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eed82f8e7fc0d/Documents/KSEI Data/"/>
    </mc:Choice>
  </mc:AlternateContent>
  <xr:revisionPtr revIDLastSave="109" documentId="13_ncr:1_{51C677C2-CA32-4CAF-A294-78DB25D525F2}" xr6:coauthVersionLast="47" xr6:coauthVersionMax="47" xr10:uidLastSave="{87B62EB4-3361-46BC-A989-D312B4BA311A}"/>
  <bookViews>
    <workbookView xWindow="-120" yWindow="-120" windowWidth="29040" windowHeight="15720" xr2:uid="{00000000-000D-0000-FFFF-FFFF00000000}"/>
  </bookViews>
  <sheets>
    <sheet name="Data Sources" sheetId="1" r:id="rId1"/>
    <sheet name="TICKER LIST" sheetId="2" r:id="rId2"/>
    <sheet name="OWNERSHIP 1%" sheetId="3" r:id="rId3"/>
    <sheet name="OWNERSHIP CLASSIFICATION" sheetId="4" r:id="rId4"/>
    <sheet name="IHSG INDEX" sheetId="8" r:id="rId5"/>
    <sheet name="SECTORAL INDEX" sheetId="5" r:id="rId6"/>
    <sheet name="KONGLO INDEX" sheetId="6" r:id="rId7"/>
    <sheet name="Ownership Metrics" sheetId="7" state="hidden" r:id="rId8"/>
  </sheets>
  <definedNames>
    <definedName name="_xlnm._FilterDatabase" localSheetId="4" hidden="1">'IHSG INDEX'!$A$2:$I$914</definedName>
    <definedName name="_xlnm._FilterDatabase" localSheetId="6" hidden="1">'KONGLO INDEX'!$A$1:$B$231</definedName>
    <definedName name="_xlnm._FilterDatabase" localSheetId="2" hidden="1">'OWNERSHIP 1%'!$A$1:$X$7159</definedName>
    <definedName name="_xlnm._FilterDatabase" localSheetId="3" hidden="1">'OWNERSHIP CLASSIFICATION'!$A$1:$AQ$963</definedName>
    <definedName name="_xlnm._FilterDatabase" localSheetId="5" hidden="1">'SECTORAL INDEX'!$A$2:$I$914</definedName>
    <definedName name="_xlnm._FilterDatabase" localSheetId="1" hidden="1">'TICKER LIST'!$A$1:$I$963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2" i="7"/>
  <c r="V783" i="3"/>
  <c r="X783" i="3" s="1"/>
  <c r="V2237" i="3"/>
  <c r="X2237" i="3" s="1"/>
  <c r="V579" i="3"/>
  <c r="X579" i="3" s="1"/>
  <c r="V1933" i="3"/>
  <c r="X1933" i="3" s="1"/>
  <c r="V386" i="3"/>
  <c r="X386" i="3" s="1"/>
  <c r="V6688" i="3"/>
  <c r="X6688" i="3" s="1"/>
  <c r="V17" i="3"/>
  <c r="X17" i="3" s="1"/>
  <c r="V18" i="3"/>
  <c r="X18" i="3" s="1"/>
  <c r="V22" i="3"/>
  <c r="X22" i="3" s="1"/>
  <c r="V23" i="3"/>
  <c r="X23" i="3" s="1"/>
  <c r="V29" i="3"/>
  <c r="X29" i="3" s="1"/>
  <c r="V30" i="3"/>
  <c r="X30" i="3" s="1"/>
  <c r="V38" i="3"/>
  <c r="X38" i="3" s="1"/>
  <c r="V40" i="3"/>
  <c r="X40" i="3" s="1"/>
  <c r="V41" i="3"/>
  <c r="X41" i="3" s="1"/>
  <c r="V42" i="3"/>
  <c r="X42" i="3" s="1"/>
  <c r="V53" i="3"/>
  <c r="X53" i="3" s="1"/>
  <c r="V54" i="3"/>
  <c r="X54" i="3" s="1"/>
  <c r="V70" i="3"/>
  <c r="X70" i="3" s="1"/>
  <c r="V71" i="3"/>
  <c r="X71" i="3" s="1"/>
  <c r="V78" i="3"/>
  <c r="X78" i="3" s="1"/>
  <c r="V79" i="3"/>
  <c r="X79" i="3" s="1"/>
  <c r="V86" i="3"/>
  <c r="X86" i="3" s="1"/>
  <c r="V89" i="3"/>
  <c r="X89" i="3" s="1"/>
  <c r="V95" i="3"/>
  <c r="X95" i="3" s="1"/>
  <c r="V101" i="3"/>
  <c r="X101" i="3" s="1"/>
  <c r="V102" i="3"/>
  <c r="X102" i="3" s="1"/>
  <c r="V103" i="3"/>
  <c r="X103" i="3" s="1"/>
  <c r="V106" i="3"/>
  <c r="X106" i="3" s="1"/>
  <c r="V110" i="3"/>
  <c r="X110" i="3" s="1"/>
  <c r="V112" i="3"/>
  <c r="X112" i="3" s="1"/>
  <c r="V113" i="3"/>
  <c r="X113" i="3" s="1"/>
  <c r="V125" i="3"/>
  <c r="X125" i="3" s="1"/>
  <c r="V126" i="3"/>
  <c r="X126" i="3" s="1"/>
  <c r="V127" i="3"/>
  <c r="X127" i="3" s="1"/>
  <c r="V136" i="3"/>
  <c r="X136" i="3" s="1"/>
  <c r="V138" i="3"/>
  <c r="X138" i="3" s="1"/>
  <c r="V143" i="3"/>
  <c r="X143" i="3" s="1"/>
  <c r="V149" i="3"/>
  <c r="X149" i="3" s="1"/>
  <c r="V150" i="3"/>
  <c r="X150" i="3" s="1"/>
  <c r="V151" i="3"/>
  <c r="X151" i="3" s="1"/>
  <c r="V158" i="3"/>
  <c r="X158" i="3" s="1"/>
  <c r="V161" i="3"/>
  <c r="X161" i="3" s="1"/>
  <c r="V162" i="3"/>
  <c r="X162" i="3" s="1"/>
  <c r="V167" i="3"/>
  <c r="X167" i="3" s="1"/>
  <c r="V173" i="3"/>
  <c r="X173" i="3" s="1"/>
  <c r="V174" i="3"/>
  <c r="X174" i="3" s="1"/>
  <c r="V175" i="3"/>
  <c r="X175" i="3" s="1"/>
  <c r="V178" i="3"/>
  <c r="X178" i="3" s="1"/>
  <c r="V182" i="3"/>
  <c r="X182" i="3" s="1"/>
  <c r="V185" i="3"/>
  <c r="X185" i="3" s="1"/>
  <c r="V186" i="3"/>
  <c r="X186" i="3" s="1"/>
  <c r="V197" i="3"/>
  <c r="X197" i="3" s="1"/>
  <c r="V199" i="3"/>
  <c r="X199" i="3" s="1"/>
  <c r="V209" i="3"/>
  <c r="X209" i="3" s="1"/>
  <c r="V215" i="3"/>
  <c r="X215" i="3" s="1"/>
  <c r="V221" i="3"/>
  <c r="X221" i="3" s="1"/>
  <c r="V222" i="3"/>
  <c r="X222" i="3" s="1"/>
  <c r="V230" i="3"/>
  <c r="X230" i="3" s="1"/>
  <c r="V232" i="3"/>
  <c r="X232" i="3" s="1"/>
  <c r="V233" i="3"/>
  <c r="X233" i="3" s="1"/>
  <c r="V234" i="3"/>
  <c r="X234" i="3" s="1"/>
  <c r="V239" i="3"/>
  <c r="X239" i="3" s="1"/>
  <c r="V246" i="3"/>
  <c r="X246" i="3" s="1"/>
  <c r="V254" i="3"/>
  <c r="X254" i="3" s="1"/>
  <c r="V257" i="3"/>
  <c r="X257" i="3" s="1"/>
  <c r="V258" i="3"/>
  <c r="X258" i="3" s="1"/>
  <c r="V263" i="3"/>
  <c r="X263" i="3" s="1"/>
  <c r="V270" i="3"/>
  <c r="X270" i="3" s="1"/>
  <c r="V271" i="3"/>
  <c r="X271" i="3" s="1"/>
  <c r="V274" i="3"/>
  <c r="X274" i="3" s="1"/>
  <c r="V278" i="3"/>
  <c r="X278" i="3" s="1"/>
  <c r="V287" i="3"/>
  <c r="X287" i="3" s="1"/>
  <c r="V304" i="3"/>
  <c r="X304" i="3" s="1"/>
  <c r="V305" i="3"/>
  <c r="X305" i="3" s="1"/>
  <c r="V311" i="3"/>
  <c r="X311" i="3" s="1"/>
  <c r="V317" i="3"/>
  <c r="X317" i="3" s="1"/>
  <c r="V318" i="3"/>
  <c r="X318" i="3" s="1"/>
  <c r="V329" i="3"/>
  <c r="X329" i="3" s="1"/>
  <c r="V335" i="3"/>
  <c r="X335" i="3" s="1"/>
  <c r="V341" i="3"/>
  <c r="X341" i="3" s="1"/>
  <c r="V342" i="3"/>
  <c r="X342" i="3" s="1"/>
  <c r="V343" i="3"/>
  <c r="X343" i="3" s="1"/>
  <c r="V346" i="3"/>
  <c r="X346" i="3" s="1"/>
  <c r="V352" i="3"/>
  <c r="X352" i="3" s="1"/>
  <c r="V353" i="3"/>
  <c r="X353" i="3" s="1"/>
  <c r="V354" i="3"/>
  <c r="X354" i="3" s="1"/>
  <c r="V355" i="3"/>
  <c r="X355" i="3" s="1"/>
  <c r="V359" i="3"/>
  <c r="X359" i="3" s="1"/>
  <c r="V367" i="3"/>
  <c r="X367" i="3" s="1"/>
  <c r="V376" i="3"/>
  <c r="X376" i="3" s="1"/>
  <c r="V382" i="3"/>
  <c r="X382" i="3" s="1"/>
  <c r="V383" i="3"/>
  <c r="X383" i="3" s="1"/>
  <c r="V391" i="3"/>
  <c r="X391" i="3" s="1"/>
  <c r="V398" i="3"/>
  <c r="X398" i="3" s="1"/>
  <c r="V402" i="3"/>
  <c r="X402" i="3" s="1"/>
  <c r="V403" i="3"/>
  <c r="X403" i="3" s="1"/>
  <c r="V413" i="3"/>
  <c r="X413" i="3" s="1"/>
  <c r="V422" i="3"/>
  <c r="X422" i="3" s="1"/>
  <c r="V424" i="3"/>
  <c r="X424" i="3" s="1"/>
  <c r="V425" i="3"/>
  <c r="X425" i="3" s="1"/>
  <c r="V426" i="3"/>
  <c r="X426" i="3" s="1"/>
  <c r="V427" i="3"/>
  <c r="X427" i="3" s="1"/>
  <c r="V431" i="3"/>
  <c r="X431" i="3" s="1"/>
  <c r="V437" i="3"/>
  <c r="X437" i="3" s="1"/>
  <c r="V438" i="3"/>
  <c r="X438" i="3" s="1"/>
  <c r="V449" i="3"/>
  <c r="X449" i="3" s="1"/>
  <c r="V450" i="3"/>
  <c r="X450" i="3" s="1"/>
  <c r="V451" i="3"/>
  <c r="X451" i="3" s="1"/>
  <c r="V455" i="3"/>
  <c r="X455" i="3" s="1"/>
  <c r="V461" i="3"/>
  <c r="X461" i="3" s="1"/>
  <c r="V463" i="3"/>
  <c r="X463" i="3" s="1"/>
  <c r="V473" i="3"/>
  <c r="X473" i="3" s="1"/>
  <c r="V474" i="3"/>
  <c r="X474" i="3" s="1"/>
  <c r="V475" i="3"/>
  <c r="X475" i="3" s="1"/>
  <c r="V479" i="3"/>
  <c r="X479" i="3" s="1"/>
  <c r="V485" i="3"/>
  <c r="X485" i="3" s="1"/>
  <c r="V486" i="3"/>
  <c r="X486" i="3" s="1"/>
  <c r="V487" i="3"/>
  <c r="X487" i="3" s="1"/>
  <c r="V494" i="3"/>
  <c r="X494" i="3" s="1"/>
  <c r="V496" i="3"/>
  <c r="X496" i="3" s="1"/>
  <c r="V497" i="3"/>
  <c r="X497" i="3" s="1"/>
  <c r="V499" i="3"/>
  <c r="X499" i="3" s="1"/>
  <c r="V503" i="3"/>
  <c r="X503" i="3" s="1"/>
  <c r="V509" i="3"/>
  <c r="X509" i="3" s="1"/>
  <c r="V510" i="3"/>
  <c r="X510" i="3" s="1"/>
  <c r="V511" i="3"/>
  <c r="X511" i="3" s="1"/>
  <c r="V518" i="3"/>
  <c r="X518" i="3" s="1"/>
  <c r="V520" i="3"/>
  <c r="X520" i="3" s="1"/>
  <c r="V521" i="3"/>
  <c r="X521" i="3" s="1"/>
  <c r="V522" i="3"/>
  <c r="X522" i="3" s="1"/>
  <c r="V523" i="3"/>
  <c r="X523" i="3" s="1"/>
  <c r="V527" i="3"/>
  <c r="X527" i="3" s="1"/>
  <c r="V534" i="3"/>
  <c r="X534" i="3" s="1"/>
  <c r="V535" i="3"/>
  <c r="X535" i="3" s="1"/>
  <c r="V544" i="3"/>
  <c r="X544" i="3" s="1"/>
  <c r="V545" i="3"/>
  <c r="X545" i="3" s="1"/>
  <c r="V546" i="3"/>
  <c r="X546" i="3" s="1"/>
  <c r="V547" i="3"/>
  <c r="X547" i="3" s="1"/>
  <c r="V551" i="3"/>
  <c r="X551" i="3" s="1"/>
  <c r="V557" i="3"/>
  <c r="X557" i="3" s="1"/>
  <c r="V558" i="3"/>
  <c r="X558" i="3" s="1"/>
  <c r="V559" i="3"/>
  <c r="X559" i="3" s="1"/>
  <c r="V562" i="3"/>
  <c r="X562" i="3" s="1"/>
  <c r="V566" i="3"/>
  <c r="X566" i="3" s="1"/>
  <c r="V568" i="3"/>
  <c r="X568" i="3" s="1"/>
  <c r="V569" i="3"/>
  <c r="X569" i="3" s="1"/>
  <c r="V570" i="3"/>
  <c r="X570" i="3" s="1"/>
  <c r="V571" i="3"/>
  <c r="X571" i="3" s="1"/>
  <c r="V574" i="3"/>
  <c r="X574" i="3" s="1"/>
  <c r="V575" i="3"/>
  <c r="X575" i="3" s="1"/>
  <c r="V581" i="3"/>
  <c r="X581" i="3" s="1"/>
  <c r="V582" i="3"/>
  <c r="X582" i="3" s="1"/>
  <c r="V583" i="3"/>
  <c r="X583" i="3" s="1"/>
  <c r="V586" i="3"/>
  <c r="X586" i="3" s="1"/>
  <c r="V592" i="3"/>
  <c r="X592" i="3" s="1"/>
  <c r="V593" i="3"/>
  <c r="X593" i="3" s="1"/>
  <c r="V594" i="3"/>
  <c r="X594" i="3" s="1"/>
  <c r="V595" i="3"/>
  <c r="X595" i="3" s="1"/>
  <c r="V602" i="3"/>
  <c r="X602" i="3" s="1"/>
  <c r="V614" i="3"/>
  <c r="X614" i="3" s="1"/>
  <c r="V616" i="3"/>
  <c r="X616" i="3" s="1"/>
  <c r="V617" i="3"/>
  <c r="X617" i="3" s="1"/>
  <c r="V618" i="3"/>
  <c r="X618" i="3" s="1"/>
  <c r="V619" i="3"/>
  <c r="X619" i="3" s="1"/>
  <c r="V626" i="3"/>
  <c r="X626" i="3" s="1"/>
  <c r="V628" i="3"/>
  <c r="X628" i="3" s="1"/>
  <c r="V630" i="3"/>
  <c r="X630" i="3" s="1"/>
  <c r="V631" i="3"/>
  <c r="X631" i="3" s="1"/>
  <c r="V634" i="3"/>
  <c r="X634" i="3" s="1"/>
  <c r="V640" i="3"/>
  <c r="X640" i="3" s="1"/>
  <c r="V642" i="3"/>
  <c r="X642" i="3" s="1"/>
  <c r="V646" i="3"/>
  <c r="X646" i="3" s="1"/>
  <c r="V653" i="3"/>
  <c r="X653" i="3" s="1"/>
  <c r="V654" i="3"/>
  <c r="X654" i="3" s="1"/>
  <c r="V664" i="3"/>
  <c r="X664" i="3" s="1"/>
  <c r="V665" i="3"/>
  <c r="X665" i="3" s="1"/>
  <c r="V666" i="3"/>
  <c r="X666" i="3" s="1"/>
  <c r="V667" i="3"/>
  <c r="X667" i="3" s="1"/>
  <c r="V674" i="3"/>
  <c r="X674" i="3" s="1"/>
  <c r="V677" i="3"/>
  <c r="X677" i="3" s="1"/>
  <c r="V678" i="3"/>
  <c r="X678" i="3" s="1"/>
  <c r="V679" i="3"/>
  <c r="X679" i="3" s="1"/>
  <c r="V686" i="3"/>
  <c r="X686" i="3" s="1"/>
  <c r="V688" i="3"/>
  <c r="X688" i="3" s="1"/>
  <c r="V689" i="3"/>
  <c r="X689" i="3" s="1"/>
  <c r="V706" i="3"/>
  <c r="X706" i="3" s="1"/>
  <c r="V710" i="3"/>
  <c r="X710" i="3" s="1"/>
  <c r="V712" i="3"/>
  <c r="X712" i="3" s="1"/>
  <c r="V713" i="3"/>
  <c r="X713" i="3" s="1"/>
  <c r="V714" i="3"/>
  <c r="X714" i="3" s="1"/>
  <c r="V715" i="3"/>
  <c r="X715" i="3" s="1"/>
  <c r="V719" i="3"/>
  <c r="X719" i="3" s="1"/>
  <c r="V724" i="3"/>
  <c r="X724" i="3" s="1"/>
  <c r="V725" i="3"/>
  <c r="X725" i="3" s="1"/>
  <c r="V726" i="3"/>
  <c r="X726" i="3" s="1"/>
  <c r="V727" i="3"/>
  <c r="X727" i="3" s="1"/>
  <c r="V730" i="3"/>
  <c r="X730" i="3" s="1"/>
  <c r="V739" i="3"/>
  <c r="X739" i="3" s="1"/>
  <c r="V743" i="3"/>
  <c r="X743" i="3" s="1"/>
  <c r="V746" i="3"/>
  <c r="X746" i="3" s="1"/>
  <c r="V748" i="3"/>
  <c r="X748" i="3" s="1"/>
  <c r="V750" i="3"/>
  <c r="X750" i="3" s="1"/>
  <c r="V751" i="3"/>
  <c r="X751" i="3" s="1"/>
  <c r="V760" i="3"/>
  <c r="X760" i="3" s="1"/>
  <c r="V761" i="3"/>
  <c r="X761" i="3" s="1"/>
  <c r="V762" i="3"/>
  <c r="X762" i="3" s="1"/>
  <c r="V766" i="3"/>
  <c r="X766" i="3" s="1"/>
  <c r="V772" i="3"/>
  <c r="X772" i="3" s="1"/>
  <c r="V774" i="3"/>
  <c r="X774" i="3" s="1"/>
  <c r="V775" i="3"/>
  <c r="X775" i="3" s="1"/>
  <c r="V778" i="3"/>
  <c r="X778" i="3" s="1"/>
  <c r="V779" i="3"/>
  <c r="X779" i="3" s="1"/>
  <c r="V785" i="3"/>
  <c r="X785" i="3" s="1"/>
  <c r="V786" i="3"/>
  <c r="X786" i="3" s="1"/>
  <c r="V787" i="3"/>
  <c r="X787" i="3" s="1"/>
  <c r="V790" i="3"/>
  <c r="X790" i="3" s="1"/>
  <c r="V791" i="3"/>
  <c r="X791" i="3" s="1"/>
  <c r="V796" i="3"/>
  <c r="X796" i="3" s="1"/>
  <c r="V797" i="3"/>
  <c r="X797" i="3" s="1"/>
  <c r="V798" i="3"/>
  <c r="X798" i="3" s="1"/>
  <c r="V799" i="3"/>
  <c r="X799" i="3" s="1"/>
  <c r="V802" i="3"/>
  <c r="X802" i="3" s="1"/>
  <c r="V803" i="3"/>
  <c r="X803" i="3" s="1"/>
  <c r="V808" i="3"/>
  <c r="X808" i="3" s="1"/>
  <c r="V811" i="3"/>
  <c r="X811" i="3" s="1"/>
  <c r="V815" i="3"/>
  <c r="X815" i="3" s="1"/>
  <c r="V818" i="3"/>
  <c r="X818" i="3" s="1"/>
  <c r="V820" i="3"/>
  <c r="X820" i="3" s="1"/>
  <c r="V821" i="3"/>
  <c r="X821" i="3" s="1"/>
  <c r="V823" i="3"/>
  <c r="X823" i="3" s="1"/>
  <c r="V830" i="3"/>
  <c r="X830" i="3" s="1"/>
  <c r="V833" i="3"/>
  <c r="X833" i="3" s="1"/>
  <c r="V834" i="3"/>
  <c r="X834" i="3" s="1"/>
  <c r="V835" i="3"/>
  <c r="X835" i="3" s="1"/>
  <c r="V842" i="3"/>
  <c r="X842" i="3" s="1"/>
  <c r="V844" i="3"/>
  <c r="X844" i="3" s="1"/>
  <c r="V845" i="3"/>
  <c r="X845" i="3" s="1"/>
  <c r="V846" i="3"/>
  <c r="X846" i="3" s="1"/>
  <c r="V847" i="3"/>
  <c r="X847" i="3" s="1"/>
  <c r="V851" i="3"/>
  <c r="X851" i="3" s="1"/>
  <c r="V854" i="3"/>
  <c r="X854" i="3" s="1"/>
  <c r="V858" i="3"/>
  <c r="X858" i="3" s="1"/>
  <c r="V859" i="3"/>
  <c r="X859" i="3" s="1"/>
  <c r="V863" i="3"/>
  <c r="X863" i="3" s="1"/>
  <c r="V868" i="3"/>
  <c r="X868" i="3" s="1"/>
  <c r="V869" i="3"/>
  <c r="X869" i="3" s="1"/>
  <c r="V870" i="3"/>
  <c r="X870" i="3" s="1"/>
  <c r="V887" i="3"/>
  <c r="X887" i="3" s="1"/>
  <c r="V894" i="3"/>
  <c r="X894" i="3" s="1"/>
  <c r="V895" i="3"/>
  <c r="X895" i="3" s="1"/>
  <c r="V898" i="3"/>
  <c r="X898" i="3" s="1"/>
  <c r="V899" i="3"/>
  <c r="X899" i="3" s="1"/>
  <c r="V903" i="3"/>
  <c r="X903" i="3" s="1"/>
  <c r="V904" i="3"/>
  <c r="X904" i="3" s="1"/>
  <c r="V906" i="3"/>
  <c r="X906" i="3" s="1"/>
  <c r="V910" i="3"/>
  <c r="X910" i="3" s="1"/>
  <c r="V911" i="3"/>
  <c r="X911" i="3" s="1"/>
  <c r="V914" i="3"/>
  <c r="X914" i="3" s="1"/>
  <c r="V915" i="3"/>
  <c r="X915" i="3" s="1"/>
  <c r="V916" i="3"/>
  <c r="X916" i="3" s="1"/>
  <c r="V917" i="3"/>
  <c r="X917" i="3" s="1"/>
  <c r="V918" i="3"/>
  <c r="X918" i="3" s="1"/>
  <c r="V919" i="3"/>
  <c r="X919" i="3" s="1"/>
  <c r="V922" i="3"/>
  <c r="X922" i="3" s="1"/>
  <c r="V926" i="3"/>
  <c r="X926" i="3" s="1"/>
  <c r="V927" i="3"/>
  <c r="X927" i="3" s="1"/>
  <c r="V928" i="3"/>
  <c r="X928" i="3" s="1"/>
  <c r="V929" i="3"/>
  <c r="X929" i="3" s="1"/>
  <c r="V930" i="3"/>
  <c r="X930" i="3" s="1"/>
  <c r="V931" i="3"/>
  <c r="X931" i="3" s="1"/>
  <c r="V934" i="3"/>
  <c r="X934" i="3" s="1"/>
  <c r="V938" i="3"/>
  <c r="X938" i="3" s="1"/>
  <c r="V939" i="3"/>
  <c r="X939" i="3" s="1"/>
  <c r="V941" i="3"/>
  <c r="X941" i="3" s="1"/>
  <c r="V942" i="3"/>
  <c r="X942" i="3" s="1"/>
  <c r="V943" i="3"/>
  <c r="X943" i="3" s="1"/>
  <c r="V946" i="3"/>
  <c r="X946" i="3" s="1"/>
  <c r="V950" i="3"/>
  <c r="X950" i="3" s="1"/>
  <c r="V953" i="3"/>
  <c r="X953" i="3" s="1"/>
  <c r="V954" i="3"/>
  <c r="X954" i="3" s="1"/>
  <c r="V959" i="3"/>
  <c r="X959" i="3" s="1"/>
  <c r="V961" i="3"/>
  <c r="X961" i="3" s="1"/>
  <c r="V964" i="3"/>
  <c r="X964" i="3" s="1"/>
  <c r="V966" i="3"/>
  <c r="X966" i="3" s="1"/>
  <c r="V967" i="3"/>
  <c r="X967" i="3" s="1"/>
  <c r="V970" i="3"/>
  <c r="X970" i="3" s="1"/>
  <c r="V975" i="3"/>
  <c r="X975" i="3" s="1"/>
  <c r="V977" i="3"/>
  <c r="X977" i="3" s="1"/>
  <c r="V979" i="3"/>
  <c r="X979" i="3" s="1"/>
  <c r="V982" i="3"/>
  <c r="X982" i="3" s="1"/>
  <c r="V983" i="3"/>
  <c r="X983" i="3" s="1"/>
  <c r="V986" i="3"/>
  <c r="X986" i="3" s="1"/>
  <c r="V987" i="3"/>
  <c r="X987" i="3" s="1"/>
  <c r="V988" i="3"/>
  <c r="X988" i="3" s="1"/>
  <c r="V989" i="3"/>
  <c r="X989" i="3" s="1"/>
  <c r="V990" i="3"/>
  <c r="X990" i="3" s="1"/>
  <c r="V994" i="3"/>
  <c r="X994" i="3" s="1"/>
  <c r="V995" i="3"/>
  <c r="X995" i="3" s="1"/>
  <c r="V998" i="3"/>
  <c r="X998" i="3" s="1"/>
  <c r="V1000" i="3"/>
  <c r="X1000" i="3" s="1"/>
  <c r="V1001" i="3"/>
  <c r="X1001" i="3" s="1"/>
  <c r="V1003" i="3"/>
  <c r="X1003" i="3" s="1"/>
  <c r="V1011" i="3"/>
  <c r="X1011" i="3" s="1"/>
  <c r="V1012" i="3"/>
  <c r="X1012" i="3" s="1"/>
  <c r="V1013" i="3"/>
  <c r="X1013" i="3" s="1"/>
  <c r="V1014" i="3"/>
  <c r="X1014" i="3" s="1"/>
  <c r="V1015" i="3"/>
  <c r="X1015" i="3" s="1"/>
  <c r="V1018" i="3"/>
  <c r="X1018" i="3" s="1"/>
  <c r="V1019" i="3"/>
  <c r="X1019" i="3" s="1"/>
  <c r="V1025" i="3"/>
  <c r="X1025" i="3" s="1"/>
  <c r="V1026" i="3"/>
  <c r="X1026" i="3" s="1"/>
  <c r="V1027" i="3"/>
  <c r="X1027" i="3" s="1"/>
  <c r="V1030" i="3"/>
  <c r="X1030" i="3" s="1"/>
  <c r="V1031" i="3"/>
  <c r="X1031" i="3" s="1"/>
  <c r="V1035" i="3"/>
  <c r="X1035" i="3" s="1"/>
  <c r="V1036" i="3"/>
  <c r="X1036" i="3" s="1"/>
  <c r="V1037" i="3"/>
  <c r="X1037" i="3" s="1"/>
  <c r="V1039" i="3"/>
  <c r="X1039" i="3" s="1"/>
  <c r="V1042" i="3"/>
  <c r="X1042" i="3" s="1"/>
  <c r="V1043" i="3"/>
  <c r="X1043" i="3" s="1"/>
  <c r="V1046" i="3"/>
  <c r="X1046" i="3" s="1"/>
  <c r="V1047" i="3"/>
  <c r="X1047" i="3" s="1"/>
  <c r="V1048" i="3"/>
  <c r="X1048" i="3" s="1"/>
  <c r="V1051" i="3"/>
  <c r="X1051" i="3" s="1"/>
  <c r="V1054" i="3"/>
  <c r="X1054" i="3" s="1"/>
  <c r="V1055" i="3"/>
  <c r="X1055" i="3" s="1"/>
  <c r="V1058" i="3"/>
  <c r="X1058" i="3" s="1"/>
  <c r="V1059" i="3"/>
  <c r="X1059" i="3" s="1"/>
  <c r="V1060" i="3"/>
  <c r="X1060" i="3" s="1"/>
  <c r="V1062" i="3"/>
  <c r="X1062" i="3" s="1"/>
  <c r="V1066" i="3"/>
  <c r="X1066" i="3" s="1"/>
  <c r="V1067" i="3"/>
  <c r="X1067" i="3" s="1"/>
  <c r="V1070" i="3"/>
  <c r="X1070" i="3" s="1"/>
  <c r="V1071" i="3"/>
  <c r="X1071" i="3" s="1"/>
  <c r="V1072" i="3"/>
  <c r="X1072" i="3" s="1"/>
  <c r="V1073" i="3"/>
  <c r="X1073" i="3" s="1"/>
  <c r="V1075" i="3"/>
  <c r="X1075" i="3" s="1"/>
  <c r="V1082" i="3"/>
  <c r="X1082" i="3" s="1"/>
  <c r="V1083" i="3"/>
  <c r="X1083" i="3" s="1"/>
  <c r="V1084" i="3"/>
  <c r="X1084" i="3" s="1"/>
  <c r="V1085" i="3"/>
  <c r="X1085" i="3" s="1"/>
  <c r="V1086" i="3"/>
  <c r="X1086" i="3" s="1"/>
  <c r="V1087" i="3"/>
  <c r="X1087" i="3" s="1"/>
  <c r="V1091" i="3"/>
  <c r="X1091" i="3" s="1"/>
  <c r="V1094" i="3"/>
  <c r="X1094" i="3" s="1"/>
  <c r="V1095" i="3"/>
  <c r="X1095" i="3" s="1"/>
  <c r="V1096" i="3"/>
  <c r="X1096" i="3" s="1"/>
  <c r="V1097" i="3"/>
  <c r="X1097" i="3" s="1"/>
  <c r="V1098" i="3"/>
  <c r="X1098" i="3" s="1"/>
  <c r="V1099" i="3"/>
  <c r="X1099" i="3" s="1"/>
  <c r="V1102" i="3"/>
  <c r="X1102" i="3" s="1"/>
  <c r="V1103" i="3"/>
  <c r="X1103" i="3" s="1"/>
  <c r="V1106" i="3"/>
  <c r="X1106" i="3" s="1"/>
  <c r="V1108" i="3"/>
  <c r="X1108" i="3" s="1"/>
  <c r="V1109" i="3"/>
  <c r="X1109" i="3" s="1"/>
  <c r="V1110" i="3"/>
  <c r="X1110" i="3" s="1"/>
  <c r="V1114" i="3"/>
  <c r="X1114" i="3" s="1"/>
  <c r="V1115" i="3"/>
  <c r="X1115" i="3" s="1"/>
  <c r="V1120" i="3"/>
  <c r="X1120" i="3" s="1"/>
  <c r="V1123" i="3"/>
  <c r="X1123" i="3" s="1"/>
  <c r="V1126" i="3"/>
  <c r="X1126" i="3" s="1"/>
  <c r="V1127" i="3"/>
  <c r="X1127" i="3" s="1"/>
  <c r="V1130" i="3"/>
  <c r="X1130" i="3" s="1"/>
  <c r="V1133" i="3"/>
  <c r="X1133" i="3" s="1"/>
  <c r="V1134" i="3"/>
  <c r="X1134" i="3" s="1"/>
  <c r="V1135" i="3"/>
  <c r="X1135" i="3" s="1"/>
  <c r="V1138" i="3"/>
  <c r="X1138" i="3" s="1"/>
  <c r="V1139" i="3"/>
  <c r="X1139" i="3" s="1"/>
  <c r="V1142" i="3"/>
  <c r="X1142" i="3" s="1"/>
  <c r="V1144" i="3"/>
  <c r="X1144" i="3" s="1"/>
  <c r="V1147" i="3"/>
  <c r="X1147" i="3" s="1"/>
  <c r="V1150" i="3"/>
  <c r="X1150" i="3" s="1"/>
  <c r="V1151" i="3"/>
  <c r="X1151" i="3" s="1"/>
  <c r="V1154" i="3"/>
  <c r="X1154" i="3" s="1"/>
  <c r="V1155" i="3"/>
  <c r="X1155" i="3" s="1"/>
  <c r="V1156" i="3"/>
  <c r="X1156" i="3" s="1"/>
  <c r="V1158" i="3"/>
  <c r="X1158" i="3" s="1"/>
  <c r="V1159" i="3"/>
  <c r="X1159" i="3" s="1"/>
  <c r="V1162" i="3"/>
  <c r="X1162" i="3" s="1"/>
  <c r="V1163" i="3"/>
  <c r="X1163" i="3" s="1"/>
  <c r="V1166" i="3"/>
  <c r="X1166" i="3" s="1"/>
  <c r="V1167" i="3"/>
  <c r="X1167" i="3" s="1"/>
  <c r="V1168" i="3"/>
  <c r="X1168" i="3" s="1"/>
  <c r="V1169" i="3"/>
  <c r="X1169" i="3" s="1"/>
  <c r="V1170" i="3"/>
  <c r="X1170" i="3" s="1"/>
  <c r="V1171" i="3"/>
  <c r="X1171" i="3" s="1"/>
  <c r="V1174" i="3"/>
  <c r="X1174" i="3" s="1"/>
  <c r="V1178" i="3"/>
  <c r="X1178" i="3" s="1"/>
  <c r="V1180" i="3"/>
  <c r="X1180" i="3" s="1"/>
  <c r="V1181" i="3"/>
  <c r="X1181" i="3" s="1"/>
  <c r="V1182" i="3"/>
  <c r="X1182" i="3" s="1"/>
  <c r="V1183" i="3"/>
  <c r="X1183" i="3" s="1"/>
  <c r="V1186" i="3"/>
  <c r="X1186" i="3" s="1"/>
  <c r="V1187" i="3"/>
  <c r="X1187" i="3" s="1"/>
  <c r="V1190" i="3"/>
  <c r="X1190" i="3" s="1"/>
  <c r="V1191" i="3"/>
  <c r="X1191" i="3" s="1"/>
  <c r="V1192" i="3"/>
  <c r="X1192" i="3" s="1"/>
  <c r="V1193" i="3"/>
  <c r="X1193" i="3" s="1"/>
  <c r="V1203" i="3"/>
  <c r="X1203" i="3" s="1"/>
  <c r="V1204" i="3"/>
  <c r="X1204" i="3" s="1"/>
  <c r="V1205" i="3"/>
  <c r="X1205" i="3" s="1"/>
  <c r="V1214" i="3"/>
  <c r="X1214" i="3" s="1"/>
  <c r="V1215" i="3"/>
  <c r="X1215" i="3" s="1"/>
  <c r="V1216" i="3"/>
  <c r="X1216" i="3" s="1"/>
  <c r="V1217" i="3"/>
  <c r="X1217" i="3" s="1"/>
  <c r="V1218" i="3"/>
  <c r="X1218" i="3" s="1"/>
  <c r="V1219" i="3"/>
  <c r="X1219" i="3" s="1"/>
  <c r="V1222" i="3"/>
  <c r="X1222" i="3" s="1"/>
  <c r="V1223" i="3"/>
  <c r="X1223" i="3" s="1"/>
  <c r="V1226" i="3"/>
  <c r="X1226" i="3" s="1"/>
  <c r="V1229" i="3"/>
  <c r="X1229" i="3" s="1"/>
  <c r="V1231" i="3"/>
  <c r="X1231" i="3" s="1"/>
  <c r="V1234" i="3"/>
  <c r="X1234" i="3" s="1"/>
  <c r="V1235" i="3"/>
  <c r="X1235" i="3" s="1"/>
  <c r="V1239" i="3"/>
  <c r="X1239" i="3" s="1"/>
  <c r="V1240" i="3"/>
  <c r="X1240" i="3" s="1"/>
  <c r="V1241" i="3"/>
  <c r="X1241" i="3" s="1"/>
  <c r="V1242" i="3"/>
  <c r="X1242" i="3" s="1"/>
  <c r="V1243" i="3"/>
  <c r="X1243" i="3" s="1"/>
  <c r="V1246" i="3"/>
  <c r="X1246" i="3" s="1"/>
  <c r="V1247" i="3"/>
  <c r="X1247" i="3" s="1"/>
  <c r="V1248" i="3"/>
  <c r="X1248" i="3" s="1"/>
  <c r="V1250" i="3"/>
  <c r="X1250" i="3" s="1"/>
  <c r="V1251" i="3"/>
  <c r="X1251" i="3" s="1"/>
  <c r="V1252" i="3"/>
  <c r="X1252" i="3" s="1"/>
  <c r="V1253" i="3"/>
  <c r="X1253" i="3" s="1"/>
  <c r="V1255" i="3"/>
  <c r="X1255" i="3" s="1"/>
  <c r="V1259" i="3"/>
  <c r="X1259" i="3" s="1"/>
  <c r="V1262" i="3"/>
  <c r="X1262" i="3" s="1"/>
  <c r="V1263" i="3"/>
  <c r="X1263" i="3" s="1"/>
  <c r="V1267" i="3"/>
  <c r="X1267" i="3" s="1"/>
  <c r="V1270" i="3"/>
  <c r="X1270" i="3" s="1"/>
  <c r="V1271" i="3"/>
  <c r="X1271" i="3" s="1"/>
  <c r="V1276" i="3"/>
  <c r="X1276" i="3" s="1"/>
  <c r="V1277" i="3"/>
  <c r="X1277" i="3" s="1"/>
  <c r="V1278" i="3"/>
  <c r="X1278" i="3" s="1"/>
  <c r="V1279" i="3"/>
  <c r="X1279" i="3" s="1"/>
  <c r="V1282" i="3"/>
  <c r="X1282" i="3" s="1"/>
  <c r="V1283" i="3"/>
  <c r="X1283" i="3" s="1"/>
  <c r="V1286" i="3"/>
  <c r="X1286" i="3" s="1"/>
  <c r="V1287" i="3"/>
  <c r="X1287" i="3" s="1"/>
  <c r="V1288" i="3"/>
  <c r="X1288" i="3" s="1"/>
  <c r="V1289" i="3"/>
  <c r="X1289" i="3" s="1"/>
  <c r="V1290" i="3"/>
  <c r="X1290" i="3" s="1"/>
  <c r="V1291" i="3"/>
  <c r="X1291" i="3" s="1"/>
  <c r="V1294" i="3"/>
  <c r="X1294" i="3" s="1"/>
  <c r="V1295" i="3"/>
  <c r="X1295" i="3" s="1"/>
  <c r="V1303" i="3"/>
  <c r="X1303" i="3" s="1"/>
  <c r="V1306" i="3"/>
  <c r="X1306" i="3" s="1"/>
  <c r="V1307" i="3"/>
  <c r="X1307" i="3" s="1"/>
  <c r="V1310" i="3"/>
  <c r="X1310" i="3" s="1"/>
  <c r="V1311" i="3"/>
  <c r="X1311" i="3" s="1"/>
  <c r="V1312" i="3"/>
  <c r="X1312" i="3" s="1"/>
  <c r="V1313" i="3"/>
  <c r="X1313" i="3" s="1"/>
  <c r="V1314" i="3"/>
  <c r="X1314" i="3" s="1"/>
  <c r="V1315" i="3"/>
  <c r="X1315" i="3" s="1"/>
  <c r="V1318" i="3"/>
  <c r="X1318" i="3" s="1"/>
  <c r="V1319" i="3"/>
  <c r="X1319" i="3" s="1"/>
  <c r="V1322" i="3"/>
  <c r="X1322" i="3" s="1"/>
  <c r="V1323" i="3"/>
  <c r="X1323" i="3" s="1"/>
  <c r="V1324" i="3"/>
  <c r="X1324" i="3" s="1"/>
  <c r="V1325" i="3"/>
  <c r="X1325" i="3" s="1"/>
  <c r="V1326" i="3"/>
  <c r="X1326" i="3" s="1"/>
  <c r="V1327" i="3"/>
  <c r="X1327" i="3" s="1"/>
  <c r="V1330" i="3"/>
  <c r="X1330" i="3" s="1"/>
  <c r="V1331" i="3"/>
  <c r="X1331" i="3" s="1"/>
  <c r="V1333" i="3"/>
  <c r="X1333" i="3" s="1"/>
  <c r="V1335" i="3"/>
  <c r="X1335" i="3" s="1"/>
  <c r="V1339" i="3"/>
  <c r="X1339" i="3" s="1"/>
  <c r="V1342" i="3"/>
  <c r="X1342" i="3" s="1"/>
  <c r="V1343" i="3"/>
  <c r="X1343" i="3" s="1"/>
  <c r="V1346" i="3"/>
  <c r="X1346" i="3" s="1"/>
  <c r="V1350" i="3"/>
  <c r="X1350" i="3" s="1"/>
  <c r="V1351" i="3"/>
  <c r="X1351" i="3" s="1"/>
  <c r="V1354" i="3"/>
  <c r="X1354" i="3" s="1"/>
  <c r="V1355" i="3"/>
  <c r="X1355" i="3" s="1"/>
  <c r="V1361" i="3"/>
  <c r="X1361" i="3" s="1"/>
  <c r="V1362" i="3"/>
  <c r="X1362" i="3" s="1"/>
  <c r="V1363" i="3"/>
  <c r="X1363" i="3" s="1"/>
  <c r="V1367" i="3"/>
  <c r="X1367" i="3" s="1"/>
  <c r="V1370" i="3"/>
  <c r="X1370" i="3" s="1"/>
  <c r="V1371" i="3"/>
  <c r="X1371" i="3" s="1"/>
  <c r="V1372" i="3"/>
  <c r="X1372" i="3" s="1"/>
  <c r="V1373" i="3"/>
  <c r="X1373" i="3" s="1"/>
  <c r="V1374" i="3"/>
  <c r="X1374" i="3" s="1"/>
  <c r="V1378" i="3"/>
  <c r="X1378" i="3" s="1"/>
  <c r="V1382" i="3"/>
  <c r="X1382" i="3" s="1"/>
  <c r="V1383" i="3"/>
  <c r="X1383" i="3" s="1"/>
  <c r="V1384" i="3"/>
  <c r="X1384" i="3" s="1"/>
  <c r="V1385" i="3"/>
  <c r="X1385" i="3" s="1"/>
  <c r="V1386" i="3"/>
  <c r="X1386" i="3" s="1"/>
  <c r="V1387" i="3"/>
  <c r="X1387" i="3" s="1"/>
  <c r="V1394" i="3"/>
  <c r="X1394" i="3" s="1"/>
  <c r="V1395" i="3"/>
  <c r="X1395" i="3" s="1"/>
  <c r="V1396" i="3"/>
  <c r="X1396" i="3" s="1"/>
  <c r="V1397" i="3"/>
  <c r="X1397" i="3" s="1"/>
  <c r="V1399" i="3"/>
  <c r="X1399" i="3" s="1"/>
  <c r="V1402" i="3"/>
  <c r="X1402" i="3" s="1"/>
  <c r="V1403" i="3"/>
  <c r="X1403" i="3" s="1"/>
  <c r="V1406" i="3"/>
  <c r="X1406" i="3" s="1"/>
  <c r="V1407" i="3"/>
  <c r="X1407" i="3" s="1"/>
  <c r="V1408" i="3"/>
  <c r="X1408" i="3" s="1"/>
  <c r="V1409" i="3"/>
  <c r="X1409" i="3" s="1"/>
  <c r="V1415" i="3"/>
  <c r="X1415" i="3" s="1"/>
  <c r="V1418" i="3"/>
  <c r="X1418" i="3" s="1"/>
  <c r="V1419" i="3"/>
  <c r="X1419" i="3" s="1"/>
  <c r="V1420" i="3"/>
  <c r="X1420" i="3" s="1"/>
  <c r="V1421" i="3"/>
  <c r="X1421" i="3" s="1"/>
  <c r="V1422" i="3"/>
  <c r="X1422" i="3" s="1"/>
  <c r="V1423" i="3"/>
  <c r="X1423" i="3" s="1"/>
  <c r="V1426" i="3"/>
  <c r="X1426" i="3" s="1"/>
  <c r="V1427" i="3"/>
  <c r="X1427" i="3" s="1"/>
  <c r="V1430" i="3"/>
  <c r="X1430" i="3" s="1"/>
  <c r="V1431" i="3"/>
  <c r="X1431" i="3" s="1"/>
  <c r="V1432" i="3"/>
  <c r="X1432" i="3" s="1"/>
  <c r="V1438" i="3"/>
  <c r="X1438" i="3" s="1"/>
  <c r="V1439" i="3"/>
  <c r="X1439" i="3" s="1"/>
  <c r="V1442" i="3"/>
  <c r="X1442" i="3" s="1"/>
  <c r="V1443" i="3"/>
  <c r="X1443" i="3" s="1"/>
  <c r="V1444" i="3"/>
  <c r="X1444" i="3" s="1"/>
  <c r="V1445" i="3"/>
  <c r="X1445" i="3" s="1"/>
  <c r="V1446" i="3"/>
  <c r="X1446" i="3" s="1"/>
  <c r="V1447" i="3"/>
  <c r="X1447" i="3" s="1"/>
  <c r="V1450" i="3"/>
  <c r="X1450" i="3" s="1"/>
  <c r="V1454" i="3"/>
  <c r="X1454" i="3" s="1"/>
  <c r="V1456" i="3"/>
  <c r="X1456" i="3" s="1"/>
  <c r="V1458" i="3"/>
  <c r="X1458" i="3" s="1"/>
  <c r="V1462" i="3"/>
  <c r="X1462" i="3" s="1"/>
  <c r="V1463" i="3"/>
  <c r="X1463" i="3" s="1"/>
  <c r="V1466" i="3"/>
  <c r="X1466" i="3" s="1"/>
  <c r="V1470" i="3"/>
  <c r="X1470" i="3" s="1"/>
  <c r="V1471" i="3"/>
  <c r="X1471" i="3" s="1"/>
  <c r="V1474" i="3"/>
  <c r="X1474" i="3" s="1"/>
  <c r="V1475" i="3"/>
  <c r="X1475" i="3" s="1"/>
  <c r="V1479" i="3"/>
  <c r="X1479" i="3" s="1"/>
  <c r="V1480" i="3"/>
  <c r="X1480" i="3" s="1"/>
  <c r="V1483" i="3"/>
  <c r="X1483" i="3" s="1"/>
  <c r="V1486" i="3"/>
  <c r="X1486" i="3" s="1"/>
  <c r="V1490" i="3"/>
  <c r="X1490" i="3" s="1"/>
  <c r="V1491" i="3"/>
  <c r="X1491" i="3" s="1"/>
  <c r="V1492" i="3"/>
  <c r="X1492" i="3" s="1"/>
  <c r="V1493" i="3"/>
  <c r="X1493" i="3" s="1"/>
  <c r="V1494" i="3"/>
  <c r="X1494" i="3" s="1"/>
  <c r="V1495" i="3"/>
  <c r="X1495" i="3" s="1"/>
  <c r="V1498" i="3"/>
  <c r="X1498" i="3" s="1"/>
  <c r="V1499" i="3"/>
  <c r="X1499" i="3" s="1"/>
  <c r="V1502" i="3"/>
  <c r="X1502" i="3" s="1"/>
  <c r="V1503" i="3"/>
  <c r="X1503" i="3" s="1"/>
  <c r="V1504" i="3"/>
  <c r="X1504" i="3" s="1"/>
  <c r="V1507" i="3"/>
  <c r="X1507" i="3" s="1"/>
  <c r="V1510" i="3"/>
  <c r="X1510" i="3" s="1"/>
  <c r="V1511" i="3"/>
  <c r="X1511" i="3" s="1"/>
  <c r="V1517" i="3"/>
  <c r="X1517" i="3" s="1"/>
  <c r="V1519" i="3"/>
  <c r="X1519" i="3" s="1"/>
  <c r="V1523" i="3"/>
  <c r="X1523" i="3" s="1"/>
  <c r="V1526" i="3"/>
  <c r="X1526" i="3" s="1"/>
  <c r="V1527" i="3"/>
  <c r="X1527" i="3" s="1"/>
  <c r="V1528" i="3"/>
  <c r="X1528" i="3" s="1"/>
  <c r="V1530" i="3"/>
  <c r="X1530" i="3" s="1"/>
  <c r="V1531" i="3"/>
  <c r="X1531" i="3" s="1"/>
  <c r="V1534" i="3"/>
  <c r="X1534" i="3" s="1"/>
  <c r="V1538" i="3"/>
  <c r="X1538" i="3" s="1"/>
  <c r="V1539" i="3"/>
  <c r="X1539" i="3" s="1"/>
  <c r="V1540" i="3"/>
  <c r="X1540" i="3" s="1"/>
  <c r="V1542" i="3"/>
  <c r="X1542" i="3" s="1"/>
  <c r="V1543" i="3"/>
  <c r="X1543" i="3" s="1"/>
  <c r="V1546" i="3"/>
  <c r="X1546" i="3" s="1"/>
  <c r="V1547" i="3"/>
  <c r="X1547" i="3" s="1"/>
  <c r="V1553" i="3"/>
  <c r="X1553" i="3" s="1"/>
  <c r="V1554" i="3"/>
  <c r="X1554" i="3" s="1"/>
  <c r="V1558" i="3"/>
  <c r="X1558" i="3" s="1"/>
  <c r="V1559" i="3"/>
  <c r="X1559" i="3" s="1"/>
  <c r="V1561" i="3"/>
  <c r="X1561" i="3" s="1"/>
  <c r="V1564" i="3"/>
  <c r="X1564" i="3" s="1"/>
  <c r="V1565" i="3"/>
  <c r="X1565" i="3" s="1"/>
  <c r="V1566" i="3"/>
  <c r="X1566" i="3" s="1"/>
  <c r="V1567" i="3"/>
  <c r="X1567" i="3" s="1"/>
  <c r="V1570" i="3"/>
  <c r="X1570" i="3" s="1"/>
  <c r="V1571" i="3"/>
  <c r="X1571" i="3" s="1"/>
  <c r="V1575" i="3"/>
  <c r="X1575" i="3" s="1"/>
  <c r="V1576" i="3"/>
  <c r="X1576" i="3" s="1"/>
  <c r="V1577" i="3"/>
  <c r="X1577" i="3" s="1"/>
  <c r="V1578" i="3"/>
  <c r="X1578" i="3" s="1"/>
  <c r="V1579" i="3"/>
  <c r="X1579" i="3" s="1"/>
  <c r="V1582" i="3"/>
  <c r="X1582" i="3" s="1"/>
  <c r="V1583" i="3"/>
  <c r="X1583" i="3" s="1"/>
  <c r="V1584" i="3"/>
  <c r="X1584" i="3" s="1"/>
  <c r="V1586" i="3"/>
  <c r="X1586" i="3" s="1"/>
  <c r="V1587" i="3"/>
  <c r="X1587" i="3" s="1"/>
  <c r="V1588" i="3"/>
  <c r="X1588" i="3" s="1"/>
  <c r="V1589" i="3"/>
  <c r="X1589" i="3" s="1"/>
  <c r="V1590" i="3"/>
  <c r="X1590" i="3" s="1"/>
  <c r="V1591" i="3"/>
  <c r="X1591" i="3" s="1"/>
  <c r="V1598" i="3"/>
  <c r="X1598" i="3" s="1"/>
  <c r="V1599" i="3"/>
  <c r="X1599" i="3" s="1"/>
  <c r="V1601" i="3"/>
  <c r="X1601" i="3" s="1"/>
  <c r="V1602" i="3"/>
  <c r="X1602" i="3" s="1"/>
  <c r="V1603" i="3"/>
  <c r="X1603" i="3" s="1"/>
  <c r="V1606" i="3"/>
  <c r="X1606" i="3" s="1"/>
  <c r="V1607" i="3"/>
  <c r="X1607" i="3" s="1"/>
  <c r="V1610" i="3"/>
  <c r="X1610" i="3" s="1"/>
  <c r="V1614" i="3"/>
  <c r="X1614" i="3" s="1"/>
  <c r="V1623" i="3"/>
  <c r="X1623" i="3" s="1"/>
  <c r="V1624" i="3"/>
  <c r="X1624" i="3" s="1"/>
  <c r="V1625" i="3"/>
  <c r="X1625" i="3" s="1"/>
  <c r="V1626" i="3"/>
  <c r="X1626" i="3" s="1"/>
  <c r="V1627" i="3"/>
  <c r="X1627" i="3" s="1"/>
  <c r="V1630" i="3"/>
  <c r="X1630" i="3" s="1"/>
  <c r="V1631" i="3"/>
  <c r="X1631" i="3" s="1"/>
  <c r="V1634" i="3"/>
  <c r="X1634" i="3" s="1"/>
  <c r="V1635" i="3"/>
  <c r="X1635" i="3" s="1"/>
  <c r="V1636" i="3"/>
  <c r="X1636" i="3" s="1"/>
  <c r="V1637" i="3"/>
  <c r="X1637" i="3" s="1"/>
  <c r="V1638" i="3"/>
  <c r="X1638" i="3" s="1"/>
  <c r="V1639" i="3"/>
  <c r="X1639" i="3" s="1"/>
  <c r="V1642" i="3"/>
  <c r="X1642" i="3" s="1"/>
  <c r="V1643" i="3"/>
  <c r="X1643" i="3" s="1"/>
  <c r="V1647" i="3"/>
  <c r="X1647" i="3" s="1"/>
  <c r="V1648" i="3"/>
  <c r="X1648" i="3" s="1"/>
  <c r="V1651" i="3"/>
  <c r="X1651" i="3" s="1"/>
  <c r="V1655" i="3"/>
  <c r="X1655" i="3" s="1"/>
  <c r="V1659" i="3"/>
  <c r="X1659" i="3" s="1"/>
  <c r="V1661" i="3"/>
  <c r="X1661" i="3" s="1"/>
  <c r="V1662" i="3"/>
  <c r="X1662" i="3" s="1"/>
  <c r="V1663" i="3"/>
  <c r="X1663" i="3" s="1"/>
  <c r="V1666" i="3"/>
  <c r="X1666" i="3" s="1"/>
  <c r="V1667" i="3"/>
  <c r="X1667" i="3" s="1"/>
  <c r="V1670" i="3"/>
  <c r="X1670" i="3" s="1"/>
  <c r="V1672" i="3"/>
  <c r="X1672" i="3" s="1"/>
  <c r="V1673" i="3"/>
  <c r="X1673" i="3" s="1"/>
  <c r="V1674" i="3"/>
  <c r="X1674" i="3" s="1"/>
  <c r="V1675" i="3"/>
  <c r="X1675" i="3" s="1"/>
  <c r="V1679" i="3"/>
  <c r="X1679" i="3" s="1"/>
  <c r="V1681" i="3"/>
  <c r="X1681" i="3" s="1"/>
  <c r="V1682" i="3"/>
  <c r="X1682" i="3" s="1"/>
  <c r="V1683" i="3"/>
  <c r="X1683" i="3" s="1"/>
  <c r="V1684" i="3"/>
  <c r="X1684" i="3" s="1"/>
  <c r="V1685" i="3"/>
  <c r="X1685" i="3" s="1"/>
  <c r="V1686" i="3"/>
  <c r="X1686" i="3" s="1"/>
  <c r="V1687" i="3"/>
  <c r="X1687" i="3" s="1"/>
  <c r="V1690" i="3"/>
  <c r="X1690" i="3" s="1"/>
  <c r="V1694" i="3"/>
  <c r="X1694" i="3" s="1"/>
  <c r="V1696" i="3"/>
  <c r="X1696" i="3" s="1"/>
  <c r="V1697" i="3"/>
  <c r="X1697" i="3" s="1"/>
  <c r="V1698" i="3"/>
  <c r="X1698" i="3" s="1"/>
  <c r="V1699" i="3"/>
  <c r="X1699" i="3" s="1"/>
  <c r="V1702" i="3"/>
  <c r="X1702" i="3" s="1"/>
  <c r="V1703" i="3"/>
  <c r="X1703" i="3" s="1"/>
  <c r="V1706" i="3"/>
  <c r="X1706" i="3" s="1"/>
  <c r="V1708" i="3"/>
  <c r="X1708" i="3" s="1"/>
  <c r="V1709" i="3"/>
  <c r="X1709" i="3" s="1"/>
  <c r="V1711" i="3"/>
  <c r="X1711" i="3" s="1"/>
  <c r="V1714" i="3"/>
  <c r="X1714" i="3" s="1"/>
  <c r="V1715" i="3"/>
  <c r="X1715" i="3" s="1"/>
  <c r="V1717" i="3"/>
  <c r="X1717" i="3" s="1"/>
  <c r="V1719" i="3"/>
  <c r="X1719" i="3" s="1"/>
  <c r="V1720" i="3"/>
  <c r="X1720" i="3" s="1"/>
  <c r="V1722" i="3"/>
  <c r="X1722" i="3" s="1"/>
  <c r="V1723" i="3"/>
  <c r="X1723" i="3" s="1"/>
  <c r="V1726" i="3"/>
  <c r="X1726" i="3" s="1"/>
  <c r="V1730" i="3"/>
  <c r="X1730" i="3" s="1"/>
  <c r="V1732" i="3"/>
  <c r="X1732" i="3" s="1"/>
  <c r="V1733" i="3"/>
  <c r="X1733" i="3" s="1"/>
  <c r="V1734" i="3"/>
  <c r="X1734" i="3" s="1"/>
  <c r="V1735" i="3"/>
  <c r="X1735" i="3" s="1"/>
  <c r="V1738" i="3"/>
  <c r="X1738" i="3" s="1"/>
  <c r="V1739" i="3"/>
  <c r="X1739" i="3" s="1"/>
  <c r="V1742" i="3"/>
  <c r="X1742" i="3" s="1"/>
  <c r="V1743" i="3"/>
  <c r="X1743" i="3" s="1"/>
  <c r="V1744" i="3"/>
  <c r="X1744" i="3" s="1"/>
  <c r="V1746" i="3"/>
  <c r="X1746" i="3" s="1"/>
  <c r="V1747" i="3"/>
  <c r="X1747" i="3" s="1"/>
  <c r="V1750" i="3"/>
  <c r="X1750" i="3" s="1"/>
  <c r="V1751" i="3"/>
  <c r="X1751" i="3" s="1"/>
  <c r="V1754" i="3"/>
  <c r="X1754" i="3" s="1"/>
  <c r="V1755" i="3"/>
  <c r="X1755" i="3" s="1"/>
  <c r="V1756" i="3"/>
  <c r="X1756" i="3" s="1"/>
  <c r="V1757" i="3"/>
  <c r="X1757" i="3" s="1"/>
  <c r="V1758" i="3"/>
  <c r="X1758" i="3" s="1"/>
  <c r="V1759" i="3"/>
  <c r="X1759" i="3" s="1"/>
  <c r="V1762" i="3"/>
  <c r="X1762" i="3" s="1"/>
  <c r="V1763" i="3"/>
  <c r="X1763" i="3" s="1"/>
  <c r="V1766" i="3"/>
  <c r="X1766" i="3" s="1"/>
  <c r="V1767" i="3"/>
  <c r="X1767" i="3" s="1"/>
  <c r="V1769" i="3"/>
  <c r="X1769" i="3" s="1"/>
  <c r="V1775" i="3"/>
  <c r="X1775" i="3" s="1"/>
  <c r="V1778" i="3"/>
  <c r="X1778" i="3" s="1"/>
  <c r="V1779" i="3"/>
  <c r="X1779" i="3" s="1"/>
  <c r="V1783" i="3"/>
  <c r="X1783" i="3" s="1"/>
  <c r="V1786" i="3"/>
  <c r="X1786" i="3" s="1"/>
  <c r="V1787" i="3"/>
  <c r="X1787" i="3" s="1"/>
  <c r="V1788" i="3"/>
  <c r="X1788" i="3" s="1"/>
  <c r="V1790" i="3"/>
  <c r="X1790" i="3" s="1"/>
  <c r="V1791" i="3"/>
  <c r="X1791" i="3" s="1"/>
  <c r="V1792" i="3"/>
  <c r="X1792" i="3" s="1"/>
  <c r="V1793" i="3"/>
  <c r="X1793" i="3" s="1"/>
  <c r="V1794" i="3"/>
  <c r="X1794" i="3" s="1"/>
  <c r="V1795" i="3"/>
  <c r="X1795" i="3" s="1"/>
  <c r="V1798" i="3"/>
  <c r="X1798" i="3" s="1"/>
  <c r="V1799" i="3"/>
  <c r="X1799" i="3" s="1"/>
  <c r="V1802" i="3"/>
  <c r="X1802" i="3" s="1"/>
  <c r="V1803" i="3"/>
  <c r="X1803" i="3" s="1"/>
  <c r="V1805" i="3"/>
  <c r="X1805" i="3" s="1"/>
  <c r="V1806" i="3"/>
  <c r="X1806" i="3" s="1"/>
  <c r="V1807" i="3"/>
  <c r="X1807" i="3" s="1"/>
  <c r="V1810" i="3"/>
  <c r="X1810" i="3" s="1"/>
  <c r="V1811" i="3"/>
  <c r="X1811" i="3" s="1"/>
  <c r="V1814" i="3"/>
  <c r="X1814" i="3" s="1"/>
  <c r="V1815" i="3"/>
  <c r="X1815" i="3" s="1"/>
  <c r="V1816" i="3"/>
  <c r="X1816" i="3" s="1"/>
  <c r="V1817" i="3"/>
  <c r="X1817" i="3" s="1"/>
  <c r="V1818" i="3"/>
  <c r="X1818" i="3" s="1"/>
  <c r="V1819" i="3"/>
  <c r="X1819" i="3" s="1"/>
  <c r="V1822" i="3"/>
  <c r="X1822" i="3" s="1"/>
  <c r="V1823" i="3"/>
  <c r="X1823" i="3" s="1"/>
  <c r="V1826" i="3"/>
  <c r="X1826" i="3" s="1"/>
  <c r="V1827" i="3"/>
  <c r="X1827" i="3" s="1"/>
  <c r="V1828" i="3"/>
  <c r="X1828" i="3" s="1"/>
  <c r="V1829" i="3"/>
  <c r="X1829" i="3" s="1"/>
  <c r="V1830" i="3"/>
  <c r="X1830" i="3" s="1"/>
  <c r="V1831" i="3"/>
  <c r="X1831" i="3" s="1"/>
  <c r="V1834" i="3"/>
  <c r="X1834" i="3" s="1"/>
  <c r="V1840" i="3"/>
  <c r="X1840" i="3" s="1"/>
  <c r="V1841" i="3"/>
  <c r="X1841" i="3" s="1"/>
  <c r="V1842" i="3"/>
  <c r="X1842" i="3" s="1"/>
  <c r="V1843" i="3"/>
  <c r="X1843" i="3" s="1"/>
  <c r="V1846" i="3"/>
  <c r="X1846" i="3" s="1"/>
  <c r="V1847" i="3"/>
  <c r="X1847" i="3" s="1"/>
  <c r="V1850" i="3"/>
  <c r="X1850" i="3" s="1"/>
  <c r="V1851" i="3"/>
  <c r="X1851" i="3" s="1"/>
  <c r="V1852" i="3"/>
  <c r="X1852" i="3" s="1"/>
  <c r="V1854" i="3"/>
  <c r="X1854" i="3" s="1"/>
  <c r="V1858" i="3"/>
  <c r="X1858" i="3" s="1"/>
  <c r="V1859" i="3"/>
  <c r="X1859" i="3" s="1"/>
  <c r="V1862" i="3"/>
  <c r="X1862" i="3" s="1"/>
  <c r="V1863" i="3"/>
  <c r="X1863" i="3" s="1"/>
  <c r="V1865" i="3"/>
  <c r="X1865" i="3" s="1"/>
  <c r="V1866" i="3"/>
  <c r="X1866" i="3" s="1"/>
  <c r="V1867" i="3"/>
  <c r="X1867" i="3" s="1"/>
  <c r="V1870" i="3"/>
  <c r="X1870" i="3" s="1"/>
  <c r="V1871" i="3"/>
  <c r="X1871" i="3" s="1"/>
  <c r="V1874" i="3"/>
  <c r="X1874" i="3" s="1"/>
  <c r="V1876" i="3"/>
  <c r="X1876" i="3" s="1"/>
  <c r="V1878" i="3"/>
  <c r="X1878" i="3" s="1"/>
  <c r="V1882" i="3"/>
  <c r="X1882" i="3" s="1"/>
  <c r="V1883" i="3"/>
  <c r="X1883" i="3" s="1"/>
  <c r="V1886" i="3"/>
  <c r="X1886" i="3" s="1"/>
  <c r="V1887" i="3"/>
  <c r="X1887" i="3" s="1"/>
  <c r="V1889" i="3"/>
  <c r="X1889" i="3" s="1"/>
  <c r="V1891" i="3"/>
  <c r="X1891" i="3" s="1"/>
  <c r="V1894" i="3"/>
  <c r="X1894" i="3" s="1"/>
  <c r="V1895" i="3"/>
  <c r="X1895" i="3" s="1"/>
  <c r="V1899" i="3"/>
  <c r="X1899" i="3" s="1"/>
  <c r="V1901" i="3"/>
  <c r="X1901" i="3" s="1"/>
  <c r="V1902" i="3"/>
  <c r="X1902" i="3" s="1"/>
  <c r="V1903" i="3"/>
  <c r="X1903" i="3" s="1"/>
  <c r="V1906" i="3"/>
  <c r="X1906" i="3" s="1"/>
  <c r="V1907" i="3"/>
  <c r="X1907" i="3" s="1"/>
  <c r="V1908" i="3"/>
  <c r="X1908" i="3" s="1"/>
  <c r="V1910" i="3"/>
  <c r="X1910" i="3" s="1"/>
  <c r="V1911" i="3"/>
  <c r="X1911" i="3" s="1"/>
  <c r="V1912" i="3"/>
  <c r="X1912" i="3" s="1"/>
  <c r="V1913" i="3"/>
  <c r="X1913" i="3" s="1"/>
  <c r="V1914" i="3"/>
  <c r="X1914" i="3" s="1"/>
  <c r="V1915" i="3"/>
  <c r="X1915" i="3" s="1"/>
  <c r="V1918" i="3"/>
  <c r="X1918" i="3" s="1"/>
  <c r="V1919" i="3"/>
  <c r="X1919" i="3" s="1"/>
  <c r="V1922" i="3"/>
  <c r="X1922" i="3" s="1"/>
  <c r="V1924" i="3"/>
  <c r="X1924" i="3" s="1"/>
  <c r="V1925" i="3"/>
  <c r="X1925" i="3" s="1"/>
  <c r="V1926" i="3"/>
  <c r="X1926" i="3" s="1"/>
  <c r="V1927" i="3"/>
  <c r="X1927" i="3" s="1"/>
  <c r="V1930" i="3"/>
  <c r="X1930" i="3" s="1"/>
  <c r="V1931" i="3"/>
  <c r="X1931" i="3" s="1"/>
  <c r="V1937" i="3"/>
  <c r="X1937" i="3" s="1"/>
  <c r="V1938" i="3"/>
  <c r="X1938" i="3" s="1"/>
  <c r="V1939" i="3"/>
  <c r="X1939" i="3" s="1"/>
  <c r="V1942" i="3"/>
  <c r="X1942" i="3" s="1"/>
  <c r="V1943" i="3"/>
  <c r="X1943" i="3" s="1"/>
  <c r="V1946" i="3"/>
  <c r="X1946" i="3" s="1"/>
  <c r="V1947" i="3"/>
  <c r="X1947" i="3" s="1"/>
  <c r="V1948" i="3"/>
  <c r="X1948" i="3" s="1"/>
  <c r="V1949" i="3"/>
  <c r="X1949" i="3" s="1"/>
  <c r="V1950" i="3"/>
  <c r="X1950" i="3" s="1"/>
  <c r="V1954" i="3"/>
  <c r="X1954" i="3" s="1"/>
  <c r="V1955" i="3"/>
  <c r="X1955" i="3" s="1"/>
  <c r="V1958" i="3"/>
  <c r="X1958" i="3" s="1"/>
  <c r="V1959" i="3"/>
  <c r="X1959" i="3" s="1"/>
  <c r="V1960" i="3"/>
  <c r="X1960" i="3" s="1"/>
  <c r="V1961" i="3"/>
  <c r="X1961" i="3" s="1"/>
  <c r="V1962" i="3"/>
  <c r="X1962" i="3" s="1"/>
  <c r="V1963" i="3"/>
  <c r="X1963" i="3" s="1"/>
  <c r="V1966" i="3"/>
  <c r="X1966" i="3" s="1"/>
  <c r="V1967" i="3"/>
  <c r="X1967" i="3" s="1"/>
  <c r="V1970" i="3"/>
  <c r="X1970" i="3" s="1"/>
  <c r="V1971" i="3"/>
  <c r="X1971" i="3" s="1"/>
  <c r="V1972" i="3"/>
  <c r="X1972" i="3" s="1"/>
  <c r="V1974" i="3"/>
  <c r="X1974" i="3" s="1"/>
  <c r="V1975" i="3"/>
  <c r="X1975" i="3" s="1"/>
  <c r="V1979" i="3"/>
  <c r="X1979" i="3" s="1"/>
  <c r="V1982" i="3"/>
  <c r="X1982" i="3" s="1"/>
  <c r="V1985" i="3"/>
  <c r="X1985" i="3" s="1"/>
  <c r="V1987" i="3"/>
  <c r="X1987" i="3" s="1"/>
  <c r="V1990" i="3"/>
  <c r="X1990" i="3" s="1"/>
  <c r="V1991" i="3"/>
  <c r="X1991" i="3" s="1"/>
  <c r="V1994" i="3"/>
  <c r="X1994" i="3" s="1"/>
  <c r="V1996" i="3"/>
  <c r="X1996" i="3" s="1"/>
  <c r="V1997" i="3"/>
  <c r="X1997" i="3" s="1"/>
  <c r="V1998" i="3"/>
  <c r="X1998" i="3" s="1"/>
  <c r="V2002" i="3"/>
  <c r="X2002" i="3" s="1"/>
  <c r="V2003" i="3"/>
  <c r="X2003" i="3" s="1"/>
  <c r="V2005" i="3"/>
  <c r="X2005" i="3" s="1"/>
  <c r="V2006" i="3"/>
  <c r="X2006" i="3" s="1"/>
  <c r="V2008" i="3"/>
  <c r="X2008" i="3" s="1"/>
  <c r="V2009" i="3"/>
  <c r="X2009" i="3" s="1"/>
  <c r="V2010" i="3"/>
  <c r="X2010" i="3" s="1"/>
  <c r="V2011" i="3"/>
  <c r="X2011" i="3" s="1"/>
  <c r="V2014" i="3"/>
  <c r="X2014" i="3" s="1"/>
  <c r="V2015" i="3"/>
  <c r="X2015" i="3" s="1"/>
  <c r="V2016" i="3"/>
  <c r="X2016" i="3" s="1"/>
  <c r="V2017" i="3"/>
  <c r="X2017" i="3" s="1"/>
  <c r="V2019" i="3"/>
  <c r="X2019" i="3" s="1"/>
  <c r="V2021" i="3"/>
  <c r="X2021" i="3" s="1"/>
  <c r="V2022" i="3"/>
  <c r="X2022" i="3" s="1"/>
  <c r="V2023" i="3"/>
  <c r="X2023" i="3" s="1"/>
  <c r="V2026" i="3"/>
  <c r="X2026" i="3" s="1"/>
  <c r="V2027" i="3"/>
  <c r="X2027" i="3" s="1"/>
  <c r="V2030" i="3"/>
  <c r="X2030" i="3" s="1"/>
  <c r="V2031" i="3"/>
  <c r="X2031" i="3" s="1"/>
  <c r="V2032" i="3"/>
  <c r="X2032" i="3" s="1"/>
  <c r="V2034" i="3"/>
  <c r="X2034" i="3" s="1"/>
  <c r="V2035" i="3"/>
  <c r="X2035" i="3" s="1"/>
  <c r="V2039" i="3"/>
  <c r="X2039" i="3" s="1"/>
  <c r="V2042" i="3"/>
  <c r="X2042" i="3" s="1"/>
  <c r="V2045" i="3"/>
  <c r="X2045" i="3" s="1"/>
  <c r="V2046" i="3"/>
  <c r="X2046" i="3" s="1"/>
  <c r="V2051" i="3"/>
  <c r="X2051" i="3" s="1"/>
  <c r="V2055" i="3"/>
  <c r="X2055" i="3" s="1"/>
  <c r="V2056" i="3"/>
  <c r="X2056" i="3" s="1"/>
  <c r="V2058" i="3"/>
  <c r="X2058" i="3" s="1"/>
  <c r="V2063" i="3"/>
  <c r="X2063" i="3" s="1"/>
  <c r="V2065" i="3"/>
  <c r="X2065" i="3" s="1"/>
  <c r="V2069" i="3"/>
  <c r="X2069" i="3" s="1"/>
  <c r="V2070" i="3"/>
  <c r="X2070" i="3" s="1"/>
  <c r="V2071" i="3"/>
  <c r="X2071" i="3" s="1"/>
  <c r="V2074" i="3"/>
  <c r="X2074" i="3" s="1"/>
  <c r="V2075" i="3"/>
  <c r="X2075" i="3" s="1"/>
  <c r="V2077" i="3"/>
  <c r="X2077" i="3" s="1"/>
  <c r="V2078" i="3"/>
  <c r="X2078" i="3" s="1"/>
  <c r="V2079" i="3"/>
  <c r="X2079" i="3" s="1"/>
  <c r="V2082" i="3"/>
  <c r="X2082" i="3" s="1"/>
  <c r="V2083" i="3"/>
  <c r="X2083" i="3" s="1"/>
  <c r="V2086" i="3"/>
  <c r="X2086" i="3" s="1"/>
  <c r="V2087" i="3"/>
  <c r="X2087" i="3" s="1"/>
  <c r="V2090" i="3"/>
  <c r="X2090" i="3" s="1"/>
  <c r="V2091" i="3"/>
  <c r="X2091" i="3" s="1"/>
  <c r="V2092" i="3"/>
  <c r="X2092" i="3" s="1"/>
  <c r="V2094" i="3"/>
  <c r="X2094" i="3" s="1"/>
  <c r="V2095" i="3"/>
  <c r="X2095" i="3" s="1"/>
  <c r="V2098" i="3"/>
  <c r="X2098" i="3" s="1"/>
  <c r="V2099" i="3"/>
  <c r="X2099" i="3" s="1"/>
  <c r="V2102" i="3"/>
  <c r="X2102" i="3" s="1"/>
  <c r="V2103" i="3"/>
  <c r="X2103" i="3" s="1"/>
  <c r="V2104" i="3"/>
  <c r="X2104" i="3" s="1"/>
  <c r="V2106" i="3"/>
  <c r="X2106" i="3" s="1"/>
  <c r="V2107" i="3"/>
  <c r="X2107" i="3" s="1"/>
  <c r="V2110" i="3"/>
  <c r="X2110" i="3" s="1"/>
  <c r="V2111" i="3"/>
  <c r="X2111" i="3" s="1"/>
  <c r="V2113" i="3"/>
  <c r="X2113" i="3" s="1"/>
  <c r="V2114" i="3"/>
  <c r="X2114" i="3" s="1"/>
  <c r="V2118" i="3"/>
  <c r="X2118" i="3" s="1"/>
  <c r="V2122" i="3"/>
  <c r="X2122" i="3" s="1"/>
  <c r="V2124" i="3"/>
  <c r="X2124" i="3" s="1"/>
  <c r="V2126" i="3"/>
  <c r="X2126" i="3" s="1"/>
  <c r="V2128" i="3"/>
  <c r="X2128" i="3" s="1"/>
  <c r="V2129" i="3"/>
  <c r="X2129" i="3" s="1"/>
  <c r="V2131" i="3"/>
  <c r="X2131" i="3" s="1"/>
  <c r="V2134" i="3"/>
  <c r="X2134" i="3" s="1"/>
  <c r="V2135" i="3"/>
  <c r="X2135" i="3" s="1"/>
  <c r="V2136" i="3"/>
  <c r="X2136" i="3" s="1"/>
  <c r="V2137" i="3"/>
  <c r="X2137" i="3" s="1"/>
  <c r="V2139" i="3"/>
  <c r="X2139" i="3" s="1"/>
  <c r="V2140" i="3"/>
  <c r="X2140" i="3" s="1"/>
  <c r="V2142" i="3"/>
  <c r="X2142" i="3" s="1"/>
  <c r="V2143" i="3"/>
  <c r="X2143" i="3" s="1"/>
  <c r="V2146" i="3"/>
  <c r="X2146" i="3" s="1"/>
  <c r="V2148" i="3"/>
  <c r="X2148" i="3" s="1"/>
  <c r="V2149" i="3"/>
  <c r="X2149" i="3" s="1"/>
  <c r="V2150" i="3"/>
  <c r="X2150" i="3" s="1"/>
  <c r="V2151" i="3"/>
  <c r="X2151" i="3" s="1"/>
  <c r="V2152" i="3"/>
  <c r="X2152" i="3" s="1"/>
  <c r="V2153" i="3"/>
  <c r="X2153" i="3" s="1"/>
  <c r="V2154" i="3"/>
  <c r="X2154" i="3" s="1"/>
  <c r="V2155" i="3"/>
  <c r="X2155" i="3" s="1"/>
  <c r="V2159" i="3"/>
  <c r="X2159" i="3" s="1"/>
  <c r="V2161" i="3"/>
  <c r="X2161" i="3" s="1"/>
  <c r="V2162" i="3"/>
  <c r="X2162" i="3" s="1"/>
  <c r="V2163" i="3"/>
  <c r="X2163" i="3" s="1"/>
  <c r="V2164" i="3"/>
  <c r="X2164" i="3" s="1"/>
  <c r="V2165" i="3"/>
  <c r="X2165" i="3" s="1"/>
  <c r="V2166" i="3"/>
  <c r="X2166" i="3" s="1"/>
  <c r="V2167" i="3"/>
  <c r="X2167" i="3" s="1"/>
  <c r="V2170" i="3"/>
  <c r="X2170" i="3" s="1"/>
  <c r="V2171" i="3"/>
  <c r="X2171" i="3" s="1"/>
  <c r="V2174" i="3"/>
  <c r="X2174" i="3" s="1"/>
  <c r="V2175" i="3"/>
  <c r="X2175" i="3" s="1"/>
  <c r="V2176" i="3"/>
  <c r="X2176" i="3" s="1"/>
  <c r="V2177" i="3"/>
  <c r="X2177" i="3" s="1"/>
  <c r="V2178" i="3"/>
  <c r="X2178" i="3" s="1"/>
  <c r="V2179" i="3"/>
  <c r="X2179" i="3" s="1"/>
  <c r="V2182" i="3"/>
  <c r="X2182" i="3" s="1"/>
  <c r="V2183" i="3"/>
  <c r="X2183" i="3" s="1"/>
  <c r="V2185" i="3"/>
  <c r="X2185" i="3" s="1"/>
  <c r="V2187" i="3"/>
  <c r="X2187" i="3" s="1"/>
  <c r="V2188" i="3"/>
  <c r="X2188" i="3" s="1"/>
  <c r="V2190" i="3"/>
  <c r="X2190" i="3" s="1"/>
  <c r="V2194" i="3"/>
  <c r="X2194" i="3" s="1"/>
  <c r="V2195" i="3"/>
  <c r="X2195" i="3" s="1"/>
  <c r="V2196" i="3"/>
  <c r="X2196" i="3" s="1"/>
  <c r="V2198" i="3"/>
  <c r="X2198" i="3" s="1"/>
  <c r="V2199" i="3"/>
  <c r="X2199" i="3" s="1"/>
  <c r="V2200" i="3"/>
  <c r="X2200" i="3" s="1"/>
  <c r="V2201" i="3"/>
  <c r="X2201" i="3" s="1"/>
  <c r="V2202" i="3"/>
  <c r="X2202" i="3" s="1"/>
  <c r="V2203" i="3"/>
  <c r="X2203" i="3" s="1"/>
  <c r="V2206" i="3"/>
  <c r="X2206" i="3" s="1"/>
  <c r="V2208" i="3"/>
  <c r="X2208" i="3" s="1"/>
  <c r="V2210" i="3"/>
  <c r="X2210" i="3" s="1"/>
  <c r="V2211" i="3"/>
  <c r="X2211" i="3" s="1"/>
  <c r="V2213" i="3"/>
  <c r="X2213" i="3" s="1"/>
  <c r="V2214" i="3"/>
  <c r="X2214" i="3" s="1"/>
  <c r="V2215" i="3"/>
  <c r="X2215" i="3" s="1"/>
  <c r="V2218" i="3"/>
  <c r="X2218" i="3" s="1"/>
  <c r="V2223" i="3"/>
  <c r="X2223" i="3" s="1"/>
  <c r="V2224" i="3"/>
  <c r="X2224" i="3" s="1"/>
  <c r="V2227" i="3"/>
  <c r="X2227" i="3" s="1"/>
  <c r="V2230" i="3"/>
  <c r="X2230" i="3" s="1"/>
  <c r="V2231" i="3"/>
  <c r="X2231" i="3" s="1"/>
  <c r="V2233" i="3"/>
  <c r="X2233" i="3" s="1"/>
  <c r="V2234" i="3"/>
  <c r="X2234" i="3" s="1"/>
  <c r="V2236" i="3"/>
  <c r="X2236" i="3" s="1"/>
  <c r="V2238" i="3"/>
  <c r="X2238" i="3" s="1"/>
  <c r="V2239" i="3"/>
  <c r="X2239" i="3" s="1"/>
  <c r="V2242" i="3"/>
  <c r="X2242" i="3" s="1"/>
  <c r="V2243" i="3"/>
  <c r="X2243" i="3" s="1"/>
  <c r="V2244" i="3"/>
  <c r="X2244" i="3" s="1"/>
  <c r="V2246" i="3"/>
  <c r="X2246" i="3" s="1"/>
  <c r="V2247" i="3"/>
  <c r="X2247" i="3" s="1"/>
  <c r="V2248" i="3"/>
  <c r="X2248" i="3" s="1"/>
  <c r="V2249" i="3"/>
  <c r="X2249" i="3" s="1"/>
  <c r="V2250" i="3"/>
  <c r="X2250" i="3" s="1"/>
  <c r="V2251" i="3"/>
  <c r="X2251" i="3" s="1"/>
  <c r="V2254" i="3"/>
  <c r="X2254" i="3" s="1"/>
  <c r="V2257" i="3"/>
  <c r="X2257" i="3" s="1"/>
  <c r="V2258" i="3"/>
  <c r="X2258" i="3" s="1"/>
  <c r="V2261" i="3"/>
  <c r="X2261" i="3" s="1"/>
  <c r="V2262" i="3"/>
  <c r="X2262" i="3" s="1"/>
  <c r="V2263" i="3"/>
  <c r="X2263" i="3" s="1"/>
  <c r="V2266" i="3"/>
  <c r="X2266" i="3" s="1"/>
  <c r="V2267" i="3"/>
  <c r="X2267" i="3" s="1"/>
  <c r="V2268" i="3"/>
  <c r="X2268" i="3" s="1"/>
  <c r="V2271" i="3"/>
  <c r="X2271" i="3" s="1"/>
  <c r="V2272" i="3"/>
  <c r="X2272" i="3" s="1"/>
  <c r="V2273" i="3"/>
  <c r="X2273" i="3" s="1"/>
  <c r="V2275" i="3"/>
  <c r="X2275" i="3" s="1"/>
  <c r="V2278" i="3"/>
  <c r="X2278" i="3" s="1"/>
  <c r="V2279" i="3"/>
  <c r="X2279" i="3" s="1"/>
  <c r="V2281" i="3"/>
  <c r="X2281" i="3" s="1"/>
  <c r="V2282" i="3"/>
  <c r="X2282" i="3" s="1"/>
  <c r="V2287" i="3"/>
  <c r="X2287" i="3" s="1"/>
  <c r="V2290" i="3"/>
  <c r="X2290" i="3" s="1"/>
  <c r="V2291" i="3"/>
  <c r="X2291" i="3" s="1"/>
  <c r="V2293" i="3"/>
  <c r="X2293" i="3" s="1"/>
  <c r="V2294" i="3"/>
  <c r="X2294" i="3" s="1"/>
  <c r="V2295" i="3"/>
  <c r="X2295" i="3" s="1"/>
  <c r="V2296" i="3"/>
  <c r="X2296" i="3" s="1"/>
  <c r="V2298" i="3"/>
  <c r="X2298" i="3" s="1"/>
  <c r="V2302" i="3"/>
  <c r="X2302" i="3" s="1"/>
  <c r="V2303" i="3"/>
  <c r="X2303" i="3" s="1"/>
  <c r="V2305" i="3"/>
  <c r="X2305" i="3" s="1"/>
  <c r="V2306" i="3"/>
  <c r="X2306" i="3" s="1"/>
  <c r="V2307" i="3"/>
  <c r="X2307" i="3" s="1"/>
  <c r="V2309" i="3"/>
  <c r="X2309" i="3" s="1"/>
  <c r="V2310" i="3"/>
  <c r="X2310" i="3" s="1"/>
  <c r="V2311" i="3"/>
  <c r="X2311" i="3" s="1"/>
  <c r="V2314" i="3"/>
  <c r="X2314" i="3" s="1"/>
  <c r="V2319" i="3"/>
  <c r="X2319" i="3" s="1"/>
  <c r="V2321" i="3"/>
  <c r="X2321" i="3" s="1"/>
  <c r="V2322" i="3"/>
  <c r="X2322" i="3" s="1"/>
  <c r="V2323" i="3"/>
  <c r="X2323" i="3" s="1"/>
  <c r="V2330" i="3"/>
  <c r="X2330" i="3" s="1"/>
  <c r="V2331" i="3"/>
  <c r="X2331" i="3" s="1"/>
  <c r="V2332" i="3"/>
  <c r="X2332" i="3" s="1"/>
  <c r="V2334" i="3"/>
  <c r="X2334" i="3" s="1"/>
  <c r="V2335" i="3"/>
  <c r="X2335" i="3" s="1"/>
  <c r="V2338" i="3"/>
  <c r="X2338" i="3" s="1"/>
  <c r="V2339" i="3"/>
  <c r="X2339" i="3" s="1"/>
  <c r="V2342" i="3"/>
  <c r="X2342" i="3" s="1"/>
  <c r="V2343" i="3"/>
  <c r="X2343" i="3" s="1"/>
  <c r="V2344" i="3"/>
  <c r="X2344" i="3" s="1"/>
  <c r="V2346" i="3"/>
  <c r="X2346" i="3" s="1"/>
  <c r="V2347" i="3"/>
  <c r="X2347" i="3" s="1"/>
  <c r="V2350" i="3"/>
  <c r="X2350" i="3" s="1"/>
  <c r="V2351" i="3"/>
  <c r="X2351" i="3" s="1"/>
  <c r="V2354" i="3"/>
  <c r="X2354" i="3" s="1"/>
  <c r="V2355" i="3"/>
  <c r="X2355" i="3" s="1"/>
  <c r="V2359" i="3"/>
  <c r="X2359" i="3" s="1"/>
  <c r="V2363" i="3"/>
  <c r="X2363" i="3" s="1"/>
  <c r="V2365" i="3"/>
  <c r="X2365" i="3" s="1"/>
  <c r="V2366" i="3"/>
  <c r="X2366" i="3" s="1"/>
  <c r="V2367" i="3"/>
  <c r="X2367" i="3" s="1"/>
  <c r="V2368" i="3"/>
  <c r="X2368" i="3" s="1"/>
  <c r="V2370" i="3"/>
  <c r="X2370" i="3" s="1"/>
  <c r="V2371" i="3"/>
  <c r="X2371" i="3" s="1"/>
  <c r="V2375" i="3"/>
  <c r="X2375" i="3" s="1"/>
  <c r="V2377" i="3"/>
  <c r="X2377" i="3" s="1"/>
  <c r="V2378" i="3"/>
  <c r="X2378" i="3" s="1"/>
  <c r="V2379" i="3"/>
  <c r="X2379" i="3" s="1"/>
  <c r="V2380" i="3"/>
  <c r="X2380" i="3" s="1"/>
  <c r="V2381" i="3"/>
  <c r="X2381" i="3" s="1"/>
  <c r="V2382" i="3"/>
  <c r="X2382" i="3" s="1"/>
  <c r="V2383" i="3"/>
  <c r="X2383" i="3" s="1"/>
  <c r="V2387" i="3"/>
  <c r="X2387" i="3" s="1"/>
  <c r="V2388" i="3"/>
  <c r="X2388" i="3" s="1"/>
  <c r="V2390" i="3"/>
  <c r="X2390" i="3" s="1"/>
  <c r="V2391" i="3"/>
  <c r="X2391" i="3" s="1"/>
  <c r="V2392" i="3"/>
  <c r="X2392" i="3" s="1"/>
  <c r="V2393" i="3"/>
  <c r="X2393" i="3" s="1"/>
  <c r="V2395" i="3"/>
  <c r="X2395" i="3" s="1"/>
  <c r="V2398" i="3"/>
  <c r="X2398" i="3" s="1"/>
  <c r="V2399" i="3"/>
  <c r="X2399" i="3" s="1"/>
  <c r="V2400" i="3"/>
  <c r="X2400" i="3" s="1"/>
  <c r="V2401" i="3"/>
  <c r="X2401" i="3" s="1"/>
  <c r="V2402" i="3"/>
  <c r="X2402" i="3" s="1"/>
  <c r="V2403" i="3"/>
  <c r="X2403" i="3" s="1"/>
  <c r="V2404" i="3"/>
  <c r="X2404" i="3" s="1"/>
  <c r="V2405" i="3"/>
  <c r="X2405" i="3" s="1"/>
  <c r="V2406" i="3"/>
  <c r="X2406" i="3" s="1"/>
  <c r="V2407" i="3"/>
  <c r="X2407" i="3" s="1"/>
  <c r="V2410" i="3"/>
  <c r="X2410" i="3" s="1"/>
  <c r="V2411" i="3"/>
  <c r="X2411" i="3" s="1"/>
  <c r="V2412" i="3"/>
  <c r="X2412" i="3" s="1"/>
  <c r="V2413" i="3"/>
  <c r="X2413" i="3" s="1"/>
  <c r="V2414" i="3"/>
  <c r="X2414" i="3" s="1"/>
  <c r="V2415" i="3"/>
  <c r="X2415" i="3" s="1"/>
  <c r="V2416" i="3"/>
  <c r="X2416" i="3" s="1"/>
  <c r="V2417" i="3"/>
  <c r="X2417" i="3" s="1"/>
  <c r="V2418" i="3"/>
  <c r="X2418" i="3" s="1"/>
  <c r="V2419" i="3"/>
  <c r="X2419" i="3" s="1"/>
  <c r="V2422" i="3"/>
  <c r="X2422" i="3" s="1"/>
  <c r="V2423" i="3"/>
  <c r="X2423" i="3" s="1"/>
  <c r="V2425" i="3"/>
  <c r="X2425" i="3" s="1"/>
  <c r="V2427" i="3"/>
  <c r="X2427" i="3" s="1"/>
  <c r="V2428" i="3"/>
  <c r="X2428" i="3" s="1"/>
  <c r="V2429" i="3"/>
  <c r="X2429" i="3" s="1"/>
  <c r="V2430" i="3"/>
  <c r="X2430" i="3" s="1"/>
  <c r="V2431" i="3"/>
  <c r="X2431" i="3" s="1"/>
  <c r="V2434" i="3"/>
  <c r="X2434" i="3" s="1"/>
  <c r="V2435" i="3"/>
  <c r="X2435" i="3" s="1"/>
  <c r="V2437" i="3"/>
  <c r="X2437" i="3" s="1"/>
  <c r="V2438" i="3"/>
  <c r="X2438" i="3" s="1"/>
  <c r="V2439" i="3"/>
  <c r="X2439" i="3" s="1"/>
  <c r="V2440" i="3"/>
  <c r="X2440" i="3" s="1"/>
  <c r="V2441" i="3"/>
  <c r="X2441" i="3" s="1"/>
  <c r="V2442" i="3"/>
  <c r="X2442" i="3" s="1"/>
  <c r="V2443" i="3"/>
  <c r="X2443" i="3" s="1"/>
  <c r="V2446" i="3"/>
  <c r="X2446" i="3" s="1"/>
  <c r="V2447" i="3"/>
  <c r="X2447" i="3" s="1"/>
  <c r="V2449" i="3"/>
  <c r="X2449" i="3" s="1"/>
  <c r="V2450" i="3"/>
  <c r="X2450" i="3" s="1"/>
  <c r="V2451" i="3"/>
  <c r="X2451" i="3" s="1"/>
  <c r="V2452" i="3"/>
  <c r="X2452" i="3" s="1"/>
  <c r="V2453" i="3"/>
  <c r="X2453" i="3" s="1"/>
  <c r="V2454" i="3"/>
  <c r="X2454" i="3" s="1"/>
  <c r="V2455" i="3"/>
  <c r="X2455" i="3" s="1"/>
  <c r="V2458" i="3"/>
  <c r="X2458" i="3" s="1"/>
  <c r="V2459" i="3"/>
  <c r="X2459" i="3" s="1"/>
  <c r="V2462" i="3"/>
  <c r="X2462" i="3" s="1"/>
  <c r="V2463" i="3"/>
  <c r="X2463" i="3" s="1"/>
  <c r="V2464" i="3"/>
  <c r="X2464" i="3" s="1"/>
  <c r="V2465" i="3"/>
  <c r="X2465" i="3" s="1"/>
  <c r="V2466" i="3"/>
  <c r="X2466" i="3" s="1"/>
  <c r="V2467" i="3"/>
  <c r="X2467" i="3" s="1"/>
  <c r="V2470" i="3"/>
  <c r="X2470" i="3" s="1"/>
  <c r="V2471" i="3"/>
  <c r="X2471" i="3" s="1"/>
  <c r="V2472" i="3"/>
  <c r="X2472" i="3" s="1"/>
  <c r="V2473" i="3"/>
  <c r="X2473" i="3" s="1"/>
  <c r="V2474" i="3"/>
  <c r="X2474" i="3" s="1"/>
  <c r="V2475" i="3"/>
  <c r="X2475" i="3" s="1"/>
  <c r="V2477" i="3"/>
  <c r="X2477" i="3" s="1"/>
  <c r="V2478" i="3"/>
  <c r="X2478" i="3" s="1"/>
  <c r="V2479" i="3"/>
  <c r="X2479" i="3" s="1"/>
  <c r="V2482" i="3"/>
  <c r="X2482" i="3" s="1"/>
  <c r="V2483" i="3"/>
  <c r="X2483" i="3" s="1"/>
  <c r="V2485" i="3"/>
  <c r="X2485" i="3" s="1"/>
  <c r="V2486" i="3"/>
  <c r="X2486" i="3" s="1"/>
  <c r="V2487" i="3"/>
  <c r="X2487" i="3" s="1"/>
  <c r="V2489" i="3"/>
  <c r="X2489" i="3" s="1"/>
  <c r="V2490" i="3"/>
  <c r="X2490" i="3" s="1"/>
  <c r="V2491" i="3"/>
  <c r="X2491" i="3" s="1"/>
  <c r="V2494" i="3"/>
  <c r="X2494" i="3" s="1"/>
  <c r="V2495" i="3"/>
  <c r="X2495" i="3" s="1"/>
  <c r="V2496" i="3"/>
  <c r="X2496" i="3" s="1"/>
  <c r="V2497" i="3"/>
  <c r="X2497" i="3" s="1"/>
  <c r="V2498" i="3"/>
  <c r="X2498" i="3" s="1"/>
  <c r="V2499" i="3"/>
  <c r="X2499" i="3" s="1"/>
  <c r="V2500" i="3"/>
  <c r="X2500" i="3" s="1"/>
  <c r="V2501" i="3"/>
  <c r="X2501" i="3" s="1"/>
  <c r="V2502" i="3"/>
  <c r="X2502" i="3" s="1"/>
  <c r="V2503" i="3"/>
  <c r="X2503" i="3" s="1"/>
  <c r="V2506" i="3"/>
  <c r="X2506" i="3" s="1"/>
  <c r="V2509" i="3"/>
  <c r="X2509" i="3" s="1"/>
  <c r="V2512" i="3"/>
  <c r="X2512" i="3" s="1"/>
  <c r="V2513" i="3"/>
  <c r="X2513" i="3" s="1"/>
  <c r="V2518" i="3"/>
  <c r="X2518" i="3" s="1"/>
  <c r="V2519" i="3"/>
  <c r="X2519" i="3" s="1"/>
  <c r="V2521" i="3"/>
  <c r="X2521" i="3" s="1"/>
  <c r="V2522" i="3"/>
  <c r="X2522" i="3" s="1"/>
  <c r="V2523" i="3"/>
  <c r="X2523" i="3" s="1"/>
  <c r="V2524" i="3"/>
  <c r="X2524" i="3" s="1"/>
  <c r="V2525" i="3"/>
  <c r="X2525" i="3" s="1"/>
  <c r="V2526" i="3"/>
  <c r="X2526" i="3" s="1"/>
  <c r="V2527" i="3"/>
  <c r="X2527" i="3" s="1"/>
  <c r="V2530" i="3"/>
  <c r="X2530" i="3" s="1"/>
  <c r="V2531" i="3"/>
  <c r="X2531" i="3" s="1"/>
  <c r="V2532" i="3"/>
  <c r="X2532" i="3" s="1"/>
  <c r="V2534" i="3"/>
  <c r="X2534" i="3" s="1"/>
  <c r="V2535" i="3"/>
  <c r="X2535" i="3" s="1"/>
  <c r="V2536" i="3"/>
  <c r="X2536" i="3" s="1"/>
  <c r="V2537" i="3"/>
  <c r="X2537" i="3" s="1"/>
  <c r="V2539" i="3"/>
  <c r="X2539" i="3" s="1"/>
  <c r="V2542" i="3"/>
  <c r="X2542" i="3" s="1"/>
  <c r="V2543" i="3"/>
  <c r="X2543" i="3" s="1"/>
  <c r="V2544" i="3"/>
  <c r="X2544" i="3" s="1"/>
  <c r="V2545" i="3"/>
  <c r="X2545" i="3" s="1"/>
  <c r="V2546" i="3"/>
  <c r="X2546" i="3" s="1"/>
  <c r="V2547" i="3"/>
  <c r="X2547" i="3" s="1"/>
  <c r="V2548" i="3"/>
  <c r="X2548" i="3" s="1"/>
  <c r="V2549" i="3"/>
  <c r="X2549" i="3" s="1"/>
  <c r="V2550" i="3"/>
  <c r="X2550" i="3" s="1"/>
  <c r="V2551" i="3"/>
  <c r="X2551" i="3" s="1"/>
  <c r="V2555" i="3"/>
  <c r="X2555" i="3" s="1"/>
  <c r="V2556" i="3"/>
  <c r="X2556" i="3" s="1"/>
  <c r="V2557" i="3"/>
  <c r="X2557" i="3" s="1"/>
  <c r="V2558" i="3"/>
  <c r="X2558" i="3" s="1"/>
  <c r="V2559" i="3"/>
  <c r="X2559" i="3" s="1"/>
  <c r="V2560" i="3"/>
  <c r="X2560" i="3" s="1"/>
  <c r="V2561" i="3"/>
  <c r="X2561" i="3" s="1"/>
  <c r="V2562" i="3"/>
  <c r="X2562" i="3" s="1"/>
  <c r="V2563" i="3"/>
  <c r="X2563" i="3" s="1"/>
  <c r="V2566" i="3"/>
  <c r="X2566" i="3" s="1"/>
  <c r="V2568" i="3"/>
  <c r="X2568" i="3" s="1"/>
  <c r="V2569" i="3"/>
  <c r="X2569" i="3" s="1"/>
  <c r="V2570" i="3"/>
  <c r="X2570" i="3" s="1"/>
  <c r="V2571" i="3"/>
  <c r="X2571" i="3" s="1"/>
  <c r="V2572" i="3"/>
  <c r="X2572" i="3" s="1"/>
  <c r="V2574" i="3"/>
  <c r="X2574" i="3" s="1"/>
  <c r="V2575" i="3"/>
  <c r="X2575" i="3" s="1"/>
  <c r="V2578" i="3"/>
  <c r="X2578" i="3" s="1"/>
  <c r="V2580" i="3"/>
  <c r="X2580" i="3" s="1"/>
  <c r="V2581" i="3"/>
  <c r="X2581" i="3" s="1"/>
  <c r="V2582" i="3"/>
  <c r="X2582" i="3" s="1"/>
  <c r="V2584" i="3"/>
  <c r="X2584" i="3" s="1"/>
  <c r="V2585" i="3"/>
  <c r="X2585" i="3" s="1"/>
  <c r="V2586" i="3"/>
  <c r="X2586" i="3" s="1"/>
  <c r="V2587" i="3"/>
  <c r="X2587" i="3" s="1"/>
  <c r="V2594" i="3"/>
  <c r="X2594" i="3" s="1"/>
  <c r="V2595" i="3"/>
  <c r="X2595" i="3" s="1"/>
  <c r="V2596" i="3"/>
  <c r="X2596" i="3" s="1"/>
  <c r="V2598" i="3"/>
  <c r="X2598" i="3" s="1"/>
  <c r="V2599" i="3"/>
  <c r="X2599" i="3" s="1"/>
  <c r="V2602" i="3"/>
  <c r="X2602" i="3" s="1"/>
  <c r="V2603" i="3"/>
  <c r="X2603" i="3" s="1"/>
  <c r="V2604" i="3"/>
  <c r="X2604" i="3" s="1"/>
  <c r="V2606" i="3"/>
  <c r="X2606" i="3" s="1"/>
  <c r="V2607" i="3"/>
  <c r="X2607" i="3" s="1"/>
  <c r="V2608" i="3"/>
  <c r="X2608" i="3" s="1"/>
  <c r="V2609" i="3"/>
  <c r="X2609" i="3" s="1"/>
  <c r="V2610" i="3"/>
  <c r="X2610" i="3" s="1"/>
  <c r="V2611" i="3"/>
  <c r="X2611" i="3" s="1"/>
  <c r="V2614" i="3"/>
  <c r="X2614" i="3" s="1"/>
  <c r="V2616" i="3"/>
  <c r="X2616" i="3" s="1"/>
  <c r="V2617" i="3"/>
  <c r="X2617" i="3" s="1"/>
  <c r="V2619" i="3"/>
  <c r="X2619" i="3" s="1"/>
  <c r="V2620" i="3"/>
  <c r="X2620" i="3" s="1"/>
  <c r="V2621" i="3"/>
  <c r="X2621" i="3" s="1"/>
  <c r="V2622" i="3"/>
  <c r="X2622" i="3" s="1"/>
  <c r="V2623" i="3"/>
  <c r="X2623" i="3" s="1"/>
  <c r="V2626" i="3"/>
  <c r="X2626" i="3" s="1"/>
  <c r="V2627" i="3"/>
  <c r="X2627" i="3" s="1"/>
  <c r="V2628" i="3"/>
  <c r="X2628" i="3" s="1"/>
  <c r="V2629" i="3"/>
  <c r="X2629" i="3" s="1"/>
  <c r="V2630" i="3"/>
  <c r="X2630" i="3" s="1"/>
  <c r="V2631" i="3"/>
  <c r="X2631" i="3" s="1"/>
  <c r="V2632" i="3"/>
  <c r="X2632" i="3" s="1"/>
  <c r="V2633" i="3"/>
  <c r="X2633" i="3" s="1"/>
  <c r="V2634" i="3"/>
  <c r="X2634" i="3" s="1"/>
  <c r="V2635" i="3"/>
  <c r="X2635" i="3" s="1"/>
  <c r="V2638" i="3"/>
  <c r="X2638" i="3" s="1"/>
  <c r="V2639" i="3"/>
  <c r="X2639" i="3" s="1"/>
  <c r="V2640" i="3"/>
  <c r="X2640" i="3" s="1"/>
  <c r="V2641" i="3"/>
  <c r="X2641" i="3" s="1"/>
  <c r="V2642" i="3"/>
  <c r="X2642" i="3" s="1"/>
  <c r="V2643" i="3"/>
  <c r="X2643" i="3" s="1"/>
  <c r="V2644" i="3"/>
  <c r="X2644" i="3" s="1"/>
  <c r="V2645" i="3"/>
  <c r="X2645" i="3" s="1"/>
  <c r="V2646" i="3"/>
  <c r="X2646" i="3" s="1"/>
  <c r="V2648" i="3"/>
  <c r="X2648" i="3" s="1"/>
  <c r="V2649" i="3"/>
  <c r="X2649" i="3" s="1"/>
  <c r="V2650" i="3"/>
  <c r="X2650" i="3" s="1"/>
  <c r="V2651" i="3"/>
  <c r="X2651" i="3" s="1"/>
  <c r="V2652" i="3"/>
  <c r="X2652" i="3" s="1"/>
  <c r="V2653" i="3"/>
  <c r="X2653" i="3" s="1"/>
  <c r="V2654" i="3"/>
  <c r="X2654" i="3" s="1"/>
  <c r="V2655" i="3"/>
  <c r="X2655" i="3" s="1"/>
  <c r="V2656" i="3"/>
  <c r="X2656" i="3" s="1"/>
  <c r="V2657" i="3"/>
  <c r="X2657" i="3" s="1"/>
  <c r="V2658" i="3"/>
  <c r="X2658" i="3" s="1"/>
  <c r="V2659" i="3"/>
  <c r="X2659" i="3" s="1"/>
  <c r="V2662" i="3"/>
  <c r="X2662" i="3" s="1"/>
  <c r="V2663" i="3"/>
  <c r="X2663" i="3" s="1"/>
  <c r="V2665" i="3"/>
  <c r="X2665" i="3" s="1"/>
  <c r="V2666" i="3"/>
  <c r="X2666" i="3" s="1"/>
  <c r="V2667" i="3"/>
  <c r="X2667" i="3" s="1"/>
  <c r="V2668" i="3"/>
  <c r="X2668" i="3" s="1"/>
  <c r="V2669" i="3"/>
  <c r="X2669" i="3" s="1"/>
  <c r="V2670" i="3"/>
  <c r="X2670" i="3" s="1"/>
  <c r="V2671" i="3"/>
  <c r="X2671" i="3" s="1"/>
  <c r="U2672" i="3"/>
  <c r="V2674" i="3"/>
  <c r="X2674" i="3" s="1"/>
  <c r="V2675" i="3"/>
  <c r="X2675" i="3" s="1"/>
  <c r="V2676" i="3"/>
  <c r="X2676" i="3" s="1"/>
  <c r="V2678" i="3"/>
  <c r="X2678" i="3" s="1"/>
  <c r="V2679" i="3"/>
  <c r="X2679" i="3" s="1"/>
  <c r="V2680" i="3"/>
  <c r="X2680" i="3" s="1"/>
  <c r="V2681" i="3"/>
  <c r="X2681" i="3" s="1"/>
  <c r="V2683" i="3"/>
  <c r="X2683" i="3" s="1"/>
  <c r="V2687" i="3"/>
  <c r="X2687" i="3" s="1"/>
  <c r="V2688" i="3"/>
  <c r="X2688" i="3" s="1"/>
  <c r="V2690" i="3"/>
  <c r="X2690" i="3" s="1"/>
  <c r="V2691" i="3"/>
  <c r="X2691" i="3" s="1"/>
  <c r="V2692" i="3"/>
  <c r="X2692" i="3" s="1"/>
  <c r="V2693" i="3"/>
  <c r="X2693" i="3" s="1"/>
  <c r="V2694" i="3"/>
  <c r="X2694" i="3" s="1"/>
  <c r="V2695" i="3"/>
  <c r="X2695" i="3" s="1"/>
  <c r="V2698" i="3"/>
  <c r="X2698" i="3" s="1"/>
  <c r="V2699" i="3"/>
  <c r="X2699" i="3" s="1"/>
  <c r="V2700" i="3"/>
  <c r="X2700" i="3" s="1"/>
  <c r="V2701" i="3"/>
  <c r="X2701" i="3" s="1"/>
  <c r="V2702" i="3"/>
  <c r="X2702" i="3" s="1"/>
  <c r="V2703" i="3"/>
  <c r="X2703" i="3" s="1"/>
  <c r="V2704" i="3"/>
  <c r="X2704" i="3" s="1"/>
  <c r="V2705" i="3"/>
  <c r="X2705" i="3" s="1"/>
  <c r="V2706" i="3"/>
  <c r="X2706" i="3" s="1"/>
  <c r="V2707" i="3"/>
  <c r="X2707" i="3" s="1"/>
  <c r="V2710" i="3"/>
  <c r="X2710" i="3" s="1"/>
  <c r="V2711" i="3"/>
  <c r="X2711" i="3" s="1"/>
  <c r="V2712" i="3"/>
  <c r="X2712" i="3" s="1"/>
  <c r="V2713" i="3"/>
  <c r="X2713" i="3" s="1"/>
  <c r="V2714" i="3"/>
  <c r="X2714" i="3" s="1"/>
  <c r="V2715" i="3"/>
  <c r="X2715" i="3" s="1"/>
  <c r="V2717" i="3"/>
  <c r="X2717" i="3" s="1"/>
  <c r="V2718" i="3"/>
  <c r="X2718" i="3" s="1"/>
  <c r="V2719" i="3"/>
  <c r="X2719" i="3" s="1"/>
  <c r="V2722" i="3"/>
  <c r="X2722" i="3" s="1"/>
  <c r="V2723" i="3"/>
  <c r="X2723" i="3" s="1"/>
  <c r="V2725" i="3"/>
  <c r="X2725" i="3" s="1"/>
  <c r="V2726" i="3"/>
  <c r="X2726" i="3" s="1"/>
  <c r="V2727" i="3"/>
  <c r="X2727" i="3" s="1"/>
  <c r="V2728" i="3"/>
  <c r="X2728" i="3" s="1"/>
  <c r="V2729" i="3"/>
  <c r="X2729" i="3" s="1"/>
  <c r="V2730" i="3"/>
  <c r="X2730" i="3" s="1"/>
  <c r="V2731" i="3"/>
  <c r="X2731" i="3" s="1"/>
  <c r="V2734" i="3"/>
  <c r="X2734" i="3" s="1"/>
  <c r="V2735" i="3"/>
  <c r="X2735" i="3" s="1"/>
  <c r="V2736" i="3"/>
  <c r="X2736" i="3" s="1"/>
  <c r="V2737" i="3"/>
  <c r="X2737" i="3" s="1"/>
  <c r="V2738" i="3"/>
  <c r="X2738" i="3" s="1"/>
  <c r="V2739" i="3"/>
  <c r="X2739" i="3" s="1"/>
  <c r="V2740" i="3"/>
  <c r="X2740" i="3" s="1"/>
  <c r="V2741" i="3"/>
  <c r="X2741" i="3" s="1"/>
  <c r="V2742" i="3"/>
  <c r="X2742" i="3" s="1"/>
  <c r="V2743" i="3"/>
  <c r="X2743" i="3" s="1"/>
  <c r="V2746" i="3"/>
  <c r="X2746" i="3" s="1"/>
  <c r="V2747" i="3"/>
  <c r="X2747" i="3" s="1"/>
  <c r="U2748" i="3"/>
  <c r="V2748" i="3"/>
  <c r="X2748" i="3" s="1"/>
  <c r="V2749" i="3"/>
  <c r="X2749" i="3" s="1"/>
  <c r="V2751" i="3"/>
  <c r="X2751" i="3" s="1"/>
  <c r="V2752" i="3"/>
  <c r="X2752" i="3" s="1"/>
  <c r="V2754" i="3"/>
  <c r="X2754" i="3" s="1"/>
  <c r="V2758" i="3"/>
  <c r="X2758" i="3" s="1"/>
  <c r="V2760" i="3"/>
  <c r="X2760" i="3" s="1"/>
  <c r="V2761" i="3"/>
  <c r="X2761" i="3" s="1"/>
  <c r="V2762" i="3"/>
  <c r="X2762" i="3" s="1"/>
  <c r="V2763" i="3"/>
  <c r="X2763" i="3" s="1"/>
  <c r="V2764" i="3"/>
  <c r="X2764" i="3" s="1"/>
  <c r="V2765" i="3"/>
  <c r="X2765" i="3" s="1"/>
  <c r="V2766" i="3"/>
  <c r="X2766" i="3" s="1"/>
  <c r="V2770" i="3"/>
  <c r="X2770" i="3" s="1"/>
  <c r="V2771" i="3"/>
  <c r="X2771" i="3" s="1"/>
  <c r="V2773" i="3"/>
  <c r="X2773" i="3" s="1"/>
  <c r="V2774" i="3"/>
  <c r="X2774" i="3" s="1"/>
  <c r="V2776" i="3"/>
  <c r="X2776" i="3" s="1"/>
  <c r="V2777" i="3"/>
  <c r="X2777" i="3" s="1"/>
  <c r="V2778" i="3"/>
  <c r="X2778" i="3" s="1"/>
  <c r="V2779" i="3"/>
  <c r="X2779" i="3" s="1"/>
  <c r="V2782" i="3"/>
  <c r="X2782" i="3" s="1"/>
  <c r="V2783" i="3"/>
  <c r="X2783" i="3" s="1"/>
  <c r="V2784" i="3"/>
  <c r="X2784" i="3" s="1"/>
  <c r="V2785" i="3"/>
  <c r="X2785" i="3" s="1"/>
  <c r="V2786" i="3"/>
  <c r="X2786" i="3" s="1"/>
  <c r="V2787" i="3"/>
  <c r="X2787" i="3" s="1"/>
  <c r="V2788" i="3"/>
  <c r="X2788" i="3" s="1"/>
  <c r="V2789" i="3"/>
  <c r="X2789" i="3" s="1"/>
  <c r="V2790" i="3"/>
  <c r="X2790" i="3" s="1"/>
  <c r="V2791" i="3"/>
  <c r="X2791" i="3" s="1"/>
  <c r="V2793" i="3"/>
  <c r="X2793" i="3" s="1"/>
  <c r="V2794" i="3"/>
  <c r="X2794" i="3" s="1"/>
  <c r="V2795" i="3"/>
  <c r="X2795" i="3" s="1"/>
  <c r="V2796" i="3"/>
  <c r="X2796" i="3" s="1"/>
  <c r="V2797" i="3"/>
  <c r="X2797" i="3" s="1"/>
  <c r="V2798" i="3"/>
  <c r="X2798" i="3" s="1"/>
  <c r="V2799" i="3"/>
  <c r="X2799" i="3" s="1"/>
  <c r="V2802" i="3"/>
  <c r="X2802" i="3" s="1"/>
  <c r="V2803" i="3"/>
  <c r="X2803" i="3" s="1"/>
  <c r="V2804" i="3"/>
  <c r="X2804" i="3" s="1"/>
  <c r="V2806" i="3"/>
  <c r="X2806" i="3" s="1"/>
  <c r="V2807" i="3"/>
  <c r="X2807" i="3" s="1"/>
  <c r="V2810" i="3"/>
  <c r="X2810" i="3" s="1"/>
  <c r="V2811" i="3"/>
  <c r="X2811" i="3" s="1"/>
  <c r="V2812" i="3"/>
  <c r="X2812" i="3" s="1"/>
  <c r="V2813" i="3"/>
  <c r="X2813" i="3" s="1"/>
  <c r="V2814" i="3"/>
  <c r="X2814" i="3" s="1"/>
  <c r="V2815" i="3"/>
  <c r="X2815" i="3" s="1"/>
  <c r="V2817" i="3"/>
  <c r="X2817" i="3" s="1"/>
  <c r="V2818" i="3"/>
  <c r="X2818" i="3" s="1"/>
  <c r="V2819" i="3"/>
  <c r="X2819" i="3" s="1"/>
  <c r="V2820" i="3"/>
  <c r="X2820" i="3" s="1"/>
  <c r="V2821" i="3"/>
  <c r="X2821" i="3" s="1"/>
  <c r="V2824" i="3"/>
  <c r="X2824" i="3" s="1"/>
  <c r="V2825" i="3"/>
  <c r="X2825" i="3" s="1"/>
  <c r="V2826" i="3"/>
  <c r="X2826" i="3" s="1"/>
  <c r="V2827" i="3"/>
  <c r="X2827" i="3" s="1"/>
  <c r="V2829" i="3"/>
  <c r="X2829" i="3" s="1"/>
  <c r="V2830" i="3"/>
  <c r="X2830" i="3" s="1"/>
  <c r="V2831" i="3"/>
  <c r="X2831" i="3" s="1"/>
  <c r="V2832" i="3"/>
  <c r="X2832" i="3" s="1"/>
  <c r="V2833" i="3"/>
  <c r="X2833" i="3" s="1"/>
  <c r="V2834" i="3"/>
  <c r="X2834" i="3" s="1"/>
  <c r="V2836" i="3"/>
  <c r="X2836" i="3" s="1"/>
  <c r="V2837" i="3"/>
  <c r="X2837" i="3" s="1"/>
  <c r="V2838" i="3"/>
  <c r="X2838" i="3" s="1"/>
  <c r="V2839" i="3"/>
  <c r="X2839" i="3" s="1"/>
  <c r="V2842" i="3"/>
  <c r="X2842" i="3" s="1"/>
  <c r="V2843" i="3"/>
  <c r="X2843" i="3" s="1"/>
  <c r="V2844" i="3"/>
  <c r="X2844" i="3" s="1"/>
  <c r="V2845" i="3"/>
  <c r="X2845" i="3" s="1"/>
  <c r="V2846" i="3"/>
  <c r="X2846" i="3" s="1"/>
  <c r="V2847" i="3"/>
  <c r="X2847" i="3" s="1"/>
  <c r="V2848" i="3"/>
  <c r="X2848" i="3" s="1"/>
  <c r="V2849" i="3"/>
  <c r="X2849" i="3" s="1"/>
  <c r="V2850" i="3"/>
  <c r="X2850" i="3" s="1"/>
  <c r="V2854" i="3"/>
  <c r="X2854" i="3" s="1"/>
  <c r="V2855" i="3"/>
  <c r="X2855" i="3" s="1"/>
  <c r="V2856" i="3"/>
  <c r="X2856" i="3" s="1"/>
  <c r="V2857" i="3"/>
  <c r="X2857" i="3" s="1"/>
  <c r="V2858" i="3"/>
  <c r="X2858" i="3" s="1"/>
  <c r="V2859" i="3"/>
  <c r="X2859" i="3" s="1"/>
  <c r="V2860" i="3"/>
  <c r="X2860" i="3" s="1"/>
  <c r="V2861" i="3"/>
  <c r="X2861" i="3" s="1"/>
  <c r="V2862" i="3"/>
  <c r="X2862" i="3" s="1"/>
  <c r="V2863" i="3"/>
  <c r="X2863" i="3" s="1"/>
  <c r="U2866" i="3"/>
  <c r="V2866" i="3"/>
  <c r="X2866" i="3" s="1"/>
  <c r="V2867" i="3"/>
  <c r="X2867" i="3" s="1"/>
  <c r="V2868" i="3"/>
  <c r="X2868" i="3" s="1"/>
  <c r="V2869" i="3"/>
  <c r="X2869" i="3" s="1"/>
  <c r="V2870" i="3"/>
  <c r="X2870" i="3" s="1"/>
  <c r="V2871" i="3"/>
  <c r="X2871" i="3" s="1"/>
  <c r="V2872" i="3"/>
  <c r="X2872" i="3" s="1"/>
  <c r="V2873" i="3"/>
  <c r="X2873" i="3" s="1"/>
  <c r="V2874" i="3"/>
  <c r="X2874" i="3" s="1"/>
  <c r="V2878" i="3"/>
  <c r="X2878" i="3" s="1"/>
  <c r="V2879" i="3"/>
  <c r="X2879" i="3" s="1"/>
  <c r="V2880" i="3"/>
  <c r="X2880" i="3" s="1"/>
  <c r="V2881" i="3"/>
  <c r="X2881" i="3" s="1"/>
  <c r="U2882" i="3"/>
  <c r="V2882" i="3"/>
  <c r="X2882" i="3" s="1"/>
  <c r="V2883" i="3"/>
  <c r="X2883" i="3" s="1"/>
  <c r="V2884" i="3"/>
  <c r="X2884" i="3" s="1"/>
  <c r="V2886" i="3"/>
  <c r="X2886" i="3" s="1"/>
  <c r="V2887" i="3"/>
  <c r="X2887" i="3" s="1"/>
  <c r="V2889" i="3"/>
  <c r="X2889" i="3" s="1"/>
  <c r="V2890" i="3"/>
  <c r="X2890" i="3" s="1"/>
  <c r="V2891" i="3"/>
  <c r="X2891" i="3" s="1"/>
  <c r="V2892" i="3"/>
  <c r="X2892" i="3" s="1"/>
  <c r="V2894" i="3"/>
  <c r="X2894" i="3" s="1"/>
  <c r="V2895" i="3"/>
  <c r="X2895" i="3" s="1"/>
  <c r="V2896" i="3"/>
  <c r="X2896" i="3" s="1"/>
  <c r="V2897" i="3"/>
  <c r="X2897" i="3" s="1"/>
  <c r="V2898" i="3"/>
  <c r="X2898" i="3" s="1"/>
  <c r="V2899" i="3"/>
  <c r="X2899" i="3" s="1"/>
  <c r="V2901" i="3"/>
  <c r="X2901" i="3" s="1"/>
  <c r="V2902" i="3"/>
  <c r="X2902" i="3" s="1"/>
  <c r="V2903" i="3"/>
  <c r="X2903" i="3" s="1"/>
  <c r="V2904" i="3"/>
  <c r="X2904" i="3" s="1"/>
  <c r="V2906" i="3"/>
  <c r="X2906" i="3" s="1"/>
  <c r="V2907" i="3"/>
  <c r="X2907" i="3" s="1"/>
  <c r="V2908" i="3"/>
  <c r="X2908" i="3" s="1"/>
  <c r="V2911" i="3"/>
  <c r="X2911" i="3" s="1"/>
  <c r="V2913" i="3"/>
  <c r="X2913" i="3" s="1"/>
  <c r="V2914" i="3"/>
  <c r="X2914" i="3" s="1"/>
  <c r="V2915" i="3"/>
  <c r="X2915" i="3" s="1"/>
  <c r="V2916" i="3"/>
  <c r="X2916" i="3" s="1"/>
  <c r="V2917" i="3"/>
  <c r="X2917" i="3" s="1"/>
  <c r="V2918" i="3"/>
  <c r="X2918" i="3" s="1"/>
  <c r="V2919" i="3"/>
  <c r="X2919" i="3" s="1"/>
  <c r="V2920" i="3"/>
  <c r="X2920" i="3" s="1"/>
  <c r="V2921" i="3"/>
  <c r="X2921" i="3" s="1"/>
  <c r="V2922" i="3"/>
  <c r="X2922" i="3" s="1"/>
  <c r="V2923" i="3"/>
  <c r="X2923" i="3" s="1"/>
  <c r="V2925" i="3"/>
  <c r="X2925" i="3" s="1"/>
  <c r="V2926" i="3"/>
  <c r="X2926" i="3" s="1"/>
  <c r="V2927" i="3"/>
  <c r="X2927" i="3" s="1"/>
  <c r="V2928" i="3"/>
  <c r="X2928" i="3" s="1"/>
  <c r="V2929" i="3"/>
  <c r="X2929" i="3" s="1"/>
  <c r="V2930" i="3"/>
  <c r="X2930" i="3" s="1"/>
  <c r="V2931" i="3"/>
  <c r="X2931" i="3" s="1"/>
  <c r="V2932" i="3"/>
  <c r="X2932" i="3" s="1"/>
  <c r="V2933" i="3"/>
  <c r="X2933" i="3" s="1"/>
  <c r="V2934" i="3"/>
  <c r="X2934" i="3" s="1"/>
  <c r="V2935" i="3"/>
  <c r="X2935" i="3" s="1"/>
  <c r="V2937" i="3"/>
  <c r="X2937" i="3" s="1"/>
  <c r="V2938" i="3"/>
  <c r="X2938" i="3" s="1"/>
  <c r="V2939" i="3"/>
  <c r="X2939" i="3" s="1"/>
  <c r="V2940" i="3"/>
  <c r="X2940" i="3" s="1"/>
  <c r="V2941" i="3"/>
  <c r="X2941" i="3" s="1"/>
  <c r="V2942" i="3"/>
  <c r="X2942" i="3" s="1"/>
  <c r="V2943" i="3"/>
  <c r="X2943" i="3" s="1"/>
  <c r="V2944" i="3"/>
  <c r="X2944" i="3" s="1"/>
  <c r="V2946" i="3"/>
  <c r="X2946" i="3" s="1"/>
  <c r="V2947" i="3"/>
  <c r="X2947" i="3" s="1"/>
  <c r="V2949" i="3"/>
  <c r="X2949" i="3" s="1"/>
  <c r="V2950" i="3"/>
  <c r="X2950" i="3" s="1"/>
  <c r="V2951" i="3"/>
  <c r="X2951" i="3" s="1"/>
  <c r="V2952" i="3"/>
  <c r="X2952" i="3" s="1"/>
  <c r="V2953" i="3"/>
  <c r="X2953" i="3" s="1"/>
  <c r="V2954" i="3"/>
  <c r="X2954" i="3" s="1"/>
  <c r="V2955" i="3"/>
  <c r="X2955" i="3" s="1"/>
  <c r="V2956" i="3"/>
  <c r="X2956" i="3" s="1"/>
  <c r="V2957" i="3"/>
  <c r="X2957" i="3" s="1"/>
  <c r="V2958" i="3"/>
  <c r="X2958" i="3" s="1"/>
  <c r="V2961" i="3"/>
  <c r="X2961" i="3" s="1"/>
  <c r="V2962" i="3"/>
  <c r="X2962" i="3" s="1"/>
  <c r="V2963" i="3"/>
  <c r="X2963" i="3" s="1"/>
  <c r="V2964" i="3"/>
  <c r="X2964" i="3" s="1"/>
  <c r="V2965" i="3"/>
  <c r="X2965" i="3" s="1"/>
  <c r="V2966" i="3"/>
  <c r="X2966" i="3" s="1"/>
  <c r="V2968" i="3"/>
  <c r="X2968" i="3" s="1"/>
  <c r="V2969" i="3"/>
  <c r="X2969" i="3" s="1"/>
  <c r="V2970" i="3"/>
  <c r="X2970" i="3" s="1"/>
  <c r="V2971" i="3"/>
  <c r="X2971" i="3" s="1"/>
  <c r="V2973" i="3"/>
  <c r="X2973" i="3" s="1"/>
  <c r="V2974" i="3"/>
  <c r="X2974" i="3" s="1"/>
  <c r="V2975" i="3"/>
  <c r="X2975" i="3" s="1"/>
  <c r="V2976" i="3"/>
  <c r="X2976" i="3" s="1"/>
  <c r="V2977" i="3"/>
  <c r="X2977" i="3" s="1"/>
  <c r="V2978" i="3"/>
  <c r="X2978" i="3" s="1"/>
  <c r="V2979" i="3"/>
  <c r="X2979" i="3" s="1"/>
  <c r="V2980" i="3"/>
  <c r="X2980" i="3" s="1"/>
  <c r="V2981" i="3"/>
  <c r="X2981" i="3" s="1"/>
  <c r="V2982" i="3"/>
  <c r="X2982" i="3" s="1"/>
  <c r="V2983" i="3"/>
  <c r="X2983" i="3" s="1"/>
  <c r="V2985" i="3"/>
  <c r="X2985" i="3" s="1"/>
  <c r="V2986" i="3"/>
  <c r="X2986" i="3" s="1"/>
  <c r="V2987" i="3"/>
  <c r="X2987" i="3" s="1"/>
  <c r="V2988" i="3"/>
  <c r="X2988" i="3" s="1"/>
  <c r="V2989" i="3"/>
  <c r="X2989" i="3" s="1"/>
  <c r="V2990" i="3"/>
  <c r="X2990" i="3" s="1"/>
  <c r="V2991" i="3"/>
  <c r="X2991" i="3" s="1"/>
  <c r="V2992" i="3"/>
  <c r="X2992" i="3" s="1"/>
  <c r="V2993" i="3"/>
  <c r="X2993" i="3" s="1"/>
  <c r="V2994" i="3"/>
  <c r="X2994" i="3" s="1"/>
  <c r="V2995" i="3"/>
  <c r="X2995" i="3" s="1"/>
  <c r="V2996" i="3"/>
  <c r="X2996" i="3" s="1"/>
  <c r="V2997" i="3"/>
  <c r="X2997" i="3" s="1"/>
  <c r="V2999" i="3"/>
  <c r="X2999" i="3" s="1"/>
  <c r="V3000" i="3"/>
  <c r="X3000" i="3" s="1"/>
  <c r="V3001" i="3"/>
  <c r="X3001" i="3" s="1"/>
  <c r="V3002" i="3"/>
  <c r="X3002" i="3" s="1"/>
  <c r="V3003" i="3"/>
  <c r="X3003" i="3" s="1"/>
  <c r="V3004" i="3"/>
  <c r="X3004" i="3" s="1"/>
  <c r="V3005" i="3"/>
  <c r="X3005" i="3" s="1"/>
  <c r="V3006" i="3"/>
  <c r="X3006" i="3" s="1"/>
  <c r="V3007" i="3"/>
  <c r="X3007" i="3" s="1"/>
  <c r="V3009" i="3"/>
  <c r="X3009" i="3" s="1"/>
  <c r="V3010" i="3"/>
  <c r="X3010" i="3" s="1"/>
  <c r="V3011" i="3"/>
  <c r="X3011" i="3" s="1"/>
  <c r="V3012" i="3"/>
  <c r="X3012" i="3" s="1"/>
  <c r="V3013" i="3"/>
  <c r="X3013" i="3" s="1"/>
  <c r="V3014" i="3"/>
  <c r="X3014" i="3" s="1"/>
  <c r="V3015" i="3"/>
  <c r="X3015" i="3" s="1"/>
  <c r="V3016" i="3"/>
  <c r="X3016" i="3" s="1"/>
  <c r="V3017" i="3"/>
  <c r="X3017" i="3" s="1"/>
  <c r="V3018" i="3"/>
  <c r="X3018" i="3" s="1"/>
  <c r="V3019" i="3"/>
  <c r="X3019" i="3" s="1"/>
  <c r="V3021" i="3"/>
  <c r="X3021" i="3" s="1"/>
  <c r="V3022" i="3"/>
  <c r="X3022" i="3" s="1"/>
  <c r="V3024" i="3"/>
  <c r="X3024" i="3" s="1"/>
  <c r="V3025" i="3"/>
  <c r="X3025" i="3" s="1"/>
  <c r="V3026" i="3"/>
  <c r="X3026" i="3" s="1"/>
  <c r="V3027" i="3"/>
  <c r="X3027" i="3" s="1"/>
  <c r="V3028" i="3"/>
  <c r="X3028" i="3" s="1"/>
  <c r="V3029" i="3"/>
  <c r="X3029" i="3" s="1"/>
  <c r="V3030" i="3"/>
  <c r="X3030" i="3" s="1"/>
  <c r="V3031" i="3"/>
  <c r="X3031" i="3" s="1"/>
  <c r="V3033" i="3"/>
  <c r="X3033" i="3" s="1"/>
  <c r="V3034" i="3"/>
  <c r="X3034" i="3" s="1"/>
  <c r="V3035" i="3"/>
  <c r="X3035" i="3" s="1"/>
  <c r="V3036" i="3"/>
  <c r="X3036" i="3" s="1"/>
  <c r="V3037" i="3"/>
  <c r="X3037" i="3" s="1"/>
  <c r="V3039" i="3"/>
  <c r="X3039" i="3" s="1"/>
  <c r="V3040" i="3"/>
  <c r="X3040" i="3" s="1"/>
  <c r="U3041" i="3"/>
  <c r="V3042" i="3"/>
  <c r="X3042" i="3" s="1"/>
  <c r="V3043" i="3"/>
  <c r="X3043" i="3" s="1"/>
  <c r="V3045" i="3"/>
  <c r="X3045" i="3" s="1"/>
  <c r="V3046" i="3"/>
  <c r="X3046" i="3" s="1"/>
  <c r="V3047" i="3"/>
  <c r="X3047" i="3" s="1"/>
  <c r="V3048" i="3"/>
  <c r="X3048" i="3" s="1"/>
  <c r="V3049" i="3"/>
  <c r="X3049" i="3" s="1"/>
  <c r="V3050" i="3"/>
  <c r="X3050" i="3" s="1"/>
  <c r="V3051" i="3"/>
  <c r="X3051" i="3" s="1"/>
  <c r="V3052" i="3"/>
  <c r="X3052" i="3" s="1"/>
  <c r="V3054" i="3"/>
  <c r="X3054" i="3" s="1"/>
  <c r="V3055" i="3"/>
  <c r="X3055" i="3" s="1"/>
  <c r="V3057" i="3"/>
  <c r="X3057" i="3" s="1"/>
  <c r="V3058" i="3"/>
  <c r="X3058" i="3" s="1"/>
  <c r="V3059" i="3"/>
  <c r="X3059" i="3" s="1"/>
  <c r="V3060" i="3"/>
  <c r="X3060" i="3" s="1"/>
  <c r="V3061" i="3"/>
  <c r="X3061" i="3" s="1"/>
  <c r="V3062" i="3"/>
  <c r="X3062" i="3" s="1"/>
  <c r="V3063" i="3"/>
  <c r="X3063" i="3" s="1"/>
  <c r="V3064" i="3"/>
  <c r="X3064" i="3" s="1"/>
  <c r="V3065" i="3"/>
  <c r="X3065" i="3" s="1"/>
  <c r="V3066" i="3"/>
  <c r="X3066" i="3" s="1"/>
  <c r="V3067" i="3"/>
  <c r="X3067" i="3" s="1"/>
  <c r="V3069" i="3"/>
  <c r="X3069" i="3" s="1"/>
  <c r="V3070" i="3"/>
  <c r="X3070" i="3" s="1"/>
  <c r="V3071" i="3"/>
  <c r="X3071" i="3" s="1"/>
  <c r="V3072" i="3"/>
  <c r="X3072" i="3" s="1"/>
  <c r="V3073" i="3"/>
  <c r="X3073" i="3" s="1"/>
  <c r="V3074" i="3"/>
  <c r="X3074" i="3" s="1"/>
  <c r="V3075" i="3"/>
  <c r="X3075" i="3" s="1"/>
  <c r="V3076" i="3"/>
  <c r="X3076" i="3" s="1"/>
  <c r="V3077" i="3"/>
  <c r="X3077" i="3" s="1"/>
  <c r="V3078" i="3"/>
  <c r="X3078" i="3" s="1"/>
  <c r="V3079" i="3"/>
  <c r="X3079" i="3" s="1"/>
  <c r="V3081" i="3"/>
  <c r="X3081" i="3" s="1"/>
  <c r="V3082" i="3"/>
  <c r="X3082" i="3" s="1"/>
  <c r="U3083" i="3"/>
  <c r="V3083" i="3"/>
  <c r="X3083" i="3" s="1"/>
  <c r="V3084" i="3"/>
  <c r="X3084" i="3" s="1"/>
  <c r="V3085" i="3"/>
  <c r="X3085" i="3" s="1"/>
  <c r="V3086" i="3"/>
  <c r="X3086" i="3" s="1"/>
  <c r="V3087" i="3"/>
  <c r="X3087" i="3" s="1"/>
  <c r="V3088" i="3"/>
  <c r="X3088" i="3" s="1"/>
  <c r="V3089" i="3"/>
  <c r="X3089" i="3" s="1"/>
  <c r="V3090" i="3"/>
  <c r="X3090" i="3" s="1"/>
  <c r="V3091" i="3"/>
  <c r="X3091" i="3" s="1"/>
  <c r="U3093" i="3"/>
  <c r="V3093" i="3"/>
  <c r="X3093" i="3" s="1"/>
  <c r="V3094" i="3"/>
  <c r="X3094" i="3" s="1"/>
  <c r="V3095" i="3"/>
  <c r="X3095" i="3" s="1"/>
  <c r="U3096" i="3"/>
  <c r="V3096" i="3"/>
  <c r="X3096" i="3" s="1"/>
  <c r="V3097" i="3"/>
  <c r="X3097" i="3" s="1"/>
  <c r="V3098" i="3"/>
  <c r="X3098" i="3" s="1"/>
  <c r="V3099" i="3"/>
  <c r="X3099" i="3" s="1"/>
  <c r="V3101" i="3"/>
  <c r="X3101" i="3" s="1"/>
  <c r="V3102" i="3"/>
  <c r="X3102" i="3" s="1"/>
  <c r="V3103" i="3"/>
  <c r="X3103" i="3" s="1"/>
  <c r="V3105" i="3"/>
  <c r="X3105" i="3" s="1"/>
  <c r="V3106" i="3"/>
  <c r="X3106" i="3" s="1"/>
  <c r="U3107" i="3"/>
  <c r="V3107" i="3"/>
  <c r="X3107" i="3" s="1"/>
  <c r="V3108" i="3"/>
  <c r="X3108" i="3" s="1"/>
  <c r="V3109" i="3"/>
  <c r="X3109" i="3" s="1"/>
  <c r="U3110" i="3"/>
  <c r="V3110" i="3"/>
  <c r="X3110" i="3" s="1"/>
  <c r="V3111" i="3"/>
  <c r="X3111" i="3" s="1"/>
  <c r="V3112" i="3"/>
  <c r="X3112" i="3" s="1"/>
  <c r="U3113" i="3"/>
  <c r="V3113" i="3"/>
  <c r="X3113" i="3" s="1"/>
  <c r="V3114" i="3"/>
  <c r="X3114" i="3" s="1"/>
  <c r="V3115" i="3"/>
  <c r="X3115" i="3" s="1"/>
  <c r="V3116" i="3"/>
  <c r="X3116" i="3" s="1"/>
  <c r="V3117" i="3"/>
  <c r="X3117" i="3" s="1"/>
  <c r="V3118" i="3"/>
  <c r="X3118" i="3" s="1"/>
  <c r="U3119" i="3"/>
  <c r="V3119" i="3"/>
  <c r="X3119" i="3" s="1"/>
  <c r="U3120" i="3"/>
  <c r="V3120" i="3"/>
  <c r="X3120" i="3" s="1"/>
  <c r="V3121" i="3"/>
  <c r="X3121" i="3" s="1"/>
  <c r="V3122" i="3"/>
  <c r="X3122" i="3" s="1"/>
  <c r="U3124" i="3"/>
  <c r="V3124" i="3"/>
  <c r="X3124" i="3" s="1"/>
  <c r="V3125" i="3"/>
  <c r="X3125" i="3" s="1"/>
  <c r="U3126" i="3"/>
  <c r="V3126" i="3"/>
  <c r="X3126" i="3" s="1"/>
  <c r="V3127" i="3"/>
  <c r="X3127" i="3" s="1"/>
  <c r="U3128" i="3"/>
  <c r="V3129" i="3"/>
  <c r="X3129" i="3" s="1"/>
  <c r="V3130" i="3"/>
  <c r="X3130" i="3" s="1"/>
  <c r="U3131" i="3"/>
  <c r="V3131" i="3"/>
  <c r="X3131" i="3" s="1"/>
  <c r="V3132" i="3"/>
  <c r="X3132" i="3" s="1"/>
  <c r="V3133" i="3"/>
  <c r="X3133" i="3" s="1"/>
  <c r="V3134" i="3"/>
  <c r="X3134" i="3" s="1"/>
  <c r="U3135" i="3"/>
  <c r="V3135" i="3"/>
  <c r="X3135" i="3" s="1"/>
  <c r="V3136" i="3"/>
  <c r="X3136" i="3" s="1"/>
  <c r="V3137" i="3"/>
  <c r="X3137" i="3" s="1"/>
  <c r="U3138" i="3"/>
  <c r="V3138" i="3"/>
  <c r="X3138" i="3" s="1"/>
  <c r="V3139" i="3"/>
  <c r="X3139" i="3" s="1"/>
  <c r="U3140" i="3"/>
  <c r="U3141" i="3"/>
  <c r="V3141" i="3"/>
  <c r="X3141" i="3" s="1"/>
  <c r="V3142" i="3"/>
  <c r="X3142" i="3" s="1"/>
  <c r="V3143" i="3"/>
  <c r="X3143" i="3" s="1"/>
  <c r="V3144" i="3"/>
  <c r="X3144" i="3" s="1"/>
  <c r="V3145" i="3"/>
  <c r="X3145" i="3" s="1"/>
  <c r="V3146" i="3"/>
  <c r="X3146" i="3" s="1"/>
  <c r="U3147" i="3"/>
  <c r="V3147" i="3"/>
  <c r="X3147" i="3" s="1"/>
  <c r="U3148" i="3"/>
  <c r="V3148" i="3"/>
  <c r="X3148" i="3" s="1"/>
  <c r="V3149" i="3"/>
  <c r="X3149" i="3" s="1"/>
  <c r="U3150" i="3"/>
  <c r="V3151" i="3"/>
  <c r="X3151" i="3" s="1"/>
  <c r="U3152" i="3"/>
  <c r="U3153" i="3"/>
  <c r="V3153" i="3"/>
  <c r="X3153" i="3" s="1"/>
  <c r="V3154" i="3"/>
  <c r="X3154" i="3" s="1"/>
  <c r="U3155" i="3"/>
  <c r="V3155" i="3"/>
  <c r="X3155" i="3" s="1"/>
  <c r="V3156" i="3"/>
  <c r="X3156" i="3" s="1"/>
  <c r="V3157" i="3"/>
  <c r="X3157" i="3" s="1"/>
  <c r="V3158" i="3"/>
  <c r="X3158" i="3" s="1"/>
  <c r="U3159" i="3"/>
  <c r="V3159" i="3"/>
  <c r="X3159" i="3" s="1"/>
  <c r="U3160" i="3"/>
  <c r="V3160" i="3"/>
  <c r="X3160" i="3" s="1"/>
  <c r="V3161" i="3"/>
  <c r="X3161" i="3" s="1"/>
  <c r="U3162" i="3"/>
  <c r="V3162" i="3"/>
  <c r="X3162" i="3" s="1"/>
  <c r="V3163" i="3"/>
  <c r="X3163" i="3" s="1"/>
  <c r="U3164" i="3"/>
  <c r="U3165" i="3"/>
  <c r="V3165" i="3"/>
  <c r="X3165" i="3" s="1"/>
  <c r="V3166" i="3"/>
  <c r="X3166" i="3" s="1"/>
  <c r="U3167" i="3"/>
  <c r="V3167" i="3"/>
  <c r="X3167" i="3" s="1"/>
  <c r="U3168" i="3"/>
  <c r="V3168" i="3"/>
  <c r="X3168" i="3" s="1"/>
  <c r="V3169" i="3"/>
  <c r="X3169" i="3" s="1"/>
  <c r="V3170" i="3"/>
  <c r="X3170" i="3" s="1"/>
  <c r="V3171" i="3"/>
  <c r="X3171" i="3" s="1"/>
  <c r="U3172" i="3"/>
  <c r="V3172" i="3"/>
  <c r="X3172" i="3" s="1"/>
  <c r="U3173" i="3"/>
  <c r="V3173" i="3"/>
  <c r="X3173" i="3" s="1"/>
  <c r="V3174" i="3"/>
  <c r="X3174" i="3" s="1"/>
  <c r="V3175" i="3"/>
  <c r="X3175" i="3" s="1"/>
  <c r="V3176" i="3"/>
  <c r="X3176" i="3" s="1"/>
  <c r="V3177" i="3"/>
  <c r="X3177" i="3" s="1"/>
  <c r="V3178" i="3"/>
  <c r="X3178" i="3" s="1"/>
  <c r="U3179" i="3"/>
  <c r="V3179" i="3"/>
  <c r="X3179" i="3" s="1"/>
  <c r="U3180" i="3"/>
  <c r="V3180" i="3"/>
  <c r="X3180" i="3" s="1"/>
  <c r="V3181" i="3"/>
  <c r="X3181" i="3" s="1"/>
  <c r="U3182" i="3"/>
  <c r="V3182" i="3"/>
  <c r="X3182" i="3" s="1"/>
  <c r="V3183" i="3"/>
  <c r="X3183" i="3" s="1"/>
  <c r="U3184" i="3"/>
  <c r="V3184" i="3"/>
  <c r="X3184" i="3" s="1"/>
  <c r="U3185" i="3"/>
  <c r="V3185" i="3"/>
  <c r="X3185" i="3" s="1"/>
  <c r="V3186" i="3"/>
  <c r="X3186" i="3" s="1"/>
  <c r="V3187" i="3"/>
  <c r="X3187" i="3" s="1"/>
  <c r="V3188" i="3"/>
  <c r="X3188" i="3" s="1"/>
  <c r="V3189" i="3"/>
  <c r="X3189" i="3" s="1"/>
  <c r="V3190" i="3"/>
  <c r="X3190" i="3" s="1"/>
  <c r="U3191" i="3"/>
  <c r="V3191" i="3"/>
  <c r="X3191" i="3" s="1"/>
  <c r="U3192" i="3"/>
  <c r="V3192" i="3"/>
  <c r="X3192" i="3" s="1"/>
  <c r="V3193" i="3"/>
  <c r="X3193" i="3" s="1"/>
  <c r="U3194" i="3"/>
  <c r="V3194" i="3"/>
  <c r="X3194" i="3" s="1"/>
  <c r="V3195" i="3"/>
  <c r="X3195" i="3" s="1"/>
  <c r="U3196" i="3"/>
  <c r="V3196" i="3"/>
  <c r="X3196" i="3" s="1"/>
  <c r="U3197" i="3"/>
  <c r="V3197" i="3"/>
  <c r="X3197" i="3" s="1"/>
  <c r="V3198" i="3"/>
  <c r="X3198" i="3" s="1"/>
  <c r="V3199" i="3"/>
  <c r="X3199" i="3" s="1"/>
  <c r="V3200" i="3"/>
  <c r="X3200" i="3" s="1"/>
  <c r="U3201" i="3"/>
  <c r="V3201" i="3"/>
  <c r="X3201" i="3" s="1"/>
  <c r="V3202" i="3"/>
  <c r="X3202" i="3" s="1"/>
  <c r="U3203" i="3"/>
  <c r="V3203" i="3"/>
  <c r="X3203" i="3" s="1"/>
  <c r="U3204" i="3"/>
  <c r="V3204" i="3"/>
  <c r="X3204" i="3" s="1"/>
  <c r="V3205" i="3"/>
  <c r="X3205" i="3" s="1"/>
  <c r="U3206" i="3"/>
  <c r="V3206" i="3"/>
  <c r="X3206" i="3" s="1"/>
  <c r="V3207" i="3"/>
  <c r="X3207" i="3" s="1"/>
  <c r="U3208" i="3"/>
  <c r="V3208" i="3"/>
  <c r="X3208" i="3" s="1"/>
  <c r="U3209" i="3"/>
  <c r="V3209" i="3"/>
  <c r="X3209" i="3" s="1"/>
  <c r="U3210" i="3"/>
  <c r="V3210" i="3"/>
  <c r="X3210" i="3" s="1"/>
  <c r="V3211" i="3"/>
  <c r="X3211" i="3" s="1"/>
  <c r="V3212" i="3"/>
  <c r="X3212" i="3" s="1"/>
  <c r="U3213" i="3"/>
  <c r="V3213" i="3"/>
  <c r="X3213" i="3" s="1"/>
  <c r="U3214" i="3"/>
  <c r="V3214" i="3"/>
  <c r="X3214" i="3" s="1"/>
  <c r="V3215" i="3"/>
  <c r="X3215" i="3" s="1"/>
  <c r="U3216" i="3"/>
  <c r="V3216" i="3"/>
  <c r="X3216" i="3" s="1"/>
  <c r="V3217" i="3"/>
  <c r="X3217" i="3" s="1"/>
  <c r="U3218" i="3"/>
  <c r="V3218" i="3"/>
  <c r="X3218" i="3" s="1"/>
  <c r="V3219" i="3"/>
  <c r="X3219" i="3" s="1"/>
  <c r="U3220" i="3"/>
  <c r="V3220" i="3"/>
  <c r="X3220" i="3" s="1"/>
  <c r="U3221" i="3"/>
  <c r="V3221" i="3"/>
  <c r="X3221" i="3" s="1"/>
  <c r="U3222" i="3"/>
  <c r="V3222" i="3"/>
  <c r="X3222" i="3" s="1"/>
  <c r="V3223" i="3"/>
  <c r="X3223" i="3" s="1"/>
  <c r="U3224" i="3"/>
  <c r="V3224" i="3"/>
  <c r="X3224" i="3" s="1"/>
  <c r="U3225" i="3"/>
  <c r="V3225" i="3"/>
  <c r="X3225" i="3" s="1"/>
  <c r="U3226" i="3"/>
  <c r="V3226" i="3"/>
  <c r="X3226" i="3" s="1"/>
  <c r="U3227" i="3"/>
  <c r="V3227" i="3"/>
  <c r="X3227" i="3" s="1"/>
  <c r="V3228" i="3"/>
  <c r="X3228" i="3" s="1"/>
  <c r="V3229" i="3"/>
  <c r="X3229" i="3" s="1"/>
  <c r="U3230" i="3"/>
  <c r="V3230" i="3"/>
  <c r="X3230" i="3" s="1"/>
  <c r="U3231" i="3"/>
  <c r="V3231" i="3"/>
  <c r="X3231" i="3" s="1"/>
  <c r="U3232" i="3"/>
  <c r="U3233" i="3"/>
  <c r="V3233" i="3"/>
  <c r="X3233" i="3" s="1"/>
  <c r="U3234" i="3"/>
  <c r="V3234" i="3"/>
  <c r="X3234" i="3" s="1"/>
  <c r="V3235" i="3"/>
  <c r="X3235" i="3" s="1"/>
  <c r="U3236" i="3"/>
  <c r="V3236" i="3"/>
  <c r="X3236" i="3" s="1"/>
  <c r="U3237" i="3"/>
  <c r="V3237" i="3"/>
  <c r="X3237" i="3" s="1"/>
  <c r="U3238" i="3"/>
  <c r="V3238" i="3"/>
  <c r="X3238" i="3" s="1"/>
  <c r="V3239" i="3"/>
  <c r="X3239" i="3" s="1"/>
  <c r="U3240" i="3"/>
  <c r="V3240" i="3"/>
  <c r="X3240" i="3" s="1"/>
  <c r="V3241" i="3"/>
  <c r="X3241" i="3" s="1"/>
  <c r="U3242" i="3"/>
  <c r="V3242" i="3"/>
  <c r="X3242" i="3" s="1"/>
  <c r="U3243" i="3"/>
  <c r="V3243" i="3"/>
  <c r="X3243" i="3" s="1"/>
  <c r="U3244" i="3"/>
  <c r="V3244" i="3"/>
  <c r="X3244" i="3" s="1"/>
  <c r="U3245" i="3"/>
  <c r="V3245" i="3"/>
  <c r="X3245" i="3" s="1"/>
  <c r="U3246" i="3"/>
  <c r="V3246" i="3"/>
  <c r="X3246" i="3" s="1"/>
  <c r="V3247" i="3"/>
  <c r="X3247" i="3" s="1"/>
  <c r="V3248" i="3"/>
  <c r="X3248" i="3" s="1"/>
  <c r="U3249" i="3"/>
  <c r="V3249" i="3"/>
  <c r="X3249" i="3" s="1"/>
  <c r="U3250" i="3"/>
  <c r="V3250" i="3"/>
  <c r="X3250" i="3" s="1"/>
  <c r="U3251" i="3"/>
  <c r="V3251" i="3"/>
  <c r="X3251" i="3" s="1"/>
  <c r="U3252" i="3"/>
  <c r="V3252" i="3"/>
  <c r="X3252" i="3" s="1"/>
  <c r="V3253" i="3"/>
  <c r="X3253" i="3" s="1"/>
  <c r="U3254" i="3"/>
  <c r="V3254" i="3"/>
  <c r="X3254" i="3" s="1"/>
  <c r="U3255" i="3"/>
  <c r="V3255" i="3"/>
  <c r="X3255" i="3" s="1"/>
  <c r="U3256" i="3"/>
  <c r="V3256" i="3"/>
  <c r="X3256" i="3" s="1"/>
  <c r="U3257" i="3"/>
  <c r="V3257" i="3"/>
  <c r="X3257" i="3" s="1"/>
  <c r="U3258" i="3"/>
  <c r="V3258" i="3"/>
  <c r="X3258" i="3" s="1"/>
  <c r="V3259" i="3"/>
  <c r="X3259" i="3" s="1"/>
  <c r="U3260" i="3"/>
  <c r="V3260" i="3"/>
  <c r="X3260" i="3" s="1"/>
  <c r="V3261" i="3"/>
  <c r="X3261" i="3" s="1"/>
  <c r="U3262" i="3"/>
  <c r="V3262" i="3"/>
  <c r="X3262" i="3" s="1"/>
  <c r="U3263" i="3"/>
  <c r="V3263" i="3"/>
  <c r="X3263" i="3" s="1"/>
  <c r="U3264" i="3"/>
  <c r="V3264" i="3"/>
  <c r="X3264" i="3" s="1"/>
  <c r="V3265" i="3"/>
  <c r="X3265" i="3" s="1"/>
  <c r="U3266" i="3"/>
  <c r="V3266" i="3"/>
  <c r="X3266" i="3" s="1"/>
  <c r="U3267" i="3"/>
  <c r="U3268" i="3"/>
  <c r="V3268" i="3"/>
  <c r="X3268" i="3" s="1"/>
  <c r="U3269" i="3"/>
  <c r="V3269" i="3"/>
  <c r="X3269" i="3" s="1"/>
  <c r="U3270" i="3"/>
  <c r="V3270" i="3"/>
  <c r="X3270" i="3" s="1"/>
  <c r="V3271" i="3"/>
  <c r="X3271" i="3" s="1"/>
  <c r="U3272" i="3"/>
  <c r="V3272" i="3"/>
  <c r="X3272" i="3" s="1"/>
  <c r="U3273" i="3"/>
  <c r="V3273" i="3"/>
  <c r="X3273" i="3" s="1"/>
  <c r="V3274" i="3"/>
  <c r="X3274" i="3" s="1"/>
  <c r="U3275" i="3"/>
  <c r="V3275" i="3"/>
  <c r="X3275" i="3" s="1"/>
  <c r="U3276" i="3"/>
  <c r="V3276" i="3"/>
  <c r="X3276" i="3" s="1"/>
  <c r="V3277" i="3"/>
  <c r="X3277" i="3" s="1"/>
  <c r="U3278" i="3"/>
  <c r="V3278" i="3"/>
  <c r="X3278" i="3" s="1"/>
  <c r="U3279" i="3"/>
  <c r="V3279" i="3"/>
  <c r="X3279" i="3" s="1"/>
  <c r="U3280" i="3"/>
  <c r="U3281" i="3"/>
  <c r="V3281" i="3"/>
  <c r="X3281" i="3" s="1"/>
  <c r="U3282" i="3"/>
  <c r="V3282" i="3"/>
  <c r="X3282" i="3" s="1"/>
  <c r="V3283" i="3"/>
  <c r="X3283" i="3" s="1"/>
  <c r="U3284" i="3"/>
  <c r="V3284" i="3"/>
  <c r="X3284" i="3" s="1"/>
  <c r="U3285" i="3"/>
  <c r="V3285" i="3"/>
  <c r="X3285" i="3" s="1"/>
  <c r="U3286" i="3"/>
  <c r="V3286" i="3"/>
  <c r="X3286" i="3" s="1"/>
  <c r="V3287" i="3"/>
  <c r="X3287" i="3" s="1"/>
  <c r="U3288" i="3"/>
  <c r="V3288" i="3"/>
  <c r="X3288" i="3" s="1"/>
  <c r="V3289" i="3"/>
  <c r="X3289" i="3" s="1"/>
  <c r="U3290" i="3"/>
  <c r="V3290" i="3"/>
  <c r="X3290" i="3" s="1"/>
  <c r="U3291" i="3"/>
  <c r="V3291" i="3"/>
  <c r="X3291" i="3" s="1"/>
  <c r="U3292" i="3"/>
  <c r="V3292" i="3"/>
  <c r="X3292" i="3" s="1"/>
  <c r="U3293" i="3"/>
  <c r="V3293" i="3"/>
  <c r="X3293" i="3" s="1"/>
  <c r="U3294" i="3"/>
  <c r="V3294" i="3"/>
  <c r="X3294" i="3" s="1"/>
  <c r="V3295" i="3"/>
  <c r="X3295" i="3" s="1"/>
  <c r="U3296" i="3"/>
  <c r="V3296" i="3"/>
  <c r="X3296" i="3" s="1"/>
  <c r="U3297" i="3"/>
  <c r="V3297" i="3"/>
  <c r="X3297" i="3" s="1"/>
  <c r="U3298" i="3"/>
  <c r="V3298" i="3"/>
  <c r="X3298" i="3" s="1"/>
  <c r="U3299" i="3"/>
  <c r="V3299" i="3"/>
  <c r="X3299" i="3" s="1"/>
  <c r="V3300" i="3"/>
  <c r="X3300" i="3" s="1"/>
  <c r="V3301" i="3"/>
  <c r="X3301" i="3" s="1"/>
  <c r="U3302" i="3"/>
  <c r="V3302" i="3"/>
  <c r="X3302" i="3" s="1"/>
  <c r="U3303" i="3"/>
  <c r="V3303" i="3"/>
  <c r="X3303" i="3" s="1"/>
  <c r="U3304" i="3"/>
  <c r="V3304" i="3"/>
  <c r="X3304" i="3" s="1"/>
  <c r="U3305" i="3"/>
  <c r="V3305" i="3"/>
  <c r="X3305" i="3" s="1"/>
  <c r="U3306" i="3"/>
  <c r="V3306" i="3"/>
  <c r="X3306" i="3" s="1"/>
  <c r="V3307" i="3"/>
  <c r="X3307" i="3" s="1"/>
  <c r="U3308" i="3"/>
  <c r="V3308" i="3"/>
  <c r="X3308" i="3" s="1"/>
  <c r="U3309" i="3"/>
  <c r="V3309" i="3"/>
  <c r="X3309" i="3" s="1"/>
  <c r="U3310" i="3"/>
  <c r="V3310" i="3"/>
  <c r="X3310" i="3" s="1"/>
  <c r="U3311" i="3"/>
  <c r="V3311" i="3"/>
  <c r="X3311" i="3" s="1"/>
  <c r="U3312" i="3"/>
  <c r="V3312" i="3"/>
  <c r="X3312" i="3" s="1"/>
  <c r="V3313" i="3"/>
  <c r="X3313" i="3" s="1"/>
  <c r="U3314" i="3"/>
  <c r="V3314" i="3"/>
  <c r="X3314" i="3" s="1"/>
  <c r="U3315" i="3"/>
  <c r="V3315" i="3"/>
  <c r="X3315" i="3" s="1"/>
  <c r="U3316" i="3"/>
  <c r="V3316" i="3"/>
  <c r="X3316" i="3" s="1"/>
  <c r="U3317" i="3"/>
  <c r="V3317" i="3"/>
  <c r="X3317" i="3" s="1"/>
  <c r="U3318" i="3"/>
  <c r="V3318" i="3"/>
  <c r="X3318" i="3" s="1"/>
  <c r="V3319" i="3"/>
  <c r="X3319" i="3" s="1"/>
  <c r="V3320" i="3"/>
  <c r="X3320" i="3" s="1"/>
  <c r="U3321" i="3"/>
  <c r="V3321" i="3"/>
  <c r="X3321" i="3" s="1"/>
  <c r="U3322" i="3"/>
  <c r="V3322" i="3"/>
  <c r="X3322" i="3" s="1"/>
  <c r="U3323" i="3"/>
  <c r="V3323" i="3"/>
  <c r="X3323" i="3" s="1"/>
  <c r="U3324" i="3"/>
  <c r="V3324" i="3"/>
  <c r="X3324" i="3" s="1"/>
  <c r="V3325" i="3"/>
  <c r="X3325" i="3" s="1"/>
  <c r="U3326" i="3"/>
  <c r="V3326" i="3"/>
  <c r="X3326" i="3" s="1"/>
  <c r="U3327" i="3"/>
  <c r="V3327" i="3"/>
  <c r="X3327" i="3" s="1"/>
  <c r="U3328" i="3"/>
  <c r="V3328" i="3"/>
  <c r="X3328" i="3" s="1"/>
  <c r="U3329" i="3"/>
  <c r="V3329" i="3"/>
  <c r="X3329" i="3" s="1"/>
  <c r="U3330" i="3"/>
  <c r="V3330" i="3"/>
  <c r="X3330" i="3" s="1"/>
  <c r="V3331" i="3"/>
  <c r="X3331" i="3" s="1"/>
  <c r="U3332" i="3"/>
  <c r="V3332" i="3"/>
  <c r="X3332" i="3" s="1"/>
  <c r="V3333" i="3"/>
  <c r="X3333" i="3" s="1"/>
  <c r="U3334" i="3"/>
  <c r="V3334" i="3"/>
  <c r="X3334" i="3" s="1"/>
  <c r="U3335" i="3"/>
  <c r="V3335" i="3"/>
  <c r="X3335" i="3" s="1"/>
  <c r="U3336" i="3"/>
  <c r="V3336" i="3"/>
  <c r="X3336" i="3" s="1"/>
  <c r="V3337" i="3"/>
  <c r="X3337" i="3" s="1"/>
  <c r="U3338" i="3"/>
  <c r="V3338" i="3"/>
  <c r="X3338" i="3" s="1"/>
  <c r="U3339" i="3"/>
  <c r="V3339" i="3"/>
  <c r="X3339" i="3" s="1"/>
  <c r="U3340" i="3"/>
  <c r="V3340" i="3"/>
  <c r="X3340" i="3" s="1"/>
  <c r="U3341" i="3"/>
  <c r="V3341" i="3"/>
  <c r="X3341" i="3" s="1"/>
  <c r="U3342" i="3"/>
  <c r="V3342" i="3"/>
  <c r="X3342" i="3" s="1"/>
  <c r="V3343" i="3"/>
  <c r="X3343" i="3" s="1"/>
  <c r="U3344" i="3"/>
  <c r="V3344" i="3"/>
  <c r="X3344" i="3" s="1"/>
  <c r="U3345" i="3"/>
  <c r="V3345" i="3"/>
  <c r="X3345" i="3" s="1"/>
  <c r="V3346" i="3"/>
  <c r="X3346" i="3" s="1"/>
  <c r="U3347" i="3"/>
  <c r="V3347" i="3"/>
  <c r="X3347" i="3" s="1"/>
  <c r="U3348" i="3"/>
  <c r="V3348" i="3"/>
  <c r="X3348" i="3" s="1"/>
  <c r="V3349" i="3"/>
  <c r="X3349" i="3" s="1"/>
  <c r="U3350" i="3"/>
  <c r="V3350" i="3"/>
  <c r="X3350" i="3" s="1"/>
  <c r="U3351" i="3"/>
  <c r="V3351" i="3"/>
  <c r="X3351" i="3" s="1"/>
  <c r="U3352" i="3"/>
  <c r="V3352" i="3"/>
  <c r="X3352" i="3" s="1"/>
  <c r="U3353" i="3"/>
  <c r="V3353" i="3"/>
  <c r="X3353" i="3" s="1"/>
  <c r="U3354" i="3"/>
  <c r="V3354" i="3"/>
  <c r="X3354" i="3" s="1"/>
  <c r="V3355" i="3"/>
  <c r="X3355" i="3" s="1"/>
  <c r="U3356" i="3"/>
  <c r="V3356" i="3"/>
  <c r="X3356" i="3" s="1"/>
  <c r="U3357" i="3"/>
  <c r="V3357" i="3"/>
  <c r="X3357" i="3" s="1"/>
  <c r="U3358" i="3"/>
  <c r="V3358" i="3"/>
  <c r="X3358" i="3" s="1"/>
  <c r="V3359" i="3"/>
  <c r="X3359" i="3" s="1"/>
  <c r="U3360" i="3"/>
  <c r="V3360" i="3"/>
  <c r="X3360" i="3" s="1"/>
  <c r="V3361" i="3"/>
  <c r="X3361" i="3" s="1"/>
  <c r="U3362" i="3"/>
  <c r="V3362" i="3"/>
  <c r="X3362" i="3" s="1"/>
  <c r="U3363" i="3"/>
  <c r="V3363" i="3"/>
  <c r="X3363" i="3" s="1"/>
  <c r="U3364" i="3"/>
  <c r="V3364" i="3"/>
  <c r="X3364" i="3" s="1"/>
  <c r="U3365" i="3"/>
  <c r="V3365" i="3"/>
  <c r="X3365" i="3" s="1"/>
  <c r="U3366" i="3"/>
  <c r="V3366" i="3"/>
  <c r="X3366" i="3" s="1"/>
  <c r="V3367" i="3"/>
  <c r="X3367" i="3" s="1"/>
  <c r="U3368" i="3"/>
  <c r="V3368" i="3"/>
  <c r="X3368" i="3" s="1"/>
  <c r="U3369" i="3"/>
  <c r="V3369" i="3"/>
  <c r="X3369" i="3" s="1"/>
  <c r="U3370" i="3"/>
  <c r="V3370" i="3"/>
  <c r="X3370" i="3" s="1"/>
  <c r="U3371" i="3"/>
  <c r="V3371" i="3"/>
  <c r="X3371" i="3" s="1"/>
  <c r="V3372" i="3"/>
  <c r="X3372" i="3" s="1"/>
  <c r="V3373" i="3"/>
  <c r="X3373" i="3" s="1"/>
  <c r="U3374" i="3"/>
  <c r="V3374" i="3"/>
  <c r="X3374" i="3" s="1"/>
  <c r="U3375" i="3"/>
  <c r="V3375" i="3"/>
  <c r="X3375" i="3" s="1"/>
  <c r="U3376" i="3"/>
  <c r="V3376" i="3"/>
  <c r="X3376" i="3" s="1"/>
  <c r="U3377" i="3"/>
  <c r="V3377" i="3"/>
  <c r="X3377" i="3" s="1"/>
  <c r="U3378" i="3"/>
  <c r="V3378" i="3"/>
  <c r="X3378" i="3" s="1"/>
  <c r="V3379" i="3"/>
  <c r="X3379" i="3" s="1"/>
  <c r="U3380" i="3"/>
  <c r="V3380" i="3"/>
  <c r="X3380" i="3" s="1"/>
  <c r="U3381" i="3"/>
  <c r="V3381" i="3"/>
  <c r="X3381" i="3" s="1"/>
  <c r="U3382" i="3"/>
  <c r="V3382" i="3"/>
  <c r="X3382" i="3" s="1"/>
  <c r="U3383" i="3"/>
  <c r="V3383" i="3"/>
  <c r="X3383" i="3" s="1"/>
  <c r="U3384" i="3"/>
  <c r="V3384" i="3"/>
  <c r="X3384" i="3" s="1"/>
  <c r="V3385" i="3"/>
  <c r="X3385" i="3" s="1"/>
  <c r="U3386" i="3"/>
  <c r="V3386" i="3"/>
  <c r="X3386" i="3" s="1"/>
  <c r="U3387" i="3"/>
  <c r="V3387" i="3"/>
  <c r="X3387" i="3" s="1"/>
  <c r="U3388" i="3"/>
  <c r="V3388" i="3"/>
  <c r="X3388" i="3" s="1"/>
  <c r="U3389" i="3"/>
  <c r="V3389" i="3"/>
  <c r="X3389" i="3" s="1"/>
  <c r="U3390" i="3"/>
  <c r="V3390" i="3"/>
  <c r="X3390" i="3" s="1"/>
  <c r="V3391" i="3"/>
  <c r="X3391" i="3" s="1"/>
  <c r="V3392" i="3"/>
  <c r="X3392" i="3" s="1"/>
  <c r="U3393" i="3"/>
  <c r="V3393" i="3"/>
  <c r="X3393" i="3" s="1"/>
  <c r="U3394" i="3"/>
  <c r="V3394" i="3"/>
  <c r="X3394" i="3" s="1"/>
  <c r="U3395" i="3"/>
  <c r="V3395" i="3"/>
  <c r="X3395" i="3" s="1"/>
  <c r="U3396" i="3"/>
  <c r="V3396" i="3"/>
  <c r="X3396" i="3" s="1"/>
  <c r="V3397" i="3"/>
  <c r="X3397" i="3" s="1"/>
  <c r="U3398" i="3"/>
  <c r="V3398" i="3"/>
  <c r="X3398" i="3" s="1"/>
  <c r="U3399" i="3"/>
  <c r="V3399" i="3"/>
  <c r="X3399" i="3" s="1"/>
  <c r="U3400" i="3"/>
  <c r="V3400" i="3"/>
  <c r="X3400" i="3" s="1"/>
  <c r="U3401" i="3"/>
  <c r="V3401" i="3"/>
  <c r="X3401" i="3" s="1"/>
  <c r="U3402" i="3"/>
  <c r="V3402" i="3"/>
  <c r="X3402" i="3" s="1"/>
  <c r="V3403" i="3"/>
  <c r="X3403" i="3" s="1"/>
  <c r="U3404" i="3"/>
  <c r="V3404" i="3"/>
  <c r="X3404" i="3" s="1"/>
  <c r="U3405" i="3"/>
  <c r="V3405" i="3"/>
  <c r="X3405" i="3" s="1"/>
  <c r="U3406" i="3"/>
  <c r="V3406" i="3"/>
  <c r="X3406" i="3" s="1"/>
  <c r="U3407" i="3"/>
  <c r="V3407" i="3"/>
  <c r="X3407" i="3" s="1"/>
  <c r="U3408" i="3"/>
  <c r="V3408" i="3"/>
  <c r="X3408" i="3" s="1"/>
  <c r="V3409" i="3"/>
  <c r="X3409" i="3" s="1"/>
  <c r="U3410" i="3"/>
  <c r="V3410" i="3"/>
  <c r="X3410" i="3" s="1"/>
  <c r="U3411" i="3"/>
  <c r="V3411" i="3"/>
  <c r="X3411" i="3" s="1"/>
  <c r="U3412" i="3"/>
  <c r="V3412" i="3"/>
  <c r="X3412" i="3" s="1"/>
  <c r="U3413" i="3"/>
  <c r="V3413" i="3"/>
  <c r="X3413" i="3" s="1"/>
  <c r="U3414" i="3"/>
  <c r="V3414" i="3"/>
  <c r="X3414" i="3" s="1"/>
  <c r="V3415" i="3"/>
  <c r="X3415" i="3" s="1"/>
  <c r="U3416" i="3"/>
  <c r="V3416" i="3"/>
  <c r="X3416" i="3" s="1"/>
  <c r="U3417" i="3"/>
  <c r="V3417" i="3"/>
  <c r="X3417" i="3" s="1"/>
  <c r="U3418" i="3"/>
  <c r="V3418" i="3"/>
  <c r="X3418" i="3" s="1"/>
  <c r="U3419" i="3"/>
  <c r="V3419" i="3"/>
  <c r="X3419" i="3" s="1"/>
  <c r="U3420" i="3"/>
  <c r="V3420" i="3"/>
  <c r="X3420" i="3" s="1"/>
  <c r="V3421" i="3"/>
  <c r="X3421" i="3" s="1"/>
  <c r="U3422" i="3"/>
  <c r="V3422" i="3"/>
  <c r="X3422" i="3" s="1"/>
  <c r="U3423" i="3"/>
  <c r="V3423" i="3"/>
  <c r="X3423" i="3" s="1"/>
  <c r="U3424" i="3"/>
  <c r="V3424" i="3"/>
  <c r="X3424" i="3" s="1"/>
  <c r="U3425" i="3"/>
  <c r="V3425" i="3"/>
  <c r="X3425" i="3" s="1"/>
  <c r="U3426" i="3"/>
  <c r="V3426" i="3"/>
  <c r="X3426" i="3" s="1"/>
  <c r="V3427" i="3"/>
  <c r="X3427" i="3" s="1"/>
  <c r="U3428" i="3"/>
  <c r="V3428" i="3"/>
  <c r="X3428" i="3" s="1"/>
  <c r="U3429" i="3"/>
  <c r="V3429" i="3"/>
  <c r="X3429" i="3" s="1"/>
  <c r="U3430" i="3"/>
  <c r="V3430" i="3"/>
  <c r="X3430" i="3" s="1"/>
  <c r="U3431" i="3"/>
  <c r="V3431" i="3"/>
  <c r="X3431" i="3" s="1"/>
  <c r="U3432" i="3"/>
  <c r="V3432" i="3"/>
  <c r="X3432" i="3" s="1"/>
  <c r="V3433" i="3"/>
  <c r="X3433" i="3" s="1"/>
  <c r="U3434" i="3"/>
  <c r="V3434" i="3"/>
  <c r="X3434" i="3" s="1"/>
  <c r="U3435" i="3"/>
  <c r="V3435" i="3"/>
  <c r="X3435" i="3" s="1"/>
  <c r="U3436" i="3"/>
  <c r="V3436" i="3"/>
  <c r="X3436" i="3" s="1"/>
  <c r="U3437" i="3"/>
  <c r="V3437" i="3"/>
  <c r="X3437" i="3" s="1"/>
  <c r="U3438" i="3"/>
  <c r="V3438" i="3"/>
  <c r="X3438" i="3" s="1"/>
  <c r="V3439" i="3"/>
  <c r="X3439" i="3" s="1"/>
  <c r="U3440" i="3"/>
  <c r="V3440" i="3"/>
  <c r="X3440" i="3" s="1"/>
  <c r="U3441" i="3"/>
  <c r="V3441" i="3"/>
  <c r="X3441" i="3" s="1"/>
  <c r="U3442" i="3"/>
  <c r="V3442" i="3"/>
  <c r="X3442" i="3" s="1"/>
  <c r="U3443" i="3"/>
  <c r="V3443" i="3"/>
  <c r="X3443" i="3" s="1"/>
  <c r="U3444" i="3"/>
  <c r="V3444" i="3"/>
  <c r="X3444" i="3" s="1"/>
  <c r="V3445" i="3"/>
  <c r="X3445" i="3" s="1"/>
  <c r="U3446" i="3"/>
  <c r="V3446" i="3"/>
  <c r="X3446" i="3" s="1"/>
  <c r="U3447" i="3"/>
  <c r="V3447" i="3"/>
  <c r="X3447" i="3" s="1"/>
  <c r="U3448" i="3"/>
  <c r="V3448" i="3"/>
  <c r="X3448" i="3" s="1"/>
  <c r="U3449" i="3"/>
  <c r="V3449" i="3"/>
  <c r="X3449" i="3" s="1"/>
  <c r="U3450" i="3"/>
  <c r="V3450" i="3"/>
  <c r="X3450" i="3" s="1"/>
  <c r="V3451" i="3"/>
  <c r="X3451" i="3" s="1"/>
  <c r="U3452" i="3"/>
  <c r="V3452" i="3"/>
  <c r="X3452" i="3" s="1"/>
  <c r="U3453" i="3"/>
  <c r="V3453" i="3"/>
  <c r="X3453" i="3" s="1"/>
  <c r="U3454" i="3"/>
  <c r="V3454" i="3"/>
  <c r="X3454" i="3" s="1"/>
  <c r="U3455" i="3"/>
  <c r="V3455" i="3"/>
  <c r="X3455" i="3" s="1"/>
  <c r="U3456" i="3"/>
  <c r="V3456" i="3"/>
  <c r="X3456" i="3" s="1"/>
  <c r="V3457" i="3"/>
  <c r="X3457" i="3" s="1"/>
  <c r="U3458" i="3"/>
  <c r="V3458" i="3"/>
  <c r="X3458" i="3" s="1"/>
  <c r="U3459" i="3"/>
  <c r="V3459" i="3"/>
  <c r="X3459" i="3" s="1"/>
  <c r="U3460" i="3"/>
  <c r="V3460" i="3"/>
  <c r="X3460" i="3" s="1"/>
  <c r="U3461" i="3"/>
  <c r="V3461" i="3"/>
  <c r="X3461" i="3" s="1"/>
  <c r="U3462" i="3"/>
  <c r="V3462" i="3"/>
  <c r="X3462" i="3" s="1"/>
  <c r="V3463" i="3"/>
  <c r="X3463" i="3" s="1"/>
  <c r="U3464" i="3"/>
  <c r="V3464" i="3"/>
  <c r="X3464" i="3" s="1"/>
  <c r="U3465" i="3"/>
  <c r="V3465" i="3"/>
  <c r="X3465" i="3" s="1"/>
  <c r="U3466" i="3"/>
  <c r="V3466" i="3"/>
  <c r="X3466" i="3" s="1"/>
  <c r="U3467" i="3"/>
  <c r="V3467" i="3"/>
  <c r="X3467" i="3" s="1"/>
  <c r="U3468" i="3"/>
  <c r="V3468" i="3"/>
  <c r="X3468" i="3" s="1"/>
  <c r="V3469" i="3"/>
  <c r="X3469" i="3" s="1"/>
  <c r="U3470" i="3"/>
  <c r="V3470" i="3"/>
  <c r="X3470" i="3" s="1"/>
  <c r="U3471" i="3"/>
  <c r="V3471" i="3"/>
  <c r="X3471" i="3" s="1"/>
  <c r="U3472" i="3"/>
  <c r="V3472" i="3"/>
  <c r="X3472" i="3" s="1"/>
  <c r="U3473" i="3"/>
  <c r="V3473" i="3"/>
  <c r="X3473" i="3" s="1"/>
  <c r="U3474" i="3"/>
  <c r="V3474" i="3"/>
  <c r="X3474" i="3" s="1"/>
  <c r="V3475" i="3"/>
  <c r="X3475" i="3" s="1"/>
  <c r="U3476" i="3"/>
  <c r="V3476" i="3"/>
  <c r="X3476" i="3" s="1"/>
  <c r="U3477" i="3"/>
  <c r="V3477" i="3"/>
  <c r="X3477" i="3" s="1"/>
  <c r="U3478" i="3"/>
  <c r="V3478" i="3"/>
  <c r="X3478" i="3" s="1"/>
  <c r="U3479" i="3"/>
  <c r="V3479" i="3"/>
  <c r="X3479" i="3" s="1"/>
  <c r="U3480" i="3"/>
  <c r="V3480" i="3"/>
  <c r="X3480" i="3" s="1"/>
  <c r="V3481" i="3"/>
  <c r="X3481" i="3" s="1"/>
  <c r="U3482" i="3"/>
  <c r="V3482" i="3"/>
  <c r="X3482" i="3" s="1"/>
  <c r="U3483" i="3"/>
  <c r="V3483" i="3"/>
  <c r="X3483" i="3" s="1"/>
  <c r="U3484" i="3"/>
  <c r="V3484" i="3"/>
  <c r="X3484" i="3" s="1"/>
  <c r="U3485" i="3"/>
  <c r="V3485" i="3"/>
  <c r="X3485" i="3" s="1"/>
  <c r="U3486" i="3"/>
  <c r="V3486" i="3"/>
  <c r="X3486" i="3" s="1"/>
  <c r="V3487" i="3"/>
  <c r="X3487" i="3" s="1"/>
  <c r="U3488" i="3"/>
  <c r="V3488" i="3"/>
  <c r="X3488" i="3" s="1"/>
  <c r="U3489" i="3"/>
  <c r="V3489" i="3"/>
  <c r="X3489" i="3" s="1"/>
  <c r="U3490" i="3"/>
  <c r="V3490" i="3"/>
  <c r="X3490" i="3" s="1"/>
  <c r="U3491" i="3"/>
  <c r="V3491" i="3"/>
  <c r="X3491" i="3" s="1"/>
  <c r="U3492" i="3"/>
  <c r="V3492" i="3"/>
  <c r="X3492" i="3" s="1"/>
  <c r="V3493" i="3"/>
  <c r="X3493" i="3" s="1"/>
  <c r="U3494" i="3"/>
  <c r="V3494" i="3"/>
  <c r="X3494" i="3" s="1"/>
  <c r="U3495" i="3"/>
  <c r="V3495" i="3"/>
  <c r="X3495" i="3" s="1"/>
  <c r="U3496" i="3"/>
  <c r="V3496" i="3"/>
  <c r="X3496" i="3" s="1"/>
  <c r="U3497" i="3"/>
  <c r="V3497" i="3"/>
  <c r="X3497" i="3" s="1"/>
  <c r="U3498" i="3"/>
  <c r="V3498" i="3"/>
  <c r="X3498" i="3" s="1"/>
  <c r="V3499" i="3"/>
  <c r="X3499" i="3" s="1"/>
  <c r="U3500" i="3"/>
  <c r="V3500" i="3"/>
  <c r="X3500" i="3" s="1"/>
  <c r="U3501" i="3"/>
  <c r="V3501" i="3"/>
  <c r="X3501" i="3" s="1"/>
  <c r="U3502" i="3"/>
  <c r="V3502" i="3"/>
  <c r="X3502" i="3" s="1"/>
  <c r="U3503" i="3"/>
  <c r="V3503" i="3"/>
  <c r="X3503" i="3" s="1"/>
  <c r="U3504" i="3"/>
  <c r="V3504" i="3"/>
  <c r="X3504" i="3" s="1"/>
  <c r="V3505" i="3"/>
  <c r="X3505" i="3" s="1"/>
  <c r="U3506" i="3"/>
  <c r="V3506" i="3"/>
  <c r="X3506" i="3" s="1"/>
  <c r="U3507" i="3"/>
  <c r="V3507" i="3"/>
  <c r="X3507" i="3" s="1"/>
  <c r="U3508" i="3"/>
  <c r="V3508" i="3"/>
  <c r="X3508" i="3" s="1"/>
  <c r="U3509" i="3"/>
  <c r="V3509" i="3"/>
  <c r="X3509" i="3" s="1"/>
  <c r="U3510" i="3"/>
  <c r="V3510" i="3"/>
  <c r="X3510" i="3" s="1"/>
  <c r="V3511" i="3"/>
  <c r="X3511" i="3" s="1"/>
  <c r="U3512" i="3"/>
  <c r="V3512" i="3"/>
  <c r="X3512" i="3" s="1"/>
  <c r="U3513" i="3"/>
  <c r="V3513" i="3"/>
  <c r="X3513" i="3" s="1"/>
  <c r="U3514" i="3"/>
  <c r="V3514" i="3"/>
  <c r="X3514" i="3" s="1"/>
  <c r="U3515" i="3"/>
  <c r="V3515" i="3"/>
  <c r="X3515" i="3" s="1"/>
  <c r="U3516" i="3"/>
  <c r="V3516" i="3"/>
  <c r="X3516" i="3" s="1"/>
  <c r="V3517" i="3"/>
  <c r="X3517" i="3" s="1"/>
  <c r="U3518" i="3"/>
  <c r="V3518" i="3"/>
  <c r="X3518" i="3" s="1"/>
  <c r="U3519" i="3"/>
  <c r="V3519" i="3"/>
  <c r="X3519" i="3" s="1"/>
  <c r="U3520" i="3"/>
  <c r="V3520" i="3"/>
  <c r="X3520" i="3" s="1"/>
  <c r="U3521" i="3"/>
  <c r="V3521" i="3"/>
  <c r="X3521" i="3" s="1"/>
  <c r="U3522" i="3"/>
  <c r="V3522" i="3"/>
  <c r="X3522" i="3" s="1"/>
  <c r="V3523" i="3"/>
  <c r="X3523" i="3" s="1"/>
  <c r="U3524" i="3"/>
  <c r="V3524" i="3"/>
  <c r="X3524" i="3" s="1"/>
  <c r="U3525" i="3"/>
  <c r="V3525" i="3"/>
  <c r="X3525" i="3" s="1"/>
  <c r="U3526" i="3"/>
  <c r="V3526" i="3"/>
  <c r="X3526" i="3" s="1"/>
  <c r="U3527" i="3"/>
  <c r="V3527" i="3"/>
  <c r="X3527" i="3" s="1"/>
  <c r="U3528" i="3"/>
  <c r="V3528" i="3"/>
  <c r="X3528" i="3" s="1"/>
  <c r="V3529" i="3"/>
  <c r="X3529" i="3" s="1"/>
  <c r="U3530" i="3"/>
  <c r="V3530" i="3"/>
  <c r="X3530" i="3" s="1"/>
  <c r="U3531" i="3"/>
  <c r="V3531" i="3"/>
  <c r="X3531" i="3" s="1"/>
  <c r="U3532" i="3"/>
  <c r="V3532" i="3"/>
  <c r="X3532" i="3" s="1"/>
  <c r="U3533" i="3"/>
  <c r="V3533" i="3"/>
  <c r="X3533" i="3" s="1"/>
  <c r="U3534" i="3"/>
  <c r="V3534" i="3"/>
  <c r="X3534" i="3" s="1"/>
  <c r="V3535" i="3"/>
  <c r="X3535" i="3" s="1"/>
  <c r="U3536" i="3"/>
  <c r="V3536" i="3"/>
  <c r="X3536" i="3" s="1"/>
  <c r="U3537" i="3"/>
  <c r="V3537" i="3"/>
  <c r="X3537" i="3" s="1"/>
  <c r="U3538" i="3"/>
  <c r="V3538" i="3"/>
  <c r="X3538" i="3" s="1"/>
  <c r="U3539" i="3"/>
  <c r="V3539" i="3"/>
  <c r="X3539" i="3" s="1"/>
  <c r="U3540" i="3"/>
  <c r="V3540" i="3"/>
  <c r="X3540" i="3" s="1"/>
  <c r="V3541" i="3"/>
  <c r="X3541" i="3" s="1"/>
  <c r="U3542" i="3"/>
  <c r="V3542" i="3"/>
  <c r="X3542" i="3" s="1"/>
  <c r="U3543" i="3"/>
  <c r="V3543" i="3"/>
  <c r="X3543" i="3" s="1"/>
  <c r="U3544" i="3"/>
  <c r="V3544" i="3"/>
  <c r="X3544" i="3" s="1"/>
  <c r="U3545" i="3"/>
  <c r="V3545" i="3"/>
  <c r="X3545" i="3" s="1"/>
  <c r="U3546" i="3"/>
  <c r="V3546" i="3"/>
  <c r="X3546" i="3" s="1"/>
  <c r="V3547" i="3"/>
  <c r="X3547" i="3" s="1"/>
  <c r="U3548" i="3"/>
  <c r="V3548" i="3"/>
  <c r="X3548" i="3" s="1"/>
  <c r="U3549" i="3"/>
  <c r="V3549" i="3"/>
  <c r="X3549" i="3" s="1"/>
  <c r="U3550" i="3"/>
  <c r="V3550" i="3"/>
  <c r="X3550" i="3" s="1"/>
  <c r="U3551" i="3"/>
  <c r="V3551" i="3"/>
  <c r="X3551" i="3" s="1"/>
  <c r="U3552" i="3"/>
  <c r="V3552" i="3"/>
  <c r="X3552" i="3" s="1"/>
  <c r="V3553" i="3"/>
  <c r="X3553" i="3" s="1"/>
  <c r="U3554" i="3"/>
  <c r="V3554" i="3"/>
  <c r="X3554" i="3" s="1"/>
  <c r="U3555" i="3"/>
  <c r="V3555" i="3"/>
  <c r="X3555" i="3" s="1"/>
  <c r="U3556" i="3"/>
  <c r="V3556" i="3"/>
  <c r="X3556" i="3" s="1"/>
  <c r="U3557" i="3"/>
  <c r="V3557" i="3"/>
  <c r="X3557" i="3" s="1"/>
  <c r="U3558" i="3"/>
  <c r="V3558" i="3"/>
  <c r="X3558" i="3" s="1"/>
  <c r="V3559" i="3"/>
  <c r="X3559" i="3" s="1"/>
  <c r="U3560" i="3"/>
  <c r="V3560" i="3"/>
  <c r="X3560" i="3" s="1"/>
  <c r="U3561" i="3"/>
  <c r="V3561" i="3"/>
  <c r="X3561" i="3" s="1"/>
  <c r="U3562" i="3"/>
  <c r="V3562" i="3"/>
  <c r="X3562" i="3" s="1"/>
  <c r="U3563" i="3"/>
  <c r="V3563" i="3"/>
  <c r="X3563" i="3" s="1"/>
  <c r="U3564" i="3"/>
  <c r="V3564" i="3"/>
  <c r="X3564" i="3" s="1"/>
  <c r="V3565" i="3"/>
  <c r="X3565" i="3" s="1"/>
  <c r="U3566" i="3"/>
  <c r="V3566" i="3"/>
  <c r="X3566" i="3" s="1"/>
  <c r="U3567" i="3"/>
  <c r="V3567" i="3"/>
  <c r="X3567" i="3" s="1"/>
  <c r="U3568" i="3"/>
  <c r="V3568" i="3"/>
  <c r="X3568" i="3" s="1"/>
  <c r="U3569" i="3"/>
  <c r="V3569" i="3"/>
  <c r="X3569" i="3" s="1"/>
  <c r="U3570" i="3"/>
  <c r="V3570" i="3"/>
  <c r="X3570" i="3" s="1"/>
  <c r="V3571" i="3"/>
  <c r="X3571" i="3" s="1"/>
  <c r="U3572" i="3"/>
  <c r="V3572" i="3"/>
  <c r="X3572" i="3" s="1"/>
  <c r="U3573" i="3"/>
  <c r="V3573" i="3"/>
  <c r="X3573" i="3" s="1"/>
  <c r="U3574" i="3"/>
  <c r="V3574" i="3"/>
  <c r="X3574" i="3" s="1"/>
  <c r="U3575" i="3"/>
  <c r="V3575" i="3"/>
  <c r="X3575" i="3" s="1"/>
  <c r="U3576" i="3"/>
  <c r="V3576" i="3"/>
  <c r="X3576" i="3" s="1"/>
  <c r="V3577" i="3"/>
  <c r="X3577" i="3" s="1"/>
  <c r="U3578" i="3"/>
  <c r="V3578" i="3"/>
  <c r="X3578" i="3" s="1"/>
  <c r="U3579" i="3"/>
  <c r="V3579" i="3"/>
  <c r="X3579" i="3" s="1"/>
  <c r="U3580" i="3"/>
  <c r="V3580" i="3"/>
  <c r="X3580" i="3" s="1"/>
  <c r="U3581" i="3"/>
  <c r="V3581" i="3"/>
  <c r="X3581" i="3" s="1"/>
  <c r="U3582" i="3"/>
  <c r="V3582" i="3"/>
  <c r="X3582" i="3" s="1"/>
  <c r="V3583" i="3"/>
  <c r="X3583" i="3" s="1"/>
  <c r="U3584" i="3"/>
  <c r="V3584" i="3"/>
  <c r="X3584" i="3" s="1"/>
  <c r="U3585" i="3"/>
  <c r="V3585" i="3"/>
  <c r="X3585" i="3" s="1"/>
  <c r="U3586" i="3"/>
  <c r="V3586" i="3"/>
  <c r="X3586" i="3" s="1"/>
  <c r="U3587" i="3"/>
  <c r="V3587" i="3"/>
  <c r="X3587" i="3" s="1"/>
  <c r="U3588" i="3"/>
  <c r="V3588" i="3"/>
  <c r="X3588" i="3" s="1"/>
  <c r="V3589" i="3"/>
  <c r="X3589" i="3" s="1"/>
  <c r="U3590" i="3"/>
  <c r="V3590" i="3"/>
  <c r="X3590" i="3" s="1"/>
  <c r="U3591" i="3"/>
  <c r="V3591" i="3"/>
  <c r="X3591" i="3" s="1"/>
  <c r="U3592" i="3"/>
  <c r="V3592" i="3"/>
  <c r="X3592" i="3" s="1"/>
  <c r="U3593" i="3"/>
  <c r="V3593" i="3"/>
  <c r="X3593" i="3" s="1"/>
  <c r="U3594" i="3"/>
  <c r="V3594" i="3"/>
  <c r="X3594" i="3" s="1"/>
  <c r="V3595" i="3"/>
  <c r="X3595" i="3" s="1"/>
  <c r="U3596" i="3"/>
  <c r="V3596" i="3"/>
  <c r="X3596" i="3" s="1"/>
  <c r="U3597" i="3"/>
  <c r="V3597" i="3"/>
  <c r="X3597" i="3" s="1"/>
  <c r="U3598" i="3"/>
  <c r="V3598" i="3"/>
  <c r="X3598" i="3" s="1"/>
  <c r="U3599" i="3"/>
  <c r="V3599" i="3"/>
  <c r="X3599" i="3" s="1"/>
  <c r="U3600" i="3"/>
  <c r="V3600" i="3"/>
  <c r="X3600" i="3" s="1"/>
  <c r="V3601" i="3"/>
  <c r="X3601" i="3" s="1"/>
  <c r="U3602" i="3"/>
  <c r="V3602" i="3"/>
  <c r="X3602" i="3" s="1"/>
  <c r="U3603" i="3"/>
  <c r="V3603" i="3"/>
  <c r="X3603" i="3" s="1"/>
  <c r="U3604" i="3"/>
  <c r="V3604" i="3"/>
  <c r="X3604" i="3" s="1"/>
  <c r="U3605" i="3"/>
  <c r="V3605" i="3"/>
  <c r="X3605" i="3" s="1"/>
  <c r="U3606" i="3"/>
  <c r="V3606" i="3"/>
  <c r="X3606" i="3" s="1"/>
  <c r="V3607" i="3"/>
  <c r="X3607" i="3" s="1"/>
  <c r="U3608" i="3"/>
  <c r="V3608" i="3"/>
  <c r="X3608" i="3" s="1"/>
  <c r="U3609" i="3"/>
  <c r="V3609" i="3"/>
  <c r="X3609" i="3" s="1"/>
  <c r="U3610" i="3"/>
  <c r="V3610" i="3"/>
  <c r="X3610" i="3" s="1"/>
  <c r="U3611" i="3"/>
  <c r="V3611" i="3"/>
  <c r="X3611" i="3" s="1"/>
  <c r="U3612" i="3"/>
  <c r="V3612" i="3"/>
  <c r="X3612" i="3" s="1"/>
  <c r="V3613" i="3"/>
  <c r="X3613" i="3" s="1"/>
  <c r="U3614" i="3"/>
  <c r="V3614" i="3"/>
  <c r="X3614" i="3" s="1"/>
  <c r="U3615" i="3"/>
  <c r="V3615" i="3"/>
  <c r="X3615" i="3" s="1"/>
  <c r="U3616" i="3"/>
  <c r="V3616" i="3"/>
  <c r="X3616" i="3" s="1"/>
  <c r="U3617" i="3"/>
  <c r="V3617" i="3"/>
  <c r="X3617" i="3" s="1"/>
  <c r="U3618" i="3"/>
  <c r="V3618" i="3"/>
  <c r="X3618" i="3" s="1"/>
  <c r="V3619" i="3"/>
  <c r="X3619" i="3" s="1"/>
  <c r="U3620" i="3"/>
  <c r="V3620" i="3"/>
  <c r="X3620" i="3" s="1"/>
  <c r="U3621" i="3"/>
  <c r="V3621" i="3"/>
  <c r="X3621" i="3" s="1"/>
  <c r="U3622" i="3"/>
  <c r="V3622" i="3"/>
  <c r="X3622" i="3" s="1"/>
  <c r="U3623" i="3"/>
  <c r="V3623" i="3"/>
  <c r="X3623" i="3" s="1"/>
  <c r="U3624" i="3"/>
  <c r="V3624" i="3"/>
  <c r="X3624" i="3" s="1"/>
  <c r="V3625" i="3"/>
  <c r="X3625" i="3" s="1"/>
  <c r="U3626" i="3"/>
  <c r="V3626" i="3"/>
  <c r="X3626" i="3" s="1"/>
  <c r="U3627" i="3"/>
  <c r="V3627" i="3"/>
  <c r="X3627" i="3" s="1"/>
  <c r="U3628" i="3"/>
  <c r="V3628" i="3"/>
  <c r="X3628" i="3" s="1"/>
  <c r="U3629" i="3"/>
  <c r="V3629" i="3"/>
  <c r="X3629" i="3" s="1"/>
  <c r="U3630" i="3"/>
  <c r="V3630" i="3"/>
  <c r="X3630" i="3" s="1"/>
  <c r="V3631" i="3"/>
  <c r="X3631" i="3" s="1"/>
  <c r="U3632" i="3"/>
  <c r="V3632" i="3"/>
  <c r="X3632" i="3" s="1"/>
  <c r="U3633" i="3"/>
  <c r="V3633" i="3"/>
  <c r="X3633" i="3" s="1"/>
  <c r="U3634" i="3"/>
  <c r="V3634" i="3"/>
  <c r="X3634" i="3" s="1"/>
  <c r="U3635" i="3"/>
  <c r="V3635" i="3"/>
  <c r="X3635" i="3" s="1"/>
  <c r="U3636" i="3"/>
  <c r="V3636" i="3"/>
  <c r="X3636" i="3" s="1"/>
  <c r="V3637" i="3"/>
  <c r="X3637" i="3" s="1"/>
  <c r="U3638" i="3"/>
  <c r="V3638" i="3"/>
  <c r="X3638" i="3" s="1"/>
  <c r="U3639" i="3"/>
  <c r="V3639" i="3"/>
  <c r="X3639" i="3" s="1"/>
  <c r="U3640" i="3"/>
  <c r="V3640" i="3"/>
  <c r="X3640" i="3" s="1"/>
  <c r="U3641" i="3"/>
  <c r="V3641" i="3"/>
  <c r="X3641" i="3" s="1"/>
  <c r="U3642" i="3"/>
  <c r="V3642" i="3"/>
  <c r="X3642" i="3" s="1"/>
  <c r="V3643" i="3"/>
  <c r="X3643" i="3" s="1"/>
  <c r="U3644" i="3"/>
  <c r="V3644" i="3"/>
  <c r="X3644" i="3" s="1"/>
  <c r="U3645" i="3"/>
  <c r="V3645" i="3"/>
  <c r="X3645" i="3" s="1"/>
  <c r="U3646" i="3"/>
  <c r="V3646" i="3"/>
  <c r="X3646" i="3" s="1"/>
  <c r="U3647" i="3"/>
  <c r="V3647" i="3"/>
  <c r="X3647" i="3" s="1"/>
  <c r="U3648" i="3"/>
  <c r="V3648" i="3"/>
  <c r="X3648" i="3" s="1"/>
  <c r="V3649" i="3"/>
  <c r="X3649" i="3" s="1"/>
  <c r="U3650" i="3"/>
  <c r="V3650" i="3"/>
  <c r="X3650" i="3" s="1"/>
  <c r="U3651" i="3"/>
  <c r="V3651" i="3"/>
  <c r="X3651" i="3" s="1"/>
  <c r="U3652" i="3"/>
  <c r="V3652" i="3"/>
  <c r="X3652" i="3" s="1"/>
  <c r="U3653" i="3"/>
  <c r="V3653" i="3"/>
  <c r="X3653" i="3" s="1"/>
  <c r="U3654" i="3"/>
  <c r="V3654" i="3"/>
  <c r="X3654" i="3" s="1"/>
  <c r="V3655" i="3"/>
  <c r="X3655" i="3" s="1"/>
  <c r="U3656" i="3"/>
  <c r="V3656" i="3"/>
  <c r="X3656" i="3" s="1"/>
  <c r="U3657" i="3"/>
  <c r="V3657" i="3"/>
  <c r="X3657" i="3" s="1"/>
  <c r="U3658" i="3"/>
  <c r="V3658" i="3"/>
  <c r="X3658" i="3" s="1"/>
  <c r="U3659" i="3"/>
  <c r="V3659" i="3"/>
  <c r="X3659" i="3" s="1"/>
  <c r="U3660" i="3"/>
  <c r="V3660" i="3"/>
  <c r="X3660" i="3" s="1"/>
  <c r="V3661" i="3"/>
  <c r="X3661" i="3" s="1"/>
  <c r="U3662" i="3"/>
  <c r="V3662" i="3"/>
  <c r="X3662" i="3" s="1"/>
  <c r="U3663" i="3"/>
  <c r="V3663" i="3"/>
  <c r="X3663" i="3" s="1"/>
  <c r="U3664" i="3"/>
  <c r="V3664" i="3"/>
  <c r="X3664" i="3" s="1"/>
  <c r="U3665" i="3"/>
  <c r="V3665" i="3"/>
  <c r="X3665" i="3" s="1"/>
  <c r="U3666" i="3"/>
  <c r="V3666" i="3"/>
  <c r="X3666" i="3" s="1"/>
  <c r="V3667" i="3"/>
  <c r="X3667" i="3" s="1"/>
  <c r="U3668" i="3"/>
  <c r="V3668" i="3"/>
  <c r="X3668" i="3" s="1"/>
  <c r="U3669" i="3"/>
  <c r="V3669" i="3"/>
  <c r="X3669" i="3" s="1"/>
  <c r="U3670" i="3"/>
  <c r="V3670" i="3"/>
  <c r="X3670" i="3" s="1"/>
  <c r="U3671" i="3"/>
  <c r="V3671" i="3"/>
  <c r="X3671" i="3" s="1"/>
  <c r="U3672" i="3"/>
  <c r="V3672" i="3"/>
  <c r="X3672" i="3" s="1"/>
  <c r="V3673" i="3"/>
  <c r="X3673" i="3" s="1"/>
  <c r="U3674" i="3"/>
  <c r="V3674" i="3"/>
  <c r="X3674" i="3" s="1"/>
  <c r="U3675" i="3"/>
  <c r="V3675" i="3"/>
  <c r="X3675" i="3" s="1"/>
  <c r="U3676" i="3"/>
  <c r="V3676" i="3"/>
  <c r="X3676" i="3" s="1"/>
  <c r="U3677" i="3"/>
  <c r="V3677" i="3"/>
  <c r="X3677" i="3" s="1"/>
  <c r="U3678" i="3"/>
  <c r="V3678" i="3"/>
  <c r="X3678" i="3" s="1"/>
  <c r="V3679" i="3"/>
  <c r="X3679" i="3" s="1"/>
  <c r="U3680" i="3"/>
  <c r="V3680" i="3"/>
  <c r="X3680" i="3" s="1"/>
  <c r="U3681" i="3"/>
  <c r="V3681" i="3"/>
  <c r="X3681" i="3" s="1"/>
  <c r="U3682" i="3"/>
  <c r="V3682" i="3"/>
  <c r="X3682" i="3" s="1"/>
  <c r="U3683" i="3"/>
  <c r="V3683" i="3"/>
  <c r="X3683" i="3" s="1"/>
  <c r="U3684" i="3"/>
  <c r="V3684" i="3"/>
  <c r="X3684" i="3" s="1"/>
  <c r="V3685" i="3"/>
  <c r="X3685" i="3" s="1"/>
  <c r="U3686" i="3"/>
  <c r="V3686" i="3"/>
  <c r="X3686" i="3" s="1"/>
  <c r="U3687" i="3"/>
  <c r="V3687" i="3"/>
  <c r="X3687" i="3" s="1"/>
  <c r="U3688" i="3"/>
  <c r="V3688" i="3"/>
  <c r="X3688" i="3" s="1"/>
  <c r="U3689" i="3"/>
  <c r="V3689" i="3"/>
  <c r="X3689" i="3" s="1"/>
  <c r="U3690" i="3"/>
  <c r="V3690" i="3"/>
  <c r="X3690" i="3" s="1"/>
  <c r="V3691" i="3"/>
  <c r="X3691" i="3" s="1"/>
  <c r="U3692" i="3"/>
  <c r="V3692" i="3"/>
  <c r="X3692" i="3" s="1"/>
  <c r="U3693" i="3"/>
  <c r="V3693" i="3"/>
  <c r="X3693" i="3" s="1"/>
  <c r="U3694" i="3"/>
  <c r="V3694" i="3"/>
  <c r="X3694" i="3" s="1"/>
  <c r="U3695" i="3"/>
  <c r="V3695" i="3"/>
  <c r="X3695" i="3" s="1"/>
  <c r="U3696" i="3"/>
  <c r="V3696" i="3"/>
  <c r="X3696" i="3" s="1"/>
  <c r="V3697" i="3"/>
  <c r="X3697" i="3" s="1"/>
  <c r="U3698" i="3"/>
  <c r="V3698" i="3"/>
  <c r="X3698" i="3" s="1"/>
  <c r="U3699" i="3"/>
  <c r="V3699" i="3"/>
  <c r="X3699" i="3" s="1"/>
  <c r="U3700" i="3"/>
  <c r="V3700" i="3"/>
  <c r="X3700" i="3" s="1"/>
  <c r="U3701" i="3"/>
  <c r="V3701" i="3"/>
  <c r="X3701" i="3" s="1"/>
  <c r="U3702" i="3"/>
  <c r="V3702" i="3"/>
  <c r="X3702" i="3" s="1"/>
  <c r="V3703" i="3"/>
  <c r="X3703" i="3" s="1"/>
  <c r="U3704" i="3"/>
  <c r="V3704" i="3"/>
  <c r="X3704" i="3" s="1"/>
  <c r="U3705" i="3"/>
  <c r="V3705" i="3"/>
  <c r="X3705" i="3" s="1"/>
  <c r="U3706" i="3"/>
  <c r="V3706" i="3"/>
  <c r="X3706" i="3" s="1"/>
  <c r="U3707" i="3"/>
  <c r="V3707" i="3"/>
  <c r="X3707" i="3" s="1"/>
  <c r="U3708" i="3"/>
  <c r="V3708" i="3"/>
  <c r="X3708" i="3" s="1"/>
  <c r="V3709" i="3"/>
  <c r="X3709" i="3" s="1"/>
  <c r="U3710" i="3"/>
  <c r="V3710" i="3"/>
  <c r="X3710" i="3" s="1"/>
  <c r="U3711" i="3"/>
  <c r="V3711" i="3"/>
  <c r="X3711" i="3" s="1"/>
  <c r="U3712" i="3"/>
  <c r="V3712" i="3"/>
  <c r="X3712" i="3" s="1"/>
  <c r="U3713" i="3"/>
  <c r="V3713" i="3"/>
  <c r="X3713" i="3" s="1"/>
  <c r="U3714" i="3"/>
  <c r="V3714" i="3"/>
  <c r="X3714" i="3" s="1"/>
  <c r="V3715" i="3"/>
  <c r="X3715" i="3" s="1"/>
  <c r="U3716" i="3"/>
  <c r="V3716" i="3"/>
  <c r="X3716" i="3" s="1"/>
  <c r="U3717" i="3"/>
  <c r="V3717" i="3"/>
  <c r="X3717" i="3" s="1"/>
  <c r="U3718" i="3"/>
  <c r="V3718" i="3"/>
  <c r="X3718" i="3" s="1"/>
  <c r="U3719" i="3"/>
  <c r="V3719" i="3"/>
  <c r="X3719" i="3" s="1"/>
  <c r="U3720" i="3"/>
  <c r="V3720" i="3"/>
  <c r="X3720" i="3" s="1"/>
  <c r="V3721" i="3"/>
  <c r="X3721" i="3" s="1"/>
  <c r="U3722" i="3"/>
  <c r="V3722" i="3"/>
  <c r="X3722" i="3" s="1"/>
  <c r="U3723" i="3"/>
  <c r="V3723" i="3"/>
  <c r="X3723" i="3" s="1"/>
  <c r="U3724" i="3"/>
  <c r="V3724" i="3"/>
  <c r="X3724" i="3" s="1"/>
  <c r="U3725" i="3"/>
  <c r="V3725" i="3"/>
  <c r="X3725" i="3" s="1"/>
  <c r="U3726" i="3"/>
  <c r="V3726" i="3"/>
  <c r="X3726" i="3" s="1"/>
  <c r="V3727" i="3"/>
  <c r="X3727" i="3" s="1"/>
  <c r="U3728" i="3"/>
  <c r="V3728" i="3"/>
  <c r="X3728" i="3" s="1"/>
  <c r="U3729" i="3"/>
  <c r="V3729" i="3"/>
  <c r="X3729" i="3" s="1"/>
  <c r="U3730" i="3"/>
  <c r="V3730" i="3"/>
  <c r="X3730" i="3" s="1"/>
  <c r="U3731" i="3"/>
  <c r="V3731" i="3"/>
  <c r="X3731" i="3" s="1"/>
  <c r="U3732" i="3"/>
  <c r="V3732" i="3"/>
  <c r="X3732" i="3" s="1"/>
  <c r="V3733" i="3"/>
  <c r="X3733" i="3" s="1"/>
  <c r="U3734" i="3"/>
  <c r="V3734" i="3"/>
  <c r="X3734" i="3" s="1"/>
  <c r="U3735" i="3"/>
  <c r="V3735" i="3"/>
  <c r="X3735" i="3" s="1"/>
  <c r="U3736" i="3"/>
  <c r="V3736" i="3"/>
  <c r="X3736" i="3" s="1"/>
  <c r="U3737" i="3"/>
  <c r="V3737" i="3"/>
  <c r="X3737" i="3" s="1"/>
  <c r="U3738" i="3"/>
  <c r="V3738" i="3"/>
  <c r="X3738" i="3" s="1"/>
  <c r="V3739" i="3"/>
  <c r="X3739" i="3" s="1"/>
  <c r="U3740" i="3"/>
  <c r="V3740" i="3"/>
  <c r="X3740" i="3" s="1"/>
  <c r="U3741" i="3"/>
  <c r="V3741" i="3"/>
  <c r="X3741" i="3" s="1"/>
  <c r="U3742" i="3"/>
  <c r="V3742" i="3"/>
  <c r="X3742" i="3" s="1"/>
  <c r="U3743" i="3"/>
  <c r="V3743" i="3"/>
  <c r="X3743" i="3" s="1"/>
  <c r="U3744" i="3"/>
  <c r="V3744" i="3"/>
  <c r="X3744" i="3" s="1"/>
  <c r="V3745" i="3"/>
  <c r="X3745" i="3" s="1"/>
  <c r="U3746" i="3"/>
  <c r="V3746" i="3"/>
  <c r="X3746" i="3" s="1"/>
  <c r="U3747" i="3"/>
  <c r="V3747" i="3"/>
  <c r="X3747" i="3" s="1"/>
  <c r="U3748" i="3"/>
  <c r="V3748" i="3"/>
  <c r="X3748" i="3" s="1"/>
  <c r="U3749" i="3"/>
  <c r="V3749" i="3"/>
  <c r="X3749" i="3" s="1"/>
  <c r="U3750" i="3"/>
  <c r="V3750" i="3"/>
  <c r="X3750" i="3" s="1"/>
  <c r="V3751" i="3"/>
  <c r="X3751" i="3" s="1"/>
  <c r="U3752" i="3"/>
  <c r="V3752" i="3"/>
  <c r="X3752" i="3" s="1"/>
  <c r="U3753" i="3"/>
  <c r="V3753" i="3"/>
  <c r="X3753" i="3" s="1"/>
  <c r="U3754" i="3"/>
  <c r="V3754" i="3"/>
  <c r="X3754" i="3" s="1"/>
  <c r="U3755" i="3"/>
  <c r="V3755" i="3"/>
  <c r="X3755" i="3" s="1"/>
  <c r="U3756" i="3"/>
  <c r="V3756" i="3"/>
  <c r="X3756" i="3" s="1"/>
  <c r="V3757" i="3"/>
  <c r="X3757" i="3" s="1"/>
  <c r="U3758" i="3"/>
  <c r="V3758" i="3"/>
  <c r="X3758" i="3" s="1"/>
  <c r="U3759" i="3"/>
  <c r="V3759" i="3"/>
  <c r="X3759" i="3" s="1"/>
  <c r="U3760" i="3"/>
  <c r="V3760" i="3"/>
  <c r="X3760" i="3" s="1"/>
  <c r="U3761" i="3"/>
  <c r="V3761" i="3"/>
  <c r="X3761" i="3" s="1"/>
  <c r="U3762" i="3"/>
  <c r="V3762" i="3"/>
  <c r="X3762" i="3" s="1"/>
  <c r="V3763" i="3"/>
  <c r="X3763" i="3" s="1"/>
  <c r="U3764" i="3"/>
  <c r="V3764" i="3"/>
  <c r="X3764" i="3" s="1"/>
  <c r="U3765" i="3"/>
  <c r="V3765" i="3"/>
  <c r="X3765" i="3" s="1"/>
  <c r="U3766" i="3"/>
  <c r="V3766" i="3"/>
  <c r="X3766" i="3" s="1"/>
  <c r="U3767" i="3"/>
  <c r="V3767" i="3"/>
  <c r="X3767" i="3" s="1"/>
  <c r="U3768" i="3"/>
  <c r="V3768" i="3"/>
  <c r="X3768" i="3" s="1"/>
  <c r="V3769" i="3"/>
  <c r="X3769" i="3" s="1"/>
  <c r="U3770" i="3"/>
  <c r="V3770" i="3"/>
  <c r="X3770" i="3" s="1"/>
  <c r="U3771" i="3"/>
  <c r="V3771" i="3"/>
  <c r="X3771" i="3" s="1"/>
  <c r="U3772" i="3"/>
  <c r="V3772" i="3"/>
  <c r="X3772" i="3" s="1"/>
  <c r="U3773" i="3"/>
  <c r="V3773" i="3"/>
  <c r="X3773" i="3" s="1"/>
  <c r="U3774" i="3"/>
  <c r="V3774" i="3"/>
  <c r="X3774" i="3" s="1"/>
  <c r="V3775" i="3"/>
  <c r="X3775" i="3" s="1"/>
  <c r="U3776" i="3"/>
  <c r="V3776" i="3"/>
  <c r="X3776" i="3" s="1"/>
  <c r="U3777" i="3"/>
  <c r="V3777" i="3"/>
  <c r="X3777" i="3" s="1"/>
  <c r="U3778" i="3"/>
  <c r="V3778" i="3"/>
  <c r="X3778" i="3" s="1"/>
  <c r="U3779" i="3"/>
  <c r="V3779" i="3"/>
  <c r="X3779" i="3" s="1"/>
  <c r="U3780" i="3"/>
  <c r="V3780" i="3"/>
  <c r="X3780" i="3" s="1"/>
  <c r="V3781" i="3"/>
  <c r="X3781" i="3" s="1"/>
  <c r="U3782" i="3"/>
  <c r="V3782" i="3"/>
  <c r="X3782" i="3" s="1"/>
  <c r="U3783" i="3"/>
  <c r="V3783" i="3"/>
  <c r="X3783" i="3" s="1"/>
  <c r="U3784" i="3"/>
  <c r="V3784" i="3"/>
  <c r="X3784" i="3" s="1"/>
  <c r="U3785" i="3"/>
  <c r="V3785" i="3"/>
  <c r="X3785" i="3" s="1"/>
  <c r="U3786" i="3"/>
  <c r="V3786" i="3"/>
  <c r="X3786" i="3" s="1"/>
  <c r="V3787" i="3"/>
  <c r="X3787" i="3" s="1"/>
  <c r="U3788" i="3"/>
  <c r="V3788" i="3"/>
  <c r="X3788" i="3" s="1"/>
  <c r="U3789" i="3"/>
  <c r="V3789" i="3"/>
  <c r="X3789" i="3" s="1"/>
  <c r="U3790" i="3"/>
  <c r="V3790" i="3"/>
  <c r="X3790" i="3" s="1"/>
  <c r="U3791" i="3"/>
  <c r="V3791" i="3"/>
  <c r="X3791" i="3" s="1"/>
  <c r="U3792" i="3"/>
  <c r="V3792" i="3"/>
  <c r="X3792" i="3" s="1"/>
  <c r="V3793" i="3"/>
  <c r="X3793" i="3" s="1"/>
  <c r="U3794" i="3"/>
  <c r="V3794" i="3"/>
  <c r="X3794" i="3" s="1"/>
  <c r="U3795" i="3"/>
  <c r="V3795" i="3"/>
  <c r="X3795" i="3" s="1"/>
  <c r="U3796" i="3"/>
  <c r="V3796" i="3"/>
  <c r="X3796" i="3" s="1"/>
  <c r="U3797" i="3"/>
  <c r="V3797" i="3"/>
  <c r="X3797" i="3" s="1"/>
  <c r="U3798" i="3"/>
  <c r="V3798" i="3"/>
  <c r="X3798" i="3" s="1"/>
  <c r="V3799" i="3"/>
  <c r="X3799" i="3" s="1"/>
  <c r="U3800" i="3"/>
  <c r="V3800" i="3"/>
  <c r="X3800" i="3" s="1"/>
  <c r="U3801" i="3"/>
  <c r="V3801" i="3"/>
  <c r="X3801" i="3" s="1"/>
  <c r="U3802" i="3"/>
  <c r="V3802" i="3"/>
  <c r="X3802" i="3" s="1"/>
  <c r="U3803" i="3"/>
  <c r="V3803" i="3"/>
  <c r="X3803" i="3" s="1"/>
  <c r="U3804" i="3"/>
  <c r="V3804" i="3"/>
  <c r="X3804" i="3" s="1"/>
  <c r="V3805" i="3"/>
  <c r="X3805" i="3" s="1"/>
  <c r="U3806" i="3"/>
  <c r="V3806" i="3"/>
  <c r="X3806" i="3" s="1"/>
  <c r="U3807" i="3"/>
  <c r="V3807" i="3"/>
  <c r="X3807" i="3" s="1"/>
  <c r="U3808" i="3"/>
  <c r="V3808" i="3"/>
  <c r="X3808" i="3" s="1"/>
  <c r="U3809" i="3"/>
  <c r="V3809" i="3"/>
  <c r="X3809" i="3" s="1"/>
  <c r="U3810" i="3"/>
  <c r="V3810" i="3"/>
  <c r="X3810" i="3" s="1"/>
  <c r="V3811" i="3"/>
  <c r="X3811" i="3" s="1"/>
  <c r="U3812" i="3"/>
  <c r="V3812" i="3"/>
  <c r="X3812" i="3" s="1"/>
  <c r="U3813" i="3"/>
  <c r="V3813" i="3"/>
  <c r="X3813" i="3" s="1"/>
  <c r="U3814" i="3"/>
  <c r="V3814" i="3"/>
  <c r="X3814" i="3" s="1"/>
  <c r="U3815" i="3"/>
  <c r="V3815" i="3"/>
  <c r="X3815" i="3" s="1"/>
  <c r="U3816" i="3"/>
  <c r="V3816" i="3"/>
  <c r="X3816" i="3" s="1"/>
  <c r="V3817" i="3"/>
  <c r="X3817" i="3" s="1"/>
  <c r="U3818" i="3"/>
  <c r="V3818" i="3"/>
  <c r="X3818" i="3" s="1"/>
  <c r="U3819" i="3"/>
  <c r="V3819" i="3"/>
  <c r="X3819" i="3" s="1"/>
  <c r="U3820" i="3"/>
  <c r="V3820" i="3"/>
  <c r="X3820" i="3" s="1"/>
  <c r="U3821" i="3"/>
  <c r="V3821" i="3"/>
  <c r="X3821" i="3" s="1"/>
  <c r="U3822" i="3"/>
  <c r="V3822" i="3"/>
  <c r="X3822" i="3" s="1"/>
  <c r="V3823" i="3"/>
  <c r="X3823" i="3" s="1"/>
  <c r="U3824" i="3"/>
  <c r="V3824" i="3"/>
  <c r="X3824" i="3" s="1"/>
  <c r="U3825" i="3"/>
  <c r="V3825" i="3"/>
  <c r="X3825" i="3" s="1"/>
  <c r="U3826" i="3"/>
  <c r="V3826" i="3"/>
  <c r="X3826" i="3" s="1"/>
  <c r="U3827" i="3"/>
  <c r="V3827" i="3"/>
  <c r="X3827" i="3" s="1"/>
  <c r="U3828" i="3"/>
  <c r="V3828" i="3"/>
  <c r="X3828" i="3" s="1"/>
  <c r="V3829" i="3"/>
  <c r="X3829" i="3" s="1"/>
  <c r="U3830" i="3"/>
  <c r="V3830" i="3"/>
  <c r="X3830" i="3" s="1"/>
  <c r="U3831" i="3"/>
  <c r="V3831" i="3"/>
  <c r="X3831" i="3" s="1"/>
  <c r="U3832" i="3"/>
  <c r="V3832" i="3"/>
  <c r="X3832" i="3" s="1"/>
  <c r="U3833" i="3"/>
  <c r="V3833" i="3"/>
  <c r="X3833" i="3" s="1"/>
  <c r="U3834" i="3"/>
  <c r="V3834" i="3"/>
  <c r="X3834" i="3" s="1"/>
  <c r="V3835" i="3"/>
  <c r="X3835" i="3" s="1"/>
  <c r="U3836" i="3"/>
  <c r="V3836" i="3"/>
  <c r="X3836" i="3" s="1"/>
  <c r="U3837" i="3"/>
  <c r="V3837" i="3"/>
  <c r="X3837" i="3" s="1"/>
  <c r="U3838" i="3"/>
  <c r="V3838" i="3"/>
  <c r="X3838" i="3" s="1"/>
  <c r="U3839" i="3"/>
  <c r="V3839" i="3"/>
  <c r="X3839" i="3" s="1"/>
  <c r="U3840" i="3"/>
  <c r="V3840" i="3"/>
  <c r="X3840" i="3" s="1"/>
  <c r="V3841" i="3"/>
  <c r="X3841" i="3" s="1"/>
  <c r="U3842" i="3"/>
  <c r="V3842" i="3"/>
  <c r="X3842" i="3" s="1"/>
  <c r="U3843" i="3"/>
  <c r="V3843" i="3"/>
  <c r="X3843" i="3" s="1"/>
  <c r="U3844" i="3"/>
  <c r="V3844" i="3"/>
  <c r="X3844" i="3" s="1"/>
  <c r="U3845" i="3"/>
  <c r="V3845" i="3"/>
  <c r="X3845" i="3" s="1"/>
  <c r="U3846" i="3"/>
  <c r="V3846" i="3"/>
  <c r="X3846" i="3" s="1"/>
  <c r="V3847" i="3"/>
  <c r="X3847" i="3" s="1"/>
  <c r="U3848" i="3"/>
  <c r="V3848" i="3"/>
  <c r="X3848" i="3" s="1"/>
  <c r="U3849" i="3"/>
  <c r="V3849" i="3"/>
  <c r="X3849" i="3" s="1"/>
  <c r="U3850" i="3"/>
  <c r="V3850" i="3"/>
  <c r="X3850" i="3" s="1"/>
  <c r="U3851" i="3"/>
  <c r="V3851" i="3"/>
  <c r="X3851" i="3" s="1"/>
  <c r="U3852" i="3"/>
  <c r="V3852" i="3"/>
  <c r="X3852" i="3" s="1"/>
  <c r="V3853" i="3"/>
  <c r="X3853" i="3" s="1"/>
  <c r="U3854" i="3"/>
  <c r="V3854" i="3"/>
  <c r="X3854" i="3" s="1"/>
  <c r="U3855" i="3"/>
  <c r="V3855" i="3"/>
  <c r="X3855" i="3" s="1"/>
  <c r="U3856" i="3"/>
  <c r="V3856" i="3"/>
  <c r="X3856" i="3" s="1"/>
  <c r="U3857" i="3"/>
  <c r="V3857" i="3"/>
  <c r="X3857" i="3" s="1"/>
  <c r="U3858" i="3"/>
  <c r="V3858" i="3"/>
  <c r="X3858" i="3" s="1"/>
  <c r="V3859" i="3"/>
  <c r="X3859" i="3" s="1"/>
  <c r="U3860" i="3"/>
  <c r="V3860" i="3"/>
  <c r="X3860" i="3" s="1"/>
  <c r="U3861" i="3"/>
  <c r="V3861" i="3"/>
  <c r="X3861" i="3" s="1"/>
  <c r="U3862" i="3"/>
  <c r="V3862" i="3"/>
  <c r="X3862" i="3" s="1"/>
  <c r="U3863" i="3"/>
  <c r="V3863" i="3"/>
  <c r="X3863" i="3" s="1"/>
  <c r="U3864" i="3"/>
  <c r="V3864" i="3"/>
  <c r="X3864" i="3" s="1"/>
  <c r="V3865" i="3"/>
  <c r="X3865" i="3" s="1"/>
  <c r="U3866" i="3"/>
  <c r="V3866" i="3"/>
  <c r="X3866" i="3" s="1"/>
  <c r="U3867" i="3"/>
  <c r="V3867" i="3"/>
  <c r="X3867" i="3" s="1"/>
  <c r="U3868" i="3"/>
  <c r="V3868" i="3"/>
  <c r="X3868" i="3" s="1"/>
  <c r="U3869" i="3"/>
  <c r="V3869" i="3"/>
  <c r="X3869" i="3" s="1"/>
  <c r="U3870" i="3"/>
  <c r="V3870" i="3"/>
  <c r="X3870" i="3" s="1"/>
  <c r="V3871" i="3"/>
  <c r="X3871" i="3" s="1"/>
  <c r="U3872" i="3"/>
  <c r="V3872" i="3"/>
  <c r="X3872" i="3" s="1"/>
  <c r="U3873" i="3"/>
  <c r="V3873" i="3"/>
  <c r="X3873" i="3" s="1"/>
  <c r="U3874" i="3"/>
  <c r="V3874" i="3"/>
  <c r="X3874" i="3" s="1"/>
  <c r="U3875" i="3"/>
  <c r="V3875" i="3"/>
  <c r="X3875" i="3" s="1"/>
  <c r="U3876" i="3"/>
  <c r="V3876" i="3"/>
  <c r="X3876" i="3" s="1"/>
  <c r="V3877" i="3"/>
  <c r="X3877" i="3" s="1"/>
  <c r="U3878" i="3"/>
  <c r="V3878" i="3"/>
  <c r="X3878" i="3" s="1"/>
  <c r="U3879" i="3"/>
  <c r="V3879" i="3"/>
  <c r="X3879" i="3" s="1"/>
  <c r="U3880" i="3"/>
  <c r="V3880" i="3"/>
  <c r="X3880" i="3" s="1"/>
  <c r="U3881" i="3"/>
  <c r="V3881" i="3"/>
  <c r="X3881" i="3" s="1"/>
  <c r="U3882" i="3"/>
  <c r="V3882" i="3"/>
  <c r="X3882" i="3" s="1"/>
  <c r="V3883" i="3"/>
  <c r="X3883" i="3" s="1"/>
  <c r="U3884" i="3"/>
  <c r="V3884" i="3"/>
  <c r="X3884" i="3" s="1"/>
  <c r="U3885" i="3"/>
  <c r="V3885" i="3"/>
  <c r="X3885" i="3" s="1"/>
  <c r="U3886" i="3"/>
  <c r="V3886" i="3"/>
  <c r="X3886" i="3" s="1"/>
  <c r="U3887" i="3"/>
  <c r="V3887" i="3"/>
  <c r="X3887" i="3" s="1"/>
  <c r="U3888" i="3"/>
  <c r="V3888" i="3"/>
  <c r="X3888" i="3" s="1"/>
  <c r="V3889" i="3"/>
  <c r="X3889" i="3" s="1"/>
  <c r="U3890" i="3"/>
  <c r="V3890" i="3"/>
  <c r="X3890" i="3" s="1"/>
  <c r="U3891" i="3"/>
  <c r="V3891" i="3"/>
  <c r="X3891" i="3" s="1"/>
  <c r="U3892" i="3"/>
  <c r="V3892" i="3"/>
  <c r="X3892" i="3" s="1"/>
  <c r="U3893" i="3"/>
  <c r="V3893" i="3"/>
  <c r="X3893" i="3" s="1"/>
  <c r="U3894" i="3"/>
  <c r="V3894" i="3"/>
  <c r="X3894" i="3" s="1"/>
  <c r="V3895" i="3"/>
  <c r="X3895" i="3" s="1"/>
  <c r="U3896" i="3"/>
  <c r="V3896" i="3"/>
  <c r="X3896" i="3" s="1"/>
  <c r="U3897" i="3"/>
  <c r="V3897" i="3"/>
  <c r="X3897" i="3" s="1"/>
  <c r="U3898" i="3"/>
  <c r="V3898" i="3"/>
  <c r="X3898" i="3" s="1"/>
  <c r="U3899" i="3"/>
  <c r="V3899" i="3"/>
  <c r="X3899" i="3" s="1"/>
  <c r="U3900" i="3"/>
  <c r="V3900" i="3"/>
  <c r="X3900" i="3" s="1"/>
  <c r="V3901" i="3"/>
  <c r="X3901" i="3" s="1"/>
  <c r="U3902" i="3"/>
  <c r="V3902" i="3"/>
  <c r="X3902" i="3" s="1"/>
  <c r="U3903" i="3"/>
  <c r="V3903" i="3"/>
  <c r="X3903" i="3" s="1"/>
  <c r="U3904" i="3"/>
  <c r="V3904" i="3"/>
  <c r="X3904" i="3" s="1"/>
  <c r="U3905" i="3"/>
  <c r="V3905" i="3"/>
  <c r="X3905" i="3" s="1"/>
  <c r="U3906" i="3"/>
  <c r="V3906" i="3"/>
  <c r="X3906" i="3" s="1"/>
  <c r="V3907" i="3"/>
  <c r="X3907" i="3" s="1"/>
  <c r="U3908" i="3"/>
  <c r="V3908" i="3"/>
  <c r="X3908" i="3" s="1"/>
  <c r="U3909" i="3"/>
  <c r="V3909" i="3"/>
  <c r="X3909" i="3" s="1"/>
  <c r="U3910" i="3"/>
  <c r="V3910" i="3"/>
  <c r="X3910" i="3" s="1"/>
  <c r="U3911" i="3"/>
  <c r="V3911" i="3"/>
  <c r="X3911" i="3" s="1"/>
  <c r="U3912" i="3"/>
  <c r="V3912" i="3"/>
  <c r="X3912" i="3" s="1"/>
  <c r="V3913" i="3"/>
  <c r="X3913" i="3" s="1"/>
  <c r="U3914" i="3"/>
  <c r="V3914" i="3"/>
  <c r="X3914" i="3" s="1"/>
  <c r="U3915" i="3"/>
  <c r="V3915" i="3"/>
  <c r="X3915" i="3" s="1"/>
  <c r="U3916" i="3"/>
  <c r="V3916" i="3"/>
  <c r="X3916" i="3" s="1"/>
  <c r="U3917" i="3"/>
  <c r="V3917" i="3"/>
  <c r="X3917" i="3" s="1"/>
  <c r="U3918" i="3"/>
  <c r="V3918" i="3"/>
  <c r="X3918" i="3" s="1"/>
  <c r="V3919" i="3"/>
  <c r="X3919" i="3" s="1"/>
  <c r="U3920" i="3"/>
  <c r="V3920" i="3"/>
  <c r="X3920" i="3" s="1"/>
  <c r="U3921" i="3"/>
  <c r="V3921" i="3"/>
  <c r="X3921" i="3" s="1"/>
  <c r="U3922" i="3"/>
  <c r="V3922" i="3"/>
  <c r="X3922" i="3" s="1"/>
  <c r="U3923" i="3"/>
  <c r="V3923" i="3"/>
  <c r="X3923" i="3" s="1"/>
  <c r="U3924" i="3"/>
  <c r="V3924" i="3"/>
  <c r="X3924" i="3" s="1"/>
  <c r="V3925" i="3"/>
  <c r="X3925" i="3" s="1"/>
  <c r="U3926" i="3"/>
  <c r="V3926" i="3"/>
  <c r="X3926" i="3" s="1"/>
  <c r="U3927" i="3"/>
  <c r="V3927" i="3"/>
  <c r="X3927" i="3" s="1"/>
  <c r="U3928" i="3"/>
  <c r="V3928" i="3"/>
  <c r="X3928" i="3" s="1"/>
  <c r="U3929" i="3"/>
  <c r="V3929" i="3"/>
  <c r="X3929" i="3" s="1"/>
  <c r="U3930" i="3"/>
  <c r="V3930" i="3"/>
  <c r="X3930" i="3" s="1"/>
  <c r="V3931" i="3"/>
  <c r="X3931" i="3" s="1"/>
  <c r="U3932" i="3"/>
  <c r="V3932" i="3"/>
  <c r="X3932" i="3" s="1"/>
  <c r="U3933" i="3"/>
  <c r="V3933" i="3"/>
  <c r="X3933" i="3" s="1"/>
  <c r="U3934" i="3"/>
  <c r="V3934" i="3"/>
  <c r="X3934" i="3" s="1"/>
  <c r="U3935" i="3"/>
  <c r="V3935" i="3"/>
  <c r="X3935" i="3" s="1"/>
  <c r="U3936" i="3"/>
  <c r="V3936" i="3"/>
  <c r="X3936" i="3" s="1"/>
  <c r="V3937" i="3"/>
  <c r="X3937" i="3" s="1"/>
  <c r="U3938" i="3"/>
  <c r="V3938" i="3"/>
  <c r="X3938" i="3" s="1"/>
  <c r="U3939" i="3"/>
  <c r="V3939" i="3"/>
  <c r="X3939" i="3" s="1"/>
  <c r="U3940" i="3"/>
  <c r="V3940" i="3"/>
  <c r="X3940" i="3" s="1"/>
  <c r="U3941" i="3"/>
  <c r="V3941" i="3"/>
  <c r="X3941" i="3" s="1"/>
  <c r="U3942" i="3"/>
  <c r="V3942" i="3"/>
  <c r="X3942" i="3" s="1"/>
  <c r="V3943" i="3"/>
  <c r="X3943" i="3" s="1"/>
  <c r="U3944" i="3"/>
  <c r="V3944" i="3"/>
  <c r="X3944" i="3" s="1"/>
  <c r="U3945" i="3"/>
  <c r="V3945" i="3"/>
  <c r="X3945" i="3" s="1"/>
  <c r="U3946" i="3"/>
  <c r="V3946" i="3"/>
  <c r="X3946" i="3" s="1"/>
  <c r="U3947" i="3"/>
  <c r="V3947" i="3"/>
  <c r="X3947" i="3" s="1"/>
  <c r="U3948" i="3"/>
  <c r="V3948" i="3"/>
  <c r="X3948" i="3" s="1"/>
  <c r="V3949" i="3"/>
  <c r="X3949" i="3" s="1"/>
  <c r="U3950" i="3"/>
  <c r="V3950" i="3"/>
  <c r="X3950" i="3" s="1"/>
  <c r="U3951" i="3"/>
  <c r="V3951" i="3"/>
  <c r="X3951" i="3" s="1"/>
  <c r="U3952" i="3"/>
  <c r="V3952" i="3"/>
  <c r="X3952" i="3" s="1"/>
  <c r="U3953" i="3"/>
  <c r="V3953" i="3"/>
  <c r="X3953" i="3" s="1"/>
  <c r="U3954" i="3"/>
  <c r="V3954" i="3"/>
  <c r="X3954" i="3" s="1"/>
  <c r="V3955" i="3"/>
  <c r="X3955" i="3" s="1"/>
  <c r="U3956" i="3"/>
  <c r="V3956" i="3"/>
  <c r="X3956" i="3" s="1"/>
  <c r="U3957" i="3"/>
  <c r="V3957" i="3"/>
  <c r="X3957" i="3" s="1"/>
  <c r="U3958" i="3"/>
  <c r="V3958" i="3"/>
  <c r="X3958" i="3" s="1"/>
  <c r="U3959" i="3"/>
  <c r="V3959" i="3"/>
  <c r="X3959" i="3" s="1"/>
  <c r="U3960" i="3"/>
  <c r="V3960" i="3"/>
  <c r="X3960" i="3" s="1"/>
  <c r="V3961" i="3"/>
  <c r="X3961" i="3" s="1"/>
  <c r="U3962" i="3"/>
  <c r="V3962" i="3"/>
  <c r="X3962" i="3" s="1"/>
  <c r="U3963" i="3"/>
  <c r="V3963" i="3"/>
  <c r="X3963" i="3" s="1"/>
  <c r="U3964" i="3"/>
  <c r="V3964" i="3"/>
  <c r="X3964" i="3" s="1"/>
  <c r="U3965" i="3"/>
  <c r="V3965" i="3"/>
  <c r="X3965" i="3" s="1"/>
  <c r="U3966" i="3"/>
  <c r="V3966" i="3"/>
  <c r="X3966" i="3" s="1"/>
  <c r="V3967" i="3"/>
  <c r="X3967" i="3" s="1"/>
  <c r="U3968" i="3"/>
  <c r="V3968" i="3"/>
  <c r="X3968" i="3" s="1"/>
  <c r="U3969" i="3"/>
  <c r="V3969" i="3"/>
  <c r="X3969" i="3" s="1"/>
  <c r="U3970" i="3"/>
  <c r="V3970" i="3"/>
  <c r="X3970" i="3" s="1"/>
  <c r="U3971" i="3"/>
  <c r="V3971" i="3"/>
  <c r="X3971" i="3" s="1"/>
  <c r="U3972" i="3"/>
  <c r="V3972" i="3"/>
  <c r="X3972" i="3" s="1"/>
  <c r="V3973" i="3"/>
  <c r="X3973" i="3" s="1"/>
  <c r="U3974" i="3"/>
  <c r="V3974" i="3"/>
  <c r="X3974" i="3" s="1"/>
  <c r="U3975" i="3"/>
  <c r="V3975" i="3"/>
  <c r="X3975" i="3" s="1"/>
  <c r="U3976" i="3"/>
  <c r="V3976" i="3"/>
  <c r="X3976" i="3" s="1"/>
  <c r="U3977" i="3"/>
  <c r="V3977" i="3"/>
  <c r="X3977" i="3" s="1"/>
  <c r="U3978" i="3"/>
  <c r="V3978" i="3"/>
  <c r="X3978" i="3" s="1"/>
  <c r="V3979" i="3"/>
  <c r="X3979" i="3" s="1"/>
  <c r="U3980" i="3"/>
  <c r="V3980" i="3"/>
  <c r="X3980" i="3" s="1"/>
  <c r="U3981" i="3"/>
  <c r="V3981" i="3"/>
  <c r="X3981" i="3" s="1"/>
  <c r="U3982" i="3"/>
  <c r="V3982" i="3"/>
  <c r="X3982" i="3" s="1"/>
  <c r="U3983" i="3"/>
  <c r="V3983" i="3"/>
  <c r="X3983" i="3" s="1"/>
  <c r="U3984" i="3"/>
  <c r="V3984" i="3"/>
  <c r="X3984" i="3" s="1"/>
  <c r="V3985" i="3"/>
  <c r="X3985" i="3" s="1"/>
  <c r="U3986" i="3"/>
  <c r="V3986" i="3"/>
  <c r="X3986" i="3" s="1"/>
  <c r="U3987" i="3"/>
  <c r="V3987" i="3"/>
  <c r="X3987" i="3" s="1"/>
  <c r="U3988" i="3"/>
  <c r="V3988" i="3"/>
  <c r="X3988" i="3" s="1"/>
  <c r="U3989" i="3"/>
  <c r="V3989" i="3"/>
  <c r="X3989" i="3" s="1"/>
  <c r="U3990" i="3"/>
  <c r="V3990" i="3"/>
  <c r="X3990" i="3" s="1"/>
  <c r="V3991" i="3"/>
  <c r="X3991" i="3" s="1"/>
  <c r="U3992" i="3"/>
  <c r="V3992" i="3"/>
  <c r="X3992" i="3" s="1"/>
  <c r="U3993" i="3"/>
  <c r="V3993" i="3"/>
  <c r="X3993" i="3" s="1"/>
  <c r="U3994" i="3"/>
  <c r="V3994" i="3"/>
  <c r="X3994" i="3" s="1"/>
  <c r="U3995" i="3"/>
  <c r="V3995" i="3"/>
  <c r="X3995" i="3" s="1"/>
  <c r="U3996" i="3"/>
  <c r="V3996" i="3"/>
  <c r="X3996" i="3" s="1"/>
  <c r="V3997" i="3"/>
  <c r="X3997" i="3" s="1"/>
  <c r="U3998" i="3"/>
  <c r="V3998" i="3"/>
  <c r="X3998" i="3" s="1"/>
  <c r="U3999" i="3"/>
  <c r="V3999" i="3"/>
  <c r="X3999" i="3" s="1"/>
  <c r="U4000" i="3"/>
  <c r="V4000" i="3"/>
  <c r="X4000" i="3" s="1"/>
  <c r="U4001" i="3"/>
  <c r="V4001" i="3"/>
  <c r="X4001" i="3" s="1"/>
  <c r="U4002" i="3"/>
  <c r="V4002" i="3"/>
  <c r="X4002" i="3" s="1"/>
  <c r="V4003" i="3"/>
  <c r="X4003" i="3" s="1"/>
  <c r="U4004" i="3"/>
  <c r="V4004" i="3"/>
  <c r="X4004" i="3" s="1"/>
  <c r="U4005" i="3"/>
  <c r="V4005" i="3"/>
  <c r="X4005" i="3" s="1"/>
  <c r="U4006" i="3"/>
  <c r="V4006" i="3"/>
  <c r="X4006" i="3" s="1"/>
  <c r="U4007" i="3"/>
  <c r="V4007" i="3"/>
  <c r="X4007" i="3" s="1"/>
  <c r="U4008" i="3"/>
  <c r="V4008" i="3"/>
  <c r="X4008" i="3" s="1"/>
  <c r="V4009" i="3"/>
  <c r="X4009" i="3" s="1"/>
  <c r="U4010" i="3"/>
  <c r="V4010" i="3"/>
  <c r="X4010" i="3" s="1"/>
  <c r="U4011" i="3"/>
  <c r="V4011" i="3"/>
  <c r="X4011" i="3" s="1"/>
  <c r="U4012" i="3"/>
  <c r="V4012" i="3"/>
  <c r="X4012" i="3" s="1"/>
  <c r="U4013" i="3"/>
  <c r="V4013" i="3"/>
  <c r="X4013" i="3" s="1"/>
  <c r="U4014" i="3"/>
  <c r="V4014" i="3"/>
  <c r="X4014" i="3" s="1"/>
  <c r="V4015" i="3"/>
  <c r="X4015" i="3" s="1"/>
  <c r="U4016" i="3"/>
  <c r="V4016" i="3"/>
  <c r="X4016" i="3" s="1"/>
  <c r="U4017" i="3"/>
  <c r="V4017" i="3"/>
  <c r="X4017" i="3" s="1"/>
  <c r="U4018" i="3"/>
  <c r="V4018" i="3"/>
  <c r="X4018" i="3" s="1"/>
  <c r="U4019" i="3"/>
  <c r="V4019" i="3"/>
  <c r="X4019" i="3" s="1"/>
  <c r="U4020" i="3"/>
  <c r="V4020" i="3"/>
  <c r="X4020" i="3" s="1"/>
  <c r="U4021" i="3"/>
  <c r="V4021" i="3"/>
  <c r="X4021" i="3" s="1"/>
  <c r="U4022" i="3"/>
  <c r="V4022" i="3"/>
  <c r="X4022" i="3" s="1"/>
  <c r="U4023" i="3"/>
  <c r="V4023" i="3"/>
  <c r="X4023" i="3" s="1"/>
  <c r="U4024" i="3"/>
  <c r="V4024" i="3"/>
  <c r="X4024" i="3" s="1"/>
  <c r="U4025" i="3"/>
  <c r="V4025" i="3"/>
  <c r="X4025" i="3" s="1"/>
  <c r="U4026" i="3"/>
  <c r="V4026" i="3"/>
  <c r="X4026" i="3" s="1"/>
  <c r="U4027" i="3"/>
  <c r="V4027" i="3"/>
  <c r="X4027" i="3" s="1"/>
  <c r="U4028" i="3"/>
  <c r="V4028" i="3"/>
  <c r="X4028" i="3" s="1"/>
  <c r="U4029" i="3"/>
  <c r="V4029" i="3"/>
  <c r="X4029" i="3" s="1"/>
  <c r="U4030" i="3"/>
  <c r="V4030" i="3"/>
  <c r="X4030" i="3" s="1"/>
  <c r="U4031" i="3"/>
  <c r="V4031" i="3"/>
  <c r="X4031" i="3" s="1"/>
  <c r="U4032" i="3"/>
  <c r="V4032" i="3"/>
  <c r="X4032" i="3" s="1"/>
  <c r="U4033" i="3"/>
  <c r="V4033" i="3"/>
  <c r="X4033" i="3" s="1"/>
  <c r="U4034" i="3"/>
  <c r="V4034" i="3"/>
  <c r="X4034" i="3" s="1"/>
  <c r="U4035" i="3"/>
  <c r="V4035" i="3"/>
  <c r="X4035" i="3" s="1"/>
  <c r="U4036" i="3"/>
  <c r="V4036" i="3"/>
  <c r="X4036" i="3" s="1"/>
  <c r="U4037" i="3"/>
  <c r="V4037" i="3"/>
  <c r="X4037" i="3" s="1"/>
  <c r="U4038" i="3"/>
  <c r="V4038" i="3"/>
  <c r="X4038" i="3" s="1"/>
  <c r="U4039" i="3"/>
  <c r="V4039" i="3"/>
  <c r="X4039" i="3" s="1"/>
  <c r="U4040" i="3"/>
  <c r="V4040" i="3"/>
  <c r="X4040" i="3" s="1"/>
  <c r="U4041" i="3"/>
  <c r="V4041" i="3"/>
  <c r="X4041" i="3" s="1"/>
  <c r="U4042" i="3"/>
  <c r="V4042" i="3"/>
  <c r="X4042" i="3" s="1"/>
  <c r="U4043" i="3"/>
  <c r="V4043" i="3"/>
  <c r="X4043" i="3" s="1"/>
  <c r="U4044" i="3"/>
  <c r="V4044" i="3"/>
  <c r="X4044" i="3" s="1"/>
  <c r="U4045" i="3"/>
  <c r="V4045" i="3"/>
  <c r="X4045" i="3" s="1"/>
  <c r="U4046" i="3"/>
  <c r="V4046" i="3"/>
  <c r="X4046" i="3" s="1"/>
  <c r="U4047" i="3"/>
  <c r="V4047" i="3"/>
  <c r="X4047" i="3" s="1"/>
  <c r="U4048" i="3"/>
  <c r="V4048" i="3"/>
  <c r="X4048" i="3" s="1"/>
  <c r="U4049" i="3"/>
  <c r="V4049" i="3"/>
  <c r="X4049" i="3" s="1"/>
  <c r="U4050" i="3"/>
  <c r="V4050" i="3"/>
  <c r="X4050" i="3" s="1"/>
  <c r="U4051" i="3"/>
  <c r="V4051" i="3"/>
  <c r="X4051" i="3" s="1"/>
  <c r="U4052" i="3"/>
  <c r="V4052" i="3"/>
  <c r="X4052" i="3" s="1"/>
  <c r="U4053" i="3"/>
  <c r="V4053" i="3"/>
  <c r="X4053" i="3" s="1"/>
  <c r="U4054" i="3"/>
  <c r="V4054" i="3"/>
  <c r="X4054" i="3" s="1"/>
  <c r="U4055" i="3"/>
  <c r="V4055" i="3"/>
  <c r="X4055" i="3" s="1"/>
  <c r="U4056" i="3"/>
  <c r="V4056" i="3"/>
  <c r="X4056" i="3" s="1"/>
  <c r="U4057" i="3"/>
  <c r="V4057" i="3"/>
  <c r="X4057" i="3" s="1"/>
  <c r="U4058" i="3"/>
  <c r="V4058" i="3"/>
  <c r="X4058" i="3" s="1"/>
  <c r="U4059" i="3"/>
  <c r="V4059" i="3"/>
  <c r="X4059" i="3" s="1"/>
  <c r="U4060" i="3"/>
  <c r="V4060" i="3"/>
  <c r="X4060" i="3" s="1"/>
  <c r="U4061" i="3"/>
  <c r="V4061" i="3"/>
  <c r="X4061" i="3" s="1"/>
  <c r="U4062" i="3"/>
  <c r="V4062" i="3"/>
  <c r="X4062" i="3" s="1"/>
  <c r="U4063" i="3"/>
  <c r="V4063" i="3"/>
  <c r="X4063" i="3" s="1"/>
  <c r="U4064" i="3"/>
  <c r="V4064" i="3"/>
  <c r="X4064" i="3" s="1"/>
  <c r="U4065" i="3"/>
  <c r="V4065" i="3"/>
  <c r="X4065" i="3" s="1"/>
  <c r="U4066" i="3"/>
  <c r="V4066" i="3"/>
  <c r="X4066" i="3" s="1"/>
  <c r="U4067" i="3"/>
  <c r="V4067" i="3"/>
  <c r="X4067" i="3" s="1"/>
  <c r="U4068" i="3"/>
  <c r="V4068" i="3"/>
  <c r="X4068" i="3" s="1"/>
  <c r="U4069" i="3"/>
  <c r="V4069" i="3"/>
  <c r="X4069" i="3" s="1"/>
  <c r="U4070" i="3"/>
  <c r="V4070" i="3"/>
  <c r="X4070" i="3" s="1"/>
  <c r="U4071" i="3"/>
  <c r="V4071" i="3"/>
  <c r="X4071" i="3" s="1"/>
  <c r="U4072" i="3"/>
  <c r="V4072" i="3"/>
  <c r="X4072" i="3" s="1"/>
  <c r="U4073" i="3"/>
  <c r="V4073" i="3"/>
  <c r="X4073" i="3" s="1"/>
  <c r="U4074" i="3"/>
  <c r="V4074" i="3"/>
  <c r="X4074" i="3" s="1"/>
  <c r="U4075" i="3"/>
  <c r="V4075" i="3"/>
  <c r="X4075" i="3" s="1"/>
  <c r="U4076" i="3"/>
  <c r="V4076" i="3"/>
  <c r="X4076" i="3" s="1"/>
  <c r="U4077" i="3"/>
  <c r="V4077" i="3"/>
  <c r="X4077" i="3" s="1"/>
  <c r="U4078" i="3"/>
  <c r="V4078" i="3"/>
  <c r="X4078" i="3" s="1"/>
  <c r="U4079" i="3"/>
  <c r="V4079" i="3"/>
  <c r="X4079" i="3" s="1"/>
  <c r="U4080" i="3"/>
  <c r="V4080" i="3"/>
  <c r="X4080" i="3" s="1"/>
  <c r="U4081" i="3"/>
  <c r="V4081" i="3"/>
  <c r="X4081" i="3" s="1"/>
  <c r="U4082" i="3"/>
  <c r="V4082" i="3"/>
  <c r="X4082" i="3" s="1"/>
  <c r="U4083" i="3"/>
  <c r="V4083" i="3"/>
  <c r="X4083" i="3" s="1"/>
  <c r="U4084" i="3"/>
  <c r="V4084" i="3"/>
  <c r="X4084" i="3" s="1"/>
  <c r="U4085" i="3"/>
  <c r="V4085" i="3"/>
  <c r="X4085" i="3" s="1"/>
  <c r="U4086" i="3"/>
  <c r="V4086" i="3"/>
  <c r="X4086" i="3" s="1"/>
  <c r="U4087" i="3"/>
  <c r="V4087" i="3"/>
  <c r="X4087" i="3" s="1"/>
  <c r="U4088" i="3"/>
  <c r="V4088" i="3"/>
  <c r="X4088" i="3" s="1"/>
  <c r="U4089" i="3"/>
  <c r="V4089" i="3"/>
  <c r="X4089" i="3" s="1"/>
  <c r="U4090" i="3"/>
  <c r="V4090" i="3"/>
  <c r="X4090" i="3" s="1"/>
  <c r="U4091" i="3"/>
  <c r="V4091" i="3"/>
  <c r="X4091" i="3" s="1"/>
  <c r="U4092" i="3"/>
  <c r="V4092" i="3"/>
  <c r="X4092" i="3" s="1"/>
  <c r="U4093" i="3"/>
  <c r="V4093" i="3"/>
  <c r="X4093" i="3" s="1"/>
  <c r="U4094" i="3"/>
  <c r="V4094" i="3"/>
  <c r="X4094" i="3" s="1"/>
  <c r="U4095" i="3"/>
  <c r="V4095" i="3"/>
  <c r="X4095" i="3" s="1"/>
  <c r="U4096" i="3"/>
  <c r="V4096" i="3"/>
  <c r="X4096" i="3" s="1"/>
  <c r="U4097" i="3"/>
  <c r="V4097" i="3"/>
  <c r="X4097" i="3" s="1"/>
  <c r="U4098" i="3"/>
  <c r="V4098" i="3"/>
  <c r="X4098" i="3" s="1"/>
  <c r="U4099" i="3"/>
  <c r="V4099" i="3"/>
  <c r="X4099" i="3" s="1"/>
  <c r="U4100" i="3"/>
  <c r="V4100" i="3"/>
  <c r="X4100" i="3" s="1"/>
  <c r="U4101" i="3"/>
  <c r="V4101" i="3"/>
  <c r="X4101" i="3" s="1"/>
  <c r="U4102" i="3"/>
  <c r="V4102" i="3"/>
  <c r="X4102" i="3" s="1"/>
  <c r="U4103" i="3"/>
  <c r="V4103" i="3"/>
  <c r="X4103" i="3" s="1"/>
  <c r="U4104" i="3"/>
  <c r="V4104" i="3"/>
  <c r="X4104" i="3" s="1"/>
  <c r="U4105" i="3"/>
  <c r="V4105" i="3"/>
  <c r="X4105" i="3" s="1"/>
  <c r="U4106" i="3"/>
  <c r="V4106" i="3"/>
  <c r="X4106" i="3" s="1"/>
  <c r="U4107" i="3"/>
  <c r="V4107" i="3"/>
  <c r="X4107" i="3" s="1"/>
  <c r="U4108" i="3"/>
  <c r="V4108" i="3"/>
  <c r="X4108" i="3" s="1"/>
  <c r="U4109" i="3"/>
  <c r="V4109" i="3"/>
  <c r="X4109" i="3" s="1"/>
  <c r="U4110" i="3"/>
  <c r="V4110" i="3"/>
  <c r="X4110" i="3" s="1"/>
  <c r="U4111" i="3"/>
  <c r="V4111" i="3"/>
  <c r="X4111" i="3" s="1"/>
  <c r="U4112" i="3"/>
  <c r="V4112" i="3"/>
  <c r="X4112" i="3" s="1"/>
  <c r="U4113" i="3"/>
  <c r="V4113" i="3"/>
  <c r="X4113" i="3" s="1"/>
  <c r="U4114" i="3"/>
  <c r="V4114" i="3"/>
  <c r="X4114" i="3" s="1"/>
  <c r="U4115" i="3"/>
  <c r="V4115" i="3"/>
  <c r="X4115" i="3" s="1"/>
  <c r="U4116" i="3"/>
  <c r="V4116" i="3"/>
  <c r="X4116" i="3" s="1"/>
  <c r="U4117" i="3"/>
  <c r="V4117" i="3"/>
  <c r="X4117" i="3" s="1"/>
  <c r="U4118" i="3"/>
  <c r="V4118" i="3"/>
  <c r="X4118" i="3" s="1"/>
  <c r="U4119" i="3"/>
  <c r="V4119" i="3"/>
  <c r="X4119" i="3" s="1"/>
  <c r="U4120" i="3"/>
  <c r="V4120" i="3"/>
  <c r="X4120" i="3" s="1"/>
  <c r="U4121" i="3"/>
  <c r="V4121" i="3"/>
  <c r="X4121" i="3" s="1"/>
  <c r="U4122" i="3"/>
  <c r="V4122" i="3"/>
  <c r="X4122" i="3" s="1"/>
  <c r="U4123" i="3"/>
  <c r="V4123" i="3"/>
  <c r="X4123" i="3" s="1"/>
  <c r="U4124" i="3"/>
  <c r="V4124" i="3"/>
  <c r="X4124" i="3" s="1"/>
  <c r="U4125" i="3"/>
  <c r="V4125" i="3"/>
  <c r="X4125" i="3" s="1"/>
  <c r="U4126" i="3"/>
  <c r="V4126" i="3"/>
  <c r="X4126" i="3" s="1"/>
  <c r="U4127" i="3"/>
  <c r="V4127" i="3"/>
  <c r="X4127" i="3" s="1"/>
  <c r="U4128" i="3"/>
  <c r="V4128" i="3"/>
  <c r="X4128" i="3" s="1"/>
  <c r="U4129" i="3"/>
  <c r="V4129" i="3"/>
  <c r="X4129" i="3" s="1"/>
  <c r="U4130" i="3"/>
  <c r="V4130" i="3"/>
  <c r="X4130" i="3" s="1"/>
  <c r="U4131" i="3"/>
  <c r="V4131" i="3"/>
  <c r="X4131" i="3" s="1"/>
  <c r="U4132" i="3"/>
  <c r="V4132" i="3"/>
  <c r="X4132" i="3" s="1"/>
  <c r="U4133" i="3"/>
  <c r="V4133" i="3"/>
  <c r="X4133" i="3" s="1"/>
  <c r="U4134" i="3"/>
  <c r="V4134" i="3"/>
  <c r="X4134" i="3" s="1"/>
  <c r="U4135" i="3"/>
  <c r="V4135" i="3"/>
  <c r="X4135" i="3" s="1"/>
  <c r="U4136" i="3"/>
  <c r="V4136" i="3"/>
  <c r="X4136" i="3" s="1"/>
  <c r="U4137" i="3"/>
  <c r="V4137" i="3"/>
  <c r="X4137" i="3" s="1"/>
  <c r="U4138" i="3"/>
  <c r="V4138" i="3"/>
  <c r="X4138" i="3" s="1"/>
  <c r="U4139" i="3"/>
  <c r="V4139" i="3"/>
  <c r="X4139" i="3" s="1"/>
  <c r="U4140" i="3"/>
  <c r="V4140" i="3"/>
  <c r="X4140" i="3" s="1"/>
  <c r="U4141" i="3"/>
  <c r="V4141" i="3"/>
  <c r="X4141" i="3" s="1"/>
  <c r="U4142" i="3"/>
  <c r="V4142" i="3"/>
  <c r="X4142" i="3" s="1"/>
  <c r="U4143" i="3"/>
  <c r="V4143" i="3"/>
  <c r="X4143" i="3" s="1"/>
  <c r="U4144" i="3"/>
  <c r="V4144" i="3"/>
  <c r="X4144" i="3" s="1"/>
  <c r="U4145" i="3"/>
  <c r="V4145" i="3"/>
  <c r="X4145" i="3" s="1"/>
  <c r="U4146" i="3"/>
  <c r="V4146" i="3"/>
  <c r="X4146" i="3" s="1"/>
  <c r="U4147" i="3"/>
  <c r="V4147" i="3"/>
  <c r="X4147" i="3" s="1"/>
  <c r="U4148" i="3"/>
  <c r="V4148" i="3"/>
  <c r="X4148" i="3" s="1"/>
  <c r="U4149" i="3"/>
  <c r="V4149" i="3"/>
  <c r="X4149" i="3" s="1"/>
  <c r="U4150" i="3"/>
  <c r="V4150" i="3"/>
  <c r="X4150" i="3" s="1"/>
  <c r="U4151" i="3"/>
  <c r="V4151" i="3"/>
  <c r="X4151" i="3" s="1"/>
  <c r="U4152" i="3"/>
  <c r="V4152" i="3"/>
  <c r="X4152" i="3" s="1"/>
  <c r="U4153" i="3"/>
  <c r="V4153" i="3"/>
  <c r="X4153" i="3" s="1"/>
  <c r="U4154" i="3"/>
  <c r="V4154" i="3"/>
  <c r="X4154" i="3" s="1"/>
  <c r="U4155" i="3"/>
  <c r="V4155" i="3"/>
  <c r="X4155" i="3" s="1"/>
  <c r="U4156" i="3"/>
  <c r="V4156" i="3"/>
  <c r="X4156" i="3" s="1"/>
  <c r="U4157" i="3"/>
  <c r="V4157" i="3"/>
  <c r="X4157" i="3" s="1"/>
  <c r="U4158" i="3"/>
  <c r="V4158" i="3"/>
  <c r="X4158" i="3" s="1"/>
  <c r="U4159" i="3"/>
  <c r="V4159" i="3"/>
  <c r="X4159" i="3" s="1"/>
  <c r="U4160" i="3"/>
  <c r="V4160" i="3"/>
  <c r="X4160" i="3" s="1"/>
  <c r="U4161" i="3"/>
  <c r="V4161" i="3"/>
  <c r="X4161" i="3" s="1"/>
  <c r="U4162" i="3"/>
  <c r="V4162" i="3"/>
  <c r="X4162" i="3" s="1"/>
  <c r="U4163" i="3"/>
  <c r="V4163" i="3"/>
  <c r="X4163" i="3" s="1"/>
  <c r="U4164" i="3"/>
  <c r="V4164" i="3"/>
  <c r="X4164" i="3" s="1"/>
  <c r="U4165" i="3"/>
  <c r="V4165" i="3"/>
  <c r="X4165" i="3" s="1"/>
  <c r="U4166" i="3"/>
  <c r="V4166" i="3"/>
  <c r="X4166" i="3" s="1"/>
  <c r="U4167" i="3"/>
  <c r="V4167" i="3"/>
  <c r="X4167" i="3" s="1"/>
  <c r="U4168" i="3"/>
  <c r="V4168" i="3"/>
  <c r="X4168" i="3" s="1"/>
  <c r="U4169" i="3"/>
  <c r="V4169" i="3"/>
  <c r="X4169" i="3" s="1"/>
  <c r="U4170" i="3"/>
  <c r="V4170" i="3"/>
  <c r="X4170" i="3" s="1"/>
  <c r="U4171" i="3"/>
  <c r="V4171" i="3"/>
  <c r="X4171" i="3" s="1"/>
  <c r="U4172" i="3"/>
  <c r="V4172" i="3"/>
  <c r="X4172" i="3" s="1"/>
  <c r="U4173" i="3"/>
  <c r="V4173" i="3"/>
  <c r="X4173" i="3" s="1"/>
  <c r="U4174" i="3"/>
  <c r="V4174" i="3"/>
  <c r="X4174" i="3" s="1"/>
  <c r="U4175" i="3"/>
  <c r="V4175" i="3"/>
  <c r="X4175" i="3" s="1"/>
  <c r="U4176" i="3"/>
  <c r="V4176" i="3"/>
  <c r="X4176" i="3" s="1"/>
  <c r="U4177" i="3"/>
  <c r="V4177" i="3"/>
  <c r="X4177" i="3" s="1"/>
  <c r="U4178" i="3"/>
  <c r="V4178" i="3"/>
  <c r="X4178" i="3" s="1"/>
  <c r="U4179" i="3"/>
  <c r="V4179" i="3"/>
  <c r="X4179" i="3" s="1"/>
  <c r="U4180" i="3"/>
  <c r="V4180" i="3"/>
  <c r="X4180" i="3" s="1"/>
  <c r="U4181" i="3"/>
  <c r="V4181" i="3"/>
  <c r="X4181" i="3" s="1"/>
  <c r="U4182" i="3"/>
  <c r="V4182" i="3"/>
  <c r="X4182" i="3" s="1"/>
  <c r="U4183" i="3"/>
  <c r="V4183" i="3"/>
  <c r="X4183" i="3" s="1"/>
  <c r="U4184" i="3"/>
  <c r="V4184" i="3"/>
  <c r="X4184" i="3" s="1"/>
  <c r="U4185" i="3"/>
  <c r="V4185" i="3"/>
  <c r="X4185" i="3" s="1"/>
  <c r="U4186" i="3"/>
  <c r="V4186" i="3"/>
  <c r="X4186" i="3" s="1"/>
  <c r="U4187" i="3"/>
  <c r="V4187" i="3"/>
  <c r="X4187" i="3" s="1"/>
  <c r="U4188" i="3"/>
  <c r="V4188" i="3"/>
  <c r="X4188" i="3" s="1"/>
  <c r="U4189" i="3"/>
  <c r="V4189" i="3"/>
  <c r="X4189" i="3" s="1"/>
  <c r="U4190" i="3"/>
  <c r="V4190" i="3"/>
  <c r="X4190" i="3" s="1"/>
  <c r="U4191" i="3"/>
  <c r="V4191" i="3"/>
  <c r="X4191" i="3" s="1"/>
  <c r="U4192" i="3"/>
  <c r="V4192" i="3"/>
  <c r="X4192" i="3" s="1"/>
  <c r="U4193" i="3"/>
  <c r="V4193" i="3"/>
  <c r="X4193" i="3" s="1"/>
  <c r="U4194" i="3"/>
  <c r="V4194" i="3"/>
  <c r="X4194" i="3" s="1"/>
  <c r="U4195" i="3"/>
  <c r="V4195" i="3"/>
  <c r="X4195" i="3" s="1"/>
  <c r="U4196" i="3"/>
  <c r="V4196" i="3"/>
  <c r="X4196" i="3" s="1"/>
  <c r="U4197" i="3"/>
  <c r="V4197" i="3"/>
  <c r="X4197" i="3" s="1"/>
  <c r="U4198" i="3"/>
  <c r="V4198" i="3"/>
  <c r="X4198" i="3" s="1"/>
  <c r="U4199" i="3"/>
  <c r="V4199" i="3"/>
  <c r="X4199" i="3" s="1"/>
  <c r="U4200" i="3"/>
  <c r="V4200" i="3"/>
  <c r="X4200" i="3" s="1"/>
  <c r="U4201" i="3"/>
  <c r="V4201" i="3"/>
  <c r="X4201" i="3" s="1"/>
  <c r="U4202" i="3"/>
  <c r="V4202" i="3"/>
  <c r="X4202" i="3" s="1"/>
  <c r="U4203" i="3"/>
  <c r="V4203" i="3"/>
  <c r="X4203" i="3" s="1"/>
  <c r="U4204" i="3"/>
  <c r="V4204" i="3"/>
  <c r="X4204" i="3" s="1"/>
  <c r="U4205" i="3"/>
  <c r="V4205" i="3"/>
  <c r="X4205" i="3" s="1"/>
  <c r="U4206" i="3"/>
  <c r="V4206" i="3"/>
  <c r="X4206" i="3" s="1"/>
  <c r="U4207" i="3"/>
  <c r="V4207" i="3"/>
  <c r="X4207" i="3" s="1"/>
  <c r="U4208" i="3"/>
  <c r="V4208" i="3"/>
  <c r="X4208" i="3" s="1"/>
  <c r="U4209" i="3"/>
  <c r="V4209" i="3"/>
  <c r="X4209" i="3" s="1"/>
  <c r="U4210" i="3"/>
  <c r="V4210" i="3"/>
  <c r="X4210" i="3" s="1"/>
  <c r="U4211" i="3"/>
  <c r="V4211" i="3"/>
  <c r="X4211" i="3" s="1"/>
  <c r="U4212" i="3"/>
  <c r="V4212" i="3"/>
  <c r="X4212" i="3" s="1"/>
  <c r="U4213" i="3"/>
  <c r="V4213" i="3"/>
  <c r="X4213" i="3" s="1"/>
  <c r="U4214" i="3"/>
  <c r="V4214" i="3"/>
  <c r="X4214" i="3" s="1"/>
  <c r="U4215" i="3"/>
  <c r="V4215" i="3"/>
  <c r="X4215" i="3" s="1"/>
  <c r="U4216" i="3"/>
  <c r="V4216" i="3"/>
  <c r="X4216" i="3" s="1"/>
  <c r="U4217" i="3"/>
  <c r="V4217" i="3"/>
  <c r="X4217" i="3" s="1"/>
  <c r="U4218" i="3"/>
  <c r="V4218" i="3"/>
  <c r="X4218" i="3" s="1"/>
  <c r="U4219" i="3"/>
  <c r="V4219" i="3"/>
  <c r="X4219" i="3" s="1"/>
  <c r="U4220" i="3"/>
  <c r="V4220" i="3"/>
  <c r="X4220" i="3" s="1"/>
  <c r="U4221" i="3"/>
  <c r="V4221" i="3"/>
  <c r="X4221" i="3" s="1"/>
  <c r="U4222" i="3"/>
  <c r="V4222" i="3"/>
  <c r="X4222" i="3" s="1"/>
  <c r="U4223" i="3"/>
  <c r="V4223" i="3"/>
  <c r="X4223" i="3" s="1"/>
  <c r="U4224" i="3"/>
  <c r="V4224" i="3"/>
  <c r="X4224" i="3" s="1"/>
  <c r="U4225" i="3"/>
  <c r="V4225" i="3"/>
  <c r="X4225" i="3" s="1"/>
  <c r="U4226" i="3"/>
  <c r="V4226" i="3"/>
  <c r="X4226" i="3" s="1"/>
  <c r="U4227" i="3"/>
  <c r="V4227" i="3"/>
  <c r="X4227" i="3" s="1"/>
  <c r="U4228" i="3"/>
  <c r="V4228" i="3"/>
  <c r="X4228" i="3" s="1"/>
  <c r="U4229" i="3"/>
  <c r="V4229" i="3"/>
  <c r="X4229" i="3" s="1"/>
  <c r="U4230" i="3"/>
  <c r="V4230" i="3"/>
  <c r="X4230" i="3" s="1"/>
  <c r="U4231" i="3"/>
  <c r="V4231" i="3"/>
  <c r="X4231" i="3" s="1"/>
  <c r="U4232" i="3"/>
  <c r="V4232" i="3"/>
  <c r="X4232" i="3" s="1"/>
  <c r="U4233" i="3"/>
  <c r="V4233" i="3"/>
  <c r="X4233" i="3" s="1"/>
  <c r="U4234" i="3"/>
  <c r="V4234" i="3"/>
  <c r="X4234" i="3" s="1"/>
  <c r="U4235" i="3"/>
  <c r="V4235" i="3"/>
  <c r="X4235" i="3" s="1"/>
  <c r="U4236" i="3"/>
  <c r="V4236" i="3"/>
  <c r="X4236" i="3" s="1"/>
  <c r="U4237" i="3"/>
  <c r="V4237" i="3"/>
  <c r="X4237" i="3" s="1"/>
  <c r="U4238" i="3"/>
  <c r="V4238" i="3"/>
  <c r="X4238" i="3" s="1"/>
  <c r="U4239" i="3"/>
  <c r="V4239" i="3"/>
  <c r="X4239" i="3" s="1"/>
  <c r="U4240" i="3"/>
  <c r="V4240" i="3"/>
  <c r="X4240" i="3" s="1"/>
  <c r="U4241" i="3"/>
  <c r="V4241" i="3"/>
  <c r="X4241" i="3" s="1"/>
  <c r="U4242" i="3"/>
  <c r="V4242" i="3"/>
  <c r="X4242" i="3" s="1"/>
  <c r="U4243" i="3"/>
  <c r="V4243" i="3"/>
  <c r="X4243" i="3" s="1"/>
  <c r="U4244" i="3"/>
  <c r="V4244" i="3"/>
  <c r="X4244" i="3" s="1"/>
  <c r="U4245" i="3"/>
  <c r="V4245" i="3"/>
  <c r="X4245" i="3" s="1"/>
  <c r="U4246" i="3"/>
  <c r="V4246" i="3"/>
  <c r="X4246" i="3" s="1"/>
  <c r="U4247" i="3"/>
  <c r="V4247" i="3"/>
  <c r="X4247" i="3" s="1"/>
  <c r="U4248" i="3"/>
  <c r="V4248" i="3"/>
  <c r="X4248" i="3" s="1"/>
  <c r="U4249" i="3"/>
  <c r="V4249" i="3"/>
  <c r="X4249" i="3" s="1"/>
  <c r="U4250" i="3"/>
  <c r="V4250" i="3"/>
  <c r="X4250" i="3" s="1"/>
  <c r="U4251" i="3"/>
  <c r="V4251" i="3"/>
  <c r="X4251" i="3" s="1"/>
  <c r="U4252" i="3"/>
  <c r="V4252" i="3"/>
  <c r="X4252" i="3" s="1"/>
  <c r="U4253" i="3"/>
  <c r="V4253" i="3"/>
  <c r="X4253" i="3" s="1"/>
  <c r="U4254" i="3"/>
  <c r="V4254" i="3"/>
  <c r="X4254" i="3" s="1"/>
  <c r="U4255" i="3"/>
  <c r="V4255" i="3"/>
  <c r="X4255" i="3" s="1"/>
  <c r="U4256" i="3"/>
  <c r="V4256" i="3"/>
  <c r="X4256" i="3" s="1"/>
  <c r="U4257" i="3"/>
  <c r="V4257" i="3"/>
  <c r="X4257" i="3" s="1"/>
  <c r="U4258" i="3"/>
  <c r="V4258" i="3"/>
  <c r="X4258" i="3" s="1"/>
  <c r="U4259" i="3"/>
  <c r="V4259" i="3"/>
  <c r="X4259" i="3" s="1"/>
  <c r="U4260" i="3"/>
  <c r="V4260" i="3"/>
  <c r="X4260" i="3" s="1"/>
  <c r="U4261" i="3"/>
  <c r="V4261" i="3"/>
  <c r="X4261" i="3" s="1"/>
  <c r="U4262" i="3"/>
  <c r="V4262" i="3"/>
  <c r="X4262" i="3" s="1"/>
  <c r="U4263" i="3"/>
  <c r="V4263" i="3"/>
  <c r="X4263" i="3" s="1"/>
  <c r="U4264" i="3"/>
  <c r="V4264" i="3"/>
  <c r="X4264" i="3" s="1"/>
  <c r="U4265" i="3"/>
  <c r="V4265" i="3"/>
  <c r="X4265" i="3" s="1"/>
  <c r="U4266" i="3"/>
  <c r="V4266" i="3"/>
  <c r="X4266" i="3" s="1"/>
  <c r="U4267" i="3"/>
  <c r="V4267" i="3"/>
  <c r="X4267" i="3" s="1"/>
  <c r="U4268" i="3"/>
  <c r="V4268" i="3"/>
  <c r="X4268" i="3" s="1"/>
  <c r="U4269" i="3"/>
  <c r="V4269" i="3"/>
  <c r="X4269" i="3" s="1"/>
  <c r="U4270" i="3"/>
  <c r="V4270" i="3"/>
  <c r="X4270" i="3" s="1"/>
  <c r="U4271" i="3"/>
  <c r="V4271" i="3"/>
  <c r="X4271" i="3" s="1"/>
  <c r="U4272" i="3"/>
  <c r="V4272" i="3"/>
  <c r="X4272" i="3" s="1"/>
  <c r="U4273" i="3"/>
  <c r="V4273" i="3"/>
  <c r="X4273" i="3" s="1"/>
  <c r="U4274" i="3"/>
  <c r="V4274" i="3"/>
  <c r="X4274" i="3" s="1"/>
  <c r="U4275" i="3"/>
  <c r="V4275" i="3"/>
  <c r="X4275" i="3" s="1"/>
  <c r="U4276" i="3"/>
  <c r="V4276" i="3"/>
  <c r="X4276" i="3" s="1"/>
  <c r="U4277" i="3"/>
  <c r="V4277" i="3"/>
  <c r="X4277" i="3" s="1"/>
  <c r="U4278" i="3"/>
  <c r="V4278" i="3"/>
  <c r="X4278" i="3" s="1"/>
  <c r="U4279" i="3"/>
  <c r="V4279" i="3"/>
  <c r="X4279" i="3" s="1"/>
  <c r="U4280" i="3"/>
  <c r="V4280" i="3"/>
  <c r="X4280" i="3" s="1"/>
  <c r="U4281" i="3"/>
  <c r="V4281" i="3"/>
  <c r="X4281" i="3" s="1"/>
  <c r="U4282" i="3"/>
  <c r="V4282" i="3"/>
  <c r="X4282" i="3" s="1"/>
  <c r="U4283" i="3"/>
  <c r="V4283" i="3"/>
  <c r="X4283" i="3" s="1"/>
  <c r="U4284" i="3"/>
  <c r="V4284" i="3"/>
  <c r="X4284" i="3" s="1"/>
  <c r="U4285" i="3"/>
  <c r="V4285" i="3"/>
  <c r="X4285" i="3" s="1"/>
  <c r="U4286" i="3"/>
  <c r="V4286" i="3"/>
  <c r="X4286" i="3" s="1"/>
  <c r="U4287" i="3"/>
  <c r="V4287" i="3"/>
  <c r="X4287" i="3" s="1"/>
  <c r="U4288" i="3"/>
  <c r="V4288" i="3"/>
  <c r="X4288" i="3" s="1"/>
  <c r="U4289" i="3"/>
  <c r="V4289" i="3"/>
  <c r="X4289" i="3" s="1"/>
  <c r="U4290" i="3"/>
  <c r="V4290" i="3"/>
  <c r="X4290" i="3" s="1"/>
  <c r="U4291" i="3"/>
  <c r="V4291" i="3"/>
  <c r="X4291" i="3" s="1"/>
  <c r="U4292" i="3"/>
  <c r="V4292" i="3"/>
  <c r="X4292" i="3" s="1"/>
  <c r="U4293" i="3"/>
  <c r="V4293" i="3"/>
  <c r="X4293" i="3" s="1"/>
  <c r="U4294" i="3"/>
  <c r="V4294" i="3"/>
  <c r="X4294" i="3" s="1"/>
  <c r="U4295" i="3"/>
  <c r="V4295" i="3"/>
  <c r="X4295" i="3" s="1"/>
  <c r="U4296" i="3"/>
  <c r="V4296" i="3"/>
  <c r="X4296" i="3" s="1"/>
  <c r="U4297" i="3"/>
  <c r="V4297" i="3"/>
  <c r="X4297" i="3" s="1"/>
  <c r="U4298" i="3"/>
  <c r="V4298" i="3"/>
  <c r="X4298" i="3" s="1"/>
  <c r="U4299" i="3"/>
  <c r="V4299" i="3"/>
  <c r="X4299" i="3" s="1"/>
  <c r="U4300" i="3"/>
  <c r="V4300" i="3"/>
  <c r="X4300" i="3" s="1"/>
  <c r="U4301" i="3"/>
  <c r="V4301" i="3"/>
  <c r="X4301" i="3" s="1"/>
  <c r="U4302" i="3"/>
  <c r="V4302" i="3"/>
  <c r="X4302" i="3" s="1"/>
  <c r="U4303" i="3"/>
  <c r="V4303" i="3"/>
  <c r="X4303" i="3" s="1"/>
  <c r="U4304" i="3"/>
  <c r="V4304" i="3"/>
  <c r="X4304" i="3" s="1"/>
  <c r="U4305" i="3"/>
  <c r="V4305" i="3"/>
  <c r="X4305" i="3" s="1"/>
  <c r="U4306" i="3"/>
  <c r="V4306" i="3"/>
  <c r="X4306" i="3" s="1"/>
  <c r="U4307" i="3"/>
  <c r="V4307" i="3"/>
  <c r="X4307" i="3" s="1"/>
  <c r="U4308" i="3"/>
  <c r="V4308" i="3"/>
  <c r="X4308" i="3" s="1"/>
  <c r="U4309" i="3"/>
  <c r="V4309" i="3"/>
  <c r="X4309" i="3" s="1"/>
  <c r="U4310" i="3"/>
  <c r="V4310" i="3"/>
  <c r="X4310" i="3" s="1"/>
  <c r="U4311" i="3"/>
  <c r="V4311" i="3"/>
  <c r="X4311" i="3" s="1"/>
  <c r="U4312" i="3"/>
  <c r="V4312" i="3"/>
  <c r="X4312" i="3" s="1"/>
  <c r="U4313" i="3"/>
  <c r="V4313" i="3"/>
  <c r="X4313" i="3" s="1"/>
  <c r="U4314" i="3"/>
  <c r="V4314" i="3"/>
  <c r="X4314" i="3" s="1"/>
  <c r="U4315" i="3"/>
  <c r="V4315" i="3"/>
  <c r="X4315" i="3" s="1"/>
  <c r="U4316" i="3"/>
  <c r="V4316" i="3"/>
  <c r="X4316" i="3" s="1"/>
  <c r="U4317" i="3"/>
  <c r="V4317" i="3"/>
  <c r="X4317" i="3" s="1"/>
  <c r="U4318" i="3"/>
  <c r="V4318" i="3"/>
  <c r="X4318" i="3" s="1"/>
  <c r="U4319" i="3"/>
  <c r="V4319" i="3"/>
  <c r="X4319" i="3" s="1"/>
  <c r="U4320" i="3"/>
  <c r="V4320" i="3"/>
  <c r="X4320" i="3" s="1"/>
  <c r="U4321" i="3"/>
  <c r="V4321" i="3"/>
  <c r="X4321" i="3" s="1"/>
  <c r="U4322" i="3"/>
  <c r="V4322" i="3"/>
  <c r="X4322" i="3" s="1"/>
  <c r="U4323" i="3"/>
  <c r="V4323" i="3"/>
  <c r="X4323" i="3" s="1"/>
  <c r="U4324" i="3"/>
  <c r="V4324" i="3"/>
  <c r="X4324" i="3" s="1"/>
  <c r="U4325" i="3"/>
  <c r="V4325" i="3"/>
  <c r="X4325" i="3" s="1"/>
  <c r="U4326" i="3"/>
  <c r="V4326" i="3"/>
  <c r="X4326" i="3" s="1"/>
  <c r="U4327" i="3"/>
  <c r="V4327" i="3"/>
  <c r="X4327" i="3" s="1"/>
  <c r="U4328" i="3"/>
  <c r="V4328" i="3"/>
  <c r="X4328" i="3" s="1"/>
  <c r="U4329" i="3"/>
  <c r="V4329" i="3"/>
  <c r="X4329" i="3" s="1"/>
  <c r="U4330" i="3"/>
  <c r="V4330" i="3"/>
  <c r="X4330" i="3" s="1"/>
  <c r="U4331" i="3"/>
  <c r="V4331" i="3"/>
  <c r="X4331" i="3" s="1"/>
  <c r="U4332" i="3"/>
  <c r="V4332" i="3"/>
  <c r="X4332" i="3" s="1"/>
  <c r="U4333" i="3"/>
  <c r="V4333" i="3"/>
  <c r="X4333" i="3" s="1"/>
  <c r="U4334" i="3"/>
  <c r="V4334" i="3"/>
  <c r="X4334" i="3" s="1"/>
  <c r="U4335" i="3"/>
  <c r="V4335" i="3"/>
  <c r="X4335" i="3" s="1"/>
  <c r="U4336" i="3"/>
  <c r="V4336" i="3"/>
  <c r="X4336" i="3" s="1"/>
  <c r="U4337" i="3"/>
  <c r="V4337" i="3"/>
  <c r="X4337" i="3" s="1"/>
  <c r="U4338" i="3"/>
  <c r="V4338" i="3"/>
  <c r="X4338" i="3" s="1"/>
  <c r="U4339" i="3"/>
  <c r="V4339" i="3"/>
  <c r="X4339" i="3" s="1"/>
  <c r="U4340" i="3"/>
  <c r="V4340" i="3"/>
  <c r="X4340" i="3" s="1"/>
  <c r="U4341" i="3"/>
  <c r="V4341" i="3"/>
  <c r="X4341" i="3" s="1"/>
  <c r="U4342" i="3"/>
  <c r="V4342" i="3"/>
  <c r="X4342" i="3" s="1"/>
  <c r="U4343" i="3"/>
  <c r="V4343" i="3"/>
  <c r="X4343" i="3" s="1"/>
  <c r="U4344" i="3"/>
  <c r="V4344" i="3"/>
  <c r="X4344" i="3" s="1"/>
  <c r="U4345" i="3"/>
  <c r="V4345" i="3"/>
  <c r="X4345" i="3" s="1"/>
  <c r="U4346" i="3"/>
  <c r="V4346" i="3"/>
  <c r="X4346" i="3" s="1"/>
  <c r="U4347" i="3"/>
  <c r="V4347" i="3"/>
  <c r="X4347" i="3" s="1"/>
  <c r="U4348" i="3"/>
  <c r="V4348" i="3"/>
  <c r="X4348" i="3" s="1"/>
  <c r="U4349" i="3"/>
  <c r="V4349" i="3"/>
  <c r="X4349" i="3" s="1"/>
  <c r="U4350" i="3"/>
  <c r="V4350" i="3"/>
  <c r="X4350" i="3" s="1"/>
  <c r="U4351" i="3"/>
  <c r="V4351" i="3"/>
  <c r="X4351" i="3" s="1"/>
  <c r="U4352" i="3"/>
  <c r="V4352" i="3"/>
  <c r="X4352" i="3" s="1"/>
  <c r="U4353" i="3"/>
  <c r="V4353" i="3"/>
  <c r="X4353" i="3" s="1"/>
  <c r="U4354" i="3"/>
  <c r="V4354" i="3"/>
  <c r="X4354" i="3" s="1"/>
  <c r="U4355" i="3"/>
  <c r="V4355" i="3"/>
  <c r="X4355" i="3" s="1"/>
  <c r="U4356" i="3"/>
  <c r="V4356" i="3"/>
  <c r="X4356" i="3" s="1"/>
  <c r="U4357" i="3"/>
  <c r="V4357" i="3"/>
  <c r="X4357" i="3" s="1"/>
  <c r="U4358" i="3"/>
  <c r="V4358" i="3"/>
  <c r="X4358" i="3" s="1"/>
  <c r="U4359" i="3"/>
  <c r="V4359" i="3"/>
  <c r="X4359" i="3" s="1"/>
  <c r="U4360" i="3"/>
  <c r="V4360" i="3"/>
  <c r="X4360" i="3" s="1"/>
  <c r="U4361" i="3"/>
  <c r="V4361" i="3"/>
  <c r="X4361" i="3" s="1"/>
  <c r="U4362" i="3"/>
  <c r="V4362" i="3"/>
  <c r="X4362" i="3" s="1"/>
  <c r="U4363" i="3"/>
  <c r="V4363" i="3"/>
  <c r="X4363" i="3" s="1"/>
  <c r="U4364" i="3"/>
  <c r="V4364" i="3"/>
  <c r="X4364" i="3" s="1"/>
  <c r="U4365" i="3"/>
  <c r="V4365" i="3"/>
  <c r="X4365" i="3" s="1"/>
  <c r="U4366" i="3"/>
  <c r="V4366" i="3"/>
  <c r="X4366" i="3" s="1"/>
  <c r="U4367" i="3"/>
  <c r="V4367" i="3"/>
  <c r="X4367" i="3" s="1"/>
  <c r="U4368" i="3"/>
  <c r="V4368" i="3"/>
  <c r="X4368" i="3" s="1"/>
  <c r="U4369" i="3"/>
  <c r="V4369" i="3"/>
  <c r="X4369" i="3" s="1"/>
  <c r="U4370" i="3"/>
  <c r="V4370" i="3"/>
  <c r="X4370" i="3" s="1"/>
  <c r="U4371" i="3"/>
  <c r="V4371" i="3"/>
  <c r="X4371" i="3" s="1"/>
  <c r="U4372" i="3"/>
  <c r="V4372" i="3"/>
  <c r="X4372" i="3" s="1"/>
  <c r="U4373" i="3"/>
  <c r="V4373" i="3"/>
  <c r="X4373" i="3" s="1"/>
  <c r="U4374" i="3"/>
  <c r="V4374" i="3"/>
  <c r="X4374" i="3" s="1"/>
  <c r="U4375" i="3"/>
  <c r="V4375" i="3"/>
  <c r="X4375" i="3" s="1"/>
  <c r="U4376" i="3"/>
  <c r="V4376" i="3"/>
  <c r="X4376" i="3" s="1"/>
  <c r="U4377" i="3"/>
  <c r="V4377" i="3"/>
  <c r="X4377" i="3" s="1"/>
  <c r="U4378" i="3"/>
  <c r="V4378" i="3"/>
  <c r="X4378" i="3" s="1"/>
  <c r="U4379" i="3"/>
  <c r="V4379" i="3"/>
  <c r="X4379" i="3" s="1"/>
  <c r="U4380" i="3"/>
  <c r="V4380" i="3"/>
  <c r="X4380" i="3" s="1"/>
  <c r="U4381" i="3"/>
  <c r="V4381" i="3"/>
  <c r="X4381" i="3" s="1"/>
  <c r="U4382" i="3"/>
  <c r="V4382" i="3"/>
  <c r="X4382" i="3" s="1"/>
  <c r="U4383" i="3"/>
  <c r="V4383" i="3"/>
  <c r="X4383" i="3" s="1"/>
  <c r="U4384" i="3"/>
  <c r="V4384" i="3"/>
  <c r="X4384" i="3" s="1"/>
  <c r="U4385" i="3"/>
  <c r="V4385" i="3"/>
  <c r="X4385" i="3" s="1"/>
  <c r="U4386" i="3"/>
  <c r="V4386" i="3"/>
  <c r="X4386" i="3" s="1"/>
  <c r="U4387" i="3"/>
  <c r="V4387" i="3"/>
  <c r="X4387" i="3" s="1"/>
  <c r="U4388" i="3"/>
  <c r="V4388" i="3"/>
  <c r="X4388" i="3" s="1"/>
  <c r="U4389" i="3"/>
  <c r="V4389" i="3"/>
  <c r="X4389" i="3" s="1"/>
  <c r="U4390" i="3"/>
  <c r="V4390" i="3"/>
  <c r="X4390" i="3" s="1"/>
  <c r="U4391" i="3"/>
  <c r="V4391" i="3"/>
  <c r="X4391" i="3" s="1"/>
  <c r="U4392" i="3"/>
  <c r="V4392" i="3"/>
  <c r="X4392" i="3" s="1"/>
  <c r="U4393" i="3"/>
  <c r="V4393" i="3"/>
  <c r="X4393" i="3" s="1"/>
  <c r="U4394" i="3"/>
  <c r="V4394" i="3"/>
  <c r="X4394" i="3" s="1"/>
  <c r="U4395" i="3"/>
  <c r="V4395" i="3"/>
  <c r="X4395" i="3" s="1"/>
  <c r="U4396" i="3"/>
  <c r="V4396" i="3"/>
  <c r="X4396" i="3" s="1"/>
  <c r="U4397" i="3"/>
  <c r="V4397" i="3"/>
  <c r="X4397" i="3" s="1"/>
  <c r="U4398" i="3"/>
  <c r="V4398" i="3"/>
  <c r="X4398" i="3" s="1"/>
  <c r="U4399" i="3"/>
  <c r="V4399" i="3"/>
  <c r="X4399" i="3" s="1"/>
  <c r="U4400" i="3"/>
  <c r="V4400" i="3"/>
  <c r="X4400" i="3" s="1"/>
  <c r="U4401" i="3"/>
  <c r="V4401" i="3"/>
  <c r="X4401" i="3" s="1"/>
  <c r="U4402" i="3"/>
  <c r="V4402" i="3"/>
  <c r="X4402" i="3" s="1"/>
  <c r="U4403" i="3"/>
  <c r="V4403" i="3"/>
  <c r="X4403" i="3" s="1"/>
  <c r="U4404" i="3"/>
  <c r="V4404" i="3"/>
  <c r="X4404" i="3" s="1"/>
  <c r="U4405" i="3"/>
  <c r="V4405" i="3"/>
  <c r="X4405" i="3" s="1"/>
  <c r="U4406" i="3"/>
  <c r="V4406" i="3"/>
  <c r="X4406" i="3" s="1"/>
  <c r="U4407" i="3"/>
  <c r="V4407" i="3"/>
  <c r="X4407" i="3" s="1"/>
  <c r="U4408" i="3"/>
  <c r="V4408" i="3"/>
  <c r="X4408" i="3" s="1"/>
  <c r="U4409" i="3"/>
  <c r="V4409" i="3"/>
  <c r="X4409" i="3" s="1"/>
  <c r="U4410" i="3"/>
  <c r="V4410" i="3"/>
  <c r="X4410" i="3" s="1"/>
  <c r="U4411" i="3"/>
  <c r="V4411" i="3"/>
  <c r="X4411" i="3" s="1"/>
  <c r="U4412" i="3"/>
  <c r="V4412" i="3"/>
  <c r="X4412" i="3" s="1"/>
  <c r="U4413" i="3"/>
  <c r="V4413" i="3"/>
  <c r="X4413" i="3" s="1"/>
  <c r="U4414" i="3"/>
  <c r="V4414" i="3"/>
  <c r="X4414" i="3" s="1"/>
  <c r="U4415" i="3"/>
  <c r="V4415" i="3"/>
  <c r="X4415" i="3" s="1"/>
  <c r="U4416" i="3"/>
  <c r="V4416" i="3"/>
  <c r="X4416" i="3" s="1"/>
  <c r="U4417" i="3"/>
  <c r="V4417" i="3"/>
  <c r="X4417" i="3" s="1"/>
  <c r="U4418" i="3"/>
  <c r="V4418" i="3"/>
  <c r="X4418" i="3" s="1"/>
  <c r="U4419" i="3"/>
  <c r="V4419" i="3"/>
  <c r="X4419" i="3" s="1"/>
  <c r="U4420" i="3"/>
  <c r="V4420" i="3"/>
  <c r="X4420" i="3" s="1"/>
  <c r="U4421" i="3"/>
  <c r="V4421" i="3"/>
  <c r="X4421" i="3" s="1"/>
  <c r="U4422" i="3"/>
  <c r="V4422" i="3"/>
  <c r="X4422" i="3" s="1"/>
  <c r="U4423" i="3"/>
  <c r="V4423" i="3"/>
  <c r="X4423" i="3" s="1"/>
  <c r="U4424" i="3"/>
  <c r="V4424" i="3"/>
  <c r="X4424" i="3" s="1"/>
  <c r="U4425" i="3"/>
  <c r="V4425" i="3"/>
  <c r="X4425" i="3" s="1"/>
  <c r="U4426" i="3"/>
  <c r="V4426" i="3"/>
  <c r="X4426" i="3" s="1"/>
  <c r="U4427" i="3"/>
  <c r="V4427" i="3"/>
  <c r="X4427" i="3" s="1"/>
  <c r="U4428" i="3"/>
  <c r="V4428" i="3"/>
  <c r="X4428" i="3" s="1"/>
  <c r="U4429" i="3"/>
  <c r="V4429" i="3"/>
  <c r="X4429" i="3" s="1"/>
  <c r="U4430" i="3"/>
  <c r="V4430" i="3"/>
  <c r="X4430" i="3" s="1"/>
  <c r="U4431" i="3"/>
  <c r="V4431" i="3"/>
  <c r="X4431" i="3" s="1"/>
  <c r="U4432" i="3"/>
  <c r="V4432" i="3"/>
  <c r="X4432" i="3" s="1"/>
  <c r="U4433" i="3"/>
  <c r="V4433" i="3"/>
  <c r="X4433" i="3" s="1"/>
  <c r="U4434" i="3"/>
  <c r="V4434" i="3"/>
  <c r="X4434" i="3" s="1"/>
  <c r="U4435" i="3"/>
  <c r="V4435" i="3"/>
  <c r="X4435" i="3" s="1"/>
  <c r="U4436" i="3"/>
  <c r="V4436" i="3"/>
  <c r="X4436" i="3" s="1"/>
  <c r="U4437" i="3"/>
  <c r="V4437" i="3"/>
  <c r="X4437" i="3" s="1"/>
  <c r="U4438" i="3"/>
  <c r="V4438" i="3"/>
  <c r="X4438" i="3" s="1"/>
  <c r="U4439" i="3"/>
  <c r="V4439" i="3"/>
  <c r="X4439" i="3" s="1"/>
  <c r="U4440" i="3"/>
  <c r="V4440" i="3"/>
  <c r="X4440" i="3" s="1"/>
  <c r="U4441" i="3"/>
  <c r="V4441" i="3"/>
  <c r="X4441" i="3" s="1"/>
  <c r="U4442" i="3"/>
  <c r="V4442" i="3"/>
  <c r="X4442" i="3" s="1"/>
  <c r="U4443" i="3"/>
  <c r="V4443" i="3"/>
  <c r="X4443" i="3" s="1"/>
  <c r="U4444" i="3"/>
  <c r="V4444" i="3"/>
  <c r="X4444" i="3" s="1"/>
  <c r="U4445" i="3"/>
  <c r="V4445" i="3"/>
  <c r="X4445" i="3" s="1"/>
  <c r="U4446" i="3"/>
  <c r="V4446" i="3"/>
  <c r="X4446" i="3" s="1"/>
  <c r="U4447" i="3"/>
  <c r="V4447" i="3"/>
  <c r="X4447" i="3" s="1"/>
  <c r="U4448" i="3"/>
  <c r="V4448" i="3"/>
  <c r="X4448" i="3" s="1"/>
  <c r="U4449" i="3"/>
  <c r="V4449" i="3"/>
  <c r="X4449" i="3" s="1"/>
  <c r="U4450" i="3"/>
  <c r="V4450" i="3"/>
  <c r="X4450" i="3" s="1"/>
  <c r="U4451" i="3"/>
  <c r="V4451" i="3"/>
  <c r="X4451" i="3" s="1"/>
  <c r="U4452" i="3"/>
  <c r="V4452" i="3"/>
  <c r="X4452" i="3" s="1"/>
  <c r="U4453" i="3"/>
  <c r="V4453" i="3"/>
  <c r="X4453" i="3" s="1"/>
  <c r="U4454" i="3"/>
  <c r="V4454" i="3"/>
  <c r="X4454" i="3" s="1"/>
  <c r="U4455" i="3"/>
  <c r="V4455" i="3"/>
  <c r="X4455" i="3" s="1"/>
  <c r="U4456" i="3"/>
  <c r="V4456" i="3"/>
  <c r="X4456" i="3" s="1"/>
  <c r="U4457" i="3"/>
  <c r="V4457" i="3"/>
  <c r="X4457" i="3" s="1"/>
  <c r="U4458" i="3"/>
  <c r="V4458" i="3"/>
  <c r="X4458" i="3" s="1"/>
  <c r="U4459" i="3"/>
  <c r="V4459" i="3"/>
  <c r="X4459" i="3" s="1"/>
  <c r="U4460" i="3"/>
  <c r="V4460" i="3"/>
  <c r="X4460" i="3" s="1"/>
  <c r="U4461" i="3"/>
  <c r="V4461" i="3"/>
  <c r="X4461" i="3" s="1"/>
  <c r="U4462" i="3"/>
  <c r="V4462" i="3"/>
  <c r="X4462" i="3" s="1"/>
  <c r="U4463" i="3"/>
  <c r="V4463" i="3"/>
  <c r="X4463" i="3" s="1"/>
  <c r="U4464" i="3"/>
  <c r="V4464" i="3"/>
  <c r="X4464" i="3" s="1"/>
  <c r="U4465" i="3"/>
  <c r="V4465" i="3"/>
  <c r="X4465" i="3" s="1"/>
  <c r="U4466" i="3"/>
  <c r="V4466" i="3"/>
  <c r="X4466" i="3" s="1"/>
  <c r="U4467" i="3"/>
  <c r="V4467" i="3"/>
  <c r="X4467" i="3" s="1"/>
  <c r="U4468" i="3"/>
  <c r="V4468" i="3"/>
  <c r="X4468" i="3" s="1"/>
  <c r="U4469" i="3"/>
  <c r="V4469" i="3"/>
  <c r="X4469" i="3" s="1"/>
  <c r="U4470" i="3"/>
  <c r="V4470" i="3"/>
  <c r="X4470" i="3" s="1"/>
  <c r="U4471" i="3"/>
  <c r="V4471" i="3"/>
  <c r="X4471" i="3" s="1"/>
  <c r="U4472" i="3"/>
  <c r="V4472" i="3"/>
  <c r="X4472" i="3" s="1"/>
  <c r="U4473" i="3"/>
  <c r="V4473" i="3"/>
  <c r="X4473" i="3" s="1"/>
  <c r="U4474" i="3"/>
  <c r="V4474" i="3"/>
  <c r="X4474" i="3" s="1"/>
  <c r="U4475" i="3"/>
  <c r="V4475" i="3"/>
  <c r="X4475" i="3" s="1"/>
  <c r="U4476" i="3"/>
  <c r="V4476" i="3"/>
  <c r="X4476" i="3" s="1"/>
  <c r="U4477" i="3"/>
  <c r="V4477" i="3"/>
  <c r="X4477" i="3" s="1"/>
  <c r="U4478" i="3"/>
  <c r="V4478" i="3"/>
  <c r="X4478" i="3" s="1"/>
  <c r="U4479" i="3"/>
  <c r="V4479" i="3"/>
  <c r="X4479" i="3" s="1"/>
  <c r="U4480" i="3"/>
  <c r="V4480" i="3"/>
  <c r="X4480" i="3" s="1"/>
  <c r="U4481" i="3"/>
  <c r="V4481" i="3"/>
  <c r="X4481" i="3" s="1"/>
  <c r="U4482" i="3"/>
  <c r="V4482" i="3"/>
  <c r="X4482" i="3" s="1"/>
  <c r="U4483" i="3"/>
  <c r="V4483" i="3"/>
  <c r="X4483" i="3" s="1"/>
  <c r="U4484" i="3"/>
  <c r="V4484" i="3"/>
  <c r="X4484" i="3" s="1"/>
  <c r="U4485" i="3"/>
  <c r="V4485" i="3"/>
  <c r="X4485" i="3" s="1"/>
  <c r="U4486" i="3"/>
  <c r="V4486" i="3"/>
  <c r="X4486" i="3" s="1"/>
  <c r="U4487" i="3"/>
  <c r="V4487" i="3"/>
  <c r="X4487" i="3" s="1"/>
  <c r="U4488" i="3"/>
  <c r="V4488" i="3"/>
  <c r="X4488" i="3" s="1"/>
  <c r="U4489" i="3"/>
  <c r="V4489" i="3"/>
  <c r="X4489" i="3" s="1"/>
  <c r="U4490" i="3"/>
  <c r="V4490" i="3"/>
  <c r="X4490" i="3" s="1"/>
  <c r="U4491" i="3"/>
  <c r="V4491" i="3"/>
  <c r="X4491" i="3" s="1"/>
  <c r="U4492" i="3"/>
  <c r="V4492" i="3"/>
  <c r="X4492" i="3" s="1"/>
  <c r="U4493" i="3"/>
  <c r="V4493" i="3"/>
  <c r="X4493" i="3" s="1"/>
  <c r="U4494" i="3"/>
  <c r="V4494" i="3"/>
  <c r="X4494" i="3" s="1"/>
  <c r="U4495" i="3"/>
  <c r="V4495" i="3"/>
  <c r="X4495" i="3" s="1"/>
  <c r="U4496" i="3"/>
  <c r="V4496" i="3"/>
  <c r="X4496" i="3" s="1"/>
  <c r="U4497" i="3"/>
  <c r="V4497" i="3"/>
  <c r="X4497" i="3" s="1"/>
  <c r="U4498" i="3"/>
  <c r="V4498" i="3"/>
  <c r="X4498" i="3" s="1"/>
  <c r="U4499" i="3"/>
  <c r="V4499" i="3"/>
  <c r="X4499" i="3" s="1"/>
  <c r="U4500" i="3"/>
  <c r="V4500" i="3"/>
  <c r="X4500" i="3" s="1"/>
  <c r="U4501" i="3"/>
  <c r="V4501" i="3"/>
  <c r="X4501" i="3" s="1"/>
  <c r="U4502" i="3"/>
  <c r="V4502" i="3"/>
  <c r="X4502" i="3" s="1"/>
  <c r="U4503" i="3"/>
  <c r="V4503" i="3"/>
  <c r="X4503" i="3" s="1"/>
  <c r="U4504" i="3"/>
  <c r="V4504" i="3"/>
  <c r="X4504" i="3" s="1"/>
  <c r="U4505" i="3"/>
  <c r="V4505" i="3"/>
  <c r="X4505" i="3" s="1"/>
  <c r="U4506" i="3"/>
  <c r="V4506" i="3"/>
  <c r="X4506" i="3" s="1"/>
  <c r="U4507" i="3"/>
  <c r="V4507" i="3"/>
  <c r="X4507" i="3" s="1"/>
  <c r="U4508" i="3"/>
  <c r="V4508" i="3"/>
  <c r="X4508" i="3" s="1"/>
  <c r="U4509" i="3"/>
  <c r="V4509" i="3"/>
  <c r="X4509" i="3" s="1"/>
  <c r="U4510" i="3"/>
  <c r="V4510" i="3"/>
  <c r="X4510" i="3" s="1"/>
  <c r="U4511" i="3"/>
  <c r="V4511" i="3"/>
  <c r="X4511" i="3" s="1"/>
  <c r="U4512" i="3"/>
  <c r="V4512" i="3"/>
  <c r="X4512" i="3" s="1"/>
  <c r="U4513" i="3"/>
  <c r="V4513" i="3"/>
  <c r="X4513" i="3" s="1"/>
  <c r="U4514" i="3"/>
  <c r="V4514" i="3"/>
  <c r="X4514" i="3" s="1"/>
  <c r="U4515" i="3"/>
  <c r="V4515" i="3"/>
  <c r="X4515" i="3" s="1"/>
  <c r="U4516" i="3"/>
  <c r="V4516" i="3"/>
  <c r="X4516" i="3" s="1"/>
  <c r="U4517" i="3"/>
  <c r="V4517" i="3"/>
  <c r="X4517" i="3" s="1"/>
  <c r="U4518" i="3"/>
  <c r="V4518" i="3"/>
  <c r="X4518" i="3" s="1"/>
  <c r="U4519" i="3"/>
  <c r="V4519" i="3"/>
  <c r="X4519" i="3" s="1"/>
  <c r="U4520" i="3"/>
  <c r="V4520" i="3"/>
  <c r="X4520" i="3" s="1"/>
  <c r="U4521" i="3"/>
  <c r="V4521" i="3"/>
  <c r="X4521" i="3" s="1"/>
  <c r="U4522" i="3"/>
  <c r="V4522" i="3"/>
  <c r="X4522" i="3" s="1"/>
  <c r="U4523" i="3"/>
  <c r="V4523" i="3"/>
  <c r="X4523" i="3" s="1"/>
  <c r="U4524" i="3"/>
  <c r="V4524" i="3"/>
  <c r="X4524" i="3" s="1"/>
  <c r="U4525" i="3"/>
  <c r="V4525" i="3"/>
  <c r="X4525" i="3" s="1"/>
  <c r="U4526" i="3"/>
  <c r="V4526" i="3"/>
  <c r="X4526" i="3" s="1"/>
  <c r="U4527" i="3"/>
  <c r="V4527" i="3"/>
  <c r="X4527" i="3" s="1"/>
  <c r="U4528" i="3"/>
  <c r="V4528" i="3"/>
  <c r="X4528" i="3" s="1"/>
  <c r="U4529" i="3"/>
  <c r="V4529" i="3"/>
  <c r="X4529" i="3" s="1"/>
  <c r="U4530" i="3"/>
  <c r="V4530" i="3"/>
  <c r="X4530" i="3" s="1"/>
  <c r="U4531" i="3"/>
  <c r="V4531" i="3"/>
  <c r="X4531" i="3" s="1"/>
  <c r="U4532" i="3"/>
  <c r="V4532" i="3"/>
  <c r="X4532" i="3" s="1"/>
  <c r="U4533" i="3"/>
  <c r="V4533" i="3"/>
  <c r="X4533" i="3" s="1"/>
  <c r="U4534" i="3"/>
  <c r="V4534" i="3"/>
  <c r="X4534" i="3" s="1"/>
  <c r="U4535" i="3"/>
  <c r="V4535" i="3"/>
  <c r="X4535" i="3" s="1"/>
  <c r="U4536" i="3"/>
  <c r="V4536" i="3"/>
  <c r="X4536" i="3" s="1"/>
  <c r="U4537" i="3"/>
  <c r="V4537" i="3"/>
  <c r="X4537" i="3" s="1"/>
  <c r="U4538" i="3"/>
  <c r="V4538" i="3"/>
  <c r="X4538" i="3" s="1"/>
  <c r="U4539" i="3"/>
  <c r="V4539" i="3"/>
  <c r="X4539" i="3" s="1"/>
  <c r="U4540" i="3"/>
  <c r="V4540" i="3"/>
  <c r="X4540" i="3" s="1"/>
  <c r="U4541" i="3"/>
  <c r="V4541" i="3"/>
  <c r="X4541" i="3" s="1"/>
  <c r="U4542" i="3"/>
  <c r="V4542" i="3"/>
  <c r="X4542" i="3" s="1"/>
  <c r="U4543" i="3"/>
  <c r="V4543" i="3"/>
  <c r="X4543" i="3" s="1"/>
  <c r="U4544" i="3"/>
  <c r="V4544" i="3"/>
  <c r="X4544" i="3" s="1"/>
  <c r="U4545" i="3"/>
  <c r="V4545" i="3"/>
  <c r="X4545" i="3" s="1"/>
  <c r="U4546" i="3"/>
  <c r="V4546" i="3"/>
  <c r="X4546" i="3" s="1"/>
  <c r="U4547" i="3"/>
  <c r="V4547" i="3"/>
  <c r="X4547" i="3" s="1"/>
  <c r="U4548" i="3"/>
  <c r="V4548" i="3"/>
  <c r="X4548" i="3" s="1"/>
  <c r="U4549" i="3"/>
  <c r="V4549" i="3"/>
  <c r="X4549" i="3" s="1"/>
  <c r="U4550" i="3"/>
  <c r="V4550" i="3"/>
  <c r="X4550" i="3" s="1"/>
  <c r="U4551" i="3"/>
  <c r="V4551" i="3"/>
  <c r="X4551" i="3" s="1"/>
  <c r="U4552" i="3"/>
  <c r="V4552" i="3"/>
  <c r="X4552" i="3" s="1"/>
  <c r="U4553" i="3"/>
  <c r="V4553" i="3"/>
  <c r="X4553" i="3" s="1"/>
  <c r="U4554" i="3"/>
  <c r="V4554" i="3"/>
  <c r="X4554" i="3" s="1"/>
  <c r="U4555" i="3"/>
  <c r="V4555" i="3"/>
  <c r="X4555" i="3" s="1"/>
  <c r="U4556" i="3"/>
  <c r="V4556" i="3"/>
  <c r="X4556" i="3" s="1"/>
  <c r="U4557" i="3"/>
  <c r="V4557" i="3"/>
  <c r="X4557" i="3" s="1"/>
  <c r="U4558" i="3"/>
  <c r="V4558" i="3"/>
  <c r="X4558" i="3" s="1"/>
  <c r="U4559" i="3"/>
  <c r="V4559" i="3"/>
  <c r="X4559" i="3" s="1"/>
  <c r="U4560" i="3"/>
  <c r="V4560" i="3"/>
  <c r="X4560" i="3" s="1"/>
  <c r="U4561" i="3"/>
  <c r="V4561" i="3"/>
  <c r="X4561" i="3" s="1"/>
  <c r="U4562" i="3"/>
  <c r="V4562" i="3"/>
  <c r="X4562" i="3" s="1"/>
  <c r="U4563" i="3"/>
  <c r="V4563" i="3"/>
  <c r="X4563" i="3" s="1"/>
  <c r="U4564" i="3"/>
  <c r="V4564" i="3"/>
  <c r="X4564" i="3" s="1"/>
  <c r="U4565" i="3"/>
  <c r="V4565" i="3"/>
  <c r="X4565" i="3" s="1"/>
  <c r="U4566" i="3"/>
  <c r="V4566" i="3"/>
  <c r="X4566" i="3" s="1"/>
  <c r="U4567" i="3"/>
  <c r="V4567" i="3"/>
  <c r="X4567" i="3" s="1"/>
  <c r="U4568" i="3"/>
  <c r="V4568" i="3"/>
  <c r="X4568" i="3" s="1"/>
  <c r="U4569" i="3"/>
  <c r="V4569" i="3"/>
  <c r="X4569" i="3" s="1"/>
  <c r="U4570" i="3"/>
  <c r="V4570" i="3"/>
  <c r="X4570" i="3" s="1"/>
  <c r="U4571" i="3"/>
  <c r="V4571" i="3"/>
  <c r="X4571" i="3" s="1"/>
  <c r="U4572" i="3"/>
  <c r="V4572" i="3"/>
  <c r="X4572" i="3" s="1"/>
  <c r="U4573" i="3"/>
  <c r="V4573" i="3"/>
  <c r="X4573" i="3" s="1"/>
  <c r="U4574" i="3"/>
  <c r="V4574" i="3"/>
  <c r="X4574" i="3" s="1"/>
  <c r="U4575" i="3"/>
  <c r="V4575" i="3"/>
  <c r="X4575" i="3" s="1"/>
  <c r="U4576" i="3"/>
  <c r="V4576" i="3"/>
  <c r="X4576" i="3" s="1"/>
  <c r="U4577" i="3"/>
  <c r="V4577" i="3"/>
  <c r="X4577" i="3" s="1"/>
  <c r="U4578" i="3"/>
  <c r="V4578" i="3"/>
  <c r="X4578" i="3" s="1"/>
  <c r="U4579" i="3"/>
  <c r="V4579" i="3"/>
  <c r="X4579" i="3" s="1"/>
  <c r="U4580" i="3"/>
  <c r="V4580" i="3"/>
  <c r="X4580" i="3" s="1"/>
  <c r="U4581" i="3"/>
  <c r="V4581" i="3"/>
  <c r="X4581" i="3" s="1"/>
  <c r="U4582" i="3"/>
  <c r="V4582" i="3"/>
  <c r="X4582" i="3" s="1"/>
  <c r="U4583" i="3"/>
  <c r="V4583" i="3"/>
  <c r="X4583" i="3" s="1"/>
  <c r="U4584" i="3"/>
  <c r="V4584" i="3"/>
  <c r="X4584" i="3" s="1"/>
  <c r="U4585" i="3"/>
  <c r="V4585" i="3"/>
  <c r="X4585" i="3" s="1"/>
  <c r="U4586" i="3"/>
  <c r="V4586" i="3"/>
  <c r="X4586" i="3" s="1"/>
  <c r="U4587" i="3"/>
  <c r="V4587" i="3"/>
  <c r="X4587" i="3" s="1"/>
  <c r="U4588" i="3"/>
  <c r="V4588" i="3"/>
  <c r="X4588" i="3" s="1"/>
  <c r="U4589" i="3"/>
  <c r="V4589" i="3"/>
  <c r="X4589" i="3" s="1"/>
  <c r="U4590" i="3"/>
  <c r="V4590" i="3"/>
  <c r="X4590" i="3" s="1"/>
  <c r="U4591" i="3"/>
  <c r="V4591" i="3"/>
  <c r="X4591" i="3" s="1"/>
  <c r="U4592" i="3"/>
  <c r="V4592" i="3"/>
  <c r="X4592" i="3" s="1"/>
  <c r="U4593" i="3"/>
  <c r="V4593" i="3"/>
  <c r="X4593" i="3" s="1"/>
  <c r="U4594" i="3"/>
  <c r="V4594" i="3"/>
  <c r="X4594" i="3" s="1"/>
  <c r="U4595" i="3"/>
  <c r="V4595" i="3"/>
  <c r="X4595" i="3" s="1"/>
  <c r="U4596" i="3"/>
  <c r="V4596" i="3"/>
  <c r="X4596" i="3" s="1"/>
  <c r="U4597" i="3"/>
  <c r="V4597" i="3"/>
  <c r="X4597" i="3" s="1"/>
  <c r="U4598" i="3"/>
  <c r="V4598" i="3"/>
  <c r="X4598" i="3" s="1"/>
  <c r="U4599" i="3"/>
  <c r="V4599" i="3"/>
  <c r="X4599" i="3" s="1"/>
  <c r="U4600" i="3"/>
  <c r="V4600" i="3"/>
  <c r="X4600" i="3" s="1"/>
  <c r="U4601" i="3"/>
  <c r="V4601" i="3"/>
  <c r="X4601" i="3" s="1"/>
  <c r="U4602" i="3"/>
  <c r="V4602" i="3"/>
  <c r="X4602" i="3" s="1"/>
  <c r="U4603" i="3"/>
  <c r="V4603" i="3"/>
  <c r="X4603" i="3" s="1"/>
  <c r="U4604" i="3"/>
  <c r="V4604" i="3"/>
  <c r="X4604" i="3" s="1"/>
  <c r="U4605" i="3"/>
  <c r="V4605" i="3"/>
  <c r="X4605" i="3" s="1"/>
  <c r="U4606" i="3"/>
  <c r="V4606" i="3"/>
  <c r="X4606" i="3" s="1"/>
  <c r="U4607" i="3"/>
  <c r="V4607" i="3"/>
  <c r="X4607" i="3" s="1"/>
  <c r="U4608" i="3"/>
  <c r="V4608" i="3"/>
  <c r="X4608" i="3" s="1"/>
  <c r="U4609" i="3"/>
  <c r="V4609" i="3"/>
  <c r="X4609" i="3" s="1"/>
  <c r="U4610" i="3"/>
  <c r="V4610" i="3"/>
  <c r="X4610" i="3" s="1"/>
  <c r="U4611" i="3"/>
  <c r="V4611" i="3"/>
  <c r="X4611" i="3" s="1"/>
  <c r="U4612" i="3"/>
  <c r="V4612" i="3"/>
  <c r="X4612" i="3" s="1"/>
  <c r="U4613" i="3"/>
  <c r="V4613" i="3"/>
  <c r="X4613" i="3" s="1"/>
  <c r="U4614" i="3"/>
  <c r="V4614" i="3"/>
  <c r="X4614" i="3" s="1"/>
  <c r="U4615" i="3"/>
  <c r="V4615" i="3"/>
  <c r="X4615" i="3" s="1"/>
  <c r="U4616" i="3"/>
  <c r="V4616" i="3"/>
  <c r="X4616" i="3" s="1"/>
  <c r="U4617" i="3"/>
  <c r="V4617" i="3"/>
  <c r="X4617" i="3" s="1"/>
  <c r="U4618" i="3"/>
  <c r="V4618" i="3"/>
  <c r="X4618" i="3" s="1"/>
  <c r="U4619" i="3"/>
  <c r="V4619" i="3"/>
  <c r="X4619" i="3" s="1"/>
  <c r="U4620" i="3"/>
  <c r="V4620" i="3"/>
  <c r="X4620" i="3" s="1"/>
  <c r="U4621" i="3"/>
  <c r="V4621" i="3"/>
  <c r="X4621" i="3" s="1"/>
  <c r="U4622" i="3"/>
  <c r="V4622" i="3"/>
  <c r="X4622" i="3" s="1"/>
  <c r="U4623" i="3"/>
  <c r="V4623" i="3"/>
  <c r="X4623" i="3" s="1"/>
  <c r="U4624" i="3"/>
  <c r="V4624" i="3"/>
  <c r="X4624" i="3" s="1"/>
  <c r="U4625" i="3"/>
  <c r="V4625" i="3"/>
  <c r="X4625" i="3" s="1"/>
  <c r="U4626" i="3"/>
  <c r="V4626" i="3"/>
  <c r="X4626" i="3" s="1"/>
  <c r="U4627" i="3"/>
  <c r="V4627" i="3"/>
  <c r="X4627" i="3" s="1"/>
  <c r="U4628" i="3"/>
  <c r="V4628" i="3"/>
  <c r="X4628" i="3" s="1"/>
  <c r="U4629" i="3"/>
  <c r="V4629" i="3"/>
  <c r="X4629" i="3" s="1"/>
  <c r="U4630" i="3"/>
  <c r="V4630" i="3"/>
  <c r="X4630" i="3" s="1"/>
  <c r="U4631" i="3"/>
  <c r="V4631" i="3"/>
  <c r="X4631" i="3" s="1"/>
  <c r="U4632" i="3"/>
  <c r="V4632" i="3"/>
  <c r="X4632" i="3" s="1"/>
  <c r="U4633" i="3"/>
  <c r="V4633" i="3"/>
  <c r="X4633" i="3" s="1"/>
  <c r="U4634" i="3"/>
  <c r="V4634" i="3"/>
  <c r="X4634" i="3" s="1"/>
  <c r="U4635" i="3"/>
  <c r="V4635" i="3"/>
  <c r="X4635" i="3" s="1"/>
  <c r="U4636" i="3"/>
  <c r="V4636" i="3"/>
  <c r="X4636" i="3" s="1"/>
  <c r="U4637" i="3"/>
  <c r="V4637" i="3"/>
  <c r="X4637" i="3" s="1"/>
  <c r="U4638" i="3"/>
  <c r="V4638" i="3"/>
  <c r="X4638" i="3" s="1"/>
  <c r="U4639" i="3"/>
  <c r="V4639" i="3"/>
  <c r="X4639" i="3" s="1"/>
  <c r="U4640" i="3"/>
  <c r="V4640" i="3"/>
  <c r="X4640" i="3" s="1"/>
  <c r="U4641" i="3"/>
  <c r="V4641" i="3"/>
  <c r="X4641" i="3" s="1"/>
  <c r="U4642" i="3"/>
  <c r="V4642" i="3"/>
  <c r="X4642" i="3" s="1"/>
  <c r="U4643" i="3"/>
  <c r="V4643" i="3"/>
  <c r="X4643" i="3" s="1"/>
  <c r="U4644" i="3"/>
  <c r="V4644" i="3"/>
  <c r="X4644" i="3" s="1"/>
  <c r="U4645" i="3"/>
  <c r="V4645" i="3"/>
  <c r="X4645" i="3" s="1"/>
  <c r="U4646" i="3"/>
  <c r="V4646" i="3"/>
  <c r="X4646" i="3" s="1"/>
  <c r="U4647" i="3"/>
  <c r="V4647" i="3"/>
  <c r="X4647" i="3" s="1"/>
  <c r="U4648" i="3"/>
  <c r="V4648" i="3"/>
  <c r="X4648" i="3" s="1"/>
  <c r="U4649" i="3"/>
  <c r="V4649" i="3"/>
  <c r="X4649" i="3" s="1"/>
  <c r="U4650" i="3"/>
  <c r="V4650" i="3"/>
  <c r="X4650" i="3" s="1"/>
  <c r="U4651" i="3"/>
  <c r="V4651" i="3"/>
  <c r="X4651" i="3" s="1"/>
  <c r="U4652" i="3"/>
  <c r="V4652" i="3"/>
  <c r="X4652" i="3" s="1"/>
  <c r="U4653" i="3"/>
  <c r="V4653" i="3"/>
  <c r="X4653" i="3" s="1"/>
  <c r="U4654" i="3"/>
  <c r="V4654" i="3"/>
  <c r="X4654" i="3" s="1"/>
  <c r="U4655" i="3"/>
  <c r="V4655" i="3"/>
  <c r="X4655" i="3" s="1"/>
  <c r="U4656" i="3"/>
  <c r="V4656" i="3"/>
  <c r="X4656" i="3" s="1"/>
  <c r="U4657" i="3"/>
  <c r="V4657" i="3"/>
  <c r="X4657" i="3" s="1"/>
  <c r="U4658" i="3"/>
  <c r="V4658" i="3"/>
  <c r="X4658" i="3" s="1"/>
  <c r="U4659" i="3"/>
  <c r="V4659" i="3"/>
  <c r="X4659" i="3" s="1"/>
  <c r="U4660" i="3"/>
  <c r="V4660" i="3"/>
  <c r="X4660" i="3" s="1"/>
  <c r="U4661" i="3"/>
  <c r="V4661" i="3"/>
  <c r="X4661" i="3" s="1"/>
  <c r="U4662" i="3"/>
  <c r="V4662" i="3"/>
  <c r="X4662" i="3" s="1"/>
  <c r="U4663" i="3"/>
  <c r="V4663" i="3"/>
  <c r="X4663" i="3" s="1"/>
  <c r="U4664" i="3"/>
  <c r="V4664" i="3"/>
  <c r="X4664" i="3" s="1"/>
  <c r="U4665" i="3"/>
  <c r="V4665" i="3"/>
  <c r="X4665" i="3" s="1"/>
  <c r="U4666" i="3"/>
  <c r="V4666" i="3"/>
  <c r="X4666" i="3" s="1"/>
  <c r="U4667" i="3"/>
  <c r="V4667" i="3"/>
  <c r="X4667" i="3" s="1"/>
  <c r="U4668" i="3"/>
  <c r="V4668" i="3"/>
  <c r="X4668" i="3" s="1"/>
  <c r="U4669" i="3"/>
  <c r="V4669" i="3"/>
  <c r="X4669" i="3" s="1"/>
  <c r="U4670" i="3"/>
  <c r="V4670" i="3"/>
  <c r="X4670" i="3" s="1"/>
  <c r="U4671" i="3"/>
  <c r="V4671" i="3"/>
  <c r="X4671" i="3" s="1"/>
  <c r="U4672" i="3"/>
  <c r="V4672" i="3"/>
  <c r="X4672" i="3" s="1"/>
  <c r="U4673" i="3"/>
  <c r="V4673" i="3"/>
  <c r="X4673" i="3" s="1"/>
  <c r="U4674" i="3"/>
  <c r="V4674" i="3"/>
  <c r="X4674" i="3" s="1"/>
  <c r="U4675" i="3"/>
  <c r="V4675" i="3"/>
  <c r="X4675" i="3" s="1"/>
  <c r="U4676" i="3"/>
  <c r="V4676" i="3"/>
  <c r="X4676" i="3" s="1"/>
  <c r="U4677" i="3"/>
  <c r="V4677" i="3"/>
  <c r="X4677" i="3" s="1"/>
  <c r="U4678" i="3"/>
  <c r="V4678" i="3"/>
  <c r="X4678" i="3" s="1"/>
  <c r="U4679" i="3"/>
  <c r="V4679" i="3"/>
  <c r="X4679" i="3" s="1"/>
  <c r="U4680" i="3"/>
  <c r="V4680" i="3"/>
  <c r="X4680" i="3" s="1"/>
  <c r="U4681" i="3"/>
  <c r="V4681" i="3"/>
  <c r="X4681" i="3" s="1"/>
  <c r="U4682" i="3"/>
  <c r="V4682" i="3"/>
  <c r="X4682" i="3" s="1"/>
  <c r="U4683" i="3"/>
  <c r="V4683" i="3"/>
  <c r="X4683" i="3" s="1"/>
  <c r="U4684" i="3"/>
  <c r="V4684" i="3"/>
  <c r="X4684" i="3" s="1"/>
  <c r="U4685" i="3"/>
  <c r="V4685" i="3"/>
  <c r="X4685" i="3" s="1"/>
  <c r="U4686" i="3"/>
  <c r="V4686" i="3"/>
  <c r="X4686" i="3" s="1"/>
  <c r="U4687" i="3"/>
  <c r="V4687" i="3"/>
  <c r="X4687" i="3" s="1"/>
  <c r="U4688" i="3"/>
  <c r="V4688" i="3"/>
  <c r="X4688" i="3" s="1"/>
  <c r="U4689" i="3"/>
  <c r="V4689" i="3"/>
  <c r="X4689" i="3" s="1"/>
  <c r="U4690" i="3"/>
  <c r="V4690" i="3"/>
  <c r="X4690" i="3" s="1"/>
  <c r="U4691" i="3"/>
  <c r="V4691" i="3"/>
  <c r="X4691" i="3" s="1"/>
  <c r="U4692" i="3"/>
  <c r="V4692" i="3"/>
  <c r="X4692" i="3" s="1"/>
  <c r="U4693" i="3"/>
  <c r="V4693" i="3"/>
  <c r="X4693" i="3" s="1"/>
  <c r="U4694" i="3"/>
  <c r="V4694" i="3"/>
  <c r="X4694" i="3" s="1"/>
  <c r="U4695" i="3"/>
  <c r="V4695" i="3"/>
  <c r="X4695" i="3" s="1"/>
  <c r="U4696" i="3"/>
  <c r="V4696" i="3"/>
  <c r="X4696" i="3" s="1"/>
  <c r="U4697" i="3"/>
  <c r="V4697" i="3"/>
  <c r="X4697" i="3" s="1"/>
  <c r="U4698" i="3"/>
  <c r="V4698" i="3"/>
  <c r="X4698" i="3" s="1"/>
  <c r="U4699" i="3"/>
  <c r="V4699" i="3"/>
  <c r="X4699" i="3" s="1"/>
  <c r="U4700" i="3"/>
  <c r="V4700" i="3"/>
  <c r="X4700" i="3" s="1"/>
  <c r="U4701" i="3"/>
  <c r="V4701" i="3"/>
  <c r="X4701" i="3" s="1"/>
  <c r="U4702" i="3"/>
  <c r="V4702" i="3"/>
  <c r="X4702" i="3" s="1"/>
  <c r="U4703" i="3"/>
  <c r="V4703" i="3"/>
  <c r="X4703" i="3" s="1"/>
  <c r="U4704" i="3"/>
  <c r="V4704" i="3"/>
  <c r="X4704" i="3" s="1"/>
  <c r="U4705" i="3"/>
  <c r="V4705" i="3"/>
  <c r="X4705" i="3" s="1"/>
  <c r="U4706" i="3"/>
  <c r="V4706" i="3"/>
  <c r="X4706" i="3" s="1"/>
  <c r="U4707" i="3"/>
  <c r="V4707" i="3"/>
  <c r="X4707" i="3" s="1"/>
  <c r="U4708" i="3"/>
  <c r="V4708" i="3"/>
  <c r="X4708" i="3" s="1"/>
  <c r="U4709" i="3"/>
  <c r="V4709" i="3"/>
  <c r="X4709" i="3" s="1"/>
  <c r="U4710" i="3"/>
  <c r="V4710" i="3"/>
  <c r="X4710" i="3" s="1"/>
  <c r="U4711" i="3"/>
  <c r="V4711" i="3"/>
  <c r="X4711" i="3" s="1"/>
  <c r="U4712" i="3"/>
  <c r="V4712" i="3"/>
  <c r="X4712" i="3" s="1"/>
  <c r="U4713" i="3"/>
  <c r="V4713" i="3"/>
  <c r="X4713" i="3" s="1"/>
  <c r="U4714" i="3"/>
  <c r="V4714" i="3"/>
  <c r="X4714" i="3" s="1"/>
  <c r="U4715" i="3"/>
  <c r="V4715" i="3"/>
  <c r="X4715" i="3" s="1"/>
  <c r="U4716" i="3"/>
  <c r="V4716" i="3"/>
  <c r="X4716" i="3" s="1"/>
  <c r="U4717" i="3"/>
  <c r="V4717" i="3"/>
  <c r="X4717" i="3" s="1"/>
  <c r="U4718" i="3"/>
  <c r="V4718" i="3"/>
  <c r="X4718" i="3" s="1"/>
  <c r="U4719" i="3"/>
  <c r="V4719" i="3"/>
  <c r="X4719" i="3" s="1"/>
  <c r="U4720" i="3"/>
  <c r="V4720" i="3"/>
  <c r="X4720" i="3" s="1"/>
  <c r="U4721" i="3"/>
  <c r="V4721" i="3"/>
  <c r="X4721" i="3" s="1"/>
  <c r="U4722" i="3"/>
  <c r="V4722" i="3"/>
  <c r="X4722" i="3" s="1"/>
  <c r="U4723" i="3"/>
  <c r="V4723" i="3"/>
  <c r="X4723" i="3" s="1"/>
  <c r="U4724" i="3"/>
  <c r="V4724" i="3"/>
  <c r="X4724" i="3" s="1"/>
  <c r="U4725" i="3"/>
  <c r="V4725" i="3"/>
  <c r="X4725" i="3" s="1"/>
  <c r="U4726" i="3"/>
  <c r="V4726" i="3"/>
  <c r="X4726" i="3" s="1"/>
  <c r="U4727" i="3"/>
  <c r="V4727" i="3"/>
  <c r="X4727" i="3" s="1"/>
  <c r="U4728" i="3"/>
  <c r="V4728" i="3"/>
  <c r="X4728" i="3" s="1"/>
  <c r="U4729" i="3"/>
  <c r="V4729" i="3"/>
  <c r="X4729" i="3" s="1"/>
  <c r="U4730" i="3"/>
  <c r="V4730" i="3"/>
  <c r="X4730" i="3" s="1"/>
  <c r="U4731" i="3"/>
  <c r="V4731" i="3"/>
  <c r="X4731" i="3" s="1"/>
  <c r="U4732" i="3"/>
  <c r="V4732" i="3"/>
  <c r="X4732" i="3" s="1"/>
  <c r="U4733" i="3"/>
  <c r="V4733" i="3"/>
  <c r="X4733" i="3" s="1"/>
  <c r="U4734" i="3"/>
  <c r="V4734" i="3"/>
  <c r="X4734" i="3" s="1"/>
  <c r="U4735" i="3"/>
  <c r="V4735" i="3"/>
  <c r="X4735" i="3" s="1"/>
  <c r="U4736" i="3"/>
  <c r="V4736" i="3"/>
  <c r="X4736" i="3" s="1"/>
  <c r="U4737" i="3"/>
  <c r="V4737" i="3"/>
  <c r="X4737" i="3" s="1"/>
  <c r="U4738" i="3"/>
  <c r="V4738" i="3"/>
  <c r="X4738" i="3" s="1"/>
  <c r="U4739" i="3"/>
  <c r="V4739" i="3"/>
  <c r="X4739" i="3" s="1"/>
  <c r="U4740" i="3"/>
  <c r="V4740" i="3"/>
  <c r="X4740" i="3" s="1"/>
  <c r="U4741" i="3"/>
  <c r="V4741" i="3"/>
  <c r="X4741" i="3" s="1"/>
  <c r="U4742" i="3"/>
  <c r="V4742" i="3"/>
  <c r="X4742" i="3" s="1"/>
  <c r="U4743" i="3"/>
  <c r="V4743" i="3"/>
  <c r="X4743" i="3" s="1"/>
  <c r="U4744" i="3"/>
  <c r="V4744" i="3"/>
  <c r="X4744" i="3" s="1"/>
  <c r="U4745" i="3"/>
  <c r="V4745" i="3"/>
  <c r="X4745" i="3" s="1"/>
  <c r="U4746" i="3"/>
  <c r="V4746" i="3"/>
  <c r="X4746" i="3" s="1"/>
  <c r="U4747" i="3"/>
  <c r="V4747" i="3"/>
  <c r="X4747" i="3" s="1"/>
  <c r="U4748" i="3"/>
  <c r="V4748" i="3"/>
  <c r="X4748" i="3" s="1"/>
  <c r="U4749" i="3"/>
  <c r="V4749" i="3"/>
  <c r="X4749" i="3" s="1"/>
  <c r="U4750" i="3"/>
  <c r="V4750" i="3"/>
  <c r="X4750" i="3" s="1"/>
  <c r="U4751" i="3"/>
  <c r="V4751" i="3"/>
  <c r="X4751" i="3" s="1"/>
  <c r="U4752" i="3"/>
  <c r="V4752" i="3"/>
  <c r="X4752" i="3" s="1"/>
  <c r="U4753" i="3"/>
  <c r="V4753" i="3"/>
  <c r="X4753" i="3" s="1"/>
  <c r="U4754" i="3"/>
  <c r="V4754" i="3"/>
  <c r="X4754" i="3" s="1"/>
  <c r="U4755" i="3"/>
  <c r="V4755" i="3"/>
  <c r="X4755" i="3" s="1"/>
  <c r="U4756" i="3"/>
  <c r="V4756" i="3"/>
  <c r="X4756" i="3" s="1"/>
  <c r="U4757" i="3"/>
  <c r="V4757" i="3"/>
  <c r="X4757" i="3" s="1"/>
  <c r="U4758" i="3"/>
  <c r="V4758" i="3"/>
  <c r="X4758" i="3" s="1"/>
  <c r="U4759" i="3"/>
  <c r="V4759" i="3"/>
  <c r="X4759" i="3" s="1"/>
  <c r="U4760" i="3"/>
  <c r="V4760" i="3"/>
  <c r="X4760" i="3" s="1"/>
  <c r="U4761" i="3"/>
  <c r="V4761" i="3"/>
  <c r="X4761" i="3" s="1"/>
  <c r="U4762" i="3"/>
  <c r="V4762" i="3"/>
  <c r="X4762" i="3" s="1"/>
  <c r="U4763" i="3"/>
  <c r="V4763" i="3"/>
  <c r="X4763" i="3" s="1"/>
  <c r="U4764" i="3"/>
  <c r="V4764" i="3"/>
  <c r="X4764" i="3" s="1"/>
  <c r="U4765" i="3"/>
  <c r="V4765" i="3"/>
  <c r="X4765" i="3" s="1"/>
  <c r="U4766" i="3"/>
  <c r="V4766" i="3"/>
  <c r="X4766" i="3" s="1"/>
  <c r="U4767" i="3"/>
  <c r="V4767" i="3"/>
  <c r="X4767" i="3" s="1"/>
  <c r="U4768" i="3"/>
  <c r="V4768" i="3"/>
  <c r="X4768" i="3" s="1"/>
  <c r="U4769" i="3"/>
  <c r="V4769" i="3"/>
  <c r="X4769" i="3" s="1"/>
  <c r="U4770" i="3"/>
  <c r="V4770" i="3"/>
  <c r="X4770" i="3" s="1"/>
  <c r="U4771" i="3"/>
  <c r="V4771" i="3"/>
  <c r="X4771" i="3" s="1"/>
  <c r="U4772" i="3"/>
  <c r="V4772" i="3"/>
  <c r="X4772" i="3" s="1"/>
  <c r="U4773" i="3"/>
  <c r="V4773" i="3"/>
  <c r="X4773" i="3" s="1"/>
  <c r="U4774" i="3"/>
  <c r="V4774" i="3"/>
  <c r="X4774" i="3" s="1"/>
  <c r="U4775" i="3"/>
  <c r="V4775" i="3"/>
  <c r="X4775" i="3" s="1"/>
  <c r="U4776" i="3"/>
  <c r="V4776" i="3"/>
  <c r="X4776" i="3" s="1"/>
  <c r="U4777" i="3"/>
  <c r="V4777" i="3"/>
  <c r="X4777" i="3" s="1"/>
  <c r="U4778" i="3"/>
  <c r="V4778" i="3"/>
  <c r="X4778" i="3" s="1"/>
  <c r="U4779" i="3"/>
  <c r="V4779" i="3"/>
  <c r="X4779" i="3" s="1"/>
  <c r="U4780" i="3"/>
  <c r="V4780" i="3"/>
  <c r="X4780" i="3" s="1"/>
  <c r="U4781" i="3"/>
  <c r="V4781" i="3"/>
  <c r="X4781" i="3" s="1"/>
  <c r="U4782" i="3"/>
  <c r="V4782" i="3"/>
  <c r="X4782" i="3" s="1"/>
  <c r="U4783" i="3"/>
  <c r="V4783" i="3"/>
  <c r="X4783" i="3" s="1"/>
  <c r="U4784" i="3"/>
  <c r="V4784" i="3"/>
  <c r="X4784" i="3" s="1"/>
  <c r="U4785" i="3"/>
  <c r="V4785" i="3"/>
  <c r="X4785" i="3" s="1"/>
  <c r="U4786" i="3"/>
  <c r="V4786" i="3"/>
  <c r="X4786" i="3" s="1"/>
  <c r="U4787" i="3"/>
  <c r="V4787" i="3"/>
  <c r="X4787" i="3" s="1"/>
  <c r="U4788" i="3"/>
  <c r="V4788" i="3"/>
  <c r="X4788" i="3" s="1"/>
  <c r="U4789" i="3"/>
  <c r="V4789" i="3"/>
  <c r="X4789" i="3" s="1"/>
  <c r="U4790" i="3"/>
  <c r="V4790" i="3"/>
  <c r="X4790" i="3" s="1"/>
  <c r="U4791" i="3"/>
  <c r="V4791" i="3"/>
  <c r="X4791" i="3" s="1"/>
  <c r="U4792" i="3"/>
  <c r="V4792" i="3"/>
  <c r="X4792" i="3" s="1"/>
  <c r="U4793" i="3"/>
  <c r="V4793" i="3"/>
  <c r="X4793" i="3" s="1"/>
  <c r="U4794" i="3"/>
  <c r="V4794" i="3"/>
  <c r="X4794" i="3" s="1"/>
  <c r="U4795" i="3"/>
  <c r="V4795" i="3"/>
  <c r="X4795" i="3" s="1"/>
  <c r="U4796" i="3"/>
  <c r="V4796" i="3"/>
  <c r="X4796" i="3" s="1"/>
  <c r="U4797" i="3"/>
  <c r="V4797" i="3"/>
  <c r="X4797" i="3" s="1"/>
  <c r="U4798" i="3"/>
  <c r="V4798" i="3"/>
  <c r="X4798" i="3" s="1"/>
  <c r="U4799" i="3"/>
  <c r="V4799" i="3"/>
  <c r="X4799" i="3" s="1"/>
  <c r="U4800" i="3"/>
  <c r="V4800" i="3"/>
  <c r="X4800" i="3" s="1"/>
  <c r="U4801" i="3"/>
  <c r="V4801" i="3"/>
  <c r="X4801" i="3" s="1"/>
  <c r="U4802" i="3"/>
  <c r="V4802" i="3"/>
  <c r="X4802" i="3" s="1"/>
  <c r="U4803" i="3"/>
  <c r="V4803" i="3"/>
  <c r="X4803" i="3" s="1"/>
  <c r="U4804" i="3"/>
  <c r="V4804" i="3"/>
  <c r="X4804" i="3" s="1"/>
  <c r="U4805" i="3"/>
  <c r="V4805" i="3"/>
  <c r="X4805" i="3" s="1"/>
  <c r="U4806" i="3"/>
  <c r="V4806" i="3"/>
  <c r="X4806" i="3" s="1"/>
  <c r="U4807" i="3"/>
  <c r="V4807" i="3"/>
  <c r="X4807" i="3" s="1"/>
  <c r="U4808" i="3"/>
  <c r="V4808" i="3"/>
  <c r="X4808" i="3" s="1"/>
  <c r="U4809" i="3"/>
  <c r="V4809" i="3"/>
  <c r="X4809" i="3" s="1"/>
  <c r="U4810" i="3"/>
  <c r="V4810" i="3"/>
  <c r="X4810" i="3" s="1"/>
  <c r="U4811" i="3"/>
  <c r="V4811" i="3"/>
  <c r="X4811" i="3" s="1"/>
  <c r="U4812" i="3"/>
  <c r="V4812" i="3"/>
  <c r="X4812" i="3" s="1"/>
  <c r="U4813" i="3"/>
  <c r="V4813" i="3"/>
  <c r="X4813" i="3" s="1"/>
  <c r="U4814" i="3"/>
  <c r="V4814" i="3"/>
  <c r="X4814" i="3" s="1"/>
  <c r="U4815" i="3"/>
  <c r="V4815" i="3"/>
  <c r="X4815" i="3" s="1"/>
  <c r="U4816" i="3"/>
  <c r="V4816" i="3"/>
  <c r="X4816" i="3" s="1"/>
  <c r="U4817" i="3"/>
  <c r="V4817" i="3"/>
  <c r="X4817" i="3" s="1"/>
  <c r="U4818" i="3"/>
  <c r="V4818" i="3"/>
  <c r="X4818" i="3" s="1"/>
  <c r="U4819" i="3"/>
  <c r="V4819" i="3"/>
  <c r="X4819" i="3" s="1"/>
  <c r="U4820" i="3"/>
  <c r="V4820" i="3"/>
  <c r="X4820" i="3" s="1"/>
  <c r="U4821" i="3"/>
  <c r="V4821" i="3"/>
  <c r="X4821" i="3" s="1"/>
  <c r="U4822" i="3"/>
  <c r="V4822" i="3"/>
  <c r="X4822" i="3" s="1"/>
  <c r="U4823" i="3"/>
  <c r="V4823" i="3"/>
  <c r="X4823" i="3" s="1"/>
  <c r="U4824" i="3"/>
  <c r="V4824" i="3"/>
  <c r="X4824" i="3" s="1"/>
  <c r="U4825" i="3"/>
  <c r="V4825" i="3"/>
  <c r="X4825" i="3" s="1"/>
  <c r="U4826" i="3"/>
  <c r="V4826" i="3"/>
  <c r="X4826" i="3" s="1"/>
  <c r="U4827" i="3"/>
  <c r="V4827" i="3"/>
  <c r="X4827" i="3" s="1"/>
  <c r="U4828" i="3"/>
  <c r="V4828" i="3"/>
  <c r="X4828" i="3" s="1"/>
  <c r="U4829" i="3"/>
  <c r="V4829" i="3"/>
  <c r="X4829" i="3" s="1"/>
  <c r="U4830" i="3"/>
  <c r="V4830" i="3"/>
  <c r="X4830" i="3" s="1"/>
  <c r="U4831" i="3"/>
  <c r="V4831" i="3"/>
  <c r="X4831" i="3" s="1"/>
  <c r="U4832" i="3"/>
  <c r="V4832" i="3"/>
  <c r="X4832" i="3" s="1"/>
  <c r="U4833" i="3"/>
  <c r="V4833" i="3"/>
  <c r="X4833" i="3" s="1"/>
  <c r="U4834" i="3"/>
  <c r="V4834" i="3"/>
  <c r="X4834" i="3" s="1"/>
  <c r="U4835" i="3"/>
  <c r="V4835" i="3"/>
  <c r="X4835" i="3" s="1"/>
  <c r="U4836" i="3"/>
  <c r="V4836" i="3"/>
  <c r="X4836" i="3" s="1"/>
  <c r="U4837" i="3"/>
  <c r="V4837" i="3"/>
  <c r="X4837" i="3" s="1"/>
  <c r="U4838" i="3"/>
  <c r="V4838" i="3"/>
  <c r="X4838" i="3" s="1"/>
  <c r="U4839" i="3"/>
  <c r="V4839" i="3"/>
  <c r="X4839" i="3" s="1"/>
  <c r="U4840" i="3"/>
  <c r="V4840" i="3"/>
  <c r="X4840" i="3" s="1"/>
  <c r="U4841" i="3"/>
  <c r="V4841" i="3"/>
  <c r="X4841" i="3" s="1"/>
  <c r="U4842" i="3"/>
  <c r="V4842" i="3"/>
  <c r="X4842" i="3" s="1"/>
  <c r="U4843" i="3"/>
  <c r="V4843" i="3"/>
  <c r="X4843" i="3" s="1"/>
  <c r="U4844" i="3"/>
  <c r="V4844" i="3"/>
  <c r="X4844" i="3" s="1"/>
  <c r="U4845" i="3"/>
  <c r="V4845" i="3"/>
  <c r="X4845" i="3" s="1"/>
  <c r="U4846" i="3"/>
  <c r="V4846" i="3"/>
  <c r="X4846" i="3" s="1"/>
  <c r="U4847" i="3"/>
  <c r="V4847" i="3"/>
  <c r="X4847" i="3" s="1"/>
  <c r="U4848" i="3"/>
  <c r="V4848" i="3"/>
  <c r="X4848" i="3" s="1"/>
  <c r="U4849" i="3"/>
  <c r="V4849" i="3"/>
  <c r="X4849" i="3" s="1"/>
  <c r="U4850" i="3"/>
  <c r="V4850" i="3"/>
  <c r="X4850" i="3" s="1"/>
  <c r="U4851" i="3"/>
  <c r="V4851" i="3"/>
  <c r="X4851" i="3" s="1"/>
  <c r="U4852" i="3"/>
  <c r="V4852" i="3"/>
  <c r="X4852" i="3" s="1"/>
  <c r="U4853" i="3"/>
  <c r="V4853" i="3"/>
  <c r="X4853" i="3" s="1"/>
  <c r="U4854" i="3"/>
  <c r="V4854" i="3"/>
  <c r="X4854" i="3" s="1"/>
  <c r="U4855" i="3"/>
  <c r="V4855" i="3"/>
  <c r="X4855" i="3" s="1"/>
  <c r="U4856" i="3"/>
  <c r="V4856" i="3"/>
  <c r="X4856" i="3" s="1"/>
  <c r="U4857" i="3"/>
  <c r="V4857" i="3"/>
  <c r="X4857" i="3" s="1"/>
  <c r="U4858" i="3"/>
  <c r="V4858" i="3"/>
  <c r="X4858" i="3" s="1"/>
  <c r="U4859" i="3"/>
  <c r="V4859" i="3"/>
  <c r="X4859" i="3" s="1"/>
  <c r="U4860" i="3"/>
  <c r="V4860" i="3"/>
  <c r="X4860" i="3" s="1"/>
  <c r="U4861" i="3"/>
  <c r="V4861" i="3"/>
  <c r="X4861" i="3" s="1"/>
  <c r="U4862" i="3"/>
  <c r="V4862" i="3"/>
  <c r="X4862" i="3" s="1"/>
  <c r="U4863" i="3"/>
  <c r="V4863" i="3"/>
  <c r="X4863" i="3" s="1"/>
  <c r="U4864" i="3"/>
  <c r="V4864" i="3"/>
  <c r="X4864" i="3" s="1"/>
  <c r="U4865" i="3"/>
  <c r="V4865" i="3"/>
  <c r="X4865" i="3" s="1"/>
  <c r="U4866" i="3"/>
  <c r="V4866" i="3"/>
  <c r="X4866" i="3" s="1"/>
  <c r="U4867" i="3"/>
  <c r="V4867" i="3"/>
  <c r="X4867" i="3" s="1"/>
  <c r="U4868" i="3"/>
  <c r="V4868" i="3"/>
  <c r="X4868" i="3" s="1"/>
  <c r="U4869" i="3"/>
  <c r="V4869" i="3"/>
  <c r="X4869" i="3" s="1"/>
  <c r="U4870" i="3"/>
  <c r="V4870" i="3"/>
  <c r="X4870" i="3" s="1"/>
  <c r="U4871" i="3"/>
  <c r="V4871" i="3"/>
  <c r="X4871" i="3" s="1"/>
  <c r="U4872" i="3"/>
  <c r="V4872" i="3"/>
  <c r="X4872" i="3" s="1"/>
  <c r="U4873" i="3"/>
  <c r="V4873" i="3"/>
  <c r="X4873" i="3" s="1"/>
  <c r="U4874" i="3"/>
  <c r="V4874" i="3"/>
  <c r="X4874" i="3" s="1"/>
  <c r="U4875" i="3"/>
  <c r="V4875" i="3"/>
  <c r="X4875" i="3" s="1"/>
  <c r="U4876" i="3"/>
  <c r="V4876" i="3"/>
  <c r="X4876" i="3" s="1"/>
  <c r="U4877" i="3"/>
  <c r="V4877" i="3"/>
  <c r="X4877" i="3" s="1"/>
  <c r="U4878" i="3"/>
  <c r="V4878" i="3"/>
  <c r="X4878" i="3" s="1"/>
  <c r="U4879" i="3"/>
  <c r="V4879" i="3"/>
  <c r="X4879" i="3" s="1"/>
  <c r="U4880" i="3"/>
  <c r="V4880" i="3"/>
  <c r="X4880" i="3" s="1"/>
  <c r="U4881" i="3"/>
  <c r="V4881" i="3"/>
  <c r="X4881" i="3" s="1"/>
  <c r="U4882" i="3"/>
  <c r="V4882" i="3"/>
  <c r="X4882" i="3" s="1"/>
  <c r="U4883" i="3"/>
  <c r="V4883" i="3"/>
  <c r="X4883" i="3" s="1"/>
  <c r="U4884" i="3"/>
  <c r="V4884" i="3"/>
  <c r="X4884" i="3" s="1"/>
  <c r="U4885" i="3"/>
  <c r="V4885" i="3"/>
  <c r="X4885" i="3" s="1"/>
  <c r="U4886" i="3"/>
  <c r="V4886" i="3"/>
  <c r="X4886" i="3" s="1"/>
  <c r="U4887" i="3"/>
  <c r="V4887" i="3"/>
  <c r="X4887" i="3" s="1"/>
  <c r="U4888" i="3"/>
  <c r="V4888" i="3"/>
  <c r="X4888" i="3" s="1"/>
  <c r="U4889" i="3"/>
  <c r="V4889" i="3"/>
  <c r="X4889" i="3" s="1"/>
  <c r="U4890" i="3"/>
  <c r="V4890" i="3"/>
  <c r="X4890" i="3" s="1"/>
  <c r="U4891" i="3"/>
  <c r="V4891" i="3"/>
  <c r="X4891" i="3" s="1"/>
  <c r="U4892" i="3"/>
  <c r="V4892" i="3"/>
  <c r="X4892" i="3" s="1"/>
  <c r="U4893" i="3"/>
  <c r="V4893" i="3"/>
  <c r="X4893" i="3" s="1"/>
  <c r="U4894" i="3"/>
  <c r="V4894" i="3"/>
  <c r="X4894" i="3" s="1"/>
  <c r="U4895" i="3"/>
  <c r="V4895" i="3"/>
  <c r="X4895" i="3" s="1"/>
  <c r="U4896" i="3"/>
  <c r="V4896" i="3"/>
  <c r="X4896" i="3" s="1"/>
  <c r="U4897" i="3"/>
  <c r="V4897" i="3"/>
  <c r="X4897" i="3" s="1"/>
  <c r="U4898" i="3"/>
  <c r="V4898" i="3"/>
  <c r="X4898" i="3" s="1"/>
  <c r="U4899" i="3"/>
  <c r="V4899" i="3"/>
  <c r="X4899" i="3" s="1"/>
  <c r="U4900" i="3"/>
  <c r="V4900" i="3"/>
  <c r="X4900" i="3" s="1"/>
  <c r="U4901" i="3"/>
  <c r="V4901" i="3"/>
  <c r="X4901" i="3" s="1"/>
  <c r="U4902" i="3"/>
  <c r="V4902" i="3"/>
  <c r="X4902" i="3" s="1"/>
  <c r="U4903" i="3"/>
  <c r="V4903" i="3"/>
  <c r="X4903" i="3" s="1"/>
  <c r="U4904" i="3"/>
  <c r="V4904" i="3"/>
  <c r="X4904" i="3" s="1"/>
  <c r="U4905" i="3"/>
  <c r="V4905" i="3"/>
  <c r="X4905" i="3" s="1"/>
  <c r="U4906" i="3"/>
  <c r="V4906" i="3"/>
  <c r="X4906" i="3" s="1"/>
  <c r="U4907" i="3"/>
  <c r="V4907" i="3"/>
  <c r="X4907" i="3" s="1"/>
  <c r="U4908" i="3"/>
  <c r="V4908" i="3"/>
  <c r="X4908" i="3" s="1"/>
  <c r="U4909" i="3"/>
  <c r="V4909" i="3"/>
  <c r="X4909" i="3" s="1"/>
  <c r="U4910" i="3"/>
  <c r="V4910" i="3"/>
  <c r="X4910" i="3" s="1"/>
  <c r="U4911" i="3"/>
  <c r="V4911" i="3"/>
  <c r="X4911" i="3" s="1"/>
  <c r="U4912" i="3"/>
  <c r="V4912" i="3"/>
  <c r="X4912" i="3" s="1"/>
  <c r="U4913" i="3"/>
  <c r="V4913" i="3"/>
  <c r="X4913" i="3" s="1"/>
  <c r="U4914" i="3"/>
  <c r="V4914" i="3"/>
  <c r="X4914" i="3" s="1"/>
  <c r="U4915" i="3"/>
  <c r="V4915" i="3"/>
  <c r="X4915" i="3" s="1"/>
  <c r="U4916" i="3"/>
  <c r="V4916" i="3"/>
  <c r="X4916" i="3" s="1"/>
  <c r="U4917" i="3"/>
  <c r="V4917" i="3"/>
  <c r="X4917" i="3" s="1"/>
  <c r="U4918" i="3"/>
  <c r="V4918" i="3"/>
  <c r="X4918" i="3" s="1"/>
  <c r="U4919" i="3"/>
  <c r="V4919" i="3"/>
  <c r="X4919" i="3" s="1"/>
  <c r="U4920" i="3"/>
  <c r="V4920" i="3"/>
  <c r="X4920" i="3" s="1"/>
  <c r="U4921" i="3"/>
  <c r="V4921" i="3"/>
  <c r="X4921" i="3" s="1"/>
  <c r="U4922" i="3"/>
  <c r="V4922" i="3"/>
  <c r="X4922" i="3" s="1"/>
  <c r="U4923" i="3"/>
  <c r="V4923" i="3"/>
  <c r="X4923" i="3" s="1"/>
  <c r="U4924" i="3"/>
  <c r="V4924" i="3"/>
  <c r="X4924" i="3" s="1"/>
  <c r="U4925" i="3"/>
  <c r="V4925" i="3"/>
  <c r="X4925" i="3" s="1"/>
  <c r="U4926" i="3"/>
  <c r="V4926" i="3"/>
  <c r="X4926" i="3" s="1"/>
  <c r="U4927" i="3"/>
  <c r="V4927" i="3"/>
  <c r="X4927" i="3" s="1"/>
  <c r="U4928" i="3"/>
  <c r="V4928" i="3"/>
  <c r="X4928" i="3" s="1"/>
  <c r="U4929" i="3"/>
  <c r="V4929" i="3"/>
  <c r="X4929" i="3" s="1"/>
  <c r="U4930" i="3"/>
  <c r="V4930" i="3"/>
  <c r="X4930" i="3" s="1"/>
  <c r="U4931" i="3"/>
  <c r="V4931" i="3"/>
  <c r="X4931" i="3" s="1"/>
  <c r="U4932" i="3"/>
  <c r="V4932" i="3"/>
  <c r="X4932" i="3" s="1"/>
  <c r="U4933" i="3"/>
  <c r="V4933" i="3"/>
  <c r="X4933" i="3" s="1"/>
  <c r="U4934" i="3"/>
  <c r="V4934" i="3"/>
  <c r="X4934" i="3" s="1"/>
  <c r="U4935" i="3"/>
  <c r="V4935" i="3"/>
  <c r="X4935" i="3" s="1"/>
  <c r="U4936" i="3"/>
  <c r="V4936" i="3"/>
  <c r="X4936" i="3" s="1"/>
  <c r="U4937" i="3"/>
  <c r="V4937" i="3"/>
  <c r="X4937" i="3" s="1"/>
  <c r="U4938" i="3"/>
  <c r="V4938" i="3"/>
  <c r="X4938" i="3" s="1"/>
  <c r="U4939" i="3"/>
  <c r="V4939" i="3"/>
  <c r="X4939" i="3" s="1"/>
  <c r="U4940" i="3"/>
  <c r="V4940" i="3"/>
  <c r="X4940" i="3" s="1"/>
  <c r="U4941" i="3"/>
  <c r="V4941" i="3"/>
  <c r="X4941" i="3" s="1"/>
  <c r="U4942" i="3"/>
  <c r="V4942" i="3"/>
  <c r="X4942" i="3" s="1"/>
  <c r="U4943" i="3"/>
  <c r="V4943" i="3"/>
  <c r="X4943" i="3" s="1"/>
  <c r="U4944" i="3"/>
  <c r="V4944" i="3"/>
  <c r="X4944" i="3" s="1"/>
  <c r="U4945" i="3"/>
  <c r="V4945" i="3"/>
  <c r="X4945" i="3" s="1"/>
  <c r="U4946" i="3"/>
  <c r="V4946" i="3"/>
  <c r="X4946" i="3" s="1"/>
  <c r="U4947" i="3"/>
  <c r="V4947" i="3"/>
  <c r="X4947" i="3" s="1"/>
  <c r="U4948" i="3"/>
  <c r="V4948" i="3"/>
  <c r="X4948" i="3" s="1"/>
  <c r="U4949" i="3"/>
  <c r="V4949" i="3"/>
  <c r="X4949" i="3" s="1"/>
  <c r="U4950" i="3"/>
  <c r="V4950" i="3"/>
  <c r="X4950" i="3" s="1"/>
  <c r="U4951" i="3"/>
  <c r="V4951" i="3"/>
  <c r="X4951" i="3" s="1"/>
  <c r="U4952" i="3"/>
  <c r="V4952" i="3"/>
  <c r="X4952" i="3" s="1"/>
  <c r="U4953" i="3"/>
  <c r="V4953" i="3"/>
  <c r="X4953" i="3" s="1"/>
  <c r="U4954" i="3"/>
  <c r="V4954" i="3"/>
  <c r="X4954" i="3" s="1"/>
  <c r="U4955" i="3"/>
  <c r="V4955" i="3"/>
  <c r="X4955" i="3" s="1"/>
  <c r="U4956" i="3"/>
  <c r="V4956" i="3"/>
  <c r="X4956" i="3" s="1"/>
  <c r="U4957" i="3"/>
  <c r="V4957" i="3"/>
  <c r="X4957" i="3" s="1"/>
  <c r="U4958" i="3"/>
  <c r="V4958" i="3"/>
  <c r="X4958" i="3" s="1"/>
  <c r="U4959" i="3"/>
  <c r="V4959" i="3"/>
  <c r="X4959" i="3" s="1"/>
  <c r="U4960" i="3"/>
  <c r="V4960" i="3"/>
  <c r="X4960" i="3" s="1"/>
  <c r="U4961" i="3"/>
  <c r="V4961" i="3"/>
  <c r="X4961" i="3" s="1"/>
  <c r="U4962" i="3"/>
  <c r="V4962" i="3"/>
  <c r="X4962" i="3" s="1"/>
  <c r="U4963" i="3"/>
  <c r="V4963" i="3"/>
  <c r="X4963" i="3" s="1"/>
  <c r="U4964" i="3"/>
  <c r="V4964" i="3"/>
  <c r="X4964" i="3" s="1"/>
  <c r="U4965" i="3"/>
  <c r="V4965" i="3"/>
  <c r="X4965" i="3" s="1"/>
  <c r="U4966" i="3"/>
  <c r="V4966" i="3"/>
  <c r="X4966" i="3" s="1"/>
  <c r="U4967" i="3"/>
  <c r="V4967" i="3"/>
  <c r="X4967" i="3" s="1"/>
  <c r="U4968" i="3"/>
  <c r="V4968" i="3"/>
  <c r="X4968" i="3" s="1"/>
  <c r="U4969" i="3"/>
  <c r="V4969" i="3"/>
  <c r="X4969" i="3" s="1"/>
  <c r="U4970" i="3"/>
  <c r="V4970" i="3"/>
  <c r="X4970" i="3" s="1"/>
  <c r="U4971" i="3"/>
  <c r="V4971" i="3"/>
  <c r="X4971" i="3" s="1"/>
  <c r="U4972" i="3"/>
  <c r="V4972" i="3"/>
  <c r="X4972" i="3" s="1"/>
  <c r="U4973" i="3"/>
  <c r="V4973" i="3"/>
  <c r="X4973" i="3" s="1"/>
  <c r="U4974" i="3"/>
  <c r="V4974" i="3"/>
  <c r="X4974" i="3" s="1"/>
  <c r="U4975" i="3"/>
  <c r="V4975" i="3"/>
  <c r="X4975" i="3" s="1"/>
  <c r="U4976" i="3"/>
  <c r="V4976" i="3"/>
  <c r="X4976" i="3" s="1"/>
  <c r="U4977" i="3"/>
  <c r="V4977" i="3"/>
  <c r="X4977" i="3" s="1"/>
  <c r="U4978" i="3"/>
  <c r="V4978" i="3"/>
  <c r="X4978" i="3" s="1"/>
  <c r="U4979" i="3"/>
  <c r="V4979" i="3"/>
  <c r="X4979" i="3" s="1"/>
  <c r="U4980" i="3"/>
  <c r="V4980" i="3"/>
  <c r="X4980" i="3" s="1"/>
  <c r="U4981" i="3"/>
  <c r="V4981" i="3"/>
  <c r="X4981" i="3" s="1"/>
  <c r="U4982" i="3"/>
  <c r="V4982" i="3"/>
  <c r="X4982" i="3" s="1"/>
  <c r="U4983" i="3"/>
  <c r="V4983" i="3"/>
  <c r="X4983" i="3" s="1"/>
  <c r="U4984" i="3"/>
  <c r="V4984" i="3"/>
  <c r="X4984" i="3" s="1"/>
  <c r="U4985" i="3"/>
  <c r="V4985" i="3"/>
  <c r="X4985" i="3" s="1"/>
  <c r="U4986" i="3"/>
  <c r="V4986" i="3"/>
  <c r="X4986" i="3" s="1"/>
  <c r="U4987" i="3"/>
  <c r="V4987" i="3"/>
  <c r="X4987" i="3" s="1"/>
  <c r="U4988" i="3"/>
  <c r="V4988" i="3"/>
  <c r="X4988" i="3" s="1"/>
  <c r="U4989" i="3"/>
  <c r="V4989" i="3"/>
  <c r="X4989" i="3" s="1"/>
  <c r="U4990" i="3"/>
  <c r="V4990" i="3"/>
  <c r="X4990" i="3" s="1"/>
  <c r="U4991" i="3"/>
  <c r="V4991" i="3"/>
  <c r="X4991" i="3" s="1"/>
  <c r="U4992" i="3"/>
  <c r="V4992" i="3"/>
  <c r="X4992" i="3" s="1"/>
  <c r="U4993" i="3"/>
  <c r="V4993" i="3"/>
  <c r="X4993" i="3" s="1"/>
  <c r="U4994" i="3"/>
  <c r="V4994" i="3"/>
  <c r="X4994" i="3" s="1"/>
  <c r="U4995" i="3"/>
  <c r="V4995" i="3"/>
  <c r="X4995" i="3" s="1"/>
  <c r="U4996" i="3"/>
  <c r="V4996" i="3"/>
  <c r="X4996" i="3" s="1"/>
  <c r="U4997" i="3"/>
  <c r="V4997" i="3"/>
  <c r="X4997" i="3" s="1"/>
  <c r="U4998" i="3"/>
  <c r="V4998" i="3"/>
  <c r="X4998" i="3" s="1"/>
  <c r="U4999" i="3"/>
  <c r="V4999" i="3"/>
  <c r="X4999" i="3" s="1"/>
  <c r="U5000" i="3"/>
  <c r="V5000" i="3"/>
  <c r="X5000" i="3" s="1"/>
  <c r="U5001" i="3"/>
  <c r="V5001" i="3"/>
  <c r="X5001" i="3" s="1"/>
  <c r="U5002" i="3"/>
  <c r="V5002" i="3"/>
  <c r="X5002" i="3" s="1"/>
  <c r="U5003" i="3"/>
  <c r="V5003" i="3"/>
  <c r="X5003" i="3" s="1"/>
  <c r="U5004" i="3"/>
  <c r="V5004" i="3"/>
  <c r="X5004" i="3" s="1"/>
  <c r="U5005" i="3"/>
  <c r="V5005" i="3"/>
  <c r="X5005" i="3" s="1"/>
  <c r="U5006" i="3"/>
  <c r="V5006" i="3"/>
  <c r="X5006" i="3" s="1"/>
  <c r="U5007" i="3"/>
  <c r="V5007" i="3"/>
  <c r="X5007" i="3" s="1"/>
  <c r="U5008" i="3"/>
  <c r="V5008" i="3"/>
  <c r="X5008" i="3" s="1"/>
  <c r="U5009" i="3"/>
  <c r="V5009" i="3"/>
  <c r="X5009" i="3" s="1"/>
  <c r="U5010" i="3"/>
  <c r="V5010" i="3"/>
  <c r="X5010" i="3" s="1"/>
  <c r="U5011" i="3"/>
  <c r="V5011" i="3"/>
  <c r="X5011" i="3" s="1"/>
  <c r="U5012" i="3"/>
  <c r="V5012" i="3"/>
  <c r="X5012" i="3" s="1"/>
  <c r="U5013" i="3"/>
  <c r="V5013" i="3"/>
  <c r="X5013" i="3" s="1"/>
  <c r="U5014" i="3"/>
  <c r="V5014" i="3"/>
  <c r="X5014" i="3" s="1"/>
  <c r="U5015" i="3"/>
  <c r="V5015" i="3"/>
  <c r="X5015" i="3" s="1"/>
  <c r="U5016" i="3"/>
  <c r="V5016" i="3"/>
  <c r="X5016" i="3" s="1"/>
  <c r="U5017" i="3"/>
  <c r="V5017" i="3"/>
  <c r="X5017" i="3" s="1"/>
  <c r="U5018" i="3"/>
  <c r="V5018" i="3"/>
  <c r="X5018" i="3" s="1"/>
  <c r="U5019" i="3"/>
  <c r="V5019" i="3"/>
  <c r="X5019" i="3" s="1"/>
  <c r="U5020" i="3"/>
  <c r="V5020" i="3"/>
  <c r="X5020" i="3" s="1"/>
  <c r="U5021" i="3"/>
  <c r="V5021" i="3"/>
  <c r="X5021" i="3" s="1"/>
  <c r="U5022" i="3"/>
  <c r="V5022" i="3"/>
  <c r="X5022" i="3" s="1"/>
  <c r="U5023" i="3"/>
  <c r="V5023" i="3"/>
  <c r="X5023" i="3" s="1"/>
  <c r="U5024" i="3"/>
  <c r="V5024" i="3"/>
  <c r="X5024" i="3" s="1"/>
  <c r="U5025" i="3"/>
  <c r="V5025" i="3"/>
  <c r="X5025" i="3" s="1"/>
  <c r="U5026" i="3"/>
  <c r="V5026" i="3"/>
  <c r="X5026" i="3" s="1"/>
  <c r="U5027" i="3"/>
  <c r="V5027" i="3"/>
  <c r="X5027" i="3" s="1"/>
  <c r="U5028" i="3"/>
  <c r="V5028" i="3"/>
  <c r="X5028" i="3" s="1"/>
  <c r="U5029" i="3"/>
  <c r="V5029" i="3"/>
  <c r="X5029" i="3" s="1"/>
  <c r="U5030" i="3"/>
  <c r="V5030" i="3"/>
  <c r="X5030" i="3" s="1"/>
  <c r="U5031" i="3"/>
  <c r="V5031" i="3"/>
  <c r="X5031" i="3" s="1"/>
  <c r="U5032" i="3"/>
  <c r="V5032" i="3"/>
  <c r="X5032" i="3" s="1"/>
  <c r="U5033" i="3"/>
  <c r="V5033" i="3"/>
  <c r="X5033" i="3" s="1"/>
  <c r="U5034" i="3"/>
  <c r="V5034" i="3"/>
  <c r="X5034" i="3" s="1"/>
  <c r="U5035" i="3"/>
  <c r="V5035" i="3"/>
  <c r="X5035" i="3" s="1"/>
  <c r="U5036" i="3"/>
  <c r="V5036" i="3"/>
  <c r="X5036" i="3" s="1"/>
  <c r="U5037" i="3"/>
  <c r="V5037" i="3"/>
  <c r="X5037" i="3" s="1"/>
  <c r="U5038" i="3"/>
  <c r="V5038" i="3"/>
  <c r="X5038" i="3" s="1"/>
  <c r="U5039" i="3"/>
  <c r="V5039" i="3"/>
  <c r="X5039" i="3" s="1"/>
  <c r="U5040" i="3"/>
  <c r="V5040" i="3"/>
  <c r="X5040" i="3" s="1"/>
  <c r="U5041" i="3"/>
  <c r="V5041" i="3"/>
  <c r="X5041" i="3" s="1"/>
  <c r="U5042" i="3"/>
  <c r="V5042" i="3"/>
  <c r="X5042" i="3" s="1"/>
  <c r="U5043" i="3"/>
  <c r="V5043" i="3"/>
  <c r="X5043" i="3" s="1"/>
  <c r="U5044" i="3"/>
  <c r="V5044" i="3"/>
  <c r="X5044" i="3" s="1"/>
  <c r="U5045" i="3"/>
  <c r="V5045" i="3"/>
  <c r="X5045" i="3" s="1"/>
  <c r="U5046" i="3"/>
  <c r="V5046" i="3"/>
  <c r="X5046" i="3" s="1"/>
  <c r="U5047" i="3"/>
  <c r="V5047" i="3"/>
  <c r="X5047" i="3" s="1"/>
  <c r="U5048" i="3"/>
  <c r="V5048" i="3"/>
  <c r="X5048" i="3" s="1"/>
  <c r="U5049" i="3"/>
  <c r="V5049" i="3"/>
  <c r="X5049" i="3" s="1"/>
  <c r="U5050" i="3"/>
  <c r="V5050" i="3"/>
  <c r="X5050" i="3" s="1"/>
  <c r="U5051" i="3"/>
  <c r="V5051" i="3"/>
  <c r="X5051" i="3" s="1"/>
  <c r="U5052" i="3"/>
  <c r="V5052" i="3"/>
  <c r="X5052" i="3" s="1"/>
  <c r="U5053" i="3"/>
  <c r="V5053" i="3"/>
  <c r="X5053" i="3" s="1"/>
  <c r="U5054" i="3"/>
  <c r="V5054" i="3"/>
  <c r="X5054" i="3" s="1"/>
  <c r="U5055" i="3"/>
  <c r="V5055" i="3"/>
  <c r="X5055" i="3" s="1"/>
  <c r="U5056" i="3"/>
  <c r="V5056" i="3"/>
  <c r="X5056" i="3" s="1"/>
  <c r="U5057" i="3"/>
  <c r="V5057" i="3"/>
  <c r="X5057" i="3" s="1"/>
  <c r="U5058" i="3"/>
  <c r="V5058" i="3"/>
  <c r="X5058" i="3" s="1"/>
  <c r="U5059" i="3"/>
  <c r="V5059" i="3"/>
  <c r="X5059" i="3" s="1"/>
  <c r="U5060" i="3"/>
  <c r="V5060" i="3"/>
  <c r="X5060" i="3" s="1"/>
  <c r="U5061" i="3"/>
  <c r="V5061" i="3"/>
  <c r="X5061" i="3" s="1"/>
  <c r="U5062" i="3"/>
  <c r="V5062" i="3"/>
  <c r="X5062" i="3" s="1"/>
  <c r="U5063" i="3"/>
  <c r="V5063" i="3"/>
  <c r="X5063" i="3" s="1"/>
  <c r="U5064" i="3"/>
  <c r="V5064" i="3"/>
  <c r="X5064" i="3" s="1"/>
  <c r="U5065" i="3"/>
  <c r="V5065" i="3"/>
  <c r="X5065" i="3" s="1"/>
  <c r="U5066" i="3"/>
  <c r="V5066" i="3"/>
  <c r="X5066" i="3" s="1"/>
  <c r="U5067" i="3"/>
  <c r="V5067" i="3"/>
  <c r="X5067" i="3" s="1"/>
  <c r="U5068" i="3"/>
  <c r="V5068" i="3"/>
  <c r="X5068" i="3" s="1"/>
  <c r="U5069" i="3"/>
  <c r="V5069" i="3"/>
  <c r="X5069" i="3" s="1"/>
  <c r="U5070" i="3"/>
  <c r="V5070" i="3"/>
  <c r="X5070" i="3" s="1"/>
  <c r="U5071" i="3"/>
  <c r="V5071" i="3"/>
  <c r="X5071" i="3" s="1"/>
  <c r="U5072" i="3"/>
  <c r="V5072" i="3"/>
  <c r="X5072" i="3" s="1"/>
  <c r="U5073" i="3"/>
  <c r="V5073" i="3"/>
  <c r="X5073" i="3" s="1"/>
  <c r="U5074" i="3"/>
  <c r="V5074" i="3"/>
  <c r="X5074" i="3" s="1"/>
  <c r="U5075" i="3"/>
  <c r="V5075" i="3"/>
  <c r="X5075" i="3" s="1"/>
  <c r="U5076" i="3"/>
  <c r="V5076" i="3"/>
  <c r="X5076" i="3" s="1"/>
  <c r="U5077" i="3"/>
  <c r="V5077" i="3"/>
  <c r="X5077" i="3" s="1"/>
  <c r="U5078" i="3"/>
  <c r="V5078" i="3"/>
  <c r="X5078" i="3" s="1"/>
  <c r="U5079" i="3"/>
  <c r="V5079" i="3"/>
  <c r="X5079" i="3" s="1"/>
  <c r="U5080" i="3"/>
  <c r="V5080" i="3"/>
  <c r="X5080" i="3" s="1"/>
  <c r="U5081" i="3"/>
  <c r="V5081" i="3"/>
  <c r="X5081" i="3" s="1"/>
  <c r="U5082" i="3"/>
  <c r="V5082" i="3"/>
  <c r="X5082" i="3" s="1"/>
  <c r="U5083" i="3"/>
  <c r="V5083" i="3"/>
  <c r="X5083" i="3" s="1"/>
  <c r="U5084" i="3"/>
  <c r="V5084" i="3"/>
  <c r="X5084" i="3" s="1"/>
  <c r="U5085" i="3"/>
  <c r="V5085" i="3"/>
  <c r="X5085" i="3" s="1"/>
  <c r="U5086" i="3"/>
  <c r="V5086" i="3"/>
  <c r="X5086" i="3" s="1"/>
  <c r="U5087" i="3"/>
  <c r="V5087" i="3"/>
  <c r="X5087" i="3" s="1"/>
  <c r="U5088" i="3"/>
  <c r="V5088" i="3"/>
  <c r="X5088" i="3" s="1"/>
  <c r="U5089" i="3"/>
  <c r="V5089" i="3"/>
  <c r="X5089" i="3" s="1"/>
  <c r="U5090" i="3"/>
  <c r="V5090" i="3"/>
  <c r="X5090" i="3" s="1"/>
  <c r="U5091" i="3"/>
  <c r="V5091" i="3"/>
  <c r="X5091" i="3" s="1"/>
  <c r="U5092" i="3"/>
  <c r="V5092" i="3"/>
  <c r="X5092" i="3" s="1"/>
  <c r="U5093" i="3"/>
  <c r="V5093" i="3"/>
  <c r="X5093" i="3" s="1"/>
  <c r="U5094" i="3"/>
  <c r="V5094" i="3"/>
  <c r="X5094" i="3" s="1"/>
  <c r="U5095" i="3"/>
  <c r="V5095" i="3"/>
  <c r="X5095" i="3" s="1"/>
  <c r="U5096" i="3"/>
  <c r="V5096" i="3"/>
  <c r="X5096" i="3" s="1"/>
  <c r="U5097" i="3"/>
  <c r="V5097" i="3"/>
  <c r="X5097" i="3" s="1"/>
  <c r="U5098" i="3"/>
  <c r="V5098" i="3"/>
  <c r="X5098" i="3" s="1"/>
  <c r="U5099" i="3"/>
  <c r="V5099" i="3"/>
  <c r="X5099" i="3" s="1"/>
  <c r="U5100" i="3"/>
  <c r="V5100" i="3"/>
  <c r="X5100" i="3" s="1"/>
  <c r="U5101" i="3"/>
  <c r="V5101" i="3"/>
  <c r="X5101" i="3" s="1"/>
  <c r="U5102" i="3"/>
  <c r="V5102" i="3"/>
  <c r="X5102" i="3" s="1"/>
  <c r="U5103" i="3"/>
  <c r="V5103" i="3"/>
  <c r="X5103" i="3" s="1"/>
  <c r="U5104" i="3"/>
  <c r="V5104" i="3"/>
  <c r="X5104" i="3" s="1"/>
  <c r="U5105" i="3"/>
  <c r="V5105" i="3"/>
  <c r="X5105" i="3" s="1"/>
  <c r="U5106" i="3"/>
  <c r="V5106" i="3"/>
  <c r="X5106" i="3" s="1"/>
  <c r="U5107" i="3"/>
  <c r="V5107" i="3"/>
  <c r="X5107" i="3" s="1"/>
  <c r="U5108" i="3"/>
  <c r="V5108" i="3"/>
  <c r="X5108" i="3" s="1"/>
  <c r="U5109" i="3"/>
  <c r="V5109" i="3"/>
  <c r="X5109" i="3" s="1"/>
  <c r="U5110" i="3"/>
  <c r="V5110" i="3"/>
  <c r="X5110" i="3" s="1"/>
  <c r="U5111" i="3"/>
  <c r="V5111" i="3"/>
  <c r="X5111" i="3" s="1"/>
  <c r="U5112" i="3"/>
  <c r="V5112" i="3"/>
  <c r="X5112" i="3" s="1"/>
  <c r="U5113" i="3"/>
  <c r="V5113" i="3"/>
  <c r="X5113" i="3" s="1"/>
  <c r="U5114" i="3"/>
  <c r="V5114" i="3"/>
  <c r="X5114" i="3" s="1"/>
  <c r="U5115" i="3"/>
  <c r="V5115" i="3"/>
  <c r="X5115" i="3" s="1"/>
  <c r="U5116" i="3"/>
  <c r="V5116" i="3"/>
  <c r="X5116" i="3" s="1"/>
  <c r="U5117" i="3"/>
  <c r="V5117" i="3"/>
  <c r="X5117" i="3" s="1"/>
  <c r="U5118" i="3"/>
  <c r="V5118" i="3"/>
  <c r="X5118" i="3" s="1"/>
  <c r="U5119" i="3"/>
  <c r="V5119" i="3"/>
  <c r="X5119" i="3" s="1"/>
  <c r="U5120" i="3"/>
  <c r="V5120" i="3"/>
  <c r="X5120" i="3" s="1"/>
  <c r="U5121" i="3"/>
  <c r="V5121" i="3"/>
  <c r="X5121" i="3" s="1"/>
  <c r="U5122" i="3"/>
  <c r="V5122" i="3"/>
  <c r="X5122" i="3" s="1"/>
  <c r="U5123" i="3"/>
  <c r="V5123" i="3"/>
  <c r="X5123" i="3" s="1"/>
  <c r="U5124" i="3"/>
  <c r="V5124" i="3"/>
  <c r="X5124" i="3" s="1"/>
  <c r="U5125" i="3"/>
  <c r="V5125" i="3"/>
  <c r="X5125" i="3" s="1"/>
  <c r="U5126" i="3"/>
  <c r="V5126" i="3"/>
  <c r="X5126" i="3" s="1"/>
  <c r="U5127" i="3"/>
  <c r="V5127" i="3"/>
  <c r="X5127" i="3" s="1"/>
  <c r="U5128" i="3"/>
  <c r="V5128" i="3"/>
  <c r="X5128" i="3" s="1"/>
  <c r="U5129" i="3"/>
  <c r="V5129" i="3"/>
  <c r="X5129" i="3" s="1"/>
  <c r="U5130" i="3"/>
  <c r="V5130" i="3"/>
  <c r="X5130" i="3" s="1"/>
  <c r="U5131" i="3"/>
  <c r="V5131" i="3"/>
  <c r="X5131" i="3" s="1"/>
  <c r="U5132" i="3"/>
  <c r="V5132" i="3"/>
  <c r="X5132" i="3" s="1"/>
  <c r="U5133" i="3"/>
  <c r="V5133" i="3"/>
  <c r="X5133" i="3" s="1"/>
  <c r="U5134" i="3"/>
  <c r="V5134" i="3"/>
  <c r="X5134" i="3" s="1"/>
  <c r="U5135" i="3"/>
  <c r="V5135" i="3"/>
  <c r="X5135" i="3" s="1"/>
  <c r="U5136" i="3"/>
  <c r="V5136" i="3"/>
  <c r="X5136" i="3" s="1"/>
  <c r="U5137" i="3"/>
  <c r="V5137" i="3"/>
  <c r="X5137" i="3" s="1"/>
  <c r="U5138" i="3"/>
  <c r="V5138" i="3"/>
  <c r="X5138" i="3" s="1"/>
  <c r="U5139" i="3"/>
  <c r="V5139" i="3"/>
  <c r="X5139" i="3" s="1"/>
  <c r="U5140" i="3"/>
  <c r="V5140" i="3"/>
  <c r="X5140" i="3" s="1"/>
  <c r="U5141" i="3"/>
  <c r="V5141" i="3"/>
  <c r="X5141" i="3" s="1"/>
  <c r="U5142" i="3"/>
  <c r="V5142" i="3"/>
  <c r="X5142" i="3" s="1"/>
  <c r="U5143" i="3"/>
  <c r="V5143" i="3"/>
  <c r="X5143" i="3" s="1"/>
  <c r="U5144" i="3"/>
  <c r="V5144" i="3"/>
  <c r="X5144" i="3" s="1"/>
  <c r="U5145" i="3"/>
  <c r="V5145" i="3"/>
  <c r="X5145" i="3" s="1"/>
  <c r="U5146" i="3"/>
  <c r="V5146" i="3"/>
  <c r="X5146" i="3" s="1"/>
  <c r="U5147" i="3"/>
  <c r="V5147" i="3"/>
  <c r="X5147" i="3" s="1"/>
  <c r="U5148" i="3"/>
  <c r="V5148" i="3"/>
  <c r="X5148" i="3" s="1"/>
  <c r="U5149" i="3"/>
  <c r="V5149" i="3"/>
  <c r="X5149" i="3" s="1"/>
  <c r="U5150" i="3"/>
  <c r="V5150" i="3"/>
  <c r="X5150" i="3" s="1"/>
  <c r="U5151" i="3"/>
  <c r="V5151" i="3"/>
  <c r="X5151" i="3" s="1"/>
  <c r="U5152" i="3"/>
  <c r="V5152" i="3"/>
  <c r="X5152" i="3" s="1"/>
  <c r="U5153" i="3"/>
  <c r="V5153" i="3"/>
  <c r="X5153" i="3" s="1"/>
  <c r="U5154" i="3"/>
  <c r="V5154" i="3"/>
  <c r="X5154" i="3" s="1"/>
  <c r="U5155" i="3"/>
  <c r="V5155" i="3"/>
  <c r="X5155" i="3" s="1"/>
  <c r="U5156" i="3"/>
  <c r="V5156" i="3"/>
  <c r="X5156" i="3" s="1"/>
  <c r="U5157" i="3"/>
  <c r="V5157" i="3"/>
  <c r="X5157" i="3" s="1"/>
  <c r="U5158" i="3"/>
  <c r="V5158" i="3"/>
  <c r="X5158" i="3" s="1"/>
  <c r="U5159" i="3"/>
  <c r="V5159" i="3"/>
  <c r="X5159" i="3" s="1"/>
  <c r="U5160" i="3"/>
  <c r="V5160" i="3"/>
  <c r="X5160" i="3" s="1"/>
  <c r="U5161" i="3"/>
  <c r="V5161" i="3"/>
  <c r="X5161" i="3" s="1"/>
  <c r="U5162" i="3"/>
  <c r="V5162" i="3"/>
  <c r="X5162" i="3" s="1"/>
  <c r="U5163" i="3"/>
  <c r="V5163" i="3"/>
  <c r="X5163" i="3" s="1"/>
  <c r="U5164" i="3"/>
  <c r="V5164" i="3"/>
  <c r="X5164" i="3" s="1"/>
  <c r="U5165" i="3"/>
  <c r="V5165" i="3"/>
  <c r="X5165" i="3" s="1"/>
  <c r="U5166" i="3"/>
  <c r="V5166" i="3"/>
  <c r="X5166" i="3" s="1"/>
  <c r="U5167" i="3"/>
  <c r="V5167" i="3"/>
  <c r="X5167" i="3" s="1"/>
  <c r="U5168" i="3"/>
  <c r="V5168" i="3"/>
  <c r="X5168" i="3" s="1"/>
  <c r="U5169" i="3"/>
  <c r="V5169" i="3"/>
  <c r="X5169" i="3" s="1"/>
  <c r="U5170" i="3"/>
  <c r="V5170" i="3"/>
  <c r="X5170" i="3" s="1"/>
  <c r="U5171" i="3"/>
  <c r="V5171" i="3"/>
  <c r="X5171" i="3" s="1"/>
  <c r="U5172" i="3"/>
  <c r="V5172" i="3"/>
  <c r="X5172" i="3" s="1"/>
  <c r="U5173" i="3"/>
  <c r="V5173" i="3"/>
  <c r="X5173" i="3" s="1"/>
  <c r="U5174" i="3"/>
  <c r="V5174" i="3"/>
  <c r="X5174" i="3" s="1"/>
  <c r="U5175" i="3"/>
  <c r="V5175" i="3"/>
  <c r="X5175" i="3" s="1"/>
  <c r="U5176" i="3"/>
  <c r="V5176" i="3"/>
  <c r="X5176" i="3" s="1"/>
  <c r="U5177" i="3"/>
  <c r="V5177" i="3"/>
  <c r="X5177" i="3" s="1"/>
  <c r="U5178" i="3"/>
  <c r="V5178" i="3"/>
  <c r="X5178" i="3" s="1"/>
  <c r="U5179" i="3"/>
  <c r="V5179" i="3"/>
  <c r="X5179" i="3" s="1"/>
  <c r="U5180" i="3"/>
  <c r="V5180" i="3"/>
  <c r="X5180" i="3" s="1"/>
  <c r="U5181" i="3"/>
  <c r="V5181" i="3"/>
  <c r="X5181" i="3" s="1"/>
  <c r="U5182" i="3"/>
  <c r="V5182" i="3"/>
  <c r="X5182" i="3" s="1"/>
  <c r="U5183" i="3"/>
  <c r="V5183" i="3"/>
  <c r="X5183" i="3" s="1"/>
  <c r="U5184" i="3"/>
  <c r="V5184" i="3"/>
  <c r="X5184" i="3" s="1"/>
  <c r="U5185" i="3"/>
  <c r="V5185" i="3"/>
  <c r="X5185" i="3" s="1"/>
  <c r="U5186" i="3"/>
  <c r="V5186" i="3"/>
  <c r="X5186" i="3" s="1"/>
  <c r="U5187" i="3"/>
  <c r="V5187" i="3"/>
  <c r="X5187" i="3" s="1"/>
  <c r="U5188" i="3"/>
  <c r="V5188" i="3"/>
  <c r="X5188" i="3" s="1"/>
  <c r="U5189" i="3"/>
  <c r="V5189" i="3"/>
  <c r="X5189" i="3" s="1"/>
  <c r="U5190" i="3"/>
  <c r="V5190" i="3"/>
  <c r="X5190" i="3" s="1"/>
  <c r="U5191" i="3"/>
  <c r="V5191" i="3"/>
  <c r="X5191" i="3" s="1"/>
  <c r="U5192" i="3"/>
  <c r="V5192" i="3"/>
  <c r="X5192" i="3" s="1"/>
  <c r="U5193" i="3"/>
  <c r="V5193" i="3"/>
  <c r="X5193" i="3" s="1"/>
  <c r="U5194" i="3"/>
  <c r="V5194" i="3"/>
  <c r="X5194" i="3" s="1"/>
  <c r="U5195" i="3"/>
  <c r="V5195" i="3"/>
  <c r="X5195" i="3" s="1"/>
  <c r="U5196" i="3"/>
  <c r="V5196" i="3"/>
  <c r="X5196" i="3" s="1"/>
  <c r="U5197" i="3"/>
  <c r="V5197" i="3"/>
  <c r="X5197" i="3" s="1"/>
  <c r="U5198" i="3"/>
  <c r="V5198" i="3"/>
  <c r="X5198" i="3" s="1"/>
  <c r="U5199" i="3"/>
  <c r="V5199" i="3"/>
  <c r="X5199" i="3" s="1"/>
  <c r="U5200" i="3"/>
  <c r="V5200" i="3"/>
  <c r="X5200" i="3" s="1"/>
  <c r="U5201" i="3"/>
  <c r="V5201" i="3"/>
  <c r="X5201" i="3" s="1"/>
  <c r="U5202" i="3"/>
  <c r="V5202" i="3"/>
  <c r="X5202" i="3" s="1"/>
  <c r="U5203" i="3"/>
  <c r="V5203" i="3"/>
  <c r="X5203" i="3" s="1"/>
  <c r="U5204" i="3"/>
  <c r="V5204" i="3"/>
  <c r="X5204" i="3" s="1"/>
  <c r="U5205" i="3"/>
  <c r="V5205" i="3"/>
  <c r="X5205" i="3" s="1"/>
  <c r="U5206" i="3"/>
  <c r="V5206" i="3"/>
  <c r="X5206" i="3" s="1"/>
  <c r="U5207" i="3"/>
  <c r="V5207" i="3"/>
  <c r="X5207" i="3" s="1"/>
  <c r="U5208" i="3"/>
  <c r="V5208" i="3"/>
  <c r="X5208" i="3" s="1"/>
  <c r="U5209" i="3"/>
  <c r="V5209" i="3"/>
  <c r="X5209" i="3" s="1"/>
  <c r="U5210" i="3"/>
  <c r="V5210" i="3"/>
  <c r="X5210" i="3" s="1"/>
  <c r="U5211" i="3"/>
  <c r="V5211" i="3"/>
  <c r="X5211" i="3" s="1"/>
  <c r="U5212" i="3"/>
  <c r="V5212" i="3"/>
  <c r="X5212" i="3" s="1"/>
  <c r="U5213" i="3"/>
  <c r="V5213" i="3"/>
  <c r="X5213" i="3" s="1"/>
  <c r="U5214" i="3"/>
  <c r="V5214" i="3"/>
  <c r="X5214" i="3" s="1"/>
  <c r="U5215" i="3"/>
  <c r="V5215" i="3"/>
  <c r="X5215" i="3" s="1"/>
  <c r="U5216" i="3"/>
  <c r="V5216" i="3"/>
  <c r="X5216" i="3" s="1"/>
  <c r="U5217" i="3"/>
  <c r="V5217" i="3"/>
  <c r="X5217" i="3" s="1"/>
  <c r="U5218" i="3"/>
  <c r="V5218" i="3"/>
  <c r="X5218" i="3" s="1"/>
  <c r="U5219" i="3"/>
  <c r="V5219" i="3"/>
  <c r="X5219" i="3" s="1"/>
  <c r="U5220" i="3"/>
  <c r="V5220" i="3"/>
  <c r="X5220" i="3" s="1"/>
  <c r="U5221" i="3"/>
  <c r="V5221" i="3"/>
  <c r="X5221" i="3" s="1"/>
  <c r="U5222" i="3"/>
  <c r="V5222" i="3"/>
  <c r="X5222" i="3" s="1"/>
  <c r="U5223" i="3"/>
  <c r="V5223" i="3"/>
  <c r="X5223" i="3" s="1"/>
  <c r="U5224" i="3"/>
  <c r="V5224" i="3"/>
  <c r="X5224" i="3" s="1"/>
  <c r="U5225" i="3"/>
  <c r="V5225" i="3"/>
  <c r="X5225" i="3" s="1"/>
  <c r="U5226" i="3"/>
  <c r="V5226" i="3"/>
  <c r="X5226" i="3" s="1"/>
  <c r="U5227" i="3"/>
  <c r="V5227" i="3"/>
  <c r="X5227" i="3" s="1"/>
  <c r="U5228" i="3"/>
  <c r="V5228" i="3"/>
  <c r="X5228" i="3" s="1"/>
  <c r="U5229" i="3"/>
  <c r="V5229" i="3"/>
  <c r="X5229" i="3" s="1"/>
  <c r="U5230" i="3"/>
  <c r="V5230" i="3"/>
  <c r="X5230" i="3" s="1"/>
  <c r="U5231" i="3"/>
  <c r="V5231" i="3"/>
  <c r="X5231" i="3" s="1"/>
  <c r="U5232" i="3"/>
  <c r="V5232" i="3"/>
  <c r="X5232" i="3" s="1"/>
  <c r="U5233" i="3"/>
  <c r="V5233" i="3"/>
  <c r="X5233" i="3" s="1"/>
  <c r="U5234" i="3"/>
  <c r="V5234" i="3"/>
  <c r="X5234" i="3" s="1"/>
  <c r="U5235" i="3"/>
  <c r="V5235" i="3"/>
  <c r="X5235" i="3" s="1"/>
  <c r="U5236" i="3"/>
  <c r="V5236" i="3"/>
  <c r="X5236" i="3" s="1"/>
  <c r="U5237" i="3"/>
  <c r="V5237" i="3"/>
  <c r="X5237" i="3" s="1"/>
  <c r="U5238" i="3"/>
  <c r="V5238" i="3"/>
  <c r="X5238" i="3" s="1"/>
  <c r="U5239" i="3"/>
  <c r="V5239" i="3"/>
  <c r="X5239" i="3" s="1"/>
  <c r="U5240" i="3"/>
  <c r="V5240" i="3"/>
  <c r="X5240" i="3" s="1"/>
  <c r="U5241" i="3"/>
  <c r="V5241" i="3"/>
  <c r="X5241" i="3" s="1"/>
  <c r="U5242" i="3"/>
  <c r="V5242" i="3"/>
  <c r="X5242" i="3" s="1"/>
  <c r="U5243" i="3"/>
  <c r="V5243" i="3"/>
  <c r="X5243" i="3" s="1"/>
  <c r="U5244" i="3"/>
  <c r="V5244" i="3"/>
  <c r="X5244" i="3" s="1"/>
  <c r="U5245" i="3"/>
  <c r="V5245" i="3"/>
  <c r="X5245" i="3" s="1"/>
  <c r="U5246" i="3"/>
  <c r="V5246" i="3"/>
  <c r="X5246" i="3" s="1"/>
  <c r="U5247" i="3"/>
  <c r="V5247" i="3"/>
  <c r="X5247" i="3" s="1"/>
  <c r="U5248" i="3"/>
  <c r="V5248" i="3"/>
  <c r="X5248" i="3" s="1"/>
  <c r="U5249" i="3"/>
  <c r="V5249" i="3"/>
  <c r="X5249" i="3" s="1"/>
  <c r="U5250" i="3"/>
  <c r="V5250" i="3"/>
  <c r="X5250" i="3" s="1"/>
  <c r="U5251" i="3"/>
  <c r="V5251" i="3"/>
  <c r="X5251" i="3" s="1"/>
  <c r="U5252" i="3"/>
  <c r="V5252" i="3"/>
  <c r="X5252" i="3" s="1"/>
  <c r="U5253" i="3"/>
  <c r="V5253" i="3"/>
  <c r="X5253" i="3" s="1"/>
  <c r="U5254" i="3"/>
  <c r="V5254" i="3"/>
  <c r="X5254" i="3" s="1"/>
  <c r="U5255" i="3"/>
  <c r="V5255" i="3"/>
  <c r="X5255" i="3" s="1"/>
  <c r="U5256" i="3"/>
  <c r="V5256" i="3"/>
  <c r="X5256" i="3" s="1"/>
  <c r="U5257" i="3"/>
  <c r="V5257" i="3"/>
  <c r="X5257" i="3" s="1"/>
  <c r="U5258" i="3"/>
  <c r="V5258" i="3"/>
  <c r="X5258" i="3" s="1"/>
  <c r="U5259" i="3"/>
  <c r="V5259" i="3"/>
  <c r="X5259" i="3" s="1"/>
  <c r="U5260" i="3"/>
  <c r="V5260" i="3"/>
  <c r="X5260" i="3" s="1"/>
  <c r="U5261" i="3"/>
  <c r="V5261" i="3"/>
  <c r="X5261" i="3" s="1"/>
  <c r="U5262" i="3"/>
  <c r="V5262" i="3"/>
  <c r="X5262" i="3" s="1"/>
  <c r="U5263" i="3"/>
  <c r="V5263" i="3"/>
  <c r="X5263" i="3" s="1"/>
  <c r="U5264" i="3"/>
  <c r="V5264" i="3"/>
  <c r="X5264" i="3" s="1"/>
  <c r="U5265" i="3"/>
  <c r="V5265" i="3"/>
  <c r="X5265" i="3" s="1"/>
  <c r="U5266" i="3"/>
  <c r="V5266" i="3"/>
  <c r="X5266" i="3" s="1"/>
  <c r="U5267" i="3"/>
  <c r="V5267" i="3"/>
  <c r="X5267" i="3" s="1"/>
  <c r="U5268" i="3"/>
  <c r="V5268" i="3"/>
  <c r="X5268" i="3" s="1"/>
  <c r="U5269" i="3"/>
  <c r="V5269" i="3"/>
  <c r="X5269" i="3" s="1"/>
  <c r="U5270" i="3"/>
  <c r="V5270" i="3"/>
  <c r="X5270" i="3" s="1"/>
  <c r="U5271" i="3"/>
  <c r="V5271" i="3"/>
  <c r="X5271" i="3" s="1"/>
  <c r="U5272" i="3"/>
  <c r="V5272" i="3"/>
  <c r="X5272" i="3" s="1"/>
  <c r="U5273" i="3"/>
  <c r="V5273" i="3"/>
  <c r="X5273" i="3" s="1"/>
  <c r="U5274" i="3"/>
  <c r="V5274" i="3"/>
  <c r="X5274" i="3" s="1"/>
  <c r="U5275" i="3"/>
  <c r="V5275" i="3"/>
  <c r="X5275" i="3" s="1"/>
  <c r="U5276" i="3"/>
  <c r="V5276" i="3"/>
  <c r="X5276" i="3" s="1"/>
  <c r="U5277" i="3"/>
  <c r="V5277" i="3"/>
  <c r="X5277" i="3" s="1"/>
  <c r="U5278" i="3"/>
  <c r="V5278" i="3"/>
  <c r="X5278" i="3" s="1"/>
  <c r="U5279" i="3"/>
  <c r="V5279" i="3"/>
  <c r="X5279" i="3" s="1"/>
  <c r="U5280" i="3"/>
  <c r="V5280" i="3"/>
  <c r="X5280" i="3" s="1"/>
  <c r="U5281" i="3"/>
  <c r="V5281" i="3"/>
  <c r="X5281" i="3" s="1"/>
  <c r="U5282" i="3"/>
  <c r="V5282" i="3"/>
  <c r="X5282" i="3" s="1"/>
  <c r="U5283" i="3"/>
  <c r="V5283" i="3"/>
  <c r="X5283" i="3" s="1"/>
  <c r="U5284" i="3"/>
  <c r="V5284" i="3"/>
  <c r="X5284" i="3" s="1"/>
  <c r="U5285" i="3"/>
  <c r="V5285" i="3"/>
  <c r="X5285" i="3" s="1"/>
  <c r="U5286" i="3"/>
  <c r="V5286" i="3"/>
  <c r="X5286" i="3" s="1"/>
  <c r="U5287" i="3"/>
  <c r="V5287" i="3"/>
  <c r="X5287" i="3" s="1"/>
  <c r="U5288" i="3"/>
  <c r="V5288" i="3"/>
  <c r="X5288" i="3" s="1"/>
  <c r="U5289" i="3"/>
  <c r="V5289" i="3"/>
  <c r="X5289" i="3" s="1"/>
  <c r="U5290" i="3"/>
  <c r="V5290" i="3"/>
  <c r="X5290" i="3" s="1"/>
  <c r="U5291" i="3"/>
  <c r="V5291" i="3"/>
  <c r="X5291" i="3" s="1"/>
  <c r="U5292" i="3"/>
  <c r="V5292" i="3"/>
  <c r="X5292" i="3" s="1"/>
  <c r="U5293" i="3"/>
  <c r="V5293" i="3"/>
  <c r="X5293" i="3" s="1"/>
  <c r="U5294" i="3"/>
  <c r="V5294" i="3"/>
  <c r="X5294" i="3" s="1"/>
  <c r="U5295" i="3"/>
  <c r="V5295" i="3"/>
  <c r="X5295" i="3" s="1"/>
  <c r="U5296" i="3"/>
  <c r="V5296" i="3"/>
  <c r="X5296" i="3" s="1"/>
  <c r="U5297" i="3"/>
  <c r="V5297" i="3"/>
  <c r="X5297" i="3" s="1"/>
  <c r="U5298" i="3"/>
  <c r="V5298" i="3"/>
  <c r="X5298" i="3" s="1"/>
  <c r="U5299" i="3"/>
  <c r="V5299" i="3"/>
  <c r="X5299" i="3" s="1"/>
  <c r="U5300" i="3"/>
  <c r="V5300" i="3"/>
  <c r="X5300" i="3" s="1"/>
  <c r="U5301" i="3"/>
  <c r="V5301" i="3"/>
  <c r="X5301" i="3" s="1"/>
  <c r="U5302" i="3"/>
  <c r="V5302" i="3"/>
  <c r="X5302" i="3" s="1"/>
  <c r="U5303" i="3"/>
  <c r="V5303" i="3"/>
  <c r="X5303" i="3" s="1"/>
  <c r="U5304" i="3"/>
  <c r="V5304" i="3"/>
  <c r="X5304" i="3" s="1"/>
  <c r="U5305" i="3"/>
  <c r="V5305" i="3"/>
  <c r="X5305" i="3" s="1"/>
  <c r="U5306" i="3"/>
  <c r="V5306" i="3"/>
  <c r="X5306" i="3" s="1"/>
  <c r="U5307" i="3"/>
  <c r="V5307" i="3"/>
  <c r="X5307" i="3" s="1"/>
  <c r="U5308" i="3"/>
  <c r="V5308" i="3"/>
  <c r="X5308" i="3" s="1"/>
  <c r="U5309" i="3"/>
  <c r="V5309" i="3"/>
  <c r="X5309" i="3" s="1"/>
  <c r="U5310" i="3"/>
  <c r="V5310" i="3"/>
  <c r="X5310" i="3" s="1"/>
  <c r="U5311" i="3"/>
  <c r="V5311" i="3"/>
  <c r="X5311" i="3" s="1"/>
  <c r="U5312" i="3"/>
  <c r="V5312" i="3"/>
  <c r="X5312" i="3" s="1"/>
  <c r="U5313" i="3"/>
  <c r="V5313" i="3"/>
  <c r="X5313" i="3" s="1"/>
  <c r="U5314" i="3"/>
  <c r="V5314" i="3"/>
  <c r="X5314" i="3" s="1"/>
  <c r="U5315" i="3"/>
  <c r="V5315" i="3"/>
  <c r="X5315" i="3" s="1"/>
  <c r="U5316" i="3"/>
  <c r="V5316" i="3"/>
  <c r="X5316" i="3" s="1"/>
  <c r="U5317" i="3"/>
  <c r="V5317" i="3"/>
  <c r="X5317" i="3" s="1"/>
  <c r="U5318" i="3"/>
  <c r="V5318" i="3"/>
  <c r="X5318" i="3" s="1"/>
  <c r="U5319" i="3"/>
  <c r="V5319" i="3"/>
  <c r="X5319" i="3" s="1"/>
  <c r="U5320" i="3"/>
  <c r="V5320" i="3"/>
  <c r="X5320" i="3" s="1"/>
  <c r="U5321" i="3"/>
  <c r="V5321" i="3"/>
  <c r="X5321" i="3" s="1"/>
  <c r="U5322" i="3"/>
  <c r="V5322" i="3"/>
  <c r="X5322" i="3" s="1"/>
  <c r="U5323" i="3"/>
  <c r="V5323" i="3"/>
  <c r="X5323" i="3" s="1"/>
  <c r="U5324" i="3"/>
  <c r="V5324" i="3"/>
  <c r="X5324" i="3" s="1"/>
  <c r="U5325" i="3"/>
  <c r="V5325" i="3"/>
  <c r="X5325" i="3" s="1"/>
  <c r="U5326" i="3"/>
  <c r="V5326" i="3"/>
  <c r="X5326" i="3" s="1"/>
  <c r="U5327" i="3"/>
  <c r="V5327" i="3"/>
  <c r="X5327" i="3" s="1"/>
  <c r="U5328" i="3"/>
  <c r="V5328" i="3"/>
  <c r="X5328" i="3" s="1"/>
  <c r="U5329" i="3"/>
  <c r="V5329" i="3"/>
  <c r="X5329" i="3" s="1"/>
  <c r="U5330" i="3"/>
  <c r="V5330" i="3"/>
  <c r="X5330" i="3" s="1"/>
  <c r="U5331" i="3"/>
  <c r="V5331" i="3"/>
  <c r="X5331" i="3" s="1"/>
  <c r="U5332" i="3"/>
  <c r="V5332" i="3"/>
  <c r="X5332" i="3" s="1"/>
  <c r="U5333" i="3"/>
  <c r="V5333" i="3"/>
  <c r="X5333" i="3" s="1"/>
  <c r="U5334" i="3"/>
  <c r="V5334" i="3"/>
  <c r="X5334" i="3" s="1"/>
  <c r="U5335" i="3"/>
  <c r="V5335" i="3"/>
  <c r="X5335" i="3" s="1"/>
  <c r="U5336" i="3"/>
  <c r="V5336" i="3"/>
  <c r="X5336" i="3" s="1"/>
  <c r="U5337" i="3"/>
  <c r="V5337" i="3"/>
  <c r="X5337" i="3" s="1"/>
  <c r="U5338" i="3"/>
  <c r="V5338" i="3"/>
  <c r="X5338" i="3" s="1"/>
  <c r="U5339" i="3"/>
  <c r="V5339" i="3"/>
  <c r="X5339" i="3" s="1"/>
  <c r="U5340" i="3"/>
  <c r="V5340" i="3"/>
  <c r="X5340" i="3" s="1"/>
  <c r="U5341" i="3"/>
  <c r="V5341" i="3"/>
  <c r="X5341" i="3" s="1"/>
  <c r="U5342" i="3"/>
  <c r="V5342" i="3"/>
  <c r="X5342" i="3" s="1"/>
  <c r="U5343" i="3"/>
  <c r="V5343" i="3"/>
  <c r="X5343" i="3" s="1"/>
  <c r="U5344" i="3"/>
  <c r="V5344" i="3"/>
  <c r="X5344" i="3" s="1"/>
  <c r="U5345" i="3"/>
  <c r="V5345" i="3"/>
  <c r="X5345" i="3" s="1"/>
  <c r="U5346" i="3"/>
  <c r="V5346" i="3"/>
  <c r="X5346" i="3" s="1"/>
  <c r="U5347" i="3"/>
  <c r="V5347" i="3"/>
  <c r="X5347" i="3" s="1"/>
  <c r="U5348" i="3"/>
  <c r="V5348" i="3"/>
  <c r="X5348" i="3" s="1"/>
  <c r="U5349" i="3"/>
  <c r="V5349" i="3"/>
  <c r="X5349" i="3" s="1"/>
  <c r="U5350" i="3"/>
  <c r="V5350" i="3"/>
  <c r="X5350" i="3" s="1"/>
  <c r="U5351" i="3"/>
  <c r="V5351" i="3"/>
  <c r="X5351" i="3" s="1"/>
  <c r="U5352" i="3"/>
  <c r="V5352" i="3"/>
  <c r="X5352" i="3" s="1"/>
  <c r="U5353" i="3"/>
  <c r="V5353" i="3"/>
  <c r="X5353" i="3" s="1"/>
  <c r="U5354" i="3"/>
  <c r="V5354" i="3"/>
  <c r="X5354" i="3" s="1"/>
  <c r="U5355" i="3"/>
  <c r="V5355" i="3"/>
  <c r="X5355" i="3" s="1"/>
  <c r="U5356" i="3"/>
  <c r="V5356" i="3"/>
  <c r="X5356" i="3" s="1"/>
  <c r="U5357" i="3"/>
  <c r="V5357" i="3"/>
  <c r="X5357" i="3" s="1"/>
  <c r="U5358" i="3"/>
  <c r="V5358" i="3"/>
  <c r="X5358" i="3" s="1"/>
  <c r="U5359" i="3"/>
  <c r="V5359" i="3"/>
  <c r="X5359" i="3" s="1"/>
  <c r="U5360" i="3"/>
  <c r="V5360" i="3"/>
  <c r="X5360" i="3" s="1"/>
  <c r="U5361" i="3"/>
  <c r="V5361" i="3"/>
  <c r="X5361" i="3" s="1"/>
  <c r="U5362" i="3"/>
  <c r="V5362" i="3"/>
  <c r="X5362" i="3" s="1"/>
  <c r="U5363" i="3"/>
  <c r="V5363" i="3"/>
  <c r="X5363" i="3" s="1"/>
  <c r="U5364" i="3"/>
  <c r="V5364" i="3"/>
  <c r="X5364" i="3" s="1"/>
  <c r="U5365" i="3"/>
  <c r="V5365" i="3"/>
  <c r="X5365" i="3" s="1"/>
  <c r="U5366" i="3"/>
  <c r="V5366" i="3"/>
  <c r="X5366" i="3" s="1"/>
  <c r="U5367" i="3"/>
  <c r="V5367" i="3"/>
  <c r="X5367" i="3" s="1"/>
  <c r="U5368" i="3"/>
  <c r="V5368" i="3"/>
  <c r="X5368" i="3" s="1"/>
  <c r="U5369" i="3"/>
  <c r="V5369" i="3"/>
  <c r="X5369" i="3" s="1"/>
  <c r="U5370" i="3"/>
  <c r="V5370" i="3"/>
  <c r="X5370" i="3" s="1"/>
  <c r="U5371" i="3"/>
  <c r="V5371" i="3"/>
  <c r="X5371" i="3" s="1"/>
  <c r="U5372" i="3"/>
  <c r="V5372" i="3"/>
  <c r="X5372" i="3" s="1"/>
  <c r="U5373" i="3"/>
  <c r="V5373" i="3"/>
  <c r="X5373" i="3" s="1"/>
  <c r="U5374" i="3"/>
  <c r="V5374" i="3"/>
  <c r="X5374" i="3" s="1"/>
  <c r="U5375" i="3"/>
  <c r="V5375" i="3"/>
  <c r="X5375" i="3" s="1"/>
  <c r="U5376" i="3"/>
  <c r="V5376" i="3"/>
  <c r="X5376" i="3" s="1"/>
  <c r="U5377" i="3"/>
  <c r="V5377" i="3"/>
  <c r="X5377" i="3" s="1"/>
  <c r="U5378" i="3"/>
  <c r="V5378" i="3"/>
  <c r="X5378" i="3" s="1"/>
  <c r="U5379" i="3"/>
  <c r="V5379" i="3"/>
  <c r="X5379" i="3" s="1"/>
  <c r="U5380" i="3"/>
  <c r="V5380" i="3"/>
  <c r="X5380" i="3" s="1"/>
  <c r="U5381" i="3"/>
  <c r="V5381" i="3"/>
  <c r="X5381" i="3" s="1"/>
  <c r="U5382" i="3"/>
  <c r="V5382" i="3"/>
  <c r="X5382" i="3" s="1"/>
  <c r="U5383" i="3"/>
  <c r="V5383" i="3"/>
  <c r="X5383" i="3" s="1"/>
  <c r="U5384" i="3"/>
  <c r="V5384" i="3"/>
  <c r="X5384" i="3" s="1"/>
  <c r="U5385" i="3"/>
  <c r="V5385" i="3"/>
  <c r="X5385" i="3" s="1"/>
  <c r="U5386" i="3"/>
  <c r="V5386" i="3"/>
  <c r="X5386" i="3" s="1"/>
  <c r="U5387" i="3"/>
  <c r="V5387" i="3"/>
  <c r="X5387" i="3" s="1"/>
  <c r="U5388" i="3"/>
  <c r="V5388" i="3"/>
  <c r="X5388" i="3" s="1"/>
  <c r="U5389" i="3"/>
  <c r="V5389" i="3"/>
  <c r="X5389" i="3" s="1"/>
  <c r="U5390" i="3"/>
  <c r="V5390" i="3"/>
  <c r="X5390" i="3" s="1"/>
  <c r="U5391" i="3"/>
  <c r="V5391" i="3"/>
  <c r="X5391" i="3" s="1"/>
  <c r="U5392" i="3"/>
  <c r="V5392" i="3"/>
  <c r="X5392" i="3" s="1"/>
  <c r="U5393" i="3"/>
  <c r="V5393" i="3"/>
  <c r="X5393" i="3" s="1"/>
  <c r="U5394" i="3"/>
  <c r="V5394" i="3"/>
  <c r="X5394" i="3" s="1"/>
  <c r="U5395" i="3"/>
  <c r="V5395" i="3"/>
  <c r="X5395" i="3" s="1"/>
  <c r="U5396" i="3"/>
  <c r="V5396" i="3"/>
  <c r="X5396" i="3" s="1"/>
  <c r="U5397" i="3"/>
  <c r="V5397" i="3"/>
  <c r="X5397" i="3" s="1"/>
  <c r="U5398" i="3"/>
  <c r="V5398" i="3"/>
  <c r="X5398" i="3" s="1"/>
  <c r="U5399" i="3"/>
  <c r="V5399" i="3"/>
  <c r="X5399" i="3" s="1"/>
  <c r="U5400" i="3"/>
  <c r="V5400" i="3"/>
  <c r="X5400" i="3" s="1"/>
  <c r="U5401" i="3"/>
  <c r="V5401" i="3"/>
  <c r="X5401" i="3" s="1"/>
  <c r="U5402" i="3"/>
  <c r="V5402" i="3"/>
  <c r="X5402" i="3" s="1"/>
  <c r="U5403" i="3"/>
  <c r="V5403" i="3"/>
  <c r="X5403" i="3" s="1"/>
  <c r="U5404" i="3"/>
  <c r="V5404" i="3"/>
  <c r="X5404" i="3" s="1"/>
  <c r="U5405" i="3"/>
  <c r="V5405" i="3"/>
  <c r="X5405" i="3" s="1"/>
  <c r="U5406" i="3"/>
  <c r="V5406" i="3"/>
  <c r="X5406" i="3" s="1"/>
  <c r="U5407" i="3"/>
  <c r="V5407" i="3"/>
  <c r="X5407" i="3" s="1"/>
  <c r="U5408" i="3"/>
  <c r="V5408" i="3"/>
  <c r="X5408" i="3" s="1"/>
  <c r="U5409" i="3"/>
  <c r="V5409" i="3"/>
  <c r="X5409" i="3" s="1"/>
  <c r="U5410" i="3"/>
  <c r="V5410" i="3"/>
  <c r="X5410" i="3" s="1"/>
  <c r="U5411" i="3"/>
  <c r="V5411" i="3"/>
  <c r="X5411" i="3" s="1"/>
  <c r="U5412" i="3"/>
  <c r="V5412" i="3"/>
  <c r="X5412" i="3" s="1"/>
  <c r="U5413" i="3"/>
  <c r="V5413" i="3"/>
  <c r="X5413" i="3" s="1"/>
  <c r="U5414" i="3"/>
  <c r="V5414" i="3"/>
  <c r="X5414" i="3" s="1"/>
  <c r="U5415" i="3"/>
  <c r="V5415" i="3"/>
  <c r="X5415" i="3" s="1"/>
  <c r="U5416" i="3"/>
  <c r="V5416" i="3"/>
  <c r="X5416" i="3" s="1"/>
  <c r="U5417" i="3"/>
  <c r="V5417" i="3"/>
  <c r="X5417" i="3" s="1"/>
  <c r="U5418" i="3"/>
  <c r="V5418" i="3"/>
  <c r="X5418" i="3" s="1"/>
  <c r="U5419" i="3"/>
  <c r="V5419" i="3"/>
  <c r="X5419" i="3" s="1"/>
  <c r="U5420" i="3"/>
  <c r="V5420" i="3"/>
  <c r="X5420" i="3" s="1"/>
  <c r="U5421" i="3"/>
  <c r="V5421" i="3"/>
  <c r="X5421" i="3" s="1"/>
  <c r="U5422" i="3"/>
  <c r="V5422" i="3"/>
  <c r="X5422" i="3" s="1"/>
  <c r="U5423" i="3"/>
  <c r="V5423" i="3"/>
  <c r="X5423" i="3" s="1"/>
  <c r="U5424" i="3"/>
  <c r="V5424" i="3"/>
  <c r="X5424" i="3" s="1"/>
  <c r="U5425" i="3"/>
  <c r="V5425" i="3"/>
  <c r="X5425" i="3" s="1"/>
  <c r="U5426" i="3"/>
  <c r="V5426" i="3"/>
  <c r="X5426" i="3" s="1"/>
  <c r="U5427" i="3"/>
  <c r="V5427" i="3"/>
  <c r="X5427" i="3" s="1"/>
  <c r="U5428" i="3"/>
  <c r="V5428" i="3"/>
  <c r="X5428" i="3" s="1"/>
  <c r="U5429" i="3"/>
  <c r="V5429" i="3"/>
  <c r="X5429" i="3" s="1"/>
  <c r="U5430" i="3"/>
  <c r="V5430" i="3"/>
  <c r="X5430" i="3" s="1"/>
  <c r="U5431" i="3"/>
  <c r="V5431" i="3"/>
  <c r="X5431" i="3" s="1"/>
  <c r="U5432" i="3"/>
  <c r="V5432" i="3"/>
  <c r="X5432" i="3" s="1"/>
  <c r="U5433" i="3"/>
  <c r="V5433" i="3"/>
  <c r="X5433" i="3" s="1"/>
  <c r="U5434" i="3"/>
  <c r="V5434" i="3"/>
  <c r="X5434" i="3" s="1"/>
  <c r="U5435" i="3"/>
  <c r="V5435" i="3"/>
  <c r="X5435" i="3" s="1"/>
  <c r="U5436" i="3"/>
  <c r="V5436" i="3"/>
  <c r="X5436" i="3" s="1"/>
  <c r="U5437" i="3"/>
  <c r="V5437" i="3"/>
  <c r="X5437" i="3" s="1"/>
  <c r="U5438" i="3"/>
  <c r="V5438" i="3"/>
  <c r="X5438" i="3" s="1"/>
  <c r="U5439" i="3"/>
  <c r="V5439" i="3"/>
  <c r="X5439" i="3" s="1"/>
  <c r="U5440" i="3"/>
  <c r="V5440" i="3"/>
  <c r="X5440" i="3" s="1"/>
  <c r="U5441" i="3"/>
  <c r="V5441" i="3"/>
  <c r="X5441" i="3" s="1"/>
  <c r="U5442" i="3"/>
  <c r="V5442" i="3"/>
  <c r="X5442" i="3" s="1"/>
  <c r="U5443" i="3"/>
  <c r="V5443" i="3"/>
  <c r="X5443" i="3" s="1"/>
  <c r="U5444" i="3"/>
  <c r="V5444" i="3"/>
  <c r="X5444" i="3" s="1"/>
  <c r="U5445" i="3"/>
  <c r="V5445" i="3"/>
  <c r="X5445" i="3" s="1"/>
  <c r="U5446" i="3"/>
  <c r="V5446" i="3"/>
  <c r="X5446" i="3" s="1"/>
  <c r="U5447" i="3"/>
  <c r="V5447" i="3"/>
  <c r="X5447" i="3" s="1"/>
  <c r="U5448" i="3"/>
  <c r="V5448" i="3"/>
  <c r="X5448" i="3" s="1"/>
  <c r="U5449" i="3"/>
  <c r="V5449" i="3"/>
  <c r="X5449" i="3" s="1"/>
  <c r="U5450" i="3"/>
  <c r="V5450" i="3"/>
  <c r="X5450" i="3" s="1"/>
  <c r="U5451" i="3"/>
  <c r="V5451" i="3"/>
  <c r="X5451" i="3" s="1"/>
  <c r="U5452" i="3"/>
  <c r="V5452" i="3"/>
  <c r="X5452" i="3" s="1"/>
  <c r="U5453" i="3"/>
  <c r="V5453" i="3"/>
  <c r="X5453" i="3" s="1"/>
  <c r="U5454" i="3"/>
  <c r="V5454" i="3"/>
  <c r="X5454" i="3" s="1"/>
  <c r="U5455" i="3"/>
  <c r="V5455" i="3"/>
  <c r="X5455" i="3" s="1"/>
  <c r="U5456" i="3"/>
  <c r="V5456" i="3"/>
  <c r="X5456" i="3" s="1"/>
  <c r="U5457" i="3"/>
  <c r="V5457" i="3"/>
  <c r="X5457" i="3" s="1"/>
  <c r="U5458" i="3"/>
  <c r="V5458" i="3"/>
  <c r="X5458" i="3" s="1"/>
  <c r="U5459" i="3"/>
  <c r="V5459" i="3"/>
  <c r="X5459" i="3" s="1"/>
  <c r="U5460" i="3"/>
  <c r="V5460" i="3"/>
  <c r="X5460" i="3" s="1"/>
  <c r="U5461" i="3"/>
  <c r="V5461" i="3"/>
  <c r="X5461" i="3" s="1"/>
  <c r="U5462" i="3"/>
  <c r="V5462" i="3"/>
  <c r="X5462" i="3" s="1"/>
  <c r="U5463" i="3"/>
  <c r="V5463" i="3"/>
  <c r="X5463" i="3" s="1"/>
  <c r="U5464" i="3"/>
  <c r="V5464" i="3"/>
  <c r="X5464" i="3" s="1"/>
  <c r="U5465" i="3"/>
  <c r="V5465" i="3"/>
  <c r="X5465" i="3" s="1"/>
  <c r="U5466" i="3"/>
  <c r="V5466" i="3"/>
  <c r="X5466" i="3" s="1"/>
  <c r="U5467" i="3"/>
  <c r="V5467" i="3"/>
  <c r="X5467" i="3" s="1"/>
  <c r="U5468" i="3"/>
  <c r="V5468" i="3"/>
  <c r="X5468" i="3" s="1"/>
  <c r="U5469" i="3"/>
  <c r="V5469" i="3"/>
  <c r="X5469" i="3" s="1"/>
  <c r="U5470" i="3"/>
  <c r="V5470" i="3"/>
  <c r="X5470" i="3" s="1"/>
  <c r="U5471" i="3"/>
  <c r="V5471" i="3"/>
  <c r="X5471" i="3" s="1"/>
  <c r="U5472" i="3"/>
  <c r="V5472" i="3"/>
  <c r="X5472" i="3" s="1"/>
  <c r="U5473" i="3"/>
  <c r="V5473" i="3"/>
  <c r="X5473" i="3" s="1"/>
  <c r="U5474" i="3"/>
  <c r="V5474" i="3"/>
  <c r="X5474" i="3" s="1"/>
  <c r="U5475" i="3"/>
  <c r="V5475" i="3"/>
  <c r="X5475" i="3" s="1"/>
  <c r="U5476" i="3"/>
  <c r="V5476" i="3"/>
  <c r="X5476" i="3" s="1"/>
  <c r="U5477" i="3"/>
  <c r="V5477" i="3"/>
  <c r="X5477" i="3" s="1"/>
  <c r="U5478" i="3"/>
  <c r="V5478" i="3"/>
  <c r="X5478" i="3" s="1"/>
  <c r="U5479" i="3"/>
  <c r="V5479" i="3"/>
  <c r="X5479" i="3" s="1"/>
  <c r="U5480" i="3"/>
  <c r="V5480" i="3"/>
  <c r="X5480" i="3" s="1"/>
  <c r="U5481" i="3"/>
  <c r="V5481" i="3"/>
  <c r="X5481" i="3" s="1"/>
  <c r="U5482" i="3"/>
  <c r="V5482" i="3"/>
  <c r="X5482" i="3" s="1"/>
  <c r="U5483" i="3"/>
  <c r="V5483" i="3"/>
  <c r="X5483" i="3" s="1"/>
  <c r="U5484" i="3"/>
  <c r="V5484" i="3"/>
  <c r="X5484" i="3" s="1"/>
  <c r="U5485" i="3"/>
  <c r="V5485" i="3"/>
  <c r="X5485" i="3" s="1"/>
  <c r="U5486" i="3"/>
  <c r="V5486" i="3"/>
  <c r="X5486" i="3" s="1"/>
  <c r="U5487" i="3"/>
  <c r="V5487" i="3"/>
  <c r="X5487" i="3" s="1"/>
  <c r="U5488" i="3"/>
  <c r="V5488" i="3"/>
  <c r="X5488" i="3" s="1"/>
  <c r="U5489" i="3"/>
  <c r="V5489" i="3"/>
  <c r="X5489" i="3" s="1"/>
  <c r="U5490" i="3"/>
  <c r="V5490" i="3"/>
  <c r="X5490" i="3" s="1"/>
  <c r="U5491" i="3"/>
  <c r="V5491" i="3"/>
  <c r="X5491" i="3" s="1"/>
  <c r="U5492" i="3"/>
  <c r="V5492" i="3"/>
  <c r="X5492" i="3" s="1"/>
  <c r="U5493" i="3"/>
  <c r="V5493" i="3"/>
  <c r="X5493" i="3" s="1"/>
  <c r="U5494" i="3"/>
  <c r="V5494" i="3"/>
  <c r="X5494" i="3" s="1"/>
  <c r="U5495" i="3"/>
  <c r="V5495" i="3"/>
  <c r="X5495" i="3" s="1"/>
  <c r="U5496" i="3"/>
  <c r="V5496" i="3"/>
  <c r="X5496" i="3" s="1"/>
  <c r="U5497" i="3"/>
  <c r="V5497" i="3"/>
  <c r="X5497" i="3" s="1"/>
  <c r="U5498" i="3"/>
  <c r="V5498" i="3"/>
  <c r="X5498" i="3" s="1"/>
  <c r="U5499" i="3"/>
  <c r="V5499" i="3"/>
  <c r="X5499" i="3" s="1"/>
  <c r="U5500" i="3"/>
  <c r="V5500" i="3"/>
  <c r="X5500" i="3" s="1"/>
  <c r="U5501" i="3"/>
  <c r="V5501" i="3"/>
  <c r="X5501" i="3" s="1"/>
  <c r="U5502" i="3"/>
  <c r="V5502" i="3"/>
  <c r="X5502" i="3" s="1"/>
  <c r="U5503" i="3"/>
  <c r="V5503" i="3"/>
  <c r="X5503" i="3" s="1"/>
  <c r="U5504" i="3"/>
  <c r="V5504" i="3"/>
  <c r="X5504" i="3" s="1"/>
  <c r="U5505" i="3"/>
  <c r="V5505" i="3"/>
  <c r="X5505" i="3" s="1"/>
  <c r="U5506" i="3"/>
  <c r="V5506" i="3"/>
  <c r="X5506" i="3" s="1"/>
  <c r="U5507" i="3"/>
  <c r="V5507" i="3"/>
  <c r="X5507" i="3" s="1"/>
  <c r="U5508" i="3"/>
  <c r="V5508" i="3"/>
  <c r="X5508" i="3" s="1"/>
  <c r="U5509" i="3"/>
  <c r="V5509" i="3"/>
  <c r="X5509" i="3" s="1"/>
  <c r="U5510" i="3"/>
  <c r="V5510" i="3"/>
  <c r="X5510" i="3" s="1"/>
  <c r="U5511" i="3"/>
  <c r="V5511" i="3"/>
  <c r="X5511" i="3" s="1"/>
  <c r="U5512" i="3"/>
  <c r="V5512" i="3"/>
  <c r="X5512" i="3" s="1"/>
  <c r="U5513" i="3"/>
  <c r="V5513" i="3"/>
  <c r="X5513" i="3" s="1"/>
  <c r="U5514" i="3"/>
  <c r="V5514" i="3"/>
  <c r="X5514" i="3" s="1"/>
  <c r="U5515" i="3"/>
  <c r="V5515" i="3"/>
  <c r="X5515" i="3" s="1"/>
  <c r="U5516" i="3"/>
  <c r="V5516" i="3"/>
  <c r="X5516" i="3" s="1"/>
  <c r="U5517" i="3"/>
  <c r="V5517" i="3"/>
  <c r="X5517" i="3" s="1"/>
  <c r="U5518" i="3"/>
  <c r="V5518" i="3"/>
  <c r="X5518" i="3" s="1"/>
  <c r="U5519" i="3"/>
  <c r="V5519" i="3"/>
  <c r="X5519" i="3" s="1"/>
  <c r="U5520" i="3"/>
  <c r="V5520" i="3"/>
  <c r="X5520" i="3" s="1"/>
  <c r="U5521" i="3"/>
  <c r="V5521" i="3"/>
  <c r="X5521" i="3" s="1"/>
  <c r="U5522" i="3"/>
  <c r="V5522" i="3"/>
  <c r="X5522" i="3" s="1"/>
  <c r="U5523" i="3"/>
  <c r="V5523" i="3"/>
  <c r="X5523" i="3" s="1"/>
  <c r="U5524" i="3"/>
  <c r="V5524" i="3"/>
  <c r="X5524" i="3" s="1"/>
  <c r="U5525" i="3"/>
  <c r="V5525" i="3"/>
  <c r="X5525" i="3" s="1"/>
  <c r="U5526" i="3"/>
  <c r="V5526" i="3"/>
  <c r="X5526" i="3" s="1"/>
  <c r="U5527" i="3"/>
  <c r="V5527" i="3"/>
  <c r="X5527" i="3" s="1"/>
  <c r="U5528" i="3"/>
  <c r="V5528" i="3"/>
  <c r="X5528" i="3" s="1"/>
  <c r="U5529" i="3"/>
  <c r="V5529" i="3"/>
  <c r="X5529" i="3" s="1"/>
  <c r="U5530" i="3"/>
  <c r="V5530" i="3"/>
  <c r="X5530" i="3" s="1"/>
  <c r="U5531" i="3"/>
  <c r="V5531" i="3"/>
  <c r="X5531" i="3" s="1"/>
  <c r="U5532" i="3"/>
  <c r="V5532" i="3"/>
  <c r="X5532" i="3" s="1"/>
  <c r="U5533" i="3"/>
  <c r="V5533" i="3"/>
  <c r="X5533" i="3" s="1"/>
  <c r="U5534" i="3"/>
  <c r="V5534" i="3"/>
  <c r="X5534" i="3" s="1"/>
  <c r="U5535" i="3"/>
  <c r="V5535" i="3"/>
  <c r="X5535" i="3" s="1"/>
  <c r="U5536" i="3"/>
  <c r="V5536" i="3"/>
  <c r="X5536" i="3" s="1"/>
  <c r="U5537" i="3"/>
  <c r="V5537" i="3"/>
  <c r="X5537" i="3" s="1"/>
  <c r="U5538" i="3"/>
  <c r="V5538" i="3"/>
  <c r="X5538" i="3" s="1"/>
  <c r="U5539" i="3"/>
  <c r="V5539" i="3"/>
  <c r="X5539" i="3" s="1"/>
  <c r="U5540" i="3"/>
  <c r="V5540" i="3"/>
  <c r="X5540" i="3" s="1"/>
  <c r="U5541" i="3"/>
  <c r="V5541" i="3"/>
  <c r="X5541" i="3" s="1"/>
  <c r="U5542" i="3"/>
  <c r="V5542" i="3"/>
  <c r="X5542" i="3" s="1"/>
  <c r="U5543" i="3"/>
  <c r="V5543" i="3"/>
  <c r="X5543" i="3" s="1"/>
  <c r="U5544" i="3"/>
  <c r="V5544" i="3"/>
  <c r="X5544" i="3" s="1"/>
  <c r="U5545" i="3"/>
  <c r="V5545" i="3"/>
  <c r="X5545" i="3" s="1"/>
  <c r="U5546" i="3"/>
  <c r="V5546" i="3"/>
  <c r="X5546" i="3" s="1"/>
  <c r="U5547" i="3"/>
  <c r="V5547" i="3"/>
  <c r="X5547" i="3" s="1"/>
  <c r="U5548" i="3"/>
  <c r="V5548" i="3"/>
  <c r="X5548" i="3" s="1"/>
  <c r="U5549" i="3"/>
  <c r="V5549" i="3"/>
  <c r="X5549" i="3" s="1"/>
  <c r="U5550" i="3"/>
  <c r="V5550" i="3"/>
  <c r="X5550" i="3" s="1"/>
  <c r="U5551" i="3"/>
  <c r="V5551" i="3"/>
  <c r="X5551" i="3" s="1"/>
  <c r="U5552" i="3"/>
  <c r="V5552" i="3"/>
  <c r="X5552" i="3" s="1"/>
  <c r="U5553" i="3"/>
  <c r="V5553" i="3"/>
  <c r="X5553" i="3" s="1"/>
  <c r="U5554" i="3"/>
  <c r="V5554" i="3"/>
  <c r="X5554" i="3" s="1"/>
  <c r="U5555" i="3"/>
  <c r="V5555" i="3"/>
  <c r="X5555" i="3" s="1"/>
  <c r="U5556" i="3"/>
  <c r="V5556" i="3"/>
  <c r="X5556" i="3" s="1"/>
  <c r="U5557" i="3"/>
  <c r="V5557" i="3"/>
  <c r="X5557" i="3" s="1"/>
  <c r="U5558" i="3"/>
  <c r="V5558" i="3"/>
  <c r="X5558" i="3" s="1"/>
  <c r="U5559" i="3"/>
  <c r="V5559" i="3"/>
  <c r="X5559" i="3" s="1"/>
  <c r="U5560" i="3"/>
  <c r="V5560" i="3"/>
  <c r="X5560" i="3" s="1"/>
  <c r="U5561" i="3"/>
  <c r="V5561" i="3"/>
  <c r="X5561" i="3" s="1"/>
  <c r="U5562" i="3"/>
  <c r="V5562" i="3"/>
  <c r="X5562" i="3" s="1"/>
  <c r="U5563" i="3"/>
  <c r="V5563" i="3"/>
  <c r="X5563" i="3" s="1"/>
  <c r="U5564" i="3"/>
  <c r="V5564" i="3"/>
  <c r="X5564" i="3" s="1"/>
  <c r="U5565" i="3"/>
  <c r="V5565" i="3"/>
  <c r="X5565" i="3" s="1"/>
  <c r="U5566" i="3"/>
  <c r="V5566" i="3"/>
  <c r="X5566" i="3" s="1"/>
  <c r="U5567" i="3"/>
  <c r="V5567" i="3"/>
  <c r="X5567" i="3" s="1"/>
  <c r="U5568" i="3"/>
  <c r="V5568" i="3"/>
  <c r="X5568" i="3" s="1"/>
  <c r="U5569" i="3"/>
  <c r="V5569" i="3"/>
  <c r="X5569" i="3" s="1"/>
  <c r="U5570" i="3"/>
  <c r="V5570" i="3"/>
  <c r="X5570" i="3" s="1"/>
  <c r="U5571" i="3"/>
  <c r="V5571" i="3"/>
  <c r="X5571" i="3" s="1"/>
  <c r="U5572" i="3"/>
  <c r="V5572" i="3"/>
  <c r="X5572" i="3" s="1"/>
  <c r="U5573" i="3"/>
  <c r="V5573" i="3"/>
  <c r="X5573" i="3" s="1"/>
  <c r="U5574" i="3"/>
  <c r="V5574" i="3"/>
  <c r="X5574" i="3" s="1"/>
  <c r="U5575" i="3"/>
  <c r="V5575" i="3"/>
  <c r="X5575" i="3" s="1"/>
  <c r="U5576" i="3"/>
  <c r="V5576" i="3"/>
  <c r="X5576" i="3" s="1"/>
  <c r="U5577" i="3"/>
  <c r="V5577" i="3"/>
  <c r="X5577" i="3" s="1"/>
  <c r="U5578" i="3"/>
  <c r="V5578" i="3"/>
  <c r="X5578" i="3" s="1"/>
  <c r="U5579" i="3"/>
  <c r="V5579" i="3"/>
  <c r="X5579" i="3" s="1"/>
  <c r="U5580" i="3"/>
  <c r="V5580" i="3"/>
  <c r="X5580" i="3" s="1"/>
  <c r="U5581" i="3"/>
  <c r="V5581" i="3"/>
  <c r="X5581" i="3" s="1"/>
  <c r="U5582" i="3"/>
  <c r="V5582" i="3"/>
  <c r="X5582" i="3" s="1"/>
  <c r="U5583" i="3"/>
  <c r="V5583" i="3"/>
  <c r="X5583" i="3" s="1"/>
  <c r="U5584" i="3"/>
  <c r="V5584" i="3"/>
  <c r="X5584" i="3" s="1"/>
  <c r="U5585" i="3"/>
  <c r="V5585" i="3"/>
  <c r="X5585" i="3" s="1"/>
  <c r="U5586" i="3"/>
  <c r="V5586" i="3"/>
  <c r="X5586" i="3" s="1"/>
  <c r="U5587" i="3"/>
  <c r="V5587" i="3"/>
  <c r="X5587" i="3" s="1"/>
  <c r="U5588" i="3"/>
  <c r="V5588" i="3"/>
  <c r="X5588" i="3" s="1"/>
  <c r="U5589" i="3"/>
  <c r="V5589" i="3"/>
  <c r="X5589" i="3" s="1"/>
  <c r="U5590" i="3"/>
  <c r="V5590" i="3"/>
  <c r="X5590" i="3" s="1"/>
  <c r="U5591" i="3"/>
  <c r="V5591" i="3"/>
  <c r="X5591" i="3" s="1"/>
  <c r="U5592" i="3"/>
  <c r="V5592" i="3"/>
  <c r="X5592" i="3" s="1"/>
  <c r="U5593" i="3"/>
  <c r="V5593" i="3"/>
  <c r="X5593" i="3" s="1"/>
  <c r="U5594" i="3"/>
  <c r="V5594" i="3"/>
  <c r="X5594" i="3" s="1"/>
  <c r="U5595" i="3"/>
  <c r="V5595" i="3"/>
  <c r="X5595" i="3" s="1"/>
  <c r="U5596" i="3"/>
  <c r="V5596" i="3"/>
  <c r="X5596" i="3" s="1"/>
  <c r="U5597" i="3"/>
  <c r="V5597" i="3"/>
  <c r="X5597" i="3" s="1"/>
  <c r="U5598" i="3"/>
  <c r="V5598" i="3"/>
  <c r="X5598" i="3" s="1"/>
  <c r="U5599" i="3"/>
  <c r="V5599" i="3"/>
  <c r="X5599" i="3" s="1"/>
  <c r="U5600" i="3"/>
  <c r="V5600" i="3"/>
  <c r="X5600" i="3" s="1"/>
  <c r="U5601" i="3"/>
  <c r="V5601" i="3"/>
  <c r="X5601" i="3" s="1"/>
  <c r="U5602" i="3"/>
  <c r="V5602" i="3"/>
  <c r="X5602" i="3" s="1"/>
  <c r="U5603" i="3"/>
  <c r="V5603" i="3"/>
  <c r="X5603" i="3" s="1"/>
  <c r="U5604" i="3"/>
  <c r="V5604" i="3"/>
  <c r="X5604" i="3" s="1"/>
  <c r="U5605" i="3"/>
  <c r="V5605" i="3"/>
  <c r="X5605" i="3" s="1"/>
  <c r="U5606" i="3"/>
  <c r="V5606" i="3"/>
  <c r="X5606" i="3" s="1"/>
  <c r="U5607" i="3"/>
  <c r="V5607" i="3"/>
  <c r="X5607" i="3" s="1"/>
  <c r="U5608" i="3"/>
  <c r="V5608" i="3"/>
  <c r="X5608" i="3" s="1"/>
  <c r="U5609" i="3"/>
  <c r="V5609" i="3"/>
  <c r="X5609" i="3" s="1"/>
  <c r="U5610" i="3"/>
  <c r="V5610" i="3"/>
  <c r="X5610" i="3" s="1"/>
  <c r="U5611" i="3"/>
  <c r="V5611" i="3"/>
  <c r="X5611" i="3" s="1"/>
  <c r="U5612" i="3"/>
  <c r="V5612" i="3"/>
  <c r="X5612" i="3" s="1"/>
  <c r="U5613" i="3"/>
  <c r="V5613" i="3"/>
  <c r="X5613" i="3" s="1"/>
  <c r="U5614" i="3"/>
  <c r="V5614" i="3"/>
  <c r="X5614" i="3" s="1"/>
  <c r="U5615" i="3"/>
  <c r="V5615" i="3"/>
  <c r="X5615" i="3" s="1"/>
  <c r="U5616" i="3"/>
  <c r="V5616" i="3"/>
  <c r="X5616" i="3" s="1"/>
  <c r="U5617" i="3"/>
  <c r="V5617" i="3"/>
  <c r="X5617" i="3" s="1"/>
  <c r="U5618" i="3"/>
  <c r="V5618" i="3"/>
  <c r="X5618" i="3" s="1"/>
  <c r="U5619" i="3"/>
  <c r="V5619" i="3"/>
  <c r="X5619" i="3" s="1"/>
  <c r="U5620" i="3"/>
  <c r="V5620" i="3"/>
  <c r="X5620" i="3" s="1"/>
  <c r="U5621" i="3"/>
  <c r="V5621" i="3"/>
  <c r="X5621" i="3" s="1"/>
  <c r="U5622" i="3"/>
  <c r="V5622" i="3"/>
  <c r="X5622" i="3" s="1"/>
  <c r="U5623" i="3"/>
  <c r="V5623" i="3"/>
  <c r="X5623" i="3" s="1"/>
  <c r="U5624" i="3"/>
  <c r="V5624" i="3"/>
  <c r="X5624" i="3" s="1"/>
  <c r="U5625" i="3"/>
  <c r="V5625" i="3"/>
  <c r="X5625" i="3" s="1"/>
  <c r="U5626" i="3"/>
  <c r="V5626" i="3"/>
  <c r="X5626" i="3" s="1"/>
  <c r="U5627" i="3"/>
  <c r="V5627" i="3"/>
  <c r="X5627" i="3" s="1"/>
  <c r="U5628" i="3"/>
  <c r="V5628" i="3"/>
  <c r="X5628" i="3" s="1"/>
  <c r="U5629" i="3"/>
  <c r="V5629" i="3"/>
  <c r="X5629" i="3" s="1"/>
  <c r="U5630" i="3"/>
  <c r="V5630" i="3"/>
  <c r="X5630" i="3" s="1"/>
  <c r="U5631" i="3"/>
  <c r="V5631" i="3"/>
  <c r="X5631" i="3" s="1"/>
  <c r="U5632" i="3"/>
  <c r="V5632" i="3"/>
  <c r="X5632" i="3" s="1"/>
  <c r="U5633" i="3"/>
  <c r="V5633" i="3"/>
  <c r="X5633" i="3" s="1"/>
  <c r="U5634" i="3"/>
  <c r="V5634" i="3"/>
  <c r="X5634" i="3" s="1"/>
  <c r="U5635" i="3"/>
  <c r="V5635" i="3"/>
  <c r="X5635" i="3" s="1"/>
  <c r="U5636" i="3"/>
  <c r="V5636" i="3"/>
  <c r="X5636" i="3" s="1"/>
  <c r="U5637" i="3"/>
  <c r="V5637" i="3"/>
  <c r="X5637" i="3" s="1"/>
  <c r="U5638" i="3"/>
  <c r="V5638" i="3"/>
  <c r="X5638" i="3" s="1"/>
  <c r="U5639" i="3"/>
  <c r="V5639" i="3"/>
  <c r="X5639" i="3" s="1"/>
  <c r="U5640" i="3"/>
  <c r="V5640" i="3"/>
  <c r="X5640" i="3" s="1"/>
  <c r="U5641" i="3"/>
  <c r="V5641" i="3"/>
  <c r="X5641" i="3" s="1"/>
  <c r="U5642" i="3"/>
  <c r="V5642" i="3"/>
  <c r="X5642" i="3" s="1"/>
  <c r="U5643" i="3"/>
  <c r="V5643" i="3"/>
  <c r="X5643" i="3" s="1"/>
  <c r="U5644" i="3"/>
  <c r="V5644" i="3"/>
  <c r="X5644" i="3" s="1"/>
  <c r="U5645" i="3"/>
  <c r="V5645" i="3"/>
  <c r="X5645" i="3" s="1"/>
  <c r="U5646" i="3"/>
  <c r="V5646" i="3"/>
  <c r="X5646" i="3" s="1"/>
  <c r="U5647" i="3"/>
  <c r="V5647" i="3"/>
  <c r="X5647" i="3" s="1"/>
  <c r="U5648" i="3"/>
  <c r="V5648" i="3"/>
  <c r="X5648" i="3" s="1"/>
  <c r="U5649" i="3"/>
  <c r="V5649" i="3"/>
  <c r="X5649" i="3" s="1"/>
  <c r="U5650" i="3"/>
  <c r="V5650" i="3"/>
  <c r="X5650" i="3" s="1"/>
  <c r="U5651" i="3"/>
  <c r="V5651" i="3"/>
  <c r="X5651" i="3" s="1"/>
  <c r="U5652" i="3"/>
  <c r="V5652" i="3"/>
  <c r="X5652" i="3" s="1"/>
  <c r="U5653" i="3"/>
  <c r="V5653" i="3"/>
  <c r="X5653" i="3" s="1"/>
  <c r="U5654" i="3"/>
  <c r="V5654" i="3"/>
  <c r="X5654" i="3" s="1"/>
  <c r="U5655" i="3"/>
  <c r="V5655" i="3"/>
  <c r="X5655" i="3" s="1"/>
  <c r="U5656" i="3"/>
  <c r="V5656" i="3"/>
  <c r="X5656" i="3" s="1"/>
  <c r="U5657" i="3"/>
  <c r="V5657" i="3"/>
  <c r="X5657" i="3" s="1"/>
  <c r="U5658" i="3"/>
  <c r="V5658" i="3"/>
  <c r="X5658" i="3" s="1"/>
  <c r="U5659" i="3"/>
  <c r="V5659" i="3"/>
  <c r="X5659" i="3" s="1"/>
  <c r="U5660" i="3"/>
  <c r="V5660" i="3"/>
  <c r="X5660" i="3" s="1"/>
  <c r="U5661" i="3"/>
  <c r="V5661" i="3"/>
  <c r="X5661" i="3" s="1"/>
  <c r="U5662" i="3"/>
  <c r="V5662" i="3"/>
  <c r="X5662" i="3" s="1"/>
  <c r="U5663" i="3"/>
  <c r="V5663" i="3"/>
  <c r="X5663" i="3" s="1"/>
  <c r="U5664" i="3"/>
  <c r="V5664" i="3"/>
  <c r="X5664" i="3" s="1"/>
  <c r="U5665" i="3"/>
  <c r="V5665" i="3"/>
  <c r="X5665" i="3" s="1"/>
  <c r="U5666" i="3"/>
  <c r="V5666" i="3"/>
  <c r="X5666" i="3" s="1"/>
  <c r="U5667" i="3"/>
  <c r="V5667" i="3"/>
  <c r="X5667" i="3" s="1"/>
  <c r="U5668" i="3"/>
  <c r="V5668" i="3"/>
  <c r="X5668" i="3" s="1"/>
  <c r="U5669" i="3"/>
  <c r="V5669" i="3"/>
  <c r="X5669" i="3" s="1"/>
  <c r="U5670" i="3"/>
  <c r="V5670" i="3"/>
  <c r="X5670" i="3" s="1"/>
  <c r="U5671" i="3"/>
  <c r="V5671" i="3"/>
  <c r="X5671" i="3" s="1"/>
  <c r="U5672" i="3"/>
  <c r="V5672" i="3"/>
  <c r="X5672" i="3" s="1"/>
  <c r="U5673" i="3"/>
  <c r="V5673" i="3"/>
  <c r="X5673" i="3" s="1"/>
  <c r="U5674" i="3"/>
  <c r="V5674" i="3"/>
  <c r="X5674" i="3" s="1"/>
  <c r="U5675" i="3"/>
  <c r="V5675" i="3"/>
  <c r="X5675" i="3" s="1"/>
  <c r="U5676" i="3"/>
  <c r="V5676" i="3"/>
  <c r="X5676" i="3" s="1"/>
  <c r="U5677" i="3"/>
  <c r="V5677" i="3"/>
  <c r="X5677" i="3" s="1"/>
  <c r="U5678" i="3"/>
  <c r="V5678" i="3"/>
  <c r="X5678" i="3" s="1"/>
  <c r="U5679" i="3"/>
  <c r="V5679" i="3"/>
  <c r="X5679" i="3" s="1"/>
  <c r="U5680" i="3"/>
  <c r="V5680" i="3"/>
  <c r="X5680" i="3" s="1"/>
  <c r="U5681" i="3"/>
  <c r="V5681" i="3"/>
  <c r="X5681" i="3" s="1"/>
  <c r="U5682" i="3"/>
  <c r="V5682" i="3"/>
  <c r="X5682" i="3" s="1"/>
  <c r="U5683" i="3"/>
  <c r="V5683" i="3"/>
  <c r="X5683" i="3" s="1"/>
  <c r="U5684" i="3"/>
  <c r="V5684" i="3"/>
  <c r="X5684" i="3" s="1"/>
  <c r="U5685" i="3"/>
  <c r="V5685" i="3"/>
  <c r="X5685" i="3" s="1"/>
  <c r="U5686" i="3"/>
  <c r="V5686" i="3"/>
  <c r="X5686" i="3" s="1"/>
  <c r="U5687" i="3"/>
  <c r="V5687" i="3"/>
  <c r="X5687" i="3" s="1"/>
  <c r="U5688" i="3"/>
  <c r="V5688" i="3"/>
  <c r="X5688" i="3" s="1"/>
  <c r="U5689" i="3"/>
  <c r="V5689" i="3"/>
  <c r="X5689" i="3" s="1"/>
  <c r="U5690" i="3"/>
  <c r="V5690" i="3"/>
  <c r="X5690" i="3" s="1"/>
  <c r="U5691" i="3"/>
  <c r="V5691" i="3"/>
  <c r="X5691" i="3" s="1"/>
  <c r="U5692" i="3"/>
  <c r="V5692" i="3"/>
  <c r="X5692" i="3" s="1"/>
  <c r="U5693" i="3"/>
  <c r="V5693" i="3"/>
  <c r="X5693" i="3" s="1"/>
  <c r="U5694" i="3"/>
  <c r="V5694" i="3"/>
  <c r="X5694" i="3" s="1"/>
  <c r="U5695" i="3"/>
  <c r="V5695" i="3"/>
  <c r="X5695" i="3" s="1"/>
  <c r="U5696" i="3"/>
  <c r="V5696" i="3"/>
  <c r="X5696" i="3" s="1"/>
  <c r="U5697" i="3"/>
  <c r="V5697" i="3"/>
  <c r="X5697" i="3" s="1"/>
  <c r="U5698" i="3"/>
  <c r="V5698" i="3"/>
  <c r="X5698" i="3" s="1"/>
  <c r="U5699" i="3"/>
  <c r="V5699" i="3"/>
  <c r="X5699" i="3" s="1"/>
  <c r="U5700" i="3"/>
  <c r="V5700" i="3"/>
  <c r="X5700" i="3" s="1"/>
  <c r="U5701" i="3"/>
  <c r="V5701" i="3"/>
  <c r="X5701" i="3" s="1"/>
  <c r="U5702" i="3"/>
  <c r="V5702" i="3"/>
  <c r="X5702" i="3" s="1"/>
  <c r="U5703" i="3"/>
  <c r="V5703" i="3"/>
  <c r="X5703" i="3" s="1"/>
  <c r="U5704" i="3"/>
  <c r="V5704" i="3"/>
  <c r="X5704" i="3" s="1"/>
  <c r="U5705" i="3"/>
  <c r="V5705" i="3"/>
  <c r="X5705" i="3" s="1"/>
  <c r="U5706" i="3"/>
  <c r="V5706" i="3"/>
  <c r="X5706" i="3" s="1"/>
  <c r="U5707" i="3"/>
  <c r="V5707" i="3"/>
  <c r="X5707" i="3" s="1"/>
  <c r="U5708" i="3"/>
  <c r="V5708" i="3"/>
  <c r="X5708" i="3" s="1"/>
  <c r="U5709" i="3"/>
  <c r="V5709" i="3"/>
  <c r="X5709" i="3" s="1"/>
  <c r="U5710" i="3"/>
  <c r="V5710" i="3"/>
  <c r="X5710" i="3" s="1"/>
  <c r="U5711" i="3"/>
  <c r="V5711" i="3"/>
  <c r="X5711" i="3" s="1"/>
  <c r="U5712" i="3"/>
  <c r="V5712" i="3"/>
  <c r="X5712" i="3" s="1"/>
  <c r="U5713" i="3"/>
  <c r="V5713" i="3"/>
  <c r="X5713" i="3" s="1"/>
  <c r="U5714" i="3"/>
  <c r="V5714" i="3"/>
  <c r="X5714" i="3" s="1"/>
  <c r="U5715" i="3"/>
  <c r="V5715" i="3"/>
  <c r="X5715" i="3" s="1"/>
  <c r="U5716" i="3"/>
  <c r="V5716" i="3"/>
  <c r="X5716" i="3" s="1"/>
  <c r="U5717" i="3"/>
  <c r="V5717" i="3"/>
  <c r="X5717" i="3" s="1"/>
  <c r="U5718" i="3"/>
  <c r="V5718" i="3"/>
  <c r="X5718" i="3" s="1"/>
  <c r="U5719" i="3"/>
  <c r="V5719" i="3"/>
  <c r="X5719" i="3" s="1"/>
  <c r="U5720" i="3"/>
  <c r="V5720" i="3"/>
  <c r="X5720" i="3" s="1"/>
  <c r="U5721" i="3"/>
  <c r="V5721" i="3"/>
  <c r="X5721" i="3" s="1"/>
  <c r="U5722" i="3"/>
  <c r="V5722" i="3"/>
  <c r="X5722" i="3" s="1"/>
  <c r="U5723" i="3"/>
  <c r="V5723" i="3"/>
  <c r="X5723" i="3" s="1"/>
  <c r="U5724" i="3"/>
  <c r="V5724" i="3"/>
  <c r="X5724" i="3" s="1"/>
  <c r="U5725" i="3"/>
  <c r="V5725" i="3"/>
  <c r="X5725" i="3" s="1"/>
  <c r="U5726" i="3"/>
  <c r="V5726" i="3"/>
  <c r="X5726" i="3" s="1"/>
  <c r="U5727" i="3"/>
  <c r="V5727" i="3"/>
  <c r="X5727" i="3" s="1"/>
  <c r="U5728" i="3"/>
  <c r="V5728" i="3"/>
  <c r="X5728" i="3" s="1"/>
  <c r="U5729" i="3"/>
  <c r="V5729" i="3"/>
  <c r="X5729" i="3" s="1"/>
  <c r="U5730" i="3"/>
  <c r="V5730" i="3"/>
  <c r="X5730" i="3" s="1"/>
  <c r="U5731" i="3"/>
  <c r="V5731" i="3"/>
  <c r="X5731" i="3" s="1"/>
  <c r="U5732" i="3"/>
  <c r="V5732" i="3"/>
  <c r="X5732" i="3" s="1"/>
  <c r="U5733" i="3"/>
  <c r="V5733" i="3"/>
  <c r="X5733" i="3" s="1"/>
  <c r="U5734" i="3"/>
  <c r="V5734" i="3"/>
  <c r="X5734" i="3" s="1"/>
  <c r="U5735" i="3"/>
  <c r="V5735" i="3"/>
  <c r="X5735" i="3" s="1"/>
  <c r="U5736" i="3"/>
  <c r="V5736" i="3"/>
  <c r="X5736" i="3" s="1"/>
  <c r="U5737" i="3"/>
  <c r="V5737" i="3"/>
  <c r="X5737" i="3" s="1"/>
  <c r="U5738" i="3"/>
  <c r="V5738" i="3"/>
  <c r="X5738" i="3" s="1"/>
  <c r="U5739" i="3"/>
  <c r="V5739" i="3"/>
  <c r="X5739" i="3" s="1"/>
  <c r="U5740" i="3"/>
  <c r="V5740" i="3"/>
  <c r="X5740" i="3" s="1"/>
  <c r="U5741" i="3"/>
  <c r="V5741" i="3"/>
  <c r="X5741" i="3" s="1"/>
  <c r="U5742" i="3"/>
  <c r="V5742" i="3"/>
  <c r="X5742" i="3" s="1"/>
  <c r="U5743" i="3"/>
  <c r="V5743" i="3"/>
  <c r="X5743" i="3" s="1"/>
  <c r="U5744" i="3"/>
  <c r="V5744" i="3"/>
  <c r="X5744" i="3" s="1"/>
  <c r="U5745" i="3"/>
  <c r="V5745" i="3"/>
  <c r="X5745" i="3" s="1"/>
  <c r="U5746" i="3"/>
  <c r="V5746" i="3"/>
  <c r="X5746" i="3" s="1"/>
  <c r="U5747" i="3"/>
  <c r="V5747" i="3"/>
  <c r="X5747" i="3" s="1"/>
  <c r="U5748" i="3"/>
  <c r="V5748" i="3"/>
  <c r="X5748" i="3" s="1"/>
  <c r="U5749" i="3"/>
  <c r="V5749" i="3"/>
  <c r="X5749" i="3" s="1"/>
  <c r="U5750" i="3"/>
  <c r="V5750" i="3"/>
  <c r="X5750" i="3" s="1"/>
  <c r="U5751" i="3"/>
  <c r="V5751" i="3"/>
  <c r="X5751" i="3" s="1"/>
  <c r="U5752" i="3"/>
  <c r="V5752" i="3"/>
  <c r="X5752" i="3" s="1"/>
  <c r="U5753" i="3"/>
  <c r="V5753" i="3"/>
  <c r="X5753" i="3" s="1"/>
  <c r="U5754" i="3"/>
  <c r="V5754" i="3"/>
  <c r="X5754" i="3" s="1"/>
  <c r="U5755" i="3"/>
  <c r="V5755" i="3"/>
  <c r="X5755" i="3" s="1"/>
  <c r="U5756" i="3"/>
  <c r="V5756" i="3"/>
  <c r="X5756" i="3" s="1"/>
  <c r="U5757" i="3"/>
  <c r="V5757" i="3"/>
  <c r="X5757" i="3" s="1"/>
  <c r="U5758" i="3"/>
  <c r="V5758" i="3"/>
  <c r="X5758" i="3" s="1"/>
  <c r="U5759" i="3"/>
  <c r="V5759" i="3"/>
  <c r="X5759" i="3" s="1"/>
  <c r="U5760" i="3"/>
  <c r="V5760" i="3"/>
  <c r="X5760" i="3" s="1"/>
  <c r="U5761" i="3"/>
  <c r="V5761" i="3"/>
  <c r="X5761" i="3" s="1"/>
  <c r="U5762" i="3"/>
  <c r="V5762" i="3"/>
  <c r="X5762" i="3" s="1"/>
  <c r="U5763" i="3"/>
  <c r="V5763" i="3"/>
  <c r="X5763" i="3" s="1"/>
  <c r="U5764" i="3"/>
  <c r="V5764" i="3"/>
  <c r="X5764" i="3" s="1"/>
  <c r="U5765" i="3"/>
  <c r="V5765" i="3"/>
  <c r="X5765" i="3" s="1"/>
  <c r="U5766" i="3"/>
  <c r="V5766" i="3"/>
  <c r="X5766" i="3" s="1"/>
  <c r="U5767" i="3"/>
  <c r="V5767" i="3"/>
  <c r="X5767" i="3" s="1"/>
  <c r="U5768" i="3"/>
  <c r="V5768" i="3"/>
  <c r="X5768" i="3" s="1"/>
  <c r="U5769" i="3"/>
  <c r="V5769" i="3"/>
  <c r="X5769" i="3" s="1"/>
  <c r="U5770" i="3"/>
  <c r="V5770" i="3"/>
  <c r="X5770" i="3" s="1"/>
  <c r="U5771" i="3"/>
  <c r="V5771" i="3"/>
  <c r="X5771" i="3" s="1"/>
  <c r="U5772" i="3"/>
  <c r="V5772" i="3"/>
  <c r="X5772" i="3" s="1"/>
  <c r="U5773" i="3"/>
  <c r="V5773" i="3"/>
  <c r="X5773" i="3" s="1"/>
  <c r="U5774" i="3"/>
  <c r="V5774" i="3"/>
  <c r="X5774" i="3" s="1"/>
  <c r="U5775" i="3"/>
  <c r="V5775" i="3"/>
  <c r="X5775" i="3" s="1"/>
  <c r="U5776" i="3"/>
  <c r="V5776" i="3"/>
  <c r="X5776" i="3" s="1"/>
  <c r="U5777" i="3"/>
  <c r="V5777" i="3"/>
  <c r="X5777" i="3" s="1"/>
  <c r="U5778" i="3"/>
  <c r="V5778" i="3"/>
  <c r="X5778" i="3" s="1"/>
  <c r="U5779" i="3"/>
  <c r="V5779" i="3"/>
  <c r="X5779" i="3" s="1"/>
  <c r="U5780" i="3"/>
  <c r="V5780" i="3"/>
  <c r="X5780" i="3" s="1"/>
  <c r="U5781" i="3"/>
  <c r="V5781" i="3"/>
  <c r="X5781" i="3" s="1"/>
  <c r="U5782" i="3"/>
  <c r="V5782" i="3"/>
  <c r="X5782" i="3" s="1"/>
  <c r="U5783" i="3"/>
  <c r="V5783" i="3"/>
  <c r="X5783" i="3" s="1"/>
  <c r="U5784" i="3"/>
  <c r="V5784" i="3"/>
  <c r="X5784" i="3" s="1"/>
  <c r="U5785" i="3"/>
  <c r="V5785" i="3"/>
  <c r="X5785" i="3" s="1"/>
  <c r="U5786" i="3"/>
  <c r="V5786" i="3"/>
  <c r="X5786" i="3" s="1"/>
  <c r="U5787" i="3"/>
  <c r="V5787" i="3"/>
  <c r="X5787" i="3" s="1"/>
  <c r="U5788" i="3"/>
  <c r="V5788" i="3"/>
  <c r="X5788" i="3" s="1"/>
  <c r="U5789" i="3"/>
  <c r="V5789" i="3"/>
  <c r="X5789" i="3" s="1"/>
  <c r="U5790" i="3"/>
  <c r="V5790" i="3"/>
  <c r="X5790" i="3" s="1"/>
  <c r="U5791" i="3"/>
  <c r="V5791" i="3"/>
  <c r="X5791" i="3" s="1"/>
  <c r="U5792" i="3"/>
  <c r="V5792" i="3"/>
  <c r="X5792" i="3" s="1"/>
  <c r="U5793" i="3"/>
  <c r="V5793" i="3"/>
  <c r="X5793" i="3" s="1"/>
  <c r="U5794" i="3"/>
  <c r="V5794" i="3"/>
  <c r="X5794" i="3" s="1"/>
  <c r="U5795" i="3"/>
  <c r="V5795" i="3"/>
  <c r="X5795" i="3" s="1"/>
  <c r="U5796" i="3"/>
  <c r="V5796" i="3"/>
  <c r="X5796" i="3" s="1"/>
  <c r="U5797" i="3"/>
  <c r="V5797" i="3"/>
  <c r="X5797" i="3" s="1"/>
  <c r="U5798" i="3"/>
  <c r="V5798" i="3"/>
  <c r="X5798" i="3" s="1"/>
  <c r="U5799" i="3"/>
  <c r="V5799" i="3"/>
  <c r="X5799" i="3" s="1"/>
  <c r="U5800" i="3"/>
  <c r="V5800" i="3"/>
  <c r="X5800" i="3" s="1"/>
  <c r="U5801" i="3"/>
  <c r="V5801" i="3"/>
  <c r="X5801" i="3" s="1"/>
  <c r="U5802" i="3"/>
  <c r="V5802" i="3"/>
  <c r="X5802" i="3" s="1"/>
  <c r="U5803" i="3"/>
  <c r="V5803" i="3"/>
  <c r="X5803" i="3" s="1"/>
  <c r="U5804" i="3"/>
  <c r="V5804" i="3"/>
  <c r="X5804" i="3" s="1"/>
  <c r="U5805" i="3"/>
  <c r="V5805" i="3"/>
  <c r="X5805" i="3" s="1"/>
  <c r="U5806" i="3"/>
  <c r="V5806" i="3"/>
  <c r="X5806" i="3" s="1"/>
  <c r="U5807" i="3"/>
  <c r="V5807" i="3"/>
  <c r="X5807" i="3" s="1"/>
  <c r="U5808" i="3"/>
  <c r="V5808" i="3"/>
  <c r="X5808" i="3" s="1"/>
  <c r="U5809" i="3"/>
  <c r="V5809" i="3"/>
  <c r="X5809" i="3" s="1"/>
  <c r="U5810" i="3"/>
  <c r="V5810" i="3"/>
  <c r="X5810" i="3" s="1"/>
  <c r="U5811" i="3"/>
  <c r="V5811" i="3"/>
  <c r="X5811" i="3" s="1"/>
  <c r="U5812" i="3"/>
  <c r="V5812" i="3"/>
  <c r="X5812" i="3" s="1"/>
  <c r="U5813" i="3"/>
  <c r="V5813" i="3"/>
  <c r="X5813" i="3" s="1"/>
  <c r="U5814" i="3"/>
  <c r="V5814" i="3"/>
  <c r="X5814" i="3" s="1"/>
  <c r="U5815" i="3"/>
  <c r="V5815" i="3"/>
  <c r="X5815" i="3" s="1"/>
  <c r="U5816" i="3"/>
  <c r="V5816" i="3"/>
  <c r="X5816" i="3" s="1"/>
  <c r="U5817" i="3"/>
  <c r="V5817" i="3"/>
  <c r="X5817" i="3" s="1"/>
  <c r="U5818" i="3"/>
  <c r="V5818" i="3"/>
  <c r="X5818" i="3" s="1"/>
  <c r="U5819" i="3"/>
  <c r="V5819" i="3"/>
  <c r="X5819" i="3" s="1"/>
  <c r="U5820" i="3"/>
  <c r="V5820" i="3"/>
  <c r="X5820" i="3" s="1"/>
  <c r="U5821" i="3"/>
  <c r="V5821" i="3"/>
  <c r="X5821" i="3" s="1"/>
  <c r="U5822" i="3"/>
  <c r="V5822" i="3"/>
  <c r="X5822" i="3" s="1"/>
  <c r="U5823" i="3"/>
  <c r="V5823" i="3"/>
  <c r="X5823" i="3" s="1"/>
  <c r="U5824" i="3"/>
  <c r="V5824" i="3"/>
  <c r="X5824" i="3" s="1"/>
  <c r="U5825" i="3"/>
  <c r="V5825" i="3"/>
  <c r="X5825" i="3" s="1"/>
  <c r="U5826" i="3"/>
  <c r="V5826" i="3"/>
  <c r="X5826" i="3" s="1"/>
  <c r="U5827" i="3"/>
  <c r="V5827" i="3"/>
  <c r="X5827" i="3" s="1"/>
  <c r="U5828" i="3"/>
  <c r="V5828" i="3"/>
  <c r="X5828" i="3" s="1"/>
  <c r="U5829" i="3"/>
  <c r="V5829" i="3"/>
  <c r="X5829" i="3" s="1"/>
  <c r="U5830" i="3"/>
  <c r="V5830" i="3"/>
  <c r="X5830" i="3" s="1"/>
  <c r="U5831" i="3"/>
  <c r="V5831" i="3"/>
  <c r="X5831" i="3" s="1"/>
  <c r="U5832" i="3"/>
  <c r="V5832" i="3"/>
  <c r="X5832" i="3" s="1"/>
  <c r="U5833" i="3"/>
  <c r="V5833" i="3"/>
  <c r="X5833" i="3" s="1"/>
  <c r="U5834" i="3"/>
  <c r="V5834" i="3"/>
  <c r="X5834" i="3" s="1"/>
  <c r="U5835" i="3"/>
  <c r="V5835" i="3"/>
  <c r="X5835" i="3" s="1"/>
  <c r="U5836" i="3"/>
  <c r="V5836" i="3"/>
  <c r="X5836" i="3" s="1"/>
  <c r="U5837" i="3"/>
  <c r="V5837" i="3"/>
  <c r="X5837" i="3" s="1"/>
  <c r="U5838" i="3"/>
  <c r="V5838" i="3"/>
  <c r="X5838" i="3" s="1"/>
  <c r="U5839" i="3"/>
  <c r="V5839" i="3"/>
  <c r="X5839" i="3" s="1"/>
  <c r="U5840" i="3"/>
  <c r="V5840" i="3"/>
  <c r="X5840" i="3" s="1"/>
  <c r="U5841" i="3"/>
  <c r="V5841" i="3"/>
  <c r="X5841" i="3" s="1"/>
  <c r="U5842" i="3"/>
  <c r="V5842" i="3"/>
  <c r="X5842" i="3" s="1"/>
  <c r="U5843" i="3"/>
  <c r="V5843" i="3"/>
  <c r="X5843" i="3" s="1"/>
  <c r="U5844" i="3"/>
  <c r="V5844" i="3"/>
  <c r="X5844" i="3" s="1"/>
  <c r="U5845" i="3"/>
  <c r="V5845" i="3"/>
  <c r="X5845" i="3" s="1"/>
  <c r="U5846" i="3"/>
  <c r="V5846" i="3"/>
  <c r="X5846" i="3" s="1"/>
  <c r="U5847" i="3"/>
  <c r="V5847" i="3"/>
  <c r="X5847" i="3" s="1"/>
  <c r="U5848" i="3"/>
  <c r="V5848" i="3"/>
  <c r="X5848" i="3" s="1"/>
  <c r="U5849" i="3"/>
  <c r="V5849" i="3"/>
  <c r="X5849" i="3" s="1"/>
  <c r="U5850" i="3"/>
  <c r="V5850" i="3"/>
  <c r="X5850" i="3" s="1"/>
  <c r="U5851" i="3"/>
  <c r="V5851" i="3"/>
  <c r="X5851" i="3" s="1"/>
  <c r="U5852" i="3"/>
  <c r="V5852" i="3"/>
  <c r="X5852" i="3" s="1"/>
  <c r="U5853" i="3"/>
  <c r="V5853" i="3"/>
  <c r="X5853" i="3" s="1"/>
  <c r="U5854" i="3"/>
  <c r="V5854" i="3"/>
  <c r="X5854" i="3" s="1"/>
  <c r="U5855" i="3"/>
  <c r="V5855" i="3"/>
  <c r="X5855" i="3" s="1"/>
  <c r="U5856" i="3"/>
  <c r="V5856" i="3"/>
  <c r="X5856" i="3" s="1"/>
  <c r="U5857" i="3"/>
  <c r="V5857" i="3"/>
  <c r="X5857" i="3" s="1"/>
  <c r="U5858" i="3"/>
  <c r="V5858" i="3"/>
  <c r="X5858" i="3" s="1"/>
  <c r="U5859" i="3"/>
  <c r="V5859" i="3"/>
  <c r="X5859" i="3" s="1"/>
  <c r="U5860" i="3"/>
  <c r="V5860" i="3"/>
  <c r="X5860" i="3" s="1"/>
  <c r="U5861" i="3"/>
  <c r="V5861" i="3"/>
  <c r="X5861" i="3" s="1"/>
  <c r="U5862" i="3"/>
  <c r="V5862" i="3"/>
  <c r="X5862" i="3" s="1"/>
  <c r="U5863" i="3"/>
  <c r="V5863" i="3"/>
  <c r="X5863" i="3" s="1"/>
  <c r="U5864" i="3"/>
  <c r="V5864" i="3"/>
  <c r="X5864" i="3" s="1"/>
  <c r="U5865" i="3"/>
  <c r="V5865" i="3"/>
  <c r="X5865" i="3" s="1"/>
  <c r="U5866" i="3"/>
  <c r="V5866" i="3"/>
  <c r="X5866" i="3" s="1"/>
  <c r="U5867" i="3"/>
  <c r="V5867" i="3"/>
  <c r="X5867" i="3" s="1"/>
  <c r="U5868" i="3"/>
  <c r="V5868" i="3"/>
  <c r="X5868" i="3" s="1"/>
  <c r="U5869" i="3"/>
  <c r="V5869" i="3"/>
  <c r="X5869" i="3" s="1"/>
  <c r="U5870" i="3"/>
  <c r="V5870" i="3"/>
  <c r="X5870" i="3" s="1"/>
  <c r="U5871" i="3"/>
  <c r="V5871" i="3"/>
  <c r="X5871" i="3" s="1"/>
  <c r="U5872" i="3"/>
  <c r="V5872" i="3"/>
  <c r="X5872" i="3" s="1"/>
  <c r="U5873" i="3"/>
  <c r="V5873" i="3"/>
  <c r="X5873" i="3" s="1"/>
  <c r="U5874" i="3"/>
  <c r="V5874" i="3"/>
  <c r="X5874" i="3" s="1"/>
  <c r="U5875" i="3"/>
  <c r="V5875" i="3"/>
  <c r="X5875" i="3" s="1"/>
  <c r="U5876" i="3"/>
  <c r="V5876" i="3"/>
  <c r="X5876" i="3" s="1"/>
  <c r="U5877" i="3"/>
  <c r="V5877" i="3"/>
  <c r="X5877" i="3" s="1"/>
  <c r="U5878" i="3"/>
  <c r="V5878" i="3"/>
  <c r="X5878" i="3" s="1"/>
  <c r="U5879" i="3"/>
  <c r="V5879" i="3"/>
  <c r="X5879" i="3" s="1"/>
  <c r="U5880" i="3"/>
  <c r="V5880" i="3"/>
  <c r="X5880" i="3" s="1"/>
  <c r="U5881" i="3"/>
  <c r="V5881" i="3"/>
  <c r="X5881" i="3" s="1"/>
  <c r="U5882" i="3"/>
  <c r="V5882" i="3"/>
  <c r="X5882" i="3" s="1"/>
  <c r="U5883" i="3"/>
  <c r="V5883" i="3"/>
  <c r="X5883" i="3" s="1"/>
  <c r="U5884" i="3"/>
  <c r="V5884" i="3"/>
  <c r="X5884" i="3" s="1"/>
  <c r="U5885" i="3"/>
  <c r="V5885" i="3"/>
  <c r="X5885" i="3" s="1"/>
  <c r="U5886" i="3"/>
  <c r="V5886" i="3"/>
  <c r="X5886" i="3" s="1"/>
  <c r="U5887" i="3"/>
  <c r="V5887" i="3"/>
  <c r="X5887" i="3" s="1"/>
  <c r="U5888" i="3"/>
  <c r="V5888" i="3"/>
  <c r="X5888" i="3" s="1"/>
  <c r="U5889" i="3"/>
  <c r="V5889" i="3"/>
  <c r="X5889" i="3" s="1"/>
  <c r="U5890" i="3"/>
  <c r="V5890" i="3"/>
  <c r="X5890" i="3" s="1"/>
  <c r="U5891" i="3"/>
  <c r="V5891" i="3"/>
  <c r="X5891" i="3" s="1"/>
  <c r="U5892" i="3"/>
  <c r="V5892" i="3"/>
  <c r="X5892" i="3" s="1"/>
  <c r="U5893" i="3"/>
  <c r="V5893" i="3"/>
  <c r="X5893" i="3" s="1"/>
  <c r="U5894" i="3"/>
  <c r="V5894" i="3"/>
  <c r="X5894" i="3" s="1"/>
  <c r="U5895" i="3"/>
  <c r="V5895" i="3"/>
  <c r="X5895" i="3" s="1"/>
  <c r="U5896" i="3"/>
  <c r="V5896" i="3"/>
  <c r="X5896" i="3" s="1"/>
  <c r="U5897" i="3"/>
  <c r="V5897" i="3"/>
  <c r="X5897" i="3" s="1"/>
  <c r="U5898" i="3"/>
  <c r="V5898" i="3"/>
  <c r="X5898" i="3" s="1"/>
  <c r="U5899" i="3"/>
  <c r="V5899" i="3"/>
  <c r="X5899" i="3" s="1"/>
  <c r="U5900" i="3"/>
  <c r="V5900" i="3"/>
  <c r="X5900" i="3" s="1"/>
  <c r="U5901" i="3"/>
  <c r="V5901" i="3"/>
  <c r="X5901" i="3" s="1"/>
  <c r="U5902" i="3"/>
  <c r="V5902" i="3"/>
  <c r="X5902" i="3" s="1"/>
  <c r="U5903" i="3"/>
  <c r="V5903" i="3"/>
  <c r="X5903" i="3" s="1"/>
  <c r="U5904" i="3"/>
  <c r="V5904" i="3"/>
  <c r="X5904" i="3" s="1"/>
  <c r="U5905" i="3"/>
  <c r="V5905" i="3"/>
  <c r="X5905" i="3" s="1"/>
  <c r="U5906" i="3"/>
  <c r="V5906" i="3"/>
  <c r="X5906" i="3" s="1"/>
  <c r="U5907" i="3"/>
  <c r="V5907" i="3"/>
  <c r="X5907" i="3" s="1"/>
  <c r="U5908" i="3"/>
  <c r="V5908" i="3"/>
  <c r="X5908" i="3" s="1"/>
  <c r="U5909" i="3"/>
  <c r="V5909" i="3"/>
  <c r="X5909" i="3" s="1"/>
  <c r="U5910" i="3"/>
  <c r="V5910" i="3"/>
  <c r="X5910" i="3" s="1"/>
  <c r="U5911" i="3"/>
  <c r="V5911" i="3"/>
  <c r="X5911" i="3" s="1"/>
  <c r="U5912" i="3"/>
  <c r="V5912" i="3"/>
  <c r="X5912" i="3" s="1"/>
  <c r="U5913" i="3"/>
  <c r="V5913" i="3"/>
  <c r="X5913" i="3" s="1"/>
  <c r="U5914" i="3"/>
  <c r="V5914" i="3"/>
  <c r="X5914" i="3" s="1"/>
  <c r="U5915" i="3"/>
  <c r="V5915" i="3"/>
  <c r="X5915" i="3" s="1"/>
  <c r="U5916" i="3"/>
  <c r="V5916" i="3"/>
  <c r="X5916" i="3" s="1"/>
  <c r="U5917" i="3"/>
  <c r="V5917" i="3"/>
  <c r="X5917" i="3" s="1"/>
  <c r="U5918" i="3"/>
  <c r="V5918" i="3"/>
  <c r="X5918" i="3" s="1"/>
  <c r="U5919" i="3"/>
  <c r="V5919" i="3"/>
  <c r="X5919" i="3" s="1"/>
  <c r="U5920" i="3"/>
  <c r="V5920" i="3"/>
  <c r="X5920" i="3" s="1"/>
  <c r="U5921" i="3"/>
  <c r="V5921" i="3"/>
  <c r="X5921" i="3" s="1"/>
  <c r="U5922" i="3"/>
  <c r="V5922" i="3"/>
  <c r="X5922" i="3" s="1"/>
  <c r="U5923" i="3"/>
  <c r="V5923" i="3"/>
  <c r="X5923" i="3" s="1"/>
  <c r="U5924" i="3"/>
  <c r="V5924" i="3"/>
  <c r="X5924" i="3" s="1"/>
  <c r="U5925" i="3"/>
  <c r="V5925" i="3"/>
  <c r="X5925" i="3" s="1"/>
  <c r="U5926" i="3"/>
  <c r="V5926" i="3"/>
  <c r="X5926" i="3" s="1"/>
  <c r="U5927" i="3"/>
  <c r="V5927" i="3"/>
  <c r="X5927" i="3" s="1"/>
  <c r="U5928" i="3"/>
  <c r="V5928" i="3"/>
  <c r="X5928" i="3" s="1"/>
  <c r="U5929" i="3"/>
  <c r="V5929" i="3"/>
  <c r="X5929" i="3" s="1"/>
  <c r="U5930" i="3"/>
  <c r="V5930" i="3"/>
  <c r="X5930" i="3" s="1"/>
  <c r="U5931" i="3"/>
  <c r="V5931" i="3"/>
  <c r="X5931" i="3" s="1"/>
  <c r="U5932" i="3"/>
  <c r="V5932" i="3"/>
  <c r="X5932" i="3" s="1"/>
  <c r="U5933" i="3"/>
  <c r="V5933" i="3"/>
  <c r="X5933" i="3" s="1"/>
  <c r="U5934" i="3"/>
  <c r="V5934" i="3"/>
  <c r="X5934" i="3" s="1"/>
  <c r="U5935" i="3"/>
  <c r="V5935" i="3"/>
  <c r="X5935" i="3" s="1"/>
  <c r="U5936" i="3"/>
  <c r="V5936" i="3"/>
  <c r="X5936" i="3" s="1"/>
  <c r="U5937" i="3"/>
  <c r="V5937" i="3"/>
  <c r="X5937" i="3" s="1"/>
  <c r="U5938" i="3"/>
  <c r="V5938" i="3"/>
  <c r="X5938" i="3" s="1"/>
  <c r="U5939" i="3"/>
  <c r="V5939" i="3"/>
  <c r="X5939" i="3" s="1"/>
  <c r="U5940" i="3"/>
  <c r="V5940" i="3"/>
  <c r="X5940" i="3" s="1"/>
  <c r="U5941" i="3"/>
  <c r="V5941" i="3"/>
  <c r="X5941" i="3" s="1"/>
  <c r="U5942" i="3"/>
  <c r="V5942" i="3"/>
  <c r="X5942" i="3" s="1"/>
  <c r="U5943" i="3"/>
  <c r="V5943" i="3"/>
  <c r="X5943" i="3" s="1"/>
  <c r="U5944" i="3"/>
  <c r="V5944" i="3"/>
  <c r="X5944" i="3" s="1"/>
  <c r="U5945" i="3"/>
  <c r="V5945" i="3"/>
  <c r="X5945" i="3" s="1"/>
  <c r="U5946" i="3"/>
  <c r="V5946" i="3"/>
  <c r="X5946" i="3" s="1"/>
  <c r="U5947" i="3"/>
  <c r="V5947" i="3"/>
  <c r="X5947" i="3" s="1"/>
  <c r="U5948" i="3"/>
  <c r="V5948" i="3"/>
  <c r="X5948" i="3" s="1"/>
  <c r="U5949" i="3"/>
  <c r="V5949" i="3"/>
  <c r="X5949" i="3" s="1"/>
  <c r="U5950" i="3"/>
  <c r="V5950" i="3"/>
  <c r="X5950" i="3" s="1"/>
  <c r="U5951" i="3"/>
  <c r="V5951" i="3"/>
  <c r="X5951" i="3" s="1"/>
  <c r="U5952" i="3"/>
  <c r="V5952" i="3"/>
  <c r="X5952" i="3" s="1"/>
  <c r="U5953" i="3"/>
  <c r="V5953" i="3"/>
  <c r="X5953" i="3" s="1"/>
  <c r="U5954" i="3"/>
  <c r="V5954" i="3"/>
  <c r="X5954" i="3" s="1"/>
  <c r="U5955" i="3"/>
  <c r="V5955" i="3"/>
  <c r="X5955" i="3" s="1"/>
  <c r="U5956" i="3"/>
  <c r="V5956" i="3"/>
  <c r="X5956" i="3" s="1"/>
  <c r="U5957" i="3"/>
  <c r="V5957" i="3"/>
  <c r="X5957" i="3" s="1"/>
  <c r="U5958" i="3"/>
  <c r="V5958" i="3"/>
  <c r="X5958" i="3" s="1"/>
  <c r="U5959" i="3"/>
  <c r="V5959" i="3"/>
  <c r="X5959" i="3" s="1"/>
  <c r="U5960" i="3"/>
  <c r="V5960" i="3"/>
  <c r="X5960" i="3" s="1"/>
  <c r="U5961" i="3"/>
  <c r="V5961" i="3"/>
  <c r="X5961" i="3" s="1"/>
  <c r="U5962" i="3"/>
  <c r="V5962" i="3"/>
  <c r="X5962" i="3" s="1"/>
  <c r="U5963" i="3"/>
  <c r="V5963" i="3"/>
  <c r="X5963" i="3" s="1"/>
  <c r="U5964" i="3"/>
  <c r="V5964" i="3"/>
  <c r="X5964" i="3" s="1"/>
  <c r="U5965" i="3"/>
  <c r="V5965" i="3"/>
  <c r="X5965" i="3" s="1"/>
  <c r="U5966" i="3"/>
  <c r="V5966" i="3"/>
  <c r="X5966" i="3" s="1"/>
  <c r="U5967" i="3"/>
  <c r="V5967" i="3"/>
  <c r="X5967" i="3" s="1"/>
  <c r="U5968" i="3"/>
  <c r="V5968" i="3"/>
  <c r="X5968" i="3" s="1"/>
  <c r="U5969" i="3"/>
  <c r="V5969" i="3"/>
  <c r="X5969" i="3" s="1"/>
  <c r="U5970" i="3"/>
  <c r="V5970" i="3"/>
  <c r="X5970" i="3" s="1"/>
  <c r="U5971" i="3"/>
  <c r="V5971" i="3"/>
  <c r="X5971" i="3" s="1"/>
  <c r="U5972" i="3"/>
  <c r="V5972" i="3"/>
  <c r="X5972" i="3" s="1"/>
  <c r="U5973" i="3"/>
  <c r="V5973" i="3"/>
  <c r="X5973" i="3" s="1"/>
  <c r="U5974" i="3"/>
  <c r="V5974" i="3"/>
  <c r="X5974" i="3" s="1"/>
  <c r="U5975" i="3"/>
  <c r="V5975" i="3"/>
  <c r="X5975" i="3" s="1"/>
  <c r="U5976" i="3"/>
  <c r="V5976" i="3"/>
  <c r="X5976" i="3" s="1"/>
  <c r="U5977" i="3"/>
  <c r="V5977" i="3"/>
  <c r="X5977" i="3" s="1"/>
  <c r="U5978" i="3"/>
  <c r="V5978" i="3"/>
  <c r="X5978" i="3" s="1"/>
  <c r="U5979" i="3"/>
  <c r="V5979" i="3"/>
  <c r="X5979" i="3" s="1"/>
  <c r="U5980" i="3"/>
  <c r="V5980" i="3"/>
  <c r="X5980" i="3" s="1"/>
  <c r="U5981" i="3"/>
  <c r="V5981" i="3"/>
  <c r="X5981" i="3" s="1"/>
  <c r="U5982" i="3"/>
  <c r="V5982" i="3"/>
  <c r="X5982" i="3" s="1"/>
  <c r="U5983" i="3"/>
  <c r="V5983" i="3"/>
  <c r="X5983" i="3" s="1"/>
  <c r="U5984" i="3"/>
  <c r="V5984" i="3"/>
  <c r="X5984" i="3" s="1"/>
  <c r="U5985" i="3"/>
  <c r="V5985" i="3"/>
  <c r="X5985" i="3" s="1"/>
  <c r="U5986" i="3"/>
  <c r="V5986" i="3"/>
  <c r="X5986" i="3" s="1"/>
  <c r="U5987" i="3"/>
  <c r="V5987" i="3"/>
  <c r="X5987" i="3" s="1"/>
  <c r="U5988" i="3"/>
  <c r="V5988" i="3"/>
  <c r="X5988" i="3" s="1"/>
  <c r="U5989" i="3"/>
  <c r="V5989" i="3"/>
  <c r="X5989" i="3" s="1"/>
  <c r="U5990" i="3"/>
  <c r="V5990" i="3"/>
  <c r="X5990" i="3" s="1"/>
  <c r="U5991" i="3"/>
  <c r="V5991" i="3"/>
  <c r="X5991" i="3" s="1"/>
  <c r="U5992" i="3"/>
  <c r="V5992" i="3"/>
  <c r="X5992" i="3" s="1"/>
  <c r="U5993" i="3"/>
  <c r="V5993" i="3"/>
  <c r="X5993" i="3" s="1"/>
  <c r="U5994" i="3"/>
  <c r="V5994" i="3"/>
  <c r="X5994" i="3" s="1"/>
  <c r="U5995" i="3"/>
  <c r="V5995" i="3"/>
  <c r="X5995" i="3" s="1"/>
  <c r="U5996" i="3"/>
  <c r="V5996" i="3"/>
  <c r="X5996" i="3" s="1"/>
  <c r="U5997" i="3"/>
  <c r="V5997" i="3"/>
  <c r="X5997" i="3" s="1"/>
  <c r="U5998" i="3"/>
  <c r="V5998" i="3"/>
  <c r="X5998" i="3" s="1"/>
  <c r="U5999" i="3"/>
  <c r="V5999" i="3"/>
  <c r="X5999" i="3" s="1"/>
  <c r="U6000" i="3"/>
  <c r="V6000" i="3"/>
  <c r="X6000" i="3" s="1"/>
  <c r="U6001" i="3"/>
  <c r="V6001" i="3"/>
  <c r="X6001" i="3" s="1"/>
  <c r="U6002" i="3"/>
  <c r="V6002" i="3"/>
  <c r="X6002" i="3" s="1"/>
  <c r="U6003" i="3"/>
  <c r="V6003" i="3"/>
  <c r="X6003" i="3" s="1"/>
  <c r="U6004" i="3"/>
  <c r="V6004" i="3"/>
  <c r="X6004" i="3" s="1"/>
  <c r="U6005" i="3"/>
  <c r="V6005" i="3"/>
  <c r="X6005" i="3" s="1"/>
  <c r="U6006" i="3"/>
  <c r="V6006" i="3"/>
  <c r="X6006" i="3" s="1"/>
  <c r="U6007" i="3"/>
  <c r="V6007" i="3"/>
  <c r="X6007" i="3" s="1"/>
  <c r="U6008" i="3"/>
  <c r="V6008" i="3"/>
  <c r="X6008" i="3" s="1"/>
  <c r="U6009" i="3"/>
  <c r="V6009" i="3"/>
  <c r="X6009" i="3" s="1"/>
  <c r="U6010" i="3"/>
  <c r="V6010" i="3"/>
  <c r="X6010" i="3" s="1"/>
  <c r="U6011" i="3"/>
  <c r="V6011" i="3"/>
  <c r="X6011" i="3" s="1"/>
  <c r="U6012" i="3"/>
  <c r="V6012" i="3"/>
  <c r="X6012" i="3" s="1"/>
  <c r="U6013" i="3"/>
  <c r="V6013" i="3"/>
  <c r="X6013" i="3" s="1"/>
  <c r="U6014" i="3"/>
  <c r="V6014" i="3"/>
  <c r="X6014" i="3" s="1"/>
  <c r="U6015" i="3"/>
  <c r="V6015" i="3"/>
  <c r="X6015" i="3" s="1"/>
  <c r="U6016" i="3"/>
  <c r="V6016" i="3"/>
  <c r="X6016" i="3" s="1"/>
  <c r="U6017" i="3"/>
  <c r="V6017" i="3"/>
  <c r="X6017" i="3" s="1"/>
  <c r="U6018" i="3"/>
  <c r="V6018" i="3"/>
  <c r="X6018" i="3" s="1"/>
  <c r="U6019" i="3"/>
  <c r="V6019" i="3"/>
  <c r="X6019" i="3" s="1"/>
  <c r="U6020" i="3"/>
  <c r="V6020" i="3"/>
  <c r="X6020" i="3" s="1"/>
  <c r="U6021" i="3"/>
  <c r="V6021" i="3"/>
  <c r="X6021" i="3" s="1"/>
  <c r="U6022" i="3"/>
  <c r="V6022" i="3"/>
  <c r="X6022" i="3" s="1"/>
  <c r="U6023" i="3"/>
  <c r="V6023" i="3"/>
  <c r="X6023" i="3" s="1"/>
  <c r="U6024" i="3"/>
  <c r="V6024" i="3"/>
  <c r="X6024" i="3" s="1"/>
  <c r="U6025" i="3"/>
  <c r="V6025" i="3"/>
  <c r="X6025" i="3" s="1"/>
  <c r="U6026" i="3"/>
  <c r="V6026" i="3"/>
  <c r="X6026" i="3" s="1"/>
  <c r="U6027" i="3"/>
  <c r="V6027" i="3"/>
  <c r="X6027" i="3" s="1"/>
  <c r="U6028" i="3"/>
  <c r="V6028" i="3"/>
  <c r="X6028" i="3" s="1"/>
  <c r="U6029" i="3"/>
  <c r="V6029" i="3"/>
  <c r="X6029" i="3" s="1"/>
  <c r="U6030" i="3"/>
  <c r="V6030" i="3"/>
  <c r="X6030" i="3" s="1"/>
  <c r="U6031" i="3"/>
  <c r="V6031" i="3"/>
  <c r="X6031" i="3" s="1"/>
  <c r="U6032" i="3"/>
  <c r="V6032" i="3"/>
  <c r="X6032" i="3" s="1"/>
  <c r="U6033" i="3"/>
  <c r="V6033" i="3"/>
  <c r="X6033" i="3" s="1"/>
  <c r="U6034" i="3"/>
  <c r="V6034" i="3"/>
  <c r="X6034" i="3" s="1"/>
  <c r="U6035" i="3"/>
  <c r="V6035" i="3"/>
  <c r="X6035" i="3" s="1"/>
  <c r="U6036" i="3"/>
  <c r="V6036" i="3"/>
  <c r="X6036" i="3" s="1"/>
  <c r="U6037" i="3"/>
  <c r="V6037" i="3"/>
  <c r="X6037" i="3" s="1"/>
  <c r="U6038" i="3"/>
  <c r="V6038" i="3"/>
  <c r="X6038" i="3" s="1"/>
  <c r="U6039" i="3"/>
  <c r="V6039" i="3"/>
  <c r="X6039" i="3" s="1"/>
  <c r="U6040" i="3"/>
  <c r="V6040" i="3"/>
  <c r="X6040" i="3" s="1"/>
  <c r="U6041" i="3"/>
  <c r="V6041" i="3"/>
  <c r="X6041" i="3" s="1"/>
  <c r="U6042" i="3"/>
  <c r="V6042" i="3"/>
  <c r="X6042" i="3" s="1"/>
  <c r="U6043" i="3"/>
  <c r="V6043" i="3"/>
  <c r="X6043" i="3" s="1"/>
  <c r="U6044" i="3"/>
  <c r="V6044" i="3"/>
  <c r="X6044" i="3" s="1"/>
  <c r="U6045" i="3"/>
  <c r="V6045" i="3"/>
  <c r="X6045" i="3" s="1"/>
  <c r="U6046" i="3"/>
  <c r="V6046" i="3"/>
  <c r="X6046" i="3" s="1"/>
  <c r="U6047" i="3"/>
  <c r="V6047" i="3"/>
  <c r="X6047" i="3" s="1"/>
  <c r="U6048" i="3"/>
  <c r="V6048" i="3"/>
  <c r="X6048" i="3" s="1"/>
  <c r="U6049" i="3"/>
  <c r="V6049" i="3"/>
  <c r="X6049" i="3" s="1"/>
  <c r="U6050" i="3"/>
  <c r="V6050" i="3"/>
  <c r="X6050" i="3" s="1"/>
  <c r="U6051" i="3"/>
  <c r="V6051" i="3"/>
  <c r="X6051" i="3" s="1"/>
  <c r="U6052" i="3"/>
  <c r="V6052" i="3"/>
  <c r="X6052" i="3" s="1"/>
  <c r="U6053" i="3"/>
  <c r="V6053" i="3"/>
  <c r="X6053" i="3" s="1"/>
  <c r="U6054" i="3"/>
  <c r="V6054" i="3"/>
  <c r="X6054" i="3" s="1"/>
  <c r="U6055" i="3"/>
  <c r="V6055" i="3"/>
  <c r="X6055" i="3" s="1"/>
  <c r="U6056" i="3"/>
  <c r="V6056" i="3"/>
  <c r="X6056" i="3" s="1"/>
  <c r="U6057" i="3"/>
  <c r="V6057" i="3"/>
  <c r="X6057" i="3" s="1"/>
  <c r="U6058" i="3"/>
  <c r="V6058" i="3"/>
  <c r="X6058" i="3" s="1"/>
  <c r="U6059" i="3"/>
  <c r="V6059" i="3"/>
  <c r="X6059" i="3" s="1"/>
  <c r="U6060" i="3"/>
  <c r="V6060" i="3"/>
  <c r="X6060" i="3" s="1"/>
  <c r="U6061" i="3"/>
  <c r="V6061" i="3"/>
  <c r="X6061" i="3" s="1"/>
  <c r="U6062" i="3"/>
  <c r="V6062" i="3"/>
  <c r="X6062" i="3" s="1"/>
  <c r="U6063" i="3"/>
  <c r="V6063" i="3"/>
  <c r="X6063" i="3" s="1"/>
  <c r="U6064" i="3"/>
  <c r="V6064" i="3"/>
  <c r="X6064" i="3" s="1"/>
  <c r="U6065" i="3"/>
  <c r="V6065" i="3"/>
  <c r="X6065" i="3" s="1"/>
  <c r="U6066" i="3"/>
  <c r="V6066" i="3"/>
  <c r="X6066" i="3" s="1"/>
  <c r="U6067" i="3"/>
  <c r="V6067" i="3"/>
  <c r="X6067" i="3" s="1"/>
  <c r="U6068" i="3"/>
  <c r="V6068" i="3"/>
  <c r="X6068" i="3" s="1"/>
  <c r="U6069" i="3"/>
  <c r="V6069" i="3"/>
  <c r="X6069" i="3" s="1"/>
  <c r="U6070" i="3"/>
  <c r="V6070" i="3"/>
  <c r="X6070" i="3" s="1"/>
  <c r="U6071" i="3"/>
  <c r="V6071" i="3"/>
  <c r="X6071" i="3" s="1"/>
  <c r="U6072" i="3"/>
  <c r="V6072" i="3"/>
  <c r="X6072" i="3" s="1"/>
  <c r="U6073" i="3"/>
  <c r="V6073" i="3"/>
  <c r="X6073" i="3" s="1"/>
  <c r="U6074" i="3"/>
  <c r="V6074" i="3"/>
  <c r="X6074" i="3" s="1"/>
  <c r="U6075" i="3"/>
  <c r="V6075" i="3"/>
  <c r="X6075" i="3" s="1"/>
  <c r="U6076" i="3"/>
  <c r="V6076" i="3"/>
  <c r="X6076" i="3" s="1"/>
  <c r="U6077" i="3"/>
  <c r="V6077" i="3"/>
  <c r="X6077" i="3" s="1"/>
  <c r="U6078" i="3"/>
  <c r="V6078" i="3"/>
  <c r="X6078" i="3" s="1"/>
  <c r="U6079" i="3"/>
  <c r="V6079" i="3"/>
  <c r="X6079" i="3" s="1"/>
  <c r="U6080" i="3"/>
  <c r="V6080" i="3"/>
  <c r="X6080" i="3" s="1"/>
  <c r="U6081" i="3"/>
  <c r="V6081" i="3"/>
  <c r="X6081" i="3" s="1"/>
  <c r="U6082" i="3"/>
  <c r="V6082" i="3"/>
  <c r="X6082" i="3" s="1"/>
  <c r="U6083" i="3"/>
  <c r="V6083" i="3"/>
  <c r="X6083" i="3" s="1"/>
  <c r="U6084" i="3"/>
  <c r="V6084" i="3"/>
  <c r="X6084" i="3" s="1"/>
  <c r="U6085" i="3"/>
  <c r="V6085" i="3"/>
  <c r="X6085" i="3" s="1"/>
  <c r="U6086" i="3"/>
  <c r="V6086" i="3"/>
  <c r="X6086" i="3" s="1"/>
  <c r="U6087" i="3"/>
  <c r="V6087" i="3"/>
  <c r="X6087" i="3" s="1"/>
  <c r="U6088" i="3"/>
  <c r="V6088" i="3"/>
  <c r="X6088" i="3" s="1"/>
  <c r="U6089" i="3"/>
  <c r="V6089" i="3"/>
  <c r="X6089" i="3" s="1"/>
  <c r="U6090" i="3"/>
  <c r="V6090" i="3"/>
  <c r="X6090" i="3" s="1"/>
  <c r="U6091" i="3"/>
  <c r="V6091" i="3"/>
  <c r="X6091" i="3" s="1"/>
  <c r="U6092" i="3"/>
  <c r="V6092" i="3"/>
  <c r="X6092" i="3" s="1"/>
  <c r="U6093" i="3"/>
  <c r="V6093" i="3"/>
  <c r="X6093" i="3" s="1"/>
  <c r="U6094" i="3"/>
  <c r="V6094" i="3"/>
  <c r="X6094" i="3" s="1"/>
  <c r="U6095" i="3"/>
  <c r="V6095" i="3"/>
  <c r="X6095" i="3" s="1"/>
  <c r="U6096" i="3"/>
  <c r="V6096" i="3"/>
  <c r="X6096" i="3" s="1"/>
  <c r="U6097" i="3"/>
  <c r="V6097" i="3"/>
  <c r="X6097" i="3" s="1"/>
  <c r="U6098" i="3"/>
  <c r="V6098" i="3"/>
  <c r="X6098" i="3" s="1"/>
  <c r="U6099" i="3"/>
  <c r="V6099" i="3"/>
  <c r="X6099" i="3" s="1"/>
  <c r="U6100" i="3"/>
  <c r="V6100" i="3"/>
  <c r="X6100" i="3" s="1"/>
  <c r="U6101" i="3"/>
  <c r="V6101" i="3"/>
  <c r="X6101" i="3" s="1"/>
  <c r="U6102" i="3"/>
  <c r="V6102" i="3"/>
  <c r="X6102" i="3" s="1"/>
  <c r="U6103" i="3"/>
  <c r="V6103" i="3"/>
  <c r="X6103" i="3" s="1"/>
  <c r="U6104" i="3"/>
  <c r="V6104" i="3"/>
  <c r="X6104" i="3" s="1"/>
  <c r="U6105" i="3"/>
  <c r="V6105" i="3"/>
  <c r="X6105" i="3" s="1"/>
  <c r="U6106" i="3"/>
  <c r="V6106" i="3"/>
  <c r="X6106" i="3" s="1"/>
  <c r="U6107" i="3"/>
  <c r="V6107" i="3"/>
  <c r="X6107" i="3" s="1"/>
  <c r="U6108" i="3"/>
  <c r="V6108" i="3"/>
  <c r="X6108" i="3" s="1"/>
  <c r="U6109" i="3"/>
  <c r="V6109" i="3"/>
  <c r="X6109" i="3" s="1"/>
  <c r="U6110" i="3"/>
  <c r="V6110" i="3"/>
  <c r="X6110" i="3" s="1"/>
  <c r="U6111" i="3"/>
  <c r="V6111" i="3"/>
  <c r="X6111" i="3" s="1"/>
  <c r="U6112" i="3"/>
  <c r="V6112" i="3"/>
  <c r="X6112" i="3" s="1"/>
  <c r="U6113" i="3"/>
  <c r="V6113" i="3"/>
  <c r="X6113" i="3" s="1"/>
  <c r="U6114" i="3"/>
  <c r="V6114" i="3"/>
  <c r="X6114" i="3" s="1"/>
  <c r="U6115" i="3"/>
  <c r="V6115" i="3"/>
  <c r="X6115" i="3" s="1"/>
  <c r="U6116" i="3"/>
  <c r="V6116" i="3"/>
  <c r="X6116" i="3" s="1"/>
  <c r="U6117" i="3"/>
  <c r="V6117" i="3"/>
  <c r="X6117" i="3" s="1"/>
  <c r="U6118" i="3"/>
  <c r="V6118" i="3"/>
  <c r="X6118" i="3" s="1"/>
  <c r="U6119" i="3"/>
  <c r="V6119" i="3"/>
  <c r="X6119" i="3" s="1"/>
  <c r="U6120" i="3"/>
  <c r="V6120" i="3"/>
  <c r="X6120" i="3" s="1"/>
  <c r="U6121" i="3"/>
  <c r="V6121" i="3"/>
  <c r="X6121" i="3" s="1"/>
  <c r="U6122" i="3"/>
  <c r="V6122" i="3"/>
  <c r="X6122" i="3" s="1"/>
  <c r="U6123" i="3"/>
  <c r="V6123" i="3"/>
  <c r="X6123" i="3" s="1"/>
  <c r="U6124" i="3"/>
  <c r="V6124" i="3"/>
  <c r="X6124" i="3" s="1"/>
  <c r="U6125" i="3"/>
  <c r="V6125" i="3"/>
  <c r="X6125" i="3" s="1"/>
  <c r="U6126" i="3"/>
  <c r="V6126" i="3"/>
  <c r="X6126" i="3" s="1"/>
  <c r="U6127" i="3"/>
  <c r="V6127" i="3"/>
  <c r="X6127" i="3" s="1"/>
  <c r="U6128" i="3"/>
  <c r="V6128" i="3"/>
  <c r="X6128" i="3" s="1"/>
  <c r="U6129" i="3"/>
  <c r="V6129" i="3"/>
  <c r="X6129" i="3" s="1"/>
  <c r="U6130" i="3"/>
  <c r="V6130" i="3"/>
  <c r="X6130" i="3" s="1"/>
  <c r="U6131" i="3"/>
  <c r="V6131" i="3"/>
  <c r="X6131" i="3" s="1"/>
  <c r="U6132" i="3"/>
  <c r="V6132" i="3"/>
  <c r="X6132" i="3" s="1"/>
  <c r="U6133" i="3"/>
  <c r="V6133" i="3"/>
  <c r="X6133" i="3" s="1"/>
  <c r="U6134" i="3"/>
  <c r="V6134" i="3"/>
  <c r="X6134" i="3" s="1"/>
  <c r="U6135" i="3"/>
  <c r="V6135" i="3"/>
  <c r="X6135" i="3" s="1"/>
  <c r="U6136" i="3"/>
  <c r="V6136" i="3"/>
  <c r="X6136" i="3" s="1"/>
  <c r="U6137" i="3"/>
  <c r="V6137" i="3"/>
  <c r="X6137" i="3" s="1"/>
  <c r="U6138" i="3"/>
  <c r="V6138" i="3"/>
  <c r="X6138" i="3" s="1"/>
  <c r="U6139" i="3"/>
  <c r="V6139" i="3"/>
  <c r="X6139" i="3" s="1"/>
  <c r="U6140" i="3"/>
  <c r="V6140" i="3"/>
  <c r="X6140" i="3" s="1"/>
  <c r="U6141" i="3"/>
  <c r="V6141" i="3"/>
  <c r="X6141" i="3" s="1"/>
  <c r="U6142" i="3"/>
  <c r="V6142" i="3"/>
  <c r="X6142" i="3" s="1"/>
  <c r="U6143" i="3"/>
  <c r="V6143" i="3"/>
  <c r="X6143" i="3" s="1"/>
  <c r="U6144" i="3"/>
  <c r="V6144" i="3"/>
  <c r="X6144" i="3" s="1"/>
  <c r="U6145" i="3"/>
  <c r="V6145" i="3"/>
  <c r="X6145" i="3" s="1"/>
  <c r="U6146" i="3"/>
  <c r="V6146" i="3"/>
  <c r="X6146" i="3" s="1"/>
  <c r="U6147" i="3"/>
  <c r="V6147" i="3"/>
  <c r="X6147" i="3" s="1"/>
  <c r="U6148" i="3"/>
  <c r="V6148" i="3"/>
  <c r="X6148" i="3" s="1"/>
  <c r="U6149" i="3"/>
  <c r="V6149" i="3"/>
  <c r="X6149" i="3" s="1"/>
  <c r="U6150" i="3"/>
  <c r="V6150" i="3"/>
  <c r="X6150" i="3" s="1"/>
  <c r="U6151" i="3"/>
  <c r="V6151" i="3"/>
  <c r="X6151" i="3" s="1"/>
  <c r="U6152" i="3"/>
  <c r="V6152" i="3"/>
  <c r="X6152" i="3" s="1"/>
  <c r="U6153" i="3"/>
  <c r="V6153" i="3"/>
  <c r="X6153" i="3" s="1"/>
  <c r="U6154" i="3"/>
  <c r="V6154" i="3"/>
  <c r="X6154" i="3" s="1"/>
  <c r="U6155" i="3"/>
  <c r="V6155" i="3"/>
  <c r="X6155" i="3" s="1"/>
  <c r="U6156" i="3"/>
  <c r="V6156" i="3"/>
  <c r="X6156" i="3" s="1"/>
  <c r="U6157" i="3"/>
  <c r="V6157" i="3"/>
  <c r="X6157" i="3" s="1"/>
  <c r="U6158" i="3"/>
  <c r="V6158" i="3"/>
  <c r="X6158" i="3" s="1"/>
  <c r="U6159" i="3"/>
  <c r="V6159" i="3"/>
  <c r="X6159" i="3" s="1"/>
  <c r="U6160" i="3"/>
  <c r="V6160" i="3"/>
  <c r="X6160" i="3" s="1"/>
  <c r="U6161" i="3"/>
  <c r="V6161" i="3"/>
  <c r="X6161" i="3" s="1"/>
  <c r="U6162" i="3"/>
  <c r="V6162" i="3"/>
  <c r="X6162" i="3" s="1"/>
  <c r="U6163" i="3"/>
  <c r="V6163" i="3"/>
  <c r="X6163" i="3" s="1"/>
  <c r="U6164" i="3"/>
  <c r="V6164" i="3"/>
  <c r="X6164" i="3" s="1"/>
  <c r="U6165" i="3"/>
  <c r="V6165" i="3"/>
  <c r="X6165" i="3" s="1"/>
  <c r="U6166" i="3"/>
  <c r="V6166" i="3"/>
  <c r="X6166" i="3" s="1"/>
  <c r="U6167" i="3"/>
  <c r="V6167" i="3"/>
  <c r="X6167" i="3" s="1"/>
  <c r="U6168" i="3"/>
  <c r="V6168" i="3"/>
  <c r="X6168" i="3" s="1"/>
  <c r="U6169" i="3"/>
  <c r="V6169" i="3"/>
  <c r="X6169" i="3" s="1"/>
  <c r="U6170" i="3"/>
  <c r="V6170" i="3"/>
  <c r="X6170" i="3" s="1"/>
  <c r="U6171" i="3"/>
  <c r="V6171" i="3"/>
  <c r="X6171" i="3" s="1"/>
  <c r="U6172" i="3"/>
  <c r="V6172" i="3"/>
  <c r="X6172" i="3" s="1"/>
  <c r="U6173" i="3"/>
  <c r="V6173" i="3"/>
  <c r="X6173" i="3" s="1"/>
  <c r="U6174" i="3"/>
  <c r="V6174" i="3"/>
  <c r="X6174" i="3" s="1"/>
  <c r="U6175" i="3"/>
  <c r="V6175" i="3"/>
  <c r="X6175" i="3" s="1"/>
  <c r="U6176" i="3"/>
  <c r="V6176" i="3"/>
  <c r="X6176" i="3" s="1"/>
  <c r="U6177" i="3"/>
  <c r="V6177" i="3"/>
  <c r="X6177" i="3" s="1"/>
  <c r="U6178" i="3"/>
  <c r="V6178" i="3"/>
  <c r="X6178" i="3" s="1"/>
  <c r="U6179" i="3"/>
  <c r="V6179" i="3"/>
  <c r="X6179" i="3" s="1"/>
  <c r="U6180" i="3"/>
  <c r="V6180" i="3"/>
  <c r="X6180" i="3" s="1"/>
  <c r="U6181" i="3"/>
  <c r="V6181" i="3"/>
  <c r="X6181" i="3" s="1"/>
  <c r="U6182" i="3"/>
  <c r="V6182" i="3"/>
  <c r="X6182" i="3" s="1"/>
  <c r="U6183" i="3"/>
  <c r="V6183" i="3"/>
  <c r="X6183" i="3" s="1"/>
  <c r="U6184" i="3"/>
  <c r="V6184" i="3"/>
  <c r="X6184" i="3" s="1"/>
  <c r="U6185" i="3"/>
  <c r="V6185" i="3"/>
  <c r="X6185" i="3" s="1"/>
  <c r="U6186" i="3"/>
  <c r="V6186" i="3"/>
  <c r="X6186" i="3" s="1"/>
  <c r="U6187" i="3"/>
  <c r="V6187" i="3"/>
  <c r="X6187" i="3" s="1"/>
  <c r="U6188" i="3"/>
  <c r="V6188" i="3"/>
  <c r="X6188" i="3" s="1"/>
  <c r="U6189" i="3"/>
  <c r="V6189" i="3"/>
  <c r="X6189" i="3" s="1"/>
  <c r="U6190" i="3"/>
  <c r="V6190" i="3"/>
  <c r="X6190" i="3" s="1"/>
  <c r="U6191" i="3"/>
  <c r="V6191" i="3"/>
  <c r="X6191" i="3" s="1"/>
  <c r="U6192" i="3"/>
  <c r="V6192" i="3"/>
  <c r="X6192" i="3" s="1"/>
  <c r="U6193" i="3"/>
  <c r="V6193" i="3"/>
  <c r="X6193" i="3" s="1"/>
  <c r="U6194" i="3"/>
  <c r="V6194" i="3"/>
  <c r="X6194" i="3" s="1"/>
  <c r="U6195" i="3"/>
  <c r="V6195" i="3"/>
  <c r="X6195" i="3" s="1"/>
  <c r="U6196" i="3"/>
  <c r="V6196" i="3"/>
  <c r="X6196" i="3" s="1"/>
  <c r="U6197" i="3"/>
  <c r="V6197" i="3"/>
  <c r="X6197" i="3" s="1"/>
  <c r="U6198" i="3"/>
  <c r="V6198" i="3"/>
  <c r="X6198" i="3" s="1"/>
  <c r="U6199" i="3"/>
  <c r="V6199" i="3"/>
  <c r="X6199" i="3" s="1"/>
  <c r="U6200" i="3"/>
  <c r="V6200" i="3"/>
  <c r="X6200" i="3" s="1"/>
  <c r="U6201" i="3"/>
  <c r="V6201" i="3"/>
  <c r="X6201" i="3" s="1"/>
  <c r="U6202" i="3"/>
  <c r="V6202" i="3"/>
  <c r="X6202" i="3" s="1"/>
  <c r="U6203" i="3"/>
  <c r="V6203" i="3"/>
  <c r="X6203" i="3" s="1"/>
  <c r="U6204" i="3"/>
  <c r="V6204" i="3"/>
  <c r="X6204" i="3" s="1"/>
  <c r="U6205" i="3"/>
  <c r="V6205" i="3"/>
  <c r="X6205" i="3" s="1"/>
  <c r="U6206" i="3"/>
  <c r="V6206" i="3"/>
  <c r="X6206" i="3" s="1"/>
  <c r="U6207" i="3"/>
  <c r="V6207" i="3"/>
  <c r="X6207" i="3" s="1"/>
  <c r="U6208" i="3"/>
  <c r="V6208" i="3"/>
  <c r="X6208" i="3" s="1"/>
  <c r="U6209" i="3"/>
  <c r="V6209" i="3"/>
  <c r="X6209" i="3" s="1"/>
  <c r="U6210" i="3"/>
  <c r="V6210" i="3"/>
  <c r="X6210" i="3" s="1"/>
  <c r="U6211" i="3"/>
  <c r="V6211" i="3"/>
  <c r="X6211" i="3" s="1"/>
  <c r="U6212" i="3"/>
  <c r="V6212" i="3"/>
  <c r="X6212" i="3" s="1"/>
  <c r="U6213" i="3"/>
  <c r="V6213" i="3"/>
  <c r="X6213" i="3" s="1"/>
  <c r="U6214" i="3"/>
  <c r="V6214" i="3"/>
  <c r="X6214" i="3" s="1"/>
  <c r="U6215" i="3"/>
  <c r="V6215" i="3"/>
  <c r="X6215" i="3" s="1"/>
  <c r="U6216" i="3"/>
  <c r="V6216" i="3"/>
  <c r="X6216" i="3" s="1"/>
  <c r="U6217" i="3"/>
  <c r="V6217" i="3"/>
  <c r="X6217" i="3" s="1"/>
  <c r="U6218" i="3"/>
  <c r="V6218" i="3"/>
  <c r="X6218" i="3" s="1"/>
  <c r="U6219" i="3"/>
  <c r="V6219" i="3"/>
  <c r="X6219" i="3" s="1"/>
  <c r="U6220" i="3"/>
  <c r="V6220" i="3"/>
  <c r="X6220" i="3" s="1"/>
  <c r="U6221" i="3"/>
  <c r="V6221" i="3"/>
  <c r="X6221" i="3" s="1"/>
  <c r="U6222" i="3"/>
  <c r="V6222" i="3"/>
  <c r="X6222" i="3" s="1"/>
  <c r="U6223" i="3"/>
  <c r="V6223" i="3"/>
  <c r="X6223" i="3" s="1"/>
  <c r="U6224" i="3"/>
  <c r="V6224" i="3"/>
  <c r="X6224" i="3" s="1"/>
  <c r="U6225" i="3"/>
  <c r="V6225" i="3"/>
  <c r="X6225" i="3" s="1"/>
  <c r="U6226" i="3"/>
  <c r="V6226" i="3"/>
  <c r="X6226" i="3" s="1"/>
  <c r="U6227" i="3"/>
  <c r="V6227" i="3"/>
  <c r="X6227" i="3" s="1"/>
  <c r="U6228" i="3"/>
  <c r="V6228" i="3"/>
  <c r="X6228" i="3" s="1"/>
  <c r="U6229" i="3"/>
  <c r="V6229" i="3"/>
  <c r="X6229" i="3" s="1"/>
  <c r="U6230" i="3"/>
  <c r="V6230" i="3"/>
  <c r="X6230" i="3" s="1"/>
  <c r="U6231" i="3"/>
  <c r="V6231" i="3"/>
  <c r="X6231" i="3" s="1"/>
  <c r="U6232" i="3"/>
  <c r="V6232" i="3"/>
  <c r="X6232" i="3" s="1"/>
  <c r="U6233" i="3"/>
  <c r="V6233" i="3"/>
  <c r="X6233" i="3" s="1"/>
  <c r="U6234" i="3"/>
  <c r="V6234" i="3"/>
  <c r="X6234" i="3" s="1"/>
  <c r="U6235" i="3"/>
  <c r="V6235" i="3"/>
  <c r="X6235" i="3" s="1"/>
  <c r="U6236" i="3"/>
  <c r="V6236" i="3"/>
  <c r="X6236" i="3" s="1"/>
  <c r="U6237" i="3"/>
  <c r="V6237" i="3"/>
  <c r="X6237" i="3" s="1"/>
  <c r="U6238" i="3"/>
  <c r="V6238" i="3"/>
  <c r="X6238" i="3" s="1"/>
  <c r="U6239" i="3"/>
  <c r="V6239" i="3"/>
  <c r="X6239" i="3" s="1"/>
  <c r="U6240" i="3"/>
  <c r="V6240" i="3"/>
  <c r="X6240" i="3" s="1"/>
  <c r="U6241" i="3"/>
  <c r="V6241" i="3"/>
  <c r="X6241" i="3" s="1"/>
  <c r="U6242" i="3"/>
  <c r="V6242" i="3"/>
  <c r="X6242" i="3" s="1"/>
  <c r="U6243" i="3"/>
  <c r="V6243" i="3"/>
  <c r="X6243" i="3" s="1"/>
  <c r="U6244" i="3"/>
  <c r="V6244" i="3"/>
  <c r="X6244" i="3" s="1"/>
  <c r="U6245" i="3"/>
  <c r="V6245" i="3"/>
  <c r="X6245" i="3" s="1"/>
  <c r="U6246" i="3"/>
  <c r="V6246" i="3"/>
  <c r="X6246" i="3" s="1"/>
  <c r="U6247" i="3"/>
  <c r="V6247" i="3"/>
  <c r="X6247" i="3" s="1"/>
  <c r="U6248" i="3"/>
  <c r="V6248" i="3"/>
  <c r="X6248" i="3" s="1"/>
  <c r="U6249" i="3"/>
  <c r="V6249" i="3"/>
  <c r="X6249" i="3" s="1"/>
  <c r="U6250" i="3"/>
  <c r="V6250" i="3"/>
  <c r="X6250" i="3" s="1"/>
  <c r="U6251" i="3"/>
  <c r="V6251" i="3"/>
  <c r="X6251" i="3" s="1"/>
  <c r="U6252" i="3"/>
  <c r="V6252" i="3"/>
  <c r="X6252" i="3" s="1"/>
  <c r="U6253" i="3"/>
  <c r="V6253" i="3"/>
  <c r="X6253" i="3" s="1"/>
  <c r="U6254" i="3"/>
  <c r="V6254" i="3"/>
  <c r="X6254" i="3" s="1"/>
  <c r="U6255" i="3"/>
  <c r="V6255" i="3"/>
  <c r="X6255" i="3" s="1"/>
  <c r="U6256" i="3"/>
  <c r="V6256" i="3"/>
  <c r="X6256" i="3" s="1"/>
  <c r="U6257" i="3"/>
  <c r="V6257" i="3"/>
  <c r="X6257" i="3" s="1"/>
  <c r="U6258" i="3"/>
  <c r="V6258" i="3"/>
  <c r="X6258" i="3" s="1"/>
  <c r="U6259" i="3"/>
  <c r="V6259" i="3"/>
  <c r="X6259" i="3" s="1"/>
  <c r="U6260" i="3"/>
  <c r="V6260" i="3"/>
  <c r="X6260" i="3" s="1"/>
  <c r="U6261" i="3"/>
  <c r="V6261" i="3"/>
  <c r="X6261" i="3" s="1"/>
  <c r="U6262" i="3"/>
  <c r="V6262" i="3"/>
  <c r="X6262" i="3" s="1"/>
  <c r="U6263" i="3"/>
  <c r="V6263" i="3"/>
  <c r="X6263" i="3" s="1"/>
  <c r="U6264" i="3"/>
  <c r="V6264" i="3"/>
  <c r="X6264" i="3" s="1"/>
  <c r="U6265" i="3"/>
  <c r="V6265" i="3"/>
  <c r="X6265" i="3" s="1"/>
  <c r="U6266" i="3"/>
  <c r="V6266" i="3"/>
  <c r="X6266" i="3" s="1"/>
  <c r="U6267" i="3"/>
  <c r="V6267" i="3"/>
  <c r="X6267" i="3" s="1"/>
  <c r="U6268" i="3"/>
  <c r="V6268" i="3"/>
  <c r="X6268" i="3" s="1"/>
  <c r="U6269" i="3"/>
  <c r="V6269" i="3"/>
  <c r="X6269" i="3" s="1"/>
  <c r="U6270" i="3"/>
  <c r="V6270" i="3"/>
  <c r="X6270" i="3" s="1"/>
  <c r="U6271" i="3"/>
  <c r="V6271" i="3"/>
  <c r="X6271" i="3" s="1"/>
  <c r="U6272" i="3"/>
  <c r="V6272" i="3"/>
  <c r="X6272" i="3" s="1"/>
  <c r="U6273" i="3"/>
  <c r="V6273" i="3"/>
  <c r="X6273" i="3" s="1"/>
  <c r="U6274" i="3"/>
  <c r="V6274" i="3"/>
  <c r="X6274" i="3" s="1"/>
  <c r="U6275" i="3"/>
  <c r="V6275" i="3"/>
  <c r="X6275" i="3" s="1"/>
  <c r="U6276" i="3"/>
  <c r="V6276" i="3"/>
  <c r="X6276" i="3" s="1"/>
  <c r="U6277" i="3"/>
  <c r="V6277" i="3"/>
  <c r="X6277" i="3" s="1"/>
  <c r="U6278" i="3"/>
  <c r="V6278" i="3"/>
  <c r="X6278" i="3" s="1"/>
  <c r="U6279" i="3"/>
  <c r="V6279" i="3"/>
  <c r="X6279" i="3" s="1"/>
  <c r="U6280" i="3"/>
  <c r="V6280" i="3"/>
  <c r="X6280" i="3" s="1"/>
  <c r="U6281" i="3"/>
  <c r="V6281" i="3"/>
  <c r="X6281" i="3" s="1"/>
  <c r="U6282" i="3"/>
  <c r="V6282" i="3"/>
  <c r="X6282" i="3" s="1"/>
  <c r="U6283" i="3"/>
  <c r="V6283" i="3"/>
  <c r="X6283" i="3" s="1"/>
  <c r="U6284" i="3"/>
  <c r="V6284" i="3"/>
  <c r="X6284" i="3" s="1"/>
  <c r="U6285" i="3"/>
  <c r="V6285" i="3"/>
  <c r="X6285" i="3" s="1"/>
  <c r="U6286" i="3"/>
  <c r="V6286" i="3"/>
  <c r="X6286" i="3" s="1"/>
  <c r="U6287" i="3"/>
  <c r="V6287" i="3"/>
  <c r="X6287" i="3" s="1"/>
  <c r="U6288" i="3"/>
  <c r="V6288" i="3"/>
  <c r="X6288" i="3" s="1"/>
  <c r="U6289" i="3"/>
  <c r="V6289" i="3"/>
  <c r="X6289" i="3" s="1"/>
  <c r="U6290" i="3"/>
  <c r="V6290" i="3"/>
  <c r="X6290" i="3" s="1"/>
  <c r="U6291" i="3"/>
  <c r="V6291" i="3"/>
  <c r="X6291" i="3" s="1"/>
  <c r="U6292" i="3"/>
  <c r="V6292" i="3"/>
  <c r="X6292" i="3" s="1"/>
  <c r="U6293" i="3"/>
  <c r="V6293" i="3"/>
  <c r="X6293" i="3" s="1"/>
  <c r="U6294" i="3"/>
  <c r="V6294" i="3"/>
  <c r="X6294" i="3" s="1"/>
  <c r="U6295" i="3"/>
  <c r="V6295" i="3"/>
  <c r="X6295" i="3" s="1"/>
  <c r="U6296" i="3"/>
  <c r="V6296" i="3"/>
  <c r="X6296" i="3" s="1"/>
  <c r="U6297" i="3"/>
  <c r="V6297" i="3"/>
  <c r="X6297" i="3" s="1"/>
  <c r="U6298" i="3"/>
  <c r="V6298" i="3"/>
  <c r="X6298" i="3" s="1"/>
  <c r="U6299" i="3"/>
  <c r="V6299" i="3"/>
  <c r="X6299" i="3" s="1"/>
  <c r="U6300" i="3"/>
  <c r="V6300" i="3"/>
  <c r="X6300" i="3" s="1"/>
  <c r="U6301" i="3"/>
  <c r="V6301" i="3"/>
  <c r="X6301" i="3" s="1"/>
  <c r="U6302" i="3"/>
  <c r="V6302" i="3"/>
  <c r="X6302" i="3" s="1"/>
  <c r="U6303" i="3"/>
  <c r="V6303" i="3"/>
  <c r="X6303" i="3" s="1"/>
  <c r="U6304" i="3"/>
  <c r="V6304" i="3"/>
  <c r="X6304" i="3" s="1"/>
  <c r="U6305" i="3"/>
  <c r="V6305" i="3"/>
  <c r="X6305" i="3" s="1"/>
  <c r="U6306" i="3"/>
  <c r="V6306" i="3"/>
  <c r="X6306" i="3" s="1"/>
  <c r="U6307" i="3"/>
  <c r="V6307" i="3"/>
  <c r="X6307" i="3" s="1"/>
  <c r="U6308" i="3"/>
  <c r="V6308" i="3"/>
  <c r="X6308" i="3" s="1"/>
  <c r="U6309" i="3"/>
  <c r="V6309" i="3"/>
  <c r="X6309" i="3" s="1"/>
  <c r="U6310" i="3"/>
  <c r="V6310" i="3"/>
  <c r="X6310" i="3" s="1"/>
  <c r="U6311" i="3"/>
  <c r="V6311" i="3"/>
  <c r="X6311" i="3" s="1"/>
  <c r="U6312" i="3"/>
  <c r="V6312" i="3"/>
  <c r="X6312" i="3" s="1"/>
  <c r="U6313" i="3"/>
  <c r="V6313" i="3"/>
  <c r="X6313" i="3" s="1"/>
  <c r="U6314" i="3"/>
  <c r="V6314" i="3"/>
  <c r="X6314" i="3" s="1"/>
  <c r="U6315" i="3"/>
  <c r="V6315" i="3"/>
  <c r="X6315" i="3" s="1"/>
  <c r="U6316" i="3"/>
  <c r="V6316" i="3"/>
  <c r="X6316" i="3" s="1"/>
  <c r="U6317" i="3"/>
  <c r="V6317" i="3"/>
  <c r="X6317" i="3" s="1"/>
  <c r="U6318" i="3"/>
  <c r="V6318" i="3"/>
  <c r="X6318" i="3" s="1"/>
  <c r="U6319" i="3"/>
  <c r="V6319" i="3"/>
  <c r="X6319" i="3" s="1"/>
  <c r="U6320" i="3"/>
  <c r="V6320" i="3"/>
  <c r="X6320" i="3" s="1"/>
  <c r="U6321" i="3"/>
  <c r="V6321" i="3"/>
  <c r="X6321" i="3" s="1"/>
  <c r="U6322" i="3"/>
  <c r="V6322" i="3"/>
  <c r="X6322" i="3" s="1"/>
  <c r="U6323" i="3"/>
  <c r="V6323" i="3"/>
  <c r="X6323" i="3" s="1"/>
  <c r="U6324" i="3"/>
  <c r="V6324" i="3"/>
  <c r="X6324" i="3" s="1"/>
  <c r="U6325" i="3"/>
  <c r="V6325" i="3"/>
  <c r="X6325" i="3" s="1"/>
  <c r="U6326" i="3"/>
  <c r="V6326" i="3"/>
  <c r="X6326" i="3" s="1"/>
  <c r="U6327" i="3"/>
  <c r="V6327" i="3"/>
  <c r="X6327" i="3" s="1"/>
  <c r="U6328" i="3"/>
  <c r="V6328" i="3"/>
  <c r="X6328" i="3" s="1"/>
  <c r="U6329" i="3"/>
  <c r="V6329" i="3"/>
  <c r="X6329" i="3" s="1"/>
  <c r="U6330" i="3"/>
  <c r="V6330" i="3"/>
  <c r="X6330" i="3" s="1"/>
  <c r="U6331" i="3"/>
  <c r="V6331" i="3"/>
  <c r="X6331" i="3" s="1"/>
  <c r="U6332" i="3"/>
  <c r="V6332" i="3"/>
  <c r="X6332" i="3" s="1"/>
  <c r="U6333" i="3"/>
  <c r="V6333" i="3"/>
  <c r="X6333" i="3" s="1"/>
  <c r="U6334" i="3"/>
  <c r="V6334" i="3"/>
  <c r="X6334" i="3" s="1"/>
  <c r="U6335" i="3"/>
  <c r="V6335" i="3"/>
  <c r="X6335" i="3" s="1"/>
  <c r="U6336" i="3"/>
  <c r="V6336" i="3"/>
  <c r="X6336" i="3" s="1"/>
  <c r="U6337" i="3"/>
  <c r="V6337" i="3"/>
  <c r="X6337" i="3" s="1"/>
  <c r="U6338" i="3"/>
  <c r="V6338" i="3"/>
  <c r="X6338" i="3" s="1"/>
  <c r="U6339" i="3"/>
  <c r="V6339" i="3"/>
  <c r="X6339" i="3" s="1"/>
  <c r="U6340" i="3"/>
  <c r="V6340" i="3"/>
  <c r="X6340" i="3" s="1"/>
  <c r="U6341" i="3"/>
  <c r="V6341" i="3"/>
  <c r="X6341" i="3" s="1"/>
  <c r="U6342" i="3"/>
  <c r="V6342" i="3"/>
  <c r="X6342" i="3" s="1"/>
  <c r="U6343" i="3"/>
  <c r="V6343" i="3"/>
  <c r="X6343" i="3" s="1"/>
  <c r="U6344" i="3"/>
  <c r="V6344" i="3"/>
  <c r="X6344" i="3" s="1"/>
  <c r="U6345" i="3"/>
  <c r="V6345" i="3"/>
  <c r="X6345" i="3" s="1"/>
  <c r="U6346" i="3"/>
  <c r="V6346" i="3"/>
  <c r="X6346" i="3" s="1"/>
  <c r="U6347" i="3"/>
  <c r="V6347" i="3"/>
  <c r="X6347" i="3" s="1"/>
  <c r="U6348" i="3"/>
  <c r="V6348" i="3"/>
  <c r="X6348" i="3" s="1"/>
  <c r="U6349" i="3"/>
  <c r="V6349" i="3"/>
  <c r="X6349" i="3" s="1"/>
  <c r="U6350" i="3"/>
  <c r="V6350" i="3"/>
  <c r="X6350" i="3" s="1"/>
  <c r="U6351" i="3"/>
  <c r="V6351" i="3"/>
  <c r="X6351" i="3" s="1"/>
  <c r="U6352" i="3"/>
  <c r="V6352" i="3"/>
  <c r="X6352" i="3" s="1"/>
  <c r="U6353" i="3"/>
  <c r="V6353" i="3"/>
  <c r="X6353" i="3" s="1"/>
  <c r="U6354" i="3"/>
  <c r="V6354" i="3"/>
  <c r="X6354" i="3" s="1"/>
  <c r="U6355" i="3"/>
  <c r="V6355" i="3"/>
  <c r="X6355" i="3" s="1"/>
  <c r="U6356" i="3"/>
  <c r="V6356" i="3"/>
  <c r="X6356" i="3" s="1"/>
  <c r="U6357" i="3"/>
  <c r="V6357" i="3"/>
  <c r="X6357" i="3" s="1"/>
  <c r="U6358" i="3"/>
  <c r="V6358" i="3"/>
  <c r="X6358" i="3" s="1"/>
  <c r="U6359" i="3"/>
  <c r="V6359" i="3"/>
  <c r="X6359" i="3" s="1"/>
  <c r="U6360" i="3"/>
  <c r="V6360" i="3"/>
  <c r="X6360" i="3" s="1"/>
  <c r="U6361" i="3"/>
  <c r="V6361" i="3"/>
  <c r="X6361" i="3" s="1"/>
  <c r="U6362" i="3"/>
  <c r="V6362" i="3"/>
  <c r="X6362" i="3" s="1"/>
  <c r="U6363" i="3"/>
  <c r="V6363" i="3"/>
  <c r="X6363" i="3" s="1"/>
  <c r="U6364" i="3"/>
  <c r="V6364" i="3"/>
  <c r="X6364" i="3" s="1"/>
  <c r="U6365" i="3"/>
  <c r="V6365" i="3"/>
  <c r="X6365" i="3" s="1"/>
  <c r="U6366" i="3"/>
  <c r="V6366" i="3"/>
  <c r="X6366" i="3" s="1"/>
  <c r="U6367" i="3"/>
  <c r="V6367" i="3"/>
  <c r="X6367" i="3" s="1"/>
  <c r="U6368" i="3"/>
  <c r="V6368" i="3"/>
  <c r="X6368" i="3" s="1"/>
  <c r="U6369" i="3"/>
  <c r="V6369" i="3"/>
  <c r="X6369" i="3" s="1"/>
  <c r="U6370" i="3"/>
  <c r="V6370" i="3"/>
  <c r="X6370" i="3" s="1"/>
  <c r="U6371" i="3"/>
  <c r="V6371" i="3"/>
  <c r="X6371" i="3" s="1"/>
  <c r="U6372" i="3"/>
  <c r="V6372" i="3"/>
  <c r="X6372" i="3" s="1"/>
  <c r="U6373" i="3"/>
  <c r="V6373" i="3"/>
  <c r="X6373" i="3" s="1"/>
  <c r="U6374" i="3"/>
  <c r="V6374" i="3"/>
  <c r="X6374" i="3" s="1"/>
  <c r="U6375" i="3"/>
  <c r="V6375" i="3"/>
  <c r="X6375" i="3" s="1"/>
  <c r="U6376" i="3"/>
  <c r="V6376" i="3"/>
  <c r="X6376" i="3" s="1"/>
  <c r="U6377" i="3"/>
  <c r="V6377" i="3"/>
  <c r="X6377" i="3" s="1"/>
  <c r="U6378" i="3"/>
  <c r="V6378" i="3"/>
  <c r="X6378" i="3" s="1"/>
  <c r="U6379" i="3"/>
  <c r="V6379" i="3"/>
  <c r="X6379" i="3" s="1"/>
  <c r="U6380" i="3"/>
  <c r="V6380" i="3"/>
  <c r="X6380" i="3" s="1"/>
  <c r="U6381" i="3"/>
  <c r="V6381" i="3"/>
  <c r="X6381" i="3" s="1"/>
  <c r="U6382" i="3"/>
  <c r="V6382" i="3"/>
  <c r="X6382" i="3" s="1"/>
  <c r="U6383" i="3"/>
  <c r="V6383" i="3"/>
  <c r="X6383" i="3" s="1"/>
  <c r="U6384" i="3"/>
  <c r="V6384" i="3"/>
  <c r="X6384" i="3" s="1"/>
  <c r="U6385" i="3"/>
  <c r="V6385" i="3"/>
  <c r="X6385" i="3" s="1"/>
  <c r="U6386" i="3"/>
  <c r="V6386" i="3"/>
  <c r="X6386" i="3" s="1"/>
  <c r="U6387" i="3"/>
  <c r="V6387" i="3"/>
  <c r="X6387" i="3" s="1"/>
  <c r="U6388" i="3"/>
  <c r="V6388" i="3"/>
  <c r="X6388" i="3" s="1"/>
  <c r="U6389" i="3"/>
  <c r="V6389" i="3"/>
  <c r="X6389" i="3" s="1"/>
  <c r="U6390" i="3"/>
  <c r="V6390" i="3"/>
  <c r="X6390" i="3" s="1"/>
  <c r="U6391" i="3"/>
  <c r="V6391" i="3"/>
  <c r="X6391" i="3" s="1"/>
  <c r="U6392" i="3"/>
  <c r="V6392" i="3"/>
  <c r="X6392" i="3" s="1"/>
  <c r="U6393" i="3"/>
  <c r="V6393" i="3"/>
  <c r="X6393" i="3" s="1"/>
  <c r="U6394" i="3"/>
  <c r="V6394" i="3"/>
  <c r="X6394" i="3" s="1"/>
  <c r="U6395" i="3"/>
  <c r="V6395" i="3"/>
  <c r="X6395" i="3" s="1"/>
  <c r="U6396" i="3"/>
  <c r="V6396" i="3"/>
  <c r="X6396" i="3" s="1"/>
  <c r="U6397" i="3"/>
  <c r="V6397" i="3"/>
  <c r="X6397" i="3" s="1"/>
  <c r="U6398" i="3"/>
  <c r="V6398" i="3"/>
  <c r="X6398" i="3" s="1"/>
  <c r="U6399" i="3"/>
  <c r="V6399" i="3"/>
  <c r="X6399" i="3" s="1"/>
  <c r="U6400" i="3"/>
  <c r="V6400" i="3"/>
  <c r="X6400" i="3" s="1"/>
  <c r="U6401" i="3"/>
  <c r="V6401" i="3"/>
  <c r="X6401" i="3" s="1"/>
  <c r="U6402" i="3"/>
  <c r="V6402" i="3"/>
  <c r="X6402" i="3" s="1"/>
  <c r="U6403" i="3"/>
  <c r="V6403" i="3"/>
  <c r="X6403" i="3" s="1"/>
  <c r="U6404" i="3"/>
  <c r="V6404" i="3"/>
  <c r="X6404" i="3" s="1"/>
  <c r="U6405" i="3"/>
  <c r="V6405" i="3"/>
  <c r="X6405" i="3" s="1"/>
  <c r="U6406" i="3"/>
  <c r="V6406" i="3"/>
  <c r="X6406" i="3" s="1"/>
  <c r="U6407" i="3"/>
  <c r="V6407" i="3"/>
  <c r="X6407" i="3" s="1"/>
  <c r="U6408" i="3"/>
  <c r="V6408" i="3"/>
  <c r="X6408" i="3" s="1"/>
  <c r="U6409" i="3"/>
  <c r="V6409" i="3"/>
  <c r="X6409" i="3" s="1"/>
  <c r="U6410" i="3"/>
  <c r="V6410" i="3"/>
  <c r="X6410" i="3" s="1"/>
  <c r="U6411" i="3"/>
  <c r="V6411" i="3"/>
  <c r="X6411" i="3" s="1"/>
  <c r="U6412" i="3"/>
  <c r="V6412" i="3"/>
  <c r="X6412" i="3" s="1"/>
  <c r="U6413" i="3"/>
  <c r="V6413" i="3"/>
  <c r="X6413" i="3" s="1"/>
  <c r="U6414" i="3"/>
  <c r="V6414" i="3"/>
  <c r="X6414" i="3" s="1"/>
  <c r="U6415" i="3"/>
  <c r="V6415" i="3"/>
  <c r="X6415" i="3" s="1"/>
  <c r="U6416" i="3"/>
  <c r="V6416" i="3"/>
  <c r="X6416" i="3" s="1"/>
  <c r="U6417" i="3"/>
  <c r="V6417" i="3"/>
  <c r="X6417" i="3" s="1"/>
  <c r="U6418" i="3"/>
  <c r="V6418" i="3"/>
  <c r="X6418" i="3" s="1"/>
  <c r="U6419" i="3"/>
  <c r="V6419" i="3"/>
  <c r="X6419" i="3" s="1"/>
  <c r="U6420" i="3"/>
  <c r="V6420" i="3"/>
  <c r="X6420" i="3" s="1"/>
  <c r="U6421" i="3"/>
  <c r="V6421" i="3"/>
  <c r="X6421" i="3" s="1"/>
  <c r="U6422" i="3"/>
  <c r="V6422" i="3"/>
  <c r="X6422" i="3" s="1"/>
  <c r="U6423" i="3"/>
  <c r="V6423" i="3"/>
  <c r="X6423" i="3" s="1"/>
  <c r="U6424" i="3"/>
  <c r="V6424" i="3"/>
  <c r="X6424" i="3" s="1"/>
  <c r="U6425" i="3"/>
  <c r="V6425" i="3"/>
  <c r="X6425" i="3" s="1"/>
  <c r="U6426" i="3"/>
  <c r="V6426" i="3"/>
  <c r="X6426" i="3" s="1"/>
  <c r="U6427" i="3"/>
  <c r="V6427" i="3"/>
  <c r="X6427" i="3" s="1"/>
  <c r="U6428" i="3"/>
  <c r="V6428" i="3"/>
  <c r="X6428" i="3" s="1"/>
  <c r="U6429" i="3"/>
  <c r="V6429" i="3"/>
  <c r="X6429" i="3" s="1"/>
  <c r="U6430" i="3"/>
  <c r="V6430" i="3"/>
  <c r="X6430" i="3" s="1"/>
  <c r="U6431" i="3"/>
  <c r="V6431" i="3"/>
  <c r="X6431" i="3" s="1"/>
  <c r="U6432" i="3"/>
  <c r="V6432" i="3"/>
  <c r="X6432" i="3" s="1"/>
  <c r="U6433" i="3"/>
  <c r="V6433" i="3"/>
  <c r="X6433" i="3" s="1"/>
  <c r="U6434" i="3"/>
  <c r="V6434" i="3"/>
  <c r="X6434" i="3" s="1"/>
  <c r="U6435" i="3"/>
  <c r="V6435" i="3"/>
  <c r="X6435" i="3" s="1"/>
  <c r="U6436" i="3"/>
  <c r="V6436" i="3"/>
  <c r="X6436" i="3" s="1"/>
  <c r="U6437" i="3"/>
  <c r="V6437" i="3"/>
  <c r="X6437" i="3" s="1"/>
  <c r="U6438" i="3"/>
  <c r="V6438" i="3"/>
  <c r="X6438" i="3" s="1"/>
  <c r="U6439" i="3"/>
  <c r="V6439" i="3"/>
  <c r="X6439" i="3" s="1"/>
  <c r="U6440" i="3"/>
  <c r="V6440" i="3"/>
  <c r="X6440" i="3" s="1"/>
  <c r="U6441" i="3"/>
  <c r="V6441" i="3"/>
  <c r="X6441" i="3" s="1"/>
  <c r="U6442" i="3"/>
  <c r="V6442" i="3"/>
  <c r="X6442" i="3" s="1"/>
  <c r="U6443" i="3"/>
  <c r="V6443" i="3"/>
  <c r="X6443" i="3" s="1"/>
  <c r="U6444" i="3"/>
  <c r="V6444" i="3"/>
  <c r="X6444" i="3" s="1"/>
  <c r="U6445" i="3"/>
  <c r="V6445" i="3"/>
  <c r="X6445" i="3" s="1"/>
  <c r="U6446" i="3"/>
  <c r="V6446" i="3"/>
  <c r="X6446" i="3" s="1"/>
  <c r="U6447" i="3"/>
  <c r="V6447" i="3"/>
  <c r="X6447" i="3" s="1"/>
  <c r="U6448" i="3"/>
  <c r="V6448" i="3"/>
  <c r="X6448" i="3" s="1"/>
  <c r="U6449" i="3"/>
  <c r="V6449" i="3"/>
  <c r="X6449" i="3" s="1"/>
  <c r="U6450" i="3"/>
  <c r="V6450" i="3"/>
  <c r="X6450" i="3" s="1"/>
  <c r="U6451" i="3"/>
  <c r="V6451" i="3"/>
  <c r="X6451" i="3" s="1"/>
  <c r="U6452" i="3"/>
  <c r="V6452" i="3"/>
  <c r="X6452" i="3" s="1"/>
  <c r="U6453" i="3"/>
  <c r="V6453" i="3"/>
  <c r="X6453" i="3" s="1"/>
  <c r="U6454" i="3"/>
  <c r="V6454" i="3"/>
  <c r="X6454" i="3" s="1"/>
  <c r="U6455" i="3"/>
  <c r="V6455" i="3"/>
  <c r="X6455" i="3" s="1"/>
  <c r="U6456" i="3"/>
  <c r="V6456" i="3"/>
  <c r="X6456" i="3" s="1"/>
  <c r="U6457" i="3"/>
  <c r="V6457" i="3"/>
  <c r="X6457" i="3" s="1"/>
  <c r="U6458" i="3"/>
  <c r="V6458" i="3"/>
  <c r="X6458" i="3" s="1"/>
  <c r="U6459" i="3"/>
  <c r="V6459" i="3"/>
  <c r="X6459" i="3" s="1"/>
  <c r="U6460" i="3"/>
  <c r="V6460" i="3"/>
  <c r="X6460" i="3" s="1"/>
  <c r="U6461" i="3"/>
  <c r="V6461" i="3"/>
  <c r="X6461" i="3" s="1"/>
  <c r="U6462" i="3"/>
  <c r="V6462" i="3"/>
  <c r="X6462" i="3" s="1"/>
  <c r="U6463" i="3"/>
  <c r="V6463" i="3"/>
  <c r="X6463" i="3" s="1"/>
  <c r="U6464" i="3"/>
  <c r="V6464" i="3"/>
  <c r="X6464" i="3" s="1"/>
  <c r="U6465" i="3"/>
  <c r="V6465" i="3"/>
  <c r="X6465" i="3" s="1"/>
  <c r="U6466" i="3"/>
  <c r="V6466" i="3"/>
  <c r="X6466" i="3" s="1"/>
  <c r="U6467" i="3"/>
  <c r="V6467" i="3"/>
  <c r="X6467" i="3" s="1"/>
  <c r="U6468" i="3"/>
  <c r="V6468" i="3"/>
  <c r="X6468" i="3" s="1"/>
  <c r="U6469" i="3"/>
  <c r="V6469" i="3"/>
  <c r="X6469" i="3" s="1"/>
  <c r="U6470" i="3"/>
  <c r="V6470" i="3"/>
  <c r="X6470" i="3" s="1"/>
  <c r="U6471" i="3"/>
  <c r="V6471" i="3"/>
  <c r="X6471" i="3" s="1"/>
  <c r="U6472" i="3"/>
  <c r="V6472" i="3"/>
  <c r="X6472" i="3" s="1"/>
  <c r="U6473" i="3"/>
  <c r="V6473" i="3"/>
  <c r="X6473" i="3" s="1"/>
  <c r="U6474" i="3"/>
  <c r="V6474" i="3"/>
  <c r="X6474" i="3" s="1"/>
  <c r="U6475" i="3"/>
  <c r="V6475" i="3"/>
  <c r="X6475" i="3" s="1"/>
  <c r="U6476" i="3"/>
  <c r="V6476" i="3"/>
  <c r="X6476" i="3" s="1"/>
  <c r="U6477" i="3"/>
  <c r="V6477" i="3"/>
  <c r="X6477" i="3" s="1"/>
  <c r="U6478" i="3"/>
  <c r="V6478" i="3"/>
  <c r="X6478" i="3" s="1"/>
  <c r="U6479" i="3"/>
  <c r="V6479" i="3"/>
  <c r="X6479" i="3" s="1"/>
  <c r="U6480" i="3"/>
  <c r="V6480" i="3"/>
  <c r="X6480" i="3" s="1"/>
  <c r="U6481" i="3"/>
  <c r="V6481" i="3"/>
  <c r="X6481" i="3" s="1"/>
  <c r="U6482" i="3"/>
  <c r="V6482" i="3"/>
  <c r="X6482" i="3" s="1"/>
  <c r="U6483" i="3"/>
  <c r="V6483" i="3"/>
  <c r="X6483" i="3" s="1"/>
  <c r="U6484" i="3"/>
  <c r="V6484" i="3"/>
  <c r="X6484" i="3" s="1"/>
  <c r="U6485" i="3"/>
  <c r="V6485" i="3"/>
  <c r="X6485" i="3" s="1"/>
  <c r="U6486" i="3"/>
  <c r="V6486" i="3"/>
  <c r="X6486" i="3" s="1"/>
  <c r="U6487" i="3"/>
  <c r="V6487" i="3"/>
  <c r="X6487" i="3" s="1"/>
  <c r="U6488" i="3"/>
  <c r="V6488" i="3"/>
  <c r="X6488" i="3" s="1"/>
  <c r="U6489" i="3"/>
  <c r="V6489" i="3"/>
  <c r="X6489" i="3" s="1"/>
  <c r="U6490" i="3"/>
  <c r="V6490" i="3"/>
  <c r="X6490" i="3" s="1"/>
  <c r="U6491" i="3"/>
  <c r="V6491" i="3"/>
  <c r="X6491" i="3" s="1"/>
  <c r="U6492" i="3"/>
  <c r="V6492" i="3"/>
  <c r="X6492" i="3" s="1"/>
  <c r="U6493" i="3"/>
  <c r="V6493" i="3"/>
  <c r="X6493" i="3" s="1"/>
  <c r="U6494" i="3"/>
  <c r="V6494" i="3"/>
  <c r="X6494" i="3" s="1"/>
  <c r="U6495" i="3"/>
  <c r="V6495" i="3"/>
  <c r="X6495" i="3" s="1"/>
  <c r="U6496" i="3"/>
  <c r="V6496" i="3"/>
  <c r="X6496" i="3" s="1"/>
  <c r="U6497" i="3"/>
  <c r="V6497" i="3"/>
  <c r="X6497" i="3" s="1"/>
  <c r="U6498" i="3"/>
  <c r="V6498" i="3"/>
  <c r="X6498" i="3" s="1"/>
  <c r="U6499" i="3"/>
  <c r="V6499" i="3"/>
  <c r="X6499" i="3" s="1"/>
  <c r="U6500" i="3"/>
  <c r="V6500" i="3"/>
  <c r="X6500" i="3" s="1"/>
  <c r="U6501" i="3"/>
  <c r="V6501" i="3"/>
  <c r="X6501" i="3" s="1"/>
  <c r="U6502" i="3"/>
  <c r="V6502" i="3"/>
  <c r="X6502" i="3" s="1"/>
  <c r="U6503" i="3"/>
  <c r="V6503" i="3"/>
  <c r="X6503" i="3" s="1"/>
  <c r="U6504" i="3"/>
  <c r="V6504" i="3"/>
  <c r="X6504" i="3" s="1"/>
  <c r="U6505" i="3"/>
  <c r="V6505" i="3"/>
  <c r="X6505" i="3" s="1"/>
  <c r="U6506" i="3"/>
  <c r="V6506" i="3"/>
  <c r="X6506" i="3" s="1"/>
  <c r="U6507" i="3"/>
  <c r="V6507" i="3"/>
  <c r="X6507" i="3" s="1"/>
  <c r="U6508" i="3"/>
  <c r="V6508" i="3"/>
  <c r="X6508" i="3" s="1"/>
  <c r="U6509" i="3"/>
  <c r="V6509" i="3"/>
  <c r="X6509" i="3" s="1"/>
  <c r="U6510" i="3"/>
  <c r="V6510" i="3"/>
  <c r="X6510" i="3" s="1"/>
  <c r="U6511" i="3"/>
  <c r="V6511" i="3"/>
  <c r="X6511" i="3" s="1"/>
  <c r="U6512" i="3"/>
  <c r="V6512" i="3"/>
  <c r="X6512" i="3" s="1"/>
  <c r="U6513" i="3"/>
  <c r="V6513" i="3"/>
  <c r="X6513" i="3" s="1"/>
  <c r="U6514" i="3"/>
  <c r="V6514" i="3"/>
  <c r="X6514" i="3" s="1"/>
  <c r="U6515" i="3"/>
  <c r="V6515" i="3"/>
  <c r="X6515" i="3" s="1"/>
  <c r="U6516" i="3"/>
  <c r="V6516" i="3"/>
  <c r="X6516" i="3" s="1"/>
  <c r="U6517" i="3"/>
  <c r="V6517" i="3"/>
  <c r="X6517" i="3" s="1"/>
  <c r="U6518" i="3"/>
  <c r="V6518" i="3"/>
  <c r="X6518" i="3" s="1"/>
  <c r="U6519" i="3"/>
  <c r="V6519" i="3"/>
  <c r="X6519" i="3" s="1"/>
  <c r="U6520" i="3"/>
  <c r="V6520" i="3"/>
  <c r="X6520" i="3" s="1"/>
  <c r="U6521" i="3"/>
  <c r="V6521" i="3"/>
  <c r="X6521" i="3" s="1"/>
  <c r="U6522" i="3"/>
  <c r="V6522" i="3"/>
  <c r="X6522" i="3" s="1"/>
  <c r="U6523" i="3"/>
  <c r="V6523" i="3"/>
  <c r="X6523" i="3" s="1"/>
  <c r="U6524" i="3"/>
  <c r="V6524" i="3"/>
  <c r="X6524" i="3" s="1"/>
  <c r="U6525" i="3"/>
  <c r="V6525" i="3"/>
  <c r="X6525" i="3" s="1"/>
  <c r="U6526" i="3"/>
  <c r="V6526" i="3"/>
  <c r="X6526" i="3" s="1"/>
  <c r="U6527" i="3"/>
  <c r="V6527" i="3"/>
  <c r="X6527" i="3" s="1"/>
  <c r="U6528" i="3"/>
  <c r="V6528" i="3"/>
  <c r="X6528" i="3" s="1"/>
  <c r="U6529" i="3"/>
  <c r="V6529" i="3"/>
  <c r="X6529" i="3" s="1"/>
  <c r="U6530" i="3"/>
  <c r="V6530" i="3"/>
  <c r="X6530" i="3" s="1"/>
  <c r="U6531" i="3"/>
  <c r="V6531" i="3"/>
  <c r="X6531" i="3" s="1"/>
  <c r="U6532" i="3"/>
  <c r="V6532" i="3"/>
  <c r="X6532" i="3" s="1"/>
  <c r="U6533" i="3"/>
  <c r="V6533" i="3"/>
  <c r="X6533" i="3" s="1"/>
  <c r="U6534" i="3"/>
  <c r="V6534" i="3"/>
  <c r="X6534" i="3" s="1"/>
  <c r="U6535" i="3"/>
  <c r="V6535" i="3"/>
  <c r="X6535" i="3" s="1"/>
  <c r="U6536" i="3"/>
  <c r="V6536" i="3"/>
  <c r="X6536" i="3" s="1"/>
  <c r="U6537" i="3"/>
  <c r="V6537" i="3"/>
  <c r="X6537" i="3" s="1"/>
  <c r="U6538" i="3"/>
  <c r="V6538" i="3"/>
  <c r="X6538" i="3" s="1"/>
  <c r="U6539" i="3"/>
  <c r="V6539" i="3"/>
  <c r="X6539" i="3" s="1"/>
  <c r="U6540" i="3"/>
  <c r="V6540" i="3"/>
  <c r="X6540" i="3" s="1"/>
  <c r="U6541" i="3"/>
  <c r="V6541" i="3"/>
  <c r="X6541" i="3" s="1"/>
  <c r="U6542" i="3"/>
  <c r="V6542" i="3"/>
  <c r="X6542" i="3" s="1"/>
  <c r="U6543" i="3"/>
  <c r="V6543" i="3"/>
  <c r="X6543" i="3" s="1"/>
  <c r="U6544" i="3"/>
  <c r="V6544" i="3"/>
  <c r="X6544" i="3" s="1"/>
  <c r="U6545" i="3"/>
  <c r="V6545" i="3"/>
  <c r="X6545" i="3" s="1"/>
  <c r="U6546" i="3"/>
  <c r="V6546" i="3"/>
  <c r="X6546" i="3" s="1"/>
  <c r="U6547" i="3"/>
  <c r="V6547" i="3"/>
  <c r="X6547" i="3" s="1"/>
  <c r="U6548" i="3"/>
  <c r="V6548" i="3"/>
  <c r="X6548" i="3" s="1"/>
  <c r="U6549" i="3"/>
  <c r="V6549" i="3"/>
  <c r="X6549" i="3" s="1"/>
  <c r="U6550" i="3"/>
  <c r="V6550" i="3"/>
  <c r="X6550" i="3" s="1"/>
  <c r="U6551" i="3"/>
  <c r="V6551" i="3"/>
  <c r="X6551" i="3" s="1"/>
  <c r="U6552" i="3"/>
  <c r="V6552" i="3"/>
  <c r="X6552" i="3" s="1"/>
  <c r="U6553" i="3"/>
  <c r="V6553" i="3"/>
  <c r="X6553" i="3" s="1"/>
  <c r="U6554" i="3"/>
  <c r="V6554" i="3"/>
  <c r="X6554" i="3" s="1"/>
  <c r="U6555" i="3"/>
  <c r="V6555" i="3"/>
  <c r="X6555" i="3" s="1"/>
  <c r="U6556" i="3"/>
  <c r="V6556" i="3"/>
  <c r="X6556" i="3" s="1"/>
  <c r="U6557" i="3"/>
  <c r="V6557" i="3"/>
  <c r="X6557" i="3" s="1"/>
  <c r="U6558" i="3"/>
  <c r="V6558" i="3"/>
  <c r="X6558" i="3" s="1"/>
  <c r="U6559" i="3"/>
  <c r="V6559" i="3"/>
  <c r="X6559" i="3" s="1"/>
  <c r="U6560" i="3"/>
  <c r="V6560" i="3"/>
  <c r="X6560" i="3" s="1"/>
  <c r="U6561" i="3"/>
  <c r="V6561" i="3"/>
  <c r="X6561" i="3" s="1"/>
  <c r="U6562" i="3"/>
  <c r="V6562" i="3"/>
  <c r="X6562" i="3" s="1"/>
  <c r="U6563" i="3"/>
  <c r="V6563" i="3"/>
  <c r="X6563" i="3" s="1"/>
  <c r="U6564" i="3"/>
  <c r="V6564" i="3"/>
  <c r="X6564" i="3" s="1"/>
  <c r="U6565" i="3"/>
  <c r="V6565" i="3"/>
  <c r="X6565" i="3" s="1"/>
  <c r="U6566" i="3"/>
  <c r="V6566" i="3"/>
  <c r="X6566" i="3" s="1"/>
  <c r="U6567" i="3"/>
  <c r="V6567" i="3"/>
  <c r="X6567" i="3" s="1"/>
  <c r="U6568" i="3"/>
  <c r="V6568" i="3"/>
  <c r="X6568" i="3" s="1"/>
  <c r="U6569" i="3"/>
  <c r="V6569" i="3"/>
  <c r="X6569" i="3" s="1"/>
  <c r="U6570" i="3"/>
  <c r="V6570" i="3"/>
  <c r="X6570" i="3" s="1"/>
  <c r="U6571" i="3"/>
  <c r="V6571" i="3"/>
  <c r="X6571" i="3" s="1"/>
  <c r="U6572" i="3"/>
  <c r="V6572" i="3"/>
  <c r="X6572" i="3" s="1"/>
  <c r="U6573" i="3"/>
  <c r="V6573" i="3"/>
  <c r="X6573" i="3" s="1"/>
  <c r="U6574" i="3"/>
  <c r="V6574" i="3"/>
  <c r="X6574" i="3" s="1"/>
  <c r="U6575" i="3"/>
  <c r="V6575" i="3"/>
  <c r="X6575" i="3" s="1"/>
  <c r="U6576" i="3"/>
  <c r="V6576" i="3"/>
  <c r="X6576" i="3" s="1"/>
  <c r="U6577" i="3"/>
  <c r="V6577" i="3"/>
  <c r="X6577" i="3" s="1"/>
  <c r="U6578" i="3"/>
  <c r="V6578" i="3"/>
  <c r="X6578" i="3" s="1"/>
  <c r="U6579" i="3"/>
  <c r="V6579" i="3"/>
  <c r="X6579" i="3" s="1"/>
  <c r="U6580" i="3"/>
  <c r="V6580" i="3"/>
  <c r="X6580" i="3" s="1"/>
  <c r="U6581" i="3"/>
  <c r="V6581" i="3"/>
  <c r="X6581" i="3" s="1"/>
  <c r="U6582" i="3"/>
  <c r="V6582" i="3"/>
  <c r="X6582" i="3" s="1"/>
  <c r="U6583" i="3"/>
  <c r="V6583" i="3"/>
  <c r="X6583" i="3" s="1"/>
  <c r="U6584" i="3"/>
  <c r="V6584" i="3"/>
  <c r="X6584" i="3" s="1"/>
  <c r="U6585" i="3"/>
  <c r="V6585" i="3"/>
  <c r="X6585" i="3" s="1"/>
  <c r="U6586" i="3"/>
  <c r="V6586" i="3"/>
  <c r="X6586" i="3" s="1"/>
  <c r="U6587" i="3"/>
  <c r="V6587" i="3"/>
  <c r="X6587" i="3" s="1"/>
  <c r="U6588" i="3"/>
  <c r="V6588" i="3"/>
  <c r="X6588" i="3" s="1"/>
  <c r="U6589" i="3"/>
  <c r="V6589" i="3"/>
  <c r="X6589" i="3" s="1"/>
  <c r="U6590" i="3"/>
  <c r="V6590" i="3"/>
  <c r="X6590" i="3" s="1"/>
  <c r="U6591" i="3"/>
  <c r="V6591" i="3"/>
  <c r="X6591" i="3" s="1"/>
  <c r="U6592" i="3"/>
  <c r="V6592" i="3"/>
  <c r="X6592" i="3" s="1"/>
  <c r="U6593" i="3"/>
  <c r="V6593" i="3"/>
  <c r="X6593" i="3" s="1"/>
  <c r="U6594" i="3"/>
  <c r="V6594" i="3"/>
  <c r="X6594" i="3" s="1"/>
  <c r="U6595" i="3"/>
  <c r="V6595" i="3"/>
  <c r="X6595" i="3" s="1"/>
  <c r="U6596" i="3"/>
  <c r="V6596" i="3"/>
  <c r="X6596" i="3" s="1"/>
  <c r="U6597" i="3"/>
  <c r="V6597" i="3"/>
  <c r="X6597" i="3" s="1"/>
  <c r="U6598" i="3"/>
  <c r="V6598" i="3"/>
  <c r="X6598" i="3" s="1"/>
  <c r="U6599" i="3"/>
  <c r="V6599" i="3"/>
  <c r="X6599" i="3" s="1"/>
  <c r="U6600" i="3"/>
  <c r="V6600" i="3"/>
  <c r="X6600" i="3" s="1"/>
  <c r="U6601" i="3"/>
  <c r="V6601" i="3"/>
  <c r="X6601" i="3" s="1"/>
  <c r="U6602" i="3"/>
  <c r="V6602" i="3"/>
  <c r="X6602" i="3" s="1"/>
  <c r="U6603" i="3"/>
  <c r="V6603" i="3"/>
  <c r="X6603" i="3" s="1"/>
  <c r="U6604" i="3"/>
  <c r="V6604" i="3"/>
  <c r="X6604" i="3" s="1"/>
  <c r="U6605" i="3"/>
  <c r="V6605" i="3"/>
  <c r="X6605" i="3" s="1"/>
  <c r="U6606" i="3"/>
  <c r="V6606" i="3"/>
  <c r="X6606" i="3" s="1"/>
  <c r="U6607" i="3"/>
  <c r="V6607" i="3"/>
  <c r="X6607" i="3" s="1"/>
  <c r="U6608" i="3"/>
  <c r="V6608" i="3"/>
  <c r="X6608" i="3" s="1"/>
  <c r="U6609" i="3"/>
  <c r="V6609" i="3"/>
  <c r="X6609" i="3" s="1"/>
  <c r="U6610" i="3"/>
  <c r="V6610" i="3"/>
  <c r="X6610" i="3" s="1"/>
  <c r="U6611" i="3"/>
  <c r="V6611" i="3"/>
  <c r="X6611" i="3" s="1"/>
  <c r="U6612" i="3"/>
  <c r="V6612" i="3"/>
  <c r="X6612" i="3" s="1"/>
  <c r="U6613" i="3"/>
  <c r="V6613" i="3"/>
  <c r="X6613" i="3" s="1"/>
  <c r="U6614" i="3"/>
  <c r="V6614" i="3"/>
  <c r="X6614" i="3" s="1"/>
  <c r="U6615" i="3"/>
  <c r="V6615" i="3"/>
  <c r="X6615" i="3" s="1"/>
  <c r="U6616" i="3"/>
  <c r="V6616" i="3"/>
  <c r="X6616" i="3" s="1"/>
  <c r="U6617" i="3"/>
  <c r="V6617" i="3"/>
  <c r="X6617" i="3" s="1"/>
  <c r="U6618" i="3"/>
  <c r="V6618" i="3"/>
  <c r="X6618" i="3" s="1"/>
  <c r="U6619" i="3"/>
  <c r="V6619" i="3"/>
  <c r="X6619" i="3" s="1"/>
  <c r="U6620" i="3"/>
  <c r="V6620" i="3"/>
  <c r="X6620" i="3" s="1"/>
  <c r="U6621" i="3"/>
  <c r="V6621" i="3"/>
  <c r="X6621" i="3" s="1"/>
  <c r="U6622" i="3"/>
  <c r="V6622" i="3"/>
  <c r="X6622" i="3" s="1"/>
  <c r="U6623" i="3"/>
  <c r="V6623" i="3"/>
  <c r="X6623" i="3" s="1"/>
  <c r="U6624" i="3"/>
  <c r="V6624" i="3"/>
  <c r="X6624" i="3" s="1"/>
  <c r="U6625" i="3"/>
  <c r="V6625" i="3"/>
  <c r="X6625" i="3" s="1"/>
  <c r="U6626" i="3"/>
  <c r="V6626" i="3"/>
  <c r="X6626" i="3" s="1"/>
  <c r="U6627" i="3"/>
  <c r="V6627" i="3"/>
  <c r="X6627" i="3" s="1"/>
  <c r="U6628" i="3"/>
  <c r="V6628" i="3"/>
  <c r="X6628" i="3" s="1"/>
  <c r="U6629" i="3"/>
  <c r="V6629" i="3"/>
  <c r="X6629" i="3" s="1"/>
  <c r="U6630" i="3"/>
  <c r="V6630" i="3"/>
  <c r="X6630" i="3" s="1"/>
  <c r="U6631" i="3"/>
  <c r="V6631" i="3"/>
  <c r="X6631" i="3" s="1"/>
  <c r="U6632" i="3"/>
  <c r="V6632" i="3"/>
  <c r="X6632" i="3" s="1"/>
  <c r="U6633" i="3"/>
  <c r="V6633" i="3"/>
  <c r="X6633" i="3" s="1"/>
  <c r="U6634" i="3"/>
  <c r="V6634" i="3"/>
  <c r="X6634" i="3" s="1"/>
  <c r="U6635" i="3"/>
  <c r="V6635" i="3"/>
  <c r="X6635" i="3" s="1"/>
  <c r="U6636" i="3"/>
  <c r="V6636" i="3"/>
  <c r="X6636" i="3" s="1"/>
  <c r="U6637" i="3"/>
  <c r="V6637" i="3"/>
  <c r="X6637" i="3" s="1"/>
  <c r="U6638" i="3"/>
  <c r="V6638" i="3"/>
  <c r="X6638" i="3" s="1"/>
  <c r="U6639" i="3"/>
  <c r="V6639" i="3"/>
  <c r="X6639" i="3" s="1"/>
  <c r="U6640" i="3"/>
  <c r="V6640" i="3"/>
  <c r="X6640" i="3" s="1"/>
  <c r="U6641" i="3"/>
  <c r="V6641" i="3"/>
  <c r="X6641" i="3" s="1"/>
  <c r="U6642" i="3"/>
  <c r="V6642" i="3"/>
  <c r="X6642" i="3" s="1"/>
  <c r="U6643" i="3"/>
  <c r="V6643" i="3"/>
  <c r="X6643" i="3" s="1"/>
  <c r="U6644" i="3"/>
  <c r="V6644" i="3"/>
  <c r="X6644" i="3" s="1"/>
  <c r="U6645" i="3"/>
  <c r="V6645" i="3"/>
  <c r="X6645" i="3" s="1"/>
  <c r="U6646" i="3"/>
  <c r="V6646" i="3"/>
  <c r="X6646" i="3" s="1"/>
  <c r="U6647" i="3"/>
  <c r="V6647" i="3"/>
  <c r="X6647" i="3" s="1"/>
  <c r="U6648" i="3"/>
  <c r="V6648" i="3"/>
  <c r="X6648" i="3" s="1"/>
  <c r="U6649" i="3"/>
  <c r="V6649" i="3"/>
  <c r="X6649" i="3" s="1"/>
  <c r="U6650" i="3"/>
  <c r="V6650" i="3"/>
  <c r="X6650" i="3" s="1"/>
  <c r="U6651" i="3"/>
  <c r="V6651" i="3"/>
  <c r="X6651" i="3" s="1"/>
  <c r="U6652" i="3"/>
  <c r="V6652" i="3"/>
  <c r="X6652" i="3" s="1"/>
  <c r="U6653" i="3"/>
  <c r="V6653" i="3"/>
  <c r="X6653" i="3" s="1"/>
  <c r="U6654" i="3"/>
  <c r="V6654" i="3"/>
  <c r="X6654" i="3" s="1"/>
  <c r="U6655" i="3"/>
  <c r="V6655" i="3"/>
  <c r="X6655" i="3" s="1"/>
  <c r="U6656" i="3"/>
  <c r="V6656" i="3"/>
  <c r="X6656" i="3" s="1"/>
  <c r="U6657" i="3"/>
  <c r="V6657" i="3"/>
  <c r="X6657" i="3" s="1"/>
  <c r="U6658" i="3"/>
  <c r="V6658" i="3"/>
  <c r="X6658" i="3" s="1"/>
  <c r="U6659" i="3"/>
  <c r="V6659" i="3"/>
  <c r="X6659" i="3" s="1"/>
  <c r="U6660" i="3"/>
  <c r="V6660" i="3"/>
  <c r="X6660" i="3" s="1"/>
  <c r="U6661" i="3"/>
  <c r="V6661" i="3"/>
  <c r="X6661" i="3" s="1"/>
  <c r="U6662" i="3"/>
  <c r="V6662" i="3"/>
  <c r="X6662" i="3" s="1"/>
  <c r="U6663" i="3"/>
  <c r="V6663" i="3"/>
  <c r="X6663" i="3" s="1"/>
  <c r="U6664" i="3"/>
  <c r="V6664" i="3"/>
  <c r="X6664" i="3" s="1"/>
  <c r="U6665" i="3"/>
  <c r="V6665" i="3"/>
  <c r="X6665" i="3" s="1"/>
  <c r="U6666" i="3"/>
  <c r="V6666" i="3"/>
  <c r="X6666" i="3" s="1"/>
  <c r="U6667" i="3"/>
  <c r="V6667" i="3"/>
  <c r="X6667" i="3" s="1"/>
  <c r="U6668" i="3"/>
  <c r="V6668" i="3"/>
  <c r="X6668" i="3" s="1"/>
  <c r="U6669" i="3"/>
  <c r="V6669" i="3"/>
  <c r="X6669" i="3" s="1"/>
  <c r="U6670" i="3"/>
  <c r="V6670" i="3"/>
  <c r="X6670" i="3" s="1"/>
  <c r="U6671" i="3"/>
  <c r="V6671" i="3"/>
  <c r="X6671" i="3" s="1"/>
  <c r="U6672" i="3"/>
  <c r="V6672" i="3"/>
  <c r="X6672" i="3" s="1"/>
  <c r="U6673" i="3"/>
  <c r="V6673" i="3"/>
  <c r="X6673" i="3" s="1"/>
  <c r="U6674" i="3"/>
  <c r="V6674" i="3"/>
  <c r="X6674" i="3" s="1"/>
  <c r="U6675" i="3"/>
  <c r="V6675" i="3"/>
  <c r="X6675" i="3" s="1"/>
  <c r="U6676" i="3"/>
  <c r="V6676" i="3"/>
  <c r="X6676" i="3" s="1"/>
  <c r="U6677" i="3"/>
  <c r="V6677" i="3"/>
  <c r="X6677" i="3" s="1"/>
  <c r="U6678" i="3"/>
  <c r="V6678" i="3"/>
  <c r="X6678" i="3" s="1"/>
  <c r="U6679" i="3"/>
  <c r="V6679" i="3"/>
  <c r="X6679" i="3" s="1"/>
  <c r="U6680" i="3"/>
  <c r="V6680" i="3"/>
  <c r="X6680" i="3" s="1"/>
  <c r="U6681" i="3"/>
  <c r="V6681" i="3"/>
  <c r="X6681" i="3" s="1"/>
  <c r="U6682" i="3"/>
  <c r="V6682" i="3"/>
  <c r="X6682" i="3" s="1"/>
  <c r="U6683" i="3"/>
  <c r="V6683" i="3"/>
  <c r="X6683" i="3" s="1"/>
  <c r="U6684" i="3"/>
  <c r="V6684" i="3"/>
  <c r="X6684" i="3" s="1"/>
  <c r="U6685" i="3"/>
  <c r="V6685" i="3"/>
  <c r="X6685" i="3" s="1"/>
  <c r="U6686" i="3"/>
  <c r="V6686" i="3"/>
  <c r="X6686" i="3" s="1"/>
  <c r="V6687" i="3"/>
  <c r="X6687" i="3" s="1"/>
  <c r="V6690" i="3"/>
  <c r="X6690" i="3" s="1"/>
  <c r="V6691" i="3"/>
  <c r="X6691" i="3" s="1"/>
  <c r="U6692" i="3"/>
  <c r="V6692" i="3"/>
  <c r="X6692" i="3" s="1"/>
  <c r="U6693" i="3"/>
  <c r="V6693" i="3"/>
  <c r="X6693" i="3" s="1"/>
  <c r="U6694" i="3"/>
  <c r="V6694" i="3"/>
  <c r="X6694" i="3" s="1"/>
  <c r="U6695" i="3"/>
  <c r="V6695" i="3"/>
  <c r="X6695" i="3" s="1"/>
  <c r="U6696" i="3"/>
  <c r="V6696" i="3"/>
  <c r="X6696" i="3" s="1"/>
  <c r="U6697" i="3"/>
  <c r="V6697" i="3"/>
  <c r="X6697" i="3" s="1"/>
  <c r="U6698" i="3"/>
  <c r="V6698" i="3"/>
  <c r="X6698" i="3" s="1"/>
  <c r="U6699" i="3"/>
  <c r="V6699" i="3"/>
  <c r="X6699" i="3" s="1"/>
  <c r="U6700" i="3"/>
  <c r="V6700" i="3"/>
  <c r="X6700" i="3" s="1"/>
  <c r="U6701" i="3"/>
  <c r="V6701" i="3"/>
  <c r="X6701" i="3" s="1"/>
  <c r="U6702" i="3"/>
  <c r="V6702" i="3"/>
  <c r="X6702" i="3" s="1"/>
  <c r="U6703" i="3"/>
  <c r="V6703" i="3"/>
  <c r="X6703" i="3" s="1"/>
  <c r="U6704" i="3"/>
  <c r="V6704" i="3"/>
  <c r="X6704" i="3" s="1"/>
  <c r="U6705" i="3"/>
  <c r="V6705" i="3"/>
  <c r="X6705" i="3" s="1"/>
  <c r="U6706" i="3"/>
  <c r="V6706" i="3"/>
  <c r="X6706" i="3" s="1"/>
  <c r="U6707" i="3"/>
  <c r="V6707" i="3"/>
  <c r="X6707" i="3" s="1"/>
  <c r="U6708" i="3"/>
  <c r="V6708" i="3"/>
  <c r="X6708" i="3" s="1"/>
  <c r="U6709" i="3"/>
  <c r="V6709" i="3"/>
  <c r="X6709" i="3" s="1"/>
  <c r="U6710" i="3"/>
  <c r="V6710" i="3"/>
  <c r="X6710" i="3" s="1"/>
  <c r="U6711" i="3"/>
  <c r="V6711" i="3"/>
  <c r="X6711" i="3" s="1"/>
  <c r="U6712" i="3"/>
  <c r="V6712" i="3"/>
  <c r="X6712" i="3" s="1"/>
  <c r="U6713" i="3"/>
  <c r="V6713" i="3"/>
  <c r="X6713" i="3" s="1"/>
  <c r="U6714" i="3"/>
  <c r="V6714" i="3"/>
  <c r="X6714" i="3" s="1"/>
  <c r="U6715" i="3"/>
  <c r="V6715" i="3"/>
  <c r="X6715" i="3" s="1"/>
  <c r="U6716" i="3"/>
  <c r="V6716" i="3"/>
  <c r="X6716" i="3" s="1"/>
  <c r="U6717" i="3"/>
  <c r="V6717" i="3"/>
  <c r="X6717" i="3" s="1"/>
  <c r="U6718" i="3"/>
  <c r="V6718" i="3"/>
  <c r="X6718" i="3" s="1"/>
  <c r="U6719" i="3"/>
  <c r="V6719" i="3"/>
  <c r="X6719" i="3" s="1"/>
  <c r="U6720" i="3"/>
  <c r="V6720" i="3"/>
  <c r="X6720" i="3" s="1"/>
  <c r="U6721" i="3"/>
  <c r="V6721" i="3"/>
  <c r="X6721" i="3" s="1"/>
  <c r="U6722" i="3"/>
  <c r="V6722" i="3"/>
  <c r="X6722" i="3" s="1"/>
  <c r="U6723" i="3"/>
  <c r="V6723" i="3"/>
  <c r="X6723" i="3" s="1"/>
  <c r="U6724" i="3"/>
  <c r="V6724" i="3"/>
  <c r="X6724" i="3" s="1"/>
  <c r="U6725" i="3"/>
  <c r="V6725" i="3"/>
  <c r="X6725" i="3" s="1"/>
  <c r="U6726" i="3"/>
  <c r="V6726" i="3"/>
  <c r="X6726" i="3" s="1"/>
  <c r="U6727" i="3"/>
  <c r="V6727" i="3"/>
  <c r="X6727" i="3" s="1"/>
  <c r="U6728" i="3"/>
  <c r="V6728" i="3"/>
  <c r="X6728" i="3" s="1"/>
  <c r="U6729" i="3"/>
  <c r="V6729" i="3"/>
  <c r="X6729" i="3" s="1"/>
  <c r="U6730" i="3"/>
  <c r="V6730" i="3"/>
  <c r="X6730" i="3" s="1"/>
  <c r="U6731" i="3"/>
  <c r="V6731" i="3"/>
  <c r="X6731" i="3" s="1"/>
  <c r="U6732" i="3"/>
  <c r="V6732" i="3"/>
  <c r="X6732" i="3" s="1"/>
  <c r="U6733" i="3"/>
  <c r="V6733" i="3"/>
  <c r="X6733" i="3" s="1"/>
  <c r="U6734" i="3"/>
  <c r="V6734" i="3"/>
  <c r="X6734" i="3" s="1"/>
  <c r="U6735" i="3"/>
  <c r="V6735" i="3"/>
  <c r="X6735" i="3" s="1"/>
  <c r="U6736" i="3"/>
  <c r="V6736" i="3"/>
  <c r="X6736" i="3" s="1"/>
  <c r="U6737" i="3"/>
  <c r="V6737" i="3"/>
  <c r="X6737" i="3" s="1"/>
  <c r="U6738" i="3"/>
  <c r="V6738" i="3"/>
  <c r="X6738" i="3" s="1"/>
  <c r="U6739" i="3"/>
  <c r="V6739" i="3"/>
  <c r="X6739" i="3" s="1"/>
  <c r="U6740" i="3"/>
  <c r="V6740" i="3"/>
  <c r="X6740" i="3" s="1"/>
  <c r="U6741" i="3"/>
  <c r="V6741" i="3"/>
  <c r="X6741" i="3" s="1"/>
  <c r="U6742" i="3"/>
  <c r="V6742" i="3"/>
  <c r="X6742" i="3" s="1"/>
  <c r="U6743" i="3"/>
  <c r="V6743" i="3"/>
  <c r="X6743" i="3" s="1"/>
  <c r="U6744" i="3"/>
  <c r="V6744" i="3"/>
  <c r="X6744" i="3" s="1"/>
  <c r="U6745" i="3"/>
  <c r="V6745" i="3"/>
  <c r="X6745" i="3" s="1"/>
  <c r="U6746" i="3"/>
  <c r="V6746" i="3"/>
  <c r="X6746" i="3" s="1"/>
  <c r="U6747" i="3"/>
  <c r="V6747" i="3"/>
  <c r="X6747" i="3" s="1"/>
  <c r="U6748" i="3"/>
  <c r="V6748" i="3"/>
  <c r="X6748" i="3" s="1"/>
  <c r="U6749" i="3"/>
  <c r="V6749" i="3"/>
  <c r="X6749" i="3" s="1"/>
  <c r="U6750" i="3"/>
  <c r="V6750" i="3"/>
  <c r="X6750" i="3" s="1"/>
  <c r="U6751" i="3"/>
  <c r="V6751" i="3"/>
  <c r="X6751" i="3" s="1"/>
  <c r="U6752" i="3"/>
  <c r="V6752" i="3"/>
  <c r="X6752" i="3" s="1"/>
  <c r="U6753" i="3"/>
  <c r="V6753" i="3"/>
  <c r="X6753" i="3" s="1"/>
  <c r="U6754" i="3"/>
  <c r="V6754" i="3"/>
  <c r="X6754" i="3" s="1"/>
  <c r="U6755" i="3"/>
  <c r="V6755" i="3"/>
  <c r="X6755" i="3" s="1"/>
  <c r="U6756" i="3"/>
  <c r="V6756" i="3"/>
  <c r="X6756" i="3" s="1"/>
  <c r="U6757" i="3"/>
  <c r="V6757" i="3"/>
  <c r="X6757" i="3" s="1"/>
  <c r="U6758" i="3"/>
  <c r="V6758" i="3"/>
  <c r="X6758" i="3" s="1"/>
  <c r="U6759" i="3"/>
  <c r="V6759" i="3"/>
  <c r="X6759" i="3" s="1"/>
  <c r="U6760" i="3"/>
  <c r="V6760" i="3"/>
  <c r="X6760" i="3" s="1"/>
  <c r="U6761" i="3"/>
  <c r="V6761" i="3"/>
  <c r="X6761" i="3" s="1"/>
  <c r="U6762" i="3"/>
  <c r="V6762" i="3"/>
  <c r="X6762" i="3" s="1"/>
  <c r="U6763" i="3"/>
  <c r="V6763" i="3"/>
  <c r="X6763" i="3" s="1"/>
  <c r="U6764" i="3"/>
  <c r="V6764" i="3"/>
  <c r="X6764" i="3" s="1"/>
  <c r="U6765" i="3"/>
  <c r="V6765" i="3"/>
  <c r="X6765" i="3" s="1"/>
  <c r="U6766" i="3"/>
  <c r="V6766" i="3"/>
  <c r="X6766" i="3" s="1"/>
  <c r="U6767" i="3"/>
  <c r="V6767" i="3"/>
  <c r="X6767" i="3" s="1"/>
  <c r="U6768" i="3"/>
  <c r="V6768" i="3"/>
  <c r="X6768" i="3" s="1"/>
  <c r="U6769" i="3"/>
  <c r="V6769" i="3"/>
  <c r="X6769" i="3" s="1"/>
  <c r="U6770" i="3"/>
  <c r="V6770" i="3"/>
  <c r="X6770" i="3" s="1"/>
  <c r="U6771" i="3"/>
  <c r="V6771" i="3"/>
  <c r="X6771" i="3" s="1"/>
  <c r="U6772" i="3"/>
  <c r="V6772" i="3"/>
  <c r="X6772" i="3" s="1"/>
  <c r="U6773" i="3"/>
  <c r="V6773" i="3"/>
  <c r="X6773" i="3" s="1"/>
  <c r="U6774" i="3"/>
  <c r="V6774" i="3"/>
  <c r="X6774" i="3" s="1"/>
  <c r="U6775" i="3"/>
  <c r="V6775" i="3"/>
  <c r="X6775" i="3" s="1"/>
  <c r="U6776" i="3"/>
  <c r="V6776" i="3"/>
  <c r="X6776" i="3" s="1"/>
  <c r="U6777" i="3"/>
  <c r="V6777" i="3"/>
  <c r="X6777" i="3" s="1"/>
  <c r="U6778" i="3"/>
  <c r="V6778" i="3"/>
  <c r="X6778" i="3" s="1"/>
  <c r="U6779" i="3"/>
  <c r="V6779" i="3"/>
  <c r="X6779" i="3" s="1"/>
  <c r="U6780" i="3"/>
  <c r="V6780" i="3"/>
  <c r="X6780" i="3" s="1"/>
  <c r="U6781" i="3"/>
  <c r="V6781" i="3"/>
  <c r="X6781" i="3" s="1"/>
  <c r="U6782" i="3"/>
  <c r="V6782" i="3"/>
  <c r="X6782" i="3" s="1"/>
  <c r="U6783" i="3"/>
  <c r="V6783" i="3"/>
  <c r="X6783" i="3" s="1"/>
  <c r="U6784" i="3"/>
  <c r="V6784" i="3"/>
  <c r="X6784" i="3" s="1"/>
  <c r="U6785" i="3"/>
  <c r="V6785" i="3"/>
  <c r="X6785" i="3" s="1"/>
  <c r="U6786" i="3"/>
  <c r="V6786" i="3"/>
  <c r="X6786" i="3" s="1"/>
  <c r="U6787" i="3"/>
  <c r="V6787" i="3"/>
  <c r="X6787" i="3" s="1"/>
  <c r="U6788" i="3"/>
  <c r="V6788" i="3"/>
  <c r="X6788" i="3" s="1"/>
  <c r="U6789" i="3"/>
  <c r="V6789" i="3"/>
  <c r="X6789" i="3" s="1"/>
  <c r="U6790" i="3"/>
  <c r="V6790" i="3"/>
  <c r="X6790" i="3" s="1"/>
  <c r="U6791" i="3"/>
  <c r="V6791" i="3"/>
  <c r="X6791" i="3" s="1"/>
  <c r="U6792" i="3"/>
  <c r="V6792" i="3"/>
  <c r="X6792" i="3" s="1"/>
  <c r="U6793" i="3"/>
  <c r="V6793" i="3"/>
  <c r="X6793" i="3" s="1"/>
  <c r="U6794" i="3"/>
  <c r="V6794" i="3"/>
  <c r="X6794" i="3" s="1"/>
  <c r="U6795" i="3"/>
  <c r="V6795" i="3"/>
  <c r="X6795" i="3" s="1"/>
  <c r="U6796" i="3"/>
  <c r="V6796" i="3"/>
  <c r="X6796" i="3" s="1"/>
  <c r="U6797" i="3"/>
  <c r="V6797" i="3"/>
  <c r="X6797" i="3" s="1"/>
  <c r="U6798" i="3"/>
  <c r="V6798" i="3"/>
  <c r="X6798" i="3" s="1"/>
  <c r="U6799" i="3"/>
  <c r="V6799" i="3"/>
  <c r="X6799" i="3" s="1"/>
  <c r="U6800" i="3"/>
  <c r="V6800" i="3"/>
  <c r="X6800" i="3" s="1"/>
  <c r="U6801" i="3"/>
  <c r="V6801" i="3"/>
  <c r="X6801" i="3" s="1"/>
  <c r="U6802" i="3"/>
  <c r="V6802" i="3"/>
  <c r="X6802" i="3" s="1"/>
  <c r="U6803" i="3"/>
  <c r="V6803" i="3"/>
  <c r="X6803" i="3" s="1"/>
  <c r="U6804" i="3"/>
  <c r="V6804" i="3"/>
  <c r="X6804" i="3" s="1"/>
  <c r="U6805" i="3"/>
  <c r="V6805" i="3"/>
  <c r="X6805" i="3" s="1"/>
  <c r="U6806" i="3"/>
  <c r="V6806" i="3"/>
  <c r="X6806" i="3" s="1"/>
  <c r="U6807" i="3"/>
  <c r="V6807" i="3"/>
  <c r="X6807" i="3" s="1"/>
  <c r="U6808" i="3"/>
  <c r="V6808" i="3"/>
  <c r="X6808" i="3" s="1"/>
  <c r="U6809" i="3"/>
  <c r="V6809" i="3"/>
  <c r="X6809" i="3" s="1"/>
  <c r="U6810" i="3"/>
  <c r="V6810" i="3"/>
  <c r="X6810" i="3" s="1"/>
  <c r="U6811" i="3"/>
  <c r="V6811" i="3"/>
  <c r="X6811" i="3" s="1"/>
  <c r="U6812" i="3"/>
  <c r="V6812" i="3"/>
  <c r="X6812" i="3" s="1"/>
  <c r="U6813" i="3"/>
  <c r="V6813" i="3"/>
  <c r="X6813" i="3" s="1"/>
  <c r="U6814" i="3"/>
  <c r="V6814" i="3"/>
  <c r="X6814" i="3" s="1"/>
  <c r="U6815" i="3"/>
  <c r="V6815" i="3"/>
  <c r="X6815" i="3" s="1"/>
  <c r="U6816" i="3"/>
  <c r="V6816" i="3"/>
  <c r="X6816" i="3" s="1"/>
  <c r="U6817" i="3"/>
  <c r="V6817" i="3"/>
  <c r="X6817" i="3" s="1"/>
  <c r="U6818" i="3"/>
  <c r="V6818" i="3"/>
  <c r="X6818" i="3" s="1"/>
  <c r="U6819" i="3"/>
  <c r="V6819" i="3"/>
  <c r="X6819" i="3" s="1"/>
  <c r="U6820" i="3"/>
  <c r="V6820" i="3"/>
  <c r="X6820" i="3" s="1"/>
  <c r="U6821" i="3"/>
  <c r="V6821" i="3"/>
  <c r="X6821" i="3" s="1"/>
  <c r="U6822" i="3"/>
  <c r="V6822" i="3"/>
  <c r="X6822" i="3" s="1"/>
  <c r="U6823" i="3"/>
  <c r="V6823" i="3"/>
  <c r="X6823" i="3" s="1"/>
  <c r="U6824" i="3"/>
  <c r="V6824" i="3"/>
  <c r="X6824" i="3" s="1"/>
  <c r="U6825" i="3"/>
  <c r="V6825" i="3"/>
  <c r="X6825" i="3" s="1"/>
  <c r="U6826" i="3"/>
  <c r="V6826" i="3"/>
  <c r="X6826" i="3" s="1"/>
  <c r="U6827" i="3"/>
  <c r="V6827" i="3"/>
  <c r="X6827" i="3" s="1"/>
  <c r="U6828" i="3"/>
  <c r="V6828" i="3"/>
  <c r="X6828" i="3" s="1"/>
  <c r="U6829" i="3"/>
  <c r="V6829" i="3"/>
  <c r="X6829" i="3" s="1"/>
  <c r="U6830" i="3"/>
  <c r="V6830" i="3"/>
  <c r="X6830" i="3" s="1"/>
  <c r="U6831" i="3"/>
  <c r="V6831" i="3"/>
  <c r="X6831" i="3" s="1"/>
  <c r="U6832" i="3"/>
  <c r="V6832" i="3"/>
  <c r="X6832" i="3" s="1"/>
  <c r="U6833" i="3"/>
  <c r="V6833" i="3"/>
  <c r="X6833" i="3" s="1"/>
  <c r="U6834" i="3"/>
  <c r="V6834" i="3"/>
  <c r="X6834" i="3" s="1"/>
  <c r="U6835" i="3"/>
  <c r="V6835" i="3"/>
  <c r="X6835" i="3" s="1"/>
  <c r="U6836" i="3"/>
  <c r="V6836" i="3"/>
  <c r="X6836" i="3" s="1"/>
  <c r="U6837" i="3"/>
  <c r="V6837" i="3"/>
  <c r="X6837" i="3" s="1"/>
  <c r="U6838" i="3"/>
  <c r="V6838" i="3"/>
  <c r="X6838" i="3" s="1"/>
  <c r="U6839" i="3"/>
  <c r="V6839" i="3"/>
  <c r="X6839" i="3" s="1"/>
  <c r="U6840" i="3"/>
  <c r="V6840" i="3"/>
  <c r="X6840" i="3" s="1"/>
  <c r="U6841" i="3"/>
  <c r="V6841" i="3"/>
  <c r="X6841" i="3" s="1"/>
  <c r="U6842" i="3"/>
  <c r="V6842" i="3"/>
  <c r="X6842" i="3" s="1"/>
  <c r="U6843" i="3"/>
  <c r="V6843" i="3"/>
  <c r="X6843" i="3" s="1"/>
  <c r="U6844" i="3"/>
  <c r="V6844" i="3"/>
  <c r="X6844" i="3" s="1"/>
  <c r="U6845" i="3"/>
  <c r="V6845" i="3"/>
  <c r="X6845" i="3" s="1"/>
  <c r="U6846" i="3"/>
  <c r="V6846" i="3"/>
  <c r="X6846" i="3" s="1"/>
  <c r="U6847" i="3"/>
  <c r="V6847" i="3"/>
  <c r="X6847" i="3" s="1"/>
  <c r="U6848" i="3"/>
  <c r="V6848" i="3"/>
  <c r="X6848" i="3" s="1"/>
  <c r="U6849" i="3"/>
  <c r="V6849" i="3"/>
  <c r="X6849" i="3" s="1"/>
  <c r="U6850" i="3"/>
  <c r="V6850" i="3"/>
  <c r="X6850" i="3" s="1"/>
  <c r="U6851" i="3"/>
  <c r="V6851" i="3"/>
  <c r="X6851" i="3" s="1"/>
  <c r="U6852" i="3"/>
  <c r="V6852" i="3"/>
  <c r="X6852" i="3" s="1"/>
  <c r="U6853" i="3"/>
  <c r="V6853" i="3"/>
  <c r="X6853" i="3" s="1"/>
  <c r="U6854" i="3"/>
  <c r="V6854" i="3"/>
  <c r="X6854" i="3" s="1"/>
  <c r="U6855" i="3"/>
  <c r="V6855" i="3"/>
  <c r="X6855" i="3" s="1"/>
  <c r="U6856" i="3"/>
  <c r="V6856" i="3"/>
  <c r="X6856" i="3" s="1"/>
  <c r="U6857" i="3"/>
  <c r="V6857" i="3"/>
  <c r="X6857" i="3" s="1"/>
  <c r="U6858" i="3"/>
  <c r="V6858" i="3"/>
  <c r="X6858" i="3" s="1"/>
  <c r="U6859" i="3"/>
  <c r="V6859" i="3"/>
  <c r="X6859" i="3" s="1"/>
  <c r="U6860" i="3"/>
  <c r="V6860" i="3"/>
  <c r="X6860" i="3" s="1"/>
  <c r="U6861" i="3"/>
  <c r="V6861" i="3"/>
  <c r="X6861" i="3" s="1"/>
  <c r="U6862" i="3"/>
  <c r="V6862" i="3"/>
  <c r="X6862" i="3" s="1"/>
  <c r="U6863" i="3"/>
  <c r="V6863" i="3"/>
  <c r="X6863" i="3" s="1"/>
  <c r="U6864" i="3"/>
  <c r="V6864" i="3"/>
  <c r="X6864" i="3" s="1"/>
  <c r="U6865" i="3"/>
  <c r="V6865" i="3"/>
  <c r="X6865" i="3" s="1"/>
  <c r="U6866" i="3"/>
  <c r="V6866" i="3"/>
  <c r="X6866" i="3" s="1"/>
  <c r="U6867" i="3"/>
  <c r="V6867" i="3"/>
  <c r="X6867" i="3" s="1"/>
  <c r="U6868" i="3"/>
  <c r="V6868" i="3"/>
  <c r="X6868" i="3" s="1"/>
  <c r="U6869" i="3"/>
  <c r="V6869" i="3"/>
  <c r="X6869" i="3" s="1"/>
  <c r="U6870" i="3"/>
  <c r="V6870" i="3"/>
  <c r="X6870" i="3" s="1"/>
  <c r="U6871" i="3"/>
  <c r="V6871" i="3"/>
  <c r="X6871" i="3" s="1"/>
  <c r="U6872" i="3"/>
  <c r="V6872" i="3"/>
  <c r="X6872" i="3" s="1"/>
  <c r="U6873" i="3"/>
  <c r="V6873" i="3"/>
  <c r="X6873" i="3" s="1"/>
  <c r="U6874" i="3"/>
  <c r="V6874" i="3"/>
  <c r="X6874" i="3" s="1"/>
  <c r="U6875" i="3"/>
  <c r="V6875" i="3"/>
  <c r="X6875" i="3" s="1"/>
  <c r="U6876" i="3"/>
  <c r="V6876" i="3"/>
  <c r="X6876" i="3" s="1"/>
  <c r="U6877" i="3"/>
  <c r="V6877" i="3"/>
  <c r="X6877" i="3" s="1"/>
  <c r="U6878" i="3"/>
  <c r="V6878" i="3"/>
  <c r="X6878" i="3" s="1"/>
  <c r="U6879" i="3"/>
  <c r="V6879" i="3"/>
  <c r="X6879" i="3" s="1"/>
  <c r="U6880" i="3"/>
  <c r="V6880" i="3"/>
  <c r="X6880" i="3" s="1"/>
  <c r="U6881" i="3"/>
  <c r="V6881" i="3"/>
  <c r="X6881" i="3" s="1"/>
  <c r="U6882" i="3"/>
  <c r="V6882" i="3"/>
  <c r="X6882" i="3" s="1"/>
  <c r="U6883" i="3"/>
  <c r="V6883" i="3"/>
  <c r="X6883" i="3" s="1"/>
  <c r="U6884" i="3"/>
  <c r="V6884" i="3"/>
  <c r="X6884" i="3" s="1"/>
  <c r="U6885" i="3"/>
  <c r="V6885" i="3"/>
  <c r="X6885" i="3" s="1"/>
  <c r="U6886" i="3"/>
  <c r="V6886" i="3"/>
  <c r="X6886" i="3" s="1"/>
  <c r="U6887" i="3"/>
  <c r="V6887" i="3"/>
  <c r="X6887" i="3" s="1"/>
  <c r="U6888" i="3"/>
  <c r="V6888" i="3"/>
  <c r="X6888" i="3" s="1"/>
  <c r="U6889" i="3"/>
  <c r="V6889" i="3"/>
  <c r="X6889" i="3" s="1"/>
  <c r="U6890" i="3"/>
  <c r="V6890" i="3"/>
  <c r="X6890" i="3" s="1"/>
  <c r="U6891" i="3"/>
  <c r="V6891" i="3"/>
  <c r="X6891" i="3" s="1"/>
  <c r="U6892" i="3"/>
  <c r="V6892" i="3"/>
  <c r="X6892" i="3" s="1"/>
  <c r="U6893" i="3"/>
  <c r="V6893" i="3"/>
  <c r="X6893" i="3" s="1"/>
  <c r="U6894" i="3"/>
  <c r="V6894" i="3"/>
  <c r="X6894" i="3" s="1"/>
  <c r="U6895" i="3"/>
  <c r="V6895" i="3"/>
  <c r="X6895" i="3" s="1"/>
  <c r="U6896" i="3"/>
  <c r="V6896" i="3"/>
  <c r="X6896" i="3" s="1"/>
  <c r="U6897" i="3"/>
  <c r="V6897" i="3"/>
  <c r="X6897" i="3" s="1"/>
  <c r="U6898" i="3"/>
  <c r="V6898" i="3"/>
  <c r="X6898" i="3" s="1"/>
  <c r="U6899" i="3"/>
  <c r="V6899" i="3"/>
  <c r="X6899" i="3" s="1"/>
  <c r="U6900" i="3"/>
  <c r="V6900" i="3"/>
  <c r="X6900" i="3" s="1"/>
  <c r="U6901" i="3"/>
  <c r="V6901" i="3"/>
  <c r="X6901" i="3" s="1"/>
  <c r="U6902" i="3"/>
  <c r="V6902" i="3"/>
  <c r="X6902" i="3" s="1"/>
  <c r="U6903" i="3"/>
  <c r="V6903" i="3"/>
  <c r="X6903" i="3" s="1"/>
  <c r="U6904" i="3"/>
  <c r="V6904" i="3"/>
  <c r="X6904" i="3" s="1"/>
  <c r="U6905" i="3"/>
  <c r="V6905" i="3"/>
  <c r="X6905" i="3" s="1"/>
  <c r="U6906" i="3"/>
  <c r="V6906" i="3"/>
  <c r="X6906" i="3" s="1"/>
  <c r="U6907" i="3"/>
  <c r="V6907" i="3"/>
  <c r="X6907" i="3" s="1"/>
  <c r="U6908" i="3"/>
  <c r="V6908" i="3"/>
  <c r="X6908" i="3" s="1"/>
  <c r="U6909" i="3"/>
  <c r="V6909" i="3"/>
  <c r="X6909" i="3" s="1"/>
  <c r="U6910" i="3"/>
  <c r="V6910" i="3"/>
  <c r="X6910" i="3" s="1"/>
  <c r="U6911" i="3"/>
  <c r="V6911" i="3"/>
  <c r="X6911" i="3" s="1"/>
  <c r="U6912" i="3"/>
  <c r="V6912" i="3"/>
  <c r="X6912" i="3" s="1"/>
  <c r="U6913" i="3"/>
  <c r="V6913" i="3"/>
  <c r="X6913" i="3" s="1"/>
  <c r="U6914" i="3"/>
  <c r="V6914" i="3"/>
  <c r="X6914" i="3" s="1"/>
  <c r="U6915" i="3"/>
  <c r="V6915" i="3"/>
  <c r="X6915" i="3" s="1"/>
  <c r="U6916" i="3"/>
  <c r="V6916" i="3"/>
  <c r="X6916" i="3" s="1"/>
  <c r="U6917" i="3"/>
  <c r="V6917" i="3"/>
  <c r="X6917" i="3" s="1"/>
  <c r="U6918" i="3"/>
  <c r="V6918" i="3"/>
  <c r="X6918" i="3" s="1"/>
  <c r="U6919" i="3"/>
  <c r="V6919" i="3"/>
  <c r="X6919" i="3" s="1"/>
  <c r="U6920" i="3"/>
  <c r="V6920" i="3"/>
  <c r="X6920" i="3" s="1"/>
  <c r="U6921" i="3"/>
  <c r="V6921" i="3"/>
  <c r="X6921" i="3" s="1"/>
  <c r="U6922" i="3"/>
  <c r="V6922" i="3"/>
  <c r="X6922" i="3" s="1"/>
  <c r="U6923" i="3"/>
  <c r="V6923" i="3"/>
  <c r="X6923" i="3" s="1"/>
  <c r="U6924" i="3"/>
  <c r="V6924" i="3"/>
  <c r="X6924" i="3" s="1"/>
  <c r="U6925" i="3"/>
  <c r="V6925" i="3"/>
  <c r="X6925" i="3" s="1"/>
  <c r="U6926" i="3"/>
  <c r="V6926" i="3"/>
  <c r="X6926" i="3" s="1"/>
  <c r="U6927" i="3"/>
  <c r="V6927" i="3"/>
  <c r="X6927" i="3" s="1"/>
  <c r="U6928" i="3"/>
  <c r="V6928" i="3"/>
  <c r="X6928" i="3" s="1"/>
  <c r="U6929" i="3"/>
  <c r="V6929" i="3"/>
  <c r="X6929" i="3" s="1"/>
  <c r="U6930" i="3"/>
  <c r="V6930" i="3"/>
  <c r="X6930" i="3" s="1"/>
  <c r="U6931" i="3"/>
  <c r="V6931" i="3"/>
  <c r="X6931" i="3" s="1"/>
  <c r="U6932" i="3"/>
  <c r="V6932" i="3"/>
  <c r="X6932" i="3" s="1"/>
  <c r="U6933" i="3"/>
  <c r="V6933" i="3"/>
  <c r="X6933" i="3" s="1"/>
  <c r="U6934" i="3"/>
  <c r="V6934" i="3"/>
  <c r="X6934" i="3" s="1"/>
  <c r="U6935" i="3"/>
  <c r="V6935" i="3"/>
  <c r="X6935" i="3" s="1"/>
  <c r="U6936" i="3"/>
  <c r="V6936" i="3"/>
  <c r="X6936" i="3" s="1"/>
  <c r="U6937" i="3"/>
  <c r="V6937" i="3"/>
  <c r="X6937" i="3" s="1"/>
  <c r="U6938" i="3"/>
  <c r="V6938" i="3"/>
  <c r="X6938" i="3" s="1"/>
  <c r="U6939" i="3"/>
  <c r="V6939" i="3"/>
  <c r="X6939" i="3" s="1"/>
  <c r="U6940" i="3"/>
  <c r="V6940" i="3"/>
  <c r="X6940" i="3" s="1"/>
  <c r="U6941" i="3"/>
  <c r="V6941" i="3"/>
  <c r="X6941" i="3" s="1"/>
  <c r="U6942" i="3"/>
  <c r="V6942" i="3"/>
  <c r="X6942" i="3" s="1"/>
  <c r="U6943" i="3"/>
  <c r="V6943" i="3"/>
  <c r="X6943" i="3" s="1"/>
  <c r="U6944" i="3"/>
  <c r="V6944" i="3"/>
  <c r="X6944" i="3" s="1"/>
  <c r="U6945" i="3"/>
  <c r="V6945" i="3"/>
  <c r="X6945" i="3" s="1"/>
  <c r="U6946" i="3"/>
  <c r="V6946" i="3"/>
  <c r="X6946" i="3" s="1"/>
  <c r="U6947" i="3"/>
  <c r="V6947" i="3"/>
  <c r="X6947" i="3" s="1"/>
  <c r="U6948" i="3"/>
  <c r="V6948" i="3"/>
  <c r="X6948" i="3" s="1"/>
  <c r="U6949" i="3"/>
  <c r="V6949" i="3"/>
  <c r="X6949" i="3" s="1"/>
  <c r="U6950" i="3"/>
  <c r="V6950" i="3"/>
  <c r="X6950" i="3" s="1"/>
  <c r="U6951" i="3"/>
  <c r="V6951" i="3"/>
  <c r="X6951" i="3" s="1"/>
  <c r="U6952" i="3"/>
  <c r="V6952" i="3"/>
  <c r="X6952" i="3" s="1"/>
  <c r="U6953" i="3"/>
  <c r="V6953" i="3"/>
  <c r="X6953" i="3" s="1"/>
  <c r="U6954" i="3"/>
  <c r="V6954" i="3"/>
  <c r="X6954" i="3" s="1"/>
  <c r="U6955" i="3"/>
  <c r="V6955" i="3"/>
  <c r="X6955" i="3" s="1"/>
  <c r="U6956" i="3"/>
  <c r="V6956" i="3"/>
  <c r="X6956" i="3" s="1"/>
  <c r="U6957" i="3"/>
  <c r="V6957" i="3"/>
  <c r="X6957" i="3" s="1"/>
  <c r="U6958" i="3"/>
  <c r="V6958" i="3"/>
  <c r="X6958" i="3" s="1"/>
  <c r="U6959" i="3"/>
  <c r="V6959" i="3"/>
  <c r="X6959" i="3" s="1"/>
  <c r="U6960" i="3"/>
  <c r="V6960" i="3"/>
  <c r="X6960" i="3" s="1"/>
  <c r="U6961" i="3"/>
  <c r="V6961" i="3"/>
  <c r="X6961" i="3" s="1"/>
  <c r="U6962" i="3"/>
  <c r="V6962" i="3"/>
  <c r="X6962" i="3" s="1"/>
  <c r="U6963" i="3"/>
  <c r="V6963" i="3"/>
  <c r="X6963" i="3" s="1"/>
  <c r="U6964" i="3"/>
  <c r="V6964" i="3"/>
  <c r="X6964" i="3" s="1"/>
  <c r="U6965" i="3"/>
  <c r="V6965" i="3"/>
  <c r="X6965" i="3" s="1"/>
  <c r="U6966" i="3"/>
  <c r="V6966" i="3"/>
  <c r="X6966" i="3" s="1"/>
  <c r="U6967" i="3"/>
  <c r="V6967" i="3"/>
  <c r="X6967" i="3" s="1"/>
  <c r="U6968" i="3"/>
  <c r="V6968" i="3"/>
  <c r="X6968" i="3" s="1"/>
  <c r="U6969" i="3"/>
  <c r="V6969" i="3"/>
  <c r="X6969" i="3" s="1"/>
  <c r="U6970" i="3"/>
  <c r="V6970" i="3"/>
  <c r="X6970" i="3" s="1"/>
  <c r="U6971" i="3"/>
  <c r="V6971" i="3"/>
  <c r="X6971" i="3" s="1"/>
  <c r="U6972" i="3"/>
  <c r="V6972" i="3"/>
  <c r="X6972" i="3" s="1"/>
  <c r="U6973" i="3"/>
  <c r="V6973" i="3"/>
  <c r="X6973" i="3" s="1"/>
  <c r="U6974" i="3"/>
  <c r="V6974" i="3"/>
  <c r="X6974" i="3" s="1"/>
  <c r="U6975" i="3"/>
  <c r="V6975" i="3"/>
  <c r="X6975" i="3" s="1"/>
  <c r="U6976" i="3"/>
  <c r="V6976" i="3"/>
  <c r="X6976" i="3" s="1"/>
  <c r="U6977" i="3"/>
  <c r="V6977" i="3"/>
  <c r="X6977" i="3" s="1"/>
  <c r="U6978" i="3"/>
  <c r="V6978" i="3"/>
  <c r="X6978" i="3" s="1"/>
  <c r="U6979" i="3"/>
  <c r="V6979" i="3"/>
  <c r="X6979" i="3" s="1"/>
  <c r="U6980" i="3"/>
  <c r="V6980" i="3"/>
  <c r="X6980" i="3" s="1"/>
  <c r="U6981" i="3"/>
  <c r="V6981" i="3"/>
  <c r="X6981" i="3" s="1"/>
  <c r="U6982" i="3"/>
  <c r="V6982" i="3"/>
  <c r="X6982" i="3" s="1"/>
  <c r="U6983" i="3"/>
  <c r="V6983" i="3"/>
  <c r="X6983" i="3" s="1"/>
  <c r="U6984" i="3"/>
  <c r="V6984" i="3"/>
  <c r="X6984" i="3" s="1"/>
  <c r="U6985" i="3"/>
  <c r="V6985" i="3"/>
  <c r="X6985" i="3" s="1"/>
  <c r="U6986" i="3"/>
  <c r="V6986" i="3"/>
  <c r="X6986" i="3" s="1"/>
  <c r="U6987" i="3"/>
  <c r="V6987" i="3"/>
  <c r="X6987" i="3" s="1"/>
  <c r="U6988" i="3"/>
  <c r="V6988" i="3"/>
  <c r="X6988" i="3" s="1"/>
  <c r="U6989" i="3"/>
  <c r="V6989" i="3"/>
  <c r="X6989" i="3" s="1"/>
  <c r="U6990" i="3"/>
  <c r="V6990" i="3"/>
  <c r="X6990" i="3" s="1"/>
  <c r="U6991" i="3"/>
  <c r="V6991" i="3"/>
  <c r="X6991" i="3" s="1"/>
  <c r="U6992" i="3"/>
  <c r="V6992" i="3"/>
  <c r="X6992" i="3" s="1"/>
  <c r="U6993" i="3"/>
  <c r="V6993" i="3"/>
  <c r="X6993" i="3" s="1"/>
  <c r="U6994" i="3"/>
  <c r="V6994" i="3"/>
  <c r="X6994" i="3" s="1"/>
  <c r="U6995" i="3"/>
  <c r="V6995" i="3"/>
  <c r="X6995" i="3" s="1"/>
  <c r="U6996" i="3"/>
  <c r="V6996" i="3"/>
  <c r="X6996" i="3" s="1"/>
  <c r="U6997" i="3"/>
  <c r="V6997" i="3"/>
  <c r="X6997" i="3" s="1"/>
  <c r="U6998" i="3"/>
  <c r="V6998" i="3"/>
  <c r="X6998" i="3" s="1"/>
  <c r="U6999" i="3"/>
  <c r="V6999" i="3"/>
  <c r="X6999" i="3" s="1"/>
  <c r="U7000" i="3"/>
  <c r="V7000" i="3"/>
  <c r="X7000" i="3" s="1"/>
  <c r="U7001" i="3"/>
  <c r="V7001" i="3"/>
  <c r="X7001" i="3" s="1"/>
  <c r="U7002" i="3"/>
  <c r="V7002" i="3"/>
  <c r="X7002" i="3" s="1"/>
  <c r="U7003" i="3"/>
  <c r="V7003" i="3"/>
  <c r="X7003" i="3" s="1"/>
  <c r="U7004" i="3"/>
  <c r="V7004" i="3"/>
  <c r="X7004" i="3" s="1"/>
  <c r="U7005" i="3"/>
  <c r="V7005" i="3"/>
  <c r="X7005" i="3" s="1"/>
  <c r="U7006" i="3"/>
  <c r="V7006" i="3"/>
  <c r="X7006" i="3" s="1"/>
  <c r="U7007" i="3"/>
  <c r="V7007" i="3"/>
  <c r="X7007" i="3" s="1"/>
  <c r="U7008" i="3"/>
  <c r="V7008" i="3"/>
  <c r="X7008" i="3" s="1"/>
  <c r="U7009" i="3"/>
  <c r="V7009" i="3"/>
  <c r="X7009" i="3" s="1"/>
  <c r="U7010" i="3"/>
  <c r="V7010" i="3"/>
  <c r="X7010" i="3" s="1"/>
  <c r="U7011" i="3"/>
  <c r="V7011" i="3"/>
  <c r="X7011" i="3" s="1"/>
  <c r="U7012" i="3"/>
  <c r="V7012" i="3"/>
  <c r="X7012" i="3" s="1"/>
  <c r="U7013" i="3"/>
  <c r="V7013" i="3"/>
  <c r="X7013" i="3" s="1"/>
  <c r="U7014" i="3"/>
  <c r="V7014" i="3"/>
  <c r="X7014" i="3" s="1"/>
  <c r="U7015" i="3"/>
  <c r="V7015" i="3"/>
  <c r="X7015" i="3" s="1"/>
  <c r="U7016" i="3"/>
  <c r="V7016" i="3"/>
  <c r="X7016" i="3" s="1"/>
  <c r="U7017" i="3"/>
  <c r="V7017" i="3"/>
  <c r="X7017" i="3" s="1"/>
  <c r="U7018" i="3"/>
  <c r="V7018" i="3"/>
  <c r="X7018" i="3" s="1"/>
  <c r="U7019" i="3"/>
  <c r="V7019" i="3"/>
  <c r="X7019" i="3" s="1"/>
  <c r="U7020" i="3"/>
  <c r="V7020" i="3"/>
  <c r="X7020" i="3" s="1"/>
  <c r="U7021" i="3"/>
  <c r="V7021" i="3"/>
  <c r="X7021" i="3" s="1"/>
  <c r="U7022" i="3"/>
  <c r="V7022" i="3"/>
  <c r="X7022" i="3" s="1"/>
  <c r="U7023" i="3"/>
  <c r="V7023" i="3"/>
  <c r="X7023" i="3" s="1"/>
  <c r="U7024" i="3"/>
  <c r="V7024" i="3"/>
  <c r="X7024" i="3" s="1"/>
  <c r="U7025" i="3"/>
  <c r="V7025" i="3"/>
  <c r="X7025" i="3" s="1"/>
  <c r="U7026" i="3"/>
  <c r="V7026" i="3"/>
  <c r="X7026" i="3" s="1"/>
  <c r="U7027" i="3"/>
  <c r="V7027" i="3"/>
  <c r="X7027" i="3" s="1"/>
  <c r="U7028" i="3"/>
  <c r="V7028" i="3"/>
  <c r="X7028" i="3" s="1"/>
  <c r="U7029" i="3"/>
  <c r="V7029" i="3"/>
  <c r="X7029" i="3" s="1"/>
  <c r="U7030" i="3"/>
  <c r="V7030" i="3"/>
  <c r="X7030" i="3" s="1"/>
  <c r="U7031" i="3"/>
  <c r="V7031" i="3"/>
  <c r="X7031" i="3" s="1"/>
  <c r="U7032" i="3"/>
  <c r="V7032" i="3"/>
  <c r="X7032" i="3" s="1"/>
  <c r="U7033" i="3"/>
  <c r="V7033" i="3"/>
  <c r="X7033" i="3" s="1"/>
  <c r="U7034" i="3"/>
  <c r="V7034" i="3"/>
  <c r="X7034" i="3" s="1"/>
  <c r="U7035" i="3"/>
  <c r="V7035" i="3"/>
  <c r="X7035" i="3" s="1"/>
  <c r="U7036" i="3"/>
  <c r="V7036" i="3"/>
  <c r="X7036" i="3" s="1"/>
  <c r="U7037" i="3"/>
  <c r="V7037" i="3"/>
  <c r="X7037" i="3" s="1"/>
  <c r="U7038" i="3"/>
  <c r="V7038" i="3"/>
  <c r="X7038" i="3" s="1"/>
  <c r="U7039" i="3"/>
  <c r="V7039" i="3"/>
  <c r="X7039" i="3" s="1"/>
  <c r="U7040" i="3"/>
  <c r="V7040" i="3"/>
  <c r="X7040" i="3" s="1"/>
  <c r="U7041" i="3"/>
  <c r="V7041" i="3"/>
  <c r="X7041" i="3" s="1"/>
  <c r="U7042" i="3"/>
  <c r="V7042" i="3"/>
  <c r="X7042" i="3" s="1"/>
  <c r="U7043" i="3"/>
  <c r="V7043" i="3"/>
  <c r="X7043" i="3" s="1"/>
  <c r="U7044" i="3"/>
  <c r="V7044" i="3"/>
  <c r="X7044" i="3" s="1"/>
  <c r="U7045" i="3"/>
  <c r="V7045" i="3"/>
  <c r="X7045" i="3" s="1"/>
  <c r="U7046" i="3"/>
  <c r="V7046" i="3"/>
  <c r="X7046" i="3" s="1"/>
  <c r="U7047" i="3"/>
  <c r="V7047" i="3"/>
  <c r="X7047" i="3" s="1"/>
  <c r="U7048" i="3"/>
  <c r="V7048" i="3"/>
  <c r="X7048" i="3" s="1"/>
  <c r="U7049" i="3"/>
  <c r="V7049" i="3"/>
  <c r="X7049" i="3" s="1"/>
  <c r="U7050" i="3"/>
  <c r="V7050" i="3"/>
  <c r="X7050" i="3" s="1"/>
  <c r="U7051" i="3"/>
  <c r="V7051" i="3"/>
  <c r="X7051" i="3" s="1"/>
  <c r="U7052" i="3"/>
  <c r="V7052" i="3"/>
  <c r="X7052" i="3" s="1"/>
  <c r="U7053" i="3"/>
  <c r="V7053" i="3"/>
  <c r="X7053" i="3" s="1"/>
  <c r="U7054" i="3"/>
  <c r="V7054" i="3"/>
  <c r="X7054" i="3" s="1"/>
  <c r="U7055" i="3"/>
  <c r="V7055" i="3"/>
  <c r="X7055" i="3" s="1"/>
  <c r="U7056" i="3"/>
  <c r="V7056" i="3"/>
  <c r="X7056" i="3" s="1"/>
  <c r="U7057" i="3"/>
  <c r="V7057" i="3"/>
  <c r="X7057" i="3" s="1"/>
  <c r="U7058" i="3"/>
  <c r="V7058" i="3"/>
  <c r="X7058" i="3" s="1"/>
  <c r="U7059" i="3"/>
  <c r="V7059" i="3"/>
  <c r="X7059" i="3" s="1"/>
  <c r="U7060" i="3"/>
  <c r="V7060" i="3"/>
  <c r="X7060" i="3" s="1"/>
  <c r="U7061" i="3"/>
  <c r="V7061" i="3"/>
  <c r="X7061" i="3" s="1"/>
  <c r="U7062" i="3"/>
  <c r="V7062" i="3"/>
  <c r="X7062" i="3" s="1"/>
  <c r="U7063" i="3"/>
  <c r="V7063" i="3"/>
  <c r="X7063" i="3" s="1"/>
  <c r="U7064" i="3"/>
  <c r="V7064" i="3"/>
  <c r="X7064" i="3" s="1"/>
  <c r="U7065" i="3"/>
  <c r="V7065" i="3"/>
  <c r="X7065" i="3" s="1"/>
  <c r="U7066" i="3"/>
  <c r="V7066" i="3"/>
  <c r="X7066" i="3" s="1"/>
  <c r="U7067" i="3"/>
  <c r="V7067" i="3"/>
  <c r="X7067" i="3" s="1"/>
  <c r="U7068" i="3"/>
  <c r="V7068" i="3"/>
  <c r="X7068" i="3" s="1"/>
  <c r="U7069" i="3"/>
  <c r="V7069" i="3"/>
  <c r="X7069" i="3" s="1"/>
  <c r="U7070" i="3"/>
  <c r="V7070" i="3"/>
  <c r="X7070" i="3" s="1"/>
  <c r="U7071" i="3"/>
  <c r="V7071" i="3"/>
  <c r="X7071" i="3" s="1"/>
  <c r="U7072" i="3"/>
  <c r="V7072" i="3"/>
  <c r="X7072" i="3" s="1"/>
  <c r="U7073" i="3"/>
  <c r="V7073" i="3"/>
  <c r="X7073" i="3" s="1"/>
  <c r="U7074" i="3"/>
  <c r="V7074" i="3"/>
  <c r="X7074" i="3" s="1"/>
  <c r="U7075" i="3"/>
  <c r="V7075" i="3"/>
  <c r="X7075" i="3" s="1"/>
  <c r="U7076" i="3"/>
  <c r="V7076" i="3"/>
  <c r="X7076" i="3" s="1"/>
  <c r="U7077" i="3"/>
  <c r="V7077" i="3"/>
  <c r="X7077" i="3" s="1"/>
  <c r="U7078" i="3"/>
  <c r="V7078" i="3"/>
  <c r="X7078" i="3" s="1"/>
  <c r="U7079" i="3"/>
  <c r="V7079" i="3"/>
  <c r="X7079" i="3" s="1"/>
  <c r="U7080" i="3"/>
  <c r="V7080" i="3"/>
  <c r="X7080" i="3" s="1"/>
  <c r="U7081" i="3"/>
  <c r="V7081" i="3"/>
  <c r="X7081" i="3" s="1"/>
  <c r="U7082" i="3"/>
  <c r="V7082" i="3"/>
  <c r="X7082" i="3" s="1"/>
  <c r="U7083" i="3"/>
  <c r="V7083" i="3"/>
  <c r="X7083" i="3" s="1"/>
  <c r="U7084" i="3"/>
  <c r="V7084" i="3"/>
  <c r="X7084" i="3" s="1"/>
  <c r="U7085" i="3"/>
  <c r="V7085" i="3"/>
  <c r="X7085" i="3" s="1"/>
  <c r="U7086" i="3"/>
  <c r="V7086" i="3"/>
  <c r="X7086" i="3" s="1"/>
  <c r="U7087" i="3"/>
  <c r="V7087" i="3"/>
  <c r="X7087" i="3" s="1"/>
  <c r="U7088" i="3"/>
  <c r="V7088" i="3"/>
  <c r="X7088" i="3" s="1"/>
  <c r="U7089" i="3"/>
  <c r="V7089" i="3"/>
  <c r="X7089" i="3" s="1"/>
  <c r="U7090" i="3"/>
  <c r="V7090" i="3"/>
  <c r="X7090" i="3" s="1"/>
  <c r="U7091" i="3"/>
  <c r="V7091" i="3"/>
  <c r="X7091" i="3" s="1"/>
  <c r="U7092" i="3"/>
  <c r="V7092" i="3"/>
  <c r="X7092" i="3" s="1"/>
  <c r="U7093" i="3"/>
  <c r="V7093" i="3"/>
  <c r="X7093" i="3" s="1"/>
  <c r="U7094" i="3"/>
  <c r="V7094" i="3"/>
  <c r="X7094" i="3" s="1"/>
  <c r="U7095" i="3"/>
  <c r="V7095" i="3"/>
  <c r="X7095" i="3" s="1"/>
  <c r="U7096" i="3"/>
  <c r="V7096" i="3"/>
  <c r="X7096" i="3" s="1"/>
  <c r="U7097" i="3"/>
  <c r="V7097" i="3"/>
  <c r="X7097" i="3" s="1"/>
  <c r="U7098" i="3"/>
  <c r="V7098" i="3"/>
  <c r="X7098" i="3" s="1"/>
  <c r="U7099" i="3"/>
  <c r="V7099" i="3"/>
  <c r="X7099" i="3" s="1"/>
  <c r="U7100" i="3"/>
  <c r="V7100" i="3"/>
  <c r="X7100" i="3" s="1"/>
  <c r="U7101" i="3"/>
  <c r="V7101" i="3"/>
  <c r="X7101" i="3" s="1"/>
  <c r="U7102" i="3"/>
  <c r="V7102" i="3"/>
  <c r="X7102" i="3" s="1"/>
  <c r="U7103" i="3"/>
  <c r="V7103" i="3"/>
  <c r="X7103" i="3" s="1"/>
  <c r="U7104" i="3"/>
  <c r="V7104" i="3"/>
  <c r="X7104" i="3" s="1"/>
  <c r="U7105" i="3"/>
  <c r="V7105" i="3"/>
  <c r="X7105" i="3" s="1"/>
  <c r="U7106" i="3"/>
  <c r="V7106" i="3"/>
  <c r="X7106" i="3" s="1"/>
  <c r="U7107" i="3"/>
  <c r="V7107" i="3"/>
  <c r="X7107" i="3" s="1"/>
  <c r="U7108" i="3"/>
  <c r="V7108" i="3"/>
  <c r="X7108" i="3" s="1"/>
  <c r="U7109" i="3"/>
  <c r="V7109" i="3"/>
  <c r="X7109" i="3" s="1"/>
  <c r="U7110" i="3"/>
  <c r="V7110" i="3"/>
  <c r="X7110" i="3" s="1"/>
  <c r="U7111" i="3"/>
  <c r="V7111" i="3"/>
  <c r="X7111" i="3" s="1"/>
  <c r="U7112" i="3"/>
  <c r="V7112" i="3"/>
  <c r="X7112" i="3" s="1"/>
  <c r="U7113" i="3"/>
  <c r="V7113" i="3"/>
  <c r="X7113" i="3" s="1"/>
  <c r="U7114" i="3"/>
  <c r="V7114" i="3"/>
  <c r="X7114" i="3" s="1"/>
  <c r="U7115" i="3"/>
  <c r="V7115" i="3"/>
  <c r="X7115" i="3" s="1"/>
  <c r="U7116" i="3"/>
  <c r="V7116" i="3"/>
  <c r="X7116" i="3" s="1"/>
  <c r="U7117" i="3"/>
  <c r="V7117" i="3"/>
  <c r="X7117" i="3" s="1"/>
  <c r="U7118" i="3"/>
  <c r="V7118" i="3"/>
  <c r="X7118" i="3" s="1"/>
  <c r="U7119" i="3"/>
  <c r="V7119" i="3"/>
  <c r="X7119" i="3" s="1"/>
  <c r="U7120" i="3"/>
  <c r="V7120" i="3"/>
  <c r="X7120" i="3" s="1"/>
  <c r="U7121" i="3"/>
  <c r="V7121" i="3"/>
  <c r="X7121" i="3" s="1"/>
  <c r="U7122" i="3"/>
  <c r="V7122" i="3"/>
  <c r="X7122" i="3" s="1"/>
  <c r="U7123" i="3"/>
  <c r="V7123" i="3"/>
  <c r="X7123" i="3" s="1"/>
  <c r="U7124" i="3"/>
  <c r="V7124" i="3"/>
  <c r="X7124" i="3" s="1"/>
  <c r="U7125" i="3"/>
  <c r="V7125" i="3"/>
  <c r="X7125" i="3" s="1"/>
  <c r="U7126" i="3"/>
  <c r="V7126" i="3"/>
  <c r="X7126" i="3" s="1"/>
  <c r="U7127" i="3"/>
  <c r="V7127" i="3"/>
  <c r="X7127" i="3" s="1"/>
  <c r="U7128" i="3"/>
  <c r="V7128" i="3"/>
  <c r="X7128" i="3" s="1"/>
  <c r="U7129" i="3"/>
  <c r="V7129" i="3"/>
  <c r="X7129" i="3" s="1"/>
  <c r="U7130" i="3"/>
  <c r="V7130" i="3"/>
  <c r="X7130" i="3" s="1"/>
  <c r="U7131" i="3"/>
  <c r="V7131" i="3"/>
  <c r="X7131" i="3" s="1"/>
  <c r="U7132" i="3"/>
  <c r="V7132" i="3"/>
  <c r="X7132" i="3" s="1"/>
  <c r="U7133" i="3"/>
  <c r="V7133" i="3"/>
  <c r="X7133" i="3" s="1"/>
  <c r="U7134" i="3"/>
  <c r="V7134" i="3"/>
  <c r="X7134" i="3" s="1"/>
  <c r="U7135" i="3"/>
  <c r="V7135" i="3"/>
  <c r="X7135" i="3" s="1"/>
  <c r="U7136" i="3"/>
  <c r="V7136" i="3"/>
  <c r="X7136" i="3" s="1"/>
  <c r="U7137" i="3"/>
  <c r="V7137" i="3"/>
  <c r="X7137" i="3" s="1"/>
  <c r="U7138" i="3"/>
  <c r="V7138" i="3"/>
  <c r="X7138" i="3" s="1"/>
  <c r="U7139" i="3"/>
  <c r="V7139" i="3"/>
  <c r="X7139" i="3" s="1"/>
  <c r="U7140" i="3"/>
  <c r="V7140" i="3"/>
  <c r="X7140" i="3" s="1"/>
  <c r="U7141" i="3"/>
  <c r="V7141" i="3"/>
  <c r="X7141" i="3" s="1"/>
  <c r="U7142" i="3"/>
  <c r="V7142" i="3"/>
  <c r="X7142" i="3" s="1"/>
  <c r="U7143" i="3"/>
  <c r="V7143" i="3"/>
  <c r="X7143" i="3" s="1"/>
  <c r="U7144" i="3"/>
  <c r="V7144" i="3"/>
  <c r="X7144" i="3" s="1"/>
  <c r="U7145" i="3"/>
  <c r="V7145" i="3"/>
  <c r="X7145" i="3" s="1"/>
  <c r="U7146" i="3"/>
  <c r="V7146" i="3"/>
  <c r="X7146" i="3" s="1"/>
  <c r="U7147" i="3"/>
  <c r="V7147" i="3"/>
  <c r="X7147" i="3" s="1"/>
  <c r="U7148" i="3"/>
  <c r="V7148" i="3"/>
  <c r="X7148" i="3" s="1"/>
  <c r="U7149" i="3"/>
  <c r="V7149" i="3"/>
  <c r="X7149" i="3" s="1"/>
  <c r="U7150" i="3"/>
  <c r="V7150" i="3"/>
  <c r="X7150" i="3" s="1"/>
  <c r="U7151" i="3"/>
  <c r="V7151" i="3"/>
  <c r="X7151" i="3" s="1"/>
  <c r="U7152" i="3"/>
  <c r="V7152" i="3"/>
  <c r="X7152" i="3" s="1"/>
  <c r="U7153" i="3"/>
  <c r="V7153" i="3"/>
  <c r="X7153" i="3" s="1"/>
  <c r="U7154" i="3"/>
  <c r="V7154" i="3"/>
  <c r="X7154" i="3" s="1"/>
  <c r="U7155" i="3"/>
  <c r="V7155" i="3"/>
  <c r="X7155" i="3" s="1"/>
  <c r="U7156" i="3"/>
  <c r="V7156" i="3"/>
  <c r="X7156" i="3" s="1"/>
  <c r="U7157" i="3"/>
  <c r="V7157" i="3"/>
  <c r="X7157" i="3" s="1"/>
  <c r="U7158" i="3"/>
  <c r="V7158" i="3"/>
  <c r="X7158" i="3" s="1"/>
  <c r="U7159" i="3"/>
  <c r="V7159" i="3"/>
  <c r="X7159" i="3" s="1"/>
  <c r="B3" i="7"/>
  <c r="M6690" i="3" s="1"/>
  <c r="D3" i="7"/>
  <c r="O6691" i="3" s="1"/>
  <c r="B568" i="7"/>
  <c r="D568" i="7"/>
  <c r="E568" i="7"/>
  <c r="V2" i="3"/>
  <c r="X2" i="3" s="1"/>
  <c r="U2" i="3"/>
  <c r="U8" i="3" l="1"/>
  <c r="U299" i="3"/>
  <c r="U318" i="3"/>
  <c r="U347" i="3"/>
  <c r="U390" i="3"/>
  <c r="U402" i="3"/>
  <c r="U415" i="3"/>
  <c r="U535" i="3"/>
  <c r="U546" i="3"/>
  <c r="U558" i="3"/>
  <c r="U569" i="3"/>
  <c r="U587" i="3"/>
  <c r="U606" i="3"/>
  <c r="U614" i="3"/>
  <c r="U639" i="3"/>
  <c r="U431" i="3"/>
  <c r="U503" i="3"/>
  <c r="U579" i="3"/>
  <c r="U640" i="3"/>
  <c r="U666" i="3"/>
  <c r="U674" i="3"/>
  <c r="U700" i="3"/>
  <c r="U747" i="3"/>
  <c r="U771" i="3"/>
  <c r="U779" i="3"/>
  <c r="U795" i="3"/>
  <c r="U803" i="3"/>
  <c r="U818" i="3"/>
  <c r="U842" i="3"/>
  <c r="U198" i="3"/>
  <c r="U234" i="3"/>
  <c r="U266" i="3"/>
  <c r="U287" i="3"/>
  <c r="U319" i="3"/>
  <c r="U362" i="3"/>
  <c r="U391" i="3"/>
  <c r="U443" i="3"/>
  <c r="U455" i="3"/>
  <c r="U559" i="3"/>
  <c r="U570" i="3"/>
  <c r="U580" i="3"/>
  <c r="U607" i="3"/>
  <c r="U615" i="3"/>
  <c r="U623" i="3"/>
  <c r="U725" i="3"/>
  <c r="U772" i="3"/>
  <c r="U796" i="3"/>
  <c r="U811" i="3"/>
  <c r="U827" i="3"/>
  <c r="U835" i="3"/>
  <c r="U858" i="3"/>
  <c r="U866" i="3"/>
  <c r="U882" i="3"/>
  <c r="U919" i="3"/>
  <c r="U926" i="3"/>
  <c r="U955" i="3"/>
  <c r="U962" i="3"/>
  <c r="U991" i="3"/>
  <c r="U998" i="3"/>
  <c r="V8" i="3"/>
  <c r="X8" i="3" s="1"/>
  <c r="U366" i="3"/>
  <c r="U378" i="3"/>
  <c r="U479" i="3"/>
  <c r="U515" i="3"/>
  <c r="U527" i="3"/>
  <c r="U599" i="3"/>
  <c r="U616" i="3"/>
  <c r="U641" i="3"/>
  <c r="U659" i="3"/>
  <c r="U667" i="3"/>
  <c r="U675" i="3"/>
  <c r="U701" i="3"/>
  <c r="U710" i="3"/>
  <c r="U819" i="3"/>
  <c r="U843" i="3"/>
  <c r="U851" i="3"/>
  <c r="U867" i="3"/>
  <c r="U875" i="3"/>
  <c r="U890" i="3"/>
  <c r="U137" i="3"/>
  <c r="U254" i="3"/>
  <c r="U271" i="3"/>
  <c r="U306" i="3"/>
  <c r="U353" i="3"/>
  <c r="U467" i="3"/>
  <c r="U581" i="3"/>
  <c r="U651" i="3"/>
  <c r="U726" i="3"/>
  <c r="U750" i="3"/>
  <c r="U773" i="3"/>
  <c r="U797" i="3"/>
  <c r="U844" i="3"/>
  <c r="U868" i="3"/>
  <c r="U883" i="3"/>
  <c r="U11" i="3"/>
  <c r="U138" i="3"/>
  <c r="U222" i="3"/>
  <c r="U367" i="3"/>
  <c r="U422" i="3"/>
  <c r="U446" i="3"/>
  <c r="U494" i="3"/>
  <c r="U539" i="3"/>
  <c r="U551" i="3"/>
  <c r="U590" i="3"/>
  <c r="U626" i="3"/>
  <c r="U158" i="3"/>
  <c r="U294" i="3"/>
  <c r="U329" i="3"/>
  <c r="U343" i="3"/>
  <c r="U410" i="3"/>
  <c r="U425" i="3"/>
  <c r="U449" i="3"/>
  <c r="U473" i="3"/>
  <c r="U497" i="3"/>
  <c r="U170" i="3"/>
  <c r="U575" i="3"/>
  <c r="U593" i="3"/>
  <c r="U682" i="3"/>
  <c r="U730" i="3"/>
  <c r="U856" i="3"/>
  <c r="U966" i="3"/>
  <c r="U1027" i="3"/>
  <c r="U1034" i="3"/>
  <c r="U1063" i="3"/>
  <c r="U1070" i="3"/>
  <c r="U1099" i="3"/>
  <c r="U1106" i="3"/>
  <c r="U1135" i="3"/>
  <c r="U1142" i="3"/>
  <c r="U1171" i="3"/>
  <c r="U1178" i="3"/>
  <c r="U1207" i="3"/>
  <c r="U1214" i="3"/>
  <c r="U1243" i="3"/>
  <c r="U1250" i="3"/>
  <c r="U1279" i="3"/>
  <c r="U1286" i="3"/>
  <c r="U1315" i="3"/>
  <c r="U1322" i="3"/>
  <c r="U1351" i="3"/>
  <c r="U1358" i="3"/>
  <c r="U1387" i="3"/>
  <c r="U1394" i="3"/>
  <c r="U1423" i="3"/>
  <c r="U1430" i="3"/>
  <c r="U1459" i="3"/>
  <c r="U1466" i="3"/>
  <c r="U1487" i="3"/>
  <c r="U1526" i="3"/>
  <c r="U1539" i="3"/>
  <c r="U1559" i="3"/>
  <c r="U1598" i="3"/>
  <c r="U1611" i="3"/>
  <c r="U1631" i="3"/>
  <c r="U1670" i="3"/>
  <c r="U1683" i="3"/>
  <c r="U1703" i="3"/>
  <c r="U1742" i="3"/>
  <c r="U1755" i="3"/>
  <c r="U1775" i="3"/>
  <c r="U1814" i="3"/>
  <c r="U1827" i="3"/>
  <c r="U1847" i="3"/>
  <c r="U1886" i="3"/>
  <c r="U1899" i="3"/>
  <c r="U1919" i="3"/>
  <c r="U1958" i="3"/>
  <c r="U1971" i="3"/>
  <c r="U1991" i="3"/>
  <c r="U18" i="3"/>
  <c r="U42" i="3"/>
  <c r="U83" i="3"/>
  <c r="U398" i="3"/>
  <c r="U463" i="3"/>
  <c r="U486" i="3"/>
  <c r="U506" i="3"/>
  <c r="U545" i="3"/>
  <c r="U610" i="3"/>
  <c r="U635" i="3"/>
  <c r="U647" i="3"/>
  <c r="U662" i="3"/>
  <c r="U686" i="3"/>
  <c r="U743" i="3"/>
  <c r="U763" i="3"/>
  <c r="U785" i="3"/>
  <c r="U794" i="3"/>
  <c r="U878" i="3"/>
  <c r="U891" i="3"/>
  <c r="U942" i="3"/>
  <c r="U950" i="3"/>
  <c r="U974" i="3"/>
  <c r="U990" i="3"/>
  <c r="U1481" i="3"/>
  <c r="U1494" i="3"/>
  <c r="U1507" i="3"/>
  <c r="U1553" i="3"/>
  <c r="U1566" i="3"/>
  <c r="U1579" i="3"/>
  <c r="U1625" i="3"/>
  <c r="U1638" i="3"/>
  <c r="U1651" i="3"/>
  <c r="U1697" i="3"/>
  <c r="U1710" i="3"/>
  <c r="U1723" i="3"/>
  <c r="U371" i="3"/>
  <c r="U594" i="3"/>
  <c r="U652" i="3"/>
  <c r="U698" i="3"/>
  <c r="U711" i="3"/>
  <c r="U731" i="3"/>
  <c r="U766" i="3"/>
  <c r="U806" i="3"/>
  <c r="U857" i="3"/>
  <c r="U869" i="3"/>
  <c r="U879" i="3"/>
  <c r="U918" i="3"/>
  <c r="U967" i="3"/>
  <c r="U1014" i="3"/>
  <c r="U1035" i="3"/>
  <c r="U1050" i="3"/>
  <c r="U1071" i="3"/>
  <c r="U1086" i="3"/>
  <c r="U1107" i="3"/>
  <c r="U1122" i="3"/>
  <c r="U1143" i="3"/>
  <c r="U1158" i="3"/>
  <c r="U1179" i="3"/>
  <c r="U1194" i="3"/>
  <c r="U1215" i="3"/>
  <c r="U175" i="3"/>
  <c r="U374" i="3"/>
  <c r="U487" i="3"/>
  <c r="U510" i="3"/>
  <c r="U665" i="3"/>
  <c r="U687" i="3"/>
  <c r="U712" i="3"/>
  <c r="U722" i="3"/>
  <c r="U786" i="3"/>
  <c r="U807" i="3"/>
  <c r="U838" i="3"/>
  <c r="U902" i="3"/>
  <c r="U943" i="3"/>
  <c r="U951" i="3"/>
  <c r="U975" i="3"/>
  <c r="U999" i="3"/>
  <c r="U1482" i="3"/>
  <c r="U1495" i="3"/>
  <c r="U1541" i="3"/>
  <c r="U1554" i="3"/>
  <c r="U1567" i="3"/>
  <c r="U295" i="3"/>
  <c r="U401" i="3"/>
  <c r="U426" i="3"/>
  <c r="U566" i="3"/>
  <c r="U595" i="3"/>
  <c r="U627" i="3"/>
  <c r="U638" i="3"/>
  <c r="U653" i="3"/>
  <c r="U688" i="3"/>
  <c r="U699" i="3"/>
  <c r="U723" i="3"/>
  <c r="U734" i="3"/>
  <c r="U754" i="3"/>
  <c r="U767" i="3"/>
  <c r="U798" i="3"/>
  <c r="U870" i="3"/>
  <c r="U881" i="3"/>
  <c r="U894" i="3"/>
  <c r="U927" i="3"/>
  <c r="U1015" i="3"/>
  <c r="U1022" i="3"/>
  <c r="U1051" i="3"/>
  <c r="U1058" i="3"/>
  <c r="U1087" i="3"/>
  <c r="U1094" i="3"/>
  <c r="U1123" i="3"/>
  <c r="U1130" i="3"/>
  <c r="U1159" i="3"/>
  <c r="U1166" i="3"/>
  <c r="U1195" i="3"/>
  <c r="U1202" i="3"/>
  <c r="U1231" i="3"/>
  <c r="U1238" i="3"/>
  <c r="U1267" i="3"/>
  <c r="U1274" i="3"/>
  <c r="U1303" i="3"/>
  <c r="U1310" i="3"/>
  <c r="U1339" i="3"/>
  <c r="U1346" i="3"/>
  <c r="U1375" i="3"/>
  <c r="U1382" i="3"/>
  <c r="U1411" i="3"/>
  <c r="U1418" i="3"/>
  <c r="U1447" i="3"/>
  <c r="U1454" i="3"/>
  <c r="U1502" i="3"/>
  <c r="U1515" i="3"/>
  <c r="U1535" i="3"/>
  <c r="U1574" i="3"/>
  <c r="U1587" i="3"/>
  <c r="U1607" i="3"/>
  <c r="U1646" i="3"/>
  <c r="U1659" i="3"/>
  <c r="U1679" i="3"/>
  <c r="U1718" i="3"/>
  <c r="U1731" i="3"/>
  <c r="U1751" i="3"/>
  <c r="U1790" i="3"/>
  <c r="U1803" i="3"/>
  <c r="U1823" i="3"/>
  <c r="U1862" i="3"/>
  <c r="U1875" i="3"/>
  <c r="U1895" i="3"/>
  <c r="U1934" i="3"/>
  <c r="U1947" i="3"/>
  <c r="U1967" i="3"/>
  <c r="U2006" i="3"/>
  <c r="U103" i="3"/>
  <c r="U498" i="3"/>
  <c r="U602" i="3"/>
  <c r="U655" i="3"/>
  <c r="U691" i="3"/>
  <c r="U759" i="3"/>
  <c r="U770" i="3"/>
  <c r="U782" i="3"/>
  <c r="U791" i="3"/>
  <c r="U822" i="3"/>
  <c r="U832" i="3"/>
  <c r="U886" i="3"/>
  <c r="U906" i="3"/>
  <c r="U914" i="3"/>
  <c r="U930" i="3"/>
  <c r="U938" i="3"/>
  <c r="U963" i="3"/>
  <c r="U979" i="3"/>
  <c r="U1010" i="3"/>
  <c r="U1039" i="3"/>
  <c r="U1046" i="3"/>
  <c r="U1075" i="3"/>
  <c r="U1082" i="3"/>
  <c r="U1111" i="3"/>
  <c r="U1118" i="3"/>
  <c r="U1147" i="3"/>
  <c r="U1154" i="3"/>
  <c r="U1183" i="3"/>
  <c r="U1190" i="3"/>
  <c r="U1219" i="3"/>
  <c r="U1226" i="3"/>
  <c r="U1255" i="3"/>
  <c r="U1262" i="3"/>
  <c r="U1291" i="3"/>
  <c r="U1298" i="3"/>
  <c r="U246" i="3"/>
  <c r="U275" i="3"/>
  <c r="U359" i="3"/>
  <c r="U386" i="3"/>
  <c r="U434" i="3"/>
  <c r="U521" i="3"/>
  <c r="U554" i="3"/>
  <c r="U586" i="3"/>
  <c r="U671" i="3"/>
  <c r="U694" i="3"/>
  <c r="U706" i="3"/>
  <c r="U727" i="3"/>
  <c r="U738" i="3"/>
  <c r="U760" i="3"/>
  <c r="U802" i="3"/>
  <c r="U854" i="3"/>
  <c r="U863" i="3"/>
  <c r="U887" i="3"/>
  <c r="U987" i="3"/>
  <c r="U1003" i="3"/>
  <c r="U707" i="3"/>
  <c r="U815" i="3"/>
  <c r="U978" i="3"/>
  <c r="U1275" i="3"/>
  <c r="U1334" i="3"/>
  <c r="U1374" i="3"/>
  <c r="U1410" i="3"/>
  <c r="U1523" i="3"/>
  <c r="U1530" i="3"/>
  <c r="U1538" i="3"/>
  <c r="U1547" i="3"/>
  <c r="U1589" i="3"/>
  <c r="U1614" i="3"/>
  <c r="U1622" i="3"/>
  <c r="U1637" i="3"/>
  <c r="U1662" i="3"/>
  <c r="U1715" i="3"/>
  <c r="U1739" i="3"/>
  <c r="U1746" i="3"/>
  <c r="U1769" i="3"/>
  <c r="U1799" i="3"/>
  <c r="U1829" i="3"/>
  <c r="U1843" i="3"/>
  <c r="U1866" i="3"/>
  <c r="U1926" i="3"/>
  <c r="U1963" i="3"/>
  <c r="U1979" i="3"/>
  <c r="U1987" i="3"/>
  <c r="U2009" i="3"/>
  <c r="U2042" i="3"/>
  <c r="U2055" i="3"/>
  <c r="U2075" i="3"/>
  <c r="U23" i="3"/>
  <c r="U65" i="3"/>
  <c r="U107" i="3"/>
  <c r="U342" i="3"/>
  <c r="U383" i="3"/>
  <c r="U462" i="3"/>
  <c r="U619" i="3"/>
  <c r="U642" i="3"/>
  <c r="U783" i="3"/>
  <c r="U839" i="3"/>
  <c r="U871" i="3"/>
  <c r="U1002" i="3"/>
  <c r="U1131" i="3"/>
  <c r="U1263" i="3"/>
  <c r="U1326" i="3"/>
  <c r="U1467" i="3"/>
  <c r="U1514" i="3"/>
  <c r="U1686" i="3"/>
  <c r="U1754" i="3"/>
  <c r="U574" i="3"/>
  <c r="U746" i="3"/>
  <c r="U784" i="3"/>
  <c r="U799" i="3"/>
  <c r="U855" i="3"/>
  <c r="U1095" i="3"/>
  <c r="U1167" i="3"/>
  <c r="U1254" i="3"/>
  <c r="U1335" i="3"/>
  <c r="U1347" i="3"/>
  <c r="U1422" i="3"/>
  <c r="U1431" i="3"/>
  <c r="U1458" i="3"/>
  <c r="U1478" i="3"/>
  <c r="U1505" i="3"/>
  <c r="U1531" i="3"/>
  <c r="U1565" i="3"/>
  <c r="U1590" i="3"/>
  <c r="U1615" i="3"/>
  <c r="U1623" i="3"/>
  <c r="U1655" i="3"/>
  <c r="U1663" i="3"/>
  <c r="U1671" i="3"/>
  <c r="U1694" i="3"/>
  <c r="U1709" i="3"/>
  <c r="U1733" i="3"/>
  <c r="U1747" i="3"/>
  <c r="U1770" i="3"/>
  <c r="U1778" i="3"/>
  <c r="U1793" i="3"/>
  <c r="U1815" i="3"/>
  <c r="U1830" i="3"/>
  <c r="U1867" i="3"/>
  <c r="U1883" i="3"/>
  <c r="U1898" i="3"/>
  <c r="U1913" i="3"/>
  <c r="U1927" i="3"/>
  <c r="U2003" i="3"/>
  <c r="U2010" i="3"/>
  <c r="U223" i="3"/>
  <c r="U713" i="3"/>
  <c r="U915" i="3"/>
  <c r="U939" i="3"/>
  <c r="U1083" i="3"/>
  <c r="U1119" i="3"/>
  <c r="U1155" i="3"/>
  <c r="U1266" i="3"/>
  <c r="U1287" i="3"/>
  <c r="U1327" i="3"/>
  <c r="U1386" i="3"/>
  <c r="U1395" i="3"/>
  <c r="U1470" i="3"/>
  <c r="U474" i="3"/>
  <c r="U530" i="3"/>
  <c r="U628" i="3"/>
  <c r="U646" i="3"/>
  <c r="U903" i="3"/>
  <c r="U1059" i="3"/>
  <c r="U1134" i="3"/>
  <c r="U1146" i="3"/>
  <c r="U1203" i="3"/>
  <c r="U1278" i="3"/>
  <c r="U1338" i="3"/>
  <c r="U1479" i="3"/>
  <c r="U1506" i="3"/>
  <c r="U1517" i="3"/>
  <c r="U534" i="3"/>
  <c r="U714" i="3"/>
  <c r="U735" i="3"/>
  <c r="U823" i="3"/>
  <c r="U954" i="3"/>
  <c r="U1110" i="3"/>
  <c r="U1191" i="3"/>
  <c r="U1311" i="3"/>
  <c r="U1359" i="3"/>
  <c r="U1442" i="3"/>
  <c r="U1471" i="3"/>
  <c r="U1490" i="3"/>
  <c r="U1550" i="3"/>
  <c r="U1673" i="3"/>
  <c r="U1711" i="3"/>
  <c r="U1719" i="3"/>
  <c r="U1727" i="3"/>
  <c r="U1757" i="3"/>
  <c r="U1787" i="3"/>
  <c r="U1802" i="3"/>
  <c r="U1817" i="3"/>
  <c r="U1839" i="3"/>
  <c r="U1854" i="3"/>
  <c r="U1877" i="3"/>
  <c r="U1922" i="3"/>
  <c r="U1951" i="3"/>
  <c r="U1959" i="3"/>
  <c r="U583" i="3"/>
  <c r="U678" i="3"/>
  <c r="U719" i="3"/>
  <c r="U755" i="3"/>
  <c r="U907" i="3"/>
  <c r="U931" i="3"/>
  <c r="U1038" i="3"/>
  <c r="U1206" i="3"/>
  <c r="U1218" i="3"/>
  <c r="U1302" i="3"/>
  <c r="U1371" i="3"/>
  <c r="U6689" i="3"/>
  <c r="U278" i="3"/>
  <c r="U482" i="3"/>
  <c r="U518" i="3"/>
  <c r="U542" i="3"/>
  <c r="U634" i="3"/>
  <c r="U739" i="3"/>
  <c r="U758" i="3"/>
  <c r="U810" i="3"/>
  <c r="U831" i="3"/>
  <c r="U986" i="3"/>
  <c r="U1026" i="3"/>
  <c r="U1314" i="3"/>
  <c r="U1323" i="3"/>
  <c r="U1363" i="3"/>
  <c r="U1399" i="3"/>
  <c r="U737" i="3"/>
  <c r="U814" i="3"/>
  <c r="U1383" i="3"/>
  <c r="U1483" i="3"/>
  <c r="U1586" i="3"/>
  <c r="U1619" i="3"/>
  <c r="U1649" i="3"/>
  <c r="U1661" i="3"/>
  <c r="U1682" i="3"/>
  <c r="U1691" i="3"/>
  <c r="U1722" i="3"/>
  <c r="U1819" i="3"/>
  <c r="U1838" i="3"/>
  <c r="U1874" i="3"/>
  <c r="U1903" i="3"/>
  <c r="U1983" i="3"/>
  <c r="U2018" i="3"/>
  <c r="U2081" i="3"/>
  <c r="U2114" i="3"/>
  <c r="U2127" i="3"/>
  <c r="U2147" i="3"/>
  <c r="U2186" i="3"/>
  <c r="U2199" i="3"/>
  <c r="U2219" i="3"/>
  <c r="U2258" i="3"/>
  <c r="U2271" i="3"/>
  <c r="U2291" i="3"/>
  <c r="U2330" i="3"/>
  <c r="U2343" i="3"/>
  <c r="U2363" i="3"/>
  <c r="U2402" i="3"/>
  <c r="U2415" i="3"/>
  <c r="U2435" i="3"/>
  <c r="U2474" i="3"/>
  <c r="U2487" i="3"/>
  <c r="U438" i="3"/>
  <c r="U582" i="3"/>
  <c r="U845" i="3"/>
  <c r="U1511" i="3"/>
  <c r="U1555" i="3"/>
  <c r="U1639" i="3"/>
  <c r="U1734" i="3"/>
  <c r="U1743" i="3"/>
  <c r="U1763" i="3"/>
  <c r="U1783" i="3"/>
  <c r="U1811" i="3"/>
  <c r="U1865" i="3"/>
  <c r="U1939" i="3"/>
  <c r="U1975" i="3"/>
  <c r="U2039" i="3"/>
  <c r="U2046" i="3"/>
  <c r="U2067" i="3"/>
  <c r="U2082" i="3"/>
  <c r="U2095" i="3"/>
  <c r="U2141" i="3"/>
  <c r="U2154" i="3"/>
  <c r="U2167" i="3"/>
  <c r="U2213" i="3"/>
  <c r="U2226" i="3"/>
  <c r="U2239" i="3"/>
  <c r="U2285" i="3"/>
  <c r="U2298" i="3"/>
  <c r="U2311" i="3"/>
  <c r="U2357" i="3"/>
  <c r="U2370" i="3"/>
  <c r="U2383" i="3"/>
  <c r="U2429" i="3"/>
  <c r="U2442" i="3"/>
  <c r="U2455" i="3"/>
  <c r="U2501" i="3"/>
  <c r="U2514" i="3"/>
  <c r="U2527" i="3"/>
  <c r="U2573" i="3"/>
  <c r="U2586" i="3"/>
  <c r="U2599" i="3"/>
  <c r="U2645" i="3"/>
  <c r="U2658" i="3"/>
  <c r="U2671" i="3"/>
  <c r="U2683" i="3"/>
  <c r="U2702" i="3"/>
  <c r="U2727" i="3"/>
  <c r="U2746" i="3"/>
  <c r="U2752" i="3"/>
  <c r="U2771" i="3"/>
  <c r="U679" i="3"/>
  <c r="U1239" i="3"/>
  <c r="U1251" i="3"/>
  <c r="U1398" i="3"/>
  <c r="U1499" i="3"/>
  <c r="U1577" i="3"/>
  <c r="U1650" i="3"/>
  <c r="U1794" i="3"/>
  <c r="U1949" i="3"/>
  <c r="U1985" i="3"/>
  <c r="U1994" i="3"/>
  <c r="U2011" i="3"/>
  <c r="U2019" i="3"/>
  <c r="U2033" i="3"/>
  <c r="U2102" i="3"/>
  <c r="U2115" i="3"/>
  <c r="U2135" i="3"/>
  <c r="U2174" i="3"/>
  <c r="U2187" i="3"/>
  <c r="U2207" i="3"/>
  <c r="U2246" i="3"/>
  <c r="U2259" i="3"/>
  <c r="U2279" i="3"/>
  <c r="U2318" i="3"/>
  <c r="U2331" i="3"/>
  <c r="U2351" i="3"/>
  <c r="U2390" i="3"/>
  <c r="U2403" i="3"/>
  <c r="U2423" i="3"/>
  <c r="U2462" i="3"/>
  <c r="U2475" i="3"/>
  <c r="U2495" i="3"/>
  <c r="U2534" i="3"/>
  <c r="U2547" i="3"/>
  <c r="U2567" i="3"/>
  <c r="U2606" i="3"/>
  <c r="U2619" i="3"/>
  <c r="U2639" i="3"/>
  <c r="U2690" i="3"/>
  <c r="U2715" i="3"/>
  <c r="U2734" i="3"/>
  <c r="U2740" i="3"/>
  <c r="U1350" i="3"/>
  <c r="U1370" i="3"/>
  <c r="U1455" i="3"/>
  <c r="U1599" i="3"/>
  <c r="U1674" i="3"/>
  <c r="U1735" i="3"/>
  <c r="U1831" i="3"/>
  <c r="U1914" i="3"/>
  <c r="U1931" i="3"/>
  <c r="U2047" i="3"/>
  <c r="U2054" i="3"/>
  <c r="U2069" i="3"/>
  <c r="U2083" i="3"/>
  <c r="U247" i="3"/>
  <c r="U654" i="3"/>
  <c r="U1074" i="3"/>
  <c r="U1182" i="3"/>
  <c r="U1299" i="3"/>
  <c r="U1443" i="3"/>
  <c r="U1527" i="3"/>
  <c r="U1578" i="3"/>
  <c r="U1610" i="3"/>
  <c r="U1685" i="3"/>
  <c r="U1695" i="3"/>
  <c r="U1745" i="3"/>
  <c r="U1795" i="3"/>
  <c r="U1805" i="3"/>
  <c r="U1841" i="3"/>
  <c r="U1850" i="3"/>
  <c r="U1887" i="3"/>
  <c r="U1907" i="3"/>
  <c r="U1923" i="3"/>
  <c r="U1950" i="3"/>
  <c r="U1986" i="3"/>
  <c r="U1995" i="3"/>
  <c r="U2027" i="3"/>
  <c r="U2034" i="3"/>
  <c r="U2090" i="3"/>
  <c r="U2103" i="3"/>
  <c r="U2123" i="3"/>
  <c r="U2162" i="3"/>
  <c r="U2175" i="3"/>
  <c r="U2195" i="3"/>
  <c r="U2234" i="3"/>
  <c r="U2247" i="3"/>
  <c r="U2267" i="3"/>
  <c r="U2306" i="3"/>
  <c r="U2319" i="3"/>
  <c r="U2339" i="3"/>
  <c r="U2378" i="3"/>
  <c r="U2391" i="3"/>
  <c r="U2411" i="3"/>
  <c r="U2450" i="3"/>
  <c r="U2463" i="3"/>
  <c r="U2483" i="3"/>
  <c r="U2522" i="3"/>
  <c r="U2535" i="3"/>
  <c r="U2555" i="3"/>
  <c r="U2594" i="3"/>
  <c r="U2607" i="3"/>
  <c r="U2627" i="3"/>
  <c r="U2666" i="3"/>
  <c r="U2691" i="3"/>
  <c r="U2710" i="3"/>
  <c r="U2716" i="3"/>
  <c r="U2735" i="3"/>
  <c r="U2741" i="3"/>
  <c r="U2766" i="3"/>
  <c r="U2779" i="3"/>
  <c r="U2791" i="3"/>
  <c r="U2803" i="3"/>
  <c r="U2815" i="3"/>
  <c r="U2827" i="3"/>
  <c r="U2839" i="3"/>
  <c r="U2851" i="3"/>
  <c r="U2863" i="3"/>
  <c r="U2875" i="3"/>
  <c r="U2887" i="3"/>
  <c r="U2899" i="3"/>
  <c r="U2911" i="3"/>
  <c r="U2923" i="3"/>
  <c r="U2935" i="3"/>
  <c r="U2947" i="3"/>
  <c r="U2959" i="3"/>
  <c r="U2971" i="3"/>
  <c r="U2983" i="3"/>
  <c r="U2995" i="3"/>
  <c r="U3007" i="3"/>
  <c r="U3019" i="3"/>
  <c r="U3031" i="3"/>
  <c r="U3043" i="3"/>
  <c r="U3055" i="3"/>
  <c r="U3067" i="3"/>
  <c r="U3079" i="3"/>
  <c r="U3091" i="3"/>
  <c r="U3103" i="3"/>
  <c r="U3115" i="3"/>
  <c r="U3127" i="3"/>
  <c r="U3139" i="3"/>
  <c r="U3151" i="3"/>
  <c r="U3163" i="3"/>
  <c r="U3175" i="3"/>
  <c r="U3187" i="3"/>
  <c r="U3199" i="3"/>
  <c r="U3211" i="3"/>
  <c r="U3223" i="3"/>
  <c r="U3235" i="3"/>
  <c r="U3247" i="3"/>
  <c r="U3259" i="3"/>
  <c r="U3271" i="3"/>
  <c r="U3283" i="3"/>
  <c r="U3295" i="3"/>
  <c r="U3307" i="3"/>
  <c r="U3319" i="3"/>
  <c r="U3331" i="3"/>
  <c r="U3343" i="3"/>
  <c r="U3355" i="3"/>
  <c r="U3367" i="3"/>
  <c r="U3379" i="3"/>
  <c r="U3391" i="3"/>
  <c r="U3403" i="3"/>
  <c r="U3415" i="3"/>
  <c r="U3427" i="3"/>
  <c r="U3439" i="3"/>
  <c r="U3451" i="3"/>
  <c r="U3463" i="3"/>
  <c r="U3475" i="3"/>
  <c r="U3487" i="3"/>
  <c r="U3499" i="3"/>
  <c r="U3511" i="3"/>
  <c r="U3523" i="3"/>
  <c r="U3535" i="3"/>
  <c r="U3547" i="3"/>
  <c r="U3559" i="3"/>
  <c r="U3571" i="3"/>
  <c r="U3583" i="3"/>
  <c r="U3595" i="3"/>
  <c r="U3607" i="3"/>
  <c r="U3619" i="3"/>
  <c r="U3631" i="3"/>
  <c r="U3643" i="3"/>
  <c r="U3655" i="3"/>
  <c r="U3667" i="3"/>
  <c r="U3679" i="3"/>
  <c r="U3691" i="3"/>
  <c r="U3703" i="3"/>
  <c r="U3715" i="3"/>
  <c r="U3727" i="3"/>
  <c r="U3739" i="3"/>
  <c r="U3751" i="3"/>
  <c r="U3763" i="3"/>
  <c r="U3775" i="3"/>
  <c r="U3787" i="3"/>
  <c r="U3799" i="3"/>
  <c r="U3811" i="3"/>
  <c r="U3823" i="3"/>
  <c r="U3835" i="3"/>
  <c r="U3847" i="3"/>
  <c r="U3859" i="3"/>
  <c r="U3871" i="3"/>
  <c r="U3883" i="3"/>
  <c r="U3895" i="3"/>
  <c r="U3907" i="3"/>
  <c r="U3919" i="3"/>
  <c r="U3925" i="3"/>
  <c r="U3931" i="3"/>
  <c r="U3937" i="3"/>
  <c r="U3943" i="3"/>
  <c r="U3949" i="3"/>
  <c r="U3955" i="3"/>
  <c r="U3961" i="3"/>
  <c r="U3967" i="3"/>
  <c r="U3973" i="3"/>
  <c r="U3979" i="3"/>
  <c r="U3985" i="3"/>
  <c r="U3991" i="3"/>
  <c r="U3997" i="3"/>
  <c r="U4003" i="3"/>
  <c r="U4009" i="3"/>
  <c r="U4015" i="3"/>
  <c r="U414" i="3"/>
  <c r="U724" i="3"/>
  <c r="U778" i="3"/>
  <c r="U1601" i="3"/>
  <c r="U1675" i="3"/>
  <c r="U1706" i="3"/>
  <c r="U1766" i="3"/>
  <c r="U1859" i="3"/>
  <c r="U1878" i="3"/>
  <c r="U1915" i="3"/>
  <c r="U1943" i="3"/>
  <c r="U1961" i="3"/>
  <c r="U2021" i="3"/>
  <c r="U2063" i="3"/>
  <c r="U2070" i="3"/>
  <c r="U330" i="3"/>
  <c r="U695" i="3"/>
  <c r="U895" i="3"/>
  <c r="U1062" i="3"/>
  <c r="U1170" i="3"/>
  <c r="U1406" i="3"/>
  <c r="U1434" i="3"/>
  <c r="U1446" i="3"/>
  <c r="U1519" i="3"/>
  <c r="U1562" i="3"/>
  <c r="U1571" i="3"/>
  <c r="U1583" i="3"/>
  <c r="U1626" i="3"/>
  <c r="U1635" i="3"/>
  <c r="U1658" i="3"/>
  <c r="U1807" i="3"/>
  <c r="U1871" i="3"/>
  <c r="U1890" i="3"/>
  <c r="U1901" i="3"/>
  <c r="U1998" i="3"/>
  <c r="U2015" i="3"/>
  <c r="U2043" i="3"/>
  <c r="U2099" i="3"/>
  <c r="U2138" i="3"/>
  <c r="U2151" i="3"/>
  <c r="U2171" i="3"/>
  <c r="U2210" i="3"/>
  <c r="U2223" i="3"/>
  <c r="U1230" i="3"/>
  <c r="U1290" i="3"/>
  <c r="U1493" i="3"/>
  <c r="U1542" i="3"/>
  <c r="U1551" i="3"/>
  <c r="U1603" i="3"/>
  <c r="U1647" i="3"/>
  <c r="U1699" i="3"/>
  <c r="U1730" i="3"/>
  <c r="U1759" i="3"/>
  <c r="U1826" i="3"/>
  <c r="U1835" i="3"/>
  <c r="U1853" i="3"/>
  <c r="U1891" i="3"/>
  <c r="U1910" i="3"/>
  <c r="U1937" i="3"/>
  <c r="U2007" i="3"/>
  <c r="U2023" i="3"/>
  <c r="U2030" i="3"/>
  <c r="U2051" i="3"/>
  <c r="U2058" i="3"/>
  <c r="U2079" i="3"/>
  <c r="U2093" i="3"/>
  <c r="U2106" i="3"/>
  <c r="U2119" i="3"/>
  <c r="U2165" i="3"/>
  <c r="U2178" i="3"/>
  <c r="U2191" i="3"/>
  <c r="U2237" i="3"/>
  <c r="U2250" i="3"/>
  <c r="U2263" i="3"/>
  <c r="U2309" i="3"/>
  <c r="U2322" i="3"/>
  <c r="U2335" i="3"/>
  <c r="U1362" i="3"/>
  <c r="U1465" i="3"/>
  <c r="U1491" i="3"/>
  <c r="U1543" i="3"/>
  <c r="U603" i="3"/>
  <c r="U862" i="3"/>
  <c r="U210" i="3"/>
  <c r="U751" i="3"/>
  <c r="U809" i="3"/>
  <c r="U127" i="3"/>
  <c r="U790" i="3"/>
  <c r="U1011" i="3"/>
  <c r="U1227" i="3"/>
  <c r="U1098" i="3"/>
  <c r="U1419" i="3"/>
  <c r="U1771" i="3"/>
  <c r="U1789" i="3"/>
  <c r="U1909" i="3"/>
  <c r="U1938" i="3"/>
  <c r="U2035" i="3"/>
  <c r="U2105" i="3"/>
  <c r="U2118" i="3"/>
  <c r="U2139" i="3"/>
  <c r="U2150" i="3"/>
  <c r="U2159" i="3"/>
  <c r="U2179" i="3"/>
  <c r="U2190" i="3"/>
  <c r="U2201" i="3"/>
  <c r="U2270" i="3"/>
  <c r="U2297" i="3"/>
  <c r="U2307" i="3"/>
  <c r="U2327" i="3"/>
  <c r="U2346" i="3"/>
  <c r="U2382" i="3"/>
  <c r="U2417" i="3"/>
  <c r="U2425" i="3"/>
  <c r="U2466" i="3"/>
  <c r="U2533" i="3"/>
  <c r="U2543" i="3"/>
  <c r="U2550" i="3"/>
  <c r="U2558" i="3"/>
  <c r="U2597" i="3"/>
  <c r="U2622" i="3"/>
  <c r="U2630" i="3"/>
  <c r="U2682" i="3"/>
  <c r="U2705" i="3"/>
  <c r="U2713" i="3"/>
  <c r="U2728" i="3"/>
  <c r="U2736" i="3"/>
  <c r="U2743" i="3"/>
  <c r="U2750" i="3"/>
  <c r="U2764" i="3"/>
  <c r="U2812" i="3"/>
  <c r="U2825" i="3"/>
  <c r="U2838" i="3"/>
  <c r="U2858" i="3"/>
  <c r="U2871" i="3"/>
  <c r="U2884" i="3"/>
  <c r="U2891" i="3"/>
  <c r="U2904" i="3"/>
  <c r="U2950" i="3"/>
  <c r="U2963" i="3"/>
  <c r="U2976" i="3"/>
  <c r="U3022" i="3"/>
  <c r="U3035" i="3"/>
  <c r="U1575" i="3"/>
  <c r="U1997" i="3"/>
  <c r="U2094" i="3"/>
  <c r="U2130" i="3"/>
  <c r="U2231" i="3"/>
  <c r="U2261" i="3"/>
  <c r="U2355" i="3"/>
  <c r="U2366" i="3"/>
  <c r="U2441" i="3"/>
  <c r="U2485" i="3"/>
  <c r="U2526" i="3"/>
  <c r="U2574" i="3"/>
  <c r="U2582" i="3"/>
  <c r="U2605" i="3"/>
  <c r="U2615" i="3"/>
  <c r="U2699" i="3"/>
  <c r="U2722" i="3"/>
  <c r="U1242" i="3"/>
  <c r="U1261" i="3"/>
  <c r="U1435" i="3"/>
  <c r="U1503" i="3"/>
  <c r="U1627" i="3"/>
  <c r="U1643" i="3"/>
  <c r="U1741" i="3"/>
  <c r="U1758" i="3"/>
  <c r="U1791" i="3"/>
  <c r="U1911" i="3"/>
  <c r="U1925" i="3"/>
  <c r="U1982" i="3"/>
  <c r="U2071" i="3"/>
  <c r="U2107" i="3"/>
  <c r="U2202" i="3"/>
  <c r="U2211" i="3"/>
  <c r="U2222" i="3"/>
  <c r="U2251" i="3"/>
  <c r="U2299" i="3"/>
  <c r="U2347" i="3"/>
  <c r="U2393" i="3"/>
  <c r="U2401" i="3"/>
  <c r="U2418" i="3"/>
  <c r="U2426" i="3"/>
  <c r="U2467" i="3"/>
  <c r="U2477" i="3"/>
  <c r="U2502" i="3"/>
  <c r="U2510" i="3"/>
  <c r="U2544" i="3"/>
  <c r="U2551" i="3"/>
  <c r="U2559" i="3"/>
  <c r="U2598" i="3"/>
  <c r="U2623" i="3"/>
  <c r="U2631" i="3"/>
  <c r="U2646" i="3"/>
  <c r="U2669" i="3"/>
  <c r="U2676" i="3"/>
  <c r="U2692" i="3"/>
  <c r="U2706" i="3"/>
  <c r="U2714" i="3"/>
  <c r="U2729" i="3"/>
  <c r="U2737" i="3"/>
  <c r="U2751" i="3"/>
  <c r="U2765" i="3"/>
  <c r="U2773" i="3"/>
  <c r="U2813" i="3"/>
  <c r="U2826" i="3"/>
  <c r="U2846" i="3"/>
  <c r="U2859" i="3"/>
  <c r="U2872" i="3"/>
  <c r="U2885" i="3"/>
  <c r="U2892" i="3"/>
  <c r="U2938" i="3"/>
  <c r="U2951" i="3"/>
  <c r="U2964" i="3"/>
  <c r="U3010" i="3"/>
  <c r="U3023" i="3"/>
  <c r="U1667" i="3"/>
  <c r="U1698" i="3"/>
  <c r="U1818" i="3"/>
  <c r="U1863" i="3"/>
  <c r="U1955" i="3"/>
  <c r="U2131" i="3"/>
  <c r="U2142" i="3"/>
  <c r="U2262" i="3"/>
  <c r="U2281" i="3"/>
  <c r="U2329" i="3"/>
  <c r="U2358" i="3"/>
  <c r="U2367" i="3"/>
  <c r="U2375" i="3"/>
  <c r="U2451" i="3"/>
  <c r="U2459" i="3"/>
  <c r="U2486" i="3"/>
  <c r="U2519" i="3"/>
  <c r="U2575" i="3"/>
  <c r="U2583" i="3"/>
  <c r="U1563" i="3"/>
  <c r="U1591" i="3"/>
  <c r="U1779" i="3"/>
  <c r="U1806" i="3"/>
  <c r="U1879" i="3"/>
  <c r="U1970" i="3"/>
  <c r="U1999" i="3"/>
  <c r="U2153" i="3"/>
  <c r="U2163" i="3"/>
  <c r="U2183" i="3"/>
  <c r="U2203" i="3"/>
  <c r="U2243" i="3"/>
  <c r="U2273" i="3"/>
  <c r="U2310" i="3"/>
  <c r="U2359" i="3"/>
  <c r="U2394" i="3"/>
  <c r="U2419" i="3"/>
  <c r="U2427" i="3"/>
  <c r="U2443" i="3"/>
  <c r="U2478" i="3"/>
  <c r="U2503" i="3"/>
  <c r="U2511" i="3"/>
  <c r="U2537" i="3"/>
  <c r="U2545" i="3"/>
  <c r="U2591" i="3"/>
  <c r="U2647" i="3"/>
  <c r="U2670" i="3"/>
  <c r="U2678" i="3"/>
  <c r="U2693" i="3"/>
  <c r="U2707" i="3"/>
  <c r="U2730" i="3"/>
  <c r="U2738" i="3"/>
  <c r="U2774" i="3"/>
  <c r="U2794" i="3"/>
  <c r="U2814" i="3"/>
  <c r="U2834" i="3"/>
  <c r="U2847" i="3"/>
  <c r="U2860" i="3"/>
  <c r="U2873" i="3"/>
  <c r="U2926" i="3"/>
  <c r="U2939" i="3"/>
  <c r="U2952" i="3"/>
  <c r="U629" i="3"/>
  <c r="U1669" i="3"/>
  <c r="U2057" i="3"/>
  <c r="U2111" i="3"/>
  <c r="U2143" i="3"/>
  <c r="U2214" i="3"/>
  <c r="U2235" i="3"/>
  <c r="U2282" i="3"/>
  <c r="U2321" i="3"/>
  <c r="U2460" i="3"/>
  <c r="U2520" i="3"/>
  <c r="U2561" i="3"/>
  <c r="U2609" i="3"/>
  <c r="U2617" i="3"/>
  <c r="U2633" i="3"/>
  <c r="U2655" i="3"/>
  <c r="U2686" i="3"/>
  <c r="U2701" i="3"/>
  <c r="U2724" i="3"/>
  <c r="U2753" i="3"/>
  <c r="U2767" i="3"/>
  <c r="U2788" i="3"/>
  <c r="U1613" i="3"/>
  <c r="U1634" i="3"/>
  <c r="U1781" i="3"/>
  <c r="U1851" i="3"/>
  <c r="U1902" i="3"/>
  <c r="U1946" i="3"/>
  <c r="U2087" i="3"/>
  <c r="U2185" i="3"/>
  <c r="U2225" i="3"/>
  <c r="U2255" i="3"/>
  <c r="U2274" i="3"/>
  <c r="U2341" i="3"/>
  <c r="U2369" i="3"/>
  <c r="U2395" i="3"/>
  <c r="U2413" i="3"/>
  <c r="U2453" i="3"/>
  <c r="U2471" i="3"/>
  <c r="U2479" i="3"/>
  <c r="U2489" i="3"/>
  <c r="U2497" i="3"/>
  <c r="U2538" i="3"/>
  <c r="U2546" i="3"/>
  <c r="U2569" i="3"/>
  <c r="U2585" i="3"/>
  <c r="U2641" i="3"/>
  <c r="U2663" i="3"/>
  <c r="U2679" i="3"/>
  <c r="U2694" i="3"/>
  <c r="U2717" i="3"/>
  <c r="U2731" i="3"/>
  <c r="U2739" i="3"/>
  <c r="U2747" i="3"/>
  <c r="U2754" i="3"/>
  <c r="U2761" i="3"/>
  <c r="U2775" i="3"/>
  <c r="U2782" i="3"/>
  <c r="U2795" i="3"/>
  <c r="U2802" i="3"/>
  <c r="U2822" i="3"/>
  <c r="U2835" i="3"/>
  <c r="U2848" i="3"/>
  <c r="U2861" i="3"/>
  <c r="U2874" i="3"/>
  <c r="U2914" i="3"/>
  <c r="U2927" i="3"/>
  <c r="U2940" i="3"/>
  <c r="U2986" i="3"/>
  <c r="U2999" i="3"/>
  <c r="U3012" i="3"/>
  <c r="U3058" i="3"/>
  <c r="U3071" i="3"/>
  <c r="U3084" i="3"/>
  <c r="U3130" i="3"/>
  <c r="U3143" i="3"/>
  <c r="U3156" i="3"/>
  <c r="U3202" i="3"/>
  <c r="U3215" i="3"/>
  <c r="U3228" i="3"/>
  <c r="U3274" i="3"/>
  <c r="U3287" i="3"/>
  <c r="U3300" i="3"/>
  <c r="U3346" i="3"/>
  <c r="U3359" i="3"/>
  <c r="U3372" i="3"/>
  <c r="U1023" i="3"/>
  <c r="U1595" i="3"/>
  <c r="U1782" i="3"/>
  <c r="U2059" i="3"/>
  <c r="U2100" i="3"/>
  <c r="U2113" i="3"/>
  <c r="U2155" i="3"/>
  <c r="U2215" i="3"/>
  <c r="U2227" i="3"/>
  <c r="U1333" i="3"/>
  <c r="U1529" i="3"/>
  <c r="U1549" i="3"/>
  <c r="U1687" i="3"/>
  <c r="U1837" i="3"/>
  <c r="U1973" i="3"/>
  <c r="U2005" i="3"/>
  <c r="U2031" i="3"/>
  <c r="U2045" i="3"/>
  <c r="U2126" i="3"/>
  <c r="U2166" i="3"/>
  <c r="U2198" i="3"/>
  <c r="U2275" i="3"/>
  <c r="U2303" i="3"/>
  <c r="U2323" i="3"/>
  <c r="U2333" i="3"/>
  <c r="U2371" i="3"/>
  <c r="U2414" i="3"/>
  <c r="U2430" i="3"/>
  <c r="U2438" i="3"/>
  <c r="U2454" i="3"/>
  <c r="U2472" i="3"/>
  <c r="U2490" i="3"/>
  <c r="U2498" i="3"/>
  <c r="U2523" i="3"/>
  <c r="U2531" i="3"/>
  <c r="U2539" i="3"/>
  <c r="U2556" i="3"/>
  <c r="U2570" i="3"/>
  <c r="U2628" i="3"/>
  <c r="U2642" i="3"/>
  <c r="U2657" i="3"/>
  <c r="U2664" i="3"/>
  <c r="U2680" i="3"/>
  <c r="U2695" i="3"/>
  <c r="U2703" i="3"/>
  <c r="U2711" i="3"/>
  <c r="U2718" i="3"/>
  <c r="U1047" i="3"/>
  <c r="U1273" i="3"/>
  <c r="U1721" i="3"/>
  <c r="U1767" i="3"/>
  <c r="U1825" i="3"/>
  <c r="U1889" i="3"/>
  <c r="U1962" i="3"/>
  <c r="U1974" i="3"/>
  <c r="U2078" i="3"/>
  <c r="U2091" i="3"/>
  <c r="U2177" i="3"/>
  <c r="U2238" i="3"/>
  <c r="U2257" i="3"/>
  <c r="U2268" i="3"/>
  <c r="U2286" i="3"/>
  <c r="U2295" i="3"/>
  <c r="U2353" i="3"/>
  <c r="U2388" i="3"/>
  <c r="U2406" i="3"/>
  <c r="U2515" i="3"/>
  <c r="U2447" i="3"/>
  <c r="U2571" i="3"/>
  <c r="U2611" i="3"/>
  <c r="U2770" i="3"/>
  <c r="U2806" i="3"/>
  <c r="U2830" i="3"/>
  <c r="U2865" i="3"/>
  <c r="U2189" i="3"/>
  <c r="U2294" i="3"/>
  <c r="U2407" i="3"/>
  <c r="U2491" i="3"/>
  <c r="U2635" i="3"/>
  <c r="U2334" i="3"/>
  <c r="U2381" i="3"/>
  <c r="U1935" i="3"/>
  <c r="U2209" i="3"/>
  <c r="U1407" i="3"/>
  <c r="U1707" i="3"/>
  <c r="U2066" i="3"/>
  <c r="U2129" i="3"/>
  <c r="U2315" i="3"/>
  <c r="U2439" i="3"/>
  <c r="U1872" i="3"/>
  <c r="U2249" i="3"/>
  <c r="U2354" i="3"/>
  <c r="U2525" i="3"/>
  <c r="U2563" i="3"/>
  <c r="U2629" i="3"/>
  <c r="U2651" i="3"/>
  <c r="U2387" i="3"/>
  <c r="U1602" i="3"/>
  <c r="U1855" i="3"/>
  <c r="U2022" i="3"/>
  <c r="U2269" i="3"/>
  <c r="U2283" i="3"/>
  <c r="U2342" i="3"/>
  <c r="U2484" i="3"/>
  <c r="U2513" i="3"/>
  <c r="U2579" i="3"/>
  <c r="U2595" i="3"/>
  <c r="U2618" i="3"/>
  <c r="U2675" i="3"/>
  <c r="U2723" i="3"/>
  <c r="U830" i="3"/>
  <c r="U2287" i="3"/>
  <c r="U2499" i="3"/>
  <c r="U2117" i="3"/>
  <c r="U2557" i="3"/>
  <c r="U2643" i="3"/>
  <c r="U1518" i="3"/>
  <c r="U1737" i="3"/>
  <c r="U1842" i="3"/>
  <c r="U2405" i="3"/>
  <c r="U2532" i="3"/>
  <c r="U2610" i="3"/>
  <c r="U2688" i="3"/>
  <c r="U2700" i="3"/>
  <c r="U2712" i="3"/>
  <c r="U2805" i="3"/>
  <c r="U2856" i="3"/>
  <c r="U2908" i="3"/>
  <c r="U2932" i="3"/>
  <c r="U2956" i="3"/>
  <c r="U2979" i="3"/>
  <c r="U2993" i="3"/>
  <c r="U3016" i="3"/>
  <c r="U3030" i="3"/>
  <c r="U3038" i="3"/>
  <c r="U3046" i="3"/>
  <c r="U3066" i="3"/>
  <c r="U3080" i="3"/>
  <c r="U3087" i="3"/>
  <c r="U2562" i="3"/>
  <c r="U2726" i="3"/>
  <c r="U2749" i="3"/>
  <c r="U2759" i="3"/>
  <c r="U2769" i="3"/>
  <c r="U2831" i="3"/>
  <c r="U2867" i="3"/>
  <c r="U2883" i="3"/>
  <c r="U2987" i="3"/>
  <c r="U3002" i="3"/>
  <c r="U3024" i="3"/>
  <c r="U3039" i="3"/>
  <c r="U3053" i="3"/>
  <c r="U3060" i="3"/>
  <c r="U3074" i="3"/>
  <c r="U3094" i="3"/>
  <c r="U3114" i="3"/>
  <c r="U3142" i="3"/>
  <c r="U3149" i="3"/>
  <c r="U3183" i="3"/>
  <c r="U3190" i="3"/>
  <c r="U2549" i="3"/>
  <c r="U2689" i="3"/>
  <c r="U2789" i="3"/>
  <c r="U2798" i="3"/>
  <c r="U2807" i="3"/>
  <c r="U2823" i="3"/>
  <c r="U2849" i="3"/>
  <c r="U2894" i="3"/>
  <c r="U2909" i="3"/>
  <c r="U2918" i="3"/>
  <c r="U2933" i="3"/>
  <c r="U2942" i="3"/>
  <c r="U2949" i="3"/>
  <c r="U2957" i="3"/>
  <c r="U2980" i="3"/>
  <c r="U2994" i="3"/>
  <c r="U3017" i="3"/>
  <c r="U3047" i="3"/>
  <c r="U3081" i="3"/>
  <c r="U3088" i="3"/>
  <c r="U3101" i="3"/>
  <c r="U3108" i="3"/>
  <c r="U3122" i="3"/>
  <c r="U3129" i="3"/>
  <c r="U3136" i="3"/>
  <c r="U3170" i="3"/>
  <c r="U3177" i="3"/>
  <c r="U2137" i="3"/>
  <c r="U2379" i="3"/>
  <c r="U2613" i="3"/>
  <c r="U2832" i="3"/>
  <c r="U2841" i="3"/>
  <c r="U2868" i="3"/>
  <c r="U2877" i="3"/>
  <c r="U2902" i="3"/>
  <c r="U2966" i="3"/>
  <c r="U2988" i="3"/>
  <c r="U3003" i="3"/>
  <c r="U3040" i="3"/>
  <c r="U3054" i="3"/>
  <c r="U3075" i="3"/>
  <c r="U3095" i="3"/>
  <c r="U2603" i="3"/>
  <c r="U2762" i="3"/>
  <c r="U2772" i="3"/>
  <c r="U2783" i="3"/>
  <c r="U2790" i="3"/>
  <c r="U2799" i="3"/>
  <c r="U2808" i="3"/>
  <c r="U2817" i="3"/>
  <c r="U2824" i="3"/>
  <c r="U2842" i="3"/>
  <c r="U2850" i="3"/>
  <c r="U2878" i="3"/>
  <c r="U2886" i="3"/>
  <c r="U2895" i="3"/>
  <c r="U2910" i="3"/>
  <c r="U2919" i="3"/>
  <c r="U2934" i="3"/>
  <c r="U2943" i="3"/>
  <c r="U2958" i="3"/>
  <c r="U2974" i="3"/>
  <c r="U2981" i="3"/>
  <c r="U3011" i="3"/>
  <c r="U3018" i="3"/>
  <c r="U3026" i="3"/>
  <c r="U3033" i="3"/>
  <c r="U3048" i="3"/>
  <c r="U3062" i="3"/>
  <c r="U3082" i="3"/>
  <c r="U3089" i="3"/>
  <c r="U3102" i="3"/>
  <c r="U3123" i="3"/>
  <c r="U3137" i="3"/>
  <c r="U3144" i="3"/>
  <c r="U3158" i="3"/>
  <c r="U3171" i="3"/>
  <c r="U3178" i="3"/>
  <c r="U3198" i="3"/>
  <c r="U3219" i="3"/>
  <c r="U3239" i="3"/>
  <c r="U2399" i="3"/>
  <c r="U2616" i="3"/>
  <c r="U2654" i="3"/>
  <c r="U2667" i="3"/>
  <c r="U2704" i="3"/>
  <c r="U2742" i="3"/>
  <c r="U2903" i="3"/>
  <c r="U2928" i="3"/>
  <c r="U2967" i="3"/>
  <c r="U3004" i="3"/>
  <c r="U2473" i="3"/>
  <c r="U2604" i="3"/>
  <c r="U2763" i="3"/>
  <c r="U2784" i="3"/>
  <c r="U2800" i="3"/>
  <c r="U2810" i="3"/>
  <c r="U2818" i="3"/>
  <c r="U2843" i="3"/>
  <c r="U2870" i="3"/>
  <c r="U2879" i="3"/>
  <c r="U2896" i="3"/>
  <c r="U2920" i="3"/>
  <c r="U2944" i="3"/>
  <c r="U2975" i="3"/>
  <c r="U2982" i="3"/>
  <c r="U2990" i="3"/>
  <c r="U3027" i="3"/>
  <c r="U3034" i="3"/>
  <c r="U3042" i="3"/>
  <c r="U3056" i="3"/>
  <c r="U3063" i="3"/>
  <c r="U2587" i="3"/>
  <c r="U2681" i="3"/>
  <c r="U2719" i="3"/>
  <c r="U2755" i="3"/>
  <c r="U2776" i="3"/>
  <c r="U2801" i="3"/>
  <c r="U2853" i="3"/>
  <c r="U2862" i="3"/>
  <c r="U2968" i="3"/>
  <c r="U2998" i="3"/>
  <c r="U3005" i="3"/>
  <c r="U3050" i="3"/>
  <c r="U3070" i="3"/>
  <c r="U3077" i="3"/>
  <c r="U3111" i="3"/>
  <c r="U3118" i="3"/>
  <c r="U3125" i="3"/>
  <c r="U3132" i="3"/>
  <c r="U3146" i="3"/>
  <c r="U3166" i="3"/>
  <c r="U3186" i="3"/>
  <c r="U3200" i="3"/>
  <c r="U3207" i="3"/>
  <c r="U2345" i="3"/>
  <c r="U2507" i="3"/>
  <c r="U2811" i="3"/>
  <c r="U2819" i="3"/>
  <c r="U2836" i="3"/>
  <c r="U2844" i="3"/>
  <c r="U2854" i="3"/>
  <c r="U2880" i="3"/>
  <c r="U2889" i="3"/>
  <c r="U2897" i="3"/>
  <c r="U2906" i="3"/>
  <c r="U2921" i="3"/>
  <c r="U2930" i="3"/>
  <c r="U2945" i="3"/>
  <c r="U2954" i="3"/>
  <c r="U2961" i="3"/>
  <c r="U2991" i="3"/>
  <c r="U3014" i="3"/>
  <c r="U3028" i="3"/>
  <c r="U3057" i="3"/>
  <c r="U3064" i="3"/>
  <c r="U3098" i="3"/>
  <c r="U3105" i="3"/>
  <c r="U2431" i="3"/>
  <c r="U2698" i="3"/>
  <c r="U2777" i="3"/>
  <c r="U2786" i="3"/>
  <c r="U2915" i="3"/>
  <c r="U2946" i="3"/>
  <c r="U2969" i="3"/>
  <c r="U3006" i="3"/>
  <c r="U3021" i="3"/>
  <c r="U3036" i="3"/>
  <c r="U3051" i="3"/>
  <c r="U3078" i="3"/>
  <c r="U3092" i="3"/>
  <c r="U1992" i="3"/>
  <c r="U2621" i="3"/>
  <c r="U2634" i="3"/>
  <c r="U2687" i="3"/>
  <c r="U2820" i="3"/>
  <c r="U2829" i="3"/>
  <c r="U2837" i="3"/>
  <c r="U2855" i="3"/>
  <c r="U2890" i="3"/>
  <c r="U2898" i="3"/>
  <c r="U2907" i="3"/>
  <c r="U2922" i="3"/>
  <c r="U2931" i="3"/>
  <c r="U2955" i="3"/>
  <c r="U2962" i="3"/>
  <c r="U2978" i="3"/>
  <c r="U2985" i="3"/>
  <c r="U2992" i="3"/>
  <c r="U3000" i="3"/>
  <c r="U3015" i="3"/>
  <c r="U3029" i="3"/>
  <c r="U3065" i="3"/>
  <c r="U3072" i="3"/>
  <c r="U3086" i="3"/>
  <c r="U3099" i="3"/>
  <c r="U3106" i="3"/>
  <c r="U3134" i="3"/>
  <c r="U3154" i="3"/>
  <c r="U3161" i="3"/>
  <c r="U3174" i="3"/>
  <c r="U3188" i="3"/>
  <c r="U3195" i="3"/>
  <c r="U20" i="3"/>
  <c r="V20" i="3"/>
  <c r="X20" i="3" s="1"/>
  <c r="V32" i="3"/>
  <c r="X32" i="3" s="1"/>
  <c r="U32" i="3"/>
  <c r="U44" i="3"/>
  <c r="V44" i="3"/>
  <c r="X44" i="3" s="1"/>
  <c r="V737" i="3"/>
  <c r="X737" i="3" s="1"/>
  <c r="V1118" i="3"/>
  <c r="X1118" i="3" s="1"/>
  <c r="V2567" i="3"/>
  <c r="X2567" i="3" s="1"/>
  <c r="U56" i="3"/>
  <c r="V56" i="3"/>
  <c r="X56" i="3" s="1"/>
  <c r="U68" i="3"/>
  <c r="V68" i="3"/>
  <c r="X68" i="3" s="1"/>
  <c r="U80" i="3"/>
  <c r="V80" i="3"/>
  <c r="X80" i="3" s="1"/>
  <c r="U92" i="3"/>
  <c r="V92" i="3"/>
  <c r="X92" i="3" s="1"/>
  <c r="U104" i="3"/>
  <c r="V104" i="3"/>
  <c r="X104" i="3" s="1"/>
  <c r="U116" i="3"/>
  <c r="V116" i="3"/>
  <c r="X116" i="3" s="1"/>
  <c r="U128" i="3"/>
  <c r="V128" i="3"/>
  <c r="X128" i="3" s="1"/>
  <c r="U140" i="3"/>
  <c r="V140" i="3"/>
  <c r="X140" i="3" s="1"/>
  <c r="U152" i="3"/>
  <c r="V152" i="3"/>
  <c r="X152" i="3" s="1"/>
  <c r="U164" i="3"/>
  <c r="V164" i="3"/>
  <c r="X164" i="3" s="1"/>
  <c r="U176" i="3"/>
  <c r="V176" i="3"/>
  <c r="X176" i="3" s="1"/>
  <c r="U188" i="3"/>
  <c r="V188" i="3"/>
  <c r="X188" i="3" s="1"/>
  <c r="U200" i="3"/>
  <c r="V200" i="3"/>
  <c r="X200" i="3" s="1"/>
  <c r="V2945" i="3"/>
  <c r="X2945" i="3" s="1"/>
  <c r="U212" i="3"/>
  <c r="V212" i="3"/>
  <c r="X212" i="3" s="1"/>
  <c r="U224" i="3"/>
  <c r="V224" i="3"/>
  <c r="X224" i="3" s="1"/>
  <c r="U236" i="3"/>
  <c r="V236" i="3"/>
  <c r="X236" i="3" s="1"/>
  <c r="U248" i="3"/>
  <c r="V248" i="3"/>
  <c r="X248" i="3" s="1"/>
  <c r="U260" i="3"/>
  <c r="V260" i="3"/>
  <c r="X260" i="3" s="1"/>
  <c r="V1061" i="3"/>
  <c r="X1061" i="3" s="1"/>
  <c r="V2615" i="3"/>
  <c r="X2615" i="3" s="1"/>
  <c r="U3059" i="3"/>
  <c r="U2778" i="3"/>
  <c r="U3112" i="3"/>
  <c r="U3069" i="3"/>
  <c r="U3100" i="3"/>
  <c r="U3090" i="3"/>
  <c r="U2465" i="3"/>
  <c r="U2787" i="3"/>
  <c r="U2758" i="3"/>
  <c r="U3076" i="3"/>
  <c r="U3052" i="3"/>
  <c r="U2725" i="3"/>
  <c r="U2796" i="3"/>
  <c r="U2768" i="3"/>
  <c r="U2970" i="3"/>
  <c r="U2916" i="3"/>
  <c r="U2659" i="3"/>
  <c r="U272" i="3"/>
  <c r="V272" i="3"/>
  <c r="X272" i="3" s="1"/>
  <c r="U284" i="3"/>
  <c r="V284" i="3"/>
  <c r="X284" i="3" s="1"/>
  <c r="U296" i="3"/>
  <c r="V296" i="3"/>
  <c r="X296" i="3" s="1"/>
  <c r="U308" i="3"/>
  <c r="V902" i="3"/>
  <c r="X902" i="3" s="1"/>
  <c r="V308" i="3"/>
  <c r="X308" i="3" s="1"/>
  <c r="V1211" i="3"/>
  <c r="X1211" i="3" s="1"/>
  <c r="V1563" i="3"/>
  <c r="X1563" i="3" s="1"/>
  <c r="U320" i="3"/>
  <c r="V320" i="3"/>
  <c r="X320" i="3" s="1"/>
  <c r="U332" i="3"/>
  <c r="V332" i="3"/>
  <c r="X332" i="3" s="1"/>
  <c r="U344" i="3"/>
  <c r="V344" i="3"/>
  <c r="X344" i="3" s="1"/>
  <c r="U356" i="3"/>
  <c r="V356" i="3"/>
  <c r="X356" i="3" s="1"/>
  <c r="V368" i="3"/>
  <c r="X368" i="3" s="1"/>
  <c r="U368" i="3"/>
  <c r="U380" i="3"/>
  <c r="V380" i="3"/>
  <c r="X380" i="3" s="1"/>
  <c r="V1515" i="3"/>
  <c r="X1515" i="3" s="1"/>
  <c r="V1551" i="3"/>
  <c r="X1551" i="3" s="1"/>
  <c r="U392" i="3"/>
  <c r="V392" i="3"/>
  <c r="X392" i="3" s="1"/>
  <c r="U404" i="3"/>
  <c r="V404" i="3"/>
  <c r="X404" i="3" s="1"/>
  <c r="U416" i="3"/>
  <c r="V416" i="3"/>
  <c r="X416" i="3" s="1"/>
  <c r="U428" i="3"/>
  <c r="V428" i="3"/>
  <c r="X428" i="3" s="1"/>
  <c r="V440" i="3"/>
  <c r="X440" i="3" s="1"/>
  <c r="U440" i="3"/>
  <c r="V1978" i="3"/>
  <c r="X1978" i="3" s="1"/>
  <c r="U452" i="3"/>
  <c r="V452" i="3"/>
  <c r="X452" i="3" s="1"/>
  <c r="U464" i="3"/>
  <c r="V464" i="3"/>
  <c r="X464" i="3" s="1"/>
  <c r="U476" i="3"/>
  <c r="V476" i="3"/>
  <c r="X476" i="3" s="1"/>
  <c r="U488" i="3"/>
  <c r="V488" i="3"/>
  <c r="X488" i="3" s="1"/>
  <c r="U500" i="3"/>
  <c r="V500" i="3"/>
  <c r="X500" i="3" s="1"/>
  <c r="U512" i="3"/>
  <c r="V512" i="3"/>
  <c r="X512" i="3" s="1"/>
  <c r="U524" i="3"/>
  <c r="V524" i="3"/>
  <c r="X524" i="3" s="1"/>
  <c r="V1613" i="3"/>
  <c r="X1613" i="3" s="1"/>
  <c r="V1691" i="3"/>
  <c r="X1691" i="3" s="1"/>
  <c r="V3038" i="3"/>
  <c r="X3038" i="3" s="1"/>
  <c r="V2189" i="3"/>
  <c r="X2189" i="3" s="1"/>
  <c r="U536" i="3"/>
  <c r="V536" i="3"/>
  <c r="X536" i="3" s="1"/>
  <c r="U548" i="3"/>
  <c r="V548" i="3"/>
  <c r="X548" i="3" s="1"/>
  <c r="U560" i="3"/>
  <c r="V560" i="3"/>
  <c r="X560" i="3" s="1"/>
  <c r="V2647" i="3"/>
  <c r="X2647" i="3" s="1"/>
  <c r="U572" i="3"/>
  <c r="V572" i="3"/>
  <c r="X572" i="3" s="1"/>
  <c r="U584" i="3"/>
  <c r="V584" i="3"/>
  <c r="X584" i="3" s="1"/>
  <c r="U596" i="3"/>
  <c r="V596" i="3"/>
  <c r="X596" i="3" s="1"/>
  <c r="U608" i="3"/>
  <c r="V608" i="3"/>
  <c r="X608" i="3" s="1"/>
  <c r="U620" i="3"/>
  <c r="V620" i="3"/>
  <c r="X620" i="3" s="1"/>
  <c r="U632" i="3"/>
  <c r="V632" i="3"/>
  <c r="X632" i="3" s="1"/>
  <c r="U644" i="3"/>
  <c r="V644" i="3"/>
  <c r="X644" i="3" s="1"/>
  <c r="U656" i="3"/>
  <c r="V656" i="3"/>
  <c r="X656" i="3" s="1"/>
  <c r="V1207" i="3"/>
  <c r="X1207" i="3" s="1"/>
  <c r="V668" i="3"/>
  <c r="X668" i="3" s="1"/>
  <c r="U668" i="3"/>
  <c r="U680" i="3"/>
  <c r="V680" i="3"/>
  <c r="X680" i="3" s="1"/>
  <c r="U692" i="3"/>
  <c r="V692" i="3"/>
  <c r="X692" i="3" s="1"/>
  <c r="V832" i="3"/>
  <c r="X832" i="3" s="1"/>
  <c r="U704" i="3"/>
  <c r="V704" i="3"/>
  <c r="X704" i="3" s="1"/>
  <c r="U716" i="3"/>
  <c r="V716" i="3"/>
  <c r="X716" i="3" s="1"/>
  <c r="U728" i="3"/>
  <c r="V728" i="3"/>
  <c r="X728" i="3" s="1"/>
  <c r="U740" i="3"/>
  <c r="V740" i="3"/>
  <c r="X740" i="3" s="1"/>
  <c r="U752" i="3"/>
  <c r="V752" i="3"/>
  <c r="X752" i="3" s="1"/>
  <c r="U764" i="3"/>
  <c r="V764" i="3"/>
  <c r="X764" i="3" s="1"/>
  <c r="U776" i="3"/>
  <c r="V776" i="3"/>
  <c r="X776" i="3" s="1"/>
  <c r="U788" i="3"/>
  <c r="V788" i="3"/>
  <c r="X788" i="3" s="1"/>
  <c r="U800" i="3"/>
  <c r="V800" i="3"/>
  <c r="X800" i="3" s="1"/>
  <c r="U812" i="3"/>
  <c r="V812" i="3"/>
  <c r="X812" i="3" s="1"/>
  <c r="V2885" i="3"/>
  <c r="X2885" i="3" s="1"/>
  <c r="U824" i="3"/>
  <c r="V824" i="3"/>
  <c r="X824" i="3" s="1"/>
  <c r="U836" i="3"/>
  <c r="V836" i="3"/>
  <c r="X836" i="3" s="1"/>
  <c r="U848" i="3"/>
  <c r="V848" i="3"/>
  <c r="X848" i="3" s="1"/>
  <c r="U860" i="3"/>
  <c r="V860" i="3"/>
  <c r="X860" i="3" s="1"/>
  <c r="V401" i="3"/>
  <c r="X401" i="3" s="1"/>
  <c r="U872" i="3"/>
  <c r="V872" i="3"/>
  <c r="X872" i="3" s="1"/>
  <c r="V2716" i="3"/>
  <c r="X2716" i="3" s="1"/>
  <c r="U884" i="3"/>
  <c r="V884" i="3"/>
  <c r="X884" i="3" s="1"/>
  <c r="V896" i="3"/>
  <c r="X896" i="3" s="1"/>
  <c r="U896" i="3"/>
  <c r="U908" i="3"/>
  <c r="V908" i="3"/>
  <c r="X908" i="3" s="1"/>
  <c r="V1145" i="3"/>
  <c r="X1145" i="3" s="1"/>
  <c r="U920" i="3"/>
  <c r="V920" i="3"/>
  <c r="X920" i="3" s="1"/>
  <c r="U932" i="3"/>
  <c r="V932" i="3"/>
  <c r="X932" i="3" s="1"/>
  <c r="V1457" i="3"/>
  <c r="X1457" i="3" s="1"/>
  <c r="V2320" i="3"/>
  <c r="X2320" i="3" s="1"/>
  <c r="U944" i="3"/>
  <c r="V944" i="3"/>
  <c r="X944" i="3" s="1"/>
  <c r="V1157" i="3"/>
  <c r="X1157" i="3" s="1"/>
  <c r="U956" i="3"/>
  <c r="V956" i="3"/>
  <c r="X956" i="3" s="1"/>
  <c r="U968" i="3"/>
  <c r="V968" i="3"/>
  <c r="X968" i="3" s="1"/>
  <c r="V1482" i="3"/>
  <c r="X1482" i="3" s="1"/>
  <c r="U980" i="3"/>
  <c r="V980" i="3"/>
  <c r="X980" i="3" s="1"/>
  <c r="U992" i="3"/>
  <c r="V992" i="3"/>
  <c r="X992" i="3" s="1"/>
  <c r="V1004" i="3"/>
  <c r="X1004" i="3" s="1"/>
  <c r="U1004" i="3"/>
  <c r="V2583" i="3"/>
  <c r="X2583" i="3" s="1"/>
  <c r="U1016" i="3"/>
  <c r="V1016" i="3"/>
  <c r="X1016" i="3" s="1"/>
  <c r="U1028" i="3"/>
  <c r="V1028" i="3"/>
  <c r="X1028" i="3" s="1"/>
  <c r="V1040" i="3"/>
  <c r="X1040" i="3" s="1"/>
  <c r="V1707" i="3"/>
  <c r="X1707" i="3" s="1"/>
  <c r="V1274" i="3"/>
  <c r="X1274" i="3" s="1"/>
  <c r="U1040" i="3"/>
  <c r="V1052" i="3"/>
  <c r="X1052" i="3" s="1"/>
  <c r="U1052" i="3"/>
  <c r="U1064" i="3"/>
  <c r="V1064" i="3"/>
  <c r="X1064" i="3" s="1"/>
  <c r="U1076" i="3"/>
  <c r="V1076" i="3"/>
  <c r="X1076" i="3" s="1"/>
  <c r="U1088" i="3"/>
  <c r="V1088" i="3"/>
  <c r="X1088" i="3" s="1"/>
  <c r="U1100" i="3"/>
  <c r="V1100" i="3"/>
  <c r="X1100" i="3" s="1"/>
  <c r="V1112" i="3"/>
  <c r="X1112" i="3" s="1"/>
  <c r="U1112" i="3"/>
  <c r="V206" i="3"/>
  <c r="X206" i="3" s="1"/>
  <c r="V1124" i="3"/>
  <c r="X1124" i="3" s="1"/>
  <c r="U1124" i="3"/>
  <c r="U1136" i="3"/>
  <c r="V1136" i="3"/>
  <c r="X1136" i="3" s="1"/>
  <c r="V1148" i="3"/>
  <c r="X1148" i="3" s="1"/>
  <c r="U1148" i="3"/>
  <c r="V1358" i="3"/>
  <c r="X1358" i="3" s="1"/>
  <c r="U1160" i="3"/>
  <c r="V1160" i="3"/>
  <c r="X1160" i="3" s="1"/>
  <c r="U1172" i="3"/>
  <c r="V1172" i="3"/>
  <c r="X1172" i="3" s="1"/>
  <c r="V1410" i="3"/>
  <c r="X1410" i="3" s="1"/>
  <c r="U1184" i="3"/>
  <c r="V1184" i="3"/>
  <c r="X1184" i="3" s="1"/>
  <c r="V784" i="3"/>
  <c r="X784" i="3" s="1"/>
  <c r="U1196" i="3"/>
  <c r="V1196" i="3"/>
  <c r="X1196" i="3" s="1"/>
  <c r="V2510" i="3"/>
  <c r="X2510" i="3" s="1"/>
  <c r="U1208" i="3"/>
  <c r="V1208" i="3"/>
  <c r="X1208" i="3" s="1"/>
  <c r="V1541" i="3"/>
  <c r="X1541" i="3" s="1"/>
  <c r="V1220" i="3"/>
  <c r="X1220" i="3" s="1"/>
  <c r="U1220" i="3"/>
  <c r="U1232" i="3"/>
  <c r="V1232" i="3"/>
  <c r="X1232" i="3" s="1"/>
  <c r="V1244" i="3"/>
  <c r="X1244" i="3" s="1"/>
  <c r="U1244" i="3"/>
  <c r="U1256" i="3"/>
  <c r="V1256" i="3"/>
  <c r="X1256" i="3" s="1"/>
  <c r="U1268" i="3"/>
  <c r="V1268" i="3"/>
  <c r="X1268" i="3" s="1"/>
  <c r="V1280" i="3"/>
  <c r="X1280" i="3" s="1"/>
  <c r="U1280" i="3"/>
  <c r="V1179" i="3"/>
  <c r="X1179" i="3" s="1"/>
  <c r="U1292" i="3"/>
  <c r="V1292" i="3"/>
  <c r="X1292" i="3" s="1"/>
  <c r="V2062" i="3"/>
  <c r="X2062" i="3" s="1"/>
  <c r="V1304" i="3"/>
  <c r="X1304" i="3" s="1"/>
  <c r="U1304" i="3"/>
  <c r="V1316" i="3"/>
  <c r="X1316" i="3" s="1"/>
  <c r="U1316" i="3"/>
  <c r="U1328" i="3"/>
  <c r="V1328" i="3"/>
  <c r="X1328" i="3" s="1"/>
  <c r="V2138" i="3"/>
  <c r="X2138" i="3" s="1"/>
  <c r="U1340" i="3"/>
  <c r="V1340" i="3"/>
  <c r="X1340" i="3" s="1"/>
  <c r="V1352" i="3"/>
  <c r="X1352" i="3" s="1"/>
  <c r="U1352" i="3"/>
  <c r="V1364" i="3"/>
  <c r="X1364" i="3" s="1"/>
  <c r="U1364" i="3"/>
  <c r="U1376" i="3"/>
  <c r="V1376" i="3"/>
  <c r="X1376" i="3" s="1"/>
  <c r="V1875" i="3"/>
  <c r="X1875" i="3" s="1"/>
  <c r="V1388" i="3"/>
  <c r="X1388" i="3" s="1"/>
  <c r="V1678" i="3"/>
  <c r="X1678" i="3" s="1"/>
  <c r="U1388" i="3"/>
  <c r="V1400" i="3"/>
  <c r="X1400" i="3" s="1"/>
  <c r="U1400" i="3"/>
  <c r="U1412" i="3"/>
  <c r="V1412" i="3"/>
  <c r="X1412" i="3" s="1"/>
  <c r="V1175" i="3"/>
  <c r="X1175" i="3" s="1"/>
  <c r="V1424" i="3"/>
  <c r="X1424" i="3" s="1"/>
  <c r="U1424" i="3"/>
  <c r="V77" i="3"/>
  <c r="X77" i="3" s="1"/>
  <c r="V881" i="3"/>
  <c r="X881" i="3" s="1"/>
  <c r="V319" i="3"/>
  <c r="X319" i="3" s="1"/>
  <c r="V1436" i="3"/>
  <c r="X1436" i="3" s="1"/>
  <c r="U1436" i="3"/>
  <c r="V2593" i="3"/>
  <c r="X2593" i="3" s="1"/>
  <c r="U1448" i="3"/>
  <c r="V1448" i="3"/>
  <c r="X1448" i="3" s="1"/>
  <c r="V1460" i="3"/>
  <c r="X1460" i="3" s="1"/>
  <c r="U1460" i="3"/>
  <c r="V1721" i="3"/>
  <c r="X1721" i="3" s="1"/>
  <c r="U1472" i="3"/>
  <c r="V1472" i="3"/>
  <c r="X1472" i="3" s="1"/>
  <c r="U1484" i="3"/>
  <c r="V1484" i="3"/>
  <c r="X1484" i="3" s="1"/>
  <c r="U1496" i="3"/>
  <c r="V1496" i="3"/>
  <c r="X1496" i="3" s="1"/>
  <c r="U1508" i="3"/>
  <c r="V1508" i="3"/>
  <c r="X1508" i="3" s="1"/>
  <c r="U1520" i="3"/>
  <c r="V1520" i="3"/>
  <c r="X1520" i="3" s="1"/>
  <c r="V1532" i="3"/>
  <c r="X1532" i="3" s="1"/>
  <c r="U1532" i="3"/>
  <c r="U1544" i="3"/>
  <c r="V1544" i="3"/>
  <c r="X1544" i="3" s="1"/>
  <c r="U1556" i="3"/>
  <c r="V1556" i="3"/>
  <c r="X1556" i="3" s="1"/>
  <c r="U1568" i="3"/>
  <c r="V1568" i="3"/>
  <c r="X1568" i="3" s="1"/>
  <c r="V1580" i="3"/>
  <c r="X1580" i="3" s="1"/>
  <c r="U1580" i="3"/>
  <c r="U1592" i="3"/>
  <c r="V1592" i="3"/>
  <c r="X1592" i="3" s="1"/>
  <c r="V1604" i="3"/>
  <c r="X1604" i="3" s="1"/>
  <c r="U1604" i="3"/>
  <c r="V1616" i="3"/>
  <c r="X1616" i="3" s="1"/>
  <c r="U1616" i="3"/>
  <c r="U1628" i="3"/>
  <c r="V1628" i="3"/>
  <c r="X1628" i="3" s="1"/>
  <c r="U1640" i="3"/>
  <c r="V1640" i="3"/>
  <c r="X1640" i="3" s="1"/>
  <c r="V1652" i="3"/>
  <c r="X1652" i="3" s="1"/>
  <c r="U1652" i="3"/>
  <c r="U1664" i="3"/>
  <c r="V1664" i="3"/>
  <c r="X1664" i="3" s="1"/>
  <c r="V1676" i="3"/>
  <c r="X1676" i="3" s="1"/>
  <c r="U1676" i="3"/>
  <c r="U1688" i="3"/>
  <c r="V1688" i="3"/>
  <c r="X1688" i="3" s="1"/>
  <c r="U1700" i="3"/>
  <c r="V1700" i="3"/>
  <c r="X1700" i="3" s="1"/>
  <c r="V2538" i="3"/>
  <c r="X2538" i="3" s="1"/>
  <c r="V703" i="3"/>
  <c r="X703" i="3" s="1"/>
  <c r="U1712" i="3"/>
  <c r="V1712" i="3"/>
  <c r="X1712" i="3" s="1"/>
  <c r="V1724" i="3"/>
  <c r="X1724" i="3" s="1"/>
  <c r="U1724" i="3"/>
  <c r="U1736" i="3"/>
  <c r="V1736" i="3"/>
  <c r="X1736" i="3" s="1"/>
  <c r="V1748" i="3"/>
  <c r="X1748" i="3" s="1"/>
  <c r="U1748" i="3"/>
  <c r="V1760" i="3"/>
  <c r="X1760" i="3" s="1"/>
  <c r="U1760" i="3"/>
  <c r="V1006" i="3"/>
  <c r="X1006" i="3" s="1"/>
  <c r="U1772" i="3"/>
  <c r="V1772" i="3"/>
  <c r="X1772" i="3" s="1"/>
  <c r="U1784" i="3"/>
  <c r="V1784" i="3"/>
  <c r="X1784" i="3" s="1"/>
  <c r="V1796" i="3"/>
  <c r="X1796" i="3" s="1"/>
  <c r="U1796" i="3"/>
  <c r="V1923" i="3"/>
  <c r="X1923" i="3" s="1"/>
  <c r="V2318" i="3"/>
  <c r="X2318" i="3" s="1"/>
  <c r="U1808" i="3"/>
  <c r="V1808" i="3"/>
  <c r="X1808" i="3" s="1"/>
  <c r="V1820" i="3"/>
  <c r="X1820" i="3" s="1"/>
  <c r="U1820" i="3"/>
  <c r="U1832" i="3"/>
  <c r="V1832" i="3"/>
  <c r="X1832" i="3" s="1"/>
  <c r="U1844" i="3"/>
  <c r="V1844" i="3"/>
  <c r="X1844" i="3" s="1"/>
  <c r="U1856" i="3"/>
  <c r="V1856" i="3"/>
  <c r="X1856" i="3" s="1"/>
  <c r="V1868" i="3"/>
  <c r="X1868" i="3" s="1"/>
  <c r="U1868" i="3"/>
  <c r="V700" i="3"/>
  <c r="X700" i="3" s="1"/>
  <c r="U1880" i="3"/>
  <c r="V1880" i="3"/>
  <c r="X1880" i="3" s="1"/>
  <c r="V1892" i="3"/>
  <c r="X1892" i="3" s="1"/>
  <c r="U1892" i="3"/>
  <c r="U1904" i="3"/>
  <c r="V1904" i="3"/>
  <c r="X1904" i="3" s="1"/>
  <c r="V1916" i="3"/>
  <c r="X1916" i="3" s="1"/>
  <c r="U1916" i="3"/>
  <c r="V1928" i="3"/>
  <c r="X1928" i="3" s="1"/>
  <c r="U1928" i="3"/>
  <c r="V2362" i="3"/>
  <c r="X2362" i="3" s="1"/>
  <c r="V1940" i="3"/>
  <c r="X1940" i="3" s="1"/>
  <c r="U1940" i="3"/>
  <c r="U1952" i="3"/>
  <c r="V1952" i="3"/>
  <c r="X1952" i="3" s="1"/>
  <c r="V1964" i="3"/>
  <c r="X1964" i="3" s="1"/>
  <c r="U1964" i="3"/>
  <c r="V2590" i="3"/>
  <c r="X2590" i="3" s="1"/>
  <c r="U1976" i="3"/>
  <c r="V1976" i="3"/>
  <c r="X1976" i="3" s="1"/>
  <c r="V414" i="3"/>
  <c r="X414" i="3" s="1"/>
  <c r="U1988" i="3"/>
  <c r="V1988" i="3"/>
  <c r="X1988" i="3" s="1"/>
  <c r="V2000" i="3"/>
  <c r="X2000" i="3" s="1"/>
  <c r="U2000" i="3"/>
  <c r="V1034" i="3"/>
  <c r="X1034" i="3" s="1"/>
  <c r="V1337" i="3"/>
  <c r="X1337" i="3" s="1"/>
  <c r="V1487" i="3"/>
  <c r="X1487" i="3" s="1"/>
  <c r="V2012" i="3"/>
  <c r="X2012" i="3" s="1"/>
  <c r="V1022" i="3"/>
  <c r="X1022" i="3" s="1"/>
  <c r="U2012" i="3"/>
  <c r="V758" i="3"/>
  <c r="X758" i="3" s="1"/>
  <c r="V2024" i="3"/>
  <c r="X2024" i="3" s="1"/>
  <c r="U2024" i="3"/>
  <c r="U2036" i="3"/>
  <c r="V2036" i="3"/>
  <c r="X2036" i="3" s="1"/>
  <c r="V2048" i="3"/>
  <c r="X2048" i="3" s="1"/>
  <c r="U2048" i="3"/>
  <c r="U2060" i="3"/>
  <c r="V2060" i="3"/>
  <c r="X2060" i="3" s="1"/>
  <c r="U2072" i="3"/>
  <c r="V2072" i="3"/>
  <c r="X2072" i="3" s="1"/>
  <c r="V2753" i="3"/>
  <c r="X2753" i="3" s="1"/>
  <c r="U2084" i="3"/>
  <c r="V2084" i="3"/>
  <c r="X2084" i="3" s="1"/>
  <c r="U2096" i="3"/>
  <c r="V2096" i="3"/>
  <c r="X2096" i="3" s="1"/>
  <c r="U2108" i="3"/>
  <c r="V2108" i="3"/>
  <c r="X2108" i="3" s="1"/>
  <c r="V2120" i="3"/>
  <c r="X2120" i="3" s="1"/>
  <c r="U2120" i="3"/>
  <c r="V1334" i="3"/>
  <c r="X1334" i="3" s="1"/>
  <c r="U2132" i="3"/>
  <c r="V2132" i="3"/>
  <c r="X2132" i="3" s="1"/>
  <c r="V1347" i="3"/>
  <c r="X1347" i="3" s="1"/>
  <c r="V2144" i="3"/>
  <c r="X2144" i="3" s="1"/>
  <c r="V3041" i="3"/>
  <c r="X3041" i="3" s="1"/>
  <c r="U2144" i="3"/>
  <c r="U2156" i="3"/>
  <c r="V2156" i="3"/>
  <c r="X2156" i="3" s="1"/>
  <c r="V2168" i="3"/>
  <c r="X2168" i="3" s="1"/>
  <c r="U2180" i="3"/>
  <c r="V2180" i="3"/>
  <c r="X2180" i="3" s="1"/>
  <c r="V2192" i="3"/>
  <c r="X2192" i="3" s="1"/>
  <c r="U2192" i="3"/>
  <c r="V698" i="3"/>
  <c r="X698" i="3" s="1"/>
  <c r="V358" i="3"/>
  <c r="X358" i="3" s="1"/>
  <c r="V1111" i="3"/>
  <c r="X1111" i="3" s="1"/>
  <c r="V1595" i="3"/>
  <c r="X1595" i="3" s="1"/>
  <c r="V1983" i="3"/>
  <c r="X1983" i="3" s="1"/>
  <c r="V2018" i="3"/>
  <c r="X2018" i="3" s="1"/>
  <c r="V2345" i="3"/>
  <c r="X2345" i="3" s="1"/>
  <c r="V1074" i="3"/>
  <c r="X1074" i="3" s="1"/>
  <c r="U2204" i="3"/>
  <c r="V2270" i="3"/>
  <c r="X2270" i="3" s="1"/>
  <c r="V2327" i="3"/>
  <c r="X2327" i="3" s="1"/>
  <c r="V1522" i="3"/>
  <c r="X1522" i="3" s="1"/>
  <c r="V2204" i="3"/>
  <c r="X2204" i="3" s="1"/>
  <c r="V2554" i="3"/>
  <c r="X2554" i="3" s="1"/>
  <c r="V2356" i="3"/>
  <c r="X2356" i="3" s="1"/>
  <c r="V2216" i="3"/>
  <c r="X2216" i="3" s="1"/>
  <c r="U2216" i="3"/>
  <c r="U2228" i="3"/>
  <c r="V2228" i="3"/>
  <c r="X2228" i="3" s="1"/>
  <c r="V2240" i="3"/>
  <c r="X2240" i="3" s="1"/>
  <c r="U2240" i="3"/>
  <c r="U2252" i="3"/>
  <c r="V2252" i="3"/>
  <c r="X2252" i="3" s="1"/>
  <c r="V2264" i="3"/>
  <c r="X2264" i="3" s="1"/>
  <c r="U2264" i="3"/>
  <c r="U2276" i="3"/>
  <c r="V2276" i="3"/>
  <c r="X2276" i="3" s="1"/>
  <c r="V1934" i="3"/>
  <c r="X1934" i="3" s="1"/>
  <c r="V1299" i="3"/>
  <c r="X1299" i="3" s="1"/>
  <c r="U2288" i="3"/>
  <c r="V2288" i="3"/>
  <c r="X2288" i="3" s="1"/>
  <c r="U2300" i="3"/>
  <c r="V2300" i="3"/>
  <c r="X2300" i="3" s="1"/>
  <c r="V2312" i="3"/>
  <c r="X2312" i="3" s="1"/>
  <c r="U2312" i="3"/>
  <c r="U2324" i="3"/>
  <c r="V2324" i="3"/>
  <c r="X2324" i="3" s="1"/>
  <c r="V2905" i="3"/>
  <c r="X2905" i="3" s="1"/>
  <c r="V2336" i="3"/>
  <c r="X2336" i="3" s="1"/>
  <c r="U2336" i="3"/>
  <c r="U2348" i="3"/>
  <c r="V2348" i="3"/>
  <c r="X2348" i="3" s="1"/>
  <c r="U2360" i="3"/>
  <c r="V2360" i="3"/>
  <c r="X2360" i="3" s="1"/>
  <c r="V2119" i="3"/>
  <c r="X2119" i="3" s="1"/>
  <c r="U2372" i="3"/>
  <c r="V2372" i="3"/>
  <c r="X2372" i="3" s="1"/>
  <c r="V2384" i="3"/>
  <c r="X2384" i="3" s="1"/>
  <c r="U2384" i="3"/>
  <c r="U2396" i="3"/>
  <c r="V2396" i="3"/>
  <c r="X2396" i="3" s="1"/>
  <c r="V2408" i="3"/>
  <c r="X2408" i="3" s="1"/>
  <c r="U2408" i="3"/>
  <c r="U2420" i="3"/>
  <c r="V2420" i="3"/>
  <c r="X2420" i="3" s="1"/>
  <c r="U2432" i="3"/>
  <c r="V2432" i="3"/>
  <c r="X2432" i="3" s="1"/>
  <c r="U2444" i="3"/>
  <c r="V1090" i="3"/>
  <c r="X1090" i="3" s="1"/>
  <c r="V2456" i="3"/>
  <c r="X2456" i="3" s="1"/>
  <c r="V2767" i="3"/>
  <c r="X2767" i="3" s="1"/>
  <c r="U2456" i="3"/>
  <c r="U2468" i="3"/>
  <c r="V2468" i="3"/>
  <c r="X2468" i="3" s="1"/>
  <c r="V2480" i="3"/>
  <c r="X2480" i="3" s="1"/>
  <c r="U2480" i="3"/>
  <c r="U2492" i="3"/>
  <c r="V2492" i="3"/>
  <c r="X2492" i="3" s="1"/>
  <c r="V2686" i="3"/>
  <c r="X2686" i="3" s="1"/>
  <c r="U2504" i="3"/>
  <c r="V2504" i="3"/>
  <c r="X2504" i="3" s="1"/>
  <c r="U2516" i="3"/>
  <c r="V1398" i="3"/>
  <c r="X1398" i="3" s="1"/>
  <c r="V2528" i="3"/>
  <c r="X2528" i="3" s="1"/>
  <c r="U2528" i="3"/>
  <c r="U2540" i="3"/>
  <c r="V2540" i="3"/>
  <c r="X2540" i="3" s="1"/>
  <c r="U2552" i="3"/>
  <c r="V2552" i="3"/>
  <c r="X2552" i="3" s="1"/>
  <c r="V2564" i="3"/>
  <c r="X2564" i="3" s="1"/>
  <c r="U2564" i="3"/>
  <c r="U2576" i="3"/>
  <c r="V2576" i="3"/>
  <c r="X2576" i="3" s="1"/>
  <c r="V2588" i="3"/>
  <c r="X2588" i="3" s="1"/>
  <c r="V2600" i="3"/>
  <c r="X2600" i="3" s="1"/>
  <c r="U2600" i="3"/>
  <c r="U2612" i="3"/>
  <c r="V2612" i="3"/>
  <c r="X2612" i="3" s="1"/>
  <c r="U2624" i="3"/>
  <c r="V2624" i="3"/>
  <c r="X2624" i="3" s="1"/>
  <c r="V2636" i="3"/>
  <c r="X2636" i="3" s="1"/>
  <c r="U2648" i="3"/>
  <c r="U2660" i="3"/>
  <c r="V2660" i="3"/>
  <c r="X2660" i="3" s="1"/>
  <c r="V2672" i="3"/>
  <c r="X2672" i="3" s="1"/>
  <c r="V2684" i="3"/>
  <c r="X2684" i="3" s="1"/>
  <c r="U2684" i="3"/>
  <c r="U2696" i="3"/>
  <c r="V2696" i="3"/>
  <c r="X2696" i="3" s="1"/>
  <c r="U2708" i="3"/>
  <c r="V2708" i="3"/>
  <c r="X2708" i="3" s="1"/>
  <c r="V2720" i="3"/>
  <c r="X2720" i="3" s="1"/>
  <c r="U2720" i="3"/>
  <c r="U2732" i="3"/>
  <c r="U2744" i="3"/>
  <c r="U2780" i="3"/>
  <c r="U2792" i="3"/>
  <c r="V2828" i="3"/>
  <c r="X2828" i="3" s="1"/>
  <c r="V2840" i="3"/>
  <c r="X2840" i="3" s="1"/>
  <c r="V2852" i="3"/>
  <c r="X2852" i="3" s="1"/>
  <c r="V2864" i="3"/>
  <c r="X2864" i="3" s="1"/>
  <c r="U2888" i="3"/>
  <c r="U2900" i="3"/>
  <c r="U2912" i="3"/>
  <c r="V2893" i="3"/>
  <c r="X2893" i="3" s="1"/>
  <c r="U2924" i="3"/>
  <c r="U2960" i="3"/>
  <c r="U2972" i="3"/>
  <c r="U2984" i="3"/>
  <c r="U2996" i="3"/>
  <c r="U3032" i="3"/>
  <c r="V2424" i="3"/>
  <c r="X2424" i="3" s="1"/>
  <c r="U3104" i="3"/>
  <c r="U3176" i="3"/>
  <c r="V1951" i="3"/>
  <c r="X1951" i="3" s="1"/>
  <c r="V1254" i="3"/>
  <c r="X1254" i="3" s="1"/>
  <c r="U3248" i="3"/>
  <c r="V809" i="3"/>
  <c r="X809" i="3" s="1"/>
  <c r="U3320" i="3"/>
  <c r="V2352" i="3"/>
  <c r="X2352" i="3" s="1"/>
  <c r="U3392" i="3"/>
  <c r="V2057" i="3"/>
  <c r="X2057" i="3" s="1"/>
  <c r="V2308" i="3"/>
  <c r="X2308" i="3" s="1"/>
  <c r="V2597" i="3"/>
  <c r="X2597" i="3" s="1"/>
  <c r="V838" i="3"/>
  <c r="X838" i="3" s="1"/>
  <c r="V1469" i="3"/>
  <c r="X1469" i="3" s="1"/>
  <c r="V365" i="3"/>
  <c r="X365" i="3" s="1"/>
  <c r="V2333" i="3"/>
  <c r="X2333" i="3" s="1"/>
  <c r="V2800" i="3"/>
  <c r="X2800" i="3" s="1"/>
  <c r="V1864" i="3"/>
  <c r="X1864" i="3" s="1"/>
  <c r="V2286" i="3"/>
  <c r="X2286" i="3" s="1"/>
  <c r="V2158" i="3"/>
  <c r="X2158" i="3" s="1"/>
  <c r="V2020" i="3"/>
  <c r="X2020" i="3" s="1"/>
  <c r="V641" i="3"/>
  <c r="X641" i="3" s="1"/>
  <c r="V2235" i="3"/>
  <c r="X2235" i="3" s="1"/>
  <c r="V2299" i="3"/>
  <c r="X2299" i="3" s="1"/>
  <c r="V208" i="3"/>
  <c r="X208" i="3" s="1"/>
  <c r="V1612" i="3"/>
  <c r="X1612" i="3" s="1"/>
  <c r="V2775" i="3"/>
  <c r="X2775" i="3" s="1"/>
  <c r="V210" i="3"/>
  <c r="X210" i="3" s="1"/>
  <c r="V1131" i="3"/>
  <c r="X1131" i="3" s="1"/>
  <c r="V2759" i="3"/>
  <c r="X2759" i="3" s="1"/>
  <c r="V2851" i="3"/>
  <c r="X2851" i="3" s="1"/>
  <c r="V2488" i="3"/>
  <c r="X2488" i="3" s="1"/>
  <c r="V377" i="3"/>
  <c r="X377" i="3" s="1"/>
  <c r="V306" i="3"/>
  <c r="X306" i="3" s="1"/>
  <c r="V295" i="3"/>
  <c r="X295" i="3" s="1"/>
  <c r="V883" i="3"/>
  <c r="X883" i="3" s="1"/>
  <c r="V1195" i="3"/>
  <c r="X1195" i="3" s="1"/>
  <c r="V2507" i="3"/>
  <c r="X2507" i="3" s="1"/>
  <c r="V2801" i="3"/>
  <c r="X2801" i="3" s="1"/>
  <c r="V1658" i="3"/>
  <c r="X1658" i="3" s="1"/>
  <c r="V1505" i="3"/>
  <c r="X1505" i="3" s="1"/>
  <c r="V3140" i="3"/>
  <c r="X3140" i="3" s="1"/>
  <c r="V3092" i="3"/>
  <c r="X3092" i="3" s="1"/>
  <c r="V3044" i="3"/>
  <c r="X3044" i="3" s="1"/>
  <c r="U2864" i="3"/>
  <c r="U2804" i="3"/>
  <c r="V2756" i="3"/>
  <c r="X2756" i="3" s="1"/>
  <c r="U3044" i="3"/>
  <c r="V2984" i="3"/>
  <c r="X2984" i="3" s="1"/>
  <c r="U2828" i="3"/>
  <c r="U2756" i="3"/>
  <c r="U2588" i="3"/>
  <c r="V2326" i="3"/>
  <c r="X2326" i="3" s="1"/>
  <c r="V3020" i="3"/>
  <c r="X3020" i="3" s="1"/>
  <c r="V2998" i="3"/>
  <c r="X2998" i="3" s="1"/>
  <c r="V2936" i="3"/>
  <c r="X2936" i="3" s="1"/>
  <c r="V2755" i="3"/>
  <c r="X2755" i="3" s="1"/>
  <c r="V2744" i="3"/>
  <c r="X2744" i="3" s="1"/>
  <c r="V2732" i="3"/>
  <c r="X2732" i="3" s="1"/>
  <c r="V2444" i="3"/>
  <c r="X2444" i="3" s="1"/>
  <c r="V3152" i="3"/>
  <c r="X3152" i="3" s="1"/>
  <c r="V3104" i="3"/>
  <c r="X3104" i="3" s="1"/>
  <c r="V3056" i="3"/>
  <c r="X3056" i="3" s="1"/>
  <c r="U3020" i="3"/>
  <c r="V2960" i="3"/>
  <c r="X2960" i="3" s="1"/>
  <c r="U2936" i="3"/>
  <c r="V2888" i="3"/>
  <c r="X2888" i="3" s="1"/>
  <c r="V2835" i="3"/>
  <c r="X2835" i="3" s="1"/>
  <c r="V2792" i="3"/>
  <c r="X2792" i="3" s="1"/>
  <c r="V2967" i="3"/>
  <c r="X2967" i="3" s="1"/>
  <c r="V2959" i="3"/>
  <c r="X2959" i="3" s="1"/>
  <c r="V2912" i="3"/>
  <c r="X2912" i="3" s="1"/>
  <c r="U2852" i="3"/>
  <c r="V2274" i="3"/>
  <c r="X2274" i="3" s="1"/>
  <c r="V2255" i="3"/>
  <c r="X2255" i="3" s="1"/>
  <c r="V2809" i="3"/>
  <c r="X2809" i="3" s="1"/>
  <c r="V2364" i="3"/>
  <c r="X2364" i="3" s="1"/>
  <c r="V3232" i="3"/>
  <c r="X3232" i="3" s="1"/>
  <c r="U3212" i="3"/>
  <c r="V3164" i="3"/>
  <c r="X3164" i="3" s="1"/>
  <c r="V3150" i="3"/>
  <c r="X3150" i="3" s="1"/>
  <c r="U3116" i="3"/>
  <c r="V3068" i="3"/>
  <c r="X3068" i="3" s="1"/>
  <c r="V2117" i="3"/>
  <c r="X2117" i="3" s="1"/>
  <c r="V1660" i="3"/>
  <c r="X1660" i="3" s="1"/>
  <c r="U3068" i="3"/>
  <c r="V3032" i="3"/>
  <c r="X3032" i="3" s="1"/>
  <c r="V2909" i="3"/>
  <c r="X2909" i="3" s="1"/>
  <c r="V2823" i="3"/>
  <c r="X2823" i="3" s="1"/>
  <c r="V2816" i="3"/>
  <c r="X2816" i="3" s="1"/>
  <c r="V2750" i="3"/>
  <c r="X2750" i="3" s="1"/>
  <c r="V3053" i="3"/>
  <c r="X3053" i="3" s="1"/>
  <c r="V2972" i="3"/>
  <c r="X2972" i="3" s="1"/>
  <c r="V2876" i="3"/>
  <c r="X2876" i="3" s="1"/>
  <c r="U2840" i="3"/>
  <c r="U2816" i="3"/>
  <c r="V2780" i="3"/>
  <c r="X2780" i="3" s="1"/>
  <c r="U2168" i="3"/>
  <c r="V3128" i="3"/>
  <c r="X3128" i="3" s="1"/>
  <c r="V3100" i="3"/>
  <c r="X3100" i="3" s="1"/>
  <c r="V3080" i="3"/>
  <c r="X3080" i="3" s="1"/>
  <c r="V3008" i="3"/>
  <c r="X3008" i="3" s="1"/>
  <c r="V2948" i="3"/>
  <c r="X2948" i="3" s="1"/>
  <c r="V2924" i="3"/>
  <c r="X2924" i="3" s="1"/>
  <c r="V2900" i="3"/>
  <c r="X2900" i="3" s="1"/>
  <c r="U2876" i="3"/>
  <c r="V2822" i="3"/>
  <c r="X2822" i="3" s="1"/>
  <c r="U2636" i="3"/>
  <c r="V3023" i="3"/>
  <c r="X3023" i="3" s="1"/>
  <c r="U3008" i="3"/>
  <c r="U2948" i="3"/>
  <c r="V2875" i="3"/>
  <c r="X2875" i="3" s="1"/>
  <c r="V2768" i="3"/>
  <c r="X2768" i="3" s="1"/>
  <c r="V2516" i="3"/>
  <c r="X2516" i="3" s="1"/>
  <c r="U9" i="3"/>
  <c r="V9" i="3"/>
  <c r="X9" i="3" s="1"/>
  <c r="V533" i="3"/>
  <c r="X533" i="3" s="1"/>
  <c r="V64" i="3"/>
  <c r="X64" i="3" s="1"/>
  <c r="U21" i="3"/>
  <c r="V21" i="3"/>
  <c r="X21" i="3" s="1"/>
  <c r="U33" i="3"/>
  <c r="V33" i="3"/>
  <c r="X33" i="3" s="1"/>
  <c r="U45" i="3"/>
  <c r="V45" i="3"/>
  <c r="X45" i="3" s="1"/>
  <c r="U57" i="3"/>
  <c r="V57" i="3"/>
  <c r="X57" i="3" s="1"/>
  <c r="V6" i="3"/>
  <c r="X6" i="3" s="1"/>
  <c r="U69" i="3"/>
  <c r="V69" i="3"/>
  <c r="X69" i="3" s="1"/>
  <c r="V2068" i="3"/>
  <c r="X2068" i="3" s="1"/>
  <c r="U81" i="3"/>
  <c r="V81" i="3"/>
  <c r="X81" i="3" s="1"/>
  <c r="U93" i="3"/>
  <c r="V93" i="3"/>
  <c r="X93" i="3" s="1"/>
  <c r="U105" i="3"/>
  <c r="V105" i="3"/>
  <c r="X105" i="3" s="1"/>
  <c r="U117" i="3"/>
  <c r="V117" i="3"/>
  <c r="X117" i="3" s="1"/>
  <c r="U129" i="3"/>
  <c r="V129" i="3"/>
  <c r="X129" i="3" s="1"/>
  <c r="U141" i="3"/>
  <c r="V141" i="3"/>
  <c r="X141" i="3" s="1"/>
  <c r="U153" i="3"/>
  <c r="V153" i="3"/>
  <c r="X153" i="3" s="1"/>
  <c r="U165" i="3"/>
  <c r="V165" i="3"/>
  <c r="X165" i="3" s="1"/>
  <c r="U177" i="3"/>
  <c r="V177" i="3"/>
  <c r="X177" i="3" s="1"/>
  <c r="U189" i="3"/>
  <c r="V189" i="3"/>
  <c r="X189" i="3" s="1"/>
  <c r="U201" i="3"/>
  <c r="V201" i="3"/>
  <c r="X201" i="3" s="1"/>
  <c r="U213" i="3"/>
  <c r="V213" i="3"/>
  <c r="X213" i="3" s="1"/>
  <c r="U225" i="3"/>
  <c r="V225" i="3"/>
  <c r="X225" i="3" s="1"/>
  <c r="U237" i="3"/>
  <c r="V237" i="3"/>
  <c r="X237" i="3" s="1"/>
  <c r="U249" i="3"/>
  <c r="V249" i="3"/>
  <c r="X249" i="3" s="1"/>
  <c r="U261" i="3"/>
  <c r="V261" i="3"/>
  <c r="X261" i="3" s="1"/>
  <c r="V1063" i="3"/>
  <c r="X1063" i="3" s="1"/>
  <c r="U273" i="3"/>
  <c r="V273" i="3"/>
  <c r="X273" i="3" s="1"/>
  <c r="U285" i="3"/>
  <c r="V285" i="3"/>
  <c r="X285" i="3" s="1"/>
  <c r="U297" i="3"/>
  <c r="V297" i="3"/>
  <c r="X297" i="3" s="1"/>
  <c r="U309" i="3"/>
  <c r="V309" i="3"/>
  <c r="X309" i="3" s="1"/>
  <c r="V1132" i="3"/>
  <c r="X1132" i="3" s="1"/>
  <c r="U321" i="3"/>
  <c r="V321" i="3"/>
  <c r="X321" i="3" s="1"/>
  <c r="U333" i="3"/>
  <c r="V333" i="3"/>
  <c r="X333" i="3" s="1"/>
  <c r="U345" i="3"/>
  <c r="V345" i="3"/>
  <c r="X345" i="3" s="1"/>
  <c r="U357" i="3"/>
  <c r="V357" i="3"/>
  <c r="X357" i="3" s="1"/>
  <c r="V114" i="3"/>
  <c r="X114" i="3" s="1"/>
  <c r="V1999" i="3"/>
  <c r="X1999" i="3" s="1"/>
  <c r="V1348" i="3"/>
  <c r="X1348" i="3" s="1"/>
  <c r="V1782" i="3"/>
  <c r="X1782" i="3" s="1"/>
  <c r="V2059" i="3"/>
  <c r="X2059" i="3" s="1"/>
  <c r="V1649" i="3"/>
  <c r="X1649" i="3" s="1"/>
  <c r="V1455" i="3"/>
  <c r="X1455" i="3" s="1"/>
  <c r="V1771" i="3"/>
  <c r="X1771" i="3" s="1"/>
  <c r="V1718" i="3"/>
  <c r="X1718" i="3" s="1"/>
  <c r="V3267" i="3"/>
  <c r="X3267" i="3" s="1"/>
  <c r="V2044" i="3"/>
  <c r="X2044" i="3" s="1"/>
  <c r="U369" i="3"/>
  <c r="V369" i="3"/>
  <c r="X369" i="3" s="1"/>
  <c r="U381" i="3"/>
  <c r="V381" i="3"/>
  <c r="X381" i="3" s="1"/>
  <c r="U393" i="3"/>
  <c r="V393" i="3"/>
  <c r="X393" i="3" s="1"/>
  <c r="V2910" i="3"/>
  <c r="X2910" i="3" s="1"/>
  <c r="U405" i="3"/>
  <c r="V405" i="3"/>
  <c r="X405" i="3" s="1"/>
  <c r="U417" i="3"/>
  <c r="V417" i="3"/>
  <c r="X417" i="3" s="1"/>
  <c r="U429" i="3"/>
  <c r="V429" i="3"/>
  <c r="X429" i="3" s="1"/>
  <c r="U441" i="3"/>
  <c r="V441" i="3"/>
  <c r="X441" i="3" s="1"/>
  <c r="U453" i="3"/>
  <c r="V453" i="3"/>
  <c r="X453" i="3" s="1"/>
  <c r="U465" i="3"/>
  <c r="V465" i="3"/>
  <c r="X465" i="3" s="1"/>
  <c r="U477" i="3"/>
  <c r="V477" i="3"/>
  <c r="X477" i="3" s="1"/>
  <c r="U489" i="3"/>
  <c r="V489" i="3"/>
  <c r="X489" i="3" s="1"/>
  <c r="V1995" i="3"/>
  <c r="X1995" i="3" s="1"/>
  <c r="U501" i="3"/>
  <c r="V501" i="3"/>
  <c r="X501" i="3" s="1"/>
  <c r="U513" i="3"/>
  <c r="V513" i="3"/>
  <c r="X513" i="3" s="1"/>
  <c r="U525" i="3"/>
  <c r="V525" i="3"/>
  <c r="X525" i="3" s="1"/>
  <c r="U537" i="3"/>
  <c r="V537" i="3"/>
  <c r="X537" i="3" s="1"/>
  <c r="U549" i="3"/>
  <c r="V549" i="3"/>
  <c r="X549" i="3" s="1"/>
  <c r="U561" i="3"/>
  <c r="V561" i="3"/>
  <c r="X561" i="3" s="1"/>
  <c r="V573" i="3"/>
  <c r="X573" i="3" s="1"/>
  <c r="U573" i="3"/>
  <c r="V585" i="3"/>
  <c r="X585" i="3" s="1"/>
  <c r="U585" i="3"/>
  <c r="V597" i="3"/>
  <c r="X597" i="3" s="1"/>
  <c r="U597" i="3"/>
  <c r="V770" i="3"/>
  <c r="X770" i="3" s="1"/>
  <c r="V609" i="3"/>
  <c r="X609" i="3" s="1"/>
  <c r="U609" i="3"/>
  <c r="V621" i="3"/>
  <c r="X621" i="3" s="1"/>
  <c r="U621" i="3"/>
  <c r="V633" i="3"/>
  <c r="X633" i="3" s="1"/>
  <c r="U633" i="3"/>
  <c r="V645" i="3"/>
  <c r="X645" i="3" s="1"/>
  <c r="U645" i="3"/>
  <c r="V2283" i="3"/>
  <c r="X2283" i="3" s="1"/>
  <c r="V657" i="3"/>
  <c r="X657" i="3" s="1"/>
  <c r="U657" i="3"/>
  <c r="V606" i="3"/>
  <c r="X606" i="3" s="1"/>
  <c r="V669" i="3"/>
  <c r="X669" i="3" s="1"/>
  <c r="U669" i="3"/>
  <c r="V681" i="3"/>
  <c r="X681" i="3" s="1"/>
  <c r="U681" i="3"/>
  <c r="V693" i="3"/>
  <c r="X693" i="3" s="1"/>
  <c r="U693" i="3"/>
  <c r="V705" i="3"/>
  <c r="X705" i="3" s="1"/>
  <c r="U705" i="3"/>
  <c r="V717" i="3"/>
  <c r="X717" i="3" s="1"/>
  <c r="V691" i="3"/>
  <c r="X691" i="3" s="1"/>
  <c r="U717" i="3"/>
  <c r="V729" i="3"/>
  <c r="X729" i="3" s="1"/>
  <c r="U729" i="3"/>
  <c r="V741" i="3"/>
  <c r="X741" i="3" s="1"/>
  <c r="U741" i="3"/>
  <c r="V753" i="3"/>
  <c r="X753" i="3" s="1"/>
  <c r="U753" i="3"/>
  <c r="V765" i="3"/>
  <c r="X765" i="3" s="1"/>
  <c r="U765" i="3"/>
  <c r="V777" i="3"/>
  <c r="X777" i="3" s="1"/>
  <c r="V293" i="3"/>
  <c r="X293" i="3" s="1"/>
  <c r="U777" i="3"/>
  <c r="V923" i="3"/>
  <c r="X923" i="3" s="1"/>
  <c r="V2186" i="3"/>
  <c r="X2186" i="3" s="1"/>
  <c r="V789" i="3"/>
  <c r="X789" i="3" s="1"/>
  <c r="U789" i="3"/>
  <c r="V2426" i="3"/>
  <c r="X2426" i="3" s="1"/>
  <c r="V801" i="3"/>
  <c r="X801" i="3" s="1"/>
  <c r="U801" i="3"/>
  <c r="V813" i="3"/>
  <c r="X813" i="3" s="1"/>
  <c r="U813" i="3"/>
  <c r="V825" i="3"/>
  <c r="X825" i="3" s="1"/>
  <c r="U825" i="3"/>
  <c r="V837" i="3"/>
  <c r="X837" i="3" s="1"/>
  <c r="U837" i="3"/>
  <c r="V1646" i="3"/>
  <c r="X1646" i="3" s="1"/>
  <c r="V849" i="3"/>
  <c r="X849" i="3" s="1"/>
  <c r="U849" i="3"/>
  <c r="V861" i="3"/>
  <c r="X861" i="3" s="1"/>
  <c r="V1414" i="3"/>
  <c r="X1414" i="3" s="1"/>
  <c r="U861" i="3"/>
  <c r="V873" i="3"/>
  <c r="X873" i="3" s="1"/>
  <c r="U873" i="3"/>
  <c r="V885" i="3"/>
  <c r="X885" i="3" s="1"/>
  <c r="U885" i="3"/>
  <c r="U897" i="3"/>
  <c r="V897" i="3"/>
  <c r="X897" i="3" s="1"/>
  <c r="U909" i="3"/>
  <c r="V909" i="3"/>
  <c r="X909" i="3" s="1"/>
  <c r="V921" i="3"/>
  <c r="X921" i="3" s="1"/>
  <c r="U921" i="3"/>
  <c r="U933" i="3"/>
  <c r="V933" i="3"/>
  <c r="X933" i="3" s="1"/>
  <c r="V945" i="3"/>
  <c r="X945" i="3" s="1"/>
  <c r="U945" i="3"/>
  <c r="V957" i="3"/>
  <c r="X957" i="3" s="1"/>
  <c r="U957" i="3"/>
  <c r="V1451" i="3"/>
  <c r="X1451" i="3" s="1"/>
  <c r="U969" i="3"/>
  <c r="V969" i="3"/>
  <c r="X969" i="3" s="1"/>
  <c r="U981" i="3"/>
  <c r="V981" i="3"/>
  <c r="X981" i="3" s="1"/>
  <c r="U993" i="3"/>
  <c r="V993" i="3"/>
  <c r="X993" i="3" s="1"/>
  <c r="U1005" i="3"/>
  <c r="V1005" i="3"/>
  <c r="X1005" i="3" s="1"/>
  <c r="U1017" i="3"/>
  <c r="V1017" i="3"/>
  <c r="X1017" i="3" s="1"/>
  <c r="U1029" i="3"/>
  <c r="V1029" i="3"/>
  <c r="X1029" i="3" s="1"/>
  <c r="U1041" i="3"/>
  <c r="V1041" i="3"/>
  <c r="X1041" i="3" s="1"/>
  <c r="V1275" i="3"/>
  <c r="X1275" i="3" s="1"/>
  <c r="V1710" i="3"/>
  <c r="X1710" i="3" s="1"/>
  <c r="V415" i="3"/>
  <c r="X415" i="3" s="1"/>
  <c r="V1264" i="3"/>
  <c r="X1264" i="3" s="1"/>
  <c r="V1853" i="3"/>
  <c r="X1853" i="3" s="1"/>
  <c r="V1611" i="3"/>
  <c r="X1611" i="3" s="1"/>
  <c r="V880" i="3"/>
  <c r="X880" i="3" s="1"/>
  <c r="V1230" i="3"/>
  <c r="X1230" i="3" s="1"/>
  <c r="U1053" i="3"/>
  <c r="V1010" i="3"/>
  <c r="X1010" i="3" s="1"/>
  <c r="V1053" i="3"/>
  <c r="X1053" i="3" s="1"/>
  <c r="V1366" i="3"/>
  <c r="X1366" i="3" s="1"/>
  <c r="V1890" i="3"/>
  <c r="X1890" i="3" s="1"/>
  <c r="V952" i="3"/>
  <c r="X952" i="3" s="1"/>
  <c r="V2297" i="3"/>
  <c r="X2297" i="3" s="1"/>
  <c r="V1238" i="3"/>
  <c r="X1238" i="3" s="1"/>
  <c r="V2579" i="3"/>
  <c r="X2579" i="3" s="1"/>
  <c r="V1774" i="3"/>
  <c r="X1774" i="3" s="1"/>
  <c r="V2115" i="3"/>
  <c r="X2115" i="3" s="1"/>
  <c r="V1877" i="3"/>
  <c r="X1877" i="3" s="1"/>
  <c r="V1434" i="3"/>
  <c r="X1434" i="3" s="1"/>
  <c r="V1574" i="3"/>
  <c r="X1574" i="3" s="1"/>
  <c r="V2374" i="3"/>
  <c r="X2374" i="3" s="1"/>
  <c r="V1261" i="3"/>
  <c r="X1261" i="3" s="1"/>
  <c r="V2591" i="3"/>
  <c r="X2591" i="3" s="1"/>
  <c r="V2207" i="3"/>
  <c r="X2207" i="3" s="1"/>
  <c r="U1065" i="3"/>
  <c r="V1065" i="3"/>
  <c r="X1065" i="3" s="1"/>
  <c r="U1077" i="3"/>
  <c r="V1077" i="3"/>
  <c r="X1077" i="3" s="1"/>
  <c r="U1089" i="3"/>
  <c r="V1089" i="3"/>
  <c r="X1089" i="3" s="1"/>
  <c r="V1078" i="3"/>
  <c r="X1078" i="3" s="1"/>
  <c r="U1101" i="3"/>
  <c r="V1101" i="3"/>
  <c r="X1101" i="3" s="1"/>
  <c r="V2212" i="3"/>
  <c r="X2212" i="3" s="1"/>
  <c r="V2127" i="3"/>
  <c r="X2127" i="3" s="1"/>
  <c r="V2222" i="3"/>
  <c r="X2222" i="3" s="1"/>
  <c r="U1113" i="3"/>
  <c r="V1113" i="3"/>
  <c r="X1113" i="3" s="1"/>
  <c r="V976" i="3"/>
  <c r="X976" i="3" s="1"/>
  <c r="U1125" i="3"/>
  <c r="V1125" i="3"/>
  <c r="X1125" i="3" s="1"/>
  <c r="V599" i="3"/>
  <c r="X599" i="3" s="1"/>
  <c r="U1137" i="3"/>
  <c r="V1137" i="3"/>
  <c r="X1137" i="3" s="1"/>
  <c r="V3280" i="3"/>
  <c r="X3280" i="3" s="1"/>
  <c r="U1149" i="3"/>
  <c r="V1149" i="3"/>
  <c r="X1149" i="3" s="1"/>
  <c r="U1161" i="3"/>
  <c r="V1161" i="3"/>
  <c r="X1161" i="3" s="1"/>
  <c r="U1173" i="3"/>
  <c r="V1173" i="3"/>
  <c r="X1173" i="3" s="1"/>
  <c r="U1185" i="3"/>
  <c r="V1185" i="3"/>
  <c r="X1185" i="3" s="1"/>
  <c r="U1197" i="3"/>
  <c r="V1197" i="3"/>
  <c r="X1197" i="3" s="1"/>
  <c r="V2511" i="3"/>
  <c r="X2511" i="3" s="1"/>
  <c r="U1209" i="3"/>
  <c r="V1209" i="3"/>
  <c r="X1209" i="3" s="1"/>
  <c r="U1221" i="3"/>
  <c r="V1221" i="3"/>
  <c r="X1221" i="3" s="1"/>
  <c r="U1233" i="3"/>
  <c r="V1233" i="3"/>
  <c r="X1233" i="3" s="1"/>
  <c r="U1245" i="3"/>
  <c r="V1245" i="3"/>
  <c r="X1245" i="3" s="1"/>
  <c r="U1257" i="3"/>
  <c r="V1257" i="3"/>
  <c r="X1257" i="3" s="1"/>
  <c r="V1266" i="3"/>
  <c r="X1266" i="3" s="1"/>
  <c r="U1269" i="3"/>
  <c r="V1269" i="3"/>
  <c r="X1269" i="3" s="1"/>
  <c r="U1281" i="3"/>
  <c r="V1281" i="3"/>
  <c r="X1281" i="3" s="1"/>
  <c r="U1293" i="3"/>
  <c r="V1293" i="3"/>
  <c r="X1293" i="3" s="1"/>
  <c r="U1305" i="3"/>
  <c r="V1305" i="3"/>
  <c r="X1305" i="3" s="1"/>
  <c r="U1317" i="3"/>
  <c r="V1855" i="3"/>
  <c r="X1855" i="3" s="1"/>
  <c r="V1317" i="3"/>
  <c r="X1317" i="3" s="1"/>
  <c r="U1329" i="3"/>
  <c r="V1329" i="3"/>
  <c r="X1329" i="3" s="1"/>
  <c r="U1341" i="3"/>
  <c r="V1341" i="3"/>
  <c r="X1341" i="3" s="1"/>
  <c r="U1353" i="3"/>
  <c r="V1353" i="3"/>
  <c r="X1353" i="3" s="1"/>
  <c r="U1365" i="3"/>
  <c r="V1365" i="3"/>
  <c r="X1365" i="3" s="1"/>
  <c r="U1377" i="3"/>
  <c r="V1377" i="3"/>
  <c r="X1377" i="3" s="1"/>
  <c r="U1389" i="3"/>
  <c r="V1389" i="3"/>
  <c r="X1389" i="3" s="1"/>
  <c r="V2209" i="3"/>
  <c r="X2209" i="3" s="1"/>
  <c r="U1401" i="3"/>
  <c r="V1401" i="3"/>
  <c r="X1401" i="3" s="1"/>
  <c r="U1413" i="3"/>
  <c r="V1413" i="3"/>
  <c r="X1413" i="3" s="1"/>
  <c r="U1425" i="3"/>
  <c r="V1425" i="3"/>
  <c r="X1425" i="3" s="1"/>
  <c r="U1437" i="3"/>
  <c r="V1437" i="3"/>
  <c r="X1437" i="3" s="1"/>
  <c r="U1449" i="3"/>
  <c r="V1449" i="3"/>
  <c r="X1449" i="3" s="1"/>
  <c r="U1461" i="3"/>
  <c r="V1461" i="3"/>
  <c r="X1461" i="3" s="1"/>
  <c r="U1473" i="3"/>
  <c r="V1473" i="3"/>
  <c r="X1473" i="3" s="1"/>
  <c r="U1485" i="3"/>
  <c r="V1485" i="3"/>
  <c r="X1485" i="3" s="1"/>
  <c r="U1497" i="3"/>
  <c r="V1497" i="3"/>
  <c r="X1497" i="3" s="1"/>
  <c r="U1509" i="3"/>
  <c r="V1509" i="3"/>
  <c r="X1509" i="3" s="1"/>
  <c r="U1521" i="3"/>
  <c r="V1521" i="3"/>
  <c r="X1521" i="3" s="1"/>
  <c r="U1533" i="3"/>
  <c r="V1533" i="3"/>
  <c r="X1533" i="3" s="1"/>
  <c r="V1545" i="3"/>
  <c r="X1545" i="3" s="1"/>
  <c r="U1545" i="3"/>
  <c r="V893" i="3"/>
  <c r="X893" i="3" s="1"/>
  <c r="V1202" i="3"/>
  <c r="X1202" i="3" s="1"/>
  <c r="U1557" i="3"/>
  <c r="V1557" i="3"/>
  <c r="X1557" i="3" s="1"/>
  <c r="V1518" i="3"/>
  <c r="X1518" i="3" s="1"/>
  <c r="U1569" i="3"/>
  <c r="V1569" i="3"/>
  <c r="X1569" i="3" s="1"/>
  <c r="U1581" i="3"/>
  <c r="V1581" i="3"/>
  <c r="X1581" i="3" s="1"/>
  <c r="V1593" i="3"/>
  <c r="X1593" i="3" s="1"/>
  <c r="U1593" i="3"/>
  <c r="V2682" i="3"/>
  <c r="X2682" i="3" s="1"/>
  <c r="U1605" i="3"/>
  <c r="V1605" i="3"/>
  <c r="X1605" i="3" s="1"/>
  <c r="V1617" i="3"/>
  <c r="X1617" i="3" s="1"/>
  <c r="V1079" i="3"/>
  <c r="X1079" i="3" s="1"/>
  <c r="U1617" i="3"/>
  <c r="U1629" i="3"/>
  <c r="V1629" i="3"/>
  <c r="X1629" i="3" s="1"/>
  <c r="U1641" i="3"/>
  <c r="V1641" i="3"/>
  <c r="X1641" i="3" s="1"/>
  <c r="V1653" i="3"/>
  <c r="X1653" i="3" s="1"/>
  <c r="U1653" i="3"/>
  <c r="V1665" i="3"/>
  <c r="X1665" i="3" s="1"/>
  <c r="U1665" i="3"/>
  <c r="U1677" i="3"/>
  <c r="V1677" i="3"/>
  <c r="X1677" i="3" s="1"/>
  <c r="V1689" i="3"/>
  <c r="X1689" i="3" s="1"/>
  <c r="U1701" i="3"/>
  <c r="V1701" i="3"/>
  <c r="X1701" i="3" s="1"/>
  <c r="U1713" i="3"/>
  <c r="V1713" i="3"/>
  <c r="X1713" i="3" s="1"/>
  <c r="U1725" i="3"/>
  <c r="V1725" i="3"/>
  <c r="X1725" i="3" s="1"/>
  <c r="V1737" i="3"/>
  <c r="X1737" i="3" s="1"/>
  <c r="U1749" i="3"/>
  <c r="V1749" i="3"/>
  <c r="X1749" i="3" s="1"/>
  <c r="V1761" i="3"/>
  <c r="X1761" i="3" s="1"/>
  <c r="U1761" i="3"/>
  <c r="U1773" i="3"/>
  <c r="V1773" i="3"/>
  <c r="X1773" i="3" s="1"/>
  <c r="V2316" i="3"/>
  <c r="X2316" i="3" s="1"/>
  <c r="U1785" i="3"/>
  <c r="V1785" i="3"/>
  <c r="X1785" i="3" s="1"/>
  <c r="V1797" i="3"/>
  <c r="X1797" i="3" s="1"/>
  <c r="U1797" i="3"/>
  <c r="V1809" i="3"/>
  <c r="X1809" i="3" s="1"/>
  <c r="U1809" i="3"/>
  <c r="U1821" i="3"/>
  <c r="V1821" i="3"/>
  <c r="X1821" i="3" s="1"/>
  <c r="V1833" i="3"/>
  <c r="X1833" i="3" s="1"/>
  <c r="U1833" i="3"/>
  <c r="V1845" i="3"/>
  <c r="X1845" i="3" s="1"/>
  <c r="U1845" i="3"/>
  <c r="U1857" i="3"/>
  <c r="V1857" i="3"/>
  <c r="X1857" i="3" s="1"/>
  <c r="U1869" i="3"/>
  <c r="V1869" i="3"/>
  <c r="X1869" i="3" s="1"/>
  <c r="V1881" i="3"/>
  <c r="X1881" i="3" s="1"/>
  <c r="U1881" i="3"/>
  <c r="V1893" i="3"/>
  <c r="X1893" i="3" s="1"/>
  <c r="U1893" i="3"/>
  <c r="V1905" i="3"/>
  <c r="X1905" i="3" s="1"/>
  <c r="U1905" i="3"/>
  <c r="U1917" i="3"/>
  <c r="V1917" i="3"/>
  <c r="X1917" i="3" s="1"/>
  <c r="U1929" i="3"/>
  <c r="V1929" i="3"/>
  <c r="X1929" i="3" s="1"/>
  <c r="V1941" i="3"/>
  <c r="X1941" i="3" s="1"/>
  <c r="U1941" i="3"/>
  <c r="V1953" i="3"/>
  <c r="X1953" i="3" s="1"/>
  <c r="U1953" i="3"/>
  <c r="U1965" i="3"/>
  <c r="V1965" i="3"/>
  <c r="X1965" i="3" s="1"/>
  <c r="V1977" i="3"/>
  <c r="X1977" i="3" s="1"/>
  <c r="U1977" i="3"/>
  <c r="V1989" i="3"/>
  <c r="X1989" i="3" s="1"/>
  <c r="U1989" i="3"/>
  <c r="V2001" i="3"/>
  <c r="X2001" i="3" s="1"/>
  <c r="U2001" i="3"/>
  <c r="U2013" i="3"/>
  <c r="V2013" i="3"/>
  <c r="X2013" i="3" s="1"/>
  <c r="U2025" i="3"/>
  <c r="V2025" i="3"/>
  <c r="X2025" i="3" s="1"/>
  <c r="U2037" i="3"/>
  <c r="V2037" i="3"/>
  <c r="X2037" i="3" s="1"/>
  <c r="V2049" i="3"/>
  <c r="X2049" i="3" s="1"/>
  <c r="V2061" i="3"/>
  <c r="X2061" i="3" s="1"/>
  <c r="U2061" i="3"/>
  <c r="V2073" i="3"/>
  <c r="X2073" i="3" s="1"/>
  <c r="U2073" i="3"/>
  <c r="V2085" i="3"/>
  <c r="X2085" i="3" s="1"/>
  <c r="V2105" i="3"/>
  <c r="X2105" i="3" s="1"/>
  <c r="U2085" i="3"/>
  <c r="U2097" i="3"/>
  <c r="V2097" i="3"/>
  <c r="X2097" i="3" s="1"/>
  <c r="U2109" i="3"/>
  <c r="V2109" i="3"/>
  <c r="X2109" i="3" s="1"/>
  <c r="U2121" i="3"/>
  <c r="V2121" i="3"/>
  <c r="X2121" i="3" s="1"/>
  <c r="V2133" i="3"/>
  <c r="X2133" i="3" s="1"/>
  <c r="U2133" i="3"/>
  <c r="U2145" i="3"/>
  <c r="V2145" i="3"/>
  <c r="X2145" i="3" s="1"/>
  <c r="V2157" i="3"/>
  <c r="X2157" i="3" s="1"/>
  <c r="U2169" i="3"/>
  <c r="V2169" i="3"/>
  <c r="X2169" i="3" s="1"/>
  <c r="V2181" i="3"/>
  <c r="X2181" i="3" s="1"/>
  <c r="U2181" i="3"/>
  <c r="U2193" i="3"/>
  <c r="V2193" i="3"/>
  <c r="X2193" i="3" s="1"/>
  <c r="V2205" i="3"/>
  <c r="X2205" i="3" s="1"/>
  <c r="U2205" i="3"/>
  <c r="V2141" i="3"/>
  <c r="X2141" i="3" s="1"/>
  <c r="U2217" i="3"/>
  <c r="V2229" i="3"/>
  <c r="X2229" i="3" s="1"/>
  <c r="U2241" i="3"/>
  <c r="V2241" i="3"/>
  <c r="X2241" i="3" s="1"/>
  <c r="V2253" i="3"/>
  <c r="X2253" i="3" s="1"/>
  <c r="U2253" i="3"/>
  <c r="U2265" i="3"/>
  <c r="V2265" i="3"/>
  <c r="X2265" i="3" s="1"/>
  <c r="V2277" i="3"/>
  <c r="X2277" i="3" s="1"/>
  <c r="V1300" i="3"/>
  <c r="X1300" i="3" s="1"/>
  <c r="V1467" i="3"/>
  <c r="X1467" i="3" s="1"/>
  <c r="V1935" i="3"/>
  <c r="X1935" i="3" s="1"/>
  <c r="U2289" i="3"/>
  <c r="V2289" i="3"/>
  <c r="X2289" i="3" s="1"/>
  <c r="U2301" i="3"/>
  <c r="V2301" i="3"/>
  <c r="X2301" i="3" s="1"/>
  <c r="V749" i="3"/>
  <c r="X749" i="3" s="1"/>
  <c r="V2067" i="3"/>
  <c r="X2067" i="3" s="1"/>
  <c r="U2313" i="3"/>
  <c r="V2313" i="3"/>
  <c r="X2313" i="3" s="1"/>
  <c r="V2325" i="3"/>
  <c r="X2325" i="3" s="1"/>
  <c r="U2337" i="3"/>
  <c r="V2337" i="3"/>
  <c r="X2337" i="3" s="1"/>
  <c r="V955" i="3"/>
  <c r="X955" i="3" s="1"/>
  <c r="V2349" i="3"/>
  <c r="X2349" i="3" s="1"/>
  <c r="U2349" i="3"/>
  <c r="V962" i="3"/>
  <c r="X962" i="3" s="1"/>
  <c r="U2361" i="3"/>
  <c r="V2361" i="3"/>
  <c r="X2361" i="3" s="1"/>
  <c r="U2373" i="3"/>
  <c r="V2373" i="3"/>
  <c r="X2373" i="3" s="1"/>
  <c r="U2385" i="3"/>
  <c r="V2385" i="3"/>
  <c r="X2385" i="3" s="1"/>
  <c r="V2397" i="3"/>
  <c r="X2397" i="3" s="1"/>
  <c r="U2397" i="3"/>
  <c r="U2409" i="3"/>
  <c r="V2409" i="3"/>
  <c r="X2409" i="3" s="1"/>
  <c r="V2421" i="3"/>
  <c r="X2421" i="3" s="1"/>
  <c r="U2421" i="3"/>
  <c r="U2433" i="3"/>
  <c r="V2433" i="3"/>
  <c r="X2433" i="3" s="1"/>
  <c r="U2445" i="3"/>
  <c r="V2445" i="3"/>
  <c r="X2445" i="3" s="1"/>
  <c r="U2457" i="3"/>
  <c r="V2457" i="3"/>
  <c r="X2457" i="3" s="1"/>
  <c r="V2469" i="3"/>
  <c r="X2469" i="3" s="1"/>
  <c r="U2469" i="3"/>
  <c r="U2481" i="3"/>
  <c r="V2481" i="3"/>
  <c r="X2481" i="3" s="1"/>
  <c r="V2493" i="3"/>
  <c r="X2493" i="3" s="1"/>
  <c r="U2493" i="3"/>
  <c r="U2505" i="3"/>
  <c r="V2505" i="3"/>
  <c r="X2505" i="3" s="1"/>
  <c r="U2517" i="3"/>
  <c r="V2517" i="3"/>
  <c r="X2517" i="3" s="1"/>
  <c r="U2529" i="3"/>
  <c r="V2529" i="3"/>
  <c r="X2529" i="3" s="1"/>
  <c r="V2541" i="3"/>
  <c r="X2541" i="3" s="1"/>
  <c r="U2553" i="3"/>
  <c r="V2553" i="3"/>
  <c r="X2553" i="3" s="1"/>
  <c r="U2565" i="3"/>
  <c r="V2565" i="3"/>
  <c r="X2565" i="3" s="1"/>
  <c r="V2577" i="3"/>
  <c r="X2577" i="3" s="1"/>
  <c r="U2589" i="3"/>
  <c r="V2589" i="3"/>
  <c r="X2589" i="3" s="1"/>
  <c r="U2601" i="3"/>
  <c r="V647" i="3"/>
  <c r="X647" i="3" s="1"/>
  <c r="V2613" i="3"/>
  <c r="X2613" i="3" s="1"/>
  <c r="U2625" i="3"/>
  <c r="V2625" i="3"/>
  <c r="X2625" i="3" s="1"/>
  <c r="U2637" i="3"/>
  <c r="V2637" i="3"/>
  <c r="X2637" i="3" s="1"/>
  <c r="U2649" i="3"/>
  <c r="V965" i="3"/>
  <c r="X965" i="3" s="1"/>
  <c r="V2661" i="3"/>
  <c r="X2661" i="3" s="1"/>
  <c r="V2394" i="3"/>
  <c r="X2394" i="3" s="1"/>
  <c r="U2673" i="3"/>
  <c r="V2685" i="3"/>
  <c r="X2685" i="3" s="1"/>
  <c r="U2685" i="3"/>
  <c r="V2697" i="3"/>
  <c r="X2697" i="3" s="1"/>
  <c r="U2697" i="3"/>
  <c r="V2709" i="3"/>
  <c r="X2709" i="3" s="1"/>
  <c r="U2709" i="3"/>
  <c r="V2721" i="3"/>
  <c r="X2721" i="3" s="1"/>
  <c r="U2721" i="3"/>
  <c r="V2733" i="3"/>
  <c r="X2733" i="3" s="1"/>
  <c r="U2733" i="3"/>
  <c r="V2745" i="3"/>
  <c r="X2745" i="3" s="1"/>
  <c r="U2745" i="3"/>
  <c r="V2757" i="3"/>
  <c r="X2757" i="3" s="1"/>
  <c r="U2757" i="3"/>
  <c r="V2769" i="3"/>
  <c r="X2769" i="3" s="1"/>
  <c r="U2781" i="3"/>
  <c r="V2781" i="3"/>
  <c r="X2781" i="3" s="1"/>
  <c r="U2793" i="3"/>
  <c r="V2805" i="3"/>
  <c r="X2805" i="3" s="1"/>
  <c r="V2841" i="3"/>
  <c r="X2841" i="3" s="1"/>
  <c r="V2853" i="3"/>
  <c r="X2853" i="3" s="1"/>
  <c r="V2865" i="3"/>
  <c r="X2865" i="3" s="1"/>
  <c r="V2877" i="3"/>
  <c r="X2877" i="3" s="1"/>
  <c r="V378" i="3"/>
  <c r="X378" i="3" s="1"/>
  <c r="U2901" i="3"/>
  <c r="U2913" i="3"/>
  <c r="U2925" i="3"/>
  <c r="U2937" i="3"/>
  <c r="U2973" i="3"/>
  <c r="U2997" i="3"/>
  <c r="U3009" i="3"/>
  <c r="U3045" i="3"/>
  <c r="U3117" i="3"/>
  <c r="V3123" i="3"/>
  <c r="X3123" i="3" s="1"/>
  <c r="V1835" i="3"/>
  <c r="X1835" i="3" s="1"/>
  <c r="V1650" i="3"/>
  <c r="X1650" i="3" s="1"/>
  <c r="V1349" i="3"/>
  <c r="X1349" i="3" s="1"/>
  <c r="V638" i="3"/>
  <c r="X638" i="3" s="1"/>
  <c r="U3189" i="3"/>
  <c r="U3261" i="3"/>
  <c r="U3333" i="3"/>
  <c r="V1391" i="3"/>
  <c r="X1391" i="3" s="1"/>
  <c r="U2325" i="3"/>
  <c r="V2217" i="3"/>
  <c r="X2217" i="3" s="1"/>
  <c r="U2049" i="3"/>
  <c r="V2007" i="3"/>
  <c r="X2007" i="3" s="1"/>
  <c r="U2541" i="3"/>
  <c r="V1140" i="3"/>
  <c r="X1140" i="3" s="1"/>
  <c r="U1656" i="3"/>
  <c r="U1824" i="3"/>
  <c r="U2064" i="3"/>
  <c r="U2256" i="3"/>
  <c r="U1689" i="3"/>
  <c r="V2673" i="3"/>
  <c r="X2673" i="3" s="1"/>
  <c r="U2661" i="3"/>
  <c r="U2577" i="3"/>
  <c r="V2353" i="3"/>
  <c r="X2353" i="3" s="1"/>
  <c r="U2229" i="3"/>
  <c r="U2277" i="3"/>
  <c r="U2157" i="3"/>
  <c r="V2601" i="3"/>
  <c r="X2601" i="3" s="1"/>
  <c r="V370" i="3"/>
  <c r="X370" i="3" s="1"/>
  <c r="V694" i="3"/>
  <c r="X694" i="3" s="1"/>
  <c r="V269" i="3"/>
  <c r="X269" i="3" s="1"/>
  <c r="V607" i="3"/>
  <c r="X607" i="3" s="1"/>
  <c r="V882" i="3"/>
  <c r="X882" i="3" s="1"/>
  <c r="V1194" i="3"/>
  <c r="X1194" i="3" s="1"/>
  <c r="V1516" i="3"/>
  <c r="X1516" i="3" s="1"/>
  <c r="V1433" i="3"/>
  <c r="X1433" i="3" s="1"/>
  <c r="V448" i="3"/>
  <c r="X448" i="3" s="1"/>
  <c r="V629" i="3"/>
  <c r="X629" i="3" s="1"/>
  <c r="V407" i="3"/>
  <c r="X407" i="3" s="1"/>
  <c r="V1506" i="3"/>
  <c r="X1506" i="3" s="1"/>
  <c r="V366" i="3"/>
  <c r="X366" i="3" s="1"/>
  <c r="V671" i="3"/>
  <c r="X671" i="3" s="1"/>
  <c r="U1584" i="3"/>
  <c r="V2100" i="3"/>
  <c r="X2100" i="3" s="1"/>
  <c r="U12" i="3"/>
  <c r="V12" i="3"/>
  <c r="X12" i="3" s="1"/>
  <c r="V446" i="3"/>
  <c r="X446" i="3" s="1"/>
  <c r="U24" i="3"/>
  <c r="V24" i="3"/>
  <c r="X24" i="3" s="1"/>
  <c r="U36" i="3"/>
  <c r="V36" i="3"/>
  <c r="X36" i="3" s="1"/>
  <c r="V48" i="3"/>
  <c r="X48" i="3" s="1"/>
  <c r="U48" i="3"/>
  <c r="V857" i="3"/>
  <c r="X857" i="3" s="1"/>
  <c r="V2284" i="3"/>
  <c r="X2284" i="3" s="1"/>
  <c r="V1619" i="3"/>
  <c r="X1619" i="3" s="1"/>
  <c r="U60" i="3"/>
  <c r="V60" i="3"/>
  <c r="X60" i="3" s="1"/>
  <c r="V763" i="3"/>
  <c r="X763" i="3" s="1"/>
  <c r="V72" i="3"/>
  <c r="X72" i="3" s="1"/>
  <c r="U72" i="3"/>
  <c r="U84" i="3"/>
  <c r="V84" i="3"/>
  <c r="X84" i="3" s="1"/>
  <c r="U96" i="3"/>
  <c r="V96" i="3"/>
  <c r="X96" i="3" s="1"/>
  <c r="U108" i="3"/>
  <c r="V108" i="3"/>
  <c r="X108" i="3" s="1"/>
  <c r="U120" i="3"/>
  <c r="V120" i="3"/>
  <c r="X120" i="3" s="1"/>
  <c r="U132" i="3"/>
  <c r="V132" i="3"/>
  <c r="X132" i="3" s="1"/>
  <c r="V144" i="3"/>
  <c r="X144" i="3" s="1"/>
  <c r="U144" i="3"/>
  <c r="U156" i="3"/>
  <c r="V156" i="3"/>
  <c r="X156" i="3" s="1"/>
  <c r="V1049" i="3"/>
  <c r="X1049" i="3" s="1"/>
  <c r="V1338" i="3"/>
  <c r="X1338" i="3" s="1"/>
  <c r="V330" i="3"/>
  <c r="X330" i="3" s="1"/>
  <c r="V1839" i="3"/>
  <c r="X1839" i="3" s="1"/>
  <c r="U168" i="3"/>
  <c r="V168" i="3"/>
  <c r="X168" i="3" s="1"/>
  <c r="U180" i="3"/>
  <c r="V180" i="3"/>
  <c r="X180" i="3" s="1"/>
  <c r="V192" i="3"/>
  <c r="X192" i="3" s="1"/>
  <c r="U192" i="3"/>
  <c r="U204" i="3"/>
  <c r="V204" i="3"/>
  <c r="X204" i="3" s="1"/>
  <c r="U216" i="3"/>
  <c r="V216" i="3"/>
  <c r="X216" i="3" s="1"/>
  <c r="U228" i="3"/>
  <c r="V228" i="3"/>
  <c r="X228" i="3" s="1"/>
  <c r="V240" i="3"/>
  <c r="X240" i="3" s="1"/>
  <c r="U240" i="3"/>
  <c r="U252" i="3"/>
  <c r="V252" i="3"/>
  <c r="X252" i="3" s="1"/>
  <c r="U264" i="3"/>
  <c r="V862" i="3"/>
  <c r="X862" i="3" s="1"/>
  <c r="V264" i="3"/>
  <c r="X264" i="3" s="1"/>
  <c r="U276" i="3"/>
  <c r="V276" i="3"/>
  <c r="X276" i="3" s="1"/>
  <c r="V1379" i="3"/>
  <c r="X1379" i="3" s="1"/>
  <c r="U288" i="3"/>
  <c r="V288" i="3"/>
  <c r="X288" i="3" s="1"/>
  <c r="U300" i="3"/>
  <c r="V300" i="3"/>
  <c r="X300" i="3" s="1"/>
  <c r="V1555" i="3"/>
  <c r="X1555" i="3" s="1"/>
  <c r="V2514" i="3"/>
  <c r="X2514" i="3" s="1"/>
  <c r="U312" i="3"/>
  <c r="V312" i="3"/>
  <c r="X312" i="3" s="1"/>
  <c r="U324" i="3"/>
  <c r="V324" i="3"/>
  <c r="X324" i="3" s="1"/>
  <c r="U336" i="3"/>
  <c r="V336" i="3"/>
  <c r="X336" i="3" s="1"/>
  <c r="U348" i="3"/>
  <c r="V348" i="3"/>
  <c r="X348" i="3" s="1"/>
  <c r="V360" i="3"/>
  <c r="X360" i="3" s="1"/>
  <c r="U360" i="3"/>
  <c r="U372" i="3"/>
  <c r="V372" i="3"/>
  <c r="X372" i="3" s="1"/>
  <c r="U384" i="3"/>
  <c r="V384" i="3"/>
  <c r="X384" i="3" s="1"/>
  <c r="U396" i="3"/>
  <c r="V396" i="3"/>
  <c r="X396" i="3" s="1"/>
  <c r="U408" i="3"/>
  <c r="V408" i="3"/>
  <c r="X408" i="3" s="1"/>
  <c r="U420" i="3"/>
  <c r="V420" i="3"/>
  <c r="X420" i="3" s="1"/>
  <c r="U432" i="3"/>
  <c r="V432" i="3"/>
  <c r="X432" i="3" s="1"/>
  <c r="U444" i="3"/>
  <c r="V444" i="3"/>
  <c r="X444" i="3" s="1"/>
  <c r="U456" i="3"/>
  <c r="V456" i="3"/>
  <c r="X456" i="3" s="1"/>
  <c r="U468" i="3"/>
  <c r="V468" i="3"/>
  <c r="X468" i="3" s="1"/>
  <c r="V390" i="3"/>
  <c r="X390" i="3" s="1"/>
  <c r="V1024" i="3"/>
  <c r="X1024" i="3" s="1"/>
  <c r="U480" i="3"/>
  <c r="V480" i="3"/>
  <c r="X480" i="3" s="1"/>
  <c r="U492" i="3"/>
  <c r="V492" i="3"/>
  <c r="X492" i="3" s="1"/>
  <c r="U504" i="3"/>
  <c r="V504" i="3"/>
  <c r="X504" i="3" s="1"/>
  <c r="U516" i="3"/>
  <c r="V516" i="3"/>
  <c r="X516" i="3" s="1"/>
  <c r="V247" i="3"/>
  <c r="X247" i="3" s="1"/>
  <c r="V1973" i="3"/>
  <c r="X1973" i="3" s="1"/>
  <c r="V1146" i="3"/>
  <c r="X1146" i="3" s="1"/>
  <c r="V1298" i="3"/>
  <c r="X1298" i="3" s="1"/>
  <c r="U528" i="3"/>
  <c r="V528" i="3"/>
  <c r="X528" i="3" s="1"/>
  <c r="U540" i="3"/>
  <c r="V540" i="3"/>
  <c r="X540" i="3" s="1"/>
  <c r="V552" i="3"/>
  <c r="X552" i="3" s="1"/>
  <c r="U552" i="3"/>
  <c r="U564" i="3"/>
  <c r="V564" i="3"/>
  <c r="X564" i="3" s="1"/>
  <c r="U576" i="3"/>
  <c r="V576" i="3"/>
  <c r="X576" i="3" s="1"/>
  <c r="U588" i="3"/>
  <c r="V588" i="3"/>
  <c r="X588" i="3" s="1"/>
  <c r="U600" i="3"/>
  <c r="V600" i="3"/>
  <c r="X600" i="3" s="1"/>
  <c r="U612" i="3"/>
  <c r="V612" i="3"/>
  <c r="X612" i="3" s="1"/>
  <c r="U624" i="3"/>
  <c r="V624" i="3"/>
  <c r="X624" i="3" s="1"/>
  <c r="V636" i="3"/>
  <c r="X636" i="3" s="1"/>
  <c r="U636" i="3"/>
  <c r="U648" i="3"/>
  <c r="V648" i="3"/>
  <c r="X648" i="3" s="1"/>
  <c r="U660" i="3"/>
  <c r="V660" i="3"/>
  <c r="X660" i="3" s="1"/>
  <c r="V672" i="3"/>
  <c r="X672" i="3" s="1"/>
  <c r="U672" i="3"/>
  <c r="U684" i="3"/>
  <c r="V684" i="3"/>
  <c r="X684" i="3" s="1"/>
  <c r="U696" i="3"/>
  <c r="V696" i="3"/>
  <c r="X696" i="3" s="1"/>
  <c r="V652" i="3"/>
  <c r="X652" i="3" s="1"/>
  <c r="V2066" i="3"/>
  <c r="X2066" i="3" s="1"/>
  <c r="V1562" i="3"/>
  <c r="X1562" i="3" s="1"/>
  <c r="V605" i="3"/>
  <c r="X605" i="3" s="1"/>
  <c r="V708" i="3"/>
  <c r="X708" i="3" s="1"/>
  <c r="U708" i="3"/>
  <c r="U720" i="3"/>
  <c r="V1879" i="3"/>
  <c r="X1879" i="3" s="1"/>
  <c r="V720" i="3"/>
  <c r="X720" i="3" s="1"/>
  <c r="U732" i="3"/>
  <c r="V732" i="3"/>
  <c r="X732" i="3" s="1"/>
  <c r="U744" i="3"/>
  <c r="V744" i="3"/>
  <c r="X744" i="3" s="1"/>
  <c r="V1002" i="3"/>
  <c r="X1002" i="3" s="1"/>
  <c r="U756" i="3"/>
  <c r="V756" i="3"/>
  <c r="X756" i="3" s="1"/>
  <c r="V768" i="3"/>
  <c r="X768" i="3" s="1"/>
  <c r="U768" i="3"/>
  <c r="V780" i="3"/>
  <c r="X780" i="3" s="1"/>
  <c r="U780" i="3"/>
  <c r="U792" i="3"/>
  <c r="V792" i="3"/>
  <c r="X792" i="3" s="1"/>
  <c r="U804" i="3"/>
  <c r="V804" i="3"/>
  <c r="X804" i="3" s="1"/>
  <c r="U816" i="3"/>
  <c r="V816" i="3"/>
  <c r="X816" i="3" s="1"/>
  <c r="U828" i="3"/>
  <c r="V828" i="3"/>
  <c r="X828" i="3" s="1"/>
  <c r="V840" i="3"/>
  <c r="X840" i="3" s="1"/>
  <c r="U840" i="3"/>
  <c r="V852" i="3"/>
  <c r="X852" i="3" s="1"/>
  <c r="V55" i="3"/>
  <c r="X55" i="3" s="1"/>
  <c r="V31" i="3"/>
  <c r="X31" i="3" s="1"/>
  <c r="V1143" i="3"/>
  <c r="X1143" i="3" s="1"/>
  <c r="V1986" i="3"/>
  <c r="X1986" i="3" s="1"/>
  <c r="U852" i="3"/>
  <c r="V2573" i="3"/>
  <c r="X2573" i="3" s="1"/>
  <c r="V1615" i="3"/>
  <c r="X1615" i="3" s="1"/>
  <c r="V864" i="3"/>
  <c r="X864" i="3" s="1"/>
  <c r="U864" i="3"/>
  <c r="U876" i="3"/>
  <c r="V876" i="3"/>
  <c r="X876" i="3" s="1"/>
  <c r="V888" i="3"/>
  <c r="X888" i="3" s="1"/>
  <c r="U888" i="3"/>
  <c r="V900" i="3"/>
  <c r="X900" i="3" s="1"/>
  <c r="U900" i="3"/>
  <c r="U912" i="3"/>
  <c r="V912" i="3"/>
  <c r="X912" i="3" s="1"/>
  <c r="V924" i="3"/>
  <c r="X924" i="3" s="1"/>
  <c r="U924" i="3"/>
  <c r="U936" i="3"/>
  <c r="V936" i="3"/>
  <c r="X936" i="3" s="1"/>
  <c r="U948" i="3"/>
  <c r="V948" i="3"/>
  <c r="X948" i="3" s="1"/>
  <c r="V1227" i="3"/>
  <c r="X1227" i="3" s="1"/>
  <c r="U960" i="3"/>
  <c r="V960" i="3"/>
  <c r="X960" i="3" s="1"/>
  <c r="V2358" i="3"/>
  <c r="X2358" i="3" s="1"/>
  <c r="V1301" i="3"/>
  <c r="X1301" i="3" s="1"/>
  <c r="U972" i="3"/>
  <c r="V972" i="3"/>
  <c r="X972" i="3" s="1"/>
  <c r="U984" i="3"/>
  <c r="V984" i="3"/>
  <c r="X984" i="3" s="1"/>
  <c r="U996" i="3"/>
  <c r="V996" i="3"/>
  <c r="X996" i="3" s="1"/>
  <c r="U1008" i="3"/>
  <c r="V1008" i="3"/>
  <c r="X1008" i="3" s="1"/>
  <c r="U1020" i="3"/>
  <c r="V1020" i="3"/>
  <c r="X1020" i="3" s="1"/>
  <c r="U1032" i="3"/>
  <c r="V1032" i="3"/>
  <c r="X1032" i="3" s="1"/>
  <c r="U1044" i="3"/>
  <c r="V1044" i="3"/>
  <c r="X1044" i="3" s="1"/>
  <c r="V1671" i="3"/>
  <c r="X1671" i="3" s="1"/>
  <c r="U1056" i="3"/>
  <c r="V1056" i="3"/>
  <c r="X1056" i="3" s="1"/>
  <c r="U1068" i="3"/>
  <c r="V1068" i="3"/>
  <c r="X1068" i="3" s="1"/>
  <c r="U1080" i="3"/>
  <c r="V1080" i="3"/>
  <c r="X1080" i="3" s="1"/>
  <c r="U1092" i="3"/>
  <c r="V1092" i="3"/>
  <c r="X1092" i="3" s="1"/>
  <c r="U1104" i="3"/>
  <c r="V1104" i="3"/>
  <c r="X1104" i="3" s="1"/>
  <c r="U1116" i="3"/>
  <c r="V1116" i="3"/>
  <c r="X1116" i="3" s="1"/>
  <c r="U1128" i="3"/>
  <c r="V1128" i="3"/>
  <c r="X1128" i="3" s="1"/>
  <c r="V978" i="3"/>
  <c r="X978" i="3" s="1"/>
  <c r="U1140" i="3"/>
  <c r="U1152" i="3"/>
  <c r="U1164" i="3"/>
  <c r="V1164" i="3"/>
  <c r="X1164" i="3" s="1"/>
  <c r="U1176" i="3"/>
  <c r="V1176" i="3"/>
  <c r="X1176" i="3" s="1"/>
  <c r="U1188" i="3"/>
  <c r="V1188" i="3"/>
  <c r="X1188" i="3" s="1"/>
  <c r="U1200" i="3"/>
  <c r="V1200" i="3"/>
  <c r="X1200" i="3" s="1"/>
  <c r="U1212" i="3"/>
  <c r="V1212" i="3"/>
  <c r="X1212" i="3" s="1"/>
  <c r="U1224" i="3"/>
  <c r="V1224" i="3"/>
  <c r="X1224" i="3" s="1"/>
  <c r="U1236" i="3"/>
  <c r="V1236" i="3"/>
  <c r="X1236" i="3" s="1"/>
  <c r="U1248" i="3"/>
  <c r="U1260" i="3"/>
  <c r="V1260" i="3"/>
  <c r="X1260" i="3" s="1"/>
  <c r="U1272" i="3"/>
  <c r="V1272" i="3"/>
  <c r="X1272" i="3" s="1"/>
  <c r="U1284" i="3"/>
  <c r="V1284" i="3"/>
  <c r="X1284" i="3" s="1"/>
  <c r="U1296" i="3"/>
  <c r="V1296" i="3"/>
  <c r="X1296" i="3" s="1"/>
  <c r="U1308" i="3"/>
  <c r="V1308" i="3"/>
  <c r="X1308" i="3" s="1"/>
  <c r="U1320" i="3"/>
  <c r="V1320" i="3"/>
  <c r="X1320" i="3" s="1"/>
  <c r="U1332" i="3"/>
  <c r="V1332" i="3"/>
  <c r="X1332" i="3" s="1"/>
  <c r="U1344" i="3"/>
  <c r="V1344" i="3"/>
  <c r="X1344" i="3" s="1"/>
  <c r="U1356" i="3"/>
  <c r="V1356" i="3"/>
  <c r="X1356" i="3" s="1"/>
  <c r="U1368" i="3"/>
  <c r="V1368" i="3"/>
  <c r="X1368" i="3" s="1"/>
  <c r="U1380" i="3"/>
  <c r="V1380" i="3"/>
  <c r="X1380" i="3" s="1"/>
  <c r="U1392" i="3"/>
  <c r="V1392" i="3"/>
  <c r="X1392" i="3" s="1"/>
  <c r="U1404" i="3"/>
  <c r="V1404" i="3"/>
  <c r="X1404" i="3" s="1"/>
  <c r="U1416" i="3"/>
  <c r="V1416" i="3"/>
  <c r="X1416" i="3" s="1"/>
  <c r="U1428" i="3"/>
  <c r="V1428" i="3"/>
  <c r="X1428" i="3" s="1"/>
  <c r="U1440" i="3"/>
  <c r="V1440" i="3"/>
  <c r="X1440" i="3" s="1"/>
  <c r="U1452" i="3"/>
  <c r="V958" i="3"/>
  <c r="X958" i="3" s="1"/>
  <c r="V1452" i="3"/>
  <c r="X1452" i="3" s="1"/>
  <c r="V2038" i="3"/>
  <c r="X2038" i="3" s="1"/>
  <c r="U1464" i="3"/>
  <c r="U1476" i="3"/>
  <c r="V1476" i="3"/>
  <c r="X1476" i="3" s="1"/>
  <c r="V1488" i="3"/>
  <c r="X1488" i="3" s="1"/>
  <c r="U1488" i="3"/>
  <c r="U1500" i="3"/>
  <c r="V1500" i="3"/>
  <c r="X1500" i="3" s="1"/>
  <c r="V1512" i="3"/>
  <c r="X1512" i="3" s="1"/>
  <c r="U1512" i="3"/>
  <c r="V655" i="3"/>
  <c r="X655" i="3" s="1"/>
  <c r="U1524" i="3"/>
  <c r="V389" i="3"/>
  <c r="X389" i="3" s="1"/>
  <c r="V1206" i="3"/>
  <c r="X1206" i="3" s="1"/>
  <c r="V1524" i="3"/>
  <c r="X1524" i="3" s="1"/>
  <c r="U1536" i="3"/>
  <c r="V1536" i="3"/>
  <c r="X1536" i="3" s="1"/>
  <c r="U1548" i="3"/>
  <c r="V1548" i="3"/>
  <c r="X1548" i="3" s="1"/>
  <c r="V1560" i="3"/>
  <c r="X1560" i="3" s="1"/>
  <c r="U1572" i="3"/>
  <c r="V1572" i="3"/>
  <c r="X1572" i="3" s="1"/>
  <c r="V1596" i="3"/>
  <c r="X1596" i="3" s="1"/>
  <c r="U1596" i="3"/>
  <c r="V1608" i="3"/>
  <c r="X1608" i="3" s="1"/>
  <c r="U1608" i="3"/>
  <c r="U1620" i="3"/>
  <c r="V1620" i="3"/>
  <c r="X1620" i="3" s="1"/>
  <c r="V1632" i="3"/>
  <c r="X1632" i="3" s="1"/>
  <c r="U1632" i="3"/>
  <c r="U1644" i="3"/>
  <c r="V1644" i="3"/>
  <c r="X1644" i="3" s="1"/>
  <c r="V1656" i="3"/>
  <c r="X1656" i="3" s="1"/>
  <c r="U1668" i="3"/>
  <c r="V1668" i="3"/>
  <c r="X1668" i="3" s="1"/>
  <c r="U1680" i="3"/>
  <c r="U1692" i="3"/>
  <c r="V1692" i="3"/>
  <c r="X1692" i="3" s="1"/>
  <c r="U1704" i="3"/>
  <c r="V1704" i="3"/>
  <c r="X1704" i="3" s="1"/>
  <c r="U1716" i="3"/>
  <c r="V1716" i="3"/>
  <c r="X1716" i="3" s="1"/>
  <c r="U1740" i="3"/>
  <c r="U1752" i="3"/>
  <c r="V1752" i="3"/>
  <c r="X1752" i="3" s="1"/>
  <c r="U1764" i="3"/>
  <c r="V1764" i="3"/>
  <c r="X1764" i="3" s="1"/>
  <c r="V1776" i="3"/>
  <c r="X1776" i="3" s="1"/>
  <c r="U1776" i="3"/>
  <c r="U1788" i="3"/>
  <c r="U1800" i="3"/>
  <c r="U1812" i="3"/>
  <c r="V1812" i="3"/>
  <c r="X1812" i="3" s="1"/>
  <c r="V1824" i="3"/>
  <c r="X1824" i="3" s="1"/>
  <c r="U1836" i="3"/>
  <c r="V1836" i="3"/>
  <c r="X1836" i="3" s="1"/>
  <c r="U1848" i="3"/>
  <c r="V1848" i="3"/>
  <c r="X1848" i="3" s="1"/>
  <c r="U1860" i="3"/>
  <c r="V1884" i="3"/>
  <c r="X1884" i="3" s="1"/>
  <c r="U1884" i="3"/>
  <c r="U1896" i="3"/>
  <c r="V1896" i="3"/>
  <c r="X1896" i="3" s="1"/>
  <c r="U1908" i="3"/>
  <c r="U1920" i="3"/>
  <c r="V1920" i="3"/>
  <c r="X1920" i="3" s="1"/>
  <c r="V1804" i="3"/>
  <c r="X1804" i="3" s="1"/>
  <c r="U1932" i="3"/>
  <c r="V1459" i="3"/>
  <c r="X1459" i="3" s="1"/>
  <c r="V971" i="3"/>
  <c r="X971" i="3" s="1"/>
  <c r="V2285" i="3"/>
  <c r="X2285" i="3" s="1"/>
  <c r="V1932" i="3"/>
  <c r="X1932" i="3" s="1"/>
  <c r="V1944" i="3"/>
  <c r="X1944" i="3" s="1"/>
  <c r="U1956" i="3"/>
  <c r="V1956" i="3"/>
  <c r="X1956" i="3" s="1"/>
  <c r="U1968" i="3"/>
  <c r="V1968" i="3"/>
  <c r="X1968" i="3" s="1"/>
  <c r="U1980" i="3"/>
  <c r="V1980" i="3"/>
  <c r="X1980" i="3" s="1"/>
  <c r="V1992" i="3"/>
  <c r="X1992" i="3" s="1"/>
  <c r="U2004" i="3"/>
  <c r="V2004" i="3"/>
  <c r="X2004" i="3" s="1"/>
  <c r="U2016" i="3"/>
  <c r="V707" i="3"/>
  <c r="X707" i="3" s="1"/>
  <c r="V1900" i="3"/>
  <c r="X1900" i="3" s="1"/>
  <c r="U2040" i="3"/>
  <c r="V2040" i="3"/>
  <c r="X2040" i="3" s="1"/>
  <c r="V2052" i="3"/>
  <c r="X2052" i="3" s="1"/>
  <c r="V2064" i="3"/>
  <c r="X2064" i="3" s="1"/>
  <c r="U2076" i="3"/>
  <c r="V2076" i="3"/>
  <c r="X2076" i="3" s="1"/>
  <c r="U2088" i="3"/>
  <c r="V2088" i="3"/>
  <c r="X2088" i="3" s="1"/>
  <c r="U2112" i="3"/>
  <c r="V2112" i="3"/>
  <c r="X2112" i="3" s="1"/>
  <c r="V1984" i="3"/>
  <c r="X1984" i="3" s="1"/>
  <c r="V2047" i="3"/>
  <c r="X2047" i="3" s="1"/>
  <c r="U2136" i="3"/>
  <c r="U2148" i="3"/>
  <c r="U2160" i="3"/>
  <c r="V2160" i="3"/>
  <c r="X2160" i="3" s="1"/>
  <c r="U2184" i="3"/>
  <c r="V2184" i="3"/>
  <c r="X2184" i="3" s="1"/>
  <c r="U2208" i="3"/>
  <c r="U2220" i="3"/>
  <c r="V810" i="3"/>
  <c r="X810" i="3" s="1"/>
  <c r="U2232" i="3"/>
  <c r="V2232" i="3"/>
  <c r="X2232" i="3" s="1"/>
  <c r="V2260" i="3"/>
  <c r="X2260" i="3" s="1"/>
  <c r="V2033" i="3"/>
  <c r="X2033" i="3" s="1"/>
  <c r="V2256" i="3"/>
  <c r="X2256" i="3" s="1"/>
  <c r="U2280" i="3"/>
  <c r="U2292" i="3"/>
  <c r="U2304" i="3"/>
  <c r="V2304" i="3"/>
  <c r="X2304" i="3" s="1"/>
  <c r="V2328" i="3"/>
  <c r="X2328" i="3" s="1"/>
  <c r="U2352" i="3"/>
  <c r="U2364" i="3"/>
  <c r="U2376" i="3"/>
  <c r="V2376" i="3"/>
  <c r="X2376" i="3" s="1"/>
  <c r="V1618" i="3"/>
  <c r="X1618" i="3" s="1"/>
  <c r="V1838" i="3"/>
  <c r="X1838" i="3" s="1"/>
  <c r="U2424" i="3"/>
  <c r="U2436" i="3"/>
  <c r="U2448" i="3"/>
  <c r="V2448" i="3"/>
  <c r="X2448" i="3" s="1"/>
  <c r="U2496" i="3"/>
  <c r="U2508" i="3"/>
  <c r="V2520" i="3"/>
  <c r="X2520" i="3" s="1"/>
  <c r="U2568" i="3"/>
  <c r="U2580" i="3"/>
  <c r="V2592" i="3"/>
  <c r="X2592" i="3" s="1"/>
  <c r="U2640" i="3"/>
  <c r="U2652" i="3"/>
  <c r="V782" i="3"/>
  <c r="X782" i="3" s="1"/>
  <c r="V2369" i="3"/>
  <c r="X2369" i="3" s="1"/>
  <c r="V2664" i="3"/>
  <c r="X2664" i="3" s="1"/>
  <c r="V2476" i="3"/>
  <c r="X2476" i="3" s="1"/>
  <c r="V1780" i="3"/>
  <c r="X1780" i="3" s="1"/>
  <c r="V871" i="3"/>
  <c r="X871" i="3" s="1"/>
  <c r="U2760" i="3"/>
  <c r="V2772" i="3"/>
  <c r="X2772" i="3" s="1"/>
  <c r="V2081" i="3"/>
  <c r="X2081" i="3" s="1"/>
  <c r="V2357" i="3"/>
  <c r="X2357" i="3" s="1"/>
  <c r="V1360" i="3"/>
  <c r="X1360" i="3" s="1"/>
  <c r="V940" i="3"/>
  <c r="X940" i="3" s="1"/>
  <c r="V907" i="3"/>
  <c r="X907" i="3" s="1"/>
  <c r="V2808" i="3"/>
  <c r="X2808" i="3" s="1"/>
  <c r="V2724" i="3"/>
  <c r="X2724" i="3" s="1"/>
  <c r="U2592" i="3"/>
  <c r="V2460" i="3"/>
  <c r="X2460" i="3" s="1"/>
  <c r="V2436" i="3"/>
  <c r="X2436" i="3" s="1"/>
  <c r="V2386" i="3"/>
  <c r="X2386" i="3" s="1"/>
  <c r="U2244" i="3"/>
  <c r="U2196" i="3"/>
  <c r="U2124" i="3"/>
  <c r="V2028" i="3"/>
  <c r="X2028" i="3" s="1"/>
  <c r="V1594" i="3"/>
  <c r="X1594" i="3" s="1"/>
  <c r="V1464" i="3"/>
  <c r="X1464" i="3" s="1"/>
  <c r="V13" i="3"/>
  <c r="X13" i="3" s="1"/>
  <c r="U13" i="3"/>
  <c r="V462" i="3"/>
  <c r="X462" i="3" s="1"/>
  <c r="V1336" i="3"/>
  <c r="X1336" i="3" s="1"/>
  <c r="V1119" i="3"/>
  <c r="X1119" i="3" s="1"/>
  <c r="V738" i="3"/>
  <c r="X738" i="3" s="1"/>
  <c r="V2315" i="3"/>
  <c r="X2315" i="3" s="1"/>
  <c r="U25" i="3"/>
  <c r="V25" i="3"/>
  <c r="X25" i="3" s="1"/>
  <c r="V1781" i="3"/>
  <c r="X1781" i="3" s="1"/>
  <c r="V1770" i="3"/>
  <c r="X1770" i="3" s="1"/>
  <c r="V947" i="3"/>
  <c r="X947" i="3" s="1"/>
  <c r="V1745" i="3"/>
  <c r="X1745" i="3" s="1"/>
  <c r="V2043" i="3"/>
  <c r="X2043" i="3" s="1"/>
  <c r="U37" i="3"/>
  <c r="V37" i="3"/>
  <c r="X37" i="3" s="1"/>
  <c r="U49" i="3"/>
  <c r="V49" i="3"/>
  <c r="X49" i="3" s="1"/>
  <c r="V5" i="3"/>
  <c r="X5" i="3" s="1"/>
  <c r="V61" i="3"/>
  <c r="X61" i="3" s="1"/>
  <c r="U61" i="3"/>
  <c r="U73" i="3"/>
  <c r="V73" i="3"/>
  <c r="X73" i="3" s="1"/>
  <c r="U85" i="3"/>
  <c r="V85" i="3"/>
  <c r="X85" i="3" s="1"/>
  <c r="V97" i="3"/>
  <c r="X97" i="3" s="1"/>
  <c r="U97" i="3"/>
  <c r="V109" i="3"/>
  <c r="X109" i="3" s="1"/>
  <c r="U109" i="3"/>
  <c r="V951" i="3"/>
  <c r="X951" i="3" s="1"/>
  <c r="V2618" i="3"/>
  <c r="X2618" i="3" s="1"/>
  <c r="V2054" i="3"/>
  <c r="X2054" i="3" s="1"/>
  <c r="V1549" i="3"/>
  <c r="X1549" i="3" s="1"/>
  <c r="U121" i="3"/>
  <c r="V121" i="3"/>
  <c r="X121" i="3" s="1"/>
  <c r="V133" i="3"/>
  <c r="X133" i="3" s="1"/>
  <c r="U133" i="3"/>
  <c r="U145" i="3"/>
  <c r="V145" i="3"/>
  <c r="X145" i="3" s="1"/>
  <c r="V1121" i="3"/>
  <c r="X1121" i="3" s="1"/>
  <c r="U157" i="3"/>
  <c r="V157" i="3"/>
  <c r="X157" i="3" s="1"/>
  <c r="V736" i="3"/>
  <c r="X736" i="3" s="1"/>
  <c r="U169" i="3"/>
  <c r="V169" i="3"/>
  <c r="X169" i="3" s="1"/>
  <c r="U181" i="3"/>
  <c r="V181" i="3"/>
  <c r="X181" i="3" s="1"/>
  <c r="V193" i="3"/>
  <c r="X193" i="3" s="1"/>
  <c r="U193" i="3"/>
  <c r="V205" i="3"/>
  <c r="X205" i="3" s="1"/>
  <c r="U205" i="3"/>
  <c r="V217" i="3"/>
  <c r="X217" i="3" s="1"/>
  <c r="U217" i="3"/>
  <c r="U229" i="3"/>
  <c r="V229" i="3"/>
  <c r="X229" i="3" s="1"/>
  <c r="V241" i="3"/>
  <c r="X241" i="3" s="1"/>
  <c r="U241" i="3"/>
  <c r="U253" i="3"/>
  <c r="V253" i="3"/>
  <c r="X253" i="3" s="1"/>
  <c r="V282" i="3"/>
  <c r="X282" i="3" s="1"/>
  <c r="U265" i="3"/>
  <c r="V265" i="3"/>
  <c r="X265" i="3" s="1"/>
  <c r="U277" i="3"/>
  <c r="V394" i="3"/>
  <c r="X394" i="3" s="1"/>
  <c r="V277" i="3"/>
  <c r="X277" i="3" s="1"/>
  <c r="V289" i="3"/>
  <c r="X289" i="3" s="1"/>
  <c r="U289" i="3"/>
  <c r="V301" i="3"/>
  <c r="X301" i="3" s="1"/>
  <c r="U301" i="3"/>
  <c r="V892" i="3"/>
  <c r="X892" i="3" s="1"/>
  <c r="V2515" i="3"/>
  <c r="X2515" i="3" s="1"/>
  <c r="U313" i="3"/>
  <c r="V313" i="3"/>
  <c r="X313" i="3" s="1"/>
  <c r="V325" i="3"/>
  <c r="X325" i="3" s="1"/>
  <c r="U325" i="3"/>
  <c r="V337" i="3"/>
  <c r="X337" i="3" s="1"/>
  <c r="U337" i="3"/>
  <c r="U349" i="3"/>
  <c r="V349" i="3"/>
  <c r="X349" i="3" s="1"/>
  <c r="U361" i="3"/>
  <c r="V361" i="3"/>
  <c r="X361" i="3" s="1"/>
  <c r="V2225" i="3"/>
  <c r="X2225" i="3" s="1"/>
  <c r="V2147" i="3"/>
  <c r="X2147" i="3" s="1"/>
  <c r="U373" i="3"/>
  <c r="V373" i="3"/>
  <c r="X373" i="3" s="1"/>
  <c r="V1468" i="3"/>
  <c r="X1468" i="3" s="1"/>
  <c r="U385" i="3"/>
  <c r="V385" i="3"/>
  <c r="X385" i="3" s="1"/>
  <c r="U397" i="3"/>
  <c r="V397" i="3"/>
  <c r="X397" i="3" s="1"/>
  <c r="U409" i="3"/>
  <c r="V409" i="3"/>
  <c r="X409" i="3" s="1"/>
  <c r="U421" i="3"/>
  <c r="V421" i="3"/>
  <c r="X421" i="3" s="1"/>
  <c r="V1390" i="3"/>
  <c r="X1390" i="3" s="1"/>
  <c r="V1023" i="3"/>
  <c r="X1023" i="3" s="1"/>
  <c r="U433" i="3"/>
  <c r="V433" i="3"/>
  <c r="X433" i="3" s="1"/>
  <c r="U445" i="3"/>
  <c r="V445" i="3"/>
  <c r="X445" i="3" s="1"/>
  <c r="U457" i="3"/>
  <c r="V457" i="3"/>
  <c r="X457" i="3" s="1"/>
  <c r="U469" i="3"/>
  <c r="V469" i="3"/>
  <c r="X469" i="3" s="1"/>
  <c r="U481" i="3"/>
  <c r="V481" i="3"/>
  <c r="X481" i="3" s="1"/>
  <c r="U493" i="3"/>
  <c r="V493" i="3"/>
  <c r="X493" i="3" s="1"/>
  <c r="U505" i="3"/>
  <c r="V505" i="3"/>
  <c r="X505" i="3" s="1"/>
  <c r="U517" i="3"/>
  <c r="V517" i="3"/>
  <c r="X517" i="3" s="1"/>
  <c r="U661" i="3"/>
  <c r="V2340" i="3"/>
  <c r="X2340" i="3" s="1"/>
  <c r="V2292" i="3"/>
  <c r="X2292" i="3" s="1"/>
  <c r="V2172" i="3"/>
  <c r="X2172" i="3" s="1"/>
  <c r="V2123" i="3"/>
  <c r="X2123" i="3" s="1"/>
  <c r="V2041" i="3"/>
  <c r="X2041" i="3" s="1"/>
  <c r="U2028" i="3"/>
  <c r="U1944" i="3"/>
  <c r="U2412" i="3"/>
  <c r="U2340" i="3"/>
  <c r="V2329" i="3"/>
  <c r="X2329" i="3" s="1"/>
  <c r="U2172" i="3"/>
  <c r="V1898" i="3"/>
  <c r="X1898" i="3" s="1"/>
  <c r="V1728" i="3"/>
  <c r="X1728" i="3" s="1"/>
  <c r="V1152" i="3"/>
  <c r="X1152" i="3" s="1"/>
  <c r="U2328" i="3"/>
  <c r="V2280" i="3"/>
  <c r="X2280" i="3" s="1"/>
  <c r="V2191" i="3"/>
  <c r="X2191" i="3" s="1"/>
  <c r="V2130" i="3"/>
  <c r="X2130" i="3" s="1"/>
  <c r="U2052" i="3"/>
  <c r="U1728" i="3"/>
  <c r="U1560" i="3"/>
  <c r="V1481" i="3"/>
  <c r="X1481" i="3" s="1"/>
  <c r="V2221" i="3"/>
  <c r="X2221" i="3" s="1"/>
  <c r="V1860" i="3"/>
  <c r="X1860" i="3" s="1"/>
  <c r="V1740" i="3"/>
  <c r="X1740" i="3" s="1"/>
  <c r="V1680" i="3"/>
  <c r="X1680" i="3" s="1"/>
  <c r="V2508" i="3"/>
  <c r="X2508" i="3" s="1"/>
  <c r="V2484" i="3"/>
  <c r="X2484" i="3" s="1"/>
  <c r="U2400" i="3"/>
  <c r="U2316" i="3"/>
  <c r="V2259" i="3"/>
  <c r="X2259" i="3" s="1"/>
  <c r="V2220" i="3"/>
  <c r="X2220" i="3" s="1"/>
  <c r="V2093" i="3"/>
  <c r="X2093" i="3" s="1"/>
  <c r="V2080" i="3"/>
  <c r="X2080" i="3" s="1"/>
  <c r="V1872" i="3"/>
  <c r="X1872" i="3" s="1"/>
  <c r="V1800" i="3"/>
  <c r="X1800" i="3" s="1"/>
  <c r="V1535" i="3"/>
  <c r="X1535" i="3" s="1"/>
  <c r="V935" i="3"/>
  <c r="X935" i="3" s="1"/>
  <c r="V974" i="3"/>
  <c r="X974" i="3" s="1"/>
  <c r="V1478" i="3"/>
  <c r="X1478" i="3" s="1"/>
  <c r="V1258" i="3"/>
  <c r="X1258" i="3" s="1"/>
  <c r="V1050" i="3"/>
  <c r="X1050" i="3" s="1"/>
  <c r="V875" i="3"/>
  <c r="X875" i="3" s="1"/>
  <c r="V281" i="3"/>
  <c r="X281" i="3" s="1"/>
  <c r="V890" i="3"/>
  <c r="X890" i="3" s="1"/>
  <c r="V1198" i="3"/>
  <c r="X1198" i="3" s="1"/>
  <c r="V1552" i="3"/>
  <c r="X1552" i="3" s="1"/>
  <c r="V1199" i="3"/>
  <c r="X1199" i="3" s="1"/>
  <c r="V1654" i="3"/>
  <c r="X1654" i="3" s="1"/>
  <c r="V1529" i="3"/>
  <c r="X1529" i="3" s="1"/>
  <c r="U529" i="3"/>
  <c r="V529" i="3"/>
  <c r="X529" i="3" s="1"/>
  <c r="U541" i="3"/>
  <c r="V541" i="3"/>
  <c r="X541" i="3" s="1"/>
  <c r="V553" i="3"/>
  <c r="X553" i="3" s="1"/>
  <c r="U553" i="3"/>
  <c r="U565" i="3"/>
  <c r="V565" i="3"/>
  <c r="X565" i="3" s="1"/>
  <c r="V577" i="3"/>
  <c r="X577" i="3" s="1"/>
  <c r="U577" i="3"/>
  <c r="V589" i="3"/>
  <c r="X589" i="3" s="1"/>
  <c r="U589" i="3"/>
  <c r="U601" i="3"/>
  <c r="V601" i="3"/>
  <c r="X601" i="3" s="1"/>
  <c r="U613" i="3"/>
  <c r="V613" i="3"/>
  <c r="X613" i="3" s="1"/>
  <c r="U625" i="3"/>
  <c r="V625" i="3"/>
  <c r="X625" i="3" s="1"/>
  <c r="U637" i="3"/>
  <c r="V637" i="3"/>
  <c r="X637" i="3" s="1"/>
  <c r="V649" i="3"/>
  <c r="X649" i="3" s="1"/>
  <c r="U649" i="3"/>
  <c r="V661" i="3"/>
  <c r="X661" i="3" s="1"/>
  <c r="U673" i="3"/>
  <c r="V673" i="3"/>
  <c r="X673" i="3" s="1"/>
  <c r="U685" i="3"/>
  <c r="V685" i="3"/>
  <c r="X685" i="3" s="1"/>
  <c r="U697" i="3"/>
  <c r="V697" i="3"/>
  <c r="X697" i="3" s="1"/>
  <c r="V709" i="3"/>
  <c r="X709" i="3" s="1"/>
  <c r="U709" i="3"/>
  <c r="V721" i="3"/>
  <c r="X721" i="3" s="1"/>
  <c r="U721" i="3"/>
  <c r="V1888" i="3"/>
  <c r="X1888" i="3" s="1"/>
  <c r="V1731" i="3"/>
  <c r="X1731" i="3" s="1"/>
  <c r="U733" i="3"/>
  <c r="V733" i="3"/>
  <c r="X733" i="3" s="1"/>
  <c r="U745" i="3"/>
  <c r="V745" i="3"/>
  <c r="X745" i="3" s="1"/>
  <c r="U757" i="3"/>
  <c r="V757" i="3"/>
  <c r="X757" i="3" s="1"/>
  <c r="V731" i="3"/>
  <c r="X731" i="3" s="1"/>
  <c r="V1302" i="3"/>
  <c r="X1302" i="3" s="1"/>
  <c r="V1622" i="3"/>
  <c r="X1622" i="3" s="1"/>
  <c r="U769" i="3"/>
  <c r="V769" i="3"/>
  <c r="X769" i="3" s="1"/>
  <c r="V1435" i="3"/>
  <c r="X1435" i="3" s="1"/>
  <c r="V2116" i="3"/>
  <c r="X2116" i="3" s="1"/>
  <c r="V1550" i="3"/>
  <c r="X1550" i="3" s="1"/>
  <c r="V781" i="3"/>
  <c r="X781" i="3" s="1"/>
  <c r="U781" i="3"/>
  <c r="V793" i="3"/>
  <c r="X793" i="3" s="1"/>
  <c r="U793" i="3"/>
  <c r="U805" i="3"/>
  <c r="V805" i="3"/>
  <c r="X805" i="3" s="1"/>
  <c r="V400" i="3"/>
  <c r="X400" i="3" s="1"/>
  <c r="V1359" i="3"/>
  <c r="X1359" i="3" s="1"/>
  <c r="V1411" i="3"/>
  <c r="X1411" i="3" s="1"/>
  <c r="V1936" i="3"/>
  <c r="X1936" i="3" s="1"/>
  <c r="U817" i="3"/>
  <c r="V817" i="3"/>
  <c r="X817" i="3" s="1"/>
  <c r="U829" i="3"/>
  <c r="V829" i="3"/>
  <c r="X829" i="3" s="1"/>
  <c r="V1210" i="3"/>
  <c r="X1210" i="3" s="1"/>
  <c r="V841" i="3"/>
  <c r="X841" i="3" s="1"/>
  <c r="U841" i="3"/>
  <c r="V853" i="3"/>
  <c r="X853" i="3" s="1"/>
  <c r="U853" i="3"/>
  <c r="V865" i="3"/>
  <c r="X865" i="3" s="1"/>
  <c r="U865" i="3"/>
  <c r="V1727" i="3"/>
  <c r="X1727" i="3" s="1"/>
  <c r="V877" i="3"/>
  <c r="X877" i="3" s="1"/>
  <c r="U877" i="3"/>
  <c r="U889" i="3"/>
  <c r="V889" i="3"/>
  <c r="X889" i="3" s="1"/>
  <c r="V298" i="3"/>
  <c r="X298" i="3" s="1"/>
  <c r="U901" i="3"/>
  <c r="V901" i="3"/>
  <c r="X901" i="3" s="1"/>
  <c r="U913" i="3"/>
  <c r="V913" i="3"/>
  <c r="X913" i="3" s="1"/>
  <c r="U925" i="3"/>
  <c r="V925" i="3"/>
  <c r="X925" i="3" s="1"/>
  <c r="U937" i="3"/>
  <c r="V937" i="3"/>
  <c r="X937" i="3" s="1"/>
  <c r="V949" i="3"/>
  <c r="X949" i="3" s="1"/>
  <c r="V1228" i="3"/>
  <c r="X1228" i="3" s="1"/>
  <c r="U949" i="3"/>
  <c r="V379" i="3"/>
  <c r="X379" i="3" s="1"/>
  <c r="V973" i="3"/>
  <c r="X973" i="3" s="1"/>
  <c r="V1265" i="3"/>
  <c r="X1265" i="3" s="1"/>
  <c r="V1122" i="3"/>
  <c r="X1122" i="3" s="1"/>
  <c r="U973" i="3"/>
  <c r="V985" i="3"/>
  <c r="X985" i="3" s="1"/>
  <c r="U997" i="3"/>
  <c r="V997" i="3"/>
  <c r="X997" i="3" s="1"/>
  <c r="U1009" i="3"/>
  <c r="U1021" i="3"/>
  <c r="V1021" i="3"/>
  <c r="X1021" i="3" s="1"/>
  <c r="U1033" i="3"/>
  <c r="V1033" i="3"/>
  <c r="X1033" i="3" s="1"/>
  <c r="U1045" i="3"/>
  <c r="V1045" i="3"/>
  <c r="X1045" i="3" s="1"/>
  <c r="U1057" i="3"/>
  <c r="V1057" i="3"/>
  <c r="X1057" i="3" s="1"/>
  <c r="U1069" i="3"/>
  <c r="V1069" i="3"/>
  <c r="X1069" i="3" s="1"/>
  <c r="U1081" i="3"/>
  <c r="V1081" i="3"/>
  <c r="X1081" i="3" s="1"/>
  <c r="U1093" i="3"/>
  <c r="V1093" i="3"/>
  <c r="X1093" i="3" s="1"/>
  <c r="V191" i="3"/>
  <c r="X191" i="3" s="1"/>
  <c r="U1105" i="3"/>
  <c r="V1105" i="3"/>
  <c r="X1105" i="3" s="1"/>
  <c r="U1117" i="3"/>
  <c r="V1117" i="3"/>
  <c r="X1117" i="3" s="1"/>
  <c r="U1129" i="3"/>
  <c r="V1129" i="3"/>
  <c r="X1129" i="3" s="1"/>
  <c r="V1141" i="3"/>
  <c r="X1141" i="3" s="1"/>
  <c r="U1141" i="3"/>
  <c r="U1153" i="3"/>
  <c r="V1153" i="3"/>
  <c r="X1153" i="3" s="1"/>
  <c r="U1165" i="3"/>
  <c r="V1165" i="3"/>
  <c r="X1165" i="3" s="1"/>
  <c r="U1177" i="3"/>
  <c r="V1177" i="3"/>
  <c r="X1177" i="3" s="1"/>
  <c r="U1189" i="3"/>
  <c r="V1189" i="3"/>
  <c r="X1189" i="3" s="1"/>
  <c r="U1201" i="3"/>
  <c r="V1201" i="3"/>
  <c r="X1201" i="3" s="1"/>
  <c r="U1213" i="3"/>
  <c r="V1213" i="3"/>
  <c r="X1213" i="3" s="1"/>
  <c r="V310" i="3"/>
  <c r="X310" i="3" s="1"/>
  <c r="U1225" i="3"/>
  <c r="V1225" i="3"/>
  <c r="X1225" i="3" s="1"/>
  <c r="V1237" i="3"/>
  <c r="X1237" i="3" s="1"/>
  <c r="U1237" i="3"/>
  <c r="V1249" i="3"/>
  <c r="X1249" i="3" s="1"/>
  <c r="U1249" i="3"/>
  <c r="V1273" i="3"/>
  <c r="X1273" i="3" s="1"/>
  <c r="V1038" i="3"/>
  <c r="X1038" i="3" s="1"/>
  <c r="U1285" i="3"/>
  <c r="V1285" i="3"/>
  <c r="X1285" i="3" s="1"/>
  <c r="U1297" i="3"/>
  <c r="V1297" i="3"/>
  <c r="X1297" i="3" s="1"/>
  <c r="V1309" i="3"/>
  <c r="X1309" i="3" s="1"/>
  <c r="U1309" i="3"/>
  <c r="V1321" i="3"/>
  <c r="X1321" i="3" s="1"/>
  <c r="V1345" i="3"/>
  <c r="X1345" i="3" s="1"/>
  <c r="U1345" i="3"/>
  <c r="U1357" i="3"/>
  <c r="V1357" i="3"/>
  <c r="X1357" i="3" s="1"/>
  <c r="U1369" i="3"/>
  <c r="V1369" i="3"/>
  <c r="X1369" i="3" s="1"/>
  <c r="V1381" i="3"/>
  <c r="X1381" i="3" s="1"/>
  <c r="U1381" i="3"/>
  <c r="U1393" i="3"/>
  <c r="V1393" i="3"/>
  <c r="X1393" i="3" s="1"/>
  <c r="U1405" i="3"/>
  <c r="V1405" i="3"/>
  <c r="X1405" i="3" s="1"/>
  <c r="V1417" i="3"/>
  <c r="X1417" i="3" s="1"/>
  <c r="U1417" i="3"/>
  <c r="V1429" i="3"/>
  <c r="X1429" i="3" s="1"/>
  <c r="U1429" i="3"/>
  <c r="U1441" i="3"/>
  <c r="V1441" i="3"/>
  <c r="X1441" i="3" s="1"/>
  <c r="V137" i="3"/>
  <c r="X137" i="3" s="1"/>
  <c r="V635" i="3"/>
  <c r="X635" i="3" s="1"/>
  <c r="V1453" i="3"/>
  <c r="X1453" i="3" s="1"/>
  <c r="V963" i="3"/>
  <c r="X963" i="3" s="1"/>
  <c r="U1453" i="3"/>
  <c r="V2219" i="3"/>
  <c r="X2219" i="3" s="1"/>
  <c r="V1375" i="3"/>
  <c r="X1375" i="3" s="1"/>
  <c r="V1465" i="3"/>
  <c r="X1465" i="3" s="1"/>
  <c r="U1477" i="3"/>
  <c r="V1477" i="3"/>
  <c r="X1477" i="3" s="1"/>
  <c r="U1489" i="3"/>
  <c r="V1489" i="3"/>
  <c r="X1489" i="3" s="1"/>
  <c r="V1501" i="3"/>
  <c r="X1501" i="3" s="1"/>
  <c r="U1501" i="3"/>
  <c r="U1513" i="3"/>
  <c r="V1513" i="3"/>
  <c r="X1513" i="3" s="1"/>
  <c r="V1525" i="3"/>
  <c r="X1525" i="3" s="1"/>
  <c r="U1525" i="3"/>
  <c r="V773" i="3"/>
  <c r="X773" i="3" s="1"/>
  <c r="U1537" i="3"/>
  <c r="V1537" i="3"/>
  <c r="X1537" i="3" s="1"/>
  <c r="U1561" i="3"/>
  <c r="V1514" i="3"/>
  <c r="X1514" i="3" s="1"/>
  <c r="U1573" i="3"/>
  <c r="V1573" i="3"/>
  <c r="X1573" i="3" s="1"/>
  <c r="U1585" i="3"/>
  <c r="V1585" i="3"/>
  <c r="X1585" i="3" s="1"/>
  <c r="U1597" i="3"/>
  <c r="V1597" i="3"/>
  <c r="X1597" i="3" s="1"/>
  <c r="U1609" i="3"/>
  <c r="V1609" i="3"/>
  <c r="X1609" i="3" s="1"/>
  <c r="U1621" i="3"/>
  <c r="V1621" i="3"/>
  <c r="X1621" i="3" s="1"/>
  <c r="U1633" i="3"/>
  <c r="V1633" i="3"/>
  <c r="X1633" i="3" s="1"/>
  <c r="U1645" i="3"/>
  <c r="V1645" i="3"/>
  <c r="X1645" i="3" s="1"/>
  <c r="U1657" i="3"/>
  <c r="V1657" i="3"/>
  <c r="X1657" i="3" s="1"/>
  <c r="V1669" i="3"/>
  <c r="X1669" i="3" s="1"/>
  <c r="U1681" i="3"/>
  <c r="U1693" i="3"/>
  <c r="V1693" i="3"/>
  <c r="X1693" i="3" s="1"/>
  <c r="U1705" i="3"/>
  <c r="V1705" i="3"/>
  <c r="X1705" i="3" s="1"/>
  <c r="U1717" i="3"/>
  <c r="U1729" i="3"/>
  <c r="V1729" i="3"/>
  <c r="X1729" i="3" s="1"/>
  <c r="V1741" i="3"/>
  <c r="X1741" i="3" s="1"/>
  <c r="V1753" i="3"/>
  <c r="X1753" i="3" s="1"/>
  <c r="U1753" i="3"/>
  <c r="U1765" i="3"/>
  <c r="V1765" i="3"/>
  <c r="X1765" i="3" s="1"/>
  <c r="U1777" i="3"/>
  <c r="V1777" i="3"/>
  <c r="X1777" i="3" s="1"/>
  <c r="V1789" i="3"/>
  <c r="X1789" i="3" s="1"/>
  <c r="U1801" i="3"/>
  <c r="V498" i="3"/>
  <c r="X498" i="3" s="1"/>
  <c r="V1801" i="3"/>
  <c r="X1801" i="3" s="1"/>
  <c r="V1813" i="3"/>
  <c r="X1813" i="3" s="1"/>
  <c r="U1813" i="3"/>
  <c r="V1825" i="3"/>
  <c r="X1825" i="3" s="1"/>
  <c r="V1837" i="3"/>
  <c r="X1837" i="3" s="1"/>
  <c r="U1849" i="3"/>
  <c r="V1849" i="3"/>
  <c r="X1849" i="3" s="1"/>
  <c r="V1861" i="3"/>
  <c r="X1861" i="3" s="1"/>
  <c r="U1861" i="3"/>
  <c r="U1873" i="3"/>
  <c r="V1873" i="3"/>
  <c r="X1873" i="3" s="1"/>
  <c r="U1885" i="3"/>
  <c r="V1885" i="3"/>
  <c r="X1885" i="3" s="1"/>
  <c r="U1897" i="3"/>
  <c r="V1897" i="3"/>
  <c r="X1897" i="3" s="1"/>
  <c r="V1909" i="3"/>
  <c r="X1909" i="3" s="1"/>
  <c r="U1921" i="3"/>
  <c r="V1921" i="3"/>
  <c r="X1921" i="3" s="1"/>
  <c r="U1933" i="3"/>
  <c r="U1945" i="3"/>
  <c r="V1945" i="3"/>
  <c r="X1945" i="3" s="1"/>
  <c r="U1957" i="3"/>
  <c r="V1957" i="3"/>
  <c r="X1957" i="3" s="1"/>
  <c r="U1969" i="3"/>
  <c r="V1969" i="3"/>
  <c r="X1969" i="3" s="1"/>
  <c r="U1981" i="3"/>
  <c r="V1981" i="3"/>
  <c r="X1981" i="3" s="1"/>
  <c r="U1993" i="3"/>
  <c r="V1993" i="3"/>
  <c r="X1993" i="3" s="1"/>
  <c r="U2017" i="3"/>
  <c r="U2029" i="3"/>
  <c r="V2029" i="3"/>
  <c r="X2029" i="3" s="1"/>
  <c r="U2041" i="3"/>
  <c r="U2053" i="3"/>
  <c r="V2053" i="3"/>
  <c r="X2053" i="3" s="1"/>
  <c r="U2065" i="3"/>
  <c r="U2077" i="3"/>
  <c r="U2089" i="3"/>
  <c r="V2089" i="3"/>
  <c r="X2089" i="3" s="1"/>
  <c r="U2101" i="3"/>
  <c r="V2101" i="3"/>
  <c r="X2101" i="3" s="1"/>
  <c r="U2125" i="3"/>
  <c r="V2125" i="3"/>
  <c r="X2125" i="3" s="1"/>
  <c r="U2149" i="3"/>
  <c r="U2161" i="3"/>
  <c r="U2173" i="3"/>
  <c r="V2173" i="3"/>
  <c r="X2173" i="3" s="1"/>
  <c r="U2197" i="3"/>
  <c r="V2197" i="3"/>
  <c r="X2197" i="3" s="1"/>
  <c r="U2221" i="3"/>
  <c r="U2233" i="3"/>
  <c r="U2245" i="3"/>
  <c r="V2245" i="3"/>
  <c r="X2245" i="3" s="1"/>
  <c r="V2269" i="3"/>
  <c r="X2269" i="3" s="1"/>
  <c r="U2293" i="3"/>
  <c r="U2305" i="3"/>
  <c r="U2317" i="3"/>
  <c r="V2317" i="3"/>
  <c r="X2317" i="3" s="1"/>
  <c r="V2341" i="3"/>
  <c r="X2341" i="3" s="1"/>
  <c r="U2365" i="3"/>
  <c r="U2377" i="3"/>
  <c r="U2389" i="3"/>
  <c r="V2389" i="3"/>
  <c r="X2389" i="3" s="1"/>
  <c r="U2437" i="3"/>
  <c r="U2449" i="3"/>
  <c r="U2461" i="3"/>
  <c r="V2461" i="3"/>
  <c r="X2461" i="3" s="1"/>
  <c r="U2509" i="3"/>
  <c r="U2521" i="3"/>
  <c r="V2533" i="3"/>
  <c r="X2533" i="3" s="1"/>
  <c r="V690" i="3"/>
  <c r="X690" i="3" s="1"/>
  <c r="U2581" i="3"/>
  <c r="U2593" i="3"/>
  <c r="V2605" i="3"/>
  <c r="X2605" i="3" s="1"/>
  <c r="U2653" i="3"/>
  <c r="V1007" i="3"/>
  <c r="X1007" i="3" s="1"/>
  <c r="U2665" i="3"/>
  <c r="U2677" i="3"/>
  <c r="V2677" i="3"/>
  <c r="X2677" i="3" s="1"/>
  <c r="V2689" i="3"/>
  <c r="X2689" i="3" s="1"/>
  <c r="U2785" i="3"/>
  <c r="U2797" i="3"/>
  <c r="U2809" i="3"/>
  <c r="U2821" i="3"/>
  <c r="U2833" i="3"/>
  <c r="U2845" i="3"/>
  <c r="U2857" i="3"/>
  <c r="U2869" i="3"/>
  <c r="U2881" i="3"/>
  <c r="U2893" i="3"/>
  <c r="U2905" i="3"/>
  <c r="U2917" i="3"/>
  <c r="U2929" i="3"/>
  <c r="V198" i="3"/>
  <c r="X198" i="3" s="1"/>
  <c r="U2941" i="3"/>
  <c r="V991" i="3"/>
  <c r="X991" i="3" s="1"/>
  <c r="V328" i="3"/>
  <c r="X328" i="3" s="1"/>
  <c r="U2953" i="3"/>
  <c r="U2965" i="3"/>
  <c r="U2977" i="3"/>
  <c r="U2989" i="3"/>
  <c r="U3001" i="3"/>
  <c r="U3013" i="3"/>
  <c r="U3025" i="3"/>
  <c r="U3037" i="3"/>
  <c r="U3049" i="3"/>
  <c r="U3061" i="3"/>
  <c r="V659" i="3"/>
  <c r="X659" i="3" s="1"/>
  <c r="V856" i="3"/>
  <c r="X856" i="3" s="1"/>
  <c r="U3073" i="3"/>
  <c r="U3085" i="3"/>
  <c r="V1695" i="3"/>
  <c r="X1695" i="3" s="1"/>
  <c r="U3097" i="3"/>
  <c r="U3109" i="3"/>
  <c r="U3121" i="3"/>
  <c r="U3133" i="3"/>
  <c r="U3145" i="3"/>
  <c r="U3157" i="3"/>
  <c r="U3169" i="3"/>
  <c r="U3181" i="3"/>
  <c r="U3193" i="3"/>
  <c r="U3205" i="3"/>
  <c r="U3217" i="3"/>
  <c r="U3229" i="3"/>
  <c r="U3241" i="3"/>
  <c r="U3253" i="3"/>
  <c r="U3265" i="3"/>
  <c r="U3277" i="3"/>
  <c r="U3289" i="3"/>
  <c r="U3301" i="3"/>
  <c r="U3313" i="3"/>
  <c r="U3325" i="3"/>
  <c r="U3337" i="3"/>
  <c r="U3349" i="3"/>
  <c r="U3361" i="3"/>
  <c r="U3373" i="3"/>
  <c r="U3385" i="3"/>
  <c r="V2226" i="3"/>
  <c r="X2226" i="3" s="1"/>
  <c r="U3397" i="3"/>
  <c r="U3409" i="3"/>
  <c r="U3421" i="3"/>
  <c r="U3433" i="3"/>
  <c r="U3445" i="3"/>
  <c r="U3457" i="3"/>
  <c r="U3469" i="3"/>
  <c r="U3481" i="3"/>
  <c r="U3493" i="3"/>
  <c r="U3505" i="3"/>
  <c r="V2050" i="3"/>
  <c r="X2050" i="3" s="1"/>
  <c r="U3517" i="3"/>
  <c r="U3529" i="3"/>
  <c r="U3541" i="3"/>
  <c r="U3553" i="3"/>
  <c r="U3565" i="3"/>
  <c r="U3577" i="3"/>
  <c r="U3589" i="3"/>
  <c r="U3601" i="3"/>
  <c r="U3613" i="3"/>
  <c r="U3625" i="3"/>
  <c r="U3637" i="3"/>
  <c r="U3649" i="3"/>
  <c r="U3661" i="3"/>
  <c r="V580" i="3"/>
  <c r="X580" i="3" s="1"/>
  <c r="U3673" i="3"/>
  <c r="U3685" i="3"/>
  <c r="U3697" i="3"/>
  <c r="U3709" i="3"/>
  <c r="U3721" i="3"/>
  <c r="U3733" i="3"/>
  <c r="U3745" i="3"/>
  <c r="U3757" i="3"/>
  <c r="U3769" i="3"/>
  <c r="U3781" i="3"/>
  <c r="U3793" i="3"/>
  <c r="U3805" i="3"/>
  <c r="U3817" i="3"/>
  <c r="U3829" i="3"/>
  <c r="U3841" i="3"/>
  <c r="U3853" i="3"/>
  <c r="U3865" i="3"/>
  <c r="U3877" i="3"/>
  <c r="U3889" i="3"/>
  <c r="U3901" i="3"/>
  <c r="U3913" i="3"/>
  <c r="U961" i="3"/>
  <c r="V1009" i="3"/>
  <c r="X1009" i="3" s="1"/>
  <c r="U985" i="3"/>
  <c r="U1321" i="3"/>
  <c r="V822" i="3"/>
  <c r="X822" i="3" s="1"/>
  <c r="V202" i="3"/>
  <c r="X202" i="3" s="1"/>
  <c r="V472" i="3"/>
  <c r="X472" i="3" s="1"/>
  <c r="V7" i="3"/>
  <c r="X7" i="3" s="1"/>
  <c r="V1768" i="3"/>
  <c r="X1768" i="3" s="1"/>
  <c r="V1107" i="3"/>
  <c r="X1107" i="3" s="1"/>
  <c r="V999" i="3"/>
  <c r="X999" i="3" s="1"/>
  <c r="V1600" i="3"/>
  <c r="X1600" i="3" s="1"/>
  <c r="U126" i="3"/>
  <c r="U10" i="3"/>
  <c r="V65" i="3"/>
  <c r="X65" i="3" s="1"/>
  <c r="U22" i="3"/>
  <c r="U34" i="3"/>
  <c r="V34" i="3"/>
  <c r="X34" i="3" s="1"/>
  <c r="U46" i="3"/>
  <c r="V46" i="3"/>
  <c r="X46" i="3" s="1"/>
  <c r="U58" i="3"/>
  <c r="U70" i="3"/>
  <c r="U82" i="3"/>
  <c r="V82" i="3"/>
  <c r="X82" i="3" s="1"/>
  <c r="U94" i="3"/>
  <c r="V94" i="3"/>
  <c r="X94" i="3" s="1"/>
  <c r="U106" i="3"/>
  <c r="U118" i="3"/>
  <c r="U130" i="3"/>
  <c r="V130" i="3"/>
  <c r="X130" i="3" s="1"/>
  <c r="U142" i="3"/>
  <c r="V142" i="3"/>
  <c r="X142" i="3" s="1"/>
  <c r="U154" i="3"/>
  <c r="U166" i="3"/>
  <c r="U178" i="3"/>
  <c r="U190" i="3"/>
  <c r="U202" i="3"/>
  <c r="U214" i="3"/>
  <c r="V214" i="3"/>
  <c r="X214" i="3" s="1"/>
  <c r="U226" i="3"/>
  <c r="V226" i="3"/>
  <c r="X226" i="3" s="1"/>
  <c r="U238" i="3"/>
  <c r="V238" i="3"/>
  <c r="X238" i="3" s="1"/>
  <c r="U250" i="3"/>
  <c r="U262" i="3"/>
  <c r="U274" i="3"/>
  <c r="U286" i="3"/>
  <c r="U298" i="3"/>
  <c r="U310" i="3"/>
  <c r="U322" i="3"/>
  <c r="V322" i="3"/>
  <c r="X322" i="3" s="1"/>
  <c r="U334" i="3"/>
  <c r="V334" i="3"/>
  <c r="X334" i="3" s="1"/>
  <c r="U346" i="3"/>
  <c r="U358" i="3"/>
  <c r="U370" i="3"/>
  <c r="U382" i="3"/>
  <c r="U394" i="3"/>
  <c r="U406" i="3"/>
  <c r="U418" i="3"/>
  <c r="V418" i="3"/>
  <c r="X418" i="3" s="1"/>
  <c r="U430" i="3"/>
  <c r="V430" i="3"/>
  <c r="X430" i="3" s="1"/>
  <c r="U442" i="3"/>
  <c r="U454" i="3"/>
  <c r="U466" i="3"/>
  <c r="U478" i="3"/>
  <c r="U490" i="3"/>
  <c r="V490" i="3"/>
  <c r="X490" i="3" s="1"/>
  <c r="U502" i="3"/>
  <c r="V502" i="3"/>
  <c r="X502" i="3" s="1"/>
  <c r="U514" i="3"/>
  <c r="U526" i="3"/>
  <c r="U538" i="3"/>
  <c r="U550" i="3"/>
  <c r="U562" i="3"/>
  <c r="U598" i="3"/>
  <c r="V598" i="3"/>
  <c r="X598" i="3" s="1"/>
  <c r="V610" i="3"/>
  <c r="X610" i="3" s="1"/>
  <c r="V643" i="3"/>
  <c r="X643" i="3" s="1"/>
  <c r="U670" i="3"/>
  <c r="V670" i="3"/>
  <c r="X670" i="3" s="1"/>
  <c r="V682" i="3"/>
  <c r="X682" i="3" s="1"/>
  <c r="V742" i="3"/>
  <c r="X742" i="3" s="1"/>
  <c r="V754" i="3"/>
  <c r="X754" i="3" s="1"/>
  <c r="V814" i="3"/>
  <c r="X814" i="3" s="1"/>
  <c r="V826" i="3"/>
  <c r="X826" i="3" s="1"/>
  <c r="V886" i="3"/>
  <c r="X886" i="3" s="1"/>
  <c r="U898" i="3"/>
  <c r="U910" i="3"/>
  <c r="U922" i="3"/>
  <c r="U934" i="3"/>
  <c r="U946" i="3"/>
  <c r="U958" i="3"/>
  <c r="U970" i="3"/>
  <c r="U982" i="3"/>
  <c r="U994" i="3"/>
  <c r="U1006" i="3"/>
  <c r="U1018" i="3"/>
  <c r="U1030" i="3"/>
  <c r="U1042" i="3"/>
  <c r="U1054" i="3"/>
  <c r="U1066" i="3"/>
  <c r="U1078" i="3"/>
  <c r="U1090" i="3"/>
  <c r="U1102" i="3"/>
  <c r="U1114" i="3"/>
  <c r="U1126" i="3"/>
  <c r="U1138" i="3"/>
  <c r="U1150" i="3"/>
  <c r="U1162" i="3"/>
  <c r="U1174" i="3"/>
  <c r="U1186" i="3"/>
  <c r="U1198" i="3"/>
  <c r="U1210" i="3"/>
  <c r="U1222" i="3"/>
  <c r="U1234" i="3"/>
  <c r="V90" i="3"/>
  <c r="X90" i="3" s="1"/>
  <c r="U1246" i="3"/>
  <c r="U1258" i="3"/>
  <c r="U1270" i="3"/>
  <c r="U1282" i="3"/>
  <c r="U1294" i="3"/>
  <c r="U1306" i="3"/>
  <c r="U1318" i="3"/>
  <c r="U1330" i="3"/>
  <c r="U1342" i="3"/>
  <c r="U1354" i="3"/>
  <c r="U1366" i="3"/>
  <c r="U1378" i="3"/>
  <c r="U1390" i="3"/>
  <c r="U1402" i="3"/>
  <c r="U1414" i="3"/>
  <c r="U1426" i="3"/>
  <c r="U1438" i="3"/>
  <c r="U1450" i="3"/>
  <c r="U1462" i="3"/>
  <c r="U1474" i="3"/>
  <c r="U1486" i="3"/>
  <c r="U1498" i="3"/>
  <c r="U1510" i="3"/>
  <c r="U1522" i="3"/>
  <c r="U1534" i="3"/>
  <c r="U1546" i="3"/>
  <c r="U1558" i="3"/>
  <c r="U1570" i="3"/>
  <c r="U1582" i="3"/>
  <c r="U1594" i="3"/>
  <c r="U1606" i="3"/>
  <c r="U1618" i="3"/>
  <c r="U1630" i="3"/>
  <c r="U1642" i="3"/>
  <c r="U1654" i="3"/>
  <c r="U1666" i="3"/>
  <c r="U1678" i="3"/>
  <c r="U1690" i="3"/>
  <c r="U1702" i="3"/>
  <c r="U1714" i="3"/>
  <c r="U1726" i="3"/>
  <c r="U1738" i="3"/>
  <c r="U1750" i="3"/>
  <c r="U1762" i="3"/>
  <c r="U1774" i="3"/>
  <c r="U1786" i="3"/>
  <c r="U1798" i="3"/>
  <c r="U1810" i="3"/>
  <c r="U1822" i="3"/>
  <c r="U1834" i="3"/>
  <c r="U1846" i="3"/>
  <c r="U1858" i="3"/>
  <c r="U1870" i="3"/>
  <c r="U1882" i="3"/>
  <c r="U1894" i="3"/>
  <c r="U1906" i="3"/>
  <c r="U1918" i="3"/>
  <c r="U1930" i="3"/>
  <c r="U1942" i="3"/>
  <c r="U1954" i="3"/>
  <c r="U1966" i="3"/>
  <c r="U1978" i="3"/>
  <c r="U1990" i="3"/>
  <c r="U2002" i="3"/>
  <c r="U2014" i="3"/>
  <c r="U2026" i="3"/>
  <c r="U2038" i="3"/>
  <c r="U2050" i="3"/>
  <c r="U2062" i="3"/>
  <c r="U2074" i="3"/>
  <c r="U2086" i="3"/>
  <c r="U2098" i="3"/>
  <c r="U2110" i="3"/>
  <c r="U2122" i="3"/>
  <c r="U2134" i="3"/>
  <c r="U2146" i="3"/>
  <c r="U2158" i="3"/>
  <c r="U2170" i="3"/>
  <c r="U2182" i="3"/>
  <c r="U2194" i="3"/>
  <c r="U2206" i="3"/>
  <c r="U2218" i="3"/>
  <c r="U2230" i="3"/>
  <c r="U2242" i="3"/>
  <c r="U2254" i="3"/>
  <c r="U2266" i="3"/>
  <c r="U2278" i="3"/>
  <c r="U2290" i="3"/>
  <c r="U2302" i="3"/>
  <c r="U2314" i="3"/>
  <c r="U2326" i="3"/>
  <c r="U2338" i="3"/>
  <c r="U2350" i="3"/>
  <c r="U2362" i="3"/>
  <c r="U2374" i="3"/>
  <c r="U2386" i="3"/>
  <c r="U2398" i="3"/>
  <c r="U2410" i="3"/>
  <c r="U2422" i="3"/>
  <c r="U2434" i="3"/>
  <c r="U2446" i="3"/>
  <c r="U2458" i="3"/>
  <c r="U2470" i="3"/>
  <c r="U2482" i="3"/>
  <c r="U2494" i="3"/>
  <c r="U2506" i="3"/>
  <c r="U2518" i="3"/>
  <c r="U2530" i="3"/>
  <c r="U2542" i="3"/>
  <c r="U2554" i="3"/>
  <c r="U2566" i="3"/>
  <c r="U2578" i="3"/>
  <c r="U2590" i="3"/>
  <c r="U2602" i="3"/>
  <c r="U2614" i="3"/>
  <c r="U2626" i="3"/>
  <c r="U2638" i="3"/>
  <c r="U2650" i="3"/>
  <c r="U2662" i="3"/>
  <c r="U2674" i="3"/>
  <c r="V262" i="3"/>
  <c r="X262" i="3" s="1"/>
  <c r="V245" i="3"/>
  <c r="X245" i="3" s="1"/>
  <c r="V223" i="3"/>
  <c r="X223" i="3" s="1"/>
  <c r="V190" i="3"/>
  <c r="X190" i="3" s="1"/>
  <c r="V154" i="3"/>
  <c r="X154" i="3" s="1"/>
  <c r="V58" i="3"/>
  <c r="X58" i="3" s="1"/>
  <c r="V6689" i="3"/>
  <c r="X6689" i="3" s="1"/>
  <c r="U19" i="3"/>
  <c r="U43" i="3"/>
  <c r="U67" i="3"/>
  <c r="U91" i="3"/>
  <c r="U115" i="3"/>
  <c r="U139" i="3"/>
  <c r="U163" i="3"/>
  <c r="U187" i="3"/>
  <c r="U211" i="3"/>
  <c r="U235" i="3"/>
  <c r="U259" i="3"/>
  <c r="U283" i="3"/>
  <c r="U307" i="3"/>
  <c r="U331" i="3"/>
  <c r="U355" i="3"/>
  <c r="U379" i="3"/>
  <c r="U403" i="3"/>
  <c r="U427" i="3"/>
  <c r="U451" i="3"/>
  <c r="U475" i="3"/>
  <c r="U499" i="3"/>
  <c r="U523" i="3"/>
  <c r="U547" i="3"/>
  <c r="U571" i="3"/>
  <c r="U617" i="3"/>
  <c r="U630" i="3"/>
  <c r="U643" i="3"/>
  <c r="U689" i="3"/>
  <c r="U702" i="3"/>
  <c r="U715" i="3"/>
  <c r="U761" i="3"/>
  <c r="U774" i="3"/>
  <c r="U787" i="3"/>
  <c r="U833" i="3"/>
  <c r="U846" i="3"/>
  <c r="U859" i="3"/>
  <c r="V19" i="3"/>
  <c r="X19" i="3" s="1"/>
  <c r="V43" i="3"/>
  <c r="X43" i="3" s="1"/>
  <c r="V67" i="3"/>
  <c r="X67" i="3" s="1"/>
  <c r="V91" i="3"/>
  <c r="X91" i="3" s="1"/>
  <c r="V115" i="3"/>
  <c r="X115" i="3" s="1"/>
  <c r="V139" i="3"/>
  <c r="X139" i="3" s="1"/>
  <c r="V163" i="3"/>
  <c r="X163" i="3" s="1"/>
  <c r="V187" i="3"/>
  <c r="X187" i="3" s="1"/>
  <c r="V211" i="3"/>
  <c r="X211" i="3" s="1"/>
  <c r="V235" i="3"/>
  <c r="X235" i="3" s="1"/>
  <c r="V259" i="3"/>
  <c r="X259" i="3" s="1"/>
  <c r="V283" i="3"/>
  <c r="X283" i="3" s="1"/>
  <c r="V307" i="3"/>
  <c r="X307" i="3" s="1"/>
  <c r="U591" i="3"/>
  <c r="U611" i="3"/>
  <c r="U663" i="3"/>
  <c r="U683" i="3"/>
  <c r="U5" i="3"/>
  <c r="U29" i="3"/>
  <c r="U53" i="3"/>
  <c r="U77" i="3"/>
  <c r="U101" i="3"/>
  <c r="U125" i="3"/>
  <c r="U149" i="3"/>
  <c r="U173" i="3"/>
  <c r="U197" i="3"/>
  <c r="U221" i="3"/>
  <c r="U245" i="3"/>
  <c r="U269" i="3"/>
  <c r="U293" i="3"/>
  <c r="U317" i="3"/>
  <c r="U341" i="3"/>
  <c r="U365" i="3"/>
  <c r="U389" i="3"/>
  <c r="U413" i="3"/>
  <c r="U437" i="3"/>
  <c r="U461" i="3"/>
  <c r="U485" i="3"/>
  <c r="U509" i="3"/>
  <c r="U533" i="3"/>
  <c r="U557" i="3"/>
  <c r="U605" i="3"/>
  <c r="U618" i="3"/>
  <c r="U631" i="3"/>
  <c r="U677" i="3"/>
  <c r="U690" i="3"/>
  <c r="U703" i="3"/>
  <c r="U749" i="3"/>
  <c r="U762" i="3"/>
  <c r="U775" i="3"/>
  <c r="U821" i="3"/>
  <c r="U834" i="3"/>
  <c r="U847" i="3"/>
  <c r="U893" i="3"/>
  <c r="U905" i="3"/>
  <c r="U917" i="3"/>
  <c r="U929" i="3"/>
  <c r="U941" i="3"/>
  <c r="U953" i="3"/>
  <c r="U965" i="3"/>
  <c r="U977" i="3"/>
  <c r="U989" i="3"/>
  <c r="U1001" i="3"/>
  <c r="U1013" i="3"/>
  <c r="U1025" i="3"/>
  <c r="U1037" i="3"/>
  <c r="U1049" i="3"/>
  <c r="U1061" i="3"/>
  <c r="U1067" i="3"/>
  <c r="U1073" i="3"/>
  <c r="U1079" i="3"/>
  <c r="U1085" i="3"/>
  <c r="U1091" i="3"/>
  <c r="U1097" i="3"/>
  <c r="U1103" i="3"/>
  <c r="U1109" i="3"/>
  <c r="U1115" i="3"/>
  <c r="U1121" i="3"/>
  <c r="U1127" i="3"/>
  <c r="U1133" i="3"/>
  <c r="U1139" i="3"/>
  <c r="U1145" i="3"/>
  <c r="U1151" i="3"/>
  <c r="U1157" i="3"/>
  <c r="U1163" i="3"/>
  <c r="U1169" i="3"/>
  <c r="U1175" i="3"/>
  <c r="U1181" i="3"/>
  <c r="U1187" i="3"/>
  <c r="U1193" i="3"/>
  <c r="U1199" i="3"/>
  <c r="U1205" i="3"/>
  <c r="U1211" i="3"/>
  <c r="U1217" i="3"/>
  <c r="U1223" i="3"/>
  <c r="U1229" i="3"/>
  <c r="U1235" i="3"/>
  <c r="U1241" i="3"/>
  <c r="U1247" i="3"/>
  <c r="U1253" i="3"/>
  <c r="U1259" i="3"/>
  <c r="U1265" i="3"/>
  <c r="U1271" i="3"/>
  <c r="U1277" i="3"/>
  <c r="U1283" i="3"/>
  <c r="U1289" i="3"/>
  <c r="U1295" i="3"/>
  <c r="U1301" i="3"/>
  <c r="U1307" i="3"/>
  <c r="U1313" i="3"/>
  <c r="U1319" i="3"/>
  <c r="U1325" i="3"/>
  <c r="U1331" i="3"/>
  <c r="U1337" i="3"/>
  <c r="U1343" i="3"/>
  <c r="U1349" i="3"/>
  <c r="U1355" i="3"/>
  <c r="U1361" i="3"/>
  <c r="U1367" i="3"/>
  <c r="U1373" i="3"/>
  <c r="U1379" i="3"/>
  <c r="U1385" i="3"/>
  <c r="U1391" i="3"/>
  <c r="U1397" i="3"/>
  <c r="U1403" i="3"/>
  <c r="U1409" i="3"/>
  <c r="U1415" i="3"/>
  <c r="U1421" i="3"/>
  <c r="U1427" i="3"/>
  <c r="U1433" i="3"/>
  <c r="U1439" i="3"/>
  <c r="U1445" i="3"/>
  <c r="U1451" i="3"/>
  <c r="U1457" i="3"/>
  <c r="U1463" i="3"/>
  <c r="U1469" i="3"/>
  <c r="U1475" i="3"/>
  <c r="U6691" i="3"/>
  <c r="U66" i="3"/>
  <c r="U78" i="3"/>
  <c r="U162" i="3"/>
  <c r="U174" i="3"/>
  <c r="U258" i="3"/>
  <c r="U270" i="3"/>
  <c r="U354" i="3"/>
  <c r="U407" i="3"/>
  <c r="U6687" i="3"/>
  <c r="U89" i="3"/>
  <c r="U185" i="3"/>
  <c r="U227" i="3"/>
  <c r="U239" i="3"/>
  <c r="U281" i="3"/>
  <c r="U323" i="3"/>
  <c r="U335" i="3"/>
  <c r="U79" i="3"/>
  <c r="U17" i="3"/>
  <c r="U113" i="3"/>
  <c r="U209" i="3"/>
  <c r="U251" i="3"/>
  <c r="U263" i="3"/>
  <c r="U305" i="3"/>
  <c r="U119" i="3"/>
  <c r="U186" i="3"/>
  <c r="U282" i="3"/>
  <c r="U311" i="3"/>
  <c r="U395" i="3"/>
  <c r="U439" i="3"/>
  <c r="U511" i="3"/>
  <c r="U6688" i="3"/>
  <c r="U31" i="3"/>
  <c r="U161" i="3"/>
  <c r="U215" i="3"/>
  <c r="U257" i="3"/>
  <c r="U419" i="3"/>
  <c r="U450" i="3"/>
  <c r="U491" i="3"/>
  <c r="U522" i="3"/>
  <c r="U563" i="3"/>
  <c r="U6690" i="3"/>
  <c r="U151" i="3"/>
  <c r="U191" i="3"/>
  <c r="U203" i="3"/>
  <c r="U233" i="3"/>
  <c r="U41" i="3"/>
  <c r="U55" i="3"/>
  <c r="U102" i="3"/>
  <c r="U114" i="3"/>
  <c r="U14" i="3"/>
  <c r="V14" i="3"/>
  <c r="X14" i="3" s="1"/>
  <c r="V26" i="3"/>
  <c r="X26" i="3" s="1"/>
  <c r="U26" i="3"/>
  <c r="U38" i="3"/>
  <c r="V50" i="3"/>
  <c r="X50" i="3" s="1"/>
  <c r="U50" i="3"/>
  <c r="U62" i="3"/>
  <c r="V62" i="3"/>
  <c r="X62" i="3" s="1"/>
  <c r="V74" i="3"/>
  <c r="X74" i="3" s="1"/>
  <c r="U86" i="3"/>
  <c r="V98" i="3"/>
  <c r="X98" i="3" s="1"/>
  <c r="U98" i="3"/>
  <c r="U110" i="3"/>
  <c r="V122" i="3"/>
  <c r="X122" i="3" s="1"/>
  <c r="U122" i="3"/>
  <c r="U134" i="3"/>
  <c r="V134" i="3"/>
  <c r="X134" i="3" s="1"/>
  <c r="V146" i="3"/>
  <c r="X146" i="3" s="1"/>
  <c r="U146" i="3"/>
  <c r="V170" i="3"/>
  <c r="X170" i="3" s="1"/>
  <c r="V194" i="3"/>
  <c r="X194" i="3" s="1"/>
  <c r="U194" i="3"/>
  <c r="U206" i="3"/>
  <c r="V218" i="3"/>
  <c r="X218" i="3" s="1"/>
  <c r="U218" i="3"/>
  <c r="U230" i="3"/>
  <c r="V242" i="3"/>
  <c r="X242" i="3" s="1"/>
  <c r="U242" i="3"/>
  <c r="V266" i="3"/>
  <c r="X266" i="3" s="1"/>
  <c r="V290" i="3"/>
  <c r="X290" i="3" s="1"/>
  <c r="U290" i="3"/>
  <c r="U302" i="3"/>
  <c r="V314" i="3"/>
  <c r="X314" i="3" s="1"/>
  <c r="U314" i="3"/>
  <c r="U326" i="3"/>
  <c r="V326" i="3"/>
  <c r="X326" i="3" s="1"/>
  <c r="V338" i="3"/>
  <c r="X338" i="3" s="1"/>
  <c r="U338" i="3"/>
  <c r="U350" i="3"/>
  <c r="V350" i="3"/>
  <c r="X350" i="3" s="1"/>
  <c r="V362" i="3"/>
  <c r="X362" i="3" s="1"/>
  <c r="V702" i="3"/>
  <c r="X702" i="3" s="1"/>
  <c r="V374" i="3"/>
  <c r="X374" i="3" s="1"/>
  <c r="V410" i="3"/>
  <c r="X410" i="3" s="1"/>
  <c r="V434" i="3"/>
  <c r="X434" i="3" s="1"/>
  <c r="V458" i="3"/>
  <c r="X458" i="3" s="1"/>
  <c r="U458" i="3"/>
  <c r="U470" i="3"/>
  <c r="V470" i="3"/>
  <c r="X470" i="3" s="1"/>
  <c r="V482" i="3"/>
  <c r="X482" i="3" s="1"/>
  <c r="V506" i="3"/>
  <c r="X506" i="3" s="1"/>
  <c r="V530" i="3"/>
  <c r="X530" i="3" s="1"/>
  <c r="V542" i="3"/>
  <c r="X542" i="3" s="1"/>
  <c r="V554" i="3"/>
  <c r="X554" i="3" s="1"/>
  <c r="U578" i="3"/>
  <c r="V578" i="3"/>
  <c r="X578" i="3" s="1"/>
  <c r="V590" i="3"/>
  <c r="X590" i="3" s="1"/>
  <c r="U650" i="3"/>
  <c r="V650" i="3"/>
  <c r="X650" i="3" s="1"/>
  <c r="V662" i="3"/>
  <c r="X662" i="3" s="1"/>
  <c r="V722" i="3"/>
  <c r="X722" i="3" s="1"/>
  <c r="V734" i="3"/>
  <c r="X734" i="3" s="1"/>
  <c r="V794" i="3"/>
  <c r="X794" i="3" s="1"/>
  <c r="V806" i="3"/>
  <c r="X806" i="3" s="1"/>
  <c r="V866" i="3"/>
  <c r="X866" i="3" s="1"/>
  <c r="V878" i="3"/>
  <c r="X878" i="3" s="1"/>
  <c r="U742" i="3"/>
  <c r="V718" i="3"/>
  <c r="X718" i="3" s="1"/>
  <c r="V701" i="3"/>
  <c r="X701" i="3" s="1"/>
  <c r="V550" i="3"/>
  <c r="X550" i="3" s="1"/>
  <c r="V538" i="3"/>
  <c r="X538" i="3" s="1"/>
  <c r="V406" i="3"/>
  <c r="X406" i="3" s="1"/>
  <c r="V118" i="3"/>
  <c r="X118" i="3" s="1"/>
  <c r="V10" i="3"/>
  <c r="X10" i="3" s="1"/>
  <c r="V905" i="3"/>
  <c r="X905" i="3" s="1"/>
  <c r="U718" i="3"/>
  <c r="V466" i="3"/>
  <c r="X466" i="3" s="1"/>
  <c r="U199" i="3"/>
  <c r="U182" i="3"/>
  <c r="U74" i="3"/>
  <c r="U54" i="3"/>
  <c r="U30" i="3"/>
  <c r="V874" i="3"/>
  <c r="X874" i="3" s="1"/>
  <c r="V850" i="3"/>
  <c r="X850" i="3" s="1"/>
  <c r="V658" i="3"/>
  <c r="X658" i="3" s="1"/>
  <c r="V526" i="3"/>
  <c r="X526" i="3" s="1"/>
  <c r="V514" i="3"/>
  <c r="X514" i="3" s="1"/>
  <c r="V478" i="3"/>
  <c r="X478" i="3" s="1"/>
  <c r="U874" i="3"/>
  <c r="U850" i="3"/>
  <c r="U826" i="3"/>
  <c r="U658" i="3"/>
  <c r="V622" i="3"/>
  <c r="X622" i="3" s="1"/>
  <c r="V587" i="3"/>
  <c r="X587" i="3" s="1"/>
  <c r="V454" i="3"/>
  <c r="X454" i="3" s="1"/>
  <c r="V442" i="3"/>
  <c r="X442" i="3" s="1"/>
  <c r="U377" i="3"/>
  <c r="V302" i="3"/>
  <c r="X302" i="3" s="1"/>
  <c r="V286" i="3"/>
  <c r="X286" i="3" s="1"/>
  <c r="V250" i="3"/>
  <c r="X250" i="3" s="1"/>
  <c r="U150" i="3"/>
  <c r="U95" i="3"/>
  <c r="U7" i="3"/>
  <c r="U622" i="3"/>
  <c r="U179" i="3"/>
  <c r="V166" i="3"/>
  <c r="X166" i="3" s="1"/>
  <c r="U90" i="3"/>
  <c r="U6" i="3"/>
  <c r="V11" i="3"/>
  <c r="X11" i="3" s="1"/>
  <c r="V66" i="3"/>
  <c r="X66" i="3" s="1"/>
  <c r="V35" i="3"/>
  <c r="X35" i="3" s="1"/>
  <c r="U35" i="3"/>
  <c r="U47" i="3"/>
  <c r="V47" i="3"/>
  <c r="X47" i="3" s="1"/>
  <c r="V59" i="3"/>
  <c r="X59" i="3" s="1"/>
  <c r="U59" i="3"/>
  <c r="U71" i="3"/>
  <c r="V83" i="3"/>
  <c r="X83" i="3" s="1"/>
  <c r="V107" i="3"/>
  <c r="X107" i="3" s="1"/>
  <c r="V131" i="3"/>
  <c r="X131" i="3" s="1"/>
  <c r="U131" i="3"/>
  <c r="U143" i="3"/>
  <c r="V155" i="3"/>
  <c r="X155" i="3" s="1"/>
  <c r="U155" i="3"/>
  <c r="U167" i="3"/>
  <c r="U1031" i="3"/>
  <c r="U1043" i="3"/>
  <c r="U4" i="3"/>
  <c r="V4" i="3"/>
  <c r="X4" i="3" s="1"/>
  <c r="U16" i="3"/>
  <c r="U28" i="3"/>
  <c r="V28" i="3"/>
  <c r="X28" i="3" s="1"/>
  <c r="U40" i="3"/>
  <c r="U52" i="3"/>
  <c r="V52" i="3"/>
  <c r="X52" i="3" s="1"/>
  <c r="U64" i="3"/>
  <c r="U76" i="3"/>
  <c r="V76" i="3"/>
  <c r="X76" i="3" s="1"/>
  <c r="U88" i="3"/>
  <c r="V88" i="3"/>
  <c r="X88" i="3" s="1"/>
  <c r="U100" i="3"/>
  <c r="V100" i="3"/>
  <c r="X100" i="3" s="1"/>
  <c r="U112" i="3"/>
  <c r="U124" i="3"/>
  <c r="V124" i="3"/>
  <c r="X124" i="3" s="1"/>
  <c r="U136" i="3"/>
  <c r="U148" i="3"/>
  <c r="V148" i="3"/>
  <c r="X148" i="3" s="1"/>
  <c r="U160" i="3"/>
  <c r="U172" i="3"/>
  <c r="V172" i="3"/>
  <c r="X172" i="3" s="1"/>
  <c r="U184" i="3"/>
  <c r="V184" i="3"/>
  <c r="X184" i="3" s="1"/>
  <c r="U196" i="3"/>
  <c r="V196" i="3"/>
  <c r="X196" i="3" s="1"/>
  <c r="U208" i="3"/>
  <c r="U220" i="3"/>
  <c r="V220" i="3"/>
  <c r="X220" i="3" s="1"/>
  <c r="U232" i="3"/>
  <c r="U244" i="3"/>
  <c r="V244" i="3"/>
  <c r="X244" i="3" s="1"/>
  <c r="U256" i="3"/>
  <c r="U268" i="3"/>
  <c r="V268" i="3"/>
  <c r="X268" i="3" s="1"/>
  <c r="U280" i="3"/>
  <c r="V280" i="3"/>
  <c r="X280" i="3" s="1"/>
  <c r="U292" i="3"/>
  <c r="V292" i="3"/>
  <c r="X292" i="3" s="1"/>
  <c r="U304" i="3"/>
  <c r="U316" i="3"/>
  <c r="V316" i="3"/>
  <c r="X316" i="3" s="1"/>
  <c r="U328" i="3"/>
  <c r="U340" i="3"/>
  <c r="V340" i="3"/>
  <c r="X340" i="3" s="1"/>
  <c r="U352" i="3"/>
  <c r="U364" i="3"/>
  <c r="V364" i="3"/>
  <c r="X364" i="3" s="1"/>
  <c r="U376" i="3"/>
  <c r="U388" i="3"/>
  <c r="V388" i="3"/>
  <c r="X388" i="3" s="1"/>
  <c r="U400" i="3"/>
  <c r="U412" i="3"/>
  <c r="V412" i="3"/>
  <c r="X412" i="3" s="1"/>
  <c r="U424" i="3"/>
  <c r="U436" i="3"/>
  <c r="V436" i="3"/>
  <c r="X436" i="3" s="1"/>
  <c r="U448" i="3"/>
  <c r="U460" i="3"/>
  <c r="V460" i="3"/>
  <c r="X460" i="3" s="1"/>
  <c r="U472" i="3"/>
  <c r="U484" i="3"/>
  <c r="V484" i="3"/>
  <c r="X484" i="3" s="1"/>
  <c r="U496" i="3"/>
  <c r="U508" i="3"/>
  <c r="V508" i="3"/>
  <c r="X508" i="3" s="1"/>
  <c r="U520" i="3"/>
  <c r="U532" i="3"/>
  <c r="V532" i="3"/>
  <c r="X532" i="3" s="1"/>
  <c r="U544" i="3"/>
  <c r="U556" i="3"/>
  <c r="V556" i="3"/>
  <c r="X556" i="3" s="1"/>
  <c r="U568" i="3"/>
  <c r="U592" i="3"/>
  <c r="U604" i="3"/>
  <c r="V604" i="3"/>
  <c r="X604" i="3" s="1"/>
  <c r="U664" i="3"/>
  <c r="U676" i="3"/>
  <c r="V676" i="3"/>
  <c r="X676" i="3" s="1"/>
  <c r="U736" i="3"/>
  <c r="U748" i="3"/>
  <c r="U808" i="3"/>
  <c r="U820" i="3"/>
  <c r="U880" i="3"/>
  <c r="U892" i="3"/>
  <c r="U904" i="3"/>
  <c r="U916" i="3"/>
  <c r="U928" i="3"/>
  <c r="U940" i="3"/>
  <c r="U952" i="3"/>
  <c r="U964" i="3"/>
  <c r="U976" i="3"/>
  <c r="U988" i="3"/>
  <c r="U1000" i="3"/>
  <c r="U1012" i="3"/>
  <c r="U1024" i="3"/>
  <c r="U1036" i="3"/>
  <c r="U1048" i="3"/>
  <c r="U1060" i="3"/>
  <c r="U1072" i="3"/>
  <c r="U1084" i="3"/>
  <c r="U1096" i="3"/>
  <c r="U1108" i="3"/>
  <c r="U1120" i="3"/>
  <c r="U1132" i="3"/>
  <c r="U1144" i="3"/>
  <c r="U1156" i="3"/>
  <c r="U1168" i="3"/>
  <c r="U1180" i="3"/>
  <c r="U1192" i="3"/>
  <c r="U1204" i="3"/>
  <c r="U1216" i="3"/>
  <c r="U1228" i="3"/>
  <c r="U1240" i="3"/>
  <c r="U1252" i="3"/>
  <c r="U1264" i="3"/>
  <c r="U1276" i="3"/>
  <c r="U1288" i="3"/>
  <c r="U1300" i="3"/>
  <c r="U1312" i="3"/>
  <c r="U1324" i="3"/>
  <c r="U1336" i="3"/>
  <c r="U1348" i="3"/>
  <c r="U1360" i="3"/>
  <c r="U1372" i="3"/>
  <c r="U1384" i="3"/>
  <c r="U1396" i="3"/>
  <c r="U1408" i="3"/>
  <c r="U1420" i="3"/>
  <c r="U1432" i="3"/>
  <c r="U1444" i="3"/>
  <c r="U1456" i="3"/>
  <c r="U1468" i="3"/>
  <c r="U1480" i="3"/>
  <c r="U1492" i="3"/>
  <c r="U1504" i="3"/>
  <c r="U1516" i="3"/>
  <c r="V294" i="3"/>
  <c r="X294" i="3" s="1"/>
  <c r="U1528" i="3"/>
  <c r="U1540" i="3"/>
  <c r="U1552" i="3"/>
  <c r="U1564" i="3"/>
  <c r="U1576" i="3"/>
  <c r="U1588" i="3"/>
  <c r="V439" i="3"/>
  <c r="X439" i="3" s="1"/>
  <c r="V119" i="3"/>
  <c r="X119" i="3" s="1"/>
  <c r="V16" i="3"/>
  <c r="X16" i="3" s="1"/>
  <c r="V256" i="3"/>
  <c r="X256" i="3" s="1"/>
  <c r="V160" i="3"/>
  <c r="X160" i="3" s="1"/>
  <c r="U1600" i="3"/>
  <c r="U1612" i="3"/>
  <c r="U1624" i="3"/>
  <c r="U1636" i="3"/>
  <c r="U1648" i="3"/>
  <c r="U1660" i="3"/>
  <c r="U1672" i="3"/>
  <c r="U1684" i="3"/>
  <c r="U1696" i="3"/>
  <c r="U1708" i="3"/>
  <c r="U1720" i="3"/>
  <c r="U1732" i="3"/>
  <c r="U1744" i="3"/>
  <c r="U1756" i="3"/>
  <c r="U1768" i="3"/>
  <c r="U1780" i="3"/>
  <c r="U1792" i="3"/>
  <c r="U1804" i="3"/>
  <c r="U1816" i="3"/>
  <c r="U1828" i="3"/>
  <c r="U1840" i="3"/>
  <c r="U1852" i="3"/>
  <c r="U1864" i="3"/>
  <c r="U1876" i="3"/>
  <c r="U1888" i="3"/>
  <c r="U1900" i="3"/>
  <c r="U1912" i="3"/>
  <c r="U1924" i="3"/>
  <c r="U1936" i="3"/>
  <c r="U1948" i="3"/>
  <c r="U1960" i="3"/>
  <c r="U1972" i="3"/>
  <c r="U1984" i="3"/>
  <c r="U1996" i="3"/>
  <c r="U2008" i="3"/>
  <c r="U2020" i="3"/>
  <c r="U2032" i="3"/>
  <c r="U2044" i="3"/>
  <c r="U2056" i="3"/>
  <c r="U2068" i="3"/>
  <c r="U2080" i="3"/>
  <c r="U2092" i="3"/>
  <c r="U2104" i="3"/>
  <c r="U2116" i="3"/>
  <c r="U2128" i="3"/>
  <c r="U2140" i="3"/>
  <c r="U2152" i="3"/>
  <c r="U2164" i="3"/>
  <c r="U2176" i="3"/>
  <c r="U2188" i="3"/>
  <c r="U2200" i="3"/>
  <c r="U2212" i="3"/>
  <c r="U2224" i="3"/>
  <c r="U2236" i="3"/>
  <c r="U2248" i="3"/>
  <c r="U2260" i="3"/>
  <c r="U2272" i="3"/>
  <c r="U2284" i="3"/>
  <c r="U2296" i="3"/>
  <c r="U2308" i="3"/>
  <c r="U2320" i="3"/>
  <c r="U2332" i="3"/>
  <c r="U2344" i="3"/>
  <c r="U2356" i="3"/>
  <c r="U2368" i="3"/>
  <c r="U2380" i="3"/>
  <c r="U2392" i="3"/>
  <c r="U2404" i="3"/>
  <c r="U2428" i="3"/>
  <c r="U2464" i="3"/>
  <c r="U2536" i="3"/>
  <c r="U2584" i="3"/>
  <c r="U2644" i="3"/>
  <c r="U2656" i="3"/>
  <c r="U3" i="3"/>
  <c r="V3" i="3"/>
  <c r="X3" i="3" s="1"/>
  <c r="U15" i="3"/>
  <c r="V15" i="3"/>
  <c r="X15" i="3" s="1"/>
  <c r="U27" i="3"/>
  <c r="V27" i="3"/>
  <c r="X27" i="3" s="1"/>
  <c r="U39" i="3"/>
  <c r="V39" i="3"/>
  <c r="X39" i="3" s="1"/>
  <c r="U51" i="3"/>
  <c r="V51" i="3"/>
  <c r="X51" i="3" s="1"/>
  <c r="U63" i="3"/>
  <c r="V63" i="3"/>
  <c r="X63" i="3" s="1"/>
  <c r="U75" i="3"/>
  <c r="V75" i="3"/>
  <c r="X75" i="3" s="1"/>
  <c r="U87" i="3"/>
  <c r="V87" i="3"/>
  <c r="X87" i="3" s="1"/>
  <c r="U99" i="3"/>
  <c r="V99" i="3"/>
  <c r="X99" i="3" s="1"/>
  <c r="U111" i="3"/>
  <c r="V111" i="3"/>
  <c r="X111" i="3" s="1"/>
  <c r="U123" i="3"/>
  <c r="V123" i="3"/>
  <c r="X123" i="3" s="1"/>
  <c r="U135" i="3"/>
  <c r="V135" i="3"/>
  <c r="X135" i="3" s="1"/>
  <c r="U147" i="3"/>
  <c r="V147" i="3"/>
  <c r="X147" i="3" s="1"/>
  <c r="U159" i="3"/>
  <c r="V159" i="3"/>
  <c r="X159" i="3" s="1"/>
  <c r="U171" i="3"/>
  <c r="V171" i="3"/>
  <c r="X171" i="3" s="1"/>
  <c r="U183" i="3"/>
  <c r="V183" i="3"/>
  <c r="X183" i="3" s="1"/>
  <c r="U195" i="3"/>
  <c r="V195" i="3"/>
  <c r="X195" i="3" s="1"/>
  <c r="U207" i="3"/>
  <c r="V207" i="3"/>
  <c r="X207" i="3" s="1"/>
  <c r="U219" i="3"/>
  <c r="V219" i="3"/>
  <c r="X219" i="3" s="1"/>
  <c r="U231" i="3"/>
  <c r="V231" i="3"/>
  <c r="X231" i="3" s="1"/>
  <c r="U243" i="3"/>
  <c r="V243" i="3"/>
  <c r="X243" i="3" s="1"/>
  <c r="U255" i="3"/>
  <c r="V255" i="3"/>
  <c r="X255" i="3" s="1"/>
  <c r="U267" i="3"/>
  <c r="V267" i="3"/>
  <c r="X267" i="3" s="1"/>
  <c r="U279" i="3"/>
  <c r="V279" i="3"/>
  <c r="X279" i="3" s="1"/>
  <c r="U291" i="3"/>
  <c r="V291" i="3"/>
  <c r="X291" i="3" s="1"/>
  <c r="U303" i="3"/>
  <c r="V303" i="3"/>
  <c r="X303" i="3" s="1"/>
  <c r="U315" i="3"/>
  <c r="V315" i="3"/>
  <c r="X315" i="3" s="1"/>
  <c r="U327" i="3"/>
  <c r="V327" i="3"/>
  <c r="X327" i="3" s="1"/>
  <c r="U339" i="3"/>
  <c r="V339" i="3"/>
  <c r="X339" i="3" s="1"/>
  <c r="U351" i="3"/>
  <c r="V351" i="3"/>
  <c r="X351" i="3" s="1"/>
  <c r="U363" i="3"/>
  <c r="V363" i="3"/>
  <c r="X363" i="3" s="1"/>
  <c r="U375" i="3"/>
  <c r="V375" i="3"/>
  <c r="X375" i="3" s="1"/>
  <c r="U387" i="3"/>
  <c r="V387" i="3"/>
  <c r="X387" i="3" s="1"/>
  <c r="U399" i="3"/>
  <c r="V399" i="3"/>
  <c r="X399" i="3" s="1"/>
  <c r="U411" i="3"/>
  <c r="V411" i="3"/>
  <c r="X411" i="3" s="1"/>
  <c r="U423" i="3"/>
  <c r="V423" i="3"/>
  <c r="X423" i="3" s="1"/>
  <c r="U435" i="3"/>
  <c r="V435" i="3"/>
  <c r="X435" i="3" s="1"/>
  <c r="U447" i="3"/>
  <c r="V447" i="3"/>
  <c r="X447" i="3" s="1"/>
  <c r="U459" i="3"/>
  <c r="V459" i="3"/>
  <c r="X459" i="3" s="1"/>
  <c r="U471" i="3"/>
  <c r="V471" i="3"/>
  <c r="X471" i="3" s="1"/>
  <c r="U483" i="3"/>
  <c r="V483" i="3"/>
  <c r="X483" i="3" s="1"/>
  <c r="U495" i="3"/>
  <c r="V495" i="3"/>
  <c r="X495" i="3" s="1"/>
  <c r="U507" i="3"/>
  <c r="V507" i="3"/>
  <c r="X507" i="3" s="1"/>
  <c r="U519" i="3"/>
  <c r="V519" i="3"/>
  <c r="X519" i="3" s="1"/>
  <c r="U531" i="3"/>
  <c r="V531" i="3"/>
  <c r="X531" i="3" s="1"/>
  <c r="U543" i="3"/>
  <c r="V543" i="3"/>
  <c r="X543" i="3" s="1"/>
  <c r="U555" i="3"/>
  <c r="V555" i="3"/>
  <c r="X555" i="3" s="1"/>
  <c r="U567" i="3"/>
  <c r="V567" i="3"/>
  <c r="X567" i="3" s="1"/>
  <c r="V591" i="3"/>
  <c r="X591" i="3" s="1"/>
  <c r="V603" i="3"/>
  <c r="X603" i="3" s="1"/>
  <c r="V615" i="3"/>
  <c r="X615" i="3" s="1"/>
  <c r="V627" i="3"/>
  <c r="X627" i="3" s="1"/>
  <c r="V639" i="3"/>
  <c r="X639" i="3" s="1"/>
  <c r="V651" i="3"/>
  <c r="X651" i="3" s="1"/>
  <c r="V663" i="3"/>
  <c r="X663" i="3" s="1"/>
  <c r="V675" i="3"/>
  <c r="X675" i="3" s="1"/>
  <c r="V687" i="3"/>
  <c r="X687" i="3" s="1"/>
  <c r="V699" i="3"/>
  <c r="X699" i="3" s="1"/>
  <c r="V711" i="3"/>
  <c r="X711" i="3" s="1"/>
  <c r="V723" i="3"/>
  <c r="X723" i="3" s="1"/>
  <c r="V735" i="3"/>
  <c r="X735" i="3" s="1"/>
  <c r="V747" i="3"/>
  <c r="X747" i="3" s="1"/>
  <c r="V759" i="3"/>
  <c r="X759" i="3" s="1"/>
  <c r="V771" i="3"/>
  <c r="X771" i="3" s="1"/>
  <c r="V795" i="3"/>
  <c r="X795" i="3" s="1"/>
  <c r="V807" i="3"/>
  <c r="X807" i="3" s="1"/>
  <c r="V819" i="3"/>
  <c r="X819" i="3" s="1"/>
  <c r="V831" i="3"/>
  <c r="X831" i="3" s="1"/>
  <c r="V843" i="3"/>
  <c r="X843" i="3" s="1"/>
  <c r="V855" i="3"/>
  <c r="X855" i="3" s="1"/>
  <c r="V867" i="3"/>
  <c r="X867" i="3" s="1"/>
  <c r="V879" i="3"/>
  <c r="X879" i="3" s="1"/>
  <c r="V891" i="3"/>
  <c r="X891" i="3" s="1"/>
  <c r="U1055" i="3"/>
  <c r="U1019" i="3"/>
  <c r="U1007" i="3"/>
  <c r="U995" i="3"/>
  <c r="U983" i="3"/>
  <c r="U971" i="3"/>
  <c r="U959" i="3"/>
  <c r="U947" i="3"/>
  <c r="U935" i="3"/>
  <c r="U923" i="3"/>
  <c r="U911" i="3"/>
  <c r="U899" i="3"/>
  <c r="V827" i="3"/>
  <c r="X827" i="3" s="1"/>
  <c r="V755" i="3"/>
  <c r="X755" i="3" s="1"/>
  <c r="V683" i="3"/>
  <c r="X683" i="3" s="1"/>
  <c r="V611" i="3"/>
  <c r="X611" i="3" s="1"/>
  <c r="V331" i="3"/>
  <c r="X331" i="3" s="1"/>
  <c r="U2668" i="3"/>
  <c r="U2632" i="3"/>
  <c r="U2620" i="3"/>
  <c r="U2608" i="3"/>
  <c r="U2596" i="3"/>
  <c r="U2572" i="3"/>
  <c r="U2560" i="3"/>
  <c r="U2548" i="3"/>
  <c r="U2524" i="3"/>
  <c r="U2512" i="3"/>
  <c r="U2500" i="3"/>
  <c r="U2488" i="3"/>
  <c r="U2476" i="3"/>
  <c r="U2452" i="3"/>
  <c r="U2440" i="3"/>
  <c r="U2416" i="3"/>
  <c r="V839" i="3"/>
  <c r="X839" i="3" s="1"/>
  <c r="V767" i="3"/>
  <c r="X767" i="3" s="1"/>
  <c r="V695" i="3"/>
  <c r="X695" i="3" s="1"/>
  <c r="V623" i="3"/>
  <c r="X623" i="3" s="1"/>
  <c r="V563" i="3"/>
  <c r="X563" i="3" s="1"/>
  <c r="V539" i="3"/>
  <c r="X539" i="3" s="1"/>
  <c r="V515" i="3"/>
  <c r="X515" i="3" s="1"/>
  <c r="V491" i="3"/>
  <c r="X491" i="3" s="1"/>
  <c r="V467" i="3"/>
  <c r="X467" i="3" s="1"/>
  <c r="V443" i="3"/>
  <c r="X443" i="3" s="1"/>
  <c r="V419" i="3"/>
  <c r="X419" i="3" s="1"/>
  <c r="V395" i="3"/>
  <c r="X395" i="3" s="1"/>
  <c r="V371" i="3"/>
  <c r="X371" i="3" s="1"/>
  <c r="V347" i="3"/>
  <c r="X347" i="3" s="1"/>
  <c r="V323" i="3"/>
  <c r="X323" i="3" s="1"/>
  <c r="V299" i="3"/>
  <c r="X299" i="3" s="1"/>
  <c r="V275" i="3"/>
  <c r="X275" i="3" s="1"/>
  <c r="W6611" i="3" s="1"/>
  <c r="V251" i="3"/>
  <c r="X251" i="3" s="1"/>
  <c r="V227" i="3"/>
  <c r="X227" i="3" s="1"/>
  <c r="V203" i="3"/>
  <c r="X203" i="3" s="1"/>
  <c r="V179" i="3"/>
  <c r="X179" i="3" s="1"/>
  <c r="D2" i="7"/>
  <c r="B2" i="7"/>
  <c r="M6692" i="3"/>
  <c r="O6690" i="3"/>
  <c r="O6688" i="3"/>
  <c r="O6689" i="3"/>
  <c r="O6692" i="3"/>
  <c r="M6688" i="3"/>
  <c r="M6691" i="3"/>
  <c r="M6689" i="3"/>
  <c r="W6283" i="3"/>
  <c r="W6011" i="3"/>
  <c r="W3606" i="3"/>
  <c r="W1545" i="3"/>
  <c r="W647" i="3"/>
  <c r="W1262" i="3"/>
  <c r="C3" i="7" a="1"/>
  <c r="C3" i="7" s="1"/>
  <c r="W6753" i="3"/>
  <c r="W6440" i="3"/>
  <c r="W6201" i="3"/>
  <c r="W6814" i="3"/>
  <c r="W6607" i="3"/>
  <c r="W6580" i="3"/>
  <c r="W6559" i="3"/>
  <c r="W6498" i="3"/>
  <c r="W6537" i="3"/>
  <c r="W6062" i="3"/>
  <c r="W5584" i="3"/>
  <c r="W6051" i="3"/>
  <c r="W5563" i="3"/>
  <c r="W5528" i="3"/>
  <c r="W5437" i="3"/>
  <c r="W5669" i="3"/>
  <c r="W5477" i="3"/>
  <c r="W5411" i="3"/>
  <c r="W5692" i="3"/>
  <c r="W5485" i="3"/>
  <c r="W5125" i="3"/>
  <c r="W5575" i="3"/>
  <c r="W5431" i="3"/>
  <c r="W5177" i="3"/>
  <c r="W4990" i="3"/>
  <c r="W4959" i="3"/>
  <c r="W5731" i="3"/>
  <c r="W5554" i="3"/>
  <c r="W5228" i="3"/>
  <c r="W5187" i="3"/>
  <c r="W5162" i="3"/>
  <c r="W4931" i="3"/>
  <c r="W5105" i="3"/>
  <c r="W4877" i="3"/>
  <c r="W4765" i="3"/>
  <c r="W4418" i="3"/>
  <c r="W4529" i="3"/>
  <c r="W4769" i="3"/>
  <c r="W4715" i="3"/>
  <c r="W3994" i="3"/>
  <c r="W4717" i="3"/>
  <c r="W4491" i="3"/>
  <c r="W4441" i="3"/>
  <c r="W4605" i="3"/>
  <c r="W4370" i="3"/>
  <c r="W4226" i="3"/>
  <c r="W4103" i="3"/>
  <c r="W4213" i="3"/>
  <c r="W4633" i="3"/>
  <c r="W4403" i="3"/>
  <c r="W4409" i="3"/>
  <c r="W4593" i="3"/>
  <c r="W4257" i="3"/>
  <c r="W4694" i="3"/>
  <c r="W4668" i="3"/>
  <c r="W4182" i="3"/>
  <c r="W4548" i="3"/>
  <c r="W4343" i="3"/>
  <c r="W4349" i="3"/>
  <c r="W4557" i="3"/>
  <c r="W4234" i="3"/>
  <c r="W3876" i="3"/>
  <c r="W4266" i="3"/>
  <c r="W4107" i="3"/>
  <c r="W3953" i="3"/>
  <c r="W4571" i="3"/>
  <c r="W4427" i="3"/>
  <c r="W4304" i="3"/>
  <c r="W3912" i="3"/>
  <c r="W3930" i="3"/>
  <c r="W3925" i="3"/>
  <c r="W3971" i="3"/>
  <c r="W3929" i="3"/>
  <c r="W3901" i="3"/>
  <c r="W3762" i="3"/>
  <c r="W3828" i="3"/>
  <c r="W3824" i="3"/>
  <c r="W3854" i="3"/>
  <c r="W3836" i="3"/>
  <c r="W3806" i="3"/>
  <c r="W3705" i="3"/>
  <c r="W3608" i="3"/>
  <c r="W3805" i="3"/>
  <c r="W3765" i="3"/>
  <c r="W3685" i="3"/>
  <c r="W3785" i="3"/>
  <c r="W3710" i="3"/>
  <c r="W3809" i="3"/>
  <c r="W3760" i="3"/>
  <c r="W3839" i="3"/>
  <c r="W3789" i="3"/>
  <c r="W3759" i="3"/>
  <c r="W3580" i="3"/>
  <c r="W3581" i="3"/>
  <c r="W3706" i="3"/>
  <c r="W3683" i="3"/>
  <c r="W3798" i="3"/>
  <c r="W3768" i="3"/>
  <c r="W3728" i="3"/>
  <c r="W3698" i="3"/>
  <c r="W3529" i="3"/>
  <c r="W3511" i="3"/>
  <c r="W3427" i="3"/>
  <c r="W3324" i="3"/>
  <c r="W3528" i="3"/>
  <c r="W3505" i="3"/>
  <c r="W3479" i="3"/>
  <c r="W3476" i="3"/>
  <c r="W3451" i="3"/>
  <c r="W3328" i="3"/>
  <c r="W3420" i="3"/>
  <c r="W3364" i="3"/>
  <c r="W3404" i="3"/>
  <c r="W3408" i="3"/>
  <c r="W3399" i="3"/>
  <c r="W3372" i="3"/>
  <c r="W3484" i="3"/>
  <c r="W3419" i="3"/>
  <c r="W3469" i="3"/>
  <c r="W3413" i="3"/>
  <c r="W3387" i="3"/>
  <c r="W3301" i="3"/>
  <c r="W3305" i="3"/>
  <c r="W3258" i="3"/>
  <c r="W3092" i="3"/>
  <c r="W2939" i="3"/>
  <c r="W3049" i="3"/>
  <c r="W2949" i="3"/>
  <c r="W2750" i="3"/>
  <c r="W2747" i="3"/>
  <c r="W2684" i="3"/>
  <c r="W2645" i="3"/>
  <c r="W3134" i="3"/>
  <c r="W3117" i="3"/>
  <c r="W3394" i="3"/>
  <c r="W3280" i="3"/>
  <c r="W2795" i="3"/>
  <c r="W2707" i="3"/>
  <c r="W2697" i="3"/>
  <c r="W3441" i="3"/>
  <c r="W3224" i="3"/>
  <c r="W3218" i="3"/>
  <c r="W2813" i="3"/>
  <c r="W2798" i="3"/>
  <c r="W2760" i="3"/>
  <c r="W3316" i="3"/>
  <c r="W3308" i="3"/>
  <c r="W3247" i="3"/>
  <c r="W3227" i="3"/>
  <c r="W2992" i="3"/>
  <c r="W2977" i="3"/>
  <c r="W3397" i="3"/>
  <c r="W3355" i="3"/>
  <c r="W3320" i="3"/>
  <c r="W3057" i="3"/>
  <c r="W3055" i="3"/>
  <c r="W3059" i="3"/>
  <c r="W3047" i="3"/>
  <c r="W3422" i="3"/>
  <c r="W3411" i="3"/>
  <c r="W3094" i="3"/>
  <c r="W3097" i="3"/>
  <c r="W3076" i="3"/>
  <c r="W2926" i="3"/>
  <c r="W2921" i="3"/>
  <c r="W2916" i="3"/>
  <c r="W2905" i="3"/>
  <c r="W3189" i="3"/>
  <c r="W3185" i="3"/>
  <c r="W2946" i="3"/>
  <c r="W2884" i="3"/>
  <c r="W2857" i="3"/>
  <c r="W2841" i="3"/>
  <c r="W3388" i="3"/>
  <c r="W3358" i="3"/>
  <c r="W3331" i="3"/>
  <c r="W3332" i="3"/>
  <c r="W3164" i="3"/>
  <c r="W3120" i="3"/>
  <c r="W3041" i="3"/>
  <c r="W3274" i="3"/>
  <c r="W3225" i="3"/>
  <c r="W3221" i="3"/>
  <c r="W3217" i="3"/>
  <c r="W3020" i="3"/>
  <c r="W3000" i="3"/>
  <c r="W2995" i="3"/>
  <c r="W2980" i="3"/>
  <c r="W3365" i="3"/>
  <c r="W3342" i="3"/>
  <c r="W3323" i="3"/>
  <c r="W3079" i="3"/>
  <c r="W3045" i="3"/>
  <c r="W3040" i="3"/>
  <c r="W2985" i="3"/>
  <c r="W2802" i="3"/>
  <c r="W2786" i="3"/>
  <c r="W2767" i="3"/>
  <c r="W2741" i="3"/>
  <c r="W2634" i="3"/>
  <c r="W2630" i="3"/>
  <c r="W2617" i="3"/>
  <c r="W2840" i="3"/>
  <c r="W2836" i="3"/>
  <c r="W2803" i="3"/>
  <c r="W2789" i="3"/>
  <c r="W2646" i="3"/>
  <c r="W2638" i="3"/>
  <c r="W2552" i="3"/>
  <c r="W2958" i="3"/>
  <c r="W2703" i="3"/>
  <c r="W2604" i="3"/>
  <c r="W2591" i="3"/>
  <c r="W3033" i="3"/>
  <c r="W3023" i="3"/>
  <c r="W2974" i="3"/>
  <c r="W2938" i="3"/>
  <c r="W2742" i="3"/>
  <c r="W2738" i="3"/>
  <c r="W2726" i="3"/>
  <c r="W2698" i="3"/>
  <c r="W2458" i="3"/>
  <c r="W2466" i="3"/>
  <c r="W2429" i="3"/>
  <c r="W2690" i="3"/>
  <c r="W2686" i="3"/>
  <c r="W2678" i="3"/>
  <c r="W2674" i="3"/>
  <c r="W2514" i="3"/>
  <c r="W2463" i="3"/>
  <c r="W2448" i="3"/>
  <c r="W2438" i="3"/>
  <c r="W2702" i="3"/>
  <c r="W2665" i="3"/>
  <c r="W2615" i="3"/>
  <c r="W2523" i="3"/>
  <c r="W2509" i="3"/>
  <c r="W2495" i="3"/>
  <c r="W2490" i="3"/>
  <c r="W2776" i="3"/>
  <c r="W2749" i="3"/>
  <c r="W2745" i="3"/>
  <c r="W2729" i="3"/>
  <c r="W2525" i="3"/>
  <c r="W2513" i="3"/>
  <c r="W2476" i="3"/>
  <c r="W2471" i="3"/>
  <c r="W2768" i="3"/>
  <c r="W2764" i="3"/>
  <c r="W2693" i="3"/>
  <c r="W2689" i="3"/>
  <c r="W2499" i="3"/>
  <c r="W2502" i="3"/>
  <c r="W2498" i="3"/>
  <c r="W2485" i="3"/>
  <c r="W2489" i="3"/>
  <c r="W2349" i="3"/>
  <c r="W3002" i="3"/>
  <c r="W2966" i="3"/>
  <c r="W2930" i="3"/>
  <c r="W2820" i="3"/>
  <c r="W2627" i="3"/>
  <c r="W2614" i="3"/>
  <c r="W2610" i="3"/>
  <c r="W2576" i="3"/>
  <c r="W2563" i="3"/>
  <c r="W2561" i="3"/>
  <c r="W2422" i="3"/>
  <c r="W2409" i="3"/>
  <c r="W2827" i="3"/>
  <c r="W2775" i="3"/>
  <c r="W2748" i="3"/>
  <c r="W2732" i="3"/>
  <c r="W2540" i="3"/>
  <c r="W2512" i="3"/>
  <c r="W2507" i="3"/>
  <c r="W2503" i="3"/>
  <c r="W2470" i="3"/>
  <c r="W2456" i="3"/>
  <c r="W2797" i="3"/>
  <c r="W2771" i="3"/>
  <c r="W2700" i="3"/>
  <c r="W2696" i="3"/>
  <c r="W2692" i="3"/>
  <c r="W2659" i="3"/>
  <c r="W2562" i="3"/>
  <c r="W2558" i="3"/>
  <c r="W2553" i="3"/>
  <c r="W2544" i="3"/>
  <c r="W2530" i="3"/>
  <c r="W2521" i="3"/>
  <c r="W2804" i="3"/>
  <c r="W2778" i="3"/>
  <c r="W2712" i="3"/>
  <c r="W2647" i="3"/>
  <c r="W2592" i="3"/>
  <c r="W2579" i="3"/>
  <c r="W2460" i="3"/>
  <c r="W2435" i="3"/>
  <c r="W2406" i="3"/>
  <c r="W2414" i="3"/>
  <c r="W2421" i="3"/>
  <c r="W2402" i="3"/>
  <c r="W2455" i="3"/>
  <c r="W2413" i="3"/>
  <c r="W2398" i="3"/>
  <c r="W2383" i="3"/>
  <c r="W2371" i="3"/>
  <c r="W2363" i="3"/>
  <c r="W2405" i="3"/>
  <c r="W2379" i="3"/>
  <c r="W2354" i="3"/>
  <c r="W2333" i="3"/>
  <c r="W2329" i="3"/>
  <c r="W2290" i="3"/>
  <c r="W2024" i="3"/>
  <c r="W2401" i="3"/>
  <c r="W2386" i="3"/>
  <c r="W2362" i="3"/>
  <c r="W2315" i="3"/>
  <c r="W2311" i="3"/>
  <c r="W2165" i="3"/>
  <c r="W2136" i="3"/>
  <c r="W2117" i="3"/>
  <c r="W2107" i="3"/>
  <c r="W2088" i="3"/>
  <c r="W2073" i="3"/>
  <c r="W2011" i="3"/>
  <c r="W2677" i="3"/>
  <c r="W2641" i="3"/>
  <c r="W2605" i="3"/>
  <c r="W2569" i="3"/>
  <c r="W2533" i="3"/>
  <c r="W2298" i="3"/>
  <c r="W2294" i="3"/>
  <c r="W2285" i="3"/>
  <c r="W2280" i="3"/>
  <c r="W2276" i="3"/>
  <c r="W2267" i="3"/>
  <c r="W2131" i="3"/>
  <c r="W2102" i="3"/>
  <c r="W2097" i="3"/>
  <c r="W2043" i="3"/>
  <c r="W2028" i="3"/>
  <c r="W1993" i="3"/>
  <c r="W2608" i="3"/>
  <c r="W2572" i="3"/>
  <c r="W2536" i="3"/>
  <c r="W2500" i="3"/>
  <c r="W2464" i="3"/>
  <c r="W2437" i="3"/>
  <c r="W2323" i="3"/>
  <c r="W2289" i="3"/>
  <c r="W2216" i="3"/>
  <c r="W2202" i="3"/>
  <c r="W2198" i="3"/>
  <c r="W2193" i="3"/>
  <c r="W2111" i="3"/>
  <c r="W2087" i="3"/>
  <c r="W2077" i="3"/>
  <c r="W2053" i="3"/>
  <c r="W2048" i="3"/>
  <c r="W2033" i="3"/>
  <c r="W2271" i="3"/>
  <c r="W2262" i="3"/>
  <c r="W2257" i="3"/>
  <c r="W2243" i="3"/>
  <c r="W2239" i="3"/>
  <c r="W2220" i="3"/>
  <c r="W2106" i="3"/>
  <c r="W2101" i="3"/>
  <c r="W2096" i="3"/>
  <c r="W2082" i="3"/>
  <c r="W2078" i="3"/>
  <c r="W2072" i="3"/>
  <c r="W2327" i="3"/>
  <c r="W2293" i="3"/>
  <c r="W2284" i="3"/>
  <c r="W2279" i="3"/>
  <c r="W2275" i="3"/>
  <c r="W2258" i="3"/>
  <c r="W2199" i="3"/>
  <c r="W2192" i="3"/>
  <c r="W2187" i="3"/>
  <c r="W2173" i="3"/>
  <c r="W2168" i="3"/>
  <c r="W2154" i="3"/>
  <c r="W2022" i="3"/>
  <c r="W1954" i="3"/>
  <c r="W1959" i="3"/>
  <c r="W1964" i="3"/>
  <c r="W2392" i="3"/>
  <c r="W2373" i="3"/>
  <c r="W2288" i="3"/>
  <c r="W2256" i="3"/>
  <c r="W2238" i="3"/>
  <c r="W2234" i="3"/>
  <c r="W2229" i="3"/>
  <c r="W2201" i="3"/>
  <c r="W2081" i="3"/>
  <c r="W2071" i="3"/>
  <c r="W2066" i="3"/>
  <c r="W2061" i="3"/>
  <c r="W2042" i="3"/>
  <c r="W2017" i="3"/>
  <c r="W2326" i="3"/>
  <c r="W2292" i="3"/>
  <c r="W2274" i="3"/>
  <c r="W2261" i="3"/>
  <c r="W2251" i="3"/>
  <c r="W2247" i="3"/>
  <c r="W2172" i="3"/>
  <c r="W2148" i="3"/>
  <c r="W2139" i="3"/>
  <c r="W2129" i="3"/>
  <c r="W2105" i="3"/>
  <c r="W2095" i="3"/>
  <c r="W2368" i="3"/>
  <c r="W2364" i="3"/>
  <c r="W2360" i="3"/>
  <c r="W2347" i="3"/>
  <c r="W2317" i="3"/>
  <c r="W2305" i="3"/>
  <c r="W2233" i="3"/>
  <c r="W2228" i="3"/>
  <c r="W2205" i="3"/>
  <c r="W2181" i="3"/>
  <c r="W2167" i="3"/>
  <c r="W2153" i="3"/>
  <c r="W2075" i="3"/>
  <c r="W2065" i="3"/>
  <c r="W2070" i="3"/>
  <c r="W2060" i="3"/>
  <c r="W2046" i="3"/>
  <c r="W2036" i="3"/>
  <c r="W1991" i="3"/>
  <c r="W1995" i="3"/>
  <c r="W2449" i="3"/>
  <c r="W2410" i="3"/>
  <c r="W2395" i="3"/>
  <c r="W2376" i="3"/>
  <c r="W2223" i="3"/>
  <c r="W2218" i="3"/>
  <c r="W2209" i="3"/>
  <c r="W2195" i="3"/>
  <c r="W2138" i="3"/>
  <c r="W2133" i="3"/>
  <c r="W2359" i="3"/>
  <c r="W2325" i="3"/>
  <c r="W2312" i="3"/>
  <c r="W2304" i="3"/>
  <c r="W2291" i="3"/>
  <c r="W2282" i="3"/>
  <c r="W2171" i="3"/>
  <c r="W2166" i="3"/>
  <c r="W2162" i="3"/>
  <c r="W2157" i="3"/>
  <c r="W2152" i="3"/>
  <c r="W2147" i="3"/>
  <c r="W2182" i="3"/>
  <c r="W2146" i="3"/>
  <c r="W2110" i="3"/>
  <c r="W2074" i="3"/>
  <c r="W2038" i="3"/>
  <c r="W1985" i="3"/>
  <c r="W1918" i="3"/>
  <c r="W1913" i="3"/>
  <c r="W1909" i="3"/>
  <c r="W1865" i="3"/>
  <c r="W1861" i="3"/>
  <c r="W1862" i="3"/>
  <c r="W1863" i="3"/>
  <c r="W1846" i="3"/>
  <c r="W1831" i="3"/>
  <c r="W1816" i="3"/>
  <c r="W1813" i="3"/>
  <c r="W1767" i="3"/>
  <c r="W1659" i="3"/>
  <c r="W1654" i="3"/>
  <c r="W1625" i="3"/>
  <c r="W1981" i="3"/>
  <c r="W1965" i="3"/>
  <c r="W1952" i="3"/>
  <c r="W1850" i="3"/>
  <c r="W1836" i="3"/>
  <c r="W1806" i="3"/>
  <c r="W1801" i="3"/>
  <c r="W1796" i="3"/>
  <c r="W1781" i="3"/>
  <c r="W1597" i="3"/>
  <c r="W2047" i="3"/>
  <c r="W1984" i="3"/>
  <c r="W1912" i="3"/>
  <c r="W1903" i="3"/>
  <c r="W1849" i="3"/>
  <c r="W2338" i="3"/>
  <c r="W2302" i="3"/>
  <c r="W2266" i="3"/>
  <c r="W2230" i="3"/>
  <c r="W2194" i="3"/>
  <c r="W2158" i="3"/>
  <c r="W1934" i="3"/>
  <c r="W1930" i="3"/>
  <c r="W1925" i="3"/>
  <c r="W1921" i="3"/>
  <c r="W1898" i="3"/>
  <c r="W1888" i="3"/>
  <c r="W1795" i="3"/>
  <c r="W1790" i="3"/>
  <c r="W1791" i="3"/>
  <c r="W1788" i="3"/>
  <c r="W1780" i="3"/>
  <c r="W1770" i="3"/>
  <c r="W1716" i="3"/>
  <c r="W1714" i="3"/>
  <c r="W1708" i="3"/>
  <c r="W1698" i="3"/>
  <c r="W1693" i="3"/>
  <c r="W1682" i="3"/>
  <c r="W1988" i="3"/>
  <c r="W1980" i="3"/>
  <c r="W1938" i="3"/>
  <c r="W1916" i="3"/>
  <c r="W1902" i="3"/>
  <c r="W1878" i="3"/>
  <c r="W1775" i="3"/>
  <c r="W1776" i="3"/>
  <c r="W1759" i="3"/>
  <c r="W1739" i="3"/>
  <c r="W1743" i="3"/>
  <c r="W1740" i="3"/>
  <c r="W1687" i="3"/>
  <c r="W1667" i="3"/>
  <c r="W1589" i="3"/>
  <c r="W2344" i="3"/>
  <c r="W2308" i="3"/>
  <c r="W2272" i="3"/>
  <c r="W2020" i="3"/>
  <c r="W2010" i="3"/>
  <c r="W1983" i="3"/>
  <c r="W1942" i="3"/>
  <c r="W1924" i="3"/>
  <c r="W1893" i="3"/>
  <c r="W1785" i="3"/>
  <c r="W1779" i="3"/>
  <c r="W1769" i="3"/>
  <c r="W1749" i="3"/>
  <c r="W1733" i="3"/>
  <c r="W1731" i="3"/>
  <c r="W1885" i="3"/>
  <c r="W1883" i="3"/>
  <c r="W1877" i="3"/>
  <c r="W1834" i="3"/>
  <c r="W1804" i="3"/>
  <c r="W1789" i="3"/>
  <c r="W1692" i="3"/>
  <c r="W1686" i="3"/>
  <c r="W1662" i="3"/>
  <c r="W1666" i="3"/>
  <c r="W1664" i="3"/>
  <c r="W1665" i="3"/>
  <c r="W2278" i="3"/>
  <c r="W2242" i="3"/>
  <c r="W2206" i="3"/>
  <c r="W1975" i="3"/>
  <c r="W1958" i="3"/>
  <c r="W1933" i="3"/>
  <c r="W1843" i="3"/>
  <c r="W1809" i="3"/>
  <c r="W1793" i="3"/>
  <c r="W1784" i="3"/>
  <c r="W1753" i="3"/>
  <c r="W1748" i="3"/>
  <c r="W1872" i="3"/>
  <c r="W1778" i="3"/>
  <c r="W1768" i="3"/>
  <c r="W1757" i="3"/>
  <c r="W1696" i="3"/>
  <c r="W1685" i="3"/>
  <c r="W2140" i="3"/>
  <c r="W2104" i="3"/>
  <c r="W2068" i="3"/>
  <c r="W2032" i="3"/>
  <c r="W1986" i="3"/>
  <c r="W1982" i="3"/>
  <c r="W1857" i="3"/>
  <c r="W1842" i="3"/>
  <c r="W1808" i="3"/>
  <c r="W1803" i="3"/>
  <c r="W1797" i="3"/>
  <c r="W1798" i="3"/>
  <c r="W1998" i="3"/>
  <c r="W1899" i="3"/>
  <c r="W1896" i="3"/>
  <c r="W1881" i="3"/>
  <c r="W1851" i="3"/>
  <c r="W1847" i="3"/>
  <c r="W1762" i="3"/>
  <c r="W1754" i="3"/>
  <c r="W1726" i="3"/>
  <c r="W1690" i="3"/>
  <c r="W1689" i="3"/>
  <c r="W1655" i="3"/>
  <c r="W1386" i="3"/>
  <c r="W1632" i="3"/>
  <c r="W1536" i="3"/>
  <c r="W1450" i="3"/>
  <c r="W1458" i="3"/>
  <c r="W1452" i="3"/>
  <c r="W1569" i="3"/>
  <c r="W1564" i="3"/>
  <c r="W1552" i="3"/>
  <c r="W1548" i="3"/>
  <c r="W1540" i="3"/>
  <c r="W1528" i="3"/>
  <c r="W1357" i="3"/>
  <c r="W1307" i="3"/>
  <c r="W1304" i="3"/>
  <c r="W1616" i="3"/>
  <c r="W1604" i="3"/>
  <c r="W1556" i="3"/>
  <c r="W1631" i="3"/>
  <c r="W1592" i="3"/>
  <c r="W1588" i="3"/>
  <c r="W1580" i="3"/>
  <c r="W1568" i="3"/>
  <c r="W1539" i="3"/>
  <c r="W1483" i="3"/>
  <c r="W1474" i="3"/>
  <c r="W1447" i="3"/>
  <c r="W1444" i="3"/>
  <c r="W1443" i="3"/>
  <c r="W1429" i="3"/>
  <c r="W1383" i="3"/>
  <c r="W1860" i="3"/>
  <c r="W1752" i="3"/>
  <c r="W1646" i="3"/>
  <c r="W1638" i="3"/>
  <c r="W1615" i="3"/>
  <c r="W1535" i="3"/>
  <c r="W1531" i="3"/>
  <c r="W1523" i="3"/>
  <c r="W1519" i="3"/>
  <c r="W1507" i="3"/>
  <c r="W1448" i="3"/>
  <c r="W1591" i="3"/>
  <c r="W1579" i="3"/>
  <c r="W1567" i="3"/>
  <c r="W1559" i="3"/>
  <c r="W1497" i="3"/>
  <c r="W1479" i="3"/>
  <c r="W1355" i="3"/>
  <c r="W1346" i="3"/>
  <c r="W1310" i="3"/>
  <c r="W1619" i="3"/>
  <c r="W1595" i="3"/>
  <c r="W1492" i="3"/>
  <c r="W1833" i="3"/>
  <c r="W1645" i="3"/>
  <c r="W1626" i="3"/>
  <c r="W1614" i="3"/>
  <c r="W1602" i="3"/>
  <c r="W1566" i="3"/>
  <c r="W1526" i="3"/>
  <c r="W1522" i="3"/>
  <c r="W1514" i="3"/>
  <c r="W1510" i="3"/>
  <c r="W1470" i="3"/>
  <c r="W1457" i="3"/>
  <c r="W1641" i="3"/>
  <c r="W1590" i="3"/>
  <c r="W1578" i="3"/>
  <c r="W1496" i="3"/>
  <c r="W1486" i="3"/>
  <c r="W1481" i="3"/>
  <c r="W1232" i="3"/>
  <c r="W1235" i="3"/>
  <c r="W1652" i="3"/>
  <c r="W1648" i="3"/>
  <c r="W1622" i="3"/>
  <c r="W1618" i="3"/>
  <c r="W1402" i="3"/>
  <c r="W1407" i="3"/>
  <c r="W1392" i="3"/>
  <c r="W1377" i="3"/>
  <c r="W1375" i="3"/>
  <c r="W1376" i="3"/>
  <c r="W1525" i="3"/>
  <c r="W1517" i="3"/>
  <c r="W1513" i="3"/>
  <c r="W1500" i="3"/>
  <c r="W1471" i="3"/>
  <c r="W1461" i="3"/>
  <c r="W1267" i="3"/>
  <c r="W1240" i="3"/>
  <c r="W981" i="3"/>
  <c r="W1482" i="3"/>
  <c r="W1420" i="3"/>
  <c r="W1413" i="3"/>
  <c r="W1249" i="3"/>
  <c r="W1244" i="3"/>
  <c r="W1236" i="3"/>
  <c r="W1237" i="3"/>
  <c r="W1204" i="3"/>
  <c r="W1200" i="3"/>
  <c r="W1068" i="3"/>
  <c r="W1048" i="3"/>
  <c r="W1038" i="3"/>
  <c r="W1029" i="3"/>
  <c r="W1026" i="3"/>
  <c r="W690" i="3"/>
  <c r="W1306" i="3"/>
  <c r="W1263" i="3"/>
  <c r="W1231" i="3"/>
  <c r="W1208" i="3"/>
  <c r="W1195" i="3"/>
  <c r="W1176" i="3"/>
  <c r="W856" i="3"/>
  <c r="W1427" i="3"/>
  <c r="W1387" i="3"/>
  <c r="W1361" i="3"/>
  <c r="W1329" i="3"/>
  <c r="W1326" i="3"/>
  <c r="W1190" i="3"/>
  <c r="W1180" i="3"/>
  <c r="W1178" i="3"/>
  <c r="W1170" i="3"/>
  <c r="W1166" i="3"/>
  <c r="W1143" i="3"/>
  <c r="W1463" i="3"/>
  <c r="W1423" i="3"/>
  <c r="W1419" i="3"/>
  <c r="W1365" i="3"/>
  <c r="W1338" i="3"/>
  <c r="W1334" i="3"/>
  <c r="W1272" i="3"/>
  <c r="W1273" i="3"/>
  <c r="W1270" i="3"/>
  <c r="W1252" i="3"/>
  <c r="W1243" i="3"/>
  <c r="W1250" i="3"/>
  <c r="W1105" i="3"/>
  <c r="W1100" i="3"/>
  <c r="W1042" i="3"/>
  <c r="W1499" i="3"/>
  <c r="W1459" i="3"/>
  <c r="W1401" i="3"/>
  <c r="W1256" i="3"/>
  <c r="W1230" i="3"/>
  <c r="W1212" i="3"/>
  <c r="W1207" i="3"/>
  <c r="W1194" i="3"/>
  <c r="W1184" i="3"/>
  <c r="W1325" i="3"/>
  <c r="W1300" i="3"/>
  <c r="W1293" i="3"/>
  <c r="W1282" i="3"/>
  <c r="W1269" i="3"/>
  <c r="W1257" i="3"/>
  <c r="W1201" i="3"/>
  <c r="W1179" i="3"/>
  <c r="W1174" i="3"/>
  <c r="W1169" i="3"/>
  <c r="W1147" i="3"/>
  <c r="W1137" i="3"/>
  <c r="W1469" i="3"/>
  <c r="W1368" i="3"/>
  <c r="W1341" i="3"/>
  <c r="W1295" i="3"/>
  <c r="W1277" i="3"/>
  <c r="W1260" i="3"/>
  <c r="W1113" i="3"/>
  <c r="W1418" i="3"/>
  <c r="W1404" i="3"/>
  <c r="W1400" i="3"/>
  <c r="W1352" i="3"/>
  <c r="W1348" i="3"/>
  <c r="W1146" i="3"/>
  <c r="W1136" i="3"/>
  <c r="W1131" i="3"/>
  <c r="W1075" i="3"/>
  <c r="W1440" i="3"/>
  <c r="W1436" i="3"/>
  <c r="W1309" i="3"/>
  <c r="W1259" i="3"/>
  <c r="W1241" i="3"/>
  <c r="W1224" i="3"/>
  <c r="W1210" i="3"/>
  <c r="W1188" i="3"/>
  <c r="W1150" i="3"/>
  <c r="W1127" i="3"/>
  <c r="W1108" i="3"/>
  <c r="W1103" i="3"/>
  <c r="W1098" i="3"/>
  <c r="W1045" i="3"/>
  <c r="W1276" i="3"/>
  <c r="W1245" i="3"/>
  <c r="W1228" i="3"/>
  <c r="W1221" i="3"/>
  <c r="W1205" i="3"/>
  <c r="W1192" i="3"/>
  <c r="W1059" i="3"/>
  <c r="W1021" i="3"/>
  <c r="W957" i="3"/>
  <c r="W1410" i="3"/>
  <c r="W1351" i="3"/>
  <c r="W1332" i="3"/>
  <c r="W1209" i="3"/>
  <c r="W1187" i="3"/>
  <c r="W1154" i="3"/>
  <c r="W1140" i="3"/>
  <c r="W1107" i="3"/>
  <c r="W1102" i="3"/>
  <c r="W1076" i="3"/>
  <c r="W1064" i="3"/>
  <c r="W1028" i="3"/>
  <c r="W1003" i="3"/>
  <c r="W971" i="3"/>
  <c r="W914" i="3"/>
  <c r="W1036" i="3"/>
  <c r="W1012" i="3"/>
  <c r="W1008" i="3"/>
  <c r="W995" i="3"/>
  <c r="W985" i="3"/>
  <c r="W961" i="3"/>
  <c r="W763" i="3"/>
  <c r="W1118" i="3"/>
  <c r="W1063" i="3"/>
  <c r="W1020" i="3"/>
  <c r="W989" i="3"/>
  <c r="W951" i="3"/>
  <c r="W1135" i="3"/>
  <c r="W1091" i="3"/>
  <c r="W1079" i="3"/>
  <c r="W1071" i="3"/>
  <c r="W1055" i="3"/>
  <c r="W1047" i="3"/>
  <c r="W913" i="3"/>
  <c r="W904" i="3"/>
  <c r="W889" i="3"/>
  <c r="W631" i="3"/>
  <c r="W629" i="3"/>
  <c r="W640" i="3"/>
  <c r="W1067" i="3"/>
  <c r="W1043" i="3"/>
  <c r="W1023" i="3"/>
  <c r="W960" i="3"/>
  <c r="W946" i="3"/>
  <c r="W927" i="3"/>
  <c r="W1031" i="3"/>
  <c r="W1019" i="3"/>
  <c r="W993" i="3"/>
  <c r="W969" i="3"/>
  <c r="W950" i="3"/>
  <c r="W650" i="3"/>
  <c r="W1046" i="3"/>
  <c r="W1015" i="3"/>
  <c r="W1006" i="3"/>
  <c r="W997" i="3"/>
  <c r="W978" i="3"/>
  <c r="W959" i="3"/>
  <c r="W879" i="3"/>
  <c r="W870" i="3"/>
  <c r="W761" i="3"/>
  <c r="W1151" i="3"/>
  <c r="W1109" i="3"/>
  <c r="W1034" i="3"/>
  <c r="W921" i="3"/>
  <c r="W836" i="3"/>
  <c r="W832" i="3"/>
  <c r="W817" i="3"/>
  <c r="W1101" i="3"/>
  <c r="W1097" i="3"/>
  <c r="W658" i="3"/>
  <c r="W1157" i="3"/>
  <c r="W1130" i="3"/>
  <c r="W1085" i="3"/>
  <c r="W1081" i="3"/>
  <c r="W1065" i="3"/>
  <c r="W935" i="3"/>
  <c r="W920" i="3"/>
  <c r="W911" i="3"/>
  <c r="W892" i="3"/>
  <c r="W886" i="3"/>
  <c r="W902" i="3"/>
  <c r="W1009" i="3"/>
  <c r="W1004" i="3"/>
  <c r="W991" i="3"/>
  <c r="W984" i="3"/>
  <c r="W976" i="3"/>
  <c r="W972" i="3"/>
  <c r="W808" i="3"/>
  <c r="W803" i="3"/>
  <c r="W794" i="3"/>
  <c r="W789" i="3"/>
  <c r="W776" i="3"/>
  <c r="W758" i="3"/>
  <c r="W480" i="3"/>
  <c r="W973" i="3"/>
  <c r="W947" i="3"/>
  <c r="W917" i="3"/>
  <c r="W906" i="3"/>
  <c r="W894" i="3"/>
  <c r="W713" i="3"/>
  <c r="W700" i="3"/>
  <c r="W686" i="3"/>
  <c r="W667" i="3"/>
  <c r="W654" i="3"/>
  <c r="W625" i="3"/>
  <c r="W987" i="3"/>
  <c r="W980" i="3"/>
  <c r="W965" i="3"/>
  <c r="W954" i="3"/>
  <c r="W928" i="3"/>
  <c r="W873" i="3"/>
  <c r="W775" i="3"/>
  <c r="W766" i="3"/>
  <c r="W762" i="3"/>
  <c r="W752" i="3"/>
  <c r="W635" i="3"/>
  <c r="W621" i="3"/>
  <c r="W897" i="3"/>
  <c r="W882" i="3"/>
  <c r="W852" i="3"/>
  <c r="W847" i="3"/>
  <c r="W802" i="3"/>
  <c r="W779" i="3"/>
  <c r="W644" i="3"/>
  <c r="W616" i="3"/>
  <c r="W583" i="3"/>
  <c r="W569" i="3"/>
  <c r="W565" i="3"/>
  <c r="W401" i="3"/>
  <c r="W872" i="3"/>
  <c r="W820" i="3"/>
  <c r="W809" i="3"/>
  <c r="W792" i="3"/>
  <c r="W797" i="3"/>
  <c r="W756" i="3"/>
  <c r="W661" i="3"/>
  <c r="W648" i="3"/>
  <c r="W634" i="3"/>
  <c r="W592" i="3"/>
  <c r="W580" i="3"/>
  <c r="W578" i="3"/>
  <c r="W990" i="3"/>
  <c r="W964" i="3"/>
  <c r="W931" i="3"/>
  <c r="W909" i="3"/>
  <c r="W881" i="3"/>
  <c r="W860" i="3"/>
  <c r="W778" i="3"/>
  <c r="W725" i="3"/>
  <c r="W689" i="3"/>
  <c r="W670" i="3"/>
  <c r="W643" i="3"/>
  <c r="W601" i="3"/>
  <c r="W885" i="3"/>
  <c r="W876" i="3"/>
  <c r="W851" i="3"/>
  <c r="W837" i="3"/>
  <c r="W824" i="3"/>
  <c r="W815" i="3"/>
  <c r="W638" i="3"/>
  <c r="W628" i="3"/>
  <c r="W540" i="3"/>
  <c r="W539" i="3"/>
  <c r="W459" i="3"/>
  <c r="W462" i="3"/>
  <c r="W800" i="3"/>
  <c r="W791" i="3"/>
  <c r="W729" i="3"/>
  <c r="W711" i="3"/>
  <c r="W706" i="3"/>
  <c r="W665" i="3"/>
  <c r="W438" i="3"/>
  <c r="W1000" i="3"/>
  <c r="W967" i="3"/>
  <c r="W941" i="3"/>
  <c r="W915" i="3"/>
  <c r="W854" i="3"/>
  <c r="W688" i="3"/>
  <c r="W683" i="3"/>
  <c r="W674" i="3"/>
  <c r="W653" i="3"/>
  <c r="W642" i="3"/>
  <c r="W614" i="3"/>
  <c r="W884" i="3"/>
  <c r="W875" i="3"/>
  <c r="W823" i="3"/>
  <c r="W818" i="3"/>
  <c r="W745" i="3"/>
  <c r="W737" i="3"/>
  <c r="W553" i="3"/>
  <c r="W839" i="3"/>
  <c r="W783" i="3"/>
  <c r="W734" i="3"/>
  <c r="W702" i="3"/>
  <c r="W623" i="3"/>
  <c r="W378" i="3"/>
  <c r="W386" i="3"/>
  <c r="W351" i="3"/>
  <c r="W303" i="3"/>
  <c r="W260" i="3"/>
  <c r="W828" i="3"/>
  <c r="W582" i="3"/>
  <c r="W567" i="3"/>
  <c r="W548" i="3"/>
  <c r="W517" i="3"/>
  <c r="W509" i="3"/>
  <c r="W442" i="3"/>
  <c r="W338" i="3"/>
  <c r="W298" i="3"/>
  <c r="W293" i="3"/>
  <c r="W236" i="3"/>
  <c r="W793" i="3"/>
  <c r="W754" i="3"/>
  <c r="W451" i="3"/>
  <c r="W446" i="3"/>
  <c r="W425" i="3"/>
  <c r="W395" i="3"/>
  <c r="W377" i="3"/>
  <c r="W364" i="3"/>
  <c r="W512" i="3"/>
  <c r="W483" i="3"/>
  <c r="W479" i="3"/>
  <c r="W381" i="3"/>
  <c r="W363" i="3"/>
  <c r="W311" i="3"/>
  <c r="W495" i="3"/>
  <c r="W433" i="3"/>
  <c r="W420" i="3"/>
  <c r="W341" i="3"/>
  <c r="W279" i="3"/>
  <c r="W280" i="3"/>
  <c r="W618" i="3"/>
  <c r="W603" i="3"/>
  <c r="W573" i="3"/>
  <c r="W555" i="3"/>
  <c r="W551" i="3"/>
  <c r="W543" i="3"/>
  <c r="W398" i="3"/>
  <c r="W385" i="3"/>
  <c r="W362" i="3"/>
  <c r="W352" i="3"/>
  <c r="W349" i="3"/>
  <c r="W323" i="3"/>
  <c r="W806" i="3"/>
  <c r="W771" i="3"/>
  <c r="W767" i="3"/>
  <c r="W732" i="3"/>
  <c r="W678" i="3"/>
  <c r="W657" i="3"/>
  <c r="W577" i="3"/>
  <c r="W531" i="3"/>
  <c r="W515" i="3"/>
  <c r="W507" i="3"/>
  <c r="W494" i="3"/>
  <c r="W498" i="3"/>
  <c r="W428" i="3"/>
  <c r="W411" i="3"/>
  <c r="W357" i="3"/>
  <c r="W332" i="3"/>
  <c r="W296" i="3"/>
  <c r="W274" i="3"/>
  <c r="W546" i="3"/>
  <c r="W534" i="3"/>
  <c r="W490" i="3"/>
  <c r="W419" i="3"/>
  <c r="W406" i="3"/>
  <c r="W404" i="3"/>
  <c r="W292" i="3"/>
  <c r="W861" i="3"/>
  <c r="W826" i="3"/>
  <c r="W774" i="3"/>
  <c r="W692" i="3"/>
  <c r="W685" i="3"/>
  <c r="W550" i="3"/>
  <c r="W538" i="3"/>
  <c r="W530" i="3"/>
  <c r="W486" i="3"/>
  <c r="W469" i="3"/>
  <c r="W465" i="3"/>
  <c r="W384" i="3"/>
  <c r="W375" i="3"/>
  <c r="W356" i="3"/>
  <c r="W344" i="3"/>
  <c r="W322" i="3"/>
  <c r="W282" i="3"/>
  <c r="W864" i="3"/>
  <c r="W840" i="3"/>
  <c r="W819" i="3"/>
  <c r="W798" i="3"/>
  <c r="W777" i="3"/>
  <c r="W770" i="3"/>
  <c r="W624" i="3"/>
  <c r="W609" i="3"/>
  <c r="W591" i="3"/>
  <c r="W587" i="3"/>
  <c r="W542" i="3"/>
  <c r="W506" i="3"/>
  <c r="W405" i="3"/>
  <c r="W370" i="3"/>
  <c r="W335" i="3"/>
  <c r="W331" i="3"/>
  <c r="W310" i="3"/>
  <c r="W291" i="3"/>
  <c r="W613" i="3"/>
  <c r="W518" i="3"/>
  <c r="W497" i="3"/>
  <c r="W485" i="3"/>
  <c r="W476" i="3"/>
  <c r="W464" i="3"/>
  <c r="W130" i="3"/>
  <c r="W891" i="3"/>
  <c r="W829" i="3"/>
  <c r="W790" i="3"/>
  <c r="W738" i="3"/>
  <c r="W659" i="3"/>
  <c r="W452" i="3"/>
  <c r="W447" i="3"/>
  <c r="W422" i="3"/>
  <c r="W369" i="3"/>
  <c r="W355" i="3"/>
  <c r="W330" i="3"/>
  <c r="W527" i="3"/>
  <c r="W347" i="3"/>
  <c r="W336" i="3"/>
  <c r="W324" i="3"/>
  <c r="W284" i="3"/>
  <c r="W276" i="3"/>
  <c r="W164" i="3"/>
  <c r="W71" i="3"/>
  <c r="W443" i="3"/>
  <c r="W436" i="3"/>
  <c r="W429" i="3"/>
  <c r="W403" i="3"/>
  <c r="W256" i="3"/>
  <c r="W221" i="3"/>
  <c r="W213" i="3"/>
  <c r="W205" i="3"/>
  <c r="W187" i="3"/>
  <c r="W128" i="3"/>
  <c r="W312" i="3"/>
  <c r="W308" i="3"/>
  <c r="W243" i="3"/>
  <c r="W239" i="3"/>
  <c r="W242" i="3"/>
  <c r="W244" i="3"/>
  <c r="W262" i="3"/>
  <c r="W259" i="3"/>
  <c r="W238" i="3"/>
  <c r="W220" i="3"/>
  <c r="W69" i="3"/>
  <c r="W38" i="3"/>
  <c r="W741" i="3"/>
  <c r="W705" i="3"/>
  <c r="W669" i="3"/>
  <c r="W633" i="3"/>
  <c r="W597" i="3"/>
  <c r="W561" i="3"/>
  <c r="W387" i="3"/>
  <c r="W372" i="3"/>
  <c r="W360" i="3"/>
  <c r="W318" i="3"/>
  <c r="W306" i="3"/>
  <c r="W301" i="3"/>
  <c r="W108" i="3"/>
  <c r="W103" i="3"/>
  <c r="W107" i="3"/>
  <c r="W816" i="3"/>
  <c r="W780" i="3"/>
  <c r="W744" i="3"/>
  <c r="W458" i="3"/>
  <c r="W423" i="3"/>
  <c r="W337" i="3"/>
  <c r="W333" i="3"/>
  <c r="W297" i="3"/>
  <c r="W281" i="3"/>
  <c r="W157" i="3"/>
  <c r="W139" i="3"/>
  <c r="W17" i="3"/>
  <c r="W524" i="3"/>
  <c r="W379" i="3"/>
  <c r="W371" i="3"/>
  <c r="W184" i="3"/>
  <c r="W165" i="3"/>
  <c r="W248" i="3"/>
  <c r="W199" i="3"/>
  <c r="W195" i="3"/>
  <c r="W154" i="3"/>
  <c r="W210" i="3"/>
  <c r="W183" i="3"/>
  <c r="W174" i="3"/>
  <c r="W161" i="3"/>
  <c r="W141" i="3"/>
  <c r="W149" i="3"/>
  <c r="W56" i="3"/>
  <c r="W47" i="3"/>
  <c r="W34" i="3"/>
  <c r="W229" i="3"/>
  <c r="W118" i="3"/>
  <c r="W64" i="3"/>
  <c r="W63" i="3"/>
  <c r="W35" i="3"/>
  <c r="W267" i="3"/>
  <c r="W234" i="3"/>
  <c r="W216" i="3"/>
  <c r="W212" i="3"/>
  <c r="W44" i="3"/>
  <c r="W31" i="3"/>
  <c r="W22" i="3"/>
  <c r="W416" i="3"/>
  <c r="W396" i="3"/>
  <c r="W345" i="3"/>
  <c r="W188" i="3"/>
  <c r="W176" i="3"/>
  <c r="W171" i="3"/>
  <c r="W120" i="3"/>
  <c r="W85" i="3"/>
  <c r="W53" i="3"/>
  <c r="W200" i="3"/>
  <c r="W167" i="3"/>
  <c r="W137" i="3"/>
  <c r="W133" i="3"/>
  <c r="W93" i="3"/>
  <c r="W66" i="3"/>
  <c r="W6" i="3"/>
  <c r="W160" i="3"/>
  <c r="W116" i="3"/>
  <c r="W101" i="3"/>
  <c r="W60" i="3"/>
  <c r="W45" i="3"/>
  <c r="W5" i="3"/>
  <c r="W209" i="3"/>
  <c r="W127" i="3"/>
  <c r="W78" i="3"/>
  <c r="W29" i="3"/>
  <c r="W81" i="3"/>
  <c r="W24" i="3"/>
  <c r="W16" i="3"/>
  <c r="W12" i="3"/>
  <c r="E248" i="7" s="1"/>
  <c r="W13" i="3"/>
  <c r="W114" i="3"/>
  <c r="W99" i="3"/>
  <c r="W129" i="3"/>
  <c r="W15" i="3"/>
  <c r="W207" i="3"/>
  <c r="W186" i="3"/>
  <c r="W147" i="3"/>
  <c r="W121" i="3"/>
  <c r="W19" i="3"/>
  <c r="W196" i="3"/>
  <c r="W117" i="3"/>
  <c r="W98" i="3"/>
  <c r="W57" i="3"/>
  <c r="W18" i="3"/>
  <c r="D915" i="7"/>
  <c r="H568" i="7"/>
  <c r="B962" i="7"/>
  <c r="C5" i="7" a="1"/>
  <c r="C5" i="7" s="1"/>
  <c r="F21" i="7" a="1"/>
  <c r="F21" i="7" s="1"/>
  <c r="C24" i="7" a="1"/>
  <c r="C24" i="7" s="1"/>
  <c r="F28" i="7" a="1"/>
  <c r="F28" i="7" s="1"/>
  <c r="C35" i="7" a="1"/>
  <c r="C35" i="7" s="1"/>
  <c r="C57" i="7" a="1"/>
  <c r="C57" i="7" s="1"/>
  <c r="C63" i="7" a="1"/>
  <c r="C63" i="7" s="1"/>
  <c r="C67" i="7" a="1"/>
  <c r="C67" i="7" s="1"/>
  <c r="F68" i="7" a="1"/>
  <c r="F68" i="7" s="1"/>
  <c r="F70" i="7" a="1"/>
  <c r="F70" i="7" s="1"/>
  <c r="C75" i="7" a="1"/>
  <c r="C75" i="7" s="1"/>
  <c r="C81" i="7" a="1"/>
  <c r="C81" i="7" s="1"/>
  <c r="F95" i="7" a="1"/>
  <c r="F95" i="7" s="1"/>
  <c r="C100" i="7" a="1"/>
  <c r="C100" i="7" s="1"/>
  <c r="F110" i="7" a="1"/>
  <c r="F110" i="7" s="1"/>
  <c r="C115" i="7" a="1"/>
  <c r="C115" i="7" s="1"/>
  <c r="F123" i="7" a="1"/>
  <c r="F123" i="7" s="1"/>
  <c r="C130" i="7" a="1"/>
  <c r="C130" i="7" s="1"/>
  <c r="F136" i="7" a="1"/>
  <c r="F136" i="7" s="1"/>
  <c r="F138" i="7" a="1"/>
  <c r="F138" i="7" s="1"/>
  <c r="F142" i="7" a="1"/>
  <c r="F142" i="7" s="1"/>
  <c r="C150" i="7" a="1"/>
  <c r="C150" i="7" s="1"/>
  <c r="C156" i="7" a="1"/>
  <c r="C156" i="7" s="1"/>
  <c r="C158" i="7" a="1"/>
  <c r="C158" i="7" s="1"/>
  <c r="F165" i="7" a="1"/>
  <c r="F165" i="7" s="1"/>
  <c r="C15" i="7" a="1"/>
  <c r="C15" i="7" s="1"/>
  <c r="N2682" i="3" s="1"/>
  <c r="F19" i="7" a="1"/>
  <c r="F19" i="7" s="1"/>
  <c r="F26" i="7" a="1"/>
  <c r="F26" i="7" s="1"/>
  <c r="F30" i="7" a="1"/>
  <c r="F30" i="7" s="1"/>
  <c r="C33" i="7" a="1"/>
  <c r="C33" i="7" s="1"/>
  <c r="C37" i="7" a="1"/>
  <c r="C37" i="7" s="1"/>
  <c r="C39" i="7" a="1"/>
  <c r="C39" i="7" s="1"/>
  <c r="C45" i="7" a="1"/>
  <c r="C45" i="7" s="1"/>
  <c r="C47" i="7" a="1"/>
  <c r="C47" i="7" s="1"/>
  <c r="F51" i="7" a="1"/>
  <c r="F51" i="7" s="1"/>
  <c r="C73" i="7" a="1"/>
  <c r="C73" i="7" s="1"/>
  <c r="C77" i="7" a="1"/>
  <c r="C77" i="7" s="1"/>
  <c r="C79" i="7" a="1"/>
  <c r="C79" i="7" s="1"/>
  <c r="F93" i="7" a="1"/>
  <c r="F93" i="7" s="1"/>
  <c r="C98" i="7" a="1"/>
  <c r="C98" i="7" s="1"/>
  <c r="F104" i="7" a="1"/>
  <c r="F104" i="7" s="1"/>
  <c r="F106" i="7" a="1"/>
  <c r="F106" i="7" s="1"/>
  <c r="F108" i="7" a="1"/>
  <c r="F108" i="7" s="1"/>
  <c r="C113" i="7" a="1"/>
  <c r="C113" i="7" s="1"/>
  <c r="F117" i="7" a="1"/>
  <c r="F117" i="7" s="1"/>
  <c r="F121" i="7" a="1"/>
  <c r="F121" i="7" s="1"/>
  <c r="C126" i="7" a="1"/>
  <c r="C126" i="7" s="1"/>
  <c r="C128" i="7" a="1"/>
  <c r="C128" i="7" s="1"/>
  <c r="F7" i="7" a="1"/>
  <c r="F7" i="7" s="1"/>
  <c r="F9" i="7" a="1"/>
  <c r="F9" i="7" s="1"/>
  <c r="F13" i="7" a="1"/>
  <c r="F13" i="7" s="1"/>
  <c r="F17" i="7" a="1"/>
  <c r="F17" i="7" s="1"/>
  <c r="C22" i="7" a="1"/>
  <c r="C22" i="7" s="1"/>
  <c r="F49" i="7" a="1"/>
  <c r="F49" i="7" s="1"/>
  <c r="F55" i="7" a="1"/>
  <c r="F55" i="7" s="1"/>
  <c r="F65" i="7" a="1"/>
  <c r="F65" i="7" s="1"/>
  <c r="C69" i="7" a="1"/>
  <c r="C69" i="7" s="1"/>
  <c r="F83" i="7" a="1"/>
  <c r="F83" i="7" s="1"/>
  <c r="F85" i="7" a="1"/>
  <c r="F85" i="7" s="1"/>
  <c r="F87" i="7" a="1"/>
  <c r="F87" i="7" s="1"/>
  <c r="F89" i="7" a="1"/>
  <c r="F89" i="7" s="1"/>
  <c r="F91" i="7" a="1"/>
  <c r="F91" i="7" s="1"/>
  <c r="C96" i="7" a="1"/>
  <c r="C96" i="7" s="1"/>
  <c r="C111" i="7" a="1"/>
  <c r="C111" i="7" s="1"/>
  <c r="F119" i="7" a="1"/>
  <c r="F119" i="7" s="1"/>
  <c r="C139" i="7" a="1"/>
  <c r="C139" i="7" s="1"/>
  <c r="C141" i="7" a="1"/>
  <c r="C141" i="7" s="1"/>
  <c r="F5" i="7" a="1"/>
  <c r="F5" i="7" s="1"/>
  <c r="F11" i="7" a="1"/>
  <c r="F11" i="7" s="1"/>
  <c r="C20" i="7" a="1"/>
  <c r="C20" i="7" s="1"/>
  <c r="F24" i="7" a="1"/>
  <c r="F24" i="7" s="1"/>
  <c r="C27" i="7" a="1"/>
  <c r="C27" i="7" s="1"/>
  <c r="C31" i="7" a="1"/>
  <c r="C31" i="7" s="1"/>
  <c r="F41" i="7" a="1"/>
  <c r="F41" i="7" s="1"/>
  <c r="F43" i="7" a="1"/>
  <c r="F43" i="7" s="1"/>
  <c r="F53" i="7" a="1"/>
  <c r="F53" i="7" s="1"/>
  <c r="F59" i="7" a="1"/>
  <c r="F59" i="7" s="1"/>
  <c r="F61" i="7" a="1"/>
  <c r="F61" i="7" s="1"/>
  <c r="F63" i="7" a="1"/>
  <c r="F63" i="7" s="1"/>
  <c r="C71" i="7" a="1"/>
  <c r="C71" i="7" s="1"/>
  <c r="F81" i="7" a="1"/>
  <c r="F81" i="7" s="1"/>
  <c r="F100" i="7" a="1"/>
  <c r="F100" i="7" s="1"/>
  <c r="F3" i="7" a="1"/>
  <c r="F3" i="7" s="1"/>
  <c r="F15" i="7" a="1"/>
  <c r="F15" i="7" s="1"/>
  <c r="C18" i="7" a="1"/>
  <c r="C18" i="7" s="1"/>
  <c r="C29" i="7" a="1"/>
  <c r="C29" i="7" s="1"/>
  <c r="F35" i="7" a="1"/>
  <c r="F35" i="7" s="1"/>
  <c r="F39" i="7" a="1"/>
  <c r="F39" i="7" s="1"/>
  <c r="F47" i="7" a="1"/>
  <c r="F47" i="7" s="1"/>
  <c r="C50" i="7" a="1"/>
  <c r="C50" i="7" s="1"/>
  <c r="C52" i="7" a="1"/>
  <c r="C52" i="7" s="1"/>
  <c r="C56" i="7" a="1"/>
  <c r="C56" i="7" s="1"/>
  <c r="F57" i="7" a="1"/>
  <c r="F57" i="7" s="1"/>
  <c r="C66" i="7" a="1"/>
  <c r="C66" i="7" s="1"/>
  <c r="F67" i="7" a="1"/>
  <c r="F67" i="7" s="1"/>
  <c r="F73" i="7" a="1"/>
  <c r="F73" i="7" s="1"/>
  <c r="F75" i="7" a="1"/>
  <c r="F75" i="7" s="1"/>
  <c r="F77" i="7" a="1"/>
  <c r="F77" i="7" s="1"/>
  <c r="F79" i="7" a="1"/>
  <c r="F79" i="7" s="1"/>
  <c r="Q4248" i="3" s="1"/>
  <c r="C94" i="7" a="1"/>
  <c r="C94" i="7" s="1"/>
  <c r="F98" i="7" a="1"/>
  <c r="F98" i="7" s="1"/>
  <c r="C107" i="7" a="1"/>
  <c r="C107" i="7" s="1"/>
  <c r="F113" i="7" a="1"/>
  <c r="F113" i="7" s="1"/>
  <c r="C118" i="7" a="1"/>
  <c r="C118" i="7" s="1"/>
  <c r="C120" i="7" a="1"/>
  <c r="C120" i="7" s="1"/>
  <c r="F128" i="7" a="1"/>
  <c r="F128" i="7" s="1"/>
  <c r="C145" i="7" a="1"/>
  <c r="C145" i="7" s="1"/>
  <c r="C6" i="7" a="1"/>
  <c r="C6" i="7" s="1"/>
  <c r="C8" i="7" a="1"/>
  <c r="C8" i="7" s="1"/>
  <c r="C10" i="7" a="1"/>
  <c r="C10" i="7" s="1"/>
  <c r="C12" i="7" a="1"/>
  <c r="C12" i="7" s="1"/>
  <c r="F22" i="7" a="1"/>
  <c r="F22" i="7" s="1"/>
  <c r="C25" i="7" a="1"/>
  <c r="C25" i="7" s="1"/>
  <c r="F33" i="7" a="1"/>
  <c r="F33" i="7" s="1"/>
  <c r="F37" i="7" a="1"/>
  <c r="F37" i="7" s="1"/>
  <c r="C42" i="7" a="1"/>
  <c r="C42" i="7" s="1"/>
  <c r="F45" i="7" a="1"/>
  <c r="F45" i="7" s="1"/>
  <c r="C54" i="7" a="1"/>
  <c r="C54" i="7" s="1"/>
  <c r="C16" i="7" a="1"/>
  <c r="C16" i="7" s="1"/>
  <c r="F20" i="7" a="1"/>
  <c r="F20" i="7" s="1"/>
  <c r="F31" i="7" a="1"/>
  <c r="F31" i="7" s="1"/>
  <c r="C40" i="7" a="1"/>
  <c r="C40" i="7" s="1"/>
  <c r="C48" i="7" a="1"/>
  <c r="C48" i="7" s="1"/>
  <c r="C58" i="7" a="1"/>
  <c r="C58" i="7" s="1"/>
  <c r="C60" i="7" a="1"/>
  <c r="C60" i="7" s="1"/>
  <c r="C62" i="7" a="1"/>
  <c r="C62" i="7" s="1"/>
  <c r="F69" i="7" a="1"/>
  <c r="F69" i="7" s="1"/>
  <c r="F71" i="7" a="1"/>
  <c r="F71" i="7" s="1"/>
  <c r="C82" i="7" a="1"/>
  <c r="C82" i="7" s="1"/>
  <c r="C86" i="7" a="1"/>
  <c r="C86" i="7" s="1"/>
  <c r="C88" i="7" a="1"/>
  <c r="C88" i="7" s="1"/>
  <c r="N3549" i="3" s="1"/>
  <c r="F96" i="7" a="1"/>
  <c r="F96" i="7" s="1"/>
  <c r="C99" i="7" a="1"/>
  <c r="C99" i="7" s="1"/>
  <c r="C4" i="7" a="1"/>
  <c r="C4" i="7" s="1"/>
  <c r="C14" i="7" a="1"/>
  <c r="C14" i="7" s="1"/>
  <c r="F18" i="7" a="1"/>
  <c r="F18" i="7" s="1"/>
  <c r="C23" i="7" a="1"/>
  <c r="C23" i="7" s="1"/>
  <c r="F27" i="7" a="1"/>
  <c r="F27" i="7" s="1"/>
  <c r="C34" i="7" a="1"/>
  <c r="C34" i="7" s="1"/>
  <c r="C38" i="7" a="1"/>
  <c r="C38" i="7" s="1"/>
  <c r="C46" i="7" a="1"/>
  <c r="C46" i="7" s="1"/>
  <c r="F50" i="7" a="1"/>
  <c r="F50" i="7" s="1"/>
  <c r="F52" i="7" a="1"/>
  <c r="F52" i="7" s="1"/>
  <c r="F56" i="7" a="1"/>
  <c r="F56" i="7" s="1"/>
  <c r="F66" i="7" a="1"/>
  <c r="F66" i="7" s="1"/>
  <c r="C74" i="7" a="1"/>
  <c r="C74" i="7" s="1"/>
  <c r="C78" i="7" a="1"/>
  <c r="C78" i="7" s="1"/>
  <c r="C80" i="7" a="1"/>
  <c r="C80" i="7" s="1"/>
  <c r="F94" i="7" a="1"/>
  <c r="F94" i="7" s="1"/>
  <c r="F6" i="7" a="1"/>
  <c r="F6" i="7" s="1"/>
  <c r="F8" i="7" a="1"/>
  <c r="F8" i="7" s="1"/>
  <c r="F10" i="7" a="1"/>
  <c r="F10" i="7" s="1"/>
  <c r="F12" i="7" a="1"/>
  <c r="F12" i="7" s="1"/>
  <c r="F25" i="7" a="1"/>
  <c r="F25" i="7" s="1"/>
  <c r="F29" i="7" a="1"/>
  <c r="F29" i="7" s="1"/>
  <c r="C32" i="7" a="1"/>
  <c r="C32" i="7" s="1"/>
  <c r="C36" i="7" a="1"/>
  <c r="C36" i="7" s="1"/>
  <c r="F42" i="7" a="1"/>
  <c r="F42" i="7" s="1"/>
  <c r="C44" i="7" a="1"/>
  <c r="C44" i="7" s="1"/>
  <c r="F54" i="7" a="1"/>
  <c r="F54" i="7" s="1"/>
  <c r="F64" i="7" a="1"/>
  <c r="F64" i="7" s="1"/>
  <c r="C72" i="7" a="1"/>
  <c r="C72" i="7" s="1"/>
  <c r="C76" i="7" a="1"/>
  <c r="C76" i="7" s="1"/>
  <c r="F92" i="7" a="1"/>
  <c r="F92" i="7" s="1"/>
  <c r="C97" i="7" a="1"/>
  <c r="C97" i="7" s="1"/>
  <c r="F101" i="7" a="1"/>
  <c r="F101" i="7" s="1"/>
  <c r="F103" i="7" a="1"/>
  <c r="F103" i="7" s="1"/>
  <c r="F16" i="7" a="1"/>
  <c r="F16" i="7" s="1"/>
  <c r="C19" i="7" a="1"/>
  <c r="C19" i="7" s="1"/>
  <c r="C21" i="7" a="1"/>
  <c r="C21" i="7" s="1"/>
  <c r="N2733" i="3" s="1"/>
  <c r="C28" i="7" a="1"/>
  <c r="C28" i="7" s="1"/>
  <c r="F40" i="7" a="1"/>
  <c r="F40" i="7" s="1"/>
  <c r="F48" i="7" a="1"/>
  <c r="F48" i="7" s="1"/>
  <c r="C51" i="7" a="1"/>
  <c r="C51" i="7" s="1"/>
  <c r="F58" i="7" a="1"/>
  <c r="F58" i="7" s="1"/>
  <c r="F60" i="7" a="1"/>
  <c r="F60" i="7" s="1"/>
  <c r="F62" i="7" a="1"/>
  <c r="F62" i="7" s="1"/>
  <c r="C68" i="7" a="1"/>
  <c r="C68" i="7" s="1"/>
  <c r="C70" i="7" a="1"/>
  <c r="C70" i="7" s="1"/>
  <c r="F82" i="7" a="1"/>
  <c r="F82" i="7" s="1"/>
  <c r="F84" i="7" a="1"/>
  <c r="F84" i="7" s="1"/>
  <c r="F86" i="7" a="1"/>
  <c r="F86" i="7" s="1"/>
  <c r="F88" i="7" a="1"/>
  <c r="F88" i="7" s="1"/>
  <c r="F90" i="7" a="1"/>
  <c r="F90" i="7" s="1"/>
  <c r="F4" i="7" a="1"/>
  <c r="F4" i="7" s="1"/>
  <c r="C7" i="7" a="1"/>
  <c r="C7" i="7" s="1"/>
  <c r="C13" i="7" a="1"/>
  <c r="C13" i="7" s="1"/>
  <c r="F14" i="7" a="1"/>
  <c r="F14" i="7" s="1"/>
  <c r="F23" i="7" a="1"/>
  <c r="F23" i="7" s="1"/>
  <c r="C26" i="7" a="1"/>
  <c r="C26" i="7" s="1"/>
  <c r="C30" i="7" a="1"/>
  <c r="C30" i="7" s="1"/>
  <c r="F34" i="7" a="1"/>
  <c r="F34" i="7" s="1"/>
  <c r="F38" i="7" a="1"/>
  <c r="F38" i="7" s="1"/>
  <c r="C9" i="7" a="1"/>
  <c r="C9" i="7" s="1"/>
  <c r="C11" i="7" a="1"/>
  <c r="C11" i="7" s="1"/>
  <c r="C17" i="7" a="1"/>
  <c r="C17" i="7" s="1"/>
  <c r="F32" i="7" a="1"/>
  <c r="F32" i="7" s="1"/>
  <c r="F36" i="7" a="1"/>
  <c r="F36" i="7" s="1"/>
  <c r="C41" i="7" a="1"/>
  <c r="C41" i="7" s="1"/>
  <c r="C43" i="7" a="1"/>
  <c r="C43" i="7" s="1"/>
  <c r="F44" i="7" a="1"/>
  <c r="F44" i="7" s="1"/>
  <c r="C49" i="7" a="1"/>
  <c r="C49" i="7" s="1"/>
  <c r="C53" i="7" a="1"/>
  <c r="C53" i="7" s="1"/>
  <c r="C64" i="7" a="1"/>
  <c r="C64" i="7" s="1"/>
  <c r="C109" i="7" a="1"/>
  <c r="C109" i="7" s="1"/>
  <c r="C112" i="7" a="1"/>
  <c r="C112" i="7" s="1"/>
  <c r="F115" i="7" a="1"/>
  <c r="F115" i="7" s="1"/>
  <c r="C122" i="7" a="1"/>
  <c r="C122" i="7" s="1"/>
  <c r="C125" i="7" a="1"/>
  <c r="C125" i="7" s="1"/>
  <c r="C134" i="7" a="1"/>
  <c r="C134" i="7" s="1"/>
  <c r="C137" i="7" a="1"/>
  <c r="C137" i="7" s="1"/>
  <c r="F144" i="7" a="1"/>
  <c r="F144" i="7" s="1"/>
  <c r="C155" i="7" a="1"/>
  <c r="C155" i="7" s="1"/>
  <c r="F163" i="7" a="1"/>
  <c r="F163" i="7" s="1"/>
  <c r="C172" i="7" a="1"/>
  <c r="C172" i="7" s="1"/>
  <c r="C185" i="7" a="1"/>
  <c r="C185" i="7" s="1"/>
  <c r="C187" i="7" a="1"/>
  <c r="C187" i="7" s="1"/>
  <c r="F188" i="7" a="1"/>
  <c r="F188" i="7" s="1"/>
  <c r="C201" i="7" a="1"/>
  <c r="C201" i="7" s="1"/>
  <c r="C203" i="7" a="1"/>
  <c r="C203" i="7" s="1"/>
  <c r="F212" i="7" a="1"/>
  <c r="F212" i="7" s="1"/>
  <c r="C65" i="7" a="1"/>
  <c r="C65" i="7" s="1"/>
  <c r="F80" i="7" a="1"/>
  <c r="F80" i="7" s="1"/>
  <c r="C102" i="7" a="1"/>
  <c r="C102" i="7" s="1"/>
  <c r="C116" i="7" a="1"/>
  <c r="C116" i="7" s="1"/>
  <c r="C140" i="7" a="1"/>
  <c r="C140" i="7" s="1"/>
  <c r="C147" i="7" a="1"/>
  <c r="C147" i="7" s="1"/>
  <c r="C149" i="7" a="1"/>
  <c r="C149" i="7" s="1"/>
  <c r="C151" i="7" a="1"/>
  <c r="C151" i="7" s="1"/>
  <c r="C153" i="7" a="1"/>
  <c r="C153" i="7" s="1"/>
  <c r="F157" i="7" a="1"/>
  <c r="F157" i="7" s="1"/>
  <c r="F159" i="7" a="1"/>
  <c r="F159" i="7" s="1"/>
  <c r="F161" i="7" a="1"/>
  <c r="F161" i="7" s="1"/>
  <c r="C168" i="7" a="1"/>
  <c r="C168" i="7" s="1"/>
  <c r="C170" i="7" a="1"/>
  <c r="C170" i="7" s="1"/>
  <c r="C174" i="7" a="1"/>
  <c r="C174" i="7" s="1"/>
  <c r="C176" i="7" a="1"/>
  <c r="C176" i="7" s="1"/>
  <c r="F179" i="7" a="1"/>
  <c r="F179" i="7" s="1"/>
  <c r="C192" i="7" a="1"/>
  <c r="C192" i="7" s="1"/>
  <c r="F197" i="7" a="1"/>
  <c r="F197" i="7" s="1"/>
  <c r="F199" i="7" a="1"/>
  <c r="F199" i="7" s="1"/>
  <c r="C205" i="7" a="1"/>
  <c r="C205" i="7" s="1"/>
  <c r="F210" i="7" a="1"/>
  <c r="F210" i="7" s="1"/>
  <c r="C218" i="7" a="1"/>
  <c r="C218" i="7" s="1"/>
  <c r="C220" i="7" a="1"/>
  <c r="C220" i="7" s="1"/>
  <c r="F72" i="7" a="1"/>
  <c r="F72" i="7" s="1"/>
  <c r="C89" i="7" a="1"/>
  <c r="C89" i="7" s="1"/>
  <c r="F102" i="7" a="1"/>
  <c r="F102" i="7" s="1"/>
  <c r="C106" i="7" a="1"/>
  <c r="C106" i="7" s="1"/>
  <c r="F109" i="7" a="1"/>
  <c r="F109" i="7" s="1"/>
  <c r="C119" i="7" a="1"/>
  <c r="C119" i="7" s="1"/>
  <c r="F122" i="7" a="1"/>
  <c r="F122" i="7" s="1"/>
  <c r="C129" i="7" a="1"/>
  <c r="C129" i="7" s="1"/>
  <c r="F131" i="7" a="1"/>
  <c r="F131" i="7" s="1"/>
  <c r="F134" i="7" a="1"/>
  <c r="F134" i="7" s="1"/>
  <c r="F137" i="7" a="1"/>
  <c r="F137" i="7" s="1"/>
  <c r="C162" i="7" a="1"/>
  <c r="C162" i="7" s="1"/>
  <c r="C164" i="7" a="1"/>
  <c r="C164" i="7" s="1"/>
  <c r="C166" i="7" a="1"/>
  <c r="C166" i="7" s="1"/>
  <c r="C178" i="7" a="1"/>
  <c r="C178" i="7" s="1"/>
  <c r="F181" i="7" a="1"/>
  <c r="F181" i="7" s="1"/>
  <c r="F183" i="7" a="1"/>
  <c r="F183" i="7" s="1"/>
  <c r="F190" i="7" a="1"/>
  <c r="F190" i="7" s="1"/>
  <c r="C194" i="7" a="1"/>
  <c r="C194" i="7" s="1"/>
  <c r="C90" i="7" a="1"/>
  <c r="C90" i="7" s="1"/>
  <c r="C103" i="7" a="1"/>
  <c r="C103" i="7" s="1"/>
  <c r="F112" i="7" a="1"/>
  <c r="F112" i="7" s="1"/>
  <c r="F125" i="7" a="1"/>
  <c r="F125" i="7" s="1"/>
  <c r="C135" i="7" a="1"/>
  <c r="C135" i="7" s="1"/>
  <c r="F155" i="7" a="1"/>
  <c r="F155" i="7" s="1"/>
  <c r="C198" i="7" a="1"/>
  <c r="C198" i="7" s="1"/>
  <c r="F201" i="7" a="1"/>
  <c r="F201" i="7" s="1"/>
  <c r="C209" i="7" a="1"/>
  <c r="C209" i="7" s="1"/>
  <c r="C211" i="7" a="1"/>
  <c r="C211" i="7" s="1"/>
  <c r="C213" i="7" a="1"/>
  <c r="C213" i="7" s="1"/>
  <c r="F216" i="7" a="1"/>
  <c r="F216" i="7" s="1"/>
  <c r="C224" i="7" a="1"/>
  <c r="C224" i="7" s="1"/>
  <c r="C226" i="7" a="1"/>
  <c r="C226" i="7" s="1"/>
  <c r="F233" i="7" a="1"/>
  <c r="F233" i="7" s="1"/>
  <c r="F235" i="7" a="1"/>
  <c r="F235" i="7" s="1"/>
  <c r="F243" i="7" a="1"/>
  <c r="F243" i="7" s="1"/>
  <c r="F255" i="7" a="1"/>
  <c r="F255" i="7" s="1"/>
  <c r="F257" i="7" a="1"/>
  <c r="F257" i="7" s="1"/>
  <c r="F259" i="7" a="1"/>
  <c r="F259" i="7" s="1"/>
  <c r="F263" i="7" a="1"/>
  <c r="F263" i="7" s="1"/>
  <c r="F267" i="7" a="1"/>
  <c r="F267" i="7" s="1"/>
  <c r="F74" i="7" a="1"/>
  <c r="F74" i="7" s="1"/>
  <c r="F97" i="7" a="1"/>
  <c r="F97" i="7" s="1"/>
  <c r="F116" i="7" a="1"/>
  <c r="F116" i="7" s="1"/>
  <c r="C123" i="7" a="1"/>
  <c r="C123" i="7" s="1"/>
  <c r="C132" i="7" a="1"/>
  <c r="C132" i="7" s="1"/>
  <c r="C138" i="7" a="1"/>
  <c r="C138" i="7" s="1"/>
  <c r="F140" i="7" a="1"/>
  <c r="F140" i="7" s="1"/>
  <c r="C143" i="7" a="1"/>
  <c r="C143" i="7" s="1"/>
  <c r="F151" i="7" a="1"/>
  <c r="F151" i="7" s="1"/>
  <c r="C160" i="7" a="1"/>
  <c r="C160" i="7" s="1"/>
  <c r="F168" i="7" a="1"/>
  <c r="F168" i="7" s="1"/>
  <c r="F170" i="7" a="1"/>
  <c r="F170" i="7" s="1"/>
  <c r="F172" i="7" a="1"/>
  <c r="F172" i="7" s="1"/>
  <c r="F176" i="7" a="1"/>
  <c r="F176" i="7" s="1"/>
  <c r="C180" i="7" a="1"/>
  <c r="C180" i="7" s="1"/>
  <c r="C182" i="7" a="1"/>
  <c r="C182" i="7" s="1"/>
  <c r="F185" i="7" a="1"/>
  <c r="F185" i="7" s="1"/>
  <c r="F187" i="7" a="1"/>
  <c r="F187" i="7" s="1"/>
  <c r="C189" i="7" a="1"/>
  <c r="C189" i="7" s="1"/>
  <c r="F192" i="7" a="1"/>
  <c r="F192" i="7" s="1"/>
  <c r="F203" i="7" a="1"/>
  <c r="F203" i="7" s="1"/>
  <c r="D213" i="7"/>
  <c r="F218" i="7" a="1"/>
  <c r="F218" i="7" s="1"/>
  <c r="F220" i="7" a="1"/>
  <c r="F220" i="7" s="1"/>
  <c r="C228" i="7" a="1"/>
  <c r="C228" i="7" s="1"/>
  <c r="C59" i="7" a="1"/>
  <c r="C59" i="7" s="1"/>
  <c r="C83" i="7" a="1"/>
  <c r="C83" i="7" s="1"/>
  <c r="C91" i="7" a="1"/>
  <c r="C91" i="7" s="1"/>
  <c r="C110" i="7" a="1"/>
  <c r="C110" i="7" s="1"/>
  <c r="F126" i="7" a="1"/>
  <c r="F126" i="7" s="1"/>
  <c r="F129" i="7" a="1"/>
  <c r="F129" i="7" s="1"/>
  <c r="F135" i="7" a="1"/>
  <c r="F135" i="7" s="1"/>
  <c r="F145" i="7" a="1"/>
  <c r="F145" i="7" s="1"/>
  <c r="F147" i="7" a="1"/>
  <c r="F147" i="7" s="1"/>
  <c r="F149" i="7" a="1"/>
  <c r="F149" i="7" s="1"/>
  <c r="F153" i="7" a="1"/>
  <c r="F153" i="7" s="1"/>
  <c r="F164" i="7" a="1"/>
  <c r="F164" i="7" s="1"/>
  <c r="F166" i="7" a="1"/>
  <c r="F166" i="7" s="1"/>
  <c r="F174" i="7" a="1"/>
  <c r="F174" i="7" s="1"/>
  <c r="C191" i="7" a="1"/>
  <c r="C191" i="7" s="1"/>
  <c r="F194" i="7" a="1"/>
  <c r="F194" i="7" s="1"/>
  <c r="C200" i="7" a="1"/>
  <c r="C200" i="7" s="1"/>
  <c r="C202" i="7" a="1"/>
  <c r="C202" i="7" s="1"/>
  <c r="F205" i="7" a="1"/>
  <c r="F205" i="7" s="1"/>
  <c r="F207" i="7" a="1"/>
  <c r="F207" i="7" s="1"/>
  <c r="C215" i="7" a="1"/>
  <c r="C215" i="7" s="1"/>
  <c r="C217" i="7" a="1"/>
  <c r="C217" i="7" s="1"/>
  <c r="F222" i="7" a="1"/>
  <c r="F222" i="7" s="1"/>
  <c r="C234" i="7" a="1"/>
  <c r="C234" i="7" s="1"/>
  <c r="F46" i="7" a="1"/>
  <c r="F46" i="7" s="1"/>
  <c r="C84" i="7" a="1"/>
  <c r="C84" i="7" s="1"/>
  <c r="N4427" i="3" s="1"/>
  <c r="C92" i="7" a="1"/>
  <c r="C92" i="7" s="1"/>
  <c r="F99" i="7" a="1"/>
  <c r="F99" i="7" s="1"/>
  <c r="C104" i="7" a="1"/>
  <c r="C104" i="7" s="1"/>
  <c r="C114" i="7" a="1"/>
  <c r="C114" i="7" s="1"/>
  <c r="C117" i="7" a="1"/>
  <c r="C117" i="7" s="1"/>
  <c r="F132" i="7" a="1"/>
  <c r="F132" i="7" s="1"/>
  <c r="C154" i="7" a="1"/>
  <c r="C154" i="7" s="1"/>
  <c r="F158" i="7" a="1"/>
  <c r="F158" i="7" s="1"/>
  <c r="F162" i="7" a="1"/>
  <c r="F162" i="7" s="1"/>
  <c r="C171" i="7" a="1"/>
  <c r="C171" i="7" s="1"/>
  <c r="F178" i="7" a="1"/>
  <c r="F178" i="7" s="1"/>
  <c r="C184" i="7" a="1"/>
  <c r="C184" i="7" s="1"/>
  <c r="C186" i="7" a="1"/>
  <c r="C186" i="7" s="1"/>
  <c r="F196" i="7" a="1"/>
  <c r="F196" i="7" s="1"/>
  <c r="F198" i="7" a="1"/>
  <c r="F198" i="7" s="1"/>
  <c r="F213" i="7" a="1"/>
  <c r="F213" i="7" s="1"/>
  <c r="F224" i="7" a="1"/>
  <c r="F224" i="7" s="1"/>
  <c r="F226" i="7" a="1"/>
  <c r="F226" i="7" s="1"/>
  <c r="C258" i="7" a="1"/>
  <c r="C258" i="7" s="1"/>
  <c r="C262" i="7" a="1"/>
  <c r="C262" i="7" s="1"/>
  <c r="C93" i="7" a="1"/>
  <c r="C93" i="7" s="1"/>
  <c r="F107" i="7" a="1"/>
  <c r="F107" i="7" s="1"/>
  <c r="C133" i="7" a="1"/>
  <c r="C133" i="7" s="1"/>
  <c r="F143" i="7" a="1"/>
  <c r="F143" i="7" s="1"/>
  <c r="C152" i="7" a="1"/>
  <c r="C152" i="7" s="1"/>
  <c r="F156" i="7" a="1"/>
  <c r="F156" i="7" s="1"/>
  <c r="C169" i="7" a="1"/>
  <c r="C169" i="7" s="1"/>
  <c r="C173" i="7" a="1"/>
  <c r="C173" i="7" s="1"/>
  <c r="C175" i="7" a="1"/>
  <c r="C175" i="7" s="1"/>
  <c r="C177" i="7" a="1"/>
  <c r="C177" i="7" s="1"/>
  <c r="F180" i="7" a="1"/>
  <c r="F180" i="7" s="1"/>
  <c r="F189" i="7" a="1"/>
  <c r="F189" i="7" s="1"/>
  <c r="C193" i="7" a="1"/>
  <c r="C193" i="7" s="1"/>
  <c r="C204" i="7" a="1"/>
  <c r="C204" i="7" s="1"/>
  <c r="C206" i="7" a="1"/>
  <c r="C206" i="7" s="1"/>
  <c r="C208" i="7" a="1"/>
  <c r="C208" i="7" s="1"/>
  <c r="F209" i="7" a="1"/>
  <c r="F209" i="7" s="1"/>
  <c r="F211" i="7" a="1"/>
  <c r="F211" i="7" s="1"/>
  <c r="C219" i="7" a="1"/>
  <c r="C219" i="7" s="1"/>
  <c r="C61" i="7" a="1"/>
  <c r="C61" i="7" s="1"/>
  <c r="F76" i="7" a="1"/>
  <c r="F76" i="7" s="1"/>
  <c r="C85" i="7" a="1"/>
  <c r="C85" i="7" s="1"/>
  <c r="C105" i="7" a="1"/>
  <c r="C105" i="7" s="1"/>
  <c r="F120" i="7" a="1"/>
  <c r="F120" i="7" s="1"/>
  <c r="Q1855" i="3" s="1"/>
  <c r="C124" i="7" a="1"/>
  <c r="C124" i="7" s="1"/>
  <c r="C127" i="7" a="1"/>
  <c r="C127" i="7" s="1"/>
  <c r="C136" i="7" a="1"/>
  <c r="C136" i="7" s="1"/>
  <c r="F141" i="7" a="1"/>
  <c r="F141" i="7" s="1"/>
  <c r="C146" i="7" a="1"/>
  <c r="C146" i="7" s="1"/>
  <c r="C148" i="7" a="1"/>
  <c r="C148" i="7" s="1"/>
  <c r="F160" i="7" a="1"/>
  <c r="F160" i="7" s="1"/>
  <c r="C165" i="7" a="1"/>
  <c r="C165" i="7" s="1"/>
  <c r="F182" i="7" a="1"/>
  <c r="F182" i="7" s="1"/>
  <c r="C188" i="7" a="1"/>
  <c r="C188" i="7" s="1"/>
  <c r="C195" i="7" a="1"/>
  <c r="C195" i="7" s="1"/>
  <c r="C223" i="7" a="1"/>
  <c r="C223" i="7" s="1"/>
  <c r="F228" i="7" a="1"/>
  <c r="F228" i="7" s="1"/>
  <c r="F232" i="7" a="1"/>
  <c r="F232" i="7" s="1"/>
  <c r="C101" i="7" a="1"/>
  <c r="C101" i="7" s="1"/>
  <c r="C108" i="7" a="1"/>
  <c r="C108" i="7" s="1"/>
  <c r="F111" i="7" a="1"/>
  <c r="F111" i="7" s="1"/>
  <c r="F130" i="7" a="1"/>
  <c r="F130" i="7" s="1"/>
  <c r="C144" i="7" a="1"/>
  <c r="C144" i="7" s="1"/>
  <c r="F154" i="7" a="1"/>
  <c r="F154" i="7" s="1"/>
  <c r="C159" i="7" a="1"/>
  <c r="C159" i="7" s="1"/>
  <c r="C163" i="7" a="1"/>
  <c r="C163" i="7" s="1"/>
  <c r="C167" i="7" a="1"/>
  <c r="C167" i="7" s="1"/>
  <c r="F171" i="7" a="1"/>
  <c r="F171" i="7" s="1"/>
  <c r="F186" i="7" a="1"/>
  <c r="F186" i="7" s="1"/>
  <c r="F191" i="7" a="1"/>
  <c r="F191" i="7" s="1"/>
  <c r="C199" i="7" a="1"/>
  <c r="C199" i="7" s="1"/>
  <c r="F200" i="7" a="1"/>
  <c r="F200" i="7" s="1"/>
  <c r="F202" i="7" a="1"/>
  <c r="F202" i="7" s="1"/>
  <c r="C210" i="7" a="1"/>
  <c r="C210" i="7" s="1"/>
  <c r="C212" i="7" a="1"/>
  <c r="C212" i="7" s="1"/>
  <c r="F215" i="7" a="1"/>
  <c r="F215" i="7" s="1"/>
  <c r="F217" i="7" a="1"/>
  <c r="F217" i="7" s="1"/>
  <c r="C55" i="7" a="1"/>
  <c r="C55" i="7" s="1"/>
  <c r="C95" i="7" a="1"/>
  <c r="C95" i="7" s="1"/>
  <c r="F105" i="7" a="1"/>
  <c r="F105" i="7" s="1"/>
  <c r="F114" i="7" a="1"/>
  <c r="F114" i="7" s="1"/>
  <c r="C121" i="7" a="1"/>
  <c r="C121" i="7" s="1"/>
  <c r="F124" i="7" a="1"/>
  <c r="F124" i="7" s="1"/>
  <c r="Q5176" i="3" s="1"/>
  <c r="F133" i="7" a="1"/>
  <c r="F133" i="7" s="1"/>
  <c r="F139" i="7" a="1"/>
  <c r="F139" i="7" s="1"/>
  <c r="F146" i="7" a="1"/>
  <c r="F146" i="7" s="1"/>
  <c r="F152" i="7" a="1"/>
  <c r="F152" i="7" s="1"/>
  <c r="C157" i="7" a="1"/>
  <c r="C157" i="7" s="1"/>
  <c r="C161" i="7" a="1"/>
  <c r="C161" i="7" s="1"/>
  <c r="F169" i="7" a="1"/>
  <c r="F169" i="7" s="1"/>
  <c r="F173" i="7" a="1"/>
  <c r="F173" i="7" s="1"/>
  <c r="F177" i="7" a="1"/>
  <c r="F177" i="7" s="1"/>
  <c r="C179" i="7" a="1"/>
  <c r="C179" i="7" s="1"/>
  <c r="C181" i="7" a="1"/>
  <c r="C181" i="7" s="1"/>
  <c r="F184" i="7" a="1"/>
  <c r="F184" i="7" s="1"/>
  <c r="C190" i="7" a="1"/>
  <c r="C190" i="7" s="1"/>
  <c r="C197" i="7" a="1"/>
  <c r="C197" i="7" s="1"/>
  <c r="C214" i="7" a="1"/>
  <c r="C214" i="7" s="1"/>
  <c r="F219" i="7" a="1"/>
  <c r="F219" i="7" s="1"/>
  <c r="C229" i="7" a="1"/>
  <c r="C229" i="7" s="1"/>
  <c r="C231" i="7" a="1"/>
  <c r="C231" i="7" s="1"/>
  <c r="F78" i="7" a="1"/>
  <c r="F78" i="7" s="1"/>
  <c r="C87" i="7" a="1"/>
  <c r="C87" i="7" s="1"/>
  <c r="F118" i="7" a="1"/>
  <c r="F118" i="7" s="1"/>
  <c r="F127" i="7" a="1"/>
  <c r="F127" i="7" s="1"/>
  <c r="C131" i="7" a="1"/>
  <c r="C131" i="7" s="1"/>
  <c r="C142" i="7" a="1"/>
  <c r="C142" i="7" s="1"/>
  <c r="F148" i="7" a="1"/>
  <c r="F148" i="7" s="1"/>
  <c r="F150" i="7" a="1"/>
  <c r="F150" i="7" s="1"/>
  <c r="F167" i="7" a="1"/>
  <c r="F167" i="7" s="1"/>
  <c r="F175" i="7" a="1"/>
  <c r="F175" i="7" s="1"/>
  <c r="Q1629" i="3" s="1"/>
  <c r="C183" i="7" a="1"/>
  <c r="C183" i="7" s="1"/>
  <c r="F193" i="7" a="1"/>
  <c r="F193" i="7" s="1"/>
  <c r="F195" i="7" a="1"/>
  <c r="F195" i="7" s="1"/>
  <c r="F204" i="7" a="1"/>
  <c r="F204" i="7" s="1"/>
  <c r="F206" i="7" a="1"/>
  <c r="F206" i="7" s="1"/>
  <c r="Q2059" i="3" s="1"/>
  <c r="F208" i="7" a="1"/>
  <c r="F208" i="7" s="1"/>
  <c r="C216" i="7" a="1"/>
  <c r="C216" i="7" s="1"/>
  <c r="F221" i="7" a="1"/>
  <c r="F221" i="7" s="1"/>
  <c r="B213" i="7"/>
  <c r="C222" i="7" a="1"/>
  <c r="C222" i="7" s="1"/>
  <c r="C233" i="7" a="1"/>
  <c r="C233" i="7" s="1"/>
  <c r="F242" i="7" a="1"/>
  <c r="F242" i="7" s="1"/>
  <c r="F254" i="7" a="1"/>
  <c r="F254" i="7" s="1"/>
  <c r="C257" i="7" a="1"/>
  <c r="C257" i="7" s="1"/>
  <c r="F266" i="7" a="1"/>
  <c r="F266" i="7" s="1"/>
  <c r="C272" i="7" a="1"/>
  <c r="C272" i="7" s="1"/>
  <c r="F281" i="7" a="1"/>
  <c r="F281" i="7" s="1"/>
  <c r="F283" i="7" a="1"/>
  <c r="F283" i="7" s="1"/>
  <c r="F285" i="7" a="1"/>
  <c r="F285" i="7" s="1"/>
  <c r="F287" i="7" a="1"/>
  <c r="F287" i="7" s="1"/>
  <c r="F291" i="7" a="1"/>
  <c r="F291" i="7" s="1"/>
  <c r="F293" i="7" a="1"/>
  <c r="F293" i="7" s="1"/>
  <c r="F308" i="7" a="1"/>
  <c r="F308" i="7" s="1"/>
  <c r="C310" i="7" a="1"/>
  <c r="C310" i="7" s="1"/>
  <c r="C314" i="7" a="1"/>
  <c r="C314" i="7" s="1"/>
  <c r="C318" i="7" a="1"/>
  <c r="C318" i="7" s="1"/>
  <c r="C330" i="7" a="1"/>
  <c r="C330" i="7" s="1"/>
  <c r="F214" i="7" a="1"/>
  <c r="F214" i="7" s="1"/>
  <c r="F229" i="7" a="1"/>
  <c r="F229" i="7" s="1"/>
  <c r="C238" i="7" a="1"/>
  <c r="C238" i="7" s="1"/>
  <c r="C245" i="7" a="1"/>
  <c r="C245" i="7" s="1"/>
  <c r="F247" i="7" a="1"/>
  <c r="F247" i="7" s="1"/>
  <c r="C250" i="7" a="1"/>
  <c r="C250" i="7" s="1"/>
  <c r="F268" i="7" a="1"/>
  <c r="F268" i="7" s="1"/>
  <c r="F270" i="7" a="1"/>
  <c r="F270" i="7" s="1"/>
  <c r="C280" i="7" a="1"/>
  <c r="C280" i="7" s="1"/>
  <c r="C295" i="7" a="1"/>
  <c r="C295" i="7" s="1"/>
  <c r="C299" i="7" a="1"/>
  <c r="C299" i="7" s="1"/>
  <c r="C301" i="7" a="1"/>
  <c r="C301" i="7" s="1"/>
  <c r="C303" i="7" a="1"/>
  <c r="C303" i="7" s="1"/>
  <c r="F304" i="7" a="1"/>
  <c r="F304" i="7" s="1"/>
  <c r="F306" i="7" a="1"/>
  <c r="F306" i="7" s="1"/>
  <c r="C316" i="7" a="1"/>
  <c r="C316" i="7" s="1"/>
  <c r="F319" i="7" a="1"/>
  <c r="F319" i="7" s="1"/>
  <c r="C325" i="7" a="1"/>
  <c r="C325" i="7" s="1"/>
  <c r="C230" i="7" a="1"/>
  <c r="C230" i="7" s="1"/>
  <c r="C236" i="7" a="1"/>
  <c r="C236" i="7" s="1"/>
  <c r="C243" i="7" a="1"/>
  <c r="C243" i="7" s="1"/>
  <c r="C255" i="7" a="1"/>
  <c r="C255" i="7" s="1"/>
  <c r="C260" i="7" a="1"/>
  <c r="C260" i="7" s="1"/>
  <c r="F264" i="7" a="1"/>
  <c r="F264" i="7" s="1"/>
  <c r="F274" i="7" a="1"/>
  <c r="F274" i="7" s="1"/>
  <c r="F276" i="7" a="1"/>
  <c r="F276" i="7" s="1"/>
  <c r="F278" i="7" a="1"/>
  <c r="F278" i="7" s="1"/>
  <c r="C282" i="7" a="1"/>
  <c r="C282" i="7" s="1"/>
  <c r="C284" i="7" a="1"/>
  <c r="C284" i="7" s="1"/>
  <c r="C288" i="7" a="1"/>
  <c r="C288" i="7" s="1"/>
  <c r="C290" i="7" a="1"/>
  <c r="C290" i="7" s="1"/>
  <c r="C297" i="7" a="1"/>
  <c r="C297" i="7" s="1"/>
  <c r="F312" i="7" a="1"/>
  <c r="F312" i="7" s="1"/>
  <c r="F328" i="7" a="1"/>
  <c r="F328" i="7" s="1"/>
  <c r="C336" i="7" a="1"/>
  <c r="C336" i="7" s="1"/>
  <c r="C345" i="7" a="1"/>
  <c r="C345" i="7" s="1"/>
  <c r="C196" i="7" a="1"/>
  <c r="C196" i="7" s="1"/>
  <c r="C227" i="7" a="1"/>
  <c r="C227" i="7" s="1"/>
  <c r="F230" i="7" a="1"/>
  <c r="F230" i="7" s="1"/>
  <c r="F240" i="7" a="1"/>
  <c r="F240" i="7" s="1"/>
  <c r="C248" i="7" a="1"/>
  <c r="C248" i="7" s="1"/>
  <c r="F252" i="7" a="1"/>
  <c r="F252" i="7" s="1"/>
  <c r="F262" i="7" a="1"/>
  <c r="F262" i="7" s="1"/>
  <c r="C269" i="7" a="1"/>
  <c r="C269" i="7" s="1"/>
  <c r="F272" i="7" a="1"/>
  <c r="F272" i="7" s="1"/>
  <c r="C286" i="7" a="1"/>
  <c r="C286" i="7" s="1"/>
  <c r="C292" i="7" a="1"/>
  <c r="C292" i="7" s="1"/>
  <c r="C294" i="7" a="1"/>
  <c r="C294" i="7" s="1"/>
  <c r="C307" i="7" a="1"/>
  <c r="C307" i="7" s="1"/>
  <c r="F310" i="7" a="1"/>
  <c r="F310" i="7" s="1"/>
  <c r="F314" i="7" a="1"/>
  <c r="F314" i="7" s="1"/>
  <c r="F321" i="7" a="1"/>
  <c r="F321" i="7" s="1"/>
  <c r="F323" i="7" a="1"/>
  <c r="F323" i="7" s="1"/>
  <c r="F332" i="7" a="1"/>
  <c r="F332" i="7" s="1"/>
  <c r="F236" i="7" a="1"/>
  <c r="F236" i="7" s="1"/>
  <c r="F245" i="7" a="1"/>
  <c r="F245" i="7" s="1"/>
  <c r="F250" i="7" a="1"/>
  <c r="F250" i="7" s="1"/>
  <c r="F260" i="7" a="1"/>
  <c r="F260" i="7" s="1"/>
  <c r="C265" i="7" a="1"/>
  <c r="C265" i="7" s="1"/>
  <c r="C267" i="7" a="1"/>
  <c r="C267" i="7" s="1"/>
  <c r="C275" i="7" a="1"/>
  <c r="C275" i="7" s="1"/>
  <c r="C277" i="7" a="1"/>
  <c r="C277" i="7" s="1"/>
  <c r="C279" i="7" a="1"/>
  <c r="C279" i="7" s="1"/>
  <c r="F295" i="7" a="1"/>
  <c r="F295" i="7" s="1"/>
  <c r="C305" i="7" a="1"/>
  <c r="C305" i="7" s="1"/>
  <c r="F316" i="7" a="1"/>
  <c r="F316" i="7" s="1"/>
  <c r="F318" i="7" a="1"/>
  <c r="F318" i="7" s="1"/>
  <c r="F330" i="7" a="1"/>
  <c r="F330" i="7" s="1"/>
  <c r="C334" i="7" a="1"/>
  <c r="C334" i="7" s="1"/>
  <c r="C340" i="7" a="1"/>
  <c r="C340" i="7" s="1"/>
  <c r="F343" i="7" a="1"/>
  <c r="F343" i="7" s="1"/>
  <c r="C349" i="7" a="1"/>
  <c r="C349" i="7" s="1"/>
  <c r="F223" i="7" a="1"/>
  <c r="F223" i="7" s="1"/>
  <c r="F238" i="7" a="1"/>
  <c r="F238" i="7" s="1"/>
  <c r="C241" i="7" a="1"/>
  <c r="C241" i="7" s="1"/>
  <c r="C246" i="7" a="1"/>
  <c r="C246" i="7" s="1"/>
  <c r="C253" i="7" a="1"/>
  <c r="C253" i="7" s="1"/>
  <c r="C271" i="7" a="1"/>
  <c r="C271" i="7" s="1"/>
  <c r="F280" i="7" a="1"/>
  <c r="F280" i="7" s="1"/>
  <c r="F284" i="7" a="1"/>
  <c r="F284" i="7" s="1"/>
  <c r="F288" i="7" a="1"/>
  <c r="F288" i="7" s="1"/>
  <c r="F290" i="7" a="1"/>
  <c r="F290" i="7" s="1"/>
  <c r="F297" i="7" a="1"/>
  <c r="F297" i="7" s="1"/>
  <c r="F299" i="7" a="1"/>
  <c r="F299" i="7" s="1"/>
  <c r="F301" i="7" a="1"/>
  <c r="F301" i="7" s="1"/>
  <c r="F303" i="7" a="1"/>
  <c r="F303" i="7" s="1"/>
  <c r="C309" i="7" a="1"/>
  <c r="C309" i="7" s="1"/>
  <c r="C311" i="7" a="1"/>
  <c r="C311" i="7" s="1"/>
  <c r="C313" i="7" a="1"/>
  <c r="C313" i="7" s="1"/>
  <c r="C320" i="7" a="1"/>
  <c r="C320" i="7" s="1"/>
  <c r="F227" i="7" a="1"/>
  <c r="F227" i="7" s="1"/>
  <c r="F248" i="7" a="1"/>
  <c r="F248" i="7" s="1"/>
  <c r="C256" i="7" a="1"/>
  <c r="C256" i="7" s="1"/>
  <c r="C263" i="7" a="1"/>
  <c r="C263" i="7" s="1"/>
  <c r="F269" i="7" a="1"/>
  <c r="F269" i="7" s="1"/>
  <c r="C273" i="7" a="1"/>
  <c r="C273" i="7" s="1"/>
  <c r="F282" i="7" a="1"/>
  <c r="F282" i="7" s="1"/>
  <c r="F286" i="7" a="1"/>
  <c r="F286" i="7" s="1"/>
  <c r="C317" i="7" a="1"/>
  <c r="C317" i="7" s="1"/>
  <c r="C331" i="7" a="1"/>
  <c r="C331" i="7" s="1"/>
  <c r="F338" i="7" a="1"/>
  <c r="F338" i="7" s="1"/>
  <c r="F345" i="7" a="1"/>
  <c r="F345" i="7" s="1"/>
  <c r="Q1147" i="3" s="1"/>
  <c r="F347" i="7" a="1"/>
  <c r="F347" i="7" s="1"/>
  <c r="C357" i="7" a="1"/>
  <c r="C357" i="7" s="1"/>
  <c r="C359" i="7" a="1"/>
  <c r="C359" i="7" s="1"/>
  <c r="C365" i="7" a="1"/>
  <c r="C365" i="7" s="1"/>
  <c r="F382" i="7" a="1"/>
  <c r="F382" i="7" s="1"/>
  <c r="F386" i="7" a="1"/>
  <c r="F386" i="7" s="1"/>
  <c r="F231" i="7" a="1"/>
  <c r="F231" i="7" s="1"/>
  <c r="F234" i="7" a="1"/>
  <c r="F234" i="7" s="1"/>
  <c r="C237" i="7" a="1"/>
  <c r="C237" i="7" s="1"/>
  <c r="F241" i="7" a="1"/>
  <c r="F241" i="7" s="1"/>
  <c r="C244" i="7" a="1"/>
  <c r="C244" i="7" s="1"/>
  <c r="C251" i="7" a="1"/>
  <c r="C251" i="7" s="1"/>
  <c r="F253" i="7" a="1"/>
  <c r="F253" i="7" s="1"/>
  <c r="F258" i="7" a="1"/>
  <c r="F258" i="7" s="1"/>
  <c r="C261" i="7" a="1"/>
  <c r="C261" i="7" s="1"/>
  <c r="F265" i="7" a="1"/>
  <c r="F265" i="7" s="1"/>
  <c r="F292" i="7" a="1"/>
  <c r="F292" i="7" s="1"/>
  <c r="F294" i="7" a="1"/>
  <c r="F294" i="7" s="1"/>
  <c r="C298" i="7" a="1"/>
  <c r="C298" i="7" s="1"/>
  <c r="F305" i="7" a="1"/>
  <c r="F305" i="7" s="1"/>
  <c r="F307" i="7" a="1"/>
  <c r="F307" i="7" s="1"/>
  <c r="C315" i="7" a="1"/>
  <c r="C315" i="7" s="1"/>
  <c r="C329" i="7" a="1"/>
  <c r="C329" i="7" s="1"/>
  <c r="F334" i="7" a="1"/>
  <c r="F334" i="7" s="1"/>
  <c r="C239" i="7" a="1"/>
  <c r="C239" i="7" s="1"/>
  <c r="F246" i="7" a="1"/>
  <c r="F246" i="7" s="1"/>
  <c r="F271" i="7" a="1"/>
  <c r="F271" i="7" s="1"/>
  <c r="F275" i="7" a="1"/>
  <c r="F275" i="7" s="1"/>
  <c r="F277" i="7" a="1"/>
  <c r="F277" i="7" s="1"/>
  <c r="F279" i="7" a="1"/>
  <c r="F279" i="7" s="1"/>
  <c r="C283" i="7" a="1"/>
  <c r="C283" i="7" s="1"/>
  <c r="C285" i="7" a="1"/>
  <c r="C285" i="7" s="1"/>
  <c r="C287" i="7" a="1"/>
  <c r="C287" i="7" s="1"/>
  <c r="C289" i="7" a="1"/>
  <c r="C289" i="7" s="1"/>
  <c r="C296" i="7" a="1"/>
  <c r="C296" i="7" s="1"/>
  <c r="C300" i="7" a="1"/>
  <c r="C300" i="7" s="1"/>
  <c r="C302" i="7" a="1"/>
  <c r="C302" i="7" s="1"/>
  <c r="F313" i="7" a="1"/>
  <c r="F313" i="7" s="1"/>
  <c r="F320" i="7" a="1"/>
  <c r="F320" i="7" s="1"/>
  <c r="F322" i="7" a="1"/>
  <c r="F322" i="7" s="1"/>
  <c r="C207" i="7" a="1"/>
  <c r="C207" i="7" s="1"/>
  <c r="C221" i="7" a="1"/>
  <c r="C221" i="7" s="1"/>
  <c r="C225" i="7" a="1"/>
  <c r="C225" i="7" s="1"/>
  <c r="C232" i="7" a="1"/>
  <c r="C232" i="7" s="1"/>
  <c r="C235" i="7" a="1"/>
  <c r="C235" i="7" s="1"/>
  <c r="C242" i="7" a="1"/>
  <c r="C242" i="7" s="1"/>
  <c r="C249" i="7" a="1"/>
  <c r="C249" i="7" s="1"/>
  <c r="F251" i="7" a="1"/>
  <c r="F251" i="7" s="1"/>
  <c r="C254" i="7" a="1"/>
  <c r="C254" i="7" s="1"/>
  <c r="F256" i="7" a="1"/>
  <c r="F256" i="7" s="1"/>
  <c r="C259" i="7" a="1"/>
  <c r="C259" i="7" s="1"/>
  <c r="C266" i="7" a="1"/>
  <c r="C266" i="7" s="1"/>
  <c r="C268" i="7" a="1"/>
  <c r="C268" i="7" s="1"/>
  <c r="C270" i="7" a="1"/>
  <c r="C270" i="7" s="1"/>
  <c r="F237" i="7" a="1"/>
  <c r="F237" i="7" s="1"/>
  <c r="F239" i="7" a="1"/>
  <c r="F239" i="7" s="1"/>
  <c r="F244" i="7" a="1"/>
  <c r="F244" i="7" s="1"/>
  <c r="F261" i="7" a="1"/>
  <c r="F261" i="7" s="1"/>
  <c r="C264" i="7" a="1"/>
  <c r="C264" i="7" s="1"/>
  <c r="F298" i="7" a="1"/>
  <c r="F298" i="7" s="1"/>
  <c r="C304" i="7" a="1"/>
  <c r="C304" i="7" s="1"/>
  <c r="F315" i="7" a="1"/>
  <c r="F315" i="7" s="1"/>
  <c r="C319" i="7" a="1"/>
  <c r="C319" i="7" s="1"/>
  <c r="C328" i="7" a="1"/>
  <c r="C328" i="7" s="1"/>
  <c r="F329" i="7" a="1"/>
  <c r="F329" i="7" s="1"/>
  <c r="F331" i="7" a="1"/>
  <c r="F331" i="7" s="1"/>
  <c r="C339" i="7" a="1"/>
  <c r="C339" i="7" s="1"/>
  <c r="F225" i="7" a="1"/>
  <c r="F225" i="7" s="1"/>
  <c r="C240" i="7" a="1"/>
  <c r="C240" i="7" s="1"/>
  <c r="C247" i="7" a="1"/>
  <c r="C247" i="7" s="1"/>
  <c r="F249" i="7" a="1"/>
  <c r="F249" i="7" s="1"/>
  <c r="C252" i="7" a="1"/>
  <c r="C252" i="7" s="1"/>
  <c r="C274" i="7" a="1"/>
  <c r="C274" i="7" s="1"/>
  <c r="C276" i="7" a="1"/>
  <c r="C276" i="7" s="1"/>
  <c r="C278" i="7" a="1"/>
  <c r="C278" i="7" s="1"/>
  <c r="F289" i="7" a="1"/>
  <c r="F289" i="7" s="1"/>
  <c r="F296" i="7" a="1"/>
  <c r="F296" i="7" s="1"/>
  <c r="F300" i="7" a="1"/>
  <c r="F300" i="7" s="1"/>
  <c r="F302" i="7" a="1"/>
  <c r="F302" i="7" s="1"/>
  <c r="C312" i="7" a="1"/>
  <c r="C312" i="7" s="1"/>
  <c r="C321" i="7" a="1"/>
  <c r="C321" i="7" s="1"/>
  <c r="C323" i="7" a="1"/>
  <c r="C323" i="7" s="1"/>
  <c r="F324" i="7" a="1"/>
  <c r="F324" i="7" s="1"/>
  <c r="F311" i="7" a="1"/>
  <c r="F311" i="7" s="1"/>
  <c r="C326" i="7" a="1"/>
  <c r="C326" i="7" s="1"/>
  <c r="C337" i="7" a="1"/>
  <c r="C337" i="7" s="1"/>
  <c r="F339" i="7" a="1"/>
  <c r="F339" i="7" s="1"/>
  <c r="F342" i="7" a="1"/>
  <c r="F342" i="7" s="1"/>
  <c r="C353" i="7" a="1"/>
  <c r="C353" i="7" s="1"/>
  <c r="F369" i="7" a="1"/>
  <c r="F369" i="7" s="1"/>
  <c r="F371" i="7" a="1"/>
  <c r="F371" i="7" s="1"/>
  <c r="F373" i="7" a="1"/>
  <c r="F373" i="7" s="1"/>
  <c r="F379" i="7" a="1"/>
  <c r="F379" i="7" s="1"/>
  <c r="F383" i="7" a="1"/>
  <c r="F383" i="7" s="1"/>
  <c r="F389" i="7" a="1"/>
  <c r="F389" i="7" s="1"/>
  <c r="C391" i="7" a="1"/>
  <c r="C391" i="7" s="1"/>
  <c r="C404" i="7" a="1"/>
  <c r="C404" i="7" s="1"/>
  <c r="F407" i="7" a="1"/>
  <c r="F407" i="7" s="1"/>
  <c r="C411" i="7" a="1"/>
  <c r="C411" i="7" s="1"/>
  <c r="F416" i="7" a="1"/>
  <c r="F416" i="7" s="1"/>
  <c r="F418" i="7" a="1"/>
  <c r="F418" i="7" s="1"/>
  <c r="F420" i="7" a="1"/>
  <c r="F420" i="7" s="1"/>
  <c r="F428" i="7" a="1"/>
  <c r="F428" i="7" s="1"/>
  <c r="F432" i="7" a="1"/>
  <c r="F432" i="7" s="1"/>
  <c r="F434" i="7" a="1"/>
  <c r="F434" i="7" s="1"/>
  <c r="C291" i="7" a="1"/>
  <c r="C291" i="7" s="1"/>
  <c r="F333" i="7" a="1"/>
  <c r="F333" i="7" s="1"/>
  <c r="F344" i="7" a="1"/>
  <c r="F344" i="7" s="1"/>
  <c r="C347" i="7" a="1"/>
  <c r="C347" i="7" s="1"/>
  <c r="F355" i="7" a="1"/>
  <c r="F355" i="7" s="1"/>
  <c r="F357" i="7" a="1"/>
  <c r="F357" i="7" s="1"/>
  <c r="C360" i="7" a="1"/>
  <c r="C360" i="7" s="1"/>
  <c r="C362" i="7" a="1"/>
  <c r="C362" i="7" s="1"/>
  <c r="C364" i="7" a="1"/>
  <c r="C364" i="7" s="1"/>
  <c r="F387" i="7" a="1"/>
  <c r="F387" i="7" s="1"/>
  <c r="C393" i="7" a="1"/>
  <c r="C393" i="7" s="1"/>
  <c r="C402" i="7" a="1"/>
  <c r="C402" i="7" s="1"/>
  <c r="C415" i="7" a="1"/>
  <c r="C415" i="7" s="1"/>
  <c r="F426" i="7" a="1"/>
  <c r="F426" i="7" s="1"/>
  <c r="F430" i="7" a="1"/>
  <c r="F430" i="7" s="1"/>
  <c r="C442" i="7" a="1"/>
  <c r="C442" i="7" s="1"/>
  <c r="F453" i="7" a="1"/>
  <c r="F453" i="7" s="1"/>
  <c r="F455" i="7" a="1"/>
  <c r="F455" i="7" s="1"/>
  <c r="F457" i="7" a="1"/>
  <c r="F457" i="7" s="1"/>
  <c r="C462" i="7" a="1"/>
  <c r="C462" i="7" s="1"/>
  <c r="C466" i="7" a="1"/>
  <c r="C466" i="7" s="1"/>
  <c r="F475" i="7" a="1"/>
  <c r="F475" i="7" s="1"/>
  <c r="C293" i="7" a="1"/>
  <c r="C293" i="7" s="1"/>
  <c r="F326" i="7" a="1"/>
  <c r="F326" i="7" s="1"/>
  <c r="F337" i="7" a="1"/>
  <c r="F337" i="7" s="1"/>
  <c r="F351" i="7" a="1"/>
  <c r="F351" i="7" s="1"/>
  <c r="C370" i="7" a="1"/>
  <c r="C370" i="7" s="1"/>
  <c r="C374" i="7" a="1"/>
  <c r="C374" i="7" s="1"/>
  <c r="F377" i="7" a="1"/>
  <c r="F377" i="7" s="1"/>
  <c r="F381" i="7" a="1"/>
  <c r="F381" i="7" s="1"/>
  <c r="C384" i="7" a="1"/>
  <c r="C384" i="7" s="1"/>
  <c r="C390" i="7" a="1"/>
  <c r="C390" i="7" s="1"/>
  <c r="C395" i="7" a="1"/>
  <c r="C395" i="7" s="1"/>
  <c r="F396" i="7" a="1"/>
  <c r="F396" i="7" s="1"/>
  <c r="F398" i="7" a="1"/>
  <c r="F398" i="7" s="1"/>
  <c r="C408" i="7" a="1"/>
  <c r="C408" i="7" s="1"/>
  <c r="F413" i="7" a="1"/>
  <c r="F413" i="7" s="1"/>
  <c r="C419" i="7" a="1"/>
  <c r="C419" i="7" s="1"/>
  <c r="C421" i="7" a="1"/>
  <c r="C421" i="7" s="1"/>
  <c r="C423" i="7" a="1"/>
  <c r="C423" i="7" s="1"/>
  <c r="F424" i="7" a="1"/>
  <c r="F424" i="7" s="1"/>
  <c r="C450" i="7" a="1"/>
  <c r="C450" i="7" s="1"/>
  <c r="F317" i="7" a="1"/>
  <c r="F317" i="7" s="1"/>
  <c r="C327" i="7" a="1"/>
  <c r="C327" i="7" s="1"/>
  <c r="F340" i="7" a="1"/>
  <c r="F340" i="7" s="1"/>
  <c r="F349" i="7" a="1"/>
  <c r="F349" i="7" s="1"/>
  <c r="F353" i="7" a="1"/>
  <c r="F353" i="7" s="1"/>
  <c r="C356" i="7" a="1"/>
  <c r="C356" i="7" s="1"/>
  <c r="F366" i="7" a="1"/>
  <c r="F366" i="7" s="1"/>
  <c r="C368" i="7" a="1"/>
  <c r="C368" i="7" s="1"/>
  <c r="C372" i="7" a="1"/>
  <c r="C372" i="7" s="1"/>
  <c r="C376" i="7" a="1"/>
  <c r="C376" i="7" s="1"/>
  <c r="C380" i="7" a="1"/>
  <c r="C380" i="7" s="1"/>
  <c r="C386" i="7" a="1"/>
  <c r="C386" i="7" s="1"/>
  <c r="F391" i="7" a="1"/>
  <c r="F391" i="7" s="1"/>
  <c r="F400" i="7" a="1"/>
  <c r="F400" i="7" s="1"/>
  <c r="F404" i="7" a="1"/>
  <c r="F404" i="7" s="1"/>
  <c r="C406" i="7" a="1"/>
  <c r="C406" i="7" s="1"/>
  <c r="F411" i="7" a="1"/>
  <c r="F411" i="7" s="1"/>
  <c r="C417" i="7" a="1"/>
  <c r="C417" i="7" s="1"/>
  <c r="C427" i="7" a="1"/>
  <c r="C427" i="7" s="1"/>
  <c r="C429" i="7" a="1"/>
  <c r="C429" i="7" s="1"/>
  <c r="C431" i="7" a="1"/>
  <c r="C431" i="7" s="1"/>
  <c r="C433" i="7" a="1"/>
  <c r="C433" i="7" s="1"/>
  <c r="F273" i="7" a="1"/>
  <c r="F273" i="7" s="1"/>
  <c r="F327" i="7" a="1"/>
  <c r="F327" i="7" s="1"/>
  <c r="C358" i="7" a="1"/>
  <c r="C358" i="7" s="1"/>
  <c r="F360" i="7" a="1"/>
  <c r="F360" i="7" s="1"/>
  <c r="F362" i="7" a="1"/>
  <c r="F362" i="7" s="1"/>
  <c r="F364" i="7" a="1"/>
  <c r="F364" i="7" s="1"/>
  <c r="F370" i="7" a="1"/>
  <c r="F370" i="7" s="1"/>
  <c r="C378" i="7" a="1"/>
  <c r="C378" i="7" s="1"/>
  <c r="C388" i="7" a="1"/>
  <c r="C388" i="7" s="1"/>
  <c r="C397" i="7" a="1"/>
  <c r="C397" i="7" s="1"/>
  <c r="C399" i="7" a="1"/>
  <c r="C399" i="7" s="1"/>
  <c r="F402" i="7" a="1"/>
  <c r="F402" i="7" s="1"/>
  <c r="C414" i="7" a="1"/>
  <c r="C414" i="7" s="1"/>
  <c r="F415" i="7" a="1"/>
  <c r="F415" i="7" s="1"/>
  <c r="C435" i="7" a="1"/>
  <c r="C435" i="7" s="1"/>
  <c r="F442" i="7" a="1"/>
  <c r="F442" i="7" s="1"/>
  <c r="C454" i="7" a="1"/>
  <c r="C454" i="7" s="1"/>
  <c r="C458" i="7" a="1"/>
  <c r="C458" i="7" s="1"/>
  <c r="F462" i="7" a="1"/>
  <c r="F462" i="7" s="1"/>
  <c r="F466" i="7" a="1"/>
  <c r="F466" i="7" s="1"/>
  <c r="F468" i="7" a="1"/>
  <c r="F468" i="7" s="1"/>
  <c r="F483" i="7" a="1"/>
  <c r="F483" i="7" s="1"/>
  <c r="C335" i="7" a="1"/>
  <c r="C335" i="7" s="1"/>
  <c r="C338" i="7" a="1"/>
  <c r="C338" i="7" s="1"/>
  <c r="C341" i="7" a="1"/>
  <c r="C341" i="7" s="1"/>
  <c r="C354" i="7" a="1"/>
  <c r="C354" i="7" s="1"/>
  <c r="F368" i="7" a="1"/>
  <c r="F368" i="7" s="1"/>
  <c r="F374" i="7" a="1"/>
  <c r="F374" i="7" s="1"/>
  <c r="C382" i="7" a="1"/>
  <c r="C382" i="7" s="1"/>
  <c r="F384" i="7" a="1"/>
  <c r="F384" i="7" s="1"/>
  <c r="F393" i="7" a="1"/>
  <c r="F393" i="7" s="1"/>
  <c r="F408" i="7" a="1"/>
  <c r="F408" i="7" s="1"/>
  <c r="C410" i="7" a="1"/>
  <c r="C410" i="7" s="1"/>
  <c r="F421" i="7" a="1"/>
  <c r="F421" i="7" s="1"/>
  <c r="C425" i="7" a="1"/>
  <c r="C425" i="7" s="1"/>
  <c r="C437" i="7" a="1"/>
  <c r="C437" i="7" s="1"/>
  <c r="F450" i="7" a="1"/>
  <c r="F450" i="7" s="1"/>
  <c r="F452" i="7" a="1"/>
  <c r="F452" i="7" s="1"/>
  <c r="F460" i="7" a="1"/>
  <c r="F460" i="7" s="1"/>
  <c r="F470" i="7" a="1"/>
  <c r="F470" i="7" s="1"/>
  <c r="C476" i="7" a="1"/>
  <c r="C476" i="7" s="1"/>
  <c r="C478" i="7" a="1"/>
  <c r="C478" i="7" s="1"/>
  <c r="C480" i="7" a="1"/>
  <c r="C480" i="7" s="1"/>
  <c r="F481" i="7" a="1"/>
  <c r="F481" i="7" s="1"/>
  <c r="C322" i="7" a="1"/>
  <c r="C322" i="7" s="1"/>
  <c r="C332" i="7" a="1"/>
  <c r="C332" i="7" s="1"/>
  <c r="C343" i="7" a="1"/>
  <c r="C343" i="7" s="1"/>
  <c r="C350" i="7" a="1"/>
  <c r="C350" i="7" s="1"/>
  <c r="F356" i="7" a="1"/>
  <c r="F356" i="7" s="1"/>
  <c r="F372" i="7" a="1"/>
  <c r="F372" i="7" s="1"/>
  <c r="F380" i="7" a="1"/>
  <c r="F380" i="7" s="1"/>
  <c r="F390" i="7" a="1"/>
  <c r="F390" i="7" s="1"/>
  <c r="F395" i="7" a="1"/>
  <c r="F395" i="7" s="1"/>
  <c r="C403" i="7" a="1"/>
  <c r="C403" i="7" s="1"/>
  <c r="F406" i="7" a="1"/>
  <c r="F406" i="7" s="1"/>
  <c r="C412" i="7" a="1"/>
  <c r="C412" i="7" s="1"/>
  <c r="F419" i="7" a="1"/>
  <c r="F419" i="7" s="1"/>
  <c r="F423" i="7" a="1"/>
  <c r="F423" i="7" s="1"/>
  <c r="F431" i="7" a="1"/>
  <c r="F431" i="7" s="1"/>
  <c r="F433" i="7" a="1"/>
  <c r="F433" i="7" s="1"/>
  <c r="C439" i="7" a="1"/>
  <c r="C439" i="7" s="1"/>
  <c r="C443" i="7" a="1"/>
  <c r="C443" i="7" s="1"/>
  <c r="C445" i="7" a="1"/>
  <c r="C445" i="7" s="1"/>
  <c r="C447" i="7" a="1"/>
  <c r="C447" i="7" s="1"/>
  <c r="C449" i="7" a="1"/>
  <c r="C449" i="7" s="1"/>
  <c r="C465" i="7" a="1"/>
  <c r="C465" i="7" s="1"/>
  <c r="F335" i="7" a="1"/>
  <c r="F335" i="7" s="1"/>
  <c r="C346" i="7" a="1"/>
  <c r="C346" i="7" s="1"/>
  <c r="C352" i="7" a="1"/>
  <c r="C352" i="7" s="1"/>
  <c r="F358" i="7" a="1"/>
  <c r="F358" i="7" s="1"/>
  <c r="C361" i="7" a="1"/>
  <c r="C361" i="7" s="1"/>
  <c r="C363" i="7" a="1"/>
  <c r="C363" i="7" s="1"/>
  <c r="C375" i="7" a="1"/>
  <c r="C375" i="7" s="1"/>
  <c r="F376" i="7" a="1"/>
  <c r="F376" i="7" s="1"/>
  <c r="F378" i="7" a="1"/>
  <c r="F378" i="7" s="1"/>
  <c r="F388" i="7" a="1"/>
  <c r="F388" i="7" s="1"/>
  <c r="C392" i="7" a="1"/>
  <c r="C392" i="7" s="1"/>
  <c r="C394" i="7" a="1"/>
  <c r="C394" i="7" s="1"/>
  <c r="C405" i="7" a="1"/>
  <c r="C405" i="7" s="1"/>
  <c r="F417" i="7" a="1"/>
  <c r="F417" i="7" s="1"/>
  <c r="F427" i="7" a="1"/>
  <c r="F427" i="7" s="1"/>
  <c r="F429" i="7" a="1"/>
  <c r="F429" i="7" s="1"/>
  <c r="C441" i="7" a="1"/>
  <c r="C441" i="7" s="1"/>
  <c r="C451" i="7" a="1"/>
  <c r="C451" i="7" s="1"/>
  <c r="F456" i="7" a="1"/>
  <c r="F456" i="7" s="1"/>
  <c r="F458" i="7" a="1"/>
  <c r="F458" i="7" s="1"/>
  <c r="C461" i="7" a="1"/>
  <c r="C461" i="7" s="1"/>
  <c r="C281" i="7" a="1"/>
  <c r="C281" i="7" s="1"/>
  <c r="F341" i="7" a="1"/>
  <c r="F341" i="7" s="1"/>
  <c r="C348" i="7" a="1"/>
  <c r="C348" i="7" s="1"/>
  <c r="F354" i="7" a="1"/>
  <c r="F354" i="7" s="1"/>
  <c r="F365" i="7" a="1"/>
  <c r="F365" i="7" s="1"/>
  <c r="C367" i="7" a="1"/>
  <c r="C367" i="7" s="1"/>
  <c r="C369" i="7" a="1"/>
  <c r="C369" i="7" s="1"/>
  <c r="C371" i="7" a="1"/>
  <c r="C371" i="7" s="1"/>
  <c r="C373" i="7" a="1"/>
  <c r="C373" i="7" s="1"/>
  <c r="C385" i="7" a="1"/>
  <c r="C385" i="7" s="1"/>
  <c r="F397" i="7" a="1"/>
  <c r="F397" i="7" s="1"/>
  <c r="F399" i="7" a="1"/>
  <c r="F399" i="7" s="1"/>
  <c r="C401" i="7" a="1"/>
  <c r="C401" i="7" s="1"/>
  <c r="C407" i="7" a="1"/>
  <c r="C407" i="7" s="1"/>
  <c r="C409" i="7" a="1"/>
  <c r="C409" i="7" s="1"/>
  <c r="F410" i="7" a="1"/>
  <c r="F410" i="7" s="1"/>
  <c r="C306" i="7" a="1"/>
  <c r="C306" i="7" s="1"/>
  <c r="C324" i="7" a="1"/>
  <c r="C324" i="7" s="1"/>
  <c r="F350" i="7" a="1"/>
  <c r="F350" i="7" s="1"/>
  <c r="F361" i="7" a="1"/>
  <c r="F361" i="7" s="1"/>
  <c r="C379" i="7" a="1"/>
  <c r="C379" i="7" s="1"/>
  <c r="C383" i="7" a="1"/>
  <c r="C383" i="7" s="1"/>
  <c r="C387" i="7" a="1"/>
  <c r="C387" i="7" s="1"/>
  <c r="C389" i="7" a="1"/>
  <c r="C389" i="7" s="1"/>
  <c r="F412" i="7" a="1"/>
  <c r="F412" i="7" s="1"/>
  <c r="Q2227" i="3" s="1"/>
  <c r="C416" i="7" a="1"/>
  <c r="C416" i="7" s="1"/>
  <c r="C418" i="7" a="1"/>
  <c r="C418" i="7" s="1"/>
  <c r="C420" i="7" a="1"/>
  <c r="C420" i="7" s="1"/>
  <c r="C428" i="7" a="1"/>
  <c r="C428" i="7" s="1"/>
  <c r="C434" i="7" a="1"/>
  <c r="C434" i="7" s="1"/>
  <c r="F439" i="7" a="1"/>
  <c r="F439" i="7" s="1"/>
  <c r="F443" i="7" a="1"/>
  <c r="F443" i="7" s="1"/>
  <c r="F445" i="7" a="1"/>
  <c r="F445" i="7" s="1"/>
  <c r="F447" i="7" a="1"/>
  <c r="F447" i="7" s="1"/>
  <c r="C453" i="7" a="1"/>
  <c r="C453" i="7" s="1"/>
  <c r="C308" i="7" a="1"/>
  <c r="C308" i="7" s="1"/>
  <c r="C333" i="7" a="1"/>
  <c r="C333" i="7" s="1"/>
  <c r="F336" i="7" a="1"/>
  <c r="F336" i="7" s="1"/>
  <c r="C342" i="7" a="1"/>
  <c r="C342" i="7" s="1"/>
  <c r="C344" i="7" a="1"/>
  <c r="C344" i="7" s="1"/>
  <c r="F346" i="7" a="1"/>
  <c r="F346" i="7" s="1"/>
  <c r="F352" i="7" a="1"/>
  <c r="F352" i="7" s="1"/>
  <c r="C355" i="7" a="1"/>
  <c r="C355" i="7" s="1"/>
  <c r="F363" i="7" a="1"/>
  <c r="F363" i="7" s="1"/>
  <c r="C381" i="7" a="1"/>
  <c r="C381" i="7" s="1"/>
  <c r="F392" i="7" a="1"/>
  <c r="F392" i="7" s="1"/>
  <c r="F394" i="7" a="1"/>
  <c r="F394" i="7" s="1"/>
  <c r="F403" i="7" a="1"/>
  <c r="F403" i="7" s="1"/>
  <c r="C424" i="7" a="1"/>
  <c r="C424" i="7" s="1"/>
  <c r="C426" i="7" a="1"/>
  <c r="C426" i="7" s="1"/>
  <c r="C430" i="7" a="1"/>
  <c r="C430" i="7" s="1"/>
  <c r="F449" i="7" a="1"/>
  <c r="F449" i="7" s="1"/>
  <c r="C455" i="7" a="1"/>
  <c r="C455" i="7" s="1"/>
  <c r="F461" i="7" a="1"/>
  <c r="F461" i="7" s="1"/>
  <c r="F309" i="7" a="1"/>
  <c r="F309" i="7" s="1"/>
  <c r="F325" i="7" a="1"/>
  <c r="F325" i="7" s="1"/>
  <c r="F348" i="7" a="1"/>
  <c r="F348" i="7" s="1"/>
  <c r="C351" i="7" a="1"/>
  <c r="C351" i="7" s="1"/>
  <c r="F359" i="7" a="1"/>
  <c r="F359" i="7" s="1"/>
  <c r="C366" i="7" a="1"/>
  <c r="C366" i="7" s="1"/>
  <c r="F367" i="7" a="1"/>
  <c r="F367" i="7" s="1"/>
  <c r="F375" i="7" a="1"/>
  <c r="F375" i="7" s="1"/>
  <c r="C377" i="7" a="1"/>
  <c r="C377" i="7" s="1"/>
  <c r="F385" i="7" a="1"/>
  <c r="F385" i="7" s="1"/>
  <c r="C396" i="7" a="1"/>
  <c r="C396" i="7" s="1"/>
  <c r="C398" i="7" a="1"/>
  <c r="C398" i="7" s="1"/>
  <c r="C400" i="7" a="1"/>
  <c r="C400" i="7" s="1"/>
  <c r="F401" i="7" a="1"/>
  <c r="F401" i="7" s="1"/>
  <c r="F405" i="7" a="1"/>
  <c r="F405" i="7" s="1"/>
  <c r="F409" i="7" a="1"/>
  <c r="F409" i="7" s="1"/>
  <c r="Q2179" i="3" s="1"/>
  <c r="C413" i="7" a="1"/>
  <c r="C413" i="7" s="1"/>
  <c r="C422" i="7" a="1"/>
  <c r="C422" i="7" s="1"/>
  <c r="F451" i="7" a="1"/>
  <c r="F451" i="7" s="1"/>
  <c r="F459" i="7" a="1"/>
  <c r="F459" i="7" s="1"/>
  <c r="F463" i="7" a="1"/>
  <c r="F463" i="7" s="1"/>
  <c r="F471" i="7" a="1"/>
  <c r="F471" i="7" s="1"/>
  <c r="C474" i="7" a="1"/>
  <c r="C474" i="7" s="1"/>
  <c r="F476" i="7" a="1"/>
  <c r="F476" i="7" s="1"/>
  <c r="F485" i="7" a="1"/>
  <c r="F485" i="7" s="1"/>
  <c r="C488" i="7" a="1"/>
  <c r="C488" i="7" s="1"/>
  <c r="F499" i="7" a="1"/>
  <c r="F499" i="7" s="1"/>
  <c r="F507" i="7" a="1"/>
  <c r="F507" i="7" s="1"/>
  <c r="F515" i="7" a="1"/>
  <c r="F515" i="7" s="1"/>
  <c r="F531" i="7" a="1"/>
  <c r="F531" i="7" s="1"/>
  <c r="F537" i="7" a="1"/>
  <c r="F537" i="7" s="1"/>
  <c r="F541" i="7" a="1"/>
  <c r="F541" i="7" s="1"/>
  <c r="C553" i="7" a="1"/>
  <c r="C553" i="7" s="1"/>
  <c r="F565" i="7" a="1"/>
  <c r="F565" i="7" s="1"/>
  <c r="F567" i="7" a="1"/>
  <c r="F567" i="7" s="1"/>
  <c r="F569" i="7" a="1"/>
  <c r="F569" i="7" s="1"/>
  <c r="C587" i="7" a="1"/>
  <c r="C587" i="7" s="1"/>
  <c r="C589" i="7" a="1"/>
  <c r="C589" i="7" s="1"/>
  <c r="F595" i="7" a="1"/>
  <c r="F595" i="7" s="1"/>
  <c r="C603" i="7" a="1"/>
  <c r="C603" i="7" s="1"/>
  <c r="C605" i="7" a="1"/>
  <c r="C605" i="7" s="1"/>
  <c r="F422" i="7" a="1"/>
  <c r="F422" i="7" s="1"/>
  <c r="C440" i="7" a="1"/>
  <c r="C440" i="7" s="1"/>
  <c r="C446" i="7" a="1"/>
  <c r="C446" i="7" s="1"/>
  <c r="C460" i="7" a="1"/>
  <c r="C460" i="7" s="1"/>
  <c r="C467" i="7" a="1"/>
  <c r="C467" i="7" s="1"/>
  <c r="C479" i="7" a="1"/>
  <c r="C479" i="7" s="1"/>
  <c r="C481" i="7" a="1"/>
  <c r="C481" i="7" s="1"/>
  <c r="C492" i="7" a="1"/>
  <c r="C492" i="7" s="1"/>
  <c r="C494" i="7" a="1"/>
  <c r="C494" i="7" s="1"/>
  <c r="F501" i="7" a="1"/>
  <c r="F501" i="7" s="1"/>
  <c r="F505" i="7" a="1"/>
  <c r="F505" i="7" s="1"/>
  <c r="C510" i="7" a="1"/>
  <c r="C510" i="7" s="1"/>
  <c r="C514" i="7" a="1"/>
  <c r="C514" i="7" s="1"/>
  <c r="C518" i="7" a="1"/>
  <c r="C518" i="7" s="1"/>
  <c r="C520" i="7" a="1"/>
  <c r="C520" i="7" s="1"/>
  <c r="F527" i="7" a="1"/>
  <c r="F527" i="7" s="1"/>
  <c r="F529" i="7" a="1"/>
  <c r="F529" i="7" s="1"/>
  <c r="F539" i="7" a="1"/>
  <c r="F539" i="7" s="1"/>
  <c r="C546" i="7" a="1"/>
  <c r="C546" i="7" s="1"/>
  <c r="F549" i="7" a="1"/>
  <c r="F549" i="7" s="1"/>
  <c r="F557" i="7" a="1"/>
  <c r="F557" i="7" s="1"/>
  <c r="F559" i="7" a="1"/>
  <c r="F559" i="7" s="1"/>
  <c r="F561" i="7" a="1"/>
  <c r="F561" i="7" s="1"/>
  <c r="F573" i="7" a="1"/>
  <c r="F573" i="7" s="1"/>
  <c r="F581" i="7" a="1"/>
  <c r="F581" i="7" s="1"/>
  <c r="F583" i="7" a="1"/>
  <c r="F583" i="7" s="1"/>
  <c r="F585" i="7" a="1"/>
  <c r="F585" i="7" s="1"/>
  <c r="C613" i="7" a="1"/>
  <c r="C613" i="7" s="1"/>
  <c r="F440" i="7" a="1"/>
  <c r="F440" i="7" s="1"/>
  <c r="F446" i="7" a="1"/>
  <c r="F446" i="7" s="1"/>
  <c r="C452" i="7" a="1"/>
  <c r="C452" i="7" s="1"/>
  <c r="C456" i="7" a="1"/>
  <c r="C456" i="7" s="1"/>
  <c r="C464" i="7" a="1"/>
  <c r="C464" i="7" s="1"/>
  <c r="F474" i="7" a="1"/>
  <c r="F474" i="7" s="1"/>
  <c r="C484" i="7" a="1"/>
  <c r="C484" i="7" s="1"/>
  <c r="C486" i="7" a="1"/>
  <c r="C486" i="7" s="1"/>
  <c r="C490" i="7" a="1"/>
  <c r="C490" i="7" s="1"/>
  <c r="C498" i="7" a="1"/>
  <c r="C498" i="7" s="1"/>
  <c r="F503" i="7" a="1"/>
  <c r="F503" i="7" s="1"/>
  <c r="C508" i="7" a="1"/>
  <c r="C508" i="7" s="1"/>
  <c r="C512" i="7" a="1"/>
  <c r="C512" i="7" s="1"/>
  <c r="C516" i="7" a="1"/>
  <c r="C516" i="7" s="1"/>
  <c r="C522" i="7" a="1"/>
  <c r="C522" i="7" s="1"/>
  <c r="C524" i="7" a="1"/>
  <c r="C524" i="7" s="1"/>
  <c r="C526" i="7" a="1"/>
  <c r="C526" i="7" s="1"/>
  <c r="C532" i="7" a="1"/>
  <c r="C532" i="7" s="1"/>
  <c r="C534" i="7" a="1"/>
  <c r="C534" i="7" s="1"/>
  <c r="C538" i="7" a="1"/>
  <c r="C538" i="7" s="1"/>
  <c r="C542" i="7" a="1"/>
  <c r="C542" i="7" s="1"/>
  <c r="C544" i="7" a="1"/>
  <c r="C544" i="7" s="1"/>
  <c r="F551" i="7" a="1"/>
  <c r="F551" i="7" s="1"/>
  <c r="F555" i="7" a="1"/>
  <c r="F555" i="7" s="1"/>
  <c r="F563" i="7" a="1"/>
  <c r="F563" i="7" s="1"/>
  <c r="C566" i="7" a="1"/>
  <c r="C566" i="7" s="1"/>
  <c r="C570" i="7" a="1"/>
  <c r="C570" i="7" s="1"/>
  <c r="F575" i="7" a="1"/>
  <c r="F575" i="7" s="1"/>
  <c r="F577" i="7" a="1"/>
  <c r="F577" i="7" s="1"/>
  <c r="F435" i="7" a="1"/>
  <c r="F435" i="7" s="1"/>
  <c r="F469" i="7" a="1"/>
  <c r="F469" i="7" s="1"/>
  <c r="C472" i="7" a="1"/>
  <c r="C472" i="7" s="1"/>
  <c r="C477" i="7" a="1"/>
  <c r="C477" i="7" s="1"/>
  <c r="F488" i="7" a="1"/>
  <c r="F488" i="7" s="1"/>
  <c r="C496" i="7" a="1"/>
  <c r="C496" i="7" s="1"/>
  <c r="C500" i="7" a="1"/>
  <c r="C500" i="7" s="1"/>
  <c r="C502" i="7" a="1"/>
  <c r="C502" i="7" s="1"/>
  <c r="C506" i="7" a="1"/>
  <c r="C506" i="7" s="1"/>
  <c r="C530" i="7" a="1"/>
  <c r="C530" i="7" s="1"/>
  <c r="C536" i="7" a="1"/>
  <c r="C536" i="7" s="1"/>
  <c r="C548" i="7" a="1"/>
  <c r="C548" i="7" s="1"/>
  <c r="F553" i="7" a="1"/>
  <c r="F553" i="7" s="1"/>
  <c r="C562" i="7" a="1"/>
  <c r="C562" i="7" s="1"/>
  <c r="C568" i="7" a="1"/>
  <c r="C568" i="7" s="1"/>
  <c r="C572" i="7" a="1"/>
  <c r="C572" i="7" s="1"/>
  <c r="C586" i="7" a="1"/>
  <c r="C586" i="7" s="1"/>
  <c r="F587" i="7" a="1"/>
  <c r="F587" i="7" s="1"/>
  <c r="F589" i="7" a="1"/>
  <c r="F589" i="7" s="1"/>
  <c r="F597" i="7" a="1"/>
  <c r="F597" i="7" s="1"/>
  <c r="F599" i="7" a="1"/>
  <c r="F599" i="7" s="1"/>
  <c r="F601" i="7" a="1"/>
  <c r="F601" i="7" s="1"/>
  <c r="F603" i="7" a="1"/>
  <c r="F603" i="7" s="1"/>
  <c r="F609" i="7" a="1"/>
  <c r="F609" i="7" s="1"/>
  <c r="F611" i="7" a="1"/>
  <c r="F611" i="7" s="1"/>
  <c r="C622" i="7" a="1"/>
  <c r="C622" i="7" s="1"/>
  <c r="F630" i="7" a="1"/>
  <c r="F630" i="7" s="1"/>
  <c r="F632" i="7" a="1"/>
  <c r="F632" i="7" s="1"/>
  <c r="F641" i="7" a="1"/>
  <c r="F641" i="7" s="1"/>
  <c r="F414" i="7" a="1"/>
  <c r="F414" i="7" s="1"/>
  <c r="F425" i="7" a="1"/>
  <c r="F425" i="7" s="1"/>
  <c r="F441" i="7" a="1"/>
  <c r="F441" i="7" s="1"/>
  <c r="C448" i="7" a="1"/>
  <c r="C448" i="7" s="1"/>
  <c r="C457" i="7" a="1"/>
  <c r="C457" i="7" s="1"/>
  <c r="F464" i="7" a="1"/>
  <c r="F464" i="7" s="1"/>
  <c r="F467" i="7" a="1"/>
  <c r="F467" i="7" s="1"/>
  <c r="F472" i="7" a="1"/>
  <c r="F472" i="7" s="1"/>
  <c r="C475" i="7" a="1"/>
  <c r="C475" i="7" s="1"/>
  <c r="F492" i="7" a="1"/>
  <c r="F492" i="7" s="1"/>
  <c r="F494" i="7" a="1"/>
  <c r="F494" i="7" s="1"/>
  <c r="F510" i="7" a="1"/>
  <c r="F510" i="7" s="1"/>
  <c r="F518" i="7" a="1"/>
  <c r="F518" i="7" s="1"/>
  <c r="C528" i="7" a="1"/>
  <c r="C528" i="7" s="1"/>
  <c r="C540" i="7" a="1"/>
  <c r="C540" i="7" s="1"/>
  <c r="F546" i="7" a="1"/>
  <c r="F546" i="7" s="1"/>
  <c r="C550" i="7" a="1"/>
  <c r="C550" i="7" s="1"/>
  <c r="C556" i="7" a="1"/>
  <c r="C556" i="7" s="1"/>
  <c r="C558" i="7" a="1"/>
  <c r="C558" i="7" s="1"/>
  <c r="C560" i="7" a="1"/>
  <c r="C560" i="7" s="1"/>
  <c r="C564" i="7" a="1"/>
  <c r="C564" i="7" s="1"/>
  <c r="C574" i="7" a="1"/>
  <c r="C574" i="7" s="1"/>
  <c r="C580" i="7" a="1"/>
  <c r="C580" i="7" s="1"/>
  <c r="C582" i="7" a="1"/>
  <c r="C582" i="7" s="1"/>
  <c r="C584" i="7" a="1"/>
  <c r="C584" i="7" s="1"/>
  <c r="C594" i="7" a="1"/>
  <c r="C594" i="7" s="1"/>
  <c r="C596" i="7" a="1"/>
  <c r="C596" i="7" s="1"/>
  <c r="C436" i="7" a="1"/>
  <c r="C436" i="7" s="1"/>
  <c r="C470" i="7" a="1"/>
  <c r="C470" i="7" s="1"/>
  <c r="F479" i="7" a="1"/>
  <c r="F479" i="7" s="1"/>
  <c r="F486" i="7" a="1"/>
  <c r="F486" i="7" s="1"/>
  <c r="F490" i="7" a="1"/>
  <c r="F490" i="7" s="1"/>
  <c r="C504" i="7" a="1"/>
  <c r="C504" i="7" s="1"/>
  <c r="F508" i="7" a="1"/>
  <c r="F508" i="7" s="1"/>
  <c r="F514" i="7" a="1"/>
  <c r="F514" i="7" s="1"/>
  <c r="F516" i="7" a="1"/>
  <c r="F516" i="7" s="1"/>
  <c r="F520" i="7" a="1"/>
  <c r="F520" i="7" s="1"/>
  <c r="F522" i="7" a="1"/>
  <c r="F522" i="7" s="1"/>
  <c r="F532" i="7" a="1"/>
  <c r="F532" i="7" s="1"/>
  <c r="F534" i="7" a="1"/>
  <c r="F534" i="7" s="1"/>
  <c r="F542" i="7" a="1"/>
  <c r="F542" i="7" s="1"/>
  <c r="F544" i="7" a="1"/>
  <c r="F544" i="7" s="1"/>
  <c r="C554" i="7" a="1"/>
  <c r="C554" i="7" s="1"/>
  <c r="F566" i="7" a="1"/>
  <c r="F566" i="7" s="1"/>
  <c r="F570" i="7" a="1"/>
  <c r="F570" i="7" s="1"/>
  <c r="C576" i="7" a="1"/>
  <c r="C576" i="7" s="1"/>
  <c r="C578" i="7" a="1"/>
  <c r="C578" i="7" s="1"/>
  <c r="C588" i="7" a="1"/>
  <c r="C588" i="7" s="1"/>
  <c r="C590" i="7" a="1"/>
  <c r="C590" i="7" s="1"/>
  <c r="C598" i="7" a="1"/>
  <c r="C598" i="7" s="1"/>
  <c r="C600" i="7" a="1"/>
  <c r="C600" i="7" s="1"/>
  <c r="C604" i="7" a="1"/>
  <c r="C604" i="7" s="1"/>
  <c r="C620" i="7" a="1"/>
  <c r="C620" i="7" s="1"/>
  <c r="F628" i="7" a="1"/>
  <c r="F628" i="7" s="1"/>
  <c r="C633" i="7" a="1"/>
  <c r="C633" i="7" s="1"/>
  <c r="F637" i="7" a="1"/>
  <c r="F637" i="7" s="1"/>
  <c r="F436" i="7" a="1"/>
  <c r="F436" i="7" s="1"/>
  <c r="F448" i="7" a="1"/>
  <c r="F448" i="7" s="1"/>
  <c r="C473" i="7" a="1"/>
  <c r="C473" i="7" s="1"/>
  <c r="C482" i="7" a="1"/>
  <c r="C482" i="7" s="1"/>
  <c r="F484" i="7" a="1"/>
  <c r="F484" i="7" s="1"/>
  <c r="F496" i="7" a="1"/>
  <c r="F496" i="7" s="1"/>
  <c r="F498" i="7" a="1"/>
  <c r="F498" i="7" s="1"/>
  <c r="F500" i="7" a="1"/>
  <c r="F500" i="7" s="1"/>
  <c r="F506" i="7" a="1"/>
  <c r="F506" i="7" s="1"/>
  <c r="C511" i="7" a="1"/>
  <c r="C511" i="7" s="1"/>
  <c r="F512" i="7" a="1"/>
  <c r="F512" i="7" s="1"/>
  <c r="C519" i="7" a="1"/>
  <c r="C519" i="7" s="1"/>
  <c r="F524" i="7" a="1"/>
  <c r="F524" i="7" s="1"/>
  <c r="F526" i="7" a="1"/>
  <c r="F526" i="7" s="1"/>
  <c r="F530" i="7" a="1"/>
  <c r="F530" i="7" s="1"/>
  <c r="F538" i="7" a="1"/>
  <c r="F538" i="7" s="1"/>
  <c r="C552" i="7" a="1"/>
  <c r="C552" i="7" s="1"/>
  <c r="F568" i="7" a="1"/>
  <c r="F568" i="7" s="1"/>
  <c r="C592" i="7" a="1"/>
  <c r="C592" i="7" s="1"/>
  <c r="C606" i="7" a="1"/>
  <c r="C606" i="7" s="1"/>
  <c r="C610" i="7" a="1"/>
  <c r="C610" i="7" s="1"/>
  <c r="C612" i="7" a="1"/>
  <c r="C612" i="7" s="1"/>
  <c r="C616" i="7" a="1"/>
  <c r="C616" i="7" s="1"/>
  <c r="C631" i="7" a="1"/>
  <c r="C631" i="7" s="1"/>
  <c r="C640" i="7" a="1"/>
  <c r="C640" i="7" s="1"/>
  <c r="C651" i="7" a="1"/>
  <c r="C651" i="7" s="1"/>
  <c r="F655" i="7" a="1"/>
  <c r="F655" i="7" s="1"/>
  <c r="C662" i="7" a="1"/>
  <c r="C662" i="7" s="1"/>
  <c r="F437" i="7" a="1"/>
  <c r="F437" i="7" s="1"/>
  <c r="F465" i="7" a="1"/>
  <c r="F465" i="7" s="1"/>
  <c r="C468" i="7" a="1"/>
  <c r="C468" i="7" s="1"/>
  <c r="F477" i="7" a="1"/>
  <c r="F477" i="7" s="1"/>
  <c r="C489" i="7" a="1"/>
  <c r="C489" i="7" s="1"/>
  <c r="C493" i="7" a="1"/>
  <c r="C493" i="7" s="1"/>
  <c r="C495" i="7" a="1"/>
  <c r="C495" i="7" s="1"/>
  <c r="F502" i="7" a="1"/>
  <c r="F502" i="7" s="1"/>
  <c r="C509" i="7" a="1"/>
  <c r="C509" i="7" s="1"/>
  <c r="C517" i="7" a="1"/>
  <c r="C517" i="7" s="1"/>
  <c r="C523" i="7" a="1"/>
  <c r="C523" i="7" s="1"/>
  <c r="F528" i="7" a="1"/>
  <c r="F528" i="7" s="1"/>
  <c r="C533" i="7" a="1"/>
  <c r="C533" i="7" s="1"/>
  <c r="C535" i="7" a="1"/>
  <c r="C535" i="7" s="1"/>
  <c r="F536" i="7" a="1"/>
  <c r="F536" i="7" s="1"/>
  <c r="F540" i="7" a="1"/>
  <c r="F540" i="7" s="1"/>
  <c r="C543" i="7" a="1"/>
  <c r="C543" i="7" s="1"/>
  <c r="F548" i="7" a="1"/>
  <c r="F548" i="7" s="1"/>
  <c r="F556" i="7" a="1"/>
  <c r="F556" i="7" s="1"/>
  <c r="F558" i="7" a="1"/>
  <c r="F558" i="7" s="1"/>
  <c r="F562" i="7" a="1"/>
  <c r="F562" i="7" s="1"/>
  <c r="F564" i="7" a="1"/>
  <c r="F564" i="7" s="1"/>
  <c r="F572" i="7" a="1"/>
  <c r="F572" i="7" s="1"/>
  <c r="F580" i="7" a="1"/>
  <c r="F580" i="7" s="1"/>
  <c r="F582" i="7" a="1"/>
  <c r="F582" i="7" s="1"/>
  <c r="F586" i="7" a="1"/>
  <c r="F586" i="7" s="1"/>
  <c r="F594" i="7" a="1"/>
  <c r="F594" i="7" s="1"/>
  <c r="C602" i="7" a="1"/>
  <c r="C602" i="7" s="1"/>
  <c r="C438" i="7" a="1"/>
  <c r="C438" i="7" s="1"/>
  <c r="F480" i="7" a="1"/>
  <c r="F480" i="7" s="1"/>
  <c r="C487" i="7" a="1"/>
  <c r="C487" i="7" s="1"/>
  <c r="C491" i="7" a="1"/>
  <c r="C491" i="7" s="1"/>
  <c r="C497" i="7" a="1"/>
  <c r="C497" i="7" s="1"/>
  <c r="C499" i="7" a="1"/>
  <c r="C499" i="7" s="1"/>
  <c r="F504" i="7" a="1"/>
  <c r="F504" i="7" s="1"/>
  <c r="C507" i="7" a="1"/>
  <c r="C507" i="7" s="1"/>
  <c r="C513" i="7" a="1"/>
  <c r="C513" i="7" s="1"/>
  <c r="C521" i="7" a="1"/>
  <c r="C521" i="7" s="1"/>
  <c r="C525" i="7" a="1"/>
  <c r="C525" i="7" s="1"/>
  <c r="C531" i="7" a="1"/>
  <c r="C531" i="7" s="1"/>
  <c r="C545" i="7" a="1"/>
  <c r="C545" i="7" s="1"/>
  <c r="C547" i="7" a="1"/>
  <c r="C547" i="7" s="1"/>
  <c r="F550" i="7" a="1"/>
  <c r="F550" i="7" s="1"/>
  <c r="F554" i="7" a="1"/>
  <c r="F554" i="7" s="1"/>
  <c r="F560" i="7" a="1"/>
  <c r="F560" i="7" s="1"/>
  <c r="C567" i="7" a="1"/>
  <c r="C567" i="7" s="1"/>
  <c r="C571" i="7" a="1"/>
  <c r="C571" i="7" s="1"/>
  <c r="F574" i="7" a="1"/>
  <c r="F574" i="7" s="1"/>
  <c r="F576" i="7" a="1"/>
  <c r="F576" i="7" s="1"/>
  <c r="F578" i="7" a="1"/>
  <c r="F578" i="7" s="1"/>
  <c r="F584" i="7" a="1"/>
  <c r="F584" i="7" s="1"/>
  <c r="C444" i="7" a="1"/>
  <c r="C444" i="7" s="1"/>
  <c r="F454" i="7" a="1"/>
  <c r="F454" i="7" s="1"/>
  <c r="C463" i="7" a="1"/>
  <c r="C463" i="7" s="1"/>
  <c r="C471" i="7" a="1"/>
  <c r="C471" i="7" s="1"/>
  <c r="F482" i="7" a="1"/>
  <c r="F482" i="7" s="1"/>
  <c r="C485" i="7" a="1"/>
  <c r="C485" i="7" s="1"/>
  <c r="C501" i="7" a="1"/>
  <c r="C501" i="7" s="1"/>
  <c r="C515" i="7" a="1"/>
  <c r="C515" i="7" s="1"/>
  <c r="C527" i="7" a="1"/>
  <c r="C527" i="7" s="1"/>
  <c r="C537" i="7" a="1"/>
  <c r="C537" i="7" s="1"/>
  <c r="C541" i="7" a="1"/>
  <c r="C541" i="7" s="1"/>
  <c r="F552" i="7" a="1"/>
  <c r="F552" i="7" s="1"/>
  <c r="C557" i="7" a="1"/>
  <c r="C557" i="7" s="1"/>
  <c r="C559" i="7" a="1"/>
  <c r="C559" i="7" s="1"/>
  <c r="C565" i="7" a="1"/>
  <c r="C565" i="7" s="1"/>
  <c r="C569" i="7" a="1"/>
  <c r="C569" i="7" s="1"/>
  <c r="C581" i="7" a="1"/>
  <c r="C581" i="7" s="1"/>
  <c r="C583" i="7" a="1"/>
  <c r="C583" i="7" s="1"/>
  <c r="F592" i="7" a="1"/>
  <c r="F592" i="7" s="1"/>
  <c r="C595" i="7" a="1"/>
  <c r="C595" i="7" s="1"/>
  <c r="F598" i="7" a="1"/>
  <c r="F598" i="7" s="1"/>
  <c r="F604" i="7" a="1"/>
  <c r="F604" i="7" s="1"/>
  <c r="F606" i="7" a="1"/>
  <c r="F606" i="7" s="1"/>
  <c r="F610" i="7" a="1"/>
  <c r="F610" i="7" s="1"/>
  <c r="C432" i="7" a="1"/>
  <c r="C432" i="7" s="1"/>
  <c r="F438" i="7" a="1"/>
  <c r="F438" i="7" s="1"/>
  <c r="F444" i="7" a="1"/>
  <c r="F444" i="7" s="1"/>
  <c r="C459" i="7" a="1"/>
  <c r="C459" i="7" s="1"/>
  <c r="F473" i="7" a="1"/>
  <c r="F473" i="7" s="1"/>
  <c r="F489" i="7" a="1"/>
  <c r="F489" i="7" s="1"/>
  <c r="F491" i="7" a="1"/>
  <c r="F491" i="7" s="1"/>
  <c r="C503" i="7" a="1"/>
  <c r="C503" i="7" s="1"/>
  <c r="C505" i="7" a="1"/>
  <c r="C505" i="7" s="1"/>
  <c r="F511" i="7" a="1"/>
  <c r="F511" i="7" s="1"/>
  <c r="F517" i="7" a="1"/>
  <c r="F517" i="7" s="1"/>
  <c r="F519" i="7" a="1"/>
  <c r="F519" i="7" s="1"/>
  <c r="F523" i="7" a="1"/>
  <c r="F523" i="7" s="1"/>
  <c r="C529" i="7" a="1"/>
  <c r="C529" i="7" s="1"/>
  <c r="C539" i="7" a="1"/>
  <c r="C539" i="7" s="1"/>
  <c r="C549" i="7" a="1"/>
  <c r="C549" i="7" s="1"/>
  <c r="C551" i="7" a="1"/>
  <c r="C551" i="7" s="1"/>
  <c r="C555" i="7" a="1"/>
  <c r="C555" i="7" s="1"/>
  <c r="C561" i="7" a="1"/>
  <c r="C561" i="7" s="1"/>
  <c r="C573" i="7" a="1"/>
  <c r="C573" i="7" s="1"/>
  <c r="C575" i="7" a="1"/>
  <c r="C575" i="7" s="1"/>
  <c r="C579" i="7" a="1"/>
  <c r="C579" i="7" s="1"/>
  <c r="C585" i="7" a="1"/>
  <c r="C585" i="7" s="1"/>
  <c r="C591" i="7" a="1"/>
  <c r="C591" i="7" s="1"/>
  <c r="F602" i="7" a="1"/>
  <c r="F602" i="7" s="1"/>
  <c r="C469" i="7" a="1"/>
  <c r="C469" i="7" s="1"/>
  <c r="F478" i="7" a="1"/>
  <c r="F478" i="7" s="1"/>
  <c r="C483" i="7" a="1"/>
  <c r="C483" i="7" s="1"/>
  <c r="F487" i="7" a="1"/>
  <c r="F487" i="7" s="1"/>
  <c r="F493" i="7" a="1"/>
  <c r="F493" i="7" s="1"/>
  <c r="F495" i="7" a="1"/>
  <c r="F495" i="7" s="1"/>
  <c r="F497" i="7" a="1"/>
  <c r="F497" i="7" s="1"/>
  <c r="F509" i="7" a="1"/>
  <c r="F509" i="7" s="1"/>
  <c r="F513" i="7" a="1"/>
  <c r="F513" i="7" s="1"/>
  <c r="F521" i="7" a="1"/>
  <c r="F521" i="7" s="1"/>
  <c r="F525" i="7" a="1"/>
  <c r="F525" i="7" s="1"/>
  <c r="F533" i="7" a="1"/>
  <c r="F533" i="7" s="1"/>
  <c r="F535" i="7" a="1"/>
  <c r="F535" i="7" s="1"/>
  <c r="F543" i="7" a="1"/>
  <c r="F543" i="7" s="1"/>
  <c r="F545" i="7" a="1"/>
  <c r="F545" i="7" s="1"/>
  <c r="F547" i="7" a="1"/>
  <c r="F547" i="7" s="1"/>
  <c r="C563" i="7" a="1"/>
  <c r="C563" i="7" s="1"/>
  <c r="F571" i="7" a="1"/>
  <c r="F571" i="7" s="1"/>
  <c r="C577" i="7" a="1"/>
  <c r="C577" i="7" s="1"/>
  <c r="C593" i="7" a="1"/>
  <c r="C593" i="7" s="1"/>
  <c r="C597" i="7" a="1"/>
  <c r="C597" i="7" s="1"/>
  <c r="C599" i="7" a="1"/>
  <c r="C599" i="7" s="1"/>
  <c r="C601" i="7" a="1"/>
  <c r="C601" i="7" s="1"/>
  <c r="C611" i="7" a="1"/>
  <c r="C611" i="7" s="1"/>
  <c r="C617" i="7" a="1"/>
  <c r="C617" i="7" s="1"/>
  <c r="F588" i="7" a="1"/>
  <c r="F588" i="7" s="1"/>
  <c r="F600" i="7" a="1"/>
  <c r="F600" i="7" s="1"/>
  <c r="C607" i="7" a="1"/>
  <c r="C607" i="7" s="1"/>
  <c r="F617" i="7" a="1"/>
  <c r="F617" i="7" s="1"/>
  <c r="F626" i="7" a="1"/>
  <c r="F626" i="7" s="1"/>
  <c r="F629" i="7" a="1"/>
  <c r="F629" i="7" s="1"/>
  <c r="F635" i="7" a="1"/>
  <c r="F635" i="7" s="1"/>
  <c r="C641" i="7" a="1"/>
  <c r="C641" i="7" s="1"/>
  <c r="C661" i="7" a="1"/>
  <c r="C661" i="7" s="1"/>
  <c r="C663" i="7" a="1"/>
  <c r="C663" i="7" s="1"/>
  <c r="F671" i="7" a="1"/>
  <c r="F671" i="7" s="1"/>
  <c r="F673" i="7" a="1"/>
  <c r="F673" i="7" s="1"/>
  <c r="F675" i="7" a="1"/>
  <c r="F675" i="7" s="1"/>
  <c r="F679" i="7" a="1"/>
  <c r="F679" i="7" s="1"/>
  <c r="F689" i="7" a="1"/>
  <c r="F689" i="7" s="1"/>
  <c r="F693" i="7" a="1"/>
  <c r="F693" i="7" s="1"/>
  <c r="F695" i="7" a="1"/>
  <c r="F695" i="7" s="1"/>
  <c r="C713" i="7" a="1"/>
  <c r="C713" i="7" s="1"/>
  <c r="C715" i="7" a="1"/>
  <c r="C715" i="7" s="1"/>
  <c r="C717" i="7" a="1"/>
  <c r="C717" i="7" s="1"/>
  <c r="C729" i="7" a="1"/>
  <c r="C729" i="7" s="1"/>
  <c r="C731" i="7" a="1"/>
  <c r="C731" i="7" s="1"/>
  <c r="C756" i="7" a="1"/>
  <c r="C756" i="7" s="1"/>
  <c r="C764" i="7" a="1"/>
  <c r="C764" i="7" s="1"/>
  <c r="C768" i="7" a="1"/>
  <c r="C768" i="7" s="1"/>
  <c r="C770" i="7" a="1"/>
  <c r="C770" i="7" s="1"/>
  <c r="C772" i="7" a="1"/>
  <c r="C772" i="7" s="1"/>
  <c r="F614" i="7" a="1"/>
  <c r="F614" i="7" s="1"/>
  <c r="C618" i="7" a="1"/>
  <c r="C618" i="7" s="1"/>
  <c r="C621" i="7" a="1"/>
  <c r="C621" i="7" s="1"/>
  <c r="F623" i="7" a="1"/>
  <c r="F623" i="7" s="1"/>
  <c r="F638" i="7" a="1"/>
  <c r="F638" i="7" s="1"/>
  <c r="C649" i="7" a="1"/>
  <c r="C649" i="7" s="1"/>
  <c r="F653" i="7" a="1"/>
  <c r="F653" i="7" s="1"/>
  <c r="C656" i="7" a="1"/>
  <c r="C656" i="7" s="1"/>
  <c r="F658" i="7" a="1"/>
  <c r="F658" i="7" s="1"/>
  <c r="F667" i="7" a="1"/>
  <c r="F667" i="7" s="1"/>
  <c r="F669" i="7" a="1"/>
  <c r="F669" i="7" s="1"/>
  <c r="F677" i="7" a="1"/>
  <c r="F677" i="7" s="1"/>
  <c r="F681" i="7" a="1"/>
  <c r="F681" i="7" s="1"/>
  <c r="F683" i="7" a="1"/>
  <c r="F683" i="7" s="1"/>
  <c r="F685" i="7" a="1"/>
  <c r="F685" i="7" s="1"/>
  <c r="F687" i="7" a="1"/>
  <c r="F687" i="7" s="1"/>
  <c r="C692" i="7" a="1"/>
  <c r="C692" i="7" s="1"/>
  <c r="F701" i="7" a="1"/>
  <c r="F701" i="7" s="1"/>
  <c r="F705" i="7" a="1"/>
  <c r="F705" i="7" s="1"/>
  <c r="C719" i="7" a="1"/>
  <c r="C719" i="7" s="1"/>
  <c r="C723" i="7" a="1"/>
  <c r="C723" i="7" s="1"/>
  <c r="N7009" i="3" s="1"/>
  <c r="C727" i="7" a="1"/>
  <c r="C727" i="7" s="1"/>
  <c r="C735" i="7" a="1"/>
  <c r="C735" i="7" s="1"/>
  <c r="F590" i="7" a="1"/>
  <c r="F590" i="7" s="1"/>
  <c r="F607" i="7" a="1"/>
  <c r="F607" i="7" s="1"/>
  <c r="C615" i="7" a="1"/>
  <c r="C615" i="7" s="1"/>
  <c r="F618" i="7" a="1"/>
  <c r="F618" i="7" s="1"/>
  <c r="C624" i="7" a="1"/>
  <c r="C624" i="7" s="1"/>
  <c r="C627" i="7" a="1"/>
  <c r="C627" i="7" s="1"/>
  <c r="C630" i="7" a="1"/>
  <c r="C630" i="7" s="1"/>
  <c r="C636" i="7" a="1"/>
  <c r="C636" i="7" s="1"/>
  <c r="C644" i="7" a="1"/>
  <c r="C644" i="7" s="1"/>
  <c r="F646" i="7" a="1"/>
  <c r="F646" i="7" s="1"/>
  <c r="C672" i="7" a="1"/>
  <c r="C672" i="7" s="1"/>
  <c r="C680" i="7" a="1"/>
  <c r="C680" i="7" s="1"/>
  <c r="C690" i="7" a="1"/>
  <c r="C690" i="7" s="1"/>
  <c r="C694" i="7" a="1"/>
  <c r="C694" i="7" s="1"/>
  <c r="C696" i="7" a="1"/>
  <c r="C696" i="7" s="1"/>
  <c r="F699" i="7" a="1"/>
  <c r="F699" i="7" s="1"/>
  <c r="F703" i="7" a="1"/>
  <c r="F703" i="7" s="1"/>
  <c r="F707" i="7" a="1"/>
  <c r="F707" i="7" s="1"/>
  <c r="Q6715" i="3" s="1"/>
  <c r="F709" i="7" a="1"/>
  <c r="F709" i="7" s="1"/>
  <c r="F711" i="7" a="1"/>
  <c r="F711" i="7" s="1"/>
  <c r="F721" i="7" a="1"/>
  <c r="F721" i="7" s="1"/>
  <c r="C733" i="7" a="1"/>
  <c r="C733" i="7" s="1"/>
  <c r="F742" i="7" a="1"/>
  <c r="F742" i="7" s="1"/>
  <c r="F750" i="7" a="1"/>
  <c r="F750" i="7" s="1"/>
  <c r="F758" i="7" a="1"/>
  <c r="F758" i="7" s="1"/>
  <c r="C786" i="7" a="1"/>
  <c r="C786" i="7" s="1"/>
  <c r="F591" i="7" a="1"/>
  <c r="F591" i="7" s="1"/>
  <c r="C608" i="7" a="1"/>
  <c r="C608" i="7" s="1"/>
  <c r="F621" i="7" a="1"/>
  <c r="F621" i="7" s="1"/>
  <c r="F624" i="7" a="1"/>
  <c r="F624" i="7" s="1"/>
  <c r="C639" i="7" a="1"/>
  <c r="C639" i="7" s="1"/>
  <c r="C647" i="7" a="1"/>
  <c r="C647" i="7" s="1"/>
  <c r="F651" i="7" a="1"/>
  <c r="F651" i="7" s="1"/>
  <c r="C654" i="7" a="1"/>
  <c r="C654" i="7" s="1"/>
  <c r="C659" i="7" a="1"/>
  <c r="C659" i="7" s="1"/>
  <c r="F663" i="7" a="1"/>
  <c r="F663" i="7" s="1"/>
  <c r="F665" i="7" a="1"/>
  <c r="F665" i="7" s="1"/>
  <c r="C670" i="7" a="1"/>
  <c r="C670" i="7" s="1"/>
  <c r="C674" i="7" a="1"/>
  <c r="C674" i="7" s="1"/>
  <c r="C676" i="7" a="1"/>
  <c r="C676" i="7" s="1"/>
  <c r="C678" i="7" a="1"/>
  <c r="C678" i="7" s="1"/>
  <c r="C682" i="7" a="1"/>
  <c r="C682" i="7" s="1"/>
  <c r="C684" i="7" a="1"/>
  <c r="C684" i="7" s="1"/>
  <c r="C688" i="7" a="1"/>
  <c r="C688" i="7" s="1"/>
  <c r="C706" i="7" a="1"/>
  <c r="C706" i="7" s="1"/>
  <c r="F713" i="7" a="1"/>
  <c r="F713" i="7" s="1"/>
  <c r="F715" i="7" a="1"/>
  <c r="F715" i="7" s="1"/>
  <c r="F725" i="7" a="1"/>
  <c r="F725" i="7" s="1"/>
  <c r="F729" i="7" a="1"/>
  <c r="F729" i="7" s="1"/>
  <c r="C737" i="7" a="1"/>
  <c r="C737" i="7" s="1"/>
  <c r="C739" i="7" a="1"/>
  <c r="C739" i="7" s="1"/>
  <c r="C619" i="7" a="1"/>
  <c r="C619" i="7" s="1"/>
  <c r="F633" i="7" a="1"/>
  <c r="F633" i="7" s="1"/>
  <c r="C642" i="7" a="1"/>
  <c r="C642" i="7" s="1"/>
  <c r="N5855" i="3" s="1"/>
  <c r="F644" i="7" a="1"/>
  <c r="F644" i="7" s="1"/>
  <c r="F649" i="7" a="1"/>
  <c r="F649" i="7" s="1"/>
  <c r="F656" i="7" a="1"/>
  <c r="F656" i="7" s="1"/>
  <c r="F661" i="7" a="1"/>
  <c r="F661" i="7" s="1"/>
  <c r="C668" i="7" a="1"/>
  <c r="C668" i="7" s="1"/>
  <c r="F692" i="7" a="1"/>
  <c r="F692" i="7" s="1"/>
  <c r="Q6512" i="3" s="1"/>
  <c r="C698" i="7" a="1"/>
  <c r="C698" i="7" s="1"/>
  <c r="N6580" i="3" s="1"/>
  <c r="C700" i="7" a="1"/>
  <c r="C700" i="7" s="1"/>
  <c r="C702" i="7" a="1"/>
  <c r="C702" i="7" s="1"/>
  <c r="C704" i="7" a="1"/>
  <c r="C704" i="7" s="1"/>
  <c r="C710" i="7" a="1"/>
  <c r="C710" i="7" s="1"/>
  <c r="F717" i="7" a="1"/>
  <c r="F717" i="7" s="1"/>
  <c r="F719" i="7" a="1"/>
  <c r="F719" i="7" s="1"/>
  <c r="F723" i="7" a="1"/>
  <c r="F723" i="7" s="1"/>
  <c r="Q7009" i="3" s="1"/>
  <c r="F727" i="7" a="1"/>
  <c r="F727" i="7" s="1"/>
  <c r="F731" i="7" a="1"/>
  <c r="F731" i="7" s="1"/>
  <c r="C741" i="7" a="1"/>
  <c r="C741" i="7" s="1"/>
  <c r="C759" i="7" a="1"/>
  <c r="C759" i="7" s="1"/>
  <c r="F762" i="7" a="1"/>
  <c r="F762" i="7" s="1"/>
  <c r="Q2954" i="3" s="1"/>
  <c r="F766" i="7" a="1"/>
  <c r="F766" i="7" s="1"/>
  <c r="F774" i="7" a="1"/>
  <c r="F774" i="7" s="1"/>
  <c r="Q4153" i="3" s="1"/>
  <c r="F776" i="7" a="1"/>
  <c r="F776" i="7" s="1"/>
  <c r="F778" i="7" a="1"/>
  <c r="F778" i="7" s="1"/>
  <c r="F780" i="7" a="1"/>
  <c r="F780" i="7" s="1"/>
  <c r="Q5073" i="3" s="1"/>
  <c r="F593" i="7" a="1"/>
  <c r="F593" i="7" s="1"/>
  <c r="F608" i="7" a="1"/>
  <c r="F608" i="7" s="1"/>
  <c r="F612" i="7" a="1"/>
  <c r="F612" i="7" s="1"/>
  <c r="F615" i="7" a="1"/>
  <c r="F615" i="7" s="1"/>
  <c r="F627" i="7" a="1"/>
  <c r="F627" i="7" s="1"/>
  <c r="F636" i="7" a="1"/>
  <c r="F636" i="7" s="1"/>
  <c r="F639" i="7" a="1"/>
  <c r="F639" i="7" s="1"/>
  <c r="C652" i="7" a="1"/>
  <c r="C652" i="7" s="1"/>
  <c r="N5943" i="3" s="1"/>
  <c r="C664" i="7" a="1"/>
  <c r="C664" i="7" s="1"/>
  <c r="C666" i="7" a="1"/>
  <c r="C666" i="7" s="1"/>
  <c r="F672" i="7" a="1"/>
  <c r="F672" i="7" s="1"/>
  <c r="F680" i="7" a="1"/>
  <c r="F680" i="7" s="1"/>
  <c r="C686" i="7" a="1"/>
  <c r="C686" i="7" s="1"/>
  <c r="N6474" i="3" s="1"/>
  <c r="F694" i="7" a="1"/>
  <c r="F694" i="7" s="1"/>
  <c r="F696" i="7" a="1"/>
  <c r="F696" i="7" s="1"/>
  <c r="C708" i="7" a="1"/>
  <c r="C708" i="7" s="1"/>
  <c r="C716" i="7" a="1"/>
  <c r="C716" i="7" s="1"/>
  <c r="C730" i="7" a="1"/>
  <c r="C730" i="7" s="1"/>
  <c r="F733" i="7" a="1"/>
  <c r="F733" i="7" s="1"/>
  <c r="F735" i="7" a="1"/>
  <c r="F735" i="7" s="1"/>
  <c r="C743" i="7" a="1"/>
  <c r="C743" i="7" s="1"/>
  <c r="N3103" i="3" s="1"/>
  <c r="C747" i="7" a="1"/>
  <c r="C747" i="7" s="1"/>
  <c r="C755" i="7" a="1"/>
  <c r="C755" i="7" s="1"/>
  <c r="C757" i="7" a="1"/>
  <c r="C757" i="7" s="1"/>
  <c r="C769" i="7" a="1"/>
  <c r="C769" i="7" s="1"/>
  <c r="C773" i="7" a="1"/>
  <c r="C773" i="7" s="1"/>
  <c r="F786" i="7" a="1"/>
  <c r="F786" i="7" s="1"/>
  <c r="F579" i="7" a="1"/>
  <c r="F579" i="7" s="1"/>
  <c r="C609" i="7" a="1"/>
  <c r="C609" i="7" s="1"/>
  <c r="F622" i="7" a="1"/>
  <c r="F622" i="7" s="1"/>
  <c r="C625" i="7" a="1"/>
  <c r="C625" i="7" s="1"/>
  <c r="C634" i="7" a="1"/>
  <c r="C634" i="7" s="1"/>
  <c r="F642" i="7" a="1"/>
  <c r="F642" i="7" s="1"/>
  <c r="Q5856" i="3" s="1"/>
  <c r="C645" i="7" a="1"/>
  <c r="C645" i="7" s="1"/>
  <c r="F647" i="7" a="1"/>
  <c r="F647" i="7" s="1"/>
  <c r="F654" i="7" a="1"/>
  <c r="F654" i="7" s="1"/>
  <c r="C657" i="7" a="1"/>
  <c r="C657" i="7" s="1"/>
  <c r="F659" i="7" a="1"/>
  <c r="F659" i="7" s="1"/>
  <c r="F670" i="7" a="1"/>
  <c r="F670" i="7" s="1"/>
  <c r="F674" i="7" a="1"/>
  <c r="F674" i="7" s="1"/>
  <c r="Q6264" i="3" s="1"/>
  <c r="F678" i="7" a="1"/>
  <c r="F678" i="7" s="1"/>
  <c r="F688" i="7" a="1"/>
  <c r="F688" i="7" s="1"/>
  <c r="Q6486" i="3" s="1"/>
  <c r="F690" i="7" a="1"/>
  <c r="F690" i="7" s="1"/>
  <c r="Q6499" i="3" s="1"/>
  <c r="C712" i="7" a="1"/>
  <c r="C712" i="7" s="1"/>
  <c r="C714" i="7" a="1"/>
  <c r="C714" i="7" s="1"/>
  <c r="C720" i="7" a="1"/>
  <c r="C720" i="7" s="1"/>
  <c r="C722" i="7" a="1"/>
  <c r="C722" i="7" s="1"/>
  <c r="C724" i="7" a="1"/>
  <c r="C724" i="7" s="1"/>
  <c r="C726" i="7" a="1"/>
  <c r="C726" i="7" s="1"/>
  <c r="C728" i="7" a="1"/>
  <c r="C728" i="7" s="1"/>
  <c r="F737" i="7" a="1"/>
  <c r="F737" i="7" s="1"/>
  <c r="F739" i="7" a="1"/>
  <c r="F739" i="7" s="1"/>
  <c r="F745" i="7" a="1"/>
  <c r="F745" i="7" s="1"/>
  <c r="C751" i="7" a="1"/>
  <c r="C751" i="7" s="1"/>
  <c r="F619" i="7" a="1"/>
  <c r="F619" i="7" s="1"/>
  <c r="C628" i="7" a="1"/>
  <c r="C628" i="7" s="1"/>
  <c r="C637" i="7" a="1"/>
  <c r="C637" i="7" s="1"/>
  <c r="F666" i="7" a="1"/>
  <c r="F666" i="7" s="1"/>
  <c r="Q6151" i="3" s="1"/>
  <c r="F668" i="7" a="1"/>
  <c r="F668" i="7" s="1"/>
  <c r="F676" i="7" a="1"/>
  <c r="F676" i="7" s="1"/>
  <c r="F682" i="7" a="1"/>
  <c r="F682" i="7" s="1"/>
  <c r="F684" i="7" a="1"/>
  <c r="F684" i="7" s="1"/>
  <c r="C697" i="7" a="1"/>
  <c r="C697" i="7" s="1"/>
  <c r="F698" i="7" a="1"/>
  <c r="F698" i="7" s="1"/>
  <c r="Q6584" i="3" s="1"/>
  <c r="F700" i="7" a="1"/>
  <c r="F700" i="7" s="1"/>
  <c r="F702" i="7" a="1"/>
  <c r="F702" i="7" s="1"/>
  <c r="Q6630" i="3" s="1"/>
  <c r="F704" i="7" a="1"/>
  <c r="F704" i="7" s="1"/>
  <c r="Q6654" i="3" s="1"/>
  <c r="F706" i="7" a="1"/>
  <c r="F706" i="7" s="1"/>
  <c r="C718" i="7" a="1"/>
  <c r="C718" i="7" s="1"/>
  <c r="C734" i="7" a="1"/>
  <c r="C734" i="7" s="1"/>
  <c r="F749" i="7" a="1"/>
  <c r="F749" i="7" s="1"/>
  <c r="C761" i="7" a="1"/>
  <c r="C761" i="7" s="1"/>
  <c r="C767" i="7" a="1"/>
  <c r="C767" i="7" s="1"/>
  <c r="C771" i="7" a="1"/>
  <c r="C771" i="7" s="1"/>
  <c r="C777" i="7" a="1"/>
  <c r="C777" i="7" s="1"/>
  <c r="C779" i="7" a="1"/>
  <c r="C779" i="7" s="1"/>
  <c r="C781" i="7" a="1"/>
  <c r="C781" i="7" s="1"/>
  <c r="C785" i="7" a="1"/>
  <c r="C785" i="7" s="1"/>
  <c r="F596" i="7" a="1"/>
  <c r="F596" i="7" s="1"/>
  <c r="F605" i="7" a="1"/>
  <c r="F605" i="7" s="1"/>
  <c r="Q5302" i="3" s="1"/>
  <c r="F616" i="7" a="1"/>
  <c r="F616" i="7" s="1"/>
  <c r="F631" i="7" a="1"/>
  <c r="F631" i="7" s="1"/>
  <c r="C643" i="7" a="1"/>
  <c r="C643" i="7" s="1"/>
  <c r="C648" i="7" a="1"/>
  <c r="C648" i="7" s="1"/>
  <c r="C650" i="7" a="1"/>
  <c r="C650" i="7" s="1"/>
  <c r="F652" i="7" a="1"/>
  <c r="F652" i="7" s="1"/>
  <c r="C655" i="7" a="1"/>
  <c r="C655" i="7" s="1"/>
  <c r="C660" i="7" a="1"/>
  <c r="C660" i="7" s="1"/>
  <c r="N6057" i="3" s="1"/>
  <c r="F664" i="7" a="1"/>
  <c r="F664" i="7" s="1"/>
  <c r="C671" i="7" a="1"/>
  <c r="C671" i="7" s="1"/>
  <c r="C673" i="7" a="1"/>
  <c r="C673" i="7" s="1"/>
  <c r="F686" i="7" a="1"/>
  <c r="F686" i="7" s="1"/>
  <c r="Q6476" i="3" s="1"/>
  <c r="C691" i="7" a="1"/>
  <c r="C691" i="7" s="1"/>
  <c r="N6510" i="3" s="1"/>
  <c r="C693" i="7" a="1"/>
  <c r="C693" i="7" s="1"/>
  <c r="N6524" i="3" s="1"/>
  <c r="C695" i="7" a="1"/>
  <c r="C695" i="7" s="1"/>
  <c r="F708" i="7" a="1"/>
  <c r="F708" i="7" s="1"/>
  <c r="F710" i="7" a="1"/>
  <c r="F710" i="7" s="1"/>
  <c r="F716" i="7" a="1"/>
  <c r="F716" i="7" s="1"/>
  <c r="C732" i="7" a="1"/>
  <c r="C732" i="7" s="1"/>
  <c r="C740" i="7" a="1"/>
  <c r="C740" i="7" s="1"/>
  <c r="F741" i="7" a="1"/>
  <c r="F741" i="7" s="1"/>
  <c r="F743" i="7" a="1"/>
  <c r="F743" i="7" s="1"/>
  <c r="F613" i="7" a="1"/>
  <c r="F613" i="7" s="1"/>
  <c r="F625" i="7" a="1"/>
  <c r="F625" i="7" s="1"/>
  <c r="C629" i="7" a="1"/>
  <c r="C629" i="7" s="1"/>
  <c r="N5695" i="3" s="1"/>
  <c r="F634" i="7" a="1"/>
  <c r="F634" i="7" s="1"/>
  <c r="F640" i="7" a="1"/>
  <c r="F640" i="7" s="1"/>
  <c r="F645" i="7" a="1"/>
  <c r="F645" i="7" s="1"/>
  <c r="F657" i="7" a="1"/>
  <c r="F657" i="7" s="1"/>
  <c r="C667" i="7" a="1"/>
  <c r="C667" i="7" s="1"/>
  <c r="C675" i="7" a="1"/>
  <c r="C675" i="7" s="1"/>
  <c r="C679" i="7" a="1"/>
  <c r="C679" i="7" s="1"/>
  <c r="N6360" i="3" s="1"/>
  <c r="C681" i="7" a="1"/>
  <c r="C681" i="7" s="1"/>
  <c r="N6378" i="3" s="1"/>
  <c r="C689" i="7" a="1"/>
  <c r="C689" i="7" s="1"/>
  <c r="N6491" i="3" s="1"/>
  <c r="C701" i="7" a="1"/>
  <c r="C701" i="7" s="1"/>
  <c r="N6613" i="3" s="1"/>
  <c r="F720" i="7" a="1"/>
  <c r="F720" i="7" s="1"/>
  <c r="F722" i="7" a="1"/>
  <c r="F722" i="7" s="1"/>
  <c r="F724" i="7" a="1"/>
  <c r="F724" i="7" s="1"/>
  <c r="F726" i="7" a="1"/>
  <c r="F726" i="7" s="1"/>
  <c r="F728" i="7" a="1"/>
  <c r="F728" i="7" s="1"/>
  <c r="F730" i="7" a="1"/>
  <c r="F730" i="7" s="1"/>
  <c r="C736" i="7" a="1"/>
  <c r="C736" i="7" s="1"/>
  <c r="C738" i="7" a="1"/>
  <c r="C738" i="7" s="1"/>
  <c r="F751" i="7" a="1"/>
  <c r="F751" i="7" s="1"/>
  <c r="F753" i="7" a="1"/>
  <c r="F753" i="7" s="1"/>
  <c r="Q6313" i="3" s="1"/>
  <c r="F755" i="7" a="1"/>
  <c r="F755" i="7" s="1"/>
  <c r="Q6462" i="3" s="1"/>
  <c r="F763" i="7" a="1"/>
  <c r="F763" i="7" s="1"/>
  <c r="F773" i="7" a="1"/>
  <c r="F773" i="7" s="1"/>
  <c r="C614" i="7" a="1"/>
  <c r="C614" i="7" s="1"/>
  <c r="C623" i="7" a="1"/>
  <c r="C623" i="7" s="1"/>
  <c r="C638" i="7" a="1"/>
  <c r="C638" i="7" s="1"/>
  <c r="C658" i="7" a="1"/>
  <c r="C658" i="7" s="1"/>
  <c r="N6024" i="3" s="1"/>
  <c r="F660" i="7" a="1"/>
  <c r="F660" i="7" s="1"/>
  <c r="Q6058" i="3" s="1"/>
  <c r="F662" i="7" a="1"/>
  <c r="F662" i="7" s="1"/>
  <c r="C669" i="7" a="1"/>
  <c r="C669" i="7" s="1"/>
  <c r="C677" i="7" a="1"/>
  <c r="C677" i="7" s="1"/>
  <c r="C683" i="7" a="1"/>
  <c r="C683" i="7" s="1"/>
  <c r="C685" i="7" a="1"/>
  <c r="C685" i="7" s="1"/>
  <c r="C687" i="7" a="1"/>
  <c r="C687" i="7" s="1"/>
  <c r="F697" i="7" a="1"/>
  <c r="F697" i="7" s="1"/>
  <c r="Q6563" i="3" s="1"/>
  <c r="C705" i="7" a="1"/>
  <c r="C705" i="7" s="1"/>
  <c r="N6686" i="3" s="1"/>
  <c r="C707" i="7" a="1"/>
  <c r="C707" i="7" s="1"/>
  <c r="N6715" i="3" s="1"/>
  <c r="C711" i="7" a="1"/>
  <c r="C711" i="7" s="1"/>
  <c r="F712" i="7" a="1"/>
  <c r="F712" i="7" s="1"/>
  <c r="F714" i="7" a="1"/>
  <c r="F714" i="7" s="1"/>
  <c r="F718" i="7" a="1"/>
  <c r="F718" i="7" s="1"/>
  <c r="C744" i="7" a="1"/>
  <c r="C744" i="7" s="1"/>
  <c r="C746" i="7" a="1"/>
  <c r="C746" i="7" s="1"/>
  <c r="N5353" i="3" s="1"/>
  <c r="C748" i="7" a="1"/>
  <c r="C748" i="7" s="1"/>
  <c r="F620" i="7" a="1"/>
  <c r="F620" i="7" s="1"/>
  <c r="C626" i="7" a="1"/>
  <c r="C626" i="7" s="1"/>
  <c r="N5625" i="3" s="1"/>
  <c r="C632" i="7" a="1"/>
  <c r="C632" i="7" s="1"/>
  <c r="N5740" i="3" s="1"/>
  <c r="C635" i="7" a="1"/>
  <c r="C635" i="7" s="1"/>
  <c r="F643" i="7" a="1"/>
  <c r="F643" i="7" s="1"/>
  <c r="C646" i="7" a="1"/>
  <c r="C646" i="7" s="1"/>
  <c r="F648" i="7" a="1"/>
  <c r="F648" i="7" s="1"/>
  <c r="F650" i="7" a="1"/>
  <c r="F650" i="7" s="1"/>
  <c r="Q5940" i="3" s="1"/>
  <c r="C653" i="7" a="1"/>
  <c r="C653" i="7" s="1"/>
  <c r="C665" i="7" a="1"/>
  <c r="C665" i="7" s="1"/>
  <c r="F691" i="7" a="1"/>
  <c r="F691" i="7" s="1"/>
  <c r="Q6507" i="3" s="1"/>
  <c r="C699" i="7" a="1"/>
  <c r="C699" i="7" s="1"/>
  <c r="N6589" i="3" s="1"/>
  <c r="C703" i="7" a="1"/>
  <c r="C703" i="7" s="1"/>
  <c r="N6650" i="3" s="1"/>
  <c r="C709" i="7" a="1"/>
  <c r="C709" i="7" s="1"/>
  <c r="C721" i="7" a="1"/>
  <c r="C721" i="7" s="1"/>
  <c r="C725" i="7" a="1"/>
  <c r="C725" i="7" s="1"/>
  <c r="F732" i="7" a="1"/>
  <c r="F732" i="7" s="1"/>
  <c r="F734" i="7" a="1"/>
  <c r="F734" i="7" s="1"/>
  <c r="F740" i="7" a="1"/>
  <c r="F740" i="7" s="1"/>
  <c r="C742" i="7" a="1"/>
  <c r="C742" i="7" s="1"/>
  <c r="C750" i="7" a="1"/>
  <c r="C750" i="7" s="1"/>
  <c r="C752" i="7" a="1"/>
  <c r="C752" i="7" s="1"/>
  <c r="C754" i="7" a="1"/>
  <c r="C754" i="7" s="1"/>
  <c r="N1810" i="3" s="1"/>
  <c r="C745" i="7" a="1"/>
  <c r="C745" i="7" s="1"/>
  <c r="N5087" i="3" s="1"/>
  <c r="F775" i="7" a="1"/>
  <c r="F775" i="7" s="1"/>
  <c r="Q5329" i="3" s="1"/>
  <c r="F785" i="7" a="1"/>
  <c r="F785" i="7" s="1"/>
  <c r="C788" i="7" a="1"/>
  <c r="C788" i="7" s="1"/>
  <c r="N3452" i="3" s="1"/>
  <c r="C790" i="7" a="1"/>
  <c r="C790" i="7" s="1"/>
  <c r="N2563" i="3" s="1"/>
  <c r="C792" i="7" a="1"/>
  <c r="C792" i="7" s="1"/>
  <c r="C804" i="7" a="1"/>
  <c r="C804" i="7" s="1"/>
  <c r="C806" i="7" a="1"/>
  <c r="C806" i="7" s="1"/>
  <c r="N3257" i="3" s="1"/>
  <c r="C808" i="7" a="1"/>
  <c r="C808" i="7" s="1"/>
  <c r="N1265" i="3" s="1"/>
  <c r="C819" i="7" a="1"/>
  <c r="C819" i="7" s="1"/>
  <c r="N1663" i="3" s="1"/>
  <c r="F820" i="7" a="1"/>
  <c r="F820" i="7" s="1"/>
  <c r="F822" i="7" a="1"/>
  <c r="F822" i="7" s="1"/>
  <c r="F824" i="7" a="1"/>
  <c r="F824" i="7" s="1"/>
  <c r="Q2126" i="3" s="1"/>
  <c r="F826" i="7" a="1"/>
  <c r="F826" i="7" s="1"/>
  <c r="C834" i="7" a="1"/>
  <c r="C834" i="7" s="1"/>
  <c r="F837" i="7" a="1"/>
  <c r="F837" i="7" s="1"/>
  <c r="C865" i="7" a="1"/>
  <c r="C865" i="7" s="1"/>
  <c r="C869" i="7" a="1"/>
  <c r="C869" i="7" s="1"/>
  <c r="N5971" i="3" s="1"/>
  <c r="F873" i="7" a="1"/>
  <c r="F873" i="7" s="1"/>
  <c r="Q6428" i="3" s="1"/>
  <c r="C886" i="7" a="1"/>
  <c r="C886" i="7" s="1"/>
  <c r="F890" i="7" a="1"/>
  <c r="F890" i="7" s="1"/>
  <c r="Q3023" i="3" s="1"/>
  <c r="F894" i="7" a="1"/>
  <c r="F894" i="7" s="1"/>
  <c r="F898" i="7" a="1"/>
  <c r="F898" i="7" s="1"/>
  <c r="C903" i="7" a="1"/>
  <c r="C903" i="7" s="1"/>
  <c r="C907" i="7" a="1"/>
  <c r="C907" i="7" s="1"/>
  <c r="C917" i="7" a="1"/>
  <c r="C917" i="7" s="1"/>
  <c r="N1815" i="3" s="1"/>
  <c r="F921" i="7" a="1"/>
  <c r="F921" i="7" s="1"/>
  <c r="Q6409" i="3" s="1"/>
  <c r="F925" i="7" a="1"/>
  <c r="F925" i="7" s="1"/>
  <c r="Q6063" i="3" s="1"/>
  <c r="F756" i="7" a="1"/>
  <c r="F756" i="7" s="1"/>
  <c r="F760" i="7" a="1"/>
  <c r="F760" i="7" s="1"/>
  <c r="F764" i="7" a="1"/>
  <c r="F764" i="7" s="1"/>
  <c r="F768" i="7" a="1"/>
  <c r="F768" i="7" s="1"/>
  <c r="F772" i="7" a="1"/>
  <c r="F772" i="7" s="1"/>
  <c r="F782" i="7" a="1"/>
  <c r="F782" i="7" s="1"/>
  <c r="F800" i="7" a="1"/>
  <c r="F800" i="7" s="1"/>
  <c r="F811" i="7" a="1"/>
  <c r="F811" i="7" s="1"/>
  <c r="C815" i="7" a="1"/>
  <c r="C815" i="7" s="1"/>
  <c r="F828" i="7" a="1"/>
  <c r="F828" i="7" s="1"/>
  <c r="F832" i="7" a="1"/>
  <c r="F832" i="7" s="1"/>
  <c r="F847" i="7" a="1"/>
  <c r="F847" i="7" s="1"/>
  <c r="C852" i="7" a="1"/>
  <c r="C852" i="7" s="1"/>
  <c r="F856" i="7" a="1"/>
  <c r="F856" i="7" s="1"/>
  <c r="F858" i="7" a="1"/>
  <c r="F858" i="7" s="1"/>
  <c r="C861" i="7" a="1"/>
  <c r="C861" i="7" s="1"/>
  <c r="F871" i="7" a="1"/>
  <c r="F871" i="7" s="1"/>
  <c r="F875" i="7" a="1"/>
  <c r="F875" i="7" s="1"/>
  <c r="C878" i="7" a="1"/>
  <c r="C878" i="7" s="1"/>
  <c r="C882" i="7" a="1"/>
  <c r="C882" i="7" s="1"/>
  <c r="F892" i="7" a="1"/>
  <c r="F892" i="7" s="1"/>
  <c r="C897" i="7" a="1"/>
  <c r="C897" i="7" s="1"/>
  <c r="N3139" i="3" s="1"/>
  <c r="C901" i="7" a="1"/>
  <c r="C901" i="7" s="1"/>
  <c r="N5485" i="3" s="1"/>
  <c r="C911" i="7" a="1"/>
  <c r="C911" i="7" s="1"/>
  <c r="N1521" i="3" s="1"/>
  <c r="F915" i="7" a="1"/>
  <c r="F915" i="7" s="1"/>
  <c r="Q1578" i="3" s="1"/>
  <c r="F919" i="7" a="1"/>
  <c r="F919" i="7" s="1"/>
  <c r="F929" i="7" a="1"/>
  <c r="F929" i="7" s="1"/>
  <c r="Q6665" i="3" s="1"/>
  <c r="C932" i="7" a="1"/>
  <c r="C932" i="7" s="1"/>
  <c r="F746" i="7" a="1"/>
  <c r="F746" i="7" s="1"/>
  <c r="Q5354" i="3" s="1"/>
  <c r="F752" i="7" a="1"/>
  <c r="F752" i="7" s="1"/>
  <c r="Q1687" i="3" s="1"/>
  <c r="C765" i="7" a="1"/>
  <c r="C765" i="7" s="1"/>
  <c r="C776" i="7" a="1"/>
  <c r="C776" i="7" s="1"/>
  <c r="F779" i="7" a="1"/>
  <c r="F779" i="7" s="1"/>
  <c r="C783" i="7" a="1"/>
  <c r="C783" i="7" s="1"/>
  <c r="F794" i="7" a="1"/>
  <c r="F794" i="7" s="1"/>
  <c r="F796" i="7" a="1"/>
  <c r="F796" i="7" s="1"/>
  <c r="F798" i="7" a="1"/>
  <c r="F798" i="7" s="1"/>
  <c r="F802" i="7" a="1"/>
  <c r="F802" i="7" s="1"/>
  <c r="C817" i="7" a="1"/>
  <c r="C817" i="7" s="1"/>
  <c r="C821" i="7" a="1"/>
  <c r="C821" i="7" s="1"/>
  <c r="C823" i="7" a="1"/>
  <c r="C823" i="7" s="1"/>
  <c r="N4536" i="3" s="1"/>
  <c r="F830" i="7" a="1"/>
  <c r="F830" i="7" s="1"/>
  <c r="C836" i="7" a="1"/>
  <c r="C836" i="7" s="1"/>
  <c r="C838" i="7" a="1"/>
  <c r="C838" i="7" s="1"/>
  <c r="F839" i="7" a="1"/>
  <c r="F839" i="7" s="1"/>
  <c r="F841" i="7" a="1"/>
  <c r="F841" i="7" s="1"/>
  <c r="F843" i="7" a="1"/>
  <c r="F843" i="7" s="1"/>
  <c r="F845" i="7" a="1"/>
  <c r="F845" i="7" s="1"/>
  <c r="C850" i="7" a="1"/>
  <c r="C850" i="7" s="1"/>
  <c r="F854" i="7" a="1"/>
  <c r="F854" i="7" s="1"/>
  <c r="C863" i="7" a="1"/>
  <c r="C863" i="7" s="1"/>
  <c r="F867" i="7" a="1"/>
  <c r="F867" i="7" s="1"/>
  <c r="Q3168" i="3" s="1"/>
  <c r="C880" i="7" a="1"/>
  <c r="C880" i="7" s="1"/>
  <c r="N2022" i="3" s="1"/>
  <c r="F884" i="7" a="1"/>
  <c r="F884" i="7" s="1"/>
  <c r="F888" i="7" a="1"/>
  <c r="F888" i="7" s="1"/>
  <c r="C895" i="7" a="1"/>
  <c r="C895" i="7" s="1"/>
  <c r="C753" i="7" a="1"/>
  <c r="C753" i="7" s="1"/>
  <c r="F757" i="7" a="1"/>
  <c r="F757" i="7" s="1"/>
  <c r="Q6547" i="3" s="1"/>
  <c r="F769" i="7" a="1"/>
  <c r="F769" i="7" s="1"/>
  <c r="F788" i="7" a="1"/>
  <c r="F788" i="7" s="1"/>
  <c r="Q3457" i="3" s="1"/>
  <c r="F792" i="7" a="1"/>
  <c r="F792" i="7" s="1"/>
  <c r="F804" i="7" a="1"/>
  <c r="F804" i="7" s="1"/>
  <c r="F806" i="7" a="1"/>
  <c r="F806" i="7" s="1"/>
  <c r="C810" i="7" a="1"/>
  <c r="C810" i="7" s="1"/>
  <c r="F813" i="7" a="1"/>
  <c r="F813" i="7" s="1"/>
  <c r="C827" i="7" a="1"/>
  <c r="C827" i="7" s="1"/>
  <c r="N7089" i="3" s="1"/>
  <c r="C848" i="7" a="1"/>
  <c r="C848" i="7" s="1"/>
  <c r="N2950" i="3" s="1"/>
  <c r="C859" i="7" a="1"/>
  <c r="C859" i="7" s="1"/>
  <c r="F865" i="7" a="1"/>
  <c r="F865" i="7" s="1"/>
  <c r="F869" i="7" a="1"/>
  <c r="F869" i="7" s="1"/>
  <c r="Q5968" i="3" s="1"/>
  <c r="C872" i="7" a="1"/>
  <c r="C872" i="7" s="1"/>
  <c r="C876" i="7" a="1"/>
  <c r="C876" i="7" s="1"/>
  <c r="F886" i="7" a="1"/>
  <c r="F886" i="7" s="1"/>
  <c r="Q5381" i="3" s="1"/>
  <c r="C891" i="7" a="1"/>
  <c r="C891" i="7" s="1"/>
  <c r="C899" i="7" a="1"/>
  <c r="C899" i="7" s="1"/>
  <c r="N6640" i="3" s="1"/>
  <c r="F903" i="7" a="1"/>
  <c r="F903" i="7" s="1"/>
  <c r="F907" i="7" a="1"/>
  <c r="F907" i="7" s="1"/>
  <c r="F917" i="7" a="1"/>
  <c r="F917" i="7" s="1"/>
  <c r="Q1812" i="3" s="1"/>
  <c r="C920" i="7" a="1"/>
  <c r="C920" i="7" s="1"/>
  <c r="C930" i="7" a="1"/>
  <c r="C930" i="7" s="1"/>
  <c r="F940" i="7" a="1"/>
  <c r="F940" i="7" s="1"/>
  <c r="C945" i="7" a="1"/>
  <c r="C945" i="7" s="1"/>
  <c r="F955" i="7" a="1"/>
  <c r="F955" i="7" s="1"/>
  <c r="F959" i="7" a="1"/>
  <c r="F959" i="7" s="1"/>
  <c r="F747" i="7" a="1"/>
  <c r="F747" i="7" s="1"/>
  <c r="C758" i="7" a="1"/>
  <c r="C758" i="7" s="1"/>
  <c r="F761" i="7" a="1"/>
  <c r="F761" i="7" s="1"/>
  <c r="F765" i="7" a="1"/>
  <c r="F765" i="7" s="1"/>
  <c r="C780" i="7" a="1"/>
  <c r="C780" i="7" s="1"/>
  <c r="N5070" i="3" s="1"/>
  <c r="F783" i="7" a="1"/>
  <c r="F783" i="7" s="1"/>
  <c r="F790" i="7" a="1"/>
  <c r="F790" i="7" s="1"/>
  <c r="C797" i="7" a="1"/>
  <c r="C797" i="7" s="1"/>
  <c r="C799" i="7" a="1"/>
  <c r="C799" i="7" s="1"/>
  <c r="N5504" i="3" s="1"/>
  <c r="F808" i="7" a="1"/>
  <c r="F808" i="7" s="1"/>
  <c r="C812" i="7" a="1"/>
  <c r="C812" i="7" s="1"/>
  <c r="F819" i="7" a="1"/>
  <c r="F819" i="7" s="1"/>
  <c r="Q1669" i="3" s="1"/>
  <c r="C825" i="7" a="1"/>
  <c r="C825" i="7" s="1"/>
  <c r="C833" i="7" a="1"/>
  <c r="C833" i="7" s="1"/>
  <c r="F834" i="7" a="1"/>
  <c r="F834" i="7" s="1"/>
  <c r="C846" i="7" a="1"/>
  <c r="C846" i="7" s="1"/>
  <c r="F852" i="7" a="1"/>
  <c r="F852" i="7" s="1"/>
  <c r="C855" i="7" a="1"/>
  <c r="C855" i="7" s="1"/>
  <c r="C857" i="7" a="1"/>
  <c r="C857" i="7" s="1"/>
  <c r="F861" i="7" a="1"/>
  <c r="F861" i="7" s="1"/>
  <c r="C874" i="7" a="1"/>
  <c r="C874" i="7" s="1"/>
  <c r="F878" i="7" a="1"/>
  <c r="F878" i="7" s="1"/>
  <c r="F882" i="7" a="1"/>
  <c r="F882" i="7" s="1"/>
  <c r="C889" i="7" a="1"/>
  <c r="C889" i="7" s="1"/>
  <c r="C893" i="7" a="1"/>
  <c r="C893" i="7" s="1"/>
  <c r="F897" i="7" a="1"/>
  <c r="F897" i="7" s="1"/>
  <c r="F748" i="7" a="1"/>
  <c r="F748" i="7" s="1"/>
  <c r="C795" i="7" a="1"/>
  <c r="C795" i="7" s="1"/>
  <c r="C801" i="7" a="1"/>
  <c r="C801" i="7" s="1"/>
  <c r="C803" i="7" a="1"/>
  <c r="C803" i="7" s="1"/>
  <c r="C814" i="7" a="1"/>
  <c r="C814" i="7" s="1"/>
  <c r="F815" i="7" a="1"/>
  <c r="F815" i="7" s="1"/>
  <c r="Q3785" i="3" s="1"/>
  <c r="F817" i="7" a="1"/>
  <c r="F817" i="7" s="1"/>
  <c r="F821" i="7" a="1"/>
  <c r="F821" i="7" s="1"/>
  <c r="F823" i="7" a="1"/>
  <c r="F823" i="7" s="1"/>
  <c r="C829" i="7" a="1"/>
  <c r="C829" i="7" s="1"/>
  <c r="N5755" i="3" s="1"/>
  <c r="C831" i="7" a="1"/>
  <c r="C831" i="7" s="1"/>
  <c r="C840" i="7" a="1"/>
  <c r="C840" i="7" s="1"/>
  <c r="C842" i="7" a="1"/>
  <c r="C842" i="7" s="1"/>
  <c r="C844" i="7" a="1"/>
  <c r="C844" i="7" s="1"/>
  <c r="F850" i="7" a="1"/>
  <c r="F850" i="7" s="1"/>
  <c r="F863" i="7" a="1"/>
  <c r="F863" i="7" s="1"/>
  <c r="C866" i="7" a="1"/>
  <c r="C866" i="7" s="1"/>
  <c r="C870" i="7" a="1"/>
  <c r="C870" i="7" s="1"/>
  <c r="F880" i="7" a="1"/>
  <c r="F880" i="7" s="1"/>
  <c r="Q2017" i="3" s="1"/>
  <c r="C885" i="7" a="1"/>
  <c r="C885" i="7" s="1"/>
  <c r="F895" i="7" a="1"/>
  <c r="F895" i="7" s="1"/>
  <c r="F905" i="7" a="1"/>
  <c r="F905" i="7" s="1"/>
  <c r="C908" i="7" a="1"/>
  <c r="C908" i="7" s="1"/>
  <c r="C918" i="7" a="1"/>
  <c r="C918" i="7" s="1"/>
  <c r="C922" i="7" a="1"/>
  <c r="C922" i="7" s="1"/>
  <c r="F926" i="7" a="1"/>
  <c r="F926" i="7" s="1"/>
  <c r="F934" i="7" a="1"/>
  <c r="F934" i="7" s="1"/>
  <c r="C939" i="7" a="1"/>
  <c r="C939" i="7" s="1"/>
  <c r="F736" i="7" a="1"/>
  <c r="F736" i="7" s="1"/>
  <c r="C749" i="7" a="1"/>
  <c r="C749" i="7" s="1"/>
  <c r="C762" i="7" a="1"/>
  <c r="C762" i="7" s="1"/>
  <c r="N2955" i="3" s="1"/>
  <c r="C766" i="7" a="1"/>
  <c r="C766" i="7" s="1"/>
  <c r="C774" i="7" a="1"/>
  <c r="C774" i="7" s="1"/>
  <c r="F777" i="7" a="1"/>
  <c r="F777" i="7" s="1"/>
  <c r="C784" i="7" a="1"/>
  <c r="C784" i="7" s="1"/>
  <c r="C789" i="7" a="1"/>
  <c r="C789" i="7" s="1"/>
  <c r="N3209" i="3" s="1"/>
  <c r="C793" i="7" a="1"/>
  <c r="C793" i="7" s="1"/>
  <c r="C805" i="7" a="1"/>
  <c r="C805" i="7" s="1"/>
  <c r="F836" i="7" a="1"/>
  <c r="F836" i="7" s="1"/>
  <c r="F838" i="7" a="1"/>
  <c r="F838" i="7" s="1"/>
  <c r="F848" i="7" a="1"/>
  <c r="F848" i="7" s="1"/>
  <c r="C853" i="7" a="1"/>
  <c r="C853" i="7" s="1"/>
  <c r="N1601" i="3" s="1"/>
  <c r="F859" i="7" a="1"/>
  <c r="F859" i="7" s="1"/>
  <c r="Q5019" i="3" s="1"/>
  <c r="C868" i="7" a="1"/>
  <c r="C868" i="7" s="1"/>
  <c r="F872" i="7" a="1"/>
  <c r="F872" i="7" s="1"/>
  <c r="F876" i="7" a="1"/>
  <c r="F876" i="7" s="1"/>
  <c r="C883" i="7" a="1"/>
  <c r="C883" i="7" s="1"/>
  <c r="C887" i="7" a="1"/>
  <c r="C887" i="7" s="1"/>
  <c r="N85" i="3" s="1"/>
  <c r="F891" i="7" a="1"/>
  <c r="F891" i="7" s="1"/>
  <c r="F899" i="7" a="1"/>
  <c r="F899" i="7" s="1"/>
  <c r="C902" i="7" a="1"/>
  <c r="C902" i="7" s="1"/>
  <c r="C912" i="7" a="1"/>
  <c r="C912" i="7" s="1"/>
  <c r="C916" i="7" a="1"/>
  <c r="C916" i="7" s="1"/>
  <c r="F920" i="7" a="1"/>
  <c r="F920" i="7" s="1"/>
  <c r="F930" i="7" a="1"/>
  <c r="F930" i="7" s="1"/>
  <c r="Q5242" i="3" s="1"/>
  <c r="C937" i="7" a="1"/>
  <c r="C937" i="7" s="1"/>
  <c r="F738" i="7" a="1"/>
  <c r="F738" i="7" s="1"/>
  <c r="F754" i="7" a="1"/>
  <c r="F754" i="7" s="1"/>
  <c r="F770" i="7" a="1"/>
  <c r="F770" i="7" s="1"/>
  <c r="Q3610" i="3" s="1"/>
  <c r="C787" i="7" a="1"/>
  <c r="C787" i="7" s="1"/>
  <c r="C791" i="7" a="1"/>
  <c r="C791" i="7" s="1"/>
  <c r="N6403" i="3" s="1"/>
  <c r="F799" i="7" a="1"/>
  <c r="F799" i="7" s="1"/>
  <c r="C807" i="7" a="1"/>
  <c r="C807" i="7" s="1"/>
  <c r="C809" i="7" a="1"/>
  <c r="C809" i="7" s="1"/>
  <c r="F810" i="7" a="1"/>
  <c r="F810" i="7" s="1"/>
  <c r="C816" i="7" a="1"/>
  <c r="C816" i="7" s="1"/>
  <c r="C818" i="7" a="1"/>
  <c r="C818" i="7" s="1"/>
  <c r="F825" i="7" a="1"/>
  <c r="F825" i="7" s="1"/>
  <c r="Q2638" i="3" s="1"/>
  <c r="F827" i="7" a="1"/>
  <c r="F827" i="7" s="1"/>
  <c r="Q7089" i="3" s="1"/>
  <c r="F855" i="7" a="1"/>
  <c r="F855" i="7" s="1"/>
  <c r="F857" i="7" a="1"/>
  <c r="F857" i="7" s="1"/>
  <c r="C864" i="7" a="1"/>
  <c r="C864" i="7" s="1"/>
  <c r="F874" i="7" a="1"/>
  <c r="F874" i="7" s="1"/>
  <c r="C879" i="7" a="1"/>
  <c r="C879" i="7" s="1"/>
  <c r="F889" i="7" a="1"/>
  <c r="F889" i="7" s="1"/>
  <c r="F893" i="7" a="1"/>
  <c r="F893" i="7" s="1"/>
  <c r="C896" i="7" a="1"/>
  <c r="C896" i="7" s="1"/>
  <c r="C906" i="7" a="1"/>
  <c r="C906" i="7" s="1"/>
  <c r="C910" i="7" a="1"/>
  <c r="C910" i="7" s="1"/>
  <c r="F914" i="7" a="1"/>
  <c r="F914" i="7" s="1"/>
  <c r="F924" i="7" a="1"/>
  <c r="F924" i="7" s="1"/>
  <c r="F928" i="7" a="1"/>
  <c r="F928" i="7" s="1"/>
  <c r="C933" i="7" a="1"/>
  <c r="C933" i="7" s="1"/>
  <c r="C763" i="7" a="1"/>
  <c r="C763" i="7" s="1"/>
  <c r="N4006" i="3" s="1"/>
  <c r="C778" i="7" a="1"/>
  <c r="C778" i="7" s="1"/>
  <c r="F781" i="7" a="1"/>
  <c r="F781" i="7" s="1"/>
  <c r="Q3425" i="3" s="1"/>
  <c r="F795" i="7" a="1"/>
  <c r="F795" i="7" s="1"/>
  <c r="F797" i="7" a="1"/>
  <c r="F797" i="7" s="1"/>
  <c r="F812" i="7" a="1"/>
  <c r="F812" i="7" s="1"/>
  <c r="Q4908" i="3" s="1"/>
  <c r="C820" i="7" a="1"/>
  <c r="C820" i="7" s="1"/>
  <c r="C822" i="7" a="1"/>
  <c r="C822" i="7" s="1"/>
  <c r="N2893" i="3" s="1"/>
  <c r="F829" i="7" a="1"/>
  <c r="F829" i="7" s="1"/>
  <c r="F831" i="7" a="1"/>
  <c r="F831" i="7" s="1"/>
  <c r="F833" i="7" a="1"/>
  <c r="F833" i="7" s="1"/>
  <c r="C835" i="7" a="1"/>
  <c r="C835" i="7" s="1"/>
  <c r="F842" i="7" a="1"/>
  <c r="F842" i="7" s="1"/>
  <c r="F844" i="7" a="1"/>
  <c r="F844" i="7" s="1"/>
  <c r="F846" i="7" a="1"/>
  <c r="F846" i="7" s="1"/>
  <c r="C849" i="7" a="1"/>
  <c r="C849" i="7" s="1"/>
  <c r="C851" i="7" a="1"/>
  <c r="C851" i="7" s="1"/>
  <c r="C860" i="7" a="1"/>
  <c r="C860" i="7" s="1"/>
  <c r="C862" i="7" a="1"/>
  <c r="C862" i="7" s="1"/>
  <c r="N2297" i="3" s="1"/>
  <c r="F866" i="7" a="1"/>
  <c r="F866" i="7" s="1"/>
  <c r="Q3706" i="3" s="1"/>
  <c r="F870" i="7" a="1"/>
  <c r="F870" i="7" s="1"/>
  <c r="C877" i="7" a="1"/>
  <c r="C877" i="7" s="1"/>
  <c r="C881" i="7" a="1"/>
  <c r="C881" i="7" s="1"/>
  <c r="F885" i="7" a="1"/>
  <c r="F885" i="7" s="1"/>
  <c r="Q3564" i="3" s="1"/>
  <c r="C900" i="7" a="1"/>
  <c r="C900" i="7" s="1"/>
  <c r="C904" i="7" a="1"/>
  <c r="C904" i="7" s="1"/>
  <c r="F759" i="7" a="1"/>
  <c r="F759" i="7" s="1"/>
  <c r="F784" i="7" a="1"/>
  <c r="F784" i="7" s="1"/>
  <c r="F793" i="7" a="1"/>
  <c r="F793" i="7" s="1"/>
  <c r="Q4826" i="3" s="1"/>
  <c r="F801" i="7" a="1"/>
  <c r="F801" i="7" s="1"/>
  <c r="F803" i="7" a="1"/>
  <c r="F803" i="7" s="1"/>
  <c r="Q6529" i="3" s="1"/>
  <c r="F805" i="7" a="1"/>
  <c r="F805" i="7" s="1"/>
  <c r="Q6391" i="3" s="1"/>
  <c r="F814" i="7" a="1"/>
  <c r="F814" i="7" s="1"/>
  <c r="C824" i="7" a="1"/>
  <c r="C824" i="7" s="1"/>
  <c r="C826" i="7" a="1"/>
  <c r="C826" i="7" s="1"/>
  <c r="N5914" i="3" s="1"/>
  <c r="C837" i="7" a="1"/>
  <c r="C837" i="7" s="1"/>
  <c r="F840" i="7" a="1"/>
  <c r="F840" i="7" s="1"/>
  <c r="F853" i="7" a="1"/>
  <c r="F853" i="7" s="1"/>
  <c r="F868" i="7" a="1"/>
  <c r="F868" i="7" s="1"/>
  <c r="C873" i="7" a="1"/>
  <c r="C873" i="7" s="1"/>
  <c r="N6424" i="3" s="1"/>
  <c r="F883" i="7" a="1"/>
  <c r="F883" i="7" s="1"/>
  <c r="F887" i="7" a="1"/>
  <c r="F887" i="7" s="1"/>
  <c r="C890" i="7" a="1"/>
  <c r="C890" i="7" s="1"/>
  <c r="C894" i="7" a="1"/>
  <c r="C894" i="7" s="1"/>
  <c r="N5153" i="3" s="1"/>
  <c r="C898" i="7" a="1"/>
  <c r="C898" i="7" s="1"/>
  <c r="F902" i="7" a="1"/>
  <c r="F902" i="7" s="1"/>
  <c r="F912" i="7" a="1"/>
  <c r="F912" i="7" s="1"/>
  <c r="Q5741" i="3" s="1"/>
  <c r="F916" i="7" a="1"/>
  <c r="F916" i="7" s="1"/>
  <c r="C921" i="7" a="1"/>
  <c r="C921" i="7" s="1"/>
  <c r="N6416" i="3" s="1"/>
  <c r="C925" i="7" a="1"/>
  <c r="C925" i="7" s="1"/>
  <c r="F937" i="7" a="1"/>
  <c r="F937" i="7" s="1"/>
  <c r="F767" i="7" a="1"/>
  <c r="F767" i="7" s="1"/>
  <c r="Q4758" i="3" s="1"/>
  <c r="F771" i="7" a="1"/>
  <c r="F771" i="7" s="1"/>
  <c r="C775" i="7" a="1"/>
  <c r="C775" i="7" s="1"/>
  <c r="C782" i="7" a="1"/>
  <c r="C782" i="7" s="1"/>
  <c r="F787" i="7" a="1"/>
  <c r="F787" i="7" s="1"/>
  <c r="Q2849" i="3" s="1"/>
  <c r="F789" i="7" a="1"/>
  <c r="F789" i="7" s="1"/>
  <c r="Q3209" i="3" s="1"/>
  <c r="F791" i="7" a="1"/>
  <c r="F791" i="7" s="1"/>
  <c r="C796" i="7" a="1"/>
  <c r="C796" i="7" s="1"/>
  <c r="N5363" i="3" s="1"/>
  <c r="C800" i="7" a="1"/>
  <c r="C800" i="7" s="1"/>
  <c r="F807" i="7" a="1"/>
  <c r="F807" i="7" s="1"/>
  <c r="C811" i="7" a="1"/>
  <c r="C811" i="7" s="1"/>
  <c r="F818" i="7" a="1"/>
  <c r="F818" i="7" s="1"/>
  <c r="C828" i="7" a="1"/>
  <c r="C828" i="7" s="1"/>
  <c r="N1501" i="3" s="1"/>
  <c r="C832" i="7" a="1"/>
  <c r="C832" i="7" s="1"/>
  <c r="C839" i="7" a="1"/>
  <c r="C839" i="7" s="1"/>
  <c r="N2472" i="3" s="1"/>
  <c r="C847" i="7" a="1"/>
  <c r="C847" i="7" s="1"/>
  <c r="N1777" i="3" s="1"/>
  <c r="C856" i="7" a="1"/>
  <c r="C856" i="7" s="1"/>
  <c r="N3617" i="3" s="1"/>
  <c r="C858" i="7" a="1"/>
  <c r="C858" i="7" s="1"/>
  <c r="N3325" i="3" s="1"/>
  <c r="F864" i="7" a="1"/>
  <c r="F864" i="7" s="1"/>
  <c r="C871" i="7" a="1"/>
  <c r="C871" i="7" s="1"/>
  <c r="F744" i="7" a="1"/>
  <c r="F744" i="7" s="1"/>
  <c r="C760" i="7" a="1"/>
  <c r="C760" i="7" s="1"/>
  <c r="C794" i="7" a="1"/>
  <c r="C794" i="7" s="1"/>
  <c r="C798" i="7" a="1"/>
  <c r="C798" i="7" s="1"/>
  <c r="C802" i="7" a="1"/>
  <c r="C802" i="7" s="1"/>
  <c r="F809" i="7" a="1"/>
  <c r="F809" i="7" s="1"/>
  <c r="C813" i="7" a="1"/>
  <c r="C813" i="7" s="1"/>
  <c r="F816" i="7" a="1"/>
  <c r="F816" i="7" s="1"/>
  <c r="Q4493" i="3" s="1"/>
  <c r="C830" i="7" a="1"/>
  <c r="C830" i="7" s="1"/>
  <c r="F835" i="7" a="1"/>
  <c r="F835" i="7" s="1"/>
  <c r="C841" i="7" a="1"/>
  <c r="C841" i="7" s="1"/>
  <c r="C843" i="7" a="1"/>
  <c r="C843" i="7" s="1"/>
  <c r="C845" i="7" a="1"/>
  <c r="C845" i="7" s="1"/>
  <c r="F849" i="7" a="1"/>
  <c r="F849" i="7" s="1"/>
  <c r="Q5313" i="3" s="1"/>
  <c r="F851" i="7" a="1"/>
  <c r="F851" i="7" s="1"/>
  <c r="C854" i="7" a="1"/>
  <c r="C854" i="7" s="1"/>
  <c r="F860" i="7" a="1"/>
  <c r="F860" i="7" s="1"/>
  <c r="F862" i="7" a="1"/>
  <c r="F862" i="7" s="1"/>
  <c r="C867" i="7" a="1"/>
  <c r="C867" i="7" s="1"/>
  <c r="F910" i="7" a="1"/>
  <c r="F910" i="7" s="1"/>
  <c r="C963" i="7" a="1"/>
  <c r="C963" i="7" s="1"/>
  <c r="N2933" i="3" s="1"/>
  <c r="F877" i="7" a="1"/>
  <c r="F877" i="7" s="1"/>
  <c r="Q5934" i="3" s="1"/>
  <c r="C926" i="7" a="1"/>
  <c r="C926" i="7" s="1"/>
  <c r="C940" i="7" a="1"/>
  <c r="C940" i="7" s="1"/>
  <c r="N5404" i="3" s="1"/>
  <c r="C947" i="7" a="1"/>
  <c r="C947" i="7" s="1"/>
  <c r="N3570" i="3" s="1"/>
  <c r="F949" i="7" a="1"/>
  <c r="F949" i="7" s="1"/>
  <c r="C954" i="7" a="1"/>
  <c r="C954" i="7" s="1"/>
  <c r="F956" i="7" a="1"/>
  <c r="F956" i="7" s="1"/>
  <c r="F958" i="7" a="1"/>
  <c r="F958" i="7" s="1"/>
  <c r="Q2403" i="3" s="1"/>
  <c r="C961" i="7" a="1"/>
  <c r="C961" i="7" s="1"/>
  <c r="F879" i="7" a="1"/>
  <c r="F879" i="7" s="1"/>
  <c r="C892" i="7" a="1"/>
  <c r="C892" i="7" s="1"/>
  <c r="F900" i="7" a="1"/>
  <c r="F900" i="7" s="1"/>
  <c r="F906" i="7" a="1"/>
  <c r="F906" i="7" s="1"/>
  <c r="C934" i="7" a="1"/>
  <c r="C934" i="7" s="1"/>
  <c r="C938" i="7" a="1"/>
  <c r="C938" i="7" s="1"/>
  <c r="F942" i="7" a="1"/>
  <c r="F942" i="7" s="1"/>
  <c r="F911" i="7" a="1"/>
  <c r="F911" i="7" s="1"/>
  <c r="C927" i="7" a="1"/>
  <c r="C927" i="7" s="1"/>
  <c r="N6573" i="3" s="1"/>
  <c r="C931" i="7" a="1"/>
  <c r="C931" i="7" s="1"/>
  <c r="C943" i="7" a="1"/>
  <c r="C943" i="7" s="1"/>
  <c r="C950" i="7" a="1"/>
  <c r="C950" i="7" s="1"/>
  <c r="C952" i="7" a="1"/>
  <c r="C952" i="7" s="1"/>
  <c r="F963" i="7" a="1"/>
  <c r="F963" i="7" s="1"/>
  <c r="Q2935" i="3" s="1"/>
  <c r="F901" i="7" a="1"/>
  <c r="F901" i="7" s="1"/>
  <c r="C935" i="7" a="1"/>
  <c r="C935" i="7" s="1"/>
  <c r="F945" i="7" a="1"/>
  <c r="F945" i="7" s="1"/>
  <c r="F947" i="7" a="1"/>
  <c r="F947" i="7" s="1"/>
  <c r="F954" i="7" a="1"/>
  <c r="F954" i="7" s="1"/>
  <c r="C957" i="7" a="1"/>
  <c r="C957" i="7" s="1"/>
  <c r="C959" i="7" a="1"/>
  <c r="C959" i="7" s="1"/>
  <c r="F961" i="7" a="1"/>
  <c r="F961" i="7" s="1"/>
  <c r="F881" i="7" a="1"/>
  <c r="F881" i="7" s="1"/>
  <c r="F922" i="7" a="1"/>
  <c r="F922" i="7" s="1"/>
  <c r="Q2306" i="3" s="1"/>
  <c r="F927" i="7" a="1"/>
  <c r="F927" i="7" s="1"/>
  <c r="Q6576" i="3" s="1"/>
  <c r="F931" i="7" a="1"/>
  <c r="F931" i="7" s="1"/>
  <c r="F938" i="7" a="1"/>
  <c r="F938" i="7" s="1"/>
  <c r="F896" i="7" a="1"/>
  <c r="F896" i="7" s="1"/>
  <c r="F908" i="7" a="1"/>
  <c r="F908" i="7" s="1"/>
  <c r="C913" i="7" a="1"/>
  <c r="C913" i="7" s="1"/>
  <c r="N5772" i="3" s="1"/>
  <c r="F935" i="7" a="1"/>
  <c r="F935" i="7" s="1"/>
  <c r="C941" i="7" a="1"/>
  <c r="C941" i="7" s="1"/>
  <c r="N541" i="3" s="1"/>
  <c r="F943" i="7" a="1"/>
  <c r="F943" i="7" s="1"/>
  <c r="Q5224" i="3" s="1"/>
  <c r="C948" i="7" a="1"/>
  <c r="C948" i="7" s="1"/>
  <c r="N1967" i="3" s="1"/>
  <c r="F950" i="7" a="1"/>
  <c r="F950" i="7" s="1"/>
  <c r="Q654" i="3" s="1"/>
  <c r="F952" i="7" a="1"/>
  <c r="F952" i="7" s="1"/>
  <c r="Q2186" i="3" s="1"/>
  <c r="C955" i="7" a="1"/>
  <c r="C955" i="7" s="1"/>
  <c r="C962" i="7" a="1"/>
  <c r="C962" i="7" s="1"/>
  <c r="N41" i="3" s="1"/>
  <c r="C884" i="7" a="1"/>
  <c r="C884" i="7" s="1"/>
  <c r="N6406" i="3" s="1"/>
  <c r="F913" i="7" a="1"/>
  <c r="F913" i="7" s="1"/>
  <c r="F918" i="7" a="1"/>
  <c r="F918" i="7" s="1"/>
  <c r="C923" i="7" a="1"/>
  <c r="C923" i="7" s="1"/>
  <c r="F957" i="7" a="1"/>
  <c r="F957" i="7" s="1"/>
  <c r="C909" i="7" a="1"/>
  <c r="C909" i="7" s="1"/>
  <c r="C914" i="7" a="1"/>
  <c r="C914" i="7" s="1"/>
  <c r="C919" i="7" a="1"/>
  <c r="C919" i="7" s="1"/>
  <c r="F923" i="7" a="1"/>
  <c r="F923" i="7" s="1"/>
  <c r="C928" i="7" a="1"/>
  <c r="C928" i="7" s="1"/>
  <c r="F932" i="7" a="1"/>
  <c r="F932" i="7" s="1"/>
  <c r="C936" i="7" a="1"/>
  <c r="C936" i="7" s="1"/>
  <c r="N2917" i="3" s="1"/>
  <c r="C944" i="7" a="1"/>
  <c r="C944" i="7" s="1"/>
  <c r="C946" i="7" a="1"/>
  <c r="C946" i="7" s="1"/>
  <c r="F909" i="7" a="1"/>
  <c r="F909" i="7" s="1"/>
  <c r="C924" i="7" a="1"/>
  <c r="C924" i="7" s="1"/>
  <c r="N5167" i="3" s="1"/>
  <c r="F939" i="7" a="1"/>
  <c r="F939" i="7" s="1"/>
  <c r="F941" i="7" a="1"/>
  <c r="F941" i="7" s="1"/>
  <c r="F948" i="7" a="1"/>
  <c r="F948" i="7" s="1"/>
  <c r="C951" i="7" a="1"/>
  <c r="C951" i="7" s="1"/>
  <c r="C953" i="7" a="1"/>
  <c r="C953" i="7" s="1"/>
  <c r="F962" i="7" a="1"/>
  <c r="F962" i="7" s="1"/>
  <c r="C875" i="7" a="1"/>
  <c r="C875" i="7" s="1"/>
  <c r="F904" i="7" a="1"/>
  <c r="F904" i="7" s="1"/>
  <c r="C915" i="7" a="1"/>
  <c r="C915" i="7" s="1"/>
  <c r="N1576" i="3" s="1"/>
  <c r="C929" i="7" a="1"/>
  <c r="C929" i="7" s="1"/>
  <c r="F933" i="7" a="1"/>
  <c r="F933" i="7" s="1"/>
  <c r="F936" i="7" a="1"/>
  <c r="F936" i="7" s="1"/>
  <c r="C956" i="7" a="1"/>
  <c r="C956" i="7" s="1"/>
  <c r="C958" i="7" a="1"/>
  <c r="C958" i="7" s="1"/>
  <c r="C888" i="7" a="1"/>
  <c r="C888" i="7" s="1"/>
  <c r="C905" i="7" a="1"/>
  <c r="C905" i="7" s="1"/>
  <c r="C942" i="7" a="1"/>
  <c r="C942" i="7" s="1"/>
  <c r="F944" i="7" a="1"/>
  <c r="F944" i="7" s="1"/>
  <c r="F946" i="7" a="1"/>
  <c r="F946" i="7" s="1"/>
  <c r="C949" i="7" a="1"/>
  <c r="C949" i="7" s="1"/>
  <c r="F951" i="7" a="1"/>
  <c r="F951" i="7" s="1"/>
  <c r="F953" i="7" a="1"/>
  <c r="F953" i="7" s="1"/>
  <c r="F960" i="7" a="1"/>
  <c r="F960" i="7" s="1"/>
  <c r="Q4872" i="3" s="1"/>
  <c r="C960" i="7" a="1"/>
  <c r="C960" i="7" s="1"/>
  <c r="N4872" i="3" s="1"/>
  <c r="C2" i="7" a="1"/>
  <c r="C2" i="7" s="1"/>
  <c r="F2" i="7" a="1"/>
  <c r="F2" i="7" s="1"/>
  <c r="B730" i="7"/>
  <c r="D730" i="7"/>
  <c r="W2" i="3"/>
  <c r="B50" i="7"/>
  <c r="D50" i="7"/>
  <c r="B29" i="7"/>
  <c r="D29" i="7"/>
  <c r="D142" i="7"/>
  <c r="B142" i="7"/>
  <c r="B837" i="7"/>
  <c r="D837" i="7"/>
  <c r="B727" i="7"/>
  <c r="D727" i="7"/>
  <c r="B827" i="7"/>
  <c r="M7089" i="3" s="1"/>
  <c r="D827" i="7"/>
  <c r="O7089" i="3" s="1"/>
  <c r="D89" i="7"/>
  <c r="B89" i="7"/>
  <c r="D776" i="7"/>
  <c r="B776" i="7"/>
  <c r="B773" i="7"/>
  <c r="D773" i="7"/>
  <c r="B225" i="7"/>
  <c r="D225" i="7"/>
  <c r="B728" i="7"/>
  <c r="D728" i="7"/>
  <c r="B718" i="7"/>
  <c r="D718" i="7"/>
  <c r="B716" i="7"/>
  <c r="D716" i="7"/>
  <c r="D715" i="7"/>
  <c r="B715" i="7"/>
  <c r="B691" i="7"/>
  <c r="D691" i="7"/>
  <c r="O6506" i="3" s="1"/>
  <c r="D709" i="7"/>
  <c r="B709" i="7"/>
  <c r="B656" i="7"/>
  <c r="D656" i="7"/>
  <c r="B94" i="7"/>
  <c r="D94" i="7"/>
  <c r="D717" i="7"/>
  <c r="B717" i="7"/>
  <c r="B712" i="7"/>
  <c r="D712" i="7"/>
  <c r="B927" i="7"/>
  <c r="D927" i="7"/>
  <c r="B693" i="7"/>
  <c r="M6519" i="3" s="1"/>
  <c r="D693" i="7"/>
  <c r="B692" i="7"/>
  <c r="D692" i="7"/>
  <c r="O6516" i="3" s="1"/>
  <c r="D953" i="7"/>
  <c r="B953" i="7"/>
  <c r="B685" i="7"/>
  <c r="M6442" i="3" s="1"/>
  <c r="D685" i="7"/>
  <c r="B679" i="7"/>
  <c r="M6359" i="3" s="1"/>
  <c r="D679" i="7"/>
  <c r="O6360" i="3" s="1"/>
  <c r="B31" i="7"/>
  <c r="D31" i="7"/>
  <c r="D55" i="7"/>
  <c r="B55" i="7"/>
  <c r="B720" i="7"/>
  <c r="D720" i="7"/>
  <c r="B241" i="7"/>
  <c r="D241" i="7"/>
  <c r="B719" i="7"/>
  <c r="D719" i="7"/>
  <c r="D711" i="7"/>
  <c r="B711" i="7"/>
  <c r="B702" i="7"/>
  <c r="D702" i="7"/>
  <c r="O6623" i="3" s="1"/>
  <c r="B956" i="7"/>
  <c r="D956" i="7"/>
  <c r="B944" i="7"/>
  <c r="D944" i="7"/>
  <c r="D721" i="7"/>
  <c r="B721" i="7"/>
  <c r="B137" i="7"/>
  <c r="D137" i="7"/>
  <c r="B726" i="7"/>
  <c r="D726" i="7"/>
  <c r="D725" i="7"/>
  <c r="B725" i="7"/>
  <c r="B101" i="7"/>
  <c r="D101" i="7"/>
  <c r="B722" i="7"/>
  <c r="D722" i="7"/>
  <c r="B708" i="7"/>
  <c r="D708" i="7"/>
  <c r="D949" i="7"/>
  <c r="B949" i="7"/>
  <c r="B682" i="7"/>
  <c r="D682" i="7"/>
  <c r="O6384" i="3" s="1"/>
  <c r="D903" i="7"/>
  <c r="B903" i="7"/>
  <c r="B192" i="7"/>
  <c r="D192" i="7"/>
  <c r="B694" i="7"/>
  <c r="D694" i="7"/>
  <c r="O6534" i="3" s="1"/>
  <c r="B803" i="7"/>
  <c r="M6526" i="3" s="1"/>
  <c r="D803" i="7"/>
  <c r="O6528" i="3" s="1"/>
  <c r="D59" i="7"/>
  <c r="B59" i="7"/>
  <c r="B744" i="7"/>
  <c r="D744" i="7"/>
  <c r="B882" i="7"/>
  <c r="D882" i="7"/>
  <c r="B800" i="7"/>
  <c r="D800" i="7"/>
  <c r="B705" i="7"/>
  <c r="D705" i="7"/>
  <c r="B687" i="7"/>
  <c r="D687" i="7"/>
  <c r="O6479" i="3" s="1"/>
  <c r="B761" i="7"/>
  <c r="D761" i="7"/>
  <c r="B723" i="7"/>
  <c r="M7009" i="3" s="1"/>
  <c r="D723" i="7"/>
  <c r="O7009" i="3" s="1"/>
  <c r="D11" i="7"/>
  <c r="B11" i="7"/>
  <c r="B690" i="7"/>
  <c r="D690" i="7"/>
  <c r="O6495" i="3" s="1"/>
  <c r="B673" i="7"/>
  <c r="D673" i="7"/>
  <c r="D660" i="7"/>
  <c r="B660" i="7"/>
  <c r="D729" i="7"/>
  <c r="B729" i="7"/>
  <c r="D951" i="7"/>
  <c r="B951" i="7"/>
  <c r="B714" i="7"/>
  <c r="D714" i="7"/>
  <c r="D707" i="7"/>
  <c r="O6715" i="3" s="1"/>
  <c r="B707" i="7"/>
  <c r="M6715" i="3" s="1"/>
  <c r="B706" i="7"/>
  <c r="D706" i="7"/>
  <c r="D53" i="7"/>
  <c r="O6502" i="3" s="1"/>
  <c r="B53" i="7"/>
  <c r="M6502" i="3" s="1"/>
  <c r="B217" i="7"/>
  <c r="D217" i="7"/>
  <c r="B724" i="7"/>
  <c r="D724" i="7"/>
  <c r="B109" i="7"/>
  <c r="D109" i="7"/>
  <c r="B669" i="7"/>
  <c r="D669" i="7"/>
  <c r="O6174" i="3" s="1"/>
  <c r="D134" i="7"/>
  <c r="B134" i="7"/>
  <c r="M5966" i="3" s="1"/>
  <c r="B640" i="7"/>
  <c r="D640" i="7"/>
  <c r="D913" i="7"/>
  <c r="B913" i="7"/>
  <c r="B118" i="7"/>
  <c r="M5734" i="3" s="1"/>
  <c r="D118" i="7"/>
  <c r="B631" i="7"/>
  <c r="D631" i="7"/>
  <c r="B937" i="7"/>
  <c r="D937" i="7"/>
  <c r="B623" i="7"/>
  <c r="D623" i="7"/>
  <c r="D622" i="7"/>
  <c r="B622" i="7"/>
  <c r="B163" i="7"/>
  <c r="M5430" i="3" s="1"/>
  <c r="D163" i="7"/>
  <c r="B208" i="7"/>
  <c r="D208" i="7"/>
  <c r="B610" i="7"/>
  <c r="D610" i="7"/>
  <c r="B891" i="7"/>
  <c r="D891" i="7"/>
  <c r="B939" i="7"/>
  <c r="D939" i="7"/>
  <c r="B103" i="7"/>
  <c r="D103" i="7"/>
  <c r="B33" i="7"/>
  <c r="D33" i="7"/>
  <c r="B45" i="7"/>
  <c r="D45" i="7"/>
  <c r="B177" i="7"/>
  <c r="D177" i="7"/>
  <c r="B562" i="7"/>
  <c r="D562" i="7"/>
  <c r="B544" i="7"/>
  <c r="D544" i="7"/>
  <c r="B539" i="7"/>
  <c r="M4132" i="3" s="1"/>
  <c r="D539" i="7"/>
  <c r="O4132" i="3" s="1"/>
  <c r="D804" i="7"/>
  <c r="B804" i="7"/>
  <c r="B145" i="7"/>
  <c r="D145" i="7"/>
  <c r="B531" i="7"/>
  <c r="D531" i="7"/>
  <c r="B662" i="7"/>
  <c r="D662" i="7"/>
  <c r="B657" i="7"/>
  <c r="M6013" i="3" s="1"/>
  <c r="D657" i="7"/>
  <c r="B40" i="7"/>
  <c r="D40" i="7"/>
  <c r="D632" i="7"/>
  <c r="B632" i="7"/>
  <c r="M5739" i="3" s="1"/>
  <c r="B629" i="7"/>
  <c r="M5692" i="3" s="1"/>
  <c r="D629" i="7"/>
  <c r="O5696" i="3" s="1"/>
  <c r="B624" i="7"/>
  <c r="D624" i="7"/>
  <c r="D934" i="7"/>
  <c r="B934" i="7"/>
  <c r="B616" i="7"/>
  <c r="D616" i="7"/>
  <c r="D796" i="7"/>
  <c r="B796" i="7"/>
  <c r="M5361" i="3" s="1"/>
  <c r="D595" i="7"/>
  <c r="O5182" i="3" s="1"/>
  <c r="B595" i="7"/>
  <c r="B113" i="7"/>
  <c r="D113" i="7"/>
  <c r="B592" i="7"/>
  <c r="D592" i="7"/>
  <c r="B200" i="7"/>
  <c r="D200" i="7"/>
  <c r="O5067" i="3" s="1"/>
  <c r="D577" i="7"/>
  <c r="B577" i="7"/>
  <c r="M4846" i="3" s="1"/>
  <c r="B207" i="7"/>
  <c r="D207" i="7"/>
  <c r="O4797" i="3" s="1"/>
  <c r="B572" i="7"/>
  <c r="D572" i="7"/>
  <c r="B157" i="7"/>
  <c r="M4585" i="3" s="1"/>
  <c r="D157" i="7"/>
  <c r="D551" i="7"/>
  <c r="B551" i="7"/>
  <c r="B126" i="7"/>
  <c r="M4283" i="3" s="1"/>
  <c r="D126" i="7"/>
  <c r="B180" i="7"/>
  <c r="M4055" i="3" s="1"/>
  <c r="D180" i="7"/>
  <c r="B529" i="7"/>
  <c r="D529" i="7"/>
  <c r="B815" i="7"/>
  <c r="D815" i="7"/>
  <c r="D663" i="7"/>
  <c r="B663" i="7"/>
  <c r="B182" i="7"/>
  <c r="D182" i="7"/>
  <c r="B650" i="7"/>
  <c r="D650" i="7"/>
  <c r="B639" i="7"/>
  <c r="D639" i="7"/>
  <c r="O5836" i="3" s="1"/>
  <c r="B18" i="7"/>
  <c r="D18" i="7"/>
  <c r="B916" i="7"/>
  <c r="D916" i="7"/>
  <c r="D239" i="7"/>
  <c r="B239" i="7"/>
  <c r="D619" i="7"/>
  <c r="B619" i="7"/>
  <c r="B71" i="7"/>
  <c r="D71" i="7"/>
  <c r="B618" i="7"/>
  <c r="D618" i="7"/>
  <c r="O5500" i="3" s="1"/>
  <c r="B901" i="7"/>
  <c r="D901" i="7"/>
  <c r="B855" i="7"/>
  <c r="D855" i="7"/>
  <c r="B930" i="7"/>
  <c r="D930" i="7"/>
  <c r="O5242" i="3" s="1"/>
  <c r="B598" i="7"/>
  <c r="D598" i="7"/>
  <c r="O5216" i="3" s="1"/>
  <c r="D57" i="7"/>
  <c r="B57" i="7"/>
  <c r="M4977" i="3" s="1"/>
  <c r="B960" i="7"/>
  <c r="M4875" i="3" s="1"/>
  <c r="D960" i="7"/>
  <c r="D579" i="7"/>
  <c r="B579" i="7"/>
  <c r="B793" i="7"/>
  <c r="M4832" i="3" s="1"/>
  <c r="D793" i="7"/>
  <c r="B176" i="7"/>
  <c r="D176" i="7"/>
  <c r="B25" i="7"/>
  <c r="D25" i="7"/>
  <c r="B559" i="7"/>
  <c r="D559" i="7"/>
  <c r="B549" i="7"/>
  <c r="D549" i="7"/>
  <c r="O4292" i="3" s="1"/>
  <c r="B227" i="7"/>
  <c r="M4212" i="3" s="1"/>
  <c r="D227" i="7"/>
  <c r="O4214" i="3" s="1"/>
  <c r="D768" i="7"/>
  <c r="B768" i="7"/>
  <c r="B537" i="7"/>
  <c r="D537" i="7"/>
  <c r="B136" i="7"/>
  <c r="D136" i="7"/>
  <c r="B755" i="7"/>
  <c r="M6453" i="3" s="1"/>
  <c r="D755" i="7"/>
  <c r="O6459" i="3" s="1"/>
  <c r="B684" i="7"/>
  <c r="M6435" i="3" s="1"/>
  <c r="D684" i="7"/>
  <c r="O6435" i="3" s="1"/>
  <c r="D665" i="7"/>
  <c r="B665" i="7"/>
  <c r="B795" i="7"/>
  <c r="D795" i="7"/>
  <c r="O6119" i="3" s="1"/>
  <c r="B199" i="7"/>
  <c r="D199" i="7"/>
  <c r="B658" i="7"/>
  <c r="M6023" i="3" s="1"/>
  <c r="D658" i="7"/>
  <c r="O6019" i="3" s="1"/>
  <c r="B652" i="7"/>
  <c r="M5943" i="3" s="1"/>
  <c r="D652" i="7"/>
  <c r="O5943" i="3" s="1"/>
  <c r="B877" i="7"/>
  <c r="M5933" i="3" s="1"/>
  <c r="D877" i="7"/>
  <c r="D646" i="7"/>
  <c r="O5893" i="3" s="1"/>
  <c r="B646" i="7"/>
  <c r="M5897" i="3" s="1"/>
  <c r="D641" i="7"/>
  <c r="B641" i="7"/>
  <c r="M5851" i="3" s="1"/>
  <c r="B19" i="7"/>
  <c r="D19" i="7"/>
  <c r="D17" i="7"/>
  <c r="B17" i="7"/>
  <c r="B625" i="7"/>
  <c r="D625" i="7"/>
  <c r="D620" i="7"/>
  <c r="O5537" i="3" s="1"/>
  <c r="B620" i="7"/>
  <c r="D609" i="7"/>
  <c r="O5387" i="3" s="1"/>
  <c r="B609" i="7"/>
  <c r="M5391" i="3" s="1"/>
  <c r="B832" i="7"/>
  <c r="D832" i="7"/>
  <c r="D597" i="7"/>
  <c r="B597" i="7"/>
  <c r="B124" i="7"/>
  <c r="D124" i="7"/>
  <c r="O5179" i="3" s="1"/>
  <c r="B740" i="7"/>
  <c r="D740" i="7"/>
  <c r="O4683" i="3" s="1"/>
  <c r="B54" i="7"/>
  <c r="D54" i="7"/>
  <c r="B560" i="7"/>
  <c r="M4447" i="3" s="1"/>
  <c r="D560" i="7"/>
  <c r="O4446" i="3" s="1"/>
  <c r="B84" i="7"/>
  <c r="D84" i="7"/>
  <c r="O4426" i="3" s="1"/>
  <c r="B811" i="7"/>
  <c r="D811" i="7"/>
  <c r="B541" i="7"/>
  <c r="M4164" i="3" s="1"/>
  <c r="D541" i="7"/>
  <c r="D774" i="7"/>
  <c r="B774" i="7"/>
  <c r="M4154" i="3" s="1"/>
  <c r="D713" i="7"/>
  <c r="B713" i="7"/>
  <c r="B892" i="7"/>
  <c r="D892" i="7"/>
  <c r="B143" i="7"/>
  <c r="M6468" i="3" s="1"/>
  <c r="D143" i="7"/>
  <c r="O6468" i="3" s="1"/>
  <c r="D884" i="7"/>
  <c r="O6406" i="3" s="1"/>
  <c r="B884" i="7"/>
  <c r="B681" i="7"/>
  <c r="D681" i="7"/>
  <c r="O6375" i="3" s="1"/>
  <c r="B678" i="7"/>
  <c r="D678" i="7"/>
  <c r="B670" i="7"/>
  <c r="M6184" i="3" s="1"/>
  <c r="D670" i="7"/>
  <c r="O6186" i="3" s="1"/>
  <c r="B826" i="7"/>
  <c r="D826" i="7"/>
  <c r="B647" i="7"/>
  <c r="D647" i="7"/>
  <c r="B928" i="7"/>
  <c r="D928" i="7"/>
  <c r="B630" i="7"/>
  <c r="D630" i="7"/>
  <c r="B158" i="7"/>
  <c r="D158" i="7"/>
  <c r="D628" i="7"/>
  <c r="B628" i="7"/>
  <c r="B146" i="7"/>
  <c r="D146" i="7"/>
  <c r="B878" i="7"/>
  <c r="D878" i="7"/>
  <c r="B615" i="7"/>
  <c r="D615" i="7"/>
  <c r="B613" i="7"/>
  <c r="D613" i="7"/>
  <c r="B749" i="7"/>
  <c r="D749" i="7"/>
  <c r="O5304" i="3" s="1"/>
  <c r="B809" i="7"/>
  <c r="D809" i="7"/>
  <c r="B596" i="7"/>
  <c r="D596" i="7"/>
  <c r="B894" i="7"/>
  <c r="D894" i="7"/>
  <c r="B859" i="7"/>
  <c r="D859" i="7"/>
  <c r="B581" i="7"/>
  <c r="D581" i="7"/>
  <c r="D125" i="7"/>
  <c r="B125" i="7"/>
  <c r="B801" i="7"/>
  <c r="D801" i="7"/>
  <c r="B816" i="7"/>
  <c r="M4489" i="3" s="1"/>
  <c r="D816" i="7"/>
  <c r="O4488" i="3" s="1"/>
  <c r="D555" i="7"/>
  <c r="B555" i="7"/>
  <c r="B548" i="7"/>
  <c r="M4287" i="3" s="1"/>
  <c r="D548" i="7"/>
  <c r="B543" i="7"/>
  <c r="D543" i="7"/>
  <c r="B16" i="7"/>
  <c r="D16" i="7"/>
  <c r="D60" i="7"/>
  <c r="O6606" i="3" s="1"/>
  <c r="B60" i="7"/>
  <c r="M6605" i="3" s="1"/>
  <c r="D699" i="7"/>
  <c r="O6590" i="3" s="1"/>
  <c r="B699" i="7"/>
  <c r="M6589" i="3" s="1"/>
  <c r="B688" i="7"/>
  <c r="M6483" i="3" s="1"/>
  <c r="D688" i="7"/>
  <c r="O6482" i="3" s="1"/>
  <c r="B805" i="7"/>
  <c r="M6392" i="3" s="1"/>
  <c r="D805" i="7"/>
  <c r="O6393" i="3" s="1"/>
  <c r="B680" i="7"/>
  <c r="D680" i="7"/>
  <c r="O6372" i="3" s="1"/>
  <c r="B821" i="7"/>
  <c r="D821" i="7"/>
  <c r="B674" i="7"/>
  <c r="D674" i="7"/>
  <c r="B654" i="7"/>
  <c r="M5957" i="3" s="1"/>
  <c r="D654" i="7"/>
  <c r="B636" i="7"/>
  <c r="D636" i="7"/>
  <c r="B138" i="7"/>
  <c r="D138" i="7"/>
  <c r="B799" i="7"/>
  <c r="M5503" i="3" s="1"/>
  <c r="D799" i="7"/>
  <c r="O5507" i="3" s="1"/>
  <c r="B612" i="7"/>
  <c r="D612" i="7"/>
  <c r="D886" i="7"/>
  <c r="B886" i="7"/>
  <c r="B607" i="7"/>
  <c r="D607" i="7"/>
  <c r="D81" i="7"/>
  <c r="B81" i="7"/>
  <c r="B775" i="7"/>
  <c r="M5330" i="3" s="1"/>
  <c r="D775" i="7"/>
  <c r="B926" i="7"/>
  <c r="M5324" i="3" s="1"/>
  <c r="D926" i="7"/>
  <c r="B605" i="7"/>
  <c r="M5303" i="3" s="1"/>
  <c r="D605" i="7"/>
  <c r="O5295" i="3" s="1"/>
  <c r="B604" i="7"/>
  <c r="D604" i="7"/>
  <c r="D841" i="7"/>
  <c r="B841" i="7"/>
  <c r="D599" i="7"/>
  <c r="O5238" i="3" s="1"/>
  <c r="B599" i="7"/>
  <c r="D87" i="7"/>
  <c r="B87" i="7"/>
  <c r="B92" i="7"/>
  <c r="M5001" i="3" s="1"/>
  <c r="D92" i="7"/>
  <c r="O5001" i="3" s="1"/>
  <c r="B108" i="7"/>
  <c r="M4998" i="3" s="1"/>
  <c r="D108" i="7"/>
  <c r="B741" i="7"/>
  <c r="D741" i="7"/>
  <c r="B10" i="7"/>
  <c r="D10" i="7"/>
  <c r="O4835" i="3" s="1"/>
  <c r="B42" i="7"/>
  <c r="D42" i="7"/>
  <c r="D575" i="7"/>
  <c r="B575" i="7"/>
  <c r="B823" i="7"/>
  <c r="M4539" i="3" s="1"/>
  <c r="D823" i="7"/>
  <c r="O4540" i="3" s="1"/>
  <c r="D91" i="7"/>
  <c r="B91" i="7"/>
  <c r="B194" i="7"/>
  <c r="M4326" i="3" s="1"/>
  <c r="D194" i="7"/>
  <c r="O4327" i="3" s="1"/>
  <c r="B79" i="7"/>
  <c r="D79" i="7"/>
  <c r="B545" i="7"/>
  <c r="D545" i="7"/>
  <c r="O4233" i="3" s="1"/>
  <c r="B540" i="7"/>
  <c r="D540" i="7"/>
  <c r="O4137" i="3" s="1"/>
  <c r="B534" i="7"/>
  <c r="D534" i="7"/>
  <c r="O4022" i="3" s="1"/>
  <c r="B757" i="7"/>
  <c r="M6545" i="3" s="1"/>
  <c r="D757" i="7"/>
  <c r="O6546" i="3" s="1"/>
  <c r="D99" i="7"/>
  <c r="O6271" i="3" s="1"/>
  <c r="B99" i="7"/>
  <c r="M6270" i="3" s="1"/>
  <c r="B836" i="7"/>
  <c r="D836" i="7"/>
  <c r="B197" i="7"/>
  <c r="D197" i="7"/>
  <c r="D642" i="7"/>
  <c r="B642" i="7"/>
  <c r="D854" i="7"/>
  <c r="B854" i="7"/>
  <c r="D633" i="7"/>
  <c r="B633" i="7"/>
  <c r="B627" i="7"/>
  <c r="M5644" i="3" s="1"/>
  <c r="D627" i="7"/>
  <c r="O5634" i="3" s="1"/>
  <c r="D67" i="7"/>
  <c r="O5565" i="3" s="1"/>
  <c r="B67" i="7"/>
  <c r="B129" i="7"/>
  <c r="D129" i="7"/>
  <c r="B614" i="7"/>
  <c r="D614" i="7"/>
  <c r="B746" i="7"/>
  <c r="M5357" i="3" s="1"/>
  <c r="D746" i="7"/>
  <c r="O5350" i="3" s="1"/>
  <c r="B606" i="7"/>
  <c r="D606" i="7"/>
  <c r="B151" i="7"/>
  <c r="M5334" i="3" s="1"/>
  <c r="D151" i="7"/>
  <c r="B600" i="7"/>
  <c r="D600" i="7"/>
  <c r="B238" i="7"/>
  <c r="D238" i="7"/>
  <c r="O5185" i="3" s="1"/>
  <c r="D784" i="7"/>
  <c r="B784" i="7"/>
  <c r="B584" i="7"/>
  <c r="D584" i="7"/>
  <c r="D85" i="7"/>
  <c r="B85" i="7"/>
  <c r="M4980" i="3" s="1"/>
  <c r="D222" i="7"/>
  <c r="O4946" i="3" s="1"/>
  <c r="B222" i="7"/>
  <c r="M4945" i="3" s="1"/>
  <c r="B580" i="7"/>
  <c r="M4870" i="3" s="1"/>
  <c r="D580" i="7"/>
  <c r="B106" i="7"/>
  <c r="M4786" i="3" s="1"/>
  <c r="D106" i="7"/>
  <c r="D843" i="7"/>
  <c r="B843" i="7"/>
  <c r="B573" i="7"/>
  <c r="D573" i="7"/>
  <c r="B846" i="7"/>
  <c r="M4680" i="3" s="1"/>
  <c r="D846" i="7"/>
  <c r="B566" i="7"/>
  <c r="D566" i="7"/>
  <c r="B133" i="7"/>
  <c r="M4542" i="3" s="1"/>
  <c r="D133" i="7"/>
  <c r="D553" i="7"/>
  <c r="B553" i="7"/>
  <c r="B512" i="7"/>
  <c r="D512" i="7"/>
  <c r="D798" i="7"/>
  <c r="B798" i="7"/>
  <c r="D703" i="7"/>
  <c r="O6650" i="3" s="1"/>
  <c r="B703" i="7"/>
  <c r="M6647" i="3" s="1"/>
  <c r="B701" i="7"/>
  <c r="M6613" i="3" s="1"/>
  <c r="D701" i="7"/>
  <c r="O6615" i="3" s="1"/>
  <c r="B698" i="7"/>
  <c r="M6584" i="3" s="1"/>
  <c r="D698" i="7"/>
  <c r="O6583" i="3" s="1"/>
  <c r="B921" i="7"/>
  <c r="M6410" i="3" s="1"/>
  <c r="D921" i="7"/>
  <c r="O6414" i="3" s="1"/>
  <c r="B173" i="7"/>
  <c r="D173" i="7"/>
  <c r="B47" i="7"/>
  <c r="D47" i="7"/>
  <c r="B659" i="7"/>
  <c r="D659" i="7"/>
  <c r="B651" i="7"/>
  <c r="D651" i="7"/>
  <c r="O5941" i="3" s="1"/>
  <c r="B881" i="7"/>
  <c r="D881" i="7"/>
  <c r="B644" i="7"/>
  <c r="M5874" i="3" s="1"/>
  <c r="D644" i="7"/>
  <c r="O5873" i="3" s="1"/>
  <c r="B643" i="7"/>
  <c r="M5867" i="3" s="1"/>
  <c r="D643" i="7"/>
  <c r="B638" i="7"/>
  <c r="D638" i="7"/>
  <c r="B635" i="7"/>
  <c r="M5798" i="3" s="1"/>
  <c r="D635" i="7"/>
  <c r="O5798" i="3" s="1"/>
  <c r="B807" i="7"/>
  <c r="D807" i="7"/>
  <c r="B940" i="7"/>
  <c r="D940" i="7"/>
  <c r="B777" i="7"/>
  <c r="D777" i="7"/>
  <c r="O5398" i="3" s="1"/>
  <c r="D742" i="7"/>
  <c r="B742" i="7"/>
  <c r="M5321" i="3" s="1"/>
  <c r="B943" i="7"/>
  <c r="D943" i="7"/>
  <c r="B838" i="7"/>
  <c r="D838" i="7"/>
  <c r="B590" i="7"/>
  <c r="D590" i="7"/>
  <c r="B745" i="7"/>
  <c r="D745" i="7"/>
  <c r="B588" i="7"/>
  <c r="D588" i="7"/>
  <c r="B817" i="7"/>
  <c r="D817" i="7"/>
  <c r="B876" i="7"/>
  <c r="D876" i="7"/>
  <c r="B810" i="7"/>
  <c r="D810" i="7"/>
  <c r="B571" i="7"/>
  <c r="D571" i="7"/>
  <c r="B569" i="7"/>
  <c r="D569" i="7"/>
  <c r="B567" i="7"/>
  <c r="M4579" i="3" s="1"/>
  <c r="D567" i="7"/>
  <c r="D563" i="7"/>
  <c r="B563" i="7"/>
  <c r="M4484" i="3" s="1"/>
  <c r="B561" i="7"/>
  <c r="M4457" i="3" s="1"/>
  <c r="D561" i="7"/>
  <c r="B739" i="7"/>
  <c r="D739" i="7"/>
  <c r="B547" i="7"/>
  <c r="D547" i="7"/>
  <c r="B766" i="7"/>
  <c r="M4076" i="3" s="1"/>
  <c r="D766" i="7"/>
  <c r="B528" i="7"/>
  <c r="D528" i="7"/>
  <c r="O3941" i="3" s="1"/>
  <c r="B523" i="7"/>
  <c r="D523" i="7"/>
  <c r="B864" i="7"/>
  <c r="D864" i="7"/>
  <c r="O3838" i="3" s="1"/>
  <c r="D942" i="7"/>
  <c r="B942" i="7"/>
  <c r="D183" i="7"/>
  <c r="B183" i="7"/>
  <c r="B132" i="7"/>
  <c r="D132" i="7"/>
  <c r="B929" i="7"/>
  <c r="D929" i="7"/>
  <c r="O6665" i="3" s="1"/>
  <c r="B696" i="7"/>
  <c r="M6559" i="3" s="1"/>
  <c r="D696" i="7"/>
  <c r="O6561" i="3" s="1"/>
  <c r="B873" i="7"/>
  <c r="D873" i="7"/>
  <c r="O6429" i="3" s="1"/>
  <c r="B165" i="7"/>
  <c r="D165" i="7"/>
  <c r="B671" i="7"/>
  <c r="D671" i="7"/>
  <c r="B95" i="7"/>
  <c r="M6093" i="3" s="1"/>
  <c r="D95" i="7"/>
  <c r="O6093" i="3" s="1"/>
  <c r="D830" i="7"/>
  <c r="O6083" i="3" s="1"/>
  <c r="B830" i="7"/>
  <c r="D661" i="7"/>
  <c r="B661" i="7"/>
  <c r="B178" i="7"/>
  <c r="D178" i="7"/>
  <c r="D869" i="7"/>
  <c r="O5971" i="3" s="1"/>
  <c r="B869" i="7"/>
  <c r="M5971" i="3" s="1"/>
  <c r="B649" i="7"/>
  <c r="D649" i="7"/>
  <c r="B931" i="7"/>
  <c r="D931" i="7"/>
  <c r="D611" i="7"/>
  <c r="B611" i="7"/>
  <c r="M5407" i="3" s="1"/>
  <c r="B246" i="7"/>
  <c r="D246" i="7"/>
  <c r="B583" i="7"/>
  <c r="D583" i="7"/>
  <c r="B812" i="7"/>
  <c r="D812" i="7"/>
  <c r="B121" i="7"/>
  <c r="D121" i="7"/>
  <c r="B767" i="7"/>
  <c r="D767" i="7"/>
  <c r="B574" i="7"/>
  <c r="D574" i="7"/>
  <c r="B170" i="7"/>
  <c r="D170" i="7"/>
  <c r="D185" i="7"/>
  <c r="B185" i="7"/>
  <c r="D778" i="7"/>
  <c r="B778" i="7"/>
  <c r="M4496" i="3" s="1"/>
  <c r="B558" i="7"/>
  <c r="D558" i="7"/>
  <c r="D187" i="7"/>
  <c r="B187" i="7"/>
  <c r="B751" i="7"/>
  <c r="D751" i="7"/>
  <c r="B550" i="7"/>
  <c r="M4294" i="3" s="1"/>
  <c r="D550" i="7"/>
  <c r="O4294" i="3" s="1"/>
  <c r="D214" i="7"/>
  <c r="B214" i="7"/>
  <c r="D899" i="7"/>
  <c r="O6636" i="3" s="1"/>
  <c r="B899" i="7"/>
  <c r="M6637" i="3" s="1"/>
  <c r="B700" i="7"/>
  <c r="D700" i="7"/>
  <c r="O6604" i="3" s="1"/>
  <c r="B686" i="7"/>
  <c r="M6475" i="3" s="1"/>
  <c r="D686" i="7"/>
  <c r="O6474" i="3" s="1"/>
  <c r="B683" i="7"/>
  <c r="M6422" i="3" s="1"/>
  <c r="D683" i="7"/>
  <c r="O6417" i="3" s="1"/>
  <c r="B30" i="7"/>
  <c r="M6355" i="3" s="1"/>
  <c r="D30" i="7"/>
  <c r="B753" i="7"/>
  <c r="D753" i="7"/>
  <c r="B46" i="7"/>
  <c r="M5980" i="3" s="1"/>
  <c r="D46" i="7"/>
  <c r="B912" i="7"/>
  <c r="M5748" i="3" s="1"/>
  <c r="D912" i="7"/>
  <c r="O5749" i="3" s="1"/>
  <c r="D216" i="7"/>
  <c r="B216" i="7"/>
  <c r="M5552" i="3" s="1"/>
  <c r="B617" i="7"/>
  <c r="M5498" i="3" s="1"/>
  <c r="D617" i="7"/>
  <c r="O5497" i="3" s="1"/>
  <c r="B902" i="7"/>
  <c r="D902" i="7"/>
  <c r="D236" i="7"/>
  <c r="B236" i="7"/>
  <c r="B594" i="7"/>
  <c r="D594" i="7"/>
  <c r="D593" i="7"/>
  <c r="B593" i="7"/>
  <c r="D589" i="7"/>
  <c r="B589" i="7"/>
  <c r="D780" i="7"/>
  <c r="B780" i="7"/>
  <c r="M5074" i="3" s="1"/>
  <c r="D586" i="7"/>
  <c r="B586" i="7"/>
  <c r="M5010" i="3" s="1"/>
  <c r="B582" i="7"/>
  <c r="D582" i="7"/>
  <c r="B576" i="7"/>
  <c r="D576" i="7"/>
  <c r="B36" i="7"/>
  <c r="M4765" i="3" s="1"/>
  <c r="D36" i="7"/>
  <c r="B154" i="7"/>
  <c r="D154" i="7"/>
  <c r="D772" i="7"/>
  <c r="O4704" i="3" s="1"/>
  <c r="B772" i="7"/>
  <c r="B557" i="7"/>
  <c r="D557" i="7"/>
  <c r="B538" i="7"/>
  <c r="D538" i="7"/>
  <c r="B704" i="7"/>
  <c r="M6658" i="3" s="1"/>
  <c r="D704" i="7"/>
  <c r="O6654" i="3" s="1"/>
  <c r="B697" i="7"/>
  <c r="D697" i="7"/>
  <c r="O6567" i="3" s="1"/>
  <c r="B184" i="7"/>
  <c r="M6549" i="3" s="1"/>
  <c r="D184" i="7"/>
  <c r="O6550" i="3" s="1"/>
  <c r="B677" i="7"/>
  <c r="D677" i="7"/>
  <c r="O6334" i="3" s="1"/>
  <c r="B959" i="7"/>
  <c r="D959" i="7"/>
  <c r="B676" i="7"/>
  <c r="M6299" i="3" s="1"/>
  <c r="D676" i="7"/>
  <c r="D802" i="7"/>
  <c r="B802" i="7"/>
  <c r="M6288" i="3" s="1"/>
  <c r="B675" i="7"/>
  <c r="D675" i="7"/>
  <c r="B667" i="7"/>
  <c r="D667" i="7"/>
  <c r="D664" i="7"/>
  <c r="B664" i="7"/>
  <c r="B925" i="7"/>
  <c r="M6062" i="3" s="1"/>
  <c r="D925" i="7"/>
  <c r="B955" i="7"/>
  <c r="D955" i="7"/>
  <c r="O6042" i="3" s="1"/>
  <c r="B648" i="7"/>
  <c r="D648" i="7"/>
  <c r="B645" i="7"/>
  <c r="D645" i="7"/>
  <c r="D731" i="7"/>
  <c r="B731" i="7"/>
  <c r="M5847" i="3" s="1"/>
  <c r="D637" i="7"/>
  <c r="B637" i="7"/>
  <c r="B32" i="7"/>
  <c r="M5662" i="3" s="1"/>
  <c r="D32" i="7"/>
  <c r="B169" i="7"/>
  <c r="D169" i="7"/>
  <c r="B889" i="7"/>
  <c r="D889" i="7"/>
  <c r="D247" i="7"/>
  <c r="B247" i="7"/>
  <c r="M5549" i="3" s="1"/>
  <c r="B608" i="7"/>
  <c r="D608" i="7"/>
  <c r="B230" i="7"/>
  <c r="D230" i="7"/>
  <c r="D603" i="7"/>
  <c r="B603" i="7"/>
  <c r="D587" i="7"/>
  <c r="B587" i="7"/>
  <c r="B585" i="7"/>
  <c r="D585" i="7"/>
  <c r="B875" i="7"/>
  <c r="D875" i="7"/>
  <c r="B14" i="7"/>
  <c r="D14" i="7"/>
  <c r="B48" i="7"/>
  <c r="M4740" i="3" s="1"/>
  <c r="D48" i="7"/>
  <c r="O4743" i="3" s="1"/>
  <c r="B565" i="7"/>
  <c r="D565" i="7"/>
  <c r="B765" i="7"/>
  <c r="M4526" i="3" s="1"/>
  <c r="D765" i="7"/>
  <c r="B564" i="7"/>
  <c r="D564" i="7"/>
  <c r="O4512" i="3" s="1"/>
  <c r="B554" i="7"/>
  <c r="D554" i="7"/>
  <c r="B234" i="7"/>
  <c r="D234" i="7"/>
  <c r="B188" i="7"/>
  <c r="D188" i="7"/>
  <c r="B546" i="7"/>
  <c r="D546" i="7"/>
  <c r="O4239" i="3" s="1"/>
  <c r="B542" i="7"/>
  <c r="M4172" i="3" s="1"/>
  <c r="D542" i="7"/>
  <c r="O4173" i="3" s="1"/>
  <c r="B128" i="7"/>
  <c r="D128" i="7"/>
  <c r="B763" i="7"/>
  <c r="D763" i="7"/>
  <c r="D209" i="7"/>
  <c r="B209" i="7"/>
  <c r="B835" i="7"/>
  <c r="D835" i="7"/>
  <c r="B710" i="7"/>
  <c r="D710" i="7"/>
  <c r="B168" i="7"/>
  <c r="D168" i="7"/>
  <c r="D923" i="7"/>
  <c r="B923" i="7"/>
  <c r="D119" i="7"/>
  <c r="O6672" i="3" s="1"/>
  <c r="B119" i="7"/>
  <c r="B695" i="7"/>
  <c r="M6554" i="3" s="1"/>
  <c r="D695" i="7"/>
  <c r="O6554" i="3" s="1"/>
  <c r="B76" i="7"/>
  <c r="M6539" i="3" s="1"/>
  <c r="D76" i="7"/>
  <c r="B689" i="7"/>
  <c r="D689" i="7"/>
  <c r="B791" i="7"/>
  <c r="M6401" i="3" s="1"/>
  <c r="D791" i="7"/>
  <c r="O6398" i="3" s="1"/>
  <c r="B240" i="7"/>
  <c r="M6278" i="3" s="1"/>
  <c r="D240" i="7"/>
  <c r="B672" i="7"/>
  <c r="D672" i="7"/>
  <c r="B668" i="7"/>
  <c r="D668" i="7"/>
  <c r="D666" i="7"/>
  <c r="O6146" i="3" s="1"/>
  <c r="B666" i="7"/>
  <c r="M6150" i="3" s="1"/>
  <c r="B935" i="7"/>
  <c r="D935" i="7"/>
  <c r="B655" i="7"/>
  <c r="D655" i="7"/>
  <c r="D653" i="7"/>
  <c r="B653" i="7"/>
  <c r="M5945" i="3" s="1"/>
  <c r="B51" i="7"/>
  <c r="D51" i="7"/>
  <c r="O5849" i="3" s="1"/>
  <c r="B634" i="7"/>
  <c r="M5786" i="3" s="1"/>
  <c r="D634" i="7"/>
  <c r="O5786" i="3" s="1"/>
  <c r="B829" i="7"/>
  <c r="D829" i="7"/>
  <c r="O5756" i="3" s="1"/>
  <c r="B820" i="7"/>
  <c r="D820" i="7"/>
  <c r="B626" i="7"/>
  <c r="D626" i="7"/>
  <c r="D621" i="7"/>
  <c r="O5541" i="3" s="1"/>
  <c r="B621" i="7"/>
  <c r="M5542" i="3" s="1"/>
  <c r="B117" i="7"/>
  <c r="M5411" i="3" s="1"/>
  <c r="D117" i="7"/>
  <c r="B849" i="7"/>
  <c r="D849" i="7"/>
  <c r="B602" i="7"/>
  <c r="D602" i="7"/>
  <c r="O5254" i="3" s="1"/>
  <c r="D601" i="7"/>
  <c r="B601" i="7"/>
  <c r="B924" i="7"/>
  <c r="D924" i="7"/>
  <c r="D591" i="7"/>
  <c r="O5129" i="3" s="1"/>
  <c r="B591" i="7"/>
  <c r="B578" i="7"/>
  <c r="M4853" i="3" s="1"/>
  <c r="D578" i="7"/>
  <c r="O4861" i="3" s="1"/>
  <c r="B90" i="7"/>
  <c r="D90" i="7"/>
  <c r="B212" i="7"/>
  <c r="D212" i="7"/>
  <c r="B570" i="7"/>
  <c r="D570" i="7"/>
  <c r="B556" i="7"/>
  <c r="D556" i="7"/>
  <c r="O4384" i="3" s="1"/>
  <c r="D223" i="7"/>
  <c r="B223" i="7"/>
  <c r="B552" i="7"/>
  <c r="D552" i="7"/>
  <c r="B770" i="7"/>
  <c r="D770" i="7"/>
  <c r="B871" i="7"/>
  <c r="D871" i="7"/>
  <c r="B498" i="7"/>
  <c r="D498" i="7"/>
  <c r="O3489" i="3" s="1"/>
  <c r="B493" i="7"/>
  <c r="D493" i="7"/>
  <c r="B490" i="7"/>
  <c r="D490" i="7"/>
  <c r="B6" i="7"/>
  <c r="D6" i="7"/>
  <c r="B475" i="7"/>
  <c r="D475" i="7"/>
  <c r="B467" i="7"/>
  <c r="D467" i="7"/>
  <c r="B171" i="7"/>
  <c r="D171" i="7"/>
  <c r="B904" i="7"/>
  <c r="D904" i="7"/>
  <c r="B735" i="7"/>
  <c r="D735" i="7"/>
  <c r="B449" i="7"/>
  <c r="D449" i="7"/>
  <c r="B797" i="7"/>
  <c r="D797" i="7"/>
  <c r="D442" i="7"/>
  <c r="O2716" i="3" s="1"/>
  <c r="B442" i="7"/>
  <c r="M2717" i="3" s="1"/>
  <c r="D141" i="7"/>
  <c r="B141" i="7"/>
  <c r="D434" i="7"/>
  <c r="B434" i="7"/>
  <c r="B431" i="7"/>
  <c r="M2532" i="3" s="1"/>
  <c r="D431" i="7"/>
  <c r="O2532" i="3" s="1"/>
  <c r="B429" i="7"/>
  <c r="M2506" i="3" s="1"/>
  <c r="D429" i="7"/>
  <c r="B427" i="7"/>
  <c r="D427" i="7"/>
  <c r="O2482" i="3" s="1"/>
  <c r="D756" i="7"/>
  <c r="B756" i="7"/>
  <c r="D792" i="7"/>
  <c r="O1953" i="3" s="1"/>
  <c r="B792" i="7"/>
  <c r="B513" i="7"/>
  <c r="D513" i="7"/>
  <c r="B866" i="7"/>
  <c r="M3706" i="3" s="1"/>
  <c r="D866" i="7"/>
  <c r="D758" i="7"/>
  <c r="B758" i="7"/>
  <c r="B506" i="7"/>
  <c r="D506" i="7"/>
  <c r="B500" i="7"/>
  <c r="D500" i="7"/>
  <c r="B489" i="7"/>
  <c r="D489" i="7"/>
  <c r="B485" i="7"/>
  <c r="D485" i="7"/>
  <c r="B783" i="7"/>
  <c r="D783" i="7"/>
  <c r="B473" i="7"/>
  <c r="D473" i="7"/>
  <c r="B465" i="7"/>
  <c r="M3082" i="3" s="1"/>
  <c r="D465" i="7"/>
  <c r="O3082" i="3" s="1"/>
  <c r="B123" i="7"/>
  <c r="D123" i="7"/>
  <c r="O2795" i="3" s="1"/>
  <c r="B122" i="7"/>
  <c r="D122" i="7"/>
  <c r="B150" i="7"/>
  <c r="D150" i="7"/>
  <c r="B439" i="7"/>
  <c r="D439" i="7"/>
  <c r="B437" i="7"/>
  <c r="D437" i="7"/>
  <c r="B874" i="7"/>
  <c r="M2559" i="3" s="1"/>
  <c r="D874" i="7"/>
  <c r="B432" i="7"/>
  <c r="M2537" i="3" s="1"/>
  <c r="D432" i="7"/>
  <c r="O2539" i="3" s="1"/>
  <c r="D9" i="7"/>
  <c r="B9" i="7"/>
  <c r="D420" i="7"/>
  <c r="B420" i="7"/>
  <c r="B152" i="7"/>
  <c r="D152" i="7"/>
  <c r="O2320" i="3" s="1"/>
  <c r="D779" i="7"/>
  <c r="B779" i="7"/>
  <c r="B509" i="7"/>
  <c r="M3672" i="3" s="1"/>
  <c r="D509" i="7"/>
  <c r="O3671" i="3" s="1"/>
  <c r="B737" i="7"/>
  <c r="D737" i="7"/>
  <c r="B947" i="7"/>
  <c r="D947" i="7"/>
  <c r="B914" i="7"/>
  <c r="M3498" i="3" s="1"/>
  <c r="D914" i="7"/>
  <c r="B781" i="7"/>
  <c r="M3431" i="3" s="1"/>
  <c r="D781" i="7"/>
  <c r="B491" i="7"/>
  <c r="M3418" i="3" s="1"/>
  <c r="D491" i="7"/>
  <c r="B243" i="7"/>
  <c r="M3390" i="3" s="1"/>
  <c r="D243" i="7"/>
  <c r="O3390" i="3" s="1"/>
  <c r="B488" i="7"/>
  <c r="D488" i="7"/>
  <c r="D483" i="7"/>
  <c r="B483" i="7"/>
  <c r="M3266" i="3" s="1"/>
  <c r="B479" i="7"/>
  <c r="M3213" i="3" s="1"/>
  <c r="D479" i="7"/>
  <c r="B476" i="7"/>
  <c r="M3166" i="3" s="1"/>
  <c r="D476" i="7"/>
  <c r="B471" i="7"/>
  <c r="D471" i="7"/>
  <c r="B15" i="7"/>
  <c r="D15" i="7"/>
  <c r="O2679" i="3" s="1"/>
  <c r="D790" i="7"/>
  <c r="B790" i="7"/>
  <c r="D865" i="7"/>
  <c r="B865" i="7"/>
  <c r="D908" i="7"/>
  <c r="B908" i="7"/>
  <c r="D411" i="7"/>
  <c r="B411" i="7"/>
  <c r="M2211" i="3" s="1"/>
  <c r="B135" i="7"/>
  <c r="D135" i="7"/>
  <c r="O3641" i="3" s="1"/>
  <c r="B502" i="7"/>
  <c r="D502" i="7"/>
  <c r="O3536" i="3" s="1"/>
  <c r="D131" i="7"/>
  <c r="B131" i="7"/>
  <c r="B481" i="7"/>
  <c r="D481" i="7"/>
  <c r="B789" i="7"/>
  <c r="M3210" i="3" s="1"/>
  <c r="D789" i="7"/>
  <c r="O3210" i="3" s="1"/>
  <c r="D456" i="7"/>
  <c r="B456" i="7"/>
  <c r="M2985" i="3" s="1"/>
  <c r="D190" i="7"/>
  <c r="B190" i="7"/>
  <c r="D764" i="7"/>
  <c r="B764" i="7"/>
  <c r="D448" i="7"/>
  <c r="B448" i="7"/>
  <c r="D446" i="7"/>
  <c r="O2771" i="3" s="1"/>
  <c r="B446" i="7"/>
  <c r="M2773" i="3" s="1"/>
  <c r="D444" i="7"/>
  <c r="B444" i="7"/>
  <c r="M2758" i="3" s="1"/>
  <c r="B21" i="7"/>
  <c r="M2733" i="3" s="1"/>
  <c r="D21" i="7"/>
  <c r="O2733" i="3" s="1"/>
  <c r="B52" i="7"/>
  <c r="M2653" i="3" s="1"/>
  <c r="D52" i="7"/>
  <c r="D438" i="7"/>
  <c r="B438" i="7"/>
  <c r="B433" i="7"/>
  <c r="D433" i="7"/>
  <c r="B426" i="7"/>
  <c r="D426" i="7"/>
  <c r="B392" i="7"/>
  <c r="M1914" i="3" s="1"/>
  <c r="D392" i="7"/>
  <c r="O1917" i="3" s="1"/>
  <c r="B533" i="7"/>
  <c r="D533" i="7"/>
  <c r="B525" i="7"/>
  <c r="D525" i="7"/>
  <c r="O3912" i="3" s="1"/>
  <c r="B519" i="7"/>
  <c r="M3844" i="3" s="1"/>
  <c r="D519" i="7"/>
  <c r="O3842" i="3" s="1"/>
  <c r="B516" i="7"/>
  <c r="D516" i="7"/>
  <c r="D88" i="7"/>
  <c r="B88" i="7"/>
  <c r="B879" i="7"/>
  <c r="D879" i="7"/>
  <c r="B897" i="7"/>
  <c r="D897" i="7"/>
  <c r="B460" i="7"/>
  <c r="D460" i="7"/>
  <c r="B22" i="7"/>
  <c r="M3017" i="3" s="1"/>
  <c r="D22" i="7"/>
  <c r="O3013" i="3" s="1"/>
  <c r="B455" i="7"/>
  <c r="D455" i="7"/>
  <c r="B848" i="7"/>
  <c r="D848" i="7"/>
  <c r="D115" i="7"/>
  <c r="B115" i="7"/>
  <c r="B149" i="7"/>
  <c r="M2813" i="3" s="1"/>
  <c r="D149" i="7"/>
  <c r="B111" i="7"/>
  <c r="D111" i="7"/>
  <c r="B441" i="7"/>
  <c r="M2675" i="3" s="1"/>
  <c r="D441" i="7"/>
  <c r="O2672" i="3" s="1"/>
  <c r="B893" i="7"/>
  <c r="D893" i="7"/>
  <c r="D428" i="7"/>
  <c r="O2484" i="3" s="1"/>
  <c r="B428" i="7"/>
  <c r="D226" i="7"/>
  <c r="B226" i="7"/>
  <c r="D424" i="7"/>
  <c r="B424" i="7"/>
  <c r="B862" i="7"/>
  <c r="M2294" i="3" s="1"/>
  <c r="D862" i="7"/>
  <c r="O2291" i="3" s="1"/>
  <c r="B415" i="7"/>
  <c r="D415" i="7"/>
  <c r="B738" i="7"/>
  <c r="D738" i="7"/>
  <c r="D760" i="7"/>
  <c r="B760" i="7"/>
  <c r="B961" i="7"/>
  <c r="D961" i="7"/>
  <c r="B532" i="7"/>
  <c r="D532" i="7"/>
  <c r="B530" i="7"/>
  <c r="D530" i="7"/>
  <c r="B526" i="7"/>
  <c r="D526" i="7"/>
  <c r="B785" i="7"/>
  <c r="D785" i="7"/>
  <c r="B4" i="7"/>
  <c r="D4" i="7"/>
  <c r="B505" i="7"/>
  <c r="M3579" i="3" s="1"/>
  <c r="D505" i="7"/>
  <c r="D503" i="7"/>
  <c r="B503" i="7"/>
  <c r="B496" i="7"/>
  <c r="D496" i="7"/>
  <c r="D788" i="7"/>
  <c r="B788" i="7"/>
  <c r="M3455" i="3" s="1"/>
  <c r="B486" i="7"/>
  <c r="M3333" i="3" s="1"/>
  <c r="D486" i="7"/>
  <c r="O3340" i="3" s="1"/>
  <c r="B860" i="7"/>
  <c r="M3283" i="3" s="1"/>
  <c r="D860" i="7"/>
  <c r="D867" i="7"/>
  <c r="B867" i="7"/>
  <c r="D888" i="7"/>
  <c r="B888" i="7"/>
  <c r="D458" i="7"/>
  <c r="O2998" i="3" s="1"/>
  <c r="B458" i="7"/>
  <c r="B825" i="7"/>
  <c r="D825" i="7"/>
  <c r="B430" i="7"/>
  <c r="D430" i="7"/>
  <c r="O2527" i="3" s="1"/>
  <c r="B105" i="7"/>
  <c r="D105" i="7"/>
  <c r="B527" i="7"/>
  <c r="D527" i="7"/>
  <c r="B524" i="7"/>
  <c r="M3910" i="3" s="1"/>
  <c r="D524" i="7"/>
  <c r="O3910" i="3" s="1"/>
  <c r="B189" i="7"/>
  <c r="M3857" i="3" s="1"/>
  <c r="D189" i="7"/>
  <c r="B215" i="7"/>
  <c r="D215" i="7"/>
  <c r="B499" i="7"/>
  <c r="D499" i="7"/>
  <c r="D224" i="7"/>
  <c r="O3486" i="3" s="1"/>
  <c r="B224" i="7"/>
  <c r="M3488" i="3" s="1"/>
  <c r="B242" i="7"/>
  <c r="M3380" i="3" s="1"/>
  <c r="D242" i="7"/>
  <c r="B844" i="7"/>
  <c r="M3369" i="3" s="1"/>
  <c r="D844" i="7"/>
  <c r="D806" i="7"/>
  <c r="B806" i="7"/>
  <c r="B482" i="7"/>
  <c r="M3242" i="3" s="1"/>
  <c r="D482" i="7"/>
  <c r="O3248" i="3" s="1"/>
  <c r="B480" i="7"/>
  <c r="D480" i="7"/>
  <c r="B477" i="7"/>
  <c r="D477" i="7"/>
  <c r="B144" i="7"/>
  <c r="D144" i="7"/>
  <c r="B470" i="7"/>
  <c r="D470" i="7"/>
  <c r="B452" i="7"/>
  <c r="D452" i="7"/>
  <c r="B451" i="7"/>
  <c r="D451" i="7"/>
  <c r="B450" i="7"/>
  <c r="M2876" i="3" s="1"/>
  <c r="D450" i="7"/>
  <c r="B447" i="7"/>
  <c r="D447" i="7"/>
  <c r="B66" i="7"/>
  <c r="M2803" i="3" s="1"/>
  <c r="D66" i="7"/>
  <c r="O2808" i="3" s="1"/>
  <c r="B114" i="7"/>
  <c r="D114" i="7"/>
  <c r="B130" i="7"/>
  <c r="D130" i="7"/>
  <c r="D75" i="7"/>
  <c r="B75" i="7"/>
  <c r="M3655" i="3" s="1"/>
  <c r="B72" i="7"/>
  <c r="M3629" i="3" s="1"/>
  <c r="D72" i="7"/>
  <c r="D112" i="7"/>
  <c r="O3599" i="3" s="1"/>
  <c r="B112" i="7"/>
  <c r="M3595" i="3" s="1"/>
  <c r="B501" i="7"/>
  <c r="D501" i="7"/>
  <c r="B850" i="7"/>
  <c r="D850" i="7"/>
  <c r="B484" i="7"/>
  <c r="D484" i="7"/>
  <c r="B161" i="7"/>
  <c r="D161" i="7"/>
  <c r="D474" i="7"/>
  <c r="O3150" i="3" s="1"/>
  <c r="B474" i="7"/>
  <c r="M3149" i="3" s="1"/>
  <c r="B468" i="7"/>
  <c r="D468" i="7"/>
  <c r="D464" i="7"/>
  <c r="B464" i="7"/>
  <c r="M3077" i="3" s="1"/>
  <c r="D459" i="7"/>
  <c r="B459" i="7"/>
  <c r="B457" i="7"/>
  <c r="D457" i="7"/>
  <c r="O2996" i="3" s="1"/>
  <c r="D963" i="7"/>
  <c r="B963" i="7"/>
  <c r="B822" i="7"/>
  <c r="D822" i="7"/>
  <c r="B787" i="7"/>
  <c r="D787" i="7"/>
  <c r="D440" i="7"/>
  <c r="B440" i="7"/>
  <c r="B771" i="7"/>
  <c r="M2595" i="3" s="1"/>
  <c r="D771" i="7"/>
  <c r="D436" i="7"/>
  <c r="B436" i="7"/>
  <c r="B883" i="7"/>
  <c r="D883" i="7"/>
  <c r="B405" i="7"/>
  <c r="D405" i="7"/>
  <c r="O2121" i="3" s="1"/>
  <c r="B880" i="7"/>
  <c r="D880" i="7"/>
  <c r="B948" i="7"/>
  <c r="M1966" i="3" s="1"/>
  <c r="D948" i="7"/>
  <c r="B754" i="7"/>
  <c r="D754" i="7"/>
  <c r="D7" i="7"/>
  <c r="O4087" i="3" s="1"/>
  <c r="B7" i="7"/>
  <c r="B536" i="7"/>
  <c r="D536" i="7"/>
  <c r="B535" i="7"/>
  <c r="D535" i="7"/>
  <c r="B104" i="7"/>
  <c r="M3781" i="3" s="1"/>
  <c r="D104" i="7"/>
  <c r="B205" i="7"/>
  <c r="D205" i="7"/>
  <c r="B23" i="7"/>
  <c r="D23" i="7"/>
  <c r="B515" i="7"/>
  <c r="M3741" i="3" s="1"/>
  <c r="D515" i="7"/>
  <c r="O3740" i="3" s="1"/>
  <c r="B514" i="7"/>
  <c r="D514" i="7"/>
  <c r="B510" i="7"/>
  <c r="M3680" i="3" s="1"/>
  <c r="D510" i="7"/>
  <c r="O3678" i="3" s="1"/>
  <c r="B487" i="7"/>
  <c r="D487" i="7"/>
  <c r="B107" i="7"/>
  <c r="D107" i="7"/>
  <c r="B478" i="7"/>
  <c r="M3203" i="3" s="1"/>
  <c r="D478" i="7"/>
  <c r="D472" i="7"/>
  <c r="O3142" i="3" s="1"/>
  <c r="B472" i="7"/>
  <c r="B463" i="7"/>
  <c r="D463" i="7"/>
  <c r="B453" i="7"/>
  <c r="M2941" i="3" s="1"/>
  <c r="D453" i="7"/>
  <c r="O2943" i="3" s="1"/>
  <c r="D181" i="7"/>
  <c r="O2702" i="3" s="1"/>
  <c r="B181" i="7"/>
  <c r="M2702" i="3" s="1"/>
  <c r="D839" i="7"/>
  <c r="B839" i="7"/>
  <c r="M2469" i="3" s="1"/>
  <c r="B423" i="7"/>
  <c r="M2383" i="3" s="1"/>
  <c r="D423" i="7"/>
  <c r="B417" i="7"/>
  <c r="M2314" i="3" s="1"/>
  <c r="D417" i="7"/>
  <c r="O2314" i="3" s="1"/>
  <c r="B952" i="7"/>
  <c r="M2186" i="3" s="1"/>
  <c r="D952" i="7"/>
  <c r="B824" i="7"/>
  <c r="D824" i="7"/>
  <c r="D155" i="7"/>
  <c r="B155" i="7"/>
  <c r="B521" i="7"/>
  <c r="D521" i="7"/>
  <c r="B957" i="7"/>
  <c r="D957" i="7"/>
  <c r="B162" i="7"/>
  <c r="D162" i="7"/>
  <c r="B492" i="7"/>
  <c r="D492" i="7"/>
  <c r="B69" i="7"/>
  <c r="D69" i="7"/>
  <c r="B93" i="7"/>
  <c r="M3298" i="3" s="1"/>
  <c r="D93" i="7"/>
  <c r="O3298" i="3" s="1"/>
  <c r="B462" i="7"/>
  <c r="D462" i="7"/>
  <c r="B56" i="7"/>
  <c r="D56" i="7"/>
  <c r="O2988" i="3" s="1"/>
  <c r="B936" i="7"/>
  <c r="D936" i="7"/>
  <c r="B870" i="7"/>
  <c r="D870" i="7"/>
  <c r="D13" i="7"/>
  <c r="B13" i="7"/>
  <c r="M2778" i="3" s="1"/>
  <c r="B409" i="7"/>
  <c r="D409" i="7"/>
  <c r="D63" i="7"/>
  <c r="B63" i="7"/>
  <c r="D834" i="7"/>
  <c r="B834" i="7"/>
  <c r="M3989" i="3" s="1"/>
  <c r="B167" i="7"/>
  <c r="D167" i="7"/>
  <c r="B518" i="7"/>
  <c r="M3820" i="3" s="1"/>
  <c r="D518" i="7"/>
  <c r="O3818" i="3" s="1"/>
  <c r="B517" i="7"/>
  <c r="D517" i="7"/>
  <c r="D65" i="7"/>
  <c r="O3751" i="3" s="1"/>
  <c r="B65" i="7"/>
  <c r="M3748" i="3" s="1"/>
  <c r="B933" i="7"/>
  <c r="D933" i="7"/>
  <c r="B508" i="7"/>
  <c r="D508" i="7"/>
  <c r="B507" i="7"/>
  <c r="D507" i="7"/>
  <c r="B856" i="7"/>
  <c r="M3622" i="3" s="1"/>
  <c r="D856" i="7"/>
  <c r="O3619" i="3" s="1"/>
  <c r="B857" i="7"/>
  <c r="D857" i="7"/>
  <c r="B494" i="7"/>
  <c r="D494" i="7"/>
  <c r="B736" i="7"/>
  <c r="D736" i="7"/>
  <c r="O3398" i="3" s="1"/>
  <c r="B858" i="7"/>
  <c r="D858" i="7"/>
  <c r="O3326" i="3" s="1"/>
  <c r="B461" i="7"/>
  <c r="M3048" i="3" s="1"/>
  <c r="D461" i="7"/>
  <c r="B445" i="7"/>
  <c r="D445" i="7"/>
  <c r="B68" i="7"/>
  <c r="D68" i="7"/>
  <c r="D201" i="7"/>
  <c r="O2623" i="3" s="1"/>
  <c r="B201" i="7"/>
  <c r="M2619" i="3" s="1"/>
  <c r="B38" i="7"/>
  <c r="D38" i="7"/>
  <c r="B818" i="7"/>
  <c r="D818" i="7"/>
  <c r="B522" i="7"/>
  <c r="D522" i="7"/>
  <c r="B520" i="7"/>
  <c r="D520" i="7"/>
  <c r="B511" i="7"/>
  <c r="M3695" i="3" s="1"/>
  <c r="D511" i="7"/>
  <c r="O3693" i="3" s="1"/>
  <c r="B166" i="7"/>
  <c r="D166" i="7"/>
  <c r="B504" i="7"/>
  <c r="D504" i="7"/>
  <c r="B885" i="7"/>
  <c r="D885" i="7"/>
  <c r="B497" i="7"/>
  <c r="D497" i="7"/>
  <c r="O3484" i="3" s="1"/>
  <c r="B495" i="7"/>
  <c r="M3469" i="3" s="1"/>
  <c r="D495" i="7"/>
  <c r="O3469" i="3" s="1"/>
  <c r="B202" i="7"/>
  <c r="D202" i="7"/>
  <c r="O3306" i="3" s="1"/>
  <c r="D35" i="7"/>
  <c r="B35" i="7"/>
  <c r="D469" i="7"/>
  <c r="B469" i="7"/>
  <c r="B743" i="7"/>
  <c r="D743" i="7"/>
  <c r="B466" i="7"/>
  <c r="D466" i="7"/>
  <c r="O3087" i="3" s="1"/>
  <c r="B890" i="7"/>
  <c r="D890" i="7"/>
  <c r="B156" i="7"/>
  <c r="D156" i="7"/>
  <c r="D454" i="7"/>
  <c r="B454" i="7"/>
  <c r="B762" i="7"/>
  <c r="D762" i="7"/>
  <c r="B218" i="7"/>
  <c r="D218" i="7"/>
  <c r="O2867" i="3" s="1"/>
  <c r="B204" i="7"/>
  <c r="D204" i="7"/>
  <c r="B443" i="7"/>
  <c r="D443" i="7"/>
  <c r="D435" i="7"/>
  <c r="B435" i="7"/>
  <c r="B148" i="7"/>
  <c r="D148" i="7"/>
  <c r="O2465" i="3" s="1"/>
  <c r="B425" i="7"/>
  <c r="D425" i="7"/>
  <c r="B958" i="7"/>
  <c r="M2409" i="3" s="1"/>
  <c r="D958" i="7"/>
  <c r="O2419" i="3" s="1"/>
  <c r="D813" i="7"/>
  <c r="B813" i="7"/>
  <c r="B419" i="7"/>
  <c r="D419" i="7"/>
  <c r="B196" i="7"/>
  <c r="D196" i="7"/>
  <c r="O1884" i="3" s="1"/>
  <c r="B120" i="7"/>
  <c r="M1855" i="3" s="1"/>
  <c r="D120" i="7"/>
  <c r="B390" i="7"/>
  <c r="D390" i="7"/>
  <c r="B388" i="7"/>
  <c r="D388" i="7"/>
  <c r="B80" i="7"/>
  <c r="M1743" i="3" s="1"/>
  <c r="D80" i="7"/>
  <c r="O1743" i="3" s="1"/>
  <c r="D381" i="7"/>
  <c r="O1712" i="3" s="1"/>
  <c r="B381" i="7"/>
  <c r="B732" i="7"/>
  <c r="D732" i="7"/>
  <c r="B365" i="7"/>
  <c r="D365" i="7"/>
  <c r="B340" i="7"/>
  <c r="D340" i="7"/>
  <c r="B303" i="7"/>
  <c r="M622" i="3" s="1"/>
  <c r="D303" i="7"/>
  <c r="B174" i="7"/>
  <c r="M476" i="3" s="1"/>
  <c r="D174" i="7"/>
  <c r="B895" i="7"/>
  <c r="D895" i="7"/>
  <c r="B186" i="7"/>
  <c r="D186" i="7"/>
  <c r="D391" i="7"/>
  <c r="B391" i="7"/>
  <c r="B20" i="7"/>
  <c r="M1714" i="3" s="1"/>
  <c r="D20" i="7"/>
  <c r="O1715" i="3" s="1"/>
  <c r="B374" i="7"/>
  <c r="M1571" i="3" s="1"/>
  <c r="D374" i="7"/>
  <c r="O1573" i="3" s="1"/>
  <c r="B920" i="7"/>
  <c r="D920" i="7"/>
  <c r="D750" i="7"/>
  <c r="B750" i="7"/>
  <c r="B828" i="7"/>
  <c r="M1499" i="3" s="1"/>
  <c r="D828" i="7"/>
  <c r="D366" i="7"/>
  <c r="O1447" i="3" s="1"/>
  <c r="B366" i="7"/>
  <c r="M1449" i="3" s="1"/>
  <c r="B342" i="7"/>
  <c r="D342" i="7"/>
  <c r="B341" i="7"/>
  <c r="D341" i="7"/>
  <c r="D43" i="7"/>
  <c r="B43" i="7"/>
  <c r="M688" i="3" s="1"/>
  <c r="D304" i="7"/>
  <c r="B304" i="7"/>
  <c r="M642" i="3" s="1"/>
  <c r="B159" i="7"/>
  <c r="D159" i="7"/>
  <c r="B293" i="7"/>
  <c r="M459" i="3" s="1"/>
  <c r="D293" i="7"/>
  <c r="B868" i="7"/>
  <c r="D868" i="7"/>
  <c r="B250" i="7"/>
  <c r="M27" i="3" s="1"/>
  <c r="D250" i="7"/>
  <c r="B376" i="7"/>
  <c r="M1610" i="3" s="1"/>
  <c r="D376" i="7"/>
  <c r="O1611" i="3" s="1"/>
  <c r="B221" i="7"/>
  <c r="M1575" i="3" s="1"/>
  <c r="D221" i="7"/>
  <c r="D794" i="7"/>
  <c r="B794" i="7"/>
  <c r="B364" i="7"/>
  <c r="D364" i="7"/>
  <c r="B164" i="7"/>
  <c r="M1279" i="3" s="1"/>
  <c r="D164" i="7"/>
  <c r="D102" i="7"/>
  <c r="B102" i="7"/>
  <c r="M1104" i="3" s="1"/>
  <c r="D337" i="7"/>
  <c r="B337" i="7"/>
  <c r="D330" i="7"/>
  <c r="O970" i="3" s="1"/>
  <c r="B330" i="7"/>
  <c r="M957" i="3" s="1"/>
  <c r="B327" i="7"/>
  <c r="D327" i="7"/>
  <c r="B324" i="7"/>
  <c r="D324" i="7"/>
  <c r="B316" i="7"/>
  <c r="D316" i="7"/>
  <c r="B932" i="7"/>
  <c r="D932" i="7"/>
  <c r="B950" i="7"/>
  <c r="M647" i="3" s="1"/>
  <c r="D950" i="7"/>
  <c r="O655" i="3" s="1"/>
  <c r="B191" i="7"/>
  <c r="D191" i="7"/>
  <c r="O617" i="3" s="1"/>
  <c r="B64" i="7"/>
  <c r="M579" i="3" s="1"/>
  <c r="D64" i="7"/>
  <c r="O583" i="3" s="1"/>
  <c r="D910" i="7"/>
  <c r="B265" i="7"/>
  <c r="M122" i="3" s="1"/>
  <c r="D265" i="7"/>
  <c r="O124" i="3" s="1"/>
  <c r="B402" i="7"/>
  <c r="D402" i="7"/>
  <c r="O2064" i="3" s="1"/>
  <c r="D396" i="7"/>
  <c r="O1997" i="3" s="1"/>
  <c r="B396" i="7"/>
  <c r="M2003" i="3" s="1"/>
  <c r="B395" i="7"/>
  <c r="D395" i="7"/>
  <c r="B394" i="7"/>
  <c r="M1958" i="3" s="1"/>
  <c r="D394" i="7"/>
  <c r="O1961" i="3" s="1"/>
  <c r="B831" i="7"/>
  <c r="D831" i="7"/>
  <c r="B906" i="7"/>
  <c r="D906" i="7"/>
  <c r="B387" i="7"/>
  <c r="M1806" i="3" s="1"/>
  <c r="D387" i="7"/>
  <c r="B378" i="7"/>
  <c r="D378" i="7"/>
  <c r="D100" i="7"/>
  <c r="B100" i="7"/>
  <c r="B360" i="7"/>
  <c r="D360" i="7"/>
  <c r="B356" i="7"/>
  <c r="D356" i="7"/>
  <c r="B8" i="7"/>
  <c r="M1117" i="3" s="1"/>
  <c r="D8" i="7"/>
  <c r="O1110" i="3" s="1"/>
  <c r="B332" i="7"/>
  <c r="M989" i="3" s="1"/>
  <c r="D332" i="7"/>
  <c r="B769" i="7"/>
  <c r="D769" i="7"/>
  <c r="D83" i="7"/>
  <c r="B83" i="7"/>
  <c r="B271" i="7"/>
  <c r="D271" i="7"/>
  <c r="B270" i="7"/>
  <c r="D270" i="7"/>
  <c r="D416" i="7"/>
  <c r="B416" i="7"/>
  <c r="D922" i="7"/>
  <c r="B922" i="7"/>
  <c r="B96" i="7"/>
  <c r="M2194" i="3" s="1"/>
  <c r="D96" i="7"/>
  <c r="O2193" i="3" s="1"/>
  <c r="B410" i="7"/>
  <c r="D410" i="7"/>
  <c r="B863" i="7"/>
  <c r="D863" i="7"/>
  <c r="B369" i="7"/>
  <c r="M1473" i="3" s="1"/>
  <c r="D369" i="7"/>
  <c r="O1475" i="3" s="1"/>
  <c r="B357" i="7"/>
  <c r="D357" i="7"/>
  <c r="D86" i="7"/>
  <c r="B86" i="7"/>
  <c r="D347" i="7"/>
  <c r="O1165" i="3" s="1"/>
  <c r="B347" i="7"/>
  <c r="B344" i="7"/>
  <c r="D344" i="7"/>
  <c r="D328" i="7"/>
  <c r="B328" i="7"/>
  <c r="D49" i="7"/>
  <c r="B49" i="7"/>
  <c r="D319" i="7"/>
  <c r="B319" i="7"/>
  <c r="B291" i="7"/>
  <c r="D291" i="7"/>
  <c r="B269" i="7"/>
  <c r="M167" i="3" s="1"/>
  <c r="D269" i="7"/>
  <c r="B259" i="7"/>
  <c r="D259" i="7"/>
  <c r="B938" i="7"/>
  <c r="D938" i="7"/>
  <c r="B44" i="7"/>
  <c r="D44" i="7"/>
  <c r="O2270" i="3" s="1"/>
  <c r="B244" i="7"/>
  <c r="D244" i="7"/>
  <c r="B412" i="7"/>
  <c r="D412" i="7"/>
  <c r="B220" i="7"/>
  <c r="D220" i="7"/>
  <c r="B946" i="7"/>
  <c r="M1893" i="3" s="1"/>
  <c r="D946" i="7"/>
  <c r="B384" i="7"/>
  <c r="D384" i="7"/>
  <c r="B231" i="7"/>
  <c r="M1749" i="3" s="1"/>
  <c r="D231" i="7"/>
  <c r="B232" i="7"/>
  <c r="D232" i="7"/>
  <c r="D82" i="7"/>
  <c r="O1589" i="3" s="1"/>
  <c r="B82" i="7"/>
  <c r="M1591" i="3" s="1"/>
  <c r="B98" i="7"/>
  <c r="M1579" i="3" s="1"/>
  <c r="D98" i="7"/>
  <c r="B363" i="7"/>
  <c r="M1404" i="3" s="1"/>
  <c r="D363" i="7"/>
  <c r="D909" i="7"/>
  <c r="O844" i="3" s="1"/>
  <c r="B909" i="7"/>
  <c r="B320" i="7"/>
  <c r="D320" i="7"/>
  <c r="B306" i="7"/>
  <c r="D306" i="7"/>
  <c r="O675" i="3" s="1"/>
  <c r="B281" i="7"/>
  <c r="M319" i="3" s="1"/>
  <c r="D281" i="7"/>
  <c r="O318" i="3" s="1"/>
  <c r="D257" i="7"/>
  <c r="O56" i="3" s="1"/>
  <c r="B257" i="7"/>
  <c r="B253" i="7"/>
  <c r="D253" i="7"/>
  <c r="O40" i="3" s="1"/>
  <c r="B851" i="7"/>
  <c r="D851" i="7"/>
  <c r="B945" i="7"/>
  <c r="D945" i="7"/>
  <c r="B422" i="7"/>
  <c r="M2365" i="3" s="1"/>
  <c r="D422" i="7"/>
  <c r="B414" i="7"/>
  <c r="D414" i="7"/>
  <c r="O2259" i="3" s="1"/>
  <c r="B408" i="7"/>
  <c r="M2156" i="3" s="1"/>
  <c r="D408" i="7"/>
  <c r="B206" i="7"/>
  <c r="M2062" i="3" s="1"/>
  <c r="D206" i="7"/>
  <c r="B399" i="7"/>
  <c r="M2032" i="3" s="1"/>
  <c r="D399" i="7"/>
  <c r="B393" i="7"/>
  <c r="D393" i="7"/>
  <c r="B26" i="7"/>
  <c r="D26" i="7"/>
  <c r="B733" i="7"/>
  <c r="M1890" i="3" s="1"/>
  <c r="D733" i="7"/>
  <c r="B896" i="7"/>
  <c r="D896" i="7"/>
  <c r="B752" i="7"/>
  <c r="D752" i="7"/>
  <c r="D782" i="7"/>
  <c r="B782" i="7"/>
  <c r="M1502" i="3" s="1"/>
  <c r="B362" i="7"/>
  <c r="M1386" i="3" s="1"/>
  <c r="D362" i="7"/>
  <c r="B326" i="7"/>
  <c r="M910" i="3" s="1"/>
  <c r="D326" i="7"/>
  <c r="O911" i="3" s="1"/>
  <c r="B289" i="7"/>
  <c r="D289" i="7"/>
  <c r="O426" i="3" s="1"/>
  <c r="B267" i="7"/>
  <c r="M154" i="3" s="1"/>
  <c r="D267" i="7"/>
  <c r="D260" i="7"/>
  <c r="O91" i="3" s="1"/>
  <c r="B260" i="7"/>
  <c r="B74" i="7"/>
  <c r="D74" i="7"/>
  <c r="B421" i="7"/>
  <c r="D421" i="7"/>
  <c r="B153" i="7"/>
  <c r="M1857" i="3" s="1"/>
  <c r="D153" i="7"/>
  <c r="O1861" i="3" s="1"/>
  <c r="B389" i="7"/>
  <c r="D389" i="7"/>
  <c r="B373" i="7"/>
  <c r="D373" i="7"/>
  <c r="D368" i="7"/>
  <c r="O1464" i="3" s="1"/>
  <c r="B368" i="7"/>
  <c r="M1465" i="3" s="1"/>
  <c r="B12" i="7"/>
  <c r="D12" i="7"/>
  <c r="B354" i="7"/>
  <c r="D354" i="7"/>
  <c r="D351" i="7"/>
  <c r="B351" i="7"/>
  <c r="B334" i="7"/>
  <c r="D334" i="7"/>
  <c r="O1019" i="3" s="1"/>
  <c r="B307" i="7"/>
  <c r="D307" i="7"/>
  <c r="O695" i="3" s="1"/>
  <c r="B305" i="7"/>
  <c r="M662" i="3" s="1"/>
  <c r="D305" i="7"/>
  <c r="D41" i="7"/>
  <c r="B41" i="7"/>
  <c r="B898" i="7"/>
  <c r="D898" i="7"/>
  <c r="O254" i="3" s="1"/>
  <c r="B73" i="7"/>
  <c r="D73" i="7"/>
  <c r="D404" i="7"/>
  <c r="B404" i="7"/>
  <c r="M2107" i="3" s="1"/>
  <c r="B397" i="7"/>
  <c r="D397" i="7"/>
  <c r="B140" i="7"/>
  <c r="M1802" i="3" s="1"/>
  <c r="D140" i="7"/>
  <c r="B386" i="7"/>
  <c r="D386" i="7"/>
  <c r="B383" i="7"/>
  <c r="D383" i="7"/>
  <c r="D361" i="7"/>
  <c r="B361" i="7"/>
  <c r="B919" i="7"/>
  <c r="D919" i="7"/>
  <c r="B322" i="7"/>
  <c r="D322" i="7"/>
  <c r="O831" i="3" s="1"/>
  <c r="B116" i="7"/>
  <c r="D116" i="7"/>
  <c r="B313" i="7"/>
  <c r="D313" i="7"/>
  <c r="O734" i="3" s="1"/>
  <c r="B34" i="7"/>
  <c r="M571" i="3" s="1"/>
  <c r="D34" i="7"/>
  <c r="B287" i="7"/>
  <c r="D287" i="7"/>
  <c r="B759" i="7"/>
  <c r="D759" i="7"/>
  <c r="B285" i="7"/>
  <c r="D285" i="7"/>
  <c r="D413" i="7"/>
  <c r="O2244" i="3" s="1"/>
  <c r="B413" i="7"/>
  <c r="B407" i="7"/>
  <c r="D407" i="7"/>
  <c r="B403" i="7"/>
  <c r="D403" i="7"/>
  <c r="B734" i="7"/>
  <c r="D734" i="7"/>
  <c r="D400" i="7"/>
  <c r="B400" i="7"/>
  <c r="D398" i="7"/>
  <c r="O2010" i="3" s="1"/>
  <c r="B398" i="7"/>
  <c r="B833" i="7"/>
  <c r="D833" i="7"/>
  <c r="D917" i="7"/>
  <c r="B917" i="7"/>
  <c r="D845" i="7"/>
  <c r="B845" i="7"/>
  <c r="B147" i="7"/>
  <c r="M1736" i="3" s="1"/>
  <c r="D147" i="7"/>
  <c r="B382" i="7"/>
  <c r="M1719" i="3" s="1"/>
  <c r="D382" i="7"/>
  <c r="O1721" i="3" s="1"/>
  <c r="D62" i="7"/>
  <c r="O1637" i="3" s="1"/>
  <c r="B62" i="7"/>
  <c r="B37" i="7"/>
  <c r="D37" i="7"/>
  <c r="D24" i="7"/>
  <c r="B24" i="7"/>
  <c r="B338" i="7"/>
  <c r="M1051" i="3" s="1"/>
  <c r="D338" i="7"/>
  <c r="O1051" i="3" s="1"/>
  <c r="D954" i="7"/>
  <c r="D318" i="7"/>
  <c r="O776" i="3" s="1"/>
  <c r="B318" i="7"/>
  <c r="M771" i="3" s="1"/>
  <c r="D314" i="7"/>
  <c r="O738" i="3" s="1"/>
  <c r="B314" i="7"/>
  <c r="M739" i="3" s="1"/>
  <c r="D312" i="7"/>
  <c r="B312" i="7"/>
  <c r="M727" i="3" s="1"/>
  <c r="D172" i="7"/>
  <c r="B172" i="7"/>
  <c r="B941" i="7"/>
  <c r="D941" i="7"/>
  <c r="B193" i="7"/>
  <c r="D193" i="7"/>
  <c r="O338" i="3" s="1"/>
  <c r="B375" i="7"/>
  <c r="M1606" i="3" s="1"/>
  <c r="D375" i="7"/>
  <c r="O1608" i="3" s="1"/>
  <c r="B853" i="7"/>
  <c r="M1600" i="3" s="1"/>
  <c r="D853" i="7"/>
  <c r="O1598" i="3" s="1"/>
  <c r="B786" i="7"/>
  <c r="D786" i="7"/>
  <c r="B331" i="7"/>
  <c r="D331" i="7"/>
  <c r="B954" i="7"/>
  <c r="B315" i="7"/>
  <c r="M744" i="3" s="1"/>
  <c r="D315" i="7"/>
  <c r="D198" i="7"/>
  <c r="B198" i="7"/>
  <c r="B301" i="7"/>
  <c r="D301" i="7"/>
  <c r="B292" i="7"/>
  <c r="D292" i="7"/>
  <c r="D418" i="7"/>
  <c r="O2321" i="3" s="1"/>
  <c r="B418" i="7"/>
  <c r="B237" i="7"/>
  <c r="D237" i="7"/>
  <c r="B406" i="7"/>
  <c r="M2132" i="3" s="1"/>
  <c r="D406" i="7"/>
  <c r="O2132" i="3" s="1"/>
  <c r="B401" i="7"/>
  <c r="D401" i="7"/>
  <c r="B900" i="7"/>
  <c r="M2024" i="3" s="1"/>
  <c r="D900" i="7"/>
  <c r="B228" i="7"/>
  <c r="D228" i="7"/>
  <c r="O2004" i="3" s="1"/>
  <c r="B78" i="7"/>
  <c r="D78" i="7"/>
  <c r="B379" i="7"/>
  <c r="D379" i="7"/>
  <c r="B911" i="7"/>
  <c r="D911" i="7"/>
  <c r="B339" i="7"/>
  <c r="D339" i="7"/>
  <c r="D335" i="7"/>
  <c r="B335" i="7"/>
  <c r="B905" i="7"/>
  <c r="D905" i="7"/>
  <c r="B258" i="7"/>
  <c r="M62" i="3" s="1"/>
  <c r="D258" i="7"/>
  <c r="O63" i="3" s="1"/>
  <c r="B280" i="7"/>
  <c r="D280" i="7"/>
  <c r="B814" i="7"/>
  <c r="D814" i="7"/>
  <c r="B139" i="7"/>
  <c r="D139" i="7"/>
  <c r="O239" i="3" s="1"/>
  <c r="B887" i="7"/>
  <c r="D887" i="7"/>
  <c r="B261" i="7"/>
  <c r="D261" i="7"/>
  <c r="B39" i="7"/>
  <c r="D39" i="7"/>
  <c r="B179" i="7"/>
  <c r="M39" i="3" s="1"/>
  <c r="D179" i="7"/>
  <c r="B249" i="7"/>
  <c r="D249" i="7"/>
  <c r="B284" i="7"/>
  <c r="D284" i="7"/>
  <c r="D5" i="7"/>
  <c r="B5" i="7"/>
  <c r="D274" i="7"/>
  <c r="B274" i="7"/>
  <c r="D272" i="7"/>
  <c r="B272" i="7"/>
  <c r="M197" i="3" s="1"/>
  <c r="B847" i="7"/>
  <c r="D847" i="7"/>
  <c r="B385" i="7"/>
  <c r="D385" i="7"/>
  <c r="B77" i="7"/>
  <c r="D77" i="7"/>
  <c r="B358" i="7"/>
  <c r="M1345" i="3" s="1"/>
  <c r="D358" i="7"/>
  <c r="O1341" i="3" s="1"/>
  <c r="B748" i="7"/>
  <c r="D748" i="7"/>
  <c r="B852" i="7"/>
  <c r="D852" i="7"/>
  <c r="D349" i="7"/>
  <c r="B349" i="7"/>
  <c r="M1173" i="3" s="1"/>
  <c r="B861" i="7"/>
  <c r="M1086" i="3" s="1"/>
  <c r="D861" i="7"/>
  <c r="B329" i="7"/>
  <c r="M952" i="3" s="1"/>
  <c r="D329" i="7"/>
  <c r="O947" i="3" s="1"/>
  <c r="B317" i="7"/>
  <c r="D317" i="7"/>
  <c r="O768" i="3" s="1"/>
  <c r="D918" i="7"/>
  <c r="D310" i="7"/>
  <c r="B310" i="7"/>
  <c r="D245" i="7"/>
  <c r="B245" i="7"/>
  <c r="B300" i="7"/>
  <c r="D300" i="7"/>
  <c r="B299" i="7"/>
  <c r="D299" i="7"/>
  <c r="D907" i="7"/>
  <c r="B70" i="7"/>
  <c r="D70" i="7"/>
  <c r="D962" i="7"/>
  <c r="B918" i="7"/>
  <c r="B210" i="7"/>
  <c r="D210" i="7"/>
  <c r="B28" i="7"/>
  <c r="D28" i="7"/>
  <c r="B380" i="7"/>
  <c r="D380" i="7"/>
  <c r="B842" i="7"/>
  <c r="D842" i="7"/>
  <c r="B110" i="7"/>
  <c r="D110" i="7"/>
  <c r="B175" i="7"/>
  <c r="M1623" i="3" s="1"/>
  <c r="D175" i="7"/>
  <c r="O1626" i="3" s="1"/>
  <c r="B915" i="7"/>
  <c r="B372" i="7"/>
  <c r="D372" i="7"/>
  <c r="B371" i="7"/>
  <c r="D371" i="7"/>
  <c r="B367" i="7"/>
  <c r="D367" i="7"/>
  <c r="B359" i="7"/>
  <c r="D359" i="7"/>
  <c r="B219" i="7"/>
  <c r="D219" i="7"/>
  <c r="B352" i="7"/>
  <c r="D352" i="7"/>
  <c r="D211" i="7"/>
  <c r="O1177" i="3" s="1"/>
  <c r="B211" i="7"/>
  <c r="D345" i="7"/>
  <c r="O1147" i="3" s="1"/>
  <c r="B345" i="7"/>
  <c r="M1147" i="3" s="1"/>
  <c r="B325" i="7"/>
  <c r="D325" i="7"/>
  <c r="O869" i="3" s="1"/>
  <c r="B308" i="7"/>
  <c r="M707" i="3" s="1"/>
  <c r="D308" i="7"/>
  <c r="B296" i="7"/>
  <c r="D296" i="7"/>
  <c r="O508" i="3" s="1"/>
  <c r="B295" i="7"/>
  <c r="D295" i="7"/>
  <c r="D58" i="7"/>
  <c r="B58" i="7"/>
  <c r="D61" i="7"/>
  <c r="B61" i="7"/>
  <c r="D278" i="7"/>
  <c r="B278" i="7"/>
  <c r="B910" i="7"/>
  <c r="B273" i="7"/>
  <c r="D273" i="7"/>
  <c r="D264" i="7"/>
  <c r="B264" i="7"/>
  <c r="B263" i="7"/>
  <c r="D263" i="7"/>
  <c r="B255" i="7"/>
  <c r="D255" i="7"/>
  <c r="B251" i="7"/>
  <c r="D251" i="7"/>
  <c r="B248" i="7"/>
  <c r="D248" i="7"/>
  <c r="B266" i="7"/>
  <c r="D266" i="7"/>
  <c r="B262" i="7"/>
  <c r="D262" i="7"/>
  <c r="B256" i="7"/>
  <c r="D256" i="7"/>
  <c r="B747" i="7"/>
  <c r="D747" i="7"/>
  <c r="B348" i="7"/>
  <c r="D348" i="7"/>
  <c r="B346" i="7"/>
  <c r="D346" i="7"/>
  <c r="D343" i="7"/>
  <c r="B343" i="7"/>
  <c r="B203" i="7"/>
  <c r="D203" i="7"/>
  <c r="B97" i="7"/>
  <c r="D97" i="7"/>
  <c r="B840" i="7"/>
  <c r="D840" i="7"/>
  <c r="B309" i="7"/>
  <c r="D309" i="7"/>
  <c r="B127" i="7"/>
  <c r="M577" i="3" s="1"/>
  <c r="D127" i="7"/>
  <c r="O574" i="3" s="1"/>
  <c r="B298" i="7"/>
  <c r="M532" i="3" s="1"/>
  <c r="D298" i="7"/>
  <c r="O531" i="3" s="1"/>
  <c r="B297" i="7"/>
  <c r="D297" i="7"/>
  <c r="B229" i="7"/>
  <c r="D229" i="7"/>
  <c r="B294" i="7"/>
  <c r="D294" i="7"/>
  <c r="B290" i="7"/>
  <c r="M431" i="3" s="1"/>
  <c r="D290" i="7"/>
  <c r="O437" i="3" s="1"/>
  <c r="B288" i="7"/>
  <c r="M416" i="3" s="1"/>
  <c r="D288" i="7"/>
  <c r="B279" i="7"/>
  <c r="D279" i="7"/>
  <c r="B907" i="7"/>
  <c r="B233" i="7"/>
  <c r="D233" i="7"/>
  <c r="B336" i="7"/>
  <c r="D336" i="7"/>
  <c r="B333" i="7"/>
  <c r="D333" i="7"/>
  <c r="D323" i="7"/>
  <c r="O850" i="3" s="1"/>
  <c r="B323" i="7"/>
  <c r="M853" i="3" s="1"/>
  <c r="D321" i="7"/>
  <c r="B321" i="7"/>
  <c r="B872" i="7"/>
  <c r="D872" i="7"/>
  <c r="B286" i="7"/>
  <c r="D286" i="7"/>
  <c r="B252" i="7"/>
  <c r="D252" i="7"/>
  <c r="B302" i="7"/>
  <c r="D302" i="7"/>
  <c r="B195" i="7"/>
  <c r="D195" i="7"/>
  <c r="B283" i="7"/>
  <c r="D283" i="7"/>
  <c r="B277" i="7"/>
  <c r="D277" i="7"/>
  <c r="D819" i="7"/>
  <c r="B819" i="7"/>
  <c r="B235" i="7"/>
  <c r="D235" i="7"/>
  <c r="B377" i="7"/>
  <c r="D377" i="7"/>
  <c r="D370" i="7"/>
  <c r="O1478" i="3" s="1"/>
  <c r="B370" i="7"/>
  <c r="M1477" i="3" s="1"/>
  <c r="B355" i="7"/>
  <c r="D355" i="7"/>
  <c r="B353" i="7"/>
  <c r="D353" i="7"/>
  <c r="D808" i="7"/>
  <c r="B808" i="7"/>
  <c r="M1265" i="3" s="1"/>
  <c r="B350" i="7"/>
  <c r="M1234" i="3" s="1"/>
  <c r="D350" i="7"/>
  <c r="B27" i="7"/>
  <c r="D27" i="7"/>
  <c r="B311" i="7"/>
  <c r="D311" i="7"/>
  <c r="B282" i="7"/>
  <c r="D282" i="7"/>
  <c r="D276" i="7"/>
  <c r="B276" i="7"/>
  <c r="B275" i="7"/>
  <c r="D275" i="7"/>
  <c r="B268" i="7"/>
  <c r="D268" i="7"/>
  <c r="O158" i="3" s="1"/>
  <c r="B160" i="7"/>
  <c r="M71" i="3" s="1"/>
  <c r="D160" i="7"/>
  <c r="O70" i="3" s="1"/>
  <c r="B254" i="7"/>
  <c r="D254" i="7"/>
  <c r="H3" i="7"/>
  <c r="O646" i="3"/>
  <c r="E277" i="7"/>
  <c r="Q2743" i="3"/>
  <c r="Q2735" i="3"/>
  <c r="Q2739" i="3"/>
  <c r="Q2738" i="3"/>
  <c r="Q2736" i="3"/>
  <c r="Q2734" i="3"/>
  <c r="Q3269" i="3"/>
  <c r="Q795" i="3"/>
  <c r="Q1579" i="3"/>
  <c r="Q3270" i="3"/>
  <c r="Q4745" i="3"/>
  <c r="Q4742" i="3"/>
  <c r="Q4741" i="3"/>
  <c r="Q2661" i="3"/>
  <c r="Q2649" i="3"/>
  <c r="Q2660" i="3"/>
  <c r="Q2648" i="3"/>
  <c r="Q2655" i="3"/>
  <c r="Q2665" i="3"/>
  <c r="Q2653" i="3"/>
  <c r="N4789" i="3"/>
  <c r="N4787" i="3"/>
  <c r="N77" i="3"/>
  <c r="N71" i="3"/>
  <c r="N69" i="3"/>
  <c r="N155" i="3"/>
  <c r="N152" i="3"/>
  <c r="N924" i="3"/>
  <c r="N930" i="3"/>
  <c r="N4899" i="3"/>
  <c r="N4898" i="3"/>
  <c r="N4903" i="3"/>
  <c r="Q4246" i="3"/>
  <c r="Q4245" i="3"/>
  <c r="Q1399" i="3"/>
  <c r="Q1398" i="3"/>
  <c r="Q1405" i="3"/>
  <c r="Q1403" i="3"/>
  <c r="Q1716" i="3"/>
  <c r="Q1714" i="3"/>
  <c r="Q1715" i="3"/>
  <c r="Q1718" i="3"/>
  <c r="Q3272" i="3"/>
  <c r="Q3271" i="3"/>
  <c r="Q3278" i="3"/>
  <c r="Q3276" i="3"/>
  <c r="Q3268" i="3"/>
  <c r="Q3274" i="3"/>
  <c r="Q3275" i="3"/>
  <c r="Q4247" i="3"/>
  <c r="Q1739" i="3"/>
  <c r="Q1742" i="3"/>
  <c r="N353" i="3"/>
  <c r="N352" i="3"/>
  <c r="N359" i="3"/>
  <c r="Q799" i="3"/>
  <c r="Q792" i="3"/>
  <c r="Q803" i="3"/>
  <c r="Q1713" i="3"/>
  <c r="Q1717" i="3"/>
  <c r="Q1583" i="3"/>
  <c r="Q1582" i="3"/>
  <c r="Q341" i="3"/>
  <c r="Q340" i="3"/>
  <c r="Q347" i="3"/>
  <c r="N5818" i="3"/>
  <c r="N5811" i="3"/>
  <c r="N2057" i="3"/>
  <c r="N2055" i="3"/>
  <c r="Q793" i="3"/>
  <c r="Q801" i="3"/>
  <c r="N2678" i="3"/>
  <c r="N2679" i="3"/>
  <c r="N66" i="3"/>
  <c r="N60" i="3"/>
  <c r="N63" i="3"/>
  <c r="N965" i="3"/>
  <c r="N960" i="3"/>
  <c r="N955" i="3"/>
  <c r="N970" i="3"/>
  <c r="N968" i="3"/>
  <c r="N1444" i="3"/>
  <c r="N1447" i="3"/>
  <c r="Q853" i="3"/>
  <c r="Q850" i="3"/>
  <c r="Q4765" i="3"/>
  <c r="Q4762" i="3"/>
  <c r="Q2790" i="3"/>
  <c r="Q2797" i="3"/>
  <c r="Q2795" i="3"/>
  <c r="Q203" i="3"/>
  <c r="Q508" i="3"/>
  <c r="Q513" i="3"/>
  <c r="Q761" i="3"/>
  <c r="Q4277" i="3"/>
  <c r="Q4271" i="3"/>
  <c r="Q5117" i="3"/>
  <c r="N1999" i="3"/>
  <c r="N1268" i="3"/>
  <c r="M5964" i="3"/>
  <c r="Q330" i="3"/>
  <c r="Q329" i="3"/>
  <c r="N3771" i="3"/>
  <c r="N3765" i="3"/>
  <c r="N3770" i="3"/>
  <c r="N688" i="3"/>
  <c r="N687" i="3"/>
  <c r="N686" i="3"/>
  <c r="Q1441" i="3"/>
  <c r="Q1440" i="3"/>
  <c r="Q1437" i="3"/>
  <c r="Q1443" i="3"/>
  <c r="N5705" i="3"/>
  <c r="N5707" i="3"/>
  <c r="N5704" i="3"/>
  <c r="N566" i="3"/>
  <c r="N570" i="3"/>
  <c r="Q687" i="3"/>
  <c r="Q686" i="3"/>
  <c r="Q688" i="3"/>
  <c r="N1116" i="3"/>
  <c r="N1106" i="3"/>
  <c r="N1117" i="3"/>
  <c r="N1109" i="3"/>
  <c r="M475" i="3"/>
  <c r="N19" i="3"/>
  <c r="N18" i="3"/>
  <c r="Q879" i="3"/>
  <c r="Q870" i="3"/>
  <c r="Q873" i="3"/>
  <c r="Q876" i="3"/>
  <c r="Q4901" i="3"/>
  <c r="Q2271" i="3"/>
  <c r="N4037" i="3"/>
  <c r="Q4786" i="3"/>
  <c r="Q1637" i="3"/>
  <c r="Q5978" i="3"/>
  <c r="Q3017" i="3"/>
  <c r="Q3298" i="3"/>
  <c r="N6605" i="3"/>
  <c r="Q4838" i="3"/>
  <c r="O659" i="3"/>
  <c r="N4764" i="3"/>
  <c r="Q2448" i="3"/>
  <c r="N2732" i="3"/>
  <c r="N3753" i="3"/>
  <c r="N4744" i="3"/>
  <c r="N6351" i="3"/>
  <c r="Q2439" i="3"/>
  <c r="Q2449" i="3"/>
  <c r="N2684" i="3"/>
  <c r="Q3347" i="3"/>
  <c r="N4765" i="3"/>
  <c r="N3769" i="3"/>
  <c r="N4626" i="3"/>
  <c r="N4432" i="3"/>
  <c r="N4627" i="3"/>
  <c r="Q1854" i="3"/>
  <c r="N4628" i="3"/>
  <c r="Q3012" i="3"/>
  <c r="N2091" i="3"/>
  <c r="N2085" i="3"/>
  <c r="N2087" i="3"/>
  <c r="N2093" i="3"/>
  <c r="N2090" i="3"/>
  <c r="Q2268" i="3"/>
  <c r="Q2267" i="3"/>
  <c r="Q2269" i="3"/>
  <c r="N369" i="3"/>
  <c r="N376" i="3"/>
  <c r="N2084" i="3"/>
  <c r="N2092" i="3"/>
  <c r="Q3625" i="3"/>
  <c r="Q3627" i="3"/>
  <c r="Q3626" i="3"/>
  <c r="Q3628" i="3"/>
  <c r="Q3623" i="3"/>
  <c r="Q3631" i="3"/>
  <c r="Q3624" i="3"/>
  <c r="Q2194" i="3"/>
  <c r="Q2197" i="3"/>
  <c r="Q2199" i="3"/>
  <c r="Q2193" i="3"/>
  <c r="Q2198" i="3"/>
  <c r="N572" i="3"/>
  <c r="N578" i="3"/>
  <c r="N580" i="3"/>
  <c r="Q1068" i="3"/>
  <c r="Q2196" i="3"/>
  <c r="Q5816" i="3"/>
  <c r="Q4161" i="3"/>
  <c r="Q4159" i="3"/>
  <c r="Q4157" i="3"/>
  <c r="N370" i="3"/>
  <c r="N377" i="3"/>
  <c r="N2272" i="3"/>
  <c r="Q5811" i="3"/>
  <c r="Q4904" i="3"/>
  <c r="Q4898" i="3"/>
  <c r="Q4900" i="3"/>
  <c r="Q4902" i="3"/>
  <c r="Q4899" i="3"/>
  <c r="N4425" i="3"/>
  <c r="N4430" i="3"/>
  <c r="N4431" i="3"/>
  <c r="N4426" i="3"/>
  <c r="N4428" i="3"/>
  <c r="N3547" i="3"/>
  <c r="N3545" i="3"/>
  <c r="N3543" i="3"/>
  <c r="Q1096" i="3"/>
  <c r="Q1099" i="3"/>
  <c r="Q1100" i="3"/>
  <c r="Q1103" i="3"/>
  <c r="Q4784" i="3"/>
  <c r="Q4788" i="3"/>
  <c r="Q4785" i="3"/>
  <c r="Q4787" i="3"/>
  <c r="N371" i="3"/>
  <c r="N587" i="3"/>
  <c r="N3546" i="3"/>
  <c r="N3631" i="3"/>
  <c r="N3017" i="3"/>
  <c r="N3013" i="3"/>
  <c r="N3015" i="3"/>
  <c r="N4766" i="3"/>
  <c r="N4767" i="3"/>
  <c r="N674" i="3"/>
  <c r="N673" i="3"/>
  <c r="Q1149" i="3"/>
  <c r="Q1148" i="3"/>
  <c r="N2088" i="3"/>
  <c r="Q4903" i="3"/>
  <c r="Q5175" i="3"/>
  <c r="N568" i="3"/>
  <c r="N2086" i="3"/>
  <c r="N2094" i="3"/>
  <c r="N3544" i="3"/>
  <c r="N564" i="3"/>
  <c r="N2269" i="3"/>
  <c r="N4429" i="3"/>
  <c r="Q5812" i="3"/>
  <c r="Q3014" i="3"/>
  <c r="Q3015" i="3"/>
  <c r="Q3013" i="3"/>
  <c r="Q6503" i="3"/>
  <c r="Q6505" i="3"/>
  <c r="Q6502" i="3"/>
  <c r="N523" i="3"/>
  <c r="N519" i="3"/>
  <c r="Q1075" i="3"/>
  <c r="Q1072" i="3"/>
  <c r="Q1071" i="3"/>
  <c r="Q1079" i="3"/>
  <c r="Q1066" i="3"/>
  <c r="Q1078" i="3"/>
  <c r="N797" i="3"/>
  <c r="N518" i="3"/>
  <c r="Q1077" i="3"/>
  <c r="Q1097" i="3"/>
  <c r="N1372" i="3"/>
  <c r="N2056" i="3"/>
  <c r="N3012" i="3"/>
  <c r="N3548" i="3"/>
  <c r="Q4158" i="3"/>
  <c r="N4763" i="3"/>
  <c r="N406" i="3"/>
  <c r="N400" i="3"/>
  <c r="N403" i="3"/>
  <c r="N397" i="3"/>
  <c r="N373" i="3"/>
  <c r="N522" i="3"/>
  <c r="N588" i="3"/>
  <c r="N794" i="3"/>
  <c r="N800" i="3"/>
  <c r="Q824" i="3"/>
  <c r="Q1076" i="3"/>
  <c r="Q1150" i="3"/>
  <c r="N374" i="3"/>
  <c r="N581" i="3"/>
  <c r="Q825" i="3"/>
  <c r="Q1080" i="3"/>
  <c r="Q1101" i="3"/>
  <c r="Q1105" i="3"/>
  <c r="N2089" i="3"/>
  <c r="N3016" i="3"/>
  <c r="N569" i="3"/>
  <c r="N565" i="3"/>
  <c r="N571" i="3"/>
  <c r="N567" i="3"/>
  <c r="Q5818" i="3"/>
  <c r="Q5815" i="3"/>
  <c r="Q5813" i="3"/>
  <c r="Q5814" i="3"/>
  <c r="N2271" i="3"/>
  <c r="N2267" i="3"/>
  <c r="N2268" i="3"/>
  <c r="N3623" i="3"/>
  <c r="N3625" i="3"/>
  <c r="N3624" i="3"/>
  <c r="N3630" i="3"/>
  <c r="Q4160" i="3"/>
  <c r="N585" i="3"/>
  <c r="N582" i="3"/>
  <c r="N579" i="3"/>
  <c r="N1589" i="3"/>
  <c r="N1591" i="3"/>
  <c r="N1596" i="3"/>
  <c r="N1590" i="3"/>
  <c r="N1595" i="3"/>
  <c r="Q5179" i="3"/>
  <c r="Q5174" i="3"/>
  <c r="Q5178" i="3"/>
  <c r="Q5177" i="3"/>
  <c r="Q5961" i="3"/>
  <c r="Q5962" i="3"/>
  <c r="Q5965" i="3"/>
  <c r="Q5964" i="3"/>
  <c r="Q1442" i="3"/>
  <c r="Q1439" i="3"/>
  <c r="Q331" i="3"/>
  <c r="Q1438" i="3"/>
  <c r="N2195" i="3"/>
  <c r="N3763" i="3"/>
  <c r="N5706" i="3"/>
  <c r="N3766" i="3"/>
  <c r="N4790" i="3"/>
  <c r="Q2450" i="3"/>
  <c r="Q2446" i="3"/>
  <c r="Q2442" i="3"/>
  <c r="Q2438" i="3"/>
  <c r="Q2443" i="3"/>
  <c r="Q2741" i="3"/>
  <c r="Q2737" i="3"/>
  <c r="Q2740" i="3"/>
  <c r="Q2742" i="3"/>
  <c r="N2685" i="3"/>
  <c r="N2681" i="3"/>
  <c r="N2683" i="3"/>
  <c r="N2687" i="3"/>
  <c r="N2686" i="3"/>
  <c r="N4998" i="3"/>
  <c r="N4997" i="3"/>
  <c r="N3768" i="3"/>
  <c r="N3762" i="3"/>
  <c r="N3767" i="3"/>
  <c r="N3764" i="3"/>
  <c r="N2680" i="3"/>
  <c r="N4984" i="3"/>
  <c r="N4982" i="3"/>
  <c r="N2197" i="3"/>
  <c r="N2192" i="3"/>
  <c r="O5175" i="3"/>
  <c r="N1740" i="3"/>
  <c r="N5816" i="3"/>
  <c r="N5813" i="3"/>
  <c r="Q5972" i="3"/>
  <c r="Q3752" i="3"/>
  <c r="Q3753" i="3"/>
  <c r="Q3748" i="3"/>
  <c r="Q2789" i="3"/>
  <c r="Q2793" i="3"/>
  <c r="N4120" i="3"/>
  <c r="N4129" i="3"/>
  <c r="N4128" i="3"/>
  <c r="N6354" i="3"/>
  <c r="N6353" i="3"/>
  <c r="Q4766" i="3"/>
  <c r="Q4763" i="3"/>
  <c r="Q5514" i="3"/>
  <c r="Q5508" i="3"/>
  <c r="N1741" i="3"/>
  <c r="N4125" i="3"/>
  <c r="Q4764" i="3"/>
  <c r="Q4767" i="3"/>
  <c r="N1560" i="3"/>
  <c r="Q1626" i="3"/>
  <c r="Q1799" i="3"/>
  <c r="Q1802" i="3"/>
  <c r="Q1863" i="3"/>
  <c r="Q1884" i="3"/>
  <c r="Q2116" i="3"/>
  <c r="N2372" i="3"/>
  <c r="N1561" i="3"/>
  <c r="Q1570" i="3"/>
  <c r="Q1573" i="3"/>
  <c r="N1608" i="3"/>
  <c r="N1611" i="3"/>
  <c r="N1614" i="3"/>
  <c r="N1620" i="3"/>
  <c r="Q1636" i="3"/>
  <c r="Q1719" i="3"/>
  <c r="Q1761" i="3"/>
  <c r="Q1764" i="3"/>
  <c r="N1766" i="3"/>
  <c r="N1798" i="3"/>
  <c r="N1801" i="3"/>
  <c r="Q1856" i="3"/>
  <c r="N2074" i="3"/>
  <c r="N2156" i="3"/>
  <c r="Q2215" i="3"/>
  <c r="N1562" i="3"/>
  <c r="N1572" i="3"/>
  <c r="N1575" i="3"/>
  <c r="Q1624" i="3"/>
  <c r="Q1631" i="3"/>
  <c r="N1665" i="3"/>
  <c r="N1667" i="3"/>
  <c r="N1669" i="3"/>
  <c r="N1671" i="3"/>
  <c r="N1673" i="3"/>
  <c r="N1721" i="3"/>
  <c r="N1767" i="3"/>
  <c r="Q1804" i="3"/>
  <c r="Q1808" i="3"/>
  <c r="Q1861" i="3"/>
  <c r="N1888" i="3"/>
  <c r="Q2221" i="3"/>
  <c r="N3640" i="3"/>
  <c r="N6568" i="3"/>
  <c r="N6552" i="3"/>
  <c r="Q6516" i="3"/>
  <c r="N6449" i="3"/>
  <c r="N6375" i="3"/>
  <c r="Q6310" i="3"/>
  <c r="Q6556" i="3"/>
  <c r="N6453" i="3"/>
  <c r="Q6435" i="3"/>
  <c r="N6431" i="3"/>
  <c r="Q6420" i="3"/>
  <c r="Q6308" i="3"/>
  <c r="Q6611" i="3"/>
  <c r="Q6587" i="3"/>
  <c r="N6563" i="3"/>
  <c r="N6551" i="3"/>
  <c r="N6462" i="3"/>
  <c r="Q6439" i="3"/>
  <c r="Q6437" i="3"/>
  <c r="N6435" i="3"/>
  <c r="Q6422" i="3"/>
  <c r="N6287" i="3"/>
  <c r="Q6681" i="3"/>
  <c r="Q6610" i="3"/>
  <c r="N6455" i="3"/>
  <c r="N6437" i="3"/>
  <c r="Q6426" i="3"/>
  <c r="Q6275" i="3"/>
  <c r="Q6227" i="3"/>
  <c r="N6464" i="3"/>
  <c r="N6439" i="3"/>
  <c r="Q6430" i="3"/>
  <c r="N6285" i="3"/>
  <c r="Q6230" i="3"/>
  <c r="Q6590" i="3"/>
  <c r="N6461" i="3"/>
  <c r="N6454" i="3"/>
  <c r="Q6440" i="3"/>
  <c r="Q6424" i="3"/>
  <c r="Q6421" i="3"/>
  <c r="Q6278" i="3"/>
  <c r="Q6273" i="3"/>
  <c r="Q6685" i="3"/>
  <c r="N6656" i="3"/>
  <c r="N6553" i="3"/>
  <c r="N6463" i="3"/>
  <c r="N6456" i="3"/>
  <c r="N6438" i="3"/>
  <c r="N6436" i="3"/>
  <c r="Q6429" i="3"/>
  <c r="O6373" i="3"/>
  <c r="Q6312" i="3"/>
  <c r="N6286" i="3"/>
  <c r="N6655" i="3"/>
  <c r="N6558" i="3"/>
  <c r="N6440" i="3"/>
  <c r="Q6359" i="3"/>
  <c r="N6430" i="3"/>
  <c r="Q6224" i="3"/>
  <c r="N6222" i="3"/>
  <c r="N6220" i="3"/>
  <c r="Q6213" i="3"/>
  <c r="Q6184" i="3"/>
  <c r="Q6182" i="3"/>
  <c r="N6152" i="3"/>
  <c r="N6559" i="3"/>
  <c r="N6460" i="3"/>
  <c r="Q6418" i="3"/>
  <c r="Q6361" i="3"/>
  <c r="Q6228" i="3"/>
  <c r="Q6208" i="3"/>
  <c r="Q6203" i="3"/>
  <c r="N6188" i="3"/>
  <c r="Q6180" i="3"/>
  <c r="N6147" i="3"/>
  <c r="Q6145" i="3"/>
  <c r="N6142" i="3"/>
  <c r="N6108" i="3"/>
  <c r="N6102" i="3"/>
  <c r="N6099" i="3"/>
  <c r="Q6097" i="3"/>
  <c r="N6557" i="3"/>
  <c r="Q6425" i="3"/>
  <c r="N6379" i="3"/>
  <c r="Q6360" i="3"/>
  <c r="Q6216" i="3"/>
  <c r="N6186" i="3"/>
  <c r="N6184" i="3"/>
  <c r="N6459" i="3"/>
  <c r="Q6434" i="3"/>
  <c r="Q6223" i="3"/>
  <c r="Q6211" i="3"/>
  <c r="Q6206" i="3"/>
  <c r="N6182" i="3"/>
  <c r="N6150" i="3"/>
  <c r="Q6148" i="3"/>
  <c r="N6145" i="3"/>
  <c r="N6107" i="3"/>
  <c r="N6101" i="3"/>
  <c r="N6097" i="3"/>
  <c r="Q6680" i="3"/>
  <c r="N6554" i="3"/>
  <c r="Q6232" i="3"/>
  <c r="Q6201" i="3"/>
  <c r="N6180" i="3"/>
  <c r="N6451" i="3"/>
  <c r="Q6433" i="3"/>
  <c r="Q6276" i="3"/>
  <c r="Q6226" i="3"/>
  <c r="Q6214" i="3"/>
  <c r="Q6209" i="3"/>
  <c r="Q6187" i="3"/>
  <c r="Q6185" i="3"/>
  <c r="N6148" i="3"/>
  <c r="N6106" i="3"/>
  <c r="N6100" i="3"/>
  <c r="Q6098" i="3"/>
  <c r="N6457" i="3"/>
  <c r="N6450" i="3"/>
  <c r="Q6231" i="3"/>
  <c r="N6221" i="3"/>
  <c r="Q6204" i="3"/>
  <c r="Q6183" i="3"/>
  <c r="N6143" i="3"/>
  <c r="Q6549" i="3"/>
  <c r="Q6274" i="3"/>
  <c r="Q6217" i="3"/>
  <c r="Q6212" i="3"/>
  <c r="Q6199" i="3"/>
  <c r="N6187" i="3"/>
  <c r="Q6181" i="3"/>
  <c r="N6151" i="3"/>
  <c r="Q6149" i="3"/>
  <c r="Q6309" i="3"/>
  <c r="Q6215" i="3"/>
  <c r="Q6202" i="3"/>
  <c r="N6183" i="3"/>
  <c r="N6181" i="3"/>
  <c r="N6104" i="3"/>
  <c r="N6565" i="3"/>
  <c r="N6448" i="3"/>
  <c r="Q6229" i="3"/>
  <c r="Q6210" i="3"/>
  <c r="Q6188" i="3"/>
  <c r="N6149" i="3"/>
  <c r="Q6099" i="3"/>
  <c r="Q6475" i="3"/>
  <c r="Q6436" i="3"/>
  <c r="Q6218" i="3"/>
  <c r="Q6205" i="3"/>
  <c r="Q6200" i="3"/>
  <c r="Q6186" i="3"/>
  <c r="N6144" i="3"/>
  <c r="N6109" i="3"/>
  <c r="N6103" i="3"/>
  <c r="Q6207" i="3"/>
  <c r="N6030" i="3"/>
  <c r="Q6025" i="3"/>
  <c r="Q6023" i="3"/>
  <c r="N5899" i="3"/>
  <c r="Q5859" i="3"/>
  <c r="Q5623" i="3"/>
  <c r="Q5619" i="3"/>
  <c r="N5600" i="3"/>
  <c r="N5594" i="3"/>
  <c r="Q5587" i="3"/>
  <c r="Q5544" i="3"/>
  <c r="N6041" i="3"/>
  <c r="N6029" i="3"/>
  <c r="Q6021" i="3"/>
  <c r="Q6003" i="3"/>
  <c r="Q5943" i="3"/>
  <c r="N5915" i="3"/>
  <c r="N5906" i="3"/>
  <c r="N5896" i="3"/>
  <c r="N5891" i="3"/>
  <c r="N5873" i="3"/>
  <c r="Q5871" i="3"/>
  <c r="N5856" i="3"/>
  <c r="Q5698" i="3"/>
  <c r="Q5693" i="3"/>
  <c r="Q5657" i="3"/>
  <c r="N5593" i="3"/>
  <c r="N5587" i="3"/>
  <c r="Q5546" i="3"/>
  <c r="Q6225" i="3"/>
  <c r="N6098" i="3"/>
  <c r="Q6059" i="3"/>
  <c r="N6040" i="3"/>
  <c r="N6028" i="3"/>
  <c r="Q6019" i="3"/>
  <c r="Q6006" i="3"/>
  <c r="Q5945" i="3"/>
  <c r="N5905" i="3"/>
  <c r="N5799" i="3"/>
  <c r="N5619" i="3"/>
  <c r="N5605" i="3"/>
  <c r="N5599" i="3"/>
  <c r="Q5586" i="3"/>
  <c r="N5552" i="3"/>
  <c r="Q5550" i="3"/>
  <c r="Q5548" i="3"/>
  <c r="N6376" i="3"/>
  <c r="N6059" i="3"/>
  <c r="N6039" i="3"/>
  <c r="N6027" i="3"/>
  <c r="N6023" i="3"/>
  <c r="Q5939" i="3"/>
  <c r="N5893" i="3"/>
  <c r="Q5874" i="3"/>
  <c r="N5859" i="3"/>
  <c r="Q5841" i="3"/>
  <c r="Q5838" i="3"/>
  <c r="N5801" i="3"/>
  <c r="Q5742" i="3"/>
  <c r="N5698" i="3"/>
  <c r="Q5696" i="3"/>
  <c r="Q5656" i="3"/>
  <c r="Q5622" i="3"/>
  <c r="N5592" i="3"/>
  <c r="N5586" i="3"/>
  <c r="N5544" i="3"/>
  <c r="Q6074" i="3"/>
  <c r="N6038" i="3"/>
  <c r="N5968" i="3"/>
  <c r="Q5941" i="3"/>
  <c r="N5904" i="3"/>
  <c r="N5898" i="3"/>
  <c r="N5871" i="3"/>
  <c r="Q5691" i="3"/>
  <c r="N5604" i="3"/>
  <c r="N5598" i="3"/>
  <c r="Q5585" i="3"/>
  <c r="Q5553" i="3"/>
  <c r="N5548" i="3"/>
  <c r="N5546" i="3"/>
  <c r="N6219" i="3"/>
  <c r="N6185" i="3"/>
  <c r="Q6076" i="3"/>
  <c r="Q6064" i="3"/>
  <c r="Q6062" i="3"/>
  <c r="N6037" i="3"/>
  <c r="Q6026" i="3"/>
  <c r="Q5947" i="3"/>
  <c r="N5890" i="3"/>
  <c r="N5857" i="3"/>
  <c r="Q5855" i="3"/>
  <c r="N5759" i="3"/>
  <c r="Q5655" i="3"/>
  <c r="N5591" i="3"/>
  <c r="N5585" i="3"/>
  <c r="N5550" i="3"/>
  <c r="Q6311" i="3"/>
  <c r="Q6096" i="3"/>
  <c r="Q6057" i="3"/>
  <c r="N6036" i="3"/>
  <c r="Q6024" i="3"/>
  <c r="Q6005" i="3"/>
  <c r="N5941" i="3"/>
  <c r="N5903" i="3"/>
  <c r="N5895" i="3"/>
  <c r="N5874" i="3"/>
  <c r="Q5872" i="3"/>
  <c r="Q5786" i="3"/>
  <c r="N5696" i="3"/>
  <c r="Q5694" i="3"/>
  <c r="Q5625" i="3"/>
  <c r="Q5621" i="3"/>
  <c r="N5603" i="3"/>
  <c r="Q5590" i="3"/>
  <c r="Q5584" i="3"/>
  <c r="N6105" i="3"/>
  <c r="N6035" i="3"/>
  <c r="Q6022" i="3"/>
  <c r="Q6020" i="3"/>
  <c r="Q5944" i="3"/>
  <c r="N5902" i="3"/>
  <c r="Q5858" i="3"/>
  <c r="Q5840" i="3"/>
  <c r="Q5837" i="3"/>
  <c r="Q5654" i="3"/>
  <c r="N5597" i="3"/>
  <c r="N5590" i="3"/>
  <c r="N5584" i="3"/>
  <c r="N5553" i="3"/>
  <c r="Q5551" i="3"/>
  <c r="Q5547" i="3"/>
  <c r="Q5545" i="3"/>
  <c r="N6096" i="3"/>
  <c r="N6056" i="3"/>
  <c r="N6033" i="3"/>
  <c r="Q5946" i="3"/>
  <c r="N5908" i="3"/>
  <c r="N5901" i="3"/>
  <c r="N5897" i="3"/>
  <c r="N5786" i="3"/>
  <c r="Q5692" i="3"/>
  <c r="Q5653" i="3"/>
  <c r="Q5624" i="3"/>
  <c r="Q5620" i="3"/>
  <c r="Q6075" i="3"/>
  <c r="Q6073" i="3"/>
  <c r="N6032" i="3"/>
  <c r="Q6004" i="3"/>
  <c r="N5969" i="3"/>
  <c r="N5889" i="3"/>
  <c r="N5875" i="3"/>
  <c r="Q5873" i="3"/>
  <c r="N5858" i="3"/>
  <c r="N5601" i="3"/>
  <c r="N5595" i="3"/>
  <c r="N6432" i="3"/>
  <c r="Q6077" i="3"/>
  <c r="N6031" i="3"/>
  <c r="Q6007" i="3"/>
  <c r="N5967" i="3"/>
  <c r="N5942" i="3"/>
  <c r="N5907" i="3"/>
  <c r="N5900" i="3"/>
  <c r="N5894" i="3"/>
  <c r="Q5842" i="3"/>
  <c r="Q5839" i="3"/>
  <c r="Q5836" i="3"/>
  <c r="Q5695" i="3"/>
  <c r="Q5690" i="3"/>
  <c r="Q5652" i="3"/>
  <c r="Q5341" i="3"/>
  <c r="Q5322" i="3"/>
  <c r="Q5255" i="3"/>
  <c r="N5249" i="3"/>
  <c r="Q5114" i="3"/>
  <c r="Q5110" i="3"/>
  <c r="Q5106" i="3"/>
  <c r="N5085" i="3"/>
  <c r="N5083" i="3"/>
  <c r="N5081" i="3"/>
  <c r="N5079" i="3"/>
  <c r="N5077" i="3"/>
  <c r="N5075" i="3"/>
  <c r="Q4948" i="3"/>
  <c r="N5872" i="3"/>
  <c r="N5547" i="3"/>
  <c r="N5419" i="3"/>
  <c r="N5359" i="3"/>
  <c r="N5341" i="3"/>
  <c r="N5303" i="3"/>
  <c r="N5248" i="3"/>
  <c r="Q5552" i="3"/>
  <c r="O5357" i="3"/>
  <c r="Q5353" i="3"/>
  <c r="Q5340" i="3"/>
  <c r="N5336" i="3"/>
  <c r="Q5334" i="3"/>
  <c r="N5301" i="3"/>
  <c r="N5299" i="3"/>
  <c r="Q5293" i="3"/>
  <c r="Q5254" i="3"/>
  <c r="Q5155" i="3"/>
  <c r="N5114" i="3"/>
  <c r="N5110" i="3"/>
  <c r="N5106" i="3"/>
  <c r="N5069" i="3"/>
  <c r="N5066" i="3"/>
  <c r="N5063" i="3"/>
  <c r="N5060" i="3"/>
  <c r="Q4950" i="3"/>
  <c r="Q6664" i="3"/>
  <c r="Q5697" i="3"/>
  <c r="N5602" i="3"/>
  <c r="N5502" i="3"/>
  <c r="N5500" i="3"/>
  <c r="M5497" i="3"/>
  <c r="N5422" i="3"/>
  <c r="Q5360" i="3"/>
  <c r="N5340" i="3"/>
  <c r="Q5318" i="3"/>
  <c r="N5297" i="3"/>
  <c r="N5247" i="3"/>
  <c r="Q5113" i="3"/>
  <c r="Q5109" i="3"/>
  <c r="Q5072" i="3"/>
  <c r="Q5070" i="3"/>
  <c r="Q5067" i="3"/>
  <c r="Q5064" i="3"/>
  <c r="Q5061" i="3"/>
  <c r="Q5058" i="3"/>
  <c r="N6146" i="3"/>
  <c r="Q6018" i="3"/>
  <c r="N5909" i="3"/>
  <c r="N5596" i="3"/>
  <c r="N5551" i="3"/>
  <c r="N5545" i="3"/>
  <c r="N5417" i="3"/>
  <c r="O5351" i="3"/>
  <c r="Q5339" i="3"/>
  <c r="Q5337" i="3"/>
  <c r="Q5321" i="3"/>
  <c r="N5295" i="3"/>
  <c r="N5293" i="3"/>
  <c r="Q5153" i="3"/>
  <c r="N5800" i="3"/>
  <c r="N5339" i="3"/>
  <c r="N5334" i="3"/>
  <c r="N5253" i="3"/>
  <c r="N5246" i="3"/>
  <c r="Q5216" i="3"/>
  <c r="N5113" i="3"/>
  <c r="N5109" i="3"/>
  <c r="Q4947" i="3"/>
  <c r="Q5589" i="3"/>
  <c r="N5420" i="3"/>
  <c r="Q5371" i="3"/>
  <c r="N5360" i="3"/>
  <c r="Q5358" i="3"/>
  <c r="Q5298" i="3"/>
  <c r="Q5258" i="3"/>
  <c r="N5245" i="3"/>
  <c r="Q5116" i="3"/>
  <c r="Q5112" i="3"/>
  <c r="Q5108" i="3"/>
  <c r="N5084" i="3"/>
  <c r="N5082" i="3"/>
  <c r="N5080" i="3"/>
  <c r="N5078" i="3"/>
  <c r="N5076" i="3"/>
  <c r="N5067" i="3"/>
  <c r="N5064" i="3"/>
  <c r="N5061" i="3"/>
  <c r="N5058" i="3"/>
  <c r="N5589" i="3"/>
  <c r="Q5549" i="3"/>
  <c r="N5415" i="3"/>
  <c r="Q5370" i="3"/>
  <c r="N5337" i="3"/>
  <c r="Q5335" i="3"/>
  <c r="N5302" i="3"/>
  <c r="Q5296" i="3"/>
  <c r="N5252" i="3"/>
  <c r="Q5068" i="3"/>
  <c r="Q5065" i="3"/>
  <c r="Q5062" i="3"/>
  <c r="Q5059" i="3"/>
  <c r="N5588" i="3"/>
  <c r="N5501" i="3"/>
  <c r="N5418" i="3"/>
  <c r="Q5368" i="3"/>
  <c r="N5358" i="3"/>
  <c r="N5343" i="3"/>
  <c r="Q5338" i="3"/>
  <c r="N5335" i="3"/>
  <c r="Q5323" i="3"/>
  <c r="N5298" i="3"/>
  <c r="N5296" i="3"/>
  <c r="Q5154" i="3"/>
  <c r="Q5115" i="3"/>
  <c r="N5583" i="3"/>
  <c r="N5549" i="3"/>
  <c r="N5499" i="3"/>
  <c r="Q5367" i="3"/>
  <c r="N5354" i="3"/>
  <c r="Q5342" i="3"/>
  <c r="Q5314" i="3"/>
  <c r="Q5303" i="3"/>
  <c r="N5294" i="3"/>
  <c r="Q5256" i="3"/>
  <c r="N5250" i="3"/>
  <c r="N5243" i="3"/>
  <c r="N5223" i="3"/>
  <c r="N5068" i="3"/>
  <c r="N5065" i="3"/>
  <c r="N5062" i="3"/>
  <c r="N5059" i="3"/>
  <c r="N6034" i="3"/>
  <c r="Q5875" i="3"/>
  <c r="N5582" i="3"/>
  <c r="N5421" i="3"/>
  <c r="N5416" i="3"/>
  <c r="Q5359" i="3"/>
  <c r="N5342" i="3"/>
  <c r="N5338" i="3"/>
  <c r="Q5336" i="3"/>
  <c r="Q5319" i="3"/>
  <c r="Q5301" i="3"/>
  <c r="N5115" i="3"/>
  <c r="N5111" i="3"/>
  <c r="N5107" i="3"/>
  <c r="Q5069" i="3"/>
  <c r="Q5066" i="3"/>
  <c r="Q5063" i="3"/>
  <c r="Q5060" i="3"/>
  <c r="N5116" i="3"/>
  <c r="N4738" i="3"/>
  <c r="N4735" i="3"/>
  <c r="N4561" i="3"/>
  <c r="N4559" i="3"/>
  <c r="N4557" i="3"/>
  <c r="N4555" i="3"/>
  <c r="N4553" i="3"/>
  <c r="Q4483" i="3"/>
  <c r="Q4375" i="3"/>
  <c r="Q4326" i="3"/>
  <c r="N4316" i="3"/>
  <c r="N4310" i="3"/>
  <c r="Q5320" i="3"/>
  <c r="N5112" i="3"/>
  <c r="Q4802" i="3"/>
  <c r="Q4799" i="3"/>
  <c r="Q4796" i="3"/>
  <c r="M4535" i="3"/>
  <c r="M4480" i="3"/>
  <c r="Q4476" i="3"/>
  <c r="N4474" i="3"/>
  <c r="Q4382" i="3"/>
  <c r="Q4370" i="3"/>
  <c r="Q4315" i="3"/>
  <c r="Q4309" i="3"/>
  <c r="Q5257" i="3"/>
  <c r="Q5111" i="3"/>
  <c r="Q4579" i="3"/>
  <c r="Q4575" i="3"/>
  <c r="Q4571" i="3"/>
  <c r="Q4567" i="3"/>
  <c r="Q4563" i="3"/>
  <c r="Q4481" i="3"/>
  <c r="Q4442" i="3"/>
  <c r="Q4438" i="3"/>
  <c r="Q4434" i="3"/>
  <c r="Q4377" i="3"/>
  <c r="N4315" i="3"/>
  <c r="N4309" i="3"/>
  <c r="N4294" i="3"/>
  <c r="Q5942" i="3"/>
  <c r="N5251" i="3"/>
  <c r="N5108" i="3"/>
  <c r="Q4946" i="3"/>
  <c r="Q4943" i="3"/>
  <c r="N4531" i="3"/>
  <c r="N4473" i="3"/>
  <c r="Q4372" i="3"/>
  <c r="Q4314" i="3"/>
  <c r="Q4308" i="3"/>
  <c r="N5892" i="3"/>
  <c r="Q5343" i="3"/>
  <c r="N5244" i="3"/>
  <c r="Q5107" i="3"/>
  <c r="N4739" i="3"/>
  <c r="N4736" i="3"/>
  <c r="Q4479" i="3"/>
  <c r="Q4433" i="3"/>
  <c r="Q4379" i="3"/>
  <c r="Q4327" i="3"/>
  <c r="N4314" i="3"/>
  <c r="N4308" i="3"/>
  <c r="Q5588" i="3"/>
  <c r="N5300" i="3"/>
  <c r="Q4945" i="3"/>
  <c r="Q4803" i="3"/>
  <c r="Q4800" i="3"/>
  <c r="Q4797" i="3"/>
  <c r="Q4578" i="3"/>
  <c r="Q4574" i="3"/>
  <c r="Q4570" i="3"/>
  <c r="Q4566" i="3"/>
  <c r="Q4562" i="3"/>
  <c r="N4530" i="3"/>
  <c r="Q4484" i="3"/>
  <c r="Q4441" i="3"/>
  <c r="Q4437" i="3"/>
  <c r="Q4374" i="3"/>
  <c r="N4560" i="3"/>
  <c r="N4558" i="3"/>
  <c r="N4556" i="3"/>
  <c r="N4554" i="3"/>
  <c r="N4552" i="3"/>
  <c r="Q4477" i="3"/>
  <c r="Q4381" i="3"/>
  <c r="Q4369" i="3"/>
  <c r="N4313" i="3"/>
  <c r="N4307" i="3"/>
  <c r="Q4949" i="3"/>
  <c r="Q4482" i="3"/>
  <c r="Q4376" i="3"/>
  <c r="Q4312" i="3"/>
  <c r="Q4306" i="3"/>
  <c r="Q4801" i="3"/>
  <c r="Q4798" i="3"/>
  <c r="O4686" i="3"/>
  <c r="Q4480" i="3"/>
  <c r="Q4378" i="3"/>
  <c r="Q4944" i="3"/>
  <c r="Q4485" i="3"/>
  <c r="Q4373" i="3"/>
  <c r="Q4576" i="3"/>
  <c r="Q4572" i="3"/>
  <c r="Q4568" i="3"/>
  <c r="Q4564" i="3"/>
  <c r="Q4478" i="3"/>
  <c r="Q4443" i="3"/>
  <c r="Q4439" i="3"/>
  <c r="Q4435" i="3"/>
  <c r="Q4380" i="3"/>
  <c r="Q4368" i="3"/>
  <c r="N4737" i="3"/>
  <c r="N4317" i="3"/>
  <c r="Q4242" i="3"/>
  <c r="Q4149" i="3"/>
  <c r="Q4145" i="3"/>
  <c r="Q4141" i="3"/>
  <c r="N3885" i="3"/>
  <c r="N3879" i="3"/>
  <c r="Q4383" i="3"/>
  <c r="Q4316" i="3"/>
  <c r="N4213" i="3"/>
  <c r="N4210" i="3"/>
  <c r="N4207" i="3"/>
  <c r="N4204" i="3"/>
  <c r="N4055" i="3"/>
  <c r="N4052" i="3"/>
  <c r="Q4050" i="3"/>
  <c r="Q4048" i="3"/>
  <c r="Q4046" i="3"/>
  <c r="Q4044" i="3"/>
  <c r="Q4042" i="3"/>
  <c r="Q4040" i="3"/>
  <c r="Q4038" i="3"/>
  <c r="Q4036" i="3"/>
  <c r="Q4034" i="3"/>
  <c r="Q4032" i="3"/>
  <c r="Q4030" i="3"/>
  <c r="Q4028" i="3"/>
  <c r="N3872" i="3"/>
  <c r="Q4577" i="3"/>
  <c r="Q4444" i="3"/>
  <c r="Q4313" i="3"/>
  <c r="N4242" i="3"/>
  <c r="N4238" i="3"/>
  <c r="N4234" i="3"/>
  <c r="O4217" i="3"/>
  <c r="N4173" i="3"/>
  <c r="N4170" i="3"/>
  <c r="Q4102" i="3"/>
  <c r="Q4100" i="3"/>
  <c r="Q4098" i="3"/>
  <c r="Q4096" i="3"/>
  <c r="Q4094" i="3"/>
  <c r="Q4092" i="3"/>
  <c r="Q4090" i="3"/>
  <c r="Q4056" i="3"/>
  <c r="Q4053" i="3"/>
  <c r="Q4026" i="3"/>
  <c r="Q4023" i="3"/>
  <c r="Q4020" i="3"/>
  <c r="N3884" i="3"/>
  <c r="N3877" i="3"/>
  <c r="Q3856" i="3"/>
  <c r="Q3854" i="3"/>
  <c r="Q3852" i="3"/>
  <c r="Q3850" i="3"/>
  <c r="Q3848" i="3"/>
  <c r="Q3846" i="3"/>
  <c r="N3824" i="3"/>
  <c r="Q4573" i="3"/>
  <c r="Q4440" i="3"/>
  <c r="N4312" i="3"/>
  <c r="Q4241" i="3"/>
  <c r="Q4212" i="3"/>
  <c r="Q4209" i="3"/>
  <c r="Q4206" i="3"/>
  <c r="Q4174" i="3"/>
  <c r="Q4171" i="3"/>
  <c r="Q4156" i="3"/>
  <c r="Q4152" i="3"/>
  <c r="Q4148" i="3"/>
  <c r="Q4144" i="3"/>
  <c r="Q4140" i="3"/>
  <c r="Q3909" i="3"/>
  <c r="N3870" i="3"/>
  <c r="Q3825" i="3"/>
  <c r="Q4569" i="3"/>
  <c r="Q4436" i="3"/>
  <c r="Q4311" i="3"/>
  <c r="N4180" i="3"/>
  <c r="N4178" i="3"/>
  <c r="N4176" i="3"/>
  <c r="Q3908" i="3"/>
  <c r="N3883" i="3"/>
  <c r="N3875" i="3"/>
  <c r="Q4565" i="3"/>
  <c r="N4311" i="3"/>
  <c r="Q4259" i="3"/>
  <c r="Q4257" i="3"/>
  <c r="Q4255" i="3"/>
  <c r="Q4253" i="3"/>
  <c r="Q4251" i="3"/>
  <c r="Q4249" i="3"/>
  <c r="N4241" i="3"/>
  <c r="N4237" i="3"/>
  <c r="N4233" i="3"/>
  <c r="N4212" i="3"/>
  <c r="N4209" i="3"/>
  <c r="N4206" i="3"/>
  <c r="N4056" i="3"/>
  <c r="N4053" i="3"/>
  <c r="Q3907" i="3"/>
  <c r="Q4371" i="3"/>
  <c r="Q4310" i="3"/>
  <c r="Q4244" i="3"/>
  <c r="Q4240" i="3"/>
  <c r="N4174" i="3"/>
  <c r="N4171" i="3"/>
  <c r="Q4155" i="3"/>
  <c r="Q4147" i="3"/>
  <c r="Q4143" i="3"/>
  <c r="Q4054" i="3"/>
  <c r="Q4051" i="3"/>
  <c r="Q4024" i="3"/>
  <c r="Q4021" i="3"/>
  <c r="Q3906" i="3"/>
  <c r="N3882" i="3"/>
  <c r="N3873" i="3"/>
  <c r="N3825" i="3"/>
  <c r="N3822" i="3"/>
  <c r="N3819" i="3"/>
  <c r="Q4307" i="3"/>
  <c r="Q4214" i="3"/>
  <c r="Q4211" i="3"/>
  <c r="Q4208" i="3"/>
  <c r="Q4205" i="3"/>
  <c r="Q4172" i="3"/>
  <c r="Q4169" i="3"/>
  <c r="Q4049" i="3"/>
  <c r="Q4047" i="3"/>
  <c r="Q4045" i="3"/>
  <c r="Q4043" i="3"/>
  <c r="Q4041" i="3"/>
  <c r="Q4039" i="3"/>
  <c r="Q4037" i="3"/>
  <c r="Q4035" i="3"/>
  <c r="Q4033" i="3"/>
  <c r="Q4031" i="3"/>
  <c r="Q4029" i="3"/>
  <c r="Q4027" i="3"/>
  <c r="Q3905" i="3"/>
  <c r="N3878" i="3"/>
  <c r="Q3826" i="3"/>
  <c r="Q3823" i="3"/>
  <c r="Q3820" i="3"/>
  <c r="Q3817" i="3"/>
  <c r="Q4305" i="3"/>
  <c r="Q4243" i="3"/>
  <c r="Q4239" i="3"/>
  <c r="N4214" i="3"/>
  <c r="N4211" i="3"/>
  <c r="N4208" i="3"/>
  <c r="N4205" i="3"/>
  <c r="Q4154" i="3"/>
  <c r="Q4150" i="3"/>
  <c r="Q4146" i="3"/>
  <c r="Q4142" i="3"/>
  <c r="N4054" i="3"/>
  <c r="N4051" i="3"/>
  <c r="Q3903" i="3"/>
  <c r="N3876" i="3"/>
  <c r="Q5369" i="3"/>
  <c r="N4305" i="3"/>
  <c r="N4179" i="3"/>
  <c r="N4177" i="3"/>
  <c r="N4175" i="3"/>
  <c r="N4172" i="3"/>
  <c r="N4169" i="3"/>
  <c r="Q4055" i="3"/>
  <c r="Q4052" i="3"/>
  <c r="Q4025" i="3"/>
  <c r="Q4022" i="3"/>
  <c r="N3886" i="3"/>
  <c r="N3880" i="3"/>
  <c r="Q4475" i="3"/>
  <c r="Q4317" i="3"/>
  <c r="Q4294" i="3"/>
  <c r="Q4260" i="3"/>
  <c r="Q4258" i="3"/>
  <c r="Q4256" i="3"/>
  <c r="Q4254" i="3"/>
  <c r="Q4252" i="3"/>
  <c r="Q4250" i="3"/>
  <c r="N4243" i="3"/>
  <c r="N4239" i="3"/>
  <c r="N4235" i="3"/>
  <c r="Q4213" i="3"/>
  <c r="Q4210" i="3"/>
  <c r="Q4207" i="3"/>
  <c r="Q4204" i="3"/>
  <c r="Q4173" i="3"/>
  <c r="Q4170" i="3"/>
  <c r="M4163" i="3"/>
  <c r="N4244" i="3"/>
  <c r="Q3904" i="3"/>
  <c r="N3871" i="3"/>
  <c r="Q3851" i="3"/>
  <c r="Q3845" i="3"/>
  <c r="N3823" i="3"/>
  <c r="N3821" i="3"/>
  <c r="N3817" i="3"/>
  <c r="N3747" i="3"/>
  <c r="Q3738" i="3"/>
  <c r="N3735" i="3"/>
  <c r="N3691" i="3"/>
  <c r="Q3688" i="3"/>
  <c r="Q3635" i="3"/>
  <c r="Q3506" i="3"/>
  <c r="N3504" i="3"/>
  <c r="N3489" i="3"/>
  <c r="Q3487" i="3"/>
  <c r="Q3468" i="3"/>
  <c r="M3467" i="3"/>
  <c r="Q3465" i="3"/>
  <c r="Q3344" i="3"/>
  <c r="Q3342" i="3"/>
  <c r="N4240" i="3"/>
  <c r="Q4103" i="3"/>
  <c r="Q3758" i="3"/>
  <c r="Q3743" i="3"/>
  <c r="N3740" i="3"/>
  <c r="N3698" i="3"/>
  <c r="Q3695" i="3"/>
  <c r="N3686" i="3"/>
  <c r="N3635" i="3"/>
  <c r="N3531" i="3"/>
  <c r="Q3513" i="3"/>
  <c r="N3511" i="3"/>
  <c r="N4236" i="3"/>
  <c r="Q4101" i="3"/>
  <c r="N3881" i="3"/>
  <c r="N3745" i="3"/>
  <c r="Q3736" i="3"/>
  <c r="N3693" i="3"/>
  <c r="Q3690" i="3"/>
  <c r="N3681" i="3"/>
  <c r="Q3634" i="3"/>
  <c r="Q3508" i="3"/>
  <c r="N3506" i="3"/>
  <c r="N4232" i="3"/>
  <c r="Q4099" i="3"/>
  <c r="Q3760" i="3"/>
  <c r="Q3741" i="3"/>
  <c r="N3738" i="3"/>
  <c r="Q3697" i="3"/>
  <c r="N3688" i="3"/>
  <c r="Q3641" i="3"/>
  <c r="N3634" i="3"/>
  <c r="N3614" i="3"/>
  <c r="N3611" i="3"/>
  <c r="N3608" i="3"/>
  <c r="N3530" i="3"/>
  <c r="N3513" i="3"/>
  <c r="Q3503" i="3"/>
  <c r="N3487" i="3"/>
  <c r="N3468" i="3"/>
  <c r="N3465" i="3"/>
  <c r="Q4097" i="3"/>
  <c r="Q3849" i="3"/>
  <c r="Q3822" i="3"/>
  <c r="Q3818" i="3"/>
  <c r="Q3755" i="3"/>
  <c r="Q3746" i="3"/>
  <c r="N3743" i="3"/>
  <c r="N3695" i="3"/>
  <c r="Q3692" i="3"/>
  <c r="N3683" i="3"/>
  <c r="Q3639" i="3"/>
  <c r="Q3633" i="3"/>
  <c r="Q3510" i="3"/>
  <c r="N3508" i="3"/>
  <c r="Q3488" i="3"/>
  <c r="Q3469" i="3"/>
  <c r="Q3466" i="3"/>
  <c r="Q4095" i="3"/>
  <c r="Q3855" i="3"/>
  <c r="Q3824" i="3"/>
  <c r="Q3739" i="3"/>
  <c r="N3736" i="3"/>
  <c r="N3690" i="3"/>
  <c r="Q3687" i="3"/>
  <c r="N3639" i="3"/>
  <c r="N3633" i="3"/>
  <c r="N3541" i="3"/>
  <c r="N3539" i="3"/>
  <c r="N3529" i="3"/>
  <c r="Q3505" i="3"/>
  <c r="N3503" i="3"/>
  <c r="M3417" i="3"/>
  <c r="Q3325" i="3"/>
  <c r="Q4093" i="3"/>
  <c r="N3820" i="3"/>
  <c r="N3818" i="3"/>
  <c r="Q3757" i="3"/>
  <c r="Q3744" i="3"/>
  <c r="N3741" i="3"/>
  <c r="N3697" i="3"/>
  <c r="Q3694" i="3"/>
  <c r="N3685" i="3"/>
  <c r="Q3638" i="3"/>
  <c r="Q3632" i="3"/>
  <c r="Q3512" i="3"/>
  <c r="N3510" i="3"/>
  <c r="Q3343" i="3"/>
  <c r="Q3341" i="3"/>
  <c r="N3874" i="3"/>
  <c r="Q3754" i="3"/>
  <c r="Q3747" i="3"/>
  <c r="N3744" i="3"/>
  <c r="Q3735" i="3"/>
  <c r="N3694" i="3"/>
  <c r="Q3691" i="3"/>
  <c r="N3682" i="3"/>
  <c r="N3637" i="3"/>
  <c r="N3527" i="3"/>
  <c r="Q3509" i="3"/>
  <c r="N3507" i="3"/>
  <c r="Q3489" i="3"/>
  <c r="N3826" i="3"/>
  <c r="Q3821" i="3"/>
  <c r="Q3819" i="3"/>
  <c r="Q3761" i="3"/>
  <c r="Q3740" i="3"/>
  <c r="N3737" i="3"/>
  <c r="Q3698" i="3"/>
  <c r="N3689" i="3"/>
  <c r="Q3686" i="3"/>
  <c r="Q3636" i="3"/>
  <c r="Q3504" i="3"/>
  <c r="N3502" i="3"/>
  <c r="Q3756" i="3"/>
  <c r="Q3745" i="3"/>
  <c r="N3742" i="3"/>
  <c r="N3696" i="3"/>
  <c r="Q3693" i="3"/>
  <c r="N3684" i="3"/>
  <c r="Q3640" i="3"/>
  <c r="N3636" i="3"/>
  <c r="N3616" i="3"/>
  <c r="N3613" i="3"/>
  <c r="N3610" i="3"/>
  <c r="N3607" i="3"/>
  <c r="N3542" i="3"/>
  <c r="N3540" i="3"/>
  <c r="N3538" i="3"/>
  <c r="N3532" i="3"/>
  <c r="Q3511" i="3"/>
  <c r="N3509" i="3"/>
  <c r="N3486" i="3"/>
  <c r="N3470" i="3"/>
  <c r="N3467" i="3"/>
  <c r="N3464" i="3"/>
  <c r="Q3742" i="3"/>
  <c r="N3632" i="3"/>
  <c r="N3458" i="3"/>
  <c r="Q3308" i="3"/>
  <c r="Q3303" i="3"/>
  <c r="N3250" i="3"/>
  <c r="N3247" i="3"/>
  <c r="N3244" i="3"/>
  <c r="N3241" i="3"/>
  <c r="Q3213" i="3"/>
  <c r="N3207" i="3"/>
  <c r="N3204" i="3"/>
  <c r="N3201" i="3"/>
  <c r="N3115" i="3"/>
  <c r="N3109" i="3"/>
  <c r="N3105" i="3"/>
  <c r="N3069" i="3"/>
  <c r="Q3009" i="3"/>
  <c r="Q3005" i="3"/>
  <c r="Q3001" i="3"/>
  <c r="N2972" i="3"/>
  <c r="N2970" i="3"/>
  <c r="N2968" i="3"/>
  <c r="N2966" i="3"/>
  <c r="N2964" i="3"/>
  <c r="N2961" i="3"/>
  <c r="N2958" i="3"/>
  <c r="Q2945" i="3"/>
  <c r="N2942" i="3"/>
  <c r="N3615" i="3"/>
  <c r="N3606" i="3"/>
  <c r="Q3322" i="3"/>
  <c r="Q3266" i="3"/>
  <c r="Q3248" i="3"/>
  <c r="Q3245" i="3"/>
  <c r="Q3242" i="3"/>
  <c r="Q3205" i="3"/>
  <c r="Q3202" i="3"/>
  <c r="O3148" i="3"/>
  <c r="Q3125" i="3"/>
  <c r="Q3123" i="3"/>
  <c r="Q3121" i="3"/>
  <c r="Q3119" i="3"/>
  <c r="N3068" i="3"/>
  <c r="N3054" i="3"/>
  <c r="N3048" i="3"/>
  <c r="N3042" i="3"/>
  <c r="N3038" i="3"/>
  <c r="N3036" i="3"/>
  <c r="N2998" i="3"/>
  <c r="N2980" i="3"/>
  <c r="Q2953" i="3"/>
  <c r="N2947" i="3"/>
  <c r="Q3696" i="3"/>
  <c r="N3512" i="3"/>
  <c r="Q3467" i="3"/>
  <c r="Q3301" i="3"/>
  <c r="Q3158" i="3"/>
  <c r="N3155" i="3"/>
  <c r="N3151" i="3"/>
  <c r="N3148" i="3"/>
  <c r="N3142" i="3"/>
  <c r="N3114" i="3"/>
  <c r="N3108" i="3"/>
  <c r="Q3081" i="3"/>
  <c r="Q3079" i="3"/>
  <c r="Q3077" i="3"/>
  <c r="Q3075" i="3"/>
  <c r="Q2999" i="3"/>
  <c r="N2985" i="3"/>
  <c r="Q2943" i="3"/>
  <c r="N2940" i="3"/>
  <c r="N3466" i="3"/>
  <c r="Q3307" i="3"/>
  <c r="Q3265" i="3"/>
  <c r="Q3149" i="3"/>
  <c r="Q3143" i="3"/>
  <c r="N3053" i="3"/>
  <c r="N3047" i="3"/>
  <c r="N3041" i="3"/>
  <c r="Q3008" i="3"/>
  <c r="Q3004" i="3"/>
  <c r="Q2973" i="3"/>
  <c r="Q2971" i="3"/>
  <c r="Q2969" i="3"/>
  <c r="Q2967" i="3"/>
  <c r="Q2965" i="3"/>
  <c r="Q2948" i="3"/>
  <c r="N2945" i="3"/>
  <c r="N3739" i="3"/>
  <c r="Q3299" i="3"/>
  <c r="N3256" i="3"/>
  <c r="N3248" i="3"/>
  <c r="N3245" i="3"/>
  <c r="N3242" i="3"/>
  <c r="Q3214" i="3"/>
  <c r="N3205" i="3"/>
  <c r="N3202" i="3"/>
  <c r="N3125" i="3"/>
  <c r="N3123" i="3"/>
  <c r="N3121" i="3"/>
  <c r="N3119" i="3"/>
  <c r="N3113" i="3"/>
  <c r="N3107" i="3"/>
  <c r="N3104" i="3"/>
  <c r="Q3037" i="3"/>
  <c r="N2983" i="3"/>
  <c r="N2962" i="3"/>
  <c r="N2959" i="3"/>
  <c r="Q2941" i="3"/>
  <c r="Q2894" i="3"/>
  <c r="Q3759" i="3"/>
  <c r="Q3737" i="3"/>
  <c r="N3692" i="3"/>
  <c r="N3612" i="3"/>
  <c r="Q3507" i="3"/>
  <c r="N3488" i="3"/>
  <c r="Q3306" i="3"/>
  <c r="Q3304" i="3"/>
  <c r="Q3264" i="3"/>
  <c r="Q3249" i="3"/>
  <c r="Q3246" i="3"/>
  <c r="Q3243" i="3"/>
  <c r="Q3206" i="3"/>
  <c r="Q3203" i="3"/>
  <c r="Q3167" i="3"/>
  <c r="Q3165" i="3"/>
  <c r="Q3163" i="3"/>
  <c r="Q3161" i="3"/>
  <c r="N3154" i="3"/>
  <c r="N3052" i="3"/>
  <c r="N3046" i="3"/>
  <c r="N3040" i="3"/>
  <c r="N2999" i="3"/>
  <c r="Q2946" i="3"/>
  <c r="N2943" i="3"/>
  <c r="N4306" i="3"/>
  <c r="Q3464" i="3"/>
  <c r="M3284" i="3"/>
  <c r="N3252" i="3"/>
  <c r="Q3159" i="3"/>
  <c r="N3149" i="3"/>
  <c r="N3143" i="3"/>
  <c r="N3118" i="3"/>
  <c r="N3112" i="3"/>
  <c r="Q3024" i="3"/>
  <c r="Q3011" i="3"/>
  <c r="Q3007" i="3"/>
  <c r="Q3003" i="3"/>
  <c r="Q3000" i="3"/>
  <c r="Q2997" i="3"/>
  <c r="N2981" i="3"/>
  <c r="N2973" i="3"/>
  <c r="N2971" i="3"/>
  <c r="N2969" i="3"/>
  <c r="N2967" i="3"/>
  <c r="N2965" i="3"/>
  <c r="N2948" i="3"/>
  <c r="Q2939" i="3"/>
  <c r="M2877" i="3"/>
  <c r="N3746" i="3"/>
  <c r="Q3689" i="3"/>
  <c r="N3505" i="3"/>
  <c r="Q3302" i="3"/>
  <c r="Q3263" i="3"/>
  <c r="Q3150" i="3"/>
  <c r="Q3144" i="3"/>
  <c r="Q3124" i="3"/>
  <c r="Q3122" i="3"/>
  <c r="Q3120" i="3"/>
  <c r="N3074" i="3"/>
  <c r="N3051" i="3"/>
  <c r="N3045" i="3"/>
  <c r="N3039" i="3"/>
  <c r="N3037" i="3"/>
  <c r="Q2944" i="3"/>
  <c r="N2941" i="3"/>
  <c r="N3609" i="3"/>
  <c r="Q3309" i="3"/>
  <c r="Q3300" i="3"/>
  <c r="Q3262" i="3"/>
  <c r="N3251" i="3"/>
  <c r="Q3247" i="3"/>
  <c r="Q3244" i="3"/>
  <c r="Q3241" i="3"/>
  <c r="Q3207" i="3"/>
  <c r="Q3204" i="3"/>
  <c r="Q3201" i="3"/>
  <c r="N3072" i="3"/>
  <c r="N3050" i="3"/>
  <c r="N3044" i="3"/>
  <c r="Q3010" i="3"/>
  <c r="Q3006" i="3"/>
  <c r="Q3002" i="3"/>
  <c r="N3000" i="3"/>
  <c r="N2997" i="3"/>
  <c r="N2984" i="3"/>
  <c r="Q2972" i="3"/>
  <c r="Q2970" i="3"/>
  <c r="Q2968" i="3"/>
  <c r="Q2966" i="3"/>
  <c r="Q2964" i="3"/>
  <c r="Q2955" i="3"/>
  <c r="Q2952" i="3"/>
  <c r="M2946" i="3"/>
  <c r="Q2942" i="3"/>
  <c r="N2939" i="3"/>
  <c r="Q3847" i="3"/>
  <c r="N3687" i="3"/>
  <c r="N3638" i="3"/>
  <c r="Q3502" i="3"/>
  <c r="Q3470" i="3"/>
  <c r="Q3305" i="3"/>
  <c r="N3150" i="3"/>
  <c r="N3144" i="3"/>
  <c r="N3124" i="3"/>
  <c r="N3122" i="3"/>
  <c r="N3120" i="3"/>
  <c r="N3116" i="3"/>
  <c r="N3110" i="3"/>
  <c r="N3071" i="3"/>
  <c r="Q3038" i="3"/>
  <c r="Q3036" i="3"/>
  <c r="Q2998" i="3"/>
  <c r="Q3637" i="3"/>
  <c r="N3528" i="3"/>
  <c r="N3469" i="3"/>
  <c r="Q3267" i="3"/>
  <c r="Q3166" i="3"/>
  <c r="Q3164" i="3"/>
  <c r="Q3162" i="3"/>
  <c r="Q3160" i="3"/>
  <c r="N3156" i="3"/>
  <c r="N3152" i="3"/>
  <c r="Q3148" i="3"/>
  <c r="Q3142" i="3"/>
  <c r="N3082" i="3"/>
  <c r="N3070" i="3"/>
  <c r="N3049" i="3"/>
  <c r="N3043" i="3"/>
  <c r="N2982" i="3"/>
  <c r="N3206" i="3"/>
  <c r="N2960" i="3"/>
  <c r="N2946" i="3"/>
  <c r="N2817" i="3"/>
  <c r="N2814" i="3"/>
  <c r="N2773" i="3"/>
  <c r="N2770" i="3"/>
  <c r="N2756" i="3"/>
  <c r="N2722" i="3"/>
  <c r="Q2704" i="3"/>
  <c r="N2676" i="3"/>
  <c r="N2673" i="3"/>
  <c r="N2670" i="3"/>
  <c r="N2667" i="3"/>
  <c r="Q2621" i="3"/>
  <c r="N2595" i="3"/>
  <c r="N2579" i="3"/>
  <c r="Q2543" i="3"/>
  <c r="N2523" i="3"/>
  <c r="N2511" i="3"/>
  <c r="Q2464" i="3"/>
  <c r="N3243" i="3"/>
  <c r="Q3082" i="3"/>
  <c r="N2894" i="3"/>
  <c r="Q2855" i="3"/>
  <c r="Q2853" i="3"/>
  <c r="Q2851" i="3"/>
  <c r="Q2812" i="3"/>
  <c r="Q2809" i="3"/>
  <c r="Q2774" i="3"/>
  <c r="Q2771" i="3"/>
  <c r="Q2768" i="3"/>
  <c r="Q2677" i="3"/>
  <c r="Q2674" i="3"/>
  <c r="Q2671" i="3"/>
  <c r="Q2668" i="3"/>
  <c r="N2578" i="3"/>
  <c r="N2562" i="3"/>
  <c r="Q2542" i="3"/>
  <c r="O2525" i="3"/>
  <c r="N2518" i="3"/>
  <c r="N2506" i="3"/>
  <c r="N2466" i="3"/>
  <c r="Q2457" i="3"/>
  <c r="N3203" i="3"/>
  <c r="Q3080" i="3"/>
  <c r="N2754" i="3"/>
  <c r="N2721" i="3"/>
  <c r="Q2706" i="3"/>
  <c r="Q2623" i="3"/>
  <c r="N2577" i="3"/>
  <c r="Q2567" i="3"/>
  <c r="Q2541" i="3"/>
  <c r="N2537" i="3"/>
  <c r="N2534" i="3"/>
  <c r="N2531" i="3"/>
  <c r="N2528" i="3"/>
  <c r="N2525" i="3"/>
  <c r="N2513" i="3"/>
  <c r="Q3078" i="3"/>
  <c r="Q2866" i="3"/>
  <c r="Q2864" i="3"/>
  <c r="Q2862" i="3"/>
  <c r="N2860" i="3"/>
  <c r="N2759" i="3"/>
  <c r="N2576" i="3"/>
  <c r="Q2540" i="3"/>
  <c r="Q2535" i="3"/>
  <c r="Q2532" i="3"/>
  <c r="N2520" i="3"/>
  <c r="N2508" i="3"/>
  <c r="N2464" i="3"/>
  <c r="N3157" i="3"/>
  <c r="N3117" i="3"/>
  <c r="Q3076" i="3"/>
  <c r="N2957" i="3"/>
  <c r="N2944" i="3"/>
  <c r="N2855" i="3"/>
  <c r="N2853" i="3"/>
  <c r="N2851" i="3"/>
  <c r="N2815" i="3"/>
  <c r="N2774" i="3"/>
  <c r="N2771" i="3"/>
  <c r="N2768" i="3"/>
  <c r="N2720" i="3"/>
  <c r="Q2708" i="3"/>
  <c r="N2677" i="3"/>
  <c r="N2674" i="3"/>
  <c r="N2671" i="3"/>
  <c r="N2668" i="3"/>
  <c r="Q2575" i="3"/>
  <c r="N2515" i="3"/>
  <c r="N3153" i="3"/>
  <c r="N3111" i="3"/>
  <c r="N3073" i="3"/>
  <c r="N2979" i="3"/>
  <c r="N2859" i="3"/>
  <c r="Q2813" i="3"/>
  <c r="Q2810" i="3"/>
  <c r="Q2775" i="3"/>
  <c r="Q2772" i="3"/>
  <c r="Q2769" i="3"/>
  <c r="N2757" i="3"/>
  <c r="Q2675" i="3"/>
  <c r="Q2672" i="3"/>
  <c r="Q2669" i="3"/>
  <c r="Q2620" i="3"/>
  <c r="Q2574" i="3"/>
  <c r="N2522" i="3"/>
  <c r="N2510" i="3"/>
  <c r="Q2465" i="3"/>
  <c r="N2462" i="3"/>
  <c r="Q3853" i="3"/>
  <c r="N3106" i="3"/>
  <c r="Q2949" i="3"/>
  <c r="N2719" i="3"/>
  <c r="Q2573" i="3"/>
  <c r="N2538" i="3"/>
  <c r="N2535" i="3"/>
  <c r="N2532" i="3"/>
  <c r="N2529" i="3"/>
  <c r="N2526" i="3"/>
  <c r="N2517" i="3"/>
  <c r="Q2458" i="3"/>
  <c r="Q4091" i="3"/>
  <c r="Q3486" i="3"/>
  <c r="Q3215" i="3"/>
  <c r="N2858" i="3"/>
  <c r="Q2854" i="3"/>
  <c r="Q2852" i="3"/>
  <c r="Q2850" i="3"/>
  <c r="N2755" i="3"/>
  <c r="Q2705" i="3"/>
  <c r="Q2622" i="3"/>
  <c r="Q2572" i="3"/>
  <c r="Q2533" i="3"/>
  <c r="N2524" i="3"/>
  <c r="N2512" i="3"/>
  <c r="Q2463" i="3"/>
  <c r="N2460" i="3"/>
  <c r="N3249" i="3"/>
  <c r="Q2867" i="3"/>
  <c r="Q2865" i="3"/>
  <c r="Q2863" i="3"/>
  <c r="Q2861" i="3"/>
  <c r="N2857" i="3"/>
  <c r="Q2811" i="3"/>
  <c r="Q2773" i="3"/>
  <c r="Q2770" i="3"/>
  <c r="N2753" i="3"/>
  <c r="Q2707" i="3"/>
  <c r="Q2676" i="3"/>
  <c r="Q2673" i="3"/>
  <c r="Q2670" i="3"/>
  <c r="Q2667" i="3"/>
  <c r="Q2624" i="3"/>
  <c r="Q2570" i="3"/>
  <c r="Q2546" i="3"/>
  <c r="Q2947" i="3"/>
  <c r="N2854" i="3"/>
  <c r="N2852" i="3"/>
  <c r="N2850" i="3"/>
  <c r="N2758" i="3"/>
  <c r="Q2619" i="3"/>
  <c r="Q2569" i="3"/>
  <c r="Q2545" i="3"/>
  <c r="N2539" i="3"/>
  <c r="N2536" i="3"/>
  <c r="N2533" i="3"/>
  <c r="N2530" i="3"/>
  <c r="N2527" i="3"/>
  <c r="N2521" i="3"/>
  <c r="N3246" i="3"/>
  <c r="Q2940" i="3"/>
  <c r="N2856" i="3"/>
  <c r="Q2568" i="3"/>
  <c r="Q2544" i="3"/>
  <c r="Q2534" i="3"/>
  <c r="N2594" i="3"/>
  <c r="N2373" i="3"/>
  <c r="N2370" i="3"/>
  <c r="N2367" i="3"/>
  <c r="Q2316" i="3"/>
  <c r="N2313" i="3"/>
  <c r="Q2225" i="3"/>
  <c r="Q2219" i="3"/>
  <c r="Q2183" i="3"/>
  <c r="N2157" i="3"/>
  <c r="N2154" i="3"/>
  <c r="N2151" i="3"/>
  <c r="Q2114" i="3"/>
  <c r="Q2108" i="3"/>
  <c r="Q2102" i="3"/>
  <c r="N2066" i="3"/>
  <c r="Q2063" i="3"/>
  <c r="Q2051" i="3"/>
  <c r="Q2045" i="3"/>
  <c r="N2041" i="3"/>
  <c r="N2039" i="3"/>
  <c r="N2037" i="3"/>
  <c r="N2035" i="3"/>
  <c r="N2033" i="3"/>
  <c r="N2030" i="3"/>
  <c r="N2012" i="3"/>
  <c r="O1998" i="3"/>
  <c r="N1989" i="3"/>
  <c r="N1985" i="3"/>
  <c r="N1981" i="3"/>
  <c r="N2669" i="3"/>
  <c r="N2514" i="3"/>
  <c r="Q2460" i="3"/>
  <c r="N2389" i="3"/>
  <c r="Q2374" i="3"/>
  <c r="Q2371" i="3"/>
  <c r="Q2368" i="3"/>
  <c r="Q2365" i="3"/>
  <c r="N2318" i="3"/>
  <c r="Q2308" i="3"/>
  <c r="Q2213" i="3"/>
  <c r="Q2209" i="3"/>
  <c r="Q2158" i="3"/>
  <c r="Q2155" i="3"/>
  <c r="Q2152" i="3"/>
  <c r="Q2149" i="3"/>
  <c r="N2073" i="3"/>
  <c r="Q2031" i="3"/>
  <c r="N2007" i="3"/>
  <c r="N2004" i="3"/>
  <c r="N2001" i="3"/>
  <c r="N1998" i="3"/>
  <c r="Q2571" i="3"/>
  <c r="N2463" i="3"/>
  <c r="N2348" i="3"/>
  <c r="Q2314" i="3"/>
  <c r="N2311" i="3"/>
  <c r="Q2224" i="3"/>
  <c r="Q2218" i="3"/>
  <c r="Q2182" i="3"/>
  <c r="Q2113" i="3"/>
  <c r="Q2107" i="3"/>
  <c r="Q2101" i="3"/>
  <c r="N2068" i="3"/>
  <c r="Q2062" i="3"/>
  <c r="Q2050" i="3"/>
  <c r="Q2044" i="3"/>
  <c r="N2010" i="3"/>
  <c r="Q2002" i="3"/>
  <c r="Q1999" i="3"/>
  <c r="Q1973" i="3"/>
  <c r="Q1970" i="3"/>
  <c r="N1964" i="3"/>
  <c r="N1961" i="3"/>
  <c r="N1958" i="3"/>
  <c r="N1955" i="3"/>
  <c r="N2963" i="3"/>
  <c r="Q2466" i="3"/>
  <c r="N2347" i="3"/>
  <c r="Q2319" i="3"/>
  <c r="N2316" i="3"/>
  <c r="N2075" i="3"/>
  <c r="N2006" i="3"/>
  <c r="N1988" i="3"/>
  <c r="N1984" i="3"/>
  <c r="N1980" i="3"/>
  <c r="Q1962" i="3"/>
  <c r="Q1959" i="3"/>
  <c r="Q1956" i="3"/>
  <c r="N2775" i="3"/>
  <c r="N2457" i="3"/>
  <c r="Q2388" i="3"/>
  <c r="Q2386" i="3"/>
  <c r="Q2384" i="3"/>
  <c r="Q2382" i="3"/>
  <c r="N2374" i="3"/>
  <c r="N2371" i="3"/>
  <c r="N2368" i="3"/>
  <c r="N2365" i="3"/>
  <c r="N2346" i="3"/>
  <c r="Q2312" i="3"/>
  <c r="Q2223" i="3"/>
  <c r="Q2217" i="3"/>
  <c r="Q2212" i="3"/>
  <c r="Q2208" i="3"/>
  <c r="Q2181" i="3"/>
  <c r="N2158" i="3"/>
  <c r="N2155" i="3"/>
  <c r="N2152" i="3"/>
  <c r="N2149" i="3"/>
  <c r="N2132" i="3"/>
  <c r="Q2112" i="3"/>
  <c r="Q2106" i="3"/>
  <c r="Q2100" i="3"/>
  <c r="N2070" i="3"/>
  <c r="Q2061" i="3"/>
  <c r="Q2049" i="3"/>
  <c r="Q2043" i="3"/>
  <c r="N2031" i="3"/>
  <c r="Q2011" i="3"/>
  <c r="N2949" i="3"/>
  <c r="Q2462" i="3"/>
  <c r="Q2459" i="3"/>
  <c r="Q2372" i="3"/>
  <c r="Q2369" i="3"/>
  <c r="Q2366" i="3"/>
  <c r="N2345" i="3"/>
  <c r="Q2317" i="3"/>
  <c r="N2314" i="3"/>
  <c r="Q2156" i="3"/>
  <c r="Q2153" i="3"/>
  <c r="Q2150" i="3"/>
  <c r="N2772" i="3"/>
  <c r="N2465" i="3"/>
  <c r="N2344" i="3"/>
  <c r="Q2310" i="3"/>
  <c r="Q2222" i="3"/>
  <c r="Q2216" i="3"/>
  <c r="Q2180" i="3"/>
  <c r="Q2111" i="3"/>
  <c r="Q2105" i="3"/>
  <c r="N2072" i="3"/>
  <c r="Q2060" i="3"/>
  <c r="Q2054" i="3"/>
  <c r="Q2048" i="3"/>
  <c r="Q2042" i="3"/>
  <c r="N2040" i="3"/>
  <c r="N2038" i="3"/>
  <c r="N2036" i="3"/>
  <c r="N2034" i="3"/>
  <c r="Q2009" i="3"/>
  <c r="Q2003" i="3"/>
  <c r="Q2000" i="3"/>
  <c r="Q1997" i="3"/>
  <c r="N1987" i="3"/>
  <c r="N1983" i="3"/>
  <c r="N1979" i="3"/>
  <c r="Q1971" i="3"/>
  <c r="Q1968" i="3"/>
  <c r="N1962" i="3"/>
  <c r="N1959" i="3"/>
  <c r="N1956" i="3"/>
  <c r="N2519" i="3"/>
  <c r="N2459" i="3"/>
  <c r="N2390" i="3"/>
  <c r="N2343" i="3"/>
  <c r="Q2315" i="3"/>
  <c r="N2312" i="3"/>
  <c r="Q2211" i="3"/>
  <c r="N2067" i="3"/>
  <c r="N2011" i="3"/>
  <c r="Q1963" i="3"/>
  <c r="Q1960" i="3"/>
  <c r="Q1957" i="3"/>
  <c r="Q1954" i="3"/>
  <c r="N2675" i="3"/>
  <c r="Q2373" i="3"/>
  <c r="Q2370" i="3"/>
  <c r="Q2367" i="3"/>
  <c r="Q2320" i="3"/>
  <c r="Q2313" i="3"/>
  <c r="N2310" i="3"/>
  <c r="Q2157" i="3"/>
  <c r="Q2154" i="3"/>
  <c r="Q2151" i="3"/>
  <c r="N2069" i="3"/>
  <c r="Q2030" i="3"/>
  <c r="Q2012" i="3"/>
  <c r="N2009" i="3"/>
  <c r="N2003" i="3"/>
  <c r="N2000" i="3"/>
  <c r="N1997" i="3"/>
  <c r="N1986" i="3"/>
  <c r="N1982" i="3"/>
  <c r="N1978" i="3"/>
  <c r="N2507" i="3"/>
  <c r="N2458" i="3"/>
  <c r="Q2387" i="3"/>
  <c r="Q2385" i="3"/>
  <c r="Q2383" i="3"/>
  <c r="Q2318" i="3"/>
  <c r="N2315" i="3"/>
  <c r="Q2226" i="3"/>
  <c r="Q2220" i="3"/>
  <c r="Q2214" i="3"/>
  <c r="Q2210" i="3"/>
  <c r="Q2115" i="3"/>
  <c r="Q2109" i="3"/>
  <c r="Q2103" i="3"/>
  <c r="N2064" i="3"/>
  <c r="Q2058" i="3"/>
  <c r="Q2052" i="3"/>
  <c r="Q2046" i="3"/>
  <c r="Q2001" i="3"/>
  <c r="Q1998" i="3"/>
  <c r="Q1972" i="3"/>
  <c r="Q1969" i="3"/>
  <c r="N1963" i="3"/>
  <c r="N1960" i="3"/>
  <c r="N1957" i="3"/>
  <c r="N1954" i="3"/>
  <c r="N2672" i="3"/>
  <c r="N2516" i="3"/>
  <c r="N2461" i="3"/>
  <c r="Q2311" i="3"/>
  <c r="Q2309" i="3"/>
  <c r="M2184" i="3"/>
  <c r="N2071" i="3"/>
  <c r="Q2010" i="3"/>
  <c r="N2008" i="3"/>
  <c r="Q1964" i="3"/>
  <c r="Q1961" i="3"/>
  <c r="Q1958" i="3"/>
  <c r="Q1955" i="3"/>
  <c r="Q1444" i="3"/>
  <c r="Q1447" i="3"/>
  <c r="N1454" i="3"/>
  <c r="N1463" i="3"/>
  <c r="N1466" i="3"/>
  <c r="N1469" i="3"/>
  <c r="N1472" i="3"/>
  <c r="N1475" i="3"/>
  <c r="N1478" i="3"/>
  <c r="N1481" i="3"/>
  <c r="N1552" i="3"/>
  <c r="N1564" i="3"/>
  <c r="Q1611" i="3"/>
  <c r="Q1633" i="3"/>
  <c r="N1769" i="3"/>
  <c r="Q1798" i="3"/>
  <c r="Q1801" i="3"/>
  <c r="Q1859" i="3"/>
  <c r="N1449" i="3"/>
  <c r="N1455" i="3"/>
  <c r="N1515" i="3"/>
  <c r="N1553" i="3"/>
  <c r="Q1572" i="3"/>
  <c r="N1607" i="3"/>
  <c r="N1610" i="3"/>
  <c r="N1616" i="3"/>
  <c r="N1622" i="3"/>
  <c r="Q1627" i="3"/>
  <c r="Q1665" i="3"/>
  <c r="Q1667" i="3"/>
  <c r="Q1721" i="3"/>
  <c r="Q1763" i="3"/>
  <c r="N1770" i="3"/>
  <c r="N1797" i="3"/>
  <c r="N1800" i="3"/>
  <c r="N1803" i="3"/>
  <c r="Q1805" i="3"/>
  <c r="Q1809" i="3"/>
  <c r="Q1864" i="3"/>
  <c r="Q1883" i="3"/>
  <c r="N2816" i="3"/>
  <c r="N1456" i="3"/>
  <c r="N1516" i="3"/>
  <c r="N1554" i="3"/>
  <c r="N1571" i="3"/>
  <c r="N1574" i="3"/>
  <c r="Q1635" i="3"/>
  <c r="N1720" i="3"/>
  <c r="N1771" i="3"/>
  <c r="Q1857" i="3"/>
  <c r="N2032" i="3"/>
  <c r="Q2047" i="3"/>
  <c r="N2065" i="3"/>
  <c r="Q1466" i="3"/>
  <c r="Q1469" i="3"/>
  <c r="Q1472" i="3"/>
  <c r="Q1475" i="3"/>
  <c r="Q1478" i="3"/>
  <c r="Q1481" i="3"/>
  <c r="N1555" i="3"/>
  <c r="N1617" i="3"/>
  <c r="Q1625" i="3"/>
  <c r="N1772" i="3"/>
  <c r="Q1862" i="3"/>
  <c r="Q1885" i="3"/>
  <c r="N2002" i="3"/>
  <c r="Q2032" i="3"/>
  <c r="N2509" i="3"/>
  <c r="N2769" i="3"/>
  <c r="Q1446" i="3"/>
  <c r="Q1449" i="3"/>
  <c r="N1458" i="3"/>
  <c r="N1462" i="3"/>
  <c r="N1465" i="3"/>
  <c r="N1468" i="3"/>
  <c r="N1471" i="3"/>
  <c r="N1474" i="3"/>
  <c r="N1477" i="3"/>
  <c r="N1480" i="3"/>
  <c r="N1483" i="3"/>
  <c r="N1518" i="3"/>
  <c r="N1556" i="3"/>
  <c r="Q1610" i="3"/>
  <c r="Q1630" i="3"/>
  <c r="N1662" i="3"/>
  <c r="N1664" i="3"/>
  <c r="N1670" i="3"/>
  <c r="N1672" i="3"/>
  <c r="N1674" i="3"/>
  <c r="N1676" i="3"/>
  <c r="N1773" i="3"/>
  <c r="Q1797" i="3"/>
  <c r="Q1800" i="3"/>
  <c r="Q1803" i="3"/>
  <c r="Q1806" i="3"/>
  <c r="Q2053" i="3"/>
  <c r="Q2104" i="3"/>
  <c r="N2366" i="3"/>
  <c r="N1448" i="3"/>
  <c r="N1459" i="3"/>
  <c r="N1557" i="3"/>
  <c r="Q1571" i="3"/>
  <c r="Q1574" i="3"/>
  <c r="N1606" i="3"/>
  <c r="N1609" i="3"/>
  <c r="N1612" i="3"/>
  <c r="N1618" i="3"/>
  <c r="Q1623" i="3"/>
  <c r="Q1632" i="3"/>
  <c r="Q1720" i="3"/>
  <c r="Q1762" i="3"/>
  <c r="Q1765" i="3"/>
  <c r="N1774" i="3"/>
  <c r="N1799" i="3"/>
  <c r="N1802" i="3"/>
  <c r="Q1860" i="3"/>
  <c r="N2150" i="3"/>
  <c r="N1558" i="3"/>
  <c r="N1570" i="3"/>
  <c r="N1573" i="3"/>
  <c r="Q1628" i="3"/>
  <c r="N1719" i="3"/>
  <c r="N1886" i="3"/>
  <c r="M1897" i="3"/>
  <c r="Q2110" i="3"/>
  <c r="N2369" i="3"/>
  <c r="Q1462" i="3"/>
  <c r="Q1465" i="3"/>
  <c r="Q1468" i="3"/>
  <c r="Q1471" i="3"/>
  <c r="Q1474" i="3"/>
  <c r="Q1477" i="3"/>
  <c r="Q1480" i="3"/>
  <c r="Q1483" i="3"/>
  <c r="N1559" i="3"/>
  <c r="O1570" i="3"/>
  <c r="N1613" i="3"/>
  <c r="N1619" i="3"/>
  <c r="Q1634" i="3"/>
  <c r="Q1666" i="3"/>
  <c r="Q1668" i="3"/>
  <c r="Q1807" i="3"/>
  <c r="Q1817" i="3"/>
  <c r="Q1858" i="3"/>
  <c r="N2005" i="3"/>
  <c r="N2153" i="3"/>
  <c r="N2317" i="3"/>
  <c r="Q2461" i="3"/>
  <c r="Q6686" i="3"/>
  <c r="N6658" i="3"/>
  <c r="N6569" i="3"/>
  <c r="N6548" i="3"/>
  <c r="N6657" i="3"/>
  <c r="Q6613" i="3"/>
  <c r="N6566" i="3"/>
  <c r="N6556" i="3"/>
  <c r="N6550" i="3"/>
  <c r="N6503" i="3"/>
  <c r="Q6583" i="3"/>
  <c r="N6564" i="3"/>
  <c r="N6505" i="3"/>
  <c r="N6502" i="3"/>
  <c r="Q6592" i="3"/>
  <c r="N6562" i="3"/>
  <c r="Q6557" i="3"/>
  <c r="Q6551" i="3"/>
  <c r="Q6687" i="3"/>
  <c r="Q6585" i="3"/>
  <c r="Q6683" i="3"/>
  <c r="Q6591" i="3"/>
  <c r="N6446" i="3"/>
  <c r="Q6431" i="3"/>
  <c r="Q6423" i="3"/>
  <c r="Q6419" i="3"/>
  <c r="Q6417" i="3"/>
  <c r="N6373" i="3"/>
  <c r="Q6277" i="3"/>
  <c r="N6654" i="3"/>
  <c r="Q6609" i="3"/>
  <c r="Q6586" i="3"/>
  <c r="Q6581" i="3"/>
  <c r="N6570" i="3"/>
  <c r="Q6555" i="3"/>
  <c r="N6561" i="3"/>
  <c r="Q6678" i="3"/>
  <c r="Q6676" i="3"/>
  <c r="Q6674" i="3"/>
  <c r="N6659" i="3"/>
  <c r="N6652" i="3"/>
  <c r="Q6614" i="3"/>
  <c r="Q6677" i="3"/>
  <c r="Q6675" i="3"/>
  <c r="N6661" i="3"/>
  <c r="Q6615" i="3"/>
  <c r="Q6608" i="3"/>
  <c r="Q6606" i="3"/>
  <c r="Q6552" i="3"/>
  <c r="Q6550" i="3"/>
  <c r="Q6548" i="3"/>
  <c r="N6504" i="3"/>
  <c r="Q6682" i="3"/>
  <c r="N6660" i="3"/>
  <c r="Q6605" i="3"/>
  <c r="N6567" i="3"/>
  <c r="N6662" i="3"/>
  <c r="N6653" i="3"/>
  <c r="N3298" i="3"/>
  <c r="Q1575" i="3"/>
  <c r="Q617" i="3"/>
  <c r="Q2004" i="3"/>
  <c r="Q2321" i="3"/>
  <c r="N5430" i="3"/>
  <c r="Q5430" i="3"/>
  <c r="Q158" i="3"/>
  <c r="Q2132" i="3"/>
  <c r="N2996" i="3"/>
  <c r="Q2996" i="3"/>
  <c r="N3910" i="3"/>
  <c r="Q3910" i="3"/>
  <c r="Q6326" i="3"/>
  <c r="Q6518" i="3"/>
  <c r="Q6647" i="3"/>
  <c r="Q6489" i="3"/>
  <c r="Q6375" i="3"/>
  <c r="N6616" i="3"/>
  <c r="Q6479" i="3"/>
  <c r="M41" i="3"/>
  <c r="Q6684" i="3"/>
  <c r="Q6679" i="3"/>
  <c r="Q6666" i="3"/>
  <c r="Q6612" i="3"/>
  <c r="Q6607" i="3"/>
  <c r="Q6589" i="3"/>
  <c r="N6560" i="3"/>
  <c r="Q6558" i="3"/>
  <c r="N6555" i="3"/>
  <c r="Q6553" i="3"/>
  <c r="N6542" i="3"/>
  <c r="Q6504" i="3"/>
  <c r="N6483" i="3"/>
  <c r="N6465" i="3"/>
  <c r="N6452" i="3"/>
  <c r="N6447" i="3"/>
  <c r="N6434" i="3"/>
  <c r="Q6432" i="3"/>
  <c r="Q6427" i="3"/>
  <c r="Q6663" i="3"/>
  <c r="Q6588" i="3"/>
  <c r="Q6579" i="3"/>
  <c r="Q6554" i="3"/>
  <c r="N6549" i="3"/>
  <c r="N6540" i="3"/>
  <c r="Q6513" i="3"/>
  <c r="Q6488" i="3"/>
  <c r="N6458" i="3"/>
  <c r="Q6438" i="3"/>
  <c r="N6433" i="3"/>
  <c r="M6417" i="3"/>
  <c r="N6399" i="3"/>
  <c r="N6377" i="3"/>
  <c r="Q6670" i="3"/>
  <c r="Q3390" i="3"/>
  <c r="Q40" i="3"/>
  <c r="Q2484" i="3"/>
  <c r="N6499" i="3"/>
  <c r="Q6535" i="3"/>
  <c r="N6537" i="3"/>
  <c r="N6596" i="3"/>
  <c r="Q6594" i="3"/>
  <c r="Q5798" i="3"/>
  <c r="Q6083" i="3"/>
  <c r="Q6404" i="3"/>
  <c r="O5504" i="3" l="1"/>
  <c r="O2265" i="3"/>
  <c r="O5349" i="3"/>
  <c r="O5177" i="3"/>
  <c r="M777" i="3"/>
  <c r="M6529" i="3"/>
  <c r="M1479" i="3"/>
  <c r="M776" i="3"/>
  <c r="M2113" i="3"/>
  <c r="M3617" i="3"/>
  <c r="O4541" i="3"/>
  <c r="O5506" i="3"/>
  <c r="O6374" i="3"/>
  <c r="O1914" i="3"/>
  <c r="O2266" i="3"/>
  <c r="O2258" i="3"/>
  <c r="O5505" i="3"/>
  <c r="O2261" i="3"/>
  <c r="M3577" i="3"/>
  <c r="O5356" i="3"/>
  <c r="O6377" i="3"/>
  <c r="M2732" i="3"/>
  <c r="M2116" i="3"/>
  <c r="M3578" i="3"/>
  <c r="M4485" i="3"/>
  <c r="O5353" i="3"/>
  <c r="O4536" i="3"/>
  <c r="O6379" i="3"/>
  <c r="M4475" i="3"/>
  <c r="Q5024" i="3"/>
  <c r="O5355" i="3"/>
  <c r="M6455" i="3"/>
  <c r="O1024" i="3"/>
  <c r="M1598" i="3"/>
  <c r="O2194" i="3"/>
  <c r="M6503" i="3"/>
  <c r="Q1691" i="3"/>
  <c r="N1668" i="3"/>
  <c r="Q1688" i="3"/>
  <c r="O2526" i="3"/>
  <c r="O2528" i="3"/>
  <c r="Q3025" i="3"/>
  <c r="M3280" i="3"/>
  <c r="Q3030" i="3"/>
  <c r="Q3029" i="3"/>
  <c r="M3465" i="3"/>
  <c r="Q5071" i="3"/>
  <c r="O4798" i="3"/>
  <c r="M5496" i="3"/>
  <c r="Q5074" i="3"/>
  <c r="N6026" i="3"/>
  <c r="M6464" i="3"/>
  <c r="O6378" i="3"/>
  <c r="N1661" i="3"/>
  <c r="M5961" i="3"/>
  <c r="M4873" i="3"/>
  <c r="M2185" i="3"/>
  <c r="N2016" i="3"/>
  <c r="M3413" i="3"/>
  <c r="N6020" i="3"/>
  <c r="O1023" i="3"/>
  <c r="M5963" i="3"/>
  <c r="M6557" i="3"/>
  <c r="M6505" i="3"/>
  <c r="M6448" i="3"/>
  <c r="Q1685" i="3"/>
  <c r="O2262" i="3"/>
  <c r="O2529" i="3"/>
  <c r="O2531" i="3"/>
  <c r="M3288" i="3"/>
  <c r="N6018" i="3"/>
  <c r="M6185" i="3"/>
  <c r="M2149" i="3"/>
  <c r="M3421" i="3"/>
  <c r="M4452" i="3"/>
  <c r="O5503" i="3"/>
  <c r="Q5938" i="3"/>
  <c r="M686" i="3"/>
  <c r="M1582" i="3"/>
  <c r="Q1689" i="3"/>
  <c r="O2713" i="3"/>
  <c r="Q3028" i="3"/>
  <c r="M3620" i="3"/>
  <c r="M3148" i="3"/>
  <c r="M3627" i="3"/>
  <c r="M6454" i="3"/>
  <c r="O2000" i="3"/>
  <c r="M2945" i="3"/>
  <c r="M3619" i="3"/>
  <c r="M3420" i="3"/>
  <c r="O6376" i="3"/>
  <c r="M3625" i="3"/>
  <c r="M70" i="3"/>
  <c r="M6451" i="3"/>
  <c r="M6456" i="3"/>
  <c r="M2059" i="3"/>
  <c r="M2214" i="3"/>
  <c r="M3414" i="3"/>
  <c r="M3487" i="3"/>
  <c r="M3671" i="3"/>
  <c r="M4482" i="3"/>
  <c r="M4477" i="3"/>
  <c r="O5352" i="3"/>
  <c r="Q6061" i="3"/>
  <c r="N6019" i="3"/>
  <c r="M6450" i="3"/>
  <c r="M6446" i="3"/>
  <c r="O1916" i="3"/>
  <c r="M3623" i="3"/>
  <c r="M1584" i="3"/>
  <c r="M5960" i="3"/>
  <c r="O3464" i="3"/>
  <c r="M6188" i="3"/>
  <c r="M6553" i="3"/>
  <c r="O1706" i="3"/>
  <c r="M1895" i="3"/>
  <c r="Q3027" i="3"/>
  <c r="Q3026" i="3"/>
  <c r="M5363" i="3"/>
  <c r="M2103" i="3"/>
  <c r="M2878" i="3"/>
  <c r="M2879" i="3"/>
  <c r="M3378" i="3"/>
  <c r="O4532" i="3"/>
  <c r="O4687" i="3"/>
  <c r="M4478" i="3"/>
  <c r="N6021" i="3"/>
  <c r="Q6060" i="3"/>
  <c r="O1913" i="3"/>
  <c r="M2109" i="3"/>
  <c r="M2104" i="3"/>
  <c r="O1918" i="3"/>
  <c r="O3466" i="3"/>
  <c r="M3389" i="3"/>
  <c r="M4483" i="3"/>
  <c r="M6459" i="3"/>
  <c r="O1021" i="3"/>
  <c r="M773" i="3"/>
  <c r="O1711" i="3"/>
  <c r="O1709" i="3"/>
  <c r="M2940" i="3"/>
  <c r="O1915" i="3"/>
  <c r="O3149" i="3"/>
  <c r="M4479" i="3"/>
  <c r="M4156" i="3"/>
  <c r="Q6056" i="3"/>
  <c r="N6025" i="3"/>
  <c r="M6452" i="3"/>
  <c r="Q1686" i="3"/>
  <c r="N2018" i="3"/>
  <c r="O4535" i="3"/>
  <c r="N6022" i="3"/>
  <c r="M6449" i="3"/>
  <c r="M6458" i="3"/>
  <c r="N1269" i="3"/>
  <c r="Q1815" i="3"/>
  <c r="M2115" i="3"/>
  <c r="M2110" i="3"/>
  <c r="O2256" i="3"/>
  <c r="M3422" i="3"/>
  <c r="O4538" i="3"/>
  <c r="O4945" i="3"/>
  <c r="O4533" i="3"/>
  <c r="O5354" i="3"/>
  <c r="O5310" i="3"/>
  <c r="M6462" i="3"/>
  <c r="M6465" i="3"/>
  <c r="N1675" i="3"/>
  <c r="O656" i="3"/>
  <c r="M69" i="3"/>
  <c r="N1266" i="3"/>
  <c r="O1708" i="3"/>
  <c r="M534" i="3"/>
  <c r="O6478" i="3"/>
  <c r="O2192" i="3"/>
  <c r="O652" i="3"/>
  <c r="W3860" i="3"/>
  <c r="W4345" i="3"/>
  <c r="W4685" i="3"/>
  <c r="W4397" i="3"/>
  <c r="W4210" i="3"/>
  <c r="W4493" i="3"/>
  <c r="W4718" i="3"/>
  <c r="W4918" i="3"/>
  <c r="W5182" i="3"/>
  <c r="W4960" i="3"/>
  <c r="W5539" i="3"/>
  <c r="W5653" i="3"/>
  <c r="W5502" i="3"/>
  <c r="W5538" i="3"/>
  <c r="W6063" i="3"/>
  <c r="W6549" i="3"/>
  <c r="W6773" i="3"/>
  <c r="W6589" i="3"/>
  <c r="W1268" i="3"/>
  <c r="W785" i="3"/>
  <c r="W251" i="3"/>
  <c r="W687" i="3"/>
  <c r="W123" i="3"/>
  <c r="W275" i="3"/>
  <c r="W2710" i="3"/>
  <c r="W2538" i="3"/>
  <c r="W2418" i="3"/>
  <c r="W2532" i="3"/>
  <c r="W2986" i="3"/>
  <c r="W2537" i="3"/>
  <c r="W2842" i="3"/>
  <c r="W2527" i="3"/>
  <c r="W2824" i="3"/>
  <c r="W2494" i="3"/>
  <c r="W2316" i="3"/>
  <c r="W1627" i="3"/>
  <c r="W3613" i="3"/>
  <c r="W563" i="3"/>
  <c r="W855" i="3"/>
  <c r="W231" i="3"/>
  <c r="W2792" i="3"/>
  <c r="W3731" i="3"/>
  <c r="W119" i="3"/>
  <c r="W460" i="3"/>
  <c r="W718" i="3"/>
  <c r="W307" i="3"/>
  <c r="W3769" i="3"/>
  <c r="W3766" i="3"/>
  <c r="W3747" i="3"/>
  <c r="W4485" i="3"/>
  <c r="W3899" i="3"/>
  <c r="W4184" i="3"/>
  <c r="W4538" i="3"/>
  <c r="W4139" i="3"/>
  <c r="W4549" i="3"/>
  <c r="W4324" i="3"/>
  <c r="W4665" i="3"/>
  <c r="W4516" i="3"/>
  <c r="W4895" i="3"/>
  <c r="W5218" i="3"/>
  <c r="W4973" i="3"/>
  <c r="W4998" i="3"/>
  <c r="W5357" i="3"/>
  <c r="W6087" i="3"/>
  <c r="W6003" i="3"/>
  <c r="W6455" i="3"/>
  <c r="W6349" i="3"/>
  <c r="W6760" i="3"/>
  <c r="W14" i="3"/>
  <c r="W3327" i="3"/>
  <c r="W6577" i="3"/>
  <c r="W299" i="3"/>
  <c r="W843" i="3"/>
  <c r="W2823" i="3"/>
  <c r="W478" i="3"/>
  <c r="W7058" i="3"/>
  <c r="W519" i="3"/>
  <c r="W3999" i="3"/>
  <c r="W25" i="3"/>
  <c r="W695" i="3"/>
  <c r="W747" i="3"/>
  <c r="W663" i="3"/>
  <c r="W111" i="3"/>
  <c r="W62" i="3"/>
  <c r="W294" i="3"/>
  <c r="W508" i="3"/>
  <c r="W268" i="3"/>
  <c r="W155" i="3"/>
  <c r="W878" i="3"/>
  <c r="W662" i="3"/>
  <c r="W3973" i="3"/>
  <c r="W4247" i="3"/>
  <c r="W4563" i="3"/>
  <c r="W4273" i="3"/>
  <c r="W4669" i="3"/>
  <c r="W4375" i="3"/>
  <c r="W4826" i="3"/>
  <c r="W4567" i="3"/>
  <c r="W4648" i="3"/>
  <c r="W4956" i="3"/>
  <c r="W4992" i="3"/>
  <c r="W5140" i="3"/>
  <c r="W5426" i="3"/>
  <c r="W5447" i="3"/>
  <c r="W5795" i="3"/>
  <c r="W6586" i="3"/>
  <c r="W6579" i="3"/>
  <c r="W6315" i="3"/>
  <c r="W7118" i="3"/>
  <c r="W552" i="3"/>
  <c r="W3366" i="3"/>
  <c r="W6191" i="3"/>
  <c r="W315" i="3"/>
  <c r="W219" i="3"/>
  <c r="W932" i="3"/>
  <c r="W316" i="3"/>
  <c r="W290" i="3"/>
  <c r="W1442" i="3"/>
  <c r="W235" i="3"/>
  <c r="W602" i="3"/>
  <c r="E159" i="7" s="1"/>
  <c r="W3687" i="3"/>
  <c r="W4170" i="3"/>
  <c r="W4035" i="3"/>
  <c r="W4528" i="3"/>
  <c r="W4078" i="3"/>
  <c r="W4464" i="3"/>
  <c r="W4168" i="3"/>
  <c r="W4550" i="3"/>
  <c r="W4784" i="3"/>
  <c r="W4255" i="3"/>
  <c r="W4879" i="3"/>
  <c r="W5226" i="3"/>
  <c r="W5027" i="3"/>
  <c r="W5014" i="3"/>
  <c r="W5804" i="3"/>
  <c r="W5873" i="3"/>
  <c r="W5444" i="3"/>
  <c r="W6564" i="3"/>
  <c r="W6340" i="3"/>
  <c r="W6310" i="3"/>
  <c r="W6980" i="3"/>
  <c r="W1640" i="3"/>
  <c r="W3934" i="3"/>
  <c r="W1585" i="3"/>
  <c r="W3352" i="3"/>
  <c r="W2957" i="3"/>
  <c r="W3464" i="3"/>
  <c r="W3384" i="3"/>
  <c r="W3416" i="3"/>
  <c r="W3693" i="3"/>
  <c r="W3804" i="3"/>
  <c r="W3633" i="3"/>
  <c r="W3727" i="3"/>
  <c r="W4206" i="3"/>
  <c r="W4071" i="3"/>
  <c r="W4553" i="3"/>
  <c r="W4181" i="3"/>
  <c r="W4504" i="3"/>
  <c r="W4175" i="3"/>
  <c r="W4600" i="3"/>
  <c r="W3991" i="3"/>
  <c r="W4398" i="3"/>
  <c r="W4900" i="3"/>
  <c r="W5518" i="3"/>
  <c r="W5028" i="3"/>
  <c r="W5090" i="3"/>
  <c r="W6071" i="3"/>
  <c r="W5897" i="3"/>
  <c r="W5613" i="3"/>
  <c r="W6052" i="3"/>
  <c r="W6324" i="3"/>
  <c r="W6490" i="3"/>
  <c r="W7023" i="3"/>
  <c r="W1848" i="3"/>
  <c r="W5006" i="3"/>
  <c r="W4883" i="3"/>
  <c r="W5110" i="3"/>
  <c r="W6127" i="3"/>
  <c r="W5915" i="3"/>
  <c r="W5627" i="3"/>
  <c r="W6138" i="3"/>
  <c r="W6334" i="3"/>
  <c r="W6516" i="3"/>
  <c r="W6751" i="3"/>
  <c r="W2574" i="3"/>
  <c r="W3996" i="3"/>
  <c r="W3115" i="3"/>
  <c r="W3437" i="3"/>
  <c r="W2891" i="3"/>
  <c r="W2589" i="3"/>
  <c r="W3074" i="3"/>
  <c r="W3513" i="3"/>
  <c r="W3435" i="3"/>
  <c r="W3449" i="3"/>
  <c r="W3725" i="3"/>
  <c r="W3857" i="3"/>
  <c r="W3823" i="3"/>
  <c r="W3603" i="3"/>
  <c r="W4077" i="3"/>
  <c r="W3928" i="3"/>
  <c r="W3979" i="3"/>
  <c r="W4383" i="3"/>
  <c r="W4807" i="3"/>
  <c r="W4490" i="3"/>
  <c r="W4106" i="3"/>
  <c r="W4355" i="3"/>
  <c r="W4775" i="3"/>
  <c r="W5029" i="3"/>
  <c r="W5052" i="3"/>
  <c r="W5722" i="3"/>
  <c r="W5700" i="3"/>
  <c r="W5808" i="3"/>
  <c r="W5572" i="3"/>
  <c r="W5499" i="3"/>
  <c r="W6086" i="3"/>
  <c r="W6746" i="3"/>
  <c r="W6099" i="3"/>
  <c r="W6901" i="3"/>
  <c r="W2636" i="3"/>
  <c r="W3886" i="3"/>
  <c r="W2611" i="3"/>
  <c r="W2432" i="3"/>
  <c r="W2578" i="3"/>
  <c r="W2600" i="3"/>
  <c r="W3286" i="3"/>
  <c r="W3015" i="3"/>
  <c r="W3098" i="3"/>
  <c r="W3263" i="3"/>
  <c r="W2927" i="3"/>
  <c r="W3137" i="3"/>
  <c r="W3048" i="3"/>
  <c r="W3273" i="3"/>
  <c r="W3398" i="3"/>
  <c r="W3220" i="3"/>
  <c r="W3506" i="3"/>
  <c r="W3591" i="3"/>
  <c r="W3653" i="3"/>
  <c r="W3507" i="3"/>
  <c r="W3656" i="3"/>
  <c r="W4149" i="3"/>
  <c r="W4014" i="3"/>
  <c r="W4119" i="3"/>
  <c r="W4414" i="3"/>
  <c r="W4832" i="3"/>
  <c r="W4539" i="3"/>
  <c r="W4189" i="3"/>
  <c r="W4353" i="3"/>
  <c r="W4786" i="3"/>
  <c r="W5160" i="3"/>
  <c r="W5066" i="3"/>
  <c r="W4933" i="3"/>
  <c r="W5711" i="3"/>
  <c r="W5819" i="3"/>
  <c r="W5728" i="3"/>
  <c r="W5529" i="3"/>
  <c r="W6443" i="3"/>
  <c r="W6764" i="3"/>
  <c r="W6216" i="3"/>
  <c r="W6940" i="3"/>
  <c r="W1083" i="3"/>
  <c r="W5710" i="3"/>
  <c r="W3123" i="3"/>
  <c r="W3295" i="3"/>
  <c r="W2947" i="3"/>
  <c r="W3170" i="3"/>
  <c r="W3073" i="3"/>
  <c r="W3395" i="3"/>
  <c r="W3393" i="3"/>
  <c r="W3226" i="3"/>
  <c r="W3509" i="3"/>
  <c r="W3582" i="3"/>
  <c r="W3659" i="3"/>
  <c r="W3504" i="3"/>
  <c r="W3697" i="3"/>
  <c r="W3850" i="3"/>
  <c r="W4032" i="3"/>
  <c r="W4124" i="3"/>
  <c r="W4454" i="3"/>
  <c r="W4049" i="3"/>
  <c r="W4545" i="3"/>
  <c r="W4202" i="3"/>
  <c r="W4388" i="3"/>
  <c r="W4893" i="3"/>
  <c r="W5156" i="3"/>
  <c r="W5128" i="3"/>
  <c r="W4949" i="3"/>
  <c r="W5940" i="3"/>
  <c r="W5853" i="3"/>
  <c r="W5868" i="3"/>
  <c r="W5549" i="3"/>
  <c r="W6479" i="3"/>
  <c r="W6218" i="3"/>
  <c r="W6248" i="3"/>
  <c r="W7026" i="3"/>
  <c r="W2245" i="3"/>
  <c r="W6435" i="3"/>
  <c r="W6974" i="3"/>
  <c r="W7003" i="3"/>
  <c r="W6859" i="3"/>
  <c r="W285" i="3"/>
  <c r="W1248" i="3"/>
  <c r="W1807" i="3"/>
  <c r="W2484" i="3"/>
  <c r="E428" i="7" s="1"/>
  <c r="P2484" i="3" s="1"/>
  <c r="W804" i="3"/>
  <c r="W1835" i="3"/>
  <c r="W2567" i="3"/>
  <c r="W2854" i="3"/>
  <c r="W2809" i="3"/>
  <c r="W3720" i="3"/>
  <c r="W3288" i="3"/>
  <c r="W3777" i="3"/>
  <c r="W5311" i="3"/>
  <c r="W5530" i="3"/>
  <c r="W3492" i="3"/>
  <c r="W4347" i="3"/>
  <c r="W7016" i="3"/>
  <c r="W7105" i="3"/>
  <c r="W6544" i="3"/>
  <c r="W4477" i="3"/>
  <c r="W6116" i="3"/>
  <c r="W6429" i="3"/>
  <c r="W4201" i="3"/>
  <c r="W5991" i="3"/>
  <c r="W3862" i="3"/>
  <c r="W3819" i="3"/>
  <c r="W3801" i="3"/>
  <c r="W3717" i="3"/>
  <c r="W3646" i="3"/>
  <c r="W3920" i="3"/>
  <c r="W3902" i="3"/>
  <c r="W4188" i="3"/>
  <c r="W4131" i="3"/>
  <c r="W4340" i="3"/>
  <c r="W3949" i="3"/>
  <c r="W4053" i="3"/>
  <c r="W3984" i="3"/>
  <c r="W3859" i="3"/>
  <c r="W4223" i="3"/>
  <c r="W4533" i="3"/>
  <c r="W4052" i="3"/>
  <c r="W4352" i="3"/>
  <c r="W4543" i="3"/>
  <c r="W4109" i="3"/>
  <c r="W4421" i="3"/>
  <c r="W4681" i="3"/>
  <c r="W4219" i="3"/>
  <c r="W4484" i="3"/>
  <c r="W4811" i="3"/>
  <c r="W4408" i="3"/>
  <c r="W4574" i="3"/>
  <c r="W4163" i="3"/>
  <c r="W4515" i="3"/>
  <c r="W4178" i="3"/>
  <c r="W4335" i="3"/>
  <c r="W4580" i="3"/>
  <c r="W4142" i="3"/>
  <c r="W4466" i="3"/>
  <c r="W4704" i="3"/>
  <c r="W4819" i="3"/>
  <c r="W4357" i="3"/>
  <c r="W4705" i="3"/>
  <c r="W4512" i="3"/>
  <c r="W4354" i="3"/>
  <c r="W4779" i="3"/>
  <c r="W4780" i="3"/>
  <c r="W5092" i="3"/>
  <c r="W4892" i="3"/>
  <c r="W5044" i="3"/>
  <c r="W5167" i="3"/>
  <c r="W5223" i="3"/>
  <c r="W5482" i="3"/>
  <c r="W5041" i="3"/>
  <c r="W5767" i="3"/>
  <c r="W4987" i="3"/>
  <c r="W5026" i="3"/>
  <c r="W4922" i="3"/>
  <c r="W5467" i="3"/>
  <c r="W5019" i="3"/>
  <c r="W5049" i="3"/>
  <c r="W5701" i="3"/>
  <c r="W5634" i="3"/>
  <c r="W5382" i="3"/>
  <c r="W5857" i="3"/>
  <c r="W5809" i="3"/>
  <c r="W5492" i="3"/>
  <c r="W5418" i="3"/>
  <c r="W5882" i="3"/>
  <c r="W5602" i="3"/>
  <c r="W5543" i="3"/>
  <c r="W6035" i="3"/>
  <c r="W5608" i="3"/>
  <c r="W5524" i="3"/>
  <c r="W5633" i="3"/>
  <c r="W6501" i="3"/>
  <c r="W6033" i="3"/>
  <c r="W6407" i="3"/>
  <c r="W6509" i="3"/>
  <c r="W6385" i="3"/>
  <c r="W6327" i="3"/>
  <c r="W6755" i="3"/>
  <c r="W6779" i="3"/>
  <c r="W6782" i="3"/>
  <c r="W6336" i="3"/>
  <c r="W6182" i="3"/>
  <c r="W6568" i="3"/>
  <c r="W7034" i="3"/>
  <c r="W6977" i="3"/>
  <c r="W7019" i="3"/>
  <c r="W6858" i="3"/>
  <c r="W435" i="3"/>
  <c r="W611" i="3"/>
  <c r="W466" i="3"/>
  <c r="W1858" i="3"/>
  <c r="W2550" i="3"/>
  <c r="W1049" i="3"/>
  <c r="W1189" i="3"/>
  <c r="W28" i="3"/>
  <c r="W2954" i="3"/>
  <c r="W3265" i="3"/>
  <c r="W3963" i="3"/>
  <c r="W3243" i="3"/>
  <c r="W3788" i="3"/>
  <c r="W3558" i="3"/>
  <c r="W5540" i="3"/>
  <c r="W3610" i="3"/>
  <c r="W5666" i="3"/>
  <c r="W7129" i="3"/>
  <c r="W6513" i="3"/>
  <c r="W6575" i="3"/>
  <c r="W5336" i="3"/>
  <c r="W6546" i="3"/>
  <c r="W6244" i="3"/>
  <c r="W6465" i="3"/>
  <c r="W6171" i="3"/>
  <c r="W940" i="3"/>
  <c r="W83" i="3"/>
  <c r="W146" i="3"/>
  <c r="W100" i="3"/>
  <c r="W722" i="3"/>
  <c r="W94" i="3"/>
  <c r="E261" i="7" s="1"/>
  <c r="G261" i="7" s="1"/>
  <c r="I261" i="7" s="1"/>
  <c r="W1274" i="3"/>
  <c r="W3723" i="3"/>
  <c r="W3571" i="3"/>
  <c r="W3307" i="3"/>
  <c r="W3595" i="3"/>
  <c r="W4019" i="3"/>
  <c r="W5011" i="3"/>
  <c r="W4144" i="3"/>
  <c r="W4841" i="3"/>
  <c r="W5754" i="3"/>
  <c r="W6804" i="3"/>
  <c r="W6106" i="3"/>
  <c r="W6647" i="3"/>
  <c r="W5801" i="3"/>
  <c r="W6609" i="3"/>
  <c r="W40" i="3"/>
  <c r="E253" i="7" s="1"/>
  <c r="P40" i="3" s="1"/>
  <c r="W6262" i="3"/>
  <c r="W3549" i="3"/>
  <c r="W1370" i="3"/>
  <c r="W759" i="3"/>
  <c r="W327" i="3"/>
  <c r="W439" i="3"/>
  <c r="W250" i="3"/>
  <c r="W283" i="3"/>
  <c r="W6689" i="3"/>
  <c r="W2706" i="3"/>
  <c r="W2547" i="3"/>
  <c r="W2722" i="3"/>
  <c r="W2468" i="3"/>
  <c r="W2773" i="3"/>
  <c r="W3069" i="3"/>
  <c r="W2715" i="3"/>
  <c r="W2650" i="3"/>
  <c r="W2909" i="3"/>
  <c r="W2695" i="3"/>
  <c r="W2800" i="3"/>
  <c r="W3101" i="3"/>
  <c r="W2826" i="3"/>
  <c r="W3035" i="3"/>
  <c r="W3300" i="3"/>
  <c r="W3172" i="3"/>
  <c r="W3407" i="3"/>
  <c r="W2989" i="3"/>
  <c r="W3238" i="3"/>
  <c r="W2942" i="3"/>
  <c r="W3136" i="3"/>
  <c r="W3433" i="3"/>
  <c r="W3085" i="3"/>
  <c r="W2580" i="3"/>
  <c r="W3007" i="3"/>
  <c r="W3326" i="3"/>
  <c r="W2901" i="3"/>
  <c r="W3231" i="3"/>
  <c r="W2799" i="3"/>
  <c r="W2892" i="3"/>
  <c r="W3195" i="3"/>
  <c r="W2844" i="3"/>
  <c r="W3133" i="3"/>
  <c r="W3126" i="3"/>
  <c r="W3458" i="3"/>
  <c r="W3535" i="3"/>
  <c r="W3494" i="3"/>
  <c r="W3410" i="3"/>
  <c r="W3436" i="3"/>
  <c r="W3480" i="3"/>
  <c r="W3222" i="3"/>
  <c r="W3447" i="3"/>
  <c r="W3553" i="3"/>
  <c r="W3803" i="3"/>
  <c r="W3734" i="3"/>
  <c r="W3601" i="3"/>
  <c r="W3632" i="3"/>
  <c r="W3865" i="3"/>
  <c r="W3813" i="3"/>
  <c r="W3827" i="3"/>
  <c r="W3716" i="3"/>
  <c r="W3556" i="3"/>
  <c r="W3564" i="3"/>
  <c r="W3846" i="3"/>
  <c r="W3792" i="3"/>
  <c r="W3707" i="3"/>
  <c r="W3877" i="3"/>
  <c r="W3939" i="3"/>
  <c r="W3956" i="3"/>
  <c r="W3847" i="3"/>
  <c r="W3880" i="3"/>
  <c r="W3993" i="3"/>
  <c r="W4562" i="3"/>
  <c r="W4050" i="3"/>
  <c r="W3881" i="3"/>
  <c r="W4245" i="3"/>
  <c r="W4565" i="3"/>
  <c r="W4145" i="3"/>
  <c r="W4344" i="3"/>
  <c r="W4603" i="3"/>
  <c r="W4187" i="3"/>
  <c r="W4509" i="3"/>
  <c r="W4707" i="3"/>
  <c r="W4290" i="3"/>
  <c r="W4604" i="3"/>
  <c r="W4043" i="3"/>
  <c r="W4395" i="3"/>
  <c r="W4682" i="3"/>
  <c r="W4331" i="3"/>
  <c r="W4594" i="3"/>
  <c r="W4229" i="3"/>
  <c r="W4368" i="3"/>
  <c r="W4651" i="3"/>
  <c r="W4200" i="3"/>
  <c r="W4521" i="3"/>
  <c r="W4216" i="3"/>
  <c r="W4081" i="3"/>
  <c r="W4472" i="3"/>
  <c r="W4233" i="3"/>
  <c r="W4653" i="3"/>
  <c r="W4582" i="3"/>
  <c r="W4636" i="3"/>
  <c r="W4886" i="3"/>
  <c r="W4791" i="3"/>
  <c r="W4747" i="3"/>
  <c r="W5197" i="3"/>
  <c r="W5192" i="3"/>
  <c r="W4971" i="3"/>
  <c r="W5590" i="3"/>
  <c r="W5244" i="3"/>
  <c r="W4957" i="3"/>
  <c r="W5002" i="3"/>
  <c r="W5195" i="3"/>
  <c r="W4947" i="3"/>
  <c r="W5863" i="3"/>
  <c r="W5145" i="3"/>
  <c r="W5161" i="3"/>
  <c r="W5945" i="3"/>
  <c r="W5697" i="3"/>
  <c r="W5628" i="3"/>
  <c r="W6163" i="3"/>
  <c r="W5891" i="3"/>
  <c r="W5674" i="3"/>
  <c r="W5462" i="3"/>
  <c r="W5299" i="3"/>
  <c r="W5892" i="3"/>
  <c r="W5622" i="3"/>
  <c r="W5787" i="3"/>
  <c r="W5632" i="3"/>
  <c r="W5739" i="3"/>
  <c r="W6075" i="3"/>
  <c r="W6645" i="3"/>
  <c r="W6193" i="3"/>
  <c r="W6706" i="3"/>
  <c r="W6750" i="3"/>
  <c r="W6606" i="3"/>
  <c r="W6355" i="3"/>
  <c r="W6212" i="3"/>
  <c r="W6861" i="3"/>
  <c r="W6438" i="3"/>
  <c r="W6526" i="3"/>
  <c r="W6273" i="3"/>
  <c r="W6749" i="3"/>
  <c r="W7130" i="3"/>
  <c r="W6948" i="3"/>
  <c r="W6928" i="3"/>
  <c r="W7092" i="3"/>
  <c r="W1565" i="3"/>
  <c r="W468" i="3"/>
  <c r="W1052" i="3"/>
  <c r="W1889" i="3"/>
  <c r="W2733" i="3"/>
  <c r="E21" i="7" s="1"/>
  <c r="W2306" i="3"/>
  <c r="W1700" i="3"/>
  <c r="W1992" i="3"/>
  <c r="W3942" i="3"/>
  <c r="W3619" i="3"/>
  <c r="W3317" i="3"/>
  <c r="W3944" i="3"/>
  <c r="W5284" i="3"/>
  <c r="W5053" i="3"/>
  <c r="W4789" i="3"/>
  <c r="W5149" i="3"/>
  <c r="W5797" i="3"/>
  <c r="W5837" i="3"/>
  <c r="W6249" i="3"/>
  <c r="W6695" i="3"/>
  <c r="W5859" i="3"/>
  <c r="W6685" i="3"/>
  <c r="W3390" i="3"/>
  <c r="E243" i="7" s="1"/>
  <c r="P3390" i="3" s="1"/>
  <c r="W7015" i="3"/>
  <c r="W3680" i="3"/>
  <c r="W4294" i="3"/>
  <c r="E550" i="7" s="1"/>
  <c r="W74" i="3"/>
  <c r="W2560" i="3"/>
  <c r="W2761" i="3"/>
  <c r="W2477" i="3"/>
  <c r="W2444" i="3"/>
  <c r="W2719" i="3"/>
  <c r="W2654" i="3"/>
  <c r="W2945" i="3"/>
  <c r="W2735" i="3"/>
  <c r="W2852" i="3"/>
  <c r="W3118" i="3"/>
  <c r="W2831" i="3"/>
  <c r="W3050" i="3"/>
  <c r="W3368" i="3"/>
  <c r="W3201" i="3"/>
  <c r="W3414" i="3"/>
  <c r="W3001" i="3"/>
  <c r="W3242" i="3"/>
  <c r="W2941" i="3"/>
  <c r="W3192" i="3"/>
  <c r="W2835" i="3"/>
  <c r="W3090" i="3"/>
  <c r="W2625" i="3"/>
  <c r="W3022" i="3"/>
  <c r="W3378" i="3"/>
  <c r="W2922" i="3"/>
  <c r="W3235" i="3"/>
  <c r="W2838" i="3"/>
  <c r="W2943" i="3"/>
  <c r="W3254" i="3"/>
  <c r="W2849" i="3"/>
  <c r="W3143" i="3"/>
  <c r="W3169" i="3"/>
  <c r="W3418" i="3"/>
  <c r="W3543" i="3"/>
  <c r="W3518" i="3"/>
  <c r="W3409" i="3"/>
  <c r="W3475" i="3"/>
  <c r="W3486" i="3"/>
  <c r="W3356" i="3"/>
  <c r="W3472" i="3"/>
  <c r="W3616" i="3"/>
  <c r="W3808" i="3"/>
  <c r="W3749" i="3"/>
  <c r="W3611" i="3"/>
  <c r="W3684" i="3"/>
  <c r="W3869" i="3"/>
  <c r="W3515" i="3"/>
  <c r="W3840" i="3"/>
  <c r="W3567" i="3"/>
  <c r="W3614" i="3"/>
  <c r="W3867" i="3"/>
  <c r="W3820" i="3"/>
  <c r="W3748" i="3"/>
  <c r="W3889" i="3"/>
  <c r="W3943" i="3"/>
  <c r="W3878" i="3"/>
  <c r="W3873" i="3"/>
  <c r="W3908" i="3"/>
  <c r="W4013" i="3"/>
  <c r="W3932" i="3"/>
  <c r="W4068" i="3"/>
  <c r="W3959" i="3"/>
  <c r="W4261" i="3"/>
  <c r="W4572" i="3"/>
  <c r="W4192" i="3"/>
  <c r="W4404" i="3"/>
  <c r="W4643" i="3"/>
  <c r="W4203" i="3"/>
  <c r="W4523" i="3"/>
  <c r="W4741" i="3"/>
  <c r="W4303" i="3"/>
  <c r="W4608" i="3"/>
  <c r="W4225" i="3"/>
  <c r="W4405" i="3"/>
  <c r="W4703" i="3"/>
  <c r="W4334" i="3"/>
  <c r="W4619" i="3"/>
  <c r="W4222" i="3"/>
  <c r="W4374" i="3"/>
  <c r="W4699" i="3"/>
  <c r="W4208" i="3"/>
  <c r="W4531" i="3"/>
  <c r="W4249" i="3"/>
  <c r="W4102" i="3"/>
  <c r="W4492" i="3"/>
  <c r="W4260" i="3"/>
  <c r="W4688" i="3"/>
  <c r="W4587" i="3"/>
  <c r="W4790" i="3"/>
  <c r="W4890" i="3"/>
  <c r="W4792" i="3"/>
  <c r="W4778" i="3"/>
  <c r="W5207" i="3"/>
  <c r="W5000" i="3"/>
  <c r="W4981" i="3"/>
  <c r="W5626" i="3"/>
  <c r="W5247" i="3"/>
  <c r="W5039" i="3"/>
  <c r="W5159" i="3"/>
  <c r="W5205" i="3"/>
  <c r="W4943" i="3"/>
  <c r="W4988" i="3"/>
  <c r="W5211" i="3"/>
  <c r="W5331" i="3"/>
  <c r="W5953" i="3"/>
  <c r="W5707" i="3"/>
  <c r="W5629" i="3"/>
  <c r="W5303" i="3"/>
  <c r="W6001" i="3"/>
  <c r="W5684" i="3"/>
  <c r="W5487" i="3"/>
  <c r="W5324" i="3"/>
  <c r="W5906" i="3"/>
  <c r="W5753" i="3"/>
  <c r="W5844" i="3"/>
  <c r="W5637" i="3"/>
  <c r="W5773" i="3"/>
  <c r="W6078" i="3"/>
  <c r="W6380" i="3"/>
  <c r="W6020" i="3"/>
  <c r="W6722" i="3"/>
  <c r="W6763" i="3"/>
  <c r="W6605" i="3"/>
  <c r="W6466" i="3"/>
  <c r="W6230" i="3"/>
  <c r="W7001" i="3"/>
  <c r="W6474" i="3"/>
  <c r="W6641" i="3"/>
  <c r="W6424" i="3"/>
  <c r="W6788" i="3"/>
  <c r="W7142" i="3"/>
  <c r="W7018" i="3"/>
  <c r="W6939" i="3"/>
  <c r="W7050" i="3"/>
  <c r="W1630" i="3"/>
  <c r="W560" i="3"/>
  <c r="W1084" i="3"/>
  <c r="W1915" i="3"/>
  <c r="W1424" i="3"/>
  <c r="W2348" i="3"/>
  <c r="W1871" i="3"/>
  <c r="W2003" i="3"/>
  <c r="W4036" i="3"/>
  <c r="W2688" i="3"/>
  <c r="W3343" i="3"/>
  <c r="W4180" i="3"/>
  <c r="W5370" i="3"/>
  <c r="W5158" i="3"/>
  <c r="W3989" i="3"/>
  <c r="W5217" i="3"/>
  <c r="W5836" i="3"/>
  <c r="E639" i="7" s="1"/>
  <c r="P5836" i="3" s="1"/>
  <c r="W6021" i="3"/>
  <c r="W6448" i="3"/>
  <c r="W6219" i="3"/>
  <c r="W6004" i="3"/>
  <c r="W5432" i="3"/>
  <c r="W185" i="3"/>
  <c r="W2847" i="3"/>
  <c r="W2766" i="3"/>
  <c r="W43" i="3"/>
  <c r="W831" i="3"/>
  <c r="W302" i="3"/>
  <c r="W526" i="3"/>
  <c r="W2894" i="3"/>
  <c r="E451" i="7" s="1"/>
  <c r="G451" i="7" s="1"/>
  <c r="I451" i="7" s="1"/>
  <c r="W4433" i="3"/>
  <c r="W1684" i="3"/>
  <c r="W5829" i="3"/>
  <c r="W1943" i="3"/>
  <c r="W2721" i="3"/>
  <c r="W1475" i="3"/>
  <c r="W1822" i="3"/>
  <c r="W6168" i="3"/>
  <c r="W6279" i="3"/>
  <c r="W6533" i="3"/>
  <c r="W6891" i="3"/>
  <c r="W5181" i="3"/>
  <c r="W6900" i="3"/>
  <c r="W5926" i="3"/>
  <c r="W6017" i="3"/>
  <c r="W6093" i="3"/>
  <c r="W5944" i="3"/>
  <c r="W6925" i="3"/>
  <c r="W5682" i="3"/>
  <c r="W6558" i="3"/>
  <c r="W7075" i="3"/>
  <c r="W4684" i="3"/>
  <c r="W3148" i="3"/>
  <c r="W4808" i="3"/>
  <c r="W4810" i="3"/>
  <c r="W5341" i="3"/>
  <c r="W5396" i="3"/>
  <c r="W3682" i="3"/>
  <c r="W4473" i="3"/>
  <c r="W4850" i="3"/>
  <c r="W4871" i="3"/>
  <c r="W4849" i="3"/>
  <c r="W4916" i="3"/>
  <c r="W3004" i="3"/>
  <c r="W3018" i="3"/>
  <c r="W3063" i="3"/>
  <c r="W3374" i="3"/>
  <c r="W2277" i="3"/>
  <c r="W2339" i="3"/>
  <c r="W3199" i="3"/>
  <c r="W3517" i="3"/>
  <c r="W3009" i="3"/>
  <c r="W1821" i="3"/>
  <c r="W1976" i="3"/>
  <c r="W1072" i="3"/>
  <c r="W2846" i="3"/>
  <c r="W1320" i="3"/>
  <c r="W1911" i="3"/>
  <c r="W1989" i="3"/>
  <c r="W825" i="3"/>
  <c r="W2324" i="3"/>
  <c r="W2425" i="3"/>
  <c r="W1501" i="3"/>
  <c r="W2948" i="3"/>
  <c r="W709" i="3"/>
  <c r="W768" i="3"/>
  <c r="W399" i="3"/>
  <c r="W441" i="3"/>
  <c r="W477" i="3"/>
  <c r="W6973" i="3"/>
  <c r="W7038" i="3"/>
  <c r="W7157" i="3"/>
  <c r="W7115" i="3"/>
  <c r="W6748" i="3"/>
  <c r="W7120" i="3"/>
  <c r="W6889" i="3"/>
  <c r="W6883" i="3"/>
  <c r="W7031" i="3"/>
  <c r="W7004" i="3"/>
  <c r="W6696" i="3"/>
  <c r="W6735" i="3"/>
  <c r="W6836" i="3"/>
  <c r="W6376" i="3"/>
  <c r="W6791" i="3"/>
  <c r="W6839" i="3"/>
  <c r="W6444" i="3"/>
  <c r="W6835" i="3"/>
  <c r="W6402" i="3"/>
  <c r="W6733" i="3"/>
  <c r="W6291" i="3"/>
  <c r="W6718" i="3"/>
  <c r="W6542" i="3"/>
  <c r="W6872" i="3"/>
  <c r="W6673" i="3"/>
  <c r="W6463" i="3"/>
  <c r="W6329" i="3"/>
  <c r="W6678" i="3"/>
  <c r="W6519" i="3"/>
  <c r="W6234" i="3"/>
  <c r="W6657" i="3"/>
  <c r="W6431" i="3"/>
  <c r="W6863" i="3"/>
  <c r="W6369" i="3"/>
  <c r="W6257" i="3"/>
  <c r="W6286" i="3"/>
  <c r="W6147" i="3"/>
  <c r="W6184" i="3"/>
  <c r="W6119" i="3"/>
  <c r="W6101" i="3"/>
  <c r="W6144" i="3"/>
  <c r="W5971" i="3"/>
  <c r="W5715" i="3"/>
  <c r="W5385" i="3"/>
  <c r="W5841" i="3"/>
  <c r="W5558" i="3"/>
  <c r="W6066" i="3"/>
  <c r="W5617" i="3"/>
  <c r="W5929" i="3"/>
  <c r="W5699" i="3"/>
  <c r="W5493" i="3"/>
  <c r="W6043" i="3"/>
  <c r="W5670" i="3"/>
  <c r="W5478" i="3"/>
  <c r="W6190" i="3"/>
  <c r="W5831" i="3"/>
  <c r="W5606" i="3"/>
  <c r="W5399" i="3"/>
  <c r="W5815" i="3"/>
  <c r="W5645" i="3"/>
  <c r="W5402" i="3"/>
  <c r="W5963" i="3"/>
  <c r="W5751" i="3"/>
  <c r="W5486" i="3"/>
  <c r="W5976" i="3"/>
  <c r="W5756" i="3"/>
  <c r="W5570" i="3"/>
  <c r="W6202" i="3"/>
  <c r="W5876" i="3"/>
  <c r="W5619" i="3"/>
  <c r="W5347" i="3"/>
  <c r="W5890" i="3"/>
  <c r="W5643" i="3"/>
  <c r="W5249" i="3"/>
  <c r="W4989" i="3"/>
  <c r="W5497" i="3"/>
  <c r="W5074" i="3"/>
  <c r="W5119" i="3"/>
  <c r="W5791" i="3"/>
  <c r="W5323" i="3"/>
  <c r="W5148" i="3"/>
  <c r="W5974" i="3"/>
  <c r="W5506" i="3"/>
  <c r="W5108" i="3"/>
  <c r="W5248" i="3"/>
  <c r="W5138" i="3"/>
  <c r="W4941" i="3"/>
  <c r="W5112" i="3"/>
  <c r="W4917" i="3"/>
  <c r="W5551" i="3"/>
  <c r="W5199" i="3"/>
  <c r="W5040" i="3"/>
  <c r="W5842" i="3"/>
  <c r="W5410" i="3"/>
  <c r="W5122" i="3"/>
  <c r="W4951" i="3"/>
  <c r="W5127" i="3"/>
  <c r="W4997" i="3"/>
  <c r="W5091" i="3"/>
  <c r="W4950" i="3"/>
  <c r="W5151" i="3"/>
  <c r="W4935" i="3"/>
  <c r="W4754" i="3"/>
  <c r="W4859" i="3"/>
  <c r="W4908" i="3"/>
  <c r="W5020" i="3"/>
  <c r="W4907" i="3"/>
  <c r="W4868" i="3"/>
  <c r="W5094" i="3"/>
  <c r="W4958" i="3"/>
  <c r="W4880" i="3"/>
  <c r="W4570" i="3"/>
  <c r="W4240" i="3"/>
  <c r="W4644" i="3"/>
  <c r="W4462" i="3"/>
  <c r="W4235" i="3"/>
  <c r="W4661" i="3"/>
  <c r="W4442" i="3"/>
  <c r="W4314" i="3"/>
  <c r="W4085" i="3"/>
  <c r="W4639" i="3"/>
  <c r="W4127" i="3"/>
  <c r="W4625" i="3"/>
  <c r="W4476" i="3"/>
  <c r="W4292" i="3"/>
  <c r="W4101" i="3"/>
  <c r="W4678" i="3"/>
  <c r="W4520" i="3"/>
  <c r="W4382" i="3"/>
  <c r="W4269" i="3"/>
  <c r="W4173" i="3"/>
  <c r="W4757" i="3"/>
  <c r="W4465" i="3"/>
  <c r="W4321" i="3"/>
  <c r="W4105" i="3"/>
  <c r="W4628" i="3"/>
  <c r="W4440" i="3"/>
  <c r="W4362" i="3"/>
  <c r="W4177" i="3"/>
  <c r="W4698" i="3"/>
  <c r="W4589" i="3"/>
  <c r="W4400" i="3"/>
  <c r="W4198" i="3"/>
  <c r="W4012" i="3"/>
  <c r="W4646" i="3"/>
  <c r="W4511" i="3"/>
  <c r="W4311" i="3"/>
  <c r="W4186" i="3"/>
  <c r="W4856" i="3"/>
  <c r="W4518" i="3"/>
  <c r="W4399" i="3"/>
  <c r="W4307" i="3"/>
  <c r="W4006" i="3"/>
  <c r="W4568" i="3"/>
  <c r="W4428" i="3"/>
  <c r="W4218" i="3"/>
  <c r="W3946" i="3"/>
  <c r="W4194" i="3"/>
  <c r="W3974" i="3"/>
  <c r="W3885" i="3"/>
  <c r="W3890" i="3"/>
  <c r="W3941" i="3"/>
  <c r="W3909" i="3"/>
  <c r="W4232" i="3"/>
  <c r="W4113" i="3"/>
  <c r="W3737" i="3"/>
  <c r="W4098" i="3"/>
  <c r="W3892" i="3"/>
  <c r="W3896" i="3"/>
  <c r="W3855" i="3"/>
  <c r="W3635" i="3"/>
  <c r="W3811" i="3"/>
  <c r="W3604" i="3"/>
  <c r="W3757" i="3"/>
  <c r="W3562" i="3"/>
  <c r="W3686" i="3"/>
  <c r="W3849" i="3"/>
  <c r="W3726" i="3"/>
  <c r="W3560" i="3"/>
  <c r="W3695" i="3"/>
  <c r="W3853" i="3"/>
  <c r="W3628" i="3"/>
  <c r="W3799" i="3"/>
  <c r="W3674" i="3"/>
  <c r="W3702" i="3"/>
  <c r="W3586" i="3"/>
  <c r="W3744" i="3"/>
  <c r="W3634" i="3"/>
  <c r="W3724" i="3"/>
  <c r="W3579" i="3"/>
  <c r="W3444" i="3"/>
  <c r="W3337" i="3"/>
  <c r="W3330" i="3"/>
  <c r="W3426" i="3"/>
  <c r="W3230" i="3"/>
  <c r="W3470" i="3"/>
  <c r="W3160" i="3"/>
  <c r="W3373" i="3"/>
  <c r="W3508" i="3"/>
  <c r="W3363" i="3"/>
  <c r="W3461" i="3"/>
  <c r="W3512" i="3"/>
  <c r="W3314" i="3"/>
  <c r="W3341" i="3"/>
  <c r="W3138" i="3"/>
  <c r="W3158" i="3"/>
  <c r="W3114" i="3"/>
  <c r="W3778" i="3"/>
  <c r="W5696" i="3"/>
  <c r="W1321" i="3"/>
  <c r="W5430" i="3"/>
  <c r="E163" i="7" s="1"/>
  <c r="W1041" i="3"/>
  <c r="W1445" i="3"/>
  <c r="W6988" i="3"/>
  <c r="W6091" i="3"/>
  <c r="W6521" i="3"/>
  <c r="W6644" i="3"/>
  <c r="W4852" i="3"/>
  <c r="W6777" i="3"/>
  <c r="W5625" i="3"/>
  <c r="W5559" i="3"/>
  <c r="W5881" i="3"/>
  <c r="W5916" i="3"/>
  <c r="W6919" i="3"/>
  <c r="W5638" i="3"/>
  <c r="W6332" i="3"/>
  <c r="W7062" i="3"/>
  <c r="W4530" i="3"/>
  <c r="E565" i="7" s="1"/>
  <c r="G565" i="7" s="1"/>
  <c r="I565" i="7" s="1"/>
  <c r="W5087" i="3"/>
  <c r="W4800" i="3"/>
  <c r="W4804" i="3"/>
  <c r="W5302" i="3"/>
  <c r="W5275" i="3"/>
  <c r="W3620" i="3"/>
  <c r="W4394" i="3"/>
  <c r="W4727" i="3"/>
  <c r="W4860" i="3"/>
  <c r="W4822" i="3"/>
  <c r="W4797" i="3"/>
  <c r="W2984" i="3"/>
  <c r="W2983" i="3"/>
  <c r="W3003" i="3"/>
  <c r="W3121" i="3"/>
  <c r="W1971" i="3"/>
  <c r="W3285" i="3"/>
  <c r="W3184" i="3"/>
  <c r="W3501" i="3"/>
  <c r="W2994" i="3"/>
  <c r="W1717" i="3"/>
  <c r="W1529" i="3"/>
  <c r="W492" i="3"/>
  <c r="W2816" i="3"/>
  <c r="W1261" i="3"/>
  <c r="W1783" i="3"/>
  <c r="W1979" i="3"/>
  <c r="W454" i="3"/>
  <c r="W1994" i="3"/>
  <c r="W2381" i="3"/>
  <c r="W1455" i="3"/>
  <c r="W2918" i="3"/>
  <c r="W319" i="3"/>
  <c r="W152" i="3"/>
  <c r="W55" i="3"/>
  <c r="W450" i="3"/>
  <c r="W6935" i="3"/>
  <c r="W7032" i="3"/>
  <c r="W7133" i="3"/>
  <c r="W7091" i="3"/>
  <c r="W7078" i="3"/>
  <c r="W6970" i="3"/>
  <c r="W7144" i="3"/>
  <c r="W6841" i="3"/>
  <c r="W6985" i="3"/>
  <c r="W6989" i="3"/>
  <c r="W6656" i="3"/>
  <c r="W6640" i="3"/>
  <c r="W6832" i="3"/>
  <c r="W6373" i="3"/>
  <c r="W6669" i="3"/>
  <c r="W6799" i="3"/>
  <c r="W6412" i="3"/>
  <c r="W6831" i="3"/>
  <c r="W6366" i="3"/>
  <c r="W6708" i="3"/>
  <c r="W6290" i="3"/>
  <c r="W6703" i="3"/>
  <c r="W6494" i="3"/>
  <c r="W6868" i="3"/>
  <c r="W6637" i="3"/>
  <c r="W6442" i="3"/>
  <c r="W6303" i="3"/>
  <c r="W6658" i="3"/>
  <c r="W6488" i="3"/>
  <c r="W6229" i="3"/>
  <c r="W6621" i="3"/>
  <c r="W6426" i="3"/>
  <c r="W6801" i="3"/>
  <c r="W6268" i="3"/>
  <c r="W6214" i="3"/>
  <c r="W6217" i="3"/>
  <c r="W6103" i="3"/>
  <c r="W6180" i="3"/>
  <c r="W6027" i="3"/>
  <c r="W6092" i="3"/>
  <c r="W6048" i="3"/>
  <c r="W5908" i="3"/>
  <c r="W5642" i="3"/>
  <c r="W5380" i="3"/>
  <c r="W5778" i="3"/>
  <c r="W5507" i="3"/>
  <c r="W6028" i="3"/>
  <c r="W5473" i="3"/>
  <c r="W5888" i="3"/>
  <c r="W5685" i="3"/>
  <c r="W5488" i="3"/>
  <c r="W6007" i="3"/>
  <c r="W5660" i="3"/>
  <c r="W5472" i="3"/>
  <c r="W6031" i="3"/>
  <c r="W5810" i="3"/>
  <c r="W5615" i="3"/>
  <c r="W5318" i="3"/>
  <c r="W5805" i="3"/>
  <c r="W5651" i="3"/>
  <c r="W5348" i="3"/>
  <c r="W5959" i="3"/>
  <c r="W5712" i="3"/>
  <c r="W5417" i="3"/>
  <c r="W5954" i="3"/>
  <c r="W5746" i="3"/>
  <c r="W5545" i="3"/>
  <c r="W6166" i="3"/>
  <c r="W5871" i="3"/>
  <c r="W5585" i="3"/>
  <c r="W5322" i="3"/>
  <c r="W5885" i="3"/>
  <c r="W5525" i="3"/>
  <c r="W5278" i="3"/>
  <c r="W4986" i="3"/>
  <c r="W5425" i="3"/>
  <c r="W5064" i="3"/>
  <c r="W5114" i="3"/>
  <c r="W5755" i="3"/>
  <c r="W5288" i="3"/>
  <c r="W5139" i="3"/>
  <c r="W5938" i="3"/>
  <c r="W5470" i="3"/>
  <c r="W5093" i="3"/>
  <c r="W5214" i="3"/>
  <c r="W5113" i="3"/>
  <c r="W4942" i="3"/>
  <c r="W5077" i="3"/>
  <c r="W5947" i="3"/>
  <c r="W5515" i="3"/>
  <c r="W5188" i="3"/>
  <c r="W5021" i="3"/>
  <c r="W5806" i="3"/>
  <c r="W5374" i="3"/>
  <c r="W5118" i="3"/>
  <c r="W4955" i="3"/>
  <c r="W5116" i="3"/>
  <c r="W4961" i="3"/>
  <c r="W5065" i="3"/>
  <c r="W4940" i="3"/>
  <c r="W5146" i="3"/>
  <c r="W4920" i="3"/>
  <c r="W4755" i="3"/>
  <c r="W4781" i="3"/>
  <c r="W4891" i="3"/>
  <c r="W4984" i="3"/>
  <c r="W4848" i="3"/>
  <c r="W4858" i="3"/>
  <c r="W4937" i="3"/>
  <c r="W4921" i="3"/>
  <c r="W4861" i="3"/>
  <c r="W4547" i="3"/>
  <c r="W4244" i="3"/>
  <c r="W4640" i="3"/>
  <c r="W4469" i="3"/>
  <c r="W4005" i="3"/>
  <c r="W4630" i="3"/>
  <c r="W4432" i="3"/>
  <c r="W4287" i="3"/>
  <c r="W4066" i="3"/>
  <c r="W4635" i="3"/>
  <c r="W4091" i="3"/>
  <c r="W4610" i="3"/>
  <c r="W4480" i="3"/>
  <c r="W4275" i="3"/>
  <c r="W4070" i="3"/>
  <c r="W4674" i="3"/>
  <c r="W4500" i="3"/>
  <c r="W4379" i="3"/>
  <c r="W4264" i="3"/>
  <c r="W4147" i="3"/>
  <c r="W4725" i="3"/>
  <c r="W4450" i="3"/>
  <c r="W4318" i="3"/>
  <c r="W4100" i="3"/>
  <c r="W4599" i="3"/>
  <c r="W4439" i="3"/>
  <c r="W4364" i="3"/>
  <c r="W4172" i="3"/>
  <c r="W4690" i="3"/>
  <c r="W4564" i="3"/>
  <c r="W4389" i="3"/>
  <c r="W4156" i="3"/>
  <c r="W4842" i="3"/>
  <c r="W4637" i="3"/>
  <c r="W4505" i="3"/>
  <c r="W4300" i="3"/>
  <c r="W4193" i="3"/>
  <c r="W4796" i="3"/>
  <c r="W4513" i="3"/>
  <c r="W4377" i="3"/>
  <c r="W4312" i="3"/>
  <c r="W3997" i="3"/>
  <c r="W4577" i="3"/>
  <c r="W4371" i="3"/>
  <c r="W4207" i="3"/>
  <c r="W3938" i="3"/>
  <c r="W4176" i="3"/>
  <c r="W3970" i="3"/>
  <c r="W3875" i="3"/>
  <c r="W3793" i="3"/>
  <c r="W3927" i="3"/>
  <c r="W3894" i="3"/>
  <c r="W4214" i="3"/>
  <c r="W4095" i="3"/>
  <c r="W3964" i="3"/>
  <c r="W4080" i="3"/>
  <c r="W3692" i="3"/>
  <c r="W3900" i="3"/>
  <c r="W3797" i="3"/>
  <c r="W3625" i="3"/>
  <c r="W3807" i="3"/>
  <c r="W3583" i="3"/>
  <c r="W3752" i="3"/>
  <c r="W3563" i="3"/>
  <c r="W3694" i="3"/>
  <c r="W3832" i="3"/>
  <c r="W3721" i="3"/>
  <c r="W3550" i="3"/>
  <c r="W3690" i="3"/>
  <c r="W3835" i="3"/>
  <c r="W3602" i="3"/>
  <c r="W3764" i="3"/>
  <c r="W3648" i="3"/>
  <c r="W3699" i="3"/>
  <c r="W3590" i="3"/>
  <c r="W3739" i="3"/>
  <c r="W3607" i="3"/>
  <c r="W3708" i="3"/>
  <c r="W3574" i="3"/>
  <c r="W3396" i="3"/>
  <c r="W3334" i="3"/>
  <c r="W3232" i="3"/>
  <c r="W3389" i="3"/>
  <c r="W3216" i="3"/>
  <c r="W3465" i="3"/>
  <c r="W3161" i="3"/>
  <c r="W3377" i="3"/>
  <c r="W3499" i="3"/>
  <c r="W3347" i="3"/>
  <c r="W3459" i="3"/>
  <c r="W3483" i="3"/>
  <c r="W3313" i="3"/>
  <c r="W3322" i="3"/>
  <c r="W3130" i="3"/>
  <c r="W2900" i="3"/>
  <c r="W3431" i="3"/>
  <c r="W3113" i="3"/>
  <c r="W2913" i="3"/>
  <c r="W3179" i="3"/>
  <c r="W3430" i="3"/>
  <c r="W3228" i="3"/>
  <c r="W2912" i="3"/>
  <c r="W2661" i="3"/>
  <c r="W3198" i="3"/>
  <c r="W2978" i="3"/>
  <c r="W2586" i="3"/>
  <c r="W3173" i="3"/>
  <c r="W2932" i="3"/>
  <c r="W3359" i="3"/>
  <c r="W3165" i="3"/>
  <c r="W3016" i="3"/>
  <c r="W2812" i="3"/>
  <c r="W3146" i="3"/>
  <c r="W2991" i="3"/>
  <c r="W2744" i="3"/>
  <c r="W3315" i="3"/>
  <c r="W3070" i="3"/>
  <c r="W3335" i="3"/>
  <c r="W3088" i="3"/>
  <c r="W2955" i="3"/>
  <c r="W3306" i="3"/>
  <c r="W3064" i="3"/>
  <c r="W2815" i="3"/>
  <c r="W2743" i="3"/>
  <c r="W2506" i="3"/>
  <c r="W2723" i="3"/>
  <c r="W2415" i="3"/>
  <c r="W2683" i="3"/>
  <c r="W2396" i="3"/>
  <c r="W2843" i="3"/>
  <c r="W2582" i="3"/>
  <c r="W2391" i="3"/>
  <c r="W2657" i="3"/>
  <c r="W2439" i="3"/>
  <c r="W2628" i="3"/>
  <c r="W2518" i="3"/>
  <c r="W2791" i="3"/>
  <c r="W2534" i="3"/>
  <c r="W3107" i="3"/>
  <c r="W2554" i="3"/>
  <c r="W2369" i="3"/>
  <c r="W2713" i="3"/>
  <c r="W2526" i="3"/>
  <c r="W2668" i="3"/>
  <c r="W2451" i="3"/>
  <c r="W2676" i="3"/>
  <c r="W2535" i="3"/>
  <c r="W2663" i="3"/>
  <c r="W2426" i="3"/>
  <c r="W2431" i="3"/>
  <c r="W2416" i="3"/>
  <c r="W2093" i="3"/>
  <c r="W2179" i="3"/>
  <c r="W2049" i="3"/>
  <c r="W2423" i="3"/>
  <c r="W2226" i="3"/>
  <c r="W6690" i="3"/>
  <c r="W6379" i="3"/>
  <c r="W2756" i="3"/>
  <c r="W6281" i="3"/>
  <c r="W5150" i="3"/>
  <c r="W6393" i="3"/>
  <c r="W3489" i="3"/>
  <c r="E498" i="7" s="1"/>
  <c r="P3489" i="3" s="1"/>
  <c r="W707" i="3"/>
  <c r="W37" i="3"/>
  <c r="W6945" i="3"/>
  <c r="W5855" i="3"/>
  <c r="W6454" i="3"/>
  <c r="W6608" i="3"/>
  <c r="W4812" i="3"/>
  <c r="W5509" i="3"/>
  <c r="W5534" i="3"/>
  <c r="W5103" i="3"/>
  <c r="W5339" i="3"/>
  <c r="W5828" i="3"/>
  <c r="W6914" i="3"/>
  <c r="W5553" i="3"/>
  <c r="W6195" i="3"/>
  <c r="W6705" i="3"/>
  <c r="W4387" i="3"/>
  <c r="W4805" i="3"/>
  <c r="W4759" i="3"/>
  <c r="W4733" i="3"/>
  <c r="W5227" i="3"/>
  <c r="W4845" i="3"/>
  <c r="W3502" i="3"/>
  <c r="W4267" i="3"/>
  <c r="W4243" i="3"/>
  <c r="W4777" i="3"/>
  <c r="W4802" i="3"/>
  <c r="W4756" i="3"/>
  <c r="W2332" i="3"/>
  <c r="W2952" i="3"/>
  <c r="W2988" i="3"/>
  <c r="W2897" i="3"/>
  <c r="W3714" i="3"/>
  <c r="W3240" i="3"/>
  <c r="W3095" i="3"/>
  <c r="W3149" i="3"/>
  <c r="W2972" i="3"/>
  <c r="W1712" i="3"/>
  <c r="W1390" i="3"/>
  <c r="W2867" i="3"/>
  <c r="W2763" i="3"/>
  <c r="W1095" i="3"/>
  <c r="W1594" i="3"/>
  <c r="W1963" i="3"/>
  <c r="W1941" i="3"/>
  <c r="W2343" i="3"/>
  <c r="W1323" i="3"/>
  <c r="W2819" i="3"/>
  <c r="W30" i="3"/>
  <c r="W736" i="3"/>
  <c r="W1167" i="3"/>
  <c r="W845" i="3"/>
  <c r="W326" i="3"/>
  <c r="W126" i="3"/>
  <c r="W6903" i="3"/>
  <c r="W6962" i="3"/>
  <c r="W7127" i="3"/>
  <c r="W7079" i="3"/>
  <c r="W7066" i="3"/>
  <c r="W6916" i="3"/>
  <c r="W6981" i="3"/>
  <c r="W6849" i="3"/>
  <c r="W6941" i="3"/>
  <c r="W6990" i="3"/>
  <c r="W6620" i="3"/>
  <c r="W6625" i="3"/>
  <c r="W6766" i="3"/>
  <c r="W6352" i="3"/>
  <c r="W6633" i="3"/>
  <c r="W6783" i="3"/>
  <c r="W6382" i="3"/>
  <c r="W6827" i="3"/>
  <c r="W6351" i="3"/>
  <c r="W6684" i="3"/>
  <c r="W6251" i="3"/>
  <c r="W6679" i="3"/>
  <c r="W6422" i="3"/>
  <c r="W6864" i="3"/>
  <c r="W6627" i="3"/>
  <c r="W6432" i="3"/>
  <c r="W6293" i="3"/>
  <c r="W6652" i="3"/>
  <c r="W6457" i="3"/>
  <c r="W6209" i="3"/>
  <c r="W6595" i="3"/>
  <c r="W6400" i="3"/>
  <c r="W6726" i="3"/>
  <c r="W6265" i="3"/>
  <c r="W6177" i="3"/>
  <c r="W6181" i="3"/>
  <c r="W6080" i="3"/>
  <c r="W6141" i="3"/>
  <c r="W5958" i="3"/>
  <c r="W6073" i="3"/>
  <c r="W5992" i="3"/>
  <c r="W5899" i="3"/>
  <c r="W5593" i="3"/>
  <c r="W5355" i="3"/>
  <c r="W5768" i="3"/>
  <c r="W5489" i="3"/>
  <c r="W6016" i="3"/>
  <c r="W5484" i="3"/>
  <c r="W5850" i="3"/>
  <c r="W5680" i="3"/>
  <c r="W5463" i="3"/>
  <c r="W5982" i="3"/>
  <c r="W5646" i="3"/>
  <c r="W5468" i="3"/>
  <c r="W5994" i="3"/>
  <c r="W5781" i="3"/>
  <c r="W5591" i="3"/>
  <c r="W5298" i="3"/>
  <c r="W5800" i="3"/>
  <c r="W5630" i="3"/>
  <c r="W5313" i="3"/>
  <c r="W5946" i="3"/>
  <c r="W5693" i="3"/>
  <c r="W5392" i="3"/>
  <c r="W5941" i="3"/>
  <c r="W5741" i="3"/>
  <c r="W5501" i="3"/>
  <c r="W6130" i="3"/>
  <c r="W5847" i="3"/>
  <c r="W5560" i="3"/>
  <c r="W5270" i="3"/>
  <c r="W5880" i="3"/>
  <c r="W5495" i="3"/>
  <c r="W5262" i="3"/>
  <c r="W4969" i="3"/>
  <c r="W5376" i="3"/>
  <c r="W5062" i="3"/>
  <c r="W5109" i="3"/>
  <c r="W5719" i="3"/>
  <c r="W5277" i="3"/>
  <c r="W5141" i="3"/>
  <c r="W5902" i="3"/>
  <c r="W5434" i="3"/>
  <c r="W5058" i="3"/>
  <c r="W5202" i="3"/>
  <c r="W5098" i="3"/>
  <c r="W4913" i="3"/>
  <c r="W5075" i="3"/>
  <c r="W5911" i="3"/>
  <c r="W5479" i="3"/>
  <c r="W5168" i="3"/>
  <c r="W5001" i="3"/>
  <c r="W5770" i="3"/>
  <c r="W5338" i="3"/>
  <c r="W5106" i="3"/>
  <c r="W4936" i="3"/>
  <c r="W5101" i="3"/>
  <c r="W5308" i="3"/>
  <c r="W5060" i="3"/>
  <c r="W4906" i="3"/>
  <c r="W5131" i="3"/>
  <c r="W4904" i="3"/>
  <c r="W4716" i="3"/>
  <c r="W4853" i="3"/>
  <c r="W4887" i="3"/>
  <c r="W4970" i="3"/>
  <c r="W4829" i="3"/>
  <c r="W4837" i="3"/>
  <c r="W4910" i="3"/>
  <c r="W4867" i="3"/>
  <c r="W4768" i="3"/>
  <c r="W4522" i="3"/>
  <c r="W4123" i="3"/>
  <c r="W4606" i="3"/>
  <c r="W4463" i="3"/>
  <c r="W4007" i="3"/>
  <c r="W4616" i="3"/>
  <c r="W4417" i="3"/>
  <c r="W4289" i="3"/>
  <c r="W4067" i="3"/>
  <c r="W4546" i="3"/>
  <c r="W4055" i="3"/>
  <c r="W4590" i="3"/>
  <c r="W4481" i="3"/>
  <c r="W4274" i="3"/>
  <c r="W4029" i="3"/>
  <c r="W4670" i="3"/>
  <c r="W4496" i="3"/>
  <c r="W4376" i="3"/>
  <c r="W4242" i="3"/>
  <c r="W4126" i="3"/>
  <c r="W4686" i="3"/>
  <c r="W4401" i="3"/>
  <c r="W4325" i="3"/>
  <c r="W4069" i="3"/>
  <c r="W4584" i="3"/>
  <c r="W4444" i="3"/>
  <c r="W4361" i="3"/>
  <c r="W4166" i="3"/>
  <c r="W4673" i="3"/>
  <c r="W4544" i="3"/>
  <c r="W4378" i="3"/>
  <c r="W4146" i="3"/>
  <c r="W4814" i="3"/>
  <c r="W4632" i="3"/>
  <c r="W4479" i="3"/>
  <c r="W4284" i="3"/>
  <c r="W4171" i="3"/>
  <c r="W4728" i="3"/>
  <c r="W4498" i="3"/>
  <c r="W6528" i="3"/>
  <c r="W6715" i="3"/>
  <c r="E707" i="7" s="1"/>
  <c r="P6715" i="3" s="1"/>
  <c r="W4964" i="3"/>
  <c r="W5903" i="3"/>
  <c r="W6790" i="3"/>
  <c r="W2303" i="3"/>
  <c r="W2142" i="3"/>
  <c r="W2231" i="3"/>
  <c r="W6934" i="3"/>
  <c r="W5671" i="3"/>
  <c r="W6284" i="3"/>
  <c r="W6572" i="3"/>
  <c r="W6853" i="3"/>
  <c r="W5191" i="3"/>
  <c r="W5498" i="3"/>
  <c r="W4749" i="3"/>
  <c r="W4872" i="3"/>
  <c r="W5523" i="3"/>
  <c r="W6870" i="3"/>
  <c r="W5465" i="3"/>
  <c r="W5870" i="3"/>
  <c r="W6583" i="3"/>
  <c r="W4365" i="3"/>
  <c r="W4424" i="3"/>
  <c r="W4204" i="3"/>
  <c r="W4713" i="3"/>
  <c r="W5080" i="3"/>
  <c r="W4773" i="3"/>
  <c r="W5445" i="3"/>
  <c r="W4165" i="3"/>
  <c r="W3985" i="3"/>
  <c r="W4315" i="3"/>
  <c r="W4751" i="3"/>
  <c r="W4683" i="3"/>
  <c r="W3370" i="3"/>
  <c r="W2755" i="3"/>
  <c r="W2811" i="3"/>
  <c r="W2505" i="3"/>
  <c r="W3190" i="3"/>
  <c r="W3214" i="3"/>
  <c r="W2959" i="3"/>
  <c r="W3065" i="3"/>
  <c r="W1919" i="3"/>
  <c r="W1613" i="3"/>
  <c r="W1337" i="3"/>
  <c r="W2214" i="3"/>
  <c r="W2753" i="3"/>
  <c r="W1060" i="3"/>
  <c r="W1288" i="3"/>
  <c r="W1900" i="3"/>
  <c r="W115" i="3"/>
  <c r="W1879" i="3"/>
  <c r="W2268" i="3"/>
  <c r="W1242" i="3"/>
  <c r="W2483" i="3"/>
  <c r="W604" i="3"/>
  <c r="W838" i="3"/>
  <c r="W535" i="3"/>
  <c r="W86" i="3"/>
  <c r="W6897" i="3"/>
  <c r="W6913" i="3"/>
  <c r="W7109" i="3"/>
  <c r="W7067" i="3"/>
  <c r="W7048" i="3"/>
  <c r="W7143" i="3"/>
  <c r="W7149" i="3"/>
  <c r="W6850" i="3"/>
  <c r="W6877" i="3"/>
  <c r="W6979" i="3"/>
  <c r="W6584" i="3"/>
  <c r="W6599" i="3"/>
  <c r="W6619" i="3"/>
  <c r="W6344" i="3"/>
  <c r="W6562" i="3"/>
  <c r="W6778" i="3"/>
  <c r="W6381" i="3"/>
  <c r="W6770" i="3"/>
  <c r="W6358" i="3"/>
  <c r="W6674" i="3"/>
  <c r="W6246" i="3"/>
  <c r="W6648" i="3"/>
  <c r="W6386" i="3"/>
  <c r="W6838" i="3"/>
  <c r="W6601" i="3"/>
  <c r="W6430" i="3"/>
  <c r="W6282" i="3"/>
  <c r="W6659" i="3"/>
  <c r="W6447" i="3"/>
  <c r="W6204" i="3"/>
  <c r="W6585" i="3"/>
  <c r="W6395" i="3"/>
  <c r="W6723" i="3"/>
  <c r="W6272" i="3"/>
  <c r="W6173" i="3"/>
  <c r="W6164" i="3"/>
  <c r="W6070" i="3"/>
  <c r="W6132" i="3"/>
  <c r="W5952" i="3"/>
  <c r="W6077" i="3"/>
  <c r="W5966" i="3"/>
  <c r="W5889" i="3"/>
  <c r="W5592" i="3"/>
  <c r="W5330" i="3"/>
  <c r="W5763" i="3"/>
  <c r="W5469" i="3"/>
  <c r="W5995" i="3"/>
  <c r="W6148" i="3"/>
  <c r="W5840" i="3"/>
  <c r="W5675" i="3"/>
  <c r="W5438" i="3"/>
  <c r="W5964" i="3"/>
  <c r="W5636" i="3"/>
  <c r="W5458" i="3"/>
  <c r="W5990" i="3"/>
  <c r="W5776" i="3"/>
  <c r="W5581" i="3"/>
  <c r="W5295" i="3"/>
  <c r="W5761" i="3"/>
  <c r="W5601" i="3"/>
  <c r="W5304" i="3"/>
  <c r="W5910" i="3"/>
  <c r="W5678" i="3"/>
  <c r="W5387" i="3"/>
  <c r="W5937" i="3"/>
  <c r="W5726" i="3"/>
  <c r="W5481" i="3"/>
  <c r="W6097" i="3"/>
  <c r="W5838" i="3"/>
  <c r="W5535" i="3"/>
  <c r="W5243" i="3"/>
  <c r="W5862" i="3"/>
  <c r="W5480" i="3"/>
  <c r="W5245" i="3"/>
  <c r="W4944" i="3"/>
  <c r="W5353" i="3"/>
  <c r="W5059" i="3"/>
  <c r="W5099" i="3"/>
  <c r="W5683" i="3"/>
  <c r="W5261" i="3"/>
  <c r="W5078" i="3"/>
  <c r="W5866" i="3"/>
  <c r="W5398" i="3"/>
  <c r="W5042" i="3"/>
  <c r="W5196" i="3"/>
  <c r="W5072" i="3"/>
  <c r="W5291" i="3"/>
  <c r="W5082" i="3"/>
  <c r="W5875" i="3"/>
  <c r="W5443" i="3"/>
  <c r="W5142" i="3"/>
  <c r="W4962" i="3"/>
  <c r="W5734" i="3"/>
  <c r="W5274" i="3"/>
  <c r="W5081" i="3"/>
  <c r="W4926" i="3"/>
  <c r="W5096" i="3"/>
  <c r="W5250" i="3"/>
  <c r="W5050" i="3"/>
  <c r="W5300" i="3"/>
  <c r="W5126" i="3"/>
  <c r="W4884" i="3"/>
  <c r="W4719" i="3"/>
  <c r="W4763" i="3"/>
  <c r="W4878" i="3"/>
  <c r="W4945" i="3"/>
  <c r="W4821" i="3"/>
  <c r="W4831" i="3"/>
  <c r="W4902" i="3"/>
  <c r="W4774" i="3"/>
  <c r="W4748" i="3"/>
  <c r="W4487" i="3"/>
  <c r="W4051" i="3"/>
  <c r="W4601" i="3"/>
  <c r="W4467" i="3"/>
  <c r="W3968" i="3"/>
  <c r="W4607" i="3"/>
  <c r="W4412" i="3"/>
  <c r="W4291" i="3"/>
  <c r="W4001" i="3"/>
  <c r="W4402" i="3"/>
  <c r="W3998" i="3"/>
  <c r="W4585" i="3"/>
  <c r="W4471" i="3"/>
  <c r="W4237" i="3"/>
  <c r="W4854" i="3"/>
  <c r="W4656" i="3"/>
  <c r="W4461" i="3"/>
  <c r="W4373" i="3"/>
  <c r="W4215" i="3"/>
  <c r="W4111" i="3"/>
  <c r="W4664" i="3"/>
  <c r="W4393" i="3"/>
  <c r="W4319" i="3"/>
  <c r="W4064" i="3"/>
  <c r="W4579" i="3"/>
  <c r="W4435" i="3"/>
  <c r="W4366" i="3"/>
  <c r="W4151" i="3"/>
  <c r="W4663" i="3"/>
  <c r="W4514" i="3"/>
  <c r="W4356" i="3"/>
  <c r="W4135" i="3"/>
  <c r="W4760" i="3"/>
  <c r="W4642" i="3"/>
  <c r="W4474" i="3"/>
  <c r="W4278" i="3"/>
  <c r="W4114" i="3"/>
  <c r="W4702" i="3"/>
  <c r="W4499" i="3"/>
  <c r="W4346" i="3"/>
  <c r="W4316" i="3"/>
  <c r="W4806" i="3"/>
  <c r="W4575" i="3"/>
  <c r="W4338" i="3"/>
  <c r="W4129" i="3"/>
  <c r="W3882" i="3"/>
  <c r="W4140" i="3"/>
  <c r="W3919" i="3"/>
  <c r="W4125" i="3"/>
  <c r="W4265" i="3"/>
  <c r="W3874" i="3"/>
  <c r="W3868" i="3"/>
  <c r="W3952" i="3"/>
  <c r="W4059" i="3"/>
  <c r="W3921" i="3"/>
  <c r="W4044" i="3"/>
  <c r="W4256" i="3"/>
  <c r="W3871" i="3"/>
  <c r="W3802" i="3"/>
  <c r="W3600" i="3"/>
  <c r="W3767" i="3"/>
  <c r="W3546" i="3"/>
  <c r="W3722" i="3"/>
  <c r="W3551" i="3"/>
  <c r="W3660" i="3"/>
  <c r="W3810" i="3"/>
  <c r="W3711" i="3"/>
  <c r="W3931" i="3"/>
  <c r="W3649" i="3"/>
  <c r="W3790" i="3"/>
  <c r="W3569" i="3"/>
  <c r="W3751" i="3"/>
  <c r="W3852" i="3"/>
  <c r="W3666" i="3"/>
  <c r="W3588" i="3"/>
  <c r="W3715" i="3"/>
  <c r="W3538" i="3"/>
  <c r="W3679" i="3"/>
  <c r="W3536" i="3"/>
  <c r="W3350" i="3"/>
  <c r="W3321" i="3"/>
  <c r="W3568" i="3"/>
  <c r="W3302" i="3"/>
  <c r="W3186" i="3"/>
  <c r="W3438" i="3"/>
  <c r="W3163" i="3"/>
  <c r="W3336" i="3"/>
  <c r="W3485" i="3"/>
  <c r="E497" i="7" s="1"/>
  <c r="W3291" i="3"/>
  <c r="W3403" i="3"/>
  <c r="W3421" i="3"/>
  <c r="W3281" i="3"/>
  <c r="W3244" i="3"/>
  <c r="W3100" i="3"/>
  <c r="W2882" i="3"/>
  <c r="W3375" i="3"/>
  <c r="W3044" i="3"/>
  <c r="W2829" i="3"/>
  <c r="W3162" i="3"/>
  <c r="W3412" i="3"/>
  <c r="W3166" i="3"/>
  <c r="W2906" i="3"/>
  <c r="W2639" i="3"/>
  <c r="W3077" i="3"/>
  <c r="W2937" i="3"/>
  <c r="W2583" i="3"/>
  <c r="W3128" i="3"/>
  <c r="W2890" i="3"/>
  <c r="W3283" i="3"/>
  <c r="W3132" i="3"/>
  <c r="W2967" i="3"/>
  <c r="W2774" i="3"/>
  <c r="W3119" i="3"/>
  <c r="W2971" i="3"/>
  <c r="W2642" i="3"/>
  <c r="W3287" i="3"/>
  <c r="W3030" i="3"/>
  <c r="W3278" i="3"/>
  <c r="W3080" i="3"/>
  <c r="W2004" i="3"/>
  <c r="E228" i="7" s="1"/>
  <c r="W6555" i="3"/>
  <c r="W4863" i="3"/>
  <c r="W2543" i="3"/>
  <c r="W6761" i="3"/>
  <c r="W6993" i="3"/>
  <c r="W975" i="3"/>
  <c r="W1581" i="3"/>
  <c r="W6886" i="3"/>
  <c r="W5661" i="3"/>
  <c r="W6247" i="3"/>
  <c r="W6531" i="3"/>
  <c r="W6745" i="3"/>
  <c r="W4851" i="3"/>
  <c r="W5329" i="3"/>
  <c r="W4621" i="3"/>
  <c r="W6840" i="3"/>
  <c r="W5102" i="3"/>
  <c r="W6813" i="3"/>
  <c r="W5240" i="3"/>
  <c r="W5603" i="3"/>
  <c r="W6378" i="3"/>
  <c r="W4359" i="3"/>
  <c r="W4392" i="3"/>
  <c r="W4167" i="3"/>
  <c r="W4701" i="3"/>
  <c r="W4896" i="3"/>
  <c r="W4737" i="3"/>
  <c r="W5375" i="3"/>
  <c r="W4154" i="3"/>
  <c r="W3975" i="3"/>
  <c r="W4115" i="3"/>
  <c r="W4731" i="3"/>
  <c r="W4622" i="3"/>
  <c r="W3318" i="3"/>
  <c r="W4065" i="3"/>
  <c r="W2759" i="3"/>
  <c r="W1480" i="3"/>
  <c r="W3111" i="3"/>
  <c r="W3038" i="3"/>
  <c r="W2597" i="3"/>
  <c r="W2990" i="3"/>
  <c r="W1412" i="3"/>
  <c r="W1572" i="3"/>
  <c r="W1120" i="3"/>
  <c r="W1970" i="3"/>
  <c r="W2685" i="3"/>
  <c r="W939" i="3"/>
  <c r="W1222" i="3"/>
  <c r="W1823" i="3"/>
  <c r="W2893" i="3"/>
  <c r="W1772" i="3"/>
  <c r="W2029" i="3"/>
  <c r="W1193" i="3"/>
  <c r="W2400" i="3"/>
  <c r="W585" i="3"/>
  <c r="W343" i="3"/>
  <c r="W726" i="3"/>
  <c r="W417" i="3"/>
  <c r="W59" i="3"/>
  <c r="W49" i="3"/>
  <c r="W6871" i="3"/>
  <c r="W7134" i="3"/>
  <c r="W7061" i="3"/>
  <c r="W7055" i="3"/>
  <c r="W7042" i="3"/>
  <c r="W7119" i="3"/>
  <c r="W7137" i="3"/>
  <c r="W6851" i="3"/>
  <c r="W7114" i="3"/>
  <c r="W6917" i="3"/>
  <c r="W6550" i="3"/>
  <c r="W6597" i="3"/>
  <c r="W6532" i="3"/>
  <c r="W6345" i="3"/>
  <c r="W6561" i="3"/>
  <c r="W6724" i="3"/>
  <c r="W6372" i="3"/>
  <c r="W6729" i="3"/>
  <c r="W6325" i="3"/>
  <c r="W6566" i="3"/>
  <c r="W6225" i="3"/>
  <c r="W6643" i="3"/>
  <c r="W6350" i="3"/>
  <c r="W6818" i="3"/>
  <c r="W6596" i="3"/>
  <c r="W6406" i="3"/>
  <c r="W6261" i="3"/>
  <c r="W6628" i="3"/>
  <c r="W6421" i="3"/>
  <c r="W6938" i="3"/>
  <c r="W6587" i="3"/>
  <c r="W6364" i="3"/>
  <c r="W6721" i="3"/>
  <c r="W6211" i="3"/>
  <c r="W6169" i="3"/>
  <c r="W6122" i="3"/>
  <c r="W6042" i="3"/>
  <c r="W6098" i="3"/>
  <c r="W6179" i="3"/>
  <c r="W6205" i="3"/>
  <c r="W5931" i="3"/>
  <c r="W5817" i="3"/>
  <c r="W5574" i="3"/>
  <c r="W6040" i="3"/>
  <c r="W5705" i="3"/>
  <c r="W5464" i="3"/>
  <c r="W5921" i="3"/>
  <c r="W6088" i="3"/>
  <c r="W5835" i="3"/>
  <c r="W5665" i="3"/>
  <c r="W5394" i="3"/>
  <c r="W5960" i="3"/>
  <c r="W5616" i="3"/>
  <c r="W5428" i="3"/>
  <c r="W5969" i="3"/>
  <c r="W5771" i="3"/>
  <c r="W5520" i="3"/>
  <c r="W5254" i="3"/>
  <c r="W5742" i="3"/>
  <c r="W5546" i="3"/>
  <c r="W5282" i="3"/>
  <c r="W5901" i="3"/>
  <c r="W5586" i="3"/>
  <c r="W5367" i="3"/>
  <c r="W5886" i="3"/>
  <c r="W5673" i="3"/>
  <c r="W5476" i="3"/>
  <c r="W6082" i="3"/>
  <c r="W5765" i="3"/>
  <c r="W5510" i="3"/>
  <c r="W6025" i="3"/>
  <c r="W5789" i="3"/>
  <c r="W5475" i="3"/>
  <c r="W5241" i="3"/>
  <c r="W5821" i="3"/>
  <c r="W5340" i="3"/>
  <c r="W5069" i="3"/>
  <c r="W5089" i="3"/>
  <c r="W5647" i="3"/>
  <c r="W5253" i="3"/>
  <c r="W5063" i="3"/>
  <c r="W5830" i="3"/>
  <c r="W5326" i="3"/>
  <c r="W5037" i="3"/>
  <c r="W5206" i="3"/>
  <c r="W5067" i="3"/>
  <c r="W5264" i="3"/>
  <c r="W5076" i="3"/>
  <c r="W5839" i="3"/>
  <c r="W5407" i="3"/>
  <c r="W5117" i="3"/>
  <c r="W4963" i="3"/>
  <c r="W5698" i="3"/>
  <c r="W5251" i="3"/>
  <c r="W5061" i="3"/>
  <c r="W5301" i="3"/>
  <c r="W5100" i="3"/>
  <c r="W5219" i="3"/>
  <c r="W5034" i="3"/>
  <c r="W5258" i="3"/>
  <c r="W5085" i="3"/>
  <c r="W4894" i="3"/>
  <c r="W4721" i="3"/>
  <c r="W4762" i="3"/>
  <c r="W4843" i="3"/>
  <c r="W4919" i="3"/>
  <c r="W4823" i="3"/>
  <c r="W4785" i="3"/>
  <c r="W4889" i="3"/>
  <c r="W4968" i="3"/>
  <c r="W4706" i="3"/>
  <c r="W4443" i="3"/>
  <c r="W3978" i="3"/>
  <c r="W4602" i="3"/>
  <c r="W4458" i="3"/>
  <c r="W4816" i="3"/>
  <c r="W4586" i="3"/>
  <c r="W4386" i="3"/>
  <c r="W4185" i="3"/>
  <c r="W3995" i="3"/>
  <c r="W4271" i="3"/>
  <c r="W2342" i="3"/>
  <c r="W5136" i="3"/>
  <c r="W4801" i="3"/>
  <c r="W2492" i="3"/>
  <c r="W5315" i="3"/>
  <c r="W7017" i="3"/>
  <c r="W1894" i="3"/>
  <c r="W615" i="3"/>
  <c r="W6797" i="3"/>
  <c r="W5656" i="3"/>
  <c r="W6220" i="3"/>
  <c r="W6416" i="3"/>
  <c r="W6651" i="3"/>
  <c r="W4767" i="3"/>
  <c r="W7013" i="3"/>
  <c r="W6931" i="3"/>
  <c r="W6784" i="3"/>
  <c r="W6626" i="3"/>
  <c r="W6374" i="3"/>
  <c r="W4447" i="3"/>
  <c r="W5583" i="3"/>
  <c r="W5972" i="3"/>
  <c r="W4082" i="3"/>
  <c r="W4263" i="3"/>
  <c r="W4118" i="3"/>
  <c r="W4448" i="3"/>
  <c r="W4817" i="3"/>
  <c r="W4700" i="3"/>
  <c r="W5321" i="3"/>
  <c r="W4047" i="3"/>
  <c r="W3945" i="3"/>
  <c r="W4046" i="3"/>
  <c r="W4281" i="3"/>
  <c r="W4415" i="3"/>
  <c r="W3296" i="3"/>
  <c r="W3962" i="3"/>
  <c r="W2459" i="3"/>
  <c r="W3678" i="3"/>
  <c r="W2672" i="3"/>
  <c r="W2621" i="3"/>
  <c r="W4501" i="3"/>
  <c r="W2964" i="3"/>
  <c r="W1385" i="3"/>
  <c r="W1530" i="3"/>
  <c r="W1099" i="3"/>
  <c r="W1907" i="3"/>
  <c r="W2388" i="3"/>
  <c r="W862" i="3"/>
  <c r="W1202" i="3"/>
  <c r="W1709" i="3"/>
  <c r="W2879" i="3"/>
  <c r="W1509" i="3"/>
  <c r="W1978" i="3"/>
  <c r="W1956" i="3"/>
  <c r="W2346" i="3"/>
  <c r="W557" i="3"/>
  <c r="W162" i="3"/>
  <c r="W641" i="3"/>
  <c r="W412" i="3"/>
  <c r="W1732" i="3"/>
  <c r="W1518" i="3"/>
  <c r="W6965" i="3"/>
  <c r="W7104" i="3"/>
  <c r="W7037" i="3"/>
  <c r="W7043" i="3"/>
  <c r="W7036" i="3"/>
  <c r="W7059" i="3"/>
  <c r="W7053" i="3"/>
  <c r="W6810" i="3"/>
  <c r="W7154" i="3"/>
  <c r="W6882" i="3"/>
  <c r="W6518" i="3"/>
  <c r="W6594" i="3"/>
  <c r="W6517" i="3"/>
  <c r="W6295" i="3"/>
  <c r="W6514" i="3"/>
  <c r="W6677" i="3"/>
  <c r="W6341" i="3"/>
  <c r="W6704" i="3"/>
  <c r="W6317" i="3"/>
  <c r="W6500" i="3"/>
  <c r="W6210" i="3"/>
  <c r="W6610" i="3"/>
  <c r="W6314" i="3"/>
  <c r="W6802" i="3"/>
  <c r="W6591" i="3"/>
  <c r="W6398" i="3"/>
  <c r="W6224" i="3"/>
  <c r="W6616" i="3"/>
  <c r="W6411" i="3"/>
  <c r="W6860" i="3"/>
  <c r="W6569" i="3"/>
  <c r="W6365" i="3"/>
  <c r="W6725" i="3"/>
  <c r="W6126" i="3"/>
  <c r="W6143" i="3"/>
  <c r="W6076" i="3"/>
  <c r="W6019" i="3"/>
  <c r="W6694" i="3"/>
  <c r="W6158" i="3"/>
  <c r="W6153" i="3"/>
  <c r="W5913" i="3"/>
  <c r="W5807" i="3"/>
  <c r="W5564" i="3"/>
  <c r="W5999" i="3"/>
  <c r="W5681" i="3"/>
  <c r="W5459" i="3"/>
  <c r="W5907" i="3"/>
  <c r="W6058" i="3"/>
  <c r="W5826" i="3"/>
  <c r="W5631" i="3"/>
  <c r="W5369" i="3"/>
  <c r="W5951" i="3"/>
  <c r="W5612" i="3"/>
  <c r="W5408" i="3"/>
  <c r="W5934" i="3"/>
  <c r="W5757" i="3"/>
  <c r="W5512" i="3"/>
  <c r="W6094" i="3"/>
  <c r="W5732" i="3"/>
  <c r="W5521" i="3"/>
  <c r="W6160" i="3"/>
  <c r="W5896" i="3"/>
  <c r="W5561" i="3"/>
  <c r="W5352" i="3"/>
  <c r="W5867" i="3"/>
  <c r="W5663" i="3"/>
  <c r="W5451" i="3"/>
  <c r="W6064" i="3"/>
  <c r="W5750" i="3"/>
  <c r="W5491" i="3"/>
  <c r="W6013" i="3"/>
  <c r="W5716" i="3"/>
  <c r="W5460" i="3"/>
  <c r="W5186" i="3"/>
  <c r="W5749" i="3"/>
  <c r="W5317" i="3"/>
  <c r="W5054" i="3"/>
  <c r="W5048" i="3"/>
  <c r="W5611" i="3"/>
  <c r="W5238" i="3"/>
  <c r="W5018" i="3"/>
  <c r="W5758" i="3"/>
  <c r="W5265" i="3"/>
  <c r="W5032" i="3"/>
  <c r="W5200" i="3"/>
  <c r="W5022" i="3"/>
  <c r="W5234" i="3"/>
  <c r="W5036" i="3"/>
  <c r="W5803" i="3"/>
  <c r="W5371" i="3"/>
  <c r="W5124" i="3"/>
  <c r="W4967" i="3"/>
  <c r="W5662" i="3"/>
  <c r="W5233" i="3"/>
  <c r="W5051" i="3"/>
  <c r="W5271" i="3"/>
  <c r="W5088" i="3"/>
  <c r="W5220" i="3"/>
  <c r="W5015" i="3"/>
  <c r="W5232" i="3"/>
  <c r="W5055" i="3"/>
  <c r="W4855" i="3"/>
  <c r="W4928" i="3"/>
  <c r="W4710" i="3"/>
  <c r="W4844" i="3"/>
  <c r="W4899" i="3"/>
  <c r="W4934" i="3"/>
  <c r="W4708" i="3"/>
  <c r="W4881" i="3"/>
  <c r="W4897" i="3"/>
  <c r="W4676" i="3"/>
  <c r="W4438" i="3"/>
  <c r="W4827" i="3"/>
  <c r="W4591" i="3"/>
  <c r="W4452" i="3"/>
  <c r="W4809" i="3"/>
  <c r="W4576" i="3"/>
  <c r="W4384" i="3"/>
  <c r="W4169" i="3"/>
  <c r="W3992" i="3"/>
  <c r="W4276" i="3"/>
  <c r="W4794" i="3"/>
  <c r="W4566" i="3"/>
  <c r="W4446" i="3"/>
  <c r="W4221" i="3"/>
  <c r="W4787" i="3"/>
  <c r="W4634" i="3"/>
  <c r="W4436" i="3"/>
  <c r="W4381" i="3"/>
  <c r="W4231" i="3"/>
  <c r="W4090" i="3"/>
  <c r="W4609" i="3"/>
  <c r="W4391" i="3"/>
  <c r="W4183" i="3"/>
  <c r="W4028" i="3"/>
  <c r="W4554" i="3"/>
  <c r="W4410" i="3"/>
  <c r="W4367" i="3"/>
  <c r="W4038" i="3"/>
  <c r="W4650" i="3"/>
  <c r="W4489" i="3"/>
  <c r="W4317" i="3"/>
  <c r="W4120" i="3"/>
  <c r="W4711" i="3"/>
  <c r="W4618" i="3"/>
  <c r="W4429" i="3"/>
  <c r="W4253" i="3"/>
  <c r="W4094" i="3"/>
  <c r="W4641" i="3"/>
  <c r="W4494" i="3"/>
  <c r="W4348" i="3"/>
  <c r="W4197" i="3"/>
  <c r="W4689" i="3"/>
  <c r="W4552" i="3"/>
  <c r="W4299" i="3"/>
  <c r="W4112" i="3"/>
  <c r="W3870" i="3"/>
  <c r="W4104" i="3"/>
  <c r="W3844" i="3"/>
  <c r="W4089" i="3"/>
  <c r="W4157" i="3"/>
  <c r="W4542" i="3"/>
  <c r="W4535" i="3"/>
  <c r="W3917" i="3"/>
  <c r="W4023" i="3"/>
  <c r="W3872" i="3"/>
  <c r="W4008" i="3"/>
  <c r="W3914" i="3"/>
  <c r="W3967" i="3"/>
  <c r="W3774" i="3"/>
  <c r="W3552" i="3"/>
  <c r="W3732" i="3"/>
  <c r="W3456" i="3"/>
  <c r="W3696" i="3"/>
  <c r="W3841" i="3"/>
  <c r="W3599" i="3"/>
  <c r="W3796" i="3"/>
  <c r="W3639" i="3"/>
  <c r="W3906" i="3"/>
  <c r="W3623" i="3"/>
  <c r="W3740" i="3"/>
  <c r="W3898" i="3"/>
  <c r="W3738" i="3"/>
  <c r="W3826" i="3"/>
  <c r="W3637" i="3"/>
  <c r="W3559" i="3"/>
  <c r="W3730" i="3"/>
  <c r="W3856" i="3"/>
  <c r="W3664" i="3"/>
  <c r="W3516" i="3"/>
  <c r="W3557" i="3"/>
  <c r="W3524" i="3"/>
  <c r="W3519" i="3"/>
  <c r="W3532" i="3"/>
  <c r="W3154" i="3"/>
  <c r="W3442" i="3"/>
  <c r="W3455" i="3"/>
  <c r="W3593" i="3"/>
  <c r="W3424" i="3"/>
  <c r="W3183" i="3"/>
  <c r="W3526" i="3"/>
  <c r="W3304" i="3"/>
  <c r="W3257" i="3"/>
  <c r="W3187" i="3"/>
  <c r="W3054" i="3"/>
  <c r="W2860" i="3"/>
  <c r="W3345" i="3"/>
  <c r="W3042" i="3"/>
  <c r="W3405" i="3"/>
  <c r="W2875" i="3"/>
  <c r="W3371" i="3"/>
  <c r="W3129" i="3"/>
  <c r="W2869" i="3"/>
  <c r="W3401" i="3"/>
  <c r="W3067" i="3"/>
  <c r="W2917" i="3"/>
  <c r="W3415" i="3"/>
  <c r="W3103" i="3"/>
  <c r="W2874" i="3"/>
  <c r="W3251" i="3"/>
  <c r="W3116" i="3"/>
  <c r="W2953" i="3"/>
  <c r="W3385" i="3"/>
  <c r="W3056" i="3"/>
  <c r="W2899" i="3"/>
  <c r="W3454" i="3"/>
  <c r="W3270" i="3"/>
  <c r="W2931" i="3"/>
  <c r="W3241" i="3"/>
  <c r="W3061" i="3"/>
  <c r="W2872" i="3"/>
  <c r="W3260" i="3"/>
  <c r="W2970" i="3"/>
  <c r="W2777" i="3"/>
  <c r="W2667" i="3"/>
  <c r="W3017" i="3"/>
  <c r="W2671" i="3"/>
  <c r="W2814" i="3"/>
  <c r="W2556" i="3"/>
  <c r="W2987" i="3"/>
  <c r="W2746" i="3"/>
  <c r="W2491" i="3"/>
  <c r="W3833" i="3"/>
  <c r="W4978" i="3"/>
  <c r="W1787" i="3"/>
  <c r="W5856" i="3"/>
  <c r="W3233" i="3"/>
  <c r="W4815" i="3"/>
  <c r="W1512" i="3"/>
  <c r="W3135" i="3"/>
  <c r="W6289" i="3"/>
  <c r="W6305" i="3"/>
  <c r="W6541" i="3"/>
  <c r="W4745" i="3"/>
  <c r="W5743" i="3"/>
  <c r="W6954" i="3"/>
  <c r="W6135" i="3"/>
  <c r="W6065" i="3"/>
  <c r="W6157" i="3"/>
  <c r="W5997" i="3"/>
  <c r="W6984" i="3"/>
  <c r="W5779" i="3"/>
  <c r="W6666" i="3"/>
  <c r="W7111" i="3"/>
  <c r="W4087" i="3"/>
  <c r="W3450" i="3"/>
  <c r="W4825" i="3"/>
  <c r="W4972" i="3"/>
  <c r="W3864" i="3"/>
  <c r="W5500" i="3"/>
  <c r="W3816" i="3"/>
  <c r="W4732" i="3"/>
  <c r="W4885" i="3"/>
  <c r="W5073" i="3"/>
  <c r="W5008" i="3"/>
  <c r="W3573" i="3"/>
  <c r="W3024" i="3"/>
  <c r="W3272" i="3"/>
  <c r="W3112" i="3"/>
  <c r="W3400" i="3"/>
  <c r="W2669" i="3"/>
  <c r="W2717" i="3"/>
  <c r="W3346" i="3"/>
  <c r="W3527" i="3"/>
  <c r="W3029" i="3"/>
  <c r="W1887" i="3"/>
  <c r="W2472" i="3"/>
  <c r="W1426" i="3"/>
  <c r="W1024" i="3"/>
  <c r="W1606" i="3"/>
  <c r="W1974" i="3"/>
  <c r="W2000" i="3"/>
  <c r="W933" i="3"/>
  <c r="W2411" i="3"/>
  <c r="W2450" i="3"/>
  <c r="W1584" i="3"/>
  <c r="W996" i="3"/>
  <c r="W772" i="3"/>
  <c r="W782" i="3"/>
  <c r="W489" i="3"/>
  <c r="W562" i="3"/>
  <c r="W501" i="3"/>
  <c r="W943" i="3"/>
  <c r="W7010" i="3"/>
  <c r="W7044" i="3"/>
  <c r="W7140" i="3"/>
  <c r="W7110" i="3"/>
  <c r="W6754" i="3"/>
  <c r="W6847" i="3"/>
  <c r="W6921" i="3"/>
  <c r="W6969" i="3"/>
  <c r="W7040" i="3"/>
  <c r="W7006" i="3"/>
  <c r="W6711" i="3"/>
  <c r="W6744" i="3"/>
  <c r="W6855" i="3"/>
  <c r="W6409" i="3"/>
  <c r="W6096" i="3"/>
  <c r="W6854" i="3"/>
  <c r="W6489" i="3"/>
  <c r="W6865" i="3"/>
  <c r="W6433" i="3"/>
  <c r="W6742" i="3"/>
  <c r="W6356" i="3"/>
  <c r="W6728" i="3"/>
  <c r="W6543" i="3"/>
  <c r="W6896" i="3"/>
  <c r="W6698" i="3"/>
  <c r="W6470" i="3"/>
  <c r="W6322" i="3"/>
  <c r="W6700" i="3"/>
  <c r="W6581" i="3"/>
  <c r="W6250" i="3"/>
  <c r="W6697" i="3"/>
  <c r="W6436" i="3"/>
  <c r="W6223" i="3"/>
  <c r="W6399" i="3"/>
  <c r="W6473" i="3"/>
  <c r="W6113" i="3"/>
  <c r="W6192" i="3"/>
  <c r="W6308" i="3"/>
  <c r="W6175" i="3"/>
  <c r="W6131" i="3"/>
  <c r="W6054" i="3"/>
  <c r="W5975" i="3"/>
  <c r="W5730" i="3"/>
  <c r="W5405" i="3"/>
  <c r="W5893" i="3"/>
  <c r="W5588" i="3"/>
  <c r="W6084" i="3"/>
  <c r="W5714" i="3"/>
  <c r="W5943" i="3"/>
  <c r="E652" i="7" s="1"/>
  <c r="P5943" i="3" s="1"/>
  <c r="W5704" i="3"/>
  <c r="W5513" i="3"/>
  <c r="W6115" i="3"/>
  <c r="W5687" i="3"/>
  <c r="W5522" i="3"/>
  <c r="W5256" i="3"/>
  <c r="W5825" i="3"/>
  <c r="W5621" i="3"/>
  <c r="W5393" i="3"/>
  <c r="W5858" i="3"/>
  <c r="W5654" i="3"/>
  <c r="W5427" i="3"/>
  <c r="W5985" i="3"/>
  <c r="W5766" i="3"/>
  <c r="W5496" i="3"/>
  <c r="W6018" i="3"/>
  <c r="W5759" i="3"/>
  <c r="W5595" i="3"/>
  <c r="W5280" i="3"/>
  <c r="W5895" i="3"/>
  <c r="W5624" i="3"/>
  <c r="W5366" i="3"/>
  <c r="W5900" i="3"/>
  <c r="W5664" i="3"/>
  <c r="W5255" i="3"/>
  <c r="W5010" i="3"/>
  <c r="W5533" i="3"/>
  <c r="W5079" i="3"/>
  <c r="W5165" i="3"/>
  <c r="W5827" i="3"/>
  <c r="W5359" i="3"/>
  <c r="W5144" i="3"/>
  <c r="W4909" i="3"/>
  <c r="W5542" i="3"/>
  <c r="W5166" i="3"/>
  <c r="W4953" i="3"/>
  <c r="W5143" i="3"/>
  <c r="W4932" i="3"/>
  <c r="W5111" i="3"/>
  <c r="W4952" i="3"/>
  <c r="W5587" i="3"/>
  <c r="W5229" i="3"/>
  <c r="W5056" i="3"/>
  <c r="W5878" i="3"/>
  <c r="W5446" i="3"/>
  <c r="W5132" i="3"/>
  <c r="W4954" i="3"/>
  <c r="W5157" i="3"/>
  <c r="W4995" i="3"/>
  <c r="W5121" i="3"/>
  <c r="W4982" i="3"/>
  <c r="W5164" i="3"/>
  <c r="W4975" i="3"/>
  <c r="W4750" i="3"/>
  <c r="W4865" i="3"/>
  <c r="W4915" i="3"/>
  <c r="W5033" i="3"/>
  <c r="W4911" i="3"/>
  <c r="W4873" i="3"/>
  <c r="W4723" i="3"/>
  <c r="W23" i="3"/>
  <c r="W140" i="3"/>
  <c r="W32" i="3"/>
  <c r="W52" i="3"/>
  <c r="W68" i="3"/>
  <c r="W204" i="3"/>
  <c r="W192" i="3"/>
  <c r="W76" i="3"/>
  <c r="W134" i="3"/>
  <c r="W70" i="3"/>
  <c r="W222" i="3"/>
  <c r="W197" i="3"/>
  <c r="W166" i="3"/>
  <c r="W521" i="3"/>
  <c r="W125" i="3"/>
  <c r="W413" i="3"/>
  <c r="W82" i="3"/>
  <c r="W287" i="3"/>
  <c r="W354" i="3"/>
  <c r="W264" i="3"/>
  <c r="W173" i="3"/>
  <c r="W181" i="3"/>
  <c r="W456" i="3"/>
  <c r="W269" i="3"/>
  <c r="W620" i="3"/>
  <c r="W410" i="3"/>
  <c r="W645" i="3"/>
  <c r="W888" i="3"/>
  <c r="W388" i="3"/>
  <c r="W554" i="3"/>
  <c r="W305" i="3"/>
  <c r="W558" i="3"/>
  <c r="W440" i="3"/>
  <c r="W584" i="3"/>
  <c r="W813" i="3"/>
  <c r="W402" i="3"/>
  <c r="W675" i="3"/>
  <c r="W499" i="3"/>
  <c r="W532" i="3"/>
  <c r="W467" i="3"/>
  <c r="W359" i="3"/>
  <c r="W666" i="3"/>
  <c r="W391" i="3"/>
  <c r="W581" i="3"/>
  <c r="W899" i="3"/>
  <c r="W748" i="3"/>
  <c r="W432" i="3"/>
  <c r="W805" i="3"/>
  <c r="W679" i="3"/>
  <c r="W900" i="3"/>
  <c r="W787" i="3"/>
  <c r="W1001" i="3"/>
  <c r="W680" i="3"/>
  <c r="W877" i="3"/>
  <c r="W676" i="3"/>
  <c r="W784" i="3"/>
  <c r="W1013" i="3"/>
  <c r="W727" i="3"/>
  <c r="W598" i="3"/>
  <c r="W822" i="3"/>
  <c r="W1033" i="3"/>
  <c r="W944" i="3"/>
  <c r="W696" i="3"/>
  <c r="W945" i="3"/>
  <c r="W893" i="3"/>
  <c r="W1054" i="3"/>
  <c r="W1050" i="3"/>
  <c r="W1087" i="3"/>
  <c r="W955" i="3"/>
  <c r="W1142" i="3"/>
  <c r="W890" i="3"/>
  <c r="W1040" i="3"/>
  <c r="W1111" i="3"/>
  <c r="W1223" i="3"/>
  <c r="W1092" i="3"/>
  <c r="W1303" i="3"/>
  <c r="W1155" i="3"/>
  <c r="W1308" i="3"/>
  <c r="W1197" i="3"/>
  <c r="W1132" i="3"/>
  <c r="W988" i="3"/>
  <c r="W1198" i="3"/>
  <c r="W1364" i="3"/>
  <c r="W1287" i="3"/>
  <c r="W1124" i="3"/>
  <c r="W1283" i="3"/>
  <c r="W999" i="3"/>
  <c r="W1199" i="3"/>
  <c r="W849" i="3"/>
  <c r="W1354" i="3"/>
  <c r="W1116" i="3"/>
  <c r="W1253" i="3"/>
  <c r="W1315" i="3"/>
  <c r="W1537" i="3"/>
  <c r="W1441" i="3"/>
  <c r="W1345" i="3"/>
  <c r="W1738" i="3"/>
  <c r="W1534" i="3"/>
  <c r="W1349" i="3"/>
  <c r="W1394" i="3"/>
  <c r="W1607" i="3"/>
  <c r="W1543" i="3"/>
  <c r="W1382" i="3"/>
  <c r="W1493" i="3"/>
  <c r="W1677" i="3"/>
  <c r="W1465" i="3"/>
  <c r="W1612" i="3"/>
  <c r="W1464" i="3"/>
  <c r="W1761" i="3"/>
  <c r="W1635" i="3"/>
  <c r="W1866" i="3"/>
  <c r="W2176" i="3"/>
  <c r="W1882" i="3"/>
  <c r="W1852" i="3"/>
  <c r="W2314" i="3"/>
  <c r="W1702" i="3"/>
  <c r="W1901" i="3"/>
  <c r="W1794" i="3"/>
  <c r="W2056" i="3"/>
  <c r="W1704" i="3"/>
  <c r="W1777" i="3"/>
  <c r="W1593" i="3"/>
  <c r="W1718" i="3"/>
  <c r="W1805" i="3"/>
  <c r="W1951" i="3"/>
  <c r="W1647" i="3"/>
  <c r="W1599" i="3"/>
  <c r="W1855" i="3"/>
  <c r="W1679" i="3"/>
  <c r="W1880" i="3"/>
  <c r="W1927" i="3"/>
  <c r="W2025" i="3"/>
  <c r="W2185" i="3"/>
  <c r="W2016" i="3"/>
  <c r="W2235" i="3"/>
  <c r="W1990" i="3"/>
  <c r="W2080" i="3"/>
  <c r="W2265" i="3"/>
  <c r="W2380" i="3"/>
  <c r="W2177" i="3"/>
  <c r="W2351" i="3"/>
  <c r="W2100" i="3"/>
  <c r="W2301" i="3"/>
  <c r="W2027" i="3"/>
  <c r="W2197" i="3"/>
  <c r="W2340" i="3"/>
  <c r="W2121" i="3"/>
  <c r="W2357" i="3"/>
  <c r="W2116" i="3"/>
  <c r="W2341" i="3"/>
  <c r="W2644" i="3"/>
  <c r="W2141" i="3"/>
  <c r="W2307" i="3"/>
  <c r="W2009" i="3"/>
  <c r="W2170" i="3"/>
  <c r="W2091" i="3"/>
  <c r="W2015" i="3"/>
  <c r="W2488" i="3"/>
  <c r="W2465" i="3"/>
  <c r="W2830" i="3"/>
  <c r="W2588" i="3"/>
  <c r="W2837" i="3"/>
  <c r="W2549" i="3"/>
  <c r="W2427" i="3"/>
  <c r="W2660" i="3"/>
  <c r="W2367" i="3"/>
  <c r="W2508" i="3"/>
  <c r="W2355" i="3"/>
  <c r="W2564" i="3"/>
  <c r="W2428" i="3"/>
  <c r="W2541" i="3"/>
  <c r="W2737" i="3"/>
  <c r="W2565" i="3"/>
  <c r="W2765" i="3"/>
  <c r="W2519" i="3"/>
  <c r="W2839" i="3"/>
  <c r="W2454" i="3"/>
  <c r="W2758" i="3"/>
  <c r="W2658" i="3"/>
  <c r="W2440" i="3"/>
  <c r="W2739" i="3"/>
  <c r="W2877" i="3"/>
  <c r="W3139" i="3"/>
  <c r="W2856" i="3"/>
  <c r="W3075" i="3"/>
  <c r="W3369" i="3"/>
  <c r="W3250" i="3"/>
  <c r="W2633" i="3"/>
  <c r="W3010" i="3"/>
  <c r="W3303" i="3"/>
  <c r="W2956" i="3"/>
  <c r="W3182" i="3"/>
  <c r="W2870" i="3"/>
  <c r="W3110" i="3"/>
  <c r="W2629" i="3"/>
  <c r="W3027" i="3"/>
  <c r="W3473" i="3"/>
  <c r="W2933" i="3"/>
  <c r="W3276" i="3"/>
  <c r="W2881" i="3"/>
  <c r="W2960" i="3"/>
  <c r="W3277" i="3"/>
  <c r="W2876" i="3"/>
  <c r="W3147" i="3"/>
  <c r="W3204" i="3"/>
  <c r="W3425" i="3"/>
  <c r="W3180" i="3"/>
  <c r="W3522" i="3"/>
  <c r="W3445" i="3"/>
  <c r="W3490" i="3"/>
  <c r="W3523" i="3"/>
  <c r="W3354" i="3"/>
  <c r="W3533" i="3"/>
  <c r="W3626" i="3"/>
  <c r="W3821" i="3"/>
  <c r="W3754" i="3"/>
  <c r="W3627" i="3"/>
  <c r="W3704" i="3"/>
  <c r="W3884" i="3"/>
  <c r="W3566" i="3"/>
  <c r="W3866" i="3"/>
  <c r="W3756" i="3"/>
  <c r="W3577" i="3"/>
  <c r="W3624" i="3"/>
  <c r="W3452" i="3"/>
  <c r="W3837" i="3"/>
  <c r="W3772" i="3"/>
  <c r="W3895" i="3"/>
  <c r="W3960" i="3"/>
  <c r="W3893" i="3"/>
  <c r="W3903" i="3"/>
  <c r="W3922" i="3"/>
  <c r="W4121" i="3"/>
  <c r="W3924" i="3"/>
  <c r="W4086" i="3"/>
  <c r="W4004" i="3"/>
  <c r="W4272" i="3"/>
  <c r="W4592" i="3"/>
  <c r="W4199" i="3"/>
  <c r="W4419" i="3"/>
  <c r="W4654" i="3"/>
  <c r="W4224" i="3"/>
  <c r="W4558" i="3"/>
  <c r="W4031" i="3"/>
  <c r="W4306" i="3"/>
  <c r="W4611" i="3"/>
  <c r="W4236" i="3"/>
  <c r="W4430" i="3"/>
  <c r="W4712" i="3"/>
  <c r="W4337" i="3"/>
  <c r="W3977" i="3"/>
  <c r="W4217" i="3"/>
  <c r="W4385" i="3"/>
  <c r="W4730" i="3"/>
  <c r="W4238" i="3"/>
  <c r="W4555" i="3"/>
  <c r="W4277" i="3"/>
  <c r="W4150" i="3"/>
  <c r="W4532" i="3"/>
  <c r="W4282" i="3"/>
  <c r="W4722" i="3"/>
  <c r="W4617" i="3"/>
  <c r="W4830" i="3"/>
  <c r="W4914" i="3"/>
  <c r="W4923" i="3"/>
  <c r="W4788" i="3"/>
  <c r="W5212" i="3"/>
  <c r="W5025" i="3"/>
  <c r="W5030" i="3"/>
  <c r="W5914" i="3"/>
  <c r="W5283" i="3"/>
  <c r="W5031" i="3"/>
  <c r="W5169" i="3"/>
  <c r="W5225" i="3"/>
  <c r="W5147" i="3"/>
  <c r="W5023" i="3"/>
  <c r="W5307" i="3"/>
  <c r="W5381" i="3"/>
  <c r="W5984" i="3"/>
  <c r="W5904" i="3"/>
  <c r="W5639" i="3"/>
  <c r="W5342" i="3"/>
  <c r="W6022" i="3"/>
  <c r="W5708" i="3"/>
  <c r="W5640" i="3"/>
  <c r="W5327" i="3"/>
  <c r="W5920" i="3"/>
  <c r="W5782" i="3"/>
  <c r="W5860" i="3"/>
  <c r="W5912" i="3"/>
  <c r="W5783" i="3"/>
  <c r="W6081" i="3"/>
  <c r="W5981" i="3"/>
  <c r="W6109" i="3"/>
  <c r="W6232" i="3"/>
  <c r="W6772" i="3"/>
  <c r="W6617" i="3"/>
  <c r="W6478" i="3"/>
  <c r="W6255" i="3"/>
  <c r="W6383" i="3"/>
  <c r="W6527" i="3"/>
  <c r="W6686" i="3"/>
  <c r="W6460" i="3"/>
  <c r="W6812" i="3"/>
  <c r="W7052" i="3"/>
  <c r="W7029" i="3"/>
  <c r="W6971" i="3"/>
  <c r="W7056" i="3"/>
  <c r="W1691" i="3"/>
  <c r="W61" i="3"/>
  <c r="W1608" i="3"/>
  <c r="W1931" i="3"/>
  <c r="W1434" i="3"/>
  <c r="W2612" i="3"/>
  <c r="W1571" i="3"/>
  <c r="W2180" i="3"/>
  <c r="W4148" i="3"/>
  <c r="W2919" i="3"/>
  <c r="W3530" i="3"/>
  <c r="W3818" i="3"/>
  <c r="W3207" i="3"/>
  <c r="W5215" i="3"/>
  <c r="W4011" i="3"/>
  <c r="W4076" i="3"/>
  <c r="W7135" i="3"/>
  <c r="W6198" i="3"/>
  <c r="W6554" i="3"/>
  <c r="W6360" i="3"/>
  <c r="W6159" i="3"/>
  <c r="W6367" i="3"/>
  <c r="W1258" i="3"/>
  <c r="W3773" i="3"/>
  <c r="W3770" i="3"/>
  <c r="W617" i="3"/>
  <c r="E191" i="7" s="1"/>
  <c r="P617" i="3" s="1"/>
  <c r="W27" i="3"/>
  <c r="W144" i="3"/>
  <c r="W36" i="3"/>
  <c r="W67" i="3"/>
  <c r="W72" i="3"/>
  <c r="W211" i="3"/>
  <c r="W245" i="3"/>
  <c r="W110" i="3"/>
  <c r="W159" i="3"/>
  <c r="W79" i="3"/>
  <c r="W255" i="3"/>
  <c r="W253" i="3"/>
  <c r="W170" i="3"/>
  <c r="W564" i="3"/>
  <c r="W175" i="3"/>
  <c r="W426" i="3"/>
  <c r="W135" i="3"/>
  <c r="W339" i="3"/>
  <c r="W389" i="3"/>
  <c r="W178" i="3"/>
  <c r="W172" i="3"/>
  <c r="W505" i="3"/>
  <c r="W295" i="3"/>
  <c r="W414" i="3"/>
  <c r="W649" i="3"/>
  <c r="W95" i="3"/>
  <c r="W397" i="3"/>
  <c r="W572" i="3"/>
  <c r="W309" i="3"/>
  <c r="W721" i="3"/>
  <c r="W457" i="3"/>
  <c r="W588" i="3"/>
  <c r="W834" i="3"/>
  <c r="W407" i="3"/>
  <c r="W682" i="3"/>
  <c r="W520" i="3"/>
  <c r="W528" i="3"/>
  <c r="W374" i="3"/>
  <c r="W409" i="3"/>
  <c r="W627" i="3"/>
  <c r="W974" i="3"/>
  <c r="W750" i="3"/>
  <c r="W431" i="3"/>
  <c r="W810" i="3"/>
  <c r="W684" i="3"/>
  <c r="W912" i="3"/>
  <c r="W801" i="3"/>
  <c r="W474" i="3"/>
  <c r="W694" i="3"/>
  <c r="W901" i="3"/>
  <c r="W699" i="3"/>
  <c r="W511" i="3"/>
  <c r="W788" i="3"/>
  <c r="W475" i="3"/>
  <c r="W612" i="3"/>
  <c r="W874" i="3"/>
  <c r="W1037" i="3"/>
  <c r="W958" i="3"/>
  <c r="W807" i="3"/>
  <c r="W949" i="3"/>
  <c r="W907" i="3"/>
  <c r="W1058" i="3"/>
  <c r="W1148" i="3"/>
  <c r="W1121" i="3"/>
  <c r="W994" i="3"/>
  <c r="W1218" i="3"/>
  <c r="W895" i="3"/>
  <c r="W1088" i="3"/>
  <c r="W1163" i="3"/>
  <c r="W1280" i="3"/>
  <c r="W1093" i="3"/>
  <c r="W1328" i="3"/>
  <c r="W1168" i="3"/>
  <c r="W1316" i="3"/>
  <c r="W1227" i="3"/>
  <c r="W1156" i="3"/>
  <c r="W1018" i="3"/>
  <c r="W1216" i="3"/>
  <c r="W1433" i="3"/>
  <c r="W1296" i="3"/>
  <c r="W1129" i="3"/>
  <c r="W1290" i="3"/>
  <c r="W1017" i="3"/>
  <c r="W1217" i="3"/>
  <c r="W1114" i="3"/>
  <c r="W1358" i="3"/>
  <c r="W1139" i="3"/>
  <c r="W1275" i="3"/>
  <c r="W1343" i="3"/>
  <c r="W1541" i="3"/>
  <c r="W1451" i="3"/>
  <c r="W1344" i="3"/>
  <c r="W1314" i="3"/>
  <c r="W1538" i="3"/>
  <c r="W1388" i="3"/>
  <c r="W1398" i="3"/>
  <c r="W1642" i="3"/>
  <c r="W1547" i="3"/>
  <c r="W1381" i="3"/>
  <c r="W1498" i="3"/>
  <c r="W1301" i="3"/>
  <c r="W1488" i="3"/>
  <c r="W1628" i="3"/>
  <c r="W1466" i="3"/>
  <c r="W1792" i="3"/>
  <c r="W1675" i="3"/>
  <c r="W1891" i="3"/>
  <c r="W2212" i="3"/>
  <c r="W1923" i="3"/>
  <c r="W1867" i="3"/>
  <c r="W2350" i="3"/>
  <c r="W1722" i="3"/>
  <c r="W1929" i="3"/>
  <c r="W1814" i="3"/>
  <c r="W2092" i="3"/>
  <c r="W1707" i="3"/>
  <c r="W1800" i="3"/>
  <c r="W1596" i="3"/>
  <c r="W1729" i="3"/>
  <c r="W1825" i="3"/>
  <c r="W1968" i="3"/>
  <c r="W1653" i="3"/>
  <c r="W1601" i="3"/>
  <c r="W1869" i="3"/>
  <c r="W1694" i="3"/>
  <c r="W1895" i="3"/>
  <c r="W1940" i="3"/>
  <c r="W2035" i="3"/>
  <c r="W2190" i="3"/>
  <c r="W2040" i="3"/>
  <c r="W2237" i="3"/>
  <c r="W2001" i="3"/>
  <c r="W2114" i="3"/>
  <c r="W2270" i="3"/>
  <c r="W2479" i="3"/>
  <c r="W2191" i="3"/>
  <c r="W2377" i="3"/>
  <c r="W2120" i="3"/>
  <c r="W2318" i="3"/>
  <c r="W2037" i="3"/>
  <c r="W2211" i="3"/>
  <c r="W1999" i="3"/>
  <c r="W2126" i="3"/>
  <c r="W2389" i="3"/>
  <c r="W2145" i="3"/>
  <c r="W2374" i="3"/>
  <c r="W2680" i="3"/>
  <c r="W2155" i="3"/>
  <c r="W2328" i="3"/>
  <c r="W2014" i="3"/>
  <c r="W2175" i="3"/>
  <c r="W2103" i="3"/>
  <c r="W2021" i="3"/>
  <c r="W2524" i="3"/>
  <c r="W2469" i="3"/>
  <c r="W2313" i="3"/>
  <c r="W2601" i="3"/>
  <c r="W2378" i="3"/>
  <c r="W2584" i="3"/>
  <c r="W2480" i="3"/>
  <c r="W2664" i="3"/>
  <c r="W2372" i="3"/>
  <c r="W2559" i="3"/>
  <c r="W2366" i="3"/>
  <c r="W2581" i="3"/>
  <c r="W2443" i="3"/>
  <c r="W2546" i="3"/>
  <c r="W2757" i="3"/>
  <c r="W2590" i="3"/>
  <c r="W2788" i="3"/>
  <c r="W2528" i="3"/>
  <c r="W2853" i="3"/>
  <c r="W2473" i="3"/>
  <c r="W2781" i="3"/>
  <c r="W2662" i="3"/>
  <c r="W2445" i="3"/>
  <c r="W2751" i="3"/>
  <c r="W2898" i="3"/>
  <c r="W3200" i="3"/>
  <c r="W2858" i="3"/>
  <c r="W3089" i="3"/>
  <c r="W3443" i="3"/>
  <c r="W3262" i="3"/>
  <c r="W2720" i="3"/>
  <c r="W3006" i="3"/>
  <c r="W3339" i="3"/>
  <c r="W3011" i="3"/>
  <c r="W3188" i="3"/>
  <c r="W2873" i="3"/>
  <c r="W3153" i="3"/>
  <c r="W2711" i="3"/>
  <c r="W3052" i="3"/>
  <c r="W2649" i="3"/>
  <c r="W2968" i="3"/>
  <c r="W3329" i="3"/>
  <c r="W3174" i="3"/>
  <c r="W3014" i="3"/>
  <c r="W3293" i="3"/>
  <c r="W2887" i="3"/>
  <c r="W3156" i="3"/>
  <c r="W3261" i="3"/>
  <c r="W3478" i="3"/>
  <c r="W3209" i="3"/>
  <c r="W3531" i="3"/>
  <c r="W3548" i="3"/>
  <c r="W3495" i="3"/>
  <c r="W3594" i="3"/>
  <c r="W3432" i="3"/>
  <c r="W3584" i="3"/>
  <c r="W3631" i="3"/>
  <c r="W3883" i="3"/>
  <c r="W3784" i="3"/>
  <c r="W3668" i="3"/>
  <c r="W3746" i="3"/>
  <c r="W3916" i="3"/>
  <c r="W3592" i="3"/>
  <c r="W3913" i="3"/>
  <c r="W3761" i="3"/>
  <c r="W3650" i="3"/>
  <c r="W3640" i="3"/>
  <c r="W3453" i="3"/>
  <c r="W3842" i="3"/>
  <c r="W3782" i="3"/>
  <c r="W3888" i="3"/>
  <c r="W4026" i="3"/>
  <c r="W3926" i="3"/>
  <c r="W3940" i="3"/>
  <c r="W3957" i="3"/>
  <c r="W4211" i="3"/>
  <c r="W3937" i="3"/>
  <c r="W4122" i="3"/>
  <c r="W4205" i="3"/>
  <c r="W4332" i="3"/>
  <c r="W4645" i="3"/>
  <c r="W4313" i="3"/>
  <c r="W4426" i="3"/>
  <c r="W4022" i="3"/>
  <c r="W4246" i="3"/>
  <c r="W4573" i="3"/>
  <c r="W4027" i="3"/>
  <c r="W4350" i="3"/>
  <c r="W4613" i="3"/>
  <c r="W4241" i="3"/>
  <c r="W4455" i="3"/>
  <c r="W4003" i="3"/>
  <c r="W4330" i="3"/>
  <c r="W3980" i="3"/>
  <c r="W4220" i="3"/>
  <c r="W4396" i="3"/>
  <c r="W4738" i="3"/>
  <c r="W4308" i="3"/>
  <c r="W4560" i="3"/>
  <c r="W4270" i="3"/>
  <c r="W4143" i="3"/>
  <c r="W4536" i="3"/>
  <c r="W4327" i="3"/>
  <c r="W4735" i="3"/>
  <c r="W4626" i="3"/>
  <c r="W4836" i="3"/>
  <c r="W4930" i="3"/>
  <c r="W4927" i="3"/>
  <c r="W4813" i="3"/>
  <c r="W4980" i="3"/>
  <c r="W5045" i="3"/>
  <c r="W5035" i="3"/>
  <c r="W5950" i="3"/>
  <c r="W5294" i="3"/>
  <c r="W5123" i="3"/>
  <c r="W5190" i="3"/>
  <c r="W5235" i="3"/>
  <c r="W5184" i="3"/>
  <c r="W5038" i="3"/>
  <c r="W5569" i="3"/>
  <c r="W5386" i="3"/>
  <c r="W6009" i="3"/>
  <c r="W5918" i="3"/>
  <c r="W5644" i="3"/>
  <c r="W5511" i="3"/>
  <c r="W6038" i="3"/>
  <c r="W5727" i="3"/>
  <c r="W5679" i="3"/>
  <c r="W5388" i="3"/>
  <c r="W6151" i="3"/>
  <c r="W5792" i="3"/>
  <c r="W5883" i="3"/>
  <c r="W5930" i="3"/>
  <c r="W5788" i="3"/>
  <c r="W6140" i="3"/>
  <c r="W6120" i="3"/>
  <c r="W6117" i="3"/>
  <c r="W6297" i="3"/>
  <c r="W6776" i="3"/>
  <c r="W6712" i="3"/>
  <c r="W6502" i="3"/>
  <c r="W6298" i="3"/>
  <c r="W6392" i="3"/>
  <c r="W6635" i="3"/>
  <c r="W6894" i="3"/>
  <c r="W6484" i="3"/>
  <c r="W6203" i="3"/>
  <c r="W7076" i="3"/>
  <c r="W7035" i="3"/>
  <c r="W6843" i="3"/>
  <c r="W7074" i="3"/>
  <c r="W1727" i="3"/>
  <c r="W194" i="3"/>
  <c r="W1681" i="3"/>
  <c r="W2708" i="3"/>
  <c r="W1549" i="3"/>
  <c r="W799" i="3"/>
  <c r="W1583" i="3"/>
  <c r="W2336" i="3"/>
  <c r="W3367" i="3"/>
  <c r="W3068" i="3"/>
  <c r="W3609" i="3"/>
  <c r="W3904" i="3"/>
  <c r="W3783" i="3"/>
  <c r="W4010" i="3"/>
  <c r="W4016" i="3"/>
  <c r="W4097" i="3"/>
  <c r="W7159" i="3"/>
  <c r="W6222" i="3"/>
  <c r="W6260" i="3"/>
  <c r="W7089" i="3"/>
  <c r="E827" i="7" s="1"/>
  <c r="P7089" i="3" s="1"/>
  <c r="W6241" i="3"/>
  <c r="W6439" i="3"/>
  <c r="W1425" i="3"/>
  <c r="W4336" i="3"/>
  <c r="W4595" i="3"/>
  <c r="W6688" i="3"/>
  <c r="W3" i="3"/>
  <c r="W42" i="3"/>
  <c r="E254" i="7" s="1"/>
  <c r="W232" i="3"/>
  <c r="W54" i="3"/>
  <c r="W105" i="3"/>
  <c r="W90" i="3"/>
  <c r="W249" i="3"/>
  <c r="W138" i="3"/>
  <c r="W189" i="3"/>
  <c r="W97" i="3"/>
  <c r="W11" i="3"/>
  <c r="W257" i="3"/>
  <c r="W223" i="3"/>
  <c r="W600" i="3"/>
  <c r="W180" i="3"/>
  <c r="W434" i="3"/>
  <c r="E290" i="7" s="1"/>
  <c r="G290" i="7" s="1"/>
  <c r="I290" i="7" s="1"/>
  <c r="W198" i="3"/>
  <c r="W491" i="3"/>
  <c r="W400" i="3"/>
  <c r="W288" i="3"/>
  <c r="W218" i="3"/>
  <c r="W179" i="3"/>
  <c r="W537" i="3"/>
  <c r="W131" i="3"/>
  <c r="W418" i="3"/>
  <c r="W656" i="3"/>
  <c r="W122" i="3"/>
  <c r="W427" i="3"/>
  <c r="W576" i="3"/>
  <c r="W340" i="3"/>
  <c r="W728" i="3"/>
  <c r="W449" i="3"/>
  <c r="W606" i="3"/>
  <c r="W437" i="3"/>
  <c r="W693" i="3"/>
  <c r="W191" i="3"/>
  <c r="W271" i="3"/>
  <c r="W574" i="3"/>
  <c r="W368" i="3"/>
  <c r="W698" i="3"/>
  <c r="E307" i="7" s="1"/>
  <c r="W463" i="3"/>
  <c r="W632" i="3"/>
  <c r="W421" i="3"/>
  <c r="W760" i="3"/>
  <c r="W487" i="3"/>
  <c r="W867" i="3"/>
  <c r="W742" i="3"/>
  <c r="W938" i="3"/>
  <c r="W811" i="3"/>
  <c r="W504" i="3"/>
  <c r="W703" i="3"/>
  <c r="W905" i="3"/>
  <c r="W712" i="3"/>
  <c r="W812" i="3"/>
  <c r="W545" i="3"/>
  <c r="W848" i="3"/>
  <c r="W898" i="3"/>
  <c r="W1077" i="3"/>
  <c r="W963" i="3"/>
  <c r="W930" i="3"/>
  <c r="W992" i="3"/>
  <c r="W916" i="3"/>
  <c r="W1070" i="3"/>
  <c r="W655" i="3"/>
  <c r="W1138" i="3"/>
  <c r="W998" i="3"/>
  <c r="W795" i="3"/>
  <c r="W918" i="3"/>
  <c r="W1115" i="3"/>
  <c r="W1011" i="3"/>
  <c r="W1285" i="3"/>
  <c r="W1128" i="3"/>
  <c r="W1374" i="3"/>
  <c r="W1173" i="3"/>
  <c r="W1324" i="3"/>
  <c r="W1233" i="3"/>
  <c r="W1183" i="3"/>
  <c r="W1032" i="3"/>
  <c r="W1225" i="3"/>
  <c r="W1495" i="3"/>
  <c r="W1313" i="3"/>
  <c r="W1158" i="3"/>
  <c r="W1299" i="3"/>
  <c r="W1014" i="3"/>
  <c r="W1226" i="3"/>
  <c r="W1117" i="3"/>
  <c r="W1449" i="3"/>
  <c r="W1153" i="3"/>
  <c r="W1302" i="3"/>
  <c r="W1371" i="3"/>
  <c r="W1582" i="3"/>
  <c r="W1491" i="3"/>
  <c r="W1359" i="3"/>
  <c r="W1360" i="3"/>
  <c r="W1546" i="3"/>
  <c r="W1393" i="3"/>
  <c r="W1416" i="3"/>
  <c r="W1340" i="3"/>
  <c r="W1551" i="3"/>
  <c r="W1384" i="3"/>
  <c r="W1505" i="3"/>
  <c r="W1291" i="3"/>
  <c r="W1484" i="3"/>
  <c r="W1639" i="3"/>
  <c r="W1462" i="3"/>
  <c r="W1802" i="3"/>
  <c r="W1701" i="3"/>
  <c r="W1905" i="3"/>
  <c r="W2248" i="3"/>
  <c r="W1945" i="3"/>
  <c r="W1892" i="3"/>
  <c r="W1600" i="3"/>
  <c r="W1728" i="3"/>
  <c r="W1937" i="3"/>
  <c r="W1844" i="3"/>
  <c r="W2128" i="3"/>
  <c r="W1703" i="3"/>
  <c r="W1810" i="3"/>
  <c r="W1663" i="3"/>
  <c r="W1734" i="3"/>
  <c r="W1827" i="3"/>
  <c r="W1996" i="3"/>
  <c r="W1688" i="3"/>
  <c r="W1673" i="3"/>
  <c r="W1870" i="3"/>
  <c r="W1715" i="3"/>
  <c r="W1904" i="3"/>
  <c r="W1944" i="3"/>
  <c r="W2045" i="3"/>
  <c r="W2204" i="3"/>
  <c r="W2085" i="3"/>
  <c r="W2246" i="3"/>
  <c r="W2005" i="3"/>
  <c r="W2109" i="3"/>
  <c r="W2283" i="3"/>
  <c r="W2515" i="3"/>
  <c r="W2196" i="3"/>
  <c r="W2446" i="3"/>
  <c r="W2125" i="3"/>
  <c r="W2331" i="3"/>
  <c r="W2052" i="3"/>
  <c r="W2222" i="3"/>
  <c r="W1997" i="3"/>
  <c r="W2130" i="3"/>
  <c r="W2008" i="3"/>
  <c r="W2169" i="3"/>
  <c r="W2393" i="3"/>
  <c r="W2716" i="3"/>
  <c r="E442" i="7" s="1"/>
  <c r="G442" i="7" s="1"/>
  <c r="I442" i="7" s="1"/>
  <c r="W2160" i="3"/>
  <c r="W2353" i="3"/>
  <c r="W2019" i="3"/>
  <c r="W2240" i="3"/>
  <c r="W2112" i="3"/>
  <c r="W2084" i="3"/>
  <c r="W2384" i="3"/>
  <c r="W2474" i="3"/>
  <c r="W2310" i="3"/>
  <c r="W2626" i="3"/>
  <c r="W2407" i="3"/>
  <c r="W2618" i="3"/>
  <c r="W2517" i="3"/>
  <c r="W2709" i="3"/>
  <c r="W2403" i="3"/>
  <c r="W2602" i="3"/>
  <c r="W2394" i="3"/>
  <c r="W2585" i="3"/>
  <c r="W2453" i="3"/>
  <c r="W2555" i="3"/>
  <c r="W2784" i="3"/>
  <c r="W2603" i="3"/>
  <c r="W2361" i="3"/>
  <c r="W2542" i="3"/>
  <c r="W2866" i="3"/>
  <c r="W2482" i="3"/>
  <c r="W2785" i="3"/>
  <c r="W2679" i="3"/>
  <c r="W2511" i="3"/>
  <c r="W2770" i="3"/>
  <c r="W2903" i="3"/>
  <c r="W3208" i="3"/>
  <c r="W2883" i="3"/>
  <c r="W3093" i="3"/>
  <c r="W2787" i="3"/>
  <c r="W3266" i="3"/>
  <c r="E483" i="7" s="1"/>
  <c r="H483" i="7" s="1"/>
  <c r="W2780" i="3"/>
  <c r="W3021" i="3"/>
  <c r="W3381" i="3"/>
  <c r="W3031" i="3"/>
  <c r="W3177" i="3"/>
  <c r="W2868" i="3"/>
  <c r="W3202" i="3"/>
  <c r="W2828" i="3"/>
  <c r="W3062" i="3"/>
  <c r="W2648" i="3"/>
  <c r="W3019" i="3"/>
  <c r="W3333" i="3"/>
  <c r="E486" i="7" s="1"/>
  <c r="W3191" i="3"/>
  <c r="W3013" i="3"/>
  <c r="W3297" i="3"/>
  <c r="W2908" i="3"/>
  <c r="W3152" i="3"/>
  <c r="W3310" i="3"/>
  <c r="W3493" i="3"/>
  <c r="W3290" i="3"/>
  <c r="W3545" i="3"/>
  <c r="W3167" i="3"/>
  <c r="W3544" i="3"/>
  <c r="W3338" i="3"/>
  <c r="W3481" i="3"/>
  <c r="W3392" i="3"/>
  <c r="W3636" i="3"/>
  <c r="W3585" i="3"/>
  <c r="W3794" i="3"/>
  <c r="W3700" i="3"/>
  <c r="W3736" i="3"/>
  <c r="W3565" i="3"/>
  <c r="W3622" i="3"/>
  <c r="W3514" i="3"/>
  <c r="W3771" i="3"/>
  <c r="W3676" i="3"/>
  <c r="E162" i="7" s="1"/>
  <c r="H162" i="7" s="1"/>
  <c r="W3645" i="3"/>
  <c r="W3578" i="3"/>
  <c r="W3863" i="3"/>
  <c r="W3795" i="3"/>
  <c r="W3891" i="3"/>
  <c r="W4062" i="3"/>
  <c r="W3935" i="3"/>
  <c r="W4196" i="3"/>
  <c r="W3961" i="3"/>
  <c r="W4588" i="3"/>
  <c r="W4262" i="3"/>
  <c r="W4158" i="3"/>
  <c r="W4259" i="3"/>
  <c r="W4360" i="3"/>
  <c r="W4649" i="3"/>
  <c r="W4309" i="3"/>
  <c r="W4459" i="3"/>
  <c r="W4037" i="3"/>
  <c r="W4251" i="3"/>
  <c r="W4578" i="3"/>
  <c r="W4048" i="3"/>
  <c r="W4420" i="3"/>
  <c r="W4623" i="3"/>
  <c r="W4252" i="3"/>
  <c r="W4475" i="3"/>
  <c r="W4033" i="3"/>
  <c r="W4329" i="3"/>
  <c r="W3982" i="3"/>
  <c r="W4298" i="3"/>
  <c r="W4406" i="3"/>
  <c r="W4772" i="3"/>
  <c r="W4380" i="3"/>
  <c r="W4583" i="3"/>
  <c r="W4280" i="3"/>
  <c r="W4153" i="3"/>
  <c r="W4541" i="3"/>
  <c r="E823" i="7" s="1"/>
  <c r="P4539" i="3" s="1"/>
  <c r="W4326" i="3"/>
  <c r="W4766" i="3"/>
  <c r="W4629" i="3"/>
  <c r="W4838" i="3"/>
  <c r="W4925" i="3"/>
  <c r="W5017" i="3"/>
  <c r="W4828" i="3"/>
  <c r="W4985" i="3"/>
  <c r="W5070" i="3"/>
  <c r="W5137" i="3"/>
  <c r="W5986" i="3"/>
  <c r="W5335" i="3"/>
  <c r="W5154" i="3"/>
  <c r="W5189" i="3"/>
  <c r="W5578" i="3"/>
  <c r="W5183" i="3"/>
  <c r="W5043" i="3"/>
  <c r="W5605" i="3"/>
  <c r="W5406" i="3"/>
  <c r="W5416" i="3"/>
  <c r="W5923" i="3"/>
  <c r="W5649" i="3"/>
  <c r="W5516" i="3"/>
  <c r="W6057" i="3"/>
  <c r="W5924" i="3"/>
  <c r="W5694" i="3"/>
  <c r="W5403" i="3"/>
  <c r="W6187" i="3"/>
  <c r="W5796" i="3"/>
  <c r="W5320" i="3"/>
  <c r="W5948" i="3"/>
  <c r="W5793" i="3"/>
  <c r="W6183" i="3"/>
  <c r="W6233" i="3"/>
  <c r="W5922" i="3"/>
  <c r="W6304" i="3"/>
  <c r="W6809" i="3"/>
  <c r="W6736" i="3"/>
  <c r="W6560" i="3"/>
  <c r="W6578" i="3"/>
  <c r="W6419" i="3"/>
  <c r="W6680" i="3"/>
  <c r="W6992" i="3"/>
  <c r="W6496" i="3"/>
  <c r="W6792" i="3"/>
  <c r="W7100" i="3"/>
  <c r="W7047" i="3"/>
  <c r="W6874" i="3"/>
  <c r="W7098" i="3"/>
  <c r="W516" i="3"/>
  <c r="W749" i="3"/>
  <c r="W2337" i="3"/>
  <c r="W814" i="3"/>
  <c r="W1570" i="3"/>
  <c r="W1710" i="3"/>
  <c r="W1876" i="3"/>
  <c r="W2390" i="3"/>
  <c r="W3382" i="3"/>
  <c r="W3662" i="3"/>
  <c r="W3615" i="3"/>
  <c r="W3954" i="3"/>
  <c r="W3879" i="3"/>
  <c r="W4074" i="3"/>
  <c r="W4096" i="3"/>
  <c r="W3629" i="3"/>
  <c r="W5305" i="3"/>
  <c r="W6259" i="3"/>
  <c r="W6354" i="3"/>
  <c r="W6960" i="3"/>
  <c r="W5171" i="3"/>
  <c r="W6507" i="3"/>
  <c r="W1362" i="3"/>
  <c r="W5775" i="3"/>
  <c r="W5129" i="3"/>
  <c r="W39" i="3"/>
  <c r="W87" i="3"/>
  <c r="W65" i="3"/>
  <c r="W88" i="3"/>
  <c r="W153" i="3"/>
  <c r="W124" i="3"/>
  <c r="W270" i="3"/>
  <c r="W263" i="3"/>
  <c r="W151" i="3"/>
  <c r="W201" i="3"/>
  <c r="W132" i="3"/>
  <c r="W20" i="3"/>
  <c r="W325" i="3"/>
  <c r="W227" i="3"/>
  <c r="W636" i="3"/>
  <c r="W193" i="3"/>
  <c r="W455" i="3"/>
  <c r="W228" i="3"/>
  <c r="W142" i="3"/>
  <c r="W488" i="3"/>
  <c r="W300" i="3"/>
  <c r="W226" i="3"/>
  <c r="E274" i="7" s="1"/>
  <c r="P228" i="3" s="1"/>
  <c r="W214" i="3"/>
  <c r="W549" i="3"/>
  <c r="W304" i="3"/>
  <c r="W246" i="3"/>
  <c r="W473" i="3"/>
  <c r="W720" i="3"/>
  <c r="W169" i="3"/>
  <c r="W444" i="3"/>
  <c r="W595" i="3"/>
  <c r="W361" i="3"/>
  <c r="W4" i="3"/>
  <c r="W461" i="3"/>
  <c r="W610" i="3"/>
  <c r="W865" i="3"/>
  <c r="W445" i="3"/>
  <c r="W714" i="3"/>
  <c r="W190" i="3"/>
  <c r="W289" i="3"/>
  <c r="W630" i="3"/>
  <c r="W382" i="3"/>
  <c r="W751" i="3"/>
  <c r="W472" i="3"/>
  <c r="W637" i="3"/>
  <c r="W496" i="3"/>
  <c r="W764" i="3"/>
  <c r="W605" i="3"/>
  <c r="W871" i="3"/>
  <c r="W746" i="3"/>
  <c r="W968" i="3"/>
  <c r="W833" i="3"/>
  <c r="W502" i="3"/>
  <c r="W730" i="3"/>
  <c r="W953" i="3"/>
  <c r="W719" i="3"/>
  <c r="W513" i="3"/>
  <c r="W821" i="3"/>
  <c r="W556" i="3"/>
  <c r="W857" i="3"/>
  <c r="W677" i="3"/>
  <c r="W887" i="3"/>
  <c r="W1089" i="3"/>
  <c r="W982" i="3"/>
  <c r="W977" i="3"/>
  <c r="W1010" i="3"/>
  <c r="W925" i="3"/>
  <c r="W1082" i="3"/>
  <c r="W853" i="3"/>
  <c r="W1145" i="3"/>
  <c r="E344" i="7" s="1"/>
  <c r="G344" i="7" s="1"/>
  <c r="I344" i="7" s="1"/>
  <c r="W1007" i="3"/>
  <c r="W863" i="3"/>
  <c r="W952" i="3"/>
  <c r="W1122" i="3"/>
  <c r="W1044" i="3"/>
  <c r="W1289" i="3"/>
  <c r="W1165" i="3"/>
  <c r="W1472" i="3"/>
  <c r="W1182" i="3"/>
  <c r="W1356" i="3"/>
  <c r="W1246" i="3"/>
  <c r="W1206" i="3"/>
  <c r="W1104" i="3"/>
  <c r="W1234" i="3"/>
  <c r="W1061" i="3"/>
  <c r="W1342" i="3"/>
  <c r="W1175" i="3"/>
  <c r="W1286" i="3"/>
  <c r="W1062" i="3"/>
  <c r="W1239" i="3"/>
  <c r="W1106" i="3"/>
  <c r="W1456" i="3"/>
  <c r="W1171" i="3"/>
  <c r="W1335" i="3"/>
  <c r="W1396" i="3"/>
  <c r="W1586" i="3"/>
  <c r="W1521" i="3"/>
  <c r="W1432" i="3"/>
  <c r="W1403" i="3"/>
  <c r="W1550" i="3"/>
  <c r="W1473" i="3"/>
  <c r="W1415" i="3"/>
  <c r="W1379" i="3"/>
  <c r="W1555" i="3"/>
  <c r="W1389" i="3"/>
  <c r="W1502" i="3"/>
  <c r="W1380" i="3"/>
  <c r="W1494" i="3"/>
  <c r="W1658" i="3"/>
  <c r="W1490" i="3"/>
  <c r="W1817" i="3"/>
  <c r="W1711" i="3"/>
  <c r="W1914" i="3"/>
  <c r="W1650" i="3"/>
  <c r="W1949" i="3"/>
  <c r="W1906" i="3"/>
  <c r="W1636" i="3"/>
  <c r="W1758" i="3"/>
  <c r="W1950" i="3"/>
  <c r="W1853" i="3"/>
  <c r="W2164" i="3"/>
  <c r="W1705" i="3"/>
  <c r="W1820" i="3"/>
  <c r="W1672" i="3"/>
  <c r="W1744" i="3"/>
  <c r="W1826" i="3"/>
  <c r="W2050" i="3"/>
  <c r="W1724" i="3"/>
  <c r="W1699" i="3"/>
  <c r="W1875" i="3"/>
  <c r="E906" i="7" s="1"/>
  <c r="W1730" i="3"/>
  <c r="W1969" i="3"/>
  <c r="W1948" i="3"/>
  <c r="W2064" i="3"/>
  <c r="W2232" i="3"/>
  <c r="W2090" i="3"/>
  <c r="W2255" i="3"/>
  <c r="W2006" i="3"/>
  <c r="W2119" i="3"/>
  <c r="W2287" i="3"/>
  <c r="W2551" i="3"/>
  <c r="W2210" i="3"/>
  <c r="W1928" i="3"/>
  <c r="W2144" i="3"/>
  <c r="W2335" i="3"/>
  <c r="W2076" i="3"/>
  <c r="W2215" i="3"/>
  <c r="W2013" i="3"/>
  <c r="W2135" i="3"/>
  <c r="W2018" i="3"/>
  <c r="W2174" i="3"/>
  <c r="W2404" i="3"/>
  <c r="W2752" i="3"/>
  <c r="W2207" i="3"/>
  <c r="W2370" i="3"/>
  <c r="W2054" i="3"/>
  <c r="W2244" i="3"/>
  <c r="W2151" i="3"/>
  <c r="W2108" i="3"/>
  <c r="W2382" i="3"/>
  <c r="W2516" i="3"/>
  <c r="W2358" i="3"/>
  <c r="W2635" i="3"/>
  <c r="W2412" i="3"/>
  <c r="W2622" i="3"/>
  <c r="W2522" i="3"/>
  <c r="W2779" i="3"/>
  <c r="W2417" i="3"/>
  <c r="W2640" i="3"/>
  <c r="W2447" i="3"/>
  <c r="W2623" i="3"/>
  <c r="W2457" i="3"/>
  <c r="W2573" i="3"/>
  <c r="W2817" i="3"/>
  <c r="W2624" i="3"/>
  <c r="W2375" i="3"/>
  <c r="W2599" i="3"/>
  <c r="W2902" i="3"/>
  <c r="W2487" i="3"/>
  <c r="W2807" i="3"/>
  <c r="W2687" i="3"/>
  <c r="W2548" i="3"/>
  <c r="W2833" i="3"/>
  <c r="W2914" i="3"/>
  <c r="W3237" i="3"/>
  <c r="W2924" i="3"/>
  <c r="W3131" i="3"/>
  <c r="W2904" i="3"/>
  <c r="W3282" i="3"/>
  <c r="W2782" i="3"/>
  <c r="W3026" i="3"/>
  <c r="W2740" i="3"/>
  <c r="W3051" i="3"/>
  <c r="W3197" i="3"/>
  <c r="W2888" i="3"/>
  <c r="W3267" i="3"/>
  <c r="W2880" i="3"/>
  <c r="W3072" i="3"/>
  <c r="W2655" i="3"/>
  <c r="W3025" i="3"/>
  <c r="W3386" i="3"/>
  <c r="W3211" i="3"/>
  <c r="E789" i="7" s="1"/>
  <c r="W3053" i="3"/>
  <c r="W3349" i="3"/>
  <c r="W2929" i="3"/>
  <c r="W3155" i="3"/>
  <c r="W3391" i="3"/>
  <c r="W3503" i="3"/>
  <c r="W3362" i="3"/>
  <c r="W3555" i="3"/>
  <c r="W3212" i="3"/>
  <c r="W3091" i="3"/>
  <c r="W3446" i="3"/>
  <c r="W3496" i="3"/>
  <c r="W3462" i="3"/>
  <c r="W3643" i="3"/>
  <c r="W3647" i="3"/>
  <c r="W3817" i="3"/>
  <c r="W3709" i="3"/>
  <c r="W3742" i="3"/>
  <c r="W3630" i="3"/>
  <c r="W3618" i="3"/>
  <c r="W3554" i="3"/>
  <c r="W3781" i="3"/>
  <c r="W3689" i="3"/>
  <c r="W3681" i="3"/>
  <c r="E166" i="7" s="1"/>
  <c r="W3651" i="3"/>
  <c r="W3907" i="3"/>
  <c r="W3815" i="3"/>
  <c r="W3887" i="3"/>
  <c r="W4116" i="3"/>
  <c r="W3948" i="3"/>
  <c r="W4250" i="3"/>
  <c r="W3983" i="3"/>
  <c r="W3923" i="3"/>
  <c r="W3750" i="3"/>
  <c r="W4212" i="3"/>
  <c r="W4295" i="3"/>
  <c r="E2" i="7" s="1"/>
  <c r="W4431" i="3"/>
  <c r="W4662" i="3"/>
  <c r="W4310" i="3"/>
  <c r="W4483" i="3"/>
  <c r="W4042" i="3"/>
  <c r="W4328" i="3"/>
  <c r="W4598" i="3"/>
  <c r="W4063" i="3"/>
  <c r="W4445" i="3"/>
  <c r="W4655" i="3"/>
  <c r="W4279" i="3"/>
  <c r="W4495" i="3"/>
  <c r="E778" i="7" s="1"/>
  <c r="W4136" i="3"/>
  <c r="W4351" i="3"/>
  <c r="W3976" i="3"/>
  <c r="W4301" i="3"/>
  <c r="W4456" i="3"/>
  <c r="W4776" i="3"/>
  <c r="W4411" i="3"/>
  <c r="W4615" i="3"/>
  <c r="W4283" i="3"/>
  <c r="W4164" i="3"/>
  <c r="W4556" i="3"/>
  <c r="W4457" i="3"/>
  <c r="W4820" i="3"/>
  <c r="W4658" i="3"/>
  <c r="W4857" i="3"/>
  <c r="W4647" i="3"/>
  <c r="W5174" i="3"/>
  <c r="W4999" i="3"/>
  <c r="W5004" i="3"/>
  <c r="W5086" i="3"/>
  <c r="W5152" i="3"/>
  <c r="W4912" i="3"/>
  <c r="W5623" i="3"/>
  <c r="W5153" i="3"/>
  <c r="W5213" i="3"/>
  <c r="W5614" i="3"/>
  <c r="W5185" i="3"/>
  <c r="W5175" i="3"/>
  <c r="W5641" i="3"/>
  <c r="W5450" i="3"/>
  <c r="W5456" i="3"/>
  <c r="W5932" i="3"/>
  <c r="W5760" i="3"/>
  <c r="W5531" i="3"/>
  <c r="W6124" i="3"/>
  <c r="W5977" i="3"/>
  <c r="W5736" i="3"/>
  <c r="W5532" i="3"/>
  <c r="W5319" i="3"/>
  <c r="W5816" i="3"/>
  <c r="W5364" i="3"/>
  <c r="W5961" i="3"/>
  <c r="W5979" i="3"/>
  <c r="W6045" i="3"/>
  <c r="W6024" i="3"/>
  <c r="W5919" i="3"/>
  <c r="W6323" i="3"/>
  <c r="W6237" i="3"/>
  <c r="W6759" i="3"/>
  <c r="W6565" i="3"/>
  <c r="W6571" i="3"/>
  <c r="W6428" i="3"/>
  <c r="W6873" i="3"/>
  <c r="W6299" i="3"/>
  <c r="W6525" i="3"/>
  <c r="W6796" i="3"/>
  <c r="W7124" i="3"/>
  <c r="W6890" i="3"/>
  <c r="W6885" i="3"/>
  <c r="W6963" i="3"/>
  <c r="W673" i="3"/>
  <c r="W796" i="3"/>
  <c r="W1485" i="3"/>
  <c r="W1181" i="3"/>
  <c r="W1610" i="3"/>
  <c r="W1720" i="3"/>
  <c r="W842" i="3"/>
  <c r="W3099" i="3"/>
  <c r="W1428" i="3"/>
  <c r="W3670" i="3"/>
  <c r="W2385" i="3"/>
  <c r="W4024" i="3"/>
  <c r="W5068" i="3"/>
  <c r="W4537" i="3"/>
  <c r="W4195" i="3"/>
  <c r="W3786" i="3"/>
  <c r="W5454" i="3"/>
  <c r="W7033" i="3"/>
  <c r="W6472" i="3"/>
  <c r="W6807" i="3"/>
  <c r="W5490" i="3"/>
  <c r="W6557" i="3"/>
  <c r="W1623" i="3"/>
  <c r="W5996" i="3"/>
  <c r="W3951" i="3"/>
  <c r="W75" i="3"/>
  <c r="W91" i="3"/>
  <c r="W80" i="3"/>
  <c r="W8" i="3"/>
  <c r="W10" i="3"/>
  <c r="W150" i="3"/>
  <c r="W7" i="3"/>
  <c r="W163" i="3"/>
  <c r="W136" i="3"/>
  <c r="W58" i="3"/>
  <c r="W348" i="3"/>
  <c r="E284" i="7" s="1"/>
  <c r="P340" i="3" s="1"/>
  <c r="W273" i="3"/>
  <c r="W672" i="3"/>
  <c r="W215" i="3"/>
  <c r="W500" i="3"/>
  <c r="W237" i="3"/>
  <c r="W106" i="3"/>
  <c r="W328" i="3"/>
  <c r="W571" i="3"/>
  <c r="W383" i="3"/>
  <c r="W272" i="3"/>
  <c r="W481" i="3"/>
  <c r="W731" i="3"/>
  <c r="W202" i="3"/>
  <c r="W448" i="3"/>
  <c r="W660" i="3"/>
  <c r="W366" i="3"/>
  <c r="W225" i="3"/>
  <c r="W470" i="3"/>
  <c r="W639" i="3"/>
  <c r="W266" i="3"/>
  <c r="W753" i="3"/>
  <c r="W240" i="3"/>
  <c r="W342" i="3"/>
  <c r="W415" i="3"/>
  <c r="E287" i="7" s="1"/>
  <c r="W765" i="3"/>
  <c r="W541" i="3"/>
  <c r="W651" i="3"/>
  <c r="W544" i="3"/>
  <c r="W773" i="3"/>
  <c r="W619" i="3"/>
  <c r="W908" i="3"/>
  <c r="W755" i="3"/>
  <c r="W533" i="3"/>
  <c r="W841" i="3"/>
  <c r="W525" i="3"/>
  <c r="W739" i="3"/>
  <c r="W983" i="3"/>
  <c r="W724" i="3"/>
  <c r="W523" i="3"/>
  <c r="W830" i="3"/>
  <c r="E322" i="7" s="1"/>
  <c r="W570" i="3"/>
  <c r="W868" i="3"/>
  <c r="W691" i="3"/>
  <c r="W929" i="3"/>
  <c r="W1112" i="3"/>
  <c r="W1025" i="3"/>
  <c r="W1005" i="3"/>
  <c r="W1022" i="3"/>
  <c r="E334" i="7" s="1"/>
  <c r="H334" i="7" s="1"/>
  <c r="W926" i="3"/>
  <c r="W1086" i="3"/>
  <c r="W866" i="3"/>
  <c r="W1152" i="3"/>
  <c r="W1027" i="3"/>
  <c r="W858" i="3"/>
  <c r="W942" i="3"/>
  <c r="W547" i="3"/>
  <c r="W1080" i="3"/>
  <c r="W1298" i="3"/>
  <c r="W1164" i="3"/>
  <c r="W1476" i="3"/>
  <c r="E369" i="7" s="1"/>
  <c r="P1473" i="3" s="1"/>
  <c r="W1185" i="3"/>
  <c r="W1363" i="3"/>
  <c r="W1264" i="3"/>
  <c r="W1220" i="3"/>
  <c r="W1123" i="3"/>
  <c r="W1238" i="3"/>
  <c r="W1133" i="3"/>
  <c r="W1372" i="3"/>
  <c r="W1203" i="3"/>
  <c r="W1305" i="3"/>
  <c r="W1066" i="3"/>
  <c r="W1266" i="3"/>
  <c r="E808" i="7" s="1"/>
  <c r="W1125" i="3"/>
  <c r="W701" i="3"/>
  <c r="W1186" i="3"/>
  <c r="W1339" i="3"/>
  <c r="W1421" i="3"/>
  <c r="W1629" i="3"/>
  <c r="W1533" i="3"/>
  <c r="W1437" i="3"/>
  <c r="W1408" i="3"/>
  <c r="W1554" i="3"/>
  <c r="W1468" i="3"/>
  <c r="W1414" i="3"/>
  <c r="W1430" i="3"/>
  <c r="W1563" i="3"/>
  <c r="W1399" i="3"/>
  <c r="W1515" i="3"/>
  <c r="W1405" i="3"/>
  <c r="W1508" i="3"/>
  <c r="W1766" i="3"/>
  <c r="W1557" i="3"/>
  <c r="W1832" i="3"/>
  <c r="W1737" i="3"/>
  <c r="W1936" i="3"/>
  <c r="W1661" i="3"/>
  <c r="W1634" i="3"/>
  <c r="W1932" i="3"/>
  <c r="W1671" i="3"/>
  <c r="W1764" i="3"/>
  <c r="W1695" i="3"/>
  <c r="W1868" i="3"/>
  <c r="W2200" i="3"/>
  <c r="W1723" i="3"/>
  <c r="W1829" i="3"/>
  <c r="W1678" i="3"/>
  <c r="W1750" i="3"/>
  <c r="W1845" i="3"/>
  <c r="E390" i="7" s="1"/>
  <c r="H390" i="7" s="1"/>
  <c r="W2086" i="3"/>
  <c r="W1760" i="3"/>
  <c r="W1735" i="3"/>
  <c r="W1926" i="3"/>
  <c r="W1755" i="3"/>
  <c r="W1841" i="3"/>
  <c r="W1961" i="3"/>
  <c r="W2113" i="3"/>
  <c r="W2250" i="3"/>
  <c r="W2094" i="3"/>
  <c r="W2260" i="3"/>
  <c r="W2026" i="3"/>
  <c r="W2124" i="3"/>
  <c r="W2296" i="3"/>
  <c r="W2041" i="3"/>
  <c r="W2219" i="3"/>
  <c r="W2002" i="3"/>
  <c r="W2150" i="3"/>
  <c r="W2356" i="3"/>
  <c r="W2115" i="3"/>
  <c r="W2225" i="3"/>
  <c r="W2062" i="3"/>
  <c r="W2159" i="3"/>
  <c r="W2023" i="3"/>
  <c r="E900" i="7" s="1"/>
  <c r="P2026" i="3" s="1"/>
  <c r="W2183" i="3"/>
  <c r="W2408" i="3"/>
  <c r="W1967" i="3"/>
  <c r="W2221" i="3"/>
  <c r="W2461" i="3"/>
  <c r="W2058" i="3"/>
  <c r="W2249" i="3"/>
  <c r="W2184" i="3"/>
  <c r="W2259" i="3"/>
  <c r="W2387" i="3"/>
  <c r="E423" i="7" s="1"/>
  <c r="H423" i="7" s="1"/>
  <c r="W2571" i="3"/>
  <c r="W2475" i="3"/>
  <c r="E226" i="7" s="1"/>
  <c r="G226" i="7" s="1"/>
  <c r="I226" i="7" s="1"/>
  <c r="W2643" i="3"/>
  <c r="W2436" i="3"/>
  <c r="W2631" i="3"/>
  <c r="W2531" i="3"/>
  <c r="W2794" i="3"/>
  <c r="W2442" i="3"/>
  <c r="W2656" i="3"/>
  <c r="W2462" i="3"/>
  <c r="W2632" i="3"/>
  <c r="W2481" i="3"/>
  <c r="W2598" i="3"/>
  <c r="W2821" i="3"/>
  <c r="E870" i="7" s="1"/>
  <c r="W2637" i="3"/>
  <c r="W2399" i="3"/>
  <c r="W2666" i="3"/>
  <c r="W2915" i="3"/>
  <c r="W2501" i="3"/>
  <c r="W2822" i="3"/>
  <c r="W2699" i="3"/>
  <c r="W2587" i="3"/>
  <c r="W2694" i="3"/>
  <c r="W2936" i="3"/>
  <c r="W3264" i="3"/>
  <c r="W2935" i="3"/>
  <c r="E963" i="7" s="1"/>
  <c r="H963" i="7" s="1"/>
  <c r="W3176" i="3"/>
  <c r="W2910" i="3"/>
  <c r="W3299" i="3"/>
  <c r="W2806" i="3"/>
  <c r="W3032" i="3"/>
  <c r="W2769" i="3"/>
  <c r="W3066" i="3"/>
  <c r="W3234" i="3"/>
  <c r="W2911" i="3"/>
  <c r="W3271" i="3"/>
  <c r="W2889" i="3"/>
  <c r="W3178" i="3"/>
  <c r="W2682" i="3"/>
  <c r="W3043" i="3"/>
  <c r="W3423" i="3"/>
  <c r="W3223" i="3"/>
  <c r="W3046" i="3"/>
  <c r="W3379" i="3"/>
  <c r="W2934" i="3"/>
  <c r="W3175" i="3"/>
  <c r="W3457" i="3"/>
  <c r="W3521" i="3"/>
  <c r="W3380" i="3"/>
  <c r="W3575" i="3"/>
  <c r="E505" i="7" s="1"/>
  <c r="W3210" i="3"/>
  <c r="W3102" i="3"/>
  <c r="W3466" i="3"/>
  <c r="W3510" i="3"/>
  <c r="W3482" i="3"/>
  <c r="W3658" i="3"/>
  <c r="W3663" i="3"/>
  <c r="W3834" i="3"/>
  <c r="W3719" i="3"/>
  <c r="W3735" i="3"/>
  <c r="W3638" i="3"/>
  <c r="W3617" i="3"/>
  <c r="E856" i="7" s="1"/>
  <c r="G856" i="7" s="1"/>
  <c r="I856" i="7" s="1"/>
  <c r="W3561" i="3"/>
  <c r="W3787" i="3"/>
  <c r="W3741" i="3"/>
  <c r="W3691" i="3"/>
  <c r="W3661" i="3"/>
  <c r="W3537" i="3"/>
  <c r="W3814" i="3"/>
  <c r="W3911" i="3"/>
  <c r="W4134" i="3"/>
  <c r="W4002" i="3"/>
  <c r="W4268" i="3"/>
  <c r="W4434" i="3"/>
  <c r="W3990" i="3"/>
  <c r="W3753" i="3"/>
  <c r="W4230" i="3"/>
  <c r="W4093" i="3"/>
  <c r="W4468" i="3"/>
  <c r="W4679" i="3"/>
  <c r="W4305" i="3"/>
  <c r="W4488" i="3"/>
  <c r="W4058" i="3"/>
  <c r="W4333" i="3"/>
  <c r="W4627" i="3"/>
  <c r="W4084" i="3"/>
  <c r="E7" i="7" s="1"/>
  <c r="P4086" i="3" s="1"/>
  <c r="W4449" i="3"/>
  <c r="W4724" i="3"/>
  <c r="W4322" i="3"/>
  <c r="W4519" i="3"/>
  <c r="W4141" i="3"/>
  <c r="W4390" i="3"/>
  <c r="W4039" i="3"/>
  <c r="W4296" i="3"/>
  <c r="W4525" i="3"/>
  <c r="W4783" i="3"/>
  <c r="E843" i="7" s="1"/>
  <c r="G843" i="7" s="1"/>
  <c r="I843" i="7" s="1"/>
  <c r="W4416" i="3"/>
  <c r="W4624" i="3"/>
  <c r="W4652" i="3"/>
  <c r="W4320" i="3"/>
  <c r="W4666" i="3"/>
  <c r="W4502" i="3"/>
  <c r="W4239" i="3"/>
  <c r="W4901" i="3"/>
  <c r="W4726" i="3"/>
  <c r="W4869" i="3"/>
  <c r="W4709" i="3"/>
  <c r="W5009" i="3"/>
  <c r="W5003" i="3"/>
  <c r="W5198" i="3"/>
  <c r="E597" i="7" s="1"/>
  <c r="P5201" i="3" s="1"/>
  <c r="W5163" i="3"/>
  <c r="W4946" i="3"/>
  <c r="W5659" i="3"/>
  <c r="W5204" i="3"/>
  <c r="W4983" i="3"/>
  <c r="W5650" i="3"/>
  <c r="W5236" i="3"/>
  <c r="W4974" i="3"/>
  <c r="W5677" i="3"/>
  <c r="W5658" i="3"/>
  <c r="E32" i="7" s="1"/>
  <c r="W5471" i="3"/>
  <c r="W6049" i="3"/>
  <c r="W5780" i="3"/>
  <c r="W5536" i="3"/>
  <c r="W5452" i="3"/>
  <c r="W6046" i="3"/>
  <c r="W5752" i="3"/>
  <c r="W5547" i="3"/>
  <c r="W5344" i="3"/>
  <c r="W5956" i="3"/>
  <c r="W5424" i="3"/>
  <c r="W5987" i="3"/>
  <c r="W6036" i="3"/>
  <c r="W6111" i="3"/>
  <c r="W6196" i="3"/>
  <c r="W6044" i="3"/>
  <c r="W6328" i="3"/>
  <c r="W6245" i="3"/>
  <c r="W6822" i="3"/>
  <c r="W6732" i="3"/>
  <c r="W6574" i="3"/>
  <c r="W6464" i="3"/>
  <c r="W6959" i="3"/>
  <c r="W6515" i="3"/>
  <c r="W6243" i="3"/>
  <c r="W6825" i="3"/>
  <c r="W7132" i="3"/>
  <c r="W6902" i="3"/>
  <c r="W6912" i="3"/>
  <c r="W247" i="3"/>
  <c r="W924" i="3"/>
  <c r="W859" i="3"/>
  <c r="W1573" i="3"/>
  <c r="W1366" i="3"/>
  <c r="W2254" i="3"/>
  <c r="W1747" i="3"/>
  <c r="W1056" i="3"/>
  <c r="W3193" i="3"/>
  <c r="W2434" i="3"/>
  <c r="W3498" i="3"/>
  <c r="W3028" i="3"/>
  <c r="W4083" i="3"/>
  <c r="W5194" i="3"/>
  <c r="W4671" i="3"/>
  <c r="W5259" i="3"/>
  <c r="W3950" i="3"/>
  <c r="W5573" i="3"/>
  <c r="W7057" i="3"/>
  <c r="W6534" i="3"/>
  <c r="W7008" i="3"/>
  <c r="W5541" i="3"/>
  <c r="W6598" i="3"/>
  <c r="W158" i="3"/>
  <c r="E268" i="7" s="1"/>
  <c r="P158" i="3" s="1"/>
  <c r="W6471" i="3"/>
  <c r="W89" i="3"/>
  <c r="W102" i="3"/>
  <c r="W84" i="3"/>
  <c r="W26" i="3"/>
  <c r="W21" i="3"/>
  <c r="W46" i="3"/>
  <c r="W321" i="3"/>
  <c r="W168" i="3"/>
  <c r="E269" i="7" s="1"/>
  <c r="W51" i="3"/>
  <c r="W143" i="3"/>
  <c r="W376" i="3"/>
  <c r="W277" i="3"/>
  <c r="W708" i="3"/>
  <c r="W241" i="3"/>
  <c r="W514" i="3"/>
  <c r="W258" i="3"/>
  <c r="W230" i="3"/>
  <c r="W393" i="3"/>
  <c r="W252" i="3"/>
  <c r="W317" i="3"/>
  <c r="W594" i="3"/>
  <c r="W392" i="3"/>
  <c r="W286" i="3"/>
  <c r="W493" i="3"/>
  <c r="W735" i="3"/>
  <c r="W453" i="3"/>
  <c r="W681" i="3"/>
  <c r="W408" i="3"/>
  <c r="W265" i="3"/>
  <c r="W482" i="3"/>
  <c r="E295" i="7" s="1"/>
  <c r="H295" i="7" s="1"/>
  <c r="W646" i="3"/>
  <c r="W261" i="3"/>
  <c r="W503" i="3"/>
  <c r="W757" i="3"/>
  <c r="W314" i="3"/>
  <c r="W350" i="3"/>
  <c r="W715" i="3"/>
  <c r="W430" i="3"/>
  <c r="W786" i="3"/>
  <c r="W590" i="3"/>
  <c r="W710" i="3"/>
  <c r="W586" i="3"/>
  <c r="E172" i="7" s="1"/>
  <c r="W850" i="3"/>
  <c r="W652" i="3"/>
  <c r="E950" i="7" s="1"/>
  <c r="P652" i="3" s="1"/>
  <c r="W769" i="3"/>
  <c r="W596" i="3"/>
  <c r="W846" i="3"/>
  <c r="W522" i="3"/>
  <c r="W1016" i="3"/>
  <c r="W717" i="3"/>
  <c r="W579" i="3"/>
  <c r="W869" i="3"/>
  <c r="W607" i="3"/>
  <c r="W948" i="3"/>
  <c r="W883" i="3"/>
  <c r="W1053" i="3"/>
  <c r="E338" i="7" s="1"/>
  <c r="P1051" i="3" s="1"/>
  <c r="W1073" i="3"/>
  <c r="W1030" i="3"/>
  <c r="W936" i="3"/>
  <c r="W1094" i="3"/>
  <c r="W922" i="3"/>
  <c r="W622" i="3"/>
  <c r="W1039" i="3"/>
  <c r="W923" i="3"/>
  <c r="W956" i="3"/>
  <c r="W910" i="3"/>
  <c r="W1069" i="3"/>
  <c r="W1311" i="3"/>
  <c r="E355" i="7" s="1"/>
  <c r="W1172" i="3"/>
  <c r="W1035" i="3"/>
  <c r="W1191" i="3"/>
  <c r="W1378" i="3"/>
  <c r="W1312" i="3"/>
  <c r="W1251" i="3"/>
  <c r="W1141" i="3"/>
  <c r="W1247" i="3"/>
  <c r="W1161" i="3"/>
  <c r="W1397" i="3"/>
  <c r="W1254" i="3"/>
  <c r="W1322" i="3"/>
  <c r="E219" i="7" s="1"/>
  <c r="W1110" i="3"/>
  <c r="W1292" i="3"/>
  <c r="W1162" i="3"/>
  <c r="W697" i="3"/>
  <c r="W1214" i="3"/>
  <c r="W1350" i="3"/>
  <c r="W1446" i="3"/>
  <c r="W1353" i="3"/>
  <c r="W1553" i="3"/>
  <c r="W1467" i="3"/>
  <c r="E368" i="7" s="1"/>
  <c r="H368" i="7" s="1"/>
  <c r="W1562" i="3"/>
  <c r="W1487" i="3"/>
  <c r="E371" i="7" s="1"/>
  <c r="P1487" i="3" s="1"/>
  <c r="W1477" i="3"/>
  <c r="W1438" i="3"/>
  <c r="W1603" i="3"/>
  <c r="W1431" i="3"/>
  <c r="W1527" i="3"/>
  <c r="W1454" i="3"/>
  <c r="W1516" i="3"/>
  <c r="W1453" i="3"/>
  <c r="W1561" i="3"/>
  <c r="W1837" i="3"/>
  <c r="W1773" i="3"/>
  <c r="W1962" i="3"/>
  <c r="W1670" i="3"/>
  <c r="W1676" i="3"/>
  <c r="W1935" i="3"/>
  <c r="W1668" i="3"/>
  <c r="W1774" i="3"/>
  <c r="W1697" i="3"/>
  <c r="W1873" i="3"/>
  <c r="W2236" i="3"/>
  <c r="W1725" i="3"/>
  <c r="W1859" i="3"/>
  <c r="E153" i="7" s="1"/>
  <c r="G153" i="7" s="1"/>
  <c r="I153" i="7" s="1"/>
  <c r="W1680" i="3"/>
  <c r="W1765" i="3"/>
  <c r="W1854" i="3"/>
  <c r="W2122" i="3"/>
  <c r="W1840" i="3"/>
  <c r="W1771" i="3"/>
  <c r="W1947" i="3"/>
  <c r="W1751" i="3"/>
  <c r="W1856" i="3"/>
  <c r="W1973" i="3"/>
  <c r="W2123" i="3"/>
  <c r="W2269" i="3"/>
  <c r="W2099" i="3"/>
  <c r="W2334" i="3"/>
  <c r="W2031" i="3"/>
  <c r="W2143" i="3"/>
  <c r="W2300" i="3"/>
  <c r="W2051" i="3"/>
  <c r="W2224" i="3"/>
  <c r="W2012" i="3"/>
  <c r="W2163" i="3"/>
  <c r="W2365" i="3"/>
  <c r="W2149" i="3"/>
  <c r="W2252" i="3"/>
  <c r="W2067" i="3"/>
  <c r="W2178" i="3"/>
  <c r="E863" i="7" s="1"/>
  <c r="W2034" i="3"/>
  <c r="W2188" i="3"/>
  <c r="W2419" i="3"/>
  <c r="W1987" i="3"/>
  <c r="W2253" i="3"/>
  <c r="W2497" i="3"/>
  <c r="W2063" i="3"/>
  <c r="W2263" i="3"/>
  <c r="W2217" i="3"/>
  <c r="W2295" i="3"/>
  <c r="W2397" i="3"/>
  <c r="W2575" i="3"/>
  <c r="W2493" i="3"/>
  <c r="W2651" i="3"/>
  <c r="W2441" i="3"/>
  <c r="W2728" i="3"/>
  <c r="W2545" i="3"/>
  <c r="W2801" i="3"/>
  <c r="W2452" i="3"/>
  <c r="W2673" i="3"/>
  <c r="W2467" i="3"/>
  <c r="W2725" i="3"/>
  <c r="E122" i="7" s="1"/>
  <c r="W2486" i="3"/>
  <c r="W2607" i="3"/>
  <c r="E438" i="7" s="1"/>
  <c r="H438" i="7" s="1"/>
  <c r="W2433" i="3"/>
  <c r="W2653" i="3"/>
  <c r="W2424" i="3"/>
  <c r="W2670" i="3"/>
  <c r="W2925" i="3"/>
  <c r="W2510" i="3"/>
  <c r="W2850" i="3"/>
  <c r="W2762" i="3"/>
  <c r="W2596" i="3"/>
  <c r="W2705" i="3"/>
  <c r="W2965" i="3"/>
  <c r="W3269" i="3"/>
  <c r="W2981" i="3"/>
  <c r="W3205" i="3"/>
  <c r="W2920" i="3"/>
  <c r="W3319" i="3"/>
  <c r="W2832" i="3"/>
  <c r="W3036" i="3"/>
  <c r="W3071" i="3"/>
  <c r="W3246" i="3"/>
  <c r="W2997" i="3"/>
  <c r="W3312" i="3"/>
  <c r="W2885" i="3"/>
  <c r="W3215" i="3"/>
  <c r="E479" i="7" s="1"/>
  <c r="G479" i="7" s="1"/>
  <c r="I479" i="7" s="1"/>
  <c r="W2714" i="3"/>
  <c r="W3108" i="3"/>
  <c r="W3434" i="3"/>
  <c r="W3268" i="3"/>
  <c r="W3039" i="3"/>
  <c r="W3467" i="3"/>
  <c r="W2940" i="3"/>
  <c r="W3236" i="3"/>
  <c r="W3219" i="3"/>
  <c r="W3539" i="3"/>
  <c r="W3383" i="3"/>
  <c r="W3325" i="3"/>
  <c r="E858" i="7" s="1"/>
  <c r="G858" i="7" s="1"/>
  <c r="I858" i="7" s="1"/>
  <c r="W3348" i="3"/>
  <c r="W3151" i="3"/>
  <c r="W3471" i="3"/>
  <c r="W3541" i="3"/>
  <c r="W3487" i="3"/>
  <c r="W3657" i="3"/>
  <c r="W3673" i="3"/>
  <c r="W3570" i="3"/>
  <c r="W3729" i="3"/>
  <c r="W3745" i="3"/>
  <c r="W3654" i="3"/>
  <c r="W3644" i="3"/>
  <c r="E508" i="7" s="1"/>
  <c r="W3587" i="3"/>
  <c r="W3800" i="3"/>
  <c r="W3791" i="3"/>
  <c r="W3712" i="3"/>
  <c r="W3671" i="3"/>
  <c r="W3589" i="3"/>
  <c r="W3845" i="3"/>
  <c r="W3955" i="3"/>
  <c r="W4152" i="3"/>
  <c r="W4041" i="3"/>
  <c r="W4286" i="3"/>
  <c r="W4614" i="3"/>
  <c r="W4017" i="3"/>
  <c r="W3905" i="3"/>
  <c r="W4248" i="3"/>
  <c r="W4130" i="3"/>
  <c r="W4508" i="3"/>
  <c r="W4770" i="3"/>
  <c r="W4339" i="3"/>
  <c r="W4503" i="3"/>
  <c r="W4073" i="3"/>
  <c r="W4372" i="3"/>
  <c r="E555" i="7" s="1"/>
  <c r="W4659" i="3"/>
  <c r="W4099" i="3"/>
  <c r="E136" i="7" s="1"/>
  <c r="W4460" i="3"/>
  <c r="W4771" i="3"/>
  <c r="W4363" i="3"/>
  <c r="W4524" i="3"/>
  <c r="W4162" i="3"/>
  <c r="W4470" i="3"/>
  <c r="W4054" i="3"/>
  <c r="W4302" i="3"/>
  <c r="W4540" i="3"/>
  <c r="W4833" i="3"/>
  <c r="E793" i="7" s="1"/>
  <c r="G793" i="7" s="1"/>
  <c r="I793" i="7" s="1"/>
  <c r="W4422" i="3"/>
  <c r="W4620" i="3"/>
  <c r="W4758" i="3"/>
  <c r="W4342" i="3"/>
  <c r="W4692" i="3"/>
  <c r="W4517" i="3"/>
  <c r="W4258" i="3"/>
  <c r="W4764" i="3"/>
  <c r="W4729" i="3"/>
  <c r="W4874" i="3"/>
  <c r="W4870" i="3"/>
  <c r="W5024" i="3"/>
  <c r="W5005" i="3"/>
  <c r="W5203" i="3"/>
  <c r="W5193" i="3"/>
  <c r="W5046" i="3"/>
  <c r="W5695" i="3"/>
  <c r="W5209" i="3"/>
  <c r="W5012" i="3"/>
  <c r="W5686" i="3"/>
  <c r="W5395" i="3"/>
  <c r="W4979" i="3"/>
  <c r="W5713" i="3"/>
  <c r="W5667" i="3"/>
  <c r="W5466" i="3"/>
  <c r="W5297" i="3"/>
  <c r="W5790" i="3"/>
  <c r="W5556" i="3"/>
  <c r="W5457" i="3"/>
  <c r="W6061" i="3"/>
  <c r="W5849" i="3"/>
  <c r="W5552" i="3"/>
  <c r="W5349" i="3"/>
  <c r="W5970" i="3"/>
  <c r="W5439" i="3"/>
  <c r="W5449" i="3"/>
  <c r="W6085" i="3"/>
  <c r="W6136" i="3"/>
  <c r="E665" i="7" s="1"/>
  <c r="W6492" i="3"/>
  <c r="W6053" i="3"/>
  <c r="W6462" i="3"/>
  <c r="W6271" i="3"/>
  <c r="W6845" i="3"/>
  <c r="W6737" i="3"/>
  <c r="W6573" i="3"/>
  <c r="W6747" i="3"/>
  <c r="W6263" i="3"/>
  <c r="W6511" i="3"/>
  <c r="W6368" i="3"/>
  <c r="W6878" i="3"/>
  <c r="W6975" i="3"/>
  <c r="W6911" i="3"/>
  <c r="W6955" i="3"/>
  <c r="W217" i="3"/>
  <c r="W1078" i="3"/>
  <c r="W1598" i="3"/>
  <c r="W1439" i="3"/>
  <c r="W2772" i="3"/>
  <c r="W1799" i="3"/>
  <c r="W2496" i="3"/>
  <c r="W2701" i="3"/>
  <c r="W2539" i="3"/>
  <c r="E432" i="7" s="1"/>
  <c r="G432" i="7" s="1"/>
  <c r="I432" i="7" s="1"/>
  <c r="W3641" i="3"/>
  <c r="W3253" i="3"/>
  <c r="W5104" i="3"/>
  <c r="W5279" i="3"/>
  <c r="W4677" i="3"/>
  <c r="W3376" i="3"/>
  <c r="W4092" i="3"/>
  <c r="W6892" i="3"/>
  <c r="W7069" i="3"/>
  <c r="W6664" i="3"/>
  <c r="E929" i="7" s="1"/>
  <c r="P6664" i="3" s="1"/>
  <c r="W7028" i="3"/>
  <c r="W5917" i="3"/>
  <c r="E826" i="7" s="1"/>
  <c r="G826" i="7" s="1"/>
  <c r="I826" i="7" s="1"/>
  <c r="W5652" i="3"/>
  <c r="W1524" i="3"/>
  <c r="W6846" i="3"/>
  <c r="W224" i="3"/>
  <c r="W1633" i="3"/>
  <c r="W1177" i="3"/>
  <c r="W937" i="3"/>
  <c r="W1621" i="3"/>
  <c r="W1411" i="3"/>
  <c r="W827" i="3"/>
  <c r="E97" i="7" s="1"/>
  <c r="G97" i="7" s="1"/>
  <c r="I97" i="7" s="1"/>
  <c r="W6691" i="3"/>
  <c r="W7009" i="3"/>
  <c r="E723" i="7" s="1"/>
  <c r="W6420" i="3"/>
  <c r="W92" i="3"/>
  <c r="W1544" i="3"/>
  <c r="W6226" i="3"/>
  <c r="W4497" i="3"/>
  <c r="W6538" i="3"/>
  <c r="W3213" i="3"/>
  <c r="W5483" i="3"/>
  <c r="W6631" i="3"/>
  <c r="W3861" i="3"/>
  <c r="E521" i="7" s="1"/>
  <c r="W5935" i="3"/>
  <c r="W6152" i="3"/>
  <c r="E666" i="7" s="1"/>
  <c r="W3255" i="3"/>
  <c r="W3309" i="3"/>
  <c r="W1395" i="3"/>
  <c r="W2691" i="3"/>
  <c r="W1318" i="3"/>
  <c r="W6357" i="3"/>
  <c r="W6828" i="3"/>
  <c r="W6475" i="3"/>
  <c r="W5879" i="3"/>
  <c r="W6639" i="3"/>
  <c r="W6485" i="3"/>
  <c r="W6123" i="3"/>
  <c r="W4824" i="3"/>
  <c r="W6495" i="3"/>
  <c r="W5786" i="3"/>
  <c r="E634" i="7" s="1"/>
  <c r="P5786" i="3" s="1"/>
  <c r="W4451" i="3"/>
  <c r="W4660" i="3"/>
  <c r="W6149" i="3"/>
  <c r="W6830" i="3"/>
  <c r="W6029" i="3"/>
  <c r="W4482" i="3"/>
  <c r="W6375" i="3"/>
  <c r="W7082" i="3"/>
  <c r="W6359" i="3"/>
  <c r="W5361" i="3"/>
  <c r="W6333" i="3"/>
  <c r="W5832" i="3"/>
  <c r="W6590" i="3"/>
  <c r="W7022" i="3"/>
  <c r="W6768" i="3"/>
  <c r="W5822" i="3"/>
  <c r="W5548" i="3"/>
  <c r="W7141" i="3"/>
  <c r="W6285" i="3"/>
  <c r="W5316" i="3"/>
  <c r="W7093" i="3"/>
  <c r="E217" i="7" s="1"/>
  <c r="W6072" i="3"/>
  <c r="W5310" i="3"/>
  <c r="W4297" i="3"/>
  <c r="W3831" i="3"/>
  <c r="W4846" i="3"/>
  <c r="W5260" i="3"/>
  <c r="W4795" i="3"/>
  <c r="W3987" i="3"/>
  <c r="W4977" i="3"/>
  <c r="W4631" i="3"/>
  <c r="W3936" i="3"/>
  <c r="W5179" i="3"/>
  <c r="W4117" i="3"/>
  <c r="W4991" i="3"/>
  <c r="W4559" i="3"/>
  <c r="W3703" i="3"/>
  <c r="W5346" i="3"/>
  <c r="W4818" i="3"/>
  <c r="W4132" i="3"/>
  <c r="W5263" i="3"/>
  <c r="W4288" i="3"/>
  <c r="W3669" i="3"/>
  <c r="W4793" i="3"/>
  <c r="W4030" i="3"/>
  <c r="E145" i="7" s="1"/>
  <c r="W5057" i="3"/>
  <c r="W4561" i="3"/>
  <c r="W3755" i="3"/>
  <c r="W4714" i="3"/>
  <c r="W3612" i="3"/>
  <c r="W2818" i="3"/>
  <c r="W3157" i="3"/>
  <c r="W3122" i="3"/>
  <c r="W3972" i="3"/>
  <c r="W3245" i="3"/>
  <c r="W2557" i="3"/>
  <c r="W3652" i="3"/>
  <c r="W2982" i="3"/>
  <c r="W3171" i="3"/>
  <c r="W1828" i="3"/>
  <c r="W3688" i="3"/>
  <c r="W2730" i="3"/>
  <c r="W2944" i="3"/>
  <c r="W3351" i="3"/>
  <c r="W3081" i="3"/>
  <c r="W3965" i="3"/>
  <c r="W3275" i="3"/>
  <c r="W2834" i="3"/>
  <c r="W2568" i="3"/>
  <c r="E435" i="7" s="1"/>
  <c r="P2568" i="3" s="1"/>
  <c r="W5798" i="3"/>
  <c r="E635" i="7" s="1"/>
  <c r="P5798" i="3" s="1"/>
  <c r="W2309" i="3"/>
  <c r="W3292" i="3"/>
  <c r="W4948" i="3"/>
  <c r="W2979" i="3"/>
  <c r="W5818" i="3"/>
  <c r="W2950" i="3"/>
  <c r="W3542" i="3"/>
  <c r="W6757" i="3"/>
  <c r="W3078" i="3"/>
  <c r="W5436" i="3"/>
  <c r="W3958" i="3"/>
  <c r="E530" i="7" s="1"/>
  <c r="P3958" i="3" s="1"/>
  <c r="W1977" i="3"/>
  <c r="W1884" i="3"/>
  <c r="W835" i="3"/>
  <c r="W1219" i="3"/>
  <c r="W1674" i="3"/>
  <c r="W145" i="3"/>
  <c r="W5748" i="3"/>
  <c r="W6767" i="3"/>
  <c r="W6403" i="3"/>
  <c r="W5811" i="3"/>
  <c r="E40" i="7" s="1"/>
  <c r="G40" i="7" s="1"/>
  <c r="I40" i="7" s="1"/>
  <c r="W6613" i="3"/>
  <c r="W6413" i="3"/>
  <c r="W6067" i="3"/>
  <c r="W4743" i="3"/>
  <c r="W6459" i="3"/>
  <c r="W5655" i="3"/>
  <c r="W6787" i="3"/>
  <c r="W7102" i="3"/>
  <c r="W6008" i="3"/>
  <c r="W7083" i="3"/>
  <c r="W5848" i="3"/>
  <c r="W6866" i="3"/>
  <c r="W6134" i="3"/>
  <c r="W6888" i="3"/>
  <c r="W6318" i="3"/>
  <c r="W5334" i="3"/>
  <c r="W6270" i="3"/>
  <c r="W5774" i="3"/>
  <c r="W6456" i="3"/>
  <c r="W6957" i="3"/>
  <c r="W6702" i="3"/>
  <c r="W5769" i="3"/>
  <c r="W5354" i="3"/>
  <c r="W7117" i="3"/>
  <c r="W6264" i="3"/>
  <c r="W4938" i="3"/>
  <c r="E741" i="7" s="1"/>
  <c r="P4930" i="3" s="1"/>
  <c r="W7063" i="3"/>
  <c r="W5962" i="3"/>
  <c r="W4696" i="3"/>
  <c r="W3969" i="3"/>
  <c r="W3743" i="3"/>
  <c r="W4744" i="3"/>
  <c r="W5222" i="3"/>
  <c r="W4667" i="3"/>
  <c r="W3780" i="3"/>
  <c r="W4888" i="3"/>
  <c r="W4453" i="3"/>
  <c r="W3848" i="3"/>
  <c r="W5007" i="3"/>
  <c r="W3822" i="3"/>
  <c r="W4866" i="3"/>
  <c r="W4534" i="3"/>
  <c r="W3655" i="3"/>
  <c r="W5306" i="3"/>
  <c r="W4742" i="3"/>
  <c r="W4020" i="3"/>
  <c r="W5173" i="3"/>
  <c r="W4025" i="3"/>
  <c r="W3402" i="3"/>
  <c r="W4720" i="3"/>
  <c r="E573" i="7" s="1"/>
  <c r="W3986" i="3"/>
  <c r="W4994" i="3"/>
  <c r="W4293" i="3"/>
  <c r="W3428" i="3"/>
  <c r="W4638" i="3"/>
  <c r="W3440" i="3"/>
  <c r="W2609" i="3"/>
  <c r="W2998" i="3"/>
  <c r="W3012" i="3"/>
  <c r="W3933" i="3"/>
  <c r="W3142" i="3"/>
  <c r="W2330" i="3"/>
  <c r="E419" i="7" s="1"/>
  <c r="P2325" i="3" s="1"/>
  <c r="W3598" i="3"/>
  <c r="W2886" i="3"/>
  <c r="W3106" i="3"/>
  <c r="W3672" i="3"/>
  <c r="W3576" i="3"/>
  <c r="W2606" i="3"/>
  <c r="W2681" i="3"/>
  <c r="W3344" i="3"/>
  <c r="W2895" i="3"/>
  <c r="W3830" i="3"/>
  <c r="E957" i="7" s="1"/>
  <c r="P3829" i="3" s="1"/>
  <c r="W3239" i="3"/>
  <c r="W2620" i="3"/>
  <c r="W2969" i="3"/>
  <c r="W2345" i="3"/>
  <c r="W1815" i="3"/>
  <c r="W1229" i="3"/>
  <c r="W1669" i="3"/>
  <c r="W723" i="3"/>
  <c r="W743" i="3"/>
  <c r="W1886" i="3"/>
  <c r="W966" i="3"/>
  <c r="W2241" i="3"/>
  <c r="E413" i="7" s="1"/>
  <c r="G413" i="7" s="1"/>
  <c r="I413" i="7" s="1"/>
  <c r="W510" i="3"/>
  <c r="W1946" i="3"/>
  <c r="E792" i="7" s="1"/>
  <c r="G792" i="7" s="1"/>
  <c r="I792" i="7" s="1"/>
  <c r="W1215" i="3"/>
  <c r="W2134" i="3"/>
  <c r="W1818" i="3"/>
  <c r="W1319" i="3"/>
  <c r="W2871" i="3"/>
  <c r="W2420" i="3"/>
  <c r="W1782" i="3"/>
  <c r="W559" i="3"/>
  <c r="W2055" i="3"/>
  <c r="W1683" i="3"/>
  <c r="E842" i="7" s="1"/>
  <c r="G842" i="7" s="1"/>
  <c r="I842" i="7" s="1"/>
  <c r="W1090" i="3"/>
  <c r="W1542" i="3"/>
  <c r="E750" i="7" s="1"/>
  <c r="P1549" i="3" s="1"/>
  <c r="W2727" i="3"/>
  <c r="W1532" i="3"/>
  <c r="W986" i="3"/>
  <c r="W278" i="3"/>
  <c r="W704" i="3"/>
  <c r="W589" i="3"/>
  <c r="W1213" i="3"/>
  <c r="W394" i="3"/>
  <c r="W9" i="3"/>
  <c r="W50" i="3"/>
  <c r="W1643" i="3"/>
  <c r="W104" i="3"/>
  <c r="E263" i="7" s="1"/>
  <c r="W1160" i="3"/>
  <c r="W6968" i="3"/>
  <c r="W6881" i="3"/>
  <c r="W7021" i="3"/>
  <c r="W7080" i="3"/>
  <c r="W7122" i="3"/>
  <c r="W7020" i="3"/>
  <c r="W7151" i="3"/>
  <c r="W6950" i="3"/>
  <c r="W7138" i="3"/>
  <c r="E773" i="7" s="1"/>
  <c r="W7030" i="3"/>
  <c r="W6879" i="3"/>
  <c r="W7107" i="3"/>
  <c r="W6953" i="3"/>
  <c r="W7101" i="3"/>
  <c r="W6964" i="3"/>
  <c r="W6844" i="3"/>
  <c r="W7064" i="3"/>
  <c r="W7150" i="3"/>
  <c r="W6996" i="3"/>
  <c r="W6898" i="3"/>
  <c r="W6713" i="3"/>
  <c r="W6338" i="3"/>
  <c r="W6676" i="3"/>
  <c r="W6553" i="3"/>
  <c r="W6739" i="3"/>
  <c r="W6481" i="3"/>
  <c r="W6347" i="3"/>
  <c r="W6188" i="3"/>
  <c r="W6593" i="3"/>
  <c r="W6907" i="3"/>
  <c r="W6687" i="3"/>
  <c r="W6417" i="3"/>
  <c r="W6254" i="3"/>
  <c r="W6738" i="3"/>
  <c r="W3082" i="3"/>
  <c r="E465" i="7" s="1"/>
  <c r="W2132" i="3"/>
  <c r="E406" i="7" s="1"/>
  <c r="P2132" i="3" s="1"/>
  <c r="W1611" i="3"/>
  <c r="W5397" i="3"/>
  <c r="W6893" i="3"/>
  <c r="W4740" i="3"/>
  <c r="W2286" i="3"/>
  <c r="W5328" i="3"/>
  <c r="W1558" i="3"/>
  <c r="W6663" i="3"/>
  <c r="W6129" i="3"/>
  <c r="E664" i="7" s="1"/>
  <c r="G664" i="7" s="1"/>
  <c r="I664" i="7" s="1"/>
  <c r="W2057" i="3"/>
  <c r="W4191" i="3"/>
  <c r="E543" i="7" s="1"/>
  <c r="P4187" i="3" s="1"/>
  <c r="W3144" i="3"/>
  <c r="W6943" i="3"/>
  <c r="W313" i="3"/>
  <c r="W529" i="3"/>
  <c r="W568" i="3"/>
  <c r="W5939" i="3"/>
  <c r="W6660" i="3"/>
  <c r="W6331" i="3"/>
  <c r="W5729" i="3"/>
  <c r="W6603" i="3"/>
  <c r="W6377" i="3"/>
  <c r="W5738" i="3"/>
  <c r="E118" i="7" s="1"/>
  <c r="W3463" i="3"/>
  <c r="W6387" i="3"/>
  <c r="W5314" i="3"/>
  <c r="W6720" i="3"/>
  <c r="W7024" i="3"/>
  <c r="W5373" i="3"/>
  <c r="W6800" i="3"/>
  <c r="W5544" i="3"/>
  <c r="W6731" i="3"/>
  <c r="W6050" i="3"/>
  <c r="W6820" i="3"/>
  <c r="W6213" i="3"/>
  <c r="W4993" i="3"/>
  <c r="W6239" i="3"/>
  <c r="W5735" i="3"/>
  <c r="W7087" i="3"/>
  <c r="W6930" i="3"/>
  <c r="W6296" i="3"/>
  <c r="W5725" i="3"/>
  <c r="W4697" i="3"/>
  <c r="W7081" i="3"/>
  <c r="W6030" i="3"/>
  <c r="W6592" i="3"/>
  <c r="W6833" i="3"/>
  <c r="E713" i="7" s="1"/>
  <c r="H713" i="7" s="1"/>
  <c r="W5851" i="3"/>
  <c r="W4903" i="3"/>
  <c r="W3776" i="3"/>
  <c r="W3572" i="3"/>
  <c r="W4507" i="3"/>
  <c r="W5180" i="3"/>
  <c r="W4413" i="3"/>
  <c r="W3520" i="3"/>
  <c r="W4862" i="3"/>
  <c r="W4423" i="3"/>
  <c r="E557" i="7" s="1"/>
  <c r="W3758" i="3"/>
  <c r="W4835" i="3"/>
  <c r="E10" i="7" s="1"/>
  <c r="G10" i="7" s="1"/>
  <c r="I10" i="7" s="1"/>
  <c r="W5594" i="3"/>
  <c r="W4839" i="3"/>
  <c r="W4227" i="3"/>
  <c r="W3547" i="3"/>
  <c r="W5237" i="3"/>
  <c r="W4569" i="3"/>
  <c r="W3947" i="3"/>
  <c r="W4965" i="3"/>
  <c r="W4000" i="3"/>
  <c r="W5494" i="3"/>
  <c r="E934" i="7" s="1"/>
  <c r="P5495" i="3" s="1"/>
  <c r="W4675" i="3"/>
  <c r="W3851" i="3"/>
  <c r="W4864" i="3"/>
  <c r="W4209" i="3"/>
  <c r="W5267" i="3"/>
  <c r="W4596" i="3"/>
  <c r="W3448" i="3"/>
  <c r="W3474" i="3"/>
  <c r="W2796" i="3"/>
  <c r="W2962" i="3"/>
  <c r="W3812" i="3"/>
  <c r="W3087" i="3"/>
  <c r="W2208" i="3"/>
  <c r="W3488" i="3"/>
  <c r="E224" i="7" s="1"/>
  <c r="G224" i="7" s="1"/>
  <c r="I224" i="7" s="1"/>
  <c r="W2577" i="3"/>
  <c r="W3037" i="3"/>
  <c r="W3597" i="3"/>
  <c r="W3477" i="3"/>
  <c r="W2430" i="3"/>
  <c r="W2616" i="3"/>
  <c r="W3259" i="3"/>
  <c r="W1874" i="3"/>
  <c r="W3733" i="3"/>
  <c r="W3125" i="3"/>
  <c r="W3311" i="3"/>
  <c r="W1955" i="3"/>
  <c r="W2186" i="3"/>
  <c r="W1741" i="3"/>
  <c r="W962" i="3"/>
  <c r="W1577" i="3"/>
  <c r="W182" i="3"/>
  <c r="W1742" i="3"/>
  <c r="W2851" i="3"/>
  <c r="W1331" i="3"/>
  <c r="W2805" i="3"/>
  <c r="W1824" i="3"/>
  <c r="W1134" i="3"/>
  <c r="W2030" i="3"/>
  <c r="E399" i="7" s="1"/>
  <c r="P2032" i="3" s="1"/>
  <c r="W1746" i="3"/>
  <c r="W1144" i="3"/>
  <c r="W2825" i="3"/>
  <c r="W2352" i="3"/>
  <c r="W1651" i="3"/>
  <c r="W2865" i="3"/>
  <c r="W2039" i="3"/>
  <c r="W1649" i="3"/>
  <c r="W2118" i="3"/>
  <c r="W1297" i="3"/>
  <c r="E354" i="7" s="1"/>
  <c r="H354" i="7" s="1"/>
  <c r="W2478" i="3"/>
  <c r="W1333" i="3"/>
  <c r="E357" i="7" s="1"/>
  <c r="G357" i="7" s="1"/>
  <c r="I357" i="7" s="1"/>
  <c r="W671" i="3"/>
  <c r="W48" i="3"/>
  <c r="W575" i="3"/>
  <c r="W979" i="3"/>
  <c r="W206" i="3"/>
  <c r="W919" i="3"/>
  <c r="W934" i="3"/>
  <c r="W358" i="3"/>
  <c r="W903" i="3"/>
  <c r="W6951" i="3"/>
  <c r="W7116" i="3"/>
  <c r="W6983" i="3"/>
  <c r="W6972" i="3"/>
  <c r="W7145" i="3"/>
  <c r="W6966" i="3"/>
  <c r="W7121" i="3"/>
  <c r="W6987" i="3"/>
  <c r="E721" i="7" s="1"/>
  <c r="P6987" i="3" s="1"/>
  <c r="W7096" i="3"/>
  <c r="W7014" i="3"/>
  <c r="W7156" i="3"/>
  <c r="W7071" i="3"/>
  <c r="W6927" i="3"/>
  <c r="E717" i="7" s="1"/>
  <c r="G717" i="7" s="1"/>
  <c r="W7065" i="3"/>
  <c r="W6932" i="3"/>
  <c r="W6815" i="3"/>
  <c r="W6083" i="3"/>
  <c r="E830" i="7" s="1"/>
  <c r="P6083" i="3" s="1"/>
  <c r="W6361" i="3"/>
  <c r="W6312" i="3"/>
  <c r="W4657" i="3"/>
  <c r="W5273" i="3"/>
  <c r="W3361" i="3"/>
  <c r="W5968" i="3"/>
  <c r="W5289" i="3"/>
  <c r="W6197" i="3"/>
  <c r="W2863" i="3"/>
  <c r="W5672" i="3"/>
  <c r="W353" i="3"/>
  <c r="W3086" i="3"/>
  <c r="W1972" i="3"/>
  <c r="W6330" i="3"/>
  <c r="W6629" i="3"/>
  <c r="W6178" i="3"/>
  <c r="W6649" i="3"/>
  <c r="W6346" i="3"/>
  <c r="W5201" i="3"/>
  <c r="W6505" i="3"/>
  <c r="W5292" i="3"/>
  <c r="W5378" i="3"/>
  <c r="W6277" i="3"/>
  <c r="W6719" i="3"/>
  <c r="W5404" i="3"/>
  <c r="W6524" i="3"/>
  <c r="W6794" i="3"/>
  <c r="W5949" i="3"/>
  <c r="W6343" i="3"/>
  <c r="W5589" i="3"/>
  <c r="E138" i="7" s="1"/>
  <c r="W7045" i="3"/>
  <c r="W6789" i="3"/>
  <c r="W5706" i="3"/>
  <c r="W6523" i="3"/>
  <c r="E693" i="7" s="1"/>
  <c r="H693" i="7" s="1"/>
  <c r="W6301" i="3"/>
  <c r="W6497" i="3"/>
  <c r="W6522" i="3"/>
  <c r="W5401" i="3"/>
  <c r="W4486" i="3"/>
  <c r="W5172" i="3"/>
  <c r="W3605" i="3"/>
  <c r="W4369" i="3"/>
  <c r="W3105" i="3"/>
  <c r="W4672" i="3"/>
  <c r="E54" i="7" s="1"/>
  <c r="G54" i="7" s="1"/>
  <c r="I54" i="7" s="1"/>
  <c r="W3621" i="3"/>
  <c r="W4160" i="3"/>
  <c r="W4996" i="3"/>
  <c r="W4138" i="3"/>
  <c r="W5415" i="3"/>
  <c r="W4834" i="3"/>
  <c r="W3910" i="3"/>
  <c r="E524" i="7" s="1"/>
  <c r="W4752" i="3"/>
  <c r="W3675" i="3"/>
  <c r="W4597" i="3"/>
  <c r="W3596" i="3"/>
  <c r="W4612" i="3"/>
  <c r="E170" i="7" s="1"/>
  <c r="W5224" i="3"/>
  <c r="W4045" i="3"/>
  <c r="E535" i="7" s="1"/>
  <c r="W2848" i="3"/>
  <c r="W2736" i="3"/>
  <c r="W4341" i="3"/>
  <c r="W3248" i="3"/>
  <c r="W4075" i="3"/>
  <c r="W3284" i="3"/>
  <c r="W3181" i="3"/>
  <c r="W3540" i="3"/>
  <c r="W3096" i="3"/>
  <c r="W2975" i="3"/>
  <c r="W3229" i="3"/>
  <c r="W4072" i="3"/>
  <c r="E738" i="7" s="1"/>
  <c r="W3340" i="3"/>
  <c r="W3294" i="3"/>
  <c r="W1422" i="3"/>
  <c r="W1960" i="3"/>
  <c r="W1284" i="3"/>
  <c r="E748" i="7" s="1"/>
  <c r="W1706" i="3"/>
  <c r="W2227" i="3"/>
  <c r="W2566" i="3"/>
  <c r="E790" i="7" s="1"/>
  <c r="G790" i="7" s="1"/>
  <c r="I790" i="7" s="1"/>
  <c r="W1347" i="3"/>
  <c r="W2652" i="3"/>
  <c r="E52" i="7" s="1"/>
  <c r="H52" i="7" s="1"/>
  <c r="W1575" i="3"/>
  <c r="E221" i="7" s="1"/>
  <c r="G221" i="7" s="1"/>
  <c r="I221" i="7" s="1"/>
  <c r="W2734" i="3"/>
  <c r="E68" i="7" s="1"/>
  <c r="G68" i="7" s="1"/>
  <c r="I68" i="7" s="1"/>
  <c r="W2861" i="3"/>
  <c r="W1864" i="3"/>
  <c r="W1367" i="3"/>
  <c r="W2810" i="3"/>
  <c r="W2069" i="3"/>
  <c r="W1271" i="3"/>
  <c r="W2319" i="3"/>
  <c r="W1719" i="3"/>
  <c r="W2098" i="3"/>
  <c r="W2993" i="3"/>
  <c r="E56" i="7" s="1"/>
  <c r="H56" i="7" s="1"/>
  <c r="W2127" i="3"/>
  <c r="W233" i="3"/>
  <c r="E275" i="7" s="1"/>
  <c r="G275" i="7" s="1"/>
  <c r="I275" i="7" s="1"/>
  <c r="W329" i="3"/>
  <c r="W740" i="3"/>
  <c r="W593" i="3"/>
  <c r="W346" i="3"/>
  <c r="W156" i="3"/>
  <c r="E267" i="7" s="1"/>
  <c r="W1504" i="3"/>
  <c r="W1644" i="3"/>
  <c r="W7005" i="3"/>
  <c r="W6884" i="3"/>
  <c r="W6978" i="3"/>
  <c r="W6923" i="3"/>
  <c r="W7085" i="3"/>
  <c r="W7146" i="3"/>
  <c r="W6982" i="3"/>
  <c r="W7090" i="3"/>
  <c r="W6949" i="3"/>
  <c r="W7126" i="3"/>
  <c r="W6997" i="3"/>
  <c r="W7113" i="3"/>
  <c r="W6915" i="3"/>
  <c r="W7148" i="3"/>
  <c r="W6947" i="3"/>
  <c r="E719" i="7" s="1"/>
  <c r="W7094" i="3"/>
  <c r="W6936" i="3"/>
  <c r="E718" i="7" s="1"/>
  <c r="H718" i="7" s="1"/>
  <c r="W6762" i="3"/>
  <c r="W6446" i="3"/>
  <c r="W6707" i="3"/>
  <c r="W6512" i="3"/>
  <c r="W6710" i="3"/>
  <c r="W6450" i="3"/>
  <c r="W6337" i="3"/>
  <c r="W6811" i="3"/>
  <c r="W6363" i="3"/>
  <c r="W6734" i="3"/>
  <c r="E923" i="7" s="1"/>
  <c r="W6480" i="3"/>
  <c r="W6309" i="3"/>
  <c r="E753" i="7" s="1"/>
  <c r="P6311" i="3" s="1"/>
  <c r="W6752" i="3"/>
  <c r="W6425" i="3"/>
  <c r="W6819" i="3"/>
  <c r="W6638" i="3"/>
  <c r="W6320" i="3"/>
  <c r="W6857" i="3"/>
  <c r="W6646" i="3"/>
  <c r="W6540" i="3"/>
  <c r="W6240" i="3"/>
  <c r="W6834" i="3"/>
  <c r="W6693" i="3"/>
  <c r="W6535" i="3"/>
  <c r="W6434" i="3"/>
  <c r="W6335" i="3"/>
  <c r="W6793" i="3"/>
  <c r="W6653" i="3"/>
  <c r="W6570" i="3"/>
  <c r="W6339" i="3"/>
  <c r="W6162" i="3"/>
  <c r="W6672" i="3"/>
  <c r="W6551" i="3"/>
  <c r="W6390" i="3"/>
  <c r="W6227" i="3"/>
  <c r="W6682" i="3"/>
  <c r="W6228" i="3"/>
  <c r="W6437" i="3"/>
  <c r="W6104" i="3"/>
  <c r="W6142" i="3"/>
  <c r="W6176" i="3"/>
  <c r="W6199" i="3"/>
  <c r="W6128" i="3"/>
  <c r="W6167" i="3"/>
  <c r="W6059" i="3"/>
  <c r="W6039" i="3"/>
  <c r="W6186" i="3"/>
  <c r="W5268" i="3"/>
  <c r="E832" i="7" s="1"/>
  <c r="W5884" i="3"/>
  <c r="W5676" i="3"/>
  <c r="W5474" i="3"/>
  <c r="W5983" i="3"/>
  <c r="W5724" i="3"/>
  <c r="W5514" i="3"/>
  <c r="W5350" i="3"/>
  <c r="W5869" i="3"/>
  <c r="W6112" i="3"/>
  <c r="W5925" i="3"/>
  <c r="W5777" i="3"/>
  <c r="W5607" i="3"/>
  <c r="W5419" i="3"/>
  <c r="W6023" i="3"/>
  <c r="W5820" i="3"/>
  <c r="W5597" i="3"/>
  <c r="W5453" i="3"/>
  <c r="W6154" i="3"/>
  <c r="W5864" i="3"/>
  <c r="W5747" i="3"/>
  <c r="W5562" i="3"/>
  <c r="W5368" i="3"/>
  <c r="E230" i="7" s="1"/>
  <c r="G230" i="7" s="1"/>
  <c r="I230" i="7" s="1"/>
  <c r="W5973" i="3"/>
  <c r="W5718" i="3"/>
  <c r="E18" i="7" s="1"/>
  <c r="W5596" i="3"/>
  <c r="W5383" i="3"/>
  <c r="E886" i="7" s="1"/>
  <c r="P5383" i="3" s="1"/>
  <c r="W6010" i="3"/>
  <c r="W5877" i="3"/>
  <c r="W5635" i="3"/>
  <c r="W5442" i="3"/>
  <c r="W6090" i="3"/>
  <c r="W5833" i="3"/>
  <c r="W5717" i="3"/>
  <c r="W5579" i="3"/>
  <c r="W5337" i="3"/>
  <c r="W6037" i="3"/>
  <c r="W5823" i="3"/>
  <c r="W5610" i="3"/>
  <c r="W5441" i="3"/>
  <c r="W6005" i="3"/>
  <c r="W5852" i="3"/>
  <c r="W5604" i="3"/>
  <c r="W5356" i="3"/>
  <c r="W5120" i="3"/>
  <c r="W4939" i="3"/>
  <c r="W5461" i="3"/>
  <c r="E616" i="7" s="1"/>
  <c r="W2595" i="3"/>
  <c r="W5155" i="3"/>
  <c r="E894" i="7" s="1"/>
  <c r="G894" i="7" s="1"/>
  <c r="I894" i="7" s="1"/>
  <c r="W4060" i="3"/>
  <c r="W4159" i="3"/>
  <c r="W5230" i="3"/>
  <c r="W3034" i="3"/>
  <c r="W5936" i="3"/>
  <c r="W5216" i="3"/>
  <c r="E598" i="7" s="1"/>
  <c r="P5216" i="3" s="1"/>
  <c r="W5580" i="3"/>
  <c r="W2808" i="3"/>
  <c r="W5519" i="3"/>
  <c r="W33" i="3"/>
  <c r="E252" i="7" s="1"/>
  <c r="P35" i="3" s="1"/>
  <c r="W1406" i="3"/>
  <c r="W1922" i="3"/>
  <c r="W5843" i="3"/>
  <c r="W6624" i="3"/>
  <c r="W6110" i="3"/>
  <c r="W6618" i="3"/>
  <c r="W6294" i="3"/>
  <c r="W5176" i="3"/>
  <c r="W6469" i="3"/>
  <c r="W5287" i="3"/>
  <c r="W5363" i="3"/>
  <c r="W6139" i="3"/>
  <c r="W6391" i="3"/>
  <c r="W5377" i="3"/>
  <c r="W6276" i="3"/>
  <c r="W6774" i="3"/>
  <c r="W5905" i="3"/>
  <c r="W6307" i="3"/>
  <c r="W5568" i="3"/>
  <c r="W7039" i="3"/>
  <c r="W6758" i="3"/>
  <c r="W5691" i="3"/>
  <c r="W6451" i="3"/>
  <c r="W6269" i="3"/>
  <c r="W6487" i="3"/>
  <c r="W6486" i="3"/>
  <c r="W5266" i="3"/>
  <c r="W4358" i="3"/>
  <c r="W5134" i="3"/>
  <c r="W5239" i="3"/>
  <c r="W4285" i="3"/>
  <c r="E234" i="7" s="1"/>
  <c r="G234" i="7" s="1"/>
  <c r="I234" i="7" s="1"/>
  <c r="W5276" i="3"/>
  <c r="W4506" i="3"/>
  <c r="W5435" i="3"/>
  <c r="W4155" i="3"/>
  <c r="W4966" i="3"/>
  <c r="E14" i="7" s="1"/>
  <c r="W4079" i="3"/>
  <c r="W5390" i="3"/>
  <c r="E609" i="7" s="1"/>
  <c r="G609" i="7" s="1"/>
  <c r="I609" i="7" s="1"/>
  <c r="W4803" i="3"/>
  <c r="W3665" i="3"/>
  <c r="W4736" i="3"/>
  <c r="W3429" i="3"/>
  <c r="W4510" i="3"/>
  <c r="W3417" i="3"/>
  <c r="W4551" i="3"/>
  <c r="W5135" i="3"/>
  <c r="W4040" i="3"/>
  <c r="W2619" i="3"/>
  <c r="W2731" i="3"/>
  <c r="W4137" i="3"/>
  <c r="E540" i="7" s="1"/>
  <c r="H540" i="7" s="1"/>
  <c r="W3145" i="3"/>
  <c r="W4018" i="3"/>
  <c r="W3196" i="3"/>
  <c r="W3141" i="3"/>
  <c r="W3534" i="3"/>
  <c r="E502" i="7" s="1"/>
  <c r="W2923" i="3"/>
  <c r="W2793" i="3"/>
  <c r="W3206" i="3"/>
  <c r="W4057" i="3"/>
  <c r="W3249" i="3"/>
  <c r="E482" i="7" s="1"/>
  <c r="G482" i="7" s="1"/>
  <c r="I482" i="7" s="1"/>
  <c r="W3289" i="3"/>
  <c r="W1417" i="3"/>
  <c r="E77" i="7" s="1"/>
  <c r="W1939" i="3"/>
  <c r="W1279" i="3"/>
  <c r="W1617" i="3"/>
  <c r="W2189" i="3"/>
  <c r="W2297" i="3"/>
  <c r="W1336" i="3"/>
  <c r="W2613" i="3"/>
  <c r="W1435" i="3"/>
  <c r="W2704" i="3"/>
  <c r="W1605" i="3"/>
  <c r="E232" i="7" s="1"/>
  <c r="G232" i="7" s="1"/>
  <c r="I232" i="7" s="1"/>
  <c r="W2845" i="3"/>
  <c r="W1838" i="3"/>
  <c r="W1149" i="3"/>
  <c r="W2790" i="3"/>
  <c r="E123" i="7" s="1"/>
  <c r="P2790" i="3" s="1"/>
  <c r="W2059" i="3"/>
  <c r="W1265" i="3"/>
  <c r="W2281" i="3"/>
  <c r="W1656" i="3"/>
  <c r="W2083" i="3"/>
  <c r="W2963" i="3"/>
  <c r="W1713" i="3"/>
  <c r="W112" i="3"/>
  <c r="E264" i="7" s="1"/>
  <c r="G264" i="7" s="1"/>
  <c r="I264" i="7" s="1"/>
  <c r="W177" i="3"/>
  <c r="W424" i="3"/>
  <c r="W566" i="3"/>
  <c r="W208" i="3"/>
  <c r="W1002" i="3"/>
  <c r="W109" i="3"/>
  <c r="W1278" i="3"/>
  <c r="W1574" i="3"/>
  <c r="W7000" i="3"/>
  <c r="W7152" i="3"/>
  <c r="W6967" i="3"/>
  <c r="W6880" i="3"/>
  <c r="W7073" i="3"/>
  <c r="W7128" i="3"/>
  <c r="W6995" i="3"/>
  <c r="W7084" i="3"/>
  <c r="W6922" i="3"/>
  <c r="W7155" i="3"/>
  <c r="W6986" i="3"/>
  <c r="W7077" i="3"/>
  <c r="W6899" i="3"/>
  <c r="W7136" i="3"/>
  <c r="W6942" i="3"/>
  <c r="W7070" i="3"/>
  <c r="W6909" i="3"/>
  <c r="W6740" i="3"/>
  <c r="E892" i="7" s="1"/>
  <c r="H892" i="7" s="1"/>
  <c r="W6410" i="3"/>
  <c r="W6661" i="3"/>
  <c r="W6476" i="3"/>
  <c r="W6655" i="3"/>
  <c r="W6445" i="3"/>
  <c r="W6316" i="3"/>
  <c r="W6795" i="3"/>
  <c r="W6321" i="3"/>
  <c r="W6730" i="3"/>
  <c r="W6449" i="3"/>
  <c r="W6252" i="3"/>
  <c r="W6743" i="3"/>
  <c r="W6423" i="3"/>
  <c r="W6798" i="3"/>
  <c r="W6602" i="3"/>
  <c r="W6311" i="3"/>
  <c r="W6842" i="3"/>
  <c r="W6650" i="3"/>
  <c r="W6545" i="3"/>
  <c r="W6235" i="3"/>
  <c r="W6826" i="3"/>
  <c r="W6683" i="3"/>
  <c r="W6504" i="3"/>
  <c r="E53" i="7" s="1"/>
  <c r="W6427" i="3"/>
  <c r="E873" i="7" s="1"/>
  <c r="G873" i="7" s="1"/>
  <c r="I873" i="7" s="1"/>
  <c r="W6319" i="3"/>
  <c r="W6785" i="3"/>
  <c r="W6642" i="3"/>
  <c r="W6529" i="3"/>
  <c r="W6313" i="3"/>
  <c r="W6165" i="3"/>
  <c r="W6667" i="3"/>
  <c r="W6508" i="3"/>
  <c r="W6394" i="3"/>
  <c r="W6867" i="3"/>
  <c r="W6477" i="3"/>
  <c r="W6208" i="3"/>
  <c r="W6401" i="3"/>
  <c r="W6034" i="3"/>
  <c r="W6121" i="3"/>
  <c r="W6155" i="3"/>
  <c r="W6137" i="3"/>
  <c r="W6102" i="3"/>
  <c r="W6150" i="3"/>
  <c r="W6055" i="3"/>
  <c r="W6014" i="3"/>
  <c r="W6170" i="3"/>
  <c r="W5269" i="3"/>
  <c r="W5861" i="3"/>
  <c r="E643" i="7" s="1"/>
  <c r="H643" i="7" s="1"/>
  <c r="W5657" i="3"/>
  <c r="W5455" i="3"/>
  <c r="W5965" i="3"/>
  <c r="W5720" i="3"/>
  <c r="W5508" i="3"/>
  <c r="E129" i="7" s="1"/>
  <c r="P5509" i="3" s="1"/>
  <c r="W5345" i="3"/>
  <c r="W5865" i="3"/>
  <c r="W6095" i="3"/>
  <c r="W5898" i="3"/>
  <c r="W5762" i="3"/>
  <c r="E829" i="7" s="1"/>
  <c r="G829" i="7" s="1"/>
  <c r="I829" i="7" s="1"/>
  <c r="W5582" i="3"/>
  <c r="E889" i="7" s="1"/>
  <c r="W5413" i="3"/>
  <c r="E117" i="7" s="1"/>
  <c r="P5414" i="3" s="1"/>
  <c r="W6015" i="3"/>
  <c r="W5733" i="3"/>
  <c r="W5577" i="3"/>
  <c r="W5433" i="3"/>
  <c r="W6118" i="3"/>
  <c r="W5854" i="3"/>
  <c r="W5737" i="3"/>
  <c r="W5537" i="3"/>
  <c r="W5343" i="3"/>
  <c r="W5928" i="3"/>
  <c r="W5723" i="3"/>
  <c r="W5571" i="3"/>
  <c r="E623" i="7" s="1"/>
  <c r="W5358" i="3"/>
  <c r="W6006" i="3"/>
  <c r="E656" i="7" s="1"/>
  <c r="G656" i="7" s="1"/>
  <c r="I656" i="7" s="1"/>
  <c r="W5872" i="3"/>
  <c r="W5620" i="3"/>
  <c r="W5422" i="3"/>
  <c r="W6079" i="3"/>
  <c r="W5814" i="3"/>
  <c r="W5702" i="3"/>
  <c r="W5555" i="3"/>
  <c r="W5332" i="3"/>
  <c r="E775" i="7" s="1"/>
  <c r="G775" i="7" s="1"/>
  <c r="I775" i="7" s="1"/>
  <c r="W5967" i="3"/>
  <c r="W5784" i="3"/>
  <c r="E633" i="7" s="1"/>
  <c r="G633" i="7" s="1"/>
  <c r="I633" i="7" s="1"/>
  <c r="W5600" i="3"/>
  <c r="W5421" i="3"/>
  <c r="W6000" i="3"/>
  <c r="W5813" i="3"/>
  <c r="W5550" i="3"/>
  <c r="E216" i="7" s="1"/>
  <c r="W5351" i="3"/>
  <c r="W5115" i="3"/>
  <c r="W4905" i="3"/>
  <c r="W5448" i="3"/>
  <c r="W5084" i="3"/>
  <c r="E589" i="7" s="1"/>
  <c r="G589" i="7" s="1"/>
  <c r="I589" i="7" s="1"/>
  <c r="W5231" i="3"/>
  <c r="W5013" i="3"/>
  <c r="E586" i="7" s="1"/>
  <c r="W5503" i="3"/>
  <c r="W5210" i="3"/>
  <c r="W5016" i="3"/>
  <c r="W5794" i="3"/>
  <c r="W5362" i="3"/>
  <c r="E796" i="7" s="1"/>
  <c r="G796" i="7" s="1"/>
  <c r="I796" i="7" s="1"/>
  <c r="W5047" i="3"/>
  <c r="W5208" i="3"/>
  <c r="W5130" i="3"/>
  <c r="W4929" i="3"/>
  <c r="W5107" i="3"/>
  <c r="E590" i="7" s="1"/>
  <c r="P5111" i="3" s="1"/>
  <c r="W2321" i="3"/>
  <c r="E418" i="7" s="1"/>
  <c r="P2321" i="3" s="1"/>
  <c r="W6692" i="3"/>
  <c r="W3298" i="3"/>
  <c r="E93" i="7" s="1"/>
  <c r="W1637" i="3"/>
  <c r="E62" i="7" s="1"/>
  <c r="P1637" i="3" s="1"/>
  <c r="W2896" i="3"/>
  <c r="W5379" i="3"/>
  <c r="W3203" i="3"/>
  <c r="W6348" i="3"/>
  <c r="W2859" i="3"/>
  <c r="W4174" i="3"/>
  <c r="E542" i="7" s="1"/>
  <c r="G542" i="7" s="1"/>
  <c r="I542" i="7" s="1"/>
  <c r="W3825" i="3"/>
  <c r="W1721" i="3"/>
  <c r="W3838" i="3"/>
  <c r="E864" i="7" s="1"/>
  <c r="W2213" i="3"/>
  <c r="E411" i="7" s="1"/>
  <c r="W41" i="3"/>
  <c r="E962" i="7" s="1"/>
  <c r="P41" i="3" s="1"/>
  <c r="W1327" i="3"/>
  <c r="E86" i="7" s="1"/>
  <c r="G86" i="7" s="1"/>
  <c r="I86" i="7" s="1"/>
  <c r="W5618" i="3"/>
  <c r="W6588" i="3"/>
  <c r="W5933" i="3"/>
  <c r="E877" i="7" s="1"/>
  <c r="W6582" i="3"/>
  <c r="W6275" i="3"/>
  <c r="W5071" i="3"/>
  <c r="W6278" i="3"/>
  <c r="W4875" i="3"/>
  <c r="E960" i="7" s="1"/>
  <c r="G960" i="7" s="1"/>
  <c r="I960" i="7" s="1"/>
  <c r="W5325" i="3"/>
  <c r="W5242" i="3"/>
  <c r="E930" i="7" s="1"/>
  <c r="W6287" i="3"/>
  <c r="W4693" i="3"/>
  <c r="W6041" i="3"/>
  <c r="W6615" i="3"/>
  <c r="W5429" i="3"/>
  <c r="W6194" i="3"/>
  <c r="W5257" i="3"/>
  <c r="W7027" i="3"/>
  <c r="W6280" i="3"/>
  <c r="W5648" i="3"/>
  <c r="E807" i="7" s="1"/>
  <c r="W7153" i="3"/>
  <c r="W5909" i="3"/>
  <c r="E647" i="7" s="1"/>
  <c r="W7147" i="3"/>
  <c r="W6146" i="3"/>
  <c r="W4876" i="3"/>
  <c r="W4179" i="3"/>
  <c r="W4847" i="3"/>
  <c r="E577" i="7" s="1"/>
  <c r="P4846" i="3" s="1"/>
  <c r="W5170" i="3"/>
  <c r="W4190" i="3"/>
  <c r="W5133" i="3"/>
  <c r="W4228" i="3"/>
  <c r="W5312" i="3"/>
  <c r="E849" i="7" s="1"/>
  <c r="W4133" i="3"/>
  <c r="W4799" i="3"/>
  <c r="E207" i="7" s="1"/>
  <c r="P4799" i="3" s="1"/>
  <c r="W4015" i="3"/>
  <c r="E763" i="7" s="1"/>
  <c r="W5365" i="3"/>
  <c r="E607" i="7" s="1"/>
  <c r="G607" i="7" s="1"/>
  <c r="I607" i="7" s="1"/>
  <c r="W4478" i="3"/>
  <c r="W3491" i="3"/>
  <c r="W4526" i="3"/>
  <c r="W5414" i="3"/>
  <c r="W4254" i="3"/>
  <c r="W5083" i="3"/>
  <c r="W4088" i="3"/>
  <c r="W4898" i="3"/>
  <c r="E45" i="7" s="1"/>
  <c r="W3918" i="3"/>
  <c r="W3406" i="3"/>
  <c r="W3642" i="3"/>
  <c r="W4034" i="3"/>
  <c r="W3083" i="3"/>
  <c r="W3981" i="3"/>
  <c r="W3084" i="3"/>
  <c r="W2951" i="3"/>
  <c r="W3127" i="3"/>
  <c r="W2783" i="3"/>
  <c r="W2570" i="3"/>
  <c r="W3194" i="3"/>
  <c r="W4021" i="3"/>
  <c r="W3109" i="3"/>
  <c r="E469" i="7" s="1"/>
  <c r="P3109" i="3" s="1"/>
  <c r="W3140" i="3"/>
  <c r="W1391" i="3"/>
  <c r="W1830" i="3"/>
  <c r="W1196" i="3"/>
  <c r="W1478" i="3"/>
  <c r="E370" i="7" s="1"/>
  <c r="W2203" i="3"/>
  <c r="W1119" i="3"/>
  <c r="E342" i="7" s="1"/>
  <c r="W1917" i="3"/>
  <c r="E392" i="7" s="1"/>
  <c r="H392" i="7" s="1"/>
  <c r="W1294" i="3"/>
  <c r="W2594" i="3"/>
  <c r="E771" i="7" s="1"/>
  <c r="G771" i="7" s="1"/>
  <c r="I771" i="7" s="1"/>
  <c r="W1330" i="3"/>
  <c r="W2264" i="3"/>
  <c r="E414" i="7" s="1"/>
  <c r="W1756" i="3"/>
  <c r="W896" i="3"/>
  <c r="E919" i="7" s="1"/>
  <c r="G919" i="7" s="1"/>
  <c r="I919" i="7" s="1"/>
  <c r="W2718" i="3"/>
  <c r="W1957" i="3"/>
  <c r="W1096" i="3"/>
  <c r="W2044" i="3"/>
  <c r="W1609" i="3"/>
  <c r="E375" i="7" s="1"/>
  <c r="W1920" i="3"/>
  <c r="W2928" i="3"/>
  <c r="W1624" i="3"/>
  <c r="E175" i="7" s="1"/>
  <c r="W844" i="3"/>
  <c r="W1126" i="3"/>
  <c r="E343" i="7" s="1"/>
  <c r="W320" i="3"/>
  <c r="W484" i="3"/>
  <c r="W536" i="3"/>
  <c r="W1051" i="3"/>
  <c r="W880" i="3"/>
  <c r="E325" i="7" s="1"/>
  <c r="H325" i="7" s="1"/>
  <c r="W73" i="3"/>
  <c r="W1211" i="3"/>
  <c r="W1503" i="3"/>
  <c r="W6956" i="3"/>
  <c r="W7086" i="3"/>
  <c r="W6924" i="3"/>
  <c r="W6862" i="3"/>
  <c r="W7049" i="3"/>
  <c r="W7139" i="3"/>
  <c r="W6944" i="3"/>
  <c r="W7072" i="3"/>
  <c r="W6906" i="3"/>
  <c r="W7131" i="3"/>
  <c r="W6929" i="3"/>
  <c r="W7041" i="3"/>
  <c r="E50" i="7" s="1"/>
  <c r="G50" i="7" s="1"/>
  <c r="W6856" i="3"/>
  <c r="W7112" i="3"/>
  <c r="W6926" i="3"/>
  <c r="W7046" i="3"/>
  <c r="W6904" i="3"/>
  <c r="W6701" i="3"/>
  <c r="W6816" i="3"/>
  <c r="W6630" i="3"/>
  <c r="W6404" i="3"/>
  <c r="W6563" i="3"/>
  <c r="W6414" i="3"/>
  <c r="W6274" i="3"/>
  <c r="W6670" i="3"/>
  <c r="W6300" i="3"/>
  <c r="E676" i="7" s="1"/>
  <c r="G676" i="7" s="1"/>
  <c r="I676" i="7" s="1"/>
  <c r="W6709" i="3"/>
  <c r="W6418" i="3"/>
  <c r="E683" i="7" s="1"/>
  <c r="H683" i="7" s="1"/>
  <c r="W6206" i="3"/>
  <c r="W6714" i="3"/>
  <c r="W6397" i="3"/>
  <c r="W6765" i="3"/>
  <c r="W6536" i="3"/>
  <c r="W6288" i="3"/>
  <c r="W6786" i="3"/>
  <c r="W6612" i="3"/>
  <c r="W6530" i="3"/>
  <c r="W6200" i="3"/>
  <c r="W6806" i="3"/>
  <c r="W6668" i="3"/>
  <c r="E119" i="7" s="1"/>
  <c r="G119" i="7" s="1"/>
  <c r="I119" i="7" s="1"/>
  <c r="W6499" i="3"/>
  <c r="W6396" i="3"/>
  <c r="E791" i="7" s="1"/>
  <c r="G791" i="7" s="1"/>
  <c r="I791" i="7" s="1"/>
  <c r="W6326" i="3"/>
  <c r="W6741" i="3"/>
  <c r="W6622" i="3"/>
  <c r="W6493" i="3"/>
  <c r="W6266" i="3"/>
  <c r="W6875" i="3"/>
  <c r="W6636" i="3"/>
  <c r="W6506" i="3"/>
  <c r="E691" i="7" s="1"/>
  <c r="W6371" i="3"/>
  <c r="W6829" i="3"/>
  <c r="E712" i="7" s="1"/>
  <c r="G712" i="7" s="1"/>
  <c r="W6441" i="3"/>
  <c r="W6161" i="3"/>
  <c r="W6221" i="3"/>
  <c r="W6548" i="3"/>
  <c r="W6108" i="3"/>
  <c r="W6133" i="3"/>
  <c r="W6107" i="3"/>
  <c r="W6032" i="3"/>
  <c r="W6060" i="3"/>
  <c r="W6461" i="3"/>
  <c r="W6174" i="3"/>
  <c r="W6114" i="3"/>
  <c r="W6074" i="3"/>
  <c r="W5812" i="3"/>
  <c r="W5599" i="3"/>
  <c r="W5420" i="3"/>
  <c r="W5957" i="3"/>
  <c r="W5690" i="3"/>
  <c r="W5504" i="3"/>
  <c r="W5252" i="3"/>
  <c r="W5845" i="3"/>
  <c r="W6069" i="3"/>
  <c r="E935" i="7" s="1"/>
  <c r="H935" i="7" s="1"/>
  <c r="W5874" i="3"/>
  <c r="W5709" i="3"/>
  <c r="E630" i="7" s="1"/>
  <c r="G630" i="7" s="1"/>
  <c r="I630" i="7" s="1"/>
  <c r="W5557" i="3"/>
  <c r="W5384" i="3"/>
  <c r="W5998" i="3"/>
  <c r="W5689" i="3"/>
  <c r="W5567" i="3"/>
  <c r="W5423" i="3"/>
  <c r="W6002" i="3"/>
  <c r="W5834" i="3"/>
  <c r="E928" i="7" s="1"/>
  <c r="G928" i="7" s="1"/>
  <c r="I928" i="7" s="1"/>
  <c r="W5703" i="3"/>
  <c r="W5517" i="3"/>
  <c r="E71" i="7" s="1"/>
  <c r="W5293" i="3"/>
  <c r="W5887" i="3"/>
  <c r="E645" i="7" s="1"/>
  <c r="W5688" i="3"/>
  <c r="W5527" i="3"/>
  <c r="W5333" i="3"/>
  <c r="W5989" i="3"/>
  <c r="W5824" i="3"/>
  <c r="W5576" i="3"/>
  <c r="W5412" i="3"/>
  <c r="W6026" i="3"/>
  <c r="W5799" i="3"/>
  <c r="W5668" i="3"/>
  <c r="W5526" i="3"/>
  <c r="W5281" i="3"/>
  <c r="E809" i="7" s="1"/>
  <c r="W5927" i="3"/>
  <c r="W5772" i="3"/>
  <c r="W5565" i="3"/>
  <c r="W5391" i="3"/>
  <c r="W5980" i="3"/>
  <c r="W5721" i="3"/>
  <c r="W5505" i="3"/>
  <c r="W5296" i="3"/>
  <c r="W5095" i="3"/>
  <c r="W5785" i="3"/>
  <c r="W5389" i="3"/>
  <c r="W471" i="3"/>
  <c r="E41" i="7" s="1"/>
  <c r="G41" i="7" s="1"/>
  <c r="I41" i="7" s="1"/>
  <c r="W5942" i="3"/>
  <c r="W3159" i="3"/>
  <c r="W4734" i="3"/>
  <c r="W5400" i="3"/>
  <c r="W6125" i="3"/>
  <c r="W2520" i="3"/>
  <c r="W2999" i="3"/>
  <c r="E458" i="7" s="1"/>
  <c r="W3701" i="3"/>
  <c r="E512" i="7" s="1"/>
  <c r="W3677" i="3"/>
  <c r="W1460" i="3"/>
  <c r="E367" i="7" s="1"/>
  <c r="H367" i="7" s="1"/>
  <c r="W1812" i="3"/>
  <c r="E917" i="7" s="1"/>
  <c r="W3256" i="3"/>
  <c r="E806" i="7" s="1"/>
  <c r="G806" i="7" s="1"/>
  <c r="I806" i="7" s="1"/>
  <c r="W113" i="3"/>
  <c r="W5993" i="3"/>
  <c r="W6552" i="3"/>
  <c r="W5802" i="3"/>
  <c r="W6567" i="3"/>
  <c r="E697" i="7" s="1"/>
  <c r="W6231" i="3"/>
  <c r="W3460" i="3"/>
  <c r="W6215" i="3"/>
  <c r="W4840" i="3"/>
  <c r="W7060" i="3"/>
  <c r="E725" i="7" s="1"/>
  <c r="G725" i="7" s="1"/>
  <c r="W5178" i="3"/>
  <c r="W6172" i="3"/>
  <c r="E669" i="7" s="1"/>
  <c r="G669" i="7" s="1"/>
  <c r="I669" i="7" s="1"/>
  <c r="W6805" i="3"/>
  <c r="W5988" i="3"/>
  <c r="W6503" i="3"/>
  <c r="W5246" i="3"/>
  <c r="W6056" i="3"/>
  <c r="W4782" i="3"/>
  <c r="W6946" i="3"/>
  <c r="W6238" i="3"/>
  <c r="W5609" i="3"/>
  <c r="W7099" i="3"/>
  <c r="W5846" i="3"/>
  <c r="W7123" i="3"/>
  <c r="E225" i="7" s="1"/>
  <c r="W5894" i="3"/>
  <c r="W4581" i="3"/>
  <c r="W3988" i="3"/>
  <c r="W4739" i="3"/>
  <c r="W5097" i="3"/>
  <c r="E784" i="7" s="1"/>
  <c r="H784" i="7" s="1"/>
  <c r="W4161" i="3"/>
  <c r="W4882" i="3"/>
  <c r="W4128" i="3"/>
  <c r="W5286" i="3"/>
  <c r="W3525" i="3"/>
  <c r="E500" i="7" s="1"/>
  <c r="H500" i="7" s="1"/>
  <c r="W4753" i="3"/>
  <c r="E767" i="7" s="1"/>
  <c r="W3897" i="3"/>
  <c r="E523" i="7" s="1"/>
  <c r="G523" i="7" s="1"/>
  <c r="I523" i="7" s="1"/>
  <c r="W5285" i="3"/>
  <c r="W4437" i="3"/>
  <c r="E559" i="7" s="1"/>
  <c r="H559" i="7" s="1"/>
  <c r="W5290" i="3"/>
  <c r="W4009" i="3"/>
  <c r="W5360" i="3"/>
  <c r="W4110" i="3"/>
  <c r="W4924" i="3"/>
  <c r="W4056" i="3"/>
  <c r="W4761" i="3"/>
  <c r="W3357" i="3"/>
  <c r="E131" i="7" s="1"/>
  <c r="G131" i="7" s="1"/>
  <c r="I131" i="7" s="1"/>
  <c r="W3360" i="3"/>
  <c r="W3468" i="3"/>
  <c r="E495" i="7" s="1"/>
  <c r="G495" i="7" s="1"/>
  <c r="I495" i="7" s="1"/>
  <c r="W3858" i="3"/>
  <c r="E189" i="7" s="1"/>
  <c r="G189" i="7" s="1"/>
  <c r="I189" i="7" s="1"/>
  <c r="W3058" i="3"/>
  <c r="W3763" i="3"/>
  <c r="W2754" i="3"/>
  <c r="W2724" i="3"/>
  <c r="W2961" i="3"/>
  <c r="W2504" i="3"/>
  <c r="E105" i="7" s="1"/>
  <c r="W2529" i="3"/>
  <c r="W3124" i="3"/>
  <c r="W3779" i="3"/>
  <c r="W3005" i="3"/>
  <c r="E459" i="7" s="1"/>
  <c r="P3005" i="3" s="1"/>
  <c r="W3060" i="3"/>
  <c r="E462" i="7" s="1"/>
  <c r="W1317" i="3"/>
  <c r="W1811" i="3"/>
  <c r="E754" i="7" s="1"/>
  <c r="P1810" i="3" s="1"/>
  <c r="W390" i="3"/>
  <c r="W1369" i="3"/>
  <c r="W1576" i="3"/>
  <c r="E915" i="7" s="1"/>
  <c r="G915" i="7" s="1"/>
  <c r="I915" i="7" s="1"/>
  <c r="W1953" i="3"/>
  <c r="W2878" i="3"/>
  <c r="W1819" i="3"/>
  <c r="W2320" i="3"/>
  <c r="W1255" i="3"/>
  <c r="E786" i="7" s="1"/>
  <c r="P1245" i="3" s="1"/>
  <c r="W2079" i="3"/>
  <c r="W1657" i="3"/>
  <c r="W716" i="3"/>
  <c r="E310" i="7" s="1"/>
  <c r="W2593" i="3"/>
  <c r="W1910" i="3"/>
  <c r="W77" i="3"/>
  <c r="W2007" i="3"/>
  <c r="E397" i="7" s="1"/>
  <c r="W1506" i="3"/>
  <c r="W1839" i="3"/>
  <c r="W2907" i="3"/>
  <c r="W1489" i="3"/>
  <c r="W599" i="3"/>
  <c r="E301" i="7" s="1"/>
  <c r="P598" i="3" s="1"/>
  <c r="W970" i="3"/>
  <c r="E330" i="7" s="1"/>
  <c r="H330" i="7" s="1"/>
  <c r="W1057" i="3"/>
  <c r="E203" i="7" s="1"/>
  <c r="H203" i="7" s="1"/>
  <c r="W380" i="3"/>
  <c r="W373" i="3"/>
  <c r="E61" i="7" s="1"/>
  <c r="W664" i="3"/>
  <c r="W668" i="3"/>
  <c r="W1763" i="3"/>
  <c r="W1074" i="3"/>
  <c r="E339" i="7" s="1"/>
  <c r="G339" i="7" s="1"/>
  <c r="I339" i="7" s="1"/>
  <c r="W6908" i="3"/>
  <c r="W7068" i="3"/>
  <c r="W7158" i="3"/>
  <c r="W6823" i="3"/>
  <c r="W7025" i="3"/>
  <c r="W7103" i="3"/>
  <c r="E728" i="7" s="1"/>
  <c r="G728" i="7" s="1"/>
  <c r="W6933" i="3"/>
  <c r="W7054" i="3"/>
  <c r="E951" i="7" s="1"/>
  <c r="W6895" i="3"/>
  <c r="W7095" i="3"/>
  <c r="W6910" i="3"/>
  <c r="W7007" i="3"/>
  <c r="W6848" i="3"/>
  <c r="W7088" i="3"/>
  <c r="W6771" i="3"/>
  <c r="W7012" i="3"/>
  <c r="E101" i="7" s="1"/>
  <c r="G101" i="7" s="1"/>
  <c r="W6821" i="3"/>
  <c r="W6671" i="3"/>
  <c r="W6808" i="3"/>
  <c r="E711" i="7" s="1"/>
  <c r="H711" i="7" s="1"/>
  <c r="W6604" i="3"/>
  <c r="W6253" i="3"/>
  <c r="W6520" i="3"/>
  <c r="W6388" i="3"/>
  <c r="W6258" i="3"/>
  <c r="W6634" i="3"/>
  <c r="W6920" i="3"/>
  <c r="W6675" i="3"/>
  <c r="W6408" i="3"/>
  <c r="W6887" i="3"/>
  <c r="W6699" i="3"/>
  <c r="E798" i="7" s="1"/>
  <c r="W6353" i="3"/>
  <c r="E30" i="7" s="1"/>
  <c r="G30" i="7" s="1"/>
  <c r="I30" i="7" s="1"/>
  <c r="W6756" i="3"/>
  <c r="E168" i="7" s="1"/>
  <c r="H168" i="7" s="1"/>
  <c r="W6491" i="3"/>
  <c r="W6256" i="3"/>
  <c r="W6769" i="3"/>
  <c r="W6614" i="3"/>
  <c r="W6458" i="3"/>
  <c r="W6207" i="3"/>
  <c r="W6781" i="3"/>
  <c r="W6632" i="3"/>
  <c r="W6468" i="3"/>
  <c r="W6370" i="3"/>
  <c r="E680" i="7" s="1"/>
  <c r="H680" i="7" s="1"/>
  <c r="W6292" i="3"/>
  <c r="W6727" i="3"/>
  <c r="E132" i="7" s="1"/>
  <c r="W6623" i="3"/>
  <c r="W6483" i="3"/>
  <c r="W6236" i="3"/>
  <c r="W6852" i="3"/>
  <c r="W6600" i="3"/>
  <c r="W6467" i="3"/>
  <c r="W6362" i="3"/>
  <c r="W6780" i="3"/>
  <c r="W6405" i="3"/>
  <c r="E884" i="7" s="1"/>
  <c r="W6100" i="3"/>
  <c r="W6189" i="3"/>
  <c r="W6156" i="3"/>
  <c r="E667" i="7" s="1"/>
  <c r="G667" i="7" s="1"/>
  <c r="I667" i="7" s="1"/>
  <c r="W6068" i="3"/>
  <c r="W6089" i="3"/>
  <c r="W6452" i="3"/>
  <c r="W6681" i="3"/>
  <c r="W5955" i="3"/>
  <c r="W6145" i="3"/>
  <c r="W6105" i="3"/>
  <c r="W6047" i="3"/>
  <c r="E955" i="7" s="1"/>
  <c r="G955" i="7" s="1"/>
  <c r="I955" i="7" s="1"/>
  <c r="W6012" i="3"/>
  <c r="W2996" i="3"/>
  <c r="E457" i="7" s="1"/>
  <c r="W6384" i="3"/>
  <c r="E682" i="7" s="1"/>
  <c r="P6387" i="3" s="1"/>
  <c r="W6961" i="3"/>
  <c r="E776" i="7" s="1"/>
  <c r="H776" i="7" s="1"/>
  <c r="S6962" i="3" s="1"/>
  <c r="W4746" i="3"/>
  <c r="W5740" i="3"/>
  <c r="W3497" i="3"/>
  <c r="W6991" i="3"/>
  <c r="W5372" i="3"/>
  <c r="W6302" i="3"/>
  <c r="W3915" i="3"/>
  <c r="W6185" i="3"/>
  <c r="E670" i="7" s="1"/>
  <c r="H670" i="7" s="1"/>
  <c r="W733" i="3"/>
  <c r="W1159" i="3"/>
  <c r="W2161" i="3"/>
  <c r="W5744" i="3"/>
  <c r="E912" i="7" s="1"/>
  <c r="G912" i="7" s="1"/>
  <c r="I912" i="7" s="1"/>
  <c r="W6665" i="3"/>
  <c r="W6242" i="3"/>
  <c r="W6654" i="3"/>
  <c r="W6389" i="3"/>
  <c r="W5309" i="3"/>
  <c r="W6510" i="3"/>
  <c r="W5566" i="3"/>
  <c r="W6267" i="3"/>
  <c r="E99" i="7" s="1"/>
  <c r="P6268" i="3" s="1"/>
  <c r="W6576" i="3"/>
  <c r="W6837" i="3"/>
  <c r="E835" i="7" s="1"/>
  <c r="W5409" i="3"/>
  <c r="W6539" i="3"/>
  <c r="E76" i="7" s="1"/>
  <c r="W6869" i="3"/>
  <c r="W5978" i="3"/>
  <c r="W6415" i="3"/>
  <c r="W5745" i="3"/>
  <c r="W7051" i="3"/>
  <c r="W6803" i="3"/>
  <c r="W5764" i="3"/>
  <c r="W6662" i="3"/>
  <c r="W6306" i="3"/>
  <c r="W4691" i="3"/>
  <c r="E572" i="7" s="1"/>
  <c r="P4690" i="3" s="1"/>
  <c r="W6547" i="3"/>
  <c r="W5598" i="3"/>
  <c r="E169" i="7" s="1"/>
  <c r="H169" i="7" s="1"/>
  <c r="W3829" i="3"/>
  <c r="W3150" i="3"/>
  <c r="W3775" i="3"/>
  <c r="W4425" i="3"/>
  <c r="W3104" i="3"/>
  <c r="E743" i="7" s="1"/>
  <c r="P3103" i="3" s="1"/>
  <c r="W4687" i="3"/>
  <c r="E740" i="7" s="1"/>
  <c r="G740" i="7" s="1"/>
  <c r="I740" i="7" s="1"/>
  <c r="W3843" i="3"/>
  <c r="W4323" i="3"/>
  <c r="E811" i="7" s="1"/>
  <c r="W5221" i="3"/>
  <c r="W4527" i="3"/>
  <c r="W5440" i="3"/>
  <c r="E613" i="7" s="1"/>
  <c r="W4976" i="3"/>
  <c r="E57" i="7" s="1"/>
  <c r="G57" i="7" s="1"/>
  <c r="I57" i="7" s="1"/>
  <c r="W3966" i="3"/>
  <c r="W4798" i="3"/>
  <c r="W3713" i="3"/>
  <c r="W4695" i="3"/>
  <c r="W3718" i="3"/>
  <c r="W4680" i="3"/>
  <c r="W5272" i="3"/>
  <c r="W4061" i="3"/>
  <c r="E804" i="7" s="1"/>
  <c r="G804" i="7" s="1"/>
  <c r="I804" i="7" s="1"/>
  <c r="W2976" i="3"/>
  <c r="W2973" i="3"/>
  <c r="E190" i="7" s="1"/>
  <c r="G190" i="7" s="1"/>
  <c r="I190" i="7" s="1"/>
  <c r="W4407" i="3"/>
  <c r="W3252" i="3"/>
  <c r="E161" i="7" s="1"/>
  <c r="W2273" i="3"/>
  <c r="W3353" i="3"/>
  <c r="W3500" i="3"/>
  <c r="E914" i="7" s="1"/>
  <c r="G914" i="7" s="1"/>
  <c r="W3667" i="3"/>
  <c r="W3168" i="3"/>
  <c r="W3008" i="3"/>
  <c r="W3279" i="3"/>
  <c r="W4108" i="3"/>
  <c r="W3439" i="3"/>
  <c r="W2156" i="3"/>
  <c r="E408" i="7" s="1"/>
  <c r="W1786" i="3"/>
  <c r="W1966" i="3"/>
  <c r="E948" i="7" s="1"/>
  <c r="G948" i="7" s="1"/>
  <c r="I948" i="7" s="1"/>
  <c r="W1511" i="3"/>
  <c r="W1908" i="3"/>
  <c r="W148" i="3"/>
  <c r="E266" i="7" s="1"/>
  <c r="W2862" i="3"/>
  <c r="W1373" i="3"/>
  <c r="E360" i="7" s="1"/>
  <c r="P1371" i="3" s="1"/>
  <c r="W2675" i="3"/>
  <c r="E441" i="7" s="1"/>
  <c r="W1587" i="3"/>
  <c r="W2864" i="3"/>
  <c r="W1736" i="3"/>
  <c r="E147" i="7" s="1"/>
  <c r="G147" i="7" s="1"/>
  <c r="I147" i="7" s="1"/>
  <c r="W367" i="3"/>
  <c r="E868" i="7" s="1"/>
  <c r="W1890" i="3"/>
  <c r="W1409" i="3"/>
  <c r="E364" i="7" s="1"/>
  <c r="P1408" i="3" s="1"/>
  <c r="W2855" i="3"/>
  <c r="W2089" i="3"/>
  <c r="W1281" i="3"/>
  <c r="W2322" i="3"/>
  <c r="W1745" i="3"/>
  <c r="E845" i="7" s="1"/>
  <c r="P1744" i="3" s="1"/>
  <c r="W2299" i="3"/>
  <c r="E938" i="7" s="1"/>
  <c r="W254" i="3"/>
  <c r="W2137" i="3"/>
  <c r="E779" i="7" s="1"/>
  <c r="W334" i="3"/>
  <c r="W608" i="3"/>
  <c r="E302" i="7" s="1"/>
  <c r="P605" i="3" s="1"/>
  <c r="W781" i="3"/>
  <c r="W626" i="3"/>
  <c r="E303" i="7" s="1"/>
  <c r="W365" i="3"/>
  <c r="W96" i="3"/>
  <c r="W1520" i="3"/>
  <c r="E911" i="7" s="1"/>
  <c r="W1660" i="3"/>
  <c r="W7011" i="3"/>
  <c r="W6876" i="3"/>
  <c r="W6994" i="3"/>
  <c r="W6918" i="3"/>
  <c r="W7097" i="3"/>
  <c r="W6817" i="3"/>
  <c r="W6999" i="3"/>
  <c r="W7108" i="3"/>
  <c r="W6998" i="3"/>
  <c r="W6905" i="3"/>
  <c r="W7002" i="3"/>
  <c r="W7125" i="3"/>
  <c r="W6937" i="3"/>
  <c r="W6976" i="3"/>
  <c r="W6958" i="3"/>
  <c r="W7106" i="3"/>
  <c r="W6952" i="3"/>
  <c r="W6775" i="3"/>
  <c r="W6482" i="3"/>
  <c r="W6716" i="3"/>
  <c r="E800" i="7" s="1"/>
  <c r="H800" i="7" s="1"/>
  <c r="S6717" i="3" s="1"/>
  <c r="W6556" i="3"/>
  <c r="W6717" i="3"/>
  <c r="W6453" i="3"/>
  <c r="W6342" i="3"/>
  <c r="W6824" i="3"/>
  <c r="W1897" i="3"/>
  <c r="W1620" i="3"/>
  <c r="W1560" i="3"/>
  <c r="W203" i="3"/>
  <c r="N2926" i="3"/>
  <c r="N2938" i="3"/>
  <c r="O6480" i="3"/>
  <c r="O1705" i="3"/>
  <c r="M1630" i="3"/>
  <c r="M2061" i="3"/>
  <c r="M3384" i="3"/>
  <c r="M3470" i="3"/>
  <c r="Q4492" i="3"/>
  <c r="M5362" i="3"/>
  <c r="M5070" i="3"/>
  <c r="M6183" i="3"/>
  <c r="M6531" i="3"/>
  <c r="O3594" i="3"/>
  <c r="O653" i="3"/>
  <c r="M537" i="3"/>
  <c r="O6531" i="3"/>
  <c r="O6605" i="3"/>
  <c r="O1609" i="3"/>
  <c r="O2714" i="3"/>
  <c r="N2929" i="3"/>
  <c r="M2949" i="3"/>
  <c r="O3680" i="3"/>
  <c r="O3468" i="3"/>
  <c r="M3486" i="3"/>
  <c r="M4499" i="3"/>
  <c r="M6187" i="3"/>
  <c r="M6555" i="3"/>
  <c r="M706" i="3"/>
  <c r="M2102" i="3"/>
  <c r="O3679" i="3"/>
  <c r="O4682" i="3"/>
  <c r="M687" i="3"/>
  <c r="O6549" i="3"/>
  <c r="O2310" i="3"/>
  <c r="N2935" i="3"/>
  <c r="O3826" i="3"/>
  <c r="M5846" i="3"/>
  <c r="M6065" i="3"/>
  <c r="M5977" i="3"/>
  <c r="O573" i="3"/>
  <c r="M2100" i="3"/>
  <c r="O2711" i="3"/>
  <c r="O2717" i="3"/>
  <c r="O2530" i="3"/>
  <c r="M3289" i="3"/>
  <c r="M3621" i="3"/>
  <c r="O4943" i="3"/>
  <c r="O5308" i="3"/>
  <c r="O577" i="3"/>
  <c r="M533" i="3"/>
  <c r="M2112" i="3"/>
  <c r="Q1690" i="3"/>
  <c r="M2519" i="3"/>
  <c r="O2264" i="3"/>
  <c r="M2027" i="3"/>
  <c r="M2943" i="3"/>
  <c r="M3576" i="3"/>
  <c r="M3575" i="3"/>
  <c r="M3381" i="3"/>
  <c r="M3419" i="3"/>
  <c r="O4534" i="3"/>
  <c r="M4481" i="3"/>
  <c r="O4539" i="3"/>
  <c r="M5335" i="3"/>
  <c r="O5309" i="3"/>
  <c r="M6447" i="3"/>
  <c r="M6461" i="3"/>
  <c r="M6460" i="3"/>
  <c r="O4742" i="3"/>
  <c r="O654" i="3"/>
  <c r="M527" i="3"/>
  <c r="M153" i="3"/>
  <c r="N2932" i="3"/>
  <c r="N5503" i="3"/>
  <c r="M4523" i="3"/>
  <c r="O6608" i="3"/>
  <c r="M3574" i="3"/>
  <c r="O4949" i="3"/>
  <c r="O4950" i="3"/>
  <c r="O3593" i="3"/>
  <c r="O651" i="3"/>
  <c r="O4741" i="3"/>
  <c r="M1896" i="3"/>
  <c r="M2939" i="3"/>
  <c r="O3825" i="3"/>
  <c r="M6064" i="3"/>
  <c r="M5352" i="3"/>
  <c r="M1894" i="3"/>
  <c r="M2060" i="3"/>
  <c r="M4476" i="3"/>
  <c r="O5498" i="3"/>
  <c r="M4984" i="3"/>
  <c r="M3626" i="3"/>
  <c r="O4745" i="3"/>
  <c r="O427" i="3"/>
  <c r="M3630" i="3"/>
  <c r="M6457" i="3"/>
  <c r="N6591" i="3"/>
  <c r="M1803" i="3"/>
  <c r="M2105" i="3"/>
  <c r="M2151" i="3"/>
  <c r="O2712" i="3"/>
  <c r="M2947" i="3"/>
  <c r="M2942" i="3"/>
  <c r="M3415" i="3"/>
  <c r="M3387" i="3"/>
  <c r="M3618" i="3"/>
  <c r="M4167" i="3"/>
  <c r="O4537" i="3"/>
  <c r="O5306" i="3"/>
  <c r="M6463" i="3"/>
  <c r="O6551" i="3"/>
  <c r="M1892" i="3"/>
  <c r="O2196" i="3"/>
  <c r="M3624" i="3"/>
  <c r="O5848" i="3"/>
  <c r="O658" i="3"/>
  <c r="M535" i="3"/>
  <c r="M5962" i="3"/>
  <c r="M1581" i="3"/>
  <c r="O6477" i="3"/>
  <c r="O1707" i="3"/>
  <c r="M1602" i="3"/>
  <c r="M3388" i="3"/>
  <c r="M5337" i="3"/>
  <c r="M3631" i="3"/>
  <c r="M2106" i="3"/>
  <c r="N1666" i="3"/>
  <c r="O2012" i="3"/>
  <c r="M2111" i="3"/>
  <c r="O2257" i="3"/>
  <c r="O1912" i="3"/>
  <c r="O2715" i="3"/>
  <c r="M2948" i="3"/>
  <c r="M3412" i="3"/>
  <c r="M3416" i="3"/>
  <c r="O4685" i="3"/>
  <c r="M4678" i="3"/>
  <c r="O4944" i="3"/>
  <c r="Q5018" i="3"/>
  <c r="M5336" i="3"/>
  <c r="M1572" i="3"/>
  <c r="O2199" i="3"/>
  <c r="O4744" i="3"/>
  <c r="O2197" i="3"/>
  <c r="O872" i="3"/>
  <c r="M529" i="3"/>
  <c r="M5965" i="3"/>
  <c r="M77" i="3"/>
  <c r="O2260" i="3"/>
  <c r="M1574" i="3"/>
  <c r="M1965" i="3"/>
  <c r="M2108" i="3"/>
  <c r="O2001" i="3"/>
  <c r="O2263" i="3"/>
  <c r="N2927" i="3"/>
  <c r="N2883" i="3"/>
  <c r="Q5022" i="3"/>
  <c r="N6405" i="3"/>
  <c r="O2003" i="3"/>
  <c r="M2101" i="3"/>
  <c r="M2114" i="3"/>
  <c r="N2886" i="3"/>
  <c r="N2925" i="3"/>
  <c r="N3620" i="3"/>
  <c r="M3843" i="3"/>
  <c r="M1583" i="3"/>
  <c r="O1018" i="3"/>
  <c r="Q2016" i="3"/>
  <c r="M1918" i="3"/>
  <c r="N2931" i="3"/>
  <c r="O4241" i="3"/>
  <c r="M4503" i="3"/>
  <c r="M5695" i="3"/>
  <c r="N6374" i="3"/>
  <c r="M1580" i="3"/>
  <c r="O1164" i="3"/>
  <c r="M530" i="3"/>
  <c r="M526" i="3"/>
  <c r="Q2020" i="3"/>
  <c r="Q2127" i="3"/>
  <c r="Q2122" i="3"/>
  <c r="N2930" i="3"/>
  <c r="M4521" i="3"/>
  <c r="M5690" i="3"/>
  <c r="M5735" i="3"/>
  <c r="M4544" i="3"/>
  <c r="Q2844" i="3"/>
  <c r="M4497" i="3"/>
  <c r="Q5016" i="3"/>
  <c r="Q2123" i="3"/>
  <c r="Q2125" i="3"/>
  <c r="M1967" i="3"/>
  <c r="Q2128" i="3"/>
  <c r="N2936" i="3"/>
  <c r="N5088" i="3"/>
  <c r="N5089" i="3"/>
  <c r="M5736" i="3"/>
  <c r="Q2129" i="3"/>
  <c r="N2888" i="3"/>
  <c r="Q3709" i="3"/>
  <c r="M5696" i="3"/>
  <c r="N3619" i="3"/>
  <c r="Q3712" i="3"/>
  <c r="N5155" i="3"/>
  <c r="N5090" i="3"/>
  <c r="N2887" i="3"/>
  <c r="M3841" i="3"/>
  <c r="N3621" i="3"/>
  <c r="M963" i="3"/>
  <c r="N2954" i="3"/>
  <c r="O1957" i="3"/>
  <c r="Q2131" i="3"/>
  <c r="Q2014" i="3"/>
  <c r="N2934" i="3"/>
  <c r="N2953" i="3"/>
  <c r="Q3707" i="3"/>
  <c r="M4501" i="3"/>
  <c r="M6419" i="3"/>
  <c r="N6404" i="3"/>
  <c r="N1578" i="3"/>
  <c r="M3015" i="3"/>
  <c r="Q2847" i="3"/>
  <c r="N2937" i="3"/>
  <c r="N1600" i="3"/>
  <c r="Q2130" i="3"/>
  <c r="Q2015" i="3"/>
  <c r="O1951" i="3"/>
  <c r="Q2018" i="3"/>
  <c r="N2891" i="3"/>
  <c r="N2956" i="3"/>
  <c r="N2952" i="3"/>
  <c r="O3689" i="3"/>
  <c r="Q3710" i="3"/>
  <c r="M3840" i="3"/>
  <c r="Q5023" i="3"/>
  <c r="N5506" i="3"/>
  <c r="N5154" i="3"/>
  <c r="M6008" i="3"/>
  <c r="Q5969" i="3"/>
  <c r="M6017" i="3"/>
  <c r="M4546" i="3"/>
  <c r="O2791" i="3"/>
  <c r="M4545" i="3"/>
  <c r="M72" i="3"/>
  <c r="Q5932" i="3"/>
  <c r="N1597" i="3"/>
  <c r="Q2019" i="3"/>
  <c r="O2075" i="3"/>
  <c r="Q2022" i="3"/>
  <c r="O2537" i="3"/>
  <c r="N2880" i="3"/>
  <c r="Q3713" i="3"/>
  <c r="M4495" i="3"/>
  <c r="N5505" i="3"/>
  <c r="M6011" i="3"/>
  <c r="N6359" i="3"/>
  <c r="O2805" i="3"/>
  <c r="O2796" i="3"/>
  <c r="Q3704" i="3"/>
  <c r="M4549" i="3"/>
  <c r="N1577" i="3"/>
  <c r="Q2124" i="3"/>
  <c r="Q2013" i="3"/>
  <c r="M1915" i="3"/>
  <c r="M2621" i="3"/>
  <c r="N2892" i="3"/>
  <c r="M3368" i="3"/>
  <c r="M4500" i="3"/>
  <c r="M4451" i="3"/>
  <c r="O5388" i="3"/>
  <c r="N5086" i="3"/>
  <c r="Q5020" i="3"/>
  <c r="M5698" i="3"/>
  <c r="M4764" i="3"/>
  <c r="O2807" i="3"/>
  <c r="O2792" i="3"/>
  <c r="M3012" i="3"/>
  <c r="N2884" i="3"/>
  <c r="O3534" i="3"/>
  <c r="N2889" i="3"/>
  <c r="M3079" i="3"/>
  <c r="O2797" i="3"/>
  <c r="M580" i="3"/>
  <c r="M5697" i="3"/>
  <c r="M2031" i="3"/>
  <c r="N5507" i="3"/>
  <c r="M3014" i="3"/>
  <c r="N6407" i="3"/>
  <c r="O1885" i="3"/>
  <c r="Q2021" i="3"/>
  <c r="Q2845" i="3"/>
  <c r="N2882" i="3"/>
  <c r="O2538" i="3"/>
  <c r="Q2846" i="3"/>
  <c r="N2881" i="3"/>
  <c r="Q3708" i="3"/>
  <c r="N3622" i="3"/>
  <c r="M4165" i="3"/>
  <c r="M4162" i="3"/>
  <c r="M4498" i="3"/>
  <c r="M4534" i="3"/>
  <c r="M4502" i="3"/>
  <c r="Q5021" i="3"/>
  <c r="M5843" i="3"/>
  <c r="O6548" i="3"/>
  <c r="M6361" i="3"/>
  <c r="O2789" i="3"/>
  <c r="M5737" i="3"/>
  <c r="M3656" i="3"/>
  <c r="N2890" i="3"/>
  <c r="O2536" i="3"/>
  <c r="Q3705" i="3"/>
  <c r="N3618" i="3"/>
  <c r="M4525" i="3"/>
  <c r="M5694" i="3"/>
  <c r="Q2848" i="3"/>
  <c r="N2928" i="3"/>
  <c r="Q2644" i="3"/>
  <c r="M2624" i="3"/>
  <c r="N2885" i="3"/>
  <c r="Q3711" i="3"/>
  <c r="Q5017" i="3"/>
  <c r="M4540" i="3"/>
  <c r="M4494" i="3"/>
  <c r="M5350" i="3"/>
  <c r="M5693" i="3"/>
  <c r="M3013" i="3"/>
  <c r="M4543" i="3"/>
  <c r="N2922" i="3"/>
  <c r="M2983" i="3"/>
  <c r="M3697" i="3"/>
  <c r="O5184" i="3"/>
  <c r="N5693" i="3"/>
  <c r="O1739" i="3"/>
  <c r="M3593" i="3"/>
  <c r="M73" i="3"/>
  <c r="M2154" i="3"/>
  <c r="O3821" i="3"/>
  <c r="N5916" i="3"/>
  <c r="M6528" i="3"/>
  <c r="M75" i="3"/>
  <c r="O3820" i="3"/>
  <c r="O3824" i="3"/>
  <c r="M4847" i="3"/>
  <c r="O6563" i="3"/>
  <c r="O4519" i="3"/>
  <c r="M6556" i="3"/>
  <c r="M76" i="3"/>
  <c r="O241" i="3"/>
  <c r="M1233" i="3"/>
  <c r="M6542" i="3"/>
  <c r="N6687" i="3"/>
  <c r="M1800" i="3"/>
  <c r="M2405" i="3"/>
  <c r="M2157" i="3"/>
  <c r="N3138" i="3"/>
  <c r="N3324" i="3"/>
  <c r="M4209" i="3"/>
  <c r="N4873" i="3"/>
  <c r="N5402" i="3"/>
  <c r="N5910" i="3"/>
  <c r="O6620" i="3"/>
  <c r="M6527" i="3"/>
  <c r="O1719" i="3"/>
  <c r="O1599" i="3"/>
  <c r="M1797" i="3"/>
  <c r="M2209" i="3"/>
  <c r="M6530" i="3"/>
  <c r="O240" i="3"/>
  <c r="O243" i="3"/>
  <c r="M156" i="3"/>
  <c r="M2806" i="3"/>
  <c r="N539" i="3"/>
  <c r="M6558" i="3"/>
  <c r="O6626" i="3"/>
  <c r="M2213" i="3"/>
  <c r="O3823" i="3"/>
  <c r="N5690" i="3"/>
  <c r="M152" i="3"/>
  <c r="M68" i="3"/>
  <c r="N6679" i="3"/>
  <c r="O67" i="3"/>
  <c r="Q6934" i="3"/>
  <c r="Q6935" i="3"/>
  <c r="Q6936" i="3"/>
  <c r="Q6933" i="3"/>
  <c r="Q6878" i="3"/>
  <c r="Q6879" i="3"/>
  <c r="Q6880" i="3"/>
  <c r="Q6881" i="3"/>
  <c r="Q6882" i="3"/>
  <c r="Q6883" i="3"/>
  <c r="Q6876" i="3"/>
  <c r="Q6877" i="3"/>
  <c r="Q6884" i="3"/>
  <c r="Q6829" i="3"/>
  <c r="Q6830" i="3"/>
  <c r="Q6831" i="3"/>
  <c r="Q6832" i="3"/>
  <c r="Q7132" i="3"/>
  <c r="Q7133" i="3"/>
  <c r="Q7134" i="3"/>
  <c r="Q7135" i="3"/>
  <c r="Q7136" i="3"/>
  <c r="Q7137" i="3"/>
  <c r="Q7102" i="3"/>
  <c r="Q7103" i="3"/>
  <c r="Q7101" i="3"/>
  <c r="Q7083" i="3"/>
  <c r="Q7082" i="3"/>
  <c r="Q6899" i="3"/>
  <c r="Q6905" i="3"/>
  <c r="Q6900" i="3"/>
  <c r="Q6906" i="3"/>
  <c r="Q6895" i="3"/>
  <c r="Q6901" i="3"/>
  <c r="Q6897" i="3"/>
  <c r="Q6903" i="3"/>
  <c r="Q6898" i="3"/>
  <c r="Q6904" i="3"/>
  <c r="Q6896" i="3"/>
  <c r="Q6902" i="3"/>
  <c r="Q6792" i="3"/>
  <c r="Q6798" i="3"/>
  <c r="Q6804" i="3"/>
  <c r="Q6793" i="3"/>
  <c r="Q6799" i="3"/>
  <c r="Q6805" i="3"/>
  <c r="Q6794" i="3"/>
  <c r="Q6800" i="3"/>
  <c r="Q6806" i="3"/>
  <c r="Q6796" i="3"/>
  <c r="Q6802" i="3"/>
  <c r="Q6797" i="3"/>
  <c r="Q6803" i="3"/>
  <c r="Q6801" i="3"/>
  <c r="Q6795" i="3"/>
  <c r="Q6807" i="3"/>
  <c r="Q6765" i="3"/>
  <c r="Q6766" i="3"/>
  <c r="Q6767" i="3"/>
  <c r="Q6763" i="3"/>
  <c r="Q6768" i="3"/>
  <c r="Q6762" i="3"/>
  <c r="Q6764" i="3"/>
  <c r="N7063" i="3"/>
  <c r="N7064" i="3"/>
  <c r="N7065" i="3"/>
  <c r="N7066" i="3"/>
  <c r="N7067" i="3"/>
  <c r="N7103" i="3"/>
  <c r="N7101" i="3"/>
  <c r="N7102" i="3"/>
  <c r="N7082" i="3"/>
  <c r="N7083" i="3"/>
  <c r="N7026" i="3"/>
  <c r="N7027" i="3"/>
  <c r="N7028" i="3"/>
  <c r="N7029" i="3"/>
  <c r="N7018" i="3"/>
  <c r="N7030" i="3"/>
  <c r="N7022" i="3"/>
  <c r="N7023" i="3"/>
  <c r="N7024" i="3"/>
  <c r="N7019" i="3"/>
  <c r="N7020" i="3"/>
  <c r="N7021" i="3"/>
  <c r="N7025" i="3"/>
  <c r="N7031" i="3"/>
  <c r="N6999" i="3"/>
  <c r="N7000" i="3"/>
  <c r="N7001" i="3"/>
  <c r="N7002" i="3"/>
  <c r="N7003" i="3"/>
  <c r="N7007" i="3"/>
  <c r="N6996" i="3"/>
  <c r="N7008" i="3"/>
  <c r="N6997" i="3"/>
  <c r="N6998" i="3"/>
  <c r="N7004" i="3"/>
  <c r="N7005" i="3"/>
  <c r="N7006" i="3"/>
  <c r="N6963" i="3"/>
  <c r="N6964" i="3"/>
  <c r="N6965" i="3"/>
  <c r="N6966" i="3"/>
  <c r="N6967" i="3"/>
  <c r="N6968" i="3"/>
  <c r="N6971" i="3"/>
  <c r="N6972" i="3"/>
  <c r="N6973" i="3"/>
  <c r="N6969" i="3"/>
  <c r="N6970" i="3"/>
  <c r="N7144" i="3"/>
  <c r="N7140" i="3"/>
  <c r="N7141" i="3"/>
  <c r="N7142" i="3"/>
  <c r="N7138" i="3"/>
  <c r="N7139" i="3"/>
  <c r="N7143" i="3"/>
  <c r="N6900" i="3"/>
  <c r="N6906" i="3"/>
  <c r="N6895" i="3"/>
  <c r="N6901" i="3"/>
  <c r="N6896" i="3"/>
  <c r="N6902" i="3"/>
  <c r="N6898" i="3"/>
  <c r="N6904" i="3"/>
  <c r="N6903" i="3"/>
  <c r="N6905" i="3"/>
  <c r="N6897" i="3"/>
  <c r="N6899" i="3"/>
  <c r="N6765" i="3"/>
  <c r="N6766" i="3"/>
  <c r="N6767" i="3"/>
  <c r="N6763" i="3"/>
  <c r="N6764" i="3"/>
  <c r="N6762" i="3"/>
  <c r="N6768" i="3"/>
  <c r="Q6960" i="3"/>
  <c r="Q6961" i="3"/>
  <c r="Q6962" i="3"/>
  <c r="Q7085" i="3"/>
  <c r="Q7086" i="3"/>
  <c r="Q7087" i="3"/>
  <c r="Q7084" i="3"/>
  <c r="Q7088" i="3"/>
  <c r="Q6949" i="3"/>
  <c r="Q6950" i="3"/>
  <c r="Q6951" i="3"/>
  <c r="Q6947" i="3"/>
  <c r="Q6953" i="3"/>
  <c r="Q6948" i="3"/>
  <c r="Q6954" i="3"/>
  <c r="Q6946" i="3"/>
  <c r="Q6952" i="3"/>
  <c r="Q6929" i="3"/>
  <c r="Q6930" i="3"/>
  <c r="Q6931" i="3"/>
  <c r="Q6927" i="3"/>
  <c r="Q6928" i="3"/>
  <c r="Q6932" i="3"/>
  <c r="N6793" i="3"/>
  <c r="N6799" i="3"/>
  <c r="N6805" i="3"/>
  <c r="N6794" i="3"/>
  <c r="N6800" i="3"/>
  <c r="N6806" i="3"/>
  <c r="N6795" i="3"/>
  <c r="N6801" i="3"/>
  <c r="N6807" i="3"/>
  <c r="N6797" i="3"/>
  <c r="N6803" i="3"/>
  <c r="N6792" i="3"/>
  <c r="N6798" i="3"/>
  <c r="N6796" i="3"/>
  <c r="N6802" i="3"/>
  <c r="N6804" i="3"/>
  <c r="Q6887" i="3"/>
  <c r="Q6888" i="3"/>
  <c r="Q6889" i="3"/>
  <c r="Q6885" i="3"/>
  <c r="Q6891" i="3"/>
  <c r="Q6886" i="3"/>
  <c r="Q6890" i="3"/>
  <c r="Q6833" i="3"/>
  <c r="Q6834" i="3"/>
  <c r="N6706" i="3"/>
  <c r="N6707" i="3"/>
  <c r="N6708" i="3"/>
  <c r="N6709" i="3"/>
  <c r="N6710" i="3"/>
  <c r="N6711" i="3"/>
  <c r="N6714" i="3"/>
  <c r="N6712" i="3"/>
  <c r="N6713" i="3"/>
  <c r="N6705" i="3"/>
  <c r="Q6987" i="3"/>
  <c r="Q6988" i="3"/>
  <c r="Q6813" i="3"/>
  <c r="Q6814" i="3"/>
  <c r="Q6815" i="3"/>
  <c r="Q6816" i="3"/>
  <c r="Q6809" i="3"/>
  <c r="Q6810" i="3"/>
  <c r="Q6811" i="3"/>
  <c r="Q6808" i="3"/>
  <c r="Q6812" i="3"/>
  <c r="Q6773" i="3"/>
  <c r="Q6774" i="3"/>
  <c r="Q6775" i="3"/>
  <c r="Q6776" i="3"/>
  <c r="Q6777" i="3"/>
  <c r="Q6778" i="3"/>
  <c r="Q6769" i="3"/>
  <c r="Q6781" i="3"/>
  <c r="Q6770" i="3"/>
  <c r="Q6782" i="3"/>
  <c r="Q6771" i="3"/>
  <c r="Q6783" i="3"/>
  <c r="Q6772" i="3"/>
  <c r="Q6779" i="3"/>
  <c r="Q6780" i="3"/>
  <c r="N7086" i="3"/>
  <c r="N7087" i="3"/>
  <c r="N7084" i="3"/>
  <c r="N7088" i="3"/>
  <c r="N7085" i="3"/>
  <c r="N6950" i="3"/>
  <c r="N6951" i="3"/>
  <c r="N6946" i="3"/>
  <c r="N6952" i="3"/>
  <c r="N6948" i="3"/>
  <c r="N6954" i="3"/>
  <c r="N6953" i="3"/>
  <c r="N6947" i="3"/>
  <c r="N6949" i="3"/>
  <c r="N7105" i="3"/>
  <c r="N7117" i="3"/>
  <c r="N7106" i="3"/>
  <c r="N7118" i="3"/>
  <c r="N7107" i="3"/>
  <c r="N7119" i="3"/>
  <c r="N7108" i="3"/>
  <c r="N7120" i="3"/>
  <c r="N7109" i="3"/>
  <c r="N7121" i="3"/>
  <c r="N7113" i="3"/>
  <c r="N7114" i="3"/>
  <c r="N7115" i="3"/>
  <c r="N7110" i="3"/>
  <c r="N7111" i="3"/>
  <c r="N7112" i="3"/>
  <c r="N7116" i="3"/>
  <c r="N7104" i="3"/>
  <c r="N7122" i="3"/>
  <c r="N6930" i="3"/>
  <c r="N6931" i="3"/>
  <c r="N6932" i="3"/>
  <c r="N6928" i="3"/>
  <c r="N6927" i="3"/>
  <c r="N6929" i="3"/>
  <c r="N6888" i="3"/>
  <c r="N6889" i="3"/>
  <c r="N6890" i="3"/>
  <c r="N6886" i="3"/>
  <c r="N6887" i="3"/>
  <c r="N6891" i="3"/>
  <c r="N6885" i="3"/>
  <c r="N6833" i="3"/>
  <c r="N6834" i="3"/>
  <c r="Q7126" i="3"/>
  <c r="Q7127" i="3"/>
  <c r="Q7124" i="3"/>
  <c r="Q7128" i="3"/>
  <c r="Q7123" i="3"/>
  <c r="Q7125" i="3"/>
  <c r="N7126" i="3"/>
  <c r="N7127" i="3"/>
  <c r="N7128" i="3"/>
  <c r="N7124" i="3"/>
  <c r="N7125" i="3"/>
  <c r="N7123" i="3"/>
  <c r="Q6955" i="3"/>
  <c r="Q6956" i="3"/>
  <c r="Q6957" i="3"/>
  <c r="Q6959" i="3"/>
  <c r="Q6958" i="3"/>
  <c r="N6956" i="3"/>
  <c r="N6957" i="3"/>
  <c r="N6958" i="3"/>
  <c r="N6955" i="3"/>
  <c r="N6959" i="3"/>
  <c r="N6821" i="3"/>
  <c r="N6827" i="3"/>
  <c r="N6822" i="3"/>
  <c r="N6828" i="3"/>
  <c r="N6817" i="3"/>
  <c r="N6823" i="3"/>
  <c r="N6819" i="3"/>
  <c r="N6825" i="3"/>
  <c r="N6820" i="3"/>
  <c r="N6826" i="3"/>
  <c r="N6818" i="3"/>
  <c r="N6824" i="3"/>
  <c r="N6989" i="3"/>
  <c r="N6990" i="3"/>
  <c r="N6991" i="3"/>
  <c r="N7016" i="3"/>
  <c r="N7017" i="3"/>
  <c r="Q7092" i="3"/>
  <c r="Q7098" i="3"/>
  <c r="Q7093" i="3"/>
  <c r="Q7099" i="3"/>
  <c r="Q7094" i="3"/>
  <c r="Q7100" i="3"/>
  <c r="Q7090" i="3"/>
  <c r="Q7096" i="3"/>
  <c r="Q7091" i="3"/>
  <c r="Q7097" i="3"/>
  <c r="Q7095" i="3"/>
  <c r="N7010" i="3"/>
  <c r="N7011" i="3"/>
  <c r="N7012" i="3"/>
  <c r="N7014" i="3"/>
  <c r="N7015" i="3"/>
  <c r="N7013" i="3"/>
  <c r="Q6865" i="3"/>
  <c r="Q6866" i="3"/>
  <c r="Q6867" i="3"/>
  <c r="Q6869" i="3"/>
  <c r="Q6868" i="3"/>
  <c r="Q6864" i="3"/>
  <c r="Q6722" i="3"/>
  <c r="Q6728" i="3"/>
  <c r="Q6723" i="3"/>
  <c r="Q6729" i="3"/>
  <c r="Q6724" i="3"/>
  <c r="Q6726" i="3"/>
  <c r="Q6725" i="3"/>
  <c r="Q6727" i="3"/>
  <c r="Q6721" i="3"/>
  <c r="N7093" i="3"/>
  <c r="N7099" i="3"/>
  <c r="N7094" i="3"/>
  <c r="N7100" i="3"/>
  <c r="N7091" i="3"/>
  <c r="N7097" i="3"/>
  <c r="N7090" i="3"/>
  <c r="N7092" i="3"/>
  <c r="N7095" i="3"/>
  <c r="N7096" i="3"/>
  <c r="N7098" i="3"/>
  <c r="Q6893" i="3"/>
  <c r="Q6894" i="3"/>
  <c r="Q6892" i="3"/>
  <c r="Q6748" i="3"/>
  <c r="Q6754" i="3"/>
  <c r="Q6749" i="3"/>
  <c r="Q6755" i="3"/>
  <c r="Q6744" i="3"/>
  <c r="Q6750" i="3"/>
  <c r="Q6756" i="3"/>
  <c r="Q6746" i="3"/>
  <c r="Q6752" i="3"/>
  <c r="Q6747" i="3"/>
  <c r="Q6745" i="3"/>
  <c r="Q6753" i="3"/>
  <c r="Q6751" i="3"/>
  <c r="N6722" i="3"/>
  <c r="N6728" i="3"/>
  <c r="N6723" i="3"/>
  <c r="N6729" i="3"/>
  <c r="N6724" i="3"/>
  <c r="N6726" i="3"/>
  <c r="N6721" i="3"/>
  <c r="N6727" i="3"/>
  <c r="N6725" i="3"/>
  <c r="N6865" i="3"/>
  <c r="N6866" i="3"/>
  <c r="N6867" i="3"/>
  <c r="N6869" i="3"/>
  <c r="N6864" i="3"/>
  <c r="N6868" i="3"/>
  <c r="Q6821" i="3"/>
  <c r="Q6827" i="3"/>
  <c r="Q6822" i="3"/>
  <c r="Q6828" i="3"/>
  <c r="Q6817" i="3"/>
  <c r="Q6823" i="3"/>
  <c r="Q6819" i="3"/>
  <c r="Q6825" i="3"/>
  <c r="Q6820" i="3"/>
  <c r="Q6824" i="3"/>
  <c r="Q6818" i="3"/>
  <c r="Q6826" i="3"/>
  <c r="Q6911" i="3"/>
  <c r="Q6917" i="3"/>
  <c r="Q6923" i="3"/>
  <c r="Q6912" i="3"/>
  <c r="Q6918" i="3"/>
  <c r="Q6924" i="3"/>
  <c r="Q6907" i="3"/>
  <c r="Q6913" i="3"/>
  <c r="Q6919" i="3"/>
  <c r="Q6925" i="3"/>
  <c r="Q6909" i="3"/>
  <c r="Q6915" i="3"/>
  <c r="Q6921" i="3"/>
  <c r="Q6910" i="3"/>
  <c r="Q6916" i="3"/>
  <c r="Q6922" i="3"/>
  <c r="Q6908" i="3"/>
  <c r="Q6914" i="3"/>
  <c r="Q6920" i="3"/>
  <c r="Q6926" i="3"/>
  <c r="Q6859" i="3"/>
  <c r="Q6860" i="3"/>
  <c r="Q6861" i="3"/>
  <c r="Q6857" i="3"/>
  <c r="Q6863" i="3"/>
  <c r="Q6856" i="3"/>
  <c r="Q6858" i="3"/>
  <c r="Q6862" i="3"/>
  <c r="N7130" i="3"/>
  <c r="N7131" i="3"/>
  <c r="N7129" i="3"/>
  <c r="N6894" i="3"/>
  <c r="N6892" i="3"/>
  <c r="N6893" i="3"/>
  <c r="N6748" i="3"/>
  <c r="N6754" i="3"/>
  <c r="N6749" i="3"/>
  <c r="N6755" i="3"/>
  <c r="N6744" i="3"/>
  <c r="N6750" i="3"/>
  <c r="N6756" i="3"/>
  <c r="N6746" i="3"/>
  <c r="N6752" i="3"/>
  <c r="N6747" i="3"/>
  <c r="N6753" i="3"/>
  <c r="N6745" i="3"/>
  <c r="N6751" i="3"/>
  <c r="N6912" i="3"/>
  <c r="N6918" i="3"/>
  <c r="N6924" i="3"/>
  <c r="N6907" i="3"/>
  <c r="N6913" i="3"/>
  <c r="N6919" i="3"/>
  <c r="N6925" i="3"/>
  <c r="N6908" i="3"/>
  <c r="N6914" i="3"/>
  <c r="N6920" i="3"/>
  <c r="N6926" i="3"/>
  <c r="N6910" i="3"/>
  <c r="N6916" i="3"/>
  <c r="N6922" i="3"/>
  <c r="N6911" i="3"/>
  <c r="N6915" i="3"/>
  <c r="N6917" i="3"/>
  <c r="N6909" i="3"/>
  <c r="N6921" i="3"/>
  <c r="N6923" i="3"/>
  <c r="N6859" i="3"/>
  <c r="N6860" i="3"/>
  <c r="N6861" i="3"/>
  <c r="N6857" i="3"/>
  <c r="N6863" i="3"/>
  <c r="N6858" i="3"/>
  <c r="N6856" i="3"/>
  <c r="N6862" i="3"/>
  <c r="N6841" i="3"/>
  <c r="N6847" i="3"/>
  <c r="N6853" i="3"/>
  <c r="N6842" i="3"/>
  <c r="N6848" i="3"/>
  <c r="N6854" i="3"/>
  <c r="N6843" i="3"/>
  <c r="N6849" i="3"/>
  <c r="N6855" i="3"/>
  <c r="N6845" i="3"/>
  <c r="N6851" i="3"/>
  <c r="N6846" i="3"/>
  <c r="N6852" i="3"/>
  <c r="N6850" i="3"/>
  <c r="N6844" i="3"/>
  <c r="Q7010" i="3"/>
  <c r="Q7011" i="3"/>
  <c r="Q7014" i="3"/>
  <c r="Q7012" i="3"/>
  <c r="Q7013" i="3"/>
  <c r="Q7015" i="3"/>
  <c r="Q6974" i="3"/>
  <c r="Q6980" i="3"/>
  <c r="Q6986" i="3"/>
  <c r="Q6975" i="3"/>
  <c r="Q6981" i="3"/>
  <c r="Q6976" i="3"/>
  <c r="Q6982" i="3"/>
  <c r="Q6978" i="3"/>
  <c r="Q6984" i="3"/>
  <c r="Q6979" i="3"/>
  <c r="Q6985" i="3"/>
  <c r="Q6983" i="3"/>
  <c r="Q6977" i="3"/>
  <c r="Q6937" i="3"/>
  <c r="Q6943" i="3"/>
  <c r="Q6938" i="3"/>
  <c r="Q6944" i="3"/>
  <c r="Q6939" i="3"/>
  <c r="Q6945" i="3"/>
  <c r="Q6941" i="3"/>
  <c r="Q6942" i="3"/>
  <c r="Q6940" i="3"/>
  <c r="Q7035" i="3"/>
  <c r="Q7041" i="3"/>
  <c r="Q7036" i="3"/>
  <c r="Q7042" i="3"/>
  <c r="Q7033" i="3"/>
  <c r="Q7039" i="3"/>
  <c r="Q7037" i="3"/>
  <c r="Q7038" i="3"/>
  <c r="Q7043" i="3"/>
  <c r="Q7044" i="3"/>
  <c r="Q7040" i="3"/>
  <c r="Q7032" i="3"/>
  <c r="Q7034" i="3"/>
  <c r="Q7047" i="3"/>
  <c r="Q7048" i="3"/>
  <c r="Q7045" i="3"/>
  <c r="Q7051" i="3"/>
  <c r="Q7046" i="3"/>
  <c r="Q7049" i="3"/>
  <c r="Q7050" i="3"/>
  <c r="Q7052" i="3"/>
  <c r="N6938" i="3"/>
  <c r="N6944" i="3"/>
  <c r="N6939" i="3"/>
  <c r="N6945" i="3"/>
  <c r="N6940" i="3"/>
  <c r="N6942" i="3"/>
  <c r="N6937" i="3"/>
  <c r="N6941" i="3"/>
  <c r="N6943" i="3"/>
  <c r="N7035" i="3"/>
  <c r="N7041" i="3"/>
  <c r="N7036" i="3"/>
  <c r="N7042" i="3"/>
  <c r="N7037" i="3"/>
  <c r="N7043" i="3"/>
  <c r="N7033" i="3"/>
  <c r="N7039" i="3"/>
  <c r="N7034" i="3"/>
  <c r="N7040" i="3"/>
  <c r="N7038" i="3"/>
  <c r="N7044" i="3"/>
  <c r="N7032" i="3"/>
  <c r="N6975" i="3"/>
  <c r="N6981" i="3"/>
  <c r="N6976" i="3"/>
  <c r="N6982" i="3"/>
  <c r="N6979" i="3"/>
  <c r="N6985" i="3"/>
  <c r="N6983" i="3"/>
  <c r="N6984" i="3"/>
  <c r="N6974" i="3"/>
  <c r="N6986" i="3"/>
  <c r="N6977" i="3"/>
  <c r="N6978" i="3"/>
  <c r="N6980" i="3"/>
  <c r="Q6690" i="3"/>
  <c r="Q6689" i="3"/>
  <c r="Q6692" i="3"/>
  <c r="Q6688" i="3"/>
  <c r="Q6691" i="3"/>
  <c r="N7047" i="3"/>
  <c r="N7048" i="3"/>
  <c r="N7049" i="3"/>
  <c r="N7045" i="3"/>
  <c r="N7051" i="3"/>
  <c r="N7046" i="3"/>
  <c r="N7052" i="3"/>
  <c r="N7050" i="3"/>
  <c r="Q6841" i="3"/>
  <c r="Q6847" i="3"/>
  <c r="Q6853" i="3"/>
  <c r="Q6842" i="3"/>
  <c r="Q6848" i="3"/>
  <c r="Q6854" i="3"/>
  <c r="Q6843" i="3"/>
  <c r="Q6849" i="3"/>
  <c r="Q6855" i="3"/>
  <c r="Q6845" i="3"/>
  <c r="Q6851" i="3"/>
  <c r="Q6844" i="3"/>
  <c r="Q6846" i="3"/>
  <c r="Q6852" i="3"/>
  <c r="Q6850" i="3"/>
  <c r="Q7130" i="3"/>
  <c r="Q7129" i="3"/>
  <c r="Q7131" i="3"/>
  <c r="Q7016" i="3"/>
  <c r="Q7017" i="3"/>
  <c r="Q6989" i="3"/>
  <c r="Q6991" i="3"/>
  <c r="Q6990" i="3"/>
  <c r="N6690" i="3"/>
  <c r="N6688" i="3"/>
  <c r="N6691" i="3"/>
  <c r="N6689" i="3"/>
  <c r="N6692" i="3"/>
  <c r="N7151" i="3"/>
  <c r="N7149" i="3"/>
  <c r="N7147" i="3"/>
  <c r="N7152" i="3"/>
  <c r="N7148" i="3"/>
  <c r="N7145" i="3"/>
  <c r="N7146" i="3"/>
  <c r="N7150" i="3"/>
  <c r="Q7000" i="3"/>
  <c r="Q6998" i="3"/>
  <c r="Q7001" i="3"/>
  <c r="Q7008" i="3"/>
  <c r="Q7006" i="3"/>
  <c r="Q7004" i="3"/>
  <c r="Q7007" i="3"/>
  <c r="Q7005" i="3"/>
  <c r="Q6997" i="3"/>
  <c r="Q7002" i="3"/>
  <c r="Q6996" i="3"/>
  <c r="Q7003" i="3"/>
  <c r="Q6999" i="3"/>
  <c r="N6935" i="3"/>
  <c r="N6933" i="3"/>
  <c r="N6936" i="3"/>
  <c r="N6934" i="3"/>
  <c r="N6876" i="3"/>
  <c r="N6881" i="3"/>
  <c r="N6882" i="3"/>
  <c r="N6883" i="3"/>
  <c r="N6879" i="3"/>
  <c r="N6880" i="3"/>
  <c r="N6877" i="3"/>
  <c r="N6878" i="3"/>
  <c r="N6884" i="3"/>
  <c r="Q7139" i="3"/>
  <c r="Q7144" i="3"/>
  <c r="Q7141" i="3"/>
  <c r="Q7138" i="3"/>
  <c r="Q7140" i="3"/>
  <c r="Q7143" i="3"/>
  <c r="Q7142" i="3"/>
  <c r="Q6965" i="3"/>
  <c r="Q6963" i="3"/>
  <c r="Q6964" i="3"/>
  <c r="Q6969" i="3"/>
  <c r="Q6967" i="3"/>
  <c r="Q6973" i="3"/>
  <c r="Q6968" i="3"/>
  <c r="Q6971" i="3"/>
  <c r="Q6970" i="3"/>
  <c r="Q6972" i="3"/>
  <c r="Q6966" i="3"/>
  <c r="Q6706" i="3"/>
  <c r="Q6708" i="3"/>
  <c r="Q6710" i="3"/>
  <c r="Q6712" i="3"/>
  <c r="Q6714" i="3"/>
  <c r="Q6713" i="3"/>
  <c r="Q6707" i="3"/>
  <c r="Q6711" i="3"/>
  <c r="Q6705" i="3"/>
  <c r="Q6709" i="3"/>
  <c r="N6832" i="3"/>
  <c r="N6829" i="3"/>
  <c r="N6830" i="3"/>
  <c r="N6831" i="3"/>
  <c r="M6893" i="3"/>
  <c r="M6892" i="3"/>
  <c r="M6894" i="3"/>
  <c r="M7124" i="3"/>
  <c r="M7126" i="3"/>
  <c r="M7128" i="3"/>
  <c r="M7125" i="3"/>
  <c r="M7123" i="3"/>
  <c r="M7127" i="3"/>
  <c r="Q6870" i="3"/>
  <c r="Q6872" i="3"/>
  <c r="Q6874" i="3"/>
  <c r="Q6873" i="3"/>
  <c r="Q6871" i="3"/>
  <c r="Q6875" i="3"/>
  <c r="Q6694" i="3"/>
  <c r="Q6696" i="3"/>
  <c r="Q6698" i="3"/>
  <c r="Q6700" i="3"/>
  <c r="Q6702" i="3"/>
  <c r="Q6704" i="3"/>
  <c r="Q6695" i="3"/>
  <c r="Q6699" i="3"/>
  <c r="Q6703" i="3"/>
  <c r="Q6697" i="3"/>
  <c r="Q6701" i="3"/>
  <c r="Q6693" i="3"/>
  <c r="N6777" i="3"/>
  <c r="N6775" i="3"/>
  <c r="N6773" i="3"/>
  <c r="N6770" i="3"/>
  <c r="N6781" i="3"/>
  <c r="N6782" i="3"/>
  <c r="N6776" i="3"/>
  <c r="N6779" i="3"/>
  <c r="N6772" i="3"/>
  <c r="N6769" i="3"/>
  <c r="N6774" i="3"/>
  <c r="N6780" i="3"/>
  <c r="N6778" i="3"/>
  <c r="N6783" i="3"/>
  <c r="N6771" i="3"/>
  <c r="Q7115" i="3"/>
  <c r="Q7120" i="3"/>
  <c r="Q7105" i="3"/>
  <c r="Q7110" i="3"/>
  <c r="Q7117" i="3"/>
  <c r="Q7122" i="3"/>
  <c r="Q7108" i="3"/>
  <c r="Q7107" i="3"/>
  <c r="Q7114" i="3"/>
  <c r="Q7121" i="3"/>
  <c r="Q7112" i="3"/>
  <c r="Q7109" i="3"/>
  <c r="Q7111" i="3"/>
  <c r="Q7106" i="3"/>
  <c r="Q7116" i="3"/>
  <c r="Q7118" i="3"/>
  <c r="Q7119" i="3"/>
  <c r="Q7104" i="3"/>
  <c r="Q7113" i="3"/>
  <c r="O6731" i="3"/>
  <c r="O6735" i="3"/>
  <c r="O6736" i="3"/>
  <c r="O6730" i="3"/>
  <c r="O6734" i="3"/>
  <c r="O6732" i="3"/>
  <c r="O6733" i="3"/>
  <c r="N7132" i="3"/>
  <c r="N7137" i="3"/>
  <c r="N7135" i="3"/>
  <c r="N7134" i="3"/>
  <c r="N7136" i="3"/>
  <c r="N7133" i="3"/>
  <c r="Q7061" i="3"/>
  <c r="Q7059" i="3"/>
  <c r="Q7062" i="3"/>
  <c r="Q7060" i="3"/>
  <c r="M7011" i="3"/>
  <c r="M7010" i="3"/>
  <c r="M7013" i="3"/>
  <c r="M7012" i="3"/>
  <c r="M7014" i="3"/>
  <c r="M7015" i="3"/>
  <c r="O6779" i="3"/>
  <c r="O6777" i="3"/>
  <c r="O6775" i="3"/>
  <c r="O6769" i="3"/>
  <c r="O6772" i="3"/>
  <c r="O6782" i="3"/>
  <c r="O6773" i="3"/>
  <c r="O6776" i="3"/>
  <c r="O6780" i="3"/>
  <c r="O6781" i="3"/>
  <c r="O6783" i="3"/>
  <c r="O6770" i="3"/>
  <c r="O6778" i="3"/>
  <c r="O6774" i="3"/>
  <c r="O6771" i="3"/>
  <c r="N6836" i="3"/>
  <c r="N6840" i="3"/>
  <c r="N6839" i="3"/>
  <c r="N6837" i="3"/>
  <c r="N6838" i="3"/>
  <c r="N6835" i="3"/>
  <c r="O6803" i="3"/>
  <c r="O6801" i="3"/>
  <c r="O6799" i="3"/>
  <c r="O6792" i="3"/>
  <c r="O6800" i="3"/>
  <c r="O6805" i="3"/>
  <c r="O6797" i="3"/>
  <c r="O6806" i="3"/>
  <c r="O6795" i="3"/>
  <c r="O6793" i="3"/>
  <c r="O6796" i="3"/>
  <c r="O6804" i="3"/>
  <c r="O6794" i="3"/>
  <c r="O6798" i="3"/>
  <c r="O6807" i="3"/>
  <c r="O6802" i="3"/>
  <c r="O6827" i="3"/>
  <c r="O6825" i="3"/>
  <c r="O6823" i="3"/>
  <c r="O6824" i="3"/>
  <c r="O6818" i="3"/>
  <c r="O6820" i="3"/>
  <c r="O6821" i="3"/>
  <c r="O6822" i="3"/>
  <c r="O6819" i="3"/>
  <c r="O6826" i="3"/>
  <c r="O6817" i="3"/>
  <c r="O6828" i="3"/>
  <c r="M6738" i="3"/>
  <c r="M6740" i="3"/>
  <c r="M6742" i="3"/>
  <c r="M6739" i="3"/>
  <c r="M6741" i="3"/>
  <c r="M6737" i="3"/>
  <c r="M6743" i="3"/>
  <c r="M7018" i="3"/>
  <c r="M7029" i="3"/>
  <c r="M7027" i="3"/>
  <c r="M7023" i="3"/>
  <c r="M7026" i="3"/>
  <c r="M7021" i="3"/>
  <c r="M7024" i="3"/>
  <c r="M7019" i="3"/>
  <c r="M7022" i="3"/>
  <c r="M7030" i="3"/>
  <c r="M7020" i="3"/>
  <c r="M7031" i="3"/>
  <c r="M7028" i="3"/>
  <c r="M7025" i="3"/>
  <c r="O7054" i="3"/>
  <c r="O7056" i="3"/>
  <c r="O7058" i="3"/>
  <c r="O7057" i="3"/>
  <c r="O7055" i="3"/>
  <c r="O7053" i="3"/>
  <c r="M7074" i="3"/>
  <c r="M7076" i="3"/>
  <c r="M7078" i="3"/>
  <c r="M7080" i="3"/>
  <c r="M7075" i="3"/>
  <c r="M7077" i="3"/>
  <c r="M7081" i="3"/>
  <c r="M7079" i="3"/>
  <c r="M7073" i="3"/>
  <c r="M7082" i="3"/>
  <c r="M7083" i="3"/>
  <c r="O6814" i="3"/>
  <c r="O6812" i="3"/>
  <c r="O6810" i="3"/>
  <c r="O6808" i="3"/>
  <c r="O6816" i="3"/>
  <c r="O6815" i="3"/>
  <c r="O6809" i="3"/>
  <c r="O6811" i="3"/>
  <c r="O6813" i="3"/>
  <c r="M6830" i="3"/>
  <c r="M6832" i="3"/>
  <c r="M6831" i="3"/>
  <c r="M6829" i="3"/>
  <c r="O6886" i="3"/>
  <c r="O6888" i="3"/>
  <c r="O6890" i="3"/>
  <c r="O6885" i="3"/>
  <c r="O6889" i="3"/>
  <c r="O6891" i="3"/>
  <c r="O6887" i="3"/>
  <c r="O6960" i="3"/>
  <c r="O6962" i="3"/>
  <c r="O6961" i="3"/>
  <c r="O6974" i="3"/>
  <c r="O6976" i="3"/>
  <c r="O6978" i="3"/>
  <c r="O6980" i="3"/>
  <c r="O6982" i="3"/>
  <c r="O6984" i="3"/>
  <c r="O6986" i="3"/>
  <c r="O6985" i="3"/>
  <c r="O6983" i="3"/>
  <c r="O6979" i="3"/>
  <c r="O6977" i="3"/>
  <c r="O6981" i="3"/>
  <c r="O6975" i="3"/>
  <c r="Q7055" i="3"/>
  <c r="Q7058" i="3"/>
  <c r="Q7053" i="3"/>
  <c r="Q7057" i="3"/>
  <c r="Q7054" i="3"/>
  <c r="Q7056" i="3"/>
  <c r="N6994" i="3"/>
  <c r="N6992" i="3"/>
  <c r="N6995" i="3"/>
  <c r="N6993" i="3"/>
  <c r="Q6742" i="3"/>
  <c r="Q6740" i="3"/>
  <c r="Q6739" i="3"/>
  <c r="Q6737" i="3"/>
  <c r="Q6741" i="3"/>
  <c r="Q6743" i="3"/>
  <c r="Q6738" i="3"/>
  <c r="M7154" i="3"/>
  <c r="M7156" i="3"/>
  <c r="M7158" i="3"/>
  <c r="M7159" i="3"/>
  <c r="M7155" i="3"/>
  <c r="M7157" i="3"/>
  <c r="M7153" i="3"/>
  <c r="O6729" i="3"/>
  <c r="O6727" i="3"/>
  <c r="O6726" i="3"/>
  <c r="O6721" i="3"/>
  <c r="O6722" i="3"/>
  <c r="O6725" i="3"/>
  <c r="O6723" i="3"/>
  <c r="O6728" i="3"/>
  <c r="O6724" i="3"/>
  <c r="O6862" i="3"/>
  <c r="O6860" i="3"/>
  <c r="O6858" i="3"/>
  <c r="O6856" i="3"/>
  <c r="O6861" i="3"/>
  <c r="O6857" i="3"/>
  <c r="O6859" i="3"/>
  <c r="O6863" i="3"/>
  <c r="O6876" i="3"/>
  <c r="O6878" i="3"/>
  <c r="O6880" i="3"/>
  <c r="O6882" i="3"/>
  <c r="O6884" i="3"/>
  <c r="O6881" i="3"/>
  <c r="O6877" i="3"/>
  <c r="O6879" i="3"/>
  <c r="O6883" i="3"/>
  <c r="O7068" i="3"/>
  <c r="O7070" i="3"/>
  <c r="O7069" i="3"/>
  <c r="O7072" i="3"/>
  <c r="O7071" i="3"/>
  <c r="M7060" i="3"/>
  <c r="M7059" i="3"/>
  <c r="M7062" i="3"/>
  <c r="M7061" i="3"/>
  <c r="O7046" i="3"/>
  <c r="O7048" i="3"/>
  <c r="O7050" i="3"/>
  <c r="O7052" i="3"/>
  <c r="O7051" i="3"/>
  <c r="O7047" i="3"/>
  <c r="O7045" i="3"/>
  <c r="O7049" i="3"/>
  <c r="O7139" i="3"/>
  <c r="O7144" i="3"/>
  <c r="O7142" i="3"/>
  <c r="O7143" i="3"/>
  <c r="O7138" i="3"/>
  <c r="O7141" i="3"/>
  <c r="O7140" i="3"/>
  <c r="N6685" i="3"/>
  <c r="Q5746" i="3"/>
  <c r="M1110" i="3"/>
  <c r="M6879" i="3"/>
  <c r="M6877" i="3"/>
  <c r="M6880" i="3"/>
  <c r="M6883" i="3"/>
  <c r="M6882" i="3"/>
  <c r="M6876" i="3"/>
  <c r="M6881" i="3"/>
  <c r="M6878" i="3"/>
  <c r="M6884" i="3"/>
  <c r="M7051" i="3"/>
  <c r="M7047" i="3"/>
  <c r="M7045" i="3"/>
  <c r="M7050" i="3"/>
  <c r="M7048" i="3"/>
  <c r="M7049" i="3"/>
  <c r="M7046" i="3"/>
  <c r="M7052" i="3"/>
  <c r="M6989" i="3"/>
  <c r="M6990" i="3"/>
  <c r="M6991" i="3"/>
  <c r="M1480" i="3"/>
  <c r="M3150" i="3"/>
  <c r="O3208" i="3"/>
  <c r="O3211" i="3"/>
  <c r="Q3455" i="3"/>
  <c r="N5168" i="3"/>
  <c r="N5739" i="3"/>
  <c r="Q5749" i="3"/>
  <c r="M1717" i="3"/>
  <c r="O6618" i="3"/>
  <c r="M2208" i="3"/>
  <c r="N2565" i="3"/>
  <c r="N3451" i="3"/>
  <c r="O3819" i="3"/>
  <c r="M5073" i="3"/>
  <c r="Q5744" i="3"/>
  <c r="N5769" i="3"/>
  <c r="O5743" i="3"/>
  <c r="M1713" i="3"/>
  <c r="M1715" i="3"/>
  <c r="M6792" i="3"/>
  <c r="M6794" i="3"/>
  <c r="M6796" i="3"/>
  <c r="M6798" i="3"/>
  <c r="M6800" i="3"/>
  <c r="M6802" i="3"/>
  <c r="M6804" i="3"/>
  <c r="M6806" i="3"/>
  <c r="M6799" i="3"/>
  <c r="M6797" i="3"/>
  <c r="M6795" i="3"/>
  <c r="M6803" i="3"/>
  <c r="M6807" i="3"/>
  <c r="M6793" i="3"/>
  <c r="M6801" i="3"/>
  <c r="M6805" i="3"/>
  <c r="M6874" i="3"/>
  <c r="M6871" i="3"/>
  <c r="M6872" i="3"/>
  <c r="M6870" i="3"/>
  <c r="M6875" i="3"/>
  <c r="M6873" i="3"/>
  <c r="M6834" i="3"/>
  <c r="M6833" i="3"/>
  <c r="O7094" i="3"/>
  <c r="O7091" i="3"/>
  <c r="O7096" i="3"/>
  <c r="O7097" i="3"/>
  <c r="O7090" i="3"/>
  <c r="O7099" i="3"/>
  <c r="O7093" i="3"/>
  <c r="O7100" i="3"/>
  <c r="O7092" i="3"/>
  <c r="O7098" i="3"/>
  <c r="O7095" i="3"/>
  <c r="M7104" i="3"/>
  <c r="M7106" i="3"/>
  <c r="M7108" i="3"/>
  <c r="M7110" i="3"/>
  <c r="M7112" i="3"/>
  <c r="M7114" i="3"/>
  <c r="M7116" i="3"/>
  <c r="M7118" i="3"/>
  <c r="M7120" i="3"/>
  <c r="M7122" i="3"/>
  <c r="M7111" i="3"/>
  <c r="M7113" i="3"/>
  <c r="M7109" i="3"/>
  <c r="M7105" i="3"/>
  <c r="M7115" i="3"/>
  <c r="M7119" i="3"/>
  <c r="M7107" i="3"/>
  <c r="M7117" i="3"/>
  <c r="M7121" i="3"/>
  <c r="O7064" i="3"/>
  <c r="O7066" i="3"/>
  <c r="O7067" i="3"/>
  <c r="O7063" i="3"/>
  <c r="O7065" i="3"/>
  <c r="M6758" i="3"/>
  <c r="M6760" i="3"/>
  <c r="M6757" i="3"/>
  <c r="M6761" i="3"/>
  <c r="M6759" i="3"/>
  <c r="O6908" i="3"/>
  <c r="O6910" i="3"/>
  <c r="O6912" i="3"/>
  <c r="O6914" i="3"/>
  <c r="O6916" i="3"/>
  <c r="O6918" i="3"/>
  <c r="O6920" i="3"/>
  <c r="O6922" i="3"/>
  <c r="O6924" i="3"/>
  <c r="O6926" i="3"/>
  <c r="O6917" i="3"/>
  <c r="O6915" i="3"/>
  <c r="O6909" i="3"/>
  <c r="O6921" i="3"/>
  <c r="O6907" i="3"/>
  <c r="O6911" i="3"/>
  <c r="O6923" i="3"/>
  <c r="O6919" i="3"/>
  <c r="O6913" i="3"/>
  <c r="O6925" i="3"/>
  <c r="O6946" i="3"/>
  <c r="O6948" i="3"/>
  <c r="O6950" i="3"/>
  <c r="O6952" i="3"/>
  <c r="O6954" i="3"/>
  <c r="O6947" i="3"/>
  <c r="O6953" i="3"/>
  <c r="O6949" i="3"/>
  <c r="O6951" i="3"/>
  <c r="M6931" i="3"/>
  <c r="M6928" i="3"/>
  <c r="M6927" i="3"/>
  <c r="M6930" i="3"/>
  <c r="M6932" i="3"/>
  <c r="M6929" i="3"/>
  <c r="O6896" i="3"/>
  <c r="O6898" i="3"/>
  <c r="O6900" i="3"/>
  <c r="O6902" i="3"/>
  <c r="O6904" i="3"/>
  <c r="O6906" i="3"/>
  <c r="O6905" i="3"/>
  <c r="O6903" i="3"/>
  <c r="O6897" i="3"/>
  <c r="O6901" i="3"/>
  <c r="O6899" i="3"/>
  <c r="O6895" i="3"/>
  <c r="M7130" i="3"/>
  <c r="M7129" i="3"/>
  <c r="M7131" i="3"/>
  <c r="M6981" i="3"/>
  <c r="M6979" i="3"/>
  <c r="M6977" i="3"/>
  <c r="M6982" i="3"/>
  <c r="M6980" i="3"/>
  <c r="M6974" i="3"/>
  <c r="M6983" i="3"/>
  <c r="M6986" i="3"/>
  <c r="M6976" i="3"/>
  <c r="M6984" i="3"/>
  <c r="M6978" i="3"/>
  <c r="M6985" i="3"/>
  <c r="M6975" i="3"/>
  <c r="N6760" i="3"/>
  <c r="N6759" i="3"/>
  <c r="N6757" i="3"/>
  <c r="N6758" i="3"/>
  <c r="N6761" i="3"/>
  <c r="N6740" i="3"/>
  <c r="N6738" i="3"/>
  <c r="N6737" i="3"/>
  <c r="N6742" i="3"/>
  <c r="N6739" i="3"/>
  <c r="N6743" i="3"/>
  <c r="N6741" i="3"/>
  <c r="N6962" i="3"/>
  <c r="N6961" i="3"/>
  <c r="N6960" i="3"/>
  <c r="N7072" i="3"/>
  <c r="N7070" i="3"/>
  <c r="N7071" i="3"/>
  <c r="N7069" i="3"/>
  <c r="N7068" i="3"/>
  <c r="Q7079" i="3"/>
  <c r="Q7074" i="3"/>
  <c r="Q7081" i="3"/>
  <c r="Q7073" i="3"/>
  <c r="Q7076" i="3"/>
  <c r="Q7080" i="3"/>
  <c r="Q7077" i="3"/>
  <c r="Q7078" i="3"/>
  <c r="Q7075" i="3"/>
  <c r="N7062" i="3"/>
  <c r="N7061" i="3"/>
  <c r="N7059" i="3"/>
  <c r="N7060" i="3"/>
  <c r="Q1664" i="3"/>
  <c r="N5770" i="3"/>
  <c r="O6851" i="3"/>
  <c r="O6849" i="3"/>
  <c r="O6847" i="3"/>
  <c r="O6848" i="3"/>
  <c r="O6853" i="3"/>
  <c r="O6843" i="3"/>
  <c r="O6854" i="3"/>
  <c r="O6842" i="3"/>
  <c r="O6845" i="3"/>
  <c r="O6855" i="3"/>
  <c r="O6852" i="3"/>
  <c r="O6841" i="3"/>
  <c r="O6846" i="3"/>
  <c r="O6850" i="3"/>
  <c r="O6844" i="3"/>
  <c r="Q7072" i="3"/>
  <c r="Q7069" i="3"/>
  <c r="Q7070" i="3"/>
  <c r="Q7071" i="3"/>
  <c r="Q7068" i="3"/>
  <c r="Q3452" i="3"/>
  <c r="Q5745" i="3"/>
  <c r="N5762" i="3"/>
  <c r="M1112" i="3"/>
  <c r="M6744" i="3"/>
  <c r="M6746" i="3"/>
  <c r="M6748" i="3"/>
  <c r="M6750" i="3"/>
  <c r="M6752" i="3"/>
  <c r="M6754" i="3"/>
  <c r="M6756" i="3"/>
  <c r="M6751" i="3"/>
  <c r="M6749" i="3"/>
  <c r="M6747" i="3"/>
  <c r="M6745" i="3"/>
  <c r="M6753" i="3"/>
  <c r="M6755" i="3"/>
  <c r="Q3456" i="3"/>
  <c r="N5405" i="3"/>
  <c r="N5917" i="3"/>
  <c r="N5694" i="3"/>
  <c r="N5757" i="3"/>
  <c r="O6361" i="3"/>
  <c r="O739" i="3"/>
  <c r="O6628" i="3"/>
  <c r="Q1576" i="3"/>
  <c r="Q3210" i="3"/>
  <c r="Q3458" i="3"/>
  <c r="M4842" i="3"/>
  <c r="N5361" i="3"/>
  <c r="M5871" i="3"/>
  <c r="N5765" i="3"/>
  <c r="O6630" i="3"/>
  <c r="M2155" i="3"/>
  <c r="N2561" i="3"/>
  <c r="M2981" i="3"/>
  <c r="N3454" i="3"/>
  <c r="N5403" i="3"/>
  <c r="M5551" i="3"/>
  <c r="Q5331" i="3"/>
  <c r="N5692" i="3"/>
  <c r="N5767" i="3"/>
  <c r="Q5748" i="3"/>
  <c r="N5756" i="3"/>
  <c r="O6095" i="3"/>
  <c r="O6834" i="3"/>
  <c r="O6833" i="3"/>
  <c r="M7090" i="3"/>
  <c r="M7092" i="3"/>
  <c r="M7094" i="3"/>
  <c r="M7096" i="3"/>
  <c r="M7098" i="3"/>
  <c r="M7100" i="3"/>
  <c r="M7099" i="3"/>
  <c r="M7093" i="3"/>
  <c r="M7097" i="3"/>
  <c r="M7091" i="3"/>
  <c r="M7095" i="3"/>
  <c r="O7108" i="3"/>
  <c r="O7115" i="3"/>
  <c r="O7120" i="3"/>
  <c r="O7106" i="3"/>
  <c r="O7113" i="3"/>
  <c r="O7118" i="3"/>
  <c r="O7122" i="3"/>
  <c r="O7119" i="3"/>
  <c r="O7121" i="3"/>
  <c r="O7112" i="3"/>
  <c r="O7116" i="3"/>
  <c r="O7105" i="3"/>
  <c r="O7109" i="3"/>
  <c r="O7111" i="3"/>
  <c r="O7107" i="3"/>
  <c r="O7104" i="3"/>
  <c r="O7110" i="3"/>
  <c r="O7117" i="3"/>
  <c r="O7114" i="3"/>
  <c r="M7064" i="3"/>
  <c r="M7066" i="3"/>
  <c r="M7067" i="3"/>
  <c r="M7063" i="3"/>
  <c r="M7065" i="3"/>
  <c r="O6759" i="3"/>
  <c r="O6760" i="3"/>
  <c r="O6761" i="3"/>
  <c r="O6758" i="3"/>
  <c r="O6757" i="3"/>
  <c r="M6910" i="3"/>
  <c r="M6915" i="3"/>
  <c r="M6922" i="3"/>
  <c r="M6909" i="3"/>
  <c r="M6914" i="3"/>
  <c r="M6917" i="3"/>
  <c r="M6925" i="3"/>
  <c r="M6907" i="3"/>
  <c r="M6918" i="3"/>
  <c r="M6921" i="3"/>
  <c r="M6919" i="3"/>
  <c r="M6924" i="3"/>
  <c r="M6913" i="3"/>
  <c r="M6916" i="3"/>
  <c r="M6908" i="3"/>
  <c r="M6911" i="3"/>
  <c r="M6926" i="3"/>
  <c r="M6912" i="3"/>
  <c r="M6923" i="3"/>
  <c r="M6920" i="3"/>
  <c r="M6946" i="3"/>
  <c r="M6952" i="3"/>
  <c r="M6953" i="3"/>
  <c r="M6951" i="3"/>
  <c r="M6948" i="3"/>
  <c r="M6949" i="3"/>
  <c r="M6954" i="3"/>
  <c r="M6950" i="3"/>
  <c r="M6947" i="3"/>
  <c r="O6928" i="3"/>
  <c r="O6930" i="3"/>
  <c r="O6932" i="3"/>
  <c r="O6927" i="3"/>
  <c r="O6931" i="3"/>
  <c r="O6929" i="3"/>
  <c r="M6898" i="3"/>
  <c r="M6903" i="3"/>
  <c r="M6901" i="3"/>
  <c r="M6900" i="3"/>
  <c r="M6906" i="3"/>
  <c r="M6904" i="3"/>
  <c r="M6895" i="3"/>
  <c r="M6896" i="3"/>
  <c r="M6897" i="3"/>
  <c r="M6905" i="3"/>
  <c r="M6902" i="3"/>
  <c r="M6899" i="3"/>
  <c r="O7130" i="3"/>
  <c r="O7131" i="3"/>
  <c r="O7129" i="3"/>
  <c r="O7032" i="3"/>
  <c r="O7034" i="3"/>
  <c r="O7036" i="3"/>
  <c r="O7038" i="3"/>
  <c r="O7040" i="3"/>
  <c r="O7042" i="3"/>
  <c r="O7044" i="3"/>
  <c r="O7033" i="3"/>
  <c r="O7039" i="3"/>
  <c r="O7037" i="3"/>
  <c r="O7043" i="3"/>
  <c r="O7041" i="3"/>
  <c r="O7035" i="3"/>
  <c r="Q6716" i="3"/>
  <c r="Q6718" i="3"/>
  <c r="Q6720" i="3"/>
  <c r="Q6717" i="3"/>
  <c r="Q6719" i="3"/>
  <c r="N7079" i="3"/>
  <c r="N7077" i="3"/>
  <c r="N7073" i="3"/>
  <c r="N7078" i="3"/>
  <c r="N7074" i="3"/>
  <c r="N7081" i="3"/>
  <c r="N7075" i="3"/>
  <c r="N7080" i="3"/>
  <c r="N7076" i="3"/>
  <c r="Q1661" i="3"/>
  <c r="M2150" i="3"/>
  <c r="M2152" i="3"/>
  <c r="M2984" i="3"/>
  <c r="M2979" i="3"/>
  <c r="M5072" i="3"/>
  <c r="Q5382" i="3"/>
  <c r="M5071" i="3"/>
  <c r="N5691" i="3"/>
  <c r="M2755" i="3"/>
  <c r="O2420" i="3"/>
  <c r="Q2643" i="3"/>
  <c r="M2982" i="3"/>
  <c r="M5545" i="3"/>
  <c r="N5165" i="3"/>
  <c r="M5325" i="3"/>
  <c r="N5763" i="3"/>
  <c r="Q5743" i="3"/>
  <c r="M6420" i="3"/>
  <c r="O66" i="3"/>
  <c r="M947" i="3"/>
  <c r="N6674" i="3"/>
  <c r="O6622" i="3"/>
  <c r="M2212" i="3"/>
  <c r="M2980" i="3"/>
  <c r="Q3451" i="3"/>
  <c r="O5188" i="3"/>
  <c r="Q5297" i="3"/>
  <c r="N5771" i="3"/>
  <c r="M5852" i="3"/>
  <c r="Q5747" i="3"/>
  <c r="N1523" i="3"/>
  <c r="M1088" i="3"/>
  <c r="O1053" i="3"/>
  <c r="O6838" i="3"/>
  <c r="O6836" i="3"/>
  <c r="O6837" i="3"/>
  <c r="O6840" i="3"/>
  <c r="O6835" i="3"/>
  <c r="O6839" i="3"/>
  <c r="O6870" i="3"/>
  <c r="O6872" i="3"/>
  <c r="O6874" i="3"/>
  <c r="O6871" i="3"/>
  <c r="O6875" i="3"/>
  <c r="O6873" i="3"/>
  <c r="N6508" i="3"/>
  <c r="N6683" i="3"/>
  <c r="N6506" i="3"/>
  <c r="N6682" i="3"/>
  <c r="O6629" i="3"/>
  <c r="Q1577" i="3"/>
  <c r="M1599" i="3"/>
  <c r="M2210" i="3"/>
  <c r="N2566" i="3"/>
  <c r="M3262" i="3"/>
  <c r="O3212" i="3"/>
  <c r="N3455" i="3"/>
  <c r="Q2931" i="3"/>
  <c r="O3817" i="3"/>
  <c r="N3457" i="3"/>
  <c r="Q3454" i="3"/>
  <c r="M4214" i="3"/>
  <c r="Q4151" i="3"/>
  <c r="N5362" i="3"/>
  <c r="M4524" i="3"/>
  <c r="O4385" i="3"/>
  <c r="N5169" i="3"/>
  <c r="Q5295" i="3"/>
  <c r="Q5299" i="3"/>
  <c r="N5773" i="3"/>
  <c r="N5758" i="3"/>
  <c r="N5761" i="3"/>
  <c r="M5845" i="3"/>
  <c r="N5911" i="3"/>
  <c r="N5912" i="3"/>
  <c r="Q5857" i="3"/>
  <c r="N5760" i="3"/>
  <c r="N6680" i="3"/>
  <c r="Q6474" i="3"/>
  <c r="N6507" i="3"/>
  <c r="O6094" i="3"/>
  <c r="O845" i="3"/>
  <c r="M201" i="3"/>
  <c r="M1716" i="3"/>
  <c r="M4548" i="3"/>
  <c r="M988" i="3"/>
  <c r="M3016" i="3"/>
  <c r="M6836" i="3"/>
  <c r="M6838" i="3"/>
  <c r="M6840" i="3"/>
  <c r="M6839" i="3"/>
  <c r="M6835" i="3"/>
  <c r="M6837" i="3"/>
  <c r="O6766" i="3"/>
  <c r="O6764" i="3"/>
  <c r="O6762" i="3"/>
  <c r="O6767" i="3"/>
  <c r="O6763" i="3"/>
  <c r="O6768" i="3"/>
  <c r="O6765" i="3"/>
  <c r="M6987" i="3"/>
  <c r="M6988" i="3"/>
  <c r="O6956" i="3"/>
  <c r="O6958" i="3"/>
  <c r="O6959" i="3"/>
  <c r="O6957" i="3"/>
  <c r="O6955" i="3"/>
  <c r="M6784" i="3"/>
  <c r="M6786" i="3"/>
  <c r="M6788" i="3"/>
  <c r="M6790" i="3"/>
  <c r="M6785" i="3"/>
  <c r="M6791" i="3"/>
  <c r="M6787" i="3"/>
  <c r="M6789" i="3"/>
  <c r="O6938" i="3"/>
  <c r="O6940" i="3"/>
  <c r="O6942" i="3"/>
  <c r="O6944" i="3"/>
  <c r="O6937" i="3"/>
  <c r="O6941" i="3"/>
  <c r="O6939" i="3"/>
  <c r="O6945" i="3"/>
  <c r="O6943" i="3"/>
  <c r="O6934" i="3"/>
  <c r="O6936" i="3"/>
  <c r="O6935" i="3"/>
  <c r="O6933" i="3"/>
  <c r="M7042" i="3"/>
  <c r="M7040" i="3"/>
  <c r="M7036" i="3"/>
  <c r="M7037" i="3"/>
  <c r="M7035" i="3"/>
  <c r="M7032" i="3"/>
  <c r="M7038" i="3"/>
  <c r="M7044" i="3"/>
  <c r="M7034" i="3"/>
  <c r="M7041" i="3"/>
  <c r="M7033" i="3"/>
  <c r="M7039" i="3"/>
  <c r="M7043" i="3"/>
  <c r="Q6994" i="3"/>
  <c r="Q6992" i="3"/>
  <c r="Q6993" i="3"/>
  <c r="Q6995" i="3"/>
  <c r="N7156" i="3"/>
  <c r="N7154" i="3"/>
  <c r="N7159" i="3"/>
  <c r="N7158" i="3"/>
  <c r="N7155" i="3"/>
  <c r="N7157" i="3"/>
  <c r="N7153" i="3"/>
  <c r="Q3453" i="3"/>
  <c r="N5768" i="3"/>
  <c r="M6818" i="3"/>
  <c r="M6820" i="3"/>
  <c r="M6822" i="3"/>
  <c r="M6824" i="3"/>
  <c r="M6826" i="3"/>
  <c r="M6828" i="3"/>
  <c r="M6823" i="3"/>
  <c r="M6821" i="3"/>
  <c r="M6819" i="3"/>
  <c r="M6827" i="3"/>
  <c r="M6817" i="3"/>
  <c r="M6825" i="3"/>
  <c r="O6742" i="3"/>
  <c r="O6740" i="3"/>
  <c r="O6738" i="3"/>
  <c r="O6737" i="3"/>
  <c r="O6743" i="3"/>
  <c r="O6741" i="3"/>
  <c r="O6739" i="3"/>
  <c r="M7053" i="3"/>
  <c r="M7056" i="3"/>
  <c r="M7055" i="3"/>
  <c r="M7054" i="3"/>
  <c r="M7058" i="3"/>
  <c r="M7057" i="3"/>
  <c r="O7079" i="3"/>
  <c r="O7077" i="3"/>
  <c r="O7078" i="3"/>
  <c r="O7075" i="3"/>
  <c r="O7073" i="3"/>
  <c r="O7074" i="3"/>
  <c r="O7081" i="3"/>
  <c r="O7076" i="3"/>
  <c r="O7080" i="3"/>
  <c r="O7082" i="3"/>
  <c r="O7083" i="3"/>
  <c r="M6808" i="3"/>
  <c r="M6810" i="3"/>
  <c r="M6812" i="3"/>
  <c r="M6814" i="3"/>
  <c r="M6816" i="3"/>
  <c r="M6811" i="3"/>
  <c r="M6809" i="3"/>
  <c r="M6813" i="3"/>
  <c r="M6815" i="3"/>
  <c r="H715" i="7"/>
  <c r="S6889" i="3" s="1"/>
  <c r="M6886" i="3"/>
  <c r="M6891" i="3"/>
  <c r="M6885" i="3"/>
  <c r="M6890" i="3"/>
  <c r="M6889" i="3"/>
  <c r="M6887" i="3"/>
  <c r="M6888" i="3"/>
  <c r="M6962" i="3"/>
  <c r="M6960" i="3"/>
  <c r="M6961" i="3"/>
  <c r="N1520" i="3"/>
  <c r="Q1675" i="3"/>
  <c r="M2419" i="3"/>
  <c r="N5406" i="3"/>
  <c r="O4388" i="3"/>
  <c r="N5697" i="3"/>
  <c r="M5873" i="3"/>
  <c r="N5766" i="3"/>
  <c r="M564" i="3"/>
  <c r="M6866" i="3"/>
  <c r="M6865" i="3"/>
  <c r="M6868" i="3"/>
  <c r="M6869" i="3"/>
  <c r="M6867" i="3"/>
  <c r="M6864" i="3"/>
  <c r="O6988" i="3"/>
  <c r="O6987" i="3"/>
  <c r="M6957" i="3"/>
  <c r="M6955" i="3"/>
  <c r="M6956" i="3"/>
  <c r="M6959" i="3"/>
  <c r="M6958" i="3"/>
  <c r="M6944" i="3"/>
  <c r="M6940" i="3"/>
  <c r="M6945" i="3"/>
  <c r="M6943" i="3"/>
  <c r="M6939" i="3"/>
  <c r="M6942" i="3"/>
  <c r="M6938" i="3"/>
  <c r="M6941" i="3"/>
  <c r="M6937" i="3"/>
  <c r="N6788" i="3"/>
  <c r="N6786" i="3"/>
  <c r="N6784" i="3"/>
  <c r="N6785" i="3"/>
  <c r="N6789" i="3"/>
  <c r="N6790" i="3"/>
  <c r="N6787" i="3"/>
  <c r="N6791" i="3"/>
  <c r="M6730" i="3"/>
  <c r="M6732" i="3"/>
  <c r="M6734" i="3"/>
  <c r="M6736" i="3"/>
  <c r="M6735" i="3"/>
  <c r="M6731" i="3"/>
  <c r="M6733" i="3"/>
  <c r="O7016" i="3"/>
  <c r="O7017" i="3"/>
  <c r="O7149" i="3"/>
  <c r="O7151" i="3"/>
  <c r="O7145" i="3"/>
  <c r="O7147" i="3"/>
  <c r="O7148" i="3"/>
  <c r="O7152" i="3"/>
  <c r="O7150" i="3"/>
  <c r="O7146" i="3"/>
  <c r="N6716" i="3"/>
  <c r="N6718" i="3"/>
  <c r="N6717" i="3"/>
  <c r="N6719" i="3"/>
  <c r="N6720" i="3"/>
  <c r="N6677" i="3"/>
  <c r="N6736" i="3"/>
  <c r="N6731" i="3"/>
  <c r="N6732" i="3"/>
  <c r="N6735" i="3"/>
  <c r="N6734" i="3"/>
  <c r="N6730" i="3"/>
  <c r="N6733" i="3"/>
  <c r="N1517" i="3"/>
  <c r="N2564" i="3"/>
  <c r="N5764" i="3"/>
  <c r="O6755" i="3"/>
  <c r="O6753" i="3"/>
  <c r="O6751" i="3"/>
  <c r="O6745" i="3"/>
  <c r="O6748" i="3"/>
  <c r="O6754" i="3"/>
  <c r="O6746" i="3"/>
  <c r="O6749" i="3"/>
  <c r="O6752" i="3"/>
  <c r="O6756" i="3"/>
  <c r="O6744" i="3"/>
  <c r="O6747" i="3"/>
  <c r="O6750" i="3"/>
  <c r="M7068" i="3"/>
  <c r="M7070" i="3"/>
  <c r="M7072" i="3"/>
  <c r="M7069" i="3"/>
  <c r="M7071" i="3"/>
  <c r="M7138" i="3"/>
  <c r="M7140" i="3"/>
  <c r="M7142" i="3"/>
  <c r="M7144" i="3"/>
  <c r="M7141" i="3"/>
  <c r="M7143" i="3"/>
  <c r="M7139" i="3"/>
  <c r="O7018" i="3"/>
  <c r="O7020" i="3"/>
  <c r="O7022" i="3"/>
  <c r="O7024" i="3"/>
  <c r="O7026" i="3"/>
  <c r="O7028" i="3"/>
  <c r="O7030" i="3"/>
  <c r="O7031" i="3"/>
  <c r="O7027" i="3"/>
  <c r="O7021" i="3"/>
  <c r="O7029" i="3"/>
  <c r="O7023" i="3"/>
  <c r="O7019" i="3"/>
  <c r="O7025" i="3"/>
  <c r="O6829" i="3"/>
  <c r="O6832" i="3"/>
  <c r="O6830" i="3"/>
  <c r="O6831" i="3"/>
  <c r="O6990" i="3"/>
  <c r="O6989" i="3"/>
  <c r="O6991" i="3"/>
  <c r="N6646" i="3"/>
  <c r="N6684" i="3"/>
  <c r="Q1676" i="3"/>
  <c r="N3453" i="3"/>
  <c r="O4386" i="3"/>
  <c r="Q5300" i="3"/>
  <c r="N1522" i="3"/>
  <c r="O131" i="3"/>
  <c r="M6762" i="3"/>
  <c r="M6764" i="3"/>
  <c r="M6766" i="3"/>
  <c r="M6768" i="3"/>
  <c r="M6765" i="3"/>
  <c r="M6767" i="3"/>
  <c r="M6763" i="3"/>
  <c r="O6790" i="3"/>
  <c r="O6788" i="3"/>
  <c r="O6786" i="3"/>
  <c r="O6789" i="3"/>
  <c r="O6785" i="3"/>
  <c r="O6787" i="3"/>
  <c r="O6784" i="3"/>
  <c r="O6791" i="3"/>
  <c r="M6933" i="3"/>
  <c r="M6935" i="3"/>
  <c r="M6936" i="3"/>
  <c r="M6934" i="3"/>
  <c r="N6871" i="3"/>
  <c r="N6870" i="3"/>
  <c r="N6872" i="3"/>
  <c r="N6874" i="3"/>
  <c r="N6875" i="3"/>
  <c r="N6873" i="3"/>
  <c r="Q6735" i="3"/>
  <c r="Q6733" i="3"/>
  <c r="Q6731" i="3"/>
  <c r="Q6734" i="3"/>
  <c r="Q6730" i="3"/>
  <c r="Q6736" i="3"/>
  <c r="Q6732" i="3"/>
  <c r="N6681" i="3"/>
  <c r="O6632" i="3"/>
  <c r="M6360" i="3"/>
  <c r="N6678" i="3"/>
  <c r="M1916" i="3"/>
  <c r="Q1674" i="3"/>
  <c r="N1519" i="3"/>
  <c r="O1720" i="3"/>
  <c r="Q1673" i="3"/>
  <c r="M2026" i="3"/>
  <c r="M2512" i="3"/>
  <c r="M2539" i="3"/>
  <c r="O2710" i="3"/>
  <c r="M2718" i="3"/>
  <c r="O2709" i="3"/>
  <c r="N3321" i="3"/>
  <c r="O3822" i="3"/>
  <c r="N3456" i="3"/>
  <c r="M3839" i="3"/>
  <c r="O4389" i="3"/>
  <c r="M4522" i="3"/>
  <c r="M4843" i="3"/>
  <c r="O4947" i="3"/>
  <c r="N5477" i="3"/>
  <c r="Q5294" i="3"/>
  <c r="M5844" i="3"/>
  <c r="N5170" i="3"/>
  <c r="M5338" i="3"/>
  <c r="Q6065" i="3"/>
  <c r="N6509" i="3"/>
  <c r="M6182" i="3"/>
  <c r="N1524" i="3"/>
  <c r="M4550" i="3"/>
  <c r="M194" i="3"/>
  <c r="M36" i="3"/>
  <c r="M4547" i="3"/>
  <c r="M566" i="3"/>
  <c r="M157" i="3"/>
  <c r="O6864" i="3"/>
  <c r="O6866" i="3"/>
  <c r="O6868" i="3"/>
  <c r="O6865" i="3"/>
  <c r="O6869" i="3"/>
  <c r="O6867" i="3"/>
  <c r="M6694" i="3"/>
  <c r="M6696" i="3"/>
  <c r="M6698" i="3"/>
  <c r="M6700" i="3"/>
  <c r="M6702" i="3"/>
  <c r="M6704" i="3"/>
  <c r="M6693" i="3"/>
  <c r="M6695" i="3"/>
  <c r="M6697" i="3"/>
  <c r="M6699" i="3"/>
  <c r="M6701" i="3"/>
  <c r="M6703" i="3"/>
  <c r="O6706" i="3"/>
  <c r="O6708" i="3"/>
  <c r="O6710" i="3"/>
  <c r="O6712" i="3"/>
  <c r="O6714" i="3"/>
  <c r="O6707" i="3"/>
  <c r="O6711" i="3"/>
  <c r="O6709" i="3"/>
  <c r="O6705" i="3"/>
  <c r="O6713" i="3"/>
  <c r="O6996" i="3"/>
  <c r="O6998" i="3"/>
  <c r="O7000" i="3"/>
  <c r="O7002" i="3"/>
  <c r="O7004" i="3"/>
  <c r="O7006" i="3"/>
  <c r="O7008" i="3"/>
  <c r="O6999" i="3"/>
  <c r="O6997" i="3"/>
  <c r="O7001" i="3"/>
  <c r="O7007" i="3"/>
  <c r="O7005" i="3"/>
  <c r="O7003" i="3"/>
  <c r="O6992" i="3"/>
  <c r="O6994" i="3"/>
  <c r="O6995" i="3"/>
  <c r="O6993" i="3"/>
  <c r="O6964" i="3"/>
  <c r="O6966" i="3"/>
  <c r="O6968" i="3"/>
  <c r="O6970" i="3"/>
  <c r="O6972" i="3"/>
  <c r="O6967" i="3"/>
  <c r="O6965" i="3"/>
  <c r="O6971" i="3"/>
  <c r="O6963" i="3"/>
  <c r="O6969" i="3"/>
  <c r="O6973" i="3"/>
  <c r="O7103" i="3"/>
  <c r="O7101" i="3"/>
  <c r="O7102" i="3"/>
  <c r="O7132" i="3"/>
  <c r="O7137" i="3"/>
  <c r="O7134" i="3"/>
  <c r="O7135" i="3"/>
  <c r="O7133" i="3"/>
  <c r="O7136" i="3"/>
  <c r="N7055" i="3"/>
  <c r="N7053" i="3"/>
  <c r="N7056" i="3"/>
  <c r="N7057" i="3"/>
  <c r="N7058" i="3"/>
  <c r="N7054" i="3"/>
  <c r="Q7153" i="3"/>
  <c r="Q7158" i="3"/>
  <c r="Q7156" i="3"/>
  <c r="Q7155" i="3"/>
  <c r="Q7154" i="3"/>
  <c r="Q7157" i="3"/>
  <c r="Q7159" i="3"/>
  <c r="N6694" i="3"/>
  <c r="N6696" i="3"/>
  <c r="N6698" i="3"/>
  <c r="N6700" i="3"/>
  <c r="N6702" i="3"/>
  <c r="N6704" i="3"/>
  <c r="N6695" i="3"/>
  <c r="N6699" i="3"/>
  <c r="N6703" i="3"/>
  <c r="N6697" i="3"/>
  <c r="N6701" i="3"/>
  <c r="N6693" i="3"/>
  <c r="M6716" i="3"/>
  <c r="M6718" i="3"/>
  <c r="M6720" i="3"/>
  <c r="M6717" i="3"/>
  <c r="M6719" i="3"/>
  <c r="N6988" i="3"/>
  <c r="N6987" i="3"/>
  <c r="M5853" i="3"/>
  <c r="Q6790" i="3"/>
  <c r="Q6786" i="3"/>
  <c r="Q6788" i="3"/>
  <c r="Q6791" i="3"/>
  <c r="Q6789" i="3"/>
  <c r="Q6784" i="3"/>
  <c r="Q6785" i="3"/>
  <c r="Q6787" i="3"/>
  <c r="Q6840" i="3"/>
  <c r="Q6838" i="3"/>
  <c r="Q6837" i="3"/>
  <c r="Q6836" i="3"/>
  <c r="Q6835" i="3"/>
  <c r="Q6839" i="3"/>
  <c r="N6675" i="3"/>
  <c r="Q1672" i="3"/>
  <c r="Q1671" i="3"/>
  <c r="Q2633" i="3"/>
  <c r="O2774" i="3"/>
  <c r="N3323" i="3"/>
  <c r="O5186" i="3"/>
  <c r="M5331" i="3"/>
  <c r="O6694" i="3"/>
  <c r="O6696" i="3"/>
  <c r="O6698" i="3"/>
  <c r="O6700" i="3"/>
  <c r="O6702" i="3"/>
  <c r="O6704" i="3"/>
  <c r="O6695" i="3"/>
  <c r="O6699" i="3"/>
  <c r="O6703" i="3"/>
  <c r="O6697" i="3"/>
  <c r="O6701" i="3"/>
  <c r="O6693" i="3"/>
  <c r="M6706" i="3"/>
  <c r="M6708" i="3"/>
  <c r="M6710" i="3"/>
  <c r="M6712" i="3"/>
  <c r="M6714" i="3"/>
  <c r="M6705" i="3"/>
  <c r="M6707" i="3"/>
  <c r="M6709" i="3"/>
  <c r="M6711" i="3"/>
  <c r="M6713" i="3"/>
  <c r="M7005" i="3"/>
  <c r="M7004" i="3"/>
  <c r="M6997" i="3"/>
  <c r="M7007" i="3"/>
  <c r="M6998" i="3"/>
  <c r="M7002" i="3"/>
  <c r="M6996" i="3"/>
  <c r="M6999" i="3"/>
  <c r="M7001" i="3"/>
  <c r="M7006" i="3"/>
  <c r="M7003" i="3"/>
  <c r="M7000" i="3"/>
  <c r="M7008" i="3"/>
  <c r="M6994" i="3"/>
  <c r="M6992" i="3"/>
  <c r="M6995" i="3"/>
  <c r="M6993" i="3"/>
  <c r="M6970" i="3"/>
  <c r="M6968" i="3"/>
  <c r="M6972" i="3"/>
  <c r="M6971" i="3"/>
  <c r="M6965" i="3"/>
  <c r="M6973" i="3"/>
  <c r="M6969" i="3"/>
  <c r="M6966" i="3"/>
  <c r="M6964" i="3"/>
  <c r="M6967" i="3"/>
  <c r="M6963" i="3"/>
  <c r="M7102" i="3"/>
  <c r="M7101" i="3"/>
  <c r="M7103" i="3"/>
  <c r="O7084" i="3"/>
  <c r="O7086" i="3"/>
  <c r="O7087" i="3"/>
  <c r="O7088" i="3"/>
  <c r="O7085" i="3"/>
  <c r="M7132" i="3"/>
  <c r="M7134" i="3"/>
  <c r="M7136" i="3"/>
  <c r="M7135" i="3"/>
  <c r="M7137" i="3"/>
  <c r="M7133" i="3"/>
  <c r="Q7064" i="3"/>
  <c r="Q7066" i="3"/>
  <c r="Q7067" i="3"/>
  <c r="Q7065" i="3"/>
  <c r="Q7063" i="3"/>
  <c r="N6812" i="3"/>
  <c r="N6810" i="3"/>
  <c r="N6808" i="3"/>
  <c r="N6816" i="3"/>
  <c r="N6815" i="3"/>
  <c r="N6811" i="3"/>
  <c r="N6814" i="3"/>
  <c r="N6813" i="3"/>
  <c r="N6809" i="3"/>
  <c r="M6842" i="3"/>
  <c r="M6844" i="3"/>
  <c r="M6846" i="3"/>
  <c r="M6848" i="3"/>
  <c r="M6850" i="3"/>
  <c r="M6852" i="3"/>
  <c r="M6854" i="3"/>
  <c r="M6847" i="3"/>
  <c r="M6845" i="3"/>
  <c r="M6843" i="3"/>
  <c r="M6851" i="3"/>
  <c r="M6849" i="3"/>
  <c r="M6853" i="3"/>
  <c r="M6855" i="3"/>
  <c r="M6841" i="3"/>
  <c r="M7146" i="3"/>
  <c r="M7148" i="3"/>
  <c r="M7150" i="3"/>
  <c r="M7152" i="3"/>
  <c r="M7149" i="3"/>
  <c r="M7147" i="3"/>
  <c r="M7151" i="3"/>
  <c r="M7145" i="3"/>
  <c r="Q7146" i="3"/>
  <c r="Q7151" i="3"/>
  <c r="Q7150" i="3"/>
  <c r="Q7147" i="3"/>
  <c r="Q7148" i="3"/>
  <c r="Q7152" i="3"/>
  <c r="Q7145" i="3"/>
  <c r="Q7149" i="3"/>
  <c r="Q1663" i="3"/>
  <c r="M6722" i="3"/>
  <c r="M6724" i="3"/>
  <c r="M6726" i="3"/>
  <c r="M6728" i="3"/>
  <c r="M6727" i="3"/>
  <c r="M6725" i="3"/>
  <c r="M6723" i="3"/>
  <c r="M6721" i="3"/>
  <c r="M6729" i="3"/>
  <c r="M6856" i="3"/>
  <c r="M6858" i="3"/>
  <c r="M6860" i="3"/>
  <c r="M6862" i="3"/>
  <c r="M6857" i="3"/>
  <c r="M6859" i="3"/>
  <c r="M6863" i="3"/>
  <c r="M6861" i="3"/>
  <c r="O7060" i="3"/>
  <c r="O7062" i="3"/>
  <c r="O7061" i="3"/>
  <c r="O7059" i="3"/>
  <c r="N6676" i="3"/>
  <c r="Q1662" i="3"/>
  <c r="Q1670" i="3"/>
  <c r="N3565" i="3"/>
  <c r="O4513" i="3"/>
  <c r="N5913" i="3"/>
  <c r="M6276" i="3"/>
  <c r="O6716" i="3"/>
  <c r="O6718" i="3"/>
  <c r="O6717" i="3"/>
  <c r="O6719" i="3"/>
  <c r="O6720" i="3"/>
  <c r="O6892" i="3"/>
  <c r="O6894" i="3"/>
  <c r="O6893" i="3"/>
  <c r="O7010" i="3"/>
  <c r="O7012" i="3"/>
  <c r="O7014" i="3"/>
  <c r="O7013" i="3"/>
  <c r="O7015" i="3"/>
  <c r="O7011" i="3"/>
  <c r="O7154" i="3"/>
  <c r="O7156" i="3"/>
  <c r="O7155" i="3"/>
  <c r="O7158" i="3"/>
  <c r="O7159" i="3"/>
  <c r="O7153" i="3"/>
  <c r="O7157" i="3"/>
  <c r="M7016" i="3"/>
  <c r="M7017" i="3"/>
  <c r="M6770" i="3"/>
  <c r="M6772" i="3"/>
  <c r="M6774" i="3"/>
  <c r="M6776" i="3"/>
  <c r="M6778" i="3"/>
  <c r="M6780" i="3"/>
  <c r="M6782" i="3"/>
  <c r="M6775" i="3"/>
  <c r="M6773" i="3"/>
  <c r="M6771" i="3"/>
  <c r="M6781" i="3"/>
  <c r="M6779" i="3"/>
  <c r="M6777" i="3"/>
  <c r="M6769" i="3"/>
  <c r="M6783" i="3"/>
  <c r="O7127" i="3"/>
  <c r="O7125" i="3"/>
  <c r="O7128" i="3"/>
  <c r="O7126" i="3"/>
  <c r="O7123" i="3"/>
  <c r="O7124" i="3"/>
  <c r="M7084" i="3"/>
  <c r="M7086" i="3"/>
  <c r="M7088" i="3"/>
  <c r="M7087" i="3"/>
  <c r="M7085" i="3"/>
  <c r="Q6759" i="3"/>
  <c r="Q6757" i="3"/>
  <c r="Q6760" i="3"/>
  <c r="Q6761" i="3"/>
  <c r="Q6758" i="3"/>
  <c r="Q7024" i="3"/>
  <c r="Q7022" i="3"/>
  <c r="Q7018" i="3"/>
  <c r="Q7031" i="3"/>
  <c r="Q7020" i="3"/>
  <c r="Q7026" i="3"/>
  <c r="Q7023" i="3"/>
  <c r="Q7029" i="3"/>
  <c r="Q7027" i="3"/>
  <c r="Q7030" i="3"/>
  <c r="Q7019" i="3"/>
  <c r="Q7025" i="3"/>
  <c r="Q7021" i="3"/>
  <c r="Q7028" i="3"/>
  <c r="M2731" i="3"/>
  <c r="M2723" i="3"/>
  <c r="M2725" i="3"/>
  <c r="M2729" i="3"/>
  <c r="M2726" i="3"/>
  <c r="O6291" i="3"/>
  <c r="O6288" i="3"/>
  <c r="O6290" i="3"/>
  <c r="M2727" i="3"/>
  <c r="N671" i="3"/>
  <c r="N667" i="3"/>
  <c r="N669" i="3"/>
  <c r="N672" i="3"/>
  <c r="N670" i="3"/>
  <c r="O524" i="3"/>
  <c r="O519" i="3"/>
  <c r="O522" i="3"/>
  <c r="M5276" i="3"/>
  <c r="M5272" i="3"/>
  <c r="M5277" i="3"/>
  <c r="N668" i="3"/>
  <c r="Q4538" i="3"/>
  <c r="Q4541" i="3"/>
  <c r="Q4537" i="3"/>
  <c r="Q4536" i="3"/>
  <c r="M1469" i="3"/>
  <c r="M1470" i="3"/>
  <c r="M1476" i="3"/>
  <c r="M1474" i="3"/>
  <c r="M1472" i="3"/>
  <c r="O4528" i="3"/>
  <c r="O4522" i="3"/>
  <c r="O4521" i="3"/>
  <c r="O4527" i="3"/>
  <c r="O4523" i="3"/>
  <c r="O736" i="3"/>
  <c r="M824" i="3"/>
  <c r="M827" i="3"/>
  <c r="M826" i="3"/>
  <c r="O2853" i="3"/>
  <c r="O2854" i="3"/>
  <c r="O2850" i="3"/>
  <c r="O2852" i="3"/>
  <c r="M5273" i="3"/>
  <c r="M1506" i="3"/>
  <c r="M1878" i="3"/>
  <c r="M1882" i="3"/>
  <c r="M1881" i="3"/>
  <c r="M6074" i="3"/>
  <c r="M6076" i="3"/>
  <c r="M6077" i="3"/>
  <c r="M6073" i="3"/>
  <c r="M6075" i="3"/>
  <c r="M6631" i="3"/>
  <c r="M6629" i="3"/>
  <c r="M2457" i="3"/>
  <c r="M2465" i="3"/>
  <c r="M5275" i="3"/>
  <c r="M3268" i="3"/>
  <c r="M3269" i="3"/>
  <c r="M3279" i="3"/>
  <c r="M3274" i="3"/>
  <c r="M3275" i="3"/>
  <c r="M6469" i="3"/>
  <c r="M6466" i="3"/>
  <c r="Q6403" i="3"/>
  <c r="Q6396" i="3"/>
  <c r="M1414" i="3"/>
  <c r="M1415" i="3"/>
  <c r="M1416" i="3"/>
  <c r="M1504" i="3"/>
  <c r="O1264" i="3"/>
  <c r="O1262" i="3"/>
  <c r="O1446" i="3"/>
  <c r="O1448" i="3"/>
  <c r="M2467" i="3"/>
  <c r="M2470" i="3"/>
  <c r="M2471" i="3"/>
  <c r="M2472" i="3"/>
  <c r="M2851" i="3"/>
  <c r="M2854" i="3"/>
  <c r="M2852" i="3"/>
  <c r="M2850" i="3"/>
  <c r="M2855" i="3"/>
  <c r="M5167" i="3"/>
  <c r="M5165" i="3"/>
  <c r="M5170" i="3"/>
  <c r="M5003" i="3"/>
  <c r="M5005" i="3"/>
  <c r="M5004" i="3"/>
  <c r="M5006" i="3"/>
  <c r="M5008" i="3"/>
  <c r="M5744" i="3"/>
  <c r="M5747" i="3"/>
  <c r="M5743" i="3"/>
  <c r="M5741" i="3"/>
  <c r="Q2375" i="3"/>
  <c r="Q2377" i="3"/>
  <c r="Q2381" i="3"/>
  <c r="O1675" i="3"/>
  <c r="O1662" i="3"/>
  <c r="O1674" i="3"/>
  <c r="M1755" i="3"/>
  <c r="M1747" i="3"/>
  <c r="M1750" i="3"/>
  <c r="M1756" i="3"/>
  <c r="O6490" i="3"/>
  <c r="O6489" i="3"/>
  <c r="O6580" i="3"/>
  <c r="O6584" i="3"/>
  <c r="M1267" i="3"/>
  <c r="M1269" i="3"/>
  <c r="O2997" i="3"/>
  <c r="O3000" i="3"/>
  <c r="O2999" i="3"/>
  <c r="M3312" i="3"/>
  <c r="M3319" i="3"/>
  <c r="M6400" i="3"/>
  <c r="M6402" i="3"/>
  <c r="M6398" i="3"/>
  <c r="M6399" i="3"/>
  <c r="M6403" i="3"/>
  <c r="M6396" i="3"/>
  <c r="M6397" i="3"/>
  <c r="Q1905" i="3"/>
  <c r="Q1902" i="3"/>
  <c r="Q1906" i="3"/>
  <c r="N5474" i="3"/>
  <c r="N5472" i="3"/>
  <c r="N5476" i="3"/>
  <c r="N5480" i="3"/>
  <c r="N5484" i="3"/>
  <c r="N5475" i="3"/>
  <c r="N5479" i="3"/>
  <c r="N5481" i="3"/>
  <c r="N5483" i="3"/>
  <c r="N5482" i="3"/>
  <c r="N5478" i="3"/>
  <c r="N5473" i="3"/>
  <c r="N5486" i="3"/>
  <c r="M2630" i="3"/>
  <c r="M2629" i="3"/>
  <c r="M2627" i="3"/>
  <c r="O3393" i="3"/>
  <c r="O3395" i="3"/>
  <c r="O3394" i="3"/>
  <c r="O3397" i="3"/>
  <c r="O3391" i="3"/>
  <c r="M2447" i="3"/>
  <c r="M2443" i="3"/>
  <c r="M2449" i="3"/>
  <c r="M2441" i="3"/>
  <c r="M2450" i="3"/>
  <c r="M2448" i="3"/>
  <c r="M2439" i="3"/>
  <c r="M2444" i="3"/>
  <c r="M2446" i="3"/>
  <c r="M4389" i="3"/>
  <c r="M4387" i="3"/>
  <c r="M4384" i="3"/>
  <c r="M4515" i="3"/>
  <c r="M4513" i="3"/>
  <c r="O5171" i="3"/>
  <c r="O5172" i="3"/>
  <c r="O5173" i="3"/>
  <c r="M2473" i="3"/>
  <c r="O2032" i="3"/>
  <c r="O2030" i="3"/>
  <c r="O6491" i="3"/>
  <c r="O1623" i="3"/>
  <c r="O1911" i="3"/>
  <c r="O1907" i="3"/>
  <c r="M2563" i="3"/>
  <c r="M2564" i="3"/>
  <c r="M2562" i="3"/>
  <c r="Q1415" i="3"/>
  <c r="Q1416" i="3"/>
  <c r="Q1414" i="3"/>
  <c r="Q1413" i="3"/>
  <c r="H407" i="7"/>
  <c r="O1500" i="3"/>
  <c r="O1499" i="3"/>
  <c r="O1501" i="3"/>
  <c r="M3355" i="3"/>
  <c r="M3352" i="3"/>
  <c r="M3354" i="3"/>
  <c r="M3356" i="3"/>
  <c r="M6472" i="3"/>
  <c r="N5622" i="3"/>
  <c r="N5621" i="3"/>
  <c r="Q3501" i="3"/>
  <c r="Q3499" i="3"/>
  <c r="O6552" i="3"/>
  <c r="M1887" i="3"/>
  <c r="O2069" i="3"/>
  <c r="O2413" i="3"/>
  <c r="O2313" i="3"/>
  <c r="M1886" i="3"/>
  <c r="M2415" i="3"/>
  <c r="N2293" i="3"/>
  <c r="M2753" i="3"/>
  <c r="Q2636" i="3"/>
  <c r="M2756" i="3"/>
  <c r="N3141" i="3"/>
  <c r="Q3498" i="3"/>
  <c r="N4013" i="3"/>
  <c r="M4166" i="3"/>
  <c r="M4168" i="3"/>
  <c r="M4537" i="3"/>
  <c r="M4532" i="3"/>
  <c r="M5390" i="3"/>
  <c r="Q5332" i="3"/>
  <c r="O5257" i="3"/>
  <c r="M5385" i="3"/>
  <c r="N5623" i="3"/>
  <c r="M6148" i="3"/>
  <c r="Q6150" i="3"/>
  <c r="M6418" i="3"/>
  <c r="O846" i="3"/>
  <c r="O315" i="3"/>
  <c r="M2805" i="3"/>
  <c r="O1964" i="3"/>
  <c r="O1960" i="3"/>
  <c r="O1955" i="3"/>
  <c r="O3533" i="3"/>
  <c r="O3537" i="3"/>
  <c r="O3535" i="3"/>
  <c r="O2685" i="3"/>
  <c r="O2687" i="3"/>
  <c r="O2686" i="3"/>
  <c r="O1949" i="3"/>
  <c r="O1952" i="3"/>
  <c r="O4242" i="3"/>
  <c r="O4243" i="3"/>
  <c r="O4240" i="3"/>
  <c r="M4529" i="3"/>
  <c r="M4527" i="3"/>
  <c r="O5031" i="3"/>
  <c r="O5038" i="3"/>
  <c r="M798" i="3"/>
  <c r="M799" i="3"/>
  <c r="N1890" i="3"/>
  <c r="N1889" i="3"/>
  <c r="Q2639" i="3"/>
  <c r="M962" i="3"/>
  <c r="M966" i="3"/>
  <c r="Q214" i="3"/>
  <c r="Q216" i="3"/>
  <c r="N6522" i="3"/>
  <c r="Q6511" i="3"/>
  <c r="O1606" i="3"/>
  <c r="M1573" i="3"/>
  <c r="O1954" i="3"/>
  <c r="O2011" i="3"/>
  <c r="O2319" i="3"/>
  <c r="M2535" i="3"/>
  <c r="Q2642" i="3"/>
  <c r="N3137" i="3"/>
  <c r="N3135" i="3"/>
  <c r="N3136" i="3"/>
  <c r="Q2956" i="3"/>
  <c r="M3842" i="3"/>
  <c r="M4943" i="3"/>
  <c r="M4533" i="3"/>
  <c r="Q5330" i="3"/>
  <c r="N5351" i="3"/>
  <c r="M6010" i="3"/>
  <c r="O5255" i="3"/>
  <c r="N6061" i="3"/>
  <c r="N6058" i="3"/>
  <c r="N5970" i="3"/>
  <c r="M6063" i="3"/>
  <c r="N6060" i="3"/>
  <c r="Q6147" i="3"/>
  <c r="Q6152" i="3"/>
  <c r="N6361" i="3"/>
  <c r="O2009" i="3"/>
  <c r="O255" i="3"/>
  <c r="M1149" i="3"/>
  <c r="M1231" i="3"/>
  <c r="N6519" i="3"/>
  <c r="O1600" i="3"/>
  <c r="Q2645" i="3"/>
  <c r="O3144" i="3"/>
  <c r="O3329" i="3"/>
  <c r="M5553" i="3"/>
  <c r="M5326" i="3"/>
  <c r="N5349" i="3"/>
  <c r="M6012" i="3"/>
  <c r="O1859" i="3"/>
  <c r="M2807" i="3"/>
  <c r="O4088" i="3"/>
  <c r="M1891" i="3"/>
  <c r="M1899" i="3"/>
  <c r="O660" i="3"/>
  <c r="O648" i="3"/>
  <c r="O5307" i="3"/>
  <c r="O5305" i="3"/>
  <c r="M4874" i="3"/>
  <c r="M4872" i="3"/>
  <c r="Q5970" i="3"/>
  <c r="Q5971" i="3"/>
  <c r="N1813" i="3"/>
  <c r="N1812" i="3"/>
  <c r="M6421" i="3"/>
  <c r="P2894" i="3"/>
  <c r="O5395" i="3"/>
  <c r="O4445" i="3"/>
  <c r="M4538" i="3"/>
  <c r="M6014" i="3"/>
  <c r="O3749" i="3"/>
  <c r="O1704" i="3"/>
  <c r="O1710" i="3"/>
  <c r="O1703" i="3"/>
  <c r="M4981" i="3"/>
  <c r="M4982" i="3"/>
  <c r="M4979" i="3"/>
  <c r="N6609" i="3"/>
  <c r="Q6582" i="3"/>
  <c r="M1461" i="3"/>
  <c r="O1858" i="3"/>
  <c r="M1570" i="3"/>
  <c r="Q2634" i="3"/>
  <c r="Q2632" i="3"/>
  <c r="N3140" i="3"/>
  <c r="M3709" i="3"/>
  <c r="M4541" i="3"/>
  <c r="N5350" i="3"/>
  <c r="M5328" i="3"/>
  <c r="M5355" i="3"/>
  <c r="N5355" i="3"/>
  <c r="N5620" i="3"/>
  <c r="Q6142" i="3"/>
  <c r="O2680" i="3"/>
  <c r="M1281" i="3"/>
  <c r="O2793" i="3"/>
  <c r="M1052" i="3"/>
  <c r="O64" i="3"/>
  <c r="M1478" i="3"/>
  <c r="M1483" i="3"/>
  <c r="M2050" i="3"/>
  <c r="M2054" i="3"/>
  <c r="M2158" i="3"/>
  <c r="M2153" i="3"/>
  <c r="M1165" i="3"/>
  <c r="M1164" i="3"/>
  <c r="O2195" i="3"/>
  <c r="O2198" i="3"/>
  <c r="Q3212" i="3"/>
  <c r="O527" i="3"/>
  <c r="O535" i="3"/>
  <c r="Q1565" i="3"/>
  <c r="Q1566" i="3"/>
  <c r="N6615" i="3"/>
  <c r="N1817" i="3"/>
  <c r="O2421" i="3"/>
  <c r="M2030" i="3"/>
  <c r="Q2631" i="3"/>
  <c r="M2538" i="3"/>
  <c r="M3245" i="3"/>
  <c r="M3705" i="3"/>
  <c r="M4536" i="3"/>
  <c r="M5353" i="3"/>
  <c r="Q5967" i="3"/>
  <c r="M6274" i="3"/>
  <c r="M1888" i="3"/>
  <c r="M795" i="3"/>
  <c r="M3468" i="3"/>
  <c r="M3466" i="3"/>
  <c r="M3464" i="3"/>
  <c r="N6649" i="3"/>
  <c r="O6569" i="3"/>
  <c r="Q6514" i="3"/>
  <c r="N1814" i="3"/>
  <c r="N2292" i="3"/>
  <c r="M2944" i="3"/>
  <c r="Q2933" i="3"/>
  <c r="O4449" i="3"/>
  <c r="M5351" i="3"/>
  <c r="M5875" i="3"/>
  <c r="N1811" i="3"/>
  <c r="M4762" i="3"/>
  <c r="O3595" i="3"/>
  <c r="O647" i="3"/>
  <c r="O257" i="3"/>
  <c r="O2684" i="3"/>
  <c r="M985" i="3"/>
  <c r="N6611" i="3"/>
  <c r="M1482" i="3"/>
  <c r="M1860" i="3"/>
  <c r="N1602" i="3"/>
  <c r="M1900" i="3"/>
  <c r="O1946" i="3"/>
  <c r="N2294" i="3"/>
  <c r="M2368" i="3"/>
  <c r="O1958" i="3"/>
  <c r="M2620" i="3"/>
  <c r="Q2637" i="3"/>
  <c r="Q2635" i="3"/>
  <c r="O3209" i="3"/>
  <c r="Q2928" i="3"/>
  <c r="M3075" i="3"/>
  <c r="O4244" i="3"/>
  <c r="O4238" i="3"/>
  <c r="O4684" i="3"/>
  <c r="N5352" i="3"/>
  <c r="Q5333" i="3"/>
  <c r="N5357" i="3"/>
  <c r="O5394" i="3"/>
  <c r="M5327" i="3"/>
  <c r="N5624" i="3"/>
  <c r="M5550" i="3"/>
  <c r="M6016" i="3"/>
  <c r="N1816" i="3"/>
  <c r="N1887" i="3"/>
  <c r="O2678" i="3"/>
  <c r="O2804" i="3"/>
  <c r="M5982" i="3"/>
  <c r="O657" i="3"/>
  <c r="M705" i="3"/>
  <c r="N6666" i="3"/>
  <c r="N6664" i="3"/>
  <c r="O6613" i="3"/>
  <c r="O6612" i="3"/>
  <c r="M4213" i="3"/>
  <c r="M4208" i="3"/>
  <c r="N1506" i="3"/>
  <c r="N1502" i="3"/>
  <c r="Q3782" i="3"/>
  <c r="Q3784" i="3"/>
  <c r="Q6540" i="3"/>
  <c r="N6614" i="3"/>
  <c r="N1599" i="3"/>
  <c r="O2240" i="3"/>
  <c r="Q2640" i="3"/>
  <c r="M2710" i="3"/>
  <c r="Q2641" i="3"/>
  <c r="Q3211" i="3"/>
  <c r="Q2934" i="3"/>
  <c r="Q3208" i="3"/>
  <c r="N3327" i="3"/>
  <c r="M3340" i="3"/>
  <c r="N3322" i="3"/>
  <c r="Q5933" i="3"/>
  <c r="M5740" i="3"/>
  <c r="O529" i="3"/>
  <c r="M30" i="3"/>
  <c r="M28" i="3"/>
  <c r="M1090" i="3"/>
  <c r="M1087" i="3"/>
  <c r="O2068" i="3"/>
  <c r="O2074" i="3"/>
  <c r="O2316" i="3"/>
  <c r="O2318" i="3"/>
  <c r="O2312" i="3"/>
  <c r="M1917" i="3"/>
  <c r="M1912" i="3"/>
  <c r="M1913" i="3"/>
  <c r="M2524" i="3"/>
  <c r="M2511" i="3"/>
  <c r="M5410" i="3"/>
  <c r="M5409" i="3"/>
  <c r="M5408" i="3"/>
  <c r="O5318" i="3"/>
  <c r="O5320" i="3"/>
  <c r="M5354" i="3"/>
  <c r="M5356" i="3"/>
  <c r="M1616" i="3"/>
  <c r="M1620" i="3"/>
  <c r="M1487" i="3"/>
  <c r="M1486" i="3"/>
  <c r="Q6144" i="3"/>
  <c r="Q6146" i="3"/>
  <c r="M3250" i="3"/>
  <c r="M3252" i="3"/>
  <c r="N2026" i="3"/>
  <c r="N2025" i="3"/>
  <c r="N5221" i="3"/>
  <c r="N5217" i="3"/>
  <c r="N6612" i="3"/>
  <c r="M2757" i="3"/>
  <c r="Q3500" i="3"/>
  <c r="N3326" i="3"/>
  <c r="M5349" i="3"/>
  <c r="M6301" i="3"/>
  <c r="M970" i="3"/>
  <c r="M3117" i="3"/>
  <c r="M3118" i="3"/>
  <c r="O3206" i="3"/>
  <c r="O3205" i="3"/>
  <c r="O3500" i="3"/>
  <c r="O3498" i="3"/>
  <c r="O2315" i="3"/>
  <c r="Q2646" i="3"/>
  <c r="M2759" i="3"/>
  <c r="M3339" i="3"/>
  <c r="O3690" i="3"/>
  <c r="N4010" i="3"/>
  <c r="M4207" i="3"/>
  <c r="N5356" i="3"/>
  <c r="N5218" i="3"/>
  <c r="M6015" i="3"/>
  <c r="M6145" i="3"/>
  <c r="N6610" i="3"/>
  <c r="Q217" i="3"/>
  <c r="O314" i="3"/>
  <c r="O135" i="3"/>
  <c r="O116" i="3"/>
  <c r="N6663" i="3"/>
  <c r="N6665" i="3"/>
  <c r="N1504" i="3"/>
  <c r="O1857" i="3"/>
  <c r="M2508" i="3"/>
  <c r="M2754" i="3"/>
  <c r="N3134" i="3"/>
  <c r="Q2925" i="3"/>
  <c r="Q3783" i="3"/>
  <c r="N5222" i="3"/>
  <c r="Q6580" i="3"/>
  <c r="M6009" i="3"/>
  <c r="O6021" i="3"/>
  <c r="Q6515" i="3"/>
  <c r="Q6143" i="3"/>
  <c r="O1281" i="3"/>
  <c r="O4089" i="3"/>
  <c r="H256" i="7"/>
  <c r="O1180" i="3"/>
  <c r="O1181" i="3"/>
  <c r="M198" i="3"/>
  <c r="M193" i="3"/>
  <c r="M1114" i="3"/>
  <c r="M1106" i="3"/>
  <c r="M136" i="3"/>
  <c r="M128" i="3"/>
  <c r="O1408" i="3"/>
  <c r="O1412" i="3"/>
  <c r="M1448" i="3"/>
  <c r="M1446" i="3"/>
  <c r="H455" i="7"/>
  <c r="M3267" i="3"/>
  <c r="M3263" i="3"/>
  <c r="M3265" i="3"/>
  <c r="O4518" i="3"/>
  <c r="O4516" i="3"/>
  <c r="O4517" i="3"/>
  <c r="O6616" i="3"/>
  <c r="O6624" i="3"/>
  <c r="M4551" i="3"/>
  <c r="M74" i="3"/>
  <c r="G639" i="7"/>
  <c r="I639" i="7" s="1"/>
  <c r="M3331" i="3"/>
  <c r="M5538" i="3"/>
  <c r="M1488" i="3"/>
  <c r="M2774" i="3"/>
  <c r="M995" i="3"/>
  <c r="O922" i="3"/>
  <c r="O6609" i="3"/>
  <c r="M6552" i="3"/>
  <c r="O6607" i="3"/>
  <c r="O6611" i="3"/>
  <c r="M1856" i="3"/>
  <c r="M1752" i="3"/>
  <c r="O1602" i="3"/>
  <c r="N2028" i="3"/>
  <c r="M2416" i="3"/>
  <c r="N2290" i="3"/>
  <c r="M2412" i="3"/>
  <c r="M1961" i="3"/>
  <c r="M2402" i="3"/>
  <c r="N3212" i="3"/>
  <c r="O2535" i="3"/>
  <c r="M2853" i="3"/>
  <c r="M2561" i="3"/>
  <c r="O2855" i="3"/>
  <c r="M2712" i="3"/>
  <c r="M3251" i="3"/>
  <c r="N2923" i="3"/>
  <c r="M3112" i="3"/>
  <c r="M3052" i="3"/>
  <c r="O3694" i="3"/>
  <c r="O3202" i="3"/>
  <c r="M3211" i="3"/>
  <c r="N2921" i="3"/>
  <c r="M3386" i="3"/>
  <c r="M3335" i="3"/>
  <c r="M3328" i="3"/>
  <c r="M3382" i="3"/>
  <c r="N4011" i="3"/>
  <c r="O3935" i="3"/>
  <c r="M4206" i="3"/>
  <c r="N4008" i="3"/>
  <c r="O4387" i="3"/>
  <c r="M4512" i="3"/>
  <c r="M5007" i="3"/>
  <c r="O4450" i="3"/>
  <c r="O4326" i="3"/>
  <c r="N5166" i="3"/>
  <c r="O5399" i="3"/>
  <c r="M5166" i="3"/>
  <c r="M5168" i="3"/>
  <c r="N5220" i="3"/>
  <c r="O5967" i="3"/>
  <c r="M5863" i="3"/>
  <c r="M5746" i="3"/>
  <c r="M5869" i="3"/>
  <c r="M6149" i="3"/>
  <c r="M6181" i="3"/>
  <c r="M6146" i="3"/>
  <c r="M6143" i="3"/>
  <c r="M6186" i="3"/>
  <c r="M6147" i="3"/>
  <c r="O6488" i="3"/>
  <c r="O6614" i="3"/>
  <c r="O6289" i="3"/>
  <c r="N1503" i="3"/>
  <c r="N1598" i="3"/>
  <c r="O4081" i="3"/>
  <c r="O4086" i="3"/>
  <c r="M2440" i="3"/>
  <c r="M1109" i="3"/>
  <c r="M2438" i="3"/>
  <c r="N538" i="3"/>
  <c r="Q215" i="3"/>
  <c r="O258" i="3"/>
  <c r="M958" i="3"/>
  <c r="M196" i="3"/>
  <c r="O122" i="3"/>
  <c r="M956" i="3"/>
  <c r="O134" i="3"/>
  <c r="M1236" i="3"/>
  <c r="M569" i="3"/>
  <c r="M531" i="3"/>
  <c r="O60" i="3"/>
  <c r="O907" i="3"/>
  <c r="O525" i="3"/>
  <c r="M4766" i="3"/>
  <c r="M6095" i="3"/>
  <c r="M1445" i="3"/>
  <c r="M3332" i="3"/>
  <c r="M6551" i="3"/>
  <c r="O6610" i="3"/>
  <c r="M1619" i="3"/>
  <c r="N2023" i="3"/>
  <c r="N2296" i="3"/>
  <c r="M2421" i="3"/>
  <c r="M2371" i="3"/>
  <c r="M2411" i="3"/>
  <c r="N2918" i="3"/>
  <c r="M3248" i="3"/>
  <c r="O3692" i="3"/>
  <c r="N4017" i="3"/>
  <c r="O843" i="3"/>
  <c r="O130" i="3"/>
  <c r="M984" i="3"/>
  <c r="M2408" i="3"/>
  <c r="O2239" i="3"/>
  <c r="M2768" i="3"/>
  <c r="M3432" i="3"/>
  <c r="Q2930" i="3"/>
  <c r="Q2937" i="3"/>
  <c r="N3211" i="3"/>
  <c r="M3209" i="3"/>
  <c r="M3712" i="3"/>
  <c r="O3501" i="3"/>
  <c r="O3686" i="3"/>
  <c r="N4014" i="3"/>
  <c r="O3937" i="3"/>
  <c r="Q4491" i="3"/>
  <c r="M5333" i="3"/>
  <c r="M5547" i="3"/>
  <c r="M5546" i="3"/>
  <c r="O5968" i="3"/>
  <c r="M5541" i="3"/>
  <c r="N79" i="3"/>
  <c r="Q211" i="3"/>
  <c r="O537" i="3"/>
  <c r="M959" i="3"/>
  <c r="O125" i="3"/>
  <c r="O921" i="3"/>
  <c r="O536" i="3"/>
  <c r="O1590" i="3"/>
  <c r="M2804" i="3"/>
  <c r="O6621" i="3"/>
  <c r="O6625" i="3"/>
  <c r="M1613" i="3"/>
  <c r="M2388" i="3"/>
  <c r="M1807" i="3"/>
  <c r="O1676" i="3"/>
  <c r="M1618" i="3"/>
  <c r="M1471" i="3"/>
  <c r="M2028" i="3"/>
  <c r="M1959" i="3"/>
  <c r="O2242" i="3"/>
  <c r="M2025" i="3"/>
  <c r="M2414" i="3"/>
  <c r="M2063" i="3"/>
  <c r="M2373" i="3"/>
  <c r="M2533" i="3"/>
  <c r="O2534" i="3"/>
  <c r="O2718" i="3"/>
  <c r="O3323" i="3"/>
  <c r="Q2936" i="3"/>
  <c r="O3321" i="3"/>
  <c r="M3109" i="3"/>
  <c r="M3241" i="3"/>
  <c r="M3428" i="3"/>
  <c r="M3385" i="3"/>
  <c r="M3424" i="3"/>
  <c r="M3708" i="3"/>
  <c r="N4019" i="3"/>
  <c r="N4016" i="3"/>
  <c r="M3987" i="3"/>
  <c r="O3940" i="3"/>
  <c r="O4448" i="3"/>
  <c r="N4875" i="3"/>
  <c r="M5543" i="3"/>
  <c r="M5387" i="3"/>
  <c r="Q5312" i="3"/>
  <c r="O5969" i="3"/>
  <c r="M5548" i="3"/>
  <c r="O5970" i="3"/>
  <c r="M6144" i="3"/>
  <c r="Q1567" i="3"/>
  <c r="M1278" i="3"/>
  <c r="M1113" i="3"/>
  <c r="M1107" i="3"/>
  <c r="M1111" i="3"/>
  <c r="O4085" i="3"/>
  <c r="N80" i="3"/>
  <c r="O841" i="3"/>
  <c r="O533" i="3"/>
  <c r="O256" i="3"/>
  <c r="M203" i="3"/>
  <c r="M200" i="3"/>
  <c r="M195" i="3"/>
  <c r="M967" i="3"/>
  <c r="M665" i="3"/>
  <c r="O532" i="3"/>
  <c r="O908" i="3"/>
  <c r="O4080" i="3"/>
  <c r="O3753" i="3"/>
  <c r="O917" i="3"/>
  <c r="M996" i="3"/>
  <c r="O1593" i="3"/>
  <c r="M4763" i="3"/>
  <c r="M743" i="3"/>
  <c r="M1447" i="3"/>
  <c r="M1861" i="3"/>
  <c r="Q2927" i="3"/>
  <c r="M2417" i="3"/>
  <c r="M2771" i="3"/>
  <c r="M3212" i="3"/>
  <c r="M3115" i="3"/>
  <c r="M3423" i="3"/>
  <c r="O3696" i="3"/>
  <c r="M3704" i="3"/>
  <c r="M3330" i="3"/>
  <c r="M3427" i="3"/>
  <c r="O3938" i="3"/>
  <c r="Q4487" i="3"/>
  <c r="Q4488" i="3"/>
  <c r="M4289" i="3"/>
  <c r="Q4489" i="3"/>
  <c r="O5133" i="3"/>
  <c r="Q5315" i="3"/>
  <c r="Q5311" i="3"/>
  <c r="M1614" i="3"/>
  <c r="M981" i="3"/>
  <c r="M1612" i="3"/>
  <c r="O1862" i="3"/>
  <c r="O2245" i="3"/>
  <c r="Q2938" i="3"/>
  <c r="M3334" i="3"/>
  <c r="M3329" i="3"/>
  <c r="N4018" i="3"/>
  <c r="M3990" i="3"/>
  <c r="M5539" i="3"/>
  <c r="M6302" i="3"/>
  <c r="M1621" i="3"/>
  <c r="N81" i="3"/>
  <c r="O842" i="3"/>
  <c r="O526" i="3"/>
  <c r="O1343" i="3"/>
  <c r="O1149" i="3"/>
  <c r="M961" i="3"/>
  <c r="M993" i="3"/>
  <c r="M800" i="3"/>
  <c r="M987" i="3"/>
  <c r="O906" i="3"/>
  <c r="O916" i="3"/>
  <c r="M1280" i="3"/>
  <c r="O6565" i="3"/>
  <c r="M6655" i="3"/>
  <c r="O6564" i="3"/>
  <c r="O6627" i="3"/>
  <c r="O6617" i="3"/>
  <c r="O6619" i="3"/>
  <c r="O1664" i="3"/>
  <c r="O2290" i="3"/>
  <c r="M1468" i="3"/>
  <c r="N1505" i="3"/>
  <c r="Q1569" i="3"/>
  <c r="M1485" i="3"/>
  <c r="M2058" i="3"/>
  <c r="M2468" i="3"/>
  <c r="N2291" i="3"/>
  <c r="O2293" i="3"/>
  <c r="M2420" i="3"/>
  <c r="M2023" i="3"/>
  <c r="M2536" i="3"/>
  <c r="Q2926" i="3"/>
  <c r="M2626" i="3"/>
  <c r="O2768" i="3"/>
  <c r="M3351" i="3"/>
  <c r="M3336" i="3"/>
  <c r="O3672" i="3"/>
  <c r="M3205" i="3"/>
  <c r="M3244" i="3"/>
  <c r="M3043" i="3"/>
  <c r="M3215" i="3"/>
  <c r="M3429" i="3"/>
  <c r="M3337" i="3"/>
  <c r="O3396" i="3"/>
  <c r="M3430" i="3"/>
  <c r="M3316" i="3"/>
  <c r="O3322" i="3"/>
  <c r="M3711" i="3"/>
  <c r="M3383" i="3"/>
  <c r="O3698" i="3"/>
  <c r="O4520" i="3"/>
  <c r="M3988" i="3"/>
  <c r="O4514" i="3"/>
  <c r="N4874" i="3"/>
  <c r="Q4486" i="3"/>
  <c r="O4524" i="3"/>
  <c r="M5169" i="3"/>
  <c r="O5539" i="3"/>
  <c r="O5183" i="3"/>
  <c r="O5187" i="3"/>
  <c r="O5538" i="3"/>
  <c r="O5180" i="3"/>
  <c r="O5131" i="3"/>
  <c r="M5329" i="3"/>
  <c r="M5862" i="3"/>
  <c r="M6151" i="3"/>
  <c r="O6359" i="3"/>
  <c r="M6152" i="3"/>
  <c r="M6300" i="3"/>
  <c r="M6277" i="3"/>
  <c r="M1615" i="3"/>
  <c r="O1629" i="3"/>
  <c r="M2808" i="3"/>
  <c r="M3270" i="3"/>
  <c r="M2442" i="3"/>
  <c r="M3271" i="3"/>
  <c r="M1116" i="3"/>
  <c r="M3276" i="3"/>
  <c r="O4082" i="3"/>
  <c r="N82" i="3"/>
  <c r="M1268" i="3"/>
  <c r="M1266" i="3"/>
  <c r="O253" i="3"/>
  <c r="M199" i="3"/>
  <c r="O763" i="3"/>
  <c r="O1449" i="3"/>
  <c r="M536" i="3"/>
  <c r="Q212" i="3"/>
  <c r="M992" i="3"/>
  <c r="M38" i="3"/>
  <c r="O65" i="3"/>
  <c r="M796" i="3"/>
  <c r="O963" i="3"/>
  <c r="O923" i="3"/>
  <c r="M1854" i="3"/>
  <c r="O919" i="3"/>
  <c r="O918" i="3"/>
  <c r="M2445" i="3"/>
  <c r="H171" i="7"/>
  <c r="H807" i="7"/>
  <c r="H579" i="7"/>
  <c r="H726" i="7"/>
  <c r="S7082" i="3" s="1"/>
  <c r="O3325" i="3"/>
  <c r="O5540" i="3"/>
  <c r="O915" i="3"/>
  <c r="M2418" i="3"/>
  <c r="N4015" i="3"/>
  <c r="N4012" i="3"/>
  <c r="N2029" i="3"/>
  <c r="O1596" i="3"/>
  <c r="O5397" i="3"/>
  <c r="M741" i="3"/>
  <c r="O6570" i="3"/>
  <c r="O6566" i="3"/>
  <c r="O1597" i="3"/>
  <c r="O1630" i="3"/>
  <c r="N2027" i="3"/>
  <c r="O2243" i="3"/>
  <c r="M3425" i="3"/>
  <c r="N2916" i="3"/>
  <c r="M3247" i="3"/>
  <c r="M1503" i="3"/>
  <c r="M2730" i="3"/>
  <c r="M1174" i="3"/>
  <c r="M955" i="3"/>
  <c r="M982" i="3"/>
  <c r="O528" i="3"/>
  <c r="O913" i="3"/>
  <c r="M2769" i="3"/>
  <c r="M3243" i="3"/>
  <c r="M3049" i="3"/>
  <c r="M6275" i="3"/>
  <c r="O1148" i="3"/>
  <c r="O1150" i="3"/>
  <c r="O904" i="3"/>
  <c r="O6568" i="3"/>
  <c r="M2404" i="3"/>
  <c r="M2366" i="3"/>
  <c r="O2775" i="3"/>
  <c r="O2621" i="3"/>
  <c r="O3201" i="3"/>
  <c r="M3113" i="3"/>
  <c r="M3114" i="3"/>
  <c r="O3499" i="3"/>
  <c r="M3338" i="3"/>
  <c r="Q5316" i="3"/>
  <c r="M4944" i="3"/>
  <c r="M5870" i="3"/>
  <c r="M1808" i="3"/>
  <c r="N78" i="3"/>
  <c r="M969" i="3"/>
  <c r="M803" i="3"/>
  <c r="M793" i="3"/>
  <c r="M794" i="3"/>
  <c r="M968" i="3"/>
  <c r="M638" i="3"/>
  <c r="H603" i="7"/>
  <c r="M6289" i="3"/>
  <c r="M1467" i="3"/>
  <c r="Q1568" i="3"/>
  <c r="M2407" i="3"/>
  <c r="O2241" i="3"/>
  <c r="O2031" i="3"/>
  <c r="M3039" i="3"/>
  <c r="M3110" i="3"/>
  <c r="N3210" i="3"/>
  <c r="N2920" i="3"/>
  <c r="M3353" i="3"/>
  <c r="O4451" i="3"/>
  <c r="O5256" i="3"/>
  <c r="M5274" i="3"/>
  <c r="M5872" i="3"/>
  <c r="O5542" i="3"/>
  <c r="M1232" i="3"/>
  <c r="M2724" i="3"/>
  <c r="O123" i="3"/>
  <c r="M825" i="3"/>
  <c r="M2422" i="3"/>
  <c r="M3426" i="3"/>
  <c r="Q5317" i="3"/>
  <c r="M6273" i="3"/>
  <c r="M2423" i="3"/>
  <c r="M3707" i="3"/>
  <c r="M3433" i="3"/>
  <c r="O3942" i="3"/>
  <c r="M5332" i="3"/>
  <c r="M5868" i="3"/>
  <c r="O1594" i="3"/>
  <c r="O6581" i="3"/>
  <c r="O1860" i="3"/>
  <c r="M1957" i="3"/>
  <c r="N2295" i="3"/>
  <c r="M2534" i="3"/>
  <c r="O3691" i="3"/>
  <c r="N4003" i="3"/>
  <c r="O4525" i="3"/>
  <c r="O4515" i="3"/>
  <c r="O5258" i="3"/>
  <c r="M5865" i="3"/>
  <c r="M1238" i="3"/>
  <c r="O121" i="3"/>
  <c r="H467" i="7"/>
  <c r="N2024" i="3"/>
  <c r="M2318" i="3"/>
  <c r="M2772" i="3"/>
  <c r="M2770" i="3"/>
  <c r="O3203" i="3"/>
  <c r="O3697" i="3"/>
  <c r="O3392" i="3"/>
  <c r="N4005" i="3"/>
  <c r="Q4490" i="3"/>
  <c r="O4529" i="3"/>
  <c r="M4385" i="3"/>
  <c r="M4947" i="3"/>
  <c r="M5745" i="3"/>
  <c r="O4948" i="3"/>
  <c r="M1804" i="3"/>
  <c r="M3273" i="3"/>
  <c r="N84" i="3"/>
  <c r="M960" i="3"/>
  <c r="M1463" i="3"/>
  <c r="O62" i="3"/>
  <c r="O6582" i="3"/>
  <c r="M1880" i="3"/>
  <c r="M1758" i="3"/>
  <c r="N1776" i="3"/>
  <c r="M1617" i="3"/>
  <c r="H224" i="7"/>
  <c r="M3108" i="3"/>
  <c r="M5540" i="3"/>
  <c r="M1859" i="3"/>
  <c r="N83" i="3"/>
  <c r="O3687" i="3"/>
  <c r="M3208" i="3"/>
  <c r="O4526" i="3"/>
  <c r="O4447" i="3"/>
  <c r="M6025" i="3"/>
  <c r="O137" i="3"/>
  <c r="M991" i="3"/>
  <c r="O920" i="3"/>
  <c r="M983" i="3"/>
  <c r="O6579" i="3"/>
  <c r="M2403" i="3"/>
  <c r="M3214" i="3"/>
  <c r="O3204" i="3"/>
  <c r="M3246" i="3"/>
  <c r="M3379" i="3"/>
  <c r="M3710" i="3"/>
  <c r="O3936" i="3"/>
  <c r="O3939" i="3"/>
  <c r="M4577" i="3"/>
  <c r="M5392" i="3"/>
  <c r="M5389" i="3"/>
  <c r="M1089" i="3"/>
  <c r="O118" i="3"/>
  <c r="M964" i="3"/>
  <c r="M1466" i="3"/>
  <c r="O1263" i="3"/>
  <c r="O910" i="3"/>
  <c r="N540" i="3"/>
  <c r="N1775" i="3"/>
  <c r="M1879" i="3"/>
  <c r="M1505" i="3"/>
  <c r="M1622" i="3"/>
  <c r="O1948" i="3"/>
  <c r="M2410" i="3"/>
  <c r="M2369" i="3"/>
  <c r="O2317" i="3"/>
  <c r="M2029" i="3"/>
  <c r="M2406" i="3"/>
  <c r="O1947" i="3"/>
  <c r="M3051" i="3"/>
  <c r="M2711" i="3"/>
  <c r="O2851" i="3"/>
  <c r="O3207" i="3"/>
  <c r="N2915" i="3"/>
  <c r="M3040" i="3"/>
  <c r="Q2929" i="3"/>
  <c r="O3143" i="3"/>
  <c r="N2924" i="3"/>
  <c r="M3047" i="3"/>
  <c r="N3208" i="3"/>
  <c r="Q3613" i="3"/>
  <c r="M3042" i="3"/>
  <c r="O3695" i="3"/>
  <c r="O3688" i="3"/>
  <c r="N4007" i="3"/>
  <c r="N4004" i="3"/>
  <c r="M4386" i="3"/>
  <c r="O5135" i="3"/>
  <c r="M4528" i="3"/>
  <c r="O5543" i="3"/>
  <c r="M4388" i="3"/>
  <c r="M5388" i="3"/>
  <c r="O5134" i="3"/>
  <c r="M5749" i="3"/>
  <c r="O5130" i="3"/>
  <c r="O5396" i="3"/>
  <c r="N5219" i="3"/>
  <c r="O5132" i="3"/>
  <c r="M5386" i="3"/>
  <c r="M5544" i="3"/>
  <c r="M5861" i="3"/>
  <c r="M5854" i="3"/>
  <c r="M6180" i="3"/>
  <c r="M6142" i="3"/>
  <c r="O3596" i="3"/>
  <c r="M1235" i="3"/>
  <c r="O2790" i="3"/>
  <c r="O4740" i="3"/>
  <c r="M3278" i="3"/>
  <c r="M3277" i="3"/>
  <c r="M5973" i="3"/>
  <c r="O4083" i="3"/>
  <c r="O649" i="3"/>
  <c r="O650" i="3"/>
  <c r="O1445" i="3"/>
  <c r="M972" i="3"/>
  <c r="O1663" i="3"/>
  <c r="M205" i="3"/>
  <c r="M204" i="3"/>
  <c r="O1444" i="3"/>
  <c r="M990" i="3"/>
  <c r="O61" i="3"/>
  <c r="O1595" i="3"/>
  <c r="M3780" i="3"/>
  <c r="M986" i="3"/>
  <c r="O912" i="3"/>
  <c r="M4767" i="3"/>
  <c r="M120" i="3"/>
  <c r="O6385" i="3"/>
  <c r="O6631" i="3"/>
  <c r="M1464" i="3"/>
  <c r="O1863" i="3"/>
  <c r="M1863" i="3"/>
  <c r="M1858" i="3"/>
  <c r="O1607" i="3"/>
  <c r="M1862" i="3"/>
  <c r="O1950" i="3"/>
  <c r="M2413" i="3"/>
  <c r="O2311" i="3"/>
  <c r="O2533" i="3"/>
  <c r="M2775" i="3"/>
  <c r="Q2932" i="3"/>
  <c r="M3249" i="3"/>
  <c r="N2919" i="3"/>
  <c r="M3046" i="3"/>
  <c r="M3264" i="3"/>
  <c r="M3053" i="3"/>
  <c r="M3713" i="3"/>
  <c r="N4009" i="3"/>
  <c r="M4153" i="3"/>
  <c r="O5393" i="3"/>
  <c r="M4827" i="3"/>
  <c r="M5860" i="3"/>
  <c r="O5692" i="3"/>
  <c r="M5742" i="3"/>
  <c r="M5866" i="3"/>
  <c r="M5864" i="3"/>
  <c r="M6482" i="3"/>
  <c r="O6145" i="3"/>
  <c r="M1864" i="3"/>
  <c r="M1115" i="3"/>
  <c r="O2794" i="3"/>
  <c r="M6504" i="3"/>
  <c r="Q213" i="3"/>
  <c r="M565" i="3"/>
  <c r="M965" i="3"/>
  <c r="M63" i="3"/>
  <c r="O830" i="3"/>
  <c r="M2728" i="3"/>
  <c r="O914" i="3"/>
  <c r="O905" i="3"/>
  <c r="O909" i="3"/>
  <c r="M4983" i="3"/>
  <c r="M3151" i="3"/>
  <c r="M3153" i="3"/>
  <c r="O5232" i="3"/>
  <c r="O5234" i="3"/>
  <c r="O5233" i="3"/>
  <c r="O5230" i="3"/>
  <c r="O5229" i="3"/>
  <c r="O4056" i="3"/>
  <c r="O4053" i="3"/>
  <c r="O4055" i="3"/>
  <c r="O4052" i="3"/>
  <c r="O6434" i="3"/>
  <c r="M935" i="3"/>
  <c r="M938" i="3"/>
  <c r="M936" i="3"/>
  <c r="M937" i="3"/>
  <c r="M934" i="3"/>
  <c r="M464" i="3"/>
  <c r="M463" i="3"/>
  <c r="M461" i="3"/>
  <c r="M3884" i="3"/>
  <c r="M3882" i="3"/>
  <c r="M3881" i="3"/>
  <c r="M3885" i="3"/>
  <c r="M3880" i="3"/>
  <c r="M3879" i="3"/>
  <c r="O6557" i="3"/>
  <c r="O6558" i="3"/>
  <c r="O6555" i="3"/>
  <c r="O6553" i="3"/>
  <c r="O6556" i="3"/>
  <c r="M5602" i="3"/>
  <c r="M5605" i="3"/>
  <c r="M5599" i="3"/>
  <c r="M5600" i="3"/>
  <c r="M5601" i="3"/>
  <c r="M5598" i="3"/>
  <c r="M5603" i="3"/>
  <c r="M5604" i="3"/>
  <c r="O4703" i="3"/>
  <c r="O4701" i="3"/>
  <c r="O4700" i="3"/>
  <c r="O4702" i="3"/>
  <c r="M6664" i="3"/>
  <c r="M6666" i="3"/>
  <c r="M6665" i="3"/>
  <c r="M5859" i="3"/>
  <c r="M5856" i="3"/>
  <c r="M5857" i="3"/>
  <c r="M4320" i="3"/>
  <c r="M4325" i="3"/>
  <c r="M4324" i="3"/>
  <c r="M4319" i="3"/>
  <c r="M4321" i="3"/>
  <c r="M4323" i="3"/>
  <c r="M4322" i="3"/>
  <c r="O5401" i="3"/>
  <c r="O5400" i="3"/>
  <c r="O1227" i="3"/>
  <c r="O1228" i="3"/>
  <c r="Q6641" i="3"/>
  <c r="Q6634" i="3"/>
  <c r="Q6636" i="3"/>
  <c r="M329" i="3"/>
  <c r="M330" i="3"/>
  <c r="M2849" i="3"/>
  <c r="M2848" i="3"/>
  <c r="M2847" i="3"/>
  <c r="M2846" i="3"/>
  <c r="M2844" i="3"/>
  <c r="M2845" i="3"/>
  <c r="O3159" i="3"/>
  <c r="O3158" i="3"/>
  <c r="O6192" i="3"/>
  <c r="O6198" i="3"/>
  <c r="O6197" i="3"/>
  <c r="O6196" i="3"/>
  <c r="M6394" i="3"/>
  <c r="M6391" i="3"/>
  <c r="M6389" i="3"/>
  <c r="M6388" i="3"/>
  <c r="M6393" i="3"/>
  <c r="M5153" i="3"/>
  <c r="M5154" i="3"/>
  <c r="M5155" i="3"/>
  <c r="M6432" i="3"/>
  <c r="M6430" i="3"/>
  <c r="M6431" i="3"/>
  <c r="M6433" i="3"/>
  <c r="M6434" i="3"/>
  <c r="M6437" i="3"/>
  <c r="M6439" i="3"/>
  <c r="M6438" i="3"/>
  <c r="M6436" i="3"/>
  <c r="N4325" i="3"/>
  <c r="N4322" i="3"/>
  <c r="O2671" i="3"/>
  <c r="M5956" i="3"/>
  <c r="O6436" i="3"/>
  <c r="O5637" i="3"/>
  <c r="O5636" i="3"/>
  <c r="O5640" i="3"/>
  <c r="O5626" i="3"/>
  <c r="O5639" i="3"/>
  <c r="O5641" i="3"/>
  <c r="O5644" i="3"/>
  <c r="O5638" i="3"/>
  <c r="O5627" i="3"/>
  <c r="O5635" i="3"/>
  <c r="O5643" i="3"/>
  <c r="O5642" i="3"/>
  <c r="O5631" i="3"/>
  <c r="O5630" i="3"/>
  <c r="O5633" i="3"/>
  <c r="O5628" i="3"/>
  <c r="M5117" i="3"/>
  <c r="M5118" i="3"/>
  <c r="M5120" i="3"/>
  <c r="M5121" i="3"/>
  <c r="M5124" i="3"/>
  <c r="M5122" i="3"/>
  <c r="M5119" i="3"/>
  <c r="M5128" i="3"/>
  <c r="M5127" i="3"/>
  <c r="M5126" i="3"/>
  <c r="M5123" i="3"/>
  <c r="O6117" i="3"/>
  <c r="O6120" i="3"/>
  <c r="O6112" i="3"/>
  <c r="O6115" i="3"/>
  <c r="O6118" i="3"/>
  <c r="O6116" i="3"/>
  <c r="O6114" i="3"/>
  <c r="O6110" i="3"/>
  <c r="O6111" i="3"/>
  <c r="O6113" i="3"/>
  <c r="O5427" i="3"/>
  <c r="O5426" i="3"/>
  <c r="O5423" i="3"/>
  <c r="O5429" i="3"/>
  <c r="O5425" i="3"/>
  <c r="O5428" i="3"/>
  <c r="O4432" i="3"/>
  <c r="O4425" i="3"/>
  <c r="O4427" i="3"/>
  <c r="O4429" i="3"/>
  <c r="O4430" i="3"/>
  <c r="O4431" i="3"/>
  <c r="O4428" i="3"/>
  <c r="Q2557" i="3"/>
  <c r="Q2552" i="3"/>
  <c r="M3314" i="3"/>
  <c r="O4051" i="3"/>
  <c r="O4172" i="3"/>
  <c r="M5858" i="3"/>
  <c r="O5741" i="3"/>
  <c r="O5746" i="3"/>
  <c r="M6390" i="3"/>
  <c r="M5941" i="3"/>
  <c r="M5942" i="3"/>
  <c r="M4247" i="3"/>
  <c r="M4245" i="3"/>
  <c r="M4248" i="3"/>
  <c r="M4246" i="3"/>
  <c r="O5891" i="3"/>
  <c r="O5894" i="3"/>
  <c r="O5892" i="3"/>
  <c r="O5889" i="3"/>
  <c r="O5890" i="3"/>
  <c r="O5896" i="3"/>
  <c r="O5895" i="3"/>
  <c r="O5897" i="3"/>
  <c r="M4473" i="3"/>
  <c r="M4474" i="3"/>
  <c r="O5767" i="3"/>
  <c r="O5772" i="3"/>
  <c r="O5768" i="3"/>
  <c r="O5766" i="3"/>
  <c r="O5765" i="3"/>
  <c r="O5770" i="3"/>
  <c r="O5771" i="3"/>
  <c r="M6514" i="3"/>
  <c r="M6511" i="3"/>
  <c r="M6512" i="3"/>
  <c r="M6516" i="3"/>
  <c r="M2950" i="3"/>
  <c r="M2951" i="3"/>
  <c r="O5654" i="3"/>
  <c r="O5655" i="3"/>
  <c r="O5656" i="3"/>
  <c r="O5652" i="3"/>
  <c r="O5657" i="3"/>
  <c r="M672" i="3"/>
  <c r="M667" i="3"/>
  <c r="M670" i="3"/>
  <c r="M671" i="3"/>
  <c r="M668" i="3"/>
  <c r="M669" i="3"/>
  <c r="H396" i="7"/>
  <c r="M1997" i="3"/>
  <c r="M1998" i="3"/>
  <c r="M2002" i="3"/>
  <c r="M1999" i="3"/>
  <c r="M3308" i="3"/>
  <c r="M3306" i="3"/>
  <c r="M3307" i="3"/>
  <c r="M3309" i="3"/>
  <c r="O5114" i="3"/>
  <c r="O5112" i="3"/>
  <c r="O5115" i="3"/>
  <c r="O5108" i="3"/>
  <c r="O5111" i="3"/>
  <c r="O5107" i="3"/>
  <c r="O5110" i="3"/>
  <c r="O5109" i="3"/>
  <c r="O5113" i="3"/>
  <c r="O5106" i="3"/>
  <c r="M5447" i="3"/>
  <c r="M5446" i="3"/>
  <c r="M5448" i="3"/>
  <c r="M5444" i="3"/>
  <c r="M5445" i="3"/>
  <c r="H42" i="7"/>
  <c r="M5811" i="3"/>
  <c r="M5817" i="3"/>
  <c r="M5818" i="3"/>
  <c r="M5815" i="3"/>
  <c r="M5814" i="3"/>
  <c r="O4024" i="3"/>
  <c r="M4318" i="3"/>
  <c r="O5424" i="3"/>
  <c r="M5063" i="3"/>
  <c r="M5061" i="3"/>
  <c r="M4956" i="3"/>
  <c r="M4951" i="3"/>
  <c r="M4955" i="3"/>
  <c r="M4954" i="3"/>
  <c r="M4953" i="3"/>
  <c r="O6677" i="3"/>
  <c r="O6679" i="3"/>
  <c r="O6678" i="3"/>
  <c r="O6687" i="3"/>
  <c r="O6680" i="3"/>
  <c r="O6684" i="3"/>
  <c r="O6681" i="3"/>
  <c r="O6675" i="3"/>
  <c r="O6676" i="3"/>
  <c r="O6674" i="3"/>
  <c r="O813" i="3"/>
  <c r="O807" i="3"/>
  <c r="M5014" i="3"/>
  <c r="M5011" i="3"/>
  <c r="M5009" i="3"/>
  <c r="M5013" i="3"/>
  <c r="M5012" i="3"/>
  <c r="M5015" i="3"/>
  <c r="O5857" i="3"/>
  <c r="O5859" i="3"/>
  <c r="O5855" i="3"/>
  <c r="O5856" i="3"/>
  <c r="O5858" i="3"/>
  <c r="M5295" i="3"/>
  <c r="M5293" i="3"/>
  <c r="M5298" i="3"/>
  <c r="M5296" i="3"/>
  <c r="M5302" i="3"/>
  <c r="M5299" i="3"/>
  <c r="M5297" i="3"/>
  <c r="M5301" i="3"/>
  <c r="O4862" i="3"/>
  <c r="O4863" i="3"/>
  <c r="O4864" i="3"/>
  <c r="M4952" i="3"/>
  <c r="O2461" i="3"/>
  <c r="O2466" i="3"/>
  <c r="O2459" i="3"/>
  <c r="O2458" i="3"/>
  <c r="O2464" i="3"/>
  <c r="O2463" i="3"/>
  <c r="O2457" i="3"/>
  <c r="O2462" i="3"/>
  <c r="H181" i="7"/>
  <c r="M2701" i="3"/>
  <c r="M2703" i="3"/>
  <c r="M2700" i="3"/>
  <c r="M2676" i="3"/>
  <c r="M2673" i="3"/>
  <c r="M2672" i="3"/>
  <c r="M2669" i="3"/>
  <c r="M2677" i="3"/>
  <c r="M2670" i="3"/>
  <c r="M2674" i="3"/>
  <c r="M2671" i="3"/>
  <c r="M2667" i="3"/>
  <c r="M4173" i="3"/>
  <c r="M4170" i="3"/>
  <c r="M4169" i="3"/>
  <c r="M4171" i="3"/>
  <c r="M4174" i="3"/>
  <c r="O5748" i="3"/>
  <c r="O5745" i="3"/>
  <c r="O5742" i="3"/>
  <c r="O5747" i="3"/>
  <c r="O5744" i="3"/>
  <c r="H826" i="7"/>
  <c r="O6097" i="3"/>
  <c r="O6099" i="3"/>
  <c r="O6096" i="3"/>
  <c r="O6420" i="3"/>
  <c r="O6645" i="3"/>
  <c r="O6682" i="3"/>
  <c r="M2001" i="3"/>
  <c r="O4133" i="3"/>
  <c r="M5300" i="3"/>
  <c r="O5116" i="3"/>
  <c r="M5443" i="3"/>
  <c r="M6440" i="3"/>
  <c r="M5813" i="3"/>
  <c r="Q1967" i="3"/>
  <c r="Q1966" i="3"/>
  <c r="N6063" i="3"/>
  <c r="N6062" i="3"/>
  <c r="O6432" i="3"/>
  <c r="O6648" i="3"/>
  <c r="M6654" i="3"/>
  <c r="M3886" i="3"/>
  <c r="M4052" i="3"/>
  <c r="O5773" i="3"/>
  <c r="O6098" i="3"/>
  <c r="M5816" i="3"/>
  <c r="O5301" i="3"/>
  <c r="O5298" i="3"/>
  <c r="O5300" i="3"/>
  <c r="O5293" i="3"/>
  <c r="O5294" i="3"/>
  <c r="O5296" i="3"/>
  <c r="O5299" i="3"/>
  <c r="O5302" i="3"/>
  <c r="O5297" i="3"/>
  <c r="O5303" i="3"/>
  <c r="O6685" i="3"/>
  <c r="O2127" i="3"/>
  <c r="O2131" i="3"/>
  <c r="O3538" i="3"/>
  <c r="O3542" i="3"/>
  <c r="O3540" i="3"/>
  <c r="O5625" i="3"/>
  <c r="O5624" i="3"/>
  <c r="O5621" i="3"/>
  <c r="O5620" i="3"/>
  <c r="O5623" i="3"/>
  <c r="O5622" i="3"/>
  <c r="O5619" i="3"/>
  <c r="M5627" i="3"/>
  <c r="M5632" i="3"/>
  <c r="M5628" i="3"/>
  <c r="M5631" i="3"/>
  <c r="M5634" i="3"/>
  <c r="M5633" i="3"/>
  <c r="M5635" i="3"/>
  <c r="M5626" i="3"/>
  <c r="M5638" i="3"/>
  <c r="M5637" i="3"/>
  <c r="M5642" i="3"/>
  <c r="M5641" i="3"/>
  <c r="M5643" i="3"/>
  <c r="M5629" i="3"/>
  <c r="M5636" i="3"/>
  <c r="M5639" i="3"/>
  <c r="M5630" i="3"/>
  <c r="M5640" i="3"/>
  <c r="O5119" i="3"/>
  <c r="O5124" i="3"/>
  <c r="O5118" i="3"/>
  <c r="O5120" i="3"/>
  <c r="O5121" i="3"/>
  <c r="O5122" i="3"/>
  <c r="O5127" i="3"/>
  <c r="O5155" i="3"/>
  <c r="O5153" i="3"/>
  <c r="O5154" i="3"/>
  <c r="O5817" i="3"/>
  <c r="O5813" i="3"/>
  <c r="O5811" i="3"/>
  <c r="O5818" i="3"/>
  <c r="O5812" i="3"/>
  <c r="O5816" i="3"/>
  <c r="O5814" i="3"/>
  <c r="O5815" i="3"/>
  <c r="M6663" i="3"/>
  <c r="M433" i="3"/>
  <c r="M438" i="3"/>
  <c r="M437" i="3"/>
  <c r="M435" i="3"/>
  <c r="M434" i="3"/>
  <c r="M432" i="3"/>
  <c r="O3086" i="3"/>
  <c r="O3083" i="3"/>
  <c r="O3085" i="3"/>
  <c r="O3084" i="3"/>
  <c r="M5809" i="3"/>
  <c r="M5810" i="3"/>
  <c r="N1413" i="3"/>
  <c r="N1415" i="3"/>
  <c r="O6651" i="3"/>
  <c r="O6686" i="3"/>
  <c r="Q2551" i="3"/>
  <c r="O2460" i="3"/>
  <c r="O4023" i="3"/>
  <c r="O5231" i="3"/>
  <c r="M4491" i="3"/>
  <c r="M4490" i="3"/>
  <c r="M4493" i="3"/>
  <c r="M4487" i="3"/>
  <c r="M4486" i="3"/>
  <c r="M4492" i="3"/>
  <c r="M4488" i="3"/>
  <c r="M4095" i="3"/>
  <c r="M4100" i="3"/>
  <c r="M4093" i="3"/>
  <c r="M4098" i="3"/>
  <c r="M4091" i="3"/>
  <c r="M4096" i="3"/>
  <c r="M4090" i="3"/>
  <c r="M4102" i="3"/>
  <c r="M4103" i="3"/>
  <c r="M4101" i="3"/>
  <c r="M4094" i="3"/>
  <c r="M4099" i="3"/>
  <c r="M4092" i="3"/>
  <c r="M4097" i="3"/>
  <c r="M5666" i="3"/>
  <c r="M5667" i="3"/>
  <c r="O6430" i="3"/>
  <c r="O6433" i="3"/>
  <c r="O6437" i="3"/>
  <c r="O6439" i="3"/>
  <c r="O6431" i="3"/>
  <c r="O6440" i="3"/>
  <c r="M2308" i="3"/>
  <c r="M2309" i="3"/>
  <c r="M585" i="3"/>
  <c r="M584" i="3"/>
  <c r="M581" i="3"/>
  <c r="M583" i="3"/>
  <c r="M582" i="3"/>
  <c r="M3735" i="3"/>
  <c r="M3737" i="3"/>
  <c r="M3745" i="3"/>
  <c r="M3742" i="3"/>
  <c r="M3740" i="3"/>
  <c r="M3747" i="3"/>
  <c r="M3739" i="3"/>
  <c r="M3743" i="3"/>
  <c r="M3738" i="3"/>
  <c r="M3736" i="3"/>
  <c r="M3746" i="3"/>
  <c r="M3744" i="3"/>
  <c r="O3305" i="3"/>
  <c r="O3303" i="3"/>
  <c r="O3300" i="3"/>
  <c r="H152" i="7"/>
  <c r="O5334" i="3"/>
  <c r="O5335" i="3"/>
  <c r="O5337" i="3"/>
  <c r="O5338" i="3"/>
  <c r="O5336" i="3"/>
  <c r="O4025" i="3"/>
  <c r="O4020" i="3"/>
  <c r="O4021" i="3"/>
  <c r="M5952" i="3"/>
  <c r="M5958" i="3"/>
  <c r="M5953" i="3"/>
  <c r="M5955" i="3"/>
  <c r="M5954" i="3"/>
  <c r="M5959" i="3"/>
  <c r="M4428" i="3"/>
  <c r="M4425" i="3"/>
  <c r="M4426" i="3"/>
  <c r="M4432" i="3"/>
  <c r="M4431" i="3"/>
  <c r="M4429" i="3"/>
  <c r="M4430" i="3"/>
  <c r="O6438" i="3"/>
  <c r="M2668" i="3"/>
  <c r="M3883" i="3"/>
  <c r="O4026" i="3"/>
  <c r="M4587" i="3"/>
  <c r="M5294" i="3"/>
  <c r="M5855" i="3"/>
  <c r="O5769" i="3"/>
  <c r="O5898" i="3"/>
  <c r="M6513" i="3"/>
  <c r="O6683" i="3"/>
  <c r="M3313" i="3"/>
  <c r="M3315" i="3"/>
  <c r="M3320" i="3"/>
  <c r="M3317" i="3"/>
  <c r="M3311" i="3"/>
  <c r="O4174" i="3"/>
  <c r="O4170" i="3"/>
  <c r="O4169" i="3"/>
  <c r="O4171" i="3"/>
  <c r="M6405" i="3"/>
  <c r="M6407" i="3"/>
  <c r="M6404" i="3"/>
  <c r="M6406" i="3"/>
  <c r="M4054" i="3"/>
  <c r="M4056" i="3"/>
  <c r="M4051" i="3"/>
  <c r="M4053" i="3"/>
  <c r="M6515" i="3"/>
  <c r="M2000" i="3"/>
  <c r="M3310" i="3"/>
  <c r="M3078" i="3"/>
  <c r="O4054" i="3"/>
  <c r="M3318" i="3"/>
  <c r="O5653" i="3"/>
  <c r="O5125" i="3"/>
  <c r="Q5355" i="3"/>
  <c r="Q5356" i="3"/>
  <c r="Q4525" i="3"/>
  <c r="Q4522" i="3"/>
  <c r="M572" i="3"/>
  <c r="M570" i="3"/>
  <c r="M568" i="3"/>
  <c r="M567" i="3"/>
  <c r="O1015" i="3"/>
  <c r="O1020" i="3"/>
  <c r="O1017" i="3"/>
  <c r="O1014" i="3"/>
  <c r="O1011" i="3"/>
  <c r="M1753" i="3"/>
  <c r="M1746" i="3"/>
  <c r="M1748" i="3"/>
  <c r="M2461" i="3"/>
  <c r="M2462" i="3"/>
  <c r="M3596" i="3"/>
  <c r="M3594" i="3"/>
  <c r="M3370" i="3"/>
  <c r="M3367" i="3"/>
  <c r="M3366" i="3"/>
  <c r="M3365" i="3"/>
  <c r="M3285" i="3"/>
  <c r="M3281" i="3"/>
  <c r="M3282" i="3"/>
  <c r="M3287" i="3"/>
  <c r="M3286" i="3"/>
  <c r="O2801" i="3"/>
  <c r="O2800" i="3"/>
  <c r="O2798" i="3"/>
  <c r="O2802" i="3"/>
  <c r="M2715" i="3"/>
  <c r="M2714" i="3"/>
  <c r="M2716" i="3"/>
  <c r="H275" i="7"/>
  <c r="O1671" i="3"/>
  <c r="O1661" i="3"/>
  <c r="O1665" i="3"/>
  <c r="O1667" i="3"/>
  <c r="O1669" i="3"/>
  <c r="O1673" i="3"/>
  <c r="M1629" i="3"/>
  <c r="M1627" i="3"/>
  <c r="M1626" i="3"/>
  <c r="M1624" i="3"/>
  <c r="O766" i="3"/>
  <c r="O762" i="3"/>
  <c r="H748" i="7"/>
  <c r="M1798" i="3"/>
  <c r="M1801" i="3"/>
  <c r="M2370" i="3"/>
  <c r="M2367" i="3"/>
  <c r="M674" i="3"/>
  <c r="M673" i="3"/>
  <c r="O2070" i="3"/>
  <c r="O2065" i="3"/>
  <c r="O2067" i="3"/>
  <c r="O2071" i="3"/>
  <c r="O2073" i="3"/>
  <c r="M1611" i="3"/>
  <c r="M1718" i="3"/>
  <c r="M474" i="3"/>
  <c r="M478" i="3"/>
  <c r="O3470" i="3"/>
  <c r="O3467" i="3"/>
  <c r="M3045" i="3"/>
  <c r="M3041" i="3"/>
  <c r="M3054" i="3"/>
  <c r="M3044" i="3"/>
  <c r="M3985" i="3"/>
  <c r="M3986" i="3"/>
  <c r="M3144" i="3"/>
  <c r="M3143" i="3"/>
  <c r="M2625" i="3"/>
  <c r="M2628" i="3"/>
  <c r="O3598" i="3"/>
  <c r="O3597" i="3"/>
  <c r="H458" i="7"/>
  <c r="M3000" i="3"/>
  <c r="M2998" i="3"/>
  <c r="M2997" i="3"/>
  <c r="M2999" i="3"/>
  <c r="E447" i="7"/>
  <c r="O1856" i="3"/>
  <c r="O1672" i="3"/>
  <c r="O1610" i="3"/>
  <c r="O1625" i="3"/>
  <c r="O2066" i="3"/>
  <c r="M2458" i="3"/>
  <c r="M2372" i="3"/>
  <c r="M2374" i="3"/>
  <c r="O1999" i="3"/>
  <c r="M2460" i="3"/>
  <c r="M1760" i="3"/>
  <c r="O2072" i="3"/>
  <c r="O761" i="3"/>
  <c r="O2002" i="3"/>
  <c r="M1757" i="3"/>
  <c r="M1809" i="3"/>
  <c r="O764" i="3"/>
  <c r="O1668" i="3"/>
  <c r="M1628" i="3"/>
  <c r="M1625" i="3"/>
  <c r="M2464" i="3"/>
  <c r="M2463" i="3"/>
  <c r="O2700" i="3"/>
  <c r="M3050" i="3"/>
  <c r="M1754" i="3"/>
  <c r="O1012" i="3"/>
  <c r="O2799" i="3"/>
  <c r="O1052" i="3"/>
  <c r="M480" i="3"/>
  <c r="O1670" i="3"/>
  <c r="O1666" i="3"/>
  <c r="M1799" i="3"/>
  <c r="O1628" i="3"/>
  <c r="M1759" i="3"/>
  <c r="M2466" i="3"/>
  <c r="O2703" i="3"/>
  <c r="M2459" i="3"/>
  <c r="O2701" i="3"/>
  <c r="O3465" i="3"/>
  <c r="M1751" i="3"/>
  <c r="O1013" i="3"/>
  <c r="M479" i="3"/>
  <c r="M29" i="3"/>
  <c r="E952" i="7"/>
  <c r="G952" i="7" s="1"/>
  <c r="I952" i="7" s="1"/>
  <c r="E610" i="7"/>
  <c r="G610" i="7" s="1"/>
  <c r="I610" i="7" s="1"/>
  <c r="E292" i="7"/>
  <c r="E816" i="7"/>
  <c r="G816" i="7" s="1"/>
  <c r="I816" i="7" s="1"/>
  <c r="E651" i="7"/>
  <c r="H104" i="7"/>
  <c r="E817" i="7"/>
  <c r="H817" i="7" s="1"/>
  <c r="H576" i="7"/>
  <c r="E135" i="7"/>
  <c r="P3640" i="3" s="1"/>
  <c r="E595" i="7"/>
  <c r="H753" i="7"/>
  <c r="H810" i="7"/>
  <c r="H575" i="7"/>
  <c r="H712" i="7"/>
  <c r="M918" i="3"/>
  <c r="M913" i="3"/>
  <c r="M906" i="3"/>
  <c r="M923" i="3"/>
  <c r="M920" i="3"/>
  <c r="M912" i="3"/>
  <c r="M908" i="3"/>
  <c r="M911" i="3"/>
  <c r="M916" i="3"/>
  <c r="M921" i="3"/>
  <c r="M915" i="3"/>
  <c r="M914" i="3"/>
  <c r="M904" i="3"/>
  <c r="M3028" i="3"/>
  <c r="M3023" i="3"/>
  <c r="M3024" i="3"/>
  <c r="M3026" i="3"/>
  <c r="M3025" i="3"/>
  <c r="M2818" i="3"/>
  <c r="H870" i="7"/>
  <c r="M2821" i="3"/>
  <c r="M5755" i="3"/>
  <c r="M5759" i="3"/>
  <c r="O3834" i="3"/>
  <c r="O3837" i="3"/>
  <c r="O3836" i="3"/>
  <c r="O3835" i="3"/>
  <c r="M6479" i="3"/>
  <c r="M6477" i="3"/>
  <c r="N2473" i="3"/>
  <c r="N2470" i="3"/>
  <c r="N1688" i="3"/>
  <c r="N1690" i="3"/>
  <c r="N1691" i="3"/>
  <c r="M874" i="3"/>
  <c r="M868" i="3"/>
  <c r="M875" i="3"/>
  <c r="M873" i="3"/>
  <c r="O770" i="3"/>
  <c r="O775" i="3"/>
  <c r="M3823" i="3"/>
  <c r="M3822" i="3"/>
  <c r="M3826" i="3"/>
  <c r="M3825" i="3"/>
  <c r="M3821" i="3"/>
  <c r="M3824" i="3"/>
  <c r="H216" i="7"/>
  <c r="O5552" i="3"/>
  <c r="O5553" i="3"/>
  <c r="O5550" i="3"/>
  <c r="M4284" i="3"/>
  <c r="M514" i="3"/>
  <c r="M510" i="3"/>
  <c r="M512" i="3"/>
  <c r="M508" i="3"/>
  <c r="M515" i="3"/>
  <c r="H734" i="7"/>
  <c r="O510" i="3"/>
  <c r="O516" i="3"/>
  <c r="O5534" i="3"/>
  <c r="O5532" i="3"/>
  <c r="O5535" i="3"/>
  <c r="O5533" i="3"/>
  <c r="O5530" i="3"/>
  <c r="O5529" i="3"/>
  <c r="O5527" i="3"/>
  <c r="O4293" i="3"/>
  <c r="O5528" i="3"/>
  <c r="O5392" i="3"/>
  <c r="O5069" i="3"/>
  <c r="M907" i="3"/>
  <c r="M633" i="3"/>
  <c r="M3067" i="3"/>
  <c r="M3066" i="3"/>
  <c r="H864" i="7"/>
  <c r="M3837" i="3"/>
  <c r="M3834" i="3"/>
  <c r="M3836" i="3"/>
  <c r="M6102" i="3"/>
  <c r="M6101" i="3"/>
  <c r="M6104" i="3"/>
  <c r="M6106" i="3"/>
  <c r="M6103" i="3"/>
  <c r="M6100" i="3"/>
  <c r="M6105" i="3"/>
  <c r="M4292" i="3"/>
  <c r="M5495" i="3"/>
  <c r="O6504" i="3"/>
  <c r="O6591" i="3"/>
  <c r="O1477" i="3"/>
  <c r="Q2378" i="3"/>
  <c r="M1607" i="3"/>
  <c r="O2123" i="3"/>
  <c r="M2317" i="3"/>
  <c r="O2297" i="3"/>
  <c r="O2770" i="3"/>
  <c r="O2669" i="3"/>
  <c r="M2513" i="3"/>
  <c r="O2674" i="3"/>
  <c r="M3163" i="3"/>
  <c r="M3027" i="3"/>
  <c r="Q3616" i="3"/>
  <c r="M3693" i="3"/>
  <c r="Q3562" i="3"/>
  <c r="M4142" i="3"/>
  <c r="M4293" i="3"/>
  <c r="M4456" i="3"/>
  <c r="M4681" i="3"/>
  <c r="M4563" i="3"/>
  <c r="O5386" i="3"/>
  <c r="O6181" i="3"/>
  <c r="O6052" i="3"/>
  <c r="M6107" i="3"/>
  <c r="O6180" i="3"/>
  <c r="M1721" i="3"/>
  <c r="M2786" i="3"/>
  <c r="O1229" i="3"/>
  <c r="M856" i="3"/>
  <c r="M1400" i="3"/>
  <c r="M1384" i="3"/>
  <c r="M4279" i="3"/>
  <c r="O959" i="3"/>
  <c r="O969" i="3"/>
  <c r="M905" i="3"/>
  <c r="M917" i="3"/>
  <c r="M1348" i="3"/>
  <c r="O558" i="3"/>
  <c r="O559" i="3"/>
  <c r="O2657" i="3"/>
  <c r="O2649" i="3"/>
  <c r="O2664" i="3"/>
  <c r="O2662" i="3"/>
  <c r="O2648" i="3"/>
  <c r="O2665" i="3"/>
  <c r="O2656" i="3"/>
  <c r="O2659" i="3"/>
  <c r="O2652" i="3"/>
  <c r="O2654" i="3"/>
  <c r="O2651" i="3"/>
  <c r="O2650" i="3"/>
  <c r="O2647" i="3"/>
  <c r="O2660" i="3"/>
  <c r="O5322" i="3"/>
  <c r="O5323" i="3"/>
  <c r="M6623" i="3"/>
  <c r="M6627" i="3"/>
  <c r="M6621" i="3"/>
  <c r="M6620" i="3"/>
  <c r="M6632" i="3"/>
  <c r="M6626" i="3"/>
  <c r="M3161" i="3"/>
  <c r="O5501" i="3"/>
  <c r="O578" i="3"/>
  <c r="O585" i="3"/>
  <c r="O579" i="3"/>
  <c r="O580" i="3"/>
  <c r="O581" i="3"/>
  <c r="O582" i="3"/>
  <c r="O2125" i="3"/>
  <c r="O2130" i="3"/>
  <c r="O2126" i="3"/>
  <c r="O6510" i="3"/>
  <c r="O6585" i="3"/>
  <c r="M6624" i="3"/>
  <c r="M6628" i="3"/>
  <c r="O2294" i="3"/>
  <c r="O1474" i="3"/>
  <c r="M1609" i="3"/>
  <c r="O2129" i="3"/>
  <c r="M2522" i="3"/>
  <c r="M2552" i="3"/>
  <c r="O3339" i="3"/>
  <c r="O3488" i="3"/>
  <c r="Q3608" i="3"/>
  <c r="M4327" i="3"/>
  <c r="O4857" i="3"/>
  <c r="M4517" i="3"/>
  <c r="M4578" i="3"/>
  <c r="M4575" i="3"/>
  <c r="O5942" i="3"/>
  <c r="O6664" i="3"/>
  <c r="M1740" i="3"/>
  <c r="O1222" i="3"/>
  <c r="O5563" i="3"/>
  <c r="M118" i="3"/>
  <c r="E300" i="7"/>
  <c r="G300" i="7" s="1"/>
  <c r="I300" i="7" s="1"/>
  <c r="M423" i="3"/>
  <c r="M421" i="3"/>
  <c r="M418" i="3"/>
  <c r="M419" i="3"/>
  <c r="M420" i="3"/>
  <c r="M422" i="3"/>
  <c r="O1483" i="3"/>
  <c r="O2295" i="3"/>
  <c r="M5659" i="3"/>
  <c r="H221" i="7"/>
  <c r="S1575" i="3" s="1"/>
  <c r="O1575" i="3"/>
  <c r="O3745" i="3"/>
  <c r="O3744" i="3"/>
  <c r="O3737" i="3"/>
  <c r="O3736" i="3"/>
  <c r="O3735" i="3"/>
  <c r="O3739" i="3"/>
  <c r="O3741" i="3"/>
  <c r="O3747" i="3"/>
  <c r="O2668" i="3"/>
  <c r="O2670" i="3"/>
  <c r="O2667" i="3"/>
  <c r="O2675" i="3"/>
  <c r="O2677" i="3"/>
  <c r="G550" i="7"/>
  <c r="I550" i="7" s="1"/>
  <c r="T4294" i="3" s="1"/>
  <c r="P4294" i="3"/>
  <c r="O4247" i="3"/>
  <c r="O4245" i="3"/>
  <c r="M5067" i="3"/>
  <c r="M5068" i="3"/>
  <c r="M5069" i="3"/>
  <c r="M5059" i="3"/>
  <c r="M5065" i="3"/>
  <c r="M5058" i="3"/>
  <c r="M5062" i="3"/>
  <c r="M5060" i="3"/>
  <c r="M5064" i="3"/>
  <c r="O6508" i="3"/>
  <c r="O6507" i="3"/>
  <c r="H827" i="7"/>
  <c r="O6399" i="3"/>
  <c r="O6663" i="3"/>
  <c r="O6509" i="3"/>
  <c r="M6618" i="3"/>
  <c r="O2296" i="3"/>
  <c r="M1501" i="3"/>
  <c r="O1471" i="3"/>
  <c r="O1571" i="3"/>
  <c r="M2507" i="3"/>
  <c r="O2622" i="3"/>
  <c r="M2819" i="3"/>
  <c r="M2517" i="3"/>
  <c r="M2515" i="3"/>
  <c r="M2558" i="3"/>
  <c r="M3030" i="3"/>
  <c r="M3162" i="3"/>
  <c r="O3539" i="3"/>
  <c r="O3485" i="3"/>
  <c r="M4520" i="3"/>
  <c r="O4859" i="3"/>
  <c r="M4446" i="3"/>
  <c r="M5066" i="3"/>
  <c r="O4246" i="3"/>
  <c r="M5974" i="3"/>
  <c r="M574" i="3"/>
  <c r="M1344" i="3"/>
  <c r="O433" i="3"/>
  <c r="M5658" i="3"/>
  <c r="O2941" i="3"/>
  <c r="O6050" i="3"/>
  <c r="O1319" i="3"/>
  <c r="O1322" i="3"/>
  <c r="O1325" i="3"/>
  <c r="O1223" i="3"/>
  <c r="O1221" i="3"/>
  <c r="O1215" i="3"/>
  <c r="O1225" i="3"/>
  <c r="O1217" i="3"/>
  <c r="O1226" i="3"/>
  <c r="O1219" i="3"/>
  <c r="O814" i="3"/>
  <c r="O815" i="3"/>
  <c r="O817" i="3"/>
  <c r="O816" i="3"/>
  <c r="H287" i="7"/>
  <c r="O1102" i="3"/>
  <c r="O1096" i="3"/>
  <c r="O1100" i="3"/>
  <c r="O1099" i="3"/>
  <c r="O1104" i="3"/>
  <c r="O1105" i="3"/>
  <c r="M1742" i="3"/>
  <c r="M1739" i="3"/>
  <c r="M1738" i="3"/>
  <c r="O2864" i="3"/>
  <c r="O2862" i="3"/>
  <c r="O2861" i="3"/>
  <c r="O2866" i="3"/>
  <c r="O2865" i="3"/>
  <c r="O3307" i="3"/>
  <c r="O3309" i="3"/>
  <c r="O3344" i="3"/>
  <c r="O3341" i="3"/>
  <c r="O3343" i="3"/>
  <c r="O3342" i="3"/>
  <c r="M2295" i="3"/>
  <c r="M2292" i="3"/>
  <c r="M2293" i="3"/>
  <c r="M2290" i="3"/>
  <c r="M2297" i="3"/>
  <c r="M2296" i="3"/>
  <c r="M2652" i="3"/>
  <c r="M2660" i="3"/>
  <c r="M2655" i="3"/>
  <c r="M2647" i="3"/>
  <c r="M2664" i="3"/>
  <c r="M2648" i="3"/>
  <c r="M2666" i="3"/>
  <c r="M2659" i="3"/>
  <c r="M2649" i="3"/>
  <c r="M2654" i="3"/>
  <c r="M2665" i="3"/>
  <c r="H135" i="7"/>
  <c r="M3640" i="3"/>
  <c r="M3641" i="3"/>
  <c r="M4861" i="3"/>
  <c r="M4860" i="3"/>
  <c r="M4854" i="3"/>
  <c r="M4857" i="3"/>
  <c r="H651" i="7"/>
  <c r="O4491" i="3"/>
  <c r="O4487" i="3"/>
  <c r="O4490" i="3"/>
  <c r="O4489" i="3"/>
  <c r="O4486" i="3"/>
  <c r="M5889" i="3"/>
  <c r="M5898" i="3"/>
  <c r="M5895" i="3"/>
  <c r="M5890" i="3"/>
  <c r="M5894" i="3"/>
  <c r="M5893" i="3"/>
  <c r="M5891" i="3"/>
  <c r="M5892" i="3"/>
  <c r="M4581" i="3"/>
  <c r="M4583" i="3"/>
  <c r="M4582" i="3"/>
  <c r="M4586" i="3"/>
  <c r="M4584" i="3"/>
  <c r="M4588" i="3"/>
  <c r="O6666" i="3"/>
  <c r="O1468" i="3"/>
  <c r="M2820" i="3"/>
  <c r="O3541" i="3"/>
  <c r="O3487" i="3"/>
  <c r="O3738" i="3"/>
  <c r="M4448" i="3"/>
  <c r="O5068" i="3"/>
  <c r="M5494" i="3"/>
  <c r="O5319" i="3"/>
  <c r="M6108" i="3"/>
  <c r="O6172" i="3"/>
  <c r="M6109" i="3"/>
  <c r="O2666" i="3"/>
  <c r="O811" i="3"/>
  <c r="M1350" i="3"/>
  <c r="O771" i="3"/>
  <c r="M131" i="3"/>
  <c r="M2663" i="3"/>
  <c r="M909" i="3"/>
  <c r="M644" i="3"/>
  <c r="E4" i="7"/>
  <c r="O4860" i="3"/>
  <c r="O4855" i="3"/>
  <c r="O4854" i="3"/>
  <c r="O4856" i="3"/>
  <c r="O4853" i="3"/>
  <c r="M4828" i="3"/>
  <c r="M4826" i="3"/>
  <c r="O5536" i="3"/>
  <c r="Q5384" i="3"/>
  <c r="Q5380" i="3"/>
  <c r="Q5383" i="3"/>
  <c r="Q5379" i="3"/>
  <c r="M1100" i="3"/>
  <c r="M1098" i="3"/>
  <c r="M1096" i="3"/>
  <c r="M1099" i="3"/>
  <c r="M1102" i="3"/>
  <c r="M1103" i="3"/>
  <c r="M1097" i="3"/>
  <c r="M1105" i="3"/>
  <c r="M1101" i="3"/>
  <c r="M2792" i="3"/>
  <c r="M2797" i="3"/>
  <c r="M2790" i="3"/>
  <c r="M2794" i="3"/>
  <c r="M2789" i="3"/>
  <c r="M2793" i="3"/>
  <c r="M2795" i="3"/>
  <c r="M2791" i="3"/>
  <c r="M4282" i="3"/>
  <c r="M4273" i="3"/>
  <c r="M4271" i="3"/>
  <c r="M4276" i="3"/>
  <c r="M4278" i="3"/>
  <c r="M4274" i="3"/>
  <c r="M4280" i="3"/>
  <c r="M4270" i="3"/>
  <c r="N6055" i="3"/>
  <c r="N6042" i="3"/>
  <c r="O3640" i="3"/>
  <c r="M870" i="3"/>
  <c r="O515" i="3"/>
  <c r="O951" i="3"/>
  <c r="O948" i="3"/>
  <c r="O950" i="3"/>
  <c r="M67" i="3"/>
  <c r="M65" i="3"/>
  <c r="M61" i="3"/>
  <c r="M66" i="3"/>
  <c r="M666" i="3"/>
  <c r="M661" i="3"/>
  <c r="M664" i="3"/>
  <c r="M624" i="3"/>
  <c r="M625" i="3"/>
  <c r="M623" i="3"/>
  <c r="M621" i="3"/>
  <c r="M620" i="3"/>
  <c r="M3698" i="3"/>
  <c r="M3689" i="3"/>
  <c r="M3686" i="3"/>
  <c r="M3688" i="3"/>
  <c r="M3694" i="3"/>
  <c r="O2986" i="3"/>
  <c r="O2993" i="3"/>
  <c r="O2995" i="3"/>
  <c r="O2987" i="3"/>
  <c r="M2316" i="3"/>
  <c r="M2310" i="3"/>
  <c r="M2313" i="3"/>
  <c r="M2311" i="3"/>
  <c r="O3333" i="3"/>
  <c r="O3337" i="3"/>
  <c r="O3338" i="3"/>
  <c r="O3336" i="3"/>
  <c r="O3328" i="3"/>
  <c r="O3330" i="3"/>
  <c r="O3332" i="3"/>
  <c r="O3331" i="3"/>
  <c r="H476" i="7"/>
  <c r="M3160" i="3"/>
  <c r="M3165" i="3"/>
  <c r="M3167" i="3"/>
  <c r="M3164" i="3"/>
  <c r="M5413" i="3"/>
  <c r="M5412" i="3"/>
  <c r="O6053" i="3"/>
  <c r="O6049" i="3"/>
  <c r="O6051" i="3"/>
  <c r="O6044" i="3"/>
  <c r="O6046" i="3"/>
  <c r="O6043" i="3"/>
  <c r="O6054" i="3"/>
  <c r="O6045" i="3"/>
  <c r="O6048" i="3"/>
  <c r="O6047" i="3"/>
  <c r="O6055" i="3"/>
  <c r="O4765" i="3"/>
  <c r="O4767" i="3"/>
  <c r="O4763" i="3"/>
  <c r="O5331" i="3"/>
  <c r="O5333" i="3"/>
  <c r="O5332" i="3"/>
  <c r="O5329" i="3"/>
  <c r="M6470" i="3"/>
  <c r="M6467" i="3"/>
  <c r="M6473" i="3"/>
  <c r="M6471" i="3"/>
  <c r="O5389" i="3"/>
  <c r="O5385" i="3"/>
  <c r="O5390" i="3"/>
  <c r="O5391" i="3"/>
  <c r="O5502" i="3"/>
  <c r="O5499" i="3"/>
  <c r="M6673" i="3"/>
  <c r="M6478" i="3"/>
  <c r="M6486" i="3"/>
  <c r="M1735" i="3"/>
  <c r="O2292" i="3"/>
  <c r="M1734" i="3"/>
  <c r="M2052" i="3"/>
  <c r="M3692" i="3"/>
  <c r="M3065" i="3"/>
  <c r="O3743" i="3"/>
  <c r="O3335" i="3"/>
  <c r="O4801" i="3"/>
  <c r="O4493" i="3"/>
  <c r="O2653" i="3"/>
  <c r="M876" i="3"/>
  <c r="O1224" i="3"/>
  <c r="M4272" i="3"/>
  <c r="M2656" i="3"/>
  <c r="M637" i="3"/>
  <c r="E27" i="7"/>
  <c r="E840" i="7"/>
  <c r="P822" i="3" s="1"/>
  <c r="E879" i="7"/>
  <c r="G879" i="7" s="1"/>
  <c r="I879" i="7" s="1"/>
  <c r="O3911" i="3"/>
  <c r="O3914" i="3"/>
  <c r="O3913" i="3"/>
  <c r="M3500" i="3"/>
  <c r="M3501" i="3"/>
  <c r="M3499" i="3"/>
  <c r="M4569" i="3"/>
  <c r="M4572" i="3"/>
  <c r="M4571" i="3"/>
  <c r="M4566" i="3"/>
  <c r="M4562" i="3"/>
  <c r="M4576" i="3"/>
  <c r="M4574" i="3"/>
  <c r="M4570" i="3"/>
  <c r="M4564" i="3"/>
  <c r="M4567" i="3"/>
  <c r="M4573" i="3"/>
  <c r="M877" i="3"/>
  <c r="M1397" i="3"/>
  <c r="M1402" i="3"/>
  <c r="M1407" i="3"/>
  <c r="M1401" i="3"/>
  <c r="M1403" i="3"/>
  <c r="M659" i="3"/>
  <c r="M657" i="3"/>
  <c r="M651" i="3"/>
  <c r="M650" i="3"/>
  <c r="M658" i="3"/>
  <c r="M656" i="3"/>
  <c r="M655" i="3"/>
  <c r="M653" i="3"/>
  <c r="M649" i="3"/>
  <c r="M652" i="3"/>
  <c r="M654" i="3"/>
  <c r="M648" i="3"/>
  <c r="M2810" i="3"/>
  <c r="M2812" i="3"/>
  <c r="M2811" i="3"/>
  <c r="M6290" i="3"/>
  <c r="M6291" i="3"/>
  <c r="M4869" i="3"/>
  <c r="M4871" i="3"/>
  <c r="M4866" i="3"/>
  <c r="M4865" i="3"/>
  <c r="M4868" i="3"/>
  <c r="M4867" i="3"/>
  <c r="O4840" i="3"/>
  <c r="O4841" i="3"/>
  <c r="O4838" i="3"/>
  <c r="O5439" i="3"/>
  <c r="O5440" i="3"/>
  <c r="O5438" i="3"/>
  <c r="O5441" i="3"/>
  <c r="M4450" i="3"/>
  <c r="M4449" i="3"/>
  <c r="M4445" i="3"/>
  <c r="Q5192" i="3"/>
  <c r="Q5194" i="3"/>
  <c r="Q5193" i="3"/>
  <c r="Q5191" i="3"/>
  <c r="N3567" i="3"/>
  <c r="N3566" i="3"/>
  <c r="N3569" i="3"/>
  <c r="N3568" i="3"/>
  <c r="O73" i="3"/>
  <c r="O75" i="3"/>
  <c r="O72" i="3"/>
  <c r="O1467" i="3"/>
  <c r="O1461" i="3"/>
  <c r="O1466" i="3"/>
  <c r="O1462" i="3"/>
  <c r="O1465" i="3"/>
  <c r="O1463" i="3"/>
  <c r="M1381" i="3"/>
  <c r="M1395" i="3"/>
  <c r="M1382" i="3"/>
  <c r="M1394" i="3"/>
  <c r="M1383" i="3"/>
  <c r="M1388" i="3"/>
  <c r="M1390" i="3"/>
  <c r="M1385" i="3"/>
  <c r="M314" i="3"/>
  <c r="M317" i="3"/>
  <c r="M2267" i="3"/>
  <c r="M2271" i="3"/>
  <c r="M2268" i="3"/>
  <c r="M2269" i="3"/>
  <c r="M2270" i="3"/>
  <c r="M2272" i="3"/>
  <c r="O957" i="3"/>
  <c r="O961" i="3"/>
  <c r="O958" i="3"/>
  <c r="O965" i="3"/>
  <c r="O966" i="3"/>
  <c r="O972" i="3"/>
  <c r="O962" i="3"/>
  <c r="O2720" i="3"/>
  <c r="O2719" i="3"/>
  <c r="O2721" i="3"/>
  <c r="O2722" i="3"/>
  <c r="O3618" i="3"/>
  <c r="O3617" i="3"/>
  <c r="O3620" i="3"/>
  <c r="M2387" i="3"/>
  <c r="M2384" i="3"/>
  <c r="M2385" i="3"/>
  <c r="M3451" i="3"/>
  <c r="M3457" i="3"/>
  <c r="M3458" i="3"/>
  <c r="M3454" i="3"/>
  <c r="M3452" i="3"/>
  <c r="M3456" i="3"/>
  <c r="M3453" i="3"/>
  <c r="M5972" i="3"/>
  <c r="M5979" i="3"/>
  <c r="M5981" i="3"/>
  <c r="M5978" i="3"/>
  <c r="M5976" i="3"/>
  <c r="M5967" i="3"/>
  <c r="M5970" i="3"/>
  <c r="M5969" i="3"/>
  <c r="M4078" i="3"/>
  <c r="M4079" i="3"/>
  <c r="M4075" i="3"/>
  <c r="M4074" i="3"/>
  <c r="O5874" i="3"/>
  <c r="O5871" i="3"/>
  <c r="O5875" i="3"/>
  <c r="O5872" i="3"/>
  <c r="M4946" i="3"/>
  <c r="M4948" i="3"/>
  <c r="M4950" i="3"/>
  <c r="M4949" i="3"/>
  <c r="O4134" i="3"/>
  <c r="O4139" i="3"/>
  <c r="O4136" i="3"/>
  <c r="O4138" i="3"/>
  <c r="Q6395" i="3"/>
  <c r="Q6400" i="3"/>
  <c r="Q6402" i="3"/>
  <c r="Q6397" i="3"/>
  <c r="Q6399" i="3"/>
  <c r="M872" i="3"/>
  <c r="M732" i="3"/>
  <c r="M734" i="3"/>
  <c r="O2947" i="3"/>
  <c r="O2949" i="3"/>
  <c r="O2940" i="3"/>
  <c r="O2945" i="3"/>
  <c r="O2942" i="3"/>
  <c r="O2948" i="3"/>
  <c r="O2944" i="3"/>
  <c r="O2939" i="3"/>
  <c r="M3859" i="3"/>
  <c r="M3858" i="3"/>
  <c r="M3860" i="3"/>
  <c r="M4743" i="3"/>
  <c r="M4745" i="3"/>
  <c r="M4742" i="3"/>
  <c r="M5660" i="3"/>
  <c r="M5661" i="3"/>
  <c r="M5664" i="3"/>
  <c r="M5663" i="3"/>
  <c r="M5190" i="3"/>
  <c r="M5189" i="3"/>
  <c r="M4152" i="3"/>
  <c r="M4144" i="3"/>
  <c r="M4146" i="3"/>
  <c r="M4147" i="3"/>
  <c r="M4143" i="3"/>
  <c r="M4155" i="3"/>
  <c r="M4150" i="3"/>
  <c r="M4151" i="3"/>
  <c r="M4141" i="3"/>
  <c r="M4148" i="3"/>
  <c r="O2946" i="3"/>
  <c r="M3691" i="3"/>
  <c r="M6480" i="3"/>
  <c r="O4839" i="3"/>
  <c r="O1738" i="3"/>
  <c r="O1085" i="3"/>
  <c r="O1087" i="3"/>
  <c r="O1088" i="3"/>
  <c r="O1089" i="3"/>
  <c r="O1086" i="3"/>
  <c r="O1090" i="3"/>
  <c r="M2046" i="3"/>
  <c r="M2042" i="3"/>
  <c r="M2051" i="3"/>
  <c r="M2044" i="3"/>
  <c r="M2048" i="3"/>
  <c r="M2053" i="3"/>
  <c r="M2045" i="3"/>
  <c r="M2047" i="3"/>
  <c r="M2049" i="3"/>
  <c r="M2043" i="3"/>
  <c r="M737" i="3"/>
  <c r="M738" i="3"/>
  <c r="M2011" i="3"/>
  <c r="H398" i="7"/>
  <c r="S2010" i="3" s="1"/>
  <c r="M2012" i="3"/>
  <c r="M2009" i="3"/>
  <c r="O689" i="3"/>
  <c r="O691" i="3"/>
  <c r="O696" i="3"/>
  <c r="O699" i="3"/>
  <c r="M123" i="3"/>
  <c r="M126" i="3"/>
  <c r="M139" i="3"/>
  <c r="M117" i="3"/>
  <c r="M129" i="3"/>
  <c r="M133" i="3"/>
  <c r="M132" i="3"/>
  <c r="M137" i="3"/>
  <c r="M134" i="3"/>
  <c r="M125" i="3"/>
  <c r="M119" i="3"/>
  <c r="M121" i="3"/>
  <c r="M116" i="3"/>
  <c r="O1572" i="3"/>
  <c r="O1574" i="3"/>
  <c r="O2404" i="3"/>
  <c r="O2417" i="3"/>
  <c r="O2423" i="3"/>
  <c r="O2406" i="3"/>
  <c r="O2410" i="3"/>
  <c r="O2414" i="3"/>
  <c r="O2403" i="3"/>
  <c r="O2411" i="3"/>
  <c r="O2422" i="3"/>
  <c r="O2407" i="3"/>
  <c r="O2418" i="3"/>
  <c r="O2416" i="3"/>
  <c r="O2624" i="3"/>
  <c r="O2619" i="3"/>
  <c r="O2620" i="3"/>
  <c r="M2782" i="3"/>
  <c r="M2776" i="3"/>
  <c r="M2783" i="3"/>
  <c r="M2785" i="3"/>
  <c r="M2780" i="3"/>
  <c r="M2781" i="3"/>
  <c r="M2777" i="3"/>
  <c r="M2787" i="3"/>
  <c r="M2784" i="3"/>
  <c r="M2779" i="3"/>
  <c r="M3679" i="3"/>
  <c r="M3678" i="3"/>
  <c r="O3242" i="3"/>
  <c r="O3246" i="3"/>
  <c r="O3249" i="3"/>
  <c r="O3247" i="3"/>
  <c r="O3243" i="3"/>
  <c r="O3244" i="3"/>
  <c r="O3245" i="3"/>
  <c r="O3241" i="3"/>
  <c r="O3844" i="3"/>
  <c r="O3841" i="3"/>
  <c r="O3839" i="3"/>
  <c r="O3840" i="3"/>
  <c r="M6550" i="3"/>
  <c r="M6548" i="3"/>
  <c r="Q4875" i="3"/>
  <c r="Q4873" i="3"/>
  <c r="Q4874" i="3"/>
  <c r="Q2380" i="3"/>
  <c r="Q2376" i="3"/>
  <c r="M6616" i="3"/>
  <c r="M2386" i="3"/>
  <c r="M2382" i="3"/>
  <c r="M2315" i="3"/>
  <c r="O2409" i="3"/>
  <c r="O2122" i="3"/>
  <c r="Q2379" i="3"/>
  <c r="O2402" i="3"/>
  <c r="O3746" i="3"/>
  <c r="Q3563" i="3"/>
  <c r="M3838" i="3"/>
  <c r="M4077" i="3"/>
  <c r="M3835" i="3"/>
  <c r="O5321" i="3"/>
  <c r="O5058" i="3"/>
  <c r="Q6398" i="3"/>
  <c r="O1476" i="3"/>
  <c r="O2658" i="3"/>
  <c r="O808" i="3"/>
  <c r="M646" i="3"/>
  <c r="M417" i="3"/>
  <c r="M127" i="3"/>
  <c r="O945" i="3"/>
  <c r="O511" i="3"/>
  <c r="O4762" i="3"/>
  <c r="M2788" i="3"/>
  <c r="M2651" i="3"/>
  <c r="M130" i="3"/>
  <c r="M573" i="3"/>
  <c r="M575" i="3"/>
  <c r="M576" i="3"/>
  <c r="M2551" i="3"/>
  <c r="M2556" i="3"/>
  <c r="M2554" i="3"/>
  <c r="M2553" i="3"/>
  <c r="M2555" i="3"/>
  <c r="O2663" i="3"/>
  <c r="M4277" i="3"/>
  <c r="O1479" i="3"/>
  <c r="O1481" i="3"/>
  <c r="O1480" i="3"/>
  <c r="O1482" i="3"/>
  <c r="M1339" i="3"/>
  <c r="M1346" i="3"/>
  <c r="M1340" i="3"/>
  <c r="M1341" i="3"/>
  <c r="M1349" i="3"/>
  <c r="M1351" i="3"/>
  <c r="M1342" i="3"/>
  <c r="M1352" i="3"/>
  <c r="M1347" i="3"/>
  <c r="O6188" i="3"/>
  <c r="O6185" i="3"/>
  <c r="O6183" i="3"/>
  <c r="O6182" i="3"/>
  <c r="O6187" i="3"/>
  <c r="O6184" i="3"/>
  <c r="O4800" i="3"/>
  <c r="O4802" i="3"/>
  <c r="O4796" i="3"/>
  <c r="O4803" i="3"/>
  <c r="M6630" i="3"/>
  <c r="M6484" i="3"/>
  <c r="O2124" i="3"/>
  <c r="Q3561" i="3"/>
  <c r="O5442" i="3"/>
  <c r="O2655" i="3"/>
  <c r="M733" i="3"/>
  <c r="M4275" i="3"/>
  <c r="E251" i="7"/>
  <c r="M847" i="3"/>
  <c r="M849" i="3"/>
  <c r="M850" i="3"/>
  <c r="M851" i="3"/>
  <c r="M855" i="3"/>
  <c r="M848" i="3"/>
  <c r="M857" i="3"/>
  <c r="M852" i="3"/>
  <c r="M854" i="3"/>
  <c r="H962" i="7"/>
  <c r="S41" i="3" s="1"/>
  <c r="O41" i="3"/>
  <c r="M2199" i="3"/>
  <c r="M2197" i="3"/>
  <c r="O1910" i="3"/>
  <c r="O1904" i="3"/>
  <c r="O1909" i="3"/>
  <c r="O1908" i="3"/>
  <c r="O1905" i="3"/>
  <c r="O1902" i="3"/>
  <c r="O1903" i="3"/>
  <c r="O1906" i="3"/>
  <c r="M3204" i="3"/>
  <c r="M3202" i="3"/>
  <c r="M3201" i="3"/>
  <c r="M3206" i="3"/>
  <c r="M1810" i="3"/>
  <c r="M1811" i="3"/>
  <c r="M2518" i="3"/>
  <c r="M2516" i="3"/>
  <c r="M2523" i="3"/>
  <c r="M2520" i="3"/>
  <c r="M2510" i="3"/>
  <c r="M2514" i="3"/>
  <c r="M2521" i="3"/>
  <c r="O6400" i="3"/>
  <c r="O6403" i="3"/>
  <c r="O6402" i="3"/>
  <c r="O6396" i="3"/>
  <c r="M4519" i="3"/>
  <c r="M4516" i="3"/>
  <c r="M4518" i="3"/>
  <c r="M4514" i="3"/>
  <c r="M4455" i="3"/>
  <c r="M4453" i="3"/>
  <c r="M4454" i="3"/>
  <c r="O5237" i="3"/>
  <c r="O5236" i="3"/>
  <c r="O5239" i="3"/>
  <c r="M5506" i="3"/>
  <c r="M5505" i="3"/>
  <c r="O4225" i="3"/>
  <c r="O4227" i="3"/>
  <c r="O4221" i="3"/>
  <c r="O4229" i="3"/>
  <c r="M6006" i="3"/>
  <c r="M6004" i="3"/>
  <c r="M6005" i="3"/>
  <c r="M6003" i="3"/>
  <c r="M6007" i="3"/>
  <c r="Q1908" i="3"/>
  <c r="Q1911" i="3"/>
  <c r="Q1910" i="3"/>
  <c r="Q1907" i="3"/>
  <c r="Q1903" i="3"/>
  <c r="Q1901" i="3"/>
  <c r="Q1909" i="3"/>
  <c r="Q1904" i="3"/>
  <c r="O6462" i="3"/>
  <c r="M6622" i="3"/>
  <c r="M1720" i="3"/>
  <c r="O2412" i="3"/>
  <c r="O2128" i="3"/>
  <c r="O2405" i="3"/>
  <c r="O2673" i="3"/>
  <c r="O3334" i="3"/>
  <c r="M2809" i="3"/>
  <c r="M2557" i="3"/>
  <c r="O3622" i="3"/>
  <c r="O3843" i="3"/>
  <c r="O3621" i="3"/>
  <c r="M4145" i="3"/>
  <c r="M4568" i="3"/>
  <c r="M5507" i="3"/>
  <c r="O5496" i="3"/>
  <c r="O5531" i="3"/>
  <c r="O5235" i="3"/>
  <c r="O5697" i="3"/>
  <c r="M5968" i="3"/>
  <c r="M5896" i="3"/>
  <c r="Q6401" i="3"/>
  <c r="M1608" i="3"/>
  <c r="O4766" i="3"/>
  <c r="O2661" i="3"/>
  <c r="O774" i="3"/>
  <c r="M4785" i="3"/>
  <c r="O809" i="3"/>
  <c r="M312" i="3"/>
  <c r="M313" i="3"/>
  <c r="M511" i="3"/>
  <c r="O952" i="3"/>
  <c r="M4281" i="3"/>
  <c r="O955" i="3"/>
  <c r="M516" i="3"/>
  <c r="M60" i="3"/>
  <c r="O1740" i="3"/>
  <c r="O1741" i="3"/>
  <c r="O1742" i="3"/>
  <c r="M4976" i="3"/>
  <c r="M4978" i="3"/>
  <c r="O5062" i="3"/>
  <c r="O5063" i="3"/>
  <c r="O5059" i="3"/>
  <c r="O5065" i="3"/>
  <c r="O5066" i="3"/>
  <c r="O5064" i="3"/>
  <c r="O5060" i="3"/>
  <c r="O5061" i="3"/>
  <c r="M6617" i="3"/>
  <c r="M3029" i="3"/>
  <c r="O4858" i="3"/>
  <c r="O1470" i="3"/>
  <c r="O1473" i="3"/>
  <c r="O1469" i="3"/>
  <c r="M4679" i="3"/>
  <c r="M4676" i="3"/>
  <c r="M4677" i="3"/>
  <c r="M6487" i="3"/>
  <c r="M6481" i="3"/>
  <c r="Q3614" i="3"/>
  <c r="Q3609" i="3"/>
  <c r="Q3615" i="3"/>
  <c r="Q3612" i="3"/>
  <c r="Q3611" i="3"/>
  <c r="Q3606" i="3"/>
  <c r="Q3607" i="3"/>
  <c r="M6610" i="3"/>
  <c r="M2291" i="3"/>
  <c r="M3818" i="3"/>
  <c r="M3819" i="3"/>
  <c r="O5330" i="3"/>
  <c r="M660" i="3"/>
  <c r="M619" i="3"/>
  <c r="M2658" i="3"/>
  <c r="M1353" i="3"/>
  <c r="O2772" i="3"/>
  <c r="O2773" i="3"/>
  <c r="O2769" i="3"/>
  <c r="O5546" i="3"/>
  <c r="O5547" i="3"/>
  <c r="O5549" i="3"/>
  <c r="O5544" i="3"/>
  <c r="O5548" i="3"/>
  <c r="O5545" i="3"/>
  <c r="M6474" i="3"/>
  <c r="M6476" i="3"/>
  <c r="M6485" i="3"/>
  <c r="M6619" i="3"/>
  <c r="M6625" i="3"/>
  <c r="O1901" i="3"/>
  <c r="M2312" i="3"/>
  <c r="O1472" i="3"/>
  <c r="M2509" i="3"/>
  <c r="O2415" i="3"/>
  <c r="O2408" i="3"/>
  <c r="O2676" i="3"/>
  <c r="O2863" i="3"/>
  <c r="M2560" i="3"/>
  <c r="M3207" i="3"/>
  <c r="O3308" i="3"/>
  <c r="O3742" i="3"/>
  <c r="M3817" i="3"/>
  <c r="M4140" i="3"/>
  <c r="O4135" i="3"/>
  <c r="M4149" i="3"/>
  <c r="M4565" i="3"/>
  <c r="O4799" i="3"/>
  <c r="M4580" i="3"/>
  <c r="O4492" i="3"/>
  <c r="O5526" i="3"/>
  <c r="M5504" i="3"/>
  <c r="O5694" i="3"/>
  <c r="O5551" i="3"/>
  <c r="O6025" i="3"/>
  <c r="O4764" i="3"/>
  <c r="M4744" i="3"/>
  <c r="M4787" i="3"/>
  <c r="O806" i="3"/>
  <c r="M138" i="3"/>
  <c r="O513" i="3"/>
  <c r="M919" i="3"/>
  <c r="M878" i="3"/>
  <c r="M135" i="3"/>
  <c r="O584" i="3"/>
  <c r="O2991" i="3"/>
  <c r="M2195" i="3"/>
  <c r="M2198" i="3"/>
  <c r="E359" i="7"/>
  <c r="G359" i="7" s="1"/>
  <c r="I359" i="7" s="1"/>
  <c r="Q1816" i="3"/>
  <c r="Q1814" i="3"/>
  <c r="Q1813" i="3"/>
  <c r="E306" i="7"/>
  <c r="P675" i="3" s="1"/>
  <c r="E345" i="7"/>
  <c r="G345" i="7" s="1"/>
  <c r="I345" i="7" s="1"/>
  <c r="E662" i="7"/>
  <c r="G662" i="7" s="1"/>
  <c r="Q4533" i="3"/>
  <c r="Q4532" i="3"/>
  <c r="Q4539" i="3"/>
  <c r="Q4534" i="3"/>
  <c r="Q4535" i="3"/>
  <c r="Q4540" i="3"/>
  <c r="G827" i="7"/>
  <c r="E271" i="7"/>
  <c r="P188" i="3" s="1"/>
  <c r="E314" i="7"/>
  <c r="H848" i="7"/>
  <c r="E195" i="7"/>
  <c r="E437" i="7"/>
  <c r="H437" i="7" s="1"/>
  <c r="E463" i="7"/>
  <c r="H463" i="7" s="1"/>
  <c r="E187" i="7"/>
  <c r="G187" i="7" s="1"/>
  <c r="I187" i="7" s="1"/>
  <c r="E594" i="7"/>
  <c r="G594" i="7" s="1"/>
  <c r="I594" i="7" s="1"/>
  <c r="E925" i="7"/>
  <c r="P6064" i="3" s="1"/>
  <c r="H28" i="7"/>
  <c r="H228" i="7"/>
  <c r="S2004" i="3" s="1"/>
  <c r="H25" i="7"/>
  <c r="H103" i="7"/>
  <c r="E553" i="7"/>
  <c r="G553" i="7" s="1"/>
  <c r="I553" i="7" s="1"/>
  <c r="E212" i="7"/>
  <c r="H93" i="7"/>
  <c r="S3298" i="3" s="1"/>
  <c r="H59" i="7"/>
  <c r="E549" i="7"/>
  <c r="P4292" i="3" s="1"/>
  <c r="E75" i="7"/>
  <c r="G75" i="7" s="1"/>
  <c r="I75" i="7" s="1"/>
  <c r="E90" i="7"/>
  <c r="H90" i="7" s="1"/>
  <c r="H277" i="7"/>
  <c r="S279" i="3" s="1"/>
  <c r="H428" i="7"/>
  <c r="H247" i="7"/>
  <c r="S5546" i="3" s="1"/>
  <c r="H699" i="7"/>
  <c r="H225" i="7"/>
  <c r="S7123" i="3" s="1"/>
  <c r="E100" i="7"/>
  <c r="G100" i="7" s="1"/>
  <c r="I100" i="7" s="1"/>
  <c r="E847" i="7"/>
  <c r="P1777" i="3" s="1"/>
  <c r="E425" i="7"/>
  <c r="E156" i="7"/>
  <c r="E474" i="7"/>
  <c r="G474" i="7" s="1"/>
  <c r="I474" i="7" s="1"/>
  <c r="T3150" i="3" s="1"/>
  <c r="E202" i="7"/>
  <c r="G202" i="7" s="1"/>
  <c r="I202" i="7" s="1"/>
  <c r="E51" i="7"/>
  <c r="P5848" i="3" s="1"/>
  <c r="H842" i="7"/>
  <c r="H479" i="7"/>
  <c r="H431" i="7"/>
  <c r="H498" i="7"/>
  <c r="H796" i="7"/>
  <c r="E350" i="7"/>
  <c r="P1235" i="3" s="1"/>
  <c r="H641" i="7"/>
  <c r="H622" i="7"/>
  <c r="H687" i="7"/>
  <c r="S6478" i="3" s="1"/>
  <c r="G228" i="7"/>
  <c r="I228" i="7" s="1"/>
  <c r="P2004" i="3"/>
  <c r="E182" i="7"/>
  <c r="P5949" i="3" s="1"/>
  <c r="E196" i="7"/>
  <c r="G196" i="7" s="1"/>
  <c r="I196" i="7" s="1"/>
  <c r="E146" i="7"/>
  <c r="E904" i="7"/>
  <c r="G904" i="7" s="1"/>
  <c r="I904" i="7" s="1"/>
  <c r="E596" i="7"/>
  <c r="E689" i="7"/>
  <c r="E785" i="7"/>
  <c r="E949" i="7"/>
  <c r="H949" i="7" s="1"/>
  <c r="E319" i="7"/>
  <c r="G319" i="7" s="1"/>
  <c r="I319" i="7" s="1"/>
  <c r="E82" i="7"/>
  <c r="G82" i="7" s="1"/>
  <c r="I82" i="7" s="1"/>
  <c r="E391" i="7"/>
  <c r="G391" i="7" s="1"/>
  <c r="I391" i="7" s="1"/>
  <c r="E63" i="7"/>
  <c r="H63" i="7" s="1"/>
  <c r="E244" i="7"/>
  <c r="H244" i="7" s="1"/>
  <c r="E563" i="7"/>
  <c r="H563" i="7" s="1"/>
  <c r="E583" i="7"/>
  <c r="E58" i="7"/>
  <c r="G58" i="7" s="1"/>
  <c r="I58" i="7" s="1"/>
  <c r="E245" i="7"/>
  <c r="G245" i="7" s="1"/>
  <c r="I245" i="7" s="1"/>
  <c r="E853" i="7"/>
  <c r="E44" i="7"/>
  <c r="G44" i="7" s="1"/>
  <c r="I44" i="7" s="1"/>
  <c r="E130" i="7"/>
  <c r="P2055" i="3" s="1"/>
  <c r="E283" i="7"/>
  <c r="G283" i="7" s="1"/>
  <c r="I283" i="7" s="1"/>
  <c r="E321" i="7"/>
  <c r="P805" i="3" s="1"/>
  <c r="E328" i="7"/>
  <c r="H328" i="7" s="1"/>
  <c r="E346" i="7"/>
  <c r="P1155" i="3" s="1"/>
  <c r="E407" i="7"/>
  <c r="G407" i="7" s="1"/>
  <c r="I407" i="7" s="1"/>
  <c r="E417" i="7"/>
  <c r="G417" i="7" s="1"/>
  <c r="I417" i="7" s="1"/>
  <c r="E422" i="7"/>
  <c r="G422" i="7" s="1"/>
  <c r="I422" i="7" s="1"/>
  <c r="E15" i="7"/>
  <c r="G15" i="7" s="1"/>
  <c r="I15" i="7" s="1"/>
  <c r="E115" i="7"/>
  <c r="E936" i="7"/>
  <c r="H936" i="7" s="1"/>
  <c r="E518" i="7"/>
  <c r="E940" i="7"/>
  <c r="E626" i="7"/>
  <c r="G626" i="7" s="1"/>
  <c r="I626" i="7" s="1"/>
  <c r="E742" i="7"/>
  <c r="H742" i="7" s="1"/>
  <c r="M6099" i="3"/>
  <c r="M6097" i="3"/>
  <c r="M6096" i="3"/>
  <c r="M4801" i="3"/>
  <c r="M4796" i="3"/>
  <c r="M4798" i="3"/>
  <c r="M4803" i="3"/>
  <c r="M4799" i="3"/>
  <c r="M4800" i="3"/>
  <c r="O6381" i="3"/>
  <c r="O6387" i="3"/>
  <c r="O6386" i="3"/>
  <c r="O6380" i="3"/>
  <c r="Q5494" i="3"/>
  <c r="Q5495" i="3"/>
  <c r="N2017" i="3"/>
  <c r="N2021" i="3"/>
  <c r="N2015" i="3"/>
  <c r="N2020" i="3"/>
  <c r="N4541" i="3"/>
  <c r="N4539" i="3"/>
  <c r="N4534" i="3"/>
  <c r="N4535" i="3"/>
  <c r="N4532" i="3"/>
  <c r="N4540" i="3"/>
  <c r="O5761" i="3"/>
  <c r="O5760" i="3"/>
  <c r="O5758" i="3"/>
  <c r="O5755" i="3"/>
  <c r="O5757" i="3"/>
  <c r="O5764" i="3"/>
  <c r="O4530" i="3"/>
  <c r="O4531" i="3"/>
  <c r="O5844" i="3"/>
  <c r="O5843" i="3"/>
  <c r="O6023" i="3"/>
  <c r="O6024" i="3"/>
  <c r="O6026" i="3"/>
  <c r="O6018" i="3"/>
  <c r="H855" i="7"/>
  <c r="O6175" i="3"/>
  <c r="O6179" i="3"/>
  <c r="Q4527" i="3"/>
  <c r="Q4524" i="3"/>
  <c r="Q4528" i="3"/>
  <c r="Q4526" i="3"/>
  <c r="Q6307" i="3"/>
  <c r="Q6306" i="3"/>
  <c r="Q6305" i="3"/>
  <c r="Q3171" i="3"/>
  <c r="Q3170" i="3"/>
  <c r="Q3169" i="3"/>
  <c r="M6675" i="3"/>
  <c r="M6680" i="3"/>
  <c r="M6677" i="3"/>
  <c r="M6678" i="3"/>
  <c r="M6679" i="3"/>
  <c r="M6684" i="3"/>
  <c r="M6683" i="3"/>
  <c r="O6522" i="3"/>
  <c r="O6525" i="3"/>
  <c r="M5672" i="3"/>
  <c r="M5674" i="3"/>
  <c r="M5671" i="3"/>
  <c r="M5670" i="3"/>
  <c r="H728" i="7"/>
  <c r="S7101" i="3" s="1"/>
  <c r="N3290" i="3"/>
  <c r="N3293" i="3"/>
  <c r="N3291" i="3"/>
  <c r="M5756" i="3"/>
  <c r="M5758" i="3"/>
  <c r="M5760" i="3"/>
  <c r="M5761" i="3"/>
  <c r="M5757" i="3"/>
  <c r="Q3324" i="3"/>
  <c r="Q3326" i="3"/>
  <c r="Q3327" i="3"/>
  <c r="Q3321" i="3"/>
  <c r="Q2405" i="3"/>
  <c r="Q2422" i="3"/>
  <c r="Q2417" i="3"/>
  <c r="Q2419" i="3"/>
  <c r="O4236" i="3"/>
  <c r="O4237" i="3"/>
  <c r="O4234" i="3"/>
  <c r="H531" i="7"/>
  <c r="Q3323" i="3"/>
  <c r="O4219" i="3"/>
  <c r="O5037" i="3"/>
  <c r="Q5225" i="3"/>
  <c r="O6177" i="3"/>
  <c r="N6064" i="3"/>
  <c r="M5764" i="3"/>
  <c r="M5762" i="3"/>
  <c r="O6383" i="3"/>
  <c r="O2119" i="3"/>
  <c r="O2120" i="3"/>
  <c r="O2118" i="3"/>
  <c r="H447" i="7"/>
  <c r="S2817" i="3" s="1"/>
  <c r="M2817" i="3"/>
  <c r="M2814" i="3"/>
  <c r="M2815" i="3"/>
  <c r="M2816" i="3"/>
  <c r="M3154" i="3"/>
  <c r="M3156" i="3"/>
  <c r="M3155" i="3"/>
  <c r="M3152" i="3"/>
  <c r="M3157" i="3"/>
  <c r="M4858" i="3"/>
  <c r="M4856" i="3"/>
  <c r="M4855" i="3"/>
  <c r="M4859" i="3"/>
  <c r="N5790" i="3"/>
  <c r="N5791" i="3"/>
  <c r="Q3423" i="3"/>
  <c r="Q3431" i="3"/>
  <c r="Q3433" i="3"/>
  <c r="Q3426" i="3"/>
  <c r="Q3427" i="3"/>
  <c r="Q3428" i="3"/>
  <c r="N4320" i="3"/>
  <c r="N4318" i="3"/>
  <c r="N4323" i="3"/>
  <c r="N4319" i="3"/>
  <c r="N4324" i="3"/>
  <c r="Q6637" i="3"/>
  <c r="Q1965" i="3"/>
  <c r="O5035" i="3"/>
  <c r="M6098" i="3"/>
  <c r="N3367" i="3"/>
  <c r="N3366" i="3"/>
  <c r="N3369" i="3"/>
  <c r="N3365" i="3"/>
  <c r="M5669" i="3"/>
  <c r="O5845" i="3"/>
  <c r="O5366" i="3"/>
  <c r="O4220" i="3"/>
  <c r="O4215" i="3"/>
  <c r="O4226" i="3"/>
  <c r="O4230" i="3"/>
  <c r="O4223" i="3"/>
  <c r="N3499" i="3"/>
  <c r="N3498" i="3"/>
  <c r="N3501" i="3"/>
  <c r="N6396" i="3"/>
  <c r="N6402" i="3"/>
  <c r="N6395" i="3"/>
  <c r="N6400" i="3"/>
  <c r="N6398" i="3"/>
  <c r="N6397" i="3"/>
  <c r="N6401" i="3"/>
  <c r="O5032" i="3"/>
  <c r="E735" i="7"/>
  <c r="E238" i="7"/>
  <c r="G238" i="7" s="1"/>
  <c r="I238" i="7" s="1"/>
  <c r="E913" i="7"/>
  <c r="H913" i="7" s="1"/>
  <c r="E655" i="7"/>
  <c r="P5994" i="3" s="1"/>
  <c r="E927" i="7"/>
  <c r="P6573" i="3" s="1"/>
  <c r="N5228" i="3"/>
  <c r="N5226" i="3"/>
  <c r="Q2554" i="3"/>
  <c r="Q2559" i="3"/>
  <c r="Q2558" i="3"/>
  <c r="Q2555" i="3"/>
  <c r="Q2556" i="3"/>
  <c r="Q3424" i="3"/>
  <c r="N3500" i="3"/>
  <c r="O4235" i="3"/>
  <c r="N6065" i="3"/>
  <c r="Q660" i="3"/>
  <c r="E378" i="7"/>
  <c r="G378" i="7" s="1"/>
  <c r="I378" i="7" s="1"/>
  <c r="E480" i="7"/>
  <c r="P3223" i="3" s="1"/>
  <c r="E112" i="7"/>
  <c r="E560" i="7"/>
  <c r="E125" i="7"/>
  <c r="E92" i="7"/>
  <c r="G92" i="7" s="1"/>
  <c r="I92" i="7" s="1"/>
  <c r="O6022" i="3"/>
  <c r="M6020" i="3"/>
  <c r="M6021" i="3"/>
  <c r="M6024" i="3"/>
  <c r="M6022" i="3"/>
  <c r="M6019" i="3"/>
  <c r="Q3367" i="3"/>
  <c r="Q3369" i="3"/>
  <c r="Q3365" i="3"/>
  <c r="Q3370" i="3"/>
  <c r="M6676" i="3"/>
  <c r="Q3368" i="3"/>
  <c r="M6674" i="3"/>
  <c r="M4845" i="3"/>
  <c r="Q4523" i="3"/>
  <c r="N4321" i="3"/>
  <c r="O5691" i="3"/>
  <c r="O5847" i="3"/>
  <c r="M6018" i="3"/>
  <c r="E374" i="7"/>
  <c r="G374" i="7" s="1"/>
  <c r="I374" i="7" s="1"/>
  <c r="E924" i="7"/>
  <c r="E621" i="7"/>
  <c r="E165" i="7"/>
  <c r="M5947" i="3"/>
  <c r="M5944" i="3"/>
  <c r="M5946" i="3"/>
  <c r="M4996" i="3"/>
  <c r="M4999" i="3"/>
  <c r="M4995" i="3"/>
  <c r="O4207" i="3"/>
  <c r="O4212" i="3"/>
  <c r="O4208" i="3"/>
  <c r="O4209" i="3"/>
  <c r="O4206" i="3"/>
  <c r="O4205" i="3"/>
  <c r="O4211" i="3"/>
  <c r="N6318" i="3"/>
  <c r="N6317" i="3"/>
  <c r="N6314" i="3"/>
  <c r="N6316" i="3"/>
  <c r="N6315" i="3"/>
  <c r="Q2560" i="3"/>
  <c r="O6020" i="3"/>
  <c r="M6687" i="3"/>
  <c r="O5181" i="3"/>
  <c r="O5364" i="3"/>
  <c r="O6178" i="3"/>
  <c r="E496" i="7"/>
  <c r="Q3366" i="3"/>
  <c r="O4232" i="3"/>
  <c r="E822" i="7"/>
  <c r="P2888" i="3" s="1"/>
  <c r="E888" i="7"/>
  <c r="H888" i="7" s="1"/>
  <c r="E890" i="7"/>
  <c r="P3023" i="3" s="1"/>
  <c r="E781" i="7"/>
  <c r="G781" i="7" s="1"/>
  <c r="I781" i="7" s="1"/>
  <c r="M6686" i="3"/>
  <c r="M4133" i="3"/>
  <c r="M6681" i="3"/>
  <c r="Q3430" i="3"/>
  <c r="O4210" i="3"/>
  <c r="E127" i="7"/>
  <c r="E65" i="7"/>
  <c r="H65" i="7" s="1"/>
  <c r="M6685" i="3"/>
  <c r="Q6304" i="3"/>
  <c r="O4213" i="3"/>
  <c r="M4802" i="3"/>
  <c r="M6026" i="3"/>
  <c r="O5846" i="3"/>
  <c r="O6382" i="3"/>
  <c r="E316" i="7"/>
  <c r="G316" i="7" s="1"/>
  <c r="I316" i="7" s="1"/>
  <c r="E363" i="7"/>
  <c r="H363" i="7" s="1"/>
  <c r="Q2553" i="3"/>
  <c r="Q3172" i="3"/>
  <c r="Q3429" i="3"/>
  <c r="N3370" i="3"/>
  <c r="O4222" i="3"/>
  <c r="O4218" i="3"/>
  <c r="M4797" i="3"/>
  <c r="O5365" i="3"/>
  <c r="O6176" i="3"/>
  <c r="O2117" i="3"/>
  <c r="O6147" i="3"/>
  <c r="O6151" i="3"/>
  <c r="O6143" i="3"/>
  <c r="O6150" i="3"/>
  <c r="O5033" i="3"/>
  <c r="O5039" i="3"/>
  <c r="O5029" i="3"/>
  <c r="O5036" i="3"/>
  <c r="O5034" i="3"/>
  <c r="O5030" i="3"/>
  <c r="M5177" i="3"/>
  <c r="M5178" i="3"/>
  <c r="M5175" i="3"/>
  <c r="M5176" i="3"/>
  <c r="M5174" i="3"/>
  <c r="Q6642" i="3"/>
  <c r="Q6640" i="3"/>
  <c r="Q6638" i="3"/>
  <c r="Q6635" i="3"/>
  <c r="Q6643" i="3"/>
  <c r="M6607" i="3"/>
  <c r="M6606" i="3"/>
  <c r="M6608" i="3"/>
  <c r="O5695" i="3"/>
  <c r="O5690" i="3"/>
  <c r="O5698" i="3"/>
  <c r="O5693" i="3"/>
  <c r="G163" i="7"/>
  <c r="I163" i="7" s="1"/>
  <c r="P5430" i="3"/>
  <c r="H727" i="7"/>
  <c r="Q5228" i="3"/>
  <c r="Q5226" i="3"/>
  <c r="Q5227" i="3"/>
  <c r="M6682" i="3"/>
  <c r="O4231" i="3"/>
  <c r="M5668" i="3"/>
  <c r="E396" i="7"/>
  <c r="G396" i="7" s="1"/>
  <c r="I396" i="7" s="1"/>
  <c r="O4204" i="3"/>
  <c r="M4844" i="3"/>
  <c r="E831" i="7"/>
  <c r="H831" i="7" s="1"/>
  <c r="E862" i="7"/>
  <c r="E444" i="7"/>
  <c r="O4216" i="3"/>
  <c r="O6173" i="3"/>
  <c r="Q3432" i="3"/>
  <c r="O4228" i="3"/>
  <c r="O4224" i="3"/>
  <c r="Q4529" i="3"/>
  <c r="Q4521" i="3"/>
  <c r="M5763" i="3"/>
  <c r="M5673" i="3"/>
  <c r="O6152" i="3"/>
  <c r="Q6303" i="3"/>
  <c r="M4997" i="3"/>
  <c r="E179" i="7"/>
  <c r="G179" i="7" s="1"/>
  <c r="E272" i="7"/>
  <c r="H272" i="7" s="1"/>
  <c r="E488" i="7"/>
  <c r="G488" i="7" s="1"/>
  <c r="I488" i="7" s="1"/>
  <c r="E617" i="7"/>
  <c r="E638" i="7"/>
  <c r="E686" i="7"/>
  <c r="H686" i="7" s="1"/>
  <c r="H771" i="7"/>
  <c r="M3080" i="3"/>
  <c r="M3076" i="3"/>
  <c r="H735" i="7"/>
  <c r="M6614" i="3"/>
  <c r="M6609" i="3"/>
  <c r="M4291" i="3"/>
  <c r="M4210" i="3"/>
  <c r="M4211" i="3"/>
  <c r="M4204" i="3"/>
  <c r="M4205" i="3"/>
  <c r="E499" i="7"/>
  <c r="G499" i="7" s="1"/>
  <c r="I499" i="7" s="1"/>
  <c r="H405" i="7"/>
  <c r="O3301" i="3"/>
  <c r="O3302" i="3"/>
  <c r="M6615" i="3"/>
  <c r="M2594" i="3"/>
  <c r="M3081" i="3"/>
  <c r="O3299" i="3"/>
  <c r="M6612" i="3"/>
  <c r="O1601" i="3"/>
  <c r="O698" i="3"/>
  <c r="H484" i="7"/>
  <c r="M3599" i="3"/>
  <c r="M3598" i="3"/>
  <c r="H144" i="7"/>
  <c r="E320" i="7"/>
  <c r="H320" i="7" s="1"/>
  <c r="E341" i="7"/>
  <c r="G341" i="7" s="1"/>
  <c r="I341" i="7" s="1"/>
  <c r="E732" i="7"/>
  <c r="G732" i="7" s="1"/>
  <c r="I732" i="7" s="1"/>
  <c r="E362" i="7"/>
  <c r="E220" i="7"/>
  <c r="H220" i="7" s="1"/>
  <c r="E349" i="7"/>
  <c r="G349" i="7" s="1"/>
  <c r="I349" i="7" s="1"/>
  <c r="O311" i="3"/>
  <c r="O319" i="3"/>
  <c r="O316" i="3"/>
  <c r="M3696" i="3"/>
  <c r="M3690" i="3"/>
  <c r="M3687" i="3"/>
  <c r="E504" i="7"/>
  <c r="M3753" i="3"/>
  <c r="M3749" i="3"/>
  <c r="M3751" i="3"/>
  <c r="M3752" i="3"/>
  <c r="M3750" i="3"/>
  <c r="H472" i="7"/>
  <c r="M3142" i="3"/>
  <c r="O2483" i="3"/>
  <c r="O2481" i="3"/>
  <c r="M2709" i="3"/>
  <c r="M2713" i="3"/>
  <c r="E235" i="7"/>
  <c r="E78" i="7"/>
  <c r="P1795" i="3" s="1"/>
  <c r="E398" i="7"/>
  <c r="E922" i="7"/>
  <c r="G922" i="7" s="1"/>
  <c r="I922" i="7" s="1"/>
  <c r="E204" i="7"/>
  <c r="P2747" i="3" s="1"/>
  <c r="M802" i="3"/>
  <c r="M801" i="3"/>
  <c r="M792" i="3"/>
  <c r="O703" i="3"/>
  <c r="O692" i="3"/>
  <c r="M1387" i="3"/>
  <c r="M1389" i="3"/>
  <c r="M1392" i="3"/>
  <c r="M3111" i="3"/>
  <c r="M3107" i="3"/>
  <c r="M3116" i="3"/>
  <c r="M2623" i="3"/>
  <c r="M2622" i="3"/>
  <c r="O3324" i="3"/>
  <c r="O3327" i="3"/>
  <c r="O2990" i="3"/>
  <c r="O2992" i="3"/>
  <c r="O2989" i="3"/>
  <c r="O2994" i="3"/>
  <c r="E273" i="7"/>
  <c r="G273" i="7" s="1"/>
  <c r="I273" i="7" s="1"/>
  <c r="M1601" i="3"/>
  <c r="M1597" i="3"/>
  <c r="E49" i="7"/>
  <c r="G49" i="7" s="1"/>
  <c r="I49" i="7" s="1"/>
  <c r="E336" i="7"/>
  <c r="G336" i="7" s="1"/>
  <c r="I336" i="7" s="1"/>
  <c r="E262" i="7"/>
  <c r="P98" i="3" s="1"/>
  <c r="E37" i="7"/>
  <c r="G37" i="7" s="1"/>
  <c r="I37" i="7" s="1"/>
  <c r="E28" i="7"/>
  <c r="E372" i="7"/>
  <c r="M774" i="3"/>
  <c r="M770" i="3"/>
  <c r="M775" i="3"/>
  <c r="E895" i="7"/>
  <c r="G895" i="7" s="1"/>
  <c r="I895" i="7" s="1"/>
  <c r="E297" i="7"/>
  <c r="G297" i="7" s="1"/>
  <c r="I297" i="7" s="1"/>
  <c r="O3304" i="3"/>
  <c r="Q5350" i="3"/>
  <c r="O5000" i="3"/>
  <c r="M797" i="3"/>
  <c r="P1234" i="3"/>
  <c r="O1218" i="3"/>
  <c r="O1216" i="3"/>
  <c r="O1230" i="3"/>
  <c r="O1220" i="3"/>
  <c r="O93" i="3"/>
  <c r="O94" i="3"/>
  <c r="H292" i="7"/>
  <c r="H941" i="7"/>
  <c r="O772" i="3"/>
  <c r="O773" i="3"/>
  <c r="O777" i="3"/>
  <c r="E373" i="7"/>
  <c r="M6611" i="3"/>
  <c r="M2010" i="3"/>
  <c r="M4288" i="3"/>
  <c r="M4290" i="3"/>
  <c r="Q5351" i="3"/>
  <c r="O5562" i="3"/>
  <c r="O694" i="3"/>
  <c r="O5567" i="3"/>
  <c r="O317" i="3"/>
  <c r="M509" i="3"/>
  <c r="H254" i="7"/>
  <c r="E918" i="7"/>
  <c r="E233" i="7"/>
  <c r="G233" i="7" s="1"/>
  <c r="I233" i="7" s="1"/>
  <c r="M331" i="3"/>
  <c r="H243" i="7"/>
  <c r="S3390" i="3" s="1"/>
  <c r="M4788" i="3"/>
  <c r="M4789" i="3"/>
  <c r="M4784" i="3"/>
  <c r="O4248" i="3"/>
  <c r="M5000" i="3"/>
  <c r="M5002" i="3"/>
  <c r="H821" i="7"/>
  <c r="H581" i="7"/>
  <c r="E454" i="7"/>
  <c r="G454" i="7" s="1"/>
  <c r="I454" i="7" s="1"/>
  <c r="E107" i="7"/>
  <c r="E453" i="7"/>
  <c r="G453" i="7" s="1"/>
  <c r="I453" i="7" s="1"/>
  <c r="O1627" i="3"/>
  <c r="O1624" i="3"/>
  <c r="O5629" i="3"/>
  <c r="O5632" i="3"/>
  <c r="E210" i="7"/>
  <c r="H210" i="7" s="1"/>
  <c r="E416" i="7"/>
  <c r="G416" i="7" s="1"/>
  <c r="I416" i="7" s="1"/>
  <c r="E148" i="7"/>
  <c r="H148" i="7" s="1"/>
  <c r="E764" i="7"/>
  <c r="G764" i="7" s="1"/>
  <c r="I764" i="7" s="1"/>
  <c r="H840" i="7"/>
  <c r="H340" i="7"/>
  <c r="O2682" i="3"/>
  <c r="O2681" i="3"/>
  <c r="E401" i="7"/>
  <c r="G401" i="7" s="1"/>
  <c r="I401" i="7" s="1"/>
  <c r="H282" i="7"/>
  <c r="H252" i="7"/>
  <c r="S35" i="3" s="1"/>
  <c r="E114" i="7"/>
  <c r="G114" i="7" s="1"/>
  <c r="I114" i="7" s="1"/>
  <c r="M5808" i="3"/>
  <c r="M5691" i="3"/>
  <c r="E769" i="7"/>
  <c r="G769" i="7" s="1"/>
  <c r="I769" i="7" s="1"/>
  <c r="E403" i="7"/>
  <c r="G403" i="7" s="1"/>
  <c r="I403" i="7" s="1"/>
  <c r="E70" i="7"/>
  <c r="G70" i="7" s="1"/>
  <c r="I70" i="7" s="1"/>
  <c r="H356" i="7"/>
  <c r="H649" i="7"/>
  <c r="H590" i="7"/>
  <c r="E421" i="7"/>
  <c r="G421" i="7" s="1"/>
  <c r="E485" i="7"/>
  <c r="P3320" i="3" s="1"/>
  <c r="E25" i="7"/>
  <c r="E698" i="7"/>
  <c r="H769" i="7"/>
  <c r="E471" i="7"/>
  <c r="P3133" i="3" s="1"/>
  <c r="E257" i="7"/>
  <c r="G257" i="7" s="1"/>
  <c r="I257" i="7" s="1"/>
  <c r="E258" i="7"/>
  <c r="H258" i="7" s="1"/>
  <c r="E270" i="7"/>
  <c r="H270" i="7" s="1"/>
  <c r="S182" i="3" s="1"/>
  <c r="E34" i="7"/>
  <c r="H34" i="7" s="1"/>
  <c r="E174" i="7"/>
  <c r="G174" i="7" s="1"/>
  <c r="I174" i="7" s="1"/>
  <c r="E861" i="7"/>
  <c r="H861" i="7" s="1"/>
  <c r="S1085" i="3" s="1"/>
  <c r="E487" i="7"/>
  <c r="G487" i="7" s="1"/>
  <c r="I487" i="7" s="1"/>
  <c r="E43" i="7"/>
  <c r="P686" i="3" s="1"/>
  <c r="E460" i="7"/>
  <c r="E602" i="7"/>
  <c r="H602" i="7" s="1"/>
  <c r="H347" i="7"/>
  <c r="S1164" i="3" s="1"/>
  <c r="H322" i="7"/>
  <c r="H98" i="7"/>
  <c r="S1584" i="3" s="1"/>
  <c r="H191" i="7"/>
  <c r="H890" i="7"/>
  <c r="H885" i="7"/>
  <c r="H68" i="7"/>
  <c r="H234" i="7"/>
  <c r="H830" i="7"/>
  <c r="S6083" i="3" s="1"/>
  <c r="H182" i="7"/>
  <c r="H721" i="7"/>
  <c r="E528" i="7"/>
  <c r="G528" i="7" s="1"/>
  <c r="I528" i="7" s="1"/>
  <c r="E587" i="7"/>
  <c r="H587" i="7" s="1"/>
  <c r="E618" i="7"/>
  <c r="G618" i="7" s="1"/>
  <c r="I618" i="7" s="1"/>
  <c r="E642" i="7"/>
  <c r="G642" i="7" s="1"/>
  <c r="I642" i="7" s="1"/>
  <c r="E142" i="7"/>
  <c r="G142" i="7" s="1"/>
  <c r="E533" i="7"/>
  <c r="E104" i="7"/>
  <c r="E214" i="7"/>
  <c r="E541" i="7"/>
  <c r="G541" i="7" s="1"/>
  <c r="I541" i="7" s="1"/>
  <c r="E556" i="7"/>
  <c r="P4384" i="3" s="1"/>
  <c r="E875" i="7"/>
  <c r="G875" i="7" s="1"/>
  <c r="I875" i="7" s="1"/>
  <c r="E939" i="7"/>
  <c r="H939" i="7" s="1"/>
  <c r="E33" i="7"/>
  <c r="E85" i="7"/>
  <c r="H85" i="7" s="1"/>
  <c r="E838" i="7"/>
  <c r="E943" i="7"/>
  <c r="G943" i="7" s="1"/>
  <c r="I943" i="7" s="1"/>
  <c r="E603" i="7"/>
  <c r="G603" i="7" s="1"/>
  <c r="I603" i="7" s="1"/>
  <c r="E67" i="7"/>
  <c r="G67" i="7" s="1"/>
  <c r="I67" i="7" s="1"/>
  <c r="E820" i="7"/>
  <c r="P5752" i="3" s="1"/>
  <c r="E197" i="7"/>
  <c r="H197" i="7" s="1"/>
  <c r="S6074" i="3" s="1"/>
  <c r="E653" i="7"/>
  <c r="G653" i="7" s="1"/>
  <c r="I653" i="7" s="1"/>
  <c r="E677" i="7"/>
  <c r="E109" i="7"/>
  <c r="G109" i="7" s="1"/>
  <c r="E681" i="7"/>
  <c r="H918" i="7"/>
  <c r="S755" i="3" s="1"/>
  <c r="H418" i="7"/>
  <c r="H62" i="7"/>
  <c r="S1637" i="3" s="1"/>
  <c r="H851" i="7"/>
  <c r="H159" i="7"/>
  <c r="H754" i="7"/>
  <c r="E883" i="7"/>
  <c r="H883" i="7" s="1"/>
  <c r="E35" i="7"/>
  <c r="E489" i="7"/>
  <c r="G489" i="7" s="1"/>
  <c r="I489" i="7" s="1"/>
  <c r="E215" i="7"/>
  <c r="E501" i="7"/>
  <c r="H501" i="7" s="1"/>
  <c r="E188" i="7"/>
  <c r="G188" i="7" s="1"/>
  <c r="I188" i="7" s="1"/>
  <c r="E578" i="7"/>
  <c r="G578" i="7" s="1"/>
  <c r="I578" i="7" s="1"/>
  <c r="E566" i="7"/>
  <c r="G566" i="7" s="1"/>
  <c r="I566" i="7" s="1"/>
  <c r="E113" i="7"/>
  <c r="G113" i="7" s="1"/>
  <c r="E606" i="7"/>
  <c r="G606" i="7" s="1"/>
  <c r="I606" i="7" s="1"/>
  <c r="E604" i="7"/>
  <c r="G604" i="7" s="1"/>
  <c r="I604" i="7" s="1"/>
  <c r="E696" i="7"/>
  <c r="E47" i="7"/>
  <c r="P6191" i="3" s="1"/>
  <c r="E641" i="7"/>
  <c r="G641" i="7" s="1"/>
  <c r="I641" i="7" s="1"/>
  <c r="E348" i="7"/>
  <c r="H348" i="7" s="1"/>
  <c r="E905" i="7"/>
  <c r="G905" i="7" s="1"/>
  <c r="I905" i="7" s="1"/>
  <c r="H236" i="7"/>
  <c r="H598" i="7"/>
  <c r="E850" i="7"/>
  <c r="G850" i="7" s="1"/>
  <c r="I850" i="7" s="1"/>
  <c r="E492" i="7"/>
  <c r="G492" i="7" s="1"/>
  <c r="I492" i="7" s="1"/>
  <c r="E515" i="7"/>
  <c r="H515" i="7" s="1"/>
  <c r="E227" i="7"/>
  <c r="E871" i="7"/>
  <c r="P3559" i="3" s="1"/>
  <c r="E516" i="7"/>
  <c r="G516" i="7" s="1"/>
  <c r="I516" i="7" s="1"/>
  <c r="E545" i="7"/>
  <c r="H545" i="7" s="1"/>
  <c r="E91" i="7"/>
  <c r="P4464" i="3" s="1"/>
  <c r="E579" i="7"/>
  <c r="E585" i="7"/>
  <c r="P5003" i="3" s="1"/>
  <c r="G817" i="7"/>
  <c r="I817" i="7" s="1"/>
  <c r="E611" i="7"/>
  <c r="H253" i="7"/>
  <c r="S40" i="3" s="1"/>
  <c r="E815" i="7"/>
  <c r="G815" i="7" s="1"/>
  <c r="I815" i="7" s="1"/>
  <c r="H606" i="7"/>
  <c r="E108" i="7"/>
  <c r="H108" i="7" s="1"/>
  <c r="H592" i="7"/>
  <c r="S5145" i="3" s="1"/>
  <c r="E337" i="7"/>
  <c r="E828" i="7"/>
  <c r="P1501" i="3" s="1"/>
  <c r="E110" i="7"/>
  <c r="P1644" i="3" s="1"/>
  <c r="E833" i="7"/>
  <c r="E385" i="7"/>
  <c r="G385" i="7" s="1"/>
  <c r="I385" i="7" s="1"/>
  <c r="E420" i="7"/>
  <c r="E433" i="7"/>
  <c r="E181" i="7"/>
  <c r="E445" i="7"/>
  <c r="G445" i="7" s="1"/>
  <c r="I445" i="7" s="1"/>
  <c r="E443" i="7"/>
  <c r="H443" i="7" s="1"/>
  <c r="E448" i="7"/>
  <c r="P2855" i="3" s="1"/>
  <c r="E476" i="7"/>
  <c r="G476" i="7" s="1"/>
  <c r="I476" i="7" s="1"/>
  <c r="E834" i="7"/>
  <c r="H834" i="7" s="1"/>
  <c r="S3987" i="3" s="1"/>
  <c r="E509" i="7"/>
  <c r="E151" i="7"/>
  <c r="G151" i="7" s="1"/>
  <c r="I151" i="7" s="1"/>
  <c r="E624" i="7"/>
  <c r="G624" i="7" s="1"/>
  <c r="I624" i="7" s="1"/>
  <c r="E612" i="7"/>
  <c r="G612" i="7" s="1"/>
  <c r="I612" i="7" s="1"/>
  <c r="E636" i="7"/>
  <c r="E17" i="7"/>
  <c r="G17" i="7" s="1"/>
  <c r="I17" i="7" s="1"/>
  <c r="H312" i="7"/>
  <c r="H494" i="7"/>
  <c r="E514" i="7"/>
  <c r="G514" i="7" s="1"/>
  <c r="I514" i="7" s="1"/>
  <c r="H111" i="7"/>
  <c r="H21" i="7"/>
  <c r="S2732" i="3" s="1"/>
  <c r="H488" i="7"/>
  <c r="H675" i="7"/>
  <c r="E661" i="7"/>
  <c r="P6078" i="3" s="1"/>
  <c r="E576" i="7"/>
  <c r="P4794" i="3" s="1"/>
  <c r="E575" i="7"/>
  <c r="G575" i="7" s="1"/>
  <c r="I575" i="7" s="1"/>
  <c r="E309" i="7"/>
  <c r="E932" i="7"/>
  <c r="E315" i="7"/>
  <c r="E331" i="7"/>
  <c r="E24" i="7"/>
  <c r="P1188" i="3" s="1"/>
  <c r="E12" i="7"/>
  <c r="G12" i="7" s="1"/>
  <c r="I12" i="7" s="1"/>
  <c r="E752" i="7"/>
  <c r="G752" i="7" s="1"/>
  <c r="E361" i="7"/>
  <c r="P1374" i="3" s="1"/>
  <c r="E386" i="7"/>
  <c r="H386" i="7" s="1"/>
  <c r="E206" i="7"/>
  <c r="P2063" i="3" s="1"/>
  <c r="E381" i="7"/>
  <c r="E734" i="7"/>
  <c r="P2077" i="3" s="1"/>
  <c r="E98" i="7"/>
  <c r="G98" i="7" s="1"/>
  <c r="I98" i="7" s="1"/>
  <c r="E237" i="7"/>
  <c r="E427" i="7"/>
  <c r="G427" i="7" s="1"/>
  <c r="I427" i="7" s="1"/>
  <c r="E22" i="7"/>
  <c r="E580" i="7"/>
  <c r="G580" i="7" s="1"/>
  <c r="I580" i="7" s="1"/>
  <c r="E222" i="7"/>
  <c r="H222" i="7" s="1"/>
  <c r="H245" i="7"/>
  <c r="H378" i="7"/>
  <c r="S1645" i="3" s="1"/>
  <c r="H120" i="7"/>
  <c r="E510" i="7"/>
  <c r="G510" i="7" s="1"/>
  <c r="H105" i="7"/>
  <c r="H516" i="7"/>
  <c r="S3786" i="3" s="1"/>
  <c r="H456" i="7"/>
  <c r="S2984" i="3" s="1"/>
  <c r="H485" i="7"/>
  <c r="H621" i="7"/>
  <c r="S5542" i="3" s="1"/>
  <c r="H637" i="7"/>
  <c r="S5806" i="3" s="1"/>
  <c r="H125" i="7"/>
  <c r="H17" i="7"/>
  <c r="H916" i="7"/>
  <c r="H624" i="7"/>
  <c r="H691" i="7"/>
  <c r="S6506" i="3" s="1"/>
  <c r="E759" i="7"/>
  <c r="N1500" i="3"/>
  <c r="Q2413" i="3"/>
  <c r="E318" i="7"/>
  <c r="G318" i="7" s="1"/>
  <c r="I318" i="7" s="1"/>
  <c r="E327" i="7"/>
  <c r="G327" i="7" s="1"/>
  <c r="I327" i="7" s="1"/>
  <c r="N2469" i="3"/>
  <c r="Q4830" i="3"/>
  <c r="P1231" i="3"/>
  <c r="O804" i="3"/>
  <c r="O805" i="3"/>
  <c r="N6087" i="3"/>
  <c r="N6086" i="3"/>
  <c r="N6090" i="3"/>
  <c r="N6084" i="3"/>
  <c r="N6085" i="3"/>
  <c r="N6092" i="3"/>
  <c r="N6088" i="3"/>
  <c r="N4527" i="3"/>
  <c r="N4529" i="3"/>
  <c r="N4521" i="3"/>
  <c r="N4526" i="3"/>
  <c r="N4523" i="3"/>
  <c r="N4528" i="3"/>
  <c r="N4525" i="3"/>
  <c r="Q5750" i="3"/>
  <c r="Q5753" i="3"/>
  <c r="Q5754" i="3"/>
  <c r="Q5751" i="3"/>
  <c r="Q5752" i="3"/>
  <c r="N1687" i="3"/>
  <c r="N1686" i="3"/>
  <c r="N1685" i="3"/>
  <c r="N1689" i="3"/>
  <c r="Q2294" i="3"/>
  <c r="Q2296" i="3"/>
  <c r="Q2292" i="3"/>
  <c r="N2019" i="3"/>
  <c r="N2014" i="3"/>
  <c r="N2013" i="3"/>
  <c r="N6051" i="3"/>
  <c r="O940" i="3"/>
  <c r="O941" i="3"/>
  <c r="O939" i="3"/>
  <c r="Q655" i="3"/>
  <c r="Q652" i="3"/>
  <c r="Q646" i="3"/>
  <c r="Q647" i="3"/>
  <c r="Q656" i="3"/>
  <c r="Q658" i="3"/>
  <c r="Q649" i="3"/>
  <c r="Q659" i="3"/>
  <c r="Q653" i="3"/>
  <c r="Q648" i="3"/>
  <c r="N4522" i="3"/>
  <c r="N1965" i="3"/>
  <c r="N1966" i="3"/>
  <c r="N5788" i="3"/>
  <c r="N5787" i="3"/>
  <c r="N5792" i="3"/>
  <c r="N5789" i="3"/>
  <c r="N5797" i="3"/>
  <c r="N5796" i="3"/>
  <c r="N5794" i="3"/>
  <c r="N5795" i="3"/>
  <c r="N5793" i="3"/>
  <c r="Q2185" i="3"/>
  <c r="N2471" i="3"/>
  <c r="Q2404" i="3"/>
  <c r="Q4827" i="3"/>
  <c r="N4524" i="3"/>
  <c r="Q4760" i="3"/>
  <c r="Q650" i="3"/>
  <c r="E229" i="7"/>
  <c r="O1339" i="3"/>
  <c r="O1345" i="3"/>
  <c r="O1351" i="3"/>
  <c r="O1348" i="3"/>
  <c r="O1347" i="3"/>
  <c r="O1340" i="3"/>
  <c r="O1349" i="3"/>
  <c r="O1352" i="3"/>
  <c r="O1346" i="3"/>
  <c r="O1344" i="3"/>
  <c r="O1353" i="3"/>
  <c r="O1342" i="3"/>
  <c r="O1350" i="3"/>
  <c r="Q4906" i="3"/>
  <c r="Q4913" i="3"/>
  <c r="Q4907" i="3"/>
  <c r="Q4905" i="3"/>
  <c r="Q4921" i="3"/>
  <c r="Q4915" i="3"/>
  <c r="Q4916" i="3"/>
  <c r="Q4909" i="3"/>
  <c r="Q4910" i="3"/>
  <c r="Q4912" i="3"/>
  <c r="Q4919" i="3"/>
  <c r="Q4917" i="3"/>
  <c r="Q4918" i="3"/>
  <c r="N6089" i="3"/>
  <c r="M165" i="3"/>
  <c r="M161" i="3"/>
  <c r="M169" i="3"/>
  <c r="M170" i="3"/>
  <c r="M162" i="3"/>
  <c r="H269" i="7"/>
  <c r="M160" i="3"/>
  <c r="M168" i="3"/>
  <c r="M166" i="3"/>
  <c r="M159" i="3"/>
  <c r="M163" i="3"/>
  <c r="M164" i="3"/>
  <c r="M171" i="3"/>
  <c r="Q4749" i="3"/>
  <c r="Q4746" i="3"/>
  <c r="Q4747" i="3"/>
  <c r="Q4753" i="3"/>
  <c r="Q4756" i="3"/>
  <c r="Q4752" i="3"/>
  <c r="Q4754" i="3"/>
  <c r="Q4751" i="3"/>
  <c r="Q4748" i="3"/>
  <c r="Q2291" i="3"/>
  <c r="Q4914" i="3"/>
  <c r="Q4911" i="3"/>
  <c r="Q4761" i="3"/>
  <c r="N6052" i="3"/>
  <c r="M951" i="3"/>
  <c r="M946" i="3"/>
  <c r="M948" i="3"/>
  <c r="M945" i="3"/>
  <c r="M942" i="3"/>
  <c r="M949" i="3"/>
  <c r="M950" i="3"/>
  <c r="M943" i="3"/>
  <c r="M944" i="3"/>
  <c r="H451" i="7"/>
  <c r="S2894" i="3" s="1"/>
  <c r="O2894" i="3"/>
  <c r="H212" i="7"/>
  <c r="M4739" i="3"/>
  <c r="M4736" i="3"/>
  <c r="M4737" i="3"/>
  <c r="M4738" i="3"/>
  <c r="M4735" i="3"/>
  <c r="H163" i="7"/>
  <c r="S5430" i="3" s="1"/>
  <c r="O5430" i="3"/>
  <c r="N2184" i="3"/>
  <c r="N2185" i="3"/>
  <c r="N2186" i="3"/>
  <c r="Q2594" i="3"/>
  <c r="Q2595" i="3"/>
  <c r="N6091" i="3"/>
  <c r="E116" i="7"/>
  <c r="G116" i="7" s="1"/>
  <c r="I116" i="7" s="1"/>
  <c r="N5227" i="3"/>
  <c r="N5225" i="3"/>
  <c r="N5224" i="3"/>
  <c r="M4833" i="3"/>
  <c r="M4834" i="3"/>
  <c r="M4829" i="3"/>
  <c r="M4830" i="3"/>
  <c r="M4831" i="3"/>
  <c r="Q41" i="3"/>
  <c r="G962" i="7"/>
  <c r="I962" i="7" s="1"/>
  <c r="T41" i="3" s="1"/>
  <c r="Q4833" i="3"/>
  <c r="Q4831" i="3"/>
  <c r="Q4832" i="3"/>
  <c r="Q4828" i="3"/>
  <c r="Q4829" i="3"/>
  <c r="Q2411" i="3"/>
  <c r="Q2412" i="3"/>
  <c r="Q2406" i="3"/>
  <c r="Q2416" i="3"/>
  <c r="Q2402" i="3"/>
  <c r="Q2420" i="3"/>
  <c r="Q2415" i="3"/>
  <c r="Q2407" i="3"/>
  <c r="Q651" i="3"/>
  <c r="E285" i="7"/>
  <c r="P1053" i="3"/>
  <c r="Q2305" i="3"/>
  <c r="Q2408" i="3"/>
  <c r="Q2290" i="3"/>
  <c r="Q2410" i="3"/>
  <c r="Q2418" i="3"/>
  <c r="Q2295" i="3"/>
  <c r="Q4750" i="3"/>
  <c r="P4388" i="3"/>
  <c r="Q4834" i="3"/>
  <c r="N6046" i="3"/>
  <c r="E265" i="7"/>
  <c r="G265" i="7" s="1"/>
  <c r="I265" i="7" s="1"/>
  <c r="M614" i="3"/>
  <c r="M616" i="3"/>
  <c r="M611" i="3"/>
  <c r="M612" i="3"/>
  <c r="M615" i="3"/>
  <c r="M613" i="3"/>
  <c r="H341" i="7"/>
  <c r="N2951" i="3"/>
  <c r="Q2303" i="3"/>
  <c r="Q1218" i="3"/>
  <c r="Q1229" i="3"/>
  <c r="Q1227" i="3"/>
  <c r="Q1225" i="3"/>
  <c r="Q1220" i="3"/>
  <c r="Q1217" i="3"/>
  <c r="Q1215" i="3"/>
  <c r="Q1228" i="3"/>
  <c r="Q1221" i="3"/>
  <c r="Q1226" i="3"/>
  <c r="Q1230" i="3"/>
  <c r="Q1223" i="3"/>
  <c r="Q1216" i="3"/>
  <c r="Q1219" i="3"/>
  <c r="Q1224" i="3"/>
  <c r="Q1222" i="3"/>
  <c r="Q2423" i="3"/>
  <c r="Q2409" i="3"/>
  <c r="Q4757" i="3"/>
  <c r="Q4755" i="3"/>
  <c r="Q2293" i="3"/>
  <c r="Q2184" i="3"/>
  <c r="Q2304" i="3"/>
  <c r="Q2297" i="3"/>
  <c r="E814" i="7"/>
  <c r="G814" i="7" s="1"/>
  <c r="I814" i="7" s="1"/>
  <c r="E313" i="7"/>
  <c r="G313" i="7" s="1"/>
  <c r="I313" i="7" s="1"/>
  <c r="E329" i="7"/>
  <c r="E724" i="7"/>
  <c r="M726" i="3"/>
  <c r="M730" i="3"/>
  <c r="M731" i="3"/>
  <c r="M729" i="3"/>
  <c r="M728" i="3"/>
  <c r="M25" i="3"/>
  <c r="M24" i="3"/>
  <c r="M26" i="3"/>
  <c r="M630" i="3"/>
  <c r="M640" i="3"/>
  <c r="M636" i="3"/>
  <c r="M629" i="3"/>
  <c r="M631" i="3"/>
  <c r="M635" i="3"/>
  <c r="M641" i="3"/>
  <c r="M632" i="3"/>
  <c r="M645" i="3"/>
  <c r="M643" i="3"/>
  <c r="M634" i="3"/>
  <c r="M639" i="3"/>
  <c r="H940" i="7"/>
  <c r="N2467" i="3"/>
  <c r="N2468" i="3"/>
  <c r="N1499" i="3"/>
  <c r="E298" i="7"/>
  <c r="G298" i="7" s="1"/>
  <c r="I298" i="7" s="1"/>
  <c r="E910" i="7"/>
  <c r="G910" i="7" s="1"/>
  <c r="H321" i="7"/>
  <c r="S805" i="3" s="1"/>
  <c r="M804" i="3"/>
  <c r="M805" i="3"/>
  <c r="E288" i="7"/>
  <c r="P418" i="3" s="1"/>
  <c r="O1962" i="3"/>
  <c r="O1963" i="3"/>
  <c r="O1956" i="3"/>
  <c r="O1959" i="3"/>
  <c r="H173" i="7"/>
  <c r="M6285" i="3"/>
  <c r="M6287" i="3"/>
  <c r="M6286" i="3"/>
  <c r="M5932" i="3"/>
  <c r="M5934" i="3"/>
  <c r="G161" i="7"/>
  <c r="I161" i="7" s="1"/>
  <c r="P3250" i="3"/>
  <c r="N6048" i="3"/>
  <c r="N6050" i="3"/>
  <c r="N6044" i="3"/>
  <c r="N6054" i="3"/>
  <c r="N6045" i="3"/>
  <c r="N6043" i="3"/>
  <c r="N6047" i="3"/>
  <c r="N6049" i="3"/>
  <c r="N6053" i="3"/>
  <c r="H268" i="7"/>
  <c r="M158" i="3"/>
  <c r="N6427" i="3"/>
  <c r="N6426" i="3"/>
  <c r="N6423" i="3"/>
  <c r="N6425" i="3"/>
  <c r="N6428" i="3"/>
  <c r="N5073" i="3"/>
  <c r="N5071" i="3"/>
  <c r="N5074" i="3"/>
  <c r="N5072" i="3"/>
  <c r="Q4920" i="3"/>
  <c r="E941" i="7"/>
  <c r="Q2307" i="3"/>
  <c r="Q2421" i="3"/>
  <c r="E304" i="7"/>
  <c r="G304" i="7" s="1"/>
  <c r="I304" i="7" s="1"/>
  <c r="N6429" i="3"/>
  <c r="Q2414" i="3"/>
  <c r="Q4759" i="3"/>
  <c r="Q657" i="3"/>
  <c r="E198" i="7"/>
  <c r="H198" i="7" s="1"/>
  <c r="E404" i="7"/>
  <c r="H394" i="7"/>
  <c r="M1964" i="3"/>
  <c r="M1960" i="3"/>
  <c r="M1962" i="3"/>
  <c r="M1956" i="3"/>
  <c r="M1954" i="3"/>
  <c r="M1955" i="3"/>
  <c r="M1963" i="3"/>
  <c r="H790" i="7"/>
  <c r="M2565" i="3"/>
  <c r="M2566" i="3"/>
  <c r="M5322" i="3"/>
  <c r="M5319" i="3"/>
  <c r="M5320" i="3"/>
  <c r="M5318" i="3"/>
  <c r="M5323" i="3"/>
  <c r="E286" i="7"/>
  <c r="H286" i="7" s="1"/>
  <c r="N4538" i="3"/>
  <c r="E250" i="7"/>
  <c r="H250" i="7" s="1"/>
  <c r="S27" i="3" s="1"/>
  <c r="E383" i="7"/>
  <c r="E818" i="7"/>
  <c r="N4533" i="3"/>
  <c r="Q5349" i="3"/>
  <c r="Q5357" i="3"/>
  <c r="E293" i="7"/>
  <c r="H293" i="7" s="1"/>
  <c r="E332" i="7"/>
  <c r="G332" i="7" s="1"/>
  <c r="I332" i="7" s="1"/>
  <c r="E377" i="7"/>
  <c r="P1614" i="3" s="1"/>
  <c r="E880" i="7"/>
  <c r="G880" i="7" s="1"/>
  <c r="I880" i="7" s="1"/>
  <c r="E874" i="7"/>
  <c r="P2559" i="3" s="1"/>
  <c r="E491" i="7"/>
  <c r="H491" i="7" s="1"/>
  <c r="E933" i="7"/>
  <c r="E544" i="7"/>
  <c r="H544" i="7" s="1"/>
  <c r="H370" i="7"/>
  <c r="M1481" i="3"/>
  <c r="O943" i="3"/>
  <c r="O942" i="3"/>
  <c r="O949" i="3"/>
  <c r="O944" i="3"/>
  <c r="E424" i="7"/>
  <c r="H281" i="7"/>
  <c r="S319" i="3" s="1"/>
  <c r="M311" i="3"/>
  <c r="M316" i="3"/>
  <c r="M315" i="3"/>
  <c r="M1406" i="3"/>
  <c r="O138" i="3"/>
  <c r="O136" i="3"/>
  <c r="O139" i="3"/>
  <c r="O132" i="3"/>
  <c r="O129" i="3"/>
  <c r="O120" i="3"/>
  <c r="O119" i="3"/>
  <c r="O128" i="3"/>
  <c r="O126" i="3"/>
  <c r="O117" i="3"/>
  <c r="O127" i="3"/>
  <c r="O133" i="3"/>
  <c r="E376" i="7"/>
  <c r="E561" i="7"/>
  <c r="G561" i="7" s="1"/>
  <c r="I561" i="7" s="1"/>
  <c r="G742" i="7"/>
  <c r="I742" i="7" s="1"/>
  <c r="Q6639" i="3"/>
  <c r="Q6633" i="3"/>
  <c r="N3292" i="3"/>
  <c r="E139" i="7"/>
  <c r="G139" i="7" s="1"/>
  <c r="I139" i="7" s="1"/>
  <c r="E872" i="7"/>
  <c r="E352" i="7"/>
  <c r="H352" i="7" s="1"/>
  <c r="E388" i="7"/>
  <c r="E867" i="7"/>
  <c r="G867" i="7" s="1"/>
  <c r="I867" i="7" s="1"/>
  <c r="E844" i="7"/>
  <c r="G844" i="7" s="1"/>
  <c r="I844" i="7" s="1"/>
  <c r="E737" i="7"/>
  <c r="G737" i="7" s="1"/>
  <c r="I737" i="7" s="1"/>
  <c r="E507" i="7"/>
  <c r="H507" i="7" s="1"/>
  <c r="E522" i="7"/>
  <c r="P3880" i="3" s="1"/>
  <c r="E802" i="7"/>
  <c r="H283" i="7"/>
  <c r="H309" i="7"/>
  <c r="E291" i="7"/>
  <c r="P443" i="3" s="1"/>
  <c r="N6392" i="3"/>
  <c r="Q5352" i="3"/>
  <c r="E160" i="7"/>
  <c r="G160" i="7" s="1"/>
  <c r="I160" i="7" s="1"/>
  <c r="E8" i="7"/>
  <c r="P1107" i="3" s="1"/>
  <c r="E366" i="7"/>
  <c r="H366" i="7" s="1"/>
  <c r="E393" i="7"/>
  <c r="E394" i="7"/>
  <c r="G394" i="7" s="1"/>
  <c r="I394" i="7" s="1"/>
  <c r="E439" i="7"/>
  <c r="G439" i="7" s="1"/>
  <c r="I439" i="7" s="1"/>
  <c r="E141" i="7"/>
  <c r="G141" i="7" s="1"/>
  <c r="I141" i="7" s="1"/>
  <c r="E475" i="7"/>
  <c r="G475" i="7" s="1"/>
  <c r="I475" i="7" s="1"/>
  <c r="E456" i="7"/>
  <c r="N3368" i="3"/>
  <c r="N4537" i="3"/>
  <c r="M1398" i="3"/>
  <c r="M1405" i="3"/>
  <c r="M1399" i="3"/>
  <c r="O946" i="3"/>
  <c r="M318" i="3"/>
  <c r="N1267" i="3"/>
  <c r="E255" i="7"/>
  <c r="G255" i="7" s="1"/>
  <c r="I255" i="7" s="1"/>
  <c r="E954" i="7"/>
  <c r="P817" i="3" s="1"/>
  <c r="E140" i="7"/>
  <c r="E80" i="7"/>
  <c r="G80" i="7" s="1"/>
  <c r="I80" i="7" s="1"/>
  <c r="E908" i="7"/>
  <c r="P2337" i="3" s="1"/>
  <c r="E66" i="7"/>
  <c r="E481" i="7"/>
  <c r="E242" i="7"/>
  <c r="H242" i="7" s="1"/>
  <c r="E788" i="7"/>
  <c r="H788" i="7" s="1"/>
  <c r="E493" i="7"/>
  <c r="H493" i="7" s="1"/>
  <c r="E961" i="7"/>
  <c r="E60" i="7"/>
  <c r="G60" i="7" s="1"/>
  <c r="I60" i="7" s="1"/>
  <c r="E312" i="7"/>
  <c r="P729" i="3" s="1"/>
  <c r="E39" i="7"/>
  <c r="G39" i="7" s="1"/>
  <c r="I39" i="7" s="1"/>
  <c r="E898" i="7"/>
  <c r="E64" i="7"/>
  <c r="G64" i="7" s="1"/>
  <c r="I64" i="7" s="1"/>
  <c r="E282" i="7"/>
  <c r="G282" i="7" s="1"/>
  <c r="I282" i="7" s="1"/>
  <c r="E440" i="7"/>
  <c r="G440" i="7" s="1"/>
  <c r="I440" i="7" s="1"/>
  <c r="E947" i="7"/>
  <c r="E490" i="7"/>
  <c r="P3403" i="3" s="1"/>
  <c r="E526" i="7"/>
  <c r="G526" i="7" s="1"/>
  <c r="I526" i="7" s="1"/>
  <c r="E23" i="7"/>
  <c r="H23" i="7" s="1"/>
  <c r="E551" i="7"/>
  <c r="G551" i="7" s="1"/>
  <c r="I551" i="7" s="1"/>
  <c r="E546" i="7"/>
  <c r="G546" i="7" s="1"/>
  <c r="I546" i="7" s="1"/>
  <c r="E84" i="7"/>
  <c r="G84" i="7" s="1"/>
  <c r="I84" i="7" s="1"/>
  <c r="E567" i="7"/>
  <c r="H567" i="7" s="1"/>
  <c r="E801" i="7"/>
  <c r="G801" i="7" s="1"/>
  <c r="I801" i="7" s="1"/>
  <c r="E157" i="7"/>
  <c r="G157" i="7" s="1"/>
  <c r="I157" i="7" s="1"/>
  <c r="E744" i="7"/>
  <c r="E687" i="7"/>
  <c r="G687" i="7" s="1"/>
  <c r="I687" i="7" s="1"/>
  <c r="E308" i="7"/>
  <c r="G308" i="7" s="1"/>
  <c r="I308" i="7" s="1"/>
  <c r="E294" i="7"/>
  <c r="M1737" i="3"/>
  <c r="M2193" i="3"/>
  <c r="M2196" i="3"/>
  <c r="M2192" i="3"/>
  <c r="M627" i="3"/>
  <c r="M628" i="3"/>
  <c r="M618" i="3"/>
  <c r="M626" i="3"/>
  <c r="E631" i="7"/>
  <c r="P5729" i="3" s="1"/>
  <c r="E679" i="7"/>
  <c r="H679" i="7" s="1"/>
  <c r="S6361" i="3" s="1"/>
  <c r="E167" i="7"/>
  <c r="G167" i="7" s="1"/>
  <c r="I167" i="7" s="1"/>
  <c r="H241" i="7"/>
  <c r="E193" i="7"/>
  <c r="H193" i="7" s="1"/>
  <c r="E278" i="7"/>
  <c r="E280" i="7"/>
  <c r="E909" i="7"/>
  <c r="P844" i="3" s="1"/>
  <c r="E353" i="7"/>
  <c r="E326" i="7"/>
  <c r="E211" i="7"/>
  <c r="P1176" i="3" s="1"/>
  <c r="E20" i="7"/>
  <c r="P1714" i="3" s="1"/>
  <c r="E946" i="7"/>
  <c r="P1899" i="3" s="1"/>
  <c r="E426" i="7"/>
  <c r="H426" i="7" s="1"/>
  <c r="E434" i="7"/>
  <c r="G434" i="7" s="1"/>
  <c r="I434" i="7" s="1"/>
  <c r="E825" i="7"/>
  <c r="P2642" i="3" s="1"/>
  <c r="E436" i="7"/>
  <c r="G436" i="7" s="1"/>
  <c r="I436" i="7" s="1"/>
  <c r="E111" i="7"/>
  <c r="E72" i="7"/>
  <c r="G72" i="7" s="1"/>
  <c r="I72" i="7" s="1"/>
  <c r="E513" i="7"/>
  <c r="G513" i="7" s="1"/>
  <c r="I513" i="7" s="1"/>
  <c r="E525" i="7"/>
  <c r="G525" i="7" s="1"/>
  <c r="I525" i="7" s="1"/>
  <c r="E223" i="7"/>
  <c r="G223" i="7" s="1"/>
  <c r="I223" i="7" s="1"/>
  <c r="E760" i="7"/>
  <c r="P4064" i="3" s="1"/>
  <c r="E810" i="7"/>
  <c r="G810" i="7" s="1"/>
  <c r="I810" i="7" s="1"/>
  <c r="E36" i="7"/>
  <c r="H36" i="7" s="1"/>
  <c r="E622" i="7"/>
  <c r="P5559" i="3" s="1"/>
  <c r="E891" i="7"/>
  <c r="P5220" i="3" s="1"/>
  <c r="E247" i="7"/>
  <c r="G247" i="7" s="1"/>
  <c r="E239" i="7"/>
  <c r="E878" i="7"/>
  <c r="G878" i="7" s="1"/>
  <c r="I878" i="7" s="1"/>
  <c r="E944" i="7"/>
  <c r="G944" i="7" s="1"/>
  <c r="H235" i="7"/>
  <c r="S1636" i="3" s="1"/>
  <c r="H110" i="7"/>
  <c r="O735" i="3"/>
  <c r="O733" i="3"/>
  <c r="O732" i="3"/>
  <c r="E511" i="7"/>
  <c r="G511" i="7" s="1"/>
  <c r="I511" i="7" s="1"/>
  <c r="E887" i="7"/>
  <c r="H887" i="7" s="1"/>
  <c r="E281" i="7"/>
  <c r="G281" i="7" s="1"/>
  <c r="I281" i="7" s="1"/>
  <c r="E907" i="7"/>
  <c r="P491" i="3" s="1"/>
  <c r="E317" i="7"/>
  <c r="H317" i="7" s="1"/>
  <c r="E335" i="7"/>
  <c r="H335" i="7" s="1"/>
  <c r="E333" i="7"/>
  <c r="P1006" i="3" s="1"/>
  <c r="E380" i="7"/>
  <c r="P1701" i="3" s="1"/>
  <c r="E824" i="7"/>
  <c r="G824" i="7" s="1"/>
  <c r="I824" i="7" s="1"/>
  <c r="E885" i="7"/>
  <c r="P3563" i="3" s="1"/>
  <c r="E527" i="7"/>
  <c r="P3931" i="3" s="1"/>
  <c r="E564" i="7"/>
  <c r="G564" i="7" s="1"/>
  <c r="I564" i="7" s="1"/>
  <c r="E236" i="7"/>
  <c r="E859" i="7"/>
  <c r="G859" i="7" s="1"/>
  <c r="I859" i="7" s="1"/>
  <c r="E103" i="7"/>
  <c r="P5140" i="3" s="1"/>
  <c r="E902" i="7"/>
  <c r="G902" i="7" s="1"/>
  <c r="I902" i="7" s="1"/>
  <c r="H179" i="7"/>
  <c r="M37" i="3"/>
  <c r="O818" i="3"/>
  <c r="O810" i="3"/>
  <c r="O812" i="3"/>
  <c r="H313" i="7"/>
  <c r="M735" i="3"/>
  <c r="M736" i="3"/>
  <c r="M1393" i="3"/>
  <c r="M1396" i="3"/>
  <c r="M1391" i="3"/>
  <c r="O1098" i="3"/>
  <c r="O1101" i="3"/>
  <c r="O1103" i="3"/>
  <c r="O1097" i="3"/>
  <c r="E467" i="7"/>
  <c r="G467" i="7" s="1"/>
  <c r="I467" i="7" s="1"/>
  <c r="E945" i="7"/>
  <c r="O6397" i="3"/>
  <c r="O6401" i="3"/>
  <c r="O6395" i="3"/>
  <c r="E614" i="7"/>
  <c r="P5447" i="3" s="1"/>
  <c r="E192" i="7"/>
  <c r="H192" i="7" s="1"/>
  <c r="E852" i="7"/>
  <c r="H852" i="7" s="1"/>
  <c r="E400" i="7"/>
  <c r="H400" i="7" s="1"/>
  <c r="E410" i="7"/>
  <c r="P2191" i="3" s="1"/>
  <c r="E409" i="7"/>
  <c r="G409" i="7" s="1"/>
  <c r="I409" i="7" s="1"/>
  <c r="E412" i="7"/>
  <c r="H412" i="7" s="1"/>
  <c r="E74" i="7"/>
  <c r="P2362" i="3" s="1"/>
  <c r="E150" i="7"/>
  <c r="P2689" i="3" s="1"/>
  <c r="E9" i="7"/>
  <c r="E455" i="7"/>
  <c r="P2977" i="3" s="1"/>
  <c r="E787" i="7"/>
  <c r="H787" i="7" s="1"/>
  <c r="E449" i="7"/>
  <c r="G449" i="7" s="1"/>
  <c r="I449" i="7" s="1"/>
  <c r="E506" i="7"/>
  <c r="H506" i="7" s="1"/>
  <c r="E503" i="7"/>
  <c r="P3539" i="3" s="1"/>
  <c r="E529" i="7"/>
  <c r="H529" i="7" s="1"/>
  <c r="E126" i="7"/>
  <c r="H126" i="7" s="1"/>
  <c r="E531" i="7"/>
  <c r="G531" i="7" s="1"/>
  <c r="I531" i="7" s="1"/>
  <c r="E592" i="7"/>
  <c r="G592" i="7" s="1"/>
  <c r="I592" i="7" s="1"/>
  <c r="O517" i="3"/>
  <c r="O521" i="3"/>
  <c r="O518" i="3"/>
  <c r="O523" i="3"/>
  <c r="O520" i="3"/>
  <c r="H251" i="7"/>
  <c r="M31" i="3"/>
  <c r="M1484" i="3"/>
  <c r="E340" i="7"/>
  <c r="G340" i="7" s="1"/>
  <c r="I340" i="7" s="1"/>
  <c r="H267" i="7"/>
  <c r="M155" i="3"/>
  <c r="H440" i="7"/>
  <c r="S2628" i="3" s="1"/>
  <c r="M2661" i="3"/>
  <c r="M2657" i="3"/>
  <c r="M2662" i="3"/>
  <c r="M2650" i="3"/>
  <c r="H781" i="7"/>
  <c r="H791" i="7"/>
  <c r="S6403" i="3" s="1"/>
  <c r="M6395" i="3"/>
  <c r="E279" i="7"/>
  <c r="H279" i="7" s="1"/>
  <c r="E296" i="7"/>
  <c r="G296" i="7" s="1"/>
  <c r="I296" i="7" s="1"/>
  <c r="E5" i="7"/>
  <c r="G5" i="7" s="1"/>
  <c r="I5" i="7" s="1"/>
  <c r="E311" i="7"/>
  <c r="P724" i="3" s="1"/>
  <c r="N6526" i="3"/>
  <c r="E323" i="7"/>
  <c r="H323" i="7" s="1"/>
  <c r="E73" i="7"/>
  <c r="G73" i="7" s="1"/>
  <c r="I73" i="7" s="1"/>
  <c r="E813" i="7"/>
  <c r="G813" i="7" s="1"/>
  <c r="I813" i="7" s="1"/>
  <c r="E839" i="7"/>
  <c r="G839" i="7" s="1"/>
  <c r="E171" i="7"/>
  <c r="P3074" i="3" s="1"/>
  <c r="E88" i="7"/>
  <c r="E155" i="7"/>
  <c r="E538" i="7"/>
  <c r="G538" i="7" s="1"/>
  <c r="I538" i="7" s="1"/>
  <c r="E554" i="7"/>
  <c r="P4350" i="3" s="1"/>
  <c r="E177" i="7"/>
  <c r="G177" i="7" s="1"/>
  <c r="I177" i="7" s="1"/>
  <c r="E121" i="7"/>
  <c r="H121" i="7" s="1"/>
  <c r="E841" i="7"/>
  <c r="P5275" i="3" s="1"/>
  <c r="E926" i="7"/>
  <c r="E200" i="7"/>
  <c r="H200" i="7" s="1"/>
  <c r="E632" i="7"/>
  <c r="P5740" i="3" s="1"/>
  <c r="E134" i="7"/>
  <c r="G134" i="7" s="1"/>
  <c r="I134" i="7" s="1"/>
  <c r="E692" i="7"/>
  <c r="G692" i="7" s="1"/>
  <c r="I692" i="7" s="1"/>
  <c r="M881" i="3"/>
  <c r="M871" i="3"/>
  <c r="M880" i="3"/>
  <c r="M869" i="3"/>
  <c r="M879" i="3"/>
  <c r="E276" i="7"/>
  <c r="G276" i="7" s="1"/>
  <c r="I276" i="7" s="1"/>
  <c r="O313" i="3"/>
  <c r="O312" i="3"/>
  <c r="M1500" i="3"/>
  <c r="E860" i="7"/>
  <c r="G860" i="7" s="1"/>
  <c r="I860" i="7" s="1"/>
  <c r="O5759" i="3"/>
  <c r="O5762" i="3"/>
  <c r="O5763" i="3"/>
  <c r="O6142" i="3"/>
  <c r="O6148" i="3"/>
  <c r="O6144" i="3"/>
  <c r="O6149" i="3"/>
  <c r="H707" i="7"/>
  <c r="S6715" i="3" s="1"/>
  <c r="E629" i="7"/>
  <c r="H629" i="7" s="1"/>
  <c r="S5698" i="3" s="1"/>
  <c r="E881" i="7"/>
  <c r="G881" i="7" s="1"/>
  <c r="I881" i="7" s="1"/>
  <c r="H355" i="7"/>
  <c r="H264" i="7"/>
  <c r="M513" i="3"/>
  <c r="O876" i="3"/>
  <c r="O879" i="3"/>
  <c r="O874" i="3"/>
  <c r="O873" i="3"/>
  <c r="O880" i="3"/>
  <c r="O878" i="3"/>
  <c r="O875" i="3"/>
  <c r="O871" i="3"/>
  <c r="O868" i="3"/>
  <c r="O870" i="3"/>
  <c r="O881" i="3"/>
  <c r="O877" i="3"/>
  <c r="M202" i="3"/>
  <c r="O335" i="3"/>
  <c r="O332" i="3"/>
  <c r="O336" i="3"/>
  <c r="O334" i="3"/>
  <c r="O333" i="3"/>
  <c r="O337" i="3"/>
  <c r="H752" i="7"/>
  <c r="O1411" i="3"/>
  <c r="O1410" i="3"/>
  <c r="O1409" i="3"/>
  <c r="H374" i="7"/>
  <c r="S1572" i="3" s="1"/>
  <c r="M1741" i="3"/>
  <c r="H454" i="7"/>
  <c r="H933" i="7"/>
  <c r="S3663" i="3" s="1"/>
  <c r="H806" i="7"/>
  <c r="H525" i="7"/>
  <c r="E903" i="7"/>
  <c r="P6307" i="3" s="1"/>
  <c r="E582" i="7"/>
  <c r="G582" i="7" s="1"/>
  <c r="I582" i="7" s="1"/>
  <c r="H611" i="7"/>
  <c r="M5125" i="3"/>
  <c r="E158" i="7"/>
  <c r="P5699" i="3" s="1"/>
  <c r="E774" i="7"/>
  <c r="H774" i="7" s="1"/>
  <c r="G886" i="7"/>
  <c r="I886" i="7" s="1"/>
  <c r="E387" i="7"/>
  <c r="H387" i="7" s="1"/>
  <c r="E756" i="7"/>
  <c r="E415" i="7"/>
  <c r="H415" i="7" s="1"/>
  <c r="E430" i="7"/>
  <c r="G430" i="7" s="1"/>
  <c r="I430" i="7" s="1"/>
  <c r="E446" i="7"/>
  <c r="H446" i="7" s="1"/>
  <c r="E470" i="7"/>
  <c r="G470" i="7" s="1"/>
  <c r="I470" i="7" s="1"/>
  <c r="E897" i="7"/>
  <c r="H897" i="7" s="1"/>
  <c r="E484" i="7"/>
  <c r="G484" i="7" s="1"/>
  <c r="I484" i="7" s="1"/>
  <c r="E783" i="7"/>
  <c r="G783" i="7" s="1"/>
  <c r="I783" i="7" s="1"/>
  <c r="E751" i="7"/>
  <c r="G751" i="7" s="1"/>
  <c r="I751" i="7" s="1"/>
  <c r="E536" i="7"/>
  <c r="P4068" i="3" s="1"/>
  <c r="E128" i="7"/>
  <c r="G128" i="7" s="1"/>
  <c r="I128" i="7" s="1"/>
  <c r="E547" i="7"/>
  <c r="E571" i="7"/>
  <c r="H571" i="7" s="1"/>
  <c r="E176" i="7"/>
  <c r="G176" i="7" s="1"/>
  <c r="I176" i="7" s="1"/>
  <c r="E154" i="7"/>
  <c r="P4713" i="3" s="1"/>
  <c r="E619" i="7"/>
  <c r="P5530" i="3" s="1"/>
  <c r="E869" i="7"/>
  <c r="G869" i="7" s="1"/>
  <c r="I869" i="7" s="1"/>
  <c r="E708" i="7"/>
  <c r="E720" i="7"/>
  <c r="H720" i="7" s="1"/>
  <c r="H350" i="7"/>
  <c r="S1237" i="3" s="1"/>
  <c r="M1237" i="3"/>
  <c r="H233" i="7"/>
  <c r="H262" i="7"/>
  <c r="H273" i="7"/>
  <c r="O1324" i="3"/>
  <c r="O1321" i="3"/>
  <c r="O1323" i="3"/>
  <c r="O1320" i="3"/>
  <c r="M1085" i="3"/>
  <c r="H358" i="7"/>
  <c r="M1343" i="3"/>
  <c r="O690" i="3"/>
  <c r="O697" i="3"/>
  <c r="O700" i="3"/>
  <c r="O702" i="3"/>
  <c r="O693" i="3"/>
  <c r="O701" i="3"/>
  <c r="H384" i="7"/>
  <c r="H938" i="7"/>
  <c r="M1805" i="3"/>
  <c r="O2803" i="3"/>
  <c r="O2806" i="3"/>
  <c r="H789" i="7"/>
  <c r="S3212" i="3" s="1"/>
  <c r="E79" i="7"/>
  <c r="H79" i="7" s="1"/>
  <c r="S4246" i="3" s="1"/>
  <c r="E358" i="7"/>
  <c r="G358" i="7" s="1"/>
  <c r="I358" i="7" s="1"/>
  <c r="E429" i="7"/>
  <c r="H429" i="7" s="1"/>
  <c r="E461" i="7"/>
  <c r="G461" i="7" s="1"/>
  <c r="I461" i="7" s="1"/>
  <c r="E736" i="7"/>
  <c r="H736" i="7" s="1"/>
  <c r="E185" i="7"/>
  <c r="P4508" i="3" s="1"/>
  <c r="E812" i="7"/>
  <c r="G812" i="7" s="1"/>
  <c r="I812" i="7" s="1"/>
  <c r="E846" i="7"/>
  <c r="G846" i="7" s="1"/>
  <c r="I846" i="7" s="1"/>
  <c r="E593" i="7"/>
  <c r="P5160" i="3" s="1"/>
  <c r="E745" i="7"/>
  <c r="H745" i="7" s="1"/>
  <c r="E178" i="7"/>
  <c r="G178" i="7" s="1"/>
  <c r="I178" i="7" s="1"/>
  <c r="E706" i="7"/>
  <c r="E757" i="7"/>
  <c r="H757" i="7" s="1"/>
  <c r="E184" i="7"/>
  <c r="H184" i="7" s="1"/>
  <c r="S6549" i="3" s="1"/>
  <c r="E716" i="7"/>
  <c r="E684" i="7"/>
  <c r="P6437" i="3" s="1"/>
  <c r="O706" i="3"/>
  <c r="O705" i="3"/>
  <c r="O704" i="3"/>
  <c r="O707" i="3"/>
  <c r="H345" i="7"/>
  <c r="M1148" i="3"/>
  <c r="M1150" i="3"/>
  <c r="H372" i="7"/>
  <c r="O716" i="3"/>
  <c r="O715" i="3"/>
  <c r="M64" i="3"/>
  <c r="E365" i="7"/>
  <c r="H365" i="7" s="1"/>
  <c r="H314" i="7"/>
  <c r="S740" i="3" s="1"/>
  <c r="M740" i="3"/>
  <c r="H338" i="7"/>
  <c r="S1052" i="3" s="1"/>
  <c r="M1053" i="3"/>
  <c r="M922" i="3"/>
  <c r="E299" i="7"/>
  <c r="P556" i="3" s="1"/>
  <c r="E562" i="7"/>
  <c r="E89" i="7"/>
  <c r="H89" i="7" s="1"/>
  <c r="E259" i="7"/>
  <c r="G259" i="7" s="1"/>
  <c r="I259" i="7" s="1"/>
  <c r="E305" i="7"/>
  <c r="G305" i="7" s="1"/>
  <c r="I305" i="7" s="1"/>
  <c r="E324" i="7"/>
  <c r="P865" i="3" s="1"/>
  <c r="E405" i="7"/>
  <c r="P2118" i="3" s="1"/>
  <c r="E149" i="7"/>
  <c r="H149" i="7" s="1"/>
  <c r="E762" i="7"/>
  <c r="E69" i="7"/>
  <c r="P3348" i="3" s="1"/>
  <c r="E532" i="7"/>
  <c r="G532" i="7" s="1"/>
  <c r="I532" i="7" s="1"/>
  <c r="E768" i="7"/>
  <c r="E866" i="7"/>
  <c r="G866" i="7" s="1"/>
  <c r="I866" i="7" s="1"/>
  <c r="E570" i="7"/>
  <c r="E588" i="7"/>
  <c r="G588" i="7" s="1"/>
  <c r="I588" i="7" s="1"/>
  <c r="E81" i="7"/>
  <c r="P5347" i="3" s="1"/>
  <c r="E901" i="7"/>
  <c r="H901" i="7" s="1"/>
  <c r="E644" i="7"/>
  <c r="H644" i="7" s="1"/>
  <c r="S5871" i="3" s="1"/>
  <c r="E625" i="7"/>
  <c r="P5610" i="3" s="1"/>
  <c r="E731" i="7"/>
  <c r="P5846" i="3" s="1"/>
  <c r="E931" i="7"/>
  <c r="G931" i="7" s="1"/>
  <c r="I931" i="7" s="1"/>
  <c r="E674" i="7"/>
  <c r="H674" i="7" s="1"/>
  <c r="E695" i="7"/>
  <c r="G695" i="7" s="1"/>
  <c r="H808" i="7"/>
  <c r="S1269" i="3" s="1"/>
  <c r="O436" i="3"/>
  <c r="O431" i="3"/>
  <c r="O435" i="3"/>
  <c r="O438" i="3"/>
  <c r="O432" i="3"/>
  <c r="O434" i="3"/>
  <c r="O534" i="3"/>
  <c r="O530" i="3"/>
  <c r="M704" i="3"/>
  <c r="O246" i="3"/>
  <c r="O244" i="3"/>
  <c r="O247" i="3"/>
  <c r="O242" i="3"/>
  <c r="O245" i="3"/>
  <c r="H257" i="7"/>
  <c r="H291" i="7"/>
  <c r="H444" i="7"/>
  <c r="S2756" i="3" s="1"/>
  <c r="H432" i="7"/>
  <c r="H465" i="7"/>
  <c r="S3082" i="3" s="1"/>
  <c r="H51" i="7"/>
  <c r="O5850" i="3"/>
  <c r="H214" i="7"/>
  <c r="H99" i="7"/>
  <c r="E600" i="7"/>
  <c r="G600" i="7" s="1"/>
  <c r="I600" i="7" s="1"/>
  <c r="H775" i="7"/>
  <c r="S5332" i="3" s="1"/>
  <c r="H768" i="7"/>
  <c r="S4197" i="3" s="1"/>
  <c r="E637" i="7"/>
  <c r="P5802" i="3" s="1"/>
  <c r="E794" i="7"/>
  <c r="G794" i="7" s="1"/>
  <c r="I794" i="7" s="1"/>
  <c r="E920" i="7"/>
  <c r="G920" i="7" s="1"/>
  <c r="I920" i="7" s="1"/>
  <c r="E896" i="7"/>
  <c r="H896" i="7" s="1"/>
  <c r="E958" i="7"/>
  <c r="P2422" i="3" s="1"/>
  <c r="E797" i="7"/>
  <c r="E770" i="7"/>
  <c r="H770" i="7" s="1"/>
  <c r="E517" i="7"/>
  <c r="H517" i="7" s="1"/>
  <c r="E552" i="7"/>
  <c r="H552" i="7" s="1"/>
  <c r="E48" i="7"/>
  <c r="G48" i="7" s="1"/>
  <c r="I48" i="7" s="1"/>
  <c r="E574" i="7"/>
  <c r="G574" i="7" s="1"/>
  <c r="I574" i="7" s="1"/>
  <c r="E208" i="7"/>
  <c r="G208" i="7" s="1"/>
  <c r="I208" i="7" s="1"/>
  <c r="E746" i="7"/>
  <c r="G746" i="7" s="1"/>
  <c r="I746" i="7" s="1"/>
  <c r="E628" i="7"/>
  <c r="E959" i="7"/>
  <c r="P6316" i="3" s="1"/>
  <c r="E761" i="7"/>
  <c r="H761" i="7" s="1"/>
  <c r="O847" i="3"/>
  <c r="O852" i="3"/>
  <c r="O856" i="3"/>
  <c r="O855" i="3"/>
  <c r="O854" i="3"/>
  <c r="O853" i="3"/>
  <c r="O848" i="3"/>
  <c r="O851" i="3"/>
  <c r="O849" i="3"/>
  <c r="O857" i="3"/>
  <c r="H907" i="7"/>
  <c r="M436" i="3"/>
  <c r="M528" i="3"/>
  <c r="H255" i="7"/>
  <c r="M1175" i="3"/>
  <c r="M1172" i="3"/>
  <c r="H406" i="7"/>
  <c r="S2132" i="3" s="1"/>
  <c r="H375" i="7"/>
  <c r="S1609" i="3" s="1"/>
  <c r="O740" i="3"/>
  <c r="O737" i="3"/>
  <c r="H73" i="7"/>
  <c r="E289" i="7"/>
  <c r="H289" i="7" s="1"/>
  <c r="M971" i="3"/>
  <c r="O1279" i="3"/>
  <c r="O1278" i="3"/>
  <c r="O1280" i="3"/>
  <c r="E450" i="7"/>
  <c r="P2877" i="3" s="1"/>
  <c r="E851" i="7"/>
  <c r="G851" i="7" s="1"/>
  <c r="H112" i="7"/>
  <c r="S3597" i="3" s="1"/>
  <c r="M3597" i="3"/>
  <c r="H226" i="7"/>
  <c r="E772" i="7"/>
  <c r="G772" i="7" s="1"/>
  <c r="I772" i="7" s="1"/>
  <c r="H841" i="7"/>
  <c r="E584" i="7"/>
  <c r="P4991" i="3" s="1"/>
  <c r="H177" i="7"/>
  <c r="H723" i="7"/>
  <c r="S7009" i="3" s="1"/>
  <c r="E241" i="7"/>
  <c r="E249" i="7"/>
  <c r="H249" i="7" s="1"/>
  <c r="E102" i="7"/>
  <c r="H102" i="7" s="1"/>
  <c r="E733" i="7"/>
  <c r="G733" i="7" s="1"/>
  <c r="I733" i="7" s="1"/>
  <c r="E231" i="7"/>
  <c r="G231" i="7" s="1"/>
  <c r="I231" i="7" s="1"/>
  <c r="E38" i="7"/>
  <c r="H38" i="7" s="1"/>
  <c r="E395" i="7"/>
  <c r="H395" i="7" s="1"/>
  <c r="E96" i="7"/>
  <c r="H96" i="7" s="1"/>
  <c r="E893" i="7"/>
  <c r="G893" i="7" s="1"/>
  <c r="I893" i="7" s="1"/>
  <c r="E472" i="7"/>
  <c r="G472" i="7" s="1"/>
  <c r="I472" i="7" s="1"/>
  <c r="T3142" i="3" s="1"/>
  <c r="E473" i="7"/>
  <c r="G473" i="7" s="1"/>
  <c r="I473" i="7" s="1"/>
  <c r="E180" i="7"/>
  <c r="E739" i="7"/>
  <c r="G739" i="7" s="1"/>
  <c r="I739" i="7" s="1"/>
  <c r="E780" i="7"/>
  <c r="G780" i="7" s="1"/>
  <c r="I780" i="7" s="1"/>
  <c r="E106" i="7"/>
  <c r="P4784" i="3" s="1"/>
  <c r="E87" i="7"/>
  <c r="H87" i="7" s="1"/>
  <c r="E646" i="7"/>
  <c r="P5889" i="3" s="1"/>
  <c r="E916" i="7"/>
  <c r="G916" i="7" s="1"/>
  <c r="I916" i="7" s="1"/>
  <c r="E672" i="7"/>
  <c r="G672" i="7" s="1"/>
  <c r="E690" i="7"/>
  <c r="P6497" i="3" s="1"/>
  <c r="E854" i="7"/>
  <c r="E836" i="7"/>
  <c r="G836" i="7" s="1"/>
  <c r="I836" i="7" s="1"/>
  <c r="E657" i="7"/>
  <c r="H657" i="7" s="1"/>
  <c r="E956" i="7"/>
  <c r="H956" i="7" s="1"/>
  <c r="O71" i="3"/>
  <c r="O68" i="3"/>
  <c r="O74" i="3"/>
  <c r="O76" i="3"/>
  <c r="O77" i="3"/>
  <c r="O69" i="3"/>
  <c r="M828" i="3"/>
  <c r="M829" i="3"/>
  <c r="H211" i="7"/>
  <c r="O1178" i="3"/>
  <c r="O1176" i="3"/>
  <c r="O1179" i="3"/>
  <c r="H315" i="7"/>
  <c r="M742" i="3"/>
  <c r="O424" i="3"/>
  <c r="O430" i="3"/>
  <c r="O429" i="3"/>
  <c r="O428" i="3"/>
  <c r="O425" i="3"/>
  <c r="O53" i="3"/>
  <c r="O54" i="3"/>
  <c r="O51" i="3"/>
  <c r="O52" i="3"/>
  <c r="O55" i="3"/>
  <c r="O673" i="3"/>
  <c r="O674" i="3"/>
  <c r="M1898" i="3"/>
  <c r="H43" i="7"/>
  <c r="S686" i="3" s="1"/>
  <c r="O687" i="3"/>
  <c r="O686" i="3"/>
  <c r="O688" i="3"/>
  <c r="H850" i="7"/>
  <c r="E464" i="7"/>
  <c r="H464" i="7" s="1"/>
  <c r="O6268" i="3"/>
  <c r="O6269" i="3"/>
  <c r="O6265" i="3"/>
  <c r="O6267" i="3"/>
  <c r="O6270" i="3"/>
  <c r="O6266" i="3"/>
  <c r="O6272" i="3"/>
  <c r="H16" i="7"/>
  <c r="S4157" i="3" s="1"/>
  <c r="M4427" i="3"/>
  <c r="E42" i="7"/>
  <c r="P4807" i="3" s="1"/>
  <c r="E799" i="7"/>
  <c r="P5507" i="3" s="1"/>
  <c r="E777" i="7"/>
  <c r="G777" i="7" s="1"/>
  <c r="I777" i="7" s="1"/>
  <c r="E627" i="7"/>
  <c r="G627" i="7" s="1"/>
  <c r="I627" i="7" s="1"/>
  <c r="E95" i="7"/>
  <c r="H95" i="7" s="1"/>
  <c r="S6093" i="3" s="1"/>
  <c r="E640" i="7"/>
  <c r="G640" i="7" s="1"/>
  <c r="E699" i="7"/>
  <c r="G699" i="7" s="1"/>
  <c r="I699" i="7" s="1"/>
  <c r="E803" i="7"/>
  <c r="G803" i="7" s="1"/>
  <c r="I803" i="7" s="1"/>
  <c r="E730" i="7"/>
  <c r="H872" i="7"/>
  <c r="H127" i="7"/>
  <c r="S576" i="3" s="1"/>
  <c r="O575" i="3"/>
  <c r="O576" i="3"/>
  <c r="O514" i="3"/>
  <c r="O512" i="3"/>
  <c r="O509" i="3"/>
  <c r="O765" i="3"/>
  <c r="O769" i="3"/>
  <c r="O767" i="3"/>
  <c r="H306" i="7"/>
  <c r="S674" i="3" s="1"/>
  <c r="M675" i="3"/>
  <c r="M1108" i="3"/>
  <c r="H64" i="7"/>
  <c r="S582" i="3" s="1"/>
  <c r="M578" i="3"/>
  <c r="O964" i="3"/>
  <c r="O960" i="3"/>
  <c r="O967" i="3"/>
  <c r="O956" i="3"/>
  <c r="O971" i="3"/>
  <c r="O968" i="3"/>
  <c r="E468" i="7"/>
  <c r="H468" i="7" s="1"/>
  <c r="E649" i="7"/>
  <c r="G649" i="7" s="1"/>
  <c r="I649" i="7" s="1"/>
  <c r="H92" i="7"/>
  <c r="S5000" i="3" s="1"/>
  <c r="O5002" i="3"/>
  <c r="E213" i="7"/>
  <c r="G213" i="7" s="1"/>
  <c r="I213" i="7" s="1"/>
  <c r="E186" i="7"/>
  <c r="P172" i="3" s="1"/>
  <c r="E83" i="7"/>
  <c r="G83" i="7" s="1"/>
  <c r="E865" i="7"/>
  <c r="P2490" i="3" s="1"/>
  <c r="E6" i="7"/>
  <c r="G6" i="7" s="1"/>
  <c r="I6" i="7" s="1"/>
  <c r="E519" i="7"/>
  <c r="G519" i="7" s="1"/>
  <c r="E534" i="7"/>
  <c r="P4023" i="3" s="1"/>
  <c r="E548" i="7"/>
  <c r="G548" i="7" s="1"/>
  <c r="I548" i="7" s="1"/>
  <c r="E133" i="7"/>
  <c r="H133" i="7" s="1"/>
  <c r="E876" i="7"/>
  <c r="P4926" i="3" s="1"/>
  <c r="E601" i="7"/>
  <c r="G601" i="7" s="1"/>
  <c r="I601" i="7" s="1"/>
  <c r="E581" i="7"/>
  <c r="P4878" i="3" s="1"/>
  <c r="E599" i="7"/>
  <c r="G599" i="7" s="1"/>
  <c r="I599" i="7" s="1"/>
  <c r="E19" i="7"/>
  <c r="G19" i="7" s="1"/>
  <c r="I19" i="7" s="1"/>
  <c r="E650" i="7"/>
  <c r="G650" i="7" s="1"/>
  <c r="I650" i="7" s="1"/>
  <c r="E11" i="7"/>
  <c r="E703" i="7"/>
  <c r="G703" i="7" s="1"/>
  <c r="I703" i="7" s="1"/>
  <c r="H353" i="7"/>
  <c r="H377" i="7"/>
  <c r="H302" i="7"/>
  <c r="H294" i="7"/>
  <c r="H248" i="7"/>
  <c r="H261" i="7"/>
  <c r="H260" i="7"/>
  <c r="O92" i="3"/>
  <c r="E351" i="7"/>
  <c r="G351" i="7" s="1"/>
  <c r="I351" i="7" s="1"/>
  <c r="H945" i="7"/>
  <c r="S2380" i="3" s="1"/>
  <c r="H82" i="7"/>
  <c r="O1592" i="3"/>
  <c r="O1591" i="3"/>
  <c r="H174" i="7"/>
  <c r="S480" i="3" s="1"/>
  <c r="M477" i="3"/>
  <c r="H457" i="7"/>
  <c r="S2996" i="3" s="1"/>
  <c r="H737" i="7"/>
  <c r="E678" i="7"/>
  <c r="H678" i="7" s="1"/>
  <c r="G721" i="7"/>
  <c r="N675" i="3"/>
  <c r="Q920" i="3"/>
  <c r="Q914" i="3"/>
  <c r="Q908" i="3"/>
  <c r="Q918" i="3"/>
  <c r="Q912" i="3"/>
  <c r="Q906" i="3"/>
  <c r="Q917" i="3"/>
  <c r="Q909" i="3"/>
  <c r="Q907" i="3"/>
  <c r="Q916" i="3"/>
  <c r="Q923" i="3"/>
  <c r="Q915" i="3"/>
  <c r="Q905" i="3"/>
  <c r="Q919" i="3"/>
  <c r="Q904" i="3"/>
  <c r="Q921" i="3"/>
  <c r="Q913" i="3"/>
  <c r="Q911" i="3"/>
  <c r="Q922" i="3"/>
  <c r="Q910" i="3"/>
  <c r="G321" i="7"/>
  <c r="I321" i="7" s="1"/>
  <c r="N804" i="3"/>
  <c r="N805" i="3"/>
  <c r="Q691" i="3"/>
  <c r="Q695" i="3"/>
  <c r="Q700" i="3"/>
  <c r="Q697" i="3"/>
  <c r="Q690" i="3"/>
  <c r="Q703" i="3"/>
  <c r="Q696" i="3"/>
  <c r="Q689" i="3"/>
  <c r="Q702" i="3"/>
  <c r="Q693" i="3"/>
  <c r="Q694" i="3"/>
  <c r="Q692" i="3"/>
  <c r="Q701" i="3"/>
  <c r="Q699" i="3"/>
  <c r="Q698" i="3"/>
  <c r="G237" i="7"/>
  <c r="I237" i="7" s="1"/>
  <c r="G314" i="7"/>
  <c r="I314" i="7" s="1"/>
  <c r="Q740" i="3"/>
  <c r="Q739" i="3"/>
  <c r="Q738" i="3"/>
  <c r="Q737" i="3"/>
  <c r="Q675" i="3"/>
  <c r="Q673" i="3"/>
  <c r="Q674" i="3"/>
  <c r="N37" i="3"/>
  <c r="N36" i="3"/>
  <c r="N38" i="3"/>
  <c r="N39" i="3"/>
  <c r="Q1279" i="3"/>
  <c r="Q1280" i="3"/>
  <c r="Q1278" i="3"/>
  <c r="Q1281" i="3"/>
  <c r="Q587" i="3"/>
  <c r="Q590" i="3"/>
  <c r="Q586" i="3"/>
  <c r="Q589" i="3"/>
  <c r="Q588" i="3"/>
  <c r="N589" i="3"/>
  <c r="N590" i="3"/>
  <c r="N586" i="3"/>
  <c r="N6357" i="3"/>
  <c r="N6356" i="3"/>
  <c r="N6355" i="3"/>
  <c r="N6352" i="3"/>
  <c r="N6350" i="3"/>
  <c r="N6358" i="3"/>
  <c r="Q2666" i="3"/>
  <c r="Q2647" i="3"/>
  <c r="Q2662" i="3"/>
  <c r="Q2657" i="3"/>
  <c r="Q2656" i="3"/>
  <c r="Q2652" i="3"/>
  <c r="Q2651" i="3"/>
  <c r="Q2664" i="3"/>
  <c r="Q2663" i="3"/>
  <c r="Q2659" i="3"/>
  <c r="Q2658" i="3"/>
  <c r="Q2650" i="3"/>
  <c r="Q2654" i="3"/>
  <c r="G596" i="7"/>
  <c r="I596" i="7" s="1"/>
  <c r="G512" i="7"/>
  <c r="I512" i="7" s="1"/>
  <c r="N1146" i="3"/>
  <c r="N1134" i="3"/>
  <c r="N1143" i="3"/>
  <c r="N1142" i="3"/>
  <c r="N1140" i="3"/>
  <c r="N1141" i="3"/>
  <c r="N1137" i="3"/>
  <c r="N1136" i="3"/>
  <c r="N1135" i="3"/>
  <c r="N1133" i="3"/>
  <c r="N1144" i="3"/>
  <c r="N1145" i="3"/>
  <c r="N1139" i="3"/>
  <c r="N1138" i="3"/>
  <c r="Q1479" i="3"/>
  <c r="Q1482" i="3"/>
  <c r="Q1273" i="3"/>
  <c r="Q1277" i="3"/>
  <c r="Q1271" i="3"/>
  <c r="Q1276" i="3"/>
  <c r="Q1270" i="3"/>
  <c r="Q1275" i="3"/>
  <c r="Q1274" i="3"/>
  <c r="Q1272" i="3"/>
  <c r="N462" i="3"/>
  <c r="N461" i="3"/>
  <c r="N460" i="3"/>
  <c r="N459" i="3"/>
  <c r="N463" i="3"/>
  <c r="N464" i="3"/>
  <c r="N354" i="3"/>
  <c r="N349" i="3"/>
  <c r="N356" i="3"/>
  <c r="N355" i="3"/>
  <c r="N351" i="3"/>
  <c r="N350" i="3"/>
  <c r="N363" i="3"/>
  <c r="N358" i="3"/>
  <c r="N362" i="3"/>
  <c r="N357" i="3"/>
  <c r="N361" i="3"/>
  <c r="N360" i="3"/>
  <c r="Q621" i="3"/>
  <c r="Q619" i="3"/>
  <c r="Q624" i="3"/>
  <c r="Q623" i="3"/>
  <c r="Q622" i="3"/>
  <c r="Q620" i="3"/>
  <c r="Q628" i="3"/>
  <c r="Q626" i="3"/>
  <c r="Q627" i="3"/>
  <c r="Q625" i="3"/>
  <c r="Q618" i="3"/>
  <c r="G277" i="7"/>
  <c r="I277" i="7" s="1"/>
  <c r="Q716" i="3"/>
  <c r="Q715" i="3"/>
  <c r="Q315" i="3"/>
  <c r="Q313" i="3"/>
  <c r="Q319" i="3"/>
  <c r="Q312" i="3"/>
  <c r="Q314" i="3"/>
  <c r="Q311" i="3"/>
  <c r="Q316" i="3"/>
  <c r="Q318" i="3"/>
  <c r="Q317" i="3"/>
  <c r="Q154" i="3"/>
  <c r="Q152" i="3"/>
  <c r="Q153" i="3"/>
  <c r="Q157" i="3"/>
  <c r="Q156" i="3"/>
  <c r="Q155" i="3"/>
  <c r="G211" i="7"/>
  <c r="I211" i="7" s="1"/>
  <c r="Q36" i="3"/>
  <c r="Q39" i="3"/>
  <c r="Q37" i="3"/>
  <c r="Q38" i="3"/>
  <c r="N2742" i="3"/>
  <c r="N2739" i="3"/>
  <c r="N2738" i="3"/>
  <c r="N2736" i="3"/>
  <c r="N2735" i="3"/>
  <c r="N2740" i="3"/>
  <c r="N2734" i="3"/>
  <c r="N2741" i="3"/>
  <c r="N2737" i="3"/>
  <c r="N2743" i="3"/>
  <c r="G521" i="7"/>
  <c r="I521" i="7" s="1"/>
  <c r="G598" i="7"/>
  <c r="I598" i="7" s="1"/>
  <c r="N1615" i="3"/>
  <c r="N1621" i="3"/>
  <c r="G418" i="7"/>
  <c r="I418" i="7" s="1"/>
  <c r="G458" i="7"/>
  <c r="I458" i="7" s="1"/>
  <c r="G406" i="7"/>
  <c r="I406" i="7" s="1"/>
  <c r="Q1174" i="3"/>
  <c r="Q1173" i="3"/>
  <c r="Q1175" i="3"/>
  <c r="Q1172" i="3"/>
  <c r="G428" i="7"/>
  <c r="I428" i="7" s="1"/>
  <c r="N532" i="3"/>
  <c r="N536" i="3"/>
  <c r="N529" i="3"/>
  <c r="N535" i="3"/>
  <c r="N528" i="3"/>
  <c r="N530" i="3"/>
  <c r="N533" i="3"/>
  <c r="N526" i="3"/>
  <c r="N527" i="3"/>
  <c r="N537" i="3"/>
  <c r="N534" i="3"/>
  <c r="N531" i="3"/>
  <c r="N702" i="3"/>
  <c r="N697" i="3"/>
  <c r="N701" i="3"/>
  <c r="N695" i="3"/>
  <c r="N698" i="3"/>
  <c r="N691" i="3"/>
  <c r="N696" i="3"/>
  <c r="N690" i="3"/>
  <c r="N703" i="3"/>
  <c r="N693" i="3"/>
  <c r="N699" i="3"/>
  <c r="N692" i="3"/>
  <c r="N700" i="3"/>
  <c r="N689" i="3"/>
  <c r="N694" i="3"/>
  <c r="Q224" i="3"/>
  <c r="Q227" i="3"/>
  <c r="Q226" i="3"/>
  <c r="Q228" i="3"/>
  <c r="Q225" i="3"/>
  <c r="G105" i="7"/>
  <c r="I105" i="7" s="1"/>
  <c r="N62" i="3"/>
  <c r="N67" i="3"/>
  <c r="N65" i="3"/>
  <c r="N64" i="3"/>
  <c r="N61" i="3"/>
  <c r="N4785" i="3"/>
  <c r="N4788" i="3"/>
  <c r="N4786" i="3"/>
  <c r="N4784" i="3"/>
  <c r="N793" i="3"/>
  <c r="N801" i="3"/>
  <c r="N798" i="3"/>
  <c r="N795" i="3"/>
  <c r="N803" i="3"/>
  <c r="N796" i="3"/>
  <c r="N799" i="3"/>
  <c r="N792" i="3"/>
  <c r="N802" i="3"/>
  <c r="N1854" i="3"/>
  <c r="N1855" i="3"/>
  <c r="N4904" i="3"/>
  <c r="N4901" i="3"/>
  <c r="N4900" i="3"/>
  <c r="N4902" i="3"/>
  <c r="G707" i="7"/>
  <c r="Q1041" i="3"/>
  <c r="Q1040" i="3"/>
  <c r="Q1043" i="3"/>
  <c r="Q1042" i="3"/>
  <c r="Q1036" i="3"/>
  <c r="Q1037" i="3"/>
  <c r="Q1038" i="3"/>
  <c r="Q1035" i="3"/>
  <c r="Q1039" i="3"/>
  <c r="Q1476" i="3"/>
  <c r="Q1473" i="3"/>
  <c r="Q1470" i="3"/>
  <c r="G267" i="7"/>
  <c r="I267" i="7" s="1"/>
  <c r="N153" i="3"/>
  <c r="N157" i="3"/>
  <c r="N154" i="3"/>
  <c r="N156" i="3"/>
  <c r="N470" i="3"/>
  <c r="N465" i="3"/>
  <c r="N469" i="3"/>
  <c r="N468" i="3"/>
  <c r="N467" i="3"/>
  <c r="N466" i="3"/>
  <c r="N1149" i="3"/>
  <c r="N1150" i="3"/>
  <c r="N1148" i="3"/>
  <c r="N1147" i="3"/>
  <c r="N971" i="3"/>
  <c r="N969" i="3"/>
  <c r="N963" i="3"/>
  <c r="N957" i="3"/>
  <c r="N967" i="3"/>
  <c r="N959" i="3"/>
  <c r="N966" i="3"/>
  <c r="N958" i="3"/>
  <c r="N961" i="3"/>
  <c r="N972" i="3"/>
  <c r="N956" i="3"/>
  <c r="N962" i="3"/>
  <c r="N964" i="3"/>
  <c r="Q559" i="3"/>
  <c r="Q558" i="3"/>
  <c r="N4980" i="3"/>
  <c r="N4979" i="3"/>
  <c r="N4983" i="3"/>
  <c r="N4981" i="3"/>
  <c r="N68" i="3"/>
  <c r="N73" i="3"/>
  <c r="N70" i="3"/>
  <c r="N72" i="3"/>
  <c r="N75" i="3"/>
  <c r="N74" i="3"/>
  <c r="N76" i="3"/>
  <c r="Q1102" i="3"/>
  <c r="Q1098" i="3"/>
  <c r="Q1104" i="3"/>
  <c r="N1101" i="3"/>
  <c r="N1100" i="3"/>
  <c r="N1104" i="3"/>
  <c r="N1099" i="3"/>
  <c r="N1098" i="3"/>
  <c r="N1097" i="3"/>
  <c r="N1096" i="3"/>
  <c r="N1102" i="3"/>
  <c r="N1103" i="3"/>
  <c r="N1105" i="3"/>
  <c r="N4807" i="3"/>
  <c r="N4806" i="3"/>
  <c r="N4808" i="3"/>
  <c r="N4805" i="3"/>
  <c r="N4804" i="3"/>
  <c r="N2993" i="3"/>
  <c r="N2992" i="3"/>
  <c r="N2989" i="3"/>
  <c r="N2988" i="3"/>
  <c r="N2986" i="3"/>
  <c r="N2995" i="3"/>
  <c r="N2994" i="3"/>
  <c r="N2991" i="3"/>
  <c r="N2990" i="3"/>
  <c r="N2987" i="3"/>
  <c r="Q3751" i="3"/>
  <c r="Q3750" i="3"/>
  <c r="Q3749" i="3"/>
  <c r="N5150" i="3"/>
  <c r="N5149" i="3"/>
  <c r="N5152" i="3"/>
  <c r="N5151" i="3"/>
  <c r="H202" i="7"/>
  <c r="S3307" i="3" s="1"/>
  <c r="H492" i="7"/>
  <c r="S3441" i="3" s="1"/>
  <c r="H417" i="7"/>
  <c r="S2312" i="3" s="1"/>
  <c r="H510" i="7"/>
  <c r="S3680" i="3" s="1"/>
  <c r="H66" i="7"/>
  <c r="S2804" i="3" s="1"/>
  <c r="H481" i="7"/>
  <c r="H471" i="7"/>
  <c r="H509" i="7"/>
  <c r="S3671" i="3" s="1"/>
  <c r="H141" i="7"/>
  <c r="H849" i="7"/>
  <c r="H645" i="7"/>
  <c r="H664" i="7"/>
  <c r="S6135" i="3" s="1"/>
  <c r="H558" i="7"/>
  <c r="H528" i="7"/>
  <c r="H701" i="7"/>
  <c r="S6610" i="3" s="1"/>
  <c r="H512" i="7"/>
  <c r="H67" i="7"/>
  <c r="O5568" i="3"/>
  <c r="O5569" i="3"/>
  <c r="O5566" i="3"/>
  <c r="O5564" i="3"/>
  <c r="O4837" i="3"/>
  <c r="O4836" i="3"/>
  <c r="H612" i="7"/>
  <c r="H596" i="7"/>
  <c r="H541" i="7"/>
  <c r="S4165" i="3" s="1"/>
  <c r="H560" i="7"/>
  <c r="H620" i="7"/>
  <c r="S5533" i="3" s="1"/>
  <c r="H109" i="7"/>
  <c r="H692" i="7"/>
  <c r="H656" i="7"/>
  <c r="S6007" i="3" s="1"/>
  <c r="G498" i="7"/>
  <c r="I498" i="7" s="1"/>
  <c r="T3489" i="3" s="1"/>
  <c r="N314" i="3"/>
  <c r="N313" i="3"/>
  <c r="N319" i="3"/>
  <c r="N312" i="3"/>
  <c r="N311" i="3"/>
  <c r="N316" i="3"/>
  <c r="N315" i="3"/>
  <c r="N318" i="3"/>
  <c r="N317" i="3"/>
  <c r="Q1372" i="3"/>
  <c r="Q1371" i="3"/>
  <c r="Q1373" i="3"/>
  <c r="N931" i="3"/>
  <c r="N927" i="3"/>
  <c r="N926" i="3"/>
  <c r="N929" i="3"/>
  <c r="N928" i="3"/>
  <c r="N925" i="3"/>
  <c r="N932" i="3"/>
  <c r="N933" i="3"/>
  <c r="N1272" i="3"/>
  <c r="N1276" i="3"/>
  <c r="N1270" i="3"/>
  <c r="N1274" i="3"/>
  <c r="N1271" i="3"/>
  <c r="N1277" i="3"/>
  <c r="N1275" i="3"/>
  <c r="N1273" i="3"/>
  <c r="Q512" i="3"/>
  <c r="Q511" i="3"/>
  <c r="Q516" i="3"/>
  <c r="Q509" i="3"/>
  <c r="Q515" i="3"/>
  <c r="Q514" i="3"/>
  <c r="Q510" i="3"/>
  <c r="G268" i="7"/>
  <c r="I268" i="7" s="1"/>
  <c r="Q520" i="3"/>
  <c r="Q518" i="3"/>
  <c r="Q522" i="3"/>
  <c r="Q521" i="3"/>
  <c r="Q517" i="3"/>
  <c r="Q525" i="3"/>
  <c r="Q519" i="3"/>
  <c r="Q524" i="3"/>
  <c r="Q523" i="3"/>
  <c r="N771" i="3"/>
  <c r="N772" i="3"/>
  <c r="N770" i="3"/>
  <c r="N773" i="3"/>
  <c r="N777" i="3"/>
  <c r="N776" i="3"/>
  <c r="N775" i="3"/>
  <c r="N774" i="3"/>
  <c r="G198" i="7"/>
  <c r="I198" i="7" s="1"/>
  <c r="Q1740" i="3"/>
  <c r="Q1741" i="3"/>
  <c r="Q1738" i="3"/>
  <c r="Q1743" i="3"/>
  <c r="Q5152" i="3"/>
  <c r="Q5151" i="3"/>
  <c r="Q5150" i="3"/>
  <c r="Q5149" i="3"/>
  <c r="H188" i="7"/>
  <c r="M5665" i="3"/>
  <c r="M5975" i="3"/>
  <c r="O6195" i="3"/>
  <c r="O6190" i="3"/>
  <c r="O6189" i="3"/>
  <c r="O6191" i="3"/>
  <c r="O6194" i="3"/>
  <c r="O6193" i="3"/>
  <c r="O5128" i="3"/>
  <c r="O5117" i="3"/>
  <c r="O5126" i="3"/>
  <c r="O5123" i="3"/>
  <c r="H40" i="7"/>
  <c r="S5815" i="3" s="1"/>
  <c r="M5812" i="3"/>
  <c r="G864" i="7"/>
  <c r="I864" i="7" s="1"/>
  <c r="G595" i="7"/>
  <c r="I595" i="7" s="1"/>
  <c r="G490" i="7"/>
  <c r="I490" i="7" s="1"/>
  <c r="N1445" i="3"/>
  <c r="N1446" i="3"/>
  <c r="N705" i="3"/>
  <c r="N704" i="3"/>
  <c r="N706" i="3"/>
  <c r="N707" i="3"/>
  <c r="Q1463" i="3"/>
  <c r="Q1464" i="3"/>
  <c r="Q1461" i="3"/>
  <c r="Q1467" i="3"/>
  <c r="N1339" i="3"/>
  <c r="N1344" i="3"/>
  <c r="N1349" i="3"/>
  <c r="N1348" i="3"/>
  <c r="N1342" i="3"/>
  <c r="N1345" i="3"/>
  <c r="N1353" i="3"/>
  <c r="N1343" i="3"/>
  <c r="N1352" i="3"/>
  <c r="N1341" i="3"/>
  <c r="N1351" i="3"/>
  <c r="N1347" i="3"/>
  <c r="N1346" i="3"/>
  <c r="N1340" i="3"/>
  <c r="N1350" i="3"/>
  <c r="Q762" i="3"/>
  <c r="Q766" i="3"/>
  <c r="Q769" i="3"/>
  <c r="Q767" i="3"/>
  <c r="Q764" i="3"/>
  <c r="Q765" i="3"/>
  <c r="Q763" i="3"/>
  <c r="Q768" i="3"/>
  <c r="N1371" i="3"/>
  <c r="N1373" i="3"/>
  <c r="G328" i="7"/>
  <c r="I328" i="7" s="1"/>
  <c r="Q830" i="3"/>
  <c r="Q831" i="3"/>
  <c r="Q235" i="3"/>
  <c r="Q232" i="3"/>
  <c r="Q238" i="3"/>
  <c r="Q233" i="3"/>
  <c r="Q231" i="3"/>
  <c r="Q230" i="3"/>
  <c r="Q229" i="3"/>
  <c r="Q234" i="3"/>
  <c r="Q237" i="3"/>
  <c r="Q236" i="3"/>
  <c r="Q433" i="3"/>
  <c r="Q431" i="3"/>
  <c r="Q435" i="3"/>
  <c r="Q436" i="3"/>
  <c r="Q432" i="3"/>
  <c r="Q434" i="3"/>
  <c r="Q437" i="3"/>
  <c r="Q438" i="3"/>
  <c r="G286" i="7"/>
  <c r="I286" i="7" s="1"/>
  <c r="N399" i="3"/>
  <c r="N407" i="3"/>
  <c r="N405" i="3"/>
  <c r="N404" i="3"/>
  <c r="N401" i="3"/>
  <c r="N408" i="3"/>
  <c r="N398" i="3"/>
  <c r="N402" i="3"/>
  <c r="N737" i="3"/>
  <c r="N739" i="3"/>
  <c r="N738" i="3"/>
  <c r="N740" i="3"/>
  <c r="N368" i="3"/>
  <c r="N372" i="3"/>
  <c r="N375" i="3"/>
  <c r="N1280" i="3"/>
  <c r="N1278" i="3"/>
  <c r="N1281" i="3"/>
  <c r="N1279" i="3"/>
  <c r="Q3629" i="3"/>
  <c r="Q3630" i="3"/>
  <c r="N3751" i="3"/>
  <c r="N3750" i="3"/>
  <c r="N3749" i="3"/>
  <c r="N3752" i="3"/>
  <c r="N3748" i="3"/>
  <c r="G51" i="7"/>
  <c r="I51" i="7" s="1"/>
  <c r="N5849" i="3"/>
  <c r="N5848" i="3"/>
  <c r="N5850" i="3"/>
  <c r="N3626" i="3"/>
  <c r="N3627" i="3"/>
  <c r="N3628" i="3"/>
  <c r="N3629" i="3"/>
  <c r="G62" i="7"/>
  <c r="I62" i="7" s="1"/>
  <c r="H237" i="7"/>
  <c r="H318" i="7"/>
  <c r="M772" i="3"/>
  <c r="H24" i="7"/>
  <c r="H285" i="7"/>
  <c r="M1462" i="3"/>
  <c r="O1864" i="3"/>
  <c r="M994" i="3"/>
  <c r="H316" i="7"/>
  <c r="H337" i="7"/>
  <c r="H196" i="7"/>
  <c r="S1884" i="3" s="1"/>
  <c r="O1883" i="3"/>
  <c r="H435" i="7"/>
  <c r="H156" i="7"/>
  <c r="H504" i="7"/>
  <c r="S3571" i="3" s="1"/>
  <c r="H822" i="7"/>
  <c r="H130" i="7"/>
  <c r="H524" i="7"/>
  <c r="S3910" i="3" s="1"/>
  <c r="H526" i="7"/>
  <c r="H448" i="7"/>
  <c r="S2854" i="3" s="1"/>
  <c r="H908" i="7"/>
  <c r="H15" i="7"/>
  <c r="O2683" i="3"/>
  <c r="H473" i="7"/>
  <c r="H489" i="7"/>
  <c r="H792" i="7"/>
  <c r="H672" i="7"/>
  <c r="S6229" i="3" s="1"/>
  <c r="H835" i="7"/>
  <c r="S6838" i="3" s="1"/>
  <c r="H564" i="7"/>
  <c r="S4519" i="3" s="1"/>
  <c r="H550" i="7"/>
  <c r="S4294" i="3" s="1"/>
  <c r="H929" i="7"/>
  <c r="S6664" i="3" s="1"/>
  <c r="H614" i="7"/>
  <c r="S5448" i="3" s="1"/>
  <c r="H854" i="7"/>
  <c r="S5820" i="3" s="1"/>
  <c r="H604" i="7"/>
  <c r="S5289" i="3" s="1"/>
  <c r="H816" i="7"/>
  <c r="S4492" i="3" s="1"/>
  <c r="H146" i="7"/>
  <c r="S5667" i="3" s="1"/>
  <c r="H884" i="7"/>
  <c r="H652" i="7"/>
  <c r="S5943" i="3" s="1"/>
  <c r="H665" i="7"/>
  <c r="H57" i="7"/>
  <c r="H639" i="7"/>
  <c r="S5836" i="3" s="1"/>
  <c r="H610" i="7"/>
  <c r="H708" i="7"/>
  <c r="S6766" i="3" s="1"/>
  <c r="H717" i="7"/>
  <c r="H142" i="7"/>
  <c r="S6989" i="3" s="1"/>
  <c r="G933" i="7"/>
  <c r="I933" i="7" s="1"/>
  <c r="G883" i="7"/>
  <c r="I883" i="7" s="1"/>
  <c r="G635" i="7"/>
  <c r="I635" i="7" s="1"/>
  <c r="G448" i="7"/>
  <c r="I448" i="7" s="1"/>
  <c r="G568" i="7"/>
  <c r="I568" i="7" s="1"/>
  <c r="Q1370" i="3"/>
  <c r="Q1369" i="3"/>
  <c r="Q1367" i="3"/>
  <c r="Q1368" i="3"/>
  <c r="G381" i="7"/>
  <c r="I381" i="7" s="1"/>
  <c r="Q1336" i="3"/>
  <c r="Q1335" i="3"/>
  <c r="Q1333" i="3"/>
  <c r="Q1332" i="3"/>
  <c r="Q1331" i="3"/>
  <c r="Q1337" i="3"/>
  <c r="Q1338" i="3"/>
  <c r="Q1334" i="3"/>
  <c r="Q1069" i="3"/>
  <c r="Q1073" i="3"/>
  <c r="Q1074" i="3"/>
  <c r="Q1070" i="3"/>
  <c r="Q1067" i="3"/>
  <c r="N781" i="3"/>
  <c r="N778" i="3"/>
  <c r="N779" i="3"/>
  <c r="N782" i="3"/>
  <c r="N780" i="3"/>
  <c r="Q422" i="3"/>
  <c r="Q419" i="3"/>
  <c r="Q421" i="3"/>
  <c r="Q423" i="3"/>
  <c r="Q420" i="3"/>
  <c r="Q418" i="3"/>
  <c r="Q417" i="3"/>
  <c r="Q416" i="3"/>
  <c r="G250" i="7"/>
  <c r="I250" i="7" s="1"/>
  <c r="Q26" i="3"/>
  <c r="Q27" i="3"/>
  <c r="Q24" i="3"/>
  <c r="Q25" i="3"/>
  <c r="Q196" i="3"/>
  <c r="Q193" i="3"/>
  <c r="Q198" i="3"/>
  <c r="Q199" i="3"/>
  <c r="Q197" i="3"/>
  <c r="Q195" i="3"/>
  <c r="Q194" i="3"/>
  <c r="Q200" i="3"/>
  <c r="Q205" i="3"/>
  <c r="Q202" i="3"/>
  <c r="Q204" i="3"/>
  <c r="Q201" i="3"/>
  <c r="Q731" i="3"/>
  <c r="Q728" i="3"/>
  <c r="Q727" i="3"/>
  <c r="Q729" i="3"/>
  <c r="Q730" i="3"/>
  <c r="Q726" i="3"/>
  <c r="G243" i="7"/>
  <c r="I243" i="7" s="1"/>
  <c r="N715" i="3"/>
  <c r="N716" i="3"/>
  <c r="Q1323" i="3"/>
  <c r="Q1321" i="3"/>
  <c r="Q1320" i="3"/>
  <c r="Q1319" i="3"/>
  <c r="Q1324" i="3"/>
  <c r="Q1322" i="3"/>
  <c r="Q1325" i="3"/>
  <c r="Q71" i="3"/>
  <c r="Q77" i="3"/>
  <c r="Q70" i="3"/>
  <c r="Q76" i="3"/>
  <c r="Q69" i="3"/>
  <c r="Q68" i="3"/>
  <c r="Q75" i="3"/>
  <c r="Q73" i="3"/>
  <c r="Q72" i="3"/>
  <c r="Q74" i="3"/>
  <c r="Q681" i="3"/>
  <c r="Q678" i="3"/>
  <c r="Q682" i="3"/>
  <c r="Q677" i="3"/>
  <c r="Q676" i="3"/>
  <c r="Q679" i="3"/>
  <c r="Q685" i="3"/>
  <c r="Q684" i="3"/>
  <c r="Q680" i="3"/>
  <c r="Q683" i="3"/>
  <c r="Q5512" i="3"/>
  <c r="Q5511" i="3"/>
  <c r="Q5509" i="3"/>
  <c r="Q5513" i="3"/>
  <c r="Q5510" i="3"/>
  <c r="G135" i="7"/>
  <c r="I135" i="7" s="1"/>
  <c r="G125" i="7"/>
  <c r="I125" i="7" s="1"/>
  <c r="N4791" i="3"/>
  <c r="N4792" i="3"/>
  <c r="Q4744" i="3"/>
  <c r="Q4740" i="3"/>
  <c r="Q4743" i="3"/>
  <c r="Q585" i="3"/>
  <c r="Q582" i="3"/>
  <c r="Q584" i="3"/>
  <c r="Q581" i="3"/>
  <c r="Q580" i="3"/>
  <c r="Q583" i="3"/>
  <c r="Q578" i="3"/>
  <c r="Q579" i="3"/>
  <c r="G23" i="7"/>
  <c r="I23" i="7" s="1"/>
  <c r="Q1581" i="3"/>
  <c r="Q1580" i="3"/>
  <c r="Q1584" i="3"/>
  <c r="N3014" i="3"/>
  <c r="Q3781" i="3"/>
  <c r="Q3780" i="3"/>
  <c r="M4741" i="3"/>
  <c r="G924" i="7"/>
  <c r="I924" i="7" s="1"/>
  <c r="G940" i="7"/>
  <c r="I940" i="7" s="1"/>
  <c r="G889" i="7"/>
  <c r="I889" i="7" s="1"/>
  <c r="G634" i="7"/>
  <c r="I634" i="7" s="1"/>
  <c r="T5786" i="3" s="1"/>
  <c r="G652" i="7"/>
  <c r="I652" i="7" s="1"/>
  <c r="T5943" i="3" s="1"/>
  <c r="G383" i="7"/>
  <c r="I383" i="7" s="1"/>
  <c r="N1768" i="3"/>
  <c r="G456" i="7"/>
  <c r="I456" i="7" s="1"/>
  <c r="G375" i="7"/>
  <c r="I375" i="7" s="1"/>
  <c r="G337" i="7"/>
  <c r="I337" i="7" s="1"/>
  <c r="Q735" i="3"/>
  <c r="Q732" i="3"/>
  <c r="Q736" i="3"/>
  <c r="Q734" i="3"/>
  <c r="Q733" i="3"/>
  <c r="Q66" i="3"/>
  <c r="Q63" i="3"/>
  <c r="Q62" i="3"/>
  <c r="Q61" i="3"/>
  <c r="Q67" i="3"/>
  <c r="Q64" i="3"/>
  <c r="Q65" i="3"/>
  <c r="Q60" i="3"/>
  <c r="Q344" i="3"/>
  <c r="Q339" i="3"/>
  <c r="Q343" i="3"/>
  <c r="Q348" i="3"/>
  <c r="Q345" i="3"/>
  <c r="Q342" i="3"/>
  <c r="Q346" i="3"/>
  <c r="Q958" i="3"/>
  <c r="Q968" i="3"/>
  <c r="Q962" i="3"/>
  <c r="Q956" i="3"/>
  <c r="Q970" i="3"/>
  <c r="Q967" i="3"/>
  <c r="Q959" i="3"/>
  <c r="Q966" i="3"/>
  <c r="Q965" i="3"/>
  <c r="Q957" i="3"/>
  <c r="Q972" i="3"/>
  <c r="Q960" i="3"/>
  <c r="Q955" i="3"/>
  <c r="Q971" i="3"/>
  <c r="Q969" i="3"/>
  <c r="Q963" i="3"/>
  <c r="Q961" i="3"/>
  <c r="Q964" i="3"/>
  <c r="N525" i="3"/>
  <c r="N517" i="3"/>
  <c r="N521" i="3"/>
  <c r="N524" i="3"/>
  <c r="N520" i="3"/>
  <c r="Q705" i="3"/>
  <c r="Q706" i="3"/>
  <c r="Q704" i="3"/>
  <c r="Q707" i="3"/>
  <c r="G214" i="7"/>
  <c r="I214" i="7" s="1"/>
  <c r="G210" i="7"/>
  <c r="I210" i="7" s="1"/>
  <c r="Q2055" i="3"/>
  <c r="Q2056" i="3"/>
  <c r="Q2057" i="3"/>
  <c r="Q4280" i="3"/>
  <c r="Q4283" i="3"/>
  <c r="Q4281" i="3"/>
  <c r="Q4279" i="3"/>
  <c r="Q4276" i="3"/>
  <c r="Q4275" i="3"/>
  <c r="Q4284" i="3"/>
  <c r="Q4278" i="3"/>
  <c r="Q4274" i="3"/>
  <c r="Q4273" i="3"/>
  <c r="Q4272" i="3"/>
  <c r="Q4270" i="3"/>
  <c r="Q4282" i="3"/>
  <c r="Q601" i="3"/>
  <c r="Q602" i="3"/>
  <c r="N1057" i="3"/>
  <c r="N1056" i="3"/>
  <c r="N1054" i="3"/>
  <c r="N1055" i="3"/>
  <c r="N1058" i="3"/>
  <c r="Q5817" i="3"/>
  <c r="N1738" i="3"/>
  <c r="N1743" i="3"/>
  <c r="N1742" i="3"/>
  <c r="N1739" i="3"/>
  <c r="Q2791" i="3"/>
  <c r="Q2796" i="3"/>
  <c r="Q2792" i="3"/>
  <c r="Q2794" i="3"/>
  <c r="H495" i="7"/>
  <c r="S3464" i="3" s="1"/>
  <c r="O3752" i="3"/>
  <c r="O3748" i="3"/>
  <c r="O3750" i="3"/>
  <c r="M3628" i="3"/>
  <c r="H635" i="7"/>
  <c r="S5798" i="3" s="1"/>
  <c r="H573" i="7"/>
  <c r="O5176" i="3"/>
  <c r="O5174" i="3"/>
  <c r="O5178" i="3"/>
  <c r="H207" i="7"/>
  <c r="H662" i="7"/>
  <c r="S6097" i="3" s="1"/>
  <c r="H118" i="7"/>
  <c r="M5738" i="3"/>
  <c r="G934" i="7"/>
  <c r="I934" i="7" s="1"/>
  <c r="G872" i="7"/>
  <c r="I872" i="7" s="1"/>
  <c r="G834" i="7"/>
  <c r="I834" i="7" s="1"/>
  <c r="G491" i="7"/>
  <c r="I491" i="7" s="1"/>
  <c r="G560" i="7"/>
  <c r="I560" i="7" s="1"/>
  <c r="Q1169" i="3"/>
  <c r="Q1166" i="3"/>
  <c r="Q1168" i="3"/>
  <c r="Q1167" i="3"/>
  <c r="Q1170" i="3"/>
  <c r="Q1171" i="3"/>
  <c r="G437" i="7"/>
  <c r="I437" i="7" s="1"/>
  <c r="N1051" i="3"/>
  <c r="N1052" i="3"/>
  <c r="N1053" i="3"/>
  <c r="N1164" i="3"/>
  <c r="N1165" i="3"/>
  <c r="N919" i="3"/>
  <c r="N913" i="3"/>
  <c r="N907" i="3"/>
  <c r="N910" i="3"/>
  <c r="N917" i="3"/>
  <c r="N909" i="3"/>
  <c r="N916" i="3"/>
  <c r="N908" i="3"/>
  <c r="N923" i="3"/>
  <c r="N921" i="3"/>
  <c r="N920" i="3"/>
  <c r="N905" i="3"/>
  <c r="N915" i="3"/>
  <c r="N922" i="3"/>
  <c r="N918" i="3"/>
  <c r="N904" i="3"/>
  <c r="N914" i="3"/>
  <c r="N912" i="3"/>
  <c r="N911" i="3"/>
  <c r="N906" i="3"/>
  <c r="N226" i="3"/>
  <c r="N228" i="3"/>
  <c r="N227" i="3"/>
  <c r="N225" i="3"/>
  <c r="N224" i="3"/>
  <c r="N644" i="3"/>
  <c r="N632" i="3"/>
  <c r="N641" i="3"/>
  <c r="N629" i="3"/>
  <c r="N638" i="3"/>
  <c r="N637" i="3"/>
  <c r="N636" i="3"/>
  <c r="N635" i="3"/>
  <c r="N630" i="3"/>
  <c r="N639" i="3"/>
  <c r="N631" i="3"/>
  <c r="N645" i="3"/>
  <c r="N633" i="3"/>
  <c r="N643" i="3"/>
  <c r="N642" i="3"/>
  <c r="N634" i="3"/>
  <c r="N640" i="3"/>
  <c r="G254" i="7"/>
  <c r="I254" i="7" s="1"/>
  <c r="N606" i="3"/>
  <c r="N603" i="3"/>
  <c r="N608" i="3"/>
  <c r="N607" i="3"/>
  <c r="N605" i="3"/>
  <c r="N604" i="3"/>
  <c r="N609" i="3"/>
  <c r="N610" i="3"/>
  <c r="Q1165" i="3"/>
  <c r="Q1164" i="3"/>
  <c r="Q773" i="3"/>
  <c r="Q771" i="3"/>
  <c r="Q777" i="3"/>
  <c r="Q772" i="3"/>
  <c r="Q770" i="3"/>
  <c r="Q776" i="3"/>
  <c r="Q775" i="3"/>
  <c r="Q774" i="3"/>
  <c r="Q99" i="3"/>
  <c r="Q96" i="3"/>
  <c r="Q95" i="3"/>
  <c r="Q98" i="3"/>
  <c r="Q97" i="3"/>
  <c r="Q245" i="3"/>
  <c r="Q240" i="3"/>
  <c r="Q241" i="3"/>
  <c r="Q239" i="3"/>
  <c r="Q243" i="3"/>
  <c r="Q247" i="3"/>
  <c r="Q242" i="3"/>
  <c r="Q246" i="3"/>
  <c r="Q244" i="3"/>
  <c r="Q3596" i="3"/>
  <c r="Q3597" i="3"/>
  <c r="Q3595" i="3"/>
  <c r="Q3593" i="3"/>
  <c r="Q3599" i="3"/>
  <c r="Q3598" i="3"/>
  <c r="Q3594" i="3"/>
  <c r="Q5963" i="3"/>
  <c r="Q5960" i="3"/>
  <c r="Q5966" i="3"/>
  <c r="G28" i="7"/>
  <c r="I28" i="7" s="1"/>
  <c r="N2270" i="3"/>
  <c r="N4740" i="3"/>
  <c r="N4745" i="3"/>
  <c r="N4741" i="3"/>
  <c r="N4743" i="3"/>
  <c r="N4742" i="3"/>
  <c r="Q3279" i="3"/>
  <c r="Q3273" i="3"/>
  <c r="Q3277" i="3"/>
  <c r="N2194" i="3"/>
  <c r="N2196" i="3"/>
  <c r="N2199" i="3"/>
  <c r="N2193" i="3"/>
  <c r="N2198" i="3"/>
  <c r="G93" i="7"/>
  <c r="I93" i="7" s="1"/>
  <c r="H898" i="7"/>
  <c r="O1016" i="3"/>
  <c r="O1022" i="3"/>
  <c r="H399" i="7"/>
  <c r="S2030" i="3" s="1"/>
  <c r="H44" i="7"/>
  <c r="S2271" i="3" s="1"/>
  <c r="H369" i="7"/>
  <c r="S1469" i="3" s="1"/>
  <c r="M1475" i="3"/>
  <c r="M124" i="3"/>
  <c r="M462" i="3"/>
  <c r="M460" i="3"/>
  <c r="M1444" i="3"/>
  <c r="H895" i="7"/>
  <c r="H732" i="7"/>
  <c r="H818" i="7"/>
  <c r="H453" i="7"/>
  <c r="S2944" i="3" s="1"/>
  <c r="H7" i="7"/>
  <c r="O4084" i="3"/>
  <c r="H4" i="7"/>
  <c r="H862" i="7"/>
  <c r="H123" i="7"/>
  <c r="S2794" i="3" s="1"/>
  <c r="M2796" i="3"/>
  <c r="H117" i="7"/>
  <c r="M5414" i="3"/>
  <c r="H626" i="7"/>
  <c r="H76" i="7"/>
  <c r="H542" i="7"/>
  <c r="S4171" i="3" s="1"/>
  <c r="H875" i="7"/>
  <c r="H178" i="7"/>
  <c r="M6094" i="3"/>
  <c r="H799" i="7"/>
  <c r="S5505" i="3" s="1"/>
  <c r="H60" i="7"/>
  <c r="S6608" i="3" s="1"/>
  <c r="H801" i="7"/>
  <c r="H809" i="7"/>
  <c r="H811" i="7"/>
  <c r="S4324" i="3" s="1"/>
  <c r="M5179" i="3"/>
  <c r="H960" i="7"/>
  <c r="S4875" i="3" s="1"/>
  <c r="H669" i="7"/>
  <c r="G735" i="7"/>
  <c r="I735" i="7" s="1"/>
  <c r="G483" i="7"/>
  <c r="I483" i="7" s="1"/>
  <c r="G549" i="7"/>
  <c r="I549" i="7" s="1"/>
  <c r="Q874" i="3"/>
  <c r="Q868" i="3"/>
  <c r="Q869" i="3"/>
  <c r="Q880" i="3"/>
  <c r="Q871" i="3"/>
  <c r="Q872" i="3"/>
  <c r="Q878" i="3"/>
  <c r="Q881" i="3"/>
  <c r="Q877" i="3"/>
  <c r="Q875" i="3"/>
  <c r="Q1397" i="3"/>
  <c r="Q1407" i="3"/>
  <c r="Q1406" i="3"/>
  <c r="Q1404" i="3"/>
  <c r="Q1402" i="3"/>
  <c r="Q1401" i="3"/>
  <c r="Q1400" i="3"/>
  <c r="G361" i="7"/>
  <c r="I361" i="7" s="1"/>
  <c r="N1031" i="3"/>
  <c r="N1028" i="3"/>
  <c r="N1027" i="3"/>
  <c r="N1034" i="3"/>
  <c r="N1030" i="3"/>
  <c r="N1029" i="3"/>
  <c r="N1026" i="3"/>
  <c r="N1025" i="3"/>
  <c r="N1032" i="3"/>
  <c r="N1033" i="3"/>
  <c r="G372" i="7"/>
  <c r="I372" i="7" s="1"/>
  <c r="N1482" i="3"/>
  <c r="N1479" i="3"/>
  <c r="Q719" i="3"/>
  <c r="Q718" i="3"/>
  <c r="Q717" i="3"/>
  <c r="Q720" i="3"/>
  <c r="Q724" i="3"/>
  <c r="Q725" i="3"/>
  <c r="Q723" i="3"/>
  <c r="Q722" i="3"/>
  <c r="Q721" i="3"/>
  <c r="Q526" i="3"/>
  <c r="Q536" i="3"/>
  <c r="Q530" i="3"/>
  <c r="Q529" i="3"/>
  <c r="Q535" i="3"/>
  <c r="Q528" i="3"/>
  <c r="Q534" i="3"/>
  <c r="Q537" i="3"/>
  <c r="Q527" i="3"/>
  <c r="Q531" i="3"/>
  <c r="Q532" i="3"/>
  <c r="Q533" i="3"/>
  <c r="N562" i="3"/>
  <c r="N561" i="3"/>
  <c r="N560" i="3"/>
  <c r="N563" i="3"/>
  <c r="G251" i="7"/>
  <c r="I251" i="7" s="1"/>
  <c r="G320" i="7"/>
  <c r="I320" i="7" s="1"/>
  <c r="N790" i="3"/>
  <c r="N789" i="3"/>
  <c r="N784" i="3"/>
  <c r="N783" i="3"/>
  <c r="N788" i="3"/>
  <c r="N787" i="3"/>
  <c r="N791" i="3"/>
  <c r="N786" i="3"/>
  <c r="N785" i="3"/>
  <c r="N881" i="3"/>
  <c r="N876" i="3"/>
  <c r="N871" i="3"/>
  <c r="N880" i="3"/>
  <c r="N869" i="3"/>
  <c r="N873" i="3"/>
  <c r="N879" i="3"/>
  <c r="N872" i="3"/>
  <c r="N874" i="3"/>
  <c r="N870" i="3"/>
  <c r="N877" i="3"/>
  <c r="N868" i="3"/>
  <c r="N875" i="3"/>
  <c r="N878" i="3"/>
  <c r="N24" i="3"/>
  <c r="N26" i="3"/>
  <c r="N27" i="3"/>
  <c r="N25" i="3"/>
  <c r="N4996" i="3"/>
  <c r="N4995" i="3"/>
  <c r="N4999" i="3"/>
  <c r="G191" i="7"/>
  <c r="I191" i="7" s="1"/>
  <c r="G112" i="7"/>
  <c r="I112" i="7" s="1"/>
  <c r="G9" i="7"/>
  <c r="I9" i="7" s="1"/>
  <c r="G4" i="7"/>
  <c r="I4" i="7" s="1"/>
  <c r="N5817" i="3"/>
  <c r="N5815" i="3"/>
  <c r="N5814" i="3"/>
  <c r="N5812" i="3"/>
  <c r="Q471" i="3"/>
  <c r="Q473" i="3"/>
  <c r="Q472" i="3"/>
  <c r="N4246" i="3"/>
  <c r="N4245" i="3"/>
  <c r="N4248" i="3"/>
  <c r="N4247" i="3"/>
  <c r="H83" i="7"/>
  <c r="H794" i="7"/>
  <c r="M1413" i="3"/>
  <c r="H388" i="7"/>
  <c r="M3653" i="3"/>
  <c r="M3654" i="3"/>
  <c r="H424" i="7"/>
  <c r="H904" i="7"/>
  <c r="G830" i="7"/>
  <c r="I830" i="7" s="1"/>
  <c r="G822" i="7"/>
  <c r="I822" i="7" s="1"/>
  <c r="G818" i="7"/>
  <c r="I818" i="7" s="1"/>
  <c r="G524" i="7"/>
  <c r="I524" i="7" s="1"/>
  <c r="G309" i="7"/>
  <c r="I309" i="7" s="1"/>
  <c r="N1310" i="3"/>
  <c r="N1307" i="3"/>
  <c r="N1306" i="3"/>
  <c r="N1304" i="3"/>
  <c r="N1315" i="3"/>
  <c r="N1303" i="3"/>
  <c r="N1308" i="3"/>
  <c r="N1314" i="3"/>
  <c r="N1309" i="3"/>
  <c r="N1305" i="3"/>
  <c r="N1313" i="3"/>
  <c r="N1311" i="3"/>
  <c r="N1312" i="3"/>
  <c r="N1470" i="3"/>
  <c r="N1476" i="3"/>
  <c r="N1473" i="3"/>
  <c r="Q1350" i="3"/>
  <c r="Q1339" i="3"/>
  <c r="Q1345" i="3"/>
  <c r="Q1349" i="3"/>
  <c r="Q1343" i="3"/>
  <c r="Q1342" i="3"/>
  <c r="Q1353" i="3"/>
  <c r="Q1346" i="3"/>
  <c r="Q1344" i="3"/>
  <c r="Q1352" i="3"/>
  <c r="Q1341" i="3"/>
  <c r="Q1351" i="3"/>
  <c r="Q1340" i="3"/>
  <c r="Q1348" i="3"/>
  <c r="Q1347" i="3"/>
  <c r="N1464" i="3"/>
  <c r="N1461" i="3"/>
  <c r="N1467" i="3"/>
  <c r="N17" i="3"/>
  <c r="N16" i="3"/>
  <c r="N23" i="3"/>
  <c r="N22" i="3"/>
  <c r="N21" i="3"/>
  <c r="N20" i="3"/>
  <c r="N15" i="3"/>
  <c r="N14" i="3"/>
  <c r="N514" i="3"/>
  <c r="N513" i="3"/>
  <c r="N512" i="3"/>
  <c r="N516" i="3"/>
  <c r="N515" i="3"/>
  <c r="N511" i="3"/>
  <c r="N509" i="3"/>
  <c r="N508" i="3"/>
  <c r="N510" i="3"/>
  <c r="G329" i="7"/>
  <c r="I329" i="7" s="1"/>
  <c r="G338" i="7"/>
  <c r="R1053" i="3" s="1"/>
  <c r="Q1052" i="3"/>
  <c r="Q1051" i="3"/>
  <c r="Q1053" i="3"/>
  <c r="N735" i="3"/>
  <c r="N733" i="3"/>
  <c r="N732" i="3"/>
  <c r="N734" i="3"/>
  <c r="N736" i="3"/>
  <c r="G253" i="7"/>
  <c r="I253" i="7" s="1"/>
  <c r="Q854" i="3"/>
  <c r="Q852" i="3"/>
  <c r="Q856" i="3"/>
  <c r="Q855" i="3"/>
  <c r="Q847" i="3"/>
  <c r="Q851" i="3"/>
  <c r="Q849" i="3"/>
  <c r="Q857" i="3"/>
  <c r="Q848" i="3"/>
  <c r="G248" i="7"/>
  <c r="I248" i="7" s="1"/>
  <c r="Q479" i="3"/>
  <c r="Q476" i="3"/>
  <c r="Q478" i="3"/>
  <c r="Q477" i="3"/>
  <c r="Q475" i="3"/>
  <c r="Q474" i="3"/>
  <c r="Q480" i="3"/>
  <c r="Q800" i="3"/>
  <c r="Q798" i="3"/>
  <c r="Q796" i="3"/>
  <c r="Q794" i="3"/>
  <c r="Q802" i="3"/>
  <c r="Q797" i="3"/>
  <c r="N4762" i="3"/>
  <c r="N1114" i="3"/>
  <c r="N1113" i="3"/>
  <c r="N1111" i="3"/>
  <c r="N1110" i="3"/>
  <c r="N1115" i="3"/>
  <c r="N1107" i="3"/>
  <c r="N1112" i="3"/>
  <c r="N1108" i="3"/>
  <c r="H349" i="7"/>
  <c r="S1175" i="3" s="1"/>
  <c r="H39" i="7"/>
  <c r="H401" i="7"/>
  <c r="H845" i="7"/>
  <c r="H403" i="7"/>
  <c r="M663" i="3"/>
  <c r="H733" i="7"/>
  <c r="M1889" i="3"/>
  <c r="H909" i="7"/>
  <c r="H49" i="7"/>
  <c r="H324" i="7"/>
  <c r="O24" i="3"/>
  <c r="O25" i="3"/>
  <c r="O27" i="3"/>
  <c r="O26" i="3"/>
  <c r="O602" i="3"/>
  <c r="O601" i="3"/>
  <c r="H381" i="7"/>
  <c r="H425" i="7"/>
  <c r="H762" i="7"/>
  <c r="M3272" i="3"/>
  <c r="H497" i="7"/>
  <c r="H521" i="7"/>
  <c r="H215" i="7"/>
  <c r="H433" i="7"/>
  <c r="H783" i="7"/>
  <c r="H434" i="7"/>
  <c r="H578" i="7"/>
  <c r="H634" i="7"/>
  <c r="S5786" i="3" s="1"/>
  <c r="H565" i="7"/>
  <c r="H889" i="7"/>
  <c r="H538" i="7"/>
  <c r="H194" i="7"/>
  <c r="S4327" i="3" s="1"/>
  <c r="H926" i="7"/>
  <c r="S5324" i="3" s="1"/>
  <c r="H886" i="7"/>
  <c r="H176" i="7"/>
  <c r="H930" i="7"/>
  <c r="S5242" i="3" s="1"/>
  <c r="H180" i="7"/>
  <c r="S4056" i="3" s="1"/>
  <c r="H595" i="7"/>
  <c r="H539" i="7"/>
  <c r="S4133" i="3" s="1"/>
  <c r="H730" i="7"/>
  <c r="G862" i="7"/>
  <c r="I862" i="7" s="1"/>
  <c r="G906" i="7"/>
  <c r="I906" i="7" s="1"/>
  <c r="G861" i="7"/>
  <c r="I861" i="7" s="1"/>
  <c r="G481" i="7"/>
  <c r="I481" i="7" s="1"/>
  <c r="N1450" i="3"/>
  <c r="N1460" i="3"/>
  <c r="N1453" i="3"/>
  <c r="N1452" i="3"/>
  <c r="N1451" i="3"/>
  <c r="N1457" i="3"/>
  <c r="G352" i="7"/>
  <c r="I352" i="7" s="1"/>
  <c r="G322" i="7"/>
  <c r="I322" i="7" s="1"/>
  <c r="N830" i="3"/>
  <c r="N831" i="3"/>
  <c r="G388" i="7"/>
  <c r="I388" i="7" s="1"/>
  <c r="Q1445" i="3"/>
  <c r="Q1448" i="3"/>
  <c r="G242" i="7"/>
  <c r="I242" i="7" s="1"/>
  <c r="Q805" i="3"/>
  <c r="Q804" i="3"/>
  <c r="N615" i="3"/>
  <c r="N616" i="3"/>
  <c r="N614" i="3"/>
  <c r="N612" i="3"/>
  <c r="N613" i="3"/>
  <c r="N611" i="3"/>
  <c r="G285" i="7"/>
  <c r="I285" i="7" s="1"/>
  <c r="G127" i="7"/>
  <c r="I127" i="7" s="1"/>
  <c r="Q828" i="3"/>
  <c r="Q827" i="3"/>
  <c r="Q826" i="3"/>
  <c r="Q829" i="3"/>
  <c r="N584" i="3"/>
  <c r="N583" i="3"/>
  <c r="Q1592" i="3"/>
  <c r="Q1596" i="3"/>
  <c r="Q1594" i="3"/>
  <c r="Q1591" i="3"/>
  <c r="Q1590" i="3"/>
  <c r="Q1589" i="3"/>
  <c r="Q1595" i="3"/>
  <c r="Q1593" i="3"/>
  <c r="Q2195" i="3"/>
  <c r="Q2192" i="3"/>
  <c r="Q5124" i="3"/>
  <c r="Q5119" i="3"/>
  <c r="Q5126" i="3"/>
  <c r="Q5127" i="3"/>
  <c r="Q5125" i="3"/>
  <c r="Q5123" i="3"/>
  <c r="Q5128" i="3"/>
  <c r="Q5122" i="3"/>
  <c r="Q5120" i="3"/>
  <c r="Q5121" i="3"/>
  <c r="Q5118" i="3"/>
  <c r="N4119" i="3"/>
  <c r="N4131" i="3"/>
  <c r="N4127" i="3"/>
  <c r="N4126" i="3"/>
  <c r="N4122" i="3"/>
  <c r="N4130" i="3"/>
  <c r="N4124" i="3"/>
  <c r="N4123" i="3"/>
  <c r="N4121" i="3"/>
  <c r="Q6094" i="3"/>
  <c r="Q6093" i="3"/>
  <c r="Q6095" i="3"/>
  <c r="P448" i="3"/>
  <c r="P446" i="3"/>
  <c r="P164" i="3"/>
  <c r="P161" i="3"/>
  <c r="P167" i="3"/>
  <c r="P37" i="3"/>
  <c r="P1277" i="3"/>
  <c r="P1025" i="3"/>
  <c r="P1802" i="3"/>
  <c r="P3774" i="3"/>
  <c r="P1232" i="3"/>
  <c r="P384" i="3"/>
  <c r="P6130" i="3"/>
  <c r="P3021" i="3"/>
  <c r="P4997" i="3"/>
  <c r="P1262" i="3"/>
  <c r="N389" i="3"/>
  <c r="N388" i="3"/>
  <c r="N395" i="3"/>
  <c r="N383" i="3"/>
  <c r="N385" i="3"/>
  <c r="N384" i="3"/>
  <c r="N382" i="3"/>
  <c r="N396" i="3"/>
  <c r="N394" i="3"/>
  <c r="N379" i="3"/>
  <c r="N393" i="3"/>
  <c r="N378" i="3"/>
  <c r="N392" i="3"/>
  <c r="N391" i="3"/>
  <c r="N386" i="3"/>
  <c r="N381" i="3"/>
  <c r="N380" i="3"/>
  <c r="N390" i="3"/>
  <c r="N387" i="3"/>
  <c r="N1414" i="3"/>
  <c r="N1416" i="3"/>
  <c r="N1551" i="3"/>
  <c r="N1563" i="3"/>
  <c r="N822" i="3"/>
  <c r="N819" i="3"/>
  <c r="N823" i="3"/>
  <c r="N821" i="3"/>
  <c r="N820" i="3"/>
  <c r="M1594" i="3"/>
  <c r="P2733" i="3"/>
  <c r="O1109" i="3"/>
  <c r="P4955" i="3"/>
  <c r="O2732" i="3"/>
  <c r="O2271" i="3"/>
  <c r="O2269" i="3"/>
  <c r="Q4789" i="3"/>
  <c r="Q2272" i="3"/>
  <c r="Q4835" i="3"/>
  <c r="N4028" i="3"/>
  <c r="O1716" i="3"/>
  <c r="N6608" i="3"/>
  <c r="O1718" i="3"/>
  <c r="N6606" i="3"/>
  <c r="N6607" i="3"/>
  <c r="N4036" i="3"/>
  <c r="N4027" i="3"/>
  <c r="N4035" i="3"/>
  <c r="Q4956" i="3"/>
  <c r="O1714" i="3"/>
  <c r="Q4952" i="3"/>
  <c r="Q4954" i="3"/>
  <c r="M1595" i="3"/>
  <c r="M1593" i="3"/>
  <c r="N1718" i="3"/>
  <c r="N1715" i="3"/>
  <c r="N1714" i="3"/>
  <c r="N1716" i="3"/>
  <c r="N1713" i="3"/>
  <c r="N1717" i="3"/>
  <c r="Q4953" i="3"/>
  <c r="Q4951" i="3"/>
  <c r="Q4955" i="3"/>
  <c r="M1596" i="3"/>
  <c r="M1592" i="3"/>
  <c r="M1590" i="3"/>
  <c r="M1589" i="3"/>
  <c r="Q5982" i="3"/>
  <c r="Q5981" i="3"/>
  <c r="Q5976" i="3"/>
  <c r="Q5974" i="3"/>
  <c r="Q5973" i="3"/>
  <c r="Q5977" i="3"/>
  <c r="Q5975" i="3"/>
  <c r="Q5979" i="3"/>
  <c r="Q5980" i="3"/>
  <c r="Q2445" i="3"/>
  <c r="Q2447" i="3"/>
  <c r="Q2444" i="3"/>
  <c r="Q2441" i="3"/>
  <c r="Q2440" i="3"/>
  <c r="N937" i="3"/>
  <c r="N938" i="3"/>
  <c r="N1592" i="3"/>
  <c r="N1594" i="3"/>
  <c r="N1593" i="3"/>
  <c r="N936" i="3"/>
  <c r="N4029" i="3"/>
  <c r="N4030" i="3"/>
  <c r="Q3346" i="3"/>
  <c r="Q3350" i="3"/>
  <c r="Q3349" i="3"/>
  <c r="Q3345" i="3"/>
  <c r="Q3348" i="3"/>
  <c r="P935" i="3"/>
  <c r="P937" i="3"/>
  <c r="P934" i="3"/>
  <c r="Q1922" i="3"/>
  <c r="Q1921" i="3"/>
  <c r="Q1923" i="3"/>
  <c r="Q1919" i="3"/>
  <c r="Q1920" i="3"/>
  <c r="N4031" i="3"/>
  <c r="N4032" i="3"/>
  <c r="Q3016" i="3"/>
  <c r="Q2270" i="3"/>
  <c r="O2268" i="3"/>
  <c r="O2267" i="3"/>
  <c r="O2272" i="3"/>
  <c r="P2505" i="3"/>
  <c r="P2504" i="3"/>
  <c r="Q4978" i="3"/>
  <c r="Q4976" i="3"/>
  <c r="Q4977" i="3"/>
  <c r="N4033" i="3"/>
  <c r="N4034" i="3"/>
  <c r="N934" i="3"/>
  <c r="O1113" i="3"/>
  <c r="O1116" i="3"/>
  <c r="O1112" i="3"/>
  <c r="O1108" i="3"/>
  <c r="O1111" i="3"/>
  <c r="O1115" i="3"/>
  <c r="O1106" i="3"/>
  <c r="O1107" i="3"/>
  <c r="O1114" i="3"/>
  <c r="O1117" i="3"/>
  <c r="O4785" i="3"/>
  <c r="O4788" i="3"/>
  <c r="O4789" i="3"/>
  <c r="O4784" i="3"/>
  <c r="O4787" i="3"/>
  <c r="O4786" i="3"/>
  <c r="Q1109" i="3"/>
  <c r="Q1106" i="3"/>
  <c r="Q1115" i="3"/>
  <c r="Q1114" i="3"/>
  <c r="Q1107" i="3"/>
  <c r="Q1112" i="3"/>
  <c r="Q1108" i="3"/>
  <c r="Q1111" i="3"/>
  <c r="Q1117" i="3"/>
  <c r="Q1110" i="3"/>
  <c r="Q1113" i="3"/>
  <c r="Q1116" i="3"/>
  <c r="N935" i="3"/>
  <c r="Q4836" i="3"/>
  <c r="O3016" i="3"/>
  <c r="O3015" i="3"/>
  <c r="O3012" i="3"/>
  <c r="O3014" i="3"/>
  <c r="O3017" i="3"/>
  <c r="Q4837" i="3"/>
  <c r="O1713" i="3"/>
  <c r="O1717" i="3"/>
  <c r="N4629" i="3"/>
  <c r="N4631" i="3"/>
  <c r="N4630" i="3"/>
  <c r="P4626" i="3"/>
  <c r="Q4840" i="3"/>
  <c r="Q2088" i="3"/>
  <c r="Q2087" i="3"/>
  <c r="Q2094" i="3"/>
  <c r="Q2093" i="3"/>
  <c r="Q2084" i="3"/>
  <c r="Q2092" i="3"/>
  <c r="Q2090" i="3"/>
  <c r="Q2089" i="3"/>
  <c r="Q2086" i="3"/>
  <c r="Q2091" i="3"/>
  <c r="Q2085" i="3"/>
  <c r="Q4839" i="3"/>
  <c r="Q4841" i="3"/>
  <c r="S7124" i="3"/>
  <c r="S7127" i="3"/>
  <c r="S6829" i="3"/>
  <c r="S6832" i="3"/>
  <c r="S7128" i="3"/>
  <c r="S7126" i="3"/>
  <c r="S7125" i="3"/>
  <c r="S5875" i="3"/>
  <c r="M6426" i="3"/>
  <c r="Q6648" i="3"/>
  <c r="O6588" i="3"/>
  <c r="O6586" i="3"/>
  <c r="M6517" i="3"/>
  <c r="M6547" i="3"/>
  <c r="N6583" i="3"/>
  <c r="M6592" i="3"/>
  <c r="Q6450" i="3"/>
  <c r="S7102" i="3"/>
  <c r="Q6447" i="3"/>
  <c r="P5185" i="3"/>
  <c r="Q6517" i="3"/>
  <c r="Q6463" i="3"/>
  <c r="O6540" i="3"/>
  <c r="N3641" i="3"/>
  <c r="Q6454" i="3"/>
  <c r="Q6522" i="3"/>
  <c r="O6543" i="3"/>
  <c r="S4247" i="3"/>
  <c r="S4248" i="3"/>
  <c r="S4245" i="3"/>
  <c r="Q6520" i="3"/>
  <c r="M6583" i="3"/>
  <c r="N6624" i="3"/>
  <c r="N6488" i="3"/>
  <c r="N6645" i="3"/>
  <c r="S2533" i="3"/>
  <c r="S2534" i="3"/>
  <c r="S2535" i="3"/>
  <c r="S2532" i="3"/>
  <c r="N6076" i="3"/>
  <c r="N6074" i="3"/>
  <c r="N6075" i="3"/>
  <c r="N6073" i="3"/>
  <c r="N6077" i="3"/>
  <c r="N2321" i="3"/>
  <c r="N188" i="3"/>
  <c r="N192" i="3"/>
  <c r="N189" i="3"/>
  <c r="N190" i="3"/>
  <c r="N191" i="3"/>
  <c r="M1885" i="3"/>
  <c r="M1883" i="3"/>
  <c r="M1884" i="3"/>
  <c r="N5178" i="3"/>
  <c r="N5176" i="3"/>
  <c r="N5174" i="3"/>
  <c r="N5177" i="3"/>
  <c r="N5175" i="3"/>
  <c r="N5179" i="3"/>
  <c r="O1850" i="3"/>
  <c r="O1853" i="3"/>
  <c r="O1841" i="3"/>
  <c r="O1844" i="3"/>
  <c r="O1847" i="3"/>
  <c r="O1843" i="3"/>
  <c r="O1848" i="3"/>
  <c r="O1846" i="3"/>
  <c r="O1851" i="3"/>
  <c r="O1849" i="3"/>
  <c r="O1852" i="3"/>
  <c r="O1842" i="3"/>
  <c r="O1840" i="3"/>
  <c r="O1845" i="3"/>
  <c r="O406" i="3"/>
  <c r="O403" i="3"/>
  <c r="O400" i="3"/>
  <c r="O397" i="3"/>
  <c r="O407" i="3"/>
  <c r="O404" i="3"/>
  <c r="O401" i="3"/>
  <c r="O398" i="3"/>
  <c r="O408" i="3"/>
  <c r="O405" i="3"/>
  <c r="O402" i="3"/>
  <c r="O399" i="3"/>
  <c r="O718" i="3"/>
  <c r="O722" i="3"/>
  <c r="O725" i="3"/>
  <c r="O723" i="3"/>
  <c r="O721" i="3"/>
  <c r="O719" i="3"/>
  <c r="O717" i="3"/>
  <c r="O724" i="3"/>
  <c r="O720" i="3"/>
  <c r="N43" i="3"/>
  <c r="N42" i="3"/>
  <c r="N1605" i="3"/>
  <c r="N1604" i="3"/>
  <c r="N1603" i="3"/>
  <c r="Q4825" i="3"/>
  <c r="Q4822" i="3"/>
  <c r="Q4823" i="3"/>
  <c r="Q4824" i="3"/>
  <c r="Q4821" i="3"/>
  <c r="M469" i="3"/>
  <c r="M466" i="3"/>
  <c r="M470" i="3"/>
  <c r="M467" i="3"/>
  <c r="M468" i="3"/>
  <c r="M465" i="3"/>
  <c r="N575" i="3"/>
  <c r="N573" i="3"/>
  <c r="N576" i="3"/>
  <c r="N574" i="3"/>
  <c r="N577" i="3"/>
  <c r="N309" i="3"/>
  <c r="N306" i="3"/>
  <c r="N303" i="3"/>
  <c r="N300" i="3"/>
  <c r="N297" i="3"/>
  <c r="N294" i="3"/>
  <c r="N310" i="3"/>
  <c r="N307" i="3"/>
  <c r="N304" i="3"/>
  <c r="N301" i="3"/>
  <c r="N298" i="3"/>
  <c r="N295" i="3"/>
  <c r="N308" i="3"/>
  <c r="N305" i="3"/>
  <c r="N302" i="3"/>
  <c r="N299" i="3"/>
  <c r="N296" i="3"/>
  <c r="Q4393" i="3"/>
  <c r="Q4390" i="3"/>
  <c r="Q4391" i="3"/>
  <c r="Q4394" i="3"/>
  <c r="Q4392" i="3"/>
  <c r="M2961" i="3"/>
  <c r="M2962" i="3"/>
  <c r="M2963" i="3"/>
  <c r="Q2731" i="3"/>
  <c r="Q2728" i="3"/>
  <c r="Q2725" i="3"/>
  <c r="Q2729" i="3"/>
  <c r="Q2726" i="3"/>
  <c r="Q2723" i="3"/>
  <c r="Q2730" i="3"/>
  <c r="Q2727" i="3"/>
  <c r="Q2724" i="3"/>
  <c r="N5949" i="3"/>
  <c r="N5950" i="3"/>
  <c r="N5948" i="3"/>
  <c r="N5951" i="3"/>
  <c r="Q3295" i="3"/>
  <c r="Q3297" i="3"/>
  <c r="Q3294" i="3"/>
  <c r="Q3296" i="3"/>
  <c r="Q2361" i="3"/>
  <c r="Q2355" i="3"/>
  <c r="Q2349" i="3"/>
  <c r="Q2360" i="3"/>
  <c r="Q2354" i="3"/>
  <c r="Q2359" i="3"/>
  <c r="Q2353" i="3"/>
  <c r="Q2364" i="3"/>
  <c r="Q2358" i="3"/>
  <c r="Q2352" i="3"/>
  <c r="Q2362" i="3"/>
  <c r="Q2356" i="3"/>
  <c r="Q2350" i="3"/>
  <c r="Q2363" i="3"/>
  <c r="Q2357" i="3"/>
  <c r="Q2351" i="3"/>
  <c r="O4131" i="3"/>
  <c r="O4119" i="3"/>
  <c r="O4124" i="3"/>
  <c r="O4129" i="3"/>
  <c r="O4122" i="3"/>
  <c r="O4127" i="3"/>
  <c r="O4120" i="3"/>
  <c r="O4125" i="3"/>
  <c r="O4130" i="3"/>
  <c r="O4128" i="3"/>
  <c r="O4121" i="3"/>
  <c r="O4126" i="3"/>
  <c r="O4123" i="3"/>
  <c r="Q4612" i="3"/>
  <c r="Q4610" i="3"/>
  <c r="Q4608" i="3"/>
  <c r="Q4613" i="3"/>
  <c r="Q4611" i="3"/>
  <c r="Q4609" i="3"/>
  <c r="Q6644" i="3"/>
  <c r="Q6458" i="3"/>
  <c r="N6623" i="3"/>
  <c r="N6648" i="3"/>
  <c r="Q2875" i="3"/>
  <c r="Q2874" i="3"/>
  <c r="Q2869" i="3"/>
  <c r="Q2873" i="3"/>
  <c r="Q2868" i="3"/>
  <c r="Q2872" i="3"/>
  <c r="Q2871" i="3"/>
  <c r="Q2870" i="3"/>
  <c r="Q2501" i="3"/>
  <c r="Q2498" i="3"/>
  <c r="Q2495" i="3"/>
  <c r="Q2503" i="3"/>
  <c r="Q2500" i="3"/>
  <c r="Q2497" i="3"/>
  <c r="Q2494" i="3"/>
  <c r="Q2496" i="3"/>
  <c r="Q2502" i="3"/>
  <c r="Q2499" i="3"/>
  <c r="M58" i="3"/>
  <c r="M57" i="3"/>
  <c r="M59" i="3"/>
  <c r="P1942" i="3"/>
  <c r="P1936" i="3"/>
  <c r="P1937" i="3"/>
  <c r="P390" i="3"/>
  <c r="P395" i="3"/>
  <c r="M5289" i="3"/>
  <c r="M5288" i="3"/>
  <c r="M5292" i="3"/>
  <c r="M5290" i="3"/>
  <c r="M5291" i="3"/>
  <c r="M5136" i="3"/>
  <c r="M5137" i="3"/>
  <c r="M5138" i="3"/>
  <c r="O2368" i="3"/>
  <c r="O2366" i="3"/>
  <c r="O2365" i="3"/>
  <c r="O2373" i="3"/>
  <c r="O2370" i="3"/>
  <c r="O2367" i="3"/>
  <c r="O2374" i="3"/>
  <c r="O2372" i="3"/>
  <c r="O2371" i="3"/>
  <c r="O2369" i="3"/>
  <c r="N2375" i="3"/>
  <c r="N2378" i="3"/>
  <c r="N2377" i="3"/>
  <c r="N2380" i="3"/>
  <c r="N2379" i="3"/>
  <c r="N2376" i="3"/>
  <c r="N2381" i="3"/>
  <c r="O2951" i="3"/>
  <c r="O2950" i="3"/>
  <c r="O2595" i="3"/>
  <c r="O2594" i="3"/>
  <c r="N3025" i="3"/>
  <c r="N3029" i="3"/>
  <c r="N3026" i="3"/>
  <c r="N3023" i="3"/>
  <c r="N3030" i="3"/>
  <c r="N3028" i="3"/>
  <c r="N3027" i="3"/>
  <c r="N3024" i="3"/>
  <c r="N3432" i="3"/>
  <c r="N3433" i="3"/>
  <c r="N3429" i="3"/>
  <c r="N3430" i="3"/>
  <c r="N3426" i="3"/>
  <c r="N3431" i="3"/>
  <c r="N3427" i="3"/>
  <c r="N3423" i="3"/>
  <c r="N3428" i="3"/>
  <c r="N3424" i="3"/>
  <c r="N3425" i="3"/>
  <c r="O5947" i="3"/>
  <c r="O5946" i="3"/>
  <c r="O5944" i="3"/>
  <c r="O5945" i="3"/>
  <c r="P2880" i="3"/>
  <c r="P2885" i="3"/>
  <c r="P2883" i="3"/>
  <c r="P2882" i="3"/>
  <c r="P2892" i="3"/>
  <c r="P2886" i="3"/>
  <c r="P2884" i="3"/>
  <c r="P2881" i="3"/>
  <c r="P2887" i="3"/>
  <c r="P2889" i="3"/>
  <c r="P2893" i="3"/>
  <c r="P2891" i="3"/>
  <c r="O4007" i="3"/>
  <c r="O4005" i="3"/>
  <c r="O4018" i="3"/>
  <c r="O4003" i="3"/>
  <c r="O4016" i="3"/>
  <c r="O4014" i="3"/>
  <c r="O4012" i="3"/>
  <c r="O4010" i="3"/>
  <c r="O4019" i="3"/>
  <c r="O4008" i="3"/>
  <c r="O4017" i="3"/>
  <c r="O4006" i="3"/>
  <c r="O4015" i="3"/>
  <c r="O4004" i="3"/>
  <c r="O4013" i="3"/>
  <c r="O4011" i="3"/>
  <c r="O4009" i="3"/>
  <c r="N3559" i="3"/>
  <c r="N3551" i="3"/>
  <c r="N3553" i="3"/>
  <c r="N3556" i="3"/>
  <c r="N3550" i="3"/>
  <c r="N3555" i="3"/>
  <c r="N3558" i="3"/>
  <c r="N3552" i="3"/>
  <c r="N3560" i="3"/>
  <c r="N3554" i="3"/>
  <c r="N3557" i="3"/>
  <c r="M5379" i="3"/>
  <c r="M5381" i="3"/>
  <c r="M5384" i="3"/>
  <c r="M5382" i="3"/>
  <c r="M5383" i="3"/>
  <c r="M5380" i="3"/>
  <c r="N1977" i="3"/>
  <c r="N1975" i="3"/>
  <c r="N1974" i="3"/>
  <c r="N1976" i="3"/>
  <c r="Q5501" i="3"/>
  <c r="Q5502" i="3"/>
  <c r="Q5500" i="3"/>
  <c r="Q5499" i="3"/>
  <c r="O5279" i="3"/>
  <c r="O5281" i="3"/>
  <c r="O5280" i="3"/>
  <c r="O5282" i="3"/>
  <c r="O5283" i="3"/>
  <c r="O5278" i="3"/>
  <c r="O4072" i="3"/>
  <c r="O4073" i="3"/>
  <c r="O5138" i="3"/>
  <c r="O5136" i="3"/>
  <c r="O5137" i="3"/>
  <c r="O3667" i="3"/>
  <c r="O3670" i="3"/>
  <c r="O3668" i="3"/>
  <c r="O3666" i="3"/>
  <c r="O3669" i="3"/>
  <c r="Q2537" i="3"/>
  <c r="Q2539" i="3"/>
  <c r="Q2536" i="3"/>
  <c r="Q2538" i="3"/>
  <c r="O2428" i="3"/>
  <c r="O2424" i="3"/>
  <c r="O2426" i="3"/>
  <c r="O2427" i="3"/>
  <c r="O2425" i="3"/>
  <c r="M6166" i="3"/>
  <c r="M6164" i="3"/>
  <c r="M6162" i="3"/>
  <c r="M6160" i="3"/>
  <c r="M6158" i="3"/>
  <c r="M6167" i="3"/>
  <c r="M6159" i="3"/>
  <c r="M6165" i="3"/>
  <c r="M6163" i="3"/>
  <c r="M6169" i="3"/>
  <c r="M6170" i="3"/>
  <c r="M6168" i="3"/>
  <c r="M6171" i="3"/>
  <c r="M6161" i="3"/>
  <c r="Q4135" i="3"/>
  <c r="Q4137" i="3"/>
  <c r="Q4136" i="3"/>
  <c r="Q4134" i="3"/>
  <c r="Q4139" i="3"/>
  <c r="Q4138" i="3"/>
  <c r="M3022" i="3"/>
  <c r="M3019" i="3"/>
  <c r="M3021" i="3"/>
  <c r="M3020" i="3"/>
  <c r="M3018" i="3"/>
  <c r="O4372" i="3"/>
  <c r="O4370" i="3"/>
  <c r="O4375" i="3"/>
  <c r="O4368" i="3"/>
  <c r="O4373" i="3"/>
  <c r="O4377" i="3"/>
  <c r="O4379" i="3"/>
  <c r="O4383" i="3"/>
  <c r="O4381" i="3"/>
  <c r="O4382" i="3"/>
  <c r="O4378" i="3"/>
  <c r="O4369" i="3"/>
  <c r="O4371" i="3"/>
  <c r="O4374" i="3"/>
  <c r="O4380" i="3"/>
  <c r="O4376" i="3"/>
  <c r="Q5809" i="3"/>
  <c r="Q5808" i="3"/>
  <c r="Q5810" i="3"/>
  <c r="Q3330" i="3"/>
  <c r="Q3332" i="3"/>
  <c r="Q3336" i="3"/>
  <c r="Q3335" i="3"/>
  <c r="Q3337" i="3"/>
  <c r="Q3338" i="3"/>
  <c r="Q3331" i="3"/>
  <c r="Q3339" i="3"/>
  <c r="Q3328" i="3"/>
  <c r="Q3334" i="3"/>
  <c r="Q3329" i="3"/>
  <c r="Q3333" i="3"/>
  <c r="Q3340" i="3"/>
  <c r="P1481" i="3"/>
  <c r="P1478" i="3"/>
  <c r="N5939" i="3"/>
  <c r="N5938" i="3"/>
  <c r="N5940" i="3"/>
  <c r="N4345" i="3"/>
  <c r="N4348" i="3"/>
  <c r="N4350" i="3"/>
  <c r="N4347" i="3"/>
  <c r="N4344" i="3"/>
  <c r="N4352" i="3"/>
  <c r="N4349" i="3"/>
  <c r="N4346" i="3"/>
  <c r="N4351" i="3"/>
  <c r="N4343" i="3"/>
  <c r="O5805" i="3"/>
  <c r="O5803" i="3"/>
  <c r="O5806" i="3"/>
  <c r="O5807" i="3"/>
  <c r="O5802" i="3"/>
  <c r="O5804" i="3"/>
  <c r="Q6079" i="3"/>
  <c r="Q6078" i="3"/>
  <c r="Q6081" i="3"/>
  <c r="Q6080" i="3"/>
  <c r="Q6082" i="3"/>
  <c r="P4419" i="3"/>
  <c r="P3336" i="3"/>
  <c r="P3335" i="3"/>
  <c r="M5928" i="3"/>
  <c r="M5922" i="3"/>
  <c r="M5924" i="3"/>
  <c r="M5918" i="3"/>
  <c r="M5920" i="3"/>
  <c r="M5931" i="3"/>
  <c r="M5929" i="3"/>
  <c r="M5927" i="3"/>
  <c r="M5925" i="3"/>
  <c r="M5923" i="3"/>
  <c r="M5921" i="3"/>
  <c r="M5919" i="3"/>
  <c r="M5930" i="3"/>
  <c r="M5926" i="3"/>
  <c r="N6135" i="3"/>
  <c r="N6133" i="3"/>
  <c r="N6129" i="3"/>
  <c r="N6131" i="3"/>
  <c r="N6132" i="3"/>
  <c r="N6130" i="3"/>
  <c r="N6134" i="3"/>
  <c r="N6128" i="3"/>
  <c r="Q6248" i="3"/>
  <c r="Q6243" i="3"/>
  <c r="Q6244" i="3"/>
  <c r="Q6249" i="3"/>
  <c r="Q6239" i="3"/>
  <c r="Q6234" i="3"/>
  <c r="Q6233" i="3"/>
  <c r="Q6236" i="3"/>
  <c r="Q6235" i="3"/>
  <c r="Q6242" i="3"/>
  <c r="Q6240" i="3"/>
  <c r="Q6245" i="3"/>
  <c r="Q6237" i="3"/>
  <c r="Q6250" i="3"/>
  <c r="Q6247" i="3"/>
  <c r="Q6246" i="3"/>
  <c r="Q6238" i="3"/>
  <c r="Q6241" i="3"/>
  <c r="M2121" i="3"/>
  <c r="M2119" i="3"/>
  <c r="M2117" i="3"/>
  <c r="M2120" i="3"/>
  <c r="M2118" i="3"/>
  <c r="M6254" i="3"/>
  <c r="M6251" i="3"/>
  <c r="M6261" i="3"/>
  <c r="M6264" i="3"/>
  <c r="M6260" i="3"/>
  <c r="M6258" i="3"/>
  <c r="M6259" i="3"/>
  <c r="M6256" i="3"/>
  <c r="M6257" i="3"/>
  <c r="M6252" i="3"/>
  <c r="M6253" i="3"/>
  <c r="M6255" i="3"/>
  <c r="M6263" i="3"/>
  <c r="M6262" i="3"/>
  <c r="N2975" i="3"/>
  <c r="N2977" i="3"/>
  <c r="N2974" i="3"/>
  <c r="N2978" i="3"/>
  <c r="N2976" i="3"/>
  <c r="M3036" i="3"/>
  <c r="M3038" i="3"/>
  <c r="M3037" i="3"/>
  <c r="Q1913" i="3"/>
  <c r="Q1914" i="3"/>
  <c r="Q1917" i="3"/>
  <c r="Q1912" i="3"/>
  <c r="Q1916" i="3"/>
  <c r="Q1915" i="3"/>
  <c r="Q1918" i="3"/>
  <c r="M5160" i="3"/>
  <c r="M5162" i="3"/>
  <c r="M5159" i="3"/>
  <c r="M5161" i="3"/>
  <c r="M5164" i="3"/>
  <c r="M5157" i="3"/>
  <c r="M5158" i="3"/>
  <c r="M5156" i="3"/>
  <c r="M5163" i="3"/>
  <c r="O2134" i="3"/>
  <c r="O2133" i="3"/>
  <c r="N3462" i="3"/>
  <c r="N3459" i="3"/>
  <c r="N3461" i="3"/>
  <c r="N3463" i="3"/>
  <c r="N3460" i="3"/>
  <c r="O2960" i="3"/>
  <c r="O2959" i="3"/>
  <c r="O2957" i="3"/>
  <c r="O2958" i="3"/>
  <c r="Q3844" i="3"/>
  <c r="Q3840" i="3"/>
  <c r="Q3841" i="3"/>
  <c r="Q3843" i="3"/>
  <c r="Q3839" i="3"/>
  <c r="Q3842" i="3"/>
  <c r="N1926" i="3"/>
  <c r="N1930" i="3"/>
  <c r="N1927" i="3"/>
  <c r="N1935" i="3"/>
  <c r="N1924" i="3"/>
  <c r="N1934" i="3"/>
  <c r="N1932" i="3"/>
  <c r="N1931" i="3"/>
  <c r="N1928" i="3"/>
  <c r="N1933" i="3"/>
  <c r="N1925" i="3"/>
  <c r="N1929" i="3"/>
  <c r="O1927" i="3"/>
  <c r="O1930" i="3"/>
  <c r="O1933" i="3"/>
  <c r="O1932" i="3"/>
  <c r="O1924" i="3"/>
  <c r="O1934" i="3"/>
  <c r="O1929" i="3"/>
  <c r="O1931" i="3"/>
  <c r="O1926" i="3"/>
  <c r="O1928" i="3"/>
  <c r="O1925" i="3"/>
  <c r="O1935" i="3"/>
  <c r="O1370" i="3"/>
  <c r="O1368" i="3"/>
  <c r="O1369" i="3"/>
  <c r="O1367" i="3"/>
  <c r="P1732" i="3"/>
  <c r="P1730" i="3"/>
  <c r="P1733" i="3"/>
  <c r="N1494" i="3"/>
  <c r="N1492" i="3"/>
  <c r="N1490" i="3"/>
  <c r="N1498" i="3"/>
  <c r="N1496" i="3"/>
  <c r="N1489" i="3"/>
  <c r="N1491" i="3"/>
  <c r="N1493" i="3"/>
  <c r="N1495" i="3"/>
  <c r="N1497" i="3"/>
  <c r="N1396" i="3"/>
  <c r="N1394" i="3"/>
  <c r="N1392" i="3"/>
  <c r="N1390" i="3"/>
  <c r="N1388" i="3"/>
  <c r="N1386" i="3"/>
  <c r="N1384" i="3"/>
  <c r="N1382" i="3"/>
  <c r="N1381" i="3"/>
  <c r="N1391" i="3"/>
  <c r="N1387" i="3"/>
  <c r="N1393" i="3"/>
  <c r="N1383" i="3"/>
  <c r="N1385" i="3"/>
  <c r="N1389" i="3"/>
  <c r="N1395" i="3"/>
  <c r="N5201" i="3"/>
  <c r="N5211" i="3"/>
  <c r="N5206" i="3"/>
  <c r="N5214" i="3"/>
  <c r="N5205" i="3"/>
  <c r="N5204" i="3"/>
  <c r="N5209" i="3"/>
  <c r="N5207" i="3"/>
  <c r="N5202" i="3"/>
  <c r="N5197" i="3"/>
  <c r="N5198" i="3"/>
  <c r="N5212" i="3"/>
  <c r="N5195" i="3"/>
  <c r="N5199" i="3"/>
  <c r="N5215" i="3"/>
  <c r="N5208" i="3"/>
  <c r="N5210" i="3"/>
  <c r="N5203" i="3"/>
  <c r="N5213" i="3"/>
  <c r="N5196" i="3"/>
  <c r="N5200" i="3"/>
  <c r="O2187" i="3"/>
  <c r="O2191" i="3"/>
  <c r="O2189" i="3"/>
  <c r="O2188" i="3"/>
  <c r="O2190" i="3"/>
  <c r="Q946" i="3"/>
  <c r="Q951" i="3"/>
  <c r="Q943" i="3"/>
  <c r="Q948" i="3"/>
  <c r="Q942" i="3"/>
  <c r="Q950" i="3"/>
  <c r="Q945" i="3"/>
  <c r="Q947" i="3"/>
  <c r="Q952" i="3"/>
  <c r="Q944" i="3"/>
  <c r="Q949" i="3"/>
  <c r="N2548" i="3"/>
  <c r="N2550" i="3"/>
  <c r="N2547" i="3"/>
  <c r="N2549" i="3"/>
  <c r="O1778" i="3"/>
  <c r="O1780" i="3"/>
  <c r="O1782" i="3"/>
  <c r="O1784" i="3"/>
  <c r="O1779" i="3"/>
  <c r="O1781" i="3"/>
  <c r="O1783" i="3"/>
  <c r="O1785" i="3"/>
  <c r="S2815" i="3"/>
  <c r="O1760" i="3"/>
  <c r="O1757" i="3"/>
  <c r="O1754" i="3"/>
  <c r="O1751" i="3"/>
  <c r="O1748" i="3"/>
  <c r="O1747" i="3"/>
  <c r="O1749" i="3"/>
  <c r="O1750" i="3"/>
  <c r="O1752" i="3"/>
  <c r="O1753" i="3"/>
  <c r="O1755" i="3"/>
  <c r="O1756" i="3"/>
  <c r="O1758" i="3"/>
  <c r="O1759" i="3"/>
  <c r="O1746" i="3"/>
  <c r="M2971" i="3"/>
  <c r="M2972" i="3"/>
  <c r="M2969" i="3"/>
  <c r="M2970" i="3"/>
  <c r="M2967" i="3"/>
  <c r="M2968" i="3"/>
  <c r="M2966" i="3"/>
  <c r="M2964" i="3"/>
  <c r="M2973" i="3"/>
  <c r="M2965" i="3"/>
  <c r="M281" i="3"/>
  <c r="M284" i="3"/>
  <c r="M283" i="3"/>
  <c r="M282" i="3"/>
  <c r="N1121" i="3"/>
  <c r="N1118" i="3"/>
  <c r="N1120" i="3"/>
  <c r="N1119" i="3"/>
  <c r="P56" i="3"/>
  <c r="P53" i="3"/>
  <c r="P54" i="3"/>
  <c r="P51" i="3"/>
  <c r="P55" i="3"/>
  <c r="P52" i="3"/>
  <c r="O6077" i="3"/>
  <c r="O6076" i="3"/>
  <c r="O6074" i="3"/>
  <c r="O6073" i="3"/>
  <c r="O6075" i="3"/>
  <c r="M1161" i="3"/>
  <c r="M1158" i="3"/>
  <c r="M1155" i="3"/>
  <c r="M1152" i="3"/>
  <c r="M1162" i="3"/>
  <c r="M1159" i="3"/>
  <c r="M1156" i="3"/>
  <c r="M1153" i="3"/>
  <c r="M1163" i="3"/>
  <c r="M1160" i="3"/>
  <c r="M1157" i="3"/>
  <c r="M1154" i="3"/>
  <c r="M1151" i="3"/>
  <c r="Q1082" i="3"/>
  <c r="Q1083" i="3"/>
  <c r="Q1081" i="3"/>
  <c r="Q1084" i="3"/>
  <c r="M1082" i="3"/>
  <c r="M1084" i="3"/>
  <c r="M1083" i="3"/>
  <c r="M1081" i="3"/>
  <c r="Q403" i="3"/>
  <c r="Q400" i="3"/>
  <c r="Q407" i="3"/>
  <c r="Q404" i="3"/>
  <c r="Q401" i="3"/>
  <c r="Q398" i="3"/>
  <c r="Q408" i="3"/>
  <c r="Q402" i="3"/>
  <c r="Q406" i="3"/>
  <c r="Q405" i="3"/>
  <c r="Q399" i="3"/>
  <c r="Q397" i="3"/>
  <c r="N4094" i="3"/>
  <c r="N4103" i="3"/>
  <c r="N4092" i="3"/>
  <c r="N4101" i="3"/>
  <c r="N4090" i="3"/>
  <c r="N4099" i="3"/>
  <c r="N4097" i="3"/>
  <c r="N4095" i="3"/>
  <c r="N4093" i="3"/>
  <c r="N4091" i="3"/>
  <c r="N4102" i="3"/>
  <c r="N4100" i="3"/>
  <c r="N4098" i="3"/>
  <c r="N4096" i="3"/>
  <c r="O43" i="3"/>
  <c r="O42" i="3"/>
  <c r="Q1603" i="3"/>
  <c r="Q1605" i="3"/>
  <c r="Q1604" i="3"/>
  <c r="O4999" i="3"/>
  <c r="O4996" i="3"/>
  <c r="O4997" i="3"/>
  <c r="O4998" i="3"/>
  <c r="O4995" i="3"/>
  <c r="O470" i="3"/>
  <c r="O467" i="3"/>
  <c r="O468" i="3"/>
  <c r="O465" i="3"/>
  <c r="O469" i="3"/>
  <c r="O466" i="3"/>
  <c r="M4392" i="3"/>
  <c r="M4390" i="3"/>
  <c r="M4394" i="3"/>
  <c r="M4393" i="3"/>
  <c r="M4391" i="3"/>
  <c r="N4393" i="3"/>
  <c r="N4394" i="3"/>
  <c r="N4392" i="3"/>
  <c r="N4390" i="3"/>
  <c r="N4391" i="3"/>
  <c r="O2962" i="3"/>
  <c r="O2963" i="3"/>
  <c r="O2961" i="3"/>
  <c r="O2730" i="3"/>
  <c r="O2727" i="3"/>
  <c r="O2724" i="3"/>
  <c r="O2731" i="3"/>
  <c r="O2728" i="3"/>
  <c r="O2725" i="3"/>
  <c r="O2723" i="3"/>
  <c r="O2726" i="3"/>
  <c r="O2729" i="3"/>
  <c r="Q5950" i="3"/>
  <c r="Q5948" i="3"/>
  <c r="Q5951" i="3"/>
  <c r="Q5949" i="3"/>
  <c r="N3295" i="3"/>
  <c r="N3297" i="3"/>
  <c r="N3296" i="3"/>
  <c r="N3294" i="3"/>
  <c r="M2361" i="3"/>
  <c r="M2355" i="3"/>
  <c r="M2349" i="3"/>
  <c r="M2360" i="3"/>
  <c r="M2354" i="3"/>
  <c r="M2359" i="3"/>
  <c r="M2353" i="3"/>
  <c r="M2364" i="3"/>
  <c r="M2358" i="3"/>
  <c r="M2352" i="3"/>
  <c r="M2363" i="3"/>
  <c r="M2357" i="3"/>
  <c r="M2351" i="3"/>
  <c r="M2362" i="3"/>
  <c r="M2356" i="3"/>
  <c r="M2350" i="3"/>
  <c r="P1575" i="3"/>
  <c r="Q1427" i="3"/>
  <c r="Q1425" i="3"/>
  <c r="Q1423" i="3"/>
  <c r="Q1421" i="3"/>
  <c r="Q1419" i="3"/>
  <c r="Q1417" i="3"/>
  <c r="Q1428" i="3"/>
  <c r="Q1426" i="3"/>
  <c r="Q1424" i="3"/>
  <c r="Q1422" i="3"/>
  <c r="Q1420" i="3"/>
  <c r="Q1418" i="3"/>
  <c r="Q6460" i="3"/>
  <c r="O4806" i="3"/>
  <c r="O4808" i="3"/>
  <c r="O4805" i="3"/>
  <c r="O4804" i="3"/>
  <c r="O4807" i="3"/>
  <c r="Q2802" i="3"/>
  <c r="Q2799" i="3"/>
  <c r="Q2801" i="3"/>
  <c r="Q2800" i="3"/>
  <c r="Q2798" i="3"/>
  <c r="N1922" i="3"/>
  <c r="N1920" i="3"/>
  <c r="N1923" i="3"/>
  <c r="N1921" i="3"/>
  <c r="N1919" i="3"/>
  <c r="M6656" i="3"/>
  <c r="N4326" i="3"/>
  <c r="N4327" i="3"/>
  <c r="M6423" i="3"/>
  <c r="M6429" i="3"/>
  <c r="M6425" i="3"/>
  <c r="M6427" i="3"/>
  <c r="M6428" i="3"/>
  <c r="M6424" i="3"/>
  <c r="M2300" i="3"/>
  <c r="M2301" i="3"/>
  <c r="M2302" i="3"/>
  <c r="M2298" i="3"/>
  <c r="M2299" i="3"/>
  <c r="Q258" i="3"/>
  <c r="Q255" i="3"/>
  <c r="Q256" i="3"/>
  <c r="Q253" i="3"/>
  <c r="Q257" i="3"/>
  <c r="Q254" i="3"/>
  <c r="Q3659" i="3"/>
  <c r="Q3662" i="3"/>
  <c r="Q3663" i="3"/>
  <c r="Q3658" i="3"/>
  <c r="Q3664" i="3"/>
  <c r="Q3657" i="3"/>
  <c r="Q3661" i="3"/>
  <c r="Q3665" i="3"/>
  <c r="Q3660" i="3"/>
  <c r="O3998" i="3"/>
  <c r="O3996" i="3"/>
  <c r="O3994" i="3"/>
  <c r="O3992" i="3"/>
  <c r="O4001" i="3"/>
  <c r="O3999" i="3"/>
  <c r="O3997" i="3"/>
  <c r="O3995" i="3"/>
  <c r="O3993" i="3"/>
  <c r="O3991" i="3"/>
  <c r="O4002" i="3"/>
  <c r="O4000" i="3"/>
  <c r="O5435" i="3"/>
  <c r="O5434" i="3"/>
  <c r="O5433" i="3"/>
  <c r="O5437" i="3"/>
  <c r="O5432" i="3"/>
  <c r="O5431" i="3"/>
  <c r="O5436" i="3"/>
  <c r="M538" i="3"/>
  <c r="M541" i="3"/>
  <c r="M539" i="3"/>
  <c r="M540" i="3"/>
  <c r="M2379" i="3"/>
  <c r="M2378" i="3"/>
  <c r="M2381" i="3"/>
  <c r="M2377" i="3"/>
  <c r="M2375" i="3"/>
  <c r="M2380" i="3"/>
  <c r="M2376" i="3"/>
  <c r="N3561" i="3"/>
  <c r="N3564" i="3"/>
  <c r="N3562" i="3"/>
  <c r="N3563" i="3"/>
  <c r="O3028" i="3"/>
  <c r="O3025" i="3"/>
  <c r="O3029" i="3"/>
  <c r="O3026" i="3"/>
  <c r="O3030" i="3"/>
  <c r="O3027" i="3"/>
  <c r="O3023" i="3"/>
  <c r="O3024" i="3"/>
  <c r="O5800" i="3"/>
  <c r="O5799" i="3"/>
  <c r="O5801" i="3"/>
  <c r="Q2887" i="3"/>
  <c r="Q2892" i="3"/>
  <c r="Q2890" i="3"/>
  <c r="Q2880" i="3"/>
  <c r="Q2882" i="3"/>
  <c r="Q2888" i="3"/>
  <c r="Q2886" i="3"/>
  <c r="Q2881" i="3"/>
  <c r="Q2885" i="3"/>
  <c r="Q2889" i="3"/>
  <c r="Q2891" i="3"/>
  <c r="Q2893" i="3"/>
  <c r="Q2884" i="3"/>
  <c r="Q2883" i="3"/>
  <c r="O6457" i="3"/>
  <c r="O6461" i="3"/>
  <c r="O6463" i="3"/>
  <c r="O6454" i="3"/>
  <c r="O6452" i="3"/>
  <c r="O6451" i="3"/>
  <c r="O6448" i="3"/>
  <c r="O6446" i="3"/>
  <c r="O6455" i="3"/>
  <c r="O6464" i="3"/>
  <c r="Q3555" i="3"/>
  <c r="Q3556" i="3"/>
  <c r="Q3550" i="3"/>
  <c r="Q3560" i="3"/>
  <c r="Q3554" i="3"/>
  <c r="Q3559" i="3"/>
  <c r="Q3553" i="3"/>
  <c r="Q3557" i="3"/>
  <c r="Q3551" i="3"/>
  <c r="Q3558" i="3"/>
  <c r="Q3552" i="3"/>
  <c r="Q755" i="3"/>
  <c r="Q753" i="3"/>
  <c r="Q751" i="3"/>
  <c r="Q754" i="3"/>
  <c r="Q752" i="3"/>
  <c r="Q1267" i="3"/>
  <c r="Q1268" i="3"/>
  <c r="Q1265" i="3"/>
  <c r="Q1269" i="3"/>
  <c r="Q1266" i="3"/>
  <c r="P5384" i="3"/>
  <c r="P5379" i="3"/>
  <c r="P5382" i="3"/>
  <c r="P5381" i="3"/>
  <c r="O1977" i="3"/>
  <c r="O1974" i="3"/>
  <c r="O1975" i="3"/>
  <c r="O1976" i="3"/>
  <c r="Q6618" i="3"/>
  <c r="Q6617" i="3"/>
  <c r="Q6622" i="3"/>
  <c r="Q6627" i="3"/>
  <c r="Q6616" i="3"/>
  <c r="Q6632" i="3"/>
  <c r="Q6623" i="3"/>
  <c r="Q6628" i="3"/>
  <c r="Q6631" i="3"/>
  <c r="Q6624" i="3"/>
  <c r="M5502" i="3"/>
  <c r="M5501" i="3"/>
  <c r="M5499" i="3"/>
  <c r="M5500" i="3"/>
  <c r="Q4073" i="3"/>
  <c r="Q4072" i="3"/>
  <c r="Q1606" i="3"/>
  <c r="Q1609" i="3"/>
  <c r="Q1608" i="3"/>
  <c r="Q1607" i="3"/>
  <c r="N5137" i="3"/>
  <c r="N5138" i="3"/>
  <c r="N5136" i="3"/>
  <c r="M5647" i="3"/>
  <c r="M5648" i="3"/>
  <c r="M5651" i="3"/>
  <c r="M5650" i="3"/>
  <c r="M5646" i="3"/>
  <c r="M5645" i="3"/>
  <c r="M5649" i="3"/>
  <c r="Q3670" i="3"/>
  <c r="Q3668" i="3"/>
  <c r="Q3666" i="3"/>
  <c r="Q3669" i="3"/>
  <c r="Q3667" i="3"/>
  <c r="O6004" i="3"/>
  <c r="O6007" i="3"/>
  <c r="O6006" i="3"/>
  <c r="O6005" i="3"/>
  <c r="O6003" i="3"/>
  <c r="Q6111" i="3"/>
  <c r="Q6120" i="3"/>
  <c r="Q6119" i="3"/>
  <c r="Q6115" i="3"/>
  <c r="Q6117" i="3"/>
  <c r="Q6112" i="3"/>
  <c r="Q6113" i="3"/>
  <c r="Q6114" i="3"/>
  <c r="Q6116" i="3"/>
  <c r="Q6118" i="3"/>
  <c r="Q6110" i="3"/>
  <c r="Q2427" i="3"/>
  <c r="Q2425" i="3"/>
  <c r="Q2428" i="3"/>
  <c r="Q2424" i="3"/>
  <c r="Q2426" i="3"/>
  <c r="Q5492" i="3"/>
  <c r="Q5490" i="3"/>
  <c r="Q5488" i="3"/>
  <c r="Q5491" i="3"/>
  <c r="Q5493" i="3"/>
  <c r="Q5489" i="3"/>
  <c r="Q5487" i="3"/>
  <c r="N2837" i="3"/>
  <c r="N2835" i="3"/>
  <c r="N2826" i="3"/>
  <c r="N2843" i="3"/>
  <c r="N2841" i="3"/>
  <c r="N2828" i="3"/>
  <c r="N2822" i="3"/>
  <c r="N2824" i="3"/>
  <c r="N2832" i="3"/>
  <c r="N2830" i="3"/>
  <c r="N2827" i="3"/>
  <c r="N2838" i="3"/>
  <c r="N2840" i="3"/>
  <c r="N2833" i="3"/>
  <c r="N2825" i="3"/>
  <c r="N2823" i="3"/>
  <c r="N2831" i="3"/>
  <c r="N2836" i="3"/>
  <c r="N2829" i="3"/>
  <c r="N2842" i="3"/>
  <c r="N2839" i="3"/>
  <c r="N2834" i="3"/>
  <c r="O6168" i="3"/>
  <c r="O6164" i="3"/>
  <c r="O6162" i="3"/>
  <c r="O6166" i="3"/>
  <c r="O6160" i="3"/>
  <c r="O6158" i="3"/>
  <c r="O6163" i="3"/>
  <c r="O6161" i="3"/>
  <c r="O6169" i="3"/>
  <c r="O6170" i="3"/>
  <c r="O6165" i="3"/>
  <c r="O6159" i="3"/>
  <c r="O6167" i="3"/>
  <c r="O6171" i="3"/>
  <c r="N4050" i="3"/>
  <c r="N4049" i="3"/>
  <c r="N4048" i="3"/>
  <c r="N4047" i="3"/>
  <c r="N4046" i="3"/>
  <c r="N4045" i="3"/>
  <c r="N4044" i="3"/>
  <c r="N4043" i="3"/>
  <c r="N4042" i="3"/>
  <c r="N4041" i="3"/>
  <c r="N4040" i="3"/>
  <c r="N4039" i="3"/>
  <c r="N4038" i="3"/>
  <c r="O2157" i="3"/>
  <c r="O2149" i="3"/>
  <c r="O2154" i="3"/>
  <c r="O2151" i="3"/>
  <c r="O2156" i="3"/>
  <c r="O2158" i="3"/>
  <c r="O2153" i="3"/>
  <c r="O2155" i="3"/>
  <c r="O2150" i="3"/>
  <c r="O2152" i="3"/>
  <c r="N4380" i="3"/>
  <c r="N4373" i="3"/>
  <c r="N4370" i="3"/>
  <c r="N4368" i="3"/>
  <c r="N4377" i="3"/>
  <c r="N4369" i="3"/>
  <c r="N4383" i="3"/>
  <c r="N4372" i="3"/>
  <c r="N4376" i="3"/>
  <c r="N4379" i="3"/>
  <c r="N4378" i="3"/>
  <c r="N4375" i="3"/>
  <c r="N4371" i="3"/>
  <c r="N4374" i="3"/>
  <c r="N4381" i="3"/>
  <c r="N4382" i="3"/>
  <c r="Q5617" i="3"/>
  <c r="Q5607" i="3"/>
  <c r="Q5610" i="3"/>
  <c r="Q5615" i="3"/>
  <c r="Q5606" i="3"/>
  <c r="Q5612" i="3"/>
  <c r="Q5608" i="3"/>
  <c r="Q5618" i="3"/>
  <c r="Q5613" i="3"/>
  <c r="Q5614" i="3"/>
  <c r="Q5611" i="3"/>
  <c r="Q5609" i="3"/>
  <c r="Q5616" i="3"/>
  <c r="O2895" i="3"/>
  <c r="O2896" i="3"/>
  <c r="O2897" i="3"/>
  <c r="N5781" i="3"/>
  <c r="N5780" i="3"/>
  <c r="N5779" i="3"/>
  <c r="N5778" i="3"/>
  <c r="N5782" i="3"/>
  <c r="N5785" i="3"/>
  <c r="N5784" i="3"/>
  <c r="N5783" i="3"/>
  <c r="M2894" i="3"/>
  <c r="N6079" i="3"/>
  <c r="N6082" i="3"/>
  <c r="N6080" i="3"/>
  <c r="N6081" i="3"/>
  <c r="N6078" i="3"/>
  <c r="M4415" i="3"/>
  <c r="M4420" i="3"/>
  <c r="M4416" i="3"/>
  <c r="M4417" i="3"/>
  <c r="M4413" i="3"/>
  <c r="M4422" i="3"/>
  <c r="M4424" i="3"/>
  <c r="M4418" i="3"/>
  <c r="M4414" i="3"/>
  <c r="M4423" i="3"/>
  <c r="M4419" i="3"/>
  <c r="M4421" i="3"/>
  <c r="Q5920" i="3"/>
  <c r="Q5919" i="3"/>
  <c r="Q5926" i="3"/>
  <c r="Q5922" i="3"/>
  <c r="Q5930" i="3"/>
  <c r="Q5918" i="3"/>
  <c r="Q5931" i="3"/>
  <c r="Q5921" i="3"/>
  <c r="Q5928" i="3"/>
  <c r="Q5927" i="3"/>
  <c r="Q5924" i="3"/>
  <c r="Q5923" i="3"/>
  <c r="Q5929" i="3"/>
  <c r="Q5925" i="3"/>
  <c r="Q1255" i="3"/>
  <c r="Q1253" i="3"/>
  <c r="Q1251" i="3"/>
  <c r="Q1249" i="3"/>
  <c r="Q1247" i="3"/>
  <c r="Q1245" i="3"/>
  <c r="Q1243" i="3"/>
  <c r="Q1241" i="3"/>
  <c r="Q1239" i="3"/>
  <c r="Q1254" i="3"/>
  <c r="Q1250" i="3"/>
  <c r="Q1246" i="3"/>
  <c r="Q1242" i="3"/>
  <c r="Q1252" i="3"/>
  <c r="Q1248" i="3"/>
  <c r="Q1244" i="3"/>
  <c r="Q1240" i="3"/>
  <c r="P6000" i="3"/>
  <c r="Q6262" i="3"/>
  <c r="Q6251" i="3"/>
  <c r="Q6260" i="3"/>
  <c r="Q6257" i="3"/>
  <c r="Q6254" i="3"/>
  <c r="Q6263" i="3"/>
  <c r="Q6261" i="3"/>
  <c r="Q6253" i="3"/>
  <c r="Q6256" i="3"/>
  <c r="Q6255" i="3"/>
  <c r="Q6259" i="3"/>
  <c r="Q6252" i="3"/>
  <c r="Q6258" i="3"/>
  <c r="O2910" i="3"/>
  <c r="O2904" i="3"/>
  <c r="O2898" i="3"/>
  <c r="O2911" i="3"/>
  <c r="O2909" i="3"/>
  <c r="O2912" i="3"/>
  <c r="O2905" i="3"/>
  <c r="O2903" i="3"/>
  <c r="O2906" i="3"/>
  <c r="O2899" i="3"/>
  <c r="O2900" i="3"/>
  <c r="O2907" i="3"/>
  <c r="O2913" i="3"/>
  <c r="O2908" i="3"/>
  <c r="O2914" i="3"/>
  <c r="O2902" i="3"/>
  <c r="O2901" i="3"/>
  <c r="M1371" i="3"/>
  <c r="M1372" i="3"/>
  <c r="M1373" i="3"/>
  <c r="Q2978" i="3"/>
  <c r="Q2975" i="3"/>
  <c r="Q2976" i="3"/>
  <c r="Q2977" i="3"/>
  <c r="Q2974" i="3"/>
  <c r="Q5147" i="3"/>
  <c r="Q5145" i="3"/>
  <c r="Q5148" i="3"/>
  <c r="Q5146" i="3"/>
  <c r="Q5144" i="3"/>
  <c r="Q2959" i="3"/>
  <c r="Q2958" i="3"/>
  <c r="Q2957" i="3"/>
  <c r="Q2960" i="3"/>
  <c r="M1032" i="3"/>
  <c r="M1029" i="3"/>
  <c r="M1026" i="3"/>
  <c r="M1027" i="3"/>
  <c r="M1034" i="3"/>
  <c r="M1033" i="3"/>
  <c r="M1031" i="3"/>
  <c r="M1028" i="3"/>
  <c r="M1030" i="3"/>
  <c r="M1025" i="3"/>
  <c r="O1763" i="3"/>
  <c r="O1765" i="3"/>
  <c r="O1761" i="3"/>
  <c r="O1762" i="3"/>
  <c r="O1764" i="3"/>
  <c r="M715" i="3"/>
  <c r="M716" i="3"/>
  <c r="M1934" i="3"/>
  <c r="M1926" i="3"/>
  <c r="M1929" i="3"/>
  <c r="M1933" i="3"/>
  <c r="M1928" i="3"/>
  <c r="M1925" i="3"/>
  <c r="M1930" i="3"/>
  <c r="M1931" i="3"/>
  <c r="M1927" i="3"/>
  <c r="M1935" i="3"/>
  <c r="M1924" i="3"/>
  <c r="M1932" i="3"/>
  <c r="M1263" i="3"/>
  <c r="M1264" i="3"/>
  <c r="M1262" i="3"/>
  <c r="Q1731" i="3"/>
  <c r="Q1730" i="3"/>
  <c r="Q1729" i="3"/>
  <c r="Q1733" i="3"/>
  <c r="Q1732" i="3"/>
  <c r="M5360" i="3"/>
  <c r="M5358" i="3"/>
  <c r="M5359" i="3"/>
  <c r="O3058" i="3"/>
  <c r="O3059" i="3"/>
  <c r="O3061" i="3"/>
  <c r="O3062" i="3"/>
  <c r="O3056" i="3"/>
  <c r="O3055" i="3"/>
  <c r="O3057" i="3"/>
  <c r="O3060" i="3"/>
  <c r="Q1396" i="3"/>
  <c r="Q1394" i="3"/>
  <c r="Q1392" i="3"/>
  <c r="Q1390" i="3"/>
  <c r="Q1388" i="3"/>
  <c r="Q1386" i="3"/>
  <c r="Q1384" i="3"/>
  <c r="Q1382" i="3"/>
  <c r="Q1395" i="3"/>
  <c r="Q1393" i="3"/>
  <c r="Q1391" i="3"/>
  <c r="Q1389" i="3"/>
  <c r="Q1387" i="3"/>
  <c r="Q1385" i="3"/>
  <c r="Q1383" i="3"/>
  <c r="Q1381" i="3"/>
  <c r="M5206" i="3"/>
  <c r="M5208" i="3"/>
  <c r="M5195" i="3"/>
  <c r="M5211" i="3"/>
  <c r="M5204" i="3"/>
  <c r="M5199" i="3"/>
  <c r="M5215" i="3"/>
  <c r="M5212" i="3"/>
  <c r="M5203" i="3"/>
  <c r="M5213" i="3"/>
  <c r="M5202" i="3"/>
  <c r="M5210" i="3"/>
  <c r="M5214" i="3"/>
  <c r="M5201" i="3"/>
  <c r="M5209" i="3"/>
  <c r="M5207" i="3"/>
  <c r="M5196" i="3"/>
  <c r="M5197" i="3"/>
  <c r="M5200" i="3"/>
  <c r="M5205" i="3"/>
  <c r="M5198" i="3"/>
  <c r="P2189" i="3"/>
  <c r="P914" i="3"/>
  <c r="P908" i="3"/>
  <c r="P918" i="3"/>
  <c r="P916" i="3"/>
  <c r="P911" i="3"/>
  <c r="P921" i="3"/>
  <c r="P915" i="3"/>
  <c r="P922" i="3"/>
  <c r="P913" i="3"/>
  <c r="P905" i="3"/>
  <c r="M2704" i="3"/>
  <c r="M2707" i="3"/>
  <c r="M2705" i="3"/>
  <c r="M2708" i="3"/>
  <c r="M2706" i="3"/>
  <c r="O2549" i="3"/>
  <c r="O2548" i="3"/>
  <c r="O2550" i="3"/>
  <c r="O2547" i="3"/>
  <c r="N1778" i="3"/>
  <c r="N1780" i="3"/>
  <c r="N1782" i="3"/>
  <c r="N1779" i="3"/>
  <c r="N1784" i="3"/>
  <c r="N1781" i="3"/>
  <c r="N1783" i="3"/>
  <c r="N1785" i="3"/>
  <c r="Q2814" i="3"/>
  <c r="Q2815" i="3"/>
  <c r="Q2816" i="3"/>
  <c r="Q2817" i="3"/>
  <c r="Q1746" i="3"/>
  <c r="Q1749" i="3"/>
  <c r="Q1752" i="3"/>
  <c r="Q1758" i="3"/>
  <c r="Q1755" i="3"/>
  <c r="Q1748" i="3"/>
  <c r="Q1747" i="3"/>
  <c r="Q1751" i="3"/>
  <c r="Q1750" i="3"/>
  <c r="Q1754" i="3"/>
  <c r="Q1753" i="3"/>
  <c r="Q1757" i="3"/>
  <c r="Q1756" i="3"/>
  <c r="Q1760" i="3"/>
  <c r="Q1759" i="3"/>
  <c r="O2969" i="3"/>
  <c r="O2967" i="3"/>
  <c r="O2965" i="3"/>
  <c r="O2971" i="3"/>
  <c r="O2964" i="3"/>
  <c r="O2973" i="3"/>
  <c r="O2968" i="3"/>
  <c r="O2966" i="3"/>
  <c r="O2972" i="3"/>
  <c r="O2970" i="3"/>
  <c r="O3780" i="3"/>
  <c r="O3781" i="3"/>
  <c r="O1119" i="3"/>
  <c r="O1118" i="3"/>
  <c r="O1120" i="3"/>
  <c r="O1121" i="3"/>
  <c r="M54" i="3"/>
  <c r="M51" i="3"/>
  <c r="M55" i="3"/>
  <c r="M52" i="3"/>
  <c r="M56" i="3"/>
  <c r="M53" i="3"/>
  <c r="M6220" i="3"/>
  <c r="M6219" i="3"/>
  <c r="M6222" i="3"/>
  <c r="M6221" i="3"/>
  <c r="Q1162" i="3"/>
  <c r="Q1159" i="3"/>
  <c r="Q1156" i="3"/>
  <c r="Q1153" i="3"/>
  <c r="Q1163" i="3"/>
  <c r="Q1160" i="3"/>
  <c r="Q1157" i="3"/>
  <c r="Q1154" i="3"/>
  <c r="Q1151" i="3"/>
  <c r="Q1161" i="3"/>
  <c r="Q1158" i="3"/>
  <c r="Q1155" i="3"/>
  <c r="Q1152" i="3"/>
  <c r="N602" i="3"/>
  <c r="N601" i="3"/>
  <c r="N3599" i="3"/>
  <c r="N3596" i="3"/>
  <c r="N3593" i="3"/>
  <c r="N3598" i="3"/>
  <c r="N3595" i="3"/>
  <c r="N3597" i="3"/>
  <c r="N3594" i="3"/>
  <c r="M1847" i="3"/>
  <c r="M1850" i="3"/>
  <c r="M1853" i="3"/>
  <c r="M1841" i="3"/>
  <c r="M1844" i="3"/>
  <c r="M1846" i="3"/>
  <c r="M1849" i="3"/>
  <c r="M1852" i="3"/>
  <c r="M1842" i="3"/>
  <c r="M1845" i="3"/>
  <c r="M1840" i="3"/>
  <c r="M1848" i="3"/>
  <c r="M1843" i="3"/>
  <c r="M1851" i="3"/>
  <c r="M1605" i="3"/>
  <c r="M1604" i="3"/>
  <c r="M1603" i="3"/>
  <c r="Q4997" i="3"/>
  <c r="Q4995" i="3"/>
  <c r="Q4999" i="3"/>
  <c r="Q4996" i="3"/>
  <c r="Q4998" i="3"/>
  <c r="O1854" i="3"/>
  <c r="O1855" i="3"/>
  <c r="O87" i="3"/>
  <c r="O86" i="3"/>
  <c r="O88" i="3"/>
  <c r="O90" i="3"/>
  <c r="O89" i="3"/>
  <c r="Q3683" i="3"/>
  <c r="Q3685" i="3"/>
  <c r="Q3682" i="3"/>
  <c r="Q3681" i="3"/>
  <c r="Q3684" i="3"/>
  <c r="N2730" i="3"/>
  <c r="N2727" i="3"/>
  <c r="N2724" i="3"/>
  <c r="N2731" i="3"/>
  <c r="N2728" i="3"/>
  <c r="N2725" i="3"/>
  <c r="N2729" i="3"/>
  <c r="N2726" i="3"/>
  <c r="N2723" i="3"/>
  <c r="O5951" i="3"/>
  <c r="O5948" i="3"/>
  <c r="O5949" i="3"/>
  <c r="O5950" i="3"/>
  <c r="P3297" i="3"/>
  <c r="Q4129" i="3"/>
  <c r="Q4122" i="3"/>
  <c r="Q4127" i="3"/>
  <c r="Q4120" i="3"/>
  <c r="Q4125" i="3"/>
  <c r="Q4130" i="3"/>
  <c r="Q4123" i="3"/>
  <c r="Q4128" i="3"/>
  <c r="Q4126" i="3"/>
  <c r="Q4131" i="3"/>
  <c r="Q4119" i="3"/>
  <c r="Q4124" i="3"/>
  <c r="Q4121" i="3"/>
  <c r="N4610" i="3"/>
  <c r="N4608" i="3"/>
  <c r="N4613" i="3"/>
  <c r="N4611" i="3"/>
  <c r="N4609" i="3"/>
  <c r="N4612" i="3"/>
  <c r="M6652" i="3"/>
  <c r="O6487" i="3"/>
  <c r="M6582" i="3"/>
  <c r="M2875" i="3"/>
  <c r="M2871" i="3"/>
  <c r="M2870" i="3"/>
  <c r="M2874" i="3"/>
  <c r="M2869" i="3"/>
  <c r="M2873" i="3"/>
  <c r="M2868" i="3"/>
  <c r="M2872" i="3"/>
  <c r="P2798" i="3"/>
  <c r="O5775" i="3"/>
  <c r="O5774" i="3"/>
  <c r="O5777" i="3"/>
  <c r="O5776" i="3"/>
  <c r="M5776" i="3"/>
  <c r="M5775" i="3"/>
  <c r="M5777" i="3"/>
  <c r="M5774" i="3"/>
  <c r="Q1499" i="3"/>
  <c r="Q1501" i="3"/>
  <c r="Q1500" i="3"/>
  <c r="M2892" i="3"/>
  <c r="M2888" i="3"/>
  <c r="M2886" i="3"/>
  <c r="M2885" i="3"/>
  <c r="M2880" i="3"/>
  <c r="M2890" i="3"/>
  <c r="M2893" i="3"/>
  <c r="M2884" i="3"/>
  <c r="M2891" i="3"/>
  <c r="M2883" i="3"/>
  <c r="M2881" i="3"/>
  <c r="M2882" i="3"/>
  <c r="M2887" i="3"/>
  <c r="M2889" i="3"/>
  <c r="N2133" i="3"/>
  <c r="N2134" i="3"/>
  <c r="M2960" i="3"/>
  <c r="M2958" i="3"/>
  <c r="M2959" i="3"/>
  <c r="M2957" i="3"/>
  <c r="M1730" i="3"/>
  <c r="M1733" i="3"/>
  <c r="M1729" i="3"/>
  <c r="M1732" i="3"/>
  <c r="M1731" i="3"/>
  <c r="Q1489" i="3"/>
  <c r="Q1491" i="3"/>
  <c r="Q1493" i="3"/>
  <c r="Q1495" i="3"/>
  <c r="Q1497" i="3"/>
  <c r="Q1490" i="3"/>
  <c r="Q1492" i="3"/>
  <c r="Q1494" i="3"/>
  <c r="Q1496" i="3"/>
  <c r="Q1498" i="3"/>
  <c r="O2877" i="3"/>
  <c r="O2879" i="3"/>
  <c r="O2878" i="3"/>
  <c r="O2876" i="3"/>
  <c r="M216" i="3"/>
  <c r="M214" i="3"/>
  <c r="M217" i="3"/>
  <c r="M215" i="3"/>
  <c r="M213" i="3"/>
  <c r="M211" i="3"/>
  <c r="M212" i="3"/>
  <c r="Q6481" i="3"/>
  <c r="N1229" i="3"/>
  <c r="N1226" i="3"/>
  <c r="N1223" i="3"/>
  <c r="N1220" i="3"/>
  <c r="N1217" i="3"/>
  <c r="N1230" i="3"/>
  <c r="N1227" i="3"/>
  <c r="N1224" i="3"/>
  <c r="N1221" i="3"/>
  <c r="N1218" i="3"/>
  <c r="N1215" i="3"/>
  <c r="N1228" i="3"/>
  <c r="N1219" i="3"/>
  <c r="N1225" i="3"/>
  <c r="N1216" i="3"/>
  <c r="N1222" i="3"/>
  <c r="Q6055" i="3"/>
  <c r="Q6054" i="3"/>
  <c r="Q6049" i="3"/>
  <c r="Q6047" i="3"/>
  <c r="Q6053" i="3"/>
  <c r="Q6050" i="3"/>
  <c r="Q6046" i="3"/>
  <c r="Q6052" i="3"/>
  <c r="Q6045" i="3"/>
  <c r="Q6051" i="3"/>
  <c r="Q6044" i="3"/>
  <c r="Q6043" i="3"/>
  <c r="Q6042" i="3"/>
  <c r="Q6048" i="3"/>
  <c r="N2301" i="3"/>
  <c r="N2300" i="3"/>
  <c r="N2302" i="3"/>
  <c r="N2298" i="3"/>
  <c r="N2299" i="3"/>
  <c r="M257" i="3"/>
  <c r="M254" i="3"/>
  <c r="M258" i="3"/>
  <c r="M255" i="3"/>
  <c r="M256" i="3"/>
  <c r="M253" i="3"/>
  <c r="N5324" i="3"/>
  <c r="N5327" i="3"/>
  <c r="N5325" i="3"/>
  <c r="N5326" i="3"/>
  <c r="N5328" i="3"/>
  <c r="O541" i="3"/>
  <c r="O539" i="3"/>
  <c r="O540" i="3"/>
  <c r="O538" i="3"/>
  <c r="Q2950" i="3"/>
  <c r="Q2951" i="3"/>
  <c r="Q670" i="3"/>
  <c r="Q667" i="3"/>
  <c r="Q671" i="3"/>
  <c r="Q668" i="3"/>
  <c r="Q672" i="3"/>
  <c r="Q669" i="3"/>
  <c r="P3614" i="3"/>
  <c r="Q2340" i="3"/>
  <c r="Q2336" i="3"/>
  <c r="Q2338" i="3"/>
  <c r="Q2339" i="3"/>
  <c r="Q2335" i="3"/>
  <c r="Q2337" i="3"/>
  <c r="P3104" i="3"/>
  <c r="M367" i="3"/>
  <c r="M366" i="3"/>
  <c r="M365" i="3"/>
  <c r="M364" i="3"/>
  <c r="Q1876" i="3"/>
  <c r="Q1875" i="3"/>
  <c r="Q1873" i="3"/>
  <c r="Q1874" i="3"/>
  <c r="Q1877" i="3"/>
  <c r="Q1504" i="3"/>
  <c r="Q1505" i="3"/>
  <c r="Q1506" i="3"/>
  <c r="Q1502" i="3"/>
  <c r="Q1503" i="3"/>
  <c r="N5379" i="3"/>
  <c r="N5381" i="3"/>
  <c r="N5382" i="3"/>
  <c r="N5384" i="3"/>
  <c r="N5380" i="3"/>
  <c r="N5383" i="3"/>
  <c r="N6631" i="3"/>
  <c r="N6620" i="3"/>
  <c r="N6630" i="3"/>
  <c r="N6625" i="3"/>
  <c r="N6618" i="3"/>
  <c r="N6621" i="3"/>
  <c r="N6622" i="3"/>
  <c r="Q5282" i="3"/>
  <c r="Q5283" i="3"/>
  <c r="Q5279" i="3"/>
  <c r="Q5278" i="3"/>
  <c r="Q5280" i="3"/>
  <c r="Q5281" i="3"/>
  <c r="N5885" i="3"/>
  <c r="N5881" i="3"/>
  <c r="N5882" i="3"/>
  <c r="N5879" i="3"/>
  <c r="N5883" i="3"/>
  <c r="N5876" i="3"/>
  <c r="N5880" i="3"/>
  <c r="N5884" i="3"/>
  <c r="N5877" i="3"/>
  <c r="N5878" i="3"/>
  <c r="Q5649" i="3"/>
  <c r="Q5651" i="3"/>
  <c r="Q5648" i="3"/>
  <c r="Q5647" i="3"/>
  <c r="Q5645" i="3"/>
  <c r="Q5646" i="3"/>
  <c r="Q5650" i="3"/>
  <c r="N3393" i="3"/>
  <c r="N3392" i="3"/>
  <c r="N3396" i="3"/>
  <c r="N3395" i="3"/>
  <c r="N3397" i="3"/>
  <c r="N3394" i="3"/>
  <c r="N3398" i="3"/>
  <c r="N3391" i="3"/>
  <c r="N5863" i="3"/>
  <c r="N5870" i="3"/>
  <c r="N5862" i="3"/>
  <c r="N5869" i="3"/>
  <c r="N5860" i="3"/>
  <c r="N5861" i="3"/>
  <c r="N5868" i="3"/>
  <c r="N5867" i="3"/>
  <c r="N5866" i="3"/>
  <c r="N5864" i="3"/>
  <c r="N5865" i="3"/>
  <c r="M6117" i="3"/>
  <c r="M6110" i="3"/>
  <c r="M6119" i="3"/>
  <c r="M6113" i="3"/>
  <c r="M6111" i="3"/>
  <c r="M6115" i="3"/>
  <c r="M6118" i="3"/>
  <c r="M6114" i="3"/>
  <c r="M6116" i="3"/>
  <c r="M6112" i="3"/>
  <c r="M6120" i="3"/>
  <c r="N6418" i="3"/>
  <c r="N6422" i="3"/>
  <c r="N6421" i="3"/>
  <c r="N6419" i="3"/>
  <c r="N6420" i="3"/>
  <c r="N6417" i="3"/>
  <c r="M6648" i="3"/>
  <c r="M6650" i="3"/>
  <c r="M6649" i="3"/>
  <c r="M6651" i="3"/>
  <c r="M6644" i="3"/>
  <c r="M6646" i="3"/>
  <c r="M5491" i="3"/>
  <c r="M5487" i="3"/>
  <c r="M5490" i="3"/>
  <c r="M5489" i="3"/>
  <c r="M5488" i="3"/>
  <c r="M5493" i="3"/>
  <c r="M5492" i="3"/>
  <c r="M2837" i="3"/>
  <c r="M2834" i="3"/>
  <c r="M2840" i="3"/>
  <c r="M2832" i="3"/>
  <c r="M2830" i="3"/>
  <c r="M2838" i="3"/>
  <c r="M2843" i="3"/>
  <c r="M2836" i="3"/>
  <c r="M2823" i="3"/>
  <c r="M2827" i="3"/>
  <c r="M2825" i="3"/>
  <c r="M2822" i="3"/>
  <c r="M2841" i="3"/>
  <c r="M2842" i="3"/>
  <c r="M2833" i="3"/>
  <c r="M2829" i="3"/>
  <c r="M2835" i="3"/>
  <c r="M2828" i="3"/>
  <c r="M2826" i="3"/>
  <c r="M2831" i="3"/>
  <c r="M2824" i="3"/>
  <c r="M2839" i="3"/>
  <c r="Q6166" i="3"/>
  <c r="Q6164" i="3"/>
  <c r="Q6170" i="3"/>
  <c r="Q6160" i="3"/>
  <c r="Q6168" i="3"/>
  <c r="Q6162" i="3"/>
  <c r="Q6158" i="3"/>
  <c r="Q6159" i="3"/>
  <c r="Q6171" i="3"/>
  <c r="Q6163" i="3"/>
  <c r="Q6169" i="3"/>
  <c r="Q6161" i="3"/>
  <c r="Q6167" i="3"/>
  <c r="Q6165" i="3"/>
  <c r="N3537" i="3"/>
  <c r="N3535" i="3"/>
  <c r="N3536" i="3"/>
  <c r="N3533" i="3"/>
  <c r="N3534" i="3"/>
  <c r="P2153" i="3"/>
  <c r="O4259" i="3"/>
  <c r="O4260" i="3"/>
  <c r="O4257" i="3"/>
  <c r="O4258" i="3"/>
  <c r="O4255" i="3"/>
  <c r="O4256" i="3"/>
  <c r="O4253" i="3"/>
  <c r="O4254" i="3"/>
  <c r="O4251" i="3"/>
  <c r="O4252" i="3"/>
  <c r="O4249" i="3"/>
  <c r="O4250" i="3"/>
  <c r="N2076" i="3"/>
  <c r="N2081" i="3"/>
  <c r="N2078" i="3"/>
  <c r="N2083" i="3"/>
  <c r="N2080" i="3"/>
  <c r="N2077" i="3"/>
  <c r="N2082" i="3"/>
  <c r="N2079" i="3"/>
  <c r="N5389" i="3"/>
  <c r="N5385" i="3"/>
  <c r="N5386" i="3"/>
  <c r="N5392" i="3"/>
  <c r="N5390" i="3"/>
  <c r="N5388" i="3"/>
  <c r="N5387" i="3"/>
  <c r="N5391" i="3"/>
  <c r="M3123" i="3"/>
  <c r="M3121" i="3"/>
  <c r="M3119" i="3"/>
  <c r="M3125" i="3"/>
  <c r="M3122" i="3"/>
  <c r="M3120" i="3"/>
  <c r="M3124" i="3"/>
  <c r="Q2896" i="3"/>
  <c r="Q2895" i="3"/>
  <c r="Q2897" i="3"/>
  <c r="O5940" i="3"/>
  <c r="O5938" i="3"/>
  <c r="O5939" i="3"/>
  <c r="N4185" i="3"/>
  <c r="N4194" i="3"/>
  <c r="N4183" i="3"/>
  <c r="N4192" i="3"/>
  <c r="N4181" i="3"/>
  <c r="N4190" i="3"/>
  <c r="N4188" i="3"/>
  <c r="N4186" i="3"/>
  <c r="N4184" i="3"/>
  <c r="N4182" i="3"/>
  <c r="N4193" i="3"/>
  <c r="N4191" i="3"/>
  <c r="N4189" i="3"/>
  <c r="N4187" i="3"/>
  <c r="M5616" i="3"/>
  <c r="M5609" i="3"/>
  <c r="M5611" i="3"/>
  <c r="M5612" i="3"/>
  <c r="M5607" i="3"/>
  <c r="M5610" i="3"/>
  <c r="M5615" i="3"/>
  <c r="M5608" i="3"/>
  <c r="M5613" i="3"/>
  <c r="M5614" i="3"/>
  <c r="M5606" i="3"/>
  <c r="M5618" i="3"/>
  <c r="M5617" i="3"/>
  <c r="M6080" i="3"/>
  <c r="M6082" i="3"/>
  <c r="M6081" i="3"/>
  <c r="M6078" i="3"/>
  <c r="M6079" i="3"/>
  <c r="N4342" i="3"/>
  <c r="N4339" i="3"/>
  <c r="N4340" i="3"/>
  <c r="N4341" i="3"/>
  <c r="M3009" i="3"/>
  <c r="M3005" i="3"/>
  <c r="M3001" i="3"/>
  <c r="M3004" i="3"/>
  <c r="M3007" i="3"/>
  <c r="M3003" i="3"/>
  <c r="M3008" i="3"/>
  <c r="M3010" i="3"/>
  <c r="M3006" i="3"/>
  <c r="M3002" i="3"/>
  <c r="M3011" i="3"/>
  <c r="N5921" i="3"/>
  <c r="N5930" i="3"/>
  <c r="N5926" i="3"/>
  <c r="N5922" i="3"/>
  <c r="N5918" i="3"/>
  <c r="N5928" i="3"/>
  <c r="N5924" i="3"/>
  <c r="N5923" i="3"/>
  <c r="N5929" i="3"/>
  <c r="N5919" i="3"/>
  <c r="N5925" i="3"/>
  <c r="N5931" i="3"/>
  <c r="N5927" i="3"/>
  <c r="N5920" i="3"/>
  <c r="O6134" i="3"/>
  <c r="O6132" i="3"/>
  <c r="O6130" i="3"/>
  <c r="O6131" i="3"/>
  <c r="O6135" i="3"/>
  <c r="O6129" i="3"/>
  <c r="O6133" i="3"/>
  <c r="O6128" i="3"/>
  <c r="N1255" i="3"/>
  <c r="N1253" i="3"/>
  <c r="N1251" i="3"/>
  <c r="N1249" i="3"/>
  <c r="N1247" i="3"/>
  <c r="N1245" i="3"/>
  <c r="N1243" i="3"/>
  <c r="N1241" i="3"/>
  <c r="N1239" i="3"/>
  <c r="N1252" i="3"/>
  <c r="N1248" i="3"/>
  <c r="N1244" i="3"/>
  <c r="N1240" i="3"/>
  <c r="N1254" i="3"/>
  <c r="N1250" i="3"/>
  <c r="N1246" i="3"/>
  <c r="N1242" i="3"/>
  <c r="M5995" i="3"/>
  <c r="M5999" i="3"/>
  <c r="M5996" i="3"/>
  <c r="M6000" i="3"/>
  <c r="M5998" i="3"/>
  <c r="M6001" i="3"/>
  <c r="M6002" i="3"/>
  <c r="M5993" i="3"/>
  <c r="M5997" i="3"/>
  <c r="M5994" i="3"/>
  <c r="N1705" i="3"/>
  <c r="N1704" i="3"/>
  <c r="N1707" i="3"/>
  <c r="N1706" i="3"/>
  <c r="N1709" i="3"/>
  <c r="N1708" i="3"/>
  <c r="N1711" i="3"/>
  <c r="N1710" i="3"/>
  <c r="N1712" i="3"/>
  <c r="N1703" i="3"/>
  <c r="O6256" i="3"/>
  <c r="O6252" i="3"/>
  <c r="O6263" i="3"/>
  <c r="O6261" i="3"/>
  <c r="O6258" i="3"/>
  <c r="O6259" i="3"/>
  <c r="O6255" i="3"/>
  <c r="O6253" i="3"/>
  <c r="O6257" i="3"/>
  <c r="O6254" i="3"/>
  <c r="O6264" i="3"/>
  <c r="O6251" i="3"/>
  <c r="O6262" i="3"/>
  <c r="O6260" i="3"/>
  <c r="N2913" i="3"/>
  <c r="N2906" i="3"/>
  <c r="N2898" i="3"/>
  <c r="N2907" i="3"/>
  <c r="N2900" i="3"/>
  <c r="N2901" i="3"/>
  <c r="N2905" i="3"/>
  <c r="N2899" i="3"/>
  <c r="N2912" i="3"/>
  <c r="N2904" i="3"/>
  <c r="N2914" i="3"/>
  <c r="N2909" i="3"/>
  <c r="N2908" i="3"/>
  <c r="N2911" i="3"/>
  <c r="N2910" i="3"/>
  <c r="N2903" i="3"/>
  <c r="N2902" i="3"/>
  <c r="O3036" i="3"/>
  <c r="O3038" i="3"/>
  <c r="O3037" i="3"/>
  <c r="O3571" i="3"/>
  <c r="O3573" i="3"/>
  <c r="O3572" i="3"/>
  <c r="O4113" i="3"/>
  <c r="O4106" i="3"/>
  <c r="O4110" i="3"/>
  <c r="O4107" i="3"/>
  <c r="O4104" i="3"/>
  <c r="O4108" i="3"/>
  <c r="O4112" i="3"/>
  <c r="O4105" i="3"/>
  <c r="O4114" i="3"/>
  <c r="O4109" i="3"/>
  <c r="O4111" i="3"/>
  <c r="M2567" i="3"/>
  <c r="M2568" i="3"/>
  <c r="O2756" i="3"/>
  <c r="O2754" i="3"/>
  <c r="O2753" i="3"/>
  <c r="O2757" i="3"/>
  <c r="O2759" i="3"/>
  <c r="O2755" i="3"/>
  <c r="O2758" i="3"/>
  <c r="Q1033" i="3"/>
  <c r="Q1030" i="3"/>
  <c r="Q1027" i="3"/>
  <c r="Q1029" i="3"/>
  <c r="Q1031" i="3"/>
  <c r="Q1026" i="3"/>
  <c r="Q1028" i="3"/>
  <c r="Q1025" i="3"/>
  <c r="Q1032" i="3"/>
  <c r="Q1034" i="3"/>
  <c r="N3300" i="3"/>
  <c r="N3301" i="3"/>
  <c r="N3305" i="3"/>
  <c r="N3303" i="3"/>
  <c r="N3299" i="3"/>
  <c r="N3302" i="3"/>
  <c r="N3304" i="3"/>
  <c r="O1696" i="3"/>
  <c r="O1700" i="3"/>
  <c r="O1692" i="3"/>
  <c r="O1701" i="3"/>
  <c r="O1694" i="3"/>
  <c r="O1698" i="3"/>
  <c r="O1695" i="3"/>
  <c r="O1693" i="3"/>
  <c r="O1702" i="3"/>
  <c r="O1699" i="3"/>
  <c r="O1697" i="3"/>
  <c r="Q556" i="3"/>
  <c r="Q552" i="3"/>
  <c r="Q548" i="3"/>
  <c r="Q544" i="3"/>
  <c r="Q555" i="3"/>
  <c r="Q551" i="3"/>
  <c r="Q547" i="3"/>
  <c r="Q543" i="3"/>
  <c r="Q554" i="3"/>
  <c r="Q550" i="3"/>
  <c r="Q546" i="3"/>
  <c r="Q542" i="3"/>
  <c r="Q557" i="3"/>
  <c r="Q553" i="3"/>
  <c r="Q549" i="3"/>
  <c r="Q545" i="3"/>
  <c r="Q1930" i="3"/>
  <c r="Q1929" i="3"/>
  <c r="Q1933" i="3"/>
  <c r="Q1926" i="3"/>
  <c r="Q1934" i="3"/>
  <c r="Q1932" i="3"/>
  <c r="Q1931" i="3"/>
  <c r="Q1924" i="3"/>
  <c r="Q1927" i="3"/>
  <c r="Q1928" i="3"/>
  <c r="Q1925" i="3"/>
  <c r="Q1935" i="3"/>
  <c r="M940" i="3"/>
  <c r="M941" i="3"/>
  <c r="M939" i="3"/>
  <c r="N1730" i="3"/>
  <c r="N1733" i="3"/>
  <c r="N1731" i="3"/>
  <c r="N1729" i="3"/>
  <c r="N1732" i="3"/>
  <c r="P1382" i="3"/>
  <c r="M2189" i="3"/>
  <c r="M2190" i="3"/>
  <c r="M2187" i="3"/>
  <c r="M2191" i="3"/>
  <c r="M2188" i="3"/>
  <c r="O2706" i="3"/>
  <c r="O2705" i="3"/>
  <c r="O2704" i="3"/>
  <c r="O2707" i="3"/>
  <c r="O2708" i="3"/>
  <c r="Q2549" i="3"/>
  <c r="Q2548" i="3"/>
  <c r="Q2550" i="3"/>
  <c r="Q2547" i="3"/>
  <c r="Q1778" i="3"/>
  <c r="Q1780" i="3"/>
  <c r="Q1782" i="3"/>
  <c r="Q1784" i="3"/>
  <c r="Q1779" i="3"/>
  <c r="Q1781" i="3"/>
  <c r="Q1783" i="3"/>
  <c r="Q1785" i="3"/>
  <c r="O1143" i="3"/>
  <c r="O1139" i="3"/>
  <c r="O1135" i="3"/>
  <c r="O1144" i="3"/>
  <c r="O1138" i="3"/>
  <c r="O1133" i="3"/>
  <c r="O1141" i="3"/>
  <c r="O1142" i="3"/>
  <c r="O1137" i="3"/>
  <c r="O1136" i="3"/>
  <c r="O1146" i="3"/>
  <c r="O1145" i="3"/>
  <c r="O1140" i="3"/>
  <c r="O1134" i="3"/>
  <c r="O2817" i="3"/>
  <c r="O2814" i="3"/>
  <c r="O2816" i="3"/>
  <c r="O2815" i="3"/>
  <c r="Q3651" i="3"/>
  <c r="Q3642" i="3"/>
  <c r="Q3649" i="3"/>
  <c r="Q3647" i="3"/>
  <c r="Q3645" i="3"/>
  <c r="Q3643" i="3"/>
  <c r="Q3644" i="3"/>
  <c r="Q3648" i="3"/>
  <c r="Q3646" i="3"/>
  <c r="Q3650" i="3"/>
  <c r="Q3652" i="3"/>
  <c r="Q328" i="3"/>
  <c r="Q327" i="3"/>
  <c r="Q326" i="3"/>
  <c r="Q325" i="3"/>
  <c r="N1748" i="3"/>
  <c r="N1751" i="3"/>
  <c r="N1754" i="3"/>
  <c r="N1757" i="3"/>
  <c r="N1760" i="3"/>
  <c r="N1749" i="3"/>
  <c r="N1747" i="3"/>
  <c r="N1752" i="3"/>
  <c r="N1750" i="3"/>
  <c r="N1755" i="3"/>
  <c r="N1753" i="3"/>
  <c r="N1758" i="3"/>
  <c r="N1756" i="3"/>
  <c r="N1759" i="3"/>
  <c r="N1746" i="3"/>
  <c r="N3780" i="3"/>
  <c r="N3781" i="3"/>
  <c r="M1635" i="3"/>
  <c r="M1633" i="3"/>
  <c r="M1634" i="3"/>
  <c r="M1632" i="3"/>
  <c r="M1636" i="3"/>
  <c r="M1631" i="3"/>
  <c r="Q1121" i="3"/>
  <c r="Q1118" i="3"/>
  <c r="Q1120" i="3"/>
  <c r="Q1119" i="3"/>
  <c r="N55" i="3"/>
  <c r="N56" i="3"/>
  <c r="N53" i="3"/>
  <c r="N54" i="3"/>
  <c r="N51" i="3"/>
  <c r="N52" i="3"/>
  <c r="Q6221" i="3"/>
  <c r="Q6219" i="3"/>
  <c r="Q6222" i="3"/>
  <c r="Q6220" i="3"/>
  <c r="O1094" i="3"/>
  <c r="O1091" i="3"/>
  <c r="O1093" i="3"/>
  <c r="O1095" i="3"/>
  <c r="O1092" i="3"/>
  <c r="O1162" i="3"/>
  <c r="O1159" i="3"/>
  <c r="O1156" i="3"/>
  <c r="O1153" i="3"/>
  <c r="O1161" i="3"/>
  <c r="O1158" i="3"/>
  <c r="O1155" i="3"/>
  <c r="O1152" i="3"/>
  <c r="O1163" i="3"/>
  <c r="O1160" i="3"/>
  <c r="O1157" i="3"/>
  <c r="O1154" i="3"/>
  <c r="O1151" i="3"/>
  <c r="M415" i="3"/>
  <c r="M412" i="3"/>
  <c r="M409" i="3"/>
  <c r="M410" i="3"/>
  <c r="M413" i="3"/>
  <c r="M411" i="3"/>
  <c r="M414" i="3"/>
  <c r="O1084" i="3"/>
  <c r="O1083" i="3"/>
  <c r="O1082" i="3"/>
  <c r="O1081" i="3"/>
  <c r="M602" i="3"/>
  <c r="M601" i="3"/>
  <c r="Q6268" i="3"/>
  <c r="Q6271" i="3"/>
  <c r="Q6266" i="3"/>
  <c r="Q6265" i="3"/>
  <c r="Q6270" i="3"/>
  <c r="Q6269" i="3"/>
  <c r="Q6267" i="3"/>
  <c r="Q6272" i="3"/>
  <c r="N1844" i="3"/>
  <c r="N1847" i="3"/>
  <c r="N1850" i="3"/>
  <c r="N1853" i="3"/>
  <c r="N1841" i="3"/>
  <c r="N1843" i="3"/>
  <c r="N1842" i="3"/>
  <c r="N1846" i="3"/>
  <c r="N1845" i="3"/>
  <c r="N1849" i="3"/>
  <c r="N1848" i="3"/>
  <c r="N1852" i="3"/>
  <c r="N1851" i="3"/>
  <c r="N1840" i="3"/>
  <c r="N5414" i="3"/>
  <c r="N5411" i="3"/>
  <c r="N5413" i="3"/>
  <c r="N5412" i="3"/>
  <c r="O1605" i="3"/>
  <c r="O1603" i="3"/>
  <c r="O1604" i="3"/>
  <c r="M586" i="3"/>
  <c r="M588" i="3"/>
  <c r="M590" i="3"/>
  <c r="M587" i="3"/>
  <c r="M589" i="3"/>
  <c r="Q2994" i="3"/>
  <c r="Q2991" i="3"/>
  <c r="Q2988" i="3"/>
  <c r="Q2995" i="3"/>
  <c r="Q2992" i="3"/>
  <c r="Q2989" i="3"/>
  <c r="Q2986" i="3"/>
  <c r="Q2987" i="3"/>
  <c r="Q2990" i="3"/>
  <c r="Q2993" i="3"/>
  <c r="Q3549" i="3"/>
  <c r="Q3546" i="3"/>
  <c r="Q3543" i="3"/>
  <c r="Q3547" i="3"/>
  <c r="Q3544" i="3"/>
  <c r="Q3548" i="3"/>
  <c r="Q3545" i="3"/>
  <c r="M443" i="3"/>
  <c r="M442" i="3"/>
  <c r="M440" i="3"/>
  <c r="M441" i="3"/>
  <c r="M444" i="3"/>
  <c r="M445" i="3"/>
  <c r="M439" i="3"/>
  <c r="M3681" i="3"/>
  <c r="M3684" i="3"/>
  <c r="M3682" i="3"/>
  <c r="M3683" i="3"/>
  <c r="M3685" i="3"/>
  <c r="M2319" i="3"/>
  <c r="M2320" i="3"/>
  <c r="Q4850" i="3"/>
  <c r="Q4849" i="3"/>
  <c r="Q4848" i="3"/>
  <c r="Q4851" i="3"/>
  <c r="Q4852" i="3"/>
  <c r="P5951" i="3"/>
  <c r="N2806" i="3"/>
  <c r="N2804" i="3"/>
  <c r="N2807" i="3"/>
  <c r="N2803" i="3"/>
  <c r="N2808" i="3"/>
  <c r="N2805" i="3"/>
  <c r="S688" i="3"/>
  <c r="M4121" i="3"/>
  <c r="M4126" i="3"/>
  <c r="M4131" i="3"/>
  <c r="M4119" i="3"/>
  <c r="M4124" i="3"/>
  <c r="M4129" i="3"/>
  <c r="M4122" i="3"/>
  <c r="M4127" i="3"/>
  <c r="M4120" i="3"/>
  <c r="M4130" i="3"/>
  <c r="M4123" i="3"/>
  <c r="M4128" i="3"/>
  <c r="M4125" i="3"/>
  <c r="N5734" i="3"/>
  <c r="N5736" i="3"/>
  <c r="N5738" i="3"/>
  <c r="N5737" i="3"/>
  <c r="N5735" i="3"/>
  <c r="N1428" i="3"/>
  <c r="N1426" i="3"/>
  <c r="N1424" i="3"/>
  <c r="N1422" i="3"/>
  <c r="N1420" i="3"/>
  <c r="N1418" i="3"/>
  <c r="N1427" i="3"/>
  <c r="N1425" i="3"/>
  <c r="N1423" i="3"/>
  <c r="N1421" i="3"/>
  <c r="N1419" i="3"/>
  <c r="N1417" i="3"/>
  <c r="N6644" i="3"/>
  <c r="P1588" i="3"/>
  <c r="P1585" i="3"/>
  <c r="P1586" i="3"/>
  <c r="P1587" i="3"/>
  <c r="M4804" i="3"/>
  <c r="M4806" i="3"/>
  <c r="M4808" i="3"/>
  <c r="M4807" i="3"/>
  <c r="M4805" i="3"/>
  <c r="N2800" i="3"/>
  <c r="N2802" i="3"/>
  <c r="N2799" i="3"/>
  <c r="N2798" i="3"/>
  <c r="N2801" i="3"/>
  <c r="M6350" i="3"/>
  <c r="N6626" i="3"/>
  <c r="O596" i="3"/>
  <c r="O595" i="3"/>
  <c r="O594" i="3"/>
  <c r="O593" i="3"/>
  <c r="O592" i="3"/>
  <c r="O591" i="3"/>
  <c r="N3840" i="3"/>
  <c r="N3844" i="3"/>
  <c r="N3841" i="3"/>
  <c r="N3839" i="3"/>
  <c r="N3842" i="3"/>
  <c r="N3843" i="3"/>
  <c r="P830" i="3"/>
  <c r="P831" i="3"/>
  <c r="P1636" i="3"/>
  <c r="P1634" i="3"/>
  <c r="P1635" i="3"/>
  <c r="N1818" i="3"/>
  <c r="N1824" i="3"/>
  <c r="N1823" i="3"/>
  <c r="N1821" i="3"/>
  <c r="N1822" i="3"/>
  <c r="N1819" i="3"/>
  <c r="N1820" i="3"/>
  <c r="Q6620" i="3"/>
  <c r="O6447" i="3"/>
  <c r="O6465" i="3"/>
  <c r="P660" i="3"/>
  <c r="P648" i="3"/>
  <c r="P2298" i="3"/>
  <c r="P2300" i="3"/>
  <c r="P2302" i="3"/>
  <c r="Q3993" i="3"/>
  <c r="Q3999" i="3"/>
  <c r="Q3991" i="3"/>
  <c r="Q4002" i="3"/>
  <c r="Q4001" i="3"/>
  <c r="Q3997" i="3"/>
  <c r="Q4000" i="3"/>
  <c r="Q3998" i="3"/>
  <c r="Q3996" i="3"/>
  <c r="Q3994" i="3"/>
  <c r="Q3992" i="3"/>
  <c r="Q3995" i="3"/>
  <c r="N217" i="3"/>
  <c r="N215" i="3"/>
  <c r="N213" i="3"/>
  <c r="N211" i="3"/>
  <c r="N216" i="3"/>
  <c r="N214" i="3"/>
  <c r="N212" i="3"/>
  <c r="N258" i="3"/>
  <c r="N255" i="3"/>
  <c r="N256" i="3"/>
  <c r="N253" i="3"/>
  <c r="N257" i="3"/>
  <c r="N254" i="3"/>
  <c r="M2634" i="3"/>
  <c r="M2638" i="3"/>
  <c r="M2645" i="3"/>
  <c r="M2631" i="3"/>
  <c r="M2635" i="3"/>
  <c r="M2642" i="3"/>
  <c r="M2646" i="3"/>
  <c r="M2632" i="3"/>
  <c r="M2639" i="3"/>
  <c r="M2643" i="3"/>
  <c r="M2636" i="3"/>
  <c r="M2640" i="3"/>
  <c r="M2644" i="3"/>
  <c r="M2633" i="3"/>
  <c r="M2637" i="3"/>
  <c r="M2641" i="3"/>
  <c r="Q6315" i="3"/>
  <c r="Q6314" i="3"/>
  <c r="Q6316" i="3"/>
  <c r="Q6318" i="3"/>
  <c r="Q6317" i="3"/>
  <c r="P670" i="3"/>
  <c r="P667" i="3"/>
  <c r="P671" i="3"/>
  <c r="P668" i="3"/>
  <c r="P672" i="3"/>
  <c r="P669" i="3"/>
  <c r="O1775" i="3"/>
  <c r="O1777" i="3"/>
  <c r="O1776" i="3"/>
  <c r="P4012" i="3"/>
  <c r="P4009" i="3"/>
  <c r="P4007" i="3"/>
  <c r="P4006" i="3"/>
  <c r="P4005" i="3"/>
  <c r="P4004" i="3"/>
  <c r="P4003" i="3"/>
  <c r="P4017" i="3"/>
  <c r="P4014" i="3"/>
  <c r="M2340" i="3"/>
  <c r="M2336" i="3"/>
  <c r="M2337" i="3"/>
  <c r="M2338" i="3"/>
  <c r="M2339" i="3"/>
  <c r="M2335" i="3"/>
  <c r="M3105" i="3"/>
  <c r="M3106" i="3"/>
  <c r="M3104" i="3"/>
  <c r="M3103" i="3"/>
  <c r="M1566" i="3"/>
  <c r="M1569" i="3"/>
  <c r="M1565" i="3"/>
  <c r="M1567" i="3"/>
  <c r="M1568" i="3"/>
  <c r="O367" i="3"/>
  <c r="O366" i="3"/>
  <c r="O365" i="3"/>
  <c r="O364" i="3"/>
  <c r="N1874" i="3"/>
  <c r="N1877" i="3"/>
  <c r="N1875" i="3"/>
  <c r="N1873" i="3"/>
  <c r="N1876" i="3"/>
  <c r="N4703" i="3"/>
  <c r="N4700" i="3"/>
  <c r="N4702" i="3"/>
  <c r="N4704" i="3"/>
  <c r="N4701" i="3"/>
  <c r="O5382" i="3"/>
  <c r="O5384" i="3"/>
  <c r="O5381" i="3"/>
  <c r="O5383" i="3"/>
  <c r="O5379" i="3"/>
  <c r="O5380" i="3"/>
  <c r="O5271" i="3"/>
  <c r="O5269" i="3"/>
  <c r="O5268" i="3"/>
  <c r="O5270" i="3"/>
  <c r="Q6530" i="3"/>
  <c r="Q6531" i="3"/>
  <c r="Q6528" i="3"/>
  <c r="Q6526" i="3"/>
  <c r="Q6527" i="3"/>
  <c r="O5026" i="3"/>
  <c r="O5027" i="3"/>
  <c r="O5025" i="3"/>
  <c r="O5028" i="3"/>
  <c r="N5281" i="3"/>
  <c r="N5278" i="3"/>
  <c r="N5279" i="3"/>
  <c r="N5282" i="3"/>
  <c r="N5280" i="3"/>
  <c r="N5283" i="3"/>
  <c r="M3392" i="3"/>
  <c r="M3398" i="3"/>
  <c r="M3393" i="3"/>
  <c r="M3395" i="3"/>
  <c r="M3397" i="3"/>
  <c r="M3394" i="3"/>
  <c r="M3396" i="3"/>
  <c r="M3391" i="3"/>
  <c r="Q5851" i="3"/>
  <c r="Q5852" i="3"/>
  <c r="Q5854" i="3"/>
  <c r="Q5853" i="3"/>
  <c r="N3814" i="3"/>
  <c r="N3816" i="3"/>
  <c r="N3815" i="3"/>
  <c r="N6112" i="3"/>
  <c r="N6110" i="3"/>
  <c r="N6113" i="3"/>
  <c r="N6120" i="3"/>
  <c r="N6115" i="3"/>
  <c r="N6119" i="3"/>
  <c r="N6117" i="3"/>
  <c r="N6116" i="3"/>
  <c r="N6118" i="3"/>
  <c r="N6111" i="3"/>
  <c r="N6114" i="3"/>
  <c r="O6418" i="3"/>
  <c r="O6419" i="3"/>
  <c r="O6421" i="3"/>
  <c r="O6422" i="3"/>
  <c r="Q6651" i="3"/>
  <c r="Q6649" i="3"/>
  <c r="Q6645" i="3"/>
  <c r="Q6646" i="3"/>
  <c r="N5488" i="3"/>
  <c r="N5492" i="3"/>
  <c r="N5490" i="3"/>
  <c r="N5493" i="3"/>
  <c r="N5491" i="3"/>
  <c r="N5489" i="3"/>
  <c r="N5487" i="3"/>
  <c r="Q2831" i="3"/>
  <c r="Q2824" i="3"/>
  <c r="Q2822" i="3"/>
  <c r="Q2827" i="3"/>
  <c r="Q2835" i="3"/>
  <c r="Q2833" i="3"/>
  <c r="Q2830" i="3"/>
  <c r="Q2841" i="3"/>
  <c r="Q2843" i="3"/>
  <c r="Q2836" i="3"/>
  <c r="Q2828" i="3"/>
  <c r="Q2825" i="3"/>
  <c r="Q2826" i="3"/>
  <c r="Q2834" i="3"/>
  <c r="Q2839" i="3"/>
  <c r="Q2832" i="3"/>
  <c r="Q2842" i="3"/>
  <c r="Q2823" i="3"/>
  <c r="Q2840" i="3"/>
  <c r="Q2838" i="3"/>
  <c r="Q2829" i="3"/>
  <c r="Q2837" i="3"/>
  <c r="N5954" i="3"/>
  <c r="N5957" i="3"/>
  <c r="N5958" i="3"/>
  <c r="N5952" i="3"/>
  <c r="N5959" i="3"/>
  <c r="N5953" i="3"/>
  <c r="N5955" i="3"/>
  <c r="N5956" i="3"/>
  <c r="N3341" i="3"/>
  <c r="N3343" i="3"/>
  <c r="N3344" i="3"/>
  <c r="N3342" i="3"/>
  <c r="N4253" i="3"/>
  <c r="N4260" i="3"/>
  <c r="N4258" i="3"/>
  <c r="N4256" i="3"/>
  <c r="N4249" i="3"/>
  <c r="N4254" i="3"/>
  <c r="N4252" i="3"/>
  <c r="N4255" i="3"/>
  <c r="N4259" i="3"/>
  <c r="N4250" i="3"/>
  <c r="N4257" i="3"/>
  <c r="N4251" i="3"/>
  <c r="M2078" i="3"/>
  <c r="M2082" i="3"/>
  <c r="M2079" i="3"/>
  <c r="M2076" i="3"/>
  <c r="M2083" i="3"/>
  <c r="M2080" i="3"/>
  <c r="M2077" i="3"/>
  <c r="M2081" i="3"/>
  <c r="Q5389" i="3"/>
  <c r="Q5391" i="3"/>
  <c r="Q5387" i="3"/>
  <c r="Q5390" i="3"/>
  <c r="Q5388" i="3"/>
  <c r="Q5386" i="3"/>
  <c r="Q5392" i="3"/>
  <c r="Q5385" i="3"/>
  <c r="O3125" i="3"/>
  <c r="O3124" i="3"/>
  <c r="O3123" i="3"/>
  <c r="O3122" i="3"/>
  <c r="O3121" i="3"/>
  <c r="O3120" i="3"/>
  <c r="O3119" i="3"/>
  <c r="O6337" i="3"/>
  <c r="O6339" i="3"/>
  <c r="O6331" i="3"/>
  <c r="O6328" i="3"/>
  <c r="O6333" i="3"/>
  <c r="O6319" i="3"/>
  <c r="O6324" i="3"/>
  <c r="O6336" i="3"/>
  <c r="O6332" i="3"/>
  <c r="O6321" i="3"/>
  <c r="O6323" i="3"/>
  <c r="O6325" i="3"/>
  <c r="O6341" i="3"/>
  <c r="O6335" i="3"/>
  <c r="O6326" i="3"/>
  <c r="O6320" i="3"/>
  <c r="O6330" i="3"/>
  <c r="O6327" i="3"/>
  <c r="O6338" i="3"/>
  <c r="O6340" i="3"/>
  <c r="O6322" i="3"/>
  <c r="O6329" i="3"/>
  <c r="Q5805" i="3"/>
  <c r="Q5807" i="3"/>
  <c r="Q5806" i="3"/>
  <c r="Q5802" i="3"/>
  <c r="Q5804" i="3"/>
  <c r="Q5803" i="3"/>
  <c r="Q4186" i="3"/>
  <c r="Q4187" i="3"/>
  <c r="Q4183" i="3"/>
  <c r="Q4184" i="3"/>
  <c r="Q4189" i="3"/>
  <c r="Q4182" i="3"/>
  <c r="Q4191" i="3"/>
  <c r="Q4194" i="3"/>
  <c r="Q4185" i="3"/>
  <c r="Q4192" i="3"/>
  <c r="Q4193" i="3"/>
  <c r="Q4190" i="3"/>
  <c r="Q4181" i="3"/>
  <c r="Q4188" i="3"/>
  <c r="M5442" i="3"/>
  <c r="M5439" i="3"/>
  <c r="M5440" i="3"/>
  <c r="M5441" i="3"/>
  <c r="M5438" i="3"/>
  <c r="M5805" i="3"/>
  <c r="M5803" i="3"/>
  <c r="M5806" i="3"/>
  <c r="M5807" i="3"/>
  <c r="M5802" i="3"/>
  <c r="M5804" i="3"/>
  <c r="P4339" i="3"/>
  <c r="Q2983" i="3"/>
  <c r="Q2981" i="3"/>
  <c r="Q2984" i="3"/>
  <c r="Q2979" i="3"/>
  <c r="Q2982" i="3"/>
  <c r="Q2985" i="3"/>
  <c r="Q2980" i="3"/>
  <c r="Q6134" i="3"/>
  <c r="Q6132" i="3"/>
  <c r="Q6130" i="3"/>
  <c r="Q6128" i="3"/>
  <c r="Q6135" i="3"/>
  <c r="Q6133" i="3"/>
  <c r="Q6131" i="3"/>
  <c r="Q6129" i="3"/>
  <c r="O1254" i="3"/>
  <c r="O1252" i="3"/>
  <c r="O1250" i="3"/>
  <c r="O1248" i="3"/>
  <c r="O1246" i="3"/>
  <c r="O1244" i="3"/>
  <c r="O1242" i="3"/>
  <c r="O1240" i="3"/>
  <c r="O1255" i="3"/>
  <c r="O1253" i="3"/>
  <c r="O1251" i="3"/>
  <c r="O1249" i="3"/>
  <c r="O1247" i="3"/>
  <c r="O1245" i="3"/>
  <c r="O1243" i="3"/>
  <c r="O1241" i="3"/>
  <c r="O1239" i="3"/>
  <c r="Q5997" i="3"/>
  <c r="Q6001" i="3"/>
  <c r="Q6002" i="3"/>
  <c r="Q6000" i="3"/>
  <c r="Q5995" i="3"/>
  <c r="Q5993" i="3"/>
  <c r="Q5994" i="3"/>
  <c r="Q5999" i="3"/>
  <c r="Q5996" i="3"/>
  <c r="Q5998" i="3"/>
  <c r="M2600" i="3"/>
  <c r="M2597" i="3"/>
  <c r="M2599" i="3"/>
  <c r="M2603" i="3"/>
  <c r="M2605" i="3"/>
  <c r="M2598" i="3"/>
  <c r="M2596" i="3"/>
  <c r="M2601" i="3"/>
  <c r="M2604" i="3"/>
  <c r="M2609" i="3"/>
  <c r="M2607" i="3"/>
  <c r="M2611" i="3"/>
  <c r="M2610" i="3"/>
  <c r="M2608" i="3"/>
  <c r="M2606" i="3"/>
  <c r="M2602" i="3"/>
  <c r="Q1703" i="3"/>
  <c r="Q1705" i="3"/>
  <c r="Q1707" i="3"/>
  <c r="Q1709" i="3"/>
  <c r="Q1711" i="3"/>
  <c r="Q1706" i="3"/>
  <c r="Q1708" i="3"/>
  <c r="Q1710" i="3"/>
  <c r="Q1712" i="3"/>
  <c r="Q1704" i="3"/>
  <c r="N6253" i="3"/>
  <c r="N6264" i="3"/>
  <c r="N6251" i="3"/>
  <c r="N6259" i="3"/>
  <c r="N6252" i="3"/>
  <c r="N6261" i="3"/>
  <c r="N6260" i="3"/>
  <c r="N6263" i="3"/>
  <c r="N6262" i="3"/>
  <c r="N6255" i="3"/>
  <c r="N6258" i="3"/>
  <c r="N6257" i="3"/>
  <c r="N6254" i="3"/>
  <c r="N6256" i="3"/>
  <c r="N2600" i="3"/>
  <c r="N2604" i="3"/>
  <c r="N2608" i="3"/>
  <c r="N2610" i="3"/>
  <c r="N2603" i="3"/>
  <c r="N2601" i="3"/>
  <c r="N2606" i="3"/>
  <c r="N2599" i="3"/>
  <c r="N2609" i="3"/>
  <c r="N2611" i="3"/>
  <c r="N2607" i="3"/>
  <c r="N2605" i="3"/>
  <c r="N2596" i="3"/>
  <c r="N2598" i="3"/>
  <c r="N2597" i="3"/>
  <c r="N2602" i="3"/>
  <c r="M2977" i="3"/>
  <c r="M2974" i="3"/>
  <c r="M2978" i="3"/>
  <c r="M2975" i="3"/>
  <c r="M2976" i="3"/>
  <c r="P3572" i="3"/>
  <c r="O2978" i="3"/>
  <c r="O2975" i="3"/>
  <c r="O2976" i="3"/>
  <c r="O2974" i="3"/>
  <c r="O2977" i="3"/>
  <c r="O3459" i="3"/>
  <c r="O3460" i="3"/>
  <c r="O3461" i="3"/>
  <c r="O3463" i="3"/>
  <c r="O3462" i="3"/>
  <c r="Q5731" i="3"/>
  <c r="Q5733" i="3"/>
  <c r="Q5730" i="3"/>
  <c r="Q5732" i="3"/>
  <c r="Q5729" i="3"/>
  <c r="O1034" i="3"/>
  <c r="O1031" i="3"/>
  <c r="O1028" i="3"/>
  <c r="O1025" i="3"/>
  <c r="O1032" i="3"/>
  <c r="O1029" i="3"/>
  <c r="O1026" i="3"/>
  <c r="O1033" i="3"/>
  <c r="O1030" i="3"/>
  <c r="O1027" i="3"/>
  <c r="M3304" i="3"/>
  <c r="M3300" i="3"/>
  <c r="M3305" i="3"/>
  <c r="M3301" i="3"/>
  <c r="M3302" i="3"/>
  <c r="M3299" i="3"/>
  <c r="M3303" i="3"/>
  <c r="P1692" i="3"/>
  <c r="P1694" i="3"/>
  <c r="P1702" i="3"/>
  <c r="P1695" i="3"/>
  <c r="M524" i="3"/>
  <c r="M521" i="3"/>
  <c r="M518" i="3"/>
  <c r="M519" i="3"/>
  <c r="M522" i="3"/>
  <c r="M525" i="3"/>
  <c r="M517" i="3"/>
  <c r="M523" i="3"/>
  <c r="M520" i="3"/>
  <c r="O1730" i="3"/>
  <c r="O1733" i="3"/>
  <c r="O1729" i="3"/>
  <c r="O1731" i="3"/>
  <c r="O1732" i="3"/>
  <c r="Q3056" i="3"/>
  <c r="Q3061" i="3"/>
  <c r="Q3059" i="3"/>
  <c r="Q3062" i="3"/>
  <c r="Q3057" i="3"/>
  <c r="Q3055" i="3"/>
  <c r="Q3058" i="3"/>
  <c r="Q3060" i="3"/>
  <c r="N1260" i="3"/>
  <c r="N1257" i="3"/>
  <c r="N1261" i="3"/>
  <c r="N1256" i="3"/>
  <c r="N1258" i="3"/>
  <c r="N1259" i="3"/>
  <c r="Q4334" i="3"/>
  <c r="Q4335" i="3"/>
  <c r="Q4330" i="3"/>
  <c r="Q4331" i="3"/>
  <c r="Q4328" i="3"/>
  <c r="Q4337" i="3"/>
  <c r="Q4333" i="3"/>
  <c r="Q4338" i="3"/>
  <c r="Q4329" i="3"/>
  <c r="Q4336" i="3"/>
  <c r="Q4332" i="3"/>
  <c r="Q2190" i="3"/>
  <c r="Q2187" i="3"/>
  <c r="Q2191" i="3"/>
  <c r="Q2188" i="3"/>
  <c r="Q2189" i="3"/>
  <c r="M2179" i="3"/>
  <c r="M2181" i="3"/>
  <c r="M2180" i="3"/>
  <c r="M2183" i="3"/>
  <c r="M2182" i="3"/>
  <c r="M1144" i="3"/>
  <c r="M1140" i="3"/>
  <c r="M1136" i="3"/>
  <c r="M1143" i="3"/>
  <c r="M1139" i="3"/>
  <c r="M1135" i="3"/>
  <c r="M1138" i="3"/>
  <c r="M1133" i="3"/>
  <c r="M1142" i="3"/>
  <c r="M1137" i="3"/>
  <c r="M1146" i="3"/>
  <c r="M1141" i="3"/>
  <c r="M1145" i="3"/>
  <c r="M1134" i="3"/>
  <c r="Q1264" i="3"/>
  <c r="Q1263" i="3"/>
  <c r="Q1262" i="3"/>
  <c r="M3645" i="3"/>
  <c r="M3643" i="3"/>
  <c r="M3652" i="3"/>
  <c r="M3650" i="3"/>
  <c r="M3648" i="3"/>
  <c r="M3651" i="3"/>
  <c r="M3646" i="3"/>
  <c r="M3649" i="3"/>
  <c r="M3644" i="3"/>
  <c r="M3647" i="3"/>
  <c r="M3642" i="3"/>
  <c r="O325" i="3"/>
  <c r="O327" i="3"/>
  <c r="O328" i="3"/>
  <c r="O326" i="3"/>
  <c r="O1971" i="3"/>
  <c r="O1970" i="3"/>
  <c r="O1968" i="3"/>
  <c r="O1972" i="3"/>
  <c r="O1969" i="3"/>
  <c r="O1973" i="3"/>
  <c r="O3631" i="3"/>
  <c r="O3624" i="3"/>
  <c r="O3629" i="3"/>
  <c r="O3627" i="3"/>
  <c r="O3625" i="3"/>
  <c r="O3628" i="3"/>
  <c r="O3626" i="3"/>
  <c r="O3623" i="3"/>
  <c r="O3630" i="3"/>
  <c r="O1633" i="3"/>
  <c r="O1631" i="3"/>
  <c r="O1636" i="3"/>
  <c r="O1635" i="3"/>
  <c r="O1634" i="3"/>
  <c r="O1632" i="3"/>
  <c r="M1121" i="3"/>
  <c r="M1118" i="3"/>
  <c r="M1120" i="3"/>
  <c r="M1119" i="3"/>
  <c r="Q56" i="3"/>
  <c r="Q53" i="3"/>
  <c r="Q54" i="3"/>
  <c r="Q52" i="3"/>
  <c r="Q51" i="3"/>
  <c r="Q55" i="3"/>
  <c r="O6221" i="3"/>
  <c r="O6220" i="3"/>
  <c r="O6219" i="3"/>
  <c r="O6222" i="3"/>
  <c r="Q413" i="3"/>
  <c r="Q410" i="3"/>
  <c r="Q414" i="3"/>
  <c r="Q411" i="3"/>
  <c r="Q409" i="3"/>
  <c r="Q415" i="3"/>
  <c r="Q412" i="3"/>
  <c r="N1094" i="3"/>
  <c r="N1091" i="3"/>
  <c r="N1093" i="3"/>
  <c r="N1095" i="3"/>
  <c r="N1092" i="3"/>
  <c r="P413" i="3"/>
  <c r="P411" i="3"/>
  <c r="N1082" i="3"/>
  <c r="N1084" i="3"/>
  <c r="N1083" i="3"/>
  <c r="N1081" i="3"/>
  <c r="N2809" i="3"/>
  <c r="N2813" i="3"/>
  <c r="N2811" i="3"/>
  <c r="N2812" i="3"/>
  <c r="N2810" i="3"/>
  <c r="N5125" i="3"/>
  <c r="N5120" i="3"/>
  <c r="N5127" i="3"/>
  <c r="N5122" i="3"/>
  <c r="N5117" i="3"/>
  <c r="N5124" i="3"/>
  <c r="N5119" i="3"/>
  <c r="N5126" i="3"/>
  <c r="N5128" i="3"/>
  <c r="N5123" i="3"/>
  <c r="N5118" i="3"/>
  <c r="N5121" i="3"/>
  <c r="Q1845" i="3"/>
  <c r="Q1848" i="3"/>
  <c r="Q1851" i="3"/>
  <c r="Q1842" i="3"/>
  <c r="Q1844" i="3"/>
  <c r="Q1852" i="3"/>
  <c r="Q1847" i="3"/>
  <c r="Q1850" i="3"/>
  <c r="Q1840" i="3"/>
  <c r="Q1853" i="3"/>
  <c r="Q1843" i="3"/>
  <c r="Q1846" i="3"/>
  <c r="Q1841" i="3"/>
  <c r="Q1849" i="3"/>
  <c r="O5411" i="3"/>
  <c r="O5413" i="3"/>
  <c r="O5414" i="3"/>
  <c r="O5412" i="3"/>
  <c r="P609" i="3"/>
  <c r="Q1009" i="3"/>
  <c r="Q1005" i="3"/>
  <c r="Q1001" i="3"/>
  <c r="Q997" i="3"/>
  <c r="Q1008" i="3"/>
  <c r="Q1004" i="3"/>
  <c r="Q1000" i="3"/>
  <c r="Q1003" i="3"/>
  <c r="Q1010" i="3"/>
  <c r="Q1002" i="3"/>
  <c r="Q1007" i="3"/>
  <c r="Q999" i="3"/>
  <c r="Q1006" i="3"/>
  <c r="Q998" i="3"/>
  <c r="N4265" i="3"/>
  <c r="N4262" i="3"/>
  <c r="N4266" i="3"/>
  <c r="N4261" i="3"/>
  <c r="N4269" i="3"/>
  <c r="N4263" i="3"/>
  <c r="N4268" i="3"/>
  <c r="N4267" i="3"/>
  <c r="N4264" i="3"/>
  <c r="O588" i="3"/>
  <c r="O590" i="3"/>
  <c r="O586" i="3"/>
  <c r="O587" i="3"/>
  <c r="O589" i="3"/>
  <c r="M2993" i="3"/>
  <c r="M2990" i="3"/>
  <c r="M2987" i="3"/>
  <c r="M2994" i="3"/>
  <c r="M2991" i="3"/>
  <c r="M2988" i="3"/>
  <c r="M2986" i="3"/>
  <c r="M2989" i="3"/>
  <c r="M2992" i="3"/>
  <c r="M2995" i="3"/>
  <c r="M3548" i="3"/>
  <c r="M3545" i="3"/>
  <c r="M3549" i="3"/>
  <c r="M3546" i="3"/>
  <c r="M3543" i="3"/>
  <c r="M3547" i="3"/>
  <c r="M3544" i="3"/>
  <c r="O3681" i="3"/>
  <c r="O3683" i="3"/>
  <c r="O3684" i="3"/>
  <c r="O3685" i="3"/>
  <c r="O3682" i="3"/>
  <c r="N2319" i="3"/>
  <c r="N2320" i="3"/>
  <c r="O4850" i="3"/>
  <c r="O4849" i="3"/>
  <c r="O4848" i="3"/>
  <c r="O4852" i="3"/>
  <c r="O4851" i="3"/>
  <c r="N3656" i="3"/>
  <c r="N3653" i="3"/>
  <c r="N3655" i="3"/>
  <c r="N3654" i="3"/>
  <c r="Q5229" i="3"/>
  <c r="Q5232" i="3"/>
  <c r="Q5230" i="3"/>
  <c r="Q5233" i="3"/>
  <c r="Q5234" i="3"/>
  <c r="Q5231" i="3"/>
  <c r="P5703" i="3"/>
  <c r="P5700" i="3"/>
  <c r="O2741" i="3"/>
  <c r="O2738" i="3"/>
  <c r="O2735" i="3"/>
  <c r="O2742" i="3"/>
  <c r="O2739" i="3"/>
  <c r="O2736" i="3"/>
  <c r="O2743" i="3"/>
  <c r="O2740" i="3"/>
  <c r="O2737" i="3"/>
  <c r="O2734" i="3"/>
  <c r="Q5736" i="3"/>
  <c r="Q5734" i="3"/>
  <c r="Q5738" i="3"/>
  <c r="Q5735" i="3"/>
  <c r="Q5737" i="3"/>
  <c r="O1427" i="3"/>
  <c r="O1425" i="3"/>
  <c r="O1423" i="3"/>
  <c r="O1421" i="3"/>
  <c r="O1419" i="3"/>
  <c r="O1417" i="3"/>
  <c r="O1428" i="3"/>
  <c r="O1426" i="3"/>
  <c r="O1424" i="3"/>
  <c r="O1422" i="3"/>
  <c r="O1420" i="3"/>
  <c r="O1418" i="3"/>
  <c r="N6518" i="3"/>
  <c r="M1588" i="3"/>
  <c r="M1585" i="3"/>
  <c r="M1586" i="3"/>
  <c r="M1587" i="3"/>
  <c r="Q5661" i="3"/>
  <c r="Q5659" i="3"/>
  <c r="Q5663" i="3"/>
  <c r="Q5665" i="3"/>
  <c r="Q5660" i="3"/>
  <c r="Q5664" i="3"/>
  <c r="Q5662" i="3"/>
  <c r="Q5658" i="3"/>
  <c r="N6538" i="3"/>
  <c r="M2798" i="3"/>
  <c r="M2800" i="3"/>
  <c r="M2802" i="3"/>
  <c r="M2799" i="3"/>
  <c r="M2801" i="3"/>
  <c r="Q252" i="3"/>
  <c r="Q249" i="3"/>
  <c r="Q250" i="3"/>
  <c r="Q251" i="3"/>
  <c r="Q248" i="3"/>
  <c r="Q4087" i="3"/>
  <c r="Q4084" i="3"/>
  <c r="Q4081" i="3"/>
  <c r="Q4088" i="3"/>
  <c r="Q4085" i="3"/>
  <c r="Q4082" i="3"/>
  <c r="Q4089" i="3"/>
  <c r="Q4086" i="3"/>
  <c r="Q4083" i="3"/>
  <c r="Q4080" i="3"/>
  <c r="O4157" i="3"/>
  <c r="O4159" i="3"/>
  <c r="O4161" i="3"/>
  <c r="O4158" i="3"/>
  <c r="O4160" i="3"/>
  <c r="O5494" i="3"/>
  <c r="O5495" i="3"/>
  <c r="P5165" i="3"/>
  <c r="P5166" i="3"/>
  <c r="P5168" i="3"/>
  <c r="P5169" i="3"/>
  <c r="O3664" i="3"/>
  <c r="O3665" i="3"/>
  <c r="O3660" i="3"/>
  <c r="O3662" i="3"/>
  <c r="O3658" i="3"/>
  <c r="O3657" i="3"/>
  <c r="O3659" i="3"/>
  <c r="O3663" i="3"/>
  <c r="O3661" i="3"/>
  <c r="Q1810" i="3"/>
  <c r="Q1811" i="3"/>
  <c r="S3029" i="3"/>
  <c r="S3026" i="3"/>
  <c r="S3030" i="3"/>
  <c r="S3023" i="3"/>
  <c r="S3027" i="3"/>
  <c r="S3024" i="3"/>
  <c r="S3028" i="3"/>
  <c r="S3025" i="3"/>
  <c r="Q4006" i="3"/>
  <c r="Q4013" i="3"/>
  <c r="Q4015" i="3"/>
  <c r="Q4004" i="3"/>
  <c r="Q4009" i="3"/>
  <c r="Q4003" i="3"/>
  <c r="Q4018" i="3"/>
  <c r="Q4016" i="3"/>
  <c r="Q4011" i="3"/>
  <c r="Q4005" i="3"/>
  <c r="Q4014" i="3"/>
  <c r="Q4012" i="3"/>
  <c r="Q4019" i="3"/>
  <c r="Q4010" i="3"/>
  <c r="Q4007" i="3"/>
  <c r="Q4008" i="3"/>
  <c r="Q4017" i="3"/>
  <c r="O5932" i="3"/>
  <c r="O5933" i="3"/>
  <c r="O5934" i="3"/>
  <c r="O755" i="3"/>
  <c r="O753" i="3"/>
  <c r="O751" i="3"/>
  <c r="O754" i="3"/>
  <c r="O752" i="3"/>
  <c r="M1975" i="3"/>
  <c r="M1977" i="3"/>
  <c r="M1974" i="3"/>
  <c r="M1976" i="3"/>
  <c r="N35" i="3"/>
  <c r="N34" i="3"/>
  <c r="N32" i="3"/>
  <c r="N33" i="3"/>
  <c r="Q5215" i="3"/>
  <c r="Q5210" i="3"/>
  <c r="Q5199" i="3"/>
  <c r="Q5201" i="3"/>
  <c r="Q5204" i="3"/>
  <c r="Q5197" i="3"/>
  <c r="Q5208" i="3"/>
  <c r="Q5205" i="3"/>
  <c r="Q5196" i="3"/>
  <c r="Q5206" i="3"/>
  <c r="Q5202" i="3"/>
  <c r="Q5200" i="3"/>
  <c r="Q5195" i="3"/>
  <c r="Q5203" i="3"/>
  <c r="Q5207" i="3"/>
  <c r="Q5214" i="3"/>
  <c r="Q5213" i="3"/>
  <c r="Q5212" i="3"/>
  <c r="Q5198" i="3"/>
  <c r="Q5211" i="3"/>
  <c r="Q5209" i="3"/>
  <c r="M2550" i="3"/>
  <c r="M2548" i="3"/>
  <c r="M2547" i="3"/>
  <c r="M2549" i="3"/>
  <c r="O1236" i="3"/>
  <c r="O1233" i="3"/>
  <c r="O1237" i="3"/>
  <c r="O1232" i="3"/>
  <c r="O1234" i="3"/>
  <c r="O1231" i="3"/>
  <c r="O1238" i="3"/>
  <c r="O1235" i="3"/>
  <c r="P3665" i="3"/>
  <c r="P3660" i="3"/>
  <c r="P3663" i="3"/>
  <c r="P3661" i="3"/>
  <c r="P3664" i="3"/>
  <c r="P3657" i="3"/>
  <c r="P3658" i="3"/>
  <c r="P3662" i="3"/>
  <c r="P3659" i="3"/>
  <c r="O6449" i="3"/>
  <c r="P5380" i="3"/>
  <c r="N816" i="3"/>
  <c r="N813" i="3"/>
  <c r="N810" i="3"/>
  <c r="N807" i="3"/>
  <c r="N817" i="3"/>
  <c r="N814" i="3"/>
  <c r="N811" i="3"/>
  <c r="N808" i="3"/>
  <c r="N818" i="3"/>
  <c r="N815" i="3"/>
  <c r="N812" i="3"/>
  <c r="N809" i="3"/>
  <c r="N806" i="3"/>
  <c r="N2420" i="3"/>
  <c r="N2402" i="3"/>
  <c r="N2415" i="3"/>
  <c r="N2416" i="3"/>
  <c r="N2417" i="3"/>
  <c r="N2412" i="3"/>
  <c r="N2413" i="3"/>
  <c r="N2414" i="3"/>
  <c r="N2409" i="3"/>
  <c r="N2410" i="3"/>
  <c r="N2411" i="3"/>
  <c r="N2406" i="3"/>
  <c r="N2407" i="3"/>
  <c r="N2408" i="3"/>
  <c r="N2421" i="3"/>
  <c r="N2403" i="3"/>
  <c r="N2422" i="3"/>
  <c r="N2404" i="3"/>
  <c r="N2423" i="3"/>
  <c r="N2405" i="3"/>
  <c r="N2418" i="3"/>
  <c r="N2419" i="3"/>
  <c r="Q2301" i="3"/>
  <c r="Q2298" i="3"/>
  <c r="Q2302" i="3"/>
  <c r="Q2299" i="3"/>
  <c r="Q2300" i="3"/>
  <c r="M3832" i="3"/>
  <c r="M3829" i="3"/>
  <c r="M3828" i="3"/>
  <c r="M3830" i="3"/>
  <c r="M3827" i="3"/>
  <c r="M3831" i="3"/>
  <c r="M3833" i="3"/>
  <c r="O217" i="3"/>
  <c r="O215" i="3"/>
  <c r="O213" i="3"/>
  <c r="O211" i="3"/>
  <c r="O216" i="3"/>
  <c r="O214" i="3"/>
  <c r="O212" i="3"/>
  <c r="N2554" i="3"/>
  <c r="N2556" i="3"/>
  <c r="N2558" i="3"/>
  <c r="N2551" i="3"/>
  <c r="N2553" i="3"/>
  <c r="N2555" i="3"/>
  <c r="N2552" i="3"/>
  <c r="N2560" i="3"/>
  <c r="N2557" i="3"/>
  <c r="N2559" i="3"/>
  <c r="Q5328" i="3"/>
  <c r="Q5325" i="3"/>
  <c r="Q5326" i="3"/>
  <c r="Q5324" i="3"/>
  <c r="Q5327" i="3"/>
  <c r="Q541" i="3"/>
  <c r="Q539" i="3"/>
  <c r="Q538" i="3"/>
  <c r="Q540" i="3"/>
  <c r="O2641" i="3"/>
  <c r="O2634" i="3"/>
  <c r="O2636" i="3"/>
  <c r="O2638" i="3"/>
  <c r="O2631" i="3"/>
  <c r="O2633" i="3"/>
  <c r="O2635" i="3"/>
  <c r="O2646" i="3"/>
  <c r="O2632" i="3"/>
  <c r="O2643" i="3"/>
  <c r="O2645" i="3"/>
  <c r="O2640" i="3"/>
  <c r="O2642" i="3"/>
  <c r="O2644" i="3"/>
  <c r="O2637" i="3"/>
  <c r="O2639" i="3"/>
  <c r="O6316" i="3"/>
  <c r="O6318" i="3"/>
  <c r="O6314" i="3"/>
  <c r="O6317" i="3"/>
  <c r="O6315" i="3"/>
  <c r="O2471" i="3"/>
  <c r="O2472" i="3"/>
  <c r="O2469" i="3"/>
  <c r="O2473" i="3"/>
  <c r="O2470" i="3"/>
  <c r="O2467" i="3"/>
  <c r="O2468" i="3"/>
  <c r="N5686" i="3"/>
  <c r="N5689" i="3"/>
  <c r="N5687" i="3"/>
  <c r="N5688" i="3"/>
  <c r="N5685" i="3"/>
  <c r="Q1775" i="3"/>
  <c r="Q1776" i="3"/>
  <c r="Q1777" i="3"/>
  <c r="Q4063" i="3"/>
  <c r="Q4064" i="3"/>
  <c r="Q4065" i="3"/>
  <c r="Q4062" i="3"/>
  <c r="N2340" i="3"/>
  <c r="N2336" i="3"/>
  <c r="N2338" i="3"/>
  <c r="N2339" i="3"/>
  <c r="N2337" i="3"/>
  <c r="N2335" i="3"/>
  <c r="N1566" i="3"/>
  <c r="N1569" i="3"/>
  <c r="N1567" i="3"/>
  <c r="N1565" i="3"/>
  <c r="N1568" i="3"/>
  <c r="O1745" i="3"/>
  <c r="O1744" i="3"/>
  <c r="O1876" i="3"/>
  <c r="O1874" i="3"/>
  <c r="O1877" i="3"/>
  <c r="O1875" i="3"/>
  <c r="O1873" i="3"/>
  <c r="M4701" i="3"/>
  <c r="M4700" i="3"/>
  <c r="M4703" i="3"/>
  <c r="M4704" i="3"/>
  <c r="M4702" i="3"/>
  <c r="N4994" i="3"/>
  <c r="N4993" i="3"/>
  <c r="Q5270" i="3"/>
  <c r="Q5269" i="3"/>
  <c r="Q5271" i="3"/>
  <c r="Q5268" i="3"/>
  <c r="N6527" i="3"/>
  <c r="N6528" i="3"/>
  <c r="N6530" i="3"/>
  <c r="N6531" i="3"/>
  <c r="N6529" i="3"/>
  <c r="Q5027" i="3"/>
  <c r="Q5025" i="3"/>
  <c r="Q5028" i="3"/>
  <c r="Q5026" i="3"/>
  <c r="M6491" i="3"/>
  <c r="M6488" i="3"/>
  <c r="M6490" i="3"/>
  <c r="M6489" i="3"/>
  <c r="O2847" i="3"/>
  <c r="O2848" i="3"/>
  <c r="O2844" i="3"/>
  <c r="O2845" i="3"/>
  <c r="O2849" i="3"/>
  <c r="O2846" i="3"/>
  <c r="Q5824" i="3"/>
  <c r="Q5822" i="3"/>
  <c r="Q5821" i="3"/>
  <c r="Q5823" i="3"/>
  <c r="Q5819" i="3"/>
  <c r="Q5820" i="3"/>
  <c r="N5645" i="3"/>
  <c r="N5646" i="3"/>
  <c r="N5649" i="3"/>
  <c r="N5650" i="3"/>
  <c r="N5647" i="3"/>
  <c r="N5651" i="3"/>
  <c r="N5648" i="3"/>
  <c r="N5854" i="3"/>
  <c r="N5853" i="3"/>
  <c r="N5852" i="3"/>
  <c r="N5851" i="3"/>
  <c r="M3814" i="3"/>
  <c r="M3816" i="3"/>
  <c r="M3815" i="3"/>
  <c r="N6647" i="3"/>
  <c r="N6651" i="3"/>
  <c r="O5490" i="3"/>
  <c r="O5493" i="3"/>
  <c r="O5488" i="3"/>
  <c r="O5489" i="3"/>
  <c r="O5487" i="3"/>
  <c r="O5491" i="3"/>
  <c r="O5492" i="3"/>
  <c r="O2824" i="3"/>
  <c r="O2829" i="3"/>
  <c r="O2822" i="3"/>
  <c r="O2837" i="3"/>
  <c r="O2835" i="3"/>
  <c r="O2832" i="3"/>
  <c r="O2827" i="3"/>
  <c r="O2843" i="3"/>
  <c r="O2838" i="3"/>
  <c r="O2830" i="3"/>
  <c r="O2828" i="3"/>
  <c r="O2836" i="3"/>
  <c r="O2841" i="3"/>
  <c r="O2834" i="3"/>
  <c r="O2825" i="3"/>
  <c r="O2839" i="3"/>
  <c r="O2823" i="3"/>
  <c r="O2842" i="3"/>
  <c r="O2840" i="3"/>
  <c r="O2831" i="3"/>
  <c r="O2833" i="3"/>
  <c r="O2826" i="3"/>
  <c r="S5942" i="3"/>
  <c r="S5941" i="3"/>
  <c r="M4260" i="3"/>
  <c r="M4258" i="3"/>
  <c r="M4259" i="3"/>
  <c r="M4256" i="3"/>
  <c r="M4257" i="3"/>
  <c r="M4254" i="3"/>
  <c r="M4255" i="3"/>
  <c r="M4252" i="3"/>
  <c r="M4253" i="3"/>
  <c r="M4250" i="3"/>
  <c r="M4251" i="3"/>
  <c r="M4249" i="3"/>
  <c r="Q2076" i="3"/>
  <c r="Q2083" i="3"/>
  <c r="Q2082" i="3"/>
  <c r="Q2080" i="3"/>
  <c r="Q2077" i="3"/>
  <c r="Q2079" i="3"/>
  <c r="Q2081" i="3"/>
  <c r="Q2078" i="3"/>
  <c r="O2979" i="3"/>
  <c r="O2980" i="3"/>
  <c r="O2985" i="3"/>
  <c r="O2983" i="3"/>
  <c r="O2981" i="3"/>
  <c r="O2984" i="3"/>
  <c r="O2982" i="3"/>
  <c r="Q6321" i="3"/>
  <c r="Q6332" i="3"/>
  <c r="Q6340" i="3"/>
  <c r="Q6334" i="3"/>
  <c r="Q6341" i="3"/>
  <c r="Q6324" i="3"/>
  <c r="Q6327" i="3"/>
  <c r="Q6331" i="3"/>
  <c r="Q6333" i="3"/>
  <c r="Q6328" i="3"/>
  <c r="Q6325" i="3"/>
  <c r="Q6337" i="3"/>
  <c r="Q6322" i="3"/>
  <c r="Q6319" i="3"/>
  <c r="Q6339" i="3"/>
  <c r="Q6330" i="3"/>
  <c r="Q6336" i="3"/>
  <c r="Q6320" i="3"/>
  <c r="Q6323" i="3"/>
  <c r="Q6338" i="3"/>
  <c r="Q6335" i="3"/>
  <c r="Q6329" i="3"/>
  <c r="Q5438" i="3"/>
  <c r="Q5439" i="3"/>
  <c r="Q5442" i="3"/>
  <c r="Q5441" i="3"/>
  <c r="Q5440" i="3"/>
  <c r="N5807" i="3"/>
  <c r="N5805" i="3"/>
  <c r="N5802" i="3"/>
  <c r="N5806" i="3"/>
  <c r="N5803" i="3"/>
  <c r="N5804" i="3"/>
  <c r="M4339" i="3"/>
  <c r="M4341" i="3"/>
  <c r="M4340" i="3"/>
  <c r="M4342" i="3"/>
  <c r="N5840" i="3"/>
  <c r="N5837" i="3"/>
  <c r="N5842" i="3"/>
  <c r="N5839" i="3"/>
  <c r="N5841" i="3"/>
  <c r="N5838" i="3"/>
  <c r="M6279" i="3"/>
  <c r="M6280" i="3"/>
  <c r="M1706" i="3"/>
  <c r="M1704" i="3"/>
  <c r="M1710" i="3"/>
  <c r="M1712" i="3"/>
  <c r="M1708" i="3"/>
  <c r="M1703" i="3"/>
  <c r="M1705" i="3"/>
  <c r="M1707" i="3"/>
  <c r="M1709" i="3"/>
  <c r="M1711" i="3"/>
  <c r="M5684" i="3"/>
  <c r="M5675" i="3"/>
  <c r="M5680" i="3"/>
  <c r="M5678" i="3"/>
  <c r="M5677" i="3"/>
  <c r="M5676" i="3"/>
  <c r="M5682" i="3"/>
  <c r="M5681" i="3"/>
  <c r="M5679" i="3"/>
  <c r="M5683" i="3"/>
  <c r="O2608" i="3"/>
  <c r="O2606" i="3"/>
  <c r="O2611" i="3"/>
  <c r="O2604" i="3"/>
  <c r="O2600" i="3"/>
  <c r="O2598" i="3"/>
  <c r="O2610" i="3"/>
  <c r="O2601" i="3"/>
  <c r="O2603" i="3"/>
  <c r="O2596" i="3"/>
  <c r="O2599" i="3"/>
  <c r="O2602" i="3"/>
  <c r="O2607" i="3"/>
  <c r="O2609" i="3"/>
  <c r="O2597" i="3"/>
  <c r="O2605" i="3"/>
  <c r="Q3572" i="3"/>
  <c r="Q3573" i="3"/>
  <c r="Q3571" i="3"/>
  <c r="Q2759" i="3"/>
  <c r="Q2756" i="3"/>
  <c r="Q2754" i="3"/>
  <c r="Q2758" i="3"/>
  <c r="Q2755" i="3"/>
  <c r="Q2757" i="3"/>
  <c r="Q2753" i="3"/>
  <c r="M4971" i="3"/>
  <c r="M4974" i="3"/>
  <c r="M4970" i="3"/>
  <c r="M4973" i="3"/>
  <c r="M4969" i="3"/>
  <c r="M4968" i="3"/>
  <c r="M4975" i="3"/>
  <c r="M4972" i="3"/>
  <c r="N3214" i="3"/>
  <c r="N3213" i="3"/>
  <c r="N3215" i="3"/>
  <c r="M1701" i="3"/>
  <c r="M1697" i="3"/>
  <c r="M1693" i="3"/>
  <c r="M1700" i="3"/>
  <c r="M1692" i="3"/>
  <c r="M1696" i="3"/>
  <c r="M1702" i="3"/>
  <c r="M1695" i="3"/>
  <c r="M1699" i="3"/>
  <c r="M1694" i="3"/>
  <c r="M1698" i="3"/>
  <c r="N438" i="3"/>
  <c r="N435" i="3"/>
  <c r="N432" i="3"/>
  <c r="N436" i="3"/>
  <c r="N433" i="3"/>
  <c r="N437" i="3"/>
  <c r="N434" i="3"/>
  <c r="N431" i="3"/>
  <c r="N1763" i="3"/>
  <c r="N1762" i="3"/>
  <c r="N1765" i="3"/>
  <c r="N1761" i="3"/>
  <c r="N1764" i="3"/>
  <c r="N557" i="3"/>
  <c r="N549" i="3"/>
  <c r="N553" i="3"/>
  <c r="N545" i="3"/>
  <c r="N550" i="3"/>
  <c r="N556" i="3"/>
  <c r="N552" i="3"/>
  <c r="N548" i="3"/>
  <c r="N544" i="3"/>
  <c r="N554" i="3"/>
  <c r="N555" i="3"/>
  <c r="N551" i="3"/>
  <c r="N547" i="3"/>
  <c r="N543" i="3"/>
  <c r="N546" i="3"/>
  <c r="N542" i="3"/>
  <c r="M3060" i="3"/>
  <c r="M3058" i="3"/>
  <c r="M3055" i="3"/>
  <c r="M3056" i="3"/>
  <c r="M3057" i="3"/>
  <c r="M3061" i="3"/>
  <c r="M3062" i="3"/>
  <c r="M3059" i="3"/>
  <c r="N3059" i="3"/>
  <c r="N3057" i="3"/>
  <c r="N3060" i="3"/>
  <c r="N3058" i="3"/>
  <c r="N3056" i="3"/>
  <c r="N3061" i="3"/>
  <c r="N3055" i="3"/>
  <c r="N3062" i="3"/>
  <c r="Q1261" i="3"/>
  <c r="Q1258" i="3"/>
  <c r="Q1260" i="3"/>
  <c r="Q1257" i="3"/>
  <c r="Q1259" i="3"/>
  <c r="Q1256" i="3"/>
  <c r="M4331" i="3"/>
  <c r="M4336" i="3"/>
  <c r="M4332" i="3"/>
  <c r="M4328" i="3"/>
  <c r="M4335" i="3"/>
  <c r="M4338" i="3"/>
  <c r="M4334" i="3"/>
  <c r="M4330" i="3"/>
  <c r="M4337" i="3"/>
  <c r="M4333" i="3"/>
  <c r="M4329" i="3"/>
  <c r="N2188" i="3"/>
  <c r="N2190" i="3"/>
  <c r="N2187" i="3"/>
  <c r="N2191" i="3"/>
  <c r="N2189" i="3"/>
  <c r="M1778" i="3"/>
  <c r="M1780" i="3"/>
  <c r="M1779" i="3"/>
  <c r="M1782" i="3"/>
  <c r="M1781" i="3"/>
  <c r="M1784" i="3"/>
  <c r="M1783" i="3"/>
  <c r="M1785" i="3"/>
  <c r="N1238" i="3"/>
  <c r="N1235" i="3"/>
  <c r="N1232" i="3"/>
  <c r="N1236" i="3"/>
  <c r="N1233" i="3"/>
  <c r="N1237" i="3"/>
  <c r="N1234" i="3"/>
  <c r="N1231" i="3"/>
  <c r="N951" i="3"/>
  <c r="N949" i="3"/>
  <c r="N947" i="3"/>
  <c r="N945" i="3"/>
  <c r="N943" i="3"/>
  <c r="N952" i="3"/>
  <c r="N944" i="3"/>
  <c r="N948" i="3"/>
  <c r="N946" i="3"/>
  <c r="N950" i="3"/>
  <c r="N942" i="3"/>
  <c r="Q941" i="3"/>
  <c r="Q940" i="3"/>
  <c r="Q939" i="3"/>
  <c r="O3651" i="3"/>
  <c r="O3649" i="3"/>
  <c r="O3647" i="3"/>
  <c r="O3652" i="3"/>
  <c r="O3645" i="3"/>
  <c r="O3650" i="3"/>
  <c r="O3643" i="3"/>
  <c r="O3648" i="3"/>
  <c r="O3646" i="3"/>
  <c r="O3644" i="3"/>
  <c r="O3642" i="3"/>
  <c r="O281" i="3"/>
  <c r="O284" i="3"/>
  <c r="O283" i="3"/>
  <c r="O282" i="3"/>
  <c r="Q4180" i="3"/>
  <c r="Q4179" i="3"/>
  <c r="Q4178" i="3"/>
  <c r="Q4177" i="3"/>
  <c r="Q4176" i="3"/>
  <c r="Q4175" i="3"/>
  <c r="Q6285" i="3"/>
  <c r="Q6287" i="3"/>
  <c r="Q6286" i="3"/>
  <c r="P1378" i="3"/>
  <c r="P1377" i="3"/>
  <c r="P1376" i="3"/>
  <c r="P1380" i="3"/>
  <c r="P1379" i="3"/>
  <c r="P1375" i="3"/>
  <c r="N1635" i="3"/>
  <c r="N1633" i="3"/>
  <c r="N1632" i="3"/>
  <c r="N1636" i="3"/>
  <c r="N1634" i="3"/>
  <c r="N1631" i="3"/>
  <c r="P1118" i="3"/>
  <c r="P1120" i="3"/>
  <c r="S5549" i="3"/>
  <c r="S5548" i="3"/>
  <c r="S5547" i="3"/>
  <c r="S5545" i="3"/>
  <c r="N3158" i="3"/>
  <c r="N3159" i="3"/>
  <c r="O280" i="3"/>
  <c r="O279" i="3"/>
  <c r="P1093" i="3"/>
  <c r="P1091" i="3"/>
  <c r="O415" i="3"/>
  <c r="O412" i="3"/>
  <c r="O409" i="3"/>
  <c r="O413" i="3"/>
  <c r="O410" i="3"/>
  <c r="O414" i="3"/>
  <c r="O411" i="3"/>
  <c r="O644" i="3"/>
  <c r="O642" i="3"/>
  <c r="O640" i="3"/>
  <c r="O638" i="3"/>
  <c r="O636" i="3"/>
  <c r="O634" i="3"/>
  <c r="O632" i="3"/>
  <c r="O630" i="3"/>
  <c r="O645" i="3"/>
  <c r="O643" i="3"/>
  <c r="O641" i="3"/>
  <c r="O639" i="3"/>
  <c r="O637" i="3"/>
  <c r="O635" i="3"/>
  <c r="O633" i="3"/>
  <c r="O631" i="3"/>
  <c r="O629" i="3"/>
  <c r="O2811" i="3"/>
  <c r="O2813" i="3"/>
  <c r="O2812" i="3"/>
  <c r="O2810" i="3"/>
  <c r="O2809" i="3"/>
  <c r="N1018" i="3"/>
  <c r="N1015" i="3"/>
  <c r="N1022" i="3"/>
  <c r="N1017" i="3"/>
  <c r="N1024" i="3"/>
  <c r="N1012" i="3"/>
  <c r="N1019" i="3"/>
  <c r="N1016" i="3"/>
  <c r="N1020" i="3"/>
  <c r="N1023" i="3"/>
  <c r="N1011" i="3"/>
  <c r="N1014" i="3"/>
  <c r="N1013" i="3"/>
  <c r="N1021" i="3"/>
  <c r="M6266" i="3"/>
  <c r="M6272" i="3"/>
  <c r="M6265" i="3"/>
  <c r="M6268" i="3"/>
  <c r="M6271" i="3"/>
  <c r="M6269" i="3"/>
  <c r="M6267" i="3"/>
  <c r="M608" i="3"/>
  <c r="M605" i="3"/>
  <c r="M609" i="3"/>
  <c r="M606" i="3"/>
  <c r="M603" i="3"/>
  <c r="M610" i="3"/>
  <c r="M607" i="3"/>
  <c r="M604" i="3"/>
  <c r="M1007" i="3"/>
  <c r="M1003" i="3"/>
  <c r="M999" i="3"/>
  <c r="M1010" i="3"/>
  <c r="M1006" i="3"/>
  <c r="M1002" i="3"/>
  <c r="M998" i="3"/>
  <c r="M1009" i="3"/>
  <c r="M1005" i="3"/>
  <c r="M1001" i="3"/>
  <c r="M997" i="3"/>
  <c r="M1004" i="3"/>
  <c r="M1008" i="3"/>
  <c r="M1000" i="3"/>
  <c r="O4268" i="3"/>
  <c r="O4265" i="3"/>
  <c r="O4266" i="3"/>
  <c r="O4264" i="3"/>
  <c r="O4261" i="3"/>
  <c r="O4267" i="3"/>
  <c r="O4263" i="3"/>
  <c r="O4262" i="3"/>
  <c r="O4269" i="3"/>
  <c r="P6504" i="3"/>
  <c r="M682" i="3"/>
  <c r="M677" i="3"/>
  <c r="M684" i="3"/>
  <c r="M681" i="3"/>
  <c r="M679" i="3"/>
  <c r="M676" i="3"/>
  <c r="M685" i="3"/>
  <c r="M683" i="3"/>
  <c r="M678" i="3"/>
  <c r="M680" i="3"/>
  <c r="O3549" i="3"/>
  <c r="O3546" i="3"/>
  <c r="O3543" i="3"/>
  <c r="O3548" i="3"/>
  <c r="O3545" i="3"/>
  <c r="O3544" i="3"/>
  <c r="O3547" i="3"/>
  <c r="M3779" i="3"/>
  <c r="M3776" i="3"/>
  <c r="M3778" i="3"/>
  <c r="M3777" i="3"/>
  <c r="M3775" i="3"/>
  <c r="M3761" i="3"/>
  <c r="M3758" i="3"/>
  <c r="M3757" i="3"/>
  <c r="M3760" i="3"/>
  <c r="M3759" i="3"/>
  <c r="M3754" i="3"/>
  <c r="M3756" i="3"/>
  <c r="M3755" i="3"/>
  <c r="P4031" i="3"/>
  <c r="Q3653" i="3"/>
  <c r="Q3655" i="3"/>
  <c r="Q3656" i="3"/>
  <c r="Q3654" i="3"/>
  <c r="Q5000" i="3"/>
  <c r="Q5002" i="3"/>
  <c r="Q5001" i="3"/>
  <c r="Q2804" i="3"/>
  <c r="Q2807" i="3"/>
  <c r="Q2805" i="3"/>
  <c r="Q2803" i="3"/>
  <c r="Q2806" i="3"/>
  <c r="Q2808" i="3"/>
  <c r="M5509" i="3"/>
  <c r="M5514" i="3"/>
  <c r="M5511" i="3"/>
  <c r="M5508" i="3"/>
  <c r="M5513" i="3"/>
  <c r="M5510" i="3"/>
  <c r="M5512" i="3"/>
  <c r="N5700" i="3"/>
  <c r="N5703" i="3"/>
  <c r="N5701" i="3"/>
  <c r="N5699" i="3"/>
  <c r="N5702" i="3"/>
  <c r="M2743" i="3"/>
  <c r="M2740" i="3"/>
  <c r="M2737" i="3"/>
  <c r="M2734" i="3"/>
  <c r="M2741" i="3"/>
  <c r="M2738" i="3"/>
  <c r="M2735" i="3"/>
  <c r="M2742" i="3"/>
  <c r="M2736" i="3"/>
  <c r="M2739" i="3"/>
  <c r="N1588" i="3"/>
  <c r="N1585" i="3"/>
  <c r="N1586" i="3"/>
  <c r="N1587" i="3"/>
  <c r="O5664" i="3"/>
  <c r="O5659" i="3"/>
  <c r="O5661" i="3"/>
  <c r="O5665" i="3"/>
  <c r="O5663" i="3"/>
  <c r="O5658" i="3"/>
  <c r="O5662" i="3"/>
  <c r="O5660" i="3"/>
  <c r="M6538" i="3"/>
  <c r="O251" i="3"/>
  <c r="O252" i="3"/>
  <c r="O249" i="3"/>
  <c r="O250" i="3"/>
  <c r="O248" i="3"/>
  <c r="O6458" i="3"/>
  <c r="O6518" i="3"/>
  <c r="N5242" i="3"/>
  <c r="M5436" i="3"/>
  <c r="M5437" i="3"/>
  <c r="M5435" i="3"/>
  <c r="M5431" i="3"/>
  <c r="M5432" i="3"/>
  <c r="M5434" i="3"/>
  <c r="M5433" i="3"/>
  <c r="O2377" i="3"/>
  <c r="O2376" i="3"/>
  <c r="O2381" i="3"/>
  <c r="O2379" i="3"/>
  <c r="O2375" i="3"/>
  <c r="O2380" i="3"/>
  <c r="O2378" i="3"/>
  <c r="O1811" i="3"/>
  <c r="O1810" i="3"/>
  <c r="O3432" i="3"/>
  <c r="O3424" i="3"/>
  <c r="O3429" i="3"/>
  <c r="O3426" i="3"/>
  <c r="O3431" i="3"/>
  <c r="O3423" i="3"/>
  <c r="O3433" i="3"/>
  <c r="O3428" i="3"/>
  <c r="O3430" i="3"/>
  <c r="O3425" i="3"/>
  <c r="O3427" i="3"/>
  <c r="N1917" i="3"/>
  <c r="N1914" i="3"/>
  <c r="N1918" i="3"/>
  <c r="N1915" i="3"/>
  <c r="N1912" i="3"/>
  <c r="N1916" i="3"/>
  <c r="N1913" i="3"/>
  <c r="Q3459" i="3"/>
  <c r="Q3461" i="3"/>
  <c r="Q3462" i="3"/>
  <c r="Q3463" i="3"/>
  <c r="Q3460" i="3"/>
  <c r="M3788" i="3"/>
  <c r="M3787" i="3"/>
  <c r="M3792" i="3"/>
  <c r="M3790" i="3"/>
  <c r="M3789" i="3"/>
  <c r="M3786" i="3"/>
  <c r="M3791" i="3"/>
  <c r="N281" i="3"/>
  <c r="N284" i="3"/>
  <c r="N282" i="3"/>
  <c r="N283" i="3"/>
  <c r="S6760" i="3"/>
  <c r="P4001" i="3"/>
  <c r="O6481" i="3"/>
  <c r="O6450" i="3"/>
  <c r="Q816" i="3"/>
  <c r="Q813" i="3"/>
  <c r="Q810" i="3"/>
  <c r="Q807" i="3"/>
  <c r="Q817" i="3"/>
  <c r="Q814" i="3"/>
  <c r="Q811" i="3"/>
  <c r="Q808" i="3"/>
  <c r="Q818" i="3"/>
  <c r="Q815" i="3"/>
  <c r="Q812" i="3"/>
  <c r="Q809" i="3"/>
  <c r="Q806" i="3"/>
  <c r="O2301" i="3"/>
  <c r="O2298" i="3"/>
  <c r="O2302" i="3"/>
  <c r="O2299" i="3"/>
  <c r="O2300" i="3"/>
  <c r="N3833" i="3"/>
  <c r="N3827" i="3"/>
  <c r="N3828" i="3"/>
  <c r="N3832" i="3"/>
  <c r="N3830" i="3"/>
  <c r="N3829" i="3"/>
  <c r="N3831" i="3"/>
  <c r="P215" i="3"/>
  <c r="P217" i="3"/>
  <c r="P214" i="3"/>
  <c r="P212" i="3"/>
  <c r="N1892" i="3"/>
  <c r="N1895" i="3"/>
  <c r="N1897" i="3"/>
  <c r="N1899" i="3"/>
  <c r="N1894" i="3"/>
  <c r="N1896" i="3"/>
  <c r="N1898" i="3"/>
  <c r="N1893" i="3"/>
  <c r="N1900" i="3"/>
  <c r="N1891" i="3"/>
  <c r="O2551" i="3"/>
  <c r="O2559" i="3"/>
  <c r="O2556" i="3"/>
  <c r="O2558" i="3"/>
  <c r="O2553" i="3"/>
  <c r="O2560" i="3"/>
  <c r="O2555" i="3"/>
  <c r="O2557" i="3"/>
  <c r="O2552" i="3"/>
  <c r="O2554" i="3"/>
  <c r="O5327" i="3"/>
  <c r="O5328" i="3"/>
  <c r="O5326" i="3"/>
  <c r="O5325" i="3"/>
  <c r="O5324" i="3"/>
  <c r="O1816" i="3"/>
  <c r="O1814" i="3"/>
  <c r="O1812" i="3"/>
  <c r="O1815" i="3"/>
  <c r="O1813" i="3"/>
  <c r="O1817" i="3"/>
  <c r="O6062" i="3"/>
  <c r="O6063" i="3"/>
  <c r="O6065" i="3"/>
  <c r="O6064" i="3"/>
  <c r="P2469" i="3"/>
  <c r="O5686" i="3"/>
  <c r="O5689" i="3"/>
  <c r="O5685" i="3"/>
  <c r="O5688" i="3"/>
  <c r="O5687" i="3"/>
  <c r="M1777" i="3"/>
  <c r="M1775" i="3"/>
  <c r="M1776" i="3"/>
  <c r="M4065" i="3"/>
  <c r="M4064" i="3"/>
  <c r="M4062" i="3"/>
  <c r="M4063" i="3"/>
  <c r="O5361" i="3"/>
  <c r="O5363" i="3"/>
  <c r="O5362" i="3"/>
  <c r="O1566" i="3"/>
  <c r="O1569" i="3"/>
  <c r="O1565" i="3"/>
  <c r="O1567" i="3"/>
  <c r="O1568" i="3"/>
  <c r="M822" i="3"/>
  <c r="M821" i="3"/>
  <c r="M819" i="3"/>
  <c r="M823" i="3"/>
  <c r="M820" i="3"/>
  <c r="P1876" i="3"/>
  <c r="P1873" i="3"/>
  <c r="Q4704" i="3"/>
  <c r="Q4702" i="3"/>
  <c r="Q4700" i="3"/>
  <c r="Q4701" i="3"/>
  <c r="Q4703" i="3"/>
  <c r="P4993" i="3"/>
  <c r="O1268" i="3"/>
  <c r="O1265" i="3"/>
  <c r="O1269" i="3"/>
  <c r="O1266" i="3"/>
  <c r="O1267" i="3"/>
  <c r="O6529" i="3"/>
  <c r="O6527" i="3"/>
  <c r="O6526" i="3"/>
  <c r="O6530" i="3"/>
  <c r="Q6373" i="3"/>
  <c r="Q6379" i="3"/>
  <c r="Q6378" i="3"/>
  <c r="Q6376" i="3"/>
  <c r="Q6377" i="3"/>
  <c r="Q6374" i="3"/>
  <c r="P5025" i="3"/>
  <c r="P5026" i="3"/>
  <c r="Q6491" i="3"/>
  <c r="Q6490" i="3"/>
  <c r="N2849" i="3"/>
  <c r="N2848" i="3"/>
  <c r="N2846" i="3"/>
  <c r="N2845" i="3"/>
  <c r="N2847" i="3"/>
  <c r="N2844" i="3"/>
  <c r="N6582" i="3"/>
  <c r="N6579" i="3"/>
  <c r="N6581" i="3"/>
  <c r="O5648" i="3"/>
  <c r="O5645" i="3"/>
  <c r="O5650" i="3"/>
  <c r="O5646" i="3"/>
  <c r="O5651" i="3"/>
  <c r="O5649" i="3"/>
  <c r="O5647" i="3"/>
  <c r="M5537" i="3"/>
  <c r="M5532" i="3"/>
  <c r="M5536" i="3"/>
  <c r="M5534" i="3"/>
  <c r="M5535" i="3"/>
  <c r="M5533" i="3"/>
  <c r="M5531" i="3"/>
  <c r="Q3815" i="3"/>
  <c r="Q3816" i="3"/>
  <c r="Q3814" i="3"/>
  <c r="Q5865" i="3"/>
  <c r="Q5864" i="3"/>
  <c r="Q5861" i="3"/>
  <c r="Q5860" i="3"/>
  <c r="Q5863" i="3"/>
  <c r="Q5870" i="3"/>
  <c r="Q5869" i="3"/>
  <c r="Q5868" i="3"/>
  <c r="Q5867" i="3"/>
  <c r="Q5862" i="3"/>
  <c r="Q5866" i="3"/>
  <c r="O6647" i="3"/>
  <c r="O6646" i="3"/>
  <c r="O6644" i="3"/>
  <c r="O6649" i="3"/>
  <c r="P2839" i="3"/>
  <c r="N3167" i="3"/>
  <c r="N3166" i="3"/>
  <c r="N3163" i="3"/>
  <c r="N3164" i="3"/>
  <c r="N3161" i="3"/>
  <c r="N3162" i="3"/>
  <c r="N3160" i="3"/>
  <c r="N3165" i="3"/>
  <c r="N3261" i="3"/>
  <c r="N3258" i="3"/>
  <c r="N3260" i="3"/>
  <c r="N3259" i="3"/>
  <c r="N5542" i="3"/>
  <c r="N5543" i="3"/>
  <c r="N5539" i="3"/>
  <c r="N5541" i="3"/>
  <c r="N5540" i="3"/>
  <c r="N5538" i="3"/>
  <c r="P4183" i="3"/>
  <c r="P4190" i="3"/>
  <c r="O2077" i="3"/>
  <c r="O2080" i="3"/>
  <c r="O2082" i="3"/>
  <c r="O2079" i="3"/>
  <c r="O2076" i="3"/>
  <c r="O2083" i="3"/>
  <c r="O2081" i="3"/>
  <c r="O2078" i="3"/>
  <c r="N4433" i="3"/>
  <c r="N4434" i="3"/>
  <c r="M6337" i="3"/>
  <c r="M6325" i="3"/>
  <c r="M6333" i="3"/>
  <c r="M6336" i="3"/>
  <c r="M6334" i="3"/>
  <c r="M6331" i="3"/>
  <c r="M6327" i="3"/>
  <c r="M6335" i="3"/>
  <c r="M6326" i="3"/>
  <c r="M6328" i="3"/>
  <c r="M6338" i="3"/>
  <c r="M6319" i="3"/>
  <c r="M6323" i="3"/>
  <c r="M6320" i="3"/>
  <c r="M6329" i="3"/>
  <c r="M6330" i="3"/>
  <c r="M6341" i="3"/>
  <c r="M6339" i="3"/>
  <c r="M6321" i="3"/>
  <c r="M6340" i="3"/>
  <c r="M6332" i="3"/>
  <c r="M6322" i="3"/>
  <c r="M6324" i="3"/>
  <c r="N5606" i="3"/>
  <c r="N5607" i="3"/>
  <c r="N5617" i="3"/>
  <c r="N5608" i="3"/>
  <c r="N5614" i="3"/>
  <c r="N5610" i="3"/>
  <c r="N5615" i="3"/>
  <c r="N5616" i="3"/>
  <c r="N5613" i="3"/>
  <c r="N5609" i="3"/>
  <c r="N5612" i="3"/>
  <c r="N5618" i="3"/>
  <c r="N5611" i="3"/>
  <c r="O3928" i="3"/>
  <c r="O3929" i="3"/>
  <c r="O3924" i="3"/>
  <c r="O3925" i="3"/>
  <c r="O3920" i="3"/>
  <c r="O3921" i="3"/>
  <c r="O3934" i="3"/>
  <c r="O3922" i="3"/>
  <c r="O3931" i="3"/>
  <c r="O3926" i="3"/>
  <c r="O3927" i="3"/>
  <c r="O3923" i="3"/>
  <c r="O3932" i="3"/>
  <c r="O3919" i="3"/>
  <c r="O3933" i="3"/>
  <c r="O3930" i="3"/>
  <c r="P5439" i="3"/>
  <c r="P839" i="3"/>
  <c r="P837" i="3"/>
  <c r="P838" i="3"/>
  <c r="Q4342" i="3"/>
  <c r="Q4339" i="3"/>
  <c r="Q4341" i="3"/>
  <c r="Q4340" i="3"/>
  <c r="M2389" i="3"/>
  <c r="M2390" i="3"/>
  <c r="O4844" i="3"/>
  <c r="O4843" i="3"/>
  <c r="O4842" i="3"/>
  <c r="O4845" i="3"/>
  <c r="O4846" i="3"/>
  <c r="O4847" i="3"/>
  <c r="M6588" i="3"/>
  <c r="M6587" i="3"/>
  <c r="M6591" i="3"/>
  <c r="M6586" i="3"/>
  <c r="M6585" i="3"/>
  <c r="O5841" i="3"/>
  <c r="O5838" i="3"/>
  <c r="O5840" i="3"/>
  <c r="O5837" i="3"/>
  <c r="O5842" i="3"/>
  <c r="O5839" i="3"/>
  <c r="O1209" i="3"/>
  <c r="O1197" i="3"/>
  <c r="O1206" i="3"/>
  <c r="O1194" i="3"/>
  <c r="O1213" i="3"/>
  <c r="O1201" i="3"/>
  <c r="O1208" i="3"/>
  <c r="O1196" i="3"/>
  <c r="O1203" i="3"/>
  <c r="O1210" i="3"/>
  <c r="O1198" i="3"/>
  <c r="O1195" i="3"/>
  <c r="O1214" i="3"/>
  <c r="O1204" i="3"/>
  <c r="O1199" i="3"/>
  <c r="O1212" i="3"/>
  <c r="O1207" i="3"/>
  <c r="O1202" i="3"/>
  <c r="O1205" i="3"/>
  <c r="O1211" i="3"/>
  <c r="O1200" i="3"/>
  <c r="N6280" i="3"/>
  <c r="N6279" i="3"/>
  <c r="M2530" i="3"/>
  <c r="M2527" i="3"/>
  <c r="M2529" i="3"/>
  <c r="M2531" i="3"/>
  <c r="M2526" i="3"/>
  <c r="M2528" i="3"/>
  <c r="M2525" i="3"/>
  <c r="Q2611" i="3"/>
  <c r="Q2606" i="3"/>
  <c r="Q2604" i="3"/>
  <c r="Q2609" i="3"/>
  <c r="Q2602" i="3"/>
  <c r="Q2598" i="3"/>
  <c r="Q2596" i="3"/>
  <c r="Q2610" i="3"/>
  <c r="Q2608" i="3"/>
  <c r="Q2599" i="3"/>
  <c r="Q2607" i="3"/>
  <c r="Q2601" i="3"/>
  <c r="Q2597" i="3"/>
  <c r="Q2600" i="3"/>
  <c r="Q2605" i="3"/>
  <c r="Q2603" i="3"/>
  <c r="O2341" i="3"/>
  <c r="O2342" i="3"/>
  <c r="M3572" i="3"/>
  <c r="M3573" i="3"/>
  <c r="M3571" i="3"/>
  <c r="P2766" i="3"/>
  <c r="O4071" i="3"/>
  <c r="O4070" i="3"/>
  <c r="O4066" i="3"/>
  <c r="O4068" i="3"/>
  <c r="O4069" i="3"/>
  <c r="O4067" i="3"/>
  <c r="O3437" i="3"/>
  <c r="O3442" i="3"/>
  <c r="O3436" i="3"/>
  <c r="O3440" i="3"/>
  <c r="O3434" i="3"/>
  <c r="O3441" i="3"/>
  <c r="O3435" i="3"/>
  <c r="O3439" i="3"/>
  <c r="O3438" i="3"/>
  <c r="N2388" i="3"/>
  <c r="N2386" i="3"/>
  <c r="N2387" i="3"/>
  <c r="N2384" i="3"/>
  <c r="N2385" i="3"/>
  <c r="N2382" i="3"/>
  <c r="N2383" i="3"/>
  <c r="O3214" i="3"/>
  <c r="O3213" i="3"/>
  <c r="O3215" i="3"/>
  <c r="N1370" i="3"/>
  <c r="N1368" i="3"/>
  <c r="N1367" i="3"/>
  <c r="N1369" i="3"/>
  <c r="M1763" i="3"/>
  <c r="M1762" i="3"/>
  <c r="M1761" i="3"/>
  <c r="M1765" i="3"/>
  <c r="M1764" i="3"/>
  <c r="O557" i="3"/>
  <c r="O553" i="3"/>
  <c r="O549" i="3"/>
  <c r="O545" i="3"/>
  <c r="O551" i="3"/>
  <c r="O556" i="3"/>
  <c r="O552" i="3"/>
  <c r="O548" i="3"/>
  <c r="O544" i="3"/>
  <c r="O555" i="3"/>
  <c r="O547" i="3"/>
  <c r="O543" i="3"/>
  <c r="O550" i="3"/>
  <c r="O546" i="3"/>
  <c r="O554" i="3"/>
  <c r="O542" i="3"/>
  <c r="O1489" i="3"/>
  <c r="O1491" i="3"/>
  <c r="O1493" i="3"/>
  <c r="O1495" i="3"/>
  <c r="O1490" i="3"/>
  <c r="O1497" i="3"/>
  <c r="O1492" i="3"/>
  <c r="O1494" i="3"/>
  <c r="O1496" i="3"/>
  <c r="O1498" i="3"/>
  <c r="O2454" i="3"/>
  <c r="O2456" i="3"/>
  <c r="O2453" i="3"/>
  <c r="O2455" i="3"/>
  <c r="O2452" i="3"/>
  <c r="O2451" i="3"/>
  <c r="M1260" i="3"/>
  <c r="M1257" i="3"/>
  <c r="M1259" i="3"/>
  <c r="M1261" i="3"/>
  <c r="M1256" i="3"/>
  <c r="M1258" i="3"/>
  <c r="Q1238" i="3"/>
  <c r="Q1235" i="3"/>
  <c r="Q1232" i="3"/>
  <c r="Q1236" i="3"/>
  <c r="Q1233" i="3"/>
  <c r="Q1234" i="3"/>
  <c r="Q1231" i="3"/>
  <c r="Q1237" i="3"/>
  <c r="P951" i="3"/>
  <c r="P949" i="3"/>
  <c r="P947" i="3"/>
  <c r="P945" i="3"/>
  <c r="P943" i="3"/>
  <c r="Q788" i="3"/>
  <c r="Q784" i="3"/>
  <c r="Q790" i="3"/>
  <c r="Q786" i="3"/>
  <c r="Q791" i="3"/>
  <c r="Q789" i="3"/>
  <c r="Q787" i="3"/>
  <c r="Q785" i="3"/>
  <c r="Q783" i="3"/>
  <c r="N3649" i="3"/>
  <c r="N3647" i="3"/>
  <c r="N3645" i="3"/>
  <c r="N3643" i="3"/>
  <c r="N3652" i="3"/>
  <c r="N3650" i="3"/>
  <c r="N3648" i="3"/>
  <c r="N3646" i="3"/>
  <c r="N3644" i="3"/>
  <c r="N3642" i="3"/>
  <c r="N3651" i="3"/>
  <c r="S158" i="3"/>
  <c r="M4179" i="3"/>
  <c r="M4177" i="3"/>
  <c r="M4175" i="3"/>
  <c r="M4180" i="3"/>
  <c r="M4178" i="3"/>
  <c r="M4176" i="3"/>
  <c r="O6285" i="3"/>
  <c r="O6286" i="3"/>
  <c r="O1380" i="3"/>
  <c r="O1374" i="3"/>
  <c r="O1378" i="3"/>
  <c r="O1377" i="3"/>
  <c r="O1379" i="3"/>
  <c r="O1376" i="3"/>
  <c r="O1375" i="3"/>
  <c r="N1973" i="3"/>
  <c r="N1970" i="3"/>
  <c r="N1971" i="3"/>
  <c r="N1972" i="3"/>
  <c r="N1968" i="3"/>
  <c r="N1969" i="3"/>
  <c r="M3158" i="3"/>
  <c r="M3159" i="3"/>
  <c r="Q279" i="3"/>
  <c r="Q280" i="3"/>
  <c r="M1093" i="3"/>
  <c r="M1094" i="3"/>
  <c r="M1091" i="3"/>
  <c r="M1095" i="3"/>
  <c r="M1092" i="3"/>
  <c r="N5185" i="3"/>
  <c r="N5183" i="3"/>
  <c r="N5188" i="3"/>
  <c r="N5184" i="3"/>
  <c r="N5186" i="3"/>
  <c r="N5187" i="3"/>
  <c r="Q644" i="3"/>
  <c r="Q642" i="3"/>
  <c r="Q640" i="3"/>
  <c r="Q638" i="3"/>
  <c r="Q636" i="3"/>
  <c r="Q634" i="3"/>
  <c r="Q632" i="3"/>
  <c r="Q630" i="3"/>
  <c r="Q645" i="3"/>
  <c r="Q643" i="3"/>
  <c r="Q641" i="3"/>
  <c r="Q639" i="3"/>
  <c r="Q637" i="3"/>
  <c r="Q635" i="3"/>
  <c r="Q633" i="3"/>
  <c r="Q631" i="3"/>
  <c r="Q629" i="3"/>
  <c r="Q5667" i="3"/>
  <c r="Q5666" i="3"/>
  <c r="N2664" i="3"/>
  <c r="N2661" i="3"/>
  <c r="N2658" i="3"/>
  <c r="N2655" i="3"/>
  <c r="N2652" i="3"/>
  <c r="N2649" i="3"/>
  <c r="N2665" i="3"/>
  <c r="N2662" i="3"/>
  <c r="N2659" i="3"/>
  <c r="N2656" i="3"/>
  <c r="N2653" i="3"/>
  <c r="N2650" i="3"/>
  <c r="N2647" i="3"/>
  <c r="N2657" i="3"/>
  <c r="N2654" i="3"/>
  <c r="N2651" i="3"/>
  <c r="N2666" i="3"/>
  <c r="N2648" i="3"/>
  <c r="N2660" i="3"/>
  <c r="N2663" i="3"/>
  <c r="M2004" i="3"/>
  <c r="N6269" i="3"/>
  <c r="N6265" i="3"/>
  <c r="N6268" i="3"/>
  <c r="N6271" i="3"/>
  <c r="N6270" i="3"/>
  <c r="N6272" i="3"/>
  <c r="N6266" i="3"/>
  <c r="N6267" i="3"/>
  <c r="O608" i="3"/>
  <c r="O605" i="3"/>
  <c r="O609" i="3"/>
  <c r="O606" i="3"/>
  <c r="O603" i="3"/>
  <c r="O610" i="3"/>
  <c r="O607" i="3"/>
  <c r="O604" i="3"/>
  <c r="P342" i="3"/>
  <c r="P347" i="3"/>
  <c r="P341" i="3"/>
  <c r="P346" i="3"/>
  <c r="Q4267" i="3"/>
  <c r="Q4262" i="3"/>
  <c r="Q4268" i="3"/>
  <c r="Q4269" i="3"/>
  <c r="Q4263" i="3"/>
  <c r="Q4264" i="3"/>
  <c r="Q4261" i="3"/>
  <c r="Q4266" i="3"/>
  <c r="Q4265" i="3"/>
  <c r="O6503" i="3"/>
  <c r="O6505" i="3"/>
  <c r="O682" i="3"/>
  <c r="O677" i="3"/>
  <c r="O684" i="3"/>
  <c r="O676" i="3"/>
  <c r="O679" i="3"/>
  <c r="O681" i="3"/>
  <c r="O680" i="3"/>
  <c r="O683" i="3"/>
  <c r="O678" i="3"/>
  <c r="O685" i="3"/>
  <c r="Q4605" i="3"/>
  <c r="Q4603" i="3"/>
  <c r="Q4601" i="3"/>
  <c r="Q4602" i="3"/>
  <c r="Q4606" i="3"/>
  <c r="Q4604" i="3"/>
  <c r="Q4607" i="3"/>
  <c r="O3775" i="3"/>
  <c r="O3779" i="3"/>
  <c r="O3776" i="3"/>
  <c r="O3777" i="3"/>
  <c r="O3778" i="3"/>
  <c r="O3757" i="3"/>
  <c r="O3756" i="3"/>
  <c r="O3758" i="3"/>
  <c r="O3761" i="3"/>
  <c r="O3759" i="3"/>
  <c r="O3755" i="3"/>
  <c r="O3754" i="3"/>
  <c r="O3760" i="3"/>
  <c r="O4034" i="3"/>
  <c r="O4033" i="3"/>
  <c r="O4032" i="3"/>
  <c r="O4031" i="3"/>
  <c r="O4030" i="3"/>
  <c r="O4029" i="3"/>
  <c r="O4028" i="3"/>
  <c r="O4027" i="3"/>
  <c r="O4037" i="3"/>
  <c r="O4036" i="3"/>
  <c r="O4035" i="3"/>
  <c r="O3656" i="3"/>
  <c r="O3653" i="3"/>
  <c r="O3655" i="3"/>
  <c r="O3654" i="3"/>
  <c r="N5002" i="3"/>
  <c r="N5000" i="3"/>
  <c r="N5001" i="3"/>
  <c r="O5509" i="3"/>
  <c r="O5514" i="3"/>
  <c r="O5511" i="3"/>
  <c r="O5508" i="3"/>
  <c r="O5513" i="3"/>
  <c r="O5512" i="3"/>
  <c r="O5510" i="3"/>
  <c r="M5230" i="3"/>
  <c r="M5233" i="3"/>
  <c r="M5232" i="3"/>
  <c r="M5231" i="3"/>
  <c r="M5234" i="3"/>
  <c r="M5229" i="3"/>
  <c r="Q1795" i="3"/>
  <c r="Q1793" i="3"/>
  <c r="Q1791" i="3"/>
  <c r="Q1789" i="3"/>
  <c r="Q1787" i="3"/>
  <c r="Q1796" i="3"/>
  <c r="Q1794" i="3"/>
  <c r="Q1792" i="3"/>
  <c r="Q1790" i="3"/>
  <c r="Q1788" i="3"/>
  <c r="Q1786" i="3"/>
  <c r="M6590" i="3"/>
  <c r="Q6650" i="3"/>
  <c r="N6617" i="3"/>
  <c r="O1588" i="3"/>
  <c r="O1585" i="3"/>
  <c r="O1586" i="3"/>
  <c r="O1587" i="3"/>
  <c r="N5662" i="3"/>
  <c r="N5660" i="3"/>
  <c r="N5664" i="3"/>
  <c r="N5659" i="3"/>
  <c r="N5661" i="3"/>
  <c r="N5665" i="3"/>
  <c r="N5663" i="3"/>
  <c r="N5658" i="3"/>
  <c r="O6539" i="3"/>
  <c r="O6538" i="3"/>
  <c r="O5982" i="3"/>
  <c r="O5977" i="3"/>
  <c r="O5972" i="3"/>
  <c r="O5980" i="3"/>
  <c r="O5975" i="3"/>
  <c r="O5978" i="3"/>
  <c r="O5973" i="3"/>
  <c r="O5976" i="3"/>
  <c r="O5979" i="3"/>
  <c r="O5974" i="3"/>
  <c r="O5981" i="3"/>
  <c r="M251" i="3"/>
  <c r="M248" i="3"/>
  <c r="M252" i="3"/>
  <c r="M249" i="3"/>
  <c r="M250" i="3"/>
  <c r="N6628" i="3"/>
  <c r="O6287" i="3"/>
  <c r="N3667" i="3"/>
  <c r="N3666" i="3"/>
  <c r="N3670" i="3"/>
  <c r="N3669" i="3"/>
  <c r="N3668" i="3"/>
  <c r="M4358" i="3"/>
  <c r="M4354" i="3"/>
  <c r="M4357" i="3"/>
  <c r="M4353" i="3"/>
  <c r="M4359" i="3"/>
  <c r="M4355" i="3"/>
  <c r="M4360" i="3"/>
  <c r="M4356" i="3"/>
  <c r="O2953" i="3"/>
  <c r="O2956" i="3"/>
  <c r="O2952" i="3"/>
  <c r="O2954" i="3"/>
  <c r="O2955" i="3"/>
  <c r="Q6484" i="3"/>
  <c r="Q6487" i="3"/>
  <c r="Q6482" i="3"/>
  <c r="Q6483" i="3"/>
  <c r="Q6485" i="3"/>
  <c r="Q3022" i="3"/>
  <c r="Q3018" i="3"/>
  <c r="Q3019" i="3"/>
  <c r="Q3021" i="3"/>
  <c r="Q3020" i="3"/>
  <c r="M3343" i="3"/>
  <c r="M3344" i="3"/>
  <c r="M3342" i="3"/>
  <c r="M3341" i="3"/>
  <c r="O5808" i="3"/>
  <c r="O5809" i="3"/>
  <c r="O5810" i="3"/>
  <c r="M3531" i="3"/>
  <c r="M3529" i="3"/>
  <c r="M3530" i="3"/>
  <c r="M3528" i="3"/>
  <c r="M3527" i="3"/>
  <c r="M3532" i="3"/>
  <c r="M5940" i="3"/>
  <c r="M5939" i="3"/>
  <c r="M5938" i="3"/>
  <c r="Q4350" i="3"/>
  <c r="Q4347" i="3"/>
  <c r="Q4344" i="3"/>
  <c r="Q4352" i="3"/>
  <c r="Q4349" i="3"/>
  <c r="Q4351" i="3"/>
  <c r="Q4348" i="3"/>
  <c r="Q4346" i="3"/>
  <c r="Q4343" i="3"/>
  <c r="Q4345" i="3"/>
  <c r="M6130" i="3"/>
  <c r="M6135" i="3"/>
  <c r="M6131" i="3"/>
  <c r="M6129" i="3"/>
  <c r="M6133" i="3"/>
  <c r="M6132" i="3"/>
  <c r="M6134" i="3"/>
  <c r="M6128" i="3"/>
  <c r="M1252" i="3"/>
  <c r="M1248" i="3"/>
  <c r="M1244" i="3"/>
  <c r="M1240" i="3"/>
  <c r="M1255" i="3"/>
  <c r="M1251" i="3"/>
  <c r="M1247" i="3"/>
  <c r="M1243" i="3"/>
  <c r="M1239" i="3"/>
  <c r="M1254" i="3"/>
  <c r="M1250" i="3"/>
  <c r="M1246" i="3"/>
  <c r="M1242" i="3"/>
  <c r="M1253" i="3"/>
  <c r="M1249" i="3"/>
  <c r="M1245" i="3"/>
  <c r="M1241" i="3"/>
  <c r="M3088" i="3"/>
  <c r="M3089" i="3"/>
  <c r="O5158" i="3"/>
  <c r="O5162" i="3"/>
  <c r="O5164" i="3"/>
  <c r="O5157" i="3"/>
  <c r="O5161" i="3"/>
  <c r="O5159" i="3"/>
  <c r="O5163" i="3"/>
  <c r="O5160" i="3"/>
  <c r="O5156" i="3"/>
  <c r="O3088" i="3"/>
  <c r="O3089" i="3"/>
  <c r="O5144" i="3"/>
  <c r="O5147" i="3"/>
  <c r="O5145" i="3"/>
  <c r="O5148" i="3"/>
  <c r="O5146" i="3"/>
  <c r="Q3087" i="3"/>
  <c r="Q3086" i="3"/>
  <c r="Q3084" i="3"/>
  <c r="Q3083" i="3"/>
  <c r="Q3085" i="3"/>
  <c r="M1369" i="3"/>
  <c r="M1367" i="3"/>
  <c r="M1370" i="3"/>
  <c r="M1368" i="3"/>
  <c r="M1648" i="3"/>
  <c r="M1646" i="3"/>
  <c r="M1653" i="3"/>
  <c r="M1651" i="3"/>
  <c r="M1645" i="3"/>
  <c r="M1649" i="3"/>
  <c r="M1652" i="3"/>
  <c r="M1650" i="3"/>
  <c r="M1656" i="3"/>
  <c r="M1655" i="3"/>
  <c r="M1647" i="3"/>
  <c r="M1654" i="3"/>
  <c r="N980" i="3"/>
  <c r="N974" i="3"/>
  <c r="N978" i="3"/>
  <c r="N977" i="3"/>
  <c r="N973" i="3"/>
  <c r="N979" i="3"/>
  <c r="N975" i="3"/>
  <c r="N976" i="3"/>
  <c r="O801" i="3"/>
  <c r="O798" i="3"/>
  <c r="O795" i="3"/>
  <c r="O792" i="3"/>
  <c r="O799" i="3"/>
  <c r="O793" i="3"/>
  <c r="O802" i="3"/>
  <c r="O796" i="3"/>
  <c r="O800" i="3"/>
  <c r="O797" i="3"/>
  <c r="O794" i="3"/>
  <c r="O803" i="3"/>
  <c r="N5434" i="3"/>
  <c r="N5432" i="3"/>
  <c r="N5437" i="3"/>
  <c r="N5433" i="3"/>
  <c r="N5435" i="3"/>
  <c r="N5431" i="3"/>
  <c r="N5436" i="3"/>
  <c r="O6524" i="3"/>
  <c r="Q6629" i="3"/>
  <c r="P5167" i="3"/>
  <c r="Q6625" i="3"/>
  <c r="O6519" i="3"/>
  <c r="M5242" i="3"/>
  <c r="N652" i="3"/>
  <c r="N657" i="3"/>
  <c r="N650" i="3"/>
  <c r="N655" i="3"/>
  <c r="N660" i="3"/>
  <c r="N648" i="3"/>
  <c r="N658" i="3"/>
  <c r="N653" i="3"/>
  <c r="N646" i="3"/>
  <c r="N651" i="3"/>
  <c r="N656" i="3"/>
  <c r="N649" i="3"/>
  <c r="N654" i="3"/>
  <c r="N659" i="3"/>
  <c r="N647" i="3"/>
  <c r="P3565" i="3"/>
  <c r="O3832" i="3"/>
  <c r="O3831" i="3"/>
  <c r="O3829" i="3"/>
  <c r="O3833" i="3"/>
  <c r="O3830" i="3"/>
  <c r="O3827" i="3"/>
  <c r="O3828" i="3"/>
  <c r="Q5437" i="3"/>
  <c r="Q5432" i="3"/>
  <c r="Q5434" i="3"/>
  <c r="Q5431" i="3"/>
  <c r="Q5433" i="3"/>
  <c r="Q5435" i="3"/>
  <c r="Q5436" i="3"/>
  <c r="O2821" i="3"/>
  <c r="O2819" i="3"/>
  <c r="O2818" i="3"/>
  <c r="O2820" i="3"/>
  <c r="M2303" i="3"/>
  <c r="M2307" i="3"/>
  <c r="M2304" i="3"/>
  <c r="M2305" i="3"/>
  <c r="M2306" i="3"/>
  <c r="P1816" i="3"/>
  <c r="P1812" i="3"/>
  <c r="P1813" i="3"/>
  <c r="N2634" i="3"/>
  <c r="N2644" i="3"/>
  <c r="N2639" i="3"/>
  <c r="N2631" i="3"/>
  <c r="N2641" i="3"/>
  <c r="N2633" i="3"/>
  <c r="N2636" i="3"/>
  <c r="N2646" i="3"/>
  <c r="N2638" i="3"/>
  <c r="N2645" i="3"/>
  <c r="N2643" i="3"/>
  <c r="N2635" i="3"/>
  <c r="N2642" i="3"/>
  <c r="N2640" i="3"/>
  <c r="N2632" i="3"/>
  <c r="N2637" i="3"/>
  <c r="P6062" i="3"/>
  <c r="Q2472" i="3"/>
  <c r="Q2471" i="3"/>
  <c r="Q2473" i="3"/>
  <c r="Q2468" i="3"/>
  <c r="Q2470" i="3"/>
  <c r="Q2467" i="3"/>
  <c r="Q2469" i="3"/>
  <c r="Q5685" i="3"/>
  <c r="Q5688" i="3"/>
  <c r="Q5686" i="3"/>
  <c r="Q5687" i="3"/>
  <c r="Q5689" i="3"/>
  <c r="O2880" i="3"/>
  <c r="O2885" i="3"/>
  <c r="O2890" i="3"/>
  <c r="O2888" i="3"/>
  <c r="O2887" i="3"/>
  <c r="O2882" i="3"/>
  <c r="O2892" i="3"/>
  <c r="O2883" i="3"/>
  <c r="O2891" i="3"/>
  <c r="O2884" i="3"/>
  <c r="O2889" i="3"/>
  <c r="O2886" i="3"/>
  <c r="O2881" i="3"/>
  <c r="O2893" i="3"/>
  <c r="O3104" i="3"/>
  <c r="O3103" i="3"/>
  <c r="O3106" i="3"/>
  <c r="O3105" i="3"/>
  <c r="Q1745" i="3"/>
  <c r="Q1744" i="3"/>
  <c r="O5073" i="3"/>
  <c r="O5071" i="3"/>
  <c r="O5074" i="3"/>
  <c r="O5072" i="3"/>
  <c r="O5070" i="3"/>
  <c r="Q5800" i="3"/>
  <c r="Q5799" i="3"/>
  <c r="Q5801" i="3"/>
  <c r="M1745" i="3"/>
  <c r="M1744" i="3"/>
  <c r="Q4993" i="3"/>
  <c r="Q4994" i="3"/>
  <c r="P1268" i="3"/>
  <c r="M6373" i="3"/>
  <c r="M6376" i="3"/>
  <c r="M6374" i="3"/>
  <c r="M6378" i="3"/>
  <c r="M6375" i="3"/>
  <c r="M6379" i="3"/>
  <c r="M6377" i="3"/>
  <c r="M6579" i="3"/>
  <c r="M6580" i="3"/>
  <c r="M6581" i="3"/>
  <c r="M5823" i="3"/>
  <c r="M5824" i="3"/>
  <c r="M5821" i="3"/>
  <c r="M5819" i="3"/>
  <c r="M5822" i="3"/>
  <c r="M5820" i="3"/>
  <c r="O3814" i="3"/>
  <c r="O3816" i="3"/>
  <c r="O3815" i="3"/>
  <c r="P4751" i="3"/>
  <c r="O5869" i="3"/>
  <c r="O5868" i="3"/>
  <c r="O5866" i="3"/>
  <c r="O5860" i="3"/>
  <c r="O5867" i="3"/>
  <c r="O5864" i="3"/>
  <c r="O5861" i="3"/>
  <c r="O5870" i="3"/>
  <c r="O5863" i="3"/>
  <c r="O5862" i="3"/>
  <c r="O5865" i="3"/>
  <c r="Q6525" i="3"/>
  <c r="Q6519" i="3"/>
  <c r="Q6521" i="3"/>
  <c r="Q6524" i="3"/>
  <c r="S5541" i="3"/>
  <c r="S5540" i="3"/>
  <c r="S5538" i="3"/>
  <c r="O3261" i="3"/>
  <c r="O3258" i="3"/>
  <c r="O3260" i="3"/>
  <c r="O3259" i="3"/>
  <c r="P5541" i="3"/>
  <c r="P5538" i="3"/>
  <c r="P5543" i="3"/>
  <c r="P5540" i="3"/>
  <c r="M4044" i="3"/>
  <c r="M4042" i="3"/>
  <c r="M4040" i="3"/>
  <c r="M4049" i="3"/>
  <c r="M4038" i="3"/>
  <c r="M4047" i="3"/>
  <c r="M4045" i="3"/>
  <c r="M4043" i="3"/>
  <c r="M4041" i="3"/>
  <c r="M4039" i="3"/>
  <c r="M4050" i="3"/>
  <c r="M4048" i="3"/>
  <c r="M4046" i="3"/>
  <c r="O5958" i="3"/>
  <c r="O5952" i="3"/>
  <c r="O5957" i="3"/>
  <c r="O5953" i="3"/>
  <c r="O5954" i="3"/>
  <c r="O5959" i="3"/>
  <c r="O5955" i="3"/>
  <c r="O5956" i="3"/>
  <c r="M4350" i="3"/>
  <c r="M4347" i="3"/>
  <c r="M4352" i="3"/>
  <c r="M4348" i="3"/>
  <c r="M4349" i="3"/>
  <c r="M4345" i="3"/>
  <c r="M4346" i="3"/>
  <c r="M4343" i="3"/>
  <c r="M4344" i="3"/>
  <c r="M4351" i="3"/>
  <c r="N5439" i="3"/>
  <c r="N5441" i="3"/>
  <c r="N5442" i="3"/>
  <c r="N5440" i="3"/>
  <c r="N5438" i="3"/>
  <c r="P3734" i="3"/>
  <c r="P3732" i="3"/>
  <c r="P3733" i="3"/>
  <c r="P3731" i="3"/>
  <c r="Q839" i="3"/>
  <c r="Q837" i="3"/>
  <c r="Q840" i="3"/>
  <c r="Q838" i="3"/>
  <c r="M5783" i="3"/>
  <c r="M5784" i="3"/>
  <c r="M5778" i="3"/>
  <c r="M5782" i="3"/>
  <c r="M5785" i="3"/>
  <c r="M5780" i="3"/>
  <c r="M5779" i="3"/>
  <c r="M5781" i="3"/>
  <c r="N4132" i="3"/>
  <c r="N4133" i="3"/>
  <c r="O2390" i="3"/>
  <c r="O2389" i="3"/>
  <c r="Q4846" i="3"/>
  <c r="Q4845" i="3"/>
  <c r="Q4844" i="3"/>
  <c r="Q4847" i="3"/>
  <c r="Q4843" i="3"/>
  <c r="Q4842" i="3"/>
  <c r="N6585" i="3"/>
  <c r="N6588" i="3"/>
  <c r="N6590" i="3"/>
  <c r="N6586" i="3"/>
  <c r="N6587" i="3"/>
  <c r="N6592" i="3"/>
  <c r="M5838" i="3"/>
  <c r="M5842" i="3"/>
  <c r="M5840" i="3"/>
  <c r="M5839" i="3"/>
  <c r="M5837" i="3"/>
  <c r="M5841" i="3"/>
  <c r="N1214" i="3"/>
  <c r="N1202" i="3"/>
  <c r="N1211" i="3"/>
  <c r="N1199" i="3"/>
  <c r="N1206" i="3"/>
  <c r="N1194" i="3"/>
  <c r="N1213" i="3"/>
  <c r="N1201" i="3"/>
  <c r="N1208" i="3"/>
  <c r="N1196" i="3"/>
  <c r="N1203" i="3"/>
  <c r="N1200" i="3"/>
  <c r="N1195" i="3"/>
  <c r="N1209" i="3"/>
  <c r="N1204" i="3"/>
  <c r="N1198" i="3"/>
  <c r="N1212" i="3"/>
  <c r="N1207" i="3"/>
  <c r="N1197" i="3"/>
  <c r="N1210" i="3"/>
  <c r="N1205" i="3"/>
  <c r="Q2528" i="3"/>
  <c r="Q2530" i="3"/>
  <c r="Q2525" i="3"/>
  <c r="Q2527" i="3"/>
  <c r="Q2529" i="3"/>
  <c r="Q2526" i="3"/>
  <c r="Q2531" i="3"/>
  <c r="O1373" i="3"/>
  <c r="O1372" i="3"/>
  <c r="O1371" i="3"/>
  <c r="O5676" i="3"/>
  <c r="O5681" i="3"/>
  <c r="O5679" i="3"/>
  <c r="O5682" i="3"/>
  <c r="O5684" i="3"/>
  <c r="O5675" i="3"/>
  <c r="O5683" i="3"/>
  <c r="O5678" i="3"/>
  <c r="O5677" i="3"/>
  <c r="O5680" i="3"/>
  <c r="Q2341" i="3"/>
  <c r="Q2342" i="3"/>
  <c r="M2226" i="3"/>
  <c r="M2220" i="3"/>
  <c r="M2227" i="3"/>
  <c r="M2223" i="3"/>
  <c r="M2221" i="3"/>
  <c r="M2217" i="3"/>
  <c r="M2222" i="3"/>
  <c r="M2215" i="3"/>
  <c r="M2225" i="3"/>
  <c r="M2216" i="3"/>
  <c r="M2219" i="3"/>
  <c r="M2224" i="3"/>
  <c r="M2218" i="3"/>
  <c r="N3572" i="3"/>
  <c r="N3571" i="3"/>
  <c r="N3573" i="3"/>
  <c r="N2341" i="3"/>
  <c r="N2342" i="3"/>
  <c r="N2767" i="3"/>
  <c r="N2761" i="3"/>
  <c r="N2763" i="3"/>
  <c r="N2762" i="3"/>
  <c r="N2766" i="3"/>
  <c r="N2760" i="3"/>
  <c r="N2764" i="3"/>
  <c r="N2765" i="3"/>
  <c r="M4113" i="3"/>
  <c r="M4110" i="3"/>
  <c r="M4114" i="3"/>
  <c r="M4112" i="3"/>
  <c r="M4107" i="3"/>
  <c r="M4111" i="3"/>
  <c r="M4109" i="3"/>
  <c r="M4104" i="3"/>
  <c r="M4108" i="3"/>
  <c r="M4106" i="3"/>
  <c r="M4105" i="3"/>
  <c r="P4071" i="3"/>
  <c r="M3438" i="3"/>
  <c r="M3441" i="3"/>
  <c r="M3435" i="3"/>
  <c r="M3437" i="3"/>
  <c r="M3434" i="3"/>
  <c r="M3442" i="3"/>
  <c r="M3436" i="3"/>
  <c r="M3439" i="3"/>
  <c r="M3440" i="3"/>
  <c r="O2385" i="3"/>
  <c r="O2382" i="3"/>
  <c r="O2383" i="3"/>
  <c r="O2388" i="3"/>
  <c r="O2386" i="3"/>
  <c r="O2387" i="3"/>
  <c r="O2384" i="3"/>
  <c r="O4972" i="3"/>
  <c r="O4968" i="3"/>
  <c r="O4973" i="3"/>
  <c r="O4974" i="3"/>
  <c r="O4969" i="3"/>
  <c r="O4970" i="3"/>
  <c r="O4975" i="3"/>
  <c r="O4971" i="3"/>
  <c r="Q32" i="3"/>
  <c r="Q34" i="3"/>
  <c r="Q35" i="3"/>
  <c r="Q33" i="3"/>
  <c r="M3918" i="3"/>
  <c r="M3916" i="3"/>
  <c r="M3917" i="3"/>
  <c r="M3915" i="3"/>
  <c r="O1391" i="3"/>
  <c r="O1388" i="3"/>
  <c r="O1387" i="3"/>
  <c r="O1384" i="3"/>
  <c r="O1394" i="3"/>
  <c r="O1383" i="3"/>
  <c r="O1393" i="3"/>
  <c r="O1390" i="3"/>
  <c r="O1389" i="3"/>
  <c r="O1386" i="3"/>
  <c r="O1392" i="3"/>
  <c r="O1396" i="3"/>
  <c r="O1395" i="3"/>
  <c r="O1385" i="3"/>
  <c r="O1382" i="3"/>
  <c r="O1381" i="3"/>
  <c r="M1987" i="3"/>
  <c r="M1989" i="3"/>
  <c r="M1983" i="3"/>
  <c r="M1985" i="3"/>
  <c r="M1979" i="3"/>
  <c r="M1981" i="3"/>
  <c r="M1986" i="3"/>
  <c r="M1988" i="3"/>
  <c r="M1982" i="3"/>
  <c r="M1984" i="3"/>
  <c r="M1978" i="3"/>
  <c r="M1980" i="3"/>
  <c r="O1259" i="3"/>
  <c r="O1256" i="3"/>
  <c r="O1260" i="3"/>
  <c r="O1257" i="3"/>
  <c r="O1261" i="3"/>
  <c r="O1258" i="3"/>
  <c r="O3196" i="3"/>
  <c r="O3178" i="3"/>
  <c r="O3194" i="3"/>
  <c r="O3176" i="3"/>
  <c r="O3193" i="3"/>
  <c r="O3175" i="3"/>
  <c r="O3190" i="3"/>
  <c r="O3187" i="3"/>
  <c r="O3185" i="3"/>
  <c r="O3184" i="3"/>
  <c r="O3199" i="3"/>
  <c r="O3181" i="3"/>
  <c r="O3197" i="3"/>
  <c r="O3179" i="3"/>
  <c r="O3183" i="3"/>
  <c r="O3200" i="3"/>
  <c r="O3198" i="3"/>
  <c r="O3180" i="3"/>
  <c r="O3191" i="3"/>
  <c r="O3195" i="3"/>
  <c r="O3177" i="3"/>
  <c r="O3188" i="3"/>
  <c r="O3182" i="3"/>
  <c r="O3192" i="3"/>
  <c r="O3174" i="3"/>
  <c r="O3173" i="3"/>
  <c r="O3189" i="3"/>
  <c r="O3186" i="3"/>
  <c r="O1434" i="3"/>
  <c r="O1430" i="3"/>
  <c r="O1433" i="3"/>
  <c r="O1429" i="3"/>
  <c r="O1435" i="3"/>
  <c r="O1431" i="3"/>
  <c r="O1436" i="3"/>
  <c r="O1432" i="3"/>
  <c r="O3147" i="3"/>
  <c r="O3145" i="3"/>
  <c r="O3146" i="3"/>
  <c r="O790" i="3"/>
  <c r="O788" i="3"/>
  <c r="O786" i="3"/>
  <c r="O784" i="3"/>
  <c r="O791" i="3"/>
  <c r="O789" i="3"/>
  <c r="O787" i="3"/>
  <c r="O785" i="3"/>
  <c r="O783" i="3"/>
  <c r="O4180" i="3"/>
  <c r="O4178" i="3"/>
  <c r="O4176" i="3"/>
  <c r="O4179" i="3"/>
  <c r="O4177" i="3"/>
  <c r="O4175" i="3"/>
  <c r="P6219" i="3"/>
  <c r="P6222" i="3"/>
  <c r="M1132" i="3"/>
  <c r="M1126" i="3"/>
  <c r="M1131" i="3"/>
  <c r="M1125" i="3"/>
  <c r="M1130" i="3"/>
  <c r="M1124" i="3"/>
  <c r="M1122" i="3"/>
  <c r="M1129" i="3"/>
  <c r="M1128" i="3"/>
  <c r="M1127" i="3"/>
  <c r="M1123" i="3"/>
  <c r="M1972" i="3"/>
  <c r="M1968" i="3"/>
  <c r="M1969" i="3"/>
  <c r="M1973" i="3"/>
  <c r="M1970" i="3"/>
  <c r="M1971" i="3"/>
  <c r="M765" i="3"/>
  <c r="M767" i="3"/>
  <c r="M762" i="3"/>
  <c r="M764" i="3"/>
  <c r="M769" i="3"/>
  <c r="M768" i="3"/>
  <c r="M766" i="3"/>
  <c r="M761" i="3"/>
  <c r="M763" i="3"/>
  <c r="O4285" i="3"/>
  <c r="O4286" i="3"/>
  <c r="Q4430" i="3"/>
  <c r="Q4427" i="3"/>
  <c r="Q4431" i="3"/>
  <c r="Q4428" i="3"/>
  <c r="Q4425" i="3"/>
  <c r="Q4432" i="3"/>
  <c r="Q4429" i="3"/>
  <c r="Q4426" i="3"/>
  <c r="O192" i="3"/>
  <c r="O189" i="3"/>
  <c r="O190" i="3"/>
  <c r="O191" i="3"/>
  <c r="O188" i="3"/>
  <c r="Q1094" i="3"/>
  <c r="Q1091" i="3"/>
  <c r="Q1095" i="3"/>
  <c r="Q1092" i="3"/>
  <c r="Q1093" i="3"/>
  <c r="P5186" i="3"/>
  <c r="P5184" i="3"/>
  <c r="P5183" i="3"/>
  <c r="P5187" i="3"/>
  <c r="O5666" i="3"/>
  <c r="O5667" i="3"/>
  <c r="O1298" i="3"/>
  <c r="O1286" i="3"/>
  <c r="O1301" i="3"/>
  <c r="O1289" i="3"/>
  <c r="O1294" i="3"/>
  <c r="O1299" i="3"/>
  <c r="O1287" i="3"/>
  <c r="O1292" i="3"/>
  <c r="O1297" i="3"/>
  <c r="O1288" i="3"/>
  <c r="O1291" i="3"/>
  <c r="O1290" i="3"/>
  <c r="O1300" i="3"/>
  <c r="O1293" i="3"/>
  <c r="O1302" i="3"/>
  <c r="O1296" i="3"/>
  <c r="O1295" i="3"/>
  <c r="Q1015" i="3"/>
  <c r="Q1024" i="3"/>
  <c r="Q1012" i="3"/>
  <c r="Q1019" i="3"/>
  <c r="Q1014" i="3"/>
  <c r="Q1021" i="3"/>
  <c r="Q1016" i="3"/>
  <c r="Q1023" i="3"/>
  <c r="Q1011" i="3"/>
  <c r="Q1018" i="3"/>
  <c r="Q1022" i="3"/>
  <c r="Q1013" i="3"/>
  <c r="Q1017" i="3"/>
  <c r="Q1020" i="3"/>
  <c r="Q609" i="3"/>
  <c r="Q606" i="3"/>
  <c r="Q603" i="3"/>
  <c r="Q610" i="3"/>
  <c r="Q607" i="3"/>
  <c r="Q604" i="3"/>
  <c r="Q608" i="3"/>
  <c r="Q605" i="3"/>
  <c r="N182" i="3"/>
  <c r="N187" i="3"/>
  <c r="N184" i="3"/>
  <c r="N183" i="3"/>
  <c r="N186" i="3"/>
  <c r="N185" i="3"/>
  <c r="M4268" i="3"/>
  <c r="M4261" i="3"/>
  <c r="M4265" i="3"/>
  <c r="M4266" i="3"/>
  <c r="M4262" i="3"/>
  <c r="M4263" i="3"/>
  <c r="M4269" i="3"/>
  <c r="M4267" i="3"/>
  <c r="M4264" i="3"/>
  <c r="P677" i="3"/>
  <c r="P684" i="3"/>
  <c r="P679" i="3"/>
  <c r="P681" i="3"/>
  <c r="P676" i="3"/>
  <c r="P683" i="3"/>
  <c r="P678" i="3"/>
  <c r="P685" i="3"/>
  <c r="P680" i="3"/>
  <c r="P682" i="3"/>
  <c r="O4604" i="3"/>
  <c r="O4603" i="3"/>
  <c r="O4601" i="3"/>
  <c r="O4606" i="3"/>
  <c r="O4607" i="3"/>
  <c r="O4602" i="3"/>
  <c r="O4605" i="3"/>
  <c r="Q5569" i="3"/>
  <c r="Q5564" i="3"/>
  <c r="Q5567" i="3"/>
  <c r="Q5562" i="3"/>
  <c r="Q5565" i="3"/>
  <c r="Q5566" i="3"/>
  <c r="Q5568" i="3"/>
  <c r="Q5563" i="3"/>
  <c r="P5002" i="3"/>
  <c r="P5000" i="3"/>
  <c r="P5001" i="3"/>
  <c r="M4904" i="3"/>
  <c r="M4901" i="3"/>
  <c r="M4898" i="3"/>
  <c r="M4902" i="3"/>
  <c r="M4899" i="3"/>
  <c r="M4903" i="3"/>
  <c r="M4900" i="3"/>
  <c r="N5230" i="3"/>
  <c r="N5232" i="3"/>
  <c r="N5234" i="3"/>
  <c r="N5231" i="3"/>
  <c r="N5229" i="3"/>
  <c r="N5233" i="3"/>
  <c r="M5702" i="3"/>
  <c r="M5699" i="3"/>
  <c r="M5701" i="3"/>
  <c r="M5703" i="3"/>
  <c r="M5700" i="3"/>
  <c r="M4675" i="3"/>
  <c r="M4673" i="3"/>
  <c r="M4671" i="3"/>
  <c r="M4669" i="3"/>
  <c r="M4667" i="3"/>
  <c r="M4674" i="3"/>
  <c r="M4672" i="3"/>
  <c r="M4670" i="3"/>
  <c r="M4668" i="3"/>
  <c r="N1796" i="3"/>
  <c r="N1794" i="3"/>
  <c r="N1792" i="3"/>
  <c r="N1790" i="3"/>
  <c r="N1788" i="3"/>
  <c r="N1786" i="3"/>
  <c r="N1795" i="3"/>
  <c r="N1793" i="3"/>
  <c r="N1791" i="3"/>
  <c r="N1789" i="3"/>
  <c r="N1787" i="3"/>
  <c r="Q6619" i="3"/>
  <c r="Q1586" i="3"/>
  <c r="Q1587" i="3"/>
  <c r="Q1588" i="3"/>
  <c r="Q1585" i="3"/>
  <c r="M1193" i="3"/>
  <c r="M1184" i="3"/>
  <c r="M1189" i="3"/>
  <c r="M1182" i="3"/>
  <c r="M1187" i="3"/>
  <c r="M1192" i="3"/>
  <c r="M1183" i="3"/>
  <c r="M1185" i="3"/>
  <c r="M1188" i="3"/>
  <c r="M1191" i="3"/>
  <c r="M1190" i="3"/>
  <c r="M1186" i="3"/>
  <c r="Q6539" i="3"/>
  <c r="Q6538" i="3"/>
  <c r="N5979" i="3"/>
  <c r="N5974" i="3"/>
  <c r="N5982" i="3"/>
  <c r="N5977" i="3"/>
  <c r="N5972" i="3"/>
  <c r="N5980" i="3"/>
  <c r="N5975" i="3"/>
  <c r="N5978" i="3"/>
  <c r="N5981" i="3"/>
  <c r="N5976" i="3"/>
  <c r="N5973" i="3"/>
  <c r="N252" i="3"/>
  <c r="N249" i="3"/>
  <c r="N250" i="3"/>
  <c r="N251" i="3"/>
  <c r="N248" i="3"/>
  <c r="Q5707" i="3"/>
  <c r="Q5705" i="3"/>
  <c r="Q5706" i="3"/>
  <c r="Q5704" i="3"/>
  <c r="Q2492" i="3"/>
  <c r="Q2487" i="3"/>
  <c r="Q2489" i="3"/>
  <c r="Q2486" i="3"/>
  <c r="Q2491" i="3"/>
  <c r="Q2488" i="3"/>
  <c r="Q2485" i="3"/>
  <c r="Q2493" i="3"/>
  <c r="Q2490" i="3"/>
  <c r="O3561" i="3"/>
  <c r="O3564" i="3"/>
  <c r="O3562" i="3"/>
  <c r="O3563" i="3"/>
  <c r="P6474" i="3"/>
  <c r="N3335" i="3"/>
  <c r="N3334" i="3"/>
  <c r="N3338" i="3"/>
  <c r="N3340" i="3"/>
  <c r="N3336" i="3"/>
  <c r="N3337" i="3"/>
  <c r="N3331" i="3"/>
  <c r="N3328" i="3"/>
  <c r="N3332" i="3"/>
  <c r="N3333" i="3"/>
  <c r="N3330" i="3"/>
  <c r="N3329" i="3"/>
  <c r="N3339" i="3"/>
  <c r="P6263" i="3"/>
  <c r="P6254" i="3"/>
  <c r="P6261" i="3"/>
  <c r="P6258" i="3"/>
  <c r="N99" i="3"/>
  <c r="N95" i="3"/>
  <c r="N97" i="3"/>
  <c r="N98" i="3"/>
  <c r="N96" i="3"/>
  <c r="P6253" i="3"/>
  <c r="O6460" i="3"/>
  <c r="N6627" i="3"/>
  <c r="O6453" i="3"/>
  <c r="O6483" i="3"/>
  <c r="P807" i="3"/>
  <c r="M3321" i="3"/>
  <c r="M3326" i="3"/>
  <c r="M3327" i="3"/>
  <c r="M3324" i="3"/>
  <c r="M3322" i="3"/>
  <c r="M3325" i="3"/>
  <c r="M3323" i="3"/>
  <c r="Q5674" i="3"/>
  <c r="Q5672" i="3"/>
  <c r="Q5668" i="3"/>
  <c r="Q5671" i="3"/>
  <c r="Q5673" i="3"/>
  <c r="Q5669" i="3"/>
  <c r="Q5670" i="3"/>
  <c r="P255" i="3"/>
  <c r="P257" i="3"/>
  <c r="Q1893" i="3"/>
  <c r="Q1895" i="3"/>
  <c r="Q1899" i="3"/>
  <c r="Q1897" i="3"/>
  <c r="Q1891" i="3"/>
  <c r="Q1894" i="3"/>
  <c r="Q1892" i="3"/>
  <c r="Q1898" i="3"/>
  <c r="Q1896" i="3"/>
  <c r="Q1900" i="3"/>
  <c r="P2821" i="3"/>
  <c r="P2818" i="3"/>
  <c r="P2820" i="3"/>
  <c r="N2306" i="3"/>
  <c r="N2304" i="3"/>
  <c r="N2303" i="3"/>
  <c r="N2305" i="3"/>
  <c r="N2307" i="3"/>
  <c r="O670" i="3"/>
  <c r="O667" i="3"/>
  <c r="O671" i="3"/>
  <c r="O669" i="3"/>
  <c r="O668" i="3"/>
  <c r="O672" i="3"/>
  <c r="O2028" i="3"/>
  <c r="O2025" i="3"/>
  <c r="O2026" i="3"/>
  <c r="O2029" i="3"/>
  <c r="O2023" i="3"/>
  <c r="O2024" i="3"/>
  <c r="O2027" i="3"/>
  <c r="N6290" i="3"/>
  <c r="N6288" i="3"/>
  <c r="N6291" i="3"/>
  <c r="N6289" i="3"/>
  <c r="N6480" i="3"/>
  <c r="N6478" i="3"/>
  <c r="N6477" i="3"/>
  <c r="O6085" i="3"/>
  <c r="O6091" i="3"/>
  <c r="O6090" i="3"/>
  <c r="O6092" i="3"/>
  <c r="O6088" i="3"/>
  <c r="O6086" i="3"/>
  <c r="O6087" i="3"/>
  <c r="O6084" i="3"/>
  <c r="O6089" i="3"/>
  <c r="P5799" i="3"/>
  <c r="N1745" i="3"/>
  <c r="N1744" i="3"/>
  <c r="Q6449" i="3"/>
  <c r="Q6453" i="3"/>
  <c r="Q6448" i="3"/>
  <c r="Q6452" i="3"/>
  <c r="Q6446" i="3"/>
  <c r="Q6456" i="3"/>
  <c r="Q6461" i="3"/>
  <c r="Q6457" i="3"/>
  <c r="Q6455" i="3"/>
  <c r="Q6459" i="3"/>
  <c r="Q6451" i="3"/>
  <c r="Q6465" i="3"/>
  <c r="Q6464" i="3"/>
  <c r="N6071" i="3"/>
  <c r="N6068" i="3"/>
  <c r="N6069" i="3"/>
  <c r="N6067" i="3"/>
  <c r="N6066" i="3"/>
  <c r="N6072" i="3"/>
  <c r="N6070" i="3"/>
  <c r="P6378" i="3"/>
  <c r="P6374" i="3"/>
  <c r="P6377" i="3"/>
  <c r="M6229" i="3"/>
  <c r="M6227" i="3"/>
  <c r="M6223" i="3"/>
  <c r="M6224" i="3"/>
  <c r="M6230" i="3"/>
  <c r="M6231" i="3"/>
  <c r="M6228" i="3"/>
  <c r="M6232" i="3"/>
  <c r="M6225" i="3"/>
  <c r="M6226" i="3"/>
  <c r="N5820" i="3"/>
  <c r="N5822" i="3"/>
  <c r="N5819" i="3"/>
  <c r="N5824" i="3"/>
  <c r="N5823" i="3"/>
  <c r="N5821" i="3"/>
  <c r="M6659" i="3"/>
  <c r="M6660" i="3"/>
  <c r="M6653" i="3"/>
  <c r="M6662" i="3"/>
  <c r="M6661" i="3"/>
  <c r="M6657" i="3"/>
  <c r="M4559" i="3"/>
  <c r="M4557" i="3"/>
  <c r="M4555" i="3"/>
  <c r="M4553" i="3"/>
  <c r="M4560" i="3"/>
  <c r="M4558" i="3"/>
  <c r="M4556" i="3"/>
  <c r="M4561" i="3"/>
  <c r="M4554" i="3"/>
  <c r="M4552" i="3"/>
  <c r="Q6543" i="3"/>
  <c r="Q6545" i="3"/>
  <c r="Q6541" i="3"/>
  <c r="Q6546" i="3"/>
  <c r="Q6542" i="3"/>
  <c r="Q6544" i="3"/>
  <c r="M4761" i="3"/>
  <c r="M4758" i="3"/>
  <c r="M4755" i="3"/>
  <c r="M4752" i="3"/>
  <c r="M4749" i="3"/>
  <c r="M4746" i="3"/>
  <c r="M4748" i="3"/>
  <c r="M4759" i="3"/>
  <c r="M4756" i="3"/>
  <c r="M4760" i="3"/>
  <c r="M4753" i="3"/>
  <c r="M4757" i="3"/>
  <c r="M4750" i="3"/>
  <c r="M4754" i="3"/>
  <c r="M4747" i="3"/>
  <c r="M4751" i="3"/>
  <c r="M6506" i="3"/>
  <c r="M6510" i="3"/>
  <c r="M6509" i="3"/>
  <c r="M6507" i="3"/>
  <c r="M6508" i="3"/>
  <c r="M6523" i="3"/>
  <c r="M6525" i="3"/>
  <c r="M6518" i="3"/>
  <c r="M6522" i="3"/>
  <c r="M6521" i="3"/>
  <c r="M6524" i="3"/>
  <c r="M6520" i="3"/>
  <c r="O4698" i="3"/>
  <c r="O4695" i="3"/>
  <c r="O4692" i="3"/>
  <c r="O4689" i="3"/>
  <c r="O4697" i="3"/>
  <c r="O4694" i="3"/>
  <c r="O4691" i="3"/>
  <c r="O4696" i="3"/>
  <c r="O4688" i="3"/>
  <c r="O4693" i="3"/>
  <c r="O4690" i="3"/>
  <c r="O4699" i="3"/>
  <c r="O3078" i="3"/>
  <c r="O3079" i="3"/>
  <c r="O3077" i="3"/>
  <c r="O3075" i="3"/>
  <c r="O3080" i="3"/>
  <c r="O3076" i="3"/>
  <c r="O3081" i="3"/>
  <c r="Q5540" i="3"/>
  <c r="Q5543" i="3"/>
  <c r="Q5539" i="3"/>
  <c r="Q5538" i="3"/>
  <c r="Q5541" i="3"/>
  <c r="Q5542" i="3"/>
  <c r="M4185" i="3"/>
  <c r="M4183" i="3"/>
  <c r="M4194" i="3"/>
  <c r="M4181" i="3"/>
  <c r="M4192" i="3"/>
  <c r="M4190" i="3"/>
  <c r="M4188" i="3"/>
  <c r="M4186" i="3"/>
  <c r="M4184" i="3"/>
  <c r="M4182" i="3"/>
  <c r="M4193" i="3"/>
  <c r="M4191" i="3"/>
  <c r="M4189" i="3"/>
  <c r="M4187" i="3"/>
  <c r="N2715" i="3"/>
  <c r="N2711" i="3"/>
  <c r="N2712" i="3"/>
  <c r="N2709" i="3"/>
  <c r="N2716" i="3"/>
  <c r="N2713" i="3"/>
  <c r="N2710" i="3"/>
  <c r="N2717" i="3"/>
  <c r="N2718" i="3"/>
  <c r="N2714" i="3"/>
  <c r="M6209" i="3"/>
  <c r="M6205" i="3"/>
  <c r="M6203" i="3"/>
  <c r="M6212" i="3"/>
  <c r="M6202" i="3"/>
  <c r="M6214" i="3"/>
  <c r="M6200" i="3"/>
  <c r="M6218" i="3"/>
  <c r="M6216" i="3"/>
  <c r="M6204" i="3"/>
  <c r="M6215" i="3"/>
  <c r="M6210" i="3"/>
  <c r="M6208" i="3"/>
  <c r="M6207" i="3"/>
  <c r="M6201" i="3"/>
  <c r="M6213" i="3"/>
  <c r="M6211" i="3"/>
  <c r="M6217" i="3"/>
  <c r="M6206" i="3"/>
  <c r="M6199" i="3"/>
  <c r="O5003" i="3"/>
  <c r="O5007" i="3"/>
  <c r="O5005" i="3"/>
  <c r="O5006" i="3"/>
  <c r="O5008" i="3"/>
  <c r="O5004" i="3"/>
  <c r="M3731" i="3"/>
  <c r="M3733" i="3"/>
  <c r="M3732" i="3"/>
  <c r="M3734" i="3"/>
  <c r="N839" i="3"/>
  <c r="N838" i="3"/>
  <c r="N840" i="3"/>
  <c r="N837" i="3"/>
  <c r="Q4132" i="3"/>
  <c r="Q4133" i="3"/>
  <c r="Q1546" i="3"/>
  <c r="Q1548" i="3"/>
  <c r="Q1526" i="3"/>
  <c r="Q1550" i="3"/>
  <c r="Q1528" i="3"/>
  <c r="Q1530" i="3"/>
  <c r="Q1532" i="3"/>
  <c r="Q1534" i="3"/>
  <c r="Q1536" i="3"/>
  <c r="Q1540" i="3"/>
  <c r="Q1542" i="3"/>
  <c r="Q1544" i="3"/>
  <c r="Q1538" i="3"/>
  <c r="Q1545" i="3"/>
  <c r="Q1547" i="3"/>
  <c r="Q1525" i="3"/>
  <c r="Q1549" i="3"/>
  <c r="Q1527" i="3"/>
  <c r="Q1529" i="3"/>
  <c r="Q1531" i="3"/>
  <c r="Q1533" i="3"/>
  <c r="Q1535" i="3"/>
  <c r="Q1537" i="3"/>
  <c r="Q1539" i="3"/>
  <c r="Q1541" i="3"/>
  <c r="Q1543" i="3"/>
  <c r="O5739" i="3"/>
  <c r="O5740" i="3"/>
  <c r="M1207" i="3"/>
  <c r="M1195" i="3"/>
  <c r="M1204" i="3"/>
  <c r="M1211" i="3"/>
  <c r="M1199" i="3"/>
  <c r="M1206" i="3"/>
  <c r="M1194" i="3"/>
  <c r="M1213" i="3"/>
  <c r="M1201" i="3"/>
  <c r="M1208" i="3"/>
  <c r="M1196" i="3"/>
  <c r="M1205" i="3"/>
  <c r="M1200" i="3"/>
  <c r="M1214" i="3"/>
  <c r="M1209" i="3"/>
  <c r="M1203" i="3"/>
  <c r="M1198" i="3"/>
  <c r="M1212" i="3"/>
  <c r="M1202" i="3"/>
  <c r="M1197" i="3"/>
  <c r="M1210" i="3"/>
  <c r="Q6279" i="3"/>
  <c r="Q6280" i="3"/>
  <c r="M2244" i="3"/>
  <c r="M2241" i="3"/>
  <c r="M2245" i="3"/>
  <c r="M2242" i="3"/>
  <c r="M2239" i="3"/>
  <c r="M2243" i="3"/>
  <c r="M2240" i="3"/>
  <c r="N2240" i="3"/>
  <c r="N2245" i="3"/>
  <c r="N2242" i="3"/>
  <c r="N2239" i="3"/>
  <c r="N2244" i="3"/>
  <c r="N2241" i="3"/>
  <c r="N2243" i="3"/>
  <c r="M2033" i="3"/>
  <c r="M2040" i="3"/>
  <c r="M2041" i="3"/>
  <c r="M2038" i="3"/>
  <c r="M2039" i="3"/>
  <c r="M2036" i="3"/>
  <c r="M2037" i="3"/>
  <c r="M2034" i="3"/>
  <c r="M2035" i="3"/>
  <c r="M2342" i="3"/>
  <c r="M2341" i="3"/>
  <c r="N4112" i="3"/>
  <c r="N4113" i="3"/>
  <c r="N4105" i="3"/>
  <c r="N4109" i="3"/>
  <c r="N4110" i="3"/>
  <c r="N4106" i="3"/>
  <c r="N4107" i="3"/>
  <c r="N4104" i="3"/>
  <c r="N4114" i="3"/>
  <c r="N4111" i="3"/>
  <c r="N4108" i="3"/>
  <c r="Q3542" i="3"/>
  <c r="Q3540" i="3"/>
  <c r="Q3541" i="3"/>
  <c r="Q3539" i="3"/>
  <c r="Q3538" i="3"/>
  <c r="O3216" i="3"/>
  <c r="O3227" i="3"/>
  <c r="O3229" i="3"/>
  <c r="O3223" i="3"/>
  <c r="O3225" i="3"/>
  <c r="O3219" i="3"/>
  <c r="O3221" i="3"/>
  <c r="O3217" i="3"/>
  <c r="O3232" i="3"/>
  <c r="O3230" i="3"/>
  <c r="O3228" i="3"/>
  <c r="O3224" i="3"/>
  <c r="O3220" i="3"/>
  <c r="O3231" i="3"/>
  <c r="O3218" i="3"/>
  <c r="O3226" i="3"/>
  <c r="O3222" i="3"/>
  <c r="M2065" i="3"/>
  <c r="M2075" i="3"/>
  <c r="M2069" i="3"/>
  <c r="M2066" i="3"/>
  <c r="M2068" i="3"/>
  <c r="M2073" i="3"/>
  <c r="M2074" i="3"/>
  <c r="M2070" i="3"/>
  <c r="M2064" i="3"/>
  <c r="M2071" i="3"/>
  <c r="M2072" i="3"/>
  <c r="M2067" i="3"/>
  <c r="O4726" i="3"/>
  <c r="O4727" i="3"/>
  <c r="O4730" i="3"/>
  <c r="O4728" i="3"/>
  <c r="O4731" i="3"/>
  <c r="O4729" i="3"/>
  <c r="N1263" i="3"/>
  <c r="N1264" i="3"/>
  <c r="N1262" i="3"/>
  <c r="O5360" i="3"/>
  <c r="O5359" i="3"/>
  <c r="O5358" i="3"/>
  <c r="M1660" i="3"/>
  <c r="M1658" i="3"/>
  <c r="M1659" i="3"/>
  <c r="M1657" i="3"/>
  <c r="N3916" i="3"/>
  <c r="N3917" i="3"/>
  <c r="N3918" i="3"/>
  <c r="N3915" i="3"/>
  <c r="Q1981" i="3"/>
  <c r="Q1982" i="3"/>
  <c r="Q1987" i="3"/>
  <c r="Q1986" i="3"/>
  <c r="Q1979" i="3"/>
  <c r="Q1988" i="3"/>
  <c r="Q1978" i="3"/>
  <c r="Q1983" i="3"/>
  <c r="Q1984" i="3"/>
  <c r="Q1980" i="3"/>
  <c r="Q1989" i="3"/>
  <c r="Q1985" i="3"/>
  <c r="M2452" i="3"/>
  <c r="M2456" i="3"/>
  <c r="M2453" i="3"/>
  <c r="M2455" i="3"/>
  <c r="M2451" i="3"/>
  <c r="M2454" i="3"/>
  <c r="P930" i="3"/>
  <c r="P927" i="3"/>
  <c r="P929" i="3"/>
  <c r="P924" i="3"/>
  <c r="P932" i="3"/>
  <c r="P926" i="3"/>
  <c r="P933" i="3"/>
  <c r="N158" i="3"/>
  <c r="M1435" i="3"/>
  <c r="M1434" i="3"/>
  <c r="M1430" i="3"/>
  <c r="M1433" i="3"/>
  <c r="M1429" i="3"/>
  <c r="M1436" i="3"/>
  <c r="M1432" i="3"/>
  <c r="M1431" i="3"/>
  <c r="Q3147" i="3"/>
  <c r="Q3146" i="3"/>
  <c r="Q3145" i="3"/>
  <c r="P716" i="3"/>
  <c r="Q3411" i="3"/>
  <c r="Q3409" i="3"/>
  <c r="Q3402" i="3"/>
  <c r="Q3407" i="3"/>
  <c r="Q3405" i="3"/>
  <c r="Q3403" i="3"/>
  <c r="Q3408" i="3"/>
  <c r="Q3401" i="3"/>
  <c r="Q3400" i="3"/>
  <c r="Q3399" i="3"/>
  <c r="Q3404" i="3"/>
  <c r="Q3410" i="3"/>
  <c r="Q3406" i="3"/>
  <c r="M21" i="3"/>
  <c r="M18" i="3"/>
  <c r="M15" i="3"/>
  <c r="M22" i="3"/>
  <c r="M19" i="3"/>
  <c r="M16" i="3"/>
  <c r="M23" i="3"/>
  <c r="M20" i="3"/>
  <c r="M17" i="3"/>
  <c r="M14" i="3"/>
  <c r="O5422" i="3"/>
  <c r="O5419" i="3"/>
  <c r="O5415" i="3"/>
  <c r="O5421" i="3"/>
  <c r="O5416" i="3"/>
  <c r="O5420" i="3"/>
  <c r="O5418" i="3"/>
  <c r="O5417" i="3"/>
  <c r="N765" i="3"/>
  <c r="N767" i="3"/>
  <c r="N762" i="3"/>
  <c r="N763" i="3"/>
  <c r="N769" i="3"/>
  <c r="N764" i="3"/>
  <c r="N766" i="3"/>
  <c r="N761" i="3"/>
  <c r="N768" i="3"/>
  <c r="Q4736" i="3"/>
  <c r="Q4737" i="3"/>
  <c r="Q4739" i="3"/>
  <c r="Q4738" i="3"/>
  <c r="Q4735" i="3"/>
  <c r="N4285" i="3"/>
  <c r="N4286" i="3"/>
  <c r="N415" i="3"/>
  <c r="N412" i="3"/>
  <c r="N409" i="3"/>
  <c r="N413" i="3"/>
  <c r="N410" i="3"/>
  <c r="N414" i="3"/>
  <c r="N411" i="3"/>
  <c r="M5185" i="3"/>
  <c r="M5188" i="3"/>
  <c r="M5183" i="3"/>
  <c r="M5187" i="3"/>
  <c r="M5186" i="3"/>
  <c r="M5184" i="3"/>
  <c r="Q1177" i="3"/>
  <c r="Q1180" i="3"/>
  <c r="Q1178" i="3"/>
  <c r="Q1176" i="3"/>
  <c r="Q1179" i="3"/>
  <c r="Q1181" i="3"/>
  <c r="N5666" i="3"/>
  <c r="N5667" i="3"/>
  <c r="Q1296" i="3"/>
  <c r="Q1299" i="3"/>
  <c r="Q1287" i="3"/>
  <c r="Q1292" i="3"/>
  <c r="Q1297" i="3"/>
  <c r="Q1302" i="3"/>
  <c r="Q1290" i="3"/>
  <c r="Q1295" i="3"/>
  <c r="Q1298" i="3"/>
  <c r="Q1291" i="3"/>
  <c r="Q1301" i="3"/>
  <c r="Q1286" i="3"/>
  <c r="Q1294" i="3"/>
  <c r="Q1300" i="3"/>
  <c r="Q1293" i="3"/>
  <c r="Q1289" i="3"/>
  <c r="Q1288" i="3"/>
  <c r="M1023" i="3"/>
  <c r="M1011" i="3"/>
  <c r="M1020" i="3"/>
  <c r="M1015" i="3"/>
  <c r="M1022" i="3"/>
  <c r="M1017" i="3"/>
  <c r="M1024" i="3"/>
  <c r="M1012" i="3"/>
  <c r="M1016" i="3"/>
  <c r="M1019" i="3"/>
  <c r="M1014" i="3"/>
  <c r="M1018" i="3"/>
  <c r="M1021" i="3"/>
  <c r="M1013" i="3"/>
  <c r="O46" i="3"/>
  <c r="O48" i="3"/>
  <c r="O45" i="3"/>
  <c r="O47" i="3"/>
  <c r="O44" i="3"/>
  <c r="O187" i="3"/>
  <c r="O184" i="3"/>
  <c r="O186" i="3"/>
  <c r="O183" i="3"/>
  <c r="O182" i="3"/>
  <c r="O185" i="3"/>
  <c r="N329" i="3"/>
  <c r="N330" i="3"/>
  <c r="N331" i="3"/>
  <c r="O309" i="3"/>
  <c r="O306" i="3"/>
  <c r="O303" i="3"/>
  <c r="O300" i="3"/>
  <c r="O297" i="3"/>
  <c r="O294" i="3"/>
  <c r="O310" i="3"/>
  <c r="O307" i="3"/>
  <c r="O304" i="3"/>
  <c r="O301" i="3"/>
  <c r="O298" i="3"/>
  <c r="O295" i="3"/>
  <c r="O308" i="3"/>
  <c r="O305" i="3"/>
  <c r="O302" i="3"/>
  <c r="O299" i="3"/>
  <c r="O296" i="3"/>
  <c r="P4392" i="3"/>
  <c r="P4393" i="3"/>
  <c r="P4390" i="3"/>
  <c r="P4391" i="3"/>
  <c r="P4394" i="3"/>
  <c r="M4792" i="3"/>
  <c r="M4790" i="3"/>
  <c r="M4791" i="3"/>
  <c r="Q1736" i="3"/>
  <c r="Q1735" i="3"/>
  <c r="Q1734" i="3"/>
  <c r="Q1737" i="3"/>
  <c r="M5568" i="3"/>
  <c r="M5563" i="3"/>
  <c r="M5566" i="3"/>
  <c r="M5569" i="3"/>
  <c r="M5564" i="3"/>
  <c r="M5567" i="3"/>
  <c r="M5562" i="3"/>
  <c r="M5565" i="3"/>
  <c r="Q3872" i="3"/>
  <c r="Q3873" i="3"/>
  <c r="Q3874" i="3"/>
  <c r="Q3870" i="3"/>
  <c r="Q3875" i="3"/>
  <c r="Q3878" i="3"/>
  <c r="Q3877" i="3"/>
  <c r="Q3876" i="3"/>
  <c r="Q3871" i="3"/>
  <c r="O4902" i="3"/>
  <c r="O4899" i="3"/>
  <c r="O4903" i="3"/>
  <c r="O4900" i="3"/>
  <c r="O4904" i="3"/>
  <c r="O4901" i="3"/>
  <c r="O4898" i="3"/>
  <c r="P502" i="3"/>
  <c r="P504" i="3"/>
  <c r="P507" i="3"/>
  <c r="Q5700" i="3"/>
  <c r="Q5702" i="3"/>
  <c r="Q5701" i="3"/>
  <c r="Q5703" i="3"/>
  <c r="Q5699" i="3"/>
  <c r="N4675" i="3"/>
  <c r="N4673" i="3"/>
  <c r="N4671" i="3"/>
  <c r="N4669" i="3"/>
  <c r="N4667" i="3"/>
  <c r="N4674" i="3"/>
  <c r="N4672" i="3"/>
  <c r="N4670" i="3"/>
  <c r="N4668" i="3"/>
  <c r="M1796" i="3"/>
  <c r="M1794" i="3"/>
  <c r="M1792" i="3"/>
  <c r="M1790" i="3"/>
  <c r="M1788" i="3"/>
  <c r="M1786" i="3"/>
  <c r="M1795" i="3"/>
  <c r="M1793" i="3"/>
  <c r="M1791" i="3"/>
  <c r="M1789" i="3"/>
  <c r="M1787" i="3"/>
  <c r="N6539" i="3"/>
  <c r="Q4964" i="3"/>
  <c r="Q4963" i="3"/>
  <c r="Q4962" i="3"/>
  <c r="Q4967" i="3"/>
  <c r="Q4966" i="3"/>
  <c r="Q4965" i="3"/>
  <c r="O832" i="3"/>
  <c r="O835" i="3"/>
  <c r="O834" i="3"/>
  <c r="O833" i="3"/>
  <c r="O836" i="3"/>
  <c r="M6560" i="3"/>
  <c r="M3662" i="3"/>
  <c r="M3657" i="3"/>
  <c r="M3660" i="3"/>
  <c r="M3658" i="3"/>
  <c r="M3661" i="3"/>
  <c r="M3665" i="3"/>
  <c r="M3659" i="3"/>
  <c r="M3663" i="3"/>
  <c r="M3664" i="3"/>
  <c r="Q3828" i="3"/>
  <c r="Q3827" i="3"/>
  <c r="Q3831" i="3"/>
  <c r="Q3830" i="3"/>
  <c r="Q3829" i="3"/>
  <c r="Q3833" i="3"/>
  <c r="Q3832" i="3"/>
  <c r="O1900" i="3"/>
  <c r="O1897" i="3"/>
  <c r="O1893" i="3"/>
  <c r="O1895" i="3"/>
  <c r="O1894" i="3"/>
  <c r="O1892" i="3"/>
  <c r="O1891" i="3"/>
  <c r="O1899" i="3"/>
  <c r="O1898" i="3"/>
  <c r="O1896" i="3"/>
  <c r="Q2819" i="3"/>
  <c r="Q2820" i="3"/>
  <c r="Q2821" i="3"/>
  <c r="Q2818" i="3"/>
  <c r="O2305" i="3"/>
  <c r="O2306" i="3"/>
  <c r="O2304" i="3"/>
  <c r="O2303" i="3"/>
  <c r="O2307" i="3"/>
  <c r="M2491" i="3"/>
  <c r="M2493" i="3"/>
  <c r="M2485" i="3"/>
  <c r="M2490" i="3"/>
  <c r="M2487" i="3"/>
  <c r="M2492" i="3"/>
  <c r="M2489" i="3"/>
  <c r="M2486" i="3"/>
  <c r="M2488" i="3"/>
  <c r="N4828" i="3"/>
  <c r="N4833" i="3"/>
  <c r="N4834" i="3"/>
  <c r="N4830" i="3"/>
  <c r="N4831" i="3"/>
  <c r="N4832" i="3"/>
  <c r="N4827" i="3"/>
  <c r="N4829" i="3"/>
  <c r="N4826" i="3"/>
  <c r="Q2026" i="3"/>
  <c r="Q2027" i="3"/>
  <c r="Q2028" i="3"/>
  <c r="Q2024" i="3"/>
  <c r="Q2025" i="3"/>
  <c r="Q2029" i="3"/>
  <c r="Q2023" i="3"/>
  <c r="Q6288" i="3"/>
  <c r="Q6290" i="3"/>
  <c r="Q6291" i="3"/>
  <c r="Q6289" i="3"/>
  <c r="Q6477" i="3"/>
  <c r="Q6480" i="3"/>
  <c r="Q6478" i="3"/>
  <c r="O1414" i="3"/>
  <c r="O1416" i="3"/>
  <c r="O1415" i="3"/>
  <c r="O1413" i="3"/>
  <c r="M3611" i="3"/>
  <c r="M3615" i="3"/>
  <c r="M3606" i="3"/>
  <c r="M3612" i="3"/>
  <c r="M3608" i="3"/>
  <c r="M3616" i="3"/>
  <c r="M3613" i="3"/>
  <c r="M3610" i="3"/>
  <c r="M3607" i="3"/>
  <c r="M3614" i="3"/>
  <c r="M3609" i="3"/>
  <c r="Q3680" i="3"/>
  <c r="Q3679" i="3"/>
  <c r="Q3678" i="3"/>
  <c r="M1877" i="3"/>
  <c r="M1874" i="3"/>
  <c r="M1875" i="3"/>
  <c r="M1873" i="3"/>
  <c r="M1876" i="3"/>
  <c r="O819" i="3"/>
  <c r="O821" i="3"/>
  <c r="O823" i="3"/>
  <c r="O820" i="3"/>
  <c r="O822" i="3"/>
  <c r="O1506" i="3"/>
  <c r="O1503" i="3"/>
  <c r="O1502" i="3"/>
  <c r="O1504" i="3"/>
  <c r="O1505" i="3"/>
  <c r="N2437" i="3"/>
  <c r="N2435" i="3"/>
  <c r="N2436" i="3"/>
  <c r="N2434" i="3"/>
  <c r="N5397" i="3"/>
  <c r="N5394" i="3"/>
  <c r="N5398" i="3"/>
  <c r="N5396" i="3"/>
  <c r="N5395" i="3"/>
  <c r="N5399" i="3"/>
  <c r="N5393" i="3"/>
  <c r="N6227" i="3"/>
  <c r="N6223" i="3"/>
  <c r="N6230" i="3"/>
  <c r="N6231" i="3"/>
  <c r="N6225" i="3"/>
  <c r="N6228" i="3"/>
  <c r="N6229" i="3"/>
  <c r="N6232" i="3"/>
  <c r="N6226" i="3"/>
  <c r="N6224" i="3"/>
  <c r="O5823" i="3"/>
  <c r="O5821" i="3"/>
  <c r="O5820" i="3"/>
  <c r="O5822" i="3"/>
  <c r="O5819" i="3"/>
  <c r="O5824" i="3"/>
  <c r="O4196" i="3"/>
  <c r="O4198" i="3"/>
  <c r="O4202" i="3"/>
  <c r="O4201" i="3"/>
  <c r="O4197" i="3"/>
  <c r="O4200" i="3"/>
  <c r="O4195" i="3"/>
  <c r="O4203" i="3"/>
  <c r="O4199" i="3"/>
  <c r="Q4556" i="3"/>
  <c r="Q4554" i="3"/>
  <c r="Q4552" i="3"/>
  <c r="Q4561" i="3"/>
  <c r="Q4560" i="3"/>
  <c r="Q4559" i="3"/>
  <c r="Q4558" i="3"/>
  <c r="Q4557" i="3"/>
  <c r="Q4555" i="3"/>
  <c r="Q4553" i="3"/>
  <c r="N6544" i="3"/>
  <c r="N6545" i="3"/>
  <c r="N6546" i="3"/>
  <c r="N6547" i="3"/>
  <c r="N4761" i="3"/>
  <c r="N4758" i="3"/>
  <c r="N4755" i="3"/>
  <c r="N4760" i="3"/>
  <c r="N4752" i="3"/>
  <c r="N4749" i="3"/>
  <c r="N4746" i="3"/>
  <c r="N4759" i="3"/>
  <c r="N4757" i="3"/>
  <c r="N4756" i="3"/>
  <c r="N4754" i="3"/>
  <c r="N4753" i="3"/>
  <c r="N4751" i="3"/>
  <c r="N4750" i="3"/>
  <c r="N4748" i="3"/>
  <c r="N4747" i="3"/>
  <c r="Q6509" i="3"/>
  <c r="Q6508" i="3"/>
  <c r="Q6510" i="3"/>
  <c r="Q6506" i="3"/>
  <c r="O6517" i="3"/>
  <c r="O6520" i="3"/>
  <c r="O6523" i="3"/>
  <c r="O6521" i="3"/>
  <c r="N3081" i="3"/>
  <c r="N3079" i="3"/>
  <c r="N3077" i="3"/>
  <c r="N3075" i="3"/>
  <c r="N3080" i="3"/>
  <c r="N3078" i="3"/>
  <c r="N3076" i="3"/>
  <c r="Q3260" i="3"/>
  <c r="Q3259" i="3"/>
  <c r="Q3261" i="3"/>
  <c r="Q3258" i="3"/>
  <c r="M3536" i="3"/>
  <c r="M3534" i="3"/>
  <c r="M3533" i="3"/>
  <c r="M3537" i="3"/>
  <c r="M3535" i="3"/>
  <c r="Q5952" i="3"/>
  <c r="Q5955" i="3"/>
  <c r="Q5956" i="3"/>
  <c r="Q5957" i="3"/>
  <c r="Q5953" i="3"/>
  <c r="Q5959" i="3"/>
  <c r="Q5954" i="3"/>
  <c r="Q5958" i="3"/>
  <c r="N6210" i="3"/>
  <c r="N6203" i="3"/>
  <c r="N6214" i="3"/>
  <c r="N6205" i="3"/>
  <c r="N6204" i="3"/>
  <c r="N6200" i="3"/>
  <c r="N6207" i="3"/>
  <c r="N6218" i="3"/>
  <c r="N6216" i="3"/>
  <c r="N6215" i="3"/>
  <c r="N6199" i="3"/>
  <c r="N6209" i="3"/>
  <c r="N6208" i="3"/>
  <c r="N6206" i="3"/>
  <c r="N6201" i="3"/>
  <c r="N6212" i="3"/>
  <c r="N6211" i="3"/>
  <c r="N6213" i="3"/>
  <c r="N6217" i="3"/>
  <c r="N6202" i="3"/>
  <c r="N5008" i="3"/>
  <c r="N5005" i="3"/>
  <c r="N5006" i="3"/>
  <c r="N5003" i="3"/>
  <c r="N5004" i="3"/>
  <c r="N5007" i="3"/>
  <c r="Q4684" i="3"/>
  <c r="Q4683" i="3"/>
  <c r="Q4682" i="3"/>
  <c r="Q4686" i="3"/>
  <c r="Q4687" i="3"/>
  <c r="Q4685" i="3"/>
  <c r="N4622" i="3"/>
  <c r="N4616" i="3"/>
  <c r="N4623" i="3"/>
  <c r="N4625" i="3"/>
  <c r="N4617" i="3"/>
  <c r="N4619" i="3"/>
  <c r="N4621" i="3"/>
  <c r="N4620" i="3"/>
  <c r="N4615" i="3"/>
  <c r="N4614" i="3"/>
  <c r="N4624" i="3"/>
  <c r="N4618" i="3"/>
  <c r="O838" i="3"/>
  <c r="O839" i="3"/>
  <c r="O837" i="3"/>
  <c r="O840" i="3"/>
  <c r="Q5782" i="3"/>
  <c r="Q5781" i="3"/>
  <c r="Q5778" i="3"/>
  <c r="Q5779" i="3"/>
  <c r="Q5785" i="3"/>
  <c r="Q5784" i="3"/>
  <c r="Q5783" i="3"/>
  <c r="Q5780" i="3"/>
  <c r="M4026" i="3"/>
  <c r="M4025" i="3"/>
  <c r="M4023" i="3"/>
  <c r="M4024" i="3"/>
  <c r="M4022" i="3"/>
  <c r="M4020" i="3"/>
  <c r="M4021" i="3"/>
  <c r="N1531" i="3"/>
  <c r="N1529" i="3"/>
  <c r="N1527" i="3"/>
  <c r="N1543" i="3"/>
  <c r="N1549" i="3"/>
  <c r="N1525" i="3"/>
  <c r="N1547" i="3"/>
  <c r="N1545" i="3"/>
  <c r="N1541" i="3"/>
  <c r="N1539" i="3"/>
  <c r="N1535" i="3"/>
  <c r="N1537" i="3"/>
  <c r="N1533" i="3"/>
  <c r="N1544" i="3"/>
  <c r="N1546" i="3"/>
  <c r="N1548" i="3"/>
  <c r="N1526" i="3"/>
  <c r="N1550" i="3"/>
  <c r="N1528" i="3"/>
  <c r="N1530" i="3"/>
  <c r="N1532" i="3"/>
  <c r="N1534" i="3"/>
  <c r="N1536" i="3"/>
  <c r="N1538" i="3"/>
  <c r="N1540" i="3"/>
  <c r="N1542" i="3"/>
  <c r="O3852" i="3"/>
  <c r="O3850" i="3"/>
  <c r="O3848" i="3"/>
  <c r="O3846" i="3"/>
  <c r="O3855" i="3"/>
  <c r="O3853" i="3"/>
  <c r="O3847" i="3"/>
  <c r="O3851" i="3"/>
  <c r="O3849" i="3"/>
  <c r="O3845" i="3"/>
  <c r="O3856" i="3"/>
  <c r="O3854" i="3"/>
  <c r="O6587" i="3"/>
  <c r="O6589" i="3"/>
  <c r="O6592" i="3"/>
  <c r="Q5739" i="3"/>
  <c r="Q5740" i="3"/>
  <c r="O6279" i="3"/>
  <c r="O6280" i="3"/>
  <c r="M5082" i="3"/>
  <c r="M5080" i="3"/>
  <c r="M5078" i="3"/>
  <c r="M5085" i="3"/>
  <c r="M5076" i="3"/>
  <c r="M5083" i="3"/>
  <c r="M5081" i="3"/>
  <c r="M5079" i="3"/>
  <c r="M5084" i="3"/>
  <c r="M5075" i="3"/>
  <c r="M5077" i="3"/>
  <c r="Q2243" i="3"/>
  <c r="Q2241" i="3"/>
  <c r="Q2240" i="3"/>
  <c r="Q2244" i="3"/>
  <c r="Q2245" i="3"/>
  <c r="Q2242" i="3"/>
  <c r="Q2239" i="3"/>
  <c r="Q2034" i="3"/>
  <c r="Q2041" i="3"/>
  <c r="Q2039" i="3"/>
  <c r="Q2037" i="3"/>
  <c r="Q2035" i="3"/>
  <c r="Q2040" i="3"/>
  <c r="Q2033" i="3"/>
  <c r="Q2038" i="3"/>
  <c r="Q2036" i="3"/>
  <c r="Q4114" i="3"/>
  <c r="Q4111" i="3"/>
  <c r="Q4113" i="3"/>
  <c r="Q4108" i="3"/>
  <c r="Q4112" i="3"/>
  <c r="Q4110" i="3"/>
  <c r="Q4105" i="3"/>
  <c r="Q4109" i="3"/>
  <c r="Q4107" i="3"/>
  <c r="Q4106" i="3"/>
  <c r="Q4104" i="3"/>
  <c r="P3538" i="3"/>
  <c r="N3221" i="3"/>
  <c r="N3217" i="3"/>
  <c r="N3230" i="3"/>
  <c r="N3226" i="3"/>
  <c r="N3232" i="3"/>
  <c r="N3228" i="3"/>
  <c r="N3224" i="3"/>
  <c r="N3220" i="3"/>
  <c r="N3216" i="3"/>
  <c r="N3231" i="3"/>
  <c r="N3229" i="3"/>
  <c r="N3225" i="3"/>
  <c r="N3219" i="3"/>
  <c r="N3222" i="3"/>
  <c r="N3218" i="3"/>
  <c r="N3227" i="3"/>
  <c r="N3223" i="3"/>
  <c r="Q2074" i="3"/>
  <c r="Q2066" i="3"/>
  <c r="Q2073" i="3"/>
  <c r="Q2070" i="3"/>
  <c r="Q2072" i="3"/>
  <c r="Q2064" i="3"/>
  <c r="Q2067" i="3"/>
  <c r="Q2065" i="3"/>
  <c r="Q2068" i="3"/>
  <c r="Q2071" i="3"/>
  <c r="Q2075" i="3"/>
  <c r="Q2069" i="3"/>
  <c r="N4728" i="3"/>
  <c r="N4726" i="3"/>
  <c r="N4730" i="3"/>
  <c r="N4731" i="3"/>
  <c r="N4729" i="3"/>
  <c r="N4727" i="3"/>
  <c r="M2259" i="3"/>
  <c r="M2264" i="3"/>
  <c r="M2262" i="3"/>
  <c r="M2258" i="3"/>
  <c r="M2261" i="3"/>
  <c r="M2257" i="3"/>
  <c r="M2263" i="3"/>
  <c r="M2256" i="3"/>
  <c r="M2260" i="3"/>
  <c r="M2265" i="3"/>
  <c r="M2266" i="3"/>
  <c r="O1170" i="3"/>
  <c r="O1169" i="3"/>
  <c r="O1168" i="3"/>
  <c r="O1166" i="3"/>
  <c r="O1171" i="3"/>
  <c r="O1167" i="3"/>
  <c r="O1660" i="3"/>
  <c r="O1658" i="3"/>
  <c r="O1657" i="3"/>
  <c r="O1659" i="3"/>
  <c r="S941" i="3"/>
  <c r="N1653" i="3"/>
  <c r="N1646" i="3"/>
  <c r="N1651" i="3"/>
  <c r="N1656" i="3"/>
  <c r="N1645" i="3"/>
  <c r="N1652" i="3"/>
  <c r="N1649" i="3"/>
  <c r="N1648" i="3"/>
  <c r="N1650" i="3"/>
  <c r="N1647" i="3"/>
  <c r="N1654" i="3"/>
  <c r="N1655" i="3"/>
  <c r="Q925" i="3"/>
  <c r="Q924" i="3"/>
  <c r="Q931" i="3"/>
  <c r="Q926" i="3"/>
  <c r="Q928" i="3"/>
  <c r="Q930" i="3"/>
  <c r="Q927" i="3"/>
  <c r="Q933" i="3"/>
  <c r="Q929" i="3"/>
  <c r="Q932" i="3"/>
  <c r="Q2456" i="3"/>
  <c r="Q2454" i="3"/>
  <c r="Q2452" i="3"/>
  <c r="Q2453" i="3"/>
  <c r="Q2451" i="3"/>
  <c r="Q2455" i="3"/>
  <c r="P1780" i="3"/>
  <c r="P1784" i="3"/>
  <c r="P1782" i="3"/>
  <c r="P1779" i="3"/>
  <c r="P1781" i="3"/>
  <c r="P1783" i="3"/>
  <c r="S3487" i="3"/>
  <c r="Q3185" i="3"/>
  <c r="Q3196" i="3"/>
  <c r="Q3178" i="3"/>
  <c r="Q3200" i="3"/>
  <c r="Q3182" i="3"/>
  <c r="Q3192" i="3"/>
  <c r="Q3174" i="3"/>
  <c r="Q3193" i="3"/>
  <c r="Q3175" i="3"/>
  <c r="Q3197" i="3"/>
  <c r="Q3179" i="3"/>
  <c r="Q3190" i="3"/>
  <c r="Q3194" i="3"/>
  <c r="Q3176" i="3"/>
  <c r="Q3186" i="3"/>
  <c r="Q3187" i="3"/>
  <c r="Q3191" i="3"/>
  <c r="Q3173" i="3"/>
  <c r="Q3183" i="3"/>
  <c r="Q3184" i="3"/>
  <c r="Q3199" i="3"/>
  <c r="Q3181" i="3"/>
  <c r="Q3198" i="3"/>
  <c r="Q3195" i="3"/>
  <c r="Q3188" i="3"/>
  <c r="Q3189" i="3"/>
  <c r="Q3180" i="3"/>
  <c r="Q3177" i="3"/>
  <c r="M3146" i="3"/>
  <c r="M3145" i="3"/>
  <c r="M3147" i="3"/>
  <c r="P623" i="3"/>
  <c r="P626" i="3"/>
  <c r="P622" i="3"/>
  <c r="P618" i="3"/>
  <c r="N3402" i="3"/>
  <c r="N3400" i="3"/>
  <c r="N3411" i="3"/>
  <c r="N3409" i="3"/>
  <c r="N3407" i="3"/>
  <c r="N3405" i="3"/>
  <c r="N3403" i="3"/>
  <c r="N3401" i="3"/>
  <c r="N3399" i="3"/>
  <c r="N3410" i="3"/>
  <c r="N3408" i="3"/>
  <c r="N3406" i="3"/>
  <c r="N3404" i="3"/>
  <c r="M2752" i="3"/>
  <c r="M2750" i="3"/>
  <c r="M2748" i="3"/>
  <c r="M2746" i="3"/>
  <c r="M2744" i="3"/>
  <c r="M2751" i="3"/>
  <c r="M2749" i="3"/>
  <c r="M2747" i="3"/>
  <c r="M2745" i="3"/>
  <c r="P1048" i="3"/>
  <c r="P1046" i="3"/>
  <c r="P1045" i="3"/>
  <c r="P1050" i="3"/>
  <c r="P1049" i="3"/>
  <c r="P1044" i="3"/>
  <c r="P1047" i="3"/>
  <c r="O2752" i="3"/>
  <c r="O2750" i="3"/>
  <c r="O2748" i="3"/>
  <c r="O2751" i="3"/>
  <c r="O2749" i="3"/>
  <c r="O2746" i="3"/>
  <c r="O2744" i="3"/>
  <c r="O2745" i="3"/>
  <c r="O2747" i="3"/>
  <c r="M562" i="3"/>
  <c r="M561" i="3"/>
  <c r="M560" i="3"/>
  <c r="M563" i="3"/>
  <c r="M5417" i="3"/>
  <c r="M5421" i="3"/>
  <c r="M5419" i="3"/>
  <c r="M5416" i="3"/>
  <c r="M5422" i="3"/>
  <c r="M5420" i="3"/>
  <c r="M5418" i="3"/>
  <c r="M5415" i="3"/>
  <c r="P4286" i="3"/>
  <c r="P4285" i="3"/>
  <c r="M192" i="3"/>
  <c r="M189" i="3"/>
  <c r="M190" i="3"/>
  <c r="M191" i="3"/>
  <c r="M188" i="3"/>
  <c r="O4739" i="3"/>
  <c r="O4738" i="3"/>
  <c r="O4736" i="3"/>
  <c r="O4737" i="3"/>
  <c r="O4735" i="3"/>
  <c r="O1798" i="3"/>
  <c r="O1801" i="3"/>
  <c r="O1800" i="3"/>
  <c r="O1803" i="3"/>
  <c r="O1799" i="3"/>
  <c r="O1797" i="3"/>
  <c r="O1802" i="3"/>
  <c r="N1293" i="3"/>
  <c r="N1296" i="3"/>
  <c r="N1301" i="3"/>
  <c r="N1289" i="3"/>
  <c r="N1294" i="3"/>
  <c r="N1299" i="3"/>
  <c r="N1287" i="3"/>
  <c r="N1292" i="3"/>
  <c r="N1295" i="3"/>
  <c r="N1288" i="3"/>
  <c r="N1298" i="3"/>
  <c r="N1291" i="3"/>
  <c r="N1297" i="3"/>
  <c r="N1290" i="3"/>
  <c r="N1300" i="3"/>
  <c r="N1286" i="3"/>
  <c r="N1302" i="3"/>
  <c r="M1181" i="3"/>
  <c r="M1177" i="3"/>
  <c r="M1180" i="3"/>
  <c r="M1176" i="3"/>
  <c r="M1179" i="3"/>
  <c r="M1178" i="3"/>
  <c r="Q48" i="3"/>
  <c r="Q45" i="3"/>
  <c r="Q47" i="3"/>
  <c r="Q46" i="3"/>
  <c r="Q44" i="3"/>
  <c r="M187" i="3"/>
  <c r="M184" i="3"/>
  <c r="M186" i="3"/>
  <c r="M183" i="3"/>
  <c r="M185" i="3"/>
  <c r="M182" i="3"/>
  <c r="M4824" i="3"/>
  <c r="M4821" i="3"/>
  <c r="M4825" i="3"/>
  <c r="M4822" i="3"/>
  <c r="M4823" i="3"/>
  <c r="M243" i="3"/>
  <c r="M245" i="3"/>
  <c r="M240" i="3"/>
  <c r="M246" i="3"/>
  <c r="M247" i="3"/>
  <c r="M242" i="3"/>
  <c r="M244" i="3"/>
  <c r="M239" i="3"/>
  <c r="M241" i="3"/>
  <c r="O329" i="3"/>
  <c r="O330" i="3"/>
  <c r="O331" i="3"/>
  <c r="M4606" i="3"/>
  <c r="M4604" i="3"/>
  <c r="M4601" i="3"/>
  <c r="M4603" i="3"/>
  <c r="M4607" i="3"/>
  <c r="M4602" i="3"/>
  <c r="M4605" i="3"/>
  <c r="P310" i="3"/>
  <c r="S617" i="3"/>
  <c r="M617" i="3"/>
  <c r="Q4790" i="3"/>
  <c r="Q4791" i="3"/>
  <c r="Q4792" i="3"/>
  <c r="N5566" i="3"/>
  <c r="N5569" i="3"/>
  <c r="N5564" i="3"/>
  <c r="N5567" i="3"/>
  <c r="N5562" i="3"/>
  <c r="N5563" i="3"/>
  <c r="N5565" i="3"/>
  <c r="N5568" i="3"/>
  <c r="M3872" i="3"/>
  <c r="M3877" i="3"/>
  <c r="M3874" i="3"/>
  <c r="M3871" i="3"/>
  <c r="M3873" i="3"/>
  <c r="M3875" i="3"/>
  <c r="M3870" i="3"/>
  <c r="M3878" i="3"/>
  <c r="M3876" i="3"/>
  <c r="Q2679" i="3"/>
  <c r="Q2686" i="3"/>
  <c r="Q2681" i="3"/>
  <c r="Q2683" i="3"/>
  <c r="Q2678" i="3"/>
  <c r="Q2685" i="3"/>
  <c r="Q2680" i="3"/>
  <c r="Q2682" i="3"/>
  <c r="Q2684" i="3"/>
  <c r="Q2687" i="3"/>
  <c r="O6356" i="3"/>
  <c r="O6353" i="3"/>
  <c r="O6350" i="3"/>
  <c r="O6358" i="3"/>
  <c r="O6357" i="3"/>
  <c r="O6354" i="3"/>
  <c r="O6351" i="3"/>
  <c r="O6355" i="3"/>
  <c r="O6352" i="3"/>
  <c r="M506" i="3"/>
  <c r="M503" i="3"/>
  <c r="M505" i="3"/>
  <c r="M502" i="3"/>
  <c r="M507" i="3"/>
  <c r="M504" i="3"/>
  <c r="Q4675" i="3"/>
  <c r="Q4673" i="3"/>
  <c r="Q4671" i="3"/>
  <c r="Q4669" i="3"/>
  <c r="Q4667" i="3"/>
  <c r="Q4674" i="3"/>
  <c r="Q4672" i="3"/>
  <c r="Q4670" i="3"/>
  <c r="Q4668" i="3"/>
  <c r="O1795" i="3"/>
  <c r="O1793" i="3"/>
  <c r="O1791" i="3"/>
  <c r="O1789" i="3"/>
  <c r="O1787" i="3"/>
  <c r="O1796" i="3"/>
  <c r="O1794" i="3"/>
  <c r="O1792" i="3"/>
  <c r="O1790" i="3"/>
  <c r="O1788" i="3"/>
  <c r="O1786" i="3"/>
  <c r="Q6621" i="3"/>
  <c r="O6485" i="3"/>
  <c r="N6541" i="3"/>
  <c r="N6629" i="3"/>
  <c r="Q6523" i="3"/>
  <c r="O2501" i="3"/>
  <c r="O2498" i="3"/>
  <c r="O2495" i="3"/>
  <c r="O2503" i="3"/>
  <c r="O2500" i="3"/>
  <c r="O2497" i="3"/>
  <c r="O2494" i="3"/>
  <c r="O2496" i="3"/>
  <c r="O2502" i="3"/>
  <c r="O2499" i="3"/>
  <c r="O58" i="3"/>
  <c r="O59" i="3"/>
  <c r="O57" i="3"/>
  <c r="M1941" i="3"/>
  <c r="M1936" i="3"/>
  <c r="M1943" i="3"/>
  <c r="M1938" i="3"/>
  <c r="M1945" i="3"/>
  <c r="M1942" i="3"/>
  <c r="M1944" i="3"/>
  <c r="M1939" i="3"/>
  <c r="M1937" i="3"/>
  <c r="M1940" i="3"/>
  <c r="N6479" i="3"/>
  <c r="O1922" i="3"/>
  <c r="O1921" i="3"/>
  <c r="O1923" i="3"/>
  <c r="O1920" i="3"/>
  <c r="O1919" i="3"/>
  <c r="M1228" i="3"/>
  <c r="M1225" i="3"/>
  <c r="M1222" i="3"/>
  <c r="M1219" i="3"/>
  <c r="M1216" i="3"/>
  <c r="M1229" i="3"/>
  <c r="M1226" i="3"/>
  <c r="M1223" i="3"/>
  <c r="M1220" i="3"/>
  <c r="M1217" i="3"/>
  <c r="M1230" i="3"/>
  <c r="M1221" i="3"/>
  <c r="M1227" i="3"/>
  <c r="M1218" i="3"/>
  <c r="M1224" i="3"/>
  <c r="M1215" i="3"/>
  <c r="P6431" i="3"/>
  <c r="N6632" i="3"/>
  <c r="O6456" i="3"/>
  <c r="O6486" i="3"/>
  <c r="N5495" i="3"/>
  <c r="N5494" i="3"/>
  <c r="O5169" i="3"/>
  <c r="O5165" i="3"/>
  <c r="O5167" i="3"/>
  <c r="O5168" i="3"/>
  <c r="O5166" i="3"/>
  <c r="O5170" i="3"/>
  <c r="N2821" i="3"/>
  <c r="N2818" i="3"/>
  <c r="N2819" i="3"/>
  <c r="N2820" i="3"/>
  <c r="N5674" i="3"/>
  <c r="N5673" i="3"/>
  <c r="N5669" i="3"/>
  <c r="N5671" i="3"/>
  <c r="N5670" i="3"/>
  <c r="N5668" i="3"/>
  <c r="N5672" i="3"/>
  <c r="M4002" i="3"/>
  <c r="M4000" i="3"/>
  <c r="M3998" i="3"/>
  <c r="M3996" i="3"/>
  <c r="M3994" i="3"/>
  <c r="M4001" i="3"/>
  <c r="M3992" i="3"/>
  <c r="M3999" i="3"/>
  <c r="M3997" i="3"/>
  <c r="M3995" i="3"/>
  <c r="M3993" i="3"/>
  <c r="M3991" i="3"/>
  <c r="M1813" i="3"/>
  <c r="M1816" i="3"/>
  <c r="M1814" i="3"/>
  <c r="M1817" i="3"/>
  <c r="M1815" i="3"/>
  <c r="M1812" i="3"/>
  <c r="N2487" i="3"/>
  <c r="N2491" i="3"/>
  <c r="N2488" i="3"/>
  <c r="N2492" i="3"/>
  <c r="N2485" i="3"/>
  <c r="N2490" i="3"/>
  <c r="N2489" i="3"/>
  <c r="N2486" i="3"/>
  <c r="N2493" i="3"/>
  <c r="O4834" i="3"/>
  <c r="O4831" i="3"/>
  <c r="O4828" i="3"/>
  <c r="O4832" i="3"/>
  <c r="O4829" i="3"/>
  <c r="O4826" i="3"/>
  <c r="O4833" i="3"/>
  <c r="O4830" i="3"/>
  <c r="O4827" i="3"/>
  <c r="N1953" i="3"/>
  <c r="N1951" i="3"/>
  <c r="N1949" i="3"/>
  <c r="N1952" i="3"/>
  <c r="N1950" i="3"/>
  <c r="N1948" i="3"/>
  <c r="N1947" i="3"/>
  <c r="N1946" i="3"/>
  <c r="N3705" i="3"/>
  <c r="N3712" i="3"/>
  <c r="N3710" i="3"/>
  <c r="N3709" i="3"/>
  <c r="N3706" i="3"/>
  <c r="N3713" i="3"/>
  <c r="N3704" i="3"/>
  <c r="N3711" i="3"/>
  <c r="N3708" i="3"/>
  <c r="N3707" i="3"/>
  <c r="O3457" i="3"/>
  <c r="O3454" i="3"/>
  <c r="O3455" i="3"/>
  <c r="O3452" i="3"/>
  <c r="O3451" i="3"/>
  <c r="O3456" i="3"/>
  <c r="O3453" i="3"/>
  <c r="O3458" i="3"/>
  <c r="Q6089" i="3"/>
  <c r="Q6090" i="3"/>
  <c r="Q6087" i="3"/>
  <c r="Q6092" i="3"/>
  <c r="Q6085" i="3"/>
  <c r="Q6086" i="3"/>
  <c r="Q6091" i="3"/>
  <c r="Q6088" i="3"/>
  <c r="Q6084" i="3"/>
  <c r="O3616" i="3"/>
  <c r="O3613" i="3"/>
  <c r="O3615" i="3"/>
  <c r="O3614" i="3"/>
  <c r="O3610" i="3"/>
  <c r="O3612" i="3"/>
  <c r="O3611" i="3"/>
  <c r="O3607" i="3"/>
  <c r="O3609" i="3"/>
  <c r="O3608" i="3"/>
  <c r="O3606" i="3"/>
  <c r="N3678" i="3"/>
  <c r="N3680" i="3"/>
  <c r="N3679" i="3"/>
  <c r="M752" i="3"/>
  <c r="M753" i="3"/>
  <c r="M755" i="3"/>
  <c r="M751" i="3"/>
  <c r="M754" i="3"/>
  <c r="P821" i="3"/>
  <c r="P823" i="3"/>
  <c r="P820" i="3"/>
  <c r="Q6067" i="3"/>
  <c r="Q6070" i="3"/>
  <c r="Q6068" i="3"/>
  <c r="Q6072" i="3"/>
  <c r="Q6069" i="3"/>
  <c r="Q6066" i="3"/>
  <c r="Q6071" i="3"/>
  <c r="Q5397" i="3"/>
  <c r="Q5395" i="3"/>
  <c r="Q5394" i="3"/>
  <c r="Q5393" i="3"/>
  <c r="Q5398" i="3"/>
  <c r="Q5399" i="3"/>
  <c r="Q5396" i="3"/>
  <c r="N4203" i="3"/>
  <c r="N4196" i="3"/>
  <c r="N4202" i="3"/>
  <c r="N4199" i="3"/>
  <c r="N4200" i="3"/>
  <c r="N4195" i="3"/>
  <c r="N4197" i="3"/>
  <c r="N4201" i="3"/>
  <c r="N4198" i="3"/>
  <c r="P6559" i="3"/>
  <c r="O4481" i="3"/>
  <c r="O4483" i="3"/>
  <c r="O4476" i="3"/>
  <c r="O4478" i="3"/>
  <c r="O4477" i="3"/>
  <c r="O4482" i="3"/>
  <c r="O4485" i="3"/>
  <c r="O4479" i="3"/>
  <c r="O4484" i="3"/>
  <c r="O4480" i="3"/>
  <c r="O4475" i="3"/>
  <c r="M6541" i="3"/>
  <c r="M6540" i="3"/>
  <c r="M6546" i="3"/>
  <c r="M6543" i="3"/>
  <c r="M6544" i="3"/>
  <c r="M2955" i="3"/>
  <c r="M2952" i="3"/>
  <c r="M2956" i="3"/>
  <c r="M2954" i="3"/>
  <c r="M2953" i="3"/>
  <c r="P5897" i="3"/>
  <c r="N6487" i="3"/>
  <c r="N6486" i="3"/>
  <c r="N6484" i="3"/>
  <c r="N6481" i="3"/>
  <c r="N6482" i="3"/>
  <c r="N6485" i="3"/>
  <c r="N6521" i="3"/>
  <c r="N6525" i="3"/>
  <c r="N6517" i="3"/>
  <c r="N6520" i="3"/>
  <c r="N6523" i="3"/>
  <c r="M4439" i="3"/>
  <c r="M4444" i="3"/>
  <c r="M4435" i="3"/>
  <c r="M4440" i="3"/>
  <c r="M4436" i="3"/>
  <c r="M4442" i="3"/>
  <c r="M4438" i="3"/>
  <c r="M4441" i="3"/>
  <c r="M4437" i="3"/>
  <c r="M4443" i="3"/>
  <c r="Q2710" i="3"/>
  <c r="Q2712" i="3"/>
  <c r="Q2709" i="3"/>
  <c r="Q2717" i="3"/>
  <c r="Q2714" i="3"/>
  <c r="Q2716" i="3"/>
  <c r="Q2711" i="3"/>
  <c r="Q2718" i="3"/>
  <c r="Q2713" i="3"/>
  <c r="Q2715" i="3"/>
  <c r="N3018" i="3"/>
  <c r="N3021" i="3"/>
  <c r="N3022" i="3"/>
  <c r="N3020" i="3"/>
  <c r="N3019" i="3"/>
  <c r="M4697" i="3"/>
  <c r="M4694" i="3"/>
  <c r="M4698" i="3"/>
  <c r="M4691" i="3"/>
  <c r="M4695" i="3"/>
  <c r="M4688" i="3"/>
  <c r="M4699" i="3"/>
  <c r="M4696" i="3"/>
  <c r="M4693" i="3"/>
  <c r="M4690" i="3"/>
  <c r="M4692" i="3"/>
  <c r="M4689" i="3"/>
  <c r="M3923" i="3"/>
  <c r="M3919" i="3"/>
  <c r="M3934" i="3"/>
  <c r="M3933" i="3"/>
  <c r="M3932" i="3"/>
  <c r="M3930" i="3"/>
  <c r="M3929" i="3"/>
  <c r="M3928" i="3"/>
  <c r="M3926" i="3"/>
  <c r="M3925" i="3"/>
  <c r="M3924" i="3"/>
  <c r="M3922" i="3"/>
  <c r="M3921" i="3"/>
  <c r="M3920" i="3"/>
  <c r="M3931" i="3"/>
  <c r="M3927" i="3"/>
  <c r="O2515" i="3"/>
  <c r="O2507" i="3"/>
  <c r="O2520" i="3"/>
  <c r="O2512" i="3"/>
  <c r="O2510" i="3"/>
  <c r="O2523" i="3"/>
  <c r="O2521" i="3"/>
  <c r="O2518" i="3"/>
  <c r="O2516" i="3"/>
  <c r="O2514" i="3"/>
  <c r="O2511" i="3"/>
  <c r="O2508" i="3"/>
  <c r="O2513" i="3"/>
  <c r="O2519" i="3"/>
  <c r="O2509" i="3"/>
  <c r="O2517" i="3"/>
  <c r="O2524" i="3"/>
  <c r="O2506" i="3"/>
  <c r="O2522" i="3"/>
  <c r="O4414" i="3"/>
  <c r="O4423" i="3"/>
  <c r="O4419" i="3"/>
  <c r="O4415" i="3"/>
  <c r="O4424" i="3"/>
  <c r="O4422" i="3"/>
  <c r="O4420" i="3"/>
  <c r="O4421" i="3"/>
  <c r="O4418" i="3"/>
  <c r="O4416" i="3"/>
  <c r="O4417" i="3"/>
  <c r="O4413" i="3"/>
  <c r="M838" i="3"/>
  <c r="M839" i="3"/>
  <c r="M837" i="3"/>
  <c r="M840" i="3"/>
  <c r="O5613" i="3"/>
  <c r="O5607" i="3"/>
  <c r="O5612" i="3"/>
  <c r="O5609" i="3"/>
  <c r="O5617" i="3"/>
  <c r="O5616" i="3"/>
  <c r="O5618" i="3"/>
  <c r="O5611" i="3"/>
  <c r="O5606" i="3"/>
  <c r="O5615" i="3"/>
  <c r="O5610" i="3"/>
  <c r="O5608" i="3"/>
  <c r="O5614" i="3"/>
  <c r="M3856" i="3"/>
  <c r="M3854" i="3"/>
  <c r="M3852" i="3"/>
  <c r="M3850" i="3"/>
  <c r="M3848" i="3"/>
  <c r="M3855" i="3"/>
  <c r="M3846" i="3"/>
  <c r="M3853" i="3"/>
  <c r="M3851" i="3"/>
  <c r="M3849" i="3"/>
  <c r="M3847" i="3"/>
  <c r="M3845" i="3"/>
  <c r="Q5400" i="3"/>
  <c r="Q5401" i="3"/>
  <c r="N5556" i="3"/>
  <c r="N5557" i="3"/>
  <c r="N5560" i="3"/>
  <c r="N5554" i="3"/>
  <c r="N5559" i="3"/>
  <c r="N5561" i="3"/>
  <c r="N5555" i="3"/>
  <c r="N5558" i="3"/>
  <c r="N2121" i="3"/>
  <c r="N2119" i="3"/>
  <c r="N2120" i="3"/>
  <c r="N2117" i="3"/>
  <c r="N2118" i="3"/>
  <c r="N138" i="3"/>
  <c r="N135" i="3"/>
  <c r="N132" i="3"/>
  <c r="N129" i="3"/>
  <c r="N126" i="3"/>
  <c r="N123" i="3"/>
  <c r="N120" i="3"/>
  <c r="N117" i="3"/>
  <c r="N127" i="3"/>
  <c r="N121" i="3"/>
  <c r="N118" i="3"/>
  <c r="N139" i="3"/>
  <c r="N136" i="3"/>
  <c r="N133" i="3"/>
  <c r="N130" i="3"/>
  <c r="N124" i="3"/>
  <c r="N137" i="3"/>
  <c r="N134" i="3"/>
  <c r="N131" i="3"/>
  <c r="N128" i="3"/>
  <c r="N125" i="3"/>
  <c r="N122" i="3"/>
  <c r="N119" i="3"/>
  <c r="N116" i="3"/>
  <c r="O5075" i="3"/>
  <c r="O5084" i="3"/>
  <c r="O5082" i="3"/>
  <c r="O5080" i="3"/>
  <c r="O5078" i="3"/>
  <c r="O5076" i="3"/>
  <c r="O5081" i="3"/>
  <c r="O5079" i="3"/>
  <c r="O5083" i="3"/>
  <c r="O5077" i="3"/>
  <c r="O5085" i="3"/>
  <c r="N5162" i="3"/>
  <c r="N5163" i="3"/>
  <c r="N5158" i="3"/>
  <c r="N5157" i="3"/>
  <c r="N5164" i="3"/>
  <c r="N5161" i="3"/>
  <c r="N5160" i="3"/>
  <c r="N5156" i="3"/>
  <c r="N5159" i="3"/>
  <c r="O2040" i="3"/>
  <c r="O2038" i="3"/>
  <c r="O2041" i="3"/>
  <c r="O2039" i="3"/>
  <c r="O2037" i="3"/>
  <c r="O2035" i="3"/>
  <c r="O2033" i="3"/>
  <c r="O2036" i="3"/>
  <c r="O2034" i="3"/>
  <c r="P5157" i="3"/>
  <c r="P5162" i="3"/>
  <c r="P5163" i="3"/>
  <c r="Q3089" i="3"/>
  <c r="Q3088" i="3"/>
  <c r="N5148" i="3"/>
  <c r="N5146" i="3"/>
  <c r="N5145" i="3"/>
  <c r="N5147" i="3"/>
  <c r="N5144" i="3"/>
  <c r="M2134" i="3"/>
  <c r="M2133" i="3"/>
  <c r="M3086" i="3"/>
  <c r="M3087" i="3"/>
  <c r="M3085" i="3"/>
  <c r="M3084" i="3"/>
  <c r="M3083" i="3"/>
  <c r="Q4730" i="3"/>
  <c r="Q4728" i="3"/>
  <c r="Q4726" i="3"/>
  <c r="Q4731" i="3"/>
  <c r="Q4729" i="3"/>
  <c r="Q4727" i="3"/>
  <c r="Q2261" i="3"/>
  <c r="Q2266" i="3"/>
  <c r="Q2262" i="3"/>
  <c r="Q2264" i="3"/>
  <c r="Q2260" i="3"/>
  <c r="Q2258" i="3"/>
  <c r="Q2263" i="3"/>
  <c r="Q2257" i="3"/>
  <c r="Q2259" i="3"/>
  <c r="Q2256" i="3"/>
  <c r="Q2265" i="3"/>
  <c r="N940" i="3"/>
  <c r="N941" i="3"/>
  <c r="N939" i="3"/>
  <c r="P1496" i="3"/>
  <c r="P1498" i="3"/>
  <c r="O3916" i="3"/>
  <c r="O3917" i="3"/>
  <c r="O3918" i="3"/>
  <c r="O3915" i="3"/>
  <c r="O1646" i="3"/>
  <c r="O1656" i="3"/>
  <c r="O1651" i="3"/>
  <c r="O1649" i="3"/>
  <c r="O1647" i="3"/>
  <c r="O1650" i="3"/>
  <c r="O1648" i="3"/>
  <c r="O1654" i="3"/>
  <c r="O1653" i="3"/>
  <c r="O1655" i="3"/>
  <c r="O1645" i="3"/>
  <c r="O1652" i="3"/>
  <c r="N2451" i="3"/>
  <c r="N2454" i="3"/>
  <c r="N2452" i="3"/>
  <c r="N2455" i="3"/>
  <c r="N2456" i="3"/>
  <c r="N2453" i="3"/>
  <c r="N1435" i="3"/>
  <c r="N1431" i="3"/>
  <c r="N1434" i="3"/>
  <c r="N1430" i="3"/>
  <c r="N1433" i="3"/>
  <c r="N1429" i="3"/>
  <c r="N1436" i="3"/>
  <c r="N1432" i="3"/>
  <c r="M2861" i="3"/>
  <c r="M2866" i="3"/>
  <c r="M2864" i="3"/>
  <c r="M2862" i="3"/>
  <c r="M2867" i="3"/>
  <c r="M2865" i="3"/>
  <c r="M2863" i="3"/>
  <c r="N3190" i="3"/>
  <c r="N3183" i="3"/>
  <c r="N3187" i="3"/>
  <c r="N3198" i="3"/>
  <c r="N3180" i="3"/>
  <c r="N3184" i="3"/>
  <c r="N3195" i="3"/>
  <c r="N3177" i="3"/>
  <c r="N3199" i="3"/>
  <c r="N3181" i="3"/>
  <c r="N3192" i="3"/>
  <c r="N3174" i="3"/>
  <c r="N3196" i="3"/>
  <c r="N3178" i="3"/>
  <c r="N3189" i="3"/>
  <c r="N3193" i="3"/>
  <c r="N3175" i="3"/>
  <c r="N3186" i="3"/>
  <c r="N3185" i="3"/>
  <c r="N3191" i="3"/>
  <c r="N3173" i="3"/>
  <c r="N3188" i="3"/>
  <c r="N3194" i="3"/>
  <c r="N3176" i="3"/>
  <c r="N3200" i="3"/>
  <c r="N3182" i="3"/>
  <c r="N3197" i="3"/>
  <c r="N3179" i="3"/>
  <c r="N3147" i="3"/>
  <c r="N3145" i="3"/>
  <c r="N3146" i="3"/>
  <c r="Q2878" i="3"/>
  <c r="Q2876" i="3"/>
  <c r="Q2877" i="3"/>
  <c r="Q2879" i="3"/>
  <c r="P525" i="3"/>
  <c r="P522" i="3"/>
  <c r="P519" i="3"/>
  <c r="P523" i="3"/>
  <c r="P520" i="3"/>
  <c r="P517" i="3"/>
  <c r="P524" i="3"/>
  <c r="P521" i="3"/>
  <c r="P518" i="3"/>
  <c r="O3402" i="3"/>
  <c r="O3400" i="3"/>
  <c r="O3411" i="3"/>
  <c r="O3409" i="3"/>
  <c r="O3407" i="3"/>
  <c r="O3405" i="3"/>
  <c r="O3410" i="3"/>
  <c r="O3403" i="3"/>
  <c r="O3408" i="3"/>
  <c r="O3401" i="3"/>
  <c r="O3406" i="3"/>
  <c r="O3399" i="3"/>
  <c r="O3404" i="3"/>
  <c r="O22" i="3"/>
  <c r="O19" i="3"/>
  <c r="O16" i="3"/>
  <c r="O23" i="3"/>
  <c r="O17" i="3"/>
  <c r="O21" i="3"/>
  <c r="O20" i="3"/>
  <c r="O14" i="3"/>
  <c r="O18" i="3"/>
  <c r="O15" i="3"/>
  <c r="P6075" i="3"/>
  <c r="P6077" i="3"/>
  <c r="P6074" i="3"/>
  <c r="N2796" i="3"/>
  <c r="N2793" i="3"/>
  <c r="N2790" i="3"/>
  <c r="N2797" i="3"/>
  <c r="N2794" i="3"/>
  <c r="N2791" i="3"/>
  <c r="N2795" i="3"/>
  <c r="N2792" i="3"/>
  <c r="N2789" i="3"/>
  <c r="O1047" i="3"/>
  <c r="O1046" i="3"/>
  <c r="O1045" i="3"/>
  <c r="O1050" i="3"/>
  <c r="O1049" i="3"/>
  <c r="O1048" i="3"/>
  <c r="O1044" i="3"/>
  <c r="Q2751" i="3"/>
  <c r="Q2749" i="3"/>
  <c r="Q2747" i="3"/>
  <c r="Q2745" i="3"/>
  <c r="Q2752" i="3"/>
  <c r="Q2750" i="3"/>
  <c r="Q2748" i="3"/>
  <c r="Q2746" i="3"/>
  <c r="Q2744" i="3"/>
  <c r="O561" i="3"/>
  <c r="O562" i="3"/>
  <c r="O560" i="3"/>
  <c r="O563" i="3"/>
  <c r="Q5422" i="3"/>
  <c r="Q5418" i="3"/>
  <c r="Q5417" i="3"/>
  <c r="Q5420" i="3"/>
  <c r="Q5416" i="3"/>
  <c r="Q5419" i="3"/>
  <c r="Q5415" i="3"/>
  <c r="Q5421" i="3"/>
  <c r="S2321" i="3"/>
  <c r="M2321" i="3"/>
  <c r="Q4285" i="3"/>
  <c r="Q4286" i="3"/>
  <c r="Q190" i="3"/>
  <c r="Q191" i="3"/>
  <c r="Q188" i="3"/>
  <c r="Q192" i="3"/>
  <c r="Q189" i="3"/>
  <c r="N4796" i="3"/>
  <c r="N4801" i="3"/>
  <c r="N4797" i="3"/>
  <c r="N4802" i="3"/>
  <c r="N4798" i="3"/>
  <c r="N4799" i="3"/>
  <c r="N4803" i="3"/>
  <c r="N4800" i="3"/>
  <c r="O4092" i="3"/>
  <c r="O4103" i="3"/>
  <c r="O4090" i="3"/>
  <c r="O4101" i="3"/>
  <c r="O4099" i="3"/>
  <c r="O4097" i="3"/>
  <c r="O4095" i="3"/>
  <c r="O4093" i="3"/>
  <c r="O4091" i="3"/>
  <c r="O4102" i="3"/>
  <c r="O4100" i="3"/>
  <c r="O4098" i="3"/>
  <c r="O4096" i="3"/>
  <c r="O4094" i="3"/>
  <c r="M1300" i="3"/>
  <c r="M1288" i="3"/>
  <c r="M1291" i="3"/>
  <c r="M1296" i="3"/>
  <c r="M1301" i="3"/>
  <c r="M1289" i="3"/>
  <c r="M1294" i="3"/>
  <c r="M1299" i="3"/>
  <c r="M1287" i="3"/>
  <c r="M1302" i="3"/>
  <c r="M1295" i="3"/>
  <c r="M1298" i="3"/>
  <c r="M1297" i="3"/>
  <c r="M1290" i="3"/>
  <c r="M1292" i="3"/>
  <c r="M1293" i="3"/>
  <c r="M1286" i="3"/>
  <c r="M724" i="3"/>
  <c r="M722" i="3"/>
  <c r="M720" i="3"/>
  <c r="M718" i="3"/>
  <c r="M719" i="3"/>
  <c r="M721" i="3"/>
  <c r="M725" i="3"/>
  <c r="M717" i="3"/>
  <c r="M723" i="3"/>
  <c r="P1180" i="3"/>
  <c r="P1178" i="3"/>
  <c r="P1177" i="3"/>
  <c r="M46" i="3"/>
  <c r="M48" i="3"/>
  <c r="M45" i="3"/>
  <c r="M47" i="3"/>
  <c r="M44" i="3"/>
  <c r="Q187" i="3"/>
  <c r="Q184" i="3"/>
  <c r="Q186" i="3"/>
  <c r="Q183" i="3"/>
  <c r="Q185" i="3"/>
  <c r="Q182" i="3"/>
  <c r="N4825" i="3"/>
  <c r="N4822" i="3"/>
  <c r="N4821" i="3"/>
  <c r="N4823" i="3"/>
  <c r="N4824" i="3"/>
  <c r="Q470" i="3"/>
  <c r="Q467" i="3"/>
  <c r="Q468" i="3"/>
  <c r="Q465" i="3"/>
  <c r="Q469" i="3"/>
  <c r="Q466" i="3"/>
  <c r="Q576" i="3"/>
  <c r="Q574" i="3"/>
  <c r="Q577" i="3"/>
  <c r="Q575" i="3"/>
  <c r="Q573" i="3"/>
  <c r="Q309" i="3"/>
  <c r="Q294" i="3"/>
  <c r="Q310" i="3"/>
  <c r="Q307" i="3"/>
  <c r="Q304" i="3"/>
  <c r="Q301" i="3"/>
  <c r="Q298" i="3"/>
  <c r="Q295" i="3"/>
  <c r="Q305" i="3"/>
  <c r="Q299" i="3"/>
  <c r="Q308" i="3"/>
  <c r="Q302" i="3"/>
  <c r="Q296" i="3"/>
  <c r="Q300" i="3"/>
  <c r="Q306" i="3"/>
  <c r="Q303" i="3"/>
  <c r="Q297" i="3"/>
  <c r="P4790" i="3"/>
  <c r="P4791" i="3"/>
  <c r="P4792" i="3"/>
  <c r="O568" i="3"/>
  <c r="O566" i="3"/>
  <c r="O571" i="3"/>
  <c r="O564" i="3"/>
  <c r="O570" i="3"/>
  <c r="O569" i="3"/>
  <c r="O567" i="3"/>
  <c r="O572" i="3"/>
  <c r="O565" i="3"/>
  <c r="M2687" i="3"/>
  <c r="M2682" i="3"/>
  <c r="M2684" i="3"/>
  <c r="M2679" i="3"/>
  <c r="M2686" i="3"/>
  <c r="M2681" i="3"/>
  <c r="M2678" i="3"/>
  <c r="M2685" i="3"/>
  <c r="M2680" i="3"/>
  <c r="M2683" i="3"/>
  <c r="M6354" i="3"/>
  <c r="M6356" i="3"/>
  <c r="M6353" i="3"/>
  <c r="M6357" i="3"/>
  <c r="M6358" i="3"/>
  <c r="M6351" i="3"/>
  <c r="M6352" i="3"/>
  <c r="O505" i="3"/>
  <c r="O502" i="3"/>
  <c r="O507" i="3"/>
  <c r="O504" i="3"/>
  <c r="O506" i="3"/>
  <c r="O503" i="3"/>
  <c r="M4608" i="3"/>
  <c r="M4613" i="3"/>
  <c r="M4611" i="3"/>
  <c r="M4609" i="3"/>
  <c r="M4612" i="3"/>
  <c r="M4610" i="3"/>
  <c r="P1789" i="3"/>
  <c r="P1796" i="3"/>
  <c r="P1794" i="3"/>
  <c r="P1788" i="3"/>
  <c r="Q6626" i="3"/>
  <c r="N6543" i="3"/>
  <c r="Q1189" i="3"/>
  <c r="Q1192" i="3"/>
  <c r="Q1185" i="3"/>
  <c r="Q1190" i="3"/>
  <c r="Q1183" i="3"/>
  <c r="Q1188" i="3"/>
  <c r="Q1191" i="3"/>
  <c r="Q1182" i="3"/>
  <c r="Q1193" i="3"/>
  <c r="Q1187" i="3"/>
  <c r="Q1184" i="3"/>
  <c r="Q1186" i="3"/>
  <c r="N835" i="3"/>
  <c r="N832" i="3"/>
  <c r="N836" i="3"/>
  <c r="N834" i="3"/>
  <c r="N833" i="3"/>
  <c r="Q1945" i="3"/>
  <c r="Q1940" i="3"/>
  <c r="Q1942" i="3"/>
  <c r="Q1937" i="3"/>
  <c r="Q1939" i="3"/>
  <c r="Q1936" i="3"/>
  <c r="Q1943" i="3"/>
  <c r="Q1944" i="3"/>
  <c r="Q1941" i="3"/>
  <c r="Q1938" i="3"/>
  <c r="O6484" i="3"/>
  <c r="M6562" i="3"/>
  <c r="M2921" i="3"/>
  <c r="M2917" i="3"/>
  <c r="M2916" i="3"/>
  <c r="M2923" i="3"/>
  <c r="M2924" i="3"/>
  <c r="M2920" i="3"/>
  <c r="M2915" i="3"/>
  <c r="M2919" i="3"/>
  <c r="M2918" i="3"/>
  <c r="M2922" i="3"/>
  <c r="M818" i="3"/>
  <c r="M815" i="3"/>
  <c r="M812" i="3"/>
  <c r="M809" i="3"/>
  <c r="M806" i="3"/>
  <c r="M816" i="3"/>
  <c r="M813" i="3"/>
  <c r="M810" i="3"/>
  <c r="M807" i="3"/>
  <c r="M817" i="3"/>
  <c r="M814" i="3"/>
  <c r="M811" i="3"/>
  <c r="M808" i="3"/>
  <c r="Q5165" i="3"/>
  <c r="Q5169" i="3"/>
  <c r="Q5167" i="3"/>
  <c r="Q5170" i="3"/>
  <c r="Q5168" i="3"/>
  <c r="Q5166" i="3"/>
  <c r="N3662" i="3"/>
  <c r="N3665" i="3"/>
  <c r="N3663" i="3"/>
  <c r="N3659" i="3"/>
  <c r="N3660" i="3"/>
  <c r="N3664" i="3"/>
  <c r="N3661" i="3"/>
  <c r="N3658" i="3"/>
  <c r="N3657" i="3"/>
  <c r="O5672" i="3"/>
  <c r="O5669" i="3"/>
  <c r="O5674" i="3"/>
  <c r="O5671" i="3"/>
  <c r="O5670" i="3"/>
  <c r="O5668" i="3"/>
  <c r="O5673" i="3"/>
  <c r="N4000" i="3"/>
  <c r="N3998" i="3"/>
  <c r="N3996" i="3"/>
  <c r="N3994" i="3"/>
  <c r="N4001" i="3"/>
  <c r="N3992" i="3"/>
  <c r="N3999" i="3"/>
  <c r="N3997" i="3"/>
  <c r="N3995" i="3"/>
  <c r="N3993" i="3"/>
  <c r="N3991" i="3"/>
  <c r="N4002" i="3"/>
  <c r="M5486" i="3"/>
  <c r="M5481" i="3"/>
  <c r="M5485" i="3"/>
  <c r="M5479" i="3"/>
  <c r="M5477" i="3"/>
  <c r="M5472" i="3"/>
  <c r="M5476" i="3"/>
  <c r="M5478" i="3"/>
  <c r="M5482" i="3"/>
  <c r="M5484" i="3"/>
  <c r="M5475" i="3"/>
  <c r="M5474" i="3"/>
  <c r="M5473" i="3"/>
  <c r="M5483" i="3"/>
  <c r="M5480" i="3"/>
  <c r="O2490" i="3"/>
  <c r="O2487" i="3"/>
  <c r="O2491" i="3"/>
  <c r="O2493" i="3"/>
  <c r="O2488" i="3"/>
  <c r="O2485" i="3"/>
  <c r="O2492" i="3"/>
  <c r="O2489" i="3"/>
  <c r="O2486" i="3"/>
  <c r="P3210" i="3"/>
  <c r="P3212" i="3"/>
  <c r="P3209" i="3"/>
  <c r="M3563" i="3"/>
  <c r="M3564" i="3"/>
  <c r="M3561" i="3"/>
  <c r="M3562" i="3"/>
  <c r="Q1952" i="3"/>
  <c r="Q1950" i="3"/>
  <c r="Q1953" i="3"/>
  <c r="Q1951" i="3"/>
  <c r="Q1949" i="3"/>
  <c r="Q1948" i="3"/>
  <c r="Q1947" i="3"/>
  <c r="Q1946" i="3"/>
  <c r="O3705" i="3"/>
  <c r="O3712" i="3"/>
  <c r="O3709" i="3"/>
  <c r="O3710" i="3"/>
  <c r="O3706" i="3"/>
  <c r="O3711" i="3"/>
  <c r="O3708" i="3"/>
  <c r="O3707" i="3"/>
  <c r="O3713" i="3"/>
  <c r="O3704" i="3"/>
  <c r="P3452" i="3"/>
  <c r="P3456" i="3"/>
  <c r="P3457" i="3"/>
  <c r="P3453" i="3"/>
  <c r="P3458" i="3"/>
  <c r="P3454" i="3"/>
  <c r="P3455" i="3"/>
  <c r="P3451" i="3"/>
  <c r="N6475" i="3"/>
  <c r="N6476" i="3"/>
  <c r="M6084" i="3"/>
  <c r="M6087" i="3"/>
  <c r="M6092" i="3"/>
  <c r="M6091" i="3"/>
  <c r="M6089" i="3"/>
  <c r="M6090" i="3"/>
  <c r="M6088" i="3"/>
  <c r="M6086" i="3"/>
  <c r="M6085" i="3"/>
  <c r="M4013" i="3"/>
  <c r="M4004" i="3"/>
  <c r="M4011" i="3"/>
  <c r="M4009" i="3"/>
  <c r="M4007" i="3"/>
  <c r="M4005" i="3"/>
  <c r="M4003" i="3"/>
  <c r="M4018" i="3"/>
  <c r="M4016" i="3"/>
  <c r="M4014" i="3"/>
  <c r="M4012" i="3"/>
  <c r="M4019" i="3"/>
  <c r="M4010" i="3"/>
  <c r="M4017" i="3"/>
  <c r="M4008" i="3"/>
  <c r="M4015" i="3"/>
  <c r="M4006" i="3"/>
  <c r="N5932" i="3"/>
  <c r="N5934" i="3"/>
  <c r="N5933" i="3"/>
  <c r="N752" i="3"/>
  <c r="N754" i="3"/>
  <c r="N755" i="3"/>
  <c r="N753" i="3"/>
  <c r="N751" i="3"/>
  <c r="P596" i="3"/>
  <c r="P595" i="3"/>
  <c r="P591" i="3"/>
  <c r="P593" i="3"/>
  <c r="P592" i="3"/>
  <c r="O2436" i="3"/>
  <c r="O2435" i="3"/>
  <c r="O2437" i="3"/>
  <c r="O2434" i="3"/>
  <c r="M5395" i="3"/>
  <c r="M5393" i="3"/>
  <c r="M5394" i="3"/>
  <c r="M5398" i="3"/>
  <c r="M5396" i="3"/>
  <c r="M5397" i="3"/>
  <c r="M5399" i="3"/>
  <c r="O5289" i="3"/>
  <c r="O5291" i="3"/>
  <c r="O5292" i="3"/>
  <c r="O5290" i="3"/>
  <c r="O5288" i="3"/>
  <c r="Q4195" i="3"/>
  <c r="Q4200" i="3"/>
  <c r="Q4203" i="3"/>
  <c r="Q4199" i="3"/>
  <c r="Q4202" i="3"/>
  <c r="Q4196" i="3"/>
  <c r="Q4197" i="3"/>
  <c r="Q4201" i="3"/>
  <c r="Q4198" i="3"/>
  <c r="M4197" i="3"/>
  <c r="M4196" i="3"/>
  <c r="M4200" i="3"/>
  <c r="M4199" i="3"/>
  <c r="M4202" i="3"/>
  <c r="M4195" i="3"/>
  <c r="M4198" i="3"/>
  <c r="M4203" i="3"/>
  <c r="M4201" i="3"/>
  <c r="O6560" i="3"/>
  <c r="O6562" i="3"/>
  <c r="O6559" i="3"/>
  <c r="N4485" i="3"/>
  <c r="N4481" i="3"/>
  <c r="N4476" i="3"/>
  <c r="N4478" i="3"/>
  <c r="N4483" i="3"/>
  <c r="N4477" i="3"/>
  <c r="N4482" i="3"/>
  <c r="N4484" i="3"/>
  <c r="N4480" i="3"/>
  <c r="N4479" i="3"/>
  <c r="N4475" i="3"/>
  <c r="O6544" i="3"/>
  <c r="O6541" i="3"/>
  <c r="O6547" i="3"/>
  <c r="O6542" i="3"/>
  <c r="N4360" i="3"/>
  <c r="N4356" i="3"/>
  <c r="N4355" i="3"/>
  <c r="N4359" i="3"/>
  <c r="N4357" i="3"/>
  <c r="N4353" i="3"/>
  <c r="N4358" i="3"/>
  <c r="N4354" i="3"/>
  <c r="P2953" i="3"/>
  <c r="P2955" i="3"/>
  <c r="Q5889" i="3"/>
  <c r="Q5890" i="3"/>
  <c r="Q5897" i="3"/>
  <c r="Q5896" i="3"/>
  <c r="Q5894" i="3"/>
  <c r="Q5892" i="3"/>
  <c r="Q5891" i="3"/>
  <c r="Q5898" i="3"/>
  <c r="Q5893" i="3"/>
  <c r="Q5895" i="3"/>
  <c r="N6168" i="3"/>
  <c r="N6170" i="3"/>
  <c r="N6166" i="3"/>
  <c r="N6164" i="3"/>
  <c r="N6162" i="3"/>
  <c r="N6160" i="3"/>
  <c r="N6158" i="3"/>
  <c r="N6165" i="3"/>
  <c r="N6171" i="3"/>
  <c r="N6163" i="3"/>
  <c r="N6169" i="3"/>
  <c r="N6159" i="3"/>
  <c r="N6161" i="3"/>
  <c r="N6167" i="3"/>
  <c r="M4378" i="3"/>
  <c r="M4375" i="3"/>
  <c r="M4370" i="3"/>
  <c r="M4368" i="3"/>
  <c r="M4373" i="3"/>
  <c r="M4383" i="3"/>
  <c r="M4374" i="3"/>
  <c r="M4377" i="3"/>
  <c r="M4381" i="3"/>
  <c r="M4379" i="3"/>
  <c r="M4380" i="3"/>
  <c r="M4376" i="3"/>
  <c r="M4369" i="3"/>
  <c r="M4372" i="3"/>
  <c r="M4371" i="3"/>
  <c r="M4382" i="3"/>
  <c r="Q2509" i="3"/>
  <c r="Q2522" i="3"/>
  <c r="Q2507" i="3"/>
  <c r="Q2514" i="3"/>
  <c r="Q2513" i="3"/>
  <c r="Q2512" i="3"/>
  <c r="Q2520" i="3"/>
  <c r="Q2518" i="3"/>
  <c r="Q2510" i="3"/>
  <c r="Q2516" i="3"/>
  <c r="Q2515" i="3"/>
  <c r="Q2521" i="3"/>
  <c r="Q2506" i="3"/>
  <c r="Q2519" i="3"/>
  <c r="Q2508" i="3"/>
  <c r="Q2524" i="3"/>
  <c r="Q2523" i="3"/>
  <c r="Q2517" i="3"/>
  <c r="Q2511" i="3"/>
  <c r="O3020" i="3"/>
  <c r="O3018" i="3"/>
  <c r="O3021" i="3"/>
  <c r="O3022" i="3"/>
  <c r="O3019" i="3"/>
  <c r="Q3533" i="3"/>
  <c r="Q3535" i="3"/>
  <c r="Q3536" i="3"/>
  <c r="Q3537" i="3"/>
  <c r="Q3534" i="3"/>
  <c r="N5809" i="3"/>
  <c r="N5810" i="3"/>
  <c r="N5808" i="3"/>
  <c r="Q3734" i="3"/>
  <c r="Q3731" i="3"/>
  <c r="Q3732" i="3"/>
  <c r="Q3733" i="3"/>
  <c r="Q2390" i="3"/>
  <c r="Q2389" i="3"/>
  <c r="O6205" i="3"/>
  <c r="O6203" i="3"/>
  <c r="O6201" i="3"/>
  <c r="O6207" i="3"/>
  <c r="O6216" i="3"/>
  <c r="O6214" i="3"/>
  <c r="O6209" i="3"/>
  <c r="O6202" i="3"/>
  <c r="O6200" i="3"/>
  <c r="O6217" i="3"/>
  <c r="O6210" i="3"/>
  <c r="O6212" i="3"/>
  <c r="O6204" i="3"/>
  <c r="O6208" i="3"/>
  <c r="O6206" i="3"/>
  <c r="O6215" i="3"/>
  <c r="O6199" i="3"/>
  <c r="O6211" i="3"/>
  <c r="O6218" i="3"/>
  <c r="O6213" i="3"/>
  <c r="Q5006" i="3"/>
  <c r="Q5008" i="3"/>
  <c r="Q5004" i="3"/>
  <c r="Q5007" i="3"/>
  <c r="Q5003" i="3"/>
  <c r="Q5005" i="3"/>
  <c r="O4339" i="3"/>
  <c r="O4342" i="3"/>
  <c r="O4340" i="3"/>
  <c r="O4341" i="3"/>
  <c r="O6082" i="3"/>
  <c r="O6080" i="3"/>
  <c r="O6079" i="3"/>
  <c r="O6081" i="3"/>
  <c r="O6078" i="3"/>
  <c r="N4023" i="3"/>
  <c r="N4020" i="3"/>
  <c r="N4024" i="3"/>
  <c r="N4021" i="3"/>
  <c r="N4025" i="3"/>
  <c r="N4022" i="3"/>
  <c r="N4026" i="3"/>
  <c r="O1543" i="3"/>
  <c r="O1526" i="3"/>
  <c r="O1550" i="3"/>
  <c r="O1545" i="3"/>
  <c r="O1528" i="3"/>
  <c r="O1547" i="3"/>
  <c r="O1530" i="3"/>
  <c r="O1525" i="3"/>
  <c r="O1549" i="3"/>
  <c r="O1532" i="3"/>
  <c r="O1527" i="3"/>
  <c r="O1534" i="3"/>
  <c r="O1529" i="3"/>
  <c r="O1536" i="3"/>
  <c r="O1531" i="3"/>
  <c r="O1538" i="3"/>
  <c r="O1533" i="3"/>
  <c r="O1540" i="3"/>
  <c r="O1535" i="3"/>
  <c r="O1542" i="3"/>
  <c r="O1537" i="3"/>
  <c r="O1544" i="3"/>
  <c r="O1539" i="3"/>
  <c r="O1546" i="3"/>
  <c r="O1541" i="3"/>
  <c r="O1548" i="3"/>
  <c r="N3854" i="3"/>
  <c r="N3855" i="3"/>
  <c r="N3852" i="3"/>
  <c r="N3850" i="3"/>
  <c r="N3851" i="3"/>
  <c r="N3848" i="3"/>
  <c r="N3845" i="3"/>
  <c r="N3846" i="3"/>
  <c r="N3853" i="3"/>
  <c r="N3847" i="3"/>
  <c r="N3856" i="3"/>
  <c r="N3849" i="3"/>
  <c r="O6249" i="3"/>
  <c r="O6250" i="3"/>
  <c r="O6245" i="3"/>
  <c r="O6244" i="3"/>
  <c r="O6242" i="3"/>
  <c r="O6237" i="3"/>
  <c r="O6243" i="3"/>
  <c r="O6240" i="3"/>
  <c r="O6248" i="3"/>
  <c r="O6235" i="3"/>
  <c r="O6239" i="3"/>
  <c r="O6236" i="3"/>
  <c r="O6246" i="3"/>
  <c r="O6247" i="3"/>
  <c r="O6238" i="3"/>
  <c r="O6241" i="3"/>
  <c r="O6234" i="3"/>
  <c r="O6233" i="3"/>
  <c r="N5400" i="3"/>
  <c r="N5401" i="3"/>
  <c r="O5558" i="3"/>
  <c r="O5561" i="3"/>
  <c r="O5554" i="3"/>
  <c r="O5557" i="3"/>
  <c r="O5556" i="3"/>
  <c r="O5559" i="3"/>
  <c r="O5555" i="3"/>
  <c r="O5560" i="3"/>
  <c r="Q2120" i="3"/>
  <c r="Q2118" i="3"/>
  <c r="Q2121" i="3"/>
  <c r="Q2119" i="3"/>
  <c r="Q2117" i="3"/>
  <c r="Q124" i="3"/>
  <c r="Q136" i="3"/>
  <c r="Q133" i="3"/>
  <c r="Q130" i="3"/>
  <c r="Q127" i="3"/>
  <c r="Q118" i="3"/>
  <c r="Q137" i="3"/>
  <c r="Q134" i="3"/>
  <c r="Q131" i="3"/>
  <c r="Q128" i="3"/>
  <c r="Q125" i="3"/>
  <c r="Q122" i="3"/>
  <c r="Q119" i="3"/>
  <c r="Q116" i="3"/>
  <c r="Q135" i="3"/>
  <c r="Q120" i="3"/>
  <c r="Q138" i="3"/>
  <c r="Q129" i="3"/>
  <c r="Q126" i="3"/>
  <c r="Q117" i="3"/>
  <c r="Q132" i="3"/>
  <c r="Q123" i="3"/>
  <c r="Q139" i="3"/>
  <c r="Q121" i="3"/>
  <c r="Q5078" i="3"/>
  <c r="Q5076" i="3"/>
  <c r="Q5079" i="3"/>
  <c r="Q5084" i="3"/>
  <c r="Q5082" i="3"/>
  <c r="Q5080" i="3"/>
  <c r="Q5085" i="3"/>
  <c r="Q5075" i="3"/>
  <c r="Q5083" i="3"/>
  <c r="Q5077" i="3"/>
  <c r="Q5081" i="3"/>
  <c r="N3965" i="3"/>
  <c r="N3967" i="3"/>
  <c r="N3963" i="3"/>
  <c r="N3962" i="3"/>
  <c r="N3961" i="3"/>
  <c r="N3964" i="3"/>
  <c r="N3966" i="3"/>
  <c r="N3960" i="3"/>
  <c r="M2006" i="3"/>
  <c r="M2007" i="3"/>
  <c r="M2008" i="3"/>
  <c r="M2005" i="3"/>
  <c r="Q5160" i="3"/>
  <c r="Q5161" i="3"/>
  <c r="Q5163" i="3"/>
  <c r="Q5156" i="3"/>
  <c r="Q5159" i="3"/>
  <c r="Q5157" i="3"/>
  <c r="Q5158" i="3"/>
  <c r="Q5162" i="3"/>
  <c r="Q5164" i="3"/>
  <c r="N3088" i="3"/>
  <c r="N3089" i="3"/>
  <c r="M5144" i="3"/>
  <c r="M5145" i="3"/>
  <c r="M5147" i="3"/>
  <c r="M5146" i="3"/>
  <c r="M5148" i="3"/>
  <c r="Q2134" i="3"/>
  <c r="Q2133" i="3"/>
  <c r="M3461" i="3"/>
  <c r="M3462" i="3"/>
  <c r="M3463" i="3"/>
  <c r="M3460" i="3"/>
  <c r="M3459" i="3"/>
  <c r="N3085" i="3"/>
  <c r="N3083" i="3"/>
  <c r="N3087" i="3"/>
  <c r="N3084" i="3"/>
  <c r="N3086" i="3"/>
  <c r="S2999" i="3"/>
  <c r="S2997" i="3"/>
  <c r="S3000" i="3"/>
  <c r="S2998" i="3"/>
  <c r="N2258" i="3"/>
  <c r="N2263" i="3"/>
  <c r="N2266" i="3"/>
  <c r="N2259" i="3"/>
  <c r="N2262" i="3"/>
  <c r="N2261" i="3"/>
  <c r="N2257" i="3"/>
  <c r="N2260" i="3"/>
  <c r="N2265" i="3"/>
  <c r="N2264" i="3"/>
  <c r="N2256" i="3"/>
  <c r="M830" i="3"/>
  <c r="M831" i="3"/>
  <c r="O3791" i="3"/>
  <c r="O3788" i="3"/>
  <c r="O3787" i="3"/>
  <c r="O3789" i="3"/>
  <c r="O3790" i="3"/>
  <c r="O3792" i="3"/>
  <c r="O3786" i="3"/>
  <c r="P1370" i="3"/>
  <c r="P1368" i="3"/>
  <c r="P1369" i="3"/>
  <c r="P1367" i="3"/>
  <c r="Q3917" i="3"/>
  <c r="Q3918" i="3"/>
  <c r="Q3916" i="3"/>
  <c r="Q3915" i="3"/>
  <c r="M35" i="3"/>
  <c r="M33" i="3"/>
  <c r="M34" i="3"/>
  <c r="M32" i="3"/>
  <c r="Q1656" i="3"/>
  <c r="Q1649" i="3"/>
  <c r="Q1647" i="3"/>
  <c r="Q1654" i="3"/>
  <c r="Q1645" i="3"/>
  <c r="Q1648" i="3"/>
  <c r="Q1655" i="3"/>
  <c r="Q1646" i="3"/>
  <c r="Q1652" i="3"/>
  <c r="Q1651" i="3"/>
  <c r="Q1653" i="3"/>
  <c r="Q1650" i="3"/>
  <c r="M1490" i="3"/>
  <c r="M1492" i="3"/>
  <c r="M1494" i="3"/>
  <c r="M1496" i="3"/>
  <c r="M1498" i="3"/>
  <c r="M1489" i="3"/>
  <c r="M1491" i="3"/>
  <c r="M1493" i="3"/>
  <c r="M1495" i="3"/>
  <c r="M1497" i="3"/>
  <c r="O5208" i="3"/>
  <c r="O5207" i="3"/>
  <c r="O5211" i="3"/>
  <c r="O5206" i="3"/>
  <c r="O5197" i="3"/>
  <c r="O5200" i="3"/>
  <c r="O5204" i="3"/>
  <c r="O5195" i="3"/>
  <c r="O5198" i="3"/>
  <c r="O5212" i="3"/>
  <c r="O5214" i="3"/>
  <c r="O5201" i="3"/>
  <c r="O5210" i="3"/>
  <c r="O5205" i="3"/>
  <c r="O5209" i="3"/>
  <c r="O5202" i="3"/>
  <c r="O5215" i="3"/>
  <c r="O5213" i="3"/>
  <c r="O5196" i="3"/>
  <c r="O5203" i="3"/>
  <c r="O5199" i="3"/>
  <c r="S1353" i="3"/>
  <c r="S1349" i="3"/>
  <c r="S1340" i="3"/>
  <c r="N2861" i="3"/>
  <c r="N2866" i="3"/>
  <c r="N2864" i="3"/>
  <c r="N2862" i="3"/>
  <c r="N2867" i="3"/>
  <c r="N2865" i="3"/>
  <c r="N2863" i="3"/>
  <c r="M3198" i="3"/>
  <c r="M3180" i="3"/>
  <c r="M3184" i="3"/>
  <c r="M3194" i="3"/>
  <c r="M3176" i="3"/>
  <c r="M3195" i="3"/>
  <c r="M3177" i="3"/>
  <c r="M3192" i="3"/>
  <c r="M3174" i="3"/>
  <c r="M3196" i="3"/>
  <c r="M3189" i="3"/>
  <c r="M3193" i="3"/>
  <c r="M3175" i="3"/>
  <c r="M3185" i="3"/>
  <c r="M3186" i="3"/>
  <c r="M3183" i="3"/>
  <c r="M3187" i="3"/>
  <c r="M3197" i="3"/>
  <c r="M3179" i="3"/>
  <c r="M3200" i="3"/>
  <c r="M3199" i="3"/>
  <c r="M3190" i="3"/>
  <c r="M3191" i="3"/>
  <c r="M3181" i="3"/>
  <c r="M3178" i="3"/>
  <c r="M3188" i="3"/>
  <c r="M3182" i="3"/>
  <c r="M3173" i="3"/>
  <c r="P3147" i="3"/>
  <c r="N2877" i="3"/>
  <c r="N2879" i="3"/>
  <c r="N2878" i="3"/>
  <c r="N2876" i="3"/>
  <c r="P438" i="3"/>
  <c r="P435" i="3"/>
  <c r="P432" i="3"/>
  <c r="P436" i="3"/>
  <c r="P433" i="3"/>
  <c r="P437" i="3"/>
  <c r="P434" i="3"/>
  <c r="P431" i="3"/>
  <c r="Q22" i="3"/>
  <c r="Q19" i="3"/>
  <c r="Q16" i="3"/>
  <c r="Q23" i="3"/>
  <c r="Q20" i="3"/>
  <c r="Q17" i="3"/>
  <c r="Q14" i="3"/>
  <c r="Q21" i="3"/>
  <c r="Q18" i="3"/>
  <c r="Q15" i="3"/>
  <c r="R525" i="3"/>
  <c r="R523" i="3"/>
  <c r="R520" i="3"/>
  <c r="R517" i="3"/>
  <c r="R524" i="3"/>
  <c r="R521" i="3"/>
  <c r="R518" i="3"/>
  <c r="N2748" i="3"/>
  <c r="N2746" i="3"/>
  <c r="N2744" i="3"/>
  <c r="N2751" i="3"/>
  <c r="N2749" i="3"/>
  <c r="N2747" i="3"/>
  <c r="N2745" i="3"/>
  <c r="N2752" i="3"/>
  <c r="N2750" i="3"/>
  <c r="M280" i="3"/>
  <c r="M279" i="3"/>
  <c r="N1162" i="3"/>
  <c r="N1159" i="3"/>
  <c r="N1156" i="3"/>
  <c r="N1153" i="3"/>
  <c r="N1161" i="3"/>
  <c r="N1158" i="3"/>
  <c r="N1155" i="3"/>
  <c r="N1152" i="3"/>
  <c r="N1163" i="3"/>
  <c r="N1160" i="3"/>
  <c r="N1157" i="3"/>
  <c r="N1154" i="3"/>
  <c r="N1151" i="3"/>
  <c r="N1883" i="3"/>
  <c r="N1885" i="3"/>
  <c r="N1884" i="3"/>
  <c r="O4281" i="3"/>
  <c r="O4277" i="3"/>
  <c r="O4273" i="3"/>
  <c r="O4275" i="3"/>
  <c r="O4279" i="3"/>
  <c r="O4283" i="3"/>
  <c r="O4270" i="3"/>
  <c r="O4274" i="3"/>
  <c r="O4278" i="3"/>
  <c r="O4282" i="3"/>
  <c r="O4276" i="3"/>
  <c r="O4280" i="3"/>
  <c r="O4284" i="3"/>
  <c r="O4271" i="3"/>
  <c r="O4272" i="3"/>
  <c r="M406" i="3"/>
  <c r="M403" i="3"/>
  <c r="M400" i="3"/>
  <c r="M397" i="3"/>
  <c r="M399" i="3"/>
  <c r="M404" i="3"/>
  <c r="M398" i="3"/>
  <c r="M405" i="3"/>
  <c r="M407" i="3"/>
  <c r="M401" i="3"/>
  <c r="M402" i="3"/>
  <c r="M408" i="3"/>
  <c r="N1177" i="3"/>
  <c r="N1180" i="3"/>
  <c r="N1176" i="3"/>
  <c r="N1179" i="3"/>
  <c r="N1181" i="3"/>
  <c r="N1178" i="3"/>
  <c r="N725" i="3"/>
  <c r="N723" i="3"/>
  <c r="N721" i="3"/>
  <c r="N719" i="3"/>
  <c r="N717" i="3"/>
  <c r="N724" i="3"/>
  <c r="N722" i="3"/>
  <c r="N720" i="3"/>
  <c r="N718" i="3"/>
  <c r="O4823" i="3"/>
  <c r="O4825" i="3"/>
  <c r="O4824" i="3"/>
  <c r="O4822" i="3"/>
  <c r="O4821" i="3"/>
  <c r="N243" i="3"/>
  <c r="N245" i="3"/>
  <c r="N240" i="3"/>
  <c r="N247" i="3"/>
  <c r="N242" i="3"/>
  <c r="N244" i="3"/>
  <c r="N239" i="3"/>
  <c r="N246" i="3"/>
  <c r="N241" i="3"/>
  <c r="P465" i="3"/>
  <c r="P466" i="3"/>
  <c r="P573" i="3"/>
  <c r="P575" i="3"/>
  <c r="P576" i="3"/>
  <c r="P574" i="3"/>
  <c r="P577" i="3"/>
  <c r="M296" i="3"/>
  <c r="M308" i="3"/>
  <c r="M309" i="3"/>
  <c r="M306" i="3"/>
  <c r="M303" i="3"/>
  <c r="M300" i="3"/>
  <c r="M297" i="3"/>
  <c r="M294" i="3"/>
  <c r="M310" i="3"/>
  <c r="M304" i="3"/>
  <c r="M298" i="3"/>
  <c r="M299" i="3"/>
  <c r="M305" i="3"/>
  <c r="M307" i="3"/>
  <c r="M301" i="3"/>
  <c r="M295" i="3"/>
  <c r="M302" i="3"/>
  <c r="O4393" i="3"/>
  <c r="O4390" i="3"/>
  <c r="O4392" i="3"/>
  <c r="O4394" i="3"/>
  <c r="O4391" i="3"/>
  <c r="Q2962" i="3"/>
  <c r="Q2963" i="3"/>
  <c r="Q2961" i="3"/>
  <c r="O4790" i="3"/>
  <c r="O4791" i="3"/>
  <c r="O4792" i="3"/>
  <c r="Q566" i="3"/>
  <c r="Q571" i="3"/>
  <c r="Q564" i="3"/>
  <c r="Q572" i="3"/>
  <c r="Q569" i="3"/>
  <c r="Q568" i="3"/>
  <c r="Q567" i="3"/>
  <c r="Q565" i="3"/>
  <c r="Q570" i="3"/>
  <c r="O3870" i="3"/>
  <c r="O3875" i="3"/>
  <c r="O3872" i="3"/>
  <c r="O3877" i="3"/>
  <c r="O3876" i="3"/>
  <c r="O3878" i="3"/>
  <c r="O3871" i="3"/>
  <c r="O3873" i="3"/>
  <c r="O3874" i="3"/>
  <c r="P6353" i="3"/>
  <c r="P6350" i="3"/>
  <c r="P6356" i="3"/>
  <c r="P6357" i="3"/>
  <c r="O4608" i="3"/>
  <c r="O4611" i="3"/>
  <c r="O4609" i="3"/>
  <c r="O4612" i="3"/>
  <c r="O4610" i="3"/>
  <c r="O4613" i="3"/>
  <c r="M1427" i="3"/>
  <c r="M1425" i="3"/>
  <c r="M1423" i="3"/>
  <c r="M1421" i="3"/>
  <c r="M1419" i="3"/>
  <c r="M1417" i="3"/>
  <c r="M1418" i="3"/>
  <c r="M1428" i="3"/>
  <c r="M1424" i="3"/>
  <c r="M1426" i="3"/>
  <c r="M1420" i="3"/>
  <c r="M1422" i="3"/>
  <c r="N6490" i="3"/>
  <c r="O6545" i="3"/>
  <c r="M6645" i="3"/>
  <c r="M6561" i="3"/>
  <c r="N6619" i="3"/>
  <c r="N59" i="3"/>
  <c r="N57" i="3"/>
  <c r="N58" i="3"/>
  <c r="N1186" i="3"/>
  <c r="N1189" i="3"/>
  <c r="N1182" i="3"/>
  <c r="N1187" i="3"/>
  <c r="N1192" i="3"/>
  <c r="N1185" i="3"/>
  <c r="N1188" i="3"/>
  <c r="N1191" i="3"/>
  <c r="N1190" i="3"/>
  <c r="N1193" i="3"/>
  <c r="N1184" i="3"/>
  <c r="N1183" i="3"/>
  <c r="Q832" i="3"/>
  <c r="Q835" i="3"/>
  <c r="Q834" i="3"/>
  <c r="Q833" i="3"/>
  <c r="Q836" i="3"/>
  <c r="N6489" i="3"/>
  <c r="N6584" i="3"/>
  <c r="P1726" i="3"/>
  <c r="P1723" i="3"/>
  <c r="N4157" i="3"/>
  <c r="N4159" i="3"/>
  <c r="N4161" i="3"/>
  <c r="N4160" i="3"/>
  <c r="N4158" i="3"/>
  <c r="O1728" i="3"/>
  <c r="O1725" i="3"/>
  <c r="O1722" i="3"/>
  <c r="O1726" i="3"/>
  <c r="O1723" i="3"/>
  <c r="O1727" i="3"/>
  <c r="O1724" i="3"/>
  <c r="M4089" i="3"/>
  <c r="M4086" i="3"/>
  <c r="M4083" i="3"/>
  <c r="M4080" i="3"/>
  <c r="M4087" i="3"/>
  <c r="M4084" i="3"/>
  <c r="M4081" i="3"/>
  <c r="M4088" i="3"/>
  <c r="M4085" i="3"/>
  <c r="M4082" i="3"/>
  <c r="P5705" i="3"/>
  <c r="P5706" i="3"/>
  <c r="M5706" i="3"/>
  <c r="M5704" i="3"/>
  <c r="M5707" i="3"/>
  <c r="M5705" i="3"/>
  <c r="M3773" i="3"/>
  <c r="M3772" i="3"/>
  <c r="M3774" i="3"/>
  <c r="Q3770" i="3"/>
  <c r="Q3768" i="3"/>
  <c r="Q3766" i="3"/>
  <c r="Q3764" i="3"/>
  <c r="Q3762" i="3"/>
  <c r="Q3771" i="3"/>
  <c r="Q3769" i="3"/>
  <c r="Q3767" i="3"/>
  <c r="Q3765" i="3"/>
  <c r="Q3763" i="3"/>
  <c r="N4089" i="3"/>
  <c r="N4086" i="3"/>
  <c r="N4083" i="3"/>
  <c r="N4080" i="3"/>
  <c r="N4087" i="3"/>
  <c r="N4084" i="3"/>
  <c r="N4081" i="3"/>
  <c r="N4088" i="3"/>
  <c r="N4085" i="3"/>
  <c r="N4082" i="3"/>
  <c r="O5707" i="3"/>
  <c r="O5705" i="3"/>
  <c r="O5706" i="3"/>
  <c r="O5704" i="3"/>
  <c r="O3773" i="3"/>
  <c r="O3774" i="3"/>
  <c r="O3772" i="3"/>
  <c r="O3771" i="3"/>
  <c r="O3769" i="3"/>
  <c r="O3767" i="3"/>
  <c r="O3765" i="3"/>
  <c r="O3763" i="3"/>
  <c r="O3770" i="3"/>
  <c r="O3768" i="3"/>
  <c r="O3766" i="3"/>
  <c r="O3764" i="3"/>
  <c r="O3762" i="3"/>
  <c r="N5775" i="3"/>
  <c r="N5774" i="3"/>
  <c r="N5776" i="3"/>
  <c r="N5777" i="3"/>
  <c r="Q3774" i="3"/>
  <c r="Q3772" i="3"/>
  <c r="Q3773" i="3"/>
  <c r="M3771" i="3"/>
  <c r="M3769" i="3"/>
  <c r="M3767" i="3"/>
  <c r="M3765" i="3"/>
  <c r="M3763" i="3"/>
  <c r="M3764" i="3"/>
  <c r="M3770" i="3"/>
  <c r="M3762" i="3"/>
  <c r="M3768" i="3"/>
  <c r="M3766" i="3"/>
  <c r="O1442" i="3"/>
  <c r="O1439" i="3"/>
  <c r="O1443" i="3"/>
  <c r="O1440" i="3"/>
  <c r="O1437" i="3"/>
  <c r="O1441" i="3"/>
  <c r="O1438" i="3"/>
  <c r="N3773" i="3"/>
  <c r="N3774" i="3"/>
  <c r="N3772" i="3"/>
  <c r="P3770" i="3"/>
  <c r="P3768" i="3"/>
  <c r="P3766" i="3"/>
  <c r="P3764" i="3"/>
  <c r="P3762" i="3"/>
  <c r="P3771" i="3"/>
  <c r="P3769" i="3"/>
  <c r="P3767" i="3"/>
  <c r="P3765" i="3"/>
  <c r="P3763" i="3"/>
  <c r="M2502" i="3"/>
  <c r="M2499" i="3"/>
  <c r="M2496" i="3"/>
  <c r="M2501" i="3"/>
  <c r="M2498" i="3"/>
  <c r="M2495" i="3"/>
  <c r="M2497" i="3"/>
  <c r="M2503" i="3"/>
  <c r="M2494" i="3"/>
  <c r="M2500" i="3"/>
  <c r="Q59" i="3"/>
  <c r="Q57" i="3"/>
  <c r="Q58" i="3"/>
  <c r="M833" i="3"/>
  <c r="M836" i="3"/>
  <c r="M832" i="3"/>
  <c r="M835" i="3"/>
  <c r="M834" i="3"/>
  <c r="P252" i="3"/>
  <c r="P249" i="3"/>
  <c r="P250" i="3"/>
  <c r="P248" i="3"/>
  <c r="P251" i="3"/>
  <c r="M1442" i="3"/>
  <c r="M1439" i="3"/>
  <c r="M1443" i="3"/>
  <c r="M1440" i="3"/>
  <c r="M1437" i="3"/>
  <c r="M1441" i="3"/>
  <c r="M1438" i="3"/>
  <c r="P1442" i="3"/>
  <c r="P1439" i="3"/>
  <c r="P1443" i="3"/>
  <c r="P1440" i="3"/>
  <c r="P1437" i="3"/>
  <c r="P1438" i="3"/>
  <c r="N1442" i="3"/>
  <c r="N1439" i="3"/>
  <c r="N1443" i="3"/>
  <c r="N1440" i="3"/>
  <c r="N1437" i="3"/>
  <c r="N1441" i="3"/>
  <c r="N1438" i="3"/>
  <c r="O5702" i="3"/>
  <c r="O5703" i="3"/>
  <c r="O5701" i="3"/>
  <c r="O5700" i="3"/>
  <c r="O5699" i="3"/>
  <c r="O4675" i="3"/>
  <c r="O4673" i="3"/>
  <c r="O4671" i="3"/>
  <c r="O4669" i="3"/>
  <c r="O4667" i="3"/>
  <c r="O4674" i="3"/>
  <c r="O4672" i="3"/>
  <c r="O4670" i="3"/>
  <c r="O4668" i="3"/>
  <c r="O5734" i="3"/>
  <c r="O5736" i="3"/>
  <c r="O5738" i="3"/>
  <c r="O5735" i="3"/>
  <c r="O5737" i="3"/>
  <c r="O1191" i="3"/>
  <c r="O1182" i="3"/>
  <c r="O1187" i="3"/>
  <c r="O1192" i="3"/>
  <c r="O1185" i="3"/>
  <c r="O1190" i="3"/>
  <c r="O1188" i="3"/>
  <c r="O1193" i="3"/>
  <c r="O1184" i="3"/>
  <c r="O1186" i="3"/>
  <c r="O1183" i="3"/>
  <c r="O1189" i="3"/>
  <c r="M1922" i="3"/>
  <c r="M1920" i="3"/>
  <c r="M1919" i="3"/>
  <c r="M1921" i="3"/>
  <c r="M1923" i="3"/>
  <c r="O1943" i="3"/>
  <c r="O1938" i="3"/>
  <c r="O1945" i="3"/>
  <c r="O1940" i="3"/>
  <c r="O1937" i="3"/>
  <c r="O1944" i="3"/>
  <c r="O1941" i="3"/>
  <c r="O1936" i="3"/>
  <c r="O1942" i="3"/>
  <c r="O1939" i="3"/>
  <c r="Q1726" i="3"/>
  <c r="Q1723" i="3"/>
  <c r="Q1727" i="3"/>
  <c r="Q1724" i="3"/>
  <c r="Q1728" i="3"/>
  <c r="Q1725" i="3"/>
  <c r="Q1722" i="3"/>
  <c r="N1728" i="3"/>
  <c r="N1725" i="3"/>
  <c r="N1722" i="3"/>
  <c r="N1726" i="3"/>
  <c r="N1723" i="3"/>
  <c r="N1727" i="3"/>
  <c r="N1724" i="3"/>
  <c r="N1936" i="3"/>
  <c r="N1943" i="3"/>
  <c r="N1938" i="3"/>
  <c r="N1945" i="3"/>
  <c r="N1940" i="3"/>
  <c r="N1942" i="3"/>
  <c r="N1937" i="3"/>
  <c r="N1939" i="3"/>
  <c r="N1941" i="3"/>
  <c r="N1944" i="3"/>
  <c r="M4157" i="3"/>
  <c r="M4159" i="3"/>
  <c r="M4161" i="3"/>
  <c r="M4158" i="3"/>
  <c r="M4160" i="3"/>
  <c r="M1728" i="3"/>
  <c r="M1725" i="3"/>
  <c r="M1722" i="3"/>
  <c r="M1726" i="3"/>
  <c r="M1723" i="3"/>
  <c r="M1727" i="3"/>
  <c r="M1724" i="3"/>
  <c r="S3838" i="3"/>
  <c r="S3835" i="3"/>
  <c r="S3836" i="3"/>
  <c r="S3837" i="3"/>
  <c r="S3834" i="3"/>
  <c r="S3790" i="3"/>
  <c r="S3787" i="3"/>
  <c r="S3791" i="3"/>
  <c r="S3788" i="3"/>
  <c r="S3792" i="3"/>
  <c r="N4949" i="3"/>
  <c r="N4946" i="3"/>
  <c r="N4943" i="3"/>
  <c r="N4950" i="3"/>
  <c r="N4947" i="3"/>
  <c r="N4944" i="3"/>
  <c r="N4948" i="3"/>
  <c r="N4945" i="3"/>
  <c r="M2098" i="3"/>
  <c r="M2095" i="3"/>
  <c r="M2099" i="3"/>
  <c r="M2096" i="3"/>
  <c r="M2097" i="3"/>
  <c r="Q1435" i="3"/>
  <c r="Q1432" i="3"/>
  <c r="Q1429" i="3"/>
  <c r="Q1436" i="3"/>
  <c r="Q1433" i="3"/>
  <c r="Q1430" i="3"/>
  <c r="Q1434" i="3"/>
  <c r="Q1431" i="3"/>
  <c r="N444" i="3"/>
  <c r="N441" i="3"/>
  <c r="N445" i="3"/>
  <c r="N442" i="3"/>
  <c r="N439" i="3"/>
  <c r="N443" i="3"/>
  <c r="N440" i="3"/>
  <c r="O2333" i="3"/>
  <c r="O2330" i="3"/>
  <c r="O2327" i="3"/>
  <c r="O2334" i="3"/>
  <c r="O2331" i="3"/>
  <c r="O2328" i="3"/>
  <c r="O2325" i="3"/>
  <c r="O2332" i="3"/>
  <c r="O2329" i="3"/>
  <c r="O2326" i="3"/>
  <c r="M1050" i="3"/>
  <c r="M1047" i="3"/>
  <c r="M1044" i="3"/>
  <c r="M1048" i="3"/>
  <c r="M1045" i="3"/>
  <c r="M1049" i="3"/>
  <c r="M1046" i="3"/>
  <c r="O227" i="3"/>
  <c r="O226" i="3"/>
  <c r="O224" i="3"/>
  <c r="O228" i="3"/>
  <c r="O225" i="3"/>
  <c r="Q337" i="3"/>
  <c r="Q334" i="3"/>
  <c r="Q338" i="3"/>
  <c r="Q335" i="3"/>
  <c r="Q332" i="3"/>
  <c r="Q336" i="3"/>
  <c r="Q333" i="3"/>
  <c r="N1079" i="3"/>
  <c r="N1076" i="3"/>
  <c r="N1073" i="3"/>
  <c r="N1070" i="3"/>
  <c r="N1067" i="3"/>
  <c r="N1080" i="3"/>
  <c r="N1077" i="3"/>
  <c r="N1074" i="3"/>
  <c r="N1071" i="3"/>
  <c r="N1068" i="3"/>
  <c r="N1072" i="3"/>
  <c r="N1066" i="3"/>
  <c r="N1075" i="3"/>
  <c r="N1078" i="3"/>
  <c r="N1069" i="3"/>
  <c r="M99" i="3"/>
  <c r="M96" i="3"/>
  <c r="M97" i="3"/>
  <c r="M98" i="3"/>
  <c r="M95" i="3"/>
  <c r="M558" i="3"/>
  <c r="M559" i="3"/>
  <c r="O4976" i="3"/>
  <c r="O4977" i="3"/>
  <c r="O4978" i="3"/>
  <c r="M2236" i="3"/>
  <c r="M2233" i="3"/>
  <c r="M2230" i="3"/>
  <c r="M2237" i="3"/>
  <c r="M2234" i="3"/>
  <c r="M2231" i="3"/>
  <c r="M2228" i="3"/>
  <c r="M2238" i="3"/>
  <c r="M2235" i="3"/>
  <c r="M2232" i="3"/>
  <c r="M2229" i="3"/>
  <c r="Q208" i="3"/>
  <c r="Q209" i="3"/>
  <c r="Q206" i="3"/>
  <c r="Q210" i="3"/>
  <c r="Q207" i="3"/>
  <c r="N487" i="3"/>
  <c r="N485" i="3"/>
  <c r="N481" i="3"/>
  <c r="N489" i="3"/>
  <c r="N483" i="3"/>
  <c r="N488" i="3"/>
  <c r="N484" i="3"/>
  <c r="N482" i="3"/>
  <c r="N486" i="3"/>
  <c r="M5655" i="3"/>
  <c r="M5653" i="3"/>
  <c r="M5654" i="3"/>
  <c r="M5652" i="3"/>
  <c r="M5657" i="3"/>
  <c r="M5656" i="3"/>
  <c r="P4213" i="3"/>
  <c r="P4210" i="3"/>
  <c r="P4207" i="3"/>
  <c r="P4204" i="3"/>
  <c r="P4208" i="3"/>
  <c r="Q994" i="3"/>
  <c r="Q991" i="3"/>
  <c r="Q988" i="3"/>
  <c r="Q985" i="3"/>
  <c r="Q982" i="3"/>
  <c r="Q995" i="3"/>
  <c r="Q992" i="3"/>
  <c r="Q989" i="3"/>
  <c r="Q986" i="3"/>
  <c r="Q983" i="3"/>
  <c r="Q996" i="3"/>
  <c r="Q993" i="3"/>
  <c r="Q990" i="3"/>
  <c r="Q987" i="3"/>
  <c r="Q984" i="3"/>
  <c r="Q981" i="3"/>
  <c r="N91" i="3"/>
  <c r="N92" i="3"/>
  <c r="O2364" i="3"/>
  <c r="O2361" i="3"/>
  <c r="O2358" i="3"/>
  <c r="O2362" i="3"/>
  <c r="O2350" i="3"/>
  <c r="O2357" i="3"/>
  <c r="O2355" i="3"/>
  <c r="O2353" i="3"/>
  <c r="O2359" i="3"/>
  <c r="O2351" i="3"/>
  <c r="O2363" i="3"/>
  <c r="O2349" i="3"/>
  <c r="O2356" i="3"/>
  <c r="O2354" i="3"/>
  <c r="O2352" i="3"/>
  <c r="O2360" i="3"/>
  <c r="Q49" i="3"/>
  <c r="Q50" i="3"/>
  <c r="P1736" i="3"/>
  <c r="P1737" i="3"/>
  <c r="P1734" i="3"/>
  <c r="P1735" i="3"/>
  <c r="N108" i="3"/>
  <c r="N105" i="3"/>
  <c r="N102" i="3"/>
  <c r="N107" i="3"/>
  <c r="N101" i="3"/>
  <c r="N109" i="3"/>
  <c r="N106" i="3"/>
  <c r="N103" i="3"/>
  <c r="N100" i="3"/>
  <c r="N104" i="3"/>
  <c r="O3074" i="3"/>
  <c r="O3071" i="3"/>
  <c r="O3068" i="3"/>
  <c r="O3072" i="3"/>
  <c r="O3069" i="3"/>
  <c r="O3073" i="3"/>
  <c r="O3070" i="3"/>
  <c r="Q4806" i="3"/>
  <c r="Q4807" i="3"/>
  <c r="Q4805" i="3"/>
  <c r="Q4804" i="3"/>
  <c r="Q4808" i="3"/>
  <c r="M1065" i="3"/>
  <c r="M1062" i="3"/>
  <c r="M1059" i="3"/>
  <c r="M1063" i="3"/>
  <c r="M1060" i="3"/>
  <c r="M1064" i="3"/>
  <c r="M1061" i="3"/>
  <c r="O3858" i="3"/>
  <c r="O3859" i="3"/>
  <c r="O3860" i="3"/>
  <c r="O3857" i="3"/>
  <c r="N1584" i="3"/>
  <c r="N1581" i="3"/>
  <c r="N1579" i="3"/>
  <c r="N1583" i="3"/>
  <c r="N1580" i="3"/>
  <c r="N1582" i="3"/>
  <c r="P3675" i="3"/>
  <c r="P3676" i="3"/>
  <c r="P3673" i="3"/>
  <c r="P3677" i="3"/>
  <c r="P3674" i="3"/>
  <c r="Q4551" i="3"/>
  <c r="Q4548" i="3"/>
  <c r="Q4545" i="3"/>
  <c r="Q4542" i="3"/>
  <c r="Q4549" i="3"/>
  <c r="Q4546" i="3"/>
  <c r="Q4543" i="3"/>
  <c r="Q4544" i="3"/>
  <c r="Q4547" i="3"/>
  <c r="Q4550" i="3"/>
  <c r="O449" i="3"/>
  <c r="O458" i="3"/>
  <c r="O455" i="3"/>
  <c r="O457" i="3"/>
  <c r="O454" i="3"/>
  <c r="O451" i="3"/>
  <c r="O452" i="3"/>
  <c r="O456" i="3"/>
  <c r="O453" i="3"/>
  <c r="O450" i="3"/>
  <c r="Q457" i="3"/>
  <c r="Q454" i="3"/>
  <c r="Q451" i="3"/>
  <c r="Q458" i="3"/>
  <c r="Q455" i="3"/>
  <c r="Q452" i="3"/>
  <c r="Q449" i="3"/>
  <c r="Q456" i="3"/>
  <c r="Q453" i="3"/>
  <c r="Q450" i="3"/>
  <c r="M1329" i="3"/>
  <c r="M1326" i="3"/>
  <c r="M1330" i="3"/>
  <c r="M1327" i="3"/>
  <c r="M1328" i="3"/>
  <c r="Q6197" i="3"/>
  <c r="Q6196" i="3"/>
  <c r="Q6189" i="3"/>
  <c r="Q6192" i="3"/>
  <c r="Q6190" i="3"/>
  <c r="Q6195" i="3"/>
  <c r="Q6198" i="3"/>
  <c r="Q6191" i="3"/>
  <c r="Q6194" i="3"/>
  <c r="Q6193" i="3"/>
  <c r="Q3360" i="3"/>
  <c r="Q3361" i="3"/>
  <c r="Q3357" i="3"/>
  <c r="Q3358" i="3"/>
  <c r="Q3359" i="3"/>
  <c r="P1643" i="3"/>
  <c r="P1640" i="3"/>
  <c r="N5347" i="3"/>
  <c r="N5345" i="3"/>
  <c r="N5348" i="3"/>
  <c r="N5344" i="3"/>
  <c r="N5346" i="3"/>
  <c r="Q1366" i="3"/>
  <c r="Q1363" i="3"/>
  <c r="Q1360" i="3"/>
  <c r="Q1357" i="3"/>
  <c r="Q1354" i="3"/>
  <c r="Q1364" i="3"/>
  <c r="Q1361" i="3"/>
  <c r="Q1358" i="3"/>
  <c r="Q1355" i="3"/>
  <c r="Q1365" i="3"/>
  <c r="Q1362" i="3"/>
  <c r="Q1359" i="3"/>
  <c r="Q1356" i="3"/>
  <c r="O2207" i="3"/>
  <c r="O2204" i="3"/>
  <c r="O2201" i="3"/>
  <c r="O2205" i="3"/>
  <c r="O2202" i="3"/>
  <c r="O2206" i="3"/>
  <c r="O2203" i="3"/>
  <c r="O2200" i="3"/>
  <c r="N5725" i="3"/>
  <c r="N5720" i="3"/>
  <c r="N5728" i="3"/>
  <c r="N5723" i="3"/>
  <c r="N5718" i="3"/>
  <c r="N5726" i="3"/>
  <c r="N5721" i="3"/>
  <c r="N5724" i="3"/>
  <c r="N5719" i="3"/>
  <c r="N5727" i="3"/>
  <c r="N5722" i="3"/>
  <c r="O2093" i="3"/>
  <c r="O2090" i="3"/>
  <c r="O2087" i="3"/>
  <c r="O2084" i="3"/>
  <c r="O2094" i="3"/>
  <c r="O2091" i="3"/>
  <c r="O2088" i="3"/>
  <c r="O2085" i="3"/>
  <c r="O2092" i="3"/>
  <c r="O2089" i="3"/>
  <c r="O2086" i="3"/>
  <c r="S6689" i="3"/>
  <c r="S6692" i="3"/>
  <c r="S6690" i="3"/>
  <c r="M6667" i="3"/>
  <c r="O6514" i="3"/>
  <c r="S6688" i="3"/>
  <c r="S6886" i="3"/>
  <c r="O1967" i="3"/>
  <c r="O1965" i="3"/>
  <c r="O1966" i="3"/>
  <c r="M5027" i="3"/>
  <c r="M5028" i="3"/>
  <c r="M5025" i="3"/>
  <c r="M5026" i="3"/>
  <c r="M3590" i="3"/>
  <c r="M3587" i="3"/>
  <c r="M3584" i="3"/>
  <c r="M3581" i="3"/>
  <c r="M3591" i="3"/>
  <c r="M3588" i="3"/>
  <c r="M3585" i="3"/>
  <c r="M3582" i="3"/>
  <c r="M3592" i="3"/>
  <c r="M3589" i="3"/>
  <c r="M3586" i="3"/>
  <c r="M3583" i="3"/>
  <c r="M3580" i="3"/>
  <c r="R4240" i="3"/>
  <c r="R4242" i="3"/>
  <c r="R4241" i="3"/>
  <c r="R4239" i="3"/>
  <c r="M4118" i="3"/>
  <c r="M4115" i="3"/>
  <c r="M4117" i="3"/>
  <c r="M4116" i="3"/>
  <c r="N5429" i="3"/>
  <c r="N5424" i="3"/>
  <c r="N5427" i="3"/>
  <c r="N5425" i="3"/>
  <c r="N5428" i="3"/>
  <c r="N5426" i="3"/>
  <c r="N5423" i="3"/>
  <c r="Q4665" i="3"/>
  <c r="Q4662" i="3"/>
  <c r="Q4659" i="3"/>
  <c r="Q4656" i="3"/>
  <c r="Q4653" i="3"/>
  <c r="Q4650" i="3"/>
  <c r="Q4666" i="3"/>
  <c r="Q4663" i="3"/>
  <c r="Q4660" i="3"/>
  <c r="Q4657" i="3"/>
  <c r="Q4654" i="3"/>
  <c r="Q4651" i="3"/>
  <c r="Q4661" i="3"/>
  <c r="Q4655" i="3"/>
  <c r="Q4664" i="3"/>
  <c r="Q4658" i="3"/>
  <c r="Q4652" i="3"/>
  <c r="P488" i="3"/>
  <c r="P489" i="3"/>
  <c r="P487" i="3"/>
  <c r="P485" i="3"/>
  <c r="P483" i="3"/>
  <c r="P481" i="3"/>
  <c r="P484" i="3"/>
  <c r="P482" i="3"/>
  <c r="P486" i="3"/>
  <c r="N5991" i="3"/>
  <c r="N5989" i="3"/>
  <c r="N5987" i="3"/>
  <c r="N5985" i="3"/>
  <c r="N5992" i="3"/>
  <c r="N5990" i="3"/>
  <c r="N5983" i="3"/>
  <c r="N5988" i="3"/>
  <c r="N5984" i="3"/>
  <c r="N5986" i="3"/>
  <c r="N713" i="3"/>
  <c r="N710" i="3"/>
  <c r="N711" i="3"/>
  <c r="N709" i="3"/>
  <c r="N714" i="3"/>
  <c r="N712" i="3"/>
  <c r="N708" i="3"/>
  <c r="N5653" i="3"/>
  <c r="N5656" i="3"/>
  <c r="N5654" i="3"/>
  <c r="N5657" i="3"/>
  <c r="N5655" i="3"/>
  <c r="N5652" i="3"/>
  <c r="N237" i="3"/>
  <c r="N234" i="3"/>
  <c r="N231" i="3"/>
  <c r="N233" i="3"/>
  <c r="N238" i="3"/>
  <c r="N235" i="3"/>
  <c r="N232" i="3"/>
  <c r="N229" i="3"/>
  <c r="N230" i="3"/>
  <c r="N236" i="3"/>
  <c r="N995" i="3"/>
  <c r="N992" i="3"/>
  <c r="N989" i="3"/>
  <c r="N986" i="3"/>
  <c r="N983" i="3"/>
  <c r="N996" i="3"/>
  <c r="N993" i="3"/>
  <c r="N990" i="3"/>
  <c r="N987" i="3"/>
  <c r="N984" i="3"/>
  <c r="N981" i="3"/>
  <c r="N994" i="3"/>
  <c r="N988" i="3"/>
  <c r="N982" i="3"/>
  <c r="N985" i="3"/>
  <c r="N991" i="3"/>
  <c r="Q937" i="3"/>
  <c r="Q934" i="3"/>
  <c r="Q938" i="3"/>
  <c r="Q935" i="3"/>
  <c r="Q936" i="3"/>
  <c r="O50" i="3"/>
  <c r="O49" i="3"/>
  <c r="Q3072" i="3"/>
  <c r="Q3069" i="3"/>
  <c r="Q3073" i="3"/>
  <c r="Q3070" i="3"/>
  <c r="Q3074" i="3"/>
  <c r="Q3071" i="3"/>
  <c r="Q3068" i="3"/>
  <c r="Q6351" i="3"/>
  <c r="Q6354" i="3"/>
  <c r="Q6355" i="3"/>
  <c r="Q6356" i="3"/>
  <c r="Q6357" i="3"/>
  <c r="Q6353" i="3"/>
  <c r="Q6358" i="3"/>
  <c r="Q6352" i="3"/>
  <c r="Q6350" i="3"/>
  <c r="O598" i="3"/>
  <c r="O599" i="3"/>
  <c r="O600" i="3"/>
  <c r="O597" i="3"/>
  <c r="N1064" i="3"/>
  <c r="N1061" i="3"/>
  <c r="N1065" i="3"/>
  <c r="N1062" i="3"/>
  <c r="N1059" i="3"/>
  <c r="N1063" i="3"/>
  <c r="N1060" i="3"/>
  <c r="Q3675" i="3"/>
  <c r="Q3676" i="3"/>
  <c r="Q3673" i="3"/>
  <c r="Q3677" i="3"/>
  <c r="Q3674" i="3"/>
  <c r="N324" i="3"/>
  <c r="N321" i="3"/>
  <c r="N322" i="3"/>
  <c r="N323" i="3"/>
  <c r="N320" i="3"/>
  <c r="O4551" i="3"/>
  <c r="O4548" i="3"/>
  <c r="O4545" i="3"/>
  <c r="O4542" i="3"/>
  <c r="O4549" i="3"/>
  <c r="O4546" i="3"/>
  <c r="O4543" i="3"/>
  <c r="O4550" i="3"/>
  <c r="O4547" i="3"/>
  <c r="O4544" i="3"/>
  <c r="Q5849" i="3"/>
  <c r="Q5850" i="3"/>
  <c r="Q5848" i="3"/>
  <c r="N456" i="3"/>
  <c r="N453" i="3"/>
  <c r="N450" i="3"/>
  <c r="N457" i="3"/>
  <c r="N454" i="3"/>
  <c r="N451" i="3"/>
  <c r="N452" i="3"/>
  <c r="N458" i="3"/>
  <c r="N449" i="3"/>
  <c r="N455" i="3"/>
  <c r="N1328" i="3"/>
  <c r="N1329" i="3"/>
  <c r="N1326" i="3"/>
  <c r="N1330" i="3"/>
  <c r="N1327" i="3"/>
  <c r="P6194" i="3"/>
  <c r="M3361" i="3"/>
  <c r="M3359" i="3"/>
  <c r="M3357" i="3"/>
  <c r="M3360" i="3"/>
  <c r="M3358" i="3"/>
  <c r="Q1643" i="3"/>
  <c r="Q1640" i="3"/>
  <c r="Q1642" i="3"/>
  <c r="Q1639" i="3"/>
  <c r="Q1644" i="3"/>
  <c r="Q1638" i="3"/>
  <c r="Q1641" i="3"/>
  <c r="O5347" i="3"/>
  <c r="O5345" i="3"/>
  <c r="O5348" i="3"/>
  <c r="O5344" i="3"/>
  <c r="O5346" i="3"/>
  <c r="O1366" i="3"/>
  <c r="O1363" i="3"/>
  <c r="O1360" i="3"/>
  <c r="O1357" i="3"/>
  <c r="O1354" i="3"/>
  <c r="O1364" i="3"/>
  <c r="O1361" i="3"/>
  <c r="O1358" i="3"/>
  <c r="O1355" i="3"/>
  <c r="O1362" i="3"/>
  <c r="O1356" i="3"/>
  <c r="O1365" i="3"/>
  <c r="O1359" i="3"/>
  <c r="M6298" i="3"/>
  <c r="M6294" i="3"/>
  <c r="M6296" i="3"/>
  <c r="M6295" i="3"/>
  <c r="M6297" i="3"/>
  <c r="M6293" i="3"/>
  <c r="M6292" i="3"/>
  <c r="O5725" i="3"/>
  <c r="O5720" i="3"/>
  <c r="O5728" i="3"/>
  <c r="O5723" i="3"/>
  <c r="O5718" i="3"/>
  <c r="O5726" i="3"/>
  <c r="O5721" i="3"/>
  <c r="O5727" i="3"/>
  <c r="O5722" i="3"/>
  <c r="O5724" i="3"/>
  <c r="O5719" i="3"/>
  <c r="S6891" i="3"/>
  <c r="Q6604" i="3"/>
  <c r="S7103" i="3"/>
  <c r="P5623" i="3"/>
  <c r="P5911" i="3"/>
  <c r="O6496" i="3"/>
  <c r="O6492" i="3"/>
  <c r="O6600" i="3"/>
  <c r="O6655" i="3"/>
  <c r="O6662" i="3"/>
  <c r="O6659" i="3"/>
  <c r="O6653" i="3"/>
  <c r="O6652" i="3"/>
  <c r="O6661" i="3"/>
  <c r="N4449" i="3"/>
  <c r="N4446" i="3"/>
  <c r="N4448" i="3"/>
  <c r="N4450" i="3"/>
  <c r="N4445" i="3"/>
  <c r="N4447" i="3"/>
  <c r="N4451" i="3"/>
  <c r="Q5427" i="3"/>
  <c r="Q5425" i="3"/>
  <c r="Q5428" i="3"/>
  <c r="Q5423" i="3"/>
  <c r="Q5426" i="3"/>
  <c r="Q5429" i="3"/>
  <c r="Q5424" i="3"/>
  <c r="O4350" i="3"/>
  <c r="O4347" i="3"/>
  <c r="O4344" i="3"/>
  <c r="O4351" i="3"/>
  <c r="O4348" i="3"/>
  <c r="O4345" i="3"/>
  <c r="O4352" i="3"/>
  <c r="O4349" i="3"/>
  <c r="O4346" i="3"/>
  <c r="O4343" i="3"/>
  <c r="M6156" i="3"/>
  <c r="M6154" i="3"/>
  <c r="M6157" i="3"/>
  <c r="M6153" i="3"/>
  <c r="M6155" i="3"/>
  <c r="M6032" i="3"/>
  <c r="M6035" i="3"/>
  <c r="M6030" i="3"/>
  <c r="M6033" i="3"/>
  <c r="M6028" i="3"/>
  <c r="M6038" i="3"/>
  <c r="M6040" i="3"/>
  <c r="M6037" i="3"/>
  <c r="M6034" i="3"/>
  <c r="M6027" i="3"/>
  <c r="M6036" i="3"/>
  <c r="M6031" i="3"/>
  <c r="M6029" i="3"/>
  <c r="M6041" i="3"/>
  <c r="M6039" i="3"/>
  <c r="O4443" i="3"/>
  <c r="O4440" i="3"/>
  <c r="O4437" i="3"/>
  <c r="O4444" i="3"/>
  <c r="O4441" i="3"/>
  <c r="O4438" i="3"/>
  <c r="O4435" i="3"/>
  <c r="O4442" i="3"/>
  <c r="O4439" i="3"/>
  <c r="O4436" i="3"/>
  <c r="M6176" i="3"/>
  <c r="M6179" i="3"/>
  <c r="M6174" i="3"/>
  <c r="M6177" i="3"/>
  <c r="M6172" i="3"/>
  <c r="M6175" i="3"/>
  <c r="M6173" i="3"/>
  <c r="M6178" i="3"/>
  <c r="M4139" i="3"/>
  <c r="M4136" i="3"/>
  <c r="M4134" i="3"/>
  <c r="M4138" i="3"/>
  <c r="M4137" i="3"/>
  <c r="M4135" i="3"/>
  <c r="N4605" i="3"/>
  <c r="N4602" i="3"/>
  <c r="N4606" i="3"/>
  <c r="N4604" i="3"/>
  <c r="N4603" i="3"/>
  <c r="N4601" i="3"/>
  <c r="N4607" i="3"/>
  <c r="N2432" i="3"/>
  <c r="N2429" i="3"/>
  <c r="N2433" i="3"/>
  <c r="N2430" i="3"/>
  <c r="N2431" i="3"/>
  <c r="O1622" i="3"/>
  <c r="O1619" i="3"/>
  <c r="O1616" i="3"/>
  <c r="O1613" i="3"/>
  <c r="O1620" i="3"/>
  <c r="O1617" i="3"/>
  <c r="O1614" i="3"/>
  <c r="O1612" i="3"/>
  <c r="O1615" i="3"/>
  <c r="O1618" i="3"/>
  <c r="O1621" i="3"/>
  <c r="P730" i="3"/>
  <c r="N3778" i="3"/>
  <c r="N3775" i="3"/>
  <c r="N3779" i="3"/>
  <c r="N3777" i="3"/>
  <c r="N3776" i="3"/>
  <c r="P2099" i="3"/>
  <c r="P2096" i="3"/>
  <c r="P2097" i="3"/>
  <c r="P2098" i="3"/>
  <c r="P2095" i="3"/>
  <c r="Q1622" i="3"/>
  <c r="Q1619" i="3"/>
  <c r="Q1616" i="3"/>
  <c r="Q1613" i="3"/>
  <c r="Q1621" i="3"/>
  <c r="Q1618" i="3"/>
  <c r="Q1615" i="3"/>
  <c r="Q1612" i="3"/>
  <c r="Q1614" i="3"/>
  <c r="Q1617" i="3"/>
  <c r="Q1620" i="3"/>
  <c r="P283" i="3"/>
  <c r="M5951" i="3"/>
  <c r="M5949" i="3"/>
  <c r="M5948" i="3"/>
  <c r="M5950" i="3"/>
  <c r="M978" i="3"/>
  <c r="M975" i="3"/>
  <c r="M979" i="3"/>
  <c r="M976" i="3"/>
  <c r="M973" i="3"/>
  <c r="M980" i="3"/>
  <c r="M977" i="3"/>
  <c r="M974" i="3"/>
  <c r="Q2255" i="3"/>
  <c r="Q2252" i="3"/>
  <c r="Q2249" i="3"/>
  <c r="Q2246" i="3"/>
  <c r="Q2253" i="3"/>
  <c r="Q2250" i="3"/>
  <c r="Q2247" i="3"/>
  <c r="Q2254" i="3"/>
  <c r="Q2251" i="3"/>
  <c r="Q2248" i="3"/>
  <c r="N291" i="3"/>
  <c r="N288" i="3"/>
  <c r="N285" i="3"/>
  <c r="N292" i="3"/>
  <c r="N289" i="3"/>
  <c r="N286" i="3"/>
  <c r="N287" i="3"/>
  <c r="N290" i="3"/>
  <c r="N293" i="3"/>
  <c r="O2480" i="3"/>
  <c r="O2477" i="3"/>
  <c r="O2474" i="3"/>
  <c r="O2478" i="3"/>
  <c r="O2475" i="3"/>
  <c r="O2476" i="3"/>
  <c r="O2479" i="3"/>
  <c r="Q13" i="3"/>
  <c r="Q12" i="3"/>
  <c r="N2480" i="3"/>
  <c r="N2477" i="3"/>
  <c r="N2474" i="3"/>
  <c r="N2478" i="3"/>
  <c r="N2475" i="3"/>
  <c r="N2476" i="3"/>
  <c r="N2479" i="3"/>
  <c r="Q487" i="3"/>
  <c r="Q484" i="3"/>
  <c r="Q481" i="3"/>
  <c r="Q489" i="3"/>
  <c r="Q485" i="3"/>
  <c r="Q483" i="3"/>
  <c r="Q482" i="3"/>
  <c r="Q486" i="3"/>
  <c r="Q488" i="3"/>
  <c r="Q448" i="3"/>
  <c r="Q446" i="3"/>
  <c r="Q447" i="3"/>
  <c r="M867" i="3"/>
  <c r="M864" i="3"/>
  <c r="M861" i="3"/>
  <c r="M858" i="3"/>
  <c r="M865" i="3"/>
  <c r="M862" i="3"/>
  <c r="M859" i="3"/>
  <c r="M866" i="3"/>
  <c r="M863" i="3"/>
  <c r="M860" i="3"/>
  <c r="O616" i="3"/>
  <c r="O613" i="3"/>
  <c r="O614" i="3"/>
  <c r="O611" i="3"/>
  <c r="O615" i="3"/>
  <c r="O612" i="3"/>
  <c r="S1635" i="3"/>
  <c r="S1632" i="3"/>
  <c r="S1633" i="3"/>
  <c r="S1631" i="3"/>
  <c r="S1634" i="3"/>
  <c r="O937" i="3"/>
  <c r="O934" i="3"/>
  <c r="O938" i="3"/>
  <c r="O935" i="3"/>
  <c r="O936" i="3"/>
  <c r="N49" i="3"/>
  <c r="N50" i="3"/>
  <c r="S2800" i="3"/>
  <c r="M108" i="3"/>
  <c r="M105" i="3"/>
  <c r="M102" i="3"/>
  <c r="M109" i="3"/>
  <c r="M106" i="3"/>
  <c r="M103" i="3"/>
  <c r="M100" i="3"/>
  <c r="M107" i="3"/>
  <c r="M104" i="3"/>
  <c r="M101" i="3"/>
  <c r="O3296" i="3"/>
  <c r="O3297" i="3"/>
  <c r="O3294" i="3"/>
  <c r="O3295" i="3"/>
  <c r="O2063" i="3"/>
  <c r="O2060" i="3"/>
  <c r="O2061" i="3"/>
  <c r="O2058" i="3"/>
  <c r="O2062" i="3"/>
  <c r="O2059" i="3"/>
  <c r="Q1063" i="3"/>
  <c r="Q1060" i="3"/>
  <c r="Q1064" i="3"/>
  <c r="Q1061" i="3"/>
  <c r="Q1065" i="3"/>
  <c r="Q1062" i="3"/>
  <c r="Q1059" i="3"/>
  <c r="O3675" i="3"/>
  <c r="O3676" i="3"/>
  <c r="O3673" i="3"/>
  <c r="O3677" i="3"/>
  <c r="O3674" i="3"/>
  <c r="M4715" i="3"/>
  <c r="M4712" i="3"/>
  <c r="M4709" i="3"/>
  <c r="M4706" i="3"/>
  <c r="M4710" i="3"/>
  <c r="M4707" i="3"/>
  <c r="M4711" i="3"/>
  <c r="M4713" i="3"/>
  <c r="M4708" i="3"/>
  <c r="M4714" i="3"/>
  <c r="M4705" i="3"/>
  <c r="O323" i="3"/>
  <c r="O320" i="3"/>
  <c r="O322" i="3"/>
  <c r="O324" i="3"/>
  <c r="O321" i="3"/>
  <c r="M2699" i="3"/>
  <c r="M2696" i="3"/>
  <c r="M2693" i="3"/>
  <c r="M2690" i="3"/>
  <c r="M2697" i="3"/>
  <c r="M2694" i="3"/>
  <c r="M2691" i="3"/>
  <c r="M2688" i="3"/>
  <c r="M2698" i="3"/>
  <c r="M2695" i="3"/>
  <c r="M2692" i="3"/>
  <c r="M2689" i="3"/>
  <c r="N3350" i="3"/>
  <c r="N3347" i="3"/>
  <c r="N3348" i="3"/>
  <c r="N3345" i="3"/>
  <c r="N3349" i="3"/>
  <c r="N3346" i="3"/>
  <c r="O1330" i="3"/>
  <c r="O1327" i="3"/>
  <c r="O1328" i="3"/>
  <c r="O1329" i="3"/>
  <c r="O1326" i="3"/>
  <c r="M375" i="3"/>
  <c r="M372" i="3"/>
  <c r="M369" i="3"/>
  <c r="M376" i="3"/>
  <c r="M373" i="3"/>
  <c r="M370" i="3"/>
  <c r="M377" i="3"/>
  <c r="M374" i="3"/>
  <c r="M371" i="3"/>
  <c r="M368" i="3"/>
  <c r="N3361" i="3"/>
  <c r="N3359" i="3"/>
  <c r="N3357" i="3"/>
  <c r="N3360" i="3"/>
  <c r="N3358" i="3"/>
  <c r="O1643" i="3"/>
  <c r="O1640" i="3"/>
  <c r="O1644" i="3"/>
  <c r="O1641" i="3"/>
  <c r="O1638" i="3"/>
  <c r="O1639" i="3"/>
  <c r="O1642" i="3"/>
  <c r="M5727" i="3"/>
  <c r="M5722" i="3"/>
  <c r="M5725" i="3"/>
  <c r="M5720" i="3"/>
  <c r="M5728" i="3"/>
  <c r="M5723" i="3"/>
  <c r="M5718" i="3"/>
  <c r="M5726" i="3"/>
  <c r="M5724" i="3"/>
  <c r="M5719" i="3"/>
  <c r="M5721" i="3"/>
  <c r="M4841" i="3"/>
  <c r="M4838" i="3"/>
  <c r="M4835" i="3"/>
  <c r="M4839" i="3"/>
  <c r="M4836" i="3"/>
  <c r="M4840" i="3"/>
  <c r="M4837" i="3"/>
  <c r="Q6413" i="3"/>
  <c r="S6477" i="3"/>
  <c r="S6691" i="3"/>
  <c r="N6515" i="3"/>
  <c r="N6511" i="3"/>
  <c r="N6516" i="3"/>
  <c r="N6514" i="3"/>
  <c r="N6512" i="3"/>
  <c r="N6513" i="3"/>
  <c r="O6445" i="3"/>
  <c r="O6443" i="3"/>
  <c r="M5560" i="3"/>
  <c r="M5555" i="3"/>
  <c r="M5558" i="3"/>
  <c r="M5561" i="3"/>
  <c r="M5556" i="3"/>
  <c r="M5557" i="3"/>
  <c r="M5559" i="3"/>
  <c r="M5554" i="3"/>
  <c r="Q6300" i="3"/>
  <c r="Q6302" i="3"/>
  <c r="Q6299" i="3"/>
  <c r="Q6301" i="3"/>
  <c r="M3410" i="3"/>
  <c r="M3407" i="3"/>
  <c r="M3404" i="3"/>
  <c r="M3401" i="3"/>
  <c r="M3411" i="3"/>
  <c r="M3408" i="3"/>
  <c r="M3405" i="3"/>
  <c r="M3402" i="3"/>
  <c r="M3399" i="3"/>
  <c r="M3409" i="3"/>
  <c r="M3406" i="3"/>
  <c r="M3403" i="3"/>
  <c r="M3400" i="3"/>
  <c r="N5027" i="3"/>
  <c r="N5028" i="3"/>
  <c r="N5025" i="3"/>
  <c r="N5026" i="3"/>
  <c r="M1522" i="3"/>
  <c r="M1519" i="3"/>
  <c r="M1516" i="3"/>
  <c r="M1524" i="3"/>
  <c r="M1521" i="3"/>
  <c r="M1518" i="3"/>
  <c r="M1515" i="3"/>
  <c r="M1520" i="3"/>
  <c r="M1523" i="3"/>
  <c r="M1517" i="3"/>
  <c r="N4698" i="3"/>
  <c r="N4695" i="3"/>
  <c r="N4692" i="3"/>
  <c r="N4689" i="3"/>
  <c r="N4696" i="3"/>
  <c r="N4694" i="3"/>
  <c r="N4693" i="3"/>
  <c r="N4691" i="3"/>
  <c r="N4690" i="3"/>
  <c r="N4688" i="3"/>
  <c r="N4697" i="3"/>
  <c r="N4699" i="3"/>
  <c r="N3984" i="3"/>
  <c r="N3981" i="3"/>
  <c r="N3978" i="3"/>
  <c r="N3975" i="3"/>
  <c r="N3982" i="3"/>
  <c r="N3979" i="3"/>
  <c r="N3976" i="3"/>
  <c r="N3973" i="3"/>
  <c r="N3983" i="3"/>
  <c r="N3980" i="3"/>
  <c r="N3977" i="3"/>
  <c r="N3974" i="3"/>
  <c r="Q2006" i="3"/>
  <c r="Q2007" i="3"/>
  <c r="Q2008" i="3"/>
  <c r="Q2005" i="3"/>
  <c r="N1700" i="3"/>
  <c r="N1697" i="3"/>
  <c r="N1694" i="3"/>
  <c r="N1701" i="3"/>
  <c r="N1698" i="3"/>
  <c r="N1695" i="3"/>
  <c r="N1692" i="3"/>
  <c r="N1699" i="3"/>
  <c r="N1696" i="3"/>
  <c r="N1693" i="3"/>
  <c r="N1702" i="3"/>
  <c r="O730" i="3"/>
  <c r="O727" i="3"/>
  <c r="O731" i="3"/>
  <c r="O728" i="3"/>
  <c r="O726" i="3"/>
  <c r="O729" i="3"/>
  <c r="Q2703" i="3"/>
  <c r="Q2700" i="3"/>
  <c r="Q2701" i="3"/>
  <c r="Q2702" i="3"/>
  <c r="M2433" i="3"/>
  <c r="M2429" i="3"/>
  <c r="M2432" i="3"/>
  <c r="M2431" i="3"/>
  <c r="M2430" i="3"/>
  <c r="Q1772" i="3"/>
  <c r="Q1769" i="3"/>
  <c r="Q1766" i="3"/>
  <c r="Q1774" i="3"/>
  <c r="Q1771" i="3"/>
  <c r="Q1768" i="3"/>
  <c r="Q1770" i="3"/>
  <c r="Q1773" i="3"/>
  <c r="Q1767" i="3"/>
  <c r="N6572" i="3"/>
  <c r="N6571" i="3"/>
  <c r="N6577" i="3"/>
  <c r="N6576" i="3"/>
  <c r="N6575" i="3"/>
  <c r="O1523" i="3"/>
  <c r="O1520" i="3"/>
  <c r="O1517" i="3"/>
  <c r="O1524" i="3"/>
  <c r="O1521" i="3"/>
  <c r="O1518" i="3"/>
  <c r="O1515" i="3"/>
  <c r="O1516" i="3"/>
  <c r="O1519" i="3"/>
  <c r="O1522" i="3"/>
  <c r="P3063" i="3"/>
  <c r="P3064" i="3"/>
  <c r="M1675" i="3"/>
  <c r="M1672" i="3"/>
  <c r="M1669" i="3"/>
  <c r="M1666" i="3"/>
  <c r="M1663" i="3"/>
  <c r="M1674" i="3"/>
  <c r="M1671" i="3"/>
  <c r="M1668" i="3"/>
  <c r="M1665" i="3"/>
  <c r="M1662" i="3"/>
  <c r="M1676" i="3"/>
  <c r="M1667" i="3"/>
  <c r="M1670" i="3"/>
  <c r="M1661" i="3"/>
  <c r="M1673" i="3"/>
  <c r="M1664" i="3"/>
  <c r="Q3988" i="3"/>
  <c r="Q3985" i="3"/>
  <c r="Q3987" i="3"/>
  <c r="Q3986" i="3"/>
  <c r="Q3990" i="3"/>
  <c r="Q3989" i="3"/>
  <c r="M6570" i="3"/>
  <c r="M6568" i="3"/>
  <c r="M6569" i="3"/>
  <c r="M6566" i="3"/>
  <c r="M6564" i="3"/>
  <c r="M6563" i="3"/>
  <c r="Q6444" i="3"/>
  <c r="Q6442" i="3"/>
  <c r="Q6441" i="3"/>
  <c r="Q6443" i="3"/>
  <c r="O5784" i="3"/>
  <c r="O5779" i="3"/>
  <c r="O5782" i="3"/>
  <c r="O5785" i="3"/>
  <c r="O5780" i="3"/>
  <c r="O5783" i="3"/>
  <c r="O5781" i="3"/>
  <c r="O5778" i="3"/>
  <c r="M6249" i="3"/>
  <c r="M6244" i="3"/>
  <c r="M6245" i="3"/>
  <c r="M6240" i="3"/>
  <c r="M6235" i="3"/>
  <c r="M6246" i="3"/>
  <c r="M6238" i="3"/>
  <c r="M6247" i="3"/>
  <c r="M6239" i="3"/>
  <c r="M6243" i="3"/>
  <c r="M6241" i="3"/>
  <c r="M6248" i="3"/>
  <c r="M6250" i="3"/>
  <c r="M6234" i="3"/>
  <c r="M6237" i="3"/>
  <c r="M6233" i="3"/>
  <c r="M6236" i="3"/>
  <c r="M6242" i="3"/>
  <c r="O4940" i="3"/>
  <c r="O4937" i="3"/>
  <c r="O4934" i="3"/>
  <c r="O4931" i="3"/>
  <c r="O4928" i="3"/>
  <c r="O4941" i="3"/>
  <c r="O4938" i="3"/>
  <c r="O4935" i="3"/>
  <c r="O4932" i="3"/>
  <c r="O4929" i="3"/>
  <c r="O4942" i="3"/>
  <c r="O4939" i="3"/>
  <c r="O4936" i="3"/>
  <c r="O4933" i="3"/>
  <c r="O4930" i="3"/>
  <c r="N4116" i="3"/>
  <c r="N4118" i="3"/>
  <c r="N4115" i="3"/>
  <c r="N4117" i="3"/>
  <c r="M3230" i="3"/>
  <c r="M3227" i="3"/>
  <c r="M3224" i="3"/>
  <c r="M3221" i="3"/>
  <c r="M3218" i="3"/>
  <c r="M3231" i="3"/>
  <c r="M3228" i="3"/>
  <c r="M3225" i="3"/>
  <c r="M3222" i="3"/>
  <c r="M3219" i="3"/>
  <c r="M3216" i="3"/>
  <c r="M3232" i="3"/>
  <c r="M3229" i="3"/>
  <c r="M3226" i="3"/>
  <c r="M3223" i="3"/>
  <c r="M3220" i="3"/>
  <c r="M3217" i="3"/>
  <c r="O4116" i="3"/>
  <c r="O4117" i="3"/>
  <c r="O4118" i="3"/>
  <c r="O4115" i="3"/>
  <c r="P2618" i="3"/>
  <c r="P2613" i="3"/>
  <c r="P2617" i="3"/>
  <c r="P3947" i="3"/>
  <c r="N749" i="3"/>
  <c r="N746" i="3"/>
  <c r="N745" i="3"/>
  <c r="N747" i="3"/>
  <c r="N748" i="3"/>
  <c r="N750" i="3"/>
  <c r="O6637" i="3"/>
  <c r="O6635" i="3"/>
  <c r="O6634" i="3"/>
  <c r="O6641" i="3"/>
  <c r="O6643" i="3"/>
  <c r="O6638" i="3"/>
  <c r="O5582" i="3"/>
  <c r="O5583" i="3"/>
  <c r="N5681" i="3"/>
  <c r="N5676" i="3"/>
  <c r="N5684" i="3"/>
  <c r="N5679" i="3"/>
  <c r="N5682" i="3"/>
  <c r="N5677" i="3"/>
  <c r="N5680" i="3"/>
  <c r="N5678" i="3"/>
  <c r="N5675" i="3"/>
  <c r="N5683" i="3"/>
  <c r="Q4449" i="3"/>
  <c r="Q4446" i="3"/>
  <c r="Q4450" i="3"/>
  <c r="Q4447" i="3"/>
  <c r="Q4445" i="3"/>
  <c r="Q4448" i="3"/>
  <c r="Q4451" i="3"/>
  <c r="P5496" i="3"/>
  <c r="P5498" i="3"/>
  <c r="Q5888" i="3"/>
  <c r="Q5886" i="3"/>
  <c r="Q5887" i="3"/>
  <c r="N3450" i="3"/>
  <c r="N3448" i="3"/>
  <c r="N3445" i="3"/>
  <c r="N3444" i="3"/>
  <c r="N3443" i="3"/>
  <c r="N3447" i="3"/>
  <c r="N3446" i="3"/>
  <c r="N3449" i="3"/>
  <c r="N3957" i="3"/>
  <c r="N3954" i="3"/>
  <c r="N3958" i="3"/>
  <c r="N3955" i="3"/>
  <c r="N3959" i="3"/>
  <c r="N3956" i="3"/>
  <c r="N3953" i="3"/>
  <c r="P2570" i="3"/>
  <c r="P2574" i="3"/>
  <c r="P2571" i="3"/>
  <c r="P2575" i="3"/>
  <c r="P2572" i="3"/>
  <c r="O1808" i="3"/>
  <c r="O1805" i="3"/>
  <c r="O1809" i="3"/>
  <c r="O1806" i="3"/>
  <c r="O1807" i="3"/>
  <c r="O1804" i="3"/>
  <c r="N3579" i="3"/>
  <c r="N3576" i="3"/>
  <c r="N3577" i="3"/>
  <c r="N3574" i="3"/>
  <c r="N3578" i="3"/>
  <c r="N3575" i="3"/>
  <c r="O2183" i="3"/>
  <c r="O2180" i="3"/>
  <c r="O2181" i="3"/>
  <c r="O2182" i="3"/>
  <c r="O2179" i="3"/>
  <c r="O3984" i="3"/>
  <c r="O3981" i="3"/>
  <c r="O3978" i="3"/>
  <c r="O3975" i="3"/>
  <c r="O3982" i="3"/>
  <c r="O3979" i="3"/>
  <c r="O3976" i="3"/>
  <c r="O3973" i="3"/>
  <c r="O3980" i="3"/>
  <c r="O3983" i="3"/>
  <c r="O3974" i="3"/>
  <c r="O3977" i="3"/>
  <c r="O3375" i="3"/>
  <c r="O3372" i="3"/>
  <c r="O3376" i="3"/>
  <c r="O3373" i="3"/>
  <c r="O3374" i="3"/>
  <c r="O3377" i="3"/>
  <c r="O3371" i="3"/>
  <c r="N2225" i="3"/>
  <c r="N2222" i="3"/>
  <c r="N2219" i="3"/>
  <c r="N2216" i="3"/>
  <c r="N2226" i="3"/>
  <c r="N2223" i="3"/>
  <c r="N2220" i="3"/>
  <c r="N2217" i="3"/>
  <c r="N2224" i="3"/>
  <c r="N2215" i="3"/>
  <c r="N2227" i="3"/>
  <c r="N2218" i="3"/>
  <c r="N2221" i="3"/>
  <c r="Q3952" i="3"/>
  <c r="Q3949" i="3"/>
  <c r="Q3946" i="3"/>
  <c r="Q3943" i="3"/>
  <c r="Q3944" i="3"/>
  <c r="Q3948" i="3"/>
  <c r="Q3947" i="3"/>
  <c r="Q3951" i="3"/>
  <c r="Q3950" i="3"/>
  <c r="Q3945" i="3"/>
  <c r="O3266" i="3"/>
  <c r="O3263" i="3"/>
  <c r="O3267" i="3"/>
  <c r="O3264" i="3"/>
  <c r="O3265" i="3"/>
  <c r="O3262" i="3"/>
  <c r="P5171" i="3"/>
  <c r="P5172" i="3"/>
  <c r="P3868" i="3"/>
  <c r="P3865" i="3"/>
  <c r="P3862" i="3"/>
  <c r="P3867" i="3"/>
  <c r="P3864" i="3"/>
  <c r="P3861" i="3"/>
  <c r="P3866" i="3"/>
  <c r="P3869" i="3"/>
  <c r="P3863" i="3"/>
  <c r="O4724" i="3"/>
  <c r="O4721" i="3"/>
  <c r="O4718" i="3"/>
  <c r="O4725" i="3"/>
  <c r="O4722" i="3"/>
  <c r="O4719" i="3"/>
  <c r="O4716" i="3"/>
  <c r="O4723" i="3"/>
  <c r="O4720" i="3"/>
  <c r="O4717" i="3"/>
  <c r="Q3420" i="3"/>
  <c r="Q3417" i="3"/>
  <c r="Q3414" i="3"/>
  <c r="Q3421" i="3"/>
  <c r="Q3418" i="3"/>
  <c r="Q3415" i="3"/>
  <c r="Q3412" i="3"/>
  <c r="Q3422" i="3"/>
  <c r="Q3419" i="3"/>
  <c r="Q3416" i="3"/>
  <c r="Q3413" i="3"/>
  <c r="M3485" i="3"/>
  <c r="M3484" i="3"/>
  <c r="Q4230" i="3"/>
  <c r="Q4227" i="3"/>
  <c r="Q4224" i="3"/>
  <c r="Q4221" i="3"/>
  <c r="Q4218" i="3"/>
  <c r="Q4215" i="3"/>
  <c r="Q4231" i="3"/>
  <c r="Q4228" i="3"/>
  <c r="Q4225" i="3"/>
  <c r="Q4222" i="3"/>
  <c r="Q4219" i="3"/>
  <c r="Q4216" i="3"/>
  <c r="Q4223" i="3"/>
  <c r="Q4220" i="3"/>
  <c r="Q4217" i="3"/>
  <c r="Q4229" i="3"/>
  <c r="Q4226" i="3"/>
  <c r="M3362" i="3"/>
  <c r="M3364" i="3"/>
  <c r="M3363" i="3"/>
  <c r="N3900" i="3"/>
  <c r="N3897" i="3"/>
  <c r="N3894" i="3"/>
  <c r="N3891" i="3"/>
  <c r="N3888" i="3"/>
  <c r="N3901" i="3"/>
  <c r="N3898" i="3"/>
  <c r="N3895" i="3"/>
  <c r="N3892" i="3"/>
  <c r="N3889" i="3"/>
  <c r="N3902" i="3"/>
  <c r="N3899" i="3"/>
  <c r="N3893" i="3"/>
  <c r="N3896" i="3"/>
  <c r="N3887" i="3"/>
  <c r="N3890" i="3"/>
  <c r="S2011" i="3"/>
  <c r="S2012" i="3"/>
  <c r="S2009" i="3"/>
  <c r="S186" i="3"/>
  <c r="S185" i="3"/>
  <c r="S183" i="3"/>
  <c r="S184" i="3"/>
  <c r="N1488" i="3"/>
  <c r="N1485" i="3"/>
  <c r="N1487" i="3"/>
  <c r="N1484" i="3"/>
  <c r="N1486" i="3"/>
  <c r="Q3054" i="3"/>
  <c r="Q3051" i="3"/>
  <c r="Q3048" i="3"/>
  <c r="Q3045" i="3"/>
  <c r="Q3042" i="3"/>
  <c r="Q3039" i="3"/>
  <c r="Q3052" i="3"/>
  <c r="Q3049" i="3"/>
  <c r="Q3046" i="3"/>
  <c r="Q3043" i="3"/>
  <c r="Q3040" i="3"/>
  <c r="Q3053" i="3"/>
  <c r="Q3050" i="3"/>
  <c r="Q3047" i="3"/>
  <c r="Q3044" i="3"/>
  <c r="Q3041" i="3"/>
  <c r="N2309" i="3"/>
  <c r="N2308" i="3"/>
  <c r="O1336" i="3"/>
  <c r="O1333" i="3"/>
  <c r="O1337" i="3"/>
  <c r="O1334" i="3"/>
  <c r="O1331" i="3"/>
  <c r="O1338" i="3"/>
  <c r="O1332" i="3"/>
  <c r="O1335" i="3"/>
  <c r="N1862" i="3"/>
  <c r="N1859" i="3"/>
  <c r="N1856" i="3"/>
  <c r="N1863" i="3"/>
  <c r="N1860" i="3"/>
  <c r="N1857" i="3"/>
  <c r="N1861" i="3"/>
  <c r="N1858" i="3"/>
  <c r="N1864" i="3"/>
  <c r="O2432" i="3"/>
  <c r="O2429" i="3"/>
  <c r="O2433" i="3"/>
  <c r="O2430" i="3"/>
  <c r="O2431" i="3"/>
  <c r="P1451" i="3"/>
  <c r="P1458" i="3"/>
  <c r="P1455" i="3"/>
  <c r="M702" i="3"/>
  <c r="M699" i="3"/>
  <c r="M696" i="3"/>
  <c r="M693" i="3"/>
  <c r="M690" i="3"/>
  <c r="M703" i="3"/>
  <c r="M700" i="3"/>
  <c r="M697" i="3"/>
  <c r="M694" i="3"/>
  <c r="M691" i="3"/>
  <c r="M701" i="3"/>
  <c r="M698" i="3"/>
  <c r="M695" i="3"/>
  <c r="M692" i="3"/>
  <c r="M689" i="3"/>
  <c r="N683" i="3"/>
  <c r="N680" i="3"/>
  <c r="N677" i="3"/>
  <c r="N682" i="3"/>
  <c r="N681" i="3"/>
  <c r="N685" i="3"/>
  <c r="N678" i="3"/>
  <c r="N676" i="3"/>
  <c r="N679" i="3"/>
  <c r="N684" i="3"/>
  <c r="Q2099" i="3"/>
  <c r="Q2096" i="3"/>
  <c r="Q2097" i="3"/>
  <c r="Q2098" i="3"/>
  <c r="Q2095" i="3"/>
  <c r="P743" i="3"/>
  <c r="O200" i="3"/>
  <c r="O197" i="3"/>
  <c r="O205" i="3"/>
  <c r="O202" i="3"/>
  <c r="O199" i="3"/>
  <c r="O196" i="3"/>
  <c r="O193" i="3"/>
  <c r="O203" i="3"/>
  <c r="O194" i="3"/>
  <c r="O204" i="3"/>
  <c r="O201" i="3"/>
  <c r="O198" i="3"/>
  <c r="O195" i="3"/>
  <c r="N665" i="3"/>
  <c r="N662" i="3"/>
  <c r="N664" i="3"/>
  <c r="N661" i="3"/>
  <c r="N666" i="3"/>
  <c r="N663" i="3"/>
  <c r="Q979" i="3"/>
  <c r="Q976" i="3"/>
  <c r="Q973" i="3"/>
  <c r="Q980" i="3"/>
  <c r="Q977" i="3"/>
  <c r="Q974" i="3"/>
  <c r="Q978" i="3"/>
  <c r="Q975" i="3"/>
  <c r="N3388" i="3"/>
  <c r="N3385" i="3"/>
  <c r="N3382" i="3"/>
  <c r="N3379" i="3"/>
  <c r="N3380" i="3"/>
  <c r="N3387" i="3"/>
  <c r="N3389" i="3"/>
  <c r="N3384" i="3"/>
  <c r="N3386" i="3"/>
  <c r="N3381" i="3"/>
  <c r="N3383" i="3"/>
  <c r="N3378" i="3"/>
  <c r="M4511" i="3"/>
  <c r="M4508" i="3"/>
  <c r="M4505" i="3"/>
  <c r="M4509" i="3"/>
  <c r="M4506" i="3"/>
  <c r="M4510" i="3"/>
  <c r="M4504" i="3"/>
  <c r="M4507" i="3"/>
  <c r="Q265" i="3"/>
  <c r="Q262" i="3"/>
  <c r="Q259" i="3"/>
  <c r="Q266" i="3"/>
  <c r="Q263" i="3"/>
  <c r="Q260" i="3"/>
  <c r="Q267" i="3"/>
  <c r="Q264" i="3"/>
  <c r="Q261" i="3"/>
  <c r="N559" i="3"/>
  <c r="N558" i="3"/>
  <c r="O760" i="3"/>
  <c r="O757" i="3"/>
  <c r="O758" i="3"/>
  <c r="O756" i="3"/>
  <c r="O759" i="3"/>
  <c r="M12" i="3"/>
  <c r="M13" i="3"/>
  <c r="P2480" i="3"/>
  <c r="P2477" i="3"/>
  <c r="P2474" i="3"/>
  <c r="P2478" i="3"/>
  <c r="P2479" i="3"/>
  <c r="O487" i="3"/>
  <c r="O484" i="3"/>
  <c r="O481" i="3"/>
  <c r="O488" i="3"/>
  <c r="O485" i="3"/>
  <c r="O482" i="3"/>
  <c r="O489" i="3"/>
  <c r="O483" i="3"/>
  <c r="O486" i="3"/>
  <c r="N6472" i="3"/>
  <c r="N6469" i="3"/>
  <c r="N6473" i="3"/>
  <c r="N6466" i="3"/>
  <c r="N6471" i="3"/>
  <c r="N6468" i="3"/>
  <c r="M327" i="3"/>
  <c r="M328" i="3"/>
  <c r="M325" i="3"/>
  <c r="M326" i="3"/>
  <c r="P4583" i="3"/>
  <c r="P4580" i="3"/>
  <c r="N4587" i="3"/>
  <c r="N4584" i="3"/>
  <c r="N4581" i="3"/>
  <c r="N4588" i="3"/>
  <c r="N4583" i="3"/>
  <c r="N4582" i="3"/>
  <c r="N4586" i="3"/>
  <c r="N4580" i="3"/>
  <c r="N4585" i="3"/>
  <c r="M1317" i="3"/>
  <c r="M1318" i="3"/>
  <c r="M1316" i="3"/>
  <c r="O865" i="3"/>
  <c r="O862" i="3"/>
  <c r="O859" i="3"/>
  <c r="O866" i="3"/>
  <c r="O863" i="3"/>
  <c r="O860" i="3"/>
  <c r="O867" i="3"/>
  <c r="O861" i="3"/>
  <c r="O864" i="3"/>
  <c r="O858" i="3"/>
  <c r="P616" i="3"/>
  <c r="P613" i="3"/>
  <c r="P614" i="3"/>
  <c r="P611" i="3"/>
  <c r="P615" i="3"/>
  <c r="P612" i="3"/>
  <c r="Q6100" i="3"/>
  <c r="Q6108" i="3"/>
  <c r="Q6103" i="3"/>
  <c r="Q6107" i="3"/>
  <c r="Q6102" i="3"/>
  <c r="Q6104" i="3"/>
  <c r="Q6109" i="3"/>
  <c r="Q6106" i="3"/>
  <c r="Q6101" i="3"/>
  <c r="Q6105" i="3"/>
  <c r="N827" i="3"/>
  <c r="N824" i="3"/>
  <c r="N828" i="3"/>
  <c r="N825" i="3"/>
  <c r="N829" i="3"/>
  <c r="N826" i="3"/>
  <c r="O107" i="3"/>
  <c r="O104" i="3"/>
  <c r="O109" i="3"/>
  <c r="O106" i="3"/>
  <c r="O103" i="3"/>
  <c r="O100" i="3"/>
  <c r="O101" i="3"/>
  <c r="O108" i="3"/>
  <c r="O105" i="3"/>
  <c r="O102" i="3"/>
  <c r="Q5605" i="3"/>
  <c r="Q5603" i="3"/>
  <c r="Q5604" i="3"/>
  <c r="Q5601" i="3"/>
  <c r="Q5599" i="3"/>
  <c r="Q5602" i="3"/>
  <c r="Q5600" i="3"/>
  <c r="Q5598" i="3"/>
  <c r="Q2505" i="3"/>
  <c r="Q2504" i="3"/>
  <c r="Q2733" i="3"/>
  <c r="Q2732" i="3"/>
  <c r="P2062" i="3"/>
  <c r="M600" i="3"/>
  <c r="M597" i="3"/>
  <c r="M599" i="3"/>
  <c r="M598" i="3"/>
  <c r="N2504" i="3"/>
  <c r="N2505" i="3"/>
  <c r="O1063" i="3"/>
  <c r="O1060" i="3"/>
  <c r="O1064" i="3"/>
  <c r="O1061" i="3"/>
  <c r="O1065" i="3"/>
  <c r="O1062" i="3"/>
  <c r="O1059" i="3"/>
  <c r="O4715" i="3"/>
  <c r="O4712" i="3"/>
  <c r="O4713" i="3"/>
  <c r="O4710" i="3"/>
  <c r="O4707" i="3"/>
  <c r="O4714" i="3"/>
  <c r="O4708" i="3"/>
  <c r="O4705" i="3"/>
  <c r="O4709" i="3"/>
  <c r="O4706" i="3"/>
  <c r="O4711" i="3"/>
  <c r="N4715" i="3"/>
  <c r="N4712" i="3"/>
  <c r="N4713" i="3"/>
  <c r="N4710" i="3"/>
  <c r="N4707" i="3"/>
  <c r="N4714" i="3"/>
  <c r="N4709" i="3"/>
  <c r="N4708" i="3"/>
  <c r="N4705" i="3"/>
  <c r="N4711" i="3"/>
  <c r="N4706" i="3"/>
  <c r="M324" i="3"/>
  <c r="M321" i="3"/>
  <c r="M322" i="3"/>
  <c r="M323" i="3"/>
  <c r="M320" i="3"/>
  <c r="O2699" i="3"/>
  <c r="O2696" i="3"/>
  <c r="O2693" i="3"/>
  <c r="O2690" i="3"/>
  <c r="O2697" i="3"/>
  <c r="O2694" i="3"/>
  <c r="O2691" i="3"/>
  <c r="O2688" i="3"/>
  <c r="O2698" i="3"/>
  <c r="O2695" i="3"/>
  <c r="O2692" i="3"/>
  <c r="O2689" i="3"/>
  <c r="N2786" i="3"/>
  <c r="N2783" i="3"/>
  <c r="N2780" i="3"/>
  <c r="N2777" i="3"/>
  <c r="N2787" i="3"/>
  <c r="N2784" i="3"/>
  <c r="N2781" i="3"/>
  <c r="N2778" i="3"/>
  <c r="N2788" i="3"/>
  <c r="N2785" i="3"/>
  <c r="N2782" i="3"/>
  <c r="N2779" i="3"/>
  <c r="N2776" i="3"/>
  <c r="M1637" i="3"/>
  <c r="Q1330" i="3"/>
  <c r="Q1327" i="3"/>
  <c r="Q1328" i="3"/>
  <c r="Q1329" i="3"/>
  <c r="Q1326" i="3"/>
  <c r="Q5777" i="3"/>
  <c r="Q5775" i="3"/>
  <c r="Q5776" i="3"/>
  <c r="Q5774" i="3"/>
  <c r="Q376" i="3"/>
  <c r="Q373" i="3"/>
  <c r="Q370" i="3"/>
  <c r="Q377" i="3"/>
  <c r="Q374" i="3"/>
  <c r="Q371" i="3"/>
  <c r="Q368" i="3"/>
  <c r="Q375" i="3"/>
  <c r="Q372" i="3"/>
  <c r="Q369" i="3"/>
  <c r="M4631" i="3"/>
  <c r="M4628" i="3"/>
  <c r="M4629" i="3"/>
  <c r="M4626" i="3"/>
  <c r="M4627" i="3"/>
  <c r="M4630" i="3"/>
  <c r="Q5728" i="3"/>
  <c r="Q5723" i="3"/>
  <c r="Q5718" i="3"/>
  <c r="Q5726" i="3"/>
  <c r="Q5721" i="3"/>
  <c r="Q5724" i="3"/>
  <c r="Q5719" i="3"/>
  <c r="Q5722" i="3"/>
  <c r="Q5727" i="3"/>
  <c r="Q5725" i="3"/>
  <c r="Q5720" i="3"/>
  <c r="N4841" i="3"/>
  <c r="N4838" i="3"/>
  <c r="N4835" i="3"/>
  <c r="N4839" i="3"/>
  <c r="N4836" i="3"/>
  <c r="N4840" i="3"/>
  <c r="N4837" i="3"/>
  <c r="O6415" i="3"/>
  <c r="P5770" i="3"/>
  <c r="P5914" i="3"/>
  <c r="N6578" i="3"/>
  <c r="O6405" i="3"/>
  <c r="O6423" i="3"/>
  <c r="O6441" i="3"/>
  <c r="O6513" i="3"/>
  <c r="O6603" i="3"/>
  <c r="O6639" i="3"/>
  <c r="O6657" i="3"/>
  <c r="P3169" i="3"/>
  <c r="P5219" i="3"/>
  <c r="P5217" i="3"/>
  <c r="P5223" i="3"/>
  <c r="N5105" i="3"/>
  <c r="N5102" i="3"/>
  <c r="N5099" i="3"/>
  <c r="N5096" i="3"/>
  <c r="N5093" i="3"/>
  <c r="N5103" i="3"/>
  <c r="N5100" i="3"/>
  <c r="N5097" i="3"/>
  <c r="N5094" i="3"/>
  <c r="N5091" i="3"/>
  <c r="N5104" i="3"/>
  <c r="N5101" i="3"/>
  <c r="N5098" i="3"/>
  <c r="N5095" i="3"/>
  <c r="N5092" i="3"/>
  <c r="N857" i="3"/>
  <c r="N854" i="3"/>
  <c r="N851" i="3"/>
  <c r="N848" i="3"/>
  <c r="N855" i="3"/>
  <c r="N852" i="3"/>
  <c r="N849" i="3"/>
  <c r="N853" i="3"/>
  <c r="N850" i="3"/>
  <c r="N856" i="3"/>
  <c r="N847" i="3"/>
  <c r="N3990" i="3"/>
  <c r="N3987" i="3"/>
  <c r="N3988" i="3"/>
  <c r="N3985" i="3"/>
  <c r="N3989" i="3"/>
  <c r="N3986" i="3"/>
  <c r="O5286" i="3"/>
  <c r="O5284" i="3"/>
  <c r="O5285" i="3"/>
  <c r="O5287" i="3"/>
  <c r="O4599" i="3"/>
  <c r="O4596" i="3"/>
  <c r="O4593" i="3"/>
  <c r="O4590" i="3"/>
  <c r="O4600" i="3"/>
  <c r="O4597" i="3"/>
  <c r="O4594" i="3"/>
  <c r="O4591" i="3"/>
  <c r="O4598" i="3"/>
  <c r="O4595" i="3"/>
  <c r="O4592" i="3"/>
  <c r="O4589" i="3"/>
  <c r="S1088" i="3"/>
  <c r="S1087" i="3"/>
  <c r="S1090" i="3"/>
  <c r="N3672" i="3"/>
  <c r="N3671" i="3"/>
  <c r="N3239" i="3"/>
  <c r="N3236" i="3"/>
  <c r="N3233" i="3"/>
  <c r="N3240" i="3"/>
  <c r="N3237" i="3"/>
  <c r="N3234" i="3"/>
  <c r="N3238" i="3"/>
  <c r="N3235" i="3"/>
  <c r="M780" i="3"/>
  <c r="M781" i="3"/>
  <c r="M778" i="3"/>
  <c r="M782" i="3"/>
  <c r="M779" i="3"/>
  <c r="Q1514" i="3"/>
  <c r="Q1511" i="3"/>
  <c r="Q1508" i="3"/>
  <c r="Q1513" i="3"/>
  <c r="Q1510" i="3"/>
  <c r="Q1507" i="3"/>
  <c r="Q1509" i="3"/>
  <c r="Q1512" i="3"/>
  <c r="S3165" i="3"/>
  <c r="S3162" i="3"/>
  <c r="S3166" i="3"/>
  <c r="S3163" i="3"/>
  <c r="S3160" i="3"/>
  <c r="S3167" i="3"/>
  <c r="S3164" i="3"/>
  <c r="S3161" i="3"/>
  <c r="S3066" i="3"/>
  <c r="S3067" i="3"/>
  <c r="S3065" i="3"/>
  <c r="N3170" i="3"/>
  <c r="N3171" i="3"/>
  <c r="N3168" i="3"/>
  <c r="N3172" i="3"/>
  <c r="N3169" i="3"/>
  <c r="O3170" i="3"/>
  <c r="O3171" i="3"/>
  <c r="O3168" i="3"/>
  <c r="O3172" i="3"/>
  <c r="O3169" i="3"/>
  <c r="O2339" i="3"/>
  <c r="O2336" i="3"/>
  <c r="O2340" i="3"/>
  <c r="O2337" i="3"/>
  <c r="O2338" i="3"/>
  <c r="O2335" i="3"/>
  <c r="Q2324" i="3"/>
  <c r="Q2322" i="3"/>
  <c r="Q2323" i="3"/>
  <c r="Q748" i="3"/>
  <c r="Q745" i="3"/>
  <c r="Q749" i="3"/>
  <c r="Q746" i="3"/>
  <c r="Q750" i="3"/>
  <c r="Q747" i="3"/>
  <c r="Q5831" i="3"/>
  <c r="Q5826" i="3"/>
  <c r="Q5834" i="3"/>
  <c r="Q5829" i="3"/>
  <c r="Q5832" i="3"/>
  <c r="Q5827" i="3"/>
  <c r="Q5830" i="3"/>
  <c r="Q5825" i="3"/>
  <c r="Q5833" i="3"/>
  <c r="Q5835" i="3"/>
  <c r="Q5828" i="3"/>
  <c r="M6643" i="3"/>
  <c r="M6640" i="3"/>
  <c r="M6639" i="3"/>
  <c r="M6638" i="3"/>
  <c r="M6635" i="3"/>
  <c r="M6634" i="3"/>
  <c r="M6641" i="3"/>
  <c r="M6636" i="3"/>
  <c r="M5280" i="3"/>
  <c r="M5283" i="3"/>
  <c r="M5278" i="3"/>
  <c r="M5281" i="3"/>
  <c r="M5282" i="3"/>
  <c r="M5279" i="3"/>
  <c r="Q5877" i="3"/>
  <c r="Q5885" i="3"/>
  <c r="Q5880" i="3"/>
  <c r="Q5883" i="3"/>
  <c r="Q5878" i="3"/>
  <c r="Q5881" i="3"/>
  <c r="Q5876" i="3"/>
  <c r="Q5884" i="3"/>
  <c r="Q5879" i="3"/>
  <c r="Q5882" i="3"/>
  <c r="Q3354" i="3"/>
  <c r="Q3351" i="3"/>
  <c r="Q3355" i="3"/>
  <c r="Q3352" i="3"/>
  <c r="Q3356" i="3"/>
  <c r="Q3353" i="3"/>
  <c r="M5313" i="3"/>
  <c r="M5316" i="3"/>
  <c r="M5311" i="3"/>
  <c r="M5314" i="3"/>
  <c r="M5317" i="3"/>
  <c r="M5312" i="3"/>
  <c r="M5315" i="3"/>
  <c r="R3290" i="3"/>
  <c r="P1976" i="3"/>
  <c r="P1977" i="3"/>
  <c r="P1974" i="3"/>
  <c r="P1975" i="3"/>
  <c r="Q4599" i="3"/>
  <c r="Q4596" i="3"/>
  <c r="Q4593" i="3"/>
  <c r="Q4590" i="3"/>
  <c r="Q4600" i="3"/>
  <c r="Q4597" i="3"/>
  <c r="Q4594" i="3"/>
  <c r="Q4591" i="3"/>
  <c r="Q4598" i="3"/>
  <c r="Q4592" i="3"/>
  <c r="Q4595" i="3"/>
  <c r="Q4589" i="3"/>
  <c r="O2399" i="3"/>
  <c r="O2396" i="3"/>
  <c r="O2393" i="3"/>
  <c r="O2400" i="3"/>
  <c r="O2397" i="3"/>
  <c r="O2394" i="3"/>
  <c r="O2391" i="3"/>
  <c r="O2401" i="3"/>
  <c r="O2398" i="3"/>
  <c r="O2395" i="3"/>
  <c r="O2392" i="3"/>
  <c r="O1691" i="3"/>
  <c r="O1688" i="3"/>
  <c r="O1685" i="3"/>
  <c r="O1689" i="3"/>
  <c r="O1686" i="3"/>
  <c r="O1687" i="3"/>
  <c r="O1690" i="3"/>
  <c r="N5537" i="3"/>
  <c r="N5532" i="3"/>
  <c r="N5535" i="3"/>
  <c r="N5533" i="3"/>
  <c r="N5536" i="3"/>
  <c r="N5534" i="3"/>
  <c r="N5531" i="3"/>
  <c r="N4665" i="3"/>
  <c r="N4662" i="3"/>
  <c r="N4659" i="3"/>
  <c r="N4656" i="3"/>
  <c r="N4653" i="3"/>
  <c r="N4650" i="3"/>
  <c r="N4661" i="3"/>
  <c r="N4655" i="3"/>
  <c r="N4666" i="3"/>
  <c r="N4660" i="3"/>
  <c r="N4654" i="3"/>
  <c r="N4664" i="3"/>
  <c r="N4663" i="3"/>
  <c r="N4658" i="3"/>
  <c r="N4657" i="3"/>
  <c r="N4652" i="3"/>
  <c r="N4651" i="3"/>
  <c r="Q3672" i="3"/>
  <c r="Q3671" i="3"/>
  <c r="S3300" i="3"/>
  <c r="S3304" i="3"/>
  <c r="S3301" i="3"/>
  <c r="S3305" i="3"/>
  <c r="S3302" i="3"/>
  <c r="N3972" i="3"/>
  <c r="N3969" i="3"/>
  <c r="N3970" i="3"/>
  <c r="N3971" i="3"/>
  <c r="N3968" i="3"/>
  <c r="O3239" i="3"/>
  <c r="O3236" i="3"/>
  <c r="O3233" i="3"/>
  <c r="O3240" i="3"/>
  <c r="O3237" i="3"/>
  <c r="O3234" i="3"/>
  <c r="O3238" i="3"/>
  <c r="O3235" i="3"/>
  <c r="M3638" i="3"/>
  <c r="M3635" i="3"/>
  <c r="M3632" i="3"/>
  <c r="M3639" i="3"/>
  <c r="M3636" i="3"/>
  <c r="M3633" i="3"/>
  <c r="M3637" i="3"/>
  <c r="M3634" i="3"/>
  <c r="M2579" i="3"/>
  <c r="M2576" i="3"/>
  <c r="M2578" i="3"/>
  <c r="M2577" i="3"/>
  <c r="M5794" i="3"/>
  <c r="M5789" i="3"/>
  <c r="M5797" i="3"/>
  <c r="M5792" i="3"/>
  <c r="M5787" i="3"/>
  <c r="M5795" i="3"/>
  <c r="M5790" i="3"/>
  <c r="M5796" i="3"/>
  <c r="M5791" i="3"/>
  <c r="M5793" i="3"/>
  <c r="M5788" i="3"/>
  <c r="P2339" i="3"/>
  <c r="P2336" i="3"/>
  <c r="P2340" i="3"/>
  <c r="P2338" i="3"/>
  <c r="M6575" i="3"/>
  <c r="M6571" i="3"/>
  <c r="M6572" i="3"/>
  <c r="M6578" i="3"/>
  <c r="M6573" i="3"/>
  <c r="M6576" i="3"/>
  <c r="M6574" i="3"/>
  <c r="M6577" i="3"/>
  <c r="Q1090" i="3"/>
  <c r="Q1087" i="3"/>
  <c r="Q1088" i="3"/>
  <c r="Q1085" i="3"/>
  <c r="Q1089" i="3"/>
  <c r="Q1086" i="3"/>
  <c r="N4518" i="3"/>
  <c r="N4515" i="3"/>
  <c r="N4512" i="3"/>
  <c r="N4516" i="3"/>
  <c r="N4514" i="3"/>
  <c r="N4520" i="3"/>
  <c r="N4513" i="3"/>
  <c r="N4517" i="3"/>
  <c r="N4519" i="3"/>
  <c r="O6141" i="3"/>
  <c r="O6136" i="3"/>
  <c r="O6139" i="3"/>
  <c r="O6138" i="3"/>
  <c r="O6137" i="3"/>
  <c r="O6140" i="3"/>
  <c r="P4937" i="3"/>
  <c r="P4929" i="3"/>
  <c r="P4936" i="3"/>
  <c r="Q5497" i="3"/>
  <c r="Q5498" i="3"/>
  <c r="Q5496" i="3"/>
  <c r="Q6038" i="3"/>
  <c r="Q6041" i="3"/>
  <c r="Q6028" i="3"/>
  <c r="Q6036" i="3"/>
  <c r="Q6039" i="3"/>
  <c r="Q6040" i="3"/>
  <c r="Q6033" i="3"/>
  <c r="Q6035" i="3"/>
  <c r="Q6030" i="3"/>
  <c r="Q6037" i="3"/>
  <c r="Q6032" i="3"/>
  <c r="Q6034" i="3"/>
  <c r="Q6027" i="3"/>
  <c r="Q6029" i="3"/>
  <c r="Q6031" i="3"/>
  <c r="N4071" i="3"/>
  <c r="N4068" i="3"/>
  <c r="N4069" i="3"/>
  <c r="N4067" i="3"/>
  <c r="N4070" i="3"/>
  <c r="N4066" i="3"/>
  <c r="P5267" i="3"/>
  <c r="Q4473" i="3"/>
  <c r="Q4474" i="3"/>
  <c r="N4680" i="3"/>
  <c r="N4677" i="3"/>
  <c r="N4676" i="3"/>
  <c r="N4679" i="3"/>
  <c r="N4678" i="3"/>
  <c r="N4681" i="3"/>
  <c r="N1088" i="3"/>
  <c r="N1085" i="3"/>
  <c r="N1089" i="3"/>
  <c r="N1086" i="3"/>
  <c r="N1087" i="3"/>
  <c r="N1090" i="3"/>
  <c r="N5316" i="3"/>
  <c r="N5311" i="3"/>
  <c r="N5314" i="3"/>
  <c r="N5317" i="3"/>
  <c r="N5312" i="3"/>
  <c r="N5315" i="3"/>
  <c r="N5313" i="3"/>
  <c r="O1682" i="3"/>
  <c r="O1679" i="3"/>
  <c r="O1683" i="3"/>
  <c r="O1680" i="3"/>
  <c r="O1677" i="3"/>
  <c r="O1678" i="3"/>
  <c r="O1681" i="3"/>
  <c r="O1684" i="3"/>
  <c r="O3783" i="3"/>
  <c r="O3784" i="3"/>
  <c r="O3782" i="3"/>
  <c r="O3785" i="3"/>
  <c r="N3495" i="3"/>
  <c r="N3492" i="3"/>
  <c r="N3496" i="3"/>
  <c r="N3493" i="3"/>
  <c r="N3490" i="3"/>
  <c r="N3491" i="3"/>
  <c r="N3497" i="3"/>
  <c r="N3494" i="3"/>
  <c r="M4919" i="3"/>
  <c r="M4916" i="3"/>
  <c r="M4913" i="3"/>
  <c r="M4910" i="3"/>
  <c r="M4907" i="3"/>
  <c r="M4915" i="3"/>
  <c r="M4911" i="3"/>
  <c r="M4918" i="3"/>
  <c r="M4914" i="3"/>
  <c r="M4906" i="3"/>
  <c r="M4920" i="3"/>
  <c r="M4912" i="3"/>
  <c r="M4908" i="3"/>
  <c r="M4921" i="3"/>
  <c r="M4905" i="3"/>
  <c r="M4909" i="3"/>
  <c r="M4917" i="3"/>
  <c r="M6083" i="3"/>
  <c r="M1996" i="3"/>
  <c r="M1993" i="3"/>
  <c r="M1990" i="3"/>
  <c r="M1994" i="3"/>
  <c r="M1991" i="3"/>
  <c r="M1995" i="3"/>
  <c r="M1992" i="3"/>
  <c r="Q1213" i="3"/>
  <c r="Q1210" i="3"/>
  <c r="Q1207" i="3"/>
  <c r="Q1204" i="3"/>
  <c r="Q1201" i="3"/>
  <c r="Q1198" i="3"/>
  <c r="Q1195" i="3"/>
  <c r="Q1214" i="3"/>
  <c r="Q1211" i="3"/>
  <c r="Q1208" i="3"/>
  <c r="Q1205" i="3"/>
  <c r="Q1202" i="3"/>
  <c r="Q1199" i="3"/>
  <c r="Q1196" i="3"/>
  <c r="Q1212" i="3"/>
  <c r="Q1209" i="3"/>
  <c r="Q1206" i="3"/>
  <c r="Q1203" i="3"/>
  <c r="Q1200" i="3"/>
  <c r="Q1197" i="3"/>
  <c r="Q1194" i="3"/>
  <c r="N4491" i="3"/>
  <c r="N4488" i="3"/>
  <c r="N4493" i="3"/>
  <c r="N4489" i="3"/>
  <c r="N4487" i="3"/>
  <c r="N4486" i="3"/>
  <c r="N4490" i="3"/>
  <c r="N4492" i="3"/>
  <c r="M4598" i="3"/>
  <c r="M4595" i="3"/>
  <c r="M4592" i="3"/>
  <c r="M4589" i="3"/>
  <c r="M4599" i="3"/>
  <c r="M4596" i="3"/>
  <c r="M4593" i="3"/>
  <c r="M4590" i="3"/>
  <c r="M4600" i="3"/>
  <c r="M4594" i="3"/>
  <c r="M4597" i="3"/>
  <c r="M4591" i="3"/>
  <c r="N2399" i="3"/>
  <c r="N2396" i="3"/>
  <c r="N2393" i="3"/>
  <c r="N2400" i="3"/>
  <c r="N2397" i="3"/>
  <c r="N2394" i="3"/>
  <c r="N2391" i="3"/>
  <c r="N2401" i="3"/>
  <c r="N2398" i="3"/>
  <c r="N2395" i="3"/>
  <c r="N2392" i="3"/>
  <c r="M1690" i="3"/>
  <c r="M1687" i="3"/>
  <c r="M1689" i="3"/>
  <c r="M1686" i="3"/>
  <c r="M1691" i="3"/>
  <c r="M1685" i="3"/>
  <c r="M1688" i="3"/>
  <c r="M4820" i="3"/>
  <c r="M4817" i="3"/>
  <c r="M4814" i="3"/>
  <c r="M4811" i="3"/>
  <c r="M4815" i="3"/>
  <c r="M4819" i="3"/>
  <c r="M4810" i="3"/>
  <c r="M4818" i="3"/>
  <c r="M4809" i="3"/>
  <c r="M4816" i="3"/>
  <c r="M4813" i="3"/>
  <c r="M4812" i="3"/>
  <c r="N2897" i="3"/>
  <c r="N2895" i="3"/>
  <c r="N2896" i="3"/>
  <c r="N4062" i="3"/>
  <c r="N4065" i="3"/>
  <c r="N4063" i="3"/>
  <c r="N4064" i="3"/>
  <c r="O5851" i="3"/>
  <c r="O5854" i="3"/>
  <c r="O5852" i="3"/>
  <c r="O5853" i="3"/>
  <c r="S6887" i="3"/>
  <c r="S6888" i="3"/>
  <c r="S6890" i="3"/>
  <c r="O3603" i="3"/>
  <c r="O3600" i="3"/>
  <c r="O3604" i="3"/>
  <c r="O3601" i="3"/>
  <c r="O3605" i="3"/>
  <c r="O3602" i="3"/>
  <c r="Q5679" i="3"/>
  <c r="Q5682" i="3"/>
  <c r="Q5677" i="3"/>
  <c r="Q5680" i="3"/>
  <c r="Q5675" i="3"/>
  <c r="Q5683" i="3"/>
  <c r="Q5678" i="3"/>
  <c r="Q5676" i="3"/>
  <c r="Q5684" i="3"/>
  <c r="Q5681" i="3"/>
  <c r="Q4518" i="3"/>
  <c r="Q4515" i="3"/>
  <c r="Q4512" i="3"/>
  <c r="Q4519" i="3"/>
  <c r="Q4516" i="3"/>
  <c r="Q4513" i="3"/>
  <c r="Q4520" i="3"/>
  <c r="Q4517" i="3"/>
  <c r="Q4514" i="3"/>
  <c r="M5907" i="3"/>
  <c r="M5902" i="3"/>
  <c r="M5905" i="3"/>
  <c r="M5900" i="3"/>
  <c r="M5908" i="3"/>
  <c r="M5903" i="3"/>
  <c r="M5906" i="3"/>
  <c r="M5909" i="3"/>
  <c r="M5904" i="3"/>
  <c r="M5899" i="3"/>
  <c r="M5901" i="3"/>
  <c r="O6125" i="3"/>
  <c r="O6123" i="3"/>
  <c r="O6126" i="3"/>
  <c r="O6121" i="3"/>
  <c r="O6124" i="3"/>
  <c r="O6122" i="3"/>
  <c r="O6127" i="3"/>
  <c r="M6604" i="3"/>
  <c r="M6602" i="3"/>
  <c r="M6595" i="3"/>
  <c r="M6594" i="3"/>
  <c r="M6600" i="3"/>
  <c r="M6593" i="3"/>
  <c r="M6603" i="3"/>
  <c r="M6596" i="3"/>
  <c r="M6599" i="3"/>
  <c r="M6598" i="3"/>
  <c r="M6597" i="3"/>
  <c r="O6348" i="3"/>
  <c r="O6342" i="3"/>
  <c r="O6349" i="3"/>
  <c r="O6346" i="3"/>
  <c r="O6343" i="3"/>
  <c r="O6345" i="3"/>
  <c r="O6347" i="3"/>
  <c r="O6344" i="3"/>
  <c r="M5339" i="3"/>
  <c r="M5342" i="3"/>
  <c r="M5340" i="3"/>
  <c r="M5341" i="3"/>
  <c r="M5343" i="3"/>
  <c r="M6536" i="3"/>
  <c r="M6534" i="3"/>
  <c r="M6532" i="3"/>
  <c r="M6535" i="3"/>
  <c r="M6533" i="3"/>
  <c r="M6537" i="3"/>
  <c r="N5496" i="3"/>
  <c r="N5497" i="3"/>
  <c r="N5498" i="3"/>
  <c r="N4290" i="3"/>
  <c r="N4287" i="3"/>
  <c r="N4289" i="3"/>
  <c r="N4291" i="3"/>
  <c r="N4288" i="3"/>
  <c r="N5887" i="3"/>
  <c r="N5888" i="3"/>
  <c r="N5886" i="3"/>
  <c r="Q5571" i="3"/>
  <c r="Q5579" i="3"/>
  <c r="Q5574" i="3"/>
  <c r="Q5577" i="3"/>
  <c r="Q5572" i="3"/>
  <c r="Q5580" i="3"/>
  <c r="Q5575" i="3"/>
  <c r="Q5570" i="3"/>
  <c r="Q5578" i="3"/>
  <c r="Q5573" i="3"/>
  <c r="Q5581" i="3"/>
  <c r="Q5576" i="3"/>
  <c r="O6035" i="3"/>
  <c r="O6038" i="3"/>
  <c r="O6033" i="3"/>
  <c r="O6028" i="3"/>
  <c r="O6036" i="3"/>
  <c r="O6031" i="3"/>
  <c r="O6040" i="3"/>
  <c r="O6030" i="3"/>
  <c r="O6037" i="3"/>
  <c r="O6041" i="3"/>
  <c r="O6039" i="3"/>
  <c r="O6032" i="3"/>
  <c r="O6034" i="3"/>
  <c r="O6029" i="3"/>
  <c r="O6027" i="3"/>
  <c r="N6493" i="3"/>
  <c r="N6494" i="3"/>
  <c r="N6492" i="3"/>
  <c r="N6498" i="3"/>
  <c r="N6497" i="3"/>
  <c r="N6496" i="3"/>
  <c r="N6500" i="3"/>
  <c r="N6495" i="3"/>
  <c r="Q6172" i="3"/>
  <c r="Q6175" i="3"/>
  <c r="Q6178" i="3"/>
  <c r="Q6173" i="3"/>
  <c r="Q6179" i="3"/>
  <c r="Q6177" i="3"/>
  <c r="Q6176" i="3"/>
  <c r="Q6174" i="3"/>
  <c r="P4793" i="3"/>
  <c r="P4795" i="3"/>
  <c r="N4137" i="3"/>
  <c r="N4134" i="3"/>
  <c r="N4139" i="3"/>
  <c r="N4138" i="3"/>
  <c r="N4136" i="3"/>
  <c r="N4135" i="3"/>
  <c r="N3912" i="3"/>
  <c r="N3913" i="3"/>
  <c r="N3914" i="3"/>
  <c r="N3911" i="3"/>
  <c r="O4991" i="3"/>
  <c r="O4988" i="3"/>
  <c r="O4985" i="3"/>
  <c r="O4992" i="3"/>
  <c r="O4989" i="3"/>
  <c r="O4986" i="3"/>
  <c r="O4990" i="3"/>
  <c r="O4987" i="3"/>
  <c r="Q3450" i="3"/>
  <c r="Q3447" i="3"/>
  <c r="Q3444" i="3"/>
  <c r="Q3448" i="3"/>
  <c r="Q3445" i="3"/>
  <c r="Q3449" i="3"/>
  <c r="Q3446" i="3"/>
  <c r="Q3443" i="3"/>
  <c r="O5460" i="3"/>
  <c r="O5455" i="3"/>
  <c r="O5450" i="3"/>
  <c r="O5458" i="3"/>
  <c r="O5453" i="3"/>
  <c r="O5456" i="3"/>
  <c r="O5451" i="3"/>
  <c r="O5459" i="3"/>
  <c r="O5457" i="3"/>
  <c r="O5452" i="3"/>
  <c r="O5449" i="3"/>
  <c r="O5454" i="3"/>
  <c r="P4473" i="3"/>
  <c r="Q4293" i="3"/>
  <c r="Q4292" i="3"/>
  <c r="N4871" i="3"/>
  <c r="N4868" i="3"/>
  <c r="N4865" i="3"/>
  <c r="N4869" i="3"/>
  <c r="N4866" i="3"/>
  <c r="N4870" i="3"/>
  <c r="N4867" i="3"/>
  <c r="M3966" i="3"/>
  <c r="M3963" i="3"/>
  <c r="M3960" i="3"/>
  <c r="M3967" i="3"/>
  <c r="M3964" i="3"/>
  <c r="M3961" i="3"/>
  <c r="M3965" i="3"/>
  <c r="M3962" i="3"/>
  <c r="Q3156" i="3"/>
  <c r="Q3153" i="3"/>
  <c r="Q3157" i="3"/>
  <c r="Q3154" i="3"/>
  <c r="Q3151" i="3"/>
  <c r="Q3155" i="3"/>
  <c r="Q3152" i="3"/>
  <c r="N3591" i="3"/>
  <c r="N3588" i="3"/>
  <c r="N3585" i="3"/>
  <c r="N3582" i="3"/>
  <c r="N3592" i="3"/>
  <c r="N3589" i="3"/>
  <c r="N3586" i="3"/>
  <c r="N3583" i="3"/>
  <c r="N3580" i="3"/>
  <c r="N3590" i="3"/>
  <c r="N3587" i="3"/>
  <c r="N3584" i="3"/>
  <c r="N3581" i="3"/>
  <c r="N3011" i="3"/>
  <c r="N3008" i="3"/>
  <c r="N3005" i="3"/>
  <c r="N3002" i="3"/>
  <c r="N3009" i="3"/>
  <c r="N3006" i="3"/>
  <c r="N3003" i="3"/>
  <c r="N3010" i="3"/>
  <c r="N3007" i="3"/>
  <c r="N3004" i="3"/>
  <c r="N3001" i="3"/>
  <c r="Q3886" i="3"/>
  <c r="Q3883" i="3"/>
  <c r="Q3880" i="3"/>
  <c r="Q3885" i="3"/>
  <c r="Q3882" i="3"/>
  <c r="Q3879" i="3"/>
  <c r="Q3884" i="3"/>
  <c r="Q3881" i="3"/>
  <c r="O2765" i="3"/>
  <c r="O2762" i="3"/>
  <c r="O2766" i="3"/>
  <c r="O2763" i="3"/>
  <c r="O2760" i="3"/>
  <c r="O2767" i="3"/>
  <c r="O2764" i="3"/>
  <c r="O2761" i="3"/>
  <c r="Q1658" i="3"/>
  <c r="Q1660" i="3"/>
  <c r="Q1657" i="3"/>
  <c r="Q1659" i="3"/>
  <c r="O4455" i="3"/>
  <c r="O4452" i="3"/>
  <c r="O4456" i="3"/>
  <c r="O4453" i="3"/>
  <c r="O4457" i="3"/>
  <c r="O4454" i="3"/>
  <c r="O3531" i="3"/>
  <c r="O3528" i="3"/>
  <c r="O3532" i="3"/>
  <c r="O3529" i="3"/>
  <c r="O3530" i="3"/>
  <c r="O3527" i="3"/>
  <c r="M2996" i="3"/>
  <c r="P3977" i="3"/>
  <c r="Q3240" i="3"/>
  <c r="Q3237" i="3"/>
  <c r="Q3234" i="3"/>
  <c r="Q3238" i="3"/>
  <c r="Q3235" i="3"/>
  <c r="Q3239" i="3"/>
  <c r="Q3236" i="3"/>
  <c r="Q3233" i="3"/>
  <c r="N2183" i="3"/>
  <c r="N2180" i="3"/>
  <c r="N2181" i="3"/>
  <c r="N2179" i="3"/>
  <c r="N2182" i="3"/>
  <c r="M3867" i="3"/>
  <c r="M3864" i="3"/>
  <c r="M3861" i="3"/>
  <c r="M3863" i="3"/>
  <c r="M3862" i="3"/>
  <c r="M3866" i="3"/>
  <c r="M3865" i="3"/>
  <c r="M3869" i="3"/>
  <c r="M3868" i="3"/>
  <c r="P3239" i="3"/>
  <c r="P3236" i="3"/>
  <c r="P3233" i="3"/>
  <c r="P3240" i="3"/>
  <c r="P3237" i="3"/>
  <c r="P3234" i="3"/>
  <c r="P3238" i="3"/>
  <c r="P3235" i="3"/>
  <c r="N3867" i="3"/>
  <c r="N3864" i="3"/>
  <c r="N3861" i="3"/>
  <c r="N3868" i="3"/>
  <c r="N3865" i="3"/>
  <c r="N3862" i="3"/>
  <c r="N3863" i="3"/>
  <c r="N3866" i="3"/>
  <c r="N3869" i="3"/>
  <c r="Q3066" i="3"/>
  <c r="Q3067" i="3"/>
  <c r="Q3065" i="3"/>
  <c r="Q4725" i="3"/>
  <c r="Q4722" i="3"/>
  <c r="Q4719" i="3"/>
  <c r="Q4716" i="3"/>
  <c r="Q4717" i="3"/>
  <c r="Q4723" i="3"/>
  <c r="Q4718" i="3"/>
  <c r="Q4721" i="3"/>
  <c r="Q4720" i="3"/>
  <c r="Q4724" i="3"/>
  <c r="O3116" i="3"/>
  <c r="O3113" i="3"/>
  <c r="O3110" i="3"/>
  <c r="O3107" i="3"/>
  <c r="O3117" i="3"/>
  <c r="O3114" i="3"/>
  <c r="O3111" i="3"/>
  <c r="O3108" i="3"/>
  <c r="O3118" i="3"/>
  <c r="O3115" i="3"/>
  <c r="O3112" i="3"/>
  <c r="O3109" i="3"/>
  <c r="N3484" i="3"/>
  <c r="N3485" i="3"/>
  <c r="M4229" i="3"/>
  <c r="M4226" i="3"/>
  <c r="M4223" i="3"/>
  <c r="M4220" i="3"/>
  <c r="M4217" i="3"/>
  <c r="M4230" i="3"/>
  <c r="M4227" i="3"/>
  <c r="M4224" i="3"/>
  <c r="M4221" i="3"/>
  <c r="M4218" i="3"/>
  <c r="M4215" i="3"/>
  <c r="M4216" i="3"/>
  <c r="M4231" i="3"/>
  <c r="M4228" i="3"/>
  <c r="M4225" i="3"/>
  <c r="M4219" i="3"/>
  <c r="M4222" i="3"/>
  <c r="O3900" i="3"/>
  <c r="O3897" i="3"/>
  <c r="O3894" i="3"/>
  <c r="O3891" i="3"/>
  <c r="O3888" i="3"/>
  <c r="O3901" i="3"/>
  <c r="O3898" i="3"/>
  <c r="O3895" i="3"/>
  <c r="O3892" i="3"/>
  <c r="O3889" i="3"/>
  <c r="O3896" i="3"/>
  <c r="O3899" i="3"/>
  <c r="O3887" i="3"/>
  <c r="O3902" i="3"/>
  <c r="O3890" i="3"/>
  <c r="O3893" i="3"/>
  <c r="N1829" i="3"/>
  <c r="N1826" i="3"/>
  <c r="N1830" i="3"/>
  <c r="N1827" i="3"/>
  <c r="N1831" i="3"/>
  <c r="N1828" i="3"/>
  <c r="N1825" i="3"/>
  <c r="N1379" i="3"/>
  <c r="N1376" i="3"/>
  <c r="N1380" i="3"/>
  <c r="N1377" i="3"/>
  <c r="N1374" i="3"/>
  <c r="N1378" i="3"/>
  <c r="N1375" i="3"/>
  <c r="O2114" i="3"/>
  <c r="O2111" i="3"/>
  <c r="O2108" i="3"/>
  <c r="O2105" i="3"/>
  <c r="O2102" i="3"/>
  <c r="O2115" i="3"/>
  <c r="O2112" i="3"/>
  <c r="O2109" i="3"/>
  <c r="O2106" i="3"/>
  <c r="O2103" i="3"/>
  <c r="O2100" i="3"/>
  <c r="O2116" i="3"/>
  <c r="O2113" i="3"/>
  <c r="O2110" i="3"/>
  <c r="O2107" i="3"/>
  <c r="O2104" i="3"/>
  <c r="O2101" i="3"/>
  <c r="M1314" i="3"/>
  <c r="M1311" i="3"/>
  <c r="M1308" i="3"/>
  <c r="M1305" i="3"/>
  <c r="M1315" i="3"/>
  <c r="M1312" i="3"/>
  <c r="M1309" i="3"/>
  <c r="M1306" i="3"/>
  <c r="M1303" i="3"/>
  <c r="M1313" i="3"/>
  <c r="M1310" i="3"/>
  <c r="M1307" i="3"/>
  <c r="M1304" i="3"/>
  <c r="N5514" i="3"/>
  <c r="N5509" i="3"/>
  <c r="N5512" i="3"/>
  <c r="N5510" i="3"/>
  <c r="N5508" i="3"/>
  <c r="N5511" i="3"/>
  <c r="N5513" i="3"/>
  <c r="N1412" i="3"/>
  <c r="N1409" i="3"/>
  <c r="N1410" i="3"/>
  <c r="N1408" i="3"/>
  <c r="N1411" i="3"/>
  <c r="Q2429" i="3"/>
  <c r="Q2432" i="3"/>
  <c r="Q2431" i="3"/>
  <c r="Q2430" i="3"/>
  <c r="Q2433" i="3"/>
  <c r="M555" i="3"/>
  <c r="M552" i="3"/>
  <c r="M549" i="3"/>
  <c r="M546" i="3"/>
  <c r="M543" i="3"/>
  <c r="M550" i="3"/>
  <c r="M548" i="3"/>
  <c r="M544" i="3"/>
  <c r="M542" i="3"/>
  <c r="M547" i="3"/>
  <c r="M557" i="3"/>
  <c r="M545" i="3"/>
  <c r="M553" i="3"/>
  <c r="M551" i="3"/>
  <c r="M556" i="3"/>
  <c r="M554" i="3"/>
  <c r="N617" i="3"/>
  <c r="O2099" i="3"/>
  <c r="O2096" i="3"/>
  <c r="O2097" i="3"/>
  <c r="O2098" i="3"/>
  <c r="O2095" i="3"/>
  <c r="N743" i="3"/>
  <c r="N742" i="3"/>
  <c r="N744" i="3"/>
  <c r="N741" i="3"/>
  <c r="N204" i="3"/>
  <c r="N201" i="3"/>
  <c r="N198" i="3"/>
  <c r="N195" i="3"/>
  <c r="N200" i="3"/>
  <c r="N197" i="3"/>
  <c r="N205" i="3"/>
  <c r="N202" i="3"/>
  <c r="N199" i="3"/>
  <c r="N196" i="3"/>
  <c r="N193" i="3"/>
  <c r="N194" i="3"/>
  <c r="N203" i="3"/>
  <c r="O664" i="3"/>
  <c r="O661" i="3"/>
  <c r="O665" i="3"/>
  <c r="O662" i="3"/>
  <c r="O666" i="3"/>
  <c r="O663" i="3"/>
  <c r="O6274" i="3"/>
  <c r="O6277" i="3"/>
  <c r="O6275" i="3"/>
  <c r="O6273" i="3"/>
  <c r="O6278" i="3"/>
  <c r="O6276" i="3"/>
  <c r="O3909" i="3"/>
  <c r="O3906" i="3"/>
  <c r="O3903" i="3"/>
  <c r="O3907" i="3"/>
  <c r="O3904" i="3"/>
  <c r="O3908" i="3"/>
  <c r="O3905" i="3"/>
  <c r="O979" i="3"/>
  <c r="O976" i="3"/>
  <c r="O973" i="3"/>
  <c r="O980" i="3"/>
  <c r="O977" i="3"/>
  <c r="O974" i="3"/>
  <c r="O975" i="3"/>
  <c r="O978" i="3"/>
  <c r="O3387" i="3"/>
  <c r="O3384" i="3"/>
  <c r="O3381" i="3"/>
  <c r="O3378" i="3"/>
  <c r="O3388" i="3"/>
  <c r="O3385" i="3"/>
  <c r="O3382" i="3"/>
  <c r="O3379" i="3"/>
  <c r="O3380" i="3"/>
  <c r="O3389" i="3"/>
  <c r="O3386" i="3"/>
  <c r="O3383" i="3"/>
  <c r="Q5985" i="3"/>
  <c r="Q5990" i="3"/>
  <c r="Q5992" i="3"/>
  <c r="Q5983" i="3"/>
  <c r="Q5988" i="3"/>
  <c r="Q5986" i="3"/>
  <c r="Q5984" i="3"/>
  <c r="Q5991" i="3"/>
  <c r="Q5989" i="3"/>
  <c r="Q5987" i="3"/>
  <c r="O209" i="3"/>
  <c r="O208" i="3"/>
  <c r="O206" i="3"/>
  <c r="O210" i="3"/>
  <c r="O207" i="3"/>
  <c r="P559" i="3"/>
  <c r="P558" i="3"/>
  <c r="M489" i="3"/>
  <c r="M486" i="3"/>
  <c r="M483" i="3"/>
  <c r="M487" i="3"/>
  <c r="M485" i="3"/>
  <c r="M481" i="3"/>
  <c r="M488" i="3"/>
  <c r="M484" i="3"/>
  <c r="M482" i="3"/>
  <c r="N12" i="3"/>
  <c r="N13" i="3"/>
  <c r="M336" i="3"/>
  <c r="M333" i="3"/>
  <c r="M337" i="3"/>
  <c r="M334" i="3"/>
  <c r="M338" i="3"/>
  <c r="M335" i="3"/>
  <c r="M332" i="3"/>
  <c r="O265" i="3"/>
  <c r="O262" i="3"/>
  <c r="O259" i="3"/>
  <c r="O260" i="3"/>
  <c r="O263" i="3"/>
  <c r="O266" i="3"/>
  <c r="O267" i="3"/>
  <c r="O264" i="3"/>
  <c r="O261" i="3"/>
  <c r="N327" i="3"/>
  <c r="N326" i="3"/>
  <c r="N328" i="3"/>
  <c r="N325" i="3"/>
  <c r="Q4587" i="3"/>
  <c r="Q4584" i="3"/>
  <c r="Q4581" i="3"/>
  <c r="Q4588" i="3"/>
  <c r="Q4585" i="3"/>
  <c r="Q4582" i="3"/>
  <c r="Q4583" i="3"/>
  <c r="Q4586" i="3"/>
  <c r="Q4580" i="3"/>
  <c r="O1318" i="3"/>
  <c r="O1316" i="3"/>
  <c r="O1317" i="3"/>
  <c r="Q616" i="3"/>
  <c r="Q613" i="3"/>
  <c r="Q615" i="3"/>
  <c r="Q612" i="3"/>
  <c r="Q611" i="3"/>
  <c r="Q614" i="3"/>
  <c r="O829" i="3"/>
  <c r="O826" i="3"/>
  <c r="O827" i="3"/>
  <c r="O824" i="3"/>
  <c r="O828" i="3"/>
  <c r="O825" i="3"/>
  <c r="Q109" i="3"/>
  <c r="Q106" i="3"/>
  <c r="Q103" i="3"/>
  <c r="Q100" i="3"/>
  <c r="Q107" i="3"/>
  <c r="Q104" i="3"/>
  <c r="Q101" i="3"/>
  <c r="Q108" i="3"/>
  <c r="Q105" i="3"/>
  <c r="Q102" i="3"/>
  <c r="O5604" i="3"/>
  <c r="O5599" i="3"/>
  <c r="O5600" i="3"/>
  <c r="O5603" i="3"/>
  <c r="O5601" i="3"/>
  <c r="O5605" i="3"/>
  <c r="O5602" i="3"/>
  <c r="O5598" i="3"/>
  <c r="N6094" i="3"/>
  <c r="N6095" i="3"/>
  <c r="N6093" i="3"/>
  <c r="Q598" i="3"/>
  <c r="Q600" i="3"/>
  <c r="Q597" i="3"/>
  <c r="Q599" i="3"/>
  <c r="O2504" i="3"/>
  <c r="O2505" i="3"/>
  <c r="N4365" i="3"/>
  <c r="N4362" i="3"/>
  <c r="N4366" i="3"/>
  <c r="N4364" i="3"/>
  <c r="N4363" i="3"/>
  <c r="N4367" i="3"/>
  <c r="N4361" i="3"/>
  <c r="N4955" i="3"/>
  <c r="N4952" i="3"/>
  <c r="N4956" i="3"/>
  <c r="N4953" i="3"/>
  <c r="N4954" i="3"/>
  <c r="N4951" i="3"/>
  <c r="Q4713" i="3"/>
  <c r="Q4710" i="3"/>
  <c r="Q4715" i="3"/>
  <c r="Q4707" i="3"/>
  <c r="Q4712" i="3"/>
  <c r="Q4714" i="3"/>
  <c r="Q4708" i="3"/>
  <c r="Q4705" i="3"/>
  <c r="Q4711" i="3"/>
  <c r="Q4709" i="3"/>
  <c r="Q4706" i="3"/>
  <c r="Q322" i="3"/>
  <c r="Q323" i="3"/>
  <c r="Q320" i="3"/>
  <c r="Q324" i="3"/>
  <c r="Q321" i="3"/>
  <c r="Q2697" i="3"/>
  <c r="Q2694" i="3"/>
  <c r="Q2691" i="3"/>
  <c r="Q2688" i="3"/>
  <c r="Q2698" i="3"/>
  <c r="Q2695" i="3"/>
  <c r="Q2692" i="3"/>
  <c r="Q2689" i="3"/>
  <c r="Q2699" i="3"/>
  <c r="Q2696" i="3"/>
  <c r="Q2693" i="3"/>
  <c r="Q2690" i="3"/>
  <c r="Q4896" i="3"/>
  <c r="Q4893" i="3"/>
  <c r="Q4890" i="3"/>
  <c r="Q4887" i="3"/>
  <c r="Q4884" i="3"/>
  <c r="Q4892" i="3"/>
  <c r="Q4886" i="3"/>
  <c r="Q4897" i="3"/>
  <c r="Q4891" i="3"/>
  <c r="Q4885" i="3"/>
  <c r="Q4895" i="3"/>
  <c r="Q4889" i="3"/>
  <c r="Q4894" i="3"/>
  <c r="Q4888" i="3"/>
  <c r="P1330" i="3"/>
  <c r="P1327" i="3"/>
  <c r="P1328" i="3"/>
  <c r="P1329" i="3"/>
  <c r="P1326" i="3"/>
  <c r="M5141" i="3"/>
  <c r="M5139" i="3"/>
  <c r="M5142" i="3"/>
  <c r="M5143" i="3"/>
  <c r="M5140" i="3"/>
  <c r="O374" i="3"/>
  <c r="O377" i="3"/>
  <c r="O371" i="3"/>
  <c r="O376" i="3"/>
  <c r="O373" i="3"/>
  <c r="O370" i="3"/>
  <c r="O368" i="3"/>
  <c r="O375" i="3"/>
  <c r="O372" i="3"/>
  <c r="O369" i="3"/>
  <c r="O6670" i="3"/>
  <c r="O6673" i="3"/>
  <c r="O6671" i="3"/>
  <c r="O6668" i="3"/>
  <c r="O6667" i="3"/>
  <c r="Q4629" i="3"/>
  <c r="Q4626" i="3"/>
  <c r="Q4630" i="3"/>
  <c r="Q4627" i="3"/>
  <c r="Q4631" i="3"/>
  <c r="Q4628" i="3"/>
  <c r="M471" i="3"/>
  <c r="M472" i="3"/>
  <c r="M473" i="3"/>
  <c r="M4967" i="3"/>
  <c r="M4964" i="3"/>
  <c r="M4963" i="3"/>
  <c r="M4965" i="3"/>
  <c r="M4962" i="3"/>
  <c r="M4966" i="3"/>
  <c r="M2092" i="3"/>
  <c r="M2089" i="3"/>
  <c r="M2086" i="3"/>
  <c r="M2093" i="3"/>
  <c r="M2090" i="3"/>
  <c r="M2087" i="3"/>
  <c r="M2084" i="3"/>
  <c r="M2094" i="3"/>
  <c r="M2091" i="3"/>
  <c r="M2088" i="3"/>
  <c r="M2085" i="3"/>
  <c r="M3254" i="3"/>
  <c r="M3255" i="3"/>
  <c r="M3253" i="3"/>
  <c r="M6567" i="3"/>
  <c r="O6442" i="3"/>
  <c r="N6501" i="3"/>
  <c r="O6658" i="3"/>
  <c r="M4304" i="3"/>
  <c r="M4301" i="3"/>
  <c r="M4298" i="3"/>
  <c r="M4295" i="3"/>
  <c r="M4302" i="3"/>
  <c r="M4299" i="3"/>
  <c r="M4296" i="3"/>
  <c r="M4303" i="3"/>
  <c r="M4297" i="3"/>
  <c r="M4300" i="3"/>
  <c r="N2324" i="3"/>
  <c r="N2322" i="3"/>
  <c r="N2323" i="3"/>
  <c r="M750" i="3"/>
  <c r="M747" i="3"/>
  <c r="M748" i="3"/>
  <c r="M745" i="3"/>
  <c r="M749" i="3"/>
  <c r="M746" i="3"/>
  <c r="M5835" i="3"/>
  <c r="M5830" i="3"/>
  <c r="M5825" i="3"/>
  <c r="M5833" i="3"/>
  <c r="M5828" i="3"/>
  <c r="M5831" i="3"/>
  <c r="M5826" i="3"/>
  <c r="M5834" i="3"/>
  <c r="M5832" i="3"/>
  <c r="M5827" i="3"/>
  <c r="M5829" i="3"/>
  <c r="N5375" i="3"/>
  <c r="N5378" i="3"/>
  <c r="N5373" i="3"/>
  <c r="N5376" i="3"/>
  <c r="N5374" i="3"/>
  <c r="N5372" i="3"/>
  <c r="N5377" i="3"/>
  <c r="M4433" i="3"/>
  <c r="M4434" i="3"/>
  <c r="M4664" i="3"/>
  <c r="M4661" i="3"/>
  <c r="M4658" i="3"/>
  <c r="M4655" i="3"/>
  <c r="M4652" i="3"/>
  <c r="M4665" i="3"/>
  <c r="M4662" i="3"/>
  <c r="M4659" i="3"/>
  <c r="M4656" i="3"/>
  <c r="M4653" i="3"/>
  <c r="M4650" i="3"/>
  <c r="M4666" i="3"/>
  <c r="M4660" i="3"/>
  <c r="M4654" i="3"/>
  <c r="M4663" i="3"/>
  <c r="M4657" i="3"/>
  <c r="M4651" i="3"/>
  <c r="O5015" i="3"/>
  <c r="O5012" i="3"/>
  <c r="O5009" i="3"/>
  <c r="O5013" i="3"/>
  <c r="O5010" i="3"/>
  <c r="O5014" i="3"/>
  <c r="O5011" i="3"/>
  <c r="N3356" i="3"/>
  <c r="N3353" i="3"/>
  <c r="N3354" i="3"/>
  <c r="N3351" i="3"/>
  <c r="N3355" i="3"/>
  <c r="N3352" i="3"/>
  <c r="N6239" i="3"/>
  <c r="N6240" i="3"/>
  <c r="N6235" i="3"/>
  <c r="N6248" i="3"/>
  <c r="N6242" i="3"/>
  <c r="N6236" i="3"/>
  <c r="N6234" i="3"/>
  <c r="N6249" i="3"/>
  <c r="N6247" i="3"/>
  <c r="N6245" i="3"/>
  <c r="N6243" i="3"/>
  <c r="N6241" i="3"/>
  <c r="N6237" i="3"/>
  <c r="N6233" i="3"/>
  <c r="N6250" i="3"/>
  <c r="N6244" i="3"/>
  <c r="N6246" i="3"/>
  <c r="N6238" i="3"/>
  <c r="M6122" i="3"/>
  <c r="M6125" i="3"/>
  <c r="M6123" i="3"/>
  <c r="M6126" i="3"/>
  <c r="M6121" i="3"/>
  <c r="M6124" i="3"/>
  <c r="M6127" i="3"/>
  <c r="N4961" i="3"/>
  <c r="N4958" i="3"/>
  <c r="N4959" i="3"/>
  <c r="N4960" i="3"/>
  <c r="N4957" i="3"/>
  <c r="N731" i="3"/>
  <c r="N728" i="3"/>
  <c r="N727" i="3"/>
  <c r="N726" i="3"/>
  <c r="N730" i="3"/>
  <c r="N729" i="3"/>
  <c r="N3784" i="3"/>
  <c r="N3785" i="3"/>
  <c r="N3782" i="3"/>
  <c r="N3783" i="3"/>
  <c r="N6004" i="3"/>
  <c r="N6005" i="3"/>
  <c r="N6007" i="3"/>
  <c r="N6003" i="3"/>
  <c r="N6006" i="3"/>
  <c r="Q4698" i="3"/>
  <c r="Q4695" i="3"/>
  <c r="Q4692" i="3"/>
  <c r="Q4689" i="3"/>
  <c r="Q4699" i="3"/>
  <c r="Q4696" i="3"/>
  <c r="Q4693" i="3"/>
  <c r="Q4690" i="3"/>
  <c r="Q4691" i="3"/>
  <c r="Q4697" i="3"/>
  <c r="Q4694" i="3"/>
  <c r="Q4688" i="3"/>
  <c r="N4862" i="3"/>
  <c r="N4863" i="3"/>
  <c r="N4864" i="3"/>
  <c r="S5216" i="3"/>
  <c r="M5216" i="3"/>
  <c r="Q4071" i="3"/>
  <c r="Q4068" i="3"/>
  <c r="Q4066" i="3"/>
  <c r="Q4070" i="3"/>
  <c r="Q4069" i="3"/>
  <c r="Q4067" i="3"/>
  <c r="Q5373" i="3"/>
  <c r="Q5376" i="3"/>
  <c r="Q5374" i="3"/>
  <c r="Q5377" i="3"/>
  <c r="Q5372" i="3"/>
  <c r="Q5378" i="3"/>
  <c r="Q5375" i="3"/>
  <c r="N3266" i="3"/>
  <c r="N3263" i="3"/>
  <c r="N3267" i="3"/>
  <c r="N3264" i="3"/>
  <c r="N3265" i="3"/>
  <c r="N3262" i="3"/>
  <c r="M5173" i="3"/>
  <c r="M5172" i="3"/>
  <c r="M5171" i="3"/>
  <c r="M4724" i="3"/>
  <c r="M4721" i="3"/>
  <c r="M4718" i="3"/>
  <c r="M4723" i="3"/>
  <c r="M4720" i="3"/>
  <c r="M4725" i="3"/>
  <c r="M4722" i="3"/>
  <c r="M4717" i="3"/>
  <c r="M4719" i="3"/>
  <c r="M4716" i="3"/>
  <c r="P3420" i="3"/>
  <c r="P3417" i="3"/>
  <c r="P3414" i="3"/>
  <c r="P3421" i="3"/>
  <c r="P3418" i="3"/>
  <c r="P3415" i="3"/>
  <c r="P3412" i="3"/>
  <c r="P3413" i="3"/>
  <c r="P3416" i="3"/>
  <c r="P3419" i="3"/>
  <c r="P3422" i="3"/>
  <c r="M1410" i="3"/>
  <c r="M1411" i="3"/>
  <c r="M1408" i="3"/>
  <c r="M1412" i="3"/>
  <c r="M1409" i="3"/>
  <c r="M6068" i="3"/>
  <c r="M6071" i="3"/>
  <c r="M6066" i="3"/>
  <c r="M6069" i="3"/>
  <c r="M6070" i="3"/>
  <c r="M6072" i="3"/>
  <c r="M6067" i="3"/>
  <c r="M2323" i="3"/>
  <c r="M2324" i="3"/>
  <c r="M2322" i="3"/>
  <c r="N5946" i="3"/>
  <c r="N5944" i="3"/>
  <c r="N5947" i="3"/>
  <c r="N5945" i="3"/>
  <c r="Q6126" i="3"/>
  <c r="Q6121" i="3"/>
  <c r="Q6124" i="3"/>
  <c r="Q6125" i="3"/>
  <c r="Q6127" i="3"/>
  <c r="Q6123" i="3"/>
  <c r="Q6122" i="3"/>
  <c r="N6174" i="3"/>
  <c r="N6177" i="3"/>
  <c r="N6172" i="3"/>
  <c r="N6175" i="3"/>
  <c r="N6176" i="3"/>
  <c r="N6179" i="3"/>
  <c r="N6178" i="3"/>
  <c r="N6173" i="3"/>
  <c r="Q4863" i="3"/>
  <c r="Q4862" i="3"/>
  <c r="Q4864" i="3"/>
  <c r="P4134" i="3"/>
  <c r="P4136" i="3"/>
  <c r="N4293" i="3"/>
  <c r="N4292" i="3"/>
  <c r="O4871" i="3"/>
  <c r="O4868" i="3"/>
  <c r="O4865" i="3"/>
  <c r="O4869" i="3"/>
  <c r="O4866" i="3"/>
  <c r="O4870" i="3"/>
  <c r="O4867" i="3"/>
  <c r="Q3967" i="3"/>
  <c r="Q3964" i="3"/>
  <c r="Q3961" i="3"/>
  <c r="Q3966" i="3"/>
  <c r="Q3963" i="3"/>
  <c r="Q3960" i="3"/>
  <c r="Q3965" i="3"/>
  <c r="Q3962" i="3"/>
  <c r="M3957" i="3"/>
  <c r="M3954" i="3"/>
  <c r="M3958" i="3"/>
  <c r="M3953" i="3"/>
  <c r="M3956" i="3"/>
  <c r="M3955" i="3"/>
  <c r="M3959" i="3"/>
  <c r="Q3102" i="3"/>
  <c r="Q3099" i="3"/>
  <c r="Q3096" i="3"/>
  <c r="Q3093" i="3"/>
  <c r="Q3090" i="3"/>
  <c r="Q3100" i="3"/>
  <c r="Q3097" i="3"/>
  <c r="Q3094" i="3"/>
  <c r="Q3091" i="3"/>
  <c r="Q3101" i="3"/>
  <c r="Q3098" i="3"/>
  <c r="Q3095" i="3"/>
  <c r="Q3092" i="3"/>
  <c r="O6071" i="3"/>
  <c r="O6069" i="3"/>
  <c r="O6072" i="3"/>
  <c r="O6067" i="3"/>
  <c r="O6066" i="3"/>
  <c r="O6070" i="3"/>
  <c r="O6068" i="3"/>
  <c r="O5797" i="3"/>
  <c r="O5792" i="3"/>
  <c r="O5787" i="3"/>
  <c r="O5795" i="3"/>
  <c r="O5790" i="3"/>
  <c r="O5793" i="3"/>
  <c r="O5788" i="3"/>
  <c r="O5794" i="3"/>
  <c r="O5791" i="3"/>
  <c r="O5796" i="3"/>
  <c r="O5789" i="3"/>
  <c r="Q5404" i="3"/>
  <c r="Q5402" i="3"/>
  <c r="Q5405" i="3"/>
  <c r="Q5406" i="3"/>
  <c r="Q5403" i="3"/>
  <c r="O2324" i="3"/>
  <c r="O2322" i="3"/>
  <c r="O2323" i="3"/>
  <c r="P223" i="3"/>
  <c r="P220" i="3"/>
  <c r="P221" i="3"/>
  <c r="P218" i="3"/>
  <c r="P222" i="3"/>
  <c r="P219" i="3"/>
  <c r="N5748" i="3"/>
  <c r="N5743" i="3"/>
  <c r="N5746" i="3"/>
  <c r="N5741" i="3"/>
  <c r="N5749" i="3"/>
  <c r="N5744" i="3"/>
  <c r="N5742" i="3"/>
  <c r="N5747" i="3"/>
  <c r="N5745" i="3"/>
  <c r="M5403" i="3"/>
  <c r="M5406" i="3"/>
  <c r="M5404" i="3"/>
  <c r="M5402" i="3"/>
  <c r="M5405" i="3"/>
  <c r="N1682" i="3"/>
  <c r="N1679" i="3"/>
  <c r="N1683" i="3"/>
  <c r="N1680" i="3"/>
  <c r="N1677" i="3"/>
  <c r="N1678" i="3"/>
  <c r="N1681" i="3"/>
  <c r="N1684" i="3"/>
  <c r="O3495" i="3"/>
  <c r="O3492" i="3"/>
  <c r="O3496" i="3"/>
  <c r="O3493" i="3"/>
  <c r="O3490" i="3"/>
  <c r="O3497" i="3"/>
  <c r="O3494" i="3"/>
  <c r="O3491" i="3"/>
  <c r="M3257" i="3"/>
  <c r="M3256" i="3"/>
  <c r="O4919" i="3"/>
  <c r="O4916" i="3"/>
  <c r="O4913" i="3"/>
  <c r="O4910" i="3"/>
  <c r="O4907" i="3"/>
  <c r="O4920" i="3"/>
  <c r="O4917" i="3"/>
  <c r="O4914" i="3"/>
  <c r="O4911" i="3"/>
  <c r="O4908" i="3"/>
  <c r="O4905" i="3"/>
  <c r="O4921" i="3"/>
  <c r="O4918" i="3"/>
  <c r="O4915" i="3"/>
  <c r="O4912" i="3"/>
  <c r="O4909" i="3"/>
  <c r="O4906" i="3"/>
  <c r="M6281" i="3"/>
  <c r="M6283" i="3"/>
  <c r="M6284" i="3"/>
  <c r="M6282" i="3"/>
  <c r="P2897" i="3"/>
  <c r="P2895" i="3"/>
  <c r="P2896" i="3"/>
  <c r="Q4359" i="3"/>
  <c r="Q4356" i="3"/>
  <c r="Q4353" i="3"/>
  <c r="Q4360" i="3"/>
  <c r="Q4357" i="3"/>
  <c r="Q4354" i="3"/>
  <c r="Q4355" i="3"/>
  <c r="Q4358" i="3"/>
  <c r="M6312" i="3"/>
  <c r="M6313" i="3"/>
  <c r="M6311" i="3"/>
  <c r="M6309" i="3"/>
  <c r="M6310" i="3"/>
  <c r="N6002" i="3"/>
  <c r="N6000" i="3"/>
  <c r="N5998" i="3"/>
  <c r="N5996" i="3"/>
  <c r="N5994" i="3"/>
  <c r="N6001" i="3"/>
  <c r="N5999" i="3"/>
  <c r="N5997" i="3"/>
  <c r="N5993" i="3"/>
  <c r="N5995" i="3"/>
  <c r="Q6384" i="3"/>
  <c r="Q6385" i="3"/>
  <c r="Q6383" i="3"/>
  <c r="Q6387" i="3"/>
  <c r="Q6380" i="3"/>
  <c r="Q6382" i="3"/>
  <c r="Q6386" i="3"/>
  <c r="Q6381" i="3"/>
  <c r="Q3603" i="3"/>
  <c r="Q3600" i="3"/>
  <c r="Q3604" i="3"/>
  <c r="Q3601" i="3"/>
  <c r="Q3605" i="3"/>
  <c r="Q3602" i="3"/>
  <c r="M5619" i="3"/>
  <c r="M5622" i="3"/>
  <c r="M5620" i="3"/>
  <c r="M5624" i="3"/>
  <c r="M5623" i="3"/>
  <c r="M5621" i="3"/>
  <c r="M5625" i="3"/>
  <c r="N4389" i="3"/>
  <c r="N4386" i="3"/>
  <c r="N4384" i="3"/>
  <c r="N4388" i="3"/>
  <c r="N4387" i="3"/>
  <c r="N4385" i="3"/>
  <c r="Q5908" i="3"/>
  <c r="Q5903" i="3"/>
  <c r="Q5906" i="3"/>
  <c r="Q5901" i="3"/>
  <c r="Q5909" i="3"/>
  <c r="Q5904" i="3"/>
  <c r="Q5899" i="3"/>
  <c r="Q5902" i="3"/>
  <c r="Q5905" i="3"/>
  <c r="Q5900" i="3"/>
  <c r="Q5907" i="3"/>
  <c r="M6140" i="3"/>
  <c r="M6138" i="3"/>
  <c r="M6141" i="3"/>
  <c r="M6136" i="3"/>
  <c r="M6139" i="3"/>
  <c r="M6137" i="3"/>
  <c r="N5936" i="3"/>
  <c r="N5937" i="3"/>
  <c r="N5935" i="3"/>
  <c r="M5429" i="3"/>
  <c r="M5424" i="3"/>
  <c r="M5427" i="3"/>
  <c r="M5425" i="3"/>
  <c r="M5423" i="3"/>
  <c r="M5426" i="3"/>
  <c r="M5428" i="3"/>
  <c r="M6345" i="3"/>
  <c r="M6343" i="3"/>
  <c r="M6342" i="3"/>
  <c r="M6344" i="3"/>
  <c r="M6349" i="3"/>
  <c r="M6346" i="3"/>
  <c r="M6348" i="3"/>
  <c r="M6347" i="3"/>
  <c r="P5342" i="3"/>
  <c r="P5340" i="3"/>
  <c r="P5343" i="3"/>
  <c r="P5339" i="3"/>
  <c r="N6536" i="3"/>
  <c r="N6535" i="3"/>
  <c r="N6534" i="3"/>
  <c r="N6532" i="3"/>
  <c r="O4194" i="3"/>
  <c r="O4191" i="3"/>
  <c r="O4188" i="3"/>
  <c r="O4185" i="3"/>
  <c r="O4182" i="3"/>
  <c r="O4192" i="3"/>
  <c r="O4189" i="3"/>
  <c r="O4186" i="3"/>
  <c r="O4183" i="3"/>
  <c r="O4193" i="3"/>
  <c r="O4184" i="3"/>
  <c r="O4190" i="3"/>
  <c r="O4181" i="3"/>
  <c r="O4187" i="3"/>
  <c r="O5887" i="3"/>
  <c r="O5888" i="3"/>
  <c r="O5886" i="3"/>
  <c r="N5573" i="3"/>
  <c r="N5581" i="3"/>
  <c r="N5576" i="3"/>
  <c r="N5571" i="3"/>
  <c r="N5579" i="3"/>
  <c r="N5574" i="3"/>
  <c r="N5577" i="3"/>
  <c r="N5572" i="3"/>
  <c r="N5580" i="3"/>
  <c r="N5575" i="3"/>
  <c r="N5570" i="3"/>
  <c r="N5578" i="3"/>
  <c r="O6500" i="3"/>
  <c r="O6493" i="3"/>
  <c r="O6499" i="3"/>
  <c r="O6494" i="3"/>
  <c r="O6497" i="3"/>
  <c r="M4730" i="3"/>
  <c r="M4727" i="3"/>
  <c r="M4728" i="3"/>
  <c r="M4726" i="3"/>
  <c r="M4731" i="3"/>
  <c r="M4729" i="3"/>
  <c r="M4070" i="3"/>
  <c r="M4067" i="3"/>
  <c r="M4069" i="3"/>
  <c r="M4071" i="3"/>
  <c r="M4066" i="3"/>
  <c r="M4068" i="3"/>
  <c r="P5039" i="3"/>
  <c r="P5036" i="3"/>
  <c r="P5033" i="3"/>
  <c r="P5030" i="3"/>
  <c r="P5037" i="3"/>
  <c r="P5034" i="3"/>
  <c r="P5031" i="3"/>
  <c r="P5038" i="3"/>
  <c r="P5029" i="3"/>
  <c r="P5035" i="3"/>
  <c r="P5032" i="3"/>
  <c r="Q3913" i="3"/>
  <c r="Q3914" i="3"/>
  <c r="Q3911" i="3"/>
  <c r="Q3912" i="3"/>
  <c r="N4991" i="3"/>
  <c r="N4988" i="3"/>
  <c r="N4985" i="3"/>
  <c r="N4992" i="3"/>
  <c r="N4989" i="3"/>
  <c r="N4986" i="3"/>
  <c r="N4990" i="3"/>
  <c r="N4987" i="3"/>
  <c r="O5262" i="3"/>
  <c r="O5265" i="3"/>
  <c r="O5260" i="3"/>
  <c r="O5263" i="3"/>
  <c r="O5266" i="3"/>
  <c r="O5261" i="3"/>
  <c r="O5264" i="3"/>
  <c r="O5259" i="3"/>
  <c r="O5267" i="3"/>
  <c r="Q4869" i="3"/>
  <c r="Q4866" i="3"/>
  <c r="Q4867" i="3"/>
  <c r="Q4871" i="3"/>
  <c r="Q4870" i="3"/>
  <c r="Q4865" i="3"/>
  <c r="Q4868" i="3"/>
  <c r="M4530" i="3"/>
  <c r="M4531" i="3"/>
  <c r="O3155" i="3"/>
  <c r="O3152" i="3"/>
  <c r="O3156" i="3"/>
  <c r="O3153" i="3"/>
  <c r="O3157" i="3"/>
  <c r="O3154" i="3"/>
  <c r="O3151" i="3"/>
  <c r="P3591" i="3"/>
  <c r="P3588" i="3"/>
  <c r="P3585" i="3"/>
  <c r="P3582" i="3"/>
  <c r="P3592" i="3"/>
  <c r="P3589" i="3"/>
  <c r="P3586" i="3"/>
  <c r="P3583" i="3"/>
  <c r="P3580" i="3"/>
  <c r="P3590" i="3"/>
  <c r="P3587" i="3"/>
  <c r="P3584" i="3"/>
  <c r="P3581" i="3"/>
  <c r="O3011" i="3"/>
  <c r="O3008" i="3"/>
  <c r="O3005" i="3"/>
  <c r="O3002" i="3"/>
  <c r="O3009" i="3"/>
  <c r="O3006" i="3"/>
  <c r="O3003" i="3"/>
  <c r="O3010" i="3"/>
  <c r="O3007" i="3"/>
  <c r="O3004" i="3"/>
  <c r="O3001" i="3"/>
  <c r="Q3958" i="3"/>
  <c r="Q3955" i="3"/>
  <c r="Q3953" i="3"/>
  <c r="Q3957" i="3"/>
  <c r="Q3956" i="3"/>
  <c r="Q3959" i="3"/>
  <c r="Q3954" i="3"/>
  <c r="P2483" i="3"/>
  <c r="P2481" i="3"/>
  <c r="P2482" i="3"/>
  <c r="O3885" i="3"/>
  <c r="O3882" i="3"/>
  <c r="O3879" i="3"/>
  <c r="O3886" i="3"/>
  <c r="O3883" i="3"/>
  <c r="O3880" i="3"/>
  <c r="O3884" i="3"/>
  <c r="O3881" i="3"/>
  <c r="N2618" i="3"/>
  <c r="N2615" i="3"/>
  <c r="N2612" i="3"/>
  <c r="N2616" i="3"/>
  <c r="N2613" i="3"/>
  <c r="N2617" i="3"/>
  <c r="N2614" i="3"/>
  <c r="N4455" i="3"/>
  <c r="N4452" i="3"/>
  <c r="N4454" i="3"/>
  <c r="N4453" i="3"/>
  <c r="N4457" i="3"/>
  <c r="N4456" i="3"/>
  <c r="P3530" i="3"/>
  <c r="P3527" i="3"/>
  <c r="Q2913" i="3"/>
  <c r="Q2910" i="3"/>
  <c r="Q2907" i="3"/>
  <c r="Q2904" i="3"/>
  <c r="Q2901" i="3"/>
  <c r="Q2898" i="3"/>
  <c r="Q2914" i="3"/>
  <c r="Q2911" i="3"/>
  <c r="Q2908" i="3"/>
  <c r="Q2905" i="3"/>
  <c r="Q2902" i="3"/>
  <c r="Q2899" i="3"/>
  <c r="Q2912" i="3"/>
  <c r="Q2909" i="3"/>
  <c r="Q2906" i="3"/>
  <c r="Q2903" i="3"/>
  <c r="Q2900" i="3"/>
  <c r="P2005" i="3"/>
  <c r="Q3982" i="3"/>
  <c r="Q3979" i="3"/>
  <c r="Q3976" i="3"/>
  <c r="Q3973" i="3"/>
  <c r="Q3984" i="3"/>
  <c r="Q3975" i="3"/>
  <c r="Q3983" i="3"/>
  <c r="Q3974" i="3"/>
  <c r="Q3978" i="3"/>
  <c r="Q3977" i="3"/>
  <c r="Q3981" i="3"/>
  <c r="Q3980" i="3"/>
  <c r="M3131" i="3"/>
  <c r="M3128" i="3"/>
  <c r="M3132" i="3"/>
  <c r="M3129" i="3"/>
  <c r="M3126" i="3"/>
  <c r="M3133" i="3"/>
  <c r="M3130" i="3"/>
  <c r="M3127" i="3"/>
  <c r="O2006" i="3"/>
  <c r="O2007" i="3"/>
  <c r="O2008" i="3"/>
  <c r="O2005" i="3"/>
  <c r="M3813" i="3"/>
  <c r="M3810" i="3"/>
  <c r="M3807" i="3"/>
  <c r="M3804" i="3"/>
  <c r="M3801" i="3"/>
  <c r="M3798" i="3"/>
  <c r="M3795" i="3"/>
  <c r="M3796" i="3"/>
  <c r="M3809" i="3"/>
  <c r="M3811" i="3"/>
  <c r="M3793" i="3"/>
  <c r="M3806" i="3"/>
  <c r="M3808" i="3"/>
  <c r="M3803" i="3"/>
  <c r="M3805" i="3"/>
  <c r="M3800" i="3"/>
  <c r="M3802" i="3"/>
  <c r="M3797" i="3"/>
  <c r="M3799" i="3"/>
  <c r="M3812" i="3"/>
  <c r="M3794" i="3"/>
  <c r="N3131" i="3"/>
  <c r="N3128" i="3"/>
  <c r="N3132" i="3"/>
  <c r="N3129" i="3"/>
  <c r="N3126" i="3"/>
  <c r="N3133" i="3"/>
  <c r="N3130" i="3"/>
  <c r="N3127" i="3"/>
  <c r="N4883" i="3"/>
  <c r="N4880" i="3"/>
  <c r="N4877" i="3"/>
  <c r="N4881" i="3"/>
  <c r="N4878" i="3"/>
  <c r="N4882" i="3"/>
  <c r="N4879" i="3"/>
  <c r="N4876" i="3"/>
  <c r="Q3868" i="3"/>
  <c r="Q3865" i="3"/>
  <c r="Q3862" i="3"/>
  <c r="Q3866" i="3"/>
  <c r="Q3869" i="3"/>
  <c r="Q3861" i="3"/>
  <c r="Q3864" i="3"/>
  <c r="Q3863" i="3"/>
  <c r="Q3867" i="3"/>
  <c r="O3065" i="3"/>
  <c r="O3066" i="3"/>
  <c r="O3067" i="3"/>
  <c r="Q3484" i="3"/>
  <c r="Q3485" i="3"/>
  <c r="N4230" i="3"/>
  <c r="N4227" i="3"/>
  <c r="N4224" i="3"/>
  <c r="N4221" i="3"/>
  <c r="N4218" i="3"/>
  <c r="N4215" i="3"/>
  <c r="N4229" i="3"/>
  <c r="N4231" i="3"/>
  <c r="N4226" i="3"/>
  <c r="N4228" i="3"/>
  <c r="N4223" i="3"/>
  <c r="N4225" i="3"/>
  <c r="N4220" i="3"/>
  <c r="N4219" i="3"/>
  <c r="N4216" i="3"/>
  <c r="N4222" i="3"/>
  <c r="N4217" i="3"/>
  <c r="Q3231" i="3"/>
  <c r="Q3228" i="3"/>
  <c r="Q3225" i="3"/>
  <c r="Q3222" i="3"/>
  <c r="Q3219" i="3"/>
  <c r="Q3216" i="3"/>
  <c r="Q3232" i="3"/>
  <c r="Q3229" i="3"/>
  <c r="Q3226" i="3"/>
  <c r="Q3223" i="3"/>
  <c r="Q3220" i="3"/>
  <c r="Q3217" i="3"/>
  <c r="Q3230" i="3"/>
  <c r="Q3227" i="3"/>
  <c r="Q3224" i="3"/>
  <c r="Q3221" i="3"/>
  <c r="Q3218" i="3"/>
  <c r="P3891" i="3"/>
  <c r="P3896" i="3"/>
  <c r="O1514" i="3"/>
  <c r="O1511" i="3"/>
  <c r="O1508" i="3"/>
  <c r="O1512" i="3"/>
  <c r="O1509" i="3"/>
  <c r="O1507" i="3"/>
  <c r="O1510" i="3"/>
  <c r="O1513" i="3"/>
  <c r="Q1378" i="3"/>
  <c r="Q1375" i="3"/>
  <c r="Q1379" i="3"/>
  <c r="Q1376" i="3"/>
  <c r="Q1380" i="3"/>
  <c r="Q1377" i="3"/>
  <c r="Q1374" i="3"/>
  <c r="S2981" i="3"/>
  <c r="Q1315" i="3"/>
  <c r="Q1312" i="3"/>
  <c r="Q1309" i="3"/>
  <c r="Q1306" i="3"/>
  <c r="Q1303" i="3"/>
  <c r="Q1313" i="3"/>
  <c r="Q1310" i="3"/>
  <c r="Q1307" i="3"/>
  <c r="Q1304" i="3"/>
  <c r="Q1314" i="3"/>
  <c r="Q1311" i="3"/>
  <c r="Q1308" i="3"/>
  <c r="Q1305" i="3"/>
  <c r="Q463" i="3"/>
  <c r="Q460" i="3"/>
  <c r="Q464" i="3"/>
  <c r="Q461" i="3"/>
  <c r="Q462" i="3"/>
  <c r="Q459" i="3"/>
  <c r="Q1411" i="3"/>
  <c r="Q1408" i="3"/>
  <c r="Q1412" i="3"/>
  <c r="Q1409" i="3"/>
  <c r="Q1410" i="3"/>
  <c r="P2432" i="3"/>
  <c r="M1275" i="3"/>
  <c r="M1272" i="3"/>
  <c r="M1276" i="3"/>
  <c r="M1273" i="3"/>
  <c r="M1270" i="3"/>
  <c r="M1277" i="3"/>
  <c r="M1274" i="3"/>
  <c r="M1271" i="3"/>
  <c r="N2702" i="3"/>
  <c r="N2703" i="3"/>
  <c r="N2700" i="3"/>
  <c r="N2701" i="3"/>
  <c r="N2484" i="3"/>
  <c r="O742" i="3"/>
  <c r="O743" i="3"/>
  <c r="O744" i="3"/>
  <c r="O741" i="3"/>
  <c r="P187" i="3"/>
  <c r="P185" i="3"/>
  <c r="P182" i="3"/>
  <c r="P183" i="3"/>
  <c r="Q664" i="3"/>
  <c r="Q661" i="3"/>
  <c r="Q665" i="3"/>
  <c r="Q662" i="3"/>
  <c r="Q666" i="3"/>
  <c r="Q663" i="3"/>
  <c r="N6275" i="3"/>
  <c r="N6276" i="3"/>
  <c r="N6277" i="3"/>
  <c r="N6273" i="3"/>
  <c r="N6274" i="3"/>
  <c r="N6278" i="3"/>
  <c r="Q3252" i="3"/>
  <c r="Q3250" i="3"/>
  <c r="Q3251" i="3"/>
  <c r="Q3387" i="3"/>
  <c r="Q3384" i="3"/>
  <c r="Q3381" i="3"/>
  <c r="Q3378" i="3"/>
  <c r="Q3389" i="3"/>
  <c r="Q3386" i="3"/>
  <c r="Q3383" i="3"/>
  <c r="Q3380" i="3"/>
  <c r="Q3385" i="3"/>
  <c r="Q3382" i="3"/>
  <c r="Q3379" i="3"/>
  <c r="Q3388" i="3"/>
  <c r="N1629" i="3"/>
  <c r="N1626" i="3"/>
  <c r="N1623" i="3"/>
  <c r="N1630" i="3"/>
  <c r="N1628" i="3"/>
  <c r="N1624" i="3"/>
  <c r="N1627" i="3"/>
  <c r="N1625" i="3"/>
  <c r="Q115" i="3"/>
  <c r="Q112" i="3"/>
  <c r="Q113" i="3"/>
  <c r="Q110" i="3"/>
  <c r="Q114" i="3"/>
  <c r="Q111" i="3"/>
  <c r="N336" i="3"/>
  <c r="N333" i="3"/>
  <c r="N335" i="3"/>
  <c r="N337" i="3"/>
  <c r="N334" i="3"/>
  <c r="N338" i="3"/>
  <c r="N332" i="3"/>
  <c r="M2254" i="3"/>
  <c r="M2251" i="3"/>
  <c r="M2248" i="3"/>
  <c r="M2255" i="3"/>
  <c r="M2252" i="3"/>
  <c r="M2249" i="3"/>
  <c r="M2246" i="3"/>
  <c r="M2253" i="3"/>
  <c r="M2250" i="3"/>
  <c r="M2247" i="3"/>
  <c r="M5989" i="3"/>
  <c r="M5991" i="3"/>
  <c r="M5987" i="3"/>
  <c r="M5985" i="3"/>
  <c r="M5992" i="3"/>
  <c r="M5990" i="3"/>
  <c r="M5983" i="3"/>
  <c r="M5986" i="3"/>
  <c r="M5984" i="3"/>
  <c r="M5988" i="3"/>
  <c r="M1837" i="3"/>
  <c r="M1834" i="3"/>
  <c r="M1838" i="3"/>
  <c r="M1835" i="3"/>
  <c r="M1832" i="3"/>
  <c r="M1839" i="3"/>
  <c r="M1836" i="3"/>
  <c r="M1833" i="3"/>
  <c r="P328" i="3"/>
  <c r="P325" i="3"/>
  <c r="P326" i="3"/>
  <c r="P327" i="3"/>
  <c r="N2708" i="3"/>
  <c r="N2705" i="3"/>
  <c r="N2706" i="3"/>
  <c r="N2707" i="3"/>
  <c r="N2704" i="3"/>
  <c r="O4587" i="3"/>
  <c r="O4584" i="3"/>
  <c r="O4581" i="3"/>
  <c r="O4588" i="3"/>
  <c r="O4585" i="3"/>
  <c r="O4582" i="3"/>
  <c r="O4586" i="3"/>
  <c r="O4583" i="3"/>
  <c r="O4580" i="3"/>
  <c r="Q865" i="3"/>
  <c r="Q862" i="3"/>
  <c r="Q859" i="3"/>
  <c r="Q866" i="3"/>
  <c r="Q863" i="3"/>
  <c r="Q860" i="3"/>
  <c r="Q867" i="3"/>
  <c r="Q864" i="3"/>
  <c r="Q861" i="3"/>
  <c r="Q858" i="3"/>
  <c r="M180" i="3"/>
  <c r="M177" i="3"/>
  <c r="M174" i="3"/>
  <c r="M181" i="3"/>
  <c r="M178" i="3"/>
  <c r="M175" i="3"/>
  <c r="M172" i="3"/>
  <c r="M179" i="3"/>
  <c r="M176" i="3"/>
  <c r="M173" i="3"/>
  <c r="N180" i="3"/>
  <c r="N177" i="3"/>
  <c r="N174" i="3"/>
  <c r="N179" i="3"/>
  <c r="N181" i="3"/>
  <c r="N178" i="3"/>
  <c r="N175" i="3"/>
  <c r="N172" i="3"/>
  <c r="N173" i="3"/>
  <c r="N176" i="3"/>
  <c r="T5430" i="3"/>
  <c r="R5430" i="3"/>
  <c r="N599" i="3"/>
  <c r="N598" i="3"/>
  <c r="N600" i="3"/>
  <c r="N597" i="3"/>
  <c r="M1870" i="3"/>
  <c r="M1867" i="3"/>
  <c r="M1871" i="3"/>
  <c r="M1868" i="3"/>
  <c r="M1865" i="3"/>
  <c r="M1872" i="3"/>
  <c r="M1869" i="3"/>
  <c r="M1866" i="3"/>
  <c r="O4955" i="3"/>
  <c r="O4952" i="3"/>
  <c r="O4956" i="3"/>
  <c r="O4953" i="3"/>
  <c r="O4954" i="3"/>
  <c r="O4951" i="3"/>
  <c r="P4705" i="3"/>
  <c r="P322" i="3"/>
  <c r="P323" i="3"/>
  <c r="P320" i="3"/>
  <c r="P324" i="3"/>
  <c r="P321" i="3"/>
  <c r="O2873" i="3"/>
  <c r="O2870" i="3"/>
  <c r="O2874" i="3"/>
  <c r="O2871" i="3"/>
  <c r="O2868" i="3"/>
  <c r="O2875" i="3"/>
  <c r="O2872" i="3"/>
  <c r="O2869" i="3"/>
  <c r="N2699" i="3"/>
  <c r="N2696" i="3"/>
  <c r="N2693" i="3"/>
  <c r="N2690" i="3"/>
  <c r="N2697" i="3"/>
  <c r="N2694" i="3"/>
  <c r="N2691" i="3"/>
  <c r="N2688" i="3"/>
  <c r="N2698" i="3"/>
  <c r="N2695" i="3"/>
  <c r="N2692" i="3"/>
  <c r="N2689" i="3"/>
  <c r="M5848" i="3"/>
  <c r="M5849" i="3"/>
  <c r="M5850" i="3"/>
  <c r="N5139" i="3"/>
  <c r="N5142" i="3"/>
  <c r="N5140" i="3"/>
  <c r="N5141" i="3"/>
  <c r="N5143" i="3"/>
  <c r="Q6669" i="3"/>
  <c r="Q6668" i="3"/>
  <c r="Q6667" i="3"/>
  <c r="Q6671" i="3"/>
  <c r="Q6673" i="3"/>
  <c r="Q6672" i="3"/>
  <c r="M5524" i="3"/>
  <c r="M5519" i="3"/>
  <c r="M5522" i="3"/>
  <c r="M5517" i="3"/>
  <c r="M5525" i="3"/>
  <c r="M5520" i="3"/>
  <c r="M5515" i="3"/>
  <c r="M5521" i="3"/>
  <c r="M5516" i="3"/>
  <c r="M5523" i="3"/>
  <c r="M5518" i="3"/>
  <c r="O4629" i="3"/>
  <c r="O4626" i="3"/>
  <c r="O4630" i="3"/>
  <c r="O4627" i="3"/>
  <c r="O4631" i="3"/>
  <c r="O4628" i="3"/>
  <c r="N471" i="3"/>
  <c r="N472" i="3"/>
  <c r="N473" i="3"/>
  <c r="O4967" i="3"/>
  <c r="O4964" i="3"/>
  <c r="O4965" i="3"/>
  <c r="O4962" i="3"/>
  <c r="O4966" i="3"/>
  <c r="O4963" i="3"/>
  <c r="N4967" i="3"/>
  <c r="N4964" i="3"/>
  <c r="N4965" i="3"/>
  <c r="N4962" i="3"/>
  <c r="N4966" i="3"/>
  <c r="N4963" i="3"/>
  <c r="N3254" i="3"/>
  <c r="N3255" i="3"/>
  <c r="N3253" i="3"/>
  <c r="M6633" i="3"/>
  <c r="P5341" i="3"/>
  <c r="P5791" i="3"/>
  <c r="O6424" i="3"/>
  <c r="M6601" i="3"/>
  <c r="O6640" i="3"/>
  <c r="O6390" i="3"/>
  <c r="O6408" i="3"/>
  <c r="O6426" i="3"/>
  <c r="O6444" i="3"/>
  <c r="O6498" i="3"/>
  <c r="O6642" i="3"/>
  <c r="O6660" i="3"/>
  <c r="N6391" i="3"/>
  <c r="N6390" i="3"/>
  <c r="N6388" i="3"/>
  <c r="N6389" i="3"/>
  <c r="N6394" i="3"/>
  <c r="P2080" i="3"/>
  <c r="S5361" i="3"/>
  <c r="S5362" i="3"/>
  <c r="S5363" i="3"/>
  <c r="M4685" i="3"/>
  <c r="M4682" i="3"/>
  <c r="M4686" i="3"/>
  <c r="M4683" i="3"/>
  <c r="M4684" i="3"/>
  <c r="M4687" i="3"/>
  <c r="M2146" i="3"/>
  <c r="M2143" i="3"/>
  <c r="M2140" i="3"/>
  <c r="M2137" i="3"/>
  <c r="M2147" i="3"/>
  <c r="M2144" i="3"/>
  <c r="M2141" i="3"/>
  <c r="M2138" i="3"/>
  <c r="M2135" i="3"/>
  <c r="M2148" i="3"/>
  <c r="M2145" i="3"/>
  <c r="M2142" i="3"/>
  <c r="M2139" i="3"/>
  <c r="M2136" i="3"/>
  <c r="O1889" i="3"/>
  <c r="O1886" i="3"/>
  <c r="O1890" i="3"/>
  <c r="O1887" i="3"/>
  <c r="O1888" i="3"/>
  <c r="S6396" i="3"/>
  <c r="Q4077" i="3"/>
  <c r="Q4074" i="3"/>
  <c r="Q4079" i="3"/>
  <c r="Q4076" i="3"/>
  <c r="Q4078" i="3"/>
  <c r="Q4075" i="3"/>
  <c r="Q6662" i="3"/>
  <c r="Q6659" i="3"/>
  <c r="Q6652" i="3"/>
  <c r="Q6657" i="3"/>
  <c r="Q6660" i="3"/>
  <c r="Q6656" i="3"/>
  <c r="Q6653" i="3"/>
  <c r="Q6658" i="3"/>
  <c r="Q6655" i="3"/>
  <c r="Q6566" i="3"/>
  <c r="Q6569" i="3"/>
  <c r="Q6568" i="3"/>
  <c r="Q6565" i="3"/>
  <c r="Q6570" i="3"/>
  <c r="Q6564" i="3"/>
  <c r="Q6567" i="3"/>
  <c r="Q4974" i="3"/>
  <c r="Q4971" i="3"/>
  <c r="Q4968" i="3"/>
  <c r="Q4973" i="3"/>
  <c r="Q4970" i="3"/>
  <c r="Q4975" i="3"/>
  <c r="Q4972" i="3"/>
  <c r="Q4969" i="3"/>
  <c r="Q6011" i="3"/>
  <c r="Q6015" i="3"/>
  <c r="Q6013" i="3"/>
  <c r="Q6009" i="3"/>
  <c r="Q6017" i="3"/>
  <c r="Q6014" i="3"/>
  <c r="Q6008" i="3"/>
  <c r="Q6016" i="3"/>
  <c r="Q6012" i="3"/>
  <c r="Q6010" i="3"/>
  <c r="Q4860" i="3"/>
  <c r="Q4857" i="3"/>
  <c r="Q4854" i="3"/>
  <c r="Q4856" i="3"/>
  <c r="Q4859" i="3"/>
  <c r="Q4855" i="3"/>
  <c r="Q4858" i="3"/>
  <c r="Q4853" i="3"/>
  <c r="Q4861" i="3"/>
  <c r="M4244" i="3"/>
  <c r="M4241" i="3"/>
  <c r="M4242" i="3"/>
  <c r="M4239" i="3"/>
  <c r="M4243" i="3"/>
  <c r="M4240" i="3"/>
  <c r="Q4623" i="3"/>
  <c r="Q4620" i="3"/>
  <c r="Q4617" i="3"/>
  <c r="Q4614" i="3"/>
  <c r="Q4624" i="3"/>
  <c r="Q4621" i="3"/>
  <c r="Q4618" i="3"/>
  <c r="Q4615" i="3"/>
  <c r="Q4616" i="3"/>
  <c r="Q4619" i="3"/>
  <c r="Q4622" i="3"/>
  <c r="Q4625" i="3"/>
  <c r="N5825" i="3"/>
  <c r="N5833" i="3"/>
  <c r="N5828" i="3"/>
  <c r="N5831" i="3"/>
  <c r="N5826" i="3"/>
  <c r="N5834" i="3"/>
  <c r="N5829" i="3"/>
  <c r="N5832" i="3"/>
  <c r="N5827" i="3"/>
  <c r="N5835" i="3"/>
  <c r="N5830" i="3"/>
  <c r="M5884" i="3"/>
  <c r="M5879" i="3"/>
  <c r="M5882" i="3"/>
  <c r="M5877" i="3"/>
  <c r="M5885" i="3"/>
  <c r="M5880" i="3"/>
  <c r="M5881" i="3"/>
  <c r="M5876" i="3"/>
  <c r="M5878" i="3"/>
  <c r="M5883" i="3"/>
  <c r="Q3063" i="3"/>
  <c r="Q3064" i="3"/>
  <c r="N4940" i="3"/>
  <c r="N4937" i="3"/>
  <c r="N4934" i="3"/>
  <c r="N4931" i="3"/>
  <c r="N4928" i="3"/>
  <c r="N4941" i="3"/>
  <c r="N4938" i="3"/>
  <c r="N4935" i="3"/>
  <c r="N4932" i="3"/>
  <c r="N4929" i="3"/>
  <c r="N4942" i="3"/>
  <c r="N4939" i="3"/>
  <c r="N4936" i="3"/>
  <c r="N4933" i="3"/>
  <c r="N4930" i="3"/>
  <c r="P5558" i="3"/>
  <c r="P5561" i="3"/>
  <c r="P5556" i="3"/>
  <c r="P5555" i="3"/>
  <c r="N5172" i="3"/>
  <c r="N5173" i="3"/>
  <c r="N5171" i="3"/>
  <c r="Q3970" i="3"/>
  <c r="Q3969" i="3"/>
  <c r="Q3968" i="3"/>
  <c r="Q3972" i="3"/>
  <c r="Q3971" i="3"/>
  <c r="N2099" i="3"/>
  <c r="N2096" i="3"/>
  <c r="N2097" i="3"/>
  <c r="N2098" i="3"/>
  <c r="N2095" i="3"/>
  <c r="N5270" i="3"/>
  <c r="N5268" i="3"/>
  <c r="N5271" i="3"/>
  <c r="N5269" i="3"/>
  <c r="N6123" i="3"/>
  <c r="N6126" i="3"/>
  <c r="N6122" i="3"/>
  <c r="N6125" i="3"/>
  <c r="N6121" i="3"/>
  <c r="N6124" i="3"/>
  <c r="N6127" i="3"/>
  <c r="N5015" i="3"/>
  <c r="N5012" i="3"/>
  <c r="N5009" i="3"/>
  <c r="N5013" i="3"/>
  <c r="N5010" i="3"/>
  <c r="N5014" i="3"/>
  <c r="N5011" i="3"/>
  <c r="P4317" i="3"/>
  <c r="P4314" i="3"/>
  <c r="P4311" i="3"/>
  <c r="P4308" i="3"/>
  <c r="P4305" i="3"/>
  <c r="P4315" i="3"/>
  <c r="P4312" i="3"/>
  <c r="P4309" i="3"/>
  <c r="P4306" i="3"/>
  <c r="P4316" i="3"/>
  <c r="P4313" i="3"/>
  <c r="P4310" i="3"/>
  <c r="P4307" i="3"/>
  <c r="P4866" i="3"/>
  <c r="P4116" i="3"/>
  <c r="P4118" i="3"/>
  <c r="P4115" i="3"/>
  <c r="N1512" i="3"/>
  <c r="N1509" i="3"/>
  <c r="N1514" i="3"/>
  <c r="N1507" i="3"/>
  <c r="N1513" i="3"/>
  <c r="N1511" i="3"/>
  <c r="N1510" i="3"/>
  <c r="N1508" i="3"/>
  <c r="O3053" i="3"/>
  <c r="O3050" i="3"/>
  <c r="O3047" i="3"/>
  <c r="O3044" i="3"/>
  <c r="O3041" i="3"/>
  <c r="O3054" i="3"/>
  <c r="O3051" i="3"/>
  <c r="O3048" i="3"/>
  <c r="O3045" i="3"/>
  <c r="O3042" i="3"/>
  <c r="O3039" i="3"/>
  <c r="O3052" i="3"/>
  <c r="O3049" i="3"/>
  <c r="O3046" i="3"/>
  <c r="O3043" i="3"/>
  <c r="O3040" i="3"/>
  <c r="P694" i="3"/>
  <c r="P690" i="3"/>
  <c r="P692" i="3"/>
  <c r="P702" i="3"/>
  <c r="P693" i="3"/>
  <c r="P695" i="3"/>
  <c r="Q595" i="3"/>
  <c r="Q592" i="3"/>
  <c r="Q594" i="3"/>
  <c r="Q591" i="3"/>
  <c r="Q596" i="3"/>
  <c r="Q593" i="3"/>
  <c r="Q499" i="3"/>
  <c r="Q496" i="3"/>
  <c r="Q493" i="3"/>
  <c r="Q490" i="3"/>
  <c r="Q498" i="3"/>
  <c r="Q497" i="3"/>
  <c r="Q495" i="3"/>
  <c r="Q491" i="3"/>
  <c r="Q492" i="3"/>
  <c r="Q501" i="3"/>
  <c r="Q494" i="3"/>
  <c r="Q500" i="3"/>
  <c r="P843" i="3"/>
  <c r="O5882" i="3"/>
  <c r="O5877" i="3"/>
  <c r="O5885" i="3"/>
  <c r="O5880" i="3"/>
  <c r="O5883" i="3"/>
  <c r="O5878" i="3"/>
  <c r="O5876" i="3"/>
  <c r="O5884" i="3"/>
  <c r="O5879" i="3"/>
  <c r="O5881" i="3"/>
  <c r="O4680" i="3"/>
  <c r="O4677" i="3"/>
  <c r="O4681" i="3"/>
  <c r="O4678" i="3"/>
  <c r="O4679" i="3"/>
  <c r="O4676" i="3"/>
  <c r="N6441" i="3"/>
  <c r="N6445" i="3"/>
  <c r="N6444" i="3"/>
  <c r="N6443" i="3"/>
  <c r="N6442" i="3"/>
  <c r="Q5535" i="3"/>
  <c r="Q5533" i="3"/>
  <c r="Q5536" i="3"/>
  <c r="Q5531" i="3"/>
  <c r="Q5534" i="3"/>
  <c r="Q5537" i="3"/>
  <c r="Q5532" i="3"/>
  <c r="Q4290" i="3"/>
  <c r="Q4287" i="3"/>
  <c r="Q4291" i="3"/>
  <c r="Q4288" i="3"/>
  <c r="Q4289" i="3"/>
  <c r="M5578" i="3"/>
  <c r="M5573" i="3"/>
  <c r="M5581" i="3"/>
  <c r="M5576" i="3"/>
  <c r="M5571" i="3"/>
  <c r="M5579" i="3"/>
  <c r="M5574" i="3"/>
  <c r="M5580" i="3"/>
  <c r="M5575" i="3"/>
  <c r="M5570" i="3"/>
  <c r="M5577" i="3"/>
  <c r="M5572" i="3"/>
  <c r="N5216" i="3"/>
  <c r="N499" i="3"/>
  <c r="N497" i="3"/>
  <c r="N493" i="3"/>
  <c r="N491" i="3"/>
  <c r="N495" i="3"/>
  <c r="N501" i="3"/>
  <c r="N500" i="3"/>
  <c r="N496" i="3"/>
  <c r="N494" i="3"/>
  <c r="N490" i="3"/>
  <c r="N498" i="3"/>
  <c r="N492" i="3"/>
  <c r="Q844" i="3"/>
  <c r="Q841" i="3"/>
  <c r="Q845" i="3"/>
  <c r="Q842" i="3"/>
  <c r="Q846" i="3"/>
  <c r="Q843" i="3"/>
  <c r="O6578" i="3"/>
  <c r="O6577" i="3"/>
  <c r="O6572" i="3"/>
  <c r="O6575" i="3"/>
  <c r="O6571" i="3"/>
  <c r="O6574" i="3"/>
  <c r="P5582" i="3"/>
  <c r="P5583" i="3"/>
  <c r="O2936" i="3"/>
  <c r="O2933" i="3"/>
  <c r="O2930" i="3"/>
  <c r="O2927" i="3"/>
  <c r="O2937" i="3"/>
  <c r="O2934" i="3"/>
  <c r="O2931" i="3"/>
  <c r="O2928" i="3"/>
  <c r="O2925" i="3"/>
  <c r="O2938" i="3"/>
  <c r="O2935" i="3"/>
  <c r="O2932" i="3"/>
  <c r="O2929" i="3"/>
  <c r="O2926" i="3"/>
  <c r="S6758" i="3"/>
  <c r="S6761" i="3"/>
  <c r="M594" i="3"/>
  <c r="M591" i="3"/>
  <c r="M596" i="3"/>
  <c r="M593" i="3"/>
  <c r="M592" i="3"/>
  <c r="M595" i="3"/>
  <c r="N222" i="3"/>
  <c r="N219" i="3"/>
  <c r="N221" i="3"/>
  <c r="N223" i="3"/>
  <c r="N220" i="3"/>
  <c r="N218" i="3"/>
  <c r="M846" i="3"/>
  <c r="M843" i="3"/>
  <c r="M844" i="3"/>
  <c r="M841" i="3"/>
  <c r="M845" i="3"/>
  <c r="M842" i="3"/>
  <c r="P3552" i="3"/>
  <c r="P3556" i="3"/>
  <c r="P3553" i="3"/>
  <c r="P3557" i="3"/>
  <c r="M1951" i="3"/>
  <c r="M1948" i="3"/>
  <c r="M1952" i="3"/>
  <c r="M1949" i="3"/>
  <c r="M1946" i="3"/>
  <c r="M1953" i="3"/>
  <c r="M1950" i="3"/>
  <c r="M1947" i="3"/>
  <c r="N4599" i="3"/>
  <c r="N4596" i="3"/>
  <c r="N4593" i="3"/>
  <c r="N4590" i="3"/>
  <c r="N4600" i="3"/>
  <c r="N4594" i="3"/>
  <c r="N4598" i="3"/>
  <c r="N4592" i="3"/>
  <c r="N4597" i="3"/>
  <c r="N4591" i="3"/>
  <c r="N4595" i="3"/>
  <c r="N4589" i="3"/>
  <c r="P2564" i="3"/>
  <c r="P2561" i="3"/>
  <c r="P2565" i="3"/>
  <c r="P2562" i="3"/>
  <c r="P2566" i="3"/>
  <c r="P2563" i="3"/>
  <c r="M4994" i="3"/>
  <c r="M4993" i="3"/>
  <c r="O2021" i="3"/>
  <c r="O2018" i="3"/>
  <c r="O2015" i="3"/>
  <c r="O2022" i="3"/>
  <c r="O2019" i="3"/>
  <c r="O2016" i="3"/>
  <c r="O2013" i="3"/>
  <c r="O2020" i="3"/>
  <c r="O2017" i="3"/>
  <c r="O2014" i="3"/>
  <c r="N845" i="3"/>
  <c r="N842" i="3"/>
  <c r="N846" i="3"/>
  <c r="N843" i="3"/>
  <c r="N841" i="3"/>
  <c r="N844" i="3"/>
  <c r="P895" i="3"/>
  <c r="P892" i="3"/>
  <c r="P893" i="3"/>
  <c r="P890" i="3"/>
  <c r="P903" i="3"/>
  <c r="P900" i="3"/>
  <c r="Q4680" i="3"/>
  <c r="Q4677" i="3"/>
  <c r="Q4681" i="3"/>
  <c r="Q4678" i="3"/>
  <c r="Q4679" i="3"/>
  <c r="Q4676" i="3"/>
  <c r="M1684" i="3"/>
  <c r="M1681" i="3"/>
  <c r="M1678" i="3"/>
  <c r="M1683" i="3"/>
  <c r="M1680" i="3"/>
  <c r="M1677" i="3"/>
  <c r="M1679" i="3"/>
  <c r="M1682" i="3"/>
  <c r="Q3256" i="3"/>
  <c r="Q3257" i="3"/>
  <c r="P277" i="3"/>
  <c r="P274" i="3"/>
  <c r="P269" i="3"/>
  <c r="P276" i="3"/>
  <c r="P273" i="3"/>
  <c r="M276" i="3"/>
  <c r="M273" i="3"/>
  <c r="M270" i="3"/>
  <c r="M277" i="3"/>
  <c r="M274" i="3"/>
  <c r="M271" i="3"/>
  <c r="M268" i="3"/>
  <c r="M278" i="3"/>
  <c r="M275" i="3"/>
  <c r="M272" i="3"/>
  <c r="M269" i="3"/>
  <c r="P5504" i="3"/>
  <c r="O5751" i="3"/>
  <c r="O5754" i="3"/>
  <c r="O5752" i="3"/>
  <c r="O5750" i="3"/>
  <c r="O5753" i="3"/>
  <c r="Q2565" i="3"/>
  <c r="Q2562" i="3"/>
  <c r="Q2561" i="3"/>
  <c r="Q2564" i="3"/>
  <c r="Q2563" i="3"/>
  <c r="Q2566" i="3"/>
  <c r="Q394" i="3"/>
  <c r="Q391" i="3"/>
  <c r="Q388" i="3"/>
  <c r="Q385" i="3"/>
  <c r="Q382" i="3"/>
  <c r="Q379" i="3"/>
  <c r="Q395" i="3"/>
  <c r="Q392" i="3"/>
  <c r="Q389" i="3"/>
  <c r="Q386" i="3"/>
  <c r="Q383" i="3"/>
  <c r="Q380" i="3"/>
  <c r="Q396" i="3"/>
  <c r="Q393" i="3"/>
  <c r="Q390" i="3"/>
  <c r="Q387" i="3"/>
  <c r="Q384" i="3"/>
  <c r="Q381" i="3"/>
  <c r="Q378" i="3"/>
  <c r="O5090" i="3"/>
  <c r="O5087" i="3"/>
  <c r="O5088" i="3"/>
  <c r="O5089" i="3"/>
  <c r="O5086" i="3"/>
  <c r="N4820" i="3"/>
  <c r="N4817" i="3"/>
  <c r="N4814" i="3"/>
  <c r="N4811" i="3"/>
  <c r="N4818" i="3"/>
  <c r="N4815" i="3"/>
  <c r="N4812" i="3"/>
  <c r="N4809" i="3"/>
  <c r="N4819" i="3"/>
  <c r="N4816" i="3"/>
  <c r="N4813" i="3"/>
  <c r="N4810" i="3"/>
  <c r="S1810" i="3"/>
  <c r="S1811" i="3"/>
  <c r="N4503" i="3"/>
  <c r="N4500" i="3"/>
  <c r="N4497" i="3"/>
  <c r="N4494" i="3"/>
  <c r="N4501" i="3"/>
  <c r="N4496" i="3"/>
  <c r="N4495" i="3"/>
  <c r="N4499" i="3"/>
  <c r="N4502" i="3"/>
  <c r="N4498" i="3"/>
  <c r="O4359" i="3"/>
  <c r="O4356" i="3"/>
  <c r="O4353" i="3"/>
  <c r="O4360" i="3"/>
  <c r="O4357" i="3"/>
  <c r="O4354" i="3"/>
  <c r="O4358" i="3"/>
  <c r="O4355" i="3"/>
  <c r="O6310" i="3"/>
  <c r="O6311" i="3"/>
  <c r="O6309" i="3"/>
  <c r="O6313" i="3"/>
  <c r="O6312" i="3"/>
  <c r="O5999" i="3"/>
  <c r="O5997" i="3"/>
  <c r="O6000" i="3"/>
  <c r="O5998" i="3"/>
  <c r="O5996" i="3"/>
  <c r="O5994" i="3"/>
  <c r="O6001" i="3"/>
  <c r="O5995" i="3"/>
  <c r="O5993" i="3"/>
  <c r="O6002" i="3"/>
  <c r="O1285" i="3"/>
  <c r="O1282" i="3"/>
  <c r="O1283" i="3"/>
  <c r="O1284" i="3"/>
  <c r="P6381" i="3"/>
  <c r="M3605" i="3"/>
  <c r="M3602" i="3"/>
  <c r="M3603" i="3"/>
  <c r="M3600" i="3"/>
  <c r="M3604" i="3"/>
  <c r="M3601" i="3"/>
  <c r="M6061" i="3"/>
  <c r="M6056" i="3"/>
  <c r="M6060" i="3"/>
  <c r="M6059" i="3"/>
  <c r="M6057" i="3"/>
  <c r="M6058" i="3"/>
  <c r="P5621" i="3"/>
  <c r="P5619" i="3"/>
  <c r="P5625" i="3"/>
  <c r="P5624" i="3"/>
  <c r="P5622" i="3"/>
  <c r="Q4389" i="3"/>
  <c r="Q4386" i="3"/>
  <c r="Q4387" i="3"/>
  <c r="Q4384" i="3"/>
  <c r="Q4385" i="3"/>
  <c r="Q4388" i="3"/>
  <c r="O5905" i="3"/>
  <c r="O5900" i="3"/>
  <c r="O5908" i="3"/>
  <c r="O5903" i="3"/>
  <c r="O5906" i="3"/>
  <c r="O5901" i="3"/>
  <c r="O5909" i="3"/>
  <c r="O5907" i="3"/>
  <c r="O5902" i="3"/>
  <c r="O5899" i="3"/>
  <c r="O5904" i="3"/>
  <c r="Q6136" i="3"/>
  <c r="Q6139" i="3"/>
  <c r="Q6137" i="3"/>
  <c r="Q6138" i="3"/>
  <c r="Q6141" i="3"/>
  <c r="Q6140" i="3"/>
  <c r="O5936" i="3"/>
  <c r="O5937" i="3"/>
  <c r="O5935" i="3"/>
  <c r="M5401" i="3"/>
  <c r="M5400" i="3"/>
  <c r="Q6597" i="3"/>
  <c r="Q6603" i="3"/>
  <c r="Q6596" i="3"/>
  <c r="Q6598" i="3"/>
  <c r="Q6600" i="3"/>
  <c r="Q6593" i="3"/>
  <c r="Q6599" i="3"/>
  <c r="Q6602" i="3"/>
  <c r="Q6601" i="3"/>
  <c r="N6349" i="3"/>
  <c r="N6343" i="3"/>
  <c r="N6344" i="3"/>
  <c r="N6347" i="3"/>
  <c r="N6346" i="3"/>
  <c r="N6348" i="3"/>
  <c r="N6345" i="3"/>
  <c r="N6342" i="3"/>
  <c r="N5257" i="3"/>
  <c r="N5255" i="3"/>
  <c r="N5258" i="3"/>
  <c r="N5256" i="3"/>
  <c r="N5254" i="3"/>
  <c r="O6533" i="3"/>
  <c r="O6536" i="3"/>
  <c r="O6535" i="3"/>
  <c r="O4050" i="3"/>
  <c r="O4047" i="3"/>
  <c r="O4044" i="3"/>
  <c r="O4041" i="3"/>
  <c r="O4038" i="3"/>
  <c r="O4048" i="3"/>
  <c r="O4045" i="3"/>
  <c r="O4042" i="3"/>
  <c r="O4039" i="3"/>
  <c r="O4046" i="3"/>
  <c r="O4049" i="3"/>
  <c r="O4040" i="3"/>
  <c r="O4043" i="3"/>
  <c r="M5529" i="3"/>
  <c r="M5527" i="3"/>
  <c r="M5530" i="3"/>
  <c r="M5528" i="3"/>
  <c r="M5526" i="3"/>
  <c r="M5365" i="3"/>
  <c r="M5366" i="3"/>
  <c r="M5364" i="3"/>
  <c r="Q6495" i="3"/>
  <c r="Q6494" i="3"/>
  <c r="Q6501" i="3"/>
  <c r="Q6500" i="3"/>
  <c r="Q6493" i="3"/>
  <c r="Q6498" i="3"/>
  <c r="Q6497" i="3"/>
  <c r="Q6496" i="3"/>
  <c r="Q6492" i="3"/>
  <c r="M4625" i="3"/>
  <c r="M4622" i="3"/>
  <c r="M4619" i="3"/>
  <c r="M4616" i="3"/>
  <c r="M4623" i="3"/>
  <c r="M4620" i="3"/>
  <c r="M4617" i="3"/>
  <c r="M4614" i="3"/>
  <c r="M4624" i="3"/>
  <c r="M4618" i="3"/>
  <c r="M4621" i="3"/>
  <c r="M4615" i="3"/>
  <c r="N3933" i="3"/>
  <c r="N3930" i="3"/>
  <c r="N3927" i="3"/>
  <c r="N3924" i="3"/>
  <c r="N3921" i="3"/>
  <c r="N3934" i="3"/>
  <c r="N3931" i="3"/>
  <c r="N3928" i="3"/>
  <c r="N3925" i="3"/>
  <c r="N3922" i="3"/>
  <c r="N3919" i="3"/>
  <c r="N3932" i="3"/>
  <c r="N3929" i="3"/>
  <c r="N3926" i="3"/>
  <c r="N3923" i="3"/>
  <c r="N3920" i="3"/>
  <c r="N5039" i="3"/>
  <c r="N5036" i="3"/>
  <c r="N5033" i="3"/>
  <c r="N5030" i="3"/>
  <c r="N5037" i="3"/>
  <c r="N5034" i="3"/>
  <c r="N5031" i="3"/>
  <c r="N5038" i="3"/>
  <c r="N5035" i="3"/>
  <c r="N5032" i="3"/>
  <c r="N5029" i="3"/>
  <c r="S3489" i="3"/>
  <c r="M3489" i="3"/>
  <c r="Q4992" i="3"/>
  <c r="Q4989" i="3"/>
  <c r="Q4986" i="3"/>
  <c r="Q4991" i="3"/>
  <c r="Q4985" i="3"/>
  <c r="Q4990" i="3"/>
  <c r="Q4987" i="3"/>
  <c r="Q4988" i="3"/>
  <c r="M5259" i="3"/>
  <c r="M5267" i="3"/>
  <c r="M5262" i="3"/>
  <c r="M5265" i="3"/>
  <c r="M5260" i="3"/>
  <c r="M5263" i="3"/>
  <c r="M5264" i="3"/>
  <c r="M5261" i="3"/>
  <c r="M5266" i="3"/>
  <c r="Q5458" i="3"/>
  <c r="Q5453" i="3"/>
  <c r="Q5456" i="3"/>
  <c r="Q5451" i="3"/>
  <c r="Q5459" i="3"/>
  <c r="Q5454" i="3"/>
  <c r="Q5449" i="3"/>
  <c r="Q5452" i="3"/>
  <c r="Q5460" i="3"/>
  <c r="Q5455" i="3"/>
  <c r="Q5450" i="3"/>
  <c r="Q5457" i="3"/>
  <c r="M4238" i="3"/>
  <c r="M4235" i="3"/>
  <c r="M4232" i="3"/>
  <c r="M4236" i="3"/>
  <c r="M4233" i="3"/>
  <c r="M4234" i="3"/>
  <c r="M4237" i="3"/>
  <c r="M4733" i="3"/>
  <c r="M4734" i="3"/>
  <c r="M4732" i="3"/>
  <c r="Q4530" i="3"/>
  <c r="Q4531" i="3"/>
  <c r="Q3591" i="3"/>
  <c r="Q3588" i="3"/>
  <c r="Q3585" i="3"/>
  <c r="Q3582" i="3"/>
  <c r="Q3592" i="3"/>
  <c r="Q3589" i="3"/>
  <c r="Q3586" i="3"/>
  <c r="Q3583" i="3"/>
  <c r="Q3580" i="3"/>
  <c r="Q3590" i="3"/>
  <c r="Q3587" i="3"/>
  <c r="Q3584" i="3"/>
  <c r="Q3581" i="3"/>
  <c r="Q2766" i="3"/>
  <c r="Q2763" i="3"/>
  <c r="Q2760" i="3"/>
  <c r="Q2767" i="3"/>
  <c r="Q2764" i="3"/>
  <c r="Q2761" i="3"/>
  <c r="Q2765" i="3"/>
  <c r="Q2762" i="3"/>
  <c r="O3957" i="3"/>
  <c r="O3954" i="3"/>
  <c r="O3958" i="3"/>
  <c r="O3955" i="3"/>
  <c r="O3953" i="3"/>
  <c r="O3956" i="3"/>
  <c r="O3959" i="3"/>
  <c r="Q2345" i="3"/>
  <c r="Q2348" i="3"/>
  <c r="Q2346" i="3"/>
  <c r="Q2343" i="3"/>
  <c r="Q2347" i="3"/>
  <c r="Q2344" i="3"/>
  <c r="O2573" i="3"/>
  <c r="O2570" i="3"/>
  <c r="O2574" i="3"/>
  <c r="O2571" i="3"/>
  <c r="O2569" i="3"/>
  <c r="O2572" i="3"/>
  <c r="O2575" i="3"/>
  <c r="M5470" i="3"/>
  <c r="M5465" i="3"/>
  <c r="M5468" i="3"/>
  <c r="M5463" i="3"/>
  <c r="M5471" i="3"/>
  <c r="M5466" i="3"/>
  <c r="M5461" i="3"/>
  <c r="M5467" i="3"/>
  <c r="M5462" i="3"/>
  <c r="M5464" i="3"/>
  <c r="M5469" i="3"/>
  <c r="P4455" i="3"/>
  <c r="P4452" i="3"/>
  <c r="P4456" i="3"/>
  <c r="P4453" i="3"/>
  <c r="P4457" i="3"/>
  <c r="P4454" i="3"/>
  <c r="Q3531" i="3"/>
  <c r="Q3528" i="3"/>
  <c r="Q3532" i="3"/>
  <c r="Q3529" i="3"/>
  <c r="Q3530" i="3"/>
  <c r="Q3527" i="3"/>
  <c r="Q2859" i="3"/>
  <c r="Q2856" i="3"/>
  <c r="Q2860" i="3"/>
  <c r="Q2857" i="3"/>
  <c r="Q2858" i="3"/>
  <c r="N3951" i="3"/>
  <c r="N3948" i="3"/>
  <c r="N3945" i="3"/>
  <c r="N3952" i="3"/>
  <c r="N3949" i="3"/>
  <c r="N3946" i="3"/>
  <c r="N3943" i="3"/>
  <c r="N3950" i="3"/>
  <c r="N3947" i="3"/>
  <c r="N3944" i="3"/>
  <c r="N3065" i="3"/>
  <c r="N3066" i="3"/>
  <c r="N3067" i="3"/>
  <c r="N1880" i="3"/>
  <c r="N1881" i="3"/>
  <c r="N1878" i="3"/>
  <c r="N1879" i="3"/>
  <c r="N1882" i="3"/>
  <c r="O3131" i="3"/>
  <c r="O3128" i="3"/>
  <c r="O3132" i="3"/>
  <c r="O3129" i="3"/>
  <c r="O3126" i="3"/>
  <c r="O3133" i="3"/>
  <c r="O3130" i="3"/>
  <c r="O3127" i="3"/>
  <c r="O4883" i="3"/>
  <c r="O4880" i="3"/>
  <c r="O4877" i="3"/>
  <c r="O4881" i="3"/>
  <c r="O4878" i="3"/>
  <c r="O4882" i="3"/>
  <c r="O4879" i="3"/>
  <c r="O4876" i="3"/>
  <c r="P3799" i="3"/>
  <c r="P3812" i="3"/>
  <c r="M2912" i="3"/>
  <c r="M2909" i="3"/>
  <c r="M2906" i="3"/>
  <c r="M2903" i="3"/>
  <c r="M2900" i="3"/>
  <c r="M2913" i="3"/>
  <c r="M2910" i="3"/>
  <c r="M2907" i="3"/>
  <c r="M2904" i="3"/>
  <c r="M2901" i="3"/>
  <c r="M2898" i="3"/>
  <c r="M2914" i="3"/>
  <c r="M2911" i="3"/>
  <c r="M2908" i="3"/>
  <c r="M2905" i="3"/>
  <c r="M2902" i="3"/>
  <c r="M2899" i="3"/>
  <c r="P3940" i="3"/>
  <c r="P3937" i="3"/>
  <c r="P3942" i="3"/>
  <c r="P3939" i="3"/>
  <c r="P3936" i="3"/>
  <c r="P3935" i="3"/>
  <c r="P3938" i="3"/>
  <c r="P3941" i="3"/>
  <c r="P2243" i="3"/>
  <c r="P2240" i="3"/>
  <c r="P2244" i="3"/>
  <c r="P2241" i="3"/>
  <c r="P2245" i="3"/>
  <c r="P2242" i="3"/>
  <c r="P2239" i="3"/>
  <c r="O3364" i="3"/>
  <c r="O3363" i="3"/>
  <c r="O3362" i="3"/>
  <c r="R1368" i="3"/>
  <c r="R1369" i="3"/>
  <c r="R1370" i="3"/>
  <c r="R1367" i="3"/>
  <c r="N2114" i="3"/>
  <c r="N2111" i="3"/>
  <c r="N2108" i="3"/>
  <c r="N2105" i="3"/>
  <c r="N2102" i="3"/>
  <c r="N2115" i="3"/>
  <c r="N2112" i="3"/>
  <c r="N2109" i="3"/>
  <c r="N2106" i="3"/>
  <c r="N2103" i="3"/>
  <c r="N2100" i="3"/>
  <c r="N2116" i="3"/>
  <c r="N2107" i="3"/>
  <c r="N2110" i="3"/>
  <c r="N2101" i="3"/>
  <c r="N2113" i="3"/>
  <c r="N2104" i="3"/>
  <c r="O1315" i="3"/>
  <c r="O1312" i="3"/>
  <c r="O1309" i="3"/>
  <c r="O1306" i="3"/>
  <c r="O1303" i="3"/>
  <c r="O1313" i="3"/>
  <c r="O1310" i="3"/>
  <c r="O1307" i="3"/>
  <c r="O1304" i="3"/>
  <c r="O1314" i="3"/>
  <c r="O1305" i="3"/>
  <c r="O1308" i="3"/>
  <c r="O1311" i="3"/>
  <c r="P280" i="3"/>
  <c r="P279" i="3"/>
  <c r="M1338" i="3"/>
  <c r="M1335" i="3"/>
  <c r="M1332" i="3"/>
  <c r="M1336" i="3"/>
  <c r="M1333" i="3"/>
  <c r="M1337" i="3"/>
  <c r="M1334" i="3"/>
  <c r="M1331" i="3"/>
  <c r="O2309" i="3"/>
  <c r="O2308" i="3"/>
  <c r="M1170" i="3"/>
  <c r="M1167" i="3"/>
  <c r="M1171" i="3"/>
  <c r="M1168" i="3"/>
  <c r="M1169" i="3"/>
  <c r="M1166" i="3"/>
  <c r="O463" i="3"/>
  <c r="O460" i="3"/>
  <c r="O461" i="3"/>
  <c r="O462" i="3"/>
  <c r="O459" i="3"/>
  <c r="O464" i="3"/>
  <c r="Q562" i="3"/>
  <c r="Q560" i="3"/>
  <c r="Q563" i="3"/>
  <c r="Q561" i="3"/>
  <c r="P1141" i="3"/>
  <c r="P1138" i="3"/>
  <c r="P1145" i="3"/>
  <c r="P1140" i="3"/>
  <c r="P1134" i="3"/>
  <c r="O157" i="3"/>
  <c r="O154" i="3"/>
  <c r="O155" i="3"/>
  <c r="O152" i="3"/>
  <c r="O156" i="3"/>
  <c r="O153" i="3"/>
  <c r="P662" i="3"/>
  <c r="P663" i="3"/>
  <c r="R4285" i="3"/>
  <c r="R4286" i="3"/>
  <c r="O3251" i="3"/>
  <c r="O3252" i="3"/>
  <c r="O3250" i="3"/>
  <c r="M348" i="3"/>
  <c r="M345" i="3"/>
  <c r="M342" i="3"/>
  <c r="M339" i="3"/>
  <c r="M346" i="3"/>
  <c r="M343" i="3"/>
  <c r="M340" i="3"/>
  <c r="M347" i="3"/>
  <c r="M344" i="3"/>
  <c r="M341" i="3"/>
  <c r="N2237" i="3"/>
  <c r="N2234" i="3"/>
  <c r="N2231" i="3"/>
  <c r="N2228" i="3"/>
  <c r="N2238" i="3"/>
  <c r="N2235" i="3"/>
  <c r="N2232" i="3"/>
  <c r="N2229" i="3"/>
  <c r="N2233" i="3"/>
  <c r="N2230" i="3"/>
  <c r="N2236" i="3"/>
  <c r="M3909" i="3"/>
  <c r="M3906" i="3"/>
  <c r="M3903" i="3"/>
  <c r="M3905" i="3"/>
  <c r="M3904" i="3"/>
  <c r="M3908" i="3"/>
  <c r="M3907" i="3"/>
  <c r="Q88" i="3"/>
  <c r="Q89" i="3"/>
  <c r="Q86" i="3"/>
  <c r="Q90" i="3"/>
  <c r="Q87" i="3"/>
  <c r="N4509" i="3"/>
  <c r="N4506" i="3"/>
  <c r="N4511" i="3"/>
  <c r="N4505" i="3"/>
  <c r="N4510" i="3"/>
  <c r="N4504" i="3"/>
  <c r="N4508" i="3"/>
  <c r="N4507" i="3"/>
  <c r="M291" i="3"/>
  <c r="M288" i="3"/>
  <c r="M285" i="3"/>
  <c r="M292" i="3"/>
  <c r="M289" i="3"/>
  <c r="M286" i="3"/>
  <c r="M293" i="3"/>
  <c r="M290" i="3"/>
  <c r="M287" i="3"/>
  <c r="P2250" i="3"/>
  <c r="P2254" i="3"/>
  <c r="N267" i="3"/>
  <c r="N264" i="3"/>
  <c r="N261" i="3"/>
  <c r="N266" i="3"/>
  <c r="N263" i="3"/>
  <c r="N265" i="3"/>
  <c r="N262" i="3"/>
  <c r="N259" i="3"/>
  <c r="N260" i="3"/>
  <c r="N1838" i="3"/>
  <c r="N1835" i="3"/>
  <c r="N1832" i="3"/>
  <c r="N1839" i="3"/>
  <c r="N1836" i="3"/>
  <c r="N1833" i="3"/>
  <c r="N1837" i="3"/>
  <c r="N1834" i="3"/>
  <c r="N150" i="3"/>
  <c r="N147" i="3"/>
  <c r="N144" i="3"/>
  <c r="N141" i="3"/>
  <c r="N149" i="3"/>
  <c r="N146" i="3"/>
  <c r="N143" i="3"/>
  <c r="N151" i="3"/>
  <c r="N148" i="3"/>
  <c r="N145" i="3"/>
  <c r="N142" i="3"/>
  <c r="N140" i="3"/>
  <c r="Q1318" i="3"/>
  <c r="Q1316" i="3"/>
  <c r="Q1317" i="3"/>
  <c r="N866" i="3"/>
  <c r="N863" i="3"/>
  <c r="N860" i="3"/>
  <c r="N867" i="3"/>
  <c r="N864" i="3"/>
  <c r="N861" i="3"/>
  <c r="N858" i="3"/>
  <c r="N862" i="3"/>
  <c r="N865" i="3"/>
  <c r="N859" i="3"/>
  <c r="O37" i="3"/>
  <c r="O36" i="3"/>
  <c r="O38" i="3"/>
  <c r="O39" i="3"/>
  <c r="P2350" i="3"/>
  <c r="M2056" i="3"/>
  <c r="M2057" i="3"/>
  <c r="M2055" i="3"/>
  <c r="P3298" i="3"/>
  <c r="M9" i="3"/>
  <c r="M6" i="3"/>
  <c r="M3" i="3"/>
  <c r="M10" i="3"/>
  <c r="M7" i="3"/>
  <c r="M4" i="3"/>
  <c r="M11" i="3"/>
  <c r="M8" i="3"/>
  <c r="M5" i="3"/>
  <c r="M2" i="3"/>
  <c r="N1871" i="3"/>
  <c r="N1868" i="3"/>
  <c r="N1865" i="3"/>
  <c r="N1872" i="3"/>
  <c r="N1869" i="3"/>
  <c r="N1866" i="3"/>
  <c r="N1867" i="3"/>
  <c r="N1870" i="3"/>
  <c r="M5586" i="3"/>
  <c r="M5589" i="3"/>
  <c r="M5584" i="3"/>
  <c r="M5587" i="3"/>
  <c r="M5585" i="3"/>
  <c r="M5588" i="3"/>
  <c r="M5590" i="3"/>
  <c r="N2873" i="3"/>
  <c r="N2870" i="3"/>
  <c r="N2874" i="3"/>
  <c r="N2871" i="3"/>
  <c r="N2868" i="3"/>
  <c r="N2875" i="3"/>
  <c r="N2872" i="3"/>
  <c r="N2869" i="3"/>
  <c r="P2690" i="3"/>
  <c r="M4895" i="3"/>
  <c r="M4892" i="3"/>
  <c r="M4889" i="3"/>
  <c r="M4886" i="3"/>
  <c r="M4894" i="3"/>
  <c r="M4888" i="3"/>
  <c r="M4893" i="3"/>
  <c r="M4887" i="3"/>
  <c r="M4897" i="3"/>
  <c r="M4891" i="3"/>
  <c r="M4885" i="3"/>
  <c r="M4884" i="3"/>
  <c r="M4896" i="3"/>
  <c r="M4890" i="3"/>
  <c r="N6196" i="3"/>
  <c r="N6189" i="3"/>
  <c r="N6194" i="3"/>
  <c r="N6192" i="3"/>
  <c r="N6197" i="3"/>
  <c r="N6190" i="3"/>
  <c r="N6198" i="3"/>
  <c r="N6191" i="3"/>
  <c r="N6193" i="3"/>
  <c r="N6195" i="3"/>
  <c r="M3350" i="3"/>
  <c r="M3347" i="3"/>
  <c r="M3348" i="3"/>
  <c r="M3345" i="3"/>
  <c r="M3349" i="3"/>
  <c r="M3346" i="3"/>
  <c r="M6672" i="3"/>
  <c r="M6671" i="3"/>
  <c r="M6670" i="3"/>
  <c r="M6669" i="3"/>
  <c r="M6668" i="3"/>
  <c r="N5519" i="3"/>
  <c r="N5522" i="3"/>
  <c r="N5517" i="3"/>
  <c r="N5525" i="3"/>
  <c r="N5520" i="3"/>
  <c r="N5515" i="3"/>
  <c r="N5523" i="3"/>
  <c r="N5518" i="3"/>
  <c r="N5521" i="3"/>
  <c r="N5516" i="3"/>
  <c r="N5524" i="3"/>
  <c r="Q6292" i="3"/>
  <c r="Q6294" i="3"/>
  <c r="Q6298" i="3"/>
  <c r="Q6293" i="3"/>
  <c r="Q6295" i="3"/>
  <c r="Q6296" i="3"/>
  <c r="Q6297" i="3"/>
  <c r="M4472" i="3"/>
  <c r="M4469" i="3"/>
  <c r="M4466" i="3"/>
  <c r="M4463" i="3"/>
  <c r="M4460" i="3"/>
  <c r="M4470" i="3"/>
  <c r="M4467" i="3"/>
  <c r="M4464" i="3"/>
  <c r="M4461" i="3"/>
  <c r="M4458" i="3"/>
  <c r="M4471" i="3"/>
  <c r="M4465" i="3"/>
  <c r="M4459" i="3"/>
  <c r="M4468" i="3"/>
  <c r="M4462" i="3"/>
  <c r="N953" i="3"/>
  <c r="N954" i="3"/>
  <c r="O3254" i="3"/>
  <c r="O3255" i="3"/>
  <c r="O3253" i="3"/>
  <c r="O6656" i="3"/>
  <c r="O4302" i="3"/>
  <c r="O4299" i="3"/>
  <c r="O4296" i="3"/>
  <c r="O4303" i="3"/>
  <c r="O4300" i="3"/>
  <c r="O4297" i="3"/>
  <c r="O4304" i="3"/>
  <c r="O4301" i="3"/>
  <c r="O4298" i="3"/>
  <c r="O4295" i="3"/>
  <c r="Q6445" i="3"/>
  <c r="Q6661" i="3"/>
  <c r="S6759" i="3"/>
  <c r="O2186" i="3"/>
  <c r="O2184" i="3"/>
  <c r="O2185" i="3"/>
  <c r="P2186" i="3"/>
  <c r="P2184" i="3"/>
  <c r="P2185" i="3"/>
  <c r="M1576" i="3"/>
  <c r="M1578" i="3"/>
  <c r="M1577" i="3"/>
  <c r="O1562" i="3"/>
  <c r="O1559" i="3"/>
  <c r="O1556" i="3"/>
  <c r="O1553" i="3"/>
  <c r="O1563" i="3"/>
  <c r="O1560" i="3"/>
  <c r="O1557" i="3"/>
  <c r="O1554" i="3"/>
  <c r="O1551" i="3"/>
  <c r="O1561" i="3"/>
  <c r="O1564" i="3"/>
  <c r="O1552" i="3"/>
  <c r="O1555" i="3"/>
  <c r="O1558" i="3"/>
  <c r="N4724" i="3"/>
  <c r="N4721" i="3"/>
  <c r="N4718" i="3"/>
  <c r="N4725" i="3"/>
  <c r="N4722" i="3"/>
  <c r="N4719" i="3"/>
  <c r="N4716" i="3"/>
  <c r="N4723" i="3"/>
  <c r="N4720" i="3"/>
  <c r="N4717" i="3"/>
  <c r="Q5055" i="3"/>
  <c r="Q5052" i="3"/>
  <c r="Q5049" i="3"/>
  <c r="Q5046" i="3"/>
  <c r="Q5043" i="3"/>
  <c r="Q5040" i="3"/>
  <c r="Q5056" i="3"/>
  <c r="Q5050" i="3"/>
  <c r="Q5044" i="3"/>
  <c r="Q5054" i="3"/>
  <c r="Q5048" i="3"/>
  <c r="Q5042" i="3"/>
  <c r="Q5053" i="3"/>
  <c r="Q5047" i="3"/>
  <c r="Q5041" i="3"/>
  <c r="Q5057" i="3"/>
  <c r="Q5051" i="3"/>
  <c r="Q5045" i="3"/>
  <c r="Q1700" i="3"/>
  <c r="Q1697" i="3"/>
  <c r="Q1694" i="3"/>
  <c r="Q1702" i="3"/>
  <c r="Q1699" i="3"/>
  <c r="Q1696" i="3"/>
  <c r="Q1693" i="3"/>
  <c r="Q1701" i="3"/>
  <c r="Q1698" i="3"/>
  <c r="Q1695" i="3"/>
  <c r="Q1692" i="3"/>
  <c r="Q742" i="3"/>
  <c r="Q743" i="3"/>
  <c r="Q744" i="3"/>
  <c r="Q741" i="3"/>
  <c r="P1967" i="3"/>
  <c r="P1965" i="3"/>
  <c r="P1966" i="3"/>
  <c r="N5843" i="3"/>
  <c r="N5846" i="3"/>
  <c r="N5844" i="3"/>
  <c r="N5847" i="3"/>
  <c r="N5845" i="3"/>
  <c r="N4859" i="3"/>
  <c r="N4856" i="3"/>
  <c r="N4853" i="3"/>
  <c r="N4860" i="3"/>
  <c r="N4857" i="3"/>
  <c r="N4854" i="3"/>
  <c r="N4861" i="3"/>
  <c r="N4858" i="3"/>
  <c r="N4855" i="3"/>
  <c r="O6301" i="3"/>
  <c r="O6302" i="3"/>
  <c r="O6300" i="3"/>
  <c r="O6299" i="3"/>
  <c r="P4242" i="3"/>
  <c r="P4239" i="3"/>
  <c r="P4243" i="3"/>
  <c r="P4244" i="3"/>
  <c r="P4241" i="3"/>
  <c r="O5378" i="3"/>
  <c r="O5373" i="3"/>
  <c r="O5376" i="3"/>
  <c r="O5374" i="3"/>
  <c r="O5375" i="3"/>
  <c r="O5372" i="3"/>
  <c r="O5377" i="3"/>
  <c r="M3512" i="3"/>
  <c r="M3509" i="3"/>
  <c r="M3506" i="3"/>
  <c r="M3503" i="3"/>
  <c r="M3513" i="3"/>
  <c r="M3510" i="3"/>
  <c r="M3507" i="3"/>
  <c r="M3504" i="3"/>
  <c r="M3511" i="3"/>
  <c r="M3508" i="3"/>
  <c r="M3505" i="3"/>
  <c r="M3502" i="3"/>
  <c r="N3525" i="3"/>
  <c r="N3522" i="3"/>
  <c r="N3519" i="3"/>
  <c r="N3516" i="3"/>
  <c r="N3526" i="3"/>
  <c r="N3523" i="3"/>
  <c r="N3520" i="3"/>
  <c r="N3517" i="3"/>
  <c r="N3514" i="3"/>
  <c r="N3524" i="3"/>
  <c r="N3521" i="3"/>
  <c r="N3518" i="3"/>
  <c r="N3515" i="3"/>
  <c r="R4531" i="3"/>
  <c r="R4530" i="3"/>
  <c r="Q5787" i="3"/>
  <c r="Q5795" i="3"/>
  <c r="Q5790" i="3"/>
  <c r="Q5793" i="3"/>
  <c r="Q5788" i="3"/>
  <c r="Q5796" i="3"/>
  <c r="Q5791" i="3"/>
  <c r="Q5794" i="3"/>
  <c r="Q5789" i="3"/>
  <c r="Q5797" i="3"/>
  <c r="Q5792" i="3"/>
  <c r="P1889" i="3"/>
  <c r="P1886" i="3"/>
  <c r="P1890" i="3"/>
  <c r="P1887" i="3"/>
  <c r="P1888" i="3"/>
  <c r="S4200" i="3"/>
  <c r="P6524" i="3"/>
  <c r="O4062" i="3"/>
  <c r="O4065" i="3"/>
  <c r="O4063" i="3"/>
  <c r="O4064" i="3"/>
  <c r="N1808" i="3"/>
  <c r="N1805" i="3"/>
  <c r="N1809" i="3"/>
  <c r="N1806" i="3"/>
  <c r="N1804" i="3"/>
  <c r="N1807" i="3"/>
  <c r="O4647" i="3"/>
  <c r="O4644" i="3"/>
  <c r="O4641" i="3"/>
  <c r="O4638" i="3"/>
  <c r="O4635" i="3"/>
  <c r="O4632" i="3"/>
  <c r="O4648" i="3"/>
  <c r="O4645" i="3"/>
  <c r="O4642" i="3"/>
  <c r="O4639" i="3"/>
  <c r="O4636" i="3"/>
  <c r="O4633" i="3"/>
  <c r="O4649" i="3"/>
  <c r="O4646" i="3"/>
  <c r="O4643" i="3"/>
  <c r="O4640" i="3"/>
  <c r="O4637" i="3"/>
  <c r="O4634" i="3"/>
  <c r="O3702" i="3"/>
  <c r="O3699" i="3"/>
  <c r="O3703" i="3"/>
  <c r="O3700" i="3"/>
  <c r="O3701" i="3"/>
  <c r="P3065" i="3"/>
  <c r="P3066" i="3"/>
  <c r="P3067" i="3"/>
  <c r="O2225" i="3"/>
  <c r="O2222" i="3"/>
  <c r="O2219" i="3"/>
  <c r="O2216" i="3"/>
  <c r="O2226" i="3"/>
  <c r="O2223" i="3"/>
  <c r="O2220" i="3"/>
  <c r="O2217" i="3"/>
  <c r="O2227" i="3"/>
  <c r="O2224" i="3"/>
  <c r="O2221" i="3"/>
  <c r="O2218" i="3"/>
  <c r="O2215" i="3"/>
  <c r="O3420" i="3"/>
  <c r="O3417" i="3"/>
  <c r="O3414" i="3"/>
  <c r="O3421" i="3"/>
  <c r="O3418" i="3"/>
  <c r="O3415" i="3"/>
  <c r="O3412" i="3"/>
  <c r="O3413" i="3"/>
  <c r="O3416" i="3"/>
  <c r="O3419" i="3"/>
  <c r="O3422" i="3"/>
  <c r="M2347" i="3"/>
  <c r="M2344" i="3"/>
  <c r="M2345" i="3"/>
  <c r="M2348" i="3"/>
  <c r="M2346" i="3"/>
  <c r="M2343" i="3"/>
  <c r="M3951" i="3"/>
  <c r="M3948" i="3"/>
  <c r="M3945" i="3"/>
  <c r="M3949" i="3"/>
  <c r="M3944" i="3"/>
  <c r="M3952" i="3"/>
  <c r="M3943" i="3"/>
  <c r="M3947" i="3"/>
  <c r="M3946" i="3"/>
  <c r="M3950" i="3"/>
  <c r="P3784" i="3"/>
  <c r="P3782" i="3"/>
  <c r="P3785" i="3"/>
  <c r="P3783" i="3"/>
  <c r="M3497" i="3"/>
  <c r="M3494" i="3"/>
  <c r="M3491" i="3"/>
  <c r="M3495" i="3"/>
  <c r="M3492" i="3"/>
  <c r="M3496" i="3"/>
  <c r="M3493" i="3"/>
  <c r="M3490" i="3"/>
  <c r="O3257" i="3"/>
  <c r="O3256" i="3"/>
  <c r="O6283" i="3"/>
  <c r="O6284" i="3"/>
  <c r="O6282" i="3"/>
  <c r="O6281" i="3"/>
  <c r="P1994" i="3"/>
  <c r="P1991" i="3"/>
  <c r="P1995" i="3"/>
  <c r="P1992" i="3"/>
  <c r="P1996" i="3"/>
  <c r="P1993" i="3"/>
  <c r="P1990" i="3"/>
  <c r="O1994" i="3"/>
  <c r="O1991" i="3"/>
  <c r="O1995" i="3"/>
  <c r="O1992" i="3"/>
  <c r="O1996" i="3"/>
  <c r="O1993" i="3"/>
  <c r="O1990" i="3"/>
  <c r="Q1976" i="3"/>
  <c r="Q1977" i="3"/>
  <c r="Q1974" i="3"/>
  <c r="Q1975" i="3"/>
  <c r="P4599" i="3"/>
  <c r="P4596" i="3"/>
  <c r="P4593" i="3"/>
  <c r="P4590" i="3"/>
  <c r="P4600" i="3"/>
  <c r="P4597" i="3"/>
  <c r="P4594" i="3"/>
  <c r="P4591" i="3"/>
  <c r="P4598" i="3"/>
  <c r="P4595" i="3"/>
  <c r="P4592" i="3"/>
  <c r="P4589" i="3"/>
  <c r="S7089" i="3"/>
  <c r="P2399" i="3"/>
  <c r="P2396" i="3"/>
  <c r="P2393" i="3"/>
  <c r="P2401" i="3"/>
  <c r="P2398" i="3"/>
  <c r="P2395" i="3"/>
  <c r="P2392" i="3"/>
  <c r="P2400" i="3"/>
  <c r="P2397" i="3"/>
  <c r="P2394" i="3"/>
  <c r="P2391" i="3"/>
  <c r="P1691" i="3"/>
  <c r="P4820" i="3"/>
  <c r="P4817" i="3"/>
  <c r="P4814" i="3"/>
  <c r="P4811" i="3"/>
  <c r="P4818" i="3"/>
  <c r="P4815" i="3"/>
  <c r="P4812" i="3"/>
  <c r="P4809" i="3"/>
  <c r="P4819" i="3"/>
  <c r="P4810" i="3"/>
  <c r="P4813" i="3"/>
  <c r="P4816" i="3"/>
  <c r="M2897" i="3"/>
  <c r="M2895" i="3"/>
  <c r="M2896" i="3"/>
  <c r="O6475" i="3"/>
  <c r="O6476" i="3"/>
  <c r="N4443" i="3"/>
  <c r="N4440" i="3"/>
  <c r="N4437" i="3"/>
  <c r="N4442" i="3"/>
  <c r="N4439" i="3"/>
  <c r="N4436" i="3"/>
  <c r="N4438" i="3"/>
  <c r="N4435" i="3"/>
  <c r="N4441" i="3"/>
  <c r="N4444" i="3"/>
  <c r="N3287" i="3"/>
  <c r="N3284" i="3"/>
  <c r="N3281" i="3"/>
  <c r="N3288" i="3"/>
  <c r="N3285" i="3"/>
  <c r="N3282" i="3"/>
  <c r="N3289" i="3"/>
  <c r="N3286" i="3"/>
  <c r="N3283" i="3"/>
  <c r="N3280" i="3"/>
  <c r="M501" i="3"/>
  <c r="M498" i="3"/>
  <c r="M495" i="3"/>
  <c r="M492" i="3"/>
  <c r="M499" i="3"/>
  <c r="M497" i="3"/>
  <c r="M493" i="3"/>
  <c r="M491" i="3"/>
  <c r="M500" i="3"/>
  <c r="M496" i="3"/>
  <c r="M494" i="3"/>
  <c r="M490" i="3"/>
  <c r="P5769" i="3"/>
  <c r="P5772" i="3"/>
  <c r="Q5582" i="3"/>
  <c r="Q5583" i="3"/>
  <c r="P4680" i="3"/>
  <c r="P5913" i="3"/>
  <c r="P5916" i="3"/>
  <c r="P5915" i="3"/>
  <c r="P5910" i="3"/>
  <c r="P5912" i="3"/>
  <c r="N1994" i="3"/>
  <c r="N1991" i="3"/>
  <c r="N1995" i="3"/>
  <c r="N1992" i="3"/>
  <c r="N1996" i="3"/>
  <c r="N1993" i="3"/>
  <c r="N1990" i="3"/>
  <c r="Q3396" i="3"/>
  <c r="Q3393" i="3"/>
  <c r="Q3397" i="3"/>
  <c r="Q3394" i="3"/>
  <c r="Q3398" i="3"/>
  <c r="Q3395" i="3"/>
  <c r="Q3392" i="3"/>
  <c r="Q3391" i="3"/>
  <c r="Q2401" i="3"/>
  <c r="Q2398" i="3"/>
  <c r="Q2395" i="3"/>
  <c r="Q2392" i="3"/>
  <c r="Q2400" i="3"/>
  <c r="Q2397" i="3"/>
  <c r="Q2394" i="3"/>
  <c r="Q2391" i="3"/>
  <c r="Q2399" i="3"/>
  <c r="Q2396" i="3"/>
  <c r="Q2393" i="3"/>
  <c r="Q5309" i="3"/>
  <c r="Q5304" i="3"/>
  <c r="Q5307" i="3"/>
  <c r="Q5310" i="3"/>
  <c r="Q5305" i="3"/>
  <c r="Q5306" i="3"/>
  <c r="Q5308" i="3"/>
  <c r="O4820" i="3"/>
  <c r="O4817" i="3"/>
  <c r="O4814" i="3"/>
  <c r="O4811" i="3"/>
  <c r="O4818" i="3"/>
  <c r="O4815" i="3"/>
  <c r="O4812" i="3"/>
  <c r="O4809" i="3"/>
  <c r="O4819" i="3"/>
  <c r="O4810" i="3"/>
  <c r="O4813" i="3"/>
  <c r="O4816" i="3"/>
  <c r="M2936" i="3"/>
  <c r="M2933" i="3"/>
  <c r="M2930" i="3"/>
  <c r="M2927" i="3"/>
  <c r="M2937" i="3"/>
  <c r="M2934" i="3"/>
  <c r="M2931" i="3"/>
  <c r="M2928" i="3"/>
  <c r="M2925" i="3"/>
  <c r="M2938" i="3"/>
  <c r="M2935" i="3"/>
  <c r="M2932" i="3"/>
  <c r="M2929" i="3"/>
  <c r="M2926" i="3"/>
  <c r="N6307" i="3"/>
  <c r="N6308" i="3"/>
  <c r="N6305" i="3"/>
  <c r="N6303" i="3"/>
  <c r="N6306" i="3"/>
  <c r="N6304" i="3"/>
  <c r="P5741" i="3"/>
  <c r="P5744" i="3"/>
  <c r="P5747" i="3"/>
  <c r="P5742" i="3"/>
  <c r="P5745" i="3"/>
  <c r="P5748" i="3"/>
  <c r="M1822" i="3"/>
  <c r="M1819" i="3"/>
  <c r="M1823" i="3"/>
  <c r="M1820" i="3"/>
  <c r="M1824" i="3"/>
  <c r="M1821" i="3"/>
  <c r="M1818" i="3"/>
  <c r="P5402" i="3"/>
  <c r="P5405" i="3"/>
  <c r="P5403" i="3"/>
  <c r="P5406" i="3"/>
  <c r="O3287" i="3"/>
  <c r="O3284" i="3"/>
  <c r="O3281" i="3"/>
  <c r="O3288" i="3"/>
  <c r="O3285" i="3"/>
  <c r="O3282" i="3"/>
  <c r="O3289" i="3"/>
  <c r="O3286" i="3"/>
  <c r="O3283" i="3"/>
  <c r="O3280" i="3"/>
  <c r="M222" i="3"/>
  <c r="M219" i="3"/>
  <c r="M223" i="3"/>
  <c r="M220" i="3"/>
  <c r="M221" i="3"/>
  <c r="M218" i="3"/>
  <c r="O499" i="3"/>
  <c r="O496" i="3"/>
  <c r="O493" i="3"/>
  <c r="O490" i="3"/>
  <c r="O500" i="3"/>
  <c r="O497" i="3"/>
  <c r="O494" i="3"/>
  <c r="O491" i="3"/>
  <c r="O495" i="3"/>
  <c r="O501" i="3"/>
  <c r="O498" i="3"/>
  <c r="O492" i="3"/>
  <c r="Q5769" i="3"/>
  <c r="Q5772" i="3"/>
  <c r="Q5767" i="3"/>
  <c r="Q5770" i="3"/>
  <c r="Q5765" i="3"/>
  <c r="Q5773" i="3"/>
  <c r="Q5768" i="3"/>
  <c r="Q5771" i="3"/>
  <c r="Q5766" i="3"/>
  <c r="M3560" i="3"/>
  <c r="M3557" i="3"/>
  <c r="M3554" i="3"/>
  <c r="M3551" i="3"/>
  <c r="M3558" i="3"/>
  <c r="M3555" i="3"/>
  <c r="M3552" i="3"/>
  <c r="M3559" i="3"/>
  <c r="M3556" i="3"/>
  <c r="M3553" i="3"/>
  <c r="M3550" i="3"/>
  <c r="M5583" i="3"/>
  <c r="M5582" i="3"/>
  <c r="M3260" i="3"/>
  <c r="M3261" i="3"/>
  <c r="M3258" i="3"/>
  <c r="M3259" i="3"/>
  <c r="O5910" i="3"/>
  <c r="O5913" i="3"/>
  <c r="O5916" i="3"/>
  <c r="O5911" i="3"/>
  <c r="O5914" i="3"/>
  <c r="O5912" i="3"/>
  <c r="O5915" i="3"/>
  <c r="O5917" i="3"/>
  <c r="N4919" i="3"/>
  <c r="N4916" i="3"/>
  <c r="N4913" i="3"/>
  <c r="N4910" i="3"/>
  <c r="N4907" i="3"/>
  <c r="N4920" i="3"/>
  <c r="N4917" i="3"/>
  <c r="N4914" i="3"/>
  <c r="N4911" i="3"/>
  <c r="N4908" i="3"/>
  <c r="N4905" i="3"/>
  <c r="N4921" i="3"/>
  <c r="N4918" i="3"/>
  <c r="N4915" i="3"/>
  <c r="N4912" i="3"/>
  <c r="N4909" i="3"/>
  <c r="N4906" i="3"/>
  <c r="M6316" i="3"/>
  <c r="M6317" i="3"/>
  <c r="M6318" i="3"/>
  <c r="M6315" i="3"/>
  <c r="M6314" i="3"/>
  <c r="O4994" i="3"/>
  <c r="O4993" i="3"/>
  <c r="N5193" i="3"/>
  <c r="N5191" i="3"/>
  <c r="N5192" i="3"/>
  <c r="N5194" i="3"/>
  <c r="Q5481" i="3"/>
  <c r="Q5476" i="3"/>
  <c r="Q5484" i="3"/>
  <c r="Q5479" i="3"/>
  <c r="Q5474" i="3"/>
  <c r="Q5482" i="3"/>
  <c r="Q5477" i="3"/>
  <c r="Q5472" i="3"/>
  <c r="Q5485" i="3"/>
  <c r="Q5480" i="3"/>
  <c r="Q5483" i="3"/>
  <c r="Q5478" i="3"/>
  <c r="Q5486" i="3"/>
  <c r="Q5473" i="3"/>
  <c r="Q5475" i="3"/>
  <c r="M5223" i="3"/>
  <c r="M5218" i="3"/>
  <c r="M5221" i="3"/>
  <c r="M5219" i="3"/>
  <c r="M5220" i="3"/>
  <c r="M5217" i="3"/>
  <c r="M5222" i="3"/>
  <c r="M2591" i="3"/>
  <c r="M2588" i="3"/>
  <c r="M2585" i="3"/>
  <c r="M2582" i="3"/>
  <c r="M2592" i="3"/>
  <c r="M2589" i="3"/>
  <c r="M2586" i="3"/>
  <c r="M2583" i="3"/>
  <c r="M2584" i="3"/>
  <c r="M2593" i="3"/>
  <c r="M2587" i="3"/>
  <c r="M2581" i="3"/>
  <c r="M2580" i="3"/>
  <c r="M2590" i="3"/>
  <c r="Q3288" i="3"/>
  <c r="Q3285" i="3"/>
  <c r="Q3282" i="3"/>
  <c r="Q3289" i="3"/>
  <c r="Q3286" i="3"/>
  <c r="Q3283" i="3"/>
  <c r="Q3280" i="3"/>
  <c r="Q3287" i="3"/>
  <c r="Q3284" i="3"/>
  <c r="Q3281" i="3"/>
  <c r="Q223" i="3"/>
  <c r="Q220" i="3"/>
  <c r="Q221" i="3"/>
  <c r="Q218" i="3"/>
  <c r="Q222" i="3"/>
  <c r="Q219" i="3"/>
  <c r="O221" i="3"/>
  <c r="O223" i="3"/>
  <c r="O220" i="3"/>
  <c r="O218" i="3"/>
  <c r="O222" i="3"/>
  <c r="O219" i="3"/>
  <c r="M6408" i="3"/>
  <c r="M6416" i="3"/>
  <c r="M6412" i="3"/>
  <c r="M6415" i="3"/>
  <c r="M6409" i="3"/>
  <c r="M6414" i="3"/>
  <c r="M6411" i="3"/>
  <c r="M6413" i="3"/>
  <c r="M5771" i="3"/>
  <c r="M5766" i="3"/>
  <c r="M5769" i="3"/>
  <c r="M5772" i="3"/>
  <c r="M5767" i="3"/>
  <c r="M5765" i="3"/>
  <c r="M5773" i="3"/>
  <c r="M5768" i="3"/>
  <c r="M5770" i="3"/>
  <c r="O3558" i="3"/>
  <c r="O3555" i="3"/>
  <c r="O3552" i="3"/>
  <c r="O3559" i="3"/>
  <c r="O3556" i="3"/>
  <c r="O3553" i="3"/>
  <c r="O3550" i="3"/>
  <c r="O3560" i="3"/>
  <c r="O3557" i="3"/>
  <c r="O3554" i="3"/>
  <c r="O3551" i="3"/>
  <c r="Q901" i="3"/>
  <c r="Q898" i="3"/>
  <c r="Q895" i="3"/>
  <c r="Q892" i="3"/>
  <c r="Q889" i="3"/>
  <c r="Q886" i="3"/>
  <c r="Q883" i="3"/>
  <c r="Q902" i="3"/>
  <c r="Q899" i="3"/>
  <c r="Q896" i="3"/>
  <c r="Q893" i="3"/>
  <c r="Q890" i="3"/>
  <c r="Q887" i="3"/>
  <c r="Q884" i="3"/>
  <c r="Q903" i="3"/>
  <c r="Q900" i="3"/>
  <c r="Q897" i="3"/>
  <c r="Q894" i="3"/>
  <c r="Q891" i="3"/>
  <c r="Q888" i="3"/>
  <c r="Q885" i="3"/>
  <c r="Q882" i="3"/>
  <c r="N5024" i="3"/>
  <c r="N5021" i="3"/>
  <c r="N5018" i="3"/>
  <c r="N5022" i="3"/>
  <c r="N5019" i="3"/>
  <c r="N5016" i="3"/>
  <c r="N5023" i="3"/>
  <c r="N5020" i="3"/>
  <c r="N5017" i="3"/>
  <c r="Q3838" i="3"/>
  <c r="Q3835" i="3"/>
  <c r="Q3837" i="3"/>
  <c r="Q3834" i="3"/>
  <c r="Q3836" i="3"/>
  <c r="O3369" i="3"/>
  <c r="O3370" i="3"/>
  <c r="O3367" i="3"/>
  <c r="O3368" i="3"/>
  <c r="O3366" i="3"/>
  <c r="O3365" i="3"/>
  <c r="Q5913" i="3"/>
  <c r="Q5916" i="3"/>
  <c r="Q5911" i="3"/>
  <c r="Q5914" i="3"/>
  <c r="Q5917" i="3"/>
  <c r="Q5912" i="3"/>
  <c r="Q5915" i="3"/>
  <c r="Q5910" i="3"/>
  <c r="Q1682" i="3"/>
  <c r="Q1679" i="3"/>
  <c r="Q1684" i="3"/>
  <c r="Q1681" i="3"/>
  <c r="Q1678" i="3"/>
  <c r="Q1683" i="3"/>
  <c r="Q1677" i="3"/>
  <c r="Q1680" i="3"/>
  <c r="N2426" i="3"/>
  <c r="N2427" i="3"/>
  <c r="N2424" i="3"/>
  <c r="N2428" i="3"/>
  <c r="N2425" i="3"/>
  <c r="Q3033" i="3"/>
  <c r="Q3034" i="3"/>
  <c r="Q3031" i="3"/>
  <c r="Q3035" i="3"/>
  <c r="Q3032" i="3"/>
  <c r="P5363" i="3"/>
  <c r="P5361" i="3"/>
  <c r="N6083" i="3"/>
  <c r="N276" i="3"/>
  <c r="N273" i="3"/>
  <c r="N270" i="3"/>
  <c r="N278" i="3"/>
  <c r="N275" i="3"/>
  <c r="N277" i="3"/>
  <c r="N274" i="3"/>
  <c r="N271" i="3"/>
  <c r="N268" i="3"/>
  <c r="N269" i="3"/>
  <c r="N272" i="3"/>
  <c r="Q4323" i="3"/>
  <c r="Q4320" i="3"/>
  <c r="Q4324" i="3"/>
  <c r="Q4321" i="3"/>
  <c r="Q4318" i="3"/>
  <c r="Q4319" i="3"/>
  <c r="Q4322" i="3"/>
  <c r="Q4325" i="3"/>
  <c r="Q5507" i="3"/>
  <c r="Q5505" i="3"/>
  <c r="Q5503" i="3"/>
  <c r="Q5506" i="3"/>
  <c r="Q5504" i="3"/>
  <c r="N5753" i="3"/>
  <c r="N5751" i="3"/>
  <c r="N5754" i="3"/>
  <c r="N5752" i="3"/>
  <c r="N5750" i="3"/>
  <c r="O2564" i="3"/>
  <c r="O2561" i="3"/>
  <c r="O2565" i="3"/>
  <c r="O2562" i="3"/>
  <c r="O2563" i="3"/>
  <c r="O2566" i="3"/>
  <c r="O389" i="3"/>
  <c r="O392" i="3"/>
  <c r="O394" i="3"/>
  <c r="O391" i="3"/>
  <c r="O388" i="3"/>
  <c r="O385" i="3"/>
  <c r="O382" i="3"/>
  <c r="O379" i="3"/>
  <c r="O395" i="3"/>
  <c r="O380" i="3"/>
  <c r="O386" i="3"/>
  <c r="O396" i="3"/>
  <c r="O393" i="3"/>
  <c r="O390" i="3"/>
  <c r="O387" i="3"/>
  <c r="O384" i="3"/>
  <c r="O381" i="3"/>
  <c r="O378" i="3"/>
  <c r="O383" i="3"/>
  <c r="Q5088" i="3"/>
  <c r="Q5086" i="3"/>
  <c r="Q5090" i="3"/>
  <c r="Q5089" i="3"/>
  <c r="Q5087" i="3"/>
  <c r="Q4818" i="3"/>
  <c r="Q4815" i="3"/>
  <c r="Q4812" i="3"/>
  <c r="Q4809" i="3"/>
  <c r="Q4819" i="3"/>
  <c r="Q4810" i="3"/>
  <c r="Q4814" i="3"/>
  <c r="Q4813" i="3"/>
  <c r="Q4820" i="3"/>
  <c r="Q4811" i="3"/>
  <c r="Q4816" i="3"/>
  <c r="Q4817" i="3"/>
  <c r="M5308" i="3"/>
  <c r="M5306" i="3"/>
  <c r="M5309" i="3"/>
  <c r="M5304" i="3"/>
  <c r="M5310" i="3"/>
  <c r="M5305" i="3"/>
  <c r="M5307" i="3"/>
  <c r="P4500" i="3"/>
  <c r="P4497" i="3"/>
  <c r="P4501" i="3"/>
  <c r="P4498" i="3"/>
  <c r="P4495" i="3"/>
  <c r="P4502" i="3"/>
  <c r="P4499" i="3"/>
  <c r="P4496" i="3"/>
  <c r="N6311" i="3"/>
  <c r="N6312" i="3"/>
  <c r="N6309" i="3"/>
  <c r="N6313" i="3"/>
  <c r="N6310" i="3"/>
  <c r="N3603" i="3"/>
  <c r="N3600" i="3"/>
  <c r="N3604" i="3"/>
  <c r="N3601" i="3"/>
  <c r="N3605" i="3"/>
  <c r="N3602" i="3"/>
  <c r="O6056" i="3"/>
  <c r="O6059" i="3"/>
  <c r="O6057" i="3"/>
  <c r="O6061" i="3"/>
  <c r="O6058" i="3"/>
  <c r="O6060" i="3"/>
  <c r="N5288" i="3"/>
  <c r="N5291" i="3"/>
  <c r="N5289" i="3"/>
  <c r="N5292" i="3"/>
  <c r="N5290" i="3"/>
  <c r="N6138" i="3"/>
  <c r="N6141" i="3"/>
  <c r="N6136" i="3"/>
  <c r="N6139" i="3"/>
  <c r="N6140" i="3"/>
  <c r="N6137" i="3"/>
  <c r="Q5937" i="3"/>
  <c r="Q5935" i="3"/>
  <c r="Q5936" i="3"/>
  <c r="P5400" i="3"/>
  <c r="N6602" i="3"/>
  <c r="N6600" i="3"/>
  <c r="N6603" i="3"/>
  <c r="N6597" i="3"/>
  <c r="N6601" i="3"/>
  <c r="N6593" i="3"/>
  <c r="N6594" i="3"/>
  <c r="N6598" i="3"/>
  <c r="N6595" i="3"/>
  <c r="N6604" i="3"/>
  <c r="M5254" i="3"/>
  <c r="M5257" i="3"/>
  <c r="M5255" i="3"/>
  <c r="M5258" i="3"/>
  <c r="M5256" i="3"/>
  <c r="Q6537" i="3"/>
  <c r="Q6532" i="3"/>
  <c r="Q6533" i="3"/>
  <c r="Q6536" i="3"/>
  <c r="Q6534" i="3"/>
  <c r="Q5237" i="3"/>
  <c r="Q5238" i="3"/>
  <c r="Q5239" i="3"/>
  <c r="Q5236" i="3"/>
  <c r="Q5235" i="3"/>
  <c r="P3910" i="3"/>
  <c r="O5581" i="3"/>
  <c r="O5576" i="3"/>
  <c r="O5571" i="3"/>
  <c r="O5579" i="3"/>
  <c r="O5574" i="3"/>
  <c r="O5577" i="3"/>
  <c r="O5572" i="3"/>
  <c r="O5570" i="3"/>
  <c r="O5578" i="3"/>
  <c r="O5573" i="3"/>
  <c r="O5580" i="3"/>
  <c r="O5575" i="3"/>
  <c r="Q5530" i="3"/>
  <c r="Q5528" i="3"/>
  <c r="Q5526" i="3"/>
  <c r="Q5527" i="3"/>
  <c r="Q5529" i="3"/>
  <c r="Q5366" i="3"/>
  <c r="Q5364" i="3"/>
  <c r="Q5365" i="3"/>
  <c r="M6497" i="3"/>
  <c r="M6495" i="3"/>
  <c r="M6500" i="3"/>
  <c r="M6498" i="3"/>
  <c r="M6496" i="3"/>
  <c r="M6499" i="3"/>
  <c r="M6501" i="3"/>
  <c r="M6494" i="3"/>
  <c r="M5249" i="3"/>
  <c r="M5244" i="3"/>
  <c r="M5252" i="3"/>
  <c r="M5247" i="3"/>
  <c r="M5250" i="3"/>
  <c r="M5245" i="3"/>
  <c r="M5253" i="3"/>
  <c r="M5243" i="3"/>
  <c r="M5246" i="3"/>
  <c r="M5248" i="3"/>
  <c r="M5251" i="3"/>
  <c r="O4578" i="3"/>
  <c r="O4575" i="3"/>
  <c r="O4572" i="3"/>
  <c r="O4569" i="3"/>
  <c r="O4566" i="3"/>
  <c r="O4563" i="3"/>
  <c r="O4579" i="3"/>
  <c r="O4576" i="3"/>
  <c r="O4573" i="3"/>
  <c r="O4570" i="3"/>
  <c r="O4567" i="3"/>
  <c r="O4564" i="3"/>
  <c r="O4577" i="3"/>
  <c r="O4574" i="3"/>
  <c r="O4571" i="3"/>
  <c r="O4568" i="3"/>
  <c r="O4565" i="3"/>
  <c r="O4562" i="3"/>
  <c r="Q3934" i="3"/>
  <c r="Q3931" i="3"/>
  <c r="Q3928" i="3"/>
  <c r="Q3925" i="3"/>
  <c r="Q3922" i="3"/>
  <c r="Q3919" i="3"/>
  <c r="Q3933" i="3"/>
  <c r="Q3930" i="3"/>
  <c r="Q3927" i="3"/>
  <c r="Q3924" i="3"/>
  <c r="Q3932" i="3"/>
  <c r="Q3921" i="3"/>
  <c r="Q3929" i="3"/>
  <c r="Q3926" i="3"/>
  <c r="Q3923" i="3"/>
  <c r="Q3920" i="3"/>
  <c r="Q5037" i="3"/>
  <c r="Q5034" i="3"/>
  <c r="Q5031" i="3"/>
  <c r="Q5038" i="3"/>
  <c r="Q5030" i="3"/>
  <c r="Q5029" i="3"/>
  <c r="Q5033" i="3"/>
  <c r="Q5035" i="3"/>
  <c r="Q5039" i="3"/>
  <c r="Q5036" i="3"/>
  <c r="Q5032" i="3"/>
  <c r="M3449" i="3"/>
  <c r="M3446" i="3"/>
  <c r="M3443" i="3"/>
  <c r="M3450" i="3"/>
  <c r="M3447" i="3"/>
  <c r="M3444" i="3"/>
  <c r="M3448" i="3"/>
  <c r="M3445" i="3"/>
  <c r="M4793" i="3"/>
  <c r="M4795" i="3"/>
  <c r="M4794" i="3"/>
  <c r="Q5265" i="3"/>
  <c r="Q5260" i="3"/>
  <c r="Q5263" i="3"/>
  <c r="Q5266" i="3"/>
  <c r="Q5261" i="3"/>
  <c r="Q5264" i="3"/>
  <c r="Q5259" i="3"/>
  <c r="Q5267" i="3"/>
  <c r="Q5262" i="3"/>
  <c r="M5457" i="3"/>
  <c r="M5452" i="3"/>
  <c r="M5460" i="3"/>
  <c r="M5455" i="3"/>
  <c r="M5450" i="3"/>
  <c r="M5458" i="3"/>
  <c r="M5453" i="3"/>
  <c r="M5456" i="3"/>
  <c r="M5459" i="3"/>
  <c r="M5454" i="3"/>
  <c r="M5449" i="3"/>
  <c r="M5451" i="3"/>
  <c r="Q4236" i="3"/>
  <c r="Q4233" i="3"/>
  <c r="Q4237" i="3"/>
  <c r="Q4234" i="3"/>
  <c r="Q4238" i="3"/>
  <c r="Q4235" i="3"/>
  <c r="Q4232" i="3"/>
  <c r="Q4734" i="3"/>
  <c r="Q4733" i="3"/>
  <c r="Q4732" i="3"/>
  <c r="M3727" i="3"/>
  <c r="M3722" i="3"/>
  <c r="M3719" i="3"/>
  <c r="M3716" i="3"/>
  <c r="M3729" i="3"/>
  <c r="M3725" i="3"/>
  <c r="M3723" i="3"/>
  <c r="M3720" i="3"/>
  <c r="M3717" i="3"/>
  <c r="M3714" i="3"/>
  <c r="M3730" i="3"/>
  <c r="M3728" i="3"/>
  <c r="M3726" i="3"/>
  <c r="M3724" i="3"/>
  <c r="M3721" i="3"/>
  <c r="M3718" i="3"/>
  <c r="M3715" i="3"/>
  <c r="O3591" i="3"/>
  <c r="O3588" i="3"/>
  <c r="O3585" i="3"/>
  <c r="O3582" i="3"/>
  <c r="O3592" i="3"/>
  <c r="O3589" i="3"/>
  <c r="O3586" i="3"/>
  <c r="O3583" i="3"/>
  <c r="O3580" i="3"/>
  <c r="O3590" i="3"/>
  <c r="O3587" i="3"/>
  <c r="O3584" i="3"/>
  <c r="O3581" i="3"/>
  <c r="N2567" i="3"/>
  <c r="N2568" i="3"/>
  <c r="N2213" i="3"/>
  <c r="N2210" i="3"/>
  <c r="N2214" i="3"/>
  <c r="N2211" i="3"/>
  <c r="N2208" i="3"/>
  <c r="N2212" i="3"/>
  <c r="N2209" i="3"/>
  <c r="P3702" i="3"/>
  <c r="P3699" i="3"/>
  <c r="P3703" i="3"/>
  <c r="P3700" i="3"/>
  <c r="P3701" i="3"/>
  <c r="O2546" i="3"/>
  <c r="O2543" i="3"/>
  <c r="O2540" i="3"/>
  <c r="O2544" i="3"/>
  <c r="O2541" i="3"/>
  <c r="O2545" i="3"/>
  <c r="O2542" i="3"/>
  <c r="O5468" i="3"/>
  <c r="O5463" i="3"/>
  <c r="O5471" i="3"/>
  <c r="O5466" i="3"/>
  <c r="O5461" i="3"/>
  <c r="O5469" i="3"/>
  <c r="O5464" i="3"/>
  <c r="O5462" i="3"/>
  <c r="O5470" i="3"/>
  <c r="O5465" i="3"/>
  <c r="O5467" i="3"/>
  <c r="Q4455" i="3"/>
  <c r="Q4452" i="3"/>
  <c r="Q4456" i="3"/>
  <c r="Q4453" i="3"/>
  <c r="Q4454" i="3"/>
  <c r="Q4457" i="3"/>
  <c r="P3376" i="3"/>
  <c r="P3377" i="3"/>
  <c r="M2765" i="3"/>
  <c r="M2762" i="3"/>
  <c r="M2766" i="3"/>
  <c r="M2763" i="3"/>
  <c r="M2760" i="3"/>
  <c r="M2767" i="3"/>
  <c r="M2764" i="3"/>
  <c r="M2761" i="3"/>
  <c r="O3867" i="3"/>
  <c r="O3864" i="3"/>
  <c r="O3861" i="3"/>
  <c r="O3868" i="3"/>
  <c r="O3865" i="3"/>
  <c r="O3862" i="3"/>
  <c r="O3863" i="3"/>
  <c r="O3866" i="3"/>
  <c r="O3869" i="3"/>
  <c r="N1658" i="3"/>
  <c r="N1659" i="3"/>
  <c r="N1657" i="3"/>
  <c r="N1660" i="3"/>
  <c r="Q3579" i="3"/>
  <c r="Q3576" i="3"/>
  <c r="Q3577" i="3"/>
  <c r="Q3574" i="3"/>
  <c r="Q3578" i="3"/>
  <c r="Q3575" i="3"/>
  <c r="Q3117" i="3"/>
  <c r="Q3114" i="3"/>
  <c r="Q3111" i="3"/>
  <c r="Q3108" i="3"/>
  <c r="Q3118" i="3"/>
  <c r="Q3115" i="3"/>
  <c r="Q3112" i="3"/>
  <c r="Q3109" i="3"/>
  <c r="Q3116" i="3"/>
  <c r="Q3113" i="3"/>
  <c r="Q3110" i="3"/>
  <c r="Q3107" i="3"/>
  <c r="Q3811" i="3"/>
  <c r="Q3808" i="3"/>
  <c r="Q3805" i="3"/>
  <c r="Q3802" i="3"/>
  <c r="Q3799" i="3"/>
  <c r="Q3796" i="3"/>
  <c r="Q3793" i="3"/>
  <c r="Q3801" i="3"/>
  <c r="Q3803" i="3"/>
  <c r="Q3798" i="3"/>
  <c r="Q3800" i="3"/>
  <c r="Q3813" i="3"/>
  <c r="Q3795" i="3"/>
  <c r="Q3797" i="3"/>
  <c r="Q3810" i="3"/>
  <c r="Q3812" i="3"/>
  <c r="Q3794" i="3"/>
  <c r="Q3807" i="3"/>
  <c r="Q3809" i="3"/>
  <c r="Q3804" i="3"/>
  <c r="Q3806" i="3"/>
  <c r="M2858" i="3"/>
  <c r="M2859" i="3"/>
  <c r="M2856" i="3"/>
  <c r="M2860" i="3"/>
  <c r="M2857" i="3"/>
  <c r="Q3940" i="3"/>
  <c r="Q3937" i="3"/>
  <c r="Q3936" i="3"/>
  <c r="Q3939" i="3"/>
  <c r="Q3935" i="3"/>
  <c r="Q3942" i="3"/>
  <c r="Q3938" i="3"/>
  <c r="Q3941" i="3"/>
  <c r="Q3901" i="3"/>
  <c r="Q3898" i="3"/>
  <c r="Q3895" i="3"/>
  <c r="Q3892" i="3"/>
  <c r="Q3889" i="3"/>
  <c r="Q3900" i="3"/>
  <c r="Q3899" i="3"/>
  <c r="Q3888" i="3"/>
  <c r="Q3887" i="3"/>
  <c r="Q3902" i="3"/>
  <c r="Q3891" i="3"/>
  <c r="Q3890" i="3"/>
  <c r="Q3894" i="3"/>
  <c r="Q3893" i="3"/>
  <c r="Q3897" i="3"/>
  <c r="Q3896" i="3"/>
  <c r="P5240" i="3"/>
  <c r="P5241" i="3"/>
  <c r="O3966" i="3"/>
  <c r="O3963" i="3"/>
  <c r="O3960" i="3"/>
  <c r="O3967" i="3"/>
  <c r="O3964" i="3"/>
  <c r="O3961" i="3"/>
  <c r="O3965" i="3"/>
  <c r="O3962" i="3"/>
  <c r="P3363" i="3"/>
  <c r="P3364" i="3"/>
  <c r="P3362" i="3"/>
  <c r="M1380" i="3"/>
  <c r="M1377" i="3"/>
  <c r="M1374" i="3"/>
  <c r="M1378" i="3"/>
  <c r="M1375" i="3"/>
  <c r="M1379" i="3"/>
  <c r="M1376" i="3"/>
  <c r="Q781" i="3"/>
  <c r="Q778" i="3"/>
  <c r="Q782" i="3"/>
  <c r="Q779" i="3"/>
  <c r="Q780" i="3"/>
  <c r="N2054" i="3"/>
  <c r="N2051" i="3"/>
  <c r="N2048" i="3"/>
  <c r="N2045" i="3"/>
  <c r="N2042" i="3"/>
  <c r="N2052" i="3"/>
  <c r="N2049" i="3"/>
  <c r="N2046" i="3"/>
  <c r="N2043" i="3"/>
  <c r="N2047" i="3"/>
  <c r="N2050" i="3"/>
  <c r="N2053" i="3"/>
  <c r="N2044" i="3"/>
  <c r="O1276" i="3"/>
  <c r="O1273" i="3"/>
  <c r="O1270" i="3"/>
  <c r="O1277" i="3"/>
  <c r="O1274" i="3"/>
  <c r="O1271" i="3"/>
  <c r="O1275" i="3"/>
  <c r="O1272" i="3"/>
  <c r="O35" i="3"/>
  <c r="O34" i="3"/>
  <c r="O32" i="3"/>
  <c r="O33" i="3"/>
  <c r="N1337" i="3"/>
  <c r="N1334" i="3"/>
  <c r="N1331" i="3"/>
  <c r="N1338" i="3"/>
  <c r="N1335" i="3"/>
  <c r="N1332" i="3"/>
  <c r="N1333" i="3"/>
  <c r="N1336" i="3"/>
  <c r="P2309" i="3"/>
  <c r="P2308" i="3"/>
  <c r="N1169" i="3"/>
  <c r="N1166" i="3"/>
  <c r="N1170" i="3"/>
  <c r="N1167" i="3"/>
  <c r="N1171" i="3"/>
  <c r="N1168" i="3"/>
  <c r="N423" i="3"/>
  <c r="N420" i="3"/>
  <c r="N417" i="3"/>
  <c r="N416" i="3"/>
  <c r="N421" i="3"/>
  <c r="N418" i="3"/>
  <c r="N422" i="3"/>
  <c r="N419" i="3"/>
  <c r="M2287" i="3"/>
  <c r="M2284" i="3"/>
  <c r="M2281" i="3"/>
  <c r="M2278" i="3"/>
  <c r="M2275" i="3"/>
  <c r="M2288" i="3"/>
  <c r="M2285" i="3"/>
  <c r="M2282" i="3"/>
  <c r="M2279" i="3"/>
  <c r="M2276" i="3"/>
  <c r="M2273" i="3"/>
  <c r="M2289" i="3"/>
  <c r="M2286" i="3"/>
  <c r="M2283" i="3"/>
  <c r="M2280" i="3"/>
  <c r="M2277" i="3"/>
  <c r="M2274" i="3"/>
  <c r="M1041" i="3"/>
  <c r="M1038" i="3"/>
  <c r="M1035" i="3"/>
  <c r="M1042" i="3"/>
  <c r="M1039" i="3"/>
  <c r="M1036" i="3"/>
  <c r="M1043" i="3"/>
  <c r="M1040" i="3"/>
  <c r="M1037" i="3"/>
  <c r="O419" i="3"/>
  <c r="O416" i="3"/>
  <c r="O421" i="3"/>
  <c r="O418" i="3"/>
  <c r="O422" i="3"/>
  <c r="O423" i="3"/>
  <c r="O420" i="3"/>
  <c r="O417" i="3"/>
  <c r="M1323" i="3"/>
  <c r="M1320" i="3"/>
  <c r="M1324" i="3"/>
  <c r="M1321" i="3"/>
  <c r="M1325" i="3"/>
  <c r="M1322" i="3"/>
  <c r="M1319" i="3"/>
  <c r="O346" i="3"/>
  <c r="O343" i="3"/>
  <c r="O340" i="3"/>
  <c r="O344" i="3"/>
  <c r="O341" i="3"/>
  <c r="O348" i="3"/>
  <c r="O345" i="3"/>
  <c r="O342" i="3"/>
  <c r="O339" i="3"/>
  <c r="O347" i="3"/>
  <c r="M4286" i="3"/>
  <c r="M4285" i="3"/>
  <c r="Q6467" i="3"/>
  <c r="Q6466" i="3"/>
  <c r="Q6470" i="3"/>
  <c r="Q6469" i="3"/>
  <c r="Q6472" i="3"/>
  <c r="Q6471" i="3"/>
  <c r="Q6473" i="3"/>
  <c r="M90" i="3"/>
  <c r="M87" i="3"/>
  <c r="M88" i="3"/>
  <c r="M89" i="3"/>
  <c r="M86" i="3"/>
  <c r="Q4509" i="3"/>
  <c r="Q4506" i="3"/>
  <c r="Q4510" i="3"/>
  <c r="Q4507" i="3"/>
  <c r="Q4504" i="3"/>
  <c r="Q4511" i="3"/>
  <c r="Q4505" i="3"/>
  <c r="Q4508" i="3"/>
  <c r="N2255" i="3"/>
  <c r="N2252" i="3"/>
  <c r="N2249" i="3"/>
  <c r="N2246" i="3"/>
  <c r="N2253" i="3"/>
  <c r="N2250" i="3"/>
  <c r="N2247" i="3"/>
  <c r="N2248" i="3"/>
  <c r="N2254" i="3"/>
  <c r="N2251" i="3"/>
  <c r="Q151" i="3"/>
  <c r="Q148" i="3"/>
  <c r="Q145" i="3"/>
  <c r="Q142" i="3"/>
  <c r="Q149" i="3"/>
  <c r="Q146" i="3"/>
  <c r="Q143" i="3"/>
  <c r="Q140" i="3"/>
  <c r="Q150" i="3"/>
  <c r="Q147" i="3"/>
  <c r="Q144" i="3"/>
  <c r="Q141" i="3"/>
  <c r="O1838" i="3"/>
  <c r="O1835" i="3"/>
  <c r="O1832" i="3"/>
  <c r="O1839" i="3"/>
  <c r="O1836" i="3"/>
  <c r="O1833" i="3"/>
  <c r="O1837" i="3"/>
  <c r="O1834" i="3"/>
  <c r="M93" i="3"/>
  <c r="M94" i="3"/>
  <c r="M714" i="3"/>
  <c r="M711" i="3"/>
  <c r="M708" i="3"/>
  <c r="M712" i="3"/>
  <c r="M709" i="3"/>
  <c r="M713" i="3"/>
  <c r="M710" i="3"/>
  <c r="M447" i="3"/>
  <c r="M448" i="3"/>
  <c r="M446" i="3"/>
  <c r="N1316" i="3"/>
  <c r="N1317" i="3"/>
  <c r="N1318" i="3"/>
  <c r="P5598" i="3"/>
  <c r="P5604" i="3"/>
  <c r="P5601" i="3"/>
  <c r="P5603" i="3"/>
  <c r="P5600" i="3"/>
  <c r="Q181" i="3"/>
  <c r="Q178" i="3"/>
  <c r="Q175" i="3"/>
  <c r="Q172" i="3"/>
  <c r="Q179" i="3"/>
  <c r="Q176" i="3"/>
  <c r="Q173" i="3"/>
  <c r="Q180" i="3"/>
  <c r="Q177" i="3"/>
  <c r="Q174" i="3"/>
  <c r="N2363" i="3"/>
  <c r="N2360" i="3"/>
  <c r="N2357" i="3"/>
  <c r="N2354" i="3"/>
  <c r="N2364" i="3"/>
  <c r="N2361" i="3"/>
  <c r="N2358" i="3"/>
  <c r="N2355" i="3"/>
  <c r="N2352" i="3"/>
  <c r="N2349" i="3"/>
  <c r="N2362" i="3"/>
  <c r="N2350" i="3"/>
  <c r="N2353" i="3"/>
  <c r="N2359" i="3"/>
  <c r="N2351" i="3"/>
  <c r="N2356" i="3"/>
  <c r="N3390" i="3"/>
  <c r="O2057" i="3"/>
  <c r="O2055" i="3"/>
  <c r="O2056" i="3"/>
  <c r="N9" i="3"/>
  <c r="N6" i="3"/>
  <c r="N3" i="3"/>
  <c r="N10" i="3"/>
  <c r="N4" i="3"/>
  <c r="N11" i="3"/>
  <c r="N7" i="3"/>
  <c r="N5" i="3"/>
  <c r="N2" i="3"/>
  <c r="N8" i="3"/>
  <c r="M1056" i="3"/>
  <c r="M1057" i="3"/>
  <c r="M1054" i="3"/>
  <c r="M1058" i="3"/>
  <c r="M1055" i="3"/>
  <c r="O31" i="3"/>
  <c r="O28" i="3"/>
  <c r="O29" i="3"/>
  <c r="O30" i="3"/>
  <c r="O1871" i="3"/>
  <c r="O1868" i="3"/>
  <c r="O1865" i="3"/>
  <c r="O1872" i="3"/>
  <c r="O1869" i="3"/>
  <c r="O1866" i="3"/>
  <c r="O1870" i="3"/>
  <c r="O1867" i="3"/>
  <c r="O5586" i="3"/>
  <c r="O5589" i="3"/>
  <c r="O5584" i="3"/>
  <c r="O5587" i="3"/>
  <c r="O5590" i="3"/>
  <c r="O5585" i="3"/>
  <c r="O5588" i="3"/>
  <c r="M4367" i="3"/>
  <c r="M4364" i="3"/>
  <c r="M4361" i="3"/>
  <c r="M4365" i="3"/>
  <c r="M4362" i="3"/>
  <c r="M4366" i="3"/>
  <c r="M4363" i="3"/>
  <c r="M5149" i="3"/>
  <c r="M5152" i="3"/>
  <c r="M5150" i="3"/>
  <c r="M5151" i="3"/>
  <c r="O3350" i="3"/>
  <c r="O3347" i="3"/>
  <c r="O3348" i="3"/>
  <c r="O3345" i="3"/>
  <c r="O3349" i="3"/>
  <c r="O3346" i="3"/>
  <c r="Q5142" i="3"/>
  <c r="Q5140" i="3"/>
  <c r="Q5143" i="3"/>
  <c r="Q5141" i="3"/>
  <c r="Q5139" i="3"/>
  <c r="N6672" i="3"/>
  <c r="N6667" i="3"/>
  <c r="N6673" i="3"/>
  <c r="N6671" i="3"/>
  <c r="N6670" i="3"/>
  <c r="N6669" i="3"/>
  <c r="Q5517" i="3"/>
  <c r="Q5525" i="3"/>
  <c r="Q5520" i="3"/>
  <c r="Q5515" i="3"/>
  <c r="Q5523" i="3"/>
  <c r="Q5518" i="3"/>
  <c r="Q5521" i="3"/>
  <c r="Q5516" i="3"/>
  <c r="Q5524" i="3"/>
  <c r="Q5519" i="3"/>
  <c r="Q5522" i="3"/>
  <c r="S2808" i="3"/>
  <c r="O472" i="3"/>
  <c r="O471" i="3"/>
  <c r="O473" i="3"/>
  <c r="O4470" i="3"/>
  <c r="O4467" i="3"/>
  <c r="O4464" i="3"/>
  <c r="O4461" i="3"/>
  <c r="O4458" i="3"/>
  <c r="O4471" i="3"/>
  <c r="O4468" i="3"/>
  <c r="O4465" i="3"/>
  <c r="O4462" i="3"/>
  <c r="O4459" i="3"/>
  <c r="O4472" i="3"/>
  <c r="O4469" i="3"/>
  <c r="O4466" i="3"/>
  <c r="O4463" i="3"/>
  <c r="O4460" i="3"/>
  <c r="O953" i="3"/>
  <c r="O954" i="3"/>
  <c r="Q3255" i="3"/>
  <c r="Q3253" i="3"/>
  <c r="Q3254" i="3"/>
  <c r="P5362" i="3"/>
  <c r="P5506" i="3"/>
  <c r="P5560" i="3"/>
  <c r="P5794" i="3"/>
  <c r="M6565" i="3"/>
  <c r="O6411" i="3"/>
  <c r="O6501" i="3"/>
  <c r="O6537" i="3"/>
  <c r="O6573" i="3"/>
  <c r="N4302" i="3"/>
  <c r="N4299" i="3"/>
  <c r="N4296" i="3"/>
  <c r="N4303" i="3"/>
  <c r="N4298" i="3"/>
  <c r="N4297" i="3"/>
  <c r="N4301" i="3"/>
  <c r="N4295" i="3"/>
  <c r="N4304" i="3"/>
  <c r="N4300" i="3"/>
  <c r="M4316" i="3"/>
  <c r="M4313" i="3"/>
  <c r="M4310" i="3"/>
  <c r="M4307" i="3"/>
  <c r="M4317" i="3"/>
  <c r="M4314" i="3"/>
  <c r="M4311" i="3"/>
  <c r="M4308" i="3"/>
  <c r="M4305" i="3"/>
  <c r="M4315" i="3"/>
  <c r="M4306" i="3"/>
  <c r="M4312" i="3"/>
  <c r="M4309" i="3"/>
  <c r="O3513" i="3"/>
  <c r="O3510" i="3"/>
  <c r="O3507" i="3"/>
  <c r="O3504" i="3"/>
  <c r="O3511" i="3"/>
  <c r="O3508" i="3"/>
  <c r="O3505" i="3"/>
  <c r="O3502" i="3"/>
  <c r="O3512" i="3"/>
  <c r="O3509" i="3"/>
  <c r="O3506" i="3"/>
  <c r="O3503" i="3"/>
  <c r="P3126" i="3"/>
  <c r="N2591" i="3"/>
  <c r="N2588" i="3"/>
  <c r="N2585" i="3"/>
  <c r="N2582" i="3"/>
  <c r="N2592" i="3"/>
  <c r="N2589" i="3"/>
  <c r="N2586" i="3"/>
  <c r="N2583" i="3"/>
  <c r="N2580" i="3"/>
  <c r="N2593" i="3"/>
  <c r="N2590" i="3"/>
  <c r="N2587" i="3"/>
  <c r="N2584" i="3"/>
  <c r="N2581" i="3"/>
  <c r="P3285" i="3"/>
  <c r="P3289" i="3"/>
  <c r="P3286" i="3"/>
  <c r="P495" i="3"/>
  <c r="P493" i="3"/>
  <c r="P492" i="3"/>
  <c r="N6415" i="3"/>
  <c r="N6414" i="3"/>
  <c r="N6409" i="3"/>
  <c r="N6412" i="3"/>
  <c r="N6413" i="3"/>
  <c r="N6410" i="3"/>
  <c r="Q2437" i="3"/>
  <c r="Q2435" i="3"/>
  <c r="Q2436" i="3"/>
  <c r="Q2434" i="3"/>
  <c r="N902" i="3"/>
  <c r="N899" i="3"/>
  <c r="N896" i="3"/>
  <c r="N893" i="3"/>
  <c r="N890" i="3"/>
  <c r="N887" i="3"/>
  <c r="N884" i="3"/>
  <c r="N903" i="3"/>
  <c r="N900" i="3"/>
  <c r="N897" i="3"/>
  <c r="N894" i="3"/>
  <c r="N891" i="3"/>
  <c r="N888" i="3"/>
  <c r="N885" i="3"/>
  <c r="N882" i="3"/>
  <c r="N895" i="3"/>
  <c r="N886" i="3"/>
  <c r="N883" i="3"/>
  <c r="N901" i="3"/>
  <c r="N898" i="3"/>
  <c r="N889" i="3"/>
  <c r="N892" i="3"/>
  <c r="M5024" i="3"/>
  <c r="M5021" i="3"/>
  <c r="M5018" i="3"/>
  <c r="M5020" i="3"/>
  <c r="M5016" i="3"/>
  <c r="M5023" i="3"/>
  <c r="M5019" i="3"/>
  <c r="M5017" i="3"/>
  <c r="M5022" i="3"/>
  <c r="N3837" i="3"/>
  <c r="N3834" i="3"/>
  <c r="N3838" i="3"/>
  <c r="N3835" i="3"/>
  <c r="N3836" i="3"/>
  <c r="N4155" i="3"/>
  <c r="N4152" i="3"/>
  <c r="N4149" i="3"/>
  <c r="N4146" i="3"/>
  <c r="N4143" i="3"/>
  <c r="N4140" i="3"/>
  <c r="N4150" i="3"/>
  <c r="N4148" i="3"/>
  <c r="N4141" i="3"/>
  <c r="N4156" i="3"/>
  <c r="N4154" i="3"/>
  <c r="N4147" i="3"/>
  <c r="N4145" i="3"/>
  <c r="N4153" i="3"/>
  <c r="N4151" i="3"/>
  <c r="N4144" i="3"/>
  <c r="N4142" i="3"/>
  <c r="P3988" i="3"/>
  <c r="P3985" i="3"/>
  <c r="P3990" i="3"/>
  <c r="P3987" i="3"/>
  <c r="P3986" i="3"/>
  <c r="P3989" i="3"/>
  <c r="M2424" i="3"/>
  <c r="M2426" i="3"/>
  <c r="M2428" i="3"/>
  <c r="M2425" i="3"/>
  <c r="M2427" i="3"/>
  <c r="Q2177" i="3"/>
  <c r="Q2174" i="3"/>
  <c r="Q2171" i="3"/>
  <c r="Q2168" i="3"/>
  <c r="Q2165" i="3"/>
  <c r="Q2162" i="3"/>
  <c r="Q2159" i="3"/>
  <c r="Q2178" i="3"/>
  <c r="Q2175" i="3"/>
  <c r="Q2172" i="3"/>
  <c r="Q2169" i="3"/>
  <c r="Q2166" i="3"/>
  <c r="Q2163" i="3"/>
  <c r="Q2160" i="3"/>
  <c r="Q2176" i="3"/>
  <c r="Q2173" i="3"/>
  <c r="Q2170" i="3"/>
  <c r="Q2167" i="3"/>
  <c r="Q2164" i="3"/>
  <c r="Q2161" i="3"/>
  <c r="O5275" i="3"/>
  <c r="O5273" i="3"/>
  <c r="O5276" i="3"/>
  <c r="O5274" i="3"/>
  <c r="O5272" i="3"/>
  <c r="O5277" i="3"/>
  <c r="M3035" i="3"/>
  <c r="M3032" i="3"/>
  <c r="M3033" i="3"/>
  <c r="M3034" i="3"/>
  <c r="M3031" i="3"/>
  <c r="Q5363" i="3"/>
  <c r="Q5361" i="3"/>
  <c r="Q5362" i="3"/>
  <c r="Q277" i="3"/>
  <c r="Q274" i="3"/>
  <c r="Q271" i="3"/>
  <c r="Q268" i="3"/>
  <c r="Q278" i="3"/>
  <c r="Q275" i="3"/>
  <c r="Q272" i="3"/>
  <c r="Q269" i="3"/>
  <c r="Q276" i="3"/>
  <c r="Q273" i="3"/>
  <c r="Q270" i="3"/>
  <c r="O4323" i="3"/>
  <c r="O4320" i="3"/>
  <c r="O4324" i="3"/>
  <c r="O4321" i="3"/>
  <c r="O4318" i="3"/>
  <c r="O4325" i="3"/>
  <c r="O4322" i="3"/>
  <c r="O4319" i="3"/>
  <c r="P4781" i="3"/>
  <c r="P4778" i="3"/>
  <c r="P4775" i="3"/>
  <c r="P4772" i="3"/>
  <c r="P4769" i="3"/>
  <c r="P4782" i="3"/>
  <c r="P4779" i="3"/>
  <c r="P4776" i="3"/>
  <c r="P4773" i="3"/>
  <c r="P4770" i="3"/>
  <c r="P4771" i="3"/>
  <c r="P4774" i="3"/>
  <c r="P4777" i="3"/>
  <c r="P4780" i="3"/>
  <c r="P4768" i="3"/>
  <c r="P4783" i="3"/>
  <c r="M5753" i="3"/>
  <c r="M5751" i="3"/>
  <c r="M5754" i="3"/>
  <c r="M5750" i="3"/>
  <c r="M5752" i="3"/>
  <c r="N5329" i="3"/>
  <c r="N5332" i="3"/>
  <c r="N5330" i="3"/>
  <c r="N5333" i="3"/>
  <c r="N5331" i="3"/>
  <c r="M396" i="3"/>
  <c r="M393" i="3"/>
  <c r="M390" i="3"/>
  <c r="M387" i="3"/>
  <c r="M384" i="3"/>
  <c r="M381" i="3"/>
  <c r="M378" i="3"/>
  <c r="M394" i="3"/>
  <c r="M391" i="3"/>
  <c r="M388" i="3"/>
  <c r="M385" i="3"/>
  <c r="M382" i="3"/>
  <c r="M379" i="3"/>
  <c r="M395" i="3"/>
  <c r="M392" i="3"/>
  <c r="M389" i="3"/>
  <c r="M386" i="3"/>
  <c r="M383" i="3"/>
  <c r="M380" i="3"/>
  <c r="N4059" i="3"/>
  <c r="N4060" i="3"/>
  <c r="N4057" i="3"/>
  <c r="N4061" i="3"/>
  <c r="N4058" i="3"/>
  <c r="M5090" i="3"/>
  <c r="M5087" i="3"/>
  <c r="M5086" i="3"/>
  <c r="M5088" i="3"/>
  <c r="M5089" i="3"/>
  <c r="N5306" i="3"/>
  <c r="N5309" i="3"/>
  <c r="N5304" i="3"/>
  <c r="N5307" i="3"/>
  <c r="N5310" i="3"/>
  <c r="N5305" i="3"/>
  <c r="N5308" i="3"/>
  <c r="O4410" i="3"/>
  <c r="O4407" i="3"/>
  <c r="O4404" i="3"/>
  <c r="O4401" i="3"/>
  <c r="O4398" i="3"/>
  <c r="O4395" i="3"/>
  <c r="O4411" i="3"/>
  <c r="O4408" i="3"/>
  <c r="O4405" i="3"/>
  <c r="O4402" i="3"/>
  <c r="O4399" i="3"/>
  <c r="O4396" i="3"/>
  <c r="O4412" i="3"/>
  <c r="O4409" i="3"/>
  <c r="O4406" i="3"/>
  <c r="O4403" i="3"/>
  <c r="O4400" i="3"/>
  <c r="O4397" i="3"/>
  <c r="Q4503" i="3"/>
  <c r="Q4500" i="3"/>
  <c r="Q4497" i="3"/>
  <c r="Q4494" i="3"/>
  <c r="Q4501" i="3"/>
  <c r="Q4498" i="3"/>
  <c r="Q4495" i="3"/>
  <c r="Q4496" i="3"/>
  <c r="Q4499" i="3"/>
  <c r="Q4502" i="3"/>
  <c r="Q1285" i="3"/>
  <c r="Q1282" i="3"/>
  <c r="Q1283" i="3"/>
  <c r="Q1284" i="3"/>
  <c r="M5105" i="3"/>
  <c r="M5102" i="3"/>
  <c r="M5099" i="3"/>
  <c r="M5096" i="3"/>
  <c r="M5093" i="3"/>
  <c r="M5103" i="3"/>
  <c r="M5097" i="3"/>
  <c r="M5091" i="3"/>
  <c r="M5101" i="3"/>
  <c r="M5095" i="3"/>
  <c r="M5100" i="3"/>
  <c r="M5094" i="3"/>
  <c r="M5104" i="3"/>
  <c r="M5098" i="3"/>
  <c r="M5092" i="3"/>
  <c r="M6381" i="3"/>
  <c r="M6380" i="3"/>
  <c r="M6386" i="3"/>
  <c r="M6383" i="3"/>
  <c r="M6385" i="3"/>
  <c r="M6384" i="3"/>
  <c r="P3605" i="3"/>
  <c r="Q5291" i="3"/>
  <c r="Q5289" i="3"/>
  <c r="Q5292" i="3"/>
  <c r="Q5288" i="3"/>
  <c r="Q5290" i="3"/>
  <c r="M5730" i="3"/>
  <c r="M5733" i="3"/>
  <c r="M5731" i="3"/>
  <c r="M5729" i="3"/>
  <c r="M5732" i="3"/>
  <c r="M5799" i="3"/>
  <c r="M5800" i="3"/>
  <c r="M5801" i="3"/>
  <c r="M5936" i="3"/>
  <c r="M5935" i="3"/>
  <c r="M5937" i="3"/>
  <c r="O5342" i="3"/>
  <c r="O5340" i="3"/>
  <c r="O5343" i="3"/>
  <c r="O5339" i="3"/>
  <c r="O5341" i="3"/>
  <c r="O6598" i="3"/>
  <c r="O6601" i="3"/>
  <c r="O6599" i="3"/>
  <c r="O6595" i="3"/>
  <c r="O6596" i="3"/>
  <c r="O6593" i="3"/>
  <c r="O6602" i="3"/>
  <c r="N5190" i="3"/>
  <c r="N5189" i="3"/>
  <c r="M5114" i="3"/>
  <c r="M5111" i="3"/>
  <c r="M5108" i="3"/>
  <c r="M5113" i="3"/>
  <c r="M5110" i="3"/>
  <c r="M5107" i="3"/>
  <c r="M5115" i="3"/>
  <c r="M5112" i="3"/>
  <c r="M5109" i="3"/>
  <c r="M5106" i="3"/>
  <c r="M5116" i="3"/>
  <c r="M6372" i="3"/>
  <c r="M6367" i="3"/>
  <c r="M6363" i="3"/>
  <c r="M6369" i="3"/>
  <c r="M6366" i="3"/>
  <c r="M6371" i="3"/>
  <c r="M6368" i="3"/>
  <c r="M6365" i="3"/>
  <c r="M6362" i="3"/>
  <c r="M6370" i="3"/>
  <c r="M6364" i="3"/>
  <c r="N5527" i="3"/>
  <c r="N5530" i="3"/>
  <c r="N5528" i="3"/>
  <c r="N5526" i="3"/>
  <c r="N5529" i="3"/>
  <c r="N5365" i="3"/>
  <c r="N5366" i="3"/>
  <c r="N5364" i="3"/>
  <c r="P6501" i="3"/>
  <c r="P6500" i="3"/>
  <c r="P6493" i="3"/>
  <c r="P6496" i="3"/>
  <c r="P6499" i="3"/>
  <c r="Q5247" i="3"/>
  <c r="Q5250" i="3"/>
  <c r="Q5245" i="3"/>
  <c r="Q5253" i="3"/>
  <c r="Q5248" i="3"/>
  <c r="Q5243" i="3"/>
  <c r="Q5251" i="3"/>
  <c r="Q5246" i="3"/>
  <c r="Q5249" i="3"/>
  <c r="Q5252" i="3"/>
  <c r="Q5244" i="3"/>
  <c r="N4578" i="3"/>
  <c r="N4575" i="3"/>
  <c r="N4572" i="3"/>
  <c r="N4569" i="3"/>
  <c r="N4566" i="3"/>
  <c r="N4563" i="3"/>
  <c r="N4574" i="3"/>
  <c r="N4571" i="3"/>
  <c r="N4579" i="3"/>
  <c r="N4568" i="3"/>
  <c r="N4576" i="3"/>
  <c r="N4565" i="3"/>
  <c r="N4573" i="3"/>
  <c r="N4562" i="3"/>
  <c r="N4570" i="3"/>
  <c r="N4567" i="3"/>
  <c r="N4577" i="3"/>
  <c r="N4564" i="3"/>
  <c r="M3912" i="3"/>
  <c r="M3914" i="3"/>
  <c r="M3911" i="3"/>
  <c r="M3913" i="3"/>
  <c r="M4991" i="3"/>
  <c r="M4988" i="3"/>
  <c r="M4985" i="3"/>
  <c r="M4990" i="3"/>
  <c r="M4989" i="3"/>
  <c r="M4987" i="3"/>
  <c r="M4992" i="3"/>
  <c r="M4986" i="3"/>
  <c r="N4793" i="3"/>
  <c r="N4794" i="3"/>
  <c r="N4795" i="3"/>
  <c r="N5267" i="3"/>
  <c r="N5262" i="3"/>
  <c r="N5265" i="3"/>
  <c r="N5260" i="3"/>
  <c r="N5263" i="3"/>
  <c r="N5266" i="3"/>
  <c r="N5264" i="3"/>
  <c r="N5259" i="3"/>
  <c r="N5261" i="3"/>
  <c r="N5460" i="3"/>
  <c r="N5455" i="3"/>
  <c r="N5450" i="3"/>
  <c r="N5458" i="3"/>
  <c r="N5453" i="3"/>
  <c r="N5456" i="3"/>
  <c r="N5451" i="3"/>
  <c r="N5454" i="3"/>
  <c r="N5449" i="3"/>
  <c r="N5457" i="3"/>
  <c r="N5452" i="3"/>
  <c r="N5459" i="3"/>
  <c r="O4167" i="3"/>
  <c r="O4164" i="3"/>
  <c r="O4168" i="3"/>
  <c r="O4165" i="3"/>
  <c r="O4162" i="3"/>
  <c r="O4163" i="3"/>
  <c r="O4166" i="3"/>
  <c r="O4733" i="3"/>
  <c r="O4734" i="3"/>
  <c r="O4732" i="3"/>
  <c r="M5709" i="3"/>
  <c r="M5717" i="3"/>
  <c r="M5712" i="3"/>
  <c r="M5715" i="3"/>
  <c r="M5710" i="3"/>
  <c r="M5713" i="3"/>
  <c r="M5708" i="3"/>
  <c r="M5711" i="3"/>
  <c r="M5716" i="3"/>
  <c r="M5714" i="3"/>
  <c r="N3730" i="3"/>
  <c r="N3727" i="3"/>
  <c r="N3724" i="3"/>
  <c r="N3729" i="3"/>
  <c r="N3725" i="3"/>
  <c r="N3723" i="3"/>
  <c r="N3720" i="3"/>
  <c r="N3717" i="3"/>
  <c r="N3714" i="3"/>
  <c r="N3728" i="3"/>
  <c r="N3726" i="3"/>
  <c r="N3721" i="3"/>
  <c r="N3718" i="3"/>
  <c r="N3715" i="3"/>
  <c r="N3722" i="3"/>
  <c r="N3719" i="3"/>
  <c r="N3716" i="3"/>
  <c r="O3483" i="3"/>
  <c r="O3480" i="3"/>
  <c r="O3477" i="3"/>
  <c r="O3474" i="3"/>
  <c r="O3471" i="3"/>
  <c r="O3481" i="3"/>
  <c r="O3478" i="3"/>
  <c r="O3475" i="3"/>
  <c r="O3472" i="3"/>
  <c r="O3482" i="3"/>
  <c r="O3479" i="3"/>
  <c r="O3476" i="3"/>
  <c r="O3473" i="3"/>
  <c r="O2567" i="3"/>
  <c r="O2568" i="3"/>
  <c r="O2213" i="3"/>
  <c r="O2210" i="3"/>
  <c r="O2214" i="3"/>
  <c r="O2211" i="3"/>
  <c r="O2208" i="3"/>
  <c r="O2212" i="3"/>
  <c r="O2209" i="3"/>
  <c r="N2483" i="3"/>
  <c r="N2481" i="3"/>
  <c r="N2482" i="3"/>
  <c r="R3342" i="3"/>
  <c r="R3343" i="3"/>
  <c r="R3344" i="3"/>
  <c r="R3341" i="3"/>
  <c r="Q2721" i="3"/>
  <c r="Q2722" i="3"/>
  <c r="Q2719" i="3"/>
  <c r="Q2720" i="3"/>
  <c r="N1406" i="3"/>
  <c r="N1403" i="3"/>
  <c r="N1400" i="3"/>
  <c r="N1397" i="3"/>
  <c r="N1407" i="3"/>
  <c r="N1404" i="3"/>
  <c r="N1401" i="3"/>
  <c r="N1398" i="3"/>
  <c r="N1405" i="3"/>
  <c r="N1402" i="3"/>
  <c r="N1399" i="3"/>
  <c r="N3811" i="3"/>
  <c r="N3808" i="3"/>
  <c r="N3805" i="3"/>
  <c r="N3802" i="3"/>
  <c r="N3799" i="3"/>
  <c r="N3796" i="3"/>
  <c r="N3793" i="3"/>
  <c r="N3809" i="3"/>
  <c r="N3804" i="3"/>
  <c r="N3806" i="3"/>
  <c r="N3801" i="3"/>
  <c r="N3803" i="3"/>
  <c r="N3798" i="3"/>
  <c r="N3813" i="3"/>
  <c r="N3800" i="3"/>
  <c r="N3795" i="3"/>
  <c r="N3810" i="3"/>
  <c r="N3797" i="3"/>
  <c r="N3812" i="3"/>
  <c r="N3807" i="3"/>
  <c r="N3794" i="3"/>
  <c r="O2858" i="3"/>
  <c r="O2859" i="3"/>
  <c r="O2856" i="3"/>
  <c r="O2860" i="3"/>
  <c r="O2857" i="3"/>
  <c r="O3525" i="3"/>
  <c r="O3522" i="3"/>
  <c r="O3519" i="3"/>
  <c r="O3516" i="3"/>
  <c r="O3526" i="3"/>
  <c r="O3523" i="3"/>
  <c r="O3520" i="3"/>
  <c r="O3517" i="3"/>
  <c r="O3514" i="3"/>
  <c r="O3524" i="3"/>
  <c r="O3521" i="3"/>
  <c r="O3518" i="3"/>
  <c r="O3515" i="3"/>
  <c r="N5447" i="3"/>
  <c r="N5445" i="3"/>
  <c r="N5448" i="3"/>
  <c r="N5443" i="3"/>
  <c r="N5446" i="3"/>
  <c r="N5444" i="3"/>
  <c r="M4883" i="3"/>
  <c r="M4880" i="3"/>
  <c r="M4877" i="3"/>
  <c r="M4882" i="3"/>
  <c r="M4876" i="3"/>
  <c r="M4881" i="3"/>
  <c r="M4879" i="3"/>
  <c r="M4878" i="3"/>
  <c r="M3524" i="3"/>
  <c r="M3521" i="3"/>
  <c r="M3518" i="3"/>
  <c r="M3515" i="3"/>
  <c r="M3525" i="3"/>
  <c r="M3522" i="3"/>
  <c r="M3519" i="3"/>
  <c r="M3516" i="3"/>
  <c r="M3526" i="3"/>
  <c r="M3523" i="3"/>
  <c r="M3520" i="3"/>
  <c r="M3517" i="3"/>
  <c r="M3514" i="3"/>
  <c r="M2720" i="3"/>
  <c r="M2721" i="3"/>
  <c r="M2722" i="3"/>
  <c r="M2719" i="3"/>
  <c r="M3942" i="3"/>
  <c r="M3939" i="3"/>
  <c r="M3936" i="3"/>
  <c r="M3941" i="3"/>
  <c r="M3937" i="3"/>
  <c r="M3940" i="3"/>
  <c r="M3935" i="3"/>
  <c r="M3938" i="3"/>
  <c r="O5240" i="3"/>
  <c r="O5241" i="3"/>
  <c r="M3900" i="3"/>
  <c r="M3897" i="3"/>
  <c r="M3894" i="3"/>
  <c r="M3891" i="3"/>
  <c r="M3888" i="3"/>
  <c r="M3889" i="3"/>
  <c r="M3893" i="3"/>
  <c r="M3892" i="3"/>
  <c r="M3896" i="3"/>
  <c r="M3895" i="3"/>
  <c r="M3899" i="3"/>
  <c r="M3898" i="3"/>
  <c r="M3902" i="3"/>
  <c r="M3887" i="3"/>
  <c r="M3901" i="3"/>
  <c r="M3890" i="3"/>
  <c r="O5057" i="3"/>
  <c r="O5054" i="3"/>
  <c r="O5051" i="3"/>
  <c r="O5048" i="3"/>
  <c r="O5045" i="3"/>
  <c r="O5042" i="3"/>
  <c r="O5055" i="3"/>
  <c r="O5052" i="3"/>
  <c r="O5049" i="3"/>
  <c r="O5046" i="3"/>
  <c r="O5043" i="3"/>
  <c r="O5040" i="3"/>
  <c r="O5056" i="3"/>
  <c r="O5053" i="3"/>
  <c r="O5050" i="3"/>
  <c r="O5047" i="3"/>
  <c r="O5044" i="3"/>
  <c r="O5041" i="3"/>
  <c r="Q3363" i="3"/>
  <c r="Q3362" i="3"/>
  <c r="Q3364" i="3"/>
  <c r="O1174" i="3"/>
  <c r="O1175" i="3"/>
  <c r="O1172" i="3"/>
  <c r="O1173" i="3"/>
  <c r="M1831" i="3"/>
  <c r="M1828" i="3"/>
  <c r="M1825" i="3"/>
  <c r="M1829" i="3"/>
  <c r="M1826" i="3"/>
  <c r="M1830" i="3"/>
  <c r="M1827" i="3"/>
  <c r="O781" i="3"/>
  <c r="O778" i="3"/>
  <c r="O782" i="3"/>
  <c r="O779" i="3"/>
  <c r="O780" i="3"/>
  <c r="O2054" i="3"/>
  <c r="O2051" i="3"/>
  <c r="O2048" i="3"/>
  <c r="O2045" i="3"/>
  <c r="O2042" i="3"/>
  <c r="O2052" i="3"/>
  <c r="O2049" i="3"/>
  <c r="O2046" i="3"/>
  <c r="O2043" i="3"/>
  <c r="O2053" i="3"/>
  <c r="O2050" i="3"/>
  <c r="O2047" i="3"/>
  <c r="O2044" i="3"/>
  <c r="P1171" i="3"/>
  <c r="P1168" i="3"/>
  <c r="P1169" i="3"/>
  <c r="P1166" i="3"/>
  <c r="P1170" i="3"/>
  <c r="P1167" i="3"/>
  <c r="Q1132" i="3"/>
  <c r="Q1129" i="3"/>
  <c r="Q1126" i="3"/>
  <c r="Q1123" i="3"/>
  <c r="Q1130" i="3"/>
  <c r="Q1127" i="3"/>
  <c r="Q1124" i="3"/>
  <c r="Q1131" i="3"/>
  <c r="Q1128" i="3"/>
  <c r="Q1125" i="3"/>
  <c r="Q1122" i="3"/>
  <c r="N279" i="3"/>
  <c r="N280" i="3"/>
  <c r="N2288" i="3"/>
  <c r="N2285" i="3"/>
  <c r="N2282" i="3"/>
  <c r="N2279" i="3"/>
  <c r="N2276" i="3"/>
  <c r="N2273" i="3"/>
  <c r="N2289" i="3"/>
  <c r="N2286" i="3"/>
  <c r="N2283" i="3"/>
  <c r="N2280" i="3"/>
  <c r="N2277" i="3"/>
  <c r="N2274" i="3"/>
  <c r="N2275" i="3"/>
  <c r="N2287" i="3"/>
  <c r="N2284" i="3"/>
  <c r="N2281" i="3"/>
  <c r="N2278" i="3"/>
  <c r="N1043" i="3"/>
  <c r="N1040" i="3"/>
  <c r="N1037" i="3"/>
  <c r="N1041" i="3"/>
  <c r="N1038" i="3"/>
  <c r="N1035" i="3"/>
  <c r="N1036" i="3"/>
  <c r="N1039" i="3"/>
  <c r="N1042" i="3"/>
  <c r="Q430" i="3"/>
  <c r="Q427" i="3"/>
  <c r="Q424" i="3"/>
  <c r="Q428" i="3"/>
  <c r="Q425" i="3"/>
  <c r="Q429" i="3"/>
  <c r="Q426" i="3"/>
  <c r="N1325" i="3"/>
  <c r="N1322" i="3"/>
  <c r="N1319" i="3"/>
  <c r="N1323" i="3"/>
  <c r="N1320" i="3"/>
  <c r="N1324" i="3"/>
  <c r="N1321" i="3"/>
  <c r="M4035" i="3"/>
  <c r="M4032" i="3"/>
  <c r="M4029" i="3"/>
  <c r="M4036" i="3"/>
  <c r="M4033" i="3"/>
  <c r="M4030" i="3"/>
  <c r="M4027" i="3"/>
  <c r="M4037" i="3"/>
  <c r="M4034" i="3"/>
  <c r="M4031" i="3"/>
  <c r="M4028" i="3"/>
  <c r="N348" i="3"/>
  <c r="N345" i="3"/>
  <c r="N342" i="3"/>
  <c r="N339" i="3"/>
  <c r="N344" i="3"/>
  <c r="N346" i="3"/>
  <c r="N343" i="3"/>
  <c r="N340" i="3"/>
  <c r="N341" i="3"/>
  <c r="N347" i="3"/>
  <c r="N5370" i="3"/>
  <c r="N5368" i="3"/>
  <c r="N5371" i="3"/>
  <c r="N5367" i="3"/>
  <c r="N5369" i="3"/>
  <c r="N4284" i="3"/>
  <c r="N4281" i="3"/>
  <c r="N4278" i="3"/>
  <c r="N4275" i="3"/>
  <c r="N4272" i="3"/>
  <c r="N4279" i="3"/>
  <c r="N4274" i="3"/>
  <c r="N4276" i="3"/>
  <c r="N4283" i="3"/>
  <c r="N4271" i="3"/>
  <c r="N4273" i="3"/>
  <c r="N4282" i="3"/>
  <c r="N4270" i="3"/>
  <c r="N4277" i="3"/>
  <c r="N4280" i="3"/>
  <c r="N90" i="3"/>
  <c r="N87" i="3"/>
  <c r="N89" i="3"/>
  <c r="N88" i="3"/>
  <c r="N86" i="3"/>
  <c r="O4509" i="3"/>
  <c r="O4506" i="3"/>
  <c r="O4510" i="3"/>
  <c r="O4507" i="3"/>
  <c r="O4504" i="3"/>
  <c r="O4511" i="3"/>
  <c r="O4508" i="3"/>
  <c r="O4505" i="3"/>
  <c r="Q292" i="3"/>
  <c r="Q289" i="3"/>
  <c r="Q286" i="3"/>
  <c r="Q293" i="3"/>
  <c r="Q290" i="3"/>
  <c r="Q287" i="3"/>
  <c r="Q291" i="3"/>
  <c r="Q288" i="3"/>
  <c r="Q285" i="3"/>
  <c r="P2237" i="3"/>
  <c r="P2234" i="3"/>
  <c r="P2231" i="3"/>
  <c r="P2228" i="3"/>
  <c r="P2238" i="3"/>
  <c r="P2235" i="3"/>
  <c r="P2232" i="3"/>
  <c r="P2229" i="3"/>
  <c r="P2236" i="3"/>
  <c r="P2233" i="3"/>
  <c r="P2230" i="3"/>
  <c r="Q760" i="3"/>
  <c r="Q757" i="3"/>
  <c r="Q758" i="3"/>
  <c r="Q759" i="3"/>
  <c r="Q756" i="3"/>
  <c r="O113" i="3"/>
  <c r="O115" i="3"/>
  <c r="O112" i="3"/>
  <c r="O110" i="3"/>
  <c r="O114" i="3"/>
  <c r="O111" i="3"/>
  <c r="N93" i="3"/>
  <c r="N94" i="3"/>
  <c r="Q712" i="3"/>
  <c r="Q709" i="3"/>
  <c r="Q713" i="3"/>
  <c r="Q710" i="3"/>
  <c r="Q714" i="3"/>
  <c r="Q711" i="3"/>
  <c r="Q708" i="3"/>
  <c r="O173" i="3"/>
  <c r="O181" i="3"/>
  <c r="O178" i="3"/>
  <c r="O175" i="3"/>
  <c r="O172" i="3"/>
  <c r="O176" i="3"/>
  <c r="O179" i="3"/>
  <c r="O177" i="3"/>
  <c r="O180" i="3"/>
  <c r="O174" i="3"/>
  <c r="Q361" i="3"/>
  <c r="Q358" i="3"/>
  <c r="Q355" i="3"/>
  <c r="Q352" i="3"/>
  <c r="Q349" i="3"/>
  <c r="Q362" i="3"/>
  <c r="Q359" i="3"/>
  <c r="Q356" i="3"/>
  <c r="Q353" i="3"/>
  <c r="Q350" i="3"/>
  <c r="Q363" i="3"/>
  <c r="Q360" i="3"/>
  <c r="Q357" i="3"/>
  <c r="Q354" i="3"/>
  <c r="Q351" i="3"/>
  <c r="N2063" i="3"/>
  <c r="N2060" i="3"/>
  <c r="N2061" i="3"/>
  <c r="N2058" i="3"/>
  <c r="N2059" i="3"/>
  <c r="N2062" i="3"/>
  <c r="Q4983" i="3"/>
  <c r="Q4980" i="3"/>
  <c r="Q4981" i="3"/>
  <c r="Q4984" i="3"/>
  <c r="Q4982" i="3"/>
  <c r="Q4979" i="3"/>
  <c r="O1057" i="3"/>
  <c r="O1054" i="3"/>
  <c r="O1058" i="3"/>
  <c r="O1055" i="3"/>
  <c r="O1056" i="3"/>
  <c r="P31" i="3"/>
  <c r="P28" i="3"/>
  <c r="P29" i="3"/>
  <c r="P30" i="3"/>
  <c r="P1871" i="3"/>
  <c r="P1868" i="3"/>
  <c r="P1865" i="3"/>
  <c r="P1872" i="3"/>
  <c r="P1869" i="3"/>
  <c r="P1866" i="3"/>
  <c r="P1870" i="3"/>
  <c r="P1867" i="3"/>
  <c r="P5589" i="3"/>
  <c r="P5585" i="3"/>
  <c r="P5586" i="3"/>
  <c r="P5588" i="3"/>
  <c r="O5152" i="3"/>
  <c r="O5150" i="3"/>
  <c r="O5151" i="3"/>
  <c r="O5149" i="3"/>
  <c r="M4850" i="3"/>
  <c r="M4849" i="3"/>
  <c r="M4852" i="3"/>
  <c r="M4848" i="3"/>
  <c r="M4851" i="3"/>
  <c r="N4895" i="3"/>
  <c r="N4892" i="3"/>
  <c r="N4889" i="3"/>
  <c r="N4886" i="3"/>
  <c r="N4896" i="3"/>
  <c r="N4893" i="3"/>
  <c r="N4890" i="3"/>
  <c r="N4887" i="3"/>
  <c r="N4884" i="3"/>
  <c r="N4897" i="3"/>
  <c r="N4894" i="3"/>
  <c r="N4891" i="3"/>
  <c r="N4888" i="3"/>
  <c r="N4885" i="3"/>
  <c r="N1637" i="3"/>
  <c r="O5139" i="3"/>
  <c r="O5142" i="3"/>
  <c r="O5140" i="3"/>
  <c r="O5141" i="3"/>
  <c r="O5143" i="3"/>
  <c r="S5706" i="3"/>
  <c r="S5704" i="3"/>
  <c r="S5707" i="3"/>
  <c r="S5705" i="3"/>
  <c r="O5522" i="3"/>
  <c r="O5517" i="3"/>
  <c r="O5525" i="3"/>
  <c r="O5520" i="3"/>
  <c r="O5515" i="3"/>
  <c r="O5523" i="3"/>
  <c r="O5518" i="3"/>
  <c r="O5516" i="3"/>
  <c r="O5524" i="3"/>
  <c r="O5519" i="3"/>
  <c r="O5521" i="3"/>
  <c r="Q2207" i="3"/>
  <c r="Q2204" i="3"/>
  <c r="Q2201" i="3"/>
  <c r="Q2205" i="3"/>
  <c r="Q2202" i="3"/>
  <c r="Q2206" i="3"/>
  <c r="Q2203" i="3"/>
  <c r="Q2200" i="3"/>
  <c r="N6293" i="3"/>
  <c r="N6294" i="3"/>
  <c r="N6292" i="3"/>
  <c r="N6296" i="3"/>
  <c r="N6298" i="3"/>
  <c r="N6297" i="3"/>
  <c r="N6295" i="3"/>
  <c r="Q4470" i="3"/>
  <c r="Q4467" i="3"/>
  <c r="Q4464" i="3"/>
  <c r="Q4461" i="3"/>
  <c r="Q4458" i="3"/>
  <c r="Q4471" i="3"/>
  <c r="Q4468" i="3"/>
  <c r="Q4465" i="3"/>
  <c r="Q4462" i="3"/>
  <c r="Q4459" i="3"/>
  <c r="Q4469" i="3"/>
  <c r="Q4463" i="3"/>
  <c r="Q4472" i="3"/>
  <c r="Q4466" i="3"/>
  <c r="Q4460" i="3"/>
  <c r="P953" i="3"/>
  <c r="P954" i="3"/>
  <c r="M6382" i="3"/>
  <c r="N6467" i="3"/>
  <c r="N6574" i="3"/>
  <c r="Q6595" i="3"/>
  <c r="Q6468" i="3"/>
  <c r="N6385" i="3"/>
  <c r="N6383" i="3"/>
  <c r="N6381" i="3"/>
  <c r="N6380" i="3"/>
  <c r="N6382" i="3"/>
  <c r="N6384" i="3"/>
  <c r="N6386" i="3"/>
  <c r="N6387" i="3"/>
  <c r="M4940" i="3"/>
  <c r="M4937" i="3"/>
  <c r="M4934" i="3"/>
  <c r="M4931" i="3"/>
  <c r="M4928" i="3"/>
  <c r="M4942" i="3"/>
  <c r="M4936" i="3"/>
  <c r="M4930" i="3"/>
  <c r="M4941" i="3"/>
  <c r="M4935" i="3"/>
  <c r="M4929" i="3"/>
  <c r="M4939" i="3"/>
  <c r="M4938" i="3"/>
  <c r="M4933" i="3"/>
  <c r="M4932" i="3"/>
  <c r="Q5592" i="3"/>
  <c r="Q5597" i="3"/>
  <c r="Q5595" i="3"/>
  <c r="Q5593" i="3"/>
  <c r="Q5596" i="3"/>
  <c r="Q5591" i="3"/>
  <c r="Q5594" i="3"/>
  <c r="O6370" i="3"/>
  <c r="O6366" i="3"/>
  <c r="O6371" i="3"/>
  <c r="O6369" i="3"/>
  <c r="O6367" i="3"/>
  <c r="O6365" i="3"/>
  <c r="O6368" i="3"/>
  <c r="O6364" i="3"/>
  <c r="O6363" i="3"/>
  <c r="O6362" i="3"/>
  <c r="N2624" i="3"/>
  <c r="N2621" i="3"/>
  <c r="N2622" i="3"/>
  <c r="N2619" i="3"/>
  <c r="N2623" i="3"/>
  <c r="N2620" i="3"/>
  <c r="N366" i="3"/>
  <c r="N365" i="3"/>
  <c r="N367" i="3"/>
  <c r="N364" i="3"/>
  <c r="M5915" i="3"/>
  <c r="M5910" i="3"/>
  <c r="M5913" i="3"/>
  <c r="M5916" i="3"/>
  <c r="M5911" i="3"/>
  <c r="M5917" i="3"/>
  <c r="M5912" i="3"/>
  <c r="M5914" i="3"/>
  <c r="P4924" i="3"/>
  <c r="M3140" i="3"/>
  <c r="M3137" i="3"/>
  <c r="M3134" i="3"/>
  <c r="M3141" i="3"/>
  <c r="M3138" i="3"/>
  <c r="M3135" i="3"/>
  <c r="M3139" i="3"/>
  <c r="M3136" i="3"/>
  <c r="O3293" i="3"/>
  <c r="O3290" i="3"/>
  <c r="O3291" i="3"/>
  <c r="O3292" i="3"/>
  <c r="M3783" i="3"/>
  <c r="M3785" i="3"/>
  <c r="M3782" i="3"/>
  <c r="M3784" i="3"/>
  <c r="Q3495" i="3"/>
  <c r="Q3492" i="3"/>
  <c r="Q3496" i="3"/>
  <c r="Q3493" i="3"/>
  <c r="Q3490" i="3"/>
  <c r="Q3497" i="3"/>
  <c r="Q3494" i="3"/>
  <c r="Q3491" i="3"/>
  <c r="Q1994" i="3"/>
  <c r="Q1991" i="3"/>
  <c r="Q1995" i="3"/>
  <c r="Q1992" i="3"/>
  <c r="Q1996" i="3"/>
  <c r="Q1993" i="3"/>
  <c r="Q1990" i="3"/>
  <c r="P5751" i="3"/>
  <c r="P5754" i="3"/>
  <c r="P5753" i="3"/>
  <c r="P5750" i="3"/>
  <c r="Q1889" i="3"/>
  <c r="Q1886" i="3"/>
  <c r="Q1890" i="3"/>
  <c r="Q1887" i="3"/>
  <c r="Q1888" i="3"/>
  <c r="O4077" i="3"/>
  <c r="O4074" i="3"/>
  <c r="O4078" i="3"/>
  <c r="O4075" i="3"/>
  <c r="O4079" i="3"/>
  <c r="O4076" i="3"/>
  <c r="N4847" i="3"/>
  <c r="N4844" i="3"/>
  <c r="N4845" i="3"/>
  <c r="N4842" i="3"/>
  <c r="N4846" i="3"/>
  <c r="N4843" i="3"/>
  <c r="M5887" i="3"/>
  <c r="M5888" i="3"/>
  <c r="M5886" i="3"/>
  <c r="O4560" i="3"/>
  <c r="O4557" i="3"/>
  <c r="O4554" i="3"/>
  <c r="O4561" i="3"/>
  <c r="O4558" i="3"/>
  <c r="O4555" i="3"/>
  <c r="O4552" i="3"/>
  <c r="O4559" i="3"/>
  <c r="O4556" i="3"/>
  <c r="O4553" i="3"/>
  <c r="O6154" i="3"/>
  <c r="O6157" i="3"/>
  <c r="O6153" i="3"/>
  <c r="O6155" i="3"/>
  <c r="O6156" i="3"/>
  <c r="M4862" i="3"/>
  <c r="M4863" i="3"/>
  <c r="M4864" i="3"/>
  <c r="O4434" i="3"/>
  <c r="O4433" i="3"/>
  <c r="Q5013" i="3"/>
  <c r="Q5010" i="3"/>
  <c r="Q5011" i="3"/>
  <c r="Q5015" i="3"/>
  <c r="Q5014" i="3"/>
  <c r="Q5009" i="3"/>
  <c r="Q5012" i="3"/>
  <c r="O4317" i="3"/>
  <c r="O4314" i="3"/>
  <c r="O4311" i="3"/>
  <c r="O4308" i="3"/>
  <c r="O4305" i="3"/>
  <c r="O4315" i="3"/>
  <c r="O4312" i="3"/>
  <c r="O4309" i="3"/>
  <c r="O4306" i="3"/>
  <c r="O4316" i="3"/>
  <c r="O4313" i="3"/>
  <c r="O4310" i="3"/>
  <c r="O4307" i="3"/>
  <c r="Q3441" i="3"/>
  <c r="Q3438" i="3"/>
  <c r="Q3435" i="3"/>
  <c r="Q3442" i="3"/>
  <c r="Q3439" i="3"/>
  <c r="Q3436" i="3"/>
  <c r="Q3440" i="3"/>
  <c r="Q3437" i="3"/>
  <c r="Q3434" i="3"/>
  <c r="Q4116" i="3"/>
  <c r="Q4118" i="3"/>
  <c r="Q4115" i="3"/>
  <c r="Q4117" i="3"/>
  <c r="N1049" i="3"/>
  <c r="N1046" i="3"/>
  <c r="N1050" i="3"/>
  <c r="N1047" i="3"/>
  <c r="N1044" i="3"/>
  <c r="N1045" i="3"/>
  <c r="N1048" i="3"/>
  <c r="P4510" i="3"/>
  <c r="P4507" i="3"/>
  <c r="P4511" i="3"/>
  <c r="O1078" i="3"/>
  <c r="O1075" i="3"/>
  <c r="O1072" i="3"/>
  <c r="O1069" i="3"/>
  <c r="O1066" i="3"/>
  <c r="O1079" i="3"/>
  <c r="O1076" i="3"/>
  <c r="O1073" i="3"/>
  <c r="O1070" i="3"/>
  <c r="O1067" i="3"/>
  <c r="O1077" i="3"/>
  <c r="O1071" i="3"/>
  <c r="O1080" i="3"/>
  <c r="O1068" i="3"/>
  <c r="O1074" i="3"/>
  <c r="P13" i="3"/>
  <c r="P12" i="3"/>
  <c r="P337" i="3"/>
  <c r="P334" i="3"/>
  <c r="P338" i="3"/>
  <c r="P335" i="3"/>
  <c r="P332" i="3"/>
  <c r="P336" i="3"/>
  <c r="P760" i="3"/>
  <c r="P757" i="3"/>
  <c r="P756" i="3"/>
  <c r="P759" i="3"/>
  <c r="P758" i="3"/>
  <c r="M114" i="3"/>
  <c r="M111" i="3"/>
  <c r="M115" i="3"/>
  <c r="M112" i="3"/>
  <c r="M113" i="3"/>
  <c r="M110" i="3"/>
  <c r="N2177" i="3"/>
  <c r="N2174" i="3"/>
  <c r="N2171" i="3"/>
  <c r="N2168" i="3"/>
  <c r="N2165" i="3"/>
  <c r="N2162" i="3"/>
  <c r="N2159" i="3"/>
  <c r="N2178" i="3"/>
  <c r="N2175" i="3"/>
  <c r="N2172" i="3"/>
  <c r="N2169" i="3"/>
  <c r="N2166" i="3"/>
  <c r="N2163" i="3"/>
  <c r="N2160" i="3"/>
  <c r="N2173" i="3"/>
  <c r="N2170" i="3"/>
  <c r="N2167" i="3"/>
  <c r="N2164" i="3"/>
  <c r="N2161" i="3"/>
  <c r="N2176" i="3"/>
  <c r="P5277" i="3"/>
  <c r="N3035" i="3"/>
  <c r="N3032" i="3"/>
  <c r="N3033" i="3"/>
  <c r="N3034" i="3"/>
  <c r="N3031" i="3"/>
  <c r="N5285" i="3"/>
  <c r="N5286" i="3"/>
  <c r="N5284" i="3"/>
  <c r="N5287" i="3"/>
  <c r="S5646" i="3"/>
  <c r="S5649" i="3"/>
  <c r="S5647" i="3"/>
  <c r="S5650" i="3"/>
  <c r="S5645" i="3"/>
  <c r="S5651" i="3"/>
  <c r="S5648" i="3"/>
  <c r="Q4782" i="3"/>
  <c r="Q4779" i="3"/>
  <c r="Q4776" i="3"/>
  <c r="Q4773" i="3"/>
  <c r="Q4770" i="3"/>
  <c r="Q4775" i="3"/>
  <c r="Q4774" i="3"/>
  <c r="Q4778" i="3"/>
  <c r="Q4777" i="3"/>
  <c r="Q4781" i="3"/>
  <c r="Q4780" i="3"/>
  <c r="Q4768" i="3"/>
  <c r="Q4772" i="3"/>
  <c r="Q4783" i="3"/>
  <c r="Q4769" i="3"/>
  <c r="Q4771" i="3"/>
  <c r="M2401" i="3"/>
  <c r="M2398" i="3"/>
  <c r="M2395" i="3"/>
  <c r="M2392" i="3"/>
  <c r="M2400" i="3"/>
  <c r="M2397" i="3"/>
  <c r="M2394" i="3"/>
  <c r="M2391" i="3"/>
  <c r="M2399" i="3"/>
  <c r="M2396" i="3"/>
  <c r="M2393" i="3"/>
  <c r="O4760" i="3"/>
  <c r="O4757" i="3"/>
  <c r="O4754" i="3"/>
  <c r="O4751" i="3"/>
  <c r="O4748" i="3"/>
  <c r="O4761" i="3"/>
  <c r="O4758" i="3"/>
  <c r="O4755" i="3"/>
  <c r="O4752" i="3"/>
  <c r="O4749" i="3"/>
  <c r="O4746" i="3"/>
  <c r="O4759" i="3"/>
  <c r="O4750" i="3"/>
  <c r="O4756" i="3"/>
  <c r="O4753" i="3"/>
  <c r="O4747" i="3"/>
  <c r="M4073" i="3"/>
  <c r="M4072" i="3"/>
  <c r="O4059" i="3"/>
  <c r="O4060" i="3"/>
  <c r="O4057" i="3"/>
  <c r="O4061" i="3"/>
  <c r="O4058" i="3"/>
  <c r="O2147" i="3"/>
  <c r="O2144" i="3"/>
  <c r="O2141" i="3"/>
  <c r="O2138" i="3"/>
  <c r="O2135" i="3"/>
  <c r="O2148" i="3"/>
  <c r="O2145" i="3"/>
  <c r="O2142" i="3"/>
  <c r="O2139" i="3"/>
  <c r="O2136" i="3"/>
  <c r="O2146" i="3"/>
  <c r="O2143" i="3"/>
  <c r="O2140" i="3"/>
  <c r="O2137" i="3"/>
  <c r="Q2147" i="3"/>
  <c r="Q2144" i="3"/>
  <c r="Q2141" i="3"/>
  <c r="Q2138" i="3"/>
  <c r="Q2135" i="3"/>
  <c r="Q2148" i="3"/>
  <c r="Q2145" i="3"/>
  <c r="Q2142" i="3"/>
  <c r="Q2139" i="3"/>
  <c r="Q2136" i="3"/>
  <c r="Q2146" i="3"/>
  <c r="Q2143" i="3"/>
  <c r="Q2140" i="3"/>
  <c r="Q2137" i="3"/>
  <c r="Q1562" i="3"/>
  <c r="Q1559" i="3"/>
  <c r="Q1556" i="3"/>
  <c r="Q1553" i="3"/>
  <c r="Q1564" i="3"/>
  <c r="Q1561" i="3"/>
  <c r="Q1558" i="3"/>
  <c r="Q1555" i="3"/>
  <c r="Q1552" i="3"/>
  <c r="Q1557" i="3"/>
  <c r="Q1560" i="3"/>
  <c r="Q1563" i="3"/>
  <c r="Q1551" i="3"/>
  <c r="Q1554" i="3"/>
  <c r="O4503" i="3"/>
  <c r="O4500" i="3"/>
  <c r="O4497" i="3"/>
  <c r="O4494" i="3"/>
  <c r="O4501" i="3"/>
  <c r="O4498" i="3"/>
  <c r="O4495" i="3"/>
  <c r="O4502" i="3"/>
  <c r="O4499" i="3"/>
  <c r="O4496" i="3"/>
  <c r="N1283" i="3"/>
  <c r="N1284" i="3"/>
  <c r="N1285" i="3"/>
  <c r="N1282" i="3"/>
  <c r="O5105" i="3"/>
  <c r="O5102" i="3"/>
  <c r="O5099" i="3"/>
  <c r="O5096" i="3"/>
  <c r="O5093" i="3"/>
  <c r="O5103" i="3"/>
  <c r="O5100" i="3"/>
  <c r="O5097" i="3"/>
  <c r="O5094" i="3"/>
  <c r="O5091" i="3"/>
  <c r="O5104" i="3"/>
  <c r="O5101" i="3"/>
  <c r="O5098" i="3"/>
  <c r="O5095" i="3"/>
  <c r="O5092" i="3"/>
  <c r="N6329" i="3"/>
  <c r="N6330" i="3"/>
  <c r="N6325" i="3"/>
  <c r="N6338" i="3"/>
  <c r="N6320" i="3"/>
  <c r="N6326" i="3"/>
  <c r="N6323" i="3"/>
  <c r="N6321" i="3"/>
  <c r="N6319" i="3"/>
  <c r="N6332" i="3"/>
  <c r="N6328" i="3"/>
  <c r="N6341" i="3"/>
  <c r="N6339" i="3"/>
  <c r="N6337" i="3"/>
  <c r="N6335" i="3"/>
  <c r="N6324" i="3"/>
  <c r="N6322" i="3"/>
  <c r="N6333" i="3"/>
  <c r="N6331" i="3"/>
  <c r="N6334" i="3"/>
  <c r="N6327" i="3"/>
  <c r="N6336" i="3"/>
  <c r="N6340" i="3"/>
  <c r="M5131" i="3"/>
  <c r="M5134" i="3"/>
  <c r="M5129" i="3"/>
  <c r="M5132" i="3"/>
  <c r="M5130" i="3"/>
  <c r="M5133" i="3"/>
  <c r="M5135" i="3"/>
  <c r="N5730" i="3"/>
  <c r="N5733" i="3"/>
  <c r="N5731" i="3"/>
  <c r="N5732" i="3"/>
  <c r="N5729" i="3"/>
  <c r="Q5643" i="3"/>
  <c r="Q5638" i="3"/>
  <c r="Q5633" i="3"/>
  <c r="Q5628" i="3"/>
  <c r="Q5641" i="3"/>
  <c r="Q5636" i="3"/>
  <c r="Q5644" i="3"/>
  <c r="Q5639" i="3"/>
  <c r="Q5626" i="3"/>
  <c r="Q5634" i="3"/>
  <c r="Q5642" i="3"/>
  <c r="Q5629" i="3"/>
  <c r="Q5630" i="3"/>
  <c r="Q5632" i="3"/>
  <c r="Q5627" i="3"/>
  <c r="Q5631" i="3"/>
  <c r="Q5640" i="3"/>
  <c r="Q5637" i="3"/>
  <c r="Q5635" i="3"/>
  <c r="Q6348" i="3"/>
  <c r="Q6346" i="3"/>
  <c r="Q6349" i="3"/>
  <c r="Q6342" i="3"/>
  <c r="Q6343" i="3"/>
  <c r="Q6345" i="3"/>
  <c r="Q6347" i="3"/>
  <c r="Q6344" i="3"/>
  <c r="M5836" i="3"/>
  <c r="Q5189" i="3"/>
  <c r="Q5190" i="3"/>
  <c r="O6017" i="3"/>
  <c r="O6015" i="3"/>
  <c r="O6010" i="3"/>
  <c r="O6013" i="3"/>
  <c r="O6011" i="3"/>
  <c r="O6009" i="3"/>
  <c r="O6016" i="3"/>
  <c r="O6014" i="3"/>
  <c r="O6012" i="3"/>
  <c r="O6008" i="3"/>
  <c r="P5114" i="3"/>
  <c r="P5110" i="3"/>
  <c r="P5107" i="3"/>
  <c r="P5116" i="3"/>
  <c r="N6362" i="3"/>
  <c r="N6371" i="3"/>
  <c r="N6370" i="3"/>
  <c r="N6372" i="3"/>
  <c r="N6369" i="3"/>
  <c r="N6366" i="3"/>
  <c r="N6363" i="3"/>
  <c r="N6368" i="3"/>
  <c r="N6365" i="3"/>
  <c r="N6367" i="3"/>
  <c r="N6364" i="3"/>
  <c r="O5409" i="3"/>
  <c r="O5407" i="3"/>
  <c r="O5410" i="3"/>
  <c r="O5408" i="3"/>
  <c r="O5244" i="3"/>
  <c r="O5252" i="3"/>
  <c r="O5247" i="3"/>
  <c r="O5250" i="3"/>
  <c r="O5245" i="3"/>
  <c r="O5253" i="3"/>
  <c r="O5248" i="3"/>
  <c r="O5243" i="3"/>
  <c r="O5246" i="3"/>
  <c r="O5249" i="3"/>
  <c r="O5251" i="3"/>
  <c r="O4793" i="3"/>
  <c r="O4794" i="3"/>
  <c r="O4795" i="3"/>
  <c r="Q4794" i="3"/>
  <c r="Q4793" i="3"/>
  <c r="Q4795" i="3"/>
  <c r="P5180" i="3"/>
  <c r="P5181" i="3"/>
  <c r="M5182" i="3"/>
  <c r="M5180" i="3"/>
  <c r="M5181" i="3"/>
  <c r="N4167" i="3"/>
  <c r="N4164" i="3"/>
  <c r="N4163" i="3"/>
  <c r="N4165" i="3"/>
  <c r="N4162" i="3"/>
  <c r="N4166" i="3"/>
  <c r="N4168" i="3"/>
  <c r="N4733" i="3"/>
  <c r="N4734" i="3"/>
  <c r="N4732" i="3"/>
  <c r="N5717" i="3"/>
  <c r="N5712" i="3"/>
  <c r="N5715" i="3"/>
  <c r="N5710" i="3"/>
  <c r="N5713" i="3"/>
  <c r="N5708" i="3"/>
  <c r="N5716" i="3"/>
  <c r="N5714" i="3"/>
  <c r="N5709" i="3"/>
  <c r="N5711" i="3"/>
  <c r="P3727" i="3"/>
  <c r="P3723" i="3"/>
  <c r="P3720" i="3"/>
  <c r="P3714" i="3"/>
  <c r="P3719" i="3"/>
  <c r="P3729" i="3"/>
  <c r="P3725" i="3"/>
  <c r="P3483" i="3"/>
  <c r="P3480" i="3"/>
  <c r="P3477" i="3"/>
  <c r="P3474" i="3"/>
  <c r="P3471" i="3"/>
  <c r="P3481" i="3"/>
  <c r="P3478" i="3"/>
  <c r="P3475" i="3"/>
  <c r="P3472" i="3"/>
  <c r="P3482" i="3"/>
  <c r="P3479" i="3"/>
  <c r="P3476" i="3"/>
  <c r="P3473" i="3"/>
  <c r="Q2483" i="3"/>
  <c r="Q2482" i="3"/>
  <c r="Q2481" i="3"/>
  <c r="O3579" i="3"/>
  <c r="O3576" i="3"/>
  <c r="O3577" i="3"/>
  <c r="O3574" i="3"/>
  <c r="O3578" i="3"/>
  <c r="O3575" i="3"/>
  <c r="N5465" i="3"/>
  <c r="N5468" i="3"/>
  <c r="N5463" i="3"/>
  <c r="N5471" i="3"/>
  <c r="N5466" i="3"/>
  <c r="N5461" i="3"/>
  <c r="N5469" i="3"/>
  <c r="N5464" i="3"/>
  <c r="N5467" i="3"/>
  <c r="N5462" i="3"/>
  <c r="N5470" i="3"/>
  <c r="N3320" i="3"/>
  <c r="N3317" i="3"/>
  <c r="N3314" i="3"/>
  <c r="N3311" i="3"/>
  <c r="N3318" i="3"/>
  <c r="N3315" i="3"/>
  <c r="N3312" i="3"/>
  <c r="N3319" i="3"/>
  <c r="N3316" i="3"/>
  <c r="N3313" i="3"/>
  <c r="N3310" i="3"/>
  <c r="M2618" i="3"/>
  <c r="M2615" i="3"/>
  <c r="M2612" i="3"/>
  <c r="M2616" i="3"/>
  <c r="M2613" i="3"/>
  <c r="M2617" i="3"/>
  <c r="M2614" i="3"/>
  <c r="O1405" i="3"/>
  <c r="O1402" i="3"/>
  <c r="O1399" i="3"/>
  <c r="O1406" i="3"/>
  <c r="O1403" i="3"/>
  <c r="O1400" i="3"/>
  <c r="O1397" i="3"/>
  <c r="O1398" i="3"/>
  <c r="O1407" i="3"/>
  <c r="O1404" i="3"/>
  <c r="O1401" i="3"/>
  <c r="Q3702" i="3"/>
  <c r="Q3699" i="3"/>
  <c r="Q3703" i="3"/>
  <c r="Q3700" i="3"/>
  <c r="Q3701" i="3"/>
  <c r="P2720" i="3"/>
  <c r="P2721" i="3"/>
  <c r="P2722" i="3"/>
  <c r="P2719" i="3"/>
  <c r="N3421" i="3"/>
  <c r="N3418" i="3"/>
  <c r="N3415" i="3"/>
  <c r="N3412" i="3"/>
  <c r="N3414" i="3"/>
  <c r="N3417" i="3"/>
  <c r="N3420" i="3"/>
  <c r="N3413" i="3"/>
  <c r="N3416" i="3"/>
  <c r="N3419" i="3"/>
  <c r="N3422" i="3"/>
  <c r="O5445" i="3"/>
  <c r="O5448" i="3"/>
  <c r="O5443" i="3"/>
  <c r="O5446" i="3"/>
  <c r="O5444" i="3"/>
  <c r="O5447" i="3"/>
  <c r="Q4881" i="3"/>
  <c r="Q4878" i="3"/>
  <c r="Q4880" i="3"/>
  <c r="Q4879" i="3"/>
  <c r="Q4883" i="3"/>
  <c r="Q4877" i="3"/>
  <c r="Q4882" i="3"/>
  <c r="Q4876" i="3"/>
  <c r="Q1880" i="3"/>
  <c r="Q1881" i="3"/>
  <c r="Q1878" i="3"/>
  <c r="Q1882" i="3"/>
  <c r="Q1879" i="3"/>
  <c r="N3942" i="3"/>
  <c r="N3939" i="3"/>
  <c r="N3936" i="3"/>
  <c r="N3940" i="3"/>
  <c r="N3937" i="3"/>
  <c r="N3941" i="3"/>
  <c r="N3938" i="3"/>
  <c r="N3935" i="3"/>
  <c r="N3733" i="3"/>
  <c r="N3731" i="3"/>
  <c r="N3734" i="3"/>
  <c r="N3732" i="3"/>
  <c r="M5241" i="3"/>
  <c r="M5240" i="3"/>
  <c r="P3790" i="3"/>
  <c r="P3787" i="3"/>
  <c r="P3791" i="3"/>
  <c r="P3789" i="3"/>
  <c r="P3788" i="3"/>
  <c r="P3786" i="3"/>
  <c r="P3792" i="3"/>
  <c r="M5057" i="3"/>
  <c r="M5054" i="3"/>
  <c r="M5051" i="3"/>
  <c r="M5048" i="3"/>
  <c r="M5045" i="3"/>
  <c r="M5042" i="3"/>
  <c r="M5056" i="3"/>
  <c r="M5050" i="3"/>
  <c r="M5044" i="3"/>
  <c r="M5055" i="3"/>
  <c r="M5049" i="3"/>
  <c r="M5043" i="3"/>
  <c r="M5052" i="3"/>
  <c r="M5046" i="3"/>
  <c r="M5040" i="3"/>
  <c r="M5041" i="3"/>
  <c r="M5047" i="3"/>
  <c r="M5053" i="3"/>
  <c r="N3364" i="3"/>
  <c r="N3363" i="3"/>
  <c r="N3362" i="3"/>
  <c r="N1175" i="3"/>
  <c r="N1172" i="3"/>
  <c r="N1173" i="3"/>
  <c r="N1174" i="3"/>
  <c r="O1829" i="3"/>
  <c r="O1826" i="3"/>
  <c r="O1830" i="3"/>
  <c r="O1827" i="3"/>
  <c r="O1831" i="3"/>
  <c r="O1828" i="3"/>
  <c r="O1825" i="3"/>
  <c r="N626" i="3"/>
  <c r="N623" i="3"/>
  <c r="N620" i="3"/>
  <c r="N625" i="3"/>
  <c r="N627" i="3"/>
  <c r="N628" i="3"/>
  <c r="N618" i="3"/>
  <c r="N622" i="3"/>
  <c r="N624" i="3"/>
  <c r="N619" i="3"/>
  <c r="N621" i="3"/>
  <c r="P2054" i="3"/>
  <c r="P2051" i="3"/>
  <c r="P2048" i="3"/>
  <c r="P2045" i="3"/>
  <c r="P2042" i="3"/>
  <c r="P2052" i="3"/>
  <c r="P2049" i="3"/>
  <c r="P2046" i="3"/>
  <c r="P2043" i="3"/>
  <c r="P2053" i="3"/>
  <c r="P2050" i="3"/>
  <c r="P2047" i="3"/>
  <c r="P2044" i="3"/>
  <c r="N1130" i="3"/>
  <c r="N1127" i="3"/>
  <c r="N1124" i="3"/>
  <c r="N1131" i="3"/>
  <c r="N1128" i="3"/>
  <c r="N1125" i="3"/>
  <c r="N1122" i="3"/>
  <c r="N1123" i="3"/>
  <c r="N1126" i="3"/>
  <c r="N1129" i="3"/>
  <c r="N1132" i="3"/>
  <c r="Q505" i="3"/>
  <c r="Q502" i="3"/>
  <c r="Q503" i="3"/>
  <c r="Q506" i="3"/>
  <c r="Q504" i="3"/>
  <c r="Q507" i="3"/>
  <c r="O2579" i="3"/>
  <c r="O2576" i="3"/>
  <c r="O2577" i="3"/>
  <c r="O2578" i="3"/>
  <c r="N2630" i="3"/>
  <c r="N2627" i="3"/>
  <c r="N2628" i="3"/>
  <c r="N2625" i="3"/>
  <c r="N2629" i="3"/>
  <c r="N2626" i="3"/>
  <c r="O1132" i="3"/>
  <c r="O1129" i="3"/>
  <c r="O1126" i="3"/>
  <c r="O1123" i="3"/>
  <c r="O1130" i="3"/>
  <c r="O1127" i="3"/>
  <c r="O1124" i="3"/>
  <c r="O1122" i="3"/>
  <c r="O1125" i="3"/>
  <c r="O1128" i="3"/>
  <c r="O1131" i="3"/>
  <c r="N171" i="3"/>
  <c r="N168" i="3"/>
  <c r="N165" i="3"/>
  <c r="N162" i="3"/>
  <c r="N159" i="3"/>
  <c r="N170" i="3"/>
  <c r="N167" i="3"/>
  <c r="N169" i="3"/>
  <c r="N166" i="3"/>
  <c r="N163" i="3"/>
  <c r="N160" i="3"/>
  <c r="N164" i="3"/>
  <c r="N161" i="3"/>
  <c r="P1042" i="3"/>
  <c r="P1039" i="3"/>
  <c r="P1036" i="3"/>
  <c r="P1043" i="3"/>
  <c r="P1040" i="3"/>
  <c r="P1037" i="3"/>
  <c r="P1041" i="3"/>
  <c r="P1038" i="3"/>
  <c r="P1035" i="3"/>
  <c r="M1458" i="3"/>
  <c r="M1455" i="3"/>
  <c r="M1452" i="3"/>
  <c r="M1459" i="3"/>
  <c r="M1456" i="3"/>
  <c r="M1453" i="3"/>
  <c r="M1450" i="3"/>
  <c r="M1460" i="3"/>
  <c r="M1457" i="3"/>
  <c r="M1454" i="3"/>
  <c r="M1451" i="3"/>
  <c r="Q283" i="3"/>
  <c r="Q284" i="3"/>
  <c r="Q281" i="3"/>
  <c r="Q282" i="3"/>
  <c r="M2332" i="3"/>
  <c r="M2329" i="3"/>
  <c r="M2326" i="3"/>
  <c r="M2333" i="3"/>
  <c r="M2330" i="3"/>
  <c r="M2327" i="3"/>
  <c r="M2334" i="3"/>
  <c r="M2331" i="3"/>
  <c r="M2328" i="3"/>
  <c r="M2325" i="3"/>
  <c r="M40" i="3"/>
  <c r="M429" i="3"/>
  <c r="M426" i="3"/>
  <c r="M430" i="3"/>
  <c r="M427" i="3"/>
  <c r="M424" i="3"/>
  <c r="M428" i="3"/>
  <c r="M425" i="3"/>
  <c r="O290" i="3"/>
  <c r="O292" i="3"/>
  <c r="O289" i="3"/>
  <c r="O286" i="3"/>
  <c r="O293" i="3"/>
  <c r="O291" i="3"/>
  <c r="O288" i="3"/>
  <c r="O285" i="3"/>
  <c r="O287" i="3"/>
  <c r="Q2480" i="3"/>
  <c r="Q2476" i="3"/>
  <c r="Q2479" i="3"/>
  <c r="Q2475" i="3"/>
  <c r="Q2478" i="3"/>
  <c r="Q2474" i="3"/>
  <c r="Q2477" i="3"/>
  <c r="O5992" i="3"/>
  <c r="O5987" i="3"/>
  <c r="O5985" i="3"/>
  <c r="O5990" i="3"/>
  <c r="O5983" i="3"/>
  <c r="O5988" i="3"/>
  <c r="O5986" i="3"/>
  <c r="O5984" i="3"/>
  <c r="O5991" i="3"/>
  <c r="O5989" i="3"/>
  <c r="M267" i="3"/>
  <c r="M264" i="3"/>
  <c r="M261" i="3"/>
  <c r="M265" i="3"/>
  <c r="M262" i="3"/>
  <c r="M259" i="3"/>
  <c r="M266" i="3"/>
  <c r="M263" i="3"/>
  <c r="M260" i="3"/>
  <c r="O2237" i="3"/>
  <c r="O2234" i="3"/>
  <c r="O2231" i="3"/>
  <c r="O2228" i="3"/>
  <c r="O2238" i="3"/>
  <c r="O2235" i="3"/>
  <c r="O2232" i="3"/>
  <c r="O2229" i="3"/>
  <c r="O2236" i="3"/>
  <c r="O2233" i="3"/>
  <c r="O2230" i="3"/>
  <c r="M759" i="3"/>
  <c r="M756" i="3"/>
  <c r="M760" i="3"/>
  <c r="M757" i="3"/>
  <c r="M758" i="3"/>
  <c r="P110" i="3"/>
  <c r="P113" i="3"/>
  <c r="P115" i="3"/>
  <c r="P112" i="3"/>
  <c r="P114" i="3"/>
  <c r="P111" i="3"/>
  <c r="Q1838" i="3"/>
  <c r="Q1835" i="3"/>
  <c r="Q1832" i="3"/>
  <c r="Q1839" i="3"/>
  <c r="Q1836" i="3"/>
  <c r="Q1833" i="3"/>
  <c r="Q1837" i="3"/>
  <c r="Q1834" i="3"/>
  <c r="P94" i="3"/>
  <c r="P93" i="3"/>
  <c r="O712" i="3"/>
  <c r="O709" i="3"/>
  <c r="O713" i="3"/>
  <c r="O710" i="3"/>
  <c r="O711" i="3"/>
  <c r="O714" i="3"/>
  <c r="O708" i="3"/>
  <c r="M237" i="3"/>
  <c r="M234" i="3"/>
  <c r="M231" i="3"/>
  <c r="M238" i="3"/>
  <c r="M235" i="3"/>
  <c r="M232" i="3"/>
  <c r="M229" i="3"/>
  <c r="M236" i="3"/>
  <c r="M233" i="3"/>
  <c r="M230" i="3"/>
  <c r="N447" i="3"/>
  <c r="N446" i="3"/>
  <c r="N448" i="3"/>
  <c r="S1082" i="3"/>
  <c r="S1083" i="3"/>
  <c r="S1081" i="3"/>
  <c r="S1084" i="3"/>
  <c r="O478" i="3"/>
  <c r="O475" i="3"/>
  <c r="O479" i="3"/>
  <c r="O476" i="3"/>
  <c r="O474" i="3"/>
  <c r="O477" i="3"/>
  <c r="O480" i="3"/>
  <c r="N1736" i="3"/>
  <c r="N1737" i="3"/>
  <c r="N1734" i="3"/>
  <c r="N1735" i="3"/>
  <c r="M363" i="3"/>
  <c r="M360" i="3"/>
  <c r="M357" i="3"/>
  <c r="M354" i="3"/>
  <c r="M351" i="3"/>
  <c r="M361" i="3"/>
  <c r="M358" i="3"/>
  <c r="M355" i="3"/>
  <c r="M352" i="3"/>
  <c r="M349" i="3"/>
  <c r="M362" i="3"/>
  <c r="M359" i="3"/>
  <c r="M356" i="3"/>
  <c r="M353" i="3"/>
  <c r="M350" i="3"/>
  <c r="O6107" i="3"/>
  <c r="O6105" i="3"/>
  <c r="O6100" i="3"/>
  <c r="O6108" i="3"/>
  <c r="O6103" i="3"/>
  <c r="O6106" i="3"/>
  <c r="O6102" i="3"/>
  <c r="O6104" i="3"/>
  <c r="O6109" i="3"/>
  <c r="O6101" i="3"/>
  <c r="Q5412" i="3"/>
  <c r="Q5413" i="3"/>
  <c r="Q5411" i="3"/>
  <c r="Q5414" i="3"/>
  <c r="O4982" i="3"/>
  <c r="O4979" i="3"/>
  <c r="O4983" i="3"/>
  <c r="O4980" i="3"/>
  <c r="O4984" i="3"/>
  <c r="O4981" i="3"/>
  <c r="Q10" i="3"/>
  <c r="Q7" i="3"/>
  <c r="Q4" i="3"/>
  <c r="Q11" i="3"/>
  <c r="Q8" i="3"/>
  <c r="Q5" i="3"/>
  <c r="Q2" i="3"/>
  <c r="Q9" i="3"/>
  <c r="Q6" i="3"/>
  <c r="Q3" i="3"/>
  <c r="P1057" i="3"/>
  <c r="Q31" i="3"/>
  <c r="Q28" i="3"/>
  <c r="Q29" i="3"/>
  <c r="Q30" i="3"/>
  <c r="Q1871" i="3"/>
  <c r="Q1868" i="3"/>
  <c r="Q1865" i="3"/>
  <c r="Q1872" i="3"/>
  <c r="Q1869" i="3"/>
  <c r="Q1866" i="3"/>
  <c r="Q1870" i="3"/>
  <c r="Q1867" i="3"/>
  <c r="N5964" i="3"/>
  <c r="N5962" i="3"/>
  <c r="N5965" i="3"/>
  <c r="N5960" i="3"/>
  <c r="N5966" i="3"/>
  <c r="N5961" i="3"/>
  <c r="N5963" i="3"/>
  <c r="Q4365" i="3"/>
  <c r="Q4362" i="3"/>
  <c r="Q4366" i="3"/>
  <c r="Q4363" i="3"/>
  <c r="Q4364" i="3"/>
  <c r="Q4367" i="3"/>
  <c r="Q4361" i="3"/>
  <c r="N4850" i="3"/>
  <c r="N4851" i="3"/>
  <c r="N4848" i="3"/>
  <c r="N4852" i="3"/>
  <c r="N4849" i="3"/>
  <c r="O4895" i="3"/>
  <c r="O4892" i="3"/>
  <c r="O4889" i="3"/>
  <c r="O4886" i="3"/>
  <c r="O4896" i="3"/>
  <c r="O4893" i="3"/>
  <c r="O4890" i="3"/>
  <c r="O4887" i="3"/>
  <c r="O4884" i="3"/>
  <c r="O4897" i="3"/>
  <c r="O4894" i="3"/>
  <c r="O4891" i="3"/>
  <c r="O4888" i="3"/>
  <c r="O4885" i="3"/>
  <c r="Q2787" i="3"/>
  <c r="Q2784" i="3"/>
  <c r="Q2781" i="3"/>
  <c r="Q2778" i="3"/>
  <c r="Q2788" i="3"/>
  <c r="Q2785" i="3"/>
  <c r="Q2782" i="3"/>
  <c r="Q2779" i="3"/>
  <c r="Q2776" i="3"/>
  <c r="Q2786" i="3"/>
  <c r="Q2783" i="3"/>
  <c r="Q2780" i="3"/>
  <c r="Q2777" i="3"/>
  <c r="N2450" i="3"/>
  <c r="N2447" i="3"/>
  <c r="N2444" i="3"/>
  <c r="N2441" i="3"/>
  <c r="N2438" i="3"/>
  <c r="N2448" i="3"/>
  <c r="N2445" i="3"/>
  <c r="N2442" i="3"/>
  <c r="N2439" i="3"/>
  <c r="N2449" i="3"/>
  <c r="N2446" i="3"/>
  <c r="N2443" i="3"/>
  <c r="N2440" i="3"/>
  <c r="M5344" i="3"/>
  <c r="M5347" i="3"/>
  <c r="M5345" i="3"/>
  <c r="M5348" i="3"/>
  <c r="M5346" i="3"/>
  <c r="P5516" i="3"/>
  <c r="O3278" i="3"/>
  <c r="O3275" i="3"/>
  <c r="O3272" i="3"/>
  <c r="O3269" i="3"/>
  <c r="O3279" i="3"/>
  <c r="O3276" i="3"/>
  <c r="O3273" i="3"/>
  <c r="O3270" i="3"/>
  <c r="O3277" i="3"/>
  <c r="O3274" i="3"/>
  <c r="O3271" i="3"/>
  <c r="O3268" i="3"/>
  <c r="M2206" i="3"/>
  <c r="M2203" i="3"/>
  <c r="M2200" i="3"/>
  <c r="M2207" i="3"/>
  <c r="M2204" i="3"/>
  <c r="M2201" i="3"/>
  <c r="M2205" i="3"/>
  <c r="M2202" i="3"/>
  <c r="O6297" i="3"/>
  <c r="O6292" i="3"/>
  <c r="O6296" i="3"/>
  <c r="O6294" i="3"/>
  <c r="O6298" i="3"/>
  <c r="O6295" i="3"/>
  <c r="O6293" i="3"/>
  <c r="P4467" i="3"/>
  <c r="P4463" i="3"/>
  <c r="M954" i="3"/>
  <c r="M953" i="3"/>
  <c r="N6533" i="3"/>
  <c r="P5221" i="3"/>
  <c r="P5401" i="3"/>
  <c r="P5599" i="3"/>
  <c r="P5653" i="3"/>
  <c r="P5743" i="3"/>
  <c r="N6411" i="3"/>
  <c r="N6470" i="3"/>
  <c r="O6576" i="3"/>
  <c r="O6594" i="3"/>
  <c r="N6641" i="3"/>
  <c r="N6639" i="3"/>
  <c r="N6642" i="3"/>
  <c r="N6638" i="3"/>
  <c r="N6636" i="3"/>
  <c r="N6633" i="3"/>
  <c r="N6637" i="3"/>
  <c r="N6634" i="3"/>
  <c r="N6643" i="3"/>
  <c r="N6635" i="3"/>
  <c r="Q1523" i="3"/>
  <c r="Q1520" i="3"/>
  <c r="Q1517" i="3"/>
  <c r="Q1522" i="3"/>
  <c r="Q1519" i="3"/>
  <c r="Q1516" i="3"/>
  <c r="Q1521" i="3"/>
  <c r="Q1524" i="3"/>
  <c r="Q1515" i="3"/>
  <c r="Q1518" i="3"/>
  <c r="O3063" i="3"/>
  <c r="O3064" i="3"/>
  <c r="O3356" i="3"/>
  <c r="O3353" i="3"/>
  <c r="O3354" i="3"/>
  <c r="O3351" i="3"/>
  <c r="O3355" i="3"/>
  <c r="O3352" i="3"/>
  <c r="Q367" i="3"/>
  <c r="Q364" i="3"/>
  <c r="Q365" i="3"/>
  <c r="Q366" i="3"/>
  <c r="Q5137" i="3"/>
  <c r="Q5138" i="3"/>
  <c r="Q5136" i="3"/>
  <c r="Q4926" i="3"/>
  <c r="Q4923" i="3"/>
  <c r="Q4922" i="3"/>
  <c r="Q4927" i="3"/>
  <c r="Q4925" i="3"/>
  <c r="Q4924" i="3"/>
  <c r="Q3141" i="3"/>
  <c r="Q3138" i="3"/>
  <c r="Q3135" i="3"/>
  <c r="Q3139" i="3"/>
  <c r="Q3136" i="3"/>
  <c r="Q3140" i="3"/>
  <c r="Q3137" i="3"/>
  <c r="Q3134" i="3"/>
  <c r="M3293" i="3"/>
  <c r="M3290" i="3"/>
  <c r="M3291" i="3"/>
  <c r="M3292" i="3"/>
  <c r="O3990" i="3"/>
  <c r="O3987" i="3"/>
  <c r="O3988" i="3"/>
  <c r="O3985" i="3"/>
  <c r="O3986" i="3"/>
  <c r="O3989" i="3"/>
  <c r="O278" i="3"/>
  <c r="O277" i="3"/>
  <c r="O274" i="3"/>
  <c r="O271" i="3"/>
  <c r="O268" i="3"/>
  <c r="O272" i="3"/>
  <c r="O269" i="3"/>
  <c r="O275" i="3"/>
  <c r="O276" i="3"/>
  <c r="O273" i="3"/>
  <c r="O270" i="3"/>
  <c r="M5285" i="3"/>
  <c r="M5286" i="3"/>
  <c r="M5284" i="3"/>
  <c r="M5287" i="3"/>
  <c r="N3483" i="3"/>
  <c r="N3480" i="3"/>
  <c r="N3477" i="3"/>
  <c r="N3474" i="3"/>
  <c r="N3471" i="3"/>
  <c r="N3481" i="3"/>
  <c r="N3478" i="3"/>
  <c r="N3475" i="3"/>
  <c r="N3472" i="3"/>
  <c r="N3482" i="3"/>
  <c r="N3479" i="3"/>
  <c r="N3476" i="3"/>
  <c r="N3473" i="3"/>
  <c r="Q3132" i="3"/>
  <c r="Q3129" i="3"/>
  <c r="Q3126" i="3"/>
  <c r="Q3133" i="3"/>
  <c r="Q3130" i="3"/>
  <c r="Q3127" i="3"/>
  <c r="Q3131" i="3"/>
  <c r="Q3128" i="3"/>
  <c r="Q4647" i="3"/>
  <c r="Q4644" i="3"/>
  <c r="Q4641" i="3"/>
  <c r="Q4638" i="3"/>
  <c r="Q4635" i="3"/>
  <c r="Q4632" i="3"/>
  <c r="Q4648" i="3"/>
  <c r="Q4645" i="3"/>
  <c r="Q4642" i="3"/>
  <c r="Q4639" i="3"/>
  <c r="Q4636" i="3"/>
  <c r="Q4633" i="3"/>
  <c r="Q4649" i="3"/>
  <c r="Q4643" i="3"/>
  <c r="Q4637" i="3"/>
  <c r="Q4646" i="3"/>
  <c r="Q4640" i="3"/>
  <c r="Q4634" i="3"/>
  <c r="M2483" i="3"/>
  <c r="M2482" i="3"/>
  <c r="M2481" i="3"/>
  <c r="M2573" i="3"/>
  <c r="M2570" i="3"/>
  <c r="M2575" i="3"/>
  <c r="M2574" i="3"/>
  <c r="M2569" i="3"/>
  <c r="M2572" i="3"/>
  <c r="M2571" i="3"/>
  <c r="M4961" i="3"/>
  <c r="M4958" i="3"/>
  <c r="M4960" i="3"/>
  <c r="M4959" i="3"/>
  <c r="M4957" i="3"/>
  <c r="P3319" i="3"/>
  <c r="P3316" i="3"/>
  <c r="P3313" i="3"/>
  <c r="P3310" i="3"/>
  <c r="Q5173" i="3"/>
  <c r="Q5171" i="3"/>
  <c r="Q5172" i="3"/>
  <c r="O3972" i="3"/>
  <c r="O3969" i="3"/>
  <c r="O3970" i="3"/>
  <c r="O3971" i="3"/>
  <c r="O3968" i="3"/>
  <c r="M3239" i="3"/>
  <c r="M3236" i="3"/>
  <c r="M3233" i="3"/>
  <c r="M3240" i="3"/>
  <c r="M3237" i="3"/>
  <c r="M3234" i="3"/>
  <c r="M3238" i="3"/>
  <c r="M3235" i="3"/>
  <c r="Q3525" i="3"/>
  <c r="Q3522" i="3"/>
  <c r="Q3519" i="3"/>
  <c r="Q3516" i="3"/>
  <c r="Q3526" i="3"/>
  <c r="Q3523" i="3"/>
  <c r="Q3520" i="3"/>
  <c r="Q3517" i="3"/>
  <c r="Q3514" i="3"/>
  <c r="Q3524" i="3"/>
  <c r="Q3521" i="3"/>
  <c r="Q3518" i="3"/>
  <c r="Q3515" i="3"/>
  <c r="O3639" i="3"/>
  <c r="O3636" i="3"/>
  <c r="O3633" i="3"/>
  <c r="O3637" i="3"/>
  <c r="O3634" i="3"/>
  <c r="O3638" i="3"/>
  <c r="O3635" i="3"/>
  <c r="O3632" i="3"/>
  <c r="M1513" i="3"/>
  <c r="M1510" i="3"/>
  <c r="M1507" i="3"/>
  <c r="M1512" i="3"/>
  <c r="M1509" i="3"/>
  <c r="M1511" i="3"/>
  <c r="M1514" i="3"/>
  <c r="M1508" i="3"/>
  <c r="S3436" i="3"/>
  <c r="O1488" i="3"/>
  <c r="O1485" i="3"/>
  <c r="O1487" i="3"/>
  <c r="O1484" i="3"/>
  <c r="O1486" i="3"/>
  <c r="Q2628" i="3"/>
  <c r="Q2625" i="3"/>
  <c r="Q2629" i="3"/>
  <c r="Q2626" i="3"/>
  <c r="Q2630" i="3"/>
  <c r="Q2627" i="3"/>
  <c r="P1772" i="3"/>
  <c r="P1769" i="3"/>
  <c r="P1766" i="3"/>
  <c r="P1773" i="3"/>
  <c r="P1770" i="3"/>
  <c r="P1767" i="3"/>
  <c r="P1774" i="3"/>
  <c r="P1771" i="3"/>
  <c r="P1768" i="3"/>
  <c r="S2381" i="3"/>
  <c r="S2378" i="3"/>
  <c r="Q3570" i="3"/>
  <c r="Q3567" i="3"/>
  <c r="Q3568" i="3"/>
  <c r="Q3565" i="3"/>
  <c r="Q3569" i="3"/>
  <c r="Q3566" i="3"/>
  <c r="P5787" i="3"/>
  <c r="P5795" i="3"/>
  <c r="P5790" i="3"/>
  <c r="P5793" i="3"/>
  <c r="P5796" i="3"/>
  <c r="M2020" i="3"/>
  <c r="M2017" i="3"/>
  <c r="M2014" i="3"/>
  <c r="M2021" i="3"/>
  <c r="M2018" i="3"/>
  <c r="M2015" i="3"/>
  <c r="M2022" i="3"/>
  <c r="M2019" i="3"/>
  <c r="M2016" i="3"/>
  <c r="M2013" i="3"/>
  <c r="M3170" i="3"/>
  <c r="M3171" i="3"/>
  <c r="M3168" i="3"/>
  <c r="M3172" i="3"/>
  <c r="M3169" i="3"/>
  <c r="O6428" i="3"/>
  <c r="O6427" i="3"/>
  <c r="O6425" i="3"/>
  <c r="O1577" i="3"/>
  <c r="O1578" i="3"/>
  <c r="O1576" i="3"/>
  <c r="P2324" i="3"/>
  <c r="P2322" i="3"/>
  <c r="P2323" i="3"/>
  <c r="O748" i="3"/>
  <c r="O745" i="3"/>
  <c r="O749" i="3"/>
  <c r="O746" i="3"/>
  <c r="O750" i="3"/>
  <c r="O747" i="3"/>
  <c r="Q6573" i="3"/>
  <c r="Q6575" i="3"/>
  <c r="Q6572" i="3"/>
  <c r="Q6574" i="3"/>
  <c r="Q6577" i="3"/>
  <c r="Q6578" i="3"/>
  <c r="O6512" i="3"/>
  <c r="O6511" i="3"/>
  <c r="N3101" i="3"/>
  <c r="N3098" i="3"/>
  <c r="N3095" i="3"/>
  <c r="N3092" i="3"/>
  <c r="N3102" i="3"/>
  <c r="N3099" i="3"/>
  <c r="N3096" i="3"/>
  <c r="N3093" i="3"/>
  <c r="N3090" i="3"/>
  <c r="N3100" i="3"/>
  <c r="N3097" i="3"/>
  <c r="N3094" i="3"/>
  <c r="N3091" i="3"/>
  <c r="M4649" i="3"/>
  <c r="M4646" i="3"/>
  <c r="M4643" i="3"/>
  <c r="M4640" i="3"/>
  <c r="M4637" i="3"/>
  <c r="M4634" i="3"/>
  <c r="M4647" i="3"/>
  <c r="M4644" i="3"/>
  <c r="M4641" i="3"/>
  <c r="M4638" i="3"/>
  <c r="M4635" i="3"/>
  <c r="M4632" i="3"/>
  <c r="M4648" i="3"/>
  <c r="M4642" i="3"/>
  <c r="M4636" i="3"/>
  <c r="M4645" i="3"/>
  <c r="M4639" i="3"/>
  <c r="M4633" i="3"/>
  <c r="O3813" i="3"/>
  <c r="O3810" i="3"/>
  <c r="O3807" i="3"/>
  <c r="O3804" i="3"/>
  <c r="O3801" i="3"/>
  <c r="O3798" i="3"/>
  <c r="O3795" i="3"/>
  <c r="O3811" i="3"/>
  <c r="O3808" i="3"/>
  <c r="O3805" i="3"/>
  <c r="O3802" i="3"/>
  <c r="O3799" i="3"/>
  <c r="O3796" i="3"/>
  <c r="O3793" i="3"/>
  <c r="O3806" i="3"/>
  <c r="O3803" i="3"/>
  <c r="O3800" i="3"/>
  <c r="O3797" i="3"/>
  <c r="O3812" i="3"/>
  <c r="O3794" i="3"/>
  <c r="O3809" i="3"/>
  <c r="M3101" i="3"/>
  <c r="M3098" i="3"/>
  <c r="M3095" i="3"/>
  <c r="M3092" i="3"/>
  <c r="M3102" i="3"/>
  <c r="M3099" i="3"/>
  <c r="M3096" i="3"/>
  <c r="M3093" i="3"/>
  <c r="M3090" i="3"/>
  <c r="M3100" i="3"/>
  <c r="M3097" i="3"/>
  <c r="M3094" i="3"/>
  <c r="M3091" i="3"/>
  <c r="O2345" i="3"/>
  <c r="O2348" i="3"/>
  <c r="O2346" i="3"/>
  <c r="O2343" i="3"/>
  <c r="O2347" i="3"/>
  <c r="O2344" i="3"/>
  <c r="P3525" i="3"/>
  <c r="P3514" i="3"/>
  <c r="P3524" i="3"/>
  <c r="P3521" i="3"/>
  <c r="P3518" i="3"/>
  <c r="P3515" i="3"/>
  <c r="M2546" i="3"/>
  <c r="M2543" i="3"/>
  <c r="M2540" i="3"/>
  <c r="M2545" i="3"/>
  <c r="M2544" i="3"/>
  <c r="M2542" i="3"/>
  <c r="M2541" i="3"/>
  <c r="Q3318" i="3"/>
  <c r="Q3315" i="3"/>
  <c r="Q3312" i="3"/>
  <c r="Q3319" i="3"/>
  <c r="Q3316" i="3"/>
  <c r="Q3313" i="3"/>
  <c r="Q3310" i="3"/>
  <c r="Q3320" i="3"/>
  <c r="Q3317" i="3"/>
  <c r="Q3314" i="3"/>
  <c r="Q3311" i="3"/>
  <c r="N3760" i="3"/>
  <c r="N3757" i="3"/>
  <c r="N3754" i="3"/>
  <c r="N3759" i="3"/>
  <c r="N3755" i="3"/>
  <c r="N3758" i="3"/>
  <c r="N3761" i="3"/>
  <c r="N3756" i="3"/>
  <c r="S2484" i="3"/>
  <c r="M2484" i="3"/>
  <c r="Q1144" i="3"/>
  <c r="Q1141" i="3"/>
  <c r="Q1138" i="3"/>
  <c r="Q1135" i="3"/>
  <c r="Q1145" i="3"/>
  <c r="Q1142" i="3"/>
  <c r="Q1139" i="3"/>
  <c r="Q1136" i="3"/>
  <c r="Q1133" i="3"/>
  <c r="Q1146" i="3"/>
  <c r="Q1143" i="3"/>
  <c r="Q1140" i="3"/>
  <c r="Q1137" i="3"/>
  <c r="Q1134" i="3"/>
  <c r="P2327" i="3"/>
  <c r="P2334" i="3"/>
  <c r="P2328" i="3"/>
  <c r="O440" i="3"/>
  <c r="O445" i="3"/>
  <c r="O442" i="3"/>
  <c r="O439" i="3"/>
  <c r="O443" i="3"/>
  <c r="O444" i="3"/>
  <c r="O441" i="3"/>
  <c r="M5367" i="3"/>
  <c r="M5370" i="3"/>
  <c r="M5368" i="3"/>
  <c r="M5371" i="3"/>
  <c r="M5369" i="3"/>
  <c r="O6473" i="3"/>
  <c r="O6466" i="3"/>
  <c r="O6472" i="3"/>
  <c r="O6470" i="3"/>
  <c r="O6469" i="3"/>
  <c r="O6467" i="3"/>
  <c r="M2477" i="3"/>
  <c r="M2480" i="3"/>
  <c r="M2476" i="3"/>
  <c r="M2479" i="3"/>
  <c r="M2475" i="3"/>
  <c r="M2478" i="3"/>
  <c r="M2474" i="3"/>
  <c r="P5225" i="3"/>
  <c r="P5226" i="3"/>
  <c r="P5228" i="3"/>
  <c r="O2924" i="3"/>
  <c r="O2921" i="3"/>
  <c r="O2918" i="3"/>
  <c r="O2915" i="3"/>
  <c r="O2922" i="3"/>
  <c r="O2919" i="3"/>
  <c r="O2916" i="3"/>
  <c r="O2923" i="3"/>
  <c r="O2920" i="3"/>
  <c r="O2917" i="3"/>
  <c r="M6050" i="3"/>
  <c r="M6053" i="3"/>
  <c r="M6048" i="3"/>
  <c r="M6043" i="3"/>
  <c r="M6051" i="3"/>
  <c r="M6046" i="3"/>
  <c r="M6054" i="3"/>
  <c r="M6052" i="3"/>
  <c r="M6044" i="3"/>
  <c r="M6055" i="3"/>
  <c r="M6042" i="3"/>
  <c r="M6049" i="3"/>
  <c r="M6045" i="3"/>
  <c r="M6047" i="3"/>
  <c r="M5226" i="3"/>
  <c r="M5227" i="3"/>
  <c r="M5224" i="3"/>
  <c r="M5225" i="3"/>
  <c r="M5228" i="3"/>
  <c r="M5191" i="3"/>
  <c r="M5193" i="3"/>
  <c r="M5192" i="3"/>
  <c r="M5194" i="3"/>
  <c r="Q1823" i="3"/>
  <c r="Q1820" i="3"/>
  <c r="Q1824" i="3"/>
  <c r="Q1821" i="3"/>
  <c r="Q1818" i="3"/>
  <c r="Q1822" i="3"/>
  <c r="Q1819" i="3"/>
  <c r="M6303" i="3"/>
  <c r="M6307" i="3"/>
  <c r="M6306" i="3"/>
  <c r="M6304" i="3"/>
  <c r="M6305" i="3"/>
  <c r="M6308" i="3"/>
  <c r="O5221" i="3"/>
  <c r="O5219" i="3"/>
  <c r="O5222" i="3"/>
  <c r="O5217" i="3"/>
  <c r="O5218" i="3"/>
  <c r="O5223" i="3"/>
  <c r="O5220" i="3"/>
  <c r="O5226" i="3"/>
  <c r="O5224" i="3"/>
  <c r="O5228" i="3"/>
  <c r="O5227" i="3"/>
  <c r="O5225" i="3"/>
  <c r="M3569" i="3"/>
  <c r="M3566" i="3"/>
  <c r="M3570" i="3"/>
  <c r="M3567" i="3"/>
  <c r="M3568" i="3"/>
  <c r="M3565" i="3"/>
  <c r="O5193" i="3"/>
  <c r="O5194" i="3"/>
  <c r="O5192" i="3"/>
  <c r="O5191" i="3"/>
  <c r="M5686" i="3"/>
  <c r="M5689" i="3"/>
  <c r="M5687" i="3"/>
  <c r="M5688" i="3"/>
  <c r="M5685" i="3"/>
  <c r="Q5219" i="3"/>
  <c r="Q5222" i="3"/>
  <c r="Q5220" i="3"/>
  <c r="Q5218" i="3"/>
  <c r="Q5221" i="3"/>
  <c r="Q5223" i="3"/>
  <c r="Q5217" i="3"/>
  <c r="O6306" i="3"/>
  <c r="O6307" i="3"/>
  <c r="O6304" i="3"/>
  <c r="O6308" i="3"/>
  <c r="O6305" i="3"/>
  <c r="O6303" i="3"/>
  <c r="O5406" i="3"/>
  <c r="O5404" i="3"/>
  <c r="O5402" i="3"/>
  <c r="O5405" i="3"/>
  <c r="O5403" i="3"/>
  <c r="O2591" i="3"/>
  <c r="O2588" i="3"/>
  <c r="O2585" i="3"/>
  <c r="O2582" i="3"/>
  <c r="O2592" i="3"/>
  <c r="O2589" i="3"/>
  <c r="O2586" i="3"/>
  <c r="O2583" i="3"/>
  <c r="O2580" i="3"/>
  <c r="O2593" i="3"/>
  <c r="O2587" i="3"/>
  <c r="O2581" i="3"/>
  <c r="O2590" i="3"/>
  <c r="O2584" i="3"/>
  <c r="Q1601" i="3"/>
  <c r="Q1598" i="3"/>
  <c r="Q1600" i="3"/>
  <c r="Q1597" i="3"/>
  <c r="Q1602" i="3"/>
  <c r="Q1599" i="3"/>
  <c r="Q85" i="3"/>
  <c r="Q82" i="3"/>
  <c r="Q79" i="3"/>
  <c r="Q83" i="3"/>
  <c r="Q80" i="3"/>
  <c r="Q84" i="3"/>
  <c r="Q81" i="3"/>
  <c r="Q78" i="3"/>
  <c r="O6413" i="3"/>
  <c r="O6409" i="3"/>
  <c r="O6416" i="3"/>
  <c r="O6412" i="3"/>
  <c r="O6410" i="3"/>
  <c r="Q3621" i="3"/>
  <c r="Q3618" i="3"/>
  <c r="Q3622" i="3"/>
  <c r="Q3619" i="3"/>
  <c r="Q3620" i="3"/>
  <c r="Q3617" i="3"/>
  <c r="P6575" i="3"/>
  <c r="P6571" i="3"/>
  <c r="M2437" i="3"/>
  <c r="M2435" i="3"/>
  <c r="M2436" i="3"/>
  <c r="M2434" i="3"/>
  <c r="M903" i="3"/>
  <c r="M900" i="3"/>
  <c r="M897" i="3"/>
  <c r="M894" i="3"/>
  <c r="M891" i="3"/>
  <c r="M888" i="3"/>
  <c r="M885" i="3"/>
  <c r="M882" i="3"/>
  <c r="M901" i="3"/>
  <c r="M898" i="3"/>
  <c r="M895" i="3"/>
  <c r="M892" i="3"/>
  <c r="M889" i="3"/>
  <c r="M886" i="3"/>
  <c r="M883" i="3"/>
  <c r="M902" i="3"/>
  <c r="M899" i="3"/>
  <c r="M896" i="3"/>
  <c r="M893" i="3"/>
  <c r="M890" i="3"/>
  <c r="M887" i="3"/>
  <c r="M884" i="3"/>
  <c r="O5024" i="3"/>
  <c r="O5021" i="3"/>
  <c r="O5018" i="3"/>
  <c r="O5022" i="3"/>
  <c r="O5019" i="3"/>
  <c r="O5016" i="3"/>
  <c r="O5023" i="3"/>
  <c r="O5020" i="3"/>
  <c r="O5017" i="3"/>
  <c r="P3838" i="3"/>
  <c r="P3835" i="3"/>
  <c r="P3837" i="3"/>
  <c r="P3834" i="3"/>
  <c r="P3836" i="3"/>
  <c r="O4925" i="3"/>
  <c r="O4922" i="3"/>
  <c r="O4926" i="3"/>
  <c r="O4923" i="3"/>
  <c r="O4927" i="3"/>
  <c r="O4924" i="3"/>
  <c r="O4155" i="3"/>
  <c r="O4152" i="3"/>
  <c r="O4149" i="3"/>
  <c r="O4146" i="3"/>
  <c r="O4143" i="3"/>
  <c r="O4140" i="3"/>
  <c r="O4156" i="3"/>
  <c r="O4153" i="3"/>
  <c r="O4150" i="3"/>
  <c r="O4147" i="3"/>
  <c r="O4144" i="3"/>
  <c r="O4141" i="3"/>
  <c r="O4148" i="3"/>
  <c r="O4154" i="3"/>
  <c r="O4145" i="3"/>
  <c r="O4151" i="3"/>
  <c r="O4142" i="3"/>
  <c r="S5329" i="3"/>
  <c r="M2131" i="3"/>
  <c r="M2128" i="3"/>
  <c r="M2125" i="3"/>
  <c r="M2122" i="3"/>
  <c r="M2129" i="3"/>
  <c r="M2126" i="3"/>
  <c r="M2123" i="3"/>
  <c r="M2130" i="3"/>
  <c r="M2127" i="3"/>
  <c r="M2124" i="3"/>
  <c r="Q3105" i="3"/>
  <c r="Q3106" i="3"/>
  <c r="Q3103" i="3"/>
  <c r="Q3104" i="3"/>
  <c r="Q2922" i="3"/>
  <c r="Q2919" i="3"/>
  <c r="Q2916" i="3"/>
  <c r="Q2923" i="3"/>
  <c r="Q2920" i="3"/>
  <c r="Q2917" i="3"/>
  <c r="Q2924" i="3"/>
  <c r="Q2921" i="3"/>
  <c r="Q2918" i="3"/>
  <c r="Q2915" i="3"/>
  <c r="O4874" i="3"/>
  <c r="O4875" i="3"/>
  <c r="O4872" i="3"/>
  <c r="O4873" i="3"/>
  <c r="O3570" i="3"/>
  <c r="O3567" i="3"/>
  <c r="O3568" i="3"/>
  <c r="O3565" i="3"/>
  <c r="O3569" i="3"/>
  <c r="O3566" i="3"/>
  <c r="S3562" i="3"/>
  <c r="S3563" i="3"/>
  <c r="S3564" i="3"/>
  <c r="S3561" i="3"/>
  <c r="O5478" i="3"/>
  <c r="O5473" i="3"/>
  <c r="O5486" i="3"/>
  <c r="O5481" i="3"/>
  <c r="O5476" i="3"/>
  <c r="O5484" i="3"/>
  <c r="O5479" i="3"/>
  <c r="O5474" i="3"/>
  <c r="O5482" i="3"/>
  <c r="O5477" i="3"/>
  <c r="O5480" i="3"/>
  <c r="O5475" i="3"/>
  <c r="O5483" i="3"/>
  <c r="O5485" i="3"/>
  <c r="O5472" i="3"/>
  <c r="Q2592" i="3"/>
  <c r="Q2589" i="3"/>
  <c r="Q2586" i="3"/>
  <c r="Q2583" i="3"/>
  <c r="Q2580" i="3"/>
  <c r="Q2593" i="3"/>
  <c r="Q2590" i="3"/>
  <c r="Q2587" i="3"/>
  <c r="Q2584" i="3"/>
  <c r="Q2581" i="3"/>
  <c r="Q2588" i="3"/>
  <c r="Q2582" i="3"/>
  <c r="Q2591" i="3"/>
  <c r="Q2585" i="3"/>
  <c r="Q823" i="3"/>
  <c r="Q820" i="3"/>
  <c r="Q821" i="3"/>
  <c r="Q822" i="3"/>
  <c r="Q819" i="3"/>
  <c r="M84" i="3"/>
  <c r="M81" i="3"/>
  <c r="M78" i="3"/>
  <c r="M85" i="3"/>
  <c r="M82" i="3"/>
  <c r="M79" i="3"/>
  <c r="M83" i="3"/>
  <c r="M80" i="3"/>
  <c r="Q6408" i="3"/>
  <c r="Q6412" i="3"/>
  <c r="Q6410" i="3"/>
  <c r="Q6415" i="3"/>
  <c r="Q6411" i="3"/>
  <c r="Q6416" i="3"/>
  <c r="P3621" i="3"/>
  <c r="P3618" i="3"/>
  <c r="P3622" i="3"/>
  <c r="P3619" i="3"/>
  <c r="P3620" i="3"/>
  <c r="P3617" i="3"/>
  <c r="Q6405" i="3"/>
  <c r="Q6406" i="3"/>
  <c r="Q6407" i="3"/>
  <c r="N1910" i="3"/>
  <c r="N1907" i="3"/>
  <c r="N1904" i="3"/>
  <c r="N1901" i="3"/>
  <c r="N1911" i="3"/>
  <c r="N1908" i="3"/>
  <c r="N1905" i="3"/>
  <c r="N1902" i="3"/>
  <c r="N1909" i="3"/>
  <c r="N1903" i="3"/>
  <c r="N1906" i="3"/>
  <c r="O901" i="3"/>
  <c r="O898" i="3"/>
  <c r="O895" i="3"/>
  <c r="O892" i="3"/>
  <c r="O889" i="3"/>
  <c r="O886" i="3"/>
  <c r="O883" i="3"/>
  <c r="O902" i="3"/>
  <c r="O899" i="3"/>
  <c r="O896" i="3"/>
  <c r="O893" i="3"/>
  <c r="O890" i="3"/>
  <c r="O887" i="3"/>
  <c r="O884" i="3"/>
  <c r="O897" i="3"/>
  <c r="O888" i="3"/>
  <c r="O891" i="3"/>
  <c r="O882" i="3"/>
  <c r="O903" i="3"/>
  <c r="O894" i="3"/>
  <c r="O885" i="3"/>
  <c r="O900" i="3"/>
  <c r="M3063" i="3"/>
  <c r="M3064" i="3"/>
  <c r="P1090" i="3"/>
  <c r="P1087" i="3"/>
  <c r="P1088" i="3"/>
  <c r="P1085" i="3"/>
  <c r="P1089" i="3"/>
  <c r="P1086" i="3"/>
  <c r="O5316" i="3"/>
  <c r="O5311" i="3"/>
  <c r="O5314" i="3"/>
  <c r="O5317" i="3"/>
  <c r="O5312" i="3"/>
  <c r="O5315" i="3"/>
  <c r="O5313" i="3"/>
  <c r="N4925" i="3"/>
  <c r="N4922" i="3"/>
  <c r="N4926" i="3"/>
  <c r="N4923" i="3"/>
  <c r="N4927" i="3"/>
  <c r="N4924" i="3"/>
  <c r="O3140" i="3"/>
  <c r="O3137" i="3"/>
  <c r="O3134" i="3"/>
  <c r="O3141" i="3"/>
  <c r="O3138" i="3"/>
  <c r="O3135" i="3"/>
  <c r="O3139" i="3"/>
  <c r="O3136" i="3"/>
  <c r="Q3291" i="3"/>
  <c r="Q3292" i="3"/>
  <c r="Q3293" i="3"/>
  <c r="Q3290" i="3"/>
  <c r="N2129" i="3"/>
  <c r="N2126" i="3"/>
  <c r="N2123" i="3"/>
  <c r="N2130" i="3"/>
  <c r="N2127" i="3"/>
  <c r="N2124" i="3"/>
  <c r="N2128" i="3"/>
  <c r="N2131" i="3"/>
  <c r="N2122" i="3"/>
  <c r="N2125" i="3"/>
  <c r="M2176" i="3"/>
  <c r="M2173" i="3"/>
  <c r="M2170" i="3"/>
  <c r="M2167" i="3"/>
  <c r="M2164" i="3"/>
  <c r="M2161" i="3"/>
  <c r="M2177" i="3"/>
  <c r="M2174" i="3"/>
  <c r="M2171" i="3"/>
  <c r="M2168" i="3"/>
  <c r="M2165" i="3"/>
  <c r="M2162" i="3"/>
  <c r="M2159" i="3"/>
  <c r="M2178" i="3"/>
  <c r="M2175" i="3"/>
  <c r="M2172" i="3"/>
  <c r="M2169" i="3"/>
  <c r="M2166" i="3"/>
  <c r="M2163" i="3"/>
  <c r="M2160" i="3"/>
  <c r="Q5273" i="3"/>
  <c r="Q5276" i="3"/>
  <c r="Q5274" i="3"/>
  <c r="Q5275" i="3"/>
  <c r="Q5277" i="3"/>
  <c r="Q5272" i="3"/>
  <c r="O3035" i="3"/>
  <c r="O3032" i="3"/>
  <c r="O3033" i="3"/>
  <c r="O3034" i="3"/>
  <c r="O3031" i="3"/>
  <c r="Q6282" i="3"/>
  <c r="Q6284" i="3"/>
  <c r="Q6281" i="3"/>
  <c r="Q6283" i="3"/>
  <c r="N4781" i="3"/>
  <c r="N4778" i="3"/>
  <c r="N4775" i="3"/>
  <c r="N4772" i="3"/>
  <c r="N4769" i="3"/>
  <c r="N4782" i="3"/>
  <c r="N4779" i="3"/>
  <c r="N4776" i="3"/>
  <c r="N4773" i="3"/>
  <c r="N4770" i="3"/>
  <c r="N4768" i="3"/>
  <c r="N4771" i="3"/>
  <c r="N4774" i="3"/>
  <c r="N4777" i="3"/>
  <c r="N4783" i="3"/>
  <c r="N4780" i="3"/>
  <c r="O6389" i="3"/>
  <c r="O6394" i="3"/>
  <c r="O6388" i="3"/>
  <c r="O6392" i="3"/>
  <c r="O6391" i="3"/>
  <c r="M4781" i="3"/>
  <c r="M4778" i="3"/>
  <c r="M4775" i="3"/>
  <c r="M4772" i="3"/>
  <c r="M4769" i="3"/>
  <c r="M4782" i="3"/>
  <c r="M4768" i="3"/>
  <c r="M4771" i="3"/>
  <c r="M4770" i="3"/>
  <c r="M4774" i="3"/>
  <c r="M4773" i="3"/>
  <c r="M4780" i="3"/>
  <c r="M4779" i="3"/>
  <c r="M4783" i="3"/>
  <c r="M4777" i="3"/>
  <c r="M4776" i="3"/>
  <c r="M3668" i="3"/>
  <c r="M3669" i="3"/>
  <c r="M3666" i="3"/>
  <c r="M3670" i="3"/>
  <c r="M3667" i="3"/>
  <c r="N5321" i="3"/>
  <c r="N5319" i="3"/>
  <c r="N5322" i="3"/>
  <c r="N5320" i="3"/>
  <c r="N5318" i="3"/>
  <c r="N5323" i="3"/>
  <c r="N4073" i="3"/>
  <c r="N4072" i="3"/>
  <c r="Q4060" i="3"/>
  <c r="Q4057" i="3"/>
  <c r="Q4061" i="3"/>
  <c r="Q4058" i="3"/>
  <c r="Q4059" i="3"/>
  <c r="N2147" i="3"/>
  <c r="N2144" i="3"/>
  <c r="N2141" i="3"/>
  <c r="N2138" i="3"/>
  <c r="N2135" i="3"/>
  <c r="N2148" i="3"/>
  <c r="N2145" i="3"/>
  <c r="N2142" i="3"/>
  <c r="N2139" i="3"/>
  <c r="N2136" i="3"/>
  <c r="N2137" i="3"/>
  <c r="N2146" i="3"/>
  <c r="N2143" i="3"/>
  <c r="N2140" i="3"/>
  <c r="N4077" i="3"/>
  <c r="N4074" i="3"/>
  <c r="N4079" i="3"/>
  <c r="N4076" i="3"/>
  <c r="N4078" i="3"/>
  <c r="N4075" i="3"/>
  <c r="M4412" i="3"/>
  <c r="M4409" i="3"/>
  <c r="M4406" i="3"/>
  <c r="M4403" i="3"/>
  <c r="M4400" i="3"/>
  <c r="M4397" i="3"/>
  <c r="M4410" i="3"/>
  <c r="M4407" i="3"/>
  <c r="M4404" i="3"/>
  <c r="M4401" i="3"/>
  <c r="M4398" i="3"/>
  <c r="M4395" i="3"/>
  <c r="M4411" i="3"/>
  <c r="M4399" i="3"/>
  <c r="M4402" i="3"/>
  <c r="M4405" i="3"/>
  <c r="M4408" i="3"/>
  <c r="M4396" i="3"/>
  <c r="P1554" i="3"/>
  <c r="P1551" i="3"/>
  <c r="P1564" i="3"/>
  <c r="P1561" i="3"/>
  <c r="P1558" i="3"/>
  <c r="M1284" i="3"/>
  <c r="M1285" i="3"/>
  <c r="M1282" i="3"/>
  <c r="M1283" i="3"/>
  <c r="P5105" i="3"/>
  <c r="P5102" i="3"/>
  <c r="P5099" i="3"/>
  <c r="P5096" i="3"/>
  <c r="P5093" i="3"/>
  <c r="P5103" i="3"/>
  <c r="P5100" i="3"/>
  <c r="P5097" i="3"/>
  <c r="P5094" i="3"/>
  <c r="P5091" i="3"/>
  <c r="P5101" i="3"/>
  <c r="P5095" i="3"/>
  <c r="P5104" i="3"/>
  <c r="P5098" i="3"/>
  <c r="P5092" i="3"/>
  <c r="O6229" i="3"/>
  <c r="O6230" i="3"/>
  <c r="O6225" i="3"/>
  <c r="O6232" i="3"/>
  <c r="O6224" i="3"/>
  <c r="O6231" i="3"/>
  <c r="O6227" i="3"/>
  <c r="O6228" i="3"/>
  <c r="O6226" i="3"/>
  <c r="O6223" i="3"/>
  <c r="S6479" i="3"/>
  <c r="S6480" i="3"/>
  <c r="P5840" i="3"/>
  <c r="Q5134" i="3"/>
  <c r="Q5129" i="3"/>
  <c r="Q5132" i="3"/>
  <c r="Q5135" i="3"/>
  <c r="Q5130" i="3"/>
  <c r="Q5131" i="3"/>
  <c r="Q5133" i="3"/>
  <c r="O5730" i="3"/>
  <c r="O5733" i="3"/>
  <c r="O5731" i="3"/>
  <c r="O5729" i="3"/>
  <c r="O5732" i="3"/>
  <c r="N5627" i="3"/>
  <c r="N5640" i="3"/>
  <c r="N5635" i="3"/>
  <c r="N5630" i="3"/>
  <c r="N5643" i="3"/>
  <c r="N5638" i="3"/>
  <c r="N5641" i="3"/>
  <c r="N5628" i="3"/>
  <c r="N5636" i="3"/>
  <c r="N5644" i="3"/>
  <c r="N5631" i="3"/>
  <c r="N5626" i="3"/>
  <c r="N5642" i="3"/>
  <c r="N5637" i="3"/>
  <c r="N5639" i="3"/>
  <c r="N5632" i="3"/>
  <c r="N5634" i="3"/>
  <c r="N5629" i="3"/>
  <c r="N5633" i="3"/>
  <c r="M5597" i="3"/>
  <c r="M5596" i="3"/>
  <c r="M5591" i="3"/>
  <c r="M5594" i="3"/>
  <c r="M5592" i="3"/>
  <c r="M5593" i="3"/>
  <c r="M5595" i="3"/>
  <c r="O5190" i="3"/>
  <c r="O5189" i="3"/>
  <c r="O4290" i="3"/>
  <c r="O4287" i="3"/>
  <c r="O4291" i="3"/>
  <c r="O4288" i="3"/>
  <c r="O4289" i="3"/>
  <c r="N6009" i="3"/>
  <c r="N6015" i="3"/>
  <c r="N6013" i="3"/>
  <c r="N6011" i="3"/>
  <c r="N6017" i="3"/>
  <c r="N6010" i="3"/>
  <c r="N6008" i="3"/>
  <c r="N6016" i="3"/>
  <c r="N6014" i="3"/>
  <c r="N6012" i="3"/>
  <c r="P4859" i="3"/>
  <c r="P4856" i="3"/>
  <c r="P4853" i="3"/>
  <c r="P4860" i="3"/>
  <c r="P4857" i="3"/>
  <c r="P4854" i="3"/>
  <c r="P4855" i="3"/>
  <c r="P4858" i="3"/>
  <c r="P4861" i="3"/>
  <c r="Q6369" i="3"/>
  <c r="Q6372" i="3"/>
  <c r="Q6370" i="3"/>
  <c r="Q6366" i="3"/>
  <c r="Q6364" i="3"/>
  <c r="Q6362" i="3"/>
  <c r="Q6371" i="3"/>
  <c r="Q6368" i="3"/>
  <c r="Q6365" i="3"/>
  <c r="Q6367" i="3"/>
  <c r="Q6363" i="3"/>
  <c r="N6153" i="3"/>
  <c r="N6156" i="3"/>
  <c r="N6154" i="3"/>
  <c r="N6157" i="3"/>
  <c r="N6155" i="3"/>
  <c r="Q5409" i="3"/>
  <c r="Q5407" i="3"/>
  <c r="Q5410" i="3"/>
  <c r="Q5408" i="3"/>
  <c r="M5236" i="3"/>
  <c r="M5239" i="3"/>
  <c r="M5237" i="3"/>
  <c r="M5238" i="3"/>
  <c r="M5235" i="3"/>
  <c r="O4338" i="3"/>
  <c r="O4335" i="3"/>
  <c r="O4332" i="3"/>
  <c r="O4329" i="3"/>
  <c r="O4336" i="3"/>
  <c r="O4333" i="3"/>
  <c r="O4330" i="3"/>
  <c r="O4337" i="3"/>
  <c r="O4334" i="3"/>
  <c r="O4331" i="3"/>
  <c r="O4328" i="3"/>
  <c r="M3542" i="3"/>
  <c r="M3539" i="3"/>
  <c r="M3540" i="3"/>
  <c r="M3541" i="3"/>
  <c r="M3538" i="3"/>
  <c r="P4650" i="3"/>
  <c r="O4665" i="3"/>
  <c r="O4662" i="3"/>
  <c r="O4659" i="3"/>
  <c r="O4656" i="3"/>
  <c r="O4653" i="3"/>
  <c r="O4650" i="3"/>
  <c r="O4666" i="3"/>
  <c r="O4663" i="3"/>
  <c r="O4660" i="3"/>
  <c r="O4657" i="3"/>
  <c r="O4654" i="3"/>
  <c r="O4651" i="3"/>
  <c r="O4664" i="3"/>
  <c r="O4661" i="3"/>
  <c r="O4658" i="3"/>
  <c r="O4655" i="3"/>
  <c r="O4652" i="3"/>
  <c r="Q5180" i="3"/>
  <c r="Q5182" i="3"/>
  <c r="Q5181" i="3"/>
  <c r="N4422" i="3"/>
  <c r="N4419" i="3"/>
  <c r="N4416" i="3"/>
  <c r="N4413" i="3"/>
  <c r="N4414" i="3"/>
  <c r="N4424" i="3"/>
  <c r="N4421" i="3"/>
  <c r="N4423" i="3"/>
  <c r="N4418" i="3"/>
  <c r="N4417" i="3"/>
  <c r="N4415" i="3"/>
  <c r="N4420" i="3"/>
  <c r="Q4167" i="3"/>
  <c r="Q4164" i="3"/>
  <c r="Q4162" i="3"/>
  <c r="Q4166" i="3"/>
  <c r="Q4163" i="3"/>
  <c r="Q4165" i="3"/>
  <c r="Q4168" i="3"/>
  <c r="P4530" i="3"/>
  <c r="P4531" i="3"/>
  <c r="O5712" i="3"/>
  <c r="O5715" i="3"/>
  <c r="O5710" i="3"/>
  <c r="O5713" i="3"/>
  <c r="O5708" i="3"/>
  <c r="O5716" i="3"/>
  <c r="O5711" i="3"/>
  <c r="O5714" i="3"/>
  <c r="O5709" i="3"/>
  <c r="O5717" i="3"/>
  <c r="O3729" i="3"/>
  <c r="O3725" i="3"/>
  <c r="O3723" i="3"/>
  <c r="O3720" i="3"/>
  <c r="O3717" i="3"/>
  <c r="O3714" i="3"/>
  <c r="O3730" i="3"/>
  <c r="O3728" i="3"/>
  <c r="O3726" i="3"/>
  <c r="O3721" i="3"/>
  <c r="O3718" i="3"/>
  <c r="O3715" i="3"/>
  <c r="O3724" i="3"/>
  <c r="O3722" i="3"/>
  <c r="O3719" i="3"/>
  <c r="O3716" i="3"/>
  <c r="O3727" i="3"/>
  <c r="Q3483" i="3"/>
  <c r="Q3480" i="3"/>
  <c r="Q3477" i="3"/>
  <c r="Q3474" i="3"/>
  <c r="Q3471" i="3"/>
  <c r="Q3481" i="3"/>
  <c r="Q3478" i="3"/>
  <c r="Q3475" i="3"/>
  <c r="Q3472" i="3"/>
  <c r="Q3482" i="3"/>
  <c r="Q3479" i="3"/>
  <c r="Q3476" i="3"/>
  <c r="Q3473" i="3"/>
  <c r="S3463" i="3"/>
  <c r="S3460" i="3"/>
  <c r="S3461" i="3"/>
  <c r="S3462" i="3"/>
  <c r="S3459" i="3"/>
  <c r="S1650" i="3"/>
  <c r="S1647" i="3"/>
  <c r="S1654" i="3"/>
  <c r="S1651" i="3"/>
  <c r="S1648" i="3"/>
  <c r="S1649" i="3"/>
  <c r="S1652" i="3"/>
  <c r="P3441" i="3"/>
  <c r="P3438" i="3"/>
  <c r="P3435" i="3"/>
  <c r="P3442" i="3"/>
  <c r="P3439" i="3"/>
  <c r="P3436" i="3"/>
  <c r="P3437" i="3"/>
  <c r="P3434" i="3"/>
  <c r="P3440" i="3"/>
  <c r="P2345" i="3"/>
  <c r="P2348" i="3"/>
  <c r="P2346" i="3"/>
  <c r="P2343" i="3"/>
  <c r="P2347" i="3"/>
  <c r="P2344" i="3"/>
  <c r="Q5463" i="3"/>
  <c r="Q5471" i="3"/>
  <c r="Q5466" i="3"/>
  <c r="Q5461" i="3"/>
  <c r="Q5469" i="3"/>
  <c r="Q5464" i="3"/>
  <c r="Q5467" i="3"/>
  <c r="Q5462" i="3"/>
  <c r="Q5470" i="3"/>
  <c r="Q5465" i="3"/>
  <c r="Q5468" i="3"/>
  <c r="M3984" i="3"/>
  <c r="M3981" i="3"/>
  <c r="M3978" i="3"/>
  <c r="M3975" i="3"/>
  <c r="M3980" i="3"/>
  <c r="M3979" i="3"/>
  <c r="M3983" i="3"/>
  <c r="M3974" i="3"/>
  <c r="M3982" i="3"/>
  <c r="M3973" i="3"/>
  <c r="M3977" i="3"/>
  <c r="M3976" i="3"/>
  <c r="P3266" i="3"/>
  <c r="P3263" i="3"/>
  <c r="P3267" i="3"/>
  <c r="P3264" i="3"/>
  <c r="P3265" i="3"/>
  <c r="P3262" i="3"/>
  <c r="N2573" i="3"/>
  <c r="N2570" i="3"/>
  <c r="N2574" i="3"/>
  <c r="N2571" i="3"/>
  <c r="N2575" i="3"/>
  <c r="N2572" i="3"/>
  <c r="N2569" i="3"/>
  <c r="M3701" i="3"/>
  <c r="M3702" i="3"/>
  <c r="M3699" i="3"/>
  <c r="M3703" i="3"/>
  <c r="M3700" i="3"/>
  <c r="Q2616" i="3"/>
  <c r="Q2613" i="3"/>
  <c r="Q2617" i="3"/>
  <c r="Q2614" i="3"/>
  <c r="Q2618" i="3"/>
  <c r="Q2615" i="3"/>
  <c r="Q2612" i="3"/>
  <c r="O4961" i="3"/>
  <c r="O4958" i="3"/>
  <c r="O4959" i="3"/>
  <c r="O4960" i="3"/>
  <c r="O4957" i="3"/>
  <c r="M3377" i="3"/>
  <c r="M3374" i="3"/>
  <c r="M3371" i="3"/>
  <c r="M3376" i="3"/>
  <c r="M3373" i="3"/>
  <c r="M3372" i="3"/>
  <c r="M3375" i="3"/>
  <c r="Q5445" i="3"/>
  <c r="Q5448" i="3"/>
  <c r="Q5443" i="3"/>
  <c r="Q5446" i="3"/>
  <c r="Q5444" i="3"/>
  <c r="Q5447" i="3"/>
  <c r="M3972" i="3"/>
  <c r="M3969" i="3"/>
  <c r="M3971" i="3"/>
  <c r="M3970" i="3"/>
  <c r="M3968" i="3"/>
  <c r="N3376" i="3"/>
  <c r="N3373" i="3"/>
  <c r="N3374" i="3"/>
  <c r="N3377" i="3"/>
  <c r="N3372" i="3"/>
  <c r="N3375" i="3"/>
  <c r="N3371" i="3"/>
  <c r="O1880" i="3"/>
  <c r="O1881" i="3"/>
  <c r="O1878" i="3"/>
  <c r="O1882" i="3"/>
  <c r="O1879" i="3"/>
  <c r="O3732" i="3"/>
  <c r="O3734" i="3"/>
  <c r="O3733" i="3"/>
  <c r="O3731" i="3"/>
  <c r="N5240" i="3"/>
  <c r="N5241" i="3"/>
  <c r="Q3790" i="3"/>
  <c r="Q3787" i="3"/>
  <c r="Q3788" i="3"/>
  <c r="Q3786" i="3"/>
  <c r="Q3792" i="3"/>
  <c r="Q3791" i="3"/>
  <c r="Q3789" i="3"/>
  <c r="M933" i="3"/>
  <c r="M930" i="3"/>
  <c r="M927" i="3"/>
  <c r="M924" i="3"/>
  <c r="M931" i="3"/>
  <c r="M928" i="3"/>
  <c r="M925" i="3"/>
  <c r="M932" i="3"/>
  <c r="M929" i="3"/>
  <c r="M926" i="3"/>
  <c r="P1829" i="3"/>
  <c r="P1826" i="3"/>
  <c r="P1830" i="3"/>
  <c r="P1827" i="3"/>
  <c r="P1831" i="3"/>
  <c r="P1828" i="3"/>
  <c r="P1825" i="3"/>
  <c r="O628" i="3"/>
  <c r="O625" i="3"/>
  <c r="O622" i="3"/>
  <c r="O619" i="3"/>
  <c r="O626" i="3"/>
  <c r="O623" i="3"/>
  <c r="O620" i="3"/>
  <c r="O627" i="3"/>
  <c r="O618" i="3"/>
  <c r="O624" i="3"/>
  <c r="O621" i="3"/>
  <c r="N1010" i="3"/>
  <c r="N1007" i="3"/>
  <c r="N1004" i="3"/>
  <c r="N1001" i="3"/>
  <c r="N998" i="3"/>
  <c r="N1008" i="3"/>
  <c r="N1005" i="3"/>
  <c r="N1002" i="3"/>
  <c r="N999" i="3"/>
  <c r="N1009" i="3"/>
  <c r="N1006" i="3"/>
  <c r="N1003" i="3"/>
  <c r="N1000" i="3"/>
  <c r="N997" i="3"/>
  <c r="P2579" i="3"/>
  <c r="P2576" i="3"/>
  <c r="P2577" i="3"/>
  <c r="P2578" i="3"/>
  <c r="O2630" i="3"/>
  <c r="O2627" i="3"/>
  <c r="O2628" i="3"/>
  <c r="O2625" i="3"/>
  <c r="O2629" i="3"/>
  <c r="O2626" i="3"/>
  <c r="M1774" i="3"/>
  <c r="M1771" i="3"/>
  <c r="M1768" i="3"/>
  <c r="M1773" i="3"/>
  <c r="M1770" i="3"/>
  <c r="M1767" i="3"/>
  <c r="M1769" i="3"/>
  <c r="M1772" i="3"/>
  <c r="M1766" i="3"/>
  <c r="O1042" i="3"/>
  <c r="O1039" i="3"/>
  <c r="O1036" i="3"/>
  <c r="O1043" i="3"/>
  <c r="O1040" i="3"/>
  <c r="O1037" i="3"/>
  <c r="O1041" i="3"/>
  <c r="O1035" i="3"/>
  <c r="O1038" i="3"/>
  <c r="N48" i="3"/>
  <c r="N45" i="3"/>
  <c r="N44" i="3"/>
  <c r="N46" i="3"/>
  <c r="N47" i="3"/>
  <c r="Q2288" i="3"/>
  <c r="Q2285" i="3"/>
  <c r="Q2282" i="3"/>
  <c r="Q2279" i="3"/>
  <c r="Q2276" i="3"/>
  <c r="Q2273" i="3"/>
  <c r="Q2289" i="3"/>
  <c r="Q2286" i="3"/>
  <c r="Q2283" i="3"/>
  <c r="Q2280" i="3"/>
  <c r="Q2277" i="3"/>
  <c r="Q2274" i="3"/>
  <c r="Q2287" i="3"/>
  <c r="Q2284" i="3"/>
  <c r="Q2281" i="3"/>
  <c r="Q2278" i="3"/>
  <c r="Q2275" i="3"/>
  <c r="Q1459" i="3"/>
  <c r="Q1456" i="3"/>
  <c r="Q1453" i="3"/>
  <c r="Q1450" i="3"/>
  <c r="Q1460" i="3"/>
  <c r="Q1457" i="3"/>
  <c r="Q1454" i="3"/>
  <c r="Q1451" i="3"/>
  <c r="Q1458" i="3"/>
  <c r="Q1455" i="3"/>
  <c r="Q1452" i="3"/>
  <c r="O169" i="3"/>
  <c r="O166" i="3"/>
  <c r="O163" i="3"/>
  <c r="O160" i="3"/>
  <c r="O164" i="3"/>
  <c r="O170" i="3"/>
  <c r="O165" i="3"/>
  <c r="O162" i="3"/>
  <c r="O159" i="3"/>
  <c r="O167" i="3"/>
  <c r="O171" i="3"/>
  <c r="O168" i="3"/>
  <c r="O161" i="3"/>
  <c r="P562" i="3"/>
  <c r="P561" i="3"/>
  <c r="P560" i="3"/>
  <c r="P563" i="3"/>
  <c r="N2333" i="3"/>
  <c r="N2330" i="3"/>
  <c r="N2327" i="3"/>
  <c r="N2334" i="3"/>
  <c r="N2331" i="3"/>
  <c r="N2328" i="3"/>
  <c r="N2325" i="3"/>
  <c r="N2332" i="3"/>
  <c r="N2329" i="3"/>
  <c r="N2326" i="3"/>
  <c r="N40" i="3"/>
  <c r="N429" i="3"/>
  <c r="N426" i="3"/>
  <c r="N428" i="3"/>
  <c r="N430" i="3"/>
  <c r="N427" i="3"/>
  <c r="N424" i="3"/>
  <c r="N425" i="3"/>
  <c r="M1080" i="3"/>
  <c r="M1077" i="3"/>
  <c r="M1074" i="3"/>
  <c r="M1071" i="3"/>
  <c r="M1068" i="3"/>
  <c r="M1078" i="3"/>
  <c r="M1075" i="3"/>
  <c r="M1072" i="3"/>
  <c r="M1069" i="3"/>
  <c r="M1066" i="3"/>
  <c r="M1079" i="3"/>
  <c r="M1076" i="3"/>
  <c r="M1073" i="3"/>
  <c r="M1070" i="3"/>
  <c r="M1067" i="3"/>
  <c r="P206" i="3"/>
  <c r="P210" i="3"/>
  <c r="P207" i="3"/>
  <c r="N3308" i="3"/>
  <c r="N3309" i="3"/>
  <c r="N3306" i="3"/>
  <c r="N3307" i="3"/>
  <c r="O13" i="3"/>
  <c r="O12" i="3"/>
  <c r="N3909" i="3"/>
  <c r="N3906" i="3"/>
  <c r="N3903" i="3"/>
  <c r="N3907" i="3"/>
  <c r="N3904" i="3"/>
  <c r="N3908" i="3"/>
  <c r="N3905" i="3"/>
  <c r="M210" i="3"/>
  <c r="M207" i="3"/>
  <c r="M208" i="3"/>
  <c r="M209" i="3"/>
  <c r="M206" i="3"/>
  <c r="Q2237" i="3"/>
  <c r="Q2234" i="3"/>
  <c r="Q2231" i="3"/>
  <c r="Q2228" i="3"/>
  <c r="Q2238" i="3"/>
  <c r="Q2235" i="3"/>
  <c r="Q2232" i="3"/>
  <c r="Q2229" i="3"/>
  <c r="Q2236" i="3"/>
  <c r="Q2233" i="3"/>
  <c r="Q2230" i="3"/>
  <c r="N758" i="3"/>
  <c r="N757" i="3"/>
  <c r="N760" i="3"/>
  <c r="N756" i="3"/>
  <c r="N759" i="3"/>
  <c r="N114" i="3"/>
  <c r="N111" i="3"/>
  <c r="N115" i="3"/>
  <c r="N112" i="3"/>
  <c r="N110" i="3"/>
  <c r="N113" i="3"/>
  <c r="Q94" i="3"/>
  <c r="Q93" i="3"/>
  <c r="M150" i="3"/>
  <c r="M147" i="3"/>
  <c r="M144" i="3"/>
  <c r="M141" i="3"/>
  <c r="M151" i="3"/>
  <c r="M148" i="3"/>
  <c r="M145" i="3"/>
  <c r="M142" i="3"/>
  <c r="M149" i="3"/>
  <c r="M146" i="3"/>
  <c r="M143" i="3"/>
  <c r="M140" i="3"/>
  <c r="M42" i="3"/>
  <c r="M43" i="3"/>
  <c r="O448" i="3"/>
  <c r="O446" i="3"/>
  <c r="O447" i="3"/>
  <c r="O994" i="3"/>
  <c r="O991" i="3"/>
  <c r="O988" i="3"/>
  <c r="O985" i="3"/>
  <c r="O982" i="3"/>
  <c r="O995" i="3"/>
  <c r="O992" i="3"/>
  <c r="O989" i="3"/>
  <c r="O986" i="3"/>
  <c r="O983" i="3"/>
  <c r="O993" i="3"/>
  <c r="O987" i="3"/>
  <c r="O981" i="3"/>
  <c r="O996" i="3"/>
  <c r="O990" i="3"/>
  <c r="O984" i="3"/>
  <c r="Q91" i="3"/>
  <c r="Q92" i="3"/>
  <c r="N476" i="3"/>
  <c r="N474" i="3"/>
  <c r="N479" i="3"/>
  <c r="N477" i="3"/>
  <c r="N475" i="3"/>
  <c r="N480" i="3"/>
  <c r="N478" i="3"/>
  <c r="P829" i="3"/>
  <c r="P826" i="3"/>
  <c r="P827" i="3"/>
  <c r="P824" i="3"/>
  <c r="P825" i="3"/>
  <c r="P828" i="3"/>
  <c r="M49" i="3"/>
  <c r="M50" i="3"/>
  <c r="O353" i="3"/>
  <c r="O362" i="3"/>
  <c r="O359" i="3"/>
  <c r="O361" i="3"/>
  <c r="O358" i="3"/>
  <c r="O355" i="3"/>
  <c r="O352" i="3"/>
  <c r="O349" i="3"/>
  <c r="O356" i="3"/>
  <c r="O350" i="3"/>
  <c r="O363" i="3"/>
  <c r="O360" i="3"/>
  <c r="O357" i="3"/>
  <c r="O354" i="3"/>
  <c r="O351" i="3"/>
  <c r="N2501" i="3"/>
  <c r="N2498" i="3"/>
  <c r="N2495" i="3"/>
  <c r="N2502" i="3"/>
  <c r="N2499" i="3"/>
  <c r="N2496" i="3"/>
  <c r="N2494" i="3"/>
  <c r="N2503" i="3"/>
  <c r="N2500" i="3"/>
  <c r="N2497" i="3"/>
  <c r="O5" i="3"/>
  <c r="O8" i="3"/>
  <c r="O10" i="3"/>
  <c r="O7" i="3"/>
  <c r="O4" i="3"/>
  <c r="O2" i="3"/>
  <c r="O11" i="3"/>
  <c r="O9" i="3"/>
  <c r="O3" i="3"/>
  <c r="O6" i="3"/>
  <c r="M3296" i="3"/>
  <c r="M3297" i="3"/>
  <c r="M3294" i="3"/>
  <c r="M3295" i="3"/>
  <c r="Q1057" i="3"/>
  <c r="Q1054" i="3"/>
  <c r="Q1058" i="3"/>
  <c r="Q1055" i="3"/>
  <c r="Q1056" i="3"/>
  <c r="N30" i="3"/>
  <c r="N31" i="3"/>
  <c r="N29" i="3"/>
  <c r="N28" i="3"/>
  <c r="N3858" i="3"/>
  <c r="N3859" i="3"/>
  <c r="N3857" i="3"/>
  <c r="N3860" i="3"/>
  <c r="O5964" i="3"/>
  <c r="O5962" i="3"/>
  <c r="O5965" i="3"/>
  <c r="O5960" i="3"/>
  <c r="O5963" i="3"/>
  <c r="O5966" i="3"/>
  <c r="O5961" i="3"/>
  <c r="M3677" i="3"/>
  <c r="M3674" i="3"/>
  <c r="M3675" i="3"/>
  <c r="M3676" i="3"/>
  <c r="M3673" i="3"/>
  <c r="O4365" i="3"/>
  <c r="O4362" i="3"/>
  <c r="O4366" i="3"/>
  <c r="O4363" i="3"/>
  <c r="O4367" i="3"/>
  <c r="O4364" i="3"/>
  <c r="O4361" i="3"/>
  <c r="P4548" i="3"/>
  <c r="P4850" i="3"/>
  <c r="P4851" i="3"/>
  <c r="P4848" i="3"/>
  <c r="P4849" i="3"/>
  <c r="P4852" i="3"/>
  <c r="M456" i="3"/>
  <c r="M453" i="3"/>
  <c r="M450" i="3"/>
  <c r="M457" i="3"/>
  <c r="M454" i="3"/>
  <c r="M451" i="3"/>
  <c r="M458" i="3"/>
  <c r="M455" i="3"/>
  <c r="M452" i="3"/>
  <c r="M449" i="3"/>
  <c r="O2786" i="3"/>
  <c r="O2783" i="3"/>
  <c r="O2780" i="3"/>
  <c r="O2777" i="3"/>
  <c r="O2787" i="3"/>
  <c r="O2784" i="3"/>
  <c r="O2781" i="3"/>
  <c r="O2778" i="3"/>
  <c r="O2788" i="3"/>
  <c r="O2785" i="3"/>
  <c r="O2782" i="3"/>
  <c r="O2779" i="3"/>
  <c r="O2776" i="3"/>
  <c r="O2450" i="3"/>
  <c r="O2447" i="3"/>
  <c r="O2444" i="3"/>
  <c r="O2441" i="3"/>
  <c r="O2438" i="3"/>
  <c r="O2448" i="3"/>
  <c r="O2445" i="3"/>
  <c r="O2442" i="3"/>
  <c r="O2439" i="3"/>
  <c r="O2446" i="3"/>
  <c r="O2443" i="3"/>
  <c r="O2440" i="3"/>
  <c r="O2449" i="3"/>
  <c r="M1642" i="3"/>
  <c r="M1639" i="3"/>
  <c r="M1644" i="3"/>
  <c r="M1641" i="3"/>
  <c r="M1638" i="3"/>
  <c r="M1640" i="3"/>
  <c r="M1643" i="3"/>
  <c r="M1365" i="3"/>
  <c r="M1362" i="3"/>
  <c r="M1359" i="3"/>
  <c r="M1356" i="3"/>
  <c r="M1366" i="3"/>
  <c r="M1363" i="3"/>
  <c r="M1360" i="3"/>
  <c r="M1357" i="3"/>
  <c r="M1354" i="3"/>
  <c r="M1364" i="3"/>
  <c r="M1361" i="3"/>
  <c r="M1358" i="3"/>
  <c r="M1355" i="3"/>
  <c r="N3278" i="3"/>
  <c r="N3275" i="3"/>
  <c r="N3272" i="3"/>
  <c r="N3269" i="3"/>
  <c r="N3279" i="3"/>
  <c r="N3276" i="3"/>
  <c r="N3273" i="3"/>
  <c r="N3270" i="3"/>
  <c r="N3277" i="3"/>
  <c r="N3274" i="3"/>
  <c r="N3271" i="3"/>
  <c r="N3268" i="3"/>
  <c r="N2207" i="3"/>
  <c r="N2204" i="3"/>
  <c r="N2201" i="3"/>
  <c r="N2205" i="3"/>
  <c r="N2202" i="3"/>
  <c r="N2206" i="3"/>
  <c r="N2203" i="3"/>
  <c r="N2200" i="3"/>
  <c r="N4470" i="3"/>
  <c r="N4467" i="3"/>
  <c r="N4464" i="3"/>
  <c r="N4461" i="3"/>
  <c r="N4458" i="3"/>
  <c r="N4471" i="3"/>
  <c r="N4465" i="3"/>
  <c r="N4459" i="3"/>
  <c r="N4469" i="3"/>
  <c r="N4463" i="3"/>
  <c r="N4468" i="3"/>
  <c r="N4462" i="3"/>
  <c r="N4472" i="3"/>
  <c r="N4466" i="3"/>
  <c r="N4460" i="3"/>
  <c r="Q953" i="3"/>
  <c r="Q954" i="3"/>
  <c r="S6960" i="3"/>
  <c r="M6492" i="3"/>
  <c r="N6599" i="3"/>
  <c r="M6642" i="3"/>
  <c r="N6393" i="3"/>
  <c r="N6668" i="3"/>
  <c r="S6757" i="3"/>
  <c r="N596" i="3"/>
  <c r="N593" i="3"/>
  <c r="N595" i="3"/>
  <c r="N594" i="3"/>
  <c r="N592" i="3"/>
  <c r="N591" i="3"/>
  <c r="O1823" i="3"/>
  <c r="O1820" i="3"/>
  <c r="O1824" i="3"/>
  <c r="O1821" i="3"/>
  <c r="O1818" i="3"/>
  <c r="O1822" i="3"/>
  <c r="O1819" i="3"/>
  <c r="P1577" i="3"/>
  <c r="P1578" i="3"/>
  <c r="P1576" i="3"/>
  <c r="P82" i="3"/>
  <c r="Q5764" i="3"/>
  <c r="Q5759" i="3"/>
  <c r="Q5762" i="3"/>
  <c r="Q5757" i="3"/>
  <c r="Q5760" i="3"/>
  <c r="Q5755" i="3"/>
  <c r="Q5758" i="3"/>
  <c r="Q5763" i="3"/>
  <c r="Q5761" i="3"/>
  <c r="Q5756" i="3"/>
  <c r="O80" i="3"/>
  <c r="O85" i="3"/>
  <c r="O82" i="3"/>
  <c r="O79" i="3"/>
  <c r="O83" i="3"/>
  <c r="O81" i="3"/>
  <c r="O78" i="3"/>
  <c r="O84" i="3"/>
  <c r="O5833" i="3"/>
  <c r="O5828" i="3"/>
  <c r="O5831" i="3"/>
  <c r="O5826" i="3"/>
  <c r="O5834" i="3"/>
  <c r="O5829" i="3"/>
  <c r="O5835" i="3"/>
  <c r="O5830" i="3"/>
  <c r="O5825" i="3"/>
  <c r="O5832" i="3"/>
  <c r="O5827" i="3"/>
  <c r="O6407" i="3"/>
  <c r="O6404" i="3"/>
  <c r="M1909" i="3"/>
  <c r="M1906" i="3"/>
  <c r="M1903" i="3"/>
  <c r="M1910" i="3"/>
  <c r="M1907" i="3"/>
  <c r="M1904" i="3"/>
  <c r="M1901" i="3"/>
  <c r="M1911" i="3"/>
  <c r="M1908" i="3"/>
  <c r="M1905" i="3"/>
  <c r="M1902" i="3"/>
  <c r="N3063" i="3"/>
  <c r="N3064" i="3"/>
  <c r="S5823" i="3"/>
  <c r="P5136" i="3"/>
  <c r="P5138" i="3"/>
  <c r="M4925" i="3"/>
  <c r="M4922" i="3"/>
  <c r="M4924" i="3"/>
  <c r="M4923" i="3"/>
  <c r="M4926" i="3"/>
  <c r="M4927" i="3"/>
  <c r="P3140" i="3"/>
  <c r="P3137" i="3"/>
  <c r="P3134" i="3"/>
  <c r="P3141" i="3"/>
  <c r="P3138" i="3"/>
  <c r="P3135" i="3"/>
  <c r="P3139" i="3"/>
  <c r="P3136" i="3"/>
  <c r="P3293" i="3"/>
  <c r="P3290" i="3"/>
  <c r="P3291" i="3"/>
  <c r="P3292" i="3"/>
  <c r="P2129" i="3"/>
  <c r="P2126" i="3"/>
  <c r="P2123" i="3"/>
  <c r="P2130" i="3"/>
  <c r="P2127" i="3"/>
  <c r="P2124" i="3"/>
  <c r="P2131" i="3"/>
  <c r="P2128" i="3"/>
  <c r="P2125" i="3"/>
  <c r="P2122" i="3"/>
  <c r="Q6561" i="3"/>
  <c r="Q6560" i="3"/>
  <c r="Q6562" i="3"/>
  <c r="Q6559" i="3"/>
  <c r="O2177" i="3"/>
  <c r="O2174" i="3"/>
  <c r="O2171" i="3"/>
  <c r="O2168" i="3"/>
  <c r="O2165" i="3"/>
  <c r="O2162" i="3"/>
  <c r="O2159" i="3"/>
  <c r="O2178" i="3"/>
  <c r="O2175" i="3"/>
  <c r="O2172" i="3"/>
  <c r="O2169" i="3"/>
  <c r="O2166" i="3"/>
  <c r="O2163" i="3"/>
  <c r="O2160" i="3"/>
  <c r="O2176" i="3"/>
  <c r="O2173" i="3"/>
  <c r="O2170" i="3"/>
  <c r="O2167" i="3"/>
  <c r="O2164" i="3"/>
  <c r="O2161" i="3"/>
  <c r="N5275" i="3"/>
  <c r="N5273" i="3"/>
  <c r="N5276" i="3"/>
  <c r="N5272" i="3"/>
  <c r="N5274" i="3"/>
  <c r="N5277" i="3"/>
  <c r="P3035" i="3"/>
  <c r="P3032" i="3"/>
  <c r="P3033" i="3"/>
  <c r="P3034" i="3"/>
  <c r="P3031" i="3"/>
  <c r="S3021" i="3"/>
  <c r="S3018" i="3"/>
  <c r="S3022" i="3"/>
  <c r="S3019" i="3"/>
  <c r="S3020" i="3"/>
  <c r="N6284" i="3"/>
  <c r="N6283" i="3"/>
  <c r="N6281" i="3"/>
  <c r="N6282" i="3"/>
  <c r="Q5286" i="3"/>
  <c r="Q5284" i="3"/>
  <c r="Q5287" i="3"/>
  <c r="Q5285" i="3"/>
  <c r="M5270" i="3"/>
  <c r="M5268" i="3"/>
  <c r="M5269" i="3"/>
  <c r="M5271" i="3"/>
  <c r="Q6393" i="3"/>
  <c r="Q6392" i="3"/>
  <c r="Q6394" i="3"/>
  <c r="Q6388" i="3"/>
  <c r="Q6390" i="3"/>
  <c r="Q6389" i="3"/>
  <c r="O4781" i="3"/>
  <c r="O4778" i="3"/>
  <c r="O4775" i="3"/>
  <c r="O4772" i="3"/>
  <c r="O4769" i="3"/>
  <c r="O4782" i="3"/>
  <c r="O4779" i="3"/>
  <c r="O4776" i="3"/>
  <c r="O4773" i="3"/>
  <c r="O4770" i="3"/>
  <c r="O4771" i="3"/>
  <c r="O4774" i="3"/>
  <c r="O4777" i="3"/>
  <c r="O4783" i="3"/>
  <c r="O4768" i="3"/>
  <c r="O4780" i="3"/>
  <c r="M1549" i="3"/>
  <c r="M1546" i="3"/>
  <c r="M1543" i="3"/>
  <c r="M1540" i="3"/>
  <c r="M1537" i="3"/>
  <c r="M1534" i="3"/>
  <c r="M1531" i="3"/>
  <c r="M1528" i="3"/>
  <c r="M1525" i="3"/>
  <c r="M1548" i="3"/>
  <c r="M1545" i="3"/>
  <c r="M1542" i="3"/>
  <c r="M1539" i="3"/>
  <c r="M1536" i="3"/>
  <c r="M1533" i="3"/>
  <c r="M1530" i="3"/>
  <c r="M1527" i="3"/>
  <c r="M1547" i="3"/>
  <c r="M1538" i="3"/>
  <c r="M1529" i="3"/>
  <c r="M1550" i="3"/>
  <c r="M1541" i="3"/>
  <c r="M1532" i="3"/>
  <c r="M1544" i="3"/>
  <c r="M1535" i="3"/>
  <c r="M1526" i="3"/>
  <c r="Q5844" i="3"/>
  <c r="Q5847" i="3"/>
  <c r="Q5845" i="3"/>
  <c r="Q5843" i="3"/>
  <c r="Q5846" i="3"/>
  <c r="M4059" i="3"/>
  <c r="M4060" i="3"/>
  <c r="M4057" i="3"/>
  <c r="M4061" i="3"/>
  <c r="M4058" i="3"/>
  <c r="N4686" i="3"/>
  <c r="N4683" i="3"/>
  <c r="N4684" i="3"/>
  <c r="N4687" i="3"/>
  <c r="N4682" i="3"/>
  <c r="N4685" i="3"/>
  <c r="Q4410" i="3"/>
  <c r="Q4407" i="3"/>
  <c r="Q4404" i="3"/>
  <c r="Q4401" i="3"/>
  <c r="Q4398" i="3"/>
  <c r="Q4395" i="3"/>
  <c r="Q4411" i="3"/>
  <c r="Q4408" i="3"/>
  <c r="Q4405" i="3"/>
  <c r="Q4402" i="3"/>
  <c r="Q4399" i="3"/>
  <c r="Q4396" i="3"/>
  <c r="Q4406" i="3"/>
  <c r="Q4409" i="3"/>
  <c r="Q4397" i="3"/>
  <c r="Q4403" i="3"/>
  <c r="Q4400" i="3"/>
  <c r="Q4412" i="3"/>
  <c r="N4410" i="3"/>
  <c r="N4407" i="3"/>
  <c r="N4404" i="3"/>
  <c r="N4401" i="3"/>
  <c r="N4398" i="3"/>
  <c r="N4395" i="3"/>
  <c r="N4403" i="3"/>
  <c r="N4402" i="3"/>
  <c r="N4406" i="3"/>
  <c r="N4405" i="3"/>
  <c r="N4409" i="3"/>
  <c r="N4397" i="3"/>
  <c r="N4412" i="3"/>
  <c r="N4400" i="3"/>
  <c r="N4411" i="3"/>
  <c r="N4399" i="3"/>
  <c r="N4408" i="3"/>
  <c r="N4396" i="3"/>
  <c r="M1564" i="3"/>
  <c r="M1561" i="3"/>
  <c r="M1558" i="3"/>
  <c r="M1555" i="3"/>
  <c r="M1552" i="3"/>
  <c r="M1563" i="3"/>
  <c r="M1560" i="3"/>
  <c r="M1557" i="3"/>
  <c r="M1554" i="3"/>
  <c r="M1551" i="3"/>
  <c r="M1562" i="3"/>
  <c r="M1556" i="3"/>
  <c r="M1559" i="3"/>
  <c r="M1553" i="3"/>
  <c r="Q5103" i="3"/>
  <c r="Q5100" i="3"/>
  <c r="Q5097" i="3"/>
  <c r="Q5094" i="3"/>
  <c r="Q5091" i="3"/>
  <c r="Q5102" i="3"/>
  <c r="Q5096" i="3"/>
  <c r="Q5101" i="3"/>
  <c r="Q5095" i="3"/>
  <c r="Q5104" i="3"/>
  <c r="Q5098" i="3"/>
  <c r="Q5092" i="3"/>
  <c r="Q5099" i="3"/>
  <c r="Q5093" i="3"/>
  <c r="Q5105" i="3"/>
  <c r="O5928" i="3"/>
  <c r="O5923" i="3"/>
  <c r="O5918" i="3"/>
  <c r="O5931" i="3"/>
  <c r="O5926" i="3"/>
  <c r="O5921" i="3"/>
  <c r="O5929" i="3"/>
  <c r="O5924" i="3"/>
  <c r="O5919" i="3"/>
  <c r="O5927" i="3"/>
  <c r="O5930" i="3"/>
  <c r="O5925" i="3"/>
  <c r="O5920" i="3"/>
  <c r="O5922" i="3"/>
  <c r="M6445" i="3"/>
  <c r="M6441" i="3"/>
  <c r="M6444" i="3"/>
  <c r="M6443" i="3"/>
  <c r="N5798" i="3"/>
  <c r="N5131" i="3"/>
  <c r="N5134" i="3"/>
  <c r="N5129" i="3"/>
  <c r="N5132" i="3"/>
  <c r="N5133" i="3"/>
  <c r="N5130" i="3"/>
  <c r="N5135" i="3"/>
  <c r="Q4941" i="3"/>
  <c r="Q4938" i="3"/>
  <c r="Q4935" i="3"/>
  <c r="Q4932" i="3"/>
  <c r="Q4929" i="3"/>
  <c r="Q4940" i="3"/>
  <c r="Q4934" i="3"/>
  <c r="Q4928" i="3"/>
  <c r="Q4939" i="3"/>
  <c r="Q4933" i="3"/>
  <c r="Q4937" i="3"/>
  <c r="Q4931" i="3"/>
  <c r="Q4942" i="3"/>
  <c r="Q4936" i="3"/>
  <c r="Q4930" i="3"/>
  <c r="Q5561" i="3"/>
  <c r="Q5556" i="3"/>
  <c r="Q5559" i="3"/>
  <c r="Q5554" i="3"/>
  <c r="Q5557" i="3"/>
  <c r="Q5560" i="3"/>
  <c r="Q5555" i="3"/>
  <c r="Q5558" i="3"/>
  <c r="N4973" i="3"/>
  <c r="N4970" i="3"/>
  <c r="N4974" i="3"/>
  <c r="N4971" i="3"/>
  <c r="N4968" i="3"/>
  <c r="N4975" i="3"/>
  <c r="N4972" i="3"/>
  <c r="N4969" i="3"/>
  <c r="O5594" i="3"/>
  <c r="O5592" i="3"/>
  <c r="O5597" i="3"/>
  <c r="O5595" i="3"/>
  <c r="O5596" i="3"/>
  <c r="O5591" i="3"/>
  <c r="O5593" i="3"/>
  <c r="N5836" i="3"/>
  <c r="Q6154" i="3"/>
  <c r="Q6157" i="3"/>
  <c r="Q6155" i="3"/>
  <c r="Q6153" i="3"/>
  <c r="Q6156" i="3"/>
  <c r="N5409" i="3"/>
  <c r="N5407" i="3"/>
  <c r="N5410" i="3"/>
  <c r="N5408" i="3"/>
  <c r="N5239" i="3"/>
  <c r="N5235" i="3"/>
  <c r="N5237" i="3"/>
  <c r="N5236" i="3"/>
  <c r="N5238" i="3"/>
  <c r="N6302" i="3"/>
  <c r="N6300" i="3"/>
  <c r="N6301" i="3"/>
  <c r="N6299" i="3"/>
  <c r="M5039" i="3"/>
  <c r="M5036" i="3"/>
  <c r="M5033" i="3"/>
  <c r="M5030" i="3"/>
  <c r="M5031" i="3"/>
  <c r="M5035" i="3"/>
  <c r="M5034" i="3"/>
  <c r="M5038" i="3"/>
  <c r="M5037" i="3"/>
  <c r="M5032" i="3"/>
  <c r="M5029" i="3"/>
  <c r="N4338" i="3"/>
  <c r="N4335" i="3"/>
  <c r="N4332" i="3"/>
  <c r="N4329" i="3"/>
  <c r="N4328" i="3"/>
  <c r="N4336" i="3"/>
  <c r="N4333" i="3"/>
  <c r="N4330" i="3"/>
  <c r="N4337" i="3"/>
  <c r="N4334" i="3"/>
  <c r="N4331" i="3"/>
  <c r="O3450" i="3"/>
  <c r="O3447" i="3"/>
  <c r="O3444" i="3"/>
  <c r="O3448" i="3"/>
  <c r="O3445" i="3"/>
  <c r="O3449" i="3"/>
  <c r="O3446" i="3"/>
  <c r="O3443" i="3"/>
  <c r="O4623" i="3"/>
  <c r="O4620" i="3"/>
  <c r="O4617" i="3"/>
  <c r="O4614" i="3"/>
  <c r="O4624" i="3"/>
  <c r="O4621" i="3"/>
  <c r="O4618" i="3"/>
  <c r="O4615" i="3"/>
  <c r="O4625" i="3"/>
  <c r="O4622" i="3"/>
  <c r="O4619" i="3"/>
  <c r="O4616" i="3"/>
  <c r="M5375" i="3"/>
  <c r="M5378" i="3"/>
  <c r="M5373" i="3"/>
  <c r="M5376" i="3"/>
  <c r="M5377" i="3"/>
  <c r="M5372" i="3"/>
  <c r="M5374" i="3"/>
  <c r="O4473" i="3"/>
  <c r="O4474" i="3"/>
  <c r="N5180" i="3"/>
  <c r="N5182" i="3"/>
  <c r="N5181" i="3"/>
  <c r="Q4422" i="3"/>
  <c r="Q4419" i="3"/>
  <c r="Q4416" i="3"/>
  <c r="Q4413" i="3"/>
  <c r="Q4423" i="3"/>
  <c r="Q4420" i="3"/>
  <c r="Q4417" i="3"/>
  <c r="Q4414" i="3"/>
  <c r="Q4421" i="3"/>
  <c r="Q4418" i="3"/>
  <c r="Q4415" i="3"/>
  <c r="Q4424" i="3"/>
  <c r="Q5715" i="3"/>
  <c r="Q5710" i="3"/>
  <c r="Q5713" i="3"/>
  <c r="Q5708" i="3"/>
  <c r="Q5716" i="3"/>
  <c r="Q5711" i="3"/>
  <c r="Q5714" i="3"/>
  <c r="Q5717" i="3"/>
  <c r="Q5712" i="3"/>
  <c r="Q5709" i="3"/>
  <c r="Q3723" i="3"/>
  <c r="Q3720" i="3"/>
  <c r="Q3717" i="3"/>
  <c r="Q3714" i="3"/>
  <c r="Q3728" i="3"/>
  <c r="Q3730" i="3"/>
  <c r="Q3726" i="3"/>
  <c r="Q3721" i="3"/>
  <c r="Q3718" i="3"/>
  <c r="Q3715" i="3"/>
  <c r="Q3724" i="3"/>
  <c r="Q3722" i="3"/>
  <c r="Q3719" i="3"/>
  <c r="Q3716" i="3"/>
  <c r="Q3729" i="3"/>
  <c r="Q3727" i="3"/>
  <c r="Q3725" i="3"/>
  <c r="M3482" i="3"/>
  <c r="M3479" i="3"/>
  <c r="M3476" i="3"/>
  <c r="M3473" i="3"/>
  <c r="M3483" i="3"/>
  <c r="M3480" i="3"/>
  <c r="M3477" i="3"/>
  <c r="M3474" i="3"/>
  <c r="M3471" i="3"/>
  <c r="M3481" i="3"/>
  <c r="M3478" i="3"/>
  <c r="M3475" i="3"/>
  <c r="M3472" i="3"/>
  <c r="O3101" i="3"/>
  <c r="O3098" i="3"/>
  <c r="O3095" i="3"/>
  <c r="O3092" i="3"/>
  <c r="O3102" i="3"/>
  <c r="O3099" i="3"/>
  <c r="O3096" i="3"/>
  <c r="O3093" i="3"/>
  <c r="O3090" i="3"/>
  <c r="O3100" i="3"/>
  <c r="O3097" i="3"/>
  <c r="O3094" i="3"/>
  <c r="O3091" i="3"/>
  <c r="N3442" i="3"/>
  <c r="N3439" i="3"/>
  <c r="N3436" i="3"/>
  <c r="N3440" i="3"/>
  <c r="N3437" i="3"/>
  <c r="N3434" i="3"/>
  <c r="N3441" i="3"/>
  <c r="N3438" i="3"/>
  <c r="N3435" i="3"/>
  <c r="P2225" i="3"/>
  <c r="P2222" i="3"/>
  <c r="P2219" i="3"/>
  <c r="P2216" i="3"/>
  <c r="P2226" i="3"/>
  <c r="P2223" i="3"/>
  <c r="P2220" i="3"/>
  <c r="P2217" i="3"/>
  <c r="P2227" i="3"/>
  <c r="P2224" i="3"/>
  <c r="P2221" i="3"/>
  <c r="P2218" i="3"/>
  <c r="P2215" i="3"/>
  <c r="N4647" i="3"/>
  <c r="N4644" i="3"/>
  <c r="N4641" i="3"/>
  <c r="N4638" i="3"/>
  <c r="N4635" i="3"/>
  <c r="N4632" i="3"/>
  <c r="N4649" i="3"/>
  <c r="N4643" i="3"/>
  <c r="N4637" i="3"/>
  <c r="N4648" i="3"/>
  <c r="N4642" i="3"/>
  <c r="N4636" i="3"/>
  <c r="N4639" i="3"/>
  <c r="N4634" i="3"/>
  <c r="N4633" i="3"/>
  <c r="N4646" i="3"/>
  <c r="N4645" i="3"/>
  <c r="N4640" i="3"/>
  <c r="O3951" i="3"/>
  <c r="O3948" i="3"/>
  <c r="O3945" i="3"/>
  <c r="O3952" i="3"/>
  <c r="O3949" i="3"/>
  <c r="O3946" i="3"/>
  <c r="O3943" i="3"/>
  <c r="O3944" i="3"/>
  <c r="O3947" i="3"/>
  <c r="O3950" i="3"/>
  <c r="O3167" i="3"/>
  <c r="O3164" i="3"/>
  <c r="O3161" i="3"/>
  <c r="O3165" i="3"/>
  <c r="O3162" i="3"/>
  <c r="O3166" i="3"/>
  <c r="O3163" i="3"/>
  <c r="O3160" i="3"/>
  <c r="N2546" i="3"/>
  <c r="N2543" i="3"/>
  <c r="N2540" i="3"/>
  <c r="N2544" i="3"/>
  <c r="N2541" i="3"/>
  <c r="N2545" i="3"/>
  <c r="N2542" i="3"/>
  <c r="Q4959" i="3"/>
  <c r="Q4958" i="3"/>
  <c r="Q4957" i="3"/>
  <c r="Q4961" i="3"/>
  <c r="Q4960" i="3"/>
  <c r="N3702" i="3"/>
  <c r="N3699" i="3"/>
  <c r="N3703" i="3"/>
  <c r="N3700" i="3"/>
  <c r="N3701" i="3"/>
  <c r="O2618" i="3"/>
  <c r="O2615" i="3"/>
  <c r="O2612" i="3"/>
  <c r="O2616" i="3"/>
  <c r="O2613" i="3"/>
  <c r="O2617" i="3"/>
  <c r="O2614" i="3"/>
  <c r="O3320" i="3"/>
  <c r="O3317" i="3"/>
  <c r="O3314" i="3"/>
  <c r="O3311" i="3"/>
  <c r="O3318" i="3"/>
  <c r="O3315" i="3"/>
  <c r="O3312" i="3"/>
  <c r="O3319" i="3"/>
  <c r="O3316" i="3"/>
  <c r="O3313" i="3"/>
  <c r="O3310" i="3"/>
  <c r="P3970" i="3"/>
  <c r="Q3375" i="3"/>
  <c r="Q3372" i="3"/>
  <c r="Q3377" i="3"/>
  <c r="Q3374" i="3"/>
  <c r="Q3371" i="3"/>
  <c r="Q3373" i="3"/>
  <c r="Q3376" i="3"/>
  <c r="Q5240" i="3"/>
  <c r="Q5241" i="3"/>
  <c r="N3790" i="3"/>
  <c r="N3787" i="3"/>
  <c r="N3791" i="3"/>
  <c r="N3789" i="3"/>
  <c r="N3788" i="3"/>
  <c r="N3786" i="3"/>
  <c r="N3792" i="3"/>
  <c r="N5057" i="3"/>
  <c r="N5054" i="3"/>
  <c r="N5051" i="3"/>
  <c r="N5048" i="3"/>
  <c r="N5045" i="3"/>
  <c r="N5042" i="3"/>
  <c r="N5055" i="3"/>
  <c r="N5052" i="3"/>
  <c r="N5049" i="3"/>
  <c r="N5046" i="3"/>
  <c r="N5043" i="3"/>
  <c r="N5040" i="3"/>
  <c r="N5056" i="3"/>
  <c r="N5053" i="3"/>
  <c r="N5050" i="3"/>
  <c r="N5047" i="3"/>
  <c r="N5044" i="3"/>
  <c r="N5041" i="3"/>
  <c r="O931" i="3"/>
  <c r="O928" i="3"/>
  <c r="O925" i="3"/>
  <c r="O932" i="3"/>
  <c r="O929" i="3"/>
  <c r="O926" i="3"/>
  <c r="O930" i="3"/>
  <c r="O927" i="3"/>
  <c r="O924" i="3"/>
  <c r="O933" i="3"/>
  <c r="Q1829" i="3"/>
  <c r="Q1826" i="3"/>
  <c r="Q1830" i="3"/>
  <c r="Q1827" i="3"/>
  <c r="Q1831" i="3"/>
  <c r="Q1828" i="3"/>
  <c r="Q1825" i="3"/>
  <c r="Q1487" i="3"/>
  <c r="Q1484" i="3"/>
  <c r="Q1488" i="3"/>
  <c r="Q1485" i="3"/>
  <c r="Q1486" i="3"/>
  <c r="O1988" i="3"/>
  <c r="O1985" i="3"/>
  <c r="O1982" i="3"/>
  <c r="O1979" i="3"/>
  <c r="O1989" i="3"/>
  <c r="O1986" i="3"/>
  <c r="O1983" i="3"/>
  <c r="O1980" i="3"/>
  <c r="O1987" i="3"/>
  <c r="O1984" i="3"/>
  <c r="O1981" i="3"/>
  <c r="O1978" i="3"/>
  <c r="O1009" i="3"/>
  <c r="O1006" i="3"/>
  <c r="O1003" i="3"/>
  <c r="O1000" i="3"/>
  <c r="O997" i="3"/>
  <c r="O1010" i="3"/>
  <c r="O1007" i="3"/>
  <c r="O1004" i="3"/>
  <c r="O1001" i="3"/>
  <c r="O998" i="3"/>
  <c r="O1008" i="3"/>
  <c r="O999" i="3"/>
  <c r="O1005" i="3"/>
  <c r="O1002" i="3"/>
  <c r="Q3778" i="3"/>
  <c r="Q3777" i="3"/>
  <c r="Q3775" i="3"/>
  <c r="Q3776" i="3"/>
  <c r="Q3779" i="3"/>
  <c r="Q2577" i="3"/>
  <c r="Q2578" i="3"/>
  <c r="Q2576" i="3"/>
  <c r="Q2579" i="3"/>
  <c r="P2628" i="3"/>
  <c r="P2625" i="3"/>
  <c r="P2629" i="3"/>
  <c r="P2626" i="3"/>
  <c r="O1772" i="3"/>
  <c r="O1769" i="3"/>
  <c r="O1766" i="3"/>
  <c r="O1773" i="3"/>
  <c r="O1770" i="3"/>
  <c r="O1767" i="3"/>
  <c r="O1774" i="3"/>
  <c r="O1771" i="3"/>
  <c r="O1768" i="3"/>
  <c r="M789" i="3"/>
  <c r="M786" i="3"/>
  <c r="M783" i="3"/>
  <c r="M790" i="3"/>
  <c r="M787" i="3"/>
  <c r="M784" i="3"/>
  <c r="M791" i="3"/>
  <c r="M788" i="3"/>
  <c r="M785" i="3"/>
  <c r="N505" i="3"/>
  <c r="N503" i="3"/>
  <c r="N504" i="3"/>
  <c r="N506" i="3"/>
  <c r="N507" i="3"/>
  <c r="N502" i="3"/>
  <c r="O2288" i="3"/>
  <c r="O2285" i="3"/>
  <c r="O2282" i="3"/>
  <c r="O2279" i="3"/>
  <c r="O2276" i="3"/>
  <c r="O2273" i="3"/>
  <c r="O2289" i="3"/>
  <c r="O2286" i="3"/>
  <c r="O2283" i="3"/>
  <c r="O2280" i="3"/>
  <c r="O2277" i="3"/>
  <c r="O2274" i="3"/>
  <c r="O2287" i="3"/>
  <c r="O2284" i="3"/>
  <c r="O2281" i="3"/>
  <c r="O2278" i="3"/>
  <c r="O2275" i="3"/>
  <c r="O1459" i="3"/>
  <c r="O1456" i="3"/>
  <c r="O1453" i="3"/>
  <c r="O1450" i="3"/>
  <c r="O1460" i="3"/>
  <c r="O1457" i="3"/>
  <c r="O1454" i="3"/>
  <c r="O1451" i="3"/>
  <c r="O1458" i="3"/>
  <c r="O1452" i="3"/>
  <c r="O1455" i="3"/>
  <c r="Q169" i="3"/>
  <c r="Q166" i="3"/>
  <c r="Q163" i="3"/>
  <c r="Q160" i="3"/>
  <c r="Q170" i="3"/>
  <c r="Q167" i="3"/>
  <c r="Q164" i="3"/>
  <c r="Q161" i="3"/>
  <c r="Q171" i="3"/>
  <c r="Q168" i="3"/>
  <c r="Q165" i="3"/>
  <c r="Q162" i="3"/>
  <c r="Q159" i="3"/>
  <c r="Q445" i="3"/>
  <c r="Q442" i="3"/>
  <c r="Q439" i="3"/>
  <c r="Q443" i="3"/>
  <c r="Q440" i="3"/>
  <c r="Q444" i="3"/>
  <c r="Q441" i="3"/>
  <c r="Q2333" i="3"/>
  <c r="Q2330" i="3"/>
  <c r="Q2327" i="3"/>
  <c r="Q2334" i="3"/>
  <c r="Q2331" i="3"/>
  <c r="Q2328" i="3"/>
  <c r="Q2325" i="3"/>
  <c r="Q2332" i="3"/>
  <c r="Q2329" i="3"/>
  <c r="Q2326" i="3"/>
  <c r="Q1048" i="3"/>
  <c r="Q1045" i="3"/>
  <c r="Q1049" i="3"/>
  <c r="Q1046" i="3"/>
  <c r="Q1050" i="3"/>
  <c r="Q1047" i="3"/>
  <c r="Q1044" i="3"/>
  <c r="M228" i="3"/>
  <c r="M225" i="3"/>
  <c r="M226" i="3"/>
  <c r="M227" i="3"/>
  <c r="M224" i="3"/>
  <c r="P1079" i="3"/>
  <c r="O95" i="3"/>
  <c r="O97" i="3"/>
  <c r="O98" i="3"/>
  <c r="O99" i="3"/>
  <c r="O96" i="3"/>
  <c r="P3308" i="3"/>
  <c r="P3309" i="3"/>
  <c r="P3306" i="3"/>
  <c r="P3307" i="3"/>
  <c r="N4976" i="3"/>
  <c r="N4977" i="3"/>
  <c r="N4978" i="3"/>
  <c r="O2255" i="3"/>
  <c r="O2252" i="3"/>
  <c r="O2249" i="3"/>
  <c r="O2246" i="3"/>
  <c r="O2253" i="3"/>
  <c r="O2250" i="3"/>
  <c r="O2247" i="3"/>
  <c r="O2254" i="3"/>
  <c r="O2251" i="3"/>
  <c r="O2248" i="3"/>
  <c r="P3907" i="3"/>
  <c r="P3904" i="3"/>
  <c r="P3909" i="3"/>
  <c r="P3906" i="3"/>
  <c r="P3903" i="3"/>
  <c r="P3908" i="3"/>
  <c r="P3905" i="3"/>
  <c r="N210" i="3"/>
  <c r="N207" i="3"/>
  <c r="N208" i="3"/>
  <c r="N206" i="3"/>
  <c r="N209" i="3"/>
  <c r="O5370" i="3"/>
  <c r="O5368" i="3"/>
  <c r="O5371" i="3"/>
  <c r="O5369" i="3"/>
  <c r="O5367" i="3"/>
  <c r="P712" i="3"/>
  <c r="P709" i="3"/>
  <c r="P714" i="3"/>
  <c r="P710" i="3"/>
  <c r="P713" i="3"/>
  <c r="P708" i="3"/>
  <c r="P711" i="3"/>
  <c r="Q43" i="3"/>
  <c r="Q42" i="3"/>
  <c r="P43" i="3"/>
  <c r="P42" i="3"/>
  <c r="O140" i="3"/>
  <c r="O151" i="3"/>
  <c r="O148" i="3"/>
  <c r="O145" i="3"/>
  <c r="O142" i="3"/>
  <c r="O149" i="3"/>
  <c r="O143" i="3"/>
  <c r="O146" i="3"/>
  <c r="O150" i="3"/>
  <c r="O147" i="3"/>
  <c r="O144" i="3"/>
  <c r="O141" i="3"/>
  <c r="Q5188" i="3"/>
  <c r="Q5183" i="3"/>
  <c r="Q5186" i="3"/>
  <c r="Q5184" i="3"/>
  <c r="Q5187" i="3"/>
  <c r="Q5185" i="3"/>
  <c r="O238" i="3"/>
  <c r="O235" i="3"/>
  <c r="O232" i="3"/>
  <c r="O229" i="3"/>
  <c r="O230" i="3"/>
  <c r="O236" i="3"/>
  <c r="O233" i="3"/>
  <c r="O237" i="3"/>
  <c r="O234" i="3"/>
  <c r="O231" i="3"/>
  <c r="P994" i="3"/>
  <c r="P992" i="3"/>
  <c r="P986" i="3"/>
  <c r="P983" i="3"/>
  <c r="P996" i="3"/>
  <c r="P993" i="3"/>
  <c r="P990" i="3"/>
  <c r="M91" i="3"/>
  <c r="M92" i="3"/>
  <c r="P474" i="3"/>
  <c r="P479" i="3"/>
  <c r="P477" i="3"/>
  <c r="P475" i="3"/>
  <c r="P480" i="3"/>
  <c r="P478" i="3"/>
  <c r="P476" i="3"/>
  <c r="O1736" i="3"/>
  <c r="O1737" i="3"/>
  <c r="O1734" i="3"/>
  <c r="O1735" i="3"/>
  <c r="P361" i="3"/>
  <c r="P358" i="3"/>
  <c r="P355" i="3"/>
  <c r="P352" i="3"/>
  <c r="P349" i="3"/>
  <c r="P362" i="3"/>
  <c r="P359" i="3"/>
  <c r="P356" i="3"/>
  <c r="P353" i="3"/>
  <c r="P350" i="3"/>
  <c r="P363" i="3"/>
  <c r="P360" i="3"/>
  <c r="P357" i="3"/>
  <c r="P354" i="3"/>
  <c r="P351" i="3"/>
  <c r="M3074" i="3"/>
  <c r="M3071" i="3"/>
  <c r="M3068" i="3"/>
  <c r="M3072" i="3"/>
  <c r="M3069" i="3"/>
  <c r="M3073" i="3"/>
  <c r="M3070" i="3"/>
  <c r="M2504" i="3"/>
  <c r="M2505" i="3"/>
  <c r="P1063" i="3"/>
  <c r="P1060" i="3"/>
  <c r="P1064" i="3"/>
  <c r="P1061" i="3"/>
  <c r="P1065" i="3"/>
  <c r="P1062" i="3"/>
  <c r="P1059" i="3"/>
  <c r="Q3859" i="3"/>
  <c r="Q3858" i="3"/>
  <c r="Q3860" i="3"/>
  <c r="Q3857" i="3"/>
  <c r="O1583" i="3"/>
  <c r="O1580" i="3"/>
  <c r="O1584" i="3"/>
  <c r="O1581" i="3"/>
  <c r="O1582" i="3"/>
  <c r="O1579" i="3"/>
  <c r="N3675" i="3"/>
  <c r="N3676" i="3"/>
  <c r="N3673" i="3"/>
  <c r="N3677" i="3"/>
  <c r="N3674" i="3"/>
  <c r="P4362" i="3"/>
  <c r="P4363" i="3"/>
  <c r="P4367" i="3"/>
  <c r="P4364" i="3"/>
  <c r="P4361" i="3"/>
  <c r="N4551" i="3"/>
  <c r="N4548" i="3"/>
  <c r="N4545" i="3"/>
  <c r="N4542" i="3"/>
  <c r="N4549" i="3"/>
  <c r="N4544" i="3"/>
  <c r="N4543" i="3"/>
  <c r="N4547" i="3"/>
  <c r="N4550" i="3"/>
  <c r="N4546" i="3"/>
  <c r="P457" i="3"/>
  <c r="P454" i="3"/>
  <c r="P451" i="3"/>
  <c r="P458" i="3"/>
  <c r="P455" i="3"/>
  <c r="P452" i="3"/>
  <c r="P449" i="3"/>
  <c r="P456" i="3"/>
  <c r="P453" i="3"/>
  <c r="P450" i="3"/>
  <c r="M6191" i="3"/>
  <c r="M6193" i="3"/>
  <c r="M6198" i="3"/>
  <c r="M6196" i="3"/>
  <c r="M6189" i="3"/>
  <c r="M6194" i="3"/>
  <c r="M6192" i="3"/>
  <c r="M6195" i="3"/>
  <c r="M6197" i="3"/>
  <c r="M6190" i="3"/>
  <c r="O3361" i="3"/>
  <c r="O3359" i="3"/>
  <c r="O3357" i="3"/>
  <c r="O3360" i="3"/>
  <c r="O3358" i="3"/>
  <c r="N1644" i="3"/>
  <c r="N1641" i="3"/>
  <c r="N1638" i="3"/>
  <c r="N1640" i="3"/>
  <c r="N1639" i="3"/>
  <c r="N1643" i="3"/>
  <c r="N1642" i="3"/>
  <c r="Q5345" i="3"/>
  <c r="Q5348" i="3"/>
  <c r="Q5346" i="3"/>
  <c r="Q5347" i="3"/>
  <c r="Q5344" i="3"/>
  <c r="N1364" i="3"/>
  <c r="N1361" i="3"/>
  <c r="N1358" i="3"/>
  <c r="N1355" i="3"/>
  <c r="N1365" i="3"/>
  <c r="N1362" i="3"/>
  <c r="N1359" i="3"/>
  <c r="N1356" i="3"/>
  <c r="N1363" i="3"/>
  <c r="N1357" i="3"/>
  <c r="N1360" i="3"/>
  <c r="N1366" i="3"/>
  <c r="N1354" i="3"/>
  <c r="P2202" i="3"/>
  <c r="P2206" i="3"/>
  <c r="P2203" i="3"/>
  <c r="P2200" i="3"/>
  <c r="Q4302" i="3"/>
  <c r="Q4299" i="3"/>
  <c r="Q4296" i="3"/>
  <c r="Q4303" i="3"/>
  <c r="Q4300" i="3"/>
  <c r="Q4297" i="3"/>
  <c r="Q4298" i="3"/>
  <c r="Q4301" i="3"/>
  <c r="Q4304" i="3"/>
  <c r="Q4295" i="3"/>
  <c r="M6387" i="3"/>
  <c r="N6408" i="3"/>
  <c r="O6515" i="3"/>
  <c r="P5224" i="3"/>
  <c r="P5404" i="3"/>
  <c r="P5584" i="3"/>
  <c r="P5602" i="3"/>
  <c r="P5620" i="3"/>
  <c r="P5656" i="3"/>
  <c r="P5746" i="3"/>
  <c r="P6196" i="3"/>
  <c r="Q6414" i="3"/>
  <c r="M6493" i="3"/>
  <c r="O6532" i="3"/>
  <c r="Q6571" i="3"/>
  <c r="S6885" i="3"/>
  <c r="O6471" i="3"/>
  <c r="O6597" i="3"/>
  <c r="O6633" i="3"/>
  <c r="O6669" i="3"/>
  <c r="G809" i="7" l="1"/>
  <c r="I809" i="7" s="1"/>
  <c r="P5281" i="3"/>
  <c r="H61" i="7"/>
  <c r="P371" i="3"/>
  <c r="P374" i="3"/>
  <c r="P376" i="3"/>
  <c r="P375" i="3"/>
  <c r="P373" i="3"/>
  <c r="P369" i="3"/>
  <c r="P377" i="3"/>
  <c r="P372" i="3"/>
  <c r="P368" i="3"/>
  <c r="P370" i="3"/>
  <c r="H343" i="7"/>
  <c r="P1129" i="3"/>
  <c r="P1128" i="3"/>
  <c r="P1122" i="3"/>
  <c r="P1132" i="3"/>
  <c r="P1126" i="3"/>
  <c r="G343" i="7"/>
  <c r="I343" i="7" s="1"/>
  <c r="G586" i="7"/>
  <c r="I586" i="7" s="1"/>
  <c r="P5015" i="3"/>
  <c r="P5012" i="3"/>
  <c r="P5014" i="3"/>
  <c r="P5009" i="3"/>
  <c r="P5013" i="3"/>
  <c r="P5010" i="3"/>
  <c r="P5011" i="3"/>
  <c r="G832" i="7"/>
  <c r="I832" i="7" s="1"/>
  <c r="P5268" i="3"/>
  <c r="G535" i="7"/>
  <c r="I535" i="7" s="1"/>
  <c r="P4040" i="3"/>
  <c r="P4038" i="3"/>
  <c r="P4039" i="3"/>
  <c r="P4045" i="3"/>
  <c r="P4050" i="3"/>
  <c r="P4041" i="3"/>
  <c r="P4043" i="3"/>
  <c r="P4049" i="3"/>
  <c r="P4046" i="3"/>
  <c r="P4047" i="3"/>
  <c r="P4048" i="3"/>
  <c r="P4044" i="3"/>
  <c r="P4042" i="3"/>
  <c r="S6834" i="3"/>
  <c r="S6833" i="3"/>
  <c r="P4093" i="3"/>
  <c r="P4103" i="3"/>
  <c r="P4091" i="3"/>
  <c r="G508" i="7"/>
  <c r="I508" i="7" s="1"/>
  <c r="P3644" i="3"/>
  <c r="H508" i="7"/>
  <c r="H863" i="7"/>
  <c r="P2166" i="3"/>
  <c r="P2177" i="3"/>
  <c r="P2163" i="3"/>
  <c r="P2164" i="3"/>
  <c r="P2174" i="3"/>
  <c r="P2160" i="3"/>
  <c r="P2178" i="3"/>
  <c r="P2171" i="3"/>
  <c r="P2176" i="3"/>
  <c r="P2161" i="3"/>
  <c r="P2168" i="3"/>
  <c r="P2173" i="3"/>
  <c r="P2175" i="3"/>
  <c r="P2165" i="3"/>
  <c r="P2170" i="3"/>
  <c r="P2162" i="3"/>
  <c r="P2167" i="3"/>
  <c r="P2159" i="3"/>
  <c r="P2169" i="3"/>
  <c r="P2172" i="3"/>
  <c r="G219" i="7"/>
  <c r="I219" i="7" s="1"/>
  <c r="P1324" i="3"/>
  <c r="P1321" i="3"/>
  <c r="P1325" i="3"/>
  <c r="P1320" i="3"/>
  <c r="P1322" i="3"/>
  <c r="P1319" i="3"/>
  <c r="P1323" i="3"/>
  <c r="G355" i="7"/>
  <c r="I355" i="7" s="1"/>
  <c r="P1312" i="3"/>
  <c r="P1311" i="3"/>
  <c r="P1310" i="3"/>
  <c r="P1309" i="3"/>
  <c r="P1304" i="3"/>
  <c r="P1308" i="3"/>
  <c r="P1313" i="3"/>
  <c r="P1307" i="3"/>
  <c r="P1315" i="3"/>
  <c r="P1306" i="3"/>
  <c r="P1305" i="3"/>
  <c r="P1303" i="3"/>
  <c r="P1314" i="3"/>
  <c r="P3574" i="3"/>
  <c r="P3577" i="3"/>
  <c r="P2211" i="3"/>
  <c r="P2212" i="3"/>
  <c r="P5578" i="3"/>
  <c r="P5572" i="3"/>
  <c r="P5575" i="3"/>
  <c r="G118" i="7"/>
  <c r="I118" i="7" s="1"/>
  <c r="P5735" i="3"/>
  <c r="G573" i="7"/>
  <c r="I573" i="7" s="1"/>
  <c r="P4722" i="3"/>
  <c r="P4723" i="3"/>
  <c r="H868" i="7"/>
  <c r="P364" i="3"/>
  <c r="P366" i="3"/>
  <c r="P367" i="3"/>
  <c r="P365" i="3"/>
  <c r="G645" i="7"/>
  <c r="I645" i="7" s="1"/>
  <c r="P5886" i="3"/>
  <c r="P5887" i="3"/>
  <c r="P5888" i="3"/>
  <c r="G811" i="7"/>
  <c r="I811" i="7" s="1"/>
  <c r="P4324" i="3"/>
  <c r="P1627" i="3"/>
  <c r="P1629" i="3"/>
  <c r="P5467" i="3"/>
  <c r="P5465" i="3"/>
  <c r="P5719" i="3"/>
  <c r="P5720" i="3"/>
  <c r="P5722" i="3"/>
  <c r="P5727" i="3"/>
  <c r="G807" i="7"/>
  <c r="I807" i="7" s="1"/>
  <c r="P5651" i="3"/>
  <c r="P5649" i="3"/>
  <c r="P5645" i="3"/>
  <c r="P5646" i="3"/>
  <c r="P5648" i="3"/>
  <c r="P5317" i="3"/>
  <c r="P5314" i="3"/>
  <c r="P5313" i="3"/>
  <c r="P5312" i="3"/>
  <c r="P5315" i="3"/>
  <c r="P5316" i="3"/>
  <c r="P5311" i="3"/>
  <c r="P3062" i="3"/>
  <c r="P3055" i="3"/>
  <c r="P3059" i="3"/>
  <c r="P3056" i="3"/>
  <c r="G779" i="7"/>
  <c r="I779" i="7" s="1"/>
  <c r="P2139" i="3"/>
  <c r="P3671" i="3"/>
  <c r="G509" i="7"/>
  <c r="I509" i="7" s="1"/>
  <c r="P4956" i="3"/>
  <c r="P4952" i="3"/>
  <c r="P4951" i="3"/>
  <c r="P4953" i="3"/>
  <c r="P5497" i="3"/>
  <c r="G617" i="7"/>
  <c r="I617" i="7" s="1"/>
  <c r="H27" i="7"/>
  <c r="G27" i="7"/>
  <c r="I27" i="7" s="1"/>
  <c r="H303" i="7"/>
  <c r="P621" i="3"/>
  <c r="P619" i="3"/>
  <c r="P624" i="3"/>
  <c r="P620" i="3"/>
  <c r="P627" i="3"/>
  <c r="P3252" i="3"/>
  <c r="P3251" i="3"/>
  <c r="E953" i="7"/>
  <c r="E702" i="7"/>
  <c r="P6631" i="3" s="1"/>
  <c r="P603" i="3"/>
  <c r="P1162" i="3"/>
  <c r="G182" i="7"/>
  <c r="I182" i="7" s="1"/>
  <c r="G854" i="7"/>
  <c r="I854" i="7" s="1"/>
  <c r="P5819" i="3"/>
  <c r="P6578" i="3"/>
  <c r="P2331" i="3"/>
  <c r="S2375" i="3"/>
  <c r="P3373" i="3"/>
  <c r="P2247" i="3"/>
  <c r="P4710" i="3"/>
  <c r="P3888" i="3"/>
  <c r="P4138" i="3"/>
  <c r="P4942" i="3"/>
  <c r="P1452" i="3"/>
  <c r="P5767" i="3"/>
  <c r="P6189" i="3"/>
  <c r="P1790" i="3"/>
  <c r="P4194" i="3"/>
  <c r="P606" i="3"/>
  <c r="P5948" i="3"/>
  <c r="P39" i="3"/>
  <c r="H161" i="7"/>
  <c r="P3756" i="3"/>
  <c r="P3761" i="3"/>
  <c r="G681" i="7"/>
  <c r="P6375" i="3"/>
  <c r="E688" i="7"/>
  <c r="H688" i="7" s="1"/>
  <c r="G613" i="7"/>
  <c r="I613" i="7" s="1"/>
  <c r="P5442" i="3"/>
  <c r="P5441" i="3"/>
  <c r="P5438" i="3"/>
  <c r="G310" i="7"/>
  <c r="I310" i="7" s="1"/>
  <c r="P715" i="3"/>
  <c r="H763" i="7"/>
  <c r="P4019" i="3"/>
  <c r="P4018" i="3"/>
  <c r="P4011" i="3"/>
  <c r="P4016" i="3"/>
  <c r="P4010" i="3"/>
  <c r="P4015" i="3"/>
  <c r="P4008" i="3"/>
  <c r="P4013" i="3"/>
  <c r="P4072" i="3"/>
  <c r="H738" i="7"/>
  <c r="E520" i="7"/>
  <c r="H145" i="7"/>
  <c r="P4030" i="3"/>
  <c r="P4035" i="3"/>
  <c r="P4028" i="3"/>
  <c r="G145" i="7"/>
  <c r="I145" i="7" s="1"/>
  <c r="P4033" i="3"/>
  <c r="P7009" i="3"/>
  <c r="G723" i="7"/>
  <c r="E714" i="7"/>
  <c r="H714" i="7" s="1"/>
  <c r="E569" i="7"/>
  <c r="P168" i="3"/>
  <c r="P170" i="3"/>
  <c r="P165" i="3"/>
  <c r="P160" i="3"/>
  <c r="G269" i="7"/>
  <c r="I269" i="7" s="1"/>
  <c r="P162" i="3"/>
  <c r="P166" i="3"/>
  <c r="P163" i="3"/>
  <c r="P169" i="3"/>
  <c r="E477" i="7"/>
  <c r="G870" i="7"/>
  <c r="I870" i="7" s="1"/>
  <c r="P2819" i="3"/>
  <c r="G808" i="7"/>
  <c r="I808" i="7" s="1"/>
  <c r="P1267" i="3"/>
  <c r="P410" i="3"/>
  <c r="P414" i="3"/>
  <c r="P3682" i="3"/>
  <c r="H166" i="7"/>
  <c r="G789" i="7"/>
  <c r="P3211" i="3"/>
  <c r="H906" i="7"/>
  <c r="P1874" i="3"/>
  <c r="P1877" i="3"/>
  <c r="P1875" i="3"/>
  <c r="G486" i="7"/>
  <c r="I486" i="7" s="1"/>
  <c r="P3339" i="3"/>
  <c r="P3330" i="3"/>
  <c r="G947" i="7"/>
  <c r="P3567" i="3"/>
  <c r="P541" i="3"/>
  <c r="P540" i="3"/>
  <c r="P1189" i="3"/>
  <c r="G24" i="7"/>
  <c r="I24" i="7" s="1"/>
  <c r="P1182" i="3"/>
  <c r="P1190" i="3"/>
  <c r="P6331" i="3"/>
  <c r="P6336" i="3"/>
  <c r="G460" i="7"/>
  <c r="P3036" i="3"/>
  <c r="P4627" i="3"/>
  <c r="P4628" i="3"/>
  <c r="G25" i="7"/>
  <c r="I25" i="7" s="1"/>
  <c r="H362" i="7"/>
  <c r="P1393" i="3"/>
  <c r="P1381" i="3"/>
  <c r="P1394" i="3"/>
  <c r="I179" i="7"/>
  <c r="R39" i="3"/>
  <c r="R37" i="3"/>
  <c r="R36" i="3"/>
  <c r="S940" i="3"/>
  <c r="S939" i="3"/>
  <c r="E715" i="7"/>
  <c r="G767" i="7"/>
  <c r="P4754" i="3"/>
  <c r="P4755" i="3"/>
  <c r="P4752" i="3"/>
  <c r="P4748" i="3"/>
  <c r="P4759" i="3"/>
  <c r="E124" i="7"/>
  <c r="H917" i="7"/>
  <c r="P1814" i="3"/>
  <c r="P1815" i="3"/>
  <c r="P1817" i="3"/>
  <c r="G53" i="7"/>
  <c r="I53" i="7" s="1"/>
  <c r="P6503" i="3"/>
  <c r="S3486" i="3"/>
  <c r="S3488" i="3"/>
  <c r="G457" i="7"/>
  <c r="I457" i="7" s="1"/>
  <c r="P2996" i="3"/>
  <c r="S2377" i="3"/>
  <c r="P2253" i="3"/>
  <c r="P3894" i="3"/>
  <c r="P3400" i="3"/>
  <c r="S280" i="3"/>
  <c r="P2497" i="3"/>
  <c r="P973" i="3"/>
  <c r="P978" i="3"/>
  <c r="P976" i="3"/>
  <c r="P974" i="3"/>
  <c r="G71" i="7"/>
  <c r="I71" i="7" s="1"/>
  <c r="P5524" i="3"/>
  <c r="E201" i="7"/>
  <c r="G201" i="7" s="1"/>
  <c r="I201" i="7" s="1"/>
  <c r="E648" i="7"/>
  <c r="G648" i="7" s="1"/>
  <c r="I648" i="7" s="1"/>
  <c r="H557" i="7"/>
  <c r="P4415" i="3"/>
  <c r="P4424" i="3"/>
  <c r="E659" i="7"/>
  <c r="P6030" i="3" s="1"/>
  <c r="E209" i="7"/>
  <c r="G172" i="7"/>
  <c r="P590" i="3"/>
  <c r="P587" i="3"/>
  <c r="H32" i="7"/>
  <c r="G32" i="7"/>
  <c r="I32" i="7" s="1"/>
  <c r="H698" i="7"/>
  <c r="G698" i="7"/>
  <c r="I698" i="7" s="1"/>
  <c r="G346" i="7"/>
  <c r="I346" i="7" s="1"/>
  <c r="H346" i="7"/>
  <c r="P1161" i="3"/>
  <c r="P1158" i="3"/>
  <c r="P2149" i="3"/>
  <c r="P2156" i="3"/>
  <c r="P3082" i="3"/>
  <c r="G465" i="7"/>
  <c r="I465" i="7" s="1"/>
  <c r="T3082" i="3" s="1"/>
  <c r="P2246" i="3"/>
  <c r="P3256" i="3"/>
  <c r="P3406" i="3"/>
  <c r="E937" i="7"/>
  <c r="G937" i="7" s="1"/>
  <c r="I937" i="7" s="1"/>
  <c r="P2205" i="3"/>
  <c r="P2627" i="3"/>
  <c r="P209" i="3"/>
  <c r="S1653" i="3"/>
  <c r="P1557" i="3"/>
  <c r="P6574" i="3"/>
  <c r="P2333" i="3"/>
  <c r="P3517" i="3"/>
  <c r="P5792" i="3"/>
  <c r="S2376" i="3"/>
  <c r="P3312" i="3"/>
  <c r="P5257" i="3"/>
  <c r="P5519" i="3"/>
  <c r="P704" i="3"/>
  <c r="P5113" i="3"/>
  <c r="P3253" i="3"/>
  <c r="P421" i="3"/>
  <c r="P3601" i="3"/>
  <c r="P2249" i="3"/>
  <c r="P3889" i="3"/>
  <c r="P3529" i="3"/>
  <c r="P3956" i="3"/>
  <c r="P3257" i="3"/>
  <c r="P1454" i="3"/>
  <c r="P2573" i="3"/>
  <c r="P2500" i="3"/>
  <c r="P1793" i="3"/>
  <c r="P628" i="3"/>
  <c r="P3409" i="3"/>
  <c r="P6339" i="3"/>
  <c r="P1396" i="3"/>
  <c r="P3038" i="3"/>
  <c r="P977" i="3"/>
  <c r="P3001" i="3"/>
  <c r="P171" i="3"/>
  <c r="H630" i="7"/>
  <c r="P2449" i="3"/>
  <c r="P2447" i="3"/>
  <c r="G738" i="7"/>
  <c r="I738" i="7" s="1"/>
  <c r="P6561" i="3"/>
  <c r="P6560" i="3"/>
  <c r="P6562" i="3"/>
  <c r="P1633" i="3"/>
  <c r="G235" i="7"/>
  <c r="I235" i="7" s="1"/>
  <c r="P5242" i="3"/>
  <c r="G930" i="7"/>
  <c r="I930" i="7" s="1"/>
  <c r="P1425" i="3"/>
  <c r="P1420" i="3"/>
  <c r="H543" i="7"/>
  <c r="P4186" i="3"/>
  <c r="P4189" i="3"/>
  <c r="P4182" i="3"/>
  <c r="P4185" i="3"/>
  <c r="P4181" i="3"/>
  <c r="P3372" i="3"/>
  <c r="P4137" i="3"/>
  <c r="P3375" i="3"/>
  <c r="G272" i="7"/>
  <c r="I272" i="7" s="1"/>
  <c r="P2201" i="3"/>
  <c r="P2630" i="3"/>
  <c r="P208" i="3"/>
  <c r="S1656" i="3"/>
  <c r="P1560" i="3"/>
  <c r="P3520" i="3"/>
  <c r="S2379" i="3"/>
  <c r="P3315" i="3"/>
  <c r="P5523" i="3"/>
  <c r="P705" i="3"/>
  <c r="P5106" i="3"/>
  <c r="P3600" i="3"/>
  <c r="P2252" i="3"/>
  <c r="P1879" i="3"/>
  <c r="P264" i="3"/>
  <c r="P3892" i="3"/>
  <c r="P3532" i="3"/>
  <c r="P3954" i="3"/>
  <c r="P1457" i="3"/>
  <c r="P2503" i="3"/>
  <c r="P625" i="3"/>
  <c r="P3411" i="3"/>
  <c r="P6326" i="3"/>
  <c r="P4750" i="3"/>
  <c r="P4037" i="3"/>
  <c r="P1384" i="3"/>
  <c r="G435" i="7"/>
  <c r="I435" i="7" s="1"/>
  <c r="G485" i="7"/>
  <c r="I485" i="7" s="1"/>
  <c r="P2806" i="3"/>
  <c r="P2807" i="3"/>
  <c r="G504" i="7"/>
  <c r="I504" i="7" s="1"/>
  <c r="P3573" i="3"/>
  <c r="P3571" i="3"/>
  <c r="P6576" i="3"/>
  <c r="H22" i="7"/>
  <c r="P3013" i="3"/>
  <c r="S1646" i="3"/>
  <c r="P1563" i="3"/>
  <c r="P3523" i="3"/>
  <c r="P3318" i="3"/>
  <c r="P5520" i="3"/>
  <c r="P707" i="3"/>
  <c r="P5109" i="3"/>
  <c r="P2255" i="3"/>
  <c r="P1882" i="3"/>
  <c r="P267" i="3"/>
  <c r="P3898" i="3"/>
  <c r="P3528" i="3"/>
  <c r="P1460" i="3"/>
  <c r="P2495" i="3"/>
  <c r="P47" i="3"/>
  <c r="P3399" i="3"/>
  <c r="P6329" i="3"/>
  <c r="P4753" i="3"/>
  <c r="P5822" i="3"/>
  <c r="P4032" i="3"/>
  <c r="P6502" i="3"/>
  <c r="P1395" i="3"/>
  <c r="H326" i="7"/>
  <c r="G326" i="7"/>
  <c r="I326" i="7" s="1"/>
  <c r="P909" i="3"/>
  <c r="P904" i="3"/>
  <c r="P919" i="3"/>
  <c r="P923" i="3"/>
  <c r="P912" i="3"/>
  <c r="P920" i="3"/>
  <c r="P907" i="3"/>
  <c r="P917" i="3"/>
  <c r="P910" i="3"/>
  <c r="H496" i="7"/>
  <c r="G496" i="7"/>
  <c r="I496" i="7" s="1"/>
  <c r="P3112" i="3"/>
  <c r="G47" i="7"/>
  <c r="I47" i="7" s="1"/>
  <c r="H47" i="7"/>
  <c r="P2204" i="3"/>
  <c r="P2207" i="3"/>
  <c r="S1655" i="3"/>
  <c r="P1553" i="3"/>
  <c r="P2326" i="3"/>
  <c r="P3526" i="3"/>
  <c r="P3311" i="3"/>
  <c r="P5525" i="3"/>
  <c r="P1056" i="3"/>
  <c r="P706" i="3"/>
  <c r="P5112" i="3"/>
  <c r="P5766" i="3"/>
  <c r="P471" i="3"/>
  <c r="P1878" i="3"/>
  <c r="P259" i="3"/>
  <c r="P3531" i="3"/>
  <c r="P1450" i="3"/>
  <c r="P6198" i="3"/>
  <c r="S34" i="3"/>
  <c r="P2498" i="3"/>
  <c r="P48" i="3"/>
  <c r="P4699" i="3"/>
  <c r="P6327" i="3"/>
  <c r="P4749" i="3"/>
  <c r="P5820" i="3"/>
  <c r="P4029" i="3"/>
  <c r="P6505" i="3"/>
  <c r="P538" i="3"/>
  <c r="P1274" i="3"/>
  <c r="P1276" i="3"/>
  <c r="P1273" i="3"/>
  <c r="G353" i="7"/>
  <c r="I353" i="7" s="1"/>
  <c r="T1271" i="3" s="1"/>
  <c r="P1272" i="3"/>
  <c r="G898" i="7"/>
  <c r="I898" i="7" s="1"/>
  <c r="P258" i="3"/>
  <c r="P256" i="3"/>
  <c r="P253" i="3"/>
  <c r="P254" i="3"/>
  <c r="G107" i="7"/>
  <c r="I107" i="7" s="1"/>
  <c r="P3295" i="3"/>
  <c r="P3294" i="3"/>
  <c r="P3296" i="3"/>
  <c r="H853" i="7"/>
  <c r="G853" i="7"/>
  <c r="I853" i="7" s="1"/>
  <c r="P4073" i="3"/>
  <c r="H490" i="7"/>
  <c r="P3407" i="3"/>
  <c r="P3408" i="3"/>
  <c r="P3404" i="3"/>
  <c r="P3405" i="3"/>
  <c r="P3402" i="3"/>
  <c r="P3401" i="3"/>
  <c r="E705" i="7"/>
  <c r="P6686" i="3" s="1"/>
  <c r="P5443" i="3"/>
  <c r="P3897" i="3"/>
  <c r="S1957" i="3"/>
  <c r="S1955" i="3"/>
  <c r="S1958" i="3"/>
  <c r="P1556" i="3"/>
  <c r="P2329" i="3"/>
  <c r="P3516" i="3"/>
  <c r="P3314" i="3"/>
  <c r="P6193" i="3"/>
  <c r="P5517" i="3"/>
  <c r="P1055" i="3"/>
  <c r="P5115" i="3"/>
  <c r="P5768" i="3"/>
  <c r="P4873" i="3"/>
  <c r="P472" i="3"/>
  <c r="P1881" i="3"/>
  <c r="P262" i="3"/>
  <c r="P3893" i="3"/>
  <c r="P5850" i="3"/>
  <c r="P1453" i="3"/>
  <c r="P6195" i="3"/>
  <c r="P5709" i="3"/>
  <c r="S33" i="3"/>
  <c r="P5783" i="3"/>
  <c r="P3410" i="3"/>
  <c r="P4034" i="3"/>
  <c r="P539" i="3"/>
  <c r="P1154" i="3"/>
  <c r="P159" i="3"/>
  <c r="G590" i="7"/>
  <c r="I590" i="7" s="1"/>
  <c r="H329" i="7"/>
  <c r="P942" i="3"/>
  <c r="P952" i="3"/>
  <c r="P5407" i="3"/>
  <c r="G611" i="7"/>
  <c r="I611" i="7" s="1"/>
  <c r="H373" i="7"/>
  <c r="G373" i="7"/>
  <c r="I373" i="7" s="1"/>
  <c r="P5539" i="3"/>
  <c r="G621" i="7"/>
  <c r="I621" i="7" s="1"/>
  <c r="G195" i="7"/>
  <c r="I195" i="7" s="1"/>
  <c r="H195" i="7"/>
  <c r="H927" i="7"/>
  <c r="G927" i="7"/>
  <c r="I927" i="7" s="1"/>
  <c r="P4688" i="3"/>
  <c r="P4698" i="3"/>
  <c r="P2330" i="3"/>
  <c r="G892" i="7"/>
  <c r="G78" i="7"/>
  <c r="I78" i="7" s="1"/>
  <c r="P1791" i="3"/>
  <c r="P1787" i="3"/>
  <c r="P1792" i="3"/>
  <c r="P1552" i="3"/>
  <c r="P1559" i="3"/>
  <c r="P2332" i="3"/>
  <c r="P3519" i="3"/>
  <c r="P3317" i="3"/>
  <c r="P5522" i="3"/>
  <c r="P1058" i="3"/>
  <c r="P5108" i="3"/>
  <c r="P5258" i="3"/>
  <c r="P3374" i="3"/>
  <c r="P5771" i="3"/>
  <c r="P4872" i="3"/>
  <c r="P473" i="3"/>
  <c r="P2248" i="3"/>
  <c r="P1880" i="3"/>
  <c r="P4709" i="3"/>
  <c r="P265" i="3"/>
  <c r="P3902" i="3"/>
  <c r="P5849" i="3"/>
  <c r="P1456" i="3"/>
  <c r="P6197" i="3"/>
  <c r="S32" i="3"/>
  <c r="P4760" i="3"/>
  <c r="P4191" i="3"/>
  <c r="P4036" i="3"/>
  <c r="P1160" i="3"/>
  <c r="P36" i="3"/>
  <c r="H391" i="7"/>
  <c r="S1881" i="3" s="1"/>
  <c r="P1799" i="3"/>
  <c r="P1798" i="3"/>
  <c r="P1052" i="3"/>
  <c r="P506" i="3"/>
  <c r="G229" i="7"/>
  <c r="I229" i="7" s="1"/>
  <c r="P505" i="3"/>
  <c r="G759" i="7"/>
  <c r="I759" i="7" s="1"/>
  <c r="P392" i="3"/>
  <c r="H759" i="7"/>
  <c r="H833" i="7"/>
  <c r="G833" i="7"/>
  <c r="I833" i="7" s="1"/>
  <c r="P5170" i="3"/>
  <c r="H924" i="7"/>
  <c r="S6830" i="3"/>
  <c r="S6831" i="3"/>
  <c r="G302" i="7"/>
  <c r="I302" i="7" s="1"/>
  <c r="P607" i="3"/>
  <c r="P604" i="3"/>
  <c r="P608" i="3"/>
  <c r="G244" i="7"/>
  <c r="I244" i="7" s="1"/>
  <c r="P1555" i="3"/>
  <c r="P1562" i="3"/>
  <c r="P6577" i="3"/>
  <c r="P3522" i="3"/>
  <c r="P5789" i="3"/>
  <c r="P1054" i="3"/>
  <c r="P5255" i="3"/>
  <c r="P3371" i="3"/>
  <c r="P5765" i="3"/>
  <c r="P4875" i="3"/>
  <c r="P2251" i="3"/>
  <c r="P3899" i="3"/>
  <c r="P1459" i="3"/>
  <c r="P2569" i="3"/>
  <c r="P6192" i="3"/>
  <c r="P1786" i="3"/>
  <c r="P2846" i="3"/>
  <c r="P4188" i="3"/>
  <c r="P4027" i="3"/>
  <c r="P610" i="3"/>
  <c r="P1153" i="3"/>
  <c r="R38" i="3"/>
  <c r="P38" i="3"/>
  <c r="G367" i="7"/>
  <c r="I367" i="7" s="1"/>
  <c r="S5065" i="3"/>
  <c r="S5066" i="3"/>
  <c r="S5069" i="3"/>
  <c r="S5060" i="3"/>
  <c r="P2799" i="3"/>
  <c r="P2802" i="3"/>
  <c r="P2801" i="3"/>
  <c r="P2800" i="3"/>
  <c r="P737" i="3"/>
  <c r="P740" i="3"/>
  <c r="P739" i="3"/>
  <c r="P738" i="3"/>
  <c r="E120" i="7"/>
  <c r="P5028" i="3"/>
  <c r="P1938" i="3"/>
  <c r="E29" i="7"/>
  <c r="E143" i="7"/>
  <c r="P6473" i="3" s="1"/>
  <c r="E671" i="7"/>
  <c r="E727" i="7"/>
  <c r="E882" i="7"/>
  <c r="G882" i="7" s="1"/>
  <c r="E452" i="7"/>
  <c r="E605" i="7"/>
  <c r="E658" i="7"/>
  <c r="G658" i="7" s="1"/>
  <c r="I658" i="7" s="1"/>
  <c r="E942" i="7"/>
  <c r="H942" i="7" s="1"/>
  <c r="E701" i="7"/>
  <c r="G701" i="7" s="1"/>
  <c r="I701" i="7" s="1"/>
  <c r="E240" i="7"/>
  <c r="H240" i="7" s="1"/>
  <c r="E782" i="7"/>
  <c r="E26" i="7"/>
  <c r="E13" i="7"/>
  <c r="E591" i="7"/>
  <c r="E620" i="7"/>
  <c r="P5537" i="3" s="1"/>
  <c r="E855" i="7"/>
  <c r="E668" i="7"/>
  <c r="E382" i="7"/>
  <c r="E3" i="7"/>
  <c r="P4341" i="3"/>
  <c r="P673" i="3"/>
  <c r="G306" i="7"/>
  <c r="I306" i="7" s="1"/>
  <c r="E183" i="7"/>
  <c r="G183" i="7" s="1"/>
  <c r="E94" i="7"/>
  <c r="E31" i="7"/>
  <c r="H31" i="7" s="1"/>
  <c r="E749" i="7"/>
  <c r="G749" i="7" s="1"/>
  <c r="I749" i="7" s="1"/>
  <c r="E608" i="7"/>
  <c r="E654" i="7"/>
  <c r="G654" i="7" s="1"/>
  <c r="I654" i="7" s="1"/>
  <c r="E700" i="7"/>
  <c r="E899" i="7"/>
  <c r="E389" i="7"/>
  <c r="G389" i="7" s="1"/>
  <c r="E494" i="7"/>
  <c r="E747" i="7"/>
  <c r="E152" i="7"/>
  <c r="P5027" i="3"/>
  <c r="P4340" i="3"/>
  <c r="P674" i="3"/>
  <c r="E379" i="7"/>
  <c r="E218" i="7"/>
  <c r="G218" i="7" s="1"/>
  <c r="I218" i="7" s="1"/>
  <c r="E758" i="7"/>
  <c r="P3668" i="3" s="1"/>
  <c r="E537" i="7"/>
  <c r="E16" i="7"/>
  <c r="P4157" i="3" s="1"/>
  <c r="E722" i="7"/>
  <c r="P7007" i="3" s="1"/>
  <c r="E205" i="7"/>
  <c r="E704" i="7"/>
  <c r="E857" i="7"/>
  <c r="E673" i="7"/>
  <c r="E709" i="7"/>
  <c r="E805" i="7"/>
  <c r="G805" i="7" s="1"/>
  <c r="I805" i="7" s="1"/>
  <c r="E384" i="7"/>
  <c r="E246" i="7"/>
  <c r="P5360" i="3" s="1"/>
  <c r="E660" i="7"/>
  <c r="E663" i="7"/>
  <c r="G663" i="7" s="1"/>
  <c r="I663" i="7" s="1"/>
  <c r="E46" i="7"/>
  <c r="E199" i="7"/>
  <c r="H199" i="7" s="1"/>
  <c r="E694" i="7"/>
  <c r="G694" i="7" s="1"/>
  <c r="I694" i="7" s="1"/>
  <c r="E466" i="7"/>
  <c r="P3087" i="3" s="1"/>
  <c r="E765" i="7"/>
  <c r="E478" i="7"/>
  <c r="H478" i="7" s="1"/>
  <c r="E795" i="7"/>
  <c r="E685" i="7"/>
  <c r="H685" i="7" s="1"/>
  <c r="E59" i="7"/>
  <c r="E615" i="7"/>
  <c r="P5449" i="3" s="1"/>
  <c r="E402" i="7"/>
  <c r="G402" i="7" s="1"/>
  <c r="I402" i="7" s="1"/>
  <c r="E766" i="7"/>
  <c r="E710" i="7"/>
  <c r="H710" i="7" s="1"/>
  <c r="E819" i="7"/>
  <c r="G819" i="7" s="1"/>
  <c r="I819" i="7" s="1"/>
  <c r="E821" i="7"/>
  <c r="S5544" i="3"/>
  <c r="P4342" i="3"/>
  <c r="H911" i="7"/>
  <c r="P1521" i="3"/>
  <c r="P1516" i="3"/>
  <c r="P1523" i="3"/>
  <c r="P1518" i="3"/>
  <c r="P1515" i="3"/>
  <c r="P1522" i="3"/>
  <c r="P1519" i="3"/>
  <c r="P1520" i="3"/>
  <c r="P1517" i="3"/>
  <c r="P1524" i="3"/>
  <c r="G205" i="7"/>
  <c r="I205" i="7" s="1"/>
  <c r="P3779" i="3"/>
  <c r="P6660" i="3"/>
  <c r="P6659" i="3"/>
  <c r="P6652" i="3"/>
  <c r="P6656" i="3"/>
  <c r="P6654" i="3"/>
  <c r="P3728" i="3"/>
  <c r="P1142" i="3"/>
  <c r="P3551" i="3"/>
  <c r="P554" i="3"/>
  <c r="P3228" i="3"/>
  <c r="P2150" i="3"/>
  <c r="P3105" i="3"/>
  <c r="P4255" i="3"/>
  <c r="P4251" i="3"/>
  <c r="P4249" i="3"/>
  <c r="P4258" i="3"/>
  <c r="P4254" i="3"/>
  <c r="P4259" i="3"/>
  <c r="P4257" i="3"/>
  <c r="H280" i="7"/>
  <c r="S307" i="3" s="1"/>
  <c r="P306" i="3"/>
  <c r="P3232" i="3"/>
  <c r="P2594" i="3"/>
  <c r="S7130" i="3"/>
  <c r="S7129" i="3"/>
  <c r="H155" i="7"/>
  <c r="P3874" i="3"/>
  <c r="G263" i="7"/>
  <c r="I263" i="7" s="1"/>
  <c r="P109" i="3"/>
  <c r="G961" i="7"/>
  <c r="I961" i="7" s="1"/>
  <c r="P4000" i="3"/>
  <c r="P3999" i="3"/>
  <c r="P3998" i="3"/>
  <c r="P3997" i="3"/>
  <c r="P3996" i="3"/>
  <c r="P3991" i="3"/>
  <c r="G14" i="7"/>
  <c r="I14" i="7" s="1"/>
  <c r="P4963" i="3"/>
  <c r="P4965" i="3"/>
  <c r="P4964" i="3"/>
  <c r="P4962" i="3"/>
  <c r="P4966" i="3"/>
  <c r="H950" i="7"/>
  <c r="P653" i="3"/>
  <c r="P658" i="3"/>
  <c r="P646" i="3"/>
  <c r="P656" i="3"/>
  <c r="P654" i="3"/>
  <c r="P657" i="3"/>
  <c r="G572" i="7"/>
  <c r="I572" i="7" s="1"/>
  <c r="P4695" i="3"/>
  <c r="H572" i="7"/>
  <c r="P4696" i="3"/>
  <c r="P4692" i="3"/>
  <c r="P4693" i="3"/>
  <c r="P4689" i="3"/>
  <c r="P4697" i="3"/>
  <c r="P4694" i="3"/>
  <c r="P4691" i="3"/>
  <c r="S5552" i="3"/>
  <c r="S5551" i="3"/>
  <c r="S5553" i="3"/>
  <c r="S5550" i="3"/>
  <c r="P447" i="3"/>
  <c r="G292" i="7"/>
  <c r="I292" i="7" s="1"/>
  <c r="G447" i="7"/>
  <c r="I447" i="7" s="1"/>
  <c r="P2817" i="3"/>
  <c r="P2814" i="3"/>
  <c r="P2816" i="3"/>
  <c r="P2815" i="3"/>
  <c r="P602" i="3"/>
  <c r="G159" i="7"/>
  <c r="I159" i="7" s="1"/>
  <c r="P601" i="3"/>
  <c r="P3717" i="3"/>
  <c r="P3602" i="3"/>
  <c r="P1135" i="3"/>
  <c r="P3550" i="3"/>
  <c r="P2595" i="3"/>
  <c r="P4641" i="3"/>
  <c r="P4644" i="3"/>
  <c r="P4646" i="3"/>
  <c r="S1347" i="3"/>
  <c r="S1345" i="3"/>
  <c r="S1343" i="3"/>
  <c r="S1341" i="3"/>
  <c r="S1339" i="3"/>
  <c r="S1350" i="3"/>
  <c r="S1346" i="3"/>
  <c r="S1344" i="3"/>
  <c r="G278" i="7"/>
  <c r="R281" i="3" s="1"/>
  <c r="P284" i="3"/>
  <c r="P281" i="3"/>
  <c r="P282" i="3"/>
  <c r="S4736" i="3"/>
  <c r="S4737" i="3"/>
  <c r="S4738" i="3"/>
  <c r="G45" i="7"/>
  <c r="P4902" i="3"/>
  <c r="P4899" i="3"/>
  <c r="P4903" i="3"/>
  <c r="P4900" i="3"/>
  <c r="P4904" i="3"/>
  <c r="P4901" i="3"/>
  <c r="P4898" i="3"/>
  <c r="G785" i="7"/>
  <c r="I785" i="7" s="1"/>
  <c r="P3816" i="3"/>
  <c r="P3815" i="3"/>
  <c r="P3814" i="3"/>
  <c r="G156" i="7"/>
  <c r="I156" i="7" s="1"/>
  <c r="P2963" i="3"/>
  <c r="P2962" i="3"/>
  <c r="P2961" i="3"/>
  <c r="G562" i="7"/>
  <c r="I562" i="7" s="1"/>
  <c r="P4474" i="3"/>
  <c r="P2154" i="3"/>
  <c r="P2157" i="3"/>
  <c r="P2158" i="3"/>
  <c r="P2152" i="3"/>
  <c r="H122" i="7"/>
  <c r="G122" i="7"/>
  <c r="I122" i="7" s="1"/>
  <c r="P2727" i="3"/>
  <c r="P2728" i="3"/>
  <c r="P2731" i="3"/>
  <c r="P2724" i="3"/>
  <c r="P2730" i="3"/>
  <c r="H419" i="7"/>
  <c r="G419" i="7"/>
  <c r="I419" i="7" s="1"/>
  <c r="P3029" i="3"/>
  <c r="P3025" i="3"/>
  <c r="P3027" i="3"/>
  <c r="P3024" i="3"/>
  <c r="H29" i="7"/>
  <c r="G29" i="7"/>
  <c r="G938" i="7"/>
  <c r="I938" i="7" s="1"/>
  <c r="P2299" i="3"/>
  <c r="P2301" i="3"/>
  <c r="H671" i="7"/>
  <c r="P6212" i="3"/>
  <c r="P6206" i="3"/>
  <c r="P6209" i="3"/>
  <c r="P6207" i="3"/>
  <c r="P6204" i="3"/>
  <c r="P6203" i="3"/>
  <c r="P6201" i="3"/>
  <c r="P6210" i="3"/>
  <c r="P6200" i="3"/>
  <c r="S6875" i="3"/>
  <c r="S6872" i="3"/>
  <c r="S6870" i="3"/>
  <c r="S6871" i="3"/>
  <c r="G782" i="7"/>
  <c r="I782" i="7" s="1"/>
  <c r="P1502" i="3"/>
  <c r="H26" i="7"/>
  <c r="P1923" i="3"/>
  <c r="P1921" i="3"/>
  <c r="G26" i="7"/>
  <c r="I26" i="7" s="1"/>
  <c r="P1919" i="3"/>
  <c r="H13" i="7"/>
  <c r="P2788" i="3"/>
  <c r="P2782" i="3"/>
  <c r="P2779" i="3"/>
  <c r="P2786" i="3"/>
  <c r="P2776" i="3"/>
  <c r="P2783" i="3"/>
  <c r="P2780" i="3"/>
  <c r="P5531" i="3"/>
  <c r="G855" i="7"/>
  <c r="I855" i="7" s="1"/>
  <c r="P5284" i="3"/>
  <c r="H668" i="7"/>
  <c r="P6162" i="3"/>
  <c r="P6169" i="3"/>
  <c r="P6160" i="3"/>
  <c r="P6170" i="3"/>
  <c r="P6164" i="3"/>
  <c r="P6158" i="3"/>
  <c r="P6163" i="3"/>
  <c r="P6171" i="3"/>
  <c r="P6167" i="3"/>
  <c r="P5587" i="3"/>
  <c r="P5590" i="3"/>
  <c r="P2835" i="3"/>
  <c r="P2838" i="3"/>
  <c r="P2829" i="3"/>
  <c r="P2837" i="3"/>
  <c r="G768" i="7"/>
  <c r="P4202" i="3"/>
  <c r="P4196" i="3"/>
  <c r="P4200" i="3"/>
  <c r="P2759" i="3"/>
  <c r="P2756" i="3"/>
  <c r="G444" i="7"/>
  <c r="I444" i="7" s="1"/>
  <c r="P2754" i="3"/>
  <c r="P2757" i="3"/>
  <c r="P2753" i="3"/>
  <c r="P2758" i="3"/>
  <c r="G307" i="7"/>
  <c r="I307" i="7" s="1"/>
  <c r="P699" i="3"/>
  <c r="P701" i="3"/>
  <c r="P696" i="3"/>
  <c r="P698" i="3"/>
  <c r="P689" i="3"/>
  <c r="H689" i="7"/>
  <c r="P6488" i="3"/>
  <c r="P6490" i="3"/>
  <c r="G689" i="7"/>
  <c r="I689" i="7" s="1"/>
  <c r="P6489" i="3"/>
  <c r="G124" i="7"/>
  <c r="I124" i="7" s="1"/>
  <c r="H124" i="7"/>
  <c r="H700" i="7"/>
  <c r="P6596" i="3"/>
  <c r="P6594" i="3"/>
  <c r="P6593" i="3"/>
  <c r="P6604" i="3"/>
  <c r="P6603" i="3"/>
  <c r="E137" i="7"/>
  <c r="G137" i="7" s="1"/>
  <c r="E921" i="7"/>
  <c r="G921" i="7" s="1"/>
  <c r="I921" i="7" s="1"/>
  <c r="H747" i="7"/>
  <c r="P1209" i="3"/>
  <c r="P1199" i="3"/>
  <c r="P1204" i="3"/>
  <c r="P1194" i="3"/>
  <c r="P1213" i="3"/>
  <c r="P1202" i="3"/>
  <c r="P1201" i="3"/>
  <c r="P1212" i="3"/>
  <c r="P1208" i="3"/>
  <c r="P1207" i="3"/>
  <c r="P1196" i="3"/>
  <c r="P1197" i="3"/>
  <c r="P1203" i="3"/>
  <c r="P1200" i="3"/>
  <c r="H342" i="7"/>
  <c r="P1121" i="3"/>
  <c r="P1119" i="3"/>
  <c r="H628" i="7"/>
  <c r="P5681" i="3"/>
  <c r="P5678" i="3"/>
  <c r="P5682" i="3"/>
  <c r="P4366" i="3"/>
  <c r="P989" i="3"/>
  <c r="P3716" i="3"/>
  <c r="P3724" i="3"/>
  <c r="P3604" i="3"/>
  <c r="P1137" i="3"/>
  <c r="P1144" i="3"/>
  <c r="P691" i="3"/>
  <c r="S5067" i="3"/>
  <c r="S5063" i="3"/>
  <c r="S5062" i="3"/>
  <c r="S5064" i="3"/>
  <c r="S5059" i="3"/>
  <c r="S5061" i="3"/>
  <c r="S5058" i="3"/>
  <c r="S5068" i="3"/>
  <c r="G287" i="7"/>
  <c r="I287" i="7" s="1"/>
  <c r="P412" i="3"/>
  <c r="P409" i="3"/>
  <c r="S3303" i="3"/>
  <c r="S3299" i="3"/>
  <c r="G754" i="7"/>
  <c r="I754" i="7" s="1"/>
  <c r="P1811" i="3"/>
  <c r="P4377" i="3"/>
  <c r="P4375" i="3"/>
  <c r="P4373" i="3"/>
  <c r="G555" i="7"/>
  <c r="G758" i="7"/>
  <c r="I758" i="7" s="1"/>
  <c r="P3667" i="3"/>
  <c r="G16" i="7"/>
  <c r="H871" i="7"/>
  <c r="P3560" i="3"/>
  <c r="P3554" i="3"/>
  <c r="P3558" i="3"/>
  <c r="P3555" i="3"/>
  <c r="H115" i="7"/>
  <c r="P2875" i="3"/>
  <c r="P2870" i="3"/>
  <c r="P2874" i="3"/>
  <c r="P2869" i="3"/>
  <c r="P2873" i="3"/>
  <c r="P2868" i="3"/>
  <c r="P2872" i="3"/>
  <c r="P2871" i="3"/>
  <c r="H266" i="7"/>
  <c r="P142" i="3"/>
  <c r="H857" i="7"/>
  <c r="P3497" i="3"/>
  <c r="P3491" i="3"/>
  <c r="E755" i="7"/>
  <c r="G384" i="7"/>
  <c r="I384" i="7" s="1"/>
  <c r="P1761" i="3"/>
  <c r="G397" i="7"/>
  <c r="I397" i="7" s="1"/>
  <c r="P2006" i="3"/>
  <c r="P2007" i="3"/>
  <c r="P2008" i="3"/>
  <c r="G697" i="7"/>
  <c r="I697" i="7" s="1"/>
  <c r="P6569" i="3"/>
  <c r="P5974" i="3"/>
  <c r="P5973" i="3"/>
  <c r="H46" i="7"/>
  <c r="P5981" i="3"/>
  <c r="P5979" i="3"/>
  <c r="G370" i="7"/>
  <c r="I370" i="7" s="1"/>
  <c r="P1480" i="3"/>
  <c r="P1479" i="3"/>
  <c r="G765" i="7"/>
  <c r="I765" i="7" s="1"/>
  <c r="P4522" i="3"/>
  <c r="P4523" i="3"/>
  <c r="P4527" i="3"/>
  <c r="P4524" i="3"/>
  <c r="P4521" i="3"/>
  <c r="P5932" i="3"/>
  <c r="P5933" i="3"/>
  <c r="H795" i="7"/>
  <c r="P6116" i="3"/>
  <c r="E164" i="7"/>
  <c r="G164" i="7" s="1"/>
  <c r="I164" i="7" s="1"/>
  <c r="P3537" i="3"/>
  <c r="P3535" i="3"/>
  <c r="P5456" i="3"/>
  <c r="P5459" i="3"/>
  <c r="P5457" i="3"/>
  <c r="G666" i="7"/>
  <c r="I666" i="7" s="1"/>
  <c r="P6144" i="3"/>
  <c r="P6147" i="3"/>
  <c r="P6150" i="3"/>
  <c r="P6152" i="3"/>
  <c r="G170" i="7"/>
  <c r="I170" i="7" s="1"/>
  <c r="P4612" i="3"/>
  <c r="P4610" i="3"/>
  <c r="P4608" i="3"/>
  <c r="P4613" i="3"/>
  <c r="P4609" i="3"/>
  <c r="P4611" i="3"/>
  <c r="P4365" i="3"/>
  <c r="P995" i="3"/>
  <c r="P3722" i="3"/>
  <c r="P3730" i="3"/>
  <c r="P3603" i="3"/>
  <c r="P6620" i="3"/>
  <c r="P1143" i="3"/>
  <c r="P697" i="3"/>
  <c r="P3494" i="3"/>
  <c r="P2824" i="3"/>
  <c r="G636" i="7"/>
  <c r="P5800" i="3"/>
  <c r="P5801" i="3"/>
  <c r="P2545" i="3"/>
  <c r="G433" i="7"/>
  <c r="I433" i="7" s="1"/>
  <c r="P2541" i="3"/>
  <c r="G227" i="7"/>
  <c r="I227" i="7" s="1"/>
  <c r="P4211" i="3"/>
  <c r="P4205" i="3"/>
  <c r="P4214" i="3"/>
  <c r="P4212" i="3"/>
  <c r="P4209" i="3"/>
  <c r="P4206" i="3"/>
  <c r="G104" i="7"/>
  <c r="P3781" i="3"/>
  <c r="H459" i="7"/>
  <c r="P3007" i="3"/>
  <c r="P3010" i="3"/>
  <c r="P3006" i="3"/>
  <c r="P3002" i="3"/>
  <c r="P3008" i="3"/>
  <c r="P3004" i="3"/>
  <c r="P3011" i="3"/>
  <c r="S3143" i="3"/>
  <c r="S3142" i="3"/>
  <c r="P982" i="3"/>
  <c r="P3715" i="3"/>
  <c r="P1146" i="3"/>
  <c r="P700" i="3"/>
  <c r="P3492" i="3"/>
  <c r="P3230" i="3"/>
  <c r="P2833" i="3"/>
  <c r="P3003" i="3"/>
  <c r="P5229" i="3"/>
  <c r="P5232" i="3"/>
  <c r="P5234" i="3"/>
  <c r="G239" i="7"/>
  <c r="I239" i="7" s="1"/>
  <c r="P5657" i="3"/>
  <c r="P5652" i="3"/>
  <c r="P5654" i="3"/>
  <c r="P5655" i="3"/>
  <c r="G420" i="7"/>
  <c r="I420" i="7" s="1"/>
  <c r="P2341" i="3"/>
  <c r="G533" i="7"/>
  <c r="I533" i="7" s="1"/>
  <c r="P3973" i="3"/>
  <c r="P3975" i="3"/>
  <c r="P3983" i="3"/>
  <c r="P3974" i="3"/>
  <c r="P1952" i="3"/>
  <c r="P1950" i="3"/>
  <c r="H638" i="7"/>
  <c r="P5810" i="3"/>
  <c r="P5808" i="3"/>
  <c r="S2816" i="3"/>
  <c r="S2814" i="3"/>
  <c r="P981" i="3"/>
  <c r="P985" i="3"/>
  <c r="P3718" i="3"/>
  <c r="P1133" i="3"/>
  <c r="P703" i="3"/>
  <c r="P6065" i="3"/>
  <c r="P2832" i="3"/>
  <c r="P3028" i="3"/>
  <c r="P3009" i="3"/>
  <c r="G747" i="7"/>
  <c r="I747" i="7" s="1"/>
  <c r="G393" i="7"/>
  <c r="I393" i="7" s="1"/>
  <c r="P1933" i="3"/>
  <c r="P1931" i="3"/>
  <c r="P1935" i="3"/>
  <c r="P1610" i="3"/>
  <c r="P1611" i="3"/>
  <c r="G315" i="7"/>
  <c r="I315" i="7" s="1"/>
  <c r="P741" i="3"/>
  <c r="P3484" i="3"/>
  <c r="P3485" i="3"/>
  <c r="G497" i="7"/>
  <c r="I497" i="7" s="1"/>
  <c r="G480" i="7"/>
  <c r="I480" i="7" s="1"/>
  <c r="P3231" i="3"/>
  <c r="P3222" i="3"/>
  <c r="P3224" i="3"/>
  <c r="P3226" i="3"/>
  <c r="P3227" i="3"/>
  <c r="P3218" i="3"/>
  <c r="P3220" i="3"/>
  <c r="P3216" i="3"/>
  <c r="P3219" i="3"/>
  <c r="P3229" i="3"/>
  <c r="P3225" i="3"/>
  <c r="P984" i="3"/>
  <c r="P988" i="3"/>
  <c r="P3721" i="3"/>
  <c r="P1136" i="3"/>
  <c r="P3217" i="3"/>
  <c r="P6063" i="3"/>
  <c r="P3026" i="3"/>
  <c r="S1165" i="3"/>
  <c r="G890" i="7"/>
  <c r="I890" i="7" s="1"/>
  <c r="G459" i="7"/>
  <c r="I459" i="7" s="1"/>
  <c r="G925" i="7"/>
  <c r="I925" i="7" s="1"/>
  <c r="S734" i="3"/>
  <c r="S733" i="3"/>
  <c r="P6289" i="3"/>
  <c r="P6290" i="3"/>
  <c r="P6288" i="3"/>
  <c r="S1854" i="3"/>
  <c r="S1855" i="3"/>
  <c r="P750" i="3"/>
  <c r="P745" i="3"/>
  <c r="P3274" i="3"/>
  <c r="G35" i="7"/>
  <c r="I35" i="7" s="1"/>
  <c r="G838" i="7"/>
  <c r="I838" i="7" s="1"/>
  <c r="P5137" i="3"/>
  <c r="P1489" i="3"/>
  <c r="P1491" i="3"/>
  <c r="P1493" i="3"/>
  <c r="P1495" i="3"/>
  <c r="P1490" i="3"/>
  <c r="P1497" i="3"/>
  <c r="P1492" i="3"/>
  <c r="P1494" i="3"/>
  <c r="G165" i="7"/>
  <c r="I165" i="7" s="1"/>
  <c r="P6221" i="3"/>
  <c r="S2003" i="3"/>
  <c r="S2002" i="3"/>
  <c r="S1997" i="3"/>
  <c r="S2001" i="3"/>
  <c r="S2000" i="3"/>
  <c r="S1998" i="3"/>
  <c r="S1999" i="3"/>
  <c r="P5328" i="3"/>
  <c r="P5327" i="3"/>
  <c r="P987" i="3"/>
  <c r="P991" i="3"/>
  <c r="P3726" i="3"/>
  <c r="P1139" i="3"/>
  <c r="P3221" i="3"/>
  <c r="P3705" i="3"/>
  <c r="P2755" i="3"/>
  <c r="P3030" i="3"/>
  <c r="S3144" i="3"/>
  <c r="P1776" i="3"/>
  <c r="G945" i="7"/>
  <c r="I945" i="7" s="1"/>
  <c r="P2375" i="3"/>
  <c r="P2380" i="3"/>
  <c r="P2378" i="3"/>
  <c r="P2377" i="3"/>
  <c r="P2379" i="3"/>
  <c r="P6684" i="3"/>
  <c r="H705" i="7"/>
  <c r="P6676" i="3"/>
  <c r="P6678" i="3"/>
  <c r="G659" i="7"/>
  <c r="I659" i="7" s="1"/>
  <c r="P6037" i="3"/>
  <c r="S2802" i="3"/>
  <c r="S2799" i="3"/>
  <c r="S2801" i="3"/>
  <c r="S2798" i="3"/>
  <c r="P3061" i="3"/>
  <c r="G462" i="7"/>
  <c r="I462" i="7" s="1"/>
  <c r="P3057" i="3"/>
  <c r="P3058" i="3"/>
  <c r="P755" i="3"/>
  <c r="P753" i="3"/>
  <c r="P751" i="3"/>
  <c r="P754" i="3"/>
  <c r="G918" i="7"/>
  <c r="I918" i="7" s="1"/>
  <c r="P1727" i="3"/>
  <c r="P1724" i="3"/>
  <c r="P1728" i="3"/>
  <c r="P1725" i="3"/>
  <c r="P1722" i="3"/>
  <c r="H271" i="7"/>
  <c r="G271" i="7"/>
  <c r="I271" i="7" s="1"/>
  <c r="P192" i="3"/>
  <c r="P189" i="3"/>
  <c r="P190" i="3"/>
  <c r="P191" i="3"/>
  <c r="G840" i="7"/>
  <c r="P819" i="3"/>
  <c r="S2703" i="3"/>
  <c r="S2700" i="3"/>
  <c r="S2701" i="3"/>
  <c r="S2702" i="3"/>
  <c r="E675" i="7"/>
  <c r="E848" i="7"/>
  <c r="E539" i="7"/>
  <c r="G21" i="7"/>
  <c r="I21" i="7" s="1"/>
  <c r="P2732" i="3"/>
  <c r="P6321" i="3"/>
  <c r="P3208" i="3"/>
  <c r="P1124" i="3"/>
  <c r="P6341" i="3"/>
  <c r="P6323" i="3"/>
  <c r="E356" i="7"/>
  <c r="P1130" i="3"/>
  <c r="P6333" i="3"/>
  <c r="E260" i="7"/>
  <c r="P1125" i="3"/>
  <c r="P6335" i="3"/>
  <c r="E55" i="7"/>
  <c r="P1131" i="3"/>
  <c r="P6324" i="3"/>
  <c r="P6988" i="3"/>
  <c r="E194" i="7"/>
  <c r="E431" i="7"/>
  <c r="P1127" i="3"/>
  <c r="P6330" i="3"/>
  <c r="P4421" i="3"/>
  <c r="P6334" i="3"/>
  <c r="E144" i="7"/>
  <c r="E558" i="7"/>
  <c r="S187" i="3"/>
  <c r="P6476" i="3"/>
  <c r="P6332" i="3"/>
  <c r="P4422" i="3"/>
  <c r="E726" i="7"/>
  <c r="E347" i="7"/>
  <c r="P6338" i="3"/>
  <c r="P4416" i="3"/>
  <c r="E173" i="7"/>
  <c r="E256" i="7"/>
  <c r="P1123" i="3"/>
  <c r="P6320" i="3"/>
  <c r="P4420" i="3"/>
  <c r="G557" i="7"/>
  <c r="I557" i="7" s="1"/>
  <c r="G831" i="7"/>
  <c r="I831" i="7" s="1"/>
  <c r="H100" i="7"/>
  <c r="H663" i="7"/>
  <c r="S6122" i="3" s="1"/>
  <c r="G342" i="7"/>
  <c r="I342" i="7" s="1"/>
  <c r="G293" i="7"/>
  <c r="I293" i="7" s="1"/>
  <c r="H304" i="7"/>
  <c r="S642" i="3" s="1"/>
  <c r="H749" i="7"/>
  <c r="H530" i="7"/>
  <c r="G438" i="7"/>
  <c r="I438" i="7" s="1"/>
  <c r="G936" i="7"/>
  <c r="I936" i="7" s="1"/>
  <c r="H206" i="7"/>
  <c r="G90" i="7"/>
  <c r="I90" i="7" s="1"/>
  <c r="G368" i="7"/>
  <c r="I368" i="7" s="1"/>
  <c r="G536" i="7"/>
  <c r="I536" i="7" s="1"/>
  <c r="H551" i="7"/>
  <c r="H397" i="7"/>
  <c r="G700" i="7"/>
  <c r="I700" i="7" s="1"/>
  <c r="H613" i="7"/>
  <c r="H460" i="7"/>
  <c r="G166" i="7"/>
  <c r="H743" i="7"/>
  <c r="H140" i="7"/>
  <c r="H925" i="7"/>
  <c r="S6064" i="3" s="1"/>
  <c r="H310" i="7"/>
  <c r="H618" i="7"/>
  <c r="S5502" i="3" s="1"/>
  <c r="H482" i="7"/>
  <c r="H223" i="7"/>
  <c r="H519" i="7"/>
  <c r="H858" i="7"/>
  <c r="H631" i="7"/>
  <c r="H566" i="7"/>
  <c r="H867" i="7"/>
  <c r="H654" i="7"/>
  <c r="S5956" i="3" s="1"/>
  <c r="H128" i="7"/>
  <c r="H408" i="7"/>
  <c r="H439" i="7"/>
  <c r="H360" i="7"/>
  <c r="H832" i="7"/>
  <c r="H147" i="7"/>
  <c r="S1737" i="3" s="1"/>
  <c r="G563" i="7"/>
  <c r="I563" i="7" s="1"/>
  <c r="G949" i="7"/>
  <c r="I949" i="7" s="1"/>
  <c r="G463" i="7"/>
  <c r="I463" i="7" s="1"/>
  <c r="G917" i="7"/>
  <c r="I917" i="7" s="1"/>
  <c r="G115" i="7"/>
  <c r="I115" i="7" s="1"/>
  <c r="G220" i="7"/>
  <c r="I220" i="7" s="1"/>
  <c r="G576" i="7"/>
  <c r="I576" i="7" s="1"/>
  <c r="H385" i="7"/>
  <c r="H10" i="7"/>
  <c r="H14" i="7"/>
  <c r="H8" i="7"/>
  <c r="S1109" i="3" s="1"/>
  <c r="H546" i="7"/>
  <c r="G138" i="7"/>
  <c r="H167" i="7"/>
  <c r="H865" i="7"/>
  <c r="H617" i="7"/>
  <c r="H351" i="7"/>
  <c r="H928" i="7"/>
  <c r="H5" i="7"/>
  <c r="H653" i="7"/>
  <c r="H650" i="7"/>
  <c r="H658" i="7"/>
  <c r="H553" i="7"/>
  <c r="H856" i="7"/>
  <c r="H725" i="7"/>
  <c r="H586" i="7"/>
  <c r="H947" i="7"/>
  <c r="H487" i="7"/>
  <c r="H934" i="7"/>
  <c r="H503" i="7"/>
  <c r="H413" i="7"/>
  <c r="H533" i="7"/>
  <c r="H131" i="7"/>
  <c r="H915" i="7"/>
  <c r="H891" i="7"/>
  <c r="H547" i="7"/>
  <c r="S4250" i="3" s="1"/>
  <c r="H402" i="7"/>
  <c r="H805" i="7"/>
  <c r="H600" i="7"/>
  <c r="H535" i="7"/>
  <c r="H676" i="7"/>
  <c r="H772" i="7"/>
  <c r="H172" i="7"/>
  <c r="S588" i="3" s="1"/>
  <c r="H534" i="7"/>
  <c r="G258" i="7"/>
  <c r="I258" i="7" s="1"/>
  <c r="H944" i="7"/>
  <c r="H764" i="7"/>
  <c r="H450" i="7"/>
  <c r="S2878" i="3" s="1"/>
  <c r="H561" i="7"/>
  <c r="S4454" i="3" s="1"/>
  <c r="G197" i="7"/>
  <c r="I197" i="7" s="1"/>
  <c r="H838" i="7"/>
  <c r="S5137" i="3" s="1"/>
  <c r="G788" i="7"/>
  <c r="I788" i="7" s="1"/>
  <c r="G501" i="7"/>
  <c r="I501" i="7" s="1"/>
  <c r="H844" i="7"/>
  <c r="S3365" i="3" s="1"/>
  <c r="G61" i="7"/>
  <c r="I61" i="7" s="1"/>
  <c r="G544" i="7"/>
  <c r="I544" i="7" s="1"/>
  <c r="H912" i="7"/>
  <c r="H952" i="7"/>
  <c r="H556" i="7"/>
  <c r="S4388" i="3" s="1"/>
  <c r="H932" i="7"/>
  <c r="H442" i="7"/>
  <c r="H230" i="7"/>
  <c r="H107" i="7"/>
  <c r="H411" i="7"/>
  <c r="H113" i="7"/>
  <c r="H695" i="7"/>
  <c r="H859" i="7"/>
  <c r="H549" i="7"/>
  <c r="H41" i="7"/>
  <c r="H20" i="7"/>
  <c r="S1713" i="3" s="1"/>
  <c r="H364" i="7"/>
  <c r="H903" i="7"/>
  <c r="G913" i="7"/>
  <c r="I913" i="7" s="1"/>
  <c r="H922" i="7"/>
  <c r="H170" i="7"/>
  <c r="S4610" i="3" s="1"/>
  <c r="G929" i="7"/>
  <c r="I929" i="7" s="1"/>
  <c r="G787" i="7"/>
  <c r="I787" i="7" s="1"/>
  <c r="H696" i="7"/>
  <c r="H690" i="7"/>
  <c r="H642" i="7"/>
  <c r="S5859" i="3" s="1"/>
  <c r="G222" i="7"/>
  <c r="I222" i="7" s="1"/>
  <c r="H640" i="7"/>
  <c r="S5839" i="3" s="1"/>
  <c r="G941" i="7"/>
  <c r="H879" i="7"/>
  <c r="H97" i="7"/>
  <c r="H554" i="7"/>
  <c r="H189" i="7"/>
  <c r="H37" i="7"/>
  <c r="H746" i="7"/>
  <c r="H232" i="7"/>
  <c r="H502" i="7"/>
  <c r="H659" i="7"/>
  <c r="H780" i="7"/>
  <c r="H758" i="7"/>
  <c r="H782" i="7"/>
  <c r="H860" i="7"/>
  <c r="H694" i="7"/>
  <c r="G847" i="7"/>
  <c r="I847" i="7" s="1"/>
  <c r="H300" i="7"/>
  <c r="G399" i="7"/>
  <c r="I399" i="7" s="1"/>
  <c r="H632" i="7"/>
  <c r="S5740" i="3" s="1"/>
  <c r="H208" i="7"/>
  <c r="S5421" i="3" s="1"/>
  <c r="H129" i="7"/>
  <c r="H785" i="7"/>
  <c r="H45" i="7"/>
  <c r="H514" i="7"/>
  <c r="S3733" i="3" s="1"/>
  <c r="G22" i="7"/>
  <c r="I22" i="7" s="1"/>
  <c r="T3012" i="3" s="1"/>
  <c r="G696" i="7"/>
  <c r="I696" i="7" s="1"/>
  <c r="H961" i="7"/>
  <c r="G303" i="7"/>
  <c r="I303" i="7" s="1"/>
  <c r="H532" i="7"/>
  <c r="H307" i="7"/>
  <c r="H499" i="7"/>
  <c r="H379" i="7"/>
  <c r="H793" i="7"/>
  <c r="S4828" i="3" s="1"/>
  <c r="H802" i="7"/>
  <c r="S6290" i="3" s="1"/>
  <c r="H331" i="7"/>
  <c r="H91" i="7"/>
  <c r="H893" i="7"/>
  <c r="H53" i="7"/>
  <c r="H201" i="7"/>
  <c r="H6" i="7"/>
  <c r="H548" i="7"/>
  <c r="H319" i="7"/>
  <c r="H376" i="7"/>
  <c r="H894" i="7"/>
  <c r="H119" i="7"/>
  <c r="H410" i="7"/>
  <c r="H562" i="7"/>
  <c r="H843" i="7"/>
  <c r="H75" i="7"/>
  <c r="S3653" i="3" s="1"/>
  <c r="G376" i="7"/>
  <c r="I376" i="7" s="1"/>
  <c r="G718" i="7"/>
  <c r="I718" i="7" s="1"/>
  <c r="H536" i="7"/>
  <c r="G360" i="7"/>
  <c r="I360" i="7" s="1"/>
  <c r="H160" i="7"/>
  <c r="S77" i="3" s="1"/>
  <c r="H116" i="7"/>
  <c r="H185" i="7"/>
  <c r="H869" i="7"/>
  <c r="H205" i="7"/>
  <c r="H70" i="7"/>
  <c r="H607" i="7"/>
  <c r="H760" i="7"/>
  <c r="S4063" i="3" s="1"/>
  <c r="H420" i="7"/>
  <c r="H158" i="7"/>
  <c r="S5700" i="3" s="1"/>
  <c r="G2" i="7"/>
  <c r="I2" i="7" s="1"/>
  <c r="H2" i="7"/>
  <c r="H84" i="7"/>
  <c r="S4431" i="3" s="1"/>
  <c r="H740" i="7"/>
  <c r="H682" i="7"/>
  <c r="H359" i="7"/>
  <c r="G543" i="7"/>
  <c r="I543" i="7" s="1"/>
  <c r="H380" i="7"/>
  <c r="S1694" i="3" s="1"/>
  <c r="H187" i="7"/>
  <c r="H78" i="7"/>
  <c r="S1795" i="3" s="1"/>
  <c r="H839" i="7"/>
  <c r="S2473" i="3" s="1"/>
  <c r="G622" i="7"/>
  <c r="I622" i="7" s="1"/>
  <c r="G705" i="7"/>
  <c r="I705" i="7" s="1"/>
  <c r="H914" i="7"/>
  <c r="S3498" i="3" s="1"/>
  <c r="H636" i="7"/>
  <c r="H165" i="7"/>
  <c r="G408" i="7"/>
  <c r="I408" i="7" s="1"/>
  <c r="H905" i="7"/>
  <c r="H239" i="7"/>
  <c r="H308" i="7"/>
  <c r="H33" i="7"/>
  <c r="H847" i="7"/>
  <c r="S1776" i="3" s="1"/>
  <c r="H828" i="7"/>
  <c r="H910" i="7"/>
  <c r="H69" i="7"/>
  <c r="H427" i="7"/>
  <c r="H19" i="7"/>
  <c r="H278" i="7"/>
  <c r="H143" i="7"/>
  <c r="H804" i="7"/>
  <c r="H311" i="7"/>
  <c r="H416" i="7"/>
  <c r="S2308" i="3" s="1"/>
  <c r="H421" i="7"/>
  <c r="H164" i="7"/>
  <c r="S1279" i="3" s="1"/>
  <c r="P6445" i="3"/>
  <c r="P2179" i="3"/>
  <c r="P1612" i="3"/>
  <c r="P744" i="3"/>
  <c r="P3945" i="3"/>
  <c r="P5891" i="3"/>
  <c r="P4798" i="3"/>
  <c r="P906" i="3"/>
  <c r="P4823" i="3"/>
  <c r="P3328" i="3"/>
  <c r="P2903" i="3"/>
  <c r="P3944" i="3"/>
  <c r="P4923" i="3"/>
  <c r="P2905" i="3"/>
  <c r="P2906" i="3"/>
  <c r="P174" i="3"/>
  <c r="S2318" i="3"/>
  <c r="P6251" i="3"/>
  <c r="P1898" i="3"/>
  <c r="P834" i="3"/>
  <c r="P6444" i="3"/>
  <c r="P2182" i="3"/>
  <c r="P4509" i="3"/>
  <c r="P4922" i="3"/>
  <c r="P2908" i="3"/>
  <c r="P2909" i="3"/>
  <c r="P177" i="3"/>
  <c r="S3659" i="3"/>
  <c r="P1615" i="3"/>
  <c r="P742" i="3"/>
  <c r="P3948" i="3"/>
  <c r="P102" i="3"/>
  <c r="P5892" i="3"/>
  <c r="P4801" i="3"/>
  <c r="P6255" i="3"/>
  <c r="P1896" i="3"/>
  <c r="P5675" i="3"/>
  <c r="P2823" i="3"/>
  <c r="P3840" i="3"/>
  <c r="G110" i="7"/>
  <c r="I110" i="7" s="1"/>
  <c r="G887" i="7"/>
  <c r="I887" i="7" s="1"/>
  <c r="P4925" i="3"/>
  <c r="P2911" i="3"/>
  <c r="P5989" i="3"/>
  <c r="P3930" i="3"/>
  <c r="P85" i="3"/>
  <c r="P6512" i="3"/>
  <c r="P3951" i="3"/>
  <c r="P4802" i="3"/>
  <c r="P6257" i="3"/>
  <c r="P1891" i="3"/>
  <c r="P3670" i="3"/>
  <c r="P3934" i="3"/>
  <c r="G515" i="7"/>
  <c r="I515" i="7" s="1"/>
  <c r="G377" i="7"/>
  <c r="I377" i="7" s="1"/>
  <c r="P836" i="3"/>
  <c r="P2914" i="3"/>
  <c r="P3924" i="3"/>
  <c r="P6264" i="3"/>
  <c r="P1892" i="3"/>
  <c r="P84" i="3"/>
  <c r="S5333" i="3"/>
  <c r="S6719" i="3"/>
  <c r="P1613" i="3"/>
  <c r="P3952" i="3"/>
  <c r="P5990" i="3"/>
  <c r="P101" i="3"/>
  <c r="P1642" i="3"/>
  <c r="P5781" i="3"/>
  <c r="P3088" i="3"/>
  <c r="P1893" i="3"/>
  <c r="P3611" i="3"/>
  <c r="P1084" i="3"/>
  <c r="P833" i="3"/>
  <c r="P2183" i="3"/>
  <c r="P2898" i="3"/>
  <c r="P181" i="3"/>
  <c r="S6289" i="3"/>
  <c r="P1617" i="3"/>
  <c r="P5984" i="3"/>
  <c r="S6291" i="3"/>
  <c r="P107" i="3"/>
  <c r="P1639" i="3"/>
  <c r="P3971" i="3"/>
  <c r="P6302" i="3"/>
  <c r="S4161" i="3"/>
  <c r="P286" i="3"/>
  <c r="P2904" i="3"/>
  <c r="P6514" i="3"/>
  <c r="P3968" i="3"/>
  <c r="P83" i="3"/>
  <c r="P1980" i="3"/>
  <c r="P6300" i="3"/>
  <c r="S5330" i="3"/>
  <c r="S4158" i="3"/>
  <c r="P2907" i="3"/>
  <c r="P6516" i="3"/>
  <c r="P3634" i="3"/>
  <c r="P1616" i="3"/>
  <c r="P5987" i="3"/>
  <c r="P100" i="3"/>
  <c r="P1638" i="3"/>
  <c r="P5778" i="3"/>
  <c r="P4617" i="3"/>
  <c r="P3089" i="3"/>
  <c r="P1266" i="3"/>
  <c r="P1897" i="3"/>
  <c r="P5823" i="3"/>
  <c r="P1081" i="3"/>
  <c r="H305" i="7"/>
  <c r="S663" i="3" s="1"/>
  <c r="G13" i="7"/>
  <c r="P5895" i="3"/>
  <c r="P1900" i="3"/>
  <c r="P2181" i="3"/>
  <c r="P2180" i="3"/>
  <c r="P6515" i="3"/>
  <c r="P178" i="3"/>
  <c r="P1621" i="3"/>
  <c r="P3943" i="3"/>
  <c r="P108" i="3"/>
  <c r="G354" i="7"/>
  <c r="I354" i="7" s="1"/>
  <c r="S6716" i="3"/>
  <c r="P3946" i="3"/>
  <c r="P104" i="3"/>
  <c r="P6256" i="3"/>
  <c r="S5331" i="3"/>
  <c r="P2901" i="3"/>
  <c r="P6513" i="3"/>
  <c r="S6720" i="3"/>
  <c r="P1620" i="3"/>
  <c r="P3949" i="3"/>
  <c r="P5991" i="3"/>
  <c r="P3969" i="3"/>
  <c r="P80" i="3"/>
  <c r="S4160" i="3"/>
  <c r="P4505" i="3"/>
  <c r="P2910" i="3"/>
  <c r="P4299" i="3"/>
  <c r="P3636" i="3"/>
  <c r="P6058" i="3"/>
  <c r="P1619" i="3"/>
  <c r="P103" i="3"/>
  <c r="P1641" i="3"/>
  <c r="P4080" i="3"/>
  <c r="P5784" i="3"/>
  <c r="P6252" i="3"/>
  <c r="P1895" i="3"/>
  <c r="P1082" i="3"/>
  <c r="P5358" i="3"/>
  <c r="H470" i="7"/>
  <c r="G946" i="7"/>
  <c r="I946" i="7" s="1"/>
  <c r="H946" i="7"/>
  <c r="P2902" i="3"/>
  <c r="P2912" i="3"/>
  <c r="P175" i="3"/>
  <c r="P6522" i="3"/>
  <c r="P1618" i="3"/>
  <c r="P105" i="3"/>
  <c r="P5898" i="3"/>
  <c r="P1894" i="3"/>
  <c r="P3666" i="3"/>
  <c r="P78" i="3"/>
  <c r="P832" i="3"/>
  <c r="P6511" i="3"/>
  <c r="P81" i="3"/>
  <c r="P835" i="3"/>
  <c r="P6299" i="3"/>
  <c r="P3972" i="3"/>
  <c r="P79" i="3"/>
  <c r="P3357" i="3"/>
  <c r="S4159" i="3"/>
  <c r="S6231" i="3"/>
  <c r="P2913" i="3"/>
  <c r="P5986" i="3"/>
  <c r="P1622" i="3"/>
  <c r="P3950" i="3"/>
  <c r="P106" i="3"/>
  <c r="P4083" i="3"/>
  <c r="P5780" i="3"/>
  <c r="P6260" i="3"/>
  <c r="P233" i="3"/>
  <c r="P3759" i="3"/>
  <c r="S5873" i="3"/>
  <c r="P59" i="3"/>
  <c r="P4469" i="3"/>
  <c r="P497" i="3"/>
  <c r="P3132" i="3"/>
  <c r="P5686" i="3"/>
  <c r="P2699" i="3"/>
  <c r="P884" i="3"/>
  <c r="P898" i="3"/>
  <c r="P4865" i="3"/>
  <c r="P858" i="3"/>
  <c r="P2540" i="3"/>
  <c r="S5501" i="3"/>
  <c r="P4725" i="3"/>
  <c r="P4586" i="3"/>
  <c r="P5708" i="3"/>
  <c r="P232" i="3"/>
  <c r="P148" i="3"/>
  <c r="P3146" i="3"/>
  <c r="P3188" i="3"/>
  <c r="P3179" i="3"/>
  <c r="P3830" i="3"/>
  <c r="P3755" i="3"/>
  <c r="P4756" i="3"/>
  <c r="P3568" i="3"/>
  <c r="P4252" i="3"/>
  <c r="S735" i="3"/>
  <c r="P1390" i="3"/>
  <c r="P3344" i="3"/>
  <c r="P2729" i="3"/>
  <c r="P688" i="3"/>
  <c r="P58" i="3"/>
  <c r="G236" i="7"/>
  <c r="R5231" i="3" s="1"/>
  <c r="P2696" i="3"/>
  <c r="P5710" i="3"/>
  <c r="P1069" i="3"/>
  <c r="P4079" i="3"/>
  <c r="P5688" i="3"/>
  <c r="P1068" i="3"/>
  <c r="P1072" i="3"/>
  <c r="P4075" i="3"/>
  <c r="P5685" i="3"/>
  <c r="P4472" i="3"/>
  <c r="P499" i="3"/>
  <c r="P3128" i="3"/>
  <c r="P270" i="3"/>
  <c r="P887" i="3"/>
  <c r="P901" i="3"/>
  <c r="P4868" i="3"/>
  <c r="P861" i="3"/>
  <c r="P2543" i="3"/>
  <c r="S5500" i="3"/>
  <c r="P5842" i="3"/>
  <c r="P4582" i="3"/>
  <c r="P5715" i="3"/>
  <c r="P235" i="3"/>
  <c r="P151" i="3"/>
  <c r="P3145" i="3"/>
  <c r="P718" i="3"/>
  <c r="P3760" i="3"/>
  <c r="S736" i="3"/>
  <c r="P1632" i="3"/>
  <c r="P1386" i="3"/>
  <c r="P769" i="3"/>
  <c r="P2723" i="3"/>
  <c r="G91" i="7"/>
  <c r="P141" i="3"/>
  <c r="S732" i="3"/>
  <c r="P4585" i="3"/>
  <c r="P720" i="3"/>
  <c r="P2359" i="3"/>
  <c r="P896" i="3"/>
  <c r="S2314" i="3"/>
  <c r="P1247" i="3"/>
  <c r="S314" i="3"/>
  <c r="G43" i="7"/>
  <c r="G362" i="7"/>
  <c r="I362" i="7" s="1"/>
  <c r="H661" i="7"/>
  <c r="P4462" i="3"/>
  <c r="P3" i="3"/>
  <c r="P500" i="3"/>
  <c r="P846" i="3"/>
  <c r="P498" i="3"/>
  <c r="P1690" i="3"/>
  <c r="P272" i="3"/>
  <c r="P885" i="3"/>
  <c r="P899" i="3"/>
  <c r="P845" i="3"/>
  <c r="S2317" i="3"/>
  <c r="P4584" i="3"/>
  <c r="P150" i="3"/>
  <c r="S2630" i="3"/>
  <c r="P719" i="3"/>
  <c r="P445" i="3"/>
  <c r="P1631" i="3"/>
  <c r="P1383" i="3"/>
  <c r="P95" i="3"/>
  <c r="P2567" i="3"/>
  <c r="P1477" i="3"/>
  <c r="S311" i="3"/>
  <c r="S26" i="3"/>
  <c r="G52" i="7"/>
  <c r="P4470" i="3"/>
  <c r="P1078" i="3"/>
  <c r="P4551" i="3"/>
  <c r="P5838" i="3"/>
  <c r="S6006" i="3"/>
  <c r="S2311" i="3"/>
  <c r="P1687" i="3"/>
  <c r="P882" i="3"/>
  <c r="P842" i="3"/>
  <c r="P859" i="3"/>
  <c r="P4581" i="3"/>
  <c r="P147" i="3"/>
  <c r="S2627" i="3"/>
  <c r="P4587" i="3"/>
  <c r="P731" i="3"/>
  <c r="P143" i="3"/>
  <c r="S2626" i="3"/>
  <c r="P721" i="3"/>
  <c r="P1630" i="3"/>
  <c r="P18" i="3"/>
  <c r="P3757" i="3"/>
  <c r="P6081" i="3"/>
  <c r="P2547" i="3"/>
  <c r="P441" i="3"/>
  <c r="P1385" i="3"/>
  <c r="P99" i="3"/>
  <c r="S316" i="3"/>
  <c r="S24" i="3"/>
  <c r="G907" i="7"/>
  <c r="I907" i="7" s="1"/>
  <c r="G774" i="7"/>
  <c r="G909" i="7"/>
  <c r="G215" i="7"/>
  <c r="R3760" i="3" s="1"/>
  <c r="P2544" i="3"/>
  <c r="S5499" i="3"/>
  <c r="P5711" i="3"/>
  <c r="P236" i="3"/>
  <c r="P145" i="3"/>
  <c r="P2804" i="3"/>
  <c r="P1075" i="3"/>
  <c r="P6079" i="3"/>
  <c r="P144" i="3"/>
  <c r="P722" i="3"/>
  <c r="P1686" i="3"/>
  <c r="P888" i="3"/>
  <c r="P841" i="3"/>
  <c r="S2310" i="3"/>
  <c r="P1070" i="3"/>
  <c r="P4683" i="3"/>
  <c r="P3127" i="3"/>
  <c r="P1689" i="3"/>
  <c r="P278" i="3"/>
  <c r="P883" i="3"/>
  <c r="P728" i="3"/>
  <c r="P5712" i="3"/>
  <c r="P231" i="3"/>
  <c r="P146" i="3"/>
  <c r="S2629" i="3"/>
  <c r="P46" i="3"/>
  <c r="P725" i="3"/>
  <c r="P1626" i="3"/>
  <c r="P2555" i="3"/>
  <c r="P3758" i="3"/>
  <c r="P3569" i="3"/>
  <c r="P6080" i="3"/>
  <c r="P2550" i="3"/>
  <c r="P2803" i="3"/>
  <c r="P5205" i="3"/>
  <c r="P1387" i="3"/>
  <c r="P96" i="3"/>
  <c r="P1483" i="3"/>
  <c r="S313" i="3"/>
  <c r="S25" i="3"/>
  <c r="P687" i="3"/>
  <c r="H475" i="7"/>
  <c r="G162" i="7"/>
  <c r="R3675" i="3" s="1"/>
  <c r="G478" i="7"/>
  <c r="I478" i="7" s="1"/>
  <c r="G661" i="7"/>
  <c r="I661" i="7" s="1"/>
  <c r="G262" i="7"/>
  <c r="R96" i="3" s="1"/>
  <c r="G312" i="7"/>
  <c r="R729" i="3" s="1"/>
  <c r="P4869" i="3"/>
  <c r="P3131" i="3"/>
  <c r="S5291" i="3"/>
  <c r="P4871" i="3"/>
  <c r="P860" i="3"/>
  <c r="P2546" i="3"/>
  <c r="G471" i="7"/>
  <c r="P5837" i="3"/>
  <c r="P1080" i="3"/>
  <c r="P4684" i="3"/>
  <c r="S3442" i="3"/>
  <c r="S6005" i="3"/>
  <c r="P4687" i="3"/>
  <c r="S4452" i="3"/>
  <c r="P4471" i="3"/>
  <c r="P494" i="3"/>
  <c r="P2692" i="3"/>
  <c r="P275" i="3"/>
  <c r="P902" i="3"/>
  <c r="P5368" i="3"/>
  <c r="P4458" i="3"/>
  <c r="S6230" i="3"/>
  <c r="P2695" i="3"/>
  <c r="P6304" i="3"/>
  <c r="P1073" i="3"/>
  <c r="P4461" i="3"/>
  <c r="S6227" i="3"/>
  <c r="P490" i="3"/>
  <c r="P3130" i="3"/>
  <c r="S2807" i="3"/>
  <c r="P1685" i="3"/>
  <c r="P2698" i="3"/>
  <c r="P268" i="3"/>
  <c r="P894" i="3"/>
  <c r="P886" i="3"/>
  <c r="P4870" i="3"/>
  <c r="P2542" i="3"/>
  <c r="P726" i="3"/>
  <c r="P5714" i="3"/>
  <c r="P237" i="3"/>
  <c r="P149" i="3"/>
  <c r="S2625" i="3"/>
  <c r="P6351" i="3"/>
  <c r="P44" i="3"/>
  <c r="R519" i="3"/>
  <c r="P241" i="3"/>
  <c r="P1623" i="3"/>
  <c r="P3189" i="3"/>
  <c r="P3176" i="3"/>
  <c r="P3754" i="3"/>
  <c r="P4757" i="3"/>
  <c r="P3570" i="3"/>
  <c r="P4253" i="3"/>
  <c r="P2342" i="3"/>
  <c r="P5231" i="3"/>
  <c r="P2549" i="3"/>
  <c r="P2808" i="3"/>
  <c r="P1388" i="3"/>
  <c r="P1389" i="3"/>
  <c r="P97" i="3"/>
  <c r="P2190" i="3"/>
  <c r="P3564" i="3"/>
  <c r="S318" i="3"/>
  <c r="S5874" i="3"/>
  <c r="P6373" i="3"/>
  <c r="P1066" i="3"/>
  <c r="P4466" i="3"/>
  <c r="P3129" i="3"/>
  <c r="P4994" i="3"/>
  <c r="P1071" i="3"/>
  <c r="P5687" i="3"/>
  <c r="P4459" i="3"/>
  <c r="P238" i="3"/>
  <c r="S317" i="3"/>
  <c r="P1074" i="3"/>
  <c r="P863" i="3"/>
  <c r="P5716" i="3"/>
  <c r="P4588" i="3"/>
  <c r="P1242" i="3"/>
  <c r="G311" i="7"/>
  <c r="I311" i="7" s="1"/>
  <c r="P1077" i="3"/>
  <c r="P4685" i="3"/>
  <c r="S3439" i="3"/>
  <c r="P4465" i="3"/>
  <c r="S6003" i="3"/>
  <c r="P9" i="3"/>
  <c r="P496" i="3"/>
  <c r="P4468" i="3"/>
  <c r="P1067" i="3"/>
  <c r="P501" i="3"/>
  <c r="P891" i="3"/>
  <c r="P1076" i="3"/>
  <c r="S4453" i="3"/>
  <c r="P4460" i="3"/>
  <c r="S2805" i="3"/>
  <c r="P1688" i="3"/>
  <c r="P2691" i="3"/>
  <c r="P271" i="3"/>
  <c r="P897" i="3"/>
  <c r="P889" i="3"/>
  <c r="P4867" i="3"/>
  <c r="P727" i="3"/>
  <c r="P5713" i="3"/>
  <c r="P5717" i="3"/>
  <c r="P230" i="3"/>
  <c r="P140" i="3"/>
  <c r="P6354" i="3"/>
  <c r="P45" i="3"/>
  <c r="R522" i="3"/>
  <c r="P3195" i="3"/>
  <c r="P3194" i="3"/>
  <c r="P4746" i="3"/>
  <c r="P4761" i="3"/>
  <c r="P3566" i="3"/>
  <c r="P2548" i="3"/>
  <c r="P2805" i="3"/>
  <c r="P1392" i="3"/>
  <c r="P1391" i="3"/>
  <c r="P3609" i="3"/>
  <c r="P2188" i="3"/>
  <c r="S5872" i="3"/>
  <c r="H765" i="7"/>
  <c r="H513" i="7"/>
  <c r="I910" i="7"/>
  <c r="R215" i="3"/>
  <c r="R212" i="3"/>
  <c r="I113" i="7"/>
  <c r="R5150" i="3"/>
  <c r="R5152" i="3"/>
  <c r="P4092" i="3"/>
  <c r="P5893" i="3"/>
  <c r="P2443" i="3"/>
  <c r="G111" i="7"/>
  <c r="R2800" i="3" s="1"/>
  <c r="P4160" i="3"/>
  <c r="P4385" i="3"/>
  <c r="P4295" i="3"/>
  <c r="P4067" i="3"/>
  <c r="P3992" i="3"/>
  <c r="P6685" i="3"/>
  <c r="P1934" i="3"/>
  <c r="P5732" i="3"/>
  <c r="P1426" i="3"/>
  <c r="P4821" i="3"/>
  <c r="P975" i="3"/>
  <c r="P4418" i="3"/>
  <c r="P4095" i="3"/>
  <c r="S1268" i="3"/>
  <c r="P5956" i="3"/>
  <c r="P2442" i="3"/>
  <c r="P3015" i="3"/>
  <c r="P4159" i="3"/>
  <c r="G331" i="7"/>
  <c r="I331" i="7" s="1"/>
  <c r="H35" i="7"/>
  <c r="S3275" i="3" s="1"/>
  <c r="G8" i="7"/>
  <c r="I8" i="7" s="1"/>
  <c r="H462" i="7"/>
  <c r="H480" i="7"/>
  <c r="P6322" i="3"/>
  <c r="P173" i="3"/>
  <c r="P665" i="3"/>
  <c r="P4304" i="3"/>
  <c r="P3045" i="3"/>
  <c r="S1086" i="3"/>
  <c r="S2945" i="3"/>
  <c r="P1181" i="3"/>
  <c r="P2028" i="3"/>
  <c r="P928" i="3"/>
  <c r="P4070" i="3"/>
  <c r="P6675" i="3"/>
  <c r="P950" i="3"/>
  <c r="P216" i="3"/>
  <c r="P3993" i="3"/>
  <c r="P5738" i="3"/>
  <c r="P6683" i="3"/>
  <c r="P1926" i="3"/>
  <c r="P5885" i="3"/>
  <c r="P5730" i="3"/>
  <c r="P3106" i="3"/>
  <c r="P1421" i="3"/>
  <c r="P2538" i="3"/>
  <c r="P2421" i="3"/>
  <c r="P4824" i="3"/>
  <c r="P979" i="3"/>
  <c r="P4423" i="3"/>
  <c r="P752" i="3"/>
  <c r="P4094" i="3"/>
  <c r="S4739" i="3"/>
  <c r="S1265" i="3"/>
  <c r="P5494" i="3"/>
  <c r="S6874" i="3"/>
  <c r="P2444" i="3"/>
  <c r="P3016" i="3"/>
  <c r="P1183" i="3"/>
  <c r="P3014" i="3"/>
  <c r="P2440" i="3"/>
  <c r="P1801" i="3"/>
  <c r="G753" i="7"/>
  <c r="G363" i="7"/>
  <c r="I363" i="7" s="1"/>
  <c r="G631" i="7"/>
  <c r="R5732" i="3" s="1"/>
  <c r="G203" i="7"/>
  <c r="R1057" i="3" s="1"/>
  <c r="H227" i="7"/>
  <c r="H948" i="7"/>
  <c r="H436" i="7"/>
  <c r="H681" i="7"/>
  <c r="S6374" i="3" s="1"/>
  <c r="P6098" i="3"/>
  <c r="P4386" i="3"/>
  <c r="P179" i="3"/>
  <c r="P661" i="3"/>
  <c r="P4300" i="3"/>
  <c r="P3051" i="3"/>
  <c r="S1089" i="3"/>
  <c r="P1179" i="3"/>
  <c r="P4069" i="3"/>
  <c r="P948" i="3"/>
  <c r="P211" i="3"/>
  <c r="P3994" i="3"/>
  <c r="P5736" i="3"/>
  <c r="P6680" i="3"/>
  <c r="P1924" i="3"/>
  <c r="P1697" i="3"/>
  <c r="P5733" i="3"/>
  <c r="P2539" i="3"/>
  <c r="P4822" i="3"/>
  <c r="P980" i="3"/>
  <c r="P4413" i="3"/>
  <c r="P4097" i="3"/>
  <c r="S4735" i="3"/>
  <c r="S1266" i="3"/>
  <c r="S68" i="3"/>
  <c r="P1192" i="3"/>
  <c r="P2446" i="3"/>
  <c r="P1797" i="3"/>
  <c r="G36" i="7"/>
  <c r="I36" i="7" s="1"/>
  <c r="G387" i="7"/>
  <c r="I387" i="7" s="1"/>
  <c r="G348" i="7"/>
  <c r="I348" i="7" s="1"/>
  <c r="P3780" i="3"/>
  <c r="P4389" i="3"/>
  <c r="G556" i="7"/>
  <c r="I556" i="7" s="1"/>
  <c r="P5" i="3"/>
  <c r="P4686" i="3"/>
  <c r="P4240" i="3"/>
  <c r="P5141" i="3"/>
  <c r="P2694" i="3"/>
  <c r="P664" i="3"/>
  <c r="P4320" i="3"/>
  <c r="P4303" i="3"/>
  <c r="P862" i="3"/>
  <c r="P3054" i="3"/>
  <c r="P4940" i="3"/>
  <c r="P3637" i="3"/>
  <c r="P5554" i="3"/>
  <c r="P5839" i="3"/>
  <c r="R4243" i="3"/>
  <c r="P1441" i="3"/>
  <c r="P594" i="3"/>
  <c r="P5521" i="3"/>
  <c r="P503" i="3"/>
  <c r="P931" i="3"/>
  <c r="P4066" i="3"/>
  <c r="P3669" i="3"/>
  <c r="P946" i="3"/>
  <c r="P840" i="3"/>
  <c r="P213" i="3"/>
  <c r="P3995" i="3"/>
  <c r="P1927" i="3"/>
  <c r="P1699" i="3"/>
  <c r="P997" i="3"/>
  <c r="P3060" i="3"/>
  <c r="P4825" i="3"/>
  <c r="P4417" i="3"/>
  <c r="P1482" i="3"/>
  <c r="P2890" i="3"/>
  <c r="P1943" i="3"/>
  <c r="P4096" i="3"/>
  <c r="P1152" i="3"/>
  <c r="P1106" i="3"/>
  <c r="P1713" i="3"/>
  <c r="P1184" i="3"/>
  <c r="P938" i="3"/>
  <c r="P1187" i="3"/>
  <c r="P6220" i="3"/>
  <c r="P1271" i="3"/>
  <c r="G743" i="7"/>
  <c r="I743" i="7" s="1"/>
  <c r="H820" i="7"/>
  <c r="S5752" i="3" s="1"/>
  <c r="H919" i="7"/>
  <c r="H474" i="7"/>
  <c r="S3149" i="3" s="1"/>
  <c r="H219" i="7"/>
  <c r="H814" i="7"/>
  <c r="G763" i="7"/>
  <c r="P4296" i="3"/>
  <c r="P4101" i="3"/>
  <c r="P5841" i="3"/>
  <c r="P4682" i="3"/>
  <c r="P4874" i="3"/>
  <c r="P666" i="3"/>
  <c r="P263" i="3"/>
  <c r="P864" i="3"/>
  <c r="P1431" i="3"/>
  <c r="P2612" i="3"/>
  <c r="P6635" i="3"/>
  <c r="R4244" i="3"/>
  <c r="P229" i="3"/>
  <c r="P4021" i="3"/>
  <c r="S6873" i="3"/>
  <c r="P925" i="3"/>
  <c r="P3460" i="3"/>
  <c r="P4622" i="3"/>
  <c r="P1506" i="3"/>
  <c r="P6291" i="3"/>
  <c r="P4747" i="3"/>
  <c r="P4758" i="3"/>
  <c r="P944" i="3"/>
  <c r="P4002" i="3"/>
  <c r="S4520" i="3"/>
  <c r="P3777" i="3"/>
  <c r="P415" i="3"/>
  <c r="P1928" i="3"/>
  <c r="P5211" i="3"/>
  <c r="P4414" i="3"/>
  <c r="P2208" i="3"/>
  <c r="P1157" i="3"/>
  <c r="P3017" i="3"/>
  <c r="P1185" i="3"/>
  <c r="P3278" i="3"/>
  <c r="G545" i="7"/>
  <c r="I545" i="7" s="1"/>
  <c r="G668" i="7"/>
  <c r="R6164" i="3" s="1"/>
  <c r="G169" i="7"/>
  <c r="I169" i="7" s="1"/>
  <c r="G845" i="7"/>
  <c r="I845" i="7" s="1"/>
  <c r="H823" i="7"/>
  <c r="S4538" i="3" s="1"/>
  <c r="H58" i="7"/>
  <c r="S455" i="3" s="1"/>
  <c r="P4536" i="3"/>
  <c r="P4323" i="3"/>
  <c r="R4320" i="3"/>
  <c r="P3877" i="3"/>
  <c r="S4052" i="3"/>
  <c r="P3827" i="3"/>
  <c r="P1001" i="3"/>
  <c r="H333" i="7"/>
  <c r="R4325" i="3"/>
  <c r="S4051" i="3"/>
  <c r="P999" i="3"/>
  <c r="P1005" i="3"/>
  <c r="G289" i="7"/>
  <c r="I289" i="7" s="1"/>
  <c r="G466" i="7"/>
  <c r="H466" i="7"/>
  <c r="S4054" i="3"/>
  <c r="P1007" i="3"/>
  <c r="P1009" i="3"/>
  <c r="P2974" i="3"/>
  <c r="P86" i="3"/>
  <c r="H297" i="7"/>
  <c r="P5444" i="3"/>
  <c r="R4319" i="3"/>
  <c r="P2094" i="3"/>
  <c r="S4055" i="3"/>
  <c r="P1000" i="3"/>
  <c r="P2975" i="3"/>
  <c r="G323" i="7"/>
  <c r="R851" i="3" s="1"/>
  <c r="P5448" i="3"/>
  <c r="S3208" i="3"/>
  <c r="R4323" i="3"/>
  <c r="P5374" i="3"/>
  <c r="P2087" i="3"/>
  <c r="P3871" i="3"/>
  <c r="P3085" i="3"/>
  <c r="P1700" i="3"/>
  <c r="P1008" i="3"/>
  <c r="P2976" i="3"/>
  <c r="P3342" i="3"/>
  <c r="G333" i="7"/>
  <c r="R1003" i="3" s="1"/>
  <c r="H477" i="7"/>
  <c r="S3183" i="3" s="1"/>
  <c r="H815" i="7"/>
  <c r="S3784" i="3" s="1"/>
  <c r="P5445" i="3"/>
  <c r="S3211" i="3"/>
  <c r="P4319" i="3"/>
  <c r="R4318" i="3"/>
  <c r="P6176" i="3"/>
  <c r="P6468" i="3"/>
  <c r="P3875" i="3"/>
  <c r="P3084" i="3"/>
  <c r="P1696" i="3"/>
  <c r="P1002" i="3"/>
  <c r="P2978" i="3"/>
  <c r="G155" i="7"/>
  <c r="P4293" i="3"/>
  <c r="P6016" i="3"/>
  <c r="R4322" i="3"/>
  <c r="S3210" i="3"/>
  <c r="P4322" i="3"/>
  <c r="R4321" i="3"/>
  <c r="P6469" i="3"/>
  <c r="P6303" i="3"/>
  <c r="P3873" i="3"/>
  <c r="P2025" i="3"/>
  <c r="P1003" i="3"/>
  <c r="P3341" i="3"/>
  <c r="P6607" i="3"/>
  <c r="H580" i="7"/>
  <c r="H71" i="7"/>
  <c r="H937" i="7"/>
  <c r="P4325" i="3"/>
  <c r="R4324" i="3"/>
  <c r="P6308" i="3"/>
  <c r="P3870" i="3"/>
  <c r="P2029" i="3"/>
  <c r="P1010" i="3"/>
  <c r="P3343" i="3"/>
  <c r="H339" i="7"/>
  <c r="G380" i="7"/>
  <c r="I380" i="7" s="1"/>
  <c r="S3306" i="3"/>
  <c r="P6014" i="3"/>
  <c r="P5830" i="3"/>
  <c r="R539" i="3"/>
  <c r="P4318" i="3"/>
  <c r="P6305" i="3"/>
  <c r="P3878" i="3"/>
  <c r="P2023" i="3"/>
  <c r="P1004" i="3"/>
  <c r="S4386" i="3"/>
  <c r="P5044" i="3"/>
  <c r="P5051" i="3"/>
  <c r="S3309" i="3"/>
  <c r="P4321" i="3"/>
  <c r="P234" i="3"/>
  <c r="R1770" i="3"/>
  <c r="P3876" i="3"/>
  <c r="P3833" i="3"/>
  <c r="P1265" i="3"/>
  <c r="P998" i="3"/>
  <c r="H344" i="7"/>
  <c r="S1139" i="3" s="1"/>
  <c r="G507" i="7"/>
  <c r="I507" i="7" s="1"/>
  <c r="P3872" i="3"/>
  <c r="P3828" i="3"/>
  <c r="G957" i="7"/>
  <c r="I957" i="7" s="1"/>
  <c r="G455" i="7"/>
  <c r="I455" i="7" s="1"/>
  <c r="S6751" i="3"/>
  <c r="S6750" i="3"/>
  <c r="S6755" i="3"/>
  <c r="S6747" i="3"/>
  <c r="S6748" i="3"/>
  <c r="S6756" i="3"/>
  <c r="S6752" i="3"/>
  <c r="S6744" i="3"/>
  <c r="S6749" i="3"/>
  <c r="H583" i="7"/>
  <c r="S4974" i="3" s="1"/>
  <c r="P4974" i="3"/>
  <c r="P4968" i="3"/>
  <c r="P4982" i="3"/>
  <c r="P4983" i="3"/>
  <c r="P4984" i="3"/>
  <c r="G602" i="7"/>
  <c r="P5256" i="3"/>
  <c r="G270" i="7"/>
  <c r="R184" i="3" s="1"/>
  <c r="P184" i="3"/>
  <c r="P186" i="3"/>
  <c r="H414" i="7"/>
  <c r="G414" i="7"/>
  <c r="I414" i="7" s="1"/>
  <c r="G950" i="7"/>
  <c r="I950" i="7" s="1"/>
  <c r="P651" i="3"/>
  <c r="P649" i="3"/>
  <c r="P650" i="3"/>
  <c r="P659" i="3"/>
  <c r="P655" i="3"/>
  <c r="P647" i="3"/>
  <c r="G748" i="7"/>
  <c r="R1284" i="3" s="1"/>
  <c r="P1285" i="3"/>
  <c r="H288" i="7"/>
  <c r="S423" i="3" s="1"/>
  <c r="P422" i="3"/>
  <c r="P416" i="3"/>
  <c r="P417" i="3"/>
  <c r="S5776" i="3"/>
  <c r="R3684" i="3"/>
  <c r="R283" i="3"/>
  <c r="P4970" i="3"/>
  <c r="P2764" i="3"/>
  <c r="S1962" i="3"/>
  <c r="H585" i="7"/>
  <c r="S1596" i="3"/>
  <c r="S1591" i="3"/>
  <c r="P2112" i="3"/>
  <c r="P2115" i="3"/>
  <c r="P2057" i="3"/>
  <c r="P4980" i="3"/>
  <c r="S2983" i="3"/>
  <c r="P3955" i="3"/>
  <c r="S5775" i="3"/>
  <c r="R3685" i="3"/>
  <c r="P2763" i="3"/>
  <c r="R5151" i="3"/>
  <c r="G123" i="7"/>
  <c r="R2790" i="3" s="1"/>
  <c r="G450" i="7"/>
  <c r="I450" i="7" s="1"/>
  <c r="G567" i="7"/>
  <c r="I567" i="7" s="1"/>
  <c r="S1121" i="3"/>
  <c r="S1120" i="3"/>
  <c r="P1624" i="3"/>
  <c r="P1628" i="3"/>
  <c r="P1625" i="3"/>
  <c r="P442" i="3"/>
  <c r="G291" i="7"/>
  <c r="P440" i="3"/>
  <c r="P439" i="3"/>
  <c r="P444" i="3"/>
  <c r="H766" i="7"/>
  <c r="S4074" i="3" s="1"/>
  <c r="G766" i="7"/>
  <c r="I766" i="7" s="1"/>
  <c r="S315" i="3"/>
  <c r="S312" i="3"/>
  <c r="G441" i="7"/>
  <c r="I441" i="7" s="1"/>
  <c r="H441" i="7"/>
  <c r="H383" i="7"/>
  <c r="P1731" i="3"/>
  <c r="P1729" i="3"/>
  <c r="P4736" i="3"/>
  <c r="P4737" i="3"/>
  <c r="P6240" i="3"/>
  <c r="P6249" i="3"/>
  <c r="S2980" i="3"/>
  <c r="P4979" i="3"/>
  <c r="S7083" i="3"/>
  <c r="P5614" i="3"/>
  <c r="G288" i="7"/>
  <c r="G130" i="7"/>
  <c r="G212" i="7"/>
  <c r="S6226" i="3"/>
  <c r="S6224" i="3"/>
  <c r="S6223" i="3"/>
  <c r="G85" i="7"/>
  <c r="R4984" i="3" s="1"/>
  <c r="G143" i="7"/>
  <c r="R6473" i="3" s="1"/>
  <c r="P6467" i="3"/>
  <c r="G908" i="7"/>
  <c r="I908" i="7" s="1"/>
  <c r="P2335" i="3"/>
  <c r="G252" i="7"/>
  <c r="I252" i="7" s="1"/>
  <c r="P34" i="3"/>
  <c r="P2615" i="3"/>
  <c r="P2616" i="3"/>
  <c r="P2614" i="3"/>
  <c r="H523" i="7"/>
  <c r="S3900" i="3" s="1"/>
  <c r="P3901" i="3"/>
  <c r="P3887" i="3"/>
  <c r="P3895" i="3"/>
  <c r="P3890" i="3"/>
  <c r="P3900" i="3"/>
  <c r="H750" i="7"/>
  <c r="P1537" i="3"/>
  <c r="S2979" i="3"/>
  <c r="S5144" i="3"/>
  <c r="P2762" i="3"/>
  <c r="H616" i="7"/>
  <c r="P5471" i="3"/>
  <c r="P5469" i="3"/>
  <c r="P5461" i="3"/>
  <c r="P6472" i="3"/>
  <c r="S2982" i="3"/>
  <c r="S5147" i="3"/>
  <c r="S6510" i="3"/>
  <c r="P2091" i="3"/>
  <c r="S4167" i="3"/>
  <c r="S563" i="3"/>
  <c r="P4199" i="3"/>
  <c r="P2760" i="3"/>
  <c r="S687" i="3"/>
  <c r="S1954" i="3"/>
  <c r="S2942" i="3"/>
  <c r="S2941" i="3"/>
  <c r="P5377" i="3"/>
  <c r="P5378" i="3"/>
  <c r="P5376" i="3"/>
  <c r="P3086" i="3"/>
  <c r="P3083" i="3"/>
  <c r="H900" i="7"/>
  <c r="G900" i="7"/>
  <c r="I900" i="7" s="1"/>
  <c r="P2027" i="3"/>
  <c r="P2024" i="3"/>
  <c r="H778" i="7"/>
  <c r="P4503" i="3"/>
  <c r="P4494" i="3"/>
  <c r="P5845" i="3"/>
  <c r="P5844" i="3"/>
  <c r="P5843" i="3"/>
  <c r="P4973" i="3"/>
  <c r="P3953" i="3"/>
  <c r="P3959" i="3"/>
  <c r="S2985" i="3"/>
  <c r="S4166" i="3"/>
  <c r="P4738" i="3"/>
  <c r="G583" i="7"/>
  <c r="R4972" i="3" s="1"/>
  <c r="G585" i="7"/>
  <c r="R5006" i="3" s="1"/>
  <c r="H18" i="7"/>
  <c r="S5721" i="3" s="1"/>
  <c r="P5723" i="3"/>
  <c r="P5721" i="3"/>
  <c r="P5725" i="3"/>
  <c r="G540" i="7"/>
  <c r="I540" i="7" s="1"/>
  <c r="P4135" i="3"/>
  <c r="P4139" i="3"/>
  <c r="P6404" i="3"/>
  <c r="P6407" i="3"/>
  <c r="P4706" i="3"/>
  <c r="P4715" i="3"/>
  <c r="P4711" i="3"/>
  <c r="P5068" i="3"/>
  <c r="P5067" i="3"/>
  <c r="P4102" i="3"/>
  <c r="P4090" i="3"/>
  <c r="P4100" i="3"/>
  <c r="H136" i="7"/>
  <c r="P4098" i="3"/>
  <c r="G136" i="7"/>
  <c r="I136" i="7" s="1"/>
  <c r="P4099" i="3"/>
  <c r="P2438" i="3"/>
  <c r="P2445" i="3"/>
  <c r="H9" i="7"/>
  <c r="S2438" i="3" s="1"/>
  <c r="P2448" i="3"/>
  <c r="P2441" i="3"/>
  <c r="P2439" i="3"/>
  <c r="P1417" i="3"/>
  <c r="P1423" i="3"/>
  <c r="P1419" i="3"/>
  <c r="P1428" i="3"/>
  <c r="G655" i="7"/>
  <c r="I655" i="7" s="1"/>
  <c r="H655" i="7"/>
  <c r="P6002" i="3"/>
  <c r="P5993" i="3"/>
  <c r="P5996" i="3"/>
  <c r="P5997" i="3"/>
  <c r="S6508" i="3"/>
  <c r="S6509" i="3"/>
  <c r="H445" i="7"/>
  <c r="P2767" i="3"/>
  <c r="P2761" i="3"/>
  <c r="P2765" i="3"/>
  <c r="P4981" i="3"/>
  <c r="P5847" i="3"/>
  <c r="S5146" i="3"/>
  <c r="S2309" i="3"/>
  <c r="P2792" i="3"/>
  <c r="S5288" i="3"/>
  <c r="P1284" i="3"/>
  <c r="P6470" i="3"/>
  <c r="S5148" i="3"/>
  <c r="P2084" i="3"/>
  <c r="S4162" i="3"/>
  <c r="S4874" i="3"/>
  <c r="P2795" i="3"/>
  <c r="P4739" i="3"/>
  <c r="P2878" i="3"/>
  <c r="P4197" i="3"/>
  <c r="H829" i="7"/>
  <c r="P5326" i="3"/>
  <c r="G926" i="7"/>
  <c r="I926" i="7" s="1"/>
  <c r="P5325" i="3"/>
  <c r="P5324" i="3"/>
  <c r="P723" i="3"/>
  <c r="P717" i="3"/>
  <c r="P2693" i="3"/>
  <c r="P2697" i="3"/>
  <c r="P2688" i="3"/>
  <c r="P1027" i="3"/>
  <c r="P1026" i="3"/>
  <c r="G741" i="7"/>
  <c r="R4935" i="3" s="1"/>
  <c r="P4939" i="3"/>
  <c r="P470" i="3"/>
  <c r="P469" i="3"/>
  <c r="P1283" i="3"/>
  <c r="P2794" i="3"/>
  <c r="P4735" i="3"/>
  <c r="P5004" i="3"/>
  <c r="S1961" i="3"/>
  <c r="I338" i="7"/>
  <c r="R1052" i="3"/>
  <c r="R4202" i="3"/>
  <c r="R4196" i="3"/>
  <c r="R4197" i="3"/>
  <c r="P6440" i="3"/>
  <c r="P6433" i="3"/>
  <c r="P6435" i="3"/>
  <c r="P5156" i="3"/>
  <c r="P5159" i="3"/>
  <c r="H881" i="7"/>
  <c r="P5880" i="3"/>
  <c r="P2351" i="3"/>
  <c r="P2353" i="3"/>
  <c r="P4975" i="3"/>
  <c r="I278" i="7"/>
  <c r="T284" i="3" s="1"/>
  <c r="R284" i="3"/>
  <c r="R282" i="3"/>
  <c r="S4163" i="3"/>
  <c r="S4164" i="3"/>
  <c r="G425" i="7"/>
  <c r="P2433" i="3"/>
  <c r="P4025" i="3"/>
  <c r="P4024" i="3"/>
  <c r="P5607" i="3"/>
  <c r="G625" i="7"/>
  <c r="P1373" i="3"/>
  <c r="P1372" i="3"/>
  <c r="S6507" i="3"/>
  <c r="S6228" i="3"/>
  <c r="P420" i="3"/>
  <c r="P5466" i="3"/>
  <c r="S2803" i="3"/>
  <c r="S5290" i="3"/>
  <c r="P1282" i="3"/>
  <c r="P2431" i="3"/>
  <c r="S5326" i="3"/>
  <c r="P6466" i="3"/>
  <c r="P5726" i="3"/>
  <c r="S4168" i="3"/>
  <c r="P5006" i="3"/>
  <c r="P4971" i="3"/>
  <c r="P33" i="3"/>
  <c r="G530" i="7"/>
  <c r="H876" i="7"/>
  <c r="P4927" i="3"/>
  <c r="P176" i="3"/>
  <c r="P180" i="3"/>
  <c r="P2879" i="3"/>
  <c r="P2876" i="3"/>
  <c r="P2797" i="3"/>
  <c r="P2791" i="3"/>
  <c r="P2789" i="3"/>
  <c r="H274" i="7"/>
  <c r="P227" i="3"/>
  <c r="P225" i="3"/>
  <c r="G274" i="7"/>
  <c r="R225" i="3" s="1"/>
  <c r="S1964" i="3"/>
  <c r="S1959" i="3"/>
  <c r="S1963" i="3"/>
  <c r="P2056" i="3"/>
  <c r="R4294" i="3"/>
  <c r="S1278" i="3"/>
  <c r="S6232" i="3"/>
  <c r="P423" i="3"/>
  <c r="P5463" i="3"/>
  <c r="S2806" i="3"/>
  <c r="S5292" i="3"/>
  <c r="P2430" i="3"/>
  <c r="P6471" i="3"/>
  <c r="P5718" i="3"/>
  <c r="P2793" i="3"/>
  <c r="P2121" i="3"/>
  <c r="P4972" i="3"/>
  <c r="S4516" i="3"/>
  <c r="S1960" i="3"/>
  <c r="I941" i="7"/>
  <c r="R538" i="3"/>
  <c r="H797" i="7"/>
  <c r="P2830" i="3"/>
  <c r="P2831" i="3"/>
  <c r="P2827" i="3"/>
  <c r="S1352" i="3"/>
  <c r="S1348" i="3"/>
  <c r="S1351" i="3"/>
  <c r="S1342" i="3"/>
  <c r="G547" i="7"/>
  <c r="R4249" i="3" s="1"/>
  <c r="P4260" i="3"/>
  <c r="P4256" i="3"/>
  <c r="P4250" i="3"/>
  <c r="G518" i="7"/>
  <c r="I518" i="7" s="1"/>
  <c r="H518" i="7"/>
  <c r="P224" i="3"/>
  <c r="P6093" i="3"/>
  <c r="P6095" i="3"/>
  <c r="P5008" i="3"/>
  <c r="P5007" i="3"/>
  <c r="P3957" i="3"/>
  <c r="S6225" i="3"/>
  <c r="P419" i="3"/>
  <c r="P5468" i="3"/>
  <c r="P2429" i="3"/>
  <c r="P2796" i="3"/>
  <c r="P5005" i="3"/>
  <c r="P6236" i="3"/>
  <c r="P4969" i="3"/>
  <c r="S4517" i="3"/>
  <c r="P5999" i="3"/>
  <c r="S1956" i="3"/>
  <c r="P226" i="3"/>
  <c r="H646" i="7"/>
  <c r="P5894" i="3"/>
  <c r="H958" i="7"/>
  <c r="P2415" i="3"/>
  <c r="P2405" i="3"/>
  <c r="P2956" i="3"/>
  <c r="P2954" i="3"/>
  <c r="P2952" i="3"/>
  <c r="G185" i="7"/>
  <c r="P4506" i="3"/>
  <c r="P4504" i="3"/>
  <c r="P3681" i="3"/>
  <c r="P4370" i="3"/>
  <c r="P3684" i="3"/>
  <c r="H229" i="7"/>
  <c r="H422" i="7"/>
  <c r="P4369" i="3"/>
  <c r="S6718" i="3"/>
  <c r="P261" i="3"/>
  <c r="P3632" i="3"/>
  <c r="P6306" i="3"/>
  <c r="P1778" i="3"/>
  <c r="P1269" i="3"/>
  <c r="P4184" i="3"/>
  <c r="P1693" i="3"/>
  <c r="P2155" i="3"/>
  <c r="P57" i="3"/>
  <c r="G386" i="7"/>
  <c r="I386" i="7" s="1"/>
  <c r="G500" i="7"/>
  <c r="I500" i="7" s="1"/>
  <c r="H290" i="7"/>
  <c r="P4387" i="3"/>
  <c r="P4381" i="3"/>
  <c r="G148" i="7"/>
  <c r="I148" i="7" s="1"/>
  <c r="P2031" i="3"/>
  <c r="P2030" i="3"/>
  <c r="P4117" i="3"/>
  <c r="P260" i="3"/>
  <c r="P3633" i="3"/>
  <c r="P2476" i="3"/>
  <c r="P5988" i="3"/>
  <c r="S3789" i="3"/>
  <c r="P4193" i="3"/>
  <c r="P1698" i="3"/>
  <c r="P2151" i="3"/>
  <c r="S1267" i="3"/>
  <c r="G903" i="7"/>
  <c r="R6306" i="3" s="1"/>
  <c r="G108" i="7"/>
  <c r="G33" i="7"/>
  <c r="R4951" i="3" s="1"/>
  <c r="H361" i="7"/>
  <c r="S1379" i="3" s="1"/>
  <c r="P6166" i="3"/>
  <c r="P5992" i="3"/>
  <c r="P266" i="3"/>
  <c r="S2315" i="3"/>
  <c r="R3261" i="3"/>
  <c r="P3639" i="3"/>
  <c r="P2475" i="3"/>
  <c r="P5985" i="3"/>
  <c r="P1785" i="3"/>
  <c r="P4192" i="3"/>
  <c r="P5702" i="3"/>
  <c r="P3037" i="3"/>
  <c r="P4954" i="3"/>
  <c r="G99" i="7"/>
  <c r="I99" i="7" s="1"/>
  <c r="H452" i="7"/>
  <c r="H336" i="7"/>
  <c r="H594" i="7"/>
  <c r="S5172" i="3" s="1"/>
  <c r="S4970" i="3"/>
  <c r="S4975" i="3"/>
  <c r="I672" i="7"/>
  <c r="T6229" i="3" s="1"/>
  <c r="R6232" i="3"/>
  <c r="R6231" i="3"/>
  <c r="R6226" i="3"/>
  <c r="S673" i="3"/>
  <c r="P5609" i="3"/>
  <c r="P2120" i="3"/>
  <c r="P5879" i="3"/>
  <c r="P4058" i="3"/>
  <c r="P6" i="3"/>
  <c r="P3282" i="3"/>
  <c r="P4061" i="3"/>
  <c r="P2352" i="3"/>
  <c r="S675" i="3"/>
  <c r="S2948" i="3"/>
  <c r="P5615" i="3"/>
  <c r="P1504" i="3"/>
  <c r="P3831" i="3"/>
  <c r="P6541" i="3"/>
  <c r="P5882" i="3"/>
  <c r="P5881" i="3"/>
  <c r="H957" i="7"/>
  <c r="G294" i="7"/>
  <c r="H80" i="7"/>
  <c r="P5612" i="3"/>
  <c r="P5878" i="3"/>
  <c r="G171" i="7"/>
  <c r="R3069" i="3" s="1"/>
  <c r="P6546" i="3"/>
  <c r="P3288" i="3"/>
  <c r="P5618" i="3"/>
  <c r="P5394" i="3"/>
  <c r="P6527" i="3"/>
  <c r="P5876" i="3"/>
  <c r="P5728" i="3"/>
  <c r="P4547" i="3"/>
  <c r="P6441" i="3"/>
  <c r="P5276" i="3"/>
  <c r="R2855" i="3"/>
  <c r="P6670" i="3"/>
  <c r="P8" i="3"/>
  <c r="P6495" i="3"/>
  <c r="P3281" i="3"/>
  <c r="P4060" i="3"/>
  <c r="P2355" i="3"/>
  <c r="P5505" i="3"/>
  <c r="S6837" i="3"/>
  <c r="S6095" i="3"/>
  <c r="P3490" i="3"/>
  <c r="P4932" i="3"/>
  <c r="P4716" i="3"/>
  <c r="P3070" i="3"/>
  <c r="P5367" i="3"/>
  <c r="S2947" i="3"/>
  <c r="S4873" i="3"/>
  <c r="R3619" i="3"/>
  <c r="P468" i="3"/>
  <c r="P5606" i="3"/>
  <c r="P17" i="3"/>
  <c r="S4053" i="3"/>
  <c r="S1051" i="3"/>
  <c r="P5393" i="3"/>
  <c r="P3832" i="3"/>
  <c r="P6145" i="3"/>
  <c r="P6542" i="3"/>
  <c r="P5883" i="3"/>
  <c r="P2536" i="3"/>
  <c r="S73" i="3"/>
  <c r="P5608" i="3"/>
  <c r="H803" i="7"/>
  <c r="G841" i="7"/>
  <c r="G643" i="7"/>
  <c r="I643" i="7" s="1"/>
  <c r="H30" i="7"/>
  <c r="S6356" i="3" s="1"/>
  <c r="P5396" i="3"/>
  <c r="P5274" i="3"/>
  <c r="P4057" i="3"/>
  <c r="P6543" i="3"/>
  <c r="P5611" i="3"/>
  <c r="G405" i="7"/>
  <c r="R2118" i="3" s="1"/>
  <c r="P4550" i="3"/>
  <c r="P6442" i="3"/>
  <c r="P4271" i="3"/>
  <c r="P5273" i="3"/>
  <c r="R2851" i="3"/>
  <c r="P6667" i="3"/>
  <c r="S6753" i="3"/>
  <c r="P11" i="3"/>
  <c r="P6498" i="3"/>
  <c r="P3284" i="3"/>
  <c r="P2364" i="3"/>
  <c r="P3493" i="3"/>
  <c r="P4935" i="3"/>
  <c r="R706" i="3"/>
  <c r="P4718" i="3"/>
  <c r="P6345" i="3"/>
  <c r="P3073" i="3"/>
  <c r="P5370" i="3"/>
  <c r="S2940" i="3"/>
  <c r="S4872" i="3"/>
  <c r="P467" i="3"/>
  <c r="P5613" i="3"/>
  <c r="P23" i="3"/>
  <c r="S1053" i="3"/>
  <c r="P6544" i="3"/>
  <c r="P2635" i="3"/>
  <c r="P5877" i="3"/>
  <c r="P2537" i="3"/>
  <c r="R5149" i="3"/>
  <c r="S4384" i="3"/>
  <c r="S69" i="3"/>
  <c r="H332" i="7"/>
  <c r="S981" i="3" s="1"/>
  <c r="P4543" i="3"/>
  <c r="P6443" i="3"/>
  <c r="P4283" i="3"/>
  <c r="S1697" i="3"/>
  <c r="P6669" i="3"/>
  <c r="P2" i="3"/>
  <c r="P6494" i="3"/>
  <c r="P3287" i="3"/>
  <c r="P2354" i="3"/>
  <c r="P3496" i="3"/>
  <c r="P4938" i="3"/>
  <c r="R704" i="3"/>
  <c r="S3368" i="3"/>
  <c r="P4721" i="3"/>
  <c r="S6063" i="3"/>
  <c r="P6342" i="3"/>
  <c r="P3069" i="3"/>
  <c r="P5369" i="3"/>
  <c r="S2949" i="3"/>
  <c r="P16" i="3"/>
  <c r="S4387" i="3"/>
  <c r="R1503" i="3"/>
  <c r="H741" i="7"/>
  <c r="H786" i="7"/>
  <c r="G587" i="7"/>
  <c r="P6492" i="3"/>
  <c r="P3072" i="3"/>
  <c r="P22" i="3"/>
  <c r="S1232" i="3"/>
  <c r="R1505" i="3"/>
  <c r="H625" i="7"/>
  <c r="S5611" i="3" s="1"/>
  <c r="P4544" i="3"/>
  <c r="R2852" i="3"/>
  <c r="P6673" i="3"/>
  <c r="P6668" i="3"/>
  <c r="R707" i="3"/>
  <c r="S3370" i="3"/>
  <c r="P4724" i="3"/>
  <c r="P6344" i="3"/>
  <c r="S1883" i="3"/>
  <c r="P4729" i="3"/>
  <c r="P4549" i="3"/>
  <c r="P3635" i="3"/>
  <c r="P6348" i="3"/>
  <c r="P3068" i="3"/>
  <c r="S1885" i="3"/>
  <c r="P2117" i="3"/>
  <c r="P6142" i="3"/>
  <c r="P5940" i="3"/>
  <c r="S4389" i="3"/>
  <c r="R1502" i="3"/>
  <c r="P4059" i="3"/>
  <c r="P4274" i="3"/>
  <c r="P4" i="3"/>
  <c r="P2357" i="3"/>
  <c r="P4941" i="3"/>
  <c r="P5371" i="3"/>
  <c r="P4270" i="3"/>
  <c r="S3209" i="3"/>
  <c r="P7" i="3"/>
  <c r="P4881" i="3"/>
  <c r="P2360" i="3"/>
  <c r="P3495" i="3"/>
  <c r="P4928" i="3"/>
  <c r="R705" i="3"/>
  <c r="P4719" i="3"/>
  <c r="P4542" i="3"/>
  <c r="P4284" i="3"/>
  <c r="P2275" i="3"/>
  <c r="S6754" i="3"/>
  <c r="S6746" i="3"/>
  <c r="P10" i="3"/>
  <c r="P3280" i="3"/>
  <c r="R216" i="3"/>
  <c r="P5827" i="3"/>
  <c r="P4931" i="3"/>
  <c r="P3638" i="3"/>
  <c r="P4717" i="3"/>
  <c r="P6346" i="3"/>
  <c r="P5724" i="3"/>
  <c r="S6745" i="3"/>
  <c r="P3071" i="3"/>
  <c r="P5616" i="3"/>
  <c r="P6589" i="3"/>
  <c r="P1503" i="3"/>
  <c r="P2119" i="3"/>
  <c r="P5939" i="3"/>
  <c r="S4385" i="3"/>
  <c r="R1506" i="3"/>
  <c r="G149" i="7"/>
  <c r="H218" i="7"/>
  <c r="S6836" i="3"/>
  <c r="P4546" i="3"/>
  <c r="P4545" i="3"/>
  <c r="P2276" i="3"/>
  <c r="P3283" i="3"/>
  <c r="R5229" i="3"/>
  <c r="P4933" i="3"/>
  <c r="P4934" i="3"/>
  <c r="P4720" i="3"/>
  <c r="P5831" i="3"/>
  <c r="P6151" i="3"/>
  <c r="P1505" i="3"/>
  <c r="P764" i="3"/>
  <c r="P6143" i="3"/>
  <c r="R1504" i="3"/>
  <c r="G710" i="7"/>
  <c r="P6792" i="3"/>
  <c r="P6805" i="3"/>
  <c r="P6803" i="3"/>
  <c r="P6801" i="3"/>
  <c r="P6797" i="3"/>
  <c r="P6794" i="3"/>
  <c r="P6800" i="3"/>
  <c r="P6799" i="3"/>
  <c r="P6806" i="3"/>
  <c r="P6793" i="3"/>
  <c r="P6796" i="3"/>
  <c r="P6807" i="3"/>
  <c r="P6804" i="3"/>
  <c r="P6802" i="3"/>
  <c r="P6798" i="3"/>
  <c r="P6795" i="3"/>
  <c r="P5089" i="3"/>
  <c r="S6395" i="3"/>
  <c r="P6173" i="3"/>
  <c r="S6400" i="3"/>
  <c r="P3540" i="3"/>
  <c r="P3709" i="3"/>
  <c r="P6113" i="3"/>
  <c r="P2035" i="3"/>
  <c r="P2414" i="3"/>
  <c r="P2423" i="3"/>
  <c r="I101" i="7"/>
  <c r="R7015" i="3"/>
  <c r="R7013" i="3"/>
  <c r="R7012" i="3"/>
  <c r="R7011" i="3"/>
  <c r="R7014" i="3"/>
  <c r="R7010" i="3"/>
  <c r="G400" i="7"/>
  <c r="I400" i="7" s="1"/>
  <c r="I50" i="7"/>
  <c r="R7039" i="3"/>
  <c r="R7037" i="3"/>
  <c r="R7033" i="3"/>
  <c r="R7044" i="3"/>
  <c r="R7042" i="3"/>
  <c r="R7034" i="3"/>
  <c r="R7036" i="3"/>
  <c r="R7043" i="3"/>
  <c r="R7040" i="3"/>
  <c r="R7041" i="3"/>
  <c r="R7038" i="3"/>
  <c r="R7032" i="3"/>
  <c r="R7035" i="3"/>
  <c r="G426" i="7"/>
  <c r="I426" i="7" s="1"/>
  <c r="G776" i="7"/>
  <c r="P6961" i="3"/>
  <c r="P6962" i="3"/>
  <c r="P6960" i="3"/>
  <c r="H511" i="7"/>
  <c r="P6862" i="3"/>
  <c r="P6860" i="3"/>
  <c r="P6859" i="3"/>
  <c r="P6858" i="3"/>
  <c r="P6857" i="3"/>
  <c r="P6861" i="3"/>
  <c r="P6863" i="3"/>
  <c r="P6856" i="3"/>
  <c r="P6974" i="3"/>
  <c r="P6985" i="3"/>
  <c r="P6979" i="3"/>
  <c r="P6984" i="3"/>
  <c r="P6977" i="3"/>
  <c r="P6982" i="3"/>
  <c r="P6980" i="3"/>
  <c r="P6976" i="3"/>
  <c r="P6986" i="3"/>
  <c r="P6983" i="3"/>
  <c r="P6981" i="3"/>
  <c r="P6975" i="3"/>
  <c r="P6978" i="3"/>
  <c r="P6733" i="3"/>
  <c r="P6731" i="3"/>
  <c r="P6734" i="3"/>
  <c r="P6732" i="3"/>
  <c r="P6736" i="3"/>
  <c r="P6735" i="3"/>
  <c r="P6730" i="3"/>
  <c r="P3255" i="3"/>
  <c r="P6177" i="3"/>
  <c r="S2753" i="3"/>
  <c r="P3542" i="3"/>
  <c r="P3708" i="3"/>
  <c r="P3928" i="3"/>
  <c r="P2038" i="3"/>
  <c r="P2404" i="3"/>
  <c r="P2413" i="3"/>
  <c r="I142" i="7"/>
  <c r="R6991" i="3"/>
  <c r="R6989" i="3"/>
  <c r="R6990" i="3"/>
  <c r="G31" i="7"/>
  <c r="P7046" i="3"/>
  <c r="P7052" i="3"/>
  <c r="P7047" i="3"/>
  <c r="P7049" i="3"/>
  <c r="P7050" i="3"/>
  <c r="P7051" i="3"/>
  <c r="P7048" i="3"/>
  <c r="P7045" i="3"/>
  <c r="G956" i="7"/>
  <c r="I956" i="7" s="1"/>
  <c r="P7153" i="3"/>
  <c r="P7158" i="3"/>
  <c r="P7156" i="3"/>
  <c r="P7154" i="3"/>
  <c r="P7157" i="3"/>
  <c r="P7155" i="3"/>
  <c r="P7159" i="3"/>
  <c r="G716" i="7"/>
  <c r="P6896" i="3"/>
  <c r="P6898" i="3"/>
  <c r="P6900" i="3"/>
  <c r="P6902" i="3"/>
  <c r="P6904" i="3"/>
  <c r="P6906" i="3"/>
  <c r="P6895" i="3"/>
  <c r="P6901" i="3"/>
  <c r="P6903" i="3"/>
  <c r="P6897" i="3"/>
  <c r="P6899" i="3"/>
  <c r="P6905" i="3"/>
  <c r="P6939" i="3"/>
  <c r="P6937" i="3"/>
  <c r="P6942" i="3"/>
  <c r="P6945" i="3"/>
  <c r="P6944" i="3"/>
  <c r="P6941" i="3"/>
  <c r="P6938" i="3"/>
  <c r="P6943" i="3"/>
  <c r="P6940" i="3"/>
  <c r="H183" i="7"/>
  <c r="P6827" i="3"/>
  <c r="P6825" i="3"/>
  <c r="P6821" i="3"/>
  <c r="P6826" i="3"/>
  <c r="P6824" i="3"/>
  <c r="P6817" i="3"/>
  <c r="P6820" i="3"/>
  <c r="P6823" i="3"/>
  <c r="P6818" i="3"/>
  <c r="P6819" i="3"/>
  <c r="P6822" i="3"/>
  <c r="P6828" i="3"/>
  <c r="P3359" i="3"/>
  <c r="P3361" i="3"/>
  <c r="P5088" i="3"/>
  <c r="G744" i="7"/>
  <c r="P7074" i="3"/>
  <c r="P7081" i="3"/>
  <c r="P7079" i="3"/>
  <c r="P7076" i="3"/>
  <c r="P7080" i="3"/>
  <c r="P7078" i="3"/>
  <c r="P7073" i="3"/>
  <c r="P7077" i="3"/>
  <c r="P7075" i="3"/>
  <c r="P7022" i="3"/>
  <c r="P7020" i="3"/>
  <c r="P7029" i="3"/>
  <c r="P7023" i="3"/>
  <c r="P7031" i="3"/>
  <c r="P7018" i="3"/>
  <c r="P7026" i="3"/>
  <c r="P7019" i="3"/>
  <c r="P7027" i="3"/>
  <c r="P7024" i="3"/>
  <c r="P7030" i="3"/>
  <c r="P7028" i="3"/>
  <c r="P7025" i="3"/>
  <c r="P7021" i="3"/>
  <c r="P6991" i="3"/>
  <c r="P6989" i="3"/>
  <c r="P6990" i="3"/>
  <c r="P7011" i="3"/>
  <c r="P7015" i="3"/>
  <c r="P7013" i="3"/>
  <c r="P7012" i="3"/>
  <c r="P7010" i="3"/>
  <c r="P7014" i="3"/>
  <c r="H773" i="7"/>
  <c r="S7142" i="3" s="1"/>
  <c r="P7141" i="3"/>
  <c r="P7139" i="3"/>
  <c r="P7144" i="3"/>
  <c r="P7140" i="3"/>
  <c r="P7143" i="3"/>
  <c r="P7138" i="3"/>
  <c r="P7142" i="3"/>
  <c r="P2145" i="3"/>
  <c r="P6017" i="3"/>
  <c r="S5532" i="3"/>
  <c r="P5087" i="3"/>
  <c r="R2854" i="3"/>
  <c r="P2135" i="3"/>
  <c r="R213" i="3"/>
  <c r="P2093" i="3"/>
  <c r="S2759" i="3"/>
  <c r="P3541" i="3"/>
  <c r="S5739" i="3"/>
  <c r="P348" i="3"/>
  <c r="P3712" i="3"/>
  <c r="P3933" i="3"/>
  <c r="P3932" i="3"/>
  <c r="P3612" i="3"/>
  <c r="P6318" i="3"/>
  <c r="P2406" i="3"/>
  <c r="P2408" i="3"/>
  <c r="P2210" i="3"/>
  <c r="P3561" i="3"/>
  <c r="P6328" i="3"/>
  <c r="G423" i="7"/>
  <c r="I423" i="7" s="1"/>
  <c r="G885" i="7"/>
  <c r="R3562" i="3" s="1"/>
  <c r="G503" i="7"/>
  <c r="I503" i="7" s="1"/>
  <c r="G684" i="7"/>
  <c r="I684" i="7" s="1"/>
  <c r="I721" i="7"/>
  <c r="R6988" i="3"/>
  <c r="R6987" i="3"/>
  <c r="G714" i="7"/>
  <c r="P6876" i="3"/>
  <c r="P6878" i="3"/>
  <c r="P6880" i="3"/>
  <c r="P6882" i="3"/>
  <c r="P6884" i="3"/>
  <c r="P6883" i="3"/>
  <c r="P6879" i="3"/>
  <c r="P6877" i="3"/>
  <c r="P6881" i="3"/>
  <c r="G750" i="7"/>
  <c r="P6892" i="3"/>
  <c r="P6894" i="3"/>
  <c r="P6893" i="3"/>
  <c r="P6340" i="3"/>
  <c r="G800" i="7"/>
  <c r="P6720" i="3"/>
  <c r="P6717" i="3"/>
  <c r="P6716" i="3"/>
  <c r="P6719" i="3"/>
  <c r="P6718" i="3"/>
  <c r="H798" i="7"/>
  <c r="P6695" i="3"/>
  <c r="P6699" i="3"/>
  <c r="P6703" i="3"/>
  <c r="P6693" i="3"/>
  <c r="P6697" i="3"/>
  <c r="P6696" i="3"/>
  <c r="P6702" i="3"/>
  <c r="P6698" i="3"/>
  <c r="P6700" i="3"/>
  <c r="P6701" i="3"/>
  <c r="P6704" i="3"/>
  <c r="P6694" i="3"/>
  <c r="P6365" i="3"/>
  <c r="P5086" i="3"/>
  <c r="P3710" i="3"/>
  <c r="P6009" i="3"/>
  <c r="S6397" i="3"/>
  <c r="S5535" i="3"/>
  <c r="P5090" i="3"/>
  <c r="R2850" i="3"/>
  <c r="P2138" i="3"/>
  <c r="R211" i="3"/>
  <c r="P6525" i="3"/>
  <c r="S2755" i="3"/>
  <c r="P6042" i="3"/>
  <c r="P3706" i="3"/>
  <c r="P3919" i="3"/>
  <c r="P3921" i="3"/>
  <c r="P3607" i="3"/>
  <c r="P2417" i="3"/>
  <c r="P2416" i="3"/>
  <c r="P1844" i="3"/>
  <c r="P2214" i="3"/>
  <c r="P3562" i="3"/>
  <c r="H619" i="7"/>
  <c r="G411" i="7"/>
  <c r="P7134" i="3"/>
  <c r="P7132" i="3"/>
  <c r="P7133" i="3"/>
  <c r="P7137" i="3"/>
  <c r="P7135" i="3"/>
  <c r="P7136" i="3"/>
  <c r="P7059" i="3"/>
  <c r="P7061" i="3"/>
  <c r="P7062" i="3"/>
  <c r="P7060" i="3"/>
  <c r="P6744" i="3"/>
  <c r="P6755" i="3"/>
  <c r="P6753" i="3"/>
  <c r="P6748" i="3"/>
  <c r="P6756" i="3"/>
  <c r="P6751" i="3"/>
  <c r="P6745" i="3"/>
  <c r="P6754" i="3"/>
  <c r="P6746" i="3"/>
  <c r="P6749" i="3"/>
  <c r="P6752" i="3"/>
  <c r="P6747" i="3"/>
  <c r="P6750" i="3"/>
  <c r="P1775" i="3"/>
  <c r="P3254" i="3"/>
  <c r="P2148" i="3"/>
  <c r="P6315" i="3"/>
  <c r="P4957" i="3"/>
  <c r="P6011" i="3"/>
  <c r="S5537" i="3"/>
  <c r="R2853" i="3"/>
  <c r="P2141" i="3"/>
  <c r="S5699" i="3"/>
  <c r="R214" i="3"/>
  <c r="P6519" i="3"/>
  <c r="S2758" i="3"/>
  <c r="P4845" i="3"/>
  <c r="P6050" i="3"/>
  <c r="P3923" i="3"/>
  <c r="P3925" i="3"/>
  <c r="P6119" i="3"/>
  <c r="P3615" i="3"/>
  <c r="P2037" i="3"/>
  <c r="P2407" i="3"/>
  <c r="P2418" i="3"/>
  <c r="P5144" i="3"/>
  <c r="P2209" i="3"/>
  <c r="H824" i="7"/>
  <c r="S2124" i="3" s="1"/>
  <c r="G619" i="7"/>
  <c r="I619" i="7" s="1"/>
  <c r="G923" i="7"/>
  <c r="I137" i="7"/>
  <c r="R6909" i="3"/>
  <c r="R6914" i="3"/>
  <c r="R6921" i="3"/>
  <c r="R6911" i="3"/>
  <c r="R6919" i="3"/>
  <c r="R6922" i="3"/>
  <c r="R6923" i="3"/>
  <c r="R6926" i="3"/>
  <c r="R6915" i="3"/>
  <c r="R6918" i="3"/>
  <c r="R6924" i="3"/>
  <c r="R6912" i="3"/>
  <c r="R6910" i="3"/>
  <c r="R6917" i="3"/>
  <c r="R6925" i="3"/>
  <c r="R6907" i="3"/>
  <c r="R6913" i="3"/>
  <c r="R6908" i="3"/>
  <c r="R6920" i="3"/>
  <c r="R6916" i="3"/>
  <c r="G959" i="7"/>
  <c r="R6314" i="3" s="1"/>
  <c r="H11" i="7"/>
  <c r="P6853" i="3"/>
  <c r="P6851" i="3"/>
  <c r="P6849" i="3"/>
  <c r="P6848" i="3"/>
  <c r="P6854" i="3"/>
  <c r="P6842" i="3"/>
  <c r="P6852" i="3"/>
  <c r="P6845" i="3"/>
  <c r="P6855" i="3"/>
  <c r="P6841" i="3"/>
  <c r="P6846" i="3"/>
  <c r="P6843" i="3"/>
  <c r="P6850" i="3"/>
  <c r="P6847" i="3"/>
  <c r="P6844" i="3"/>
  <c r="G727" i="7"/>
  <c r="P7086" i="3"/>
  <c r="P7084" i="3"/>
  <c r="P7087" i="3"/>
  <c r="P7088" i="3"/>
  <c r="P7085" i="3"/>
  <c r="P6908" i="3"/>
  <c r="P6910" i="3"/>
  <c r="P6912" i="3"/>
  <c r="P6914" i="3"/>
  <c r="P6916" i="3"/>
  <c r="P6918" i="3"/>
  <c r="P6920" i="3"/>
  <c r="P6922" i="3"/>
  <c r="P6907" i="3"/>
  <c r="P6919" i="3"/>
  <c r="P6926" i="3"/>
  <c r="P6924" i="3"/>
  <c r="P6909" i="3"/>
  <c r="P6925" i="3"/>
  <c r="P6921" i="3"/>
  <c r="P6915" i="3"/>
  <c r="P6923" i="3"/>
  <c r="P6911" i="3"/>
  <c r="P6917" i="3"/>
  <c r="P6913" i="3"/>
  <c r="P6933" i="3"/>
  <c r="P6936" i="3"/>
  <c r="P6934" i="3"/>
  <c r="P6935" i="3"/>
  <c r="I827" i="7"/>
  <c r="R7089" i="3"/>
  <c r="G715" i="7"/>
  <c r="P6886" i="3"/>
  <c r="P6888" i="3"/>
  <c r="P6890" i="3"/>
  <c r="P6885" i="3"/>
  <c r="P6891" i="3"/>
  <c r="P6889" i="3"/>
  <c r="P6887" i="3"/>
  <c r="S5534" i="3"/>
  <c r="P2137" i="3"/>
  <c r="P2144" i="3"/>
  <c r="R217" i="3"/>
  <c r="P6520" i="3"/>
  <c r="P5529" i="3"/>
  <c r="S2754" i="3"/>
  <c r="P2849" i="3"/>
  <c r="P343" i="3"/>
  <c r="P6044" i="3"/>
  <c r="P3922" i="3"/>
  <c r="P3929" i="3"/>
  <c r="P6111" i="3"/>
  <c r="P3610" i="3"/>
  <c r="P2040" i="3"/>
  <c r="P4346" i="3"/>
  <c r="P2409" i="3"/>
  <c r="P5145" i="3"/>
  <c r="P2213" i="3"/>
  <c r="R608" i="3"/>
  <c r="P6118" i="3"/>
  <c r="P6325" i="3"/>
  <c r="I723" i="7"/>
  <c r="T7009" i="3" s="1"/>
  <c r="R7009" i="3"/>
  <c r="H943" i="7"/>
  <c r="S5225" i="3" s="1"/>
  <c r="H812" i="7"/>
  <c r="S4911" i="3" s="1"/>
  <c r="G325" i="7"/>
  <c r="I325" i="7" s="1"/>
  <c r="G770" i="7"/>
  <c r="I770" i="7" s="1"/>
  <c r="G911" i="7"/>
  <c r="I183" i="7"/>
  <c r="R6820" i="3"/>
  <c r="R6818" i="3"/>
  <c r="R6826" i="3"/>
  <c r="R6823" i="3"/>
  <c r="R6817" i="3"/>
  <c r="R6827" i="3"/>
  <c r="R6822" i="3"/>
  <c r="R6825" i="3"/>
  <c r="R6819" i="3"/>
  <c r="R6821" i="3"/>
  <c r="R6824" i="3"/>
  <c r="R6828" i="3"/>
  <c r="H284" i="7"/>
  <c r="H101" i="7"/>
  <c r="S7014" i="3" s="1"/>
  <c r="G720" i="7"/>
  <c r="P6963" i="3"/>
  <c r="P6972" i="3"/>
  <c r="P6970" i="3"/>
  <c r="P6964" i="3"/>
  <c r="P6967" i="3"/>
  <c r="P6971" i="3"/>
  <c r="P6965" i="3"/>
  <c r="P6968" i="3"/>
  <c r="P6973" i="3"/>
  <c r="P6969" i="3"/>
  <c r="P6966" i="3"/>
  <c r="H677" i="7"/>
  <c r="S6328" i="3" s="1"/>
  <c r="G65" i="7"/>
  <c r="I65" i="7" s="1"/>
  <c r="P6833" i="3"/>
  <c r="P6834" i="3"/>
  <c r="P6757" i="3"/>
  <c r="P6760" i="3"/>
  <c r="P6761" i="3"/>
  <c r="P6758" i="3"/>
  <c r="P6759" i="3"/>
  <c r="G225" i="7"/>
  <c r="P7127" i="3"/>
  <c r="P7124" i="3"/>
  <c r="P7128" i="3"/>
  <c r="P7125" i="3"/>
  <c r="P7126" i="3"/>
  <c r="P7123" i="3"/>
  <c r="P2142" i="3"/>
  <c r="P4959" i="3"/>
  <c r="P6015" i="3"/>
  <c r="S5531" i="3"/>
  <c r="P2140" i="3"/>
  <c r="P2147" i="3"/>
  <c r="P6172" i="3"/>
  <c r="P6523" i="3"/>
  <c r="P5526" i="3"/>
  <c r="S6399" i="3"/>
  <c r="P5930" i="3"/>
  <c r="S2757" i="3"/>
  <c r="S4325" i="3"/>
  <c r="P2845" i="3"/>
  <c r="P344" i="3"/>
  <c r="P3927" i="3"/>
  <c r="P6114" i="3"/>
  <c r="P3613" i="3"/>
  <c r="P2039" i="3"/>
  <c r="P2402" i="3"/>
  <c r="P5147" i="3"/>
  <c r="P6438" i="3"/>
  <c r="G677" i="7"/>
  <c r="R6339" i="3" s="1"/>
  <c r="I109" i="7"/>
  <c r="R6857" i="3"/>
  <c r="R6858" i="3"/>
  <c r="R6863" i="3"/>
  <c r="R6856" i="3"/>
  <c r="R6862" i="3"/>
  <c r="R6861" i="3"/>
  <c r="R6860" i="3"/>
  <c r="R6859" i="3"/>
  <c r="I944" i="7"/>
  <c r="R6994" i="3"/>
  <c r="R6992" i="3"/>
  <c r="R6993" i="3"/>
  <c r="R6995" i="3"/>
  <c r="I29" i="7"/>
  <c r="R6978" i="3"/>
  <c r="R6976" i="3"/>
  <c r="R6981" i="3"/>
  <c r="R6986" i="3"/>
  <c r="R6974" i="3"/>
  <c r="R6984" i="3"/>
  <c r="R6982" i="3"/>
  <c r="R6985" i="3"/>
  <c r="R6979" i="3"/>
  <c r="R6977" i="3"/>
  <c r="R6980" i="3"/>
  <c r="R6975" i="3"/>
  <c r="R6983" i="3"/>
  <c r="H716" i="7"/>
  <c r="G674" i="7"/>
  <c r="I717" i="7"/>
  <c r="R6930" i="3"/>
  <c r="R6928" i="3"/>
  <c r="R6929" i="3"/>
  <c r="R6927" i="3"/>
  <c r="R6932" i="3"/>
  <c r="R6931" i="3"/>
  <c r="G761" i="7"/>
  <c r="P7064" i="3"/>
  <c r="P7065" i="3"/>
  <c r="P7066" i="3"/>
  <c r="P7063" i="3"/>
  <c r="P7067" i="3"/>
  <c r="G706" i="7"/>
  <c r="P6706" i="3"/>
  <c r="P6713" i="3"/>
  <c r="P6710" i="3"/>
  <c r="P6705" i="3"/>
  <c r="P6708" i="3"/>
  <c r="P6709" i="3"/>
  <c r="P6714" i="3"/>
  <c r="P6712" i="3"/>
  <c r="P6707" i="3"/>
  <c r="P6711" i="3"/>
  <c r="G217" i="7"/>
  <c r="P7093" i="3"/>
  <c r="P7098" i="3"/>
  <c r="P7091" i="3"/>
  <c r="P7096" i="3"/>
  <c r="P7095" i="3"/>
  <c r="P7099" i="3"/>
  <c r="P7094" i="3"/>
  <c r="P7090" i="3"/>
  <c r="P7100" i="3"/>
  <c r="P7092" i="3"/>
  <c r="P7097" i="3"/>
  <c r="H50" i="7"/>
  <c r="S7035" i="3" s="1"/>
  <c r="P7035" i="3"/>
  <c r="P7033" i="3"/>
  <c r="P7044" i="3"/>
  <c r="P7040" i="3"/>
  <c r="P7034" i="3"/>
  <c r="P7037" i="3"/>
  <c r="P7039" i="3"/>
  <c r="P7042" i="3"/>
  <c r="P7038" i="3"/>
  <c r="P7043" i="3"/>
  <c r="P7041" i="3"/>
  <c r="P7032" i="3"/>
  <c r="P7036" i="3"/>
  <c r="P6816" i="3"/>
  <c r="P6814" i="3"/>
  <c r="P6812" i="3"/>
  <c r="P6813" i="3"/>
  <c r="P6810" i="3"/>
  <c r="P6808" i="3"/>
  <c r="P6815" i="3"/>
  <c r="P6809" i="3"/>
  <c r="P6811" i="3"/>
  <c r="P7069" i="3"/>
  <c r="P7072" i="3"/>
  <c r="P7070" i="3"/>
  <c r="P7068" i="3"/>
  <c r="P7071" i="3"/>
  <c r="G942" i="7"/>
  <c r="P6870" i="3"/>
  <c r="P6872" i="3"/>
  <c r="P6874" i="3"/>
  <c r="P6873" i="3"/>
  <c r="P6871" i="3"/>
  <c r="P6875" i="3"/>
  <c r="S5536" i="3"/>
  <c r="P5527" i="3"/>
  <c r="P2143" i="3"/>
  <c r="P6517" i="3"/>
  <c r="P5528" i="3"/>
  <c r="P2092" i="3"/>
  <c r="S4318" i="3"/>
  <c r="S5539" i="3"/>
  <c r="P2848" i="3"/>
  <c r="P339" i="3"/>
  <c r="P3920" i="3"/>
  <c r="P6117" i="3"/>
  <c r="P3608" i="3"/>
  <c r="P2041" i="3"/>
  <c r="P2411" i="3"/>
  <c r="P2420" i="3"/>
  <c r="P6439" i="3"/>
  <c r="I892" i="7"/>
  <c r="R6737" i="3"/>
  <c r="R6740" i="3"/>
  <c r="R6738" i="3"/>
  <c r="R6741" i="3"/>
  <c r="R6742" i="3"/>
  <c r="R6739" i="3"/>
  <c r="R6743" i="3"/>
  <c r="H582" i="7"/>
  <c r="S4959" i="3" s="1"/>
  <c r="I725" i="7"/>
  <c r="R7061" i="3"/>
  <c r="R7059" i="3"/>
  <c r="R7062" i="3"/>
  <c r="R7060" i="3"/>
  <c r="H609" i="7"/>
  <c r="G958" i="7"/>
  <c r="R2414" i="3" s="1"/>
  <c r="I707" i="7"/>
  <c r="T6715" i="3" s="1"/>
  <c r="R6715" i="3"/>
  <c r="I728" i="7"/>
  <c r="R7101" i="3"/>
  <c r="R7103" i="3"/>
  <c r="R7102" i="3"/>
  <c r="P6959" i="3"/>
  <c r="P6958" i="3"/>
  <c r="P6956" i="3"/>
  <c r="P6957" i="3"/>
  <c r="P6955" i="3"/>
  <c r="H953" i="7"/>
  <c r="S6785" i="3" s="1"/>
  <c r="P6790" i="3"/>
  <c r="P6788" i="3"/>
  <c r="P6789" i="3"/>
  <c r="P6785" i="3"/>
  <c r="P6784" i="3"/>
  <c r="P6786" i="3"/>
  <c r="P6791" i="3"/>
  <c r="P6787" i="3"/>
  <c r="G835" i="7"/>
  <c r="P6840" i="3"/>
  <c r="P6838" i="3"/>
  <c r="P6836" i="3"/>
  <c r="P6837" i="3"/>
  <c r="P6835" i="3"/>
  <c r="P6839" i="3"/>
  <c r="G719" i="7"/>
  <c r="P6950" i="3"/>
  <c r="P6948" i="3"/>
  <c r="P6954" i="3"/>
  <c r="P6947" i="3"/>
  <c r="P6953" i="3"/>
  <c r="P6949" i="3"/>
  <c r="P6946" i="3"/>
  <c r="P6952" i="3"/>
  <c r="P6951" i="3"/>
  <c r="H132" i="7"/>
  <c r="P6729" i="3"/>
  <c r="P6723" i="3"/>
  <c r="P6726" i="3"/>
  <c r="P6721" i="3"/>
  <c r="P6724" i="3"/>
  <c r="P6725" i="3"/>
  <c r="P6728" i="3"/>
  <c r="P6722" i="3"/>
  <c r="P6727" i="3"/>
  <c r="P6927" i="3"/>
  <c r="P6932" i="3"/>
  <c r="P6930" i="3"/>
  <c r="P6929" i="3"/>
  <c r="P6931" i="3"/>
  <c r="P6928" i="3"/>
  <c r="P6379" i="3"/>
  <c r="P6174" i="3"/>
  <c r="P4960" i="3"/>
  <c r="P6008" i="3"/>
  <c r="P6012" i="3"/>
  <c r="S3434" i="3"/>
  <c r="P6178" i="3"/>
  <c r="P4961" i="3"/>
  <c r="P3358" i="3"/>
  <c r="S3437" i="3"/>
  <c r="S6402" i="3"/>
  <c r="P2146" i="3"/>
  <c r="P6010" i="3"/>
  <c r="P6521" i="3"/>
  <c r="S6398" i="3"/>
  <c r="S5328" i="3"/>
  <c r="S3572" i="3"/>
  <c r="P2085" i="3"/>
  <c r="S4321" i="3"/>
  <c r="S5543" i="3"/>
  <c r="P2844" i="3"/>
  <c r="P345" i="3"/>
  <c r="P3926" i="3"/>
  <c r="P6110" i="3"/>
  <c r="S804" i="3"/>
  <c r="P3616" i="3"/>
  <c r="P2034" i="3"/>
  <c r="P5280" i="3"/>
  <c r="P2419" i="3"/>
  <c r="P2410" i="3"/>
  <c r="P6434" i="3"/>
  <c r="P6115" i="3"/>
  <c r="S585" i="3"/>
  <c r="H615" i="7"/>
  <c r="H684" i="7"/>
  <c r="S6432" i="3" s="1"/>
  <c r="G284" i="7"/>
  <c r="I284" i="7" s="1"/>
  <c r="R6934" i="3"/>
  <c r="R6936" i="3"/>
  <c r="R6933" i="3"/>
  <c r="R6935" i="3"/>
  <c r="G506" i="7"/>
  <c r="I506" i="7" s="1"/>
  <c r="G709" i="7"/>
  <c r="P6781" i="3"/>
  <c r="P6779" i="3"/>
  <c r="P6777" i="3"/>
  <c r="P6772" i="3"/>
  <c r="P6778" i="3"/>
  <c r="P6783" i="3"/>
  <c r="P6769" i="3"/>
  <c r="P6782" i="3"/>
  <c r="P6770" i="3"/>
  <c r="P6773" i="3"/>
  <c r="P6776" i="3"/>
  <c r="P6780" i="3"/>
  <c r="P6774" i="3"/>
  <c r="P6775" i="3"/>
  <c r="P6771" i="3"/>
  <c r="P7129" i="3"/>
  <c r="P7131" i="3"/>
  <c r="P7130" i="3"/>
  <c r="G708" i="7"/>
  <c r="P6768" i="3"/>
  <c r="P6766" i="3"/>
  <c r="P6764" i="3"/>
  <c r="P6762" i="3"/>
  <c r="P6767" i="3"/>
  <c r="P6763" i="3"/>
  <c r="P6765" i="3"/>
  <c r="H209" i="7"/>
  <c r="P6864" i="3"/>
  <c r="P6866" i="3"/>
  <c r="P6868" i="3"/>
  <c r="P6867" i="3"/>
  <c r="P6865" i="3"/>
  <c r="P6869" i="3"/>
  <c r="P6376" i="3"/>
  <c r="P2036" i="3"/>
  <c r="P6175" i="3"/>
  <c r="P4958" i="3"/>
  <c r="P3360" i="3"/>
  <c r="S3440" i="3"/>
  <c r="P2136" i="3"/>
  <c r="P6518" i="3"/>
  <c r="S6401" i="3"/>
  <c r="P6179" i="3"/>
  <c r="S5325" i="3"/>
  <c r="P2088" i="3"/>
  <c r="P4203" i="3"/>
  <c r="P2847" i="3"/>
  <c r="P6120" i="3"/>
  <c r="P5146" i="3"/>
  <c r="P3606" i="3"/>
  <c r="P2033" i="3"/>
  <c r="P5283" i="3"/>
  <c r="P2403" i="3"/>
  <c r="P2412" i="3"/>
  <c r="P6432" i="3"/>
  <c r="I882" i="7"/>
  <c r="T7071" i="3" s="1"/>
  <c r="R7069" i="3"/>
  <c r="R7071" i="3"/>
  <c r="R7070" i="3"/>
  <c r="R7072" i="3"/>
  <c r="R7068" i="3"/>
  <c r="R6757" i="3"/>
  <c r="R6760" i="3"/>
  <c r="R6758" i="3"/>
  <c r="H955" i="7"/>
  <c r="H265" i="7"/>
  <c r="P7004" i="3"/>
  <c r="I712" i="7"/>
  <c r="R6831" i="3"/>
  <c r="R6829" i="3"/>
  <c r="R6832" i="3"/>
  <c r="R6830" i="3"/>
  <c r="P7057" i="3"/>
  <c r="P7053" i="3"/>
  <c r="P7055" i="3"/>
  <c r="P7058" i="3"/>
  <c r="P7054" i="3"/>
  <c r="P7056" i="3"/>
  <c r="P6994" i="3"/>
  <c r="P6992" i="3"/>
  <c r="P6995" i="3"/>
  <c r="P6993" i="3"/>
  <c r="G820" i="7"/>
  <c r="I820" i="7" s="1"/>
  <c r="P7103" i="3"/>
  <c r="P7102" i="3"/>
  <c r="P7101" i="3"/>
  <c r="P6829" i="3"/>
  <c r="P6830" i="3"/>
  <c r="P6832" i="3"/>
  <c r="P6831" i="3"/>
  <c r="P6742" i="3"/>
  <c r="P6740" i="3"/>
  <c r="P6737" i="3"/>
  <c r="P6743" i="3"/>
  <c r="P6739" i="3"/>
  <c r="P6741" i="3"/>
  <c r="P6738" i="3"/>
  <c r="I510" i="7"/>
  <c r="R3679" i="3"/>
  <c r="R3680" i="3"/>
  <c r="R3678" i="3"/>
  <c r="I767" i="7"/>
  <c r="T4757" i="3" s="1"/>
  <c r="R4755" i="3"/>
  <c r="R4760" i="3"/>
  <c r="R4757" i="3"/>
  <c r="R4752" i="3"/>
  <c r="R4751" i="3"/>
  <c r="R4759" i="3"/>
  <c r="R4749" i="3"/>
  <c r="R4746" i="3"/>
  <c r="R4758" i="3"/>
  <c r="R4756" i="3"/>
  <c r="R4753" i="3"/>
  <c r="R4750" i="3"/>
  <c r="R4747" i="3"/>
  <c r="R4754" i="3"/>
  <c r="R4761" i="3"/>
  <c r="R4748" i="3"/>
  <c r="I662" i="7"/>
  <c r="R6096" i="3"/>
  <c r="R6097" i="3"/>
  <c r="R6099" i="3"/>
  <c r="R6098" i="3"/>
  <c r="P6618" i="3"/>
  <c r="S4196" i="3"/>
  <c r="P3810" i="3"/>
  <c r="P3802" i="3"/>
  <c r="P3576" i="3"/>
  <c r="P2083" i="3"/>
  <c r="P2101" i="3"/>
  <c r="P2102" i="3"/>
  <c r="P748" i="3"/>
  <c r="P1434" i="3"/>
  <c r="P3115" i="3"/>
  <c r="P5570" i="3"/>
  <c r="P5928" i="3"/>
  <c r="P6566" i="3"/>
  <c r="R1773" i="3"/>
  <c r="P6070" i="3"/>
  <c r="P1542" i="3"/>
  <c r="P1525" i="3"/>
  <c r="P2551" i="3"/>
  <c r="P2640" i="3"/>
  <c r="P4349" i="3"/>
  <c r="P1850" i="3"/>
  <c r="P1254" i="3"/>
  <c r="P1249" i="3"/>
  <c r="P4630" i="3"/>
  <c r="G874" i="7"/>
  <c r="I874" i="7" s="1"/>
  <c r="G852" i="7"/>
  <c r="G773" i="7"/>
  <c r="G828" i="7"/>
  <c r="I828" i="7" s="1"/>
  <c r="P3797" i="3"/>
  <c r="P3805" i="3"/>
  <c r="P3579" i="3"/>
  <c r="P2076" i="3"/>
  <c r="P2104" i="3"/>
  <c r="P2105" i="3"/>
  <c r="P1430" i="3"/>
  <c r="P3118" i="3"/>
  <c r="P6153" i="3"/>
  <c r="S573" i="3"/>
  <c r="P5573" i="3"/>
  <c r="P5925" i="3"/>
  <c r="P6564" i="3"/>
  <c r="S1107" i="3"/>
  <c r="P1535" i="3"/>
  <c r="P1530" i="3"/>
  <c r="P2558" i="3"/>
  <c r="P2633" i="3"/>
  <c r="P3161" i="3"/>
  <c r="P3650" i="3"/>
  <c r="P4352" i="3"/>
  <c r="P4121" i="3"/>
  <c r="P1845" i="3"/>
  <c r="P1847" i="3"/>
  <c r="P1250" i="3"/>
  <c r="P1251" i="3"/>
  <c r="P1715" i="3"/>
  <c r="G762" i="7"/>
  <c r="I762" i="7" s="1"/>
  <c r="T2955" i="3" s="1"/>
  <c r="G132" i="7"/>
  <c r="G825" i="7"/>
  <c r="H874" i="7"/>
  <c r="S2553" i="3" s="1"/>
  <c r="H825" i="7"/>
  <c r="S2640" i="3" s="1"/>
  <c r="P6272" i="3"/>
  <c r="S5802" i="3"/>
  <c r="P6626" i="3"/>
  <c r="P2932" i="3"/>
  <c r="P1433" i="3"/>
  <c r="P3163" i="3"/>
  <c r="P3642" i="3"/>
  <c r="P4123" i="3"/>
  <c r="P1843" i="3"/>
  <c r="P1853" i="3"/>
  <c r="P1246" i="3"/>
  <c r="P1253" i="3"/>
  <c r="S6099" i="3"/>
  <c r="P1476" i="3"/>
  <c r="G249" i="7"/>
  <c r="I249" i="7" s="1"/>
  <c r="G429" i="7"/>
  <c r="I429" i="7" s="1"/>
  <c r="P6270" i="3"/>
  <c r="S5824" i="3"/>
  <c r="P5344" i="3"/>
  <c r="S4202" i="3"/>
  <c r="P2108" i="3"/>
  <c r="P6155" i="3"/>
  <c r="P5580" i="3"/>
  <c r="P6567" i="3"/>
  <c r="P1540" i="3"/>
  <c r="S5821" i="3"/>
  <c r="P6266" i="3"/>
  <c r="S1699" i="3"/>
  <c r="P2287" i="3"/>
  <c r="P2288" i="3"/>
  <c r="S5805" i="3"/>
  <c r="P6657" i="3"/>
  <c r="P6535" i="3"/>
  <c r="P6309" i="3"/>
  <c r="P4063" i="3"/>
  <c r="P6621" i="3"/>
  <c r="S4195" i="3"/>
  <c r="P3813" i="3"/>
  <c r="P3811" i="3"/>
  <c r="S5969" i="3"/>
  <c r="P2082" i="3"/>
  <c r="P4302" i="3"/>
  <c r="P2110" i="3"/>
  <c r="P2111" i="3"/>
  <c r="P2928" i="3"/>
  <c r="R6230" i="3"/>
  <c r="P1436" i="3"/>
  <c r="P3978" i="3"/>
  <c r="P6310" i="3"/>
  <c r="P3111" i="3"/>
  <c r="P6347" i="3"/>
  <c r="P4990" i="3"/>
  <c r="P6156" i="3"/>
  <c r="S6835" i="3"/>
  <c r="P5577" i="3"/>
  <c r="P5927" i="3"/>
  <c r="P6570" i="3"/>
  <c r="S1592" i="3"/>
  <c r="R3618" i="3"/>
  <c r="P1500" i="3"/>
  <c r="P1533" i="3"/>
  <c r="P1528" i="3"/>
  <c r="P2557" i="3"/>
  <c r="P5684" i="3"/>
  <c r="P2836" i="3"/>
  <c r="P2843" i="3"/>
  <c r="P2643" i="3"/>
  <c r="P3711" i="3"/>
  <c r="P3162" i="3"/>
  <c r="P3776" i="3"/>
  <c r="P3643" i="3"/>
  <c r="P4130" i="3"/>
  <c r="P1842" i="3"/>
  <c r="P1240" i="3"/>
  <c r="P1255" i="3"/>
  <c r="P1941" i="3"/>
  <c r="S4831" i="3"/>
  <c r="S6098" i="3"/>
  <c r="H404" i="7"/>
  <c r="S2114" i="3" s="1"/>
  <c r="G63" i="7"/>
  <c r="I63" i="7" s="1"/>
  <c r="G713" i="7"/>
  <c r="H81" i="7"/>
  <c r="G888" i="7"/>
  <c r="I888" i="7" s="1"/>
  <c r="G81" i="7"/>
  <c r="I81" i="7" s="1"/>
  <c r="H327" i="7"/>
  <c r="S5822" i="3"/>
  <c r="R41" i="3"/>
  <c r="P2282" i="3"/>
  <c r="P6623" i="3"/>
  <c r="P6267" i="3"/>
  <c r="P3795" i="3"/>
  <c r="P2079" i="3"/>
  <c r="P5922" i="3"/>
  <c r="P2554" i="3"/>
  <c r="P5346" i="3"/>
  <c r="P6269" i="3"/>
  <c r="S1702" i="3"/>
  <c r="P2274" i="3"/>
  <c r="S5807" i="3"/>
  <c r="P6658" i="3"/>
  <c r="P6532" i="3"/>
  <c r="P6312" i="3"/>
  <c r="P5920" i="3"/>
  <c r="P4065" i="3"/>
  <c r="P6624" i="3"/>
  <c r="S4198" i="3"/>
  <c r="P3800" i="3"/>
  <c r="P5408" i="3"/>
  <c r="S5971" i="3"/>
  <c r="P2078" i="3"/>
  <c r="S6094" i="3"/>
  <c r="P2113" i="3"/>
  <c r="P2114" i="3"/>
  <c r="P2931" i="3"/>
  <c r="R6225" i="3"/>
  <c r="P1429" i="3"/>
  <c r="P3981" i="3"/>
  <c r="P3114" i="3"/>
  <c r="P4986" i="3"/>
  <c r="S6763" i="3"/>
  <c r="P5574" i="3"/>
  <c r="P5919" i="3"/>
  <c r="S1589" i="3"/>
  <c r="R3621" i="3"/>
  <c r="P1499" i="3"/>
  <c r="P1538" i="3"/>
  <c r="P1545" i="3"/>
  <c r="P2435" i="3"/>
  <c r="P2560" i="3"/>
  <c r="P5676" i="3"/>
  <c r="P2825" i="3"/>
  <c r="P2636" i="3"/>
  <c r="P3713" i="3"/>
  <c r="P3164" i="3"/>
  <c r="P3775" i="3"/>
  <c r="P6317" i="3"/>
  <c r="P3645" i="3"/>
  <c r="P4345" i="3"/>
  <c r="P4125" i="3"/>
  <c r="P1840" i="3"/>
  <c r="P1244" i="3"/>
  <c r="P1939" i="3"/>
  <c r="S4834" i="3"/>
  <c r="P1474" i="3"/>
  <c r="H157" i="7"/>
  <c r="S4584" i="3" s="1"/>
  <c r="H866" i="7"/>
  <c r="S3712" i="3" s="1"/>
  <c r="G366" i="7"/>
  <c r="I366" i="7" s="1"/>
  <c r="G505" i="7"/>
  <c r="I505" i="7" s="1"/>
  <c r="G266" i="7"/>
  <c r="G20" i="7"/>
  <c r="H263" i="7"/>
  <c r="H449" i="7"/>
  <c r="S1696" i="3"/>
  <c r="P4062" i="3"/>
  <c r="P3808" i="3"/>
  <c r="P2107" i="3"/>
  <c r="P3108" i="3"/>
  <c r="P4987" i="3"/>
  <c r="P1547" i="3"/>
  <c r="P2638" i="3"/>
  <c r="P5926" i="3"/>
  <c r="P5260" i="3"/>
  <c r="P5348" i="3"/>
  <c r="S1692" i="3"/>
  <c r="P2277" i="3"/>
  <c r="S5804" i="3"/>
  <c r="P6661" i="3"/>
  <c r="P6533" i="3"/>
  <c r="P6628" i="3"/>
  <c r="S4201" i="3"/>
  <c r="P3798" i="3"/>
  <c r="P5409" i="3"/>
  <c r="S6767" i="3"/>
  <c r="P2081" i="3"/>
  <c r="P2116" i="3"/>
  <c r="P2934" i="3"/>
  <c r="R6229" i="3"/>
  <c r="P1432" i="3"/>
  <c r="P3984" i="3"/>
  <c r="P5262" i="3"/>
  <c r="S3573" i="3"/>
  <c r="P3117" i="3"/>
  <c r="P4989" i="3"/>
  <c r="P5579" i="3"/>
  <c r="P5924" i="3"/>
  <c r="S1595" i="3"/>
  <c r="R5624" i="3"/>
  <c r="R3617" i="3"/>
  <c r="P1531" i="3"/>
  <c r="P1550" i="3"/>
  <c r="P2437" i="3"/>
  <c r="P19" i="3"/>
  <c r="P2553" i="3"/>
  <c r="P2828" i="3"/>
  <c r="P2641" i="3"/>
  <c r="P3704" i="3"/>
  <c r="P3166" i="3"/>
  <c r="P3778" i="3"/>
  <c r="P3646" i="3"/>
  <c r="P4348" i="3"/>
  <c r="P4120" i="3"/>
  <c r="P1852" i="3"/>
  <c r="P1248" i="3"/>
  <c r="P1944" i="3"/>
  <c r="S4827" i="3"/>
  <c r="P1471" i="3"/>
  <c r="G797" i="7"/>
  <c r="G704" i="7"/>
  <c r="I704" i="7" s="1"/>
  <c r="G760" i="7"/>
  <c r="G404" i="7"/>
  <c r="G66" i="7"/>
  <c r="R2803" i="3" s="1"/>
  <c r="P2279" i="3"/>
  <c r="P6154" i="3"/>
  <c r="P5345" i="3"/>
  <c r="P5310" i="3"/>
  <c r="R5625" i="3"/>
  <c r="P1548" i="3"/>
  <c r="P2646" i="3"/>
  <c r="P3165" i="3"/>
  <c r="P3647" i="3"/>
  <c r="P4351" i="3"/>
  <c r="P4127" i="3"/>
  <c r="P1851" i="3"/>
  <c r="P1252" i="3"/>
  <c r="P1468" i="3"/>
  <c r="G369" i="7"/>
  <c r="R1472" i="3" s="1"/>
  <c r="H702" i="7"/>
  <c r="H505" i="7"/>
  <c r="S6768" i="3"/>
  <c r="P2285" i="3"/>
  <c r="P5921" i="3"/>
  <c r="P1536" i="3"/>
  <c r="P6622" i="3"/>
  <c r="S1698" i="3"/>
  <c r="P2283" i="3"/>
  <c r="P5307" i="3"/>
  <c r="S5803" i="3"/>
  <c r="P6537" i="3"/>
  <c r="P6632" i="3"/>
  <c r="P6563" i="3"/>
  <c r="P3804" i="3"/>
  <c r="P3801" i="3"/>
  <c r="S6764" i="3"/>
  <c r="S6840" i="3"/>
  <c r="P4301" i="3"/>
  <c r="P2103" i="3"/>
  <c r="P749" i="3"/>
  <c r="P2927" i="3"/>
  <c r="R6224" i="3"/>
  <c r="P3976" i="3"/>
  <c r="P5259" i="3"/>
  <c r="P3110" i="3"/>
  <c r="P4985" i="3"/>
  <c r="P5576" i="3"/>
  <c r="P5931" i="3"/>
  <c r="P6271" i="3"/>
  <c r="P5263" i="3"/>
  <c r="S1594" i="3"/>
  <c r="R5621" i="3"/>
  <c r="P5777" i="3"/>
  <c r="P1541" i="3"/>
  <c r="P1529" i="3"/>
  <c r="P1543" i="3"/>
  <c r="P2436" i="3"/>
  <c r="P21" i="3"/>
  <c r="P2552" i="3"/>
  <c r="P2840" i="3"/>
  <c r="P2822" i="3"/>
  <c r="P2634" i="3"/>
  <c r="P2639" i="3"/>
  <c r="P1092" i="3"/>
  <c r="P3167" i="3"/>
  <c r="P765" i="3"/>
  <c r="P3648" i="3"/>
  <c r="P4344" i="3"/>
  <c r="P87" i="3"/>
  <c r="P1849" i="3"/>
  <c r="P1239" i="3"/>
  <c r="P1940" i="3"/>
  <c r="S4826" i="3"/>
  <c r="P1470" i="3"/>
  <c r="G554" i="7"/>
  <c r="G702" i="7"/>
  <c r="R6622" i="3" s="1"/>
  <c r="H704" i="7"/>
  <c r="G390" i="7"/>
  <c r="R1851" i="3" s="1"/>
  <c r="G646" i="7"/>
  <c r="I646" i="7" s="1"/>
  <c r="H357" i="7"/>
  <c r="S1333" i="3" s="1"/>
  <c r="G932" i="7"/>
  <c r="S1700" i="3"/>
  <c r="P2281" i="3"/>
  <c r="P2280" i="3"/>
  <c r="P6630" i="3"/>
  <c r="P2937" i="3"/>
  <c r="P5571" i="3"/>
  <c r="P1526" i="3"/>
  <c r="P2434" i="3"/>
  <c r="P2556" i="3"/>
  <c r="P5581" i="3"/>
  <c r="S1701" i="3"/>
  <c r="P2286" i="3"/>
  <c r="P5304" i="3"/>
  <c r="P6655" i="3"/>
  <c r="P6619" i="3"/>
  <c r="P6625" i="3"/>
  <c r="P3809" i="3"/>
  <c r="P3806" i="3"/>
  <c r="P3575" i="3"/>
  <c r="S6765" i="3"/>
  <c r="S6839" i="3"/>
  <c r="P4298" i="3"/>
  <c r="P2106" i="3"/>
  <c r="P746" i="3"/>
  <c r="P2930" i="3"/>
  <c r="R6223" i="3"/>
  <c r="P3979" i="3"/>
  <c r="P5264" i="3"/>
  <c r="P5788" i="3"/>
  <c r="P3113" i="3"/>
  <c r="P4988" i="3"/>
  <c r="P5918" i="3"/>
  <c r="S1590" i="3"/>
  <c r="R5619" i="3"/>
  <c r="P5774" i="3"/>
  <c r="P1546" i="3"/>
  <c r="P1534" i="3"/>
  <c r="P15" i="3"/>
  <c r="P6066" i="3"/>
  <c r="P2842" i="3"/>
  <c r="P2826" i="3"/>
  <c r="P2645" i="3"/>
  <c r="P2644" i="3"/>
  <c r="P1095" i="3"/>
  <c r="P3160" i="3"/>
  <c r="P588" i="3"/>
  <c r="P763" i="3"/>
  <c r="P3649" i="3"/>
  <c r="P4343" i="3"/>
  <c r="P88" i="3"/>
  <c r="P1848" i="3"/>
  <c r="P1241" i="3"/>
  <c r="P1945" i="3"/>
  <c r="S4833" i="3"/>
  <c r="P804" i="3"/>
  <c r="G745" i="7"/>
  <c r="I745" i="7" s="1"/>
  <c r="G868" i="7"/>
  <c r="I868" i="7" s="1"/>
  <c r="G786" i="7"/>
  <c r="I786" i="7" s="1"/>
  <c r="G734" i="7"/>
  <c r="P3641" i="3"/>
  <c r="P2278" i="3"/>
  <c r="S5819" i="3"/>
  <c r="S4199" i="3"/>
  <c r="P5923" i="3"/>
  <c r="S1695" i="3"/>
  <c r="P6534" i="3"/>
  <c r="P2100" i="3"/>
  <c r="P1435" i="3"/>
  <c r="P6616" i="3"/>
  <c r="P6629" i="3"/>
  <c r="S4203" i="3"/>
  <c r="P3807" i="3"/>
  <c r="P3793" i="3"/>
  <c r="P3578" i="3"/>
  <c r="P2109" i="3"/>
  <c r="P747" i="3"/>
  <c r="S5327" i="3"/>
  <c r="R6228" i="3"/>
  <c r="P3982" i="3"/>
  <c r="P5261" i="3"/>
  <c r="P3116" i="3"/>
  <c r="P6568" i="3"/>
  <c r="S1593" i="3"/>
  <c r="R1766" i="3"/>
  <c r="R5623" i="3"/>
  <c r="P5775" i="3"/>
  <c r="P1539" i="3"/>
  <c r="P1527" i="3"/>
  <c r="P14" i="3"/>
  <c r="P2632" i="3"/>
  <c r="P2631" i="3"/>
  <c r="P586" i="3"/>
  <c r="P768" i="3"/>
  <c r="P3652" i="3"/>
  <c r="P4347" i="3"/>
  <c r="P89" i="3"/>
  <c r="P1846" i="3"/>
  <c r="P1243" i="3"/>
  <c r="H767" i="7"/>
  <c r="S4759" i="3" s="1"/>
  <c r="G392" i="7"/>
  <c r="G412" i="7"/>
  <c r="I412" i="7" s="1"/>
  <c r="P6157" i="3"/>
  <c r="S1693" i="3"/>
  <c r="P2284" i="3"/>
  <c r="P3803" i="3"/>
  <c r="S6762" i="3"/>
  <c r="P3107" i="3"/>
  <c r="P4992" i="3"/>
  <c r="P2289" i="3"/>
  <c r="P5309" i="3"/>
  <c r="P6662" i="3"/>
  <c r="P2273" i="3"/>
  <c r="P5306" i="3"/>
  <c r="P6627" i="3"/>
  <c r="P3794" i="3"/>
  <c r="P3796" i="3"/>
  <c r="P4297" i="3"/>
  <c r="R6227" i="3"/>
  <c r="P3980" i="3"/>
  <c r="P5265" i="3"/>
  <c r="P6565" i="3"/>
  <c r="R1767" i="3"/>
  <c r="R5620" i="3"/>
  <c r="P1544" i="3"/>
  <c r="P1532" i="3"/>
  <c r="P20" i="3"/>
  <c r="P5679" i="3"/>
  <c r="P2834" i="3"/>
  <c r="P2841" i="3"/>
  <c r="P2637" i="3"/>
  <c r="P3707" i="3"/>
  <c r="P1094" i="3"/>
  <c r="P589" i="3"/>
  <c r="P761" i="3"/>
  <c r="P3651" i="3"/>
  <c r="P90" i="3"/>
  <c r="P1841" i="3"/>
  <c r="S2851" i="3"/>
  <c r="P4788" i="3"/>
  <c r="P1718" i="3"/>
  <c r="H751" i="7"/>
  <c r="G778" i="7"/>
  <c r="R4501" i="3" s="1"/>
  <c r="I914" i="7"/>
  <c r="T3500" i="3" s="1"/>
  <c r="R3499" i="3"/>
  <c r="I421" i="7"/>
  <c r="T2343" i="3" s="1"/>
  <c r="R2347" i="3"/>
  <c r="R2348" i="3"/>
  <c r="R2346" i="3"/>
  <c r="R2343" i="3"/>
  <c r="R2344" i="3"/>
  <c r="R2345" i="3"/>
  <c r="S1110" i="3"/>
  <c r="P5062" i="3"/>
  <c r="P4731" i="3"/>
  <c r="S3593" i="3"/>
  <c r="S6359" i="3"/>
  <c r="P309" i="3"/>
  <c r="P810" i="3"/>
  <c r="P1568" i="3"/>
  <c r="P4112" i="3"/>
  <c r="P6456" i="3"/>
  <c r="P1409" i="3"/>
  <c r="G371" i="7"/>
  <c r="I371" i="7" s="1"/>
  <c r="H298" i="7"/>
  <c r="H138" i="7"/>
  <c r="H114" i="7"/>
  <c r="P551" i="3"/>
  <c r="P2488" i="3"/>
  <c r="S3665" i="3"/>
  <c r="P555" i="3"/>
  <c r="P3172" i="3"/>
  <c r="P2059" i="3"/>
  <c r="S1113" i="3"/>
  <c r="P5059" i="3"/>
  <c r="P4726" i="3"/>
  <c r="S3596" i="3"/>
  <c r="S6360" i="3"/>
  <c r="P296" i="3"/>
  <c r="P6454" i="3"/>
  <c r="P6448" i="3"/>
  <c r="P2453" i="3"/>
  <c r="P813" i="3"/>
  <c r="P4105" i="3"/>
  <c r="P1410" i="3"/>
  <c r="H954" i="7"/>
  <c r="G34" i="7"/>
  <c r="I34" i="7" s="1"/>
  <c r="T572" i="3" s="1"/>
  <c r="H878" i="7"/>
  <c r="H880" i="7"/>
  <c r="S2013" i="3" s="1"/>
  <c r="P543" i="3"/>
  <c r="P3168" i="3"/>
  <c r="S1116" i="3"/>
  <c r="P5061" i="3"/>
  <c r="S3599" i="3"/>
  <c r="P299" i="3"/>
  <c r="P3915" i="3"/>
  <c r="P2451" i="3"/>
  <c r="P806" i="3"/>
  <c r="P816" i="3"/>
  <c r="P6464" i="3"/>
  <c r="P4108" i="3"/>
  <c r="H744" i="7"/>
  <c r="G443" i="7"/>
  <c r="I443" i="7" s="1"/>
  <c r="G69" i="7"/>
  <c r="G192" i="7"/>
  <c r="P2744" i="3"/>
  <c r="S3658" i="3"/>
  <c r="P6038" i="3"/>
  <c r="P1486" i="3"/>
  <c r="P2486" i="3"/>
  <c r="S3661" i="3"/>
  <c r="P557" i="3"/>
  <c r="R3293" i="3"/>
  <c r="P3171" i="3"/>
  <c r="P2058" i="3"/>
  <c r="S1106" i="3"/>
  <c r="P5064" i="3"/>
  <c r="S3595" i="3"/>
  <c r="P5934" i="3"/>
  <c r="P6067" i="3"/>
  <c r="P302" i="3"/>
  <c r="P3917" i="3"/>
  <c r="P6462" i="3"/>
  <c r="P2452" i="3"/>
  <c r="P809" i="3"/>
  <c r="P1764" i="3"/>
  <c r="P4111" i="3"/>
  <c r="P6465" i="3"/>
  <c r="P570" i="3"/>
  <c r="G206" i="7"/>
  <c r="I206" i="7" s="1"/>
  <c r="G502" i="7"/>
  <c r="R3537" i="3" s="1"/>
  <c r="S3662" i="3"/>
  <c r="P2493" i="3"/>
  <c r="P6036" i="3"/>
  <c r="P1485" i="3"/>
  <c r="P2489" i="3"/>
  <c r="S3664" i="3"/>
  <c r="P542" i="3"/>
  <c r="R3292" i="3"/>
  <c r="P3170" i="3"/>
  <c r="P2061" i="3"/>
  <c r="S3985" i="3"/>
  <c r="S1117" i="3"/>
  <c r="P2501" i="3"/>
  <c r="P5065" i="3"/>
  <c r="S3598" i="3"/>
  <c r="P305" i="3"/>
  <c r="P3916" i="3"/>
  <c r="R3458" i="3"/>
  <c r="P6457" i="3"/>
  <c r="P2454" i="3"/>
  <c r="P812" i="3"/>
  <c r="S630" i="3"/>
  <c r="P4104" i="3"/>
  <c r="P565" i="3"/>
  <c r="P1411" i="3"/>
  <c r="G280" i="7"/>
  <c r="I280" i="7" s="1"/>
  <c r="H301" i="7"/>
  <c r="S597" i="3" s="1"/>
  <c r="H204" i="7"/>
  <c r="S2745" i="3" s="1"/>
  <c r="S575" i="3"/>
  <c r="P6029" i="3"/>
  <c r="S6612" i="3"/>
  <c r="P6027" i="3"/>
  <c r="P1488" i="3"/>
  <c r="P2492" i="3"/>
  <c r="P546" i="3"/>
  <c r="R3291" i="3"/>
  <c r="P2060" i="3"/>
  <c r="P597" i="3"/>
  <c r="S1114" i="3"/>
  <c r="P5060" i="3"/>
  <c r="S3594" i="3"/>
  <c r="P308" i="3"/>
  <c r="P3918" i="3"/>
  <c r="R3452" i="3"/>
  <c r="P6449" i="3"/>
  <c r="P2455" i="3"/>
  <c r="P815" i="3"/>
  <c r="P5487" i="3"/>
  <c r="S6073" i="3"/>
  <c r="P566" i="3"/>
  <c r="G133" i="7"/>
  <c r="I133" i="7" s="1"/>
  <c r="G200" i="7"/>
  <c r="H921" i="7"/>
  <c r="G330" i="7"/>
  <c r="I330" i="7" s="1"/>
  <c r="G537" i="7"/>
  <c r="I537" i="7" s="1"/>
  <c r="P6032" i="3"/>
  <c r="P4676" i="3"/>
  <c r="P1484" i="3"/>
  <c r="P544" i="3"/>
  <c r="P600" i="3"/>
  <c r="S1111" i="3"/>
  <c r="P5063" i="3"/>
  <c r="P295" i="3"/>
  <c r="R3455" i="3"/>
  <c r="P6453" i="3"/>
  <c r="P2456" i="3"/>
  <c r="P3259" i="3"/>
  <c r="P818" i="3"/>
  <c r="P5492" i="3"/>
  <c r="S6075" i="3"/>
  <c r="P4114" i="3"/>
  <c r="T3144" i="3"/>
  <c r="H599" i="7"/>
  <c r="S5239" i="3" s="1"/>
  <c r="H931" i="7"/>
  <c r="S5797" i="3" s="1"/>
  <c r="G301" i="7"/>
  <c r="I301" i="7" s="1"/>
  <c r="H190" i="7"/>
  <c r="S2967" i="3" s="1"/>
  <c r="H371" i="7"/>
  <c r="P1238" i="3"/>
  <c r="S6611" i="3"/>
  <c r="P6039" i="3"/>
  <c r="P4679" i="3"/>
  <c r="P548" i="3"/>
  <c r="P547" i="3"/>
  <c r="P599" i="3"/>
  <c r="S1108" i="3"/>
  <c r="P2499" i="3"/>
  <c r="P5066" i="3"/>
  <c r="P3533" i="3"/>
  <c r="P294" i="3"/>
  <c r="P298" i="3"/>
  <c r="P6451" i="3"/>
  <c r="P3260" i="3"/>
  <c r="P808" i="3"/>
  <c r="P5489" i="3"/>
  <c r="S6076" i="3"/>
  <c r="P4107" i="3"/>
  <c r="P1412" i="3"/>
  <c r="G688" i="7"/>
  <c r="R6483" i="3" s="1"/>
  <c r="P1237" i="3"/>
  <c r="P6031" i="3"/>
  <c r="P6034" i="3"/>
  <c r="S6614" i="3"/>
  <c r="P6035" i="3"/>
  <c r="P4678" i="3"/>
  <c r="R3260" i="3"/>
  <c r="S3657" i="3"/>
  <c r="P552" i="3"/>
  <c r="P550" i="3"/>
  <c r="P6040" i="3"/>
  <c r="S1115" i="3"/>
  <c r="P2502" i="3"/>
  <c r="P5058" i="3"/>
  <c r="P3534" i="3"/>
  <c r="P297" i="3"/>
  <c r="P301" i="3"/>
  <c r="P6452" i="3"/>
  <c r="P3258" i="3"/>
  <c r="P811" i="3"/>
  <c r="P5490" i="3"/>
  <c r="S6077" i="3"/>
  <c r="P4106" i="3"/>
  <c r="H755" i="7"/>
  <c r="P1233" i="3"/>
  <c r="P5270" i="3"/>
  <c r="P6041" i="3"/>
  <c r="S3679" i="3"/>
  <c r="P4681" i="3"/>
  <c r="R3259" i="3"/>
  <c r="S3660" i="3"/>
  <c r="P545" i="3"/>
  <c r="P553" i="3"/>
  <c r="S1112" i="3"/>
  <c r="P2496" i="3"/>
  <c r="P5069" i="3"/>
  <c r="P3536" i="3"/>
  <c r="P300" i="3"/>
  <c r="P304" i="3"/>
  <c r="P6450" i="3"/>
  <c r="P3261" i="3"/>
  <c r="P814" i="3"/>
  <c r="P5493" i="3"/>
  <c r="P4110" i="3"/>
  <c r="R1373" i="3"/>
  <c r="G755" i="7"/>
  <c r="I755" i="7" s="1"/>
  <c r="G877" i="7"/>
  <c r="G954" i="7"/>
  <c r="I954" i="7" s="1"/>
  <c r="G757" i="7"/>
  <c r="I757" i="7" s="1"/>
  <c r="H633" i="7"/>
  <c r="S5778" i="3" s="1"/>
  <c r="P1236" i="3"/>
  <c r="S6609" i="3"/>
  <c r="S6613" i="3"/>
  <c r="P6033" i="3"/>
  <c r="P5271" i="3"/>
  <c r="P4677" i="3"/>
  <c r="R3258" i="3"/>
  <c r="P549" i="3"/>
  <c r="S577" i="3"/>
  <c r="R5589" i="3"/>
  <c r="P2494" i="3"/>
  <c r="P303" i="3"/>
  <c r="P307" i="3"/>
  <c r="P4109" i="3"/>
  <c r="G350" i="7"/>
  <c r="I947" i="7"/>
  <c r="T3569" i="3" s="1"/>
  <c r="R3567" i="3"/>
  <c r="R3568" i="3"/>
  <c r="R3569" i="3"/>
  <c r="R3566" i="3"/>
  <c r="R3570" i="3"/>
  <c r="S6164" i="3"/>
  <c r="S6167" i="3"/>
  <c r="S6162" i="3"/>
  <c r="S6170" i="3"/>
  <c r="S6169" i="3"/>
  <c r="S6165" i="3"/>
  <c r="S6161" i="3"/>
  <c r="S6160" i="3"/>
  <c r="S6168" i="3"/>
  <c r="S6163" i="3"/>
  <c r="S6158" i="3"/>
  <c r="S6171" i="3"/>
  <c r="S6159" i="3"/>
  <c r="S6166" i="3"/>
  <c r="I695" i="7"/>
  <c r="R6554" i="3"/>
  <c r="P1983" i="3"/>
  <c r="P6383" i="3"/>
  <c r="P4649" i="3"/>
  <c r="P4647" i="3"/>
  <c r="P5828" i="3"/>
  <c r="P2472" i="3"/>
  <c r="P3843" i="3"/>
  <c r="S1235" i="3"/>
  <c r="P1033" i="3"/>
  <c r="G891" i="7"/>
  <c r="P4670" i="3"/>
  <c r="P2467" i="3"/>
  <c r="P3839" i="3"/>
  <c r="S1233" i="3"/>
  <c r="P1032" i="3"/>
  <c r="G103" i="7"/>
  <c r="I103" i="7" s="1"/>
  <c r="P1986" i="3"/>
  <c r="P4633" i="3"/>
  <c r="S3731" i="3"/>
  <c r="P4891" i="3"/>
  <c r="P6386" i="3"/>
  <c r="P4636" i="3"/>
  <c r="R1577" i="3"/>
  <c r="P4672" i="3"/>
  <c r="P2468" i="3"/>
  <c r="P3842" i="3"/>
  <c r="S1238" i="3"/>
  <c r="G207" i="7"/>
  <c r="I207" i="7" s="1"/>
  <c r="P4658" i="3"/>
  <c r="S3732" i="3"/>
  <c r="S6132" i="3"/>
  <c r="P4639" i="3"/>
  <c r="R1578" i="3"/>
  <c r="P4674" i="3"/>
  <c r="P4797" i="3"/>
  <c r="P5411" i="3"/>
  <c r="S1236" i="3"/>
  <c r="S1571" i="3"/>
  <c r="G335" i="7"/>
  <c r="I335" i="7" s="1"/>
  <c r="G693" i="7"/>
  <c r="I693" i="7" s="1"/>
  <c r="P4378" i="3"/>
  <c r="H12" i="7"/>
  <c r="S1443" i="3" s="1"/>
  <c r="G651" i="7"/>
  <c r="P5941" i="3"/>
  <c r="P5942" i="3"/>
  <c r="P4894" i="3"/>
  <c r="P4655" i="3"/>
  <c r="P292" i="3"/>
  <c r="P4279" i="3"/>
  <c r="P4884" i="3"/>
  <c r="P4642" i="3"/>
  <c r="R1576" i="3"/>
  <c r="P4667" i="3"/>
  <c r="P4800" i="3"/>
  <c r="P4122" i="3"/>
  <c r="S1231" i="3"/>
  <c r="G629" i="7"/>
  <c r="R5692" i="3" s="1"/>
  <c r="P4368" i="3"/>
  <c r="P2853" i="3"/>
  <c r="P4892" i="3"/>
  <c r="P289" i="3"/>
  <c r="P4885" i="3"/>
  <c r="P4659" i="3"/>
  <c r="S3734" i="3"/>
  <c r="P4664" i="3"/>
  <c r="P1985" i="3"/>
  <c r="P4651" i="3"/>
  <c r="P4282" i="3"/>
  <c r="P4887" i="3"/>
  <c r="P285" i="3"/>
  <c r="P5142" i="3"/>
  <c r="P2358" i="3"/>
  <c r="P2363" i="3"/>
  <c r="P4645" i="3"/>
  <c r="P5825" i="3"/>
  <c r="R720" i="3"/>
  <c r="R1772" i="3"/>
  <c r="P6588" i="3"/>
  <c r="P4669" i="3"/>
  <c r="P4796" i="3"/>
  <c r="R3451" i="3"/>
  <c r="S5817" i="3"/>
  <c r="P4201" i="3"/>
  <c r="P6244" i="3"/>
  <c r="P6526" i="3"/>
  <c r="P4129" i="3"/>
  <c r="P2381" i="3"/>
  <c r="S1234" i="3"/>
  <c r="S1574" i="3"/>
  <c r="G415" i="7"/>
  <c r="G559" i="7"/>
  <c r="I559" i="7" s="1"/>
  <c r="G295" i="7"/>
  <c r="I295" i="7" s="1"/>
  <c r="G571" i="7"/>
  <c r="I571" i="7" s="1"/>
  <c r="H719" i="7"/>
  <c r="P4276" i="3"/>
  <c r="P4272" i="3"/>
  <c r="P4890" i="3"/>
  <c r="P288" i="3"/>
  <c r="P5139" i="3"/>
  <c r="P2356" i="3"/>
  <c r="R1118" i="3"/>
  <c r="P4648" i="3"/>
  <c r="P5835" i="3"/>
  <c r="R1769" i="3"/>
  <c r="P4671" i="3"/>
  <c r="P4803" i="3"/>
  <c r="R3456" i="3"/>
  <c r="S5813" i="3"/>
  <c r="P4195" i="3"/>
  <c r="R737" i="3"/>
  <c r="P6530" i="3"/>
  <c r="P4805" i="3"/>
  <c r="P4128" i="3"/>
  <c r="P4124" i="3"/>
  <c r="P2376" i="3"/>
  <c r="S1570" i="3"/>
  <c r="R3142" i="3"/>
  <c r="G685" i="7"/>
  <c r="H667" i="7"/>
  <c r="S6154" i="3" s="1"/>
  <c r="H697" i="7"/>
  <c r="P6337" i="3"/>
  <c r="P4379" i="3"/>
  <c r="P4895" i="3"/>
  <c r="P4273" i="3"/>
  <c r="P1979" i="3"/>
  <c r="P4662" i="3"/>
  <c r="P4897" i="3"/>
  <c r="P4665" i="3"/>
  <c r="P4654" i="3"/>
  <c r="P1978" i="3"/>
  <c r="P4657" i="3"/>
  <c r="P4275" i="3"/>
  <c r="P4893" i="3"/>
  <c r="P291" i="3"/>
  <c r="P2349" i="3"/>
  <c r="P6382" i="3"/>
  <c r="R1121" i="3"/>
  <c r="S587" i="3"/>
  <c r="P4634" i="3"/>
  <c r="P4632" i="3"/>
  <c r="P5832" i="3"/>
  <c r="R1768" i="3"/>
  <c r="P4673" i="3"/>
  <c r="R3454" i="3"/>
  <c r="S5811" i="3"/>
  <c r="P6592" i="3"/>
  <c r="P4198" i="3"/>
  <c r="P6528" i="3"/>
  <c r="P4808" i="3"/>
  <c r="R1610" i="3"/>
  <c r="P4119" i="3"/>
  <c r="S1573" i="3"/>
  <c r="G517" i="7"/>
  <c r="I517" i="7" s="1"/>
  <c r="G865" i="7"/>
  <c r="G56" i="7"/>
  <c r="P4372" i="3"/>
  <c r="P6666" i="3"/>
  <c r="P4888" i="3"/>
  <c r="P4653" i="3"/>
  <c r="P5833" i="3"/>
  <c r="P1988" i="3"/>
  <c r="P1981" i="3"/>
  <c r="P4660" i="3"/>
  <c r="P4277" i="3"/>
  <c r="P4278" i="3"/>
  <c r="P333" i="3"/>
  <c r="P6380" i="3"/>
  <c r="P4896" i="3"/>
  <c r="P287" i="3"/>
  <c r="P2361" i="3"/>
  <c r="P5222" i="3"/>
  <c r="P5464" i="3"/>
  <c r="R1120" i="3"/>
  <c r="S590" i="3"/>
  <c r="P4637" i="3"/>
  <c r="P4635" i="3"/>
  <c r="P5829" i="3"/>
  <c r="R1771" i="3"/>
  <c r="R3453" i="3"/>
  <c r="P6084" i="3"/>
  <c r="S5816" i="3"/>
  <c r="P5083" i="3"/>
  <c r="P6587" i="3"/>
  <c r="P2470" i="3"/>
  <c r="P6529" i="3"/>
  <c r="P4806" i="3"/>
  <c r="P4131" i="3"/>
  <c r="P6590" i="3"/>
  <c r="P2994" i="3"/>
  <c r="P1029" i="3"/>
  <c r="G577" i="7"/>
  <c r="G682" i="7"/>
  <c r="R6381" i="3" s="1"/>
  <c r="G95" i="7"/>
  <c r="I95" i="7" s="1"/>
  <c r="P4380" i="3"/>
  <c r="P4652" i="3"/>
  <c r="P4656" i="3"/>
  <c r="P6384" i="3"/>
  <c r="P1989" i="3"/>
  <c r="P4661" i="3"/>
  <c r="P1982" i="3"/>
  <c r="P1984" i="3"/>
  <c r="P4663" i="3"/>
  <c r="P4280" i="3"/>
  <c r="P4281" i="3"/>
  <c r="P5218" i="3"/>
  <c r="P4886" i="3"/>
  <c r="P290" i="3"/>
  <c r="R1119" i="3"/>
  <c r="P4640" i="3"/>
  <c r="P4638" i="3"/>
  <c r="P5834" i="3"/>
  <c r="R1774" i="3"/>
  <c r="R3457" i="3"/>
  <c r="S5814" i="3"/>
  <c r="P6586" i="3"/>
  <c r="P2471" i="3"/>
  <c r="P3844" i="3"/>
  <c r="P4126" i="3"/>
  <c r="S5002" i="3"/>
  <c r="R804" i="3"/>
  <c r="P1028" i="3"/>
  <c r="G711" i="7"/>
  <c r="G446" i="7"/>
  <c r="I446" i="7" s="1"/>
  <c r="H813" i="7"/>
  <c r="P6319" i="3"/>
  <c r="P4371" i="3"/>
  <c r="P2749" i="3"/>
  <c r="P1987" i="3"/>
  <c r="P4666" i="3"/>
  <c r="P4889" i="3"/>
  <c r="P293" i="3"/>
  <c r="P4643" i="3"/>
  <c r="P5826" i="3"/>
  <c r="S5447" i="3"/>
  <c r="P6585" i="3"/>
  <c r="P2473" i="3"/>
  <c r="P3841" i="3"/>
  <c r="S5001" i="3"/>
  <c r="G42" i="7"/>
  <c r="I42" i="7" s="1"/>
  <c r="H72" i="7"/>
  <c r="H923" i="7"/>
  <c r="P2751" i="3"/>
  <c r="I104" i="7"/>
  <c r="R3780" i="3"/>
  <c r="R3781" i="3"/>
  <c r="S618" i="3"/>
  <c r="S622" i="3"/>
  <c r="S628" i="3"/>
  <c r="S625" i="3"/>
  <c r="S619" i="3"/>
  <c r="S621" i="3"/>
  <c r="S626" i="3"/>
  <c r="S623" i="3"/>
  <c r="S620" i="3"/>
  <c r="S627" i="3"/>
  <c r="S624" i="3"/>
  <c r="P6097" i="3"/>
  <c r="P6099" i="3"/>
  <c r="P6096" i="3"/>
  <c r="S76" i="3"/>
  <c r="P3350" i="3"/>
  <c r="H846" i="7"/>
  <c r="S4681" i="3" s="1"/>
  <c r="P6663" i="3"/>
  <c r="P3150" i="3"/>
  <c r="P3148" i="3"/>
  <c r="P3149" i="3"/>
  <c r="S2855" i="3"/>
  <c r="P4383" i="3"/>
  <c r="S5747" i="3"/>
  <c r="S574" i="3"/>
  <c r="S3988" i="3"/>
  <c r="S5818" i="3"/>
  <c r="R1817" i="3"/>
  <c r="R1611" i="3"/>
  <c r="P3333" i="3"/>
  <c r="S70" i="3"/>
  <c r="S2853" i="3"/>
  <c r="P1716" i="3"/>
  <c r="G690" i="7"/>
  <c r="R6494" i="3" s="1"/>
  <c r="G670" i="7"/>
  <c r="I670" i="7" s="1"/>
  <c r="P3773" i="3"/>
  <c r="P3772" i="3"/>
  <c r="R1814" i="3"/>
  <c r="R468" i="3"/>
  <c r="S75" i="3"/>
  <c r="P3346" i="3"/>
  <c r="H959" i="7"/>
  <c r="S5749" i="3"/>
  <c r="S5445" i="3"/>
  <c r="S5812" i="3"/>
  <c r="R467" i="3"/>
  <c r="R607" i="3"/>
  <c r="S72" i="3"/>
  <c r="P3347" i="3"/>
  <c r="G731" i="7"/>
  <c r="I731" i="7" s="1"/>
  <c r="G935" i="7"/>
  <c r="I935" i="7" s="1"/>
  <c r="G534" i="7"/>
  <c r="R4025" i="3" s="1"/>
  <c r="H709" i="7"/>
  <c r="G671" i="7"/>
  <c r="I671" i="7" s="1"/>
  <c r="S3369" i="3"/>
  <c r="S5444" i="3"/>
  <c r="P6068" i="3"/>
  <c r="S71" i="3"/>
  <c r="P4977" i="3"/>
  <c r="P4976" i="3"/>
  <c r="P4978" i="3"/>
  <c r="S3367" i="3"/>
  <c r="S5446" i="3"/>
  <c r="R42" i="3"/>
  <c r="P6069" i="3"/>
  <c r="S2472" i="3"/>
  <c r="S74" i="3"/>
  <c r="H648" i="7"/>
  <c r="S5923" i="3" s="1"/>
  <c r="S3678" i="3"/>
  <c r="S3366" i="3"/>
  <c r="S5741" i="3"/>
  <c r="S5443" i="3"/>
  <c r="R43" i="3"/>
  <c r="P6071" i="3"/>
  <c r="P5397" i="3"/>
  <c r="P6672" i="3"/>
  <c r="S2469" i="3"/>
  <c r="P3349" i="3"/>
  <c r="S6615" i="3"/>
  <c r="P6072" i="3"/>
  <c r="P5399" i="3"/>
  <c r="P6314" i="3"/>
  <c r="R3143" i="3"/>
  <c r="R6556" i="3"/>
  <c r="P3345" i="3"/>
  <c r="G876" i="7"/>
  <c r="R4926" i="3" s="1"/>
  <c r="P1745" i="3"/>
  <c r="S3452" i="3"/>
  <c r="S3456" i="3"/>
  <c r="S3457" i="3"/>
  <c r="S3454" i="3"/>
  <c r="S3451" i="3"/>
  <c r="S3453" i="3"/>
  <c r="S3458" i="3"/>
  <c r="S3455" i="3"/>
  <c r="S3986" i="3"/>
  <c r="P6418" i="3"/>
  <c r="H139" i="7"/>
  <c r="G204" i="7"/>
  <c r="P2750" i="3"/>
  <c r="S3989" i="3"/>
  <c r="S4513" i="3"/>
  <c r="H259" i="7"/>
  <c r="S86" i="3" s="1"/>
  <c r="P6665" i="3"/>
  <c r="G76" i="7"/>
  <c r="I76" i="7" s="1"/>
  <c r="P6539" i="3"/>
  <c r="P6538" i="3"/>
  <c r="G129" i="7"/>
  <c r="I129" i="7" s="1"/>
  <c r="P2997" i="3"/>
  <c r="P2998" i="3"/>
  <c r="P2999" i="3"/>
  <c r="P3000" i="3"/>
  <c r="P5189" i="3"/>
  <c r="P5190" i="3"/>
  <c r="S5838" i="3"/>
  <c r="S4491" i="3"/>
  <c r="S477" i="3"/>
  <c r="S4174" i="3"/>
  <c r="P6051" i="3"/>
  <c r="S4512" i="3"/>
  <c r="P3249" i="3"/>
  <c r="S583" i="3"/>
  <c r="H106" i="7"/>
  <c r="S3672" i="3"/>
  <c r="S2313" i="3"/>
  <c r="P2926" i="3"/>
  <c r="P2933" i="3"/>
  <c r="S5841" i="3"/>
  <c r="R3683" i="3"/>
  <c r="S2943" i="3"/>
  <c r="S4490" i="3"/>
  <c r="S4170" i="3"/>
  <c r="S4515" i="3"/>
  <c r="P3242" i="3"/>
  <c r="S580" i="3"/>
  <c r="H213" i="7"/>
  <c r="G96" i="7"/>
  <c r="I96" i="7" s="1"/>
  <c r="G106" i="7"/>
  <c r="I106" i="7" s="1"/>
  <c r="T4789" i="3" s="1"/>
  <c r="P4382" i="3"/>
  <c r="G146" i="7"/>
  <c r="P5666" i="3"/>
  <c r="P5667" i="3"/>
  <c r="P6536" i="3"/>
  <c r="R716" i="3"/>
  <c r="P2485" i="3"/>
  <c r="P5305" i="3"/>
  <c r="S5666" i="3"/>
  <c r="S2316" i="3"/>
  <c r="P2929" i="3"/>
  <c r="P2936" i="3"/>
  <c r="P2090" i="3"/>
  <c r="S5840" i="3"/>
  <c r="R3682" i="3"/>
  <c r="S2946" i="3"/>
  <c r="R3565" i="3"/>
  <c r="R3620" i="3"/>
  <c r="P4727" i="3"/>
  <c r="P4675" i="3"/>
  <c r="R1051" i="3"/>
  <c r="S4173" i="3"/>
  <c r="S4518" i="3"/>
  <c r="R2030" i="3"/>
  <c r="P3245" i="3"/>
  <c r="S581" i="3"/>
  <c r="R3500" i="3"/>
  <c r="P4786" i="3"/>
  <c r="G38" i="7"/>
  <c r="H877" i="7"/>
  <c r="P2746" i="3"/>
  <c r="P4374" i="3"/>
  <c r="G849" i="7"/>
  <c r="I849" i="7" s="1"/>
  <c r="S4169" i="3"/>
  <c r="R2031" i="3"/>
  <c r="P3246" i="3"/>
  <c r="S578" i="3"/>
  <c r="S6606" i="3"/>
  <c r="P4785" i="3"/>
  <c r="G657" i="7"/>
  <c r="I657" i="7" s="1"/>
  <c r="H555" i="7"/>
  <c r="R715" i="3"/>
  <c r="S5837" i="3"/>
  <c r="S3435" i="3"/>
  <c r="P2491" i="3"/>
  <c r="P2935" i="3"/>
  <c r="R4473" i="3"/>
  <c r="S5842" i="3"/>
  <c r="S1173" i="3"/>
  <c r="R3622" i="3"/>
  <c r="P4728" i="3"/>
  <c r="P1565" i="3"/>
  <c r="R3489" i="3"/>
  <c r="S4172" i="3"/>
  <c r="R2032" i="3"/>
  <c r="P3248" i="3"/>
  <c r="S5420" i="3"/>
  <c r="S1468" i="3"/>
  <c r="S584" i="3"/>
  <c r="S6605" i="3"/>
  <c r="P4789" i="3"/>
  <c r="G798" i="7"/>
  <c r="P2748" i="3"/>
  <c r="P4376" i="3"/>
  <c r="S3308" i="3"/>
  <c r="S3438" i="3"/>
  <c r="S6004" i="3"/>
  <c r="P2487" i="3"/>
  <c r="P6349" i="3"/>
  <c r="P2938" i="3"/>
  <c r="R4474" i="3"/>
  <c r="P2086" i="3"/>
  <c r="S2939" i="3"/>
  <c r="S3990" i="3"/>
  <c r="S474" i="3"/>
  <c r="P4730" i="3"/>
  <c r="P1569" i="3"/>
  <c r="S5697" i="3"/>
  <c r="R1816" i="3"/>
  <c r="P5148" i="3"/>
  <c r="R466" i="3"/>
  <c r="R1372" i="3"/>
  <c r="S6096" i="3"/>
  <c r="S579" i="3"/>
  <c r="S6607" i="3"/>
  <c r="P4787" i="3"/>
  <c r="P5462" i="3"/>
  <c r="P2925" i="3"/>
  <c r="P2089" i="3"/>
  <c r="R717" i="3"/>
  <c r="R5622" i="3"/>
  <c r="P4668" i="3"/>
  <c r="P6417" i="3"/>
  <c r="R1813" i="3"/>
  <c r="R1371" i="3"/>
  <c r="G464" i="7"/>
  <c r="I464" i="7" s="1"/>
  <c r="H54" i="7"/>
  <c r="S4668" i="3" s="1"/>
  <c r="H703" i="7"/>
  <c r="S6644" i="3" s="1"/>
  <c r="S2453" i="3"/>
  <c r="S2456" i="3"/>
  <c r="S2452" i="3"/>
  <c r="S2455" i="3"/>
  <c r="S2454" i="3"/>
  <c r="S2451" i="3"/>
  <c r="I752" i="7"/>
  <c r="T1687" i="3" s="1"/>
  <c r="R1689" i="3"/>
  <c r="R1686" i="3"/>
  <c r="R1690" i="3"/>
  <c r="R1687" i="3"/>
  <c r="R1685" i="3"/>
  <c r="R1688" i="3"/>
  <c r="R1691" i="3"/>
  <c r="I839" i="7"/>
  <c r="T2469" i="3" s="1"/>
  <c r="R2472" i="3"/>
  <c r="R2470" i="3"/>
  <c r="R2471" i="3"/>
  <c r="R2467" i="3"/>
  <c r="R2468" i="3"/>
  <c r="R2473" i="3"/>
  <c r="I247" i="7"/>
  <c r="T5548" i="3" s="1"/>
  <c r="R5548" i="3"/>
  <c r="R5546" i="3"/>
  <c r="R5549" i="3"/>
  <c r="R5544" i="3"/>
  <c r="R5547" i="3"/>
  <c r="R5545" i="3"/>
  <c r="I519" i="7"/>
  <c r="T3842" i="3" s="1"/>
  <c r="R3840" i="3"/>
  <c r="I640" i="7"/>
  <c r="T5839" i="3" s="1"/>
  <c r="R5840" i="3"/>
  <c r="R5838" i="3"/>
  <c r="R5841" i="3"/>
  <c r="R5839" i="3"/>
  <c r="R5837" i="3"/>
  <c r="R5842" i="3"/>
  <c r="I706" i="7"/>
  <c r="T6706" i="3" s="1"/>
  <c r="P5551" i="3"/>
  <c r="P5553" i="3"/>
  <c r="P3269" i="3"/>
  <c r="P3270" i="3"/>
  <c r="P3268" i="3"/>
  <c r="P3279" i="3"/>
  <c r="P3273" i="3"/>
  <c r="P3277" i="3"/>
  <c r="P3276" i="3"/>
  <c r="P3271" i="3"/>
  <c r="P1019" i="3"/>
  <c r="P6367" i="3"/>
  <c r="P6086" i="3"/>
  <c r="P5076" i="3"/>
  <c r="P1012" i="3"/>
  <c r="P6088" i="3"/>
  <c r="S4427" i="3"/>
  <c r="H589" i="7"/>
  <c r="H296" i="7"/>
  <c r="P5552" i="3"/>
  <c r="P3275" i="3"/>
  <c r="P4161" i="3"/>
  <c r="P4158" i="3"/>
  <c r="G686" i="7"/>
  <c r="I686" i="7" s="1"/>
  <c r="P6475" i="3"/>
  <c r="P4877" i="3"/>
  <c r="P6425" i="3"/>
  <c r="P4880" i="3"/>
  <c r="S6134" i="3"/>
  <c r="P3041" i="3"/>
  <c r="P6090" i="3"/>
  <c r="P5075" i="3"/>
  <c r="P1024" i="3"/>
  <c r="S4430" i="3"/>
  <c r="S1608" i="3"/>
  <c r="G616" i="7"/>
  <c r="I616" i="7" s="1"/>
  <c r="H920" i="7"/>
  <c r="S1568" i="3" s="1"/>
  <c r="H48" i="7"/>
  <c r="H409" i="7"/>
  <c r="P5550" i="3"/>
  <c r="P4535" i="3"/>
  <c r="P4534" i="3"/>
  <c r="G638" i="7"/>
  <c r="I638" i="7" s="1"/>
  <c r="P5809" i="3"/>
  <c r="R4375" i="3"/>
  <c r="S6131" i="3"/>
  <c r="P3040" i="3"/>
  <c r="P3044" i="3"/>
  <c r="P6087" i="3"/>
  <c r="P5078" i="3"/>
  <c r="P1016" i="3"/>
  <c r="P1017" i="3"/>
  <c r="P5510" i="3"/>
  <c r="S4426" i="3"/>
  <c r="P1083" i="3"/>
  <c r="P762" i="3"/>
  <c r="P6545" i="3"/>
  <c r="G240" i="7"/>
  <c r="I240" i="7" s="1"/>
  <c r="G683" i="7"/>
  <c r="H577" i="7"/>
  <c r="H608" i="7"/>
  <c r="S5374" i="3" s="1"/>
  <c r="G11" i="7"/>
  <c r="G608" i="7"/>
  <c r="R5373" i="3" s="1"/>
  <c r="G216" i="7"/>
  <c r="P4540" i="3"/>
  <c r="P5054" i="3"/>
  <c r="S6129" i="3"/>
  <c r="P5056" i="3"/>
  <c r="R4382" i="3"/>
  <c r="S6666" i="3"/>
  <c r="P4883" i="3"/>
  <c r="S4132" i="3"/>
  <c r="P6428" i="3"/>
  <c r="S6665" i="3"/>
  <c r="P5043" i="3"/>
  <c r="R4373" i="3"/>
  <c r="R4378" i="3"/>
  <c r="P4708" i="3"/>
  <c r="P3043" i="3"/>
  <c r="P3047" i="3"/>
  <c r="R3772" i="3"/>
  <c r="S4320" i="3"/>
  <c r="S4747" i="3"/>
  <c r="P6092" i="3"/>
  <c r="P5077" i="3"/>
  <c r="P1566" i="3"/>
  <c r="P1013" i="3"/>
  <c r="P1020" i="3"/>
  <c r="P5513" i="3"/>
  <c r="P6085" i="3"/>
  <c r="S4429" i="3"/>
  <c r="P767" i="3"/>
  <c r="S5417" i="3"/>
  <c r="P6419" i="3"/>
  <c r="T3148" i="3"/>
  <c r="G121" i="7"/>
  <c r="I121" i="7" s="1"/>
  <c r="G529" i="7"/>
  <c r="I529" i="7" s="1"/>
  <c r="H873" i="7"/>
  <c r="H77" i="7"/>
  <c r="G963" i="7"/>
  <c r="H393" i="7"/>
  <c r="S1926" i="3" s="1"/>
  <c r="G678" i="7"/>
  <c r="I678" i="7" s="1"/>
  <c r="G364" i="7"/>
  <c r="I364" i="7" s="1"/>
  <c r="G209" i="7"/>
  <c r="G87" i="7"/>
  <c r="I87" i="7" s="1"/>
  <c r="G126" i="7"/>
  <c r="I126" i="7" s="1"/>
  <c r="P4538" i="3"/>
  <c r="P2854" i="3"/>
  <c r="P2851" i="3"/>
  <c r="P2852" i="3"/>
  <c r="P2850" i="3"/>
  <c r="G334" i="7"/>
  <c r="P5040" i="3"/>
  <c r="P6369" i="3"/>
  <c r="P6426" i="3"/>
  <c r="P5046" i="3"/>
  <c r="R2119" i="3"/>
  <c r="R4371" i="3"/>
  <c r="R4381" i="3"/>
  <c r="P4714" i="3"/>
  <c r="P3046" i="3"/>
  <c r="P3050" i="3"/>
  <c r="R3774" i="3"/>
  <c r="S4323" i="3"/>
  <c r="P5080" i="3"/>
  <c r="P4847" i="3"/>
  <c r="P1567" i="3"/>
  <c r="P1018" i="3"/>
  <c r="P6045" i="3"/>
  <c r="S4514" i="3"/>
  <c r="P5508" i="3"/>
  <c r="S4432" i="3"/>
  <c r="P4804" i="3"/>
  <c r="P1427" i="3"/>
  <c r="P3241" i="3"/>
  <c r="S4326" i="3"/>
  <c r="S5418" i="3"/>
  <c r="R3501" i="3"/>
  <c r="P1186" i="3"/>
  <c r="P1803" i="3"/>
  <c r="P32" i="3"/>
  <c r="G884" i="7"/>
  <c r="G897" i="7"/>
  <c r="I897" i="7" s="1"/>
  <c r="H627" i="7"/>
  <c r="G193" i="7"/>
  <c r="R334" i="3" s="1"/>
  <c r="G823" i="7"/>
  <c r="P4541" i="3"/>
  <c r="P2752" i="3"/>
  <c r="P2745" i="3"/>
  <c r="S6663" i="3"/>
  <c r="P5057" i="3"/>
  <c r="R4372" i="3"/>
  <c r="R4380" i="3"/>
  <c r="P6371" i="3"/>
  <c r="P6424" i="3"/>
  <c r="P5049" i="3"/>
  <c r="R4376" i="3"/>
  <c r="P4712" i="3"/>
  <c r="P3049" i="3"/>
  <c r="P3053" i="3"/>
  <c r="T7070" i="3"/>
  <c r="R3773" i="3"/>
  <c r="S4319" i="3"/>
  <c r="R2006" i="3"/>
  <c r="P4842" i="3"/>
  <c r="P1022" i="3"/>
  <c r="P5511" i="3"/>
  <c r="S4425" i="3"/>
  <c r="S3499" i="3"/>
  <c r="P3244" i="3"/>
  <c r="S2797" i="3"/>
  <c r="S5416" i="3"/>
  <c r="S2852" i="3"/>
  <c r="S1473" i="3"/>
  <c r="S3469" i="3"/>
  <c r="P1191" i="3"/>
  <c r="P5512" i="3"/>
  <c r="G901" i="7"/>
  <c r="I901" i="7" s="1"/>
  <c r="G871" i="7"/>
  <c r="I871" i="7" s="1"/>
  <c r="H739" i="7"/>
  <c r="S4408" i="3" s="1"/>
  <c r="H153" i="7"/>
  <c r="G395" i="7"/>
  <c r="I395" i="7" s="1"/>
  <c r="G154" i="7"/>
  <c r="G730" i="7"/>
  <c r="H86" i="7"/>
  <c r="P4537" i="3"/>
  <c r="G168" i="7"/>
  <c r="P1947" i="3"/>
  <c r="P1949" i="3"/>
  <c r="P1953" i="3"/>
  <c r="P1948" i="3"/>
  <c r="P1951" i="3"/>
  <c r="P1946" i="3"/>
  <c r="P6427" i="3"/>
  <c r="R4369" i="3"/>
  <c r="P6423" i="3"/>
  <c r="P6362" i="3"/>
  <c r="P6429" i="3"/>
  <c r="P5052" i="3"/>
  <c r="R4374" i="3"/>
  <c r="P4707" i="3"/>
  <c r="P3052" i="3"/>
  <c r="S4322" i="3"/>
  <c r="S4756" i="3"/>
  <c r="R2008" i="3"/>
  <c r="P5079" i="3"/>
  <c r="P4843" i="3"/>
  <c r="P6420" i="3"/>
  <c r="P1011" i="3"/>
  <c r="P6540" i="3"/>
  <c r="P5514" i="3"/>
  <c r="S4428" i="3"/>
  <c r="S739" i="3"/>
  <c r="S3500" i="3"/>
  <c r="P3243" i="3"/>
  <c r="R2998" i="3"/>
  <c r="S5415" i="3"/>
  <c r="R3498" i="3"/>
  <c r="S1470" i="3"/>
  <c r="H154" i="7"/>
  <c r="S4714" i="3" s="1"/>
  <c r="G89" i="7"/>
  <c r="G279" i="7"/>
  <c r="P3672" i="3"/>
  <c r="P4998" i="3"/>
  <c r="P4996" i="3"/>
  <c r="P4999" i="3"/>
  <c r="P4995" i="3"/>
  <c r="G579" i="7"/>
  <c r="P4862" i="3"/>
  <c r="P4863" i="3"/>
  <c r="P4864" i="3"/>
  <c r="P6406" i="3"/>
  <c r="P5050" i="3"/>
  <c r="P6366" i="3"/>
  <c r="P5055" i="3"/>
  <c r="R4370" i="3"/>
  <c r="P4876" i="3"/>
  <c r="S6128" i="3"/>
  <c r="P3039" i="3"/>
  <c r="P5085" i="3"/>
  <c r="P4844" i="3"/>
  <c r="P1015" i="3"/>
  <c r="S738" i="3"/>
  <c r="S3501" i="3"/>
  <c r="P5412" i="3"/>
  <c r="S5422" i="3"/>
  <c r="S1606" i="3"/>
  <c r="S3470" i="3"/>
  <c r="S1475" i="3"/>
  <c r="H779" i="7"/>
  <c r="G581" i="7"/>
  <c r="H461" i="7"/>
  <c r="G468" i="7"/>
  <c r="G317" i="7"/>
  <c r="I317" i="7" s="1"/>
  <c r="P4533" i="3"/>
  <c r="P3685" i="3"/>
  <c r="P3683" i="3"/>
  <c r="G181" i="7"/>
  <c r="P2701" i="3"/>
  <c r="P2702" i="3"/>
  <c r="P2700" i="3"/>
  <c r="P2703" i="3"/>
  <c r="P5194" i="3"/>
  <c r="P5193" i="3"/>
  <c r="P5192" i="3"/>
  <c r="P5191" i="3"/>
  <c r="P2306" i="3"/>
  <c r="P2303" i="3"/>
  <c r="P2307" i="3"/>
  <c r="P2304" i="3"/>
  <c r="P2305" i="3"/>
  <c r="P1719" i="3"/>
  <c r="P1721" i="3"/>
  <c r="P1720" i="3"/>
  <c r="H238" i="7"/>
  <c r="P5188" i="3"/>
  <c r="P6372" i="3"/>
  <c r="P5053" i="3"/>
  <c r="P5042" i="3"/>
  <c r="R2342" i="3"/>
  <c r="R4368" i="3"/>
  <c r="P4882" i="3"/>
  <c r="S6130" i="3"/>
  <c r="P3042" i="3"/>
  <c r="P5082" i="3"/>
  <c r="P1023" i="3"/>
  <c r="S737" i="3"/>
  <c r="S5419" i="3"/>
  <c r="H836" i="7"/>
  <c r="H882" i="7"/>
  <c r="G784" i="7"/>
  <c r="P6368" i="3"/>
  <c r="P5045" i="3"/>
  <c r="R2341" i="3"/>
  <c r="P6405" i="3"/>
  <c r="P4879" i="3"/>
  <c r="S6133" i="3"/>
  <c r="P5081" i="3"/>
  <c r="P1021" i="3"/>
  <c r="S5855" i="3"/>
  <c r="S1607" i="3"/>
  <c r="P3272" i="3"/>
  <c r="P4532" i="3"/>
  <c r="P3678" i="3"/>
  <c r="P3680" i="3"/>
  <c r="P3679" i="3"/>
  <c r="P6352" i="3"/>
  <c r="P6358" i="3"/>
  <c r="P6355" i="3"/>
  <c r="G398" i="7"/>
  <c r="P2009" i="3"/>
  <c r="P2012" i="3"/>
  <c r="P2010" i="3"/>
  <c r="P2011" i="3"/>
  <c r="P5041" i="3"/>
  <c r="R4383" i="3"/>
  <c r="P6363" i="3"/>
  <c r="P5047" i="3"/>
  <c r="P5048" i="3"/>
  <c r="R4379" i="3"/>
  <c r="P3048" i="3"/>
  <c r="P6364" i="3"/>
  <c r="P6089" i="3"/>
  <c r="P5084" i="3"/>
  <c r="P6422" i="3"/>
  <c r="P1014" i="3"/>
  <c r="P766" i="3"/>
  <c r="P3247" i="3"/>
  <c r="S3466" i="3"/>
  <c r="S1476" i="3"/>
  <c r="R3150" i="3"/>
  <c r="H588" i="7"/>
  <c r="S5050" i="3" s="1"/>
  <c r="H601" i="7"/>
  <c r="H151" i="7"/>
  <c r="P5334" i="3"/>
  <c r="P5337" i="3"/>
  <c r="P5338" i="3"/>
  <c r="P5335" i="3"/>
  <c r="P5336" i="3"/>
  <c r="P5150" i="3"/>
  <c r="P5151" i="3"/>
  <c r="P5152" i="3"/>
  <c r="P5149" i="3"/>
  <c r="G939" i="7"/>
  <c r="I939" i="7" s="1"/>
  <c r="I851" i="7"/>
  <c r="R2436" i="3"/>
  <c r="R2435" i="3"/>
  <c r="R2437" i="3"/>
  <c r="R2434" i="3"/>
  <c r="S1011" i="3"/>
  <c r="S1015" i="3"/>
  <c r="S1021" i="3"/>
  <c r="S1017" i="3"/>
  <c r="S1018" i="3"/>
  <c r="S1022" i="3"/>
  <c r="S1024" i="3"/>
  <c r="S1019" i="3"/>
  <c r="S1012" i="3"/>
  <c r="S1016" i="3"/>
  <c r="S1014" i="3"/>
  <c r="S1013" i="3"/>
  <c r="S1023" i="3"/>
  <c r="S1020" i="3"/>
  <c r="I83" i="7"/>
  <c r="T833" i="3" s="1"/>
  <c r="R833" i="3"/>
  <c r="R836" i="3"/>
  <c r="R834" i="3"/>
  <c r="R835" i="3"/>
  <c r="R832" i="3"/>
  <c r="S418" i="3"/>
  <c r="S417" i="3"/>
  <c r="S421" i="3"/>
  <c r="H246" i="7"/>
  <c r="S5358" i="3" s="1"/>
  <c r="P5359" i="3"/>
  <c r="G299" i="7"/>
  <c r="R542" i="3" s="1"/>
  <c r="H299" i="7"/>
  <c r="S551" i="3" s="1"/>
  <c r="G158" i="7"/>
  <c r="I158" i="7" s="1"/>
  <c r="P5701" i="3"/>
  <c r="G74" i="7"/>
  <c r="I74" i="7" s="1"/>
  <c r="H74" i="7"/>
  <c r="S2351" i="3" s="1"/>
  <c r="S4488" i="3"/>
  <c r="P6242" i="3"/>
  <c r="P6235" i="3"/>
  <c r="R739" i="3"/>
  <c r="P5196" i="3"/>
  <c r="R2997" i="3"/>
  <c r="T6556" i="3"/>
  <c r="G324" i="7"/>
  <c r="I324" i="7" s="1"/>
  <c r="G569" i="7"/>
  <c r="I569" i="7" s="1"/>
  <c r="H569" i="7"/>
  <c r="H276" i="7"/>
  <c r="S266" i="3" s="1"/>
  <c r="H593" i="7"/>
  <c r="G593" i="7"/>
  <c r="E729" i="7"/>
  <c r="G632" i="7"/>
  <c r="I632" i="7" s="1"/>
  <c r="P5739" i="3"/>
  <c r="H522" i="7"/>
  <c r="S3884" i="3" s="1"/>
  <c r="G522" i="7"/>
  <c r="I522" i="7" s="1"/>
  <c r="R723" i="3"/>
  <c r="S1174" i="3"/>
  <c r="R2005" i="3"/>
  <c r="P4020" i="3"/>
  <c r="S4493" i="3"/>
  <c r="P6234" i="3"/>
  <c r="P6247" i="3"/>
  <c r="R738" i="3"/>
  <c r="P5210" i="3"/>
  <c r="R3000" i="3"/>
  <c r="H899" i="7"/>
  <c r="H951" i="7"/>
  <c r="S7057" i="3" s="1"/>
  <c r="G102" i="7"/>
  <c r="I102" i="7" s="1"/>
  <c r="P5503" i="3"/>
  <c r="G799" i="7"/>
  <c r="H231" i="7"/>
  <c r="P1275" i="3"/>
  <c r="P1270" i="3"/>
  <c r="G140" i="7"/>
  <c r="R1802" i="3" s="1"/>
  <c r="P1800" i="3"/>
  <c r="G951" i="7"/>
  <c r="G953" i="7"/>
  <c r="P4056" i="3"/>
  <c r="P4053" i="3"/>
  <c r="P4054" i="3"/>
  <c r="P4055" i="3"/>
  <c r="P4051" i="3"/>
  <c r="P4052" i="3"/>
  <c r="G644" i="7"/>
  <c r="P5871" i="3"/>
  <c r="P5875" i="3"/>
  <c r="P5872" i="3"/>
  <c r="P5874" i="3"/>
  <c r="P5873" i="3"/>
  <c r="G184" i="7"/>
  <c r="P6549" i="3"/>
  <c r="P6548" i="3"/>
  <c r="P6551" i="3"/>
  <c r="P6550" i="3"/>
  <c r="P6552" i="3"/>
  <c r="P4248" i="3"/>
  <c r="P4245" i="3"/>
  <c r="P4246" i="3"/>
  <c r="P4247" i="3"/>
  <c r="H756" i="7"/>
  <c r="S2427" i="3" s="1"/>
  <c r="G756" i="7"/>
  <c r="I756" i="7" s="1"/>
  <c r="P1469" i="3"/>
  <c r="P1472" i="3"/>
  <c r="P1475" i="3"/>
  <c r="R830" i="3"/>
  <c r="S1172" i="3"/>
  <c r="R2007" i="3"/>
  <c r="P4022" i="3"/>
  <c r="S4487" i="3"/>
  <c r="P6243" i="3"/>
  <c r="P5805" i="3"/>
  <c r="S5694" i="3"/>
  <c r="R740" i="3"/>
  <c r="P5207" i="3"/>
  <c r="P3331" i="3"/>
  <c r="S2468" i="3"/>
  <c r="S2790" i="3"/>
  <c r="S6548" i="3"/>
  <c r="S6550" i="3"/>
  <c r="R6557" i="3"/>
  <c r="T6553" i="3"/>
  <c r="G673" i="7"/>
  <c r="R6249" i="3" s="1"/>
  <c r="G117" i="7"/>
  <c r="I117" i="7" s="1"/>
  <c r="P6230" i="3"/>
  <c r="P6225" i="3"/>
  <c r="P6223" i="3"/>
  <c r="P6227" i="3"/>
  <c r="P6226" i="3"/>
  <c r="P6231" i="3"/>
  <c r="P6232" i="3"/>
  <c r="P6224" i="3"/>
  <c r="P6229" i="3"/>
  <c r="P6228" i="3"/>
  <c r="G691" i="7"/>
  <c r="P6509" i="3"/>
  <c r="P6508" i="3"/>
  <c r="P6510" i="3"/>
  <c r="P6507" i="3"/>
  <c r="P6506" i="3"/>
  <c r="H666" i="7"/>
  <c r="P1034" i="3"/>
  <c r="P1031" i="3"/>
  <c r="P1030" i="3"/>
  <c r="R831" i="3"/>
  <c r="P867" i="3"/>
  <c r="P4026" i="3"/>
  <c r="S4489" i="3"/>
  <c r="P4624" i="3"/>
  <c r="R5943" i="3"/>
  <c r="P6245" i="3"/>
  <c r="P5804" i="3"/>
  <c r="S5695" i="3"/>
  <c r="R1815" i="3"/>
  <c r="P5204" i="3"/>
  <c r="P1418" i="3"/>
  <c r="P6238" i="3"/>
  <c r="P3338" i="3"/>
  <c r="S2471" i="3"/>
  <c r="S2793" i="3"/>
  <c r="R4033" i="3"/>
  <c r="R6555" i="3"/>
  <c r="S3468" i="3"/>
  <c r="P5413" i="3"/>
  <c r="T3149" i="3"/>
  <c r="H430" i="7"/>
  <c r="S2529" i="3" s="1"/>
  <c r="G628" i="7"/>
  <c r="I628" i="7" s="1"/>
  <c r="G552" i="7"/>
  <c r="I552" i="7" s="1"/>
  <c r="G241" i="7"/>
  <c r="H134" i="7"/>
  <c r="P3499" i="3"/>
  <c r="P3501" i="3"/>
  <c r="P3500" i="3"/>
  <c r="P3498" i="3"/>
  <c r="S5507" i="3"/>
  <c r="P6239" i="3"/>
  <c r="P5807" i="3"/>
  <c r="S5691" i="3"/>
  <c r="P5195" i="3"/>
  <c r="P6241" i="3"/>
  <c r="P3329" i="3"/>
  <c r="P3340" i="3"/>
  <c r="S2467" i="3"/>
  <c r="S2796" i="3"/>
  <c r="S5858" i="3"/>
  <c r="E837" i="7"/>
  <c r="H902" i="7"/>
  <c r="S5435" i="3" s="1"/>
  <c r="H673" i="7"/>
  <c r="S6236" i="3" s="1"/>
  <c r="G637" i="7"/>
  <c r="I637" i="7" s="1"/>
  <c r="G410" i="7"/>
  <c r="I410" i="7" s="1"/>
  <c r="P3142" i="3"/>
  <c r="P3143" i="3"/>
  <c r="P3144" i="3"/>
  <c r="G623" i="7"/>
  <c r="R5571" i="3" s="1"/>
  <c r="H623" i="7"/>
  <c r="S5572" i="3" s="1"/>
  <c r="P5233" i="3"/>
  <c r="P5230" i="3"/>
  <c r="P5549" i="3"/>
  <c r="P5546" i="3"/>
  <c r="P5544" i="3"/>
  <c r="P5547" i="3"/>
  <c r="P5545" i="3"/>
  <c r="P5548" i="3"/>
  <c r="G493" i="7"/>
  <c r="I493" i="7" s="1"/>
  <c r="P3450" i="3"/>
  <c r="P3446" i="3"/>
  <c r="P3447" i="3"/>
  <c r="P3449" i="3"/>
  <c r="P3445" i="3"/>
  <c r="P3443" i="3"/>
  <c r="P3448" i="3"/>
  <c r="P3444" i="3"/>
  <c r="G857" i="7"/>
  <c r="I857" i="7" s="1"/>
  <c r="G802" i="7"/>
  <c r="I802" i="7" s="1"/>
  <c r="S5504" i="3"/>
  <c r="R718" i="3"/>
  <c r="S2031" i="3"/>
  <c r="R673" i="3"/>
  <c r="P4616" i="3"/>
  <c r="P6233" i="3"/>
  <c r="S5692" i="3"/>
  <c r="P5202" i="3"/>
  <c r="P1422" i="3"/>
  <c r="P3337" i="3"/>
  <c r="P6430" i="3"/>
  <c r="S2470" i="3"/>
  <c r="S2789" i="3"/>
  <c r="S1474" i="3"/>
  <c r="S6551" i="3"/>
  <c r="R3144" i="3"/>
  <c r="S1472" i="3"/>
  <c r="S5856" i="3"/>
  <c r="R6553" i="3"/>
  <c r="R5786" i="3"/>
  <c r="G680" i="7"/>
  <c r="I680" i="7" s="1"/>
  <c r="H777" i="7"/>
  <c r="G365" i="7"/>
  <c r="G863" i="7"/>
  <c r="P5904" i="3"/>
  <c r="H647" i="7"/>
  <c r="P5907" i="3"/>
  <c r="P5909" i="3"/>
  <c r="G647" i="7"/>
  <c r="P5903" i="3"/>
  <c r="P5899" i="3"/>
  <c r="P5900" i="3"/>
  <c r="P5908" i="3"/>
  <c r="P5905" i="3"/>
  <c r="P5906" i="3"/>
  <c r="P5902" i="3"/>
  <c r="P5901" i="3"/>
  <c r="H570" i="7"/>
  <c r="S4633" i="3" s="1"/>
  <c r="G570" i="7"/>
  <c r="I570" i="7" s="1"/>
  <c r="P6139" i="3"/>
  <c r="P6137" i="3"/>
  <c r="P6138" i="3"/>
  <c r="P6141" i="3"/>
  <c r="P6136" i="3"/>
  <c r="P6140" i="3"/>
  <c r="P4513" i="3"/>
  <c r="P4520" i="3"/>
  <c r="P4517" i="3"/>
  <c r="P4514" i="3"/>
  <c r="P4512" i="3"/>
  <c r="P4516" i="3"/>
  <c r="P4515" i="3"/>
  <c r="P4518" i="3"/>
  <c r="P4519" i="3"/>
  <c r="G424" i="7"/>
  <c r="P2389" i="3"/>
  <c r="P2390" i="3"/>
  <c r="G736" i="7"/>
  <c r="I736" i="7" s="1"/>
  <c r="G896" i="7"/>
  <c r="I896" i="7" s="1"/>
  <c r="R6665" i="3"/>
  <c r="S5506" i="3"/>
  <c r="P866" i="3"/>
  <c r="R725" i="3"/>
  <c r="S706" i="3"/>
  <c r="S2032" i="3"/>
  <c r="R675" i="3"/>
  <c r="P4623" i="3"/>
  <c r="P6246" i="3"/>
  <c r="S5690" i="3"/>
  <c r="R1812" i="3"/>
  <c r="P5199" i="3"/>
  <c r="P1424" i="3"/>
  <c r="P2187" i="3"/>
  <c r="P3332" i="3"/>
  <c r="P6436" i="3"/>
  <c r="S2792" i="3"/>
  <c r="R2952" i="3"/>
  <c r="S1471" i="3"/>
  <c r="S5857" i="3"/>
  <c r="S6552" i="3"/>
  <c r="R3149" i="3"/>
  <c r="R3148" i="3"/>
  <c r="T3143" i="3"/>
  <c r="G77" i="7"/>
  <c r="I77" i="7" s="1"/>
  <c r="H731" i="7"/>
  <c r="H574" i="7"/>
  <c r="S4728" i="3" s="1"/>
  <c r="G899" i="7"/>
  <c r="P5937" i="3"/>
  <c r="P5936" i="3"/>
  <c r="P5935" i="3"/>
  <c r="H706" i="7"/>
  <c r="G88" i="7"/>
  <c r="I88" i="7" s="1"/>
  <c r="H88" i="7"/>
  <c r="H527" i="7"/>
  <c r="G527" i="7"/>
  <c r="R3923" i="3" s="1"/>
  <c r="G795" i="7"/>
  <c r="G665" i="7"/>
  <c r="R6137" i="3" s="1"/>
  <c r="H217" i="7"/>
  <c r="R6666" i="3"/>
  <c r="S5503" i="3"/>
  <c r="S589" i="3"/>
  <c r="S705" i="3"/>
  <c r="R674" i="3"/>
  <c r="P6237" i="3"/>
  <c r="S5696" i="3"/>
  <c r="P5198" i="3"/>
  <c r="P5208" i="3"/>
  <c r="S2795" i="3"/>
  <c r="R2955" i="3"/>
  <c r="R6558" i="3"/>
  <c r="G7" i="7"/>
  <c r="G79" i="7"/>
  <c r="G597" i="7"/>
  <c r="I597" i="7" s="1"/>
  <c r="P428" i="3"/>
  <c r="P429" i="3"/>
  <c r="P426" i="3"/>
  <c r="P425" i="3"/>
  <c r="P427" i="3"/>
  <c r="P424" i="3"/>
  <c r="P430" i="3"/>
  <c r="P6553" i="3"/>
  <c r="P6556" i="3"/>
  <c r="P6554" i="3"/>
  <c r="P6558" i="3"/>
  <c r="P6555" i="3"/>
  <c r="P6557" i="3"/>
  <c r="P5698" i="3"/>
  <c r="P5690" i="3"/>
  <c r="P5695" i="3"/>
  <c r="P5691" i="3"/>
  <c r="P5693" i="3"/>
  <c r="P5694" i="3"/>
  <c r="P5697" i="3"/>
  <c r="P5692" i="3"/>
  <c r="P5696" i="3"/>
  <c r="G614" i="7"/>
  <c r="R5445" i="3" s="1"/>
  <c r="P5446" i="3"/>
  <c r="R6664" i="3"/>
  <c r="S586" i="3"/>
  <c r="S4486" i="3"/>
  <c r="P6248" i="3"/>
  <c r="S5693" i="3"/>
  <c r="R688" i="3"/>
  <c r="P5214" i="3"/>
  <c r="P5213" i="3"/>
  <c r="S2791" i="3"/>
  <c r="R2953" i="3"/>
  <c r="G180" i="7"/>
  <c r="G584" i="7"/>
  <c r="I584" i="7" s="1"/>
  <c r="H584" i="7"/>
  <c r="S4990" i="3" s="1"/>
  <c r="H605" i="7"/>
  <c r="G605" i="7"/>
  <c r="I605" i="7" s="1"/>
  <c r="H597" i="7"/>
  <c r="H469" i="7"/>
  <c r="G469" i="7"/>
  <c r="H486" i="7"/>
  <c r="P2993" i="3"/>
  <c r="P2987" i="3"/>
  <c r="P2992" i="3"/>
  <c r="P2988" i="3"/>
  <c r="P2989" i="3"/>
  <c r="P2990" i="3"/>
  <c r="P2986" i="3"/>
  <c r="P2995" i="3"/>
  <c r="P2991" i="3"/>
  <c r="R6663" i="3"/>
  <c r="R724" i="3"/>
  <c r="R2469" i="3"/>
  <c r="R2999" i="3"/>
  <c r="P3334" i="3"/>
  <c r="R805" i="3"/>
  <c r="S2850" i="3"/>
  <c r="S3465" i="3"/>
  <c r="S3467" i="3"/>
  <c r="G246" i="7"/>
  <c r="I246" i="7" s="1"/>
  <c r="G18" i="7"/>
  <c r="G186" i="7"/>
  <c r="H186" i="7"/>
  <c r="P6389" i="3"/>
  <c r="P6390" i="3"/>
  <c r="P6393" i="3"/>
  <c r="P6391" i="3"/>
  <c r="P6394" i="3"/>
  <c r="P6392" i="3"/>
  <c r="P6388" i="3"/>
  <c r="H150" i="7"/>
  <c r="S2698" i="3" s="1"/>
  <c r="G150" i="7"/>
  <c r="I150" i="7" s="1"/>
  <c r="G679" i="7"/>
  <c r="P6359" i="3"/>
  <c r="P6361" i="3"/>
  <c r="P6360" i="3"/>
  <c r="H175" i="7"/>
  <c r="S1628" i="3" s="1"/>
  <c r="G175" i="7"/>
  <c r="P1263" i="3"/>
  <c r="P1264" i="3"/>
  <c r="H724" i="7"/>
  <c r="G724" i="7"/>
  <c r="P5959" i="3"/>
  <c r="P5954" i="3"/>
  <c r="P5958" i="3"/>
  <c r="P5953" i="3"/>
  <c r="P5957" i="3"/>
  <c r="P5955" i="3"/>
  <c r="P5952" i="3"/>
  <c r="P6608" i="3"/>
  <c r="P6606" i="3"/>
  <c r="P6605" i="3"/>
  <c r="P5859" i="3"/>
  <c r="P5856" i="3"/>
  <c r="P5857" i="3"/>
  <c r="P5855" i="3"/>
  <c r="P5858" i="3"/>
  <c r="P3886" i="3"/>
  <c r="P3883" i="3"/>
  <c r="P3885" i="3"/>
  <c r="P3882" i="3"/>
  <c r="P2985" i="3"/>
  <c r="P2983" i="3"/>
  <c r="P2979" i="3"/>
  <c r="P2981" i="3"/>
  <c r="P2982" i="3"/>
  <c r="P2984" i="3"/>
  <c r="P1109" i="3"/>
  <c r="P1117" i="3"/>
  <c r="P1110" i="3"/>
  <c r="P1116" i="3"/>
  <c r="P1108" i="3"/>
  <c r="P1115" i="3"/>
  <c r="P1111" i="3"/>
  <c r="P1114" i="3"/>
  <c r="P1113" i="3"/>
  <c r="P1112" i="3"/>
  <c r="P245" i="3"/>
  <c r="P240" i="3"/>
  <c r="P247" i="3"/>
  <c r="P243" i="3"/>
  <c r="P242" i="3"/>
  <c r="P239" i="3"/>
  <c r="P244" i="3"/>
  <c r="P246" i="3"/>
  <c r="P5126" i="3"/>
  <c r="P5121" i="3"/>
  <c r="P5125" i="3"/>
  <c r="P5122" i="3"/>
  <c r="P5117" i="3"/>
  <c r="P5120" i="3"/>
  <c r="P5124" i="3"/>
  <c r="P5128" i="3"/>
  <c r="P5123" i="3"/>
  <c r="P5119" i="3"/>
  <c r="P5127" i="3"/>
  <c r="P5118" i="3"/>
  <c r="P2587" i="3"/>
  <c r="P2585" i="3"/>
  <c r="P2592" i="3"/>
  <c r="P2583" i="3"/>
  <c r="P2590" i="3"/>
  <c r="P2580" i="3"/>
  <c r="P2589" i="3"/>
  <c r="P2582" i="3"/>
  <c r="P2591" i="3"/>
  <c r="P2586" i="3"/>
  <c r="P2593" i="3"/>
  <c r="P2581" i="3"/>
  <c r="P2588" i="3"/>
  <c r="P2584" i="3"/>
  <c r="P2133" i="3"/>
  <c r="P2134" i="3"/>
  <c r="P5418" i="3"/>
  <c r="P5417" i="3"/>
  <c r="P5419" i="3"/>
  <c r="P5416" i="3"/>
  <c r="P5415" i="3"/>
  <c r="P5420" i="3"/>
  <c r="P5421" i="3"/>
  <c r="P5422" i="3"/>
  <c r="P4451" i="3"/>
  <c r="P4447" i="3"/>
  <c r="P4450" i="3"/>
  <c r="P4448" i="3"/>
  <c r="P4445" i="3"/>
  <c r="P4446" i="3"/>
  <c r="P4449" i="3"/>
  <c r="R2577" i="3"/>
  <c r="R2578" i="3"/>
  <c r="R2579" i="3"/>
  <c r="R2576" i="3"/>
  <c r="P1416" i="3"/>
  <c r="P1413" i="3"/>
  <c r="P1414" i="3"/>
  <c r="P1415" i="3"/>
  <c r="P3018" i="3"/>
  <c r="P3019" i="3"/>
  <c r="P3022" i="3"/>
  <c r="P3020" i="3"/>
  <c r="P1300" i="3"/>
  <c r="P1291" i="3"/>
  <c r="P1286" i="3"/>
  <c r="P1294" i="3"/>
  <c r="P1296" i="3"/>
  <c r="P1299" i="3"/>
  <c r="P1295" i="3"/>
  <c r="P1287" i="3"/>
  <c r="P1289" i="3"/>
  <c r="P1292" i="3"/>
  <c r="P1288" i="3"/>
  <c r="P1297" i="3"/>
  <c r="P1302" i="3"/>
  <c r="P1298" i="3"/>
  <c r="P1301" i="3"/>
  <c r="P5182" i="3"/>
  <c r="P3433" i="3"/>
  <c r="P3424" i="3"/>
  <c r="P3430" i="3"/>
  <c r="P3427" i="3"/>
  <c r="P3432" i="3"/>
  <c r="P3429" i="3"/>
  <c r="P3426" i="3"/>
  <c r="P3423" i="3"/>
  <c r="P3431" i="3"/>
  <c r="P3428" i="3"/>
  <c r="P3425" i="3"/>
  <c r="P1579" i="3"/>
  <c r="P1583" i="3"/>
  <c r="P1581" i="3"/>
  <c r="P1584" i="3"/>
  <c r="P6133" i="3"/>
  <c r="P6134" i="3"/>
  <c r="P6132" i="3"/>
  <c r="P6128" i="3"/>
  <c r="P6129" i="3"/>
  <c r="P6135" i="3"/>
  <c r="P6131" i="3"/>
  <c r="P4087" i="3"/>
  <c r="P4084" i="3"/>
  <c r="P4081" i="3"/>
  <c r="P4088" i="3"/>
  <c r="P4085" i="3"/>
  <c r="P4082" i="3"/>
  <c r="P4089" i="3"/>
  <c r="P3121" i="3"/>
  <c r="P3122" i="3"/>
  <c r="P3124" i="3"/>
  <c r="P3123" i="3"/>
  <c r="P3119" i="3"/>
  <c r="P3120" i="3"/>
  <c r="P3125" i="3"/>
  <c r="P2980" i="3"/>
  <c r="P1580" i="3"/>
  <c r="P1293" i="3"/>
  <c r="P1582" i="3"/>
  <c r="P3881" i="3"/>
  <c r="P1290" i="3"/>
  <c r="P3884" i="3"/>
  <c r="P3879" i="3"/>
  <c r="P6003" i="3"/>
  <c r="P6004" i="3"/>
  <c r="P6006" i="3"/>
  <c r="P6005" i="3"/>
  <c r="P6007" i="3"/>
  <c r="P6052" i="3"/>
  <c r="P6049" i="3"/>
  <c r="P6046" i="3"/>
  <c r="P6043" i="3"/>
  <c r="P6055" i="3"/>
  <c r="P6313" i="3"/>
  <c r="P6403" i="3"/>
  <c r="P6402" i="3"/>
  <c r="P6396" i="3"/>
  <c r="P6400" i="3"/>
  <c r="P6398" i="3"/>
  <c r="P6395" i="3"/>
  <c r="P6399" i="3"/>
  <c r="P6401" i="3"/>
  <c r="P6397" i="3"/>
  <c r="P6671" i="3"/>
  <c r="P6094" i="3"/>
  <c r="P5630" i="3"/>
  <c r="P5633" i="3"/>
  <c r="P5639" i="3"/>
  <c r="P5627" i="3"/>
  <c r="P5631" i="3"/>
  <c r="P5642" i="3"/>
  <c r="P5644" i="3"/>
  <c r="P5636" i="3"/>
  <c r="P5641" i="3"/>
  <c r="P5628" i="3"/>
  <c r="P5638" i="3"/>
  <c r="P5635" i="3"/>
  <c r="P5643" i="3"/>
  <c r="P5632" i="3"/>
  <c r="P5640" i="3"/>
  <c r="P5629" i="3"/>
  <c r="P5626" i="3"/>
  <c r="P5634" i="3"/>
  <c r="P5637" i="3"/>
  <c r="P4167" i="3"/>
  <c r="P4164" i="3"/>
  <c r="P4168" i="3"/>
  <c r="P4162" i="3"/>
  <c r="P4163" i="3"/>
  <c r="P4166" i="3"/>
  <c r="P4165" i="3"/>
  <c r="P5749" i="3"/>
  <c r="P4141" i="3"/>
  <c r="P4150" i="3"/>
  <c r="P4156" i="3"/>
  <c r="P4146" i="3"/>
  <c r="P4152" i="3"/>
  <c r="P4142" i="3"/>
  <c r="P4148" i="3"/>
  <c r="P4144" i="3"/>
  <c r="P4140" i="3"/>
  <c r="P4153" i="3"/>
  <c r="P4149" i="3"/>
  <c r="P4155" i="3"/>
  <c r="P4145" i="3"/>
  <c r="P4151" i="3"/>
  <c r="P4154" i="3"/>
  <c r="P4147" i="3"/>
  <c r="P4143" i="3"/>
  <c r="P5773" i="3"/>
  <c r="P5983" i="3"/>
  <c r="P5731" i="3"/>
  <c r="P2424" i="3"/>
  <c r="P2427" i="3"/>
  <c r="P2426" i="3"/>
  <c r="P2425" i="3"/>
  <c r="P2428" i="3"/>
  <c r="P5929" i="3"/>
  <c r="P3548" i="3"/>
  <c r="P3546" i="3"/>
  <c r="P3543" i="3"/>
  <c r="P3549" i="3"/>
  <c r="P3545" i="3"/>
  <c r="P3544" i="3"/>
  <c r="P3547" i="3"/>
  <c r="P6061" i="3"/>
  <c r="P3858" i="3"/>
  <c r="P3860" i="3"/>
  <c r="P3859" i="3"/>
  <c r="P3857" i="3"/>
  <c r="P2725" i="3"/>
  <c r="P2726" i="3"/>
  <c r="P1360" i="3"/>
  <c r="P1358" i="3"/>
  <c r="P1364" i="3"/>
  <c r="P1363" i="3"/>
  <c r="P1365" i="3"/>
  <c r="P1359" i="3"/>
  <c r="P1361" i="3"/>
  <c r="P1355" i="3"/>
  <c r="P1357" i="3"/>
  <c r="P1366" i="3"/>
  <c r="P1362" i="3"/>
  <c r="P1354" i="3"/>
  <c r="P1356" i="3"/>
  <c r="P6122" i="3"/>
  <c r="P6123" i="3"/>
  <c r="P6124" i="3"/>
  <c r="P6127" i="3"/>
  <c r="P6125" i="3"/>
  <c r="P6126" i="3"/>
  <c r="P6121" i="3"/>
  <c r="P2075" i="3"/>
  <c r="P2072" i="3"/>
  <c r="P2068" i="3"/>
  <c r="P2073" i="3"/>
  <c r="P2067" i="3"/>
  <c r="P2064" i="3"/>
  <c r="P2069" i="3"/>
  <c r="P2065" i="3"/>
  <c r="P2066" i="3"/>
  <c r="P2071" i="3"/>
  <c r="P2070" i="3"/>
  <c r="P2074" i="3"/>
  <c r="P4486" i="3"/>
  <c r="P4493" i="3"/>
  <c r="P4488" i="3"/>
  <c r="P4489" i="3"/>
  <c r="P4490" i="3"/>
  <c r="P4487" i="3"/>
  <c r="P4491" i="3"/>
  <c r="P4492" i="3"/>
  <c r="P3654" i="3"/>
  <c r="P3653" i="3"/>
  <c r="P3656" i="3"/>
  <c r="P3655" i="3"/>
  <c r="P5776" i="3"/>
  <c r="P3688" i="3"/>
  <c r="P3686" i="3"/>
  <c r="P3696" i="3"/>
  <c r="P3691" i="3"/>
  <c r="P3694" i="3"/>
  <c r="P3693" i="3"/>
  <c r="P3695" i="3"/>
  <c r="P3689" i="3"/>
  <c r="P3690" i="3"/>
  <c r="P3692" i="3"/>
  <c r="P3698" i="3"/>
  <c r="P3687" i="3"/>
  <c r="P3697" i="3"/>
  <c r="P380" i="3"/>
  <c r="P378" i="3"/>
  <c r="P6385" i="3"/>
  <c r="P6491" i="3"/>
  <c r="P6681" i="3"/>
  <c r="P6679" i="3"/>
  <c r="P6617" i="3"/>
  <c r="P5938" i="3"/>
  <c r="P5391" i="3"/>
  <c r="P5390" i="3"/>
  <c r="P5385" i="3"/>
  <c r="P5388" i="3"/>
  <c r="P5392" i="3"/>
  <c r="P5389" i="3"/>
  <c r="P5386" i="3"/>
  <c r="P5387" i="3"/>
  <c r="P3751" i="3"/>
  <c r="P3753" i="3"/>
  <c r="P3749" i="3"/>
  <c r="P3750" i="3"/>
  <c r="P3748" i="3"/>
  <c r="P3752" i="3"/>
  <c r="P2603" i="3"/>
  <c r="P2607" i="3"/>
  <c r="P2602" i="3"/>
  <c r="P2596" i="3"/>
  <c r="P2608" i="3"/>
  <c r="P2610" i="3"/>
  <c r="P2611" i="3"/>
  <c r="P2598" i="3"/>
  <c r="P2599" i="3"/>
  <c r="P2606" i="3"/>
  <c r="P2601" i="3"/>
  <c r="P2604" i="3"/>
  <c r="P2600" i="3"/>
  <c r="P2597" i="3"/>
  <c r="P2605" i="3"/>
  <c r="P2609" i="3"/>
  <c r="P5683" i="3"/>
  <c r="P5680" i="3"/>
  <c r="P5677" i="3"/>
  <c r="P6259" i="3"/>
  <c r="P6262" i="3"/>
  <c r="P5862" i="3"/>
  <c r="P5863" i="3"/>
  <c r="P5865" i="3"/>
  <c r="P5870" i="3"/>
  <c r="P5864" i="3"/>
  <c r="P5860" i="3"/>
  <c r="P5861" i="3"/>
  <c r="P5868" i="3"/>
  <c r="P5867" i="3"/>
  <c r="P5866" i="3"/>
  <c r="P5869" i="3"/>
  <c r="P1193" i="3"/>
  <c r="P5591" i="3"/>
  <c r="P5597" i="3"/>
  <c r="P5593" i="3"/>
  <c r="P5594" i="3"/>
  <c r="P5595" i="3"/>
  <c r="P5592" i="3"/>
  <c r="P5596" i="3"/>
  <c r="P3301" i="3"/>
  <c r="P3305" i="3"/>
  <c r="P3304" i="3"/>
  <c r="P3303" i="3"/>
  <c r="P3299" i="3"/>
  <c r="P3300" i="3"/>
  <c r="P3302" i="3"/>
  <c r="P2256" i="3"/>
  <c r="P2265" i="3"/>
  <c r="P2258" i="3"/>
  <c r="P2263" i="3"/>
  <c r="P2260" i="3"/>
  <c r="P2259" i="3"/>
  <c r="P2264" i="3"/>
  <c r="P2257" i="3"/>
  <c r="P2261" i="3"/>
  <c r="P2266" i="3"/>
  <c r="P2262" i="3"/>
  <c r="P461" i="3"/>
  <c r="P462" i="3"/>
  <c r="P459" i="3"/>
  <c r="P464" i="3"/>
  <c r="P460" i="3"/>
  <c r="P463" i="3"/>
  <c r="P5515" i="3"/>
  <c r="P5518" i="3"/>
  <c r="P4701" i="3"/>
  <c r="P4702" i="3"/>
  <c r="P4700" i="3"/>
  <c r="P4704" i="3"/>
  <c r="P4703" i="3"/>
  <c r="P5410" i="3"/>
  <c r="P1513" i="3"/>
  <c r="P1510" i="3"/>
  <c r="P1512" i="3"/>
  <c r="P1507" i="3"/>
  <c r="P1514" i="3"/>
  <c r="P1508" i="3"/>
  <c r="P1509" i="3"/>
  <c r="P1511" i="3"/>
  <c r="P4173" i="3"/>
  <c r="P4170" i="3"/>
  <c r="P4169" i="3"/>
  <c r="P4172" i="3"/>
  <c r="P4171" i="3"/>
  <c r="P4174" i="3"/>
  <c r="P5884" i="3"/>
  <c r="P6250" i="3"/>
  <c r="P5250" i="3"/>
  <c r="P5243" i="3"/>
  <c r="P5244" i="3"/>
  <c r="P5253" i="3"/>
  <c r="P5249" i="3"/>
  <c r="P5251" i="3"/>
  <c r="P5248" i="3"/>
  <c r="P5246" i="3"/>
  <c r="P5252" i="3"/>
  <c r="P5245" i="3"/>
  <c r="P5247" i="3"/>
  <c r="P318" i="3"/>
  <c r="P311" i="3"/>
  <c r="P317" i="3"/>
  <c r="P312" i="3"/>
  <c r="P316" i="3"/>
  <c r="P314" i="3"/>
  <c r="P313" i="3"/>
  <c r="P319" i="3"/>
  <c r="P315" i="3"/>
  <c r="P1256" i="3"/>
  <c r="P1259" i="3"/>
  <c r="P1257" i="3"/>
  <c r="P1261" i="3"/>
  <c r="P1258" i="3"/>
  <c r="P1260" i="3"/>
  <c r="P386" i="3"/>
  <c r="P5950" i="3"/>
  <c r="P6572" i="3"/>
  <c r="P6265" i="3"/>
  <c r="P1447" i="3"/>
  <c r="P1446" i="3"/>
  <c r="P1448" i="3"/>
  <c r="P1449" i="3"/>
  <c r="P1445" i="3"/>
  <c r="P1444" i="3"/>
  <c r="P76" i="3"/>
  <c r="P74" i="3"/>
  <c r="P77" i="3"/>
  <c r="P72" i="3"/>
  <c r="P75" i="3"/>
  <c r="P73" i="3"/>
  <c r="P69" i="3"/>
  <c r="P68" i="3"/>
  <c r="P71" i="3"/>
  <c r="P70" i="3"/>
  <c r="P5308" i="3"/>
  <c r="P2679" i="3"/>
  <c r="P2678" i="3"/>
  <c r="P2682" i="3"/>
  <c r="P2686" i="3"/>
  <c r="P2687" i="3"/>
  <c r="P2683" i="3"/>
  <c r="P2681" i="3"/>
  <c r="P2680" i="3"/>
  <c r="P2685" i="3"/>
  <c r="P2684" i="3"/>
  <c r="P5351" i="3"/>
  <c r="P5349" i="3"/>
  <c r="P5354" i="3"/>
  <c r="P5357" i="3"/>
  <c r="P5355" i="3"/>
  <c r="P5352" i="3"/>
  <c r="P5356" i="3"/>
  <c r="P5350" i="3"/>
  <c r="P5353" i="3"/>
  <c r="P5797" i="3"/>
  <c r="P1591" i="3"/>
  <c r="P1593" i="3"/>
  <c r="P1590" i="3"/>
  <c r="P1594" i="3"/>
  <c r="P1595" i="3"/>
  <c r="P1596" i="3"/>
  <c r="P1592" i="3"/>
  <c r="P1589" i="3"/>
  <c r="P5130" i="3"/>
  <c r="P5129" i="3"/>
  <c r="P5134" i="3"/>
  <c r="P5132" i="3"/>
  <c r="P5131" i="3"/>
  <c r="P5133" i="3"/>
  <c r="P5135" i="3"/>
  <c r="P3848" i="3"/>
  <c r="P3851" i="3"/>
  <c r="P3845" i="3"/>
  <c r="P3854" i="3"/>
  <c r="P3856" i="3"/>
  <c r="P3855" i="3"/>
  <c r="P3852" i="3"/>
  <c r="P3849" i="3"/>
  <c r="P3850" i="3"/>
  <c r="P3846" i="3"/>
  <c r="P3853" i="3"/>
  <c r="P3847" i="3"/>
  <c r="P1805" i="3"/>
  <c r="P1809" i="3"/>
  <c r="P1806" i="3"/>
  <c r="P1804" i="3"/>
  <c r="P1808" i="3"/>
  <c r="P1807" i="3"/>
  <c r="P205" i="3"/>
  <c r="P204" i="3"/>
  <c r="P199" i="3"/>
  <c r="P196" i="3"/>
  <c r="P201" i="3"/>
  <c r="P197" i="3"/>
  <c r="P195" i="3"/>
  <c r="P198" i="3"/>
  <c r="P200" i="3"/>
  <c r="P203" i="3"/>
  <c r="P193" i="3"/>
  <c r="P194" i="3"/>
  <c r="P202" i="3"/>
  <c r="P5670" i="3"/>
  <c r="P5673" i="3"/>
  <c r="P5669" i="3"/>
  <c r="P5672" i="3"/>
  <c r="P5671" i="3"/>
  <c r="P5668" i="3"/>
  <c r="P5674" i="3"/>
  <c r="P3967" i="3"/>
  <c r="P3964" i="3"/>
  <c r="P3961" i="3"/>
  <c r="P3962" i="3"/>
  <c r="P3966" i="3"/>
  <c r="P3960" i="3"/>
  <c r="P3963" i="3"/>
  <c r="P3965" i="3"/>
  <c r="P1221" i="3"/>
  <c r="P1218" i="3"/>
  <c r="P1216" i="3"/>
  <c r="P1224" i="3"/>
  <c r="P1228" i="3"/>
  <c r="P1230" i="3"/>
  <c r="P1226" i="3"/>
  <c r="P1225" i="3"/>
  <c r="P1220" i="3"/>
  <c r="P1222" i="3"/>
  <c r="P1227" i="3"/>
  <c r="P1217" i="3"/>
  <c r="P1215" i="3"/>
  <c r="P1219" i="3"/>
  <c r="P1223" i="3"/>
  <c r="P1229" i="3"/>
  <c r="P5266" i="3"/>
  <c r="P2944" i="3"/>
  <c r="P2942" i="3"/>
  <c r="P2940" i="3"/>
  <c r="P2943" i="3"/>
  <c r="P2947" i="3"/>
  <c r="P2949" i="3"/>
  <c r="P2941" i="3"/>
  <c r="P2946" i="3"/>
  <c r="P2939" i="3"/>
  <c r="P2948" i="3"/>
  <c r="P2945" i="3"/>
  <c r="P4563" i="3"/>
  <c r="P4570" i="3"/>
  <c r="P4577" i="3"/>
  <c r="P4566" i="3"/>
  <c r="P4573" i="3"/>
  <c r="P4565" i="3"/>
  <c r="P4572" i="3"/>
  <c r="P4575" i="3"/>
  <c r="P4574" i="3"/>
  <c r="P4568" i="3"/>
  <c r="P4571" i="3"/>
  <c r="P4564" i="3"/>
  <c r="P4567" i="3"/>
  <c r="P4578" i="3"/>
  <c r="P4562" i="3"/>
  <c r="P4569" i="3"/>
  <c r="P4579" i="3"/>
  <c r="P4576" i="3"/>
  <c r="P3207" i="3"/>
  <c r="P3204" i="3"/>
  <c r="P3201" i="3"/>
  <c r="P3202" i="3"/>
  <c r="P3205" i="3"/>
  <c r="P3206" i="3"/>
  <c r="P3203" i="3"/>
  <c r="P778" i="3"/>
  <c r="P782" i="3"/>
  <c r="P780" i="3"/>
  <c r="P781" i="3"/>
  <c r="P779" i="3"/>
  <c r="P958" i="3"/>
  <c r="P972" i="3"/>
  <c r="P969" i="3"/>
  <c r="P966" i="3"/>
  <c r="P964" i="3"/>
  <c r="P956" i="3"/>
  <c r="P971" i="3"/>
  <c r="P961" i="3"/>
  <c r="P968" i="3"/>
  <c r="P963" i="3"/>
  <c r="P960" i="3"/>
  <c r="P965" i="3"/>
  <c r="P970" i="3"/>
  <c r="P959" i="3"/>
  <c r="P967" i="3"/>
  <c r="P955" i="3"/>
  <c r="P962" i="3"/>
  <c r="P957" i="3"/>
  <c r="P5278" i="3"/>
  <c r="P5436" i="3"/>
  <c r="P5435" i="3"/>
  <c r="P5432" i="3"/>
  <c r="P5433" i="3"/>
  <c r="P5437" i="3"/>
  <c r="P5434" i="3"/>
  <c r="P5431" i="3"/>
  <c r="P5785" i="3"/>
  <c r="P5782" i="3"/>
  <c r="P5779" i="3"/>
  <c r="P1738" i="3"/>
  <c r="P1743" i="3"/>
  <c r="P1739" i="3"/>
  <c r="P1741" i="3"/>
  <c r="P1742" i="3"/>
  <c r="P1740" i="3"/>
  <c r="P783" i="3"/>
  <c r="P788" i="3"/>
  <c r="P789" i="3"/>
  <c r="P787" i="3"/>
  <c r="P786" i="3"/>
  <c r="P784" i="3"/>
  <c r="P790" i="3"/>
  <c r="P785" i="3"/>
  <c r="P791" i="3"/>
  <c r="P387" i="3"/>
  <c r="P396" i="3"/>
  <c r="P6278" i="3"/>
  <c r="P6277" i="3"/>
  <c r="P6276" i="3"/>
  <c r="P6275" i="3"/>
  <c r="P6274" i="3"/>
  <c r="P6273" i="3"/>
  <c r="P5946" i="3"/>
  <c r="P5945" i="3"/>
  <c r="P5947" i="3"/>
  <c r="P5944" i="3"/>
  <c r="P3822" i="3"/>
  <c r="P3819" i="3"/>
  <c r="P3823" i="3"/>
  <c r="P3820" i="3"/>
  <c r="P3824" i="3"/>
  <c r="P3825" i="3"/>
  <c r="P3817" i="3"/>
  <c r="P3818" i="3"/>
  <c r="P3821" i="3"/>
  <c r="P3826" i="3"/>
  <c r="P2373" i="3"/>
  <c r="P2367" i="3"/>
  <c r="P2370" i="3"/>
  <c r="P2374" i="3"/>
  <c r="P2371" i="3"/>
  <c r="P2366" i="3"/>
  <c r="P2365" i="3"/>
  <c r="P2368" i="3"/>
  <c r="P2369" i="3"/>
  <c r="P2372" i="3"/>
  <c r="P941" i="3"/>
  <c r="P939" i="3"/>
  <c r="P940" i="3"/>
  <c r="P2272" i="3"/>
  <c r="P2267" i="3"/>
  <c r="P2269" i="3"/>
  <c r="P2271" i="3"/>
  <c r="P2270" i="3"/>
  <c r="P2268" i="3"/>
  <c r="P2813" i="3"/>
  <c r="P2811" i="3"/>
  <c r="P2810" i="3"/>
  <c r="P2809" i="3"/>
  <c r="P2812" i="3"/>
  <c r="P5440" i="3"/>
  <c r="P3398" i="3"/>
  <c r="P3396" i="3"/>
  <c r="P3394" i="3"/>
  <c r="P3392" i="3"/>
  <c r="P3393" i="3"/>
  <c r="P3391" i="3"/>
  <c r="P3395" i="3"/>
  <c r="P3397" i="3"/>
  <c r="P5536" i="3"/>
  <c r="P5533" i="3"/>
  <c r="P3213" i="3"/>
  <c r="P3214" i="3"/>
  <c r="P3215" i="3"/>
  <c r="P1915" i="3"/>
  <c r="P1918" i="3"/>
  <c r="P1912" i="3"/>
  <c r="P1914" i="3"/>
  <c r="P1917" i="3"/>
  <c r="P1913" i="3"/>
  <c r="P1916" i="3"/>
  <c r="P66" i="3"/>
  <c r="P65" i="3"/>
  <c r="P63" i="3"/>
  <c r="P64" i="3"/>
  <c r="P60" i="3"/>
  <c r="P62" i="3"/>
  <c r="P67" i="3"/>
  <c r="P61" i="3"/>
  <c r="P5427" i="3"/>
  <c r="P5426" i="3"/>
  <c r="P5429" i="3"/>
  <c r="P5424" i="3"/>
  <c r="P5428" i="3"/>
  <c r="P5425" i="3"/>
  <c r="P5423" i="3"/>
  <c r="P852" i="3"/>
  <c r="P851" i="3"/>
  <c r="P856" i="3"/>
  <c r="P850" i="3"/>
  <c r="P847" i="3"/>
  <c r="P855" i="3"/>
  <c r="P849" i="3"/>
  <c r="P857" i="3"/>
  <c r="P854" i="3"/>
  <c r="P848" i="3"/>
  <c r="P853" i="3"/>
  <c r="P5269" i="3"/>
  <c r="P3352" i="3"/>
  <c r="P3353" i="3"/>
  <c r="P3351" i="3"/>
  <c r="P3355" i="3"/>
  <c r="P3356" i="3"/>
  <c r="P3354" i="3"/>
  <c r="P5143" i="3"/>
  <c r="P5647" i="3"/>
  <c r="P5650" i="3"/>
  <c r="P4432" i="3"/>
  <c r="P4430" i="3"/>
  <c r="P4425" i="3"/>
  <c r="P4428" i="3"/>
  <c r="P4431" i="3"/>
  <c r="P4426" i="3"/>
  <c r="P4429" i="3"/>
  <c r="P4427" i="3"/>
  <c r="P381" i="3"/>
  <c r="P391" i="3"/>
  <c r="P5963" i="3"/>
  <c r="P5960" i="3"/>
  <c r="P5966" i="3"/>
  <c r="P5964" i="3"/>
  <c r="P5961" i="3"/>
  <c r="P5965" i="3"/>
  <c r="P5962" i="3"/>
  <c r="P6531" i="3"/>
  <c r="P5395" i="3"/>
  <c r="P5398" i="3"/>
  <c r="P3155" i="3"/>
  <c r="P3154" i="3"/>
  <c r="P3156" i="3"/>
  <c r="P3152" i="3"/>
  <c r="P3157" i="3"/>
  <c r="P3151" i="3"/>
  <c r="P3153" i="3"/>
  <c r="P5824" i="3"/>
  <c r="P5821" i="3"/>
  <c r="P3467" i="3"/>
  <c r="P3464" i="3"/>
  <c r="P3468" i="3"/>
  <c r="P3466" i="3"/>
  <c r="P3470" i="3"/>
  <c r="P3465" i="3"/>
  <c r="P3469" i="3"/>
  <c r="P2317" i="3"/>
  <c r="P2318" i="3"/>
  <c r="P2310" i="3"/>
  <c r="P2316" i="3"/>
  <c r="P2311" i="3"/>
  <c r="P2312" i="3"/>
  <c r="P2313" i="3"/>
  <c r="P2314" i="3"/>
  <c r="P2315" i="3"/>
  <c r="P1605" i="3"/>
  <c r="P1604" i="3"/>
  <c r="P1603" i="3"/>
  <c r="P5173" i="3"/>
  <c r="P2296" i="3"/>
  <c r="P2294" i="3"/>
  <c r="P2292" i="3"/>
  <c r="P2290" i="3"/>
  <c r="P2297" i="3"/>
  <c r="P2291" i="3"/>
  <c r="P2295" i="3"/>
  <c r="P2293" i="3"/>
  <c r="P800" i="3"/>
  <c r="P796" i="3"/>
  <c r="P797" i="3"/>
  <c r="P801" i="3"/>
  <c r="P794" i="3"/>
  <c r="P798" i="3"/>
  <c r="P803" i="3"/>
  <c r="P795" i="3"/>
  <c r="P802" i="3"/>
  <c r="P792" i="3"/>
  <c r="P799" i="3"/>
  <c r="P793" i="3"/>
  <c r="P2648" i="3"/>
  <c r="P2650" i="3"/>
  <c r="P2654" i="3"/>
  <c r="P2649" i="3"/>
  <c r="P2651" i="3"/>
  <c r="P2660" i="3"/>
  <c r="P2656" i="3"/>
  <c r="P2665" i="3"/>
  <c r="P2659" i="3"/>
  <c r="P2666" i="3"/>
  <c r="P2652" i="3"/>
  <c r="P2664" i="3"/>
  <c r="P2663" i="3"/>
  <c r="P2662" i="3"/>
  <c r="P2657" i="3"/>
  <c r="P2647" i="3"/>
  <c r="P2653" i="3"/>
  <c r="P2661" i="3"/>
  <c r="P2658" i="3"/>
  <c r="P2655" i="3"/>
  <c r="P4947" i="3"/>
  <c r="P4946" i="3"/>
  <c r="P4949" i="3"/>
  <c r="P4945" i="3"/>
  <c r="P4943" i="3"/>
  <c r="P4948" i="3"/>
  <c r="P4944" i="3"/>
  <c r="P4950" i="3"/>
  <c r="P1709" i="3"/>
  <c r="P1711" i="3"/>
  <c r="P1704" i="3"/>
  <c r="P1706" i="3"/>
  <c r="P1708" i="3"/>
  <c r="P1710" i="3"/>
  <c r="P1712" i="3"/>
  <c r="P1703" i="3"/>
  <c r="P1705" i="3"/>
  <c r="P1707" i="3"/>
  <c r="P5330" i="3"/>
  <c r="P5332" i="3"/>
  <c r="P5333" i="3"/>
  <c r="P5331" i="3"/>
  <c r="P5329" i="3"/>
  <c r="P2774" i="3"/>
  <c r="P2773" i="3"/>
  <c r="P2770" i="3"/>
  <c r="P2771" i="3"/>
  <c r="P2768" i="3"/>
  <c r="P2775" i="3"/>
  <c r="P2769" i="3"/>
  <c r="P2772" i="3"/>
  <c r="P2018" i="3"/>
  <c r="P2020" i="3"/>
  <c r="P2022" i="3"/>
  <c r="P2014" i="3"/>
  <c r="P2017" i="3"/>
  <c r="P2013" i="3"/>
  <c r="P2016" i="3"/>
  <c r="P2021" i="3"/>
  <c r="P2015" i="3"/>
  <c r="P2019" i="3"/>
  <c r="P5272" i="3"/>
  <c r="P2857" i="3"/>
  <c r="P2859" i="3"/>
  <c r="P2860" i="3"/>
  <c r="P2858" i="3"/>
  <c r="P2856" i="3"/>
  <c r="P873" i="3"/>
  <c r="P876" i="3"/>
  <c r="P880" i="3"/>
  <c r="P881" i="3"/>
  <c r="P875" i="3"/>
  <c r="P878" i="3"/>
  <c r="P879" i="3"/>
  <c r="P870" i="3"/>
  <c r="P874" i="3"/>
  <c r="P877" i="3"/>
  <c r="P868" i="3"/>
  <c r="P872" i="3"/>
  <c r="P869" i="3"/>
  <c r="P871" i="3"/>
  <c r="P5291" i="3"/>
  <c r="P5288" i="3"/>
  <c r="P5289" i="3"/>
  <c r="P5290" i="3"/>
  <c r="P5292" i="3"/>
  <c r="P6295" i="3"/>
  <c r="P6292" i="3"/>
  <c r="P5557" i="3"/>
  <c r="P4176" i="3"/>
  <c r="P4179" i="3"/>
  <c r="P4175" i="3"/>
  <c r="P4180" i="3"/>
  <c r="P4177" i="3"/>
  <c r="P4178" i="3"/>
  <c r="P5499" i="3"/>
  <c r="P5502" i="3"/>
  <c r="P5501" i="3"/>
  <c r="P5500" i="3"/>
  <c r="P5470" i="3"/>
  <c r="S298" i="3"/>
  <c r="P393" i="3"/>
  <c r="P379" i="3"/>
  <c r="P5707" i="3"/>
  <c r="P5704" i="3"/>
  <c r="P5853" i="3"/>
  <c r="P5852" i="3"/>
  <c r="P5854" i="3"/>
  <c r="P5851" i="3"/>
  <c r="P6148" i="3"/>
  <c r="P6591" i="3"/>
  <c r="P6653" i="3"/>
  <c r="P6186" i="3"/>
  <c r="P6183" i="3"/>
  <c r="P6185" i="3"/>
  <c r="P6188" i="3"/>
  <c r="P6182" i="3"/>
  <c r="P6187" i="3"/>
  <c r="P6180" i="3"/>
  <c r="P6184" i="3"/>
  <c r="P6181" i="3"/>
  <c r="P5203" i="3"/>
  <c r="P5200" i="3"/>
  <c r="P5197" i="3"/>
  <c r="P5206" i="3"/>
  <c r="P5209" i="3"/>
  <c r="P5212" i="3"/>
  <c r="P5215" i="3"/>
  <c r="P2705" i="3"/>
  <c r="P2706" i="3"/>
  <c r="P2704" i="3"/>
  <c r="P2707" i="3"/>
  <c r="P2708" i="3"/>
  <c r="P1149" i="3"/>
  <c r="P1147" i="3"/>
  <c r="P1150" i="3"/>
  <c r="P1148" i="3"/>
  <c r="P5542" i="3"/>
  <c r="P2195" i="3"/>
  <c r="P2194" i="3"/>
  <c r="P2192" i="3"/>
  <c r="P2199" i="3"/>
  <c r="P2196" i="3"/>
  <c r="P2198" i="3"/>
  <c r="P2193" i="3"/>
  <c r="P2197" i="3"/>
  <c r="P1406" i="3"/>
  <c r="P1401" i="3"/>
  <c r="P1403" i="3"/>
  <c r="P1400" i="3"/>
  <c r="P1402" i="3"/>
  <c r="P1407" i="3"/>
  <c r="P1399" i="3"/>
  <c r="P1404" i="3"/>
  <c r="P1405" i="3"/>
  <c r="P1398" i="3"/>
  <c r="P1397" i="3"/>
  <c r="P1824" i="3"/>
  <c r="P1818" i="3"/>
  <c r="P1819" i="3"/>
  <c r="P1822" i="3"/>
  <c r="P1823" i="3"/>
  <c r="P1820" i="3"/>
  <c r="P1821" i="3"/>
  <c r="P4476" i="3"/>
  <c r="P4475" i="3"/>
  <c r="P4481" i="3"/>
  <c r="P4477" i="3"/>
  <c r="P4484" i="3"/>
  <c r="P4482" i="3"/>
  <c r="P4478" i="3"/>
  <c r="P4479" i="3"/>
  <c r="P4480" i="3"/>
  <c r="P4485" i="3"/>
  <c r="P4483" i="3"/>
  <c r="P2388" i="3"/>
  <c r="P2386" i="3"/>
  <c r="P2384" i="3"/>
  <c r="P2382" i="3"/>
  <c r="P2387" i="3"/>
  <c r="P2385" i="3"/>
  <c r="P2383" i="3"/>
  <c r="P4353" i="3"/>
  <c r="P4355" i="3"/>
  <c r="P4354" i="3"/>
  <c r="P4359" i="3"/>
  <c r="P4360" i="3"/>
  <c r="P4356" i="3"/>
  <c r="P4358" i="3"/>
  <c r="P4357" i="3"/>
  <c r="P2674" i="3"/>
  <c r="P2675" i="3"/>
  <c r="P2676" i="3"/>
  <c r="P2673" i="3"/>
  <c r="P2670" i="3"/>
  <c r="P2667" i="3"/>
  <c r="P2672" i="3"/>
  <c r="P2668" i="3"/>
  <c r="P2669" i="3"/>
  <c r="P2671" i="3"/>
  <c r="P2677" i="3"/>
  <c r="P6411" i="3"/>
  <c r="P6414" i="3"/>
  <c r="P6409" i="3"/>
  <c r="P6412" i="3"/>
  <c r="P6416" i="3"/>
  <c r="P6415" i="3"/>
  <c r="P6408" i="3"/>
  <c r="P6413" i="3"/>
  <c r="P6410" i="3"/>
  <c r="P5177" i="3"/>
  <c r="P5178" i="3"/>
  <c r="P5175" i="3"/>
  <c r="P5179" i="3"/>
  <c r="P5176" i="3"/>
  <c r="P5174" i="3"/>
  <c r="P3097" i="3"/>
  <c r="P3100" i="3"/>
  <c r="P3101" i="3"/>
  <c r="P3098" i="3"/>
  <c r="P3096" i="3"/>
  <c r="P3102" i="3"/>
  <c r="P3090" i="3"/>
  <c r="P3092" i="3"/>
  <c r="P3094" i="3"/>
  <c r="P3093" i="3"/>
  <c r="P3091" i="3"/>
  <c r="P3099" i="3"/>
  <c r="P3095" i="3"/>
  <c r="P329" i="3"/>
  <c r="P330" i="3"/>
  <c r="P331" i="3"/>
  <c r="P5021" i="3"/>
  <c r="P5019" i="3"/>
  <c r="P5023" i="3"/>
  <c r="P5017" i="3"/>
  <c r="P5018" i="3"/>
  <c r="P5022" i="3"/>
  <c r="P5016" i="3"/>
  <c r="P5020" i="3"/>
  <c r="P5024" i="3"/>
  <c r="P5227" i="3"/>
  <c r="P2866" i="3"/>
  <c r="P2864" i="3"/>
  <c r="P2862" i="3"/>
  <c r="P2867" i="3"/>
  <c r="P2865" i="3"/>
  <c r="P2863" i="3"/>
  <c r="P2861" i="3"/>
  <c r="P3079" i="3"/>
  <c r="P3075" i="3"/>
  <c r="P3080" i="3"/>
  <c r="P3077" i="3"/>
  <c r="P3078" i="3"/>
  <c r="P3076" i="3"/>
  <c r="P3081" i="3"/>
  <c r="P3381" i="3"/>
  <c r="P3383" i="3"/>
  <c r="P3389" i="3"/>
  <c r="P3388" i="3"/>
  <c r="P3382" i="3"/>
  <c r="P3387" i="3"/>
  <c r="P3385" i="3"/>
  <c r="P3386" i="3"/>
  <c r="P3384" i="3"/>
  <c r="P3378" i="3"/>
  <c r="P3380" i="3"/>
  <c r="P3379" i="3"/>
  <c r="S922" i="3"/>
  <c r="P580" i="3"/>
  <c r="P584" i="3"/>
  <c r="P579" i="3"/>
  <c r="P578" i="3"/>
  <c r="P582" i="3"/>
  <c r="P583" i="3"/>
  <c r="P581" i="3"/>
  <c r="P585" i="3"/>
  <c r="P936" i="3"/>
  <c r="P6053" i="3"/>
  <c r="P6677" i="3"/>
  <c r="P1929" i="3"/>
  <c r="P382" i="3"/>
  <c r="P385" i="3"/>
  <c r="P1151" i="3"/>
  <c r="P6202" i="3"/>
  <c r="P6199" i="3"/>
  <c r="P6217" i="3"/>
  <c r="P6211" i="3"/>
  <c r="P6214" i="3"/>
  <c r="P6208" i="3"/>
  <c r="P6205" i="3"/>
  <c r="P6024" i="3"/>
  <c r="P6018" i="3"/>
  <c r="P6487" i="3"/>
  <c r="P6615" i="3"/>
  <c r="P6610" i="3"/>
  <c r="P6612" i="3"/>
  <c r="P6609" i="3"/>
  <c r="P6613" i="3"/>
  <c r="P6614" i="3"/>
  <c r="P6611" i="3"/>
  <c r="P5803" i="3"/>
  <c r="P5806" i="3"/>
  <c r="P5689" i="3"/>
  <c r="P1749" i="3"/>
  <c r="P1752" i="3"/>
  <c r="P1751" i="3"/>
  <c r="P1755" i="3"/>
  <c r="P1758" i="3"/>
  <c r="P1746" i="3"/>
  <c r="P1748" i="3"/>
  <c r="P1747" i="3"/>
  <c r="P1754" i="3"/>
  <c r="P1750" i="3"/>
  <c r="P1759" i="3"/>
  <c r="P1753" i="3"/>
  <c r="P1757" i="3"/>
  <c r="P1760" i="3"/>
  <c r="P1756" i="3"/>
  <c r="P772" i="3"/>
  <c r="P773" i="3"/>
  <c r="P776" i="3"/>
  <c r="P777" i="3"/>
  <c r="P775" i="3"/>
  <c r="P770" i="3"/>
  <c r="P774" i="3"/>
  <c r="P771" i="3"/>
  <c r="P3598" i="3"/>
  <c r="P3596" i="3"/>
  <c r="P3597" i="3"/>
  <c r="P3594" i="3"/>
  <c r="P3593" i="3"/>
  <c r="P3595" i="3"/>
  <c r="P3599" i="3"/>
  <c r="P1651" i="3"/>
  <c r="P1654" i="3"/>
  <c r="P1649" i="3"/>
  <c r="P1656" i="3"/>
  <c r="P1648" i="3"/>
  <c r="P1650" i="3"/>
  <c r="P1646" i="3"/>
  <c r="P1645" i="3"/>
  <c r="P1653" i="3"/>
  <c r="P1652" i="3"/>
  <c r="P1655" i="3"/>
  <c r="P1647" i="3"/>
  <c r="P1174" i="3"/>
  <c r="P1175" i="3"/>
  <c r="P1173" i="3"/>
  <c r="P1172" i="3"/>
  <c r="P5617" i="3"/>
  <c r="P138" i="3"/>
  <c r="P136" i="3"/>
  <c r="P126" i="3"/>
  <c r="P133" i="3"/>
  <c r="P134" i="3"/>
  <c r="P125" i="3"/>
  <c r="P121" i="3"/>
  <c r="P117" i="3"/>
  <c r="P118" i="3"/>
  <c r="P116" i="3"/>
  <c r="P124" i="3"/>
  <c r="P139" i="3"/>
  <c r="P119" i="3"/>
  <c r="P135" i="3"/>
  <c r="P130" i="3"/>
  <c r="P132" i="3"/>
  <c r="P137" i="3"/>
  <c r="P128" i="3"/>
  <c r="P120" i="3"/>
  <c r="P129" i="3"/>
  <c r="P127" i="3"/>
  <c r="P131" i="3"/>
  <c r="P123" i="3"/>
  <c r="P122" i="3"/>
  <c r="P4631" i="3"/>
  <c r="P4629" i="3"/>
  <c r="P2530" i="3"/>
  <c r="P2531" i="3"/>
  <c r="P2528" i="3"/>
  <c r="P2525" i="3"/>
  <c r="P2527" i="3"/>
  <c r="P2529" i="3"/>
  <c r="P2526" i="3"/>
  <c r="P24" i="3"/>
  <c r="P26" i="3"/>
  <c r="P27" i="3"/>
  <c r="P25" i="3"/>
  <c r="P4967" i="3"/>
  <c r="P2958" i="3"/>
  <c r="P2959" i="3"/>
  <c r="P2960" i="3"/>
  <c r="P2957" i="3"/>
  <c r="P2742" i="3"/>
  <c r="P2741" i="3"/>
  <c r="P2738" i="3"/>
  <c r="P2740" i="3"/>
  <c r="P2739" i="3"/>
  <c r="P2736" i="3"/>
  <c r="P2735" i="3"/>
  <c r="P2737" i="3"/>
  <c r="P2743" i="3"/>
  <c r="P2734" i="3"/>
  <c r="P4290" i="3"/>
  <c r="P4287" i="3"/>
  <c r="P4291" i="3"/>
  <c r="P4288" i="3"/>
  <c r="P4289" i="3"/>
  <c r="P1337" i="3"/>
  <c r="P1333" i="3"/>
  <c r="P1334" i="3"/>
  <c r="P1331" i="3"/>
  <c r="P1335" i="3"/>
  <c r="P1336" i="3"/>
  <c r="P1332" i="3"/>
  <c r="P1338" i="3"/>
  <c r="P6054" i="3"/>
  <c r="P6682" i="3"/>
  <c r="P1930" i="3"/>
  <c r="P388" i="3"/>
  <c r="P1163" i="3"/>
  <c r="P6583" i="3"/>
  <c r="P6581" i="3"/>
  <c r="P6582" i="3"/>
  <c r="P6584" i="3"/>
  <c r="P6580" i="3"/>
  <c r="P6579" i="3"/>
  <c r="P6076" i="3"/>
  <c r="P6073" i="3"/>
  <c r="P6421" i="3"/>
  <c r="P6013" i="3"/>
  <c r="P6370" i="3"/>
  <c r="P1279" i="3"/>
  <c r="P1278" i="3"/>
  <c r="P1280" i="3"/>
  <c r="P1281" i="3"/>
  <c r="P5890" i="3"/>
  <c r="P5896" i="3"/>
  <c r="P5073" i="3"/>
  <c r="P5071" i="3"/>
  <c r="P5074" i="3"/>
  <c r="P5072" i="3"/>
  <c r="P5070" i="3"/>
  <c r="P1608" i="3"/>
  <c r="P1607" i="3"/>
  <c r="P1606" i="3"/>
  <c r="P1609" i="3"/>
  <c r="P1910" i="3"/>
  <c r="P1903" i="3"/>
  <c r="P1909" i="3"/>
  <c r="P1902" i="3"/>
  <c r="P1908" i="3"/>
  <c r="P1901" i="3"/>
  <c r="P1904" i="3"/>
  <c r="P1907" i="3"/>
  <c r="P1906" i="3"/>
  <c r="P1905" i="3"/>
  <c r="P1911" i="3"/>
  <c r="P732" i="3"/>
  <c r="P735" i="3"/>
  <c r="P734" i="3"/>
  <c r="P736" i="3"/>
  <c r="P733" i="3"/>
  <c r="P5483" i="3"/>
  <c r="P5480" i="3"/>
  <c r="P5474" i="3"/>
  <c r="P5485" i="3"/>
  <c r="P5475" i="3"/>
  <c r="P5486" i="3"/>
  <c r="P5482" i="3"/>
  <c r="P5477" i="3"/>
  <c r="P5481" i="3"/>
  <c r="P5479" i="3"/>
  <c r="P5476" i="3"/>
  <c r="P5472" i="3"/>
  <c r="P5473" i="3"/>
  <c r="P5484" i="3"/>
  <c r="P5478" i="3"/>
  <c r="P5164" i="3"/>
  <c r="P5161" i="3"/>
  <c r="P5158" i="3"/>
  <c r="P527" i="3"/>
  <c r="P529" i="3"/>
  <c r="P535" i="3"/>
  <c r="P534" i="3"/>
  <c r="P531" i="3"/>
  <c r="P528" i="3"/>
  <c r="P536" i="3"/>
  <c r="P537" i="3"/>
  <c r="P526" i="3"/>
  <c r="P533" i="3"/>
  <c r="P532" i="3"/>
  <c r="P530" i="3"/>
  <c r="R5334" i="3"/>
  <c r="R5337" i="3"/>
  <c r="R5335" i="3"/>
  <c r="R5338" i="3"/>
  <c r="R5336" i="3"/>
  <c r="P6112" i="3"/>
  <c r="P4836" i="3"/>
  <c r="P4839" i="3"/>
  <c r="P4840" i="3"/>
  <c r="P4841" i="3"/>
  <c r="P4838" i="3"/>
  <c r="P4837" i="3"/>
  <c r="P4835" i="3"/>
  <c r="P2973" i="3"/>
  <c r="P2964" i="3"/>
  <c r="P2971" i="3"/>
  <c r="P2967" i="3"/>
  <c r="P2969" i="3"/>
  <c r="P2965" i="3"/>
  <c r="P2972" i="3"/>
  <c r="P2970" i="3"/>
  <c r="P2968" i="3"/>
  <c r="P2966" i="3"/>
  <c r="P1883" i="3"/>
  <c r="P1884" i="3"/>
  <c r="P1885" i="3"/>
  <c r="P2462" i="3"/>
  <c r="P2463" i="3"/>
  <c r="P2464" i="3"/>
  <c r="P2465" i="3"/>
  <c r="P2458" i="3"/>
  <c r="P2459" i="3"/>
  <c r="P2466" i="3"/>
  <c r="P2457" i="3"/>
  <c r="P2460" i="3"/>
  <c r="P2461" i="3"/>
  <c r="P5664" i="3"/>
  <c r="P5660" i="3"/>
  <c r="P5658" i="3"/>
  <c r="P5661" i="3"/>
  <c r="P5665" i="3"/>
  <c r="P5662" i="3"/>
  <c r="P5659" i="3"/>
  <c r="P5663" i="3"/>
  <c r="P3913" i="3"/>
  <c r="P3912" i="3"/>
  <c r="P3911" i="3"/>
  <c r="P3914" i="3"/>
  <c r="P1859" i="3"/>
  <c r="P1861" i="3"/>
  <c r="P1863" i="3"/>
  <c r="P1857" i="3"/>
  <c r="P1862" i="3"/>
  <c r="P1856" i="3"/>
  <c r="P1864" i="3"/>
  <c r="P1858" i="3"/>
  <c r="P1860" i="3"/>
  <c r="P2624" i="3"/>
  <c r="P2623" i="3"/>
  <c r="P2620" i="3"/>
  <c r="P2622" i="3"/>
  <c r="P2619" i="3"/>
  <c r="P2621" i="3"/>
  <c r="P5366" i="3"/>
  <c r="P5364" i="3"/>
  <c r="P5365" i="3"/>
  <c r="P394" i="3"/>
  <c r="P6301" i="3"/>
  <c r="P6082" i="3"/>
  <c r="P6190" i="3"/>
  <c r="P5917" i="3"/>
  <c r="P6650" i="3"/>
  <c r="P6648" i="3"/>
  <c r="P6651" i="3"/>
  <c r="P6649" i="3"/>
  <c r="P6645" i="3"/>
  <c r="P6646" i="3"/>
  <c r="P6647" i="3"/>
  <c r="P6644" i="3"/>
  <c r="P6599" i="3"/>
  <c r="P6028" i="3"/>
  <c r="P3368" i="3"/>
  <c r="P3369" i="3"/>
  <c r="P3366" i="3"/>
  <c r="P3367" i="3"/>
  <c r="P3370" i="3"/>
  <c r="P3365" i="3"/>
  <c r="P2924" i="3"/>
  <c r="P2923" i="3"/>
  <c r="P2919" i="3"/>
  <c r="P2915" i="3"/>
  <c r="P2921" i="3"/>
  <c r="P2920" i="3"/>
  <c r="P2918" i="3"/>
  <c r="P2917" i="3"/>
  <c r="P2916" i="3"/>
  <c r="P2922" i="3"/>
  <c r="P1572" i="3"/>
  <c r="P1570" i="3"/>
  <c r="P1571" i="3"/>
  <c r="P1574" i="3"/>
  <c r="P1573" i="3"/>
  <c r="P630" i="3"/>
  <c r="P644" i="3"/>
  <c r="P631" i="3"/>
  <c r="P640" i="3"/>
  <c r="P645" i="3"/>
  <c r="P635" i="3"/>
  <c r="P639" i="3"/>
  <c r="P636" i="3"/>
  <c r="P638" i="3"/>
  <c r="P643" i="3"/>
  <c r="P632" i="3"/>
  <c r="P637" i="3"/>
  <c r="P642" i="3"/>
  <c r="P634" i="3"/>
  <c r="P641" i="3"/>
  <c r="P633" i="3"/>
  <c r="P629" i="3"/>
  <c r="P4740" i="3"/>
  <c r="P4742" i="3"/>
  <c r="P4741" i="3"/>
  <c r="P4744" i="3"/>
  <c r="P4743" i="3"/>
  <c r="P4745" i="3"/>
  <c r="P5562" i="3"/>
  <c r="P5568" i="3"/>
  <c r="P5565" i="3"/>
  <c r="P5564" i="3"/>
  <c r="P5569" i="3"/>
  <c r="P5566" i="3"/>
  <c r="P5563" i="3"/>
  <c r="P5567" i="3"/>
  <c r="P2002" i="3"/>
  <c r="P2001" i="3"/>
  <c r="P2003" i="3"/>
  <c r="P1999" i="3"/>
  <c r="P2000" i="3"/>
  <c r="P1998" i="3"/>
  <c r="P1997" i="3"/>
  <c r="P3012" i="3"/>
  <c r="P571" i="3"/>
  <c r="P564" i="3"/>
  <c r="P568" i="3"/>
  <c r="P567" i="3"/>
  <c r="P569" i="3"/>
  <c r="P572" i="3"/>
  <c r="P6343" i="3"/>
  <c r="P5294" i="3"/>
  <c r="P5295" i="3"/>
  <c r="P5301" i="3"/>
  <c r="P5303" i="3"/>
  <c r="P5297" i="3"/>
  <c r="P5302" i="3"/>
  <c r="P5296" i="3"/>
  <c r="P5293" i="3"/>
  <c r="P5298" i="3"/>
  <c r="P5299" i="3"/>
  <c r="P5300" i="3"/>
  <c r="P3741" i="3"/>
  <c r="P3735" i="3"/>
  <c r="P3745" i="3"/>
  <c r="P3738" i="3"/>
  <c r="P3743" i="3"/>
  <c r="P3739" i="3"/>
  <c r="P3737" i="3"/>
  <c r="P3744" i="3"/>
  <c r="P3742" i="3"/>
  <c r="P3740" i="3"/>
  <c r="P3736" i="3"/>
  <c r="P3746" i="3"/>
  <c r="P3747" i="3"/>
  <c r="P4560" i="3"/>
  <c r="P4556" i="3"/>
  <c r="P4559" i="3"/>
  <c r="P4552" i="3"/>
  <c r="P4561" i="3"/>
  <c r="P4557" i="3"/>
  <c r="P4555" i="3"/>
  <c r="P4553" i="3"/>
  <c r="P4554" i="3"/>
  <c r="P4558" i="3"/>
  <c r="P5488" i="3"/>
  <c r="P5491" i="3"/>
  <c r="P5153" i="3"/>
  <c r="P5154" i="3"/>
  <c r="P5155" i="3"/>
  <c r="P1972" i="3"/>
  <c r="P1971" i="3"/>
  <c r="P1969" i="3"/>
  <c r="P1973" i="3"/>
  <c r="P1968" i="3"/>
  <c r="P1970" i="3"/>
  <c r="P5254" i="3"/>
  <c r="P6047" i="3"/>
  <c r="P6674" i="3"/>
  <c r="P1932" i="3"/>
  <c r="P5279" i="3"/>
  <c r="P6149" i="3"/>
  <c r="P383" i="3"/>
  <c r="P1920" i="3"/>
  <c r="P1156" i="3"/>
  <c r="P5756" i="3"/>
  <c r="P5763" i="3"/>
  <c r="P5759" i="3"/>
  <c r="P5764" i="3"/>
  <c r="P5761" i="3"/>
  <c r="P5760" i="3"/>
  <c r="P5758" i="3"/>
  <c r="P5762" i="3"/>
  <c r="P5755" i="3"/>
  <c r="P5757" i="3"/>
  <c r="P6463" i="3"/>
  <c r="P6455" i="3"/>
  <c r="P6091" i="3"/>
  <c r="P5977" i="3"/>
  <c r="P5980" i="3"/>
  <c r="P4827" i="3"/>
  <c r="P4832" i="3"/>
  <c r="P4829" i="3"/>
  <c r="P4826" i="3"/>
  <c r="P4834" i="3"/>
  <c r="P4833" i="3"/>
  <c r="P4831" i="3"/>
  <c r="P4828" i="3"/>
  <c r="P4830" i="3"/>
  <c r="P1661" i="3"/>
  <c r="P1669" i="3"/>
  <c r="P1105" i="3"/>
  <c r="P1096" i="3"/>
  <c r="P1103" i="3"/>
  <c r="P1097" i="3"/>
  <c r="P1101" i="3"/>
  <c r="P1104" i="3"/>
  <c r="P1099" i="3"/>
  <c r="P1100" i="3"/>
  <c r="P1098" i="3"/>
  <c r="P1102" i="3"/>
  <c r="P4336" i="3"/>
  <c r="P4335" i="3"/>
  <c r="P4334" i="3"/>
  <c r="P4332" i="3"/>
  <c r="P4328" i="3"/>
  <c r="P4333" i="3"/>
  <c r="P4337" i="3"/>
  <c r="P4331" i="3"/>
  <c r="P4338" i="3"/>
  <c r="P4330" i="3"/>
  <c r="P4329" i="3"/>
  <c r="P4907" i="3"/>
  <c r="P4910" i="3"/>
  <c r="P4918" i="3"/>
  <c r="P4912" i="3"/>
  <c r="P4906" i="3"/>
  <c r="P4908" i="3"/>
  <c r="P4919" i="3"/>
  <c r="P4913" i="3"/>
  <c r="P4916" i="3"/>
  <c r="P4917" i="3"/>
  <c r="P4911" i="3"/>
  <c r="P4915" i="3"/>
  <c r="P4905" i="3"/>
  <c r="P4921" i="3"/>
  <c r="P4920" i="3"/>
  <c r="P4914" i="3"/>
  <c r="P4909" i="3"/>
  <c r="P1345" i="3"/>
  <c r="P1343" i="3"/>
  <c r="P1350" i="3"/>
  <c r="P1348" i="3"/>
  <c r="P1352" i="3"/>
  <c r="P1351" i="3"/>
  <c r="P1347" i="3"/>
  <c r="P1339" i="3"/>
  <c r="P1342" i="3"/>
  <c r="P1341" i="3"/>
  <c r="P1344" i="3"/>
  <c r="P1349" i="3"/>
  <c r="P1353" i="3"/>
  <c r="P1346" i="3"/>
  <c r="P1340" i="3"/>
  <c r="P4217" i="3"/>
  <c r="P4225" i="3"/>
  <c r="P4222" i="3"/>
  <c r="P4221" i="3"/>
  <c r="P4216" i="3"/>
  <c r="P4215" i="3"/>
  <c r="P4231" i="3"/>
  <c r="P4219" i="3"/>
  <c r="P4230" i="3"/>
  <c r="P4229" i="3"/>
  <c r="P4226" i="3"/>
  <c r="P4224" i="3"/>
  <c r="P4220" i="3"/>
  <c r="P4223" i="3"/>
  <c r="P4227" i="3"/>
  <c r="P4228" i="3"/>
  <c r="P4218" i="3"/>
  <c r="P3487" i="3"/>
  <c r="P3488" i="3"/>
  <c r="P3486" i="3"/>
  <c r="P4234" i="3"/>
  <c r="P4235" i="3"/>
  <c r="P4232" i="3"/>
  <c r="P4237" i="3"/>
  <c r="P4238" i="3"/>
  <c r="P4233" i="3"/>
  <c r="P4236" i="3"/>
  <c r="P2450" i="3"/>
  <c r="P515" i="3"/>
  <c r="P516" i="3"/>
  <c r="P512" i="3"/>
  <c r="P510" i="3"/>
  <c r="P508" i="3"/>
  <c r="P511" i="3"/>
  <c r="P514" i="3"/>
  <c r="P509" i="3"/>
  <c r="P513" i="3"/>
  <c r="P4765" i="3"/>
  <c r="P4762" i="3"/>
  <c r="P4767" i="3"/>
  <c r="P4764" i="3"/>
  <c r="P4763" i="3"/>
  <c r="P4766" i="3"/>
  <c r="P5287" i="3"/>
  <c r="P1678" i="3"/>
  <c r="P1677" i="3"/>
  <c r="P1680" i="3"/>
  <c r="P1681" i="3"/>
  <c r="P1679" i="3"/>
  <c r="P1683" i="3"/>
  <c r="P1684" i="3"/>
  <c r="P1682" i="3"/>
  <c r="P5237" i="3"/>
  <c r="P5238" i="3"/>
  <c r="P5239" i="3"/>
  <c r="P5236" i="3"/>
  <c r="P5235" i="3"/>
  <c r="P3507" i="3"/>
  <c r="P3506" i="3"/>
  <c r="P3508" i="3"/>
  <c r="P3510" i="3"/>
  <c r="P3509" i="3"/>
  <c r="P3513" i="3"/>
  <c r="P3512" i="3"/>
  <c r="P3503" i="3"/>
  <c r="P3505" i="3"/>
  <c r="P3502" i="3"/>
  <c r="P3504" i="3"/>
  <c r="P3511" i="3"/>
  <c r="P157" i="3"/>
  <c r="P155" i="3"/>
  <c r="P152" i="3"/>
  <c r="P154" i="3"/>
  <c r="P156" i="3"/>
  <c r="P153" i="3"/>
  <c r="P6048" i="3"/>
  <c r="P6687" i="3"/>
  <c r="P1925" i="3"/>
  <c r="P5282" i="3"/>
  <c r="P6146" i="3"/>
  <c r="P389" i="3"/>
  <c r="P1922" i="3"/>
  <c r="P1159" i="3"/>
  <c r="P6547" i="3"/>
  <c r="P6479" i="3"/>
  <c r="P6480" i="3"/>
  <c r="P6477" i="3"/>
  <c r="P6478" i="3"/>
  <c r="P5816" i="3"/>
  <c r="P5811" i="3"/>
  <c r="P5817" i="3"/>
  <c r="P5814" i="3"/>
  <c r="P5818" i="3"/>
  <c r="P5813" i="3"/>
  <c r="P5812" i="3"/>
  <c r="P5815" i="3"/>
  <c r="P4732" i="3"/>
  <c r="P4734" i="3"/>
  <c r="P4733" i="3"/>
  <c r="P1962" i="3"/>
  <c r="P1964" i="3"/>
  <c r="P1958" i="3"/>
  <c r="P1961" i="3"/>
  <c r="P1955" i="3"/>
  <c r="P1959" i="3"/>
  <c r="P1956" i="3"/>
  <c r="P1954" i="3"/>
  <c r="P1963" i="3"/>
  <c r="P1957" i="3"/>
  <c r="P1960" i="3"/>
  <c r="P5605" i="3"/>
  <c r="P4404" i="3"/>
  <c r="P4410" i="3"/>
  <c r="P4398" i="3"/>
  <c r="P4408" i="3"/>
  <c r="P4412" i="3"/>
  <c r="P4396" i="3"/>
  <c r="P4400" i="3"/>
  <c r="P4397" i="3"/>
  <c r="P4409" i="3"/>
  <c r="P4406" i="3"/>
  <c r="P4405" i="3"/>
  <c r="P4411" i="3"/>
  <c r="P4403" i="3"/>
  <c r="P4399" i="3"/>
  <c r="P4401" i="3"/>
  <c r="P4402" i="3"/>
  <c r="P4407" i="3"/>
  <c r="P4395" i="3"/>
  <c r="P2718" i="3"/>
  <c r="P2715" i="3"/>
  <c r="P2712" i="3"/>
  <c r="P2709" i="3"/>
  <c r="P2710" i="3"/>
  <c r="P2714" i="3"/>
  <c r="P2716" i="3"/>
  <c r="P2717" i="3"/>
  <c r="P2713" i="3"/>
  <c r="P2711" i="3"/>
  <c r="P1598" i="3"/>
  <c r="P1602" i="3"/>
  <c r="P1597" i="3"/>
  <c r="P1600" i="3"/>
  <c r="P1599" i="3"/>
  <c r="P1601" i="3"/>
  <c r="P6001" i="3"/>
  <c r="P5995" i="3"/>
  <c r="P5998" i="3"/>
  <c r="P2520" i="3"/>
  <c r="P2509" i="3"/>
  <c r="P2517" i="3"/>
  <c r="P2507" i="3"/>
  <c r="P2516" i="3"/>
  <c r="P2508" i="3"/>
  <c r="P2524" i="3"/>
  <c r="P2506" i="3"/>
  <c r="P2515" i="3"/>
  <c r="P2512" i="3"/>
  <c r="P2522" i="3"/>
  <c r="P2521" i="3"/>
  <c r="P2523" i="3"/>
  <c r="P2519" i="3"/>
  <c r="P2518" i="3"/>
  <c r="P2510" i="3"/>
  <c r="P2514" i="3"/>
  <c r="P2511" i="3"/>
  <c r="P2513" i="3"/>
  <c r="P5970" i="3"/>
  <c r="P5967" i="3"/>
  <c r="P5969" i="3"/>
  <c r="P5971" i="3"/>
  <c r="P5968" i="3"/>
  <c r="P4439" i="3"/>
  <c r="P4435" i="3"/>
  <c r="P4437" i="3"/>
  <c r="P4443" i="3"/>
  <c r="P4440" i="3"/>
  <c r="P4436" i="3"/>
  <c r="P4441" i="3"/>
  <c r="P4444" i="3"/>
  <c r="P4438" i="3"/>
  <c r="P4442" i="3"/>
  <c r="P4607" i="3"/>
  <c r="P4603" i="3"/>
  <c r="P4605" i="3"/>
  <c r="P4601" i="3"/>
  <c r="P4606" i="3"/>
  <c r="P4602" i="3"/>
  <c r="P4604" i="3"/>
  <c r="P5734" i="3"/>
  <c r="P5737" i="3"/>
  <c r="P402" i="3"/>
  <c r="P405" i="3"/>
  <c r="P403" i="3"/>
  <c r="P401" i="3"/>
  <c r="P408" i="3"/>
  <c r="P397" i="3"/>
  <c r="P399" i="3"/>
  <c r="P404" i="3"/>
  <c r="P400" i="3"/>
  <c r="P407" i="3"/>
  <c r="P398" i="3"/>
  <c r="P406" i="3"/>
  <c r="P4269" i="3"/>
  <c r="P4264" i="3"/>
  <c r="P4262" i="3"/>
  <c r="P4266" i="3"/>
  <c r="P4261" i="3"/>
  <c r="P4265" i="3"/>
  <c r="P4263" i="3"/>
  <c r="P4268" i="3"/>
  <c r="P4267" i="3"/>
  <c r="P3628" i="3"/>
  <c r="P3630" i="3"/>
  <c r="P3631" i="3"/>
  <c r="P3624" i="3"/>
  <c r="P3629" i="3"/>
  <c r="P3625" i="3"/>
  <c r="P3623" i="3"/>
  <c r="P3626" i="3"/>
  <c r="P3627" i="3"/>
  <c r="P1717" i="3"/>
  <c r="P3325" i="3"/>
  <c r="P3327" i="3"/>
  <c r="P3323" i="3"/>
  <c r="P3326" i="3"/>
  <c r="P3321" i="3"/>
  <c r="P3324" i="3"/>
  <c r="P3322" i="3"/>
  <c r="P1464" i="3"/>
  <c r="P1465" i="3"/>
  <c r="P1462" i="3"/>
  <c r="P1467" i="3"/>
  <c r="P1461" i="3"/>
  <c r="P1463" i="3"/>
  <c r="P1466" i="3"/>
  <c r="P5319" i="3"/>
  <c r="P5322" i="3"/>
  <c r="P5323" i="3"/>
  <c r="P5321" i="3"/>
  <c r="P5320" i="3"/>
  <c r="P5318" i="3"/>
  <c r="S4000" i="3"/>
  <c r="S1189" i="3"/>
  <c r="R1922" i="3"/>
  <c r="S1188" i="3"/>
  <c r="R1919" i="3"/>
  <c r="S1191" i="3"/>
  <c r="R1921" i="3"/>
  <c r="S1184" i="3"/>
  <c r="R1920" i="3"/>
  <c r="S1187" i="3"/>
  <c r="R1923" i="3"/>
  <c r="R4787" i="3"/>
  <c r="S1190" i="3"/>
  <c r="S2268" i="3"/>
  <c r="S2267" i="3"/>
  <c r="S2270" i="3"/>
  <c r="S2269" i="3"/>
  <c r="S2272" i="3"/>
  <c r="R4027" i="3"/>
  <c r="R4029" i="3"/>
  <c r="S2448" i="3"/>
  <c r="S2733" i="3"/>
  <c r="S1580" i="3"/>
  <c r="S1583" i="3"/>
  <c r="R6605" i="3"/>
  <c r="S1579" i="3"/>
  <c r="S1582" i="3"/>
  <c r="S1581" i="3"/>
  <c r="R4036" i="3"/>
  <c r="R4031" i="3"/>
  <c r="R4035" i="3"/>
  <c r="R4037" i="3"/>
  <c r="R4028" i="3"/>
  <c r="R4030" i="3"/>
  <c r="R4032" i="3"/>
  <c r="R4034" i="3"/>
  <c r="S1714" i="3"/>
  <c r="S1716" i="3"/>
  <c r="S1718" i="3"/>
  <c r="S1717" i="3"/>
  <c r="S1715" i="3"/>
  <c r="R6608" i="3"/>
  <c r="R6606" i="3"/>
  <c r="R605" i="3"/>
  <c r="R603" i="3"/>
  <c r="R606" i="3"/>
  <c r="R609" i="3"/>
  <c r="S1880" i="3"/>
  <c r="S1879" i="3"/>
  <c r="S1882" i="3"/>
  <c r="S751" i="3"/>
  <c r="S1878" i="3"/>
  <c r="S754" i="3"/>
  <c r="S753" i="3"/>
  <c r="R604" i="3"/>
  <c r="S752" i="3"/>
  <c r="R610" i="3"/>
  <c r="S5954" i="3"/>
  <c r="S476" i="3"/>
  <c r="S5952" i="3"/>
  <c r="T39" i="3"/>
  <c r="T37" i="3"/>
  <c r="T38" i="3"/>
  <c r="T36" i="3"/>
  <c r="T1273" i="3"/>
  <c r="T1275" i="3"/>
  <c r="T1274" i="3"/>
  <c r="S6961" i="3"/>
  <c r="S479" i="3"/>
  <c r="S5953" i="3"/>
  <c r="T805" i="3"/>
  <c r="T804" i="3"/>
  <c r="R3843" i="3"/>
  <c r="R5586" i="3"/>
  <c r="R3839" i="3"/>
  <c r="R5588" i="3"/>
  <c r="R3842" i="3"/>
  <c r="R5585" i="3"/>
  <c r="S7131" i="3"/>
  <c r="S5957" i="3"/>
  <c r="R3841" i="3"/>
  <c r="S5959" i="3"/>
  <c r="S6990" i="3"/>
  <c r="S6991" i="3"/>
  <c r="R3844" i="3"/>
  <c r="R5587" i="3"/>
  <c r="S475" i="3"/>
  <c r="S5958" i="3"/>
  <c r="R5584" i="3"/>
  <c r="S478" i="3"/>
  <c r="S5955" i="3"/>
  <c r="R1178" i="3"/>
  <c r="R1176" i="3"/>
  <c r="R1181" i="3"/>
  <c r="R1179" i="3"/>
  <c r="R1177" i="3"/>
  <c r="R1180" i="3"/>
  <c r="S3214" i="3"/>
  <c r="S3213" i="3"/>
  <c r="S3215" i="3"/>
  <c r="R3663" i="3"/>
  <c r="R3660" i="3"/>
  <c r="R3658" i="3"/>
  <c r="R3661" i="3"/>
  <c r="R3659" i="3"/>
  <c r="R3662" i="3"/>
  <c r="R3664" i="3"/>
  <c r="R3665" i="3"/>
  <c r="R3657" i="3"/>
  <c r="S6894" i="3"/>
  <c r="S6892" i="3"/>
  <c r="S6893" i="3"/>
  <c r="S3425" i="3"/>
  <c r="S3430" i="3"/>
  <c r="S3427" i="3"/>
  <c r="S3432" i="3"/>
  <c r="S3424" i="3"/>
  <c r="S3429" i="3"/>
  <c r="S3431" i="3"/>
  <c r="S3426" i="3"/>
  <c r="S3428" i="3"/>
  <c r="S3423" i="3"/>
  <c r="S3433" i="3"/>
  <c r="S3086" i="3"/>
  <c r="S3083" i="3"/>
  <c r="S3087" i="3"/>
  <c r="R3021" i="3"/>
  <c r="R3018" i="3"/>
  <c r="R3019" i="3"/>
  <c r="R3020" i="3"/>
  <c r="R3022" i="3"/>
  <c r="S330" i="3"/>
  <c r="S331" i="3"/>
  <c r="S329" i="3"/>
  <c r="R4728" i="3"/>
  <c r="R4726" i="3"/>
  <c r="R4730" i="3"/>
  <c r="R4731" i="3"/>
  <c r="R4729" i="3"/>
  <c r="R4727" i="3"/>
  <c r="R6206" i="3"/>
  <c r="R6204" i="3"/>
  <c r="R6213" i="3"/>
  <c r="R6203" i="3"/>
  <c r="R6201" i="3"/>
  <c r="R6199" i="3"/>
  <c r="R6215" i="3"/>
  <c r="R6217" i="3"/>
  <c r="R6207" i="3"/>
  <c r="R6200" i="3"/>
  <c r="R6211" i="3"/>
  <c r="R6209" i="3"/>
  <c r="R6208" i="3"/>
  <c r="R6218" i="3"/>
  <c r="R6210" i="3"/>
  <c r="R6216" i="3"/>
  <c r="S2118" i="3"/>
  <c r="S2120" i="3"/>
  <c r="S2121" i="3"/>
  <c r="S2119" i="3"/>
  <c r="S2117" i="3"/>
  <c r="R671" i="3"/>
  <c r="R668" i="3"/>
  <c r="R672" i="3"/>
  <c r="R669" i="3"/>
  <c r="R670" i="3"/>
  <c r="R667" i="3"/>
  <c r="R1917" i="3"/>
  <c r="S1784" i="3"/>
  <c r="S1782" i="3"/>
  <c r="S1780" i="3"/>
  <c r="S1778" i="3"/>
  <c r="S1779" i="3"/>
  <c r="S1781" i="3"/>
  <c r="S1783" i="3"/>
  <c r="S1785" i="3"/>
  <c r="R6644" i="3"/>
  <c r="R6650" i="3"/>
  <c r="R6648" i="3"/>
  <c r="R6645" i="3"/>
  <c r="R6651" i="3"/>
  <c r="R6646" i="3"/>
  <c r="R6647" i="3"/>
  <c r="R6649" i="3"/>
  <c r="R2555" i="3"/>
  <c r="S2879" i="3"/>
  <c r="S2877" i="3"/>
  <c r="R4263" i="3"/>
  <c r="R4269" i="3"/>
  <c r="R4266" i="3"/>
  <c r="R4264" i="3"/>
  <c r="R4267" i="3"/>
  <c r="R4261" i="3"/>
  <c r="R4262" i="3"/>
  <c r="R4268" i="3"/>
  <c r="R4265" i="3"/>
  <c r="T740" i="3"/>
  <c r="T737" i="3"/>
  <c r="T738" i="3"/>
  <c r="T739" i="3"/>
  <c r="R1933" i="3"/>
  <c r="R1924" i="3"/>
  <c r="R1928" i="3"/>
  <c r="R1925" i="3"/>
  <c r="R1935" i="3"/>
  <c r="R1930" i="3"/>
  <c r="R1927" i="3"/>
  <c r="R1932" i="3"/>
  <c r="R1929" i="3"/>
  <c r="R1934" i="3"/>
  <c r="R1926" i="3"/>
  <c r="R1931" i="3"/>
  <c r="S2632" i="3"/>
  <c r="S2634" i="3"/>
  <c r="S2636" i="3"/>
  <c r="S2633" i="3"/>
  <c r="S2646" i="3"/>
  <c r="S2642" i="3"/>
  <c r="S2635" i="3"/>
  <c r="R2807" i="3"/>
  <c r="S4821" i="3"/>
  <c r="S4824" i="3"/>
  <c r="S4825" i="3"/>
  <c r="S4823" i="3"/>
  <c r="S4822" i="3"/>
  <c r="S59" i="3"/>
  <c r="S57" i="3"/>
  <c r="S58" i="3"/>
  <c r="S2963" i="3"/>
  <c r="S2961" i="3"/>
  <c r="S2962" i="3"/>
  <c r="R310" i="3"/>
  <c r="R307" i="3"/>
  <c r="R304" i="3"/>
  <c r="R301" i="3"/>
  <c r="R298" i="3"/>
  <c r="R295" i="3"/>
  <c r="R308" i="3"/>
  <c r="R305" i="3"/>
  <c r="R302" i="3"/>
  <c r="R299" i="3"/>
  <c r="R296" i="3"/>
  <c r="R309" i="3"/>
  <c r="R306" i="3"/>
  <c r="R303" i="3"/>
  <c r="R300" i="3"/>
  <c r="R297" i="3"/>
  <c r="R294" i="3"/>
  <c r="S1293" i="3"/>
  <c r="S988" i="3"/>
  <c r="R383" i="3"/>
  <c r="R391" i="3"/>
  <c r="S1726" i="3"/>
  <c r="S1723" i="3"/>
  <c r="S1727" i="3"/>
  <c r="S1724" i="3"/>
  <c r="S1728" i="3"/>
  <c r="S1722" i="3"/>
  <c r="S1725" i="3"/>
  <c r="S3774" i="3"/>
  <c r="S3772" i="3"/>
  <c r="S3773" i="3"/>
  <c r="S3780" i="3"/>
  <c r="S3781" i="3"/>
  <c r="S407" i="3"/>
  <c r="S404" i="3"/>
  <c r="S401" i="3"/>
  <c r="S398" i="3"/>
  <c r="S408" i="3"/>
  <c r="S405" i="3"/>
  <c r="S402" i="3"/>
  <c r="S399" i="3"/>
  <c r="S406" i="3"/>
  <c r="S403" i="3"/>
  <c r="S400" i="3"/>
  <c r="S397" i="3"/>
  <c r="S2866" i="3"/>
  <c r="R5164" i="3"/>
  <c r="S505" i="3"/>
  <c r="S502" i="3"/>
  <c r="S507" i="3"/>
  <c r="S504" i="3"/>
  <c r="S503" i="3"/>
  <c r="S506" i="3"/>
  <c r="R3246" i="3"/>
  <c r="R3243" i="3"/>
  <c r="R3248" i="3"/>
  <c r="R3245" i="3"/>
  <c r="R3249" i="3"/>
  <c r="R3242" i="3"/>
  <c r="R3244" i="3"/>
  <c r="R3241" i="3"/>
  <c r="R3247" i="3"/>
  <c r="R4829" i="3"/>
  <c r="R4826" i="3"/>
  <c r="R4834" i="3"/>
  <c r="R4831" i="3"/>
  <c r="R4832" i="3"/>
  <c r="R4833" i="3"/>
  <c r="R4828" i="3"/>
  <c r="R4830" i="3"/>
  <c r="R4827" i="3"/>
  <c r="R5436" i="3"/>
  <c r="R5433" i="3"/>
  <c r="R5432" i="3"/>
  <c r="R5431" i="3"/>
  <c r="R5435" i="3"/>
  <c r="R5437" i="3"/>
  <c r="R5434" i="3"/>
  <c r="R250" i="3"/>
  <c r="R251" i="3"/>
  <c r="R248" i="3"/>
  <c r="R252" i="3"/>
  <c r="R249" i="3"/>
  <c r="S3121" i="3"/>
  <c r="S3158" i="3"/>
  <c r="S3159" i="3"/>
  <c r="S819" i="3"/>
  <c r="S821" i="3"/>
  <c r="S823" i="3"/>
  <c r="S820" i="3"/>
  <c r="S822" i="3"/>
  <c r="S671" i="3"/>
  <c r="S668" i="3"/>
  <c r="S672" i="3"/>
  <c r="S669" i="3"/>
  <c r="S667" i="3"/>
  <c r="S670" i="3"/>
  <c r="R1261" i="3"/>
  <c r="R1258" i="3"/>
  <c r="R1257" i="3"/>
  <c r="R1260" i="3"/>
  <c r="R1256" i="3"/>
  <c r="R1259" i="3"/>
  <c r="S1705" i="3"/>
  <c r="S1707" i="3"/>
  <c r="S1709" i="3"/>
  <c r="S1711" i="3"/>
  <c r="S1703" i="3"/>
  <c r="S1704" i="3"/>
  <c r="S1706" i="3"/>
  <c r="S1708" i="3"/>
  <c r="S1710" i="3"/>
  <c r="S1712" i="3"/>
  <c r="S3815" i="3"/>
  <c r="S3816" i="3"/>
  <c r="S3814" i="3"/>
  <c r="S2547" i="3"/>
  <c r="S2549" i="3"/>
  <c r="S2548" i="3"/>
  <c r="S2550" i="3"/>
  <c r="S6995" i="3"/>
  <c r="S6992" i="3"/>
  <c r="S6994" i="3"/>
  <c r="S6993" i="3"/>
  <c r="R5954" i="3"/>
  <c r="R5956" i="3"/>
  <c r="R5955" i="3"/>
  <c r="R5958" i="3"/>
  <c r="R5959" i="3"/>
  <c r="R5957" i="3"/>
  <c r="R5953" i="3"/>
  <c r="R5952" i="3"/>
  <c r="S5382" i="3"/>
  <c r="S5383" i="3"/>
  <c r="S5381" i="3"/>
  <c r="S5379" i="3"/>
  <c r="S5380" i="3"/>
  <c r="S5384" i="3"/>
  <c r="S2960" i="3"/>
  <c r="S2958" i="3"/>
  <c r="S2957" i="3"/>
  <c r="S2959" i="3"/>
  <c r="R3597" i="3"/>
  <c r="R3594" i="3"/>
  <c r="R3599" i="3"/>
  <c r="R3596" i="3"/>
  <c r="R3593" i="3"/>
  <c r="R3598" i="3"/>
  <c r="R3595" i="3"/>
  <c r="S5413" i="3"/>
  <c r="S5412" i="3"/>
  <c r="S5414" i="3"/>
  <c r="S5411" i="3"/>
  <c r="S1923" i="3"/>
  <c r="S1921" i="3"/>
  <c r="S1919" i="3"/>
  <c r="S1920" i="3"/>
  <c r="S1922" i="3"/>
  <c r="S468" i="3"/>
  <c r="S465" i="3"/>
  <c r="S469" i="3"/>
  <c r="S466" i="3"/>
  <c r="S470" i="3"/>
  <c r="S467" i="3"/>
  <c r="S1296" i="3"/>
  <c r="R386" i="3"/>
  <c r="R394" i="3"/>
  <c r="S1423" i="3"/>
  <c r="S951" i="3"/>
  <c r="S949" i="3"/>
  <c r="S947" i="3"/>
  <c r="S945" i="3"/>
  <c r="S943" i="3"/>
  <c r="S948" i="3"/>
  <c r="S950" i="3"/>
  <c r="S942" i="3"/>
  <c r="S952" i="3"/>
  <c r="S944" i="3"/>
  <c r="S946" i="3"/>
  <c r="T523" i="3"/>
  <c r="T520" i="3"/>
  <c r="T517" i="3"/>
  <c r="T524" i="3"/>
  <c r="T521" i="3"/>
  <c r="T518" i="3"/>
  <c r="T525" i="3"/>
  <c r="T522" i="3"/>
  <c r="T519" i="3"/>
  <c r="R2878" i="3"/>
  <c r="T2132" i="3"/>
  <c r="R2132" i="3"/>
  <c r="S6482" i="3"/>
  <c r="S6485" i="3"/>
  <c r="S6483" i="3"/>
  <c r="S6487" i="3"/>
  <c r="S6484" i="3"/>
  <c r="S6486" i="3"/>
  <c r="S6481" i="3"/>
  <c r="S2595" i="3"/>
  <c r="S2594" i="3"/>
  <c r="S3995" i="3"/>
  <c r="S3992" i="3"/>
  <c r="S3993" i="3"/>
  <c r="S3991" i="3"/>
  <c r="S4002" i="3"/>
  <c r="R2819" i="3"/>
  <c r="R2821" i="3"/>
  <c r="R2820" i="3"/>
  <c r="R2818" i="3"/>
  <c r="S1802" i="3"/>
  <c r="S1799" i="3"/>
  <c r="S1801" i="3"/>
  <c r="S1797" i="3"/>
  <c r="S1800" i="3"/>
  <c r="S1798" i="3"/>
  <c r="S1803" i="3"/>
  <c r="R3405" i="3"/>
  <c r="R3410" i="3"/>
  <c r="R3403" i="3"/>
  <c r="R3408" i="3"/>
  <c r="R3401" i="3"/>
  <c r="R3406" i="3"/>
  <c r="R3399" i="3"/>
  <c r="R3404" i="3"/>
  <c r="R3402" i="3"/>
  <c r="R3400" i="3"/>
  <c r="R3411" i="3"/>
  <c r="R3409" i="3"/>
  <c r="R3407" i="3"/>
  <c r="S4021" i="3"/>
  <c r="S4026" i="3"/>
  <c r="S4025" i="3"/>
  <c r="S4023" i="3"/>
  <c r="S4020" i="3"/>
  <c r="S4024" i="3"/>
  <c r="S4022" i="3"/>
  <c r="S23" i="3"/>
  <c r="S20" i="3"/>
  <c r="S17" i="3"/>
  <c r="S14" i="3"/>
  <c r="S21" i="3"/>
  <c r="S15" i="3"/>
  <c r="S22" i="3"/>
  <c r="S16" i="3"/>
  <c r="S18" i="3"/>
  <c r="S19" i="3"/>
  <c r="T1051" i="3"/>
  <c r="R840" i="3"/>
  <c r="R837" i="3"/>
  <c r="R839" i="3"/>
  <c r="R838" i="3"/>
  <c r="S1972" i="3"/>
  <c r="S1971" i="3"/>
  <c r="S1968" i="3"/>
  <c r="S1969" i="3"/>
  <c r="S1973" i="3"/>
  <c r="S1970" i="3"/>
  <c r="R2759" i="3"/>
  <c r="R2757" i="3"/>
  <c r="R2754" i="3"/>
  <c r="R2755" i="3"/>
  <c r="R2758" i="3"/>
  <c r="R2753" i="3"/>
  <c r="R2756" i="3"/>
  <c r="S6375" i="3"/>
  <c r="S6377" i="3"/>
  <c r="R6065" i="3"/>
  <c r="R6064" i="3"/>
  <c r="R6062" i="3"/>
  <c r="R6063" i="3"/>
  <c r="T2004" i="3"/>
  <c r="R2004" i="3"/>
  <c r="R790" i="3"/>
  <c r="R788" i="3"/>
  <c r="R786" i="3"/>
  <c r="R784" i="3"/>
  <c r="R785" i="3"/>
  <c r="R789" i="3"/>
  <c r="R791" i="3"/>
  <c r="R783" i="3"/>
  <c r="R787" i="3"/>
  <c r="R5501" i="3"/>
  <c r="R5499" i="3"/>
  <c r="R5500" i="3"/>
  <c r="R5502" i="3"/>
  <c r="R1895" i="3"/>
  <c r="R1893" i="3"/>
  <c r="R1899" i="3"/>
  <c r="R1898" i="3"/>
  <c r="R1891" i="3"/>
  <c r="R1892" i="3"/>
  <c r="R1900" i="3"/>
  <c r="R1896" i="3"/>
  <c r="R1897" i="3"/>
  <c r="R1894" i="3"/>
  <c r="S3761" i="3"/>
  <c r="S3755" i="3"/>
  <c r="S3758" i="3"/>
  <c r="S3756" i="3"/>
  <c r="S3760" i="3"/>
  <c r="S3757" i="3"/>
  <c r="S3759" i="3"/>
  <c r="S3754" i="3"/>
  <c r="R2539" i="3"/>
  <c r="R2536" i="3"/>
  <c r="R2538" i="3"/>
  <c r="R2537" i="3"/>
  <c r="R6526" i="3"/>
  <c r="R6529" i="3"/>
  <c r="R6527" i="3"/>
  <c r="R6531" i="3"/>
  <c r="R6530" i="3"/>
  <c r="R6528" i="3"/>
  <c r="R1567" i="3"/>
  <c r="R1565" i="3"/>
  <c r="R1568" i="3"/>
  <c r="R1566" i="3"/>
  <c r="R1569" i="3"/>
  <c r="S56" i="3"/>
  <c r="S53" i="3"/>
  <c r="S54" i="3"/>
  <c r="S51" i="3"/>
  <c r="S55" i="3"/>
  <c r="S52" i="3"/>
  <c r="S3249" i="3"/>
  <c r="S3246" i="3"/>
  <c r="S3243" i="3"/>
  <c r="S3241" i="3"/>
  <c r="S3247" i="3"/>
  <c r="S3244" i="3"/>
  <c r="S3248" i="3"/>
  <c r="S3245" i="3"/>
  <c r="S3242" i="3"/>
  <c r="R5492" i="3"/>
  <c r="R5488" i="3"/>
  <c r="R5491" i="3"/>
  <c r="R5487" i="3"/>
  <c r="R5490" i="3"/>
  <c r="R5489" i="3"/>
  <c r="R5493" i="3"/>
  <c r="R2549" i="3"/>
  <c r="R2548" i="3"/>
  <c r="R2550" i="3"/>
  <c r="R2547" i="3"/>
  <c r="T3000" i="3"/>
  <c r="T2998" i="3"/>
  <c r="T2997" i="3"/>
  <c r="T2999" i="3"/>
  <c r="S6260" i="3"/>
  <c r="S6264" i="3"/>
  <c r="S6261" i="3"/>
  <c r="S6263" i="3"/>
  <c r="S6257" i="3"/>
  <c r="S6258" i="3"/>
  <c r="S6262" i="3"/>
  <c r="S6251" i="3"/>
  <c r="S6254" i="3"/>
  <c r="S6255" i="3"/>
  <c r="S6259" i="3"/>
  <c r="S6252" i="3"/>
  <c r="S6256" i="3"/>
  <c r="S6253" i="3"/>
  <c r="T2954" i="3"/>
  <c r="T2952" i="3"/>
  <c r="T2956" i="3"/>
  <c r="T2953" i="3"/>
  <c r="S831" i="3"/>
  <c r="S830" i="3"/>
  <c r="R1810" i="3"/>
  <c r="R1811" i="3"/>
  <c r="S5167" i="3"/>
  <c r="S5170" i="3"/>
  <c r="S5166" i="3"/>
  <c r="S5165" i="3"/>
  <c r="S5169" i="3"/>
  <c r="S5168" i="3"/>
  <c r="S6546" i="3"/>
  <c r="S6540" i="3"/>
  <c r="S6545" i="3"/>
  <c r="S6547" i="3"/>
  <c r="S6544" i="3"/>
  <c r="S6543" i="3"/>
  <c r="S6541" i="3"/>
  <c r="S6542" i="3"/>
  <c r="S1786" i="3"/>
  <c r="S1796" i="3"/>
  <c r="R2980" i="3"/>
  <c r="R2983" i="3"/>
  <c r="R2981" i="3"/>
  <c r="R2982" i="3"/>
  <c r="R2979" i="3"/>
  <c r="R2985" i="3"/>
  <c r="R2984" i="3"/>
  <c r="S6333" i="3"/>
  <c r="S6329" i="3"/>
  <c r="S6337" i="3"/>
  <c r="S6335" i="3"/>
  <c r="S6330" i="3"/>
  <c r="S6340" i="3"/>
  <c r="S6324" i="3"/>
  <c r="S6325" i="3"/>
  <c r="S6322" i="3"/>
  <c r="S6334" i="3"/>
  <c r="S6323" i="3"/>
  <c r="S6338" i="3"/>
  <c r="S6327" i="3"/>
  <c r="S6341" i="3"/>
  <c r="S6321" i="3"/>
  <c r="S6319" i="3"/>
  <c r="S6326" i="3"/>
  <c r="S6320" i="3"/>
  <c r="S6332" i="3"/>
  <c r="S6336" i="3"/>
  <c r="S6331" i="3"/>
  <c r="S679" i="3"/>
  <c r="S681" i="3"/>
  <c r="S676" i="3"/>
  <c r="S683" i="3"/>
  <c r="S678" i="3"/>
  <c r="S685" i="3"/>
  <c r="S680" i="3"/>
  <c r="S682" i="3"/>
  <c r="S677" i="3"/>
  <c r="S684" i="3"/>
  <c r="R1083" i="3"/>
  <c r="R1081" i="3"/>
  <c r="R1082" i="3"/>
  <c r="R1084" i="3"/>
  <c r="R6257" i="3"/>
  <c r="R6251" i="3"/>
  <c r="R256" i="3"/>
  <c r="R253" i="3"/>
  <c r="R257" i="3"/>
  <c r="R254" i="3"/>
  <c r="R258" i="3"/>
  <c r="R255" i="3"/>
  <c r="S4254" i="3"/>
  <c r="S4252" i="3"/>
  <c r="R1267" i="3"/>
  <c r="R1268" i="3"/>
  <c r="R1265" i="3"/>
  <c r="R1269" i="3"/>
  <c r="R1266" i="3"/>
  <c r="R5382" i="3"/>
  <c r="R3606" i="3"/>
  <c r="R3611" i="3"/>
  <c r="R3608" i="3"/>
  <c r="R3613" i="3"/>
  <c r="R6152" i="3"/>
  <c r="R6142" i="3"/>
  <c r="R6151" i="3"/>
  <c r="R6149" i="3"/>
  <c r="R6144" i="3"/>
  <c r="R6145" i="3"/>
  <c r="R6143" i="3"/>
  <c r="R6147" i="3"/>
  <c r="R6150" i="3"/>
  <c r="R6148" i="3"/>
  <c r="R6146" i="3"/>
  <c r="S1163" i="3"/>
  <c r="S1160" i="3"/>
  <c r="S1157" i="3"/>
  <c r="S1154" i="3"/>
  <c r="S1151" i="3"/>
  <c r="S1161" i="3"/>
  <c r="S1158" i="3"/>
  <c r="S1155" i="3"/>
  <c r="S1152" i="3"/>
  <c r="S1162" i="3"/>
  <c r="S1153" i="3"/>
  <c r="S1156" i="3"/>
  <c r="S1159" i="3"/>
  <c r="T5151" i="3"/>
  <c r="T5152" i="3"/>
  <c r="T5149" i="3"/>
  <c r="T5150" i="3"/>
  <c r="R6134" i="3"/>
  <c r="R6132" i="3"/>
  <c r="R6130" i="3"/>
  <c r="R6128" i="3"/>
  <c r="R6133" i="3"/>
  <c r="R6131" i="3"/>
  <c r="R6135" i="3"/>
  <c r="R6129" i="3"/>
  <c r="R2380" i="3"/>
  <c r="R2379" i="3"/>
  <c r="R2378" i="3"/>
  <c r="R2376" i="3"/>
  <c r="R2381" i="3"/>
  <c r="R2375" i="3"/>
  <c r="R2377" i="3"/>
  <c r="R3641" i="3"/>
  <c r="R3640" i="3"/>
  <c r="R5707" i="3"/>
  <c r="R5705" i="3"/>
  <c r="R5704" i="3"/>
  <c r="R5706" i="3"/>
  <c r="S4087" i="3"/>
  <c r="S4084" i="3"/>
  <c r="S4081" i="3"/>
  <c r="S4088" i="3"/>
  <c r="S4085" i="3"/>
  <c r="S4082" i="3"/>
  <c r="S4086" i="3"/>
  <c r="S4083" i="3"/>
  <c r="S4080" i="3"/>
  <c r="S4089" i="3"/>
  <c r="S4608" i="3"/>
  <c r="S2133" i="3"/>
  <c r="S2134" i="3"/>
  <c r="S6504" i="3"/>
  <c r="S6503" i="3"/>
  <c r="S6505" i="3"/>
  <c r="S6502" i="3"/>
  <c r="S2551" i="3"/>
  <c r="S2558" i="3"/>
  <c r="S4791" i="3"/>
  <c r="S4792" i="3"/>
  <c r="S4790" i="3"/>
  <c r="R1264" i="3"/>
  <c r="R1263" i="3"/>
  <c r="R1262" i="3"/>
  <c r="S2039" i="3"/>
  <c r="S2037" i="3"/>
  <c r="S2040" i="3"/>
  <c r="S2038" i="3"/>
  <c r="S2036" i="3"/>
  <c r="S2034" i="3"/>
  <c r="S2033" i="3"/>
  <c r="S2035" i="3"/>
  <c r="S2041" i="3"/>
  <c r="R6315" i="3"/>
  <c r="R6317" i="3"/>
  <c r="R6316" i="3"/>
  <c r="R2305" i="3"/>
  <c r="R2304" i="3"/>
  <c r="R2306" i="3"/>
  <c r="R2303" i="3"/>
  <c r="R2307" i="3"/>
  <c r="S4269" i="3"/>
  <c r="S4266" i="3"/>
  <c r="S4261" i="3"/>
  <c r="S4267" i="3"/>
  <c r="S4262" i="3"/>
  <c r="S4265" i="3"/>
  <c r="S4268" i="3"/>
  <c r="S4264" i="3"/>
  <c r="S4263" i="3"/>
  <c r="R2598" i="3"/>
  <c r="R2596" i="3"/>
  <c r="R2604" i="3"/>
  <c r="R2608" i="3"/>
  <c r="R2611" i="3"/>
  <c r="R2609" i="3"/>
  <c r="R2607" i="3"/>
  <c r="R2603" i="3"/>
  <c r="S2390" i="3"/>
  <c r="S2389" i="3"/>
  <c r="R6505" i="3"/>
  <c r="R6503" i="3"/>
  <c r="R6504" i="3"/>
  <c r="R6502" i="3"/>
  <c r="S609" i="3"/>
  <c r="S606" i="3"/>
  <c r="S603" i="3"/>
  <c r="S610" i="3"/>
  <c r="S607" i="3"/>
  <c r="S604" i="3"/>
  <c r="S608" i="3"/>
  <c r="S605" i="3"/>
  <c r="R3215" i="3"/>
  <c r="R3214" i="3"/>
  <c r="R3213" i="3"/>
  <c r="R1095" i="3"/>
  <c r="R1092" i="3"/>
  <c r="R1094" i="3"/>
  <c r="R1091" i="3"/>
  <c r="R1093" i="3"/>
  <c r="S3651" i="3"/>
  <c r="S3652" i="3"/>
  <c r="S3649" i="3"/>
  <c r="S3650" i="3"/>
  <c r="S3647" i="3"/>
  <c r="S3648" i="3"/>
  <c r="S3645" i="3"/>
  <c r="S3646" i="3"/>
  <c r="S3643" i="3"/>
  <c r="S3644" i="3"/>
  <c r="S3642" i="3"/>
  <c r="R4340" i="3"/>
  <c r="R4341" i="3"/>
  <c r="R4339" i="3"/>
  <c r="R4342" i="3"/>
  <c r="T1812" i="3"/>
  <c r="T1817" i="3"/>
  <c r="T1815" i="3"/>
  <c r="T1814" i="3"/>
  <c r="T1813" i="3"/>
  <c r="T1816" i="3"/>
  <c r="S6956" i="3"/>
  <c r="S6959" i="3"/>
  <c r="S6958" i="3"/>
  <c r="S6955" i="3"/>
  <c r="S6957" i="3"/>
  <c r="S2188" i="3"/>
  <c r="S2190" i="3"/>
  <c r="S2189" i="3"/>
  <c r="S2187" i="3"/>
  <c r="S2191" i="3"/>
  <c r="S6419" i="3"/>
  <c r="S6422" i="3"/>
  <c r="S6420" i="3"/>
  <c r="S6417" i="3"/>
  <c r="S6421" i="3"/>
  <c r="S6418" i="3"/>
  <c r="S6111" i="3"/>
  <c r="S6114" i="3"/>
  <c r="S6113" i="3"/>
  <c r="S6120" i="3"/>
  <c r="S6118" i="3"/>
  <c r="S6117" i="3"/>
  <c r="S6119" i="3"/>
  <c r="S6116" i="3"/>
  <c r="S6112" i="3"/>
  <c r="S6110" i="3"/>
  <c r="S6115" i="3"/>
  <c r="S256" i="3"/>
  <c r="S253" i="3"/>
  <c r="S255" i="3"/>
  <c r="S254" i="3"/>
  <c r="S258" i="3"/>
  <c r="S257" i="3"/>
  <c r="R2133" i="3"/>
  <c r="R2134" i="3"/>
  <c r="R2731" i="3"/>
  <c r="R2728" i="3"/>
  <c r="R2725" i="3"/>
  <c r="R2729" i="3"/>
  <c r="R2726" i="3"/>
  <c r="R2723" i="3"/>
  <c r="R2730" i="3"/>
  <c r="R2727" i="3"/>
  <c r="R2724" i="3"/>
  <c r="R601" i="3"/>
  <c r="R602" i="3"/>
  <c r="S2150" i="3"/>
  <c r="S2155" i="3"/>
  <c r="S2152" i="3"/>
  <c r="S2157" i="3"/>
  <c r="S2149" i="3"/>
  <c r="S2154" i="3"/>
  <c r="S2156" i="3"/>
  <c r="S2151" i="3"/>
  <c r="S2153" i="3"/>
  <c r="S2158" i="3"/>
  <c r="R3295" i="3"/>
  <c r="R3297" i="3"/>
  <c r="R3294" i="3"/>
  <c r="R3296" i="3"/>
  <c r="T4028" i="3"/>
  <c r="T4037" i="3"/>
  <c r="T4035" i="3"/>
  <c r="T4033" i="3"/>
  <c r="T4031" i="3"/>
  <c r="T4029" i="3"/>
  <c r="T4036" i="3"/>
  <c r="T4027" i="3"/>
  <c r="T4034" i="3"/>
  <c r="T4032" i="3"/>
  <c r="T4030" i="3"/>
  <c r="S1286" i="3"/>
  <c r="S990" i="3"/>
  <c r="R395" i="3"/>
  <c r="S3641" i="3"/>
  <c r="S3640" i="3"/>
  <c r="R1163" i="3"/>
  <c r="R1160" i="3"/>
  <c r="R1157" i="3"/>
  <c r="R1154" i="3"/>
  <c r="R1151" i="3"/>
  <c r="R1161" i="3"/>
  <c r="R1158" i="3"/>
  <c r="R1155" i="3"/>
  <c r="R1152" i="3"/>
  <c r="R1162" i="3"/>
  <c r="R1159" i="3"/>
  <c r="R1156" i="3"/>
  <c r="R1153" i="3"/>
  <c r="S1489" i="3"/>
  <c r="S1491" i="3"/>
  <c r="S1493" i="3"/>
  <c r="S1495" i="3"/>
  <c r="S1497" i="3"/>
  <c r="S1490" i="3"/>
  <c r="S1492" i="3"/>
  <c r="S1494" i="3"/>
  <c r="S1496" i="3"/>
  <c r="S1498" i="3"/>
  <c r="R3088" i="3"/>
  <c r="R3089" i="3"/>
  <c r="S4341" i="3"/>
  <c r="S4340" i="3"/>
  <c r="S4342" i="3"/>
  <c r="S4339" i="3"/>
  <c r="R4739" i="3"/>
  <c r="R4736" i="3"/>
  <c r="R4735" i="3"/>
  <c r="R4738" i="3"/>
  <c r="R941" i="3"/>
  <c r="R940" i="3"/>
  <c r="R939" i="3"/>
  <c r="R3535" i="3"/>
  <c r="R6092" i="3"/>
  <c r="R6085" i="3"/>
  <c r="R6084" i="3"/>
  <c r="R3917" i="3"/>
  <c r="R3918" i="3"/>
  <c r="R3915" i="3"/>
  <c r="R3916" i="3"/>
  <c r="S2537" i="3"/>
  <c r="S2538" i="3"/>
  <c r="S2539" i="3"/>
  <c r="S2536" i="3"/>
  <c r="S6585" i="3"/>
  <c r="S6590" i="3"/>
  <c r="S6591" i="3"/>
  <c r="S6588" i="3"/>
  <c r="S6592" i="3"/>
  <c r="S6587" i="3"/>
  <c r="S6589" i="3"/>
  <c r="S6586" i="3"/>
  <c r="R1777" i="3"/>
  <c r="R5820" i="3"/>
  <c r="R5821" i="3"/>
  <c r="R5823" i="3"/>
  <c r="R5824" i="3"/>
  <c r="R5822" i="3"/>
  <c r="R5819" i="3"/>
  <c r="S3918" i="3"/>
  <c r="S3916" i="3"/>
  <c r="S3915" i="3"/>
  <c r="S3917" i="3"/>
  <c r="S6491" i="3"/>
  <c r="S6488" i="3"/>
  <c r="S6489" i="3"/>
  <c r="S6490" i="3"/>
  <c r="S802" i="3"/>
  <c r="S799" i="3"/>
  <c r="S796" i="3"/>
  <c r="S793" i="3"/>
  <c r="S801" i="3"/>
  <c r="S797" i="3"/>
  <c r="S803" i="3"/>
  <c r="S800" i="3"/>
  <c r="S794" i="3"/>
  <c r="S798" i="3"/>
  <c r="S795" i="3"/>
  <c r="S792" i="3"/>
  <c r="R3668" i="3"/>
  <c r="R3666" i="3"/>
  <c r="R3670" i="3"/>
  <c r="R3667" i="3"/>
  <c r="R3669" i="3"/>
  <c r="S5511" i="3"/>
  <c r="S5508" i="3"/>
  <c r="S5513" i="3"/>
  <c r="S5510" i="3"/>
  <c r="S5514" i="3"/>
  <c r="S5509" i="3"/>
  <c r="S5512" i="3"/>
  <c r="R1761" i="3"/>
  <c r="R1764" i="3"/>
  <c r="R1765" i="3"/>
  <c r="R1763" i="3"/>
  <c r="R1762" i="3"/>
  <c r="S6279" i="3"/>
  <c r="S6280" i="3"/>
  <c r="R1845" i="3"/>
  <c r="R1842" i="3"/>
  <c r="R1844" i="3"/>
  <c r="R1849" i="3"/>
  <c r="R1853" i="3"/>
  <c r="R1841" i="3"/>
  <c r="T2031" i="3"/>
  <c r="T2032" i="3"/>
  <c r="T2030" i="3"/>
  <c r="S601" i="3"/>
  <c r="S602" i="3"/>
  <c r="S413" i="3"/>
  <c r="S410" i="3"/>
  <c r="S414" i="3"/>
  <c r="S411" i="3"/>
  <c r="S415" i="3"/>
  <c r="S412" i="3"/>
  <c r="S409" i="3"/>
  <c r="S5613" i="3"/>
  <c r="S5607" i="3"/>
  <c r="S1731" i="3"/>
  <c r="R922" i="3"/>
  <c r="R919" i="3"/>
  <c r="R916" i="3"/>
  <c r="R913" i="3"/>
  <c r="R910" i="3"/>
  <c r="R907" i="3"/>
  <c r="R904" i="3"/>
  <c r="R920" i="3"/>
  <c r="R918" i="3"/>
  <c r="R911" i="3"/>
  <c r="R906" i="3"/>
  <c r="R909" i="3"/>
  <c r="R923" i="3"/>
  <c r="R921" i="3"/>
  <c r="R914" i="3"/>
  <c r="R912" i="3"/>
  <c r="R917" i="3"/>
  <c r="R915" i="3"/>
  <c r="R905" i="3"/>
  <c r="R908" i="3"/>
  <c r="R1477" i="3"/>
  <c r="R1483" i="3"/>
  <c r="R1479" i="3"/>
  <c r="R1482" i="3"/>
  <c r="R1481" i="3"/>
  <c r="S3038" i="3"/>
  <c r="S3037" i="3"/>
  <c r="S3036" i="3"/>
  <c r="R5949" i="3"/>
  <c r="R5948" i="3"/>
  <c r="R5951" i="3"/>
  <c r="R5950" i="3"/>
  <c r="T609" i="3"/>
  <c r="T606" i="3"/>
  <c r="T603" i="3"/>
  <c r="T610" i="3"/>
  <c r="T607" i="3"/>
  <c r="T604" i="3"/>
  <c r="T608" i="3"/>
  <c r="T605" i="3"/>
  <c r="S1294" i="3"/>
  <c r="S1289" i="3"/>
  <c r="R1516" i="3"/>
  <c r="S993" i="3"/>
  <c r="R393" i="3"/>
  <c r="R1443" i="3"/>
  <c r="R1440" i="3"/>
  <c r="R1437" i="3"/>
  <c r="R1441" i="3"/>
  <c r="R1438" i="3"/>
  <c r="R1442" i="3"/>
  <c r="R1439" i="3"/>
  <c r="R1182" i="3"/>
  <c r="R1185" i="3"/>
  <c r="R1190" i="3"/>
  <c r="R1183" i="3"/>
  <c r="R1188" i="3"/>
  <c r="R1193" i="3"/>
  <c r="R1191" i="3"/>
  <c r="R1187" i="3"/>
  <c r="R1184" i="3"/>
  <c r="R1186" i="3"/>
  <c r="R1192" i="3"/>
  <c r="R1189" i="3"/>
  <c r="R2817" i="3"/>
  <c r="R2815" i="3"/>
  <c r="R2816" i="3"/>
  <c r="R2814" i="3"/>
  <c r="R6687" i="3"/>
  <c r="R6682" i="3"/>
  <c r="R6679" i="3"/>
  <c r="R6678" i="3"/>
  <c r="R6674" i="3"/>
  <c r="R753" i="3"/>
  <c r="R751" i="3"/>
  <c r="R754" i="3"/>
  <c r="R752" i="3"/>
  <c r="R755" i="3"/>
  <c r="S6354" i="3"/>
  <c r="S6357" i="3"/>
  <c r="S4688" i="3"/>
  <c r="S4699" i="3"/>
  <c r="S4696" i="3"/>
  <c r="S4693" i="3"/>
  <c r="S4698" i="3"/>
  <c r="S4690" i="3"/>
  <c r="S4695" i="3"/>
  <c r="S4697" i="3"/>
  <c r="S4692" i="3"/>
  <c r="S4694" i="3"/>
  <c r="S4689" i="3"/>
  <c r="S4691" i="3"/>
  <c r="S6560" i="3"/>
  <c r="S6562" i="3"/>
  <c r="S6561" i="3"/>
  <c r="S6559" i="3"/>
  <c r="R1952" i="3"/>
  <c r="R1953" i="3"/>
  <c r="R1950" i="3"/>
  <c r="R1951" i="3"/>
  <c r="R1948" i="3"/>
  <c r="R1949" i="3"/>
  <c r="R1946" i="3"/>
  <c r="R1947" i="3"/>
  <c r="R3549" i="3"/>
  <c r="R1301" i="3"/>
  <c r="R1289" i="3"/>
  <c r="R1292" i="3"/>
  <c r="R1297" i="3"/>
  <c r="R1302" i="3"/>
  <c r="R1290" i="3"/>
  <c r="R1295" i="3"/>
  <c r="R1300" i="3"/>
  <c r="R1288" i="3"/>
  <c r="R1291" i="3"/>
  <c r="R1294" i="3"/>
  <c r="R1287" i="3"/>
  <c r="R1293" i="3"/>
  <c r="R1286" i="3"/>
  <c r="R1296" i="3"/>
  <c r="R1299" i="3"/>
  <c r="R1298" i="3"/>
  <c r="S2369" i="3"/>
  <c r="S2367" i="3"/>
  <c r="S2366" i="3"/>
  <c r="S2374" i="3"/>
  <c r="S2371" i="3"/>
  <c r="S2368" i="3"/>
  <c r="S2373" i="3"/>
  <c r="S2365" i="3"/>
  <c r="S2372" i="3"/>
  <c r="S2370" i="3"/>
  <c r="S5084" i="3"/>
  <c r="S5075" i="3"/>
  <c r="S5080" i="3"/>
  <c r="S5078" i="3"/>
  <c r="S5079" i="3"/>
  <c r="S5085" i="3"/>
  <c r="R1544" i="3"/>
  <c r="R1528" i="3"/>
  <c r="R1534" i="3"/>
  <c r="R1540" i="3"/>
  <c r="R1542" i="3"/>
  <c r="R1536" i="3"/>
  <c r="R1527" i="3"/>
  <c r="R1529" i="3"/>
  <c r="R1531" i="3"/>
  <c r="R1545" i="3"/>
  <c r="R1547" i="3"/>
  <c r="R2959" i="3"/>
  <c r="R2960" i="3"/>
  <c r="R2957" i="3"/>
  <c r="R2958" i="3"/>
  <c r="S6810" i="3"/>
  <c r="S6816" i="3"/>
  <c r="S6815" i="3"/>
  <c r="S6812" i="3"/>
  <c r="S6808" i="3"/>
  <c r="S6809" i="3"/>
  <c r="S6813" i="3"/>
  <c r="S6811" i="3"/>
  <c r="S6814" i="3"/>
  <c r="S6786" i="3"/>
  <c r="S2844" i="3"/>
  <c r="S2848" i="3"/>
  <c r="S2849" i="3"/>
  <c r="S2845" i="3"/>
  <c r="S2846" i="3"/>
  <c r="S2847" i="3"/>
  <c r="S2303" i="3"/>
  <c r="S2307" i="3"/>
  <c r="S2304" i="3"/>
  <c r="S2305" i="3"/>
  <c r="S2306" i="3"/>
  <c r="S1369" i="3"/>
  <c r="S1367" i="3"/>
  <c r="S1370" i="3"/>
  <c r="S1368" i="3"/>
  <c r="S3089" i="3"/>
  <c r="S3088" i="3"/>
  <c r="S3343" i="3"/>
  <c r="S3341" i="3"/>
  <c r="S3342" i="3"/>
  <c r="S3344" i="3"/>
  <c r="R2634" i="3"/>
  <c r="R2632" i="3"/>
  <c r="R2642" i="3"/>
  <c r="R2646" i="3"/>
  <c r="R2639" i="3"/>
  <c r="R2636" i="3"/>
  <c r="R2640" i="3"/>
  <c r="R2631" i="3"/>
  <c r="R2638" i="3"/>
  <c r="R2635" i="3"/>
  <c r="R2645" i="3"/>
  <c r="S6539" i="3"/>
  <c r="S6538" i="3"/>
  <c r="S7065" i="3"/>
  <c r="S7066" i="3"/>
  <c r="S7064" i="3"/>
  <c r="S7063" i="3"/>
  <c r="S7067" i="3"/>
  <c r="R5851" i="3"/>
  <c r="R5854" i="3"/>
  <c r="R5853" i="3"/>
  <c r="R5852" i="3"/>
  <c r="S6684" i="3"/>
  <c r="S6680" i="3"/>
  <c r="S6675" i="3"/>
  <c r="S6681" i="3"/>
  <c r="S6677" i="3"/>
  <c r="S6683" i="3"/>
  <c r="S6674" i="3"/>
  <c r="S6685" i="3"/>
  <c r="S6678" i="3"/>
  <c r="S6682" i="3"/>
  <c r="S6679" i="3"/>
  <c r="S6687" i="3"/>
  <c r="S6676" i="3"/>
  <c r="S6686" i="3"/>
  <c r="R3815" i="3"/>
  <c r="R3814" i="3"/>
  <c r="R3816" i="3"/>
  <c r="R1749" i="3"/>
  <c r="R1752" i="3"/>
  <c r="R1755" i="3"/>
  <c r="R1758" i="3"/>
  <c r="R1746" i="3"/>
  <c r="R1747" i="3"/>
  <c r="R1750" i="3"/>
  <c r="R1748" i="3"/>
  <c r="R1753" i="3"/>
  <c r="R1751" i="3"/>
  <c r="R1756" i="3"/>
  <c r="R1754" i="3"/>
  <c r="R1759" i="3"/>
  <c r="R1757" i="3"/>
  <c r="R1760" i="3"/>
  <c r="R5387" i="3"/>
  <c r="R5388" i="3"/>
  <c r="R5390" i="3"/>
  <c r="R5386" i="3"/>
  <c r="R5389" i="3"/>
  <c r="R5392" i="3"/>
  <c r="R5391" i="3"/>
  <c r="R5385" i="3"/>
  <c r="S1764" i="3"/>
  <c r="S1761" i="3"/>
  <c r="S1765" i="3"/>
  <c r="S1762" i="3"/>
  <c r="S1763" i="3"/>
  <c r="T2894" i="3"/>
  <c r="R2894" i="3"/>
  <c r="R5780" i="3"/>
  <c r="R5782" i="3"/>
  <c r="R5781" i="3"/>
  <c r="R5778" i="3"/>
  <c r="R5779" i="3"/>
  <c r="R5785" i="3"/>
  <c r="R5784" i="3"/>
  <c r="R5783" i="3"/>
  <c r="R2822" i="3"/>
  <c r="R2837" i="3"/>
  <c r="R2827" i="3"/>
  <c r="R2832" i="3"/>
  <c r="S2951" i="3"/>
  <c r="S2950" i="3"/>
  <c r="S540" i="3"/>
  <c r="S538" i="3"/>
  <c r="S541" i="3"/>
  <c r="S539" i="3"/>
  <c r="T1575" i="3"/>
  <c r="R1575" i="3"/>
  <c r="S4997" i="3"/>
  <c r="S4998" i="3"/>
  <c r="S4995" i="3"/>
  <c r="S4999" i="3"/>
  <c r="S4996" i="3"/>
  <c r="R3026" i="3"/>
  <c r="R3030" i="3"/>
  <c r="R3023" i="3"/>
  <c r="R3029" i="3"/>
  <c r="R3025" i="3"/>
  <c r="R3028" i="3"/>
  <c r="R3027" i="3"/>
  <c r="R3024" i="3"/>
  <c r="R4394" i="3"/>
  <c r="R4393" i="3"/>
  <c r="R4391" i="3"/>
  <c r="R4392" i="3"/>
  <c r="R4390" i="3"/>
  <c r="R576" i="3"/>
  <c r="R574" i="3"/>
  <c r="R577" i="3"/>
  <c r="R573" i="3"/>
  <c r="R575" i="3"/>
  <c r="S1288" i="3"/>
  <c r="S1292" i="3"/>
  <c r="S5846" i="3"/>
  <c r="S996" i="3"/>
  <c r="R381" i="3"/>
  <c r="R1726" i="3"/>
  <c r="R1723" i="3"/>
  <c r="R1727" i="3"/>
  <c r="R1724" i="3"/>
  <c r="R1728" i="3"/>
  <c r="R1725" i="3"/>
  <c r="R1722" i="3"/>
  <c r="R5607" i="3"/>
  <c r="S4018" i="3"/>
  <c r="S4019" i="3"/>
  <c r="S4016" i="3"/>
  <c r="S4017" i="3"/>
  <c r="S4014" i="3"/>
  <c r="S4015" i="3"/>
  <c r="S4012" i="3"/>
  <c r="S4013" i="3"/>
  <c r="S4010" i="3"/>
  <c r="S4011" i="3"/>
  <c r="S4008" i="3"/>
  <c r="S4009" i="3"/>
  <c r="S4006" i="3"/>
  <c r="S4007" i="3"/>
  <c r="S4004" i="3"/>
  <c r="S4005" i="3"/>
  <c r="S4003" i="3"/>
  <c r="R6474" i="3"/>
  <c r="R6475" i="3"/>
  <c r="R4823" i="3"/>
  <c r="R4824" i="3"/>
  <c r="R4821" i="3"/>
  <c r="R4825" i="3"/>
  <c r="R4822" i="3"/>
  <c r="S45" i="3"/>
  <c r="S47" i="3"/>
  <c r="S44" i="3"/>
  <c r="S46" i="3"/>
  <c r="S48" i="3"/>
  <c r="R5495" i="3"/>
  <c r="R5494" i="3"/>
  <c r="R1649" i="3"/>
  <c r="R1647" i="3"/>
  <c r="R1652" i="3"/>
  <c r="R1654" i="3"/>
  <c r="R1648" i="3"/>
  <c r="R1655" i="3"/>
  <c r="R1645" i="3"/>
  <c r="R1646" i="3"/>
  <c r="R1650" i="3"/>
  <c r="R1653" i="3"/>
  <c r="R1651" i="3"/>
  <c r="R1656" i="3"/>
  <c r="R411" i="3"/>
  <c r="R415" i="3"/>
  <c r="R412" i="3"/>
  <c r="R409" i="3"/>
  <c r="S7141" i="3"/>
  <c r="S249" i="3"/>
  <c r="S250" i="3"/>
  <c r="S248" i="3"/>
  <c r="S251" i="3"/>
  <c r="S252" i="3"/>
  <c r="S6285" i="3"/>
  <c r="S6286" i="3"/>
  <c r="S6287" i="3"/>
  <c r="T5242" i="3"/>
  <c r="R5242" i="3"/>
  <c r="S5661" i="3"/>
  <c r="S5659" i="3"/>
  <c r="S5663" i="3"/>
  <c r="S5665" i="3"/>
  <c r="S5658" i="3"/>
  <c r="S5664" i="3"/>
  <c r="S5662" i="3"/>
  <c r="S5660" i="3"/>
  <c r="R1606" i="3"/>
  <c r="R1609" i="3"/>
  <c r="R1608" i="3"/>
  <c r="R1607" i="3"/>
  <c r="S6966" i="3"/>
  <c r="S6963" i="3"/>
  <c r="S6973" i="3"/>
  <c r="S6968" i="3"/>
  <c r="S6970" i="3"/>
  <c r="S6964" i="3"/>
  <c r="S6971" i="3"/>
  <c r="S6969" i="3"/>
  <c r="S6967" i="3"/>
  <c r="S6972" i="3"/>
  <c r="S6965" i="3"/>
  <c r="R817" i="3"/>
  <c r="R814" i="3"/>
  <c r="R811" i="3"/>
  <c r="R808" i="3"/>
  <c r="R818" i="3"/>
  <c r="R815" i="3"/>
  <c r="R812" i="3"/>
  <c r="R809" i="3"/>
  <c r="R806" i="3"/>
  <c r="R816" i="3"/>
  <c r="R813" i="3"/>
  <c r="R810" i="3"/>
  <c r="R807" i="3"/>
  <c r="S3396" i="3"/>
  <c r="S3392" i="3"/>
  <c r="S3395" i="3"/>
  <c r="S3397" i="3"/>
  <c r="S3398" i="3"/>
  <c r="S3393" i="3"/>
  <c r="S3394" i="3"/>
  <c r="S3391" i="3"/>
  <c r="S2320" i="3"/>
  <c r="S2319" i="3"/>
  <c r="S6219" i="3"/>
  <c r="S6221" i="3"/>
  <c r="S6220" i="3"/>
  <c r="S6222" i="3"/>
  <c r="R4114" i="3"/>
  <c r="R4106" i="3"/>
  <c r="R4110" i="3"/>
  <c r="R4111" i="3"/>
  <c r="R4107" i="3"/>
  <c r="R4108" i="3"/>
  <c r="R4104" i="3"/>
  <c r="R4105" i="3"/>
  <c r="R4112" i="3"/>
  <c r="R4109" i="3"/>
  <c r="R4113" i="3"/>
  <c r="S5940" i="3"/>
  <c r="S5938" i="3"/>
  <c r="S5939" i="3"/>
  <c r="R1603" i="3"/>
  <c r="R1605" i="3"/>
  <c r="T4800" i="3"/>
  <c r="T4797" i="3"/>
  <c r="T4801" i="3"/>
  <c r="T4798" i="3"/>
  <c r="T4803" i="3"/>
  <c r="T4802" i="3"/>
  <c r="T4799" i="3"/>
  <c r="T4796" i="3"/>
  <c r="S1291" i="3"/>
  <c r="S1295" i="3"/>
  <c r="S5843" i="3"/>
  <c r="S983" i="3"/>
  <c r="R378" i="3"/>
  <c r="R390" i="3"/>
  <c r="T3016" i="3"/>
  <c r="T3013" i="3"/>
  <c r="T3014" i="3"/>
  <c r="T3015" i="3"/>
  <c r="S5738" i="3"/>
  <c r="S5735" i="3"/>
  <c r="S5737" i="3"/>
  <c r="S5736" i="3"/>
  <c r="S5734" i="3"/>
  <c r="S3770" i="3"/>
  <c r="S3768" i="3"/>
  <c r="S3766" i="3"/>
  <c r="S3764" i="3"/>
  <c r="S3762" i="3"/>
  <c r="S3771" i="3"/>
  <c r="S3769" i="3"/>
  <c r="S3767" i="3"/>
  <c r="S3765" i="3"/>
  <c r="S3763" i="3"/>
  <c r="R2962" i="3"/>
  <c r="R2963" i="3"/>
  <c r="R2961" i="3"/>
  <c r="S723" i="3"/>
  <c r="S721" i="3"/>
  <c r="S717" i="3"/>
  <c r="S725" i="3"/>
  <c r="S719" i="3"/>
  <c r="S724" i="3"/>
  <c r="S722" i="3"/>
  <c r="S720" i="3"/>
  <c r="S718" i="3"/>
  <c r="S4601" i="3"/>
  <c r="S4605" i="3"/>
  <c r="S4603" i="3"/>
  <c r="S4604" i="3"/>
  <c r="S4607" i="3"/>
  <c r="S4606" i="3"/>
  <c r="S4602" i="3"/>
  <c r="S190" i="3"/>
  <c r="S191" i="3"/>
  <c r="S188" i="3"/>
  <c r="S192" i="3"/>
  <c r="S189" i="3"/>
  <c r="S2751" i="3"/>
  <c r="S2749" i="3"/>
  <c r="S5567" i="3"/>
  <c r="S5562" i="3"/>
  <c r="S5565" i="3"/>
  <c r="S5568" i="3"/>
  <c r="S5563" i="3"/>
  <c r="S5569" i="3"/>
  <c r="S5564" i="3"/>
  <c r="S5566" i="3"/>
  <c r="R2713" i="3"/>
  <c r="R2709" i="3"/>
  <c r="R2710" i="3"/>
  <c r="R2717" i="3"/>
  <c r="R2714" i="3"/>
  <c r="R2711" i="3"/>
  <c r="R2718" i="3"/>
  <c r="R2715" i="3"/>
  <c r="R2716" i="3"/>
  <c r="R2712" i="3"/>
  <c r="R6591" i="3"/>
  <c r="R6592" i="3"/>
  <c r="R6589" i="3"/>
  <c r="R6585" i="3"/>
  <c r="R6590" i="3"/>
  <c r="R6587" i="3"/>
  <c r="R6588" i="3"/>
  <c r="R6586" i="3"/>
  <c r="R2594" i="3"/>
  <c r="R2595" i="3"/>
  <c r="S6584" i="3"/>
  <c r="S6582" i="3"/>
  <c r="S6581" i="3"/>
  <c r="S6580" i="3"/>
  <c r="S6583" i="3"/>
  <c r="S6579" i="3"/>
  <c r="S5980" i="3"/>
  <c r="S5975" i="3"/>
  <c r="S5978" i="3"/>
  <c r="S5973" i="3"/>
  <c r="S5981" i="3"/>
  <c r="S5976" i="3"/>
  <c r="S5979" i="3"/>
  <c r="S5982" i="3"/>
  <c r="S5977" i="3"/>
  <c r="S5972" i="3"/>
  <c r="S5974" i="3"/>
  <c r="S1095" i="3"/>
  <c r="S1092" i="3"/>
  <c r="S1094" i="3"/>
  <c r="S1091" i="3"/>
  <c r="S1093" i="3"/>
  <c r="R2849" i="3"/>
  <c r="R2847" i="3"/>
  <c r="R2846" i="3"/>
  <c r="R2844" i="3"/>
  <c r="R2848" i="3"/>
  <c r="R2845" i="3"/>
  <c r="R1586" i="3"/>
  <c r="R1587" i="3"/>
  <c r="R1588" i="3"/>
  <c r="R1585" i="3"/>
  <c r="R2812" i="3"/>
  <c r="R2813" i="3"/>
  <c r="R2810" i="3"/>
  <c r="R4049" i="3"/>
  <c r="R4047" i="3"/>
  <c r="R4045" i="3"/>
  <c r="R4043" i="3"/>
  <c r="R4050" i="3"/>
  <c r="R4041" i="3"/>
  <c r="R4048" i="3"/>
  <c r="R4039" i="3"/>
  <c r="R4046" i="3"/>
  <c r="R4044" i="3"/>
  <c r="R4042" i="3"/>
  <c r="R4040" i="3"/>
  <c r="R4038" i="3"/>
  <c r="R5651" i="3"/>
  <c r="R5647" i="3"/>
  <c r="R5645" i="3"/>
  <c r="R5646" i="3"/>
  <c r="R5648" i="3"/>
  <c r="R5649" i="3"/>
  <c r="R5650" i="3"/>
  <c r="S2977" i="3"/>
  <c r="S2974" i="3"/>
  <c r="S2978" i="3"/>
  <c r="S2975" i="3"/>
  <c r="S2976" i="3"/>
  <c r="R1731" i="3"/>
  <c r="R1729" i="3"/>
  <c r="R1732" i="3"/>
  <c r="R1730" i="3"/>
  <c r="R1733" i="3"/>
  <c r="R4194" i="3"/>
  <c r="R4193" i="3"/>
  <c r="R4192" i="3"/>
  <c r="R4191" i="3"/>
  <c r="R4190" i="3"/>
  <c r="R4189" i="3"/>
  <c r="R4188" i="3"/>
  <c r="R4187" i="3"/>
  <c r="R4186" i="3"/>
  <c r="R4185" i="3"/>
  <c r="R4184" i="3"/>
  <c r="R4183" i="3"/>
  <c r="R4182" i="3"/>
  <c r="R4181" i="3"/>
  <c r="T2468" i="3"/>
  <c r="R2302" i="3"/>
  <c r="R2301" i="3"/>
  <c r="R2299" i="3"/>
  <c r="R2298" i="3"/>
  <c r="R2300" i="3"/>
  <c r="S216" i="3"/>
  <c r="S214" i="3"/>
  <c r="S212" i="3"/>
  <c r="S217" i="3"/>
  <c r="S215" i="3"/>
  <c r="S213" i="3"/>
  <c r="S211" i="3"/>
  <c r="R4997" i="3"/>
  <c r="S2705" i="3"/>
  <c r="S2707" i="3"/>
  <c r="S2706" i="3"/>
  <c r="S2704" i="3"/>
  <c r="S2708" i="3"/>
  <c r="S5208" i="3"/>
  <c r="S5212" i="3"/>
  <c r="S5201" i="3"/>
  <c r="S5202" i="3"/>
  <c r="R190" i="3"/>
  <c r="R191" i="3"/>
  <c r="R188" i="3"/>
  <c r="R192" i="3"/>
  <c r="R189" i="3"/>
  <c r="S1300" i="3"/>
  <c r="S1298" i="3"/>
  <c r="S5845" i="3"/>
  <c r="S994" i="3"/>
  <c r="S986" i="3"/>
  <c r="R387" i="3"/>
  <c r="R379" i="3"/>
  <c r="S1437" i="3"/>
  <c r="R1884" i="3"/>
  <c r="R1883" i="3"/>
  <c r="R1885" i="3"/>
  <c r="R436" i="3"/>
  <c r="R433" i="3"/>
  <c r="R437" i="3"/>
  <c r="R434" i="3"/>
  <c r="R431" i="3"/>
  <c r="R438" i="3"/>
  <c r="R435" i="3"/>
  <c r="R432" i="3"/>
  <c r="R4790" i="3"/>
  <c r="R4791" i="3"/>
  <c r="R4792" i="3"/>
  <c r="S2954" i="3"/>
  <c r="S2952" i="3"/>
  <c r="S2956" i="3"/>
  <c r="S2955" i="3"/>
  <c r="S2953" i="3"/>
  <c r="R3710" i="3"/>
  <c r="R3707" i="3"/>
  <c r="R3704" i="3"/>
  <c r="R3712" i="3"/>
  <c r="R3711" i="3"/>
  <c r="R3708" i="3"/>
  <c r="R3705" i="3"/>
  <c r="R3709" i="3"/>
  <c r="R3706" i="3"/>
  <c r="R3713" i="3"/>
  <c r="S1228" i="3"/>
  <c r="S1225" i="3"/>
  <c r="S1222" i="3"/>
  <c r="S1219" i="3"/>
  <c r="S1216" i="3"/>
  <c r="S1223" i="3"/>
  <c r="S1227" i="3"/>
  <c r="S1218" i="3"/>
  <c r="S1215" i="3"/>
  <c r="S1229" i="3"/>
  <c r="S1220" i="3"/>
  <c r="S1224" i="3"/>
  <c r="S1230" i="3"/>
  <c r="S1226" i="3"/>
  <c r="S1217" i="3"/>
  <c r="S1221" i="3"/>
  <c r="S3145" i="3"/>
  <c r="S3146" i="3"/>
  <c r="S3147" i="3"/>
  <c r="S1211" i="3"/>
  <c r="S1199" i="3"/>
  <c r="S1208" i="3"/>
  <c r="S1196" i="3"/>
  <c r="S1203" i="3"/>
  <c r="S1210" i="3"/>
  <c r="S1198" i="3"/>
  <c r="S1205" i="3"/>
  <c r="S1212" i="3"/>
  <c r="S1200" i="3"/>
  <c r="S1209" i="3"/>
  <c r="S1204" i="3"/>
  <c r="S1194" i="3"/>
  <c r="S1197" i="3"/>
  <c r="S1213" i="3"/>
  <c r="S1207" i="3"/>
  <c r="S1202" i="3"/>
  <c r="S1206" i="3"/>
  <c r="S1195" i="3"/>
  <c r="S1201" i="3"/>
  <c r="S1214" i="3"/>
  <c r="S6204" i="3"/>
  <c r="S6215" i="3"/>
  <c r="S6206" i="3"/>
  <c r="S6205" i="3"/>
  <c r="S6201" i="3"/>
  <c r="S6199" i="3"/>
  <c r="S6208" i="3"/>
  <c r="S6217" i="3"/>
  <c r="S6216" i="3"/>
  <c r="S6200" i="3"/>
  <c r="S6214" i="3"/>
  <c r="S6203" i="3"/>
  <c r="S6209" i="3"/>
  <c r="S6207" i="3"/>
  <c r="S6202" i="3"/>
  <c r="S6213" i="3"/>
  <c r="S6211" i="3"/>
  <c r="S6210" i="3"/>
  <c r="S6212" i="3"/>
  <c r="S6218" i="3"/>
  <c r="S2820" i="3"/>
  <c r="S2819" i="3"/>
  <c r="S2821" i="3"/>
  <c r="S2818" i="3"/>
  <c r="R1415" i="3"/>
  <c r="R1416" i="3"/>
  <c r="R1414" i="3"/>
  <c r="R1413" i="3"/>
  <c r="S1744" i="3"/>
  <c r="S1745" i="3"/>
  <c r="R1971" i="3"/>
  <c r="R1972" i="3"/>
  <c r="R1968" i="3"/>
  <c r="R1973" i="3"/>
  <c r="R1969" i="3"/>
  <c r="R1970" i="3"/>
  <c r="S6646" i="3"/>
  <c r="R4994" i="3"/>
  <c r="R4993" i="3"/>
  <c r="S7137" i="3"/>
  <c r="S7133" i="3"/>
  <c r="S7135" i="3"/>
  <c r="S7132" i="3"/>
  <c r="S7136" i="3"/>
  <c r="S7134" i="3"/>
  <c r="S1777" i="3"/>
  <c r="S5232" i="3"/>
  <c r="S5234" i="3"/>
  <c r="S5230" i="3"/>
  <c r="S5229" i="3"/>
  <c r="S5231" i="3"/>
  <c r="S5233" i="3"/>
  <c r="S3777" i="3"/>
  <c r="S3778" i="3"/>
  <c r="S3775" i="3"/>
  <c r="S3779" i="3"/>
  <c r="S3776" i="3"/>
  <c r="R1631" i="3"/>
  <c r="R1636" i="3"/>
  <c r="R1634" i="3"/>
  <c r="R1632" i="3"/>
  <c r="R1635" i="3"/>
  <c r="R1633" i="3"/>
  <c r="S2995" i="3"/>
  <c r="S2992" i="3"/>
  <c r="S2989" i="3"/>
  <c r="S2986" i="3"/>
  <c r="S2993" i="3"/>
  <c r="S2990" i="3"/>
  <c r="S2987" i="3"/>
  <c r="S2994" i="3"/>
  <c r="S2991" i="3"/>
  <c r="S2988" i="3"/>
  <c r="S1569" i="3"/>
  <c r="R660" i="3"/>
  <c r="R648" i="3"/>
  <c r="R653" i="3"/>
  <c r="R658" i="3"/>
  <c r="R646" i="3"/>
  <c r="R651" i="3"/>
  <c r="R654" i="3"/>
  <c r="R656" i="3"/>
  <c r="R649" i="3"/>
  <c r="R650" i="3"/>
  <c r="R659" i="3"/>
  <c r="R647" i="3"/>
  <c r="R652" i="3"/>
  <c r="R657" i="3"/>
  <c r="R655" i="3"/>
  <c r="R2994" i="3"/>
  <c r="R1033" i="3"/>
  <c r="R1030" i="3"/>
  <c r="R1027" i="3"/>
  <c r="R1031" i="3"/>
  <c r="R1026" i="3"/>
  <c r="R1028" i="3"/>
  <c r="R1025" i="3"/>
  <c r="R1034" i="3"/>
  <c r="R1032" i="3"/>
  <c r="R1029" i="3"/>
  <c r="R5328" i="3"/>
  <c r="S1263" i="3"/>
  <c r="S1264" i="3"/>
  <c r="S1262" i="3"/>
  <c r="T1611" i="3"/>
  <c r="T1610" i="3"/>
  <c r="R5280" i="3"/>
  <c r="R5282" i="3"/>
  <c r="R5279" i="3"/>
  <c r="R5283" i="3"/>
  <c r="R5278" i="3"/>
  <c r="R5281" i="3"/>
  <c r="S6455" i="3"/>
  <c r="S6450" i="3"/>
  <c r="S6465" i="3"/>
  <c r="S6456" i="3"/>
  <c r="S6447" i="3"/>
  <c r="S6462" i="3"/>
  <c r="S6446" i="3"/>
  <c r="S6459" i="3"/>
  <c r="S6461" i="3"/>
  <c r="S6458" i="3"/>
  <c r="S6464" i="3"/>
  <c r="S6449" i="3"/>
  <c r="S6457" i="3"/>
  <c r="S6454" i="3"/>
  <c r="S6451" i="3"/>
  <c r="S6452" i="3"/>
  <c r="S6460" i="3"/>
  <c r="S6448" i="3"/>
  <c r="S6453" i="3"/>
  <c r="S6463" i="3"/>
  <c r="R2418" i="3"/>
  <c r="R2413" i="3"/>
  <c r="S2731" i="3"/>
  <c r="S2728" i="3"/>
  <c r="S2725" i="3"/>
  <c r="S2729" i="3"/>
  <c r="S2726" i="3"/>
  <c r="S2723" i="3"/>
  <c r="S2727" i="3"/>
  <c r="S2730" i="3"/>
  <c r="S2724" i="3"/>
  <c r="R3430" i="3"/>
  <c r="R3431" i="3"/>
  <c r="R3427" i="3"/>
  <c r="R3432" i="3"/>
  <c r="R3428" i="3"/>
  <c r="R3424" i="3"/>
  <c r="R3429" i="3"/>
  <c r="R3425" i="3"/>
  <c r="R3426" i="3"/>
  <c r="R3423" i="3"/>
  <c r="R3433" i="3"/>
  <c r="S1297" i="3"/>
  <c r="S991" i="3"/>
  <c r="S989" i="3"/>
  <c r="R396" i="3"/>
  <c r="R382" i="3"/>
  <c r="R59" i="3"/>
  <c r="R57" i="3"/>
  <c r="R58" i="3"/>
  <c r="S4803" i="3"/>
  <c r="S4802" i="3"/>
  <c r="S4799" i="3"/>
  <c r="S4801" i="3"/>
  <c r="S4796" i="3"/>
  <c r="S4798" i="3"/>
  <c r="S4800" i="3"/>
  <c r="S4797" i="3"/>
  <c r="R6221" i="3"/>
  <c r="R6219" i="3"/>
  <c r="R6222" i="3"/>
  <c r="R6220" i="3"/>
  <c r="R5148" i="3"/>
  <c r="R5145" i="3"/>
  <c r="R5146" i="3"/>
  <c r="R5144" i="3"/>
  <c r="R5147" i="3"/>
  <c r="R5167" i="3"/>
  <c r="R5170" i="3"/>
  <c r="R5165" i="3"/>
  <c r="R5166" i="3"/>
  <c r="R5168" i="3"/>
  <c r="R5169" i="3"/>
  <c r="S1415" i="3"/>
  <c r="S1416" i="3"/>
  <c r="S1413" i="3"/>
  <c r="S1414" i="3"/>
  <c r="T674" i="3"/>
  <c r="T673" i="3"/>
  <c r="T675" i="3"/>
  <c r="T3457" i="3"/>
  <c r="T3458" i="3"/>
  <c r="T3454" i="3"/>
  <c r="T3455" i="3"/>
  <c r="T3451" i="3"/>
  <c r="T3456" i="3"/>
  <c r="T3452" i="3"/>
  <c r="T3453" i="3"/>
  <c r="S3614" i="3"/>
  <c r="S3616" i="3"/>
  <c r="S3615" i="3"/>
  <c r="S3611" i="3"/>
  <c r="S3613" i="3"/>
  <c r="S3612" i="3"/>
  <c r="S3608" i="3"/>
  <c r="S3610" i="3"/>
  <c r="S3609" i="3"/>
  <c r="S3607" i="3"/>
  <c r="S3606" i="3"/>
  <c r="R5000" i="3"/>
  <c r="R5001" i="3"/>
  <c r="R5002" i="3"/>
  <c r="S4177" i="3"/>
  <c r="S4175" i="3"/>
  <c r="S4180" i="3"/>
  <c r="S4178" i="3"/>
  <c r="S4176" i="3"/>
  <c r="S4179" i="3"/>
  <c r="S911" i="3"/>
  <c r="S906" i="3"/>
  <c r="S909" i="3"/>
  <c r="S923" i="3"/>
  <c r="S921" i="3"/>
  <c r="S918" i="3"/>
  <c r="S1260" i="3"/>
  <c r="S1257" i="3"/>
  <c r="S1261" i="3"/>
  <c r="S1258" i="3"/>
  <c r="S1259" i="3"/>
  <c r="S1256" i="3"/>
  <c r="S5439" i="3"/>
  <c r="S5441" i="3"/>
  <c r="S5442" i="3"/>
  <c r="S5440" i="3"/>
  <c r="S5438" i="3"/>
  <c r="R5542" i="3"/>
  <c r="R5541" i="3"/>
  <c r="R5539" i="3"/>
  <c r="R5540" i="3"/>
  <c r="R5538" i="3"/>
  <c r="R5543" i="3"/>
  <c r="S2742" i="3"/>
  <c r="S2739" i="3"/>
  <c r="S2736" i="3"/>
  <c r="S2743" i="3"/>
  <c r="S2740" i="3"/>
  <c r="S2737" i="3"/>
  <c r="S2734" i="3"/>
  <c r="S2741" i="3"/>
  <c r="S2738" i="3"/>
  <c r="S2735" i="3"/>
  <c r="R3061" i="3"/>
  <c r="R3059" i="3"/>
  <c r="R3062" i="3"/>
  <c r="R3056" i="3"/>
  <c r="R3057" i="3"/>
  <c r="R3055" i="3"/>
  <c r="R3060" i="3"/>
  <c r="R3058" i="3"/>
  <c r="R4122" i="3"/>
  <c r="R4127" i="3"/>
  <c r="R4120" i="3"/>
  <c r="R4125" i="3"/>
  <c r="R4130" i="3"/>
  <c r="R4123" i="3"/>
  <c r="R4128" i="3"/>
  <c r="R4121" i="3"/>
  <c r="R4131" i="3"/>
  <c r="R4119" i="3"/>
  <c r="R4124" i="3"/>
  <c r="R4129" i="3"/>
  <c r="R4126" i="3"/>
  <c r="S1480" i="3"/>
  <c r="S1483" i="3"/>
  <c r="S1477" i="3"/>
  <c r="S1479" i="3"/>
  <c r="S1481" i="3"/>
  <c r="S1482" i="3"/>
  <c r="S1478" i="3"/>
  <c r="S522" i="3"/>
  <c r="R56" i="3"/>
  <c r="R53" i="3"/>
  <c r="R54" i="3"/>
  <c r="R51" i="3"/>
  <c r="R55" i="3"/>
  <c r="R52" i="3"/>
  <c r="R3304" i="3"/>
  <c r="R3301" i="3"/>
  <c r="R3299" i="3"/>
  <c r="R3300" i="3"/>
  <c r="R3305" i="3"/>
  <c r="R3302" i="3"/>
  <c r="R3303" i="3"/>
  <c r="S1603" i="3"/>
  <c r="S1604" i="3"/>
  <c r="S1605" i="3"/>
  <c r="S1933" i="3"/>
  <c r="S1927" i="3"/>
  <c r="S1934" i="3"/>
  <c r="S1931" i="3"/>
  <c r="S1929" i="3"/>
  <c r="S1928" i="3"/>
  <c r="S2302" i="3"/>
  <c r="S2299" i="3"/>
  <c r="S2300" i="3"/>
  <c r="S2301" i="3"/>
  <c r="S2298" i="3"/>
  <c r="S4808" i="3"/>
  <c r="S4805" i="3"/>
  <c r="S4807" i="3"/>
  <c r="S4804" i="3"/>
  <c r="S4806" i="3"/>
  <c r="R6432" i="3"/>
  <c r="R6439" i="3"/>
  <c r="T569" i="3"/>
  <c r="T567" i="3"/>
  <c r="T1371" i="3"/>
  <c r="T1372" i="3"/>
  <c r="T1373" i="3"/>
  <c r="R384" i="3"/>
  <c r="S3195" i="3"/>
  <c r="S3194" i="3"/>
  <c r="R3147" i="3"/>
  <c r="R3146" i="3"/>
  <c r="R3145" i="3"/>
  <c r="S840" i="3"/>
  <c r="S839" i="3"/>
  <c r="S837" i="3"/>
  <c r="S838" i="3"/>
  <c r="R2154" i="3"/>
  <c r="R2157" i="3"/>
  <c r="R2150" i="3"/>
  <c r="R2158" i="3"/>
  <c r="R2155" i="3"/>
  <c r="R2152" i="3"/>
  <c r="R2149" i="3"/>
  <c r="R2156" i="3"/>
  <c r="R2153" i="3"/>
  <c r="R2151" i="3"/>
  <c r="T158" i="3"/>
  <c r="R158" i="3"/>
  <c r="S3327" i="3"/>
  <c r="S3325" i="3"/>
  <c r="S3323" i="3"/>
  <c r="S3321" i="3"/>
  <c r="S3326" i="3"/>
  <c r="S3322" i="3"/>
  <c r="S3324" i="3"/>
  <c r="S4903" i="3"/>
  <c r="S4900" i="3"/>
  <c r="S4904" i="3"/>
  <c r="S4901" i="3"/>
  <c r="S4898" i="3"/>
  <c r="S4902" i="3"/>
  <c r="S4899" i="3"/>
  <c r="R34" i="3"/>
  <c r="R32" i="3"/>
  <c r="R35" i="3"/>
  <c r="R33" i="3"/>
  <c r="R3571" i="3"/>
  <c r="R3573" i="3"/>
  <c r="R3572" i="3"/>
  <c r="R3167" i="3"/>
  <c r="R3165" i="3"/>
  <c r="R3163" i="3"/>
  <c r="R3161" i="3"/>
  <c r="R3166" i="3"/>
  <c r="R3164" i="3"/>
  <c r="R3162" i="3"/>
  <c r="R3160" i="3"/>
  <c r="S7015" i="3"/>
  <c r="S7010" i="3"/>
  <c r="S1586" i="3"/>
  <c r="S1587" i="3"/>
  <c r="S1588" i="3"/>
  <c r="S1585" i="3"/>
  <c r="S6978" i="3"/>
  <c r="S6984" i="3"/>
  <c r="S6983" i="3"/>
  <c r="S6979" i="3"/>
  <c r="S6977" i="3"/>
  <c r="S6976" i="3"/>
  <c r="S6975" i="3"/>
  <c r="S6981" i="3"/>
  <c r="S6982" i="3"/>
  <c r="S6986" i="3"/>
  <c r="S6980" i="3"/>
  <c r="S6985" i="3"/>
  <c r="S6974" i="3"/>
  <c r="R407" i="3"/>
  <c r="R404" i="3"/>
  <c r="R401" i="3"/>
  <c r="R398" i="3"/>
  <c r="R408" i="3"/>
  <c r="R405" i="3"/>
  <c r="R402" i="3"/>
  <c r="R399" i="3"/>
  <c r="R406" i="3"/>
  <c r="R403" i="3"/>
  <c r="R400" i="3"/>
  <c r="R397" i="3"/>
  <c r="S1032" i="3"/>
  <c r="S1029" i="3"/>
  <c r="S1026" i="3"/>
  <c r="S1033" i="3"/>
  <c r="S1030" i="3"/>
  <c r="S1027" i="3"/>
  <c r="S1031" i="3"/>
  <c r="S1025" i="3"/>
  <c r="S1028" i="3"/>
  <c r="S1034" i="3"/>
  <c r="S1371" i="3"/>
  <c r="S1372" i="3"/>
  <c r="S1373" i="3"/>
  <c r="S4394" i="3"/>
  <c r="S4391" i="3"/>
  <c r="S4393" i="3"/>
  <c r="S4390" i="3"/>
  <c r="S4392" i="3"/>
  <c r="R2978" i="3"/>
  <c r="R2975" i="3"/>
  <c r="R2976" i="3"/>
  <c r="R2974" i="3"/>
  <c r="R2977" i="3"/>
  <c r="S1848" i="3"/>
  <c r="S1851" i="3"/>
  <c r="S1845" i="3"/>
  <c r="S1842" i="3"/>
  <c r="S1844" i="3"/>
  <c r="S1849" i="3"/>
  <c r="S1847" i="3"/>
  <c r="S1852" i="3"/>
  <c r="S1850" i="3"/>
  <c r="S1853" i="3"/>
  <c r="S1840" i="3"/>
  <c r="S1843" i="3"/>
  <c r="S1841" i="3"/>
  <c r="S1846" i="3"/>
  <c r="T2321" i="3"/>
  <c r="R2321" i="3"/>
  <c r="T1502" i="3"/>
  <c r="T1505" i="3"/>
  <c r="T1504" i="3"/>
  <c r="T1503" i="3"/>
  <c r="T1506" i="3"/>
  <c r="S3267" i="3"/>
  <c r="S3264" i="3"/>
  <c r="S3265" i="3"/>
  <c r="S3262" i="3"/>
  <c r="S3266" i="3"/>
  <c r="S3263" i="3"/>
  <c r="R3377" i="3"/>
  <c r="R3374" i="3"/>
  <c r="R3371" i="3"/>
  <c r="R3373" i="3"/>
  <c r="R3376" i="3"/>
  <c r="R3372" i="3"/>
  <c r="R3375" i="3"/>
  <c r="T4750" i="3"/>
  <c r="T4760" i="3"/>
  <c r="T4751" i="3"/>
  <c r="S4993" i="3"/>
  <c r="S4994" i="3"/>
  <c r="S596" i="3"/>
  <c r="S593" i="3"/>
  <c r="S594" i="3"/>
  <c r="S591" i="3"/>
  <c r="S592" i="3"/>
  <c r="S595" i="3"/>
  <c r="R6444" i="3"/>
  <c r="R6442" i="3"/>
  <c r="R6441" i="3"/>
  <c r="R6123" i="3"/>
  <c r="R6126" i="3"/>
  <c r="R6121" i="3"/>
  <c r="R6124" i="3"/>
  <c r="R6127" i="3"/>
  <c r="R6122" i="3"/>
  <c r="R6125" i="3"/>
  <c r="S4687" i="3"/>
  <c r="S4684" i="3"/>
  <c r="S4685" i="3"/>
  <c r="S4682" i="3"/>
  <c r="S4686" i="3"/>
  <c r="S4683" i="3"/>
  <c r="R6394" i="3"/>
  <c r="R6393" i="3"/>
  <c r="R6390" i="3"/>
  <c r="R6392" i="3"/>
  <c r="R6389" i="3"/>
  <c r="R6391" i="3"/>
  <c r="R6388" i="3"/>
  <c r="R472" i="3"/>
  <c r="R473" i="3"/>
  <c r="R471" i="3"/>
  <c r="S5992" i="3"/>
  <c r="S5985" i="3"/>
  <c r="S5990" i="3"/>
  <c r="S5983" i="3"/>
  <c r="S5988" i="3"/>
  <c r="S5986" i="3"/>
  <c r="S5984" i="3"/>
  <c r="S5991" i="3"/>
  <c r="S5987" i="3"/>
  <c r="S5989" i="3"/>
  <c r="R5903" i="3"/>
  <c r="R5904" i="3"/>
  <c r="R5899" i="3"/>
  <c r="R5907" i="3"/>
  <c r="S6136" i="3"/>
  <c r="S6139" i="3"/>
  <c r="S6137" i="3"/>
  <c r="S6140" i="3"/>
  <c r="S6138" i="3"/>
  <c r="S6141" i="3"/>
  <c r="R5944" i="3"/>
  <c r="R5947" i="3"/>
  <c r="R5945" i="3"/>
  <c r="R5946" i="3"/>
  <c r="S6121" i="3"/>
  <c r="S6124" i="3"/>
  <c r="S6127" i="3"/>
  <c r="R2322" i="3"/>
  <c r="R2323" i="3"/>
  <c r="R2324" i="3"/>
  <c r="R5849" i="3"/>
  <c r="R5850" i="3"/>
  <c r="R5848" i="3"/>
  <c r="S5140" i="3"/>
  <c r="S5143" i="3"/>
  <c r="S5141" i="3"/>
  <c r="S5139" i="3"/>
  <c r="S5142" i="3"/>
  <c r="S827" i="3"/>
  <c r="S824" i="3"/>
  <c r="S828" i="3"/>
  <c r="S825" i="3"/>
  <c r="S829" i="3"/>
  <c r="S826" i="3"/>
  <c r="S7028" i="3"/>
  <c r="S7019" i="3"/>
  <c r="S7027" i="3"/>
  <c r="S7024" i="3"/>
  <c r="S7025" i="3"/>
  <c r="S7021" i="3"/>
  <c r="S7020" i="3"/>
  <c r="S7018" i="3"/>
  <c r="S7029" i="3"/>
  <c r="S7026" i="3"/>
  <c r="S7031" i="3"/>
  <c r="R5219" i="3"/>
  <c r="R5217" i="3"/>
  <c r="R5220" i="3"/>
  <c r="R5218" i="3"/>
  <c r="R5223" i="3"/>
  <c r="T707" i="3"/>
  <c r="T704" i="3"/>
  <c r="T705" i="3"/>
  <c r="T706" i="3"/>
  <c r="R4839" i="3"/>
  <c r="R4836" i="3"/>
  <c r="R4840" i="3"/>
  <c r="R4837" i="3"/>
  <c r="R4841" i="3"/>
  <c r="R4838" i="3"/>
  <c r="R4835" i="3"/>
  <c r="R828" i="3"/>
  <c r="R825" i="3"/>
  <c r="R827" i="3"/>
  <c r="R826" i="3"/>
  <c r="R824" i="3"/>
  <c r="R829" i="3"/>
  <c r="R745" i="3"/>
  <c r="R748" i="3"/>
  <c r="R746" i="3"/>
  <c r="S5950" i="3"/>
  <c r="S5948" i="3"/>
  <c r="S5951" i="3"/>
  <c r="S5949" i="3"/>
  <c r="R457" i="3"/>
  <c r="R454" i="3"/>
  <c r="R451" i="3"/>
  <c r="R456" i="3"/>
  <c r="R453" i="3"/>
  <c r="R450" i="3"/>
  <c r="R458" i="3"/>
  <c r="R455" i="3"/>
  <c r="R452" i="3"/>
  <c r="R449" i="3"/>
  <c r="S1965" i="3"/>
  <c r="S1966" i="3"/>
  <c r="S1967" i="3"/>
  <c r="R1582" i="3"/>
  <c r="R1579" i="3"/>
  <c r="R1583" i="3"/>
  <c r="R1580" i="3"/>
  <c r="R1584" i="3"/>
  <c r="R1581" i="3"/>
  <c r="S1064" i="3"/>
  <c r="S1061" i="3"/>
  <c r="S1065" i="3"/>
  <c r="S1062" i="3"/>
  <c r="S1059" i="3"/>
  <c r="S1063" i="3"/>
  <c r="S1060" i="3"/>
  <c r="S2362" i="3"/>
  <c r="S2357" i="3"/>
  <c r="S2349" i="3"/>
  <c r="S2354" i="3"/>
  <c r="T3622" i="3"/>
  <c r="T3619" i="3"/>
  <c r="T3620" i="3"/>
  <c r="T3617" i="3"/>
  <c r="T3621" i="3"/>
  <c r="T3618" i="3"/>
  <c r="R506" i="3"/>
  <c r="R504" i="3"/>
  <c r="R507" i="3"/>
  <c r="R505" i="3"/>
  <c r="R502" i="3"/>
  <c r="R503" i="3"/>
  <c r="S2544" i="3"/>
  <c r="S2541" i="3"/>
  <c r="S2545" i="3"/>
  <c r="S2542" i="3"/>
  <c r="S2540" i="3"/>
  <c r="S2543" i="3"/>
  <c r="S2546" i="3"/>
  <c r="S3240" i="3"/>
  <c r="S3237" i="3"/>
  <c r="S3234" i="3"/>
  <c r="S3238" i="3"/>
  <c r="S3235" i="3"/>
  <c r="S3239" i="3"/>
  <c r="S3236" i="3"/>
  <c r="S3233" i="3"/>
  <c r="R448" i="3"/>
  <c r="R447" i="3"/>
  <c r="R446" i="3"/>
  <c r="S93" i="3"/>
  <c r="S94" i="3"/>
  <c r="S3880" i="3"/>
  <c r="R6598" i="3"/>
  <c r="R6604" i="3"/>
  <c r="R6597" i="3"/>
  <c r="R6603" i="3"/>
  <c r="R6596" i="3"/>
  <c r="R6599" i="3"/>
  <c r="R6595" i="3"/>
  <c r="R6601" i="3"/>
  <c r="R6600" i="3"/>
  <c r="R6594" i="3"/>
  <c r="R6593" i="3"/>
  <c r="R6602" i="3"/>
  <c r="R6141" i="3"/>
  <c r="R6138" i="3"/>
  <c r="R6569" i="3"/>
  <c r="R6567" i="3"/>
  <c r="R6565" i="3"/>
  <c r="R6568" i="3"/>
  <c r="R6564" i="3"/>
  <c r="R6563" i="3"/>
  <c r="R6566" i="3"/>
  <c r="R6570" i="3"/>
  <c r="S3261" i="3"/>
  <c r="S3258" i="3"/>
  <c r="S3259" i="3"/>
  <c r="S3260" i="3"/>
  <c r="R5772" i="3"/>
  <c r="R5767" i="3"/>
  <c r="R5770" i="3"/>
  <c r="R5765" i="3"/>
  <c r="R5773" i="3"/>
  <c r="R5768" i="3"/>
  <c r="R5766" i="3"/>
  <c r="R5771" i="3"/>
  <c r="R5769" i="3"/>
  <c r="T4531" i="3"/>
  <c r="T4530" i="3"/>
  <c r="R5847" i="3"/>
  <c r="S4471" i="3"/>
  <c r="S4468" i="3"/>
  <c r="S4465" i="3"/>
  <c r="S4462" i="3"/>
  <c r="S4459" i="3"/>
  <c r="S4472" i="3"/>
  <c r="S4469" i="3"/>
  <c r="S4466" i="3"/>
  <c r="S4463" i="3"/>
  <c r="S4460" i="3"/>
  <c r="S4470" i="3"/>
  <c r="S4467" i="3"/>
  <c r="S4464" i="3"/>
  <c r="S4461" i="3"/>
  <c r="S4458" i="3"/>
  <c r="S293" i="3"/>
  <c r="S290" i="3"/>
  <c r="S287" i="3"/>
  <c r="S288" i="3"/>
  <c r="S285" i="3"/>
  <c r="S291" i="3"/>
  <c r="S292" i="3"/>
  <c r="S289" i="3"/>
  <c r="S286" i="3"/>
  <c r="S153" i="3"/>
  <c r="S155" i="3"/>
  <c r="S152" i="3"/>
  <c r="S156" i="3"/>
  <c r="S157" i="3"/>
  <c r="S154" i="3"/>
  <c r="R5255" i="3"/>
  <c r="R5268" i="3"/>
  <c r="R5271" i="3"/>
  <c r="R5269" i="3"/>
  <c r="R5270" i="3"/>
  <c r="S3811" i="3"/>
  <c r="S3808" i="3"/>
  <c r="S3805" i="3"/>
  <c r="S3802" i="3"/>
  <c r="S3799" i="3"/>
  <c r="S3796" i="3"/>
  <c r="S3793" i="3"/>
  <c r="S3812" i="3"/>
  <c r="S3809" i="3"/>
  <c r="S3806" i="3"/>
  <c r="S3803" i="3"/>
  <c r="S3800" i="3"/>
  <c r="S3797" i="3"/>
  <c r="S3794" i="3"/>
  <c r="S3798" i="3"/>
  <c r="S3813" i="3"/>
  <c r="S3795" i="3"/>
  <c r="S3810" i="3"/>
  <c r="S3807" i="3"/>
  <c r="S3804" i="3"/>
  <c r="S3801" i="3"/>
  <c r="R4456" i="3"/>
  <c r="R4453" i="3"/>
  <c r="R4457" i="3"/>
  <c r="R4452" i="3"/>
  <c r="R4455" i="3"/>
  <c r="R4454" i="3"/>
  <c r="R5579" i="3"/>
  <c r="R5581" i="3"/>
  <c r="S5425" i="3"/>
  <c r="S5428" i="3"/>
  <c r="S5423" i="3"/>
  <c r="S5426" i="3"/>
  <c r="S5429" i="3"/>
  <c r="S5427" i="3"/>
  <c r="S5424" i="3"/>
  <c r="S3256" i="3"/>
  <c r="S3257" i="3"/>
  <c r="S2094" i="3"/>
  <c r="S2091" i="3"/>
  <c r="S2088" i="3"/>
  <c r="S2085" i="3"/>
  <c r="S2092" i="3"/>
  <c r="S2089" i="3"/>
  <c r="S2086" i="3"/>
  <c r="S2093" i="3"/>
  <c r="S2090" i="3"/>
  <c r="S2087" i="3"/>
  <c r="S2084" i="3"/>
  <c r="R4366" i="3"/>
  <c r="R4363" i="3"/>
  <c r="R4365" i="3"/>
  <c r="R4364" i="3"/>
  <c r="R4367" i="3"/>
  <c r="R4361" i="3"/>
  <c r="R4362" i="3"/>
  <c r="S4818" i="3"/>
  <c r="S4815" i="3"/>
  <c r="S4812" i="3"/>
  <c r="S4809" i="3"/>
  <c r="S4819" i="3"/>
  <c r="S4816" i="3"/>
  <c r="S4813" i="3"/>
  <c r="S4810" i="3"/>
  <c r="S4820" i="3"/>
  <c r="S4814" i="3"/>
  <c r="S4817" i="3"/>
  <c r="S4811" i="3"/>
  <c r="R4069" i="3"/>
  <c r="R4071" i="3"/>
  <c r="R4066" i="3"/>
  <c r="R4070" i="3"/>
  <c r="R4068" i="3"/>
  <c r="R4067" i="3"/>
  <c r="R3970" i="3"/>
  <c r="R3971" i="3"/>
  <c r="R3968" i="3"/>
  <c r="R3972" i="3"/>
  <c r="R3969" i="3"/>
  <c r="R3671" i="3"/>
  <c r="R3672" i="3"/>
  <c r="S600" i="3"/>
  <c r="S1316" i="3"/>
  <c r="S1317" i="3"/>
  <c r="S1318" i="3"/>
  <c r="R6466" i="3"/>
  <c r="T3773" i="3"/>
  <c r="T3774" i="3"/>
  <c r="T3772" i="3"/>
  <c r="T1923" i="3"/>
  <c r="T1920" i="3"/>
  <c r="T1921" i="3"/>
  <c r="T1922" i="3"/>
  <c r="T1919" i="3"/>
  <c r="R292" i="3"/>
  <c r="R289" i="3"/>
  <c r="R288" i="3"/>
  <c r="R290" i="3"/>
  <c r="R287" i="3"/>
  <c r="R291" i="3"/>
  <c r="R1329" i="3"/>
  <c r="R1326" i="3"/>
  <c r="R1330" i="3"/>
  <c r="R1327" i="3"/>
  <c r="R1328" i="3"/>
  <c r="R5656" i="3"/>
  <c r="R5654" i="3"/>
  <c r="R5652" i="3"/>
  <c r="R5655" i="3"/>
  <c r="R5653" i="3"/>
  <c r="R5657" i="3"/>
  <c r="R109" i="3"/>
  <c r="R106" i="3"/>
  <c r="R103" i="3"/>
  <c r="R100" i="3"/>
  <c r="R105" i="3"/>
  <c r="R107" i="3"/>
  <c r="R104" i="3"/>
  <c r="R101" i="3"/>
  <c r="R102" i="3"/>
  <c r="R108" i="3"/>
  <c r="S2097" i="3"/>
  <c r="S2098" i="3"/>
  <c r="S2095" i="3"/>
  <c r="S2099" i="3"/>
  <c r="S2096" i="3"/>
  <c r="S234" i="3"/>
  <c r="S236" i="3"/>
  <c r="S233" i="3"/>
  <c r="S230" i="3"/>
  <c r="S231" i="3"/>
  <c r="S237" i="3"/>
  <c r="S238" i="3"/>
  <c r="S235" i="3"/>
  <c r="S232" i="3"/>
  <c r="S229" i="3"/>
  <c r="S2289" i="3"/>
  <c r="S2286" i="3"/>
  <c r="S2283" i="3"/>
  <c r="S2280" i="3"/>
  <c r="S2277" i="3"/>
  <c r="S2274" i="3"/>
  <c r="S2287" i="3"/>
  <c r="S2284" i="3"/>
  <c r="S2281" i="3"/>
  <c r="S2278" i="3"/>
  <c r="S2275" i="3"/>
  <c r="S2288" i="3"/>
  <c r="S2285" i="3"/>
  <c r="S2282" i="3"/>
  <c r="S2279" i="3"/>
  <c r="S2276" i="3"/>
  <c r="S2273" i="3"/>
  <c r="S1563" i="3"/>
  <c r="S1560" i="3"/>
  <c r="S1557" i="3"/>
  <c r="S1554" i="3"/>
  <c r="S1551" i="3"/>
  <c r="S1564" i="3"/>
  <c r="S1561" i="3"/>
  <c r="S1558" i="3"/>
  <c r="S1555" i="3"/>
  <c r="S1552" i="3"/>
  <c r="S1553" i="3"/>
  <c r="S1559" i="3"/>
  <c r="S1562" i="3"/>
  <c r="S1556" i="3"/>
  <c r="R4782" i="3"/>
  <c r="R4779" i="3"/>
  <c r="R4776" i="3"/>
  <c r="R4773" i="3"/>
  <c r="R4770" i="3"/>
  <c r="R4783" i="3"/>
  <c r="R4780" i="3"/>
  <c r="R4777" i="3"/>
  <c r="R4774" i="3"/>
  <c r="R4771" i="3"/>
  <c r="R4768" i="3"/>
  <c r="R4778" i="3"/>
  <c r="R4781" i="3"/>
  <c r="R4772" i="3"/>
  <c r="R4769" i="3"/>
  <c r="R4775" i="3"/>
  <c r="S207" i="3"/>
  <c r="S209" i="3"/>
  <c r="S206" i="3"/>
  <c r="S210" i="3"/>
  <c r="S208" i="3"/>
  <c r="S3141" i="3"/>
  <c r="S3138" i="3"/>
  <c r="S3135" i="3"/>
  <c r="S3139" i="3"/>
  <c r="S3136" i="3"/>
  <c r="S3140" i="3"/>
  <c r="S3137" i="3"/>
  <c r="S3134" i="3"/>
  <c r="R2733" i="3"/>
  <c r="R2732" i="3"/>
  <c r="R1323" i="3"/>
  <c r="R1320" i="3"/>
  <c r="R1324" i="3"/>
  <c r="R1321" i="3"/>
  <c r="R1319" i="3"/>
  <c r="R1322" i="3"/>
  <c r="R1325" i="3"/>
  <c r="R1041" i="3"/>
  <c r="R1038" i="3"/>
  <c r="R1035" i="3"/>
  <c r="R1042" i="3"/>
  <c r="R1039" i="3"/>
  <c r="R1036" i="3"/>
  <c r="R1040" i="3"/>
  <c r="R1037" i="3"/>
  <c r="R1043" i="3"/>
  <c r="S2214" i="3"/>
  <c r="S2211" i="3"/>
  <c r="S2208" i="3"/>
  <c r="S2212" i="3"/>
  <c r="S2209" i="3"/>
  <c r="S2213" i="3"/>
  <c r="S2210" i="3"/>
  <c r="S5731" i="3"/>
  <c r="S5729" i="3"/>
  <c r="S5732" i="3"/>
  <c r="S5733" i="3"/>
  <c r="S5730" i="3"/>
  <c r="S5022" i="3"/>
  <c r="S5019" i="3"/>
  <c r="S5016" i="3"/>
  <c r="S5023" i="3"/>
  <c r="S5020" i="3"/>
  <c r="S5017" i="3"/>
  <c r="S5024" i="3"/>
  <c r="S5021" i="3"/>
  <c r="S5018" i="3"/>
  <c r="R6413" i="3"/>
  <c r="R6411" i="3"/>
  <c r="R6409" i="3"/>
  <c r="R6412" i="3"/>
  <c r="R6414" i="3"/>
  <c r="R6408" i="3"/>
  <c r="R6416" i="3"/>
  <c r="R6410" i="3"/>
  <c r="R6415" i="3"/>
  <c r="S6868" i="3"/>
  <c r="S30" i="3"/>
  <c r="S29" i="3"/>
  <c r="S31" i="3"/>
  <c r="S28" i="3"/>
  <c r="R2350" i="3"/>
  <c r="R2357" i="3"/>
  <c r="S446" i="3"/>
  <c r="S447" i="3"/>
  <c r="S448" i="3"/>
  <c r="T6083" i="3"/>
  <c r="R6083" i="3"/>
  <c r="R5022" i="3"/>
  <c r="R5019" i="3"/>
  <c r="R5016" i="3"/>
  <c r="R5023" i="3"/>
  <c r="R5020" i="3"/>
  <c r="R5017" i="3"/>
  <c r="R5024" i="3"/>
  <c r="R5021" i="3"/>
  <c r="R5018" i="3"/>
  <c r="R5913" i="3"/>
  <c r="R5915" i="3"/>
  <c r="S500" i="3"/>
  <c r="S497" i="3"/>
  <c r="S494" i="3"/>
  <c r="S491" i="3"/>
  <c r="S501" i="3"/>
  <c r="S498" i="3"/>
  <c r="S495" i="3"/>
  <c r="S492" i="3"/>
  <c r="S499" i="3"/>
  <c r="S493" i="3"/>
  <c r="S496" i="3"/>
  <c r="S490" i="3"/>
  <c r="R3288" i="3"/>
  <c r="R3285" i="3"/>
  <c r="R3282" i="3"/>
  <c r="R3289" i="3"/>
  <c r="R3286" i="3"/>
  <c r="R3283" i="3"/>
  <c r="R3280" i="3"/>
  <c r="R3287" i="3"/>
  <c r="R3284" i="3"/>
  <c r="R3281" i="3"/>
  <c r="R1890" i="3"/>
  <c r="R1887" i="3"/>
  <c r="R1888" i="3"/>
  <c r="R1889" i="3"/>
  <c r="R1886" i="3"/>
  <c r="S6671" i="3"/>
  <c r="S6672" i="3"/>
  <c r="S6669" i="3"/>
  <c r="S6667" i="3"/>
  <c r="S6673" i="3"/>
  <c r="S6668" i="3"/>
  <c r="S6670" i="3"/>
  <c r="T3298" i="3"/>
  <c r="R3298" i="3"/>
  <c r="S4048" i="3"/>
  <c r="S4045" i="3"/>
  <c r="S4042" i="3"/>
  <c r="S4039" i="3"/>
  <c r="S4049" i="3"/>
  <c r="S4046" i="3"/>
  <c r="S4043" i="3"/>
  <c r="S4040" i="3"/>
  <c r="S4047" i="3"/>
  <c r="S4038" i="3"/>
  <c r="S4050" i="3"/>
  <c r="S4041" i="3"/>
  <c r="S4044" i="3"/>
  <c r="S6001" i="3"/>
  <c r="S5997" i="3"/>
  <c r="T4324" i="3"/>
  <c r="T4321" i="3"/>
  <c r="T4318" i="3"/>
  <c r="T4325" i="3"/>
  <c r="T4322" i="3"/>
  <c r="T4319" i="3"/>
  <c r="T4323" i="3"/>
  <c r="T4320" i="3"/>
  <c r="R5404" i="3"/>
  <c r="R5402" i="3"/>
  <c r="R5405" i="3"/>
  <c r="R5403" i="3"/>
  <c r="R5406" i="3"/>
  <c r="R4942" i="3"/>
  <c r="S1890" i="3"/>
  <c r="S1887" i="3"/>
  <c r="S1888" i="3"/>
  <c r="S1889" i="3"/>
  <c r="S1886" i="3"/>
  <c r="R4965" i="3"/>
  <c r="R4962" i="3"/>
  <c r="R4966" i="3"/>
  <c r="R4963" i="3"/>
  <c r="R4967" i="3"/>
  <c r="R4964" i="3"/>
  <c r="R2616" i="3"/>
  <c r="R2613" i="3"/>
  <c r="R2617" i="3"/>
  <c r="R2614" i="3"/>
  <c r="R2618" i="3"/>
  <c r="R2615" i="3"/>
  <c r="R2612" i="3"/>
  <c r="S5621" i="3"/>
  <c r="S5624" i="3"/>
  <c r="S5625" i="3"/>
  <c r="S5619" i="3"/>
  <c r="S5623" i="3"/>
  <c r="S5620" i="3"/>
  <c r="S5622" i="3"/>
  <c r="T3261" i="3"/>
  <c r="T3258" i="3"/>
  <c r="T3259" i="3"/>
  <c r="T3260" i="3"/>
  <c r="R3267" i="3"/>
  <c r="R3264" i="3"/>
  <c r="R3265" i="3"/>
  <c r="R3262" i="3"/>
  <c r="R3266" i="3"/>
  <c r="R3263" i="3"/>
  <c r="R6007" i="3"/>
  <c r="R6005" i="3"/>
  <c r="R6003" i="3"/>
  <c r="R6006" i="3"/>
  <c r="R6004" i="3"/>
  <c r="R3354" i="3"/>
  <c r="R3351" i="3"/>
  <c r="R3355" i="3"/>
  <c r="R3352" i="3"/>
  <c r="R3356" i="3"/>
  <c r="R3353" i="3"/>
  <c r="S5826" i="3"/>
  <c r="S5834" i="3"/>
  <c r="S5829" i="3"/>
  <c r="S5832" i="3"/>
  <c r="S5827" i="3"/>
  <c r="S5835" i="3"/>
  <c r="S5830" i="3"/>
  <c r="S5825" i="3"/>
  <c r="S5833" i="3"/>
  <c r="S5828" i="3"/>
  <c r="S5831" i="3"/>
  <c r="R4953" i="3"/>
  <c r="R2181" i="3"/>
  <c r="R2182" i="3"/>
  <c r="R2179" i="3"/>
  <c r="R2180" i="3"/>
  <c r="R2183" i="3"/>
  <c r="S3967" i="3"/>
  <c r="S3964" i="3"/>
  <c r="S3961" i="3"/>
  <c r="S3965" i="3"/>
  <c r="S3962" i="3"/>
  <c r="S3966" i="3"/>
  <c r="S3963" i="3"/>
  <c r="S3960" i="3"/>
  <c r="R6501" i="3"/>
  <c r="R6497" i="3"/>
  <c r="R6498" i="3"/>
  <c r="S6534" i="3"/>
  <c r="S6537" i="3"/>
  <c r="S6536" i="3"/>
  <c r="S6533" i="3"/>
  <c r="S6535" i="3"/>
  <c r="S6532" i="3"/>
  <c r="S5789" i="3"/>
  <c r="S5281" i="3"/>
  <c r="S5279" i="3"/>
  <c r="S5282" i="3"/>
  <c r="S5278" i="3"/>
  <c r="S5283" i="3"/>
  <c r="S5280" i="3"/>
  <c r="R1486" i="3"/>
  <c r="R1488" i="3"/>
  <c r="R1485" i="3"/>
  <c r="R1487" i="3"/>
  <c r="R1484" i="3"/>
  <c r="R2430" i="3"/>
  <c r="R2431" i="3"/>
  <c r="R2429" i="3"/>
  <c r="S6172" i="3"/>
  <c r="S6175" i="3"/>
  <c r="S6178" i="3"/>
  <c r="S6173" i="3"/>
  <c r="S6176" i="3"/>
  <c r="S6174" i="3"/>
  <c r="S6179" i="3"/>
  <c r="S6177" i="3"/>
  <c r="S3359" i="3"/>
  <c r="S3361" i="3"/>
  <c r="S3357" i="3"/>
  <c r="S3360" i="3"/>
  <c r="S3358" i="3"/>
  <c r="S4205" i="3"/>
  <c r="S5850" i="3"/>
  <c r="S5848" i="3"/>
  <c r="S5849" i="3"/>
  <c r="R2697" i="3"/>
  <c r="R2694" i="3"/>
  <c r="R2691" i="3"/>
  <c r="R2688" i="3"/>
  <c r="R2698" i="3"/>
  <c r="R2695" i="3"/>
  <c r="R2692" i="3"/>
  <c r="R2689" i="3"/>
  <c r="R2699" i="3"/>
  <c r="R2696" i="3"/>
  <c r="R2693" i="3"/>
  <c r="R2690" i="3"/>
  <c r="R2706" i="3"/>
  <c r="R2707" i="3"/>
  <c r="R2704" i="3"/>
  <c r="R2708" i="3"/>
  <c r="R2705" i="3"/>
  <c r="R2702" i="3"/>
  <c r="R3126" i="3"/>
  <c r="S3132" i="3"/>
  <c r="S3129" i="3"/>
  <c r="S3126" i="3"/>
  <c r="S3133" i="3"/>
  <c r="S3130" i="3"/>
  <c r="S3127" i="3"/>
  <c r="S3131" i="3"/>
  <c r="S3128" i="3"/>
  <c r="R5746" i="3"/>
  <c r="R5741" i="3"/>
  <c r="R5749" i="3"/>
  <c r="R5744" i="3"/>
  <c r="R5747" i="3"/>
  <c r="R5742" i="3"/>
  <c r="R5745" i="3"/>
  <c r="R5748" i="3"/>
  <c r="R5743" i="3"/>
  <c r="S7084" i="3"/>
  <c r="S7086" i="3"/>
  <c r="S7085" i="3"/>
  <c r="S7087" i="3"/>
  <c r="S7088" i="3"/>
  <c r="S1412" i="3"/>
  <c r="S1409" i="3"/>
  <c r="S1410" i="3"/>
  <c r="S1411" i="3"/>
  <c r="S1408" i="3"/>
  <c r="S4725" i="3"/>
  <c r="S4722" i="3"/>
  <c r="S4719" i="3"/>
  <c r="S4716" i="3"/>
  <c r="S4723" i="3"/>
  <c r="S4720" i="3"/>
  <c r="S4717" i="3"/>
  <c r="S4724" i="3"/>
  <c r="S4721" i="3"/>
  <c r="S4718" i="3"/>
  <c r="R3785" i="3"/>
  <c r="R3782" i="3"/>
  <c r="R3784" i="3"/>
  <c r="R3783" i="3"/>
  <c r="S4666" i="3"/>
  <c r="S4663" i="3"/>
  <c r="S4660" i="3"/>
  <c r="S4657" i="3"/>
  <c r="S4654" i="3"/>
  <c r="S4651" i="3"/>
  <c r="S4664" i="3"/>
  <c r="S4661" i="3"/>
  <c r="S4658" i="3"/>
  <c r="S4655" i="3"/>
  <c r="S4652" i="3"/>
  <c r="S4665" i="3"/>
  <c r="S4662" i="3"/>
  <c r="S4659" i="3"/>
  <c r="S4656" i="3"/>
  <c r="S4653" i="3"/>
  <c r="S4650" i="3"/>
  <c r="R1410" i="3"/>
  <c r="R1411" i="3"/>
  <c r="R1408" i="3"/>
  <c r="R1409" i="3"/>
  <c r="R1412" i="3"/>
  <c r="R4291" i="3"/>
  <c r="R4288" i="3"/>
  <c r="R4289" i="3"/>
  <c r="R4290" i="3"/>
  <c r="R4287" i="3"/>
  <c r="R3256" i="3"/>
  <c r="R3257" i="3"/>
  <c r="R1089" i="3"/>
  <c r="R1086" i="3"/>
  <c r="R1090" i="3"/>
  <c r="R1087" i="3"/>
  <c r="R1085" i="3"/>
  <c r="R1088" i="3"/>
  <c r="T3291" i="3"/>
  <c r="T3292" i="3"/>
  <c r="T3293" i="3"/>
  <c r="T3290" i="3"/>
  <c r="R3982" i="3"/>
  <c r="R3979" i="3"/>
  <c r="R3976" i="3"/>
  <c r="R3973" i="3"/>
  <c r="R3983" i="3"/>
  <c r="R3980" i="3"/>
  <c r="R3977" i="3"/>
  <c r="R3974" i="3"/>
  <c r="R3984" i="3"/>
  <c r="R3981" i="3"/>
  <c r="R3978" i="3"/>
  <c r="R3975" i="3"/>
  <c r="S1524" i="3"/>
  <c r="S1521" i="3"/>
  <c r="S1518" i="3"/>
  <c r="S1515" i="3"/>
  <c r="S1522" i="3"/>
  <c r="S1519" i="3"/>
  <c r="S1516" i="3"/>
  <c r="S1517" i="3"/>
  <c r="S1523" i="3"/>
  <c r="S1520" i="3"/>
  <c r="R3779" i="3"/>
  <c r="R3776" i="3"/>
  <c r="R3775" i="3"/>
  <c r="R3778" i="3"/>
  <c r="R3777" i="3"/>
  <c r="S6294" i="3"/>
  <c r="S6295" i="3"/>
  <c r="S6298" i="3"/>
  <c r="S6293" i="3"/>
  <c r="S6297" i="3"/>
  <c r="S6292" i="3"/>
  <c r="S6296" i="3"/>
  <c r="T725" i="3"/>
  <c r="T722" i="3"/>
  <c r="T719" i="3"/>
  <c r="T717" i="3"/>
  <c r="T720" i="3"/>
  <c r="T723" i="3"/>
  <c r="T721" i="3"/>
  <c r="T718" i="3"/>
  <c r="T724" i="3"/>
  <c r="R1080" i="3"/>
  <c r="R1077" i="3"/>
  <c r="R1074" i="3"/>
  <c r="R1071" i="3"/>
  <c r="R1068" i="3"/>
  <c r="R1078" i="3"/>
  <c r="R1075" i="3"/>
  <c r="R1072" i="3"/>
  <c r="R1069" i="3"/>
  <c r="R1066" i="3"/>
  <c r="R1076" i="3"/>
  <c r="R1070" i="3"/>
  <c r="R1073" i="3"/>
  <c r="R1079" i="3"/>
  <c r="R1067" i="3"/>
  <c r="T2007" i="3"/>
  <c r="T2008" i="3"/>
  <c r="T2005" i="3"/>
  <c r="T2006" i="3"/>
  <c r="R3318" i="3"/>
  <c r="R3315" i="3"/>
  <c r="R3312" i="3"/>
  <c r="R3319" i="3"/>
  <c r="R3316" i="3"/>
  <c r="R3313" i="3"/>
  <c r="R3310" i="3"/>
  <c r="R3320" i="3"/>
  <c r="R3317" i="3"/>
  <c r="R3314" i="3"/>
  <c r="R3311" i="3"/>
  <c r="R2211" i="3"/>
  <c r="R2212" i="3"/>
  <c r="R2209" i="3"/>
  <c r="R2213" i="3"/>
  <c r="R4920" i="3"/>
  <c r="R4917" i="3"/>
  <c r="R4914" i="3"/>
  <c r="R4911" i="3"/>
  <c r="R4908" i="3"/>
  <c r="R4905" i="3"/>
  <c r="R4921" i="3"/>
  <c r="R4918" i="3"/>
  <c r="R4915" i="3"/>
  <c r="R4912" i="3"/>
  <c r="R4909" i="3"/>
  <c r="R4906" i="3"/>
  <c r="R4919" i="3"/>
  <c r="R4916" i="3"/>
  <c r="R4913" i="3"/>
  <c r="R4910" i="3"/>
  <c r="R4907" i="3"/>
  <c r="R1564" i="3"/>
  <c r="R1561" i="3"/>
  <c r="R1558" i="3"/>
  <c r="R1555" i="3"/>
  <c r="R1552" i="3"/>
  <c r="R1557" i="3"/>
  <c r="R1553" i="3"/>
  <c r="R1556" i="3"/>
  <c r="R1563" i="3"/>
  <c r="R1551" i="3"/>
  <c r="R1559" i="3"/>
  <c r="R1554" i="3"/>
  <c r="R1562" i="3"/>
  <c r="R1560" i="3"/>
  <c r="R5286" i="3"/>
  <c r="R5284" i="3"/>
  <c r="R5287" i="3"/>
  <c r="R5285" i="3"/>
  <c r="R4579" i="3"/>
  <c r="R4576" i="3"/>
  <c r="R4573" i="3"/>
  <c r="R4570" i="3"/>
  <c r="R4567" i="3"/>
  <c r="R4564" i="3"/>
  <c r="R4565" i="3"/>
  <c r="R4562" i="3"/>
  <c r="R4578" i="3"/>
  <c r="R4575" i="3"/>
  <c r="R4572" i="3"/>
  <c r="R4574" i="3"/>
  <c r="R4563" i="3"/>
  <c r="R4571" i="3"/>
  <c r="R4568" i="3"/>
  <c r="R4566" i="3"/>
  <c r="R4577" i="3"/>
  <c r="R4569" i="3"/>
  <c r="S5222" i="3"/>
  <c r="S5217" i="3"/>
  <c r="S5223" i="3"/>
  <c r="S5218" i="3"/>
  <c r="S5221" i="3"/>
  <c r="S5220" i="3"/>
  <c r="S5219" i="3"/>
  <c r="R1872" i="3"/>
  <c r="R1869" i="3"/>
  <c r="R1866" i="3"/>
  <c r="R1870" i="3"/>
  <c r="R1867" i="3"/>
  <c r="R1868" i="3"/>
  <c r="R1865" i="3"/>
  <c r="R1871" i="3"/>
  <c r="R4078" i="3"/>
  <c r="R4075" i="3"/>
  <c r="R4076" i="3"/>
  <c r="R4077" i="3"/>
  <c r="R4079" i="3"/>
  <c r="R4074" i="3"/>
  <c r="S3421" i="3"/>
  <c r="S3418" i="3"/>
  <c r="S3415" i="3"/>
  <c r="S3412" i="3"/>
  <c r="S3422" i="3"/>
  <c r="S3419" i="3"/>
  <c r="S3416" i="3"/>
  <c r="S3413" i="3"/>
  <c r="S3414" i="3"/>
  <c r="S3417" i="3"/>
  <c r="S3420" i="3"/>
  <c r="S3054" i="3"/>
  <c r="S5088" i="3"/>
  <c r="S5089" i="3"/>
  <c r="S5086" i="3"/>
  <c r="S5090" i="3"/>
  <c r="S5087" i="3"/>
  <c r="S1325" i="3"/>
  <c r="S1322" i="3"/>
  <c r="S1319" i="3"/>
  <c r="S1323" i="3"/>
  <c r="S1320" i="3"/>
  <c r="S1321" i="3"/>
  <c r="S1324" i="3"/>
  <c r="S2766" i="3"/>
  <c r="S2763" i="3"/>
  <c r="S2760" i="3"/>
  <c r="S2767" i="3"/>
  <c r="S2764" i="3"/>
  <c r="S2761" i="3"/>
  <c r="S2765" i="3"/>
  <c r="S2762" i="3"/>
  <c r="R2568" i="3"/>
  <c r="R2567" i="3"/>
  <c r="S5304" i="3"/>
  <c r="S5307" i="3"/>
  <c r="S5310" i="3"/>
  <c r="S5305" i="3"/>
  <c r="S5308" i="3"/>
  <c r="S5306" i="3"/>
  <c r="S5309" i="3"/>
  <c r="S2565" i="3"/>
  <c r="S2562" i="3"/>
  <c r="S2566" i="3"/>
  <c r="S2563" i="3"/>
  <c r="S2561" i="3"/>
  <c r="S2564" i="3"/>
  <c r="R2424" i="3"/>
  <c r="R1977" i="3"/>
  <c r="R1974" i="3"/>
  <c r="R1975" i="3"/>
  <c r="R1976" i="3"/>
  <c r="S3511" i="3"/>
  <c r="S3508" i="3"/>
  <c r="S3505" i="3"/>
  <c r="S3502" i="3"/>
  <c r="S3512" i="3"/>
  <c r="S3509" i="3"/>
  <c r="S3506" i="3"/>
  <c r="S3503" i="3"/>
  <c r="S3513" i="3"/>
  <c r="S3510" i="3"/>
  <c r="S3507" i="3"/>
  <c r="S3504" i="3"/>
  <c r="S3348" i="3"/>
  <c r="S3345" i="3"/>
  <c r="S3349" i="3"/>
  <c r="S3346" i="3"/>
  <c r="S3350" i="3"/>
  <c r="S3347" i="3"/>
  <c r="S614" i="3"/>
  <c r="S611" i="3"/>
  <c r="S615" i="3"/>
  <c r="S612" i="3"/>
  <c r="S616" i="3"/>
  <c r="S613" i="3"/>
  <c r="R560" i="3"/>
  <c r="R562" i="3"/>
  <c r="R563" i="3"/>
  <c r="R561" i="3"/>
  <c r="R265" i="3"/>
  <c r="R262" i="3"/>
  <c r="R259" i="3"/>
  <c r="R264" i="3"/>
  <c r="R266" i="3"/>
  <c r="R263" i="3"/>
  <c r="R260" i="3"/>
  <c r="R267" i="3"/>
  <c r="R261" i="3"/>
  <c r="T4285" i="3"/>
  <c r="T4286" i="3"/>
  <c r="R2109" i="3"/>
  <c r="R2106" i="3"/>
  <c r="R2116" i="3"/>
  <c r="R2108" i="3"/>
  <c r="R2244" i="3"/>
  <c r="R2241" i="3"/>
  <c r="R2245" i="3"/>
  <c r="R2242" i="3"/>
  <c r="R2239" i="3"/>
  <c r="R2240" i="3"/>
  <c r="R2243" i="3"/>
  <c r="S5366" i="3"/>
  <c r="S5364" i="3"/>
  <c r="S5365" i="3"/>
  <c r="S1953" i="3"/>
  <c r="S1950" i="3"/>
  <c r="S1947" i="3"/>
  <c r="S1951" i="3"/>
  <c r="S1948" i="3"/>
  <c r="S1952" i="3"/>
  <c r="S1949" i="3"/>
  <c r="S1946" i="3"/>
  <c r="R5013" i="3"/>
  <c r="R5010" i="3"/>
  <c r="R5014" i="3"/>
  <c r="R5011" i="3"/>
  <c r="R5015" i="3"/>
  <c r="R5012" i="3"/>
  <c r="R5009" i="3"/>
  <c r="R5173" i="3"/>
  <c r="R5172" i="3"/>
  <c r="R5171" i="3"/>
  <c r="S2322" i="3"/>
  <c r="S2323" i="3"/>
  <c r="S2324" i="3"/>
  <c r="R4959" i="3"/>
  <c r="R4960" i="3"/>
  <c r="R4957" i="3"/>
  <c r="R4961" i="3"/>
  <c r="R4958" i="3"/>
  <c r="S665" i="3"/>
  <c r="S662" i="3"/>
  <c r="S666" i="3"/>
  <c r="S664" i="3"/>
  <c r="S661" i="3"/>
  <c r="S6599" i="3"/>
  <c r="S6600" i="3"/>
  <c r="S6603" i="3"/>
  <c r="S6596" i="3"/>
  <c r="S6594" i="3"/>
  <c r="S6595" i="3"/>
  <c r="S6593" i="3"/>
  <c r="S6604" i="3"/>
  <c r="S6597" i="3"/>
  <c r="S6601" i="3"/>
  <c r="S6598" i="3"/>
  <c r="S6602" i="3"/>
  <c r="R2895" i="3"/>
  <c r="R2896" i="3"/>
  <c r="R2897" i="3"/>
  <c r="R4492" i="3"/>
  <c r="R4489" i="3"/>
  <c r="R4486" i="3"/>
  <c r="R4490" i="3"/>
  <c r="R4488" i="3"/>
  <c r="R4493" i="3"/>
  <c r="R4491" i="3"/>
  <c r="R4487" i="3"/>
  <c r="R4666" i="3"/>
  <c r="R4663" i="3"/>
  <c r="R4660" i="3"/>
  <c r="R4657" i="3"/>
  <c r="R4654" i="3"/>
  <c r="R4651" i="3"/>
  <c r="R4665" i="3"/>
  <c r="R4659" i="3"/>
  <c r="R4653" i="3"/>
  <c r="R4664" i="3"/>
  <c r="R4658" i="3"/>
  <c r="R4652" i="3"/>
  <c r="R4662" i="3"/>
  <c r="R4656" i="3"/>
  <c r="R4650" i="3"/>
  <c r="R4661" i="3"/>
  <c r="R4655" i="3"/>
  <c r="T1121" i="3"/>
  <c r="T1118" i="3"/>
  <c r="T1119" i="3"/>
  <c r="T1120" i="3"/>
  <c r="R559" i="3"/>
  <c r="R558" i="3"/>
  <c r="R2308" i="3"/>
  <c r="R2309" i="3"/>
  <c r="S6524" i="3"/>
  <c r="S6522" i="3"/>
  <c r="S6521" i="3"/>
  <c r="S6519" i="3"/>
  <c r="S6523" i="3"/>
  <c r="S6520" i="3"/>
  <c r="S6525" i="3"/>
  <c r="S6517" i="3"/>
  <c r="S6518" i="3"/>
  <c r="R4699" i="3"/>
  <c r="R4696" i="3"/>
  <c r="R4693" i="3"/>
  <c r="R4690" i="3"/>
  <c r="R4691" i="3"/>
  <c r="R4689" i="3"/>
  <c r="R4697" i="3"/>
  <c r="R4695" i="3"/>
  <c r="R4688" i="3"/>
  <c r="R4698" i="3"/>
  <c r="R4692" i="3"/>
  <c r="R4694" i="3"/>
  <c r="S6041" i="3"/>
  <c r="S6028" i="3"/>
  <c r="S6031" i="3"/>
  <c r="S6039" i="3"/>
  <c r="S6035" i="3"/>
  <c r="S6030" i="3"/>
  <c r="S6037" i="3"/>
  <c r="S6032" i="3"/>
  <c r="S6027" i="3"/>
  <c r="S6034" i="3"/>
  <c r="S6029" i="3"/>
  <c r="S6038" i="3"/>
  <c r="S6040" i="3"/>
  <c r="S6033" i="3"/>
  <c r="S6036" i="3"/>
  <c r="S6656" i="3"/>
  <c r="S6654" i="3"/>
  <c r="S6653" i="3"/>
  <c r="S6660" i="3"/>
  <c r="S6662" i="3"/>
  <c r="S6657" i="3"/>
  <c r="S6659" i="3"/>
  <c r="S6661" i="3"/>
  <c r="S6658" i="3"/>
  <c r="S6655" i="3"/>
  <c r="S6652" i="3"/>
  <c r="R322" i="3"/>
  <c r="R324" i="3"/>
  <c r="R323" i="3"/>
  <c r="R320" i="3"/>
  <c r="R321" i="3"/>
  <c r="T6991" i="3"/>
  <c r="T6990" i="3"/>
  <c r="T6989" i="3"/>
  <c r="T7158" i="3"/>
  <c r="T7156" i="3"/>
  <c r="T7155" i="3"/>
  <c r="T7153" i="3"/>
  <c r="T1773" i="3"/>
  <c r="T1770" i="3"/>
  <c r="T1767" i="3"/>
  <c r="T1774" i="3"/>
  <c r="T1771" i="3"/>
  <c r="T1768" i="3"/>
  <c r="T1772" i="3"/>
  <c r="T1769" i="3"/>
  <c r="T1766" i="3"/>
  <c r="R6299" i="3"/>
  <c r="R6300" i="3"/>
  <c r="R6302" i="3"/>
  <c r="R6301" i="3"/>
  <c r="S2178" i="3"/>
  <c r="S2175" i="3"/>
  <c r="S2172" i="3"/>
  <c r="S2169" i="3"/>
  <c r="S2166" i="3"/>
  <c r="S2163" i="3"/>
  <c r="S2160" i="3"/>
  <c r="S2176" i="3"/>
  <c r="S2173" i="3"/>
  <c r="S2170" i="3"/>
  <c r="S2167" i="3"/>
  <c r="S2164" i="3"/>
  <c r="S2161" i="3"/>
  <c r="S2177" i="3"/>
  <c r="S2174" i="3"/>
  <c r="S2171" i="3"/>
  <c r="S2168" i="3"/>
  <c r="S2165" i="3"/>
  <c r="S2162" i="3"/>
  <c r="S2159" i="3"/>
  <c r="S2481" i="3"/>
  <c r="S2482" i="3"/>
  <c r="S2483" i="3"/>
  <c r="S2616" i="3"/>
  <c r="S2613" i="3"/>
  <c r="S2617" i="3"/>
  <c r="S2614" i="3"/>
  <c r="S2618" i="3"/>
  <c r="S2615" i="3"/>
  <c r="S2612" i="3"/>
  <c r="S3154" i="3"/>
  <c r="S3152" i="3"/>
  <c r="S221" i="3"/>
  <c r="S218" i="3"/>
  <c r="S219" i="3"/>
  <c r="S222" i="3"/>
  <c r="S223" i="3"/>
  <c r="S220" i="3"/>
  <c r="S3859" i="3"/>
  <c r="S3860" i="3"/>
  <c r="S3857" i="3"/>
  <c r="S3858" i="3"/>
  <c r="S4860" i="3"/>
  <c r="S4857" i="3"/>
  <c r="S4854" i="3"/>
  <c r="S4861" i="3"/>
  <c r="S4858" i="3"/>
  <c r="S4855" i="3"/>
  <c r="S4859" i="3"/>
  <c r="S4856" i="3"/>
  <c r="S4853" i="3"/>
  <c r="S1460" i="3"/>
  <c r="S1457" i="3"/>
  <c r="S1454" i="3"/>
  <c r="S1451" i="3"/>
  <c r="S1458" i="3"/>
  <c r="S1455" i="3"/>
  <c r="S1452" i="3"/>
  <c r="S1459" i="3"/>
  <c r="S1453" i="3"/>
  <c r="S1456" i="3"/>
  <c r="S1450" i="3"/>
  <c r="S5286" i="3"/>
  <c r="S5284" i="3"/>
  <c r="S5287" i="3"/>
  <c r="S5285" i="3"/>
  <c r="S264" i="3"/>
  <c r="S267" i="3"/>
  <c r="S6629" i="3"/>
  <c r="S6626" i="3"/>
  <c r="S6630" i="3"/>
  <c r="S6624" i="3"/>
  <c r="S6621" i="3"/>
  <c r="S6623" i="3"/>
  <c r="S6631" i="3"/>
  <c r="S6619" i="3"/>
  <c r="S6627" i="3"/>
  <c r="S6616" i="3"/>
  <c r="S2346" i="3"/>
  <c r="S2343" i="3"/>
  <c r="S2344" i="3"/>
  <c r="S2347" i="3"/>
  <c r="S2345" i="3"/>
  <c r="S2348" i="3"/>
  <c r="S4062" i="3"/>
  <c r="R4725" i="3"/>
  <c r="R4722" i="3"/>
  <c r="R4719" i="3"/>
  <c r="R4716" i="3"/>
  <c r="R4723" i="3"/>
  <c r="R4720" i="3"/>
  <c r="R4717" i="3"/>
  <c r="R4718" i="3"/>
  <c r="R4724" i="3"/>
  <c r="R4721" i="3"/>
  <c r="R497" i="3"/>
  <c r="R495" i="3"/>
  <c r="R491" i="3"/>
  <c r="R501" i="3"/>
  <c r="R499" i="3"/>
  <c r="R493" i="3"/>
  <c r="R496" i="3"/>
  <c r="R500" i="3"/>
  <c r="R498" i="3"/>
  <c r="R494" i="3"/>
  <c r="R492" i="3"/>
  <c r="R490" i="3"/>
  <c r="S5880" i="3"/>
  <c r="S5883" i="3"/>
  <c r="S5881" i="3"/>
  <c r="S5876" i="3"/>
  <c r="S5884" i="3"/>
  <c r="S5879" i="3"/>
  <c r="S5882" i="3"/>
  <c r="S5877" i="3"/>
  <c r="S3072" i="3"/>
  <c r="S3069" i="3"/>
  <c r="S3073" i="3"/>
  <c r="S3070" i="3"/>
  <c r="S3074" i="3"/>
  <c r="S3071" i="3"/>
  <c r="S3068" i="3"/>
  <c r="R6619" i="3"/>
  <c r="R6624" i="3"/>
  <c r="R6629" i="3"/>
  <c r="S1406" i="3"/>
  <c r="S1403" i="3"/>
  <c r="S1400" i="3"/>
  <c r="S1397" i="3"/>
  <c r="S1407" i="3"/>
  <c r="S1404" i="3"/>
  <c r="S1401" i="3"/>
  <c r="S1398" i="3"/>
  <c r="S1399" i="3"/>
  <c r="S1405" i="3"/>
  <c r="S1402" i="3"/>
  <c r="S3568" i="3"/>
  <c r="S3565" i="3"/>
  <c r="S3569" i="3"/>
  <c r="S3566" i="3"/>
  <c r="S3570" i="3"/>
  <c r="S3567" i="3"/>
  <c r="R3102" i="3"/>
  <c r="S758" i="3"/>
  <c r="S759" i="3"/>
  <c r="S756" i="3"/>
  <c r="S760" i="3"/>
  <c r="S757" i="3"/>
  <c r="S429" i="3"/>
  <c r="S428" i="3"/>
  <c r="S425" i="3"/>
  <c r="S426" i="3"/>
  <c r="S430" i="3"/>
  <c r="S427" i="3"/>
  <c r="S424" i="3"/>
  <c r="S2334" i="3"/>
  <c r="S2331" i="3"/>
  <c r="S2328" i="3"/>
  <c r="S2325" i="3"/>
  <c r="S2332" i="3"/>
  <c r="S2329" i="3"/>
  <c r="S2326" i="3"/>
  <c r="S2333" i="3"/>
  <c r="S2330" i="3"/>
  <c r="S2327" i="3"/>
  <c r="R169" i="3"/>
  <c r="R166" i="3"/>
  <c r="R163" i="3"/>
  <c r="R160" i="3"/>
  <c r="R159" i="3"/>
  <c r="R168" i="3"/>
  <c r="R170" i="3"/>
  <c r="R167" i="3"/>
  <c r="R164" i="3"/>
  <c r="R161" i="3"/>
  <c r="R165" i="3"/>
  <c r="R162" i="3"/>
  <c r="R171" i="3"/>
  <c r="R5710" i="3"/>
  <c r="R5713" i="3"/>
  <c r="R5708" i="3"/>
  <c r="R5716" i="3"/>
  <c r="R5711" i="3"/>
  <c r="R5714" i="3"/>
  <c r="R5709" i="3"/>
  <c r="R5712" i="3"/>
  <c r="R5717" i="3"/>
  <c r="R5715" i="3"/>
  <c r="R4168" i="3"/>
  <c r="R4165" i="3"/>
  <c r="R4162" i="3"/>
  <c r="R4167" i="3"/>
  <c r="R4166" i="3"/>
  <c r="R4164" i="3"/>
  <c r="R4163" i="3"/>
  <c r="S5916" i="3"/>
  <c r="S5911" i="3"/>
  <c r="S5914" i="3"/>
  <c r="S5917" i="3"/>
  <c r="S5912" i="3"/>
  <c r="S5915" i="3"/>
  <c r="S5913" i="3"/>
  <c r="S5910" i="3"/>
  <c r="R2622" i="3"/>
  <c r="R2619" i="3"/>
  <c r="R2623" i="3"/>
  <c r="R2620" i="3"/>
  <c r="R2624" i="3"/>
  <c r="R2621" i="3"/>
  <c r="S3252" i="3"/>
  <c r="S3250" i="3"/>
  <c r="S3251" i="3"/>
  <c r="S3532" i="3"/>
  <c r="S3529" i="3"/>
  <c r="S3530" i="3"/>
  <c r="S3527" i="3"/>
  <c r="S3531" i="3"/>
  <c r="S3528" i="3"/>
  <c r="R4794" i="3"/>
  <c r="R4795" i="3"/>
  <c r="R4793" i="3"/>
  <c r="S6935" i="3"/>
  <c r="S6933" i="3"/>
  <c r="S6934" i="3"/>
  <c r="S6936" i="3"/>
  <c r="T3780" i="3"/>
  <c r="T3781" i="3"/>
  <c r="S4285" i="3"/>
  <c r="S4286" i="3"/>
  <c r="S5456" i="3"/>
  <c r="S5457" i="3"/>
  <c r="S5455" i="3"/>
  <c r="T6663" i="3"/>
  <c r="T6666" i="3"/>
  <c r="T6665" i="3"/>
  <c r="T6664" i="3"/>
  <c r="R2184" i="3"/>
  <c r="R2185" i="3"/>
  <c r="R2186" i="3"/>
  <c r="S6476" i="3"/>
  <c r="S6474" i="3"/>
  <c r="S6475" i="3"/>
  <c r="S5263" i="3"/>
  <c r="S5266" i="3"/>
  <c r="S5261" i="3"/>
  <c r="S5264" i="3"/>
  <c r="S5259" i="3"/>
  <c r="S5267" i="3"/>
  <c r="S5262" i="3"/>
  <c r="S5265" i="3"/>
  <c r="S5260" i="3"/>
  <c r="S270" i="3"/>
  <c r="S276" i="3"/>
  <c r="S271" i="3"/>
  <c r="S268" i="3"/>
  <c r="R4600" i="3"/>
  <c r="R4597" i="3"/>
  <c r="R4594" i="3"/>
  <c r="R4591" i="3"/>
  <c r="R4599" i="3"/>
  <c r="R4593" i="3"/>
  <c r="R4598" i="3"/>
  <c r="R4592" i="3"/>
  <c r="R4595" i="3"/>
  <c r="R4589" i="3"/>
  <c r="R4596" i="3"/>
  <c r="R4590" i="3"/>
  <c r="R223" i="3"/>
  <c r="R220" i="3"/>
  <c r="R222" i="3"/>
  <c r="R221" i="3"/>
  <c r="R218" i="3"/>
  <c r="R219" i="3"/>
  <c r="T5216" i="3"/>
  <c r="R5216" i="3"/>
  <c r="S2143" i="3"/>
  <c r="S2140" i="3"/>
  <c r="S2147" i="3"/>
  <c r="S2135" i="3"/>
  <c r="R3255" i="3"/>
  <c r="R3253" i="3"/>
  <c r="R3254" i="3"/>
  <c r="R6277" i="3"/>
  <c r="R6273" i="3"/>
  <c r="R6278" i="3"/>
  <c r="R6276" i="3"/>
  <c r="R6275" i="3"/>
  <c r="R6274" i="3"/>
  <c r="R6533" i="3"/>
  <c r="R6532" i="3"/>
  <c r="R6535" i="3"/>
  <c r="R6534" i="3"/>
  <c r="R6537" i="3"/>
  <c r="R6536" i="3"/>
  <c r="R5937" i="3"/>
  <c r="R5935" i="3"/>
  <c r="R5936" i="3"/>
  <c r="S6312" i="3"/>
  <c r="S6313" i="3"/>
  <c r="S6309" i="3"/>
  <c r="S6310" i="3"/>
  <c r="S6311" i="3"/>
  <c r="S6284" i="3"/>
  <c r="S6282" i="3"/>
  <c r="S6281" i="3"/>
  <c r="S6283" i="3"/>
  <c r="S5402" i="3"/>
  <c r="S5405" i="3"/>
  <c r="S5403" i="3"/>
  <c r="S5404" i="3"/>
  <c r="S5406" i="3"/>
  <c r="S6734" i="3"/>
  <c r="R6177" i="3"/>
  <c r="R6175" i="3"/>
  <c r="R6178" i="3"/>
  <c r="R6173" i="3"/>
  <c r="R6176" i="3"/>
  <c r="R6172" i="3"/>
  <c r="R6174" i="3"/>
  <c r="R6179" i="3"/>
  <c r="S4303" i="3"/>
  <c r="S4300" i="3"/>
  <c r="S4297" i="3"/>
  <c r="S4304" i="3"/>
  <c r="S4301" i="3"/>
  <c r="S4298" i="3"/>
  <c r="S4295" i="3"/>
  <c r="S4302" i="3"/>
  <c r="S4299" i="3"/>
  <c r="S4296" i="3"/>
  <c r="S333" i="3"/>
  <c r="S338" i="3"/>
  <c r="S335" i="3"/>
  <c r="S332" i="3"/>
  <c r="S336" i="3"/>
  <c r="S337" i="3"/>
  <c r="S334" i="3"/>
  <c r="S1313" i="3"/>
  <c r="S1310" i="3"/>
  <c r="S1307" i="3"/>
  <c r="S1304" i="3"/>
  <c r="S1314" i="3"/>
  <c r="S1311" i="3"/>
  <c r="S1308" i="3"/>
  <c r="S1305" i="3"/>
  <c r="S1309" i="3"/>
  <c r="S1312" i="3"/>
  <c r="S1315" i="3"/>
  <c r="S1303" i="3"/>
  <c r="S1306" i="3"/>
  <c r="S4920" i="3"/>
  <c r="S4914" i="3"/>
  <c r="S4913" i="3"/>
  <c r="S4910" i="3"/>
  <c r="S4907" i="3"/>
  <c r="R4519" i="3"/>
  <c r="R4516" i="3"/>
  <c r="R4513" i="3"/>
  <c r="R4517" i="3"/>
  <c r="R4515" i="3"/>
  <c r="R4514" i="3"/>
  <c r="R4512" i="3"/>
  <c r="R4520" i="3"/>
  <c r="R4518" i="3"/>
  <c r="S323" i="3"/>
  <c r="S320" i="3"/>
  <c r="S324" i="3"/>
  <c r="S321" i="3"/>
  <c r="S322" i="3"/>
  <c r="R684" i="3"/>
  <c r="R681" i="3"/>
  <c r="R678" i="3"/>
  <c r="R683" i="3"/>
  <c r="R676" i="3"/>
  <c r="R679" i="3"/>
  <c r="R677" i="3"/>
  <c r="R682" i="3"/>
  <c r="R680" i="3"/>
  <c r="R685" i="3"/>
  <c r="R3901" i="3"/>
  <c r="R3898" i="3"/>
  <c r="R3895" i="3"/>
  <c r="R3892" i="3"/>
  <c r="R3889" i="3"/>
  <c r="R3902" i="3"/>
  <c r="R3899" i="3"/>
  <c r="R3896" i="3"/>
  <c r="R3893" i="3"/>
  <c r="R3890" i="3"/>
  <c r="R3887" i="3"/>
  <c r="R3900" i="3"/>
  <c r="R3888" i="3"/>
  <c r="R3891" i="3"/>
  <c r="R3894" i="3"/>
  <c r="R3897" i="3"/>
  <c r="S3484" i="3"/>
  <c r="S3485" i="3"/>
  <c r="S3231" i="3"/>
  <c r="S3228" i="3"/>
  <c r="S3225" i="3"/>
  <c r="S3222" i="3"/>
  <c r="S3219" i="3"/>
  <c r="S3216" i="3"/>
  <c r="S3232" i="3"/>
  <c r="S3229" i="3"/>
  <c r="S3226" i="3"/>
  <c r="S3223" i="3"/>
  <c r="S3220" i="3"/>
  <c r="S3217" i="3"/>
  <c r="S3230" i="3"/>
  <c r="S3227" i="3"/>
  <c r="S3224" i="3"/>
  <c r="S3221" i="3"/>
  <c r="S3218" i="3"/>
  <c r="S4138" i="3"/>
  <c r="S4135" i="3"/>
  <c r="S4139" i="3"/>
  <c r="S4136" i="3"/>
  <c r="S4134" i="3"/>
  <c r="S4137" i="3"/>
  <c r="R6033" i="3"/>
  <c r="R6036" i="3"/>
  <c r="R6031" i="3"/>
  <c r="R6034" i="3"/>
  <c r="R6029" i="3"/>
  <c r="R6035" i="3"/>
  <c r="R6028" i="3"/>
  <c r="R6030" i="3"/>
  <c r="R6037" i="3"/>
  <c r="R6032" i="3"/>
  <c r="R6039" i="3"/>
  <c r="R6041" i="3"/>
  <c r="R6027" i="3"/>
  <c r="R6038" i="3"/>
  <c r="R6040" i="3"/>
  <c r="S6863" i="3"/>
  <c r="S6858" i="3"/>
  <c r="S6860" i="3"/>
  <c r="S6857" i="3"/>
  <c r="S6862" i="3"/>
  <c r="S6859" i="3"/>
  <c r="S6861" i="3"/>
  <c r="S6856" i="3"/>
  <c r="T5544" i="3"/>
  <c r="T5547" i="3"/>
  <c r="T5545" i="3"/>
  <c r="T5546" i="3"/>
  <c r="T5549" i="3"/>
  <c r="R5723" i="3"/>
  <c r="R5721" i="3"/>
  <c r="R5724" i="3"/>
  <c r="R5719" i="3"/>
  <c r="R5727" i="3"/>
  <c r="R5720" i="3"/>
  <c r="R5722" i="3"/>
  <c r="S5654" i="3"/>
  <c r="S5657" i="3"/>
  <c r="S5655" i="3"/>
  <c r="S5656" i="3"/>
  <c r="S5653" i="3"/>
  <c r="S5652" i="3"/>
  <c r="R483" i="3"/>
  <c r="S558" i="3"/>
  <c r="S559" i="3"/>
  <c r="T1578" i="3"/>
  <c r="T1576" i="3"/>
  <c r="T1577" i="3"/>
  <c r="T3568" i="3"/>
  <c r="R5181" i="3"/>
  <c r="R5180" i="3"/>
  <c r="R5182" i="3"/>
  <c r="R2565" i="3"/>
  <c r="R2562" i="3"/>
  <c r="R2566" i="3"/>
  <c r="R2563" i="3"/>
  <c r="R2564" i="3"/>
  <c r="R2561" i="3"/>
  <c r="S365" i="3"/>
  <c r="S366" i="3"/>
  <c r="S367" i="3"/>
  <c r="S364" i="3"/>
  <c r="S1773" i="3"/>
  <c r="S1770" i="3"/>
  <c r="S1767" i="3"/>
  <c r="S1774" i="3"/>
  <c r="S1771" i="3"/>
  <c r="S1768" i="3"/>
  <c r="S1772" i="3"/>
  <c r="S1769" i="3"/>
  <c r="S1766" i="3"/>
  <c r="S7054" i="3"/>
  <c r="S2022" i="3"/>
  <c r="S2019" i="3"/>
  <c r="S2016" i="3"/>
  <c r="S2020" i="3"/>
  <c r="S2017" i="3"/>
  <c r="S2014" i="3"/>
  <c r="S2021" i="3"/>
  <c r="S2018" i="3"/>
  <c r="S2015" i="3"/>
  <c r="S4474" i="3"/>
  <c r="S4473" i="3"/>
  <c r="S165" i="3"/>
  <c r="S168" i="3"/>
  <c r="S170" i="3"/>
  <c r="S167" i="3"/>
  <c r="S164" i="3"/>
  <c r="S161" i="3"/>
  <c r="S162" i="3"/>
  <c r="S171" i="3"/>
  <c r="S159" i="3"/>
  <c r="S169" i="3"/>
  <c r="S166" i="3"/>
  <c r="S163" i="3"/>
  <c r="S160" i="3"/>
  <c r="R3072" i="3"/>
  <c r="R3070" i="3"/>
  <c r="R3071" i="3"/>
  <c r="R3791" i="3"/>
  <c r="R3788" i="3"/>
  <c r="R3786" i="3"/>
  <c r="R3792" i="3"/>
  <c r="R3790" i="3"/>
  <c r="R3789" i="3"/>
  <c r="R3787" i="3"/>
  <c r="S2082" i="3"/>
  <c r="S2079" i="3"/>
  <c r="S2076" i="3"/>
  <c r="S2083" i="3"/>
  <c r="S2080" i="3"/>
  <c r="S2077" i="3"/>
  <c r="S2081" i="3"/>
  <c r="S2078" i="3"/>
  <c r="R5400" i="3"/>
  <c r="R5401" i="3"/>
  <c r="T2341" i="3"/>
  <c r="T2342" i="3"/>
  <c r="R6015" i="3"/>
  <c r="S6797" i="3"/>
  <c r="S6804" i="3"/>
  <c r="S6800" i="3"/>
  <c r="S6807" i="3"/>
  <c r="S6803" i="3"/>
  <c r="S6806" i="3"/>
  <c r="S6798" i="3"/>
  <c r="S6801" i="3"/>
  <c r="S6793" i="3"/>
  <c r="S6805" i="3"/>
  <c r="S6802" i="3"/>
  <c r="S6795" i="3"/>
  <c r="S6792" i="3"/>
  <c r="S6799" i="3"/>
  <c r="S6794" i="3"/>
  <c r="S6796" i="3"/>
  <c r="R5322" i="3"/>
  <c r="R5320" i="3"/>
  <c r="R5323" i="3"/>
  <c r="R5318" i="3"/>
  <c r="R5319" i="3"/>
  <c r="R5321" i="3"/>
  <c r="R5795" i="3"/>
  <c r="R5790" i="3"/>
  <c r="R5793" i="3"/>
  <c r="R5788" i="3"/>
  <c r="R5796" i="3"/>
  <c r="R5791" i="3"/>
  <c r="R5797" i="3"/>
  <c r="R5792" i="3"/>
  <c r="R5789" i="3"/>
  <c r="R5794" i="3"/>
  <c r="R5787" i="3"/>
  <c r="R5237" i="3"/>
  <c r="R5235" i="3"/>
  <c r="R5238" i="3"/>
  <c r="R5239" i="3"/>
  <c r="R5236" i="3"/>
  <c r="R3859" i="3"/>
  <c r="R3860" i="3"/>
  <c r="R3857" i="3"/>
  <c r="R3858" i="3"/>
  <c r="R4875" i="3"/>
  <c r="R4872" i="3"/>
  <c r="R4873" i="3"/>
  <c r="R4874" i="3"/>
  <c r="R4842" i="3"/>
  <c r="R4843" i="3"/>
  <c r="S282" i="3"/>
  <c r="S284" i="3"/>
  <c r="S281" i="3"/>
  <c r="S283" i="3"/>
  <c r="R346" i="3"/>
  <c r="R343" i="3"/>
  <c r="R340" i="3"/>
  <c r="R345" i="3"/>
  <c r="R342" i="3"/>
  <c r="R347" i="3"/>
  <c r="R344" i="3"/>
  <c r="R341" i="3"/>
  <c r="R348" i="3"/>
  <c r="R339" i="3"/>
  <c r="S2568" i="3"/>
  <c r="S2567" i="3"/>
  <c r="S4366" i="3"/>
  <c r="S4363" i="3"/>
  <c r="S4367" i="3"/>
  <c r="S4364" i="3"/>
  <c r="S4361" i="3"/>
  <c r="S4365" i="3"/>
  <c r="S4362" i="3"/>
  <c r="S6408" i="3"/>
  <c r="S6416" i="3"/>
  <c r="S6413" i="3"/>
  <c r="S6415" i="3"/>
  <c r="S6411" i="3"/>
  <c r="S6315" i="3"/>
  <c r="S6318" i="3"/>
  <c r="S6316" i="3"/>
  <c r="S6314" i="3"/>
  <c r="S6317" i="3"/>
  <c r="R1965" i="3"/>
  <c r="R1966" i="3"/>
  <c r="R1967" i="3"/>
  <c r="R4630" i="3"/>
  <c r="R4627" i="3"/>
  <c r="R4626" i="3"/>
  <c r="R4629" i="3"/>
  <c r="R4628" i="3"/>
  <c r="R4631" i="3"/>
  <c r="S4896" i="3"/>
  <c r="S4893" i="3"/>
  <c r="S4890" i="3"/>
  <c r="S4887" i="3"/>
  <c r="S4884" i="3"/>
  <c r="S4897" i="3"/>
  <c r="S4894" i="3"/>
  <c r="S4891" i="3"/>
  <c r="S4888" i="3"/>
  <c r="S4885" i="3"/>
  <c r="S4895" i="3"/>
  <c r="S4892" i="3"/>
  <c r="S4889" i="3"/>
  <c r="S4886" i="3"/>
  <c r="S5587" i="3"/>
  <c r="S5585" i="3"/>
  <c r="S5588" i="3"/>
  <c r="S5589" i="3"/>
  <c r="S5584" i="3"/>
  <c r="S2055" i="3"/>
  <c r="S2056" i="3"/>
  <c r="S2057" i="3"/>
  <c r="S2913" i="3"/>
  <c r="S2910" i="3"/>
  <c r="S2907" i="3"/>
  <c r="S2904" i="3"/>
  <c r="S2901" i="3"/>
  <c r="S2898" i="3"/>
  <c r="S2914" i="3"/>
  <c r="S2911" i="3"/>
  <c r="S2908" i="3"/>
  <c r="S2905" i="3"/>
  <c r="S2902" i="3"/>
  <c r="S2899" i="3"/>
  <c r="S2912" i="3"/>
  <c r="S2909" i="3"/>
  <c r="S2906" i="3"/>
  <c r="S2903" i="3"/>
  <c r="S2900" i="3"/>
  <c r="S5577" i="3"/>
  <c r="R702" i="3"/>
  <c r="R699" i="3"/>
  <c r="R696" i="3"/>
  <c r="R693" i="3"/>
  <c r="R690" i="3"/>
  <c r="R701" i="3"/>
  <c r="R692" i="3"/>
  <c r="R691" i="3"/>
  <c r="R703" i="3"/>
  <c r="R694" i="3"/>
  <c r="R698" i="3"/>
  <c r="R689" i="3"/>
  <c r="R695" i="3"/>
  <c r="R697" i="3"/>
  <c r="R700" i="3"/>
  <c r="R6355" i="3"/>
  <c r="R6350" i="3"/>
  <c r="R6353" i="3"/>
  <c r="R6358" i="3"/>
  <c r="R6356" i="3"/>
  <c r="R6354" i="3"/>
  <c r="R6352" i="3"/>
  <c r="R6351" i="3"/>
  <c r="R6357" i="3"/>
  <c r="S5515" i="3"/>
  <c r="S5523" i="3"/>
  <c r="S5518" i="3"/>
  <c r="S5521" i="3"/>
  <c r="S5524" i="3"/>
  <c r="S5519" i="3"/>
  <c r="S5522" i="3"/>
  <c r="S5517" i="3"/>
  <c r="S5525" i="3"/>
  <c r="R4231" i="3"/>
  <c r="R4228" i="3"/>
  <c r="R4225" i="3"/>
  <c r="R4222" i="3"/>
  <c r="R4219" i="3"/>
  <c r="R4216" i="3"/>
  <c r="R4223" i="3"/>
  <c r="R4218" i="3"/>
  <c r="R4220" i="3"/>
  <c r="R4215" i="3"/>
  <c r="R4217" i="3"/>
  <c r="R4230" i="3"/>
  <c r="R4224" i="3"/>
  <c r="R4226" i="3"/>
  <c r="R4221" i="3"/>
  <c r="R4227" i="3"/>
  <c r="R4229" i="3"/>
  <c r="S2007" i="3"/>
  <c r="S2008" i="3"/>
  <c r="S2005" i="3"/>
  <c r="S2006" i="3"/>
  <c r="S4069" i="3"/>
  <c r="S4070" i="3"/>
  <c r="S4067" i="3"/>
  <c r="S4071" i="3"/>
  <c r="S4066" i="3"/>
  <c r="S4068" i="3"/>
  <c r="R4387" i="3"/>
  <c r="R4384" i="3"/>
  <c r="R4385" i="3"/>
  <c r="R4389" i="3"/>
  <c r="R4388" i="3"/>
  <c r="R4386" i="3"/>
  <c r="S6783" i="3"/>
  <c r="S6770" i="3"/>
  <c r="S6771" i="3"/>
  <c r="S6782" i="3"/>
  <c r="S6779" i="3"/>
  <c r="S6776" i="3"/>
  <c r="S6780" i="3"/>
  <c r="S6774" i="3"/>
  <c r="S6773" i="3"/>
  <c r="S6775" i="3"/>
  <c r="S6772" i="3"/>
  <c r="S6769" i="3"/>
  <c r="S6777" i="3"/>
  <c r="S6781" i="3"/>
  <c r="S6778" i="3"/>
  <c r="S4433" i="3"/>
  <c r="S4434" i="3"/>
  <c r="S473" i="3"/>
  <c r="S472" i="3"/>
  <c r="S471" i="3"/>
  <c r="R328" i="3"/>
  <c r="R325" i="3"/>
  <c r="R327" i="3"/>
  <c r="R326" i="3"/>
  <c r="S488" i="3"/>
  <c r="S485" i="3"/>
  <c r="S482" i="3"/>
  <c r="S489" i="3"/>
  <c r="S486" i="3"/>
  <c r="S483" i="3"/>
  <c r="S487" i="3"/>
  <c r="S481" i="3"/>
  <c r="S484" i="3"/>
  <c r="T617" i="3"/>
  <c r="R617" i="3"/>
  <c r="R4138" i="3"/>
  <c r="R4135" i="3"/>
  <c r="R4136" i="3"/>
  <c r="R4139" i="3"/>
  <c r="R4134" i="3"/>
  <c r="R4137" i="3"/>
  <c r="S6516" i="3"/>
  <c r="S6513" i="3"/>
  <c r="S6515" i="3"/>
  <c r="S6512" i="3"/>
  <c r="S6514" i="3"/>
  <c r="S6511" i="3"/>
  <c r="R2400" i="3"/>
  <c r="R2397" i="3"/>
  <c r="R2394" i="3"/>
  <c r="R2391" i="3"/>
  <c r="R2401" i="3"/>
  <c r="R2398" i="3"/>
  <c r="R2395" i="3"/>
  <c r="R2392" i="3"/>
  <c r="R2399" i="3"/>
  <c r="R2396" i="3"/>
  <c r="R2393" i="3"/>
  <c r="S326" i="3"/>
  <c r="S327" i="3"/>
  <c r="S328" i="3"/>
  <c r="S325" i="3"/>
  <c r="R3579" i="3"/>
  <c r="R3958" i="3"/>
  <c r="R3955" i="3"/>
  <c r="R3959" i="3"/>
  <c r="R3956" i="3"/>
  <c r="R3957" i="3"/>
  <c r="R3954" i="3"/>
  <c r="R6575" i="3"/>
  <c r="R6574" i="3"/>
  <c r="R6576" i="3"/>
  <c r="R6572" i="3"/>
  <c r="R6578" i="3"/>
  <c r="R6571" i="3"/>
  <c r="R6573" i="3"/>
  <c r="R6577" i="3"/>
  <c r="R6513" i="3"/>
  <c r="R6514" i="3"/>
  <c r="R6516" i="3"/>
  <c r="R6515" i="3"/>
  <c r="R6512" i="3"/>
  <c r="R6511" i="3"/>
  <c r="S5925" i="3"/>
  <c r="R5425" i="3"/>
  <c r="R5428" i="3"/>
  <c r="R5423" i="3"/>
  <c r="R5426" i="3"/>
  <c r="R5424" i="3"/>
  <c r="R5427" i="3"/>
  <c r="R5429" i="3"/>
  <c r="T4243" i="3"/>
  <c r="T4240" i="3"/>
  <c r="T4244" i="3"/>
  <c r="T4241" i="3"/>
  <c r="T4242" i="3"/>
  <c r="T4239" i="3"/>
  <c r="T2346" i="3"/>
  <c r="T2344" i="3"/>
  <c r="T2347" i="3"/>
  <c r="T2345" i="3"/>
  <c r="T2348" i="3"/>
  <c r="T42" i="3"/>
  <c r="T43" i="3"/>
  <c r="R1365" i="3"/>
  <c r="R1362" i="3"/>
  <c r="R1359" i="3"/>
  <c r="R1356" i="3"/>
  <c r="R1366" i="3"/>
  <c r="R1363" i="3"/>
  <c r="R1360" i="3"/>
  <c r="R1357" i="3"/>
  <c r="R1354" i="3"/>
  <c r="R1361" i="3"/>
  <c r="R1355" i="3"/>
  <c r="R1364" i="3"/>
  <c r="R1358" i="3"/>
  <c r="R4303" i="3"/>
  <c r="R4300" i="3"/>
  <c r="R4297" i="3"/>
  <c r="R4302" i="3"/>
  <c r="R4301" i="3"/>
  <c r="R4296" i="3"/>
  <c r="R4304" i="3"/>
  <c r="R4299" i="3"/>
  <c r="R4298" i="3"/>
  <c r="R4295" i="3"/>
  <c r="S5258" i="3"/>
  <c r="S5256" i="3"/>
  <c r="S5254" i="3"/>
  <c r="S5255" i="3"/>
  <c r="S5257" i="3"/>
  <c r="S9" i="3"/>
  <c r="S3" i="3"/>
  <c r="S11" i="3"/>
  <c r="S8" i="3"/>
  <c r="S5" i="3"/>
  <c r="S2" i="3"/>
  <c r="S4" i="3"/>
  <c r="S7" i="3"/>
  <c r="S10" i="3"/>
  <c r="S6" i="3"/>
  <c r="R5260" i="3"/>
  <c r="R5263" i="3"/>
  <c r="R5266" i="3"/>
  <c r="R5261" i="3"/>
  <c r="R5264" i="3"/>
  <c r="R5259" i="3"/>
  <c r="R5267" i="3"/>
  <c r="R5262" i="3"/>
  <c r="R5265" i="3"/>
  <c r="R2205" i="3"/>
  <c r="R2202" i="3"/>
  <c r="R2206" i="3"/>
  <c r="R2203" i="3"/>
  <c r="R2200" i="3"/>
  <c r="R2207" i="3"/>
  <c r="R2204" i="3"/>
  <c r="R2201" i="3"/>
  <c r="R5240" i="3"/>
  <c r="R5241" i="3"/>
  <c r="R615" i="3"/>
  <c r="R612" i="3"/>
  <c r="R611" i="3"/>
  <c r="R616" i="3"/>
  <c r="R613" i="3"/>
  <c r="R614" i="3"/>
  <c r="R5448" i="3"/>
  <c r="R5443" i="3"/>
  <c r="S6382" i="3"/>
  <c r="S6381" i="3"/>
  <c r="S6385" i="3"/>
  <c r="S6383" i="3"/>
  <c r="S6387" i="3"/>
  <c r="S6384" i="3"/>
  <c r="S6386" i="3"/>
  <c r="S6380" i="3"/>
  <c r="S1824" i="3"/>
  <c r="S1821" i="3"/>
  <c r="S1818" i="3"/>
  <c r="S1822" i="3"/>
  <c r="S1819" i="3"/>
  <c r="S1823" i="3"/>
  <c r="S1820" i="3"/>
  <c r="R3526" i="3"/>
  <c r="R3523" i="3"/>
  <c r="R3520" i="3"/>
  <c r="R3517" i="3"/>
  <c r="R3514" i="3"/>
  <c r="R3524" i="3"/>
  <c r="R3521" i="3"/>
  <c r="R3518" i="3"/>
  <c r="R3515" i="3"/>
  <c r="R3525" i="3"/>
  <c r="R3522" i="3"/>
  <c r="R3519" i="3"/>
  <c r="R3516" i="3"/>
  <c r="R2874" i="3"/>
  <c r="R2871" i="3"/>
  <c r="R2868" i="3"/>
  <c r="R2875" i="3"/>
  <c r="R2872" i="3"/>
  <c r="R2869" i="3"/>
  <c r="R2873" i="3"/>
  <c r="R2870" i="3"/>
  <c r="R5831" i="3"/>
  <c r="R5826" i="3"/>
  <c r="R5834" i="3"/>
  <c r="R5829" i="3"/>
  <c r="R5832" i="3"/>
  <c r="R5827" i="3"/>
  <c r="R5835" i="3"/>
  <c r="R5833" i="3"/>
  <c r="R5828" i="3"/>
  <c r="R5830" i="3"/>
  <c r="R5825" i="3"/>
  <c r="R208" i="3"/>
  <c r="R210" i="3"/>
  <c r="R207" i="3"/>
  <c r="R209" i="3"/>
  <c r="R206" i="3"/>
  <c r="R1050" i="3"/>
  <c r="R1047" i="3"/>
  <c r="R1044" i="3"/>
  <c r="R1048" i="3"/>
  <c r="R1045" i="3"/>
  <c r="R1049" i="3"/>
  <c r="R1046" i="3"/>
  <c r="R547" i="3"/>
  <c r="R543" i="3"/>
  <c r="R554" i="3"/>
  <c r="R552" i="3"/>
  <c r="R550" i="3"/>
  <c r="S3940" i="3"/>
  <c r="S3937" i="3"/>
  <c r="S3941" i="3"/>
  <c r="S3938" i="3"/>
  <c r="S3935" i="3"/>
  <c r="S3936" i="3"/>
  <c r="S3939" i="3"/>
  <c r="S3942" i="3"/>
  <c r="T3342" i="3"/>
  <c r="T3343" i="3"/>
  <c r="T3344" i="3"/>
  <c r="T3341" i="3"/>
  <c r="S4444" i="3"/>
  <c r="S4441" i="3"/>
  <c r="S4438" i="3"/>
  <c r="S4435" i="3"/>
  <c r="S4442" i="3"/>
  <c r="S4439" i="3"/>
  <c r="S4436" i="3"/>
  <c r="S4443" i="3"/>
  <c r="S4440" i="3"/>
  <c r="S4437" i="3"/>
  <c r="S5750" i="3"/>
  <c r="S5753" i="3"/>
  <c r="S2874" i="3"/>
  <c r="S2871" i="3"/>
  <c r="S2868" i="3"/>
  <c r="S2875" i="3"/>
  <c r="S2872" i="3"/>
  <c r="S2869" i="3"/>
  <c r="S2873" i="3"/>
  <c r="S2870" i="3"/>
  <c r="S6272" i="3"/>
  <c r="S6267" i="3"/>
  <c r="S6269" i="3"/>
  <c r="S6265" i="3"/>
  <c r="S6268" i="3"/>
  <c r="S6271" i="3"/>
  <c r="S6266" i="3"/>
  <c r="S6270" i="3"/>
  <c r="R5188" i="3"/>
  <c r="R5183" i="3"/>
  <c r="R5186" i="3"/>
  <c r="R5184" i="3"/>
  <c r="R5187" i="3"/>
  <c r="R5185" i="3"/>
  <c r="R5055" i="3"/>
  <c r="R5052" i="3"/>
  <c r="R5049" i="3"/>
  <c r="R5046" i="3"/>
  <c r="R5043" i="3"/>
  <c r="R5040" i="3"/>
  <c r="R5056" i="3"/>
  <c r="R5053" i="3"/>
  <c r="R5050" i="3"/>
  <c r="R5047" i="3"/>
  <c r="R5044" i="3"/>
  <c r="R5041" i="3"/>
  <c r="R5057" i="3"/>
  <c r="R5054" i="3"/>
  <c r="R5051" i="3"/>
  <c r="R5048" i="3"/>
  <c r="R5045" i="3"/>
  <c r="R5042" i="3"/>
  <c r="R3703" i="3"/>
  <c r="R3700" i="3"/>
  <c r="R3701" i="3"/>
  <c r="R3702" i="3"/>
  <c r="R3699" i="3"/>
  <c r="S5037" i="3"/>
  <c r="S5034" i="3"/>
  <c r="S5031" i="3"/>
  <c r="S5038" i="3"/>
  <c r="S5035" i="3"/>
  <c r="S5032" i="3"/>
  <c r="S5029" i="3"/>
  <c r="S5039" i="3"/>
  <c r="S5036" i="3"/>
  <c r="S5033" i="3"/>
  <c r="S5030" i="3"/>
  <c r="R6559" i="3"/>
  <c r="R6562" i="3"/>
  <c r="R6560" i="3"/>
  <c r="R6561" i="3"/>
  <c r="S4060" i="3"/>
  <c r="S4057" i="3"/>
  <c r="S4061" i="3"/>
  <c r="S4058" i="3"/>
  <c r="S4059" i="3"/>
  <c r="S4926" i="3"/>
  <c r="S1911" i="3"/>
  <c r="S1908" i="3"/>
  <c r="S1905" i="3"/>
  <c r="S1902" i="3"/>
  <c r="S1909" i="3"/>
  <c r="S1906" i="3"/>
  <c r="S1903" i="3"/>
  <c r="S1910" i="3"/>
  <c r="S1907" i="3"/>
  <c r="S1904" i="3"/>
  <c r="S1901" i="3"/>
  <c r="S50" i="3"/>
  <c r="S49" i="3"/>
  <c r="R2148" i="3"/>
  <c r="R2145" i="3"/>
  <c r="R2142" i="3"/>
  <c r="R2139" i="3"/>
  <c r="R2136" i="3"/>
  <c r="R2146" i="3"/>
  <c r="R2143" i="3"/>
  <c r="R2140" i="3"/>
  <c r="R2137" i="3"/>
  <c r="R2138" i="3"/>
  <c r="R2135" i="3"/>
  <c r="R2147" i="3"/>
  <c r="R2144" i="3"/>
  <c r="R2141" i="3"/>
  <c r="S3063" i="3"/>
  <c r="S3064" i="3"/>
  <c r="R5224" i="3"/>
  <c r="R5227" i="3"/>
  <c r="R5228" i="3"/>
  <c r="R5226" i="3"/>
  <c r="R5225" i="3"/>
  <c r="S5227" i="3"/>
  <c r="S5228" i="3"/>
  <c r="S5224" i="3"/>
  <c r="S5226" i="3"/>
  <c r="S1512" i="3"/>
  <c r="S1509" i="3"/>
  <c r="S1513" i="3"/>
  <c r="S1510" i="3"/>
  <c r="S1507" i="3"/>
  <c r="S1508" i="3"/>
  <c r="S1511" i="3"/>
  <c r="S1514" i="3"/>
  <c r="S5348" i="3"/>
  <c r="S5346" i="3"/>
  <c r="S5344" i="3"/>
  <c r="S5345" i="3"/>
  <c r="S5347" i="3"/>
  <c r="S4983" i="3"/>
  <c r="S4980" i="3"/>
  <c r="S4984" i="3"/>
  <c r="S4981" i="3"/>
  <c r="S4982" i="3"/>
  <c r="S4979" i="3"/>
  <c r="S5407" i="3"/>
  <c r="S5410" i="3"/>
  <c r="S5408" i="3"/>
  <c r="S5409" i="3"/>
  <c r="S6929" i="3"/>
  <c r="S6927" i="3"/>
  <c r="S6930" i="3"/>
  <c r="S6931" i="3"/>
  <c r="S6928" i="3"/>
  <c r="S6932" i="3"/>
  <c r="R6326" i="3"/>
  <c r="R6337" i="3"/>
  <c r="R6332" i="3"/>
  <c r="R6319" i="3"/>
  <c r="R6324" i="3"/>
  <c r="R6338" i="3"/>
  <c r="R6323" i="3"/>
  <c r="R6330" i="3"/>
  <c r="S7077" i="3"/>
  <c r="S7073" i="3"/>
  <c r="S7075" i="3"/>
  <c r="S7074" i="3"/>
  <c r="S7076" i="3"/>
  <c r="S7081" i="3"/>
  <c r="S7078" i="3"/>
  <c r="S4941" i="3"/>
  <c r="S4938" i="3"/>
  <c r="S4935" i="3"/>
  <c r="S4932" i="3"/>
  <c r="S4929" i="3"/>
  <c r="S4942" i="3"/>
  <c r="S4939" i="3"/>
  <c r="S4936" i="3"/>
  <c r="S4933" i="3"/>
  <c r="S4930" i="3"/>
  <c r="S4940" i="3"/>
  <c r="S4937" i="3"/>
  <c r="S4934" i="3"/>
  <c r="S4931" i="3"/>
  <c r="S4928" i="3"/>
  <c r="T1637" i="3"/>
  <c r="R1637" i="3"/>
  <c r="R4896" i="3"/>
  <c r="R4893" i="3"/>
  <c r="R4890" i="3"/>
  <c r="R4887" i="3"/>
  <c r="R4884" i="3"/>
  <c r="R4897" i="3"/>
  <c r="R4894" i="3"/>
  <c r="R4891" i="3"/>
  <c r="R4888" i="3"/>
  <c r="R4885" i="3"/>
  <c r="R4895" i="3"/>
  <c r="R4892" i="3"/>
  <c r="R4889" i="3"/>
  <c r="R4886" i="3"/>
  <c r="R5368" i="3"/>
  <c r="R5371" i="3"/>
  <c r="R5369" i="3"/>
  <c r="R5367" i="3"/>
  <c r="R5370" i="3"/>
  <c r="R3812" i="3"/>
  <c r="R3809" i="3"/>
  <c r="R3806" i="3"/>
  <c r="R3803" i="3"/>
  <c r="R3800" i="3"/>
  <c r="R3797" i="3"/>
  <c r="R3794" i="3"/>
  <c r="R3811" i="3"/>
  <c r="R3798" i="3"/>
  <c r="R3793" i="3"/>
  <c r="R3813" i="3"/>
  <c r="R3808" i="3"/>
  <c r="R3795" i="3"/>
  <c r="R3810" i="3"/>
  <c r="R3805" i="3"/>
  <c r="R3807" i="3"/>
  <c r="R3802" i="3"/>
  <c r="R3804" i="3"/>
  <c r="R3799" i="3"/>
  <c r="R3801" i="3"/>
  <c r="R3796" i="3"/>
  <c r="R1407" i="3"/>
  <c r="R1404" i="3"/>
  <c r="R1401" i="3"/>
  <c r="R1398" i="3"/>
  <c r="R1405" i="3"/>
  <c r="R1402" i="3"/>
  <c r="R1399" i="3"/>
  <c r="R1406" i="3"/>
  <c r="R1403" i="3"/>
  <c r="R1400" i="3"/>
  <c r="R1397" i="3"/>
  <c r="R5189" i="3"/>
  <c r="R5190" i="3"/>
  <c r="S2340" i="3"/>
  <c r="S2337" i="3"/>
  <c r="S2338" i="3"/>
  <c r="S2335" i="3"/>
  <c r="S2339" i="3"/>
  <c r="S2336" i="3"/>
  <c r="R2592" i="3"/>
  <c r="R2589" i="3"/>
  <c r="R2586" i="3"/>
  <c r="R2583" i="3"/>
  <c r="R2580" i="3"/>
  <c r="R2593" i="3"/>
  <c r="R2590" i="3"/>
  <c r="R2587" i="3"/>
  <c r="R2584" i="3"/>
  <c r="R2581" i="3"/>
  <c r="R2591" i="3"/>
  <c r="R2588" i="3"/>
  <c r="R2585" i="3"/>
  <c r="R2582" i="3"/>
  <c r="S89" i="3"/>
  <c r="S90" i="3"/>
  <c r="S87" i="3"/>
  <c r="S88" i="3"/>
  <c r="T716" i="3"/>
  <c r="T715" i="3"/>
  <c r="S1659" i="3"/>
  <c r="S1660" i="3"/>
  <c r="S1657" i="3"/>
  <c r="S1658" i="3"/>
  <c r="S3730" i="3"/>
  <c r="S3727" i="3"/>
  <c r="S3728" i="3"/>
  <c r="S3726" i="3"/>
  <c r="S3721" i="3"/>
  <c r="S3718" i="3"/>
  <c r="S3715" i="3"/>
  <c r="S3724" i="3"/>
  <c r="S3722" i="3"/>
  <c r="S3719" i="3"/>
  <c r="S3716" i="3"/>
  <c r="S3729" i="3"/>
  <c r="S3725" i="3"/>
  <c r="S3723" i="3"/>
  <c r="S3720" i="3"/>
  <c r="S3717" i="3"/>
  <c r="S3714" i="3"/>
  <c r="T3910" i="3"/>
  <c r="R3910" i="3"/>
  <c r="R5291" i="3"/>
  <c r="R5289" i="3"/>
  <c r="R5292" i="3"/>
  <c r="R5288" i="3"/>
  <c r="R5290" i="3"/>
  <c r="S2592" i="3"/>
  <c r="S2589" i="3"/>
  <c r="S2586" i="3"/>
  <c r="S2583" i="3"/>
  <c r="S2580" i="3"/>
  <c r="S2593" i="3"/>
  <c r="S2590" i="3"/>
  <c r="S2587" i="3"/>
  <c r="S2584" i="3"/>
  <c r="S2581" i="3"/>
  <c r="S2588" i="3"/>
  <c r="S2582" i="3"/>
  <c r="S2591" i="3"/>
  <c r="S2585" i="3"/>
  <c r="T539" i="3"/>
  <c r="T540" i="3"/>
  <c r="T538" i="3"/>
  <c r="T541" i="3"/>
  <c r="R4860" i="3"/>
  <c r="R4857" i="3"/>
  <c r="R4854" i="3"/>
  <c r="R4861" i="3"/>
  <c r="R4858" i="3"/>
  <c r="R4855" i="3"/>
  <c r="R4859" i="3"/>
  <c r="R4856" i="3"/>
  <c r="R4853" i="3"/>
  <c r="S1169" i="3"/>
  <c r="S1166" i="3"/>
  <c r="S1170" i="3"/>
  <c r="S1167" i="3"/>
  <c r="S1168" i="3"/>
  <c r="S1171" i="3"/>
  <c r="R2859" i="3"/>
  <c r="R2856" i="3"/>
  <c r="R2860" i="3"/>
  <c r="R2857" i="3"/>
  <c r="R2858" i="3"/>
  <c r="R3156" i="3"/>
  <c r="R3153" i="3"/>
  <c r="R3157" i="3"/>
  <c r="R3154" i="3"/>
  <c r="R3151" i="3"/>
  <c r="R3155" i="3"/>
  <c r="R3152" i="3"/>
  <c r="R1881" i="3"/>
  <c r="R1878" i="3"/>
  <c r="R1882" i="3"/>
  <c r="R1879" i="3"/>
  <c r="R1880" i="3"/>
  <c r="S4237" i="3"/>
  <c r="S4234" i="3"/>
  <c r="S4238" i="3"/>
  <c r="S4235" i="3"/>
  <c r="S4232" i="3"/>
  <c r="S4233" i="3"/>
  <c r="S4236" i="3"/>
  <c r="S3604" i="3"/>
  <c r="S3601" i="3"/>
  <c r="S3605" i="3"/>
  <c r="S3602" i="3"/>
  <c r="S3603" i="3"/>
  <c r="S3600" i="3"/>
  <c r="R4818" i="3"/>
  <c r="R4815" i="3"/>
  <c r="R4812" i="3"/>
  <c r="R4809" i="3"/>
  <c r="R4819" i="3"/>
  <c r="R4816" i="3"/>
  <c r="R4813" i="3"/>
  <c r="R4810" i="3"/>
  <c r="R4820" i="3"/>
  <c r="R4817" i="3"/>
  <c r="R4814" i="3"/>
  <c r="R4811" i="3"/>
  <c r="R1513" i="3"/>
  <c r="R1510" i="3"/>
  <c r="R1507" i="3"/>
  <c r="R1509" i="3"/>
  <c r="R1512" i="3"/>
  <c r="R1508" i="3"/>
  <c r="R1511" i="3"/>
  <c r="R1514" i="3"/>
  <c r="R2097" i="3"/>
  <c r="R2098" i="3"/>
  <c r="R2095" i="3"/>
  <c r="R2096" i="3"/>
  <c r="R2099" i="3"/>
  <c r="S7044" i="3"/>
  <c r="S7034" i="3"/>
  <c r="S7040" i="3"/>
  <c r="S7032" i="3"/>
  <c r="R172" i="3"/>
  <c r="R180" i="3"/>
  <c r="S6346" i="3"/>
  <c r="S6344" i="3"/>
  <c r="S6349" i="3"/>
  <c r="S6343" i="3"/>
  <c r="S6348" i="3"/>
  <c r="S6345" i="3"/>
  <c r="S6347" i="3"/>
  <c r="S6342" i="3"/>
  <c r="R1212" i="3"/>
  <c r="R1209" i="3"/>
  <c r="R1206" i="3"/>
  <c r="R1203" i="3"/>
  <c r="R1200" i="3"/>
  <c r="R1197" i="3"/>
  <c r="R1194" i="3"/>
  <c r="R1213" i="3"/>
  <c r="R1210" i="3"/>
  <c r="R1207" i="3"/>
  <c r="R1204" i="3"/>
  <c r="R1201" i="3"/>
  <c r="R1198" i="3"/>
  <c r="R1195" i="3"/>
  <c r="R1214" i="3"/>
  <c r="R1205" i="3"/>
  <c r="R1196" i="3"/>
  <c r="R1211" i="3"/>
  <c r="R1202" i="3"/>
  <c r="R1208" i="3"/>
  <c r="R1199" i="3"/>
  <c r="R6250" i="3"/>
  <c r="R6246" i="3"/>
  <c r="R6236" i="3"/>
  <c r="R6237" i="3"/>
  <c r="R6235" i="3"/>
  <c r="R6233" i="3"/>
  <c r="R6244" i="3"/>
  <c r="R6239" i="3"/>
  <c r="R6242" i="3"/>
  <c r="R6247" i="3"/>
  <c r="R6240" i="3"/>
  <c r="R6243" i="3"/>
  <c r="R1830" i="3"/>
  <c r="R1827" i="3"/>
  <c r="R1831" i="3"/>
  <c r="R1828" i="3"/>
  <c r="R1825" i="3"/>
  <c r="R1829" i="3"/>
  <c r="R1826" i="3"/>
  <c r="S4231" i="3"/>
  <c r="S4228" i="3"/>
  <c r="S4225" i="3"/>
  <c r="S4222" i="3"/>
  <c r="S4219" i="3"/>
  <c r="S4216" i="3"/>
  <c r="S4229" i="3"/>
  <c r="S4226" i="3"/>
  <c r="S4223" i="3"/>
  <c r="S4220" i="3"/>
  <c r="S4217" i="3"/>
  <c r="S4218" i="3"/>
  <c r="S4215" i="3"/>
  <c r="S4230" i="3"/>
  <c r="S4227" i="3"/>
  <c r="S4221" i="3"/>
  <c r="S4224" i="3"/>
  <c r="R5497" i="3"/>
  <c r="R5498" i="3"/>
  <c r="R5496" i="3"/>
  <c r="S4600" i="3"/>
  <c r="S4597" i="3"/>
  <c r="S4594" i="3"/>
  <c r="S4591" i="3"/>
  <c r="S4598" i="3"/>
  <c r="S4595" i="3"/>
  <c r="S4592" i="3"/>
  <c r="S4589" i="3"/>
  <c r="S4599" i="3"/>
  <c r="S4596" i="3"/>
  <c r="S4593" i="3"/>
  <c r="S4590" i="3"/>
  <c r="S2577" i="3"/>
  <c r="S2578" i="3"/>
  <c r="S2576" i="3"/>
  <c r="S2579" i="3"/>
  <c r="R3240" i="3"/>
  <c r="R3237" i="3"/>
  <c r="R3234" i="3"/>
  <c r="R3238" i="3"/>
  <c r="R3235" i="3"/>
  <c r="R3239" i="3"/>
  <c r="R3236" i="3"/>
  <c r="R3233" i="3"/>
  <c r="S4630" i="3"/>
  <c r="S4627" i="3"/>
  <c r="S4631" i="3"/>
  <c r="S4628" i="3"/>
  <c r="S4629" i="3"/>
  <c r="S4626" i="3"/>
  <c r="R666" i="3"/>
  <c r="R663" i="3"/>
  <c r="R662" i="3"/>
  <c r="R664" i="3"/>
  <c r="R661" i="3"/>
  <c r="R665" i="3"/>
  <c r="R2226" i="3"/>
  <c r="R2223" i="3"/>
  <c r="R2220" i="3"/>
  <c r="R2217" i="3"/>
  <c r="R2227" i="3"/>
  <c r="R2224" i="3"/>
  <c r="R2221" i="3"/>
  <c r="R2218" i="3"/>
  <c r="R2215" i="3"/>
  <c r="R2219" i="3"/>
  <c r="R2222" i="3"/>
  <c r="R2225" i="3"/>
  <c r="R2216" i="3"/>
  <c r="S1809" i="3"/>
  <c r="S1806" i="3"/>
  <c r="S1807" i="3"/>
  <c r="S1804" i="3"/>
  <c r="S1808" i="3"/>
  <c r="S1805" i="3"/>
  <c r="S980" i="3"/>
  <c r="S977" i="3"/>
  <c r="S974" i="3"/>
  <c r="S978" i="3"/>
  <c r="S975" i="3"/>
  <c r="S973" i="3"/>
  <c r="S976" i="3"/>
  <c r="S979" i="3"/>
  <c r="S5268" i="3"/>
  <c r="S5271" i="3"/>
  <c r="S5269" i="3"/>
  <c r="S5270" i="3"/>
  <c r="S1283" i="3"/>
  <c r="S1284" i="3"/>
  <c r="S1285" i="3"/>
  <c r="S1282" i="3"/>
  <c r="S4977" i="3"/>
  <c r="S4978" i="3"/>
  <c r="S4976" i="3"/>
  <c r="R5332" i="3"/>
  <c r="R5330" i="3"/>
  <c r="R5333" i="3"/>
  <c r="R5331" i="3"/>
  <c r="R5329" i="3"/>
  <c r="R4977" i="3"/>
  <c r="R4978" i="3"/>
  <c r="R4976" i="3"/>
  <c r="R4687" i="3"/>
  <c r="R4684" i="3"/>
  <c r="R4683" i="3"/>
  <c r="R4686" i="3"/>
  <c r="R4682" i="3"/>
  <c r="R4685" i="3"/>
  <c r="S2436" i="3"/>
  <c r="S2437" i="3"/>
  <c r="S2434" i="3"/>
  <c r="S2435" i="3"/>
  <c r="R4851" i="3"/>
  <c r="R4848" i="3"/>
  <c r="R4852" i="3"/>
  <c r="R4849" i="3"/>
  <c r="R4850" i="3"/>
  <c r="R3734" i="3"/>
  <c r="R3731" i="3"/>
  <c r="R3732" i="3"/>
  <c r="R3733" i="3"/>
  <c r="R5687" i="3"/>
  <c r="R5685" i="3"/>
  <c r="R5688" i="3"/>
  <c r="R5689" i="3"/>
  <c r="R5686" i="3"/>
  <c r="S3171" i="3"/>
  <c r="S3168" i="3"/>
  <c r="S3172" i="3"/>
  <c r="S3169" i="3"/>
  <c r="S3170" i="3"/>
  <c r="S1145" i="3"/>
  <c r="S1142" i="3"/>
  <c r="S1140" i="3"/>
  <c r="S1137" i="3"/>
  <c r="S1134" i="3"/>
  <c r="S1135" i="3"/>
  <c r="S1138" i="3"/>
  <c r="S1141" i="3"/>
  <c r="S1144" i="3"/>
  <c r="R594" i="3"/>
  <c r="R591" i="3"/>
  <c r="R595" i="3"/>
  <c r="R592" i="3"/>
  <c r="R596" i="3"/>
  <c r="R593" i="3"/>
  <c r="R3362" i="3"/>
  <c r="R3364" i="3"/>
  <c r="R3363" i="3"/>
  <c r="R1338" i="3"/>
  <c r="R1335" i="3"/>
  <c r="R1332" i="3"/>
  <c r="R1336" i="3"/>
  <c r="R1333" i="3"/>
  <c r="R1337" i="3"/>
  <c r="R1331" i="3"/>
  <c r="R1334" i="3"/>
  <c r="S2184" i="3"/>
  <c r="S2185" i="3"/>
  <c r="S2186" i="3"/>
  <c r="R5037" i="3"/>
  <c r="R5031" i="3"/>
  <c r="R5035" i="3"/>
  <c r="R5032" i="3"/>
  <c r="R5029" i="3"/>
  <c r="R5039" i="3"/>
  <c r="R5036" i="3"/>
  <c r="R5030" i="3"/>
  <c r="S1620" i="3"/>
  <c r="S1617" i="3"/>
  <c r="S1614" i="3"/>
  <c r="S1621" i="3"/>
  <c r="S1618" i="3"/>
  <c r="S1615" i="3"/>
  <c r="S1612" i="3"/>
  <c r="S1613" i="3"/>
  <c r="S1616" i="3"/>
  <c r="S1622" i="3"/>
  <c r="S1619" i="3"/>
  <c r="R4423" i="3"/>
  <c r="R4420" i="3"/>
  <c r="R4417" i="3"/>
  <c r="R4414" i="3"/>
  <c r="R4421" i="3"/>
  <c r="R4416" i="3"/>
  <c r="R4418" i="3"/>
  <c r="R4413" i="3"/>
  <c r="R4415" i="3"/>
  <c r="R4424" i="3"/>
  <c r="R4419" i="3"/>
  <c r="R4422" i="3"/>
  <c r="S5596" i="3"/>
  <c r="S5592" i="3"/>
  <c r="S5597" i="3"/>
  <c r="S5595" i="3"/>
  <c r="S5593" i="3"/>
  <c r="S5591" i="3"/>
  <c r="S5594" i="3"/>
  <c r="S5685" i="3"/>
  <c r="S5686" i="3"/>
  <c r="S5687" i="3"/>
  <c r="S5689" i="3"/>
  <c r="S5688" i="3"/>
  <c r="S2205" i="3"/>
  <c r="S2202" i="3"/>
  <c r="S2206" i="3"/>
  <c r="S2203" i="3"/>
  <c r="S2200" i="3"/>
  <c r="S2207" i="3"/>
  <c r="S2204" i="3"/>
  <c r="S2201" i="3"/>
  <c r="S113" i="3"/>
  <c r="S110" i="3"/>
  <c r="S111" i="3"/>
  <c r="S115" i="3"/>
  <c r="S112" i="3"/>
  <c r="S114" i="3"/>
  <c r="S4036" i="3"/>
  <c r="S4033" i="3"/>
  <c r="S4030" i="3"/>
  <c r="S4027" i="3"/>
  <c r="S4037" i="3"/>
  <c r="S4034" i="3"/>
  <c r="S4031" i="3"/>
  <c r="S4028" i="3"/>
  <c r="S4029" i="3"/>
  <c r="S4032" i="3"/>
  <c r="S4035" i="3"/>
  <c r="R2493" i="3"/>
  <c r="R2490" i="3"/>
  <c r="R2491" i="3"/>
  <c r="R2488" i="3"/>
  <c r="R2485" i="3"/>
  <c r="R2492" i="3"/>
  <c r="R2489" i="3"/>
  <c r="S1043" i="3"/>
  <c r="S1040" i="3"/>
  <c r="S1037" i="3"/>
  <c r="S1041" i="3"/>
  <c r="S1038" i="3"/>
  <c r="S1035" i="3"/>
  <c r="S1039" i="3"/>
  <c r="S1042" i="3"/>
  <c r="S1036" i="3"/>
  <c r="S4794" i="3"/>
  <c r="S4795" i="3"/>
  <c r="S4793" i="3"/>
  <c r="S836" i="3"/>
  <c r="S833" i="3"/>
  <c r="S834" i="3"/>
  <c r="S835" i="3"/>
  <c r="S832" i="3"/>
  <c r="S92" i="3"/>
  <c r="S91" i="3"/>
  <c r="R2544" i="3"/>
  <c r="R2541" i="3"/>
  <c r="R2545" i="3"/>
  <c r="R2542" i="3"/>
  <c r="R2546" i="3"/>
  <c r="R2543" i="3"/>
  <c r="R2540" i="3"/>
  <c r="R3440" i="3"/>
  <c r="R3437" i="3"/>
  <c r="R3434" i="3"/>
  <c r="R3442" i="3"/>
  <c r="R3439" i="3"/>
  <c r="R3436" i="3"/>
  <c r="R3441" i="3"/>
  <c r="R3438" i="3"/>
  <c r="R3435" i="3"/>
  <c r="R4411" i="3"/>
  <c r="R4408" i="3"/>
  <c r="R4405" i="3"/>
  <c r="R4402" i="3"/>
  <c r="R4399" i="3"/>
  <c r="R4396" i="3"/>
  <c r="R4406" i="3"/>
  <c r="R4410" i="3"/>
  <c r="R4398" i="3"/>
  <c r="R4409" i="3"/>
  <c r="R4397" i="3"/>
  <c r="R4401" i="3"/>
  <c r="R4412" i="3"/>
  <c r="R4400" i="3"/>
  <c r="R4403" i="3"/>
  <c r="R4407" i="3"/>
  <c r="R4395" i="3"/>
  <c r="R4404" i="3"/>
  <c r="T40" i="3"/>
  <c r="R40" i="3"/>
  <c r="R2334" i="3"/>
  <c r="R2331" i="3"/>
  <c r="R2328" i="3"/>
  <c r="R2325" i="3"/>
  <c r="R2332" i="3"/>
  <c r="R2329" i="3"/>
  <c r="R2326" i="3"/>
  <c r="R2333" i="3"/>
  <c r="R2330" i="3"/>
  <c r="R2327" i="3"/>
  <c r="S3376" i="3"/>
  <c r="S3373" i="3"/>
  <c r="S3377" i="3"/>
  <c r="S3374" i="3"/>
  <c r="S3371" i="3"/>
  <c r="S3372" i="3"/>
  <c r="S3375" i="3"/>
  <c r="S2130" i="3"/>
  <c r="S2127" i="3"/>
  <c r="S2131" i="3"/>
  <c r="S2128" i="3"/>
  <c r="S2125" i="3"/>
  <c r="S2122" i="3"/>
  <c r="S2129" i="3"/>
  <c r="S2126" i="3"/>
  <c r="S2123" i="3"/>
  <c r="S902" i="3"/>
  <c r="S903" i="3"/>
  <c r="S900" i="3"/>
  <c r="S2478" i="3"/>
  <c r="S2475" i="3"/>
  <c r="S2479" i="3"/>
  <c r="S2476" i="3"/>
  <c r="S2474" i="3"/>
  <c r="S2477" i="3"/>
  <c r="S2480" i="3"/>
  <c r="S3354" i="3"/>
  <c r="S3351" i="3"/>
  <c r="S3355" i="3"/>
  <c r="S3352" i="3"/>
  <c r="S3356" i="3"/>
  <c r="S3353" i="3"/>
  <c r="S4549" i="3"/>
  <c r="S4546" i="3"/>
  <c r="S4543" i="3"/>
  <c r="S4550" i="3"/>
  <c r="S4547" i="3"/>
  <c r="S4544" i="3"/>
  <c r="S4551" i="3"/>
  <c r="S4548" i="3"/>
  <c r="S4545" i="3"/>
  <c r="S4542" i="3"/>
  <c r="T4788" i="3"/>
  <c r="T4785" i="3"/>
  <c r="T4786" i="3"/>
  <c r="T4787" i="3"/>
  <c r="T4784" i="3"/>
  <c r="R5962" i="3"/>
  <c r="R5965" i="3"/>
  <c r="R5960" i="3"/>
  <c r="R5963" i="3"/>
  <c r="R5966" i="3"/>
  <c r="R5961" i="3"/>
  <c r="R5964" i="3"/>
  <c r="R1737" i="3"/>
  <c r="R1734" i="3"/>
  <c r="R1735" i="3"/>
  <c r="R1736" i="3"/>
  <c r="S5240" i="3"/>
  <c r="S5241" i="3"/>
  <c r="R2289" i="3"/>
  <c r="R2283" i="3"/>
  <c r="R2277" i="3"/>
  <c r="R2274" i="3"/>
  <c r="R2287" i="3"/>
  <c r="R2281" i="3"/>
  <c r="R2278" i="3"/>
  <c r="R2275" i="3"/>
  <c r="R2276" i="3"/>
  <c r="R2273" i="3"/>
  <c r="R2288" i="3"/>
  <c r="R2285" i="3"/>
  <c r="S4881" i="3"/>
  <c r="S4878" i="3"/>
  <c r="S4882" i="3"/>
  <c r="S4879" i="3"/>
  <c r="S4876" i="3"/>
  <c r="S4883" i="3"/>
  <c r="S4880" i="3"/>
  <c r="S4877" i="3"/>
  <c r="S5713" i="3"/>
  <c r="S5708" i="3"/>
  <c r="S5716" i="3"/>
  <c r="S5711" i="3"/>
  <c r="S5714" i="3"/>
  <c r="S5709" i="3"/>
  <c r="S5717" i="3"/>
  <c r="S5715" i="3"/>
  <c r="S5712" i="3"/>
  <c r="S5710" i="3"/>
  <c r="S3913" i="3"/>
  <c r="S3914" i="3"/>
  <c r="S3911" i="3"/>
  <c r="S3912" i="3"/>
  <c r="S5801" i="3"/>
  <c r="S5799" i="3"/>
  <c r="S5800" i="3"/>
  <c r="S1058" i="3"/>
  <c r="S1055" i="3"/>
  <c r="S1056" i="3"/>
  <c r="S1057" i="3"/>
  <c r="S1054" i="3"/>
  <c r="R2253" i="3"/>
  <c r="R2250" i="3"/>
  <c r="R2247" i="3"/>
  <c r="R2254" i="3"/>
  <c r="R2251" i="3"/>
  <c r="R2248" i="3"/>
  <c r="R2249" i="3"/>
  <c r="R2246" i="3"/>
  <c r="R2255" i="3"/>
  <c r="R2252" i="3"/>
  <c r="S2226" i="3"/>
  <c r="S2223" i="3"/>
  <c r="S2220" i="3"/>
  <c r="S2217" i="3"/>
  <c r="S2227" i="3"/>
  <c r="S2224" i="3"/>
  <c r="S2221" i="3"/>
  <c r="S2218" i="3"/>
  <c r="S2215" i="3"/>
  <c r="S2225" i="3"/>
  <c r="S2222" i="3"/>
  <c r="S2219" i="3"/>
  <c r="S2216" i="3"/>
  <c r="S1376" i="3"/>
  <c r="S1380" i="3"/>
  <c r="S1374" i="3"/>
  <c r="S1378" i="3"/>
  <c r="S2859" i="3"/>
  <c r="S2856" i="3"/>
  <c r="S2860" i="3"/>
  <c r="S2857" i="3"/>
  <c r="S2858" i="3"/>
  <c r="S5497" i="3"/>
  <c r="S5498" i="3"/>
  <c r="S5496" i="3"/>
  <c r="R3604" i="3"/>
  <c r="R3601" i="3"/>
  <c r="R3605" i="3"/>
  <c r="R3602" i="3"/>
  <c r="R3603" i="3"/>
  <c r="R3600" i="3"/>
  <c r="R6311" i="3"/>
  <c r="S1977" i="3"/>
  <c r="S1974" i="3"/>
  <c r="S1975" i="3"/>
  <c r="S1976" i="3"/>
  <c r="S5582" i="3"/>
  <c r="S5583" i="3"/>
  <c r="S3559" i="3"/>
  <c r="S3556" i="3"/>
  <c r="S3553" i="3"/>
  <c r="S3550" i="3"/>
  <c r="S3560" i="3"/>
  <c r="S3557" i="3"/>
  <c r="S3554" i="3"/>
  <c r="S3551" i="3"/>
  <c r="S3558" i="3"/>
  <c r="S3555" i="3"/>
  <c r="S3552" i="3"/>
  <c r="R1995" i="3"/>
  <c r="R1992" i="3"/>
  <c r="R1996" i="3"/>
  <c r="R1993" i="3"/>
  <c r="R1990" i="3"/>
  <c r="R1994" i="3"/>
  <c r="R1991" i="3"/>
  <c r="S3496" i="3"/>
  <c r="S3493" i="3"/>
  <c r="S3490" i="3"/>
  <c r="S3497" i="3"/>
  <c r="S3494" i="3"/>
  <c r="S3491" i="3"/>
  <c r="S3495" i="3"/>
  <c r="S3492" i="3"/>
  <c r="S3952" i="3"/>
  <c r="S3949" i="3"/>
  <c r="S3946" i="3"/>
  <c r="S3943" i="3"/>
  <c r="S3950" i="3"/>
  <c r="S3947" i="3"/>
  <c r="S3944" i="3"/>
  <c r="S3948" i="3"/>
  <c r="S3951" i="3"/>
  <c r="S3945" i="3"/>
  <c r="R1809" i="3"/>
  <c r="R1806" i="3"/>
  <c r="R1807" i="3"/>
  <c r="R1804" i="3"/>
  <c r="R1805" i="3"/>
  <c r="R1808" i="3"/>
  <c r="S5468" i="3"/>
  <c r="S5471" i="3"/>
  <c r="R4315" i="3"/>
  <c r="R4312" i="3"/>
  <c r="R4309" i="3"/>
  <c r="R4306" i="3"/>
  <c r="R4311" i="3"/>
  <c r="R4307" i="3"/>
  <c r="R4314" i="3"/>
  <c r="R4310" i="3"/>
  <c r="R4317" i="3"/>
  <c r="R4313" i="3"/>
  <c r="R4305" i="3"/>
  <c r="R4316" i="3"/>
  <c r="R4308" i="3"/>
  <c r="R4213" i="3"/>
  <c r="R4210" i="3"/>
  <c r="R4207" i="3"/>
  <c r="R4204" i="3"/>
  <c r="R4208" i="3"/>
  <c r="R4206" i="3"/>
  <c r="R4214" i="3"/>
  <c r="R4212" i="3"/>
  <c r="R4205" i="3"/>
  <c r="R4211" i="3"/>
  <c r="R4209" i="3"/>
  <c r="R4992" i="3"/>
  <c r="R4989" i="3"/>
  <c r="R4986" i="3"/>
  <c r="R4990" i="3"/>
  <c r="R4987" i="3"/>
  <c r="R4991" i="3"/>
  <c r="R4988" i="3"/>
  <c r="R4985" i="3"/>
  <c r="R5997" i="3"/>
  <c r="R5995" i="3"/>
  <c r="R5994" i="3"/>
  <c r="R6001" i="3"/>
  <c r="R5999" i="3"/>
  <c r="R5993" i="3"/>
  <c r="R6000" i="3"/>
  <c r="R5998" i="3"/>
  <c r="R5996" i="3"/>
  <c r="R6002" i="3"/>
  <c r="S749" i="3"/>
  <c r="S746" i="3"/>
  <c r="S750" i="3"/>
  <c r="S747" i="3"/>
  <c r="S748" i="3"/>
  <c r="S745" i="3"/>
  <c r="S4965" i="3"/>
  <c r="S4962" i="3"/>
  <c r="S4966" i="3"/>
  <c r="S4963" i="3"/>
  <c r="S4967" i="3"/>
  <c r="S4964" i="3"/>
  <c r="R13" i="3"/>
  <c r="R12" i="3"/>
  <c r="S3868" i="3"/>
  <c r="S3865" i="3"/>
  <c r="S3862" i="3"/>
  <c r="S3869" i="3"/>
  <c r="S3866" i="3"/>
  <c r="S3863" i="3"/>
  <c r="S3861" i="3"/>
  <c r="S3864" i="3"/>
  <c r="S3867" i="3"/>
  <c r="R3009" i="3"/>
  <c r="R3006" i="3"/>
  <c r="R3003" i="3"/>
  <c r="R3010" i="3"/>
  <c r="R3007" i="3"/>
  <c r="R3004" i="3"/>
  <c r="R3001" i="3"/>
  <c r="R3011" i="3"/>
  <c r="R3008" i="3"/>
  <c r="R3005" i="3"/>
  <c r="R3002" i="3"/>
  <c r="S5340" i="3"/>
  <c r="S5343" i="3"/>
  <c r="S5341" i="3"/>
  <c r="S5339" i="3"/>
  <c r="S5342" i="3"/>
  <c r="R4063" i="3"/>
  <c r="R4062" i="3"/>
  <c r="R4065" i="3"/>
  <c r="R3171" i="3"/>
  <c r="R3168" i="3"/>
  <c r="R3172" i="3"/>
  <c r="R3169" i="3"/>
  <c r="R3170" i="3"/>
  <c r="R3988" i="3"/>
  <c r="R3985" i="3"/>
  <c r="R3989" i="3"/>
  <c r="R3986" i="3"/>
  <c r="R3990" i="3"/>
  <c r="R3987" i="3"/>
  <c r="R2787" i="3"/>
  <c r="R2784" i="3"/>
  <c r="R2778" i="3"/>
  <c r="R2788" i="3"/>
  <c r="R2785" i="3"/>
  <c r="R2782" i="3"/>
  <c r="R2779" i="3"/>
  <c r="R2776" i="3"/>
  <c r="R2786" i="3"/>
  <c r="R2780" i="3"/>
  <c r="R2777" i="3"/>
  <c r="R2505" i="3"/>
  <c r="R2504" i="3"/>
  <c r="S12" i="3"/>
  <c r="S13" i="3"/>
  <c r="T2996" i="3"/>
  <c r="R2996" i="3"/>
  <c r="S6241" i="3"/>
  <c r="S6246" i="3"/>
  <c r="R5028" i="3"/>
  <c r="R5025" i="3"/>
  <c r="R5026" i="3"/>
  <c r="R5027" i="3"/>
  <c r="S5718" i="3"/>
  <c r="S5726" i="3"/>
  <c r="S5720" i="3"/>
  <c r="S5723" i="3"/>
  <c r="R1065" i="3"/>
  <c r="R1062" i="3"/>
  <c r="R1059" i="3"/>
  <c r="R1063" i="3"/>
  <c r="R1060" i="3"/>
  <c r="R1064" i="3"/>
  <c r="R1061" i="3"/>
  <c r="R5990" i="3"/>
  <c r="R5992" i="3"/>
  <c r="R5983" i="3"/>
  <c r="R5988" i="3"/>
  <c r="R5986" i="3"/>
  <c r="R5984" i="3"/>
  <c r="R5989" i="3"/>
  <c r="R5987" i="3"/>
  <c r="R5985" i="3"/>
  <c r="R5991" i="3"/>
  <c r="S3592" i="3"/>
  <c r="S3589" i="3"/>
  <c r="S3586" i="3"/>
  <c r="S3583" i="3"/>
  <c r="S3580" i="3"/>
  <c r="S3590" i="3"/>
  <c r="S3587" i="3"/>
  <c r="S3584" i="3"/>
  <c r="S3581" i="3"/>
  <c r="S3591" i="3"/>
  <c r="S3588" i="3"/>
  <c r="S3585" i="3"/>
  <c r="S3582" i="3"/>
  <c r="S5028" i="3"/>
  <c r="S5025" i="3"/>
  <c r="S5026" i="3"/>
  <c r="S5027" i="3"/>
  <c r="T5623" i="3"/>
  <c r="T5619" i="3"/>
  <c r="T5622" i="3"/>
  <c r="T5625" i="3"/>
  <c r="T5620" i="3"/>
  <c r="T5624" i="3"/>
  <c r="T5621" i="3"/>
  <c r="S3318" i="3"/>
  <c r="S3315" i="3"/>
  <c r="S3312" i="3"/>
  <c r="S3319" i="3"/>
  <c r="S3316" i="3"/>
  <c r="S3313" i="3"/>
  <c r="S3310" i="3"/>
  <c r="S3320" i="3"/>
  <c r="S3317" i="3"/>
  <c r="S3314" i="3"/>
  <c r="S3311" i="3"/>
  <c r="R1642" i="3"/>
  <c r="R1639" i="3"/>
  <c r="R1640" i="3"/>
  <c r="R1644" i="3"/>
  <c r="R1643" i="3"/>
  <c r="R1638" i="3"/>
  <c r="R1641" i="3"/>
  <c r="S3481" i="3"/>
  <c r="S3478" i="3"/>
  <c r="S3475" i="3"/>
  <c r="S3472" i="3"/>
  <c r="S3482" i="3"/>
  <c r="S3479" i="3"/>
  <c r="S3476" i="3"/>
  <c r="S3473" i="3"/>
  <c r="S3483" i="3"/>
  <c r="S3480" i="3"/>
  <c r="S3477" i="3"/>
  <c r="S3474" i="3"/>
  <c r="S3471" i="3"/>
  <c r="S362" i="3"/>
  <c r="S359" i="3"/>
  <c r="S356" i="3"/>
  <c r="S353" i="3"/>
  <c r="S350" i="3"/>
  <c r="S360" i="3"/>
  <c r="S354" i="3"/>
  <c r="S357" i="3"/>
  <c r="S351" i="3"/>
  <c r="S361" i="3"/>
  <c r="S358" i="3"/>
  <c r="S355" i="3"/>
  <c r="S352" i="3"/>
  <c r="S349" i="3"/>
  <c r="S363" i="3"/>
  <c r="S5888" i="3"/>
  <c r="S5886" i="3"/>
  <c r="S5887" i="3"/>
  <c r="S3782" i="3"/>
  <c r="S3783" i="3"/>
  <c r="S4648" i="3"/>
  <c r="S4642" i="3"/>
  <c r="S4636" i="3"/>
  <c r="R5366" i="3"/>
  <c r="R5364" i="3"/>
  <c r="R5365" i="3"/>
  <c r="R6192" i="3"/>
  <c r="R6194" i="3"/>
  <c r="R6197" i="3"/>
  <c r="R6190" i="3"/>
  <c r="R6195" i="3"/>
  <c r="R6193" i="3"/>
  <c r="R6198" i="3"/>
  <c r="R6191" i="3"/>
  <c r="R6189" i="3"/>
  <c r="R6196" i="3"/>
  <c r="R2082" i="3"/>
  <c r="R2079" i="3"/>
  <c r="R2076" i="3"/>
  <c r="R2083" i="3"/>
  <c r="R2080" i="3"/>
  <c r="R2077" i="3"/>
  <c r="R2078" i="3"/>
  <c r="S2505" i="3"/>
  <c r="S2504" i="3"/>
  <c r="R2574" i="3"/>
  <c r="R2571" i="3"/>
  <c r="R2575" i="3"/>
  <c r="R2572" i="3"/>
  <c r="R2569" i="3"/>
  <c r="R2573" i="3"/>
  <c r="R2570" i="3"/>
  <c r="R6385" i="3"/>
  <c r="R6382" i="3"/>
  <c r="R6387" i="3"/>
  <c r="R6384" i="3"/>
  <c r="R94" i="3"/>
  <c r="R93" i="3"/>
  <c r="R3838" i="3"/>
  <c r="R3835" i="3"/>
  <c r="R3836" i="3"/>
  <c r="R3837" i="3"/>
  <c r="R3834" i="3"/>
  <c r="S2061" i="3"/>
  <c r="S2058" i="3"/>
  <c r="S2062" i="3"/>
  <c r="S2059" i="3"/>
  <c r="S2063" i="3"/>
  <c r="S2060" i="3"/>
  <c r="R3886" i="3"/>
  <c r="R3883" i="3"/>
  <c r="R3880" i="3"/>
  <c r="R3884" i="3"/>
  <c r="R3881" i="3"/>
  <c r="R3885" i="3"/>
  <c r="R3882" i="3"/>
  <c r="R3879" i="3"/>
  <c r="S1364" i="3"/>
  <c r="S1361" i="3"/>
  <c r="S1358" i="3"/>
  <c r="S1355" i="3"/>
  <c r="S1365" i="3"/>
  <c r="S1362" i="3"/>
  <c r="S1359" i="3"/>
  <c r="S1356" i="3"/>
  <c r="S1357" i="3"/>
  <c r="S1354" i="3"/>
  <c r="S1366" i="3"/>
  <c r="S1360" i="3"/>
  <c r="S1363" i="3"/>
  <c r="R430" i="3"/>
  <c r="R427" i="3"/>
  <c r="R424" i="3"/>
  <c r="R429" i="3"/>
  <c r="R428" i="3"/>
  <c r="R425" i="3"/>
  <c r="R426" i="3"/>
  <c r="R46" i="3"/>
  <c r="R45" i="3"/>
  <c r="R44" i="3"/>
  <c r="R47" i="3"/>
  <c r="R48" i="3"/>
  <c r="S3970" i="3"/>
  <c r="S3971" i="3"/>
  <c r="S3968" i="3"/>
  <c r="S3969" i="3"/>
  <c r="S3972" i="3"/>
  <c r="R3422" i="3"/>
  <c r="R3419" i="3"/>
  <c r="R3416" i="3"/>
  <c r="R3413" i="3"/>
  <c r="R3418" i="3"/>
  <c r="R3421" i="3"/>
  <c r="R3414" i="3"/>
  <c r="R3417" i="3"/>
  <c r="R3420" i="3"/>
  <c r="R3412" i="3"/>
  <c r="R3415" i="3"/>
  <c r="S4869" i="3"/>
  <c r="S4866" i="3"/>
  <c r="S4870" i="3"/>
  <c r="S4867" i="3"/>
  <c r="S4871" i="3"/>
  <c r="S4868" i="3"/>
  <c r="S4865" i="3"/>
  <c r="S5852" i="3"/>
  <c r="S5853" i="3"/>
  <c r="S5851" i="3"/>
  <c r="S5854" i="3"/>
  <c r="R6268" i="3"/>
  <c r="R6272" i="3"/>
  <c r="R6271" i="3"/>
  <c r="R6267" i="3"/>
  <c r="R6269" i="3"/>
  <c r="R6265" i="3"/>
  <c r="R6266" i="3"/>
  <c r="R6270" i="3"/>
  <c r="S5013" i="3"/>
  <c r="S5010" i="3"/>
  <c r="S5014" i="3"/>
  <c r="S5011" i="3"/>
  <c r="S5015" i="3"/>
  <c r="S5012" i="3"/>
  <c r="S5009" i="3"/>
  <c r="S1548" i="3"/>
  <c r="S1545" i="3"/>
  <c r="S1542" i="3"/>
  <c r="S1539" i="3"/>
  <c r="S1536" i="3"/>
  <c r="S1533" i="3"/>
  <c r="S1530" i="3"/>
  <c r="S1527" i="3"/>
  <c r="S1549" i="3"/>
  <c r="S1546" i="3"/>
  <c r="S1543" i="3"/>
  <c r="S1540" i="3"/>
  <c r="S1537" i="3"/>
  <c r="S1534" i="3"/>
  <c r="S1531" i="3"/>
  <c r="S1528" i="3"/>
  <c r="S1525" i="3"/>
  <c r="S1544" i="3"/>
  <c r="S1535" i="3"/>
  <c r="S1526" i="3"/>
  <c r="S1547" i="3"/>
  <c r="S1538" i="3"/>
  <c r="S1529" i="3"/>
  <c r="S1550" i="3"/>
  <c r="S1532" i="3"/>
  <c r="S1541" i="3"/>
  <c r="R3063" i="3"/>
  <c r="R3064" i="3"/>
  <c r="R4465" i="3"/>
  <c r="R4462" i="3"/>
  <c r="R4472" i="3"/>
  <c r="R4466" i="3"/>
  <c r="R4461" i="3"/>
  <c r="S458" i="3"/>
  <c r="S457" i="3"/>
  <c r="S454" i="3"/>
  <c r="S3297" i="3"/>
  <c r="S3294" i="3"/>
  <c r="S3295" i="3"/>
  <c r="S3296" i="3"/>
  <c r="R479" i="3"/>
  <c r="R477" i="3"/>
  <c r="R475" i="3"/>
  <c r="R478" i="3"/>
  <c r="R480" i="3"/>
  <c r="R476" i="3"/>
  <c r="R474" i="3"/>
  <c r="S42" i="3"/>
  <c r="S43" i="3"/>
  <c r="R759" i="3"/>
  <c r="R756" i="3"/>
  <c r="R758" i="3"/>
  <c r="R760" i="3"/>
  <c r="R757" i="3"/>
  <c r="R3309" i="3"/>
  <c r="R3306" i="3"/>
  <c r="R3307" i="3"/>
  <c r="R3308" i="3"/>
  <c r="R1314" i="3"/>
  <c r="R1311" i="3"/>
  <c r="R1308" i="3"/>
  <c r="R1305" i="3"/>
  <c r="R1315" i="3"/>
  <c r="R1312" i="3"/>
  <c r="R1309" i="3"/>
  <c r="R1306" i="3"/>
  <c r="R1303" i="3"/>
  <c r="R1313" i="3"/>
  <c r="R1307" i="3"/>
  <c r="R1304" i="3"/>
  <c r="R1310" i="3"/>
  <c r="R6157" i="3"/>
  <c r="R6155" i="3"/>
  <c r="R6154" i="3"/>
  <c r="R6153" i="3"/>
  <c r="R6156" i="3"/>
  <c r="R4072" i="3"/>
  <c r="R4073" i="3"/>
  <c r="R3105" i="3"/>
  <c r="R3106" i="3"/>
  <c r="R3103" i="3"/>
  <c r="R3104" i="3"/>
  <c r="S2922" i="3"/>
  <c r="S2919" i="3"/>
  <c r="S2916" i="3"/>
  <c r="S2923" i="3"/>
  <c r="S2920" i="3"/>
  <c r="S2917" i="3"/>
  <c r="S2924" i="3"/>
  <c r="S2921" i="3"/>
  <c r="S2918" i="3"/>
  <c r="S2915" i="3"/>
  <c r="S5371" i="3"/>
  <c r="S5369" i="3"/>
  <c r="S5367" i="3"/>
  <c r="S5368" i="3"/>
  <c r="S5370" i="3"/>
  <c r="R3481" i="3"/>
  <c r="R3478" i="3"/>
  <c r="R3475" i="3"/>
  <c r="R3472" i="3"/>
  <c r="R3482" i="3"/>
  <c r="R3479" i="3"/>
  <c r="R3476" i="3"/>
  <c r="R3473" i="3"/>
  <c r="R3483" i="3"/>
  <c r="R3471" i="3"/>
  <c r="R3480" i="3"/>
  <c r="R3477" i="3"/>
  <c r="R3474" i="3"/>
  <c r="R6642" i="3"/>
  <c r="R6635" i="3"/>
  <c r="S4282" i="3"/>
  <c r="S4279" i="3"/>
  <c r="S4276" i="3"/>
  <c r="S4273" i="3"/>
  <c r="S4270" i="3"/>
  <c r="S4283" i="3"/>
  <c r="S4280" i="3"/>
  <c r="S4277" i="3"/>
  <c r="S4274" i="3"/>
  <c r="S4271" i="3"/>
  <c r="S4284" i="3"/>
  <c r="S4281" i="3"/>
  <c r="S4278" i="3"/>
  <c r="S4275" i="3"/>
  <c r="S4272" i="3"/>
  <c r="R1131" i="3"/>
  <c r="R1128" i="3"/>
  <c r="R1125" i="3"/>
  <c r="R1122" i="3"/>
  <c r="R1132" i="3"/>
  <c r="R1129" i="3"/>
  <c r="R1126" i="3"/>
  <c r="R1123" i="3"/>
  <c r="R1127" i="3"/>
  <c r="R1130" i="3"/>
  <c r="R1124" i="3"/>
  <c r="R4734" i="3"/>
  <c r="R4732" i="3"/>
  <c r="R4733" i="3"/>
  <c r="R88" i="3"/>
  <c r="R86" i="3"/>
  <c r="R87" i="3"/>
  <c r="R90" i="3"/>
  <c r="R89" i="3"/>
  <c r="S2721" i="3"/>
  <c r="S2722" i="3"/>
  <c r="S2719" i="3"/>
  <c r="S2720" i="3"/>
  <c r="R3728" i="3"/>
  <c r="R3725" i="3"/>
  <c r="R3730" i="3"/>
  <c r="R3726" i="3"/>
  <c r="R3721" i="3"/>
  <c r="R3718" i="3"/>
  <c r="R3715" i="3"/>
  <c r="R3724" i="3"/>
  <c r="R3722" i="3"/>
  <c r="R3719" i="3"/>
  <c r="R3716" i="3"/>
  <c r="R3729" i="3"/>
  <c r="R3727" i="3"/>
  <c r="R3723" i="3"/>
  <c r="R3720" i="3"/>
  <c r="R3717" i="3"/>
  <c r="R3714" i="3"/>
  <c r="R5530" i="3"/>
  <c r="R5528" i="3"/>
  <c r="R5526" i="3"/>
  <c r="R5529" i="3"/>
  <c r="R5527" i="3"/>
  <c r="S5103" i="3"/>
  <c r="S5100" i="3"/>
  <c r="S5097" i="3"/>
  <c r="S5094" i="3"/>
  <c r="S5091" i="3"/>
  <c r="S5104" i="3"/>
  <c r="S5101" i="3"/>
  <c r="S5098" i="3"/>
  <c r="S5095" i="3"/>
  <c r="S5092" i="3"/>
  <c r="S5105" i="3"/>
  <c r="S5102" i="3"/>
  <c r="S5099" i="3"/>
  <c r="S5096" i="3"/>
  <c r="S5093" i="3"/>
  <c r="R5309" i="3"/>
  <c r="R5304" i="3"/>
  <c r="R5307" i="3"/>
  <c r="R5310" i="3"/>
  <c r="R5305" i="3"/>
  <c r="R5306" i="3"/>
  <c r="R5308" i="3"/>
  <c r="R6670" i="3"/>
  <c r="R6668" i="3"/>
  <c r="R6667" i="3"/>
  <c r="R6673" i="3"/>
  <c r="R6672" i="3"/>
  <c r="R6671" i="3"/>
  <c r="R6669" i="3"/>
  <c r="T3390" i="3"/>
  <c r="R3390" i="3"/>
  <c r="S4351" i="3"/>
  <c r="S4348" i="3"/>
  <c r="S4345" i="3"/>
  <c r="S4352" i="3"/>
  <c r="S4349" i="3"/>
  <c r="S4346" i="3"/>
  <c r="S4343" i="3"/>
  <c r="S4350" i="3"/>
  <c r="S4347" i="3"/>
  <c r="S4344" i="3"/>
  <c r="R421" i="3"/>
  <c r="R417" i="3"/>
  <c r="R423" i="3"/>
  <c r="R422" i="3"/>
  <c r="R419" i="3"/>
  <c r="R416" i="3"/>
  <c r="R420" i="3"/>
  <c r="S6500" i="3"/>
  <c r="S6497" i="3"/>
  <c r="S6498" i="3"/>
  <c r="S6501" i="3"/>
  <c r="S6494" i="3"/>
  <c r="S6492" i="3"/>
  <c r="S6495" i="3"/>
  <c r="S6499" i="3"/>
  <c r="S6496" i="3"/>
  <c r="S6493" i="3"/>
  <c r="R5363" i="3"/>
  <c r="R5361" i="3"/>
  <c r="R5362" i="3"/>
  <c r="S5772" i="3"/>
  <c r="S5767" i="3"/>
  <c r="S5770" i="3"/>
  <c r="S5765" i="3"/>
  <c r="S5773" i="3"/>
  <c r="S5768" i="3"/>
  <c r="S5771" i="3"/>
  <c r="S5769" i="3"/>
  <c r="S5766" i="3"/>
  <c r="S2937" i="3"/>
  <c r="S2934" i="3"/>
  <c r="S2931" i="3"/>
  <c r="S2928" i="3"/>
  <c r="S2925" i="3"/>
  <c r="S2938" i="3"/>
  <c r="S2935" i="3"/>
  <c r="S2932" i="3"/>
  <c r="S2929" i="3"/>
  <c r="S2926" i="3"/>
  <c r="S2936" i="3"/>
  <c r="S2933" i="3"/>
  <c r="S2930" i="3"/>
  <c r="S2927" i="3"/>
  <c r="R954" i="3"/>
  <c r="R953" i="3"/>
  <c r="R151" i="3"/>
  <c r="R145" i="3"/>
  <c r="R150" i="3"/>
  <c r="T1370" i="3"/>
  <c r="T1367" i="3"/>
  <c r="T1368" i="3"/>
  <c r="T1369" i="3"/>
  <c r="S4622" i="3"/>
  <c r="S4619" i="3"/>
  <c r="S4616" i="3"/>
  <c r="S4617" i="3"/>
  <c r="S1683" i="3"/>
  <c r="S1680" i="3"/>
  <c r="S1677" i="3"/>
  <c r="S1684" i="3"/>
  <c r="S1681" i="3"/>
  <c r="S1678" i="3"/>
  <c r="S1682" i="3"/>
  <c r="S1679" i="3"/>
  <c r="S1872" i="3"/>
  <c r="S1869" i="3"/>
  <c r="S1866" i="3"/>
  <c r="S1870" i="3"/>
  <c r="S1867" i="3"/>
  <c r="S1871" i="3"/>
  <c r="S1868" i="3"/>
  <c r="S1865" i="3"/>
  <c r="S743" i="3"/>
  <c r="S744" i="3"/>
  <c r="S741" i="3"/>
  <c r="S742" i="3"/>
  <c r="R4360" i="3"/>
  <c r="R4357" i="3"/>
  <c r="R4354" i="3"/>
  <c r="R4359" i="3"/>
  <c r="R4356" i="3"/>
  <c r="R4353" i="3"/>
  <c r="R4355" i="3"/>
  <c r="R4358" i="3"/>
  <c r="S6067" i="3"/>
  <c r="S6070" i="3"/>
  <c r="S6069" i="3"/>
  <c r="S6071" i="3"/>
  <c r="S6066" i="3"/>
  <c r="S6068" i="3"/>
  <c r="S6072" i="3"/>
  <c r="R4862" i="3"/>
  <c r="R978" i="3"/>
  <c r="R975" i="3"/>
  <c r="R979" i="3"/>
  <c r="R976" i="3"/>
  <c r="R973" i="3"/>
  <c r="R3868" i="3"/>
  <c r="R3865" i="3"/>
  <c r="R3862" i="3"/>
  <c r="R3869" i="3"/>
  <c r="R3866" i="3"/>
  <c r="R3863" i="3"/>
  <c r="R3861" i="3"/>
  <c r="R3864" i="3"/>
  <c r="R3867" i="3"/>
  <c r="R5888" i="3"/>
  <c r="R5886" i="3"/>
  <c r="R5887" i="3"/>
  <c r="S1689" i="3"/>
  <c r="S1686" i="3"/>
  <c r="S1690" i="3"/>
  <c r="S1687" i="3"/>
  <c r="S1685" i="3"/>
  <c r="S1688" i="3"/>
  <c r="S1691" i="3"/>
  <c r="S1995" i="3"/>
  <c r="S1992" i="3"/>
  <c r="S1996" i="3"/>
  <c r="S1993" i="3"/>
  <c r="S1990" i="3"/>
  <c r="S1994" i="3"/>
  <c r="S1991" i="3"/>
  <c r="S6578" i="3"/>
  <c r="S6575" i="3"/>
  <c r="S6576" i="3"/>
  <c r="S6573" i="3"/>
  <c r="S6572" i="3"/>
  <c r="S6577" i="3"/>
  <c r="S6574" i="3"/>
  <c r="S6571" i="3"/>
  <c r="S782" i="3"/>
  <c r="S779" i="3"/>
  <c r="S780" i="3"/>
  <c r="S781" i="3"/>
  <c r="S778" i="3"/>
  <c r="R1621" i="3"/>
  <c r="R1618" i="3"/>
  <c r="R1615" i="3"/>
  <c r="R1612" i="3"/>
  <c r="R1622" i="3"/>
  <c r="R1614" i="3"/>
  <c r="R1617" i="3"/>
  <c r="R1620" i="3"/>
  <c r="R1613" i="3"/>
  <c r="R1619" i="3"/>
  <c r="R1616" i="3"/>
  <c r="S701" i="3"/>
  <c r="S698" i="3"/>
  <c r="S695" i="3"/>
  <c r="S692" i="3"/>
  <c r="S689" i="3"/>
  <c r="S702" i="3"/>
  <c r="S699" i="3"/>
  <c r="S696" i="3"/>
  <c r="S693" i="3"/>
  <c r="S690" i="3"/>
  <c r="S703" i="3"/>
  <c r="S694" i="3"/>
  <c r="S700" i="3"/>
  <c r="S691" i="3"/>
  <c r="S697" i="3"/>
  <c r="S3362" i="3"/>
  <c r="S3364" i="3"/>
  <c r="S3363" i="3"/>
  <c r="R3449" i="3"/>
  <c r="R3446" i="3"/>
  <c r="R3443" i="3"/>
  <c r="R3447" i="3"/>
  <c r="R3450" i="3"/>
  <c r="R3445" i="3"/>
  <c r="R3444" i="3"/>
  <c r="R3448" i="3"/>
  <c r="S2433" i="3"/>
  <c r="S2430" i="3"/>
  <c r="S2431" i="3"/>
  <c r="S2432" i="3"/>
  <c r="S2429" i="3"/>
  <c r="S5556" i="3"/>
  <c r="S5559" i="3"/>
  <c r="S5554" i="3"/>
  <c r="S5557" i="3"/>
  <c r="S5560" i="3"/>
  <c r="S5555" i="3"/>
  <c r="S5558" i="3"/>
  <c r="S5561" i="3"/>
  <c r="S4839" i="3"/>
  <c r="S4836" i="3"/>
  <c r="S4840" i="3"/>
  <c r="S4837" i="3"/>
  <c r="S4841" i="3"/>
  <c r="S4838" i="3"/>
  <c r="S4835" i="3"/>
  <c r="S377" i="3"/>
  <c r="S374" i="3"/>
  <c r="S371" i="3"/>
  <c r="S368" i="3"/>
  <c r="S375" i="3"/>
  <c r="S369" i="3"/>
  <c r="S372" i="3"/>
  <c r="S376" i="3"/>
  <c r="S373" i="3"/>
  <c r="S370" i="3"/>
  <c r="R3348" i="3"/>
  <c r="R3349" i="3"/>
  <c r="R3346" i="3"/>
  <c r="R3350" i="3"/>
  <c r="R3347" i="3"/>
  <c r="R2478" i="3"/>
  <c r="R2475" i="3"/>
  <c r="R2479" i="3"/>
  <c r="R2476" i="3"/>
  <c r="R2480" i="3"/>
  <c r="R2474" i="3"/>
  <c r="R2477" i="3"/>
  <c r="R238" i="3"/>
  <c r="R235" i="3"/>
  <c r="R232" i="3"/>
  <c r="R229" i="3"/>
  <c r="R231" i="3"/>
  <c r="R234" i="3"/>
  <c r="R236" i="3"/>
  <c r="R233" i="3"/>
  <c r="R230" i="3"/>
  <c r="R237" i="3"/>
  <c r="R714" i="3"/>
  <c r="R711" i="3"/>
  <c r="R708" i="3"/>
  <c r="R710" i="3"/>
  <c r="R713" i="3"/>
  <c r="R709" i="3"/>
  <c r="R712" i="3"/>
  <c r="S1327" i="3"/>
  <c r="T1690" i="3"/>
  <c r="R2061" i="3"/>
  <c r="R2058" i="3"/>
  <c r="R2062" i="3"/>
  <c r="R2059" i="3"/>
  <c r="R2060" i="3"/>
  <c r="R2063" i="3"/>
  <c r="S462" i="3"/>
  <c r="S464" i="3"/>
  <c r="S461" i="3"/>
  <c r="S459" i="3"/>
  <c r="S463" i="3"/>
  <c r="S460" i="3"/>
  <c r="R4282" i="3"/>
  <c r="R4270" i="3"/>
  <c r="R4284" i="3"/>
  <c r="R4272" i="3"/>
  <c r="R903" i="3"/>
  <c r="R900" i="3"/>
  <c r="R897" i="3"/>
  <c r="R894" i="3"/>
  <c r="R891" i="3"/>
  <c r="R888" i="3"/>
  <c r="R885" i="3"/>
  <c r="R882" i="3"/>
  <c r="R901" i="3"/>
  <c r="R898" i="3"/>
  <c r="R895" i="3"/>
  <c r="R892" i="3"/>
  <c r="R889" i="3"/>
  <c r="R886" i="3"/>
  <c r="R883" i="3"/>
  <c r="R896" i="3"/>
  <c r="R887" i="3"/>
  <c r="R902" i="3"/>
  <c r="R893" i="3"/>
  <c r="R884" i="3"/>
  <c r="R899" i="3"/>
  <c r="R890" i="3"/>
  <c r="S3703" i="3"/>
  <c r="S3700" i="3"/>
  <c r="S3701" i="3"/>
  <c r="S3702" i="3"/>
  <c r="S3699" i="3"/>
  <c r="S3541" i="3"/>
  <c r="S3538" i="3"/>
  <c r="S3542" i="3"/>
  <c r="S3539" i="3"/>
  <c r="S3540" i="3"/>
  <c r="S6444" i="3"/>
  <c r="S6441" i="3"/>
  <c r="S6443" i="3"/>
  <c r="S6445" i="3"/>
  <c r="S6442" i="3"/>
  <c r="S6851" i="3"/>
  <c r="S6855" i="3"/>
  <c r="S6854" i="3"/>
  <c r="S6842" i="3"/>
  <c r="S6845" i="3"/>
  <c r="S6847" i="3"/>
  <c r="S6844" i="3"/>
  <c r="S6848" i="3"/>
  <c r="S6846" i="3"/>
  <c r="S6841" i="3"/>
  <c r="S6843" i="3"/>
  <c r="S6853" i="3"/>
  <c r="S6849" i="3"/>
  <c r="S6852" i="3"/>
  <c r="S6850" i="3"/>
  <c r="R115" i="3"/>
  <c r="R112" i="3"/>
  <c r="R111" i="3"/>
  <c r="R113" i="3"/>
  <c r="R110" i="3"/>
  <c r="R114" i="3"/>
  <c r="S4782" i="3"/>
  <c r="S4779" i="3"/>
  <c r="S4776" i="3"/>
  <c r="S4773" i="3"/>
  <c r="S4770" i="3"/>
  <c r="S4783" i="3"/>
  <c r="S4780" i="3"/>
  <c r="S4777" i="3"/>
  <c r="S4774" i="3"/>
  <c r="S4771" i="3"/>
  <c r="S4768" i="3"/>
  <c r="S4778" i="3"/>
  <c r="S4781" i="3"/>
  <c r="S4769" i="3"/>
  <c r="S4775" i="3"/>
  <c r="S4772" i="3"/>
  <c r="S6308" i="3"/>
  <c r="S6303" i="3"/>
  <c r="S6306" i="3"/>
  <c r="S6304" i="3"/>
  <c r="S6307" i="3"/>
  <c r="S6305" i="3"/>
  <c r="S6467" i="3"/>
  <c r="S6470" i="3"/>
  <c r="S6468" i="3"/>
  <c r="S6473" i="3"/>
  <c r="S6469" i="3"/>
  <c r="S6471" i="3"/>
  <c r="S6466" i="3"/>
  <c r="S6472" i="3"/>
  <c r="R2481" i="3"/>
  <c r="R2482" i="3"/>
  <c r="R2483" i="3"/>
  <c r="S3033" i="3"/>
  <c r="S3034" i="3"/>
  <c r="S3031" i="3"/>
  <c r="S3035" i="3"/>
  <c r="S3032" i="3"/>
  <c r="S3448" i="3"/>
  <c r="S3445" i="3"/>
  <c r="S3449" i="3"/>
  <c r="S3446" i="3"/>
  <c r="S3443" i="3"/>
  <c r="S3450" i="3"/>
  <c r="S3447" i="3"/>
  <c r="S3444" i="3"/>
  <c r="R3279" i="3"/>
  <c r="R3276" i="3"/>
  <c r="R3273" i="3"/>
  <c r="R3270" i="3"/>
  <c r="R3277" i="3"/>
  <c r="R3274" i="3"/>
  <c r="R3271" i="3"/>
  <c r="R3268" i="3"/>
  <c r="R3278" i="3"/>
  <c r="R3275" i="3"/>
  <c r="R3272" i="3"/>
  <c r="R3269" i="3"/>
  <c r="S36" i="3"/>
  <c r="S38" i="3"/>
  <c r="S39" i="3"/>
  <c r="S37" i="3"/>
  <c r="R1170" i="3"/>
  <c r="R1167" i="3"/>
  <c r="R1171" i="3"/>
  <c r="R4549" i="3"/>
  <c r="R2130" i="3"/>
  <c r="R2127" i="3"/>
  <c r="R2124" i="3"/>
  <c r="R2131" i="3"/>
  <c r="R2128" i="3"/>
  <c r="R2125" i="3"/>
  <c r="R2122" i="3"/>
  <c r="R2123" i="3"/>
  <c r="R2126" i="3"/>
  <c r="R2129" i="3"/>
  <c r="S444" i="3"/>
  <c r="S443" i="3"/>
  <c r="S440" i="3"/>
  <c r="S445" i="3"/>
  <c r="S442" i="3"/>
  <c r="S439" i="3"/>
  <c r="S441" i="3"/>
  <c r="S378" i="3"/>
  <c r="S395" i="3"/>
  <c r="S392" i="3"/>
  <c r="S389" i="3"/>
  <c r="S386" i="3"/>
  <c r="S383" i="3"/>
  <c r="S380" i="3"/>
  <c r="S393" i="3"/>
  <c r="S381" i="3"/>
  <c r="S387" i="3"/>
  <c r="S384" i="3"/>
  <c r="S390" i="3"/>
  <c r="S394" i="3"/>
  <c r="S391" i="3"/>
  <c r="S388" i="3"/>
  <c r="S385" i="3"/>
  <c r="S382" i="3"/>
  <c r="S379" i="3"/>
  <c r="S396" i="3"/>
  <c r="R5885" i="3"/>
  <c r="R5880" i="3"/>
  <c r="R5883" i="3"/>
  <c r="R5878" i="3"/>
  <c r="R5881" i="3"/>
  <c r="R5876" i="3"/>
  <c r="R5882" i="3"/>
  <c r="R5877" i="3"/>
  <c r="R5879" i="3"/>
  <c r="R5884" i="3"/>
  <c r="S7048" i="3"/>
  <c r="S7046" i="3"/>
  <c r="S7052" i="3"/>
  <c r="S7051" i="3"/>
  <c r="S7049" i="3"/>
  <c r="S7045" i="3"/>
  <c r="S7050" i="3"/>
  <c r="S7047" i="3"/>
  <c r="S791" i="3"/>
  <c r="S788" i="3"/>
  <c r="S785" i="3"/>
  <c r="S789" i="3"/>
  <c r="S786" i="3"/>
  <c r="S783" i="3"/>
  <c r="S787" i="3"/>
  <c r="S790" i="3"/>
  <c r="S784" i="3"/>
  <c r="R5250" i="3"/>
  <c r="R5245" i="3"/>
  <c r="R5253" i="3"/>
  <c r="R5248" i="3"/>
  <c r="R5243" i="3"/>
  <c r="R5251" i="3"/>
  <c r="R5246" i="3"/>
  <c r="R5249" i="3"/>
  <c r="R5252" i="3"/>
  <c r="R5244" i="3"/>
  <c r="R5247" i="3"/>
  <c r="T5798" i="3"/>
  <c r="R5798" i="3"/>
  <c r="S6404" i="3"/>
  <c r="S6405" i="3"/>
  <c r="S6407" i="3"/>
  <c r="S6406" i="3"/>
  <c r="S144" i="3"/>
  <c r="S150" i="3"/>
  <c r="S149" i="3"/>
  <c r="S146" i="3"/>
  <c r="S143" i="3"/>
  <c r="S140" i="3"/>
  <c r="S147" i="3"/>
  <c r="S141" i="3"/>
  <c r="S151" i="3"/>
  <c r="S148" i="3"/>
  <c r="S145" i="3"/>
  <c r="S142" i="3"/>
  <c r="R3907" i="3"/>
  <c r="R3904" i="3"/>
  <c r="R3908" i="3"/>
  <c r="R3905" i="3"/>
  <c r="R3909" i="3"/>
  <c r="R3906" i="3"/>
  <c r="R3903" i="3"/>
  <c r="S932" i="3"/>
  <c r="S929" i="3"/>
  <c r="S926" i="3"/>
  <c r="S933" i="3"/>
  <c r="S930" i="3"/>
  <c r="S927" i="3"/>
  <c r="S924" i="3"/>
  <c r="S925" i="3"/>
  <c r="S931" i="3"/>
  <c r="S928" i="3"/>
  <c r="S5189" i="3"/>
  <c r="S5190" i="3"/>
  <c r="S3670" i="3"/>
  <c r="S3667" i="3"/>
  <c r="S3668" i="3"/>
  <c r="S3669" i="3"/>
  <c r="S3666" i="3"/>
  <c r="S84" i="3"/>
  <c r="S78" i="3"/>
  <c r="S83" i="3"/>
  <c r="S80" i="3"/>
  <c r="S81" i="3"/>
  <c r="S85" i="3"/>
  <c r="S82" i="3"/>
  <c r="S79" i="3"/>
  <c r="S5191" i="3"/>
  <c r="S5194" i="3"/>
  <c r="S5192" i="3"/>
  <c r="S5193" i="3"/>
  <c r="S6046" i="3"/>
  <c r="S6049" i="3"/>
  <c r="S6044" i="3"/>
  <c r="S6052" i="3"/>
  <c r="S6047" i="3"/>
  <c r="S6042" i="3"/>
  <c r="S6053" i="3"/>
  <c r="S6051" i="3"/>
  <c r="S6045" i="3"/>
  <c r="S6043" i="3"/>
  <c r="S6054" i="3"/>
  <c r="S6048" i="3"/>
  <c r="S6055" i="3"/>
  <c r="S6050" i="3"/>
  <c r="S2181" i="3"/>
  <c r="S2182" i="3"/>
  <c r="S2179" i="3"/>
  <c r="S2183" i="3"/>
  <c r="S2180" i="3"/>
  <c r="S2574" i="3"/>
  <c r="S2571" i="3"/>
  <c r="S2575" i="3"/>
  <c r="S2572" i="3"/>
  <c r="S2569" i="3"/>
  <c r="S2573" i="3"/>
  <c r="S2570" i="3"/>
  <c r="R2448" i="3"/>
  <c r="R2445" i="3"/>
  <c r="R2442" i="3"/>
  <c r="R2439" i="3"/>
  <c r="R2449" i="3"/>
  <c r="R2446" i="3"/>
  <c r="R2443" i="3"/>
  <c r="R2440" i="3"/>
  <c r="R2450" i="3"/>
  <c r="R2447" i="3"/>
  <c r="R2444" i="3"/>
  <c r="R2441" i="3"/>
  <c r="R2438" i="3"/>
  <c r="R3940" i="3"/>
  <c r="R3937" i="3"/>
  <c r="R3941" i="3"/>
  <c r="R3938" i="3"/>
  <c r="R3935" i="3"/>
  <c r="R3942" i="3"/>
  <c r="R3939" i="3"/>
  <c r="R3936" i="3"/>
  <c r="S5181" i="3"/>
  <c r="S5180" i="3"/>
  <c r="S5182" i="3"/>
  <c r="S6299" i="3"/>
  <c r="S6301" i="3"/>
  <c r="S6300" i="3"/>
  <c r="S6302" i="3"/>
  <c r="R5088" i="3"/>
  <c r="R5089" i="3"/>
  <c r="R5086" i="3"/>
  <c r="R5090" i="3"/>
  <c r="R5087" i="3"/>
  <c r="S2400" i="3"/>
  <c r="S2397" i="3"/>
  <c r="S2394" i="3"/>
  <c r="S2391" i="3"/>
  <c r="S2401" i="3"/>
  <c r="S2398" i="3"/>
  <c r="S2395" i="3"/>
  <c r="S2392" i="3"/>
  <c r="S2399" i="3"/>
  <c r="S2396" i="3"/>
  <c r="S2393" i="3"/>
  <c r="R2340" i="3"/>
  <c r="R2337" i="3"/>
  <c r="R2338" i="3"/>
  <c r="R2335" i="3"/>
  <c r="R2336" i="3"/>
  <c r="R2339" i="3"/>
  <c r="R3033" i="3"/>
  <c r="R3034" i="3"/>
  <c r="R3031" i="3"/>
  <c r="R3035" i="3"/>
  <c r="R3032" i="3"/>
  <c r="S4863" i="3"/>
  <c r="S4864" i="3"/>
  <c r="S4862" i="3"/>
  <c r="R367" i="3"/>
  <c r="R364" i="3"/>
  <c r="R366" i="3"/>
  <c r="R365" i="3"/>
  <c r="S2112" i="3"/>
  <c r="S2113" i="3"/>
  <c r="S2110" i="3"/>
  <c r="S2107" i="3"/>
  <c r="S2101" i="3"/>
  <c r="S6882" i="3"/>
  <c r="S6881" i="3"/>
  <c r="S6879" i="3"/>
  <c r="S6883" i="3"/>
  <c r="S6878" i="3"/>
  <c r="S6876" i="3"/>
  <c r="S6880" i="3"/>
  <c r="S6877" i="3"/>
  <c r="S6884" i="3"/>
  <c r="S6363" i="3"/>
  <c r="S6372" i="3"/>
  <c r="S6369" i="3"/>
  <c r="S6366" i="3"/>
  <c r="S6371" i="3"/>
  <c r="S6368" i="3"/>
  <c r="S6365" i="3"/>
  <c r="S6362" i="3"/>
  <c r="S6364" i="3"/>
  <c r="S6370" i="3"/>
  <c r="S6367" i="3"/>
  <c r="S5115" i="3"/>
  <c r="S5112" i="3"/>
  <c r="S5109" i="3"/>
  <c r="S5106" i="3"/>
  <c r="S5116" i="3"/>
  <c r="S5113" i="3"/>
  <c r="S5110" i="3"/>
  <c r="S5107" i="3"/>
  <c r="S5114" i="3"/>
  <c r="S5111" i="3"/>
  <c r="S5108" i="3"/>
  <c r="S6695" i="3"/>
  <c r="S6698" i="3"/>
  <c r="S6699" i="3"/>
  <c r="S6701" i="3"/>
  <c r="S6704" i="3"/>
  <c r="S6696" i="3"/>
  <c r="S6703" i="3"/>
  <c r="S6700" i="3"/>
  <c r="S6702" i="3"/>
  <c r="S6697" i="3"/>
  <c r="S6694" i="3"/>
  <c r="S6693" i="3"/>
  <c r="R4060" i="3"/>
  <c r="R4057" i="3"/>
  <c r="R4061" i="3"/>
  <c r="R4058" i="3"/>
  <c r="R4059" i="3"/>
  <c r="S5276" i="3"/>
  <c r="S5274" i="3"/>
  <c r="S5277" i="3"/>
  <c r="S5272" i="3"/>
  <c r="S5275" i="3"/>
  <c r="S5273" i="3"/>
  <c r="S4315" i="3"/>
  <c r="S4312" i="3"/>
  <c r="S4309" i="3"/>
  <c r="S4306" i="3"/>
  <c r="S4316" i="3"/>
  <c r="S4313" i="3"/>
  <c r="S4310" i="3"/>
  <c r="S4307" i="3"/>
  <c r="S4317" i="3"/>
  <c r="S4314" i="3"/>
  <c r="S4311" i="3"/>
  <c r="S4308" i="3"/>
  <c r="S4305" i="3"/>
  <c r="R5777" i="3"/>
  <c r="R5775" i="3"/>
  <c r="R5774" i="3"/>
  <c r="R5776" i="3"/>
  <c r="R4807" i="3"/>
  <c r="S5150" i="3"/>
  <c r="S5151" i="3"/>
  <c r="S5152" i="3"/>
  <c r="S5149" i="3"/>
  <c r="R10" i="3"/>
  <c r="R7" i="3"/>
  <c r="R4" i="3"/>
  <c r="R6" i="3"/>
  <c r="R8" i="3"/>
  <c r="R2" i="3"/>
  <c r="R11" i="3"/>
  <c r="R5" i="3"/>
  <c r="R3" i="3"/>
  <c r="R9" i="3"/>
  <c r="S713" i="3"/>
  <c r="S710" i="3"/>
  <c r="S714" i="3"/>
  <c r="S711" i="3"/>
  <c r="S708" i="3"/>
  <c r="S712" i="3"/>
  <c r="S709" i="3"/>
  <c r="R5754" i="3"/>
  <c r="R5752" i="3"/>
  <c r="R5750" i="3"/>
  <c r="R5753" i="3"/>
  <c r="R5751" i="3"/>
  <c r="R5582" i="3"/>
  <c r="R5583" i="3"/>
  <c r="T830" i="3"/>
  <c r="T831" i="3"/>
  <c r="R4505" i="3"/>
  <c r="R4509" i="3"/>
  <c r="R4508" i="3"/>
  <c r="S345" i="3"/>
  <c r="S343" i="3"/>
  <c r="R1458" i="3"/>
  <c r="R1455" i="3"/>
  <c r="R1452" i="3"/>
  <c r="R1459" i="3"/>
  <c r="R1456" i="3"/>
  <c r="R1453" i="3"/>
  <c r="R1450" i="3"/>
  <c r="R1457" i="3"/>
  <c r="R1451" i="3"/>
  <c r="R1460" i="3"/>
  <c r="R1454" i="3"/>
  <c r="R3054" i="3"/>
  <c r="R3051" i="3"/>
  <c r="R3048" i="3"/>
  <c r="R3045" i="3"/>
  <c r="R3042" i="3"/>
  <c r="R3039" i="3"/>
  <c r="R3052" i="3"/>
  <c r="R3049" i="3"/>
  <c r="R3046" i="3"/>
  <c r="R3043" i="3"/>
  <c r="R3040" i="3"/>
  <c r="R3053" i="3"/>
  <c r="R3050" i="3"/>
  <c r="R3047" i="3"/>
  <c r="R3044" i="3"/>
  <c r="R3041" i="3"/>
  <c r="R3952" i="3"/>
  <c r="R3949" i="3"/>
  <c r="R3946" i="3"/>
  <c r="R3943" i="3"/>
  <c r="R3950" i="3"/>
  <c r="R3947" i="3"/>
  <c r="R3944" i="3"/>
  <c r="R3951" i="3"/>
  <c r="R3948" i="3"/>
  <c r="R3945" i="3"/>
  <c r="T3839" i="3"/>
  <c r="S5528" i="3"/>
  <c r="S5526" i="3"/>
  <c r="S5529" i="3"/>
  <c r="S5527" i="3"/>
  <c r="S5530" i="3"/>
  <c r="S5400" i="3"/>
  <c r="S5401" i="3"/>
  <c r="S845" i="3"/>
  <c r="S842" i="3"/>
  <c r="S846" i="3"/>
  <c r="S843" i="3"/>
  <c r="S841" i="3"/>
  <c r="S844" i="3"/>
  <c r="R5561" i="3"/>
  <c r="R5556" i="3"/>
  <c r="R5559" i="3"/>
  <c r="R5554" i="3"/>
  <c r="R5557" i="3"/>
  <c r="R5558" i="3"/>
  <c r="R5560" i="3"/>
  <c r="R5555" i="3"/>
  <c r="S4243" i="3"/>
  <c r="S4240" i="3"/>
  <c r="S4244" i="3"/>
  <c r="S4241" i="3"/>
  <c r="S4242" i="3"/>
  <c r="S4239" i="3"/>
  <c r="R5142" i="3"/>
  <c r="R5140" i="3"/>
  <c r="R5143" i="3"/>
  <c r="R5139" i="3"/>
  <c r="R5141" i="3"/>
  <c r="S4956" i="3"/>
  <c r="S4953" i="3"/>
  <c r="S4954" i="3"/>
  <c r="S4951" i="3"/>
  <c r="S4955" i="3"/>
  <c r="S4952" i="3"/>
  <c r="R3252" i="3"/>
  <c r="R3250" i="3"/>
  <c r="R3251" i="3"/>
  <c r="S1277" i="3"/>
  <c r="S1274" i="3"/>
  <c r="S1271" i="3"/>
  <c r="S1275" i="3"/>
  <c r="S1272" i="3"/>
  <c r="S1273" i="3"/>
  <c r="S1276" i="3"/>
  <c r="S1270" i="3"/>
  <c r="S4531" i="3"/>
  <c r="S4530" i="3"/>
  <c r="R5340" i="3"/>
  <c r="R5343" i="3"/>
  <c r="R5341" i="3"/>
  <c r="R5342" i="3"/>
  <c r="R5339" i="3"/>
  <c r="S7158" i="3"/>
  <c r="S7155" i="3"/>
  <c r="S7153" i="3"/>
  <c r="S7157" i="3"/>
  <c r="S7159" i="3"/>
  <c r="S7154" i="3"/>
  <c r="S7156" i="3"/>
  <c r="R727" i="3"/>
  <c r="S3255" i="3"/>
  <c r="S3253" i="3"/>
  <c r="S3254" i="3"/>
  <c r="R205" i="3"/>
  <c r="R202" i="3"/>
  <c r="R199" i="3"/>
  <c r="R196" i="3"/>
  <c r="R193" i="3"/>
  <c r="R201" i="3"/>
  <c r="R203" i="3"/>
  <c r="R200" i="3"/>
  <c r="R197" i="3"/>
  <c r="R194" i="3"/>
  <c r="R198" i="3"/>
  <c r="R204" i="3"/>
  <c r="R195" i="3"/>
  <c r="R1380" i="3"/>
  <c r="R1377" i="3"/>
  <c r="R1374" i="3"/>
  <c r="R1378" i="3"/>
  <c r="R1375" i="3"/>
  <c r="R1376" i="3"/>
  <c r="R1379" i="3"/>
  <c r="R3484" i="3"/>
  <c r="R3485" i="3"/>
  <c r="R3592" i="3"/>
  <c r="R3589" i="3"/>
  <c r="R3586" i="3"/>
  <c r="R3583" i="3"/>
  <c r="R3580" i="3"/>
  <c r="R3590" i="3"/>
  <c r="R3587" i="3"/>
  <c r="R3584" i="3"/>
  <c r="R3581" i="3"/>
  <c r="R3591" i="3"/>
  <c r="R3588" i="3"/>
  <c r="R3585" i="3"/>
  <c r="R3582" i="3"/>
  <c r="R4869" i="3"/>
  <c r="R4866" i="3"/>
  <c r="R4870" i="3"/>
  <c r="R4867" i="3"/>
  <c r="R4871" i="3"/>
  <c r="R4868" i="3"/>
  <c r="R4865" i="3"/>
  <c r="R4681" i="3"/>
  <c r="R4678" i="3"/>
  <c r="R4680" i="3"/>
  <c r="R4679" i="3"/>
  <c r="R4676" i="3"/>
  <c r="R4677" i="3"/>
  <c r="T2435" i="3"/>
  <c r="T4474" i="3"/>
  <c r="T4473" i="3"/>
  <c r="S4510" i="3"/>
  <c r="S4507" i="3"/>
  <c r="S4504" i="3"/>
  <c r="S4511" i="3"/>
  <c r="S4508" i="3"/>
  <c r="S4505" i="3"/>
  <c r="S4509" i="3"/>
  <c r="S4506" i="3"/>
  <c r="R4117" i="3"/>
  <c r="R4116" i="3"/>
  <c r="R4118" i="3"/>
  <c r="R4115" i="3"/>
  <c r="S731" i="3"/>
  <c r="S728" i="3"/>
  <c r="S729" i="3"/>
  <c r="S726" i="3"/>
  <c r="S730" i="3"/>
  <c r="S727" i="3"/>
  <c r="R1701" i="3"/>
  <c r="R1698" i="3"/>
  <c r="R1695" i="3"/>
  <c r="R1692" i="3"/>
  <c r="R1702" i="3"/>
  <c r="R1699" i="3"/>
  <c r="R1696" i="3"/>
  <c r="R1693" i="3"/>
  <c r="R1700" i="3"/>
  <c r="R1697" i="3"/>
  <c r="R1694" i="3"/>
  <c r="S3409" i="3"/>
  <c r="S3406" i="3"/>
  <c r="S3403" i="3"/>
  <c r="S3400" i="3"/>
  <c r="S3410" i="3"/>
  <c r="S3407" i="3"/>
  <c r="S3404" i="3"/>
  <c r="S3401" i="3"/>
  <c r="S3411" i="3"/>
  <c r="S3405" i="3"/>
  <c r="S3399" i="3"/>
  <c r="S3408" i="3"/>
  <c r="S3402" i="3"/>
  <c r="R3361" i="3"/>
  <c r="R3357" i="3"/>
  <c r="R3360" i="3"/>
  <c r="R3358" i="3"/>
  <c r="R3359" i="3"/>
  <c r="S938" i="3"/>
  <c r="S935" i="3"/>
  <c r="S936" i="3"/>
  <c r="S937" i="3"/>
  <c r="S934" i="3"/>
  <c r="S2691" i="3"/>
  <c r="S2688" i="3"/>
  <c r="R4606" i="3"/>
  <c r="R4603" i="3"/>
  <c r="R4602" i="3"/>
  <c r="R4607" i="3"/>
  <c r="R4605" i="3"/>
  <c r="R4601" i="3"/>
  <c r="R4604" i="3"/>
  <c r="R4450" i="3"/>
  <c r="R4447" i="3"/>
  <c r="R4449" i="3"/>
  <c r="R4448" i="3"/>
  <c r="R4445" i="3"/>
  <c r="R4451" i="3"/>
  <c r="R4446" i="3"/>
  <c r="R936" i="3"/>
  <c r="R937" i="3"/>
  <c r="R934" i="3"/>
  <c r="R938" i="3"/>
  <c r="R935" i="3"/>
  <c r="R996" i="3"/>
  <c r="R993" i="3"/>
  <c r="R990" i="3"/>
  <c r="R987" i="3"/>
  <c r="R984" i="3"/>
  <c r="R981" i="3"/>
  <c r="R994" i="3"/>
  <c r="R991" i="3"/>
  <c r="R988" i="3"/>
  <c r="R985" i="3"/>
  <c r="R982" i="3"/>
  <c r="R983" i="3"/>
  <c r="R992" i="3"/>
  <c r="R986" i="3"/>
  <c r="R995" i="3"/>
  <c r="R989" i="3"/>
  <c r="R4950" i="3"/>
  <c r="R4947" i="3"/>
  <c r="R4944" i="3"/>
  <c r="R4948" i="3"/>
  <c r="R4945" i="3"/>
  <c r="R4949" i="3"/>
  <c r="R4946" i="3"/>
  <c r="R4943" i="3"/>
  <c r="T7089" i="3"/>
  <c r="S3009" i="3"/>
  <c r="S3006" i="3"/>
  <c r="S3003" i="3"/>
  <c r="S3010" i="3"/>
  <c r="S3007" i="3"/>
  <c r="S3004" i="3"/>
  <c r="S3001" i="3"/>
  <c r="S3011" i="3"/>
  <c r="S3008" i="3"/>
  <c r="S3005" i="3"/>
  <c r="S3002" i="3"/>
  <c r="S6900" i="3"/>
  <c r="S6897" i="3"/>
  <c r="S6902" i="3"/>
  <c r="S6906" i="3"/>
  <c r="S6896" i="3"/>
  <c r="S6901" i="3"/>
  <c r="S6903" i="3"/>
  <c r="S6899" i="3"/>
  <c r="S6898" i="3"/>
  <c r="S6895" i="3"/>
  <c r="S6905" i="3"/>
  <c r="S6904" i="3"/>
  <c r="S4336" i="3"/>
  <c r="S4333" i="3"/>
  <c r="S4330" i="3"/>
  <c r="S4337" i="3"/>
  <c r="S4334" i="3"/>
  <c r="S4331" i="3"/>
  <c r="S4328" i="3"/>
  <c r="S4338" i="3"/>
  <c r="S4335" i="3"/>
  <c r="S4332" i="3"/>
  <c r="S4329" i="3"/>
  <c r="S6738" i="3"/>
  <c r="S6740" i="3"/>
  <c r="S6737" i="3"/>
  <c r="S6739" i="3"/>
  <c r="S6741" i="3"/>
  <c r="S6743" i="3"/>
  <c r="S6742" i="3"/>
  <c r="S4851" i="3"/>
  <c r="S4848" i="3"/>
  <c r="S4852" i="3"/>
  <c r="S4849" i="3"/>
  <c r="S4850" i="3"/>
  <c r="S3291" i="3"/>
  <c r="S3292" i="3"/>
  <c r="S3293" i="3"/>
  <c r="S3290" i="3"/>
  <c r="R2766" i="3"/>
  <c r="R2763" i="3"/>
  <c r="R2760" i="3"/>
  <c r="R2767" i="3"/>
  <c r="R2764" i="3"/>
  <c r="R2761" i="3"/>
  <c r="R2765" i="3"/>
  <c r="R2762" i="3"/>
  <c r="S1644" i="3"/>
  <c r="S1641" i="3"/>
  <c r="S1638" i="3"/>
  <c r="S1642" i="3"/>
  <c r="S1639" i="3"/>
  <c r="S1643" i="3"/>
  <c r="S1640" i="3"/>
  <c r="R1911" i="3"/>
  <c r="R1908" i="3"/>
  <c r="R1905" i="3"/>
  <c r="R1902" i="3"/>
  <c r="R1909" i="3"/>
  <c r="R1906" i="3"/>
  <c r="R1903" i="3"/>
  <c r="R1901" i="3"/>
  <c r="R1904" i="3"/>
  <c r="R1907" i="3"/>
  <c r="R1910" i="3"/>
  <c r="R3757" i="3"/>
  <c r="S6192" i="3"/>
  <c r="S6197" i="3"/>
  <c r="S6190" i="3"/>
  <c r="S6195" i="3"/>
  <c r="S6193" i="3"/>
  <c r="S6194" i="3"/>
  <c r="S6196" i="3"/>
  <c r="S6189" i="3"/>
  <c r="S6198" i="3"/>
  <c r="S6191" i="3"/>
  <c r="S3676" i="3"/>
  <c r="S3673" i="3"/>
  <c r="S3677" i="3"/>
  <c r="S3674" i="3"/>
  <c r="S3675" i="3"/>
  <c r="R5638" i="3"/>
  <c r="R5633" i="3"/>
  <c r="R5641" i="3"/>
  <c r="R5636" i="3"/>
  <c r="R5631" i="3"/>
  <c r="R5634" i="3"/>
  <c r="R5642" i="3"/>
  <c r="R5629" i="3"/>
  <c r="R5637" i="3"/>
  <c r="R5644" i="3"/>
  <c r="R5639" i="3"/>
  <c r="R5632" i="3"/>
  <c r="R5627" i="3"/>
  <c r="R5643" i="3"/>
  <c r="R5640" i="3"/>
  <c r="R5635" i="3"/>
  <c r="R5626" i="3"/>
  <c r="R5630" i="3"/>
  <c r="R5628" i="3"/>
  <c r="S4072" i="3"/>
  <c r="S4073" i="3"/>
  <c r="R4141" i="3"/>
  <c r="R4143" i="3"/>
  <c r="R4151" i="3"/>
  <c r="R4149" i="3"/>
  <c r="R4146" i="3"/>
  <c r="R2052" i="3"/>
  <c r="R2049" i="3"/>
  <c r="R2046" i="3"/>
  <c r="R2043" i="3"/>
  <c r="R2053" i="3"/>
  <c r="R2050" i="3"/>
  <c r="R2047" i="3"/>
  <c r="R2044" i="3"/>
  <c r="R2051" i="3"/>
  <c r="R2042" i="3"/>
  <c r="R2054" i="3"/>
  <c r="R2045" i="3"/>
  <c r="R2048" i="3"/>
  <c r="S225" i="3"/>
  <c r="S227" i="3"/>
  <c r="S224" i="3"/>
  <c r="S228" i="3"/>
  <c r="S226" i="3"/>
  <c r="R5115" i="3"/>
  <c r="R5112" i="3"/>
  <c r="R5109" i="3"/>
  <c r="R5106" i="3"/>
  <c r="R5116" i="3"/>
  <c r="R5113" i="3"/>
  <c r="R5110" i="3"/>
  <c r="R5107" i="3"/>
  <c r="R5114" i="3"/>
  <c r="R5111" i="3"/>
  <c r="R5108" i="3"/>
  <c r="S5376" i="3"/>
  <c r="R5407" i="3"/>
  <c r="R5410" i="3"/>
  <c r="R5408" i="3"/>
  <c r="R5409" i="3"/>
  <c r="T5836" i="3"/>
  <c r="R5836" i="3"/>
  <c r="R31" i="3"/>
  <c r="R28" i="3"/>
  <c r="R29" i="3"/>
  <c r="R30" i="3"/>
  <c r="R2502" i="3"/>
  <c r="R2499" i="3"/>
  <c r="R2496" i="3"/>
  <c r="R2503" i="3"/>
  <c r="R2500" i="3"/>
  <c r="R2497" i="3"/>
  <c r="R2494" i="3"/>
  <c r="R2498" i="3"/>
  <c r="R2495" i="3"/>
  <c r="R2501" i="3"/>
  <c r="R4624" i="3"/>
  <c r="R4621" i="3"/>
  <c r="R4618" i="3"/>
  <c r="R4615" i="3"/>
  <c r="R4620" i="3"/>
  <c r="R4616" i="3"/>
  <c r="R4623" i="3"/>
  <c r="R4619" i="3"/>
  <c r="R4622" i="3"/>
  <c r="R4617" i="3"/>
  <c r="R4625" i="3"/>
  <c r="R4614" i="3"/>
  <c r="S3982" i="3"/>
  <c r="S3979" i="3"/>
  <c r="S3976" i="3"/>
  <c r="S3973" i="3"/>
  <c r="S3983" i="3"/>
  <c r="S3980" i="3"/>
  <c r="S3977" i="3"/>
  <c r="S3974" i="3"/>
  <c r="S3984" i="3"/>
  <c r="S3975" i="3"/>
  <c r="S3978" i="3"/>
  <c r="S3981" i="3"/>
  <c r="S5237" i="3"/>
  <c r="S3102" i="3"/>
  <c r="S3099" i="3"/>
  <c r="S3096" i="3"/>
  <c r="S3093" i="3"/>
  <c r="S3090" i="3"/>
  <c r="S3100" i="3"/>
  <c r="S3097" i="3"/>
  <c r="S3094" i="3"/>
  <c r="S3091" i="3"/>
  <c r="S3101" i="3"/>
  <c r="S3098" i="3"/>
  <c r="S3095" i="3"/>
  <c r="S3092" i="3"/>
  <c r="S953" i="3"/>
  <c r="S954" i="3"/>
  <c r="R2628" i="3"/>
  <c r="R2625" i="3"/>
  <c r="R2629" i="3"/>
  <c r="R2626" i="3"/>
  <c r="R2630" i="3"/>
  <c r="R2627" i="3"/>
  <c r="S2052" i="3"/>
  <c r="S2049" i="3"/>
  <c r="S2046" i="3"/>
  <c r="S2043" i="3"/>
  <c r="S2053" i="3"/>
  <c r="S2050" i="3"/>
  <c r="S2047" i="3"/>
  <c r="S2044" i="3"/>
  <c r="S2054" i="3"/>
  <c r="S2051" i="3"/>
  <c r="S2048" i="3"/>
  <c r="S2045" i="3"/>
  <c r="S2042" i="3"/>
  <c r="R627" i="3"/>
  <c r="R624" i="3"/>
  <c r="R621" i="3"/>
  <c r="R618" i="3"/>
  <c r="R620" i="3"/>
  <c r="R622" i="3"/>
  <c r="R626" i="3"/>
  <c r="R623" i="3"/>
  <c r="R628" i="3"/>
  <c r="R625" i="3"/>
  <c r="R619" i="3"/>
  <c r="R1173" i="3"/>
  <c r="R1174" i="3"/>
  <c r="R1175" i="3"/>
  <c r="R1172" i="3"/>
  <c r="R5926" i="3"/>
  <c r="R5921" i="3"/>
  <c r="R5929" i="3"/>
  <c r="R5924" i="3"/>
  <c r="R5919" i="3"/>
  <c r="R5927" i="3"/>
  <c r="R5922" i="3"/>
  <c r="R5930" i="3"/>
  <c r="R5925" i="3"/>
  <c r="R5928" i="3"/>
  <c r="R5923" i="3"/>
  <c r="R5918" i="3"/>
  <c r="R5931" i="3"/>
  <c r="R5920" i="3"/>
  <c r="R2178" i="3"/>
  <c r="R2175" i="3"/>
  <c r="R2169" i="3"/>
  <c r="R2166" i="3"/>
  <c r="R2163" i="3"/>
  <c r="R2161" i="3"/>
  <c r="R2171" i="3"/>
  <c r="R2165" i="3"/>
  <c r="R2162" i="3"/>
  <c r="R2177" i="3"/>
  <c r="T2853" i="3"/>
  <c r="T2850" i="3"/>
  <c r="T2854" i="3"/>
  <c r="T2851" i="3"/>
  <c r="T2855" i="3"/>
  <c r="T2852" i="3"/>
  <c r="R280" i="3"/>
  <c r="R279" i="3"/>
  <c r="S2244" i="3"/>
  <c r="S2241" i="3"/>
  <c r="S2245" i="3"/>
  <c r="S2242" i="3"/>
  <c r="S2239" i="3"/>
  <c r="S2243" i="3"/>
  <c r="S2240" i="3"/>
  <c r="S1830" i="3"/>
  <c r="S1827" i="3"/>
  <c r="S1831" i="3"/>
  <c r="S1828" i="3"/>
  <c r="S1825" i="3"/>
  <c r="S1829" i="3"/>
  <c r="S1826" i="3"/>
  <c r="S3526" i="3"/>
  <c r="S3523" i="3"/>
  <c r="S3520" i="3"/>
  <c r="S3517" i="3"/>
  <c r="S3514" i="3"/>
  <c r="S3524" i="3"/>
  <c r="S3521" i="3"/>
  <c r="S3518" i="3"/>
  <c r="S3515" i="3"/>
  <c r="S3525" i="3"/>
  <c r="S3522" i="3"/>
  <c r="S3519" i="3"/>
  <c r="S3516" i="3"/>
  <c r="S5937" i="3"/>
  <c r="S5935" i="3"/>
  <c r="S5936" i="3"/>
  <c r="R277" i="3"/>
  <c r="R274" i="3"/>
  <c r="R271" i="3"/>
  <c r="R268" i="3"/>
  <c r="R273" i="3"/>
  <c r="R278" i="3"/>
  <c r="R275" i="3"/>
  <c r="R272" i="3"/>
  <c r="R269" i="3"/>
  <c r="R270" i="3"/>
  <c r="R276" i="3"/>
  <c r="T215" i="3"/>
  <c r="S2895" i="3"/>
  <c r="S2896" i="3"/>
  <c r="S2897" i="3"/>
  <c r="S1578" i="3"/>
  <c r="S1576" i="3"/>
  <c r="S1577" i="3"/>
  <c r="R5525" i="3"/>
  <c r="R5520" i="3"/>
  <c r="R5515" i="3"/>
  <c r="R5523" i="3"/>
  <c r="R5518" i="3"/>
  <c r="R5521" i="3"/>
  <c r="R5516" i="3"/>
  <c r="R5522" i="3"/>
  <c r="R5517" i="3"/>
  <c r="R5524" i="3"/>
  <c r="R5519" i="3"/>
  <c r="S3907" i="3"/>
  <c r="S3904" i="3"/>
  <c r="S3908" i="3"/>
  <c r="S3905" i="3"/>
  <c r="S3903" i="3"/>
  <c r="S3906" i="3"/>
  <c r="S3909" i="3"/>
  <c r="R2238" i="3"/>
  <c r="R2235" i="3"/>
  <c r="R2232" i="3"/>
  <c r="R2229" i="3"/>
  <c r="R2236" i="3"/>
  <c r="R2233" i="3"/>
  <c r="R2230" i="3"/>
  <c r="R2231" i="3"/>
  <c r="R2228" i="3"/>
  <c r="R2237" i="3"/>
  <c r="R2234" i="3"/>
  <c r="R3066" i="3"/>
  <c r="R3067" i="3"/>
  <c r="R3065" i="3"/>
  <c r="S4734" i="3"/>
  <c r="S4732" i="3"/>
  <c r="S4733" i="3"/>
  <c r="R843" i="3"/>
  <c r="S2253" i="3"/>
  <c r="S2250" i="3"/>
  <c r="S2247" i="3"/>
  <c r="S2254" i="3"/>
  <c r="S2251" i="3"/>
  <c r="S2248" i="3"/>
  <c r="S2255" i="3"/>
  <c r="S2252" i="3"/>
  <c r="S2249" i="3"/>
  <c r="S2246" i="3"/>
  <c r="T2484" i="3"/>
  <c r="R2484" i="3"/>
  <c r="S6987" i="3"/>
  <c r="S6988" i="3"/>
  <c r="R1683" i="3"/>
  <c r="R1680" i="3"/>
  <c r="R1677" i="3"/>
  <c r="R1684" i="3"/>
  <c r="R1681" i="3"/>
  <c r="R1678" i="3"/>
  <c r="R1679" i="3"/>
  <c r="R1682" i="3"/>
  <c r="S3958" i="3"/>
  <c r="S3955" i="3"/>
  <c r="S3959" i="3"/>
  <c r="S3956" i="3"/>
  <c r="S3953" i="3"/>
  <c r="S3957" i="3"/>
  <c r="S3954" i="3"/>
  <c r="R4293" i="3"/>
  <c r="R4292" i="3"/>
  <c r="R744" i="3"/>
  <c r="R741" i="3"/>
  <c r="R742" i="3"/>
  <c r="R743" i="3"/>
  <c r="S554" i="3"/>
  <c r="S546" i="3"/>
  <c r="R5512" i="3"/>
  <c r="R5514" i="3"/>
  <c r="R3637" i="3"/>
  <c r="R3634" i="3"/>
  <c r="R3638" i="3"/>
  <c r="R3635" i="3"/>
  <c r="R3632" i="3"/>
  <c r="R3639" i="3"/>
  <c r="R3636" i="3"/>
  <c r="R3633" i="3"/>
  <c r="R3913" i="3"/>
  <c r="R3914" i="3"/>
  <c r="R3911" i="3"/>
  <c r="R3912" i="3"/>
  <c r="S3637" i="3"/>
  <c r="S3634" i="3"/>
  <c r="S3638" i="3"/>
  <c r="S3635" i="3"/>
  <c r="S3632" i="3"/>
  <c r="S3639" i="3"/>
  <c r="S3636" i="3"/>
  <c r="S3633" i="3"/>
  <c r="S5317" i="3"/>
  <c r="S5312" i="3"/>
  <c r="S5315" i="3"/>
  <c r="S5313" i="3"/>
  <c r="S5311" i="3"/>
  <c r="S5314" i="3"/>
  <c r="S5316" i="3"/>
  <c r="S6636" i="3"/>
  <c r="S6642" i="3"/>
  <c r="S6635" i="3"/>
  <c r="S6639" i="3"/>
  <c r="S6641" i="3"/>
  <c r="S6638" i="3"/>
  <c r="S6643" i="3"/>
  <c r="S6640" i="3"/>
  <c r="S6637" i="3"/>
  <c r="S6633" i="3"/>
  <c r="S6634" i="3"/>
  <c r="R5100" i="3"/>
  <c r="R5097" i="3"/>
  <c r="R5091" i="3"/>
  <c r="R5104" i="3"/>
  <c r="R5101" i="3"/>
  <c r="R5096" i="3"/>
  <c r="R5093" i="3"/>
  <c r="R4588" i="3"/>
  <c r="R4585" i="3"/>
  <c r="R4582" i="3"/>
  <c r="R4583" i="3"/>
  <c r="R4587" i="3"/>
  <c r="R4586" i="3"/>
  <c r="R4581" i="3"/>
  <c r="R4584" i="3"/>
  <c r="R4580" i="3"/>
  <c r="R3389" i="3"/>
  <c r="R3386" i="3"/>
  <c r="R3383" i="3"/>
  <c r="R3380" i="3"/>
  <c r="R3382" i="3"/>
  <c r="R3387" i="3"/>
  <c r="R3379" i="3"/>
  <c r="R3384" i="3"/>
  <c r="R3381" i="3"/>
  <c r="R3388" i="3"/>
  <c r="R3378" i="3"/>
  <c r="R3385" i="3"/>
  <c r="R1863" i="3"/>
  <c r="R1860" i="3"/>
  <c r="R1857" i="3"/>
  <c r="R1864" i="3"/>
  <c r="R1861" i="3"/>
  <c r="R1858" i="3"/>
  <c r="R1856" i="3"/>
  <c r="R1862" i="3"/>
  <c r="R1859" i="3"/>
  <c r="S6563" i="3"/>
  <c r="S6566" i="3"/>
  <c r="S6564" i="3"/>
  <c r="S6569" i="3"/>
  <c r="S6570" i="3"/>
  <c r="S6567" i="3"/>
  <c r="S6568" i="3"/>
  <c r="S6565" i="3"/>
  <c r="R6658" i="3"/>
  <c r="S108" i="3"/>
  <c r="S104" i="3"/>
  <c r="S102" i="3"/>
  <c r="S866" i="3"/>
  <c r="S863" i="3"/>
  <c r="S860" i="3"/>
  <c r="S867" i="3"/>
  <c r="S864" i="3"/>
  <c r="S861" i="3"/>
  <c r="S858" i="3"/>
  <c r="S865" i="3"/>
  <c r="S862" i="3"/>
  <c r="S859" i="3"/>
  <c r="S6157" i="3"/>
  <c r="S6156" i="3"/>
  <c r="S4117" i="3"/>
  <c r="S4118" i="3"/>
  <c r="S4115" i="3"/>
  <c r="S4116" i="3"/>
  <c r="R5345" i="3"/>
  <c r="R5348" i="3"/>
  <c r="R5346" i="3"/>
  <c r="R5347" i="3"/>
  <c r="R5344" i="3"/>
  <c r="S2238" i="3"/>
  <c r="S2235" i="3"/>
  <c r="S2232" i="3"/>
  <c r="S2229" i="3"/>
  <c r="S2236" i="3"/>
  <c r="S2233" i="3"/>
  <c r="S2230" i="3"/>
  <c r="S2237" i="3"/>
  <c r="S2234" i="3"/>
  <c r="S2231" i="3"/>
  <c r="S2228" i="3"/>
  <c r="S98" i="3"/>
  <c r="S95" i="3"/>
  <c r="S99" i="3"/>
  <c r="S97" i="3"/>
  <c r="S96" i="3"/>
  <c r="S1049" i="3"/>
  <c r="S1046" i="3"/>
  <c r="S1050" i="3"/>
  <c r="S1047" i="3"/>
  <c r="S1044" i="3"/>
  <c r="S1045" i="3"/>
  <c r="S1048" i="3"/>
  <c r="T2577" i="3"/>
  <c r="T2578" i="3"/>
  <c r="T2579" i="3"/>
  <c r="T2576" i="3"/>
  <c r="T283" i="3"/>
  <c r="S6100" i="3" l="1"/>
  <c r="S6103" i="3"/>
  <c r="S6109" i="3"/>
  <c r="S6106" i="3"/>
  <c r="S6108" i="3"/>
  <c r="S6101" i="3"/>
  <c r="S6107" i="3"/>
  <c r="S6104" i="3"/>
  <c r="S6102" i="3"/>
  <c r="S6105" i="3"/>
  <c r="I389" i="7"/>
  <c r="R1836" i="3"/>
  <c r="R1833" i="3"/>
  <c r="R1837" i="3"/>
  <c r="R1834" i="3"/>
  <c r="R1838" i="3"/>
  <c r="R1835" i="3"/>
  <c r="R1832" i="3"/>
  <c r="R1839" i="3"/>
  <c r="R568" i="3"/>
  <c r="P7001" i="3"/>
  <c r="P5454" i="3"/>
  <c r="P5972" i="3"/>
  <c r="P5975" i="3"/>
  <c r="P5978" i="3"/>
  <c r="P5982" i="3"/>
  <c r="P6638" i="3"/>
  <c r="P6637" i="3"/>
  <c r="P6634" i="3"/>
  <c r="P6643" i="3"/>
  <c r="P6636" i="3"/>
  <c r="P6642" i="3"/>
  <c r="P6639" i="3"/>
  <c r="P6641" i="3"/>
  <c r="P6633" i="3"/>
  <c r="P6640" i="3"/>
  <c r="G382" i="7"/>
  <c r="H382" i="7"/>
  <c r="I789" i="7"/>
  <c r="R3211" i="3"/>
  <c r="R3210" i="3"/>
  <c r="R3208" i="3"/>
  <c r="R3212" i="3"/>
  <c r="R3209" i="3"/>
  <c r="R6632" i="3"/>
  <c r="R6621" i="3"/>
  <c r="T564" i="3"/>
  <c r="R2421" i="3"/>
  <c r="S2744" i="3"/>
  <c r="T3017" i="3"/>
  <c r="S6788" i="3"/>
  <c r="S4256" i="3"/>
  <c r="S1788" i="3"/>
  <c r="S2876" i="3"/>
  <c r="R566" i="3"/>
  <c r="P1676" i="3"/>
  <c r="S3654" i="3"/>
  <c r="H722" i="7"/>
  <c r="P6485" i="3"/>
  <c r="P6999" i="3"/>
  <c r="P4077" i="3"/>
  <c r="P4074" i="3"/>
  <c r="P4078" i="3"/>
  <c r="P4076" i="3"/>
  <c r="H537" i="7"/>
  <c r="P4113" i="3"/>
  <c r="P6601" i="3"/>
  <c r="P6600" i="3"/>
  <c r="P6598" i="3"/>
  <c r="P6597" i="3"/>
  <c r="P6602" i="3"/>
  <c r="P6595" i="3"/>
  <c r="P6165" i="3"/>
  <c r="P6161" i="3"/>
  <c r="P6159" i="3"/>
  <c r="P6168" i="3"/>
  <c r="G452" i="7"/>
  <c r="P2899" i="3"/>
  <c r="P2900" i="3"/>
  <c r="I172" i="7"/>
  <c r="R586" i="3"/>
  <c r="R589" i="3"/>
  <c r="R588" i="3"/>
  <c r="R590" i="3"/>
  <c r="R587" i="3"/>
  <c r="S3682" i="3"/>
  <c r="S3683" i="3"/>
  <c r="S3684" i="3"/>
  <c r="S3681" i="3"/>
  <c r="S3685" i="3"/>
  <c r="I681" i="7"/>
  <c r="R6375" i="3"/>
  <c r="R6374" i="3"/>
  <c r="R6376" i="3"/>
  <c r="R6373" i="3"/>
  <c r="R6377" i="3"/>
  <c r="R6378" i="3"/>
  <c r="R6379" i="3"/>
  <c r="R6627" i="3"/>
  <c r="R6436" i="3"/>
  <c r="R2402" i="3"/>
  <c r="S2748" i="3"/>
  <c r="S4258" i="3"/>
  <c r="S1790" i="3"/>
  <c r="P1674" i="3"/>
  <c r="R1272" i="3"/>
  <c r="P7006" i="3"/>
  <c r="G660" i="7"/>
  <c r="P6059" i="3"/>
  <c r="P6057" i="3"/>
  <c r="P6056" i="3"/>
  <c r="P5286" i="3"/>
  <c r="P5285" i="3"/>
  <c r="R6630" i="3"/>
  <c r="R6440" i="3"/>
  <c r="R2420" i="3"/>
  <c r="S2750" i="3"/>
  <c r="S4260" i="3"/>
  <c r="S1792" i="3"/>
  <c r="P1672" i="3"/>
  <c r="R1271" i="3"/>
  <c r="R3082" i="3"/>
  <c r="S3655" i="3"/>
  <c r="R1276" i="3"/>
  <c r="P6996" i="3"/>
  <c r="P5450" i="3"/>
  <c r="P5453" i="3"/>
  <c r="P5455" i="3"/>
  <c r="P5451" i="3"/>
  <c r="P5458" i="3"/>
  <c r="P5452" i="3"/>
  <c r="P5373" i="3"/>
  <c r="P5375" i="3"/>
  <c r="P5372" i="3"/>
  <c r="S4410" i="3"/>
  <c r="S1375" i="3"/>
  <c r="R545" i="3"/>
  <c r="S4919" i="3"/>
  <c r="R6625" i="3"/>
  <c r="S4065" i="3"/>
  <c r="S1736" i="3"/>
  <c r="R6430" i="3"/>
  <c r="R2406" i="3"/>
  <c r="S1775" i="3"/>
  <c r="S2752" i="3"/>
  <c r="R414" i="3"/>
  <c r="S4249" i="3"/>
  <c r="S1794" i="3"/>
  <c r="T1270" i="3"/>
  <c r="R565" i="3"/>
  <c r="P1670" i="3"/>
  <c r="P6103" i="3"/>
  <c r="P6019" i="3"/>
  <c r="P6482" i="3"/>
  <c r="P7003" i="3"/>
  <c r="P6998" i="3"/>
  <c r="S6065" i="3"/>
  <c r="S3656" i="3"/>
  <c r="G615" i="7"/>
  <c r="P5532" i="3"/>
  <c r="G59" i="7"/>
  <c r="P6298" i="3"/>
  <c r="P6293" i="3"/>
  <c r="P6296" i="3"/>
  <c r="P6297" i="3"/>
  <c r="P6294" i="3"/>
  <c r="P1762" i="3"/>
  <c r="P1765" i="3"/>
  <c r="G379" i="7"/>
  <c r="P1660" i="3"/>
  <c r="P1659" i="3"/>
  <c r="P1657" i="3"/>
  <c r="P1658" i="3"/>
  <c r="H591" i="7"/>
  <c r="G591" i="7"/>
  <c r="P6218" i="3"/>
  <c r="P6215" i="3"/>
  <c r="P6213" i="3"/>
  <c r="P6216" i="3"/>
  <c r="S547" i="3"/>
  <c r="S4411" i="3"/>
  <c r="R549" i="3"/>
  <c r="S4906" i="3"/>
  <c r="R6623" i="3"/>
  <c r="S4064" i="3"/>
  <c r="S1735" i="3"/>
  <c r="S3178" i="3"/>
  <c r="T571" i="3"/>
  <c r="R6435" i="3"/>
  <c r="R2405" i="3"/>
  <c r="R410" i="3"/>
  <c r="R5178" i="3"/>
  <c r="R2796" i="3"/>
  <c r="S4251" i="3"/>
  <c r="S1787" i="3"/>
  <c r="T1276" i="3"/>
  <c r="R3016" i="3"/>
  <c r="P1665" i="3"/>
  <c r="P1675" i="3"/>
  <c r="P6020" i="3"/>
  <c r="R1274" i="3"/>
  <c r="P7002" i="3"/>
  <c r="G722" i="7"/>
  <c r="H660" i="7"/>
  <c r="P5535" i="3"/>
  <c r="P2777" i="3"/>
  <c r="P2787" i="3"/>
  <c r="P2784" i="3"/>
  <c r="P2781" i="3"/>
  <c r="P2778" i="3"/>
  <c r="P2785" i="3"/>
  <c r="I460" i="7"/>
  <c r="R3036" i="3"/>
  <c r="R3037" i="3"/>
  <c r="R3038" i="3"/>
  <c r="H520" i="7"/>
  <c r="G520" i="7"/>
  <c r="I520" i="7" s="1"/>
  <c r="S550" i="3"/>
  <c r="S1377" i="3"/>
  <c r="R556" i="3"/>
  <c r="S4909" i="3"/>
  <c r="R6617" i="3"/>
  <c r="S1734" i="3"/>
  <c r="S3184" i="3"/>
  <c r="T568" i="3"/>
  <c r="R6431" i="3"/>
  <c r="R2423" i="3"/>
  <c r="R413" i="3"/>
  <c r="R5175" i="3"/>
  <c r="S4253" i="3"/>
  <c r="S297" i="3"/>
  <c r="S1789" i="3"/>
  <c r="T1277" i="3"/>
  <c r="R567" i="3"/>
  <c r="P1666" i="3"/>
  <c r="P1668" i="3"/>
  <c r="P6023" i="3"/>
  <c r="S4751" i="3"/>
  <c r="R1273" i="3"/>
  <c r="P6997" i="3"/>
  <c r="S6062" i="3"/>
  <c r="H137" i="7"/>
  <c r="S4830" i="3"/>
  <c r="S6288" i="3"/>
  <c r="G620" i="7"/>
  <c r="H94" i="7"/>
  <c r="G94" i="7"/>
  <c r="S4189" i="3"/>
  <c r="S4188" i="3"/>
  <c r="S4191" i="3"/>
  <c r="S4186" i="3"/>
  <c r="S4192" i="3"/>
  <c r="S4183" i="3"/>
  <c r="S4181" i="3"/>
  <c r="S4185" i="3"/>
  <c r="S4193" i="3"/>
  <c r="S4190" i="3"/>
  <c r="S4187" i="3"/>
  <c r="S4182" i="3"/>
  <c r="S4184" i="3"/>
  <c r="S4194" i="3"/>
  <c r="S1816" i="3"/>
  <c r="S1813" i="3"/>
  <c r="S1817" i="3"/>
  <c r="S1814" i="3"/>
  <c r="S1812" i="3"/>
  <c r="S1815" i="3"/>
  <c r="S553" i="3"/>
  <c r="R551" i="3"/>
  <c r="S4912" i="3"/>
  <c r="R6626" i="3"/>
  <c r="S6123" i="3"/>
  <c r="S3179" i="3"/>
  <c r="T566" i="3"/>
  <c r="R6433" i="3"/>
  <c r="R2408" i="3"/>
  <c r="R5177" i="3"/>
  <c r="S4255" i="3"/>
  <c r="S303" i="3"/>
  <c r="S1791" i="3"/>
  <c r="T1272" i="3"/>
  <c r="R3013" i="3"/>
  <c r="P1667" i="3"/>
  <c r="P1673" i="3"/>
  <c r="P6025" i="3"/>
  <c r="R4255" i="3"/>
  <c r="R1270" i="3"/>
  <c r="R1277" i="3"/>
  <c r="R4979" i="3"/>
  <c r="P6481" i="3"/>
  <c r="P7005" i="3"/>
  <c r="H819" i="7"/>
  <c r="P4615" i="3"/>
  <c r="P4621" i="3"/>
  <c r="P4619" i="3"/>
  <c r="P4620" i="3"/>
  <c r="P4614" i="3"/>
  <c r="P4625" i="3"/>
  <c r="P4618" i="3"/>
  <c r="S4921" i="3"/>
  <c r="R6628" i="3"/>
  <c r="R4934" i="3"/>
  <c r="S6126" i="3"/>
  <c r="S3197" i="3"/>
  <c r="T565" i="3"/>
  <c r="R6438" i="3"/>
  <c r="R2412" i="3"/>
  <c r="R5179" i="3"/>
  <c r="S4257" i="3"/>
  <c r="S309" i="3"/>
  <c r="S1793" i="3"/>
  <c r="R572" i="3"/>
  <c r="P1664" i="3"/>
  <c r="P1663" i="3"/>
  <c r="P6021" i="3"/>
  <c r="P6484" i="3"/>
  <c r="P7008" i="3"/>
  <c r="P6060" i="3"/>
  <c r="P5534" i="3"/>
  <c r="P4525" i="3"/>
  <c r="P4526" i="3"/>
  <c r="P4528" i="3"/>
  <c r="P4529" i="3"/>
  <c r="P2319" i="3"/>
  <c r="G152" i="7"/>
  <c r="P2320" i="3"/>
  <c r="S548" i="3"/>
  <c r="S2111" i="3"/>
  <c r="R3928" i="3"/>
  <c r="R544" i="3"/>
  <c r="S4908" i="3"/>
  <c r="R6616" i="3"/>
  <c r="R4936" i="3"/>
  <c r="S6125" i="3"/>
  <c r="R6464" i="3"/>
  <c r="S3189" i="3"/>
  <c r="T570" i="3"/>
  <c r="R6434" i="3"/>
  <c r="R2411" i="3"/>
  <c r="R5174" i="3"/>
  <c r="R1744" i="3"/>
  <c r="S4259" i="3"/>
  <c r="S301" i="3"/>
  <c r="R2806" i="3"/>
  <c r="R4983" i="3"/>
  <c r="P1662" i="3"/>
  <c r="P6022" i="3"/>
  <c r="R1275" i="3"/>
  <c r="S4760" i="3"/>
  <c r="P6483" i="3"/>
  <c r="P7000" i="3"/>
  <c r="G46" i="7"/>
  <c r="P1210" i="3"/>
  <c r="P1205" i="3"/>
  <c r="P1198" i="3"/>
  <c r="P1214" i="3"/>
  <c r="P1211" i="3"/>
  <c r="P1206" i="3"/>
  <c r="P1195" i="3"/>
  <c r="G120" i="7"/>
  <c r="P1854" i="3"/>
  <c r="P1855" i="3"/>
  <c r="G477" i="7"/>
  <c r="P3178" i="3"/>
  <c r="P3177" i="3"/>
  <c r="P3193" i="3"/>
  <c r="P3198" i="3"/>
  <c r="P3191" i="3"/>
  <c r="P3184" i="3"/>
  <c r="P3173" i="3"/>
  <c r="P3182" i="3"/>
  <c r="P3174" i="3"/>
  <c r="P3192" i="3"/>
  <c r="P3190" i="3"/>
  <c r="P3199" i="3"/>
  <c r="P3187" i="3"/>
  <c r="P3197" i="3"/>
  <c r="P3186" i="3"/>
  <c r="P3185" i="3"/>
  <c r="P3200" i="3"/>
  <c r="P3180" i="3"/>
  <c r="P3183" i="3"/>
  <c r="P3181" i="3"/>
  <c r="P3196" i="3"/>
  <c r="P3175" i="3"/>
  <c r="R4939" i="3"/>
  <c r="R6465" i="3"/>
  <c r="S3176" i="3"/>
  <c r="R6437" i="3"/>
  <c r="R2410" i="3"/>
  <c r="R5176" i="3"/>
  <c r="R1745" i="3"/>
  <c r="R5008" i="3"/>
  <c r="R570" i="3"/>
  <c r="P1671" i="3"/>
  <c r="P6026" i="3"/>
  <c r="P6486" i="3"/>
  <c r="P5460" i="3"/>
  <c r="P5976" i="3"/>
  <c r="P1763" i="3"/>
  <c r="G821" i="7"/>
  <c r="P6281" i="3"/>
  <c r="P6283" i="3"/>
  <c r="P6282" i="3"/>
  <c r="P6284" i="3"/>
  <c r="G494" i="7"/>
  <c r="P3459" i="3"/>
  <c r="P3461" i="3"/>
  <c r="P3462" i="3"/>
  <c r="P3463" i="3"/>
  <c r="S1123" i="3"/>
  <c r="S1122" i="3"/>
  <c r="S1130" i="3"/>
  <c r="S1126" i="3"/>
  <c r="S1127" i="3"/>
  <c r="S1125" i="3"/>
  <c r="S1124" i="3"/>
  <c r="S1131" i="3"/>
  <c r="S1128" i="3"/>
  <c r="S1129" i="3"/>
  <c r="S1132" i="3"/>
  <c r="G199" i="7"/>
  <c r="P6109" i="3"/>
  <c r="P6101" i="3"/>
  <c r="P6107" i="3"/>
  <c r="P6104" i="3"/>
  <c r="P6100" i="3"/>
  <c r="P6102" i="3"/>
  <c r="P6108" i="3"/>
  <c r="P6106" i="3"/>
  <c r="P6105" i="3"/>
  <c r="H389" i="7"/>
  <c r="P1835" i="3"/>
  <c r="P1838" i="3"/>
  <c r="P1832" i="3"/>
  <c r="P1839" i="3"/>
  <c r="P1836" i="3"/>
  <c r="P1833" i="3"/>
  <c r="P1837" i="3"/>
  <c r="P1834" i="3"/>
  <c r="P6688" i="3"/>
  <c r="P6692" i="3"/>
  <c r="P6690" i="3"/>
  <c r="P6689" i="3"/>
  <c r="P6691" i="3"/>
  <c r="G3" i="7"/>
  <c r="T5136" i="3"/>
  <c r="T5137" i="3"/>
  <c r="T5138" i="3"/>
  <c r="S2490" i="3"/>
  <c r="S2492" i="3"/>
  <c r="S2486" i="3"/>
  <c r="S2487" i="3"/>
  <c r="S2491" i="3"/>
  <c r="S2488" i="3"/>
  <c r="S2485" i="3"/>
  <c r="S2489" i="3"/>
  <c r="S2493" i="3"/>
  <c r="S5810" i="3"/>
  <c r="S5808" i="3"/>
  <c r="S5809" i="3"/>
  <c r="S640" i="3"/>
  <c r="S638" i="3"/>
  <c r="S641" i="3"/>
  <c r="S3279" i="3"/>
  <c r="S2620" i="3"/>
  <c r="S2622" i="3"/>
  <c r="S2623" i="3"/>
  <c r="S2621" i="3"/>
  <c r="S2624" i="3"/>
  <c r="S6393" i="3"/>
  <c r="S6389" i="3"/>
  <c r="S6392" i="3"/>
  <c r="S6390" i="3"/>
  <c r="S6388" i="3"/>
  <c r="S6391" i="3"/>
  <c r="S6394" i="3"/>
  <c r="G356" i="7"/>
  <c r="P1316" i="3"/>
  <c r="P1317" i="3"/>
  <c r="P1318" i="3"/>
  <c r="I16" i="7"/>
  <c r="R4158" i="3"/>
  <c r="R4157" i="3"/>
  <c r="R4160" i="3"/>
  <c r="R4198" i="3"/>
  <c r="R4201" i="3"/>
  <c r="R4195" i="3"/>
  <c r="R4200" i="3"/>
  <c r="R4203" i="3"/>
  <c r="R4199" i="3"/>
  <c r="R2353" i="3"/>
  <c r="S6649" i="3"/>
  <c r="S633" i="3"/>
  <c r="S631" i="3"/>
  <c r="S639" i="3"/>
  <c r="S1501" i="3"/>
  <c r="S1500" i="3"/>
  <c r="S1499" i="3"/>
  <c r="S2341" i="3"/>
  <c r="S2342" i="3"/>
  <c r="S3280" i="3"/>
  <c r="S3287" i="3"/>
  <c r="S3284" i="3"/>
  <c r="S3281" i="3"/>
  <c r="S3288" i="3"/>
  <c r="S3285" i="3"/>
  <c r="S3286" i="3"/>
  <c r="S3283" i="3"/>
  <c r="S3282" i="3"/>
  <c r="S3289" i="3"/>
  <c r="S2715" i="3"/>
  <c r="S2709" i="3"/>
  <c r="S2712" i="3"/>
  <c r="S2710" i="3"/>
  <c r="S2713" i="3"/>
  <c r="S2711" i="3"/>
  <c r="S2718" i="3"/>
  <c r="S2716" i="3"/>
  <c r="S2072" i="3"/>
  <c r="S2066" i="3"/>
  <c r="S2073" i="3"/>
  <c r="S2070" i="3"/>
  <c r="S2067" i="3"/>
  <c r="S2064" i="3"/>
  <c r="S2075" i="3"/>
  <c r="S2069" i="3"/>
  <c r="S2074" i="3"/>
  <c r="S2071" i="3"/>
  <c r="S2068" i="3"/>
  <c r="S2065" i="3"/>
  <c r="S7062" i="3"/>
  <c r="S7061" i="3"/>
  <c r="S7059" i="3"/>
  <c r="S7060" i="3"/>
  <c r="I138" i="7"/>
  <c r="R5590" i="3"/>
  <c r="S3841" i="3"/>
  <c r="S3844" i="3"/>
  <c r="P1165" i="3"/>
  <c r="G347" i="7"/>
  <c r="P1164" i="3"/>
  <c r="P2535" i="3"/>
  <c r="P2533" i="3"/>
  <c r="P2532" i="3"/>
  <c r="P2534" i="3"/>
  <c r="G431" i="7"/>
  <c r="S1119" i="3"/>
  <c r="S1118" i="3"/>
  <c r="R2356" i="3"/>
  <c r="T4756" i="3"/>
  <c r="S6647" i="3"/>
  <c r="S635" i="3"/>
  <c r="S645" i="3"/>
  <c r="S644" i="3"/>
  <c r="R1056" i="3"/>
  <c r="I768" i="7"/>
  <c r="T4203" i="3" s="1"/>
  <c r="S3840" i="3"/>
  <c r="S5136" i="3"/>
  <c r="S1281" i="3"/>
  <c r="S1280" i="3"/>
  <c r="S1504" i="3"/>
  <c r="S1502" i="3"/>
  <c r="S1503" i="3"/>
  <c r="S1505" i="3"/>
  <c r="S1506" i="3"/>
  <c r="S3622" i="3"/>
  <c r="S3619" i="3"/>
  <c r="S3620" i="3"/>
  <c r="S3617" i="3"/>
  <c r="S3621" i="3"/>
  <c r="S3618" i="3"/>
  <c r="G726" i="7"/>
  <c r="P7083" i="3"/>
  <c r="P7082" i="3"/>
  <c r="G194" i="7"/>
  <c r="P4326" i="3"/>
  <c r="P4327" i="3"/>
  <c r="I636" i="7"/>
  <c r="R5800" i="3"/>
  <c r="R5799" i="3"/>
  <c r="R5801" i="3"/>
  <c r="R6386" i="3"/>
  <c r="R6334" i="3"/>
  <c r="R6331" i="3"/>
  <c r="S1332" i="3"/>
  <c r="R2359" i="3"/>
  <c r="S4726" i="3"/>
  <c r="T4759" i="3"/>
  <c r="S1932" i="3"/>
  <c r="R5327" i="3"/>
  <c r="S6648" i="3"/>
  <c r="R4024" i="3"/>
  <c r="R6685" i="3"/>
  <c r="R1480" i="3"/>
  <c r="R6759" i="3"/>
  <c r="S5703" i="3"/>
  <c r="R4159" i="3"/>
  <c r="S3843" i="3"/>
  <c r="S4456" i="3"/>
  <c r="R541" i="3"/>
  <c r="R540" i="3"/>
  <c r="S654" i="3"/>
  <c r="S648" i="3"/>
  <c r="S652" i="3"/>
  <c r="S646" i="3"/>
  <c r="S659" i="3"/>
  <c r="S649" i="3"/>
  <c r="S656" i="3"/>
  <c r="S655" i="3"/>
  <c r="S660" i="3"/>
  <c r="S653" i="3"/>
  <c r="S650" i="3"/>
  <c r="S647" i="3"/>
  <c r="S657" i="3"/>
  <c r="S651" i="3"/>
  <c r="S658" i="3"/>
  <c r="R6325" i="3"/>
  <c r="R6322" i="3"/>
  <c r="S1338" i="3"/>
  <c r="S261" i="3"/>
  <c r="R4502" i="3"/>
  <c r="R2362" i="3"/>
  <c r="T4746" i="3"/>
  <c r="S1930" i="3"/>
  <c r="R5325" i="3"/>
  <c r="R4026" i="3"/>
  <c r="R6681" i="3"/>
  <c r="S4609" i="3"/>
  <c r="R1475" i="3"/>
  <c r="S636" i="3"/>
  <c r="R6761" i="3"/>
  <c r="S5702" i="3"/>
  <c r="R4161" i="3"/>
  <c r="S4455" i="3"/>
  <c r="S707" i="3"/>
  <c r="S704" i="3"/>
  <c r="S5070" i="3"/>
  <c r="S5074" i="3"/>
  <c r="S5072" i="3"/>
  <c r="S5073" i="3"/>
  <c r="S5071" i="3"/>
  <c r="S6018" i="3"/>
  <c r="S6019" i="3"/>
  <c r="S6024" i="3"/>
  <c r="S6021" i="3"/>
  <c r="S6026" i="3"/>
  <c r="S6022" i="3"/>
  <c r="S6020" i="3"/>
  <c r="S6025" i="3"/>
  <c r="S6023" i="3"/>
  <c r="I840" i="7"/>
  <c r="R823" i="3"/>
  <c r="R822" i="3"/>
  <c r="R819" i="3"/>
  <c r="R820" i="3"/>
  <c r="R821" i="3"/>
  <c r="P6446" i="3"/>
  <c r="P6459" i="3"/>
  <c r="P6461" i="3"/>
  <c r="P6460" i="3"/>
  <c r="P6447" i="3"/>
  <c r="P6458" i="3"/>
  <c r="I555" i="7"/>
  <c r="R4377" i="3"/>
  <c r="R6327" i="3"/>
  <c r="R6340" i="3"/>
  <c r="S259" i="3"/>
  <c r="R4494" i="3"/>
  <c r="R2360" i="3"/>
  <c r="R2355" i="3"/>
  <c r="T4752" i="3"/>
  <c r="S1935" i="3"/>
  <c r="R5324" i="3"/>
  <c r="R6680" i="3"/>
  <c r="R6675" i="3"/>
  <c r="S4612" i="3"/>
  <c r="S4580" i="3"/>
  <c r="S629" i="3"/>
  <c r="R5136" i="3"/>
  <c r="S4968" i="3"/>
  <c r="S5748" i="3"/>
  <c r="S5743" i="3"/>
  <c r="S5744" i="3"/>
  <c r="S5742" i="3"/>
  <c r="S5745" i="3"/>
  <c r="S5746" i="3"/>
  <c r="S716" i="3"/>
  <c r="S715" i="3"/>
  <c r="S262" i="3"/>
  <c r="R4499" i="3"/>
  <c r="R2352" i="3"/>
  <c r="R2358" i="3"/>
  <c r="T4755" i="3"/>
  <c r="R5326" i="3"/>
  <c r="R6686" i="3"/>
  <c r="R6684" i="3"/>
  <c r="S4611" i="3"/>
  <c r="S4585" i="3"/>
  <c r="S643" i="3"/>
  <c r="R5138" i="3"/>
  <c r="S5138" i="3"/>
  <c r="S5968" i="3"/>
  <c r="S5970" i="3"/>
  <c r="S5967" i="3"/>
  <c r="S4832" i="3"/>
  <c r="S4829" i="3"/>
  <c r="S3533" i="3"/>
  <c r="S3534" i="3"/>
  <c r="S3535" i="3"/>
  <c r="S3536" i="3"/>
  <c r="S3537" i="3"/>
  <c r="S4292" i="3"/>
  <c r="S4293" i="3"/>
  <c r="S5946" i="3"/>
  <c r="S5944" i="3"/>
  <c r="S5947" i="3"/>
  <c r="S5945" i="3"/>
  <c r="H55" i="7"/>
  <c r="G55" i="7"/>
  <c r="P7016" i="3"/>
  <c r="P7017" i="3"/>
  <c r="R6320" i="3"/>
  <c r="S265" i="3"/>
  <c r="R4500" i="3"/>
  <c r="R2354" i="3"/>
  <c r="R2361" i="3"/>
  <c r="R6136" i="3"/>
  <c r="T4758" i="3"/>
  <c r="S1925" i="3"/>
  <c r="R6677" i="3"/>
  <c r="S4672" i="3"/>
  <c r="S4613" i="3"/>
  <c r="S4587" i="3"/>
  <c r="S420" i="3"/>
  <c r="S632" i="3"/>
  <c r="S2619" i="3"/>
  <c r="R5137" i="3"/>
  <c r="S5154" i="3"/>
  <c r="S5153" i="3"/>
  <c r="S5155" i="3"/>
  <c r="S4120" i="3"/>
  <c r="S4130" i="3"/>
  <c r="S4127" i="3"/>
  <c r="S4122" i="3"/>
  <c r="S4124" i="3"/>
  <c r="S4121" i="3"/>
  <c r="S4128" i="3"/>
  <c r="S4125" i="3"/>
  <c r="S4131" i="3"/>
  <c r="S4129" i="3"/>
  <c r="S4119" i="3"/>
  <c r="S4126" i="3"/>
  <c r="S4123" i="3"/>
  <c r="G558" i="7"/>
  <c r="P4434" i="3"/>
  <c r="P4433" i="3"/>
  <c r="T3570" i="3"/>
  <c r="S260" i="3"/>
  <c r="R4498" i="3"/>
  <c r="R2349" i="3"/>
  <c r="R2364" i="3"/>
  <c r="T4761" i="3"/>
  <c r="S4582" i="3"/>
  <c r="S637" i="3"/>
  <c r="R1054" i="3"/>
  <c r="S2717" i="3"/>
  <c r="S4457" i="3"/>
  <c r="S1611" i="3"/>
  <c r="S1610" i="3"/>
  <c r="S5354" i="3"/>
  <c r="S5349" i="3"/>
  <c r="S5357" i="3"/>
  <c r="S5355" i="3"/>
  <c r="S5350" i="3"/>
  <c r="S5352" i="3"/>
  <c r="S5353" i="3"/>
  <c r="S5356" i="3"/>
  <c r="S5351" i="3"/>
  <c r="S6556" i="3"/>
  <c r="S6558" i="3"/>
  <c r="S6554" i="3"/>
  <c r="S6555" i="3"/>
  <c r="S6553" i="3"/>
  <c r="S6557" i="3"/>
  <c r="S4702" i="3"/>
  <c r="S4703" i="3"/>
  <c r="S4704" i="3"/>
  <c r="S4700" i="3"/>
  <c r="S4701" i="3"/>
  <c r="P3159" i="3"/>
  <c r="P3158" i="3"/>
  <c r="G144" i="7"/>
  <c r="G539" i="7"/>
  <c r="P4132" i="3"/>
  <c r="P4133" i="3"/>
  <c r="R6383" i="3"/>
  <c r="S4649" i="3"/>
  <c r="R6328" i="3"/>
  <c r="T3566" i="3"/>
  <c r="S263" i="3"/>
  <c r="R2363" i="3"/>
  <c r="R6140" i="3"/>
  <c r="T4748" i="3"/>
  <c r="S1924" i="3"/>
  <c r="R6683" i="3"/>
  <c r="R1776" i="3"/>
  <c r="S634" i="3"/>
  <c r="S5701" i="3"/>
  <c r="S2714" i="3"/>
  <c r="S3842" i="3"/>
  <c r="S3839" i="3"/>
  <c r="S5774" i="3"/>
  <c r="S5777" i="3"/>
  <c r="S5495" i="3"/>
  <c r="S5494" i="3"/>
  <c r="I166" i="7"/>
  <c r="R3681" i="3"/>
  <c r="G256" i="7"/>
  <c r="P49" i="3"/>
  <c r="P50" i="3"/>
  <c r="G260" i="7"/>
  <c r="P91" i="3"/>
  <c r="P92" i="3"/>
  <c r="P2950" i="3"/>
  <c r="G848" i="7"/>
  <c r="P2951" i="3"/>
  <c r="I45" i="7"/>
  <c r="R4903" i="3"/>
  <c r="R4900" i="3"/>
  <c r="R4904" i="3"/>
  <c r="R4901" i="3"/>
  <c r="R4898" i="3"/>
  <c r="R4902" i="3"/>
  <c r="R4899" i="3"/>
  <c r="R2351" i="3"/>
  <c r="R6676" i="3"/>
  <c r="R1478" i="3"/>
  <c r="R1775" i="3"/>
  <c r="R4801" i="3"/>
  <c r="S4291" i="3"/>
  <c r="S4288" i="3"/>
  <c r="S4289" i="3"/>
  <c r="S4290" i="3"/>
  <c r="S4287" i="3"/>
  <c r="S562" i="3"/>
  <c r="S561" i="3"/>
  <c r="S560" i="3"/>
  <c r="S4557" i="3"/>
  <c r="S4554" i="3"/>
  <c r="S4561" i="3"/>
  <c r="S4558" i="3"/>
  <c r="S4555" i="3"/>
  <c r="S4552" i="3"/>
  <c r="S4560" i="3"/>
  <c r="S4559" i="3"/>
  <c r="S4556" i="3"/>
  <c r="S4553" i="3"/>
  <c r="P6286" i="3"/>
  <c r="P6287" i="3"/>
  <c r="P6285" i="3"/>
  <c r="G173" i="7"/>
  <c r="P6279" i="3"/>
  <c r="G675" i="7"/>
  <c r="P6280" i="3"/>
  <c r="S2363" i="3"/>
  <c r="I66" i="7"/>
  <c r="R2804" i="3"/>
  <c r="R2805" i="3"/>
  <c r="R2808" i="3"/>
  <c r="S109" i="3"/>
  <c r="S106" i="3"/>
  <c r="S103" i="3"/>
  <c r="S100" i="3"/>
  <c r="S107" i="3"/>
  <c r="S2109" i="3"/>
  <c r="S2108" i="3"/>
  <c r="S2100" i="3"/>
  <c r="S2106" i="3"/>
  <c r="S2105" i="3"/>
  <c r="S2102" i="3"/>
  <c r="S2116" i="3"/>
  <c r="S2103" i="3"/>
  <c r="S2104" i="3"/>
  <c r="R6263" i="3"/>
  <c r="R6262" i="3"/>
  <c r="S347" i="3"/>
  <c r="S340" i="3"/>
  <c r="S348" i="3"/>
  <c r="R97" i="3"/>
  <c r="S6531" i="3"/>
  <c r="S6526" i="3"/>
  <c r="S6527" i="3"/>
  <c r="S6530" i="3"/>
  <c r="S6529" i="3"/>
  <c r="S6528" i="3"/>
  <c r="I185" i="7"/>
  <c r="R4510" i="3"/>
  <c r="R4511" i="3"/>
  <c r="R4507" i="3"/>
  <c r="R4504" i="3"/>
  <c r="R4506" i="3"/>
  <c r="T1053" i="3"/>
  <c r="T1052" i="3"/>
  <c r="S5995" i="3"/>
  <c r="S6002" i="3"/>
  <c r="S5998" i="3"/>
  <c r="S5996" i="3"/>
  <c r="S6000" i="3"/>
  <c r="S5464" i="3"/>
  <c r="S5466" i="3"/>
  <c r="S5461" i="3"/>
  <c r="S5469" i="3"/>
  <c r="S5467" i="3"/>
  <c r="S5462" i="3"/>
  <c r="S5463" i="3"/>
  <c r="R440" i="3"/>
  <c r="R445" i="3"/>
  <c r="R439" i="3"/>
  <c r="R441" i="3"/>
  <c r="R443" i="3"/>
  <c r="R444" i="3"/>
  <c r="R5256" i="3"/>
  <c r="R5257" i="3"/>
  <c r="R5254" i="3"/>
  <c r="T216" i="3"/>
  <c r="T214" i="3"/>
  <c r="T213" i="3"/>
  <c r="T217" i="3"/>
  <c r="I774" i="7"/>
  <c r="R4156" i="3"/>
  <c r="R4142" i="3"/>
  <c r="R4147" i="3"/>
  <c r="R4153" i="3"/>
  <c r="R4140" i="3"/>
  <c r="R4150" i="3"/>
  <c r="R4155" i="3"/>
  <c r="R4148" i="3"/>
  <c r="R4145" i="3"/>
  <c r="I683" i="7"/>
  <c r="R6420" i="3"/>
  <c r="R6422" i="3"/>
  <c r="R6418" i="3"/>
  <c r="R6419" i="3"/>
  <c r="R6417" i="3"/>
  <c r="R6421" i="3"/>
  <c r="R848" i="3"/>
  <c r="R6307" i="3"/>
  <c r="I760" i="7"/>
  <c r="T4064" i="3" s="1"/>
  <c r="R4064" i="3"/>
  <c r="I266" i="7"/>
  <c r="R142" i="3"/>
  <c r="R149" i="3"/>
  <c r="R141" i="3"/>
  <c r="R146" i="3"/>
  <c r="R143" i="3"/>
  <c r="R140" i="3"/>
  <c r="I911" i="7"/>
  <c r="R1515" i="3"/>
  <c r="R1521" i="3"/>
  <c r="R1523" i="3"/>
  <c r="R1522" i="3"/>
  <c r="R1519" i="3"/>
  <c r="S4924" i="3"/>
  <c r="S4922" i="3"/>
  <c r="S4923" i="3"/>
  <c r="S4927" i="3"/>
  <c r="S4925" i="3"/>
  <c r="S1729" i="3"/>
  <c r="S1730" i="3"/>
  <c r="S3084" i="3"/>
  <c r="S3085" i="3"/>
  <c r="R3758" i="3"/>
  <c r="R997" i="3"/>
  <c r="R183" i="3"/>
  <c r="R847" i="3"/>
  <c r="R6158" i="3"/>
  <c r="I7" i="7"/>
  <c r="R4089" i="3"/>
  <c r="R4086" i="3"/>
  <c r="I899" i="7"/>
  <c r="R6638" i="3"/>
  <c r="R6639" i="3"/>
  <c r="R6636" i="3"/>
  <c r="R6643" i="3"/>
  <c r="R6634" i="3"/>
  <c r="I623" i="7"/>
  <c r="R5576" i="3"/>
  <c r="R5578" i="3"/>
  <c r="R5573" i="3"/>
  <c r="R5580" i="3"/>
  <c r="R5574" i="3"/>
  <c r="R5570" i="3"/>
  <c r="R5577" i="3"/>
  <c r="R5572" i="3"/>
  <c r="R5575" i="3"/>
  <c r="S5160" i="3"/>
  <c r="S5158" i="3"/>
  <c r="S5156" i="3"/>
  <c r="S5157" i="3"/>
  <c r="S5161" i="3"/>
  <c r="S2359" i="3"/>
  <c r="S2360" i="3"/>
  <c r="S2355" i="3"/>
  <c r="S2364" i="3"/>
  <c r="S2353" i="3"/>
  <c r="S2356" i="3"/>
  <c r="S2352" i="3"/>
  <c r="S2358" i="3"/>
  <c r="S2350" i="3"/>
  <c r="S2361" i="3"/>
  <c r="T2436" i="3"/>
  <c r="T2437" i="3"/>
  <c r="S1326" i="3"/>
  <c r="S1328" i="3"/>
  <c r="S1329" i="3"/>
  <c r="R185" i="3"/>
  <c r="S3888" i="3"/>
  <c r="R853" i="3"/>
  <c r="R6169" i="3"/>
  <c r="S4729" i="3"/>
  <c r="S4727" i="3"/>
  <c r="S4730" i="3"/>
  <c r="S4731" i="3"/>
  <c r="S4645" i="3"/>
  <c r="S4644" i="3"/>
  <c r="S4640" i="3"/>
  <c r="S4646" i="3"/>
  <c r="S4643" i="3"/>
  <c r="S4647" i="3"/>
  <c r="S4637" i="3"/>
  <c r="S4634" i="3"/>
  <c r="S4639" i="3"/>
  <c r="S4632" i="3"/>
  <c r="S5899" i="3"/>
  <c r="S5902" i="3"/>
  <c r="S5906" i="3"/>
  <c r="S5904" i="3"/>
  <c r="S5901" i="3"/>
  <c r="S5909" i="3"/>
  <c r="S5908" i="3"/>
  <c r="S5250" i="3"/>
  <c r="S5247" i="3"/>
  <c r="R3098" i="3"/>
  <c r="R3099" i="3"/>
  <c r="R3100" i="3"/>
  <c r="R1000" i="3"/>
  <c r="T6232" i="3"/>
  <c r="R1282" i="3"/>
  <c r="R856" i="3"/>
  <c r="R6171" i="3"/>
  <c r="I175" i="7"/>
  <c r="R1630" i="3"/>
  <c r="S1751" i="3"/>
  <c r="S1750" i="3"/>
  <c r="S4614" i="3"/>
  <c r="S4624" i="3"/>
  <c r="S4621" i="3"/>
  <c r="S4618" i="3"/>
  <c r="S4615" i="3"/>
  <c r="S4625" i="3"/>
  <c r="S4623" i="3"/>
  <c r="S3042" i="3"/>
  <c r="S3044" i="3"/>
  <c r="S3049" i="3"/>
  <c r="S3046" i="3"/>
  <c r="S3043" i="3"/>
  <c r="I38" i="7"/>
  <c r="T2087" i="3" s="1"/>
  <c r="R2089" i="3"/>
  <c r="I577" i="7"/>
  <c r="R4846" i="3"/>
  <c r="R4847" i="3"/>
  <c r="R4844" i="3"/>
  <c r="R4845" i="3"/>
  <c r="I56" i="7"/>
  <c r="R2986" i="3"/>
  <c r="R2990" i="3"/>
  <c r="R2987" i="3"/>
  <c r="R2995" i="3"/>
  <c r="R2993" i="3"/>
  <c r="R2992" i="3"/>
  <c r="R2989" i="3"/>
  <c r="R1236" i="3"/>
  <c r="R1238" i="3"/>
  <c r="R226" i="3"/>
  <c r="I108" i="7"/>
  <c r="R4998" i="3"/>
  <c r="R4996" i="3"/>
  <c r="I270" i="7"/>
  <c r="R186" i="3"/>
  <c r="R182" i="3"/>
  <c r="R187" i="3"/>
  <c r="I312" i="7"/>
  <c r="T729" i="3" s="1"/>
  <c r="R728" i="3"/>
  <c r="R731" i="3"/>
  <c r="R4973" i="3"/>
  <c r="S3902" i="3"/>
  <c r="S3896" i="3"/>
  <c r="S3893" i="3"/>
  <c r="S3898" i="3"/>
  <c r="S3891" i="3"/>
  <c r="S3894" i="3"/>
  <c r="S3897" i="3"/>
  <c r="S3901" i="3"/>
  <c r="S3895" i="3"/>
  <c r="S3890" i="3"/>
  <c r="R730" i="3"/>
  <c r="S1330" i="3"/>
  <c r="R147" i="3"/>
  <c r="R6633" i="3"/>
  <c r="T6225" i="3"/>
  <c r="S5465" i="3"/>
  <c r="S5903" i="3"/>
  <c r="S3887" i="3"/>
  <c r="R4927" i="3"/>
  <c r="I625" i="7"/>
  <c r="T5613" i="3" s="1"/>
  <c r="R5616" i="3"/>
  <c r="R5609" i="3"/>
  <c r="R5614" i="3"/>
  <c r="R5613" i="3"/>
  <c r="R5617" i="3"/>
  <c r="R5612" i="3"/>
  <c r="R5618" i="3"/>
  <c r="R5606" i="3"/>
  <c r="T4195" i="3"/>
  <c r="T4202" i="3"/>
  <c r="T4199" i="3"/>
  <c r="T4200" i="3"/>
  <c r="I583" i="7"/>
  <c r="R4974" i="3"/>
  <c r="R4969" i="3"/>
  <c r="R4968" i="3"/>
  <c r="R4971" i="3"/>
  <c r="R4970" i="3"/>
  <c r="I748" i="7"/>
  <c r="R1283" i="3"/>
  <c r="I333" i="7"/>
  <c r="R1004" i="3"/>
  <c r="R1008" i="3"/>
  <c r="R1005" i="3"/>
  <c r="R1010" i="3"/>
  <c r="R998" i="3"/>
  <c r="R1007" i="3"/>
  <c r="R1001" i="3"/>
  <c r="R1006" i="3"/>
  <c r="I753" i="7"/>
  <c r="R6309" i="3"/>
  <c r="R6313" i="3"/>
  <c r="I215" i="7"/>
  <c r="R3761" i="3"/>
  <c r="R3756" i="3"/>
  <c r="S3124" i="3"/>
  <c r="S3120" i="3"/>
  <c r="S3123" i="3"/>
  <c r="I841" i="7"/>
  <c r="R5273" i="3"/>
  <c r="R5276" i="3"/>
  <c r="R5277" i="3"/>
  <c r="R5275" i="3"/>
  <c r="R5272" i="3"/>
  <c r="I668" i="7"/>
  <c r="T6170" i="3" s="1"/>
  <c r="R6170" i="3"/>
  <c r="R6162" i="3"/>
  <c r="R6168" i="3"/>
  <c r="R6166" i="3"/>
  <c r="R6167" i="3"/>
  <c r="R6165" i="3"/>
  <c r="R6160" i="3"/>
  <c r="R6163" i="3"/>
  <c r="R6161" i="3"/>
  <c r="R6159" i="3"/>
  <c r="I262" i="7"/>
  <c r="R95" i="3"/>
  <c r="R98" i="3"/>
  <c r="R99" i="3"/>
  <c r="T4198" i="3"/>
  <c r="R726" i="3"/>
  <c r="S6153" i="3"/>
  <c r="T211" i="3"/>
  <c r="R4152" i="3"/>
  <c r="R1009" i="3"/>
  <c r="T2434" i="3"/>
  <c r="S2115" i="3"/>
  <c r="S6155" i="3"/>
  <c r="S105" i="3"/>
  <c r="T212" i="3"/>
  <c r="R4154" i="3"/>
  <c r="R999" i="3"/>
  <c r="R144" i="3"/>
  <c r="R6640" i="3"/>
  <c r="S4635" i="3"/>
  <c r="S5470" i="3"/>
  <c r="S5900" i="3"/>
  <c r="S3899" i="3"/>
  <c r="R5608" i="3"/>
  <c r="S1753" i="3"/>
  <c r="I469" i="7"/>
  <c r="R3115" i="3"/>
  <c r="R3112" i="3"/>
  <c r="R3113" i="3"/>
  <c r="R3110" i="3"/>
  <c r="I527" i="7"/>
  <c r="R3927" i="3"/>
  <c r="R3931" i="3"/>
  <c r="R3920" i="3"/>
  <c r="R3924" i="3"/>
  <c r="R1435" i="3"/>
  <c r="R1434" i="3"/>
  <c r="R1430" i="3"/>
  <c r="S545" i="3"/>
  <c r="S556" i="3"/>
  <c r="S544" i="3"/>
  <c r="S557" i="3"/>
  <c r="S543" i="3"/>
  <c r="S2137" i="3"/>
  <c r="S2144" i="3"/>
  <c r="S2141" i="3"/>
  <c r="S2136" i="3"/>
  <c r="S2148" i="3"/>
  <c r="S2145" i="3"/>
  <c r="S2142" i="3"/>
  <c r="S2146" i="3"/>
  <c r="S2139" i="3"/>
  <c r="S2138" i="3"/>
  <c r="I579" i="7"/>
  <c r="R4863" i="3"/>
  <c r="R4864" i="3"/>
  <c r="T4197" i="3"/>
  <c r="I903" i="7"/>
  <c r="R6305" i="3"/>
  <c r="R6303" i="3"/>
  <c r="R6308" i="3"/>
  <c r="R6304" i="3"/>
  <c r="R3754" i="3"/>
  <c r="R6637" i="3"/>
  <c r="S4638" i="3"/>
  <c r="R6312" i="3"/>
  <c r="S5905" i="3"/>
  <c r="S3889" i="3"/>
  <c r="R2988" i="3"/>
  <c r="R5615" i="3"/>
  <c r="S3125" i="3"/>
  <c r="S179" i="3"/>
  <c r="S181" i="3"/>
  <c r="S178" i="3"/>
  <c r="R3759" i="3"/>
  <c r="R5610" i="3"/>
  <c r="T6223" i="3"/>
  <c r="T6231" i="3"/>
  <c r="T6228" i="3"/>
  <c r="T6230" i="3"/>
  <c r="T6227" i="3"/>
  <c r="T6224" i="3"/>
  <c r="T6226" i="3"/>
  <c r="I323" i="7"/>
  <c r="R854" i="3"/>
  <c r="R855" i="3"/>
  <c r="R850" i="3"/>
  <c r="R849" i="3"/>
  <c r="R852" i="3"/>
  <c r="R857" i="3"/>
  <c r="I909" i="7"/>
  <c r="R844" i="3"/>
  <c r="R841" i="3"/>
  <c r="R845" i="3"/>
  <c r="R842" i="3"/>
  <c r="R846" i="3"/>
  <c r="R4975" i="3"/>
  <c r="R5274" i="3"/>
  <c r="R3755" i="3"/>
  <c r="R1002" i="3"/>
  <c r="S101" i="3"/>
  <c r="R4144" i="3"/>
  <c r="S346" i="3"/>
  <c r="S4620" i="3"/>
  <c r="R148" i="3"/>
  <c r="R6641" i="3"/>
  <c r="R4634" i="3"/>
  <c r="S4641" i="3"/>
  <c r="R6310" i="3"/>
  <c r="S5907" i="3"/>
  <c r="S3892" i="3"/>
  <c r="S5993" i="3"/>
  <c r="R2991" i="3"/>
  <c r="R3564" i="3"/>
  <c r="R5611" i="3"/>
  <c r="S3119" i="3"/>
  <c r="I186" i="7"/>
  <c r="R176" i="3"/>
  <c r="R175" i="3"/>
  <c r="R177" i="3"/>
  <c r="R173" i="3"/>
  <c r="S5196" i="3"/>
  <c r="S5203" i="3"/>
  <c r="S5200" i="3"/>
  <c r="S5195" i="3"/>
  <c r="S5199" i="3"/>
  <c r="S3547" i="3"/>
  <c r="S3548" i="3"/>
  <c r="R2416" i="3"/>
  <c r="S2639" i="3"/>
  <c r="R6110" i="3"/>
  <c r="R6116" i="3"/>
  <c r="I581" i="7"/>
  <c r="R4876" i="3"/>
  <c r="I154" i="7"/>
  <c r="T4707" i="3" s="1"/>
  <c r="R4715" i="3"/>
  <c r="I682" i="7"/>
  <c r="R6380" i="3"/>
  <c r="T3567" i="3"/>
  <c r="T3565" i="3"/>
  <c r="S809" i="3"/>
  <c r="S807" i="3"/>
  <c r="R2110" i="3"/>
  <c r="R2103" i="3"/>
  <c r="R2113" i="3"/>
  <c r="R2101" i="3"/>
  <c r="S6865" i="3"/>
  <c r="S6867" i="3"/>
  <c r="S5453" i="3"/>
  <c r="S5452" i="3"/>
  <c r="S5450" i="3"/>
  <c r="S5458" i="3"/>
  <c r="R465" i="3"/>
  <c r="R469" i="3"/>
  <c r="I13" i="7"/>
  <c r="T2776" i="3" s="1"/>
  <c r="R2781" i="3"/>
  <c r="R2783" i="3"/>
  <c r="I299" i="7"/>
  <c r="T543" i="3" s="1"/>
  <c r="R555" i="3"/>
  <c r="R546" i="3"/>
  <c r="R553" i="3"/>
  <c r="R557" i="3"/>
  <c r="R548" i="3"/>
  <c r="S1426" i="3"/>
  <c r="S1425" i="3"/>
  <c r="I865" i="7"/>
  <c r="R2486" i="3"/>
  <c r="R2487" i="3"/>
  <c r="I685" i="7"/>
  <c r="R6445" i="3"/>
  <c r="R6485" i="3"/>
  <c r="R6481" i="3"/>
  <c r="R4503" i="3"/>
  <c r="R4497" i="3"/>
  <c r="R4495" i="3"/>
  <c r="I530" i="7"/>
  <c r="R3953" i="3"/>
  <c r="I425" i="7"/>
  <c r="R2432" i="3"/>
  <c r="R2433" i="3"/>
  <c r="I288" i="7"/>
  <c r="R418" i="3"/>
  <c r="S275" i="3"/>
  <c r="S269" i="3"/>
  <c r="R3132" i="3"/>
  <c r="R3133" i="3"/>
  <c r="R3127" i="3"/>
  <c r="S3153" i="3"/>
  <c r="S3157" i="3"/>
  <c r="I932" i="7"/>
  <c r="R750" i="3"/>
  <c r="R747" i="3"/>
  <c r="I797" i="7"/>
  <c r="T2836" i="3" s="1"/>
  <c r="R2825" i="3"/>
  <c r="R2840" i="3"/>
  <c r="R2839" i="3"/>
  <c r="S6789" i="3"/>
  <c r="S6790" i="3"/>
  <c r="S6784" i="3"/>
  <c r="S6787" i="3"/>
  <c r="I958" i="7"/>
  <c r="R2407" i="3"/>
  <c r="R2403" i="3"/>
  <c r="R2409" i="3"/>
  <c r="R2417" i="3"/>
  <c r="R2422" i="3"/>
  <c r="R2415" i="3"/>
  <c r="R2419" i="3"/>
  <c r="I959" i="7"/>
  <c r="R6318" i="3"/>
  <c r="I587" i="7"/>
  <c r="R5034" i="3"/>
  <c r="R5038" i="3"/>
  <c r="R5033" i="3"/>
  <c r="I18" i="7"/>
  <c r="T5724" i="3" s="1"/>
  <c r="R5728" i="3"/>
  <c r="R5718" i="3"/>
  <c r="R5726" i="3"/>
  <c r="R5725" i="3"/>
  <c r="R2120" i="3"/>
  <c r="S5082" i="3"/>
  <c r="S5076" i="3"/>
  <c r="S5077" i="3"/>
  <c r="S5081" i="3"/>
  <c r="S5083" i="3"/>
  <c r="T6554" i="3"/>
  <c r="T6555" i="3"/>
  <c r="T6558" i="3"/>
  <c r="I734" i="7"/>
  <c r="R2081" i="3"/>
  <c r="I852" i="7"/>
  <c r="T1228" i="3" s="1"/>
  <c r="R1228" i="3"/>
  <c r="S4905" i="3"/>
  <c r="S4918" i="3"/>
  <c r="S4915" i="3"/>
  <c r="S4917" i="3"/>
  <c r="S4916" i="3"/>
  <c r="T7159" i="3"/>
  <c r="T7157" i="3"/>
  <c r="T7154" i="3"/>
  <c r="R6443" i="3"/>
  <c r="R6486" i="3"/>
  <c r="S6791" i="3"/>
  <c r="S6379" i="3"/>
  <c r="I891" i="7"/>
  <c r="R5221" i="3"/>
  <c r="R5222" i="3"/>
  <c r="S6414" i="3"/>
  <c r="S6412" i="3"/>
  <c r="I69" i="7"/>
  <c r="R3345" i="3"/>
  <c r="S4583" i="3"/>
  <c r="S4581" i="3"/>
  <c r="S4586" i="3"/>
  <c r="S4588" i="3"/>
  <c r="T4753" i="3"/>
  <c r="T4747" i="3"/>
  <c r="T4754" i="3"/>
  <c r="T4749" i="3"/>
  <c r="I677" i="7"/>
  <c r="R6335" i="3"/>
  <c r="R6333" i="3"/>
  <c r="R6336" i="3"/>
  <c r="R6329" i="3"/>
  <c r="R6341" i="3"/>
  <c r="R6321" i="3"/>
  <c r="I415" i="7"/>
  <c r="T2288" i="3" s="1"/>
  <c r="R2284" i="3"/>
  <c r="R2280" i="3"/>
  <c r="R2282" i="3"/>
  <c r="I390" i="7"/>
  <c r="R1843" i="3"/>
  <c r="R1847" i="3"/>
  <c r="R1846" i="3"/>
  <c r="R1850" i="3"/>
  <c r="R1848" i="3"/>
  <c r="R1840" i="3"/>
  <c r="S6618" i="3"/>
  <c r="S6617" i="3"/>
  <c r="S6625" i="3"/>
  <c r="S6620" i="3"/>
  <c r="S6622" i="3"/>
  <c r="S6632" i="3"/>
  <c r="S2641" i="3"/>
  <c r="S2643" i="3"/>
  <c r="S2645" i="3"/>
  <c r="S2637" i="3"/>
  <c r="S2638" i="3"/>
  <c r="S2631" i="3"/>
  <c r="R2279" i="3"/>
  <c r="R2286" i="3"/>
  <c r="S277" i="3"/>
  <c r="S6628" i="3"/>
  <c r="R3128" i="3"/>
  <c r="R749" i="3"/>
  <c r="R2404" i="3"/>
  <c r="R1852" i="3"/>
  <c r="S2644" i="3"/>
  <c r="I279" i="7"/>
  <c r="T290" i="3" s="1"/>
  <c r="R286" i="3"/>
  <c r="R285" i="3"/>
  <c r="R293" i="3"/>
  <c r="R2121" i="3"/>
  <c r="S2747" i="3"/>
  <c r="S2746" i="3"/>
  <c r="S7080" i="3"/>
  <c r="S7079" i="3"/>
  <c r="I673" i="7"/>
  <c r="R6245" i="3"/>
  <c r="R6238" i="3"/>
  <c r="R6241" i="3"/>
  <c r="R6234" i="3"/>
  <c r="R6248" i="3"/>
  <c r="I593" i="7"/>
  <c r="T5163" i="3" s="1"/>
  <c r="R5159" i="3"/>
  <c r="R5157" i="3"/>
  <c r="R5161" i="3"/>
  <c r="S1567" i="3"/>
  <c r="S1566" i="3"/>
  <c r="R6496" i="3"/>
  <c r="R6500" i="3"/>
  <c r="R6492" i="3"/>
  <c r="R4803" i="3"/>
  <c r="S431" i="3"/>
  <c r="S433" i="3"/>
  <c r="S438" i="3"/>
  <c r="S437" i="3"/>
  <c r="S432" i="3"/>
  <c r="I466" i="7"/>
  <c r="R3084" i="3"/>
  <c r="R3086" i="3"/>
  <c r="R3083" i="3"/>
  <c r="R3087" i="3"/>
  <c r="R3085" i="3"/>
  <c r="S5781" i="3"/>
  <c r="S5780" i="3"/>
  <c r="S5785" i="3"/>
  <c r="S5779" i="3"/>
  <c r="S5784" i="3"/>
  <c r="S5782" i="3"/>
  <c r="S5795" i="3"/>
  <c r="S5794" i="3"/>
  <c r="S5790" i="3"/>
  <c r="S5793" i="3"/>
  <c r="S5788" i="3"/>
  <c r="S5796" i="3"/>
  <c r="S5791" i="3"/>
  <c r="S5792" i="3"/>
  <c r="S5787" i="3"/>
  <c r="S1253" i="3"/>
  <c r="S1248" i="3"/>
  <c r="S1251" i="3"/>
  <c r="S1252" i="3"/>
  <c r="S1249" i="3"/>
  <c r="S1240" i="3"/>
  <c r="S1247" i="3"/>
  <c r="S1244" i="3"/>
  <c r="S1254" i="3"/>
  <c r="S1250" i="3"/>
  <c r="S1241" i="3"/>
  <c r="S1239" i="3"/>
  <c r="S1246" i="3"/>
  <c r="S1242" i="3"/>
  <c r="S1255" i="3"/>
  <c r="S1245" i="3"/>
  <c r="S5783" i="3"/>
  <c r="S5171" i="3"/>
  <c r="S899" i="3"/>
  <c r="S885" i="3"/>
  <c r="S901" i="3"/>
  <c r="S896" i="3"/>
  <c r="S882" i="3"/>
  <c r="S893" i="3"/>
  <c r="S895" i="3"/>
  <c r="S887" i="3"/>
  <c r="S892" i="3"/>
  <c r="S890" i="3"/>
  <c r="S886" i="3"/>
  <c r="S884" i="3"/>
  <c r="S897" i="3"/>
  <c r="S889" i="3"/>
  <c r="S894" i="3"/>
  <c r="I763" i="7"/>
  <c r="R4004" i="3"/>
  <c r="R4014" i="3"/>
  <c r="R4017" i="3"/>
  <c r="R4018" i="3"/>
  <c r="R4010" i="3"/>
  <c r="R4015" i="3"/>
  <c r="I162" i="7"/>
  <c r="T3675" i="3" s="1"/>
  <c r="R3673" i="3"/>
  <c r="R3677" i="3"/>
  <c r="I200" i="7"/>
  <c r="R5068" i="3"/>
  <c r="R5064" i="3"/>
  <c r="R5063" i="3"/>
  <c r="R5069" i="3"/>
  <c r="R5067" i="3"/>
  <c r="R5065" i="3"/>
  <c r="R5061" i="3"/>
  <c r="R5059" i="3"/>
  <c r="R3674" i="3"/>
  <c r="S1243" i="3"/>
  <c r="I155" i="7"/>
  <c r="R3876" i="3"/>
  <c r="R3877" i="3"/>
  <c r="R3870" i="3"/>
  <c r="R3874" i="3"/>
  <c r="R3878" i="3"/>
  <c r="R3676" i="3"/>
  <c r="S5493" i="3"/>
  <c r="S5491" i="3"/>
  <c r="S5487" i="3"/>
  <c r="S5490" i="3"/>
  <c r="S5492" i="3"/>
  <c r="S5488" i="3"/>
  <c r="S5489" i="3"/>
  <c r="I614" i="7"/>
  <c r="T5443" i="3" s="1"/>
  <c r="R5446" i="3"/>
  <c r="R5444" i="3"/>
  <c r="S5570" i="3"/>
  <c r="S5574" i="3"/>
  <c r="S5581" i="3"/>
  <c r="S5576" i="3"/>
  <c r="S5571" i="3"/>
  <c r="S5579" i="3"/>
  <c r="S5580" i="3"/>
  <c r="S5575" i="3"/>
  <c r="I784" i="7"/>
  <c r="R5098" i="3"/>
  <c r="R5095" i="3"/>
  <c r="R5099" i="3"/>
  <c r="R5092" i="3"/>
  <c r="R5102" i="3"/>
  <c r="R5105" i="3"/>
  <c r="R5103" i="3"/>
  <c r="R5094" i="3"/>
  <c r="S4204" i="3"/>
  <c r="S4209" i="3"/>
  <c r="S4206" i="3"/>
  <c r="S4212" i="3"/>
  <c r="S4213" i="3"/>
  <c r="S4214" i="3"/>
  <c r="S4211" i="3"/>
  <c r="S4208" i="3"/>
  <c r="I52" i="7"/>
  <c r="T2648" i="3" s="1"/>
  <c r="R2654" i="3"/>
  <c r="R2665" i="3"/>
  <c r="R2651" i="3"/>
  <c r="R2662" i="3"/>
  <c r="R2648" i="3"/>
  <c r="R2659" i="3"/>
  <c r="R2664" i="3"/>
  <c r="R2666" i="3"/>
  <c r="R2652" i="3"/>
  <c r="R2663" i="3"/>
  <c r="R2661" i="3"/>
  <c r="R2658" i="3"/>
  <c r="R2655" i="3"/>
  <c r="R2656" i="3"/>
  <c r="R2649" i="3"/>
  <c r="R2650" i="3"/>
  <c r="R2647" i="3"/>
  <c r="R2660" i="3"/>
  <c r="I91" i="7"/>
  <c r="R4459" i="3"/>
  <c r="R4470" i="3"/>
  <c r="R4463" i="3"/>
  <c r="R4464" i="3"/>
  <c r="R4469" i="3"/>
  <c r="R4458" i="3"/>
  <c r="R4471" i="3"/>
  <c r="R4460" i="3"/>
  <c r="R4468" i="3"/>
  <c r="R4467" i="3"/>
  <c r="S4207" i="3"/>
  <c r="S436" i="3"/>
  <c r="S1078" i="3"/>
  <c r="S1079" i="3"/>
  <c r="S1075" i="3"/>
  <c r="S1076" i="3"/>
  <c r="S1069" i="3"/>
  <c r="S1070" i="3"/>
  <c r="S1073" i="3"/>
  <c r="S1072" i="3"/>
  <c r="S1067" i="3"/>
  <c r="S1074" i="3"/>
  <c r="S1071" i="3"/>
  <c r="I181" i="7"/>
  <c r="R2700" i="3"/>
  <c r="R2703" i="3"/>
  <c r="R2701" i="3"/>
  <c r="S1068" i="3"/>
  <c r="S898" i="3"/>
  <c r="S1077" i="3"/>
  <c r="R4007" i="3"/>
  <c r="R2653" i="3"/>
  <c r="S5173" i="3"/>
  <c r="S518" i="3"/>
  <c r="S523" i="3"/>
  <c r="S525" i="3"/>
  <c r="S520" i="3"/>
  <c r="S517" i="3"/>
  <c r="S524" i="3"/>
  <c r="S1066" i="3"/>
  <c r="S4210" i="3"/>
  <c r="I193" i="7"/>
  <c r="T337" i="3" s="1"/>
  <c r="R333" i="3"/>
  <c r="R336" i="3"/>
  <c r="R338" i="3"/>
  <c r="R335" i="3"/>
  <c r="R332" i="3"/>
  <c r="R337" i="3"/>
  <c r="S6736" i="3"/>
  <c r="S6731" i="3"/>
  <c r="S6735" i="3"/>
  <c r="S6733" i="3"/>
  <c r="S6730" i="3"/>
  <c r="S6732" i="3"/>
  <c r="I392" i="7"/>
  <c r="T1915" i="3" s="1"/>
  <c r="R1915" i="3"/>
  <c r="R1918" i="3"/>
  <c r="R1913" i="3"/>
  <c r="R1912" i="3"/>
  <c r="R1916" i="3"/>
  <c r="R1914" i="3"/>
  <c r="I554" i="7"/>
  <c r="R4351" i="3"/>
  <c r="R4352" i="3"/>
  <c r="R4345" i="3"/>
  <c r="R4348" i="3"/>
  <c r="R4349" i="3"/>
  <c r="R4344" i="3"/>
  <c r="R4347" i="3"/>
  <c r="R4343" i="3"/>
  <c r="R4350" i="3"/>
  <c r="R4346" i="3"/>
  <c r="T3680" i="3"/>
  <c r="T3678" i="3"/>
  <c r="T3679" i="3"/>
  <c r="R5060" i="3"/>
  <c r="S888" i="3"/>
  <c r="S5573" i="3"/>
  <c r="S521" i="3"/>
  <c r="R5062" i="3"/>
  <c r="R2657" i="3"/>
  <c r="S883" i="3"/>
  <c r="S1080" i="3"/>
  <c r="S891" i="3"/>
  <c r="R5447" i="3"/>
  <c r="S5578" i="3"/>
  <c r="S519" i="3"/>
  <c r="I795" i="7"/>
  <c r="T6110" i="3" s="1"/>
  <c r="R6113" i="3"/>
  <c r="R6115" i="3"/>
  <c r="R6114" i="3"/>
  <c r="R6117" i="3"/>
  <c r="R6112" i="3"/>
  <c r="R6120" i="3"/>
  <c r="R6118" i="3"/>
  <c r="R6111" i="3"/>
  <c r="R6119" i="3"/>
  <c r="I863" i="7"/>
  <c r="T2173" i="3" s="1"/>
  <c r="R2160" i="3"/>
  <c r="R2159" i="3"/>
  <c r="R2170" i="3"/>
  <c r="R2176" i="3"/>
  <c r="R2174" i="3"/>
  <c r="R2164" i="3"/>
  <c r="R2173" i="3"/>
  <c r="R2167" i="3"/>
  <c r="R2172" i="3"/>
  <c r="R2168" i="3"/>
  <c r="R1429" i="3"/>
  <c r="R3090" i="3"/>
  <c r="R4923" i="3"/>
  <c r="R2104" i="3"/>
  <c r="S3047" i="3"/>
  <c r="R4956" i="3"/>
  <c r="R4940" i="3"/>
  <c r="R6469" i="3"/>
  <c r="S7011" i="3"/>
  <c r="S3196" i="3"/>
  <c r="S3173" i="3"/>
  <c r="S5210" i="3"/>
  <c r="R2188" i="3"/>
  <c r="R3533" i="3"/>
  <c r="R2794" i="3"/>
  <c r="R1233" i="3"/>
  <c r="R5004" i="3"/>
  <c r="R2877" i="3"/>
  <c r="S6650" i="3"/>
  <c r="S6651" i="3"/>
  <c r="I690" i="7"/>
  <c r="T6501" i="3" s="1"/>
  <c r="R6495" i="3"/>
  <c r="R6493" i="3"/>
  <c r="S7138" i="3"/>
  <c r="S7143" i="3"/>
  <c r="S7144" i="3"/>
  <c r="S2864" i="3"/>
  <c r="S2865" i="3"/>
  <c r="S2862" i="3"/>
  <c r="S2861" i="3"/>
  <c r="S2867" i="3"/>
  <c r="S5516" i="3"/>
  <c r="S5520" i="3"/>
  <c r="S6924" i="3"/>
  <c r="S6925" i="3"/>
  <c r="S6916" i="3"/>
  <c r="S4533" i="3"/>
  <c r="S278" i="3"/>
  <c r="S274" i="3"/>
  <c r="S6378" i="3"/>
  <c r="S6376" i="3"/>
  <c r="I111" i="7"/>
  <c r="R2798" i="3"/>
  <c r="R2801" i="3"/>
  <c r="I471" i="7"/>
  <c r="T3131" i="3" s="1"/>
  <c r="R3130" i="3"/>
  <c r="S3155" i="3"/>
  <c r="S3156" i="3"/>
  <c r="I236" i="7"/>
  <c r="R5234" i="3"/>
  <c r="R5230" i="3"/>
  <c r="R5232" i="3"/>
  <c r="R5233" i="3"/>
  <c r="R3116" i="3"/>
  <c r="R179" i="3"/>
  <c r="S7042" i="3"/>
  <c r="S172" i="3"/>
  <c r="R3073" i="3"/>
  <c r="R1432" i="3"/>
  <c r="R3093" i="3"/>
  <c r="R2107" i="3"/>
  <c r="S3050" i="3"/>
  <c r="R4930" i="3"/>
  <c r="R6471" i="3"/>
  <c r="S7012" i="3"/>
  <c r="S3198" i="3"/>
  <c r="S3174" i="3"/>
  <c r="S5206" i="3"/>
  <c r="R4999" i="3"/>
  <c r="R2797" i="3"/>
  <c r="R5007" i="3"/>
  <c r="R2876" i="3"/>
  <c r="R3542" i="3"/>
  <c r="I411" i="7"/>
  <c r="T2214" i="3" s="1"/>
  <c r="R2210" i="3"/>
  <c r="R2214" i="3"/>
  <c r="I750" i="7"/>
  <c r="T1534" i="3" s="1"/>
  <c r="R1530" i="3"/>
  <c r="R1533" i="3"/>
  <c r="R1532" i="3"/>
  <c r="R1535" i="3"/>
  <c r="R1538" i="3"/>
  <c r="R1539" i="3"/>
  <c r="R1548" i="3"/>
  <c r="R1549" i="3"/>
  <c r="I149" i="7"/>
  <c r="T2813" i="3" s="1"/>
  <c r="R2809" i="3"/>
  <c r="R2811" i="3"/>
  <c r="S3785" i="3"/>
  <c r="R3930" i="3"/>
  <c r="R3934" i="3"/>
  <c r="S451" i="3"/>
  <c r="S5728" i="3"/>
  <c r="R3933" i="3"/>
  <c r="R3109" i="3"/>
  <c r="S7036" i="3"/>
  <c r="S5751" i="3"/>
  <c r="S175" i="3"/>
  <c r="R3096" i="3"/>
  <c r="S3053" i="3"/>
  <c r="R2208" i="3"/>
  <c r="S6921" i="3"/>
  <c r="R3129" i="3"/>
  <c r="R6499" i="3"/>
  <c r="R4933" i="3"/>
  <c r="S7013" i="3"/>
  <c r="S3181" i="3"/>
  <c r="S3192" i="3"/>
  <c r="S6645" i="3"/>
  <c r="R4995" i="3"/>
  <c r="R1525" i="3"/>
  <c r="S6373" i="3"/>
  <c r="R2879" i="3"/>
  <c r="S2863" i="3"/>
  <c r="I665" i="7"/>
  <c r="T6139" i="3" s="1"/>
  <c r="R6139" i="3"/>
  <c r="S5586" i="3"/>
  <c r="S5590" i="3"/>
  <c r="I702" i="7"/>
  <c r="T6622" i="3" s="1"/>
  <c r="R6631" i="3"/>
  <c r="R6618" i="3"/>
  <c r="R6620" i="3"/>
  <c r="I825" i="7"/>
  <c r="T2645" i="3" s="1"/>
  <c r="R2641" i="3"/>
  <c r="R2633" i="3"/>
  <c r="R2637" i="3"/>
  <c r="R2643" i="3"/>
  <c r="R2644" i="3"/>
  <c r="S4972" i="3"/>
  <c r="S4969" i="3"/>
  <c r="S4973" i="3"/>
  <c r="S4971" i="3"/>
  <c r="R178" i="3"/>
  <c r="S6355" i="3"/>
  <c r="S5614" i="3"/>
  <c r="S5214" i="3"/>
  <c r="S5211" i="3"/>
  <c r="S5205" i="3"/>
  <c r="S5198" i="3"/>
  <c r="S5204" i="3"/>
  <c r="S5215" i="3"/>
  <c r="S6142" i="3"/>
  <c r="S6150" i="3"/>
  <c r="S6144" i="3"/>
  <c r="I350" i="7"/>
  <c r="T1237" i="3" s="1"/>
  <c r="R1237" i="3"/>
  <c r="R1234" i="3"/>
  <c r="R1231" i="3"/>
  <c r="R1232" i="3"/>
  <c r="I404" i="7"/>
  <c r="T2104" i="3" s="1"/>
  <c r="R2100" i="3"/>
  <c r="R2115" i="3"/>
  <c r="R2111" i="3"/>
  <c r="I20" i="7"/>
  <c r="R1717" i="3"/>
  <c r="T6099" i="3"/>
  <c r="T6098" i="3"/>
  <c r="S5449" i="3"/>
  <c r="S5460" i="3"/>
  <c r="I608" i="7"/>
  <c r="R5372" i="3"/>
  <c r="I143" i="7"/>
  <c r="T6469" i="3" s="1"/>
  <c r="R6472" i="3"/>
  <c r="T282" i="3"/>
  <c r="R3118" i="3"/>
  <c r="S174" i="3"/>
  <c r="S4077" i="3"/>
  <c r="S6351" i="3"/>
  <c r="I876" i="7"/>
  <c r="T4923" i="3" s="1"/>
  <c r="R4924" i="3"/>
  <c r="I674" i="7"/>
  <c r="T6256" i="3" s="1"/>
  <c r="R6258" i="3"/>
  <c r="R6254" i="3"/>
  <c r="R6259" i="3"/>
  <c r="R6253" i="3"/>
  <c r="S2443" i="3"/>
  <c r="S2444" i="3"/>
  <c r="S2447" i="3"/>
  <c r="I585" i="7"/>
  <c r="T5007" i="3" s="1"/>
  <c r="R5003" i="3"/>
  <c r="T281" i="3"/>
  <c r="S342" i="3"/>
  <c r="S1143" i="3"/>
  <c r="R3108" i="3"/>
  <c r="S5754" i="3"/>
  <c r="S450" i="3"/>
  <c r="S4961" i="3"/>
  <c r="S5727" i="3"/>
  <c r="R3932" i="3"/>
  <c r="S1146" i="3"/>
  <c r="R3111" i="3"/>
  <c r="R181" i="3"/>
  <c r="S7043" i="3"/>
  <c r="S173" i="3"/>
  <c r="S4079" i="3"/>
  <c r="R5378" i="3"/>
  <c r="S6864" i="3"/>
  <c r="S3187" i="3"/>
  <c r="S5213" i="3"/>
  <c r="S6350" i="3"/>
  <c r="S5606" i="3"/>
  <c r="R2802" i="3"/>
  <c r="I688" i="7"/>
  <c r="T6485" i="3" s="1"/>
  <c r="R6487" i="3"/>
  <c r="R6482" i="3"/>
  <c r="R6484" i="3"/>
  <c r="I778" i="7"/>
  <c r="R4496" i="3"/>
  <c r="I468" i="7"/>
  <c r="T3093" i="3" s="1"/>
  <c r="R3095" i="3"/>
  <c r="R3097" i="3"/>
  <c r="I534" i="7"/>
  <c r="T4026" i="3" s="1"/>
  <c r="R4023" i="3"/>
  <c r="R4020" i="3"/>
  <c r="R4021" i="3"/>
  <c r="I171" i="7"/>
  <c r="R3074" i="3"/>
  <c r="I203" i="7"/>
  <c r="R1055" i="3"/>
  <c r="R1058" i="3"/>
  <c r="S456" i="3"/>
  <c r="S5725" i="3"/>
  <c r="R3926" i="3"/>
  <c r="S7033" i="3"/>
  <c r="R4022" i="3"/>
  <c r="S3040" i="3"/>
  <c r="S3039" i="3"/>
  <c r="S6434" i="3"/>
  <c r="S6433" i="3"/>
  <c r="S6439" i="3"/>
  <c r="I741" i="7"/>
  <c r="R4929" i="3"/>
  <c r="R4937" i="3"/>
  <c r="S3191" i="3"/>
  <c r="S3199" i="3"/>
  <c r="S3177" i="3"/>
  <c r="S3200" i="3"/>
  <c r="S3180" i="3"/>
  <c r="I631" i="7"/>
  <c r="T5732" i="3" s="1"/>
  <c r="R5733" i="3"/>
  <c r="R3929" i="3"/>
  <c r="S7038" i="3"/>
  <c r="R3092" i="3"/>
  <c r="R5730" i="3"/>
  <c r="R4932" i="3"/>
  <c r="S3182" i="3"/>
  <c r="S552" i="3"/>
  <c r="S339" i="3"/>
  <c r="S555" i="3"/>
  <c r="S341" i="3"/>
  <c r="R1169" i="3"/>
  <c r="R980" i="3"/>
  <c r="S449" i="3"/>
  <c r="S4957" i="3"/>
  <c r="S5719" i="3"/>
  <c r="R3919" i="3"/>
  <c r="S1133" i="3"/>
  <c r="R3114" i="3"/>
  <c r="S7037" i="3"/>
  <c r="S7039" i="3"/>
  <c r="S273" i="3"/>
  <c r="S5454" i="3"/>
  <c r="R3101" i="3"/>
  <c r="S4075" i="3"/>
  <c r="R2105" i="3"/>
  <c r="R2112" i="3"/>
  <c r="S3045" i="3"/>
  <c r="R5729" i="3"/>
  <c r="S6912" i="3"/>
  <c r="S6918" i="3"/>
  <c r="R4952" i="3"/>
  <c r="R5377" i="3"/>
  <c r="R4938" i="3"/>
  <c r="S6869" i="3"/>
  <c r="R6470" i="3"/>
  <c r="S3190" i="3"/>
  <c r="S3185" i="3"/>
  <c r="R4082" i="3"/>
  <c r="S5209" i="3"/>
  <c r="R1543" i="3"/>
  <c r="R1550" i="3"/>
  <c r="R2453" i="3"/>
  <c r="S6431" i="3"/>
  <c r="S2440" i="3"/>
  <c r="S5999" i="3"/>
  <c r="S5994" i="3"/>
  <c r="I291" i="7"/>
  <c r="T441" i="3" s="1"/>
  <c r="R442" i="3"/>
  <c r="I602" i="7"/>
  <c r="T5256" i="3" s="1"/>
  <c r="R5258" i="3"/>
  <c r="I502" i="7"/>
  <c r="T3535" i="3" s="1"/>
  <c r="R3536" i="3"/>
  <c r="S5616" i="3"/>
  <c r="S5617" i="3"/>
  <c r="S5612" i="3"/>
  <c r="S5618" i="3"/>
  <c r="S5608" i="3"/>
  <c r="S6353" i="3"/>
  <c r="S6352" i="3"/>
  <c r="S6358" i="3"/>
  <c r="S3268" i="3"/>
  <c r="S3278" i="3"/>
  <c r="S3276" i="3"/>
  <c r="S3272" i="3"/>
  <c r="S3271" i="3"/>
  <c r="R5375" i="3"/>
  <c r="S5610" i="3"/>
  <c r="S176" i="3"/>
  <c r="R5510" i="3"/>
  <c r="S542" i="3"/>
  <c r="S344" i="3"/>
  <c r="R1166" i="3"/>
  <c r="R977" i="3"/>
  <c r="S452" i="3"/>
  <c r="S4960" i="3"/>
  <c r="S5724" i="3"/>
  <c r="R3922" i="3"/>
  <c r="R1285" i="3"/>
  <c r="S1136" i="3"/>
  <c r="R3117" i="3"/>
  <c r="S7041" i="3"/>
  <c r="S180" i="3"/>
  <c r="S5459" i="3"/>
  <c r="R3091" i="3"/>
  <c r="S4078" i="3"/>
  <c r="R4922" i="3"/>
  <c r="R2114" i="3"/>
  <c r="S3048" i="3"/>
  <c r="R5731" i="3"/>
  <c r="R5374" i="3"/>
  <c r="R4928" i="3"/>
  <c r="R4941" i="3"/>
  <c r="S6866" i="3"/>
  <c r="R6467" i="3"/>
  <c r="S3175" i="3"/>
  <c r="S3186" i="3"/>
  <c r="S1438" i="3"/>
  <c r="S5197" i="3"/>
  <c r="S7139" i="3"/>
  <c r="R1541" i="3"/>
  <c r="R1526" i="3"/>
  <c r="S5615" i="3"/>
  <c r="S2450" i="3"/>
  <c r="S5878" i="3"/>
  <c r="S5885" i="3"/>
  <c r="I212" i="7"/>
  <c r="T4739" i="3" s="1"/>
  <c r="R4737" i="3"/>
  <c r="I365" i="7"/>
  <c r="R1433" i="3"/>
  <c r="R1431" i="3"/>
  <c r="I885" i="7"/>
  <c r="T3562" i="3" s="1"/>
  <c r="R3561" i="3"/>
  <c r="R3563" i="3"/>
  <c r="I33" i="7"/>
  <c r="T4951" i="3" s="1"/>
  <c r="R4955" i="3"/>
  <c r="I85" i="7"/>
  <c r="R4982" i="3"/>
  <c r="R4980" i="3"/>
  <c r="R4981" i="3"/>
  <c r="I123" i="7"/>
  <c r="R2791" i="3"/>
  <c r="R2795" i="3"/>
  <c r="R2792" i="3"/>
  <c r="R2789" i="3"/>
  <c r="S4540" i="3"/>
  <c r="S4539" i="3"/>
  <c r="S4536" i="3"/>
  <c r="S4534" i="3"/>
  <c r="S4537" i="3"/>
  <c r="S4532" i="3"/>
  <c r="I43" i="7"/>
  <c r="R686" i="3"/>
  <c r="R687" i="3"/>
  <c r="S549" i="3"/>
  <c r="S453" i="3"/>
  <c r="S4958" i="3"/>
  <c r="S5722" i="3"/>
  <c r="S177" i="3"/>
  <c r="S4076" i="3"/>
  <c r="S3052" i="3"/>
  <c r="S5053" i="3"/>
  <c r="R1168" i="3"/>
  <c r="R974" i="3"/>
  <c r="R3921" i="3"/>
  <c r="R3925" i="3"/>
  <c r="R3107" i="3"/>
  <c r="R174" i="3"/>
  <c r="R3068" i="3"/>
  <c r="S272" i="3"/>
  <c r="R1436" i="3"/>
  <c r="S5451" i="3"/>
  <c r="R3094" i="3"/>
  <c r="R4925" i="3"/>
  <c r="S3151" i="3"/>
  <c r="R2102" i="3"/>
  <c r="S3041" i="3"/>
  <c r="S3051" i="3"/>
  <c r="S6910" i="3"/>
  <c r="S6908" i="3"/>
  <c r="R3131" i="3"/>
  <c r="R4954" i="3"/>
  <c r="R5376" i="3"/>
  <c r="R4931" i="3"/>
  <c r="R6468" i="3"/>
  <c r="S3193" i="3"/>
  <c r="S3188" i="3"/>
  <c r="S1441" i="3"/>
  <c r="S5207" i="3"/>
  <c r="S7140" i="3"/>
  <c r="R1537" i="3"/>
  <c r="R1546" i="3"/>
  <c r="S5609" i="3"/>
  <c r="R3534" i="3"/>
  <c r="R2793" i="3"/>
  <c r="R1235" i="3"/>
  <c r="R5005" i="3"/>
  <c r="S2441" i="3"/>
  <c r="S7030" i="3"/>
  <c r="S7022" i="3"/>
  <c r="S7023" i="3"/>
  <c r="I647" i="7"/>
  <c r="T5908" i="3" s="1"/>
  <c r="R5902" i="3"/>
  <c r="T6709" i="3"/>
  <c r="T6713" i="3"/>
  <c r="R2799" i="3"/>
  <c r="S6409" i="3"/>
  <c r="S6410" i="3"/>
  <c r="I405" i="7"/>
  <c r="R2117" i="3"/>
  <c r="I274" i="7"/>
  <c r="R224" i="3"/>
  <c r="R227" i="3"/>
  <c r="R228" i="3"/>
  <c r="I130" i="7"/>
  <c r="R2057" i="3"/>
  <c r="R2056" i="3"/>
  <c r="R2055" i="3"/>
  <c r="S1732" i="3"/>
  <c r="S1733" i="3"/>
  <c r="R4800" i="3"/>
  <c r="R4802" i="3"/>
  <c r="R4799" i="3"/>
  <c r="R2824" i="3"/>
  <c r="S6339" i="3"/>
  <c r="R6212" i="3"/>
  <c r="R564" i="3"/>
  <c r="R571" i="3"/>
  <c r="R719" i="3"/>
  <c r="S416" i="3"/>
  <c r="S4750" i="3"/>
  <c r="S814" i="3"/>
  <c r="S3148" i="3"/>
  <c r="R6214" i="3"/>
  <c r="R721" i="3"/>
  <c r="S419" i="3"/>
  <c r="S4753" i="3"/>
  <c r="S806" i="3"/>
  <c r="S813" i="3"/>
  <c r="R6202" i="3"/>
  <c r="R569" i="3"/>
  <c r="R2956" i="3"/>
  <c r="S422" i="3"/>
  <c r="R2954" i="3"/>
  <c r="S812" i="3"/>
  <c r="S817" i="3"/>
  <c r="R6205" i="3"/>
  <c r="R4798" i="3"/>
  <c r="R722" i="3"/>
  <c r="T6557" i="3"/>
  <c r="S815" i="3"/>
  <c r="S3150" i="3"/>
  <c r="S6438" i="3"/>
  <c r="S1428" i="3"/>
  <c r="S6143" i="3"/>
  <c r="S1417" i="3"/>
  <c r="S6152" i="3"/>
  <c r="R1715" i="3"/>
  <c r="T3501" i="3"/>
  <c r="R5900" i="3"/>
  <c r="R4080" i="3"/>
  <c r="S1439" i="3"/>
  <c r="S6437" i="3"/>
  <c r="S1419" i="3"/>
  <c r="R4786" i="3"/>
  <c r="R863" i="3"/>
  <c r="R5905" i="3"/>
  <c r="R4083" i="3"/>
  <c r="S1442" i="3"/>
  <c r="S6440" i="3"/>
  <c r="S1421" i="3"/>
  <c r="S6146" i="3"/>
  <c r="R1714" i="3"/>
  <c r="R4788" i="3"/>
  <c r="R4784" i="3"/>
  <c r="T3499" i="3"/>
  <c r="S1427" i="3"/>
  <c r="S6148" i="3"/>
  <c r="R3540" i="3"/>
  <c r="S3273" i="3"/>
  <c r="S3270" i="3"/>
  <c r="S3274" i="3"/>
  <c r="S3277" i="3"/>
  <c r="R5909" i="3"/>
  <c r="R4085" i="3"/>
  <c r="S1565" i="3"/>
  <c r="S1440" i="3"/>
  <c r="R6261" i="3"/>
  <c r="S6436" i="3"/>
  <c r="S1418" i="3"/>
  <c r="S6149" i="3"/>
  <c r="R3539" i="3"/>
  <c r="R3873" i="3"/>
  <c r="R3875" i="3"/>
  <c r="R1718" i="3"/>
  <c r="R4785" i="3"/>
  <c r="S4749" i="3"/>
  <c r="S4541" i="3"/>
  <c r="S4535" i="3"/>
  <c r="R5901" i="3"/>
  <c r="R4088" i="3"/>
  <c r="R5699" i="3"/>
  <c r="R6252" i="3"/>
  <c r="R6264" i="3"/>
  <c r="S6435" i="3"/>
  <c r="S1420" i="3"/>
  <c r="S6151" i="3"/>
  <c r="R3538" i="3"/>
  <c r="R1716" i="3"/>
  <c r="R4789" i="3"/>
  <c r="S818" i="3"/>
  <c r="S3269" i="3"/>
  <c r="R5906" i="3"/>
  <c r="R4081" i="3"/>
  <c r="R5058" i="3"/>
  <c r="R6255" i="3"/>
  <c r="R6260" i="3"/>
  <c r="S6430" i="3"/>
  <c r="S1422" i="3"/>
  <c r="S6147" i="3"/>
  <c r="R3541" i="3"/>
  <c r="R3872" i="3"/>
  <c r="R4084" i="3"/>
  <c r="S1424" i="3"/>
  <c r="S6145" i="3"/>
  <c r="R1713" i="3"/>
  <c r="T3498" i="3"/>
  <c r="S811" i="3"/>
  <c r="S4754" i="3"/>
  <c r="R5908" i="3"/>
  <c r="R4087" i="3"/>
  <c r="R5066" i="3"/>
  <c r="R6256" i="3"/>
  <c r="S816" i="3"/>
  <c r="R4797" i="3"/>
  <c r="R4796" i="3"/>
  <c r="R1468" i="3"/>
  <c r="R4258" i="3"/>
  <c r="R1470" i="3"/>
  <c r="S2556" i="3"/>
  <c r="R4253" i="3"/>
  <c r="R1474" i="3"/>
  <c r="R1469" i="3"/>
  <c r="S2528" i="3"/>
  <c r="S2554" i="3"/>
  <c r="R1471" i="3"/>
  <c r="R4259" i="3"/>
  <c r="R5694" i="3"/>
  <c r="S2531" i="3"/>
  <c r="S2559" i="3"/>
  <c r="R1476" i="3"/>
  <c r="R4254" i="3"/>
  <c r="S2527" i="3"/>
  <c r="S2557" i="3"/>
  <c r="R4250" i="3"/>
  <c r="R5693" i="3"/>
  <c r="S4746" i="3"/>
  <c r="S2530" i="3"/>
  <c r="S2560" i="3"/>
  <c r="R4257" i="3"/>
  <c r="S2526" i="3"/>
  <c r="S5437" i="3"/>
  <c r="S2552" i="3"/>
  <c r="R4256" i="3"/>
  <c r="S434" i="3"/>
  <c r="S435" i="3"/>
  <c r="S2525" i="3"/>
  <c r="S5432" i="3"/>
  <c r="R4252" i="3"/>
  <c r="R5691" i="3"/>
  <c r="R4251" i="3"/>
  <c r="S2555" i="3"/>
  <c r="R4260" i="3"/>
  <c r="I547" i="7"/>
  <c r="T4254" i="3" s="1"/>
  <c r="S808" i="3"/>
  <c r="S810" i="3"/>
  <c r="R6660" i="3"/>
  <c r="S5238" i="3"/>
  <c r="T1686" i="3"/>
  <c r="S4397" i="3"/>
  <c r="S5244" i="3"/>
  <c r="R4334" i="3"/>
  <c r="R3575" i="3"/>
  <c r="R2427" i="3"/>
  <c r="R5844" i="3"/>
  <c r="S3883" i="3"/>
  <c r="S3545" i="3"/>
  <c r="S6997" i="3"/>
  <c r="R2456" i="3"/>
  <c r="R1500" i="3"/>
  <c r="T1689" i="3"/>
  <c r="S4400" i="3"/>
  <c r="S5252" i="3"/>
  <c r="R4331" i="3"/>
  <c r="R3578" i="3"/>
  <c r="R3492" i="3"/>
  <c r="S3886" i="3"/>
  <c r="S3543" i="3"/>
  <c r="S7001" i="3"/>
  <c r="R1499" i="3"/>
  <c r="S5249" i="3"/>
  <c r="R4328" i="3"/>
  <c r="R3574" i="3"/>
  <c r="R3495" i="3"/>
  <c r="T5837" i="3"/>
  <c r="S3546" i="3"/>
  <c r="S7000" i="3"/>
  <c r="R1501" i="3"/>
  <c r="R6656" i="3"/>
  <c r="S5236" i="3"/>
  <c r="S4403" i="3"/>
  <c r="S5235" i="3"/>
  <c r="S5246" i="3"/>
  <c r="R4337" i="3"/>
  <c r="R3577" i="3"/>
  <c r="R3491" i="3"/>
  <c r="T5840" i="3"/>
  <c r="S3549" i="3"/>
  <c r="S7002" i="3"/>
  <c r="I294" i="7"/>
  <c r="R470" i="3"/>
  <c r="R4542" i="3"/>
  <c r="S4409" i="3"/>
  <c r="S5251" i="3"/>
  <c r="R4329" i="3"/>
  <c r="R1628" i="3"/>
  <c r="R3494" i="3"/>
  <c r="R5316" i="3"/>
  <c r="T5841" i="3"/>
  <c r="S3544" i="3"/>
  <c r="S6999" i="3"/>
  <c r="R4545" i="3"/>
  <c r="S4406" i="3"/>
  <c r="R6661" i="3"/>
  <c r="R6662" i="3"/>
  <c r="R4551" i="3"/>
  <c r="S4412" i="3"/>
  <c r="S5243" i="3"/>
  <c r="R4332" i="3"/>
  <c r="R1626" i="3"/>
  <c r="R3497" i="3"/>
  <c r="R5311" i="3"/>
  <c r="T5838" i="3"/>
  <c r="S7008" i="3"/>
  <c r="S6998" i="3"/>
  <c r="S4395" i="3"/>
  <c r="S4396" i="3"/>
  <c r="S5248" i="3"/>
  <c r="R4335" i="3"/>
  <c r="R1623" i="3"/>
  <c r="R3490" i="3"/>
  <c r="R5313" i="3"/>
  <c r="T5842" i="3"/>
  <c r="S3879" i="3"/>
  <c r="S7007" i="3"/>
  <c r="T7068" i="3"/>
  <c r="R6654" i="3"/>
  <c r="R4547" i="3"/>
  <c r="R6659" i="3"/>
  <c r="R4548" i="3"/>
  <c r="T1685" i="3"/>
  <c r="S4398" i="3"/>
  <c r="S4399" i="3"/>
  <c r="S5253" i="3"/>
  <c r="R4338" i="3"/>
  <c r="R1625" i="3"/>
  <c r="R3493" i="3"/>
  <c r="R5315" i="3"/>
  <c r="S3882" i="3"/>
  <c r="R6538" i="3"/>
  <c r="S7006" i="3"/>
  <c r="R2452" i="3"/>
  <c r="R6653" i="3"/>
  <c r="R4544" i="3"/>
  <c r="T1688" i="3"/>
  <c r="S4401" i="3"/>
  <c r="S4402" i="3"/>
  <c r="S5245" i="3"/>
  <c r="R4330" i="3"/>
  <c r="R1629" i="3"/>
  <c r="R3496" i="3"/>
  <c r="R2426" i="3"/>
  <c r="R5312" i="3"/>
  <c r="R5843" i="3"/>
  <c r="S3885" i="3"/>
  <c r="R6539" i="3"/>
  <c r="S6996" i="3"/>
  <c r="R2451" i="3"/>
  <c r="T7069" i="3"/>
  <c r="R4550" i="3"/>
  <c r="S4404" i="3"/>
  <c r="R4333" i="3"/>
  <c r="R1624" i="3"/>
  <c r="R5469" i="3"/>
  <c r="R2425" i="3"/>
  <c r="R5317" i="3"/>
  <c r="R5846" i="3"/>
  <c r="S3881" i="3"/>
  <c r="S7004" i="3"/>
  <c r="R2455" i="3"/>
  <c r="R6652" i="3"/>
  <c r="R6655" i="3"/>
  <c r="R4543" i="3"/>
  <c r="T1691" i="3"/>
  <c r="S4405" i="3"/>
  <c r="R6657" i="3"/>
  <c r="R4546" i="3"/>
  <c r="S4407" i="3"/>
  <c r="R4336" i="3"/>
  <c r="R3576" i="3"/>
  <c r="R1627" i="3"/>
  <c r="R5461" i="3"/>
  <c r="R2428" i="3"/>
  <c r="R5314" i="3"/>
  <c r="R5845" i="3"/>
  <c r="R6546" i="3"/>
  <c r="R2454" i="3"/>
  <c r="T7072" i="3"/>
  <c r="I709" i="7"/>
  <c r="T6776" i="3" s="1"/>
  <c r="R6772" i="3"/>
  <c r="R6770" i="3"/>
  <c r="R6783" i="3"/>
  <c r="R6781" i="3"/>
  <c r="R6769" i="3"/>
  <c r="R6775" i="3"/>
  <c r="R6778" i="3"/>
  <c r="R6779" i="3"/>
  <c r="R6782" i="3"/>
  <c r="R6771" i="3"/>
  <c r="R6780" i="3"/>
  <c r="R6776" i="3"/>
  <c r="R6777" i="3"/>
  <c r="R6773" i="3"/>
  <c r="R6774" i="3"/>
  <c r="I715" i="7"/>
  <c r="T6887" i="3" s="1"/>
  <c r="R6885" i="3"/>
  <c r="R6890" i="3"/>
  <c r="R6887" i="3"/>
  <c r="R6886" i="3"/>
  <c r="R6888" i="3"/>
  <c r="R6891" i="3"/>
  <c r="R6889" i="3"/>
  <c r="R6716" i="3"/>
  <c r="R6718" i="3"/>
  <c r="R6720" i="3"/>
  <c r="R6717" i="3"/>
  <c r="R6719" i="3"/>
  <c r="I951" i="7"/>
  <c r="T7058" i="3" s="1"/>
  <c r="R7057" i="3"/>
  <c r="R7055" i="3"/>
  <c r="R7058" i="3"/>
  <c r="R7053" i="3"/>
  <c r="R7054" i="3"/>
  <c r="R7056" i="3"/>
  <c r="R4806" i="3"/>
  <c r="S5056" i="3"/>
  <c r="S4986" i="3"/>
  <c r="S6250" i="3"/>
  <c r="S6240" i="3"/>
  <c r="S1335" i="3"/>
  <c r="R4709" i="3"/>
  <c r="R5679" i="3"/>
  <c r="S599" i="3"/>
  <c r="R6461" i="3"/>
  <c r="R6455" i="3"/>
  <c r="R1215" i="3"/>
  <c r="T2472" i="3"/>
  <c r="S3708" i="3"/>
  <c r="I722" i="7"/>
  <c r="T7003" i="3" s="1"/>
  <c r="R7002" i="3"/>
  <c r="R6996" i="3"/>
  <c r="R7001" i="3"/>
  <c r="R7008" i="3"/>
  <c r="R6999" i="3"/>
  <c r="R6997" i="3"/>
  <c r="R7003" i="3"/>
  <c r="R6998" i="3"/>
  <c r="R7004" i="3"/>
  <c r="R7000" i="3"/>
  <c r="R7005" i="3"/>
  <c r="R7006" i="3"/>
  <c r="R7007" i="3"/>
  <c r="I761" i="7"/>
  <c r="T7065" i="3" s="1"/>
  <c r="R7063" i="3"/>
  <c r="R7065" i="3"/>
  <c r="R7067" i="3"/>
  <c r="R7066" i="3"/>
  <c r="R7064" i="3"/>
  <c r="I744" i="7"/>
  <c r="T7081" i="3" s="1"/>
  <c r="R7073" i="3"/>
  <c r="R7075" i="3"/>
  <c r="R7077" i="3"/>
  <c r="R7079" i="3"/>
  <c r="R7081" i="3"/>
  <c r="R7076" i="3"/>
  <c r="R7074" i="3"/>
  <c r="R7080" i="3"/>
  <c r="R7078" i="3"/>
  <c r="R1218" i="3"/>
  <c r="P7146" i="3"/>
  <c r="P7151" i="3"/>
  <c r="P7150" i="3"/>
  <c r="P7152" i="3"/>
  <c r="P7147" i="3"/>
  <c r="P7148" i="3"/>
  <c r="P7145" i="3"/>
  <c r="P7149" i="3"/>
  <c r="P7105" i="3"/>
  <c r="P7110" i="3"/>
  <c r="P7117" i="3"/>
  <c r="P7122" i="3"/>
  <c r="P7108" i="3"/>
  <c r="P7115" i="3"/>
  <c r="P7120" i="3"/>
  <c r="P7111" i="3"/>
  <c r="P7112" i="3"/>
  <c r="P7109" i="3"/>
  <c r="P7119" i="3"/>
  <c r="P7118" i="3"/>
  <c r="P7106" i="3"/>
  <c r="P7121" i="3"/>
  <c r="P7116" i="3"/>
  <c r="P7113" i="3"/>
  <c r="P7114" i="3"/>
  <c r="P7104" i="3"/>
  <c r="P7107" i="3"/>
  <c r="S3705" i="3"/>
  <c r="R7153" i="3"/>
  <c r="R7155" i="3"/>
  <c r="R7157" i="3"/>
  <c r="R7159" i="3"/>
  <c r="R7158" i="3"/>
  <c r="R7154" i="3"/>
  <c r="R7156" i="3"/>
  <c r="R6349" i="3"/>
  <c r="S4677" i="3"/>
  <c r="S1331" i="3"/>
  <c r="R4708" i="3"/>
  <c r="R5680" i="3"/>
  <c r="R4440" i="3"/>
  <c r="R6454" i="3"/>
  <c r="R6446" i="3"/>
  <c r="R1217" i="3"/>
  <c r="R1221" i="3"/>
  <c r="S5360" i="3"/>
  <c r="S3709" i="3"/>
  <c r="I714" i="7"/>
  <c r="T6881" i="3" s="1"/>
  <c r="R6878" i="3"/>
  <c r="R6876" i="3"/>
  <c r="R6879" i="3"/>
  <c r="R6882" i="3"/>
  <c r="R6881" i="3"/>
  <c r="R6884" i="3"/>
  <c r="R6877" i="3"/>
  <c r="R6880" i="3"/>
  <c r="R6883" i="3"/>
  <c r="R6095" i="3"/>
  <c r="S5040" i="3"/>
  <c r="R6342" i="3"/>
  <c r="S5048" i="3"/>
  <c r="S5046" i="3"/>
  <c r="S6233" i="3"/>
  <c r="S4680" i="3"/>
  <c r="S1334" i="3"/>
  <c r="R4712" i="3"/>
  <c r="S2426" i="3"/>
  <c r="R5681" i="3"/>
  <c r="R4443" i="3"/>
  <c r="R6456" i="3"/>
  <c r="R6448" i="3"/>
  <c r="R1226" i="3"/>
  <c r="R1224" i="3"/>
  <c r="R3614" i="3"/>
  <c r="S5359" i="3"/>
  <c r="I89" i="7"/>
  <c r="T7131" i="3" s="1"/>
  <c r="R7129" i="3"/>
  <c r="R7131" i="3"/>
  <c r="R7130" i="3"/>
  <c r="S3707" i="3"/>
  <c r="I835" i="7"/>
  <c r="T6835" i="3" s="1"/>
  <c r="R6840" i="3"/>
  <c r="R6835" i="3"/>
  <c r="R6838" i="3"/>
  <c r="R6837" i="3"/>
  <c r="R6836" i="3"/>
  <c r="R6839" i="3"/>
  <c r="I942" i="7"/>
  <c r="R6873" i="3"/>
  <c r="R6870" i="3"/>
  <c r="R6874" i="3"/>
  <c r="R6875" i="3"/>
  <c r="R6871" i="3"/>
  <c r="R6872" i="3"/>
  <c r="S5042" i="3"/>
  <c r="R6452" i="3"/>
  <c r="S6248" i="3"/>
  <c r="R6348" i="3"/>
  <c r="S5051" i="3"/>
  <c r="S5049" i="3"/>
  <c r="S6235" i="3"/>
  <c r="S4676" i="3"/>
  <c r="S1337" i="3"/>
  <c r="R4710" i="3"/>
  <c r="R5193" i="3"/>
  <c r="S2425" i="3"/>
  <c r="R5675" i="3"/>
  <c r="R4436" i="3"/>
  <c r="R6449" i="3"/>
  <c r="R6450" i="3"/>
  <c r="R1220" i="3"/>
  <c r="R1227" i="3"/>
  <c r="R3609" i="3"/>
  <c r="S3713" i="3"/>
  <c r="I711" i="7"/>
  <c r="T6810" i="3" s="1"/>
  <c r="R6809" i="3"/>
  <c r="R6816" i="3"/>
  <c r="R6810" i="3"/>
  <c r="R6808" i="3"/>
  <c r="R6811" i="3"/>
  <c r="R6813" i="3"/>
  <c r="R6814" i="3"/>
  <c r="R6815" i="3"/>
  <c r="R6812" i="3"/>
  <c r="R6833" i="3"/>
  <c r="R6834" i="3"/>
  <c r="I132" i="7"/>
  <c r="R6724" i="3"/>
  <c r="R6722" i="3"/>
  <c r="R6728" i="3"/>
  <c r="R6723" i="3"/>
  <c r="R6727" i="3"/>
  <c r="R6721" i="3"/>
  <c r="R6725" i="3"/>
  <c r="R6729" i="3"/>
  <c r="R6726" i="3"/>
  <c r="I708" i="7"/>
  <c r="R6768" i="3"/>
  <c r="R6764" i="3"/>
  <c r="R6766" i="3"/>
  <c r="R6763" i="3"/>
  <c r="R6762" i="3"/>
  <c r="R6767" i="3"/>
  <c r="R6765" i="3"/>
  <c r="S5043" i="3"/>
  <c r="S5378" i="3"/>
  <c r="R6343" i="3"/>
  <c r="S5054" i="3"/>
  <c r="S5052" i="3"/>
  <c r="S6237" i="3"/>
  <c r="S4679" i="3"/>
  <c r="R5411" i="3"/>
  <c r="R4711" i="3"/>
  <c r="R5194" i="3"/>
  <c r="S2428" i="3"/>
  <c r="R5684" i="3"/>
  <c r="R4439" i="3"/>
  <c r="R6451" i="3"/>
  <c r="R1229" i="3"/>
  <c r="R1230" i="3"/>
  <c r="R3548" i="3"/>
  <c r="R3612" i="3"/>
  <c r="S3711" i="3"/>
  <c r="I800" i="7"/>
  <c r="I716" i="7"/>
  <c r="R6897" i="3"/>
  <c r="R6902" i="3"/>
  <c r="R6895" i="3"/>
  <c r="R6898" i="3"/>
  <c r="R6903" i="3"/>
  <c r="R6900" i="3"/>
  <c r="R6906" i="3"/>
  <c r="R6899" i="3"/>
  <c r="R6896" i="3"/>
  <c r="R6904" i="3"/>
  <c r="R6905" i="3"/>
  <c r="R6901" i="3"/>
  <c r="R6093" i="3"/>
  <c r="S5373" i="3"/>
  <c r="R6347" i="3"/>
  <c r="S5057" i="3"/>
  <c r="S5055" i="3"/>
  <c r="S6239" i="3"/>
  <c r="S4678" i="3"/>
  <c r="R5414" i="3"/>
  <c r="R4714" i="3"/>
  <c r="R5192" i="3"/>
  <c r="S2424" i="3"/>
  <c r="R5678" i="3"/>
  <c r="R4442" i="3"/>
  <c r="R6463" i="3"/>
  <c r="R1223" i="3"/>
  <c r="T2471" i="3"/>
  <c r="R3545" i="3"/>
  <c r="R3615" i="3"/>
  <c r="I724" i="7"/>
  <c r="T7020" i="3" s="1"/>
  <c r="R7026" i="3"/>
  <c r="R7024" i="3"/>
  <c r="R7020" i="3"/>
  <c r="R7028" i="3"/>
  <c r="R7031" i="3"/>
  <c r="R7018" i="3"/>
  <c r="R7023" i="3"/>
  <c r="R7025" i="3"/>
  <c r="R7022" i="3"/>
  <c r="R7030" i="3"/>
  <c r="R7019" i="3"/>
  <c r="R7027" i="3"/>
  <c r="R7021" i="3"/>
  <c r="R7029" i="3"/>
  <c r="R6706" i="3"/>
  <c r="R6708" i="3"/>
  <c r="R6710" i="3"/>
  <c r="R6712" i="3"/>
  <c r="R6714" i="3"/>
  <c r="R6709" i="3"/>
  <c r="R6713" i="3"/>
  <c r="R6707" i="3"/>
  <c r="R6711" i="3"/>
  <c r="R6705" i="3"/>
  <c r="I720" i="7"/>
  <c r="R6967" i="3"/>
  <c r="R6965" i="3"/>
  <c r="R6964" i="3"/>
  <c r="R6969" i="3"/>
  <c r="R6972" i="3"/>
  <c r="R6968" i="3"/>
  <c r="R6973" i="3"/>
  <c r="R6963" i="3"/>
  <c r="R6970" i="3"/>
  <c r="R6966" i="3"/>
  <c r="R6971" i="3"/>
  <c r="S5045" i="3"/>
  <c r="S5375" i="3"/>
  <c r="R6344" i="3"/>
  <c r="S5041" i="3"/>
  <c r="S6245" i="3"/>
  <c r="S6243" i="3"/>
  <c r="R5413" i="3"/>
  <c r="R6369" i="3"/>
  <c r="R4713" i="3"/>
  <c r="R5191" i="3"/>
  <c r="R5683" i="3"/>
  <c r="R4435" i="3"/>
  <c r="R6460" i="3"/>
  <c r="R1216" i="3"/>
  <c r="T2467" i="3"/>
  <c r="R3544" i="3"/>
  <c r="S1623" i="3"/>
  <c r="I168" i="7"/>
  <c r="T6748" i="3" s="1"/>
  <c r="R6748" i="3"/>
  <c r="R6746" i="3"/>
  <c r="R6744" i="3"/>
  <c r="R6745" i="3"/>
  <c r="R6753" i="3"/>
  <c r="R6750" i="3"/>
  <c r="R6756" i="3"/>
  <c r="R6754" i="3"/>
  <c r="R6749" i="3"/>
  <c r="R6755" i="3"/>
  <c r="R6752" i="3"/>
  <c r="R6747" i="3"/>
  <c r="R6751" i="3"/>
  <c r="I217" i="7"/>
  <c r="R7091" i="3"/>
  <c r="R7093" i="3"/>
  <c r="R7095" i="3"/>
  <c r="R7097" i="3"/>
  <c r="R7099" i="3"/>
  <c r="R7100" i="3"/>
  <c r="R7098" i="3"/>
  <c r="R7092" i="3"/>
  <c r="R7090" i="3"/>
  <c r="R7096" i="3"/>
  <c r="R7094" i="3"/>
  <c r="I727" i="7"/>
  <c r="T7088" i="3" s="1"/>
  <c r="R7085" i="3"/>
  <c r="R7087" i="3"/>
  <c r="R7088" i="3"/>
  <c r="R7086" i="3"/>
  <c r="R7084" i="3"/>
  <c r="R5676" i="3"/>
  <c r="R4437" i="3"/>
  <c r="S5372" i="3"/>
  <c r="R6345" i="3"/>
  <c r="R4805" i="3"/>
  <c r="S5044" i="3"/>
  <c r="S6234" i="3"/>
  <c r="S6247" i="3"/>
  <c r="R5412" i="3"/>
  <c r="R5677" i="3"/>
  <c r="R4438" i="3"/>
  <c r="R6457" i="3"/>
  <c r="R1219" i="3"/>
  <c r="T2470" i="3"/>
  <c r="R3547" i="3"/>
  <c r="R3610" i="3"/>
  <c r="S3710" i="3"/>
  <c r="I719" i="7"/>
  <c r="T6954" i="3" s="1"/>
  <c r="R6954" i="3"/>
  <c r="R6952" i="3"/>
  <c r="R6949" i="3"/>
  <c r="R6947" i="3"/>
  <c r="R6950" i="3"/>
  <c r="R6951" i="3"/>
  <c r="R6953" i="3"/>
  <c r="R6946" i="3"/>
  <c r="R6948" i="3"/>
  <c r="I776" i="7"/>
  <c r="R6961" i="3"/>
  <c r="R6960" i="3"/>
  <c r="R6962" i="3"/>
  <c r="R4705" i="3"/>
  <c r="R6453" i="3"/>
  <c r="S5377" i="3"/>
  <c r="R6346" i="3"/>
  <c r="R4808" i="3"/>
  <c r="S5047" i="3"/>
  <c r="S6238" i="3"/>
  <c r="S6249" i="3"/>
  <c r="S1336" i="3"/>
  <c r="R4706" i="3"/>
  <c r="R5682" i="3"/>
  <c r="S598" i="3"/>
  <c r="R4441" i="3"/>
  <c r="R6462" i="3"/>
  <c r="R6447" i="3"/>
  <c r="R1222" i="3"/>
  <c r="T2473" i="3"/>
  <c r="R3543" i="3"/>
  <c r="R3607" i="3"/>
  <c r="I241" i="7"/>
  <c r="T6959" i="3" s="1"/>
  <c r="R6955" i="3"/>
  <c r="R6958" i="3"/>
  <c r="R6959" i="3"/>
  <c r="R6956" i="3"/>
  <c r="R6957" i="3"/>
  <c r="I209" i="7"/>
  <c r="T6864" i="3" s="1"/>
  <c r="R6868" i="3"/>
  <c r="R6867" i="3"/>
  <c r="R6864" i="3"/>
  <c r="R6866" i="3"/>
  <c r="R6865" i="3"/>
  <c r="R6869" i="3"/>
  <c r="I798" i="7"/>
  <c r="R6694" i="3"/>
  <c r="R6696" i="3"/>
  <c r="R6698" i="3"/>
  <c r="R6700" i="3"/>
  <c r="R6702" i="3"/>
  <c r="R6704" i="3"/>
  <c r="R6701" i="3"/>
  <c r="R6703" i="3"/>
  <c r="R6697" i="3"/>
  <c r="R6699" i="3"/>
  <c r="R6693" i="3"/>
  <c r="R6695" i="3"/>
  <c r="I192" i="7"/>
  <c r="T6892" i="3" s="1"/>
  <c r="R6894" i="3"/>
  <c r="R6893" i="3"/>
  <c r="R6892" i="3"/>
  <c r="I225" i="7"/>
  <c r="T7124" i="3" s="1"/>
  <c r="R7123" i="3"/>
  <c r="R7125" i="3"/>
  <c r="R7127" i="3"/>
  <c r="R7124" i="3"/>
  <c r="R7128" i="3"/>
  <c r="R7126" i="3"/>
  <c r="R6094" i="3"/>
  <c r="S6244" i="3"/>
  <c r="R4804" i="3"/>
  <c r="S6242" i="3"/>
  <c r="R4707" i="3"/>
  <c r="R4444" i="3"/>
  <c r="R6458" i="3"/>
  <c r="R6459" i="3"/>
  <c r="R1225" i="3"/>
  <c r="R3546" i="3"/>
  <c r="R3616" i="3"/>
  <c r="I953" i="7"/>
  <c r="T6786" i="3" s="1"/>
  <c r="R6785" i="3"/>
  <c r="R6786" i="3"/>
  <c r="R6784" i="3"/>
  <c r="R6788" i="3"/>
  <c r="R6791" i="3"/>
  <c r="R6790" i="3"/>
  <c r="R6789" i="3"/>
  <c r="R6787" i="3"/>
  <c r="S3704" i="3"/>
  <c r="S3706" i="3"/>
  <c r="I730" i="7"/>
  <c r="T7137" i="3" s="1"/>
  <c r="R7133" i="3"/>
  <c r="R7135" i="3"/>
  <c r="R7137" i="3"/>
  <c r="R7136" i="3"/>
  <c r="R7134" i="3"/>
  <c r="R7132" i="3"/>
  <c r="I11" i="7"/>
  <c r="R6844" i="3"/>
  <c r="R6842" i="3"/>
  <c r="R6855" i="3"/>
  <c r="R6853" i="3"/>
  <c r="R6850" i="3"/>
  <c r="R6845" i="3"/>
  <c r="R6847" i="3"/>
  <c r="R6848" i="3"/>
  <c r="R6854" i="3"/>
  <c r="R6851" i="3"/>
  <c r="R6841" i="3"/>
  <c r="R6852" i="3"/>
  <c r="R6849" i="3"/>
  <c r="R6846" i="3"/>
  <c r="R6843" i="3"/>
  <c r="R5698" i="3"/>
  <c r="I773" i="7"/>
  <c r="R7139" i="3"/>
  <c r="R7141" i="3"/>
  <c r="R7143" i="3"/>
  <c r="R7138" i="3"/>
  <c r="R7140" i="3"/>
  <c r="R7144" i="3"/>
  <c r="R7142" i="3"/>
  <c r="I923" i="7"/>
  <c r="R6735" i="3"/>
  <c r="R6733" i="3"/>
  <c r="R6731" i="3"/>
  <c r="R6734" i="3"/>
  <c r="R6730" i="3"/>
  <c r="R6736" i="3"/>
  <c r="R6732" i="3"/>
  <c r="I31" i="7"/>
  <c r="T7052" i="3" s="1"/>
  <c r="R7050" i="3"/>
  <c r="R7048" i="3"/>
  <c r="R7047" i="3"/>
  <c r="R7049" i="3"/>
  <c r="R7052" i="3"/>
  <c r="R7046" i="3"/>
  <c r="R7045" i="3"/>
  <c r="R7051" i="3"/>
  <c r="I710" i="7"/>
  <c r="T6804" i="3" s="1"/>
  <c r="R6796" i="3"/>
  <c r="R6794" i="3"/>
  <c r="R6807" i="3"/>
  <c r="R6792" i="3"/>
  <c r="R6805" i="3"/>
  <c r="R6802" i="3"/>
  <c r="R6800" i="3"/>
  <c r="R6803" i="3"/>
  <c r="R6793" i="3"/>
  <c r="R6799" i="3"/>
  <c r="R6806" i="3"/>
  <c r="R6795" i="3"/>
  <c r="R6801" i="3"/>
  <c r="R6804" i="3"/>
  <c r="R6797" i="3"/>
  <c r="R6798" i="3"/>
  <c r="R4644" i="3"/>
  <c r="R4648" i="3"/>
  <c r="S4713" i="3"/>
  <c r="S5920" i="3"/>
  <c r="R4883" i="3"/>
  <c r="R6013" i="3"/>
  <c r="T836" i="3"/>
  <c r="R2086" i="3"/>
  <c r="R6545" i="3"/>
  <c r="S4670" i="3"/>
  <c r="S5930" i="3"/>
  <c r="R4879" i="3"/>
  <c r="R2092" i="3"/>
  <c r="R6540" i="3"/>
  <c r="S4674" i="3"/>
  <c r="T6096" i="3"/>
  <c r="T6097" i="3"/>
  <c r="R4640" i="3"/>
  <c r="R2085" i="3"/>
  <c r="R6543" i="3"/>
  <c r="S4667" i="3"/>
  <c r="S5922" i="3"/>
  <c r="S2690" i="3"/>
  <c r="R4635" i="3"/>
  <c r="S4715" i="3"/>
  <c r="S5927" i="3"/>
  <c r="R4878" i="3"/>
  <c r="R6010" i="3"/>
  <c r="R2088" i="3"/>
  <c r="R6542" i="3"/>
  <c r="R2829" i="3"/>
  <c r="R2831" i="3"/>
  <c r="S4669" i="3"/>
  <c r="R5696" i="3"/>
  <c r="S2693" i="3"/>
  <c r="R4641" i="3"/>
  <c r="S4706" i="3"/>
  <c r="S5919" i="3"/>
  <c r="R4881" i="3"/>
  <c r="R6012" i="3"/>
  <c r="R2091" i="3"/>
  <c r="R6541" i="3"/>
  <c r="R2836" i="3"/>
  <c r="R2833" i="3"/>
  <c r="S4671" i="3"/>
  <c r="S4752" i="3"/>
  <c r="S4758" i="3"/>
  <c r="S4761" i="3"/>
  <c r="S4755" i="3"/>
  <c r="S4757" i="3"/>
  <c r="S4748" i="3"/>
  <c r="I369" i="7"/>
  <c r="R1473" i="3"/>
  <c r="S2696" i="3"/>
  <c r="R4647" i="3"/>
  <c r="S4709" i="3"/>
  <c r="S5928" i="3"/>
  <c r="S5924" i="3"/>
  <c r="R6014" i="3"/>
  <c r="R2094" i="3"/>
  <c r="R6547" i="3"/>
  <c r="R2834" i="3"/>
  <c r="R2841" i="3"/>
  <c r="S4673" i="3"/>
  <c r="S4710" i="3"/>
  <c r="R4882" i="3"/>
  <c r="S2699" i="3"/>
  <c r="R4637" i="3"/>
  <c r="R4633" i="3"/>
  <c r="S4705" i="3"/>
  <c r="S5921" i="3"/>
  <c r="S5929" i="3"/>
  <c r="R6017" i="3"/>
  <c r="R2843" i="3"/>
  <c r="R2842" i="3"/>
  <c r="S4675" i="3"/>
  <c r="S2694" i="3"/>
  <c r="S2697" i="3"/>
  <c r="S4707" i="3"/>
  <c r="S2689" i="3"/>
  <c r="R4643" i="3"/>
  <c r="R4636" i="3"/>
  <c r="S4708" i="3"/>
  <c r="S5926" i="3"/>
  <c r="R6009" i="3"/>
  <c r="R598" i="3"/>
  <c r="T832" i="3"/>
  <c r="R2087" i="3"/>
  <c r="R2823" i="3"/>
  <c r="R4646" i="3"/>
  <c r="S2692" i="3"/>
  <c r="R4649" i="3"/>
  <c r="R4639" i="3"/>
  <c r="S4712" i="3"/>
  <c r="S5931" i="3"/>
  <c r="R6011" i="3"/>
  <c r="R599" i="3"/>
  <c r="T835" i="3"/>
  <c r="R2093" i="3"/>
  <c r="R2826" i="3"/>
  <c r="I713" i="7"/>
  <c r="S2695" i="3"/>
  <c r="R4642" i="3"/>
  <c r="S4711" i="3"/>
  <c r="S5918" i="3"/>
  <c r="R4877" i="3"/>
  <c r="R6016" i="3"/>
  <c r="R597" i="3"/>
  <c r="T834" i="3"/>
  <c r="R2084" i="3"/>
  <c r="R2835" i="3"/>
  <c r="R2830" i="3"/>
  <c r="R4632" i="3"/>
  <c r="R4638" i="3"/>
  <c r="R4645" i="3"/>
  <c r="R4880" i="3"/>
  <c r="R6008" i="3"/>
  <c r="R600" i="3"/>
  <c r="R2090" i="3"/>
  <c r="R6544" i="3"/>
  <c r="R2838" i="3"/>
  <c r="R2828" i="3"/>
  <c r="I877" i="7"/>
  <c r="R5933" i="3"/>
  <c r="R5934" i="3"/>
  <c r="R5932" i="3"/>
  <c r="R859" i="3"/>
  <c r="R2191" i="3"/>
  <c r="R5701" i="3"/>
  <c r="S1625" i="3"/>
  <c r="S4992" i="3"/>
  <c r="R4275" i="3"/>
  <c r="R6368" i="3"/>
  <c r="S7055" i="3"/>
  <c r="R5466" i="3"/>
  <c r="R482" i="3"/>
  <c r="R862" i="3"/>
  <c r="R2187" i="3"/>
  <c r="R5702" i="3"/>
  <c r="R5802" i="3"/>
  <c r="S1630" i="3"/>
  <c r="R4280" i="3"/>
  <c r="S7056" i="3"/>
  <c r="R5471" i="3"/>
  <c r="R486" i="3"/>
  <c r="R865" i="3"/>
  <c r="R2189" i="3"/>
  <c r="R5700" i="3"/>
  <c r="R5804" i="3"/>
  <c r="S1629" i="3"/>
  <c r="T3840" i="3"/>
  <c r="R4278" i="3"/>
  <c r="R6366" i="3"/>
  <c r="R488" i="3"/>
  <c r="R858" i="3"/>
  <c r="R5806" i="3"/>
  <c r="S1626" i="3"/>
  <c r="S4989" i="3"/>
  <c r="T3843" i="3"/>
  <c r="R4271" i="3"/>
  <c r="R6372" i="3"/>
  <c r="R5470" i="3"/>
  <c r="R484" i="3"/>
  <c r="R861" i="3"/>
  <c r="R5807" i="3"/>
  <c r="S1624" i="3"/>
  <c r="I629" i="7"/>
  <c r="R5695" i="3"/>
  <c r="R5690" i="3"/>
  <c r="R5697" i="3"/>
  <c r="S7058" i="3"/>
  <c r="T3841" i="3"/>
  <c r="R4283" i="3"/>
  <c r="R6370" i="3"/>
  <c r="R5465" i="3"/>
  <c r="R481" i="3"/>
  <c r="R864" i="3"/>
  <c r="R5805" i="3"/>
  <c r="R6364" i="3"/>
  <c r="R5509" i="3"/>
  <c r="T3844" i="3"/>
  <c r="S4985" i="3"/>
  <c r="R4281" i="3"/>
  <c r="R6362" i="3"/>
  <c r="R5463" i="3"/>
  <c r="R487" i="3"/>
  <c r="R867" i="3"/>
  <c r="R6290" i="3"/>
  <c r="R5803" i="3"/>
  <c r="R6289" i="3"/>
  <c r="S4988" i="3"/>
  <c r="R5511" i="3"/>
  <c r="S4991" i="3"/>
  <c r="R4273" i="3"/>
  <c r="R6363" i="3"/>
  <c r="R5462" i="3"/>
  <c r="R485" i="3"/>
  <c r="R6288" i="3"/>
  <c r="R5468" i="3"/>
  <c r="R5508" i="3"/>
  <c r="S4987" i="3"/>
  <c r="R4277" i="3"/>
  <c r="R4276" i="3"/>
  <c r="R6365" i="3"/>
  <c r="S7053" i="3"/>
  <c r="R5467" i="3"/>
  <c r="R489" i="3"/>
  <c r="R860" i="3"/>
  <c r="R6291" i="3"/>
  <c r="S1627" i="3"/>
  <c r="I651" i="7"/>
  <c r="R5941" i="3"/>
  <c r="R5942" i="3"/>
  <c r="R6371" i="3"/>
  <c r="R5513" i="3"/>
  <c r="R4274" i="3"/>
  <c r="R4279" i="3"/>
  <c r="R6367" i="3"/>
  <c r="R5464" i="3"/>
  <c r="R866" i="3"/>
  <c r="R2190" i="3"/>
  <c r="R5703" i="3"/>
  <c r="S1748" i="3"/>
  <c r="S1747" i="3"/>
  <c r="S1752" i="3"/>
  <c r="S5159" i="3"/>
  <c r="S1749" i="3"/>
  <c r="S5162" i="3"/>
  <c r="S1760" i="3"/>
  <c r="S1758" i="3"/>
  <c r="S5164" i="3"/>
  <c r="S1759" i="3"/>
  <c r="S1755" i="3"/>
  <c r="S5163" i="3"/>
  <c r="S1757" i="3"/>
  <c r="S1746" i="3"/>
  <c r="S1756" i="3"/>
  <c r="S1754" i="3"/>
  <c r="I146" i="7"/>
  <c r="R5667" i="3"/>
  <c r="R5666" i="3"/>
  <c r="S4379" i="3"/>
  <c r="S4376" i="3"/>
  <c r="S4374" i="3"/>
  <c r="S4372" i="3"/>
  <c r="S4373" i="3"/>
  <c r="S4370" i="3"/>
  <c r="S4378" i="3"/>
  <c r="S4383" i="3"/>
  <c r="S4380" i="3"/>
  <c r="S4381" i="3"/>
  <c r="S4371" i="3"/>
  <c r="S4368" i="3"/>
  <c r="S4377" i="3"/>
  <c r="S4375" i="3"/>
  <c r="S4369" i="3"/>
  <c r="S4382" i="3"/>
  <c r="S5934" i="3"/>
  <c r="S5932" i="3"/>
  <c r="S5933" i="3"/>
  <c r="I204" i="7"/>
  <c r="R2745" i="3"/>
  <c r="R2752" i="3"/>
  <c r="R2749" i="3"/>
  <c r="R2746" i="3"/>
  <c r="R2750" i="3"/>
  <c r="R2747" i="3"/>
  <c r="R2744" i="3"/>
  <c r="R2751" i="3"/>
  <c r="R2748" i="3"/>
  <c r="R1803" i="3"/>
  <c r="S5188" i="3"/>
  <c r="S5183" i="3"/>
  <c r="S5184" i="3"/>
  <c r="S5185" i="3"/>
  <c r="S5186" i="3"/>
  <c r="S5187" i="3"/>
  <c r="I963" i="7"/>
  <c r="R2937" i="3"/>
  <c r="R2930" i="3"/>
  <c r="R2927" i="3"/>
  <c r="R2934" i="3"/>
  <c r="R2931" i="3"/>
  <c r="R2928" i="3"/>
  <c r="R2925" i="3"/>
  <c r="R2933" i="3"/>
  <c r="R2938" i="3"/>
  <c r="R2935" i="3"/>
  <c r="R2936" i="3"/>
  <c r="R2932" i="3"/>
  <c r="R2929" i="3"/>
  <c r="R2926" i="3"/>
  <c r="R5808" i="3"/>
  <c r="S5338" i="3"/>
  <c r="S5334" i="3"/>
  <c r="S5337" i="3"/>
  <c r="S5336" i="3"/>
  <c r="S5335" i="3"/>
  <c r="S7068" i="3"/>
  <c r="S7070" i="3"/>
  <c r="S7069" i="3"/>
  <c r="S7071" i="3"/>
  <c r="S7072" i="3"/>
  <c r="I823" i="7"/>
  <c r="R4538" i="3"/>
  <c r="R4532" i="3"/>
  <c r="R4541" i="3"/>
  <c r="R4539" i="3"/>
  <c r="R4536" i="3"/>
  <c r="R4540" i="3"/>
  <c r="R4533" i="3"/>
  <c r="R4537" i="3"/>
  <c r="R4535" i="3"/>
  <c r="R4534" i="3"/>
  <c r="R5809" i="3"/>
  <c r="R5810" i="3"/>
  <c r="R5360" i="3"/>
  <c r="R5358" i="3"/>
  <c r="R5359" i="3"/>
  <c r="I398" i="7"/>
  <c r="R2009" i="3"/>
  <c r="R2011" i="3"/>
  <c r="R2010" i="3"/>
  <c r="R2012" i="3"/>
  <c r="I884" i="7"/>
  <c r="R6406" i="3"/>
  <c r="R6405" i="3"/>
  <c r="R6407" i="3"/>
  <c r="R6404" i="3"/>
  <c r="R5740" i="3"/>
  <c r="R1800" i="3"/>
  <c r="I216" i="7"/>
  <c r="R5550" i="3"/>
  <c r="R5553" i="3"/>
  <c r="R5551" i="3"/>
  <c r="R5552" i="3"/>
  <c r="R6476" i="3"/>
  <c r="R5739" i="3"/>
  <c r="R1801" i="3"/>
  <c r="I334" i="7"/>
  <c r="R1012" i="3"/>
  <c r="R1013" i="3"/>
  <c r="R1019" i="3"/>
  <c r="R1023" i="3"/>
  <c r="R1016" i="3"/>
  <c r="R1020" i="3"/>
  <c r="R1022" i="3"/>
  <c r="R1015" i="3"/>
  <c r="R1017" i="3"/>
  <c r="R1014" i="3"/>
  <c r="R1011" i="3"/>
  <c r="R1024" i="3"/>
  <c r="R1021" i="3"/>
  <c r="R1018" i="3"/>
  <c r="T6714" i="3"/>
  <c r="T6708" i="3"/>
  <c r="T6712" i="3"/>
  <c r="T6707" i="3"/>
  <c r="T6710" i="3"/>
  <c r="T6711" i="3"/>
  <c r="T6705" i="3"/>
  <c r="I691" i="7"/>
  <c r="R6510" i="3"/>
  <c r="R6508" i="3"/>
  <c r="R6509" i="3"/>
  <c r="R6507" i="3"/>
  <c r="R6506" i="3"/>
  <c r="I184" i="7"/>
  <c r="R6549" i="3"/>
  <c r="R6548" i="3"/>
  <c r="R6550" i="3"/>
  <c r="R6552" i="3"/>
  <c r="R6551" i="3"/>
  <c r="I180" i="7"/>
  <c r="R4051" i="3"/>
  <c r="R4054" i="3"/>
  <c r="R4052" i="3"/>
  <c r="R4055" i="3"/>
  <c r="R4056" i="3"/>
  <c r="R4053" i="3"/>
  <c r="S6707" i="3"/>
  <c r="S6713" i="3"/>
  <c r="S6710" i="3"/>
  <c r="S6706" i="3"/>
  <c r="S6711" i="3"/>
  <c r="S6708" i="3"/>
  <c r="S6709" i="3"/>
  <c r="S6712" i="3"/>
  <c r="S6705" i="3"/>
  <c r="S6714" i="3"/>
  <c r="I424" i="7"/>
  <c r="R2390" i="3"/>
  <c r="R2389" i="3"/>
  <c r="I79" i="7"/>
  <c r="R4246" i="3"/>
  <c r="R4248" i="3"/>
  <c r="R4247" i="3"/>
  <c r="R4245" i="3"/>
  <c r="I679" i="7"/>
  <c r="R6359" i="3"/>
  <c r="R6360" i="3"/>
  <c r="R6361" i="3"/>
  <c r="S5847" i="3"/>
  <c r="S5844" i="3"/>
  <c r="G837" i="7"/>
  <c r="H837" i="7"/>
  <c r="I140" i="7"/>
  <c r="R1798" i="3"/>
  <c r="R1799" i="3"/>
  <c r="R1797" i="3"/>
  <c r="H729" i="7"/>
  <c r="G729" i="7"/>
  <c r="I644" i="7"/>
  <c r="R5874" i="3"/>
  <c r="R5875" i="3"/>
  <c r="R5872" i="3"/>
  <c r="R5871" i="3"/>
  <c r="R5873" i="3"/>
  <c r="I799" i="7"/>
  <c r="R5503" i="3"/>
  <c r="R5504" i="3"/>
  <c r="R5506" i="3"/>
  <c r="R5507" i="3"/>
  <c r="R5505" i="3"/>
  <c r="R21" i="3"/>
  <c r="R18" i="3"/>
  <c r="R15" i="3"/>
  <c r="R22" i="3"/>
  <c r="R19" i="3"/>
  <c r="R16" i="3"/>
  <c r="R20" i="3"/>
  <c r="R17" i="3"/>
  <c r="R23" i="3"/>
  <c r="R14" i="3"/>
  <c r="R5604" i="3"/>
  <c r="R5602" i="3"/>
  <c r="R5605" i="3"/>
  <c r="R5598" i="3"/>
  <c r="R5603" i="3"/>
  <c r="R5599" i="3"/>
  <c r="R5600" i="3"/>
  <c r="R5601" i="3"/>
  <c r="R1959" i="3"/>
  <c r="R1961" i="3"/>
  <c r="R1955" i="3"/>
  <c r="R1963" i="3"/>
  <c r="R1962" i="3"/>
  <c r="R1957" i="3"/>
  <c r="R1964" i="3"/>
  <c r="R1956" i="3"/>
  <c r="R1958" i="3"/>
  <c r="R1954" i="3"/>
  <c r="R1960" i="3"/>
  <c r="R6479" i="3"/>
  <c r="R6477" i="3"/>
  <c r="R6480" i="3"/>
  <c r="R6478" i="3"/>
  <c r="R2028" i="3"/>
  <c r="R2025" i="3"/>
  <c r="R2029" i="3"/>
  <c r="R2026" i="3"/>
  <c r="R2023" i="3"/>
  <c r="R2027" i="3"/>
  <c r="R2024" i="3"/>
  <c r="R3735" i="3"/>
  <c r="R3736" i="3"/>
  <c r="R3739" i="3"/>
  <c r="R3741" i="3"/>
  <c r="R3742" i="3"/>
  <c r="R3743" i="3"/>
  <c r="R3738" i="3"/>
  <c r="R3745" i="3"/>
  <c r="R3744" i="3"/>
  <c r="R3737" i="3"/>
  <c r="R3747" i="3"/>
  <c r="R3746" i="3"/>
  <c r="R3740" i="3"/>
  <c r="S1485" i="3"/>
  <c r="S1484" i="3"/>
  <c r="S1488" i="3"/>
  <c r="S1487" i="3"/>
  <c r="S1486" i="3"/>
  <c r="R1493" i="3"/>
  <c r="R1498" i="3"/>
  <c r="R1495" i="3"/>
  <c r="R1492" i="3"/>
  <c r="R1489" i="3"/>
  <c r="R1497" i="3"/>
  <c r="R1496" i="3"/>
  <c r="R1494" i="3"/>
  <c r="R1491" i="3"/>
  <c r="R1490" i="3"/>
  <c r="R6075" i="3"/>
  <c r="R6077" i="3"/>
  <c r="R6076" i="3"/>
  <c r="R6073" i="3"/>
  <c r="R6074" i="3"/>
  <c r="R139" i="3"/>
  <c r="R125" i="3"/>
  <c r="R136" i="3"/>
  <c r="R122" i="3"/>
  <c r="R133" i="3"/>
  <c r="R119" i="3"/>
  <c r="R130" i="3"/>
  <c r="R116" i="3"/>
  <c r="R127" i="3"/>
  <c r="R138" i="3"/>
  <c r="R124" i="3"/>
  <c r="R135" i="3"/>
  <c r="R121" i="3"/>
  <c r="R132" i="3"/>
  <c r="R118" i="3"/>
  <c r="R129" i="3"/>
  <c r="R134" i="3"/>
  <c r="R123" i="3"/>
  <c r="R131" i="3"/>
  <c r="R120" i="3"/>
  <c r="R137" i="3"/>
  <c r="R128" i="3"/>
  <c r="R126" i="3"/>
  <c r="R117" i="3"/>
  <c r="R6612" i="3"/>
  <c r="R6615" i="3"/>
  <c r="R6611" i="3"/>
  <c r="R6613" i="3"/>
  <c r="R6609" i="3"/>
  <c r="R6610" i="3"/>
  <c r="R6614" i="3"/>
  <c r="R2672" i="3"/>
  <c r="R2676" i="3"/>
  <c r="R2677" i="3"/>
  <c r="R2667" i="3"/>
  <c r="R2669" i="3"/>
  <c r="R2674" i="3"/>
  <c r="R2671" i="3"/>
  <c r="R2668" i="3"/>
  <c r="R2670" i="3"/>
  <c r="R2675" i="3"/>
  <c r="R2673" i="3"/>
  <c r="R1819" i="3"/>
  <c r="R1823" i="3"/>
  <c r="R1820" i="3"/>
  <c r="R1821" i="3"/>
  <c r="R1818" i="3"/>
  <c r="R1824" i="3"/>
  <c r="R1822" i="3"/>
  <c r="S1148" i="3"/>
  <c r="S1147" i="3"/>
  <c r="S1149" i="3"/>
  <c r="S1150" i="3"/>
  <c r="R2719" i="3"/>
  <c r="R2720" i="3"/>
  <c r="R2721" i="3"/>
  <c r="R2722" i="3"/>
  <c r="R2770" i="3"/>
  <c r="R2772" i="3"/>
  <c r="R2769" i="3"/>
  <c r="R2774" i="3"/>
  <c r="R2771" i="3"/>
  <c r="R2768" i="3"/>
  <c r="R2773" i="3"/>
  <c r="R2775" i="3"/>
  <c r="R4429" i="3"/>
  <c r="R4426" i="3"/>
  <c r="R4430" i="3"/>
  <c r="R4427" i="3"/>
  <c r="R4428" i="3"/>
  <c r="R4425" i="3"/>
  <c r="R4431" i="3"/>
  <c r="R4432" i="3"/>
  <c r="S849" i="3"/>
  <c r="S850" i="3"/>
  <c r="S856" i="3"/>
  <c r="S847" i="3"/>
  <c r="S853" i="3"/>
  <c r="S857" i="3"/>
  <c r="S854" i="3"/>
  <c r="S848" i="3"/>
  <c r="S855" i="3"/>
  <c r="S851" i="3"/>
  <c r="S852" i="3"/>
  <c r="S971" i="3"/>
  <c r="S955" i="3"/>
  <c r="S968" i="3"/>
  <c r="S958" i="3"/>
  <c r="S963" i="3"/>
  <c r="S965" i="3"/>
  <c r="S961" i="3"/>
  <c r="S962" i="3"/>
  <c r="S967" i="3"/>
  <c r="S957" i="3"/>
  <c r="S959" i="3"/>
  <c r="S964" i="3"/>
  <c r="S956" i="3"/>
  <c r="S970" i="3"/>
  <c r="S972" i="3"/>
  <c r="S969" i="3"/>
  <c r="S966" i="3"/>
  <c r="S960" i="3"/>
  <c r="R4529" i="3"/>
  <c r="R4526" i="3"/>
  <c r="R4527" i="3"/>
  <c r="R4523" i="3"/>
  <c r="R4528" i="3"/>
  <c r="R4521" i="3"/>
  <c r="R4525" i="3"/>
  <c r="R4522" i="3"/>
  <c r="R4524" i="3"/>
  <c r="S200" i="3"/>
  <c r="S197" i="3"/>
  <c r="S204" i="3"/>
  <c r="S198" i="3"/>
  <c r="S201" i="3"/>
  <c r="S205" i="3"/>
  <c r="S202" i="3"/>
  <c r="S199" i="3"/>
  <c r="S196" i="3"/>
  <c r="S193" i="3"/>
  <c r="S195" i="3"/>
  <c r="S203" i="3"/>
  <c r="S194" i="3"/>
  <c r="R69" i="3"/>
  <c r="R75" i="3"/>
  <c r="R73" i="3"/>
  <c r="R77" i="3"/>
  <c r="R74" i="3"/>
  <c r="R71" i="3"/>
  <c r="R76" i="3"/>
  <c r="R72" i="3"/>
  <c r="R68" i="3"/>
  <c r="R70" i="3"/>
  <c r="R1245" i="3"/>
  <c r="R1247" i="3"/>
  <c r="R1242" i="3"/>
  <c r="R1250" i="3"/>
  <c r="R1255" i="3"/>
  <c r="R1252" i="3"/>
  <c r="R1249" i="3"/>
  <c r="R1246" i="3"/>
  <c r="R1243" i="3"/>
  <c r="R1240" i="3"/>
  <c r="R1244" i="3"/>
  <c r="R1241" i="3"/>
  <c r="R1253" i="3"/>
  <c r="R1251" i="3"/>
  <c r="R1248" i="3"/>
  <c r="R1254" i="3"/>
  <c r="R1239" i="3"/>
  <c r="R1421" i="3"/>
  <c r="R1428" i="3"/>
  <c r="R1425" i="3"/>
  <c r="R1422" i="3"/>
  <c r="R1419" i="3"/>
  <c r="R1426" i="3"/>
  <c r="R1423" i="3"/>
  <c r="R1420" i="3"/>
  <c r="R1424" i="3"/>
  <c r="R1418" i="3"/>
  <c r="R1417" i="3"/>
  <c r="R1427" i="3"/>
  <c r="R5868" i="3"/>
  <c r="R5863" i="3"/>
  <c r="R5869" i="3"/>
  <c r="R5864" i="3"/>
  <c r="R5866" i="3"/>
  <c r="R5861" i="3"/>
  <c r="R5867" i="3"/>
  <c r="R5860" i="3"/>
  <c r="R5862" i="3"/>
  <c r="R5870" i="3"/>
  <c r="R5865" i="3"/>
  <c r="S4152" i="3"/>
  <c r="S4156" i="3"/>
  <c r="S4143" i="3"/>
  <c r="S4153" i="3"/>
  <c r="S4149" i="3"/>
  <c r="S4150" i="3"/>
  <c r="S4140" i="3"/>
  <c r="S4147" i="3"/>
  <c r="S4146" i="3"/>
  <c r="S4144" i="3"/>
  <c r="S4155" i="3"/>
  <c r="S4141" i="3"/>
  <c r="S4154" i="3"/>
  <c r="S4151" i="3"/>
  <c r="S4148" i="3"/>
  <c r="S4145" i="3"/>
  <c r="S4142" i="3"/>
  <c r="R5127" i="3"/>
  <c r="R5124" i="3"/>
  <c r="R5121" i="3"/>
  <c r="R5118" i="3"/>
  <c r="R5128" i="3"/>
  <c r="R5125" i="3"/>
  <c r="R5120" i="3"/>
  <c r="R5122" i="3"/>
  <c r="R5119" i="3"/>
  <c r="R5126" i="3"/>
  <c r="R5123" i="3"/>
  <c r="R5117" i="3"/>
  <c r="R6086" i="3"/>
  <c r="R5380" i="3"/>
  <c r="S300" i="3"/>
  <c r="S304" i="3"/>
  <c r="S2970" i="3"/>
  <c r="R2560" i="3"/>
  <c r="S6427" i="3"/>
  <c r="S6424" i="3"/>
  <c r="S6425" i="3"/>
  <c r="S6423" i="3"/>
  <c r="S6426" i="3"/>
  <c r="S6429" i="3"/>
  <c r="S6428" i="3"/>
  <c r="S1856" i="3"/>
  <c r="S1863" i="3"/>
  <c r="S1864" i="3"/>
  <c r="S1861" i="3"/>
  <c r="S1858" i="3"/>
  <c r="S1857" i="3"/>
  <c r="S1859" i="3"/>
  <c r="S1862" i="3"/>
  <c r="S1860" i="3"/>
  <c r="R2970" i="3"/>
  <c r="R2967" i="3"/>
  <c r="R2973" i="3"/>
  <c r="R2964" i="3"/>
  <c r="R2971" i="3"/>
  <c r="R2968" i="3"/>
  <c r="R2972" i="3"/>
  <c r="R2969" i="3"/>
  <c r="R2965" i="3"/>
  <c r="R2966" i="3"/>
  <c r="R1785" i="3"/>
  <c r="R1782" i="3"/>
  <c r="R1779" i="3"/>
  <c r="R1783" i="3"/>
  <c r="R1780" i="3"/>
  <c r="R1784" i="3"/>
  <c r="R1778" i="3"/>
  <c r="R1781" i="3"/>
  <c r="R6025" i="3"/>
  <c r="R6024" i="3"/>
  <c r="R6020" i="3"/>
  <c r="R6021" i="3"/>
  <c r="R6026" i="3"/>
  <c r="R6022" i="3"/>
  <c r="R6023" i="3"/>
  <c r="R6019" i="3"/>
  <c r="R6018" i="3"/>
  <c r="R3076" i="3"/>
  <c r="R3080" i="3"/>
  <c r="R3077" i="3"/>
  <c r="R3078" i="3"/>
  <c r="R3075" i="3"/>
  <c r="R3081" i="3"/>
  <c r="R3079" i="3"/>
  <c r="S2673" i="3"/>
  <c r="S2668" i="3"/>
  <c r="S2675" i="3"/>
  <c r="S2670" i="3"/>
  <c r="S2672" i="3"/>
  <c r="S2667" i="3"/>
  <c r="S2669" i="3"/>
  <c r="S2677" i="3"/>
  <c r="S2674" i="3"/>
  <c r="S2676" i="3"/>
  <c r="S2671" i="3"/>
  <c r="R352" i="3"/>
  <c r="R349" i="3"/>
  <c r="R357" i="3"/>
  <c r="R354" i="3"/>
  <c r="R362" i="3"/>
  <c r="R359" i="3"/>
  <c r="R356" i="3"/>
  <c r="R361" i="3"/>
  <c r="R358" i="3"/>
  <c r="R355" i="3"/>
  <c r="R353" i="3"/>
  <c r="R363" i="3"/>
  <c r="R360" i="3"/>
  <c r="R350" i="3"/>
  <c r="R351" i="3"/>
  <c r="R2386" i="3"/>
  <c r="R2383" i="3"/>
  <c r="R2387" i="3"/>
  <c r="R2385" i="3"/>
  <c r="R2382" i="3"/>
  <c r="R2384" i="3"/>
  <c r="R2388" i="3"/>
  <c r="R2199" i="3"/>
  <c r="R2193" i="3"/>
  <c r="R2197" i="3"/>
  <c r="R2196" i="3"/>
  <c r="R2194" i="3"/>
  <c r="R2198" i="3"/>
  <c r="R2195" i="3"/>
  <c r="R2192" i="3"/>
  <c r="R1148" i="3"/>
  <c r="R1149" i="3"/>
  <c r="R1147" i="3"/>
  <c r="R1150" i="3"/>
  <c r="S2775" i="3"/>
  <c r="S2770" i="3"/>
  <c r="S2772" i="3"/>
  <c r="S2769" i="3"/>
  <c r="S2771" i="3"/>
  <c r="S2774" i="3"/>
  <c r="S2773" i="3"/>
  <c r="S2768" i="3"/>
  <c r="R5396" i="3"/>
  <c r="R5393" i="3"/>
  <c r="R5398" i="3"/>
  <c r="R5394" i="3"/>
  <c r="R5397" i="3"/>
  <c r="R5399" i="3"/>
  <c r="R5395" i="3"/>
  <c r="S1436" i="3"/>
  <c r="S1433" i="3"/>
  <c r="S1430" i="3"/>
  <c r="S1434" i="3"/>
  <c r="S1431" i="3"/>
  <c r="S1429" i="3"/>
  <c r="S1432" i="3"/>
  <c r="S1435" i="3"/>
  <c r="S3819" i="3"/>
  <c r="S3817" i="3"/>
  <c r="S3823" i="3"/>
  <c r="S3818" i="3"/>
  <c r="S3825" i="3"/>
  <c r="S3826" i="3"/>
  <c r="S3821" i="3"/>
  <c r="S3820" i="3"/>
  <c r="S3824" i="3"/>
  <c r="S3822" i="3"/>
  <c r="R962" i="3"/>
  <c r="R966" i="3"/>
  <c r="R967" i="3"/>
  <c r="R955" i="3"/>
  <c r="R972" i="3"/>
  <c r="R960" i="3"/>
  <c r="R965" i="3"/>
  <c r="R970" i="3"/>
  <c r="R971" i="3"/>
  <c r="R958" i="3"/>
  <c r="R964" i="3"/>
  <c r="R968" i="3"/>
  <c r="R969" i="3"/>
  <c r="R956" i="3"/>
  <c r="R959" i="3"/>
  <c r="R957" i="3"/>
  <c r="R963" i="3"/>
  <c r="R961" i="3"/>
  <c r="R3205" i="3"/>
  <c r="R3203" i="3"/>
  <c r="R3207" i="3"/>
  <c r="R3204" i="3"/>
  <c r="R3201" i="3"/>
  <c r="R3202" i="3"/>
  <c r="R3206" i="3"/>
  <c r="R2945" i="3"/>
  <c r="R2944" i="3"/>
  <c r="R2948" i="3"/>
  <c r="R2949" i="3"/>
  <c r="R2946" i="3"/>
  <c r="R2942" i="3"/>
  <c r="R2941" i="3"/>
  <c r="R2940" i="3"/>
  <c r="R2947" i="3"/>
  <c r="R2939" i="3"/>
  <c r="R2943" i="3"/>
  <c r="R463" i="3"/>
  <c r="R460" i="3"/>
  <c r="R459" i="3"/>
  <c r="R464" i="3"/>
  <c r="R461" i="3"/>
  <c r="R462" i="3"/>
  <c r="S2609" i="3"/>
  <c r="S2610" i="3"/>
  <c r="S2606" i="3"/>
  <c r="S2604" i="3"/>
  <c r="S2600" i="3"/>
  <c r="S2601" i="3"/>
  <c r="S2597" i="3"/>
  <c r="S2598" i="3"/>
  <c r="S2611" i="3"/>
  <c r="S2608" i="3"/>
  <c r="S2605" i="3"/>
  <c r="S2602" i="3"/>
  <c r="S2599" i="3"/>
  <c r="S2596" i="3"/>
  <c r="S2603" i="3"/>
  <c r="S2607" i="3"/>
  <c r="R3655" i="3"/>
  <c r="R3656" i="3"/>
  <c r="R3653" i="3"/>
  <c r="R3654" i="3"/>
  <c r="R3123" i="3"/>
  <c r="R3120" i="3"/>
  <c r="R3124" i="3"/>
  <c r="R3121" i="3"/>
  <c r="R3125" i="3"/>
  <c r="R3122" i="3"/>
  <c r="R3119" i="3"/>
  <c r="S2972" i="3"/>
  <c r="R2558" i="3"/>
  <c r="R4001" i="3"/>
  <c r="R3998" i="3"/>
  <c r="R3994" i="3"/>
  <c r="R3995" i="3"/>
  <c r="R3997" i="3"/>
  <c r="R3992" i="3"/>
  <c r="R4002" i="3"/>
  <c r="R3999" i="3"/>
  <c r="R4000" i="3"/>
  <c r="R3996" i="3"/>
  <c r="R3991" i="3"/>
  <c r="R3993" i="3"/>
  <c r="R5736" i="3"/>
  <c r="R5734" i="3"/>
  <c r="R5737" i="3"/>
  <c r="R5738" i="3"/>
  <c r="R5735" i="3"/>
  <c r="R6426" i="3"/>
  <c r="R6429" i="3"/>
  <c r="R6424" i="3"/>
  <c r="R6428" i="3"/>
  <c r="R6425" i="3"/>
  <c r="R6427" i="3"/>
  <c r="R6423" i="3"/>
  <c r="S2786" i="3"/>
  <c r="S2783" i="3"/>
  <c r="S2780" i="3"/>
  <c r="S2787" i="3"/>
  <c r="S2777" i="3"/>
  <c r="S2784" i="3"/>
  <c r="S2781" i="3"/>
  <c r="S2779" i="3"/>
  <c r="S2776" i="3"/>
  <c r="S2788" i="3"/>
  <c r="S2785" i="3"/>
  <c r="S2778" i="3"/>
  <c r="S2782" i="3"/>
  <c r="R1997" i="3"/>
  <c r="R2002" i="3"/>
  <c r="R1998" i="3"/>
  <c r="R1999" i="3"/>
  <c r="R2001" i="3"/>
  <c r="R2000" i="3"/>
  <c r="R2003" i="3"/>
  <c r="S1987" i="3"/>
  <c r="S1984" i="3"/>
  <c r="S1986" i="3"/>
  <c r="S1981" i="3"/>
  <c r="S1978" i="3"/>
  <c r="S1980" i="3"/>
  <c r="S1988" i="3"/>
  <c r="S1985" i="3"/>
  <c r="S1982" i="3"/>
  <c r="S1979" i="3"/>
  <c r="S1989" i="3"/>
  <c r="S1983" i="3"/>
  <c r="R5895" i="3"/>
  <c r="R5897" i="3"/>
  <c r="R5890" i="3"/>
  <c r="R5898" i="3"/>
  <c r="R5893" i="3"/>
  <c r="R5896" i="3"/>
  <c r="R5891" i="3"/>
  <c r="R5894" i="3"/>
  <c r="R5889" i="3"/>
  <c r="R5892" i="3"/>
  <c r="S3385" i="3"/>
  <c r="S3382" i="3"/>
  <c r="S3389" i="3"/>
  <c r="S3386" i="3"/>
  <c r="S3379" i="3"/>
  <c r="S3383" i="3"/>
  <c r="S3380" i="3"/>
  <c r="S3387" i="3"/>
  <c r="S3384" i="3"/>
  <c r="S3381" i="3"/>
  <c r="S3378" i="3"/>
  <c r="S3388" i="3"/>
  <c r="S3080" i="3"/>
  <c r="S3081" i="3"/>
  <c r="S3078" i="3"/>
  <c r="S3079" i="3"/>
  <c r="S3077" i="3"/>
  <c r="S3075" i="3"/>
  <c r="S3076" i="3"/>
  <c r="S2388" i="3"/>
  <c r="S2383" i="3"/>
  <c r="S2386" i="3"/>
  <c r="S2384" i="3"/>
  <c r="S2382" i="3"/>
  <c r="S2387" i="3"/>
  <c r="S2385" i="3"/>
  <c r="R4477" i="3"/>
  <c r="R4475" i="3"/>
  <c r="R4482" i="3"/>
  <c r="R4483" i="3"/>
  <c r="R4478" i="3"/>
  <c r="R4480" i="3"/>
  <c r="R4484" i="3"/>
  <c r="R4485" i="3"/>
  <c r="R4476" i="3"/>
  <c r="R4479" i="3"/>
  <c r="R4481" i="3"/>
  <c r="S2194" i="3"/>
  <c r="S2198" i="3"/>
  <c r="S2195" i="3"/>
  <c r="S2192" i="3"/>
  <c r="S2199" i="3"/>
  <c r="S2196" i="3"/>
  <c r="S2193" i="3"/>
  <c r="S2197" i="3"/>
  <c r="S2658" i="3"/>
  <c r="S2655" i="3"/>
  <c r="S2652" i="3"/>
  <c r="S2666" i="3"/>
  <c r="S2649" i="3"/>
  <c r="S2663" i="3"/>
  <c r="S2665" i="3"/>
  <c r="S2660" i="3"/>
  <c r="S2662" i="3"/>
  <c r="S2657" i="3"/>
  <c r="S2659" i="3"/>
  <c r="S2654" i="3"/>
  <c r="S2656" i="3"/>
  <c r="S2650" i="3"/>
  <c r="S2647" i="3"/>
  <c r="S2651" i="3"/>
  <c r="S2664" i="3"/>
  <c r="S2661" i="3"/>
  <c r="S2648" i="3"/>
  <c r="S2653" i="3"/>
  <c r="R2295" i="3"/>
  <c r="R2292" i="3"/>
  <c r="R2296" i="3"/>
  <c r="R2293" i="3"/>
  <c r="R2297" i="3"/>
  <c r="R2291" i="3"/>
  <c r="R2290" i="3"/>
  <c r="R2294" i="3"/>
  <c r="S5399" i="3"/>
  <c r="S5394" i="3"/>
  <c r="S5398" i="3"/>
  <c r="S5396" i="3"/>
  <c r="S5397" i="3"/>
  <c r="S5393" i="3"/>
  <c r="S5395" i="3"/>
  <c r="R3391" i="3"/>
  <c r="R3393" i="3"/>
  <c r="R3394" i="3"/>
  <c r="R3398" i="3"/>
  <c r="R3392" i="3"/>
  <c r="R3396" i="3"/>
  <c r="R3395" i="3"/>
  <c r="R3397" i="3"/>
  <c r="R2373" i="3"/>
  <c r="R2365" i="3"/>
  <c r="R2369" i="3"/>
  <c r="R2370" i="3"/>
  <c r="R2366" i="3"/>
  <c r="R2374" i="3"/>
  <c r="R2367" i="3"/>
  <c r="R2371" i="3"/>
  <c r="R2368" i="3"/>
  <c r="R2372" i="3"/>
  <c r="R3820" i="3"/>
  <c r="R3826" i="3"/>
  <c r="R3818" i="3"/>
  <c r="R3821" i="3"/>
  <c r="R3819" i="3"/>
  <c r="R3823" i="3"/>
  <c r="R3817" i="3"/>
  <c r="R3822" i="3"/>
  <c r="R3825" i="3"/>
  <c r="R3824" i="3"/>
  <c r="S6276" i="3"/>
  <c r="S6277" i="3"/>
  <c r="S6275" i="3"/>
  <c r="S6278" i="3"/>
  <c r="S6274" i="3"/>
  <c r="S6273" i="3"/>
  <c r="S3207" i="3"/>
  <c r="S3206" i="3"/>
  <c r="S3204" i="3"/>
  <c r="S3203" i="3"/>
  <c r="S3201" i="3"/>
  <c r="S3202" i="3"/>
  <c r="S3205" i="3"/>
  <c r="R3854" i="3"/>
  <c r="R3851" i="3"/>
  <c r="R3848" i="3"/>
  <c r="R3845" i="3"/>
  <c r="R3849" i="3"/>
  <c r="R3852" i="3"/>
  <c r="R3855" i="3"/>
  <c r="R3846" i="3"/>
  <c r="R3853" i="3"/>
  <c r="R3850" i="3"/>
  <c r="R3847" i="3"/>
  <c r="R3856" i="3"/>
  <c r="R2075" i="3"/>
  <c r="R2066" i="3"/>
  <c r="R2072" i="3"/>
  <c r="R2069" i="3"/>
  <c r="R2073" i="3"/>
  <c r="R2070" i="3"/>
  <c r="R2067" i="3"/>
  <c r="R2064" i="3"/>
  <c r="R2074" i="3"/>
  <c r="R2071" i="3"/>
  <c r="R2068" i="3"/>
  <c r="R2065" i="3"/>
  <c r="R5422" i="3"/>
  <c r="R5420" i="3"/>
  <c r="R5417" i="3"/>
  <c r="R5421" i="3"/>
  <c r="R5415" i="3"/>
  <c r="R5418" i="3"/>
  <c r="R5419" i="3"/>
  <c r="R5416" i="3"/>
  <c r="R6090" i="3"/>
  <c r="S306" i="3"/>
  <c r="S310" i="3"/>
  <c r="S2968" i="3"/>
  <c r="R2553" i="3"/>
  <c r="R3327" i="3"/>
  <c r="R3324" i="3"/>
  <c r="R3321" i="3"/>
  <c r="R3325" i="3"/>
  <c r="R3322" i="3"/>
  <c r="R3326" i="3"/>
  <c r="R3323" i="3"/>
  <c r="S4764" i="3"/>
  <c r="S4765" i="3"/>
  <c r="S4763" i="3"/>
  <c r="S4766" i="3"/>
  <c r="S4767" i="3"/>
  <c r="S4762" i="3"/>
  <c r="R5761" i="3"/>
  <c r="R5756" i="3"/>
  <c r="R5758" i="3"/>
  <c r="R5763" i="3"/>
  <c r="R5764" i="3"/>
  <c r="R5759" i="3"/>
  <c r="R5762" i="3"/>
  <c r="R5757" i="3"/>
  <c r="R5760" i="3"/>
  <c r="R5755" i="3"/>
  <c r="R641" i="3"/>
  <c r="R645" i="3"/>
  <c r="R644" i="3"/>
  <c r="R639" i="3"/>
  <c r="R629" i="3"/>
  <c r="R636" i="3"/>
  <c r="R637" i="3"/>
  <c r="R635" i="3"/>
  <c r="R643" i="3"/>
  <c r="R638" i="3"/>
  <c r="R634" i="3"/>
  <c r="R631" i="3"/>
  <c r="R632" i="3"/>
  <c r="R633" i="3"/>
  <c r="R630" i="3"/>
  <c r="R642" i="3"/>
  <c r="R640" i="3"/>
  <c r="S528" i="3"/>
  <c r="S526" i="3"/>
  <c r="S537" i="3"/>
  <c r="S535" i="3"/>
  <c r="S533" i="3"/>
  <c r="S531" i="3"/>
  <c r="S529" i="3"/>
  <c r="S527" i="3"/>
  <c r="S534" i="3"/>
  <c r="S536" i="3"/>
  <c r="S532" i="3"/>
  <c r="S530" i="3"/>
  <c r="R733" i="3"/>
  <c r="R735" i="3"/>
  <c r="R732" i="3"/>
  <c r="R734" i="3"/>
  <c r="R736" i="3"/>
  <c r="R1978" i="3"/>
  <c r="R1988" i="3"/>
  <c r="R1982" i="3"/>
  <c r="R1985" i="3"/>
  <c r="R1989" i="3"/>
  <c r="R1986" i="3"/>
  <c r="R1983" i="3"/>
  <c r="R1980" i="3"/>
  <c r="R1987" i="3"/>
  <c r="R1981" i="3"/>
  <c r="R1979" i="3"/>
  <c r="R1984" i="3"/>
  <c r="S5893" i="3"/>
  <c r="S5896" i="3"/>
  <c r="S5891" i="3"/>
  <c r="S5894" i="3"/>
  <c r="S5889" i="3"/>
  <c r="S5897" i="3"/>
  <c r="S5895" i="3"/>
  <c r="S5890" i="3"/>
  <c r="S5898" i="3"/>
  <c r="S5892" i="3"/>
  <c r="R330" i="3"/>
  <c r="R331" i="3"/>
  <c r="R329" i="3"/>
  <c r="S4478" i="3"/>
  <c r="S4475" i="3"/>
  <c r="S4481" i="3"/>
  <c r="S4485" i="3"/>
  <c r="S4482" i="3"/>
  <c r="S4479" i="3"/>
  <c r="S4476" i="3"/>
  <c r="S4483" i="3"/>
  <c r="S4480" i="3"/>
  <c r="S4477" i="3"/>
  <c r="S4484" i="3"/>
  <c r="R2018" i="3"/>
  <c r="R2021" i="3"/>
  <c r="R2022" i="3"/>
  <c r="R2019" i="3"/>
  <c r="R2016" i="3"/>
  <c r="R2013" i="3"/>
  <c r="R2017" i="3"/>
  <c r="R2014" i="3"/>
  <c r="R2020" i="3"/>
  <c r="R2015" i="3"/>
  <c r="S2296" i="3"/>
  <c r="S2291" i="3"/>
  <c r="S2295" i="3"/>
  <c r="S2290" i="3"/>
  <c r="S2293" i="3"/>
  <c r="S2297" i="3"/>
  <c r="S2292" i="3"/>
  <c r="S2294" i="3"/>
  <c r="S1181" i="3"/>
  <c r="S1179" i="3"/>
  <c r="S1176" i="3"/>
  <c r="S1178" i="3"/>
  <c r="S1180" i="3"/>
  <c r="S1177" i="3"/>
  <c r="S2813" i="3"/>
  <c r="S2811" i="3"/>
  <c r="S2810" i="3"/>
  <c r="S2812" i="3"/>
  <c r="S2809" i="3"/>
  <c r="S4784" i="3"/>
  <c r="S4786" i="3"/>
  <c r="S4785" i="3"/>
  <c r="S4787" i="3"/>
  <c r="S4789" i="3"/>
  <c r="S4788" i="3"/>
  <c r="R782" i="3"/>
  <c r="R779" i="3"/>
  <c r="R778" i="3"/>
  <c r="R780" i="3"/>
  <c r="R781" i="3"/>
  <c r="R2256" i="3"/>
  <c r="R2261" i="3"/>
  <c r="R2266" i="3"/>
  <c r="R2260" i="3"/>
  <c r="R2265" i="3"/>
  <c r="R2263" i="3"/>
  <c r="R2259" i="3"/>
  <c r="R2258" i="3"/>
  <c r="R2264" i="3"/>
  <c r="R2262" i="3"/>
  <c r="R2257" i="3"/>
  <c r="S5677" i="3"/>
  <c r="S5680" i="3"/>
  <c r="S5675" i="3"/>
  <c r="S5683" i="3"/>
  <c r="S5678" i="3"/>
  <c r="S5681" i="3"/>
  <c r="S5679" i="3"/>
  <c r="S5684" i="3"/>
  <c r="S5676" i="3"/>
  <c r="S5682" i="3"/>
  <c r="R929" i="3"/>
  <c r="R931" i="3"/>
  <c r="R926" i="3"/>
  <c r="R933" i="3"/>
  <c r="R924" i="3"/>
  <c r="R927" i="3"/>
  <c r="R930" i="3"/>
  <c r="R925" i="3"/>
  <c r="R932" i="3"/>
  <c r="R928" i="3"/>
  <c r="S2964" i="3"/>
  <c r="R2551" i="3"/>
  <c r="R2508" i="3"/>
  <c r="R2510" i="3"/>
  <c r="R2524" i="3"/>
  <c r="R2507" i="3"/>
  <c r="R2521" i="3"/>
  <c r="R2518" i="3"/>
  <c r="R2515" i="3"/>
  <c r="R2512" i="3"/>
  <c r="R2509" i="3"/>
  <c r="R2523" i="3"/>
  <c r="R2506" i="3"/>
  <c r="R2520" i="3"/>
  <c r="R2517" i="3"/>
  <c r="R2514" i="3"/>
  <c r="R2511" i="3"/>
  <c r="R2522" i="3"/>
  <c r="R2519" i="3"/>
  <c r="R2516" i="3"/>
  <c r="R2513" i="3"/>
  <c r="R5818" i="3"/>
  <c r="R5813" i="3"/>
  <c r="R5816" i="3"/>
  <c r="R5811" i="3"/>
  <c r="R5814" i="3"/>
  <c r="R5817" i="3"/>
  <c r="R5815" i="3"/>
  <c r="R5812" i="3"/>
  <c r="R4766" i="3"/>
  <c r="R4767" i="3"/>
  <c r="R4764" i="3"/>
  <c r="R4765" i="3"/>
  <c r="R4762" i="3"/>
  <c r="R4763" i="3"/>
  <c r="R3486" i="3"/>
  <c r="R3487" i="3"/>
  <c r="R3488" i="3"/>
  <c r="R1348" i="3"/>
  <c r="R1345" i="3"/>
  <c r="R1342" i="3"/>
  <c r="R1339" i="3"/>
  <c r="R1349" i="3"/>
  <c r="R1343" i="3"/>
  <c r="R1353" i="3"/>
  <c r="R1346" i="3"/>
  <c r="R1350" i="3"/>
  <c r="R1352" i="3"/>
  <c r="R1344" i="3"/>
  <c r="R1341" i="3"/>
  <c r="R1347" i="3"/>
  <c r="R1351" i="3"/>
  <c r="R1340" i="3"/>
  <c r="R1663" i="3"/>
  <c r="R1664" i="3"/>
  <c r="R1667" i="3"/>
  <c r="R1674" i="3"/>
  <c r="R1675" i="3"/>
  <c r="R1669" i="3"/>
  <c r="R1672" i="3"/>
  <c r="R1668" i="3"/>
  <c r="R1661" i="3"/>
  <c r="R1671" i="3"/>
  <c r="R1670" i="3"/>
  <c r="R1673" i="3"/>
  <c r="R1666" i="3"/>
  <c r="R1662" i="3"/>
  <c r="R1676" i="3"/>
  <c r="R1665" i="3"/>
  <c r="S5764" i="3"/>
  <c r="S5760" i="3"/>
  <c r="S5763" i="3"/>
  <c r="S5757" i="3"/>
  <c r="S5762" i="3"/>
  <c r="S5761" i="3"/>
  <c r="S5759" i="3"/>
  <c r="S5755" i="3"/>
  <c r="S5758" i="3"/>
  <c r="S5756" i="3"/>
  <c r="S767" i="3"/>
  <c r="S764" i="3"/>
  <c r="S761" i="3"/>
  <c r="S768" i="3"/>
  <c r="S765" i="3"/>
  <c r="S762" i="3"/>
  <c r="S769" i="3"/>
  <c r="S763" i="3"/>
  <c r="S766" i="3"/>
  <c r="S3016" i="3"/>
  <c r="S3013" i="3"/>
  <c r="S3017" i="3"/>
  <c r="S3014" i="3"/>
  <c r="S3015" i="3"/>
  <c r="S3012" i="3"/>
  <c r="R529" i="3"/>
  <c r="R532" i="3"/>
  <c r="R533" i="3"/>
  <c r="R535" i="3"/>
  <c r="R527" i="3"/>
  <c r="R530" i="3"/>
  <c r="R528" i="3"/>
  <c r="R531" i="3"/>
  <c r="R534" i="3"/>
  <c r="R537" i="3"/>
  <c r="R526" i="3"/>
  <c r="R536" i="3"/>
  <c r="S6011" i="3"/>
  <c r="S6009" i="3"/>
  <c r="S6010" i="3"/>
  <c r="S6017" i="3"/>
  <c r="S6015" i="3"/>
  <c r="S6013" i="3"/>
  <c r="S6014" i="3"/>
  <c r="S6008" i="3"/>
  <c r="S6016" i="3"/>
  <c r="S6012" i="3"/>
  <c r="R4612" i="3"/>
  <c r="R4609" i="3"/>
  <c r="R4613" i="3"/>
  <c r="R4611" i="3"/>
  <c r="R4608" i="3"/>
  <c r="R4610" i="3"/>
  <c r="S6181" i="3"/>
  <c r="S6184" i="3"/>
  <c r="S6185" i="3"/>
  <c r="S6183" i="3"/>
  <c r="S6186" i="3"/>
  <c r="S6180" i="3"/>
  <c r="S6187" i="3"/>
  <c r="S6182" i="3"/>
  <c r="S6188" i="3"/>
  <c r="R793" i="3"/>
  <c r="R803" i="3"/>
  <c r="R800" i="3"/>
  <c r="R797" i="3"/>
  <c r="R794" i="3"/>
  <c r="R801" i="3"/>
  <c r="R798" i="3"/>
  <c r="R795" i="3"/>
  <c r="R802" i="3"/>
  <c r="R799" i="3"/>
  <c r="R796" i="3"/>
  <c r="R792" i="3"/>
  <c r="R4172" i="3"/>
  <c r="R4169" i="3"/>
  <c r="R4174" i="3"/>
  <c r="R4173" i="3"/>
  <c r="R4171" i="3"/>
  <c r="R4170" i="3"/>
  <c r="R4701" i="3"/>
  <c r="R4702" i="3"/>
  <c r="R4703" i="3"/>
  <c r="R4700" i="3"/>
  <c r="R4704" i="3"/>
  <c r="S2263" i="3"/>
  <c r="S2260" i="3"/>
  <c r="S2257" i="3"/>
  <c r="S2264" i="3"/>
  <c r="S2261" i="3"/>
  <c r="S2258" i="3"/>
  <c r="S2265" i="3"/>
  <c r="S2259" i="3"/>
  <c r="S2256" i="3"/>
  <c r="S2262" i="3"/>
  <c r="S2266" i="3"/>
  <c r="S3692" i="3"/>
  <c r="S3689" i="3"/>
  <c r="S3686" i="3"/>
  <c r="S3695" i="3"/>
  <c r="S3696" i="3"/>
  <c r="S3693" i="3"/>
  <c r="S3690" i="3"/>
  <c r="S3697" i="3"/>
  <c r="S3687" i="3"/>
  <c r="S3694" i="3"/>
  <c r="S3691" i="3"/>
  <c r="S3688" i="3"/>
  <c r="S3698" i="3"/>
  <c r="S3115" i="3"/>
  <c r="S3112" i="3"/>
  <c r="S3109" i="3"/>
  <c r="S3116" i="3"/>
  <c r="S3113" i="3"/>
  <c r="S3110" i="3"/>
  <c r="S3107" i="3"/>
  <c r="S3117" i="3"/>
  <c r="S3108" i="3"/>
  <c r="S3118" i="3"/>
  <c r="S3114" i="3"/>
  <c r="S3111" i="3"/>
  <c r="S6727" i="3"/>
  <c r="S6721" i="3"/>
  <c r="S6726" i="3"/>
  <c r="S6722" i="3"/>
  <c r="S6728" i="3"/>
  <c r="S6725" i="3"/>
  <c r="S6724" i="3"/>
  <c r="S6723" i="3"/>
  <c r="S6729" i="3"/>
  <c r="R5910" i="3"/>
  <c r="S920" i="3"/>
  <c r="S904" i="3"/>
  <c r="S5436" i="3"/>
  <c r="R6089" i="3"/>
  <c r="R2600" i="3"/>
  <c r="S296" i="3"/>
  <c r="S2966" i="3"/>
  <c r="S3994" i="3"/>
  <c r="R5158" i="3"/>
  <c r="R2556" i="3"/>
  <c r="R3017" i="3"/>
  <c r="R3014" i="3"/>
  <c r="S2517" i="3"/>
  <c r="S2513" i="3"/>
  <c r="S2514" i="3"/>
  <c r="S2519" i="3"/>
  <c r="S2511" i="3"/>
  <c r="S2510" i="3"/>
  <c r="S2508" i="3"/>
  <c r="S2516" i="3"/>
  <c r="S2524" i="3"/>
  <c r="S2507" i="3"/>
  <c r="S2521" i="3"/>
  <c r="S2518" i="3"/>
  <c r="S2515" i="3"/>
  <c r="S2509" i="3"/>
  <c r="S2523" i="3"/>
  <c r="S2506" i="3"/>
  <c r="S2512" i="3"/>
  <c r="S2522" i="3"/>
  <c r="S2520" i="3"/>
  <c r="S511" i="3"/>
  <c r="S509" i="3"/>
  <c r="S516" i="3"/>
  <c r="S514" i="3"/>
  <c r="S512" i="3"/>
  <c r="S510" i="3"/>
  <c r="S508" i="3"/>
  <c r="S515" i="3"/>
  <c r="S513" i="3"/>
  <c r="R767" i="3"/>
  <c r="R763" i="3"/>
  <c r="R766" i="3"/>
  <c r="R764" i="3"/>
  <c r="R768" i="3"/>
  <c r="R765" i="3"/>
  <c r="R762" i="3"/>
  <c r="R769" i="3"/>
  <c r="R761" i="3"/>
  <c r="R3765" i="3"/>
  <c r="R3768" i="3"/>
  <c r="R3763" i="3"/>
  <c r="R3771" i="3"/>
  <c r="R3766" i="3"/>
  <c r="R3769" i="3"/>
  <c r="R3767" i="3"/>
  <c r="R3764" i="3"/>
  <c r="R3762" i="3"/>
  <c r="R3770" i="3"/>
  <c r="R5294" i="3"/>
  <c r="R5300" i="3"/>
  <c r="R5301" i="3"/>
  <c r="R5299" i="3"/>
  <c r="R5297" i="3"/>
  <c r="R5302" i="3"/>
  <c r="R5298" i="3"/>
  <c r="R5296" i="3"/>
  <c r="R5295" i="3"/>
  <c r="R5293" i="3"/>
  <c r="R5303" i="3"/>
  <c r="R3366" i="3"/>
  <c r="R3367" i="3"/>
  <c r="R3368" i="3"/>
  <c r="R3365" i="3"/>
  <c r="R3369" i="3"/>
  <c r="R3370" i="3"/>
  <c r="S3105" i="3"/>
  <c r="S3104" i="3"/>
  <c r="S3106" i="3"/>
  <c r="S3103" i="3"/>
  <c r="S6827" i="3"/>
  <c r="S6817" i="3"/>
  <c r="S6823" i="3"/>
  <c r="S6818" i="3"/>
  <c r="S6821" i="3"/>
  <c r="S6824" i="3"/>
  <c r="S6820" i="3"/>
  <c r="S6819" i="3"/>
  <c r="S6825" i="3"/>
  <c r="S6828" i="3"/>
  <c r="S6826" i="3"/>
  <c r="S6822" i="3"/>
  <c r="R950" i="3"/>
  <c r="R951" i="3"/>
  <c r="R948" i="3"/>
  <c r="R945" i="3"/>
  <c r="R942" i="3"/>
  <c r="R952" i="3"/>
  <c r="R949" i="3"/>
  <c r="R943" i="3"/>
  <c r="R944" i="3"/>
  <c r="R946" i="3"/>
  <c r="R947" i="3"/>
  <c r="R6185" i="3"/>
  <c r="R6183" i="3"/>
  <c r="R6181" i="3"/>
  <c r="R6186" i="3"/>
  <c r="R6184" i="3"/>
  <c r="R6188" i="3"/>
  <c r="R6180" i="3"/>
  <c r="R6182" i="3"/>
  <c r="R6187" i="3"/>
  <c r="S4949" i="3"/>
  <c r="S4943" i="3"/>
  <c r="S4948" i="3"/>
  <c r="S4946" i="3"/>
  <c r="S4944" i="3"/>
  <c r="S4945" i="3"/>
  <c r="S4947" i="3"/>
  <c r="S4950" i="3"/>
  <c r="S1896" i="3"/>
  <c r="S1898" i="3"/>
  <c r="S1895" i="3"/>
  <c r="S1892" i="3"/>
  <c r="S1900" i="3"/>
  <c r="S1897" i="3"/>
  <c r="S1894" i="3"/>
  <c r="S1893" i="3"/>
  <c r="S1891" i="3"/>
  <c r="S1899" i="3"/>
  <c r="R1146" i="3"/>
  <c r="R1142" i="3"/>
  <c r="R1143" i="3"/>
  <c r="R1145" i="3"/>
  <c r="R1140" i="3"/>
  <c r="R1137" i="3"/>
  <c r="R1134" i="3"/>
  <c r="R1144" i="3"/>
  <c r="R1141" i="3"/>
  <c r="R1138" i="3"/>
  <c r="R1135" i="3"/>
  <c r="R1133" i="3"/>
  <c r="R1136" i="3"/>
  <c r="R1139" i="3"/>
  <c r="S3577" i="3"/>
  <c r="S3574" i="3"/>
  <c r="S3578" i="3"/>
  <c r="S3575" i="3"/>
  <c r="S3579" i="3"/>
  <c r="S3576" i="3"/>
  <c r="R3698" i="3"/>
  <c r="R3695" i="3"/>
  <c r="R3692" i="3"/>
  <c r="R3687" i="3"/>
  <c r="R3689" i="3"/>
  <c r="R3691" i="3"/>
  <c r="R3686" i="3"/>
  <c r="R3694" i="3"/>
  <c r="R3696" i="3"/>
  <c r="R3693" i="3"/>
  <c r="R3697" i="3"/>
  <c r="R3690" i="3"/>
  <c r="R3688" i="3"/>
  <c r="S4843" i="3"/>
  <c r="S4847" i="3"/>
  <c r="S4846" i="3"/>
  <c r="S4845" i="3"/>
  <c r="S4842" i="3"/>
  <c r="S4844" i="3"/>
  <c r="S2839" i="3"/>
  <c r="S2825" i="3"/>
  <c r="S2836" i="3"/>
  <c r="S2822" i="3"/>
  <c r="S2833" i="3"/>
  <c r="S2830" i="3"/>
  <c r="S2841" i="3"/>
  <c r="S2827" i="3"/>
  <c r="S2838" i="3"/>
  <c r="S2824" i="3"/>
  <c r="S2835" i="3"/>
  <c r="S2843" i="3"/>
  <c r="S2832" i="3"/>
  <c r="S2840" i="3"/>
  <c r="S2826" i="3"/>
  <c r="S2834" i="3"/>
  <c r="S2823" i="3"/>
  <c r="S2831" i="3"/>
  <c r="S2842" i="3"/>
  <c r="S2837" i="3"/>
  <c r="S2828" i="3"/>
  <c r="S2829" i="3"/>
  <c r="S5636" i="3"/>
  <c r="S5629" i="3"/>
  <c r="S5641" i="3"/>
  <c r="S5634" i="3"/>
  <c r="S5627" i="3"/>
  <c r="S5638" i="3"/>
  <c r="S5644" i="3"/>
  <c r="S5626" i="3"/>
  <c r="S5640" i="3"/>
  <c r="S5630" i="3"/>
  <c r="S5635" i="3"/>
  <c r="S5642" i="3"/>
  <c r="S5632" i="3"/>
  <c r="S5639" i="3"/>
  <c r="S5631" i="3"/>
  <c r="S5628" i="3"/>
  <c r="S5633" i="3"/>
  <c r="S5643" i="3"/>
  <c r="S5637" i="3"/>
  <c r="S1301" i="3"/>
  <c r="S1287" i="3"/>
  <c r="S1302" i="3"/>
  <c r="S1299" i="3"/>
  <c r="S1290" i="3"/>
  <c r="S4450" i="3"/>
  <c r="S4447" i="3"/>
  <c r="S4451" i="3"/>
  <c r="S4448" i="3"/>
  <c r="S4445" i="3"/>
  <c r="S4449" i="3"/>
  <c r="S4446" i="3"/>
  <c r="R5912" i="3"/>
  <c r="S908" i="3"/>
  <c r="S907" i="3"/>
  <c r="S5434" i="3"/>
  <c r="R6088" i="3"/>
  <c r="R2610" i="3"/>
  <c r="S299" i="3"/>
  <c r="S2969" i="3"/>
  <c r="S3997" i="3"/>
  <c r="R5162" i="3"/>
  <c r="R2554" i="3"/>
  <c r="S1467" i="3"/>
  <c r="S1461" i="3"/>
  <c r="S1465" i="3"/>
  <c r="S1463" i="3"/>
  <c r="S1462" i="3"/>
  <c r="S1464" i="3"/>
  <c r="S1466" i="3"/>
  <c r="S3625" i="3"/>
  <c r="S3630" i="3"/>
  <c r="S3631" i="3"/>
  <c r="S3629" i="3"/>
  <c r="S3626" i="3"/>
  <c r="S3623" i="3"/>
  <c r="S3627" i="3"/>
  <c r="S3628" i="3"/>
  <c r="S3624" i="3"/>
  <c r="R6069" i="3"/>
  <c r="R6072" i="3"/>
  <c r="R6067" i="3"/>
  <c r="R6070" i="3"/>
  <c r="R6071" i="3"/>
  <c r="R6066" i="3"/>
  <c r="R6068" i="3"/>
  <c r="S4423" i="3"/>
  <c r="S4420" i="3"/>
  <c r="S4417" i="3"/>
  <c r="S4414" i="3"/>
  <c r="S4424" i="3"/>
  <c r="S4421" i="3"/>
  <c r="S4418" i="3"/>
  <c r="S4415" i="3"/>
  <c r="S4419" i="3"/>
  <c r="S4416" i="3"/>
  <c r="S4422" i="3"/>
  <c r="S4413" i="3"/>
  <c r="R514" i="3"/>
  <c r="R510" i="3"/>
  <c r="R509" i="3"/>
  <c r="R512" i="3"/>
  <c r="R513" i="3"/>
  <c r="R515" i="3"/>
  <c r="R508" i="3"/>
  <c r="R511" i="3"/>
  <c r="R516" i="3"/>
  <c r="R79" i="3"/>
  <c r="R78" i="3"/>
  <c r="R81" i="3"/>
  <c r="R83" i="3"/>
  <c r="R84" i="3"/>
  <c r="R85" i="3"/>
  <c r="R82" i="3"/>
  <c r="R80" i="3"/>
  <c r="S5293" i="3"/>
  <c r="S5298" i="3"/>
  <c r="S5301" i="3"/>
  <c r="S5296" i="3"/>
  <c r="S5299" i="3"/>
  <c r="S5294" i="3"/>
  <c r="S5302" i="3"/>
  <c r="S5297" i="3"/>
  <c r="S5300" i="3"/>
  <c r="S5295" i="3"/>
  <c r="S5303" i="3"/>
  <c r="R5663" i="3"/>
  <c r="R5660" i="3"/>
  <c r="R5662" i="3"/>
  <c r="R5661" i="3"/>
  <c r="R5664" i="3"/>
  <c r="R5658" i="3"/>
  <c r="R5659" i="3"/>
  <c r="R5665" i="3"/>
  <c r="S2461" i="3"/>
  <c r="S2458" i="3"/>
  <c r="S2462" i="3"/>
  <c r="S2465" i="3"/>
  <c r="S2459" i="3"/>
  <c r="S2466" i="3"/>
  <c r="S2463" i="3"/>
  <c r="S2460" i="3"/>
  <c r="S2464" i="3"/>
  <c r="S2457" i="3"/>
  <c r="R1281" i="3"/>
  <c r="R1280" i="3"/>
  <c r="R1279" i="3"/>
  <c r="R1278" i="3"/>
  <c r="R25" i="3"/>
  <c r="R26" i="3"/>
  <c r="R24" i="3"/>
  <c r="R27" i="3"/>
  <c r="R2035" i="3"/>
  <c r="R2036" i="3"/>
  <c r="R2033" i="3"/>
  <c r="R2040" i="3"/>
  <c r="R2037" i="3"/>
  <c r="R2041" i="3"/>
  <c r="R2038" i="3"/>
  <c r="R2034" i="3"/>
  <c r="R2039" i="3"/>
  <c r="S5174" i="3"/>
  <c r="S5177" i="3"/>
  <c r="S5175" i="3"/>
  <c r="S5178" i="3"/>
  <c r="S5176" i="3"/>
  <c r="S5179" i="3"/>
  <c r="R5202" i="3"/>
  <c r="R5212" i="3"/>
  <c r="R5215" i="3"/>
  <c r="R5203" i="3"/>
  <c r="R5210" i="3"/>
  <c r="R5197" i="3"/>
  <c r="R5213" i="3"/>
  <c r="R5206" i="3"/>
  <c r="R5200" i="3"/>
  <c r="R5201" i="3"/>
  <c r="R5198" i="3"/>
  <c r="R5214" i="3"/>
  <c r="R5211" i="3"/>
  <c r="R5204" i="3"/>
  <c r="R5199" i="3"/>
  <c r="R5207" i="3"/>
  <c r="R5205" i="3"/>
  <c r="R5208" i="3"/>
  <c r="R5195" i="3"/>
  <c r="R5196" i="3"/>
  <c r="R5209" i="3"/>
  <c r="S7096" i="3"/>
  <c r="S7099" i="3"/>
  <c r="S7094" i="3"/>
  <c r="S7095" i="3"/>
  <c r="S7097" i="3"/>
  <c r="S7100" i="3"/>
  <c r="S7092" i="3"/>
  <c r="S7091" i="3"/>
  <c r="S7098" i="3"/>
  <c r="S7090" i="3"/>
  <c r="S7093" i="3"/>
  <c r="R873" i="3"/>
  <c r="R871" i="3"/>
  <c r="R869" i="3"/>
  <c r="R876" i="3"/>
  <c r="R880" i="3"/>
  <c r="R878" i="3"/>
  <c r="R874" i="3"/>
  <c r="R881" i="3"/>
  <c r="R879" i="3"/>
  <c r="R877" i="3"/>
  <c r="R870" i="3"/>
  <c r="R868" i="3"/>
  <c r="R872" i="3"/>
  <c r="R875" i="3"/>
  <c r="R3554" i="3"/>
  <c r="R3551" i="3"/>
  <c r="R3555" i="3"/>
  <c r="R3552" i="3"/>
  <c r="R3557" i="3"/>
  <c r="R3558" i="3"/>
  <c r="R3559" i="3"/>
  <c r="R3553" i="3"/>
  <c r="R3550" i="3"/>
  <c r="R3556" i="3"/>
  <c r="R3560" i="3"/>
  <c r="R1704" i="3"/>
  <c r="R1711" i="3"/>
  <c r="R1708" i="3"/>
  <c r="R1705" i="3"/>
  <c r="R1709" i="3"/>
  <c r="R1703" i="3"/>
  <c r="R1712" i="3"/>
  <c r="R1706" i="3"/>
  <c r="R1710" i="3"/>
  <c r="R1707" i="3"/>
  <c r="R3466" i="3"/>
  <c r="R3464" i="3"/>
  <c r="R3468" i="3"/>
  <c r="R3465" i="3"/>
  <c r="R3469" i="3"/>
  <c r="R3467" i="3"/>
  <c r="R3470" i="3"/>
  <c r="R5440" i="3"/>
  <c r="R5438" i="3"/>
  <c r="R5441" i="3"/>
  <c r="R5439" i="3"/>
  <c r="R5442" i="3"/>
  <c r="S2416" i="3"/>
  <c r="S2407" i="3"/>
  <c r="S2402" i="3"/>
  <c r="S2418" i="3"/>
  <c r="S2409" i="3"/>
  <c r="S2422" i="3"/>
  <c r="S2420" i="3"/>
  <c r="S2404" i="3"/>
  <c r="S2413" i="3"/>
  <c r="S2406" i="3"/>
  <c r="S2408" i="3"/>
  <c r="S2410" i="3"/>
  <c r="S2405" i="3"/>
  <c r="S2414" i="3"/>
  <c r="S2415" i="3"/>
  <c r="S2403" i="3"/>
  <c r="S2419" i="3"/>
  <c r="S2411" i="3"/>
  <c r="S2412" i="3"/>
  <c r="S2421" i="3"/>
  <c r="S2417" i="3"/>
  <c r="S2423" i="3"/>
  <c r="R1446" i="3"/>
  <c r="R1449" i="3"/>
  <c r="R1448" i="3"/>
  <c r="R1445" i="3"/>
  <c r="R1444" i="3"/>
  <c r="R1447" i="3"/>
  <c r="R6490" i="3"/>
  <c r="R6488" i="3"/>
  <c r="R6491" i="3"/>
  <c r="R6489" i="3"/>
  <c r="S3925" i="3"/>
  <c r="S3921" i="3"/>
  <c r="S3922" i="3"/>
  <c r="S3919" i="3"/>
  <c r="S3932" i="3"/>
  <c r="S3929" i="3"/>
  <c r="S3926" i="3"/>
  <c r="S3923" i="3"/>
  <c r="S3920" i="3"/>
  <c r="S3934" i="3"/>
  <c r="S3930" i="3"/>
  <c r="S3931" i="3"/>
  <c r="S3927" i="3"/>
  <c r="S3928" i="3"/>
  <c r="S3933" i="3"/>
  <c r="S3924" i="3"/>
  <c r="R6607" i="3"/>
  <c r="R5917" i="3"/>
  <c r="S905" i="3"/>
  <c r="S910" i="3"/>
  <c r="S5431" i="3"/>
  <c r="R6091" i="3"/>
  <c r="R2605" i="3"/>
  <c r="S302" i="3"/>
  <c r="S2971" i="3"/>
  <c r="S3996" i="3"/>
  <c r="R5160" i="3"/>
  <c r="R2552" i="3"/>
  <c r="R1465" i="3"/>
  <c r="R1462" i="3"/>
  <c r="R1461" i="3"/>
  <c r="R1464" i="3"/>
  <c r="R1467" i="3"/>
  <c r="R1463" i="3"/>
  <c r="R1466" i="3"/>
  <c r="R3631" i="3"/>
  <c r="R3628" i="3"/>
  <c r="R3625" i="3"/>
  <c r="R3630" i="3"/>
  <c r="R3623" i="3"/>
  <c r="R3626" i="3"/>
  <c r="R3624" i="3"/>
  <c r="R3627" i="3"/>
  <c r="R3629" i="3"/>
  <c r="R1600" i="3"/>
  <c r="R1597" i="3"/>
  <c r="R1598" i="3"/>
  <c r="R1599" i="3"/>
  <c r="R1602" i="3"/>
  <c r="R1601" i="3"/>
  <c r="R1944" i="3"/>
  <c r="R1941" i="3"/>
  <c r="R1945" i="3"/>
  <c r="R1942" i="3"/>
  <c r="R1940" i="3"/>
  <c r="R1937" i="3"/>
  <c r="R1939" i="3"/>
  <c r="R1936" i="3"/>
  <c r="R1938" i="3"/>
  <c r="R1943" i="3"/>
  <c r="R4743" i="3"/>
  <c r="R4740" i="3"/>
  <c r="R4744" i="3"/>
  <c r="R4741" i="3"/>
  <c r="R4742" i="3"/>
  <c r="R4745" i="3"/>
  <c r="S6080" i="3"/>
  <c r="S6078" i="3"/>
  <c r="S6081" i="3"/>
  <c r="S6079" i="3"/>
  <c r="S6082" i="3"/>
  <c r="R2458" i="3"/>
  <c r="R2462" i="3"/>
  <c r="R2459" i="3"/>
  <c r="R2457" i="3"/>
  <c r="R2460" i="3"/>
  <c r="R2465" i="3"/>
  <c r="R2461" i="3"/>
  <c r="R2463" i="3"/>
  <c r="R2464" i="3"/>
  <c r="R2466" i="3"/>
  <c r="R3532" i="3"/>
  <c r="R3529" i="3"/>
  <c r="R3530" i="3"/>
  <c r="R3527" i="3"/>
  <c r="R3531" i="3"/>
  <c r="R3528" i="3"/>
  <c r="R3871" i="3"/>
  <c r="R2528" i="3"/>
  <c r="R2525" i="3"/>
  <c r="R2530" i="3"/>
  <c r="R2527" i="3"/>
  <c r="R2529" i="3"/>
  <c r="R2531" i="3"/>
  <c r="R2526" i="3"/>
  <c r="R4176" i="3"/>
  <c r="R4180" i="3"/>
  <c r="R4177" i="3"/>
  <c r="R4175" i="3"/>
  <c r="R4178" i="3"/>
  <c r="R4179" i="3"/>
  <c r="S869" i="3"/>
  <c r="S868" i="3"/>
  <c r="S878" i="3"/>
  <c r="S879" i="3"/>
  <c r="S876" i="3"/>
  <c r="S872" i="3"/>
  <c r="S873" i="3"/>
  <c r="S881" i="3"/>
  <c r="S871" i="3"/>
  <c r="S870" i="3"/>
  <c r="S874" i="3"/>
  <c r="S877" i="3"/>
  <c r="S875" i="3"/>
  <c r="S880" i="3"/>
  <c r="R5078" i="3"/>
  <c r="R5075" i="3"/>
  <c r="R5085" i="3"/>
  <c r="R5082" i="3"/>
  <c r="R5079" i="3"/>
  <c r="R5076" i="3"/>
  <c r="R5083" i="3"/>
  <c r="R5077" i="3"/>
  <c r="R5084" i="3"/>
  <c r="R5080" i="3"/>
  <c r="R5081" i="3"/>
  <c r="S1914" i="3"/>
  <c r="S1912" i="3"/>
  <c r="S1915" i="3"/>
  <c r="S1917" i="3"/>
  <c r="S1916" i="3"/>
  <c r="S1913" i="3"/>
  <c r="S1918" i="3"/>
  <c r="S1386" i="3"/>
  <c r="S1395" i="3"/>
  <c r="S1396" i="3"/>
  <c r="S1393" i="3"/>
  <c r="S1382" i="3"/>
  <c r="S1391" i="3"/>
  <c r="S1392" i="3"/>
  <c r="S1389" i="3"/>
  <c r="S1388" i="3"/>
  <c r="S1387" i="3"/>
  <c r="S1385" i="3"/>
  <c r="S1383" i="3"/>
  <c r="S1384" i="3"/>
  <c r="S1394" i="3"/>
  <c r="S1381" i="3"/>
  <c r="S1390" i="3"/>
  <c r="S2886" i="3"/>
  <c r="S2883" i="3"/>
  <c r="S2880" i="3"/>
  <c r="S2882" i="3"/>
  <c r="S2893" i="3"/>
  <c r="S2890" i="3"/>
  <c r="S2887" i="3"/>
  <c r="S2884" i="3"/>
  <c r="S2889" i="3"/>
  <c r="S2881" i="3"/>
  <c r="S2891" i="3"/>
  <c r="S2888" i="3"/>
  <c r="S2892" i="3"/>
  <c r="S2885" i="3"/>
  <c r="S1741" i="3"/>
  <c r="S1738" i="3"/>
  <c r="S1742" i="3"/>
  <c r="S1739" i="3"/>
  <c r="S1740" i="3"/>
  <c r="S1743" i="3"/>
  <c r="R388" i="3"/>
  <c r="R385" i="3"/>
  <c r="R392" i="3"/>
  <c r="R389" i="3"/>
  <c r="R380" i="3"/>
  <c r="R5357" i="3"/>
  <c r="R5353" i="3"/>
  <c r="R5356" i="3"/>
  <c r="R5354" i="3"/>
  <c r="R5352" i="3"/>
  <c r="R5349" i="3"/>
  <c r="R5351" i="3"/>
  <c r="R5355" i="3"/>
  <c r="R5350" i="3"/>
  <c r="S2685" i="3"/>
  <c r="S2682" i="3"/>
  <c r="S2678" i="3"/>
  <c r="S2679" i="3"/>
  <c r="S2686" i="3"/>
  <c r="S2683" i="3"/>
  <c r="S2680" i="3"/>
  <c r="S2687" i="3"/>
  <c r="S2681" i="3"/>
  <c r="S2684" i="3"/>
  <c r="S1444" i="3"/>
  <c r="S1448" i="3"/>
  <c r="S1445" i="3"/>
  <c r="S1449" i="3"/>
  <c r="S1447" i="3"/>
  <c r="S1446" i="3"/>
  <c r="S4101" i="3"/>
  <c r="S4098" i="3"/>
  <c r="S4099" i="3"/>
  <c r="S4096" i="3"/>
  <c r="S4097" i="3"/>
  <c r="S4094" i="3"/>
  <c r="S4095" i="3"/>
  <c r="S4090" i="3"/>
  <c r="S4092" i="3"/>
  <c r="S4102" i="3"/>
  <c r="S4103" i="3"/>
  <c r="S4100" i="3"/>
  <c r="S4093" i="3"/>
  <c r="S4091" i="3"/>
  <c r="S3748" i="3"/>
  <c r="S3752" i="3"/>
  <c r="S3750" i="3"/>
  <c r="S3753" i="3"/>
  <c r="S3751" i="3"/>
  <c r="S3749" i="3"/>
  <c r="S5388" i="3"/>
  <c r="S5390" i="3"/>
  <c r="S5392" i="3"/>
  <c r="S5389" i="3"/>
  <c r="S5391" i="3"/>
  <c r="S5385" i="3"/>
  <c r="S5387" i="3"/>
  <c r="S5386" i="3"/>
  <c r="R6050" i="3"/>
  <c r="R6052" i="3"/>
  <c r="R6055" i="3"/>
  <c r="R6043" i="3"/>
  <c r="R6045" i="3"/>
  <c r="R6046" i="3"/>
  <c r="R6044" i="3"/>
  <c r="R6048" i="3"/>
  <c r="R6054" i="3"/>
  <c r="R6047" i="3"/>
  <c r="R6053" i="3"/>
  <c r="R6042" i="3"/>
  <c r="R6049" i="3"/>
  <c r="R6051" i="3"/>
  <c r="R5914" i="3"/>
  <c r="S915" i="3"/>
  <c r="S913" i="3"/>
  <c r="S5433" i="3"/>
  <c r="R2602" i="3"/>
  <c r="R5383" i="3"/>
  <c r="S305" i="3"/>
  <c r="S2973" i="3"/>
  <c r="S3999" i="3"/>
  <c r="R5156" i="3"/>
  <c r="R2559" i="3"/>
  <c r="R5967" i="3"/>
  <c r="R5968" i="3"/>
  <c r="R5969" i="3"/>
  <c r="R5970" i="3"/>
  <c r="R5971" i="3"/>
  <c r="S1602" i="3"/>
  <c r="S1599" i="3"/>
  <c r="S1600" i="3"/>
  <c r="S1597" i="3"/>
  <c r="S1598" i="3"/>
  <c r="S1601" i="3"/>
  <c r="S2446" i="3"/>
  <c r="S2445" i="3"/>
  <c r="S2442" i="3"/>
  <c r="S2439" i="3"/>
  <c r="S2449" i="3"/>
  <c r="R4237" i="3"/>
  <c r="R4234" i="3"/>
  <c r="R4238" i="3"/>
  <c r="R4233" i="3"/>
  <c r="R4235" i="3"/>
  <c r="R4232" i="3"/>
  <c r="R4236" i="3"/>
  <c r="S1941" i="3"/>
  <c r="S1938" i="3"/>
  <c r="S1944" i="3"/>
  <c r="S1945" i="3"/>
  <c r="S1942" i="3"/>
  <c r="S1939" i="3"/>
  <c r="S1936" i="3"/>
  <c r="S1943" i="3"/>
  <c r="S1940" i="3"/>
  <c r="S1937" i="3"/>
  <c r="S4740" i="3"/>
  <c r="S4744" i="3"/>
  <c r="S4745" i="3"/>
  <c r="S4742" i="3"/>
  <c r="S4743" i="3"/>
  <c r="S4741" i="3"/>
  <c r="R2922" i="3"/>
  <c r="R2919" i="3"/>
  <c r="R2923" i="3"/>
  <c r="R2920" i="3"/>
  <c r="R2916" i="3"/>
  <c r="R2917" i="3"/>
  <c r="R2924" i="3"/>
  <c r="R2918" i="3"/>
  <c r="R2915" i="3"/>
  <c r="R2921" i="3"/>
  <c r="R6080" i="3"/>
  <c r="R6081" i="3"/>
  <c r="R6079" i="3"/>
  <c r="R6078" i="3"/>
  <c r="R6082" i="3"/>
  <c r="S5485" i="3"/>
  <c r="S5480" i="3"/>
  <c r="S5475" i="3"/>
  <c r="S5483" i="3"/>
  <c r="S5486" i="3"/>
  <c r="S5473" i="3"/>
  <c r="S5472" i="3"/>
  <c r="S5481" i="3"/>
  <c r="S5476" i="3"/>
  <c r="S5478" i="3"/>
  <c r="S5484" i="3"/>
  <c r="S5474" i="3"/>
  <c r="S5482" i="3"/>
  <c r="S5479" i="3"/>
  <c r="S5477" i="3"/>
  <c r="R4675" i="3"/>
  <c r="R4672" i="3"/>
  <c r="R4669" i="3"/>
  <c r="R4674" i="3"/>
  <c r="R4670" i="3"/>
  <c r="R4668" i="3"/>
  <c r="R4673" i="3"/>
  <c r="R4671" i="3"/>
  <c r="R4667" i="3"/>
  <c r="R6580" i="3"/>
  <c r="R6581" i="3"/>
  <c r="R6582" i="3"/>
  <c r="R6579" i="3"/>
  <c r="R6584" i="3"/>
  <c r="R6583" i="3"/>
  <c r="S3878" i="3"/>
  <c r="S3875" i="3"/>
  <c r="S3872" i="3"/>
  <c r="S3870" i="3"/>
  <c r="S3873" i="3"/>
  <c r="S3876" i="3"/>
  <c r="S3877" i="3"/>
  <c r="S3874" i="3"/>
  <c r="S3871" i="3"/>
  <c r="S6946" i="3"/>
  <c r="S6949" i="3"/>
  <c r="S6950" i="3"/>
  <c r="S6948" i="3"/>
  <c r="S6947" i="3"/>
  <c r="S6954" i="3"/>
  <c r="S6952" i="3"/>
  <c r="S6951" i="3"/>
  <c r="S6953" i="3"/>
  <c r="R581" i="3"/>
  <c r="R585" i="3"/>
  <c r="R583" i="3"/>
  <c r="R580" i="3"/>
  <c r="R579" i="3"/>
  <c r="R584" i="3"/>
  <c r="R582" i="3"/>
  <c r="R578" i="3"/>
  <c r="R6518" i="3"/>
  <c r="R6520" i="3"/>
  <c r="R6525" i="3"/>
  <c r="R6524" i="3"/>
  <c r="R6522" i="3"/>
  <c r="R6523" i="3"/>
  <c r="R6517" i="3"/>
  <c r="R6521" i="3"/>
  <c r="R6519" i="3"/>
  <c r="S3056" i="3"/>
  <c r="S3060" i="3"/>
  <c r="S3057" i="3"/>
  <c r="S3061" i="3"/>
  <c r="S3059" i="3"/>
  <c r="S3058" i="3"/>
  <c r="S3055" i="3"/>
  <c r="S3062" i="3"/>
  <c r="R1389" i="3"/>
  <c r="R1391" i="3"/>
  <c r="R1386" i="3"/>
  <c r="R1385" i="3"/>
  <c r="R1396" i="3"/>
  <c r="R1393" i="3"/>
  <c r="R1395" i="3"/>
  <c r="R1392" i="3"/>
  <c r="R1383" i="3"/>
  <c r="R1390" i="3"/>
  <c r="R1387" i="3"/>
  <c r="R1384" i="3"/>
  <c r="R1394" i="3"/>
  <c r="R1388" i="3"/>
  <c r="R1381" i="3"/>
  <c r="R1382" i="3"/>
  <c r="R2883" i="3"/>
  <c r="R2880" i="3"/>
  <c r="R2893" i="3"/>
  <c r="R2890" i="3"/>
  <c r="R2887" i="3"/>
  <c r="R2884" i="3"/>
  <c r="R2881" i="3"/>
  <c r="R2891" i="3"/>
  <c r="R2888" i="3"/>
  <c r="R2885" i="3"/>
  <c r="R2882" i="3"/>
  <c r="R2892" i="3"/>
  <c r="R2889" i="3"/>
  <c r="R2886" i="3"/>
  <c r="S1002" i="3"/>
  <c r="S999" i="3"/>
  <c r="S1003" i="3"/>
  <c r="S1000" i="3"/>
  <c r="S997" i="3"/>
  <c r="S1010" i="3"/>
  <c r="S1009" i="3"/>
  <c r="S1007" i="3"/>
  <c r="S1006" i="3"/>
  <c r="S1004" i="3"/>
  <c r="S1001" i="3"/>
  <c r="S998" i="3"/>
  <c r="S1008" i="3"/>
  <c r="S1005" i="3"/>
  <c r="R3967" i="3"/>
  <c r="R3964" i="3"/>
  <c r="R3965" i="3"/>
  <c r="R3962" i="3"/>
  <c r="R3961" i="3"/>
  <c r="R3963" i="3"/>
  <c r="R3960" i="3"/>
  <c r="R3966" i="3"/>
  <c r="R5671" i="3"/>
  <c r="R5672" i="3"/>
  <c r="R5669" i="3"/>
  <c r="R5673" i="3"/>
  <c r="R5670" i="3"/>
  <c r="R5668" i="3"/>
  <c r="R5674" i="3"/>
  <c r="R1590" i="3"/>
  <c r="R1595" i="3"/>
  <c r="R1589" i="3"/>
  <c r="R1596" i="3"/>
  <c r="R1594" i="3"/>
  <c r="R1591" i="3"/>
  <c r="R1593" i="3"/>
  <c r="R1592" i="3"/>
  <c r="S3830" i="3"/>
  <c r="S3827" i="3"/>
  <c r="S3828" i="3"/>
  <c r="S3831" i="3"/>
  <c r="S3832" i="3"/>
  <c r="S3829" i="3"/>
  <c r="S3833" i="3"/>
  <c r="R1874" i="3"/>
  <c r="R1877" i="3"/>
  <c r="R1875" i="3"/>
  <c r="R1876" i="3"/>
  <c r="R1873" i="3"/>
  <c r="R2682" i="3"/>
  <c r="R2679" i="3"/>
  <c r="R2685" i="3"/>
  <c r="R2686" i="3"/>
  <c r="R2683" i="3"/>
  <c r="R2680" i="3"/>
  <c r="R2684" i="3"/>
  <c r="R2681" i="3"/>
  <c r="R2687" i="3"/>
  <c r="R2678" i="3"/>
  <c r="R4099" i="3"/>
  <c r="R4092" i="3"/>
  <c r="R4096" i="3"/>
  <c r="R4093" i="3"/>
  <c r="R4090" i="3"/>
  <c r="R4100" i="3"/>
  <c r="R4098" i="3"/>
  <c r="R4103" i="3"/>
  <c r="R4091" i="3"/>
  <c r="R4102" i="3"/>
  <c r="R4101" i="3"/>
  <c r="R4094" i="3"/>
  <c r="R4097" i="3"/>
  <c r="R4095" i="3"/>
  <c r="R5597" i="3"/>
  <c r="R5592" i="3"/>
  <c r="R5595" i="3"/>
  <c r="R5593" i="3"/>
  <c r="R5594" i="3"/>
  <c r="R5591" i="3"/>
  <c r="R5596" i="3"/>
  <c r="R3749" i="3"/>
  <c r="R3752" i="3"/>
  <c r="R3750" i="3"/>
  <c r="R3748" i="3"/>
  <c r="R3753" i="3"/>
  <c r="R3751" i="3"/>
  <c r="R5911" i="3"/>
  <c r="S917" i="3"/>
  <c r="S916" i="3"/>
  <c r="R2597" i="3"/>
  <c r="R5384" i="3"/>
  <c r="S308" i="3"/>
  <c r="S2965" i="3"/>
  <c r="S3998" i="3"/>
  <c r="R5163" i="3"/>
  <c r="R2557" i="3"/>
  <c r="R3015" i="3"/>
  <c r="S5322" i="3"/>
  <c r="S5320" i="3"/>
  <c r="S5323" i="3"/>
  <c r="S5318" i="3"/>
  <c r="S5321" i="3"/>
  <c r="S5319" i="3"/>
  <c r="R3228" i="3"/>
  <c r="R3227" i="3"/>
  <c r="R3225" i="3"/>
  <c r="R3224" i="3"/>
  <c r="R3222" i="3"/>
  <c r="R3221" i="3"/>
  <c r="R3219" i="3"/>
  <c r="R3218" i="3"/>
  <c r="R3216" i="3"/>
  <c r="R3232" i="3"/>
  <c r="R3229" i="3"/>
  <c r="R3226" i="3"/>
  <c r="R3220" i="3"/>
  <c r="R3217" i="3"/>
  <c r="R3231" i="3"/>
  <c r="R3223" i="3"/>
  <c r="R3230" i="3"/>
  <c r="R154" i="3"/>
  <c r="R155" i="3"/>
  <c r="R152" i="3"/>
  <c r="R156" i="3"/>
  <c r="R153" i="3"/>
  <c r="R157" i="3"/>
  <c r="R1795" i="3"/>
  <c r="R1792" i="3"/>
  <c r="R1789" i="3"/>
  <c r="R1786" i="3"/>
  <c r="R1793" i="3"/>
  <c r="R1787" i="3"/>
  <c r="R1796" i="3"/>
  <c r="R1790" i="3"/>
  <c r="R1794" i="3"/>
  <c r="R1791" i="3"/>
  <c r="R1788" i="3"/>
  <c r="R1099" i="3"/>
  <c r="R1102" i="3"/>
  <c r="R1103" i="3"/>
  <c r="R1105" i="3"/>
  <c r="R1097" i="3"/>
  <c r="R1101" i="3"/>
  <c r="R1098" i="3"/>
  <c r="R1104" i="3"/>
  <c r="R1096" i="3"/>
  <c r="R1100" i="3"/>
  <c r="R4554" i="3"/>
  <c r="R4552" i="3"/>
  <c r="R4557" i="3"/>
  <c r="R4555" i="3"/>
  <c r="R4553" i="3"/>
  <c r="R4560" i="3"/>
  <c r="R4558" i="3"/>
  <c r="R4556" i="3"/>
  <c r="R4561" i="3"/>
  <c r="R4559" i="3"/>
  <c r="R1573" i="3"/>
  <c r="R1570" i="3"/>
  <c r="R1574" i="3"/>
  <c r="R1571" i="3"/>
  <c r="R1572" i="3"/>
  <c r="T5338" i="3"/>
  <c r="T5336" i="3"/>
  <c r="T5335" i="3"/>
  <c r="T5337" i="3"/>
  <c r="T5334" i="3"/>
  <c r="R5480" i="3"/>
  <c r="R5485" i="3"/>
  <c r="R5475" i="3"/>
  <c r="R5478" i="3"/>
  <c r="R5486" i="3"/>
  <c r="R5476" i="3"/>
  <c r="R5473" i="3"/>
  <c r="R5484" i="3"/>
  <c r="R5481" i="3"/>
  <c r="R5479" i="3"/>
  <c r="R5483" i="3"/>
  <c r="R5474" i="3"/>
  <c r="R5482" i="3"/>
  <c r="R5477" i="3"/>
  <c r="R5472" i="3"/>
  <c r="R770" i="3"/>
  <c r="R777" i="3"/>
  <c r="R774" i="3"/>
  <c r="R771" i="3"/>
  <c r="R776" i="3"/>
  <c r="R773" i="3"/>
  <c r="R775" i="3"/>
  <c r="R772" i="3"/>
  <c r="S5003" i="3"/>
  <c r="S5005" i="3"/>
  <c r="S5007" i="3"/>
  <c r="S5004" i="3"/>
  <c r="S5008" i="3"/>
  <c r="S5006" i="3"/>
  <c r="S5965" i="3"/>
  <c r="S5963" i="3"/>
  <c r="S5966" i="3"/>
  <c r="S5961" i="3"/>
  <c r="S5962" i="3"/>
  <c r="S5964" i="3"/>
  <c r="S5960" i="3"/>
  <c r="R2267" i="3"/>
  <c r="R2271" i="3"/>
  <c r="R2268" i="3"/>
  <c r="R2272" i="3"/>
  <c r="R2269" i="3"/>
  <c r="R2270" i="3"/>
  <c r="R1741" i="3"/>
  <c r="R1738" i="3"/>
  <c r="R1743" i="3"/>
  <c r="R1740" i="3"/>
  <c r="R1742" i="3"/>
  <c r="R1739" i="3"/>
  <c r="S5672" i="3"/>
  <c r="S5673" i="3"/>
  <c r="S5668" i="3"/>
  <c r="S5671" i="3"/>
  <c r="S5669" i="3"/>
  <c r="S5674" i="3"/>
  <c r="S5670" i="3"/>
  <c r="R3827" i="3"/>
  <c r="R3828" i="3"/>
  <c r="R3831" i="3"/>
  <c r="R3829" i="3"/>
  <c r="R3833" i="3"/>
  <c r="R3832" i="3"/>
  <c r="R3830" i="3"/>
  <c r="S1875" i="3"/>
  <c r="S1876" i="3"/>
  <c r="S1877" i="3"/>
  <c r="S1874" i="3"/>
  <c r="S1873" i="3"/>
  <c r="R5939" i="3"/>
  <c r="R5940" i="3"/>
  <c r="R5938" i="3"/>
  <c r="S239" i="3"/>
  <c r="S246" i="3"/>
  <c r="S240" i="3"/>
  <c r="S247" i="3"/>
  <c r="S245" i="3"/>
  <c r="S242" i="3"/>
  <c r="S243" i="3"/>
  <c r="S244" i="3"/>
  <c r="S241" i="3"/>
  <c r="R1112" i="3"/>
  <c r="R1110" i="3"/>
  <c r="R1116" i="3"/>
  <c r="R1114" i="3"/>
  <c r="R1109" i="3"/>
  <c r="R1107" i="3"/>
  <c r="R1111" i="3"/>
  <c r="R1113" i="3"/>
  <c r="R1115" i="3"/>
  <c r="R1108" i="3"/>
  <c r="R1117" i="3"/>
  <c r="R1106" i="3"/>
  <c r="R5859" i="3"/>
  <c r="R5858" i="3"/>
  <c r="R5857" i="3"/>
  <c r="R5856" i="3"/>
  <c r="R5855" i="3"/>
  <c r="R5916" i="3"/>
  <c r="S912" i="3"/>
  <c r="S919" i="3"/>
  <c r="R2599" i="3"/>
  <c r="R5381" i="3"/>
  <c r="S295" i="3"/>
  <c r="S4001" i="3"/>
  <c r="S3122" i="3"/>
  <c r="R3503" i="3"/>
  <c r="R3507" i="3"/>
  <c r="R3505" i="3"/>
  <c r="R3502" i="3"/>
  <c r="R3508" i="3"/>
  <c r="R3511" i="3"/>
  <c r="R3513" i="3"/>
  <c r="R3510" i="3"/>
  <c r="R3506" i="3"/>
  <c r="R3504" i="3"/>
  <c r="R3509" i="3"/>
  <c r="R3512" i="3"/>
  <c r="S3338" i="3"/>
  <c r="S3335" i="3"/>
  <c r="S3332" i="3"/>
  <c r="S3339" i="3"/>
  <c r="S3329" i="3"/>
  <c r="S3336" i="3"/>
  <c r="S3333" i="3"/>
  <c r="S3330" i="3"/>
  <c r="S3340" i="3"/>
  <c r="S3334" i="3"/>
  <c r="S3331" i="3"/>
  <c r="S3337" i="3"/>
  <c r="S3328" i="3"/>
  <c r="S1101" i="3"/>
  <c r="S1103" i="3"/>
  <c r="S1104" i="3"/>
  <c r="S1097" i="3"/>
  <c r="S1100" i="3"/>
  <c r="S1105" i="3"/>
  <c r="S1099" i="3"/>
  <c r="S1096" i="3"/>
  <c r="S1102" i="3"/>
  <c r="S1098" i="3"/>
  <c r="R5153" i="3"/>
  <c r="R5155" i="3"/>
  <c r="R5154" i="3"/>
  <c r="R5562" i="3"/>
  <c r="R5565" i="3"/>
  <c r="R5568" i="3"/>
  <c r="R5563" i="3"/>
  <c r="R5566" i="3"/>
  <c r="R5569" i="3"/>
  <c r="R5564" i="3"/>
  <c r="R5567" i="3"/>
  <c r="S2502" i="3"/>
  <c r="S2499" i="3"/>
  <c r="S2496" i="3"/>
  <c r="S2503" i="3"/>
  <c r="S2500" i="3"/>
  <c r="S2497" i="3"/>
  <c r="S2494" i="3"/>
  <c r="S2498" i="3"/>
  <c r="S2501" i="3"/>
  <c r="S2495" i="3"/>
  <c r="R3652" i="3"/>
  <c r="R3649" i="3"/>
  <c r="R3646" i="3"/>
  <c r="R3643" i="3"/>
  <c r="R3650" i="3"/>
  <c r="R3647" i="3"/>
  <c r="R3644" i="3"/>
  <c r="R3648" i="3"/>
  <c r="R3645" i="3"/>
  <c r="R3651" i="3"/>
  <c r="R3642" i="3"/>
  <c r="R2736" i="3"/>
  <c r="R2743" i="3"/>
  <c r="R2740" i="3"/>
  <c r="R2737" i="3"/>
  <c r="R2734" i="3"/>
  <c r="R2741" i="3"/>
  <c r="R2738" i="3"/>
  <c r="R2735" i="3"/>
  <c r="R2739" i="3"/>
  <c r="R2742" i="3"/>
  <c r="R1517" i="3"/>
  <c r="R1520" i="3"/>
  <c r="R1518" i="3"/>
  <c r="R1524" i="3"/>
  <c r="R2315" i="3"/>
  <c r="R2318" i="3"/>
  <c r="R2313" i="3"/>
  <c r="R2314" i="3"/>
  <c r="R2317" i="3"/>
  <c r="R2310" i="3"/>
  <c r="R2312" i="3"/>
  <c r="R2311" i="3"/>
  <c r="R2316" i="3"/>
  <c r="S65" i="3"/>
  <c r="S62" i="3"/>
  <c r="S63" i="3"/>
  <c r="S60" i="3"/>
  <c r="S66" i="3"/>
  <c r="S67" i="3"/>
  <c r="S64" i="3"/>
  <c r="S61" i="3"/>
  <c r="S4501" i="3"/>
  <c r="S4498" i="3"/>
  <c r="S4495" i="3"/>
  <c r="S4502" i="3"/>
  <c r="S4499" i="3"/>
  <c r="S4496" i="3"/>
  <c r="S4503" i="3"/>
  <c r="S4500" i="3"/>
  <c r="S4497" i="3"/>
  <c r="S4494" i="3"/>
  <c r="S4565" i="3"/>
  <c r="S4562" i="3"/>
  <c r="S4579" i="3"/>
  <c r="S4578" i="3"/>
  <c r="S4576" i="3"/>
  <c r="S4575" i="3"/>
  <c r="S4573" i="3"/>
  <c r="S4572" i="3"/>
  <c r="S4570" i="3"/>
  <c r="S4569" i="3"/>
  <c r="S4577" i="3"/>
  <c r="S4567" i="3"/>
  <c r="S4566" i="3"/>
  <c r="S4568" i="3"/>
  <c r="S4564" i="3"/>
  <c r="S4563" i="3"/>
  <c r="S4574" i="3"/>
  <c r="S4571" i="3"/>
  <c r="R3141" i="3"/>
  <c r="R3138" i="3"/>
  <c r="R3135" i="3"/>
  <c r="R3139" i="3"/>
  <c r="R3136" i="3"/>
  <c r="R3140" i="3"/>
  <c r="R3137" i="3"/>
  <c r="R3134" i="3"/>
  <c r="R311" i="3"/>
  <c r="R317" i="3"/>
  <c r="R318" i="3"/>
  <c r="R315" i="3"/>
  <c r="R312" i="3"/>
  <c r="R319" i="3"/>
  <c r="R314" i="3"/>
  <c r="R313" i="3"/>
  <c r="R316" i="3"/>
  <c r="S1182" i="3"/>
  <c r="S1192" i="3"/>
  <c r="S1186" i="3"/>
  <c r="S1183" i="3"/>
  <c r="S1193" i="3"/>
  <c r="S1185" i="3"/>
  <c r="R4013" i="3"/>
  <c r="R4005" i="3"/>
  <c r="R4012" i="3"/>
  <c r="R4009" i="3"/>
  <c r="R4006" i="3"/>
  <c r="R4003" i="3"/>
  <c r="R4019" i="3"/>
  <c r="R4016" i="3"/>
  <c r="R4011" i="3"/>
  <c r="R4008" i="3"/>
  <c r="S5127" i="3"/>
  <c r="S5125" i="3"/>
  <c r="S5117" i="3"/>
  <c r="S5124" i="3"/>
  <c r="S5121" i="3"/>
  <c r="S5118" i="3"/>
  <c r="S5120" i="3"/>
  <c r="S5126" i="3"/>
  <c r="S5122" i="3"/>
  <c r="S5119" i="3"/>
  <c r="S5128" i="3"/>
  <c r="S5123" i="3"/>
  <c r="R240" i="3"/>
  <c r="R247" i="3"/>
  <c r="R244" i="3"/>
  <c r="R241" i="3"/>
  <c r="R246" i="3"/>
  <c r="R242" i="3"/>
  <c r="R239" i="3"/>
  <c r="R245" i="3"/>
  <c r="R243" i="3"/>
  <c r="S914" i="3"/>
  <c r="R1604" i="3"/>
  <c r="R6087" i="3"/>
  <c r="R2601" i="3"/>
  <c r="R2606" i="3"/>
  <c r="R5379" i="3"/>
  <c r="S294" i="3"/>
  <c r="R3012" i="3"/>
  <c r="R369" i="3"/>
  <c r="R375" i="3"/>
  <c r="R376" i="3"/>
  <c r="R373" i="3"/>
  <c r="R368" i="3"/>
  <c r="R370" i="3"/>
  <c r="R377" i="3"/>
  <c r="R374" i="3"/>
  <c r="R372" i="3"/>
  <c r="R371" i="3"/>
  <c r="S5603" i="3"/>
  <c r="S5601" i="3"/>
  <c r="S5599" i="3"/>
  <c r="S5605" i="3"/>
  <c r="S5602" i="3"/>
  <c r="S5598" i="3"/>
  <c r="S5604" i="3"/>
  <c r="S5600" i="3"/>
  <c r="R3340" i="3"/>
  <c r="R3337" i="3"/>
  <c r="R3331" i="3"/>
  <c r="R3328" i="3"/>
  <c r="R3329" i="3"/>
  <c r="R3339" i="3"/>
  <c r="R3336" i="3"/>
  <c r="R3333" i="3"/>
  <c r="R3330" i="3"/>
  <c r="R3338" i="3"/>
  <c r="R3335" i="3"/>
  <c r="R3334" i="3"/>
  <c r="R3332" i="3"/>
  <c r="S6085" i="3"/>
  <c r="S6088" i="3"/>
  <c r="S6090" i="3"/>
  <c r="S6086" i="3"/>
  <c r="S6091" i="3"/>
  <c r="S6084" i="3"/>
  <c r="S6089" i="3"/>
  <c r="S6092" i="3"/>
  <c r="S6087" i="3"/>
  <c r="S2029" i="3"/>
  <c r="S2026" i="3"/>
  <c r="S2023" i="3"/>
  <c r="S2027" i="3"/>
  <c r="S2024" i="3"/>
  <c r="S2028" i="3"/>
  <c r="S2025" i="3"/>
  <c r="S3746" i="3"/>
  <c r="S3735" i="3"/>
  <c r="S3738" i="3"/>
  <c r="S3741" i="3"/>
  <c r="S3744" i="3"/>
  <c r="S3745" i="3"/>
  <c r="S3747" i="3"/>
  <c r="S3742" i="3"/>
  <c r="S3739" i="3"/>
  <c r="S3736" i="3"/>
  <c r="S3737" i="3"/>
  <c r="S3740" i="3"/>
  <c r="S3743" i="3"/>
  <c r="S992" i="3"/>
  <c r="S995" i="3"/>
  <c r="S984" i="3"/>
  <c r="S982" i="3"/>
  <c r="S987" i="3"/>
  <c r="S985" i="3"/>
  <c r="S572" i="3"/>
  <c r="S569" i="3"/>
  <c r="S566" i="3"/>
  <c r="S570" i="3"/>
  <c r="S567" i="3"/>
  <c r="S568" i="3"/>
  <c r="S564" i="3"/>
  <c r="S565" i="3"/>
  <c r="S571" i="3"/>
  <c r="R5074" i="3"/>
  <c r="R5071" i="3"/>
  <c r="R5072" i="3"/>
  <c r="R5073" i="3"/>
  <c r="R5070" i="3"/>
  <c r="S131" i="3"/>
  <c r="S120" i="3"/>
  <c r="S128" i="3"/>
  <c r="S117" i="3"/>
  <c r="S125" i="3"/>
  <c r="S139" i="3"/>
  <c r="S122" i="3"/>
  <c r="S136" i="3"/>
  <c r="S119" i="3"/>
  <c r="S133" i="3"/>
  <c r="S116" i="3"/>
  <c r="S130" i="3"/>
  <c r="S138" i="3"/>
  <c r="S127" i="3"/>
  <c r="S135" i="3"/>
  <c r="S124" i="3"/>
  <c r="S118" i="3"/>
  <c r="S137" i="3"/>
  <c r="S134" i="3"/>
  <c r="S132" i="3"/>
  <c r="S126" i="3"/>
  <c r="S123" i="3"/>
  <c r="S129" i="3"/>
  <c r="S121" i="3"/>
  <c r="S771" i="3"/>
  <c r="S777" i="3"/>
  <c r="S775" i="3"/>
  <c r="S772" i="3"/>
  <c r="S774" i="3"/>
  <c r="S770" i="3"/>
  <c r="S773" i="3"/>
  <c r="S776" i="3"/>
  <c r="R2862" i="3"/>
  <c r="R2866" i="3"/>
  <c r="R2863" i="3"/>
  <c r="R2867" i="3"/>
  <c r="R2864" i="3"/>
  <c r="R2861" i="3"/>
  <c r="R2865" i="3"/>
  <c r="S4354" i="3"/>
  <c r="S4358" i="3"/>
  <c r="S4355" i="3"/>
  <c r="S4359" i="3"/>
  <c r="S4356" i="3"/>
  <c r="S4353" i="3"/>
  <c r="S4360" i="3"/>
  <c r="S4357" i="3"/>
  <c r="R66" i="3"/>
  <c r="R64" i="3"/>
  <c r="R62" i="3"/>
  <c r="R60" i="3"/>
  <c r="R67" i="3"/>
  <c r="R63" i="3"/>
  <c r="R61" i="3"/>
  <c r="R65" i="3"/>
  <c r="S4523" i="3"/>
  <c r="S4522" i="3"/>
  <c r="S4528" i="3"/>
  <c r="S4525" i="3"/>
  <c r="S4527" i="3"/>
  <c r="S4529" i="3"/>
  <c r="S4524" i="3"/>
  <c r="S4526" i="3"/>
  <c r="S4521" i="3"/>
  <c r="S5863" i="3"/>
  <c r="S5866" i="3"/>
  <c r="S5861" i="3"/>
  <c r="S5869" i="3"/>
  <c r="S5864" i="3"/>
  <c r="S5867" i="3"/>
  <c r="S5862" i="3"/>
  <c r="S5870" i="3"/>
  <c r="S5865" i="3"/>
  <c r="S5860" i="3"/>
  <c r="S5868" i="3"/>
  <c r="R6395" i="3"/>
  <c r="R6401" i="3"/>
  <c r="R6399" i="3"/>
  <c r="R6397" i="3"/>
  <c r="R6398" i="3"/>
  <c r="R6403" i="3"/>
  <c r="R6400" i="3"/>
  <c r="R6396" i="3"/>
  <c r="R6402" i="3"/>
  <c r="T6452" i="3"/>
  <c r="T6457" i="3"/>
  <c r="T6450" i="3"/>
  <c r="T6460" i="3"/>
  <c r="T6455" i="3"/>
  <c r="T6458" i="3"/>
  <c r="T6446" i="3"/>
  <c r="T6454" i="3"/>
  <c r="T6456" i="3"/>
  <c r="T6447" i="3"/>
  <c r="T6462" i="3"/>
  <c r="T6453" i="3"/>
  <c r="T6465" i="3"/>
  <c r="T6464" i="3"/>
  <c r="T6463" i="3"/>
  <c r="T6451" i="3"/>
  <c r="T6459" i="3"/>
  <c r="T6461" i="3"/>
  <c r="T6448" i="3"/>
  <c r="T6449" i="3"/>
  <c r="T3301" i="3"/>
  <c r="T3302" i="3"/>
  <c r="T3299" i="3"/>
  <c r="T3304" i="3"/>
  <c r="T3300" i="3"/>
  <c r="T3303" i="3"/>
  <c r="T3305" i="3"/>
  <c r="T5538" i="3"/>
  <c r="T5541" i="3"/>
  <c r="T5539" i="3"/>
  <c r="T5542" i="3"/>
  <c r="T5543" i="3"/>
  <c r="T5540" i="3"/>
  <c r="T5059" i="3"/>
  <c r="T5067" i="3"/>
  <c r="T5064" i="3"/>
  <c r="T5061" i="3"/>
  <c r="T5068" i="3"/>
  <c r="T5062" i="3"/>
  <c r="T5065" i="3"/>
  <c r="T5063" i="3"/>
  <c r="T5058" i="3"/>
  <c r="T5066" i="3"/>
  <c r="T5069" i="3"/>
  <c r="T5060" i="3"/>
  <c r="T1636" i="3"/>
  <c r="T1634" i="3"/>
  <c r="T1632" i="3"/>
  <c r="T1631" i="3"/>
  <c r="T1633" i="3"/>
  <c r="T1635" i="3"/>
  <c r="T1414" i="3"/>
  <c r="T1415" i="3"/>
  <c r="T1416" i="3"/>
  <c r="T1413" i="3"/>
  <c r="T2847" i="3"/>
  <c r="T2844" i="3"/>
  <c r="T2849" i="3"/>
  <c r="T2845" i="3"/>
  <c r="T2846" i="3"/>
  <c r="T2848" i="3"/>
  <c r="T1603" i="3"/>
  <c r="T1605" i="3"/>
  <c r="T1604" i="3"/>
  <c r="T6474" i="3"/>
  <c r="T6476" i="3"/>
  <c r="T6475" i="3"/>
  <c r="T5853" i="3"/>
  <c r="T5854" i="3"/>
  <c r="T5851" i="3"/>
  <c r="T5852" i="3"/>
  <c r="T2643" i="3"/>
  <c r="T2632" i="3"/>
  <c r="T2640" i="3"/>
  <c r="T2637" i="3"/>
  <c r="T2644" i="3"/>
  <c r="T2639" i="3"/>
  <c r="T2634" i="3"/>
  <c r="T2641" i="3"/>
  <c r="T2636" i="3"/>
  <c r="T2631" i="3"/>
  <c r="T2638" i="3"/>
  <c r="T2633" i="3"/>
  <c r="T2635" i="3"/>
  <c r="T2960" i="3"/>
  <c r="T2958" i="3"/>
  <c r="T2957" i="3"/>
  <c r="T2959" i="3"/>
  <c r="T1548" i="3"/>
  <c r="T1526" i="3"/>
  <c r="T1528" i="3"/>
  <c r="T1530" i="3"/>
  <c r="T1532" i="3"/>
  <c r="T1544" i="3"/>
  <c r="T1546" i="3"/>
  <c r="T1540" i="3"/>
  <c r="T1535" i="3"/>
  <c r="T1539" i="3"/>
  <c r="T1541" i="3"/>
  <c r="T1543" i="3"/>
  <c r="T1527" i="3"/>
  <c r="T1529" i="3"/>
  <c r="T1531" i="3"/>
  <c r="T1533" i="3"/>
  <c r="T3670" i="3"/>
  <c r="T3668" i="3"/>
  <c r="T3666" i="3"/>
  <c r="T3669" i="3"/>
  <c r="T3667" i="3"/>
  <c r="T3297" i="3"/>
  <c r="T3294" i="3"/>
  <c r="T3296" i="3"/>
  <c r="T3295" i="3"/>
  <c r="T3213" i="3"/>
  <c r="T3214" i="3"/>
  <c r="T3215" i="3"/>
  <c r="T2455" i="3"/>
  <c r="T2451" i="3"/>
  <c r="T2453" i="3"/>
  <c r="T2456" i="3"/>
  <c r="T2452" i="3"/>
  <c r="T2454" i="3"/>
  <c r="T6132" i="3"/>
  <c r="T6130" i="3"/>
  <c r="T6129" i="3"/>
  <c r="T6133" i="3"/>
  <c r="T6135" i="3"/>
  <c r="T6128" i="3"/>
  <c r="T6131" i="3"/>
  <c r="T6134" i="3"/>
  <c r="T256" i="3"/>
  <c r="T253" i="3"/>
  <c r="T257" i="3"/>
  <c r="T254" i="3"/>
  <c r="T258" i="3"/>
  <c r="T255" i="3"/>
  <c r="T1232" i="3"/>
  <c r="T671" i="3"/>
  <c r="T668" i="3"/>
  <c r="T672" i="3"/>
  <c r="T669" i="3"/>
  <c r="T670" i="3"/>
  <c r="T667" i="3"/>
  <c r="T6204" i="3"/>
  <c r="T6202" i="3"/>
  <c r="T6208" i="3"/>
  <c r="T6199" i="3"/>
  <c r="T6217" i="3"/>
  <c r="T6210" i="3"/>
  <c r="T6205" i="3"/>
  <c r="T6201" i="3"/>
  <c r="T6213" i="3"/>
  <c r="T6207" i="3"/>
  <c r="T6216" i="3"/>
  <c r="T6211" i="3"/>
  <c r="T6214" i="3"/>
  <c r="T6206" i="3"/>
  <c r="T6203" i="3"/>
  <c r="T6218" i="3"/>
  <c r="T6200" i="3"/>
  <c r="T6209" i="3"/>
  <c r="T6215" i="3"/>
  <c r="T6212" i="3"/>
  <c r="T5000" i="3"/>
  <c r="T5001" i="3"/>
  <c r="T5002" i="3"/>
  <c r="T4993" i="3"/>
  <c r="T4994" i="3"/>
  <c r="T3704" i="3"/>
  <c r="T3712" i="3"/>
  <c r="T3713" i="3"/>
  <c r="T3711" i="3"/>
  <c r="T3709" i="3"/>
  <c r="T3710" i="3"/>
  <c r="T3708" i="3"/>
  <c r="T3706" i="3"/>
  <c r="T3707" i="3"/>
  <c r="T3705" i="3"/>
  <c r="T6830" i="3"/>
  <c r="T6829" i="3"/>
  <c r="T6831" i="3"/>
  <c r="T6832" i="3"/>
  <c r="T1747" i="3"/>
  <c r="T1750" i="3"/>
  <c r="T1753" i="3"/>
  <c r="T1759" i="3"/>
  <c r="T1756" i="3"/>
  <c r="T1746" i="3"/>
  <c r="T1754" i="3"/>
  <c r="T1749" i="3"/>
  <c r="T1757" i="3"/>
  <c r="T1752" i="3"/>
  <c r="T1760" i="3"/>
  <c r="T1755" i="3"/>
  <c r="T1758" i="3"/>
  <c r="T1748" i="3"/>
  <c r="T1751" i="3"/>
  <c r="T6676" i="3"/>
  <c r="T6674" i="3"/>
  <c r="T6687" i="3"/>
  <c r="T6680" i="3"/>
  <c r="T6678" i="3"/>
  <c r="T6686" i="3"/>
  <c r="T6685" i="3"/>
  <c r="T6684" i="3"/>
  <c r="T6677" i="3"/>
  <c r="T6675" i="3"/>
  <c r="T6682" i="3"/>
  <c r="T6683" i="3"/>
  <c r="T6681" i="3"/>
  <c r="T6679" i="3"/>
  <c r="T3916" i="3"/>
  <c r="T3917" i="3"/>
  <c r="T3918" i="3"/>
  <c r="T3915" i="3"/>
  <c r="T1094" i="3"/>
  <c r="T1091" i="3"/>
  <c r="T1095" i="3"/>
  <c r="T1092" i="3"/>
  <c r="T1093" i="3"/>
  <c r="T2550" i="3"/>
  <c r="T2547" i="3"/>
  <c r="T2548" i="3"/>
  <c r="T2549" i="3"/>
  <c r="T4830" i="3"/>
  <c r="T4832" i="3"/>
  <c r="T4827" i="3"/>
  <c r="T4829" i="3"/>
  <c r="T4826" i="3"/>
  <c r="T4831" i="3"/>
  <c r="T4833" i="3"/>
  <c r="T4828" i="3"/>
  <c r="T4834" i="3"/>
  <c r="T308" i="3"/>
  <c r="T305" i="3"/>
  <c r="T302" i="3"/>
  <c r="T299" i="3"/>
  <c r="T296" i="3"/>
  <c r="T309" i="3"/>
  <c r="T306" i="3"/>
  <c r="T303" i="3"/>
  <c r="T300" i="3"/>
  <c r="T297" i="3"/>
  <c r="T294" i="3"/>
  <c r="T310" i="3"/>
  <c r="T307" i="3"/>
  <c r="T304" i="3"/>
  <c r="T301" i="3"/>
  <c r="T298" i="3"/>
  <c r="T295" i="3"/>
  <c r="T3022" i="3"/>
  <c r="T3020" i="3"/>
  <c r="T3021" i="3"/>
  <c r="T3019" i="3"/>
  <c r="T3018" i="3"/>
  <c r="T6836" i="3"/>
  <c r="T3572" i="3"/>
  <c r="T3571" i="3"/>
  <c r="T3573" i="3"/>
  <c r="T4088" i="3"/>
  <c r="T4085" i="3"/>
  <c r="T4082" i="3"/>
  <c r="T4089" i="3"/>
  <c r="T4086" i="3"/>
  <c r="T4083" i="3"/>
  <c r="T4080" i="3"/>
  <c r="T4087" i="3"/>
  <c r="T4084" i="3"/>
  <c r="T4081" i="3"/>
  <c r="T4190" i="3"/>
  <c r="T4188" i="3"/>
  <c r="T4186" i="3"/>
  <c r="T4184" i="3"/>
  <c r="T4182" i="3"/>
  <c r="T4193" i="3"/>
  <c r="T4191" i="3"/>
  <c r="T4189" i="3"/>
  <c r="T4187" i="3"/>
  <c r="T4185" i="3"/>
  <c r="T4183" i="3"/>
  <c r="T4194" i="3"/>
  <c r="T4181" i="3"/>
  <c r="T4192" i="3"/>
  <c r="T2187" i="3"/>
  <c r="T2189" i="3"/>
  <c r="T2191" i="3"/>
  <c r="T2188" i="3"/>
  <c r="T2190" i="3"/>
  <c r="T5179" i="3"/>
  <c r="T5175" i="3"/>
  <c r="T5178" i="3"/>
  <c r="T5176" i="3"/>
  <c r="T5174" i="3"/>
  <c r="T5177" i="3"/>
  <c r="T4393" i="3"/>
  <c r="T4390" i="3"/>
  <c r="T4394" i="3"/>
  <c r="T4391" i="3"/>
  <c r="T4392" i="3"/>
  <c r="T1481" i="3"/>
  <c r="T1478" i="3"/>
  <c r="T1477" i="3"/>
  <c r="T1483" i="3"/>
  <c r="T1480" i="3"/>
  <c r="T1482" i="3"/>
  <c r="T1479" i="3"/>
  <c r="T2729" i="3"/>
  <c r="T2726" i="3"/>
  <c r="T2723" i="3"/>
  <c r="T2730" i="3"/>
  <c r="T2727" i="3"/>
  <c r="T2724" i="3"/>
  <c r="T2731" i="3"/>
  <c r="T2728" i="3"/>
  <c r="T2725" i="3"/>
  <c r="T5707" i="3"/>
  <c r="T5706" i="3"/>
  <c r="T5704" i="3"/>
  <c r="T5705" i="3"/>
  <c r="T3087" i="3"/>
  <c r="T3085" i="3"/>
  <c r="T3084" i="3"/>
  <c r="T3086" i="3"/>
  <c r="T3083" i="3"/>
  <c r="T1261" i="3"/>
  <c r="T1258" i="3"/>
  <c r="T1259" i="3"/>
  <c r="T1256" i="3"/>
  <c r="T1260" i="3"/>
  <c r="T1257" i="3"/>
  <c r="T5806" i="3"/>
  <c r="T5803" i="3"/>
  <c r="T5802" i="3"/>
  <c r="T5805" i="3"/>
  <c r="T5807" i="3"/>
  <c r="T5804" i="3"/>
  <c r="T408" i="3"/>
  <c r="T405" i="3"/>
  <c r="T402" i="3"/>
  <c r="T399" i="3"/>
  <c r="T406" i="3"/>
  <c r="T403" i="3"/>
  <c r="T400" i="3"/>
  <c r="T397" i="3"/>
  <c r="T407" i="3"/>
  <c r="T404" i="3"/>
  <c r="T401" i="3"/>
  <c r="T398" i="3"/>
  <c r="T7056" i="3"/>
  <c r="T436" i="3"/>
  <c r="T433" i="3"/>
  <c r="T437" i="3"/>
  <c r="T434" i="3"/>
  <c r="T431" i="3"/>
  <c r="T438" i="3"/>
  <c r="T435" i="3"/>
  <c r="T432" i="3"/>
  <c r="T6894" i="3"/>
  <c r="T6893" i="3"/>
  <c r="T1727" i="3"/>
  <c r="T1724" i="3"/>
  <c r="T1728" i="3"/>
  <c r="T1725" i="3"/>
  <c r="T1722" i="3"/>
  <c r="T1726" i="3"/>
  <c r="T1723" i="3"/>
  <c r="T1294" i="3"/>
  <c r="T1297" i="3"/>
  <c r="T1302" i="3"/>
  <c r="T1290" i="3"/>
  <c r="T1295" i="3"/>
  <c r="T1300" i="3"/>
  <c r="T1288" i="3"/>
  <c r="T1293" i="3"/>
  <c r="T1301" i="3"/>
  <c r="T1287" i="3"/>
  <c r="T1296" i="3"/>
  <c r="T1286" i="3"/>
  <c r="T1289" i="3"/>
  <c r="T1299" i="3"/>
  <c r="T1292" i="3"/>
  <c r="T1298" i="3"/>
  <c r="T1291" i="3"/>
  <c r="T753" i="3"/>
  <c r="T751" i="3"/>
  <c r="T754" i="3"/>
  <c r="T752" i="3"/>
  <c r="T755" i="3"/>
  <c r="T1443" i="3"/>
  <c r="T1440" i="3"/>
  <c r="T1437" i="3"/>
  <c r="T1441" i="3"/>
  <c r="T1438" i="3"/>
  <c r="T1442" i="3"/>
  <c r="T1439" i="3"/>
  <c r="T3088" i="3"/>
  <c r="T3089" i="3"/>
  <c r="T1162" i="3"/>
  <c r="T1159" i="3"/>
  <c r="T1156" i="3"/>
  <c r="T1153" i="3"/>
  <c r="T1163" i="3"/>
  <c r="T1160" i="3"/>
  <c r="T1157" i="3"/>
  <c r="T1154" i="3"/>
  <c r="T1151" i="3"/>
  <c r="T1161" i="3"/>
  <c r="T1158" i="3"/>
  <c r="T1155" i="3"/>
  <c r="T1152" i="3"/>
  <c r="T2609" i="3"/>
  <c r="T2611" i="3"/>
  <c r="T2604" i="3"/>
  <c r="T2602" i="3"/>
  <c r="T2607" i="3"/>
  <c r="T2600" i="3"/>
  <c r="T2610" i="3"/>
  <c r="T2596" i="3"/>
  <c r="T2605" i="3"/>
  <c r="T2608" i="3"/>
  <c r="T2606" i="3"/>
  <c r="T2597" i="3"/>
  <c r="T2599" i="3"/>
  <c r="T2598" i="3"/>
  <c r="T2603" i="3"/>
  <c r="T2601" i="3"/>
  <c r="T2305" i="3"/>
  <c r="T2307" i="3"/>
  <c r="T2304" i="3"/>
  <c r="T2306" i="3"/>
  <c r="T2303" i="3"/>
  <c r="T2376" i="3"/>
  <c r="T2378" i="3"/>
  <c r="T2381" i="3"/>
  <c r="T2380" i="3"/>
  <c r="T2377" i="3"/>
  <c r="T2375" i="3"/>
  <c r="T2379" i="3"/>
  <c r="T6253" i="3"/>
  <c r="T6259" i="3"/>
  <c r="T6264" i="3"/>
  <c r="T6261" i="3"/>
  <c r="T6252" i="3"/>
  <c r="T6258" i="3"/>
  <c r="T6255" i="3"/>
  <c r="T6262" i="3"/>
  <c r="T6254" i="3"/>
  <c r="T6251" i="3"/>
  <c r="T6260" i="3"/>
  <c r="T6263" i="3"/>
  <c r="T7015" i="3"/>
  <c r="T7012" i="3"/>
  <c r="T7011" i="3"/>
  <c r="T7013" i="3"/>
  <c r="T7014" i="3"/>
  <c r="T7010" i="3"/>
  <c r="T250" i="3"/>
  <c r="T251" i="3"/>
  <c r="T248" i="3"/>
  <c r="T249" i="3"/>
  <c r="T252" i="3"/>
  <c r="T5431" i="3"/>
  <c r="T5434" i="3"/>
  <c r="T5437" i="3"/>
  <c r="T5433" i="3"/>
  <c r="T5436" i="3"/>
  <c r="T5432" i="3"/>
  <c r="T5435" i="3"/>
  <c r="T5146" i="3"/>
  <c r="T5148" i="3"/>
  <c r="T5145" i="3"/>
  <c r="T5147" i="3"/>
  <c r="T5144" i="3"/>
  <c r="T1968" i="3"/>
  <c r="T1973" i="3"/>
  <c r="T1970" i="3"/>
  <c r="T1972" i="3"/>
  <c r="T1969" i="3"/>
  <c r="T1971" i="3"/>
  <c r="T1215" i="3"/>
  <c r="T1226" i="3"/>
  <c r="T5649" i="3"/>
  <c r="T5650" i="3"/>
  <c r="T5646" i="3"/>
  <c r="T5647" i="3"/>
  <c r="T5645" i="3"/>
  <c r="T5648" i="3"/>
  <c r="T5651" i="3"/>
  <c r="T2718" i="3"/>
  <c r="T2713" i="3"/>
  <c r="T2715" i="3"/>
  <c r="T2710" i="3"/>
  <c r="T2717" i="3"/>
  <c r="T2712" i="3"/>
  <c r="T2714" i="3"/>
  <c r="T2709" i="3"/>
  <c r="T2711" i="3"/>
  <c r="T2716" i="3"/>
  <c r="T817" i="3"/>
  <c r="T814" i="3"/>
  <c r="T811" i="3"/>
  <c r="T808" i="3"/>
  <c r="T818" i="3"/>
  <c r="T815" i="3"/>
  <c r="T812" i="3"/>
  <c r="T809" i="3"/>
  <c r="T806" i="3"/>
  <c r="T816" i="3"/>
  <c r="T813" i="3"/>
  <c r="T810" i="3"/>
  <c r="T807" i="3"/>
  <c r="T1762" i="3"/>
  <c r="T1765" i="3"/>
  <c r="T1764" i="3"/>
  <c r="T1763" i="3"/>
  <c r="T1761" i="3"/>
  <c r="T5821" i="3"/>
  <c r="T5823" i="3"/>
  <c r="T5824" i="3"/>
  <c r="T5820" i="3"/>
  <c r="T5822" i="3"/>
  <c r="T5819" i="3"/>
  <c r="T601" i="3"/>
  <c r="T602" i="3"/>
  <c r="T5383" i="3"/>
  <c r="T5382" i="3"/>
  <c r="T5380" i="3"/>
  <c r="T5379" i="3"/>
  <c r="T5384" i="3"/>
  <c r="T5381" i="3"/>
  <c r="T6063" i="3"/>
  <c r="T6064" i="3"/>
  <c r="T6065" i="3"/>
  <c r="T6062" i="3"/>
  <c r="T1586" i="3"/>
  <c r="T1587" i="3"/>
  <c r="T1588" i="3"/>
  <c r="T1585" i="3"/>
  <c r="T6589" i="3"/>
  <c r="T6590" i="3"/>
  <c r="T6586" i="3"/>
  <c r="T6591" i="3"/>
  <c r="T6592" i="3"/>
  <c r="T6587" i="3"/>
  <c r="T6585" i="3"/>
  <c r="T6588" i="3"/>
  <c r="T5784" i="3"/>
  <c r="T5778" i="3"/>
  <c r="T5781" i="3"/>
  <c r="T5779" i="3"/>
  <c r="T5782" i="3"/>
  <c r="T5785" i="3"/>
  <c r="T5780" i="3"/>
  <c r="T5783" i="3"/>
  <c r="T3816" i="3"/>
  <c r="T3814" i="3"/>
  <c r="T3815" i="3"/>
  <c r="T3536" i="3"/>
  <c r="T3537" i="3"/>
  <c r="T3534" i="3"/>
  <c r="T2133" i="3"/>
  <c r="T2134" i="3"/>
  <c r="T6420" i="3"/>
  <c r="T6421" i="3"/>
  <c r="T6422" i="3"/>
  <c r="T6419" i="3"/>
  <c r="T6417" i="3"/>
  <c r="T6418" i="3"/>
  <c r="T5703" i="3"/>
  <c r="T5700" i="3"/>
  <c r="T5701" i="3"/>
  <c r="T5702" i="3"/>
  <c r="T5699" i="3"/>
  <c r="T3640" i="3"/>
  <c r="T3641" i="3"/>
  <c r="T6145" i="3"/>
  <c r="T6147" i="3"/>
  <c r="T6151" i="3"/>
  <c r="T6144" i="3"/>
  <c r="T6150" i="3"/>
  <c r="T6142" i="3"/>
  <c r="T6148" i="3"/>
  <c r="T6149" i="3"/>
  <c r="T6146" i="3"/>
  <c r="T6143" i="3"/>
  <c r="T6152" i="3"/>
  <c r="T1810" i="3"/>
  <c r="T1811" i="3"/>
  <c r="T5953" i="3"/>
  <c r="T5958" i="3"/>
  <c r="T5955" i="3"/>
  <c r="T5959" i="3"/>
  <c r="T5952" i="3"/>
  <c r="T5956" i="3"/>
  <c r="T5957" i="3"/>
  <c r="T5954" i="3"/>
  <c r="T5164" i="3"/>
  <c r="T5157" i="3"/>
  <c r="T5161" i="3"/>
  <c r="T5160" i="3"/>
  <c r="T5156" i="3"/>
  <c r="T5159" i="3"/>
  <c r="T4023" i="3"/>
  <c r="T4024" i="3"/>
  <c r="T4020" i="3"/>
  <c r="T4021" i="3"/>
  <c r="T4025" i="3"/>
  <c r="T4022" i="3"/>
  <c r="T4045" i="3"/>
  <c r="T4043" i="3"/>
  <c r="T4050" i="3"/>
  <c r="T4041" i="3"/>
  <c r="T4048" i="3"/>
  <c r="T4039" i="3"/>
  <c r="T4046" i="3"/>
  <c r="T4044" i="3"/>
  <c r="T4042" i="3"/>
  <c r="T4040" i="3"/>
  <c r="T4038" i="3"/>
  <c r="T4049" i="3"/>
  <c r="T4047" i="3"/>
  <c r="T6486" i="3"/>
  <c r="T6483" i="3"/>
  <c r="T3564" i="3"/>
  <c r="T3561" i="3"/>
  <c r="T3563" i="3"/>
  <c r="T414" i="3"/>
  <c r="T411" i="3"/>
  <c r="T415" i="3"/>
  <c r="T412" i="3"/>
  <c r="T409" i="3"/>
  <c r="T413" i="3"/>
  <c r="T410" i="3"/>
  <c r="T6546" i="3"/>
  <c r="T6545" i="3"/>
  <c r="T6544" i="3"/>
  <c r="T6542" i="3"/>
  <c r="T6541" i="3"/>
  <c r="T6543" i="3"/>
  <c r="T6547" i="3"/>
  <c r="T6540" i="3"/>
  <c r="T1654" i="3"/>
  <c r="T1647" i="3"/>
  <c r="T1645" i="3"/>
  <c r="T1652" i="3"/>
  <c r="T1646" i="3"/>
  <c r="T1653" i="3"/>
  <c r="T1650" i="3"/>
  <c r="T1649" i="3"/>
  <c r="T1651" i="3"/>
  <c r="T1648" i="3"/>
  <c r="T1655" i="3"/>
  <c r="T1656" i="3"/>
  <c r="T6165" i="3"/>
  <c r="T6163" i="3"/>
  <c r="T6159" i="3"/>
  <c r="T6168" i="3"/>
  <c r="T6160" i="3"/>
  <c r="T6166" i="3"/>
  <c r="T6171" i="3"/>
  <c r="T6169" i="3"/>
  <c r="T6162" i="3"/>
  <c r="T6167" i="3"/>
  <c r="T6164" i="3"/>
  <c r="T6161" i="3"/>
  <c r="T2815" i="3"/>
  <c r="T2817" i="3"/>
  <c r="T2816" i="3"/>
  <c r="T2814" i="3"/>
  <c r="T5950" i="3"/>
  <c r="T5949" i="3"/>
  <c r="T5951" i="3"/>
  <c r="T5948" i="3"/>
  <c r="T6531" i="3"/>
  <c r="T6526" i="3"/>
  <c r="T6527" i="3"/>
  <c r="T6528" i="3"/>
  <c r="T6530" i="3"/>
  <c r="T6529" i="3"/>
  <c r="T1899" i="3"/>
  <c r="T1895" i="3"/>
  <c r="T1893" i="3"/>
  <c r="T1891" i="3"/>
  <c r="T1897" i="3"/>
  <c r="T1900" i="3"/>
  <c r="T1896" i="3"/>
  <c r="T1898" i="3"/>
  <c r="T1892" i="3"/>
  <c r="T1894" i="3"/>
  <c r="T839" i="3"/>
  <c r="T840" i="3"/>
  <c r="T837" i="3"/>
  <c r="T838" i="3"/>
  <c r="T1930" i="3"/>
  <c r="T1927" i="3"/>
  <c r="T1931" i="3"/>
  <c r="T1928" i="3"/>
  <c r="T1935" i="3"/>
  <c r="T1924" i="3"/>
  <c r="T1934" i="3"/>
  <c r="T1932" i="3"/>
  <c r="T1929" i="3"/>
  <c r="T1926" i="3"/>
  <c r="T1933" i="3"/>
  <c r="T1925" i="3"/>
  <c r="T3657" i="3"/>
  <c r="T3664" i="3"/>
  <c r="T3660" i="3"/>
  <c r="T3661" i="3"/>
  <c r="T3662" i="3"/>
  <c r="T3659" i="3"/>
  <c r="T3663" i="3"/>
  <c r="T3658" i="3"/>
  <c r="T3665" i="3"/>
  <c r="T3167" i="3"/>
  <c r="T3165" i="3"/>
  <c r="T3163" i="3"/>
  <c r="T3162" i="3"/>
  <c r="T3161" i="3"/>
  <c r="T3160" i="3"/>
  <c r="T3166" i="3"/>
  <c r="T3164" i="3"/>
  <c r="T34" i="3"/>
  <c r="T32" i="3"/>
  <c r="T33" i="3"/>
  <c r="T35" i="3"/>
  <c r="T54" i="3"/>
  <c r="T51" i="3"/>
  <c r="T55" i="3"/>
  <c r="T52" i="3"/>
  <c r="T56" i="3"/>
  <c r="T53" i="3"/>
  <c r="T3060" i="3"/>
  <c r="T3058" i="3"/>
  <c r="T3061" i="3"/>
  <c r="T3062" i="3"/>
  <c r="T3059" i="3"/>
  <c r="T3055" i="3"/>
  <c r="T3057" i="3"/>
  <c r="T3056" i="3"/>
  <c r="T6747" i="3"/>
  <c r="T6751" i="3"/>
  <c r="T6745" i="3"/>
  <c r="T6755" i="3"/>
  <c r="T6749" i="3"/>
  <c r="T6752" i="3"/>
  <c r="T6756" i="3"/>
  <c r="T2419" i="3"/>
  <c r="T2417" i="3"/>
  <c r="T2409" i="3"/>
  <c r="T2416" i="3"/>
  <c r="T2414" i="3"/>
  <c r="T2406" i="3"/>
  <c r="T2413" i="3"/>
  <c r="T2411" i="3"/>
  <c r="T2421" i="3"/>
  <c r="T2403" i="3"/>
  <c r="T2410" i="3"/>
  <c r="T2408" i="3"/>
  <c r="T2418" i="3"/>
  <c r="T2407" i="3"/>
  <c r="T2423" i="3"/>
  <c r="T2405" i="3"/>
  <c r="T2415" i="3"/>
  <c r="T2422" i="3"/>
  <c r="T2404" i="3"/>
  <c r="T2420" i="3"/>
  <c r="T2402" i="3"/>
  <c r="T2412" i="3"/>
  <c r="T2995" i="3"/>
  <c r="T2992" i="3"/>
  <c r="T2989" i="3"/>
  <c r="T2986" i="3"/>
  <c r="T2993" i="3"/>
  <c r="T2990" i="3"/>
  <c r="T2987" i="3"/>
  <c r="T2994" i="3"/>
  <c r="T2991" i="3"/>
  <c r="T2988" i="3"/>
  <c r="T1884" i="3"/>
  <c r="T1883" i="3"/>
  <c r="T1885" i="3"/>
  <c r="T2963" i="3"/>
  <c r="T2961" i="3"/>
  <c r="T2962" i="3"/>
  <c r="T5608" i="3"/>
  <c r="T5606" i="3"/>
  <c r="T5618" i="3"/>
  <c r="T1187" i="3"/>
  <c r="T1190" i="3"/>
  <c r="T1183" i="3"/>
  <c r="T1188" i="3"/>
  <c r="T1193" i="3"/>
  <c r="T1186" i="3"/>
  <c r="T1185" i="3"/>
  <c r="T1182" i="3"/>
  <c r="T1184" i="3"/>
  <c r="T1192" i="3"/>
  <c r="T1189" i="3"/>
  <c r="T1191" i="3"/>
  <c r="T7004" i="3"/>
  <c r="T7006" i="3"/>
  <c r="T5006" i="3"/>
  <c r="T5003" i="3"/>
  <c r="T5487" i="3"/>
  <c r="T5490" i="3"/>
  <c r="T5488" i="3"/>
  <c r="T5491" i="3"/>
  <c r="T5493" i="3"/>
  <c r="T5489" i="3"/>
  <c r="T5492" i="3"/>
  <c r="T6114" i="3"/>
  <c r="T6111" i="3"/>
  <c r="T6120" i="3"/>
  <c r="T6118" i="3"/>
  <c r="T6117" i="3"/>
  <c r="T6115" i="3"/>
  <c r="T6119" i="3"/>
  <c r="T6116" i="3"/>
  <c r="T6113" i="3"/>
  <c r="T2755" i="3"/>
  <c r="T2759" i="3"/>
  <c r="T2757" i="3"/>
  <c r="T2754" i="3"/>
  <c r="T2756" i="3"/>
  <c r="T2758" i="3"/>
  <c r="T2753" i="3"/>
  <c r="T5740" i="3"/>
  <c r="T5739" i="3"/>
  <c r="T2878" i="3"/>
  <c r="T2876" i="3"/>
  <c r="T2879" i="3"/>
  <c r="T2877" i="3"/>
  <c r="T1499" i="3"/>
  <c r="T1500" i="3"/>
  <c r="T1501" i="3"/>
  <c r="T3249" i="3"/>
  <c r="T3247" i="3"/>
  <c r="T3248" i="3"/>
  <c r="T3246" i="3"/>
  <c r="T3244" i="3"/>
  <c r="T3243" i="3"/>
  <c r="T3242" i="3"/>
  <c r="T3241" i="3"/>
  <c r="T3245" i="3"/>
  <c r="T4731" i="3"/>
  <c r="T4730" i="3"/>
  <c r="T4729" i="3"/>
  <c r="T4728" i="3"/>
  <c r="T4727" i="3"/>
  <c r="T4726" i="3"/>
  <c r="T4127" i="3"/>
  <c r="T4120" i="3"/>
  <c r="T4125" i="3"/>
  <c r="T4130" i="3"/>
  <c r="T4123" i="3"/>
  <c r="T4128" i="3"/>
  <c r="T4121" i="3"/>
  <c r="T4126" i="3"/>
  <c r="T4124" i="3"/>
  <c r="T4129" i="3"/>
  <c r="T4122" i="3"/>
  <c r="T4119" i="3"/>
  <c r="T4131" i="3"/>
  <c r="T1033" i="3"/>
  <c r="T1030" i="3"/>
  <c r="T1027" i="3"/>
  <c r="T1034" i="3"/>
  <c r="T1031" i="3"/>
  <c r="T1028" i="3"/>
  <c r="T1025" i="3"/>
  <c r="T1026" i="3"/>
  <c r="T1032" i="3"/>
  <c r="T1029" i="3"/>
  <c r="T653" i="3"/>
  <c r="T658" i="3"/>
  <c r="T646" i="3"/>
  <c r="T651" i="3"/>
  <c r="T659" i="3"/>
  <c r="T656" i="3"/>
  <c r="T649" i="3"/>
  <c r="T647" i="3"/>
  <c r="T654" i="3"/>
  <c r="T652" i="3"/>
  <c r="T655" i="3"/>
  <c r="T657" i="3"/>
  <c r="T650" i="3"/>
  <c r="T660" i="3"/>
  <c r="T648" i="3"/>
  <c r="T190" i="3"/>
  <c r="T191" i="3"/>
  <c r="T188" i="3"/>
  <c r="T192" i="3"/>
  <c r="T189" i="3"/>
  <c r="T1732" i="3"/>
  <c r="T1729" i="3"/>
  <c r="T1730" i="3"/>
  <c r="T1733" i="3"/>
  <c r="T1731" i="3"/>
  <c r="T2594" i="3"/>
  <c r="T2595" i="3"/>
  <c r="T1606" i="3"/>
  <c r="T1609" i="3"/>
  <c r="T1608" i="3"/>
  <c r="T1607" i="3"/>
  <c r="T4824" i="3"/>
  <c r="T4821" i="3"/>
  <c r="T4825" i="3"/>
  <c r="T4822" i="3"/>
  <c r="T4823" i="3"/>
  <c r="T576" i="3"/>
  <c r="T574" i="3"/>
  <c r="T577" i="3"/>
  <c r="T575" i="3"/>
  <c r="T573" i="3"/>
  <c r="T2827" i="3"/>
  <c r="T2829" i="3"/>
  <c r="T2822" i="3"/>
  <c r="T2825" i="3"/>
  <c r="T2833" i="3"/>
  <c r="T2831" i="3"/>
  <c r="T2828" i="3"/>
  <c r="T2823" i="3"/>
  <c r="T2839" i="3"/>
  <c r="T2841" i="3"/>
  <c r="T2826" i="3"/>
  <c r="T2832" i="3"/>
  <c r="T2837" i="3"/>
  <c r="T2830" i="3"/>
  <c r="T2843" i="3"/>
  <c r="T2840" i="3"/>
  <c r="T2835" i="3"/>
  <c r="T2838" i="3"/>
  <c r="T1953" i="3"/>
  <c r="T1952" i="3"/>
  <c r="T1951" i="3"/>
  <c r="T1950" i="3"/>
  <c r="T1949" i="3"/>
  <c r="T1948" i="3"/>
  <c r="T1947" i="3"/>
  <c r="T1946" i="3"/>
  <c r="T1851" i="3"/>
  <c r="T1848" i="3"/>
  <c r="T1845" i="3"/>
  <c r="T1842" i="3"/>
  <c r="T1847" i="3"/>
  <c r="T1849" i="3"/>
  <c r="T1850" i="3"/>
  <c r="T1852" i="3"/>
  <c r="T1853" i="3"/>
  <c r="T1840" i="3"/>
  <c r="T1841" i="3"/>
  <c r="T1843" i="3"/>
  <c r="T1844" i="3"/>
  <c r="T1846" i="3"/>
  <c r="T1776" i="3"/>
  <c r="T1775" i="3"/>
  <c r="T1777" i="3"/>
  <c r="T4737" i="3"/>
  <c r="T4738" i="3"/>
  <c r="T4342" i="3"/>
  <c r="T4341" i="3"/>
  <c r="T4339" i="3"/>
  <c r="T4340" i="3"/>
  <c r="T7132" i="3"/>
  <c r="T1083" i="3"/>
  <c r="T1081" i="3"/>
  <c r="T1082" i="3"/>
  <c r="T1084" i="3"/>
  <c r="T2981" i="3"/>
  <c r="T2979" i="3"/>
  <c r="T2982" i="3"/>
  <c r="T2984" i="3"/>
  <c r="T2980" i="3"/>
  <c r="T2983" i="3"/>
  <c r="T2985" i="3"/>
  <c r="T2666" i="3"/>
  <c r="T2663" i="3"/>
  <c r="T2657" i="3"/>
  <c r="T2654" i="3"/>
  <c r="T2651" i="3"/>
  <c r="T2655" i="3"/>
  <c r="T2652" i="3"/>
  <c r="T2649" i="3"/>
  <c r="T2665" i="3"/>
  <c r="T2659" i="3"/>
  <c r="T2656" i="3"/>
  <c r="T2653" i="3"/>
  <c r="T4261" i="3"/>
  <c r="T4269" i="3"/>
  <c r="T4265" i="3"/>
  <c r="T4267" i="3"/>
  <c r="T4262" i="3"/>
  <c r="T4268" i="3"/>
  <c r="T4264" i="3"/>
  <c r="T4263" i="3"/>
  <c r="T4266" i="3"/>
  <c r="T6644" i="3"/>
  <c r="T6647" i="3"/>
  <c r="T6645" i="3"/>
  <c r="T6649" i="3"/>
  <c r="T6648" i="3"/>
  <c r="T6646" i="3"/>
  <c r="T6650" i="3"/>
  <c r="T6651" i="3"/>
  <c r="T6787" i="3"/>
  <c r="T6784" i="3"/>
  <c r="T6785" i="3"/>
  <c r="T6788" i="3"/>
  <c r="T6222" i="3"/>
  <c r="T6219" i="3"/>
  <c r="T6220" i="3"/>
  <c r="T6221" i="3"/>
  <c r="T5326" i="3"/>
  <c r="T5325" i="3"/>
  <c r="T5328" i="3"/>
  <c r="T5324" i="3"/>
  <c r="T5327" i="3"/>
  <c r="T4105" i="3"/>
  <c r="T4112" i="3"/>
  <c r="T4109" i="3"/>
  <c r="T4106" i="3"/>
  <c r="T4113" i="3"/>
  <c r="T4114" i="3"/>
  <c r="T4110" i="3"/>
  <c r="T4111" i="3"/>
  <c r="T4107" i="3"/>
  <c r="T4108" i="3"/>
  <c r="T4104" i="3"/>
  <c r="T5494" i="3"/>
  <c r="T5495" i="3"/>
  <c r="T5389" i="3"/>
  <c r="T5392" i="3"/>
  <c r="T5385" i="3"/>
  <c r="T5388" i="3"/>
  <c r="T5391" i="3"/>
  <c r="T5386" i="3"/>
  <c r="T5387" i="3"/>
  <c r="T5390" i="3"/>
  <c r="T1744" i="3"/>
  <c r="T1745" i="3"/>
  <c r="T941" i="3"/>
  <c r="T939" i="3"/>
  <c r="T940" i="3"/>
  <c r="T6315" i="3"/>
  <c r="T6316" i="3"/>
  <c r="T6318" i="3"/>
  <c r="T6314" i="3"/>
  <c r="T6317" i="3"/>
  <c r="T5358" i="3"/>
  <c r="T5359" i="3"/>
  <c r="T5360" i="3"/>
  <c r="T3612" i="3"/>
  <c r="T3607" i="3"/>
  <c r="T3609" i="3"/>
  <c r="T3614" i="3"/>
  <c r="T3606" i="3"/>
  <c r="T3611" i="3"/>
  <c r="T3616" i="3"/>
  <c r="T3608" i="3"/>
  <c r="T3613" i="3"/>
  <c r="T3615" i="3"/>
  <c r="T3610" i="3"/>
  <c r="T791" i="3"/>
  <c r="T789" i="3"/>
  <c r="T787" i="3"/>
  <c r="T785" i="3"/>
  <c r="T783" i="3"/>
  <c r="T790" i="3"/>
  <c r="T788" i="3"/>
  <c r="T786" i="3"/>
  <c r="T784" i="3"/>
  <c r="T3405" i="3"/>
  <c r="T3410" i="3"/>
  <c r="T3408" i="3"/>
  <c r="T3406" i="3"/>
  <c r="T3404" i="3"/>
  <c r="T3402" i="3"/>
  <c r="T3400" i="3"/>
  <c r="T3411" i="3"/>
  <c r="T3407" i="3"/>
  <c r="T3403" i="3"/>
  <c r="T3399" i="3"/>
  <c r="T3401" i="3"/>
  <c r="T3409" i="3"/>
  <c r="T2820" i="3"/>
  <c r="T2819" i="3"/>
  <c r="T2821" i="3"/>
  <c r="T2818" i="3"/>
  <c r="T2149" i="3"/>
  <c r="T2153" i="3"/>
  <c r="T2157" i="3"/>
  <c r="T2150" i="3"/>
  <c r="T2154" i="3"/>
  <c r="T2151" i="3"/>
  <c r="T2158" i="3"/>
  <c r="T2155" i="3"/>
  <c r="T2152" i="3"/>
  <c r="T2156" i="3"/>
  <c r="T6439" i="3"/>
  <c r="T6438" i="3"/>
  <c r="T6440" i="3"/>
  <c r="T6431" i="3"/>
  <c r="T6433" i="3"/>
  <c r="T6437" i="3"/>
  <c r="T6435" i="3"/>
  <c r="T6432" i="3"/>
  <c r="T6436" i="3"/>
  <c r="T6430" i="3"/>
  <c r="T6434" i="3"/>
  <c r="T5166" i="3"/>
  <c r="T5169" i="3"/>
  <c r="T5167" i="3"/>
  <c r="T5170" i="3"/>
  <c r="T5168" i="3"/>
  <c r="T5165" i="3"/>
  <c r="T5278" i="3"/>
  <c r="T5281" i="3"/>
  <c r="T5280" i="3"/>
  <c r="T5283" i="3"/>
  <c r="T5279" i="3"/>
  <c r="T5282" i="3"/>
  <c r="T4791" i="3"/>
  <c r="T4792" i="3"/>
  <c r="T4790" i="3"/>
  <c r="T4997" i="3"/>
  <c r="T4998" i="3"/>
  <c r="T4995" i="3"/>
  <c r="T4999" i="3"/>
  <c r="T4996" i="3"/>
  <c r="T6289" i="3"/>
  <c r="T6291" i="3"/>
  <c r="T6288" i="3"/>
  <c r="T6290" i="3"/>
  <c r="T5809" i="3"/>
  <c r="T5808" i="3"/>
  <c r="T5810" i="3"/>
  <c r="T6505" i="3"/>
  <c r="T6503" i="3"/>
  <c r="T6502" i="3"/>
  <c r="T6504" i="3"/>
  <c r="T1264" i="3"/>
  <c r="T1262" i="3"/>
  <c r="T1263" i="3"/>
  <c r="T2797" i="3"/>
  <c r="T2794" i="3"/>
  <c r="T2791" i="3"/>
  <c r="T2795" i="3"/>
  <c r="T2792" i="3"/>
  <c r="T2789" i="3"/>
  <c r="T2796" i="3"/>
  <c r="T2793" i="3"/>
  <c r="T2790" i="3"/>
  <c r="T1267" i="3"/>
  <c r="T1268" i="3"/>
  <c r="T1265" i="3"/>
  <c r="T1269" i="3"/>
  <c r="T1266" i="3"/>
  <c r="T3597" i="3"/>
  <c r="T3594" i="3"/>
  <c r="T3598" i="3"/>
  <c r="T3595" i="3"/>
  <c r="T3599" i="3"/>
  <c r="T3596" i="3"/>
  <c r="T3593" i="3"/>
  <c r="T2807" i="3"/>
  <c r="T2805" i="3"/>
  <c r="T2803" i="3"/>
  <c r="T2808" i="3"/>
  <c r="T2804" i="3"/>
  <c r="T2806" i="3"/>
  <c r="T2976" i="3"/>
  <c r="T2974" i="3"/>
  <c r="T2978" i="3"/>
  <c r="T2975" i="3"/>
  <c r="T2977" i="3"/>
  <c r="T3146" i="3"/>
  <c r="T3147" i="3"/>
  <c r="T3145" i="3"/>
  <c r="T6539" i="3"/>
  <c r="T6538" i="3"/>
  <c r="T57" i="3"/>
  <c r="T58" i="3"/>
  <c r="T59" i="3"/>
  <c r="T3423" i="3"/>
  <c r="T3431" i="3"/>
  <c r="T3428" i="3"/>
  <c r="T3425" i="3"/>
  <c r="T3432" i="3"/>
  <c r="T3429" i="3"/>
  <c r="T3433" i="3"/>
  <c r="T3426" i="3"/>
  <c r="T3427" i="3"/>
  <c r="T3430" i="3"/>
  <c r="T3424" i="3"/>
  <c r="T2302" i="3"/>
  <c r="T2299" i="3"/>
  <c r="T2301" i="3"/>
  <c r="T2298" i="3"/>
  <c r="T2300" i="3"/>
  <c r="T3024" i="3"/>
  <c r="T3030" i="3"/>
  <c r="T3027" i="3"/>
  <c r="T3025" i="3"/>
  <c r="T3029" i="3"/>
  <c r="T3026" i="3"/>
  <c r="T3023" i="3"/>
  <c r="T3028" i="3"/>
  <c r="T3547" i="3"/>
  <c r="T3544" i="3"/>
  <c r="T3548" i="3"/>
  <c r="T3545" i="3"/>
  <c r="T3549" i="3"/>
  <c r="T3546" i="3"/>
  <c r="T3543" i="3"/>
  <c r="T921" i="3"/>
  <c r="T918" i="3"/>
  <c r="T915" i="3"/>
  <c r="T916" i="3"/>
  <c r="T909" i="3"/>
  <c r="T923" i="3"/>
  <c r="T914" i="3"/>
  <c r="T912" i="3"/>
  <c r="T904" i="3"/>
  <c r="T917" i="3"/>
  <c r="T919" i="3"/>
  <c r="T907" i="3"/>
  <c r="T910" i="3"/>
  <c r="T905" i="3"/>
  <c r="T920" i="3"/>
  <c r="T922" i="3"/>
  <c r="T913" i="3"/>
  <c r="T908" i="3"/>
  <c r="T911" i="3"/>
  <c r="T906" i="3"/>
  <c r="T6088" i="3"/>
  <c r="T6085" i="3"/>
  <c r="T6091" i="3"/>
  <c r="T6087" i="3"/>
  <c r="T6084" i="3"/>
  <c r="T6090" i="3"/>
  <c r="T6092" i="3"/>
  <c r="T6089" i="3"/>
  <c r="T6086" i="3"/>
  <c r="T6974" i="3"/>
  <c r="T6984" i="3"/>
  <c r="T6986" i="3"/>
  <c r="T6979" i="3"/>
  <c r="T6975" i="3"/>
  <c r="T6985" i="3"/>
  <c r="T6981" i="3"/>
  <c r="T6982" i="3"/>
  <c r="T6980" i="3"/>
  <c r="T6978" i="3"/>
  <c r="T6976" i="3"/>
  <c r="T6977" i="3"/>
  <c r="T6983" i="3"/>
  <c r="T1565" i="3"/>
  <c r="T1568" i="3"/>
  <c r="T1569" i="3"/>
  <c r="T1567" i="3"/>
  <c r="T1566" i="3"/>
  <c r="T2539" i="3"/>
  <c r="T2536" i="3"/>
  <c r="T2538" i="3"/>
  <c r="T2537" i="3"/>
  <c r="T5499" i="3"/>
  <c r="T5502" i="3"/>
  <c r="T5500" i="3"/>
  <c r="T5501" i="3"/>
  <c r="T3541" i="3"/>
  <c r="T3539" i="3"/>
  <c r="T3542" i="3"/>
  <c r="T3540" i="3"/>
  <c r="T3538" i="3"/>
  <c r="T2553" i="3"/>
  <c r="T2557" i="3"/>
  <c r="T2554" i="3"/>
  <c r="T2551" i="3"/>
  <c r="T2558" i="3"/>
  <c r="T2555" i="3"/>
  <c r="T2559" i="3"/>
  <c r="T2552" i="3"/>
  <c r="T2556" i="3"/>
  <c r="T2560" i="3"/>
  <c r="T1178" i="3"/>
  <c r="T1176" i="3"/>
  <c r="T1181" i="3"/>
  <c r="T1180" i="3"/>
  <c r="T1177" i="3"/>
  <c r="T1179" i="3"/>
  <c r="T2859" i="3"/>
  <c r="T2856" i="3"/>
  <c r="T2860" i="3"/>
  <c r="T2857" i="3"/>
  <c r="T2858" i="3"/>
  <c r="T326" i="3"/>
  <c r="T327" i="3"/>
  <c r="T328" i="3"/>
  <c r="T325" i="3"/>
  <c r="T1629" i="3"/>
  <c r="T1626" i="3"/>
  <c r="T1623" i="3"/>
  <c r="T1630" i="3"/>
  <c r="T1627" i="3"/>
  <c r="T1624" i="3"/>
  <c r="T1628" i="3"/>
  <c r="T1625" i="3"/>
  <c r="T347" i="3"/>
  <c r="T344" i="3"/>
  <c r="T341" i="3"/>
  <c r="T348" i="3"/>
  <c r="T345" i="3"/>
  <c r="T342" i="3"/>
  <c r="T339" i="3"/>
  <c r="T346" i="3"/>
  <c r="T343" i="3"/>
  <c r="T340" i="3"/>
  <c r="T4974" i="3"/>
  <c r="T4971" i="3"/>
  <c r="T4968" i="3"/>
  <c r="T4975" i="3"/>
  <c r="T4972" i="3"/>
  <c r="T4969" i="3"/>
  <c r="T4973" i="3"/>
  <c r="T4970" i="3"/>
  <c r="T440" i="3"/>
  <c r="T444" i="3"/>
  <c r="T488" i="3"/>
  <c r="T486" i="3"/>
  <c r="T484" i="3"/>
  <c r="T482" i="3"/>
  <c r="T489" i="3"/>
  <c r="T487" i="3"/>
  <c r="T485" i="3"/>
  <c r="T483" i="3"/>
  <c r="T481" i="3"/>
  <c r="T5713" i="3"/>
  <c r="T5716" i="3"/>
  <c r="T5709" i="3"/>
  <c r="T5712" i="3"/>
  <c r="T5715" i="3"/>
  <c r="T5710" i="3"/>
  <c r="T5708" i="3"/>
  <c r="T5717" i="3"/>
  <c r="T5714" i="3"/>
  <c r="T5711" i="3"/>
  <c r="T6300" i="3"/>
  <c r="T6301" i="3"/>
  <c r="T6302" i="3"/>
  <c r="T6299" i="3"/>
  <c r="T4078" i="3"/>
  <c r="T4075" i="3"/>
  <c r="T4079" i="3"/>
  <c r="T4076" i="3"/>
  <c r="T4074" i="3"/>
  <c r="T4077" i="3"/>
  <c r="T5730" i="3"/>
  <c r="T5403" i="3"/>
  <c r="T5406" i="3"/>
  <c r="T5404" i="3"/>
  <c r="T5402" i="3"/>
  <c r="T5405" i="3"/>
  <c r="T3288" i="3"/>
  <c r="T3285" i="3"/>
  <c r="T3282" i="3"/>
  <c r="T3289" i="3"/>
  <c r="T3286" i="3"/>
  <c r="T3283" i="3"/>
  <c r="T3280" i="3"/>
  <c r="T3287" i="3"/>
  <c r="T3284" i="3"/>
  <c r="T3281" i="3"/>
  <c r="T4069" i="3"/>
  <c r="T4066" i="3"/>
  <c r="T4070" i="3"/>
  <c r="T4067" i="3"/>
  <c r="T4068" i="3"/>
  <c r="T4071" i="3"/>
  <c r="T5847" i="3"/>
  <c r="T5845" i="3"/>
  <c r="T5844" i="3"/>
  <c r="T5846" i="3"/>
  <c r="T5843" i="3"/>
  <c r="T6570" i="3"/>
  <c r="T6567" i="3"/>
  <c r="T6566" i="3"/>
  <c r="T6563" i="3"/>
  <c r="T6565" i="3"/>
  <c r="T6564" i="3"/>
  <c r="T6569" i="3"/>
  <c r="T6568" i="3"/>
  <c r="T5850" i="3"/>
  <c r="T5848" i="3"/>
  <c r="T5849" i="3"/>
  <c r="T6442" i="3"/>
  <c r="T6445" i="3"/>
  <c r="T6444" i="3"/>
  <c r="T6441" i="3"/>
  <c r="T6443" i="3"/>
  <c r="T1010" i="3"/>
  <c r="T1007" i="3"/>
  <c r="T1004" i="3"/>
  <c r="T1001" i="3"/>
  <c r="T998" i="3"/>
  <c r="T1008" i="3"/>
  <c r="T1005" i="3"/>
  <c r="T1002" i="3"/>
  <c r="T999" i="3"/>
  <c r="T1009" i="3"/>
  <c r="T1006" i="3"/>
  <c r="T1003" i="3"/>
  <c r="T1000" i="3"/>
  <c r="T997" i="3"/>
  <c r="T938" i="3"/>
  <c r="T935" i="3"/>
  <c r="T936" i="3"/>
  <c r="T937" i="3"/>
  <c r="T934" i="3"/>
  <c r="T3361" i="3"/>
  <c r="T3359" i="3"/>
  <c r="T3357" i="3"/>
  <c r="T3360" i="3"/>
  <c r="T3358" i="3"/>
  <c r="T4117" i="3"/>
  <c r="T4118" i="3"/>
  <c r="T4115" i="3"/>
  <c r="T4116" i="3"/>
  <c r="T113" i="3"/>
  <c r="T110" i="3"/>
  <c r="T111" i="3"/>
  <c r="T114" i="3"/>
  <c r="T115" i="3"/>
  <c r="T112" i="3"/>
  <c r="T5886" i="3"/>
  <c r="T5887" i="3"/>
  <c r="T5888" i="3"/>
  <c r="T3009" i="3"/>
  <c r="T3006" i="3"/>
  <c r="T3003" i="3"/>
  <c r="T3010" i="3"/>
  <c r="T3007" i="3"/>
  <c r="T3004" i="3"/>
  <c r="T3001" i="3"/>
  <c r="T3011" i="3"/>
  <c r="T3008" i="3"/>
  <c r="T3005" i="3"/>
  <c r="T3002" i="3"/>
  <c r="T2278" i="3"/>
  <c r="T2275" i="3"/>
  <c r="T2493" i="3"/>
  <c r="T2490" i="3"/>
  <c r="T2487" i="3"/>
  <c r="T2491" i="3"/>
  <c r="T2488" i="3"/>
  <c r="T2485" i="3"/>
  <c r="T2492" i="3"/>
  <c r="T2489" i="3"/>
  <c r="T2486" i="3"/>
  <c r="T4423" i="3"/>
  <c r="T4420" i="3"/>
  <c r="T4417" i="3"/>
  <c r="T4414" i="3"/>
  <c r="T4424" i="3"/>
  <c r="T4421" i="3"/>
  <c r="T4418" i="3"/>
  <c r="T4415" i="3"/>
  <c r="T4422" i="3"/>
  <c r="T4419" i="3"/>
  <c r="T4416" i="3"/>
  <c r="T4413" i="3"/>
  <c r="T5685" i="3"/>
  <c r="T5688" i="3"/>
  <c r="T5686" i="3"/>
  <c r="T5689" i="3"/>
  <c r="T5687" i="3"/>
  <c r="T5227" i="3"/>
  <c r="T5226" i="3"/>
  <c r="T5224" i="3"/>
  <c r="T5228" i="3"/>
  <c r="T5225" i="3"/>
  <c r="T2874" i="3"/>
  <c r="T2871" i="3"/>
  <c r="T2868" i="3"/>
  <c r="T2875" i="3"/>
  <c r="T2872" i="3"/>
  <c r="T2869" i="3"/>
  <c r="T2873" i="3"/>
  <c r="T2870" i="3"/>
  <c r="T4303" i="3"/>
  <c r="T4300" i="3"/>
  <c r="T4297" i="3"/>
  <c r="T4304" i="3"/>
  <c r="T4301" i="3"/>
  <c r="T4298" i="3"/>
  <c r="T4295" i="3"/>
  <c r="T4302" i="3"/>
  <c r="T4296" i="3"/>
  <c r="T4299" i="3"/>
  <c r="T683" i="3"/>
  <c r="T680" i="3"/>
  <c r="T677" i="3"/>
  <c r="T676" i="3"/>
  <c r="T681" i="3"/>
  <c r="T679" i="3"/>
  <c r="T684" i="3"/>
  <c r="T682" i="3"/>
  <c r="T685" i="3"/>
  <c r="T678" i="3"/>
  <c r="T4706" i="3"/>
  <c r="T4715" i="3"/>
  <c r="T4168" i="3"/>
  <c r="T4165" i="3"/>
  <c r="T4162" i="3"/>
  <c r="T4166" i="3"/>
  <c r="T4163" i="3"/>
  <c r="T4167" i="3"/>
  <c r="T4164" i="3"/>
  <c r="T558" i="3"/>
  <c r="T559" i="3"/>
  <c r="T3496" i="3"/>
  <c r="T3493" i="3"/>
  <c r="T3490" i="3"/>
  <c r="T3497" i="3"/>
  <c r="T3494" i="3"/>
  <c r="T3491" i="3"/>
  <c r="T3495" i="3"/>
  <c r="T3492" i="3"/>
  <c r="T5013" i="3"/>
  <c r="T5010" i="3"/>
  <c r="T5014" i="3"/>
  <c r="T5011" i="3"/>
  <c r="T5015" i="3"/>
  <c r="T5009" i="3"/>
  <c r="T5012" i="3"/>
  <c r="T6960" i="3"/>
  <c r="T6962" i="3"/>
  <c r="T6961" i="3"/>
  <c r="T6307" i="3"/>
  <c r="T6303" i="3"/>
  <c r="T6304" i="3"/>
  <c r="T6306" i="3"/>
  <c r="T6308" i="3"/>
  <c r="T6305" i="3"/>
  <c r="T1088" i="3"/>
  <c r="T1085" i="3"/>
  <c r="T1089" i="3"/>
  <c r="T1086" i="3"/>
  <c r="T1090" i="3"/>
  <c r="T1087" i="3"/>
  <c r="T3354" i="3"/>
  <c r="T3351" i="3"/>
  <c r="T3355" i="3"/>
  <c r="T3352" i="3"/>
  <c r="T3356" i="3"/>
  <c r="T3353" i="3"/>
  <c r="T3267" i="3"/>
  <c r="T3264" i="3"/>
  <c r="T3265" i="3"/>
  <c r="T3262" i="3"/>
  <c r="T3266" i="3"/>
  <c r="T3263" i="3"/>
  <c r="T2616" i="3"/>
  <c r="T2613" i="3"/>
  <c r="T2617" i="3"/>
  <c r="T2614" i="3"/>
  <c r="T2618" i="3"/>
  <c r="T2615" i="3"/>
  <c r="T2612" i="3"/>
  <c r="T4965" i="3"/>
  <c r="T4962" i="3"/>
  <c r="T4966" i="3"/>
  <c r="T4963" i="3"/>
  <c r="T4964" i="3"/>
  <c r="T4967" i="3"/>
  <c r="T6415" i="3"/>
  <c r="T6414" i="3"/>
  <c r="T6416" i="3"/>
  <c r="T6413" i="3"/>
  <c r="T6409" i="3"/>
  <c r="T6411" i="3"/>
  <c r="T6408" i="3"/>
  <c r="T6410" i="3"/>
  <c r="T6412" i="3"/>
  <c r="T2733" i="3"/>
  <c r="T2732" i="3"/>
  <c r="T5652" i="3"/>
  <c r="T5655" i="3"/>
  <c r="T5656" i="3"/>
  <c r="T5653" i="3"/>
  <c r="T5654" i="3"/>
  <c r="T5657" i="3"/>
  <c r="T4444" i="3"/>
  <c r="T4441" i="3"/>
  <c r="T4438" i="3"/>
  <c r="T4435" i="3"/>
  <c r="T4442" i="3"/>
  <c r="T4439" i="3"/>
  <c r="T4436" i="3"/>
  <c r="T4443" i="3"/>
  <c r="T4440" i="3"/>
  <c r="T4437" i="3"/>
  <c r="T458" i="3"/>
  <c r="T455" i="3"/>
  <c r="T452" i="3"/>
  <c r="T449" i="3"/>
  <c r="T456" i="3"/>
  <c r="T453" i="3"/>
  <c r="T450" i="3"/>
  <c r="T457" i="3"/>
  <c r="T454" i="3"/>
  <c r="T451" i="3"/>
  <c r="T1064" i="3"/>
  <c r="T1061" i="3"/>
  <c r="T1065" i="3"/>
  <c r="T1062" i="3"/>
  <c r="T1059" i="3"/>
  <c r="T1063" i="3"/>
  <c r="T1060" i="3"/>
  <c r="T2781" i="3"/>
  <c r="T2778" i="3"/>
  <c r="T2785" i="3"/>
  <c r="T2782" i="3"/>
  <c r="T2779" i="3"/>
  <c r="T665" i="3"/>
  <c r="T662" i="3"/>
  <c r="T664" i="3"/>
  <c r="T661" i="3"/>
  <c r="T666" i="3"/>
  <c r="T663" i="3"/>
  <c r="T6743" i="3"/>
  <c r="T6742" i="3"/>
  <c r="T6741" i="3"/>
  <c r="T6740" i="3"/>
  <c r="T6737" i="3"/>
  <c r="T6739" i="3"/>
  <c r="T6738" i="3"/>
  <c r="T2592" i="3"/>
  <c r="T2589" i="3"/>
  <c r="T2586" i="3"/>
  <c r="T2583" i="3"/>
  <c r="T2580" i="3"/>
  <c r="T2593" i="3"/>
  <c r="T2590" i="3"/>
  <c r="T2587" i="3"/>
  <c r="T2584" i="3"/>
  <c r="T2581" i="3"/>
  <c r="T2591" i="3"/>
  <c r="T2588" i="3"/>
  <c r="T2585" i="3"/>
  <c r="T2582" i="3"/>
  <c r="T5371" i="3"/>
  <c r="T5367" i="3"/>
  <c r="T5370" i="3"/>
  <c r="T5368" i="3"/>
  <c r="T5369" i="3"/>
  <c r="T548" i="3"/>
  <c r="T545" i="3"/>
  <c r="T542" i="3"/>
  <c r="T555" i="3"/>
  <c r="T549" i="3"/>
  <c r="T547" i="3"/>
  <c r="T550" i="3"/>
  <c r="T544" i="3"/>
  <c r="T2400" i="3"/>
  <c r="T2397" i="3"/>
  <c r="T2394" i="3"/>
  <c r="T2391" i="3"/>
  <c r="T2399" i="3"/>
  <c r="T2396" i="3"/>
  <c r="T2393" i="3"/>
  <c r="T2401" i="3"/>
  <c r="T2398" i="3"/>
  <c r="T2395" i="3"/>
  <c r="T2392" i="3"/>
  <c r="T6016" i="3"/>
  <c r="T6015" i="3"/>
  <c r="T6013" i="3"/>
  <c r="T6012" i="3"/>
  <c r="T6010" i="3"/>
  <c r="T6009" i="3"/>
  <c r="T6014" i="3"/>
  <c r="T6011" i="3"/>
  <c r="T6008" i="3"/>
  <c r="T6017" i="3"/>
  <c r="T5181" i="3"/>
  <c r="T5182" i="3"/>
  <c r="T5180" i="3"/>
  <c r="T5937" i="3"/>
  <c r="T5935" i="3"/>
  <c r="T5936" i="3"/>
  <c r="T170" i="3"/>
  <c r="T167" i="3"/>
  <c r="T164" i="3"/>
  <c r="T161" i="3"/>
  <c r="T171" i="3"/>
  <c r="T168" i="3"/>
  <c r="T165" i="3"/>
  <c r="T162" i="3"/>
  <c r="T159" i="3"/>
  <c r="T169" i="3"/>
  <c r="T166" i="3"/>
  <c r="T163" i="3"/>
  <c r="T160" i="3"/>
  <c r="T2895" i="3"/>
  <c r="T2896" i="3"/>
  <c r="T2897" i="3"/>
  <c r="T3779" i="3"/>
  <c r="T3776" i="3"/>
  <c r="T3778" i="3"/>
  <c r="T3777" i="3"/>
  <c r="T3775" i="3"/>
  <c r="T3132" i="3"/>
  <c r="T3129" i="3"/>
  <c r="T3126" i="3"/>
  <c r="T3130" i="3"/>
  <c r="T3127" i="3"/>
  <c r="T1043" i="3"/>
  <c r="T1040" i="3"/>
  <c r="T1037" i="3"/>
  <c r="T1041" i="3"/>
  <c r="T1038" i="3"/>
  <c r="T1035" i="3"/>
  <c r="T1042" i="3"/>
  <c r="T1039" i="3"/>
  <c r="T1036" i="3"/>
  <c r="T749" i="3"/>
  <c r="T746" i="3"/>
  <c r="T748" i="3"/>
  <c r="T747" i="3"/>
  <c r="T750" i="3"/>
  <c r="T745" i="3"/>
  <c r="T3884" i="3"/>
  <c r="T3881" i="3"/>
  <c r="T3886" i="3"/>
  <c r="T3883" i="3"/>
  <c r="T3880" i="3"/>
  <c r="T3885" i="3"/>
  <c r="T3882" i="3"/>
  <c r="T3879" i="3"/>
  <c r="T3171" i="3"/>
  <c r="T3168" i="3"/>
  <c r="T3172" i="3"/>
  <c r="T3169" i="3"/>
  <c r="T3170" i="3"/>
  <c r="T3932" i="3"/>
  <c r="T3929" i="3"/>
  <c r="T3926" i="3"/>
  <c r="T3923" i="3"/>
  <c r="T3920" i="3"/>
  <c r="T3934" i="3"/>
  <c r="T3931" i="3"/>
  <c r="T3928" i="3"/>
  <c r="T3925" i="3"/>
  <c r="T3922" i="3"/>
  <c r="T3919" i="3"/>
  <c r="T3933" i="3"/>
  <c r="T3930" i="3"/>
  <c r="T3927" i="3"/>
  <c r="T3924" i="3"/>
  <c r="T3921" i="3"/>
  <c r="T3442" i="3"/>
  <c r="T3439" i="3"/>
  <c r="T3436" i="3"/>
  <c r="T3440" i="3"/>
  <c r="T3437" i="3"/>
  <c r="T3434" i="3"/>
  <c r="T3441" i="3"/>
  <c r="T3438" i="3"/>
  <c r="T3435" i="3"/>
  <c r="T4977" i="3"/>
  <c r="T4978" i="3"/>
  <c r="T4976" i="3"/>
  <c r="T2097" i="3"/>
  <c r="T2098" i="3"/>
  <c r="T2095" i="3"/>
  <c r="T2099" i="3"/>
  <c r="T2096" i="3"/>
  <c r="T4818" i="3"/>
  <c r="T4815" i="3"/>
  <c r="T4812" i="3"/>
  <c r="T4809" i="3"/>
  <c r="T4819" i="3"/>
  <c r="T4816" i="3"/>
  <c r="T4813" i="3"/>
  <c r="T4810" i="3"/>
  <c r="T4814" i="3"/>
  <c r="T4817" i="3"/>
  <c r="T4811" i="3"/>
  <c r="T4820" i="3"/>
  <c r="T7130" i="3"/>
  <c r="T7129" i="3"/>
  <c r="T4336" i="3"/>
  <c r="T4333" i="3"/>
  <c r="T4330" i="3"/>
  <c r="T4337" i="3"/>
  <c r="T4334" i="3"/>
  <c r="T4331" i="3"/>
  <c r="T4328" i="3"/>
  <c r="T4338" i="3"/>
  <c r="T4335" i="3"/>
  <c r="T4332" i="3"/>
  <c r="T4329" i="3"/>
  <c r="T3526" i="3"/>
  <c r="T3523" i="3"/>
  <c r="T3520" i="3"/>
  <c r="T3517" i="3"/>
  <c r="T3514" i="3"/>
  <c r="T3524" i="3"/>
  <c r="T3521" i="3"/>
  <c r="T3518" i="3"/>
  <c r="T3515" i="3"/>
  <c r="T3525" i="3"/>
  <c r="T3522" i="3"/>
  <c r="T3519" i="3"/>
  <c r="T3516" i="3"/>
  <c r="T185" i="3"/>
  <c r="T182" i="3"/>
  <c r="T186" i="3"/>
  <c r="T183" i="3"/>
  <c r="T187" i="3"/>
  <c r="T184" i="3"/>
  <c r="T2205" i="3"/>
  <c r="T2202" i="3"/>
  <c r="T2206" i="3"/>
  <c r="T2203" i="3"/>
  <c r="T2200" i="3"/>
  <c r="T2207" i="3"/>
  <c r="T2204" i="3"/>
  <c r="T2201" i="3"/>
  <c r="T1364" i="3"/>
  <c r="T1361" i="3"/>
  <c r="T1358" i="3"/>
  <c r="T1355" i="3"/>
  <c r="T1365" i="3"/>
  <c r="T1362" i="3"/>
  <c r="T1359" i="3"/>
  <c r="T1356" i="3"/>
  <c r="T1366" i="3"/>
  <c r="T1363" i="3"/>
  <c r="T1360" i="3"/>
  <c r="T1357" i="3"/>
  <c r="T1354" i="3"/>
  <c r="T3959" i="3"/>
  <c r="T3956" i="3"/>
  <c r="T3953" i="3"/>
  <c r="T3958" i="3"/>
  <c r="T3955" i="3"/>
  <c r="T3957" i="3"/>
  <c r="T3954" i="3"/>
  <c r="T4387" i="3"/>
  <c r="T4384" i="3"/>
  <c r="T4388" i="3"/>
  <c r="T4385" i="3"/>
  <c r="T4389" i="3"/>
  <c r="T4386" i="3"/>
  <c r="T5235" i="3"/>
  <c r="T5238" i="3"/>
  <c r="T5236" i="3"/>
  <c r="T5239" i="3"/>
  <c r="T5237" i="3"/>
  <c r="T5793" i="3"/>
  <c r="T5788" i="3"/>
  <c r="T5796" i="3"/>
  <c r="T5791" i="3"/>
  <c r="T5794" i="3"/>
  <c r="T5787" i="3"/>
  <c r="T5790" i="3"/>
  <c r="T5797" i="3"/>
  <c r="T5795" i="3"/>
  <c r="T5792" i="3"/>
  <c r="T5789" i="3"/>
  <c r="T5461" i="3"/>
  <c r="T5469" i="3"/>
  <c r="T5464" i="3"/>
  <c r="T5467" i="3"/>
  <c r="T5470" i="3"/>
  <c r="T5463" i="3"/>
  <c r="T5466" i="3"/>
  <c r="T5471" i="3"/>
  <c r="T5468" i="3"/>
  <c r="T5465" i="3"/>
  <c r="T5462" i="3"/>
  <c r="T1436" i="3"/>
  <c r="T1433" i="3"/>
  <c r="T1430" i="3"/>
  <c r="T1434" i="3"/>
  <c r="T1431" i="3"/>
  <c r="T1435" i="3"/>
  <c r="T1432" i="3"/>
  <c r="T1429" i="3"/>
  <c r="T1563" i="3"/>
  <c r="T1560" i="3"/>
  <c r="T1557" i="3"/>
  <c r="T1554" i="3"/>
  <c r="T1551" i="3"/>
  <c r="T1564" i="3"/>
  <c r="T1561" i="3"/>
  <c r="T1558" i="3"/>
  <c r="T1555" i="3"/>
  <c r="T1552" i="3"/>
  <c r="T1562" i="3"/>
  <c r="T1559" i="3"/>
  <c r="T1556" i="3"/>
  <c r="T1553" i="3"/>
  <c r="T3785" i="3"/>
  <c r="T3782" i="3"/>
  <c r="T3784" i="3"/>
  <c r="T3783" i="3"/>
  <c r="T333" i="3"/>
  <c r="T1488" i="3"/>
  <c r="T1485" i="3"/>
  <c r="T1486" i="3"/>
  <c r="T1487" i="3"/>
  <c r="T1484" i="3"/>
  <c r="T5677" i="3"/>
  <c r="T5680" i="3"/>
  <c r="T5676" i="3"/>
  <c r="T5683" i="3"/>
  <c r="T5682" i="3"/>
  <c r="T5679" i="3"/>
  <c r="T5684" i="3"/>
  <c r="T5681" i="3"/>
  <c r="T5678" i="3"/>
  <c r="T5675" i="3"/>
  <c r="T6349" i="3"/>
  <c r="T6343" i="3"/>
  <c r="T6345" i="3"/>
  <c r="T6346" i="3"/>
  <c r="T6348" i="3"/>
  <c r="T6342" i="3"/>
  <c r="T6347" i="3"/>
  <c r="T6344" i="3"/>
  <c r="T6670" i="3"/>
  <c r="T6672" i="3"/>
  <c r="T6669" i="3"/>
  <c r="T6671" i="3"/>
  <c r="T6667" i="3"/>
  <c r="T6673" i="3"/>
  <c r="T6668" i="3"/>
  <c r="T3914" i="3"/>
  <c r="T3911" i="3"/>
  <c r="T3913" i="3"/>
  <c r="T3912" i="3"/>
  <c r="T1683" i="3"/>
  <c r="T1680" i="3"/>
  <c r="T1677" i="3"/>
  <c r="T1684" i="3"/>
  <c r="T1681" i="3"/>
  <c r="T1678" i="3"/>
  <c r="T1682" i="3"/>
  <c r="T1679" i="3"/>
  <c r="T3054" i="3"/>
  <c r="T3051" i="3"/>
  <c r="T3048" i="3"/>
  <c r="T3045" i="3"/>
  <c r="T3042" i="3"/>
  <c r="T3039" i="3"/>
  <c r="T3052" i="3"/>
  <c r="T3049" i="3"/>
  <c r="T3046" i="3"/>
  <c r="T3043" i="3"/>
  <c r="T3040" i="3"/>
  <c r="T3053" i="3"/>
  <c r="T3050" i="3"/>
  <c r="T3047" i="3"/>
  <c r="T3044" i="3"/>
  <c r="T3041" i="3"/>
  <c r="T1460" i="3"/>
  <c r="T1457" i="3"/>
  <c r="T1454" i="3"/>
  <c r="T1451" i="3"/>
  <c r="T1458" i="3"/>
  <c r="T1455" i="3"/>
  <c r="T1452" i="3"/>
  <c r="T1459" i="3"/>
  <c r="T1456" i="3"/>
  <c r="T1453" i="3"/>
  <c r="T1450" i="3"/>
  <c r="T4061" i="3"/>
  <c r="T4058" i="3"/>
  <c r="T4060" i="3"/>
  <c r="T4057" i="3"/>
  <c r="T4059" i="3"/>
  <c r="T3908" i="3"/>
  <c r="T3905" i="3"/>
  <c r="T3907" i="3"/>
  <c r="T3904" i="3"/>
  <c r="T3903" i="3"/>
  <c r="T3906" i="3"/>
  <c r="T3909" i="3"/>
  <c r="T1169" i="3"/>
  <c r="T1166" i="3"/>
  <c r="T1170" i="3"/>
  <c r="T1167" i="3"/>
  <c r="T1171" i="3"/>
  <c r="T1168" i="3"/>
  <c r="T3388" i="3"/>
  <c r="T3385" i="3"/>
  <c r="T3382" i="3"/>
  <c r="T3379" i="3"/>
  <c r="T3389" i="3"/>
  <c r="T3386" i="3"/>
  <c r="T3383" i="3"/>
  <c r="T3380" i="3"/>
  <c r="T3387" i="3"/>
  <c r="T3384" i="3"/>
  <c r="T3381" i="3"/>
  <c r="T3378" i="3"/>
  <c r="T6935" i="3"/>
  <c r="T6933" i="3"/>
  <c r="T6936" i="3"/>
  <c r="T6934" i="3"/>
  <c r="T5115" i="3"/>
  <c r="T5112" i="3"/>
  <c r="T5109" i="3"/>
  <c r="T5106" i="3"/>
  <c r="T5116" i="3"/>
  <c r="T5113" i="3"/>
  <c r="T5110" i="3"/>
  <c r="T5107" i="3"/>
  <c r="T5114" i="3"/>
  <c r="T5111" i="3"/>
  <c r="T5108" i="3"/>
  <c r="T5752" i="3"/>
  <c r="T5751" i="3"/>
  <c r="T5754" i="3"/>
  <c r="T5753" i="3"/>
  <c r="T5750" i="3"/>
  <c r="T3941" i="3"/>
  <c r="T3938" i="3"/>
  <c r="T3935" i="3"/>
  <c r="T3940" i="3"/>
  <c r="T3937" i="3"/>
  <c r="T3936" i="3"/>
  <c r="T3939" i="3"/>
  <c r="T3942" i="3"/>
  <c r="T4360" i="3"/>
  <c r="T4357" i="3"/>
  <c r="T4354" i="3"/>
  <c r="T4358" i="3"/>
  <c r="T4355" i="3"/>
  <c r="T4359" i="3"/>
  <c r="T4356" i="3"/>
  <c r="T4353" i="3"/>
  <c r="T422" i="3"/>
  <c r="T419" i="3"/>
  <c r="T416" i="3"/>
  <c r="T423" i="3"/>
  <c r="T420" i="3"/>
  <c r="T417" i="3"/>
  <c r="T421" i="3"/>
  <c r="T418" i="3"/>
  <c r="T479" i="3"/>
  <c r="T477" i="3"/>
  <c r="T476" i="3"/>
  <c r="T475" i="3"/>
  <c r="T480" i="3"/>
  <c r="T478" i="3"/>
  <c r="T474" i="3"/>
  <c r="T6561" i="3"/>
  <c r="T6562" i="3"/>
  <c r="T6560" i="3"/>
  <c r="T6559" i="3"/>
  <c r="T209" i="3"/>
  <c r="T206" i="3"/>
  <c r="T210" i="3"/>
  <c r="T207" i="3"/>
  <c r="T208" i="3"/>
  <c r="T5829" i="3"/>
  <c r="T5832" i="3"/>
  <c r="T5827" i="3"/>
  <c r="T5835" i="3"/>
  <c r="T5830" i="3"/>
  <c r="T5833" i="3"/>
  <c r="T5826" i="3"/>
  <c r="T5834" i="3"/>
  <c r="T5831" i="3"/>
  <c r="T5828" i="3"/>
  <c r="T5825" i="3"/>
  <c r="T4231" i="3"/>
  <c r="T4228" i="3"/>
  <c r="T4225" i="3"/>
  <c r="T4222" i="3"/>
  <c r="T4219" i="3"/>
  <c r="T4216" i="3"/>
  <c r="T4229" i="3"/>
  <c r="T4226" i="3"/>
  <c r="T4223" i="3"/>
  <c r="T4220" i="3"/>
  <c r="T4217" i="3"/>
  <c r="T4215" i="3"/>
  <c r="T4230" i="3"/>
  <c r="T4227" i="3"/>
  <c r="T4221" i="3"/>
  <c r="T4218" i="3"/>
  <c r="T4224" i="3"/>
  <c r="T4875" i="3"/>
  <c r="T4872" i="3"/>
  <c r="T4873" i="3"/>
  <c r="T4874" i="3"/>
  <c r="T3072" i="3"/>
  <c r="T3069" i="3"/>
  <c r="T3073" i="3"/>
  <c r="T3070" i="3"/>
  <c r="T3074" i="3"/>
  <c r="T3071" i="3"/>
  <c r="T3068" i="3"/>
  <c r="T7123" i="3"/>
  <c r="T6925" i="3"/>
  <c r="T6907" i="3"/>
  <c r="T6910" i="3"/>
  <c r="T6922" i="3"/>
  <c r="T6913" i="3"/>
  <c r="T6918" i="3"/>
  <c r="T6924" i="3"/>
  <c r="T6917" i="3"/>
  <c r="T6909" i="3"/>
  <c r="T6923" i="3"/>
  <c r="T6915" i="3"/>
  <c r="T6908" i="3"/>
  <c r="T6921" i="3"/>
  <c r="T6912" i="3"/>
  <c r="T6916" i="3"/>
  <c r="T6920" i="3"/>
  <c r="T6926" i="3"/>
  <c r="T6919" i="3"/>
  <c r="T6911" i="3"/>
  <c r="T6914" i="3"/>
  <c r="T500" i="3"/>
  <c r="T501" i="3"/>
  <c r="T498" i="3"/>
  <c r="T496" i="3"/>
  <c r="T494" i="3"/>
  <c r="T492" i="3"/>
  <c r="T490" i="3"/>
  <c r="T499" i="3"/>
  <c r="T497" i="3"/>
  <c r="T495" i="3"/>
  <c r="T493" i="3"/>
  <c r="T491" i="3"/>
  <c r="T7045" i="3"/>
  <c r="T4666" i="3"/>
  <c r="T4663" i="3"/>
  <c r="T4660" i="3"/>
  <c r="T4657" i="3"/>
  <c r="T4654" i="3"/>
  <c r="T4651" i="3"/>
  <c r="T4664" i="3"/>
  <c r="T4661" i="3"/>
  <c r="T4658" i="3"/>
  <c r="T4655" i="3"/>
  <c r="T4652" i="3"/>
  <c r="T4665" i="3"/>
  <c r="T4662" i="3"/>
  <c r="T4659" i="3"/>
  <c r="T4656" i="3"/>
  <c r="T4653" i="3"/>
  <c r="T4650" i="3"/>
  <c r="T2113" i="3"/>
  <c r="T2110" i="3"/>
  <c r="T266" i="3"/>
  <c r="T263" i="3"/>
  <c r="T260" i="3"/>
  <c r="T267" i="3"/>
  <c r="T264" i="3"/>
  <c r="T261" i="3"/>
  <c r="T265" i="3"/>
  <c r="T262" i="3"/>
  <c r="T259" i="3"/>
  <c r="T4920" i="3"/>
  <c r="T4917" i="3"/>
  <c r="T4914" i="3"/>
  <c r="T4911" i="3"/>
  <c r="T4908" i="3"/>
  <c r="T4905" i="3"/>
  <c r="T4921" i="3"/>
  <c r="T4918" i="3"/>
  <c r="T4915" i="3"/>
  <c r="T4912" i="3"/>
  <c r="T4909" i="3"/>
  <c r="T4906" i="3"/>
  <c r="T4910" i="3"/>
  <c r="T4913" i="3"/>
  <c r="T4919" i="3"/>
  <c r="T4907" i="3"/>
  <c r="T4916" i="3"/>
  <c r="T1079" i="3"/>
  <c r="T1076" i="3"/>
  <c r="T1073" i="3"/>
  <c r="T1070" i="3"/>
  <c r="T1067" i="3"/>
  <c r="T1080" i="3"/>
  <c r="T1077" i="3"/>
  <c r="T1074" i="3"/>
  <c r="T1071" i="3"/>
  <c r="T1068" i="3"/>
  <c r="T1078" i="3"/>
  <c r="T1075" i="3"/>
  <c r="T1072" i="3"/>
  <c r="T1069" i="3"/>
  <c r="T1066" i="3"/>
  <c r="T3256" i="3"/>
  <c r="T3257" i="3"/>
  <c r="T1412" i="3"/>
  <c r="T1409" i="3"/>
  <c r="T1410" i="3"/>
  <c r="T1411" i="3"/>
  <c r="T1408" i="3"/>
  <c r="T5317" i="3"/>
  <c r="T5313" i="3"/>
  <c r="T5316" i="3"/>
  <c r="T5314" i="3"/>
  <c r="T5311" i="3"/>
  <c r="T5312" i="3"/>
  <c r="T5315" i="3"/>
  <c r="T6494" i="3"/>
  <c r="T6499" i="3"/>
  <c r="T6492" i="3"/>
  <c r="T6500" i="3"/>
  <c r="T6497" i="3"/>
  <c r="T6956" i="3"/>
  <c r="T6958" i="3"/>
  <c r="T6955" i="3"/>
  <c r="T6987" i="3"/>
  <c r="T6988" i="3"/>
  <c r="T2322" i="3"/>
  <c r="T2323" i="3"/>
  <c r="T2324" i="3"/>
  <c r="T5947" i="3"/>
  <c r="T5946" i="3"/>
  <c r="T5944" i="3"/>
  <c r="T5945" i="3"/>
  <c r="T6391" i="3"/>
  <c r="T6390" i="3"/>
  <c r="T6388" i="3"/>
  <c r="T6392" i="3"/>
  <c r="T6394" i="3"/>
  <c r="T6389" i="3"/>
  <c r="T6393" i="3"/>
  <c r="T5346" i="3"/>
  <c r="T5344" i="3"/>
  <c r="T5347" i="3"/>
  <c r="T5348" i="3"/>
  <c r="T5345" i="3"/>
  <c r="T6" i="3"/>
  <c r="T3" i="3"/>
  <c r="T11" i="3"/>
  <c r="T8" i="3"/>
  <c r="T5" i="3"/>
  <c r="T2" i="3"/>
  <c r="T9" i="3"/>
  <c r="T10" i="3"/>
  <c r="T7" i="3"/>
  <c r="T4" i="3"/>
  <c r="T5641" i="3"/>
  <c r="T5631" i="3"/>
  <c r="T5644" i="3"/>
  <c r="T5626" i="3"/>
  <c r="T5634" i="3"/>
  <c r="T5637" i="3"/>
  <c r="T5632" i="3"/>
  <c r="T5640" i="3"/>
  <c r="T5643" i="3"/>
  <c r="T5629" i="3"/>
  <c r="T5638" i="3"/>
  <c r="T5635" i="3"/>
  <c r="T5628" i="3"/>
  <c r="T5636" i="3"/>
  <c r="T5633" i="3"/>
  <c r="T5630" i="3"/>
  <c r="T5627" i="3"/>
  <c r="T5642" i="3"/>
  <c r="T5639" i="3"/>
  <c r="T4606" i="3"/>
  <c r="T4603" i="3"/>
  <c r="T4607" i="3"/>
  <c r="T4604" i="3"/>
  <c r="T4601" i="3"/>
  <c r="T4605" i="3"/>
  <c r="T4602" i="3"/>
  <c r="T6195" i="3"/>
  <c r="T6190" i="3"/>
  <c r="T6193" i="3"/>
  <c r="T6198" i="3"/>
  <c r="T6196" i="3"/>
  <c r="T6189" i="3"/>
  <c r="T6192" i="3"/>
  <c r="T6194" i="3"/>
  <c r="T6191" i="3"/>
  <c r="T6197" i="3"/>
  <c r="T4896" i="3"/>
  <c r="T4893" i="3"/>
  <c r="T4890" i="3"/>
  <c r="T4887" i="3"/>
  <c r="T4884" i="3"/>
  <c r="T4897" i="3"/>
  <c r="T4894" i="3"/>
  <c r="T4891" i="3"/>
  <c r="T4888" i="3"/>
  <c r="T4885" i="3"/>
  <c r="T4892" i="3"/>
  <c r="T4886" i="3"/>
  <c r="T4889" i="3"/>
  <c r="T4895" i="3"/>
  <c r="T323" i="3"/>
  <c r="T320" i="3"/>
  <c r="T324" i="3"/>
  <c r="T321" i="3"/>
  <c r="T322" i="3"/>
  <c r="T857" i="3"/>
  <c r="T854" i="3"/>
  <c r="T851" i="3"/>
  <c r="T848" i="3"/>
  <c r="T855" i="3"/>
  <c r="T852" i="3"/>
  <c r="T849" i="3"/>
  <c r="T850" i="3"/>
  <c r="T856" i="3"/>
  <c r="T847" i="3"/>
  <c r="T853" i="3"/>
  <c r="T5173" i="3"/>
  <c r="T5172" i="3"/>
  <c r="T5171" i="3"/>
  <c r="T3318" i="3"/>
  <c r="T3315" i="3"/>
  <c r="T3312" i="3"/>
  <c r="T3319" i="3"/>
  <c r="T3316" i="3"/>
  <c r="T3313" i="3"/>
  <c r="T3310" i="3"/>
  <c r="T3320" i="3"/>
  <c r="T3317" i="3"/>
  <c r="T3314" i="3"/>
  <c r="T3311" i="3"/>
  <c r="T866" i="3"/>
  <c r="T863" i="3"/>
  <c r="T860" i="3"/>
  <c r="T867" i="3"/>
  <c r="T864" i="3"/>
  <c r="T861" i="3"/>
  <c r="T858" i="3"/>
  <c r="T862" i="3"/>
  <c r="T859" i="3"/>
  <c r="T865" i="3"/>
  <c r="T2364" i="3"/>
  <c r="T2361" i="3"/>
  <c r="T2358" i="3"/>
  <c r="T2355" i="3"/>
  <c r="T2352" i="3"/>
  <c r="T2351" i="3"/>
  <c r="T2359" i="3"/>
  <c r="T2363" i="3"/>
  <c r="T2349" i="3"/>
  <c r="T2356" i="3"/>
  <c r="T2354" i="3"/>
  <c r="T2360" i="3"/>
  <c r="T2350" i="3"/>
  <c r="T2362" i="3"/>
  <c r="T2353" i="3"/>
  <c r="T2357" i="3"/>
  <c r="T291" i="3"/>
  <c r="T288" i="3"/>
  <c r="T292" i="3"/>
  <c r="T289" i="3"/>
  <c r="T286" i="3"/>
  <c r="T3971" i="3"/>
  <c r="T3968" i="3"/>
  <c r="T3970" i="3"/>
  <c r="T3969" i="3"/>
  <c r="T3972" i="3"/>
  <c r="T3376" i="3"/>
  <c r="T3373" i="3"/>
  <c r="T3377" i="3"/>
  <c r="T3374" i="3"/>
  <c r="T3371" i="3"/>
  <c r="T3372" i="3"/>
  <c r="T3375" i="3"/>
  <c r="T5929" i="3"/>
  <c r="T5919" i="3"/>
  <c r="T5922" i="3"/>
  <c r="T5925" i="3"/>
  <c r="T5920" i="3"/>
  <c r="T5928" i="3"/>
  <c r="T5931" i="3"/>
  <c r="T5926" i="3"/>
  <c r="T5923" i="3"/>
  <c r="T5924" i="3"/>
  <c r="T5921" i="3"/>
  <c r="T5918" i="3"/>
  <c r="T5930" i="3"/>
  <c r="T5927" i="3"/>
  <c r="T4806" i="3"/>
  <c r="T4807" i="3"/>
  <c r="T4804" i="3"/>
  <c r="T4808" i="3"/>
  <c r="T4805" i="3"/>
  <c r="T4863" i="3"/>
  <c r="T4864" i="3"/>
  <c r="T4862" i="3"/>
  <c r="T596" i="3"/>
  <c r="T593" i="3"/>
  <c r="T592" i="3"/>
  <c r="T591" i="3"/>
  <c r="T594" i="3"/>
  <c r="T595" i="3"/>
  <c r="T4851" i="3"/>
  <c r="T4848" i="3"/>
  <c r="T4852" i="3"/>
  <c r="T4849" i="3"/>
  <c r="T4850" i="3"/>
  <c r="T1214" i="3"/>
  <c r="T1211" i="3"/>
  <c r="T1208" i="3"/>
  <c r="T1205" i="3"/>
  <c r="T1202" i="3"/>
  <c r="T1199" i="3"/>
  <c r="T1196" i="3"/>
  <c r="T1212" i="3"/>
  <c r="T1209" i="3"/>
  <c r="T1206" i="3"/>
  <c r="T1203" i="3"/>
  <c r="T1200" i="3"/>
  <c r="T1197" i="3"/>
  <c r="T1194" i="3"/>
  <c r="T1213" i="3"/>
  <c r="T1210" i="3"/>
  <c r="T1207" i="3"/>
  <c r="T1204" i="3"/>
  <c r="T1201" i="3"/>
  <c r="T1198" i="3"/>
  <c r="T1195" i="3"/>
  <c r="T4588" i="3"/>
  <c r="T4585" i="3"/>
  <c r="T4582" i="3"/>
  <c r="T4586" i="3"/>
  <c r="T4583" i="3"/>
  <c r="T4580" i="3"/>
  <c r="T4587" i="3"/>
  <c r="T4584" i="3"/>
  <c r="T4581" i="3"/>
  <c r="T4648" i="3"/>
  <c r="T4645" i="3"/>
  <c r="T4642" i="3"/>
  <c r="T4639" i="3"/>
  <c r="T4636" i="3"/>
  <c r="T4633" i="3"/>
  <c r="T4649" i="3"/>
  <c r="T4646" i="3"/>
  <c r="T4643" i="3"/>
  <c r="T4640" i="3"/>
  <c r="T4637" i="3"/>
  <c r="T4634" i="3"/>
  <c r="T4647" i="3"/>
  <c r="T4644" i="3"/>
  <c r="T4641" i="3"/>
  <c r="T4638" i="3"/>
  <c r="T4635" i="3"/>
  <c r="T4632" i="3"/>
  <c r="T93" i="3"/>
  <c r="T94" i="3"/>
  <c r="T1863" i="3"/>
  <c r="T1860" i="3"/>
  <c r="T1857" i="3"/>
  <c r="T1864" i="3"/>
  <c r="T1861" i="3"/>
  <c r="T1858" i="3"/>
  <c r="T1862" i="3"/>
  <c r="T1859" i="3"/>
  <c r="T1856" i="3"/>
  <c r="T626" i="3"/>
  <c r="T623" i="3"/>
  <c r="T620" i="3"/>
  <c r="T622" i="3"/>
  <c r="T618" i="3"/>
  <c r="T621" i="3"/>
  <c r="T628" i="3"/>
  <c r="T624" i="3"/>
  <c r="T619" i="3"/>
  <c r="T625" i="3"/>
  <c r="T627" i="3"/>
  <c r="T5088" i="3"/>
  <c r="T5089" i="3"/>
  <c r="T5086" i="3"/>
  <c r="T5090" i="3"/>
  <c r="T5087" i="3"/>
  <c r="T953" i="3"/>
  <c r="T954" i="3"/>
  <c r="T5965" i="3"/>
  <c r="T5961" i="3"/>
  <c r="T5964" i="3"/>
  <c r="T5962" i="3"/>
  <c r="T5960" i="3"/>
  <c r="T5966" i="3"/>
  <c r="T5963" i="3"/>
  <c r="T6652" i="3"/>
  <c r="T6662" i="3"/>
  <c r="T6654" i="3"/>
  <c r="T6658" i="3"/>
  <c r="T6657" i="3"/>
  <c r="T6660" i="3"/>
  <c r="T6656" i="3"/>
  <c r="T6653" i="3"/>
  <c r="T6655" i="3"/>
  <c r="T6661" i="3"/>
  <c r="T6659" i="3"/>
  <c r="T5103" i="3"/>
  <c r="T5100" i="3"/>
  <c r="T5097" i="3"/>
  <c r="T5094" i="3"/>
  <c r="T5091" i="3"/>
  <c r="T5104" i="3"/>
  <c r="T5101" i="3"/>
  <c r="T5098" i="3"/>
  <c r="T5095" i="3"/>
  <c r="T5092" i="3"/>
  <c r="T5102" i="3"/>
  <c r="T5096" i="3"/>
  <c r="T5105" i="3"/>
  <c r="T5093" i="3"/>
  <c r="T5099" i="3"/>
  <c r="T5508" i="3"/>
  <c r="T5511" i="3"/>
  <c r="T5514" i="3"/>
  <c r="T5512" i="3"/>
  <c r="T5509" i="3"/>
  <c r="T5510" i="3"/>
  <c r="T5513" i="3"/>
  <c r="T5515" i="3"/>
  <c r="T5523" i="3"/>
  <c r="T5518" i="3"/>
  <c r="T5521" i="3"/>
  <c r="T5524" i="3"/>
  <c r="T5517" i="3"/>
  <c r="T5520" i="3"/>
  <c r="T5525" i="3"/>
  <c r="T5522" i="3"/>
  <c r="T5519" i="3"/>
  <c r="T5516" i="3"/>
  <c r="T279" i="3"/>
  <c r="T280" i="3"/>
  <c r="T1379" i="3"/>
  <c r="T1376" i="3"/>
  <c r="T1380" i="3"/>
  <c r="T1377" i="3"/>
  <c r="T1374" i="3"/>
  <c r="T1378" i="3"/>
  <c r="T1375" i="3"/>
  <c r="T727" i="3"/>
  <c r="T2481" i="3"/>
  <c r="T2482" i="3"/>
  <c r="T2483" i="3"/>
  <c r="T902" i="3"/>
  <c r="T899" i="3"/>
  <c r="T896" i="3"/>
  <c r="T893" i="3"/>
  <c r="T890" i="3"/>
  <c r="T887" i="3"/>
  <c r="T884" i="3"/>
  <c r="T903" i="3"/>
  <c r="T900" i="3"/>
  <c r="T897" i="3"/>
  <c r="T894" i="3"/>
  <c r="T891" i="3"/>
  <c r="T888" i="3"/>
  <c r="T885" i="3"/>
  <c r="T882" i="3"/>
  <c r="T901" i="3"/>
  <c r="T898" i="3"/>
  <c r="T895" i="3"/>
  <c r="T892" i="3"/>
  <c r="T889" i="3"/>
  <c r="T886" i="3"/>
  <c r="T883" i="3"/>
  <c r="T3448" i="3"/>
  <c r="T3445" i="3"/>
  <c r="T3449" i="3"/>
  <c r="T3446" i="3"/>
  <c r="T3443" i="3"/>
  <c r="T3447" i="3"/>
  <c r="T3450" i="3"/>
  <c r="T3444" i="3"/>
  <c r="T6698" i="3"/>
  <c r="T6696" i="3"/>
  <c r="T6703" i="3"/>
  <c r="T6697" i="3"/>
  <c r="T6694" i="3"/>
  <c r="T6702" i="3"/>
  <c r="T6704" i="3"/>
  <c r="T6701" i="3"/>
  <c r="T6693" i="3"/>
  <c r="T6699" i="3"/>
  <c r="T6700" i="3"/>
  <c r="T6695" i="3"/>
  <c r="T4732" i="3"/>
  <c r="T4733" i="3"/>
  <c r="T4734" i="3"/>
  <c r="T1130" i="3"/>
  <c r="T1127" i="3"/>
  <c r="T1124" i="3"/>
  <c r="T1131" i="3"/>
  <c r="T1128" i="3"/>
  <c r="T1125" i="3"/>
  <c r="T1122" i="3"/>
  <c r="T1132" i="3"/>
  <c r="T1129" i="3"/>
  <c r="T1126" i="3"/>
  <c r="T1123" i="3"/>
  <c r="T758" i="3"/>
  <c r="T756" i="3"/>
  <c r="T759" i="3"/>
  <c r="T757" i="3"/>
  <c r="T760" i="3"/>
  <c r="T2082" i="3"/>
  <c r="T2079" i="3"/>
  <c r="T2076" i="3"/>
  <c r="T2083" i="3"/>
  <c r="T2080" i="3"/>
  <c r="T2077" i="3"/>
  <c r="T2081" i="3"/>
  <c r="T2078" i="3"/>
  <c r="T5983" i="3"/>
  <c r="T5992" i="3"/>
  <c r="T5988" i="3"/>
  <c r="T5986" i="3"/>
  <c r="T5991" i="3"/>
  <c r="T5989" i="3"/>
  <c r="T5985" i="3"/>
  <c r="T5990" i="3"/>
  <c r="T5987" i="3"/>
  <c r="T5984" i="3"/>
  <c r="T6000" i="3"/>
  <c r="T5998" i="3"/>
  <c r="T6001" i="3"/>
  <c r="T5997" i="3"/>
  <c r="T5995" i="3"/>
  <c r="T5994" i="3"/>
  <c r="T5996" i="3"/>
  <c r="T5993" i="3"/>
  <c r="T6002" i="3"/>
  <c r="T5999" i="3"/>
  <c r="T1809" i="3"/>
  <c r="T1806" i="3"/>
  <c r="T1807" i="3"/>
  <c r="T1804" i="3"/>
  <c r="T1808" i="3"/>
  <c r="T1805" i="3"/>
  <c r="T3604" i="3"/>
  <c r="T3601" i="3"/>
  <c r="T3605" i="3"/>
  <c r="T3602" i="3"/>
  <c r="T3603" i="3"/>
  <c r="T3600" i="3"/>
  <c r="T3734" i="3"/>
  <c r="T3731" i="3"/>
  <c r="T3732" i="3"/>
  <c r="T3733" i="3"/>
  <c r="T3156" i="3"/>
  <c r="T3153" i="3"/>
  <c r="T3157" i="3"/>
  <c r="T3154" i="3"/>
  <c r="T3151" i="3"/>
  <c r="T3155" i="3"/>
  <c r="T3152" i="3"/>
  <c r="T5184" i="3"/>
  <c r="T5187" i="3"/>
  <c r="T5188" i="3"/>
  <c r="T5185" i="3"/>
  <c r="T5186" i="3"/>
  <c r="T5183" i="3"/>
  <c r="T5241" i="3"/>
  <c r="T5240" i="3"/>
  <c r="T5263" i="3"/>
  <c r="T5266" i="3"/>
  <c r="T5259" i="3"/>
  <c r="T5262" i="3"/>
  <c r="T5265" i="3"/>
  <c r="T5260" i="3"/>
  <c r="T5267" i="3"/>
  <c r="T5264" i="3"/>
  <c r="T5261" i="3"/>
  <c r="T4630" i="3"/>
  <c r="T4627" i="3"/>
  <c r="T4631" i="3"/>
  <c r="T4628" i="3"/>
  <c r="T4629" i="3"/>
  <c r="T4626" i="3"/>
  <c r="T1965" i="3"/>
  <c r="T1966" i="3"/>
  <c r="T1967" i="3"/>
  <c r="T5721" i="3"/>
  <c r="T5718" i="3"/>
  <c r="T5726" i="3"/>
  <c r="T5720" i="3"/>
  <c r="T2622" i="3"/>
  <c r="T2619" i="3"/>
  <c r="T2623" i="3"/>
  <c r="T2620" i="3"/>
  <c r="T2624" i="3"/>
  <c r="T2621" i="3"/>
  <c r="T4926" i="3"/>
  <c r="T5191" i="3"/>
  <c r="T5194" i="3"/>
  <c r="T5193" i="3"/>
  <c r="T5192" i="3"/>
  <c r="T4959" i="3"/>
  <c r="T4960" i="3"/>
  <c r="T4957" i="3"/>
  <c r="T4958" i="3"/>
  <c r="T4961" i="3"/>
  <c r="T1977" i="3"/>
  <c r="T1974" i="3"/>
  <c r="T1975" i="3"/>
  <c r="T1976" i="3"/>
  <c r="T4579" i="3"/>
  <c r="T4576" i="3"/>
  <c r="T4573" i="3"/>
  <c r="T4570" i="3"/>
  <c r="T4567" i="3"/>
  <c r="T4564" i="3"/>
  <c r="T4577" i="3"/>
  <c r="T4574" i="3"/>
  <c r="T4571" i="3"/>
  <c r="T4568" i="3"/>
  <c r="T4565" i="3"/>
  <c r="T4562" i="3"/>
  <c r="T4578" i="3"/>
  <c r="T4575" i="3"/>
  <c r="T4572" i="3"/>
  <c r="T4569" i="3"/>
  <c r="T4566" i="3"/>
  <c r="T4563" i="3"/>
  <c r="T5284" i="3"/>
  <c r="T5287" i="3"/>
  <c r="T5286" i="3"/>
  <c r="T5285" i="3"/>
  <c r="T2181" i="3"/>
  <c r="T2182" i="3"/>
  <c r="T2179" i="3"/>
  <c r="T2183" i="3"/>
  <c r="T2180" i="3"/>
  <c r="T4956" i="3"/>
  <c r="T4953" i="3"/>
  <c r="T4954" i="3"/>
  <c r="T5374" i="3"/>
  <c r="T5377" i="3"/>
  <c r="T5376" i="3"/>
  <c r="T5373" i="3"/>
  <c r="T5378" i="3"/>
  <c r="T5375" i="3"/>
  <c r="T5372" i="3"/>
  <c r="T599" i="3"/>
  <c r="T600" i="3"/>
  <c r="T597" i="3"/>
  <c r="T598" i="3"/>
  <c r="T4941" i="3"/>
  <c r="T4938" i="3"/>
  <c r="T4935" i="3"/>
  <c r="T4932" i="3"/>
  <c r="T4929" i="3"/>
  <c r="T4942" i="3"/>
  <c r="T4939" i="3"/>
  <c r="T4936" i="3"/>
  <c r="T4933" i="3"/>
  <c r="T4930" i="3"/>
  <c r="T4940" i="3"/>
  <c r="T4934" i="3"/>
  <c r="T4928" i="3"/>
  <c r="T4937" i="3"/>
  <c r="T4931" i="3"/>
  <c r="T102" i="3"/>
  <c r="T107" i="3"/>
  <c r="T104" i="3"/>
  <c r="T101" i="3"/>
  <c r="T108" i="3"/>
  <c r="T105" i="3"/>
  <c r="T109" i="3"/>
  <c r="T106" i="3"/>
  <c r="T103" i="3"/>
  <c r="T100" i="3"/>
  <c r="T5577" i="3"/>
  <c r="T5572" i="3"/>
  <c r="T5580" i="3"/>
  <c r="T5575" i="3"/>
  <c r="T5578" i="3"/>
  <c r="T5571" i="3"/>
  <c r="T5574" i="3"/>
  <c r="T5581" i="3"/>
  <c r="T5579" i="3"/>
  <c r="T5576" i="3"/>
  <c r="T5573" i="3"/>
  <c r="T5570" i="3"/>
  <c r="T5271" i="3"/>
  <c r="T5269" i="3"/>
  <c r="T5268" i="3"/>
  <c r="T5270" i="3"/>
  <c r="T5901" i="3"/>
  <c r="T5904" i="3"/>
  <c r="T5907" i="3"/>
  <c r="T5902" i="3"/>
  <c r="T6126" i="3"/>
  <c r="T6124" i="3"/>
  <c r="T6127" i="3"/>
  <c r="T6121" i="3"/>
  <c r="T6123" i="3"/>
  <c r="T6122" i="3"/>
  <c r="T6125" i="3"/>
  <c r="T2334" i="3"/>
  <c r="T2331" i="3"/>
  <c r="T2328" i="3"/>
  <c r="T2325" i="3"/>
  <c r="T2332" i="3"/>
  <c r="T2329" i="3"/>
  <c r="T2326" i="3"/>
  <c r="T2333" i="3"/>
  <c r="T2330" i="3"/>
  <c r="T2327" i="3"/>
  <c r="T2628" i="3"/>
  <c r="T2625" i="3"/>
  <c r="T2629" i="3"/>
  <c r="T2626" i="3"/>
  <c r="T2630" i="3"/>
  <c r="T2627" i="3"/>
  <c r="T29" i="3"/>
  <c r="T30" i="3"/>
  <c r="T31" i="3"/>
  <c r="T28" i="3"/>
  <c r="T5343" i="3"/>
  <c r="T5341" i="3"/>
  <c r="T5340" i="3"/>
  <c r="T5342" i="3"/>
  <c r="T5339" i="3"/>
  <c r="T3105" i="3"/>
  <c r="T3106" i="3"/>
  <c r="T3103" i="3"/>
  <c r="T3104" i="3"/>
  <c r="T1175" i="3"/>
  <c r="T1172" i="3"/>
  <c r="T1173" i="3"/>
  <c r="T1174" i="3"/>
  <c r="T6880" i="3"/>
  <c r="T6884" i="3"/>
  <c r="T6878" i="3"/>
  <c r="T6876" i="3"/>
  <c r="T2478" i="3"/>
  <c r="T2475" i="3"/>
  <c r="T2479" i="3"/>
  <c r="T2476" i="3"/>
  <c r="T2480" i="3"/>
  <c r="T2477" i="3"/>
  <c r="T2474" i="3"/>
  <c r="T6093" i="3"/>
  <c r="T6094" i="3"/>
  <c r="T6095" i="3"/>
  <c r="T278" i="3"/>
  <c r="T275" i="3"/>
  <c r="T272" i="3"/>
  <c r="T269" i="3"/>
  <c r="T276" i="3"/>
  <c r="T273" i="3"/>
  <c r="T270" i="3"/>
  <c r="T277" i="3"/>
  <c r="T274" i="3"/>
  <c r="T271" i="3"/>
  <c r="T268" i="3"/>
  <c r="T995" i="3"/>
  <c r="T992" i="3"/>
  <c r="T989" i="3"/>
  <c r="T986" i="3"/>
  <c r="T983" i="3"/>
  <c r="T996" i="3"/>
  <c r="T993" i="3"/>
  <c r="T990" i="3"/>
  <c r="T987" i="3"/>
  <c r="T984" i="3"/>
  <c r="T981" i="3"/>
  <c r="T994" i="3"/>
  <c r="T991" i="3"/>
  <c r="T988" i="3"/>
  <c r="T985" i="3"/>
  <c r="T982" i="3"/>
  <c r="T3592" i="3"/>
  <c r="T3589" i="3"/>
  <c r="T3586" i="3"/>
  <c r="T3583" i="3"/>
  <c r="T3580" i="3"/>
  <c r="T3590" i="3"/>
  <c r="T3587" i="3"/>
  <c r="T3584" i="3"/>
  <c r="T3581" i="3"/>
  <c r="T3591" i="3"/>
  <c r="T3588" i="3"/>
  <c r="T3585" i="3"/>
  <c r="T3582" i="3"/>
  <c r="T5245" i="3"/>
  <c r="T5253" i="3"/>
  <c r="T5248" i="3"/>
  <c r="T5251" i="3"/>
  <c r="T5244" i="3"/>
  <c r="T5250" i="3"/>
  <c r="T5247" i="3"/>
  <c r="T5252" i="3"/>
  <c r="T5249" i="3"/>
  <c r="T5246" i="3"/>
  <c r="T5243" i="3"/>
  <c r="T5883" i="3"/>
  <c r="T5878" i="3"/>
  <c r="T5881" i="3"/>
  <c r="T5884" i="3"/>
  <c r="T5877" i="3"/>
  <c r="T5880" i="3"/>
  <c r="T5885" i="3"/>
  <c r="T5882" i="3"/>
  <c r="T5879" i="3"/>
  <c r="T5876" i="3"/>
  <c r="T1313" i="3"/>
  <c r="T1310" i="3"/>
  <c r="T1307" i="3"/>
  <c r="T1304" i="3"/>
  <c r="T1314" i="3"/>
  <c r="T1311" i="3"/>
  <c r="T1308" i="3"/>
  <c r="T1305" i="3"/>
  <c r="T1315" i="3"/>
  <c r="T1312" i="3"/>
  <c r="T1309" i="3"/>
  <c r="T1306" i="3"/>
  <c r="T1303" i="3"/>
  <c r="T4471" i="3"/>
  <c r="T4468" i="3"/>
  <c r="T4465" i="3"/>
  <c r="T4462" i="3"/>
  <c r="T4459" i="3"/>
  <c r="T4472" i="3"/>
  <c r="T4469" i="3"/>
  <c r="T4466" i="3"/>
  <c r="T4463" i="3"/>
  <c r="T4460" i="3"/>
  <c r="T4470" i="3"/>
  <c r="T4467" i="3"/>
  <c r="T4464" i="3"/>
  <c r="T4461" i="3"/>
  <c r="T4458" i="3"/>
  <c r="T2574" i="3"/>
  <c r="T2571" i="3"/>
  <c r="T2575" i="3"/>
  <c r="T2572" i="3"/>
  <c r="T2569" i="3"/>
  <c r="T2573" i="3"/>
  <c r="T2570" i="3"/>
  <c r="T6313" i="3"/>
  <c r="T6310" i="3"/>
  <c r="T6312" i="3"/>
  <c r="T6309" i="3"/>
  <c r="T6311" i="3"/>
  <c r="T2226" i="3"/>
  <c r="T2223" i="3"/>
  <c r="T2220" i="3"/>
  <c r="T2217" i="3"/>
  <c r="T2227" i="3"/>
  <c r="T2224" i="3"/>
  <c r="T2221" i="3"/>
  <c r="T2218" i="3"/>
  <c r="T2215" i="3"/>
  <c r="T2225" i="3"/>
  <c r="T2222" i="3"/>
  <c r="T2219" i="3"/>
  <c r="T2216" i="3"/>
  <c r="T4860" i="3"/>
  <c r="T4857" i="3"/>
  <c r="T4854" i="3"/>
  <c r="T4861" i="3"/>
  <c r="T4858" i="3"/>
  <c r="T4855" i="3"/>
  <c r="T4859" i="3"/>
  <c r="T4853" i="3"/>
  <c r="T4856" i="3"/>
  <c r="T6325" i="3"/>
  <c r="T6339" i="3"/>
  <c r="T6321" i="3"/>
  <c r="T6334" i="3"/>
  <c r="T6340" i="3"/>
  <c r="T6322" i="3"/>
  <c r="T6328" i="3"/>
  <c r="T6337" i="3"/>
  <c r="T6333" i="3"/>
  <c r="T6331" i="3"/>
  <c r="T6327" i="3"/>
  <c r="T6319" i="3"/>
  <c r="T6336" i="3"/>
  <c r="T6324" i="3"/>
  <c r="T6330" i="3"/>
  <c r="T6338" i="3"/>
  <c r="T6320" i="3"/>
  <c r="T6335" i="3"/>
  <c r="T6332" i="3"/>
  <c r="T6329" i="3"/>
  <c r="T6326" i="3"/>
  <c r="T6341" i="3"/>
  <c r="T6323" i="3"/>
  <c r="T6576" i="3"/>
  <c r="T6572" i="3"/>
  <c r="T6577" i="3"/>
  <c r="T6573" i="3"/>
  <c r="T6578" i="3"/>
  <c r="T6571" i="3"/>
  <c r="T6575" i="3"/>
  <c r="T6574" i="3"/>
  <c r="T6358" i="3"/>
  <c r="T6357" i="3"/>
  <c r="T6352" i="3"/>
  <c r="T6354" i="3"/>
  <c r="T6351" i="3"/>
  <c r="T6355" i="3"/>
  <c r="T6356" i="3"/>
  <c r="T6353" i="3"/>
  <c r="T6350" i="3"/>
  <c r="T5400" i="3"/>
  <c r="T5401" i="3"/>
  <c r="T6036" i="3"/>
  <c r="T6039" i="3"/>
  <c r="T6034" i="3"/>
  <c r="T6037" i="3"/>
  <c r="T6030" i="3"/>
  <c r="T6028" i="3"/>
  <c r="T6027" i="3"/>
  <c r="T6040" i="3"/>
  <c r="T6033" i="3"/>
  <c r="T6031" i="3"/>
  <c r="T6032" i="3"/>
  <c r="T6029" i="3"/>
  <c r="T6041" i="3"/>
  <c r="T6038" i="3"/>
  <c r="T6035" i="3"/>
  <c r="T6273" i="3"/>
  <c r="T6276" i="3"/>
  <c r="T6274" i="3"/>
  <c r="T6277" i="3"/>
  <c r="T6278" i="3"/>
  <c r="T6275" i="3"/>
  <c r="T2427" i="3"/>
  <c r="T2424" i="3"/>
  <c r="T2428" i="3"/>
  <c r="T2425" i="3"/>
  <c r="T2426" i="3"/>
  <c r="T3983" i="3"/>
  <c r="T3980" i="3"/>
  <c r="T3977" i="3"/>
  <c r="T3974" i="3"/>
  <c r="T3982" i="3"/>
  <c r="T3979" i="3"/>
  <c r="T3976" i="3"/>
  <c r="T3973" i="3"/>
  <c r="T3978" i="3"/>
  <c r="T3981" i="3"/>
  <c r="T3984" i="3"/>
  <c r="T3975" i="3"/>
  <c r="T2703" i="3"/>
  <c r="T2700" i="3"/>
  <c r="T2701" i="3"/>
  <c r="T2702" i="3"/>
  <c r="T6003" i="3"/>
  <c r="T6006" i="3"/>
  <c r="T6004" i="3"/>
  <c r="T6007" i="3"/>
  <c r="T6005" i="3"/>
  <c r="T4501" i="3"/>
  <c r="T4498" i="3"/>
  <c r="T4495" i="3"/>
  <c r="T4502" i="3"/>
  <c r="T4499" i="3"/>
  <c r="T4496" i="3"/>
  <c r="T4503" i="3"/>
  <c r="T4500" i="3"/>
  <c r="T4497" i="3"/>
  <c r="T4494" i="3"/>
  <c r="T5022" i="3"/>
  <c r="T5019" i="3"/>
  <c r="T5016" i="3"/>
  <c r="T5023" i="3"/>
  <c r="T5020" i="3"/>
  <c r="T5017" i="3"/>
  <c r="T5024" i="3"/>
  <c r="T5018" i="3"/>
  <c r="T5021" i="3"/>
  <c r="T4782" i="3"/>
  <c r="T4779" i="3"/>
  <c r="T4776" i="3"/>
  <c r="T4773" i="3"/>
  <c r="T4770" i="3"/>
  <c r="T4783" i="3"/>
  <c r="T4780" i="3"/>
  <c r="T4777" i="3"/>
  <c r="T4774" i="3"/>
  <c r="T4771" i="3"/>
  <c r="T4768" i="3"/>
  <c r="T4781" i="3"/>
  <c r="T4769" i="3"/>
  <c r="T4775" i="3"/>
  <c r="T4778" i="3"/>
  <c r="T4772" i="3"/>
  <c r="T1328" i="3"/>
  <c r="T1329" i="3"/>
  <c r="T1326" i="3"/>
  <c r="T1330" i="3"/>
  <c r="T1327" i="3"/>
  <c r="T4456" i="3"/>
  <c r="T4453" i="3"/>
  <c r="T4457" i="3"/>
  <c r="T4454" i="3"/>
  <c r="T4455" i="3"/>
  <c r="T4452" i="3"/>
  <c r="T5217" i="3"/>
  <c r="T5220" i="3"/>
  <c r="T5223" i="3"/>
  <c r="T5218" i="3"/>
  <c r="T5221" i="3"/>
  <c r="T5222" i="3"/>
  <c r="T5219" i="3"/>
  <c r="T7029" i="3"/>
  <c r="T7025" i="3"/>
  <c r="T7022" i="3"/>
  <c r="T7021" i="3"/>
  <c r="T7026" i="3"/>
  <c r="T7019" i="3"/>
  <c r="T7028" i="3"/>
  <c r="T7030" i="3"/>
  <c r="T7024" i="3"/>
  <c r="T7031" i="3"/>
  <c r="T7023" i="3"/>
  <c r="T5559" i="3"/>
  <c r="T5554" i="3"/>
  <c r="T5557" i="3"/>
  <c r="T5560" i="3"/>
  <c r="T5556" i="3"/>
  <c r="T5561" i="3"/>
  <c r="T5558" i="3"/>
  <c r="T5555" i="3"/>
  <c r="T141" i="3"/>
  <c r="T149" i="3"/>
  <c r="T146" i="3"/>
  <c r="T143" i="3"/>
  <c r="T140" i="3"/>
  <c r="T150" i="3"/>
  <c r="T147" i="3"/>
  <c r="T144" i="3"/>
  <c r="T151" i="3"/>
  <c r="T148" i="3"/>
  <c r="T145" i="3"/>
  <c r="T142" i="3"/>
  <c r="T4156" i="3"/>
  <c r="T4153" i="3"/>
  <c r="T4150" i="3"/>
  <c r="T4147" i="3"/>
  <c r="T4144" i="3"/>
  <c r="T4141" i="3"/>
  <c r="T4154" i="3"/>
  <c r="T4151" i="3"/>
  <c r="T4148" i="3"/>
  <c r="T4145" i="3"/>
  <c r="T4142" i="3"/>
  <c r="T4149" i="3"/>
  <c r="T4140" i="3"/>
  <c r="T4152" i="3"/>
  <c r="T4143" i="3"/>
  <c r="T4146" i="3"/>
  <c r="T4155" i="3"/>
  <c r="T3033" i="3"/>
  <c r="T3034" i="3"/>
  <c r="T3031" i="3"/>
  <c r="T3035" i="3"/>
  <c r="T3032" i="3"/>
  <c r="T5526" i="3"/>
  <c r="T5529" i="3"/>
  <c r="T5530" i="3"/>
  <c r="T5527" i="3"/>
  <c r="T5528" i="3"/>
  <c r="T428" i="3"/>
  <c r="T425" i="3"/>
  <c r="T429" i="3"/>
  <c r="T426" i="3"/>
  <c r="T430" i="3"/>
  <c r="T427" i="3"/>
  <c r="T424" i="3"/>
  <c r="T5055" i="3"/>
  <c r="T5052" i="3"/>
  <c r="T5049" i="3"/>
  <c r="T5046" i="3"/>
  <c r="T5043" i="3"/>
  <c r="T5040" i="3"/>
  <c r="T5056" i="3"/>
  <c r="T5053" i="3"/>
  <c r="T5050" i="3"/>
  <c r="T5047" i="3"/>
  <c r="T5044" i="3"/>
  <c r="T5041" i="3"/>
  <c r="T5054" i="3"/>
  <c r="T5048" i="3"/>
  <c r="T5042" i="3"/>
  <c r="T5057" i="3"/>
  <c r="T5051" i="3"/>
  <c r="T5045" i="3"/>
  <c r="T203" i="3"/>
  <c r="T200" i="3"/>
  <c r="T197" i="3"/>
  <c r="T194" i="3"/>
  <c r="T204" i="3"/>
  <c r="T201" i="3"/>
  <c r="T198" i="3"/>
  <c r="T195" i="3"/>
  <c r="T205" i="3"/>
  <c r="T202" i="3"/>
  <c r="T199" i="3"/>
  <c r="T196" i="3"/>
  <c r="T193" i="3"/>
  <c r="T365" i="3"/>
  <c r="T366" i="3"/>
  <c r="T367" i="3"/>
  <c r="T364" i="3"/>
  <c r="T2130" i="3"/>
  <c r="T2127" i="3"/>
  <c r="T2124" i="3"/>
  <c r="T2131" i="3"/>
  <c r="T2128" i="3"/>
  <c r="T2125" i="3"/>
  <c r="T2122" i="3"/>
  <c r="T2129" i="3"/>
  <c r="T2126" i="3"/>
  <c r="T2123" i="3"/>
  <c r="T4549" i="3"/>
  <c r="T4546" i="3"/>
  <c r="T4543" i="3"/>
  <c r="T4550" i="3"/>
  <c r="T4547" i="3"/>
  <c r="T4544" i="3"/>
  <c r="T4551" i="3"/>
  <c r="T4548" i="3"/>
  <c r="T4545" i="3"/>
  <c r="T4542" i="3"/>
  <c r="T980" i="3"/>
  <c r="T977" i="3"/>
  <c r="T974" i="3"/>
  <c r="T978" i="3"/>
  <c r="T975" i="3"/>
  <c r="T979" i="3"/>
  <c r="T976" i="3"/>
  <c r="T973" i="3"/>
  <c r="T5307" i="3"/>
  <c r="T5310" i="3"/>
  <c r="T5305" i="3"/>
  <c r="T5308" i="3"/>
  <c r="T5304" i="3"/>
  <c r="T5309" i="3"/>
  <c r="T5306" i="3"/>
  <c r="T4063" i="3"/>
  <c r="T4992" i="3"/>
  <c r="T4989" i="3"/>
  <c r="T4986" i="3"/>
  <c r="T4990" i="3"/>
  <c r="T4987" i="3"/>
  <c r="T4991" i="3"/>
  <c r="T4985" i="3"/>
  <c r="T4988" i="3"/>
  <c r="T4213" i="3"/>
  <c r="T4210" i="3"/>
  <c r="T4207" i="3"/>
  <c r="T4204" i="3"/>
  <c r="T4214" i="3"/>
  <c r="T4211" i="3"/>
  <c r="T4208" i="3"/>
  <c r="T4205" i="3"/>
  <c r="T4206" i="3"/>
  <c r="T4212" i="3"/>
  <c r="T4209" i="3"/>
  <c r="T1995" i="3"/>
  <c r="T1992" i="3"/>
  <c r="T1996" i="3"/>
  <c r="T1993" i="3"/>
  <c r="T1990" i="3"/>
  <c r="T1994" i="3"/>
  <c r="T1991" i="3"/>
  <c r="T6763" i="3"/>
  <c r="T6764" i="3"/>
  <c r="T6766" i="3"/>
  <c r="T6768" i="3"/>
  <c r="T6762" i="3"/>
  <c r="T6765" i="3"/>
  <c r="T6767" i="3"/>
  <c r="T5037" i="3"/>
  <c r="T5034" i="3"/>
  <c r="T5031" i="3"/>
  <c r="T5038" i="3"/>
  <c r="T5035" i="3"/>
  <c r="T5032" i="3"/>
  <c r="T5029" i="3"/>
  <c r="T5030" i="3"/>
  <c r="T5033" i="3"/>
  <c r="T5039" i="3"/>
  <c r="T5036" i="3"/>
  <c r="T1337" i="3"/>
  <c r="T1334" i="3"/>
  <c r="T1331" i="3"/>
  <c r="T1338" i="3"/>
  <c r="T1335" i="3"/>
  <c r="T1332" i="3"/>
  <c r="T1336" i="3"/>
  <c r="T1333" i="3"/>
  <c r="T5331" i="3"/>
  <c r="T5332" i="3"/>
  <c r="T5329" i="3"/>
  <c r="T5330" i="3"/>
  <c r="T5333" i="3"/>
  <c r="T179" i="3"/>
  <c r="T176" i="3"/>
  <c r="T173" i="3"/>
  <c r="T180" i="3"/>
  <c r="T177" i="3"/>
  <c r="T174" i="3"/>
  <c r="T181" i="3"/>
  <c r="T178" i="3"/>
  <c r="T175" i="3"/>
  <c r="T172" i="3"/>
  <c r="T3812" i="3"/>
  <c r="T3809" i="3"/>
  <c r="T3806" i="3"/>
  <c r="T3803" i="3"/>
  <c r="T3800" i="3"/>
  <c r="T3797" i="3"/>
  <c r="T3794" i="3"/>
  <c r="T3811" i="3"/>
  <c r="T3793" i="3"/>
  <c r="T3813" i="3"/>
  <c r="T3795" i="3"/>
  <c r="T3808" i="3"/>
  <c r="T3810" i="3"/>
  <c r="T3805" i="3"/>
  <c r="T3807" i="3"/>
  <c r="T3802" i="3"/>
  <c r="T3804" i="3"/>
  <c r="T3799" i="3"/>
  <c r="T3801" i="3"/>
  <c r="T3796" i="3"/>
  <c r="T3798" i="3"/>
  <c r="T614" i="3"/>
  <c r="T611" i="3"/>
  <c r="T616" i="3"/>
  <c r="T613" i="3"/>
  <c r="T612" i="3"/>
  <c r="T615" i="3"/>
  <c r="T5413" i="3"/>
  <c r="T5412" i="3"/>
  <c r="T5414" i="3"/>
  <c r="T5411" i="3"/>
  <c r="T5425" i="3"/>
  <c r="T5428" i="3"/>
  <c r="T5424" i="3"/>
  <c r="T5427" i="3"/>
  <c r="T5429" i="3"/>
  <c r="T5426" i="3"/>
  <c r="T5423" i="3"/>
  <c r="T7101" i="3"/>
  <c r="T7102" i="3"/>
  <c r="T7103" i="3"/>
  <c r="T4138" i="3"/>
  <c r="T4135" i="3"/>
  <c r="T4139" i="3"/>
  <c r="T4136" i="3"/>
  <c r="T4137" i="3"/>
  <c r="T4134" i="3"/>
  <c r="T3791" i="3"/>
  <c r="T3788" i="3"/>
  <c r="T3786" i="3"/>
  <c r="T3792" i="3"/>
  <c r="T3790" i="3"/>
  <c r="T3789" i="3"/>
  <c r="T3787" i="3"/>
  <c r="T6372" i="3"/>
  <c r="T6367" i="3"/>
  <c r="T6363" i="3"/>
  <c r="T6370" i="3"/>
  <c r="T6369" i="3"/>
  <c r="T6366" i="3"/>
  <c r="T6364" i="3"/>
  <c r="T6371" i="3"/>
  <c r="T6368" i="3"/>
  <c r="T6365" i="3"/>
  <c r="T6362" i="3"/>
  <c r="T6178" i="3"/>
  <c r="T6172" i="3"/>
  <c r="T6175" i="3"/>
  <c r="T6174" i="3"/>
  <c r="T6177" i="3"/>
  <c r="T6176" i="3"/>
  <c r="T6173" i="3"/>
  <c r="T6179" i="3"/>
  <c r="T6630" i="3"/>
  <c r="T6627" i="3"/>
  <c r="T6625" i="3"/>
  <c r="T6621" i="3"/>
  <c r="T6618" i="3"/>
  <c r="T6620" i="3"/>
  <c r="T6632" i="3"/>
  <c r="T6617" i="3"/>
  <c r="T6624" i="3"/>
  <c r="T6629" i="3"/>
  <c r="T6631" i="3"/>
  <c r="T6626" i="3"/>
  <c r="T6628" i="3"/>
  <c r="T6623" i="3"/>
  <c r="T4723" i="3"/>
  <c r="T4717" i="3"/>
  <c r="T4725" i="3"/>
  <c r="T4722" i="3"/>
  <c r="T4719" i="3"/>
  <c r="T4724" i="3"/>
  <c r="T4721" i="3"/>
  <c r="T4716" i="3"/>
  <c r="T4720" i="3"/>
  <c r="T4718" i="3"/>
  <c r="T2568" i="3"/>
  <c r="T2567" i="3"/>
  <c r="T1890" i="3"/>
  <c r="T1887" i="3"/>
  <c r="T1888" i="3"/>
  <c r="T1889" i="3"/>
  <c r="T1886" i="3"/>
  <c r="T6593" i="3"/>
  <c r="T6604" i="3"/>
  <c r="T6597" i="3"/>
  <c r="T6603" i="3"/>
  <c r="T6596" i="3"/>
  <c r="T6599" i="3"/>
  <c r="T6602" i="3"/>
  <c r="T6595" i="3"/>
  <c r="T6601" i="3"/>
  <c r="T6594" i="3"/>
  <c r="T6598" i="3"/>
  <c r="T6600" i="3"/>
  <c r="T506" i="3"/>
  <c r="T503" i="3"/>
  <c r="T504" i="3"/>
  <c r="T505" i="3"/>
  <c r="T507" i="3"/>
  <c r="T502" i="3"/>
  <c r="T472" i="3"/>
  <c r="T471" i="3"/>
  <c r="T473" i="3"/>
  <c r="T3309" i="3"/>
  <c r="T3306" i="3"/>
  <c r="T3307" i="3"/>
  <c r="T3308" i="3"/>
  <c r="T1701" i="3"/>
  <c r="T1698" i="3"/>
  <c r="T1695" i="3"/>
  <c r="T1692" i="3"/>
  <c r="T1702" i="3"/>
  <c r="T1699" i="3"/>
  <c r="T1696" i="3"/>
  <c r="T1693" i="3"/>
  <c r="T1700" i="3"/>
  <c r="T1697" i="3"/>
  <c r="T1694" i="3"/>
  <c r="T743" i="3"/>
  <c r="T744" i="3"/>
  <c r="T741" i="3"/>
  <c r="T742" i="3"/>
  <c r="T2766" i="3"/>
  <c r="T2763" i="3"/>
  <c r="T2760" i="3"/>
  <c r="T2767" i="3"/>
  <c r="T2764" i="3"/>
  <c r="T2761" i="3"/>
  <c r="T2765" i="3"/>
  <c r="T2762" i="3"/>
  <c r="T3279" i="3"/>
  <c r="T3276" i="3"/>
  <c r="T3273" i="3"/>
  <c r="T3270" i="3"/>
  <c r="T3277" i="3"/>
  <c r="T3274" i="3"/>
  <c r="T3271" i="3"/>
  <c r="T3268" i="3"/>
  <c r="T3278" i="3"/>
  <c r="T3275" i="3"/>
  <c r="T3272" i="3"/>
  <c r="T3269" i="3"/>
  <c r="T6153" i="3"/>
  <c r="T6154" i="3"/>
  <c r="T6157" i="3"/>
  <c r="T6156" i="3"/>
  <c r="T6155" i="3"/>
  <c r="T2172" i="3"/>
  <c r="T2168" i="3"/>
  <c r="T2162" i="3"/>
  <c r="T2502" i="3"/>
  <c r="T2499" i="3"/>
  <c r="T2496" i="3"/>
  <c r="T2503" i="3"/>
  <c r="T2500" i="3"/>
  <c r="T2497" i="3"/>
  <c r="T2494" i="3"/>
  <c r="T2501" i="3"/>
  <c r="T2498" i="3"/>
  <c r="T2495" i="3"/>
  <c r="T5407" i="3"/>
  <c r="T5410" i="3"/>
  <c r="T5409" i="3"/>
  <c r="T5408" i="3"/>
  <c r="T4450" i="3"/>
  <c r="T4447" i="3"/>
  <c r="T4451" i="3"/>
  <c r="T4448" i="3"/>
  <c r="T4445" i="3"/>
  <c r="T4449" i="3"/>
  <c r="T4446" i="3"/>
  <c r="T4681" i="3"/>
  <c r="T4678" i="3"/>
  <c r="T4679" i="3"/>
  <c r="T4676" i="3"/>
  <c r="T4680" i="3"/>
  <c r="T4677" i="3"/>
  <c r="T6869" i="3"/>
  <c r="T6865" i="3"/>
  <c r="T5140" i="3"/>
  <c r="T5143" i="3"/>
  <c r="T5142" i="3"/>
  <c r="T5139" i="3"/>
  <c r="T5141" i="3"/>
  <c r="T236" i="3"/>
  <c r="T233" i="3"/>
  <c r="T230" i="3"/>
  <c r="T237" i="3"/>
  <c r="T234" i="3"/>
  <c r="T231" i="3"/>
  <c r="T238" i="3"/>
  <c r="T235" i="3"/>
  <c r="T232" i="3"/>
  <c r="T229" i="3"/>
  <c r="T6769" i="3"/>
  <c r="T6781" i="3"/>
  <c r="T6771" i="3"/>
  <c r="T6783" i="3"/>
  <c r="T6782" i="3"/>
  <c r="T6772" i="3"/>
  <c r="T6775" i="3"/>
  <c r="T5361" i="3"/>
  <c r="T5362" i="3"/>
  <c r="T5363" i="3"/>
  <c r="T89" i="3"/>
  <c r="T86" i="3"/>
  <c r="T90" i="3"/>
  <c r="T87" i="3"/>
  <c r="T88" i="3"/>
  <c r="T6637" i="3"/>
  <c r="T6640" i="3"/>
  <c r="T6633" i="3"/>
  <c r="T6639" i="3"/>
  <c r="T6636" i="3"/>
  <c r="T6642" i="3"/>
  <c r="T6635" i="3"/>
  <c r="T6638" i="3"/>
  <c r="T6643" i="3"/>
  <c r="T6641" i="3"/>
  <c r="T6634" i="3"/>
  <c r="T48" i="3"/>
  <c r="T47" i="3"/>
  <c r="T44" i="3"/>
  <c r="T45" i="3"/>
  <c r="T46" i="3"/>
  <c r="T5364" i="3"/>
  <c r="T5365" i="3"/>
  <c r="T5366" i="3"/>
  <c r="T1644" i="3"/>
  <c r="T1641" i="3"/>
  <c r="T1638" i="3"/>
  <c r="T1642" i="3"/>
  <c r="T1639" i="3"/>
  <c r="T1643" i="3"/>
  <c r="T1640" i="3"/>
  <c r="T3989" i="3"/>
  <c r="T3986" i="3"/>
  <c r="T3988" i="3"/>
  <c r="T3985" i="3"/>
  <c r="T3987" i="3"/>
  <c r="T3990" i="3"/>
  <c r="T2253" i="3"/>
  <c r="T2250" i="3"/>
  <c r="T2247" i="3"/>
  <c r="T2254" i="3"/>
  <c r="T2251" i="3"/>
  <c r="T2248" i="3"/>
  <c r="T2255" i="3"/>
  <c r="T2252" i="3"/>
  <c r="T2249" i="3"/>
  <c r="T2246" i="3"/>
  <c r="T1737" i="3"/>
  <c r="T1734" i="3"/>
  <c r="T1735" i="3"/>
  <c r="T1736" i="3"/>
  <c r="T4411" i="3"/>
  <c r="T4408" i="3"/>
  <c r="T4405" i="3"/>
  <c r="T4402" i="3"/>
  <c r="T4399" i="3"/>
  <c r="T4396" i="3"/>
  <c r="T4412" i="3"/>
  <c r="T4409" i="3"/>
  <c r="T4406" i="3"/>
  <c r="T4403" i="3"/>
  <c r="T4400" i="3"/>
  <c r="T4397" i="3"/>
  <c r="T4410" i="3"/>
  <c r="T4407" i="3"/>
  <c r="T4404" i="3"/>
  <c r="T4401" i="3"/>
  <c r="T4398" i="3"/>
  <c r="T4395" i="3"/>
  <c r="T5497" i="3"/>
  <c r="T5496" i="3"/>
  <c r="T5498" i="3"/>
  <c r="T3117" i="3"/>
  <c r="T3114" i="3"/>
  <c r="T3111" i="3"/>
  <c r="T3108" i="3"/>
  <c r="T3118" i="3"/>
  <c r="T3115" i="3"/>
  <c r="T3112" i="3"/>
  <c r="T3109" i="3"/>
  <c r="T3116" i="3"/>
  <c r="T3113" i="3"/>
  <c r="T3110" i="3"/>
  <c r="T3107" i="3"/>
  <c r="T3703" i="3"/>
  <c r="T3700" i="3"/>
  <c r="T3701" i="3"/>
  <c r="T3702" i="3"/>
  <c r="T3699" i="3"/>
  <c r="T1839" i="3"/>
  <c r="T1836" i="3"/>
  <c r="T1833" i="3"/>
  <c r="T1837" i="3"/>
  <c r="T1834" i="3"/>
  <c r="T1838" i="3"/>
  <c r="T1835" i="3"/>
  <c r="T1832" i="3"/>
  <c r="T3860" i="3"/>
  <c r="T3857" i="3"/>
  <c r="T3859" i="3"/>
  <c r="T3858" i="3"/>
  <c r="T3902" i="3"/>
  <c r="T3899" i="3"/>
  <c r="T3896" i="3"/>
  <c r="T3893" i="3"/>
  <c r="T3890" i="3"/>
  <c r="T3887" i="3"/>
  <c r="T3901" i="3"/>
  <c r="T3898" i="3"/>
  <c r="T3895" i="3"/>
  <c r="T3892" i="3"/>
  <c r="T3889" i="3"/>
  <c r="T3888" i="3"/>
  <c r="T3891" i="3"/>
  <c r="T3894" i="3"/>
  <c r="T3897" i="3"/>
  <c r="T3900" i="3"/>
  <c r="T6537" i="3"/>
  <c r="T6536" i="3"/>
  <c r="T6532" i="3"/>
  <c r="T6535" i="3"/>
  <c r="T6534" i="3"/>
  <c r="T6533" i="3"/>
  <c r="T221" i="3"/>
  <c r="T218" i="3"/>
  <c r="T222" i="3"/>
  <c r="T219" i="3"/>
  <c r="T223" i="3"/>
  <c r="T220" i="3"/>
  <c r="T3102" i="3"/>
  <c r="T3099" i="3"/>
  <c r="T3096" i="3"/>
  <c r="T3094" i="3"/>
  <c r="T3091" i="3"/>
  <c r="T3101" i="3"/>
  <c r="T3098" i="3"/>
  <c r="T3092" i="3"/>
  <c r="T563" i="3"/>
  <c r="T560" i="3"/>
  <c r="T562" i="3"/>
  <c r="T561" i="3"/>
  <c r="T1872" i="3"/>
  <c r="T1869" i="3"/>
  <c r="T1866" i="3"/>
  <c r="T1870" i="3"/>
  <c r="T1867" i="3"/>
  <c r="T1871" i="3"/>
  <c r="T1868" i="3"/>
  <c r="T1865" i="3"/>
  <c r="T5749" i="3"/>
  <c r="T5742" i="3"/>
  <c r="T5745" i="3"/>
  <c r="T5748" i="3"/>
  <c r="T5746" i="3"/>
  <c r="T5743" i="3"/>
  <c r="T5744" i="3"/>
  <c r="T5741" i="3"/>
  <c r="T5747" i="3"/>
  <c r="T2706" i="3"/>
  <c r="T2707" i="3"/>
  <c r="T2704" i="3"/>
  <c r="T2708" i="3"/>
  <c r="T2705" i="3"/>
  <c r="T2433" i="3"/>
  <c r="T2430" i="3"/>
  <c r="T2431" i="3"/>
  <c r="T2432" i="3"/>
  <c r="T2429" i="3"/>
  <c r="T5911" i="3"/>
  <c r="T5914" i="3"/>
  <c r="T5917" i="3"/>
  <c r="T5910" i="3"/>
  <c r="T5913" i="3"/>
  <c r="T5916" i="3"/>
  <c r="T5915" i="3"/>
  <c r="T5912" i="3"/>
  <c r="T827" i="3"/>
  <c r="T824" i="3"/>
  <c r="T828" i="3"/>
  <c r="T825" i="3"/>
  <c r="T829" i="3"/>
  <c r="T826" i="3"/>
  <c r="T2340" i="3"/>
  <c r="T2337" i="3"/>
  <c r="T2338" i="3"/>
  <c r="T2335" i="3"/>
  <c r="T2339" i="3"/>
  <c r="T2336" i="3"/>
  <c r="T2448" i="3"/>
  <c r="T2445" i="3"/>
  <c r="T2442" i="3"/>
  <c r="T2439" i="3"/>
  <c r="T2449" i="3"/>
  <c r="T2446" i="3"/>
  <c r="T2443" i="3"/>
  <c r="T2440" i="3"/>
  <c r="T2450" i="3"/>
  <c r="T2447" i="3"/>
  <c r="T2444" i="3"/>
  <c r="T2441" i="3"/>
  <c r="T2438" i="3"/>
  <c r="T2505" i="3"/>
  <c r="T2504" i="3"/>
  <c r="T1512" i="3"/>
  <c r="T1509" i="3"/>
  <c r="T1513" i="3"/>
  <c r="T1510" i="3"/>
  <c r="T1507" i="3"/>
  <c r="T1514" i="3"/>
  <c r="T1511" i="3"/>
  <c r="T1508" i="3"/>
  <c r="T3252" i="3"/>
  <c r="T3250" i="3"/>
  <c r="T3251" i="3"/>
  <c r="T3761" i="3"/>
  <c r="T3758" i="3"/>
  <c r="T3755" i="3"/>
  <c r="T3760" i="3"/>
  <c r="T3756" i="3"/>
  <c r="T3754" i="3"/>
  <c r="T3759" i="3"/>
  <c r="T3757" i="3"/>
  <c r="T4869" i="3"/>
  <c r="T4866" i="3"/>
  <c r="T4870" i="3"/>
  <c r="T4867" i="3"/>
  <c r="T4871" i="3"/>
  <c r="T4865" i="3"/>
  <c r="T4868" i="3"/>
  <c r="T6994" i="3"/>
  <c r="T6993" i="3"/>
  <c r="T6992" i="3"/>
  <c r="T6995" i="3"/>
  <c r="T5775" i="3"/>
  <c r="T5776" i="3"/>
  <c r="T5777" i="3"/>
  <c r="T5774" i="3"/>
  <c r="T3364" i="3"/>
  <c r="T3362" i="3"/>
  <c r="T3363" i="3"/>
  <c r="T3637" i="3"/>
  <c r="T3634" i="3"/>
  <c r="T3638" i="3"/>
  <c r="T3635" i="3"/>
  <c r="T3632" i="3"/>
  <c r="T3639" i="3"/>
  <c r="T3636" i="3"/>
  <c r="T3633" i="3"/>
  <c r="T4292" i="3"/>
  <c r="T4293" i="3"/>
  <c r="T4624" i="3"/>
  <c r="T4621" i="3"/>
  <c r="T4618" i="3"/>
  <c r="T4615" i="3"/>
  <c r="T4625" i="3"/>
  <c r="T4622" i="3"/>
  <c r="T4619" i="3"/>
  <c r="T4616" i="3"/>
  <c r="T4623" i="3"/>
  <c r="T4620" i="3"/>
  <c r="T4617" i="3"/>
  <c r="T4614" i="3"/>
  <c r="T6928" i="3"/>
  <c r="T6932" i="3"/>
  <c r="T6931" i="3"/>
  <c r="T6929" i="3"/>
  <c r="T6927" i="3"/>
  <c r="T6930" i="3"/>
  <c r="T6904" i="3"/>
  <c r="T6900" i="3"/>
  <c r="T6896" i="3"/>
  <c r="T6906" i="3"/>
  <c r="T6905" i="3"/>
  <c r="T6897" i="3"/>
  <c r="T6895" i="3"/>
  <c r="T6898" i="3"/>
  <c r="T6903" i="3"/>
  <c r="T6901" i="3"/>
  <c r="T6899" i="3"/>
  <c r="T6902" i="3"/>
  <c r="T3484" i="3"/>
  <c r="T3485" i="3"/>
  <c r="T3950" i="3"/>
  <c r="T3947" i="3"/>
  <c r="T3944" i="3"/>
  <c r="T3952" i="3"/>
  <c r="T3949" i="3"/>
  <c r="T3946" i="3"/>
  <c r="T3943" i="3"/>
  <c r="T3948" i="3"/>
  <c r="T3951" i="3"/>
  <c r="T3945" i="3"/>
  <c r="T4510" i="3"/>
  <c r="T4507" i="3"/>
  <c r="T4504" i="3"/>
  <c r="T4511" i="3"/>
  <c r="T4508" i="3"/>
  <c r="T4505" i="3"/>
  <c r="T4509" i="3"/>
  <c r="T4506" i="3"/>
  <c r="T5583" i="3"/>
  <c r="T5582" i="3"/>
  <c r="T4282" i="3"/>
  <c r="T4279" i="3"/>
  <c r="T4276" i="3"/>
  <c r="T4273" i="3"/>
  <c r="T4270" i="3"/>
  <c r="T4283" i="3"/>
  <c r="T4280" i="3"/>
  <c r="T4277" i="3"/>
  <c r="T4274" i="3"/>
  <c r="T4271" i="3"/>
  <c r="T4278" i="3"/>
  <c r="T4275" i="3"/>
  <c r="T4281" i="3"/>
  <c r="T4272" i="3"/>
  <c r="T4284" i="3"/>
  <c r="T713" i="3"/>
  <c r="T710" i="3"/>
  <c r="T714" i="3"/>
  <c r="T708" i="3"/>
  <c r="T709" i="3"/>
  <c r="T712" i="3"/>
  <c r="T711" i="3"/>
  <c r="T3348" i="3"/>
  <c r="T3345" i="3"/>
  <c r="T3349" i="3"/>
  <c r="T3346" i="3"/>
  <c r="T3350" i="3"/>
  <c r="T3347" i="3"/>
  <c r="T3063" i="3"/>
  <c r="T3064" i="3"/>
  <c r="T3421" i="3"/>
  <c r="T3418" i="3"/>
  <c r="T3415" i="3"/>
  <c r="T3412" i="3"/>
  <c r="T3422" i="3"/>
  <c r="T3419" i="3"/>
  <c r="T3416" i="3"/>
  <c r="T3413" i="3"/>
  <c r="T3414" i="3"/>
  <c r="T3417" i="3"/>
  <c r="T3420" i="3"/>
  <c r="T12" i="3"/>
  <c r="T13" i="3"/>
  <c r="T4315" i="3"/>
  <c r="T4312" i="3"/>
  <c r="T4309" i="3"/>
  <c r="T4306" i="3"/>
  <c r="T4316" i="3"/>
  <c r="T4313" i="3"/>
  <c r="T4310" i="3"/>
  <c r="T4307" i="3"/>
  <c r="T4317" i="3"/>
  <c r="T4314" i="3"/>
  <c r="T4311" i="3"/>
  <c r="T4308" i="3"/>
  <c r="T4305" i="3"/>
  <c r="T6856" i="3"/>
  <c r="T6858" i="3"/>
  <c r="T6860" i="3"/>
  <c r="T6862" i="3"/>
  <c r="T6857" i="3"/>
  <c r="T6863" i="3"/>
  <c r="T6861" i="3"/>
  <c r="T6859" i="3"/>
  <c r="T1830" i="3"/>
  <c r="T1827" i="3"/>
  <c r="T1831" i="3"/>
  <c r="T1828" i="3"/>
  <c r="T1825" i="3"/>
  <c r="T1829" i="3"/>
  <c r="T1826" i="3"/>
  <c r="T1881" i="3"/>
  <c r="T1878" i="3"/>
  <c r="T1882" i="3"/>
  <c r="T1879" i="3"/>
  <c r="T1880" i="3"/>
  <c r="T5190" i="3"/>
  <c r="T5189" i="3"/>
  <c r="T1406" i="3"/>
  <c r="T1403" i="3"/>
  <c r="T1400" i="3"/>
  <c r="T1397" i="3"/>
  <c r="T1407" i="3"/>
  <c r="T1404" i="3"/>
  <c r="T1401" i="3"/>
  <c r="T1398" i="3"/>
  <c r="T1405" i="3"/>
  <c r="T1402" i="3"/>
  <c r="T1399" i="3"/>
  <c r="T1049" i="3"/>
  <c r="T1046" i="3"/>
  <c r="T1050" i="3"/>
  <c r="T1047" i="3"/>
  <c r="T1044" i="3"/>
  <c r="T1048" i="3"/>
  <c r="T1045" i="3"/>
  <c r="T6511" i="3"/>
  <c r="T6513" i="3"/>
  <c r="T6512" i="3"/>
  <c r="T6516" i="3"/>
  <c r="T6514" i="3"/>
  <c r="T6515" i="3"/>
  <c r="T3577" i="3"/>
  <c r="T3574" i="3"/>
  <c r="T3578" i="3"/>
  <c r="T3575" i="3"/>
  <c r="T3579" i="3"/>
  <c r="T3576" i="3"/>
  <c r="T4881" i="3"/>
  <c r="T4878" i="3"/>
  <c r="T4882" i="3"/>
  <c r="T4879" i="3"/>
  <c r="T4876" i="3"/>
  <c r="T4880" i="3"/>
  <c r="T4883" i="3"/>
  <c r="T4877" i="3"/>
  <c r="T2565" i="3"/>
  <c r="T2562" i="3"/>
  <c r="T2566" i="3"/>
  <c r="T2563" i="3"/>
  <c r="T2564" i="3"/>
  <c r="T2561" i="3"/>
  <c r="T4519" i="3"/>
  <c r="T4516" i="3"/>
  <c r="T4513" i="3"/>
  <c r="T4520" i="3"/>
  <c r="T4517" i="3"/>
  <c r="T4514" i="3"/>
  <c r="T4518" i="3"/>
  <c r="T4515" i="3"/>
  <c r="T4512" i="3"/>
  <c r="T4600" i="3"/>
  <c r="T4597" i="3"/>
  <c r="T4594" i="3"/>
  <c r="T4591" i="3"/>
  <c r="T4598" i="3"/>
  <c r="T4595" i="3"/>
  <c r="T4592" i="3"/>
  <c r="T4589" i="3"/>
  <c r="T4599" i="3"/>
  <c r="T4596" i="3"/>
  <c r="T4593" i="3"/>
  <c r="T4590" i="3"/>
  <c r="T2184" i="3"/>
  <c r="T2185" i="3"/>
  <c r="T2186" i="3"/>
  <c r="T4794" i="3"/>
  <c r="T4795" i="3"/>
  <c r="T4793" i="3"/>
  <c r="T6802" i="3"/>
  <c r="T6807" i="3"/>
  <c r="T6795" i="3"/>
  <c r="T6806" i="3"/>
  <c r="T6794" i="3"/>
  <c r="T4699" i="3"/>
  <c r="T4696" i="3"/>
  <c r="T4693" i="3"/>
  <c r="T4690" i="3"/>
  <c r="T4697" i="3"/>
  <c r="T4694" i="3"/>
  <c r="T4691" i="3"/>
  <c r="T4688" i="3"/>
  <c r="T4698" i="3"/>
  <c r="T4695" i="3"/>
  <c r="T4692" i="3"/>
  <c r="T4689" i="3"/>
  <c r="T2308" i="3"/>
  <c r="T2309" i="3"/>
  <c r="T4492" i="3"/>
  <c r="T4489" i="3"/>
  <c r="T4486" i="3"/>
  <c r="T4493" i="3"/>
  <c r="T4490" i="3"/>
  <c r="T4487" i="3"/>
  <c r="T4491" i="3"/>
  <c r="T4488" i="3"/>
  <c r="T2244" i="3"/>
  <c r="T2241" i="3"/>
  <c r="T2245" i="3"/>
  <c r="T2242" i="3"/>
  <c r="T2239" i="3"/>
  <c r="T2243" i="3"/>
  <c r="T2240" i="3"/>
  <c r="T5274" i="3"/>
  <c r="T5277" i="3"/>
  <c r="T5272" i="3"/>
  <c r="T5275" i="3"/>
  <c r="T5276" i="3"/>
  <c r="T5273" i="3"/>
  <c r="T4291" i="3"/>
  <c r="T4288" i="3"/>
  <c r="T4289" i="3"/>
  <c r="T4290" i="3"/>
  <c r="T4287" i="3"/>
  <c r="T2697" i="3"/>
  <c r="T2694" i="3"/>
  <c r="T2691" i="3"/>
  <c r="T2688" i="3"/>
  <c r="T2698" i="3"/>
  <c r="T2695" i="3"/>
  <c r="T2692" i="3"/>
  <c r="T2689" i="3"/>
  <c r="T2699" i="3"/>
  <c r="T2696" i="3"/>
  <c r="T2693" i="3"/>
  <c r="T2690" i="3"/>
  <c r="T1325" i="3"/>
  <c r="T1322" i="3"/>
  <c r="T1319" i="3"/>
  <c r="T1323" i="3"/>
  <c r="T1320" i="3"/>
  <c r="T1324" i="3"/>
  <c r="T1321" i="3"/>
  <c r="T2093" i="3"/>
  <c r="T2090" i="3"/>
  <c r="T446" i="3"/>
  <c r="T447" i="3"/>
  <c r="T448" i="3"/>
  <c r="T1584" i="3"/>
  <c r="T1581" i="3"/>
  <c r="T1582" i="3"/>
  <c r="T1579" i="3"/>
  <c r="T1583" i="3"/>
  <c r="T1580" i="3"/>
  <c r="T1620" i="3"/>
  <c r="T1617" i="3"/>
  <c r="T1614" i="3"/>
  <c r="T1621" i="3"/>
  <c r="T1618" i="3"/>
  <c r="T1615" i="3"/>
  <c r="T1612" i="3"/>
  <c r="T1622" i="3"/>
  <c r="T1619" i="3"/>
  <c r="T1616" i="3"/>
  <c r="T1613" i="3"/>
  <c r="T4950" i="3"/>
  <c r="T4947" i="3"/>
  <c r="T4944" i="3"/>
  <c r="T4948" i="3"/>
  <c r="T4945" i="3"/>
  <c r="T4946" i="3"/>
  <c r="T4943" i="3"/>
  <c r="T4949" i="3"/>
  <c r="T1911" i="3"/>
  <c r="T1908" i="3"/>
  <c r="T1905" i="3"/>
  <c r="T1902" i="3"/>
  <c r="T1909" i="3"/>
  <c r="T1906" i="3"/>
  <c r="T1903" i="3"/>
  <c r="T1910" i="3"/>
  <c r="T1907" i="3"/>
  <c r="T1904" i="3"/>
  <c r="T1901" i="3"/>
  <c r="T4072" i="3"/>
  <c r="T4073" i="3"/>
  <c r="T5289" i="3"/>
  <c r="T5292" i="3"/>
  <c r="T5290" i="3"/>
  <c r="T5291" i="3"/>
  <c r="T5288" i="3"/>
  <c r="T845" i="3"/>
  <c r="T842" i="3"/>
  <c r="T846" i="3"/>
  <c r="T843" i="3"/>
  <c r="T841" i="3"/>
  <c r="T844" i="3"/>
  <c r="T3066" i="3"/>
  <c r="T3067" i="3"/>
  <c r="T3065" i="3"/>
  <c r="T2238" i="3"/>
  <c r="T2235" i="3"/>
  <c r="T2232" i="3"/>
  <c r="T2229" i="3"/>
  <c r="T2236" i="3"/>
  <c r="T2233" i="3"/>
  <c r="T2230" i="3"/>
  <c r="T2237" i="3"/>
  <c r="T2234" i="3"/>
  <c r="T2231" i="3"/>
  <c r="T2228" i="3"/>
  <c r="T2052" i="3"/>
  <c r="T2049" i="3"/>
  <c r="T2046" i="3"/>
  <c r="T2043" i="3"/>
  <c r="T2053" i="3"/>
  <c r="T2050" i="3"/>
  <c r="T2047" i="3"/>
  <c r="T2044" i="3"/>
  <c r="T2054" i="3"/>
  <c r="T2051" i="3"/>
  <c r="T2048" i="3"/>
  <c r="T2045" i="3"/>
  <c r="T2042" i="3"/>
  <c r="T2061" i="3"/>
  <c r="T2058" i="3"/>
  <c r="T2062" i="3"/>
  <c r="T2059" i="3"/>
  <c r="T2063" i="3"/>
  <c r="T2060" i="3"/>
  <c r="T3869" i="3"/>
  <c r="T3866" i="3"/>
  <c r="T3863" i="3"/>
  <c r="T3868" i="3"/>
  <c r="T3865" i="3"/>
  <c r="T3862" i="3"/>
  <c r="T3861" i="3"/>
  <c r="T3864" i="3"/>
  <c r="T3867" i="3"/>
  <c r="T3728" i="3"/>
  <c r="T3725" i="3"/>
  <c r="T3726" i="3"/>
  <c r="T3721" i="3"/>
  <c r="T3718" i="3"/>
  <c r="T3715" i="3"/>
  <c r="T3730" i="3"/>
  <c r="T3724" i="3"/>
  <c r="T3722" i="3"/>
  <c r="T3719" i="3"/>
  <c r="T3716" i="3"/>
  <c r="T3729" i="3"/>
  <c r="T3727" i="3"/>
  <c r="T3723" i="3"/>
  <c r="T3720" i="3"/>
  <c r="T3717" i="3"/>
  <c r="T3714" i="3"/>
  <c r="T3481" i="3"/>
  <c r="T3478" i="3"/>
  <c r="T3475" i="3"/>
  <c r="T3472" i="3"/>
  <c r="T3482" i="3"/>
  <c r="T3479" i="3"/>
  <c r="T3476" i="3"/>
  <c r="T3473" i="3"/>
  <c r="T3483" i="3"/>
  <c r="T3480" i="3"/>
  <c r="T3477" i="3"/>
  <c r="T3474" i="3"/>
  <c r="T3471" i="3"/>
  <c r="T6271" i="3"/>
  <c r="T6267" i="3"/>
  <c r="T6265" i="3"/>
  <c r="T6270" i="3"/>
  <c r="T6268" i="3"/>
  <c r="T6266" i="3"/>
  <c r="T6272" i="3"/>
  <c r="T6269" i="3"/>
  <c r="T3836" i="3"/>
  <c r="T3838" i="3"/>
  <c r="T3837" i="3"/>
  <c r="T3835" i="3"/>
  <c r="T3834" i="3"/>
  <c r="T6387" i="3"/>
  <c r="T6385" i="3"/>
  <c r="T6382" i="3"/>
  <c r="T6381" i="3"/>
  <c r="T6384" i="3"/>
  <c r="T6386" i="3"/>
  <c r="T6383" i="3"/>
  <c r="T6380" i="3"/>
  <c r="T5028" i="3"/>
  <c r="T5025" i="3"/>
  <c r="T5026" i="3"/>
  <c r="T5027" i="3"/>
  <c r="T7062" i="3"/>
  <c r="T7061" i="3"/>
  <c r="T7059" i="3"/>
  <c r="T7060" i="3"/>
  <c r="T2544" i="3"/>
  <c r="T2541" i="3"/>
  <c r="T2545" i="3"/>
  <c r="T2542" i="3"/>
  <c r="T2546" i="3"/>
  <c r="T2543" i="3"/>
  <c r="T2540" i="3"/>
  <c r="T1283" i="3"/>
  <c r="T1284" i="3"/>
  <c r="T1285" i="3"/>
  <c r="T1282" i="3"/>
  <c r="T4687" i="3"/>
  <c r="T4684" i="3"/>
  <c r="T4685" i="3"/>
  <c r="T4682" i="3"/>
  <c r="T4686" i="3"/>
  <c r="T4683" i="3"/>
  <c r="T3240" i="3"/>
  <c r="T3237" i="3"/>
  <c r="T3234" i="3"/>
  <c r="T3238" i="3"/>
  <c r="T3235" i="3"/>
  <c r="T3239" i="3"/>
  <c r="T3236" i="3"/>
  <c r="T3233" i="3"/>
  <c r="T6235" i="3"/>
  <c r="T6249" i="3"/>
  <c r="T6244" i="3"/>
  <c r="T6241" i="3"/>
  <c r="T6250" i="3"/>
  <c r="T6246" i="3"/>
  <c r="T6238" i="3"/>
  <c r="T6234" i="3"/>
  <c r="T6240" i="3"/>
  <c r="T6243" i="3"/>
  <c r="T6237" i="3"/>
  <c r="T6247" i="3"/>
  <c r="T6248" i="3"/>
  <c r="T6245" i="3"/>
  <c r="T6242" i="3"/>
  <c r="T6239" i="3"/>
  <c r="T6236" i="3"/>
  <c r="T6233" i="3"/>
  <c r="T7075" i="3"/>
  <c r="T2148" i="3"/>
  <c r="T2145" i="3"/>
  <c r="T2142" i="3"/>
  <c r="T2139" i="3"/>
  <c r="T2136" i="3"/>
  <c r="T2146" i="3"/>
  <c r="T2143" i="3"/>
  <c r="T2140" i="3"/>
  <c r="T2137" i="3"/>
  <c r="T2147" i="3"/>
  <c r="T2144" i="3"/>
  <c r="T2141" i="3"/>
  <c r="T2138" i="3"/>
  <c r="T2135" i="3"/>
  <c r="T3676" i="3"/>
  <c r="T3673" i="3"/>
  <c r="T3677" i="3"/>
  <c r="T3674" i="3"/>
  <c r="T701" i="3"/>
  <c r="T698" i="3"/>
  <c r="T695" i="3"/>
  <c r="T692" i="3"/>
  <c r="T689" i="3"/>
  <c r="T703" i="3"/>
  <c r="T694" i="3"/>
  <c r="T696" i="3"/>
  <c r="T693" i="3"/>
  <c r="T700" i="3"/>
  <c r="T691" i="3"/>
  <c r="T697" i="3"/>
  <c r="T702" i="3"/>
  <c r="T699" i="3"/>
  <c r="T690" i="3"/>
  <c r="T7044" i="3"/>
  <c r="T7033" i="3"/>
  <c r="T7032" i="3"/>
  <c r="T7039" i="3"/>
  <c r="T7038" i="3"/>
  <c r="T7040" i="3"/>
  <c r="T7037" i="3"/>
  <c r="T7041" i="3"/>
  <c r="T7043" i="3"/>
  <c r="T7036" i="3"/>
  <c r="T7034" i="3"/>
  <c r="T7035" i="3"/>
  <c r="T7042" i="3"/>
  <c r="T4845" i="3"/>
  <c r="T4842" i="3"/>
  <c r="T4846" i="3"/>
  <c r="T4843" i="3"/>
  <c r="T4847" i="3"/>
  <c r="T4844" i="3"/>
  <c r="T5320" i="3"/>
  <c r="T5323" i="3"/>
  <c r="T5319" i="3"/>
  <c r="T5322" i="3"/>
  <c r="T5321" i="3"/>
  <c r="T5318" i="3"/>
  <c r="T3255" i="3"/>
  <c r="T3253" i="3"/>
  <c r="T3254" i="3"/>
  <c r="T3671" i="3"/>
  <c r="T3672" i="3"/>
  <c r="T4366" i="3"/>
  <c r="T4363" i="3"/>
  <c r="T4367" i="3"/>
  <c r="T4364" i="3"/>
  <c r="T4361" i="3"/>
  <c r="T4365" i="3"/>
  <c r="T4362" i="3"/>
  <c r="T5767" i="3"/>
  <c r="T5770" i="3"/>
  <c r="T5773" i="3"/>
  <c r="T5766" i="3"/>
  <c r="T5769" i="3"/>
  <c r="T5772" i="3"/>
  <c r="T5771" i="3"/>
  <c r="T5768" i="3"/>
  <c r="T5765" i="3"/>
  <c r="T4839" i="3"/>
  <c r="T4836" i="3"/>
  <c r="T4840" i="3"/>
  <c r="T4837" i="3"/>
  <c r="T4841" i="3"/>
  <c r="T4838" i="3"/>
  <c r="T4835" i="3"/>
  <c r="T4201" i="3" l="1"/>
  <c r="T4196" i="3"/>
  <c r="S1834" i="3"/>
  <c r="S1838" i="3"/>
  <c r="S1835" i="3"/>
  <c r="S1832" i="3"/>
  <c r="S1837" i="3"/>
  <c r="S1839" i="3"/>
  <c r="S1836" i="3"/>
  <c r="S1833" i="3"/>
  <c r="I120" i="7"/>
  <c r="R1855" i="3"/>
  <c r="R1854" i="3"/>
  <c r="S3852" i="3"/>
  <c r="S3853" i="3"/>
  <c r="S3850" i="3"/>
  <c r="S3851" i="3"/>
  <c r="S3848" i="3"/>
  <c r="S3849" i="3"/>
  <c r="S3846" i="3"/>
  <c r="S3847" i="3"/>
  <c r="S3845" i="3"/>
  <c r="S3855" i="3"/>
  <c r="S3856" i="3"/>
  <c r="S3854" i="3"/>
  <c r="S6059" i="3"/>
  <c r="S6057" i="3"/>
  <c r="S6058" i="3"/>
  <c r="S6060" i="3"/>
  <c r="S6061" i="3"/>
  <c r="S6056" i="3"/>
  <c r="I660" i="7"/>
  <c r="R6057" i="3"/>
  <c r="R6059" i="3"/>
  <c r="R6060" i="3"/>
  <c r="R6061" i="3"/>
  <c r="R6056" i="3"/>
  <c r="R6058" i="3"/>
  <c r="I494" i="7"/>
  <c r="R3463" i="3"/>
  <c r="R3459" i="3"/>
  <c r="R3462" i="3"/>
  <c r="R3461" i="3"/>
  <c r="R3460" i="3"/>
  <c r="S7003" i="3"/>
  <c r="S7005" i="3"/>
  <c r="T3037" i="3"/>
  <c r="T3038" i="3"/>
  <c r="T3036" i="3"/>
  <c r="T589" i="3"/>
  <c r="T590" i="3"/>
  <c r="T587" i="3"/>
  <c r="T586" i="3"/>
  <c r="T588" i="3"/>
  <c r="T4260" i="3"/>
  <c r="R6938" i="3"/>
  <c r="R6944" i="3"/>
  <c r="R6945" i="3"/>
  <c r="R6942" i="3"/>
  <c r="R6939" i="3"/>
  <c r="R6940" i="3"/>
  <c r="I94" i="7"/>
  <c r="R6943" i="3"/>
  <c r="R6941" i="3"/>
  <c r="R6937" i="3"/>
  <c r="I591" i="7"/>
  <c r="R5129" i="3"/>
  <c r="R5131" i="3"/>
  <c r="R5134" i="3"/>
  <c r="R5133" i="3"/>
  <c r="R5132" i="3"/>
  <c r="R5135" i="3"/>
  <c r="R5130" i="3"/>
  <c r="T6376" i="3"/>
  <c r="T6375" i="3"/>
  <c r="T6378" i="3"/>
  <c r="T6374" i="3"/>
  <c r="T6373" i="3"/>
  <c r="T6377" i="3"/>
  <c r="T6379" i="3"/>
  <c r="S6943" i="3"/>
  <c r="S6940" i="3"/>
  <c r="S6937" i="3"/>
  <c r="S6944" i="3"/>
  <c r="S6941" i="3"/>
  <c r="S6938" i="3"/>
  <c r="S6942" i="3"/>
  <c r="S6945" i="3"/>
  <c r="S6939" i="3"/>
  <c r="S5132" i="3"/>
  <c r="S5135" i="3"/>
  <c r="S5130" i="3"/>
  <c r="S5133" i="3"/>
  <c r="S5129" i="3"/>
  <c r="S5134" i="3"/>
  <c r="S5131" i="3"/>
  <c r="I821" i="7"/>
  <c r="R6282" i="3"/>
  <c r="R6283" i="3"/>
  <c r="R6284" i="3"/>
  <c r="R6281" i="3"/>
  <c r="I620" i="7"/>
  <c r="R5533" i="3"/>
  <c r="R5536" i="3"/>
  <c r="R5535" i="3"/>
  <c r="R5531" i="3"/>
  <c r="R5537" i="3"/>
  <c r="R5534" i="3"/>
  <c r="R5532" i="3"/>
  <c r="I59" i="7"/>
  <c r="R6295" i="3"/>
  <c r="R6296" i="3"/>
  <c r="R6293" i="3"/>
  <c r="R6297" i="3"/>
  <c r="R6298" i="3"/>
  <c r="R6294" i="3"/>
  <c r="R6292" i="3"/>
  <c r="I452" i="7"/>
  <c r="R2904" i="3"/>
  <c r="R2903" i="3"/>
  <c r="R2898" i="3"/>
  <c r="R2901" i="3"/>
  <c r="R2900" i="3"/>
  <c r="R2909" i="3"/>
  <c r="R2906" i="3"/>
  <c r="R2914" i="3"/>
  <c r="R2899" i="3"/>
  <c r="R2912" i="3"/>
  <c r="R2911" i="3"/>
  <c r="R2908" i="3"/>
  <c r="R2905" i="3"/>
  <c r="R2902" i="3"/>
  <c r="R2910" i="3"/>
  <c r="R2913" i="3"/>
  <c r="R2907" i="3"/>
  <c r="S4114" i="3"/>
  <c r="S4110" i="3"/>
  <c r="S4107" i="3"/>
  <c r="S4111" i="3"/>
  <c r="S4112" i="3"/>
  <c r="S4104" i="3"/>
  <c r="S4108" i="3"/>
  <c r="S4105" i="3"/>
  <c r="S4109" i="3"/>
  <c r="S4113" i="3"/>
  <c r="S4106" i="3"/>
  <c r="I46" i="7"/>
  <c r="R5980" i="3"/>
  <c r="R5975" i="3"/>
  <c r="R5978" i="3"/>
  <c r="R5973" i="3"/>
  <c r="R5981" i="3"/>
  <c r="R5976" i="3"/>
  <c r="R5974" i="3"/>
  <c r="R5982" i="3"/>
  <c r="R5977" i="3"/>
  <c r="R5972" i="3"/>
  <c r="R5979" i="3"/>
  <c r="S1666" i="3"/>
  <c r="S1669" i="3"/>
  <c r="S1663" i="3"/>
  <c r="S1672" i="3"/>
  <c r="S1670" i="3"/>
  <c r="S1661" i="3"/>
  <c r="S1674" i="3"/>
  <c r="S1673" i="3"/>
  <c r="S1671" i="3"/>
  <c r="S1664" i="3"/>
  <c r="S1668" i="3"/>
  <c r="S1676" i="3"/>
  <c r="S1665" i="3"/>
  <c r="S1667" i="3"/>
  <c r="S1662" i="3"/>
  <c r="S1675" i="3"/>
  <c r="I477" i="7"/>
  <c r="R3186" i="3"/>
  <c r="R3197" i="3"/>
  <c r="R3195" i="3"/>
  <c r="R3179" i="3"/>
  <c r="R3177" i="3"/>
  <c r="R3175" i="3"/>
  <c r="R3184" i="3"/>
  <c r="R3190" i="3"/>
  <c r="R3198" i="3"/>
  <c r="R3188" i="3"/>
  <c r="R3194" i="3"/>
  <c r="R3183" i="3"/>
  <c r="R3199" i="3"/>
  <c r="R3176" i="3"/>
  <c r="R3180" i="3"/>
  <c r="R3181" i="3"/>
  <c r="R3187" i="3"/>
  <c r="R3192" i="3"/>
  <c r="R3196" i="3"/>
  <c r="R3191" i="3"/>
  <c r="R3178" i="3"/>
  <c r="R3173" i="3"/>
  <c r="R3200" i="3"/>
  <c r="R3174" i="3"/>
  <c r="R3182" i="3"/>
  <c r="R3185" i="3"/>
  <c r="R3193" i="3"/>
  <c r="R3189" i="3"/>
  <c r="I615" i="7"/>
  <c r="R5450" i="3"/>
  <c r="R5452" i="3"/>
  <c r="R5458" i="3"/>
  <c r="R5453" i="3"/>
  <c r="R5449" i="3"/>
  <c r="R5456" i="3"/>
  <c r="R5454" i="3"/>
  <c r="R5460" i="3"/>
  <c r="R5455" i="3"/>
  <c r="R5451" i="3"/>
  <c r="R5459" i="3"/>
  <c r="R5457" i="3"/>
  <c r="T3209" i="3"/>
  <c r="T3212" i="3"/>
  <c r="T3210" i="3"/>
  <c r="T3211" i="3"/>
  <c r="T3208" i="3"/>
  <c r="I3" i="7"/>
  <c r="R6689" i="3"/>
  <c r="R6690" i="3"/>
  <c r="R6688" i="3"/>
  <c r="R6692" i="3"/>
  <c r="R6691" i="3"/>
  <c r="I199" i="7"/>
  <c r="R6106" i="3"/>
  <c r="R6109" i="3"/>
  <c r="R6101" i="3"/>
  <c r="R6108" i="3"/>
  <c r="R6104" i="3"/>
  <c r="R6100" i="3"/>
  <c r="R6103" i="3"/>
  <c r="R6107" i="3"/>
  <c r="R6102" i="3"/>
  <c r="R6105" i="3"/>
  <c r="S6920" i="3"/>
  <c r="S6926" i="3"/>
  <c r="S6913" i="3"/>
  <c r="S6911" i="3"/>
  <c r="S6919" i="3"/>
  <c r="S6907" i="3"/>
  <c r="S6922" i="3"/>
  <c r="S6917" i="3"/>
  <c r="S6923" i="3"/>
  <c r="S6915" i="3"/>
  <c r="S6909" i="3"/>
  <c r="S6914" i="3"/>
  <c r="S1719" i="3"/>
  <c r="S1720" i="3"/>
  <c r="S1721" i="3"/>
  <c r="I152" i="7"/>
  <c r="R2319" i="3"/>
  <c r="R2320" i="3"/>
  <c r="I379" i="7"/>
  <c r="R1659" i="3"/>
  <c r="R1660" i="3"/>
  <c r="R1657" i="3"/>
  <c r="R1658" i="3"/>
  <c r="I382" i="7"/>
  <c r="R1719" i="3"/>
  <c r="R1721" i="3"/>
  <c r="R1720" i="3"/>
  <c r="I539" i="7"/>
  <c r="R4132" i="3"/>
  <c r="R4133" i="3"/>
  <c r="T4158" i="3"/>
  <c r="T4161" i="3"/>
  <c r="T4157" i="3"/>
  <c r="T4160" i="3"/>
  <c r="T4159" i="3"/>
  <c r="T3685" i="3"/>
  <c r="T3682" i="3"/>
  <c r="T3683" i="3"/>
  <c r="T3684" i="3"/>
  <c r="T3681" i="3"/>
  <c r="I144" i="7"/>
  <c r="R3158" i="3"/>
  <c r="R3159" i="3"/>
  <c r="I347" i="7"/>
  <c r="R1164" i="3"/>
  <c r="R1165" i="3"/>
  <c r="I675" i="7"/>
  <c r="R6279" i="3"/>
  <c r="R6280" i="3"/>
  <c r="T4901" i="3"/>
  <c r="T4898" i="3"/>
  <c r="T4902" i="3"/>
  <c r="T4899" i="3"/>
  <c r="T4904" i="3"/>
  <c r="T4903" i="3"/>
  <c r="T4900" i="3"/>
  <c r="R7016" i="3"/>
  <c r="I55" i="7"/>
  <c r="R7017" i="3"/>
  <c r="I194" i="7"/>
  <c r="R4327" i="3"/>
  <c r="R4326" i="3"/>
  <c r="I558" i="7"/>
  <c r="R4433" i="3"/>
  <c r="R4434" i="3"/>
  <c r="S7016" i="3"/>
  <c r="S7017" i="3"/>
  <c r="I173" i="7"/>
  <c r="R6287" i="3"/>
  <c r="R6286" i="3"/>
  <c r="R6285" i="3"/>
  <c r="I848" i="7"/>
  <c r="R2951" i="3"/>
  <c r="R2950" i="3"/>
  <c r="I356" i="7"/>
  <c r="R1316" i="3"/>
  <c r="R1317" i="3"/>
  <c r="R1318" i="3"/>
  <c r="R7082" i="3"/>
  <c r="I726" i="7"/>
  <c r="R7083" i="3"/>
  <c r="T5587" i="3"/>
  <c r="T5590" i="3"/>
  <c r="T5586" i="3"/>
  <c r="T5589" i="3"/>
  <c r="T5584" i="3"/>
  <c r="T5588" i="3"/>
  <c r="T5585" i="3"/>
  <c r="I431" i="7"/>
  <c r="R2535" i="3"/>
  <c r="R2532" i="3"/>
  <c r="R2534" i="3"/>
  <c r="R2533" i="3"/>
  <c r="I260" i="7"/>
  <c r="R91" i="3"/>
  <c r="R92" i="3"/>
  <c r="T4370" i="3"/>
  <c r="T4376" i="3"/>
  <c r="T4383" i="3"/>
  <c r="T4379" i="3"/>
  <c r="T4380" i="3"/>
  <c r="T4373" i="3"/>
  <c r="T4381" i="3"/>
  <c r="T4377" i="3"/>
  <c r="T4378" i="3"/>
  <c r="T4374" i="3"/>
  <c r="T4375" i="3"/>
  <c r="T4371" i="3"/>
  <c r="T4372" i="3"/>
  <c r="T4368" i="3"/>
  <c r="T4369" i="3"/>
  <c r="T4382" i="3"/>
  <c r="T823" i="3"/>
  <c r="T819" i="3"/>
  <c r="T822" i="3"/>
  <c r="T820" i="3"/>
  <c r="T821" i="3"/>
  <c r="I256" i="7"/>
  <c r="R50" i="3"/>
  <c r="R49" i="3"/>
  <c r="T5800" i="3"/>
  <c r="T5799" i="3"/>
  <c r="T5801" i="3"/>
  <c r="T730" i="3"/>
  <c r="T728" i="3"/>
  <c r="T2116" i="3"/>
  <c r="T7049" i="3"/>
  <c r="T336" i="3"/>
  <c r="T4709" i="3"/>
  <c r="T2281" i="3"/>
  <c r="T6466" i="3"/>
  <c r="T5615" i="3"/>
  <c r="T1224" i="3"/>
  <c r="T7074" i="3"/>
  <c r="T7085" i="3"/>
  <c r="T7076" i="3"/>
  <c r="T2089" i="3"/>
  <c r="T6799" i="3"/>
  <c r="T3095" i="3"/>
  <c r="T2159" i="3"/>
  <c r="T6877" i="3"/>
  <c r="T5723" i="3"/>
  <c r="T731" i="3"/>
  <c r="T285" i="3"/>
  <c r="T6957" i="3"/>
  <c r="T2100" i="3"/>
  <c r="T7051" i="3"/>
  <c r="T332" i="3"/>
  <c r="T553" i="3"/>
  <c r="T2788" i="3"/>
  <c r="T4711" i="3"/>
  <c r="T2284" i="3"/>
  <c r="T6468" i="3"/>
  <c r="T6790" i="3"/>
  <c r="T2662" i="3"/>
  <c r="T2660" i="3"/>
  <c r="T5609" i="3"/>
  <c r="T6746" i="3"/>
  <c r="T6753" i="3"/>
  <c r="T5162" i="3"/>
  <c r="T3533" i="3"/>
  <c r="T1220" i="3"/>
  <c r="T1537" i="3"/>
  <c r="T1550" i="3"/>
  <c r="T2103" i="3"/>
  <c r="T7050" i="3"/>
  <c r="T335" i="3"/>
  <c r="T4714" i="3"/>
  <c r="T2287" i="3"/>
  <c r="T6467" i="3"/>
  <c r="T5612" i="3"/>
  <c r="T1229" i="3"/>
  <c r="T1912" i="3"/>
  <c r="T98" i="3"/>
  <c r="T99" i="3"/>
  <c r="T97" i="3"/>
  <c r="T95" i="3"/>
  <c r="T96" i="3"/>
  <c r="T1913" i="3"/>
  <c r="T2086" i="3"/>
  <c r="T2088" i="3"/>
  <c r="T6137" i="3"/>
  <c r="T2784" i="3"/>
  <c r="T2277" i="3"/>
  <c r="T6808" i="3"/>
  <c r="T7053" i="3"/>
  <c r="T6793" i="3"/>
  <c r="T7073" i="3"/>
  <c r="T7087" i="3"/>
  <c r="T6797" i="3"/>
  <c r="T5725" i="3"/>
  <c r="T287" i="3"/>
  <c r="T7048" i="3"/>
  <c r="T1914" i="3"/>
  <c r="T2809" i="3"/>
  <c r="T2658" i="3"/>
  <c r="T5616" i="3"/>
  <c r="T6744" i="3"/>
  <c r="T5158" i="3"/>
  <c r="T1223" i="3"/>
  <c r="T1219" i="3"/>
  <c r="T6949" i="3"/>
  <c r="T1549" i="3"/>
  <c r="T1542" i="3"/>
  <c r="T4258" i="3"/>
  <c r="T2273" i="3"/>
  <c r="T6471" i="3"/>
  <c r="T1227" i="3"/>
  <c r="T2091" i="3"/>
  <c r="T2787" i="3"/>
  <c r="T2276" i="3"/>
  <c r="T5611" i="3"/>
  <c r="T2812" i="3"/>
  <c r="T2094" i="3"/>
  <c r="T6801" i="3"/>
  <c r="T3097" i="3"/>
  <c r="T6136" i="3"/>
  <c r="T6883" i="3"/>
  <c r="T7079" i="3"/>
  <c r="T6800" i="3"/>
  <c r="T6798" i="3"/>
  <c r="T3100" i="3"/>
  <c r="T2160" i="3"/>
  <c r="T4062" i="3"/>
  <c r="T6141" i="3"/>
  <c r="T6879" i="3"/>
  <c r="T5727" i="3"/>
  <c r="T2108" i="3"/>
  <c r="T552" i="3"/>
  <c r="T554" i="3"/>
  <c r="T2783" i="3"/>
  <c r="T4713" i="3"/>
  <c r="T2282" i="3"/>
  <c r="T2286" i="3"/>
  <c r="T6789" i="3"/>
  <c r="T2661" i="3"/>
  <c r="T2824" i="3"/>
  <c r="T2842" i="3"/>
  <c r="T6112" i="3"/>
  <c r="T7002" i="3"/>
  <c r="T5617" i="3"/>
  <c r="T6754" i="3"/>
  <c r="T6158" i="3"/>
  <c r="T1221" i="3"/>
  <c r="T1222" i="3"/>
  <c r="T6257" i="3"/>
  <c r="T6947" i="3"/>
  <c r="T1525" i="3"/>
  <c r="T1538" i="3"/>
  <c r="T2642" i="3"/>
  <c r="T4257" i="3"/>
  <c r="T2092" i="3"/>
  <c r="T2085" i="3"/>
  <c r="T2106" i="3"/>
  <c r="T7046" i="3"/>
  <c r="T338" i="3"/>
  <c r="T4705" i="3"/>
  <c r="T2274" i="3"/>
  <c r="T6470" i="3"/>
  <c r="T5614" i="3"/>
  <c r="T1218" i="3"/>
  <c r="T6952" i="3"/>
  <c r="T7086" i="3"/>
  <c r="T2171" i="3"/>
  <c r="T2109" i="3"/>
  <c r="T4708" i="3"/>
  <c r="T7136" i="3"/>
  <c r="T5607" i="3"/>
  <c r="T6946" i="3"/>
  <c r="T2174" i="3"/>
  <c r="T6140" i="3"/>
  <c r="T2112" i="3"/>
  <c r="T2777" i="3"/>
  <c r="T1216" i="3"/>
  <c r="T6951" i="3"/>
  <c r="T7080" i="3"/>
  <c r="T6792" i="3"/>
  <c r="T2176" i="3"/>
  <c r="T5722" i="3"/>
  <c r="T293" i="3"/>
  <c r="T2780" i="3"/>
  <c r="T2283" i="3"/>
  <c r="T7078" i="3"/>
  <c r="T2084" i="3"/>
  <c r="T6803" i="3"/>
  <c r="T6805" i="3"/>
  <c r="T3090" i="3"/>
  <c r="T2166" i="3"/>
  <c r="T4065" i="3"/>
  <c r="T6138" i="3"/>
  <c r="T6882" i="3"/>
  <c r="T5719" i="3"/>
  <c r="T726" i="3"/>
  <c r="T2111" i="3"/>
  <c r="T556" i="3"/>
  <c r="T557" i="3"/>
  <c r="T2786" i="3"/>
  <c r="T4710" i="3"/>
  <c r="T2285" i="3"/>
  <c r="T2289" i="3"/>
  <c r="T2213" i="3"/>
  <c r="T6791" i="3"/>
  <c r="T2647" i="3"/>
  <c r="T2664" i="3"/>
  <c r="T6999" i="3"/>
  <c r="T5610" i="3"/>
  <c r="T6750" i="3"/>
  <c r="T1230" i="3"/>
  <c r="T1225" i="3"/>
  <c r="T6953" i="3"/>
  <c r="T1547" i="3"/>
  <c r="T1536" i="3"/>
  <c r="T7084" i="3"/>
  <c r="T5728" i="3"/>
  <c r="T2102" i="3"/>
  <c r="T2280" i="3"/>
  <c r="T2105" i="3"/>
  <c r="T546" i="3"/>
  <c r="T551" i="3"/>
  <c r="T4712" i="3"/>
  <c r="T2279" i="3"/>
  <c r="T7077" i="3"/>
  <c r="T6796" i="3"/>
  <c r="T2169" i="3"/>
  <c r="T2107" i="3"/>
  <c r="T5733" i="3"/>
  <c r="T2650" i="3"/>
  <c r="T2834" i="3"/>
  <c r="T6998" i="3"/>
  <c r="T1217" i="3"/>
  <c r="T1545" i="3"/>
  <c r="T2646" i="3"/>
  <c r="T2056" i="3"/>
  <c r="T2057" i="3"/>
  <c r="T2055" i="3"/>
  <c r="T1055" i="3"/>
  <c r="T1058" i="3"/>
  <c r="T1056" i="3"/>
  <c r="T1057" i="3"/>
  <c r="T1054" i="3"/>
  <c r="T4345" i="3"/>
  <c r="T4344" i="3"/>
  <c r="T4351" i="3"/>
  <c r="T4352" i="3"/>
  <c r="T4348" i="3"/>
  <c r="T4349" i="3"/>
  <c r="T4350" i="3"/>
  <c r="T4347" i="3"/>
  <c r="T4346" i="3"/>
  <c r="T4343" i="3"/>
  <c r="T5232" i="3"/>
  <c r="T5233" i="3"/>
  <c r="T5230" i="3"/>
  <c r="T5231" i="3"/>
  <c r="T5229" i="3"/>
  <c r="T5234" i="3"/>
  <c r="T6780" i="3"/>
  <c r="T6778" i="3"/>
  <c r="T2165" i="3"/>
  <c r="T2163" i="3"/>
  <c r="T5899" i="3"/>
  <c r="T6493" i="3"/>
  <c r="T3133" i="3"/>
  <c r="T5731" i="3"/>
  <c r="T443" i="3"/>
  <c r="T7135" i="3"/>
  <c r="T4736" i="3"/>
  <c r="T7000" i="3"/>
  <c r="T7005" i="3"/>
  <c r="T7057" i="3"/>
  <c r="T6950" i="3"/>
  <c r="T6840" i="3"/>
  <c r="T1916" i="3"/>
  <c r="T2810" i="3"/>
  <c r="T2210" i="3"/>
  <c r="T7134" i="3"/>
  <c r="T4735" i="3"/>
  <c r="T6812" i="3"/>
  <c r="T7054" i="3"/>
  <c r="T6839" i="3"/>
  <c r="T686" i="3"/>
  <c r="T687" i="3"/>
  <c r="T688" i="3"/>
  <c r="T6837" i="3"/>
  <c r="T225" i="3"/>
  <c r="T226" i="3"/>
  <c r="T227" i="3"/>
  <c r="T228" i="3"/>
  <c r="T224" i="3"/>
  <c r="T1717" i="3"/>
  <c r="T1713" i="3"/>
  <c r="T1714" i="3"/>
  <c r="T1715" i="3"/>
  <c r="T1716" i="3"/>
  <c r="T1718" i="3"/>
  <c r="T2209" i="3"/>
  <c r="T6813" i="3"/>
  <c r="T6838" i="3"/>
  <c r="T1235" i="3"/>
  <c r="T6774" i="3"/>
  <c r="T5909" i="3"/>
  <c r="T5444" i="3"/>
  <c r="T5258" i="3"/>
  <c r="T2212" i="3"/>
  <c r="T7133" i="3"/>
  <c r="T7008" i="3"/>
  <c r="T6816" i="3"/>
  <c r="T1233" i="3"/>
  <c r="T2121" i="3"/>
  <c r="T2117" i="3"/>
  <c r="T2118" i="3"/>
  <c r="T2119" i="3"/>
  <c r="T2120" i="3"/>
  <c r="T4983" i="3"/>
  <c r="T4981" i="3"/>
  <c r="T4979" i="3"/>
  <c r="T4982" i="3"/>
  <c r="T4980" i="3"/>
  <c r="T4984" i="3"/>
  <c r="T5447" i="3"/>
  <c r="T5257" i="3"/>
  <c r="T2208" i="3"/>
  <c r="T6886" i="3"/>
  <c r="T6997" i="3"/>
  <c r="T6484" i="3"/>
  <c r="T6814" i="3"/>
  <c r="T1238" i="3"/>
  <c r="T5255" i="3"/>
  <c r="T2175" i="3"/>
  <c r="T6495" i="3"/>
  <c r="T5448" i="3"/>
  <c r="T5254" i="3"/>
  <c r="T2211" i="3"/>
  <c r="T439" i="3"/>
  <c r="T5008" i="3"/>
  <c r="T7007" i="3"/>
  <c r="T6482" i="3"/>
  <c r="T6815" i="3"/>
  <c r="T1236" i="3"/>
  <c r="T2800" i="3"/>
  <c r="T2802" i="3"/>
  <c r="T2799" i="3"/>
  <c r="T2801" i="3"/>
  <c r="T2798" i="3"/>
  <c r="T2177" i="3"/>
  <c r="T6866" i="3"/>
  <c r="T5903" i="3"/>
  <c r="T6770" i="3"/>
  <c r="T6868" i="3"/>
  <c r="T2167" i="3"/>
  <c r="T6616" i="3"/>
  <c r="T6619" i="3"/>
  <c r="T7018" i="3"/>
  <c r="T5906" i="3"/>
  <c r="T4955" i="3"/>
  <c r="T4924" i="3"/>
  <c r="T6498" i="3"/>
  <c r="T2114" i="3"/>
  <c r="T2115" i="3"/>
  <c r="T7047" i="3"/>
  <c r="T7125" i="3"/>
  <c r="T5445" i="3"/>
  <c r="T6472" i="3"/>
  <c r="T442" i="3"/>
  <c r="T5004" i="3"/>
  <c r="T6996" i="3"/>
  <c r="T6487" i="3"/>
  <c r="T6811" i="3"/>
  <c r="T6948" i="3"/>
  <c r="T1917" i="3"/>
  <c r="T1231" i="3"/>
  <c r="T6779" i="3"/>
  <c r="T2164" i="3"/>
  <c r="T6773" i="3"/>
  <c r="T6867" i="3"/>
  <c r="T2170" i="3"/>
  <c r="T7027" i="3"/>
  <c r="T5905" i="3"/>
  <c r="T4952" i="3"/>
  <c r="T4927" i="3"/>
  <c r="T2101" i="3"/>
  <c r="T7127" i="3"/>
  <c r="T334" i="3"/>
  <c r="T3128" i="3"/>
  <c r="T5446" i="3"/>
  <c r="T6473" i="3"/>
  <c r="T5729" i="3"/>
  <c r="T445" i="3"/>
  <c r="T5005" i="3"/>
  <c r="T7001" i="3"/>
  <c r="T6481" i="3"/>
  <c r="T6809" i="3"/>
  <c r="T7055" i="3"/>
  <c r="T1918" i="3"/>
  <c r="T1234" i="3"/>
  <c r="T2811" i="3"/>
  <c r="T6777" i="3"/>
  <c r="T2161" i="3"/>
  <c r="T2178" i="3"/>
  <c r="T5900" i="3"/>
  <c r="T4925" i="3"/>
  <c r="T6496" i="3"/>
  <c r="T7128" i="3"/>
  <c r="T4922" i="3"/>
  <c r="T7126" i="3"/>
  <c r="T6890" i="3"/>
  <c r="T6885" i="3"/>
  <c r="T7067" i="3"/>
  <c r="T6891" i="3"/>
  <c r="T7063" i="3"/>
  <c r="T6888" i="3"/>
  <c r="T7064" i="3"/>
  <c r="T6889" i="3"/>
  <c r="T7066" i="3"/>
  <c r="T4256" i="3"/>
  <c r="T4252" i="3"/>
  <c r="T4251" i="3"/>
  <c r="T4255" i="3"/>
  <c r="T4249" i="3"/>
  <c r="T4250" i="3"/>
  <c r="T4253" i="3"/>
  <c r="T4259" i="3"/>
  <c r="T469" i="3"/>
  <c r="T470" i="3"/>
  <c r="T468" i="3"/>
  <c r="T467" i="3"/>
  <c r="T465" i="3"/>
  <c r="T466" i="3"/>
  <c r="I837" i="7"/>
  <c r="R7145" i="3"/>
  <c r="R7147" i="3"/>
  <c r="R7149" i="3"/>
  <c r="R7151" i="3"/>
  <c r="R7148" i="3"/>
  <c r="R7146" i="3"/>
  <c r="R7150" i="3"/>
  <c r="R7152" i="3"/>
  <c r="T6720" i="3"/>
  <c r="T6717" i="3"/>
  <c r="T6718" i="3"/>
  <c r="T6716" i="3"/>
  <c r="T6719" i="3"/>
  <c r="T7141" i="3"/>
  <c r="T7139" i="3"/>
  <c r="T7143" i="3"/>
  <c r="T7138" i="3"/>
  <c r="T7140" i="3"/>
  <c r="T7142" i="3"/>
  <c r="T7144" i="3"/>
  <c r="R7105" i="3"/>
  <c r="R7107" i="3"/>
  <c r="R7109" i="3"/>
  <c r="R7111" i="3"/>
  <c r="R7113" i="3"/>
  <c r="R7115" i="3"/>
  <c r="R7117" i="3"/>
  <c r="R7119" i="3"/>
  <c r="R7121" i="3"/>
  <c r="R7112" i="3"/>
  <c r="R7110" i="3"/>
  <c r="R7122" i="3"/>
  <c r="R7104" i="3"/>
  <c r="R7114" i="3"/>
  <c r="R7106" i="3"/>
  <c r="R7108" i="3"/>
  <c r="R7118" i="3"/>
  <c r="R7116" i="3"/>
  <c r="R7120" i="3"/>
  <c r="T6732" i="3"/>
  <c r="T6735" i="3"/>
  <c r="T6731" i="3"/>
  <c r="T6734" i="3"/>
  <c r="T6730" i="3"/>
  <c r="T6733" i="3"/>
  <c r="T6736" i="3"/>
  <c r="T6834" i="3"/>
  <c r="T6833" i="3"/>
  <c r="T1472" i="3"/>
  <c r="T1470" i="3"/>
  <c r="T1471" i="3"/>
  <c r="T1473" i="3"/>
  <c r="T1468" i="3"/>
  <c r="T1469" i="3"/>
  <c r="T1474" i="3"/>
  <c r="T1475" i="3"/>
  <c r="T1476" i="3"/>
  <c r="T5932" i="3"/>
  <c r="T5934" i="3"/>
  <c r="T5933" i="3"/>
  <c r="T5697" i="3"/>
  <c r="T5692" i="3"/>
  <c r="T5695" i="3"/>
  <c r="T5696" i="3"/>
  <c r="T5693" i="3"/>
  <c r="T5698" i="3"/>
  <c r="T5690" i="3"/>
  <c r="T5694" i="3"/>
  <c r="T5691" i="3"/>
  <c r="T5941" i="3"/>
  <c r="T5942" i="3"/>
  <c r="T2751" i="3"/>
  <c r="T2748" i="3"/>
  <c r="T2745" i="3"/>
  <c r="T2752" i="3"/>
  <c r="T2749" i="3"/>
  <c r="T2746" i="3"/>
  <c r="T2750" i="3"/>
  <c r="T2747" i="3"/>
  <c r="T2744" i="3"/>
  <c r="T5667" i="3"/>
  <c r="T5666" i="3"/>
  <c r="T4532" i="3"/>
  <c r="T4533" i="3"/>
  <c r="T4541" i="3"/>
  <c r="T4538" i="3"/>
  <c r="T4539" i="3"/>
  <c r="T4537" i="3"/>
  <c r="T4535" i="3"/>
  <c r="T4536" i="3"/>
  <c r="T4534" i="3"/>
  <c r="T4540" i="3"/>
  <c r="T6405" i="3"/>
  <c r="T6406" i="3"/>
  <c r="T6404" i="3"/>
  <c r="T6407" i="3"/>
  <c r="T2936" i="3"/>
  <c r="T2926" i="3"/>
  <c r="T2933" i="3"/>
  <c r="T2937" i="3"/>
  <c r="T2930" i="3"/>
  <c r="T2934" i="3"/>
  <c r="T2927" i="3"/>
  <c r="T2931" i="3"/>
  <c r="T2928" i="3"/>
  <c r="T2925" i="3"/>
  <c r="T2938" i="3"/>
  <c r="T2935" i="3"/>
  <c r="T2932" i="3"/>
  <c r="T2929" i="3"/>
  <c r="T5552" i="3"/>
  <c r="T5550" i="3"/>
  <c r="T5551" i="3"/>
  <c r="T5553" i="3"/>
  <c r="T2012" i="3"/>
  <c r="T2009" i="3"/>
  <c r="T2011" i="3"/>
  <c r="T2010" i="3"/>
  <c r="T1011" i="3"/>
  <c r="T1024" i="3"/>
  <c r="T1021" i="3"/>
  <c r="T1018" i="3"/>
  <c r="T1022" i="3"/>
  <c r="T1015" i="3"/>
  <c r="T1019" i="3"/>
  <c r="T1012" i="3"/>
  <c r="T1016" i="3"/>
  <c r="T1013" i="3"/>
  <c r="T1023" i="3"/>
  <c r="T1020" i="3"/>
  <c r="T1017" i="3"/>
  <c r="T1014" i="3"/>
  <c r="T1802" i="3"/>
  <c r="T1803" i="3"/>
  <c r="T1801" i="3"/>
  <c r="T1800" i="3"/>
  <c r="T1799" i="3"/>
  <c r="T1798" i="3"/>
  <c r="T1797" i="3"/>
  <c r="T5507" i="3"/>
  <c r="T5505" i="3"/>
  <c r="T5503" i="3"/>
  <c r="T5506" i="3"/>
  <c r="T5504" i="3"/>
  <c r="T4246" i="3"/>
  <c r="T4247" i="3"/>
  <c r="T4248" i="3"/>
  <c r="T4245" i="3"/>
  <c r="T6550" i="3"/>
  <c r="T6548" i="3"/>
  <c r="T6549" i="3"/>
  <c r="T6552" i="3"/>
  <c r="T6551" i="3"/>
  <c r="T2389" i="3"/>
  <c r="T2390" i="3"/>
  <c r="T5872" i="3"/>
  <c r="T5874" i="3"/>
  <c r="T5871" i="3"/>
  <c r="T5875" i="3"/>
  <c r="T5873" i="3"/>
  <c r="I729" i="7"/>
  <c r="S7111" i="3"/>
  <c r="S7120" i="3"/>
  <c r="S7105" i="3"/>
  <c r="S7106" i="3"/>
  <c r="S7110" i="3"/>
  <c r="S7118" i="3"/>
  <c r="S7116" i="3"/>
  <c r="S7121" i="3"/>
  <c r="S7114" i="3"/>
  <c r="S7112" i="3"/>
  <c r="S7104" i="3"/>
  <c r="S7107" i="3"/>
  <c r="S7108" i="3"/>
  <c r="S7117" i="3"/>
  <c r="S7113" i="3"/>
  <c r="S7115" i="3"/>
  <c r="S7122" i="3"/>
  <c r="S7119" i="3"/>
  <c r="S7109" i="3"/>
  <c r="T6361" i="3"/>
  <c r="T6359" i="3"/>
  <c r="T6360" i="3"/>
  <c r="T4055" i="3"/>
  <c r="T4052" i="3"/>
  <c r="T4056" i="3"/>
  <c r="T4053" i="3"/>
  <c r="T4054" i="3"/>
  <c r="T4051" i="3"/>
  <c r="T6508" i="3"/>
  <c r="T6507" i="3"/>
  <c r="T6506" i="3"/>
  <c r="T6510" i="3"/>
  <c r="T6509" i="3"/>
  <c r="T316" i="3"/>
  <c r="T313" i="3"/>
  <c r="T315" i="3"/>
  <c r="T319" i="3"/>
  <c r="T314" i="3"/>
  <c r="T317" i="3"/>
  <c r="T312" i="3"/>
  <c r="T318" i="3"/>
  <c r="T311" i="3"/>
  <c r="T1515" i="3"/>
  <c r="T1522" i="3"/>
  <c r="T1519" i="3"/>
  <c r="T1516" i="3"/>
  <c r="T1523" i="3"/>
  <c r="T1520" i="3"/>
  <c r="T1517" i="3"/>
  <c r="T1524" i="3"/>
  <c r="T1521" i="3"/>
  <c r="T1518" i="3"/>
  <c r="T5857" i="3"/>
  <c r="T5859" i="3"/>
  <c r="T5856" i="3"/>
  <c r="T5855" i="3"/>
  <c r="T5858" i="3"/>
  <c r="T2270" i="3"/>
  <c r="T2267" i="3"/>
  <c r="T2271" i="3"/>
  <c r="T2268" i="3"/>
  <c r="T2272" i="3"/>
  <c r="T2269" i="3"/>
  <c r="T4558" i="3"/>
  <c r="T4556" i="3"/>
  <c r="T4554" i="3"/>
  <c r="T4552" i="3"/>
  <c r="T4559" i="3"/>
  <c r="T4561" i="3"/>
  <c r="T4557" i="3"/>
  <c r="T4555" i="3"/>
  <c r="T4553" i="3"/>
  <c r="T4560" i="3"/>
  <c r="T3226" i="3"/>
  <c r="T3223" i="3"/>
  <c r="T3220" i="3"/>
  <c r="T3217" i="3"/>
  <c r="T3231" i="3"/>
  <c r="T3230" i="3"/>
  <c r="T3228" i="3"/>
  <c r="T3227" i="3"/>
  <c r="T3225" i="3"/>
  <c r="T3224" i="3"/>
  <c r="T3229" i="3"/>
  <c r="T3232" i="3"/>
  <c r="T3221" i="3"/>
  <c r="T3218" i="3"/>
  <c r="T3222" i="3"/>
  <c r="T3219" i="3"/>
  <c r="T3216" i="3"/>
  <c r="T3748" i="3"/>
  <c r="T3753" i="3"/>
  <c r="T3751" i="3"/>
  <c r="T3749" i="3"/>
  <c r="T3750" i="3"/>
  <c r="T3752" i="3"/>
  <c r="T2464" i="3"/>
  <c r="T2459" i="3"/>
  <c r="T2458" i="3"/>
  <c r="T2457" i="3"/>
  <c r="T2463" i="3"/>
  <c r="T2461" i="3"/>
  <c r="T2460" i="3"/>
  <c r="T2466" i="3"/>
  <c r="T2465" i="3"/>
  <c r="T2462" i="3"/>
  <c r="T4740" i="3"/>
  <c r="T4744" i="3"/>
  <c r="T4741" i="3"/>
  <c r="T4743" i="3"/>
  <c r="T4742" i="3"/>
  <c r="T4745" i="3"/>
  <c r="T1466" i="3"/>
  <c r="T1463" i="3"/>
  <c r="T1465" i="3"/>
  <c r="T1462" i="3"/>
  <c r="T1464" i="3"/>
  <c r="T1467" i="3"/>
  <c r="T1461" i="3"/>
  <c r="T3488" i="3"/>
  <c r="T3486" i="3"/>
  <c r="T3487" i="3"/>
  <c r="T2518" i="3"/>
  <c r="T2515" i="3"/>
  <c r="T2512" i="3"/>
  <c r="T2509" i="3"/>
  <c r="T2523" i="3"/>
  <c r="T2506" i="3"/>
  <c r="T2520" i="3"/>
  <c r="T2522" i="3"/>
  <c r="T2517" i="3"/>
  <c r="T2519" i="3"/>
  <c r="T2514" i="3"/>
  <c r="T2516" i="3"/>
  <c r="T2511" i="3"/>
  <c r="T2513" i="3"/>
  <c r="T2524" i="3"/>
  <c r="T2507" i="3"/>
  <c r="T2508" i="3"/>
  <c r="T2521" i="3"/>
  <c r="T2510" i="3"/>
  <c r="T3850" i="3"/>
  <c r="T3847" i="3"/>
  <c r="T3849" i="3"/>
  <c r="T3852" i="3"/>
  <c r="T3855" i="3"/>
  <c r="T3846" i="3"/>
  <c r="T3854" i="3"/>
  <c r="T3848" i="3"/>
  <c r="T3853" i="3"/>
  <c r="T3851" i="3"/>
  <c r="T3845" i="3"/>
  <c r="T3856" i="3"/>
  <c r="T3824" i="3"/>
  <c r="T3826" i="3"/>
  <c r="T3820" i="3"/>
  <c r="T3819" i="3"/>
  <c r="T3823" i="3"/>
  <c r="T3818" i="3"/>
  <c r="T3825" i="3"/>
  <c r="T3817" i="3"/>
  <c r="T3821" i="3"/>
  <c r="T3822" i="3"/>
  <c r="T2290" i="3"/>
  <c r="T2297" i="3"/>
  <c r="T2294" i="3"/>
  <c r="T2291" i="3"/>
  <c r="T2295" i="3"/>
  <c r="T2296" i="3"/>
  <c r="T2292" i="3"/>
  <c r="T2293" i="3"/>
  <c r="T5396" i="3"/>
  <c r="T5393" i="3"/>
  <c r="T5399" i="3"/>
  <c r="T5397" i="3"/>
  <c r="T5395" i="3"/>
  <c r="T5398" i="3"/>
  <c r="T5394" i="3"/>
  <c r="T5603" i="3"/>
  <c r="T5605" i="3"/>
  <c r="T5601" i="3"/>
  <c r="T5604" i="3"/>
  <c r="T5599" i="3"/>
  <c r="T5602" i="3"/>
  <c r="T5598" i="3"/>
  <c r="T5600" i="3"/>
  <c r="T1110" i="3"/>
  <c r="T1116" i="3"/>
  <c r="T1114" i="3"/>
  <c r="T1113" i="3"/>
  <c r="T1111" i="3"/>
  <c r="T1107" i="3"/>
  <c r="T1117" i="3"/>
  <c r="T1115" i="3"/>
  <c r="T1109" i="3"/>
  <c r="T1108" i="3"/>
  <c r="T1106" i="3"/>
  <c r="T1112" i="3"/>
  <c r="T1571" i="3"/>
  <c r="T1574" i="3"/>
  <c r="T1572" i="3"/>
  <c r="T1570" i="3"/>
  <c r="T1573" i="3"/>
  <c r="T3965" i="3"/>
  <c r="T3962" i="3"/>
  <c r="T3967" i="3"/>
  <c r="T3964" i="3"/>
  <c r="T3961" i="3"/>
  <c r="T3966" i="3"/>
  <c r="T3963" i="3"/>
  <c r="T3960" i="3"/>
  <c r="T4675" i="3"/>
  <c r="T4672" i="3"/>
  <c r="T4669" i="3"/>
  <c r="T4673" i="3"/>
  <c r="T4670" i="3"/>
  <c r="T4667" i="3"/>
  <c r="T4674" i="3"/>
  <c r="T4671" i="3"/>
  <c r="T4668" i="3"/>
  <c r="T6940" i="3"/>
  <c r="T6942" i="3"/>
  <c r="T6939" i="3"/>
  <c r="T6943" i="3"/>
  <c r="T6945" i="3"/>
  <c r="T6944" i="3"/>
  <c r="T6938" i="3"/>
  <c r="T6937" i="3"/>
  <c r="T6941" i="3"/>
  <c r="T3532" i="3"/>
  <c r="T3529" i="3"/>
  <c r="T3530" i="3"/>
  <c r="T3527" i="3"/>
  <c r="T3531" i="3"/>
  <c r="T3528" i="3"/>
  <c r="T6608" i="3"/>
  <c r="T6607" i="3"/>
  <c r="T6606" i="3"/>
  <c r="T6605" i="3"/>
  <c r="T27" i="3"/>
  <c r="T24" i="3"/>
  <c r="T26" i="3"/>
  <c r="T25" i="3"/>
  <c r="T6969" i="3"/>
  <c r="T6973" i="3"/>
  <c r="T6971" i="3"/>
  <c r="T6970" i="3"/>
  <c r="T6968" i="3"/>
  <c r="T6965" i="3"/>
  <c r="T6967" i="3"/>
  <c r="T6964" i="3"/>
  <c r="T6972" i="3"/>
  <c r="T6966" i="3"/>
  <c r="T6963" i="3"/>
  <c r="T933" i="3"/>
  <c r="T928" i="3"/>
  <c r="T931" i="3"/>
  <c r="T930" i="3"/>
  <c r="T929" i="3"/>
  <c r="T925" i="3"/>
  <c r="T932" i="3"/>
  <c r="T924" i="3"/>
  <c r="T927" i="3"/>
  <c r="T926" i="3"/>
  <c r="T734" i="3"/>
  <c r="T735" i="3"/>
  <c r="T732" i="3"/>
  <c r="T736" i="3"/>
  <c r="T733" i="3"/>
  <c r="T2001" i="3"/>
  <c r="T2003" i="3"/>
  <c r="T1998" i="3"/>
  <c r="T2000" i="3"/>
  <c r="T2002" i="3"/>
  <c r="T1999" i="3"/>
  <c r="T1997" i="3"/>
  <c r="T1147" i="3"/>
  <c r="T1149" i="3"/>
  <c r="T1150" i="3"/>
  <c r="T1148" i="3"/>
  <c r="T6612" i="3"/>
  <c r="T6609" i="3"/>
  <c r="T6610" i="3"/>
  <c r="T6611" i="3"/>
  <c r="T6615" i="3"/>
  <c r="T6613" i="3"/>
  <c r="T6614" i="3"/>
  <c r="T2866" i="3"/>
  <c r="T2863" i="3"/>
  <c r="T2867" i="3"/>
  <c r="T2864" i="3"/>
  <c r="T2861" i="3"/>
  <c r="T2865" i="3"/>
  <c r="T2862" i="3"/>
  <c r="T3338" i="3"/>
  <c r="T3335" i="3"/>
  <c r="T3332" i="3"/>
  <c r="T3339" i="3"/>
  <c r="T3329" i="3"/>
  <c r="T3336" i="3"/>
  <c r="T3333" i="3"/>
  <c r="T3330" i="3"/>
  <c r="T3340" i="3"/>
  <c r="T3337" i="3"/>
  <c r="T3331" i="3"/>
  <c r="T3334" i="3"/>
  <c r="T3328" i="3"/>
  <c r="T5938" i="3"/>
  <c r="T5939" i="3"/>
  <c r="T5940" i="3"/>
  <c r="T5479" i="3"/>
  <c r="T5483" i="3"/>
  <c r="T5482" i="3"/>
  <c r="T5480" i="3"/>
  <c r="T5472" i="3"/>
  <c r="T5477" i="3"/>
  <c r="T5485" i="3"/>
  <c r="T5475" i="3"/>
  <c r="T5478" i="3"/>
  <c r="T5481" i="3"/>
  <c r="T5476" i="3"/>
  <c r="T5484" i="3"/>
  <c r="T5474" i="3"/>
  <c r="T5473" i="3"/>
  <c r="T5486" i="3"/>
  <c r="T583" i="3"/>
  <c r="T581" i="3"/>
  <c r="T585" i="3"/>
  <c r="T582" i="3"/>
  <c r="T579" i="3"/>
  <c r="T584" i="3"/>
  <c r="T578" i="3"/>
  <c r="T580" i="3"/>
  <c r="T6824" i="3"/>
  <c r="T6819" i="3"/>
  <c r="T6822" i="3"/>
  <c r="T6825" i="3"/>
  <c r="T6817" i="3"/>
  <c r="T6826" i="3"/>
  <c r="T6820" i="3"/>
  <c r="T6818" i="3"/>
  <c r="T6828" i="3"/>
  <c r="T6821" i="3"/>
  <c r="T6827" i="3"/>
  <c r="T6823" i="3"/>
  <c r="T5658" i="3"/>
  <c r="T5664" i="3"/>
  <c r="T5665" i="3"/>
  <c r="T5661" i="3"/>
  <c r="T5660" i="3"/>
  <c r="T5659" i="3"/>
  <c r="T5662" i="3"/>
  <c r="T5663" i="3"/>
  <c r="T2769" i="3"/>
  <c r="T2771" i="3"/>
  <c r="T2768" i="3"/>
  <c r="T2773" i="3"/>
  <c r="T2775" i="3"/>
  <c r="T2772" i="3"/>
  <c r="T2770" i="3"/>
  <c r="T2774" i="3"/>
  <c r="T134" i="3"/>
  <c r="T139" i="3"/>
  <c r="T131" i="3"/>
  <c r="T138" i="3"/>
  <c r="T128" i="3"/>
  <c r="T132" i="3"/>
  <c r="T125" i="3"/>
  <c r="T130" i="3"/>
  <c r="T122" i="3"/>
  <c r="T118" i="3"/>
  <c r="T119" i="3"/>
  <c r="T117" i="3"/>
  <c r="T116" i="3"/>
  <c r="T127" i="3"/>
  <c r="T126" i="3"/>
  <c r="T136" i="3"/>
  <c r="T120" i="3"/>
  <c r="T124" i="3"/>
  <c r="T121" i="3"/>
  <c r="T129" i="3"/>
  <c r="T133" i="3"/>
  <c r="T137" i="3"/>
  <c r="T135" i="3"/>
  <c r="T123" i="3"/>
  <c r="T3735" i="3"/>
  <c r="T3737" i="3"/>
  <c r="T3743" i="3"/>
  <c r="T3736" i="3"/>
  <c r="T3745" i="3"/>
  <c r="T3740" i="3"/>
  <c r="T3742" i="3"/>
  <c r="T3747" i="3"/>
  <c r="T3744" i="3"/>
  <c r="T3739" i="3"/>
  <c r="T3741" i="3"/>
  <c r="T3738" i="3"/>
  <c r="T3746" i="3"/>
  <c r="T369" i="3"/>
  <c r="T376" i="3"/>
  <c r="T373" i="3"/>
  <c r="T370" i="3"/>
  <c r="T377" i="3"/>
  <c r="T374" i="3"/>
  <c r="T371" i="3"/>
  <c r="T368" i="3"/>
  <c r="T375" i="3"/>
  <c r="T372" i="3"/>
  <c r="T3832" i="3"/>
  <c r="T3828" i="3"/>
  <c r="T3831" i="3"/>
  <c r="T3829" i="3"/>
  <c r="T3830" i="3"/>
  <c r="T3833" i="3"/>
  <c r="T3827" i="3"/>
  <c r="T6582" i="3"/>
  <c r="T6581" i="3"/>
  <c r="T6579" i="3"/>
  <c r="T6583" i="3"/>
  <c r="T6584" i="3"/>
  <c r="T6580" i="3"/>
  <c r="T1144" i="3"/>
  <c r="T1141" i="3"/>
  <c r="T1145" i="3"/>
  <c r="T1138" i="3"/>
  <c r="T1142" i="3"/>
  <c r="T1135" i="3"/>
  <c r="T1139" i="3"/>
  <c r="T1136" i="3"/>
  <c r="T1133" i="3"/>
  <c r="T1146" i="3"/>
  <c r="T1143" i="3"/>
  <c r="T1137" i="3"/>
  <c r="T1140" i="3"/>
  <c r="T1134" i="3"/>
  <c r="T767" i="3"/>
  <c r="T766" i="3"/>
  <c r="T764" i="3"/>
  <c r="T761" i="3"/>
  <c r="T768" i="3"/>
  <c r="T765" i="3"/>
  <c r="T763" i="3"/>
  <c r="T769" i="3"/>
  <c r="T762" i="3"/>
  <c r="T3120" i="3"/>
  <c r="T3124" i="3"/>
  <c r="T3121" i="3"/>
  <c r="T3125" i="3"/>
  <c r="T3122" i="3"/>
  <c r="T3119" i="3"/>
  <c r="T3123" i="3"/>
  <c r="T3207" i="3"/>
  <c r="T3206" i="3"/>
  <c r="T3203" i="3"/>
  <c r="T3201" i="3"/>
  <c r="T3205" i="3"/>
  <c r="T3202" i="3"/>
  <c r="T3204" i="3"/>
  <c r="T6021" i="3"/>
  <c r="T6026" i="3"/>
  <c r="T6023" i="3"/>
  <c r="T6020" i="3"/>
  <c r="T6019" i="3"/>
  <c r="T6024" i="3"/>
  <c r="T6022" i="3"/>
  <c r="T6025" i="3"/>
  <c r="T6018" i="3"/>
  <c r="T4528" i="3"/>
  <c r="T4525" i="3"/>
  <c r="T4522" i="3"/>
  <c r="T4529" i="3"/>
  <c r="T4526" i="3"/>
  <c r="T4527" i="3"/>
  <c r="T4523" i="3"/>
  <c r="T4524" i="3"/>
  <c r="T4521" i="3"/>
  <c r="T6477" i="3"/>
  <c r="T6479" i="3"/>
  <c r="T6478" i="3"/>
  <c r="T6480" i="3"/>
  <c r="T1956" i="3"/>
  <c r="T1963" i="3"/>
  <c r="T1960" i="3"/>
  <c r="T1954" i="3"/>
  <c r="T1961" i="3"/>
  <c r="T1958" i="3"/>
  <c r="T1964" i="3"/>
  <c r="T1962" i="3"/>
  <c r="T1959" i="3"/>
  <c r="T1955" i="3"/>
  <c r="T1957" i="3"/>
  <c r="T5073" i="3"/>
  <c r="T5070" i="3"/>
  <c r="T5074" i="3"/>
  <c r="T5071" i="3"/>
  <c r="T5072" i="3"/>
  <c r="T1875" i="3"/>
  <c r="T1876" i="3"/>
  <c r="T1873" i="3"/>
  <c r="T1874" i="3"/>
  <c r="T1877" i="3"/>
  <c r="T5668" i="3"/>
  <c r="T5673" i="3"/>
  <c r="T5672" i="3"/>
  <c r="T5669" i="3"/>
  <c r="T5670" i="3"/>
  <c r="T5674" i="3"/>
  <c r="T5671" i="3"/>
  <c r="T6844" i="3"/>
  <c r="T6843" i="3"/>
  <c r="T6845" i="3"/>
  <c r="T6850" i="3"/>
  <c r="T6854" i="3"/>
  <c r="T6848" i="3"/>
  <c r="T6849" i="3"/>
  <c r="T6846" i="3"/>
  <c r="T6841" i="3"/>
  <c r="T6847" i="3"/>
  <c r="T6852" i="3"/>
  <c r="T6855" i="3"/>
  <c r="T6842" i="3"/>
  <c r="T6851" i="3"/>
  <c r="T6853" i="3"/>
  <c r="T5967" i="3"/>
  <c r="T5969" i="3"/>
  <c r="T5970" i="3"/>
  <c r="T5971" i="3"/>
  <c r="T5968" i="3"/>
  <c r="T6046" i="3"/>
  <c r="T6054" i="3"/>
  <c r="T6051" i="3"/>
  <c r="T6043" i="3"/>
  <c r="T6044" i="3"/>
  <c r="T6047" i="3"/>
  <c r="T6042" i="3"/>
  <c r="T6053" i="3"/>
  <c r="T6045" i="3"/>
  <c r="T6050" i="3"/>
  <c r="T6049" i="3"/>
  <c r="T6048" i="3"/>
  <c r="T6055" i="3"/>
  <c r="T6052" i="3"/>
  <c r="T387" i="3"/>
  <c r="T384" i="3"/>
  <c r="T396" i="3"/>
  <c r="T381" i="3"/>
  <c r="T379" i="3"/>
  <c r="T395" i="3"/>
  <c r="T378" i="3"/>
  <c r="T392" i="3"/>
  <c r="T394" i="3"/>
  <c r="T391" i="3"/>
  <c r="T390" i="3"/>
  <c r="T389" i="3"/>
  <c r="T380" i="3"/>
  <c r="T386" i="3"/>
  <c r="T388" i="3"/>
  <c r="T383" i="3"/>
  <c r="T385" i="3"/>
  <c r="T393" i="3"/>
  <c r="T382" i="3"/>
  <c r="T2529" i="3"/>
  <c r="T2526" i="3"/>
  <c r="T2528" i="3"/>
  <c r="T2530" i="3"/>
  <c r="T2531" i="3"/>
  <c r="T2527" i="3"/>
  <c r="T2525" i="3"/>
  <c r="T3626" i="3"/>
  <c r="T3623" i="3"/>
  <c r="T3628" i="3"/>
  <c r="T3630" i="3"/>
  <c r="T3625" i="3"/>
  <c r="T3624" i="3"/>
  <c r="T3629" i="3"/>
  <c r="T3631" i="3"/>
  <c r="T3627" i="3"/>
  <c r="T1710" i="3"/>
  <c r="T1707" i="3"/>
  <c r="T1704" i="3"/>
  <c r="T1711" i="3"/>
  <c r="T1708" i="3"/>
  <c r="T1706" i="3"/>
  <c r="T1703" i="3"/>
  <c r="T1709" i="3"/>
  <c r="T1705" i="3"/>
  <c r="T1712" i="3"/>
  <c r="T3553" i="3"/>
  <c r="T3550" i="3"/>
  <c r="T3560" i="3"/>
  <c r="T3556" i="3"/>
  <c r="T3557" i="3"/>
  <c r="T3554" i="3"/>
  <c r="T3551" i="3"/>
  <c r="T3558" i="3"/>
  <c r="T3555" i="3"/>
  <c r="T3552" i="3"/>
  <c r="T3559" i="3"/>
  <c r="T5205" i="3"/>
  <c r="T5198" i="3"/>
  <c r="T5200" i="3"/>
  <c r="T5213" i="3"/>
  <c r="T5211" i="3"/>
  <c r="T5195" i="3"/>
  <c r="T5196" i="3"/>
  <c r="T5210" i="3"/>
  <c r="T5214" i="3"/>
  <c r="T5207" i="3"/>
  <c r="T5203" i="3"/>
  <c r="T5197" i="3"/>
  <c r="T5215" i="3"/>
  <c r="T5209" i="3"/>
  <c r="T5208" i="3"/>
  <c r="T5212" i="3"/>
  <c r="T5204" i="3"/>
  <c r="T5199" i="3"/>
  <c r="T5202" i="3"/>
  <c r="T5206" i="3"/>
  <c r="T5201" i="3"/>
  <c r="T6070" i="3"/>
  <c r="T6067" i="3"/>
  <c r="T6069" i="3"/>
  <c r="T6066" i="3"/>
  <c r="T6068" i="3"/>
  <c r="T6071" i="3"/>
  <c r="T6072" i="3"/>
  <c r="T1666" i="3"/>
  <c r="T1667" i="3"/>
  <c r="T1675" i="3"/>
  <c r="T1663" i="3"/>
  <c r="T1676" i="3"/>
  <c r="T1671" i="3"/>
  <c r="T1672" i="3"/>
  <c r="T1674" i="3"/>
  <c r="T1669" i="3"/>
  <c r="T1668" i="3"/>
  <c r="T1673" i="3"/>
  <c r="T1665" i="3"/>
  <c r="T1670" i="3"/>
  <c r="T1664" i="3"/>
  <c r="T1662" i="3"/>
  <c r="T1661" i="3"/>
  <c r="T5811" i="3"/>
  <c r="T5814" i="3"/>
  <c r="T5817" i="3"/>
  <c r="T5812" i="3"/>
  <c r="T5818" i="3"/>
  <c r="T5813" i="3"/>
  <c r="T5815" i="3"/>
  <c r="T5816" i="3"/>
  <c r="T4483" i="3"/>
  <c r="T4485" i="3"/>
  <c r="T4482" i="3"/>
  <c r="T4475" i="3"/>
  <c r="T4480" i="3"/>
  <c r="T4476" i="3"/>
  <c r="T4477" i="3"/>
  <c r="T4479" i="3"/>
  <c r="T4484" i="3"/>
  <c r="T4478" i="3"/>
  <c r="T4481" i="3"/>
  <c r="T5736" i="3"/>
  <c r="T5738" i="3"/>
  <c r="T5735" i="3"/>
  <c r="T5734" i="3"/>
  <c r="T5737" i="3"/>
  <c r="T72" i="3"/>
  <c r="T75" i="3"/>
  <c r="T74" i="3"/>
  <c r="T77" i="3"/>
  <c r="T70" i="3"/>
  <c r="T73" i="3"/>
  <c r="T68" i="3"/>
  <c r="T69" i="3"/>
  <c r="T76" i="3"/>
  <c r="T71" i="3"/>
  <c r="T6397" i="3"/>
  <c r="T6396" i="3"/>
  <c r="T6395" i="3"/>
  <c r="T6402" i="3"/>
  <c r="T6401" i="3"/>
  <c r="T6403" i="3"/>
  <c r="T6399" i="3"/>
  <c r="T6398" i="3"/>
  <c r="T6400" i="3"/>
  <c r="T1741" i="3"/>
  <c r="T1738" i="3"/>
  <c r="T1742" i="3"/>
  <c r="T1740" i="3"/>
  <c r="T1743" i="3"/>
  <c r="T1739" i="3"/>
  <c r="T6525" i="3"/>
  <c r="T6524" i="3"/>
  <c r="T6518" i="3"/>
  <c r="T6523" i="3"/>
  <c r="T6522" i="3"/>
  <c r="T6517" i="3"/>
  <c r="T6521" i="3"/>
  <c r="T6519" i="3"/>
  <c r="T6520" i="3"/>
  <c r="T1444" i="3"/>
  <c r="T1446" i="3"/>
  <c r="T1448" i="3"/>
  <c r="T1445" i="3"/>
  <c r="T1447" i="3"/>
  <c r="T1449" i="3"/>
  <c r="T3465" i="3"/>
  <c r="T3468" i="3"/>
  <c r="T3469" i="3"/>
  <c r="T3466" i="3"/>
  <c r="T3470" i="3"/>
  <c r="T3464" i="3"/>
  <c r="T3467" i="3"/>
  <c r="T6724" i="3"/>
  <c r="T6725" i="3"/>
  <c r="T6727" i="3"/>
  <c r="T6722" i="3"/>
  <c r="T6729" i="3"/>
  <c r="T6723" i="3"/>
  <c r="T6726" i="3"/>
  <c r="T6721" i="3"/>
  <c r="T6728" i="3"/>
  <c r="T3766" i="3"/>
  <c r="T3769" i="3"/>
  <c r="T3762" i="3"/>
  <c r="T3770" i="3"/>
  <c r="T3767" i="3"/>
  <c r="T3764" i="3"/>
  <c r="T3765" i="3"/>
  <c r="T3763" i="3"/>
  <c r="T3768" i="3"/>
  <c r="T3771" i="3"/>
  <c r="T778" i="3"/>
  <c r="T780" i="3"/>
  <c r="T782" i="3"/>
  <c r="T779" i="3"/>
  <c r="T781" i="3"/>
  <c r="T2016" i="3"/>
  <c r="T2013" i="3"/>
  <c r="T2020" i="3"/>
  <c r="T2017" i="3"/>
  <c r="T2014" i="3"/>
  <c r="T2021" i="3"/>
  <c r="T2018" i="3"/>
  <c r="T2015" i="3"/>
  <c r="T2022" i="3"/>
  <c r="T2019" i="3"/>
  <c r="T5893" i="3"/>
  <c r="T5896" i="3"/>
  <c r="T5889" i="3"/>
  <c r="T5892" i="3"/>
  <c r="T5895" i="3"/>
  <c r="T5890" i="3"/>
  <c r="T5898" i="3"/>
  <c r="T5891" i="3"/>
  <c r="T5894" i="3"/>
  <c r="T5897" i="3"/>
  <c r="T4000" i="3"/>
  <c r="T3997" i="3"/>
  <c r="T3994" i="3"/>
  <c r="T3991" i="3"/>
  <c r="T4002" i="3"/>
  <c r="T3996" i="3"/>
  <c r="T3999" i="3"/>
  <c r="T4001" i="3"/>
  <c r="T3998" i="3"/>
  <c r="T3995" i="3"/>
  <c r="T3992" i="3"/>
  <c r="T3993" i="3"/>
  <c r="T3081" i="3"/>
  <c r="T3078" i="3"/>
  <c r="T3075" i="3"/>
  <c r="T3079" i="3"/>
  <c r="T3076" i="3"/>
  <c r="T3080" i="3"/>
  <c r="T3077" i="3"/>
  <c r="T5128" i="3"/>
  <c r="T5126" i="3"/>
  <c r="T5117" i="3"/>
  <c r="T5123" i="3"/>
  <c r="T5120" i="3"/>
  <c r="T5127" i="3"/>
  <c r="T5124" i="3"/>
  <c r="T5121" i="3"/>
  <c r="T5118" i="3"/>
  <c r="T5125" i="3"/>
  <c r="T5122" i="3"/>
  <c r="T5119" i="3"/>
  <c r="T1254" i="3"/>
  <c r="T1251" i="3"/>
  <c r="T1248" i="3"/>
  <c r="T1245" i="3"/>
  <c r="T1242" i="3"/>
  <c r="T1239" i="3"/>
  <c r="T1255" i="3"/>
  <c r="T1241" i="3"/>
  <c r="T1252" i="3"/>
  <c r="T1249" i="3"/>
  <c r="T1246" i="3"/>
  <c r="T1243" i="3"/>
  <c r="T1240" i="3"/>
  <c r="T1244" i="3"/>
  <c r="T1253" i="3"/>
  <c r="T1250" i="3"/>
  <c r="T1247" i="3"/>
  <c r="T4432" i="3"/>
  <c r="T4429" i="3"/>
  <c r="T4426" i="3"/>
  <c r="T4430" i="3"/>
  <c r="T4427" i="3"/>
  <c r="T4428" i="3"/>
  <c r="T4431" i="3"/>
  <c r="T4425" i="3"/>
  <c r="S7152" i="3"/>
  <c r="S7146" i="3"/>
  <c r="S7145" i="3"/>
  <c r="S7147" i="3"/>
  <c r="S7151" i="3"/>
  <c r="S7150" i="3"/>
  <c r="S7148" i="3"/>
  <c r="S7149" i="3"/>
  <c r="T5569" i="3"/>
  <c r="T5566" i="3"/>
  <c r="T5564" i="3"/>
  <c r="T5567" i="3"/>
  <c r="T5562" i="3"/>
  <c r="T5568" i="3"/>
  <c r="T5563" i="3"/>
  <c r="T5565" i="3"/>
  <c r="T155" i="3"/>
  <c r="T152" i="3"/>
  <c r="T156" i="3"/>
  <c r="T153" i="3"/>
  <c r="T157" i="3"/>
  <c r="T154" i="3"/>
  <c r="T2887" i="3"/>
  <c r="T2884" i="3"/>
  <c r="T2881" i="3"/>
  <c r="T2891" i="3"/>
  <c r="T2888" i="3"/>
  <c r="T2892" i="3"/>
  <c r="T2885" i="3"/>
  <c r="T2889" i="3"/>
  <c r="T2882" i="3"/>
  <c r="T2886" i="3"/>
  <c r="T2883" i="3"/>
  <c r="T2893" i="3"/>
  <c r="T2890" i="3"/>
  <c r="T2880" i="3"/>
  <c r="T3870" i="3"/>
  <c r="T3872" i="3"/>
  <c r="T3871" i="3"/>
  <c r="T3873" i="3"/>
  <c r="T3876" i="3"/>
  <c r="T3878" i="3"/>
  <c r="T3874" i="3"/>
  <c r="T3877" i="3"/>
  <c r="T3875" i="3"/>
  <c r="T1598" i="3"/>
  <c r="T1597" i="3"/>
  <c r="T1600" i="3"/>
  <c r="T1602" i="3"/>
  <c r="T1599" i="3"/>
  <c r="T1601" i="3"/>
  <c r="T3693" i="3"/>
  <c r="T3690" i="3"/>
  <c r="T3697" i="3"/>
  <c r="T3687" i="3"/>
  <c r="T3694" i="3"/>
  <c r="T3691" i="3"/>
  <c r="T3688" i="3"/>
  <c r="T3698" i="3"/>
  <c r="T3696" i="3"/>
  <c r="T3686" i="3"/>
  <c r="T3695" i="3"/>
  <c r="T3692" i="3"/>
  <c r="T3689" i="3"/>
  <c r="T3370" i="3"/>
  <c r="T3367" i="3"/>
  <c r="T3368" i="3"/>
  <c r="T3365" i="3"/>
  <c r="T3369" i="3"/>
  <c r="T3366" i="3"/>
  <c r="T5297" i="3"/>
  <c r="T5294" i="3"/>
  <c r="T5296" i="3"/>
  <c r="T5301" i="3"/>
  <c r="T5302" i="3"/>
  <c r="T5295" i="3"/>
  <c r="T5298" i="3"/>
  <c r="T5299" i="3"/>
  <c r="T5303" i="3"/>
  <c r="T5300" i="3"/>
  <c r="T5293" i="3"/>
  <c r="T4172" i="3"/>
  <c r="T4169" i="3"/>
  <c r="T4174" i="3"/>
  <c r="T4173" i="3"/>
  <c r="T4171" i="3"/>
  <c r="T4170" i="3"/>
  <c r="T5757" i="3"/>
  <c r="T5760" i="3"/>
  <c r="T5755" i="3"/>
  <c r="T5763" i="3"/>
  <c r="T5758" i="3"/>
  <c r="T5764" i="3"/>
  <c r="T5762" i="3"/>
  <c r="T5759" i="3"/>
  <c r="T5756" i="3"/>
  <c r="T5761" i="3"/>
  <c r="T2382" i="3"/>
  <c r="T2386" i="3"/>
  <c r="T2384" i="3"/>
  <c r="T2387" i="3"/>
  <c r="T2383" i="3"/>
  <c r="T2388" i="3"/>
  <c r="T2385" i="3"/>
  <c r="T2972" i="3"/>
  <c r="T2969" i="3"/>
  <c r="T2966" i="3"/>
  <c r="T2973" i="3"/>
  <c r="T2970" i="3"/>
  <c r="T2967" i="3"/>
  <c r="T2964" i="3"/>
  <c r="T2968" i="3"/>
  <c r="T2971" i="3"/>
  <c r="T2965" i="3"/>
  <c r="T2313" i="3"/>
  <c r="T2311" i="3"/>
  <c r="T2316" i="3"/>
  <c r="T2318" i="3"/>
  <c r="T2310" i="3"/>
  <c r="T2312" i="3"/>
  <c r="T2314" i="3"/>
  <c r="T2315" i="3"/>
  <c r="T2317" i="3"/>
  <c r="T879" i="3"/>
  <c r="T876" i="3"/>
  <c r="T881" i="3"/>
  <c r="T872" i="3"/>
  <c r="T868" i="3"/>
  <c r="T870" i="3"/>
  <c r="T877" i="3"/>
  <c r="T875" i="3"/>
  <c r="T880" i="3"/>
  <c r="T873" i="3"/>
  <c r="T871" i="3"/>
  <c r="T869" i="3"/>
  <c r="T874" i="3"/>
  <c r="T878" i="3"/>
  <c r="T1280" i="3"/>
  <c r="T1279" i="3"/>
  <c r="T1281" i="3"/>
  <c r="T1278" i="3"/>
  <c r="T6180" i="3"/>
  <c r="T6187" i="3"/>
  <c r="T6183" i="3"/>
  <c r="T6184" i="3"/>
  <c r="T6186" i="3"/>
  <c r="T6181" i="3"/>
  <c r="T6182" i="3"/>
  <c r="T6185" i="3"/>
  <c r="T6188" i="3"/>
  <c r="T949" i="3"/>
  <c r="T946" i="3"/>
  <c r="T943" i="3"/>
  <c r="T950" i="3"/>
  <c r="T947" i="3"/>
  <c r="T944" i="3"/>
  <c r="T948" i="3"/>
  <c r="T945" i="3"/>
  <c r="T942" i="3"/>
  <c r="T952" i="3"/>
  <c r="T951" i="3"/>
  <c r="T800" i="3"/>
  <c r="T797" i="3"/>
  <c r="T794" i="3"/>
  <c r="T801" i="3"/>
  <c r="T798" i="3"/>
  <c r="T795" i="3"/>
  <c r="T792" i="3"/>
  <c r="T799" i="3"/>
  <c r="T796" i="3"/>
  <c r="T793" i="3"/>
  <c r="T803" i="3"/>
  <c r="T802" i="3"/>
  <c r="T4767" i="3"/>
  <c r="T4764" i="3"/>
  <c r="T4765" i="3"/>
  <c r="T4763" i="3"/>
  <c r="T4762" i="3"/>
  <c r="T4766" i="3"/>
  <c r="T1989" i="3"/>
  <c r="T1986" i="3"/>
  <c r="T1983" i="3"/>
  <c r="T1980" i="3"/>
  <c r="T1987" i="3"/>
  <c r="T1984" i="3"/>
  <c r="T1981" i="3"/>
  <c r="T1978" i="3"/>
  <c r="T1988" i="3"/>
  <c r="T1985" i="3"/>
  <c r="T1982" i="3"/>
  <c r="T1979" i="3"/>
  <c r="T641" i="3"/>
  <c r="T634" i="3"/>
  <c r="T638" i="3"/>
  <c r="T642" i="3"/>
  <c r="T635" i="3"/>
  <c r="T645" i="3"/>
  <c r="T632" i="3"/>
  <c r="T640" i="3"/>
  <c r="T629" i="3"/>
  <c r="T643" i="3"/>
  <c r="T630" i="3"/>
  <c r="T644" i="3"/>
  <c r="T637" i="3"/>
  <c r="T633" i="3"/>
  <c r="T636" i="3"/>
  <c r="T631" i="3"/>
  <c r="T639" i="3"/>
  <c r="T464" i="3"/>
  <c r="T462" i="3"/>
  <c r="T459" i="3"/>
  <c r="T461" i="3"/>
  <c r="T463" i="3"/>
  <c r="T460" i="3"/>
  <c r="T2947" i="3"/>
  <c r="T2940" i="3"/>
  <c r="T2943" i="3"/>
  <c r="T2949" i="3"/>
  <c r="T2941" i="3"/>
  <c r="T2946" i="3"/>
  <c r="T2939" i="3"/>
  <c r="T2945" i="3"/>
  <c r="T2948" i="3"/>
  <c r="T2942" i="3"/>
  <c r="T2944" i="3"/>
  <c r="T1783" i="3"/>
  <c r="T1780" i="3"/>
  <c r="T1784" i="3"/>
  <c r="T1781" i="3"/>
  <c r="T1785" i="3"/>
  <c r="T1782" i="3"/>
  <c r="T1779" i="3"/>
  <c r="T1778" i="3"/>
  <c r="T2720" i="3"/>
  <c r="T2722" i="3"/>
  <c r="T2719" i="3"/>
  <c r="T2721" i="3"/>
  <c r="T1824" i="3"/>
  <c r="T1821" i="3"/>
  <c r="T1818" i="3"/>
  <c r="T1822" i="3"/>
  <c r="T1819" i="3"/>
  <c r="T1823" i="3"/>
  <c r="T1820" i="3"/>
  <c r="T2671" i="3"/>
  <c r="T2668" i="3"/>
  <c r="T2676" i="3"/>
  <c r="T2673" i="3"/>
  <c r="T2675" i="3"/>
  <c r="T2670" i="3"/>
  <c r="T2677" i="3"/>
  <c r="T2672" i="3"/>
  <c r="T2674" i="3"/>
  <c r="T2667" i="3"/>
  <c r="T2669" i="3"/>
  <c r="T1489" i="3"/>
  <c r="T1496" i="3"/>
  <c r="T1492" i="3"/>
  <c r="T1493" i="3"/>
  <c r="T1490" i="3"/>
  <c r="T1497" i="3"/>
  <c r="T1494" i="3"/>
  <c r="T1491" i="3"/>
  <c r="T1498" i="3"/>
  <c r="T1495" i="3"/>
  <c r="T6761" i="3"/>
  <c r="T6757" i="3"/>
  <c r="T6760" i="3"/>
  <c r="T6759" i="3"/>
  <c r="T6758" i="3"/>
  <c r="T4006" i="3"/>
  <c r="T4003" i="3"/>
  <c r="T4019" i="3"/>
  <c r="T4017" i="3"/>
  <c r="T4016" i="3"/>
  <c r="T4011" i="3"/>
  <c r="T4013" i="3"/>
  <c r="T4005" i="3"/>
  <c r="T4010" i="3"/>
  <c r="T4014" i="3"/>
  <c r="T4007" i="3"/>
  <c r="T4008" i="3"/>
  <c r="T4004" i="3"/>
  <c r="T4018" i="3"/>
  <c r="T4012" i="3"/>
  <c r="T4015" i="3"/>
  <c r="T4009" i="3"/>
  <c r="T5595" i="3"/>
  <c r="T5593" i="3"/>
  <c r="T5596" i="3"/>
  <c r="T5592" i="3"/>
  <c r="T5594" i="3"/>
  <c r="T5597" i="3"/>
  <c r="T5591" i="3"/>
  <c r="T1592" i="3"/>
  <c r="T1589" i="3"/>
  <c r="T1595" i="3"/>
  <c r="T1596" i="3"/>
  <c r="T1593" i="3"/>
  <c r="T1590" i="3"/>
  <c r="T1594" i="3"/>
  <c r="T1591" i="3"/>
  <c r="T4175" i="3"/>
  <c r="T4176" i="3"/>
  <c r="T4179" i="3"/>
  <c r="T4180" i="3"/>
  <c r="T4177" i="3"/>
  <c r="T4178" i="3"/>
  <c r="T7098" i="3"/>
  <c r="T7094" i="3"/>
  <c r="T7090" i="3"/>
  <c r="T7100" i="3"/>
  <c r="T7092" i="3"/>
  <c r="T7096" i="3"/>
  <c r="T7091" i="3"/>
  <c r="T7099" i="3"/>
  <c r="T7095" i="3"/>
  <c r="T7093" i="3"/>
  <c r="T7097" i="3"/>
  <c r="T2033" i="3"/>
  <c r="T2040" i="3"/>
  <c r="T2037" i="3"/>
  <c r="T2034" i="3"/>
  <c r="T2041" i="3"/>
  <c r="T2038" i="3"/>
  <c r="T2035" i="3"/>
  <c r="T2036" i="3"/>
  <c r="T2039" i="3"/>
  <c r="T508" i="3"/>
  <c r="T513" i="3"/>
  <c r="T511" i="3"/>
  <c r="T514" i="3"/>
  <c r="T515" i="3"/>
  <c r="T512" i="3"/>
  <c r="T516" i="3"/>
  <c r="T509" i="3"/>
  <c r="T510" i="3"/>
  <c r="T1353" i="3"/>
  <c r="T1350" i="3"/>
  <c r="T1347" i="3"/>
  <c r="T1344" i="3"/>
  <c r="T1341" i="3"/>
  <c r="T1351" i="3"/>
  <c r="T1348" i="3"/>
  <c r="T1342" i="3"/>
  <c r="T1339" i="3"/>
  <c r="T1345" i="3"/>
  <c r="T1352" i="3"/>
  <c r="T1349" i="3"/>
  <c r="T1346" i="3"/>
  <c r="T1343" i="3"/>
  <c r="T1340" i="3"/>
  <c r="T331" i="3"/>
  <c r="T329" i="3"/>
  <c r="T330" i="3"/>
  <c r="T3326" i="3"/>
  <c r="T3323" i="3"/>
  <c r="T3322" i="3"/>
  <c r="T3327" i="3"/>
  <c r="T3324" i="3"/>
  <c r="T3321" i="3"/>
  <c r="T3325" i="3"/>
  <c r="T3397" i="3"/>
  <c r="T3394" i="3"/>
  <c r="T3391" i="3"/>
  <c r="T3398" i="3"/>
  <c r="T3395" i="3"/>
  <c r="T3392" i="3"/>
  <c r="T3393" i="3"/>
  <c r="T3396" i="3"/>
  <c r="T3655" i="3"/>
  <c r="T3656" i="3"/>
  <c r="T3653" i="3"/>
  <c r="T3654" i="3"/>
  <c r="T6074" i="3"/>
  <c r="T6075" i="3"/>
  <c r="T6076" i="3"/>
  <c r="T6073" i="3"/>
  <c r="T6077" i="3"/>
  <c r="T247" i="3"/>
  <c r="T244" i="3"/>
  <c r="T241" i="3"/>
  <c r="T245" i="3"/>
  <c r="T242" i="3"/>
  <c r="T239" i="3"/>
  <c r="T243" i="3"/>
  <c r="T246" i="3"/>
  <c r="T240" i="3"/>
  <c r="T3134" i="3"/>
  <c r="T3141" i="3"/>
  <c r="T3135" i="3"/>
  <c r="T3138" i="3"/>
  <c r="T3139" i="3"/>
  <c r="T3137" i="3"/>
  <c r="T3136" i="3"/>
  <c r="T3140" i="3"/>
  <c r="T2920" i="3"/>
  <c r="T2923" i="3"/>
  <c r="T2917" i="3"/>
  <c r="T2924" i="3"/>
  <c r="T2921" i="3"/>
  <c r="T2918" i="3"/>
  <c r="T2915" i="3"/>
  <c r="T2922" i="3"/>
  <c r="T2919" i="3"/>
  <c r="T2916" i="3"/>
  <c r="T4237" i="3"/>
  <c r="T4234" i="3"/>
  <c r="T4238" i="3"/>
  <c r="T4235" i="3"/>
  <c r="T4232" i="3"/>
  <c r="T4233" i="3"/>
  <c r="T4236" i="3"/>
  <c r="T5442" i="3"/>
  <c r="T5440" i="3"/>
  <c r="T5438" i="3"/>
  <c r="T5441" i="3"/>
  <c r="T5439" i="3"/>
  <c r="T61" i="3"/>
  <c r="T62" i="3"/>
  <c r="T67" i="3"/>
  <c r="T65" i="3"/>
  <c r="T63" i="3"/>
  <c r="T66" i="3"/>
  <c r="T64" i="3"/>
  <c r="T60" i="3"/>
  <c r="T5154" i="3"/>
  <c r="T5153" i="3"/>
  <c r="T5155" i="3"/>
  <c r="T3509" i="3"/>
  <c r="T3506" i="3"/>
  <c r="T3503" i="3"/>
  <c r="T3512" i="3"/>
  <c r="T3513" i="3"/>
  <c r="T3505" i="3"/>
  <c r="T3504" i="3"/>
  <c r="T3511" i="3"/>
  <c r="T3508" i="3"/>
  <c r="T3507" i="3"/>
  <c r="T3510" i="3"/>
  <c r="T3502" i="3"/>
  <c r="T775" i="3"/>
  <c r="T772" i="3"/>
  <c r="T776" i="3"/>
  <c r="T773" i="3"/>
  <c r="T770" i="3"/>
  <c r="T774" i="3"/>
  <c r="T771" i="3"/>
  <c r="T777" i="3"/>
  <c r="T2684" i="3"/>
  <c r="T2681" i="3"/>
  <c r="T2678" i="3"/>
  <c r="T2685" i="3"/>
  <c r="T2682" i="3"/>
  <c r="T2687" i="3"/>
  <c r="T2679" i="3"/>
  <c r="T2686" i="3"/>
  <c r="T2683" i="3"/>
  <c r="T2680" i="3"/>
  <c r="T6078" i="3"/>
  <c r="T6081" i="3"/>
  <c r="T6079" i="3"/>
  <c r="T6082" i="3"/>
  <c r="T6080" i="3"/>
  <c r="T5355" i="3"/>
  <c r="T5354" i="3"/>
  <c r="T5349" i="3"/>
  <c r="T5357" i="3"/>
  <c r="T5351" i="3"/>
  <c r="T5352" i="3"/>
  <c r="T5356" i="3"/>
  <c r="T5350" i="3"/>
  <c r="T5353" i="3"/>
  <c r="T6491" i="3"/>
  <c r="T6489" i="3"/>
  <c r="T6490" i="3"/>
  <c r="T6488" i="3"/>
  <c r="T79" i="3"/>
  <c r="T78" i="3"/>
  <c r="T81" i="3"/>
  <c r="T83" i="3"/>
  <c r="T80" i="3"/>
  <c r="T85" i="3"/>
  <c r="T84" i="3"/>
  <c r="T82" i="3"/>
  <c r="T532" i="3"/>
  <c r="T535" i="3"/>
  <c r="T528" i="3"/>
  <c r="T531" i="3"/>
  <c r="T534" i="3"/>
  <c r="T537" i="3"/>
  <c r="T526" i="3"/>
  <c r="T533" i="3"/>
  <c r="T527" i="3"/>
  <c r="T529" i="3"/>
  <c r="T530" i="3"/>
  <c r="T536" i="3"/>
  <c r="T5420" i="3"/>
  <c r="T5417" i="3"/>
  <c r="T5416" i="3"/>
  <c r="T5415" i="3"/>
  <c r="T5422" i="3"/>
  <c r="T5419" i="3"/>
  <c r="T5418" i="3"/>
  <c r="T5421" i="3"/>
  <c r="T6426" i="3"/>
  <c r="T6429" i="3"/>
  <c r="T6423" i="3"/>
  <c r="T6428" i="3"/>
  <c r="T6424" i="3"/>
  <c r="T6425" i="3"/>
  <c r="T6427" i="3"/>
  <c r="T970" i="3"/>
  <c r="T958" i="3"/>
  <c r="T963" i="3"/>
  <c r="T964" i="3"/>
  <c r="T968" i="3"/>
  <c r="T969" i="3"/>
  <c r="T956" i="3"/>
  <c r="T957" i="3"/>
  <c r="T961" i="3"/>
  <c r="T962" i="3"/>
  <c r="T966" i="3"/>
  <c r="T967" i="3"/>
  <c r="T971" i="3"/>
  <c r="T955" i="3"/>
  <c r="T959" i="3"/>
  <c r="T972" i="3"/>
  <c r="T960" i="3"/>
  <c r="T965" i="3"/>
  <c r="T2199" i="3"/>
  <c r="T2196" i="3"/>
  <c r="T2193" i="3"/>
  <c r="T2198" i="3"/>
  <c r="T2195" i="3"/>
  <c r="T2194" i="3"/>
  <c r="T2192" i="3"/>
  <c r="T2197" i="3"/>
  <c r="T353" i="3"/>
  <c r="T350" i="3"/>
  <c r="T363" i="3"/>
  <c r="T360" i="3"/>
  <c r="T357" i="3"/>
  <c r="T354" i="3"/>
  <c r="T351" i="3"/>
  <c r="T355" i="3"/>
  <c r="T352" i="3"/>
  <c r="T349" i="3"/>
  <c r="T358" i="3"/>
  <c r="T362" i="3"/>
  <c r="T359" i="3"/>
  <c r="T356" i="3"/>
  <c r="T361" i="3"/>
  <c r="T6872" i="3"/>
  <c r="T6874" i="3"/>
  <c r="T6875" i="3"/>
  <c r="T6873" i="3"/>
  <c r="T6871" i="3"/>
  <c r="T6870" i="3"/>
  <c r="T5870" i="3"/>
  <c r="T5867" i="3"/>
  <c r="T5864" i="3"/>
  <c r="T5861" i="3"/>
  <c r="T5865" i="3"/>
  <c r="T5860" i="3"/>
  <c r="T5862" i="3"/>
  <c r="T5869" i="3"/>
  <c r="T5866" i="3"/>
  <c r="T5868" i="3"/>
  <c r="T5863" i="3"/>
  <c r="T2027" i="3"/>
  <c r="T2024" i="3"/>
  <c r="T2023" i="3"/>
  <c r="T2028" i="3"/>
  <c r="T2025" i="3"/>
  <c r="T2029" i="3"/>
  <c r="T2026" i="3"/>
  <c r="T2734" i="3"/>
  <c r="T2741" i="3"/>
  <c r="T2738" i="3"/>
  <c r="T2735" i="3"/>
  <c r="T2742" i="3"/>
  <c r="T2739" i="3"/>
  <c r="T2736" i="3"/>
  <c r="T2740" i="3"/>
  <c r="T2737" i="3"/>
  <c r="T2743" i="3"/>
  <c r="T3651" i="3"/>
  <c r="T3648" i="3"/>
  <c r="T3645" i="3"/>
  <c r="T3642" i="3"/>
  <c r="T3652" i="3"/>
  <c r="T3649" i="3"/>
  <c r="T3646" i="3"/>
  <c r="T3643" i="3"/>
  <c r="T3647" i="3"/>
  <c r="T3650" i="3"/>
  <c r="T3644" i="3"/>
  <c r="T1100" i="3"/>
  <c r="T1104" i="3"/>
  <c r="T1096" i="3"/>
  <c r="T1102" i="3"/>
  <c r="T1105" i="3"/>
  <c r="T1098" i="3"/>
  <c r="T1101" i="3"/>
  <c r="T1097" i="3"/>
  <c r="T1103" i="3"/>
  <c r="T1099" i="3"/>
  <c r="T1793" i="3"/>
  <c r="T1790" i="3"/>
  <c r="T1787" i="3"/>
  <c r="T1796" i="3"/>
  <c r="T1794" i="3"/>
  <c r="T1791" i="3"/>
  <c r="T1788" i="3"/>
  <c r="T1795" i="3"/>
  <c r="T1792" i="3"/>
  <c r="T1789" i="3"/>
  <c r="T1786" i="3"/>
  <c r="T4097" i="3"/>
  <c r="T4094" i="3"/>
  <c r="T4103" i="3"/>
  <c r="T4091" i="3"/>
  <c r="T4098" i="3"/>
  <c r="T4092" i="3"/>
  <c r="T4090" i="3"/>
  <c r="T4101" i="3"/>
  <c r="T4100" i="3"/>
  <c r="T4102" i="3"/>
  <c r="T4099" i="3"/>
  <c r="T4095" i="3"/>
  <c r="T4096" i="3"/>
  <c r="T4093" i="3"/>
  <c r="T1382" i="3"/>
  <c r="T1395" i="3"/>
  <c r="T1392" i="3"/>
  <c r="T1389" i="3"/>
  <c r="T1386" i="3"/>
  <c r="T1383" i="3"/>
  <c r="T1396" i="3"/>
  <c r="T1393" i="3"/>
  <c r="T1394" i="3"/>
  <c r="T1390" i="3"/>
  <c r="T1388" i="3"/>
  <c r="T1384" i="3"/>
  <c r="T1387" i="3"/>
  <c r="T1381" i="3"/>
  <c r="T1385" i="3"/>
  <c r="T1391" i="3"/>
  <c r="T5079" i="3"/>
  <c r="T5076" i="3"/>
  <c r="T5083" i="3"/>
  <c r="T5080" i="3"/>
  <c r="T5077" i="3"/>
  <c r="T5078" i="3"/>
  <c r="T5081" i="3"/>
  <c r="T5075" i="3"/>
  <c r="T5085" i="3"/>
  <c r="T5082" i="3"/>
  <c r="T5084" i="3"/>
  <c r="T1944" i="3"/>
  <c r="T1941" i="3"/>
  <c r="T1938" i="3"/>
  <c r="T1945" i="3"/>
  <c r="T1942" i="3"/>
  <c r="T1939" i="3"/>
  <c r="T1936" i="3"/>
  <c r="T1943" i="3"/>
  <c r="T1940" i="3"/>
  <c r="T1937" i="3"/>
  <c r="T4702" i="3"/>
  <c r="T4703" i="3"/>
  <c r="T4700" i="3"/>
  <c r="T4704" i="3"/>
  <c r="T4701" i="3"/>
  <c r="T4608" i="3"/>
  <c r="T4612" i="3"/>
  <c r="T4609" i="3"/>
  <c r="T4613" i="3"/>
  <c r="T4610" i="3"/>
  <c r="T4611" i="3"/>
  <c r="T2261" i="3"/>
  <c r="T2266" i="3"/>
  <c r="T2265" i="3"/>
  <c r="T2257" i="3"/>
  <c r="T2263" i="3"/>
  <c r="T2259" i="3"/>
  <c r="T2264" i="3"/>
  <c r="T2260" i="3"/>
  <c r="T2258" i="3"/>
  <c r="T2262" i="3"/>
  <c r="T2256" i="3"/>
  <c r="T2075" i="3"/>
  <c r="T2072" i="3"/>
  <c r="T2069" i="3"/>
  <c r="T2066" i="3"/>
  <c r="T2073" i="3"/>
  <c r="T2070" i="3"/>
  <c r="T2067" i="3"/>
  <c r="T2064" i="3"/>
  <c r="T2074" i="3"/>
  <c r="T2071" i="3"/>
  <c r="T2068" i="3"/>
  <c r="T2065" i="3"/>
  <c r="T2371" i="3"/>
  <c r="T2372" i="3"/>
  <c r="T2368" i="3"/>
  <c r="T2369" i="3"/>
  <c r="T2365" i="3"/>
  <c r="T2366" i="3"/>
  <c r="T2373" i="3"/>
  <c r="T2370" i="3"/>
  <c r="T2374" i="3"/>
  <c r="T2367" i="3"/>
  <c r="T1426" i="3"/>
  <c r="T1419" i="3"/>
  <c r="T1423" i="3"/>
  <c r="T1420" i="3"/>
  <c r="T1422" i="3"/>
  <c r="T1417" i="3"/>
  <c r="T1427" i="3"/>
  <c r="T1425" i="3"/>
  <c r="T1424" i="3"/>
  <c r="T1421" i="3"/>
  <c r="T1418" i="3"/>
  <c r="T1428" i="3"/>
  <c r="T14" i="3"/>
  <c r="T17" i="3"/>
  <c r="T20" i="3"/>
  <c r="T18" i="3"/>
  <c r="T21" i="3"/>
  <c r="T15" i="3"/>
  <c r="T22" i="3"/>
  <c r="T19" i="3"/>
  <c r="T16" i="3"/>
  <c r="T23" i="3"/>
  <c r="T1855" i="3" l="1"/>
  <c r="T1854" i="3"/>
  <c r="T5458" i="3"/>
  <c r="T5455" i="3"/>
  <c r="T5456" i="3"/>
  <c r="T5450" i="3"/>
  <c r="T5459" i="3"/>
  <c r="T5451" i="3"/>
  <c r="T5454" i="3"/>
  <c r="T5449" i="3"/>
  <c r="T5453" i="3"/>
  <c r="T5457" i="3"/>
  <c r="T5452" i="3"/>
  <c r="T5460" i="3"/>
  <c r="T1720" i="3"/>
  <c r="T1721" i="3"/>
  <c r="T1719" i="3"/>
  <c r="T2907" i="3"/>
  <c r="T2906" i="3"/>
  <c r="T2904" i="3"/>
  <c r="T2903" i="3"/>
  <c r="T2901" i="3"/>
  <c r="T2900" i="3"/>
  <c r="T2914" i="3"/>
  <c r="T2911" i="3"/>
  <c r="T2908" i="3"/>
  <c r="T2905" i="3"/>
  <c r="T2902" i="3"/>
  <c r="T2898" i="3"/>
  <c r="T2899" i="3"/>
  <c r="T2913" i="3"/>
  <c r="T2912" i="3"/>
  <c r="T2910" i="3"/>
  <c r="T2909" i="3"/>
  <c r="T6056" i="3"/>
  <c r="T6057" i="3"/>
  <c r="T6060" i="3"/>
  <c r="T6061" i="3"/>
  <c r="T6058" i="3"/>
  <c r="T6059" i="3"/>
  <c r="T3200" i="3"/>
  <c r="T3191" i="3"/>
  <c r="T3174" i="3"/>
  <c r="T3182" i="3"/>
  <c r="T3173" i="3"/>
  <c r="T3178" i="3"/>
  <c r="T3198" i="3"/>
  <c r="T3189" i="3"/>
  <c r="T3195" i="3"/>
  <c r="T3180" i="3"/>
  <c r="T3190" i="3"/>
  <c r="T3196" i="3"/>
  <c r="T3199" i="3"/>
  <c r="T3188" i="3"/>
  <c r="T3181" i="3"/>
  <c r="T3185" i="3"/>
  <c r="T3197" i="3"/>
  <c r="T3183" i="3"/>
  <c r="T3179" i="3"/>
  <c r="T3192" i="3"/>
  <c r="T3194" i="3"/>
  <c r="T3186" i="3"/>
  <c r="T3176" i="3"/>
  <c r="T3187" i="3"/>
  <c r="T3193" i="3"/>
  <c r="T3177" i="3"/>
  <c r="T3175" i="3"/>
  <c r="T3184" i="3"/>
  <c r="T6688" i="3"/>
  <c r="T6689" i="3"/>
  <c r="T6692" i="3"/>
  <c r="T6691" i="3"/>
  <c r="T6690" i="3"/>
  <c r="T5533" i="3"/>
  <c r="T5536" i="3"/>
  <c r="T5532" i="3"/>
  <c r="T5535" i="3"/>
  <c r="T5537" i="3"/>
  <c r="T5534" i="3"/>
  <c r="T5531" i="3"/>
  <c r="T5135" i="3"/>
  <c r="T5130" i="3"/>
  <c r="T5133" i="3"/>
  <c r="T5134" i="3"/>
  <c r="T5131" i="3"/>
  <c r="T5132" i="3"/>
  <c r="T5129" i="3"/>
  <c r="T6108" i="3"/>
  <c r="T6106" i="3"/>
  <c r="T6103" i="3"/>
  <c r="T6109" i="3"/>
  <c r="T6105" i="3"/>
  <c r="T6102" i="3"/>
  <c r="T6100" i="3"/>
  <c r="T6104" i="3"/>
  <c r="T6101" i="3"/>
  <c r="T6107" i="3"/>
  <c r="T1659" i="3"/>
  <c r="T1660" i="3"/>
  <c r="T1657" i="3"/>
  <c r="T1658" i="3"/>
  <c r="T5974" i="3"/>
  <c r="T5977" i="3"/>
  <c r="T5980" i="3"/>
  <c r="T5982" i="3"/>
  <c r="T5981" i="3"/>
  <c r="T5978" i="3"/>
  <c r="T5975" i="3"/>
  <c r="T5972" i="3"/>
  <c r="T5973" i="3"/>
  <c r="T5976" i="3"/>
  <c r="T5979" i="3"/>
  <c r="T3463" i="3"/>
  <c r="T3460" i="3"/>
  <c r="T3461" i="3"/>
  <c r="T3462" i="3"/>
  <c r="T3459" i="3"/>
  <c r="T2319" i="3"/>
  <c r="T2320" i="3"/>
  <c r="T6298" i="3"/>
  <c r="T6297" i="3"/>
  <c r="T6295" i="3"/>
  <c r="T6294" i="3"/>
  <c r="T6296" i="3"/>
  <c r="T6292" i="3"/>
  <c r="T6293" i="3"/>
  <c r="T6282" i="3"/>
  <c r="T6283" i="3"/>
  <c r="T6284" i="3"/>
  <c r="T6281" i="3"/>
  <c r="T1316" i="3"/>
  <c r="T1317" i="3"/>
  <c r="T1318" i="3"/>
  <c r="T4434" i="3"/>
  <c r="T4433" i="3"/>
  <c r="T2951" i="3"/>
  <c r="T2950" i="3"/>
  <c r="T4327" i="3"/>
  <c r="T4326" i="3"/>
  <c r="T6280" i="3"/>
  <c r="T6279" i="3"/>
  <c r="T50" i="3"/>
  <c r="T49" i="3"/>
  <c r="T92" i="3"/>
  <c r="T91" i="3"/>
  <c r="T7017" i="3"/>
  <c r="T7016" i="3"/>
  <c r="T7083" i="3"/>
  <c r="T7082" i="3"/>
  <c r="T6286" i="3"/>
  <c r="T6285" i="3"/>
  <c r="T6287" i="3"/>
  <c r="T1165" i="3"/>
  <c r="T1164" i="3"/>
  <c r="T2533" i="3"/>
  <c r="T2534" i="3"/>
  <c r="T2535" i="3"/>
  <c r="T2532" i="3"/>
  <c r="T3159" i="3"/>
  <c r="T3158" i="3"/>
  <c r="T4133" i="3"/>
  <c r="T4132" i="3"/>
  <c r="T7116" i="3"/>
  <c r="T7115" i="3"/>
  <c r="T7118" i="3"/>
  <c r="T7110" i="3"/>
  <c r="T7112" i="3"/>
  <c r="T7111" i="3"/>
  <c r="T7105" i="3"/>
  <c r="T7122" i="3"/>
  <c r="T7109" i="3"/>
  <c r="T7119" i="3"/>
  <c r="T7121" i="3"/>
  <c r="T7117" i="3"/>
  <c r="T7104" i="3"/>
  <c r="T7113" i="3"/>
  <c r="T7107" i="3"/>
  <c r="T7114" i="3"/>
  <c r="T7120" i="3"/>
  <c r="T7108" i="3"/>
  <c r="T7106" i="3"/>
  <c r="T7149" i="3"/>
  <c r="T7147" i="3"/>
  <c r="T7146" i="3"/>
  <c r="T7145" i="3"/>
  <c r="T7150" i="3"/>
  <c r="T7148" i="3"/>
  <c r="T7151" i="3"/>
  <c r="T715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<sst xmlns="http://schemas.openxmlformats.org/spreadsheetml/2006/main" count="61903" uniqueCount="11106">
  <si>
    <t>Date</t>
  </si>
  <si>
    <t>Company Name</t>
  </si>
  <si>
    <t>Investor Name</t>
  </si>
  <si>
    <t>Investor Classification</t>
  </si>
  <si>
    <t>Local / Foreign</t>
  </si>
  <si>
    <t>Nationality</t>
  </si>
  <si>
    <t>Domicile</t>
  </si>
  <si>
    <t>Holdings (Scripless)</t>
  </si>
  <si>
    <t>Holdings (Scrip)</t>
  </si>
  <si>
    <t>Total Holding Shares</t>
  </si>
  <si>
    <t>Percentage (%)</t>
  </si>
  <si>
    <t>Free Float (%)</t>
  </si>
  <si>
    <t>Classic HHI</t>
  </si>
  <si>
    <t>Concentration Ratio Top 1 (CR1)</t>
  </si>
  <si>
    <t>Concentration Ratio Top 3 (CR3)</t>
  </si>
  <si>
    <t>Holder</t>
  </si>
  <si>
    <t>CCS</t>
  </si>
  <si>
    <t>Ownership Type</t>
  </si>
  <si>
    <t>CCS Category</t>
  </si>
  <si>
    <t>AADI</t>
  </si>
  <si>
    <t>ADARO ANDALAN INDONESIA Tbk</t>
  </si>
  <si>
    <t>PT PERSADA CAPITAL INVESTAMA</t>
  </si>
  <si>
    <t>Corporate</t>
  </si>
  <si>
    <t>L</t>
  </si>
  <si>
    <t>INDONESIA</t>
  </si>
  <si>
    <t>SARATOGA INVESTAMA SEDAYA TBK</t>
  </si>
  <si>
    <t>Private Bank</t>
  </si>
  <si>
    <t>PT TRINUGRAHA THOHIR</t>
  </si>
  <si>
    <t>ADARO STRATEGIC INVESTMENTS</t>
  </si>
  <si>
    <t>ALAMTRI RESOURCES INDONESIA TBK PT</t>
  </si>
  <si>
    <t>FTAG INVESTMENT BANK LTD</t>
  </si>
  <si>
    <t>Financial Institutional</t>
  </si>
  <si>
    <t>F</t>
  </si>
  <si>
    <t>MALAYSIA</t>
  </si>
  <si>
    <t>GARIBALDI THOHIR</t>
  </si>
  <si>
    <t>Individual</t>
  </si>
  <si>
    <t>INDONESIAN</t>
  </si>
  <si>
    <t>IR. T. PERMADI RACHMAT</t>
  </si>
  <si>
    <t>EDWIN SOERYADJAYA</t>
  </si>
  <si>
    <t>SANDIAGA SALAHUDDIN UNO</t>
  </si>
  <si>
    <t>AALI</t>
  </si>
  <si>
    <t>ASTRA AGRO LESTARI Tbk</t>
  </si>
  <si>
    <t>PT ASTRA INTERNATIONAL TBK</t>
  </si>
  <si>
    <t>DJS KETENAGAKERJAAN PROGRAM JAMINAN HARI TUA</t>
  </si>
  <si>
    <t>Insurance</t>
  </si>
  <si>
    <t>ABBA</t>
  </si>
  <si>
    <t>MAHAKA MEDIA Tbk</t>
  </si>
  <si>
    <t>YAYASAN BINA SEJAHTERA WARGA BULOG</t>
  </si>
  <si>
    <t>YAYASAN ABDI BANGSA</t>
  </si>
  <si>
    <t>MEDIAHUIS IRELAND LIMITED</t>
  </si>
  <si>
    <t>PT BEYOND MEDIA</t>
  </si>
  <si>
    <t>Private Equity</t>
  </si>
  <si>
    <t>PT.Grid One Media</t>
  </si>
  <si>
    <t>SOLIC KREASI BARU PT</t>
  </si>
  <si>
    <t>KAIROS EKSPRES INTERNASIONAL PT</t>
  </si>
  <si>
    <t>PEARL HILL INVESTMENTS LTD</t>
  </si>
  <si>
    <t>VIRGIN ISLANDS, BRITISH</t>
  </si>
  <si>
    <t>TJEN FOENG FA</t>
  </si>
  <si>
    <t>DRS. WINARTO</t>
  </si>
  <si>
    <t>ABDA</t>
  </si>
  <si>
    <t>ASURANSI BINA DANA ARTA Tbk</t>
  </si>
  <si>
    <t>SKYLIGHT INVESTMENT LTD</t>
  </si>
  <si>
    <t>CAYMAN ISLANDS</t>
  </si>
  <si>
    <t>DBS BANK LTD.</t>
  </si>
  <si>
    <t>SINGAPORE</t>
  </si>
  <si>
    <t>OONA INDONESIA PTE LTD</t>
  </si>
  <si>
    <t>MAYBANK SECURITIES PTE. LTD.</t>
  </si>
  <si>
    <t>Securities Company</t>
  </si>
  <si>
    <t>ABMM</t>
  </si>
  <si>
    <t>ABM INVESTAMA Tbk</t>
  </si>
  <si>
    <t>PT TIARA MARGA TRAKINDO</t>
  </si>
  <si>
    <t>NOBLE INVESTMENT CORPORATION (SPC) LTD.</t>
  </si>
  <si>
    <t>Mutual Funds</t>
  </si>
  <si>
    <t>VALLE VERDE PTE LTD</t>
  </si>
  <si>
    <t>Firm</t>
  </si>
  <si>
    <t>DRS LO KHENG HONG</t>
  </si>
  <si>
    <t>ACES</t>
  </si>
  <si>
    <t>ASPIRASI HIDUP INDONESIA Tbk</t>
  </si>
  <si>
    <t>PT KAWAN LAMA SEJAHTERA</t>
  </si>
  <si>
    <t>MERCER QIF FUND PLC</t>
  </si>
  <si>
    <t>IRELAND</t>
  </si>
  <si>
    <t>ALBIZIA ASEAN OPPORTUNITIES FUND</t>
  </si>
  <si>
    <t>NT TST CO S/A EDGBASTON ASIAN EQUITY (JERSEY) TRUST</t>
  </si>
  <si>
    <t>Investment Advisors</t>
  </si>
  <si>
    <t>JERSEY</t>
  </si>
  <si>
    <t>ACRO</t>
  </si>
  <si>
    <t>SAMCRO HYOSUNG ADILESTARI Tbk</t>
  </si>
  <si>
    <t>JOO HEE KO</t>
  </si>
  <si>
    <t>SOUTH KOREAN</t>
  </si>
  <si>
    <t>SUMAN KIM</t>
  </si>
  <si>
    <t>KYUNGHEE KO</t>
  </si>
  <si>
    <t>TAE SUNG CHUNG</t>
  </si>
  <si>
    <t>ACST</t>
  </si>
  <si>
    <t>ACSET INDONUSA Tbk</t>
  </si>
  <si>
    <t>PT. KARYA SUPRA PERKASA</t>
  </si>
  <si>
    <t>ADCP</t>
  </si>
  <si>
    <t>ADHI COMMUTER PROPERTI Tbk</t>
  </si>
  <si>
    <t>ADHI KARYA PERSERO TBK PT.</t>
  </si>
  <si>
    <t>State Owned Enterprises</t>
  </si>
  <si>
    <t>ADES</t>
  </si>
  <si>
    <t>AKASHA WIRA INTERNATIONAL Tbk</t>
  </si>
  <si>
    <t>WATER PARTNERS BOTTLING SA</t>
  </si>
  <si>
    <t>SWITZERLAND</t>
  </si>
  <si>
    <t>SURONO SUBEKTI</t>
  </si>
  <si>
    <t>ADHI</t>
  </si>
  <si>
    <t>ADHI KARYA (PERSERO) Tbk</t>
  </si>
  <si>
    <t>PERUSAHAAN PERSEROAN (PERSERO) PT DANANTARA ASSET MANAGEMENT</t>
  </si>
  <si>
    <t>PT WARUNA NUSASENTANA</t>
  </si>
  <si>
    <t>PT. MITRACOMM EKASARANA</t>
  </si>
  <si>
    <t>SALIM LIM</t>
  </si>
  <si>
    <t>PANIN SEKURITAS Tbk, PT</t>
  </si>
  <si>
    <t>ADMF</t>
  </si>
  <si>
    <t>ADIRA DINAMIKA MULTI FINANCE Tbk</t>
  </si>
  <si>
    <t>BANK DANAMON INDONESIA Tbk, PT - REGISTRAR</t>
  </si>
  <si>
    <t>Bank</t>
  </si>
  <si>
    <t>MUFG Bank Ltd</t>
  </si>
  <si>
    <t>JAPAN</t>
  </si>
  <si>
    <t>ADMG</t>
  </si>
  <si>
    <t>POLYCHEM INDONESIA Tbk</t>
  </si>
  <si>
    <t>GAJAH TUNGGAL, TbK. PT.</t>
  </si>
  <si>
    <t>PT SATYA MULIA GEMA GEMILANG</t>
  </si>
  <si>
    <t>NEW WORLD GLOBAL LIMITED</t>
  </si>
  <si>
    <t>SOETIKNO HARTO SOEWITO</t>
  </si>
  <si>
    <t>PROVESTMENT LIMITED</t>
  </si>
  <si>
    <t>Partnership</t>
  </si>
  <si>
    <t>ADMR</t>
  </si>
  <si>
    <t>ALAMTRI MINERALS INDONESIA Tbk</t>
  </si>
  <si>
    <t>SILVERCITY ENTERPRISE LIMITED</t>
  </si>
  <si>
    <t>HONG KONG</t>
  </si>
  <si>
    <t>VERANUS CAPITAL PTE. LTD.</t>
  </si>
  <si>
    <t>ADRO</t>
  </si>
  <si>
    <t>ALAMTRI RESOURCES INDONESIA Tbk</t>
  </si>
  <si>
    <t>KOREA SOUTH-EAST POWER CO.LTD</t>
  </si>
  <si>
    <t>KOREA, REPUBLIC OF</t>
  </si>
  <si>
    <t>LAZARD EMERGING MARKETS EQUITY PORTFOLIO</t>
  </si>
  <si>
    <t>UNITED STATES</t>
  </si>
  <si>
    <t>AEGS</t>
  </si>
  <si>
    <t>ANUGERAH SPAREPARTS SEJAHTERA Tbk</t>
  </si>
  <si>
    <t>CV. JAMBI TRADE CENTER</t>
  </si>
  <si>
    <t>Commanditaire Vennootschap (CV) or Limited partnership</t>
  </si>
  <si>
    <t>ANDY TANUJAYA</t>
  </si>
  <si>
    <t>OEY JOHAN SINATRA SUMAWI</t>
  </si>
  <si>
    <t>KUSWIRA</t>
  </si>
  <si>
    <t>J SUWANTA SINARYA DR</t>
  </si>
  <si>
    <t>ANI ROLIYANI</t>
  </si>
  <si>
    <t>HASANUDIN</t>
  </si>
  <si>
    <t>JEIHAN SUMAWI PUTRA</t>
  </si>
  <si>
    <t>UOB KAY HIAN PTE LTD</t>
  </si>
  <si>
    <t>PHILLIP SECURITIES PTE LTD</t>
  </si>
  <si>
    <t>Investment Manager</t>
  </si>
  <si>
    <t>AGAR</t>
  </si>
  <si>
    <t>ASIA SEJAHTERA MINA Tbk</t>
  </si>
  <si>
    <t>PT. BENGAWAN TIMUR LAJU</t>
  </si>
  <si>
    <t>PT. SINAR TERANG ASIA RAYA</t>
  </si>
  <si>
    <t>PT. INDO KREASI PRATAMA</t>
  </si>
  <si>
    <t>HENRY TIRTASAPUTRA JUNIOR</t>
  </si>
  <si>
    <t>L. HAUW LIONG (LIANTO G)</t>
  </si>
  <si>
    <t>ROBIN GOENADI</t>
  </si>
  <si>
    <t>INTAN POLANARIA SANTOSA</t>
  </si>
  <si>
    <t>WILDA TETY ARYDESIA</t>
  </si>
  <si>
    <t>AGII</t>
  </si>
  <si>
    <t>SAMATOR INDO GAS Tbk</t>
  </si>
  <si>
    <t>PT. ANEKA MEGA ENERGI</t>
  </si>
  <si>
    <t>PT SAMATOR</t>
  </si>
  <si>
    <t>MATRIX COMPANY LIMITED</t>
  </si>
  <si>
    <t>ZICO TRUST (S) LTD.</t>
  </si>
  <si>
    <t>Trustee Bank</t>
  </si>
  <si>
    <t>AGRO</t>
  </si>
  <si>
    <t>BANK RAYA INDONESIA Tbk</t>
  </si>
  <si>
    <t>BANK RAKYAT INDONESIA (PERSERO), PT</t>
  </si>
  <si>
    <t>DANA PENSIUN PERKEBUNAN</t>
  </si>
  <si>
    <t>Pension Funds</t>
  </si>
  <si>
    <t>AGRS</t>
  </si>
  <si>
    <t>BANK IBK INDONESIA Tbk</t>
  </si>
  <si>
    <t>INDUSTRIAL BANK OF KOREA</t>
  </si>
  <si>
    <t>PT KOREA INVESTMENT AND SEKURITAS INDONESIA</t>
  </si>
  <si>
    <t>AHAP</t>
  </si>
  <si>
    <t>ASURANSI HARTA AMAN PRATAMA Tbk</t>
  </si>
  <si>
    <t>PT ASIAN INTERNATIONAL INVESTINDO</t>
  </si>
  <si>
    <t>SENDRA GUNAWAN</t>
  </si>
  <si>
    <t>TAN KAH HO</t>
  </si>
  <si>
    <t>SINGAPOREAN</t>
  </si>
  <si>
    <t>PT ASURANSI CENTRAL ASIA</t>
  </si>
  <si>
    <t>BANGKOK INSURANCE PUBLIC COMPANY LIMITED</t>
  </si>
  <si>
    <t>THAILAND</t>
  </si>
  <si>
    <t>AIMS</t>
  </si>
  <si>
    <t>ARTHA MAHIYA INVESTAMA Tbk</t>
  </si>
  <si>
    <t>PT DELTA WIBAWA BERSAMA</t>
  </si>
  <si>
    <t>PT AIMS INDO INVESTAMA</t>
  </si>
  <si>
    <t>HADI WIJAYA</t>
  </si>
  <si>
    <t>JONI</t>
  </si>
  <si>
    <t>IR EFENDI LEMAN</t>
  </si>
  <si>
    <t>CHRIST JONATAN DAELY</t>
  </si>
  <si>
    <t>ABEL IGNATIUS AUREY</t>
  </si>
  <si>
    <t>LIANG ZHANG</t>
  </si>
  <si>
    <t>CHINESE</t>
  </si>
  <si>
    <t>CHINA</t>
  </si>
  <si>
    <t>LIQIN LING</t>
  </si>
  <si>
    <t>PT TRIMEGAH SEKURITAS INDONESIA TBK</t>
  </si>
  <si>
    <t>AISA</t>
  </si>
  <si>
    <t>FKS FOOD SEJAHTERA Tbk</t>
  </si>
  <si>
    <t>PT PANGAN SEJAHTERA INVESTAMA</t>
  </si>
  <si>
    <t>PT ASTA ASKARA SENTOSA</t>
  </si>
  <si>
    <t>PRIMANEX LIMITED</t>
  </si>
  <si>
    <t>Venture Capital</t>
  </si>
  <si>
    <t>BRITISH INDIAN OCEAN TERRITORY</t>
  </si>
  <si>
    <t>TROPHY INVESTORS II Ltd</t>
  </si>
  <si>
    <t>UBS AG SINGAPORE BRANCH</t>
  </si>
  <si>
    <t>PT ASURANSI SIMAS JIWA</t>
  </si>
  <si>
    <t>AKKU</t>
  </si>
  <si>
    <t>ANUGERAH KAGUM KARYA UTAMA Tbk</t>
  </si>
  <si>
    <t>PT TALENTA USAHA PRIMA</t>
  </si>
  <si>
    <t>PT ANTARIKSA BINTANG CEMERLANG</t>
  </si>
  <si>
    <t>PT CIHAMPELAS SEJUTA BUSANA</t>
  </si>
  <si>
    <t>PT BINTANG BERSINAR CEMERLANG</t>
  </si>
  <si>
    <t>PT GEMPAR BUSANA JAYA</t>
  </si>
  <si>
    <t>PT GEMA BUSANA RAYA</t>
  </si>
  <si>
    <t>PT MAJU KARYA SRIKANDI</t>
  </si>
  <si>
    <t>PT. KAGUM KARYA UTAMA</t>
  </si>
  <si>
    <t>PT KAGUM KARYA MAKMUR</t>
  </si>
  <si>
    <t>PT. RENALDIJAYA EKAINTI</t>
  </si>
  <si>
    <t>PT LOKASI EMAS INDONESIA PROPERTI</t>
  </si>
  <si>
    <t>PT SUKSES SELALU SEMPURNA</t>
  </si>
  <si>
    <t>PT LENTERA BINTANG TERANG</t>
  </si>
  <si>
    <t>PT JOKOWOW INDONESIA HEBAT</t>
  </si>
  <si>
    <t>PT. RELBI JAYA EKA INTI</t>
  </si>
  <si>
    <t>PT. KAGUM JAYA EKA INTI</t>
  </si>
  <si>
    <t>PT. RENA JAYA EKA INTI</t>
  </si>
  <si>
    <t>PT. RESTI JAYA EKA INTI</t>
  </si>
  <si>
    <t>PT KAGUM UTAMA JAYA</t>
  </si>
  <si>
    <t>PT. KOREK API GUNA MANDIRI</t>
  </si>
  <si>
    <t>PT. KAGUM MAKMUR UTAMA</t>
  </si>
  <si>
    <t>KINGSWOOD UNION CORPORATION</t>
  </si>
  <si>
    <t>OIL AND GAS VENTURES LIMITED</t>
  </si>
  <si>
    <t>SEYCHELLES</t>
  </si>
  <si>
    <t>RENA LUCIANI HUSADA</t>
  </si>
  <si>
    <t>AKPI</t>
  </si>
  <si>
    <t>ARGHA KARYA PRIMA INDUSTRY Tbk</t>
  </si>
  <si>
    <t>PT GITANIRWANA MANDRASAKTI</t>
  </si>
  <si>
    <t>PRISMATAMA NUGRAHA PT</t>
  </si>
  <si>
    <t>NAWA PANDUTA, PT</t>
  </si>
  <si>
    <t>PT. TIARA INTIMAHKOTA</t>
  </si>
  <si>
    <t>DINA RISJAD</t>
  </si>
  <si>
    <t>DEDEY RISJAD</t>
  </si>
  <si>
    <t>ZARANI RISJAD</t>
  </si>
  <si>
    <t>RIZAL RISJAD</t>
  </si>
  <si>
    <t>SELVIYA RISJAD DANANTO</t>
  </si>
  <si>
    <t>RADIAN RISJAD</t>
  </si>
  <si>
    <t>HENRY LIEM</t>
  </si>
  <si>
    <t>Amirsyah Risjad</t>
  </si>
  <si>
    <t>AKRA</t>
  </si>
  <si>
    <t>AKR CORPORINDO Tbk</t>
  </si>
  <si>
    <t>PT ARTHAKENCANA RAYATAMA</t>
  </si>
  <si>
    <t>HARYANTO ADIKOESOEMO</t>
  </si>
  <si>
    <t>THE NT TST CO S/A CIM INVESTMENT FUND ICAV</t>
  </si>
  <si>
    <t>ABERDEEN ASIA FOCUS PLC</t>
  </si>
  <si>
    <t>UNITED KINGDOM</t>
  </si>
  <si>
    <t>GOVERNMENT OF NORWAY</t>
  </si>
  <si>
    <t>Sovereign Wealth Fund</t>
  </si>
  <si>
    <t>NORWAY</t>
  </si>
  <si>
    <t>EMPLOYEES PROVIDENT FUND BOARD</t>
  </si>
  <si>
    <t>AKSI</t>
  </si>
  <si>
    <t>MINERAL SUMBERDAYA MANDIRI Tbk</t>
  </si>
  <si>
    <t>PT BATULICIN ENAM SEMBILAN TRANSPORTASI</t>
  </si>
  <si>
    <t>ALDO</t>
  </si>
  <si>
    <t>ALKINDO NARATAMA Tbk</t>
  </si>
  <si>
    <t>PT.GOLDEN ARISTA INTERNATIONAL</t>
  </si>
  <si>
    <t>PT PABRIK KERTAS NOREE INDONESIA</t>
  </si>
  <si>
    <t>PT ARDANA INVESTAMA INDONESIA</t>
  </si>
  <si>
    <t>WILLY SOESANTO</t>
  </si>
  <si>
    <t>VERY BUDIAWAN</t>
  </si>
  <si>
    <t>IRENE SASTROAMIJOYO</t>
  </si>
  <si>
    <t>LILI MULYADI SUTANTO</t>
  </si>
  <si>
    <t>SONNY KOESOEMAHARSONO</t>
  </si>
  <si>
    <t>HERLAMBANG PUTRA SURJADI</t>
  </si>
  <si>
    <t>DADANG KURNIAWAN WIKARA</t>
  </si>
  <si>
    <t>HERWANTO SUTANTO</t>
  </si>
  <si>
    <t>HILDA SUTANTO</t>
  </si>
  <si>
    <t>EDDY YUSUF</t>
  </si>
  <si>
    <t>ALII</t>
  </si>
  <si>
    <t>ANCARA LOGISTICS INDONESIA Tbk</t>
  </si>
  <si>
    <t>PT. GRAHA ADIKA NIAGA</t>
  </si>
  <si>
    <t>INFINITUDE GLOBAL FUND VCC</t>
  </si>
  <si>
    <t>MAURITIUS</t>
  </si>
  <si>
    <t>SOLOMED CAPITAL PTE LTD</t>
  </si>
  <si>
    <t>BORNEO LOGISTICS SERVICES PTE. LTD.</t>
  </si>
  <si>
    <t>ANINDITHA ANESTYA BAKRIE</t>
  </si>
  <si>
    <t>NALINKANT AMRATLAL RATHOD</t>
  </si>
  <si>
    <t>INDIAN</t>
  </si>
  <si>
    <t>INDIA</t>
  </si>
  <si>
    <t>PLENTITUDE FUND SPC</t>
  </si>
  <si>
    <t>EMINENCE GLOBAL FUND PCC</t>
  </si>
  <si>
    <t>ABUNDANTIA FUND SPC</t>
  </si>
  <si>
    <t>PINNACLEIQ INCORPORATED VCC SUB-FUND</t>
  </si>
  <si>
    <t>ALKA</t>
  </si>
  <si>
    <t>ALAKASA INDUSTRINDO Tbk</t>
  </si>
  <si>
    <t>GESIT PERKASA, PT</t>
  </si>
  <si>
    <t>PT. SELARAS INVESTAMA GLOBALINDO</t>
  </si>
  <si>
    <t>PT SANTINILESTARI LOKAPRIMA</t>
  </si>
  <si>
    <t>ANDREW PASCALIS ADJIPUTRO</t>
  </si>
  <si>
    <t>AGNESRI MAHARLYN FIRANI PUTRI</t>
  </si>
  <si>
    <t>WENANTO GUNAWAN</t>
  </si>
  <si>
    <t>ALMI</t>
  </si>
  <si>
    <t>ALUMINDO LIGHT METAL INDUSTRY Tbk</t>
  </si>
  <si>
    <t>PRAKINDO INVESTAMA  PT</t>
  </si>
  <si>
    <t>PT GUNA INVESTINDO</t>
  </si>
  <si>
    <t>PT HUSIN INVESTAMA</t>
  </si>
  <si>
    <t>PT ALIM INVESTINDO</t>
  </si>
  <si>
    <t>MARINDO INVESTAMA PT</t>
  </si>
  <si>
    <t>ALTO</t>
  </si>
  <si>
    <t>TRI BANYAN TIRTA Tbk</t>
  </si>
  <si>
    <t>PT. TUDUNG BERSAMA TIRTA</t>
  </si>
  <si>
    <t>PT. TIRTAMAS ANGGADA</t>
  </si>
  <si>
    <t>PT. FIKASA BINTANG CEMERLANG</t>
  </si>
  <si>
    <t>PERSERO DANAREKSA PT a/c SPECIAL</t>
  </si>
  <si>
    <t>State Owned Company</t>
  </si>
  <si>
    <t>IR. D. SAHARDONO AMIARSO</t>
  </si>
  <si>
    <t>SOEGIANTO</t>
  </si>
  <si>
    <t>BHAKTI SALIM</t>
  </si>
  <si>
    <t>ANTONIUS ANDI SUSANTO</t>
  </si>
  <si>
    <t>LIONG JUEN FAT</t>
  </si>
  <si>
    <t>IRENE THESMAN</t>
  </si>
  <si>
    <t>IR. BUDIJANTO SETIAWAN</t>
  </si>
  <si>
    <t>DRS. JOSEPH SUSILO</t>
  </si>
  <si>
    <t>AMAG</t>
  </si>
  <si>
    <t>ASURANSI MULTI ARTHA GUNA Tbk</t>
  </si>
  <si>
    <t>PANINVEST TBK, PT</t>
  </si>
  <si>
    <t>FAIRFAX ASIA LIMITED</t>
  </si>
  <si>
    <t>BARBADOS</t>
  </si>
  <si>
    <t>BANK PAN INDONESIA TBK, PT</t>
  </si>
  <si>
    <t>PT Asuransi Multi Artha Guna</t>
  </si>
  <si>
    <t>DANA PENSIUN KARYAWAN PANIN BANK</t>
  </si>
  <si>
    <t>AMAN</t>
  </si>
  <si>
    <t>MAKMUR BERKAH AMANDA Tbk</t>
  </si>
  <si>
    <t>PT GRIYA PRIMA AMANDA (GPA)</t>
  </si>
  <si>
    <t>F. IRENE FANCY</t>
  </si>
  <si>
    <t>EDDI TJENDANA</t>
  </si>
  <si>
    <t>ANDIERSEN</t>
  </si>
  <si>
    <t>SIAUW JENNICE MARIA</t>
  </si>
  <si>
    <t>EDWARD SAMULA TOARI</t>
  </si>
  <si>
    <t>JOHAN TEDJA SURYA</t>
  </si>
  <si>
    <t>AMAR</t>
  </si>
  <si>
    <t>BANK AMAR INDONESIA Tbk</t>
  </si>
  <si>
    <t>PT. MARVEL INVESTAMA ASIA</t>
  </si>
  <si>
    <t>JAGAT RAYA IMAJINASI PT</t>
  </si>
  <si>
    <t>SBI HOLDINGS, INC.</t>
  </si>
  <si>
    <t>TOLARAM PTE. LTD.</t>
  </si>
  <si>
    <t>PT BANK AMAR INDONESIA TBK</t>
  </si>
  <si>
    <t>BANK OF SINGAPORE LIMITED</t>
  </si>
  <si>
    <t>AMFG</t>
  </si>
  <si>
    <t>ASAHIMAS FLAT GLASS Tbk</t>
  </si>
  <si>
    <t>PT RODAMAS</t>
  </si>
  <si>
    <t>AGC Inc.</t>
  </si>
  <si>
    <t>LIEM TJEN HUNG</t>
  </si>
  <si>
    <t>KGI SECURITIES (SINGAPORE) PTE LTD</t>
  </si>
  <si>
    <t>AMIN</t>
  </si>
  <si>
    <t>ATELIERS MECANIQUES D`INDONESIE Tbk</t>
  </si>
  <si>
    <t>SPHERE CORPORATION SDN.BHD.</t>
  </si>
  <si>
    <t>Permanent establishment</t>
  </si>
  <si>
    <t>VICTORIA</t>
  </si>
  <si>
    <t>RUDY SUSANTO</t>
  </si>
  <si>
    <t>DONAL MANIK</t>
  </si>
  <si>
    <t>LIM PEEK CHIN</t>
  </si>
  <si>
    <t>MALAYSIAN</t>
  </si>
  <si>
    <t>JEF CHARLES H. BOEDT</t>
  </si>
  <si>
    <t>BELGIAN</t>
  </si>
  <si>
    <t>BELGIUM</t>
  </si>
  <si>
    <t>CHONG KIM KONG</t>
  </si>
  <si>
    <t>CHONG KIM LEONG</t>
  </si>
  <si>
    <t>LAI KIM TENG</t>
  </si>
  <si>
    <t>AMMN</t>
  </si>
  <si>
    <t>AMMAN MINERAL INTERNASIONAL Tbk</t>
  </si>
  <si>
    <t>PT KEMILAU SINAR LESTARI</t>
  </si>
  <si>
    <t>PT PESONA SUKSES CEMERLANG</t>
  </si>
  <si>
    <t>PT MEDCO ENERGI INTERNASIONAL TBK</t>
  </si>
  <si>
    <t>PT SUMBER GEMILANG PERSADA</t>
  </si>
  <si>
    <t>KEMILAU INVESTAMA MAKMUR, PT</t>
  </si>
  <si>
    <t>PT AP INVESTMENT</t>
  </si>
  <si>
    <t>21 INTERNATIONAL VENTURE SPC</t>
  </si>
  <si>
    <t>SAJIR 9 LLC</t>
  </si>
  <si>
    <t>PT MAYBANK SEKURITAS INDONESIA - REGISTRAR</t>
  </si>
  <si>
    <t>AMMS</t>
  </si>
  <si>
    <t>AGUNG MENJANGAN MAS Tbk</t>
  </si>
  <si>
    <t>PT. SURYA KARYA DIGITAL</t>
  </si>
  <si>
    <t>PT MANDARA MAS SEMESTA</t>
  </si>
  <si>
    <t>RADIANT RUBY COMPANY LTD</t>
  </si>
  <si>
    <t>DIAZ KURNIAWAN</t>
  </si>
  <si>
    <t>ABRAHAM TEDJANEGARA</t>
  </si>
  <si>
    <t>AMOR</t>
  </si>
  <si>
    <t>ASHMORE ASSET MANAGEMENT INDONESIA Tbk</t>
  </si>
  <si>
    <t>PT ADIKARSA SARANA</t>
  </si>
  <si>
    <t>ARIEF CAHYADI WANA</t>
  </si>
  <si>
    <t>FX EDDY  HARTANTO SH</t>
  </si>
  <si>
    <t>RONALDUS GANDAHUSADA IR</t>
  </si>
  <si>
    <t>PT ASHMORE ASSET MANAGEMENT INDONESIA TBK</t>
  </si>
  <si>
    <t>ASHMORE INVESTMENT MANAGEMENT LIMITED</t>
  </si>
  <si>
    <t>AMRT</t>
  </si>
  <si>
    <t>SUMBER ALFARIA TRIJAYA Tbk</t>
  </si>
  <si>
    <t>SUMBER ALFARIA TRIJAYA, TBK</t>
  </si>
  <si>
    <t>AMANDA CIPTA PERSADA, PT</t>
  </si>
  <si>
    <t>SIGMANTARA ALFINDO</t>
  </si>
  <si>
    <t>MITSUBISHI CORPORATION</t>
  </si>
  <si>
    <t>YSW&amp;CO., LTD.</t>
  </si>
  <si>
    <t>JONATHAN CHANG</t>
  </si>
  <si>
    <t>FIDELITY INVESTMENT TRUST: FIDELITY SERIES EMERGING MARKETS OPPORTUNITIES FUND</t>
  </si>
  <si>
    <t>HSBC-FUND SERVICES, THE OVERLOOK PARTNERS FUND L.P.</t>
  </si>
  <si>
    <t>ANDI</t>
  </si>
  <si>
    <t>ANDIRA AGRO Tbk</t>
  </si>
  <si>
    <t>PT. ANUGERAH PERKASA SEMESTA</t>
  </si>
  <si>
    <t>CENTRAL ENERGI PRATAMA, PT</t>
  </si>
  <si>
    <t>FRANCIS INDARTO</t>
  </si>
  <si>
    <t>EDY SUWARNO AL JAP L SING</t>
  </si>
  <si>
    <t>EVELINE LISTIJOSUPUTRO</t>
  </si>
  <si>
    <t>REKSA DANA SUCORINVEST CITRA DANA BERIMBANG</t>
  </si>
  <si>
    <t>REKSA DANA MINNA PADI PASOPATI SAHAM</t>
  </si>
  <si>
    <t>REKSA DANA MINNA PADI PRINGGONDANI SAHAM</t>
  </si>
  <si>
    <t>REKSA DANA EMCO MANTAP</t>
  </si>
  <si>
    <t>REKSA DANA EMCO GROWTH FUND</t>
  </si>
  <si>
    <t>PT MINNA PADI INVESTAMA SEKURITAS Tbk</t>
  </si>
  <si>
    <t>ANJT</t>
  </si>
  <si>
    <t>AUSTINDO NUSANTARA JAYA Tbk</t>
  </si>
  <si>
    <t>CILIANDRA PERKASA</t>
  </si>
  <si>
    <t>FIRST RESOURCES LIMITED</t>
  </si>
  <si>
    <t>ANTM</t>
  </si>
  <si>
    <t>ANEKA TAMBANG (PERSERO) Tbk</t>
  </si>
  <si>
    <t>PERUSAHAAN PERSEROAN (PERSERO) PT MINERAL INDUSTRI INDONESIA</t>
  </si>
  <si>
    <t>INVESCO GOLD &amp; SPECIAL MINERALS FUND</t>
  </si>
  <si>
    <t>Hedge Fund</t>
  </si>
  <si>
    <t>APEX</t>
  </si>
  <si>
    <t>APEXINDO PRATAMA DUTA Tbk</t>
  </si>
  <si>
    <t>HERTECH KHARISMA PT</t>
  </si>
  <si>
    <t>DAAZ BARA LESTARI PT</t>
  </si>
  <si>
    <t>PT ASERRA CAPITAL</t>
  </si>
  <si>
    <t>Vistra Trust (Singapore) PTE. Limited</t>
  </si>
  <si>
    <t>AUGUSTA INVESTMENTS I PTE.LTD. ID134190500001</t>
  </si>
  <si>
    <t>Investment Fund Selling Agent</t>
  </si>
  <si>
    <t>RISMA PURBA</t>
  </si>
  <si>
    <t>PT PEAK SEKURITAS INDONESIA</t>
  </si>
  <si>
    <t>UOB KAY HIAN (HONG KONG) LTD</t>
  </si>
  <si>
    <t>APIC</t>
  </si>
  <si>
    <t>PACIFIC STRATEGIC FINANCIAL Tbk</t>
  </si>
  <si>
    <t>PT. ZED UTAMA PERSADA</t>
  </si>
  <si>
    <t>PT. ALANA CIPTA SELARAS</t>
  </si>
  <si>
    <t>PT PAN PACIFIC INVESTAMA</t>
  </si>
  <si>
    <t>PT PACIFIC INDOCORPORA</t>
  </si>
  <si>
    <t>PT TIRTA CITRA SOLUSI</t>
  </si>
  <si>
    <t>SUMBER TEKNOLOGI MULIA, PT</t>
  </si>
  <si>
    <t>PT. BARA SEJAHTERA SUKSES</t>
  </si>
  <si>
    <t>PT. MEGAH ANGKASA PERKASA</t>
  </si>
  <si>
    <t>GREENWOODS PRIME ASSETS PTE.LTD</t>
  </si>
  <si>
    <t>HILLHOUSE MANAGEMENT LIMITED</t>
  </si>
  <si>
    <t>STONEPEAK INVESTMENT LIMITED</t>
  </si>
  <si>
    <t>POLAR INVESTMENT CORPORATION</t>
  </si>
  <si>
    <t>MARSHALL ISLANDS</t>
  </si>
  <si>
    <t>BANQUE PICTET AND CIE SA</t>
  </si>
  <si>
    <t>Rudy Purnomo</t>
  </si>
  <si>
    <t>EASTERN PEAK GROUP CORPORATION</t>
  </si>
  <si>
    <t>PT VICTORIA SEKURITAS INDONESIA</t>
  </si>
  <si>
    <t>PT PACIFIC SEKURITAS INDONESIA</t>
  </si>
  <si>
    <t>APII</t>
  </si>
  <si>
    <t>ARITA PRIMA INDONESIA Tbk</t>
  </si>
  <si>
    <t>ARITA ENGINEERING, SDN BHD</t>
  </si>
  <si>
    <t>ARITA GLOBAL,PT</t>
  </si>
  <si>
    <t>Koh Boon Kuang</t>
  </si>
  <si>
    <t>LOW YEW LEAN</t>
  </si>
  <si>
    <t>Priority Creations SDN.BHD</t>
  </si>
  <si>
    <t>Fajar Untung Sdn,Bhd</t>
  </si>
  <si>
    <t>SMC Capital SDN.BHD.</t>
  </si>
  <si>
    <t>Bangga Kencana Sdn,Bhd</t>
  </si>
  <si>
    <t>APLI</t>
  </si>
  <si>
    <t>ASIAPLAST INDUSTRIES Tbk</t>
  </si>
  <si>
    <t>PT. HOKI INVESTASI SEJATI</t>
  </si>
  <si>
    <t>PT MACO AMANGRAHA</t>
  </si>
  <si>
    <t>LIE SHE MOY</t>
  </si>
  <si>
    <t>EMY LIM</t>
  </si>
  <si>
    <t>ALEXANDER AGUNG PRANOTO</t>
  </si>
  <si>
    <t>APLN</t>
  </si>
  <si>
    <t>AGUNG PODOMORO LAND Tbk</t>
  </si>
  <si>
    <t>INDOFICA, PT</t>
  </si>
  <si>
    <t>TRIHATMA KUSUMA HALIMAN</t>
  </si>
  <si>
    <t>HONKY HARJO</t>
  </si>
  <si>
    <t>ARCI</t>
  </si>
  <si>
    <t>ARCHI INDONESIA Tbk</t>
  </si>
  <si>
    <t>PT RAJAWALI KAPITAL EMAS</t>
  </si>
  <si>
    <t>CGS INTERNATIONAL SEKURITAS INDONESIA</t>
  </si>
  <si>
    <t>AREA</t>
  </si>
  <si>
    <t>DUNIA VIRTUAL ONLINE Tbk</t>
  </si>
  <si>
    <t>PT. SKALA GARUDA UTAMA</t>
  </si>
  <si>
    <t>PT. SENTRA MAHAJAYA PELITA</t>
  </si>
  <si>
    <t>PT. MITRA NIAGA PALAPA</t>
  </si>
  <si>
    <t>PT. BARAKARSA KREASI BANGSA</t>
  </si>
  <si>
    <t>PT. DWI TUNGGAL PUTRA</t>
  </si>
  <si>
    <t>MICHAEL KURNIA WIRAWAN ALIFEN</t>
  </si>
  <si>
    <t>SUGENG ALIFEN</t>
  </si>
  <si>
    <t>ARGO</t>
  </si>
  <si>
    <t>ARGO PANTES Tbk</t>
  </si>
  <si>
    <t>DHARMA MANUNGGAL</t>
  </si>
  <si>
    <t>RAGAM LOGAM</t>
  </si>
  <si>
    <t>THE NING KING</t>
  </si>
  <si>
    <t>ARGO MANUNGGAL LAND DEVELOPMENT</t>
  </si>
  <si>
    <t>KUKUH MANUNGGAL PROPERTINDO</t>
  </si>
  <si>
    <t>TREVOR GLOBAL LTD</t>
  </si>
  <si>
    <t>PT PILAR TEGUH SUKSES SEJATI</t>
  </si>
  <si>
    <t>PT CITRA RAYA INVESTAMA SEJAHTERA</t>
  </si>
  <si>
    <t>PT BERKAH AGUNG SELARAS</t>
  </si>
  <si>
    <t>PT ARGO MANUNGGAL TRIASTA</t>
  </si>
  <si>
    <t>ARII</t>
  </si>
  <si>
    <t>ATLAS RESOURCES Tbk</t>
  </si>
  <si>
    <t>PT. CALORIE VIVA UTAMA</t>
  </si>
  <si>
    <t>PT DIAN SWASTATIKA SENTOSA TBK</t>
  </si>
  <si>
    <t>PT. INFRA ALPHA INVESTINDO</t>
  </si>
  <si>
    <t>PT. INFRA ALPHA ENERGI</t>
  </si>
  <si>
    <t>PT. CIPTA SELARAS PARAHYANGAN</t>
  </si>
  <si>
    <t>PT. SUMBER DAYA KEMILAU</t>
  </si>
  <si>
    <t>PT. SUMBER DAYA KUMALA</t>
  </si>
  <si>
    <t>VITOL ASIA PTE LTD</t>
  </si>
  <si>
    <t>JAY T OENTORO</t>
  </si>
  <si>
    <t>ABDI ANDRE</t>
  </si>
  <si>
    <t>REKSA DANA BALANCED FUND SUCORINVEST ANAK PINTAR</t>
  </si>
  <si>
    <t>INTERVENTURES  CAPITAL PTE. LTD</t>
  </si>
  <si>
    <t>ARKA</t>
  </si>
  <si>
    <t>ARKHA JAYANTI PERSADA Tbk</t>
  </si>
  <si>
    <t>PT. ARKHA TANTO PRIMA</t>
  </si>
  <si>
    <t>JAF ASIA INVESTMENT, PT</t>
  </si>
  <si>
    <t>AKHMAD FAQIH</t>
  </si>
  <si>
    <t>HANIFA SUTRISNA</t>
  </si>
  <si>
    <t>ARKO</t>
  </si>
  <si>
    <t>ARKORA HYDRO Tbk</t>
  </si>
  <si>
    <t>PT BINA PERTIWI ENERGI</t>
  </si>
  <si>
    <t>PROSPERA KAPITAL INVESTAMA, PT</t>
  </si>
  <si>
    <t>PT SENTOSA BERSAMA MITRA</t>
  </si>
  <si>
    <t>PT STAR PACIFIC TBK</t>
  </si>
  <si>
    <t>ARKORA BAKTI INDONESIA, PT</t>
  </si>
  <si>
    <t>PT TIRTA ORISA YASA</t>
  </si>
  <si>
    <t>ENERGIA PRIMA NUSANTARA PT</t>
  </si>
  <si>
    <t>PT TATA TIRTA DATUN</t>
  </si>
  <si>
    <t>ACEI SINGAPORE HOLDINGS PRIVATE LTD.</t>
  </si>
  <si>
    <t>HAPSORO</t>
  </si>
  <si>
    <t>ARMY</t>
  </si>
  <si>
    <t>ARMIDIAN KARYATAMA Tbk</t>
  </si>
  <si>
    <t>ZICO TRUST (S) LTD AS TRUSTEE OF PROMETHEA STRATEGIC FUND</t>
  </si>
  <si>
    <t>PT VICTORIA INVESTAMA TBK</t>
  </si>
  <si>
    <t>PT SEJAHTERA MAHKOTA PERSADA</t>
  </si>
  <si>
    <t>PT. PANCA GLOBAL KAPITAL TBK</t>
  </si>
  <si>
    <t>PT GASA PERDANA CIPTADAYA</t>
  </si>
  <si>
    <t>MANDIRI MEGA JAYA, PT</t>
  </si>
  <si>
    <t>RETAIL DEVELOPMENT GROUP LIMITED</t>
  </si>
  <si>
    <t>HENDRA HASAN KUSTARJO</t>
  </si>
  <si>
    <t>YOHANES HALIM</t>
  </si>
  <si>
    <t>ARIEF EFFENDI</t>
  </si>
  <si>
    <t>CAPITAL LIFE SYARIAH, PT</t>
  </si>
  <si>
    <t>PERUSAHAAN PERSEROAN (PERSERO) PT. ASABRI</t>
  </si>
  <si>
    <t>REKSA DANA SYARIAH EMCO SAHAM SYARIAH BAROKAH</t>
  </si>
  <si>
    <t>REKSA DANA SAHAM EMCO PESONA</t>
  </si>
  <si>
    <t>JAKSA AGUNG MUDA BIDANG TINDAK PIDANA KHUSUS KEJAKSAAN REPUBLIK INDONESIA KEJAKSAAN REPUBLIK INDONESIA</t>
  </si>
  <si>
    <t>Government</t>
  </si>
  <si>
    <t>PT Yuanta Sekuritas Indonesia</t>
  </si>
  <si>
    <t>ARNA</t>
  </si>
  <si>
    <t>ARWANA CITRAMULIA Tbk</t>
  </si>
  <si>
    <t>PT ARWANA CITRAMULIA, Tbk</t>
  </si>
  <si>
    <t>PT SUPRAKREASI ERADINAMIKA</t>
  </si>
  <si>
    <t>DBS BANK LTD S/A PEMBERTON ASIAN OPPORTUNITIES FUND</t>
  </si>
  <si>
    <t>UBS AG, LONDON</t>
  </si>
  <si>
    <t>PANGOLIN INV MANAG PTE LTD-PANGOLIN ASIA FUND</t>
  </si>
  <si>
    <t>TANDEAN RUSTANDY</t>
  </si>
  <si>
    <t>SUSAN SUJANTO</t>
  </si>
  <si>
    <t>PT. AIA FINANCIAL</t>
  </si>
  <si>
    <t>JPMCB NA AIF CLT RE-FIDELITY ASIAN VALUES PLC</t>
  </si>
  <si>
    <t>FIDELITY FUNDS</t>
  </si>
  <si>
    <t>LUXEMBOURG</t>
  </si>
  <si>
    <t>SWEDBANK ROBUR SMALL CAP EMERGING MARKETS</t>
  </si>
  <si>
    <t>SWEDEN</t>
  </si>
  <si>
    <t>ARTA</t>
  </si>
  <si>
    <t>ARTHAVEST Tbk</t>
  </si>
  <si>
    <t>PT HARAPAN PERSADA RESOURCES</t>
  </si>
  <si>
    <t>PT. PUTRA MAS ANUGERAH</t>
  </si>
  <si>
    <t>PT. HANDAL CIPTA PERKASA</t>
  </si>
  <si>
    <t>PT PANDU TEKNOLOGI INTEGRASI</t>
  </si>
  <si>
    <t>UNITED OVERSEAS BANK NOMINEES (PRIVATE) LIMITED</t>
  </si>
  <si>
    <t>LUCAS</t>
  </si>
  <si>
    <t>ARTI</t>
  </si>
  <si>
    <t>RATU PRABU ENERGI Tbk</t>
  </si>
  <si>
    <t>RATU PRABU, PT</t>
  </si>
  <si>
    <t>PRADNANDO A RONOAMISENO</t>
  </si>
  <si>
    <t>TANDI ISWANDI</t>
  </si>
  <si>
    <t>HERLINNA</t>
  </si>
  <si>
    <t>EDMUND SIEK</t>
  </si>
  <si>
    <t>PT. ASURANSI JIWA IFG</t>
  </si>
  <si>
    <t>REKSA DANA TREASURE SAHAM MANTAP</t>
  </si>
  <si>
    <t>DANA PENSIUN BUKIT ASAM</t>
  </si>
  <si>
    <t>ARTO</t>
  </si>
  <si>
    <t>BANK JAGO Tbk</t>
  </si>
  <si>
    <t>PT DOMPET KARYA ANAK BANGSA</t>
  </si>
  <si>
    <t>METAMORFOSIS EKOSISTEM INDONESIA, PT</t>
  </si>
  <si>
    <t>EPHESUS UNITED CORP</t>
  </si>
  <si>
    <t>JETWAY WEALTH MANAGEMENT LIMITED</t>
  </si>
  <si>
    <t>WEALTH TRACK TECHNOLOGY LIMITED</t>
  </si>
  <si>
    <t>ARTO HARDY</t>
  </si>
  <si>
    <t>GOVERNMENT OF SINGAPORE</t>
  </si>
  <si>
    <t>ASBI</t>
  </si>
  <si>
    <t>ASURANSI BINTANG Tbk</t>
  </si>
  <si>
    <t>PT NGRUMAT BONDO UTOMO</t>
  </si>
  <si>
    <t>PT SRIHANA UTAMA</t>
  </si>
  <si>
    <t>PT.WARISAN KASIH BUNDA</t>
  </si>
  <si>
    <t>PT AMANDAMAI ARTHAKITA JAGASELAMA</t>
  </si>
  <si>
    <t>PT. Kosa Ikibari Wira</t>
  </si>
  <si>
    <t>PT PANGESTU INVESTA</t>
  </si>
  <si>
    <t>ANDRUS ROESTAM MOENAF</t>
  </si>
  <si>
    <t>PT. ASURANSI BANGUN ASKRIDA</t>
  </si>
  <si>
    <t>ASDM</t>
  </si>
  <si>
    <t>ASURANSI DAYIN MITRA Tbk</t>
  </si>
  <si>
    <t>EQUITY DEVELOPMENT INVESTMENT, PT.</t>
  </si>
  <si>
    <t>PT. ARTHAVEST Tbk</t>
  </si>
  <si>
    <t>PRIMA TUNAS INVESTAMA, PT.</t>
  </si>
  <si>
    <t>DANIEL BUDI SETIAWAN</t>
  </si>
  <si>
    <t>REKSA DANA PRIMA</t>
  </si>
  <si>
    <t>ASGR</t>
  </si>
  <si>
    <t>ASTRA GRAPHIA Tbk</t>
  </si>
  <si>
    <t>TEKARDJO ANGKASA</t>
  </si>
  <si>
    <t>SIE, DAVID GUNAWAN</t>
  </si>
  <si>
    <t>ASHA</t>
  </si>
  <si>
    <t>CILACAP SAMUDERA FISHING INDUSTRY Tbk</t>
  </si>
  <si>
    <t>PT. TIBURON PERKASA CORPORA</t>
  </si>
  <si>
    <t>PT ASHA FORTUNA CORPORA</t>
  </si>
  <si>
    <t>PT MESTIKA ARTA DIRGA</t>
  </si>
  <si>
    <t>PT INTI SUKSES INTERNATIONAL</t>
  </si>
  <si>
    <t>EKO WACHYUDHI</t>
  </si>
  <si>
    <t>SRI INDAH REJEKI</t>
  </si>
  <si>
    <t>ERLIN SUTIOSO</t>
  </si>
  <si>
    <t>HARIANTO LING</t>
  </si>
  <si>
    <t>ERVIN SUTIOSO</t>
  </si>
  <si>
    <t>RIZKY ADHI PRASETYO</t>
  </si>
  <si>
    <t>ASII</t>
  </si>
  <si>
    <t>ASTRA INTERNATIONAL Tbk</t>
  </si>
  <si>
    <t>JARDINE CYCLE  AND CARRIAGE LIMITED</t>
  </si>
  <si>
    <t>TOYOTA MOTOR CORPORATION</t>
  </si>
  <si>
    <t>CITIBANK NEW YORK S/A ORBIS SICAV</t>
  </si>
  <si>
    <t>ASJT</t>
  </si>
  <si>
    <t>ASURANSI JASA TANIA Tbk</t>
  </si>
  <si>
    <t>Sylvia</t>
  </si>
  <si>
    <t>CLAUDIA MAYASARI</t>
  </si>
  <si>
    <t>MIDIAWATY KOSASIH</t>
  </si>
  <si>
    <t>ASLC</t>
  </si>
  <si>
    <t>AUTOPEDIA SUKSES LESTARI Tbk</t>
  </si>
  <si>
    <t>ADI SARANA ARMADA TBK PT</t>
  </si>
  <si>
    <t>SUWANTARA GOTAMA</t>
  </si>
  <si>
    <t>JANY CANDRA</t>
  </si>
  <si>
    <t>ASLI</t>
  </si>
  <si>
    <t>ASRI KARYA LESTARI Tbk</t>
  </si>
  <si>
    <t>PT CAKRAWALA MULTI MINERAL</t>
  </si>
  <si>
    <t>PT WAHANA KONSTRUKSI MANDIRI</t>
  </si>
  <si>
    <t>PT BIBIT BERKAH INVESTAMA</t>
  </si>
  <si>
    <t>PT. TIRTA GEMILANG ABADI</t>
  </si>
  <si>
    <t>INDAH TIARA SARI</t>
  </si>
  <si>
    <t>EDDY HARIYANTO</t>
  </si>
  <si>
    <t>SULISTIONO</t>
  </si>
  <si>
    <t>ASMI</t>
  </si>
  <si>
    <t>ASURANSI MAXIMUS GRAHA PERSADA Tbk</t>
  </si>
  <si>
    <t>PT GRAHA KREASINDO PRIMA</t>
  </si>
  <si>
    <t>PT INDOMITRA PRIMA SEJATI</t>
  </si>
  <si>
    <t>PT. KRESNA ASSET MANAGEMENT S/A PT KRESNA USAHA KREATIF</t>
  </si>
  <si>
    <t>PT KARUNIA PERDANA ISTENIA</t>
  </si>
  <si>
    <t>PT SEJAHTERA CIPTA PRIMAGUNA</t>
  </si>
  <si>
    <t>PT DIAN GRAHA CIPTA</t>
  </si>
  <si>
    <t>JOHANNES B DARMAWAN</t>
  </si>
  <si>
    <t>THEE MARIANA KURNIAWAN</t>
  </si>
  <si>
    <t>ASURANSI JIWA KRESNA, PT</t>
  </si>
  <si>
    <t>ASPI</t>
  </si>
  <si>
    <t>ANDALAN SAKTI PRIMAINDO Tbk</t>
  </si>
  <si>
    <t>ANDALAN SAKTI INTI</t>
  </si>
  <si>
    <t>FERNANDUS CHAMSI K</t>
  </si>
  <si>
    <t>FRANSISCUS ERICK WIRYADI</t>
  </si>
  <si>
    <t>REINHART WIDJAJA HAKIM</t>
  </si>
  <si>
    <t>E R I S</t>
  </si>
  <si>
    <t>RUDI SUTRISNA</t>
  </si>
  <si>
    <t>IMACULATA YOHANA KLAU</t>
  </si>
  <si>
    <t>JOHNSON PONTOH</t>
  </si>
  <si>
    <t>ANTONIUS GUNAWAN GHO</t>
  </si>
  <si>
    <t>CINDY LAWRENCIA</t>
  </si>
  <si>
    <t>DEBBY TANIA SAM</t>
  </si>
  <si>
    <t>OKTAFIANO</t>
  </si>
  <si>
    <t>ASPR</t>
  </si>
  <si>
    <t>ASIA PRAMULIA Tbk</t>
  </si>
  <si>
    <t>BARCLAYS CAPITAL SECURITIES LIMITED</t>
  </si>
  <si>
    <t>ALEX  YOE</t>
  </si>
  <si>
    <t>SUSAN YOEWONO</t>
  </si>
  <si>
    <t>RICKY WINOTO</t>
  </si>
  <si>
    <t>HUA LI</t>
  </si>
  <si>
    <t>XUANXUAN YU</t>
  </si>
  <si>
    <t>ASRI</t>
  </si>
  <si>
    <t>ALAM SUTERA REALTY Tbk</t>
  </si>
  <si>
    <t>PT. ARGO MANUNGGAL INTERNATIONAL</t>
  </si>
  <si>
    <t>PT. TUNAS KORALINDO</t>
  </si>
  <si>
    <t>PERATA BUSANA, PT</t>
  </si>
  <si>
    <t>PT. TANGERANG FAJAR INDUSTRIAL ESTATE</t>
  </si>
  <si>
    <t>PT RAWA INTAN</t>
  </si>
  <si>
    <t>PT. MANUNGGAL PRIME DEVELOPMENT</t>
  </si>
  <si>
    <t>GO KIONG HWOO</t>
  </si>
  <si>
    <t>ASRM</t>
  </si>
  <si>
    <t>ASURANSI RAMAYANA Tbk</t>
  </si>
  <si>
    <t>ARFIANTI</t>
  </si>
  <si>
    <t>A WINOTO DOERIAT</t>
  </si>
  <si>
    <t>KOREAN REINSURANCE COMPANY</t>
  </si>
  <si>
    <t>SYAHRIL</t>
  </si>
  <si>
    <t>WIRASTUTI PUNTARAKSMA, S.H.</t>
  </si>
  <si>
    <t>PT RAGAM VENTURINDO</t>
  </si>
  <si>
    <t>M.RADIYANTI ISTIGNO</t>
  </si>
  <si>
    <t>KOPERASI KONSUMEN PT ASURANSI RAMAYANA</t>
  </si>
  <si>
    <t>Cooperatives</t>
  </si>
  <si>
    <t>ASSA</t>
  </si>
  <si>
    <t>ADI SARANA ARMADA Tbk</t>
  </si>
  <si>
    <t>Adi Dinamika Investindo, PT</t>
  </si>
  <si>
    <t>DAYA ADICIPTA MUSTIKA, PT</t>
  </si>
  <si>
    <t>TRIDAYA HITA SENTOSA PT</t>
  </si>
  <si>
    <t>TRIKIRANA INVESTINDO PRIMA PT.</t>
  </si>
  <si>
    <t>PT. TRIPUTRA INVESTINDO ARYA</t>
  </si>
  <si>
    <t>ARIF RACHMAT</t>
  </si>
  <si>
    <t>CHRISTIAN ARIANO RACHMAT</t>
  </si>
  <si>
    <t>ERIDA</t>
  </si>
  <si>
    <t>PRODJO SUNARJANTO SP</t>
  </si>
  <si>
    <t>CITIBANK NEW YORK S/A INTERNATIONAL FINANCE CORPORATION</t>
  </si>
  <si>
    <t>ATAP</t>
  </si>
  <si>
    <t>TRIMITRA PRAWARA GOLDLAND Tbk</t>
  </si>
  <si>
    <t>PT TRIMITRA PRAWARA</t>
  </si>
  <si>
    <t>YOYO SUGENG TRIYOGO</t>
  </si>
  <si>
    <t>VERAH WAHYUDI S. WONG</t>
  </si>
  <si>
    <t>INDRIATI</t>
  </si>
  <si>
    <t>ATIC</t>
  </si>
  <si>
    <t>ANABATIC TECHNOLOGIES Tbk</t>
  </si>
  <si>
    <t>ARTHA INVESTAMA JAYA PT</t>
  </si>
  <si>
    <t>PT. SAM INVESTAMA</t>
  </si>
  <si>
    <t>INTI GLOBAL RESOURCES INDONESIA PT.</t>
  </si>
  <si>
    <t>MULTI SARANA EDUKASI PT</t>
  </si>
  <si>
    <t>FLAMINGGO MANDIRI PT</t>
  </si>
  <si>
    <t>CAHAYA FAJAR MENTARI PT.</t>
  </si>
  <si>
    <t>TISI INC</t>
  </si>
  <si>
    <t>MARIA DJUANDA</t>
  </si>
  <si>
    <t>RACHMAT GUNAWAN</t>
  </si>
  <si>
    <t>FRIEDA LUKMAN</t>
  </si>
  <si>
    <t>LIE DAVID LIMINA</t>
  </si>
  <si>
    <t>YULIANA TAN</t>
  </si>
  <si>
    <t>HANDOKO ANINDYA TANUADJI</t>
  </si>
  <si>
    <t>HARRY  SURJANTO HAMBALI</t>
  </si>
  <si>
    <t>ROSY MERIANTI TANUADJI</t>
  </si>
  <si>
    <t>SUKEMI KASIM</t>
  </si>
  <si>
    <t>ATLA</t>
  </si>
  <si>
    <t>ATLANTIS SUBSEA INDONESIA Tbk</t>
  </si>
  <si>
    <t>YOPHI KURNIAWAN ISWANTO</t>
  </si>
  <si>
    <t>RUDI R. SUTANTRA</t>
  </si>
  <si>
    <t>AUTO</t>
  </si>
  <si>
    <t>ASTRA OTOPARTS Tbk</t>
  </si>
  <si>
    <t>PT PAKARTI YOGA</t>
  </si>
  <si>
    <t>Toyota Tsusho Corporation</t>
  </si>
  <si>
    <t>PT PRUDENTIAL LIFE ASSURANCE</t>
  </si>
  <si>
    <t>AVIA</t>
  </si>
  <si>
    <t>AVIA AVIAN Tbk</t>
  </si>
  <si>
    <t>PT TANCORP SURYA SENTOSA</t>
  </si>
  <si>
    <t>PT WAHANA LANCAR REJEKI</t>
  </si>
  <si>
    <t>PT AVIA AVIAN Tbk</t>
  </si>
  <si>
    <t>PT WIRA LAJU REJEKI</t>
  </si>
  <si>
    <t>ARCHIPELAGO INVESTMENT PTE LTD</t>
  </si>
  <si>
    <t>CACEIS BANK, LUXEMBOURG BRANCH</t>
  </si>
  <si>
    <t>ALLAN GRAY FRONTIER MARKETS EQUITY FUND LIMITED</t>
  </si>
  <si>
    <t>BERMUDA</t>
  </si>
  <si>
    <t>ROBERT CHRISTIAN TANOKO</t>
  </si>
  <si>
    <t>RUDI TANOKO</t>
  </si>
  <si>
    <t>AWAN</t>
  </si>
  <si>
    <t>ERA DIGITAL MEDIA Tbk</t>
  </si>
  <si>
    <t>PT RAJATI ALIA KAPITAL</t>
  </si>
  <si>
    <t>SHARON SANJAY NATHANI</t>
  </si>
  <si>
    <t>RIFERSON SIJABAT</t>
  </si>
  <si>
    <t>SANJAY SUNNIL NATHANI</t>
  </si>
  <si>
    <t>SGMC VCC</t>
  </si>
  <si>
    <t>AXIO</t>
  </si>
  <si>
    <t>TERA DATA INDONUSA Tbk</t>
  </si>
  <si>
    <t>ANEKA SAKTI BAKTI PT (ASABA)</t>
  </si>
  <si>
    <t>ADITAMA JASA BAHANA PT</t>
  </si>
  <si>
    <t>PT EXA NUSA PERSADA</t>
  </si>
  <si>
    <t>ASABA UTAMA CORPORATAMA PT</t>
  </si>
  <si>
    <t>PT PRIMITIAS IKOTA JAYA</t>
  </si>
  <si>
    <t>ANNY SUHALIM</t>
  </si>
  <si>
    <t>ERWIN SETIAWAN</t>
  </si>
  <si>
    <t>BUDI SURYO BEJO</t>
  </si>
  <si>
    <t>AYAM</t>
  </si>
  <si>
    <t>JANU PUTRA SEJAHTERA Tbk</t>
  </si>
  <si>
    <t>PT. HENING HIMPUN BERKAT</t>
  </si>
  <si>
    <t>JP MORGAN SECURITIES PLC</t>
  </si>
  <si>
    <t>H. SINGGIH JANURATMOKO, S.K.H</t>
  </si>
  <si>
    <t>FADHL MUHAMMAD FIRDAUS</t>
  </si>
  <si>
    <t>STEFAN PRANATA SE</t>
  </si>
  <si>
    <t>AYLS</t>
  </si>
  <si>
    <t>AGRO YASA LESTARI Tbk</t>
  </si>
  <si>
    <t>PT BINTANG CAHAYA INVESTMENT</t>
  </si>
  <si>
    <t>JIMMY SETIAWAN</t>
  </si>
  <si>
    <t>CHIFAN GRANETTA</t>
  </si>
  <si>
    <t>WEI WU</t>
  </si>
  <si>
    <t>KAI WANG</t>
  </si>
  <si>
    <t>YUFEI LI</t>
  </si>
  <si>
    <t>BABP</t>
  </si>
  <si>
    <t>BANK MNC INTERNASIONAL Tbk</t>
  </si>
  <si>
    <t>MNC TOURISM INDONESIA TBK</t>
  </si>
  <si>
    <t>PT MNC KAPITAL INDONESIA TBK</t>
  </si>
  <si>
    <t>PT GLOBAL MEDIACOM TBK</t>
  </si>
  <si>
    <t>WINFLY LTD</t>
  </si>
  <si>
    <t>BABY</t>
  </si>
  <si>
    <t>MULTITREND INDO Tbk</t>
  </si>
  <si>
    <t>BLOOMING YEARS PTE.LTD.</t>
  </si>
  <si>
    <t>SUDHI CAPITAL PTE. LTD.</t>
  </si>
  <si>
    <t>BACA</t>
  </si>
  <si>
    <t>BANK CAPITAL INDONESIA Tbk</t>
  </si>
  <si>
    <t>PT CAPITAL GLOBAL INVESTAMA</t>
  </si>
  <si>
    <t>BANK JULIUS BAER &amp; CO. LTD</t>
  </si>
  <si>
    <t>PACIFIC LIFE INSURANCE, PT</t>
  </si>
  <si>
    <t>REKSA DANA FOSTER EQUITY FUND</t>
  </si>
  <si>
    <t>REKSA DANA GEMILANG DANA SAHAM INDONESIA</t>
  </si>
  <si>
    <t>REKSA DANA CAPITAL EQUITY FUND</t>
  </si>
  <si>
    <t>BACH</t>
  </si>
  <si>
    <t>BACH MULTI GLOBAL Tbk</t>
  </si>
  <si>
    <t>PT GLOBAL TELEKOMUNIKASI PRIMA</t>
  </si>
  <si>
    <t>PT. BACH MULTI SUKSES INVESTAMA</t>
  </si>
  <si>
    <t>HARTANTO RAHARDJA</t>
  </si>
  <si>
    <t>BUDI KURNIAWAN</t>
  </si>
  <si>
    <t>EDY SURIANTO</t>
  </si>
  <si>
    <t>HASBY, JAP</t>
  </si>
  <si>
    <t>BAIK</t>
  </si>
  <si>
    <t>BERSAMA MENCAPAI PUNCAK Tbk</t>
  </si>
  <si>
    <t>PT ANAK BAIK SEJAHTERA</t>
  </si>
  <si>
    <t>BAJA</t>
  </si>
  <si>
    <t>SARANACENTRAL BAJATAMA Tbk</t>
  </si>
  <si>
    <t>GUNAPRANA TATASINAR, PT</t>
  </si>
  <si>
    <t>PANDJI SURYA SOERJOPRAHONO</t>
  </si>
  <si>
    <t>NATHANNIEL SEBASTHIAN</t>
  </si>
  <si>
    <t>SOEDJONO HALIM</t>
  </si>
  <si>
    <t>HANDAJA SUSANTO</t>
  </si>
  <si>
    <t>SOEDIARTO SOERJOPRAHONO</t>
  </si>
  <si>
    <t>ANTON SEBASTIAN</t>
  </si>
  <si>
    <t>ENTARIO WIDJAJA SUSANTO</t>
  </si>
  <si>
    <t>IBNU SUSANTO</t>
  </si>
  <si>
    <t>LAKSMONO TIRTA KUSUMO</t>
  </si>
  <si>
    <t>SUDJONO WARSITO</t>
  </si>
  <si>
    <t>BALI</t>
  </si>
  <si>
    <t>BALI TOWERINDO SENTRA Tbk</t>
  </si>
  <si>
    <t>ACMESTAR INVESTMENT LIMITED</t>
  </si>
  <si>
    <t>CORPORATE UNITED INVESTMENTS LIMITED</t>
  </si>
  <si>
    <t>MCBEAL DEVELOPMENT LIMITED</t>
  </si>
  <si>
    <t>PT. BANGUN KELOLA SWADAYA</t>
  </si>
  <si>
    <t>PT KHARISMA CIPTA TOWERINDO</t>
  </si>
  <si>
    <t>PT PANDU INTI KARYA</t>
  </si>
  <si>
    <t>Neat Action Finance Limited</t>
  </si>
  <si>
    <t>AMANUSA INVESTMENT INC</t>
  </si>
  <si>
    <t>CASCADEN INVESTMENT LIMITED</t>
  </si>
  <si>
    <t>UBS AG HONGKONG</t>
  </si>
  <si>
    <t>MUKTAR WIDJAJA</t>
  </si>
  <si>
    <t>REKSA DANA SUCORINVEST EQUITY PRIMA FUND</t>
  </si>
  <si>
    <t>REKSA DANA SYARIAH SUCORINVEST SHARIA BALANCED FUND</t>
  </si>
  <si>
    <t>REKSA DANA SUCORINVEST EQUITY FUND</t>
  </si>
  <si>
    <t>CASCADE GOLD LIMITED</t>
  </si>
  <si>
    <t>BANK</t>
  </si>
  <si>
    <t>BANK ALADIN SYARIAH Tbk</t>
  </si>
  <si>
    <t>PT. SHINTA UTAMA</t>
  </si>
  <si>
    <t>PT LANCAR DISTRINDO</t>
  </si>
  <si>
    <t>PT ALADIN GLOBAL VENTURES</t>
  </si>
  <si>
    <t>GOODSTAR (H.K.) LIMITED</t>
  </si>
  <si>
    <t>SPRING VISTA INTERNATIONAL LIMITED</t>
  </si>
  <si>
    <t>DJOKO SUSANTO</t>
  </si>
  <si>
    <t>PT CAPITAL LIFE INDONESIA</t>
  </si>
  <si>
    <t>BHINNEKA LIFE INDONESIA, PT</t>
  </si>
  <si>
    <t>REKSA DANA SUCORINVEST SHARIA EQUITY FUND</t>
  </si>
  <si>
    <t>BORTOLI INTERNATIONAL LTD</t>
  </si>
  <si>
    <t>BAPA</t>
  </si>
  <si>
    <t>BEKASI ASRI PEMULA Tbk</t>
  </si>
  <si>
    <t>ADICIPTA GRIYASEJATI, PT</t>
  </si>
  <si>
    <t>BUDI KARTIKA</t>
  </si>
  <si>
    <t>ALDO PRATAMA PURNOMO</t>
  </si>
  <si>
    <t>BELVIN TANNADI</t>
  </si>
  <si>
    <t>INTI FIKASA SEKURITAS, PT</t>
  </si>
  <si>
    <t>PT.Papua Timber Jaya</t>
  </si>
  <si>
    <t>BAPI</t>
  </si>
  <si>
    <t>BHAKTI AGUNG PROPERTINDO Tbk</t>
  </si>
  <si>
    <t>PT GRHA AGUNG PROPERTINDO</t>
  </si>
  <si>
    <t>PT PEJATEN KENCANA UTAMA ABADI</t>
  </si>
  <si>
    <t>NUGRAHA PRIMA GRIYATAMA, PT</t>
  </si>
  <si>
    <t>TEDDY KURNIAWAN</t>
  </si>
  <si>
    <t>Reksa Dana Victoria Equity Maxima</t>
  </si>
  <si>
    <t>BATA</t>
  </si>
  <si>
    <t>SEPATU BATA Tbk</t>
  </si>
  <si>
    <t>BAFIN (NEDERLAND) B.V.</t>
  </si>
  <si>
    <t>BATR</t>
  </si>
  <si>
    <t>BENTENG API TECHNIC Tbk</t>
  </si>
  <si>
    <t>PT HAETTHEA GLOBAL INVESTAMA</t>
  </si>
  <si>
    <t>LASKAR MERAPI NUSANTARA PT</t>
  </si>
  <si>
    <t>PT PUTRA PATRIA MAKMUR</t>
  </si>
  <si>
    <t>PT. BENTENG API TECHNIC TBK</t>
  </si>
  <si>
    <t>EKADANA PRAYOGA SURYADI</t>
  </si>
  <si>
    <t>ANWAR DIANTO</t>
  </si>
  <si>
    <t>RIDWAN</t>
  </si>
  <si>
    <t>IR.SUHARNO</t>
  </si>
  <si>
    <t>BAYU HAEKAL SURYADI</t>
  </si>
  <si>
    <t>SUGENG SURYADI</t>
  </si>
  <si>
    <t>BAUT</t>
  </si>
  <si>
    <t>MITRA ANGKASA SEJAHTERA Tbk</t>
  </si>
  <si>
    <t>PT FAS BERSAMA INVESTAMA</t>
  </si>
  <si>
    <t>NA FASTENERS PTE LTD</t>
  </si>
  <si>
    <t>HANDI IRAWAN DJUWADI</t>
  </si>
  <si>
    <t>BAYU</t>
  </si>
  <si>
    <t>BAYU BUANA Tbk</t>
  </si>
  <si>
    <t>PUTRA SEJAHTERA PERSADA, PT</t>
  </si>
  <si>
    <t>PT TEKNIKO INDONESIA</t>
  </si>
  <si>
    <t>PT. GRAHA SENTOSA PERSADA</t>
  </si>
  <si>
    <t>SELARAS DWIPANTARA PRIMAMUKTI</t>
  </si>
  <si>
    <t>STANDARD CHARTERED BANK SG S/A VP BANK A/C DIAMOND MILLENIUM LTD (ID005464400003)</t>
  </si>
  <si>
    <t>STANDARD CHARTERED BANK SG S/A VP BANK A/C SAPPHIRE LINK LTD (ID005464400008)</t>
  </si>
  <si>
    <t>UNION BANCAIRE PRIVEE, UBP SA SINGAPORE BRANCH</t>
  </si>
  <si>
    <t>CA INDOSUEZ (SWITZERLAND) SA</t>
  </si>
  <si>
    <t>OVERSEA-CHINESE BANKING CORPORATION LIMITED</t>
  </si>
  <si>
    <t>BP2S SG/BNP PARIBAS SINGAPORE BRANCH WEALTH MANAGEMENT</t>
  </si>
  <si>
    <t>BBCA</t>
  </si>
  <si>
    <t>BANK CENTRAL ASIA Tbk</t>
  </si>
  <si>
    <t>PT DWIMURIA INVESTAMA ANDALAN</t>
  </si>
  <si>
    <t>PT CATURGUWIRATNA SUMAPALA</t>
  </si>
  <si>
    <t>PT TRICIPTA MANDHALA GUMILANG</t>
  </si>
  <si>
    <t>ANTHONI SALIM</t>
  </si>
  <si>
    <t>BBHI</t>
  </si>
  <si>
    <t>ALLO BANK INDONESIA Tbk</t>
  </si>
  <si>
    <t>BUKALAPAK.COM TBK PT</t>
  </si>
  <si>
    <t>PT SARANA JASA UTAMA</t>
  </si>
  <si>
    <t>PT INDOLIFE INVESTAMA PERKASA</t>
  </si>
  <si>
    <t>PT MEGA CORPORA</t>
  </si>
  <si>
    <t>H HOLDINGS INC</t>
  </si>
  <si>
    <t>ABADI INVESTMENTS PTE. LTD</t>
  </si>
  <si>
    <t>PT. ALLO BANK INDONESIA TBK.</t>
  </si>
  <si>
    <t>BBKP</t>
  </si>
  <si>
    <t>BANK KB INDONESIA Tbk</t>
  </si>
  <si>
    <t>STIC EUGENE STAR HOLDINGS INC</t>
  </si>
  <si>
    <t>KOOKMIN BANK CO., LTD.</t>
  </si>
  <si>
    <t>BBLD</t>
  </si>
  <si>
    <t>BUANA FINANCE Tbk</t>
  </si>
  <si>
    <t>PT. SING LING PERKASA</t>
  </si>
  <si>
    <t>PT. SARI DASA KARSA</t>
  </si>
  <si>
    <t>LGT BANK AG</t>
  </si>
  <si>
    <t>LIECHTENSTEIN</t>
  </si>
  <si>
    <t>GAN GEE PHO</t>
  </si>
  <si>
    <t>PT ASURANSI BINA DANA ARTA TBK</t>
  </si>
  <si>
    <t>BBMD</t>
  </si>
  <si>
    <t>BANK MESTIKA DHARMA Tbk</t>
  </si>
  <si>
    <t>MESTIKA BENUA MAS, PT</t>
  </si>
  <si>
    <t>BANK MESTIKA DHARMA TBK, PT</t>
  </si>
  <si>
    <t>INDRA GANDA</t>
  </si>
  <si>
    <t>ZULMIN</t>
  </si>
  <si>
    <t>MARIA WIDJAJA</t>
  </si>
  <si>
    <t>BBNI</t>
  </si>
  <si>
    <t>BANK NEGARA INDONESIA Tbk</t>
  </si>
  <si>
    <t>WINARNO TJAJADI</t>
  </si>
  <si>
    <t>TASPEN</t>
  </si>
  <si>
    <t>BBRI</t>
  </si>
  <si>
    <t>BANK RAKYAT INDONESIA (PERSERO) Tbk</t>
  </si>
  <si>
    <t>INDONESIA INVESTMENT AUTHORITY</t>
  </si>
  <si>
    <t>BBRM</t>
  </si>
  <si>
    <t>PELAYARAN NASIONAL BINA BUANA RAYA Tbk</t>
  </si>
  <si>
    <t>PT. MARCO POLO INDONESIA</t>
  </si>
  <si>
    <t>PT. SINAR BINTANG MAKMUR</t>
  </si>
  <si>
    <t>NAM CHEONG PIONEER SDN BHD</t>
  </si>
  <si>
    <t>DEUTSCHE BK AG (PRIVATE BANKING) SPORE WM CLIENT</t>
  </si>
  <si>
    <t>BBSI</t>
  </si>
  <si>
    <t>KROM BANK INDONESIA Tbk</t>
  </si>
  <si>
    <t>PT. SUN ANTARNUSA INVESTMENT</t>
  </si>
  <si>
    <t>PT FINACCEL TEKNOLOGI INDONESIA</t>
  </si>
  <si>
    <t>PT SUNSONINDO TEXTILE INVESTAMA</t>
  </si>
  <si>
    <t>SUN LAND INVESTAMA,PT</t>
  </si>
  <si>
    <t>HSBC LTD-SINGAPORE BRANCH PRIVATE BANKING DIVISION ACCOUNT CLIENTS</t>
  </si>
  <si>
    <t>SUNDJONO SURIADI</t>
  </si>
  <si>
    <t>BBSS</t>
  </si>
  <si>
    <t>BUMI BENOWO SUKSES SEJAHTERA Tbk</t>
  </si>
  <si>
    <t>AGUNG ALAM ANUGRAH PT</t>
  </si>
  <si>
    <t>PT Agung Anugrah Investama</t>
  </si>
  <si>
    <t>DHARMA BUDI</t>
  </si>
  <si>
    <t>SUGENG WIJAYA SUTEDJA</t>
  </si>
  <si>
    <t>BBTN</t>
  </si>
  <si>
    <t>BANK TABUNGAN NEGARA (PERSERO) Tbk</t>
  </si>
  <si>
    <t>HANDELSBANKEN TILLVAXTMARKNAD TEMA</t>
  </si>
  <si>
    <t>BBYB</t>
  </si>
  <si>
    <t>BANK NEO COMMERCE Tbk</t>
  </si>
  <si>
    <t>PT GOZCO CAPITAL</t>
  </si>
  <si>
    <t>PT AKULAKU SILVRR INDONESIA</t>
  </si>
  <si>
    <t>YELLOW BRICK ENTERPRISE LTD</t>
  </si>
  <si>
    <t>ROCKCORE FINANCIAL TECHNOLOGY CO LTD</t>
  </si>
  <si>
    <t>PROVIDENT GROWTH FUND II GP LTD.</t>
  </si>
  <si>
    <t>UNGKORO DARMOSUSILO</t>
  </si>
  <si>
    <t>WINATO KARTONO</t>
  </si>
  <si>
    <t>BCAP</t>
  </si>
  <si>
    <t>MNC KAPITAL INDONESIA Tbk</t>
  </si>
  <si>
    <t>PT MNC ASIA HOLDING TBK</t>
  </si>
  <si>
    <t>HT INVESTMENT DEVELOPMENT LTD</t>
  </si>
  <si>
    <t>TJOMO TJENGUNDORO, TJENG</t>
  </si>
  <si>
    <t>LIE EFFENDI HARSONO</t>
  </si>
  <si>
    <t>JALAN PANTAI LIMITED</t>
  </si>
  <si>
    <t>SANREMO VENTURES INC.</t>
  </si>
  <si>
    <t>BCIC</t>
  </si>
  <si>
    <t>BANK JTRUST INDONESIA Tbk</t>
  </si>
  <si>
    <t>PT. JTRUST INVESTMENTS INDONESIA</t>
  </si>
  <si>
    <t>JTRUST ASIA PTE. LTD.</t>
  </si>
  <si>
    <t>GF CAPITAL LLC</t>
  </si>
  <si>
    <t>J TRUST CO LTD</t>
  </si>
  <si>
    <t>CGS INTERNATIONAL SECURITIES SINGAPORE PTE LTD</t>
  </si>
  <si>
    <t>BCIP</t>
  </si>
  <si>
    <t>BUMI CITRA PERMAI Tbk</t>
  </si>
  <si>
    <t>PT BUMI CITRA INVESTINDO</t>
  </si>
  <si>
    <t>PT. Askar Pelangi Abadi</t>
  </si>
  <si>
    <t>HENDRIK</t>
  </si>
  <si>
    <t>SAUT MARULITUA SINAGA</t>
  </si>
  <si>
    <t>BRENDA BUDIMAN</t>
  </si>
  <si>
    <t>SRIYONO</t>
  </si>
  <si>
    <t>REKSA DANA SYARIAH PACIFIC SAHAM SYARIAH III</t>
  </si>
  <si>
    <t>DPPK JIWASRAYA</t>
  </si>
  <si>
    <t>BDKR</t>
  </si>
  <si>
    <t>BERDIKARI PONDASI PERKASA Tbk</t>
  </si>
  <si>
    <t>PT RIGHT LANE CAPITAL</t>
  </si>
  <si>
    <t>PT. BERDIKARI PONDASI PERKASA TBK</t>
  </si>
  <si>
    <t>PT KARTIKA SUKSES PENDIRIJAYA</t>
  </si>
  <si>
    <t>PT. YONATAMA PERDANA ABADI</t>
  </si>
  <si>
    <t>HARUNA BINOSWARA JAYA, PT</t>
  </si>
  <si>
    <t>PT. MASTER PONDASI RAYA</t>
  </si>
  <si>
    <t>TAN FRANCISCUS</t>
  </si>
  <si>
    <t>ENDY</t>
  </si>
  <si>
    <t>STEFANI FARIDA</t>
  </si>
  <si>
    <t>TAN JOHN TANUWIJAYA</t>
  </si>
  <si>
    <t>JAUW LIE MING</t>
  </si>
  <si>
    <t>LE KANG</t>
  </si>
  <si>
    <t>BDMN</t>
  </si>
  <si>
    <t>BANK DANAMON INDONESIA Tbk</t>
  </si>
  <si>
    <t>BEBS</t>
  </si>
  <si>
    <t>BERKAH BETON SADAYA Tbk</t>
  </si>
  <si>
    <t>PT BERKAH GLOBAL INVESTAMA</t>
  </si>
  <si>
    <t>GAMA MANUNGGAL LESTARI PT</t>
  </si>
  <si>
    <t>PT PENDANAAN EFEK INDONESIA</t>
  </si>
  <si>
    <t>Capital Market Supporting Institutions and Professions</t>
  </si>
  <si>
    <t>PT.CIPTA IHYA NUSANTARA</t>
  </si>
  <si>
    <t>STANDARD CHARTERED BANK (SINGAPORE) LIMITED</t>
  </si>
  <si>
    <t>JPMORGAN CHASE BANK, NATIONAL ASSOCIATION</t>
  </si>
  <si>
    <t>ANDIKA RAHMAN</t>
  </si>
  <si>
    <t>IMRON AGUNG KHOIRUDIN</t>
  </si>
  <si>
    <t>SUGIARWATI LUCKY</t>
  </si>
  <si>
    <t>ASEP SULAEMAN SABANDA</t>
  </si>
  <si>
    <t>DR IR H SOEWARSO</t>
  </si>
  <si>
    <t>MUHAMMAD YUSUF FAHLEPI</t>
  </si>
  <si>
    <t>GANANG ADIKARYA MUHAMMAD</t>
  </si>
  <si>
    <t>BEEF</t>
  </si>
  <si>
    <t>ESTIKA TATA TIARA Tbk</t>
  </si>
  <si>
    <t>PT ESTIKA TATA TIARA TBK</t>
  </si>
  <si>
    <t>ASIA AGRI INTERNATIONAL PTE LTD</t>
  </si>
  <si>
    <t>PT DELTA INVESTAMA INDONESIA</t>
  </si>
  <si>
    <t>DIMAS WIBOWO</t>
  </si>
  <si>
    <t>HJ. DIANA DEWI, SE</t>
  </si>
  <si>
    <t>BEER</t>
  </si>
  <si>
    <t>JOBUBU JARUM MINAHASA Tbk</t>
  </si>
  <si>
    <t>PT MAJU MINUMAN MINAHASA</t>
  </si>
  <si>
    <t>PT. SATIVA BHUMI INVESTAMA</t>
  </si>
  <si>
    <t>PT SENTOSA WARAS INVESTAMA</t>
  </si>
  <si>
    <t>PT PADI GLOBAL KAPITAL</t>
  </si>
  <si>
    <t>REKSA DANA PROSPERA BALANCE RETURN OPTIMISER</t>
  </si>
  <si>
    <t>BEKS</t>
  </si>
  <si>
    <t>BANK PEMBANGUNAN DAERAH BANTEN Tbk</t>
  </si>
  <si>
    <t>BANTEN GLOBAL DEVELOPMENT, PT</t>
  </si>
  <si>
    <t>SANTO - IDD1501D0254571</t>
  </si>
  <si>
    <t>BELI</t>
  </si>
  <si>
    <t>GLOBAL DIGITAL NIAGA Tbk</t>
  </si>
  <si>
    <t>PT SAPTA ADHIKARI INVESTAMA PT</t>
  </si>
  <si>
    <t>PT GLOBAL INVESTAMA ANDALAN</t>
  </si>
  <si>
    <t>PT SUMBER CIPTA MULTINIAGA</t>
  </si>
  <si>
    <t>PT. LINGKARMULIA INDAH</t>
  </si>
  <si>
    <t>BELL</t>
  </si>
  <si>
    <t>TRISULA TEXTILE INDUSTRIES Tbk</t>
  </si>
  <si>
    <t>PT TRISULA INTERNATIONAL TBK</t>
  </si>
  <si>
    <t>HP CAPITAL RESOURCES, PT</t>
  </si>
  <si>
    <t>PT.TRITIRTA INTI MANDIRI</t>
  </si>
  <si>
    <t>PT SOUTHERN CROSS TEXTILE INDUSTRY</t>
  </si>
  <si>
    <t>BESS</t>
  </si>
  <si>
    <t>BATULICIN NUSANTARA MARITIM Tbk</t>
  </si>
  <si>
    <t>DAFFA KARISMA INTI PT</t>
  </si>
  <si>
    <t>PT. Lestari Dharma Raya</t>
  </si>
  <si>
    <t>PT. Mega Asta Raya</t>
  </si>
  <si>
    <t>NAGARA ARDITO SOESANTO, ST</t>
  </si>
  <si>
    <t>RHENO SETYAWAN MALEPPE</t>
  </si>
  <si>
    <t>BEST</t>
  </si>
  <si>
    <t>BEKASI FAJAR INDUSTRIAL ESTATE Tbk</t>
  </si>
  <si>
    <t>PT IMC PELITA LOGISTIK TBK</t>
  </si>
  <si>
    <t>PT. KAWASAN LINTAS BIRU DIGITAL</t>
  </si>
  <si>
    <t>PT ARGO MANUNGGAL LAND DEVELOPMENT</t>
  </si>
  <si>
    <t>DAIWA HOUSE INDUSTRY CO. LTD</t>
  </si>
  <si>
    <t>TAN ALIN HERAWATI</t>
  </si>
  <si>
    <t>BUDIMAN GITALOKA</t>
  </si>
  <si>
    <t>PT ASURANSI JIWA MANULIFE INDONESIA</t>
  </si>
  <si>
    <t>BFIN</t>
  </si>
  <si>
    <t>BFI FINANCE INDONESIA Tbk</t>
  </si>
  <si>
    <t>BFI FINANCE INDONESIA TBK PT</t>
  </si>
  <si>
    <t>BODEGA HEAD INVESMENT HOLDING LTD</t>
  </si>
  <si>
    <t>GSCO LLC S/A ESCHATON OPPORTUNITIES FUND II LP</t>
  </si>
  <si>
    <t>MERIE PRANOTO</t>
  </si>
  <si>
    <t>LAY SIOE HO</t>
  </si>
  <si>
    <t>NTASIAN DISCOVERY MASTER FUND</t>
  </si>
  <si>
    <t>TRINUGRAHA CAPITAL AND CO SCA</t>
  </si>
  <si>
    <t>BGTG</t>
  </si>
  <si>
    <t>BANK GANESHA Tbk</t>
  </si>
  <si>
    <t>PT. KEMILAU CAHAYA SAKTI</t>
  </si>
  <si>
    <t>PT. TIRTA BUMI DWIKARYA</t>
  </si>
  <si>
    <t>PT. BUANA PERSADA PROPERTI</t>
  </si>
  <si>
    <t>PT. GEMILANG PERSADA PROPERTI</t>
  </si>
  <si>
    <t>FIRST PACIFIC CAPITAL GROUP LIMITED</t>
  </si>
  <si>
    <t>EQUITY GLOBAL INTERNATIONAL LIMITED</t>
  </si>
  <si>
    <t>CENTRIX INVESTMENT LIMITED</t>
  </si>
  <si>
    <t>GUNAWAN GOZALI</t>
  </si>
  <si>
    <t>ROY TJOKROWIDJOYO</t>
  </si>
  <si>
    <t>BHAT</t>
  </si>
  <si>
    <t>BHAKTI MULTI ARTHA Tbk</t>
  </si>
  <si>
    <t>PT CIPTA DINAMIKA PRIMA</t>
  </si>
  <si>
    <t>PT SETIABUDI DANA UNGGULAN</t>
  </si>
  <si>
    <t>PT BHAKTI ARTHA GLOBAL</t>
  </si>
  <si>
    <t>PT. Surya Duta Mas</t>
  </si>
  <si>
    <t>PT ARIMA KARYA PERSADA</t>
  </si>
  <si>
    <t>DICKSON INVESTMENT LIMITED</t>
  </si>
  <si>
    <t>PAG INVESTMENT MANAGEMENT PTE LTD</t>
  </si>
  <si>
    <t>EQT ASIA INVESTMENT LIMITED</t>
  </si>
  <si>
    <t>Wachjudi Martono</t>
  </si>
  <si>
    <t>PT. CAPITAL ASSET MANAGEMENT</t>
  </si>
  <si>
    <t>BHIT</t>
  </si>
  <si>
    <t>MNC ASIA HOLDING Tbk</t>
  </si>
  <si>
    <t>EP - BHAKTI PANJIWIRA</t>
  </si>
  <si>
    <t>STARLIGHT LTD</t>
  </si>
  <si>
    <t>Sole proprietorship</t>
  </si>
  <si>
    <t>UNITED ARAB EMIRATES</t>
  </si>
  <si>
    <t>TARGO FINANCE LIMITED</t>
  </si>
  <si>
    <t>REGENCY HIGH ENTERPRISE LTD</t>
  </si>
  <si>
    <t>CHARLTON GROUP HOLDINGS LTD</t>
  </si>
  <si>
    <t>PRINTEMPS INVESTMENTS INC.</t>
  </si>
  <si>
    <t>LITERATI CAPITAL INVESTMENTS LIMITED</t>
  </si>
  <si>
    <t>MARCO PRINCE CORP</t>
  </si>
  <si>
    <t>TEMPUS ETERNITY LTD.</t>
  </si>
  <si>
    <t>BOURKE INTERNATIONAL LTD</t>
  </si>
  <si>
    <t>EXPRESS CYBER LTD</t>
  </si>
  <si>
    <t>YARIS INTERNATIONAL LTD</t>
  </si>
  <si>
    <t>RATNA ENDANG SOELISTYAWATI</t>
  </si>
  <si>
    <t>RELIANCEVER HOLDINGS INC</t>
  </si>
  <si>
    <t>CARAVAGGIO HOLDINGS LIMITED</t>
  </si>
  <si>
    <t>BELLSTONES LIMITED</t>
  </si>
  <si>
    <t>BIKA</t>
  </si>
  <si>
    <t>BINAKARYA JAYA ABADI Tbk</t>
  </si>
  <si>
    <t>ALI UMAR</t>
  </si>
  <si>
    <t>LEONARDO HANS HALIM</t>
  </si>
  <si>
    <t>JOHANNA</t>
  </si>
  <si>
    <t>LIN WEN LI</t>
  </si>
  <si>
    <t>BUDIANTO HALIM</t>
  </si>
  <si>
    <t>HENGKY SOEGIHARTO GUNAWAN</t>
  </si>
  <si>
    <t>LILIANA SETIAWAN</t>
  </si>
  <si>
    <t>TONY SUSANTO</t>
  </si>
  <si>
    <t>AMY</t>
  </si>
  <si>
    <t>BIKE</t>
  </si>
  <si>
    <t>BHINEKA INOVASI KETAHANAN ENERGI Tbk</t>
  </si>
  <si>
    <t>PT PENAJAM MAKMUR JAYA</t>
  </si>
  <si>
    <t>JORA NILAM JUDGE</t>
  </si>
  <si>
    <t>SENDI</t>
  </si>
  <si>
    <t>MUHAMMAD SYARIEF HIDAYATULLAH</t>
  </si>
  <si>
    <t>MUHAMMAD SULTHAN ALHAKIM</t>
  </si>
  <si>
    <t>BIMA</t>
  </si>
  <si>
    <t>PRIMARINDO ASIA INFRASTRUCTURE Tbk</t>
  </si>
  <si>
    <t>GOLDEN LESTARI PT</t>
  </si>
  <si>
    <t>PT MAGMUS TEKNOLOGI NUSANTARA</t>
  </si>
  <si>
    <t>USAHA BERSAMA SEKURITAS, PT</t>
  </si>
  <si>
    <t>BINA</t>
  </si>
  <si>
    <t>BANK INA PERDANA Tbk</t>
  </si>
  <si>
    <t>PT PHILADEL TERRA LESTARI</t>
  </si>
  <si>
    <t>GEMA BUANA NUSANTARA, PT</t>
  </si>
  <si>
    <t>PT GAYA HIDUP MASA KINI</t>
  </si>
  <si>
    <t>PT. Samudra Biru</t>
  </si>
  <si>
    <t>PT Indolife Pensiontama</t>
  </si>
  <si>
    <t>PT ASURANSI JIWA CENTRAL ASIA RAYA</t>
  </si>
  <si>
    <t>BINO</t>
  </si>
  <si>
    <t>PERMA PLASINDO Tbk</t>
  </si>
  <si>
    <t>PT INTAN PARIWARA</t>
  </si>
  <si>
    <t>RUHONG HOLDING PTE LTD</t>
  </si>
  <si>
    <t>BIPI</t>
  </si>
  <si>
    <t>ASTRINDO NUSANTARA INFRASTRUKTUR Tbk</t>
  </si>
  <si>
    <t>SOLUSI KARYA SUKSES, PT</t>
  </si>
  <si>
    <t>PT BAKRIE CAPITAL INDONESIA</t>
  </si>
  <si>
    <t>PT. DANATAMA KAPITAL INVESTAMA</t>
  </si>
  <si>
    <t>PT TRUKINDO PERSADA SEJAHTERA</t>
  </si>
  <si>
    <t>PT Indotambang Perkasa</t>
  </si>
  <si>
    <t>BERKAH ALAM ASRI, PT</t>
  </si>
  <si>
    <t>Baskara Timur Kencana, PT</t>
  </si>
  <si>
    <t>PT. IMIKO SETIA ABADI</t>
  </si>
  <si>
    <t>Winsome Investment Ltd</t>
  </si>
  <si>
    <t>MORGAN STANLEY AND CO INTERNATIONAL PLC</t>
  </si>
  <si>
    <t>ROSEWOOD STRATEGIC INVESTMENT PTE LTD</t>
  </si>
  <si>
    <t>PT ASURANSI SINAR MAS</t>
  </si>
  <si>
    <t>Knight Investments Pte Ltd</t>
  </si>
  <si>
    <t>PT. KB VALBURY SEKURITAS</t>
  </si>
  <si>
    <t>CGS INTERNATIONAL SECURITIES MAURITIUS LTD</t>
  </si>
  <si>
    <t>BIPP</t>
  </si>
  <si>
    <t>BHUWANATALA INDAH PERMAI Tbk</t>
  </si>
  <si>
    <t>PT. BINTANG MITRA SEMESTARAYA TBK</t>
  </si>
  <si>
    <t>PT INTIDANA WIJAYA</t>
  </si>
  <si>
    <t>PT Prolestari Megapersada</t>
  </si>
  <si>
    <t>SAFIRE CAPITAL PTE.LTD.</t>
  </si>
  <si>
    <t>SUZANNA TANOJO</t>
  </si>
  <si>
    <t>EDDY WIBOWO</t>
  </si>
  <si>
    <t>LOUISE LI</t>
  </si>
  <si>
    <t>CANADIAN</t>
  </si>
  <si>
    <t>BIRD</t>
  </si>
  <si>
    <t>BLUE BIRD Tbk</t>
  </si>
  <si>
    <t>PT GOTO GOJEK TOKOPEDIA TBK</t>
  </si>
  <si>
    <t>PT. PUSAKA CITRA DJOKOSOETONO</t>
  </si>
  <si>
    <t>PURNOMO ENDANG INVESTAMA</t>
  </si>
  <si>
    <t>PURNOMO INVESTAMA</t>
  </si>
  <si>
    <t>PT CHANDRA INVESTAMA</t>
  </si>
  <si>
    <t>PT AMSAKA INVESTAMA SEJAHTERA</t>
  </si>
  <si>
    <t>ANDALAN DANA INVESTAMA PT</t>
  </si>
  <si>
    <t>SAMSARA WOIZIK</t>
  </si>
  <si>
    <t>SUMITOMO CORPORATION</t>
  </si>
  <si>
    <t>KRESNA PRIAWAN DJOKOSOETONO</t>
  </si>
  <si>
    <t>INDRA PRIAWAN DJOKOSOETONO</t>
  </si>
  <si>
    <t>SIGIT P DJOKOSOETONO,IR,MBA</t>
  </si>
  <si>
    <t>H PURNOMO PRAWIRO</t>
  </si>
  <si>
    <t>ADRIANTO DJOKOSOETONO</t>
  </si>
  <si>
    <t>NONI SRI AYATI PURNOMO</t>
  </si>
  <si>
    <t>BISI</t>
  </si>
  <si>
    <t>BISI INTERNATIONAL Tbk</t>
  </si>
  <si>
    <t>VALLEY INVESTMENT HOLDINGS PTE LTD</t>
  </si>
  <si>
    <t>AGRINDO PRATAMA PT</t>
  </si>
  <si>
    <t>SJ BISI HOLDINGS PTE LTD</t>
  </si>
  <si>
    <t>FIELD INVESTMENT HOLDINGS PTELTD</t>
  </si>
  <si>
    <t>CITIBANK N.A.</t>
  </si>
  <si>
    <t>RBC SINGAPORE - CLIENTS A/C</t>
  </si>
  <si>
    <t>HEYOKHA MASTER</t>
  </si>
  <si>
    <t>HEYOKHA MAGNA MATER</t>
  </si>
  <si>
    <t>BJBR</t>
  </si>
  <si>
    <t>BANK JABAR BANTEN Tbk</t>
  </si>
  <si>
    <t>PEMDA PROVINSI JAWA BARAT</t>
  </si>
  <si>
    <t>PEMDA PROVINSI BANTEN</t>
  </si>
  <si>
    <t>PEMDA KOTA BANDUNG</t>
  </si>
  <si>
    <t>PEMDA KOTA TANGERANG</t>
  </si>
  <si>
    <t>PEMDA KABUPATEN BANDUNG</t>
  </si>
  <si>
    <t>PEMDA KABUPATEN BOGOR</t>
  </si>
  <si>
    <t>PEMDA KABUPATEN PANDEGLANG</t>
  </si>
  <si>
    <t>PEMDA KABUPATEN SERANG</t>
  </si>
  <si>
    <t>PEMDA KABUPATEN TANGERANG</t>
  </si>
  <si>
    <t>PEMDA KABUPATEN TASIKMALAYA</t>
  </si>
  <si>
    <t>PEMDA KOTA CIMAHI</t>
  </si>
  <si>
    <t>BJTM</t>
  </si>
  <si>
    <t>BANK PEMBANGUNAN DAERAH JAWA TIMUR Tbk</t>
  </si>
  <si>
    <t>PEMDA TINGKAT I PROVINSI JAWA TIMUR</t>
  </si>
  <si>
    <t>PEMDA TINGKAT II KOTA SURABAYA</t>
  </si>
  <si>
    <t>PEMDA TINGKAT II KABUPATEN GRESIK</t>
  </si>
  <si>
    <t>PEMDA TINGKAT II KABUPATEN MALANG</t>
  </si>
  <si>
    <t>PEMDA TINGKAT II KABUPATEN BOJONEGORO</t>
  </si>
  <si>
    <t>PEMDA TINGKAT II KABUPATEN BANYUWANGI</t>
  </si>
  <si>
    <t>PEMDA TINGKAT II KABUPATEN TUBAN</t>
  </si>
  <si>
    <t>PEMDA TINGKAT II KABUPATEN NGAWI</t>
  </si>
  <si>
    <t>PEMDA TINGKAT II KABUPATEN SIDOARJO</t>
  </si>
  <si>
    <t>BKDP</t>
  </si>
  <si>
    <t>BUKIT DARMO PROPERTY Tbk</t>
  </si>
  <si>
    <t>ADHIBALADIKA AGUNG</t>
  </si>
  <si>
    <t>PRIMANTARA WISESA SEJAHTERA ,PT</t>
  </si>
  <si>
    <t>ADHIBALARAJA, PT.</t>
  </si>
  <si>
    <t>LEOTINE IERMA AGUSTINA.S</t>
  </si>
  <si>
    <t>HENDRO SUMAMPOW</t>
  </si>
  <si>
    <t>IEVAN DANIAR SUMAMPOW</t>
  </si>
  <si>
    <t>IEFENN ADRIANNE SUMAMPOW</t>
  </si>
  <si>
    <t>J WAHYOEDI HIDAYAT</t>
  </si>
  <si>
    <t>ENDANG LESTARI PUJIASTUTI</t>
  </si>
  <si>
    <t>BKSL</t>
  </si>
  <si>
    <t>SENTUL CITY Tbk</t>
  </si>
  <si>
    <t>PT SAKTI GENERASI PERDANA</t>
  </si>
  <si>
    <t>BUKIT WAHANA GEMILANG PT</t>
  </si>
  <si>
    <t>PARADISO RESOURCES LTD</t>
  </si>
  <si>
    <t>HJ MEGAWATI TAUFIQ</t>
  </si>
  <si>
    <t>STELLA ISABELLA DJOHAN</t>
  </si>
  <si>
    <t>PT SAMUEL SEKURITAS INDONESIA</t>
  </si>
  <si>
    <t>BKSW</t>
  </si>
  <si>
    <t>BANK QNB INDONESIA Tbk</t>
  </si>
  <si>
    <t>QATAR NATIONAL BANK Q.P.S.C.</t>
  </si>
  <si>
    <t>QATAR</t>
  </si>
  <si>
    <t>PT. KAY HIAN SEKURITAS</t>
  </si>
  <si>
    <t>BLES</t>
  </si>
  <si>
    <t>SUPERIOR PRIMA SUKSES Tbk</t>
  </si>
  <si>
    <t>PT TATA UTAMA GEMILANG</t>
  </si>
  <si>
    <t>TANCORP INVESTAMA MULIA, PT</t>
  </si>
  <si>
    <t>PT GLOBAL BASE UNIVERSAL</t>
  </si>
  <si>
    <t>DERMAWAN SUPARSONO</t>
  </si>
  <si>
    <t>LIAUW, BILLY LAW</t>
  </si>
  <si>
    <t>BLOG</t>
  </si>
  <si>
    <t>TRIMITRA TRANS PERSADA Tbk</t>
  </si>
  <si>
    <t>PT DUA MITRA INTI SELARAS</t>
  </si>
  <si>
    <t>PT WIRAGUNA SEJAHTERA ABADI</t>
  </si>
  <si>
    <t>PT CAKRAWALA MULIA PRIMA</t>
  </si>
  <si>
    <t>EVI  ANITA</t>
  </si>
  <si>
    <t>BLTA</t>
  </si>
  <si>
    <t>BERLIAN LAJU TANKER Tbk</t>
  </si>
  <si>
    <t>SEMINYAK AS</t>
  </si>
  <si>
    <t>DEUTSCHE BANK</t>
  </si>
  <si>
    <t>ELANG MEGAH INTI, PT</t>
  </si>
  <si>
    <t>PELAYARAN PRESISI PERKASA PT</t>
  </si>
  <si>
    <t>Tunggaladhi Baskara, PT</t>
  </si>
  <si>
    <t>PACBLUE PTE LTD</t>
  </si>
  <si>
    <t>BOREAL LIMITED</t>
  </si>
  <si>
    <t>GENERIS-D HOLDINGS PTE. LTD</t>
  </si>
  <si>
    <t>BANQUE DE LUXEMBOURG - CLIENT ACCOUNT</t>
  </si>
  <si>
    <t>SUGIMAN LAYANTO</t>
  </si>
  <si>
    <t>BAMBANG SIHONO</t>
  </si>
  <si>
    <t>HAIYANTO</t>
  </si>
  <si>
    <t>REKSA DANA PANIN DANA MAKSIMA</t>
  </si>
  <si>
    <t>Resources Fortune LTD</t>
  </si>
  <si>
    <t>BLTZ</t>
  </si>
  <si>
    <t>GRAHA LAYAR PRIMA Tbk</t>
  </si>
  <si>
    <t>NAINSOOK INVESTMENTS LTD</t>
  </si>
  <si>
    <t>TOPE CAPITAL LTD</t>
  </si>
  <si>
    <t>COREE CAPITAL LIMITED</t>
  </si>
  <si>
    <t>CGI HOLDINGS LIMITED</t>
  </si>
  <si>
    <t>BLUE</t>
  </si>
  <si>
    <t>BERKAH PRIMA PERKASA Tbk</t>
  </si>
  <si>
    <t>PT CETAK BIRU KAPITAL</t>
  </si>
  <si>
    <t>SIEK AGUNG GUNTORO</t>
  </si>
  <si>
    <t>FADJAR TASRIF</t>
  </si>
  <si>
    <t>HERMAN TANSRI</t>
  </si>
  <si>
    <t>RUDY TASRIF</t>
  </si>
  <si>
    <t>PT. INDO CAPITAL SEKURITAS</t>
  </si>
  <si>
    <t>BMAS</t>
  </si>
  <si>
    <t>BANK KASIKORN INDONESIA Tbk</t>
  </si>
  <si>
    <t>PT MASPION</t>
  </si>
  <si>
    <t>PT KASIKORN VISION FINANCIAL INDONESIA</t>
  </si>
  <si>
    <t>KASIKORN VISION FINANCIAL COMPANY PTE LTD</t>
  </si>
  <si>
    <t>KASIKORNBANK PUBLIC COMPANY LIMITED</t>
  </si>
  <si>
    <t>BMBL</t>
  </si>
  <si>
    <t>LAVENDER BINA CENDIKIA Tbk</t>
  </si>
  <si>
    <t>PT AMMAR AL AMANAH</t>
  </si>
  <si>
    <t>PT SENTRA INVESTA MAKSIMA</t>
  </si>
  <si>
    <t>AULIA FIRDAUS</t>
  </si>
  <si>
    <t>SARI YANTO</t>
  </si>
  <si>
    <t>RADIUS ERWIN DA SILVA S. KOM</t>
  </si>
  <si>
    <t>RISDIYANTO KURNIAWAN</t>
  </si>
  <si>
    <t>BARTO HENDRICHO SIBURIAN</t>
  </si>
  <si>
    <t>GALIH PANDEKAR</t>
  </si>
  <si>
    <t>EDDY</t>
  </si>
  <si>
    <t>BMHS</t>
  </si>
  <si>
    <t>BUNDAMEDIK Tbk</t>
  </si>
  <si>
    <t>PT. BUNDA INVESTAMA INDONESIA</t>
  </si>
  <si>
    <t>AKASYA INVESTMENTS LIMITED</t>
  </si>
  <si>
    <t>ARCADIA HEALING LTD</t>
  </si>
  <si>
    <t>MULBERRY CAPITAL LIMITED</t>
  </si>
  <si>
    <t>LILY SOEPARDIMAN</t>
  </si>
  <si>
    <t>ivan rizal sini</t>
  </si>
  <si>
    <t>IR.MESHA RIZAL SINI</t>
  </si>
  <si>
    <t>RENOBULAN RIZAL SINI SUHEIMI</t>
  </si>
  <si>
    <t>IETJE IKA S RIZAL SINI</t>
  </si>
  <si>
    <t>RITO ALAM RIZAL SINI</t>
  </si>
  <si>
    <t>BMRI</t>
  </si>
  <si>
    <t>BANK MANDIRI ( PERSERO ) Tbk</t>
  </si>
  <si>
    <t>BMSR</t>
  </si>
  <si>
    <t>BINTANG MITRA SEMESTARAYA Tbk</t>
  </si>
  <si>
    <t>PT CAKRA SEMESTA INDONESIA</t>
  </si>
  <si>
    <t>PEAK CHALLENGE HOLDINGS LIMITED</t>
  </si>
  <si>
    <t>Chemical Asia Corporation PTE. LTD.</t>
  </si>
  <si>
    <t>TRANS-UNIVERSAL HOLDINGS LTD</t>
  </si>
  <si>
    <t>BMTR</t>
  </si>
  <si>
    <t>GLOBAL MEDIACOM Tbk</t>
  </si>
  <si>
    <t>JABAR INDAH PROPERTINDO PT</t>
  </si>
  <si>
    <t>PT RIZKI BUKIT ABADI</t>
  </si>
  <si>
    <t>PT. GLOBAL TRANSPORT SERVICES</t>
  </si>
  <si>
    <t>BHAKTI INVESTAMA INTERNATIONAL LTD</t>
  </si>
  <si>
    <t>WIDAYANTI DARMAWAN</t>
  </si>
  <si>
    <t>EFENDI</t>
  </si>
  <si>
    <t>HAMCO SICAV - GLOBAL VALUE FUND</t>
  </si>
  <si>
    <t>BNBA</t>
  </si>
  <si>
    <t>BANK BUMI ARTA Tbk</t>
  </si>
  <si>
    <t>SURYA HUSADA INVESTMENT PT</t>
  </si>
  <si>
    <t>DANA GRAHA AGUNG PT</t>
  </si>
  <si>
    <t>PT TAKJUB FINANSIAL TEKNOLOGI</t>
  </si>
  <si>
    <t>BUDIMAN KENCANA LESTARI</t>
  </si>
  <si>
    <t>BNBR</t>
  </si>
  <si>
    <t>BAKRIE AND BROTHERS Tbk</t>
  </si>
  <si>
    <t>FOUNTAIN CITY INVESTMENT LTD</t>
  </si>
  <si>
    <t>Eurofa Capital Investment Inc</t>
  </si>
  <si>
    <t>LEVOCA ENTERPRISE LTD</t>
  </si>
  <si>
    <t>INVESTISSEMENT U.T.C.S.A</t>
  </si>
  <si>
    <t>LEGACY TIMES INTERNATIONAL LIMITED</t>
  </si>
  <si>
    <t>GRAND MARVEL INVESTMENT CORPORATION</t>
  </si>
  <si>
    <t>PT PRODIGY ENERGY RESOURCES</t>
  </si>
  <si>
    <t>WANA INTRA MANDIRI, PT</t>
  </si>
  <si>
    <t>PT DMS INVESTAMA</t>
  </si>
  <si>
    <t>PORT FRASER INTERNATIONAL LTD</t>
  </si>
  <si>
    <t>STEVEN SIMPSON</t>
  </si>
  <si>
    <t>AUSTRALIAN</t>
  </si>
  <si>
    <t>Indies Special Opportunities IV Ltd</t>
  </si>
  <si>
    <t>BNGA</t>
  </si>
  <si>
    <t>BANK CIMB NIAGA Tbk</t>
  </si>
  <si>
    <t>PT COMMERCE KAPITAL</t>
  </si>
  <si>
    <t>CIMB GROUP SDN BHD</t>
  </si>
  <si>
    <t>BNII</t>
  </si>
  <si>
    <t>BANK MAYBANK INDONESIA Tbk</t>
  </si>
  <si>
    <t>PT PROSPERINDO</t>
  </si>
  <si>
    <t>MULTI DYNAMIC FUND</t>
  </si>
  <si>
    <t>VITAL SOLUTION FUND</t>
  </si>
  <si>
    <t>GLOBAL AGILITY FUND</t>
  </si>
  <si>
    <t>SORAK FINANCIAL HOLDINGS PTE LTD</t>
  </si>
  <si>
    <t>MAYBANK OFFSHORE CORPORATE SERVICES</t>
  </si>
  <si>
    <t>BNLI</t>
  </si>
  <si>
    <t>BANK PERMATA Tbk</t>
  </si>
  <si>
    <t>Bangkok Bank Public Company Limited</t>
  </si>
  <si>
    <t>PT. ASURANSI JIWA SEQUIS LIFE</t>
  </si>
  <si>
    <t>CITIGROUP GLOBAL MARKETS LIMITED</t>
  </si>
  <si>
    <t>BOAT</t>
  </si>
  <si>
    <t>NEWPORT MARINE SERVICES Tbk</t>
  </si>
  <si>
    <t>PT AKSARA MAJU UTAMA</t>
  </si>
  <si>
    <t>PT BERSAMA WEALTH MANAJEMEN</t>
  </si>
  <si>
    <t>DHARMAWATI DJUHANA</t>
  </si>
  <si>
    <t>SUGIMAN HALIM</t>
  </si>
  <si>
    <t>SUJAYA SOEKARNO PUTRA</t>
  </si>
  <si>
    <t>SURYA SOEKARNO PUTRA</t>
  </si>
  <si>
    <t>BOBA</t>
  </si>
  <si>
    <t>FORMOSA INGREDIENT FACTORY Tbk</t>
  </si>
  <si>
    <t>KURNIAMITRA DUTA SENTOSA TBK, PT</t>
  </si>
  <si>
    <t>PRESERVED FOOD SPECIALTY CO., LTD</t>
  </si>
  <si>
    <t>TEXTURE MAKER ENTERPRISE CO LTD</t>
  </si>
  <si>
    <t>YUNITA SUGIARTO EW</t>
  </si>
  <si>
    <t>AGNES WIRADIAN</t>
  </si>
  <si>
    <t>BERNARD THEDYARDI</t>
  </si>
  <si>
    <t>HENGKY  WIJAYA</t>
  </si>
  <si>
    <t>DEWI IRIANTY WIJAYA</t>
  </si>
  <si>
    <t>MISS PAPORN MAHATTANOBOL</t>
  </si>
  <si>
    <t>THAI</t>
  </si>
  <si>
    <t>PEI-YI LIU TAMMY LIU</t>
  </si>
  <si>
    <t>TAIWANESE</t>
  </si>
  <si>
    <t>TAIWAN, PROVINCE OF CHINA</t>
  </si>
  <si>
    <t>CHI YIN PETER WONG</t>
  </si>
  <si>
    <t>BOGA</t>
  </si>
  <si>
    <t>APOLLO GLOBAL INTERACTIVE Tbk</t>
  </si>
  <si>
    <t>PT PACIFIC INDOCORPORA INDONESIA</t>
  </si>
  <si>
    <t>PT CAPITAL GLOBAL STRATEGIC</t>
  </si>
  <si>
    <t>GX ARCHIPELAGO PTE.LTD.</t>
  </si>
  <si>
    <t>PT PACIFIC LIFE INSURANCE SYARIAH</t>
  </si>
  <si>
    <t>PT ASURANSI JIWA NASIONAL</t>
  </si>
  <si>
    <t>PT PACIFIC CAPITAL INVESTMENT</t>
  </si>
  <si>
    <t>BOLA</t>
  </si>
  <si>
    <t>BALI BINTANG SEJAHTERA Tbk</t>
  </si>
  <si>
    <t>TERRA KONSUMA INVESTAMA</t>
  </si>
  <si>
    <t>NUANSA INDAH KREASI PT</t>
  </si>
  <si>
    <t>AYU PATRICIA RACHMAT</t>
  </si>
  <si>
    <t>ANDHIKAPUTRI HIMAWAN</t>
  </si>
  <si>
    <t>VERONICA COLONDAM</t>
  </si>
  <si>
    <t>FRANKY OESMAN WIDJAJA</t>
  </si>
  <si>
    <t>YABES TANURI</t>
  </si>
  <si>
    <t>PIETER TANURI</t>
  </si>
  <si>
    <t>MARUARAR SIRAIT</t>
  </si>
  <si>
    <t>DIANA SUTANDI</t>
  </si>
  <si>
    <t>BOLT</t>
  </si>
  <si>
    <t>GARUDA METALINDO Tbk</t>
  </si>
  <si>
    <t>PT ERSONS GLOBAL INVESTAMA</t>
  </si>
  <si>
    <t>PT WIJAYA PUTRA SUKSES</t>
  </si>
  <si>
    <t>PT GARUDA MULTI INVESTAMA</t>
  </si>
  <si>
    <t>DAIWA CAPITAL MARKETS SINGAPORE LIMITED-SUB A/C MEIJI SANGYO COMPANY</t>
  </si>
  <si>
    <t>HERMAN WIJAYA</t>
  </si>
  <si>
    <t>ERVIN WIJAYA</t>
  </si>
  <si>
    <t>BOSS</t>
  </si>
  <si>
    <t>BORNEO OLAH SARANA SUKSES Tbk</t>
  </si>
  <si>
    <t>PT. MEGAH PRAKARSA UTAMA</t>
  </si>
  <si>
    <t>PT RISCO KAPITAL UTAMA</t>
  </si>
  <si>
    <t>PT. TANJUNG INTI AGRO</t>
  </si>
  <si>
    <t>PT ANGGUN MILLING ESAJAYA</t>
  </si>
  <si>
    <t>PT KENCANA UNGGUL SEMESTA</t>
  </si>
  <si>
    <t>PT SAPPHIRE MULIA ABADI</t>
  </si>
  <si>
    <t>KUMAR JAIRAMDAS AILDASANI</t>
  </si>
  <si>
    <t>ADI SUTONO</t>
  </si>
  <si>
    <t>ALAIN CRUYFF</t>
  </si>
  <si>
    <t>JANNARDI</t>
  </si>
  <si>
    <t>BUCE LISAKAY</t>
  </si>
  <si>
    <t>DEDY EFFENDI</t>
  </si>
  <si>
    <t>ZHONGWEI  WEI</t>
  </si>
  <si>
    <t>CAI LONG</t>
  </si>
  <si>
    <t>YONGLIAN FANG</t>
  </si>
  <si>
    <t>REKSA DANA NARADA SAHAM INDONESIA</t>
  </si>
  <si>
    <t>REKSA DANA SYARIAH NARADA SAHAM BERKAH SYARIAH</t>
  </si>
  <si>
    <t>BPFI</t>
  </si>
  <si>
    <t>WOORI FINANCE INDONESIA Tbk</t>
  </si>
  <si>
    <t>PT. BATAVIA PROSPERINDO INTERNASIONAL, TBK</t>
  </si>
  <si>
    <t>WOORI CARD CO., LTD.</t>
  </si>
  <si>
    <t>BPII</t>
  </si>
  <si>
    <t>BATAVIA PROSPERINDO INTERNASIONAL Tbk</t>
  </si>
  <si>
    <t>STRAIT MERCHANTS PTE LTD</t>
  </si>
  <si>
    <t>MALACCA TRUST PTE. LTD.</t>
  </si>
  <si>
    <t>BPTR</t>
  </si>
  <si>
    <t>BATAVIA PROSPERINDO TRANS Tbk</t>
  </si>
  <si>
    <t>PT OSCARMAS</t>
  </si>
  <si>
    <t>Sutan Agri Resources Pte Ltd</t>
  </si>
  <si>
    <t>PAULUS HANDIGDO</t>
  </si>
  <si>
    <t>BRAM</t>
  </si>
  <si>
    <t>INDO KORDSA Tbk</t>
  </si>
  <si>
    <t>PT. MITRASARI KARTIKATAMA</t>
  </si>
  <si>
    <t>PT RISJADSON SURYATAMA</t>
  </si>
  <si>
    <t>KORDSA TEKNIK TEKSTIL A.S.</t>
  </si>
  <si>
    <t>TURKEY</t>
  </si>
  <si>
    <t>ALDO PORSCHE</t>
  </si>
  <si>
    <t>BREN</t>
  </si>
  <si>
    <t>BARITO RENEWABLES ENERGY Tbk</t>
  </si>
  <si>
    <t>PT BARITO PACIFIC TBK</t>
  </si>
  <si>
    <t>GREEN ERA ENERGY PTE. LTD.</t>
  </si>
  <si>
    <t>PRIME HILL FUND</t>
  </si>
  <si>
    <t>JUPITER TIGER HOLDINGS</t>
  </si>
  <si>
    <t>BRIS</t>
  </si>
  <si>
    <t>BANK SYARIAH INDONESIA (PERSERO) Tbk</t>
  </si>
  <si>
    <t>PT BANK MANDIRI</t>
  </si>
  <si>
    <t>PERUSAHAAN PERSEROAN (PERSERO) BANK NEGARA INDONESIA</t>
  </si>
  <si>
    <t>BRMS</t>
  </si>
  <si>
    <t>BUMI RESOURCES MINERALS Tbk</t>
  </si>
  <si>
    <t>BUMI RESOURCES TBK</t>
  </si>
  <si>
    <t>PETROMINE ENERGY TRADING,PT</t>
  </si>
  <si>
    <t>WEXLER CAPITAL PTE. LTD</t>
  </si>
  <si>
    <t>GLAS TRUST (S) LTD.</t>
  </si>
  <si>
    <t>VANECK JUNIOR GOLD MINERS ETF</t>
  </si>
  <si>
    <t>Exchange Traded Funds</t>
  </si>
  <si>
    <t>VANECK GOLD MINERS ETF</t>
  </si>
  <si>
    <t>EMIRATES TARIAN GLOBAL VENTURES SPC</t>
  </si>
  <si>
    <t>CGS INTERNATIONAL SECURITIES HONG KONG LIMITED</t>
  </si>
  <si>
    <t>BRNA</t>
  </si>
  <si>
    <t>BERLINA Tbk</t>
  </si>
  <si>
    <t>DWI SATRYA UTAMA PT</t>
  </si>
  <si>
    <t>PT PEMUDA JAYA RAYA</t>
  </si>
  <si>
    <t>PT BHAKTI MEGAH PERKASA</t>
  </si>
  <si>
    <t>PT NIAGA KARYA TUNGGAL</t>
  </si>
  <si>
    <t>PT CAKRAWALA MEGA SAKTI</t>
  </si>
  <si>
    <t>LISJANTO TJIPTOBIANTORO</t>
  </si>
  <si>
    <t>RISFA ANDALUCIA FAHLEVIE</t>
  </si>
  <si>
    <t>ATMADJA TJIPTOBIANTORO</t>
  </si>
  <si>
    <t>ROLAND SWEDER HAAS</t>
  </si>
  <si>
    <t>DUTCH</t>
  </si>
  <si>
    <t>Roy Han Lok Tan</t>
  </si>
  <si>
    <t>ROBERT FRANS VAN BUCHEM</t>
  </si>
  <si>
    <t>KOMODO FUND</t>
  </si>
  <si>
    <t>PACIFIC CORAL LIMITED</t>
  </si>
  <si>
    <t>BRPT</t>
  </si>
  <si>
    <t>BARITO PACIFIC Tbk</t>
  </si>
  <si>
    <t>PRAJOGO PANGESTU</t>
  </si>
  <si>
    <t>BOS LTD S/A ANBO HOLDINGS LIMITED</t>
  </si>
  <si>
    <t>BRRC</t>
  </si>
  <si>
    <t>RAJA ROTI CEMERLANG Tbk</t>
  </si>
  <si>
    <t>PT. REJO MULYA REJEKI</t>
  </si>
  <si>
    <t>JAKA LESMANA</t>
  </si>
  <si>
    <t>IMAN HARYANTO</t>
  </si>
  <si>
    <t>AGUS SUMARJITO</t>
  </si>
  <si>
    <t>ERI RAMDANI</t>
  </si>
  <si>
    <t>ARI SUDARSONO</t>
  </si>
  <si>
    <t>ISNAIN ARDIANSYAH</t>
  </si>
  <si>
    <t>BSBK</t>
  </si>
  <si>
    <t>WULANDARI BANGUN LAKSANA Tbk</t>
  </si>
  <si>
    <t>MANDIRI INVESTASI BERSAMA PT</t>
  </si>
  <si>
    <t>HADDONSTON VIZ VENTURES PTE LTD</t>
  </si>
  <si>
    <t>GLORY VENTURE CAPITAL LTD</t>
  </si>
  <si>
    <t>CLARISSA ADY SUMASTO TJIA</t>
  </si>
  <si>
    <t>CHRISTOPHER SUMASTO TJIA</t>
  </si>
  <si>
    <t>BSDE</t>
  </si>
  <si>
    <t>BUMI SERPONG DAMAI Tbk</t>
  </si>
  <si>
    <t>METROPOLITAN TRANSCITIES INDONESIA, PT</t>
  </si>
  <si>
    <t>PT EKACENTRA USAHAMAJU</t>
  </si>
  <si>
    <t>PT PARAGA ARTAMIDA</t>
  </si>
  <si>
    <t>BUMI SERPONG DAMAI TBK PT</t>
  </si>
  <si>
    <t>PT. SIMAS TUNGGAL CENTER</t>
  </si>
  <si>
    <t>BSIM</t>
  </si>
  <si>
    <t>BANK SINAR MAS Tbk</t>
  </si>
  <si>
    <t>PT DIAN CIPTAMAS AGUNG</t>
  </si>
  <si>
    <t>PT SISTEM LOKA TRIPRIMA</t>
  </si>
  <si>
    <t>SINARTAMA GUNITA, PT</t>
  </si>
  <si>
    <t>SINAR MAS CAKRAWALA</t>
  </si>
  <si>
    <t>PT. ARARA ABADI</t>
  </si>
  <si>
    <t>PT PASAR DANA PINJAMAN</t>
  </si>
  <si>
    <t>Peer to peer lending</t>
  </si>
  <si>
    <t>PT NUSANTARA INDAH CEMERLANG</t>
  </si>
  <si>
    <t>PT SINAR MAS MULTIARTHA Tbk</t>
  </si>
  <si>
    <t>CLARK QUAY INVESTMENT PTE LTD</t>
  </si>
  <si>
    <t>ASIA VALUE INVESTMENT PTE.LTD</t>
  </si>
  <si>
    <t>SHENTON WORLD FUND LTD</t>
  </si>
  <si>
    <t>CALDECOTT HILL FUND LTD</t>
  </si>
  <si>
    <t>BSML</t>
  </si>
  <si>
    <t>BINTANG SAMUDERA MANDIRI LINES Tbk</t>
  </si>
  <si>
    <t>PT DANA LUAS INVESTASI</t>
  </si>
  <si>
    <t>SANCA GRIYA MODALINDO, PT</t>
  </si>
  <si>
    <t>PT GAPANINDO WIRA SEMESTA</t>
  </si>
  <si>
    <t>PT GOLDFIVE INVESTMENT CAPITAL</t>
  </si>
  <si>
    <t>ANDRIANSYAH PRAYITNO</t>
  </si>
  <si>
    <t>DAVID DESANAN ANAN W</t>
  </si>
  <si>
    <t>NENGAH RAMA GAUTAMA</t>
  </si>
  <si>
    <t>ARIYANTI PELITA SARI</t>
  </si>
  <si>
    <t>PRAMAYARI HARDIAN D</t>
  </si>
  <si>
    <t>BSSR</t>
  </si>
  <si>
    <t>BARAMULTI SUKSESSARANA Tbk</t>
  </si>
  <si>
    <t>PT WAHANA SENTOSA CEMERLANG</t>
  </si>
  <si>
    <t>PT GS GLOBAL RESOURCES</t>
  </si>
  <si>
    <t>GS ENERGY CORPORATION</t>
  </si>
  <si>
    <t>TATA POWER INTERNATIONAL PTE LIMITED</t>
  </si>
  <si>
    <t>BSWD</t>
  </si>
  <si>
    <t>BANK OF INDIA INDONESIA Tbk</t>
  </si>
  <si>
    <t>PT. PANCA MANTRA JAYA</t>
  </si>
  <si>
    <t>BANK OF INDIA</t>
  </si>
  <si>
    <t>DEEPAK RUPO CHUGANI</t>
  </si>
  <si>
    <t>BTEK</t>
  </si>
  <si>
    <t>BUMI TEKNOKULTURA UNGGUL Tbk</t>
  </si>
  <si>
    <t>GOLDEN HARVEST COCOA LTD</t>
  </si>
  <si>
    <t>UBS SWITZERLAND AG</t>
  </si>
  <si>
    <t>LAUW SUSANTO</t>
  </si>
  <si>
    <t>REKSA DANA SYARIAH TREASURE SAHAM BERKAH SYARIAH</t>
  </si>
  <si>
    <t>BTEL</t>
  </si>
  <si>
    <t>BAKRIE TELECOM Tbk</t>
  </si>
  <si>
    <t>PROFESIONAL TELEKOMUNIKASI INDONESIA</t>
  </si>
  <si>
    <t>PT. Bakrie Global Ventura</t>
  </si>
  <si>
    <t>PT MAHINDO AGUNG SENTOSA</t>
  </si>
  <si>
    <t>PT SOLUSI TUNAS PRATAMA TBK</t>
  </si>
  <si>
    <t>PT JASA INVESTINDO</t>
  </si>
  <si>
    <t>PT. HUAWEI TECH INVESTMENT</t>
  </si>
  <si>
    <t>SOLU SINDO KREASI PRATAMA, PT</t>
  </si>
  <si>
    <t>PT.BIOFUEL INDO SUMATRA</t>
  </si>
  <si>
    <t>REKSA DANA MINNA PADI KERATON II</t>
  </si>
  <si>
    <t>REKSA DANA OSO FLORES EQUITY FUND</t>
  </si>
  <si>
    <t>RAIFFEISEN BANK INTERNATIONAL AG, SINGAPORE BRANCH S/A BEST QUALITY GLOBAL LIMITED</t>
  </si>
  <si>
    <t>REJEKI SEJAHTERA INDAH PT</t>
  </si>
  <si>
    <t>BTON</t>
  </si>
  <si>
    <t>BETONJAYA MANUNGGAL Tbk</t>
  </si>
  <si>
    <t>MAYBANK GLOBAL GROWTH FUND VCC - MAYBANK GLOBAL GROWTH FUND 2</t>
  </si>
  <si>
    <t>WONG RATNAWATI</t>
  </si>
  <si>
    <t>BRYAN WANGSAWIDJAJA</t>
  </si>
  <si>
    <t>GWIE GUNADI GUNAWAN</t>
  </si>
  <si>
    <t>EDDO CHANDRA</t>
  </si>
  <si>
    <t>GWIE GUNATO GUNAWAN</t>
  </si>
  <si>
    <t>BEATRICE WANGSAWIDJAJA</t>
  </si>
  <si>
    <t>GWIE RATNA DJUWITA GUNAWAN</t>
  </si>
  <si>
    <t>DIDI SENTOSA SUTEDJA</t>
  </si>
  <si>
    <t>BRYNA WANGSAWIDJAJA</t>
  </si>
  <si>
    <t>JENNY TANUJAYA</t>
  </si>
  <si>
    <t>BTPN</t>
  </si>
  <si>
    <t>BANK SMBC INDONESIA Tbk</t>
  </si>
  <si>
    <t>BANK CENTRAL ASIA Tbk, PT</t>
  </si>
  <si>
    <t>SUMITOMO MITSUI BANKING CORPORATION</t>
  </si>
  <si>
    <t>BTPS</t>
  </si>
  <si>
    <t>BANK BTPN SYARIAH Tbk</t>
  </si>
  <si>
    <t>PT Bank SMBC Indonesia Tbk</t>
  </si>
  <si>
    <t>BUAH</t>
  </si>
  <si>
    <t>SEGAR KUMALA INDONESIA Tbk</t>
  </si>
  <si>
    <t>TEBAR JALA KORPORA PT</t>
  </si>
  <si>
    <t>SUTOMO</t>
  </si>
  <si>
    <t>MICHEAL IKSAN SUSILO</t>
  </si>
  <si>
    <t>MICHELLE JOCELYN</t>
  </si>
  <si>
    <t>HERMAN SUSILO</t>
  </si>
  <si>
    <t>HENDRO SUSILO</t>
  </si>
  <si>
    <t>FARREL NOBEL</t>
  </si>
  <si>
    <t>RENNY LAUREN</t>
  </si>
  <si>
    <t>KOJOTO BUDIMAN</t>
  </si>
  <si>
    <t>LAY VINA</t>
  </si>
  <si>
    <t>FABIAN MARDI</t>
  </si>
  <si>
    <t>NG SIN SENG</t>
  </si>
  <si>
    <t>BUDI</t>
  </si>
  <si>
    <t>BUDI STARCH &amp; SWEETENER Tbk</t>
  </si>
  <si>
    <t>PT SUNGAI BUDI</t>
  </si>
  <si>
    <t>PT BUDI DELTA SWAKARYA</t>
  </si>
  <si>
    <t>BONHAM NOMINEES PTE LTD</t>
  </si>
  <si>
    <t>ATRIUM ASIA INVESTMENT MANAGEMENT PTE LTD.</t>
  </si>
  <si>
    <t>DBS VICKERS SECS SINGAPORE (PTE) LTD A/C CLIENTS</t>
  </si>
  <si>
    <t>BUKA</t>
  </si>
  <si>
    <t>BUKALAPAK.COM Tbk</t>
  </si>
  <si>
    <t>ELANG MAHKOTA TEKNOLOGI TBK, PT</t>
  </si>
  <si>
    <t>KREATIF MEDIA KARYA PT</t>
  </si>
  <si>
    <t>MIRAE ASSET NAVER ASIA GROWTH INVESTMENT PTE LTD</t>
  </si>
  <si>
    <t>MUHAMAD FAJRIN RASYID</t>
  </si>
  <si>
    <t>WILLIX HALIM</t>
  </si>
  <si>
    <t>ACHMAD ZAKY SYAIFUDIN</t>
  </si>
  <si>
    <t>BUKK</t>
  </si>
  <si>
    <t>BUKAKA TEKNIK UTAMA Tbk</t>
  </si>
  <si>
    <t>PT BUKAKA INVESTINDO</t>
  </si>
  <si>
    <t>LAILA ACHMAD</t>
  </si>
  <si>
    <t>NADIA ACHMAD</t>
  </si>
  <si>
    <t>SOLIHIN JUSUF KALLA</t>
  </si>
  <si>
    <t>DRS. SUHAELI  KALLA</t>
  </si>
  <si>
    <t>KOPERASI PURNA BAKTI ENERGI</t>
  </si>
  <si>
    <t>BULL</t>
  </si>
  <si>
    <t>BUANA LINTAS LAUTAN Tbk</t>
  </si>
  <si>
    <t>PT DELTA ROYAL SEJAHTERA</t>
  </si>
  <si>
    <t>FORTUNE STREET LIMITED</t>
  </si>
  <si>
    <t>WONG KEVIN</t>
  </si>
  <si>
    <t>PT DANATAMA MAKMUR SEKURITAS</t>
  </si>
  <si>
    <t>BUMI</t>
  </si>
  <si>
    <t>BUMI RESOURCES Tbk</t>
  </si>
  <si>
    <t>Treasure Global Investments Limited</t>
  </si>
  <si>
    <t>Mach Energy (Hongkong) Limited</t>
  </si>
  <si>
    <t>CRIS DEVELOPMENTS LIMITED</t>
  </si>
  <si>
    <t>BUVA</t>
  </si>
  <si>
    <t>BUKIT ULUWATU VILLA Tbk</t>
  </si>
  <si>
    <t>LIKUPANG GRHA SENTOSA PROPERTI, PT</t>
  </si>
  <si>
    <t>NUSANTARA UTAMA INVESTAMA PT</t>
  </si>
  <si>
    <t>CASK &amp; CASH PTE. LTD.</t>
  </si>
  <si>
    <t>FARPOINT LIMITED</t>
  </si>
  <si>
    <t>ALBERT KURNIAWAN BUDI S</t>
  </si>
  <si>
    <t>GARUDA ONE VCC - ALPHA EDGE VENTURES</t>
  </si>
  <si>
    <t>BVIC</t>
  </si>
  <si>
    <t>BANK VICTORIA INTERNATIONAL  Tbk</t>
  </si>
  <si>
    <t>DEG-DEUTSCHE INV UND EG MBH</t>
  </si>
  <si>
    <t>GERMANY</t>
  </si>
  <si>
    <t>BWPT</t>
  </si>
  <si>
    <t>EAGLE HIGH PLANTATIONS, Tbk</t>
  </si>
  <si>
    <t>RAJAWALI CAPITAL INTERNATIONAL, PT.</t>
  </si>
  <si>
    <t>PT. RAJAWALI KAPITAL AGRO</t>
  </si>
  <si>
    <t>PT. EAGLE HIGH PLANTATIONS, TBK</t>
  </si>
  <si>
    <t>FIC PROPERTIES SDN BHD</t>
  </si>
  <si>
    <t>BYAN</t>
  </si>
  <si>
    <t>BAYAN RESOURCES Tbk</t>
  </si>
  <si>
    <t>SUMBER SURYADAYA PRIMA, PT</t>
  </si>
  <si>
    <t>KOREA EAST-WEST POWER CO,LTD.</t>
  </si>
  <si>
    <t>KOREA WESTERN POWER CO.,LTD.</t>
  </si>
  <si>
    <t>KOREA SOUTHERN POWER CO.,LTD.</t>
  </si>
  <si>
    <t>KOREA MIDLAND POWER CO.,LTD.</t>
  </si>
  <si>
    <t>JENNY QUANTERO</t>
  </si>
  <si>
    <t>LOW TUCK KWONG</t>
  </si>
  <si>
    <t>LIM CHAI HOCK</t>
  </si>
  <si>
    <t>ELAINE LOW</t>
  </si>
  <si>
    <t>CAKK</t>
  </si>
  <si>
    <t>CAHAYAPUTRA ASA KERAMIK Tbk</t>
  </si>
  <si>
    <t>KOBIN KERAMIK INDUSTRI PT</t>
  </si>
  <si>
    <t>SUKADI</t>
  </si>
  <si>
    <t>CAMP</t>
  </si>
  <si>
    <t>CAMPINA ICE CREAM INDUSTRY Tbk</t>
  </si>
  <si>
    <t>HENDRO HADIPRANOTO</t>
  </si>
  <si>
    <t>JUSTIANI HADIPRANOTO</t>
  </si>
  <si>
    <t>LISTIJANI HADIPRANOTO</t>
  </si>
  <si>
    <t>SABANA PRAWIRA WIDJAJA</t>
  </si>
  <si>
    <t>SUHENDRA PRAWIRAWIDJAJA</t>
  </si>
  <si>
    <t>CANI</t>
  </si>
  <si>
    <t>CAPITOL NUSANTARA INDONESIA Tbk</t>
  </si>
  <si>
    <t>CIPTA NUSANTARA ABADI PT</t>
  </si>
  <si>
    <t>PT. ANUGRAH SEMESTA LANGGENG</t>
  </si>
  <si>
    <t>RUDYANTO</t>
  </si>
  <si>
    <t>DR JAMIN BASUKI</t>
  </si>
  <si>
    <t>RICHARD LIMSON</t>
  </si>
  <si>
    <t>NG KOK TECK</t>
  </si>
  <si>
    <t>LING DAW JOU</t>
  </si>
  <si>
    <t>OCBC SECURITIES PRIVATE LIMITED</t>
  </si>
  <si>
    <t>CARE</t>
  </si>
  <si>
    <t>METRO HEALTHCARE INDONESIA Tbk</t>
  </si>
  <si>
    <t>ANUGRAH KASIH RAJAWALI, PT</t>
  </si>
  <si>
    <t>WELLINGTON INVESTMENTS PTE.LTD</t>
  </si>
  <si>
    <t>TJANDRA MINATA SUTIONO</t>
  </si>
  <si>
    <t>CARS</t>
  </si>
  <si>
    <t>INDUSTRI DAN PERDAGANGAN BINTRACO DHARMA Tbk</t>
  </si>
  <si>
    <t>PT. BALI BINTANG SEJAHTERA</t>
  </si>
  <si>
    <t>YASA MULTI INVESTAMA</t>
  </si>
  <si>
    <t>VINI TABADIRI INVESTA PT</t>
  </si>
  <si>
    <t>PT. MITRA PERDANA CITRA</t>
  </si>
  <si>
    <t>PT BERJAYA TRIMAKMUR SEJAHTERA</t>
  </si>
  <si>
    <t>PEDAGANG ASET KRIPTO PT</t>
  </si>
  <si>
    <t>AGRA CAPITAL PARTNER PT</t>
  </si>
  <si>
    <t>TRINUGRAHA THOHIR HARMONI, PT</t>
  </si>
  <si>
    <t>SANDPIPER GLOBAL FUND</t>
  </si>
  <si>
    <t>BLUE DRAGON FUND SPC</t>
  </si>
  <si>
    <t>PAULUS TOTOK LUSIDA</t>
  </si>
  <si>
    <t>GAMMA ABDURRAHMAN THOHIR</t>
  </si>
  <si>
    <t>JEMI WIYONO PRIHADI</t>
  </si>
  <si>
    <t>IR. P. SUDARTO</t>
  </si>
  <si>
    <t>ROY HIMAWAN</t>
  </si>
  <si>
    <t>OTNIEL I S KOROMPIS</t>
  </si>
  <si>
    <t>JULYANAWATI LUKMAN</t>
  </si>
  <si>
    <t>AGUS PRAYITNO WIRAWAN</t>
  </si>
  <si>
    <t>CASA</t>
  </si>
  <si>
    <t>CAPITAL FINANCIAL INDONESIA Tbk</t>
  </si>
  <si>
    <t>PT CAPITAL TECHNOLOGIES INDONESIA</t>
  </si>
  <si>
    <t>PT CAPITAL STRATEGIC INVESCO</t>
  </si>
  <si>
    <t>AIRSTAR INTERNATIONAL LIMITED</t>
  </si>
  <si>
    <t>Bellegade International Ltd</t>
  </si>
  <si>
    <t>ZILLION GLORY CONSULTANTS INC</t>
  </si>
  <si>
    <t>CASH</t>
  </si>
  <si>
    <t>CASHLEZ WORLDWIDE INDONESIA Tbk</t>
  </si>
  <si>
    <t>PT FORTUNA WIJAYA GLOBAL</t>
  </si>
  <si>
    <t>HASIM SUTIONO</t>
  </si>
  <si>
    <t>SANDRA ANGELIA</t>
  </si>
  <si>
    <t>BUDIMAN TJAHYADIKARTA</t>
  </si>
  <si>
    <t>ANDRI WIJONO SUTIONO</t>
  </si>
  <si>
    <t>CASS</t>
  </si>
  <si>
    <t>CAHAYA AERO SERVICES Tbk</t>
  </si>
  <si>
    <t>ROKET CIPTA SENTOSA PT</t>
  </si>
  <si>
    <t>SATS LTD S/A SATS INVESTMENTS (II) PTE. LTD.</t>
  </si>
  <si>
    <t>CBDK</t>
  </si>
  <si>
    <t>BANGUN KOSAMBI SUKSES Tbk</t>
  </si>
  <si>
    <t>PANTAI INDAH KAPUK DUA TBK PT</t>
  </si>
  <si>
    <t>CBMF</t>
  </si>
  <si>
    <t>CAHAYA BINTANG MEDAN Tbk</t>
  </si>
  <si>
    <t>SINAR MAKMUR REZEKI, PT</t>
  </si>
  <si>
    <t>RICHIWA SAKTI INDONESIA, PT</t>
  </si>
  <si>
    <t>Benny</t>
  </si>
  <si>
    <t>CBPE</t>
  </si>
  <si>
    <t>CITRA BUANA PRASIDA Tbk</t>
  </si>
  <si>
    <t>PT. EKANUSA SANDHITHAMA PERSADHA</t>
  </si>
  <si>
    <t>SANDHI PARAMA NUSA, PT</t>
  </si>
  <si>
    <t>CV ANTARA CAKRA PERDANA</t>
  </si>
  <si>
    <t>PT ARTAPURA NUSANTARA</t>
  </si>
  <si>
    <t>WELLY DJOHARI</t>
  </si>
  <si>
    <t>GAERY DJOHARI</t>
  </si>
  <si>
    <t>CBRE</t>
  </si>
  <si>
    <t>CAKRA BUANA RESOURCES ENERGI Tbk</t>
  </si>
  <si>
    <t>PT REPUBLIK CAPITAL INDONESIA</t>
  </si>
  <si>
    <t>PT. OMUDAS INVESTMENT HOLDCO</t>
  </si>
  <si>
    <t>MORIENTES</t>
  </si>
  <si>
    <t>ANDRY HAKIM</t>
  </si>
  <si>
    <t>CBUT</t>
  </si>
  <si>
    <t>CITRA BORNEO UTAMA Tbk</t>
  </si>
  <si>
    <t>CITRA BORNEO INDAH</t>
  </si>
  <si>
    <t>MITRA MENDAWAI SEJATI, PT</t>
  </si>
  <si>
    <t>KALIMANTAN SAWIT ABADI, PT</t>
  </si>
  <si>
    <t>PT SAWIT SUMBERMAS SARANA TBK</t>
  </si>
  <si>
    <t>MAYBANK GLOBAL GROWTH FUND VCC - MAYBANK GLOBAL GROWTH FUND 1</t>
  </si>
  <si>
    <t>CCSI</t>
  </si>
  <si>
    <t>COMMUNICATION CABLE SYSTEMS INDONESIA Tbk</t>
  </si>
  <si>
    <t>PT Lingkar Matra</t>
  </si>
  <si>
    <t>GRAHATAMA KREASIBARU</t>
  </si>
  <si>
    <t>SAPTADAYA BUMITAMA PERSADA</t>
  </si>
  <si>
    <t>CENTRAL BUSINESS ALLIANCE PTE. LTD.</t>
  </si>
  <si>
    <t>PETER DJATMIKO</t>
  </si>
  <si>
    <t>CDIA</t>
  </si>
  <si>
    <t>CHANDRA DAYA INVESTASI Tbk</t>
  </si>
  <si>
    <t>PT CHANDRA ASRI PACIFIC TBK</t>
  </si>
  <si>
    <t>PHOENIX POWER B.V.</t>
  </si>
  <si>
    <t>CEKA</t>
  </si>
  <si>
    <t>WILMAR CAHAYA INDONESIA Tbk</t>
  </si>
  <si>
    <t>SENTRATAMA NIAGA INDONESIA, PT</t>
  </si>
  <si>
    <t>RISING SHINE INVESTMENTS LIMITED</t>
  </si>
  <si>
    <t>GANDA THIO</t>
  </si>
  <si>
    <t>CENT</t>
  </si>
  <si>
    <t>CENTRATAMA TELEKOMUNIKASI INDONESIA Tbk</t>
  </si>
  <si>
    <t>EP ID HOLDINGS PTE.LTD</t>
  </si>
  <si>
    <t>CFIN</t>
  </si>
  <si>
    <t>CLIPAN FINANCE INDONESIA Tbk</t>
  </si>
  <si>
    <t>RIDOAN MADJUKIE</t>
  </si>
  <si>
    <t>CGAS</t>
  </si>
  <si>
    <t>CITRA NUSANTARA GEMILANG Tbk</t>
  </si>
  <si>
    <t>PT. DHARMA MULIA JAYA</t>
  </si>
  <si>
    <t>PT. TIRTA MARITIM NUSANTARA</t>
  </si>
  <si>
    <t>PT PETRO ASIA ENERGY</t>
  </si>
  <si>
    <t>PT. CIPTA NYATA GEMILANG</t>
  </si>
  <si>
    <t>QUWAWMOON</t>
  </si>
  <si>
    <t>R HARI PRABOWO ST</t>
  </si>
  <si>
    <t>ILHAM MAGGRI</t>
  </si>
  <si>
    <t>PURWOKO</t>
  </si>
  <si>
    <t>CHEK</t>
  </si>
  <si>
    <t>DIASTIKA BIOTEKINDO Tbk</t>
  </si>
  <si>
    <t>PT OPTEL INVESTAMA MULIA</t>
  </si>
  <si>
    <t>DIASTIKA BIOTEKINDO TBK PT</t>
  </si>
  <si>
    <t>MIRXES PTE LTD</t>
  </si>
  <si>
    <t>HEALTHY ALLIANCE LIMITED</t>
  </si>
  <si>
    <t>ANDREW SELIANG</t>
  </si>
  <si>
    <t>DRA TH M NELLY SUSANTI</t>
  </si>
  <si>
    <t>CHEM</t>
  </si>
  <si>
    <t>CHEMSTAR INDONESIA Tbk</t>
  </si>
  <si>
    <t>TUNAS BAHTERA HARUM, PT</t>
  </si>
  <si>
    <t>CHIP</t>
  </si>
  <si>
    <t>PELITA TEKNOLOGI GLOBAL Tbk</t>
  </si>
  <si>
    <t>WILMAR SEJAHTERA ASIA PT</t>
  </si>
  <si>
    <t>BARAN SURYAMAS LAMA PT</t>
  </si>
  <si>
    <t>ANEKA TARUNA SELARAS PT</t>
  </si>
  <si>
    <t>SURYA PELANGI CAHAYA PT</t>
  </si>
  <si>
    <t>KARYA PERMATA BERKAT JAYA PT</t>
  </si>
  <si>
    <t>WELLY SETIADI SALIM</t>
  </si>
  <si>
    <t>DJAJA ISKANDAR PUTRA</t>
  </si>
  <si>
    <t>CINT</t>
  </si>
  <si>
    <t>CHITOSE INTERNASIONAL Tbk</t>
  </si>
  <si>
    <t>BINA ANALISINDO SEMESTA, PT</t>
  </si>
  <si>
    <t>PT TRIMAS SARANA GARMENT INDUSTRY</t>
  </si>
  <si>
    <t>NIVEN HOLDINGS LIMITED</t>
  </si>
  <si>
    <t>BOQUETE GROUP SA</t>
  </si>
  <si>
    <t>KIKY SUHERLAN</t>
  </si>
  <si>
    <t>DEDIE SUHERLAN</t>
  </si>
  <si>
    <t>BAYRON INVESTMENT GROUP LTD</t>
  </si>
  <si>
    <t>CITA</t>
  </si>
  <si>
    <t>CITA MINERAL INVESTINDO Tbk</t>
  </si>
  <si>
    <t>PT ALAMTRI INDO ALUMINIUM</t>
  </si>
  <si>
    <t>HARITA JAYARAYA</t>
  </si>
  <si>
    <t>GLENCORE INTERNATIONAL INVESTMENTS LTD.</t>
  </si>
  <si>
    <t>CITY</t>
  </si>
  <si>
    <t>NATURA CITY DEVELOPMENTS Tbk</t>
  </si>
  <si>
    <t>GEMA KARYA INSAN, PT</t>
  </si>
  <si>
    <t>GOLDEN CAPITAL FOUNDATION</t>
  </si>
  <si>
    <t>PT ASA INSAN SAMPURNA</t>
  </si>
  <si>
    <t>PT ASA KENCANA MAKMUR</t>
  </si>
  <si>
    <t>PT GUNUNG NUSA INDAH</t>
  </si>
  <si>
    <t>PT MANIKA ELOK CEMERLANG</t>
  </si>
  <si>
    <t>PT SURYA CIPTA UTAMA</t>
  </si>
  <si>
    <t>QUEEN BRIDGE INVESTMENTS LIMITED</t>
  </si>
  <si>
    <t>TUNAS TUMBUH BERKEMBANG, PT</t>
  </si>
  <si>
    <t>KARYA CAKRAWALA PERDANA, PT</t>
  </si>
  <si>
    <t>MAHA GEMILANG SEJAHTERA, PT</t>
  </si>
  <si>
    <t>PT PACIFIK MANAGEMENT BUANA</t>
  </si>
  <si>
    <t>PT CAHAYA OBOR DAMAI</t>
  </si>
  <si>
    <t>PT NUANSA INDAH KEMILAU</t>
  </si>
  <si>
    <t>CLAY</t>
  </si>
  <si>
    <t>CITRA PUTRA REALTY Tbk</t>
  </si>
  <si>
    <t>CITRA PUTRA MANDIRI PT</t>
  </si>
  <si>
    <t>ABI HASNI TAHIR</t>
  </si>
  <si>
    <t>RAJA SAPTA ERVIAN</t>
  </si>
  <si>
    <t>PUTRI SELARAS</t>
  </si>
  <si>
    <t>DODI SUHARTONO ABDULKADIR</t>
  </si>
  <si>
    <t>ALBERT PHILIP</t>
  </si>
  <si>
    <t>RUKI</t>
  </si>
  <si>
    <t>CLEO</t>
  </si>
  <si>
    <t>SARIGUNA PRIMATIRTA Tbk</t>
  </si>
  <si>
    <t>PT. TANCORP GLOBAL ABADI</t>
  </si>
  <si>
    <t>TUDUNG PUTRA PUTRI JAYA, PT</t>
  </si>
  <si>
    <t>PT. MULIA PRIMA TUNGGAL</t>
  </si>
  <si>
    <t>BERKAT NIRWANA SENTOSA, PT</t>
  </si>
  <si>
    <t>PT TANCORP GLOBAL SENTOSA</t>
  </si>
  <si>
    <t>HERMANTO TANOKO</t>
  </si>
  <si>
    <t>CLPI</t>
  </si>
  <si>
    <t>COLORPAK INDONESIA Tbk</t>
  </si>
  <si>
    <t>RICKY DONALS</t>
  </si>
  <si>
    <t>PT. BUKIT JAYA SEMESTA</t>
  </si>
  <si>
    <t>PT. INK COLOR INT PTE.LTD WM CLIENT</t>
  </si>
  <si>
    <t>SYLVIA INDRASARI NUGROHO</t>
  </si>
  <si>
    <t>SUTRISNO</t>
  </si>
  <si>
    <t>WINARDI PRANATAJAYA</t>
  </si>
  <si>
    <t>TJIA HWIE TJIN</t>
  </si>
  <si>
    <t>SANTOSO JIEMY</t>
  </si>
  <si>
    <t>NITA WULANSARI NUGROHO</t>
  </si>
  <si>
    <t>CHANDRA NATALIE WIDJAJA</t>
  </si>
  <si>
    <t>TJIA TJOEN HOK</t>
  </si>
  <si>
    <t>CMNP</t>
  </si>
  <si>
    <t>CITRA MARGA NUSAPHALA PERSADA Tbk</t>
  </si>
  <si>
    <t>MERAH PUTIH INTERNATIONAL LIMITED</t>
  </si>
  <si>
    <t>MOHAMAD JUSUF HAMKA</t>
  </si>
  <si>
    <t>FITRIA YUSUF</t>
  </si>
  <si>
    <t>FEISAL HAMKA</t>
  </si>
  <si>
    <t>LENA T BURHANUDIN</t>
  </si>
  <si>
    <t>FARID HAMKA</t>
  </si>
  <si>
    <t>CMNT</t>
  </si>
  <si>
    <t>CEMINDO GEMILANG Tbk</t>
  </si>
  <si>
    <t>SURYA TENGGARA BUANA, PT</t>
  </si>
  <si>
    <t>PT GAMA GROUP</t>
  </si>
  <si>
    <t>GRANDHAM LIMITED</t>
  </si>
  <si>
    <t>WH INVESTMENTS PTE. LTD.</t>
  </si>
  <si>
    <t>CHINA PARADISE H.K. LIMITED</t>
  </si>
  <si>
    <t>CMPP</t>
  </si>
  <si>
    <t>AIRASIA INDONESIA Tbk</t>
  </si>
  <si>
    <t>PT. FERSINDO NUSAPERKASA</t>
  </si>
  <si>
    <t>AIRASIA AVIATION GROUP LIMITED</t>
  </si>
  <si>
    <t>CMRY</t>
  </si>
  <si>
    <t>CISARUA MOUNTAIN DAIRY Tbk</t>
  </si>
  <si>
    <t>GENERAL ATLANTIC SINGAPORE CMR PTE. LTD.</t>
  </si>
  <si>
    <t>AXEL SUTANTIO</t>
  </si>
  <si>
    <t>BAMBANG SUTANTIO</t>
  </si>
  <si>
    <t>WENZEL SUTANTIO</t>
  </si>
  <si>
    <t>FARELL GRANDISURI</t>
  </si>
  <si>
    <t>MITSUBISHI UFJ MORGAN STANLEY SECURITIES CO LTD-CLIENT ACCOUNT</t>
  </si>
  <si>
    <t>CNKO</t>
  </si>
  <si>
    <t>EXPLOITASI ENERGI INDONESIA Tbk</t>
  </si>
  <si>
    <t>PT SAIBATAMA INTERNASIONAL MANDIRI</t>
  </si>
  <si>
    <t>ANDERSON BAY PTE LTD</t>
  </si>
  <si>
    <t>ALAN KUNTJORO</t>
  </si>
  <si>
    <t>VIVI GUNAWAN</t>
  </si>
  <si>
    <t>CNMA</t>
  </si>
  <si>
    <t>NUSANTARA SEJAHTERA RAYA Tbk</t>
  </si>
  <si>
    <t>PT. HARKATJAYA BUMIPERSADA</t>
  </si>
  <si>
    <t>PT. ADI PRATAMA NUSANTARA</t>
  </si>
  <si>
    <t>SALWEEN INVESTMENT PTE LTD</t>
  </si>
  <si>
    <t>ALBIZIA ASEAN TENGGARA FUND</t>
  </si>
  <si>
    <t>COAL</t>
  </si>
  <si>
    <t>BLACK DIAMOND RESOURCES Tbk</t>
  </si>
  <si>
    <t>HERRY SEN</t>
  </si>
  <si>
    <t>CHRIST SOENOTO</t>
  </si>
  <si>
    <t>YUDI SETIAWAN</t>
  </si>
  <si>
    <t>ARIE RINALDI</t>
  </si>
  <si>
    <t>MUHAMMAD SARJONO</t>
  </si>
  <si>
    <t>SUJAKA LAYS</t>
  </si>
  <si>
    <t>COCO</t>
  </si>
  <si>
    <t>WAHANA INTERFOOD NUSANTARA Tbk</t>
  </si>
  <si>
    <t>MAHOGANY GLOBAL INVESTMENT PTE.LTD</t>
  </si>
  <si>
    <t>COIN</t>
  </si>
  <si>
    <t>INDOKRIPTO KOIN SEMESTA Tbk</t>
  </si>
  <si>
    <t>MEGAH PERKASA INVESTINDO, PT</t>
  </si>
  <si>
    <t>GRAHA PUTRA MENTARI, PT</t>
  </si>
  <si>
    <t>CAKRAWALA INDOTAMA ABADI, PT</t>
  </si>
  <si>
    <t>DUTA PERKASA TEKNOLOGI, PT</t>
  </si>
  <si>
    <t>FAJAR INFORMATIKA PERKASA, PT</t>
  </si>
  <si>
    <t>HARMONI SENTOSA NUSANTARA, PT</t>
  </si>
  <si>
    <t>TEKNOLOGI ANAK NUSANTARA, PT</t>
  </si>
  <si>
    <t>SENTRA DANA KAPITAL, PT</t>
  </si>
  <si>
    <t>MANTRA PERMATA SEJAHTERA, PT</t>
  </si>
  <si>
    <t>SURYA DIGITAL GEMILANG, PT</t>
  </si>
  <si>
    <t>BAHANA NUSANTARA INDOJAYA, PT</t>
  </si>
  <si>
    <t>ENERGI HARMONI PERKASA, PT</t>
  </si>
  <si>
    <t>WASAMAS INVESTAMA NUSANTARA PT</t>
  </si>
  <si>
    <t>ARSARI NUSA INVESTAMA, PT</t>
  </si>
  <si>
    <t>IR.H.BUDI MARDIONO</t>
  </si>
  <si>
    <t>COWL</t>
  </si>
  <si>
    <t>COWELL DEVELOPMENT Tbk</t>
  </si>
  <si>
    <t>PT KRISTAL DAYA KENCANA</t>
  </si>
  <si>
    <t>PT GAMA NUSAPALA</t>
  </si>
  <si>
    <t>FERAL INVESTMENT INC</t>
  </si>
  <si>
    <t>Earvin Limited</t>
  </si>
  <si>
    <t>CPIN</t>
  </si>
  <si>
    <t>CHAROEN POKPHAND INDONESIA Tbk</t>
  </si>
  <si>
    <t>CHAROEN POKPHAND INDONESIA GROUP PT</t>
  </si>
  <si>
    <t>PT LEAP GLOBAL CAPITAL</t>
  </si>
  <si>
    <t>DJS KETENAGAKERJAAN PROGRAM JAMINAN PENSIUN</t>
  </si>
  <si>
    <t>CPRI</t>
  </si>
  <si>
    <t>CAPRI NUSA SATU PROPERTI Tbk</t>
  </si>
  <si>
    <t>PT RDW GLOBAL INVESTASI d/h PT INDIGO SUPER MEKANIKA</t>
  </si>
  <si>
    <t>CPRO</t>
  </si>
  <si>
    <t>CENTRAL PROTEINAPRIMA Tbk</t>
  </si>
  <si>
    <t>PT CENTRAL PANGAN PRIMA</t>
  </si>
  <si>
    <t>CHANDRA ANTOLIS</t>
  </si>
  <si>
    <t>CRAB</t>
  </si>
  <si>
    <t>TOBA SURIMI INDUSTRIES Tbk</t>
  </si>
  <si>
    <t>PT EQUITAS GLOBAL MANDIRI</t>
  </si>
  <si>
    <t>PT PRIMA ANDALAN SEKURITAS</t>
  </si>
  <si>
    <t>PT MINA PRIMA INVESTAMA</t>
  </si>
  <si>
    <t>PT INTI DEXA INVESTINDO</t>
  </si>
  <si>
    <t>RUDY WIJAYA</t>
  </si>
  <si>
    <t>BINTARNA TARDY</t>
  </si>
  <si>
    <t>IRSAN SUDARGO</t>
  </si>
  <si>
    <t>SIA LENG HONG ALIAS TONY</t>
  </si>
  <si>
    <t>ERMAN</t>
  </si>
  <si>
    <t>BUDI SATRIA TARDY</t>
  </si>
  <si>
    <t>Gindra Tardy</t>
  </si>
  <si>
    <t>CRSN</t>
  </si>
  <si>
    <t>CARSURIN Tbk</t>
  </si>
  <si>
    <t>PT. ATLAS ORION INTEGRITAS</t>
  </si>
  <si>
    <t>PT HYPERION PLUTUS PILAR</t>
  </si>
  <si>
    <t>PT. MONTEZUMA AQUARIUS UTAMA</t>
  </si>
  <si>
    <t>BING MONIAGA</t>
  </si>
  <si>
    <t>SHEILA MARIA TIWAN</t>
  </si>
  <si>
    <t>FLORA REGINA REGIAN</t>
  </si>
  <si>
    <t>CSAP</t>
  </si>
  <si>
    <t>CATUR SENTOSA ADIPRANA Tbk</t>
  </si>
  <si>
    <t>PT.BUANATATA ADISENTOSA</t>
  </si>
  <si>
    <t>PT. BESTARI SENTRA PRADANA</t>
  </si>
  <si>
    <t>SCG RETAIL HOLDING COMPANY LIMITED</t>
  </si>
  <si>
    <t>BUDYANTO TOTONG</t>
  </si>
  <si>
    <t>CSIS</t>
  </si>
  <si>
    <t>CAHAYASAKTI INVESTINDO SUKSES Tbk</t>
  </si>
  <si>
    <t>PT ANDALAN UTAMA BINTARA</t>
  </si>
  <si>
    <t>PT OLYMPIC KAPITAL EQUITY</t>
  </si>
  <si>
    <t>CSMI</t>
  </si>
  <si>
    <t>CIPTA SELERA MURNI Tbk</t>
  </si>
  <si>
    <t>PT. INDRA INVESTAMA</t>
  </si>
  <si>
    <t>LISA MUCHTAR</t>
  </si>
  <si>
    <t>KEVIN MULJONO</t>
  </si>
  <si>
    <t>HENGKY ADINATA</t>
  </si>
  <si>
    <t>EVIE T. KARISOH</t>
  </si>
  <si>
    <t>AKHBAR WAHYUDIANTO</t>
  </si>
  <si>
    <t>CSRA</t>
  </si>
  <si>
    <t>CISADANE SAWIT RAYA Tbk</t>
  </si>
  <si>
    <t>PT. SAWIT INTI PERKASA</t>
  </si>
  <si>
    <t>PT. VERDAN SAWIT LESTARI</t>
  </si>
  <si>
    <t>PT CISADANE SAWIT RAYA</t>
  </si>
  <si>
    <t>PT SAPTA SAWIT LESTARI</t>
  </si>
  <si>
    <t>JAMBOL IWANTO</t>
  </si>
  <si>
    <t>EXCELLARY CAPITAL PTE. LTD.</t>
  </si>
  <si>
    <t>ALLON SERVICES PTE LTD</t>
  </si>
  <si>
    <t>CTBN</t>
  </si>
  <si>
    <t>CITRA TUBINDO Tbk</t>
  </si>
  <si>
    <t>NIPPON STEEL CORPORATION</t>
  </si>
  <si>
    <t>NIPPON STEEL SINGAPORE PTE LTD</t>
  </si>
  <si>
    <t>VALLOUREC TUBES</t>
  </si>
  <si>
    <t>FRANCE</t>
  </si>
  <si>
    <t>KESTREL WAVE INVESTMENT LTD</t>
  </si>
  <si>
    <t>SUMITOMO CORPORATION ASIA &amp; OCEANIA PTE. LTD.</t>
  </si>
  <si>
    <t>BNP PARIBAS SECURITIES SERVICES JERSEY S/A NON TAX TREATY CLIENTS/TAXABLE (EUR)</t>
  </si>
  <si>
    <t>CTRA</t>
  </si>
  <si>
    <t>CIPUTRA DEVELOPMENT Tbk</t>
  </si>
  <si>
    <t>PT. ARENABINA MAKARTI</t>
  </si>
  <si>
    <t>PT. SANG PELOPOR</t>
  </si>
  <si>
    <t>YIMMY STEPHANOES</t>
  </si>
  <si>
    <t>M+G INVESTMENT FUNDS (7) - M+G GLOBAL EMERGING MARKETS FUND</t>
  </si>
  <si>
    <t>CTTH</t>
  </si>
  <si>
    <t>CITATAH  Tbk</t>
  </si>
  <si>
    <t>Investspring Limited</t>
  </si>
  <si>
    <t>ADVANCE CAPITAL LIMITED</t>
  </si>
  <si>
    <t>MERIDIAN-PACIFIC INTERNATIONAL PTE LTD</t>
  </si>
  <si>
    <t>PARALLAX VENTURE PARTNERS XIII LTD</t>
  </si>
  <si>
    <t>DENISE JOHANES</t>
  </si>
  <si>
    <t>WONGSO AGUSTINO</t>
  </si>
  <si>
    <t>ANDRE PUTRA RAHARDJA</t>
  </si>
  <si>
    <t>TAUFIK JOHANNES</t>
  </si>
  <si>
    <t>WONG HWA  JIN</t>
  </si>
  <si>
    <t>JIMMY SIANTO</t>
  </si>
  <si>
    <t>RYAN HIMAWAN</t>
  </si>
  <si>
    <t>KANTOR PUSAT DJKN DITJEN KEKAYAAN NEGARA KEMENTRIAN KEUANGAN</t>
  </si>
  <si>
    <t>Hexagon International Worldwide Ltd.</t>
  </si>
  <si>
    <t>CUAN</t>
  </si>
  <si>
    <t>PETRINDO JAYA KREASI Tbk</t>
  </si>
  <si>
    <t>GRANGE PROSPERITY PTE, LTD</t>
  </si>
  <si>
    <t>CYBR</t>
  </si>
  <si>
    <t>ITSEC ASIA Tbk</t>
  </si>
  <si>
    <t>PT JUWARA SATU CAPITAL</t>
  </si>
  <si>
    <t>INV MANAGEMENT PTE LTD</t>
  </si>
  <si>
    <t>TITAN HOLDINGS MIDDLE EAST LIMITED</t>
  </si>
  <si>
    <t>MB INVESTMENT MANAGEMENT PTE.LTD.</t>
  </si>
  <si>
    <t>EFG Bank AG</t>
  </si>
  <si>
    <t>CMB MONACO</t>
  </si>
  <si>
    <t>MONACO</t>
  </si>
  <si>
    <t>MATTHEW OWEN MARSDEN</t>
  </si>
  <si>
    <t>BRITISH</t>
  </si>
  <si>
    <t>PT OCBC SEKURITAS INDONESIA</t>
  </si>
  <si>
    <t>DAAZ</t>
  </si>
  <si>
    <t>DAAZ BARA LESTARI Tbk</t>
  </si>
  <si>
    <t>PT DAAZ NUSANTARA ABADI</t>
  </si>
  <si>
    <t>PT SUMBER WAHYU SENTOSA</t>
  </si>
  <si>
    <t>VOLCANO VENTURES VCC - VOLCANO WEB3 FUND</t>
  </si>
  <si>
    <t>COVE HOLDINGS PRIVATE LIMITED</t>
  </si>
  <si>
    <t>ZAINAL ABIDINSYAH SIREGAR</t>
  </si>
  <si>
    <t>IRAWAN SASTROTANOJO</t>
  </si>
  <si>
    <t>ERWIN SUTANTO</t>
  </si>
  <si>
    <t>DADA</t>
  </si>
  <si>
    <t>DIAMOND CITRA PROPERTINDO Tbk</t>
  </si>
  <si>
    <t>PT KARYA PERMATA INOVASI INDONESIA</t>
  </si>
  <si>
    <t>SUTIA NA</t>
  </si>
  <si>
    <t>LUKMAN HARJANTO</t>
  </si>
  <si>
    <t>DART</t>
  </si>
  <si>
    <t>DUTA ANGGADA REALTY Tbk</t>
  </si>
  <si>
    <t>PT. DUTA ANGGADA</t>
  </si>
  <si>
    <t>HARTADI ANGKOSUBROTO</t>
  </si>
  <si>
    <t>DATA</t>
  </si>
  <si>
    <t>REMALA ABADI Tbk</t>
  </si>
  <si>
    <t>DJONI</t>
  </si>
  <si>
    <t>DAYA</t>
  </si>
  <si>
    <t>DUTA INTIDAYA Tbk</t>
  </si>
  <si>
    <t>INDAH SEHAT CEMERLANG,PT</t>
  </si>
  <si>
    <t>USAHA INDAH ABADI,PT</t>
  </si>
  <si>
    <t>TOTAL ALLIANCE HOLDINGS LIMITED</t>
  </si>
  <si>
    <t>DCII</t>
  </si>
  <si>
    <t>DCI INDONESIA Tbk</t>
  </si>
  <si>
    <t>PT. GRAHA SENTOSA ADITAMA MAJU</t>
  </si>
  <si>
    <t>Peak Harvest Pte Ltd</t>
  </si>
  <si>
    <t>FORTUNE YIELD INVESTMENT SPC</t>
  </si>
  <si>
    <t>SKYHILLS CAPITAL SPC</t>
  </si>
  <si>
    <t>CHANG CHENG INVESTMENT HOLDING LIMITED</t>
  </si>
  <si>
    <t>HAN ARMING HANAFIA</t>
  </si>
  <si>
    <t>MARINA BUDIMAN</t>
  </si>
  <si>
    <t>OTTO TOTO SUGIRI</t>
  </si>
  <si>
    <t>DEAL</t>
  </si>
  <si>
    <t>DEWATA FREIGHTINTERNATIONAL Tbk</t>
  </si>
  <si>
    <t>PT. BERSAMA NGRUWAT BONDO</t>
  </si>
  <si>
    <t>PT BIMADA PARAMITA ADHYANA</t>
  </si>
  <si>
    <t>LIE LIAN TIE</t>
  </si>
  <si>
    <t>PIERRE DERMAWAN</t>
  </si>
  <si>
    <t>Laniana</t>
  </si>
  <si>
    <t>GAO RI</t>
  </si>
  <si>
    <t>NANI HARDJOSUHONO POETRO</t>
  </si>
  <si>
    <t>AGUS MANASYE</t>
  </si>
  <si>
    <t>HENDRI</t>
  </si>
  <si>
    <t>LUCKY THERESSA RAY</t>
  </si>
  <si>
    <t>HARJONO</t>
  </si>
  <si>
    <t>DEFI</t>
  </si>
  <si>
    <t>DANASUPRA ERAPACIFIC Tbk</t>
  </si>
  <si>
    <t>PT BANGUN CIPTA GRAHA</t>
  </si>
  <si>
    <t>ABAKUS (ASIA PACIFIC) PTE. LTD.</t>
  </si>
  <si>
    <t>TATANG TARYANA</t>
  </si>
  <si>
    <t>SRI JUMIATI</t>
  </si>
  <si>
    <t>PT QUANTUM CLOVERA INVESTAMA TBK</t>
  </si>
  <si>
    <t>DEPO</t>
  </si>
  <si>
    <t>CATURKARDA DEPO BANGUNAN Tbk</t>
  </si>
  <si>
    <t>PT TANCORP SURYA SUKSES</t>
  </si>
  <si>
    <t>GLOBAL HOUSE INTERNATIONAL COMPANY LIMITED</t>
  </si>
  <si>
    <t>KAMBIYANTO KETTIN</t>
  </si>
  <si>
    <t>DEWA</t>
  </si>
  <si>
    <t>DARMA HENWA Tbk</t>
  </si>
  <si>
    <t>PT ANDHESTI TUNGKAS PRATAMA</t>
  </si>
  <si>
    <t>PT DARMA HENWA TBK</t>
  </si>
  <si>
    <t>Zurich Assets International Ltd</t>
  </si>
  <si>
    <t>CAPE VERDE</t>
  </si>
  <si>
    <t>ADAM GIFARI SE</t>
  </si>
  <si>
    <t>GOLDWAVE CAPITAL LIMITED</t>
  </si>
  <si>
    <t>PT. BCA SEKURITAS</t>
  </si>
  <si>
    <t>DEWI</t>
  </si>
  <si>
    <t>DEWI SHRI FARMINDO Tbk</t>
  </si>
  <si>
    <t>BRAHMANA ADIKUSNADI</t>
  </si>
  <si>
    <t>ADITIYA FAJAR JUNUS</t>
  </si>
  <si>
    <t>FERRY SAPUTRA</t>
  </si>
  <si>
    <t>HENDRA KUSTIAWAN</t>
  </si>
  <si>
    <t>PURNOMO SINAR HADI</t>
  </si>
  <si>
    <t>SUJITO NGATIMAN</t>
  </si>
  <si>
    <t>HENRY SAPUTRA</t>
  </si>
  <si>
    <t>RAKHMAT DAMDAMI</t>
  </si>
  <si>
    <t>PT ASURANSI JIWA SYARIAH AMANAHJIWA GIRI ARTHA</t>
  </si>
  <si>
    <t>DFAM</t>
  </si>
  <si>
    <t>DAFAM PROPERTY INDONESIA Tbk</t>
  </si>
  <si>
    <t>PT. DAFAM</t>
  </si>
  <si>
    <t>EDY SELAMAT</t>
  </si>
  <si>
    <t>LEONARDO WIE SAN</t>
  </si>
  <si>
    <t>BILLY DAHLAN</t>
  </si>
  <si>
    <t>BAMBANG SOEGIHARTO</t>
  </si>
  <si>
    <t>REKSA DANA NARADA CAMPURAN I</t>
  </si>
  <si>
    <t>REKSA DANA NARADA SAHAM INDONESIA II</t>
  </si>
  <si>
    <t>DGIK</t>
  </si>
  <si>
    <t>NUSA KONSTRUKSI ENJINIRING Tbk</t>
  </si>
  <si>
    <t>PT KAPITALINDO SEJAHTERA MANDIRI</t>
  </si>
  <si>
    <t>PT GLOBAL DINAMIKA KENCANA</t>
  </si>
  <si>
    <t>PT PILAR UTAMA CAPITAL</t>
  </si>
  <si>
    <t>PT INVESTINDO PRATAMA SEJAHTERA</t>
  </si>
  <si>
    <t>PT GEMA INVESTASI UTAMA</t>
  </si>
  <si>
    <t>PT NUSA KONSTRUKSI ENJINIRING TBK</t>
  </si>
  <si>
    <t>PT GLOBAL DINAMIKA KENCANA SINGAPORE PTE. LTD.</t>
  </si>
  <si>
    <t>INDODEXA WIRA BUANA PT</t>
  </si>
  <si>
    <t>PERMATA BUANA INTERNATIONAL PT</t>
  </si>
  <si>
    <t>JAHJA TEAR TJAHJANA</t>
  </si>
  <si>
    <t>DGNS</t>
  </si>
  <si>
    <t>DIAGNOS LABORATORIUM UTAMA Tbk</t>
  </si>
  <si>
    <t>PT. MULTI GARAM UTAMA Tbk.</t>
  </si>
  <si>
    <t>PT BUNDAMEDIK</t>
  </si>
  <si>
    <t>DGWG</t>
  </si>
  <si>
    <t>DELTA GIRI WACANA Tbk</t>
  </si>
  <si>
    <t>BERKSHIRE MULTI INVESTAMA, PT</t>
  </si>
  <si>
    <t>PT AGRO JAYA MANDIRI</t>
  </si>
  <si>
    <t>PT GAIA PROSPERITI KAPITAL</t>
  </si>
  <si>
    <t>MARWATI JENNY TANASAL</t>
  </si>
  <si>
    <t>DAVID YAORY</t>
  </si>
  <si>
    <t>DIGI</t>
  </si>
  <si>
    <t>ARKADIA DIGITAL MEDIA Tbk</t>
  </si>
  <si>
    <t>HARVEST CAPITAL INTERNATIONAL, PT</t>
  </si>
  <si>
    <t>SUWARJONO</t>
  </si>
  <si>
    <t>IWA SUKRESNO KARUNIA</t>
  </si>
  <si>
    <t>ANTHONY SETIADI</t>
  </si>
  <si>
    <t>DILD</t>
  </si>
  <si>
    <t>INTILAND DEVELOPMENT Tbk</t>
  </si>
  <si>
    <t>HOPE DIAMOND MANAGEMENT LTD</t>
  </si>
  <si>
    <t>GOLDEN CHARM PTE LTD</t>
  </si>
  <si>
    <t>BALI PRIVATE VILLA (S) PTE. LTD</t>
  </si>
  <si>
    <t>SUHENDRO PRABOWO</t>
  </si>
  <si>
    <t>UTAMA GONDOKUSUMO</t>
  </si>
  <si>
    <t>DIVA</t>
  </si>
  <si>
    <t>DISTRIBUSI VOUCHER NUSANTARA Tbk</t>
  </si>
  <si>
    <t>PT. 1 INTI DOT COM</t>
  </si>
  <si>
    <t>PT SOTERIA WICAKSANA INVESTAMA</t>
  </si>
  <si>
    <t>PT. LOGITEK DIGITAL NUSANTARA</t>
  </si>
  <si>
    <t>PT DISTRIBUSI VOUCHER NUSANTARA TBK</t>
  </si>
  <si>
    <t>MARTIN SUHARLIE</t>
  </si>
  <si>
    <t>PT ASURANSI MAXIMUS GRAHA PERSADA TBK</t>
  </si>
  <si>
    <t>DKFT</t>
  </si>
  <si>
    <t>CENTRAL OMEGA RESOURCES Tbk</t>
  </si>
  <si>
    <t>PT JINSHENG MINING</t>
  </si>
  <si>
    <t>PT. Sucor Investama</t>
  </si>
  <si>
    <t>KIKI HAMIDJAJA</t>
  </si>
  <si>
    <t>ANDY  UNTONO</t>
  </si>
  <si>
    <t>TALITHA  SARAH UNTONO</t>
  </si>
  <si>
    <t>INDRAWATI  KAMARUDIN</t>
  </si>
  <si>
    <t>DKHH</t>
  </si>
  <si>
    <t>CIPTA SARANA MEDIKA Tbk</t>
  </si>
  <si>
    <t>PT SILIWANGI DJAJAKUSUMAH HOSPITALS</t>
  </si>
  <si>
    <t>DLTA</t>
  </si>
  <si>
    <t>DELTA DJAKARTA Tbk</t>
  </si>
  <si>
    <t>SAN MIGUEL MALAYSIA (L) PTE.LTD.</t>
  </si>
  <si>
    <t>PEMERINTAH DAERAH DKI JAKARTA</t>
  </si>
  <si>
    <t>CAVENHAM PRIVATE EQUITY(2006)</t>
  </si>
  <si>
    <t>DMAS</t>
  </si>
  <si>
    <t>PURADELTA LESTARI Tbk</t>
  </si>
  <si>
    <t>SPARTA 24 LTD.</t>
  </si>
  <si>
    <t>ISRAEL</t>
  </si>
  <si>
    <t>SOJITZ CORPORATION</t>
  </si>
  <si>
    <t>SUMBER ARUS MULIA, PT</t>
  </si>
  <si>
    <t>DMMX</t>
  </si>
  <si>
    <t>DIGITAL MEDIATAMA MAXIMA Tbk</t>
  </si>
  <si>
    <t>PT. JAYA DISTRIBUSI RITEL</t>
  </si>
  <si>
    <t>PT. DIGITAL MEDIATAMA MAXIMA TBK</t>
  </si>
  <si>
    <t>PT. NFC INDONESIA TBK</t>
  </si>
  <si>
    <t>RR CAPITAL GROUP PTE. LTD</t>
  </si>
  <si>
    <t>HARIJANTO LANGGENG</t>
  </si>
  <si>
    <t>NINIK KUSUMOWATI TJAHJONO</t>
  </si>
  <si>
    <t>HARTONO FRANSCESCO</t>
  </si>
  <si>
    <t>EDY SUSANTO</t>
  </si>
  <si>
    <t>DMND</t>
  </si>
  <si>
    <t>DIAMOND FOOD INDONESIA Tbk</t>
  </si>
  <si>
    <t>ANDERSON INVESTMENTS PTE. LTD.</t>
  </si>
  <si>
    <t>ASTRAWATI ALUWI</t>
  </si>
  <si>
    <t>CHEN WAI SIOE</t>
  </si>
  <si>
    <t>CHEN TSEN NAN</t>
  </si>
  <si>
    <t>KENNETH CHEN</t>
  </si>
  <si>
    <t>GARUDA ONE VCC - SEA DYNAMIC OPPORTUNITIES</t>
  </si>
  <si>
    <t>GARUDA ONE VCC - ASIA GROWTH FUND</t>
  </si>
  <si>
    <t>DNAR</t>
  </si>
  <si>
    <t>BANK OKE INDONESIA Tbk</t>
  </si>
  <si>
    <t>PT WILLOW DENE INDONESIA</t>
  </si>
  <si>
    <t>OK NEXT CO.LTD</t>
  </si>
  <si>
    <t>JONATHAN TAHIR</t>
  </si>
  <si>
    <t>DNET</t>
  </si>
  <si>
    <t>INDORITEL MAKMUR INTERNASIONAL Tbk</t>
  </si>
  <si>
    <t>PT. Prima Visualindo</t>
  </si>
  <si>
    <t>PT MEGAH ERARAHARJA</t>
  </si>
  <si>
    <t>PT CAKRA BAKTI WIRA SEMESTA</t>
  </si>
  <si>
    <t>Stream Topaz Limited</t>
  </si>
  <si>
    <t>CHEMINVEST LIMITED</t>
  </si>
  <si>
    <t>HANNAWELL GROUP LIMITED</t>
  </si>
  <si>
    <t>DOID</t>
  </si>
  <si>
    <t>BUMA INTERNASIONAL GRUP Tbk</t>
  </si>
  <si>
    <t>BUMA INTERNASIONAL GRUP</t>
  </si>
  <si>
    <t>CAI SWITZERLAND SA</t>
  </si>
  <si>
    <t>SIX SIS LTD</t>
  </si>
  <si>
    <t>RONALD SUTARDJA MSC MBA</t>
  </si>
  <si>
    <t>PINKY NK</t>
  </si>
  <si>
    <t>MANOJ PITAMBER NANWANI</t>
  </si>
  <si>
    <t>THIO ANDRIANTO</t>
  </si>
  <si>
    <t>ASHISH GUPTA</t>
  </si>
  <si>
    <t>NORTHSTAR TAMBANG PERSADA LTD</t>
  </si>
  <si>
    <t>DOOH</t>
  </si>
  <si>
    <t>ERA MEDIA SEJAHTERA Tbk</t>
  </si>
  <si>
    <t>PT SINERGI INTERNASIONAL INVESTAMA</t>
  </si>
  <si>
    <t>PT WISDOM CROWD INDONESIA</t>
  </si>
  <si>
    <t>PT. PRAMBANAN INVESTASI SUKSES</t>
  </si>
  <si>
    <t>DOSS</t>
  </si>
  <si>
    <t>GLOBAL SUKSES DIGITAL Tbk</t>
  </si>
  <si>
    <t>PT SUKSES INVESTAMA INDONESIA</t>
  </si>
  <si>
    <t>TAHIR MATULATAN</t>
  </si>
  <si>
    <t>MANJIT KISHIN PUNJABI</t>
  </si>
  <si>
    <t>IRA MAYA SAFITRI</t>
  </si>
  <si>
    <t>DPNS</t>
  </si>
  <si>
    <t>DUTA PERTIWI NUSANTARA</t>
  </si>
  <si>
    <t>GADING DANALESTARI, PT</t>
  </si>
  <si>
    <t>DUTAPERMANA MAKMUR,PT</t>
  </si>
  <si>
    <t>GUNADI DIBJOJUWONO, DR</t>
  </si>
  <si>
    <t>ALPHONSUS .A.DHARMAWAN</t>
  </si>
  <si>
    <t>SIANG HADI WIDJAJA</t>
  </si>
  <si>
    <t>SOESANTO AMIDJAJA</t>
  </si>
  <si>
    <t>MILLION POLFAN</t>
  </si>
  <si>
    <t>NG RYAN</t>
  </si>
  <si>
    <t>DPUM</t>
  </si>
  <si>
    <t>DUA PUTRA UTAMA MAKMUR Tbk</t>
  </si>
  <si>
    <t>PT RAMA INDONESIA</t>
  </si>
  <si>
    <t>PT PANDAWA PUTRA INVESTAMA</t>
  </si>
  <si>
    <t>PT JAMINAN KREDIT INDONESIA</t>
  </si>
  <si>
    <t>EDDY WINATA</t>
  </si>
  <si>
    <t>Reksa Dana Pan Arcadia Dana Saham Bertumbuh</t>
  </si>
  <si>
    <t>DANA PENSIUN PERTAMINA</t>
  </si>
  <si>
    <t>PT BNI SEKURITAS</t>
  </si>
  <si>
    <t>DRMA</t>
  </si>
  <si>
    <t>DHARMA POLIMETAL Tbk</t>
  </si>
  <si>
    <t>ADRINDO INTIPERKASA, PT</t>
  </si>
  <si>
    <t>DHARMA INTI ANUGERAH, PT</t>
  </si>
  <si>
    <t>IWAN DEWONO BUDIYUWONO</t>
  </si>
  <si>
    <t>IRIANTO SANTOSO,IR</t>
  </si>
  <si>
    <t>HADI KASIM</t>
  </si>
  <si>
    <t>PHILIPUS NAFTALI</t>
  </si>
  <si>
    <t>NOEL AELYO LARAS KUSUMA NEGARA</t>
  </si>
  <si>
    <t>YOSAPHAT PANUTURI SIMANJUNTAK</t>
  </si>
  <si>
    <t>STANDARD CHARTERED BANK SINGAPORE S/A SIXTEENTH STREET ASIAN GEMS FUND ID134041400003</t>
  </si>
  <si>
    <t>DSFI</t>
  </si>
  <si>
    <t>DHARMA SAMUDERA FISHING INDUSTRIES Tbk</t>
  </si>
  <si>
    <t>DHARMA MULIA ANDHIKA</t>
  </si>
  <si>
    <t>PT Marina Berkah Investama</t>
  </si>
  <si>
    <t>JOHANES BRATA WARDANA</t>
  </si>
  <si>
    <t>DANA PENSIUN BANK PEMBANGUNAN DAERAH JATENG</t>
  </si>
  <si>
    <t>JASABANDA GARTA, PT</t>
  </si>
  <si>
    <t>DSNG</t>
  </si>
  <si>
    <t>DHARMA SATYA NUSANTARA Tbk</t>
  </si>
  <si>
    <t>PT TRI NUR CAKRAWALA</t>
  </si>
  <si>
    <t>MITRA ANEKA GUNA PT</t>
  </si>
  <si>
    <t>PT MULTI FORESTA INVESTAMA</t>
  </si>
  <si>
    <t>PT Krishna Kapital Investama</t>
  </si>
  <si>
    <t>DBS BANK LTD SG S/A PT TRI NUR CAKRAWALA</t>
  </si>
  <si>
    <t>PT. WAHANA ADHIKENCANA</t>
  </si>
  <si>
    <t>PT REKSA CIPTA INVESTAMA</t>
  </si>
  <si>
    <t>ARIANTO  OETOMO</t>
  </si>
  <si>
    <t>EFENDI SULISETYO</t>
  </si>
  <si>
    <t>DJOJO BOENTORO</t>
  </si>
  <si>
    <t>ANDRIANTO OETOMO</t>
  </si>
  <si>
    <t>ARIESKA LIANAWATI</t>
  </si>
  <si>
    <t>DSSA</t>
  </si>
  <si>
    <t>DIAN SWASTATIKA SENTOSA Tbk</t>
  </si>
  <si>
    <t>PT. SINAR MAS TUNGGAL</t>
  </si>
  <si>
    <t>FITZGERALD &amp; WILKINSON INVESTMENTS LTD</t>
  </si>
  <si>
    <t>CITIBANK HONG KONG S/A CITIBANK HK SA PBG CLIENTS HK</t>
  </si>
  <si>
    <t>DUCK</t>
  </si>
  <si>
    <t>JAYA BERSAMA INDO Tbk</t>
  </si>
  <si>
    <t>PT. Asia Kuliner Sejahtera</t>
  </si>
  <si>
    <t>DARWIN WINARDI</t>
  </si>
  <si>
    <t>PIUS SUTRISNO RIYANTO</t>
  </si>
  <si>
    <t>PT. ASURANSI JIWA PROLIFE INDONESIA</t>
  </si>
  <si>
    <t>UNIVERSAL-INVESTMENT- GESSELLSCHAFT MBH FOR AVH EMERGING MARKETS FONDS UI</t>
  </si>
  <si>
    <t>CITIBANK NEW YORK S/A RAINBOW FUND LP</t>
  </si>
  <si>
    <t>DUTI</t>
  </si>
  <si>
    <t>DUTA PERTIWI Tbk</t>
  </si>
  <si>
    <t>DVLA</t>
  </si>
  <si>
    <t>DARYA - VARIA LABORATORIA Tbk</t>
  </si>
  <si>
    <t>CHANDWICK DEVELOPMENTS LIMITED</t>
  </si>
  <si>
    <t>BLUE SPHERE SINGAPORE PTE LTD</t>
  </si>
  <si>
    <t>DWGL</t>
  </si>
  <si>
    <t>DWI GUNA LAKSANA Tbk</t>
  </si>
  <si>
    <t>PT LANGGENG KREASITAMA</t>
  </si>
  <si>
    <t>PT REVESSEL INDONESIA</t>
  </si>
  <si>
    <t>PT. BERAU BARA ENERGI</t>
  </si>
  <si>
    <t>PT BERKAT NUSANTARA INDAH</t>
  </si>
  <si>
    <t>PT. RIZKI LANCAR SENTOSA</t>
  </si>
  <si>
    <t>PT. NARINDO SOLUSI TELEKOMUNIKASI</t>
  </si>
  <si>
    <t>PT ARTHAMAS SOLUSINDO</t>
  </si>
  <si>
    <t>PRIMA SAMODA, PT</t>
  </si>
  <si>
    <t>HAWTHORN-CAPITAL INVESTMENT PTE. LTD.</t>
  </si>
  <si>
    <t>REKSA DANA DANAMAS STABIL</t>
  </si>
  <si>
    <t>DYAN</t>
  </si>
  <si>
    <t>DYANDRA MEDIA INTERNATIONAL Tbk</t>
  </si>
  <si>
    <t>MONDIAL INVESTAMA INDONESIA</t>
  </si>
  <si>
    <t>GRAHAWITA SANTIKA, PT</t>
  </si>
  <si>
    <t>PT TELETRANSMEDIA</t>
  </si>
  <si>
    <t>MARTINI SUTIKNO</t>
  </si>
  <si>
    <t>RINA R A H RADINAL MAKSUM</t>
  </si>
  <si>
    <t>T WIDYASARI WIDYATMAKA</t>
  </si>
  <si>
    <t>BUDI YANTO LUSLI</t>
  </si>
  <si>
    <t>PT YULIE SEKURITAS INDONESIA TBK</t>
  </si>
  <si>
    <t>EAST</t>
  </si>
  <si>
    <t>EASTPARC HOTEL Tbk</t>
  </si>
  <si>
    <t>HJ KAELESHA AFIATI</t>
  </si>
  <si>
    <t>FAUZIAH UMAR ABDAT</t>
  </si>
  <si>
    <t>FAUZI OMAR ABDAT</t>
  </si>
  <si>
    <t>FAHMIE BIN ALI ABDAT</t>
  </si>
  <si>
    <t>MUHAMMAD BIN FAISEL ABDAT</t>
  </si>
  <si>
    <t>KHALID BIN OMAR ABDAT</t>
  </si>
  <si>
    <t>ALIAH BINTI FAISEL ABDAT</t>
  </si>
  <si>
    <t>FARIZAH BINTI ZAHID</t>
  </si>
  <si>
    <t>NADIAH KHALID ABDAT</t>
  </si>
  <si>
    <t>NAJIHA BINTI ZAHID</t>
  </si>
  <si>
    <t>HUSSAIN BIN AHMAD ABDULLAH HARHARAH</t>
  </si>
  <si>
    <t>KHALED BIN FAISEL ABDAT</t>
  </si>
  <si>
    <t>ARIFF BIN ZAHID</t>
  </si>
  <si>
    <t>GHAZALLA JINNAH</t>
  </si>
  <si>
    <t>FAZLINA OMAR ABDAT</t>
  </si>
  <si>
    <t>AHMAD BIN ABDULLAH HUSSAIN HARHARAH</t>
  </si>
  <si>
    <t>GUSTI SABAH BINTE ZAKARIA (GUSTI SABAH BINTE ZAKARIA BAGHARIB)</t>
  </si>
  <si>
    <t>SA'DIAH ALI ABDAT</t>
  </si>
  <si>
    <t>HAMZAH BIN FAISEL ABDAT</t>
  </si>
  <si>
    <t>NUR'AINI BINTE ZAKARIA SHAIKH OMAR BAGHARIB</t>
  </si>
  <si>
    <t>ECII</t>
  </si>
  <si>
    <t>ELECTRONIC CITY INDONESIA Tbk</t>
  </si>
  <si>
    <t>PT ELECTRONIC CITY INDONESIA, Tbk</t>
  </si>
  <si>
    <t>PT ARTHA HARAPAN GEMILANG</t>
  </si>
  <si>
    <t>PT. Graha Surya Kirana</t>
  </si>
  <si>
    <t>PT. Artha Graha Network</t>
  </si>
  <si>
    <t>MIDAS ASIA FUND</t>
  </si>
  <si>
    <t>EDGE</t>
  </si>
  <si>
    <t>INDOINTERNET Tbk</t>
  </si>
  <si>
    <t>DIGITAL EDGE (HK) SPVI LIMITED</t>
  </si>
  <si>
    <t>DIGITAL EDGE (HONG KONG) LIMITED</t>
  </si>
  <si>
    <t>EKAD</t>
  </si>
  <si>
    <t>EKADHARMA INTERNATIONAL Tbk</t>
  </si>
  <si>
    <t>PT. EKADHARMA INTI PERKASA</t>
  </si>
  <si>
    <t>SINTAWATY KUSTADY</t>
  </si>
  <si>
    <t>LAI CHIN TOT</t>
  </si>
  <si>
    <t>ELIT</t>
  </si>
  <si>
    <t>DATA SINERGITAMA JAYA Tbk</t>
  </si>
  <si>
    <t>PT DELEMONT GLOBAL VENTURE</t>
  </si>
  <si>
    <t>INDONESIA MUDA INOVATIF, PT</t>
  </si>
  <si>
    <t>GRATUS DEO INDONESIA, PT</t>
  </si>
  <si>
    <t>PT. INOTECH</t>
  </si>
  <si>
    <t>WILSON SURYAJAYA</t>
  </si>
  <si>
    <t>Hendra Suryakusuma</t>
  </si>
  <si>
    <t>RIBKA RUT JEINS WURARA</t>
  </si>
  <si>
    <t>PT TRUST SEKURITAS</t>
  </si>
  <si>
    <t>ELPI</t>
  </si>
  <si>
    <t>PELAYARAN NASIONAL EKALYA PURNAMASARI Tbk</t>
  </si>
  <si>
    <t>PT GMT KAPITAL ASIA</t>
  </si>
  <si>
    <t>PT. CITRA PRIMA LOKA</t>
  </si>
  <si>
    <t>PT. GLOBAL BERKAT SOLUSINDO</t>
  </si>
  <si>
    <t>KREASI CIPTA TIMUR PT</t>
  </si>
  <si>
    <t>SURYA BUDIMAN</t>
  </si>
  <si>
    <t>TAN CHRISTIAN TANIPUTRA</t>
  </si>
  <si>
    <t>ELSA</t>
  </si>
  <si>
    <t>ELNUSA Tbk</t>
  </si>
  <si>
    <t>PT PERTAMINA HULU ENERGI</t>
  </si>
  <si>
    <t>PURYANTO</t>
  </si>
  <si>
    <t>REKSA DANA ASHMORE SAHAM SEJAHTERA NUSANTARA</t>
  </si>
  <si>
    <t>WISDOMTREE EMERGING MARKETS HIGH DIVIDEND FUND</t>
  </si>
  <si>
    <t>ELTY</t>
  </si>
  <si>
    <t>BAKRIELAND DEVELOPMENT Tbk</t>
  </si>
  <si>
    <t>PT GLOBAL INTRIMA</t>
  </si>
  <si>
    <t>Tesco International Capital, PT</t>
  </si>
  <si>
    <t>TJEN HARDYANTO CHANDRA</t>
  </si>
  <si>
    <t>LO HENDRAWAN WIJAYA</t>
  </si>
  <si>
    <t>REKSA DANA TF SUPER MAXXI</t>
  </si>
  <si>
    <t>EMAS</t>
  </si>
  <si>
    <t>MERDEKA GOLD RESOURCES Tbk</t>
  </si>
  <si>
    <t>MERDEKA COPPER GOLD TBK PT</t>
  </si>
  <si>
    <t>BINTANG DELAPAN HARMONI, PT</t>
  </si>
  <si>
    <t>SMG MANAGEMENT LIMITED</t>
  </si>
  <si>
    <t>LAVERTON INVESTMENT HOLDINGS LTD</t>
  </si>
  <si>
    <t>HARDI WIJAYA LIONG</t>
  </si>
  <si>
    <t>SANTOSO KARTONO</t>
  </si>
  <si>
    <t>CONTINUUM SPC</t>
  </si>
  <si>
    <t>EMDE</t>
  </si>
  <si>
    <t>MEGAPOLITAN DEVELOPMENTS Tbk</t>
  </si>
  <si>
    <t>COSMOPOLITAN PERSADA DEVELOPMENTS PT</t>
  </si>
  <si>
    <t>L MELANI LOWAS B RIMBA</t>
  </si>
  <si>
    <t>SUDJONO BARAK RIMBA</t>
  </si>
  <si>
    <t>Dennis Fitriawan Singgih</t>
  </si>
  <si>
    <t>SILVIA DAISY NILASARI. L</t>
  </si>
  <si>
    <t>SADIKUN WIRATNO</t>
  </si>
  <si>
    <t>EMMI</t>
  </si>
  <si>
    <t>ESA MEDIKA MANDIRI Tbk</t>
  </si>
  <si>
    <t>PT. Jayakusuma Perdana Lines</t>
  </si>
  <si>
    <t>FIN CENTERINDO DUA, PT</t>
  </si>
  <si>
    <t>HENDY FU</t>
  </si>
  <si>
    <t>SURYA GUNAWAN WIDJAJA</t>
  </si>
  <si>
    <t>FLORIAN CHRIS WIDJAJA</t>
  </si>
  <si>
    <t>EDDY LIE</t>
  </si>
  <si>
    <t>ANDRIAN MATTHEW WIDJAJA</t>
  </si>
  <si>
    <t>ANDREW IGNATIUS WIDJAJA</t>
  </si>
  <si>
    <t>EMTK</t>
  </si>
  <si>
    <t>ELANG MAHKOTA TEKNOLOGI Tbk</t>
  </si>
  <si>
    <t>GP NETWORK ASIA PTE LTD</t>
  </si>
  <si>
    <t>IR. SUSANTO SUWARTO</t>
  </si>
  <si>
    <t>RD FOFO SARIAATMADJA</t>
  </si>
  <si>
    <t>INAWATI NINGSIH JUWONO</t>
  </si>
  <si>
    <t>PIET YAURY</t>
  </si>
  <si>
    <t>RD EDDY K SARIAATMADJA</t>
  </si>
  <si>
    <t>ENAK</t>
  </si>
  <si>
    <t>CHAMP RESTO INDONESIA Tbk</t>
  </si>
  <si>
    <t>PT CIPTA RASA JUARA</t>
  </si>
  <si>
    <t>PT. ALBA CIPTA RASA</t>
  </si>
  <si>
    <t>BAROKAH MELAYU FOODS PTE. LTD.</t>
  </si>
  <si>
    <t>JOHN ANDREAS DJOEWARDI</t>
  </si>
  <si>
    <t>ALI GUNAWAN BUDIMAN</t>
  </si>
  <si>
    <t>ENRG</t>
  </si>
  <si>
    <t>ENERGI MEGA PERSADA Tbk</t>
  </si>
  <si>
    <t>PT SATYA INVESTA PERSADA</t>
  </si>
  <si>
    <t>SENTRA DAYA GEMILANG PT</t>
  </si>
  <si>
    <t>PT SHIMA GLOBAL KAPITAL</t>
  </si>
  <si>
    <t>PT. BERKAT MITRA PATRIA</t>
  </si>
  <si>
    <t>ETERNAL CAPITAL, PT</t>
  </si>
  <si>
    <t>MAJU PERKASA OPTIMA KARSA PT</t>
  </si>
  <si>
    <t>Bakrie Kalila Investment, PT</t>
  </si>
  <si>
    <t>REIGNWOOD INTERNATIONAL INVESTMENT (GROUP) COMPANY LTD</t>
  </si>
  <si>
    <t>ENVY</t>
  </si>
  <si>
    <t>ENVY TECHNOLOGIES INDONESIA Tbk</t>
  </si>
  <si>
    <t>WG CAPITAL LTD.</t>
  </si>
  <si>
    <t>BAHAMAS</t>
  </si>
  <si>
    <t>PT ENVY MANAJEMEN KONSULTANSI</t>
  </si>
  <si>
    <t>WILLIAM ATAPARY</t>
  </si>
  <si>
    <t>RIKKY RIDWAN</t>
  </si>
  <si>
    <t>DOLIANO MOZANNA SIREGAR</t>
  </si>
  <si>
    <t>HISATA  KAZUHIRO</t>
  </si>
  <si>
    <t>JAPANESE</t>
  </si>
  <si>
    <t>ENZO</t>
  </si>
  <si>
    <t>MORENZO ABADI PERKASA Tbk</t>
  </si>
  <si>
    <t>PT TRITUNGGAL SUKSES INVESTAMA</t>
  </si>
  <si>
    <t>USMAN</t>
  </si>
  <si>
    <t>YANI SUNARTI</t>
  </si>
  <si>
    <t>JANTY SETYASTUTY SH</t>
  </si>
  <si>
    <t>UDUR HOTMAIDA SIAHAAN, S.S</t>
  </si>
  <si>
    <t>EPAC</t>
  </si>
  <si>
    <t>MEGALESTARI EPACK SENTOSARAYA Tbk</t>
  </si>
  <si>
    <t>PT OMNI MULTI INDUSTRINDO</t>
  </si>
  <si>
    <t>PT TRIPLE BERSAMA BERKAH</t>
  </si>
  <si>
    <t>HENG NATALIA</t>
  </si>
  <si>
    <t>ARTHUR PRAKASA BRATANATA</t>
  </si>
  <si>
    <t>RICHIE ADRIAN HARTANTO S</t>
  </si>
  <si>
    <t>EPMT</t>
  </si>
  <si>
    <t>ENSEVAL PUTERA MEGATRADING Tbk</t>
  </si>
  <si>
    <t>PT Kalbe Farma Tbk</t>
  </si>
  <si>
    <t>ERAA</t>
  </si>
  <si>
    <t>ERAJAYA SWASEMBADA Tbk</t>
  </si>
  <si>
    <t>ERAJAYA SWASEMBADA TBK, PT</t>
  </si>
  <si>
    <t>ERALINK INTERNATIONAL PT</t>
  </si>
  <si>
    <t>ARISAIG ASIA FUND LIMITED</t>
  </si>
  <si>
    <t>PUBLIC INDONESIA SELECT FUND</t>
  </si>
  <si>
    <t>ERAL</t>
  </si>
  <si>
    <t>SINAR EKA SELARAS Tbk</t>
  </si>
  <si>
    <t>ERTX</t>
  </si>
  <si>
    <t>ERATEX DJAJA Tbk</t>
  </si>
  <si>
    <t>PT UNGARAN SARI GARMENTS</t>
  </si>
  <si>
    <t>ESIP</t>
  </si>
  <si>
    <t>SINERGI INTI PLASTINDO Tbk</t>
  </si>
  <si>
    <t>PT TANINDO OMEGA PASIFIK</t>
  </si>
  <si>
    <t>ERIC BUDISETIO KURNIAWAN</t>
  </si>
  <si>
    <t>ESSA</t>
  </si>
  <si>
    <t>ESSA INDUSTRIES INDONESIA Tbk</t>
  </si>
  <si>
    <t>AKRAYA INTERNATIONAL PT</t>
  </si>
  <si>
    <t>CHANDER VINOD LAROYA</t>
  </si>
  <si>
    <t>SUGITO WALUJO</t>
  </si>
  <si>
    <t>GOLDSTAR TRI INVESTMENT LIMITED</t>
  </si>
  <si>
    <t>ESTA</t>
  </si>
  <si>
    <t>ESTA MULTI USAHA Tbk</t>
  </si>
  <si>
    <t>PT. Esta Utama Corpora</t>
  </si>
  <si>
    <t>PT Esta Dana Ventura</t>
  </si>
  <si>
    <t>LUKMAN NELAM</t>
  </si>
  <si>
    <t>BETHARIA HARINI</t>
  </si>
  <si>
    <t>SUHENDRA</t>
  </si>
  <si>
    <t>JPMORGAN CHASE BANK NA SINGAPORE BRANCH</t>
  </si>
  <si>
    <t>ESTI</t>
  </si>
  <si>
    <t>EVER SHINE TEXTILE INDUSTRY</t>
  </si>
  <si>
    <t>CAHAYA INTERKONTINENTAL. PT</t>
  </si>
  <si>
    <t>HONG KUO LONG</t>
  </si>
  <si>
    <t>ETWA</t>
  </si>
  <si>
    <t>ETERINDO WAHANATAMA Tbk</t>
  </si>
  <si>
    <t>PT MORDRED INVESTAMA INDONESIA</t>
  </si>
  <si>
    <t>WATERVALE WORLDWIDE INC (WWI)</t>
  </si>
  <si>
    <t>HADISAN SRIDJAJA</t>
  </si>
  <si>
    <t>Osville Energy Corporation (S) PTE LTD</t>
  </si>
  <si>
    <t>Centrin Telecom Ltd</t>
  </si>
  <si>
    <t>EURO</t>
  </si>
  <si>
    <t>ESTEE GOLD FEET Tbk</t>
  </si>
  <si>
    <t>BERSAMA JAYA SOLUSI, PT</t>
  </si>
  <si>
    <t>PT FERSINDO NUSA JAYA</t>
  </si>
  <si>
    <t>Timmsvale, PT</t>
  </si>
  <si>
    <t>FIRSTINDO FINANCIAL CORPORA, PT</t>
  </si>
  <si>
    <t>NUSANTARA ENERGI BERSIH, PT</t>
  </si>
  <si>
    <t>Bhakti Cahaya Intiperkasa, PT</t>
  </si>
  <si>
    <t>MAJU SUKSES NUSAJAYA, PT</t>
  </si>
  <si>
    <t>HOUSTON JUSUF</t>
  </si>
  <si>
    <t>EXCL</t>
  </si>
  <si>
    <t>XLSMART TELECOM SEJAHTERA Tbk</t>
  </si>
  <si>
    <t>PT GLOBAL NUSA DATA</t>
  </si>
  <si>
    <t>PT BALI MEDIA TELEKOMUNIKASI</t>
  </si>
  <si>
    <t>PT GERBANGMAS TUNGGAL SEJAHTERA</t>
  </si>
  <si>
    <t>PT WAHANA INTI NUSANTARA</t>
  </si>
  <si>
    <t>WINTHORPE INVESTMENT CO LIMITED</t>
  </si>
  <si>
    <t>AXIATA INVESTMENTS (INDONESIA) SDN.BHD</t>
  </si>
  <si>
    <t>FAPA</t>
  </si>
  <si>
    <t>FAP AGRI Tbk</t>
  </si>
  <si>
    <t>PT PRINSEP INDO HLD</t>
  </si>
  <si>
    <t>PT FAP AGRI TBK</t>
  </si>
  <si>
    <t>PT FANGIONOPERKASA SEJATI</t>
  </si>
  <si>
    <t>GRAND LEGACY INTERNATIONAL LIMITED</t>
  </si>
  <si>
    <t>PARAMOUNT GLOBAL ENTERPRISES LIMITED</t>
  </si>
  <si>
    <t>SUMMIT GLOBAL ENTERPRISES LIMITED</t>
  </si>
  <si>
    <t>Sharp Triumph International Limited</t>
  </si>
  <si>
    <t>FAST</t>
  </si>
  <si>
    <t>FAST FOOD INDONESIA Tbk</t>
  </si>
  <si>
    <t>PT. INDORITEL MAKMUR INTERNASIONAL TBK</t>
  </si>
  <si>
    <t>PT GELAEL PRATAMA</t>
  </si>
  <si>
    <t>WINDSOR INVESTMENT FUND LIMITED</t>
  </si>
  <si>
    <t>VANUATU</t>
  </si>
  <si>
    <t>Cyber Express Enterprises Limited</t>
  </si>
  <si>
    <t>FASW</t>
  </si>
  <si>
    <t>FAJAR SURYA WISESA Tbk</t>
  </si>
  <si>
    <t>SIAM KRAFT INDUSTRY COMPANY LIMITED</t>
  </si>
  <si>
    <t>SCGP SOLUTIONS (SINGAPORE) PTE. LTD</t>
  </si>
  <si>
    <t>FILM</t>
  </si>
  <si>
    <t>MD ENTERTAINMENT Tbk</t>
  </si>
  <si>
    <t>PT TELADAN INVESTAMA</t>
  </si>
  <si>
    <t>DUTA PERKASA INVESTINDO PT</t>
  </si>
  <si>
    <t>PT MD Corp Enterprises</t>
  </si>
  <si>
    <t>AMARANTH SCARLET Ltd</t>
  </si>
  <si>
    <t>MANOJ DHAMOO PUNJABI</t>
  </si>
  <si>
    <t>SAMUEL ASET MANAJEMEN, PT</t>
  </si>
  <si>
    <t>NH INVESTMENT AND SECURITIES CO. LTD</t>
  </si>
  <si>
    <t>FIMP</t>
  </si>
  <si>
    <t>FIMPERKASA UTAMA Tbk</t>
  </si>
  <si>
    <t>PT. BANGUN BUMI UTAMA</t>
  </si>
  <si>
    <t>PT. KARYA BERKAH INVESTAMA</t>
  </si>
  <si>
    <t>PT BUMBANG HILL VIEW</t>
  </si>
  <si>
    <t>ITNAWATI LUKMAN</t>
  </si>
  <si>
    <t>YENI MARIA</t>
  </si>
  <si>
    <t>MOHAMAD MULKY THALIB</t>
  </si>
  <si>
    <t>STELLA BUDIONO</t>
  </si>
  <si>
    <t>ARIEF SUGIYO</t>
  </si>
  <si>
    <t>FELIANTRY SUGIYO</t>
  </si>
  <si>
    <t>MCCLEAN CETERA JR</t>
  </si>
  <si>
    <t>CHRISTIAN HERMAWAN</t>
  </si>
  <si>
    <t>STEFANUS BUNTORO</t>
  </si>
  <si>
    <t>ELIZABETH SANTOSA</t>
  </si>
  <si>
    <t>SEPTI NOVITASARI DEWI</t>
  </si>
  <si>
    <t>AHMAD  RIANSYAH</t>
  </si>
  <si>
    <t>SAMUEL</t>
  </si>
  <si>
    <t>HERRY WIBOWO</t>
  </si>
  <si>
    <t>FARIED THALIB, IR</t>
  </si>
  <si>
    <t>FERRY TEJA</t>
  </si>
  <si>
    <t>TEDDY ANGGONO</t>
  </si>
  <si>
    <t>OLIVIA BUDIONO</t>
  </si>
  <si>
    <t>ELMEND LORENTZON</t>
  </si>
  <si>
    <t>FIRE</t>
  </si>
  <si>
    <t>ALFA ENERGI INVESTAMA Tbk</t>
  </si>
  <si>
    <t>ARIS MUNANDAR</t>
  </si>
  <si>
    <t>CIN CIN</t>
  </si>
  <si>
    <t>REKSA DANA SYARIAH PAN ARCADIA EKUITAS SYARIAH PROGRESIF</t>
  </si>
  <si>
    <t>FISH</t>
  </si>
  <si>
    <t>FKS MULTI AGRO Tbk</t>
  </si>
  <si>
    <t>PT.FKS CORPORINDO INDONESIA</t>
  </si>
  <si>
    <t>PT CATURKARTIKA PERDANA</t>
  </si>
  <si>
    <t>CHANDY KUSUMA</t>
  </si>
  <si>
    <t>YOSAN  KUSUMA</t>
  </si>
  <si>
    <t>WANDA KUSUMA</t>
  </si>
  <si>
    <t>FITT</t>
  </si>
  <si>
    <t>HOTEL FITRA INTERNATIONAL Tbk</t>
  </si>
  <si>
    <t>PT JINLONG RESOURCES INVESTMENT</t>
  </si>
  <si>
    <t>PT KEJAYAAN ENERGI RAYA</t>
  </si>
  <si>
    <t>PT NURAYA ENERGI SEJATI</t>
  </si>
  <si>
    <t>FEICHANG SHENGSHI UNITED ASIA PACIFIC LIMITED</t>
  </si>
  <si>
    <t>FLMC</t>
  </si>
  <si>
    <t>FALMACO NONWOVEN INDUSTRI Tbk</t>
  </si>
  <si>
    <t>SUBUR ANUGERAH SENTOSA, PT</t>
  </si>
  <si>
    <t>FALMACO PTE LTD</t>
  </si>
  <si>
    <t>WILLY DJUNAYDY KUSNANTO</t>
  </si>
  <si>
    <t>THERESIA INDRA WIRAWAN</t>
  </si>
  <si>
    <t>BILLY LINJAYA LESMANA</t>
  </si>
  <si>
    <t>LIE, FERRY LIADI</t>
  </si>
  <si>
    <t>BEN DAVID SIDHARTA TJAHJADI</t>
  </si>
  <si>
    <t>LEO INDARTO WIHARJO</t>
  </si>
  <si>
    <t>RAY SUNGADI</t>
  </si>
  <si>
    <t>ROSALINA INDRA WIRAWATI</t>
  </si>
  <si>
    <t>HANS SAPUTRA</t>
  </si>
  <si>
    <t>VINCENT SAPUTERA</t>
  </si>
  <si>
    <t>FMII</t>
  </si>
  <si>
    <t>FORTUNE MATE INDONESIA Tbk</t>
  </si>
  <si>
    <t>PT. SURYA MEGA INVESTINDO</t>
  </si>
  <si>
    <t>TEDDY GUNAWAN</t>
  </si>
  <si>
    <t>TJANDRA MINDHARTA GOZALI</t>
  </si>
  <si>
    <t>NYAMDORJ CHULUUNBAATAR</t>
  </si>
  <si>
    <t>MONGOLIAN</t>
  </si>
  <si>
    <t>FOLK</t>
  </si>
  <si>
    <t>MULTI GARAM UTAMA Tbk</t>
  </si>
  <si>
    <t>PT. USAHAGUNA MITRAPERSADA</t>
  </si>
  <si>
    <t>PT. SUMBER GARAM PRATAMA</t>
  </si>
  <si>
    <t>GARAM VENTURA INDONESIA PT</t>
  </si>
  <si>
    <t>PT KONIMEX SINERGI MULTITEK</t>
  </si>
  <si>
    <t>PT SAMUDERA GARAM VENTURA</t>
  </si>
  <si>
    <t>EDWARD SETIAWAN JOESOEF</t>
  </si>
  <si>
    <t>ISHAK CHANDRA</t>
  </si>
  <si>
    <t>RITA</t>
  </si>
  <si>
    <t>SUTOPO WIDODO</t>
  </si>
  <si>
    <t>FOOD</t>
  </si>
  <si>
    <t>SENTRA FOOD INDONESIA Tbk</t>
  </si>
  <si>
    <t>SUPER CAPITAL INDONESIA, PT</t>
  </si>
  <si>
    <t>DRS H SUMEDI</t>
  </si>
  <si>
    <t>DRA MARGARETHA UNDARSA</t>
  </si>
  <si>
    <t>SWANNY RUSLI</t>
  </si>
  <si>
    <t>SUDIONO PUJO</t>
  </si>
  <si>
    <t>DEWI ULFAH WARDANI</t>
  </si>
  <si>
    <t>Moh. Sjahrullah</t>
  </si>
  <si>
    <t>FORE</t>
  </si>
  <si>
    <t>FORE KOPI INDONESIA Tbk</t>
  </si>
  <si>
    <t>PT TRINA ERAHITA INDONESIA</t>
  </si>
  <si>
    <t>FORE HOLDINGS PTE. LTD.</t>
  </si>
  <si>
    <t>FERRY SUDJONO</t>
  </si>
  <si>
    <t>REKSA DANA SYARIAH HENAN EKUITAS SYARIAH BERKAH</t>
  </si>
  <si>
    <t>PT HENAN PUTIHRAI ASSET MANAGEMENT</t>
  </si>
  <si>
    <t>FORU</t>
  </si>
  <si>
    <t>FORTUNE INDONESIA Tbk</t>
  </si>
  <si>
    <t>PT KARYA CITRA PRIMA</t>
  </si>
  <si>
    <t>IMR ASIA HOLDING PTE LTD</t>
  </si>
  <si>
    <t>LOH VALENTINE</t>
  </si>
  <si>
    <t>FPNI</t>
  </si>
  <si>
    <t>LOTTE CHEMICAL TITAN Tbk</t>
  </si>
  <si>
    <t>LOTTE CHEMICAL TITAN INTERNATIONAL SDN.BHD</t>
  </si>
  <si>
    <t>FUJI</t>
  </si>
  <si>
    <t>FUJI FINANCE INDONESIA Tbk</t>
  </si>
  <si>
    <t>PT CHARNIC CAPITAL TBK</t>
  </si>
  <si>
    <t>PT TRIMEGAH SUMBER MAS</t>
  </si>
  <si>
    <t>BANK JULIUS BAER AND CO. LTD. HONG KONG</t>
  </si>
  <si>
    <t>BATARA BAYU SOEDARWANTO</t>
  </si>
  <si>
    <t>JEFRI NEDI</t>
  </si>
  <si>
    <t>GIDEON SURYATIKA</t>
  </si>
  <si>
    <t>HENDRA WIJAYA</t>
  </si>
  <si>
    <t>BOOM SECURITIES (H.K.) LIMITED</t>
  </si>
  <si>
    <t>FUTR</t>
  </si>
  <si>
    <t>FUTURA ENERGI GLOBAL Tbk</t>
  </si>
  <si>
    <t>PT AURORA DHANA NUSANTARA</t>
  </si>
  <si>
    <t>PT MEV INTI INVESTAMA</t>
  </si>
  <si>
    <t>PT DANAPATI SEJAHTERA ABADI</t>
  </si>
  <si>
    <t>PT ANGGARA SONS INVESTMENT</t>
  </si>
  <si>
    <t>DANA WIJAYA</t>
  </si>
  <si>
    <t>BAYU PARIKESIT</t>
  </si>
  <si>
    <t>VINCENT IE KOK HUI</t>
  </si>
  <si>
    <t>ANGGARA SURYAWAN</t>
  </si>
  <si>
    <t>OCKY LEONARDO AMIN SUBEKTI K</t>
  </si>
  <si>
    <t>FWCT</t>
  </si>
  <si>
    <t>WIJAYA CAHAYA TIMBER Tbk</t>
  </si>
  <si>
    <t>FORTUNA ANUGRAH SUMBER TERPADU,PT</t>
  </si>
  <si>
    <t>FIRST FORTUNA HOLDINGS PTE.LTD</t>
  </si>
  <si>
    <t>GAMA</t>
  </si>
  <si>
    <t>AKSARA GLOBAL DEVELOPMENT Tbk</t>
  </si>
  <si>
    <t>PT.GADING INVESTMENTS</t>
  </si>
  <si>
    <t>PT MULTIDAYA INDUSTRI</t>
  </si>
  <si>
    <t>REKSA DANA VICTORIA PRIME EQUITY FUND</t>
  </si>
  <si>
    <t>REKSA DANA PACIFIC EQUITY PROGRESIF FUND</t>
  </si>
  <si>
    <t>REKSA DANA PACIFIC EQUITY PROGRESIF FUND III</t>
  </si>
  <si>
    <t>REKSA DANA DANAPATHI MITRA MAXIMA EKUITAS</t>
  </si>
  <si>
    <t>REKSA DANA PACIFIC EQUITY GROWTH FUND VI</t>
  </si>
  <si>
    <t>PERSHING LLC MAIN CUSTODY ACCOUNT</t>
  </si>
  <si>
    <t>GDST</t>
  </si>
  <si>
    <t>GUNAWAN DIANJAYA STEEL Tbk</t>
  </si>
  <si>
    <t>PT. BETON JAYA MANUNGGAL TBK</t>
  </si>
  <si>
    <t>MAYBANK SINGAPORE LIMITED</t>
  </si>
  <si>
    <t>GDYR</t>
  </si>
  <si>
    <t>GOODYEAR INDONESIA Tbk</t>
  </si>
  <si>
    <t>RODA EKAKARYA</t>
  </si>
  <si>
    <t>THE GOODYEAR TIRE &amp; RUBBER</t>
  </si>
  <si>
    <t>CACEIS BANK/NON TREATY UCITS CLIENTS</t>
  </si>
  <si>
    <t>IR ANDRE RUMANTIR</t>
  </si>
  <si>
    <t>GEMA</t>
  </si>
  <si>
    <t>GEMA GRAHASARANA Tbk</t>
  </si>
  <si>
    <t>PT. VIRUCCI INDOGRIYA SARANA</t>
  </si>
  <si>
    <t>DRS. ANTONIUS HARDOYO</t>
  </si>
  <si>
    <t>DEDY ROCHIMAT</t>
  </si>
  <si>
    <t>GEMS</t>
  </si>
  <si>
    <t>GOLDEN ENERGY MINES Tbk</t>
  </si>
  <si>
    <t>PT ASIAN BULK LOGISTICS</t>
  </si>
  <si>
    <t>PT. RADHIKA JANANTA RAYA</t>
  </si>
  <si>
    <t>GOLDEN ENERGY AND RESOURCES LIMITED-2</t>
  </si>
  <si>
    <t>GGRM</t>
  </si>
  <si>
    <t>GUDANG GARAM Tbk</t>
  </si>
  <si>
    <t>PT SURYADUTA INVESTAMA</t>
  </si>
  <si>
    <t>PT SURYAMITRA KUSUMA</t>
  </si>
  <si>
    <t>PT.LAKTA UTAMA</t>
  </si>
  <si>
    <t>SIGID SUMARGO WONOWIDJOJO</t>
  </si>
  <si>
    <t>GGRP</t>
  </si>
  <si>
    <t>GUNUNG RAJA PAKSI Tbk</t>
  </si>
  <si>
    <t>PT APOLLO VISINTAMA PUTRA</t>
  </si>
  <si>
    <t>KARYA FAJAR FLEET PT</t>
  </si>
  <si>
    <t>SULIANA TANIWAN</t>
  </si>
  <si>
    <t>RICHIE LEROY HASAN</t>
  </si>
  <si>
    <t>KAMARUDDIN</t>
  </si>
  <si>
    <t>FIHAHATI TANIWAN</t>
  </si>
  <si>
    <t>CHAIRUDDIN, DR.</t>
  </si>
  <si>
    <t>EDWARD HASAN</t>
  </si>
  <si>
    <t>GHON</t>
  </si>
  <si>
    <t>GIHON TELEKOMUNIKASI INDONESIA Tbk</t>
  </si>
  <si>
    <t>TOWER BERSAMA INFRASTRUCTURE, TBK, PT</t>
  </si>
  <si>
    <t>DWIDAYA AMADEO GEMINTANG, PT</t>
  </si>
  <si>
    <t>PT GIHON NUSANTARA TUJUH</t>
  </si>
  <si>
    <t>HOTMA LINDA E. SIRAIT</t>
  </si>
  <si>
    <t>RUDOLF P NAINGGOLAN</t>
  </si>
  <si>
    <t>AYNAWATI RAHARDJO</t>
  </si>
  <si>
    <t>GIAA</t>
  </si>
  <si>
    <t>GARUDA INDONESIA (PERSERO) Tbk</t>
  </si>
  <si>
    <t>PT. TRANS AIRWAYS</t>
  </si>
  <si>
    <t>GJTL</t>
  </si>
  <si>
    <t>GAJAH TUNGGAL Tbk</t>
  </si>
  <si>
    <t>DENHAM PTE LTD</t>
  </si>
  <si>
    <t>COMPAGNIE FINANCIERE MICHELIN</t>
  </si>
  <si>
    <t>DJOHAN EMIR SETIJOSO</t>
  </si>
  <si>
    <t>YASSER MOHMMED O BAGADER</t>
  </si>
  <si>
    <t>SAUDI ARABIAN</t>
  </si>
  <si>
    <t>GLOB</t>
  </si>
  <si>
    <t>GLOBE KITA TERANG Tbk</t>
  </si>
  <si>
    <t>TRIKOMSEL OKE TBK,PT</t>
  </si>
  <si>
    <t>Asia Century Ventures Ltd</t>
  </si>
  <si>
    <t>GLVA</t>
  </si>
  <si>
    <t>GALVA TECHNOLOGIES Tbk</t>
  </si>
  <si>
    <t>PT. ELSISCOM PRIMA KARYA</t>
  </si>
  <si>
    <t>PT. ELIFE DIGITAL ECOSYSTEM</t>
  </si>
  <si>
    <t>YAYASAN KHARISMA WIDJAJA</t>
  </si>
  <si>
    <t>Foundation</t>
  </si>
  <si>
    <t>JASON WIDJAJA</t>
  </si>
  <si>
    <t>OKI WIDJAJA</t>
  </si>
  <si>
    <t>LINA SUGIANTO</t>
  </si>
  <si>
    <t>MONIKA NATALIA</t>
  </si>
  <si>
    <t>CHRISTOPHER WIDJAJA</t>
  </si>
  <si>
    <t>PING SANTOSO</t>
  </si>
  <si>
    <t>GMFI</t>
  </si>
  <si>
    <t>GARUDA MAINTENANCE FACILITY AERO ASIA Tbk</t>
  </si>
  <si>
    <t>GARUDA INDONESIA (PERSERO) TBK.</t>
  </si>
  <si>
    <t>PT ANGKASA PURA INDONESIA</t>
  </si>
  <si>
    <t>GMTD</t>
  </si>
  <si>
    <t>GOWA MAKASSAR TOURISM DEVELOPMENT Tbk</t>
  </si>
  <si>
    <t>ESA NUSANTARA PERDANA, PT</t>
  </si>
  <si>
    <t>KHARISMA BUANA NUSANTARA, PT</t>
  </si>
  <si>
    <t>Tunggal Griya Semesta PT</t>
  </si>
  <si>
    <t>WISMA JATIM PROPERTINDO, PT</t>
  </si>
  <si>
    <t>MAKASSAR PERMATA SULAWESI, PT</t>
  </si>
  <si>
    <t>PEMERINTAH PROPINSI SULAWESI SELATAN</t>
  </si>
  <si>
    <t>PEMERINTAH KOTA MAKASSAR</t>
  </si>
  <si>
    <t>PEMERINTAH KABUPATEN GOWA</t>
  </si>
  <si>
    <t>YAYASAN PARTISIPASI PEMBANGUNAN</t>
  </si>
  <si>
    <t>ARESTA PERMATA UTAMA, PT.</t>
  </si>
  <si>
    <t>FAJAR ABADI ADITAMA, PT.</t>
  </si>
  <si>
    <t>FAJAR USAHA SEMESTA, PT.</t>
  </si>
  <si>
    <t>FAJAR RAYA CEMERLANG, PT.</t>
  </si>
  <si>
    <t>DWISINDO JAYA, PT.</t>
  </si>
  <si>
    <t>SENTRA DWIMANDIRI, PT.</t>
  </si>
  <si>
    <t>KEMANGPARAGON MALL, PT.</t>
  </si>
  <si>
    <t>GOLD</t>
  </si>
  <si>
    <t>VISI TELEKOMUNIKASI INFRASTRUKTUR Tbk, PT</t>
  </si>
  <si>
    <t>MULIA SUKSES MANDIRI, PT</t>
  </si>
  <si>
    <t>SUKSES PRIMA SAKTI, PT</t>
  </si>
  <si>
    <t>SCAVINO VENTURES LIMITED</t>
  </si>
  <si>
    <t>GOLF</t>
  </si>
  <si>
    <t>INTRA GOLFLINK RESORTS Tbk</t>
  </si>
  <si>
    <t>MANDALAPRATAMA PERMAI, PT</t>
  </si>
  <si>
    <t>PT. MITRA BAHANA SOLUSINDO</t>
  </si>
  <si>
    <t>PT. BUMINDO ANUGERAH PERKASA</t>
  </si>
  <si>
    <t>PT. FAJAR ARTHA PRABU</t>
  </si>
  <si>
    <t>PT. SAMUDERA UNGGUL SENTOSA</t>
  </si>
  <si>
    <t>BALI PECATU GRAHA, PT</t>
  </si>
  <si>
    <t>GOLL</t>
  </si>
  <si>
    <t>GOLDEN PLANTATION Tbk</t>
  </si>
  <si>
    <t>JOM PRAWARSA INDONESIA, PT</t>
  </si>
  <si>
    <t>LION INVESTMENT</t>
  </si>
  <si>
    <t>LINEN CAPITAL LIMITED</t>
  </si>
  <si>
    <t>LAVENDER CAPITAL</t>
  </si>
  <si>
    <t>GRAPHICS ASSETS LIMITED</t>
  </si>
  <si>
    <t>CORONA WORLDWIDE LIMITED</t>
  </si>
  <si>
    <t>GOOD</t>
  </si>
  <si>
    <t>GARUDAFOOD PUTRA PUTRI JAYA Tbk</t>
  </si>
  <si>
    <t>PT. CITRA SEJATI SENTOSA</t>
  </si>
  <si>
    <t>HORMEL FOODS INTERNATIONAL CORPORATION</t>
  </si>
  <si>
    <t>HARDIANTO ATMADJA</t>
  </si>
  <si>
    <t>PANGAYOMAN ADI SOENJOTO</t>
  </si>
  <si>
    <t>EKA SUSANTO W SUNARSO</t>
  </si>
  <si>
    <t>RAHAJOE DEWININGROEM SOENJOTO</t>
  </si>
  <si>
    <t>UNTUNG RAHARDJO</t>
  </si>
  <si>
    <t>PRODJO HANDOJO SUNJOTO</t>
  </si>
  <si>
    <t>SUDHAMEK AGOENG WASPODO S</t>
  </si>
  <si>
    <t>DARMO PRANOTO SOENJOTO</t>
  </si>
  <si>
    <t>LESTARI SANTOSO SOENJOTO</t>
  </si>
  <si>
    <t>SRI HASTUTI AMBARWATI</t>
  </si>
  <si>
    <t>JUNIASTUTI</t>
  </si>
  <si>
    <t>SRI MARTINI DEWI</t>
  </si>
  <si>
    <t>HARTONO ATMADJA</t>
  </si>
  <si>
    <t>KUSUMODEWININGRUM SUNJOTO</t>
  </si>
  <si>
    <t>GOTO</t>
  </si>
  <si>
    <t>GOTO GOJEK TOKOPEDIA Tbk</t>
  </si>
  <si>
    <t>PT SAHAM ANAK BANGSA</t>
  </si>
  <si>
    <t>PT TELEKOMUNIKASI SELULAR (TELKOMSEL)</t>
  </si>
  <si>
    <t>PT PROVIDENT CAPITAL INDONESIA</t>
  </si>
  <si>
    <t>PEAK XV PARTNERS INVESTMENTS IV</t>
  </si>
  <si>
    <t>CAPRET (SG) PTE LTD</t>
  </si>
  <si>
    <t>GOOGLE ASIA PACIFIC PTE. LTD</t>
  </si>
  <si>
    <t>PEAK XV PARTNERS GOTO INVESTMENT HOLDINGS</t>
  </si>
  <si>
    <t>PLATINUM ORCHID B 2018 RSC LIMITED</t>
  </si>
  <si>
    <t>CITIBANK HONG KONG S/A BHINNEKA HOLDINGS (22) LIMITED</t>
  </si>
  <si>
    <t>GOTO PEOPLEVERSE FUND</t>
  </si>
  <si>
    <t>TAOBAO CHINA HOLDING LIMITED</t>
  </si>
  <si>
    <t>WP INVESTMENTS VI B.V.</t>
  </si>
  <si>
    <t>NETHERLANDS</t>
  </si>
  <si>
    <t>TENCENT MOBILITY LIMITED</t>
  </si>
  <si>
    <t>SVF GT SUBCO (SINGAPORE) PTE. LTD.</t>
  </si>
  <si>
    <t>WILLIAM TANUWIJAYA</t>
  </si>
  <si>
    <t>GPRA</t>
  </si>
  <si>
    <t>PERDANA GAPURAPRIMA Tbk</t>
  </si>
  <si>
    <t>KHARISMA ANDALAS PUTRA, PT</t>
  </si>
  <si>
    <t>PT BINA CIPTA NUSANTARA</t>
  </si>
  <si>
    <t>GAPURA KENCANA ABADI, PT</t>
  </si>
  <si>
    <t>PT ABADIMUKTI GUNALESTARI</t>
  </si>
  <si>
    <t>CITRAABADI KOTAPERSADA, PT</t>
  </si>
  <si>
    <t>PT PACIFIC EXINTRACO</t>
  </si>
  <si>
    <t>SITI SRIWIYANTI</t>
  </si>
  <si>
    <t>RENCIUS TOBING</t>
  </si>
  <si>
    <t>ASTRID RIRIN AGUSTIN LUHULIMA</t>
  </si>
  <si>
    <t>YEANNE</t>
  </si>
  <si>
    <t>ADITYA ANTONIUS</t>
  </si>
  <si>
    <t>GPSO</t>
  </si>
  <si>
    <t>GEOPRIMA SOLUSI Tbk</t>
  </si>
  <si>
    <t>PT PIMSF PULOGADUNG</t>
  </si>
  <si>
    <t>PT KONSULTAMA SUKSES INDONESIA</t>
  </si>
  <si>
    <t>DELVI TRIANTO</t>
  </si>
  <si>
    <t>MULIAHATI BUNAWAN</t>
  </si>
  <si>
    <t>TONI BUNAWAN</t>
  </si>
  <si>
    <t>WICAHYO RATOMO</t>
  </si>
  <si>
    <t>GRIA</t>
  </si>
  <si>
    <t>INGRIA PRATAMA CAPITALINDO Tbk</t>
  </si>
  <si>
    <t>FAJAR INDRA DHARMAWAN</t>
  </si>
  <si>
    <t>ANWAL ARIF PAMUNGKAS</t>
  </si>
  <si>
    <t>RUSTIANA IRWATI</t>
  </si>
  <si>
    <t>HEIDYANI</t>
  </si>
  <si>
    <t>DIMAS BRAMANTI SULISTYO</t>
  </si>
  <si>
    <t>MIKHA KUSNADI</t>
  </si>
  <si>
    <t>BAYU FATHURRIZKI</t>
  </si>
  <si>
    <t>BIMO RAMDHANI</t>
  </si>
  <si>
    <t>NINDA FELINA YUSUF</t>
  </si>
  <si>
    <t>ASYER KUSNADI</t>
  </si>
  <si>
    <t>KHUFRAN HAKIM NOOR</t>
  </si>
  <si>
    <t>ARVAN RIVALDY R SIREGAR</t>
  </si>
  <si>
    <t>GRPH</t>
  </si>
  <si>
    <t>GRIPTHA PUTRA PERSADA Tbk</t>
  </si>
  <si>
    <t>PT. MULIA JAYA PALMA</t>
  </si>
  <si>
    <t>JUNIAWAN</t>
  </si>
  <si>
    <t>BUDIHARJO</t>
  </si>
  <si>
    <t>SUYANTO</t>
  </si>
  <si>
    <t>GRPM</t>
  </si>
  <si>
    <t>GRAHA PRIMA MENTARI Tbk</t>
  </si>
  <si>
    <t>PT PRIMA MULTI USAHA INDONESIA</t>
  </si>
  <si>
    <t>ENDONO SUSANTO WIJAYA</t>
  </si>
  <si>
    <t>AGUS SUSANTO</t>
  </si>
  <si>
    <t>STELLA MARSHA CONNERY</t>
  </si>
  <si>
    <t>WILLI</t>
  </si>
  <si>
    <t>GSMF</t>
  </si>
  <si>
    <t>EQUITY DEVELOPMENT INVESTMENT Tbk</t>
  </si>
  <si>
    <t>PT BINA MAKMUR</t>
  </si>
  <si>
    <t>MANNING DEVELOPMENT, PT.</t>
  </si>
  <si>
    <t>PT. POLYCHEM INDONESIA TBK</t>
  </si>
  <si>
    <t>AGUNG OMETRACO MUDA, PT</t>
  </si>
  <si>
    <t>PT TRANSPEX INTERNATIONAL</t>
  </si>
  <si>
    <t>PT. BINTANGPUSPITA DWIKARYA</t>
  </si>
  <si>
    <t>ALLIANZ GLOBAL LIMITED</t>
  </si>
  <si>
    <t>GTBO</t>
  </si>
  <si>
    <t>GARDA TUJUH BUANA Tbk</t>
  </si>
  <si>
    <t>PT GARDA MINERALS</t>
  </si>
  <si>
    <t>GREEN RIVER PTE LTD</t>
  </si>
  <si>
    <t>BANK J.SAFRA SARASIN LTD,SINGAPORE BRANCH FOR CLIENTS A/C</t>
  </si>
  <si>
    <t>BANK JULIUS BAER AND CO LTD</t>
  </si>
  <si>
    <t>GTRA</t>
  </si>
  <si>
    <t>GRAHAPRIMA SUKSESMANDIRI Tbk</t>
  </si>
  <si>
    <t>PT TRIMULTI ADINATA PERKASA</t>
  </si>
  <si>
    <t>PT ADIKA EKA PUTRA</t>
  </si>
  <si>
    <t>GADMON HARTANTO</t>
  </si>
  <si>
    <t>BENNY SOEDWIJAYANTO VALENDRA</t>
  </si>
  <si>
    <t>ARDI SUPRIYADI</t>
  </si>
  <si>
    <t>WILLIAM LIENARDO</t>
  </si>
  <si>
    <t>ARIC WIJAYA LIU</t>
  </si>
  <si>
    <t>PHILIP CIA</t>
  </si>
  <si>
    <t>RONNY SENJAYA</t>
  </si>
  <si>
    <t>GTSI</t>
  </si>
  <si>
    <t>GTS INTERNASIONAL Tbk</t>
  </si>
  <si>
    <t>HUMPUSS MARITIM INTERNASIONAL PT</t>
  </si>
  <si>
    <t>REKSA DANA ASHMORE SAHAM DINAMIS NUSANTARA</t>
  </si>
  <si>
    <t>GULA</t>
  </si>
  <si>
    <t>AMAN AGRINDO Tbk</t>
  </si>
  <si>
    <t>AMAN RESOURCES INDONESIA, PT</t>
  </si>
  <si>
    <t>TIENNIE SUMARSI</t>
  </si>
  <si>
    <t>DR KISHORE KUMAR</t>
  </si>
  <si>
    <t>LUCKY RIYADI</t>
  </si>
  <si>
    <t>OCTEN SUHADI</t>
  </si>
  <si>
    <t>MERRY DEVY MAGDALENA</t>
  </si>
  <si>
    <t>ANDREAS UTOMO</t>
  </si>
  <si>
    <t>IRSYAD HANIF</t>
  </si>
  <si>
    <t>FERDIANSYAH</t>
  </si>
  <si>
    <t>GUNA</t>
  </si>
  <si>
    <t>GUNANUSA ERAMANDIRI Tbk</t>
  </si>
  <si>
    <t>PT. ARTHA SAMRIDDHI DHANESWARA</t>
  </si>
  <si>
    <t>PT. ADHIKARI SWARA MAHARDHIKA</t>
  </si>
  <si>
    <t>PT. NISKALA GANA SIDDHI</t>
  </si>
  <si>
    <t>PT. ADHILIMO MENGARSA ASASTA</t>
  </si>
  <si>
    <t>CECILIA LANNY BUDIMAN</t>
  </si>
  <si>
    <t>TJOKRO GUNAWAN</t>
  </si>
  <si>
    <t>BERNICE COKROSAPUTRO</t>
  </si>
  <si>
    <t>IVAN COKRO SAPUTRA</t>
  </si>
  <si>
    <t>GWSA</t>
  </si>
  <si>
    <t>GREENWOOD SEJAHTERA Tbk</t>
  </si>
  <si>
    <t>PANIN FINANCIAL Tbk.</t>
  </si>
  <si>
    <t>PRIMA PERMATA SEJAHTERA PT</t>
  </si>
  <si>
    <t>KENCANA GRAHA NUSAMANDIRI PT</t>
  </si>
  <si>
    <t>MU MIN ALI GUNAWAN</t>
  </si>
  <si>
    <t>GZCO</t>
  </si>
  <si>
    <t>GOZCO PLANTATIONS Tbk</t>
  </si>
  <si>
    <t>JABAR UTAMA WOOD INDUSTRY PT</t>
  </si>
  <si>
    <t>PT. GOLDEN ZAGA INDONESIA</t>
  </si>
  <si>
    <t>PT. GOZCO PLANTATIONS TBK</t>
  </si>
  <si>
    <t>City Peak Develpoment Limited</t>
  </si>
  <si>
    <t>KWEK CHOON YEOW JULIAN</t>
  </si>
  <si>
    <t>HADE</t>
  </si>
  <si>
    <t>HIMALAYA ENERGI PERKASA Tbk</t>
  </si>
  <si>
    <t>PT. MAXIMA FINANCINDO</t>
  </si>
  <si>
    <t>RONALD SOETRISNO</t>
  </si>
  <si>
    <t>SUMITRO</t>
  </si>
  <si>
    <t>IDA BAGUS</t>
  </si>
  <si>
    <t>MERISSA</t>
  </si>
  <si>
    <t>REKSADANA PAN ARCADIA EKUITAS PROGRESIF 2</t>
  </si>
  <si>
    <t>HAIS</t>
  </si>
  <si>
    <t>HASNUR INTERNASIONAL SHIPPING Tbk</t>
  </si>
  <si>
    <t>PT. HASNUR JAYA ENERGI</t>
  </si>
  <si>
    <t>PT TAPIN SUTHRA BERJAYA</t>
  </si>
  <si>
    <t>PT. HASNUR JAYA TAMBANG</t>
  </si>
  <si>
    <t>PT HASNUR JAYA INTERNATIONAL</t>
  </si>
  <si>
    <t>PT ENERGI BATUBARA LESTARI</t>
  </si>
  <si>
    <t>JAYANTI SARI</t>
  </si>
  <si>
    <t>ZAINAL HADI HAS. HB</t>
  </si>
  <si>
    <t>HASNURYANI SE</t>
  </si>
  <si>
    <t>YUNI ABDI NUR SULAIMAN</t>
  </si>
  <si>
    <t>RACHMADI HAS</t>
  </si>
  <si>
    <t>NILA SUSANTI</t>
  </si>
  <si>
    <t>HASNURYADI SULAIMAN SE</t>
  </si>
  <si>
    <t>NUR INTERNASIONAL SAMUDRA PT</t>
  </si>
  <si>
    <t>HAJJ</t>
  </si>
  <si>
    <t>ARSY BUANA TRAVELINDO Tbk</t>
  </si>
  <si>
    <t>PT MADINAH IMAN WISATA</t>
  </si>
  <si>
    <t>PT KONSULTAN UTAMA NUSANTARA</t>
  </si>
  <si>
    <t>PT ABRAHA JAYA INVESTAMA</t>
  </si>
  <si>
    <t>PT. INVESTINDO JAYA ANUGERAH</t>
  </si>
  <si>
    <t>PT GERO SECURITY ASIA</t>
  </si>
  <si>
    <t>KARIM NAGADIPURNA NG</t>
  </si>
  <si>
    <t>MARGARETA</t>
  </si>
  <si>
    <t>YOGA SUSILO</t>
  </si>
  <si>
    <t>KENNETH ATMAN</t>
  </si>
  <si>
    <t>HALO</t>
  </si>
  <si>
    <t>HALONI JANE Tbk</t>
  </si>
  <si>
    <t>PT PROMOSI DESA DIGITAL</t>
  </si>
  <si>
    <t>HANSEN JAP</t>
  </si>
  <si>
    <t>JULIANA</t>
  </si>
  <si>
    <t>SUSANTO</t>
  </si>
  <si>
    <t>HATM</t>
  </si>
  <si>
    <t>HABCO TRANS MARITIMA Tbk</t>
  </si>
  <si>
    <t>PT HABCO PRIMATAMA</t>
  </si>
  <si>
    <t>PT. SAMUDRA SEJAHTERA INVESTAMA</t>
  </si>
  <si>
    <t>PT MULTI SARANA NASIONAL</t>
  </si>
  <si>
    <t>AMIN DELIMA</t>
  </si>
  <si>
    <t>HARLEM HALIM</t>
  </si>
  <si>
    <t>GEORGE SAMUEL</t>
  </si>
  <si>
    <t>HBAT</t>
  </si>
  <si>
    <t>MINAHASA MEMBANGUN HEBAT Tbk</t>
  </si>
  <si>
    <t>ISLAM SANTOSA</t>
  </si>
  <si>
    <t>IRMAYANTI MINE</t>
  </si>
  <si>
    <t>HENDRA SUTANTO</t>
  </si>
  <si>
    <t>JON FIERIS</t>
  </si>
  <si>
    <t>RUDY GUNAWAN</t>
  </si>
  <si>
    <t>HDFA</t>
  </si>
  <si>
    <t>RADANA BHASKARA FINANCE Tbk</t>
  </si>
  <si>
    <t>PT. INDULCE NUSA INVESTAMA</t>
  </si>
  <si>
    <t>RUBICON INVESTMENTS HOLDING PTE. LTD.</t>
  </si>
  <si>
    <t>HDIT</t>
  </si>
  <si>
    <t>HENSEL DAVEST INDONESIA Tbk</t>
  </si>
  <si>
    <t>PT DAVEST INVESTAMA MANDIRI</t>
  </si>
  <si>
    <t>REZANANTA F PIETRUSCHKA</t>
  </si>
  <si>
    <t>SUKARDI</t>
  </si>
  <si>
    <t>HADI RONOTANA</t>
  </si>
  <si>
    <t>HEAL</t>
  </si>
  <si>
    <t>MEDIKALOKA HERMINA Tbk</t>
  </si>
  <si>
    <t>PT ASTRA HEALTHCARE INDONESIA</t>
  </si>
  <si>
    <t>LUMINOUS INVESTMENT HOLDINGS PTE LTD</t>
  </si>
  <si>
    <t>APOLLO AURORA PTE. LTD</t>
  </si>
  <si>
    <t>HERITAGE INVESTMENT HOLDINGS PTE LTD</t>
  </si>
  <si>
    <t>DR B P SIMORANGKIR SPOG</t>
  </si>
  <si>
    <t>PUSTIKA AMALIA WAHIDIYAT</t>
  </si>
  <si>
    <t>LILY ANGGRAINI SULAIMAN</t>
  </si>
  <si>
    <t>INDRAJANI WIBOWO</t>
  </si>
  <si>
    <t>WISNI SETYAWATI WAHJUDI</t>
  </si>
  <si>
    <t>DR HASMORO</t>
  </si>
  <si>
    <t>YULISAR K</t>
  </si>
  <si>
    <t>LYDIA IMMANUEL</t>
  </si>
  <si>
    <t>HUSEN SUTAKARIA</t>
  </si>
  <si>
    <t>SOEDIBJO TOELOES</t>
  </si>
  <si>
    <t>ADITYAWARMAN</t>
  </si>
  <si>
    <t>RICKY DHARSONO  WIBOWO</t>
  </si>
  <si>
    <t>KHIAT KHIN SIANG</t>
  </si>
  <si>
    <t>MEIJANI WIBOWO</t>
  </si>
  <si>
    <t>ASIAN DEVELOPMENT BANK (ADB)</t>
  </si>
  <si>
    <t>International organization</t>
  </si>
  <si>
    <t>PHILIPPINES</t>
  </si>
  <si>
    <t>HELI</t>
  </si>
  <si>
    <t>JAYA TRISHINDO Tbk</t>
  </si>
  <si>
    <t>PT CAKRAWALA BUANA SENTOSA</t>
  </si>
  <si>
    <t>PT. ALTA INTERNASIONAL INDONESIA</t>
  </si>
  <si>
    <t>PT STARTEL COMMUNICATION</t>
  </si>
  <si>
    <t>PT. AVIA NUSANTARA KHATULISTIWA</t>
  </si>
  <si>
    <t>PT. Anugerah Bumiputra</t>
  </si>
  <si>
    <t>PT KOMALA TRI VARIA</t>
  </si>
  <si>
    <t>HERO</t>
  </si>
  <si>
    <t>DFI RETAIL NUSANTARA Tbk</t>
  </si>
  <si>
    <t>PT HERO PUSAKA SEJATI</t>
  </si>
  <si>
    <t>JPMCB NA AIF CLT RE-THE SCOTTISH ORIENTAL SMALLER COMPANIES TRUST PLC</t>
  </si>
  <si>
    <t>MULGRAVE CORPORATION B.V.</t>
  </si>
  <si>
    <t>THE DAIRY FARM COMPANY LTD</t>
  </si>
  <si>
    <t>NURHAJATI</t>
  </si>
  <si>
    <t>CLSA LTD</t>
  </si>
  <si>
    <t>HEXA</t>
  </si>
  <si>
    <t>HEXINDO ADIPERKASA Tbk</t>
  </si>
  <si>
    <t>HITACHI CONSTRUCTION MACHINERY CO.,LTD</t>
  </si>
  <si>
    <t>ITOCHU CORPORATION</t>
  </si>
  <si>
    <t>Hitachi Construction Machinery Asia And Pasific Pte Ltd</t>
  </si>
  <si>
    <t>FRANKLIN TEMPLETON INVESTMENT FUNDS , SICAV</t>
  </si>
  <si>
    <t>HGII</t>
  </si>
  <si>
    <t>HERO GLOBAL INVESTMENT Tbk</t>
  </si>
  <si>
    <t>PT BINA WIBAWA DIRGANTARA</t>
  </si>
  <si>
    <t>SEP INTERNATIONAL NETHERLANDS B.V.</t>
  </si>
  <si>
    <t>ROBERT NJO</t>
  </si>
  <si>
    <t>HENDRIANTO THAMRIN</t>
  </si>
  <si>
    <t>RUDY CHANDRA</t>
  </si>
  <si>
    <t>TEDDY THAMRIN CHANDRA ONG</t>
  </si>
  <si>
    <t>YURONG FAN</t>
  </si>
  <si>
    <t>HILL</t>
  </si>
  <si>
    <t>HILLCON Tbk</t>
  </si>
  <si>
    <t>PT HILLCON EQUITY MANAGEMENT</t>
  </si>
  <si>
    <t>PT BUKIT PERSADA INDONESIA</t>
  </si>
  <si>
    <t>PO SUSANTO</t>
  </si>
  <si>
    <t>SETIAWAN, SE</t>
  </si>
  <si>
    <t>LIE HARJONO</t>
  </si>
  <si>
    <t>LU XU</t>
  </si>
  <si>
    <t>HITS</t>
  </si>
  <si>
    <t>HUMPUSS INTERMODA TRANSPORTASI Tbk</t>
  </si>
  <si>
    <t>KHARISMA NUSANTARA TIMUR, PT</t>
  </si>
  <si>
    <t>PT INVESTA DHARMA PUTERA</t>
  </si>
  <si>
    <t>PT.MENARA CAKRA BUANA</t>
  </si>
  <si>
    <t>PT.JOYO AGUNG PERMATA</t>
  </si>
  <si>
    <t>HKMU</t>
  </si>
  <si>
    <t>HK METALS UTAMA Tbk</t>
  </si>
  <si>
    <t>PT AMEKSA PERMATA ABADI</t>
  </si>
  <si>
    <t>PT ALAM MUBAROK SEJAHTERA</t>
  </si>
  <si>
    <t>HYAMN MULTINVES PERKASA, PT</t>
  </si>
  <si>
    <t>PT NUGRAHA KENCANA BHUMI</t>
  </si>
  <si>
    <t>ALFIAN NOR ICHSAN</t>
  </si>
  <si>
    <t>UJANG ROJIMAN</t>
  </si>
  <si>
    <t>DOBBY FRANCOIS</t>
  </si>
  <si>
    <t>Bagus Laksono</t>
  </si>
  <si>
    <t>Tasman Wargana</t>
  </si>
  <si>
    <t>ARIF ARMANTO</t>
  </si>
  <si>
    <t>WINDRA SANDAWAI</t>
  </si>
  <si>
    <t>HMSP</t>
  </si>
  <si>
    <t>HANJAYA MANDALA SAMPOERNA Tbk</t>
  </si>
  <si>
    <t>PHILIP MORRIS INDONESIA</t>
  </si>
  <si>
    <t>HOKI</t>
  </si>
  <si>
    <t>BUYUNG POETRA SEMBADA Tbk</t>
  </si>
  <si>
    <t>PT BUYUNG INVESTAMA GEMILANG</t>
  </si>
  <si>
    <t>SUBANDI</t>
  </si>
  <si>
    <t>SUKARTO BUJUNG</t>
  </si>
  <si>
    <t>HOME</t>
  </si>
  <si>
    <t>HOTEL MANDARINE REGENCY Tbk</t>
  </si>
  <si>
    <t>PT PESONA ALAM MUTIARA</t>
  </si>
  <si>
    <t>SEA LINK INVESTMENT LTD</t>
  </si>
  <si>
    <t>ALEXANDER PANDU WINATA</t>
  </si>
  <si>
    <t>DRS.HERMAWAN BUDI SANTOSO</t>
  </si>
  <si>
    <t>ADI WIJOYO</t>
  </si>
  <si>
    <t>JOCELYN JOSEPHINE</t>
  </si>
  <si>
    <t>HOMI</t>
  </si>
  <si>
    <t>GRAND HOUSE MULIA Tbk</t>
  </si>
  <si>
    <t>PT. GRAHA MULIA INDOTAMA</t>
  </si>
  <si>
    <t>VELLIANA TANAYA</t>
  </si>
  <si>
    <t>NENENG PUSPITA SARI</t>
  </si>
  <si>
    <t>Willy</t>
  </si>
  <si>
    <t>SUDIRMAN</t>
  </si>
  <si>
    <t>TAN PING</t>
  </si>
  <si>
    <t>TUTIK SUDIYATMI</t>
  </si>
  <si>
    <t>Suryadi</t>
  </si>
  <si>
    <t>EKA PUSPITA RINI</t>
  </si>
  <si>
    <t>DEDE MUHT ARUDIN</t>
  </si>
  <si>
    <t>HOPE</t>
  </si>
  <si>
    <t>HARAPAN DUTA PERTIWI Tbk</t>
  </si>
  <si>
    <t>PT. MERANTI SAMUDRA PERKASA</t>
  </si>
  <si>
    <t>Bengawan Putra Investama, PT</t>
  </si>
  <si>
    <t>PT. HARAPAN GROUP SUKSES</t>
  </si>
  <si>
    <t>KARTOMY</t>
  </si>
  <si>
    <t>WILIAM MARTAPUTRA</t>
  </si>
  <si>
    <t>R. IRSANDO DWIANTO ADIPRATOMO</t>
  </si>
  <si>
    <t>BARNABAS SIMON  KURNIAWAN</t>
  </si>
  <si>
    <t>RINAWATI</t>
  </si>
  <si>
    <t>TAN CITRA SARIDEWI BAYUSAPUTRO</t>
  </si>
  <si>
    <t>GUNAWAN ALDY</t>
  </si>
  <si>
    <t>ALEXANDER PRAWIRO BAYUSAPUTRO</t>
  </si>
  <si>
    <t>SIA TIENG HUK</t>
  </si>
  <si>
    <t>HOTL</t>
  </si>
  <si>
    <t>SARASWATI GRIYA LESTARI Tbk</t>
  </si>
  <si>
    <t>PT MEGA ALVITA</t>
  </si>
  <si>
    <t>PT TIARA REALTY</t>
  </si>
  <si>
    <t>INDRA SETIAWAN IR. M.BA</t>
  </si>
  <si>
    <t>LIANITA KOSASIH</t>
  </si>
  <si>
    <t>HARJANA BUSTAN</t>
  </si>
  <si>
    <t>REKSA DANA AURORA SMC EQUITY</t>
  </si>
  <si>
    <t>HRME</t>
  </si>
  <si>
    <t>MENTENG HERITAGE REALTY Tbk</t>
  </si>
  <si>
    <t>PT WIJAYA WISESA REALTY</t>
  </si>
  <si>
    <t>ANNA YUNINGSIH</t>
  </si>
  <si>
    <t>HRTA</t>
  </si>
  <si>
    <t>HARTADINATA ABADI Tbk</t>
  </si>
  <si>
    <t>PT. TERANG ANUGRAH ABADI</t>
  </si>
  <si>
    <t>EVLI EMERGING FRONTIER FUND</t>
  </si>
  <si>
    <t>FINLAND</t>
  </si>
  <si>
    <t>HRUM</t>
  </si>
  <si>
    <t>HARUM ENERGY Tbk</t>
  </si>
  <si>
    <t>HARUM ENERGY TBK.</t>
  </si>
  <si>
    <t>KARUNIA BARA PERKASA, PT</t>
  </si>
  <si>
    <t>HUMI</t>
  </si>
  <si>
    <t>HUMPUSS MARITIM INTERNASIONAL Tbk</t>
  </si>
  <si>
    <t>PT HUMPUSS INTERMODA TRANSPORTASI TBK</t>
  </si>
  <si>
    <t>HUMPUSS</t>
  </si>
  <si>
    <t>H HUTOMO MANDALA PUTRA</t>
  </si>
  <si>
    <t>HYGN</t>
  </si>
  <si>
    <t>ECOCARE INDO PASIFIK Tbk</t>
  </si>
  <si>
    <t>PT ECOCARE INDO PASIFIK TBK</t>
  </si>
  <si>
    <t>SINOASIA HOLDING LIMITED</t>
  </si>
  <si>
    <t>MTRUSTEE BERHAD</t>
  </si>
  <si>
    <t>WINCENT  YUNANDA</t>
  </si>
  <si>
    <t>NINI</t>
  </si>
  <si>
    <t>HENDRIK YONG</t>
  </si>
  <si>
    <t>HERMES THAMRIN</t>
  </si>
  <si>
    <t>RONDY YUNANDA</t>
  </si>
  <si>
    <t>IATA</t>
  </si>
  <si>
    <t>KARYA PACIFIC ENERGY Tbk</t>
  </si>
  <si>
    <t>PT. KARYA PACIFIC INVESTAMA</t>
  </si>
  <si>
    <t>PT KARYA BUMI ENERGI</t>
  </si>
  <si>
    <t>GERRY SANDRIC</t>
  </si>
  <si>
    <t>R TJAHYONO IMAWAN</t>
  </si>
  <si>
    <t>ANDY</t>
  </si>
  <si>
    <t>IBFN</t>
  </si>
  <si>
    <t>INTAN BARU PRANA Tbk</t>
  </si>
  <si>
    <t>PT. INTRACO PENTA . TBK</t>
  </si>
  <si>
    <t>PT INTA TRADING</t>
  </si>
  <si>
    <t>ERNY</t>
  </si>
  <si>
    <t>IRFAN FAUZI</t>
  </si>
  <si>
    <t>AJB BUMI PUTERA 1912</t>
  </si>
  <si>
    <t>IBOS</t>
  </si>
  <si>
    <t>INDO BOGA SUKSES Tbk</t>
  </si>
  <si>
    <t>PT. MEKA EPTA INTERNATIONAL</t>
  </si>
  <si>
    <t>PT GARUDAPRENEUR INVESTASI ASIA</t>
  </si>
  <si>
    <t>PT BUDI PRAWIRA</t>
  </si>
  <si>
    <t>PT. GOLDMAN INVESTINDO SEDAYA</t>
  </si>
  <si>
    <t>PT. NUANSA KENCONO ABADI</t>
  </si>
  <si>
    <t>YUDY SADRIABHAKTI</t>
  </si>
  <si>
    <t>YUSTIN NATALIA KADARUSMAN</t>
  </si>
  <si>
    <t>WILLIAM ANTO</t>
  </si>
  <si>
    <t>HARTARTO CIPUTRA</t>
  </si>
  <si>
    <t>ALQHAISAR SUKSES ABADI PT</t>
  </si>
  <si>
    <t>IBST</t>
  </si>
  <si>
    <t>INTI BANGUN SEJAHTERA Tbk</t>
  </si>
  <si>
    <t>IFORTE SOLUSI INFOTEK</t>
  </si>
  <si>
    <t>ICBP</t>
  </si>
  <si>
    <t>INDOFOOD CBP SUKSES MAKMUR Tbk</t>
  </si>
  <si>
    <t>INDOFOOD SUKSES MAKMUR TBK</t>
  </si>
  <si>
    <t>ICON</t>
  </si>
  <si>
    <t>ISLAND CONCEPTS INDONESIA Tbk</t>
  </si>
  <si>
    <t>ISLAND REGENCY GROUP LIMITED</t>
  </si>
  <si>
    <t>PT ANUGERAH GRIYA PERSADA</t>
  </si>
  <si>
    <t>PT TRUST PENATA PROPERTINDO</t>
  </si>
  <si>
    <t>FRANCIS STREET PTY, LTD</t>
  </si>
  <si>
    <t>NYOMAN ASTARI SISWANTO</t>
  </si>
  <si>
    <t>AUGYAWATI JOE</t>
  </si>
  <si>
    <t>PROF.DR.IR. ANASTASIA SULISTYAWATI, M.S., M.M., D.TH</t>
  </si>
  <si>
    <t>MADE ARIANI SISWANTO</t>
  </si>
  <si>
    <t>PUTU AGUNG PRIANTA</t>
  </si>
  <si>
    <t>IDEA</t>
  </si>
  <si>
    <t>IDEA INDONESIA AKADEMI Tbk</t>
  </si>
  <si>
    <t>PT. Idea Asia Investama</t>
  </si>
  <si>
    <t>PT Prima Solusi Investasi</t>
  </si>
  <si>
    <t>EKO DESRIYANTO</t>
  </si>
  <si>
    <t>GIOVAN JONATHAN</t>
  </si>
  <si>
    <t>GERALDO  KILIARI</t>
  </si>
  <si>
    <t>BUDI NUGROHO WIBISONO</t>
  </si>
  <si>
    <t>IDPR</t>
  </si>
  <si>
    <t>INDONESIA PONDASI RAYA Tbk</t>
  </si>
  <si>
    <t>APS ASSET MANAGEMENT ADVISORY LIMITED</t>
  </si>
  <si>
    <t>HANAH TANDEAN</t>
  </si>
  <si>
    <t>FEBYAN</t>
  </si>
  <si>
    <t>MANUEL DJUNAKO</t>
  </si>
  <si>
    <t>IFII</t>
  </si>
  <si>
    <t>INDONESIA FIBREBOARD INDUSTRY Tbk</t>
  </si>
  <si>
    <t>PT DINAMIKAJAYA BUMIPERSADA</t>
  </si>
  <si>
    <t>PT. SELARAS NUSANTARA CEMERLANG</t>
  </si>
  <si>
    <t>NODA CORPORATION</t>
  </si>
  <si>
    <t>SMB KENZAI CO., LTD</t>
  </si>
  <si>
    <t>ISHINOMAKI PLYWOOD MFG  CO  LTD</t>
  </si>
  <si>
    <t>HEFFY HARTONO</t>
  </si>
  <si>
    <t>MERYANA HARTONO</t>
  </si>
  <si>
    <t>IFSH</t>
  </si>
  <si>
    <t>IFISHDECO Tbk</t>
  </si>
  <si>
    <t>PT FAJAR JAYA INVESTAMA</t>
  </si>
  <si>
    <t>PT GLOBAL INVESTASI MAKMUR</t>
  </si>
  <si>
    <t>PT WAHANA TRILINTAS MINING</t>
  </si>
  <si>
    <t>PT. IFISHDECO TBK</t>
  </si>
  <si>
    <t>PT FAJAR MINING RESOURCES</t>
  </si>
  <si>
    <t>IGAR</t>
  </si>
  <si>
    <t>CHAMPION PACIFIC INDONESIA Tbk</t>
  </si>
  <si>
    <t>PT Kingsford Holdings</t>
  </si>
  <si>
    <t>IIKP</t>
  </si>
  <si>
    <t>INTI AGRI RESOURCES Tbk</t>
  </si>
  <si>
    <t>Maxima Agro Industri, PT</t>
  </si>
  <si>
    <t>PT POOL ADVISTA INDONESIA TBK</t>
  </si>
  <si>
    <t>PT POOL ADVISTA FINANCE Tbk</t>
  </si>
  <si>
    <t>REKSADANA SYARIAH DMI DANA SAHAM SYARIAH</t>
  </si>
  <si>
    <t>REKSA DANA SYARIAH AURORA SHARIA EQUITY</t>
  </si>
  <si>
    <t>REKSA DANA AURORA EQUITY</t>
  </si>
  <si>
    <t>PT Artha Sekuritas Indonesia</t>
  </si>
  <si>
    <t>IKAI</t>
  </si>
  <si>
    <t>INTIKERAMIK ALAMASRI INDUSTRI Tbk</t>
  </si>
  <si>
    <t>PT EKUITAS UTAMA SEJAHTERA</t>
  </si>
  <si>
    <t>MAHKOTA PROPERTI INDO PT.</t>
  </si>
  <si>
    <t>PT DHARMA GLOBAL INVESTINDO</t>
  </si>
  <si>
    <t>SUSANNA HENDRO</t>
  </si>
  <si>
    <t>KASHISH MONY TOPANDASANI</t>
  </si>
  <si>
    <t>DJOHAN</t>
  </si>
  <si>
    <t>SUHERNO</t>
  </si>
  <si>
    <t>IKAN</t>
  </si>
  <si>
    <t>ERA MANDIRI CEMERLANG Tbk</t>
  </si>
  <si>
    <t>PT BERKAH DELAPAN SAMUDERA</t>
  </si>
  <si>
    <t>JOHAN ROSE</t>
  </si>
  <si>
    <t>IKBI</t>
  </si>
  <si>
    <t>SUMI INDO KABEL Tbk</t>
  </si>
  <si>
    <t>PT. Naditama Trancy Logistics Indonesia</t>
  </si>
  <si>
    <t>PT. Perdanamulia Ekasakti</t>
  </si>
  <si>
    <t>Sumitomo Electric Industries, Ltd</t>
  </si>
  <si>
    <t>IKPM</t>
  </si>
  <si>
    <t>IKAPHARMINDO PUTRAMAS Tbk</t>
  </si>
  <si>
    <t>PT. KASIH ANUGRAH INVESTA</t>
  </si>
  <si>
    <t>Golden Swan Capital, PT</t>
  </si>
  <si>
    <t>PT IKAPHARMA INTI MAS</t>
  </si>
  <si>
    <t>REKSA DANA SUCORINVEST MAXI FUND</t>
  </si>
  <si>
    <t>REKSA DANA SUCORINVEST DANA SEHAT BERIMBANG</t>
  </si>
  <si>
    <t>IMAS</t>
  </si>
  <si>
    <t>INDOMOBIL SUKSES INTERNASIONAL Tbk</t>
  </si>
  <si>
    <t>PT SEJAHTERA RAYA PERKASA</t>
  </si>
  <si>
    <t>PT Tritunggal Intipermata</t>
  </si>
  <si>
    <t>GALLANT VENTURE LTD</t>
  </si>
  <si>
    <t>IMJS</t>
  </si>
  <si>
    <t>INDOMOBIL MULTI JASA Tbk</t>
  </si>
  <si>
    <t>PT. Indomobil Sukses Internasional Tbk</t>
  </si>
  <si>
    <t>IMPC</t>
  </si>
  <si>
    <t>IMPACK PRATAMA INDUSTRI Tbk</t>
  </si>
  <si>
    <t>PT. HARIMAS TUNGGAL PERKASA</t>
  </si>
  <si>
    <t>TUNGGAL JAYA INVESTAMA PT</t>
  </si>
  <si>
    <t>PROVIDENTIA WEALTH ADVISORY LTD</t>
  </si>
  <si>
    <t>PHILLIP TJIPTO</t>
  </si>
  <si>
    <t>HARYANTO TJIPTODIHARDJO</t>
  </si>
  <si>
    <t>INAF</t>
  </si>
  <si>
    <t>INDOFARMA Tbk</t>
  </si>
  <si>
    <t>PT BIO FARMA (Persero)</t>
  </si>
  <si>
    <t>INAI</t>
  </si>
  <si>
    <t>INDAL ALUMINIUM INDUSTRY Tbk</t>
  </si>
  <si>
    <t>PT. Alumindo Industrial Estate</t>
  </si>
  <si>
    <t>MULINDO INVESTAMA PT</t>
  </si>
  <si>
    <t>ANUGERAH INVESTINDO PT</t>
  </si>
  <si>
    <t>FIFY DEWI ADIKOESOEMO</t>
  </si>
  <si>
    <t>SIAUW YUNUS SUBANDI</t>
  </si>
  <si>
    <t>PRAKINDO INVESTAMA PT</t>
  </si>
  <si>
    <t>INCF</t>
  </si>
  <si>
    <t>INDO KOMODITI KORPORA Tbk</t>
  </si>
  <si>
    <t>ALAM TULUS ABADI, PT</t>
  </si>
  <si>
    <t>HARTO</t>
  </si>
  <si>
    <t>AGUS SUPUTRAYASA</t>
  </si>
  <si>
    <t>AGUSTIN, SE</t>
  </si>
  <si>
    <t>INCI</t>
  </si>
  <si>
    <t>INTANWIJAYA INTERNASIONAL Tbk</t>
  </si>
  <si>
    <t>ZAINAP TANMIZI</t>
  </si>
  <si>
    <t>KEVIN TIRTA TANUJAYA</t>
  </si>
  <si>
    <t>SUNTOSO JACOB</t>
  </si>
  <si>
    <t>ROBERT TANMIZI</t>
  </si>
  <si>
    <t>WANDI WIJAYA</t>
  </si>
  <si>
    <t>TAMZIL TANMIZI</t>
  </si>
  <si>
    <t>ANNIE TANMIZI</t>
  </si>
  <si>
    <t>MICHELLE TANMIZI</t>
  </si>
  <si>
    <t>DIANDRA TANMIZI</t>
  </si>
  <si>
    <t>TAZRAN TANMIZI</t>
  </si>
  <si>
    <t>INCO</t>
  </si>
  <si>
    <t>VALE INDONESIA Tbk</t>
  </si>
  <si>
    <t>VALE CANADA LIMITED</t>
  </si>
  <si>
    <t>CANADA</t>
  </si>
  <si>
    <t>SUMITOMO METAL MINING CO.,LTD.</t>
  </si>
  <si>
    <t>INDF</t>
  </si>
  <si>
    <t>INDOFOOD SUKSES MAKMUR Tbk</t>
  </si>
  <si>
    <t>EQUITY BLOOM LIMITED</t>
  </si>
  <si>
    <t>FIRST PACIFIC INVESTMENT MANAGEMENT LTD</t>
  </si>
  <si>
    <t>BRANDES INTERNATIONAL SMALL CAP EQUITY FUND</t>
  </si>
  <si>
    <t>RANMORE GLOBAL EQUITY FUND PLC</t>
  </si>
  <si>
    <t>UTAH STATE RETIREMENT SYSTEMS</t>
  </si>
  <si>
    <t>INDO</t>
  </si>
  <si>
    <t>ROYALINDO INVESTA WIJAYA Tbk</t>
  </si>
  <si>
    <t>IBRAHIM SOEMEDI</t>
  </si>
  <si>
    <t>HERMAN  SOEMEDI</t>
  </si>
  <si>
    <t>KO, SUGIARTO</t>
  </si>
  <si>
    <t>LESLIE SOEMEDI</t>
  </si>
  <si>
    <t>Ibnu Ramadhan</t>
  </si>
  <si>
    <t>NEVIN SOEMEDI</t>
  </si>
  <si>
    <t>INDR</t>
  </si>
  <si>
    <t>INDO-RAMA SYNTHETICS Tbk</t>
  </si>
  <si>
    <t>Irama Investama PT</t>
  </si>
  <si>
    <t>INDORAMA HOLDINGS B.V.</t>
  </si>
  <si>
    <t>INDS</t>
  </si>
  <si>
    <t>INDOSPRING Tbk</t>
  </si>
  <si>
    <t>PRIMA GRAHA HIBURAN,PT</t>
  </si>
  <si>
    <t>INDOPRIMA GEMILANG</t>
  </si>
  <si>
    <t>SWISS LIFE (SINGAPORE) PTE.LTD.</t>
  </si>
  <si>
    <t>INDX</t>
  </si>
  <si>
    <t>TANAH LAUT Tbk</t>
  </si>
  <si>
    <t>HEYDAY INVESTMENT LIMITED</t>
  </si>
  <si>
    <t>EQUATOREX SDN BHD</t>
  </si>
  <si>
    <t>INDY</t>
  </si>
  <si>
    <t>INDIKA ENERGY Tbk</t>
  </si>
  <si>
    <t>PT TELADAN RESOURCES</t>
  </si>
  <si>
    <t>INDIKA INTI INVESTINDO</t>
  </si>
  <si>
    <t>EDDY JUNAEDY DANU</t>
  </si>
  <si>
    <t>WADYONO  SULIANTORO WIRJOMIHARDJO</t>
  </si>
  <si>
    <t>PANDRI PRABONO-MOELYO</t>
  </si>
  <si>
    <t>INET</t>
  </si>
  <si>
    <t>SINERGI INTI ANDALAN PRIMA Tbk</t>
  </si>
  <si>
    <t>PT ABADI KREASI UNGGUL NUSANTARA</t>
  </si>
  <si>
    <t>INKP</t>
  </si>
  <si>
    <t>INDAH KIAT PULP AND PAPER Tbk</t>
  </si>
  <si>
    <t>PT LANGGENG MURNI LAKSANA</t>
  </si>
  <si>
    <t>PT PORTGATE ASET INDONESIA</t>
  </si>
  <si>
    <t>PT APP PURINUSA EKAPERSADA</t>
  </si>
  <si>
    <t>MAYFIELD INVESTMENT LTD</t>
  </si>
  <si>
    <t>BROADBAND GLOBAL PARTNERS INC.</t>
  </si>
  <si>
    <t>INOV</t>
  </si>
  <si>
    <t>INOCYCLE TECHNOLOGY GROUP Tbk</t>
  </si>
  <si>
    <t>SAMUDERA INDUSTRI PT</t>
  </si>
  <si>
    <t>SANDIANA SOEMARKO</t>
  </si>
  <si>
    <t>JUNG HYO CHOI</t>
  </si>
  <si>
    <t>SHINHAN INVESTMENT CORP</t>
  </si>
  <si>
    <t>INPC</t>
  </si>
  <si>
    <t>BANK ARTHA GRAHA INTERNASIONAL Tbk</t>
  </si>
  <si>
    <t>PT ARTHA GRAHA NETWORK</t>
  </si>
  <si>
    <t>PT ARTHAMULIA SENTOSAJAYA</t>
  </si>
  <si>
    <t>PT CAKRA INTI UTAMA</t>
  </si>
  <si>
    <t>PT PERSADA INDAH RAYA</t>
  </si>
  <si>
    <t>PT NUANSA INDAH RAYA</t>
  </si>
  <si>
    <t>PT INDAH RAYA SEJAHTERA</t>
  </si>
  <si>
    <t>PT SEJATI INDAH RAYA</t>
  </si>
  <si>
    <t>PT PIRUS PLATINUM MURNI</t>
  </si>
  <si>
    <t>PT PUSPITA BISNISPURI</t>
  </si>
  <si>
    <t>KARYA NUSANTARA PERMAI, PT</t>
  </si>
  <si>
    <t>PT RAYA PERDANA UTAMA</t>
  </si>
  <si>
    <t>PT LAYAR UNGGUL UTAMA</t>
  </si>
  <si>
    <t>PT LINTAS PERDANA KARYA</t>
  </si>
  <si>
    <t>PT ARYA KENCANA UTAMA</t>
  </si>
  <si>
    <t>GRAHA INOVASI UNGGUL PT</t>
  </si>
  <si>
    <t>PT CERANA ARTHAPUTRA</t>
  </si>
  <si>
    <t>PT ARTHA NUANSA UTAMA</t>
  </si>
  <si>
    <t>PT PERSADA ANUGERAH MAKMUR</t>
  </si>
  <si>
    <t>RAFFLES PLACE HOTEL LIMITED</t>
  </si>
  <si>
    <t>RANGE TRADER LIMITED</t>
  </si>
  <si>
    <t>KTM LAND INVESTMENT CORPORATION</t>
  </si>
  <si>
    <t>NEW FERRA INTERNATIONAL LIMITED</t>
  </si>
  <si>
    <t>NEW CLASSIQUE INVESTMENT GROUP LIMITED</t>
  </si>
  <si>
    <t>Sugianto Kusuma</t>
  </si>
  <si>
    <t>GEMILANG INTI PERSADA</t>
  </si>
  <si>
    <t>INPP</t>
  </si>
  <si>
    <t>INDONESIAN PARADISE PROPERTY Tbk</t>
  </si>
  <si>
    <t>PT KARYA HARMONI LESTARI</t>
  </si>
  <si>
    <t>PT PROPERTINDO PRIMA INVESTAMA</t>
  </si>
  <si>
    <t>ELYSIUM INVESTMENT PARTNERS LTD</t>
  </si>
  <si>
    <t>TREE OF BLESSING PTE. LTD.</t>
  </si>
  <si>
    <t>INPS</t>
  </si>
  <si>
    <t>INDAH PRAKASA SENTOSA Tbk</t>
  </si>
  <si>
    <t>PT GRAHA INTI GUNA PERSADA</t>
  </si>
  <si>
    <t>CHANDRA HALIM</t>
  </si>
  <si>
    <t>RENDY HALIM</t>
  </si>
  <si>
    <t>MICHELLE ELWINDREF SETIAWAN</t>
  </si>
  <si>
    <t>INRU</t>
  </si>
  <si>
    <t>TOBA PULP LESTARI Tbk</t>
  </si>
  <si>
    <t>ALLIED HILL LIMITED</t>
  </si>
  <si>
    <t>Diamond Flow Consultants Limited</t>
  </si>
  <si>
    <t>INTA</t>
  </si>
  <si>
    <t>INTRACO PENTA Tbk</t>
  </si>
  <si>
    <t>PT. SHALUMINDO INVESTAMA</t>
  </si>
  <si>
    <t>SPALLINDO  ADILONG PT</t>
  </si>
  <si>
    <t>PT CLARINDOTAMA PERDANA</t>
  </si>
  <si>
    <t>ADHIGUNA PRAKASA</t>
  </si>
  <si>
    <t>LONG FIRDAUS</t>
  </si>
  <si>
    <t>JEFFREY POERNAMA</t>
  </si>
  <si>
    <t>SETIAWATI KUSUMA</t>
  </si>
  <si>
    <t>JIMMY HALIM</t>
  </si>
  <si>
    <t>SELVIA SASONGKO</t>
  </si>
  <si>
    <t>JUNAEDY TANUJAYA</t>
  </si>
  <si>
    <t>GITHA SUSILO</t>
  </si>
  <si>
    <t>PETRUS HALIM</t>
  </si>
  <si>
    <t>GUNADHI DHARMAWAN LESMANA</t>
  </si>
  <si>
    <t>HALEX HALIM</t>
  </si>
  <si>
    <t>INTD</t>
  </si>
  <si>
    <t>INTER DELTA Tbk</t>
  </si>
  <si>
    <t>PT SASANANEKA TUNGGALNUSA</t>
  </si>
  <si>
    <t>PEAK AIM DEVELOPMENT LTD</t>
  </si>
  <si>
    <t>NATASHA LESMANA</t>
  </si>
  <si>
    <t>Raymond  Rianto .S</t>
  </si>
  <si>
    <t>IE KENG SIANG</t>
  </si>
  <si>
    <t>KARNA  BRATA LESMANA</t>
  </si>
  <si>
    <t>LINDA HELIANI LESMANA</t>
  </si>
  <si>
    <t>GREENLAND</t>
  </si>
  <si>
    <t>TAHAR INDERADJAJANATA</t>
  </si>
  <si>
    <t>INTP</t>
  </si>
  <si>
    <t>INDOCEMENT TUNGGAL PRAKARSA Tbk</t>
  </si>
  <si>
    <t>PT. Indocement Tunggal Prakarsa Tbk</t>
  </si>
  <si>
    <t>Treasure East Investments Limited</t>
  </si>
  <si>
    <t>PARALLAX VENTURE PARTNERS XXX LTD</t>
  </si>
  <si>
    <t>Heidelberg Materials AG</t>
  </si>
  <si>
    <t>Dornier Profits Limited</t>
  </si>
  <si>
    <t>ING BANK NV SG BRANCH S/A POWERSIDE INVESTMENTS LIMITED</t>
  </si>
  <si>
    <t>IOTF</t>
  </si>
  <si>
    <t>SUMBER SINERGI MAKMUR Tbk</t>
  </si>
  <si>
    <t>HANS DEMAS KOSASIH</t>
  </si>
  <si>
    <t>ALAMSYAH</t>
  </si>
  <si>
    <t>GRACIA PUSPITA SUCIONO</t>
  </si>
  <si>
    <t>IPAC</t>
  </si>
  <si>
    <t>ERA GRAHAREALTY Tbk</t>
  </si>
  <si>
    <t>APAC INVESTMENT 2 PTE LTD</t>
  </si>
  <si>
    <t>ONG BOO CHOON</t>
  </si>
  <si>
    <t>IPCC</t>
  </si>
  <si>
    <t>INDONESIA KENDARAAN TERMINAL Tbk</t>
  </si>
  <si>
    <t>PT. PELABUHAN INDONESIA INVESTAMA</t>
  </si>
  <si>
    <t>PELINDO MULTI TERMINAL</t>
  </si>
  <si>
    <t>IPCM</t>
  </si>
  <si>
    <t>JASA ARMADA INDONESIA Tbk</t>
  </si>
  <si>
    <t>PT PELINDO JASA MARITIM</t>
  </si>
  <si>
    <t>PT ASURANSI KERUGIAN JASA RAHARJA</t>
  </si>
  <si>
    <t>IPOL</t>
  </si>
  <si>
    <t>INDOPOLY SWAKARSA INDUSTRY Tbk</t>
  </si>
  <si>
    <t>PT SUPERNOVA FLEXIBLE PACKAGING</t>
  </si>
  <si>
    <t>PT.MITRA SUKSES BERSAMA MANDIRI</t>
  </si>
  <si>
    <t>NOBLE OX INTERNATIONAL LTD</t>
  </si>
  <si>
    <t>JEFFLYNE GOLDEN HOLDINGS PTE LTD</t>
  </si>
  <si>
    <t>IPPE</t>
  </si>
  <si>
    <t>INDO PURECO PRATAMA Tbk</t>
  </si>
  <si>
    <t>LEMBUR SADAYA INVESTAMA, PT</t>
  </si>
  <si>
    <t>PT BERKAH MULTI BETON</t>
  </si>
  <si>
    <t>PT SUMBER SENTOSA ADIKARYA</t>
  </si>
  <si>
    <t>EKO APRILIANTO</t>
  </si>
  <si>
    <t>MUHAMMAD KHAIDAR ASFAT</t>
  </si>
  <si>
    <t>MUHAMMAD SAUFI AFLIGA</t>
  </si>
  <si>
    <t>HENRY SINANTA</t>
  </si>
  <si>
    <t>AGNES DYKE PEKERTI</t>
  </si>
  <si>
    <t>IPTV</t>
  </si>
  <si>
    <t>MNC VISION NETWORKS Tbk</t>
  </si>
  <si>
    <t>INFOKOM ELEKTRINDO PT</t>
  </si>
  <si>
    <t>SCOTTS CAPITAL INVESTMENT CORPORATION</t>
  </si>
  <si>
    <t>IRAWAN HOSEA</t>
  </si>
  <si>
    <t>SMART EMPIRE GROUP LTD</t>
  </si>
  <si>
    <t>Meivel Holdings Corporation</t>
  </si>
  <si>
    <t>IRRA</t>
  </si>
  <si>
    <t>ITAMA RANORAYA Tbk</t>
  </si>
  <si>
    <t>PT NEUMEDIK JAYA</t>
  </si>
  <si>
    <t>PT ITAMA RANORAYA TBK</t>
  </si>
  <si>
    <t>IRSX</t>
  </si>
  <si>
    <t>FOLAGO GLOBAL NUSANTARA Tbk</t>
  </si>
  <si>
    <t>PT MATRA TRI ABADI</t>
  </si>
  <si>
    <t>MARLA ANGELINA</t>
  </si>
  <si>
    <t>TAN KARYANTO</t>
  </si>
  <si>
    <t>ADITYA HARTAWAN</t>
  </si>
  <si>
    <t>ISAP</t>
  </si>
  <si>
    <t>ISRA PRESISI INDONESIA Tbk</t>
  </si>
  <si>
    <t>PT. DUA PUTRA BERSINERGI</t>
  </si>
  <si>
    <t>ISAT</t>
  </si>
  <si>
    <t>INDOSAT Tbk</t>
  </si>
  <si>
    <t>PT TIGA TELEKOMUNIKASI INDONESIA</t>
  </si>
  <si>
    <t>PT PERUSAHAAN PENGELOLA ASET</t>
  </si>
  <si>
    <t>NS INDIGO 3 LIMITED</t>
  </si>
  <si>
    <t>LETKO BROSSEAU EMERGING MARKETS EQUITY FUND</t>
  </si>
  <si>
    <t>OOREDOO HUTCHISON ASIA PTE. LTD.</t>
  </si>
  <si>
    <t>ISEA</t>
  </si>
  <si>
    <t>INDO AMERICAN SEAFOODS Tbk</t>
  </si>
  <si>
    <t>INDO AMERICAN FOODS, PT</t>
  </si>
  <si>
    <t>SAIMI SALEH</t>
  </si>
  <si>
    <t>IBNU SYENA  ALFITRA</t>
  </si>
  <si>
    <t>SANTOSO CHALID</t>
  </si>
  <si>
    <t>ISSP</t>
  </si>
  <si>
    <t>STEEL PIPE INDUSTRY OF INDONESIA Tbk</t>
  </si>
  <si>
    <t>PT CAKRA BHAKTI PARA PUTRA</t>
  </si>
  <si>
    <t>PT STEEL PIPE INDUSTRY OF INDONESIA TBK</t>
  </si>
  <si>
    <t>JFE STEEL CORPORATION</t>
  </si>
  <si>
    <t>NANCY MEISISCA HALIM</t>
  </si>
  <si>
    <t>IRAWANTY SUSANTO</t>
  </si>
  <si>
    <t>AHLI WARIS ALM THE TJAHJONO TEDJO KOESOEMO</t>
  </si>
  <si>
    <t>ITIC</t>
  </si>
  <si>
    <t>INDONESIAN TOBACCO Tbk</t>
  </si>
  <si>
    <t>DJONNY SAKSONO</t>
  </si>
  <si>
    <t>AMY VICTORIA CHAN</t>
  </si>
  <si>
    <t>DEREK LANGE</t>
  </si>
  <si>
    <t>LILIK LIEK YANG CHAN</t>
  </si>
  <si>
    <t>ANN JESSICA CHAN</t>
  </si>
  <si>
    <t>HERMINE CHAN PIK CHUAN</t>
  </si>
  <si>
    <t>ANUGERAH INVESTINDO NUSANTARA PT</t>
  </si>
  <si>
    <t>ITMA</t>
  </si>
  <si>
    <t>SUMBER ENERGI ANDALAN Tbk</t>
  </si>
  <si>
    <t>PT ASTRINDO NUSANTARA INFRASTRUKTUR TBK</t>
  </si>
  <si>
    <t>BONAVENTURA LUKITA</t>
  </si>
  <si>
    <t>ITMG</t>
  </si>
  <si>
    <t>INDO TAMBANGRAYA MEGAH Tbk</t>
  </si>
  <si>
    <t>PT INDO TAMBANGRAYA MEGAH TBK</t>
  </si>
  <si>
    <t>BANPU MINERALS (SINGAPORE)PRIVATE LIMITED</t>
  </si>
  <si>
    <t>DUNROSS AND CO SA SICAV SIF</t>
  </si>
  <si>
    <t>JARR</t>
  </si>
  <si>
    <t>JHONLIN AGRO RAYA Tbk</t>
  </si>
  <si>
    <t>PT BARAMEGA CITRA MULIA PERSADA</t>
  </si>
  <si>
    <t>JUNAIDI SH, LLM</t>
  </si>
  <si>
    <t>GT. DENNY RAMDHANI</t>
  </si>
  <si>
    <t>WELLY SUSANTO</t>
  </si>
  <si>
    <t>HARIONO</t>
  </si>
  <si>
    <t>ESHAN AGRO SENTOSA PT</t>
  </si>
  <si>
    <t>JAST</t>
  </si>
  <si>
    <t>JASNITA TELEKOMINDO Tbk</t>
  </si>
  <si>
    <t>PT JAST INFOTEK GRUP</t>
  </si>
  <si>
    <t>ANANTO</t>
  </si>
  <si>
    <t>KRISTINA DWI SURYANI PANGERAPAN</t>
  </si>
  <si>
    <t>YENTORO</t>
  </si>
  <si>
    <t>HENRY</t>
  </si>
  <si>
    <t>JATI</t>
  </si>
  <si>
    <t>INFORMASI TEKNOLOGI INDONESIA Tbk</t>
  </si>
  <si>
    <t>PT. INFORMASI TEKNOLOGI INDONESIA TBK</t>
  </si>
  <si>
    <t>CHANDHAR CAPITAL PREMIER, PT</t>
  </si>
  <si>
    <t>FRANKY CHANDRA</t>
  </si>
  <si>
    <t>PT AMANAH AYAH ANAK</t>
  </si>
  <si>
    <t>PT JATI PIRANTI SOLUSINDO</t>
  </si>
  <si>
    <t>JAWA</t>
  </si>
  <si>
    <t>JAYA AGRA WATTIE Tbk</t>
  </si>
  <si>
    <t>BUMI SURYA KENCANA, PT</t>
  </si>
  <si>
    <t>SARANA AGRO INVESTAMA, PT</t>
  </si>
  <si>
    <t>JAYA</t>
  </si>
  <si>
    <t>ARMADA BERJAYA TRANS Tbk</t>
  </si>
  <si>
    <t>ELFIN WELIETA</t>
  </si>
  <si>
    <t>SURYAWARNI SURLI</t>
  </si>
  <si>
    <t>DARMAWAN SURYADI SM</t>
  </si>
  <si>
    <t>JAP ASTRID PATRICIA</t>
  </si>
  <si>
    <t>IDA AYU PUTU SRI MAHADEWI</t>
  </si>
  <si>
    <t>SUWARTA</t>
  </si>
  <si>
    <t>JECC</t>
  </si>
  <si>
    <t>JEMBO CABLE COMPANY Tbk</t>
  </si>
  <si>
    <t>PT MONASPERMATA PERSADA</t>
  </si>
  <si>
    <t>PT JEMBO CABLE COMPANY TBK.</t>
  </si>
  <si>
    <t>MERRILL LYNCH PIERCE FENNER AND SMITH</t>
  </si>
  <si>
    <t>MERRYANAWATI ANWAR</t>
  </si>
  <si>
    <t>REKSA DANA NET DANA BERIMBANG</t>
  </si>
  <si>
    <t>DPK INDOCEMENT T.P</t>
  </si>
  <si>
    <t>JECX</t>
  </si>
  <si>
    <t>NITRASANATA DHARMA Tbk</t>
  </si>
  <si>
    <t>MAGNA SELARAS LESTARI PT</t>
  </si>
  <si>
    <t>SARANA MEDITAMA METROPOLITAN TBK PT</t>
  </si>
  <si>
    <t>DRGRIFI ARANTI</t>
  </si>
  <si>
    <t>DR.HADISUDJONO.S. SP M</t>
  </si>
  <si>
    <t>NABILL WARDHANA ISTIANTORO</t>
  </si>
  <si>
    <t>RAYYAN FARREL WARDHANA ISTIANTORO</t>
  </si>
  <si>
    <t>DR TJAHJONO D G</t>
  </si>
  <si>
    <t>DR DARWAN MADJA PURBA</t>
  </si>
  <si>
    <t>DR DARMAYANTI SISWOYO</t>
  </si>
  <si>
    <t>WIDYA ARTINI WIYOGO</t>
  </si>
  <si>
    <t>DR. Dr. VIDYAPATI W. MANGUNKUSUMO, SPM</t>
  </si>
  <si>
    <t>ALPHAGATE CAPITAL II LP</t>
  </si>
  <si>
    <t>JELI</t>
  </si>
  <si>
    <t>NIRAMAS UTAMA Tbk</t>
  </si>
  <si>
    <t>PT. NIRAMAS UTAMA INTERNATIONAL</t>
  </si>
  <si>
    <t>JGLE</t>
  </si>
  <si>
    <t>GRAHA ANDRASENTRA PROPERTINDO Tbk</t>
  </si>
  <si>
    <t>PT ANAM TUJUH</t>
  </si>
  <si>
    <t>PT SURYA GLOBAL NUSANTARA</t>
  </si>
  <si>
    <t>ISMAIL ALI</t>
  </si>
  <si>
    <t>JIHD</t>
  </si>
  <si>
    <t>JAKARTA INTERNATIONAL HOTELS &amp; DEVELOPMENT Tbk</t>
  </si>
  <si>
    <t>AGUNG SEDAYU, PT</t>
  </si>
  <si>
    <t>PT CATUR KUSUMA ABADI SEJAHTERA</t>
  </si>
  <si>
    <t>PT KRESNA AJI SEMBADA</t>
  </si>
  <si>
    <t>PT SENTRAJAYA PANCA SELARAS</t>
  </si>
  <si>
    <t>WALL STREET STAR ENTERPRISES LIMITED</t>
  </si>
  <si>
    <t>CHANCERY PROPERTY HOLDINGS LIMITED</t>
  </si>
  <si>
    <t>WALL STREET DEVELOPMENT LIMITED</t>
  </si>
  <si>
    <t>HENDRY HARTATO</t>
  </si>
  <si>
    <t>RENEE TANG</t>
  </si>
  <si>
    <t>SUKARDI TANDIJONO TANG</t>
  </si>
  <si>
    <t>TOMY WINATA</t>
  </si>
  <si>
    <t>JKON</t>
  </si>
  <si>
    <t>JAYA KONSTRUKSI MANGGALA PRATAMA Tbk</t>
  </si>
  <si>
    <t>PT. PEMBANGUNAN JAYA</t>
  </si>
  <si>
    <t>PT. JAYA JASA NIAGA</t>
  </si>
  <si>
    <t>BUDIMULIA INVESTAMA PT</t>
  </si>
  <si>
    <t>IRAMAPERKASA SUARAAGUNG, PT</t>
  </si>
  <si>
    <t>YAYASAN PENDIDIKAN JAYA</t>
  </si>
  <si>
    <t>BOEDIMAN SOEKRISMAN</t>
  </si>
  <si>
    <t>MEDYA LENGKEY S</t>
  </si>
  <si>
    <t>PENTA COSMOPOLITAN CORPORATION PT</t>
  </si>
  <si>
    <t>PT Indo Premier Securities</t>
  </si>
  <si>
    <t>JMAS</t>
  </si>
  <si>
    <t>ASURANSI JIWA SYARIAH JASA MITRA ABADI Tbk</t>
  </si>
  <si>
    <t>PT PIJAR INVESTASI NUSANTARA</t>
  </si>
  <si>
    <t>BAHROJI</t>
  </si>
  <si>
    <t>TSJEN KHIANG HONG</t>
  </si>
  <si>
    <t>Sri Hartini Sachroni, BSC</t>
  </si>
  <si>
    <t>KENNEN SUFI</t>
  </si>
  <si>
    <t>DARWIZIN</t>
  </si>
  <si>
    <t>KOPERASI SIMPAN PINJAM JASA</t>
  </si>
  <si>
    <t>PT JASA CAPITAL ASSET MANAGEMENT</t>
  </si>
  <si>
    <t>JPFA</t>
  </si>
  <si>
    <t>JAPFA COMFEED INDONESIA Tbk</t>
  </si>
  <si>
    <t>JAPFA PTE LTD</t>
  </si>
  <si>
    <t>UBP SG - SUCCESS JOY TRADING LIMITED</t>
  </si>
  <si>
    <t>MIEKE SANTOSA</t>
  </si>
  <si>
    <t>CALIFORNIA PUBLIC EMPLOYEES RETIREMENT SYSTEM</t>
  </si>
  <si>
    <t>JRPT</t>
  </si>
  <si>
    <t>JAYA REAL PROPERTY Tbk</t>
  </si>
  <si>
    <t>PT JAYA RAYA UTAMA</t>
  </si>
  <si>
    <t>NITA ARIFIN</t>
  </si>
  <si>
    <t>SACHDEVA RAJESH</t>
  </si>
  <si>
    <t>JSKY</t>
  </si>
  <si>
    <t>SKY ENERGY INDONESIA Tbk</t>
  </si>
  <si>
    <t>TRINITAN GLOBAL PASIFIK, PT</t>
  </si>
  <si>
    <t>WG CAPITAL LTD</t>
  </si>
  <si>
    <t>HANIFAH LATIFAH</t>
  </si>
  <si>
    <t>INDRAWATI</t>
  </si>
  <si>
    <t>MELANIAWATI HADIKARTONO</t>
  </si>
  <si>
    <t>MIRAE ASSET SEKURITAS INDONESIA</t>
  </si>
  <si>
    <t>JSMR</t>
  </si>
  <si>
    <t>JASA MARGA (PERSERO) Tbk</t>
  </si>
  <si>
    <t>THE PRUDENTIAL ASSURANCE COMPANY LIMITED</t>
  </si>
  <si>
    <t>JSPT</t>
  </si>
  <si>
    <t>JAKARTA SETIABUDI INTERNASIONAL Tbk</t>
  </si>
  <si>
    <t>PT JAN DARMADI INVESTINDO</t>
  </si>
  <si>
    <t>HUTTON HOLDINGS LIMITED</t>
  </si>
  <si>
    <t>AUSTIN CORPORATION</t>
  </si>
  <si>
    <t>STIBER INVESTMENTS S.A.R.L.</t>
  </si>
  <si>
    <t>JTPE</t>
  </si>
  <si>
    <t>JASUINDO TIGA PERKASA Tbk</t>
  </si>
  <si>
    <t>PT. Jasuindo Multi Investama</t>
  </si>
  <si>
    <t>TOPPAN NEXT PTE LTD</t>
  </si>
  <si>
    <t>TOPPAN SECURITY CO., LIMITED</t>
  </si>
  <si>
    <t>NICOLE ORABELLE BASTIAAN WIJAYA</t>
  </si>
  <si>
    <t>YONGKY WIJAYA</t>
  </si>
  <si>
    <t>KASWAN SURANTO</t>
  </si>
  <si>
    <t>HARTO POERWANTO</t>
  </si>
  <si>
    <t>LIOE LUKMAN HALIM</t>
  </si>
  <si>
    <t>JENNIE UNTORO TJONG</t>
  </si>
  <si>
    <t>OEI MELINDA POERWANTO</t>
  </si>
  <si>
    <t>WELLY HERMAN SOETADI</t>
  </si>
  <si>
    <t>KAEF</t>
  </si>
  <si>
    <t>KIMIA FARMA Tbk</t>
  </si>
  <si>
    <t>KAQI</t>
  </si>
  <si>
    <t>JANTRA GRUPO INDONESIA Tbk</t>
  </si>
  <si>
    <t>PT TAHTRA KERTAJAYA INDONESIA</t>
  </si>
  <si>
    <t>DONI SETIOWIBOWO</t>
  </si>
  <si>
    <t>KARW</t>
  </si>
  <si>
    <t>MERATUS JASA PRIMA Tbk</t>
  </si>
  <si>
    <t>SARANAKELOLA INVESTA</t>
  </si>
  <si>
    <t>KAYU</t>
  </si>
  <si>
    <t>DARMI BERSAUDARA Tbk</t>
  </si>
  <si>
    <t>PT DARBE PUTRA MAKMUR</t>
  </si>
  <si>
    <t>SHANDY EFFO KALIM</t>
  </si>
  <si>
    <t>MUHAMMAD BACHTIAR NAPPU ST MT M  PHIL PHD</t>
  </si>
  <si>
    <t>VALENT PRATAMA PURNOMO</t>
  </si>
  <si>
    <t>WAWAN SETYAWAN SE</t>
  </si>
  <si>
    <t>KBAG</t>
  </si>
  <si>
    <t>KARYA BERSAMA ANUGERAH Tbk</t>
  </si>
  <si>
    <t>PT VISI KOTA INDONESIA</t>
  </si>
  <si>
    <t>KUNCORO</t>
  </si>
  <si>
    <t>KBLI</t>
  </si>
  <si>
    <t>KMI Wire and Cable Tbk</t>
  </si>
  <si>
    <t>PT.OMEDATA ELECTRONICS</t>
  </si>
  <si>
    <t>BNP PARIBAS SINGAPORE BRANCH</t>
  </si>
  <si>
    <t>REKSA DANA SUCORINVEST PREMIUM FUND</t>
  </si>
  <si>
    <t>REKSA DANA PENDAPATAN TETAP SUCORINVEST STABLE FUND</t>
  </si>
  <si>
    <t>KBLM</t>
  </si>
  <si>
    <t>KABELINDO MURNI Tbk</t>
  </si>
  <si>
    <t>PT TEMBAGA MULIA SEMANAN Tbk</t>
  </si>
  <si>
    <t>PT. SIBALEC</t>
  </si>
  <si>
    <t>PT. MESINDO AGUNG NUSANTARA</t>
  </si>
  <si>
    <t>DENNIS SARWONO RAHARDJO</t>
  </si>
  <si>
    <t>TJONG LEONARD JUWONDO</t>
  </si>
  <si>
    <t>FLORENCE RAHARJO</t>
  </si>
  <si>
    <t>HARRY SUTOMO RAHARJO</t>
  </si>
  <si>
    <t>ELLY SOEPONO</t>
  </si>
  <si>
    <t>THRECIA RAHARJO</t>
  </si>
  <si>
    <t>LOULOU KARTINI RAHARDJO</t>
  </si>
  <si>
    <t>PT ERDHIKA ELIT SEKURITAS</t>
  </si>
  <si>
    <t>KBLV</t>
  </si>
  <si>
    <t>FIRST MEDIA Tbk</t>
  </si>
  <si>
    <t>TRIJAYA PUTRA MULIA, PT</t>
  </si>
  <si>
    <t>REKSA PUSPITA KARYA,PT</t>
  </si>
  <si>
    <t>SANGGRAHA NUSA RAYA, PT</t>
  </si>
  <si>
    <t>JOHANES SOETIKNO</t>
  </si>
  <si>
    <t>KBRI</t>
  </si>
  <si>
    <t>KERTAS BASUKI RACHMAT INDONESIA Tbk</t>
  </si>
  <si>
    <t>BAMBANG PRANOWO</t>
  </si>
  <si>
    <t>RENNIER A. R LATIEF</t>
  </si>
  <si>
    <t>Cipta Purnama</t>
  </si>
  <si>
    <t>DANA PENSIUN PERHUTANI</t>
  </si>
  <si>
    <t>KDSI</t>
  </si>
  <si>
    <t>KEDAWUNG SETIA INDUSTRIAL Tbk</t>
  </si>
  <si>
    <t>KITASUBUR UTAMA, PT</t>
  </si>
  <si>
    <t>PERMADI AL SUHARTO.BSC</t>
  </si>
  <si>
    <t>TJIPTO WIRAHADIKUSUMAH W</t>
  </si>
  <si>
    <t>KDTN</t>
  </si>
  <si>
    <t>PURI SENTUL PERMAI Tbk</t>
  </si>
  <si>
    <t>PT CAHAYASAKTI INVESTINDO SUKSES TBK</t>
  </si>
  <si>
    <t>PT PUTRASAKTI MANDIRI</t>
  </si>
  <si>
    <t>PT INTAN PERDANA SUKSES</t>
  </si>
  <si>
    <t>SARI OKTAVIANI</t>
  </si>
  <si>
    <t>CAYTREONA HERZIGOVA TAN</t>
  </si>
  <si>
    <t>UNI PAWITRASARI</t>
  </si>
  <si>
    <t>YEPING HUANG</t>
  </si>
  <si>
    <t>KEEN</t>
  </si>
  <si>
    <t>KENCANA ENERGI LESTARI Tbk</t>
  </si>
  <si>
    <t>PARAMATA INDAH LESTARI</t>
  </si>
  <si>
    <t>PT SURYA SINAR MENTARI</t>
  </si>
  <si>
    <t>PT. MAJU SUBUR MAKMUR</t>
  </si>
  <si>
    <t>TEPCO Renewable Power, Incorporated</t>
  </si>
  <si>
    <t>EDDY MAKNAWI</t>
  </si>
  <si>
    <t>MYRNA A A RUMENGAN</t>
  </si>
  <si>
    <t>JEANNY MAKNAWI JOE</t>
  </si>
  <si>
    <t>RUSMIN CAHYADI</t>
  </si>
  <si>
    <t>RATNA MAKNAWI</t>
  </si>
  <si>
    <t>JOHAN MAKNAWI</t>
  </si>
  <si>
    <t>HENRY MAKNAWI</t>
  </si>
  <si>
    <t>KEJU</t>
  </si>
  <si>
    <t>MULIA BOGA RAYA Tbk</t>
  </si>
  <si>
    <t>PT GARUDA TIMUR PACIFIC</t>
  </si>
  <si>
    <t>PT. GARUDAFOOD PUTRA PUTRI JAYA TBK</t>
  </si>
  <si>
    <t>BEL</t>
  </si>
  <si>
    <t>KETR</t>
  </si>
  <si>
    <t>KETROSDEN TRIASMITRA Tbk</t>
  </si>
  <si>
    <t>PT GEMA LINTAS BENUA</t>
  </si>
  <si>
    <t>PT FAJAR SEJAHTERA MANDIRI NUSANTARA</t>
  </si>
  <si>
    <t>JOS PARENGKUAN</t>
  </si>
  <si>
    <t>LYLY EKASTUTI</t>
  </si>
  <si>
    <t>KIAS</t>
  </si>
  <si>
    <t>KERAMIKA INDONESIA ASSOSIASI Tbk</t>
  </si>
  <si>
    <t>SCG DECOR PUBLIC COMPANY LIMITED</t>
  </si>
  <si>
    <t>MITRA INVESTINDO MULTICORPORA PT</t>
  </si>
  <si>
    <t>KICI</t>
  </si>
  <si>
    <t>KEDAUNG INDAH CAN Tbk</t>
  </si>
  <si>
    <t>PT KEDAWUNG SUBUR</t>
  </si>
  <si>
    <t>Ashley Group Limited</t>
  </si>
  <si>
    <t>THENDRA CRISNANDA</t>
  </si>
  <si>
    <t>RUDY EFENDY</t>
  </si>
  <si>
    <t>AGUS NURSALIM</t>
  </si>
  <si>
    <t>D.K LIM &amp; SONS INVESTMENT PTE LTD</t>
  </si>
  <si>
    <t>KIJA</t>
  </si>
  <si>
    <t>KAWASAN INDUSTRI JABABEKA Tbk</t>
  </si>
  <si>
    <t>KINOLOGI SEMESTA NUSANTARA, PT</t>
  </si>
  <si>
    <t>KIWANTARA MARDJUKI</t>
  </si>
  <si>
    <t>HENGKI MARDJUKI</t>
  </si>
  <si>
    <t>AIDA GARNIDA</t>
  </si>
  <si>
    <t>RICHARD BUDI GUNAWAN</t>
  </si>
  <si>
    <t>CHRISTINE DEWI</t>
  </si>
  <si>
    <t>INTELLITOP FINANCE LIMITED</t>
  </si>
  <si>
    <t>REKSA DANA PRATAMA DANA DINAMIS SAHAM</t>
  </si>
  <si>
    <t>ISLAMIC DEVELOPMENT BANK</t>
  </si>
  <si>
    <t>KING</t>
  </si>
  <si>
    <t>HOFFMEN CLEANINDO Tbk</t>
  </si>
  <si>
    <t>PT JAPARTO SUKSES MANDIRI</t>
  </si>
  <si>
    <t>PT BINTANG TIMUR INVESTAMA</t>
  </si>
  <si>
    <t>PT. ADITHANA KARYA SENTOSA</t>
  </si>
  <si>
    <t>EDDY JAPARTO</t>
  </si>
  <si>
    <t>ALVA KHOMAS</t>
  </si>
  <si>
    <t>ALDRIN YANI</t>
  </si>
  <si>
    <t>RUDY JAPARTO</t>
  </si>
  <si>
    <t>KINO</t>
  </si>
  <si>
    <t>KINO INDONESIA Tbk</t>
  </si>
  <si>
    <t>KINO INDONESIA TBK, PT</t>
  </si>
  <si>
    <t>PT. KINO INVESTINDO</t>
  </si>
  <si>
    <t>NUSANTARA FMCG LIMITED</t>
  </si>
  <si>
    <t>HARRY SANUSI,DRS</t>
  </si>
  <si>
    <t>HARRIS SANUSI</t>
  </si>
  <si>
    <t>KIOS</t>
  </si>
  <si>
    <t>KIOSON KOMERSIAL INDONESIA Tbk</t>
  </si>
  <si>
    <t>PT SEMESTA DAYA MAKMUR</t>
  </si>
  <si>
    <t>PT. KARYA INVESTASI BERSAMA</t>
  </si>
  <si>
    <t>PT ARTAV MOBILE INDONESIA</t>
  </si>
  <si>
    <t>TONY WIJAYA</t>
  </si>
  <si>
    <t>KOKARJADI CHANDRA</t>
  </si>
  <si>
    <t>ERLY ONGGARA</t>
  </si>
  <si>
    <t>REKSA DANA PACIFIC SAHAM SYARIAH</t>
  </si>
  <si>
    <t>KJEN</t>
  </si>
  <si>
    <t>KRIDA JARINGAN NUSANTARA Tbk</t>
  </si>
  <si>
    <t>ERIKA NURALIZA</t>
  </si>
  <si>
    <t>VALENTINA KUSUMAWATI W</t>
  </si>
  <si>
    <t>PETRUS DARUYANNI PECTRUS DARUYANI</t>
  </si>
  <si>
    <t>INGRID KARTIKAWATI W.D.</t>
  </si>
  <si>
    <t>GRAFI1NDO KARYA NUSANTARA PT</t>
  </si>
  <si>
    <t>KKES</t>
  </si>
  <si>
    <t>KUSUMA KEMINDO SENTOSA Tbk</t>
  </si>
  <si>
    <t>PT BUDILESTARI SENTOSA</t>
  </si>
  <si>
    <t>CATUR SENTOSA ADIPRANA TBK, PT</t>
  </si>
  <si>
    <t>YOHANES ARIF LUKMAN</t>
  </si>
  <si>
    <t>CARFI SOMALA</t>
  </si>
  <si>
    <t>ARYA PRADANA SETIADHARMA</t>
  </si>
  <si>
    <t>KIKI RUSMIN SADRACH, DRS</t>
  </si>
  <si>
    <t>EDVIN PHANGESTU</t>
  </si>
  <si>
    <t>NIKE HERMANSYAH</t>
  </si>
  <si>
    <t>KKGI</t>
  </si>
  <si>
    <t>RESOURCE ALAM INDONESIA Tbk</t>
  </si>
  <si>
    <t>PT RESOURCE ALAM INDONESIA TBK</t>
  </si>
  <si>
    <t>PT. SEJAHTERA JAYA CITA</t>
  </si>
  <si>
    <t>JANTOCO HOLDINGS SDN. BHD.</t>
  </si>
  <si>
    <t>SINAR NUSANTARA SDN. BHD.</t>
  </si>
  <si>
    <t>ENERGY COLLIER PRIVATE LIMITED</t>
  </si>
  <si>
    <t>LX_INTERNATIONAL (SINGAPORE) PTE.LTD</t>
  </si>
  <si>
    <t>AGATHA AQUILINA SILO</t>
  </si>
  <si>
    <t>SATIA PRIOSOETANTO</t>
  </si>
  <si>
    <t>KLAS</t>
  </si>
  <si>
    <t>PELAYARAN KURNIA LAUTAN SEMESTA Tbk</t>
  </si>
  <si>
    <t>KURNYATJAN SAKTI EFENDIE</t>
  </si>
  <si>
    <t>KLBF</t>
  </si>
  <si>
    <t>KALBE FARMA Tbk</t>
  </si>
  <si>
    <t>PT SANTA SEHA SANADI</t>
  </si>
  <si>
    <t>PT LADANG IRA PANEN</t>
  </si>
  <si>
    <t>PT BINA ARTA CHARISMA</t>
  </si>
  <si>
    <t>PT GIRA SOLE PRIMA</t>
  </si>
  <si>
    <t>PT DIPTANALA BAHANA</t>
  </si>
  <si>
    <t>PT LUCASTA MURNING CEMERLANG</t>
  </si>
  <si>
    <t>PT GRIYA INSANI CAKRA SADAYA</t>
  </si>
  <si>
    <t>KLIN</t>
  </si>
  <si>
    <t>KLINKO KARYA IMAJI Tbk</t>
  </si>
  <si>
    <t>DIGITAL PRAJA MAKAYASA</t>
  </si>
  <si>
    <t>PT. SAMICO CAPITAL UTAMA MULIA</t>
  </si>
  <si>
    <t>PT. WIDJAJA BERKAT GEMILANG</t>
  </si>
  <si>
    <t>RAYMON YONARTO</t>
  </si>
  <si>
    <t>KMDS</t>
  </si>
  <si>
    <t>KURNIAMITRA DUTA SENTOSA Tbk</t>
  </si>
  <si>
    <t>PT MIKI OJISAN INDOMITRA</t>
  </si>
  <si>
    <t>PT DIMA INVESTINDO</t>
  </si>
  <si>
    <t>LIM SOI SWEE</t>
  </si>
  <si>
    <t>Maria Lie</t>
  </si>
  <si>
    <t>RIONALDO THEDYARDI</t>
  </si>
  <si>
    <t>KMTR</t>
  </si>
  <si>
    <t>KIRANA MEGATARA Tbk</t>
  </si>
  <si>
    <t>TRIPUTRA PERSADA MEGATARA PT.</t>
  </si>
  <si>
    <t>HSF (S) PTE LTD</t>
  </si>
  <si>
    <t>KOBX</t>
  </si>
  <si>
    <t>KOBEXINDO TRACTORS Tbk</t>
  </si>
  <si>
    <t>PT KOBEXINDO INVESTAMA</t>
  </si>
  <si>
    <t>KOCI</t>
  </si>
  <si>
    <t>KOKOH EXA NUSANTARA Tbk</t>
  </si>
  <si>
    <t>PT KOKOH ANUGERAH NUSANTARA</t>
  </si>
  <si>
    <t>HOKKY HANDOJO</t>
  </si>
  <si>
    <t>KEVIN WIBOWO</t>
  </si>
  <si>
    <t>ISACK UTOMO</t>
  </si>
  <si>
    <t>KOIN</t>
  </si>
  <si>
    <t>KOKOH INTI AREBAMA Tbk</t>
  </si>
  <si>
    <t>SCG DISTRIBUTION COMPANY LIMITED</t>
  </si>
  <si>
    <t>KOKA</t>
  </si>
  <si>
    <t>KOKA INDONESIA Tbk</t>
  </si>
  <si>
    <t>PT LIQUN INVESTMENTS INDONESIA</t>
  </si>
  <si>
    <t>PT KREATIF KONSTRUKSI INDONESIA</t>
  </si>
  <si>
    <t>RUSSEL CHU</t>
  </si>
  <si>
    <t>GAO JING</t>
  </si>
  <si>
    <t>QIULING SHAO</t>
  </si>
  <si>
    <t>KONI</t>
  </si>
  <si>
    <t>PERDANA BANGUN PUSAKA Tbk</t>
  </si>
  <si>
    <t>NIRWANA</t>
  </si>
  <si>
    <t>LUKMAN KOLIM</t>
  </si>
  <si>
    <t>MEGAWATY RATNA</t>
  </si>
  <si>
    <t>SYLVIA LUKMAN</t>
  </si>
  <si>
    <t>L ROSWITA</t>
  </si>
  <si>
    <t>EVELYN</t>
  </si>
  <si>
    <t>ROSANNA IRAWAN</t>
  </si>
  <si>
    <t>SUGIANTO KOLIM</t>
  </si>
  <si>
    <t>DEWI SHINTA</t>
  </si>
  <si>
    <t>SUSANTO KOLIM</t>
  </si>
  <si>
    <t>EVE IRAWAN</t>
  </si>
  <si>
    <t>DASABINA ADITYASARANA, PT</t>
  </si>
  <si>
    <t>KOPI</t>
  </si>
  <si>
    <t>MITRA ENERGI PERSADA Tbk</t>
  </si>
  <si>
    <t>PT BATAVIA INVESTINDO</t>
  </si>
  <si>
    <t>PT. GLOBAL PERKASA INVESTINDO</t>
  </si>
  <si>
    <t>PT. Mulya Tara Mandiri</t>
  </si>
  <si>
    <t>Shizuoka Gas Co., Ltd.</t>
  </si>
  <si>
    <t>SAID AUGUST PUTRA</t>
  </si>
  <si>
    <t>KOTA</t>
  </si>
  <si>
    <t>DMS PROPERTINDO Tbk</t>
  </si>
  <si>
    <t>PT. PAPAN DAYA UTAMA</t>
  </si>
  <si>
    <t>PT. Flying Fox Nusantara</t>
  </si>
  <si>
    <t>PT. INDO PANCA BENUA</t>
  </si>
  <si>
    <t>REINTHARD XAVERIUS JULIUS</t>
  </si>
  <si>
    <t>GOLDFIVE INVESTMENT CAPITAL PTE. LTD.</t>
  </si>
  <si>
    <t>DANA PENSIUN DANAPERA</t>
  </si>
  <si>
    <t>PT. ANARGYA ASET MANAJEMEN</t>
  </si>
  <si>
    <t>KPIG</t>
  </si>
  <si>
    <t>MNC TOURISM INDONESIA Tbk</t>
  </si>
  <si>
    <t>EP - HT INVESTAMA, PT</t>
  </si>
  <si>
    <t>SILVER TRAIN CAPITAL LTD</t>
  </si>
  <si>
    <t>UNIVERSAL MEDIA HOLDINGS CORP</t>
  </si>
  <si>
    <t>SATHON ROAD LIMITED</t>
  </si>
  <si>
    <t>PT. MNC SEKURITAS</t>
  </si>
  <si>
    <t>KRAS</t>
  </si>
  <si>
    <t>KRAKATAU STEEL Tbk</t>
  </si>
  <si>
    <t>KREN</t>
  </si>
  <si>
    <t>QUANTUM CLOVERA INVESTAMA Tbk</t>
  </si>
  <si>
    <t>PT KRESNA PRIMA INVEST</t>
  </si>
  <si>
    <t>PT KARYA KARUNIA PERSADA</t>
  </si>
  <si>
    <t>RUSTIYAN OEN</t>
  </si>
  <si>
    <t>LANNY ARSYAD MASSIE</t>
  </si>
  <si>
    <t>The Fon Khiu</t>
  </si>
  <si>
    <t>INGRID KUSUMODJOJO</t>
  </si>
  <si>
    <t>LIVYANILAMSARI SURYADI</t>
  </si>
  <si>
    <t>HERU TJAHYO WIYOGO</t>
  </si>
  <si>
    <t>MICHAEL STEVEN</t>
  </si>
  <si>
    <t>LEE WEN HSI AMANDA JONO LEE</t>
  </si>
  <si>
    <t>KRYA</t>
  </si>
  <si>
    <t>BANGUN KARYA PERKASA JAYA Tbk</t>
  </si>
  <si>
    <t>PT EVMOTO TEKNOLOGI INDONESIA</t>
  </si>
  <si>
    <t>PT GREEN POWER GROUP TBK</t>
  </si>
  <si>
    <t>PT GLOBAL NEW ENERGY</t>
  </si>
  <si>
    <t>GREEN CITY SG PTE LTD</t>
  </si>
  <si>
    <t>KIMDERSON HO</t>
  </si>
  <si>
    <t>HOK GWAN (DHARMO BUDIONO)</t>
  </si>
  <si>
    <t>KSIX</t>
  </si>
  <si>
    <t>KENTANIX SUPRA INTERNATIONAL Tbk</t>
  </si>
  <si>
    <t>PT KALINDO LAND</t>
  </si>
  <si>
    <t>PT BATU KENCANA INDAH</t>
  </si>
  <si>
    <t>PT PANCA MUARA JAYA</t>
  </si>
  <si>
    <t>PT BADRA ARTA</t>
  </si>
  <si>
    <t>ARYA MITRA</t>
  </si>
  <si>
    <t>KURNIADI PRAMITA ABADI</t>
  </si>
  <si>
    <t>KUAS</t>
  </si>
  <si>
    <t>ACE OLDFIELDS Tbk</t>
  </si>
  <si>
    <t>PT. MDR RUKUN DAMAI MANDIRI</t>
  </si>
  <si>
    <t>PT. PURNAMA PRADANA USAHA</t>
  </si>
  <si>
    <t>PT. BONA DEKA JAVA</t>
  </si>
  <si>
    <t>PT. JATRA JAYA SENA</t>
  </si>
  <si>
    <t>PT DINAMIKA NUANSA ABADI</t>
  </si>
  <si>
    <t>PT NUR SANGKARA KAMARTA</t>
  </si>
  <si>
    <t>PT. ANUGRAH PRIMA INVESTAMA</t>
  </si>
  <si>
    <t>LIAUW DJAMALUDIN</t>
  </si>
  <si>
    <t>GRACE CAPITAL INVESTMENT LTD</t>
  </si>
  <si>
    <t>LABA</t>
  </si>
  <si>
    <t>GREEN POWER GROUP Tbk</t>
  </si>
  <si>
    <t>PT. Longping Investasi Indonesia</t>
  </si>
  <si>
    <t>PT. Nev Stored Energy</t>
  </si>
  <si>
    <t>WIYONO SARI SH</t>
  </si>
  <si>
    <t>LABS</t>
  </si>
  <si>
    <t>UBC MEDICAL INDONESIA Tbk</t>
  </si>
  <si>
    <t>SUMMER BEGINNING LIMITED</t>
  </si>
  <si>
    <t>DAVID TANDRIS</t>
  </si>
  <si>
    <t>SILVIA</t>
  </si>
  <si>
    <t>BUDI HARIADI</t>
  </si>
  <si>
    <t>LAJU</t>
  </si>
  <si>
    <t>JASA BERDIKARI LOGISTICS Tbk</t>
  </si>
  <si>
    <t>MARCIA MARIA</t>
  </si>
  <si>
    <t>ERVIN NIAGA ABADI, PT</t>
  </si>
  <si>
    <t>LAND</t>
  </si>
  <si>
    <t>TRIMITRA PROPERTINDO Tbk</t>
  </si>
  <si>
    <t>PT. TRIDAYA BANGUN CIPTA</t>
  </si>
  <si>
    <t>ARCHENIUS NAPITUPULU</t>
  </si>
  <si>
    <t>LAPD</t>
  </si>
  <si>
    <t>LEYAND INTERNATIONAL Tbk</t>
  </si>
  <si>
    <t>PT JSI SINERGI MAS</t>
  </si>
  <si>
    <t>GLOBAL KARYA INTI</t>
  </si>
  <si>
    <t>BONG SAN SAN</t>
  </si>
  <si>
    <t>GUMIWA ADIGUNA</t>
  </si>
  <si>
    <t>JUCY JULIANA</t>
  </si>
  <si>
    <t>YEO SIAK LING</t>
  </si>
  <si>
    <t>LAY SHI WEI</t>
  </si>
  <si>
    <t>LCGP</t>
  </si>
  <si>
    <t>EUREKA PRIMA JAKARTA Tbk</t>
  </si>
  <si>
    <t>PT. Fajar Indah Makmur Jaya</t>
  </si>
  <si>
    <t>PT. SATA SAMUDRA INTERNASIONAL</t>
  </si>
  <si>
    <t>YAYASAN KESEJAHTERAAN BANK BUMI DAYA</t>
  </si>
  <si>
    <t>NOMURA PB NOMINEES LTD.</t>
  </si>
  <si>
    <t>DR HENDRO  PRANOTO</t>
  </si>
  <si>
    <t>PERKUMPULAN PENSIUNAN BANK DAGANG NEGARA</t>
  </si>
  <si>
    <t>DANA PENSIUN PUPUK KALIMANTAN TIMUR</t>
  </si>
  <si>
    <t>CREDIT SUISSE SEC (EUROPE) LIMITED-94644000</t>
  </si>
  <si>
    <t>LCKM</t>
  </si>
  <si>
    <t>LCK GLOBAL KEDATON Tbk</t>
  </si>
  <si>
    <t>PT LCK INVESTAMA PRIMA INDONESIA</t>
  </si>
  <si>
    <t>PT MAJUMAS</t>
  </si>
  <si>
    <t>LIM CHIN KIM</t>
  </si>
  <si>
    <t>LEAD</t>
  </si>
  <si>
    <t>LOGINDO SAMUDRAMAKMUR Tbk</t>
  </si>
  <si>
    <t>PT JALAN TERANG SAMUDRA</t>
  </si>
  <si>
    <t>PACIFIC OFFSHORE PTE LTD</t>
  </si>
  <si>
    <t>EDDY KURNIAWAN LOGAM</t>
  </si>
  <si>
    <t>MERNA LOGAM</t>
  </si>
  <si>
    <t>DHEERAJ  LACHMAN  BHARWANI</t>
  </si>
  <si>
    <t>RUDY KURNIAWAN LOGAM</t>
  </si>
  <si>
    <t>OCP ASIA FUND V (SF 1) PTE. LIMITED</t>
  </si>
  <si>
    <t>OCP ASIA FUND IV (SF 1) PTE. LIMITED</t>
  </si>
  <si>
    <t>LFLO</t>
  </si>
  <si>
    <t>IMAGO MULIA PERSADA Tbk</t>
  </si>
  <si>
    <t>CV. SOLUSI CUAN MAJU</t>
  </si>
  <si>
    <t>ORIGINATION MULTI INDONESIA, PT</t>
  </si>
  <si>
    <t>ERLANGGA KSATRIA</t>
  </si>
  <si>
    <t>ANG PHEK TUAN</t>
  </si>
  <si>
    <t>ENNY SOEGIARTO</t>
  </si>
  <si>
    <t>PURNAMAWATI GUMULYA</t>
  </si>
  <si>
    <t>LIFE</t>
  </si>
  <si>
    <t>MSIG LIFE INSURANCE INDONESIA Tbk</t>
  </si>
  <si>
    <t>PT TIMUR SUBUR</t>
  </si>
  <si>
    <t>MITSUI SUMITOMO INSURANCE CO.,LTD.</t>
  </si>
  <si>
    <t>LINK</t>
  </si>
  <si>
    <t>LINK NET Tbk</t>
  </si>
  <si>
    <t>LINK NET, TBK, PT</t>
  </si>
  <si>
    <t>PT XLSMART TELECOM SEJAHTERA TBK</t>
  </si>
  <si>
    <t>RHB INVESTMENT BANK BERHAD</t>
  </si>
  <si>
    <t>LION</t>
  </si>
  <si>
    <t>LION METAL WORKS Tbk</t>
  </si>
  <si>
    <t>LION HOLDINGS SDN BHD</t>
  </si>
  <si>
    <t>LION HOLDINGS PRIVATE LIMITED</t>
  </si>
  <si>
    <t>GOLDWELL PACIFIC PTE LTD</t>
  </si>
  <si>
    <t>LC INVESTMENTS (SINGAPORE) PTE LTD</t>
  </si>
  <si>
    <t>TRINIDAD INVESTMENT PTE LTD</t>
  </si>
  <si>
    <t>DIANA SUSANTO</t>
  </si>
  <si>
    <t>Ang Kian Lee</t>
  </si>
  <si>
    <t>CHENG YOONG CHOONG</t>
  </si>
  <si>
    <t>TAN KEOK BOON</t>
  </si>
  <si>
    <t>CHENG YONG LIANG</t>
  </si>
  <si>
    <t>NG SEOK KUAN</t>
  </si>
  <si>
    <t>LIVE</t>
  </si>
  <si>
    <t>HOMECO VICTORIA MAKMUR Tbk</t>
  </si>
  <si>
    <t>PT. HOMECO GLOBAL INVESTASI</t>
  </si>
  <si>
    <t>CV SUN AND MOON</t>
  </si>
  <si>
    <t>ABRAHAM SATYA PUTERA</t>
  </si>
  <si>
    <t>LMAS</t>
  </si>
  <si>
    <t>LIMAS INDONESIA MAKMUR Tbk</t>
  </si>
  <si>
    <t>SUPARMAN TJAHAJA</t>
  </si>
  <si>
    <t>EKA SUHENDRA</t>
  </si>
  <si>
    <t>FATLY TJAHAJA</t>
  </si>
  <si>
    <t>LISA WIDIASARI ATMADJA</t>
  </si>
  <si>
    <t>UOB KAY HIAN (HONG KONG) LTD  (PLEDGE ACCOUNT) - MADISON PACIFIC TRUST LTD OBO ITEK BACHTIAR</t>
  </si>
  <si>
    <t>RIKY CANDJAYA HALIM</t>
  </si>
  <si>
    <t>LMAX</t>
  </si>
  <si>
    <t>LUPROMAX PELUMAS INDONESIA Tbk</t>
  </si>
  <si>
    <t>TRISNO HARNADI</t>
  </si>
  <si>
    <t>JONG ANTON DWI PUTRO</t>
  </si>
  <si>
    <t>CLARISSA CALLUELLA HABERTH</t>
  </si>
  <si>
    <t>KARTIKO SOEMARGONO</t>
  </si>
  <si>
    <t>MICHAEL WIJAYA</t>
  </si>
  <si>
    <t>BRYAN JAYA RAFLI SJAHPUTRA</t>
  </si>
  <si>
    <t>ALPINO KIANJAYA</t>
  </si>
  <si>
    <t>AGUS SANUSI</t>
  </si>
  <si>
    <t>LMPI</t>
  </si>
  <si>
    <t>LANGGENG MAKMUR INDUSTRI Tbk</t>
  </si>
  <si>
    <t>PT LANGGENG BAHAGIA</t>
  </si>
  <si>
    <t>ANDRE ALIM</t>
  </si>
  <si>
    <t>ANDREW ALIM</t>
  </si>
  <si>
    <t>HIDAYAT ALIM</t>
  </si>
  <si>
    <t>PANGESTU ALIM</t>
  </si>
  <si>
    <t>REZAWAN HADINATA.IR</t>
  </si>
  <si>
    <t>HENDRA</t>
  </si>
  <si>
    <t>LMSH</t>
  </si>
  <si>
    <t>LIONMESH PRIMA Tbk</t>
  </si>
  <si>
    <t>BANTRUNK MURNI INDONESIA, PT</t>
  </si>
  <si>
    <t>NINA KAGINDA</t>
  </si>
  <si>
    <t>NURKHALISHAH</t>
  </si>
  <si>
    <t>JUSUP  SUTRISNO</t>
  </si>
  <si>
    <t>TJOE TJOE PENG LAWER S</t>
  </si>
  <si>
    <t>CHENG WEN YI</t>
  </si>
  <si>
    <t>CHENG YONG KIM</t>
  </si>
  <si>
    <t>CHENG ZHI WEI</t>
  </si>
  <si>
    <t>CHENG YONG KWANG</t>
  </si>
  <si>
    <t>CHENG BOON LIN (ZHONG WENLIN)</t>
  </si>
  <si>
    <t>LOPI</t>
  </si>
  <si>
    <t>LOGISTICSPLUS INTERNATIONAL Tbk</t>
  </si>
  <si>
    <t>PT SENTRA AMANAH VENTURA</t>
  </si>
  <si>
    <t>TJEUW HERYANTO</t>
  </si>
  <si>
    <t>JESSICA VIMEL LAURETTA</t>
  </si>
  <si>
    <t>VIATOR SOERI</t>
  </si>
  <si>
    <t>SIU SHIA</t>
  </si>
  <si>
    <t>JONNY  S  PANGARIBUAN</t>
  </si>
  <si>
    <t>LPCK</t>
  </si>
  <si>
    <t>LIPPO CIKARANG Tbk</t>
  </si>
  <si>
    <t>KEMUNING SATIATAMA, PT</t>
  </si>
  <si>
    <t>LPGI</t>
  </si>
  <si>
    <t>LIPPO GENERAL INSURANCE Tbk</t>
  </si>
  <si>
    <t>PT KRIDA KARYA GEMILANG SEMPURNA</t>
  </si>
  <si>
    <t>INTI ANUGERAH PRATAMA, PT</t>
  </si>
  <si>
    <t>PT. HANWHA LIFE INSURANCE INDONESIA</t>
  </si>
  <si>
    <t>HANWHA GENERAL INSURANCE CO LTD</t>
  </si>
  <si>
    <t>LPIN</t>
  </si>
  <si>
    <t>MULTI PRIMA SEJAHTERA Tbk</t>
  </si>
  <si>
    <t>MULTIPOLAR,PT,TBK</t>
  </si>
  <si>
    <t>TJENDRAWATI WIDJAJA</t>
  </si>
  <si>
    <t>HENDRA HIDAJAT</t>
  </si>
  <si>
    <t>LPKR</t>
  </si>
  <si>
    <t>LIPPO KARAWACI Tbk</t>
  </si>
  <si>
    <t>PRIMANTARA UTAMA SEJAHTERA, PT</t>
  </si>
  <si>
    <t>PT INVESTAMA CAHAYA ADIKARYA</t>
  </si>
  <si>
    <t>CONNERY ASIA LIMITED</t>
  </si>
  <si>
    <t>DBS BANK LTD S/A GW INVESTMENTS LIMITED</t>
  </si>
  <si>
    <t>SIERRA INCORPORATED</t>
  </si>
  <si>
    <t>OUE INVESTMENTS PTE LTD</t>
  </si>
  <si>
    <t>NOMURA SECURITIES CO.,LTD.</t>
  </si>
  <si>
    <t>JALAN SEGAR LIMITED</t>
  </si>
  <si>
    <t>LPLI</t>
  </si>
  <si>
    <t>STAR PACIFIC Tbk</t>
  </si>
  <si>
    <t>HX TRADING LIMITED</t>
  </si>
  <si>
    <t>LPPF</t>
  </si>
  <si>
    <t>MDS RETAILING Tbk</t>
  </si>
  <si>
    <t>PT AMB FINANSIAL INDONESIA</t>
  </si>
  <si>
    <t>CAHAYA INVESTAMA, PT</t>
  </si>
  <si>
    <t>SURYA CIPTA INVESTAMA, PT</t>
  </si>
  <si>
    <t>AURIC DIGITAL RETAIL PTE. LTD.</t>
  </si>
  <si>
    <t>KENNETH RUDY KAMON</t>
  </si>
  <si>
    <t>US</t>
  </si>
  <si>
    <t>ALBULA INVESTMENT FUND LTD</t>
  </si>
  <si>
    <t>LPPS</t>
  </si>
  <si>
    <t>LENOX PASIFIK INVESTAMA Tbk</t>
  </si>
  <si>
    <t>BERKAT CAHAYA ANUGERAH,PT</t>
  </si>
  <si>
    <t>BANGUN KARYA SELARAS, PT</t>
  </si>
  <si>
    <t>CHANG LIONG MENG</t>
  </si>
  <si>
    <t>LRNA</t>
  </si>
  <si>
    <t>EKA SARI LORENA TRANSPORT Tbk</t>
  </si>
  <si>
    <t>LORENA PT</t>
  </si>
  <si>
    <t>SEMANU MULTI DAYA, PT</t>
  </si>
  <si>
    <t>HALIM MITRADANA INTERNASIONAL, PT</t>
  </si>
  <si>
    <t>JACKY LEE</t>
  </si>
  <si>
    <t>YAMIANDA ENDRA MANTIKA</t>
  </si>
  <si>
    <t>ADE FITRIYA SARI</t>
  </si>
  <si>
    <t>LSIP</t>
  </si>
  <si>
    <t>PP LONDON SUMATRA INDONESIA Tbk</t>
  </si>
  <si>
    <t>PT SALIM IVOMAS PRATAMA TBK</t>
  </si>
  <si>
    <t>LTLS</t>
  </si>
  <si>
    <t>LAUTAN LUAS Tbk</t>
  </si>
  <si>
    <t>LAUTAN LUAS TBK, PT</t>
  </si>
  <si>
    <t>JPMCB NA RE-PT CATURKARSA MEGATUNGGAL</t>
  </si>
  <si>
    <t>PT Alas Pusaka</t>
  </si>
  <si>
    <t>PT Lumbung Artakencana</t>
  </si>
  <si>
    <t>GREAT VALLEY INVESTMENTS PTE LTD</t>
  </si>
  <si>
    <t>KDOJ HOLDINGS PTE LTD</t>
  </si>
  <si>
    <t>REAM PTE LTD</t>
  </si>
  <si>
    <t>NOMURA SINGAPORE LIMITED</t>
  </si>
  <si>
    <t>Vonny Setiawaty</t>
  </si>
  <si>
    <t>Teddy Jeffrey Katuari</t>
  </si>
  <si>
    <t>Mimy Sulianti</t>
  </si>
  <si>
    <t>LUCK</t>
  </si>
  <si>
    <t>SENTRAL MITRA INFORMATIKA Tbk</t>
  </si>
  <si>
    <t>SERIAL SYSTEM INTERNATIONAL PTE. LTD.</t>
  </si>
  <si>
    <t>ANDRE IRAWAN</t>
  </si>
  <si>
    <t>CAROLINE HIMAWATI HIDAJAT</t>
  </si>
  <si>
    <t>CHRISTINE HERAWATI</t>
  </si>
  <si>
    <t>JOSEPHINE HANDAYANI HIDAJAT</t>
  </si>
  <si>
    <t>LUCY</t>
  </si>
  <si>
    <t>LIMA DUA LIMA TIGA Tbk</t>
  </si>
  <si>
    <t>REFIN SATRIO</t>
  </si>
  <si>
    <t>AGUNG PURNOMO</t>
  </si>
  <si>
    <t>MARRITA ERHAR</t>
  </si>
  <si>
    <t>HARTONO SUKIRYA</t>
  </si>
  <si>
    <t>NUGRAHANING DYAH LARASATI</t>
  </si>
  <si>
    <t>REKSA DANA HPAM TACTICAL EQUITY</t>
  </si>
  <si>
    <t>REKSA DANA HPAM BALANCED FUND</t>
  </si>
  <si>
    <t>MABA</t>
  </si>
  <si>
    <t>MARGA ABHINAYA ABADI Tbk</t>
  </si>
  <si>
    <t>BP2S SINGAPORE/BNP PARIBAS SINGAPORE BRANCH WEALTH MANAGEMENT/PT SALIGADING BERSAMA</t>
  </si>
  <si>
    <t>ANDREW NUGROHO SOEJANTO</t>
  </si>
  <si>
    <t>PT.ASURANSI PURNA ARTANUGRAHA</t>
  </si>
  <si>
    <t>REKSA DANA PACIFIC EQUITY GROWTH FUND</t>
  </si>
  <si>
    <t>MAGP</t>
  </si>
  <si>
    <t>MULTI AGRO GEMILANG PLANTATION Tbk</t>
  </si>
  <si>
    <t>PT YABES PLANTATION INTERNATIONAL</t>
  </si>
  <si>
    <t>PT. Santika Griya Persada</t>
  </si>
  <si>
    <t>MAHARI SUBAJA</t>
  </si>
  <si>
    <t>Ruddy Taufiq</t>
  </si>
  <si>
    <t>HEROWIRATNO GUNAWAN</t>
  </si>
  <si>
    <t>MAHA</t>
  </si>
  <si>
    <t>MANDIRI HERINDO ADIPERKASA Tbk</t>
  </si>
  <si>
    <t>MANDIRI HERINDO ADIPERKASA TBK PT</t>
  </si>
  <si>
    <t>EDIKA AGUNG MANDIRI PT</t>
  </si>
  <si>
    <t>MUHAMMAD AKBAR</t>
  </si>
  <si>
    <t>HANDY GLIVIRGO</t>
  </si>
  <si>
    <t>DIAH ASRININGPURI SUGIANTO</t>
  </si>
  <si>
    <t>YENNY HAMIDAH KOEAN</t>
  </si>
  <si>
    <t>EKA ROSITA KASIH</t>
  </si>
  <si>
    <t>ARIEF SUGIANTO</t>
  </si>
  <si>
    <t>HERMAN KUSNANTO KASIH T</t>
  </si>
  <si>
    <t>LOW YI NGO</t>
  </si>
  <si>
    <t>MAIN</t>
  </si>
  <si>
    <t>MALINDO FEEDMILL Tbk</t>
  </si>
  <si>
    <t>PT CORIN INVESTA CORPORA</t>
  </si>
  <si>
    <t>PT LEONG HUP JAYAINDO</t>
  </si>
  <si>
    <t>DRAGON AMITY PTE LTD</t>
  </si>
  <si>
    <t>LENNY MAGDALENA JOHAN</t>
  </si>
  <si>
    <t>Lau Joo Yong</t>
  </si>
  <si>
    <t>LAU JOO PERN</t>
  </si>
  <si>
    <t>LAI CHONG KOO</t>
  </si>
  <si>
    <t>LAU JOO HONG</t>
  </si>
  <si>
    <t>LAU WEE FONG</t>
  </si>
  <si>
    <t>MANG</t>
  </si>
  <si>
    <t>MANGGUNG POLAHRAYA Tbk</t>
  </si>
  <si>
    <t>MOHAMAD REZA PAHLEVI</t>
  </si>
  <si>
    <t>AFIANSYAH HARAHAP</t>
  </si>
  <si>
    <t>IR NIAZIE GANI MSC</t>
  </si>
  <si>
    <t>WIWIK ROBIATUL ADAWIYAH</t>
  </si>
  <si>
    <t>NI KETUT MARIANI</t>
  </si>
  <si>
    <t>AHMAD REZA SEPTIAN SE</t>
  </si>
  <si>
    <t>MAPA</t>
  </si>
  <si>
    <t>MAP AKTIF ADIPERKASA Tbk</t>
  </si>
  <si>
    <t>MITRA ADIPERKASA, TBK, PT</t>
  </si>
  <si>
    <t>PT ASURANSI ALLIANZ LIFE INDONESIA</t>
  </si>
  <si>
    <t>MAPB</t>
  </si>
  <si>
    <t>MAP BOGA ADIPERKASA Tbk</t>
  </si>
  <si>
    <t>PT. LUMBUNG ALAM SENTOSA</t>
  </si>
  <si>
    <t>GA ROBUSTA F&amp;B COMPANY PTE. LTD.</t>
  </si>
  <si>
    <t>MAPI</t>
  </si>
  <si>
    <t>MITRA ADIPERKASA Tbk</t>
  </si>
  <si>
    <t>PACIFIC UNIVERSAL INVESTMENTS PTE LTD</t>
  </si>
  <si>
    <t>OCEAN CONTINUUM PTE. LTD.</t>
  </si>
  <si>
    <t>SAMUDRA (INVESTMENT) PTE.LTD</t>
  </si>
  <si>
    <t>MARI</t>
  </si>
  <si>
    <t>MAHAKA RADIO INTEGRA Tbk</t>
  </si>
  <si>
    <t>MAHAKA MEDIA TBK, PT</t>
  </si>
  <si>
    <t>MARK</t>
  </si>
  <si>
    <t>MARK DYNAMICS INDONESIA Tbk</t>
  </si>
  <si>
    <t>PT DYNA CAPITAL INDO</t>
  </si>
  <si>
    <t>PT MARK CAPITAL INDO</t>
  </si>
  <si>
    <t>SUTIYOSO BIN RISMAN</t>
  </si>
  <si>
    <t>TECABLE (HK) CO. LIMITED</t>
  </si>
  <si>
    <t>FRONTAURA GLOBAL FRONTIER FUND LLC</t>
  </si>
  <si>
    <t>MASB</t>
  </si>
  <si>
    <t>BANK MULTIARTA SENTOSA Tbk</t>
  </si>
  <si>
    <t>DANABINA SENTANA PT</t>
  </si>
  <si>
    <t>MULTI ANEKADANA SAKTI PT</t>
  </si>
  <si>
    <t>PT HALIM SAKTI</t>
  </si>
  <si>
    <t>PT FUGUI FLOUR AND GRAIN INDONESIA</t>
  </si>
  <si>
    <t>PT Mitrajaya Ekaprana</t>
  </si>
  <si>
    <t>PT WINGS SURYA</t>
  </si>
  <si>
    <t>SARVOCHA HOLDINGS PTE LTD</t>
  </si>
  <si>
    <t>MAXI</t>
  </si>
  <si>
    <t>MAXINDO KARYA ANUGERAH Tbk</t>
  </si>
  <si>
    <t>ESTA PRIMA INVESTAMA PT</t>
  </si>
  <si>
    <t>PT BINTANG MULIA GEMILANG</t>
  </si>
  <si>
    <t>PT DALLES CAPITAL ASIA</t>
  </si>
  <si>
    <t>PT AKASIA MAS INVESTAMA</t>
  </si>
  <si>
    <t>PT KARYA NUSA PERDANA</t>
  </si>
  <si>
    <t>FREDDY SOEJANDY</t>
  </si>
  <si>
    <t>HARIATI TUPANG</t>
  </si>
  <si>
    <t>CANDRA GUNAWAN</t>
  </si>
  <si>
    <t>TJHIN LEERIS HARNI</t>
  </si>
  <si>
    <t>R.DJULIANTO HANDAYANI</t>
  </si>
  <si>
    <t>STEVEN CHRISTOPHER</t>
  </si>
  <si>
    <t>TINA IRAWATY</t>
  </si>
  <si>
    <t>HARRY ISTIANTO</t>
  </si>
  <si>
    <t>IVONNY</t>
  </si>
  <si>
    <t>MAYA</t>
  </si>
  <si>
    <t>BANK MAYAPADA INTERNASIONAL Tbk</t>
  </si>
  <si>
    <t>PT GATSU GRIYA MEGATAMA</t>
  </si>
  <si>
    <t>WINGFIELD GLOBAL TRADING PTE.LTD.</t>
  </si>
  <si>
    <t>UNITY RISE LIMITED</t>
  </si>
  <si>
    <t>GALASCO INVESTMENTS LIMITED</t>
  </si>
  <si>
    <t>BRILLIANT BAZAAR PTE LTD</t>
  </si>
  <si>
    <t>TAHIR</t>
  </si>
  <si>
    <t>CATHAY LIFE INSURANCE CO LTD</t>
  </si>
  <si>
    <t>MAYAPADA KARUNIA PT</t>
  </si>
  <si>
    <t>MAYAPADA KASIH PT</t>
  </si>
  <si>
    <t>MBAP</t>
  </si>
  <si>
    <t>MITRABARA ADIPERDANA Tbk</t>
  </si>
  <si>
    <t>PT WAHANA BATUBARA INDONESIA</t>
  </si>
  <si>
    <t>GHAN DJOE HIANG</t>
  </si>
  <si>
    <t>MBMA</t>
  </si>
  <si>
    <t>MERDEKA BATTERY MATERIALS Tbk</t>
  </si>
  <si>
    <t>PT PRIMA LANGIT NUSANTARA</t>
  </si>
  <si>
    <t>PT. SUWARNA ARTA MANDIRI</t>
  </si>
  <si>
    <t>PT PRIMA PUNCAK MULIA</t>
  </si>
  <si>
    <t>MERDEKA BATTERY MATERIALS, TBK, PT</t>
  </si>
  <si>
    <t>MERDEKA ENERGI NUSANTARA, PT</t>
  </si>
  <si>
    <t>PT. ALAM PERMAI</t>
  </si>
  <si>
    <t>FORTUNE GEMS INVESTMENTS LIMITED</t>
  </si>
  <si>
    <t>GOSSET HOLDINGS LIMITED</t>
  </si>
  <si>
    <t>HUAYONG INTERNATIONAL (HONG KONG) LIMITED</t>
  </si>
  <si>
    <t>PHILIP SUWARDI PURNAMA</t>
  </si>
  <si>
    <t>MBSS</t>
  </si>
  <si>
    <t>MITRABAHTERA SEGARA SEJATI Tbk</t>
  </si>
  <si>
    <t>PT WIBOWO GROUP CAPITAL</t>
  </si>
  <si>
    <t>MBTO</t>
  </si>
  <si>
    <t>MARTINA BERTO Tbk</t>
  </si>
  <si>
    <t>JUNIARTO KURNIAWAN</t>
  </si>
  <si>
    <t>CHANDRA SUGIONO</t>
  </si>
  <si>
    <t>ADRIANUS ROMANG SURIAT</t>
  </si>
  <si>
    <t>MARTHANA MEGAHAYU INTI, PT</t>
  </si>
  <si>
    <t>MCAS</t>
  </si>
  <si>
    <t>M CASH INTEGRASI Tbk</t>
  </si>
  <si>
    <t>PT HERO INTIPUTRA</t>
  </si>
  <si>
    <t>PT HIKMAT SUKSES SEJAHTERA</t>
  </si>
  <si>
    <t>AURELIAN TECHNOLOGY VENTURES PTE. LTD.</t>
  </si>
  <si>
    <t>SANTO SETIAWAN</t>
  </si>
  <si>
    <t>SANNY NANANG</t>
  </si>
  <si>
    <t>SURYANDY JAHJA</t>
  </si>
  <si>
    <t>PT KRESNA SEKURITAS</t>
  </si>
  <si>
    <t>MCOL</t>
  </si>
  <si>
    <t>PRIMA ANDALAN MANDIRI Tbk</t>
  </si>
  <si>
    <t>PT KARYA TEKNIK INVESTAMA</t>
  </si>
  <si>
    <t>PT. PRIMA ANDALAN UTAMA</t>
  </si>
  <si>
    <t>MCOR</t>
  </si>
  <si>
    <t>BANK CHINA CONSTRUCTION BANK INDONESIA Tbk</t>
  </si>
  <si>
    <t>CHINA CONSTRUCTION BANK CORPORATION</t>
  </si>
  <si>
    <t>ARENA RIVER INVESTMENT INC.</t>
  </si>
  <si>
    <t>HARDY KOWARA</t>
  </si>
  <si>
    <t>DRS.JOHNNY</t>
  </si>
  <si>
    <t>MDIA</t>
  </si>
  <si>
    <t>INTERMEDIA CAPITAL Tbk</t>
  </si>
  <si>
    <t>PT VISI MEDIA ASIA Tbk</t>
  </si>
  <si>
    <t>PRAJA PERSADA IMPERIUM, PT</t>
  </si>
  <si>
    <t>PT. MANDALA RAYA YUWANA</t>
  </si>
  <si>
    <t>Topmerit Consulting Limited</t>
  </si>
  <si>
    <t>PT Recapital Sekuritas Indonesia (REKENING TAMPUNGAN KSEI UNTUK CLOSED MEMBER-LK001)</t>
  </si>
  <si>
    <t>MDIY</t>
  </si>
  <si>
    <t>DAYA INTIGUNA YASA Tbk</t>
  </si>
  <si>
    <t>MDIH (SINGAPORE) PTE. LTD.</t>
  </si>
  <si>
    <t>SUNCOAST FINANCIAL INVESTMENTS LTD</t>
  </si>
  <si>
    <t>DARWIN CYRIL NOERHADI</t>
  </si>
  <si>
    <t>TAN YU YEH</t>
  </si>
  <si>
    <t>TAN YU WEI</t>
  </si>
  <si>
    <t>MDKA</t>
  </si>
  <si>
    <t>MERDEKA COPPER GOLD Tbk</t>
  </si>
  <si>
    <t>PT MITRA DAYA MUSTIKA</t>
  </si>
  <si>
    <t>PT SRIVIJAYA KAPITAL</t>
  </si>
  <si>
    <t>PAEONIA 18 PARTNERS LTD</t>
  </si>
  <si>
    <t>PLUTUS 8 PARTNERS LTD</t>
  </si>
  <si>
    <t>HONGKONG BRUNP &amp; CATL CO., LIMITED</t>
  </si>
  <si>
    <t>SAKTI WAHYU TRENGGONO</t>
  </si>
  <si>
    <t>PEMDA KABUPATEN BANYUWANGI</t>
  </si>
  <si>
    <t>MDKI</t>
  </si>
  <si>
    <t>EMDEKI UTAMA Tbk</t>
  </si>
  <si>
    <t>EMDE INDUSTRI INVESTAMA, PT</t>
  </si>
  <si>
    <t>PT DWITUNGGAL PERMATA</t>
  </si>
  <si>
    <t>VIVIAN  SETJAKUSUMA</t>
  </si>
  <si>
    <t>SOEKRISMAN</t>
  </si>
  <si>
    <t>MEGAH CIPTA INVESTAMA PT</t>
  </si>
  <si>
    <t>CIPUTRA CORPORA PT</t>
  </si>
  <si>
    <t>YUANTA SEC (HK) CO.LTD A/C CLIENT</t>
  </si>
  <si>
    <t>MDLA</t>
  </si>
  <si>
    <t>MEDELA POTENTIA Tbk</t>
  </si>
  <si>
    <t>PT ALFA VERITAS ENERGIZER</t>
  </si>
  <si>
    <t>PT EKON PRIMA</t>
  </si>
  <si>
    <t>PT VITA MAGNA TRINITA</t>
  </si>
  <si>
    <t>PT CAKRA UNIVERSAL PERSADA</t>
  </si>
  <si>
    <t>ZEDRA TRUST COMPANY (SINGAPORE) LTD AS TRUSTEE OF UNITY GROWTH FUND</t>
  </si>
  <si>
    <t>DRA HETTY SOETIKNO</t>
  </si>
  <si>
    <t>EXECUTIVE GROWTH FUND</t>
  </si>
  <si>
    <t>DANA PENSIUN LEMBAGA KEUANGAN AIA FINANCIAL</t>
  </si>
  <si>
    <t>MDLN</t>
  </si>
  <si>
    <t>MODERNLAND REALTY Tbk</t>
  </si>
  <si>
    <t>PT HONORIS CORPORINDO PRATAMA</t>
  </si>
  <si>
    <t>PT MODERNLAND REALTY TBK</t>
  </si>
  <si>
    <t>PT. AMAN LANGGENG SENTOSA</t>
  </si>
  <si>
    <t>PT BUMI PERKASA PERMAI</t>
  </si>
  <si>
    <t>WELL GAIN FINANCE LIMITED</t>
  </si>
  <si>
    <t>AA LAND PTE LTD</t>
  </si>
  <si>
    <t>FU DONG INVESTMENT LIMITED</t>
  </si>
  <si>
    <t>RICHARD</t>
  </si>
  <si>
    <t>SIWIE HONORIS</t>
  </si>
  <si>
    <t>IDA BAGUS GEDE SASRA BHANUTAMA</t>
  </si>
  <si>
    <t>CASTLE CAPITAL HOLDINGS INC</t>
  </si>
  <si>
    <t>MDRN</t>
  </si>
  <si>
    <t>MODERN INTERNASIONAL Tbk</t>
  </si>
  <si>
    <t>BUKIT HEDAMA PERMAI, PT</t>
  </si>
  <si>
    <t>ASIALINK ELECTRONICS PTE LTD</t>
  </si>
  <si>
    <t>CIMB PRIVATE EQUITY SDN BHD</t>
  </si>
  <si>
    <t>SUNGKONO HONORIS</t>
  </si>
  <si>
    <t>SUNARTO CHANDRA</t>
  </si>
  <si>
    <t>INTI PUTRAMODERN</t>
  </si>
  <si>
    <t>REKSA DANA MINNA PADI PROPERTY PLUS</t>
  </si>
  <si>
    <t>MEDC</t>
  </si>
  <si>
    <t>MEDCO ENERGI INTERNASIONAL Tbk</t>
  </si>
  <si>
    <t>MEDCO DAYA ABADI LESTARI PT</t>
  </si>
  <si>
    <t>DIAMOND BRIDGE PTE LTD</t>
  </si>
  <si>
    <t>MEDS</t>
  </si>
  <si>
    <t>HETZER MEDICAL INDONESIA Tbk</t>
  </si>
  <si>
    <t>PT YOVANDO KARYA MEDIKA</t>
  </si>
  <si>
    <t>JEMMY KURNIAWAN</t>
  </si>
  <si>
    <t>PEGGY YOVIES</t>
  </si>
  <si>
    <t>GHO JHONY GOZALY</t>
  </si>
  <si>
    <t>MEGA</t>
  </si>
  <si>
    <t>BANK MEGA Tbk</t>
  </si>
  <si>
    <t>PT. SALIM CHEMICALS CORPORA</t>
  </si>
  <si>
    <t>PT LINTAS SEJAHTERA LANGGENG</t>
  </si>
  <si>
    <t>PT INSAN ASIA NUSANTARA</t>
  </si>
  <si>
    <t>MEJA</t>
  </si>
  <si>
    <t>HARTA DJAYA KARYA Tbk</t>
  </si>
  <si>
    <t>PT PELAYARAN NELLY DWI PUTRI TBK</t>
  </si>
  <si>
    <t>HASKOJAYA ABADI,PT</t>
  </si>
  <si>
    <t>RIZAL TANDIAWAN</t>
  </si>
  <si>
    <t>EVAN ISKANDAR</t>
  </si>
  <si>
    <t>MARIA CHRISTINA. S</t>
  </si>
  <si>
    <t>LIM SUSAN</t>
  </si>
  <si>
    <t>HARISTO</t>
  </si>
  <si>
    <t>WILLIAM FEBRIAN ADIANTO</t>
  </si>
  <si>
    <t>MENN</t>
  </si>
  <si>
    <t>MENN TEKNOLOGI INDONESIA Tbk</t>
  </si>
  <si>
    <t>PT KALIMANTAN INDAH KEDEPAN</t>
  </si>
  <si>
    <t>PT. NEGARA MAJU MAKMUR</t>
  </si>
  <si>
    <t>LINA JONI</t>
  </si>
  <si>
    <t>ARIEF SENTOSA</t>
  </si>
  <si>
    <t>DARVIN WIJAYA SUTANTO</t>
  </si>
  <si>
    <t>MUHAMAD SAMSUL ARIF</t>
  </si>
  <si>
    <t>LAURA JONI</t>
  </si>
  <si>
    <t>STEVEN</t>
  </si>
  <si>
    <t>ROBETH.J</t>
  </si>
  <si>
    <t>YENNY OVIANTI</t>
  </si>
  <si>
    <t>MICHAEL ANDY SUSANTO</t>
  </si>
  <si>
    <t>LORETTA JONI</t>
  </si>
  <si>
    <t>FLORENSIA KARTINI TEDJA</t>
  </si>
  <si>
    <t>MERI</t>
  </si>
  <si>
    <t>MERRY RIANA EDUKASI Tbk</t>
  </si>
  <si>
    <t>PT MERRY RIANA INDONESIA</t>
  </si>
  <si>
    <t>MERK</t>
  </si>
  <si>
    <t>MERCK Tbk</t>
  </si>
  <si>
    <t>EMEDIA EXPORT COMPANY MBH</t>
  </si>
  <si>
    <t>THERESIA SETYOWATI SUROSO</t>
  </si>
  <si>
    <t>MERCK HOLDING GMBH</t>
  </si>
  <si>
    <t>META</t>
  </si>
  <si>
    <t>NUSANTARA INFRASTRUCTURE Tbk</t>
  </si>
  <si>
    <t>PT NUSANTARA INFRASTRUCTURE TBK - CPD010982852331</t>
  </si>
  <si>
    <t>PT METRO PACIFIC TOLLWAYS INDONESIA SERVICES</t>
  </si>
  <si>
    <t>MFMI</t>
  </si>
  <si>
    <t>MULTIFILING MITRA INDONESIA Tbk</t>
  </si>
  <si>
    <t>IRON MOUNTAIN HONG KONG LIMITED</t>
  </si>
  <si>
    <t>MGLV</t>
  </si>
  <si>
    <t>NEXAI DIGITAL INFRASTRUKTUR Tbk</t>
  </si>
  <si>
    <t>PRIMA ANDALAN MANDIRI TBK PT</t>
  </si>
  <si>
    <t>NEXTIER DATAMATE CENTER PT</t>
  </si>
  <si>
    <t>MANDALA TIMUR INVESRINDO PT</t>
  </si>
  <si>
    <t>ANDROMEDA TECHNOLOGY INVESTAMA PT</t>
  </si>
  <si>
    <t>CELERA MAKMOER INDONESIA PT</t>
  </si>
  <si>
    <t>FTAG ASSET MANAGEMENT LTD</t>
  </si>
  <si>
    <t>MGNA</t>
  </si>
  <si>
    <t>MAGNA INVESTAMA MANDIRI Tbk</t>
  </si>
  <si>
    <t>PT. REGIS PRATAMA INDONESIA</t>
  </si>
  <si>
    <t>PT Surya Cakra Multi Sarana</t>
  </si>
  <si>
    <t>PT Bhuwanatala Indah Permai Tbk</t>
  </si>
  <si>
    <t>PT Dwimagna Kapital Indonesia</t>
  </si>
  <si>
    <t>PT GMT INVESTAMA MANDIRI</t>
  </si>
  <si>
    <t>MGRO</t>
  </si>
  <si>
    <t>MAHKOTA GROUP Tbk</t>
  </si>
  <si>
    <t>PT MAHKOTA GLOBAL INVESTAMA</t>
  </si>
  <si>
    <t>PT. MAHKOTA GROUP</t>
  </si>
  <si>
    <t>MGI INTERNATIONAL HOLDINGS LTD</t>
  </si>
  <si>
    <t>TONY</t>
  </si>
  <si>
    <t>SURIYANTI, B.Sc</t>
  </si>
  <si>
    <t>JEO SOK CHING</t>
  </si>
  <si>
    <t>Wee Zhen Ting, Jaslin</t>
  </si>
  <si>
    <t>MAYBANK SECURITIES PTE LTD</t>
  </si>
  <si>
    <t>Brokerage Firms</t>
  </si>
  <si>
    <t>MHKI</t>
  </si>
  <si>
    <t>MULTI HANNA KREASINDO Tbk</t>
  </si>
  <si>
    <t>PT. MULTI HANNA SINERGITAMA</t>
  </si>
  <si>
    <t>SHAHABUDDIN</t>
  </si>
  <si>
    <t>MICE</t>
  </si>
  <si>
    <t>MULTI INDOCITRA Tbk</t>
  </si>
  <si>
    <t>UOB KAY HIAN CREDIT PTE LTD A/C PT BUANA GRAHA UTAMA</t>
  </si>
  <si>
    <t>PIGEON CORPORATION</t>
  </si>
  <si>
    <t>MASCOT RESOURCES LIMITED</t>
  </si>
  <si>
    <t>LUNTUNGAN HONORIS</t>
  </si>
  <si>
    <t>MIDI</t>
  </si>
  <si>
    <t>MIDI UTAMA INDONESIA Tbk</t>
  </si>
  <si>
    <t>MIKA</t>
  </si>
  <si>
    <t>MITRA KELUARGA KARYASEHAT Tbk</t>
  </si>
  <si>
    <t>PT KREASI INOVASI PROSANA</t>
  </si>
  <si>
    <t>MINA</t>
  </si>
  <si>
    <t>SANURHASTA MITRA Tbk</t>
  </si>
  <si>
    <t>PT. BERLIAN TAMBANG INDONESIA</t>
  </si>
  <si>
    <t>FIRMANSYAH THEJA</t>
  </si>
  <si>
    <t>MINE</t>
  </si>
  <si>
    <t>SINAR TERANG MANDIRI Tbk</t>
  </si>
  <si>
    <t>PT MITRA BERKARYA SUKSES SELALU</t>
  </si>
  <si>
    <t>BORNEO PRIMA PTE.LTD.</t>
  </si>
  <si>
    <t>ARABELLA ENGELITA SUMENDAP</t>
  </si>
  <si>
    <t>SINJO JEFRY SUMENDAP</t>
  </si>
  <si>
    <t>CLARISSA BLANDINA SUMENDAP</t>
  </si>
  <si>
    <t>WESTGATE INVESTMENTS FUND</t>
  </si>
  <si>
    <t>MIRA</t>
  </si>
  <si>
    <t>MITRA INTERNATIONAL RESOURCES Tbk</t>
  </si>
  <si>
    <t>BENNY SETIAMIHARDJA, SE</t>
  </si>
  <si>
    <t>GUNUNG SINAR BERLIAN, PT</t>
  </si>
  <si>
    <t>PT. GANDA KARYA MAKMUR</t>
  </si>
  <si>
    <t>PT. MITRA MURNI EXPRESSINDO</t>
  </si>
  <si>
    <t>PT FAC INTI INDONESIA</t>
  </si>
  <si>
    <t>PT. INTI  KENCANA PRANAJATI</t>
  </si>
  <si>
    <t>PT. INTIPUTRA FIKASA</t>
  </si>
  <si>
    <t>DIANAWATI SALIM</t>
  </si>
  <si>
    <t>LEI SIE</t>
  </si>
  <si>
    <t>JIMMY SUGIARTO</t>
  </si>
  <si>
    <t>Alfo Jusuf Tjahaya</t>
  </si>
  <si>
    <t>LINGGARWATA WIBISONO</t>
  </si>
  <si>
    <t>MITI</t>
  </si>
  <si>
    <t>MITRA INVESTINDO Tbk</t>
  </si>
  <si>
    <t>PT. PRIME ASIA CAPITAL</t>
  </si>
  <si>
    <t>BARUNA HARMONI INVESTAMA PT</t>
  </si>
  <si>
    <t>PT SUMBER SARI REJEKI</t>
  </si>
  <si>
    <t>PT INTI BINA UTAMA</t>
  </si>
  <si>
    <t>SAMALA SERASI UTAMA PT</t>
  </si>
  <si>
    <t>ANDREAS TJAHJADI</t>
  </si>
  <si>
    <t>MKAP</t>
  </si>
  <si>
    <t>MULTIKARYA ASIA PASIFIK RAYA Tbk</t>
  </si>
  <si>
    <t>PT. INTERNATIONAL SAWO RESOURCES</t>
  </si>
  <si>
    <t>PT SOLUSI INVESTASI PRATAMA</t>
  </si>
  <si>
    <t>PT MANAJEMEN INVESTA GLOBAL</t>
  </si>
  <si>
    <t>SANI HANDOKO</t>
  </si>
  <si>
    <t>DJONI SUYANTO</t>
  </si>
  <si>
    <t>MKNT</t>
  </si>
  <si>
    <t>MITRA KOMUNIKASI NUSANTARA Tbk</t>
  </si>
  <si>
    <t>PT MONJESS INVESTAMA</t>
  </si>
  <si>
    <t>PT. SUN INTERNATIONAL CAPITAL</t>
  </si>
  <si>
    <t>JOHAN</t>
  </si>
  <si>
    <t>MADIK BUJUNG</t>
  </si>
  <si>
    <t>ALVIN WIBOWO</t>
  </si>
  <si>
    <t>HERMAN HALIM</t>
  </si>
  <si>
    <t>WITO KALIP</t>
  </si>
  <si>
    <t>MKPI</t>
  </si>
  <si>
    <t>METROPOLITAN KENTJANA Tbk</t>
  </si>
  <si>
    <t>PT. PENTA COSMOPOLITAN</t>
  </si>
  <si>
    <t>PT APRATIMA SEJAHTERA</t>
  </si>
  <si>
    <t>PT.Karuna Paramita Propertindo</t>
  </si>
  <si>
    <t>PT BUDITAMA NIRWANA</t>
  </si>
  <si>
    <t>BOY BERNADI SADIKIN</t>
  </si>
  <si>
    <t>BENYAMIN IRWANSYAH SADIKIN</t>
  </si>
  <si>
    <t>IRAWAN HERNADI SADIKIN</t>
  </si>
  <si>
    <t>EDDY TRISNADI SADIKIN</t>
  </si>
  <si>
    <t>MKTR</t>
  </si>
  <si>
    <t>MENTHOBI KARYATAMA RAYA Tbk</t>
  </si>
  <si>
    <t>GLOBAL LASITA INDONESIA PT</t>
  </si>
  <si>
    <t>Wijaya Kusuma Investasi, PT</t>
  </si>
  <si>
    <t>Maktour Bangun Persada, PT</t>
  </si>
  <si>
    <t>PT HIJAU BERKAH PERSADA</t>
  </si>
  <si>
    <t>H. MAWARDI</t>
  </si>
  <si>
    <t>FUAD HASAN MASYHUR</t>
  </si>
  <si>
    <t>IRFAH LESTARI</t>
  </si>
  <si>
    <t>MLBI</t>
  </si>
  <si>
    <t>MULTI BINTANG INDONESIA Tbk</t>
  </si>
  <si>
    <t>HEINEKEN INTERNATIONAL B.V</t>
  </si>
  <si>
    <t>MLIA</t>
  </si>
  <si>
    <t>MULIA INDUSTRINDO Tbk</t>
  </si>
  <si>
    <t>PT. MULIA GRAHAPERMAI</t>
  </si>
  <si>
    <t>KAWAN ALAM BERSAMA,PT.</t>
  </si>
  <si>
    <t>PT MUTIARA MULTI MAKMUR</t>
  </si>
  <si>
    <t>PT. EKA GUNATAMA MANDIRI</t>
  </si>
  <si>
    <t>SAVVY STAR RESOURCES LIMITED</t>
  </si>
  <si>
    <t>COLOMBUS SUCCESS GROUP LIMITED</t>
  </si>
  <si>
    <t>DELTASTAR INTERNATIONAL GROUP LIMITED</t>
  </si>
  <si>
    <t>BELVIDERE RESOURCES LIMITED</t>
  </si>
  <si>
    <t>MLPL</t>
  </si>
  <si>
    <t>MULTIPOLAR Tbk</t>
  </si>
  <si>
    <t>TRIJAYA ANUGERAH PRATAMA</t>
  </si>
  <si>
    <t>MLPT</t>
  </si>
  <si>
    <t>MULTIPOLAR TECHNOLOGY Tbk</t>
  </si>
  <si>
    <t>FIRST MEDIA TBK PT</t>
  </si>
  <si>
    <t>JGASIA CAPITAL GROUP PT</t>
  </si>
  <si>
    <t>MMIX</t>
  </si>
  <si>
    <t>MULTI MEDIKA INTERNASIONAL Tbk</t>
  </si>
  <si>
    <t>PT RJL MITRA KAPITAL</t>
  </si>
  <si>
    <t>PT MULTI INTI USAHA</t>
  </si>
  <si>
    <t>PT BANGUN BERKAH CEMERLANG</t>
  </si>
  <si>
    <t>ANGGARA HANS PRAWIRA</t>
  </si>
  <si>
    <t>SULAIMAN</t>
  </si>
  <si>
    <t>JACKY RAHARJA</t>
  </si>
  <si>
    <t>SAPTI NINGRUM</t>
  </si>
  <si>
    <t>FENY DJOKO SUSANTO</t>
  </si>
  <si>
    <t>MENGKY MANGAREK</t>
  </si>
  <si>
    <t>ALLEN FELICIANO</t>
  </si>
  <si>
    <t>EVELINE NATALIA SUSANTO</t>
  </si>
  <si>
    <t>HILLARY JOSEPHINE</t>
  </si>
  <si>
    <t>MMLP</t>
  </si>
  <si>
    <t>MEGA MANUNGGAL PROPERTY Tbk</t>
  </si>
  <si>
    <t>PT. INTIMANUNGGAL MULTI DEVELOPMENT</t>
  </si>
  <si>
    <t>SAKA INDUSTRIAL ARJAYA</t>
  </si>
  <si>
    <t>MNCN</t>
  </si>
  <si>
    <t>MEDIA NUSANTARA CITRA Tbk</t>
  </si>
  <si>
    <t>TUNDRA SUSTAINABLE FRONTIER FUND</t>
  </si>
  <si>
    <t>SKAGEN KON-TIKI VERDIPAPIRFOND</t>
  </si>
  <si>
    <t>BBH BOSTON S/A KOPERNIK GLOBAL ALL-CAP FUND</t>
  </si>
  <si>
    <t>HEPTAGON FUND ICAV/ KOPERNIK GLOBAL ALL-CAP EQUITY FUND</t>
  </si>
  <si>
    <t>MOLI</t>
  </si>
  <si>
    <t>MADUSARI MURNI INDAH Tbk</t>
  </si>
  <si>
    <t>PT. SEJAHTERA INVESTAMA INDAH</t>
  </si>
  <si>
    <t>PT CROPSCO PANEN INDONUSA</t>
  </si>
  <si>
    <t>Handjojo Rustanto</t>
  </si>
  <si>
    <t>SANDOJO RUSTANTO, IR</t>
  </si>
  <si>
    <t>INDRA WINARNO</t>
  </si>
  <si>
    <t>HANDAYANI RUSTANTO</t>
  </si>
  <si>
    <t>HENNY RUSTANTO</t>
  </si>
  <si>
    <t>MORA</t>
  </si>
  <si>
    <t>EKAMAS MORA REPUBLIK Tbk</t>
  </si>
  <si>
    <t>PT INNOVATE MAS INDONESIA</t>
  </si>
  <si>
    <t>PT INNOVATE MAS UTAMA</t>
  </si>
  <si>
    <t>PT CANDRAKARYA MULTIKREASI</t>
  </si>
  <si>
    <t>OAKWELL WORLDWIDE INC.</t>
  </si>
  <si>
    <t>ARTEMIS WORLDWIDE INC</t>
  </si>
  <si>
    <t>MPIX</t>
  </si>
  <si>
    <t>MITRA PEDAGANG INDONESIA Tbk</t>
  </si>
  <si>
    <t>PT MADURA PRIMA INVESTAMA</t>
  </si>
  <si>
    <t>HENDRA SETIAWAN</t>
  </si>
  <si>
    <t>EMERSON LIM</t>
  </si>
  <si>
    <t>Abdul Muidz</t>
  </si>
  <si>
    <t>PAUL YOUNG</t>
  </si>
  <si>
    <t>DANIEL HADIBRATA</t>
  </si>
  <si>
    <t>RIO ADETYA RIZKY</t>
  </si>
  <si>
    <t>MPMX</t>
  </si>
  <si>
    <t>MITRA PINASTHIKA MUSTIKA Tbk</t>
  </si>
  <si>
    <t>DANNY WALLA</t>
  </si>
  <si>
    <t>LILIANA S GUNAWAN</t>
  </si>
  <si>
    <t>TOSSIN HIMAWAN, DRS</t>
  </si>
  <si>
    <t>BUDI SETIADHARMA, SH</t>
  </si>
  <si>
    <t>REKSA DANA HPAM SYARIAH EKUITAS</t>
  </si>
  <si>
    <t>MPOW</t>
  </si>
  <si>
    <t>MEGAPOWER MAKMUR Tbk</t>
  </si>
  <si>
    <t>BINA PURI POWER SDN BHD</t>
  </si>
  <si>
    <t>OEI RONNY AL NG RONNY</t>
  </si>
  <si>
    <t>LEE SUHARLIE</t>
  </si>
  <si>
    <t>KANG JIMMI</t>
  </si>
  <si>
    <t>HON TIAN KOK</t>
  </si>
  <si>
    <t>CHOO WING ONN</t>
  </si>
  <si>
    <t>ANG KIAM CHAI</t>
  </si>
  <si>
    <t>MUHAMMAD NASHRI YONG BIN ABDULLAH</t>
  </si>
  <si>
    <t>MPPA</t>
  </si>
  <si>
    <t>MATAHARI PUTRA PRIMA Tbk</t>
  </si>
  <si>
    <t>CONSILIUM FRONTIER EQUITY FUND LP</t>
  </si>
  <si>
    <t>MPRO</t>
  </si>
  <si>
    <t>MAHA PROPERTI INDONESIA Tbk</t>
  </si>
  <si>
    <t>PT. BINTANG EXPRESS SARANA</t>
  </si>
  <si>
    <t>WING HARVEST LIMITED</t>
  </si>
  <si>
    <t>GRACE DEWI RIADY</t>
  </si>
  <si>
    <t>MICHAEL PUTRA WIJAYA</t>
  </si>
  <si>
    <t>JANE DEWI TAHIR</t>
  </si>
  <si>
    <t>VICTORIA TAHIR</t>
  </si>
  <si>
    <t>MPXL</t>
  </si>
  <si>
    <t>MPX LOGISTICS INTERNATIONAL Tbk</t>
  </si>
  <si>
    <t>PT BOLDE INDONESIA</t>
  </si>
  <si>
    <t>MPX INDONESIA, PT</t>
  </si>
  <si>
    <t>james sigit chandra</t>
  </si>
  <si>
    <t>TJONG TJEN TJHING</t>
  </si>
  <si>
    <t>WIJAYA CANDERA</t>
  </si>
  <si>
    <t>YE HUN KI</t>
  </si>
  <si>
    <t>ANTON SETYO KRISTANTO</t>
  </si>
  <si>
    <t>AGUSTINUS KUSNADI</t>
  </si>
  <si>
    <t>HSIENNY CHANDRA</t>
  </si>
  <si>
    <t>PT DENKA LINTAS INDONESIA</t>
  </si>
  <si>
    <t>MRAT</t>
  </si>
  <si>
    <t>MUSTIKA RATU Tbk</t>
  </si>
  <si>
    <t>PT. CANDRAKIRANA INDAH PERMATA</t>
  </si>
  <si>
    <t>ANGKASA PENJAMINAN INDONESIA</t>
  </si>
  <si>
    <t>PT PENANAMAN MODAL INDONESIA</t>
  </si>
  <si>
    <t>MUSTIKA RATU INVESTAMA, PT</t>
  </si>
  <si>
    <t>W I L S O N</t>
  </si>
  <si>
    <t>TJOA KING HOK-HARTONO</t>
  </si>
  <si>
    <t>TJOA KING HOA</t>
  </si>
  <si>
    <t>IR PUDJI HARIANTO</t>
  </si>
  <si>
    <t>MREI</t>
  </si>
  <si>
    <t>MASKAPAI REASURANSI INDONESIA Tbk</t>
  </si>
  <si>
    <t>SAKANUSA NIAGATAMA, PT</t>
  </si>
  <si>
    <t>413 INVESTMENTS PTE LTD</t>
  </si>
  <si>
    <t>YLS SINGAPORE PTE LTD</t>
  </si>
  <si>
    <t>VP BANK LTD SINGAPORE BRANCH</t>
  </si>
  <si>
    <t>DWIJANTO GONDOKUSUMO</t>
  </si>
  <si>
    <t>MSIE</t>
  </si>
  <si>
    <t>MULTISARANA INTAN EDUKA Tbk</t>
  </si>
  <si>
    <t>PERMATA HEALTH NUSANTARA</t>
  </si>
  <si>
    <t>SUMINSEN</t>
  </si>
  <si>
    <t>IVANA WIYONO</t>
  </si>
  <si>
    <t>SUZANNA ROSA PRAWIROMARUTO</t>
  </si>
  <si>
    <t>SWANDRIYANI HUDIANTO</t>
  </si>
  <si>
    <t>IMANUEL HERMAN PRAWIROMARUTO</t>
  </si>
  <si>
    <t>HANNA GABRIELLE</t>
  </si>
  <si>
    <t>MSIN</t>
  </si>
  <si>
    <t>MNC DIGITAL ENTERTAINMENT Tbk</t>
  </si>
  <si>
    <t>MEDIA NUSANTARA CITRA, PT</t>
  </si>
  <si>
    <t>PT MNC VISION NETWORKS</t>
  </si>
  <si>
    <t>HSBC-FUND SVS A/C VALUE PARTNERS GREATER CHINA HIGH YIELD INCOME FUND</t>
  </si>
  <si>
    <t>SINGAPORE GOLD LIMITED</t>
  </si>
  <si>
    <t>MNC INTERNATIONAL MIDDLE EAST LIMITED</t>
  </si>
  <si>
    <t>MSJA</t>
  </si>
  <si>
    <t>MULTI SPUNINDO JAYA Tbk</t>
  </si>
  <si>
    <t>PT MULTI SPUNINDO JAYA TBK</t>
  </si>
  <si>
    <t>PT MAJU SELARAS JAYAMERTA</t>
  </si>
  <si>
    <t>LUNARDI BASUKI</t>
  </si>
  <si>
    <t>Michelle Tan</t>
  </si>
  <si>
    <t>SASONGKO BASUKI</t>
  </si>
  <si>
    <t>HARRY HERJANTO</t>
  </si>
  <si>
    <t>HARTONO HERJANTO</t>
  </si>
  <si>
    <t>MSTI</t>
  </si>
  <si>
    <t>MASTERSYSTEM INFOTAMA Tbk</t>
  </si>
  <si>
    <t>JUPRI WIJAYA</t>
  </si>
  <si>
    <t>JOKO GUNAWAN</t>
  </si>
  <si>
    <t>EDDY ANTHONY</t>
  </si>
  <si>
    <t>GSCO LLC S/A TRUFFLE HOUND GLOBAL VALUE, LLC</t>
  </si>
  <si>
    <t>MTDL</t>
  </si>
  <si>
    <t>METRODATA ELECTRONICS Tbk</t>
  </si>
  <si>
    <t>CIPUTRA CORPORA. PT</t>
  </si>
  <si>
    <t>PT BAR INVESTAMA OPTIMA</t>
  </si>
  <si>
    <t>HJ. INNA DJUWITA S.</t>
  </si>
  <si>
    <t>IWAN PUTRA BRASALI</t>
  </si>
  <si>
    <t>VERDIPAPIRFONDET ODIN EMERGING MARKETS</t>
  </si>
  <si>
    <t>MTEL</t>
  </si>
  <si>
    <t>DAYAMITRA TELEKOMUNIKASI Tbk</t>
  </si>
  <si>
    <t>PT MALEO INVESTASI INDONESIA</t>
  </si>
  <si>
    <t>PT DAYAMITRA TELEKOMUNIKASI TBK</t>
  </si>
  <si>
    <t>TELKOM INDONESIA (PERSERO) TBK</t>
  </si>
  <si>
    <t>FIRST ABU DHABI BANK</t>
  </si>
  <si>
    <t>ABU DHABI INVESTMENT AUTHORITY</t>
  </si>
  <si>
    <t>MTFN</t>
  </si>
  <si>
    <t>CAPITALINC INVESTMENT Tbk</t>
  </si>
  <si>
    <t>PIONEER INVESTMENTS, PT</t>
  </si>
  <si>
    <t>Dwi Daya Investama, PT</t>
  </si>
  <si>
    <t>PT. DWINA NATURA</t>
  </si>
  <si>
    <t>PT. Madani Capital Investment</t>
  </si>
  <si>
    <t>UNITED GOLD CAPITAL LTD</t>
  </si>
  <si>
    <t>BFC SPV LIMITED</t>
  </si>
  <si>
    <t>TAN ILLYANA WIJAYA</t>
  </si>
  <si>
    <t>EXPRESS PROFITABLE INVESTMENT LTD</t>
  </si>
  <si>
    <t>ROULETTE CAPITAL INVESTMENTS LTD</t>
  </si>
  <si>
    <t>MTLA</t>
  </si>
  <si>
    <t>METROPOLITAN LAND Tbk</t>
  </si>
  <si>
    <t>PT. Gemaindah Intikarya</t>
  </si>
  <si>
    <t>PT. Ciputra Nusantara</t>
  </si>
  <si>
    <t>PT. Ciputra Internasional</t>
  </si>
  <si>
    <t>PT. Metropolitan Persada Internasional</t>
  </si>
  <si>
    <t>NANDA WIDYA</t>
  </si>
  <si>
    <t>GRACE DEWI BRASALI</t>
  </si>
  <si>
    <t>HENOCH WEYLIM</t>
  </si>
  <si>
    <t>FENZA SOFYAN</t>
  </si>
  <si>
    <t>MAGNUS JAYA</t>
  </si>
  <si>
    <t>INDOPERKASA SUKSESJAYA REASURANSI, PT</t>
  </si>
  <si>
    <t>PT NIKKO SEKURITAS INDONESIA</t>
  </si>
  <si>
    <t>MTMH</t>
  </si>
  <si>
    <t>MURNI SADAR Tbk</t>
  </si>
  <si>
    <t>JACQUELINE SITORUS</t>
  </si>
  <si>
    <t>ANDY INDIGO</t>
  </si>
  <si>
    <t>BERTHA</t>
  </si>
  <si>
    <t>TJHIN TEN CHUN</t>
  </si>
  <si>
    <t>THIO IDA</t>
  </si>
  <si>
    <t>SUMATERA TEKNINDO PT</t>
  </si>
  <si>
    <t>ZICO TRUST (S) LTD</t>
  </si>
  <si>
    <t>MTPS</t>
  </si>
  <si>
    <t>META EPSI Tbk</t>
  </si>
  <si>
    <t>MTRA</t>
  </si>
  <si>
    <t>MITRA PEMUDA Tbk</t>
  </si>
  <si>
    <t>MITRA PERMATA ECON,PT</t>
  </si>
  <si>
    <t>BUDIJANTO SIMIN</t>
  </si>
  <si>
    <t>DEWI KURNIAWATI</t>
  </si>
  <si>
    <t>LILI TANNIS</t>
  </si>
  <si>
    <t>MITRA DITOSAM INDONESIA, PT</t>
  </si>
  <si>
    <t>MTSM</t>
  </si>
  <si>
    <t>METRO REALTY Tbk, PT</t>
  </si>
  <si>
    <t>YAKIN WISKON, PT</t>
  </si>
  <si>
    <t>SURYASAKTI BUDIMARKARTI, PT</t>
  </si>
  <si>
    <t>PT PERKASA MAKMUR AMARA</t>
  </si>
  <si>
    <t>PT GROGOL INDAH</t>
  </si>
  <si>
    <t>BARA PTE LTD</t>
  </si>
  <si>
    <t>VALENCIA VENLY</t>
  </si>
  <si>
    <t>WINDY WILLIAM</t>
  </si>
  <si>
    <t>PHANG WEI JUN</t>
  </si>
  <si>
    <t>PAN MALAYAN SECURITIES PTE, LTD</t>
  </si>
  <si>
    <t>GHO TIE TENG, MR</t>
  </si>
  <si>
    <t>KADIT DEVELOPMENT LIMITED</t>
  </si>
  <si>
    <t>GOH YEOK BENG</t>
  </si>
  <si>
    <t>MTWI</t>
  </si>
  <si>
    <t>MALACCA TRUST WUWUNGAN INSURANCE Tbk</t>
  </si>
  <si>
    <t>PT ILTHABI REKATAMA</t>
  </si>
  <si>
    <t>VIENTJE HARIJANTO</t>
  </si>
  <si>
    <t>HARJANTO</t>
  </si>
  <si>
    <t>MUTU</t>
  </si>
  <si>
    <t>MUTUAGUNG LESTARI Tbk</t>
  </si>
  <si>
    <t>MARINA LOGISTIK SEJAHTERA PT</t>
  </si>
  <si>
    <t>AFDA EKSELENSI LINTAS DUNIA PT</t>
  </si>
  <si>
    <t>BUMI HIJAU SEDAYA PT</t>
  </si>
  <si>
    <t>PT BARUNA BINA UTAMA</t>
  </si>
  <si>
    <t>INTERRA RESOURCES INDONESIA INVESTMENT PT</t>
  </si>
  <si>
    <t>PT SENTRA MUTU HANDAL</t>
  </si>
  <si>
    <t>LEONARD TANUBRATA</t>
  </si>
  <si>
    <t>SUDIRMAN SIMANGUNSONG</t>
  </si>
  <si>
    <t>MYOH</t>
  </si>
  <si>
    <t>SAMINDO RESOURCES Tbk</t>
  </si>
  <si>
    <t>PT. STI INDONESIA</t>
  </si>
  <si>
    <t>ENER-MINE GLOBAL CO.LTD</t>
  </si>
  <si>
    <t>ENGKI WIBOWO</t>
  </si>
  <si>
    <t>ST INTERNATIONAL CORPORATION</t>
  </si>
  <si>
    <t>MYOR</t>
  </si>
  <si>
    <t>MAYORA INDAH Tbk</t>
  </si>
  <si>
    <t>PT MAYORA INDAH TBK</t>
  </si>
  <si>
    <t>UNITA BRANINDO</t>
  </si>
  <si>
    <t>MAYORA DHANA UTAMA</t>
  </si>
  <si>
    <t>JOGI HENDRA ATMADJA</t>
  </si>
  <si>
    <t>MYTX</t>
  </si>
  <si>
    <t>ASIA PACIFIC INVESTAMA Tbk</t>
  </si>
  <si>
    <t>INDAH JAYA INVESTAMA PT</t>
  </si>
  <si>
    <t>MOESAROPAH LIEM</t>
  </si>
  <si>
    <t>NAIK</t>
  </si>
  <si>
    <t>ADIWARNA ANUGERAH ABADI Tbk</t>
  </si>
  <si>
    <t>PT. ADIWARNA ANUGERAH INVESTAMA</t>
  </si>
  <si>
    <t>JULIA LEONARDO</t>
  </si>
  <si>
    <t>JOHANNES</t>
  </si>
  <si>
    <t>ERNAWATI</t>
  </si>
  <si>
    <t>NANO</t>
  </si>
  <si>
    <t>NANOTECH INDONESIA GLOBAL Tbk</t>
  </si>
  <si>
    <t>NANOTECH INVESTAMA SEDAYA, PT</t>
  </si>
  <si>
    <t>PT SOFTBANK VENTURA INDONESIA</t>
  </si>
  <si>
    <t>PT ALIBABA INVESTAMA INDONESIA</t>
  </si>
  <si>
    <t>SAFARI ASIA LIMITED</t>
  </si>
  <si>
    <t>TOTOK DARMINTO</t>
  </si>
  <si>
    <t>NASA</t>
  </si>
  <si>
    <t>ANDALAN PERKASA ABADI  Tbk</t>
  </si>
  <si>
    <t>CAPITAL GLOBAL FINANCIAL, PT</t>
  </si>
  <si>
    <t>PT Sinar Cemerlang Jayaraya</t>
  </si>
  <si>
    <t>PT ABADI USAHA JAYARAYA</t>
  </si>
  <si>
    <t>PT INIGO GLOBAL CAPITAL</t>
  </si>
  <si>
    <t>PT. Nila Banyu Permai</t>
  </si>
  <si>
    <t>DANNY NUGROHO</t>
  </si>
  <si>
    <t>NASI</t>
  </si>
  <si>
    <t>WAHANA INTI MAKMUR Tbk</t>
  </si>
  <si>
    <t>WAHANA KREASI INVESTAMA PT</t>
  </si>
  <si>
    <t>PT. MODIS CIPTA KREASI</t>
  </si>
  <si>
    <t>SURYA NURPATRIA NUSA</t>
  </si>
  <si>
    <t>PIERO MUSTAFA</t>
  </si>
  <si>
    <t>NATO</t>
  </si>
  <si>
    <t>OLYMPUS STRATEGIC INDONESIA Tbk</t>
  </si>
  <si>
    <t>PT BATAVIA DANA MAXIMA</t>
  </si>
  <si>
    <t>PT MERCURY STRATEGIC INDONESIA</t>
  </si>
  <si>
    <t>PT SUKSES MAKMUR JAYAPRATAMA</t>
  </si>
  <si>
    <t>PT SIMAS PRIMA MAKSIMA</t>
  </si>
  <si>
    <t>PT SETIABUDI DANA PROTEKSI</t>
  </si>
  <si>
    <t>PT CIPTA DINAMIKA ANDALAN</t>
  </si>
  <si>
    <t>PT BNP PESONA PRIMA</t>
  </si>
  <si>
    <t>AEGON INVESTMENT PTE LTD</t>
  </si>
  <si>
    <t>COLUMBIA GLOBAL PARTNERS PTE LTD</t>
  </si>
  <si>
    <t>ASIAWIDE ( H.K.) LIMITED</t>
  </si>
  <si>
    <t>QUANTUM SUMMIT LIMITED</t>
  </si>
  <si>
    <t>BLUE NOVA HOLDINGS LIMITED</t>
  </si>
  <si>
    <t>VOYA INVESTMENT MANAGEMENT PTE.LTD</t>
  </si>
  <si>
    <t>REKSA DANA CAPITAL BALANCED FUND</t>
  </si>
  <si>
    <t>NAYZ</t>
  </si>
  <si>
    <t>HASSANA BOGA SEJAHTERA TBK</t>
  </si>
  <si>
    <t>PT. Asia Intrainvesta</t>
  </si>
  <si>
    <t>SAIKO CONSULTANCY PTE. LTD.</t>
  </si>
  <si>
    <t>SOEDARYANTO</t>
  </si>
  <si>
    <t>IRMAN</t>
  </si>
  <si>
    <t>AHMAD RAFI ASHRAFUSADAT</t>
  </si>
  <si>
    <t>ADVANCE OPPORTUNITIES FUND</t>
  </si>
  <si>
    <t>NCKL</t>
  </si>
  <si>
    <t>TRIMEGAH BANGUN PERSADA Tbk</t>
  </si>
  <si>
    <t>NELY</t>
  </si>
  <si>
    <t>PELAYARAN NELLY DWI PUTRI Tbk</t>
  </si>
  <si>
    <t>NOAH SHIPPING PTE LTD</t>
  </si>
  <si>
    <t>WILLIAM GOMEZ</t>
  </si>
  <si>
    <t>NEST</t>
  </si>
  <si>
    <t>ESTA INDONESIA Tbk</t>
  </si>
  <si>
    <t>PT BUMI ABADI INDONESIA</t>
  </si>
  <si>
    <t>PT. Tilsoft Solusindo Indonesia</t>
  </si>
  <si>
    <t>PT ARUNA JAYA INVESTAMA</t>
  </si>
  <si>
    <t>CIELO SUKSES SEJAHTERA PT</t>
  </si>
  <si>
    <t>XIAMEN YAN PALACE BIRD'S NEST INDUSTRY CO LTD</t>
  </si>
  <si>
    <t>HOO ANTON SISWANTO</t>
  </si>
  <si>
    <t>CHEN WENBIAO</t>
  </si>
  <si>
    <t>NETV</t>
  </si>
  <si>
    <t>MDTV MEDIA TECHNOLOGIES Tbk</t>
  </si>
  <si>
    <t>PT MD PICTURES TBK</t>
  </si>
  <si>
    <t>PT PILAR JAYA INVESTAMA</t>
  </si>
  <si>
    <t>PT. KARYA MEDIA INVESTINDO</t>
  </si>
  <si>
    <t>PT SINERGI LINTAS MEDIA</t>
  </si>
  <si>
    <t>NFCX</t>
  </si>
  <si>
    <t>NFC INDONESIA Tbk</t>
  </si>
  <si>
    <t>PT. KRESNA ASSET MANAGEMENT S/A PT. M CASH INTEGRASI TBK</t>
  </si>
  <si>
    <t>PT KEJORA DIGITAL INVESTAMA</t>
  </si>
  <si>
    <t>PT. MANDIRI TERANG HARAPAN</t>
  </si>
  <si>
    <t>ISENTA HIOE</t>
  </si>
  <si>
    <t>NICE</t>
  </si>
  <si>
    <t>ADHI KARTIKO PRATAMA Tbk</t>
  </si>
  <si>
    <t>ENERGY BATTERY INDONESIA, PT</t>
  </si>
  <si>
    <t>PT DELTA EMAS FORTUNA</t>
  </si>
  <si>
    <t>PT SUNGAI MAS MINERALS</t>
  </si>
  <si>
    <t>PT CELEBES MINERAL SEJAHTERA</t>
  </si>
  <si>
    <t>NICK</t>
  </si>
  <si>
    <t>CHARNIC CAPITAL Tbk</t>
  </si>
  <si>
    <t>PT. OKANSA INDONESIA</t>
  </si>
  <si>
    <t>PT OKANSA FUJI SHOSHA</t>
  </si>
  <si>
    <t>PT. INDOVEST CENTRAL</t>
  </si>
  <si>
    <t>PT. PROSPERINDO UTAMA</t>
  </si>
  <si>
    <t>ARIOSTA</t>
  </si>
  <si>
    <t>FREDDY SANTOSO</t>
  </si>
  <si>
    <t>Phillip Securities (Hong Kong) Limited</t>
  </si>
  <si>
    <t>NICL</t>
  </si>
  <si>
    <t>PAM MINERAL Tbk</t>
  </si>
  <si>
    <t>Pam Metalindo, PT</t>
  </si>
  <si>
    <t>SANSAN</t>
  </si>
  <si>
    <t>DIANITA</t>
  </si>
  <si>
    <t>VERONICA PUDJIATI LIAS</t>
  </si>
  <si>
    <t>DYAH CITRA IMI</t>
  </si>
  <si>
    <t>ROBBY WIDJAJA</t>
  </si>
  <si>
    <t>PT ARTHA PERDANA INVESTAMA</t>
  </si>
  <si>
    <t>NIKL</t>
  </si>
  <si>
    <t>PELAT TIMAH NUSANTARA Tbk</t>
  </si>
  <si>
    <t>PT. KRAKATAU STEEL (PERSERO) TBK.</t>
  </si>
  <si>
    <t>NIPPON STEEL TRADING CORPORATION</t>
  </si>
  <si>
    <t>NOMURA SINGAPORE LIMITED S/A METAL ONE CORPORATION</t>
  </si>
  <si>
    <t>MITSUI + CO., LTD.</t>
  </si>
  <si>
    <t>NINE</t>
  </si>
  <si>
    <t>TECHNO9 INDONESIA Tbk</t>
  </si>
  <si>
    <t>POH HOLDINGS PTE LTD</t>
  </si>
  <si>
    <t>EDDY SUSANTO</t>
  </si>
  <si>
    <t>SURYANI</t>
  </si>
  <si>
    <t>ANTON SURYA DJOJO</t>
  </si>
  <si>
    <t>NIRO</t>
  </si>
  <si>
    <t>CITY RETAIL DEVELOPMENTS Tbk</t>
  </si>
  <si>
    <t>PT ORION GLOBAL DEVELOPMENT</t>
  </si>
  <si>
    <t>NISP</t>
  </si>
  <si>
    <t>BANK OCBC NISP Tbk</t>
  </si>
  <si>
    <t>PT SURYASONO SENTOSA</t>
  </si>
  <si>
    <t>PT UDAYAWIRA UTAMA</t>
  </si>
  <si>
    <t>OCBC OVERSEAS INVESTMENTS PTE. LTD</t>
  </si>
  <si>
    <t>NOBU</t>
  </si>
  <si>
    <t>BANK NATIONALNOBU Tbk</t>
  </si>
  <si>
    <t>GRAHAPUTRA MANDIRIKHARISMA, PT.</t>
  </si>
  <si>
    <t>PT. PRIMA CAKRAWALA SENTOSA</t>
  </si>
  <si>
    <t>MDS RETAILING TBK, PT</t>
  </si>
  <si>
    <t>PUTERA MULIA INDONESIA, PT</t>
  </si>
  <si>
    <t>HANWHA LIFE INSURANCE CO., LTD.</t>
  </si>
  <si>
    <t>NPGF</t>
  </si>
  <si>
    <t>NUSA PALAPA GEMILANG Tbk</t>
  </si>
  <si>
    <t>PT NEBULA PERSADA GEMILANG</t>
  </si>
  <si>
    <t>PT ATMAJA MAKMUR GEMILANG</t>
  </si>
  <si>
    <t>FARIAL EKO YUSWARA</t>
  </si>
  <si>
    <t>NRCA</t>
  </si>
  <si>
    <t>NUSA RAYA CIPTA Tbk</t>
  </si>
  <si>
    <t>NUSIRA PUTERA, PT</t>
  </si>
  <si>
    <t>SURYA SEMESTA INTERNUSA TBK, PT</t>
  </si>
  <si>
    <t>DAVID SURYADHI</t>
  </si>
  <si>
    <t>DENNY  HARTONO, SH</t>
  </si>
  <si>
    <t>IR.HADIWINARTO CHRISTANTO</t>
  </si>
  <si>
    <t>VONNY WIDJAJANTI SUTIOSO</t>
  </si>
  <si>
    <t>EDDY PURWANA WIKANTA, IR</t>
  </si>
  <si>
    <t>NSSS</t>
  </si>
  <si>
    <t>NUSANTARA SAWIT SEJAHTERA Tbk</t>
  </si>
  <si>
    <t>SAMUEL INTERNATIONAL</t>
  </si>
  <si>
    <t>PT SAMUEL TUMBUH BERSAMA</t>
  </si>
  <si>
    <t>PT NUSANTARA MAKMUR LESTARI</t>
  </si>
  <si>
    <t>PT MITRA AGRO DHARMA UNGGUL</t>
  </si>
  <si>
    <t>RED DRAGON CAPITAL LTD</t>
  </si>
  <si>
    <t>RICARDO HANDOKO</t>
  </si>
  <si>
    <t>EUNICE M SATYONO</t>
  </si>
  <si>
    <t>KURNIADI PATRIAWAN</t>
  </si>
  <si>
    <t>IR. TEGUH PATRIAWAN</t>
  </si>
  <si>
    <t>TIMBUL THOMAS LUBIS, SH</t>
  </si>
  <si>
    <t>R.ARIFIAN SURYAWIJAYA</t>
  </si>
  <si>
    <t>NTBK</t>
  </si>
  <si>
    <t>NUSATAMA BERKAH Tbk</t>
  </si>
  <si>
    <t>PT. REBORN CAPITAL</t>
  </si>
  <si>
    <t>WULAN LUKITA DEWI</t>
  </si>
  <si>
    <t>FITRADITYO HARJUNO</t>
  </si>
  <si>
    <t>IR BAMBANG SUSILO</t>
  </si>
  <si>
    <t>LIA MARLIANA, SE</t>
  </si>
  <si>
    <t>M T SURIANDARINI</t>
  </si>
  <si>
    <t>RAFITYA RAHISA</t>
  </si>
  <si>
    <t>NUSA</t>
  </si>
  <si>
    <t>SINERGI MEGAH INTERNUSA Tbk</t>
  </si>
  <si>
    <t>RUSNI KOK</t>
  </si>
  <si>
    <t>Jonathan Subroto</t>
  </si>
  <si>
    <t>INGGRID HENTIANA</t>
  </si>
  <si>
    <t>ROGER MORRISON - IDD261285351363</t>
  </si>
  <si>
    <t>PT. VICTORIA MANAJEMEN INVESTASI</t>
  </si>
  <si>
    <t>PT WANTEG SEKURITAS</t>
  </si>
  <si>
    <t>PT Shinhan Sekuritas Indonesia</t>
  </si>
  <si>
    <t>NZIA</t>
  </si>
  <si>
    <t>NUSANTARA ALMAZIA Tbk</t>
  </si>
  <si>
    <t>PT ARTHA ERA PRIMAYASA</t>
  </si>
  <si>
    <t>PT SINAR PRIMA KOLABORASI</t>
  </si>
  <si>
    <t>PT HARAPAN MAJU GLOBAL</t>
  </si>
  <si>
    <t>ARDHIANTO YUDHATAMA SETIANTO</t>
  </si>
  <si>
    <t>RICHARD RACHMADI WIRIAHARDJA</t>
  </si>
  <si>
    <t>RISTIA BINTANG MAHKOTA SEJATI TBK, PT</t>
  </si>
  <si>
    <t>OASA</t>
  </si>
  <si>
    <t>MAHARAKSA BIRU ENERGI Tbk</t>
  </si>
  <si>
    <t>Maharaksa Biru Indonesia, PT</t>
  </si>
  <si>
    <t>Maharaksa Biru Nusantara, PT</t>
  </si>
  <si>
    <t>AND INDONESIA KAPITAL PT.</t>
  </si>
  <si>
    <t>KALILA MUTIARA NUSANTARA, PT</t>
  </si>
  <si>
    <t>PT TRIDAYA ASET GLOBALINDO</t>
  </si>
  <si>
    <t>INDRA RAHMAT ADHYANTO</t>
  </si>
  <si>
    <t>DODIANTO PITOJO</t>
  </si>
  <si>
    <t>GAFUR SULISTYO UMAR,IR,MBA</t>
  </si>
  <si>
    <t>PRIMO CIPTO PUDJIANTO</t>
  </si>
  <si>
    <t>OBAT</t>
  </si>
  <si>
    <t>BRIGIT BIOFARMAKA TEKNOLOGI Tbk</t>
  </si>
  <si>
    <t>PT ADELLE AND SHAWN</t>
  </si>
  <si>
    <t>PT PRAKARSA TANI SEJATI</t>
  </si>
  <si>
    <t>JASON KAMADI</t>
  </si>
  <si>
    <t>MACHMUD LUTFI HUZAIN</t>
  </si>
  <si>
    <t>NARNO RAHARJO</t>
  </si>
  <si>
    <t>JUNINGSIH SUTJIONO</t>
  </si>
  <si>
    <t>AMEI LISA DITA KARINA</t>
  </si>
  <si>
    <t>OBMD</t>
  </si>
  <si>
    <t>OBM DRILCHEM Tbk</t>
  </si>
  <si>
    <t>PT. SURYAPRANA NUTRISINDO</t>
  </si>
  <si>
    <t>PT INDOTEK DRILING SOLUSI</t>
  </si>
  <si>
    <t>IR.RYANTO HUSODO</t>
  </si>
  <si>
    <t>IVAN REZKA WINATA</t>
  </si>
  <si>
    <t>MOHAMAD ASAD</t>
  </si>
  <si>
    <t>OCAP</t>
  </si>
  <si>
    <t>ONIX CAPITAL Tbk</t>
  </si>
  <si>
    <t>ONIX CAPITAL TBK, PT</t>
  </si>
  <si>
    <t>DJAJUSMAN SURYOWIJONO</t>
  </si>
  <si>
    <t>HARDJANTO A.</t>
  </si>
  <si>
    <t>OILS</t>
  </si>
  <si>
    <t>INDO OIL PERKASA Tbk</t>
  </si>
  <si>
    <t>PT MANDALINDO PUTRA PERKASA</t>
  </si>
  <si>
    <t>YONATHAN WIDAKDO SUTANTO</t>
  </si>
  <si>
    <t>JOHAN WIDAKDO LIEM</t>
  </si>
  <si>
    <t>WILLY WIDJAJA</t>
  </si>
  <si>
    <t>SULASTRI</t>
  </si>
  <si>
    <t>OKAS</t>
  </si>
  <si>
    <t>ANCORA INDONESIA RESOURCES Tbk</t>
  </si>
  <si>
    <t>PT DUA USAHA KARYA NEGERI</t>
  </si>
  <si>
    <t>PT BUMI ARSANA MULIA</t>
  </si>
  <si>
    <t>PT. MULTI BERKAT ENERGI</t>
  </si>
  <si>
    <t>BANQUE PICTET AND CIE SA BURGUNDY ASSETS CORP</t>
  </si>
  <si>
    <t>OLIV</t>
  </si>
  <si>
    <t>OSCAR MITRA SUKSES SEJAHTERA Tbk</t>
  </si>
  <si>
    <t>PT OLIVE POWER INVEST</t>
  </si>
  <si>
    <t>ZHIQIANG ZHENG</t>
  </si>
  <si>
    <t>TIE LI</t>
  </si>
  <si>
    <t>OMED</t>
  </si>
  <si>
    <t>JAYAMAS MEDICA INDUSTRI Tbk</t>
  </si>
  <si>
    <t>VENTURA INOVASI PERTAMA, PT</t>
  </si>
  <si>
    <t>ANAK GUNUNG SENTOSA PT</t>
  </si>
  <si>
    <t>INTISUMBER HASILSEMPURNA</t>
  </si>
  <si>
    <t>PT PUNCAK SEGAR ABADI</t>
  </si>
  <si>
    <t>EFG BANK AG, SINGAPORE BRANCH A/C CLIENTS</t>
  </si>
  <si>
    <t>OMRE</t>
  </si>
  <si>
    <t>INDONESIA PRIMA PROPERTY Tbk</t>
  </si>
  <si>
    <t>PT. KMI WIRE AND CABLE TBK</t>
  </si>
  <si>
    <t>OPMS</t>
  </si>
  <si>
    <t>OPTIMA PRIMA METAL SINERGI Tbk</t>
  </si>
  <si>
    <t>PT. OPTIMA PRIMA METAL SINERGI TBK</t>
  </si>
  <si>
    <t>ASIAN PERKASA INDOSTEEL, PT</t>
  </si>
  <si>
    <t>PACK</t>
  </si>
  <si>
    <t>ABADI NUSANTARA HIJAU INVESTAMA Tbk</t>
  </si>
  <si>
    <t>PT ECO ENERGI PERKASA</t>
  </si>
  <si>
    <t>EVER CREATION MANAGEMENT LIMITED</t>
  </si>
  <si>
    <t>SAMSUDIN ANDI ARSYAD</t>
  </si>
  <si>
    <t>PADA</t>
  </si>
  <si>
    <t>PERSONEL ALIH DAYA Tbk</t>
  </si>
  <si>
    <t>PT SINERGI INTI ANDALAN PRIMA TBK</t>
  </si>
  <si>
    <t>KOPERASI PEGAWAI PT INDOSAT TBK (KOPINDOSAT)</t>
  </si>
  <si>
    <t>PADI</t>
  </si>
  <si>
    <t>MINNA PADI INVESTAMA SEKURITAS Tbk</t>
  </si>
  <si>
    <t>PAULUS ANDRIE HERMAWAN</t>
  </si>
  <si>
    <t>JULIANINGSIH TAN</t>
  </si>
  <si>
    <t>YENNY EKAWATI</t>
  </si>
  <si>
    <t>PALM</t>
  </si>
  <si>
    <t>PROVIDENT INVESTASI BERSAMA Tbk</t>
  </si>
  <si>
    <t>PT TEKNOLOGI RISET GLOBAL INVESTAMA</t>
  </si>
  <si>
    <t>CAUDLE GAVIN ARNOLD</t>
  </si>
  <si>
    <t>GAVIN ARNOLD CAUDLE</t>
  </si>
  <si>
    <t>PAMG</t>
  </si>
  <si>
    <t>BIMA SAKTI PERTIWI Tbk</t>
  </si>
  <si>
    <t>PT VARASH SADDAN NUSANTARA</t>
  </si>
  <si>
    <t>NI MADE PUTRI UMBARAWATI   SE</t>
  </si>
  <si>
    <t>I GUSTI AYU PUTU INTAN PURNAMASARI</t>
  </si>
  <si>
    <t>DEWA PUTU RIPA WAHYUDI</t>
  </si>
  <si>
    <t>NI KADEK DEWI SUSANTI</t>
  </si>
  <si>
    <t>NATALIA SUMASTO TJIA</t>
  </si>
  <si>
    <t>NI LUH PUTU PREMAYANI</t>
  </si>
  <si>
    <t>I PUTU EKA SURYAWAN</t>
  </si>
  <si>
    <t>PANI</t>
  </si>
  <si>
    <t>PANTAI INDAH KAPUK DUA Tbk</t>
  </si>
  <si>
    <t>MULTI ARTHA PRATAMA PT</t>
  </si>
  <si>
    <t>TREASURE VENTURE INVESTMENT</t>
  </si>
  <si>
    <t>RCEP GROWTH INVESTMENT SPC</t>
  </si>
  <si>
    <t>LAT YA ROAD LIMITED</t>
  </si>
  <si>
    <t>PANR</t>
  </si>
  <si>
    <t>PANORAMA SENTRAWISATA Tbk</t>
  </si>
  <si>
    <t>PT PANORAMA TIRTA ANUGERAH</t>
  </si>
  <si>
    <t>WEHA INVESTAMA,PT</t>
  </si>
  <si>
    <t>PT. SENTRA ANUGRAH NUSANTARA</t>
  </si>
  <si>
    <t>INFINITI CIPTA TEKNOLOGI, PT</t>
  </si>
  <si>
    <t>PT. AMAN DHITYA INVESTAMA</t>
  </si>
  <si>
    <t>PT.GOLDEN SPICE</t>
  </si>
  <si>
    <t>PANORAMA INVESTAMA,PT</t>
  </si>
  <si>
    <t>SATRIJANTO TIRTAWISATA</t>
  </si>
  <si>
    <t>RAMAJANTO TIRTAWISATA</t>
  </si>
  <si>
    <t>BUDIJANTO  TIRTAWISATA</t>
  </si>
  <si>
    <t>DHARMAYANTO TIRTAWISATA</t>
  </si>
  <si>
    <t>PANS</t>
  </si>
  <si>
    <t>PANIN SEKURITAS Tbk</t>
  </si>
  <si>
    <t>PT. PATRIA INVESTAMA</t>
  </si>
  <si>
    <t>PT. PATRIA NUSA ADAMAS</t>
  </si>
  <si>
    <t>PT BANK PAN INDONESIA</t>
  </si>
  <si>
    <t>JEMIMA WILISJATI SATYONO</t>
  </si>
  <si>
    <t>JULIUS DHARMA LIMAN</t>
  </si>
  <si>
    <t>ESTHER ANGELINE SALIHIN</t>
  </si>
  <si>
    <t>KOESMAN HERMAWAN</t>
  </si>
  <si>
    <t>IR. KRISTINA MINTO</t>
  </si>
  <si>
    <t>LI KWONG WING</t>
  </si>
  <si>
    <t>ONG MOIJ ING</t>
  </si>
  <si>
    <t>HENDRAWAN DANUSAPUTRA</t>
  </si>
  <si>
    <t>FOURTON KOMODO INDONESIA EQUITY INVESTMENT FUND</t>
  </si>
  <si>
    <t>PART</t>
  </si>
  <si>
    <t>CIPTA PERDANA LANCAR Tbk</t>
  </si>
  <si>
    <t>PRESISI MITRA LANCAR, PT</t>
  </si>
  <si>
    <t>TETSU TEKNOLOGI INDONESIA, PT</t>
  </si>
  <si>
    <t>ANUGERAH STEEL MANDIRI, PT</t>
  </si>
  <si>
    <t>CIPTA INVESTAMA LANCAR, PT</t>
  </si>
  <si>
    <t>SAHRI AENUL AUTHOR JAMALI</t>
  </si>
  <si>
    <t>ABDUL GOPAR</t>
  </si>
  <si>
    <t>ACHMAD ARIEF</t>
  </si>
  <si>
    <t>RITA OKTAVIA</t>
  </si>
  <si>
    <t>HELEN ARYA RUSNAYATI B.</t>
  </si>
  <si>
    <t>SYAMSIAH</t>
  </si>
  <si>
    <t>HAMIM</t>
  </si>
  <si>
    <t>NENDEN WIDIASTUTI</t>
  </si>
  <si>
    <t>PBID</t>
  </si>
  <si>
    <t>PANCA BUDI IDAMAN Tbk</t>
  </si>
  <si>
    <t>PT. ALPHEN INTERNASIONAL CORPORINDO</t>
  </si>
  <si>
    <t>DJONNY TASLIM</t>
  </si>
  <si>
    <t>VICKY TASLIM</t>
  </si>
  <si>
    <t>ROBBY TASLIM</t>
  </si>
  <si>
    <t>VONNY TJANDRA</t>
  </si>
  <si>
    <t>PBRX</t>
  </si>
  <si>
    <t>PAN BROTHERS Tbk</t>
  </si>
  <si>
    <t>PT. GANDA SAWIT UTAMA</t>
  </si>
  <si>
    <t>TRISETIJO MANUNGGAL UTAMA, PT</t>
  </si>
  <si>
    <t>BURLINGHAM INTERNATIONAL LTD.</t>
  </si>
  <si>
    <t>GLOBALONE ASSET MANAGEMENT CO LTD</t>
  </si>
  <si>
    <t>TJHIN ADIANTO CHIWOSO</t>
  </si>
  <si>
    <t>LILY SWANDAYANI</t>
  </si>
  <si>
    <t>ADRIAN WINARDI</t>
  </si>
  <si>
    <t>DARWIN INDIGO</t>
  </si>
  <si>
    <t>PBSA</t>
  </si>
  <si>
    <t>PARAMITA BANGUN SARANA Tbk</t>
  </si>
  <si>
    <t>PT PARAMITA ADHI PERKASA</t>
  </si>
  <si>
    <t>PT ASCEND BANGUN PERSADA</t>
  </si>
  <si>
    <t>PT SIGMA MUTIARA</t>
  </si>
  <si>
    <t>PCAR</t>
  </si>
  <si>
    <t>PRIMA CAKRAWALA ABADI Tbk</t>
  </si>
  <si>
    <t>KEMILAU BINTANG INVESTAMA, PT</t>
  </si>
  <si>
    <t>PT BAHARI ISTANA ALKAUSAR</t>
  </si>
  <si>
    <t>BUDIANTO M KURNIAWAN</t>
  </si>
  <si>
    <t>ARIEF PRANOTO</t>
  </si>
  <si>
    <t>SURYA CAHAYA PRIMA</t>
  </si>
  <si>
    <t>INDRAJAYA BUSIRI</t>
  </si>
  <si>
    <t>PDES</t>
  </si>
  <si>
    <t>DESTINASI TIRTA NUSANTARA Tbk</t>
  </si>
  <si>
    <t>PT. CARTERA INVESTAMA INDONESIA</t>
  </si>
  <si>
    <t>PT PANORAMA SENTRAWISATA TBK</t>
  </si>
  <si>
    <t>SUNYOTO</t>
  </si>
  <si>
    <t>MIRAWATI ISKANDAR</t>
  </si>
  <si>
    <t>PDPP</t>
  </si>
  <si>
    <t>PRIMADAYA PLASTISINDO Tbk</t>
  </si>
  <si>
    <t>PT VERITAS INTI AMERTA</t>
  </si>
  <si>
    <t>WILSON  CAHYADI LIAUW</t>
  </si>
  <si>
    <t>YU LIN CHAN</t>
  </si>
  <si>
    <t>SUGIANTO KUSUMA</t>
  </si>
  <si>
    <t>CHIU TIN SZE</t>
  </si>
  <si>
    <t>TIRTO ANGESTY</t>
  </si>
  <si>
    <t>KANG TANLI</t>
  </si>
  <si>
    <t>CHANG AI HSIANG</t>
  </si>
  <si>
    <t>SU MEI TSAI LIU</t>
  </si>
  <si>
    <t>MENG CHUN TSAI</t>
  </si>
  <si>
    <t>LEE BEE TENG</t>
  </si>
  <si>
    <t>LIM KIM GUAN</t>
  </si>
  <si>
    <t>PEGE</t>
  </si>
  <si>
    <t>PANCA GLOBAL KAPITAL Tbk</t>
  </si>
  <si>
    <t>PT. ANUGERAH INTI KARISMA</t>
  </si>
  <si>
    <t>JONNYWATI SOEWITO</t>
  </si>
  <si>
    <t>TRISNO LIMANTO</t>
  </si>
  <si>
    <t>RUDY RAMLAN S</t>
  </si>
  <si>
    <t>CHITRA ARDIAWATI</t>
  </si>
  <si>
    <t>PEHA</t>
  </si>
  <si>
    <t>PHAPROS Tbk</t>
  </si>
  <si>
    <t>PT KIMIA FARMA (PERSERO) TBK</t>
  </si>
  <si>
    <t>DRA SRI WAHYUNINGSIH APTH</t>
  </si>
  <si>
    <t>DRS.MASRIZAL.A.S.</t>
  </si>
  <si>
    <t>PEVE</t>
  </si>
  <si>
    <t>PENTA VALENT Tbk</t>
  </si>
  <si>
    <t>PT BEMEROCA UNITI ABADI HARMONI</t>
  </si>
  <si>
    <t>TANCORP MEGA BUANA PT</t>
  </si>
  <si>
    <t>FRANXISCUS AFAT ADINATA NURSALIM</t>
  </si>
  <si>
    <t>REKSA DANA SAM INDONESIA EQUITY FUND</t>
  </si>
  <si>
    <t>PGAS</t>
  </si>
  <si>
    <t>PERUSAHAAN GAS NEGARA (PERSERO) Tbk</t>
  </si>
  <si>
    <t>PT PERTAMINA (PERSERO)</t>
  </si>
  <si>
    <t>PETROLIAM NASIONAL BERHAD (PETRONAS)</t>
  </si>
  <si>
    <t>PGEO</t>
  </si>
  <si>
    <t>PERTAMINA GEOTHERMAL ENERGY Tbk</t>
  </si>
  <si>
    <t>PT TANAM INVESTASI INDONESIA</t>
  </si>
  <si>
    <t>PERTAMINA POWER INDONESIA, PT</t>
  </si>
  <si>
    <t>PT. PERTAMINA DANA VENTURA</t>
  </si>
  <si>
    <t>MASDAR INDONESIA SOLAR HOLDINGS RSC LIMITED</t>
  </si>
  <si>
    <t>PGJO</t>
  </si>
  <si>
    <t>BAHTERA BUMI RAYA Tbk</t>
  </si>
  <si>
    <t>PT BATU INVESTASI INDONESIA</t>
  </si>
  <si>
    <t>AYINUER AIHAIMAITI</t>
  </si>
  <si>
    <t>YAHUI MO</t>
  </si>
  <si>
    <t>PGLI</t>
  </si>
  <si>
    <t>PEMBANGUNAN GRAHA LESTARI INDAH Tbk</t>
  </si>
  <si>
    <t>PT NICTYFRANK HUTAMA ARTA</t>
  </si>
  <si>
    <t>PT.ALAMI LESTARI INVESTINDO</t>
  </si>
  <si>
    <t>JAEGOPAL HUTAPEA</t>
  </si>
  <si>
    <t>JULIANA GRACE MAMORA</t>
  </si>
  <si>
    <t>HENDRA SUSANTO</t>
  </si>
  <si>
    <t>ANIMAN HUTAPEA</t>
  </si>
  <si>
    <t>PGUN</t>
  </si>
  <si>
    <t>PRADIKSI GUNATAMA Tbk</t>
  </si>
  <si>
    <t>PT ARAYA AGRO LESTARI</t>
  </si>
  <si>
    <t>PT CITRA AGRO RAYA</t>
  </si>
  <si>
    <t>PT CAKRA BUMI LESTARI</t>
  </si>
  <si>
    <t>PT KUASA ALAM GEMILANG</t>
  </si>
  <si>
    <t>PICO</t>
  </si>
  <si>
    <t>PELANGI INDAH CANINDO Tbk</t>
  </si>
  <si>
    <t>PT SARANAMULIA MAHARDHIKA</t>
  </si>
  <si>
    <t>PT. CITRAJAYA PERKASAMULIA</t>
  </si>
  <si>
    <t>PIPA</t>
  </si>
  <si>
    <t>MULTI MAKMUR LEMINDO Tbk</t>
  </si>
  <si>
    <t>PT MORRIS CAPITAL INDONESIA</t>
  </si>
  <si>
    <t>SUSYANALIEF</t>
  </si>
  <si>
    <t>WILLIAM SUTIOSO</t>
  </si>
  <si>
    <t>PITORIS SIMBOLON</t>
  </si>
  <si>
    <t>PJAA</t>
  </si>
  <si>
    <t>PEMBANGUNAN JAYA ANCOL Tbk</t>
  </si>
  <si>
    <t>TRISNA MULIADI</t>
  </si>
  <si>
    <t>PEMERINTA1H DAERAH DKI JAKARTA</t>
  </si>
  <si>
    <t>PJHB</t>
  </si>
  <si>
    <t>PELAYARAN JAYA HIDUP BARU Tbk</t>
  </si>
  <si>
    <t>NIXEN SAMUEL GOZALI</t>
  </si>
  <si>
    <t>ADELIA ARYNI SETYAWAN [MEY MAN</t>
  </si>
  <si>
    <t>MONICA CHANDRASA</t>
  </si>
  <si>
    <t>HERO GOZALI</t>
  </si>
  <si>
    <t>NISIEN IMANUELLA GOZALI</t>
  </si>
  <si>
    <t>GO SIOE BIE</t>
  </si>
  <si>
    <t>PKPK</t>
  </si>
  <si>
    <t>PARAGON KARYA PERKASA Tbk</t>
  </si>
  <si>
    <t>PT DELI PRATAMA NUSANTARA</t>
  </si>
  <si>
    <t>RESOURCES GLOBAL DEVELOPMENT LIMITED</t>
  </si>
  <si>
    <t>PLAN</t>
  </si>
  <si>
    <t>PLANET PROPERINDO JAYA Tbk</t>
  </si>
  <si>
    <t>ANTONYO HARTONO TANUJAYA</t>
  </si>
  <si>
    <t>ROY OCTAVIAN</t>
  </si>
  <si>
    <t>WAHANA TATA BANGUN, PT</t>
  </si>
  <si>
    <t>PLAS</t>
  </si>
  <si>
    <t>POLARIS INVESTAMA TBK</t>
  </si>
  <si>
    <t>BUANA CIPTA PERMAI, PT</t>
  </si>
  <si>
    <t>MILLENIUM PENATA FUTURES, PT</t>
  </si>
  <si>
    <t>PT. Kencana Langit Biru</t>
  </si>
  <si>
    <t>PT. GRAHA NUSA ADIPRANA</t>
  </si>
  <si>
    <t>PT MALAKA JAYA MULIA</t>
  </si>
  <si>
    <t>PT RAGAM KARYA BUMI NUSA</t>
  </si>
  <si>
    <t>PT Tunas Persada Cemerlangl</t>
  </si>
  <si>
    <t>BANK CIMB NIAGA TBK, PT</t>
  </si>
  <si>
    <t>KHOLINA</t>
  </si>
  <si>
    <t>Reksa Dana Millenium Dynamic Equity Fund</t>
  </si>
  <si>
    <t>REKSA DANA MILLENIUM EQUITY GROWTH FUND</t>
  </si>
  <si>
    <t>PT PT.ANDALAN ARTHA ADVISINDO SEKURITAS</t>
  </si>
  <si>
    <t>PLIN</t>
  </si>
  <si>
    <t>PLAZA INDONESIA REALTY Tbk</t>
  </si>
  <si>
    <t>PT PLAZA INDONESIA INVESTAMA</t>
  </si>
  <si>
    <t>PMJS</t>
  </si>
  <si>
    <t>PUTRA MANDIRI JEMBAR Tbk</t>
  </si>
  <si>
    <t>PT. Pahalamas Sejahtera</t>
  </si>
  <si>
    <t>OZINDO INAN ABADI, PT</t>
  </si>
  <si>
    <t>PT. GRAHA PRIMA WISESA</t>
  </si>
  <si>
    <t>SUHARDI PONIMAN</t>
  </si>
  <si>
    <t>SUHANTI PONIMAN</t>
  </si>
  <si>
    <t>PT ASURANSI TOKIO MARINE INDONESIA</t>
  </si>
  <si>
    <t>PMMP</t>
  </si>
  <si>
    <t>PANCA MITRA MULTIPERDANA Tbk</t>
  </si>
  <si>
    <t>PT. HARAPAN BANGSA KITA</t>
  </si>
  <si>
    <t>PT TIGA MAKIN JAYA</t>
  </si>
  <si>
    <t>SOESILO SOEBARDJO SH</t>
  </si>
  <si>
    <t>MARTINUS SOESILO</t>
  </si>
  <si>
    <t>JIMMI</t>
  </si>
  <si>
    <t>PMUI</t>
  </si>
  <si>
    <t>PRIMA MULTI USAHA INDONESIA Tbk</t>
  </si>
  <si>
    <t>PT PRIMA INVESTASI NUSANTARA</t>
  </si>
  <si>
    <t>ONGGO WIJAYA</t>
  </si>
  <si>
    <t>RUDY SUSANTO WIJAYA KASWAN</t>
  </si>
  <si>
    <t>VINSENSIUS</t>
  </si>
  <si>
    <t>PNBN</t>
  </si>
  <si>
    <t>BANK PAN INDONESIA Tbk</t>
  </si>
  <si>
    <t>USASLI, PT</t>
  </si>
  <si>
    <t>VOTRAINT NO.1103 PTY LTD</t>
  </si>
  <si>
    <t>AUSTRALIA</t>
  </si>
  <si>
    <t>IR CHANDRA ADISUSANTO</t>
  </si>
  <si>
    <t>PNBS</t>
  </si>
  <si>
    <t>BANK PANIN DUBAI SYARIAH Tbk</t>
  </si>
  <si>
    <t>DUBAI ISLAMIC BANK PJSC</t>
  </si>
  <si>
    <t>PNGO</t>
  </si>
  <si>
    <t>PINAGO UTAMA Tbk</t>
  </si>
  <si>
    <t>AEP NUSANTARA HOLDINGS LIMITED</t>
  </si>
  <si>
    <t>PNIN</t>
  </si>
  <si>
    <t>PANINVEST Tbk</t>
  </si>
  <si>
    <t>FAMLEE INVESCO, PT</t>
  </si>
  <si>
    <t>JOSEPH HARJA TARUNA</t>
  </si>
  <si>
    <t>CRYSTAL CHAIN HOLDINGS LTD</t>
  </si>
  <si>
    <t>OMNICOURT GROUP LIMITED</t>
  </si>
  <si>
    <t>PANINKORP, PT</t>
  </si>
  <si>
    <t>PNLF</t>
  </si>
  <si>
    <t>PANIN FINANCIAL Tbk</t>
  </si>
  <si>
    <t>ROBERT SUSILO</t>
  </si>
  <si>
    <t>PNSE</t>
  </si>
  <si>
    <t>PUDJIADI AND SONS Tbk</t>
  </si>
  <si>
    <t>Jayakarta Investindo, PT</t>
  </si>
  <si>
    <t>PT. ISTANA KUTA RATU PRESTIGE</t>
  </si>
  <si>
    <t>OCTAVIANUS HALIM</t>
  </si>
  <si>
    <t>KRISTIAN PUDJIADI</t>
  </si>
  <si>
    <t>DAMIAN PUDJIADI</t>
  </si>
  <si>
    <t>KOSMIAN PUDJIADI</t>
  </si>
  <si>
    <t>LENAWATI SETIADI P</t>
  </si>
  <si>
    <t>MARIANTI PUDJIADI</t>
  </si>
  <si>
    <t>LUKMAN PUDJIADI</t>
  </si>
  <si>
    <t>POLA</t>
  </si>
  <si>
    <t>POOL ADVISTA FINANCE Tbk</t>
  </si>
  <si>
    <t>PT KMI CIOUD INDONESIA</t>
  </si>
  <si>
    <t>PATRICIA PANGAT</t>
  </si>
  <si>
    <t>POLI</t>
  </si>
  <si>
    <t>POLLUX HOTELS GROUP Tbk</t>
  </si>
  <si>
    <t>PT SURYA MASINDO</t>
  </si>
  <si>
    <t>PT POLLUX PROPERTI INDONESIA TBK</t>
  </si>
  <si>
    <t>PT GRAHA METTA ARYA</t>
  </si>
  <si>
    <t>PO SUN KOK</t>
  </si>
  <si>
    <t>POLL</t>
  </si>
  <si>
    <t>POLLUX PROPERTIES INDONESIA Tbk</t>
  </si>
  <si>
    <t>PT BORNEO MELAWAI PERKASA</t>
  </si>
  <si>
    <t>POLU</t>
  </si>
  <si>
    <t>GOLDEN FLOWER Tbk</t>
  </si>
  <si>
    <t>PT PROFASHION APPAREL</t>
  </si>
  <si>
    <t>POLY</t>
  </si>
  <si>
    <t>ASIA PACIFIC FIBERS Tbk</t>
  </si>
  <si>
    <t>DAMIANO INVESTMENTS B.V.</t>
  </si>
  <si>
    <t>PT MULTIKARSA INVESTAMA</t>
  </si>
  <si>
    <t>CHENGWY KARLAM</t>
  </si>
  <si>
    <t>IGNATIUS ROBBY SANI</t>
  </si>
  <si>
    <t>POOL</t>
  </si>
  <si>
    <t>POOL ADVISTA INDONESIA Tbk</t>
  </si>
  <si>
    <t>ADVISTA MULTI ARTHA, PT</t>
  </si>
  <si>
    <t>PRODANA INDO INVESTA</t>
  </si>
  <si>
    <t>ADE MARIANI</t>
  </si>
  <si>
    <t>GUWANTO</t>
  </si>
  <si>
    <t>PT INDO HARVEST SEKURITAS</t>
  </si>
  <si>
    <t>PORT</t>
  </si>
  <si>
    <t>NUSANTARA PELABUHAN HANDAL Tbk</t>
  </si>
  <si>
    <t>EPISENTA UTAMA INVESTASI, PT</t>
  </si>
  <si>
    <t>PRIMA PERMATA CAKRAWALA, PT</t>
  </si>
  <si>
    <t>HEDLAND HOLDINGS LIMITED</t>
  </si>
  <si>
    <t>WATERBAY INVESTMENT LIMITED</t>
  </si>
  <si>
    <t>CHINA MERCHANTS INTERNATIONAL PORT-INTEGRATED DEVELOPMENT (HONG KONG) COMPANY LIMITED</t>
  </si>
  <si>
    <t>POSA</t>
  </si>
  <si>
    <t>BLISS PROPERTI INDONESIA Tbk</t>
  </si>
  <si>
    <t>BINTANG BAJA HITAM, PT</t>
  </si>
  <si>
    <t>POWR</t>
  </si>
  <si>
    <t>CIKARANG LISTRINDO Tbk</t>
  </si>
  <si>
    <t>PT. PENTAKENCANA PAKARPERDANA</t>
  </si>
  <si>
    <t>PT. UDINDA WAHANATAMA</t>
  </si>
  <si>
    <t>BRASALI INDUSTRI PRATAMA, PT</t>
  </si>
  <si>
    <t>MEISKE MAMESAH</t>
  </si>
  <si>
    <t>PPGL</t>
  </si>
  <si>
    <t>PRIMA GLOBALINDO LOGISTIK Tbk</t>
  </si>
  <si>
    <t>SURYA  JAYA</t>
  </si>
  <si>
    <t>PPRE</t>
  </si>
  <si>
    <t>PP PRESISI Tbk</t>
  </si>
  <si>
    <t>PT.PEMBANGUNAN PERUMAHAN(PERSERO) TBK</t>
  </si>
  <si>
    <t>YAYASAN KESEJAHTERAAN KARYAWAN PEMBANGUNAN PERUMAHAN</t>
  </si>
  <si>
    <t>RUDOLFUS PRIBADI AGUNG S</t>
  </si>
  <si>
    <t>KARYAWAN PEMEGANG SAHAM PT.PEMBANGUNAN (KKPSPP)</t>
  </si>
  <si>
    <t>PPRI</t>
  </si>
  <si>
    <t>PAPEROCKS INDONESIA Tbk</t>
  </si>
  <si>
    <t>PHILIP SUMALI</t>
  </si>
  <si>
    <t>DILLON SUTANDAR</t>
  </si>
  <si>
    <t>BUDI ADITYA ERNA MULYANTO</t>
  </si>
  <si>
    <t>PPRO</t>
  </si>
  <si>
    <t>PP Properti Tbk</t>
  </si>
  <si>
    <t>JUNI SETIAWATI WONOWIDJOJO</t>
  </si>
  <si>
    <t>PT PP PERSERO TBK</t>
  </si>
  <si>
    <t>PRAY</t>
  </si>
  <si>
    <t>FAMON AWAL BROS SEDAYA Tbk</t>
  </si>
  <si>
    <t>PT AWAL BROS CITRA BATAM</t>
  </si>
  <si>
    <t>PT. FAMON OBOR MAJU</t>
  </si>
  <si>
    <t>BLAIR ROAD CAPITAL PTE LTD</t>
  </si>
  <si>
    <t>PRDA</t>
  </si>
  <si>
    <t>PRODIA WIDYAHUSADA Tbk</t>
  </si>
  <si>
    <t>PT PRODIA WIDYAHUSADA TBK</t>
  </si>
  <si>
    <t>PT. PRODIA UTAMA</t>
  </si>
  <si>
    <t>BIO MAJESTY PTE LTD</t>
  </si>
  <si>
    <t>CACEIS BANK, LUXEMBOURG BRANCH/ UCITS CLIENTS</t>
  </si>
  <si>
    <t>BANQUE PICTET AND CIE SA ARJUNA FUND PTE. LTD</t>
  </si>
  <si>
    <t>PRDL</t>
  </si>
  <si>
    <t>PRODIA DIAGNOSTIC LINE Tbk</t>
  </si>
  <si>
    <t>DIASYS DIAGNOSTIC SYSTEMS GMBH</t>
  </si>
  <si>
    <t>PRIM</t>
  </si>
  <si>
    <t>ROYAL PRIMA Tbk</t>
  </si>
  <si>
    <t>I NYOMAN EHRICH LISTER DR</t>
  </si>
  <si>
    <t>SUPARDY</t>
  </si>
  <si>
    <t>ROBIN</t>
  </si>
  <si>
    <t>PSAB</t>
  </si>
  <si>
    <t>J RESOURCES ASIA PASIFIK Tbk</t>
  </si>
  <si>
    <t>JIMMY BUDIARTO</t>
  </si>
  <si>
    <t>PSAT</t>
  </si>
  <si>
    <t>PANCARAN SAMUDERA TRANSPORT Tbk</t>
  </si>
  <si>
    <t>PT SURYA MITRA PANCARAN</t>
  </si>
  <si>
    <t>PT SEGARA ARTHA UTAMA</t>
  </si>
  <si>
    <t>PT. BENTUK KARYA NUSANTARA</t>
  </si>
  <si>
    <t>PROFITAMA HASIL INDAH</t>
  </si>
  <si>
    <t>PT WARNA CIPTA KARYA</t>
  </si>
  <si>
    <t>PSDN</t>
  </si>
  <si>
    <t>PRASIDHA ANEKA NIAGA Tbk</t>
  </si>
  <si>
    <t>ANEKA AGROPRASIDHA, PT</t>
  </si>
  <si>
    <t>PT PRASIDHA</t>
  </si>
  <si>
    <t>PT ABA JAYAABADI</t>
  </si>
  <si>
    <t>ANEKA BUMI PRASIDHA, PT</t>
  </si>
  <si>
    <t>Aneka Sumber Kumala, PT</t>
  </si>
  <si>
    <t>AGUS SOEGIARTO</t>
  </si>
  <si>
    <t>IGIANTO JOE</t>
  </si>
  <si>
    <t>PSGO</t>
  </si>
  <si>
    <t>PALMA SERASIH Tbk</t>
  </si>
  <si>
    <t>SERASIH HOLDICO, PT</t>
  </si>
  <si>
    <t>PT JALINANKASIH SESAMA</t>
  </si>
  <si>
    <t>BUDIONO TANBUN</t>
  </si>
  <si>
    <t>KELVIN HALIM</t>
  </si>
  <si>
    <t>CHE WAI CHAN,</t>
  </si>
  <si>
    <t>PSKT</t>
  </si>
  <si>
    <t>RED PLANET INDONESIA Tbk</t>
  </si>
  <si>
    <t>PT. CIPTA KOMUNIKA KHATULISTIWA</t>
  </si>
  <si>
    <t>PT CRIO INDONESIA</t>
  </si>
  <si>
    <t>PT. TRAJECTIVE MITRA INDONESIA</t>
  </si>
  <si>
    <t>MOH.A.R.P.MANGKUNINGRAT</t>
  </si>
  <si>
    <t>PSSI</t>
  </si>
  <si>
    <t>IMC PELITA LOGISTIK Tbk</t>
  </si>
  <si>
    <t>PT BIO PERMAI</t>
  </si>
  <si>
    <t>PT INDOPRIMA MARINE</t>
  </si>
  <si>
    <t>TSAO PAO CHEE INVESTMENT MANAGEMENT PTE.LTD</t>
  </si>
  <si>
    <t>CONVIVIAL NAVIGATION CO. PTE.LTD</t>
  </si>
  <si>
    <t>KENDILO PTE. LTD</t>
  </si>
  <si>
    <t>IMC DYNAMIC INVESTMENTS PTE LTD</t>
  </si>
  <si>
    <t>PTBA</t>
  </si>
  <si>
    <t>BUKIT ASAM (PERSERO) Tbk</t>
  </si>
  <si>
    <t>PTDU</t>
  </si>
  <si>
    <t>DJASA UBERSAKTI Tbk</t>
  </si>
  <si>
    <t>PT TEKNINDO GEOSISTEM UNGGUL</t>
  </si>
  <si>
    <t>RSK INVESTASI UNGGUL</t>
  </si>
  <si>
    <t>VICA VALENTINA</t>
  </si>
  <si>
    <t>SUMIRAH TOHIR T</t>
  </si>
  <si>
    <t>PTIS</t>
  </si>
  <si>
    <t>INDO STRAITS Tbk</t>
  </si>
  <si>
    <t>PT INDO STRAITS Tbk</t>
  </si>
  <si>
    <t>STRAITS CORPORATION PTE LTD</t>
  </si>
  <si>
    <t>PTMP</t>
  </si>
  <si>
    <t>MITRA PACK Tbk</t>
  </si>
  <si>
    <t>KENCANA USAHA SENTOSA</t>
  </si>
  <si>
    <t>PT. MITRA TRI INVESTAMA</t>
  </si>
  <si>
    <t>PT. DIGITAL KODING SOLUSINDO</t>
  </si>
  <si>
    <t>ARDI KUSUMA</t>
  </si>
  <si>
    <t>PTMR</t>
  </si>
  <si>
    <t>MASTER PRINT Tbk</t>
  </si>
  <si>
    <t>PT. KURNIA SEMESTA PERSADA</t>
  </si>
  <si>
    <t>PT MULTI MITRA SEMESTA</t>
  </si>
  <si>
    <t>ELIT KARYA INVESTINDO PT</t>
  </si>
  <si>
    <t>MITRA PACK TBK</t>
  </si>
  <si>
    <t>DONNY SANTOSA</t>
  </si>
  <si>
    <t>EKO HERU WIBOWO</t>
  </si>
  <si>
    <t>ROBERT HASAN</t>
  </si>
  <si>
    <t>PTPP</t>
  </si>
  <si>
    <t>PP (PERSERO) Tbk</t>
  </si>
  <si>
    <t>PT Phintraco Sekuritas</t>
  </si>
  <si>
    <t>PTPS</t>
  </si>
  <si>
    <t>PULAU SUBUR Tbk</t>
  </si>
  <si>
    <t>PT. SEKAWAN KONTRINDO</t>
  </si>
  <si>
    <t>PTPW</t>
  </si>
  <si>
    <t>PRATAMA WIDYA Tbk</t>
  </si>
  <si>
    <t>PT PRATAMA INVESTAMA KURNIA</t>
  </si>
  <si>
    <t>PT. ROYAL STRATEGIS KAPITAL</t>
  </si>
  <si>
    <t>PT. INVESTASI BERSAMA MANDIRI</t>
  </si>
  <si>
    <t>YOSEPH WIKATAMA</t>
  </si>
  <si>
    <t>CYRILUS WINATAMA K</t>
  </si>
  <si>
    <t>BONAVENTURA WIMATAMA KURNIAWAN</t>
  </si>
  <si>
    <t>ANDREAS WIDHATAMA KURNIAWAN</t>
  </si>
  <si>
    <t>PTRO</t>
  </si>
  <si>
    <t>PETROSEA Tbk</t>
  </si>
  <si>
    <t>PT. KREASI JASA PERSADA</t>
  </si>
  <si>
    <t>PT PETRINDO JAYA KREASI TBK</t>
  </si>
  <si>
    <t>PT CARAKA REKSA OPTIMA</t>
  </si>
  <si>
    <t>PTSN</t>
  </si>
  <si>
    <t>SAT NUSAPERSADA Tbk</t>
  </si>
  <si>
    <t>PT ASUS INTERNATIONAL LIMITED</t>
  </si>
  <si>
    <t>INDITECK TECHNOLOGY HONG KONG LIMITED</t>
  </si>
  <si>
    <t>ASUS INVESTMENT CO., LTD</t>
  </si>
  <si>
    <t>BIDIN YUSUF</t>
  </si>
  <si>
    <t>ABIDIN FAN</t>
  </si>
  <si>
    <t>PTSP</t>
  </si>
  <si>
    <t>PIONEERINDO GOURMET INTERNATIONAL Tbk</t>
  </si>
  <si>
    <t>PT. Bayu Buana Tbk</t>
  </si>
  <si>
    <t>PUDP</t>
  </si>
  <si>
    <t>PUDJIADI PRESTIGE Tbk</t>
  </si>
  <si>
    <t>PT GRAHA PUJI BAHANA</t>
  </si>
  <si>
    <t>ARIYO TEJO</t>
  </si>
  <si>
    <t>NATALIA DEVI PUDJIADI</t>
  </si>
  <si>
    <t>PURA</t>
  </si>
  <si>
    <t>PUTRA RAJAWALI KENCANA Tbk</t>
  </si>
  <si>
    <t>PT RAJAWALI DWIPUTRA INDONESIA</t>
  </si>
  <si>
    <t>PT RAJAWALI INTI</t>
  </si>
  <si>
    <t>PT IGELCORP NUSANTARA KAPITAL</t>
  </si>
  <si>
    <t>PT IGELCORP ASIA KAPITAL</t>
  </si>
  <si>
    <t>TONNY HERMAWAN ADIKARJO IR</t>
  </si>
  <si>
    <t>HIZKIA ADITYA SITEPU</t>
  </si>
  <si>
    <t>GUNAWAN DOHO</t>
  </si>
  <si>
    <t>DHEERAJ</t>
  </si>
  <si>
    <t>ERWIN PRASETYA TJANDRA</t>
  </si>
  <si>
    <t>FACHRUL ATMADJA</t>
  </si>
  <si>
    <t>PURE</t>
  </si>
  <si>
    <t>TRINITAN METALS AND MINERALS Tbk</t>
  </si>
  <si>
    <t>PT TRINITAN RESOURCETAMA INDONESIA</t>
  </si>
  <si>
    <t>ASHISH KUMAR D KESWANI</t>
  </si>
  <si>
    <t>PUI SIAT HA</t>
  </si>
  <si>
    <t>WEMPY</t>
  </si>
  <si>
    <t>PURI</t>
  </si>
  <si>
    <t>PURI GLOBAL SUKSES Tbk</t>
  </si>
  <si>
    <t>PT. BUMI KREASI BARU</t>
  </si>
  <si>
    <t>ONG YICK SING</t>
  </si>
  <si>
    <t>PWON</t>
  </si>
  <si>
    <t>PAKUWON JATI Tbk</t>
  </si>
  <si>
    <t>PAKUWON ARTHANIAGA</t>
  </si>
  <si>
    <t>PYFA</t>
  </si>
  <si>
    <t>PYRIDAM FARMA Tbk</t>
  </si>
  <si>
    <t>REJUVE GLOBAL INVESTMENT PTE LTD</t>
  </si>
  <si>
    <t>PT. ASURANSI JIWA STARINVESTAMA</t>
  </si>
  <si>
    <t>PT ALDIRACITA SEKURITAS INDONESIA</t>
  </si>
  <si>
    <t>PZZA</t>
  </si>
  <si>
    <t>SARIMELATI KENCANA Tbk</t>
  </si>
  <si>
    <t>Sriboga Raturaya, PT</t>
  </si>
  <si>
    <t>TJIOK ARISTO SUNGKONO.S</t>
  </si>
  <si>
    <t>RAAM</t>
  </si>
  <si>
    <t>TRIPAR MULTIVSION PLUS Tbk</t>
  </si>
  <si>
    <t>PT. MNC DIGITAL ENTERTAINMENT TBK</t>
  </si>
  <si>
    <t>RAM JETHMAL PUNJABI</t>
  </si>
  <si>
    <t>RAFI</t>
  </si>
  <si>
    <t>SARI KREASI BOGA Tbk</t>
  </si>
  <si>
    <t>PT GLOBALASIA CAPITAL INVESTAMA</t>
  </si>
  <si>
    <t>BASUNANDA BINTANG</t>
  </si>
  <si>
    <t>CHANDRA GUNAWAN</t>
  </si>
  <si>
    <t>JOE S</t>
  </si>
  <si>
    <t>HO SIE FONG JOHN</t>
  </si>
  <si>
    <t>AGUSTIN WIDYAWATI</t>
  </si>
  <si>
    <t>RAJA</t>
  </si>
  <si>
    <t>RUKUN RAHARJA Tbk</t>
  </si>
  <si>
    <t>NG DOBIAS ISKANDAR</t>
  </si>
  <si>
    <t>RALS</t>
  </si>
  <si>
    <t>RAMAYANA LESTARI SENTOSA Tbk</t>
  </si>
  <si>
    <t>PT RAMAYANA MAKMURSENTOSA</t>
  </si>
  <si>
    <t>PT. RAMAYANA LESTARI SENTOSA TBK</t>
  </si>
  <si>
    <t>JAKARTA INTILAND PT</t>
  </si>
  <si>
    <t>PAULUS TUMEWU</t>
  </si>
  <si>
    <t>RANC</t>
  </si>
  <si>
    <t>SUPRA BOGA LESTARI Tbk</t>
  </si>
  <si>
    <t>PT PRIMA RASA INTI</t>
  </si>
  <si>
    <t>PT. EKAPUTRI MANDIRI</t>
  </si>
  <si>
    <t>PT GLOBAL DIGITAL NIAGA TBK</t>
  </si>
  <si>
    <t>PT GUNAPRIMA KARYAPERKASA</t>
  </si>
  <si>
    <t>PT WIJAYA SUMBER SEJAHTERA</t>
  </si>
  <si>
    <t>KENTJANA WIDJAJA</t>
  </si>
  <si>
    <t>RANS</t>
  </si>
  <si>
    <t>RANS ENTERTAINMEN INDONESIA Tbk</t>
  </si>
  <si>
    <t>INDONESIA ENTERTAINMEN GRUP PT</t>
  </si>
  <si>
    <t>SUTANTO HARTONO</t>
  </si>
  <si>
    <t>SOULTAN ARIQ RACHMAN</t>
  </si>
  <si>
    <t>RAFFI FARID AHMAD</t>
  </si>
  <si>
    <t>DONY OSKARIA</t>
  </si>
  <si>
    <t>RATU</t>
  </si>
  <si>
    <t>RAHARJA ENERGI CEPU Tbk</t>
  </si>
  <si>
    <t>PT CHANDRA DAYA INVESTASI TBK</t>
  </si>
  <si>
    <t>PT RUKUN RAHARJA TBK</t>
  </si>
  <si>
    <t>PT PETROSEA TBK</t>
  </si>
  <si>
    <t>RBMS</t>
  </si>
  <si>
    <t>RISTIA BINTANG MAHKOTASEJATI Tbk</t>
  </si>
  <si>
    <t>PT. RISTIA BMS CAPITAL</t>
  </si>
  <si>
    <t>AGUS PRAYITNO</t>
  </si>
  <si>
    <t>RICHARD R WIRIARAHARDJA</t>
  </si>
  <si>
    <t>REKSA DANA MINNA PADI INDRAPRASTHA SHM SYARIAH</t>
  </si>
  <si>
    <t>RCCC</t>
  </si>
  <si>
    <t>UTAMA RADAR CAHAYA Tbk</t>
  </si>
  <si>
    <t>PT. GELORA RIMBA JAYA</t>
  </si>
  <si>
    <t>DIAN PRIYADI</t>
  </si>
  <si>
    <t>RUDY HARTONO</t>
  </si>
  <si>
    <t>YUKKY HARRY WIBOWO</t>
  </si>
  <si>
    <t>DEDI JUSUF</t>
  </si>
  <si>
    <t>DAVID CHRISTIAN WAHYUDI SILAS</t>
  </si>
  <si>
    <t>DANIEL ADI PRATIKTO</t>
  </si>
  <si>
    <t>ADHITYA CHANDRA WIJAYA</t>
  </si>
  <si>
    <t>RDTX</t>
  </si>
  <si>
    <t>RODA VIVATEX Tbk</t>
  </si>
  <si>
    <t>TURNIADY WIDJAJA</t>
  </si>
  <si>
    <t>HERRIJANTO WIDJAJA</t>
  </si>
  <si>
    <t>GUNAWAN WIDJAYA</t>
  </si>
  <si>
    <t>SUTIADI WIDJAJA</t>
  </si>
  <si>
    <t>WIRIADY WIDJAJA</t>
  </si>
  <si>
    <t>ANTHONNY WIDJAJA</t>
  </si>
  <si>
    <t>HENDRY JONATHAN WIDJAJA</t>
  </si>
  <si>
    <t>TENG GOAT NIO</t>
  </si>
  <si>
    <t>LANIWATI WIDJAJA</t>
  </si>
  <si>
    <t>LINDAWATI WIDJAJA</t>
  </si>
  <si>
    <t>KARTA WIDJAJA</t>
  </si>
  <si>
    <t>YUNIASARI</t>
  </si>
  <si>
    <t>REAL</t>
  </si>
  <si>
    <t>REPOWER ASIA INDONESIA Tbk</t>
  </si>
  <si>
    <t>PT HARMONI HARUM PROPERTINDO</t>
  </si>
  <si>
    <t>PT ENAM BERLIAN SINERGI</t>
  </si>
  <si>
    <t>RELF</t>
  </si>
  <si>
    <t>GRAHA MITRA ASIA Tbk</t>
  </si>
  <si>
    <t>PT. RELIFE PROPERTY</t>
  </si>
  <si>
    <t>PT Andromeda Bima Berjaya</t>
  </si>
  <si>
    <t>PT. RELIFE REALTY INDONESIA</t>
  </si>
  <si>
    <t>PT PATRALAND MULIA JAYA</t>
  </si>
  <si>
    <t>PT NUSA PERKASA INTERNATIONAL</t>
  </si>
  <si>
    <t>GHOFAR ROZAQ NAZILA</t>
  </si>
  <si>
    <t>RELI</t>
  </si>
  <si>
    <t>RELIANCE SEKURITAS INDONESIA Tbk</t>
  </si>
  <si>
    <t>PRIMA INTI MEDIKA. PT</t>
  </si>
  <si>
    <t>RELIANCE CAPITAL MANAGEMENT,  PT</t>
  </si>
  <si>
    <t>BCORP INVESTAMA INDONESIA, PT</t>
  </si>
  <si>
    <t>ASIA KAPITAL PROPERTI PT</t>
  </si>
  <si>
    <t>ANDI GUNAWAN ONG</t>
  </si>
  <si>
    <t>PT. ASURANSI JIWA RELIANCE INDONESIA</t>
  </si>
  <si>
    <t>PT RELIANCE SEKURITAS INDONESIA, TBK</t>
  </si>
  <si>
    <t>RGAS</t>
  </si>
  <si>
    <t>KIAN SANTANG MULIATAMA Tbk</t>
  </si>
  <si>
    <t>MARGO CIPTA SELARAS</t>
  </si>
  <si>
    <t>PLATINUM BERKAH ABADI, PT</t>
  </si>
  <si>
    <t>KIAN MEGAH INVESTAMA, PT</t>
  </si>
  <si>
    <t>EDY NURHAMID AMIN</t>
  </si>
  <si>
    <t>TAUFIK DWICAHYONO</t>
  </si>
  <si>
    <t>AGUS SALIM</t>
  </si>
  <si>
    <t>FADJAR TRI ANANDA</t>
  </si>
  <si>
    <t>RICY</t>
  </si>
  <si>
    <t>RICKY PUTRA GLOBALINDO Tbk</t>
  </si>
  <si>
    <t>HERLINA TJHANG</t>
  </si>
  <si>
    <t>WINSTON KARIM</t>
  </si>
  <si>
    <t>Hoenijati Tarjono</t>
  </si>
  <si>
    <t>IR.PHILIPUS AGUS JUWONO</t>
  </si>
  <si>
    <t>RICHARD SAJINO</t>
  </si>
  <si>
    <t>ARDELLINE LOVERITT E</t>
  </si>
  <si>
    <t>GOH POH HENG</t>
  </si>
  <si>
    <t>DENZIN INTERNATIONAL LIMITED</t>
  </si>
  <si>
    <t>EFFENDI GOZALI</t>
  </si>
  <si>
    <t>RICKY UTAMA RAYA</t>
  </si>
  <si>
    <t>SPANOLA HOLDINGS LTD.</t>
  </si>
  <si>
    <t>RIGS</t>
  </si>
  <si>
    <t>RIG TENDERS INDONESIA Tbk</t>
  </si>
  <si>
    <t>PT. SURYA INDAH MUARA PANTAI</t>
  </si>
  <si>
    <t>KARTIKA HADI</t>
  </si>
  <si>
    <t>LIM IK NEN</t>
  </si>
  <si>
    <t>RIMO</t>
  </si>
  <si>
    <t>RIMO INTERNATIONAL LESTARI Tbk</t>
  </si>
  <si>
    <t>PT WAHANA BERSAMA NUSANTARA</t>
  </si>
  <si>
    <t>REKSA DANA PACIFIC EQUITY FUND</t>
  </si>
  <si>
    <t>YUDI DAUNAWATI</t>
  </si>
  <si>
    <t>RISE</t>
  </si>
  <si>
    <t>JAYA SUKSES MAKMUR SENTOSA Tbk</t>
  </si>
  <si>
    <t>PT RODECO ANUGRAH BUANA</t>
  </si>
  <si>
    <t>TIARA DAMAI SAMUDRA, PT</t>
  </si>
  <si>
    <t>PT PRIMA SARANA ABADI</t>
  </si>
  <si>
    <t>PT NOVA INVESTAMA MANDIRI</t>
  </si>
  <si>
    <t>RLCO</t>
  </si>
  <si>
    <t>ABADI LESTARI INDONESIA Tbk</t>
  </si>
  <si>
    <t>CAKRA WIJAYA KAPITAL PT</t>
  </si>
  <si>
    <t>DHANA PRATAMA INVESTAMA PT</t>
  </si>
  <si>
    <t>REALCO OMEGA INVESTAMA PT</t>
  </si>
  <si>
    <t>EDWIN PRANATA</t>
  </si>
  <si>
    <t>RMKE</t>
  </si>
  <si>
    <t>RMK ENERGY Tbk</t>
  </si>
  <si>
    <t>PT CIPTA INVESTA INDONESIA</t>
  </si>
  <si>
    <t>PT. ALPHA INVESTASI ASIA</t>
  </si>
  <si>
    <t>PT MITRA INVESTASI GEMILANG</t>
  </si>
  <si>
    <t>PT ASA KAPITAL SEJAHTERA</t>
  </si>
  <si>
    <t>PT RMK INVESTAMA</t>
  </si>
  <si>
    <t>PT WAHANA INVESTASI INDONESIA</t>
  </si>
  <si>
    <t>BINA BUANA KAPITAL PT</t>
  </si>
  <si>
    <t>TONY SAPUTRA</t>
  </si>
  <si>
    <t>RMKO</t>
  </si>
  <si>
    <t>ROYALTAMA MULIA KONTRAKTORINDO Tbk</t>
  </si>
  <si>
    <t>ROCK</t>
  </si>
  <si>
    <t>ROCKFIELDS PROPERTI INDONESIA Tbk</t>
  </si>
  <si>
    <t>PT POLLUX HOTELS GROUP TBK</t>
  </si>
  <si>
    <t>LUCIANA</t>
  </si>
  <si>
    <t>RODA</t>
  </si>
  <si>
    <t>PIKKO LAND DEVELOPMENT Tbk</t>
  </si>
  <si>
    <t>Stephanus Abrian Natan</t>
  </si>
  <si>
    <t>GAN, LEONITA</t>
  </si>
  <si>
    <t>SICILIA ALEXANDER S</t>
  </si>
  <si>
    <t>WIRAWAN CHONDRO</t>
  </si>
  <si>
    <t>NIO YANTONY</t>
  </si>
  <si>
    <t>GINAWAN CHONDRO</t>
  </si>
  <si>
    <t>LISNAWATI CHONDRO</t>
  </si>
  <si>
    <t>KWAN SIOE MOEI</t>
  </si>
  <si>
    <t>HSBC RBWM CAROLINE DEWI</t>
  </si>
  <si>
    <t>RONY</t>
  </si>
  <si>
    <t>ARACORD NUSANTARA GROUP Tbk</t>
  </si>
  <si>
    <t>HONOUR ACCORD LIMITED</t>
  </si>
  <si>
    <t>GUANG CHEN</t>
  </si>
  <si>
    <t>LUTING QIU</t>
  </si>
  <si>
    <t>WANTING HUANG</t>
  </si>
  <si>
    <t>SHUAI HU</t>
  </si>
  <si>
    <t>ROTI</t>
  </si>
  <si>
    <t>NIPPON INDOSARI CORPINDO Tbk</t>
  </si>
  <si>
    <t>NIPPON INDOSARI CORPINDO TBK, PT.</t>
  </si>
  <si>
    <t>PASCO SHIKISHIMA CORPORATION</t>
  </si>
  <si>
    <t>BONLIGHT INVESTMENTS LIMITED</t>
  </si>
  <si>
    <t>LIEF HOLDINGS PTE LTD</t>
  </si>
  <si>
    <t>DEMETER INDO INVESTMENT PTE LTD</t>
  </si>
  <si>
    <t>LANDWELL PROPERTIES INC.</t>
  </si>
  <si>
    <t>RSCH</t>
  </si>
  <si>
    <t>CHARLIE HOSPITAL SEMARANG Tbk</t>
  </si>
  <si>
    <t>PT INVESTASI HARMONI SEJAHTERA</t>
  </si>
  <si>
    <t>PT. WAHYU AGUNG</t>
  </si>
  <si>
    <t>THEO CHANDRA HUTOMO</t>
  </si>
  <si>
    <t>BENNY ANDREWIJAYA</t>
  </si>
  <si>
    <t>RSGK</t>
  </si>
  <si>
    <t>KEDOYA ADYARAYA Tbk</t>
  </si>
  <si>
    <t>PT BESTAMA MEDIKACENTER INVESTAMA</t>
  </si>
  <si>
    <t>RUIS</t>
  </si>
  <si>
    <t>RADIANT UTAMA INTERINSCO Tbk</t>
  </si>
  <si>
    <t>KARYA MITRA ENERGI. PT</t>
  </si>
  <si>
    <t>CIPTA DUTA ENERGI. PT</t>
  </si>
  <si>
    <t>MULTIPRATAMA DAYA SOLUSI, PT</t>
  </si>
  <si>
    <t>PT. BUANA INTI SINERGI</t>
  </si>
  <si>
    <t>Radiant Nusa Investama, PT</t>
  </si>
  <si>
    <t>SURADI TAMIN</t>
  </si>
  <si>
    <t>ANDY TAMIN</t>
  </si>
  <si>
    <t>RACHMAD WIDIANTO DRS</t>
  </si>
  <si>
    <t>RUNS</t>
  </si>
  <si>
    <t>GLOBAL SUKSES SOLUSI Tbk</t>
  </si>
  <si>
    <t>PT METRA DIGITAL INVESTAMA</t>
  </si>
  <si>
    <t>PT METRA-NET</t>
  </si>
  <si>
    <t>TEMMY WONGSO</t>
  </si>
  <si>
    <t>SINTA</t>
  </si>
  <si>
    <t>SUARDI</t>
  </si>
  <si>
    <t>TAN KIAN GEE</t>
  </si>
  <si>
    <t>EDWIN PRAMANA</t>
  </si>
  <si>
    <t>SONY RACHMADI PURNOMO</t>
  </si>
  <si>
    <t>SUHARTONO</t>
  </si>
  <si>
    <t>M MAHJUDIN OKKY TRANNOTO</t>
  </si>
  <si>
    <t>KB-MDI CENTAURI MASTER FUND PTE LTD</t>
  </si>
  <si>
    <t>SAFE</t>
  </si>
  <si>
    <t>STEADY SAFE Tbk</t>
  </si>
  <si>
    <t>PT ABDI RAHARJA</t>
  </si>
  <si>
    <t>Infiniti Wahana, PT</t>
  </si>
  <si>
    <t>Peter Wijaya</t>
  </si>
  <si>
    <t>GOLD PEAK INVESTMENTS LTD</t>
  </si>
  <si>
    <t>SAGE</t>
  </si>
  <si>
    <t>SAPTAUSAHA GEMILANGINDAH Tbk</t>
  </si>
  <si>
    <t>PT. BENTENG TERANG SEJAHTERA</t>
  </si>
  <si>
    <t>EDWARD HALIM</t>
  </si>
  <si>
    <t>ROBERT TANJANI</t>
  </si>
  <si>
    <t>SAME</t>
  </si>
  <si>
    <t>SARANA MEDITAMA METROPOLITAN Tbk</t>
  </si>
  <si>
    <t>PT PAKUWON JATI</t>
  </si>
  <si>
    <t>SAMF</t>
  </si>
  <si>
    <t>SARASWANTI ANUGERAH MAKMUR Tbk</t>
  </si>
  <si>
    <t>PT. SURAPON BERKAH MAKMUR</t>
  </si>
  <si>
    <t>PT SARANA SUBUR MAKMUR</t>
  </si>
  <si>
    <t>PT. ANUGERAH BANDA SAGARA</t>
  </si>
  <si>
    <t>PT. BIOTEKNIKA PRIMA NUGRAHA</t>
  </si>
  <si>
    <t>PT. SARASWANTI UTAMA</t>
  </si>
  <si>
    <t>AGNES MARTAULINA DWI SARASWANTI HALOHO</t>
  </si>
  <si>
    <t>ANDREAS ADHI HARSANTO</t>
  </si>
  <si>
    <t>NOEGROHO HARIHARDONO</t>
  </si>
  <si>
    <t>YAHYA TAUFIK</t>
  </si>
  <si>
    <t>SAPX</t>
  </si>
  <si>
    <t>SATRIA ANTARAN PRIMA Tbk</t>
  </si>
  <si>
    <t>PT SATRIA INVESTAMA PERDANA</t>
  </si>
  <si>
    <t>GD EXPRESS CARRIER BHD</t>
  </si>
  <si>
    <t>GD VALUEGUARD SDN BHD</t>
  </si>
  <si>
    <t>GDEX SEA SDN BHD</t>
  </si>
  <si>
    <t>SATU</t>
  </si>
  <si>
    <t>KOTA SATU PROPERTI Tbk</t>
  </si>
  <si>
    <t>GOUW TEDJA KURNIAWAN</t>
  </si>
  <si>
    <t>ANTON STEFIAN DWI KRISTANTO</t>
  </si>
  <si>
    <t>LEO AGUNG VITO WICAKSANA</t>
  </si>
  <si>
    <t>RADEN YOHANES KRISTIAN HARDIANTO</t>
  </si>
  <si>
    <t>HENDARMIN AGUNGSETYA PURWANTO</t>
  </si>
  <si>
    <t>KOTA SATU INDONESIA PT</t>
  </si>
  <si>
    <t>SBAT</t>
  </si>
  <si>
    <t>SEJAHTERA BINTANG ABADI TEXTILE Tbk</t>
  </si>
  <si>
    <t>PT INDUSTRI TELEKOMUNIKASI INDONESIA</t>
  </si>
  <si>
    <t>R7 RIGEL.1 PTE. LTD.</t>
  </si>
  <si>
    <t>ANTONIO ANDREW IMANUEL</t>
  </si>
  <si>
    <t>JOKO SURANTO</t>
  </si>
  <si>
    <t>GENDA ANANTA RAHMAT</t>
  </si>
  <si>
    <t>GREGORIUS DANIEL NATA</t>
  </si>
  <si>
    <t>AGHNI DHAMAYANTI</t>
  </si>
  <si>
    <t>TAN HENG LOK</t>
  </si>
  <si>
    <t>SBMA</t>
  </si>
  <si>
    <t>SURYA BIRU MURNI ACETYLENE Tbk</t>
  </si>
  <si>
    <t>TIFFANY WEI</t>
  </si>
  <si>
    <t>VERAWATI</t>
  </si>
  <si>
    <t>Rini Dwiyanti</t>
  </si>
  <si>
    <t>PT SURYA BIRU TITILEA INVESTAMA</t>
  </si>
  <si>
    <t>SCCO</t>
  </si>
  <si>
    <t>SUPREME CABLE MANUFACTURING &amp; COMMERCE Tbk</t>
  </si>
  <si>
    <t>PT. MODA SUKSES MAKMUR</t>
  </si>
  <si>
    <t>PT SATU SATU SEMBILAN SUKSES MAKMUR</t>
  </si>
  <si>
    <t>SOEPONO</t>
  </si>
  <si>
    <t>SETIA SAPTA, PT</t>
  </si>
  <si>
    <t>SINAR SURABAYA SAKTI, PT</t>
  </si>
  <si>
    <t>SUMBER DAYA SINAR BARU, PT</t>
  </si>
  <si>
    <t>FURUKAWA ELECTRIC CO.,LTD.</t>
  </si>
  <si>
    <t>SCMA</t>
  </si>
  <si>
    <t>SURYA CITRA MEDIA Tbk</t>
  </si>
  <si>
    <t>SCNP</t>
  </si>
  <si>
    <t>SELARAS CITRA NUSANTARA PERKASA Tbk</t>
  </si>
  <si>
    <t>RANGGADA GRAHA NUANSA, PT</t>
  </si>
  <si>
    <t>SENA DWIMAKMUR, PT</t>
  </si>
  <si>
    <t>PT SELARAS CITRA NUSANTARA PERKASA TBK</t>
  </si>
  <si>
    <t>GENERASI DUA SUKSES TERUS, PT</t>
  </si>
  <si>
    <t>XAVERIUS NURSALIM</t>
  </si>
  <si>
    <t>HENDRIK NURSALIM</t>
  </si>
  <si>
    <t>WILLY NURSALIM</t>
  </si>
  <si>
    <t>FREDDY NURSALIM</t>
  </si>
  <si>
    <t>DR. Richard Nursalim</t>
  </si>
  <si>
    <t>SCPI</t>
  </si>
  <si>
    <t>ORGANON PHARMA INDONESIA Tbk</t>
  </si>
  <si>
    <t>ORGANON LLC</t>
  </si>
  <si>
    <t>SDMU</t>
  </si>
  <si>
    <t>SIDOMULYO SELARAS Tbk</t>
  </si>
  <si>
    <t>RIA AGUSTINE</t>
  </si>
  <si>
    <t>TJOE MIEN SASMINTO</t>
  </si>
  <si>
    <t>SDPC</t>
  </si>
  <si>
    <t>MILLENNIUM PHARMACON INTERNATIONAL Tbk</t>
  </si>
  <si>
    <t>PT DANPAC PHARMA</t>
  </si>
  <si>
    <t>PHARMANIAGA INTERNATIONAL CORPORATION SDN.BHD</t>
  </si>
  <si>
    <t>CITRA DEWI MANURUNG</t>
  </si>
  <si>
    <t>SDRA</t>
  </si>
  <si>
    <t>BANK WOORI SAUDARA INDONESIA 1906 Tbk</t>
  </si>
  <si>
    <t>META INTI DUTA, PT</t>
  </si>
  <si>
    <t>APRAMESIS META INVESTAMA PT</t>
  </si>
  <si>
    <t>WOORI BANK</t>
  </si>
  <si>
    <t>SEMA</t>
  </si>
  <si>
    <t>SEMACOM INTEGRATED Tbk</t>
  </si>
  <si>
    <t>PT. SEMACOM GLOBAL MANDIRI</t>
  </si>
  <si>
    <t>SELVY MATTOALI</t>
  </si>
  <si>
    <t>LOVELY MATTOALI</t>
  </si>
  <si>
    <t>HENNY TAMUNGKU</t>
  </si>
  <si>
    <t>JACQUELINE SUTJIAWAN</t>
  </si>
  <si>
    <t>RUDI HARTONO INTAN</t>
  </si>
  <si>
    <t>JOSEPHINE SUTJIAWAN TJIA</t>
  </si>
  <si>
    <t>DJAJA TONNY INTAN</t>
  </si>
  <si>
    <t>SFAN</t>
  </si>
  <si>
    <t>SURYA FAJAR CAPITAL Tbk</t>
  </si>
  <si>
    <t>PT SURYA FAJAR CORPORA</t>
  </si>
  <si>
    <t>PT TJAHAYA HARAPAN NUSANTARA</t>
  </si>
  <si>
    <t>PT SOLUSI FINANCIAL ASIA</t>
  </si>
  <si>
    <t>HENRI WIDODO</t>
  </si>
  <si>
    <t>STEFFEN</t>
  </si>
  <si>
    <t>SGER</t>
  </si>
  <si>
    <t>SUMBER GLOBAL ENERGY Tbk</t>
  </si>
  <si>
    <t>PT HINENI TUJUH RESOURCES</t>
  </si>
  <si>
    <t>PT Berkat Mitra Prima</t>
  </si>
  <si>
    <t>PT CEMERLANG AGUNG SENTOSA</t>
  </si>
  <si>
    <t>PT. MULYA PRIMA ABADI</t>
  </si>
  <si>
    <t>PT SUMBERMAS INTI ENERGI</t>
  </si>
  <si>
    <t>VIVI RAMALYATI HUTAMA</t>
  </si>
  <si>
    <t>WELLY THOMAS</t>
  </si>
  <si>
    <t>Harris Muliawan</t>
  </si>
  <si>
    <t>SGRO</t>
  </si>
  <si>
    <t>PRIME AGRI RESOURCES Tbk</t>
  </si>
  <si>
    <t>AGPA PTE. LTD.</t>
  </si>
  <si>
    <t>SHID</t>
  </si>
  <si>
    <t>HOTEL SAHID JAYA INTERNATIONAL Tbk</t>
  </si>
  <si>
    <t>SAHID INSANADI, PT</t>
  </si>
  <si>
    <t>PT EMPU SAHID INTERNATIONAL</t>
  </si>
  <si>
    <t>NY.YULIAH SUKAMDANI</t>
  </si>
  <si>
    <t>Retno Wijayaningsih</t>
  </si>
  <si>
    <t>SUKAMDANI S. GITOSARDJONO</t>
  </si>
  <si>
    <t>SHIP</t>
  </si>
  <si>
    <t>SILLO MARITIME PERDANA Tbk</t>
  </si>
  <si>
    <t>PT SURYANI SAMUDRA SEJATI</t>
  </si>
  <si>
    <t>PT BAYU SEMESTA ABADI</t>
  </si>
  <si>
    <t>PT GOLDENHEAVEN PRIMA INVESTAMA</t>
  </si>
  <si>
    <t>PT MAXIMA PRIMA SEJAHTERA</t>
  </si>
  <si>
    <t>SICO</t>
  </si>
  <si>
    <t>SIGMA ENERGY COMPRESSINDO Tbk</t>
  </si>
  <si>
    <t>PT. SIGMA ENERGY UTAMA</t>
  </si>
  <si>
    <t>PATRICIA GITTA CHANDRA</t>
  </si>
  <si>
    <t>SIDO</t>
  </si>
  <si>
    <t>INDUSTRI JAMU DAN FARMASI SIDO MUNCUL Tbk</t>
  </si>
  <si>
    <t>PT. INDUSTRI JAMU DAN FARMASI SIDO MUNCUL, TBK</t>
  </si>
  <si>
    <t>PT HOTEL CANDI BARU</t>
  </si>
  <si>
    <t>SILO</t>
  </si>
  <si>
    <t>SILOAM INTERNATIONAL HOSPITALS Tbk</t>
  </si>
  <si>
    <t>MEGAPRATAMA KARYA PERSADA, PT</t>
  </si>
  <si>
    <t>GLORIA MULIA, PT</t>
  </si>
  <si>
    <t>SIGHT INVESTMENT COMPANY PTE LIMITED</t>
  </si>
  <si>
    <t>NILAM BIRU BERSINAR, PT.</t>
  </si>
  <si>
    <t>SAFIRA PRIMA UTAMA, PT.</t>
  </si>
  <si>
    <t>SIMA</t>
  </si>
  <si>
    <t>SIWANI MAKMUR Tbk</t>
  </si>
  <si>
    <t>CHRISTOPHER PANDU WINATA</t>
  </si>
  <si>
    <t>SIMP</t>
  </si>
  <si>
    <t>SALIM IVOMAS PRATAMA Tbk</t>
  </si>
  <si>
    <t>PT. MANDIRI INVESTAMA SEJATI</t>
  </si>
  <si>
    <t>INDOFOOD AGRI RESOURCES LTD</t>
  </si>
  <si>
    <t>SINI</t>
  </si>
  <si>
    <t>SINGARAJA PUTRA Tbk</t>
  </si>
  <si>
    <t>PT. AUTUM PRIMA INDONESIA</t>
  </si>
  <si>
    <t>PT DELI INDONESIA RAYA</t>
  </si>
  <si>
    <t>BATUBARA DEVELOPMENT PTE. LTD.</t>
  </si>
  <si>
    <t>TOMY GORETHA</t>
  </si>
  <si>
    <t>HENDRIKUS YULIDAR PUTRA KARIM</t>
  </si>
  <si>
    <t>SUSAN HIOE</t>
  </si>
  <si>
    <t>SIPD</t>
  </si>
  <si>
    <t>SREEYA SEWU INDONESIA Tbk</t>
  </si>
  <si>
    <t>GREAT GIANT PINEAPPLE</t>
  </si>
  <si>
    <t>PT SURYA PRIMA INTERNATIONAL</t>
  </si>
  <si>
    <t>SKBM</t>
  </si>
  <si>
    <t>SEKAR BUMI Tbk</t>
  </si>
  <si>
    <t>PT ADANA VISI INVESTAMA</t>
  </si>
  <si>
    <t>PT MULTI KARYA SEJATI</t>
  </si>
  <si>
    <t>KENFAY RESOURCES PTE. LTD.</t>
  </si>
  <si>
    <t>GREEN RESOURCES INVESTMENTS PTE. LTD.</t>
  </si>
  <si>
    <t>VEE FORTUNE PTE LTD</t>
  </si>
  <si>
    <t>OEI HARRY LUKMITO</t>
  </si>
  <si>
    <t>FANNI SUSILO</t>
  </si>
  <si>
    <t>FJ CAPITAL PTE. LTD.</t>
  </si>
  <si>
    <t>ROYAL PRIMA PACIFIC PTE. LTD.</t>
  </si>
  <si>
    <t>SKLT</t>
  </si>
  <si>
    <t>SEKAR LAUT Tbk</t>
  </si>
  <si>
    <t>PT. SEKAR LAUT TBK</t>
  </si>
  <si>
    <t>PT ANEKA AGRO FOOD</t>
  </si>
  <si>
    <t>PT VISI INTI PELANGI</t>
  </si>
  <si>
    <t>PT WOK MITRA LESTARI</t>
  </si>
  <si>
    <t>PT ESWHUANG</t>
  </si>
  <si>
    <t>SKRN</t>
  </si>
  <si>
    <t>SUPERKRANE MITRA UTAMA Tbk</t>
  </si>
  <si>
    <t>PT SAGA INVESTAMA SEDAYA</t>
  </si>
  <si>
    <t>PT. SUPERKRANE MITRA UTAMA TBK</t>
  </si>
  <si>
    <t>FEDERAL INTERNATIONAL (2000) LTD</t>
  </si>
  <si>
    <t>GLOBRANT INVESTMENT INC</t>
  </si>
  <si>
    <t>HENGKY  WIJAYA OEY</t>
  </si>
  <si>
    <t>YAFIN TANDIONO TAN</t>
  </si>
  <si>
    <t>LAM ANTON RAMLI</t>
  </si>
  <si>
    <t>ZHENYU LI</t>
  </si>
  <si>
    <t>SKYB</t>
  </si>
  <si>
    <t>NORTHCLIFF CITRANUSA INDONESIA Tbk</t>
  </si>
  <si>
    <t>PT. NARADA ADIKARA INDONESIA</t>
  </si>
  <si>
    <t>NORTHCLIFF INDONESIA, PT</t>
  </si>
  <si>
    <t>CREATIVE ONE LIMITED</t>
  </si>
  <si>
    <t>JPMCB NA RE-ORA PRO NOBIS INTERNATIONAL CORP</t>
  </si>
  <si>
    <t>DINA ARJANTI</t>
  </si>
  <si>
    <t>ERRY SULISTIO</t>
  </si>
  <si>
    <t>NIKI NASTITIE KARYA DEWI</t>
  </si>
  <si>
    <t>IRWAN SUDJONO</t>
  </si>
  <si>
    <t>TRES MARIA CAPITAL LTD</t>
  </si>
  <si>
    <t>SLIS</t>
  </si>
  <si>
    <t>GAYA ABADI SEMPURNA Tbk</t>
  </si>
  <si>
    <t>PT SELIS INVESTAMA INDONESIA</t>
  </si>
  <si>
    <t>SUGIYANTO</t>
  </si>
  <si>
    <t>SMAR</t>
  </si>
  <si>
    <t>SINAR MAS AGRO RESOURCES AND TECHNOLOGY Tbk</t>
  </si>
  <si>
    <t>PT PURIMAS SASMITA</t>
  </si>
  <si>
    <t>EUROTRADE DEVELOPMENTS LIMITED</t>
  </si>
  <si>
    <t>KOPERASI KARYAWAN SMART KANTOR PUSAT JAKARTA</t>
  </si>
  <si>
    <t>SMBR</t>
  </si>
  <si>
    <t>SEMEN BATURAJA (PERSERO) Tbk</t>
  </si>
  <si>
    <t>PT SEMEN INDONESIA (PERSERO) TBK</t>
  </si>
  <si>
    <t>SMCB</t>
  </si>
  <si>
    <t>SOLUSI BANGUN INDONESIA Tbk</t>
  </si>
  <si>
    <t>Taiheiyo Cement Corporation</t>
  </si>
  <si>
    <t>SMDM</t>
  </si>
  <si>
    <t>SURYAMAS DUTAMAKMUR Tbk</t>
  </si>
  <si>
    <t>SMDR</t>
  </si>
  <si>
    <t>SAMUDERA INDONESIA Tbk</t>
  </si>
  <si>
    <t>SAMUDERA INDONESIA TANGGUH</t>
  </si>
  <si>
    <t>DANA PENSIUN SAMUDERA INDONESIA</t>
  </si>
  <si>
    <t>SUDIARSO, DRS</t>
  </si>
  <si>
    <t>SMGA</t>
  </si>
  <si>
    <t>SUMBER MINERAL GLOBAL ABADI Tbk</t>
  </si>
  <si>
    <t>MUTIARA BARA ABADI PT</t>
  </si>
  <si>
    <t>SUMBER GLOBAL ENERGY TBK</t>
  </si>
  <si>
    <t>SMGR</t>
  </si>
  <si>
    <t>SEMEN INDONESIA (PERSERO) Tbk</t>
  </si>
  <si>
    <t>FIDELITY INVESTMENT TRUST: FIDELITY TOTAL INTERNATIONAL EQUITY FUND</t>
  </si>
  <si>
    <t>INVESCO FUNDS</t>
  </si>
  <si>
    <t>THE HARTFORD INTERNATIONAL VALUE FUND</t>
  </si>
  <si>
    <t>BEST INVESTMENT CORPORATION</t>
  </si>
  <si>
    <t>SMIL</t>
  </si>
  <si>
    <t>SARANA MITRA LUAS Tbk</t>
  </si>
  <si>
    <t>RIDWAN SYAHRIL</t>
  </si>
  <si>
    <t>RAHMAT HIDAYAT</t>
  </si>
  <si>
    <t>HADI SUHERMIN</t>
  </si>
  <si>
    <t>LUCIA IRAWATY LIE</t>
  </si>
  <si>
    <t>WINSTON SUHERMIN</t>
  </si>
  <si>
    <t>SMKL</t>
  </si>
  <si>
    <t>SATYAMITRA KEMAS LESTARI Tbk</t>
  </si>
  <si>
    <t>PT. SATYAMITRA INVESTINDO PRATAMA</t>
  </si>
  <si>
    <t>SIMON ANGDIAS</t>
  </si>
  <si>
    <t>TAN FRANCO AGUNG</t>
  </si>
  <si>
    <t>ANG KINARDO</t>
  </si>
  <si>
    <t>JPMCB NA RE - SHINHAN BANK ACTING AS CUSTODY OF HONORS ASIA IPO PRIVATE INVESTMENT FUND</t>
  </si>
  <si>
    <t>SMKM</t>
  </si>
  <si>
    <t>SUMBER MAS KONSTRUKSI Tbk</t>
  </si>
  <si>
    <t>PT. KITA TUMBUH BERSAMA</t>
  </si>
  <si>
    <t>LIM SHRIMP ORG PTE. LTD.</t>
  </si>
  <si>
    <t>DANIEL MARTIN TJITRA</t>
  </si>
  <si>
    <t>BONDRA UJI PRATAMA</t>
  </si>
  <si>
    <t>THAT FA</t>
  </si>
  <si>
    <t>HENDRA ADI JAYANTO</t>
  </si>
  <si>
    <t>BUDIANTO JOHANNES</t>
  </si>
  <si>
    <t>YAN CHE</t>
  </si>
  <si>
    <t>CHARLY CAESAR</t>
  </si>
  <si>
    <t>HENI HANIFAH</t>
  </si>
  <si>
    <t>SMLE</t>
  </si>
  <si>
    <t>SINERGI MULTI LESTARINDO Tbk</t>
  </si>
  <si>
    <t>PT. SINERGI ASIA CORPORINDO</t>
  </si>
  <si>
    <t>TANTI ROYANI</t>
  </si>
  <si>
    <t>MICHAEL JUAN</t>
  </si>
  <si>
    <t>YULIA ROSALINE</t>
  </si>
  <si>
    <t>NJONO SAMPOERNO</t>
  </si>
  <si>
    <t>REKSA DANA OSO MOLUCCAS EQUITY FUND</t>
  </si>
  <si>
    <t>SMMA</t>
  </si>
  <si>
    <t>SINAR MAS MULTIARTHA Tbk</t>
  </si>
  <si>
    <t>PT. SUMMIT AUTO GROUP</t>
  </si>
  <si>
    <t>PT PINDO DELI PULP AND PAPER MILLS</t>
  </si>
  <si>
    <t>ASIA MERCHANT BANK LIMITED</t>
  </si>
  <si>
    <t>ASIA INVESTMENT BANKING CORPORATION</t>
  </si>
  <si>
    <t>SMMT</t>
  </si>
  <si>
    <t>GOLDEN EAGLE ENERGY Tbk</t>
  </si>
  <si>
    <t>PT SINAR UNGGUL INTERNASIONAL</t>
  </si>
  <si>
    <t>PT GOLDEN PRIMA ENERGY</t>
  </si>
  <si>
    <t>PT GEO ENERGY INVESTAMA</t>
  </si>
  <si>
    <t>ADEL INDO PRATAMA</t>
  </si>
  <si>
    <t>BENNY PONTIAN MUSLIM</t>
  </si>
  <si>
    <t>SMRA</t>
  </si>
  <si>
    <t>SUMMARECON AGUNG Tbk</t>
  </si>
  <si>
    <t>PT. SEMAROP AGUNG</t>
  </si>
  <si>
    <t>PT. INTIMAX INTRACO</t>
  </si>
  <si>
    <t>SULISMAN GRAHA, PT</t>
  </si>
  <si>
    <t>GUARDIAN MANAGEMENT &amp; INVESTMENT SERVICES PTE.LTD.</t>
  </si>
  <si>
    <t>LILIAWATI RAHARDJO</t>
  </si>
  <si>
    <t>SUNARNI RAHARDJA</t>
  </si>
  <si>
    <t>SISKA RAHARJA</t>
  </si>
  <si>
    <t>GOODRIDGE INTERNATIONAL LTD.</t>
  </si>
  <si>
    <t>SMRU</t>
  </si>
  <si>
    <t>SMR UTAMA Tbk</t>
  </si>
  <si>
    <t>TRADA ALAM MINERA TBK, PT</t>
  </si>
  <si>
    <t>SMSM</t>
  </si>
  <si>
    <t>SELAMAT SEMPURNA Tbk</t>
  </si>
  <si>
    <t>PT ADRINDO INTI PERKASA</t>
  </si>
  <si>
    <t>ANG ANDRI PRIBADI</t>
  </si>
  <si>
    <t>SURJA HARTONO</t>
  </si>
  <si>
    <t>SURYADI HARTONO</t>
  </si>
  <si>
    <t>OEIJ HUI PEK</t>
  </si>
  <si>
    <t>EDDY HARTONO</t>
  </si>
  <si>
    <t>DJOJO HARTONO</t>
  </si>
  <si>
    <t>FIDELITY INVESTMENT TRUST: FIDELITY SERIES INTERNATIONAL SMALL CAP FUND</t>
  </si>
  <si>
    <t>INVESCO INTERNATIONAL SMALL-MID COMPANY FUND</t>
  </si>
  <si>
    <t>JPMCB NA RE - VANGUARD INTERNATIONAL VALUE FUND</t>
  </si>
  <si>
    <t>FIDELITY INVESTMENT TRUST : FIDELITY INTERNATIONAL SMALL CAP FUND</t>
  </si>
  <si>
    <t>SNLK</t>
  </si>
  <si>
    <t>SUNTER LAKESIDE HOTEL Tbk</t>
  </si>
  <si>
    <t>PT KONSULTAN BISNIS PRIMA</t>
  </si>
  <si>
    <t>UNILINK VENTURES INC.</t>
  </si>
  <si>
    <t>SAPTO UTOMO HIDAJAT</t>
  </si>
  <si>
    <t>SURJO LUHUR HIDAJAT</t>
  </si>
  <si>
    <t>JASON HIDAJAT</t>
  </si>
  <si>
    <t>LEONARD HIDAYAT</t>
  </si>
  <si>
    <t>DANIEL HIDAYAT</t>
  </si>
  <si>
    <t>ALEXANDER HIDAJAT</t>
  </si>
  <si>
    <t>PAMELA HIDAJAT</t>
  </si>
  <si>
    <t>ISABEL HIDAJAT</t>
  </si>
  <si>
    <t>MAH MING FEI</t>
  </si>
  <si>
    <t>ELAINE HIDAYAT</t>
  </si>
  <si>
    <t>ELISHEA HIDAJAT (LIN YI)</t>
  </si>
  <si>
    <t>SOCI</t>
  </si>
  <si>
    <t>SOECHI LINES Tbk</t>
  </si>
  <si>
    <t>PT INVESTAMA PRADANA USAHA</t>
  </si>
  <si>
    <t>PT DANA CIPTA INDONUSA</t>
  </si>
  <si>
    <t>PT GEMA INDAH HUTAMA</t>
  </si>
  <si>
    <t>PT PILAR SUKSES UTAMA</t>
  </si>
  <si>
    <t>PT. DARMA PERTIWI RAYA</t>
  </si>
  <si>
    <t>HARTONO UTOMO</t>
  </si>
  <si>
    <t>SOFA</t>
  </si>
  <si>
    <t>SOLUSI ENVIRONMENT ASIA Tbk</t>
  </si>
  <si>
    <t>PT. Sembilan Sembilan Berkat</t>
  </si>
  <si>
    <t>PT ASIA INVESTMENT CAPITAL</t>
  </si>
  <si>
    <t>TANDYONO</t>
  </si>
  <si>
    <t>SOHO</t>
  </si>
  <si>
    <t>SOHO GLOBAL HEALTH Tbk</t>
  </si>
  <si>
    <t>MEDISIA INVESTMENT HOLDINGS PTE. LTD.</t>
  </si>
  <si>
    <t>TIBERIAS 96 PTY LTD</t>
  </si>
  <si>
    <t>FRABURG PTY LIMITED</t>
  </si>
  <si>
    <t>TAN GIOK NIO</t>
  </si>
  <si>
    <t>SUNRISE COMPANY LIMITED</t>
  </si>
  <si>
    <t>PRYSSELIUS LIMITED</t>
  </si>
  <si>
    <t>SOLA</t>
  </si>
  <si>
    <t>XOLARE RCR ENERGY Tbk</t>
  </si>
  <si>
    <t>PT ASHA RAHARJA PERSADA</t>
  </si>
  <si>
    <t>PT XOLABIT TERMINAL BITUMEN</t>
  </si>
  <si>
    <t>ENERGI HIJAU INVESTAMA</t>
  </si>
  <si>
    <t>IMAM BUCHAIRI</t>
  </si>
  <si>
    <t>MOCHAMAD BHADAIWI</t>
  </si>
  <si>
    <t>SONA</t>
  </si>
  <si>
    <t>SONA TOPAS TOURISM INDUSTRY Tbk</t>
  </si>
  <si>
    <t>PRECISE PACIFIC REALTY PT</t>
  </si>
  <si>
    <t>PT PRATAMA CITRA KARUNIA</t>
  </si>
  <si>
    <t>WAHJUDI WIDJAJA</t>
  </si>
  <si>
    <t>SOSS</t>
  </si>
  <si>
    <t>ALSOK INDONESIA SERVICES Tbk</t>
  </si>
  <si>
    <t>ALSOK CO., LTD.</t>
  </si>
  <si>
    <t>SOTS</t>
  </si>
  <si>
    <t>SATRIA MEGA KENCANA Tbk</t>
  </si>
  <si>
    <t>PT PANDITA INTI PERKASA</t>
  </si>
  <si>
    <t>KANAWA RIZKI INVESTAMA PT</t>
  </si>
  <si>
    <t>PT PERAK SEDAYA GRUP</t>
  </si>
  <si>
    <t>MAHAPA MITRA PERSADA PT</t>
  </si>
  <si>
    <t>INDJUN</t>
  </si>
  <si>
    <t>VONNY KRISTIANI</t>
  </si>
  <si>
    <t>HERMAN HERRY ADRANACUS</t>
  </si>
  <si>
    <t>STEVANO RIZKI ADRANACUS</t>
  </si>
  <si>
    <t>SOUL</t>
  </si>
  <si>
    <t>MITRA TIRTA BUWANA Tbk</t>
  </si>
  <si>
    <t>MAKNA PRAKARSA UTAMA, PT</t>
  </si>
  <si>
    <t>SURYA HATTA</t>
  </si>
  <si>
    <t>MINAR ALVIDA</t>
  </si>
  <si>
    <t>SPMA</t>
  </si>
  <si>
    <t>SUPARMA Tbk</t>
  </si>
  <si>
    <t>PT GRAHA INTI HARAPAN</t>
  </si>
  <si>
    <t>PT PACIFIC STAR SYNERGY</t>
  </si>
  <si>
    <t>PT. GLORIAJAYA GEMPITA</t>
  </si>
  <si>
    <t>HENG HOK SOEI</t>
  </si>
  <si>
    <t>SPRE</t>
  </si>
  <si>
    <t>SORAYA BERJAYA INDONESIA Tbk</t>
  </si>
  <si>
    <t>PT. GALAKSI INVESTAMA CORPORA</t>
  </si>
  <si>
    <t>MARFETRA</t>
  </si>
  <si>
    <t>MOCH ADHI PAMUNGKAS</t>
  </si>
  <si>
    <t>MUSTOFA ROMDLONI</t>
  </si>
  <si>
    <t>YANYAN NURUSS SOPYAN</t>
  </si>
  <si>
    <t>RIZET RAMAWI</t>
  </si>
  <si>
    <t>DWI RISTRA UTAMI</t>
  </si>
  <si>
    <t>SAMPON JEFFERSON</t>
  </si>
  <si>
    <t>RIDHO FERMAN SHATRIO</t>
  </si>
  <si>
    <t>Kevin Reviro Citra</t>
  </si>
  <si>
    <t>SPTO</t>
  </si>
  <si>
    <t>SURYA PERTIWI Tbk</t>
  </si>
  <si>
    <t>Multifortuna Asindo, PT</t>
  </si>
  <si>
    <t>PT SURYAPARAMITRA ABADI</t>
  </si>
  <si>
    <t>ZICO TRUST S LTD ATO STRAITS ONE FUND</t>
  </si>
  <si>
    <t>AVANDA GLOBAL MULTI-ASSET MASTER FUND</t>
  </si>
  <si>
    <t>SQMI</t>
  </si>
  <si>
    <t>WILTON MAKMUR INDONESIA Tbk</t>
  </si>
  <si>
    <t>PT PERUSAHAAN BONGKAR MUAT TRI MULIA BARUNA PERKASA</t>
  </si>
  <si>
    <t>WILTON RESOURCES HOLDING PTE LTD</t>
  </si>
  <si>
    <t>RAHMAN KAMARUDDIN</t>
  </si>
  <si>
    <t>SUTIKNO KHUSUMO</t>
  </si>
  <si>
    <t>SRAJ</t>
  </si>
  <si>
    <t>SEJAHTERARAYA ANUGRAHJAYA Tbk, PT</t>
  </si>
  <si>
    <t>PT SURYA CIPTA INTI CEMERLANG</t>
  </si>
  <si>
    <t>HIGH PRO INVESTMENTS LIMITED</t>
  </si>
  <si>
    <t>BCSS MAVERICK (A) I, LP</t>
  </si>
  <si>
    <t>BCSS BORON A I, LP</t>
  </si>
  <si>
    <t>HARRY WANGIDJAJA</t>
  </si>
  <si>
    <t>SRIL</t>
  </si>
  <si>
    <t>SRI REJEKI ISMAN Tbk</t>
  </si>
  <si>
    <t>PT HUDDLESTON INDONESIA</t>
  </si>
  <si>
    <t>CASSELL INTERNATIONAL PTE LTD</t>
  </si>
  <si>
    <t>GRAFTON CAPITAL RESOURCES PTE LTD</t>
  </si>
  <si>
    <t>CHESNEY INTERNATIONAL PTE LTD</t>
  </si>
  <si>
    <t>KIATNAKIN PHATRA BANK PUBLIC COMPANY LIMITED</t>
  </si>
  <si>
    <t>SRSN</t>
  </si>
  <si>
    <t>INDO ACIDATAMA Tbk</t>
  </si>
  <si>
    <t>Budhi Bersaudara Manunggal, PT</t>
  </si>
  <si>
    <t>SARANA INTEGRITAS, PT</t>
  </si>
  <si>
    <t>KEMIRI SARANA INVESTAMA, PT</t>
  </si>
  <si>
    <t>PT SAMA MANDIRI</t>
  </si>
  <si>
    <t>RENAISSANCE CAPITAL MGT INVT.</t>
  </si>
  <si>
    <t>BUDHI HARTONO</t>
  </si>
  <si>
    <t>BUDHI MOELJONO</t>
  </si>
  <si>
    <t>DICKY KURNIAWAN SANTOSO</t>
  </si>
  <si>
    <t>MULYADI UTOMO BUDHI MOELJONO</t>
  </si>
  <si>
    <t>FX BOEDI SOEBIANTO</t>
  </si>
  <si>
    <t>BUDHI SANTOSO</t>
  </si>
  <si>
    <t>SRTG</t>
  </si>
  <si>
    <t>SARATOGA INVESTAMA SEDAYA Tbk</t>
  </si>
  <si>
    <t>PT UNITRAS PERTAMA</t>
  </si>
  <si>
    <t>PT UNITRAS KAPITAL INDONESIA</t>
  </si>
  <si>
    <t>ZICO TRUST (S) LTD ATO BALANCE ENTERPRISE FIXED INCOME FUND</t>
  </si>
  <si>
    <t>SSIA</t>
  </si>
  <si>
    <t>SURYA SEMESTA INTERNUSA Tbk</t>
  </si>
  <si>
    <t>PT MERAPI AGUNG</t>
  </si>
  <si>
    <t>PT GEMA ADHINUSA PERSADA. PT</t>
  </si>
  <si>
    <t>PT ARMAN INVESTMENTS UTAMA</t>
  </si>
  <si>
    <t>INTREPID INVESTMENTS LIMITED</t>
  </si>
  <si>
    <t>MORGAN STANLEY SMITH BARNEY LLC S/A MSSB LLC SECURITIES CLEARANCE</t>
  </si>
  <si>
    <t>SSMS</t>
  </si>
  <si>
    <t>SAWIT SUMBERMAS SARANA Tbk</t>
  </si>
  <si>
    <t>PT PUTRA BORNEO AGRO LESTARI</t>
  </si>
  <si>
    <t>ALTO VITO INVESTMENTS LTD</t>
  </si>
  <si>
    <t>OMAN INVESTMENT AUTHORITY</t>
  </si>
  <si>
    <t>OMAN</t>
  </si>
  <si>
    <t>SSTM</t>
  </si>
  <si>
    <t>SUNSON TEXTILE MANUFACTURER Tbk</t>
  </si>
  <si>
    <t>SISCA</t>
  </si>
  <si>
    <t>SILVIA SURIADI</t>
  </si>
  <si>
    <t>RUDIYANTO</t>
  </si>
  <si>
    <t>MARIAH SURIADI</t>
  </si>
  <si>
    <t>REISE SURIADI</t>
  </si>
  <si>
    <t>OEMAR SURIADI</t>
  </si>
  <si>
    <t>BERNARDI WIDJAJAKUSUMA</t>
  </si>
  <si>
    <t>SUNSONINDO TEXTILE INVESTAMA, PT</t>
  </si>
  <si>
    <t>STAA</t>
  </si>
  <si>
    <t>SUMBER TANI AGUNG RESOURCES Tbk</t>
  </si>
  <si>
    <t>PT MALIBU INDAH LESTARI</t>
  </si>
  <si>
    <t>PT OAKMONT GLOBAL INVESTMENT</t>
  </si>
  <si>
    <t>PT GREEN CAPITAL PARTNERS</t>
  </si>
  <si>
    <t>PT CENTRAL INVESTA NUSANTARA</t>
  </si>
  <si>
    <t>PT KEDATON PERKASA</t>
  </si>
  <si>
    <t>PT. LAJU BERSAMA SEJATI</t>
  </si>
  <si>
    <t>PT. INTAN PELITA LESTARI</t>
  </si>
  <si>
    <t>PT. TIGA UNGGUL BERSAMA</t>
  </si>
  <si>
    <t>PELITA SUKSES SEJATI, PT</t>
  </si>
  <si>
    <t>STAR</t>
  </si>
  <si>
    <t>CALCULUS GLOBAL VENTURES Tbk</t>
  </si>
  <si>
    <t>PT BATAVIA DANA ULTIMA</t>
  </si>
  <si>
    <t>PT SETIABUDI DANA PRIMA</t>
  </si>
  <si>
    <t>PT BNP PESONA SOLARIS</t>
  </si>
  <si>
    <t>LION ALPHA LIMITED</t>
  </si>
  <si>
    <t>CALCULUS INVESTMENT PTE.LTD</t>
  </si>
  <si>
    <t>LGT GLOBAL LIMITED</t>
  </si>
  <si>
    <t>STRK</t>
  </si>
  <si>
    <t>LOVINA BEACH BREWERY Tbk</t>
  </si>
  <si>
    <t>BARITO MAS SUKSES</t>
  </si>
  <si>
    <t>SELALU BERSAMA ANUGERAH PT</t>
  </si>
  <si>
    <t>STTP</t>
  </si>
  <si>
    <t>SIANTAR TOP Tbk</t>
  </si>
  <si>
    <t>PT. HARAPAN CAHAYA NUSANTARA</t>
  </si>
  <si>
    <t>SHINDO TIARA TUNGGAL</t>
  </si>
  <si>
    <t>ROBIN SINDO</t>
  </si>
  <si>
    <t>MARIATI</t>
  </si>
  <si>
    <t>HENG BOEN LOEN</t>
  </si>
  <si>
    <t>AMELIA SINTARI</t>
  </si>
  <si>
    <t>MELISSA SINTARI</t>
  </si>
  <si>
    <t>JULIA SINTARI</t>
  </si>
  <si>
    <t>SUGI</t>
  </si>
  <si>
    <t>SUGIH ENERGY Tbk, PT</t>
  </si>
  <si>
    <t>BUMI SUMBER SWARNA PT</t>
  </si>
  <si>
    <t>SUNRISE ASSETS GROUP LIMITED</t>
  </si>
  <si>
    <t>HORIZONTE OPPORTUNITIES FUND SPC</t>
  </si>
  <si>
    <t>ORTUS HOLDING LTD WM CLIENT</t>
  </si>
  <si>
    <t>Louisa.DM</t>
  </si>
  <si>
    <t>GLENN RAHAYU ADLI ARIFF</t>
  </si>
  <si>
    <t>Effie Agustina S</t>
  </si>
  <si>
    <t>ASIACITI TRUST SINGAPORE PTE.LTD</t>
  </si>
  <si>
    <t>GOLDMAN SACHS INTERNATIONAL</t>
  </si>
  <si>
    <t>SULI</t>
  </si>
  <si>
    <t>SLJ GLOBAL Tbk</t>
  </si>
  <si>
    <t>PT PUTRA BUANA INDONESIA WOOD INDUSTRY</t>
  </si>
  <si>
    <t>PT MAHANUSA BUMI PERTIWI</t>
  </si>
  <si>
    <t>PT SANI MARDANI RESOURCES</t>
  </si>
  <si>
    <t>PT BORNEO KARYA PERSADA</t>
  </si>
  <si>
    <t>PT PELAYARAN SENTRA ARUNG MAKMUR</t>
  </si>
  <si>
    <t>NATUREVERSE INC. (PTE. LTD.)</t>
  </si>
  <si>
    <t>AMIR SUNARKO</t>
  </si>
  <si>
    <t>SIENNY MURNIAWANTI</t>
  </si>
  <si>
    <t>HUI PAK KONG</t>
  </si>
  <si>
    <t>MATARAM LIMITED</t>
  </si>
  <si>
    <t>SUNI</t>
  </si>
  <si>
    <t>SUNINDO PRATAMA Tbk</t>
  </si>
  <si>
    <t>PT SUNINDO PRATAMA TBK</t>
  </si>
  <si>
    <t>KEMAS ABDURRACHMAN</t>
  </si>
  <si>
    <t>SRIE MARTINA</t>
  </si>
  <si>
    <t>WILLY JOHAN CHANDRA</t>
  </si>
  <si>
    <t>SOE TO TIE LIN</t>
  </si>
  <si>
    <t>CHONG HON CHO</t>
  </si>
  <si>
    <t>WEE CHAN TEIN</t>
  </si>
  <si>
    <t>CHIN YAN ZOE FUNG</t>
  </si>
  <si>
    <t>SUPA</t>
  </si>
  <si>
    <t>SUPER BANK INDONESIA Tbk</t>
  </si>
  <si>
    <t>PT ELANG MEDIA VISITAMA</t>
  </si>
  <si>
    <t>KUDO TEKNOLOGI INDONESIA</t>
  </si>
  <si>
    <t>TIGA SIRA SEJAHTERA PT</t>
  </si>
  <si>
    <t>A5-DB HOLDINGS PTE. LTD.</t>
  </si>
  <si>
    <t>KAKAOBANK CORP</t>
  </si>
  <si>
    <t>GXS BANK PTE. LTD.</t>
  </si>
  <si>
    <t>SUPR</t>
  </si>
  <si>
    <t>SOLUSI TUNAS PRATAMA Tbk</t>
  </si>
  <si>
    <t>SURE</t>
  </si>
  <si>
    <t>SUPER ENERGY Tbk</t>
  </si>
  <si>
    <t>TOKYO GAS ASIA PTE. LTD.</t>
  </si>
  <si>
    <t>Asian Global Energy, Pte. Ltd</t>
  </si>
  <si>
    <t>PT SUPER CAPITAL INDONESIA</t>
  </si>
  <si>
    <t>SURI</t>
  </si>
  <si>
    <t>MAJA AGUNG LATEXINDO Tbk</t>
  </si>
  <si>
    <t>PT TRIMITRA CIPTASELARAS</t>
  </si>
  <si>
    <t>SWAT</t>
  </si>
  <si>
    <t>SRIWAHANA ADITYAKARTA Tbk</t>
  </si>
  <si>
    <t>PT. SUMBER MAKMUR LUMINTU</t>
  </si>
  <si>
    <t>ARIO TRIDA WIDYATMOKO</t>
  </si>
  <si>
    <t>MAKMUR STEPFANIE</t>
  </si>
  <si>
    <t>SWID</t>
  </si>
  <si>
    <t>SARASWANTI INDOLAND DEVELOPMENT Tbk</t>
  </si>
  <si>
    <t>UMAR RAHMADHANI</t>
  </si>
  <si>
    <t>BOGAT AGUS RIYONO</t>
  </si>
  <si>
    <t>HARI GUNAWAN LIANTO</t>
  </si>
  <si>
    <t>H ULYA ABDILLAH</t>
  </si>
  <si>
    <t>NADIA CITRANTI ANDARINI</t>
  </si>
  <si>
    <t>PT SARASWANTI UTAMA</t>
  </si>
  <si>
    <t>TALF</t>
  </si>
  <si>
    <t>TUNAS ALFIN Tbk</t>
  </si>
  <si>
    <t>PT PROINVESTINDO</t>
  </si>
  <si>
    <t>FIONA MINTARYA</t>
  </si>
  <si>
    <t>HANDY WIDJAJA</t>
  </si>
  <si>
    <t>TAMA</t>
  </si>
  <si>
    <t>LANCARTAMA SEJATI Tbk</t>
  </si>
  <si>
    <t>LANCARTAMA TIRTA ANGGARA, PT</t>
  </si>
  <si>
    <t>DARREN DWI JAYA</t>
  </si>
  <si>
    <t>KATHRIN WIDJAJA</t>
  </si>
  <si>
    <t>ADRIANUS KABOSU</t>
  </si>
  <si>
    <t>TAMU</t>
  </si>
  <si>
    <t>PELAYARAN TAMARIN SAMUDRA Tbk</t>
  </si>
  <si>
    <t>PT ANDALAN LEPAS PANTAI</t>
  </si>
  <si>
    <t>STAR TREASURE GROUP LIMITED</t>
  </si>
  <si>
    <t>VENTURE BLUE HOLDINGS LIMITED</t>
  </si>
  <si>
    <t>CAPITAL PLAN INTERNATIONAL LIMITED</t>
  </si>
  <si>
    <t>TAPG</t>
  </si>
  <si>
    <t>TRIPUTRA AGRO PERSADA Tbk</t>
  </si>
  <si>
    <t>NY. T. P. RACHMAT L. R. IMANTO</t>
  </si>
  <si>
    <t>TARA</t>
  </si>
  <si>
    <t>AGUNG SEMESTA SEJAHTERA Tbk</t>
  </si>
  <si>
    <t>PT FALCON ASIA INVESTAMA</t>
  </si>
  <si>
    <t>PT.SURYA BUANA MAKMUR</t>
  </si>
  <si>
    <t>PT GLENWOOD CORPORATION</t>
  </si>
  <si>
    <t>SAMOA</t>
  </si>
  <si>
    <t>RONNY LUKITO</t>
  </si>
  <si>
    <t>TAXI</t>
  </si>
  <si>
    <t>EXPRESS TRANSINDO UTAMA Tbk</t>
  </si>
  <si>
    <t>VALBURY ASIA FUTURES, PT</t>
  </si>
  <si>
    <t>PT JAKARTA SINAR INTERTRADE</t>
  </si>
  <si>
    <t>VERAWATY LING</t>
  </si>
  <si>
    <t>Adi Indarto Hartono</t>
  </si>
  <si>
    <t>ROBERT</t>
  </si>
  <si>
    <t>TAYS</t>
  </si>
  <si>
    <t>JAYA SWARASA AGUNG Tbk</t>
  </si>
  <si>
    <t>PT WYNFIELD GLOBAL VENTURES</t>
  </si>
  <si>
    <t>MIXIO HOLDINGS INCORPORATED</t>
  </si>
  <si>
    <t>ANDREW SANUSI</t>
  </si>
  <si>
    <t>ALEXANDER ANWAR</t>
  </si>
  <si>
    <t>THOMAS TAMPI</t>
  </si>
  <si>
    <t>ANWAR TAY</t>
  </si>
  <si>
    <t>HARNO HASJIM</t>
  </si>
  <si>
    <t>IKIN WIRAWAN</t>
  </si>
  <si>
    <t>TBIG</t>
  </si>
  <si>
    <t>TOWER BERSAMA INFRASTRUCTURE Tbk</t>
  </si>
  <si>
    <t>WAHANA ANUGERAH SEJAHTERA</t>
  </si>
  <si>
    <t>BERSAMA DIGITAL INFRASTRUCTURE ASIA PTE. LTD.</t>
  </si>
  <si>
    <t>TBLA</t>
  </si>
  <si>
    <t>TUNAS BARU LAMPUNG Tbk</t>
  </si>
  <si>
    <t>ARWIN</t>
  </si>
  <si>
    <t>TBMS</t>
  </si>
  <si>
    <t>TEMBAGA MULIA SEMANAN Tbk</t>
  </si>
  <si>
    <t>JEMBO CABLE COMPANY TBK, PT</t>
  </si>
  <si>
    <t>The Furukawa Electric Co.Ltd.</t>
  </si>
  <si>
    <t>NATALIA SUSENO</t>
  </si>
  <si>
    <t>LILY LESTARI SUSENO</t>
  </si>
  <si>
    <t>SUPREME CABLE MANUFACTURING CORP.</t>
  </si>
  <si>
    <t>TCID</t>
  </si>
  <si>
    <t>MANDOM INDONESIA Tbk</t>
  </si>
  <si>
    <t>MANDOM CORPORATION</t>
  </si>
  <si>
    <t>Sudiman Lee</t>
  </si>
  <si>
    <t>WILSON SURYADI SUTAN</t>
  </si>
  <si>
    <t>SUKIMAN LEE</t>
  </si>
  <si>
    <t>Tora Sutanto</t>
  </si>
  <si>
    <t>ASIA JAYA PARAMITA</t>
  </si>
  <si>
    <t>ASIA PARAMITA INDAH</t>
  </si>
  <si>
    <t>TCPI</t>
  </si>
  <si>
    <t>TRANSCOAL PACIFIC Tbk</t>
  </si>
  <si>
    <t>PT KARYA PERMATA INSANI</t>
  </si>
  <si>
    <t>ADI PUTRO</t>
  </si>
  <si>
    <t>SUSANTI</t>
  </si>
  <si>
    <t>SARI NUSANTARA GEMILANG PT</t>
  </si>
  <si>
    <t>TDPM</t>
  </si>
  <si>
    <t>TRIDOMAIN PERFORMANCE MATERIALS Tbk</t>
  </si>
  <si>
    <t>PT BERLIAN INTI ATLANTIK</t>
  </si>
  <si>
    <t>OSVILLE FINANCE LTD</t>
  </si>
  <si>
    <t>DH CORPORATION LTD</t>
  </si>
  <si>
    <t>XING WANG INTERNATIONAL LIMITED</t>
  </si>
  <si>
    <t>TEBE</t>
  </si>
  <si>
    <t>DANA BRATA LUHUR Tbk</t>
  </si>
  <si>
    <t>PT. DUA SAMUDERA PERKASA</t>
  </si>
  <si>
    <t>PANG GERALD</t>
  </si>
  <si>
    <t>YONG POH CHOO</t>
  </si>
  <si>
    <t>TECH</t>
  </si>
  <si>
    <t>INDOSTERLING TECHNOMEDIA Tbk</t>
  </si>
  <si>
    <t>PT. Bahtera Agung Sarana</t>
  </si>
  <si>
    <t>PT CITRA CEMERLANG JAYARAYA</t>
  </si>
  <si>
    <t>PT SUMBER ARTHAGUNA BERSAMA</t>
  </si>
  <si>
    <t>PT. INDOSTERLING SARANA INVESTA</t>
  </si>
  <si>
    <t>CHARISMATIC CAPITAL LIMITED</t>
  </si>
  <si>
    <t>CARRINGTON MFO VCC - CHARISMATIC DEBT EQUITY FUND</t>
  </si>
  <si>
    <t>BEKTI SUTIKNA</t>
  </si>
  <si>
    <t>JEREMY LAU KENG KIT</t>
  </si>
  <si>
    <t>TELE</t>
  </si>
  <si>
    <t>OMNI INOVASI INDONESIA Tbk</t>
  </si>
  <si>
    <t>PT SWADAYA NUSA ARTHA</t>
  </si>
  <si>
    <t>PT SWADAYA NUSA BHAKTI</t>
  </si>
  <si>
    <t>PT.PINS Indonesia</t>
  </si>
  <si>
    <t>DELTACOMSEL INDONESIA DISTRINDO</t>
  </si>
  <si>
    <t>UPAYA CIPTA SEJAHTERA PT.</t>
  </si>
  <si>
    <t>TFAS</t>
  </si>
  <si>
    <t>TELEFAST INDONESIA Tbk</t>
  </si>
  <si>
    <t>PT. DIGITAL CONSUMER ENGAGEMENT</t>
  </si>
  <si>
    <t>PT. TELEFAST INVESTAMA INDONESIA</t>
  </si>
  <si>
    <t>TFCO</t>
  </si>
  <si>
    <t>TIFICO FIBER INDONESIA Tbk</t>
  </si>
  <si>
    <t>WIRATAMA KARYA SEJATI PT</t>
  </si>
  <si>
    <t>PT PROSPECT MOTOR</t>
  </si>
  <si>
    <t>PT. HERMAWAN SENTRAL INVESTAMA</t>
  </si>
  <si>
    <t>JERRY WIRATAMA</t>
  </si>
  <si>
    <t>SILVIA WIRATAMA</t>
  </si>
  <si>
    <t>TATANG HERMAWAN</t>
  </si>
  <si>
    <t>ANTON WIRATAMA</t>
  </si>
  <si>
    <t>SANDRIANI YOHAN</t>
  </si>
  <si>
    <t>AFANDI HERMAWAN</t>
  </si>
  <si>
    <t>ALING HERMAWAN</t>
  </si>
  <si>
    <t>TOMMY WIRATAMA</t>
  </si>
  <si>
    <t>TGKA</t>
  </si>
  <si>
    <t>TIGARAKSA SATRIA Tbk</t>
  </si>
  <si>
    <t>PT WIDJAJATUNGGAL SEJAHTERA</t>
  </si>
  <si>
    <t>PT. EKATRIADI KUSUMA</t>
  </si>
  <si>
    <t>PT. SARANA LEDAUN</t>
  </si>
  <si>
    <t>PENTA WIDJAJA INVESTINDO</t>
  </si>
  <si>
    <t>TGRA</t>
  </si>
  <si>
    <t>TERREGRA ASIA ENERGY Tbk</t>
  </si>
  <si>
    <t>TERREGRA ASIA EQUITY, PT</t>
  </si>
  <si>
    <t>BUDI SISWA</t>
  </si>
  <si>
    <t>Educational Institution</t>
  </si>
  <si>
    <t>GIAM ESTHER INDRAWATI</t>
  </si>
  <si>
    <t>YOSUA IVAN JUNAIDI</t>
  </si>
  <si>
    <t>IWAN SUGIARJO</t>
  </si>
  <si>
    <t>INGRID MATTUALY</t>
  </si>
  <si>
    <t>ROY PETRUS CHALIM</t>
  </si>
  <si>
    <t>INDAH MAYASARI</t>
  </si>
  <si>
    <t>HANS LUKAS JUNAIDI</t>
  </si>
  <si>
    <t>RAHMA HERLINA</t>
  </si>
  <si>
    <t>DJANI SUTEDJA</t>
  </si>
  <si>
    <t>NIZAR SUNGKAR</t>
  </si>
  <si>
    <t>KEUSKUPAN AGUNG MEDAN</t>
  </si>
  <si>
    <t>Association/social organizations</t>
  </si>
  <si>
    <t>DANA PENSIUN LEMBAGA KATOLIK YADAPEN</t>
  </si>
  <si>
    <t>DANA PENSIUN KONFERENSI WALIGEREJA INDONESIA</t>
  </si>
  <si>
    <t>TGUK</t>
  </si>
  <si>
    <t>PLATINUM WAHAB NUSANTARA Tbk</t>
  </si>
  <si>
    <t>MADA AZHARI</t>
  </si>
  <si>
    <t>ANTONY LESMANA</t>
  </si>
  <si>
    <t>ANTONIUS BOBBY SISWANTO</t>
  </si>
  <si>
    <t>EDIE</t>
  </si>
  <si>
    <t>JERRI YOHANES SARAUN</t>
  </si>
  <si>
    <t>JANNI</t>
  </si>
  <si>
    <t>PT DINASTI KREATIF INDONESIA</t>
  </si>
  <si>
    <t>TIFA</t>
  </si>
  <si>
    <t>KDB TIFA FINANCE Tbk</t>
  </si>
  <si>
    <t>PT BLUE CROSS INDONESIA</t>
  </si>
  <si>
    <t>THE KOREA DEVELOPMENT BANK</t>
  </si>
  <si>
    <t>TINS</t>
  </si>
  <si>
    <t>TIMAH (PERSERO) Tbk</t>
  </si>
  <si>
    <t>PT MINERAL INDUSTRI INDONESIA (PERSERO)</t>
  </si>
  <si>
    <t>TIRA</t>
  </si>
  <si>
    <t>TIRA AUSTENITE Tbk</t>
  </si>
  <si>
    <t>SURYASENTRA GEMILANG SENTOSA PT</t>
  </si>
  <si>
    <t>RELEVANSI ALIANSI KAPITAL PT</t>
  </si>
  <si>
    <t>PT MARTENSITE UNGGUL</t>
  </si>
  <si>
    <t>OKTRIANTO BAGUS R KOTTAMA</t>
  </si>
  <si>
    <t>TIRT</t>
  </si>
  <si>
    <t>TIRTA MAHAKAM RESOURCES Tbk</t>
  </si>
  <si>
    <t>HERYANTO SALIM</t>
  </si>
  <si>
    <t>LIM YULIANA RITA INDRIAWATI</t>
  </si>
  <si>
    <t>JOHN LEVIE SARAGIH</t>
  </si>
  <si>
    <t>TKIM</t>
  </si>
  <si>
    <t>PABRIK KERTAS TJIWI KIMIA Tbk</t>
  </si>
  <si>
    <t>NIVEN HOLDING LIMITED</t>
  </si>
  <si>
    <t>BOQUETE GROUP S.A.</t>
  </si>
  <si>
    <t>NEAT  ACTION  FINANCE  LIMITED</t>
  </si>
  <si>
    <t>TLDN</t>
  </si>
  <si>
    <t>TELADAN PRIMA AGRO Tbk</t>
  </si>
  <si>
    <t>AHMAD GUNUNG</t>
  </si>
  <si>
    <t>WISHNU WARDHANA</t>
  </si>
  <si>
    <t>TLKM</t>
  </si>
  <si>
    <t>TELKOM INDONESIA (PERSERO) Tbk</t>
  </si>
  <si>
    <t>THE BANK OF NEW YORK MELLON</t>
  </si>
  <si>
    <t>TMAS</t>
  </si>
  <si>
    <t>TEMAS Tbk</t>
  </si>
  <si>
    <t>PT TEMAS LESTARI</t>
  </si>
  <si>
    <t>LIDYA LIBERTH</t>
  </si>
  <si>
    <t>CHONG FIE FAH</t>
  </si>
  <si>
    <t>RICKO WIJAYA</t>
  </si>
  <si>
    <t>TMPO</t>
  </si>
  <si>
    <t>TEMPO INTI MEDIA Tbk</t>
  </si>
  <si>
    <t>PT.Grafiti Pers</t>
  </si>
  <si>
    <t>PT. Persaudaraan Bersatu Esa</t>
  </si>
  <si>
    <t>. YAYASAN 21 JUNI 1994</t>
  </si>
  <si>
    <t>YAYASAN PEMBANGUNAN JAYA RAYA</t>
  </si>
  <si>
    <t>YAYASAN KARYAWAN TEMPO</t>
  </si>
  <si>
    <t>JAYA RAYA UTAMA, PT</t>
  </si>
  <si>
    <t>BURLINGHAM INTERNATIONAL LTD</t>
  </si>
  <si>
    <t>TNCA</t>
  </si>
  <si>
    <t>TRIMUDA NUANSA CITRA Tbk</t>
  </si>
  <si>
    <t>Holyhead East Limited</t>
  </si>
  <si>
    <t>HERI SANTOSO LIEM</t>
  </si>
  <si>
    <t>PT. Asuransi Intra Asia</t>
  </si>
  <si>
    <t>TOBA</t>
  </si>
  <si>
    <t>TBS ENERGI UTAMA Tbk</t>
  </si>
  <si>
    <t>PT TOBA SEJAHTRA</t>
  </si>
  <si>
    <t>PT SINERGI SUKSES UTAMA</t>
  </si>
  <si>
    <t>PT Bara Makmur Abadi</t>
  </si>
  <si>
    <t>HIGHLAND STRATEGIC HOLDINGS PTE LTD</t>
  </si>
  <si>
    <t>ROBY BUDI PRAKOSO</t>
  </si>
  <si>
    <t>DICKY YORDAN</t>
  </si>
  <si>
    <t>TOOL</t>
  </si>
  <si>
    <t>ROHARTINDO NUSANTARA LUAS Tbk</t>
  </si>
  <si>
    <t>PT ROHARTINDO MAJU PERKASA</t>
  </si>
  <si>
    <t>RONALD HARTONO TAN</t>
  </si>
  <si>
    <t>TOPS</t>
  </si>
  <si>
    <t>TOTALINDO EKA PERSADA Tbk</t>
  </si>
  <si>
    <t>PRIMAJAYA PERDANA UTAMA, PT</t>
  </si>
  <si>
    <t>TOTALINDO INVESTAMA PERSADA, PT</t>
  </si>
  <si>
    <t>IR FEBRI WIBAWA PARSA SIHOMBING</t>
  </si>
  <si>
    <t>R. ISKANDAR HIDAYAT</t>
  </si>
  <si>
    <t>TOSK</t>
  </si>
  <si>
    <t>TOPINDO SOLUSI KOMUNIKA Tbk</t>
  </si>
  <si>
    <t>PT TOPINDO MEDIA INVESTAMA</t>
  </si>
  <si>
    <t>ROBI CAHYADI</t>
  </si>
  <si>
    <t>SEIKO MANITO</t>
  </si>
  <si>
    <t>RUDY</t>
  </si>
  <si>
    <t>DEDEN HENDRA PERMANA</t>
  </si>
  <si>
    <t>TOTL</t>
  </si>
  <si>
    <t>TOTAL BANGUN PERSADA Tbk</t>
  </si>
  <si>
    <t>TOTAL INTI PERSADA PT</t>
  </si>
  <si>
    <t>JAGA BANGUNPERSADA KOMAJAYA,PT</t>
  </si>
  <si>
    <t>DJADJANG TANUWIDJAJA</t>
  </si>
  <si>
    <t>PINARTO SUTANTO</t>
  </si>
  <si>
    <t>TOTO</t>
  </si>
  <si>
    <t>SURYA TOTO INDONESIA Tbk</t>
  </si>
  <si>
    <t>SURYAPARAMITRA ABADI</t>
  </si>
  <si>
    <t>TOTO LIMITED</t>
  </si>
  <si>
    <t>TOWR</t>
  </si>
  <si>
    <t>SARANA MENARA NUSANTARA Tbk</t>
  </si>
  <si>
    <t>PT SARANA MENARA NUSANTARA TBK</t>
  </si>
  <si>
    <t>TOYS</t>
  </si>
  <si>
    <t>SUNINDO ADIPERSADA Tbk</t>
  </si>
  <si>
    <t>PT. HOEKEL BANGUN ABADI</t>
  </si>
  <si>
    <t>MAWAS NABILA PUTRI</t>
  </si>
  <si>
    <t>IWAN TIRTHA</t>
  </si>
  <si>
    <t>CELINE</t>
  </si>
  <si>
    <t>PETER INDRA LEMBONG</t>
  </si>
  <si>
    <t>GOICHI MORI</t>
  </si>
  <si>
    <t>TPIA</t>
  </si>
  <si>
    <t>CHANDRA ASRI PACIFIC Tbk</t>
  </si>
  <si>
    <t>PT TOP INVESTMENT INDONESIA</t>
  </si>
  <si>
    <t>MARIGOLD RESOURCES PTE. LTD.</t>
  </si>
  <si>
    <t>SCG CHEMICALS PUBLIC COMPANY LIMITED</t>
  </si>
  <si>
    <t>TPMA</t>
  </si>
  <si>
    <t>TRANS POWER MARINE Tbk</t>
  </si>
  <si>
    <t>PT PATIN RESOURCES</t>
  </si>
  <si>
    <t>PT INVESTASI JAYA CEMERLANG</t>
  </si>
  <si>
    <t>PT ARTHA WIJAYA KAPITAL</t>
  </si>
  <si>
    <t>PT DWITUNGGAL PERKASA MANDIRI</t>
  </si>
  <si>
    <t>ALBERTH  KINDANGEN</t>
  </si>
  <si>
    <t>KARDINATA ALIWARGA</t>
  </si>
  <si>
    <t>RONNY KURNIAWAN</t>
  </si>
  <si>
    <t>TRAM</t>
  </si>
  <si>
    <t>TRADA ALAM MINERA Tbk</t>
  </si>
  <si>
    <t>ANGKASA BUMI MAS, PT</t>
  </si>
  <si>
    <t>Hendra Haryanto</t>
  </si>
  <si>
    <t>TAN SECILIA BUDIJANTO</t>
  </si>
  <si>
    <t>VANGUARD TOTAL INTERNATIONAL STOCK INDEX FUND</t>
  </si>
  <si>
    <t>TRGU</t>
  </si>
  <si>
    <t>CERESTAR INDONESIA Tbk</t>
  </si>
  <si>
    <t>PT SUNTERRA INDONESIA</t>
  </si>
  <si>
    <t>THRESHOLD ASIA HOLDINGS PTE LTD</t>
  </si>
  <si>
    <t>IRES CREST PTE LTD</t>
  </si>
  <si>
    <t>OAKSHIRE CAPITAL ADVISORS PTE LTD</t>
  </si>
  <si>
    <t>TRIL</t>
  </si>
  <si>
    <t>TRIWIRA INSANLESTARI Tbk</t>
  </si>
  <si>
    <t>PT. HENGTRACO PROTECSINDO</t>
  </si>
  <si>
    <t>PT ARTHABUANA KARYA MANDIRI</t>
  </si>
  <si>
    <t>Priscillia Lybianto</t>
  </si>
  <si>
    <t>HERMANTO</t>
  </si>
  <si>
    <t>TRIM</t>
  </si>
  <si>
    <t>TRIMEGAH SEKURITAS INDONESIA Tbk</t>
  </si>
  <si>
    <t>PURI DAMAI SEJAHTERA, PT</t>
  </si>
  <si>
    <t>PT. SUKSES PERDANA MANDIRI</t>
  </si>
  <si>
    <t>UNION SAMPOERNA</t>
  </si>
  <si>
    <t>ADELLENE ODELIA TANURI</t>
  </si>
  <si>
    <t>PHILMON SAMUEL TANURI</t>
  </si>
  <si>
    <t>NAITO SECURITIES CO., LTD.</t>
  </si>
  <si>
    <t>TRIN</t>
  </si>
  <si>
    <t>PERINTIS TRINITI PROPERTI Tbk</t>
  </si>
  <si>
    <t>PT KUNCI DAUD INDONESIA</t>
  </si>
  <si>
    <t>PT SUKSES SEJATI SEJAHTERA</t>
  </si>
  <si>
    <t>PT INTAN INVESTAMA INTERNASIONAL</t>
  </si>
  <si>
    <t>PT RADA SARASWATI SURYA</t>
  </si>
  <si>
    <t>PT RAKSAKA SATYA DEVYA</t>
  </si>
  <si>
    <t>OKIE DJAYA RAHARDJA</t>
  </si>
  <si>
    <t>MANGGARAI ANUGERAH SEMESTA PT</t>
  </si>
  <si>
    <t>TRIO</t>
  </si>
  <si>
    <t>TRIKOMSEL OKE Tbk</t>
  </si>
  <si>
    <t>SUKSES PERDANA PRIMA, PT</t>
  </si>
  <si>
    <t>TIGADARI FIESTA .PT - CPD2505K0189508</t>
  </si>
  <si>
    <t>ESCOMINDO PTE.LTD - CPF031149811431</t>
  </si>
  <si>
    <t>JPMCB NA RE-POLARIS LTD</t>
  </si>
  <si>
    <t>PT BANK DBS INDONESIA</t>
  </si>
  <si>
    <t>TRIS</t>
  </si>
  <si>
    <t>TRISULA INTERNATIONAL Tbk</t>
  </si>
  <si>
    <t>PT. KARYA DWIMANUNGGAL SEJAHTERA</t>
  </si>
  <si>
    <t>PT. INTI NUSA DAMAI</t>
  </si>
  <si>
    <t>PT TRISULA INSAN TIARA</t>
  </si>
  <si>
    <t>TRJA</t>
  </si>
  <si>
    <t>TRANSKON JAYA Tbk</t>
  </si>
  <si>
    <t>PT. DAMAI INVESTAMA SUKSES</t>
  </si>
  <si>
    <t>PT ANEKA</t>
  </si>
  <si>
    <t>PT SAMINDO RESOURCES TBK</t>
  </si>
  <si>
    <t>TRON</t>
  </si>
  <si>
    <t>TEKNOLOGI KARYA DIGITAL NUSA Tbk</t>
  </si>
  <si>
    <t>DAYA KEMILAU NUSANTARA INVESTAMA, PT</t>
  </si>
  <si>
    <t>PT KARYA DEWANTARA NASIONAL</t>
  </si>
  <si>
    <t>EASTERN IDEAL HOLDING LIMITED</t>
  </si>
  <si>
    <t>WONG DAM SENG</t>
  </si>
  <si>
    <t>OKTANTIO P NOERDIANSYAH</t>
  </si>
  <si>
    <t>TAN TJOE LIANG</t>
  </si>
  <si>
    <t>TRST</t>
  </si>
  <si>
    <t>TRIAS SENTOSA Tbk</t>
  </si>
  <si>
    <t>PRIMA POLYCON INDAH, PT.</t>
  </si>
  <si>
    <t>PT. KILO BRAVO INTI PERKASA</t>
  </si>
  <si>
    <t>PT KL TRIO</t>
  </si>
  <si>
    <t>ADILAKSA MANUNGGAL, PT</t>
  </si>
  <si>
    <t>PT. K AND L CAPITAL</t>
  </si>
  <si>
    <t>GSI S/A CAPITALIGHT INVESTMENTS PTE. LTD</t>
  </si>
  <si>
    <t>EUGENE SURYONO KOHAR</t>
  </si>
  <si>
    <t>TJENHARTO KOHAR</t>
  </si>
  <si>
    <t>LEKONG KOHAR</t>
  </si>
  <si>
    <t>MINTARJO WIDYA TJOA</t>
  </si>
  <si>
    <t>JAMIN TJANDRA</t>
  </si>
  <si>
    <t>FRANSISCA FIFI YONG WIDYA TAN</t>
  </si>
  <si>
    <t>KINDARTO KOHAR</t>
  </si>
  <si>
    <t>THE EMERGING MARKETS SMALL CAP SERIES OF THE DFA INVESTMENT TRUST COMPANY</t>
  </si>
  <si>
    <t>TRUE</t>
  </si>
  <si>
    <t>TRINITI DINAMIK Tbk</t>
  </si>
  <si>
    <t>PT PANCA AGUNG GEMILANG</t>
  </si>
  <si>
    <t>PT PERINTIS TRINITI PROPERTI TBK</t>
  </si>
  <si>
    <t>PT AGUNG PERKASA INVESTINDO</t>
  </si>
  <si>
    <t>VINCENT YO</t>
  </si>
  <si>
    <t>VALTOS GLOBALINDO PT</t>
  </si>
  <si>
    <t>TRUK</t>
  </si>
  <si>
    <t>GUNA TIMUR RAYA Tbk</t>
  </si>
  <si>
    <t>PT CATUR DHARMA ANUGERAH SURYA</t>
  </si>
  <si>
    <t>PT GUNA MAKMUR RAYA</t>
  </si>
  <si>
    <t>FENTI HIDAJAT</t>
  </si>
  <si>
    <t>BUDI GUNAWAN</t>
  </si>
  <si>
    <t>SUWITO</t>
  </si>
  <si>
    <t>ERIC MOELJONO</t>
  </si>
  <si>
    <t>SEMILTA LESTARI</t>
  </si>
  <si>
    <t>CAROLINA KUSUMA</t>
  </si>
  <si>
    <t>SUMINTO HUSIN GIMAN</t>
  </si>
  <si>
    <t>SUGANTO GUNAWAN</t>
  </si>
  <si>
    <t>SUSANA KOSASIH</t>
  </si>
  <si>
    <t>TRUS</t>
  </si>
  <si>
    <t>TRUST FINANCE INDONESIA Tbk</t>
  </si>
  <si>
    <t>KUSUMA ANUGRAH ABADI PT</t>
  </si>
  <si>
    <t>PT ARTHA CAPITAL INDONESIA</t>
  </si>
  <si>
    <t>Artha Perdana Investama, PT</t>
  </si>
  <si>
    <t>INTI INDAH RAYA PT</t>
  </si>
  <si>
    <t>RUSLI HAZALI</t>
  </si>
  <si>
    <t>TANNER ALWI</t>
  </si>
  <si>
    <t>ELNI TANGKA</t>
  </si>
  <si>
    <t>MAJUJAYA TERUS SEJAHTERA PT</t>
  </si>
  <si>
    <t>TSPC</t>
  </si>
  <si>
    <t>TEMPO SCAN PACIFIC Tbk</t>
  </si>
  <si>
    <t>PT. BOGAMULIA NAGADI</t>
  </si>
  <si>
    <t>TUGU</t>
  </si>
  <si>
    <t>ASURANSI TUGU PRATAMA INDONESIA Tbk</t>
  </si>
  <si>
    <t>SALVITAS INVESTMENT INC</t>
  </si>
  <si>
    <t>MARLON SUYANTHIO</t>
  </si>
  <si>
    <t>SAMSUNG FIRE AND MARINE INSURANCE CO., LTD</t>
  </si>
  <si>
    <t>TYRE</t>
  </si>
  <si>
    <t>KING TIRE INDONESIA Tbk</t>
  </si>
  <si>
    <t>PT. SENTRA NIAGA ABADI</t>
  </si>
  <si>
    <t>PT PRAKARSA MITRA SENTOSA</t>
  </si>
  <si>
    <t>PT HARAPAN PERSADA ABADI</t>
  </si>
  <si>
    <t>PT KREASI SUKSES SEJATI</t>
  </si>
  <si>
    <t>PT Surya Tunggal Utama</t>
  </si>
  <si>
    <t>SEMESTA RAYA PERMAI, PT</t>
  </si>
  <si>
    <t>PT KINGLAND INVESTINDO NUSANTARA</t>
  </si>
  <si>
    <t>INDRA MULIAWAN</t>
  </si>
  <si>
    <t>UANG</t>
  </si>
  <si>
    <t>PAKUAN Tbk</t>
  </si>
  <si>
    <t>PT BHINEKA ABADI INVESTAMA</t>
  </si>
  <si>
    <t>PT SIRIUS SURYA SENTOSA</t>
  </si>
  <si>
    <t>PT PANDAWA INDO INVESTAMA</t>
  </si>
  <si>
    <t>SATRIO</t>
  </si>
  <si>
    <t>PEMERINTAH PROVINSI DAERAH KHUSUS IBUKOTA JAKARTA</t>
  </si>
  <si>
    <t>UCID</t>
  </si>
  <si>
    <t>UNI-CHARM INDONESIA Tbk</t>
  </si>
  <si>
    <t>UNICHARM CORPORATION</t>
  </si>
  <si>
    <t>UDNG</t>
  </si>
  <si>
    <t>AGRO BAHARI NUSANTARA Tbk</t>
  </si>
  <si>
    <t>JOSE LOUPIGA KELIAT</t>
  </si>
  <si>
    <t>VINCENT LUKITO</t>
  </si>
  <si>
    <t>GERI STEVANUS KOROMPIS</t>
  </si>
  <si>
    <t>GILLIANT GRIMALDY KOROMPIS</t>
  </si>
  <si>
    <t>BUDI MULJADI</t>
  </si>
  <si>
    <t>Harijin Santoso</t>
  </si>
  <si>
    <t>ANNA MAARTJE ROMPAS</t>
  </si>
  <si>
    <t>CHRISTIAN BRANDON LIMBONO</t>
  </si>
  <si>
    <t>HOESEN TABRANI</t>
  </si>
  <si>
    <t>FEBRIYANTHY KURNIAWAN</t>
  </si>
  <si>
    <t>UFOE</t>
  </si>
  <si>
    <t>DAMAI SEJAHTERA ABADI Tbk</t>
  </si>
  <si>
    <t>DAMAI SEJAHTERA LESTARI INVESTAMA PT</t>
  </si>
  <si>
    <t>POEDJI HARIXON</t>
  </si>
  <si>
    <t>ULTJ</t>
  </si>
  <si>
    <t>ULTRAJAYA MILK INDUSTRY AND TRADING COMPANY Tbk</t>
  </si>
  <si>
    <t>PT PRAWIRAWIDJAJA PRAKARSA</t>
  </si>
  <si>
    <t>SAMUDERA PRAWIRAWIDJAJA</t>
  </si>
  <si>
    <t>NILA S</t>
  </si>
  <si>
    <t>UNIC</t>
  </si>
  <si>
    <t>UNGGUL INDAH CAHAYA Tbk</t>
  </si>
  <si>
    <t>PT UICCP INDONESIA</t>
  </si>
  <si>
    <t>ASPIRASI LUHUR,PT</t>
  </si>
  <si>
    <t>Ellen</t>
  </si>
  <si>
    <t>Thomas Suseno</t>
  </si>
  <si>
    <t>Widya Katuari</t>
  </si>
  <si>
    <t>Yuber Hadi Yanto</t>
  </si>
  <si>
    <t>Luciana Tanoyo</t>
  </si>
  <si>
    <t>Tan Kong Han / Hendrik. T</t>
  </si>
  <si>
    <t>John Michael Sutanto</t>
  </si>
  <si>
    <t>HSBC RBWM MR SUJANTO HENDRA</t>
  </si>
  <si>
    <t>Ronald Suciawan</t>
  </si>
  <si>
    <t>UNIQ</t>
  </si>
  <si>
    <t>ULIMA NITRA Tbk</t>
  </si>
  <si>
    <t>BURHAN TJOKRO</t>
  </si>
  <si>
    <t>JATI SIMINA</t>
  </si>
  <si>
    <t>JULIANA HALIM</t>
  </si>
  <si>
    <t>MERTY TJOKRO</t>
  </si>
  <si>
    <t>ULUNG WIJAYA</t>
  </si>
  <si>
    <t>NONI</t>
  </si>
  <si>
    <t>MERTJE TJOKRO</t>
  </si>
  <si>
    <t>TUTI NUARNI</t>
  </si>
  <si>
    <t>UNIT</t>
  </si>
  <si>
    <t>CAHAYA PERMATA SEJAHTERA Tbk</t>
  </si>
  <si>
    <t>PT ENERGI HARAPAN BARU</t>
  </si>
  <si>
    <t>PT. Dunia Surya Bakti</t>
  </si>
  <si>
    <t>PT. Suge Talesta Guna</t>
  </si>
  <si>
    <t>PT KURNIA SENTOSA MULIA</t>
  </si>
  <si>
    <t>PT. Damar Jayastu Putra</t>
  </si>
  <si>
    <t>PT. Vito Purwa Cendana</t>
  </si>
  <si>
    <t>PT. Sandi Usaha Jaya</t>
  </si>
  <si>
    <t>PT. LENOVO WORLDWIDE CORPORATION</t>
  </si>
  <si>
    <t>LIEM SIEN LAN</t>
  </si>
  <si>
    <t>TANOKO MULYO ATMODJO</t>
  </si>
  <si>
    <t>ANNA KAMAGI</t>
  </si>
  <si>
    <t>BLOOM INTERNATIONAL LTD</t>
  </si>
  <si>
    <t>UNSP</t>
  </si>
  <si>
    <t>BAKRIE SUMATERA PLANTATIONS Tbk</t>
  </si>
  <si>
    <t>POSEIDON CORPORATE SERVICES LTD</t>
  </si>
  <si>
    <t>ERNAWATI ALI</t>
  </si>
  <si>
    <t>STEFANIE DJAJALI</t>
  </si>
  <si>
    <t>UNBOUNDED OPPORTUNITIES FUND SPC</t>
  </si>
  <si>
    <t>INDO ALAM RESOURCES PTE. LTD</t>
  </si>
  <si>
    <t>UNTD</t>
  </si>
  <si>
    <t>TERANG DUNIA INTERNUSA Tbk</t>
  </si>
  <si>
    <t>PT RODA LANGIT SEMESTA</t>
  </si>
  <si>
    <t>PT WIRA CAKRA BERLIAN</t>
  </si>
  <si>
    <t>PT FAJAR CAKRAWALA PRIMA</t>
  </si>
  <si>
    <t>PT MULTI BUANA CARAKA</t>
  </si>
  <si>
    <t>TE RAHARJO PRAYITNO</t>
  </si>
  <si>
    <t>IAN TANUWIJAYA</t>
  </si>
  <si>
    <t>MOSHE DARRON PANJAITAN</t>
  </si>
  <si>
    <t>HENRY MULYADI</t>
  </si>
  <si>
    <t>STEPHEN MULYADI</t>
  </si>
  <si>
    <t>ANDREW MULYADI</t>
  </si>
  <si>
    <t>TAN TJOE ING</t>
  </si>
  <si>
    <t>YAFANG ZHOU</t>
  </si>
  <si>
    <t>UNTR</t>
  </si>
  <si>
    <t>UNITED TRACTORS Tbk</t>
  </si>
  <si>
    <t>PT UNITED TRACTORS TBK</t>
  </si>
  <si>
    <t>UNVR</t>
  </si>
  <si>
    <t>UNILEVER INDONESIA Tbk</t>
  </si>
  <si>
    <t>UNILEVER INDONESIA HOLDING B.V.</t>
  </si>
  <si>
    <t>URBN</t>
  </si>
  <si>
    <t>URBAN JAKARTA PROPERTINDO Tbk</t>
  </si>
  <si>
    <t>PT. Nusa Wijaya Propertindo</t>
  </si>
  <si>
    <t>PT. Urban Jakarta Propertindo TBK.</t>
  </si>
  <si>
    <t>WING SENG FONG</t>
  </si>
  <si>
    <t>BUKITSHIRE CAPITAL LTD</t>
  </si>
  <si>
    <t>IBUKOTA DEVELOPMENT LTD</t>
  </si>
  <si>
    <t>UVCR</t>
  </si>
  <si>
    <t>TRIMEGAH KARYA PRATAMA Tbk</t>
  </si>
  <si>
    <t>SARAH GLOBAL INDONESIA, PT</t>
  </si>
  <si>
    <t>DAVIT GOLIAT</t>
  </si>
  <si>
    <t>WINSTON TAN</t>
  </si>
  <si>
    <t>MICHAEL JOVAN WIJAYA</t>
  </si>
  <si>
    <t>HADY KUSWANTO S KOM</t>
  </si>
  <si>
    <t>RIKY BOY H PERMATA</t>
  </si>
  <si>
    <t>RONALD LIU</t>
  </si>
  <si>
    <t>LUKIANTO HANAFIE</t>
  </si>
  <si>
    <t>GENCAR</t>
  </si>
  <si>
    <t>VAST</t>
  </si>
  <si>
    <t>VASTLAND INDONESIA Tbk</t>
  </si>
  <si>
    <t>PT. TEMBESU ELANG PERKASA</t>
  </si>
  <si>
    <t>BERSATU KITA TANGGUH, PT</t>
  </si>
  <si>
    <t>ARIEF RAMON</t>
  </si>
  <si>
    <t>VICTOR ROY TEGUH</t>
  </si>
  <si>
    <t>JANE VALERIE PURNAWAN</t>
  </si>
  <si>
    <t>ARI ANASTASIA CHRISTIANA</t>
  </si>
  <si>
    <t>ANDI SOEGIARTO</t>
  </si>
  <si>
    <t>MOCHTAR SUHADI</t>
  </si>
  <si>
    <t>VERN</t>
  </si>
  <si>
    <t>VERONA INDAH PICTURES Tbk</t>
  </si>
  <si>
    <t>ANGELIA PUSPITASARI</t>
  </si>
  <si>
    <t>HANSEL</t>
  </si>
  <si>
    <t>JUWARTI</t>
  </si>
  <si>
    <t>PIE TITIN SURYANI</t>
  </si>
  <si>
    <t>BEDY KUNADY</t>
  </si>
  <si>
    <t>KUMALA KENCANAWATI</t>
  </si>
  <si>
    <t>VICI</t>
  </si>
  <si>
    <t>VICTORIA CARE INDONESIA Tbk</t>
  </si>
  <si>
    <t>PT SINERGI SUMBER SEJAHTERA</t>
  </si>
  <si>
    <t>HARVEST MULIA INVESTAMA PT</t>
  </si>
  <si>
    <t>MAJU HARMONI SENTOSA PT</t>
  </si>
  <si>
    <t>BEAUTY BRANDS INTERNATIONAL PTE LTD</t>
  </si>
  <si>
    <t>JOHANNES EDWIN PUTRA</t>
  </si>
  <si>
    <t>VICO</t>
  </si>
  <si>
    <t>VICTORIA INVESTAMA Tbk</t>
  </si>
  <si>
    <t>PT Wahana Mutiara Pratama</t>
  </si>
  <si>
    <t>PT Nata Patindo</t>
  </si>
  <si>
    <t>PT Gratamulia Pratama</t>
  </si>
  <si>
    <t>PT Prima Solusindo Sejahtera</t>
  </si>
  <si>
    <t>VINS</t>
  </si>
  <si>
    <t>VICTORIA INSURANCE Tbk</t>
  </si>
  <si>
    <t>PT Bintang Jaya Bara Sentosa</t>
  </si>
  <si>
    <t>PT NUSA RAMA ALAM UNGGUL</t>
  </si>
  <si>
    <t>REKSA DANA PACIFIC BALANCE FUND III</t>
  </si>
  <si>
    <t>VISI</t>
  </si>
  <si>
    <t>SATU VISI PUTRA Tbk</t>
  </si>
  <si>
    <t>ATLAS RAYA ABADI PT</t>
  </si>
  <si>
    <t>HARMONI SEMESTA INVESTAMA PT</t>
  </si>
  <si>
    <t>VIVA</t>
  </si>
  <si>
    <t>VISI MEDIA ASIA Tbk</t>
  </si>
  <si>
    <t>SURYA GANESA AMANI, PT</t>
  </si>
  <si>
    <t>DALEY CAPITAL LIMITED</t>
  </si>
  <si>
    <t>JOHNNY HENDRAWAN</t>
  </si>
  <si>
    <t>ASM CONNAUGHT HOUSE (MASTER) FUND V LP</t>
  </si>
  <si>
    <t>OL MASTER LIMITED</t>
  </si>
  <si>
    <t>VKTR</t>
  </si>
  <si>
    <t>VKTR TEKNOLOGI MOBILITAS Tbk</t>
  </si>
  <si>
    <t>ZEUS PETRO ENERGI, PT</t>
  </si>
  <si>
    <t>Bakrie Metal Industries, PT</t>
  </si>
  <si>
    <t>PT ENVISION GREEN ENERGY INDONESIA</t>
  </si>
  <si>
    <t>BAKRIE PIPE INDUSTRIES, PT</t>
  </si>
  <si>
    <t>BAKRIE &amp; BROTHERS TBK, PT</t>
  </si>
  <si>
    <t>MARGA RAYA YASA, PT</t>
  </si>
  <si>
    <t>SILVERY MOON INVESTMENTS LTD</t>
  </si>
  <si>
    <t>PT KUANTUM AKSELERASI INDONESIA</t>
  </si>
  <si>
    <t>VOKS</t>
  </si>
  <si>
    <t>VOKSEL ELECTRIC Tbk</t>
  </si>
  <si>
    <t>PT PELITA DAYA UTAMA</t>
  </si>
  <si>
    <t>PT INTI GRAHA MEGAH</t>
  </si>
  <si>
    <t>HENGTONG OPTIC ELECTRIC INTERNATIONAL CO., LIMITED</t>
  </si>
  <si>
    <t>WILSON LIUS</t>
  </si>
  <si>
    <t>DBS VICKERS (HONG KONG) LIMITED A/C CLIENT</t>
  </si>
  <si>
    <t>VRNA</t>
  </si>
  <si>
    <t>MIZUHO LEASING INDONESIA Tbk</t>
  </si>
  <si>
    <t>PT. Verena Kapital</t>
  </si>
  <si>
    <t>MIZUHO LEASING CO LTD</t>
  </si>
  <si>
    <t>VTNY</t>
  </si>
  <si>
    <t>VENTENY FORTUNA INTERNATIONAL Tbk</t>
  </si>
  <si>
    <t>PT KLIKALL TEKNOLOGI BERSAMA</t>
  </si>
  <si>
    <t>PT ALTERA KREASI DINAMIKA</t>
  </si>
  <si>
    <t>FINTECH BUSINESS INNOVATION LPS</t>
  </si>
  <si>
    <t>CARTA HOLDINGS Co., Ltd.</t>
  </si>
  <si>
    <t>RELO CLUB, LIMITED</t>
  </si>
  <si>
    <t>KK INVESTMENT HOLDINGS PTE. LTD.</t>
  </si>
  <si>
    <t>OCEAN CAPITAL, Inc.,</t>
  </si>
  <si>
    <t>JUNICHIRO WAIDE</t>
  </si>
  <si>
    <t>WAPO</t>
  </si>
  <si>
    <t>WAHANA PRONATURAL Tbk</t>
  </si>
  <si>
    <t>PT. PESONA BANGUN MANDIRI</t>
  </si>
  <si>
    <t>HIJAU SARI PT.</t>
  </si>
  <si>
    <t>PT. Mitra Niaga Sakti</t>
  </si>
  <si>
    <t>PT. SURYA PELANGI MANDIRI</t>
  </si>
  <si>
    <t>CINDY JONATHAN</t>
  </si>
  <si>
    <t>ERLINDA, SE</t>
  </si>
  <si>
    <t>SRI WIDIAWATI</t>
  </si>
  <si>
    <t>ADI HARYONO</t>
  </si>
  <si>
    <t>PT FORTE GLOBAL SEKURITAS</t>
  </si>
  <si>
    <t>WBSA</t>
  </si>
  <si>
    <t>BSA LOGISTICS INDONESIA Tbk</t>
  </si>
  <si>
    <t>CLSA GLOBAL MARKETS PTE. LTD.</t>
  </si>
  <si>
    <t>CAERDYDD INVESTMENTS PTE. LTD</t>
  </si>
  <si>
    <t>LION TRUST (SINGAPORE) LIMITED</t>
  </si>
  <si>
    <t>TIGA BERUANG KALIFORNIA PTE. LTD</t>
  </si>
  <si>
    <t>WEGE</t>
  </si>
  <si>
    <t>WIJAYA KARYA BANGUNAN GEDUNG Tbk</t>
  </si>
  <si>
    <t>PERUSAHAAN PERSEROAN (PERSERO) PT WIJAYA KARYA TBK</t>
  </si>
  <si>
    <t>KOPERASI KARYA MITRA SATYA</t>
  </si>
  <si>
    <t>WEHA</t>
  </si>
  <si>
    <t>WEHA TRANSPORTASI INDONESIA Tbk</t>
  </si>
  <si>
    <t>ANDRIANTO PUTERA TIRTAWISATA</t>
  </si>
  <si>
    <t>WGSH</t>
  </si>
  <si>
    <t>WIRA GLOBAL SOLUSI Tbk</t>
  </si>
  <si>
    <t>WALDEN GLOBAL SERVICES</t>
  </si>
  <si>
    <t>PT SILICON VALLEY CONNECTION</t>
  </si>
  <si>
    <t>PT. PUSAKA MAS PERSADA</t>
  </si>
  <si>
    <t>WALDEN GLOBAL SERVICES PTE LTD</t>
  </si>
  <si>
    <t>YENNY SHINTAWATI</t>
  </si>
  <si>
    <t>EDWIN</t>
  </si>
  <si>
    <t>ERWIN SENJAYA HARTANTO</t>
  </si>
  <si>
    <t>HADY TEJA LAKSANA THE</t>
  </si>
  <si>
    <t>LAURENSIUS DENNY SANTOSO</t>
  </si>
  <si>
    <t>PT PROSPERA ASSET MANAGEMENT</t>
  </si>
  <si>
    <t>WICO</t>
  </si>
  <si>
    <t>WICAKSANA OVERSEAS INTERNATIONAL Tbk</t>
  </si>
  <si>
    <t>CTLA SAFEKEEPING ACCOUNT DKSH HOLDING LTD</t>
  </si>
  <si>
    <t>WIDI</t>
  </si>
  <si>
    <t>WIDIANT JAYA KRENINDO Tbk</t>
  </si>
  <si>
    <t>BERNARD WIDIANTO</t>
  </si>
  <si>
    <t>RANDIAWAN</t>
  </si>
  <si>
    <t>NUR FAIZIN KADIR</t>
  </si>
  <si>
    <t>WIFI</t>
  </si>
  <si>
    <t>SOLUSI SINERGI DIGITAL Tbk</t>
  </si>
  <si>
    <t>INVESTASI SUKSES BERSAMA PT</t>
  </si>
  <si>
    <t>FRANSISKA DIANA PATRISIA VALENSIA</t>
  </si>
  <si>
    <t>WIIM</t>
  </si>
  <si>
    <t>WISMILAK INTI MAKMUR Tbk</t>
  </si>
  <si>
    <t>TJUNG SUN FUNG</t>
  </si>
  <si>
    <t>DIPOYONO WINARKO</t>
  </si>
  <si>
    <t>STEPHEN WALLA</t>
  </si>
  <si>
    <t>JENNY KURNIALIM</t>
  </si>
  <si>
    <t>GITAWATI WINARKO</t>
  </si>
  <si>
    <t>SUGITO WINARKO,IR</t>
  </si>
  <si>
    <t>LIM IK TJE</t>
  </si>
  <si>
    <t>RONALD WALLA</t>
  </si>
  <si>
    <t>INDAHTATI WIDJAJADI</t>
  </si>
  <si>
    <t>LIANTINI WINARKO</t>
  </si>
  <si>
    <t>WIKA</t>
  </si>
  <si>
    <t>WIJAYA KARYA (PERSERO) Tbk</t>
  </si>
  <si>
    <t>WINE</t>
  </si>
  <si>
    <t>HATTEN BALI Tbk</t>
  </si>
  <si>
    <t>PT BELINDA JAYA</t>
  </si>
  <si>
    <t>PT. BELINDA MAKMUR PRATAMA</t>
  </si>
  <si>
    <t>GOTAMA PUTRA, PT</t>
  </si>
  <si>
    <t>IDA BAGUS RAI BUDARSA</t>
  </si>
  <si>
    <t>WINR</t>
  </si>
  <si>
    <t>WINNER NUSANTARA JAYA Tbk</t>
  </si>
  <si>
    <t>PT. PEMENANG NUSANTARA INTERNASIONAL</t>
  </si>
  <si>
    <t>WINS</t>
  </si>
  <si>
    <t>WINTERMAR OFFSHORE MARINE Tbk</t>
  </si>
  <si>
    <t>PT WINTERMARJAYA LESTARI</t>
  </si>
  <si>
    <t>WINTERMAR OFFSHORE MARINE TBK</t>
  </si>
  <si>
    <t>SURYA ANUGRAH MULYA</t>
  </si>
  <si>
    <t>JOHNSON WILLIANG SUTJIPTO</t>
  </si>
  <si>
    <t>MURIANI</t>
  </si>
  <si>
    <t>LINA LAYANTO SURACHMAN</t>
  </si>
  <si>
    <t>REKSA DANA TRIMEGAH BALANCED ABSOLUTE STRATEGY</t>
  </si>
  <si>
    <t>WIRG</t>
  </si>
  <si>
    <t>WIR ASIA Tbk</t>
  </si>
  <si>
    <t>PT LAUT BIRU TEKNOLOGI</t>
  </si>
  <si>
    <t>PT Web Scientia</t>
  </si>
  <si>
    <t>PT WIR GLOBAL KREATIF</t>
  </si>
  <si>
    <t>PT Sejahtera Bersama Triwira</t>
  </si>
  <si>
    <t>LIPPO-DRAGONSTONE ASIA STAR MASTER FUND</t>
  </si>
  <si>
    <t>KENDRIK WISAN</t>
  </si>
  <si>
    <t>MARTIN KAUW</t>
  </si>
  <si>
    <t>ARDIANA BELINA NATASHA</t>
  </si>
  <si>
    <t>DRA ZANNUBA ARIFAH CH R</t>
  </si>
  <si>
    <t>PHEIM ASSET MANAGEMENT SDN.BHD.(269564-A)</t>
  </si>
  <si>
    <t>WMPP</t>
  </si>
  <si>
    <t>WIDODO MAKMUR PERKASA Tbk</t>
  </si>
  <si>
    <t>PT MEGA BERLIAN UTAMA</t>
  </si>
  <si>
    <t>PT SENTRAL TEKNOLOGI KAPITAL</t>
  </si>
  <si>
    <t>AFANDI TJANDRA</t>
  </si>
  <si>
    <t>TUMIYANA</t>
  </si>
  <si>
    <t>KOPERASI KONSUMEN KARYAWAN BERKAH ABADI</t>
  </si>
  <si>
    <t>KOPERASI KONSUMEN KARYAWAN MANDIRI WIDODO MAKMUR</t>
  </si>
  <si>
    <t>WMUU</t>
  </si>
  <si>
    <t>WIDODO MAKMUR UNGGAS Tbk</t>
  </si>
  <si>
    <t>WIDODO MAKMUR PERKASA TBK, PT</t>
  </si>
  <si>
    <t>PT DIGITAL PASIFIK NUSANTARA</t>
  </si>
  <si>
    <t>YANTI</t>
  </si>
  <si>
    <t>Kurniawan susanto</t>
  </si>
  <si>
    <t>WOMF</t>
  </si>
  <si>
    <t>WAHANA OTTOMITRA MULTIARTHA Tbk</t>
  </si>
  <si>
    <t>PT. WAHANA MAKMUR SEJATI</t>
  </si>
  <si>
    <t>PT MRVL ASIA INVESTAMA</t>
  </si>
  <si>
    <t>PT BANK MAYBANK INDONESIA TBK</t>
  </si>
  <si>
    <t>WOOD</t>
  </si>
  <si>
    <t>INTEGRA INDOCABINET Tbk</t>
  </si>
  <si>
    <t>PT INTEGRA INDO LESTARI</t>
  </si>
  <si>
    <t>INTEGRA INDOCABINET TBK PT</t>
  </si>
  <si>
    <t>PT BHAKTI NUSA NIAGA</t>
  </si>
  <si>
    <t>SINERGY MENTARI ALAM, PT</t>
  </si>
  <si>
    <t>WOWS</t>
  </si>
  <si>
    <t>GINTING JAYA ENERGI Tbk</t>
  </si>
  <si>
    <t>PT. Ginting Jaya</t>
  </si>
  <si>
    <t>ROBBY ADIJAYA</t>
  </si>
  <si>
    <t>VICTOR HALIM</t>
  </si>
  <si>
    <t>WELLY SUGIHARTO</t>
  </si>
  <si>
    <t>EDDY HIDAYAT LIM</t>
  </si>
  <si>
    <t>WSBP</t>
  </si>
  <si>
    <t>WASKITA BETON PRECAST Tbk</t>
  </si>
  <si>
    <t>PT TIGA SEKAWAN SERASI</t>
  </si>
  <si>
    <t>CV DJASA AUTOTRUCK</t>
  </si>
  <si>
    <t>WIRYA KRENINDO PERKASA</t>
  </si>
  <si>
    <t>INTINIAGA SUKSES ABADI PT</t>
  </si>
  <si>
    <t>PT INTIRODA MAKMUR</t>
  </si>
  <si>
    <t>PT WASKITA BETON PRECAST, TBK</t>
  </si>
  <si>
    <t>PT. Waskita Karya A/C MESA</t>
  </si>
  <si>
    <t>PT SINAR INDAHJAYA KENCANA</t>
  </si>
  <si>
    <t>PT. MULTI WELINDO</t>
  </si>
  <si>
    <t>WSKT</t>
  </si>
  <si>
    <t>WASKITA KARYA (PERSERO) Tbk</t>
  </si>
  <si>
    <t>WTON</t>
  </si>
  <si>
    <t>WIJAYA KARYA BETON Tbk</t>
  </si>
  <si>
    <t>YELO</t>
  </si>
  <si>
    <t>YELOOO INTEGRA DATANET Tbk</t>
  </si>
  <si>
    <t>PT ARTALINDO SEMESTA NUSANTARA</t>
  </si>
  <si>
    <t>YOII</t>
  </si>
  <si>
    <t>ASURANSI DIGITAL BERSAMA Tbk</t>
  </si>
  <si>
    <t>SIRCURED PTE. LTD</t>
  </si>
  <si>
    <t>QOALA TECHNOLOGY PTE LTD</t>
  </si>
  <si>
    <t>ADI WIBOWO ADISAPUTRO</t>
  </si>
  <si>
    <t>DWIJAWANTI WIDIATMADJA SH</t>
  </si>
  <si>
    <t>DJAJUS ADISAPUTRO</t>
  </si>
  <si>
    <t>AUWILLY</t>
  </si>
  <si>
    <t>DJUN KONG</t>
  </si>
  <si>
    <t>M. LUHUT DOLOKSARIBU SH</t>
  </si>
  <si>
    <t>DANA PENSIUN BPD JAWA BARAT DAN BANTEN</t>
  </si>
  <si>
    <t>DANA PENSIUN BANK DKI</t>
  </si>
  <si>
    <t>YPAS</t>
  </si>
  <si>
    <t>YANAPRIMA HASTAPERSADA Tbk</t>
  </si>
  <si>
    <t>PT HASTAGRAHA BUMIPERSADA</t>
  </si>
  <si>
    <t>HENDRA  GUNAWAN GO</t>
  </si>
  <si>
    <t>TONNY SOEGIONO</t>
  </si>
  <si>
    <t>YULE</t>
  </si>
  <si>
    <t>YULIE SEKURITAS INDONESIA Tbk</t>
  </si>
  <si>
    <t>PT. Sumbersentosa Guna Lestari</t>
  </si>
  <si>
    <t>PT ARISTA PRATAMA JAYA</t>
  </si>
  <si>
    <t>PT. Gema Buana Indonesia</t>
  </si>
  <si>
    <t>PURNOMO MARSIGIT</t>
  </si>
  <si>
    <t>Sabrina Evelyn Elian</t>
  </si>
  <si>
    <t>OKE SETIAWAN</t>
  </si>
  <si>
    <t>Suharjono Sutanto</t>
  </si>
  <si>
    <t>LO SENG FONG</t>
  </si>
  <si>
    <t>Julianti Santoso</t>
  </si>
  <si>
    <t>Koperasi Simpan Pinjam Nusantara Sejahtera Mandiri</t>
  </si>
  <si>
    <t>YUPI</t>
  </si>
  <si>
    <t>YUPI INDO JELLY GUM Tbk</t>
  </si>
  <si>
    <t>CONFECTIONERY CONSUMER PRODUCTS INDONESIA</t>
  </si>
  <si>
    <t>SEMBA BONSAI FUND</t>
  </si>
  <si>
    <t>CRATER LAKE CAPITAL FUND</t>
  </si>
  <si>
    <t>BORNEO HORIZON FUND</t>
  </si>
  <si>
    <t>EVERGREEN CONSUMER FUND</t>
  </si>
  <si>
    <t>ZATA</t>
  </si>
  <si>
    <t>BERSAMA ZATTA JAYA Tbk</t>
  </si>
  <si>
    <t>HJ ELIDAWATI</t>
  </si>
  <si>
    <t>SUKAESIH</t>
  </si>
  <si>
    <t>ZBRA</t>
  </si>
  <si>
    <t>DOSNI ROHA INDONESIA Tbk</t>
  </si>
  <si>
    <t>EUROPEAN HOSPITAL DEVELOPMENT, PT</t>
  </si>
  <si>
    <t>PT TRINITY HEALTHCARE</t>
  </si>
  <si>
    <t>PT JADEGREEN EQUITIES</t>
  </si>
  <si>
    <t>B.RUDIJANTO TANOESOEDIBJO</t>
  </si>
  <si>
    <t>ZINC</t>
  </si>
  <si>
    <t>KAPUAS PRIMA COAL Tbk</t>
  </si>
  <si>
    <t>PT SARANA INTI SELARAS</t>
  </si>
  <si>
    <t>SIM  ANTONY</t>
  </si>
  <si>
    <t>HAROEN SOEDJATMIKO</t>
  </si>
  <si>
    <t>KIOE NATA</t>
  </si>
  <si>
    <t>BUDIMULIO UTOMO</t>
  </si>
  <si>
    <t>WILLIAM</t>
  </si>
  <si>
    <t>ZONE</t>
  </si>
  <si>
    <t>MEGA PERINTIS Tbk</t>
  </si>
  <si>
    <t>PT MAHAWIRA ADI KRIYA</t>
  </si>
  <si>
    <t>PT. JABAYA ADI INVESTAMA</t>
  </si>
  <si>
    <t>GANESH ZUKASH VASWANI</t>
  </si>
  <si>
    <t>VEROSITO GUNAWAN</t>
  </si>
  <si>
    <t>VANDA GUNAWAN</t>
  </si>
  <si>
    <t>ZYRX</t>
  </si>
  <si>
    <t>ZYREXINDO MANDIRI BUANA Tbk</t>
  </si>
  <si>
    <t>PT KOMPUTA UTAMA KENCANA</t>
  </si>
  <si>
    <t>PT BINEXCOM MANDIRI BUANA</t>
  </si>
  <si>
    <t>TIMOTHY SIDDIK SHU</t>
  </si>
  <si>
    <t>COLLEEN SIDDIK SHU</t>
  </si>
  <si>
    <t>LYDIAWATI DAKHI</t>
  </si>
  <si>
    <t>Sheet Name</t>
  </si>
  <si>
    <t>Data Sources</t>
  </si>
  <si>
    <t>Ticker List</t>
  </si>
  <si>
    <t>https://www.idx.co.id/id/data-pasar/data-saham/daftar-saham/
Sector &amp; Industry : Probe YFInance</t>
  </si>
  <si>
    <t>Index &amp; IHSG
(IDX-IC)</t>
  </si>
  <si>
    <t>https://www.idx.co.id/id/data-pasar/data-saham/indeks-saham/</t>
  </si>
  <si>
    <t>Ownership 1% &amp; Classification</t>
  </si>
  <si>
    <t>https://www.idx.co.id/id/perusahaan-tercatat/data-kepemilikan-saham/</t>
  </si>
  <si>
    <t>Konglo Index</t>
  </si>
  <si>
    <t>https://www.perplexity.ai/computer/a/1ec049c8-dfbf-4ae1-8034-45ddd8f97f91</t>
  </si>
  <si>
    <t>No.</t>
  </si>
  <si>
    <t>Listing Date</t>
  </si>
  <si>
    <t>Shares</t>
  </si>
  <si>
    <t>Listing Board</t>
  </si>
  <si>
    <t>Sector Index</t>
  </si>
  <si>
    <t>Sector</t>
  </si>
  <si>
    <t>Industry</t>
  </si>
  <si>
    <t>NexAI Digital Infrastruktur Tb</t>
  </si>
  <si>
    <t>08 Jun 2021</t>
  </si>
  <si>
    <t>1.904.883.411</t>
  </si>
  <si>
    <t>Akselerasi</t>
  </si>
  <si>
    <t>Consumer Cyclical</t>
  </si>
  <si>
    <t>Furnishings, Fixtures &amp; Appliances</t>
  </si>
  <si>
    <t>Triniti Dinamik Tbk.</t>
  </si>
  <si>
    <t>10 Jun 2021</t>
  </si>
  <si>
    <t>7.571.107.860</t>
  </si>
  <si>
    <t>Pengembangan</t>
  </si>
  <si>
    <t>Green Power Group Tbk.</t>
  </si>
  <si>
    <t>1.103.402.553</t>
  </si>
  <si>
    <t>Basic Materials</t>
  </si>
  <si>
    <t>Steel</t>
  </si>
  <si>
    <t>Archi Indonesia Tbk.</t>
  </si>
  <si>
    <t>28 Jun 2021</t>
  </si>
  <si>
    <t>25.235.000.000</t>
  </si>
  <si>
    <t>Gold</t>
  </si>
  <si>
    <t>Era Graharealty Tbk.</t>
  </si>
  <si>
    <t>30 Jun 2021</t>
  </si>
  <si>
    <t>949.868.500</t>
  </si>
  <si>
    <t>Real Estate</t>
  </si>
  <si>
    <t>Real Estate Services</t>
  </si>
  <si>
    <t>Bank Multiarta Sentosa Tbk.</t>
  </si>
  <si>
    <t>1.387.737.233</t>
  </si>
  <si>
    <t>Utama</t>
  </si>
  <si>
    <t>Financial Services</t>
  </si>
  <si>
    <t>Banks - Regional</t>
  </si>
  <si>
    <t>Bundamedik Tbk.</t>
  </si>
  <si>
    <t>06 Jul 2021</t>
  </si>
  <si>
    <t>8.603.416.176</t>
  </si>
  <si>
    <t>Healthcare</t>
  </si>
  <si>
    <t>Medical Care Facilities</t>
  </si>
  <si>
    <t>Falmaco Nonwoven Industri Tbk.</t>
  </si>
  <si>
    <t>08 Jul 2021</t>
  </si>
  <si>
    <t>781.250.000</t>
  </si>
  <si>
    <t>Consumer Defensive</t>
  </si>
  <si>
    <t>Household &amp; Personal Products</t>
  </si>
  <si>
    <t>PAM Mineral Tbk.</t>
  </si>
  <si>
    <t>09 Jul 2021</t>
  </si>
  <si>
    <t>10.635.644.907</t>
  </si>
  <si>
    <t>Other Industrial Metals &amp; Mining</t>
  </si>
  <si>
    <t>Trimegah Karya Pratama Tbk.</t>
  </si>
  <si>
    <t>27 Jul 2021</t>
  </si>
  <si>
    <t>2.000.144.838</t>
  </si>
  <si>
    <t>Technology</t>
  </si>
  <si>
    <t>Software - Application</t>
  </si>
  <si>
    <t>Bukalapak.com Tbk.</t>
  </si>
  <si>
    <t>06 Agt 2021</t>
  </si>
  <si>
    <t>103.167.090.767</t>
  </si>
  <si>
    <t>Ekonomi Baru</t>
  </si>
  <si>
    <t>Internet Retail</t>
  </si>
  <si>
    <t xml:space="preserve">Hasnur Internasional Shipping </t>
  </si>
  <si>
    <t>01 Sep 2021</t>
  </si>
  <si>
    <t>2.626.250.000</t>
  </si>
  <si>
    <t>Industrials</t>
  </si>
  <si>
    <t>Marine Shipping</t>
  </si>
  <si>
    <t>Indo Oil Perkasa Tbk.</t>
  </si>
  <si>
    <t>06 Sep 2021</t>
  </si>
  <si>
    <t>454.056.563</t>
  </si>
  <si>
    <t>Packaged Foods</t>
  </si>
  <si>
    <t>Geoprima Solusi Tbk.</t>
  </si>
  <si>
    <t>733.415.103</t>
  </si>
  <si>
    <t>Scientific &amp; Technical Instruments</t>
  </si>
  <si>
    <t>Prima Andalan Mandiri Tbk.</t>
  </si>
  <si>
    <t>07 Sep 2021</t>
  </si>
  <si>
    <t>3.555.560.000</t>
  </si>
  <si>
    <t>Energy</t>
  </si>
  <si>
    <t>Thermal Coal</t>
  </si>
  <si>
    <t>Kedoya Adyaraya Tbk.</t>
  </si>
  <si>
    <t>08 Sep 2021</t>
  </si>
  <si>
    <t>929.675.000</t>
  </si>
  <si>
    <t>Global Sukses Solusi Tbk.</t>
  </si>
  <si>
    <t>983.557.875</t>
  </si>
  <si>
    <t>Surya Biru Murni Acetylene Tbk</t>
  </si>
  <si>
    <t>929.926.282</t>
  </si>
  <si>
    <t>Chemicals</t>
  </si>
  <si>
    <t>Cemindo Gemilang Tbk.</t>
  </si>
  <si>
    <t>17.125.504.000</t>
  </si>
  <si>
    <t>Building Materials</t>
  </si>
  <si>
    <t>GTS Internasional Tbk.</t>
  </si>
  <si>
    <t>15.819.142.767</t>
  </si>
  <si>
    <t>Idea Indonesia Akademi Tbk.</t>
  </si>
  <si>
    <t>09 Sep 2021</t>
  </si>
  <si>
    <t>1.062.437.500</t>
  </si>
  <si>
    <t>Education &amp; Training Services</t>
  </si>
  <si>
    <t>Ace Oldfields Tbk.</t>
  </si>
  <si>
    <t>25 Okt 2021</t>
  </si>
  <si>
    <t>1.292.808.150</t>
  </si>
  <si>
    <t>Building Products &amp; Equipment</t>
  </si>
  <si>
    <t>Formosa Ingredient Factory Tbk</t>
  </si>
  <si>
    <t>01 Nov 2021</t>
  </si>
  <si>
    <t>1.155.750.000</t>
  </si>
  <si>
    <t>Dayamitra Telekomunikasi Tbk.</t>
  </si>
  <si>
    <t>22 Nov 2021</t>
  </si>
  <si>
    <t>83.559.677.444</t>
  </si>
  <si>
    <t>Communication Services</t>
  </si>
  <si>
    <t>Telecom Services</t>
  </si>
  <si>
    <t>Caturkarda Depo Bangunan Tbk.</t>
  </si>
  <si>
    <t>25 Nov 2021</t>
  </si>
  <si>
    <t>6.790.000.000</t>
  </si>
  <si>
    <t>Home Improvement Retail</t>
  </si>
  <si>
    <t>Perma Plasindo Tbk.</t>
  </si>
  <si>
    <t>2.275.316.111</t>
  </si>
  <si>
    <t>Business Equipment &amp; Supplies</t>
  </si>
  <si>
    <t>Cisarua Mountain Dairy Tbk.</t>
  </si>
  <si>
    <t>06 Des 2021</t>
  </si>
  <si>
    <t>7.934.683.000</t>
  </si>
  <si>
    <t>Wira Global Solusi Tbk.</t>
  </si>
  <si>
    <t>2.085.000.000</t>
  </si>
  <si>
    <t>Software - Infrastructure</t>
  </si>
  <si>
    <t>Jaya Swarasa Agung Tbk.</t>
  </si>
  <si>
    <t>1.098.920.000</t>
  </si>
  <si>
    <t>Widodo Makmur Perkasa Tbk.</t>
  </si>
  <si>
    <t>29.419.000.000</t>
  </si>
  <si>
    <t>Pemantauan Khusus</t>
  </si>
  <si>
    <t>Conglomerates</t>
  </si>
  <si>
    <t>RMK Energy Tbk.</t>
  </si>
  <si>
    <t>07 Des 2021</t>
  </si>
  <si>
    <t>21.875.000.000</t>
  </si>
  <si>
    <t>OBM Drilchem Tbk.</t>
  </si>
  <si>
    <t>08 Des 2021</t>
  </si>
  <si>
    <t>805.992.931</t>
  </si>
  <si>
    <t>Specialty Chemicals</t>
  </si>
  <si>
    <t>Avia Avian Tbk.</t>
  </si>
  <si>
    <t>09 Mar 2026</t>
  </si>
  <si>
    <t>61.953.555.600</t>
  </si>
  <si>
    <t>Indo Pureco Pratama Tbk.</t>
  </si>
  <si>
    <t>09 Des 2021</t>
  </si>
  <si>
    <t>4.600.000.000</t>
  </si>
  <si>
    <t>Wahana Inti Makmur Tbk.</t>
  </si>
  <si>
    <t>13 Des 2021</t>
  </si>
  <si>
    <t>807.400.000</t>
  </si>
  <si>
    <t>Farm Products</t>
  </si>
  <si>
    <t>Bintang Samudera Mandiri Lines</t>
  </si>
  <si>
    <t>16 Des 2021</t>
  </si>
  <si>
    <t>1.850.225.000</t>
  </si>
  <si>
    <t>Dharma Polimetal Tbk.</t>
  </si>
  <si>
    <t>20 Des 2021</t>
  </si>
  <si>
    <t>4.705.882.300</t>
  </si>
  <si>
    <t>Auto Parts</t>
  </si>
  <si>
    <t>Alamtri Minerals Indonesia Tbk</t>
  </si>
  <si>
    <t>03 Jan 2022</t>
  </si>
  <si>
    <t>40.882.331.500</t>
  </si>
  <si>
    <t>Coking Coal</t>
  </si>
  <si>
    <t>Semacom Integrated Tbk.</t>
  </si>
  <si>
    <t>10 Jan 2022</t>
  </si>
  <si>
    <t>1.347.258.842</t>
  </si>
  <si>
    <t>Specialty Industrial Machinery</t>
  </si>
  <si>
    <t>Autopedia Sukses Lestari Tbk.</t>
  </si>
  <si>
    <t>25 Jan 2022</t>
  </si>
  <si>
    <t>12.746.354.780</t>
  </si>
  <si>
    <t>Auto &amp; Truck Dealerships</t>
  </si>
  <si>
    <t>MDTV Media Technologies Tbk.</t>
  </si>
  <si>
    <t>26 Jan 2022</t>
  </si>
  <si>
    <t>41.360.517.722</t>
  </si>
  <si>
    <t>Broadcasting</t>
  </si>
  <si>
    <t>Mitra Angkasa Sejahtera Tbk.</t>
  </si>
  <si>
    <t>28 Jan 2022</t>
  </si>
  <si>
    <t>4.800.182.969</t>
  </si>
  <si>
    <t>Tools &amp; Accessories</t>
  </si>
  <si>
    <t>Champ Resto Indonesia Tbk.</t>
  </si>
  <si>
    <t>08 Feb 2022</t>
  </si>
  <si>
    <t>2.166.666.800</t>
  </si>
  <si>
    <t>Restaurants</t>
  </si>
  <si>
    <t>Nusatama Berkah Tbk.</t>
  </si>
  <si>
    <t>09 Feb 2022</t>
  </si>
  <si>
    <t>2.700.064.877</t>
  </si>
  <si>
    <t>Farm &amp; Heavy Construction Machinery</t>
  </si>
  <si>
    <t>Sumber Mas Konstruksi Tbk.</t>
  </si>
  <si>
    <t>09 Mar 2022</t>
  </si>
  <si>
    <t>1.253.000.000</t>
  </si>
  <si>
    <t>Engineering &amp; Construction</t>
  </si>
  <si>
    <t>Sumber Tani Agung Resources Tb</t>
  </si>
  <si>
    <t>10 Mar 2022</t>
  </si>
  <si>
    <t>10.903.372.600</t>
  </si>
  <si>
    <t>Nanotech Indonesia Global Tbk.</t>
  </si>
  <si>
    <t>4.285.440.269</t>
  </si>
  <si>
    <t>Medical Devices</t>
  </si>
  <si>
    <t>Bhineka Inovasi Ketahanan Ener</t>
  </si>
  <si>
    <t>21 Mar 2022</t>
  </si>
  <si>
    <t>1.293.916.404</t>
  </si>
  <si>
    <t>Leisure</t>
  </si>
  <si>
    <t>WIR ASIA Tbk.</t>
  </si>
  <si>
    <t>04 Apr 2022</t>
  </si>
  <si>
    <t>11.938.622.394</t>
  </si>
  <si>
    <t>Information Technology Services</t>
  </si>
  <si>
    <t>Sigma Energy Compressindo Tbk.</t>
  </si>
  <si>
    <t>08 Apr 2022</t>
  </si>
  <si>
    <t>910.077.764</t>
  </si>
  <si>
    <t>Oil &amp; Gas Equipment &amp; Services</t>
  </si>
  <si>
    <t>GoTo Gojek Tokopedia Tbk.</t>
  </si>
  <si>
    <t>11 Apr 2022</t>
  </si>
  <si>
    <t>1.140.573.267.220</t>
  </si>
  <si>
    <t>Teladan Prima Agro Tbk.</t>
  </si>
  <si>
    <t>12 Apr 2022</t>
  </si>
  <si>
    <t>12.946.530.200</t>
  </si>
  <si>
    <t>Murni Sadar Tbk.</t>
  </si>
  <si>
    <t>20 Apr 2022</t>
  </si>
  <si>
    <t>2.068.526.950</t>
  </si>
  <si>
    <t>Winner Nusantara Jaya Tbk.</t>
  </si>
  <si>
    <t>25 Apr 2022</t>
  </si>
  <si>
    <t>5.235.316.030</t>
  </si>
  <si>
    <t>Real Estate - Development</t>
  </si>
  <si>
    <t>Indo Boga Sukses Tbk.</t>
  </si>
  <si>
    <t>8.065.789.529</t>
  </si>
  <si>
    <t>Atlas Nexus Group Tbk.</t>
  </si>
  <si>
    <t>17 Mei 2022</t>
  </si>
  <si>
    <t>1.900.073.314</t>
  </si>
  <si>
    <t>Cilacap Samudera Fishing Indus</t>
  </si>
  <si>
    <t>27 Mei 2022</t>
  </si>
  <si>
    <t>5.000.000.000</t>
  </si>
  <si>
    <t>Saraswanti Indoland Developmen</t>
  </si>
  <si>
    <t>07 Jul 2022</t>
  </si>
  <si>
    <t>5.385.019.201</t>
  </si>
  <si>
    <t>Cerestar Indonesia Tbk.</t>
  </si>
  <si>
    <t>08 Jul 2022</t>
  </si>
  <si>
    <t>7.945.412.700</t>
  </si>
  <si>
    <t>Arkora Hydro Tbk.</t>
  </si>
  <si>
    <t>2.928.495.000</t>
  </si>
  <si>
    <t>Utilities</t>
  </si>
  <si>
    <t>Utilities - Renewable</t>
  </si>
  <si>
    <t>Chemstar Indonesia Tbk.</t>
  </si>
  <si>
    <t>1.700.014.594</t>
  </si>
  <si>
    <t>Dewi Shri Farmindo Tbk.</t>
  </si>
  <si>
    <t>18 Jul 2022</t>
  </si>
  <si>
    <t>2.000.000.000</t>
  </si>
  <si>
    <t>Tera Data Indonusa Tbk.</t>
  </si>
  <si>
    <t>20 Jul 2022</t>
  </si>
  <si>
    <t>5.840.126.500</t>
  </si>
  <si>
    <t>Computer Hardware</t>
  </si>
  <si>
    <t>Bangun Karya Perkasa Jaya Tbk.</t>
  </si>
  <si>
    <t>25 Jul 2022</t>
  </si>
  <si>
    <t>1.663.943.474</t>
  </si>
  <si>
    <t>Habco Trans Maritima Tbk.</t>
  </si>
  <si>
    <t>26 Jul 2022</t>
  </si>
  <si>
    <t>8.680.000.000</t>
  </si>
  <si>
    <t>Utama Radar Cahaya Tbk.</t>
  </si>
  <si>
    <t>02 Agt 2022</t>
  </si>
  <si>
    <t>787.500.000</t>
  </si>
  <si>
    <t>Trucking</t>
  </si>
  <si>
    <t>Aman Agrindo Tbk.</t>
  </si>
  <si>
    <t>03 Agt 2022</t>
  </si>
  <si>
    <t>1.070.362.500</t>
  </si>
  <si>
    <t>Jhonlin Agro Raya Tbk.</t>
  </si>
  <si>
    <t>04 Agt 2022</t>
  </si>
  <si>
    <t>9.230.665.050</t>
  </si>
  <si>
    <t>Agung Menjangan Mas Tbk.</t>
  </si>
  <si>
    <t>1.235.296.802</t>
  </si>
  <si>
    <t>Sari Kreasi Boga Tbk.</t>
  </si>
  <si>
    <t>05 Agt 2022</t>
  </si>
  <si>
    <t>3.128.140.475</t>
  </si>
  <si>
    <t>Kusuma Kemindo Sentosa Tbk.</t>
  </si>
  <si>
    <t>08 Agt 2022</t>
  </si>
  <si>
    <t>1.500.000.000</t>
  </si>
  <si>
    <t>Pelayaran Nasional Ekalya Purn</t>
  </si>
  <si>
    <t>9.524.420.000</t>
  </si>
  <si>
    <t>Estee Gold Feet Tbk.</t>
  </si>
  <si>
    <t>2.548.826.428</t>
  </si>
  <si>
    <t>Klinko Karya Imaji Tbk.</t>
  </si>
  <si>
    <t>09 Agt 2022</t>
  </si>
  <si>
    <t>1.307.530.330</t>
  </si>
  <si>
    <t>Rohartindo Nusantara Luas Tbk.</t>
  </si>
  <si>
    <t>2.050.020.320</t>
  </si>
  <si>
    <t>Segar Kumala Indonesia Tbk.</t>
  </si>
  <si>
    <t>Food Distribution</t>
  </si>
  <si>
    <t>Toba Surimi Industries Tbk.</t>
  </si>
  <si>
    <t>10 Agt 2022</t>
  </si>
  <si>
    <t>1.950.000.000</t>
  </si>
  <si>
    <t>Hetzer Medical Indonesia Tbk.</t>
  </si>
  <si>
    <t>1.562.500.000</t>
  </si>
  <si>
    <t>Medical Instruments &amp; Supplies</t>
  </si>
  <si>
    <t>Black Diamond Resources Tbk.</t>
  </si>
  <si>
    <t>07 Sep 2022</t>
  </si>
  <si>
    <t>6.250.000.000</t>
  </si>
  <si>
    <t>Famon Awal Bros Sedaya Tbk.</t>
  </si>
  <si>
    <t>08 Nov 2022</t>
  </si>
  <si>
    <t>13.959.422.300</t>
  </si>
  <si>
    <t>Citra Borneo Utama Tbk.</t>
  </si>
  <si>
    <t>3.125.000.000</t>
  </si>
  <si>
    <t>Global Digital Niaga Tbk.</t>
  </si>
  <si>
    <t>137.218.985.689</t>
  </si>
  <si>
    <t>Menthobi Karyatama Raya Tbk.</t>
  </si>
  <si>
    <t>12.060.428.584</t>
  </si>
  <si>
    <t>Jayamas Medica Industri Tbk.</t>
  </si>
  <si>
    <t>27.058.850.000</t>
  </si>
  <si>
    <t>Wulandari Bangun Laksana Tbk.</t>
  </si>
  <si>
    <t>25.091.882.375</t>
  </si>
  <si>
    <t>Primadaya Plastisindo Tbk.</t>
  </si>
  <si>
    <t>09 Nov 2022</t>
  </si>
  <si>
    <t>3.061.341.438</t>
  </si>
  <si>
    <t>Packaging &amp; Containers</t>
  </si>
  <si>
    <t>Puri Sentul Permai Tbk.</t>
  </si>
  <si>
    <t>1.250.023.298</t>
  </si>
  <si>
    <t>Bersama Zatta Jaya Tbk.</t>
  </si>
  <si>
    <t>10 Nov 2022</t>
  </si>
  <si>
    <t>8.496.000.000</t>
  </si>
  <si>
    <t>Apparel Retail</t>
  </si>
  <si>
    <t>Techno9 Indonesia Tbk.</t>
  </si>
  <si>
    <t>05 Des 2022</t>
  </si>
  <si>
    <t>2.157.000.000</t>
  </si>
  <si>
    <t>Multi Medika Internasional Tbk</t>
  </si>
  <si>
    <t>06 Des 2022</t>
  </si>
  <si>
    <t>4.800.425.380</t>
  </si>
  <si>
    <t>Pharmaceutical Retailers</t>
  </si>
  <si>
    <t>Personel Alih Daya Tbk.</t>
  </si>
  <si>
    <t>08 Des 2022</t>
  </si>
  <si>
    <t>3.150.000.000</t>
  </si>
  <si>
    <t>Staffing &amp; Employment Services</t>
  </si>
  <si>
    <t>Isra Presisi Indonesia Tbk.</t>
  </si>
  <si>
    <t>09 Des 2022</t>
  </si>
  <si>
    <t>4.020.356.426</t>
  </si>
  <si>
    <t>Metal Fabrication</t>
  </si>
  <si>
    <t xml:space="preserve">Venteny Fortuna International </t>
  </si>
  <si>
    <t>15 Des 2022</t>
  </si>
  <si>
    <t>6.265.193.445</t>
  </si>
  <si>
    <t>Mitra Tirta Buwana Tbk.</t>
  </si>
  <si>
    <t>06 Jan 2023</t>
  </si>
  <si>
    <t>1.082.526.223</t>
  </si>
  <si>
    <t>Specialty Business Services</t>
  </si>
  <si>
    <t>Data Sinergitama Jaya Tbk.</t>
  </si>
  <si>
    <t>2.031.643.057</t>
  </si>
  <si>
    <t>Jobubu Jarum Minahasa Tbk.</t>
  </si>
  <si>
    <t>4.000.000.000</t>
  </si>
  <si>
    <t>Beverages - Wineries &amp; Distilleries</t>
  </si>
  <si>
    <t>Citra Buana Prasida Tbk.</t>
  </si>
  <si>
    <t>1.356.250.000</t>
  </si>
  <si>
    <t>Sunindo Pratama Tbk.</t>
  </si>
  <si>
    <t>09 Jan 2023</t>
  </si>
  <si>
    <t>2.500.000.000</t>
  </si>
  <si>
    <t>Cakra Buana Resources Energi T</t>
  </si>
  <si>
    <t>4.538.067.441</t>
  </si>
  <si>
    <t>Hatten Bali Tbk.</t>
  </si>
  <si>
    <t>10 Jan 2023</t>
  </si>
  <si>
    <t>2.710.000.000</t>
  </si>
  <si>
    <t>Lavender Bina Cendikia Tbk.</t>
  </si>
  <si>
    <t>11 Jan 2023</t>
  </si>
  <si>
    <t>1.030.080.995</t>
  </si>
  <si>
    <t>Penta Valent Tbk.</t>
  </si>
  <si>
    <t>24 Jan 2023</t>
  </si>
  <si>
    <t>1.765.625.000</t>
  </si>
  <si>
    <t>Jasa Berdikari Logistics Tbk.</t>
  </si>
  <si>
    <t>27 Jan 2023</t>
  </si>
  <si>
    <t>2.149.942.974</t>
  </si>
  <si>
    <t>Integrated Freight &amp; Logistics</t>
  </si>
  <si>
    <t>Wijaya Cahaya Timber Tbk.</t>
  </si>
  <si>
    <t>01 Feb 2023</t>
  </si>
  <si>
    <t>1.963.000.000</t>
  </si>
  <si>
    <t>Lumber &amp; Wood Production</t>
  </si>
  <si>
    <t>Hassana Boga Sejahtera Tbk.</t>
  </si>
  <si>
    <t>06 Feb 2023</t>
  </si>
  <si>
    <t>2.550.011.472</t>
  </si>
  <si>
    <t>Folago Global Nusantara Tbk.</t>
  </si>
  <si>
    <t>07 Feb 2023</t>
  </si>
  <si>
    <t>6.195.047.377</t>
  </si>
  <si>
    <t>Abadi Nusantara Hijau Investam</t>
  </si>
  <si>
    <t>08 Feb 2023</t>
  </si>
  <si>
    <t>34.109.517.731</t>
  </si>
  <si>
    <t>Vastland Indonesia Tbk.</t>
  </si>
  <si>
    <t>3.055.737.049</t>
  </si>
  <si>
    <t>Pelita Teknologi Global Tbk.</t>
  </si>
  <si>
    <t>806.000.000</t>
  </si>
  <si>
    <t>Haloni Jane Tbk.</t>
  </si>
  <si>
    <t>6.078.729.117</t>
  </si>
  <si>
    <t>Hoffmen Cleanindo Tbk.</t>
  </si>
  <si>
    <t>16 Feb 2023</t>
  </si>
  <si>
    <t>2.602.852.170</t>
  </si>
  <si>
    <t>Pertamina Geothermal Energy Tb</t>
  </si>
  <si>
    <t>24 Feb 2023</t>
  </si>
  <si>
    <t>41.912.240.520</t>
  </si>
  <si>
    <t>Futura Energi Global Tbk.</t>
  </si>
  <si>
    <t>27 Feb 2023</t>
  </si>
  <si>
    <t>6.635.551.959</t>
  </si>
  <si>
    <t>Hillcon Tbk.</t>
  </si>
  <si>
    <t>01 Mar 2023</t>
  </si>
  <si>
    <t>14.741.500.000</t>
  </si>
  <si>
    <t>Berdikari Pondasi Perkasa Tbk.</t>
  </si>
  <si>
    <t>03 Mar 2023</t>
  </si>
  <si>
    <t>4.725.101.522</t>
  </si>
  <si>
    <t>Mitra Pack Tbk.</t>
  </si>
  <si>
    <t>06 Mar 2023</t>
  </si>
  <si>
    <t>3.169.200.000</t>
  </si>
  <si>
    <t>Saptausaha Gemilangindah Tbk.</t>
  </si>
  <si>
    <t>08 Mar 2023</t>
  </si>
  <si>
    <t>8.033.527.260</t>
  </si>
  <si>
    <t>Teknologi Karya Digital Nusa T</t>
  </si>
  <si>
    <t>2.951.328.448</t>
  </si>
  <si>
    <t>Petrindo Jaya Kreasi Tbk.</t>
  </si>
  <si>
    <t>112.418.900.000</t>
  </si>
  <si>
    <t>Nusantara Sawit Sejahtera Tbk.</t>
  </si>
  <si>
    <t>10 Mar 2023</t>
  </si>
  <si>
    <t>23.801.568.645</t>
  </si>
  <si>
    <t>Grahaprima Suksesmandiri Tbk.</t>
  </si>
  <si>
    <t>30 Mar 2023</t>
  </si>
  <si>
    <t>1.894.375.000</t>
  </si>
  <si>
    <t>Arsy Buana Travelindo Tbk.</t>
  </si>
  <si>
    <t>05 Apr 2023</t>
  </si>
  <si>
    <t>2.468.527.572</t>
  </si>
  <si>
    <t>Travel Services</t>
  </si>
  <si>
    <t>Oxala Energy International Tbk</t>
  </si>
  <si>
    <t>10 Apr 2023</t>
  </si>
  <si>
    <t>3.426.097.190</t>
  </si>
  <si>
    <t>Trimegah Bangun Persada Tbk.</t>
  </si>
  <si>
    <t>12 Apr 2023</t>
  </si>
  <si>
    <t>63.098.600.000</t>
  </si>
  <si>
    <t>Menn Teknologi Indonesia Tbk.</t>
  </si>
  <si>
    <t>18 Apr 2023</t>
  </si>
  <si>
    <t>1.434.052.006</t>
  </si>
  <si>
    <t>Electrical Equipment &amp; Parts</t>
  </si>
  <si>
    <t>Era Digital Media Tbk.</t>
  </si>
  <si>
    <t>3.435.000.000</t>
  </si>
  <si>
    <t>Internet Content &amp; Information</t>
  </si>
  <si>
    <t>Merdeka Battery Materials Tbk.</t>
  </si>
  <si>
    <t>107.995.419.900</t>
  </si>
  <si>
    <t>Other Precious Metals &amp; Mining</t>
  </si>
  <si>
    <t>Tripar Multivision Plus Tbk.</t>
  </si>
  <si>
    <t>08 Mei 2023</t>
  </si>
  <si>
    <t>6.813.620.000</t>
  </si>
  <si>
    <t>Entertainment</t>
  </si>
  <si>
    <t>Era Media Sejahtera Tbk.</t>
  </si>
  <si>
    <t>7.738.891.036</t>
  </si>
  <si>
    <t>Advertising Agencies</t>
  </si>
  <si>
    <t xml:space="preserve">Informasi Teknologi Indonesia </t>
  </si>
  <si>
    <t>3.262.520.106</t>
  </si>
  <si>
    <t>King Tire Indonesia Tbk.</t>
  </si>
  <si>
    <t>3.480.581.727</t>
  </si>
  <si>
    <t>MPX Logistics International Tb</t>
  </si>
  <si>
    <t>09 Mei 2023</t>
  </si>
  <si>
    <t>2.000.014.587</t>
  </si>
  <si>
    <t>Sarana Mitra Luas Tbk.</t>
  </si>
  <si>
    <t>12 Mei 2023</t>
  </si>
  <si>
    <t>8.751.668.239</t>
  </si>
  <si>
    <t>Rental &amp; Leasing Services</t>
  </si>
  <si>
    <t>Pelayaran Kurnia Lautan Semest</t>
  </si>
  <si>
    <t>12 Jun 2023</t>
  </si>
  <si>
    <t>3.644.415.975</t>
  </si>
  <si>
    <t>Maxindo Karya Anugerah Tbk.</t>
  </si>
  <si>
    <t>9.610.099.981</t>
  </si>
  <si>
    <t>VKTR Teknologi Mobilitas Tbk.</t>
  </si>
  <si>
    <t>19 Jun 2023</t>
  </si>
  <si>
    <t>43.750.000.000</t>
  </si>
  <si>
    <t>Recreational Vehicles</t>
  </si>
  <si>
    <t>Graha Mitra Asia Tbk.</t>
  </si>
  <si>
    <t>22 Jun 2023</t>
  </si>
  <si>
    <t>5.727.832.195</t>
  </si>
  <si>
    <t>Amman Mineral Internasional Tb</t>
  </si>
  <si>
    <t>07 Jul 2023</t>
  </si>
  <si>
    <t>72.518.217.656</t>
  </si>
  <si>
    <t>Carsurin Tbk.</t>
  </si>
  <si>
    <t>10 Jul 2023</t>
  </si>
  <si>
    <t>2.892.000.000</t>
  </si>
  <si>
    <t>Graha Prima Mentari Tbk.</t>
  </si>
  <si>
    <t>1.571.666.469</t>
  </si>
  <si>
    <t>Beverages - Non-Alcoholic</t>
  </si>
  <si>
    <t>Widiant Jaya Krenindo Tbk.</t>
  </si>
  <si>
    <t>1.600.031.683</t>
  </si>
  <si>
    <t>Platinum Wahab Nusantara Tbk.</t>
  </si>
  <si>
    <t>3.571.451.815</t>
  </si>
  <si>
    <t>Sinergi Inti Andalan Prima Tbk</t>
  </si>
  <si>
    <t>24 Jul 2023</t>
  </si>
  <si>
    <t>22.376.997.257</t>
  </si>
  <si>
    <t>Mandiri Herindo Adiperkasa Tbk</t>
  </si>
  <si>
    <t>25 Jul 2023</t>
  </si>
  <si>
    <t>16.666.000.000</t>
  </si>
  <si>
    <t>Royaltama Mulia Kontraktorindo</t>
  </si>
  <si>
    <t>31 Jul 2023</t>
  </si>
  <si>
    <t>1.576.720.595</t>
  </si>
  <si>
    <t>Nusantara Sejahtera Raya Tbk.</t>
  </si>
  <si>
    <t>02 Agt 2023</t>
  </si>
  <si>
    <t>83.345.000.000</t>
  </si>
  <si>
    <t>Multi Garam Utama Tbk.</t>
  </si>
  <si>
    <t>07 Agt 2023</t>
  </si>
  <si>
    <t>4.091.357.544</t>
  </si>
  <si>
    <t>Minahasa Membangun Hebat Tbk.</t>
  </si>
  <si>
    <t>1.040.740.800</t>
  </si>
  <si>
    <t>Ingria Pratama Capitalindo Tbk</t>
  </si>
  <si>
    <t>08 Agt 2023</t>
  </si>
  <si>
    <t>7.375.720.674</t>
  </si>
  <si>
    <t>Paperocks Indonesia Tbk.</t>
  </si>
  <si>
    <t>1.075.027.288</t>
  </si>
  <si>
    <t>Sinar Eka Selaras Tbk.</t>
  </si>
  <si>
    <t>5.187.500.000</t>
  </si>
  <si>
    <t>Specialty Retail</t>
  </si>
  <si>
    <t>ITSEC Asia Tbk.</t>
  </si>
  <si>
    <t>13.484.425.305</t>
  </si>
  <si>
    <t>Mutuagung Lestari Tbk.</t>
  </si>
  <si>
    <t>09 Agt 2023</t>
  </si>
  <si>
    <t>3.452.228.885</t>
  </si>
  <si>
    <t>Lupromax Pelumas Indonesia Tbk</t>
  </si>
  <si>
    <t>650.008.775</t>
  </si>
  <si>
    <t>Oil &amp; Gas Refining &amp; Marketing</t>
  </si>
  <si>
    <t xml:space="preserve">Humpuss Maritim Internasional </t>
  </si>
  <si>
    <t>18.063.771.579</t>
  </si>
  <si>
    <t>Multisarana Intan Eduka Tbk.</t>
  </si>
  <si>
    <t>10 Agt 2023</t>
  </si>
  <si>
    <t>1.460.007.754</t>
  </si>
  <si>
    <t>Charlie Hospital Semarang Tbk.</t>
  </si>
  <si>
    <t>28 Agt 2023</t>
  </si>
  <si>
    <t>2.650.000.000</t>
  </si>
  <si>
    <t>Multitrend Indo Tbk.</t>
  </si>
  <si>
    <t>07 Sep 2023</t>
  </si>
  <si>
    <t>2.854.826.582</t>
  </si>
  <si>
    <t xml:space="preserve">Anugerah Spareparts Sejahtera </t>
  </si>
  <si>
    <t>11 Sep 2023</t>
  </si>
  <si>
    <t>1.006.080.721</t>
  </si>
  <si>
    <t>Sumber Sinergi Makmur Tbk.</t>
  </si>
  <si>
    <t>06 Okt 2023</t>
  </si>
  <si>
    <t>5.290.298.067</t>
  </si>
  <si>
    <t>Communication Equipment</t>
  </si>
  <si>
    <t>Kokoh Exa Nusantara Tbk.</t>
  </si>
  <si>
    <t>07 Okt 2023</t>
  </si>
  <si>
    <t>4.467.478.105</t>
  </si>
  <si>
    <t>Pulau Subur Tbk.</t>
  </si>
  <si>
    <t>09 Okt 2023</t>
  </si>
  <si>
    <t>2.167.514.856</t>
  </si>
  <si>
    <t>Barito Renewables Energy Tbk.</t>
  </si>
  <si>
    <t>133.786.220.000</t>
  </si>
  <si>
    <t>Lovina Beach Brewery Tbk.</t>
  </si>
  <si>
    <t>10 Okt 2023</t>
  </si>
  <si>
    <t>10.721.835.562</t>
  </si>
  <si>
    <t>Beverages - Brewers</t>
  </si>
  <si>
    <t>Koka Indonesia Tbk.</t>
  </si>
  <si>
    <t>11 Okt 2023</t>
  </si>
  <si>
    <t>2.861.333.000</t>
  </si>
  <si>
    <t>Logisticsplus International Tb</t>
  </si>
  <si>
    <t>1.100.011.289</t>
  </si>
  <si>
    <t>Agro Bahari Nusantara Tbk.</t>
  </si>
  <si>
    <t>31 Okt 2023</t>
  </si>
  <si>
    <t>1.750.040.072</t>
  </si>
  <si>
    <t>Kian Santang Muliatama Tbk.</t>
  </si>
  <si>
    <t>08 Nov 2023</t>
  </si>
  <si>
    <t>1.459.234.110</t>
  </si>
  <si>
    <t>Mastersystem Infotama Tbk.</t>
  </si>
  <si>
    <t>3.139.416.200</t>
  </si>
  <si>
    <t>Ikapharmindo Putramas Tbk.</t>
  </si>
  <si>
    <t>1.684.662.500</t>
  </si>
  <si>
    <t>Janu Putra Sejahtera Tbk.</t>
  </si>
  <si>
    <t>30 Nov 2023</t>
  </si>
  <si>
    <t>Maja Agung Latexindo Tbk.</t>
  </si>
  <si>
    <t>07 Des 2023</t>
  </si>
  <si>
    <t>6.334.375.000</t>
  </si>
  <si>
    <t>Asri Karya Lestari Tbk.</t>
  </si>
  <si>
    <t>05 Jan 2024</t>
  </si>
  <si>
    <t>Citra Nusantara Gemilang Tbk.</t>
  </si>
  <si>
    <t>08 Jan 2024</t>
  </si>
  <si>
    <t>1.771.499.039</t>
  </si>
  <si>
    <t>Adhi Kartiko Pratama Tbk.</t>
  </si>
  <si>
    <t>09 Jan 2024</t>
  </si>
  <si>
    <t>6.082.020.000</t>
  </si>
  <si>
    <t>Multi Spunindo Jaya Tbk.</t>
  </si>
  <si>
    <t>10 Jan 2024</t>
  </si>
  <si>
    <t>5.882.352.900</t>
  </si>
  <si>
    <t>Textile Manufacturing</t>
  </si>
  <si>
    <t>Sinergi Multi Lestarindo Tbk.</t>
  </si>
  <si>
    <t>2.328.153.048</t>
  </si>
  <si>
    <t>Samcro Hyosung Adilestari Tbk.</t>
  </si>
  <si>
    <t>11 Jan 2024</t>
  </si>
  <si>
    <t>3.469.345.537</t>
  </si>
  <si>
    <t>Apparel Manufacturing</t>
  </si>
  <si>
    <t>Manggung Polahraya Tbk.</t>
  </si>
  <si>
    <t>3.812.605.726</t>
  </si>
  <si>
    <t>Griptha Putra Persada Tbk.</t>
  </si>
  <si>
    <t>17 Jan 2024</t>
  </si>
  <si>
    <t>1.000.000.000</t>
  </si>
  <si>
    <t>Lodging</t>
  </si>
  <si>
    <t>Sumber Mineral Global Abadi Tb</t>
  </si>
  <si>
    <t>30 Jan 2024</t>
  </si>
  <si>
    <t>8.750.000.000</t>
  </si>
  <si>
    <t>Terang Dunia Internusa Tbk.</t>
  </si>
  <si>
    <t>07 Feb 2024</t>
  </si>
  <si>
    <t>6.666.666.700</t>
  </si>
  <si>
    <t>Auto Manufacturers</t>
  </si>
  <si>
    <t>Topindo Solusi Komunika Tbk.</t>
  </si>
  <si>
    <t>4.375.277.300</t>
  </si>
  <si>
    <t>Mitra Pedagang Indonesia Tbk.</t>
  </si>
  <si>
    <t>1.562.574.308</t>
  </si>
  <si>
    <t>Ancara Logistics Indonesia Tbk</t>
  </si>
  <si>
    <t>15.825.800.000</t>
  </si>
  <si>
    <t>Multikarya Asia Pasifik Raya T</t>
  </si>
  <si>
    <t>12 Feb 2024</t>
  </si>
  <si>
    <t>3.250.000.000</t>
  </si>
  <si>
    <t>Harta Djaya Karya Tbk.</t>
  </si>
  <si>
    <t>2.608.081.058</t>
  </si>
  <si>
    <t>Homeco Victoria Makmur Tbk.</t>
  </si>
  <si>
    <t>4.593.005.014</t>
  </si>
  <si>
    <t>Ecocare Indo Pasifik Tbk.</t>
  </si>
  <si>
    <t>13 Feb 2024</t>
  </si>
  <si>
    <t>2.525.000.000</t>
  </si>
  <si>
    <t>Bersama Mencapai Puncak Tbk.</t>
  </si>
  <si>
    <t>15 Feb 2024</t>
  </si>
  <si>
    <t>1.127.497.572</t>
  </si>
  <si>
    <t>Satu Visi Putra Tbk.</t>
  </si>
  <si>
    <t>27 Feb 2024</t>
  </si>
  <si>
    <t>3.075.000.000</t>
  </si>
  <si>
    <t>Industrial Distribution</t>
  </si>
  <si>
    <t>Dunia Virtual Online Tbk.</t>
  </si>
  <si>
    <t>01 Apr 2024</t>
  </si>
  <si>
    <t>2.539.601.000</t>
  </si>
  <si>
    <t>Multi Hanna Kreasindo Tbk.</t>
  </si>
  <si>
    <t>16 Apr 2024</t>
  </si>
  <si>
    <t>3.750.000.000</t>
  </si>
  <si>
    <t>Waste Management</t>
  </si>
  <si>
    <t>Atlantis Subsea Indonesia Tbk.</t>
  </si>
  <si>
    <t>6.199.577.693</t>
  </si>
  <si>
    <t>Remala Abadi Tbk.</t>
  </si>
  <si>
    <t>07 Mei 2024</t>
  </si>
  <si>
    <t>1.375.000.000</t>
  </si>
  <si>
    <t>Xolare RCR Energy Tbk.</t>
  </si>
  <si>
    <t>08 Mei 2024</t>
  </si>
  <si>
    <t>3.287.375.000</t>
  </si>
  <si>
    <t>Benteng Api Technic Tbk.</t>
  </si>
  <si>
    <t>10 Jun 2024</t>
  </si>
  <si>
    <t>3.025.037.353</t>
  </si>
  <si>
    <t>Soraya Berjaya Indonesia Tbk.</t>
  </si>
  <si>
    <t>03 Jul 2024</t>
  </si>
  <si>
    <t>800.000.000</t>
  </si>
  <si>
    <t>Cipta Perdana Lancar Tbk.</t>
  </si>
  <si>
    <t>05 Jul 2024</t>
  </si>
  <si>
    <t>2.850.594.054</t>
  </si>
  <si>
    <t>Intra Golflink Resorts Tbk.</t>
  </si>
  <si>
    <t>08 Jul 2024</t>
  </si>
  <si>
    <t>19.486.760.000</t>
  </si>
  <si>
    <t>Indo American Seafoods Tbk.</t>
  </si>
  <si>
    <t>1.390.013.370</t>
  </si>
  <si>
    <t>Superior Prima Sukses Tbk.</t>
  </si>
  <si>
    <t>8.890.206.400</t>
  </si>
  <si>
    <t>Gunanusa Eramandiri Tbk.</t>
  </si>
  <si>
    <t>09 Jul 2024</t>
  </si>
  <si>
    <t>UBC Medical Indonesia Tbk.</t>
  </si>
  <si>
    <t>10 Jul 2024</t>
  </si>
  <si>
    <t>3.950.000.000</t>
  </si>
  <si>
    <t>Global Sukses Digital Tbk.</t>
  </si>
  <si>
    <t>07 Agt 2024</t>
  </si>
  <si>
    <t>1.725.000.000</t>
  </si>
  <si>
    <t>Esta Indonesia Tbk.</t>
  </si>
  <si>
    <t>08 Agt 2024</t>
  </si>
  <si>
    <t>4.112.500.000</t>
  </si>
  <si>
    <t>Master Print Tbk.</t>
  </si>
  <si>
    <t>08 Okt 2024</t>
  </si>
  <si>
    <t>1.907.000.000</t>
  </si>
  <si>
    <t>Verona Indah Pictures Tbk.</t>
  </si>
  <si>
    <t>4.765.648.183</t>
  </si>
  <si>
    <t>Daaz Bara Lestari Tbk.</t>
  </si>
  <si>
    <t>11 Nov 2024</t>
  </si>
  <si>
    <t>1.997.000.000</t>
  </si>
  <si>
    <t>Newport Marine Services Tbk.</t>
  </si>
  <si>
    <t>12 Nov 2024</t>
  </si>
  <si>
    <t>3.501.680.000</t>
  </si>
  <si>
    <t>Oil &amp; Gas Drilling</t>
  </si>
  <si>
    <t>Adiwarna Anugerah Abadi Tbk.</t>
  </si>
  <si>
    <t>13 Nov 2024</t>
  </si>
  <si>
    <t>3.329.422.047</t>
  </si>
  <si>
    <t>Adaro Andalan Indonesia Tbk.</t>
  </si>
  <si>
    <t>7.786.891.760</t>
  </si>
  <si>
    <t>Daya Intiguna Yasa Tbk.</t>
  </si>
  <si>
    <t>19 Des 2024</t>
  </si>
  <si>
    <t>25.190.392.000</t>
  </si>
  <si>
    <t>Department Stores</t>
  </si>
  <si>
    <t>Kentanix Supra International T</t>
  </si>
  <si>
    <t>08 Jan 2025</t>
  </si>
  <si>
    <t>2.137.831.800</t>
  </si>
  <si>
    <t>Raharja Energi Cepu Tbk.</t>
  </si>
  <si>
    <t>2.715.053.800</t>
  </si>
  <si>
    <t>Oil &amp; Gas E&amp;P</t>
  </si>
  <si>
    <t>Asuransi Digital Bersama Tbk.</t>
  </si>
  <si>
    <t>3.926.983.181</t>
  </si>
  <si>
    <t>Insurance - Diversified</t>
  </si>
  <si>
    <t>Hero Global Investment Tbk.</t>
  </si>
  <si>
    <t>09 Jan 2025</t>
  </si>
  <si>
    <t>6.500.000.000</t>
  </si>
  <si>
    <t>Raja Roti Cemerlang Tbk.</t>
  </si>
  <si>
    <t>994.603.036</t>
  </si>
  <si>
    <t>Delta Giri Wacana Tbk.</t>
  </si>
  <si>
    <t>13 Jan 2025</t>
  </si>
  <si>
    <t>5.882.353.000</t>
  </si>
  <si>
    <t>Agricultural Inputs</t>
  </si>
  <si>
    <t>Bangun Kosambi Sukses Tbk.</t>
  </si>
  <si>
    <t>5.668.944.500</t>
  </si>
  <si>
    <t>Brigit Biofarmaka Teknologi Tb</t>
  </si>
  <si>
    <t>680.376.575</t>
  </si>
  <si>
    <t>Sinar Terang Mandiri Tbk.</t>
  </si>
  <si>
    <t>10 Mar 2025</t>
  </si>
  <si>
    <t>4.084.435.300</t>
  </si>
  <si>
    <t>Jantra Grupo Indonesia Tbk.</t>
  </si>
  <si>
    <t>2.075.800.000</t>
  </si>
  <si>
    <t>Yupi Indo Jelly Gum Tbk.</t>
  </si>
  <si>
    <t>25 Mar 2025</t>
  </si>
  <si>
    <t>8.544.488.700</t>
  </si>
  <si>
    <t>Confectioners</t>
  </si>
  <si>
    <t>Fore Kopi Indonesia Tbk.</t>
  </si>
  <si>
    <t>14 Apr 2025</t>
  </si>
  <si>
    <t>8.918.359.270</t>
  </si>
  <si>
    <t>Medela Potentia Tbk.</t>
  </si>
  <si>
    <t>15 Apr 2025</t>
  </si>
  <si>
    <t>14.012.825.000</t>
  </si>
  <si>
    <t>Medical Distribution</t>
  </si>
  <si>
    <t>Cipta Sarana Medika Tbk.</t>
  </si>
  <si>
    <t>08 Mei 2025</t>
  </si>
  <si>
    <t>2.550.312.624</t>
  </si>
  <si>
    <t>Asia Pramulia Tbk.</t>
  </si>
  <si>
    <t>08 Jul 2025</t>
  </si>
  <si>
    <t>2.712.000.000</t>
  </si>
  <si>
    <t>Pancaran Samudera Transport Tb</t>
  </si>
  <si>
    <t>1.482.353.000</t>
  </si>
  <si>
    <t>Indokripto Koin Semesta Tbk.</t>
  </si>
  <si>
    <t>09 Jul 2025</t>
  </si>
  <si>
    <t>14.705.882.400</t>
  </si>
  <si>
    <t>Financial Data &amp; Stock Exchanges</t>
  </si>
  <si>
    <t>Chandra Daya Investasi Tbk.</t>
  </si>
  <si>
    <t>124.829.374.700</t>
  </si>
  <si>
    <t>Utilities - Regulated Electric</t>
  </si>
  <si>
    <t>Trimitra Trans Persada Tbk.</t>
  </si>
  <si>
    <t>10 Jul 2025</t>
  </si>
  <si>
    <t>3.379.487.200</t>
  </si>
  <si>
    <t>Merry Riana Edukasi Tbk.</t>
  </si>
  <si>
    <t>1.035.132.500</t>
  </si>
  <si>
    <t>Diastika Biotekindo Tbk.</t>
  </si>
  <si>
    <t>4.113.331.485</t>
  </si>
  <si>
    <t>Prima Multi Usaha Indonesia Tb</t>
  </si>
  <si>
    <t>5.800.000.000</t>
  </si>
  <si>
    <t>Electronics &amp; Computer Distribution</t>
  </si>
  <si>
    <t>Merdeka Gold Resources Tbk.</t>
  </si>
  <si>
    <t>23 Sep 2025</t>
  </si>
  <si>
    <t>14.731.366.060</t>
  </si>
  <si>
    <t>Pelayaran Jaya Hidup Baru Tbk.</t>
  </si>
  <si>
    <t>06 Nov 2025</t>
  </si>
  <si>
    <t>1.920.917.693</t>
  </si>
  <si>
    <t>Abadi Lestari Indonesia Tbk.</t>
  </si>
  <si>
    <t>08 Des 2025</t>
  </si>
  <si>
    <t>Super Bank Indonesia Tbk.</t>
  </si>
  <si>
    <t>17 Des 2025</t>
  </si>
  <si>
    <t>33.558.047.450</t>
  </si>
  <si>
    <t>BSA Logistics Indonesia Tbk.</t>
  </si>
  <si>
    <t>10 Apr 2026</t>
  </si>
  <si>
    <t>8.675.000.000</t>
  </si>
  <si>
    <t>Nitrasanata Dharma Tbk.</t>
  </si>
  <si>
    <t>07 Jul 2026</t>
  </si>
  <si>
    <t>3.253.222.300</t>
  </si>
  <si>
    <t>Niramas Utama Tbk.</t>
  </si>
  <si>
    <t>1.266.000.000</t>
  </si>
  <si>
    <t>Esa Medika Mandiri Tbk.</t>
  </si>
  <si>
    <t>08 Jul 2026</t>
  </si>
  <si>
    <t>1.742.857.000</t>
  </si>
  <si>
    <t>Bach Multi Global Tbk.</t>
  </si>
  <si>
    <t>4.084.430.000</t>
  </si>
  <si>
    <t>Prodia Diagnostic Line Tbk.</t>
  </si>
  <si>
    <t>09 Jul 2026</t>
  </si>
  <si>
    <t>1.742.900.000</t>
  </si>
  <si>
    <t>Rans Entertainmen Indonesia Tb</t>
  </si>
  <si>
    <t>10 Jul 2026</t>
  </si>
  <si>
    <t>12.609.250.000</t>
  </si>
  <si>
    <t>Astra Agro Lestari Tbk.</t>
  </si>
  <si>
    <t>09 Des 1997</t>
  </si>
  <si>
    <t>1.924.688.333</t>
  </si>
  <si>
    <t>Mahaka Media Tbk.</t>
  </si>
  <si>
    <t>03 Apr 2002</t>
  </si>
  <si>
    <t>3.935.892.857</t>
  </si>
  <si>
    <t>Publishing</t>
  </si>
  <si>
    <t>Asuransi Bina Dana Arta Tbk.</t>
  </si>
  <si>
    <t>06 Jul 1989</t>
  </si>
  <si>
    <t>620.806.680</t>
  </si>
  <si>
    <t>Insurance - Property &amp; Casualty</t>
  </si>
  <si>
    <t>ABM Investama Tbk.</t>
  </si>
  <si>
    <t>03 Sep 2026</t>
  </si>
  <si>
    <t>2.753.165.000</t>
  </si>
  <si>
    <t>Aspirasi Hidup Indonesia Tbk.</t>
  </si>
  <si>
    <t>06 Nov 2007</t>
  </si>
  <si>
    <t>17.120.389.700</t>
  </si>
  <si>
    <t>Acset Indonusa Tbk.</t>
  </si>
  <si>
    <t>24 Jun 2013</t>
  </si>
  <si>
    <t>17.675.160.000</t>
  </si>
  <si>
    <t>Akasha Wira International Tbk.</t>
  </si>
  <si>
    <t>13 Jun 1994</t>
  </si>
  <si>
    <t>589.896.800</t>
  </si>
  <si>
    <t>Adhi Karya (Persero) Tbk.</t>
  </si>
  <si>
    <t>18 Mar 2004</t>
  </si>
  <si>
    <t>8.407.608.979</t>
  </si>
  <si>
    <t>Adira Dinamika Multi Finance T</t>
  </si>
  <si>
    <t>31 Mar 2004</t>
  </si>
  <si>
    <t>1.235.803.109</t>
  </si>
  <si>
    <t>Credit Services</t>
  </si>
  <si>
    <t>Polychem Indonesia Tbk</t>
  </si>
  <si>
    <t>20 Okt 1993</t>
  </si>
  <si>
    <t>3.889.179.559</t>
  </si>
  <si>
    <t>Alamtri Resources Indonesia Tb</t>
  </si>
  <si>
    <t>16 Jul 2008</t>
  </si>
  <si>
    <t>28.800.494.200</t>
  </si>
  <si>
    <t>Samator Indo Gas Tbk.</t>
  </si>
  <si>
    <t>28 Sep 2016</t>
  </si>
  <si>
    <t>3.066.660.000</t>
  </si>
  <si>
    <t>Bank Raya Indonesia Tbk.</t>
  </si>
  <si>
    <t>08 Agt 2003</t>
  </si>
  <si>
    <t>24.493.093.216</t>
  </si>
  <si>
    <t>Bank IBK Indonesia Tbk.</t>
  </si>
  <si>
    <t>22 Des 2014</t>
  </si>
  <si>
    <t>47.367.057.874</t>
  </si>
  <si>
    <t>Asuransi Harta Aman Pratama Tb</t>
  </si>
  <si>
    <t>14 Sep 1990</t>
  </si>
  <si>
    <t>4.900.000.000</t>
  </si>
  <si>
    <t>Artha Mahiya Investama Tbk.</t>
  </si>
  <si>
    <t>20 Jul 2001</t>
  </si>
  <si>
    <t>220.000.000</t>
  </si>
  <si>
    <t>FKS Food Sejahtera Tbk.</t>
  </si>
  <si>
    <t>11 Jun 1997</t>
  </si>
  <si>
    <t>9.311.800.000</t>
  </si>
  <si>
    <t>Anugerah Kagum Karya Utama Tbk</t>
  </si>
  <si>
    <t>01 Nov 2004</t>
  </si>
  <si>
    <t>6.449.463.636</t>
  </si>
  <si>
    <t>Argha Karya Prima Industry Tbk</t>
  </si>
  <si>
    <t>18 Des 1992</t>
  </si>
  <si>
    <t>612.248.000</t>
  </si>
  <si>
    <t>AKR Corporindo Tbk.</t>
  </si>
  <si>
    <t>03 Okt 1994</t>
  </si>
  <si>
    <t>20.073.474.600</t>
  </si>
  <si>
    <t>Mineral Sumberdaya Mandiri Tbk</t>
  </si>
  <si>
    <t>13 Jul 2001</t>
  </si>
  <si>
    <t>720.000.000</t>
  </si>
  <si>
    <t>Alkindo Naratama Tbk.</t>
  </si>
  <si>
    <t>12 Jul 2011</t>
  </si>
  <si>
    <t>2.700.713.744</t>
  </si>
  <si>
    <t>Paper &amp; Paper Products</t>
  </si>
  <si>
    <t>Alakasa Industrindo Tbk</t>
  </si>
  <si>
    <t>12 Jul 1990</t>
  </si>
  <si>
    <t>507.665.055</t>
  </si>
  <si>
    <t>Aluminum</t>
  </si>
  <si>
    <t xml:space="preserve">Alumindo Light Metal Industry </t>
  </si>
  <si>
    <t>02 Jan 1997</t>
  </si>
  <si>
    <t>3.816.000.000</t>
  </si>
  <si>
    <t>Tri Banyan Tirta Tbk.</t>
  </si>
  <si>
    <t>10 Jul 2012</t>
  </si>
  <si>
    <t>2.191.870.558</t>
  </si>
  <si>
    <t>Asuransi Multi Artha Guna Tbk.</t>
  </si>
  <si>
    <t>23 Des 2005</t>
  </si>
  <si>
    <t>5.001.552.516</t>
  </si>
  <si>
    <t>Asahimas Flat Glass Tbk.</t>
  </si>
  <si>
    <t>08 Nov 1995</t>
  </si>
  <si>
    <t>434.000.000</t>
  </si>
  <si>
    <t>Ateliers Mecaniques D Indonesi</t>
  </si>
  <si>
    <t>10 Des 2015</t>
  </si>
  <si>
    <t>1.080.000.000</t>
  </si>
  <si>
    <t>Sumber Alfaria Trijaya Tbk.</t>
  </si>
  <si>
    <t>15 Jan 2009</t>
  </si>
  <si>
    <t>41.524.501.700</t>
  </si>
  <si>
    <t>Grocery Stores</t>
  </si>
  <si>
    <t>Austindo Nusantara Jaya Tbk.</t>
  </si>
  <si>
    <t>08 Mei 2013</t>
  </si>
  <si>
    <t>3.354.175.000</t>
  </si>
  <si>
    <t>ANTAM (Persero) Tbk.</t>
  </si>
  <si>
    <t>27 Nov 1997</t>
  </si>
  <si>
    <t>24.030.764.725</t>
  </si>
  <si>
    <t>Apexindo Pratama Duta Tbk.</t>
  </si>
  <si>
    <t>05 Jun 2013</t>
  </si>
  <si>
    <t>3.546.466.661</t>
  </si>
  <si>
    <t>Pacific Strategic Financial Tb</t>
  </si>
  <si>
    <t>18 Des 2002</t>
  </si>
  <si>
    <t>11.766.313.488</t>
  </si>
  <si>
    <t>Insurance - Life</t>
  </si>
  <si>
    <t>Arita Prima Indonesia Tbk.</t>
  </si>
  <si>
    <t>29 Okt 2013</t>
  </si>
  <si>
    <t>1.075.760.000</t>
  </si>
  <si>
    <t>Asiaplast Industries Tbk.</t>
  </si>
  <si>
    <t>01 Mei 2000</t>
  </si>
  <si>
    <t>1.362.671.400</t>
  </si>
  <si>
    <t>Agung Podomoro Land Tbk.</t>
  </si>
  <si>
    <t>11 Nov 2010</t>
  </si>
  <si>
    <t>22.699.326.779</t>
  </si>
  <si>
    <t>Argo Pantes Tbk</t>
  </si>
  <si>
    <t>07 Jan 1991</t>
  </si>
  <si>
    <t>3.174.339.029</t>
  </si>
  <si>
    <t>Atlas Resources Tbk.</t>
  </si>
  <si>
    <t>08 Nov 2011</t>
  </si>
  <si>
    <t>Arwana Citramulia Tbk.</t>
  </si>
  <si>
    <t>17 Jul 2001</t>
  </si>
  <si>
    <t>7.341.430.976</t>
  </si>
  <si>
    <t>Arthavest Tbk</t>
  </si>
  <si>
    <t>05 Nov 2002</t>
  </si>
  <si>
    <t>446.674.175</t>
  </si>
  <si>
    <t>Ratu Prabu Energi Tbk</t>
  </si>
  <si>
    <t>30 Apr 2003</t>
  </si>
  <si>
    <t>7.840.000.000</t>
  </si>
  <si>
    <t>Bank Jago Tbk.</t>
  </si>
  <si>
    <t>12 Jan 2016</t>
  </si>
  <si>
    <t>13.722.768.400</t>
  </si>
  <si>
    <t>Asuransi Bintang Tbk.</t>
  </si>
  <si>
    <t>29 Nov 1989</t>
  </si>
  <si>
    <t>348.386.472</t>
  </si>
  <si>
    <t>Asuransi Dayin Mitra Tbk.</t>
  </si>
  <si>
    <t>15 Des 1989</t>
  </si>
  <si>
    <t>384.000.000</t>
  </si>
  <si>
    <t>Astra Graphia Tbk.</t>
  </si>
  <si>
    <t>15 Nov 1989</t>
  </si>
  <si>
    <t>1.348.780.500</t>
  </si>
  <si>
    <t>Astra International Tbk.</t>
  </si>
  <si>
    <t>04 Apr 1990</t>
  </si>
  <si>
    <t>40.483.553.140</t>
  </si>
  <si>
    <t>Asuransi Jasa Tania Tbk.</t>
  </si>
  <si>
    <t>23 Des 2003</t>
  </si>
  <si>
    <t>1.400.000.000</t>
  </si>
  <si>
    <t>Asuransi Maximus Graha Persada</t>
  </si>
  <si>
    <t>16 Jan 2014</t>
  </si>
  <si>
    <t>8.958.380.460</t>
  </si>
  <si>
    <t>Alam Sutera Realty Tbk.</t>
  </si>
  <si>
    <t>13 Mar 2026</t>
  </si>
  <si>
    <t>19.649.411.888</t>
  </si>
  <si>
    <t>Asuransi Ramayana Tbk.</t>
  </si>
  <si>
    <t>19 Mar 1990</t>
  </si>
  <si>
    <t>1.277.992.036</t>
  </si>
  <si>
    <t>Adi Sarana Armada Tbk.</t>
  </si>
  <si>
    <t>12 Nov 2012</t>
  </si>
  <si>
    <t>3.691.137.517</t>
  </si>
  <si>
    <t>Anabatic Technologies Tbk.</t>
  </si>
  <si>
    <t>08 Jul 2015</t>
  </si>
  <si>
    <t>2.894.201.693</t>
  </si>
  <si>
    <t>Astra Otoparts Tbk.</t>
  </si>
  <si>
    <t>15 Jun 1998</t>
  </si>
  <si>
    <t>4.819.733.000</t>
  </si>
  <si>
    <t>Bank MNC Internasional Tbk.</t>
  </si>
  <si>
    <t>15 Jul 2002</t>
  </si>
  <si>
    <t>44.014.333.126</t>
  </si>
  <si>
    <t>Bank Capital Indonesia Tbk.</t>
  </si>
  <si>
    <t>04 Okt 2007</t>
  </si>
  <si>
    <t>19.753.494.636</t>
  </si>
  <si>
    <t>Saranacentral Bajatama Tbk.</t>
  </si>
  <si>
    <t>21 Des 2011</t>
  </si>
  <si>
    <t>1.800.000.000</t>
  </si>
  <si>
    <t>Bali Towerindo Sentra Tbk.</t>
  </si>
  <si>
    <t>13 Mar 2014</t>
  </si>
  <si>
    <t>3.934.592.500</t>
  </si>
  <si>
    <t>Bekasi Asri Pemula Tbk.</t>
  </si>
  <si>
    <t>14 Jan 2008</t>
  </si>
  <si>
    <t>661.784.520</t>
  </si>
  <si>
    <t>Sepatu Bata Tbk.</t>
  </si>
  <si>
    <t>24 Mar 1982</t>
  </si>
  <si>
    <t>1.300.000.000</t>
  </si>
  <si>
    <t>Footwear &amp; Accessories</t>
  </si>
  <si>
    <t>Bayu Buana Tbk</t>
  </si>
  <si>
    <t>30 Okt 1989</t>
  </si>
  <si>
    <t>353.220.780</t>
  </si>
  <si>
    <t>Bank Central Asia Tbk.</t>
  </si>
  <si>
    <t>31 Mei 2000</t>
  </si>
  <si>
    <t>122.042.299.500</t>
  </si>
  <si>
    <t>Allo Bank Indonesia Tbk.</t>
  </si>
  <si>
    <t>12 Agt 2015</t>
  </si>
  <si>
    <t>21.512.953.877</t>
  </si>
  <si>
    <t>Bank KB Indonesia Tbk.</t>
  </si>
  <si>
    <t>10 Jul 2006</t>
  </si>
  <si>
    <t>185.819.884.852</t>
  </si>
  <si>
    <t>Buana Finance Tbk.</t>
  </si>
  <si>
    <t>07 Mei 1990</t>
  </si>
  <si>
    <t>1.645.796.054</t>
  </si>
  <si>
    <t>Bank Mestika Dharma Tbk.</t>
  </si>
  <si>
    <t>08 Jul 2013</t>
  </si>
  <si>
    <t>4.049.189.100</t>
  </si>
  <si>
    <t>Bank Negara Indonesia (Persero</t>
  </si>
  <si>
    <t>25 Nov 1996</t>
  </si>
  <si>
    <t>36.924.339.786</t>
  </si>
  <si>
    <t>Bank Rakyat Indonesia (Persero</t>
  </si>
  <si>
    <t>10 Nov 2003</t>
  </si>
  <si>
    <t>150.043.411.587</t>
  </si>
  <si>
    <t xml:space="preserve">Pelayaran Nasional Bina Buana </t>
  </si>
  <si>
    <t>09 Jan 2013</t>
  </si>
  <si>
    <t>8.479.490.328</t>
  </si>
  <si>
    <t>Bank Tabungan Negara (Persero)</t>
  </si>
  <si>
    <t>17 Des 2009</t>
  </si>
  <si>
    <t>13.894.099.969</t>
  </si>
  <si>
    <t>Bank Neo Commerce Tbk.</t>
  </si>
  <si>
    <t>13 Jan 2015</t>
  </si>
  <si>
    <t>13.216.977.523</t>
  </si>
  <si>
    <t>MNC Kapital Indonesia Tbk.</t>
  </si>
  <si>
    <t>08 Jun 2001</t>
  </si>
  <si>
    <t>42.618.850.927</t>
  </si>
  <si>
    <t>Financial Conglomerates</t>
  </si>
  <si>
    <t>Bank JTrust Indonesia Tbk.</t>
  </si>
  <si>
    <t>25 Jun 1997</t>
  </si>
  <si>
    <t>17.926.071.041</t>
  </si>
  <si>
    <t>Bumi Citra Permai Tbk.</t>
  </si>
  <si>
    <t>11 Des 2009</t>
  </si>
  <si>
    <t>1.429.915.525</t>
  </si>
  <si>
    <t>Bank Danamon Indonesia Tbk.</t>
  </si>
  <si>
    <t>06 Des 1989</t>
  </si>
  <si>
    <t>9.675.817.341</t>
  </si>
  <si>
    <t>Bank Pembangunan Daerah Banten</t>
  </si>
  <si>
    <t>51.351.733.883</t>
  </si>
  <si>
    <t>Bekasi Fajar Industrial Estate</t>
  </si>
  <si>
    <t>10 Apr 2012</t>
  </si>
  <si>
    <t>9.647.311.150</t>
  </si>
  <si>
    <t>BFI Finance  Indonesia Tbk.</t>
  </si>
  <si>
    <t>16 Mei 1990</t>
  </si>
  <si>
    <t>15.039.383.620</t>
  </si>
  <si>
    <t>Bank Ganesha Tbk.</t>
  </si>
  <si>
    <t>12 Mei 2016</t>
  </si>
  <si>
    <t>23.731.287.132</t>
  </si>
  <si>
    <t>MNC Asia Holding Tbk.</t>
  </si>
  <si>
    <t>24 Nov 1997</t>
  </si>
  <si>
    <t>86.068.156.705</t>
  </si>
  <si>
    <t>Binakarya Jaya Abadi Tbk.</t>
  </si>
  <si>
    <t>14 Jul 2015</t>
  </si>
  <si>
    <t>592.280.000</t>
  </si>
  <si>
    <t>Primarindo Asia Infrastructure</t>
  </si>
  <si>
    <t>30 Agt 1994</t>
  </si>
  <si>
    <t>608.175.716</t>
  </si>
  <si>
    <t>Bank Ina Perdana Tbk.</t>
  </si>
  <si>
    <t>25 Apr 2026</t>
  </si>
  <si>
    <t>6.073.369.498</t>
  </si>
  <si>
    <t>Astrindo Nusantara Infrastrukt</t>
  </si>
  <si>
    <t>11 Feb 2010</t>
  </si>
  <si>
    <t>63.710.196.917</t>
  </si>
  <si>
    <t>Infrastructure Operations</t>
  </si>
  <si>
    <t>Bhuwanatala Indah Permai Tbk.</t>
  </si>
  <si>
    <t>23 Okt 1995</t>
  </si>
  <si>
    <t>5.028.669.376</t>
  </si>
  <si>
    <t>Real Estate - Diversified</t>
  </si>
  <si>
    <t>Blue Bird Tbk.</t>
  </si>
  <si>
    <t>05 Nov 2014</t>
  </si>
  <si>
    <t>2.502.100.000</t>
  </si>
  <si>
    <t>Railroads</t>
  </si>
  <si>
    <t>BISI International Tbk.</t>
  </si>
  <si>
    <t>28 Mei 2007</t>
  </si>
  <si>
    <t>3.000.000.000</t>
  </si>
  <si>
    <t>Bank Pembangunan Daerah Jawa B</t>
  </si>
  <si>
    <t>08 Jul 2010</t>
  </si>
  <si>
    <t>10.416.229.249</t>
  </si>
  <si>
    <t>Bank Pembangunan Daerah Jawa T</t>
  </si>
  <si>
    <t>12 Jul 2012</t>
  </si>
  <si>
    <t>14.865.343.101</t>
  </si>
  <si>
    <t>Bukit Darmo Property Tbk</t>
  </si>
  <si>
    <t>15 Jun 2007</t>
  </si>
  <si>
    <t>7.513.992.252</t>
  </si>
  <si>
    <t>Sentul City Tbk.</t>
  </si>
  <si>
    <t>28 Jul 1997</t>
  </si>
  <si>
    <t>167.708.902.705</t>
  </si>
  <si>
    <t>Bank QNB Indonesia Tbk.</t>
  </si>
  <si>
    <t>21 Nov 2002</t>
  </si>
  <si>
    <t>34.806.467.881</t>
  </si>
  <si>
    <t>Berlian Laju Tanker Tbk</t>
  </si>
  <si>
    <t>26 Mar 1990</t>
  </si>
  <si>
    <t>25.940.187.103</t>
  </si>
  <si>
    <t>Graha Layar Prima Tbk.</t>
  </si>
  <si>
    <t>10 Apr 2014</t>
  </si>
  <si>
    <t>873.937.142</t>
  </si>
  <si>
    <t>Bank Kasikorn Indonesia Tbk.</t>
  </si>
  <si>
    <t>11 Jul 2013</t>
  </si>
  <si>
    <t>17.921.635.680</t>
  </si>
  <si>
    <t>Bank Mandiri (Persero) Tbk.</t>
  </si>
  <si>
    <t>14 Jul 2003</t>
  </si>
  <si>
    <t>92.399.999.996</t>
  </si>
  <si>
    <t>Bintang Mitra Semestaraya Tbk</t>
  </si>
  <si>
    <t>29 Des 1999</t>
  </si>
  <si>
    <t>1.159.200.024</t>
  </si>
  <si>
    <t>Global Mediacom Tbk.</t>
  </si>
  <si>
    <t>17 Jul 1995</t>
  </si>
  <si>
    <t>16.583.997.586</t>
  </si>
  <si>
    <t>Bank Bumi Arta Tbk.</t>
  </si>
  <si>
    <t>01 Jun 2006</t>
  </si>
  <si>
    <t>3.354.120.000</t>
  </si>
  <si>
    <t>Bakrie &amp; Brothers Tbk</t>
  </si>
  <si>
    <t>28 Agt 1989</t>
  </si>
  <si>
    <t>263.336.671.587</t>
  </si>
  <si>
    <t>Bank CIMB Niaga Tbk.</t>
  </si>
  <si>
    <t>24.890.783.784</t>
  </si>
  <si>
    <t>Bank Maybank Indonesia Tbk.</t>
  </si>
  <si>
    <t>21 Nov 1989</t>
  </si>
  <si>
    <t>75.357.433.911</t>
  </si>
  <si>
    <t>Bank Permata Tbk.</t>
  </si>
  <si>
    <t>15 Jan 1990</t>
  </si>
  <si>
    <t>35.819.545.925</t>
  </si>
  <si>
    <t>Garuda Metalindo Tbk.</t>
  </si>
  <si>
    <t>07 Jul 2015</t>
  </si>
  <si>
    <t>2.343.750.000</t>
  </si>
  <si>
    <t>Woori Finance Indonesia Tbk.</t>
  </si>
  <si>
    <t>01 Jun 2009</t>
  </si>
  <si>
    <t>2.673.995.362</t>
  </si>
  <si>
    <t>Batavia Prosperindo Internasio</t>
  </si>
  <si>
    <t>08 Jul 2014</t>
  </si>
  <si>
    <t>9.884.153.240</t>
  </si>
  <si>
    <t>Asset Management</t>
  </si>
  <si>
    <t>Indo Kordsa Tbk.</t>
  </si>
  <si>
    <t>05 Sep 1990</t>
  </si>
  <si>
    <t>450.056.980</t>
  </si>
  <si>
    <t>Bumi Resources Minerals Tbk.</t>
  </si>
  <si>
    <t>09 Des 2010</t>
  </si>
  <si>
    <t>141.784.040.338</t>
  </si>
  <si>
    <t>Berlina Tbk.</t>
  </si>
  <si>
    <t>06 Nov 1989</t>
  </si>
  <si>
    <t>979.110.000</t>
  </si>
  <si>
    <t>Barito Pacific Tbk.</t>
  </si>
  <si>
    <t>01 Okt 1993</t>
  </si>
  <si>
    <t>93.747.218.044</t>
  </si>
  <si>
    <t>Bumi Serpong Damai Tbk.</t>
  </si>
  <si>
    <t>06 Jun 2008</t>
  </si>
  <si>
    <t>21.171.365.812</t>
  </si>
  <si>
    <t>Bank Sinarmas Tbk.</t>
  </si>
  <si>
    <t>13 Des 2010</t>
  </si>
  <si>
    <t>19.517.921.842</t>
  </si>
  <si>
    <t>Baramulti Suksessarana Tbk.</t>
  </si>
  <si>
    <t>08 Nov 2012</t>
  </si>
  <si>
    <t>2.616.500.000</t>
  </si>
  <si>
    <t>Bank Of India Indonesia Tbk.</t>
  </si>
  <si>
    <t>01 Mei 2002</t>
  </si>
  <si>
    <t>3.651.978.177</t>
  </si>
  <si>
    <t>Bumi Teknokultura Unggul Tbk</t>
  </si>
  <si>
    <t>14 Mei 2004</t>
  </si>
  <si>
    <t>46.277.496.376</t>
  </si>
  <si>
    <t>Bakrie Telecom Tbk.</t>
  </si>
  <si>
    <t>03 Feb 2006</t>
  </si>
  <si>
    <t>61.847.903.535</t>
  </si>
  <si>
    <t>Betonjaya Manunggal Tbk.</t>
  </si>
  <si>
    <t>18 Jul 2001</t>
  </si>
  <si>
    <t>Bank SMBC Indonesia Tbk.</t>
  </si>
  <si>
    <t>12 Mar 2008</t>
  </si>
  <si>
    <t>10.536.203.690</t>
  </si>
  <si>
    <t>Budi Starch &amp; Sweetener Tbk.</t>
  </si>
  <si>
    <t>08 Mei 1995</t>
  </si>
  <si>
    <t>4.498.997.362</t>
  </si>
  <si>
    <t>Bukaka Teknik Utama Tbk.</t>
  </si>
  <si>
    <t>29 Jun 2015</t>
  </si>
  <si>
    <t>2.640.452.000</t>
  </si>
  <si>
    <t>Buana Lintas Lautan Tbk.</t>
  </si>
  <si>
    <t>23 Mei 2011</t>
  </si>
  <si>
    <t>15.494.436.593</t>
  </si>
  <si>
    <t>Bumi Resources Tbk.</t>
  </si>
  <si>
    <t>30 Jul 1990</t>
  </si>
  <si>
    <t>371.335.392.068</t>
  </si>
  <si>
    <t>Bukit Uluwatu Villa Tbk.</t>
  </si>
  <si>
    <t>12 Jul 2010</t>
  </si>
  <si>
    <t>24.617.054.642</t>
  </si>
  <si>
    <t>Bank Victoria International Tb</t>
  </si>
  <si>
    <t>30 Jun 1999</t>
  </si>
  <si>
    <t>18.235.266.754</t>
  </si>
  <si>
    <t>Eagle High Plantations Tbk.</t>
  </si>
  <si>
    <t>27 Okt 2009</t>
  </si>
  <si>
    <t>31.525.291.000</t>
  </si>
  <si>
    <t>Bayan Resources Tbk.</t>
  </si>
  <si>
    <t>12 Agt 2008</t>
  </si>
  <si>
    <t>33.333.335.000</t>
  </si>
  <si>
    <t>Capitol Nusantara Indonesia Tb</t>
  </si>
  <si>
    <t>833.440.000</t>
  </si>
  <si>
    <t>Cahaya Aero Services Tbk.</t>
  </si>
  <si>
    <t>05 Des 2011</t>
  </si>
  <si>
    <t>2.086.950.000</t>
  </si>
  <si>
    <t>Airports &amp; Air Services</t>
  </si>
  <si>
    <t>Wilmar Cahaya Indonesia Tbk.</t>
  </si>
  <si>
    <t>09 Jul 1996</t>
  </si>
  <si>
    <t>595.000.000</t>
  </si>
  <si>
    <t>Centratama Telekomunikasi Indo</t>
  </si>
  <si>
    <t>01 Nov 2001</t>
  </si>
  <si>
    <t>31.183.464.900</t>
  </si>
  <si>
    <t>Clipan Finance Indonesia Tbk.</t>
  </si>
  <si>
    <t>27 Agt 1990</t>
  </si>
  <si>
    <t>3.984.520.457</t>
  </si>
  <si>
    <t>Chitose Internasional Tbk.</t>
  </si>
  <si>
    <t>27 Jun 2014</t>
  </si>
  <si>
    <t>Cita Mineral Investindo Tbk.</t>
  </si>
  <si>
    <t>20 Mar 2002</t>
  </si>
  <si>
    <t>3.960.361.250</t>
  </si>
  <si>
    <t>Colorpak Indonesia Tbk.</t>
  </si>
  <si>
    <t>30 Nov 2001</t>
  </si>
  <si>
    <t>306.338.500</t>
  </si>
  <si>
    <t xml:space="preserve">Citra Marga Nusaphala Persada </t>
  </si>
  <si>
    <t>10 Jan 1995</t>
  </si>
  <si>
    <t>6.696.354.391</t>
  </si>
  <si>
    <t>AirAsia Indonesia Tbk.</t>
  </si>
  <si>
    <t>08 Des 1994</t>
  </si>
  <si>
    <t>10.685.124.441</t>
  </si>
  <si>
    <t>Airlines</t>
  </si>
  <si>
    <t>Exploitasi Energi Indonesia Tb</t>
  </si>
  <si>
    <t>20 Nov 2001</t>
  </si>
  <si>
    <t>8.956.361.206</t>
  </si>
  <si>
    <t>Cowell Development Tbk.</t>
  </si>
  <si>
    <t>19 Des 2007</t>
  </si>
  <si>
    <t>4.871.214.021</t>
  </si>
  <si>
    <t>Charoen Pokphand Indonesia Tbk</t>
  </si>
  <si>
    <t>18 Mar 1991</t>
  </si>
  <si>
    <t>16.398.000.000</t>
  </si>
  <si>
    <t>Central Proteina Prima Tbk.</t>
  </si>
  <si>
    <t>28 Nov 2006</t>
  </si>
  <si>
    <t>59.572.382.787</t>
  </si>
  <si>
    <t>Catur Sentosa Adiprana Tbk.</t>
  </si>
  <si>
    <t>12 Des 2007</t>
  </si>
  <si>
    <t>5.683.175.151</t>
  </si>
  <si>
    <t>Citra Tubindo Tbk.</t>
  </si>
  <si>
    <t>28 Nov 1989</t>
  </si>
  <si>
    <t>800.371.500</t>
  </si>
  <si>
    <t>Ciputra Development Tbk.</t>
  </si>
  <si>
    <t>18.535.695.255</t>
  </si>
  <si>
    <t>Main</t>
  </si>
  <si>
    <t>Citatah Tbk.</t>
  </si>
  <si>
    <t>03 Jul 1996</t>
  </si>
  <si>
    <t>1.230.839.821</t>
  </si>
  <si>
    <t>Duta Anggada Realty Tbk.</t>
  </si>
  <si>
    <t>08 Mei 1990</t>
  </si>
  <si>
    <t>3.141.390.962</t>
  </si>
  <si>
    <t>Danasupra Erapacific Tbk.</t>
  </si>
  <si>
    <t>06 Jul 2001</t>
  </si>
  <si>
    <t>687.266.666</t>
  </si>
  <si>
    <t>Darma Henwa Tbk</t>
  </si>
  <si>
    <t>26 Sep 2007</t>
  </si>
  <si>
    <t>40.687.434.244</t>
  </si>
  <si>
    <t>Nusa Konstruksi Enjiniring Tbk</t>
  </si>
  <si>
    <t>5.541.165.000</t>
  </si>
  <si>
    <t>Intiland Development Tbk.</t>
  </si>
  <si>
    <t>04 Sep 1991</t>
  </si>
  <si>
    <t>10.365.854.185</t>
  </si>
  <si>
    <t>Central Omega Resources Tbk.</t>
  </si>
  <si>
    <t>21 Nov 1997</t>
  </si>
  <si>
    <t>5.638.246.600</t>
  </si>
  <si>
    <t>Delta Djakarta Tbk.</t>
  </si>
  <si>
    <t>27 Feb 1984</t>
  </si>
  <si>
    <t>800.659.050</t>
  </si>
  <si>
    <t>Puradelta Lestari Tbk.</t>
  </si>
  <si>
    <t>29 Mei 2015</t>
  </si>
  <si>
    <t>48.198.111.100</t>
  </si>
  <si>
    <t>Bank Oke Indonesia Tbk.</t>
  </si>
  <si>
    <t>11 Jul 2014</t>
  </si>
  <si>
    <t>16.721.891.185</t>
  </si>
  <si>
    <t>Indoritel Makmur Internasional</t>
  </si>
  <si>
    <t>11 Des 2000</t>
  </si>
  <si>
    <t>14.184.000.000</t>
  </si>
  <si>
    <t>BUMA Internasional Grup Tbk.</t>
  </si>
  <si>
    <t>15 Jun 2001</t>
  </si>
  <si>
    <t>7.651.007.132</t>
  </si>
  <si>
    <t>Duta Pertiwi Nusantara Tbk.</t>
  </si>
  <si>
    <t>08 Agt 1990</t>
  </si>
  <si>
    <t>331.129.952</t>
  </si>
  <si>
    <t>Dharma Samudera Fishing Indust</t>
  </si>
  <si>
    <t>24 Mar 2000</t>
  </si>
  <si>
    <t>1.857.135.500</t>
  </si>
  <si>
    <t>Dharma Satya Nusantara Tbk.</t>
  </si>
  <si>
    <t>14 Jun 2013</t>
  </si>
  <si>
    <t>10.599.842.400</t>
  </si>
  <si>
    <t>Dian Swastatika Sentosa Tbk</t>
  </si>
  <si>
    <t>10 Des 2009</t>
  </si>
  <si>
    <t>192.638.080.000</t>
  </si>
  <si>
    <t>Duta Pertiwi Tbk</t>
  </si>
  <si>
    <t>02 Nov 1994</t>
  </si>
  <si>
    <t>1.850.000.000</t>
  </si>
  <si>
    <t>Darya-Varia Laboratoria Tbk.</t>
  </si>
  <si>
    <t>11 Nov 1994</t>
  </si>
  <si>
    <t>1.120.000.000</t>
  </si>
  <si>
    <t>Drug Manufacturers - Specialty &amp; Generic</t>
  </si>
  <si>
    <t>Dyandra Media International Tb</t>
  </si>
  <si>
    <t>25 Mar 2013</t>
  </si>
  <si>
    <t>4.272.964.279</t>
  </si>
  <si>
    <t>Electronic City Indonesia Tbk.</t>
  </si>
  <si>
    <t>03 Jul 2013</t>
  </si>
  <si>
    <t>1.334.333.000</t>
  </si>
  <si>
    <t>Ekadharma International Tbk.</t>
  </si>
  <si>
    <t>14 Agt 1990</t>
  </si>
  <si>
    <t>3.493.875.000</t>
  </si>
  <si>
    <t>Elnusa Tbk.</t>
  </si>
  <si>
    <t>06 Feb 2008</t>
  </si>
  <si>
    <t>7.298.500.000</t>
  </si>
  <si>
    <t>Bakrieland Development Tbk.</t>
  </si>
  <si>
    <t>30 Okt 1995</t>
  </si>
  <si>
    <t>43.521.913.019</t>
  </si>
  <si>
    <t>Megapolitan Developments Tbk.</t>
  </si>
  <si>
    <t>12 Jan 2011</t>
  </si>
  <si>
    <t>3.350.000.000</t>
  </si>
  <si>
    <t>Elang Mahkota Teknologi Tbk.</t>
  </si>
  <si>
    <t>12 Jan 2010</t>
  </si>
  <si>
    <t>61.426.451.483</t>
  </si>
  <si>
    <t>Energi Mega Persada Tbk.</t>
  </si>
  <si>
    <t>07 Jun 2004</t>
  </si>
  <si>
    <t>26.564.543.750</t>
  </si>
  <si>
    <t>Enseval Putera Megatrading Tbk</t>
  </si>
  <si>
    <t>01 Agt 1994</t>
  </si>
  <si>
    <t>2.708.640.000</t>
  </si>
  <si>
    <t>Erajaya Swasembada Tbk.</t>
  </si>
  <si>
    <t>14 Des 2011</t>
  </si>
  <si>
    <t>15.950.000.000</t>
  </si>
  <si>
    <t>Eratex Djaja Tbk.</t>
  </si>
  <si>
    <t>21 Agt 1990</t>
  </si>
  <si>
    <t>1.286.539.792</t>
  </si>
  <si>
    <t>ESSA Industries Indonesia Tbk.</t>
  </si>
  <si>
    <t>01 Feb 2012</t>
  </si>
  <si>
    <t>17.226.975.700</t>
  </si>
  <si>
    <t>Ever Shine Tex Tbk.</t>
  </si>
  <si>
    <t>13 Okt 1992</t>
  </si>
  <si>
    <t>2.015.208.720</t>
  </si>
  <si>
    <t>Eterindo Wahanatama Tbk</t>
  </si>
  <si>
    <t>16 Mei 1997</t>
  </si>
  <si>
    <t>4.668.671.400</t>
  </si>
  <si>
    <t>XLSMART Telecom Sejahtera Tbk.</t>
  </si>
  <si>
    <t>29 Sep 2005</t>
  </si>
  <si>
    <t>18.199.862.451</t>
  </si>
  <si>
    <t>Fast Food Indonesia Tbk.</t>
  </si>
  <si>
    <t>11 Mei 1993</t>
  </si>
  <si>
    <t>4.523.610.492</t>
  </si>
  <si>
    <t>Fajar Surya Wisesa Tbk.</t>
  </si>
  <si>
    <t>19 Des 1994</t>
  </si>
  <si>
    <t>3.221.255.423</t>
  </si>
  <si>
    <t>FKS Multi Agro Tbk.</t>
  </si>
  <si>
    <t>18 Jan 2002</t>
  </si>
  <si>
    <t>4.800.000.000</t>
  </si>
  <si>
    <t>Fortune Mate Indonesia Tbk</t>
  </si>
  <si>
    <t>30 Jun 2000</t>
  </si>
  <si>
    <t>6.400.000.000</t>
  </si>
  <si>
    <t>Fortune Indonesia Tbk</t>
  </si>
  <si>
    <t>17 Jan 2002</t>
  </si>
  <si>
    <t>465.224.000</t>
  </si>
  <si>
    <t>Lotte Chemical Titan Tbk.</t>
  </si>
  <si>
    <t>21 Mar 2002</t>
  </si>
  <si>
    <t>5.566.414.000</t>
  </si>
  <si>
    <t>Aksara Global Development Tbk.</t>
  </si>
  <si>
    <t>11 Jul 2012</t>
  </si>
  <si>
    <t>10.011.027.656</t>
  </si>
  <si>
    <t>Gunawan Dianjaya Steel Tbk.</t>
  </si>
  <si>
    <t>23 Des 2009</t>
  </si>
  <si>
    <t>9.242.500.000</t>
  </si>
  <si>
    <t>Goodyear Indonesia Tbk.</t>
  </si>
  <si>
    <t>22 Des 1980</t>
  </si>
  <si>
    <t>410.000.000</t>
  </si>
  <si>
    <t>Gema Grahasarana Tbk.</t>
  </si>
  <si>
    <t>12 Agt 2002</t>
  </si>
  <si>
    <t>1.600.000.000</t>
  </si>
  <si>
    <t>Golden Energy Mines Tbk.</t>
  </si>
  <si>
    <t>17 Nov 2011</t>
  </si>
  <si>
    <t>Gudang Garam Tbk.</t>
  </si>
  <si>
    <t>1.924.088.000</t>
  </si>
  <si>
    <t>Tobacco</t>
  </si>
  <si>
    <t>Garuda Indonesia (Persero) Tbk</t>
  </si>
  <si>
    <t>11 Feb 2011</t>
  </si>
  <si>
    <t>407.091.703.837</t>
  </si>
  <si>
    <t>Gajah Tunggal Tbk.</t>
  </si>
  <si>
    <t>3.484.800.000</t>
  </si>
  <si>
    <t>Globe Kita Terang Tbk.</t>
  </si>
  <si>
    <t>1.111.112.000</t>
  </si>
  <si>
    <t>Gowa Makassar Tourism Developm</t>
  </si>
  <si>
    <t>1.015.380.000</t>
  </si>
  <si>
    <t>Visi Telekomunikasi Infrastruk</t>
  </si>
  <si>
    <t>07 Jul 2010</t>
  </si>
  <si>
    <t>1.277.276.000</t>
  </si>
  <si>
    <t>Golden Plantation Tbk.</t>
  </si>
  <si>
    <t>23 Des 2014</t>
  </si>
  <si>
    <t>3.665.000.759</t>
  </si>
  <si>
    <t>Perdana Gapuraprima Tbk.</t>
  </si>
  <si>
    <t>10 Okt 2007</t>
  </si>
  <si>
    <t>4.276.655.336</t>
  </si>
  <si>
    <t xml:space="preserve">Equity Development Investment </t>
  </si>
  <si>
    <t>23 Okt 1989</t>
  </si>
  <si>
    <t>15.456.814.805</t>
  </si>
  <si>
    <t>Garda Tujuh Buana Tbk</t>
  </si>
  <si>
    <t>09 Jul 2009</t>
  </si>
  <si>
    <t>Greenwood Sejahtera Tbk.</t>
  </si>
  <si>
    <t>23 Des 2011</t>
  </si>
  <si>
    <t>7.800.760.000</t>
  </si>
  <si>
    <t>Gozco Plantations Tbk.</t>
  </si>
  <si>
    <t>15 Mei 2008</t>
  </si>
  <si>
    <t>6.000.000.000</t>
  </si>
  <si>
    <t>Himalaya Energi Perkasa Tbk.</t>
  </si>
  <si>
    <t>12 Apr 2004</t>
  </si>
  <si>
    <t>2.120.000.000</t>
  </si>
  <si>
    <t>Radana Bhaskara Finance Tbk.</t>
  </si>
  <si>
    <t>10 Mei 2011</t>
  </si>
  <si>
    <t>6.542.445.783</t>
  </si>
  <si>
    <t>DFI Retail Nusantara Tbk.</t>
  </si>
  <si>
    <t>21 Agt 1989</t>
  </si>
  <si>
    <t>4.183.634.000</t>
  </si>
  <si>
    <t>Hexindo Adiperkasa Tbk.</t>
  </si>
  <si>
    <t>13 Feb 1995</t>
  </si>
  <si>
    <t>840.000.000</t>
  </si>
  <si>
    <t>Humpuss Intermoda Transportasi</t>
  </si>
  <si>
    <t>15 Des 1997</t>
  </si>
  <si>
    <t>7.101.084.801</t>
  </si>
  <si>
    <t>H.M. Sampoerna Tbk.</t>
  </si>
  <si>
    <t>15 Agt 1990</t>
  </si>
  <si>
    <t>116.318.076.900</t>
  </si>
  <si>
    <t>Hotel Mandarine Regency Tbk.</t>
  </si>
  <si>
    <t>17 Jul 2008</t>
  </si>
  <si>
    <t>22.212.194.782</t>
  </si>
  <si>
    <t>Saraswati Griya Lestari Tbk.</t>
  </si>
  <si>
    <t>10 Jan 2013</t>
  </si>
  <si>
    <t>3.550.001.452</t>
  </si>
  <si>
    <t>Harum Energy Tbk.</t>
  </si>
  <si>
    <t>06 Okt 2010</t>
  </si>
  <si>
    <t>13.518.100.000</t>
  </si>
  <si>
    <t>Karya Pacific Energy Tbk.</t>
  </si>
  <si>
    <t>13 Sep 2006</t>
  </si>
  <si>
    <t>31.275.829.981</t>
  </si>
  <si>
    <t>Intan Baru Prana Tbk.</t>
  </si>
  <si>
    <t>1.517.332.349</t>
  </si>
  <si>
    <t>Inti Bangun Sejahtera Tbk.</t>
  </si>
  <si>
    <t>31 Agt 2012</t>
  </si>
  <si>
    <t>1.350.904.927</t>
  </si>
  <si>
    <t>Indofood CBP Sukses Makmur Tbk</t>
  </si>
  <si>
    <t>07 Okt 2010</t>
  </si>
  <si>
    <t>11.661.908.000</t>
  </si>
  <si>
    <t>Island Concepts Indonesia Tbk.</t>
  </si>
  <si>
    <t>08 Jul 2005</t>
  </si>
  <si>
    <t>1.089.750.000</t>
  </si>
  <si>
    <t>Champion Pacific Indonesia Tbk</t>
  </si>
  <si>
    <t>05 Nov 1990</t>
  </si>
  <si>
    <t>927.780.600</t>
  </si>
  <si>
    <t>Inti Agri Resources Tbk</t>
  </si>
  <si>
    <t>14 Okt 2002</t>
  </si>
  <si>
    <t>33.600.000.000</t>
  </si>
  <si>
    <t xml:space="preserve">Intikeramik Alamasri Industri </t>
  </si>
  <si>
    <t>04 Jun 1997</t>
  </si>
  <si>
    <t>13.305.799.387</t>
  </si>
  <si>
    <t>Sumi Indo Kabel Tbk.</t>
  </si>
  <si>
    <t>21 Jan 1991</t>
  </si>
  <si>
    <t>1.224.000.000</t>
  </si>
  <si>
    <t>Indomobil Sukses Internasional</t>
  </si>
  <si>
    <t>15 Nov 1993</t>
  </si>
  <si>
    <t>3.994.291.039</t>
  </si>
  <si>
    <t>Indomobil Multi Jasa Tbk.</t>
  </si>
  <si>
    <t>10 Des 2013</t>
  </si>
  <si>
    <t>10.849.262.500</t>
  </si>
  <si>
    <t>Impack Pratama Industri Tbk.</t>
  </si>
  <si>
    <t>17 Des 2014</t>
  </si>
  <si>
    <t>54.907.000.000</t>
  </si>
  <si>
    <t>Indofarma Tbk.</t>
  </si>
  <si>
    <t>17 Apr 2001</t>
  </si>
  <si>
    <t>3.099.267.500</t>
  </si>
  <si>
    <t>Indal Aluminium Industry Tbk.</t>
  </si>
  <si>
    <t>05 Des 1994</t>
  </si>
  <si>
    <t>633.600.000</t>
  </si>
  <si>
    <t>Intanwijaya Internasional Tbk</t>
  </si>
  <si>
    <t>24 Jul 1990</t>
  </si>
  <si>
    <t>207.656.617</t>
  </si>
  <si>
    <t>Vale Indonesia Tbk.</t>
  </si>
  <si>
    <t>10.539.784.534</t>
  </si>
  <si>
    <t>Indofood Sukses Makmur Tbk.</t>
  </si>
  <si>
    <t>14 Jul 1994</t>
  </si>
  <si>
    <t>8.780.426.500</t>
  </si>
  <si>
    <t>Indo-Rama Synthetics Tbk.</t>
  </si>
  <si>
    <t>03 Agt 1990</t>
  </si>
  <si>
    <t>654.351.707</t>
  </si>
  <si>
    <t>Indospring Tbk.</t>
  </si>
  <si>
    <t>10 Agt 1990</t>
  </si>
  <si>
    <t>6.562.497.100</t>
  </si>
  <si>
    <t>Tanah Laut Tbk</t>
  </si>
  <si>
    <t>17 Mei 2001</t>
  </si>
  <si>
    <t>437.913.588</t>
  </si>
  <si>
    <t>Indika Energy Tbk.</t>
  </si>
  <si>
    <t>11 Jun 2008</t>
  </si>
  <si>
    <t>5.210.192.000</t>
  </si>
  <si>
    <t>Indah Kiat Pulp &amp; Paper Tbk.</t>
  </si>
  <si>
    <t>16 Jul 1990</t>
  </si>
  <si>
    <t>5.470.982.941</t>
  </si>
  <si>
    <t>Bank Artha Graha Internasional</t>
  </si>
  <si>
    <t>23 Agt 1990</t>
  </si>
  <si>
    <t>20.021.178.779</t>
  </si>
  <si>
    <t>Indonesian Paradise Property T</t>
  </si>
  <si>
    <t>12 Jan 2004</t>
  </si>
  <si>
    <t>11.181.971.732</t>
  </si>
  <si>
    <t>Toba Pulp Lestari Tbk.</t>
  </si>
  <si>
    <t>18 Jun 1990</t>
  </si>
  <si>
    <t>1.388.883.283</t>
  </si>
  <si>
    <t>Intraco Penta Tbk.</t>
  </si>
  <si>
    <t>23 Agt 1993</t>
  </si>
  <si>
    <t>3.343.935.022</t>
  </si>
  <si>
    <t>Inter Delta Tbk</t>
  </si>
  <si>
    <t>18 Des 1989</t>
  </si>
  <si>
    <t>591.828.000</t>
  </si>
  <si>
    <t>Indocement Tunggal Prakarsa Tb</t>
  </si>
  <si>
    <t>05 Des 1989</t>
  </si>
  <si>
    <t>3.431.073.399</t>
  </si>
  <si>
    <t>Indopoly Swakarsa Industry Tbk</t>
  </si>
  <si>
    <t>09 Jul 2010</t>
  </si>
  <si>
    <t>6.443.379.509</t>
  </si>
  <si>
    <t>Indosat Tbk.</t>
  </si>
  <si>
    <t>19 Okt 1994</t>
  </si>
  <si>
    <t>32.250.810.957</t>
  </si>
  <si>
    <t>Steel Pipe Industry of Indones</t>
  </si>
  <si>
    <t>22 Feb 2013</t>
  </si>
  <si>
    <t>7.185.992.035</t>
  </si>
  <si>
    <t>Sumber Energi Andalan Tbk.</t>
  </si>
  <si>
    <t>10 Des 1990</t>
  </si>
  <si>
    <t>999.053.167</t>
  </si>
  <si>
    <t>Indo Tambangraya Megah Tbk.</t>
  </si>
  <si>
    <t>18 Des 2007</t>
  </si>
  <si>
    <t>1.129.925.000</t>
  </si>
  <si>
    <t>Jaya Agra Wattie Tbk.</t>
  </si>
  <si>
    <t>30 Mei 2011</t>
  </si>
  <si>
    <t>16.232.951.842</t>
  </si>
  <si>
    <t>Jembo Cable Company Tbk.</t>
  </si>
  <si>
    <t>18 Nov 1992</t>
  </si>
  <si>
    <t>756.000.000</t>
  </si>
  <si>
    <t>Jakarta International Hotels &amp;</t>
  </si>
  <si>
    <t>29 Feb 1984</t>
  </si>
  <si>
    <t>2.329.040.482</t>
  </si>
  <si>
    <t>Jaya Konstruksi Manggala Prata</t>
  </si>
  <si>
    <t>04 Des 2007</t>
  </si>
  <si>
    <t>16.308.519.860</t>
  </si>
  <si>
    <t>Japfa Comfeed Indonesia Tbk.</t>
  </si>
  <si>
    <t>11.726.575.201</t>
  </si>
  <si>
    <t>Jaya Real Property Tbk.</t>
  </si>
  <si>
    <t>29 Jun 1994</t>
  </si>
  <si>
    <t>12.910.719.100</t>
  </si>
  <si>
    <t>Jasa Marga (Persero) Tbk.</t>
  </si>
  <si>
    <t>12 Nov 2007</t>
  </si>
  <si>
    <t>7.257.871.200</t>
  </si>
  <si>
    <t>Jakarta Setiabudi Internasiona</t>
  </si>
  <si>
    <t>12 Jan 1998</t>
  </si>
  <si>
    <t>2.318.736.000</t>
  </si>
  <si>
    <t>Jasuindo Tiga Perkasa Tbk.</t>
  </si>
  <si>
    <t>16 Apr 2002</t>
  </si>
  <si>
    <t>6.852.050.000</t>
  </si>
  <si>
    <t>Kimia Farma (Persero) Tbk.</t>
  </si>
  <si>
    <t>04 Jul 2001</t>
  </si>
  <si>
    <t>5.566.589.677</t>
  </si>
  <si>
    <t>Meratus Jasa Prima Tbk.</t>
  </si>
  <si>
    <t>20 Des 1994</t>
  </si>
  <si>
    <t>587.152.700</t>
  </si>
  <si>
    <t>KMI Wire &amp; Cable Tbk.</t>
  </si>
  <si>
    <t>06 Jul 1992</t>
  </si>
  <si>
    <t>4.007.235.107</t>
  </si>
  <si>
    <t>Kabelindo Murni Tbk.</t>
  </si>
  <si>
    <t>01 Jun 1992</t>
  </si>
  <si>
    <t>First Media Tbk.</t>
  </si>
  <si>
    <t>25 Feb 2000</t>
  </si>
  <si>
    <t>1.742.167.907</t>
  </si>
  <si>
    <t>Kertas Basuki Rachmat Indonesi</t>
  </si>
  <si>
    <t>11 Jul 2008</t>
  </si>
  <si>
    <t>8.687.995.734</t>
  </si>
  <si>
    <t>Kedawung Setia Industrial Tbk.</t>
  </si>
  <si>
    <t>29 Jul 1996</t>
  </si>
  <si>
    <t>1.620.000.000</t>
  </si>
  <si>
    <t>Keramika Indonesia Assosiasi T</t>
  </si>
  <si>
    <t>14.929.100.000</t>
  </si>
  <si>
    <t>Kedaung Indah Can Tbk</t>
  </si>
  <si>
    <t>28 Okt 1993</t>
  </si>
  <si>
    <t>276.000.000</t>
  </si>
  <si>
    <t>Kawasan Industri Jababeka Tbk.</t>
  </si>
  <si>
    <t>20.824.888.369</t>
  </si>
  <si>
    <t>Resource Alam Indonesia Tbk.</t>
  </si>
  <si>
    <t>01 Jul 1991</t>
  </si>
  <si>
    <t>Kalbe Farma Tbk.</t>
  </si>
  <si>
    <t>30 Jul 1991</t>
  </si>
  <si>
    <t>46.813.391.540</t>
  </si>
  <si>
    <t>Drug Manufacturers - General</t>
  </si>
  <si>
    <t>Kobexindo Tractors Tbk.</t>
  </si>
  <si>
    <t>05 Jul 2012</t>
  </si>
  <si>
    <t>2.272.500.000</t>
  </si>
  <si>
    <t>Kokoh Inti Arebama Tbk</t>
  </si>
  <si>
    <t>09 Apr 2008</t>
  </si>
  <si>
    <t>980.843.732</t>
  </si>
  <si>
    <t>Perdana Bangun Pusaka Tbk</t>
  </si>
  <si>
    <t>22 Agt 1995</t>
  </si>
  <si>
    <t>312.000.000</t>
  </si>
  <si>
    <t>Mitra Energi Persada Tbk.</t>
  </si>
  <si>
    <t>04 Mei 2015</t>
  </si>
  <si>
    <t>697.266.668</t>
  </si>
  <si>
    <t>MNC Tourism Indonesia Tbk.</t>
  </si>
  <si>
    <t>30 Mar 2000</t>
  </si>
  <si>
    <t>107.312.842.189</t>
  </si>
  <si>
    <t>Krakatau Steel (Persero) Tbk.</t>
  </si>
  <si>
    <t>10 Nov 2010</t>
  </si>
  <si>
    <t>19.346.396.900</t>
  </si>
  <si>
    <t>Quantum Clovera Investama Tbk.</t>
  </si>
  <si>
    <t>28 Jun 2002</t>
  </si>
  <si>
    <t>18.208.470.100</t>
  </si>
  <si>
    <t>Leyand International Tbk.</t>
  </si>
  <si>
    <t>3.966.350.139</t>
  </si>
  <si>
    <t>Eureka Prima Jakarta Tbk.</t>
  </si>
  <si>
    <t>13 Jul 2007</t>
  </si>
  <si>
    <t>5.630.000.914</t>
  </si>
  <si>
    <t>Logindo Samudramakmur Tbk.</t>
  </si>
  <si>
    <t>11 Des 2013</t>
  </si>
  <si>
    <t>5.799.616.328</t>
  </si>
  <si>
    <t>Link Net Tbk.</t>
  </si>
  <si>
    <t>02 Jun 2014</t>
  </si>
  <si>
    <t>2.863.195.484</t>
  </si>
  <si>
    <t>Lion Metal Works Tbk.</t>
  </si>
  <si>
    <t>20 Agt 1993</t>
  </si>
  <si>
    <t>520.160.000</t>
  </si>
  <si>
    <t>Limas Indonesia Makmur Tbk</t>
  </si>
  <si>
    <t>28 Des 2001</t>
  </si>
  <si>
    <t>787.851.525</t>
  </si>
  <si>
    <t>Langgeng Makmur Industri Tbk.</t>
  </si>
  <si>
    <t>17 Okt 1994</t>
  </si>
  <si>
    <t>1.008.517.669</t>
  </si>
  <si>
    <t>Lionmesh Prima Tbk.</t>
  </si>
  <si>
    <t>04 Jun 1990</t>
  </si>
  <si>
    <t>96.000.000</t>
  </si>
  <si>
    <t>Lippo Cikarang Tbk</t>
  </si>
  <si>
    <t>24 Jul 1997</t>
  </si>
  <si>
    <t>5.134.685.692</t>
  </si>
  <si>
    <t>Lippo General Insurance Tbk.</t>
  </si>
  <si>
    <t>22 Jul 1997</t>
  </si>
  <si>
    <t>Multi Prima Sejahtera Tbk</t>
  </si>
  <si>
    <t>05 Feb 1990</t>
  </si>
  <si>
    <t>425.000.000</t>
  </si>
  <si>
    <t>Lippo Karawaci Tbk.</t>
  </si>
  <si>
    <t>28 Jun 1996</t>
  </si>
  <si>
    <t>70.898.018.369</t>
  </si>
  <si>
    <t>Star Pacific Tbk</t>
  </si>
  <si>
    <t>1.170.432.803</t>
  </si>
  <si>
    <t>MDS Retailing Tbk.</t>
  </si>
  <si>
    <t>09 Okt 1989</t>
  </si>
  <si>
    <t>2.227.279.280</t>
  </si>
  <si>
    <t>Lenox Pasifik Investama Tbk.</t>
  </si>
  <si>
    <t>28 Mar 1994</t>
  </si>
  <si>
    <t>2.588.250.000</t>
  </si>
  <si>
    <t>Capital Markets</t>
  </si>
  <si>
    <t>Eka Sari Lorena Transport Tbk.</t>
  </si>
  <si>
    <t>15 Apr 2014</t>
  </si>
  <si>
    <t>350.000.022</t>
  </si>
  <si>
    <t>PP London Sumatra Indonesia Tb</t>
  </si>
  <si>
    <t>05 Jul 1996</t>
  </si>
  <si>
    <t>6.819.963.965</t>
  </si>
  <si>
    <t>Lautan Luas Tbk.</t>
  </si>
  <si>
    <t>21 Jul 1997</t>
  </si>
  <si>
    <t>1.560.000.000</t>
  </si>
  <si>
    <t>Multi Agro Gemilang Plantation</t>
  </si>
  <si>
    <t>16 Jan 2013</t>
  </si>
  <si>
    <t>9.000.000.004</t>
  </si>
  <si>
    <t>Malindo Feedmill Tbk.</t>
  </si>
  <si>
    <t>10 Feb 2006</t>
  </si>
  <si>
    <t>2.238.750.000</t>
  </si>
  <si>
    <t>Mitra Adiperkasa Tbk.</t>
  </si>
  <si>
    <t>10 Nov 2004</t>
  </si>
  <si>
    <t>16.600.000.000</t>
  </si>
  <si>
    <t>Bank Mayapada Internasional Tb</t>
  </si>
  <si>
    <t>29 Agt 1997</t>
  </si>
  <si>
    <t>25.906.179.152</t>
  </si>
  <si>
    <t>Mitrabara Adiperdana Tbk.</t>
  </si>
  <si>
    <t>10 Jul 2014</t>
  </si>
  <si>
    <t>1.227.271.952</t>
  </si>
  <si>
    <t>Mitrabahtera Segara Sejati Tbk</t>
  </si>
  <si>
    <t>06 Apr 2011</t>
  </si>
  <si>
    <t>1.750.026.639</t>
  </si>
  <si>
    <t>Martina Berto Tbk.</t>
  </si>
  <si>
    <t>13 Jan 2011</t>
  </si>
  <si>
    <t>1.070.000.000</t>
  </si>
  <si>
    <t>Bank China Construction Bank I</t>
  </si>
  <si>
    <t>03 Jul 2007</t>
  </si>
  <si>
    <t>37.540.533.209</t>
  </si>
  <si>
    <t>Intermedia Capital Tbk.</t>
  </si>
  <si>
    <t>11 Apr 2014</t>
  </si>
  <si>
    <t>39.215.538.400</t>
  </si>
  <si>
    <t>Merdeka Copper Gold Tbk.</t>
  </si>
  <si>
    <t>19 Jun 2015</t>
  </si>
  <si>
    <t>24.472.983.771</t>
  </si>
  <si>
    <t>Modernland Realty Tbk.</t>
  </si>
  <si>
    <t>18 Jan 1993</t>
  </si>
  <si>
    <t>12.533.067.322</t>
  </si>
  <si>
    <t>Modern Internasional Tbk.</t>
  </si>
  <si>
    <t>16 Jul 1991</t>
  </si>
  <si>
    <t>7.632.167.798</t>
  </si>
  <si>
    <t>Medco Energi Internasional Tbk</t>
  </si>
  <si>
    <t>12 Okt 1994</t>
  </si>
  <si>
    <t>25.136.231.252</t>
  </si>
  <si>
    <t>Bank Mega Tbk.</t>
  </si>
  <si>
    <t>17 Apr 2000</t>
  </si>
  <si>
    <t>23.247.028.262</t>
  </si>
  <si>
    <t>Merck Tbk.</t>
  </si>
  <si>
    <t>23 Jul 1981</t>
  </si>
  <si>
    <t>448.000.000</t>
  </si>
  <si>
    <t>Nusantara Infrastructure Tbk.</t>
  </si>
  <si>
    <t>17.710.708.194</t>
  </si>
  <si>
    <t>Multifiling Mitra Indonesia Tb</t>
  </si>
  <si>
    <t>29 Des 2010</t>
  </si>
  <si>
    <t>757.581.000</t>
  </si>
  <si>
    <t>Magna Investama Mandiri Tbk.</t>
  </si>
  <si>
    <t>3.411.124.485</t>
  </si>
  <si>
    <t>Multi Indocitra Tbk.</t>
  </si>
  <si>
    <t>21 Des 2005</t>
  </si>
  <si>
    <t>600.000.000</t>
  </si>
  <si>
    <t>Midi Utama Indonesia Tbk.</t>
  </si>
  <si>
    <t>30 Nov 2010</t>
  </si>
  <si>
    <t>33.435.294.800</t>
  </si>
  <si>
    <t>Mitra Keluarga Karyasehat Tbk.</t>
  </si>
  <si>
    <t>24 Mar 2015</t>
  </si>
  <si>
    <t>13.907.481.500</t>
  </si>
  <si>
    <t xml:space="preserve">Mitra International Resources </t>
  </si>
  <si>
    <t>30 Jan 1997</t>
  </si>
  <si>
    <t>3.961.452.039</t>
  </si>
  <si>
    <t>Mitra Investindo Tbk.</t>
  </si>
  <si>
    <t>16 Jul 1997</t>
  </si>
  <si>
    <t>3.750.526.603</t>
  </si>
  <si>
    <t>Metropolitan Kentjana Tbk.</t>
  </si>
  <si>
    <t>10 Jul 2009</t>
  </si>
  <si>
    <t>948.194.000</t>
  </si>
  <si>
    <t>Multi Bintang Indonesia Tbk.</t>
  </si>
  <si>
    <t>15 Des 1981</t>
  </si>
  <si>
    <t>2.107.000.000</t>
  </si>
  <si>
    <t>Mulia Industrindo Tbk</t>
  </si>
  <si>
    <t>17 Jan 1994</t>
  </si>
  <si>
    <t>6.615.000.000</t>
  </si>
  <si>
    <t>Multipolar Tbk.</t>
  </si>
  <si>
    <t>15.682.323.987</t>
  </si>
  <si>
    <t>Multipolar Technology Tbk.</t>
  </si>
  <si>
    <t>46.875.000.000</t>
  </si>
  <si>
    <t>Mega Manunggal Property Tbk.</t>
  </si>
  <si>
    <t>12 Jun 2015</t>
  </si>
  <si>
    <t>6.889.134.608</t>
  </si>
  <si>
    <t>Media Nusantara Citra Tbk.</t>
  </si>
  <si>
    <t>22 Jun 2007</t>
  </si>
  <si>
    <t>15.049.787.710</t>
  </si>
  <si>
    <t>Mitra Pinasthika Mustika Tbk.</t>
  </si>
  <si>
    <t>29 Mei 2013</t>
  </si>
  <si>
    <t>4.386.963.276</t>
  </si>
  <si>
    <t>Matahari Putra Prima Tbk.</t>
  </si>
  <si>
    <t>21 Des 1992</t>
  </si>
  <si>
    <t>33.828.872.408</t>
  </si>
  <si>
    <t>Mustika Ratu Tbk.</t>
  </si>
  <si>
    <t>27 Jul 1995</t>
  </si>
  <si>
    <t>428.000.000</t>
  </si>
  <si>
    <t xml:space="preserve">Maskapai Reasuransi Indonesia </t>
  </si>
  <si>
    <t>04 Sep 1989</t>
  </si>
  <si>
    <t>517.791.681</t>
  </si>
  <si>
    <t>Insurance - Reinsurance</t>
  </si>
  <si>
    <t>MSKY</t>
  </si>
  <si>
    <t>MNC Sky Vision Tbk.</t>
  </si>
  <si>
    <t>09 Jul 2012</t>
  </si>
  <si>
    <t>1.994.370.480</t>
  </si>
  <si>
    <t>Metrodata Electronics Tbk.</t>
  </si>
  <si>
    <t>09 Apr 1990</t>
  </si>
  <si>
    <t>12.276.884.585</t>
  </si>
  <si>
    <t>Capitalinc Investment Tbk.</t>
  </si>
  <si>
    <t>16 Apr 1990</t>
  </si>
  <si>
    <t>31.842.082.852</t>
  </si>
  <si>
    <t>Metropolitan Land Tbk.</t>
  </si>
  <si>
    <t>20 Jun 2011</t>
  </si>
  <si>
    <t>7.655.126.330</t>
  </si>
  <si>
    <t>Metro Realty Tbk.</t>
  </si>
  <si>
    <t>08 Jan 1992</t>
  </si>
  <si>
    <t>232.848.000</t>
  </si>
  <si>
    <t>Samindo Resources Tbk.</t>
  </si>
  <si>
    <t>27 Jul 2000</t>
  </si>
  <si>
    <t>2.206.312.500</t>
  </si>
  <si>
    <t>Mayora Indah Tbk.</t>
  </si>
  <si>
    <t>04 Jul 1990</t>
  </si>
  <si>
    <t>22.358.699.725</t>
  </si>
  <si>
    <t>Asia Pacific Investama Tbk.</t>
  </si>
  <si>
    <t>10 Okt 1989</t>
  </si>
  <si>
    <t>7.747.281.949</t>
  </si>
  <si>
    <t>Pelayaran Nelly Dwi Putri Tbk.</t>
  </si>
  <si>
    <t>11 Okt 2012</t>
  </si>
  <si>
    <t>2.350.000.000</t>
  </si>
  <si>
    <t>Pelat Timah Nusantara Tbk.</t>
  </si>
  <si>
    <t>14 Des 2009</t>
  </si>
  <si>
    <t>2.523.350.000</t>
  </si>
  <si>
    <t>City Retail Developments Tbk.</t>
  </si>
  <si>
    <t>13 Sep 2012</t>
  </si>
  <si>
    <t>22.198.871.804</t>
  </si>
  <si>
    <t>Bank OCBC NISP Tbk.</t>
  </si>
  <si>
    <t>20 Okt 1994</t>
  </si>
  <si>
    <t>22.715.776.032</t>
  </si>
  <si>
    <t>Bank Nationalnobu Tbk.</t>
  </si>
  <si>
    <t>20 Mei 2013</t>
  </si>
  <si>
    <t>7.403.659.460</t>
  </si>
  <si>
    <t>Nusa Raya Cipta Tbk.</t>
  </si>
  <si>
    <t>27 Jun 2013</t>
  </si>
  <si>
    <t>2.496.258.344</t>
  </si>
  <si>
    <t>Onix Capital Tbk.</t>
  </si>
  <si>
    <t>10 Okt 2003</t>
  </si>
  <si>
    <t>273.200.000</t>
  </si>
  <si>
    <t>Ancora Indonesia Resources Tbk</t>
  </si>
  <si>
    <t>29 Mar 2006</t>
  </si>
  <si>
    <t>2.373.449.165</t>
  </si>
  <si>
    <t>Indonesia Prima Property Tbk</t>
  </si>
  <si>
    <t>22 Agt 1994</t>
  </si>
  <si>
    <t>2.945.211.000</t>
  </si>
  <si>
    <t>Minna Padi Investama Sekuritas</t>
  </si>
  <si>
    <t>09 Jan 2012</t>
  </si>
  <si>
    <t>13.568.695.829</t>
  </si>
  <si>
    <t>Provident Investasi Bersama Tb</t>
  </si>
  <si>
    <t>08 Okt 2012</t>
  </si>
  <si>
    <t>15.732.874.458</t>
  </si>
  <si>
    <t>Panorama Sentrawisata Tbk.</t>
  </si>
  <si>
    <t>18 Sep 2001</t>
  </si>
  <si>
    <t>1.387.500.000</t>
  </si>
  <si>
    <t>Panin Sekuritas Tbk.</t>
  </si>
  <si>
    <t>Pan Brothers Tbk.</t>
  </si>
  <si>
    <t>16 Agt 1990</t>
  </si>
  <si>
    <t>21.482.028.246</t>
  </si>
  <si>
    <t>Destinasi Tirta Nusantara Tbk</t>
  </si>
  <si>
    <t>08 Jul 2008</t>
  </si>
  <si>
    <t>715.000.000</t>
  </si>
  <si>
    <t>Panca Global Kapital Tbk.</t>
  </si>
  <si>
    <t>24 Jun 2005</t>
  </si>
  <si>
    <t>3.777.889.408</t>
  </si>
  <si>
    <t>Perusahaan Gas Negara (Persero</t>
  </si>
  <si>
    <t>15 Des 2003</t>
  </si>
  <si>
    <t>24.241.508.196</t>
  </si>
  <si>
    <t>Utilities - Regulated Gas</t>
  </si>
  <si>
    <t>Pembangunan Graha Lestari Inda</t>
  </si>
  <si>
    <t>05 Apr 2000</t>
  </si>
  <si>
    <t>488.000.000</t>
  </si>
  <si>
    <t>Pelangi Indah Canindo Tbk</t>
  </si>
  <si>
    <t>23 Sep 1996</t>
  </si>
  <si>
    <t>568.375.000</t>
  </si>
  <si>
    <t>Pembangunan Jaya Ancol Tbk.</t>
  </si>
  <si>
    <t>02 Jul 2004</t>
  </si>
  <si>
    <t>1.599.999.996</t>
  </si>
  <si>
    <t>Paragon Karya Perkasa Tbk.</t>
  </si>
  <si>
    <t>11 Jul 2007</t>
  </si>
  <si>
    <t>1.200.000.000</t>
  </si>
  <si>
    <t>Polaris Investama Tbk</t>
  </si>
  <si>
    <t>16 Mar 2001</t>
  </si>
  <si>
    <t>1.184.200.000</t>
  </si>
  <si>
    <t>Plaza Indonesia Realty Tbk.</t>
  </si>
  <si>
    <t>15 Jun 1992</t>
  </si>
  <si>
    <t>3.550.000.000</t>
  </si>
  <si>
    <t>Bank Pan Indonesia Tbk</t>
  </si>
  <si>
    <t>29 Des 1982</t>
  </si>
  <si>
    <t>23.837.645.998</t>
  </si>
  <si>
    <t>Bank Panin Dubai Syariah Tbk.</t>
  </si>
  <si>
    <t>15 Jan 2014</t>
  </si>
  <si>
    <t>38.425.504.906</t>
  </si>
  <si>
    <t>Paninvest Tbk.</t>
  </si>
  <si>
    <t>20 Sep 1983</t>
  </si>
  <si>
    <t>4.068.323.920</t>
  </si>
  <si>
    <t>Panin Financial Tbk.</t>
  </si>
  <si>
    <t>14 Jun 1983</t>
  </si>
  <si>
    <t>32.022.073.293</t>
  </si>
  <si>
    <t>Pudjiadi &amp; Sons Tbk.</t>
  </si>
  <si>
    <t>01 Mei 1990</t>
  </si>
  <si>
    <t>797.813.496</t>
  </si>
  <si>
    <t>Resorts &amp; Casinos</t>
  </si>
  <si>
    <t>Asia Pacific Fibers Tbk</t>
  </si>
  <si>
    <t>12 Mar 1991</t>
  </si>
  <si>
    <t>2.495.753.334</t>
  </si>
  <si>
    <t>Pool Advista Indonesia Tbk.</t>
  </si>
  <si>
    <t>20 Mei 1991</t>
  </si>
  <si>
    <t>2.341.366.264</t>
  </si>
  <si>
    <t>PP Properti Tbk.</t>
  </si>
  <si>
    <t>19 Mei 2015</t>
  </si>
  <si>
    <t>61.675.671.883</t>
  </si>
  <si>
    <t>J Resources Asia Pasifik Tbk.</t>
  </si>
  <si>
    <t>22 Apr 2003</t>
  </si>
  <si>
    <t>26.460.000.000</t>
  </si>
  <si>
    <t>Prasidha Aneka Niaga Tbk</t>
  </si>
  <si>
    <t>18 Okt 1994</t>
  </si>
  <si>
    <t>1.440.000.000</t>
  </si>
  <si>
    <t>Red Planet Indonesia Tbk.</t>
  </si>
  <si>
    <t>19 Sep 1995</t>
  </si>
  <si>
    <t>10.351.231.636</t>
  </si>
  <si>
    <t>Bukit Asam (Persero) Tbk.</t>
  </si>
  <si>
    <t>23 Des 2002</t>
  </si>
  <si>
    <t>11.520.659.250</t>
  </si>
  <si>
    <t>Indo Straits Tbk.</t>
  </si>
  <si>
    <t>550.165.300</t>
  </si>
  <si>
    <t>PP (Persero) Tbk.</t>
  </si>
  <si>
    <t>09 Feb 2010</t>
  </si>
  <si>
    <t>6.199.897.354</t>
  </si>
  <si>
    <t>Petrosea Tbk.</t>
  </si>
  <si>
    <t>21 Mei 1990</t>
  </si>
  <si>
    <t>10.086.050.000</t>
  </si>
  <si>
    <t>Sat Nusapersada Tbk</t>
  </si>
  <si>
    <t>08 Nov 2007</t>
  </si>
  <si>
    <t>5.314.344.000</t>
  </si>
  <si>
    <t>Electronic Components</t>
  </si>
  <si>
    <t>Pioneerindo Gourmet Internatio</t>
  </si>
  <si>
    <t>30 Mei 1994</t>
  </si>
  <si>
    <t>220.808.000</t>
  </si>
  <si>
    <t>Pudjiadi Prestige Tbk.</t>
  </si>
  <si>
    <t>18 Nov 1994</t>
  </si>
  <si>
    <t>659.120.000</t>
  </si>
  <si>
    <t>Pakuwon Jati Tbk.</t>
  </si>
  <si>
    <t>48.159.602.400</t>
  </si>
  <si>
    <t>Pyridam Farma Tbk</t>
  </si>
  <si>
    <t>16 Okt 2001</t>
  </si>
  <si>
    <t>11.236.750.783</t>
  </si>
  <si>
    <t>Rukun Raharja Tbk.</t>
  </si>
  <si>
    <t>19 Apr 2006</t>
  </si>
  <si>
    <t>21.135.412.500</t>
  </si>
  <si>
    <t>Ramayana Lestari Sentosa Tbk.</t>
  </si>
  <si>
    <t>24 Jul 1996</t>
  </si>
  <si>
    <t>7.096.000.000</t>
  </si>
  <si>
    <t>Supra Boga Lestari Tbk.</t>
  </si>
  <si>
    <t>07 Jun 2012</t>
  </si>
  <si>
    <t>1.564.487.500</t>
  </si>
  <si>
    <t>Ristia Bintang Mahkotasejati T</t>
  </si>
  <si>
    <t>19 Des 1997</t>
  </si>
  <si>
    <t>2.656.212.826</t>
  </si>
  <si>
    <t>Roda Vivatex Tbk</t>
  </si>
  <si>
    <t>14 Mei 1990</t>
  </si>
  <si>
    <t>268.800.000</t>
  </si>
  <si>
    <t>Reliance Sekuritas Indonesia T</t>
  </si>
  <si>
    <t>13 Jul 2005</t>
  </si>
  <si>
    <t>Ricky Putra Globalindo Tbk</t>
  </si>
  <si>
    <t>22 Jan 1998</t>
  </si>
  <si>
    <t>641.717.510</t>
  </si>
  <si>
    <t>Rig Tenders Indonesia Tbk.</t>
  </si>
  <si>
    <t>05 Mar 1990</t>
  </si>
  <si>
    <t>609.130.000</t>
  </si>
  <si>
    <t>Rimo International Lestari Tbk</t>
  </si>
  <si>
    <t>10 Nov 2000</t>
  </si>
  <si>
    <t>45.080.600.000</t>
  </si>
  <si>
    <t>Pikko Land Development Tbk.</t>
  </si>
  <si>
    <t>22 Okt 2001</t>
  </si>
  <si>
    <t>13.592.128.209</t>
  </si>
  <si>
    <t>Nippon Indosari Corpindo Tbk.</t>
  </si>
  <si>
    <t>28 Jun 2010</t>
  </si>
  <si>
    <t>6.186.488.888</t>
  </si>
  <si>
    <t>Radiant Utama Interinsco Tbk.</t>
  </si>
  <si>
    <t>12 Jul 2006</t>
  </si>
  <si>
    <t>770.000.000</t>
  </si>
  <si>
    <t>Steady Safe Tbk</t>
  </si>
  <si>
    <t>15 Agt 1994</t>
  </si>
  <si>
    <t>821.207.512</t>
  </si>
  <si>
    <t>Sarana Meditama Metropolitan T</t>
  </si>
  <si>
    <t>11 Jan 2013</t>
  </si>
  <si>
    <t>17.164.632.545</t>
  </si>
  <si>
    <t xml:space="preserve">Supreme Cable Manufacturing &amp; </t>
  </si>
  <si>
    <t>20 Jul 1982</t>
  </si>
  <si>
    <t>822.333.600</t>
  </si>
  <si>
    <t>Surya Citra Media Tbk.</t>
  </si>
  <si>
    <t>16 Jul 2002</t>
  </si>
  <si>
    <t>63.564.703.280</t>
  </si>
  <si>
    <t>Organon Pharma Indonesia Tbk.</t>
  </si>
  <si>
    <t>08 Jun 1990</t>
  </si>
  <si>
    <t>3.600.000</t>
  </si>
  <si>
    <t>Sidomulyo Selaras Tbk.</t>
  </si>
  <si>
    <t>2.250.691.100</t>
  </si>
  <si>
    <t>Millennium Pharmacon Internati</t>
  </si>
  <si>
    <t>1.274.000.000</t>
  </si>
  <si>
    <t>Bank Woori Saudara Indonesia 1</t>
  </si>
  <si>
    <t>15 Des 2006</t>
  </si>
  <si>
    <t>14.545.267.990</t>
  </si>
  <si>
    <t>Prime Agri Resources Tbk.</t>
  </si>
  <si>
    <t>18 Jun 2007</t>
  </si>
  <si>
    <t>1.818.622.000</t>
  </si>
  <si>
    <t>Hotel Sahid Jaya International</t>
  </si>
  <si>
    <t>1.119.326.168</t>
  </si>
  <si>
    <t>Industri Jamu dan Farmasi Sido</t>
  </si>
  <si>
    <t>18 Des 2013</t>
  </si>
  <si>
    <t>30.000.000.000</t>
  </si>
  <si>
    <t>Siloam International Hospitals</t>
  </si>
  <si>
    <t>12 Sep 2013</t>
  </si>
  <si>
    <t>13.006.125.000</t>
  </si>
  <si>
    <t>Siwani Makmur Tbk</t>
  </si>
  <si>
    <t>03 Jun 1994</t>
  </si>
  <si>
    <t>442.589.871</t>
  </si>
  <si>
    <t>Salim Ivomas Pratama Tbk.</t>
  </si>
  <si>
    <t>09 Jun 2011</t>
  </si>
  <si>
    <t>15.501.310.000</t>
  </si>
  <si>
    <t>Sreeya Sewu Indonesia Tbk.</t>
  </si>
  <si>
    <t>27 Des 1996</t>
  </si>
  <si>
    <t>1.839.102.056</t>
  </si>
  <si>
    <t>Sekar Bumi Tbk.</t>
  </si>
  <si>
    <t>28 Sep 2012</t>
  </si>
  <si>
    <t>1.730.103.217</t>
  </si>
  <si>
    <t>Sekar Laut Tbk.</t>
  </si>
  <si>
    <t>08 Sep 1993</t>
  </si>
  <si>
    <t>6.907.405.000</t>
  </si>
  <si>
    <t>Northcliff Citranusa Indonesia</t>
  </si>
  <si>
    <t>585.000.000</t>
  </si>
  <si>
    <t>Sinar Mas Agro Resources and T</t>
  </si>
  <si>
    <t>20 Nov 1992</t>
  </si>
  <si>
    <t>2.872.193.366</t>
  </si>
  <si>
    <t>Semen Baturaja (Persero) Tbk.</t>
  </si>
  <si>
    <t>28 Jun 2013</t>
  </si>
  <si>
    <t>9.932.534.336</t>
  </si>
  <si>
    <t>Solusi Bangun Indonesia Tbk.</t>
  </si>
  <si>
    <t>10 Agt 1977</t>
  </si>
  <si>
    <t>9.019.381.973</t>
  </si>
  <si>
    <t>Suryamas Dutamakmur Tbk.</t>
  </si>
  <si>
    <t>12 Okt 1995</t>
  </si>
  <si>
    <t>4.772.138.237</t>
  </si>
  <si>
    <t>Samudera Indonesia  Tbk.</t>
  </si>
  <si>
    <t>05 Jul 1999</t>
  </si>
  <si>
    <t>16.375.600.000</t>
  </si>
  <si>
    <t>Semen Indonesia (Persero) Tbk.</t>
  </si>
  <si>
    <t>08 Jul 1991</t>
  </si>
  <si>
    <t>6.751.540.089</t>
  </si>
  <si>
    <t>Sinarmas Multiartha Tbk.</t>
  </si>
  <si>
    <t>05 Jul 1995</t>
  </si>
  <si>
    <t>6.367.664.717</t>
  </si>
  <si>
    <t>Golden Eagle Energy Tbk.</t>
  </si>
  <si>
    <t>01 Des 1997</t>
  </si>
  <si>
    <t>3.425.000.000</t>
  </si>
  <si>
    <t>Summarecon Agung Tbk.</t>
  </si>
  <si>
    <t>16.508.568.358</t>
  </si>
  <si>
    <t>SMR Utama Tbk.</t>
  </si>
  <si>
    <t>10 Okt 2011</t>
  </si>
  <si>
    <t>12.499.385.782</t>
  </si>
  <si>
    <t>Selamat Sempurna Tbk.</t>
  </si>
  <si>
    <t>09 Sep 1996</t>
  </si>
  <si>
    <t>5.758.675.440</t>
  </si>
  <si>
    <t>Soechi Lines Tbk.</t>
  </si>
  <si>
    <t>03 Des 2014</t>
  </si>
  <si>
    <t>7.059.000.000</t>
  </si>
  <si>
    <t>Sona Topas Tourism Industry Tb</t>
  </si>
  <si>
    <t>21 Jul 1992</t>
  </si>
  <si>
    <t>662.400.000</t>
  </si>
  <si>
    <t>Suparma Tbk.</t>
  </si>
  <si>
    <t>16 Nov 1994</t>
  </si>
  <si>
    <t>5.330.410.085</t>
  </si>
  <si>
    <t>Wilton Makmur Indonesia Tbk.</t>
  </si>
  <si>
    <t>15 Jul 2004</t>
  </si>
  <si>
    <t>15.537.591.429</t>
  </si>
  <si>
    <t>Sejahteraraya Anugrahjaya Tbk.</t>
  </si>
  <si>
    <t>11 Apr 2011</t>
  </si>
  <si>
    <t>12.238.959.990</t>
  </si>
  <si>
    <t>Sri Rejeki Isman Tbk.</t>
  </si>
  <si>
    <t>17 Jun 2013</t>
  </si>
  <si>
    <t>20.452.176.844</t>
  </si>
  <si>
    <t>Indo Acidatama Tbk</t>
  </si>
  <si>
    <t>11 Jan 1993</t>
  </si>
  <si>
    <t>6.020.000.000</t>
  </si>
  <si>
    <t>Saratoga Investama Sedaya Tbk.</t>
  </si>
  <si>
    <t>26 Jun 2013</t>
  </si>
  <si>
    <t>13.564.835.000</t>
  </si>
  <si>
    <t>Surya Semesta Internusa Tbk.</t>
  </si>
  <si>
    <t>27 Mar 1997</t>
  </si>
  <si>
    <t>4.705.249.440</t>
  </si>
  <si>
    <t>Sawit Sumbermas Sarana Tbk.</t>
  </si>
  <si>
    <t>12 Des 2013</t>
  </si>
  <si>
    <t>9.525.000.000</t>
  </si>
  <si>
    <t>Sunson Textile Manufacture Tbk</t>
  </si>
  <si>
    <t>20 Agt 1997</t>
  </si>
  <si>
    <t>1.170.909.181</t>
  </si>
  <si>
    <t>Calculus Global Ventures Tbk.</t>
  </si>
  <si>
    <t>13 Jul 2011</t>
  </si>
  <si>
    <t>4.800.000.602</t>
  </si>
  <si>
    <t>Siantar Top Tbk.</t>
  </si>
  <si>
    <t>16 Des 1996</t>
  </si>
  <si>
    <t>1.310.000.000</t>
  </si>
  <si>
    <t>Sugih Energy Tbk.</t>
  </si>
  <si>
    <t>19 Jun 2002</t>
  </si>
  <si>
    <t>24.811.541.414</t>
  </si>
  <si>
    <t>SLJ Global Tbk.</t>
  </si>
  <si>
    <t>21 Mar 1994</t>
  </si>
  <si>
    <t>6.320.776.836</t>
  </si>
  <si>
    <t>Solusi Tunas Pratama Tbk.</t>
  </si>
  <si>
    <t>11 Okt 2011</t>
  </si>
  <si>
    <t>1.137.579.698</t>
  </si>
  <si>
    <t>Tunas Alfin Tbk.</t>
  </si>
  <si>
    <t>17 Jan 2014</t>
  </si>
  <si>
    <t>1.353.435.000</t>
  </si>
  <si>
    <t>Agung Semesta Sejahtera Tbk.</t>
  </si>
  <si>
    <t>10.069.645.750</t>
  </si>
  <si>
    <t>Express Transindo Utama Tbk.</t>
  </si>
  <si>
    <t>02 Nov 2012</t>
  </si>
  <si>
    <t>10.223.647.156</t>
  </si>
  <si>
    <t>Tower Bersama Infrastructure T</t>
  </si>
  <si>
    <t>26 Okt 2010</t>
  </si>
  <si>
    <t>22.656.999.445</t>
  </si>
  <si>
    <t>Tunas Baru Lampung Tbk.</t>
  </si>
  <si>
    <t>14 Feb 2000</t>
  </si>
  <si>
    <t>6.025.373.372</t>
  </si>
  <si>
    <t>Tembaga Mulia Semanan Tbk.</t>
  </si>
  <si>
    <t>23 Mei 1990</t>
  </si>
  <si>
    <t>734.680.000</t>
  </si>
  <si>
    <t>Mandom Indonesia Tbk.</t>
  </si>
  <si>
    <t>30 Sep 1993</t>
  </si>
  <si>
    <t>402.133.334</t>
  </si>
  <si>
    <t>Omni Inovasi Indonesia Tbk.</t>
  </si>
  <si>
    <t>12 Jan 2012</t>
  </si>
  <si>
    <t>7.310.929.389</t>
  </si>
  <si>
    <t>Tifico Fiber Indonesia Tbk.</t>
  </si>
  <si>
    <t>26 Feb 1980</t>
  </si>
  <si>
    <t>4.823.076.400</t>
  </si>
  <si>
    <t>Tigaraksa Satria Tbk.</t>
  </si>
  <si>
    <t>11 Jun 1990</t>
  </si>
  <si>
    <t>918.492.750</t>
  </si>
  <si>
    <t>KDB Tifa Finance Tbk.</t>
  </si>
  <si>
    <t>08 Jul 2011</t>
  </si>
  <si>
    <t>3.552.213.000</t>
  </si>
  <si>
    <t>TIMAH (Persero) Tbk.</t>
  </si>
  <si>
    <t>19 Okt 1995</t>
  </si>
  <si>
    <t>7.447.753.454</t>
  </si>
  <si>
    <t>Tira Austenite Tbk</t>
  </si>
  <si>
    <t>27 Jul 1993</t>
  </si>
  <si>
    <t>588.000.000</t>
  </si>
  <si>
    <t>Tirta Mahakam Resources Tbk</t>
  </si>
  <si>
    <t>13 Des 1999</t>
  </si>
  <si>
    <t>1.011.774.750</t>
  </si>
  <si>
    <t>Pabrik Kertas Tjiwi Kimia Tbk.</t>
  </si>
  <si>
    <t>03 Apr 1990</t>
  </si>
  <si>
    <t>3.113.223.570</t>
  </si>
  <si>
    <t>Telkom Indonesia (Persero) Tbk</t>
  </si>
  <si>
    <t>14 Nov 1995</t>
  </si>
  <si>
    <t>99.062.216.600</t>
  </si>
  <si>
    <t>Temas Tbk.</t>
  </si>
  <si>
    <t>09 Jul 2003</t>
  </si>
  <si>
    <t>57.051.500.000</t>
  </si>
  <si>
    <t>Tempo Intimedia Tbk.</t>
  </si>
  <si>
    <t>08 Jan 2001</t>
  </si>
  <si>
    <t>1.058.333.250</t>
  </si>
  <si>
    <t>TBS Energi Utama Tbk.</t>
  </si>
  <si>
    <t>06 Jul 2012</t>
  </si>
  <si>
    <t>8.319.512.975</t>
  </si>
  <si>
    <t>Total Bangun Persada Tbk.</t>
  </si>
  <si>
    <t>25 Jul 2006</t>
  </si>
  <si>
    <t>3.410.000.000</t>
  </si>
  <si>
    <t>Surya Toto Indonesia Tbk.</t>
  </si>
  <si>
    <t>30 Okt 1990</t>
  </si>
  <si>
    <t>10.320.000.000</t>
  </si>
  <si>
    <t>Sarana Menara Nusantara Tbk.</t>
  </si>
  <si>
    <t>08 Mar 2010</t>
  </si>
  <si>
    <t>59.098.103.731</t>
  </si>
  <si>
    <t>Chandra Asri Pacific Tbk.</t>
  </si>
  <si>
    <t>26 Mei 2008</t>
  </si>
  <si>
    <t>86.511.545.092</t>
  </si>
  <si>
    <t>Trans Power Marine Tbk.</t>
  </si>
  <si>
    <t>20 Feb 2013</t>
  </si>
  <si>
    <t>3.507.420.034</t>
  </si>
  <si>
    <t>Trada Alam Minera Tbk.</t>
  </si>
  <si>
    <t>10 Sep 2008</t>
  </si>
  <si>
    <t>49.643.627.934</t>
  </si>
  <si>
    <t>Triwira Insanlestari Tbk.</t>
  </si>
  <si>
    <t>28 Jan 2008</t>
  </si>
  <si>
    <t>Trimegah Sekuritas Indonesia T</t>
  </si>
  <si>
    <t>31 Jan 2000</t>
  </si>
  <si>
    <t>7.109.300.000</t>
  </si>
  <si>
    <t>Trikomsel Oke Tbk.</t>
  </si>
  <si>
    <t>14 Apr 2009</t>
  </si>
  <si>
    <t>26.007.494.645</t>
  </si>
  <si>
    <t>Trisula International Tbk.</t>
  </si>
  <si>
    <t>28 Jun 2012</t>
  </si>
  <si>
    <t>3.141.443.831</t>
  </si>
  <si>
    <t>Trias Sentosa Tbk.</t>
  </si>
  <si>
    <t>02 Jul 1990</t>
  </si>
  <si>
    <t>2.808.000.000</t>
  </si>
  <si>
    <t>Trust Finance Indonesia Tbk</t>
  </si>
  <si>
    <t>28 Nov 2002</t>
  </si>
  <si>
    <t>Tempo Scan Pacific Tbk.</t>
  </si>
  <si>
    <t>17 Jun 1994</t>
  </si>
  <si>
    <t>4.509.864.300</t>
  </si>
  <si>
    <t>Ultrajaya Milk Industry &amp; Trad</t>
  </si>
  <si>
    <t>10.398.175.200</t>
  </si>
  <si>
    <t>Unggul Indah Cahaya Tbk.</t>
  </si>
  <si>
    <t>383.331.363</t>
  </si>
  <si>
    <t>Nusantara Inti Corpora Tbk</t>
  </si>
  <si>
    <t>18 Apr 2002</t>
  </si>
  <si>
    <t>75.422.200</t>
  </si>
  <si>
    <t>Bakrie Sumatera Plantations Tb</t>
  </si>
  <si>
    <t>06 Mar 1990</t>
  </si>
  <si>
    <t>17.005.275.078</t>
  </si>
  <si>
    <t>United Tractors Tbk.</t>
  </si>
  <si>
    <t>19 Sep 1989</t>
  </si>
  <si>
    <t>3.730.135.136</t>
  </si>
  <si>
    <t>Unilever Indonesia Tbk.</t>
  </si>
  <si>
    <t>11 Jan 1982</t>
  </si>
  <si>
    <t>38.150.000.000</t>
  </si>
  <si>
    <t>Victoria Investama Tbk.</t>
  </si>
  <si>
    <t>15.217.075.658</t>
  </si>
  <si>
    <t>Victoria Insurance Tbk.</t>
  </si>
  <si>
    <t>28 Sep 2015</t>
  </si>
  <si>
    <t>1.553.430.759</t>
  </si>
  <si>
    <t>Visi Media Asia Tbk.</t>
  </si>
  <si>
    <t>21 Nov 2011</t>
  </si>
  <si>
    <t>16.464.270.400</t>
  </si>
  <si>
    <t>Voksel Electric Tbk.</t>
  </si>
  <si>
    <t>20 Des 1990</t>
  </si>
  <si>
    <t>4.155.602.595</t>
  </si>
  <si>
    <t>Mizuho Leasing Indonesia Tbk.</t>
  </si>
  <si>
    <t>25 Jun 2008</t>
  </si>
  <si>
    <t>5.687.353.997</t>
  </si>
  <si>
    <t>Wahana Pronatural Tbk.</t>
  </si>
  <si>
    <t>22 Jun 2001</t>
  </si>
  <si>
    <t>1.240.923.111</t>
  </si>
  <si>
    <t>WEHA Transportasi Indonesia Tb</t>
  </si>
  <si>
    <t>31 Mei 2007</t>
  </si>
  <si>
    <t>1.460.554.819</t>
  </si>
  <si>
    <t>Wicaksana Overseas Internation</t>
  </si>
  <si>
    <t>08 Agt 1994</t>
  </si>
  <si>
    <t>2.393.710.348</t>
  </si>
  <si>
    <t>Wismilak Inti Makmur Tbk.</t>
  </si>
  <si>
    <t>18 Des 2012</t>
  </si>
  <si>
    <t>2.099.873.760</t>
  </si>
  <si>
    <t>Wijaya Karya (Persero) Tbk.</t>
  </si>
  <si>
    <t>29 Okt 2007</t>
  </si>
  <si>
    <t>39.873.063.858</t>
  </si>
  <si>
    <t>Wintermar Offshore Marine Tbk.</t>
  </si>
  <si>
    <t>29 Nov 2010</t>
  </si>
  <si>
    <t>4.523.065.893</t>
  </si>
  <si>
    <t>Wahana Ottomitra Multiartha Tb</t>
  </si>
  <si>
    <t>13 Des 2004</t>
  </si>
  <si>
    <t>3.481.481.480</t>
  </si>
  <si>
    <t>Waskita Karya (Persero) Tbk.</t>
  </si>
  <si>
    <t>19 Des 2012</t>
  </si>
  <si>
    <t>28.806.807.016</t>
  </si>
  <si>
    <t>Wijaya Karya Beton Tbk.</t>
  </si>
  <si>
    <t>08 Apr 2014</t>
  </si>
  <si>
    <t>8.715.466.600</t>
  </si>
  <si>
    <t>Yanaprima Hastapersada Tbk</t>
  </si>
  <si>
    <t>05 Mar 2008</t>
  </si>
  <si>
    <t>668.000.089</t>
  </si>
  <si>
    <t>Yulie Sekuritas Indonesia Tbk.</t>
  </si>
  <si>
    <t>10 Des 2004</t>
  </si>
  <si>
    <t>1.785.000.000</t>
  </si>
  <si>
    <t>Dosni Roha Indonesia Tbk.</t>
  </si>
  <si>
    <t>01 Agt 1991</t>
  </si>
  <si>
    <t>2.510.706.263</t>
  </si>
  <si>
    <t>Sillo Maritime Perdana Tbk.</t>
  </si>
  <si>
    <t>16 Jun 2016</t>
  </si>
  <si>
    <t>2.719.790.000</t>
  </si>
  <si>
    <t>Capital Financial Indonesia Tb</t>
  </si>
  <si>
    <t>19 Jul 2016</t>
  </si>
  <si>
    <t>54.476.269.803</t>
  </si>
  <si>
    <t>Duta Intidaya Tbk.</t>
  </si>
  <si>
    <t>28 Jun 2016</t>
  </si>
  <si>
    <t>2.420.547.025</t>
  </si>
  <si>
    <t>Dua Putra Utama Makmur Tbk.</t>
  </si>
  <si>
    <t>08 Des 2015</t>
  </si>
  <si>
    <t>4.175.000.000</t>
  </si>
  <si>
    <t>Indonesia Pondasi Raya Tbk.</t>
  </si>
  <si>
    <t>2.003.000.000</t>
  </si>
  <si>
    <t xml:space="preserve">Graha Andrasentra Propertindo </t>
  </si>
  <si>
    <t>29 Jun 2016</t>
  </si>
  <si>
    <t>22.581.909.405</t>
  </si>
  <si>
    <t>Kino Indonesia Tbk.</t>
  </si>
  <si>
    <t>11 Des 2015</t>
  </si>
  <si>
    <t>1.428.571.500</t>
  </si>
  <si>
    <t>Mahaka Radio Integra Tbk.</t>
  </si>
  <si>
    <t>11 Feb 2016</t>
  </si>
  <si>
    <t>5.252.644.000</t>
  </si>
  <si>
    <t>Mitra Komunikasi Nusantara Tbk</t>
  </si>
  <si>
    <t>26 Okt 2015</t>
  </si>
  <si>
    <t>5.500.000.000</t>
  </si>
  <si>
    <t>Mitra Pemuda Tbk.</t>
  </si>
  <si>
    <t>10 Feb 2016</t>
  </si>
  <si>
    <t>Maharaksa Biru Energi Tbk.</t>
  </si>
  <si>
    <t>18 Jul 2016</t>
  </si>
  <si>
    <t>6.347.220.000</t>
  </si>
  <si>
    <t>Cikarang Listrindo Tbk.</t>
  </si>
  <si>
    <t>14 Jun 2016</t>
  </si>
  <si>
    <t>16.087.156.000</t>
  </si>
  <si>
    <t>Utilities - Independent Power Producers</t>
  </si>
  <si>
    <t>Indo Komoditi Korpora Tbk.</t>
  </si>
  <si>
    <t>06 Sep 2016</t>
  </si>
  <si>
    <t>1.438.370.465</t>
  </si>
  <si>
    <t>Waskita Beton Precast Tbk.</t>
  </si>
  <si>
    <t>20 Sep 2016</t>
  </si>
  <si>
    <t>56.959.163.746</t>
  </si>
  <si>
    <t>Paramita Bangun Sarana Tbk.</t>
  </si>
  <si>
    <t>Prodia Widyahusada Tbk.</t>
  </si>
  <si>
    <t>07 Des 2016</t>
  </si>
  <si>
    <t>937.500.000</t>
  </si>
  <si>
    <t>Diagnostics &amp; Research</t>
  </si>
  <si>
    <t>Apollo Global Interactive Tbk.</t>
  </si>
  <si>
    <t>19 Des 2016</t>
  </si>
  <si>
    <t>3.803.526.210</t>
  </si>
  <si>
    <t>Bank Syariah Indonesia (Perser</t>
  </si>
  <si>
    <t>09 Mei 2018</t>
  </si>
  <si>
    <t>45.667.877.639</t>
  </si>
  <si>
    <t>Nusantara Pelabuhan Handal Tbk</t>
  </si>
  <si>
    <t>16 Mar 2017</t>
  </si>
  <si>
    <t>2.813.941.985</t>
  </si>
  <si>
    <t>Industri dan Perdagangan Bintr</t>
  </si>
  <si>
    <t>10 Apr 2017</t>
  </si>
  <si>
    <t>15.000.000.000</t>
  </si>
  <si>
    <t>Sanurhasta Mitra Tbk.</t>
  </si>
  <si>
    <t>28 Apr 2017</t>
  </si>
  <si>
    <t>9.843.750.000</t>
  </si>
  <si>
    <t>Sariguna Primatirta Tbk.</t>
  </si>
  <si>
    <t>05 Mei 2017</t>
  </si>
  <si>
    <t>24.000.000.000</t>
  </si>
  <si>
    <t>Pelayaran Tamarin Samudra Tbk.</t>
  </si>
  <si>
    <t>10 Mei 2017</t>
  </si>
  <si>
    <t>37.500.000.000</t>
  </si>
  <si>
    <t xml:space="preserve">Cahayasakti Investindo Sukses </t>
  </si>
  <si>
    <t>1.829.803.510</t>
  </si>
  <si>
    <t>Terregra Asia Energy Tbk.</t>
  </si>
  <si>
    <t>16 Mei 2017</t>
  </si>
  <si>
    <t>2.750.000.000</t>
  </si>
  <si>
    <t>Alfa Energi Investama Tbk.</t>
  </si>
  <si>
    <t>09 Jun 2017</t>
  </si>
  <si>
    <t>1.475.363.179</t>
  </si>
  <si>
    <t>Totalindo Eka Persada Tbk.</t>
  </si>
  <si>
    <t>16 Jun 2017</t>
  </si>
  <si>
    <t>33.330.000.000</t>
  </si>
  <si>
    <t>Kirana Megatara Tbk.</t>
  </si>
  <si>
    <t>19 Jun 2017</t>
  </si>
  <si>
    <t>8.215.366.379</t>
  </si>
  <si>
    <t>Armidian Karyatama Tbk.</t>
  </si>
  <si>
    <t>21 Jun 2017</t>
  </si>
  <si>
    <t>9.006.250.000</t>
  </si>
  <si>
    <t>MAP Boga Adiperkasa Tbk.</t>
  </si>
  <si>
    <t>2.387.922.900</t>
  </si>
  <si>
    <t>Integra Indocabinet Tbk.</t>
  </si>
  <si>
    <t>6.437.500.000</t>
  </si>
  <si>
    <t>Hartadinata Abadi Tbk.</t>
  </si>
  <si>
    <t>4.605.262.400</t>
  </si>
  <si>
    <t>Luxury Goods</t>
  </si>
  <si>
    <t>Marga Abhinaya Abadi Tbk.</t>
  </si>
  <si>
    <t>22 Jun 2017</t>
  </si>
  <si>
    <t>15.365.229.912</t>
  </si>
  <si>
    <t>Buyung Poetra Sembada Tbk.</t>
  </si>
  <si>
    <t>9.677.752.680</t>
  </si>
  <si>
    <t>Megapower Makmur Tbk.</t>
  </si>
  <si>
    <t>05 Jul 2017</t>
  </si>
  <si>
    <t>816.997.053</t>
  </si>
  <si>
    <t>Mark Dynamics Indonesia Tbk.</t>
  </si>
  <si>
    <t>12 Jul 2017</t>
  </si>
  <si>
    <t>3.800.000.310</t>
  </si>
  <si>
    <t>Andalan Perkasa Abadi Tbk.</t>
  </si>
  <si>
    <t>07 Agt 2017</t>
  </si>
  <si>
    <t>11.004.929.322</t>
  </si>
  <si>
    <t>Emdeki Utama Tbk.</t>
  </si>
  <si>
    <t>25 Sep 2017</t>
  </si>
  <si>
    <t>2.530.150.002</t>
  </si>
  <si>
    <t>Trisula Textile Industries Tbk</t>
  </si>
  <si>
    <t>03 Okt 2017</t>
  </si>
  <si>
    <t>7.250.000.000</t>
  </si>
  <si>
    <t>Kioson Komersial Indonesia Tbk</t>
  </si>
  <si>
    <t>05 Okt 2017</t>
  </si>
  <si>
    <t>1.075.862.960</t>
  </si>
  <si>
    <t>Garuda Maintenance Facility Ae</t>
  </si>
  <si>
    <t>10 Okt 2017</t>
  </si>
  <si>
    <t>124.835.258.434</t>
  </si>
  <si>
    <t>Aerospace &amp; Defense</t>
  </si>
  <si>
    <t>Malacca Trust Wuwungan Insuran</t>
  </si>
  <si>
    <t>12 Okt 2017</t>
  </si>
  <si>
    <t>2.924.486.639</t>
  </si>
  <si>
    <t>Kapuas Prima Coal Tbk.</t>
  </si>
  <si>
    <t>25.250.000.000</t>
  </si>
  <si>
    <t>M Cash Integrasi Tbk.</t>
  </si>
  <si>
    <t>01 Nov 2017</t>
  </si>
  <si>
    <t>867.933.300</t>
  </si>
  <si>
    <t>PP Presisi Tbk.</t>
  </si>
  <si>
    <t>24 Nov 2017</t>
  </si>
  <si>
    <t>10.224.271.000</t>
  </si>
  <si>
    <t>Wijaya Karya Bangunan Gedung T</t>
  </si>
  <si>
    <t>30 Nov 2017</t>
  </si>
  <si>
    <t>9.572.000.000</t>
  </si>
  <si>
    <t>IMC Pelita Logistik Tbk.</t>
  </si>
  <si>
    <t>05 Des 2017</t>
  </si>
  <si>
    <t>5.417.063.153</t>
  </si>
  <si>
    <t>Ekamas Mora Republik Tbk.</t>
  </si>
  <si>
    <t>47.774.192.736</t>
  </si>
  <si>
    <t>Dwi Guna Laksana Tbk.</t>
  </si>
  <si>
    <t>13 Des 2017</t>
  </si>
  <si>
    <t>9.252.820.991</t>
  </si>
  <si>
    <t>Panca Budi Idaman Tbk.</t>
  </si>
  <si>
    <t>7.500.000.000</t>
  </si>
  <si>
    <t>Asuransi Jiwa Syariah Jasa Mit</t>
  </si>
  <si>
    <t>18 Des 2017</t>
  </si>
  <si>
    <t>Campina Ice Cream Industry Tbk</t>
  </si>
  <si>
    <t>19 Des 2017</t>
  </si>
  <si>
    <t>5.885.000.000</t>
  </si>
  <si>
    <t>Jasa Armada Indonesia Tbk.</t>
  </si>
  <si>
    <t>22 Des 2017</t>
  </si>
  <si>
    <t>5.284.811.100</t>
  </si>
  <si>
    <t>Prima Cakrawala Abadi Tbk.</t>
  </si>
  <si>
    <t>29 Des 2017</t>
  </si>
  <si>
    <t>1.166.666.700</t>
  </si>
  <si>
    <t>LCK Global Kedaton Tbk.</t>
  </si>
  <si>
    <t>16 Jan 2018</t>
  </si>
  <si>
    <t>Borneo Olah Sarana Sukses Tbk.</t>
  </si>
  <si>
    <t>15 Feb 2018</t>
  </si>
  <si>
    <t>Jaya Trishindo Tbk.</t>
  </si>
  <si>
    <t>27 Mar 2018</t>
  </si>
  <si>
    <t>832.862.387</t>
  </si>
  <si>
    <t>Sky Energy Indonesia Tbk.</t>
  </si>
  <si>
    <t>28 Mar 2018</t>
  </si>
  <si>
    <t>2.032.540.000</t>
  </si>
  <si>
    <t>Indah Prakasa Sentosa Tbk.</t>
  </si>
  <si>
    <t>06 Apr 2018</t>
  </si>
  <si>
    <t>650.000.000</t>
  </si>
  <si>
    <t>Gihon Telekomunikasi Indonesia</t>
  </si>
  <si>
    <t>09 Apr 2018</t>
  </si>
  <si>
    <t>550.000.000</t>
  </si>
  <si>
    <t>Tianrong Chemicals Industry Tb</t>
  </si>
  <si>
    <t>10.485.050.500</t>
  </si>
  <si>
    <t>Dafam Property Indonesia Tbk.</t>
  </si>
  <si>
    <t>27 Apr 2018</t>
  </si>
  <si>
    <t>1.899.852.850</t>
  </si>
  <si>
    <t>Charnic Capital Tbk.</t>
  </si>
  <si>
    <t>02 Mei 2018</t>
  </si>
  <si>
    <t>651.150.000</t>
  </si>
  <si>
    <t>Bank BTPN Syariah Tbk.</t>
  </si>
  <si>
    <t>08 Mei 2018</t>
  </si>
  <si>
    <t>7.626.663.000</t>
  </si>
  <si>
    <t>Surya Pertiwi Tbk.</t>
  </si>
  <si>
    <t>14 Mei 2018</t>
  </si>
  <si>
    <t>2.700.000.000</t>
  </si>
  <si>
    <t>Royal Prima Tbk.</t>
  </si>
  <si>
    <t>15 Mei 2018</t>
  </si>
  <si>
    <t>3.393.434.905</t>
  </si>
  <si>
    <t>Medikaloka Hermina Tbk.</t>
  </si>
  <si>
    <t>16 Mei 2018</t>
  </si>
  <si>
    <t>15.365.950.000</t>
  </si>
  <si>
    <t>Guna Timur Raya Tbk.</t>
  </si>
  <si>
    <t>23 Mei 2018</t>
  </si>
  <si>
    <t>435.000.000</t>
  </si>
  <si>
    <t>Sarimelati Kencana Tbk.</t>
  </si>
  <si>
    <t>3.021.875.000</t>
  </si>
  <si>
    <t>Asuransi Tugu Pratama Indonesi</t>
  </si>
  <si>
    <t>28 Mei 2018</t>
  </si>
  <si>
    <t>3.555.575.600</t>
  </si>
  <si>
    <t>MNC Digital Entertainment Tbk.</t>
  </si>
  <si>
    <t>08 Jun 2018</t>
  </si>
  <si>
    <t>60.676.178.205</t>
  </si>
  <si>
    <t>Sriwahana Adityakarta Tbk.</t>
  </si>
  <si>
    <t>3.019.200.000</t>
  </si>
  <si>
    <t>Trimuda Nuansa Citra Tbk.</t>
  </si>
  <si>
    <t>28 Jun 2018</t>
  </si>
  <si>
    <t>421.640.000</t>
  </si>
  <si>
    <t>Map Aktif Adiperkasa Tbk.</t>
  </si>
  <si>
    <t>05 Jul 2018</t>
  </si>
  <si>
    <t>28.504.000.000</t>
  </si>
  <si>
    <t>Transcoal Pacific Tbk.</t>
  </si>
  <si>
    <t>06 Jul 2018</t>
  </si>
  <si>
    <t>Indonesia Kendaraan Terminal T</t>
  </si>
  <si>
    <t>09 Jul 2018</t>
  </si>
  <si>
    <t>1.818.384.820</t>
  </si>
  <si>
    <t>Jaya Sukses Makmur Sentosa Tbk</t>
  </si>
  <si>
    <t>16.198.599.990</t>
  </si>
  <si>
    <t>Batavia Prosperindo Trans Tbk.</t>
  </si>
  <si>
    <t>3.534.000.000</t>
  </si>
  <si>
    <t>Pollux Properties Indonesia Tb</t>
  </si>
  <si>
    <t>11 Jul 2018</t>
  </si>
  <si>
    <t>8.318.823.600</t>
  </si>
  <si>
    <t>NFC Indonesia Tbk.</t>
  </si>
  <si>
    <t>12 Jul 2018</t>
  </si>
  <si>
    <t>666.667.500</t>
  </si>
  <si>
    <t>Mahkota Group Tbk.</t>
  </si>
  <si>
    <t>3.554.445.700</t>
  </si>
  <si>
    <t>Sinergi Megah Internusa Tbk.</t>
  </si>
  <si>
    <t>7.700.000.148</t>
  </si>
  <si>
    <t>MD Entertainment Tbk.</t>
  </si>
  <si>
    <t>07 Agt 2018</t>
  </si>
  <si>
    <t>10.887.566.758</t>
  </si>
  <si>
    <t>Andira Agro Tbk.</t>
  </si>
  <si>
    <t>16 Agt 2018</t>
  </si>
  <si>
    <t>9.350.000.000</t>
  </si>
  <si>
    <t>Trimitra Propertindo Tbk.</t>
  </si>
  <si>
    <t>23 Agt 2018</t>
  </si>
  <si>
    <t>2.792.620.000</t>
  </si>
  <si>
    <t>Madusari Murni Indah Tbk.</t>
  </si>
  <si>
    <t>30 Agt 2018</t>
  </si>
  <si>
    <t>2.724.036.581</t>
  </si>
  <si>
    <t>Pantai Indah Kapuk Dua Tbk.</t>
  </si>
  <si>
    <t>18 Sep 2018</t>
  </si>
  <si>
    <t>18.189.502.198</t>
  </si>
  <si>
    <t>Arkadia Digital Media Tbk.</t>
  </si>
  <si>
    <t>1.625.000.000</t>
  </si>
  <si>
    <t>Natura City Developments Tbk.</t>
  </si>
  <si>
    <t>28 Sep 2018</t>
  </si>
  <si>
    <t>5.405.188.966</t>
  </si>
  <si>
    <t>Satria Antaran Prima Tbk.</t>
  </si>
  <si>
    <t>03 Okt 2018</t>
  </si>
  <si>
    <t>833.333.300</t>
  </si>
  <si>
    <t>Super Energy Tbk.</t>
  </si>
  <si>
    <t>05 Okt 2018</t>
  </si>
  <si>
    <t>1.497.576.771</t>
  </si>
  <si>
    <t>Oil &amp; Gas Integrated</t>
  </si>
  <si>
    <t>HK Metals Utama Tbk.</t>
  </si>
  <si>
    <t>29 Agt 2026</t>
  </si>
  <si>
    <t>3.221.750.000</t>
  </si>
  <si>
    <t>Maha Properti Indonesia Tbk.</t>
  </si>
  <si>
    <t>09 Okt 2018</t>
  </si>
  <si>
    <t>9.942.500.000</t>
  </si>
  <si>
    <t>Jaya Bersama Indo Tbk.</t>
  </si>
  <si>
    <t>10 Okt 2018</t>
  </si>
  <si>
    <t>1.283.330.000</t>
  </si>
  <si>
    <t>Garudafood Putra Putri Jaya Tb</t>
  </si>
  <si>
    <t>36.897.901.455</t>
  </si>
  <si>
    <t>Superkrane Mitra Utama Tbk.</t>
  </si>
  <si>
    <t>11 Okt 2018</t>
  </si>
  <si>
    <t>Yelooo Integra Datanet Tbk.</t>
  </si>
  <si>
    <t>29 Okt 2018</t>
  </si>
  <si>
    <t>1.912.774.405</t>
  </si>
  <si>
    <t>Cahayaputra Asa Keramik Tbk.</t>
  </si>
  <si>
    <t>31 Okt 2018</t>
  </si>
  <si>
    <t>1.203.300.219</t>
  </si>
  <si>
    <t>Kota Satu Properti Tbk.</t>
  </si>
  <si>
    <t>05 Nov 2018</t>
  </si>
  <si>
    <t>ALSOK Indonesia Services Tbk.</t>
  </si>
  <si>
    <t>06 Nov 2018</t>
  </si>
  <si>
    <t>974.525.743</t>
  </si>
  <si>
    <t>Dewata Freightinternational Tb</t>
  </si>
  <si>
    <t>11 Nov 2018</t>
  </si>
  <si>
    <t>1.146.170.959</t>
  </si>
  <si>
    <t>Pool Advista Finance Tbk.</t>
  </si>
  <si>
    <t>16 Nov 2018</t>
  </si>
  <si>
    <t>3.351.075.600</t>
  </si>
  <si>
    <t>Distribusi Voucher Nusantara T</t>
  </si>
  <si>
    <t>27 Nov 2018</t>
  </si>
  <si>
    <t>1.428.571.400</t>
  </si>
  <si>
    <t>Sentral Mitra Informatika Tbk.</t>
  </si>
  <si>
    <t>28 Nov 2018</t>
  </si>
  <si>
    <t>715.749.640</t>
  </si>
  <si>
    <t>Urban Jakarta Propertindo Tbk.</t>
  </si>
  <si>
    <t>10 Des 2018</t>
  </si>
  <si>
    <t>3.232.122.640</t>
  </si>
  <si>
    <t>Satria Mega Kencana Tbk.</t>
  </si>
  <si>
    <t>1.000.003.979</t>
  </si>
  <si>
    <t>Mega Perintis Tbk.</t>
  </si>
  <si>
    <t>12 Des 2018</t>
  </si>
  <si>
    <t>870.171.478</t>
  </si>
  <si>
    <t>Phapros Tbk.</t>
  </si>
  <si>
    <t>26 Des 2018</t>
  </si>
  <si>
    <t>Sentra Food Indonesia Tbk.</t>
  </si>
  <si>
    <t>08 Jan 2019</t>
  </si>
  <si>
    <t>Estika Tata Tiara Tbk.</t>
  </si>
  <si>
    <t>10 Jan 2019</t>
  </si>
  <si>
    <t>8.120.249.598</t>
  </si>
  <si>
    <t>Pollux Hotels Group Tbk.</t>
  </si>
  <si>
    <t>2.010.526.400</t>
  </si>
  <si>
    <t>Citra Putra Realty Tbk.</t>
  </si>
  <si>
    <t>18 Jan 2019</t>
  </si>
  <si>
    <t>2.570.000.000</t>
  </si>
  <si>
    <t>Olympus Strategic Indonesia Tb</t>
  </si>
  <si>
    <t>8.001.111.504</t>
  </si>
  <si>
    <t>Armada Berjaya Trans Tbk.</t>
  </si>
  <si>
    <t>21 Feb 2019</t>
  </si>
  <si>
    <t>798.499.394</t>
  </si>
  <si>
    <t>Wahana Interfood Nusantara Tbk</t>
  </si>
  <si>
    <t>20 Mar 2019</t>
  </si>
  <si>
    <t>14.237.823.696</t>
  </si>
  <si>
    <t>Meta Epsi Tbk.</t>
  </si>
  <si>
    <t>10 Apr 2019</t>
  </si>
  <si>
    <t>2.084.850.829</t>
  </si>
  <si>
    <t>Capri Nusa Satu Properti Tbk.</t>
  </si>
  <si>
    <t>11 Apr 2019</t>
  </si>
  <si>
    <t>2.433.379.958</t>
  </si>
  <si>
    <t>Menteng Heritage Realty Tbk.</t>
  </si>
  <si>
    <t>12 Apr 2019</t>
  </si>
  <si>
    <t>5.958.750.000</t>
  </si>
  <si>
    <t>Bliss Properti Indonesia Tbk.</t>
  </si>
  <si>
    <t>10 Mei 2019</t>
  </si>
  <si>
    <t>8.388.870.206</t>
  </si>
  <si>
    <t>Jasnita Telekomindo Tbk.</t>
  </si>
  <si>
    <t>16 Mei 2019</t>
  </si>
  <si>
    <t>1.082.575.738</t>
  </si>
  <si>
    <t>Fortune Resources Investment T</t>
  </si>
  <si>
    <t>11 Jun 2019</t>
  </si>
  <si>
    <t>1.304.272.051</t>
  </si>
  <si>
    <t>Bali Bintang Sejahtera Tbk.</t>
  </si>
  <si>
    <t>17 Jun 2019</t>
  </si>
  <si>
    <t>Communication Cable Systems In</t>
  </si>
  <si>
    <t>18 Jun 2019</t>
  </si>
  <si>
    <t>1.333.333.331</t>
  </si>
  <si>
    <t>Surya Fajar Capital Tbk.</t>
  </si>
  <si>
    <t>19 Jun 2019</t>
  </si>
  <si>
    <t>1.359.934.021</t>
  </si>
  <si>
    <t>Golden Flower Tbk.</t>
  </si>
  <si>
    <t>26 Jun 2019</t>
  </si>
  <si>
    <t>750.000.000</t>
  </si>
  <si>
    <t>Krida Jaringan Nusantara Tbk.</t>
  </si>
  <si>
    <t>01 Jul 2019</t>
  </si>
  <si>
    <t>500.000.000</t>
  </si>
  <si>
    <t>Darmi Bersaudara Tbk.</t>
  </si>
  <si>
    <t>04 Jul 2019</t>
  </si>
  <si>
    <t>665.000.000</t>
  </si>
  <si>
    <t>Indonesian Tobacco Tbk.</t>
  </si>
  <si>
    <t>940.720.000</t>
  </si>
  <si>
    <t>Bima Sakti Pertiwi Tbk.</t>
  </si>
  <si>
    <t>05 Jul 2019</t>
  </si>
  <si>
    <t>MNC Vision Networks Tbk.</t>
  </si>
  <si>
    <t>08 Jul 2019</t>
  </si>
  <si>
    <t>42.197.950.841</t>
  </si>
  <si>
    <t>Berkah Prima Perkasa Tbk.</t>
  </si>
  <si>
    <t>418.000.000</t>
  </si>
  <si>
    <t>Envy Technologies Indonesia Tb</t>
  </si>
  <si>
    <t>Eastparc Hotel Tbk.</t>
  </si>
  <si>
    <t>09 Jul 2019</t>
  </si>
  <si>
    <t>4.126.405.336</t>
  </si>
  <si>
    <t xml:space="preserve">MSIG Life Insurance Indonesia </t>
  </si>
  <si>
    <t>2.100.000.000</t>
  </si>
  <si>
    <t>Fuji Finance Indonesia Tbk.</t>
  </si>
  <si>
    <t>DMS Propertindo Tbk.</t>
  </si>
  <si>
    <t>10.546.185.701</t>
  </si>
  <si>
    <t>Inocycle Technology Group Tbk.</t>
  </si>
  <si>
    <t>10 Jul 2019</t>
  </si>
  <si>
    <t>1.808.221.900</t>
  </si>
  <si>
    <t>Arkha Jayanti Persada Tbk.</t>
  </si>
  <si>
    <t>Satyamitra Kemas Lestari Tbk.</t>
  </si>
  <si>
    <t>11 Jul 2019</t>
  </si>
  <si>
    <t>3.418.085.290</t>
  </si>
  <si>
    <t>Hensel Davest Indonesia Tbk.</t>
  </si>
  <si>
    <t>12 Jul 2019</t>
  </si>
  <si>
    <t>1.524.680.000</t>
  </si>
  <si>
    <t>Kencana Energi Lestari Tbk.</t>
  </si>
  <si>
    <t>02 Sep 2019</t>
  </si>
  <si>
    <t>3.666.312.500</t>
  </si>
  <si>
    <t>Bhakti Agung Propertindo Tbk.</t>
  </si>
  <si>
    <t>16 Sep 2019</t>
  </si>
  <si>
    <t>5.591.980.103</t>
  </si>
  <si>
    <t>Telefast Indonesia Tbk.</t>
  </si>
  <si>
    <t>17 Sep 2019</t>
  </si>
  <si>
    <t>1.666.666.500</t>
  </si>
  <si>
    <t>Gunung Raja Paksi Tbk.</t>
  </si>
  <si>
    <t>19 Sep 2019</t>
  </si>
  <si>
    <t>12.111.376.157</t>
  </si>
  <si>
    <t>Optima Prima Metal Sinergi Tbk</t>
  </si>
  <si>
    <t>23 Sep 2019</t>
  </si>
  <si>
    <t>Nusantara Almazia Tbk.</t>
  </si>
  <si>
    <t>25 Sep 2019</t>
  </si>
  <si>
    <t>2.197.540.705</t>
  </si>
  <si>
    <t>Gaya Abadi Sempurna Tbk.</t>
  </si>
  <si>
    <t>07 Okt 2019</t>
  </si>
  <si>
    <t>2.463.367.996</t>
  </si>
  <si>
    <t>Trinitan Metals and Minerals T</t>
  </si>
  <si>
    <t>09 Okt 2019</t>
  </si>
  <si>
    <t>1.375.181.505</t>
  </si>
  <si>
    <t>Itama Ranoraya Tbk.</t>
  </si>
  <si>
    <t>15 Okt 2019</t>
  </si>
  <si>
    <t>Digital Mediatama Maxima Tbk.</t>
  </si>
  <si>
    <t>21 Okt 2019</t>
  </si>
  <si>
    <t>7.692.307.700</t>
  </si>
  <si>
    <t>Singaraja Putra Tbk.</t>
  </si>
  <si>
    <t>08 Nov 2019</t>
  </si>
  <si>
    <t>1.202.500.000</t>
  </si>
  <si>
    <t>Ginting Jaya Energi Tbk.</t>
  </si>
  <si>
    <t>2.475.720.000</t>
  </si>
  <si>
    <t>Sinergi Inti Plastindo Tbk.</t>
  </si>
  <si>
    <t>14 Nov 2019</t>
  </si>
  <si>
    <t>1.109.953.847</t>
  </si>
  <si>
    <t>Dana Brata Luhur Tbk.</t>
  </si>
  <si>
    <t>18 Nov 2019</t>
  </si>
  <si>
    <t>1.285.000.000</t>
  </si>
  <si>
    <t>Mulia Boga Raya Tbk.</t>
  </si>
  <si>
    <t>25 Nov 2019</t>
  </si>
  <si>
    <t>5.624.999.999</t>
  </si>
  <si>
    <t>Palma Serasih Tbk.</t>
  </si>
  <si>
    <t>18.850.000.000</t>
  </si>
  <si>
    <t>Asia Sejahtera Mina Tbk.</t>
  </si>
  <si>
    <t>02 Des 2019</t>
  </si>
  <si>
    <t>Ifishdeco Tbk.</t>
  </si>
  <si>
    <t>05 Des 2019</t>
  </si>
  <si>
    <t>2.125.000.000</t>
  </si>
  <si>
    <t>Repower Asia Indonesia Tbk.</t>
  </si>
  <si>
    <t>06 Des 2019</t>
  </si>
  <si>
    <t>6.633.610.151</t>
  </si>
  <si>
    <t xml:space="preserve">Indonesia Fibreboard Industry </t>
  </si>
  <si>
    <t>10 Des 2019</t>
  </si>
  <si>
    <t>9.412.000.000</t>
  </si>
  <si>
    <t>Putra Mandiri Jembar Tbk.</t>
  </si>
  <si>
    <t>18 Des 2019</t>
  </si>
  <si>
    <t>13.755.600.000</t>
  </si>
  <si>
    <t>Uni-Charm Indonesia Tbk.</t>
  </si>
  <si>
    <t>20 Des 2019</t>
  </si>
  <si>
    <t>4.156.572.300</t>
  </si>
  <si>
    <t>Galva Technologies Tbk.</t>
  </si>
  <si>
    <t>23 Des 2019</t>
  </si>
  <si>
    <t>Bahtera Bumi Raya Tbk.</t>
  </si>
  <si>
    <t>08 Jan 2020</t>
  </si>
  <si>
    <t>795.859.095</t>
  </si>
  <si>
    <t>Bank Amar Indonesia Tbk.</t>
  </si>
  <si>
    <t>09 Jan 2020</t>
  </si>
  <si>
    <t>18.197.283.760</t>
  </si>
  <si>
    <t>Cisadane Sawit Raya Tbk.</t>
  </si>
  <si>
    <t>2.050.000.000</t>
  </si>
  <si>
    <t>Royalindo Investa Wijaya Tbk.</t>
  </si>
  <si>
    <t>13 Jan 2020</t>
  </si>
  <si>
    <t>4.480.741.638</t>
  </si>
  <si>
    <t>Ashmore Asset Management Indon</t>
  </si>
  <si>
    <t>14 Jan 2020</t>
  </si>
  <si>
    <t>2.222.222.400</t>
  </si>
  <si>
    <t>Perintis Triniti Properti Tbk.</t>
  </si>
  <si>
    <t>15 Jan 2020</t>
  </si>
  <si>
    <t>4.551.457.789</t>
  </si>
  <si>
    <t>Diamond Food Indonesia Tbk.</t>
  </si>
  <si>
    <t>22 Jan 2020</t>
  </si>
  <si>
    <t>9.468.359.000</t>
  </si>
  <si>
    <t>Putra Rajawali Kencana Tbk.</t>
  </si>
  <si>
    <t>29 Jan 2020</t>
  </si>
  <si>
    <t>6.301.930.902</t>
  </si>
  <si>
    <t>Pratama Widya Tbk.</t>
  </si>
  <si>
    <t>07 Feb 2020</t>
  </si>
  <si>
    <t>878.187.500</t>
  </si>
  <si>
    <t>Lancartama Sejati Tbk.</t>
  </si>
  <si>
    <t>10 Feb 2020</t>
  </si>
  <si>
    <t>1.200.000.696</t>
  </si>
  <si>
    <t>Era Mandiri Cemerlang Tbk.</t>
  </si>
  <si>
    <t>12 Feb 2020</t>
  </si>
  <si>
    <t>833.333.000</t>
  </si>
  <si>
    <t>Arkayana Lestari Grup Tbk.</t>
  </si>
  <si>
    <t>853.423.236</t>
  </si>
  <si>
    <t>Diamond Citra Propertindo Tbk.</t>
  </si>
  <si>
    <t>14 Feb 2020</t>
  </si>
  <si>
    <t>7.431.530.800</t>
  </si>
  <si>
    <t>Andalan Sakti Primaindo Tbk.</t>
  </si>
  <si>
    <t>17 Feb 2020</t>
  </si>
  <si>
    <t>683.810.725</t>
  </si>
  <si>
    <t>Residential Construction</t>
  </si>
  <si>
    <t>Esta Multi Usaha Tbk.</t>
  </si>
  <si>
    <t>09 Mar 2020</t>
  </si>
  <si>
    <t>2.425.354.179</t>
  </si>
  <si>
    <t>Batulicin Nusantara Maritim Tb</t>
  </si>
  <si>
    <t>3.440.455.528</t>
  </si>
  <si>
    <t>Makmur Berkah Amanda Tbk.</t>
  </si>
  <si>
    <t>13 Mar 2020</t>
  </si>
  <si>
    <t>3.873.500.000</t>
  </si>
  <si>
    <t>Metro Healthcare Indonesia Tbk</t>
  </si>
  <si>
    <t>33.250.000.000</t>
  </si>
  <si>
    <t>Saraswanti Anugerah Makmur Tbk</t>
  </si>
  <si>
    <t>31 Mar 2020</t>
  </si>
  <si>
    <t>10.250.000.000</t>
  </si>
  <si>
    <t>Sejahtera Bintang Abadi Textil</t>
  </si>
  <si>
    <t>08 Apr 2020</t>
  </si>
  <si>
    <t>4.752.982.378</t>
  </si>
  <si>
    <t>Karya Bersama Anugerah Tbk.</t>
  </si>
  <si>
    <t>7.150.002.603</t>
  </si>
  <si>
    <t>Cahaya Bintang Medan Tbk.</t>
  </si>
  <si>
    <t>09 Apr 2020</t>
  </si>
  <si>
    <t>1.875.000.000</t>
  </si>
  <si>
    <t>Aracord Nusantara Group Tbk.</t>
  </si>
  <si>
    <t>1.250.000.000</t>
  </si>
  <si>
    <t>Cipta Selera Murni Tbk.</t>
  </si>
  <si>
    <t>816.061.500</t>
  </si>
  <si>
    <t>Bumi Benowo Sukses Sejahtera T</t>
  </si>
  <si>
    <t>15 Apr 2020</t>
  </si>
  <si>
    <t>4.800.016.020</t>
  </si>
  <si>
    <t>Bhakti Multi Artha Tbk.</t>
  </si>
  <si>
    <t>Cashlez Worldwide Indonesia Tb</t>
  </si>
  <si>
    <t>04 Mei 2020</t>
  </si>
  <si>
    <t>2.427.802.216</t>
  </si>
  <si>
    <t>Indosterling Technomedia Tbk.</t>
  </si>
  <si>
    <t>04 Jun 2020</t>
  </si>
  <si>
    <t>1.256.300.000</t>
  </si>
  <si>
    <t xml:space="preserve">Megalestari Epack Sentosaraya </t>
  </si>
  <si>
    <t>01 Jul 2020</t>
  </si>
  <si>
    <t>3.303.400.000</t>
  </si>
  <si>
    <t>Pakuan Tbk.</t>
  </si>
  <si>
    <t>06 Jul 2020</t>
  </si>
  <si>
    <t>1.210.000.000</t>
  </si>
  <si>
    <t>Pradiksi Gunatama Tbk.</t>
  </si>
  <si>
    <t>07 Jul 2020</t>
  </si>
  <si>
    <t>5.737.848.882</t>
  </si>
  <si>
    <t>Solusi Environment Asia Tbk.</t>
  </si>
  <si>
    <t>1.653.574.499</t>
  </si>
  <si>
    <t>Prima Globalindo Logistik Tbk.</t>
  </si>
  <si>
    <t>20 Jul 2020</t>
  </si>
  <si>
    <t>771.178.020</t>
  </si>
  <si>
    <t>Sunindo Adipersada Tbk.</t>
  </si>
  <si>
    <t>06 Agt 2020</t>
  </si>
  <si>
    <t>1.435.000.712</t>
  </si>
  <si>
    <t>Sumber Global Energy Tbk.</t>
  </si>
  <si>
    <t>10 Agt 2020</t>
  </si>
  <si>
    <t>15.586.909.438</t>
  </si>
  <si>
    <t>Transkon Jaya Tbk.</t>
  </si>
  <si>
    <t>27 Agt 2020</t>
  </si>
  <si>
    <t>1.510.200.000</t>
  </si>
  <si>
    <t>AEP Pinago Plantations Tbk.</t>
  </si>
  <si>
    <t>31 Agt 2020</t>
  </si>
  <si>
    <t>Selaras Citra Nusantara Perkas</t>
  </si>
  <si>
    <t>07 Sep 2020</t>
  </si>
  <si>
    <t>Consumer Electronics</t>
  </si>
  <si>
    <t>Krom Bank Indonesia Tbk.</t>
  </si>
  <si>
    <t>3.637.976.068</t>
  </si>
  <si>
    <t>Kurniamitra Duta Sentosa Tbk.</t>
  </si>
  <si>
    <t>Puri Global Sukses Tbk.</t>
  </si>
  <si>
    <t>08 Sep 2020</t>
  </si>
  <si>
    <t>Soho Global Health Tbk.</t>
  </si>
  <si>
    <t>12.691.682.390</t>
  </si>
  <si>
    <t>Grand House Mulia Tbk.</t>
  </si>
  <si>
    <t>10 Sep 2020</t>
  </si>
  <si>
    <t>1.575.000.000</t>
  </si>
  <si>
    <t xml:space="preserve">Rockfields Properti Indonesia </t>
  </si>
  <si>
    <t>1.435.185.100</t>
  </si>
  <si>
    <t>Morenzo Abadi Perkasa Tbk.</t>
  </si>
  <si>
    <t>14 Sep 2020</t>
  </si>
  <si>
    <t>2.162.547.122</t>
  </si>
  <si>
    <t>Planet Properindo Jaya Tbk.</t>
  </si>
  <si>
    <t>15 Sep 2020</t>
  </si>
  <si>
    <t>896.709.596</t>
  </si>
  <si>
    <t>Djasa Ubersakti Tbk.</t>
  </si>
  <si>
    <t>08 Des 2020</t>
  </si>
  <si>
    <t>Trimitra Prawara Goldland Tbk.</t>
  </si>
  <si>
    <t>11 Des 2020</t>
  </si>
  <si>
    <t>Victoria Care Indonesia Tbk.</t>
  </si>
  <si>
    <t>17 Des 2020</t>
  </si>
  <si>
    <t>6.708.000.000</t>
  </si>
  <si>
    <t>Panca Mitra Multiperdana Tbk.</t>
  </si>
  <si>
    <t>18 Des 2020</t>
  </si>
  <si>
    <t>2.588.300.000</t>
  </si>
  <si>
    <t>Solusi Sinergi Digital Tbk.</t>
  </si>
  <si>
    <t>30 Des 2020</t>
  </si>
  <si>
    <t>5.308.549.015</t>
  </si>
  <si>
    <t>FAP Agri Tbk.</t>
  </si>
  <si>
    <t>04 Jan 2021</t>
  </si>
  <si>
    <t>3.629.411.800</t>
  </si>
  <si>
    <t>DCI Indonesia Tbk.</t>
  </si>
  <si>
    <t>06 Jan 2021</t>
  </si>
  <si>
    <t>2.383.745.900</t>
  </si>
  <si>
    <t>Ketrosden Triasmitra Tbk.</t>
  </si>
  <si>
    <t>11 Jan 2021</t>
  </si>
  <si>
    <t>2.841.262.838</t>
  </si>
  <si>
    <t>Diagnos Laboratorium Utama Tbk</t>
  </si>
  <si>
    <t>15 Jan 2021</t>
  </si>
  <si>
    <t>Damai Sejahtera Abadi Tbk.</t>
  </si>
  <si>
    <t>01 Feb 2021</t>
  </si>
  <si>
    <t>2.898.261.693</t>
  </si>
  <si>
    <t>Bank Aladin Syariah Tbk.</t>
  </si>
  <si>
    <t>14.793.174.908</t>
  </si>
  <si>
    <t>Widodo Makmur Unggas Tbk.</t>
  </si>
  <si>
    <t>02 Feb 2021</t>
  </si>
  <si>
    <t>12.941.176.500</t>
  </si>
  <si>
    <t>Indointernet Tbk.</t>
  </si>
  <si>
    <t>08 Feb 2021</t>
  </si>
  <si>
    <t>2.020.250.000</t>
  </si>
  <si>
    <t>Ulima Nitra Tbk.</t>
  </si>
  <si>
    <t>08 Mar 2021</t>
  </si>
  <si>
    <t>3.138.983.000</t>
  </si>
  <si>
    <t>Berkah Beton Sadaya Tbk.</t>
  </si>
  <si>
    <t>10 Mar 2021</t>
  </si>
  <si>
    <t>45.000.000.000</t>
  </si>
  <si>
    <t>Sunter Lakeside Hotel Tbk.</t>
  </si>
  <si>
    <t>29 Mar 2021</t>
  </si>
  <si>
    <t>450.000.000</t>
  </si>
  <si>
    <t>Zyrexindo Mandiri Buana Tbk.</t>
  </si>
  <si>
    <t>30 Mar 2021</t>
  </si>
  <si>
    <t>1.333.334.556</t>
  </si>
  <si>
    <t>Imago Mulia Persada Tbk.</t>
  </si>
  <si>
    <t>07 Apr 2021</t>
  </si>
  <si>
    <t>1.307.734.937</t>
  </si>
  <si>
    <t>Fimperkasa Utama Tbk.</t>
  </si>
  <si>
    <t>09 Apr 2021</t>
  </si>
  <si>
    <t>400.000.975</t>
  </si>
  <si>
    <t>Triputra Agro Persada Tbk.</t>
  </si>
  <si>
    <t>12 Apr 2021</t>
  </si>
  <si>
    <t>19.852.540.000</t>
  </si>
  <si>
    <t>Nusa Palapa Gemilang Tbk.</t>
  </si>
  <si>
    <t>14 Apr 2021</t>
  </si>
  <si>
    <t>3.240.235.840</t>
  </si>
  <si>
    <t>Lima Dua Lima Tiga Tbk.</t>
  </si>
  <si>
    <t>05 Mei 2021</t>
  </si>
  <si>
    <t>1.514.773.893</t>
  </si>
  <si>
    <t>Adhi Commuter Properti Tbk.</t>
  </si>
  <si>
    <t>21 Mei 2021</t>
  </si>
  <si>
    <t>22.222.222.200</t>
  </si>
  <si>
    <t>Harapan Duta Pertiwi Tbk.</t>
  </si>
  <si>
    <t>24 Mei 2021</t>
  </si>
  <si>
    <t>2.130.360.203</t>
  </si>
  <si>
    <t>Commanditaire Vennootschap (CV) or Limited Partnership</t>
  </si>
  <si>
    <t>Peer to Peer Lending</t>
  </si>
  <si>
    <t>Permanent Establishment</t>
  </si>
  <si>
    <t>Sole Proprietorship</t>
  </si>
  <si>
    <t>Association/Social Organizations</t>
  </si>
  <si>
    <t>Central Bank</t>
  </si>
  <si>
    <t>Diocese</t>
  </si>
  <si>
    <t>Conference</t>
  </si>
  <si>
    <t>Congregation</t>
  </si>
  <si>
    <t>International Organization</t>
  </si>
  <si>
    <t>Political Parties</t>
  </si>
  <si>
    <t>Mutual Funds (MF)</t>
  </si>
  <si>
    <t>Securities Company (SC)</t>
  </si>
  <si>
    <t>Pension Funds (PF)</t>
  </si>
  <si>
    <t>Financial Institutional (IB)</t>
  </si>
  <si>
    <t>Insurance (IS)</t>
  </si>
  <si>
    <t>Foundation (FD)</t>
  </si>
  <si>
    <t>Individual (ID)</t>
  </si>
  <si>
    <t>Total Scripless</t>
  </si>
  <si>
    <t>MNC SKY VISION Tbk</t>
  </si>
  <si>
    <t>Free Float Ratio</t>
  </si>
  <si>
    <t>Shares for Index (Units)</t>
  </si>
  <si>
    <t>Index Weight</t>
  </si>
  <si>
    <t>Pre-Evaluation</t>
  </si>
  <si>
    <t>Post-Evaluation (9% Cap)</t>
  </si>
  <si>
    <t>Status (Fixed/Up/Down/New)</t>
  </si>
  <si>
    <t>Post-Evaluation</t>
  </si>
  <si>
    <t>IDXENERGY</t>
  </si>
  <si>
    <t>Naik</t>
  </si>
  <si>
    <t>Turun</t>
  </si>
  <si>
    <t>Tetap</t>
  </si>
  <si>
    <t>IDXBASIC</t>
  </si>
  <si>
    <t>IDXINDUST</t>
  </si>
  <si>
    <t>IDXNONCYC</t>
  </si>
  <si>
    <t>IDXCYCLIC</t>
  </si>
  <si>
    <t>CNTX</t>
  </si>
  <si>
    <t>IDXHEALTH</t>
  </si>
  <si>
    <t>IDXFINANCE</t>
  </si>
  <si>
    <t>IDXPROPERT</t>
  </si>
  <si>
    <t>IDXTECHNO</t>
  </si>
  <si>
    <t>IDXINFRA</t>
  </si>
  <si>
    <t>IDXTRANS</t>
  </si>
  <si>
    <t>Conglomerate Group</t>
  </si>
  <si>
    <t>Agung Sedayu Group</t>
  </si>
  <si>
    <t>Alfa Corp</t>
  </si>
  <si>
    <t>Aneka Kimia Raya Group (AKR)</t>
  </si>
  <si>
    <t>Artha Graha Group</t>
  </si>
  <si>
    <t>Bakrie Group</t>
  </si>
  <si>
    <t>Barito Group (PP)</t>
  </si>
  <si>
    <t>Bayan Resources Group</t>
  </si>
  <si>
    <t>Charoen Pokphand Group</t>
  </si>
  <si>
    <t>Ciputra Group</t>
  </si>
  <si>
    <t>CT Corp</t>
  </si>
  <si>
    <t>Djarum Group</t>
  </si>
  <si>
    <t>Emtek Group</t>
  </si>
  <si>
    <t>First Resources</t>
  </si>
  <si>
    <t>FKS Group</t>
  </si>
  <si>
    <t>Garuda Food</t>
  </si>
  <si>
    <t>Gunung Sewu Group | Sequis</t>
  </si>
  <si>
    <t>Harita Group</t>
  </si>
  <si>
    <t>Harum Energy Group</t>
  </si>
  <si>
    <t>Indika Group</t>
  </si>
  <si>
    <t>Japfa Group</t>
  </si>
  <si>
    <t>Kawan Lama Group</t>
  </si>
  <si>
    <t>Lippo Group</t>
  </si>
  <si>
    <t>Mandiri Coal Group</t>
  </si>
  <si>
    <t>Mayapada Group</t>
  </si>
  <si>
    <t>Mayora Group</t>
  </si>
  <si>
    <t>Meratus Line</t>
  </si>
  <si>
    <t>Pakuwon Group</t>
  </si>
  <si>
    <t>Raja Garuda Mas | Royal Golden Eagle Group</t>
  </si>
  <si>
    <t>Rajawali Corp</t>
  </si>
  <si>
    <t>Rukun Raharja Group (HH)</t>
  </si>
  <si>
    <t>Salim Group</t>
  </si>
  <si>
    <t>Sampoerna Group</t>
  </si>
  <si>
    <t>Sinarmas Group</t>
  </si>
  <si>
    <t>Summarecon Group</t>
  </si>
  <si>
    <t>Sungai Budi Group</t>
  </si>
  <si>
    <t>Tanoko Group</t>
  </si>
  <si>
    <t>Tempo Scan Pacific</t>
  </si>
  <si>
    <t>Trakindo Group</t>
  </si>
  <si>
    <t>Wings Group</t>
  </si>
  <si>
    <t>KPN - Wilmar Corp.</t>
  </si>
  <si>
    <t>Astra - Jardine Matheson Corp.</t>
  </si>
  <si>
    <t>Gajah Tunggal - MAP Group</t>
  </si>
  <si>
    <t>Medco - Amman Mineral</t>
  </si>
  <si>
    <t>Thohir - Saratoga - Adaro</t>
  </si>
  <si>
    <t>Triputra Group - Adaro</t>
  </si>
  <si>
    <t>IHSG</t>
  </si>
  <si>
    <t/>
  </si>
  <si>
    <t>MNC</t>
  </si>
  <si>
    <t>Panin Group</t>
  </si>
  <si>
    <t>Kalbe</t>
  </si>
  <si>
    <t>Jhonlin Group (H. Isam)</t>
  </si>
  <si>
    <t>Dedup Flag (helper)</t>
  </si>
  <si>
    <t>Deduped % (helper)</t>
  </si>
  <si>
    <t>Rank in Code (helper)</t>
  </si>
  <si>
    <t>Tie-Broken % (helper)</t>
  </si>
  <si>
    <t>Ticker</t>
  </si>
  <si>
    <t xml:space="preserve"> TRUE</t>
  </si>
  <si>
    <t xml:space="preserve"> AADI</t>
  </si>
  <si>
    <t xml:space="preserve"> AALI</t>
  </si>
  <si>
    <t xml:space="preserve"> ABBA</t>
  </si>
  <si>
    <t xml:space="preserve"> ABDA</t>
  </si>
  <si>
    <t xml:space="preserve"> ABMM</t>
  </si>
  <si>
    <t xml:space="preserve"> ACES</t>
  </si>
  <si>
    <t xml:space="preserve"> ACRO</t>
  </si>
  <si>
    <t xml:space="preserve"> ACST</t>
  </si>
  <si>
    <t xml:space="preserve"> ADCP</t>
  </si>
  <si>
    <t xml:space="preserve"> ADES</t>
  </si>
  <si>
    <t xml:space="preserve"> ADHI</t>
  </si>
  <si>
    <t xml:space="preserve"> ADMF</t>
  </si>
  <si>
    <t xml:space="preserve"> ADMG</t>
  </si>
  <si>
    <t xml:space="preserve"> ADMR</t>
  </si>
  <si>
    <t xml:space="preserve"> ADRO</t>
  </si>
  <si>
    <t xml:space="preserve"> AEGS</t>
  </si>
  <si>
    <t xml:space="preserve"> AGAR</t>
  </si>
  <si>
    <t xml:space="preserve"> AGII</t>
  </si>
  <si>
    <t xml:space="preserve"> AGRO</t>
  </si>
  <si>
    <t xml:space="preserve"> AGRS</t>
  </si>
  <si>
    <t xml:space="preserve"> AHAP</t>
  </si>
  <si>
    <t xml:space="preserve"> AIMS</t>
  </si>
  <si>
    <t xml:space="preserve"> AISA</t>
  </si>
  <si>
    <t xml:space="preserve"> AKKU</t>
  </si>
  <si>
    <t xml:space="preserve"> AKPI</t>
  </si>
  <si>
    <t xml:space="preserve"> AKRA</t>
  </si>
  <si>
    <t xml:space="preserve"> AKSI</t>
  </si>
  <si>
    <t xml:space="preserve"> ALDO</t>
  </si>
  <si>
    <t xml:space="preserve"> ALII</t>
  </si>
  <si>
    <t xml:space="preserve"> ALKA</t>
  </si>
  <si>
    <t xml:space="preserve"> ALMI</t>
  </si>
  <si>
    <t xml:space="preserve"> ALTO</t>
  </si>
  <si>
    <t xml:space="preserve"> AMAG</t>
  </si>
  <si>
    <t xml:space="preserve"> AMAN</t>
  </si>
  <si>
    <t xml:space="preserve"> AMAR</t>
  </si>
  <si>
    <t xml:space="preserve"> AMFG</t>
  </si>
  <si>
    <t xml:space="preserve"> AMIN</t>
  </si>
  <si>
    <t xml:space="preserve"> AMMN</t>
  </si>
  <si>
    <t xml:space="preserve"> AMMS</t>
  </si>
  <si>
    <t xml:space="preserve"> AMOR</t>
  </si>
  <si>
    <t xml:space="preserve"> AMRT</t>
  </si>
  <si>
    <t xml:space="preserve"> ANDI</t>
  </si>
  <si>
    <t xml:space="preserve"> ANJT</t>
  </si>
  <si>
    <t xml:space="preserve"> ANTM</t>
  </si>
  <si>
    <t xml:space="preserve"> APEX</t>
  </si>
  <si>
    <t xml:space="preserve"> APIC</t>
  </si>
  <si>
    <t xml:space="preserve"> APII</t>
  </si>
  <si>
    <t xml:space="preserve"> APLI</t>
  </si>
  <si>
    <t xml:space="preserve"> APLN</t>
  </si>
  <si>
    <t xml:space="preserve"> ARCI</t>
  </si>
  <si>
    <t xml:space="preserve"> AREA</t>
  </si>
  <si>
    <t xml:space="preserve"> ARGO</t>
  </si>
  <si>
    <t xml:space="preserve"> ARII</t>
  </si>
  <si>
    <t xml:space="preserve"> ARKA</t>
  </si>
  <si>
    <t xml:space="preserve"> ARKO</t>
  </si>
  <si>
    <t xml:space="preserve"> ARMY</t>
  </si>
  <si>
    <t xml:space="preserve"> ARNA</t>
  </si>
  <si>
    <t xml:space="preserve"> ARTA</t>
  </si>
  <si>
    <t xml:space="preserve"> ARTI</t>
  </si>
  <si>
    <t xml:space="preserve"> ARTO</t>
  </si>
  <si>
    <t xml:space="preserve"> ASBI</t>
  </si>
  <si>
    <t xml:space="preserve"> ASDM</t>
  </si>
  <si>
    <t xml:space="preserve"> ASGR</t>
  </si>
  <si>
    <t xml:space="preserve"> ASHA</t>
  </si>
  <si>
    <t xml:space="preserve"> ASII</t>
  </si>
  <si>
    <t xml:space="preserve"> ASJT</t>
  </si>
  <si>
    <t xml:space="preserve"> ASLC</t>
  </si>
  <si>
    <t xml:space="preserve"> ASLI</t>
  </si>
  <si>
    <t xml:space="preserve"> ASMI</t>
  </si>
  <si>
    <t xml:space="preserve"> ASPI</t>
  </si>
  <si>
    <t xml:space="preserve"> ASPR</t>
  </si>
  <si>
    <t xml:space="preserve"> ASRI</t>
  </si>
  <si>
    <t xml:space="preserve"> ASRM</t>
  </si>
  <si>
    <t xml:space="preserve"> ASSA</t>
  </si>
  <si>
    <t xml:space="preserve"> ATAP</t>
  </si>
  <si>
    <t xml:space="preserve"> ATIC</t>
  </si>
  <si>
    <t xml:space="preserve"> ATLA</t>
  </si>
  <si>
    <t xml:space="preserve"> AUTO</t>
  </si>
  <si>
    <t xml:space="preserve"> AVIA</t>
  </si>
  <si>
    <t xml:space="preserve"> AWAN</t>
  </si>
  <si>
    <t xml:space="preserve"> AXIO</t>
  </si>
  <si>
    <t xml:space="preserve"> AYAM</t>
  </si>
  <si>
    <t xml:space="preserve"> AYLS</t>
  </si>
  <si>
    <t xml:space="preserve"> BABP</t>
  </si>
  <si>
    <t xml:space="preserve"> BABY</t>
  </si>
  <si>
    <t xml:space="preserve"> BACA</t>
  </si>
  <si>
    <t xml:space="preserve"> BACH</t>
  </si>
  <si>
    <t xml:space="preserve"> BAIK</t>
  </si>
  <si>
    <t xml:space="preserve"> BAJA</t>
  </si>
  <si>
    <t xml:space="preserve"> BALI</t>
  </si>
  <si>
    <t xml:space="preserve"> BANK</t>
  </si>
  <si>
    <t xml:space="preserve"> BAPA</t>
  </si>
  <si>
    <t xml:space="preserve"> BAPI</t>
  </si>
  <si>
    <t xml:space="preserve"> BATA</t>
  </si>
  <si>
    <t xml:space="preserve"> BATR</t>
  </si>
  <si>
    <t xml:space="preserve"> BAUT</t>
  </si>
  <si>
    <t xml:space="preserve"> BAYU</t>
  </si>
  <si>
    <t xml:space="preserve"> BBCA</t>
  </si>
  <si>
    <t xml:space="preserve"> BBHI</t>
  </si>
  <si>
    <t xml:space="preserve"> BBKP</t>
  </si>
  <si>
    <t xml:space="preserve"> BBLD</t>
  </si>
  <si>
    <t xml:space="preserve"> BBMD</t>
  </si>
  <si>
    <t xml:space="preserve"> BBNI</t>
  </si>
  <si>
    <t xml:space="preserve"> BBRI</t>
  </si>
  <si>
    <t xml:space="preserve"> BBRM</t>
  </si>
  <si>
    <t xml:space="preserve"> BBSI</t>
  </si>
  <si>
    <t xml:space="preserve"> BBSS</t>
  </si>
  <si>
    <t xml:space="preserve"> BBTN</t>
  </si>
  <si>
    <t xml:space="preserve"> BBYB</t>
  </si>
  <si>
    <t xml:space="preserve"> BCAP</t>
  </si>
  <si>
    <t xml:space="preserve"> BCIC</t>
  </si>
  <si>
    <t xml:space="preserve"> BCIP</t>
  </si>
  <si>
    <t xml:space="preserve"> BDKR</t>
  </si>
  <si>
    <t xml:space="preserve"> BDMN</t>
  </si>
  <si>
    <t xml:space="preserve"> BEBS</t>
  </si>
  <si>
    <t xml:space="preserve"> BEEF</t>
  </si>
  <si>
    <t xml:space="preserve"> BEER</t>
  </si>
  <si>
    <t xml:space="preserve"> BEKS</t>
  </si>
  <si>
    <t xml:space="preserve"> BELI</t>
  </si>
  <si>
    <t xml:space="preserve"> BELL</t>
  </si>
  <si>
    <t xml:space="preserve"> BESS</t>
  </si>
  <si>
    <t xml:space="preserve"> BEST</t>
  </si>
  <si>
    <t xml:space="preserve"> BFIN</t>
  </si>
  <si>
    <t xml:space="preserve"> BGTG</t>
  </si>
  <si>
    <t xml:space="preserve"> BHAT</t>
  </si>
  <si>
    <t xml:space="preserve"> BHIT</t>
  </si>
  <si>
    <t xml:space="preserve"> BIKA</t>
  </si>
  <si>
    <t xml:space="preserve"> BIKE</t>
  </si>
  <si>
    <t xml:space="preserve"> BIMA</t>
  </si>
  <si>
    <t xml:space="preserve"> BINA</t>
  </si>
  <si>
    <t xml:space="preserve"> BINO</t>
  </si>
  <si>
    <t xml:space="preserve"> BIPI</t>
  </si>
  <si>
    <t xml:space="preserve"> BIPP</t>
  </si>
  <si>
    <t xml:space="preserve"> BIRD</t>
  </si>
  <si>
    <t xml:space="preserve"> BISI</t>
  </si>
  <si>
    <t xml:space="preserve"> BJBR</t>
  </si>
  <si>
    <t xml:space="preserve"> BJTM</t>
  </si>
  <si>
    <t xml:space="preserve"> BKDP</t>
  </si>
  <si>
    <t xml:space="preserve"> BKSL</t>
  </si>
  <si>
    <t xml:space="preserve"> BKSW</t>
  </si>
  <si>
    <t xml:space="preserve"> BLES</t>
  </si>
  <si>
    <t xml:space="preserve"> BLOG</t>
  </si>
  <si>
    <t xml:space="preserve"> BLTA</t>
  </si>
  <si>
    <t xml:space="preserve"> BLTZ</t>
  </si>
  <si>
    <t xml:space="preserve"> BLUE</t>
  </si>
  <si>
    <t xml:space="preserve"> BMAS</t>
  </si>
  <si>
    <t xml:space="preserve"> BMBL</t>
  </si>
  <si>
    <t xml:space="preserve"> BMHS</t>
  </si>
  <si>
    <t xml:space="preserve"> BMRI</t>
  </si>
  <si>
    <t xml:space="preserve"> BMSR</t>
  </si>
  <si>
    <t xml:space="preserve"> BMTR</t>
  </si>
  <si>
    <t xml:space="preserve"> BNBA</t>
  </si>
  <si>
    <t xml:space="preserve"> BNBR</t>
  </si>
  <si>
    <t xml:space="preserve"> BNGA</t>
  </si>
  <si>
    <t xml:space="preserve"> BNII</t>
  </si>
  <si>
    <t xml:space="preserve"> BNLI</t>
  </si>
  <si>
    <t xml:space="preserve"> BOAT</t>
  </si>
  <si>
    <t xml:space="preserve"> BOBA</t>
  </si>
  <si>
    <t xml:space="preserve"> BOGA</t>
  </si>
  <si>
    <t xml:space="preserve"> BOLA</t>
  </si>
  <si>
    <t xml:space="preserve"> BOLT</t>
  </si>
  <si>
    <t xml:space="preserve"> BOSS</t>
  </si>
  <si>
    <t xml:space="preserve"> BPFI</t>
  </si>
  <si>
    <t xml:space="preserve"> BPII</t>
  </si>
  <si>
    <t xml:space="preserve"> BPTR</t>
  </si>
  <si>
    <t xml:space="preserve"> BRAM</t>
  </si>
  <si>
    <t xml:space="preserve"> BREN</t>
  </si>
  <si>
    <t xml:space="preserve"> BRIS</t>
  </si>
  <si>
    <t xml:space="preserve"> BRMS</t>
  </si>
  <si>
    <t xml:space="preserve"> BRNA</t>
  </si>
  <si>
    <t xml:space="preserve"> BRPT</t>
  </si>
  <si>
    <t xml:space="preserve"> BRRC</t>
  </si>
  <si>
    <t xml:space="preserve"> BSBK</t>
  </si>
  <si>
    <t xml:space="preserve"> BSDE</t>
  </si>
  <si>
    <t xml:space="preserve"> BSIM</t>
  </si>
  <si>
    <t xml:space="preserve"> BSML</t>
  </si>
  <si>
    <t xml:space="preserve"> BSSR</t>
  </si>
  <si>
    <t xml:space="preserve"> BSWD</t>
  </si>
  <si>
    <t xml:space="preserve"> BTEK</t>
  </si>
  <si>
    <t xml:space="preserve"> BTEL</t>
  </si>
  <si>
    <t xml:space="preserve"> BTON</t>
  </si>
  <si>
    <t xml:space="preserve"> BTPN</t>
  </si>
  <si>
    <t xml:space="preserve"> BTPS</t>
  </si>
  <si>
    <t xml:space="preserve"> BUAH</t>
  </si>
  <si>
    <t xml:space="preserve"> BUDI</t>
  </si>
  <si>
    <t xml:space="preserve"> BUKA</t>
  </si>
  <si>
    <t xml:space="preserve"> BUKK</t>
  </si>
  <si>
    <t xml:space="preserve"> BULL</t>
  </si>
  <si>
    <t xml:space="preserve"> BUMI</t>
  </si>
  <si>
    <t xml:space="preserve"> BUVA</t>
  </si>
  <si>
    <t xml:space="preserve"> BVIC</t>
  </si>
  <si>
    <t xml:space="preserve"> BWPT</t>
  </si>
  <si>
    <t xml:space="preserve"> BYAN</t>
  </si>
  <si>
    <t xml:space="preserve"> CAKK</t>
  </si>
  <si>
    <t xml:space="preserve"> CAMP</t>
  </si>
  <si>
    <t xml:space="preserve"> CANI</t>
  </si>
  <si>
    <t xml:space="preserve"> CARE</t>
  </si>
  <si>
    <t xml:space="preserve"> CARS</t>
  </si>
  <si>
    <t xml:space="preserve"> CASA</t>
  </si>
  <si>
    <t xml:space="preserve"> CASH</t>
  </si>
  <si>
    <t xml:space="preserve"> CASS</t>
  </si>
  <si>
    <t xml:space="preserve"> CBDK</t>
  </si>
  <si>
    <t xml:space="preserve"> CBMF</t>
  </si>
  <si>
    <t xml:space="preserve"> CBPE</t>
  </si>
  <si>
    <t xml:space="preserve"> CBRE</t>
  </si>
  <si>
    <t xml:space="preserve"> CBUT</t>
  </si>
  <si>
    <t xml:space="preserve"> CCSI</t>
  </si>
  <si>
    <t xml:space="preserve"> CDIA</t>
  </si>
  <si>
    <t xml:space="preserve"> CEKA</t>
  </si>
  <si>
    <t xml:space="preserve"> CENT</t>
  </si>
  <si>
    <t xml:space="preserve"> CFIN</t>
  </si>
  <si>
    <t xml:space="preserve"> CGAS</t>
  </si>
  <si>
    <t xml:space="preserve"> CHEK</t>
  </si>
  <si>
    <t xml:space="preserve"> CHEM</t>
  </si>
  <si>
    <t xml:space="preserve"> CHIP</t>
  </si>
  <si>
    <t xml:space="preserve"> CINT</t>
  </si>
  <si>
    <t xml:space="preserve"> CITA</t>
  </si>
  <si>
    <t xml:space="preserve"> CITY</t>
  </si>
  <si>
    <t xml:space="preserve"> CLAY</t>
  </si>
  <si>
    <t xml:space="preserve"> CLEO</t>
  </si>
  <si>
    <t xml:space="preserve"> CLPI</t>
  </si>
  <si>
    <t xml:space="preserve"> CMNP</t>
  </si>
  <si>
    <t xml:space="preserve"> CMNT</t>
  </si>
  <si>
    <t xml:space="preserve"> CMPP</t>
  </si>
  <si>
    <t xml:space="preserve"> CMRY</t>
  </si>
  <si>
    <t xml:space="preserve"> CNKO</t>
  </si>
  <si>
    <t xml:space="preserve"> CNMA</t>
  </si>
  <si>
    <t xml:space="preserve"> COAL</t>
  </si>
  <si>
    <t xml:space="preserve"> COCO</t>
  </si>
  <si>
    <t xml:space="preserve"> COIN</t>
  </si>
  <si>
    <t xml:space="preserve"> COWL</t>
  </si>
  <si>
    <t xml:space="preserve"> CPIN</t>
  </si>
  <si>
    <t xml:space="preserve"> CPRI</t>
  </si>
  <si>
    <t xml:space="preserve"> CPRO</t>
  </si>
  <si>
    <t xml:space="preserve"> CRAB</t>
  </si>
  <si>
    <t xml:space="preserve"> CRSN</t>
  </si>
  <si>
    <t xml:space="preserve"> CSAP</t>
  </si>
  <si>
    <t xml:space="preserve"> CSIS</t>
  </si>
  <si>
    <t xml:space="preserve"> CSMI</t>
  </si>
  <si>
    <t xml:space="preserve"> CSRA</t>
  </si>
  <si>
    <t xml:space="preserve"> CTBN</t>
  </si>
  <si>
    <t xml:space="preserve"> CTRA</t>
  </si>
  <si>
    <t xml:space="preserve"> CTTH</t>
  </si>
  <si>
    <t xml:space="preserve"> CUAN</t>
  </si>
  <si>
    <t xml:space="preserve"> CYBR</t>
  </si>
  <si>
    <t xml:space="preserve"> DAAZ</t>
  </si>
  <si>
    <t xml:space="preserve"> DADA</t>
  </si>
  <si>
    <t xml:space="preserve"> DART</t>
  </si>
  <si>
    <t xml:space="preserve"> DATA</t>
  </si>
  <si>
    <t xml:space="preserve"> DAYA</t>
  </si>
  <si>
    <t xml:space="preserve"> DCII</t>
  </si>
  <si>
    <t xml:space="preserve"> DEAL</t>
  </si>
  <si>
    <t xml:space="preserve"> DEFI</t>
  </si>
  <si>
    <t xml:space="preserve"> DEPO</t>
  </si>
  <si>
    <t xml:space="preserve"> DEWA</t>
  </si>
  <si>
    <t xml:space="preserve"> DEWI</t>
  </si>
  <si>
    <t xml:space="preserve"> DFAM</t>
  </si>
  <si>
    <t xml:space="preserve"> DGIK</t>
  </si>
  <si>
    <t xml:space="preserve"> DGNS</t>
  </si>
  <si>
    <t xml:space="preserve"> DGWG</t>
  </si>
  <si>
    <t xml:space="preserve"> DIGI</t>
  </si>
  <si>
    <t xml:space="preserve"> DILD</t>
  </si>
  <si>
    <t xml:space="preserve"> DIVA</t>
  </si>
  <si>
    <t xml:space="preserve"> DKFT</t>
  </si>
  <si>
    <t xml:space="preserve"> DKHH</t>
  </si>
  <si>
    <t xml:space="preserve"> DLTA</t>
  </si>
  <si>
    <t xml:space="preserve"> DMAS</t>
  </si>
  <si>
    <t xml:space="preserve"> DMMX</t>
  </si>
  <si>
    <t xml:space="preserve"> DMND</t>
  </si>
  <si>
    <t xml:space="preserve"> DNAR</t>
  </si>
  <si>
    <t xml:space="preserve"> DNET</t>
  </si>
  <si>
    <t xml:space="preserve"> DOID</t>
  </si>
  <si>
    <t xml:space="preserve"> DOOH</t>
  </si>
  <si>
    <t xml:space="preserve"> DOSS</t>
  </si>
  <si>
    <t xml:space="preserve"> DPNS</t>
  </si>
  <si>
    <t xml:space="preserve"> DPUM</t>
  </si>
  <si>
    <t xml:space="preserve"> DRMA</t>
  </si>
  <si>
    <t xml:space="preserve"> DSFI</t>
  </si>
  <si>
    <t xml:space="preserve"> DSNG</t>
  </si>
  <si>
    <t xml:space="preserve"> DSSA</t>
  </si>
  <si>
    <t xml:space="preserve"> DUCK</t>
  </si>
  <si>
    <t xml:space="preserve"> DUTI</t>
  </si>
  <si>
    <t xml:space="preserve"> DVLA</t>
  </si>
  <si>
    <t xml:space="preserve"> DWGL</t>
  </si>
  <si>
    <t xml:space="preserve"> DYAN</t>
  </si>
  <si>
    <t xml:space="preserve"> EAST</t>
  </si>
  <si>
    <t xml:space="preserve"> ECII</t>
  </si>
  <si>
    <t xml:space="preserve"> EDGE</t>
  </si>
  <si>
    <t xml:space="preserve"> EKAD</t>
  </si>
  <si>
    <t xml:space="preserve"> ELIT</t>
  </si>
  <si>
    <t xml:space="preserve"> ELPI</t>
  </si>
  <si>
    <t xml:space="preserve"> ELSA</t>
  </si>
  <si>
    <t xml:space="preserve"> ELTY</t>
  </si>
  <si>
    <t xml:space="preserve"> EMAS</t>
  </si>
  <si>
    <t xml:space="preserve"> EMDE</t>
  </si>
  <si>
    <t xml:space="preserve"> EMMI</t>
  </si>
  <si>
    <t xml:space="preserve"> EMTK</t>
  </si>
  <si>
    <t xml:space="preserve"> ENAK</t>
  </si>
  <si>
    <t xml:space="preserve"> ENRG</t>
  </si>
  <si>
    <t xml:space="preserve"> ENVY</t>
  </si>
  <si>
    <t xml:space="preserve"> ENZO</t>
  </si>
  <si>
    <t xml:space="preserve"> EPAC</t>
  </si>
  <si>
    <t xml:space="preserve"> EPMT</t>
  </si>
  <si>
    <t xml:space="preserve"> ERAA</t>
  </si>
  <si>
    <t xml:space="preserve"> ERAL</t>
  </si>
  <si>
    <t xml:space="preserve"> ERTX</t>
  </si>
  <si>
    <t xml:space="preserve"> ESIP</t>
  </si>
  <si>
    <t xml:space="preserve"> ESSA</t>
  </si>
  <si>
    <t xml:space="preserve"> ESTA</t>
  </si>
  <si>
    <t xml:space="preserve"> ESTI</t>
  </si>
  <si>
    <t xml:space="preserve"> ETWA</t>
  </si>
  <si>
    <t xml:space="preserve"> EURO</t>
  </si>
  <si>
    <t xml:space="preserve"> EXCL</t>
  </si>
  <si>
    <t xml:space="preserve"> FAPA</t>
  </si>
  <si>
    <t xml:space="preserve"> FAST</t>
  </si>
  <si>
    <t xml:space="preserve"> FASW</t>
  </si>
  <si>
    <t xml:space="preserve"> FILM</t>
  </si>
  <si>
    <t xml:space="preserve"> FIMP</t>
  </si>
  <si>
    <t xml:space="preserve"> FIRE</t>
  </si>
  <si>
    <t xml:space="preserve"> FISH</t>
  </si>
  <si>
    <t xml:space="preserve"> FITT</t>
  </si>
  <si>
    <t xml:space="preserve"> FLMC</t>
  </si>
  <si>
    <t xml:space="preserve"> FMII</t>
  </si>
  <si>
    <t xml:space="preserve"> FOLK</t>
  </si>
  <si>
    <t xml:space="preserve"> FOOD</t>
  </si>
  <si>
    <t xml:space="preserve"> FORE</t>
  </si>
  <si>
    <t xml:space="preserve"> FORU</t>
  </si>
  <si>
    <t xml:space="preserve"> FPNI</t>
  </si>
  <si>
    <t xml:space="preserve"> FUJI</t>
  </si>
  <si>
    <t xml:space="preserve"> FUTR</t>
  </si>
  <si>
    <t xml:space="preserve"> FWCT</t>
  </si>
  <si>
    <t xml:space="preserve"> GAMA</t>
  </si>
  <si>
    <t xml:space="preserve"> GDST</t>
  </si>
  <si>
    <t xml:space="preserve"> GDYR</t>
  </si>
  <si>
    <t xml:space="preserve"> GEMA</t>
  </si>
  <si>
    <t xml:space="preserve"> GEMS</t>
  </si>
  <si>
    <t xml:space="preserve"> GGRM</t>
  </si>
  <si>
    <t xml:space="preserve"> GGRP</t>
  </si>
  <si>
    <t xml:space="preserve"> GHON</t>
  </si>
  <si>
    <t xml:space="preserve"> GIAA</t>
  </si>
  <si>
    <t xml:space="preserve"> GJTL</t>
  </si>
  <si>
    <t xml:space="preserve"> GLOB</t>
  </si>
  <si>
    <t xml:space="preserve"> GLVA</t>
  </si>
  <si>
    <t xml:space="preserve"> GMFI</t>
  </si>
  <si>
    <t xml:space="preserve"> GMTD</t>
  </si>
  <si>
    <t xml:space="preserve"> GOLD</t>
  </si>
  <si>
    <t xml:space="preserve"> GOLF</t>
  </si>
  <si>
    <t xml:space="preserve"> GOLL</t>
  </si>
  <si>
    <t xml:space="preserve"> GOOD</t>
  </si>
  <si>
    <t xml:space="preserve"> GOTO</t>
  </si>
  <si>
    <t xml:space="preserve"> GPRA</t>
  </si>
  <si>
    <t xml:space="preserve"> GPSO</t>
  </si>
  <si>
    <t xml:space="preserve"> GRIA</t>
  </si>
  <si>
    <t xml:space="preserve"> GRPH</t>
  </si>
  <si>
    <t xml:space="preserve"> GRPM</t>
  </si>
  <si>
    <t xml:space="preserve"> GSMF</t>
  </si>
  <si>
    <t xml:space="preserve"> GTBO</t>
  </si>
  <si>
    <t xml:space="preserve"> GTRA</t>
  </si>
  <si>
    <t xml:space="preserve"> GTSI</t>
  </si>
  <si>
    <t xml:space="preserve"> GULA</t>
  </si>
  <si>
    <t xml:space="preserve"> GUNA</t>
  </si>
  <si>
    <t xml:space="preserve"> GWSA</t>
  </si>
  <si>
    <t xml:space="preserve"> GZCO</t>
  </si>
  <si>
    <t xml:space="preserve"> HADE</t>
  </si>
  <si>
    <t xml:space="preserve"> HAIS</t>
  </si>
  <si>
    <t xml:space="preserve"> HAJJ</t>
  </si>
  <si>
    <t xml:space="preserve"> HALO</t>
  </si>
  <si>
    <t xml:space="preserve"> HATM</t>
  </si>
  <si>
    <t xml:space="preserve"> HBAT</t>
  </si>
  <si>
    <t xml:space="preserve"> HDFA</t>
  </si>
  <si>
    <t xml:space="preserve"> HDIT</t>
  </si>
  <si>
    <t xml:space="preserve"> HEAL</t>
  </si>
  <si>
    <t xml:space="preserve"> HELI</t>
  </si>
  <si>
    <t xml:space="preserve"> HERO</t>
  </si>
  <si>
    <t xml:space="preserve"> HEXA</t>
  </si>
  <si>
    <t xml:space="preserve"> HGII</t>
  </si>
  <si>
    <t xml:space="preserve"> HILL</t>
  </si>
  <si>
    <t xml:space="preserve"> HITS</t>
  </si>
  <si>
    <t xml:space="preserve"> HKMU</t>
  </si>
  <si>
    <t xml:space="preserve"> HMSP</t>
  </si>
  <si>
    <t xml:space="preserve"> HOKI</t>
  </si>
  <si>
    <t xml:space="preserve"> HOME</t>
  </si>
  <si>
    <t xml:space="preserve"> HOMI</t>
  </si>
  <si>
    <t xml:space="preserve"> HOPE</t>
  </si>
  <si>
    <t xml:space="preserve"> HOTL</t>
  </si>
  <si>
    <t xml:space="preserve"> HRME</t>
  </si>
  <si>
    <t xml:space="preserve"> HRTA</t>
  </si>
  <si>
    <t xml:space="preserve"> HRUM</t>
  </si>
  <si>
    <t xml:space="preserve"> HUMI</t>
  </si>
  <si>
    <t xml:space="preserve"> HYGN</t>
  </si>
  <si>
    <t xml:space="preserve"> IATA</t>
  </si>
  <si>
    <t xml:space="preserve"> IBFN</t>
  </si>
  <si>
    <t xml:space="preserve"> IBOS</t>
  </si>
  <si>
    <t xml:space="preserve"> IBST</t>
  </si>
  <si>
    <t xml:space="preserve"> ICBP</t>
  </si>
  <si>
    <t xml:space="preserve"> ICON</t>
  </si>
  <si>
    <t xml:space="preserve"> IDEA</t>
  </si>
  <si>
    <t xml:space="preserve"> IDPR</t>
  </si>
  <si>
    <t xml:space="preserve"> IFII</t>
  </si>
  <si>
    <t xml:space="preserve"> IFSH</t>
  </si>
  <si>
    <t xml:space="preserve"> IGAR</t>
  </si>
  <si>
    <t xml:space="preserve"> IIKP</t>
  </si>
  <si>
    <t xml:space="preserve"> IKAI</t>
  </si>
  <si>
    <t xml:space="preserve"> IKAN</t>
  </si>
  <si>
    <t xml:space="preserve"> IKBI</t>
  </si>
  <si>
    <t xml:space="preserve"> IKPM</t>
  </si>
  <si>
    <t xml:space="preserve"> IMAS</t>
  </si>
  <si>
    <t xml:space="preserve"> IMJS</t>
  </si>
  <si>
    <t xml:space="preserve"> IMPC</t>
  </si>
  <si>
    <t xml:space="preserve"> INAF</t>
  </si>
  <si>
    <t xml:space="preserve"> INAI</t>
  </si>
  <si>
    <t xml:space="preserve"> INCF</t>
  </si>
  <si>
    <t xml:space="preserve"> INCI</t>
  </si>
  <si>
    <t xml:space="preserve"> INCO</t>
  </si>
  <si>
    <t xml:space="preserve"> INDF</t>
  </si>
  <si>
    <t xml:space="preserve"> INDO</t>
  </si>
  <si>
    <t xml:space="preserve"> INDR</t>
  </si>
  <si>
    <t xml:space="preserve"> INDS</t>
  </si>
  <si>
    <t xml:space="preserve"> INDX</t>
  </si>
  <si>
    <t xml:space="preserve"> INDY</t>
  </si>
  <si>
    <t xml:space="preserve"> INET</t>
  </si>
  <si>
    <t xml:space="preserve"> INKP</t>
  </si>
  <si>
    <t xml:space="preserve"> INOV</t>
  </si>
  <si>
    <t xml:space="preserve"> INPC</t>
  </si>
  <si>
    <t xml:space="preserve"> INPP</t>
  </si>
  <si>
    <t xml:space="preserve"> INPS</t>
  </si>
  <si>
    <t xml:space="preserve"> INRU</t>
  </si>
  <si>
    <t xml:space="preserve"> INTA</t>
  </si>
  <si>
    <t xml:space="preserve"> INTD</t>
  </si>
  <si>
    <t xml:space="preserve"> INTP</t>
  </si>
  <si>
    <t xml:space="preserve"> IOTF</t>
  </si>
  <si>
    <t xml:space="preserve"> IPAC</t>
  </si>
  <si>
    <t xml:space="preserve"> IPCC</t>
  </si>
  <si>
    <t xml:space="preserve"> IPCM</t>
  </si>
  <si>
    <t xml:space="preserve"> IPOL</t>
  </si>
  <si>
    <t xml:space="preserve"> IPPE</t>
  </si>
  <si>
    <t xml:space="preserve"> IPTV</t>
  </si>
  <si>
    <t xml:space="preserve"> IRRA</t>
  </si>
  <si>
    <t xml:space="preserve"> IRSX</t>
  </si>
  <si>
    <t xml:space="preserve"> ISAP</t>
  </si>
  <si>
    <t xml:space="preserve"> ISAT</t>
  </si>
  <si>
    <t xml:space="preserve"> ISEA</t>
  </si>
  <si>
    <t xml:space="preserve"> ISSP</t>
  </si>
  <si>
    <t xml:space="preserve"> ITIC</t>
  </si>
  <si>
    <t xml:space="preserve"> ITMA</t>
  </si>
  <si>
    <t xml:space="preserve"> ITMG</t>
  </si>
  <si>
    <t xml:space="preserve"> JARR</t>
  </si>
  <si>
    <t xml:space="preserve"> JAST</t>
  </si>
  <si>
    <t xml:space="preserve"> JATI</t>
  </si>
  <si>
    <t xml:space="preserve"> JAWA</t>
  </si>
  <si>
    <t xml:space="preserve"> JAYA</t>
  </si>
  <si>
    <t xml:space="preserve"> JECC</t>
  </si>
  <si>
    <t xml:space="preserve"> JECX</t>
  </si>
  <si>
    <t xml:space="preserve"> JELI</t>
  </si>
  <si>
    <t xml:space="preserve"> JGLE</t>
  </si>
  <si>
    <t xml:space="preserve"> JIHD</t>
  </si>
  <si>
    <t xml:space="preserve"> JKON</t>
  </si>
  <si>
    <t xml:space="preserve"> JMAS</t>
  </si>
  <si>
    <t xml:space="preserve"> JPFA</t>
  </si>
  <si>
    <t xml:space="preserve"> JRPT</t>
  </si>
  <si>
    <t xml:space="preserve"> JSKY</t>
  </si>
  <si>
    <t xml:space="preserve"> JSMR</t>
  </si>
  <si>
    <t xml:space="preserve"> JSPT</t>
  </si>
  <si>
    <t xml:space="preserve"> JTPE</t>
  </si>
  <si>
    <t xml:space="preserve"> KAEF</t>
  </si>
  <si>
    <t xml:space="preserve"> KAQI</t>
  </si>
  <si>
    <t xml:space="preserve"> KARW</t>
  </si>
  <si>
    <t xml:space="preserve"> KAYU</t>
  </si>
  <si>
    <t xml:space="preserve"> KBAG</t>
  </si>
  <si>
    <t xml:space="preserve"> KBLI</t>
  </si>
  <si>
    <t xml:space="preserve"> KBLM</t>
  </si>
  <si>
    <t xml:space="preserve"> KBLV</t>
  </si>
  <si>
    <t xml:space="preserve"> KBRI</t>
  </si>
  <si>
    <t xml:space="preserve"> KDSI</t>
  </si>
  <si>
    <t xml:space="preserve"> KDTN</t>
  </si>
  <si>
    <t xml:space="preserve"> KEEN</t>
  </si>
  <si>
    <t xml:space="preserve"> KEJU</t>
  </si>
  <si>
    <t xml:space="preserve"> KETR</t>
  </si>
  <si>
    <t xml:space="preserve"> KIAS</t>
  </si>
  <si>
    <t xml:space="preserve"> KICI</t>
  </si>
  <si>
    <t xml:space="preserve"> KIJA</t>
  </si>
  <si>
    <t xml:space="preserve"> KING</t>
  </si>
  <si>
    <t xml:space="preserve"> KINO</t>
  </si>
  <si>
    <t xml:space="preserve"> KIOS</t>
  </si>
  <si>
    <t xml:space="preserve"> KJEN</t>
  </si>
  <si>
    <t xml:space="preserve"> KKES</t>
  </si>
  <si>
    <t xml:space="preserve"> KKGI</t>
  </si>
  <si>
    <t xml:space="preserve"> KLAS</t>
  </si>
  <si>
    <t xml:space="preserve"> KLBF</t>
  </si>
  <si>
    <t xml:space="preserve"> KLIN</t>
  </si>
  <si>
    <t xml:space="preserve"> KMDS</t>
  </si>
  <si>
    <t xml:space="preserve"> KMTR</t>
  </si>
  <si>
    <t xml:space="preserve"> KOBX</t>
  </si>
  <si>
    <t xml:space="preserve"> KOCI</t>
  </si>
  <si>
    <t xml:space="preserve"> KOIN</t>
  </si>
  <si>
    <t xml:space="preserve"> KOKA</t>
  </si>
  <si>
    <t xml:space="preserve"> KONI</t>
  </si>
  <si>
    <t xml:space="preserve"> KOPI</t>
  </si>
  <si>
    <t xml:space="preserve"> KOTA</t>
  </si>
  <si>
    <t xml:space="preserve"> KPIG</t>
  </si>
  <si>
    <t xml:space="preserve"> KRAS</t>
  </si>
  <si>
    <t xml:space="preserve"> KREN</t>
  </si>
  <si>
    <t xml:space="preserve"> KRYA</t>
  </si>
  <si>
    <t xml:space="preserve"> KSIX</t>
  </si>
  <si>
    <t xml:space="preserve"> KUAS</t>
  </si>
  <si>
    <t xml:space="preserve"> LABA</t>
  </si>
  <si>
    <t xml:space="preserve"> LABS</t>
  </si>
  <si>
    <t xml:space="preserve"> LAJU</t>
  </si>
  <si>
    <t xml:space="preserve"> LAND</t>
  </si>
  <si>
    <t xml:space="preserve"> LAPD</t>
  </si>
  <si>
    <t xml:space="preserve"> LCGP</t>
  </si>
  <si>
    <t xml:space="preserve"> LCKM</t>
  </si>
  <si>
    <t xml:space="preserve"> LEAD</t>
  </si>
  <si>
    <t xml:space="preserve"> LFLO</t>
  </si>
  <si>
    <t xml:space="preserve"> LIFE</t>
  </si>
  <si>
    <t xml:space="preserve"> LINK</t>
  </si>
  <si>
    <t xml:space="preserve"> LION</t>
  </si>
  <si>
    <t xml:space="preserve"> LIVE</t>
  </si>
  <si>
    <t xml:space="preserve"> LMAS</t>
  </si>
  <si>
    <t xml:space="preserve"> LMAX</t>
  </si>
  <si>
    <t xml:space="preserve"> LMPI</t>
  </si>
  <si>
    <t xml:space="preserve"> LMSH</t>
  </si>
  <si>
    <t xml:space="preserve"> LOPI</t>
  </si>
  <si>
    <t xml:space="preserve"> LPCK</t>
  </si>
  <si>
    <t xml:space="preserve"> LPGI</t>
  </si>
  <si>
    <t xml:space="preserve"> LPIN</t>
  </si>
  <si>
    <t xml:space="preserve"> LPKR</t>
  </si>
  <si>
    <t xml:space="preserve"> LPLI</t>
  </si>
  <si>
    <t xml:space="preserve"> LPPF</t>
  </si>
  <si>
    <t xml:space="preserve"> LPPS</t>
  </si>
  <si>
    <t xml:space="preserve"> LRNA</t>
  </si>
  <si>
    <t xml:space="preserve"> LSIP</t>
  </si>
  <si>
    <t xml:space="preserve"> LTLS</t>
  </si>
  <si>
    <t xml:space="preserve"> LUCK</t>
  </si>
  <si>
    <t xml:space="preserve"> LUCY</t>
  </si>
  <si>
    <t xml:space="preserve"> MABA</t>
  </si>
  <si>
    <t xml:space="preserve"> MAGP</t>
  </si>
  <si>
    <t xml:space="preserve"> MAHA</t>
  </si>
  <si>
    <t xml:space="preserve"> MAIN</t>
  </si>
  <si>
    <t xml:space="preserve"> MANG</t>
  </si>
  <si>
    <t xml:space="preserve"> MAPA</t>
  </si>
  <si>
    <t xml:space="preserve"> MAPB</t>
  </si>
  <si>
    <t xml:space="preserve"> MAPI</t>
  </si>
  <si>
    <t xml:space="preserve"> MARI</t>
  </si>
  <si>
    <t xml:space="preserve"> MARK</t>
  </si>
  <si>
    <t xml:space="preserve"> MASB</t>
  </si>
  <si>
    <t xml:space="preserve"> MAXI</t>
  </si>
  <si>
    <t xml:space="preserve"> MAYA</t>
  </si>
  <si>
    <t xml:space="preserve"> MBAP</t>
  </si>
  <si>
    <t xml:space="preserve"> MBMA</t>
  </si>
  <si>
    <t xml:space="preserve"> MBSS</t>
  </si>
  <si>
    <t xml:space="preserve"> MBTO</t>
  </si>
  <si>
    <t xml:space="preserve"> MCAS</t>
  </si>
  <si>
    <t xml:space="preserve"> MCOL</t>
  </si>
  <si>
    <t xml:space="preserve"> MCOR</t>
  </si>
  <si>
    <t xml:space="preserve"> MDIA</t>
  </si>
  <si>
    <t xml:space="preserve"> MDIY</t>
  </si>
  <si>
    <t xml:space="preserve"> MDKA</t>
  </si>
  <si>
    <t xml:space="preserve"> MDKI</t>
  </si>
  <si>
    <t xml:space="preserve"> MDLA</t>
  </si>
  <si>
    <t xml:space="preserve"> MDLN</t>
  </si>
  <si>
    <t xml:space="preserve"> MDRN</t>
  </si>
  <si>
    <t xml:space="preserve"> MEDC</t>
  </si>
  <si>
    <t xml:space="preserve"> MEDS</t>
  </si>
  <si>
    <t xml:space="preserve"> MEGA</t>
  </si>
  <si>
    <t xml:space="preserve"> MEJA</t>
  </si>
  <si>
    <t xml:space="preserve"> MENN</t>
  </si>
  <si>
    <t xml:space="preserve"> MERI</t>
  </si>
  <si>
    <t xml:space="preserve"> MERK</t>
  </si>
  <si>
    <t xml:space="preserve"> META</t>
  </si>
  <si>
    <t xml:space="preserve"> MFMI</t>
  </si>
  <si>
    <t xml:space="preserve"> MGLV</t>
  </si>
  <si>
    <t xml:space="preserve"> MGNA</t>
  </si>
  <si>
    <t xml:space="preserve"> MGRO</t>
  </si>
  <si>
    <t xml:space="preserve"> MHKI</t>
  </si>
  <si>
    <t xml:space="preserve"> MICE</t>
  </si>
  <si>
    <t xml:space="preserve"> MIDI</t>
  </si>
  <si>
    <t xml:space="preserve"> MIKA</t>
  </si>
  <si>
    <t xml:space="preserve"> MINA</t>
  </si>
  <si>
    <t xml:space="preserve"> MINE</t>
  </si>
  <si>
    <t xml:space="preserve"> MIRA</t>
  </si>
  <si>
    <t xml:space="preserve"> MITI</t>
  </si>
  <si>
    <t xml:space="preserve"> MKAP</t>
  </si>
  <si>
    <t xml:space="preserve"> MKNT</t>
  </si>
  <si>
    <t xml:space="preserve"> MKPI</t>
  </si>
  <si>
    <t xml:space="preserve"> MKTR</t>
  </si>
  <si>
    <t xml:space="preserve"> MLBI</t>
  </si>
  <si>
    <t xml:space="preserve"> MLIA</t>
  </si>
  <si>
    <t xml:space="preserve"> MLPL</t>
  </si>
  <si>
    <t xml:space="preserve"> MLPT</t>
  </si>
  <si>
    <t xml:space="preserve"> MMIX</t>
  </si>
  <si>
    <t xml:space="preserve"> MMLP</t>
  </si>
  <si>
    <t xml:space="preserve"> MNCN</t>
  </si>
  <si>
    <t xml:space="preserve"> MOLI</t>
  </si>
  <si>
    <t xml:space="preserve"> MORA</t>
  </si>
  <si>
    <t xml:space="preserve"> MPIX</t>
  </si>
  <si>
    <t xml:space="preserve"> MPMX</t>
  </si>
  <si>
    <t xml:space="preserve"> MPOW</t>
  </si>
  <si>
    <t xml:space="preserve"> MPPA</t>
  </si>
  <si>
    <t xml:space="preserve"> MPRO</t>
  </si>
  <si>
    <t xml:space="preserve"> MPXL</t>
  </si>
  <si>
    <t xml:space="preserve"> MRAT</t>
  </si>
  <si>
    <t xml:space="preserve"> MREI</t>
  </si>
  <si>
    <t xml:space="preserve"> MSIE</t>
  </si>
  <si>
    <t xml:space="preserve"> MSIN</t>
  </si>
  <si>
    <t xml:space="preserve"> MSJA</t>
  </si>
  <si>
    <t xml:space="preserve"> MSTI</t>
  </si>
  <si>
    <t xml:space="preserve"> MTDL</t>
  </si>
  <si>
    <t xml:space="preserve"> MTEL</t>
  </si>
  <si>
    <t xml:space="preserve"> MTFN</t>
  </si>
  <si>
    <t xml:space="preserve"> MTLA</t>
  </si>
  <si>
    <t xml:space="preserve"> MTMH</t>
  </si>
  <si>
    <t xml:space="preserve"> MTPS</t>
  </si>
  <si>
    <t xml:space="preserve"> MTRA</t>
  </si>
  <si>
    <t xml:space="preserve"> MTSM</t>
  </si>
  <si>
    <t xml:space="preserve"> MTWI</t>
  </si>
  <si>
    <t xml:space="preserve"> MUTU</t>
  </si>
  <si>
    <t xml:space="preserve"> MYOH</t>
  </si>
  <si>
    <t xml:space="preserve"> MYOR</t>
  </si>
  <si>
    <t xml:space="preserve"> MYTX</t>
  </si>
  <si>
    <t xml:space="preserve"> NAIK</t>
  </si>
  <si>
    <t xml:space="preserve"> NANO</t>
  </si>
  <si>
    <t xml:space="preserve"> NASA</t>
  </si>
  <si>
    <t xml:space="preserve"> NASI</t>
  </si>
  <si>
    <t xml:space="preserve"> NATO</t>
  </si>
  <si>
    <t xml:space="preserve"> NAYZ</t>
  </si>
  <si>
    <t xml:space="preserve"> NCKL</t>
  </si>
  <si>
    <t xml:space="preserve"> NELY</t>
  </si>
  <si>
    <t xml:space="preserve"> NEST</t>
  </si>
  <si>
    <t xml:space="preserve"> NETV</t>
  </si>
  <si>
    <t xml:space="preserve"> NFCX</t>
  </si>
  <si>
    <t xml:space="preserve"> NICE</t>
  </si>
  <si>
    <t xml:space="preserve"> NICK</t>
  </si>
  <si>
    <t xml:space="preserve"> NICL</t>
  </si>
  <si>
    <t xml:space="preserve"> NIKL</t>
  </si>
  <si>
    <t xml:space="preserve"> NINE</t>
  </si>
  <si>
    <t xml:space="preserve"> NIRO</t>
  </si>
  <si>
    <t xml:space="preserve"> NISP</t>
  </si>
  <si>
    <t xml:space="preserve"> NOBU</t>
  </si>
  <si>
    <t xml:space="preserve"> NPGF</t>
  </si>
  <si>
    <t xml:space="preserve"> NRCA</t>
  </si>
  <si>
    <t xml:space="preserve"> NSSS</t>
  </si>
  <si>
    <t xml:space="preserve"> NTBK</t>
  </si>
  <si>
    <t xml:space="preserve"> NUSA</t>
  </si>
  <si>
    <t xml:space="preserve"> NZIA</t>
  </si>
  <si>
    <t xml:space="preserve"> OASA</t>
  </si>
  <si>
    <t xml:space="preserve"> OBAT</t>
  </si>
  <si>
    <t xml:space="preserve"> OBMD</t>
  </si>
  <si>
    <t xml:space="preserve"> OCAP</t>
  </si>
  <si>
    <t xml:space="preserve"> OILS</t>
  </si>
  <si>
    <t xml:space="preserve"> OKAS</t>
  </si>
  <si>
    <t xml:space="preserve"> OLIV</t>
  </si>
  <si>
    <t xml:space="preserve"> OMED</t>
  </si>
  <si>
    <t xml:space="preserve"> OMRE</t>
  </si>
  <si>
    <t xml:space="preserve"> OPMS</t>
  </si>
  <si>
    <t xml:space="preserve"> PACK</t>
  </si>
  <si>
    <t xml:space="preserve"> PADA</t>
  </si>
  <si>
    <t xml:space="preserve"> PADI</t>
  </si>
  <si>
    <t xml:space="preserve"> PALM</t>
  </si>
  <si>
    <t xml:space="preserve"> PAMG</t>
  </si>
  <si>
    <t xml:space="preserve"> PANI</t>
  </si>
  <si>
    <t xml:space="preserve"> PANR</t>
  </si>
  <si>
    <t xml:space="preserve"> PANS</t>
  </si>
  <si>
    <t xml:space="preserve"> PART</t>
  </si>
  <si>
    <t xml:space="preserve"> PBID</t>
  </si>
  <si>
    <t xml:space="preserve"> PBRX</t>
  </si>
  <si>
    <t xml:space="preserve"> PBSA</t>
  </si>
  <si>
    <t xml:space="preserve"> PCAR</t>
  </si>
  <si>
    <t xml:space="preserve"> PDES</t>
  </si>
  <si>
    <t xml:space="preserve"> PDPP</t>
  </si>
  <si>
    <t xml:space="preserve"> PEGE</t>
  </si>
  <si>
    <t xml:space="preserve"> PEHA</t>
  </si>
  <si>
    <t xml:space="preserve"> PEVE</t>
  </si>
  <si>
    <t xml:space="preserve"> PGAS</t>
  </si>
  <si>
    <t xml:space="preserve"> PGEO</t>
  </si>
  <si>
    <t xml:space="preserve"> PGJO</t>
  </si>
  <si>
    <t xml:space="preserve"> PGLI</t>
  </si>
  <si>
    <t xml:space="preserve"> PGUN</t>
  </si>
  <si>
    <t xml:space="preserve"> PICO</t>
  </si>
  <si>
    <t xml:space="preserve"> PIPA</t>
  </si>
  <si>
    <t xml:space="preserve"> PJAA</t>
  </si>
  <si>
    <t xml:space="preserve"> PJHB</t>
  </si>
  <si>
    <t xml:space="preserve"> PKPK</t>
  </si>
  <si>
    <t xml:space="preserve"> PLAN</t>
  </si>
  <si>
    <t xml:space="preserve"> PLAS</t>
  </si>
  <si>
    <t xml:space="preserve"> PLIN</t>
  </si>
  <si>
    <t xml:space="preserve"> PMJS</t>
  </si>
  <si>
    <t xml:space="preserve"> PMMP</t>
  </si>
  <si>
    <t xml:space="preserve"> PMUI</t>
  </si>
  <si>
    <t xml:space="preserve"> PNBN</t>
  </si>
  <si>
    <t xml:space="preserve"> PNBS</t>
  </si>
  <si>
    <t xml:space="preserve"> PNGO</t>
  </si>
  <si>
    <t xml:space="preserve"> PNIN</t>
  </si>
  <si>
    <t xml:space="preserve"> PNLF</t>
  </si>
  <si>
    <t xml:space="preserve"> PNSE</t>
  </si>
  <si>
    <t xml:space="preserve"> POLA</t>
  </si>
  <si>
    <t xml:space="preserve"> POLI</t>
  </si>
  <si>
    <t xml:space="preserve"> POLL</t>
  </si>
  <si>
    <t xml:space="preserve"> POLU</t>
  </si>
  <si>
    <t xml:space="preserve"> POLY</t>
  </si>
  <si>
    <t xml:space="preserve"> POOL</t>
  </si>
  <si>
    <t xml:space="preserve"> PORT</t>
  </si>
  <si>
    <t xml:space="preserve"> POSA</t>
  </si>
  <si>
    <t xml:space="preserve"> POWR</t>
  </si>
  <si>
    <t xml:space="preserve"> PPGL</t>
  </si>
  <si>
    <t xml:space="preserve"> PPRE</t>
  </si>
  <si>
    <t xml:space="preserve"> PPRI</t>
  </si>
  <si>
    <t xml:space="preserve"> PPRO</t>
  </si>
  <si>
    <t xml:space="preserve"> PRAY</t>
  </si>
  <si>
    <t xml:space="preserve"> PRDA</t>
  </si>
  <si>
    <t xml:space="preserve"> PRDL</t>
  </si>
  <si>
    <t xml:space="preserve"> PRIM</t>
  </si>
  <si>
    <t xml:space="preserve"> PSAB</t>
  </si>
  <si>
    <t xml:space="preserve"> PSAT</t>
  </si>
  <si>
    <t xml:space="preserve"> PSDN</t>
  </si>
  <si>
    <t xml:space="preserve"> PSGO</t>
  </si>
  <si>
    <t xml:space="preserve"> PSKT</t>
  </si>
  <si>
    <t xml:space="preserve"> PSSI</t>
  </si>
  <si>
    <t xml:space="preserve"> PTBA</t>
  </si>
  <si>
    <t xml:space="preserve"> PTDU</t>
  </si>
  <si>
    <t xml:space="preserve"> PTIS</t>
  </si>
  <si>
    <t xml:space="preserve"> PTMP</t>
  </si>
  <si>
    <t xml:space="preserve"> PTMR</t>
  </si>
  <si>
    <t xml:space="preserve"> PTPP</t>
  </si>
  <si>
    <t xml:space="preserve"> PTPS</t>
  </si>
  <si>
    <t xml:space="preserve"> PTPW</t>
  </si>
  <si>
    <t xml:space="preserve"> PTRO</t>
  </si>
  <si>
    <t xml:space="preserve"> PTSN</t>
  </si>
  <si>
    <t xml:space="preserve"> PTSP</t>
  </si>
  <si>
    <t xml:space="preserve"> PUDP</t>
  </si>
  <si>
    <t xml:space="preserve"> PURA</t>
  </si>
  <si>
    <t xml:space="preserve"> PURE</t>
  </si>
  <si>
    <t xml:space="preserve"> PURI</t>
  </si>
  <si>
    <t xml:space="preserve"> PWON</t>
  </si>
  <si>
    <t xml:space="preserve"> PYFA</t>
  </si>
  <si>
    <t xml:space="preserve"> PZZA</t>
  </si>
  <si>
    <t xml:space="preserve"> RAAM</t>
  </si>
  <si>
    <t xml:space="preserve"> RAFI</t>
  </si>
  <si>
    <t xml:space="preserve"> RAJA</t>
  </si>
  <si>
    <t xml:space="preserve"> RALS</t>
  </si>
  <si>
    <t xml:space="preserve"> RANC</t>
  </si>
  <si>
    <t xml:space="preserve"> RANS</t>
  </si>
  <si>
    <t xml:space="preserve"> RATU</t>
  </si>
  <si>
    <t xml:space="preserve"> RBMS</t>
  </si>
  <si>
    <t xml:space="preserve"> RCCC</t>
  </si>
  <si>
    <t xml:space="preserve"> RDTX</t>
  </si>
  <si>
    <t xml:space="preserve"> REAL</t>
  </si>
  <si>
    <t xml:space="preserve"> RELF</t>
  </si>
  <si>
    <t xml:space="preserve"> RELI</t>
  </si>
  <si>
    <t xml:space="preserve"> RGAS</t>
  </si>
  <si>
    <t xml:space="preserve"> RICY</t>
  </si>
  <si>
    <t xml:space="preserve"> RIGS</t>
  </si>
  <si>
    <t xml:space="preserve"> RIMO</t>
  </si>
  <si>
    <t xml:space="preserve"> RISE</t>
  </si>
  <si>
    <t xml:space="preserve"> RLCO</t>
  </si>
  <si>
    <t xml:space="preserve"> RMKE</t>
  </si>
  <si>
    <t xml:space="preserve"> RMKO</t>
  </si>
  <si>
    <t xml:space="preserve"> ROCK</t>
  </si>
  <si>
    <t xml:space="preserve"> RODA</t>
  </si>
  <si>
    <t xml:space="preserve"> RONY</t>
  </si>
  <si>
    <t xml:space="preserve"> ROTI</t>
  </si>
  <si>
    <t xml:space="preserve"> RSCH</t>
  </si>
  <si>
    <t xml:space="preserve"> RSGK</t>
  </si>
  <si>
    <t xml:space="preserve"> RUIS</t>
  </si>
  <si>
    <t xml:space="preserve"> RUNS</t>
  </si>
  <si>
    <t xml:space="preserve"> SAFE</t>
  </si>
  <si>
    <t xml:space="preserve"> SAGE</t>
  </si>
  <si>
    <t xml:space="preserve"> SAME</t>
  </si>
  <si>
    <t xml:space="preserve"> SAMF</t>
  </si>
  <si>
    <t xml:space="preserve"> SAPX</t>
  </si>
  <si>
    <t xml:space="preserve"> SATU</t>
  </si>
  <si>
    <t xml:space="preserve"> SBAT</t>
  </si>
  <si>
    <t xml:space="preserve"> SBMA</t>
  </si>
  <si>
    <t xml:space="preserve"> SCCO</t>
  </si>
  <si>
    <t xml:space="preserve"> SCMA</t>
  </si>
  <si>
    <t xml:space="preserve"> SCNP</t>
  </si>
  <si>
    <t xml:space="preserve"> SCPI</t>
  </si>
  <si>
    <t xml:space="preserve"> SDMU</t>
  </si>
  <si>
    <t xml:space="preserve"> SDPC</t>
  </si>
  <si>
    <t xml:space="preserve"> SDRA</t>
  </si>
  <si>
    <t xml:space="preserve"> SEMA</t>
  </si>
  <si>
    <t xml:space="preserve"> SFAN</t>
  </si>
  <si>
    <t xml:space="preserve"> SGER</t>
  </si>
  <si>
    <t xml:space="preserve"> SGRO</t>
  </si>
  <si>
    <t xml:space="preserve"> SHID</t>
  </si>
  <si>
    <t xml:space="preserve"> SHIP</t>
  </si>
  <si>
    <t xml:space="preserve"> SICO</t>
  </si>
  <si>
    <t xml:space="preserve"> SIDO</t>
  </si>
  <si>
    <t xml:space="preserve"> SILO</t>
  </si>
  <si>
    <t xml:space="preserve"> SIMA</t>
  </si>
  <si>
    <t xml:space="preserve"> SIMP</t>
  </si>
  <si>
    <t xml:space="preserve"> SINI</t>
  </si>
  <si>
    <t xml:space="preserve"> SIPD</t>
  </si>
  <si>
    <t xml:space="preserve"> SKBM</t>
  </si>
  <si>
    <t xml:space="preserve"> SKLT</t>
  </si>
  <si>
    <t xml:space="preserve"> SKRN</t>
  </si>
  <si>
    <t xml:space="preserve"> SKYB</t>
  </si>
  <si>
    <t xml:space="preserve"> SLIS</t>
  </si>
  <si>
    <t xml:space="preserve"> SMAR</t>
  </si>
  <si>
    <t xml:space="preserve"> SMBR</t>
  </si>
  <si>
    <t xml:space="preserve"> SMCB</t>
  </si>
  <si>
    <t xml:space="preserve"> SMDM</t>
  </si>
  <si>
    <t xml:space="preserve"> SMDR</t>
  </si>
  <si>
    <t xml:space="preserve"> SMGA</t>
  </si>
  <si>
    <t xml:space="preserve"> SMGR</t>
  </si>
  <si>
    <t xml:space="preserve"> SMIL</t>
  </si>
  <si>
    <t xml:space="preserve"> SMKL</t>
  </si>
  <si>
    <t xml:space="preserve"> SMKM</t>
  </si>
  <si>
    <t xml:space="preserve"> SMLE</t>
  </si>
  <si>
    <t xml:space="preserve"> SMMA</t>
  </si>
  <si>
    <t xml:space="preserve"> SMMT</t>
  </si>
  <si>
    <t xml:space="preserve"> SMRA</t>
  </si>
  <si>
    <t xml:space="preserve"> SMRU</t>
  </si>
  <si>
    <t xml:space="preserve"> SMSM</t>
  </si>
  <si>
    <t xml:space="preserve"> SNLK</t>
  </si>
  <si>
    <t xml:space="preserve"> SOCI</t>
  </si>
  <si>
    <t xml:space="preserve"> SOFA</t>
  </si>
  <si>
    <t xml:space="preserve"> SOHO</t>
  </si>
  <si>
    <t xml:space="preserve"> SOLA</t>
  </si>
  <si>
    <t xml:space="preserve"> SONA</t>
  </si>
  <si>
    <t xml:space="preserve"> SOSS</t>
  </si>
  <si>
    <t xml:space="preserve"> SOTS</t>
  </si>
  <si>
    <t xml:space="preserve"> SOUL</t>
  </si>
  <si>
    <t xml:space="preserve"> SPMA</t>
  </si>
  <si>
    <t xml:space="preserve"> SPRE</t>
  </si>
  <si>
    <t xml:space="preserve"> SPTO</t>
  </si>
  <si>
    <t xml:space="preserve"> SQMI</t>
  </si>
  <si>
    <t xml:space="preserve"> SRAJ</t>
  </si>
  <si>
    <t xml:space="preserve"> SRIL</t>
  </si>
  <si>
    <t xml:space="preserve"> SRSN</t>
  </si>
  <si>
    <t xml:space="preserve"> SRTG</t>
  </si>
  <si>
    <t xml:space="preserve"> SSIA</t>
  </si>
  <si>
    <t xml:space="preserve"> SSMS</t>
  </si>
  <si>
    <t xml:space="preserve"> SSTM</t>
  </si>
  <si>
    <t xml:space="preserve"> STAA</t>
  </si>
  <si>
    <t xml:space="preserve"> STAR</t>
  </si>
  <si>
    <t xml:space="preserve"> STRK</t>
  </si>
  <si>
    <t xml:space="preserve"> STTP</t>
  </si>
  <si>
    <t xml:space="preserve"> SUGI</t>
  </si>
  <si>
    <t xml:space="preserve"> SULI</t>
  </si>
  <si>
    <t xml:space="preserve"> SUNI</t>
  </si>
  <si>
    <t xml:space="preserve"> SUPA</t>
  </si>
  <si>
    <t xml:space="preserve"> SUPR</t>
  </si>
  <si>
    <t xml:space="preserve"> SURE</t>
  </si>
  <si>
    <t xml:space="preserve"> SURI</t>
  </si>
  <si>
    <t xml:space="preserve"> SWAT</t>
  </si>
  <si>
    <t xml:space="preserve"> SWID</t>
  </si>
  <si>
    <t xml:space="preserve"> TALF</t>
  </si>
  <si>
    <t xml:space="preserve"> TAMA</t>
  </si>
  <si>
    <t xml:space="preserve"> TAMU</t>
  </si>
  <si>
    <t xml:space="preserve"> TAPG</t>
  </si>
  <si>
    <t xml:space="preserve"> TARA</t>
  </si>
  <si>
    <t xml:space="preserve"> TAXI</t>
  </si>
  <si>
    <t xml:space="preserve"> TAYS</t>
  </si>
  <si>
    <t xml:space="preserve"> TBIG</t>
  </si>
  <si>
    <t xml:space="preserve"> TBLA</t>
  </si>
  <si>
    <t xml:space="preserve"> TBMS</t>
  </si>
  <si>
    <t xml:space="preserve"> TCID</t>
  </si>
  <si>
    <t xml:space="preserve"> TCPI</t>
  </si>
  <si>
    <t xml:space="preserve"> TDPM</t>
  </si>
  <si>
    <t xml:space="preserve"> TEBE</t>
  </si>
  <si>
    <t xml:space="preserve"> TECH</t>
  </si>
  <si>
    <t xml:space="preserve"> TELE</t>
  </si>
  <si>
    <t xml:space="preserve"> TFAS</t>
  </si>
  <si>
    <t xml:space="preserve"> TFCO</t>
  </si>
  <si>
    <t xml:space="preserve"> TGKA</t>
  </si>
  <si>
    <t xml:space="preserve"> TGRA</t>
  </si>
  <si>
    <t xml:space="preserve"> TGUK</t>
  </si>
  <si>
    <t xml:space="preserve"> TIFA</t>
  </si>
  <si>
    <t xml:space="preserve"> TINS</t>
  </si>
  <si>
    <t xml:space="preserve"> TIRA</t>
  </si>
  <si>
    <t xml:space="preserve"> TIRT</t>
  </si>
  <si>
    <t xml:space="preserve"> TKIM</t>
  </si>
  <si>
    <t xml:space="preserve"> TLDN</t>
  </si>
  <si>
    <t xml:space="preserve"> TLKM</t>
  </si>
  <si>
    <t xml:space="preserve"> TMAS</t>
  </si>
  <si>
    <t xml:space="preserve"> TMPO</t>
  </si>
  <si>
    <t xml:space="preserve"> TNCA</t>
  </si>
  <si>
    <t xml:space="preserve"> TOBA</t>
  </si>
  <si>
    <t xml:space="preserve"> TOOL</t>
  </si>
  <si>
    <t xml:space="preserve"> TOPS</t>
  </si>
  <si>
    <t xml:space="preserve"> TOSK</t>
  </si>
  <si>
    <t xml:space="preserve"> TOTL</t>
  </si>
  <si>
    <t xml:space="preserve"> TOTO</t>
  </si>
  <si>
    <t xml:space="preserve"> TOWR</t>
  </si>
  <si>
    <t xml:space="preserve"> TOYS</t>
  </si>
  <si>
    <t xml:space="preserve"> TPIA</t>
  </si>
  <si>
    <t xml:space="preserve"> TPMA</t>
  </si>
  <si>
    <t xml:space="preserve"> TRAM</t>
  </si>
  <si>
    <t xml:space="preserve"> TRGU</t>
  </si>
  <si>
    <t xml:space="preserve"> TRIL</t>
  </si>
  <si>
    <t xml:space="preserve"> TRIM</t>
  </si>
  <si>
    <t xml:space="preserve"> TRIN</t>
  </si>
  <si>
    <t xml:space="preserve"> TRIO</t>
  </si>
  <si>
    <t xml:space="preserve"> TRIS</t>
  </si>
  <si>
    <t xml:space="preserve"> TRJA</t>
  </si>
  <si>
    <t xml:space="preserve"> TRON</t>
  </si>
  <si>
    <t xml:space="preserve"> TRST</t>
  </si>
  <si>
    <t xml:space="preserve"> TRUK</t>
  </si>
  <si>
    <t xml:space="preserve"> TRUS</t>
  </si>
  <si>
    <t xml:space="preserve"> TSPC</t>
  </si>
  <si>
    <t xml:space="preserve"> TUGU</t>
  </si>
  <si>
    <t xml:space="preserve"> TYRE</t>
  </si>
  <si>
    <t xml:space="preserve"> UANG</t>
  </si>
  <si>
    <t xml:space="preserve"> UCID</t>
  </si>
  <si>
    <t xml:space="preserve"> UDNG</t>
  </si>
  <si>
    <t xml:space="preserve"> UFOE</t>
  </si>
  <si>
    <t xml:space="preserve"> ULTJ</t>
  </si>
  <si>
    <t xml:space="preserve"> UNIC</t>
  </si>
  <si>
    <t xml:space="preserve"> UNIQ</t>
  </si>
  <si>
    <t xml:space="preserve"> UNIT</t>
  </si>
  <si>
    <t xml:space="preserve"> UNSP</t>
  </si>
  <si>
    <t xml:space="preserve"> UNTD</t>
  </si>
  <si>
    <t xml:space="preserve"> UNTR</t>
  </si>
  <si>
    <t xml:space="preserve"> UNVR</t>
  </si>
  <si>
    <t xml:space="preserve"> URBN</t>
  </si>
  <si>
    <t xml:space="preserve"> UVCR</t>
  </si>
  <si>
    <t xml:space="preserve"> VAST</t>
  </si>
  <si>
    <t xml:space="preserve"> VERN</t>
  </si>
  <si>
    <t xml:space="preserve"> VICI</t>
  </si>
  <si>
    <t xml:space="preserve"> VICO</t>
  </si>
  <si>
    <t xml:space="preserve"> VINS</t>
  </si>
  <si>
    <t xml:space="preserve"> VISI</t>
  </si>
  <si>
    <t xml:space="preserve"> VIVA</t>
  </si>
  <si>
    <t xml:space="preserve"> VKTR</t>
  </si>
  <si>
    <t xml:space="preserve"> VOKS</t>
  </si>
  <si>
    <t xml:space="preserve"> VRNA</t>
  </si>
  <si>
    <t xml:space="preserve"> VTNY</t>
  </si>
  <si>
    <t xml:space="preserve"> WAPO</t>
  </si>
  <si>
    <t xml:space="preserve"> WBSA</t>
  </si>
  <si>
    <t xml:space="preserve"> WEGE</t>
  </si>
  <si>
    <t xml:space="preserve"> WEHA</t>
  </si>
  <si>
    <t xml:space="preserve"> WGSH</t>
  </si>
  <si>
    <t xml:space="preserve"> WICO</t>
  </si>
  <si>
    <t xml:space="preserve"> WIDI</t>
  </si>
  <si>
    <t xml:space="preserve"> WIFI</t>
  </si>
  <si>
    <t xml:space="preserve"> WIIM</t>
  </si>
  <si>
    <t xml:space="preserve"> WIKA</t>
  </si>
  <si>
    <t xml:space="preserve"> WINE</t>
  </si>
  <si>
    <t xml:space="preserve"> WINR</t>
  </si>
  <si>
    <t xml:space="preserve"> WINS</t>
  </si>
  <si>
    <t xml:space="preserve"> WIRG</t>
  </si>
  <si>
    <t xml:space="preserve"> WMPP</t>
  </si>
  <si>
    <t xml:space="preserve"> WMUU</t>
  </si>
  <si>
    <t xml:space="preserve"> WOMF</t>
  </si>
  <si>
    <t xml:space="preserve"> WOOD</t>
  </si>
  <si>
    <t xml:space="preserve"> WOWS</t>
  </si>
  <si>
    <t xml:space="preserve"> WSBP</t>
  </si>
  <si>
    <t xml:space="preserve"> WSKT</t>
  </si>
  <si>
    <t xml:space="preserve"> WTON</t>
  </si>
  <si>
    <t xml:space="preserve"> YELO</t>
  </si>
  <si>
    <t xml:space="preserve"> YOII</t>
  </si>
  <si>
    <t xml:space="preserve"> YPAS</t>
  </si>
  <si>
    <t xml:space="preserve"> YULE</t>
  </si>
  <si>
    <t xml:space="preserve"> YUPI</t>
  </si>
  <si>
    <t xml:space="preserve"> ZATA</t>
  </si>
  <si>
    <t xml:space="preserve"> ZBRA</t>
  </si>
  <si>
    <t xml:space="preserve"> ZINC</t>
  </si>
  <si>
    <t xml:space="preserve"> ZONE</t>
  </si>
  <si>
    <t xml:space="preserve"> ZYRX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</si>
</sst>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&quot;%&quot;"/>
    <numFmt numFmtId="165" formatCode="dd\ mmm\ yyyy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43" fontId="2" fillId="0" borderId="0"/>
    <xf numFmtId="9" fontId="2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Border="1"/>
    <xf numFmtId="0" fontId="0" fillId="0" borderId="1" xfId="0" applyBorder="1" applyAlignment="1">
      <alignment horizontal="center" wrapText="1"/>
    </xf>
    <xf numFmtId="0" fontId="1" fillId="0" borderId="1" xfId="1" applyBorder="1" applyAlignment="1">
      <alignment horizontal="left" vertical="center"/>
    </xf>
    <xf numFmtId="0" fontId="1" fillId="0" borderId="1" xfId="1" applyBorder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3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3" fillId="4" borderId="3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4">
    <dxf>
      <font>
        <b/>
      </font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dx.co.id/id/perusahaan-tercatat/data-kepemilikan-saham/" TargetMode="External"/><Relationship Id="rId2" Type="http://schemas.openxmlformats.org/officeDocument/2006/relationships/hyperlink" Target="https://www.idx.co.id/id/data-pasar/data-saham/indeks-saham/" TargetMode="External"/><Relationship Id="rId1" Type="http://schemas.openxmlformats.org/officeDocument/2006/relationships/hyperlink" Target="https://www.idx.co.id/id/data-pasar/data-saham/daftar-saham/Sector%20&amp;%20Industry%20:%20Probe%20YFInance" TargetMode="External"/><Relationship Id="rId4" Type="http://schemas.openxmlformats.org/officeDocument/2006/relationships/hyperlink" Target="https://www.perplexity.ai/computer/a/1ec049c8-dfbf-4ae1-8034-45ddd8f97f9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1:C6"/>
  <sheetViews>
    <sheetView showGridLines="0" tabSelected="1" zoomScale="130" zoomScaleNormal="130" workbookViewId="0">
      <selection activeCell="B2" sqref="B2"/>
    </sheetView>
  </sheetViews>
  <sheetFormatPr defaultRowHeight="15" x14ac:dyDescent="0.25"/>
  <cols>
    <col min="1" max="1" width="3" customWidth="1"/>
    <col min="2" max="2" width="22" style="1" customWidth="1"/>
    <col min="3" max="3" width="90" bestFit="1" customWidth="1"/>
  </cols>
  <sheetData>
    <row r="1" spans="2:3" ht="8.25" customHeight="1" x14ac:dyDescent="0.25"/>
    <row r="2" spans="2:3" x14ac:dyDescent="0.25">
      <c r="B2" s="7" t="s">
        <v>7214</v>
      </c>
      <c r="C2" s="7" t="s">
        <v>7215</v>
      </c>
    </row>
    <row r="3" spans="2:3" ht="30" customHeight="1" x14ac:dyDescent="0.25">
      <c r="B3" s="2" t="s">
        <v>7216</v>
      </c>
      <c r="C3" s="6" t="s">
        <v>7217</v>
      </c>
    </row>
    <row r="4" spans="2:3" ht="30" customHeight="1" x14ac:dyDescent="0.25">
      <c r="B4" s="4" t="s">
        <v>7218</v>
      </c>
      <c r="C4" s="5" t="s">
        <v>7219</v>
      </c>
    </row>
    <row r="5" spans="2:3" ht="30" customHeight="1" x14ac:dyDescent="0.25">
      <c r="B5" s="4" t="s">
        <v>7220</v>
      </c>
      <c r="C5" s="3" t="s">
        <v>7221</v>
      </c>
    </row>
    <row r="6" spans="2:3" x14ac:dyDescent="0.25">
      <c r="B6" s="2" t="s">
        <v>7222</v>
      </c>
      <c r="C6" s="3" t="s">
        <v>7223</v>
      </c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96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bestFit="1" customWidth="1"/>
    <col min="2" max="2" width="10" bestFit="1" customWidth="1"/>
    <col min="3" max="3" width="32" bestFit="1" customWidth="1"/>
    <col min="4" max="4" width="14" bestFit="1" customWidth="1"/>
    <col min="5" max="5" width="18" bestFit="1" customWidth="1"/>
    <col min="6" max="6" width="16" bestFit="1" customWidth="1"/>
    <col min="7" max="7" width="14" customWidth="1"/>
    <col min="8" max="8" width="20" bestFit="1" customWidth="1"/>
    <col min="9" max="9" width="30" bestFit="1" customWidth="1"/>
  </cols>
  <sheetData>
    <row r="1" spans="1:9" x14ac:dyDescent="0.25">
      <c r="A1" s="8" t="s">
        <v>7224</v>
      </c>
      <c r="B1" s="8" t="s">
        <v>10144</v>
      </c>
      <c r="C1" s="8" t="s">
        <v>1</v>
      </c>
      <c r="D1" s="8" t="s">
        <v>7225</v>
      </c>
      <c r="E1" s="8" t="s">
        <v>7226</v>
      </c>
      <c r="F1" s="8" t="s">
        <v>7227</v>
      </c>
      <c r="G1" s="8" t="s">
        <v>7228</v>
      </c>
      <c r="H1" s="8" t="s">
        <v>7229</v>
      </c>
      <c r="I1" s="8" t="s">
        <v>7230</v>
      </c>
    </row>
    <row r="2" spans="1:9" x14ac:dyDescent="0.25">
      <c r="A2" s="27">
        <v>1</v>
      </c>
      <c r="B2" s="27" t="s">
        <v>4546</v>
      </c>
      <c r="C2" s="27" t="s">
        <v>7231</v>
      </c>
      <c r="D2" s="27" t="s">
        <v>7232</v>
      </c>
      <c r="E2" s="27" t="s">
        <v>7233</v>
      </c>
      <c r="F2" s="27" t="s">
        <v>7234</v>
      </c>
      <c r="G2" s="27"/>
      <c r="H2" s="27" t="s">
        <v>7235</v>
      </c>
      <c r="I2" s="27" t="s">
        <v>7236</v>
      </c>
    </row>
    <row r="3" spans="1:9" x14ac:dyDescent="0.25">
      <c r="A3" s="27">
        <v>2</v>
      </c>
      <c r="B3" s="27" t="s">
        <v>6765</v>
      </c>
      <c r="C3" s="27" t="s">
        <v>7237</v>
      </c>
      <c r="D3" s="27" t="s">
        <v>7238</v>
      </c>
      <c r="E3" s="27" t="s">
        <v>7239</v>
      </c>
      <c r="F3" s="27" t="s">
        <v>7240</v>
      </c>
      <c r="G3" s="27" t="s">
        <v>10084</v>
      </c>
      <c r="H3" s="27" t="s">
        <v>7252</v>
      </c>
      <c r="I3" s="27" t="s">
        <v>7434</v>
      </c>
    </row>
    <row r="4" spans="1:9" x14ac:dyDescent="0.25">
      <c r="A4" s="27">
        <v>3</v>
      </c>
      <c r="B4" s="27" t="s">
        <v>4064</v>
      </c>
      <c r="C4" s="27" t="s">
        <v>7241</v>
      </c>
      <c r="D4" s="27" t="s">
        <v>7238</v>
      </c>
      <c r="E4" s="27" t="s">
        <v>7242</v>
      </c>
      <c r="F4" s="27" t="s">
        <v>7240</v>
      </c>
      <c r="G4" s="27" t="s">
        <v>10078</v>
      </c>
      <c r="H4" s="27" t="s">
        <v>7243</v>
      </c>
      <c r="I4" s="27" t="s">
        <v>7244</v>
      </c>
    </row>
    <row r="5" spans="1:9" x14ac:dyDescent="0.25">
      <c r="A5" s="27">
        <v>4</v>
      </c>
      <c r="B5" s="27" t="s">
        <v>481</v>
      </c>
      <c r="C5" s="27" t="s">
        <v>7245</v>
      </c>
      <c r="D5" s="27" t="s">
        <v>7246</v>
      </c>
      <c r="E5" s="27" t="s">
        <v>7247</v>
      </c>
      <c r="F5" s="27" t="s">
        <v>7240</v>
      </c>
      <c r="G5" s="27" t="s">
        <v>10077</v>
      </c>
      <c r="H5" s="27" t="s">
        <v>7243</v>
      </c>
      <c r="I5" s="27" t="s">
        <v>7248</v>
      </c>
    </row>
    <row r="6" spans="1:9" x14ac:dyDescent="0.25">
      <c r="A6" s="27">
        <v>5</v>
      </c>
      <c r="B6" s="27" t="s">
        <v>3548</v>
      </c>
      <c r="C6" s="27" t="s">
        <v>7249</v>
      </c>
      <c r="D6" s="27" t="s">
        <v>7250</v>
      </c>
      <c r="E6" s="27" t="s">
        <v>7251</v>
      </c>
      <c r="F6" s="27" t="s">
        <v>7234</v>
      </c>
      <c r="G6" s="27"/>
      <c r="H6" s="27" t="s">
        <v>7252</v>
      </c>
      <c r="I6" s="27" t="s">
        <v>7253</v>
      </c>
    </row>
    <row r="7" spans="1:9" x14ac:dyDescent="0.25">
      <c r="A7" s="27">
        <v>6</v>
      </c>
      <c r="B7" s="27" t="s">
        <v>4347</v>
      </c>
      <c r="C7" s="27" t="s">
        <v>7254</v>
      </c>
      <c r="D7" s="27" t="s">
        <v>7250</v>
      </c>
      <c r="E7" s="27" t="s">
        <v>7255</v>
      </c>
      <c r="F7" s="27" t="s">
        <v>7256</v>
      </c>
      <c r="G7" s="27" t="s">
        <v>10083</v>
      </c>
      <c r="H7" s="27" t="s">
        <v>7257</v>
      </c>
      <c r="I7" s="27" t="s">
        <v>7258</v>
      </c>
    </row>
    <row r="8" spans="1:9" x14ac:dyDescent="0.25">
      <c r="A8" s="27">
        <v>7</v>
      </c>
      <c r="B8" s="27" t="s">
        <v>1341</v>
      </c>
      <c r="C8" s="27" t="s">
        <v>7259</v>
      </c>
      <c r="D8" s="27" t="s">
        <v>7260</v>
      </c>
      <c r="E8" s="27" t="s">
        <v>7261</v>
      </c>
      <c r="F8" s="27" t="s">
        <v>7256</v>
      </c>
      <c r="G8" s="27" t="s">
        <v>10082</v>
      </c>
      <c r="H8" s="27" t="s">
        <v>7262</v>
      </c>
      <c r="I8" s="27" t="s">
        <v>7263</v>
      </c>
    </row>
    <row r="9" spans="1:9" x14ac:dyDescent="0.25">
      <c r="A9" s="27">
        <v>8</v>
      </c>
      <c r="B9" s="27" t="s">
        <v>2679</v>
      </c>
      <c r="C9" s="27" t="s">
        <v>7264</v>
      </c>
      <c r="D9" s="27" t="s">
        <v>7265</v>
      </c>
      <c r="E9" s="27" t="s">
        <v>7266</v>
      </c>
      <c r="F9" s="27" t="s">
        <v>7234</v>
      </c>
      <c r="G9" s="27"/>
      <c r="H9" s="27" t="s">
        <v>7267</v>
      </c>
      <c r="I9" s="27" t="s">
        <v>7268</v>
      </c>
    </row>
    <row r="10" spans="1:9" x14ac:dyDescent="0.25">
      <c r="A10" s="27">
        <v>9</v>
      </c>
      <c r="B10" s="27" t="s">
        <v>5007</v>
      </c>
      <c r="C10" s="27" t="s">
        <v>7269</v>
      </c>
      <c r="D10" s="27" t="s">
        <v>7270</v>
      </c>
      <c r="E10" s="27" t="s">
        <v>7271</v>
      </c>
      <c r="F10" s="27" t="s">
        <v>7240</v>
      </c>
      <c r="G10" s="27" t="s">
        <v>10077</v>
      </c>
      <c r="H10" s="27" t="s">
        <v>7243</v>
      </c>
      <c r="I10" s="27" t="s">
        <v>7272</v>
      </c>
    </row>
    <row r="11" spans="1:9" x14ac:dyDescent="0.25">
      <c r="A11" s="27">
        <v>10</v>
      </c>
      <c r="B11" s="27" t="s">
        <v>6915</v>
      </c>
      <c r="C11" s="27" t="s">
        <v>7273</v>
      </c>
      <c r="D11" s="27" t="s">
        <v>7274</v>
      </c>
      <c r="E11" s="27" t="s">
        <v>7275</v>
      </c>
      <c r="F11" s="27" t="s">
        <v>7240</v>
      </c>
      <c r="G11" s="27" t="s">
        <v>10085</v>
      </c>
      <c r="H11" s="27" t="s">
        <v>7276</v>
      </c>
      <c r="I11" s="27" t="s">
        <v>7277</v>
      </c>
    </row>
    <row r="12" spans="1:9" x14ac:dyDescent="0.25">
      <c r="A12" s="27">
        <v>11</v>
      </c>
      <c r="B12" s="27" t="s">
        <v>1661</v>
      </c>
      <c r="C12" s="27" t="s">
        <v>7278</v>
      </c>
      <c r="D12" s="27" t="s">
        <v>7279</v>
      </c>
      <c r="E12" s="27" t="s">
        <v>7280</v>
      </c>
      <c r="F12" s="27" t="s">
        <v>7281</v>
      </c>
      <c r="G12" s="27" t="s">
        <v>10085</v>
      </c>
      <c r="H12" s="27" t="s">
        <v>7235</v>
      </c>
      <c r="I12" s="27" t="s">
        <v>7282</v>
      </c>
    </row>
    <row r="13" spans="1:9" x14ac:dyDescent="0.25">
      <c r="A13" s="27">
        <v>12</v>
      </c>
      <c r="B13" s="27" t="s">
        <v>3039</v>
      </c>
      <c r="C13" s="27" t="s">
        <v>7283</v>
      </c>
      <c r="D13" s="27" t="s">
        <v>7284</v>
      </c>
      <c r="E13" s="27" t="s">
        <v>7285</v>
      </c>
      <c r="F13" s="27" t="s">
        <v>7240</v>
      </c>
      <c r="G13" s="27" t="s">
        <v>10087</v>
      </c>
      <c r="H13" s="27" t="s">
        <v>7286</v>
      </c>
      <c r="I13" s="27" t="s">
        <v>7287</v>
      </c>
    </row>
    <row r="14" spans="1:9" x14ac:dyDescent="0.25">
      <c r="A14" s="27">
        <v>13</v>
      </c>
      <c r="B14" s="27" t="s">
        <v>5128</v>
      </c>
      <c r="C14" s="27" t="s">
        <v>7288</v>
      </c>
      <c r="D14" s="27" t="s">
        <v>7289</v>
      </c>
      <c r="E14" s="27" t="s">
        <v>7290</v>
      </c>
      <c r="F14" s="27" t="s">
        <v>7240</v>
      </c>
      <c r="G14" s="27" t="s">
        <v>10079</v>
      </c>
      <c r="H14" s="27" t="s">
        <v>7267</v>
      </c>
      <c r="I14" s="27" t="s">
        <v>7291</v>
      </c>
    </row>
    <row r="15" spans="1:9" x14ac:dyDescent="0.25">
      <c r="A15" s="27">
        <v>14</v>
      </c>
      <c r="B15" s="27" t="s">
        <v>2932</v>
      </c>
      <c r="C15" s="27" t="s">
        <v>7292</v>
      </c>
      <c r="D15" s="27" t="s">
        <v>7289</v>
      </c>
      <c r="E15" s="27" t="s">
        <v>7293</v>
      </c>
      <c r="F15" s="27" t="s">
        <v>7240</v>
      </c>
      <c r="G15" s="27" t="s">
        <v>10078</v>
      </c>
      <c r="H15" s="27" t="s">
        <v>7276</v>
      </c>
      <c r="I15" s="27" t="s">
        <v>7294</v>
      </c>
    </row>
    <row r="16" spans="1:9" x14ac:dyDescent="0.25">
      <c r="A16" s="27">
        <v>15</v>
      </c>
      <c r="B16" s="27" t="s">
        <v>4417</v>
      </c>
      <c r="C16" s="27" t="s">
        <v>7295</v>
      </c>
      <c r="D16" s="27" t="s">
        <v>7296</v>
      </c>
      <c r="E16" s="27" t="s">
        <v>7297</v>
      </c>
      <c r="F16" s="27" t="s">
        <v>7256</v>
      </c>
      <c r="G16" s="27" t="s">
        <v>10073</v>
      </c>
      <c r="H16" s="27" t="s">
        <v>7298</v>
      </c>
      <c r="I16" s="27" t="s">
        <v>7299</v>
      </c>
    </row>
    <row r="17" spans="1:9" x14ac:dyDescent="0.25">
      <c r="A17" s="27">
        <v>16</v>
      </c>
      <c r="B17" s="27" t="s">
        <v>5838</v>
      </c>
      <c r="C17" s="27" t="s">
        <v>7300</v>
      </c>
      <c r="D17" s="27" t="s">
        <v>7301</v>
      </c>
      <c r="E17" s="27" t="s">
        <v>7302</v>
      </c>
      <c r="F17" s="27" t="s">
        <v>7240</v>
      </c>
      <c r="G17" s="27" t="s">
        <v>10082</v>
      </c>
      <c r="H17" s="27" t="s">
        <v>7262</v>
      </c>
      <c r="I17" s="27" t="s">
        <v>7263</v>
      </c>
    </row>
    <row r="18" spans="1:9" x14ac:dyDescent="0.25">
      <c r="A18" s="27">
        <v>17</v>
      </c>
      <c r="B18" s="27" t="s">
        <v>5851</v>
      </c>
      <c r="C18" s="27" t="s">
        <v>7303</v>
      </c>
      <c r="D18" s="27" t="s">
        <v>7301</v>
      </c>
      <c r="E18" s="27" t="s">
        <v>7304</v>
      </c>
      <c r="F18" s="27" t="s">
        <v>7234</v>
      </c>
      <c r="G18" s="27"/>
      <c r="H18" s="27" t="s">
        <v>7276</v>
      </c>
      <c r="I18" s="27" t="s">
        <v>7277</v>
      </c>
    </row>
    <row r="19" spans="1:9" x14ac:dyDescent="0.25">
      <c r="A19" s="27">
        <v>18</v>
      </c>
      <c r="B19" s="27" t="s">
        <v>5913</v>
      </c>
      <c r="C19" s="27" t="s">
        <v>7305</v>
      </c>
      <c r="D19" s="27" t="s">
        <v>7301</v>
      </c>
      <c r="E19" s="27" t="s">
        <v>7306</v>
      </c>
      <c r="F19" s="27" t="s">
        <v>7240</v>
      </c>
      <c r="G19" s="27" t="s">
        <v>10077</v>
      </c>
      <c r="H19" s="27" t="s">
        <v>7243</v>
      </c>
      <c r="I19" s="27" t="s">
        <v>7307</v>
      </c>
    </row>
    <row r="20" spans="1:9" x14ac:dyDescent="0.25">
      <c r="A20" s="27">
        <v>19</v>
      </c>
      <c r="B20" s="27" t="s">
        <v>1930</v>
      </c>
      <c r="C20" s="27" t="s">
        <v>7308</v>
      </c>
      <c r="D20" s="27" t="s">
        <v>7301</v>
      </c>
      <c r="E20" s="27" t="s">
        <v>7309</v>
      </c>
      <c r="F20" s="27" t="s">
        <v>7240</v>
      </c>
      <c r="G20" s="27" t="s">
        <v>10077</v>
      </c>
      <c r="H20" s="27" t="s">
        <v>7243</v>
      </c>
      <c r="I20" s="27" t="s">
        <v>7310</v>
      </c>
    </row>
    <row r="21" spans="1:9" x14ac:dyDescent="0.25">
      <c r="A21" s="27">
        <v>20</v>
      </c>
      <c r="B21" s="27" t="s">
        <v>2993</v>
      </c>
      <c r="C21" s="27" t="s">
        <v>7311</v>
      </c>
      <c r="D21" s="27" t="s">
        <v>7301</v>
      </c>
      <c r="E21" s="27" t="s">
        <v>7312</v>
      </c>
      <c r="F21" s="27" t="s">
        <v>7240</v>
      </c>
      <c r="G21" s="27" t="s">
        <v>10073</v>
      </c>
      <c r="H21" s="27" t="s">
        <v>7286</v>
      </c>
      <c r="I21" s="27" t="s">
        <v>7287</v>
      </c>
    </row>
    <row r="22" spans="1:9" x14ac:dyDescent="0.25">
      <c r="A22" s="27">
        <v>21</v>
      </c>
      <c r="B22" s="27" t="s">
        <v>3298</v>
      </c>
      <c r="C22" s="27" t="s">
        <v>7313</v>
      </c>
      <c r="D22" s="27" t="s">
        <v>7314</v>
      </c>
      <c r="E22" s="27" t="s">
        <v>7315</v>
      </c>
      <c r="F22" s="27" t="s">
        <v>7234</v>
      </c>
      <c r="G22" s="27"/>
      <c r="H22" s="27" t="s">
        <v>7267</v>
      </c>
      <c r="I22" s="27" t="s">
        <v>7316</v>
      </c>
    </row>
    <row r="23" spans="1:9" x14ac:dyDescent="0.25">
      <c r="A23" s="27">
        <v>22</v>
      </c>
      <c r="B23" s="27" t="s">
        <v>4053</v>
      </c>
      <c r="C23" s="27" t="s">
        <v>7317</v>
      </c>
      <c r="D23" s="27" t="s">
        <v>7318</v>
      </c>
      <c r="E23" s="27" t="s">
        <v>7319</v>
      </c>
      <c r="F23" s="27" t="s">
        <v>7240</v>
      </c>
      <c r="G23" s="27" t="s">
        <v>10078</v>
      </c>
      <c r="H23" s="27" t="s">
        <v>7286</v>
      </c>
      <c r="I23" s="27" t="s">
        <v>7320</v>
      </c>
    </row>
    <row r="24" spans="1:9" x14ac:dyDescent="0.25">
      <c r="A24" s="27">
        <v>23</v>
      </c>
      <c r="B24" s="27" t="s">
        <v>1416</v>
      </c>
      <c r="C24" s="27" t="s">
        <v>7321</v>
      </c>
      <c r="D24" s="27" t="s">
        <v>7322</v>
      </c>
      <c r="E24" s="27" t="s">
        <v>7323</v>
      </c>
      <c r="F24" s="27" t="s">
        <v>7240</v>
      </c>
      <c r="G24" s="27" t="s">
        <v>10079</v>
      </c>
      <c r="H24" s="27" t="s">
        <v>7267</v>
      </c>
      <c r="I24" s="27" t="s">
        <v>7291</v>
      </c>
    </row>
    <row r="25" spans="1:9" x14ac:dyDescent="0.25">
      <c r="A25" s="27">
        <v>24</v>
      </c>
      <c r="B25" s="27" t="s">
        <v>4820</v>
      </c>
      <c r="C25" s="27" t="s">
        <v>7324</v>
      </c>
      <c r="D25" s="27" t="s">
        <v>7325</v>
      </c>
      <c r="E25" s="27" t="s">
        <v>7326</v>
      </c>
      <c r="F25" s="27" t="s">
        <v>7256</v>
      </c>
      <c r="G25" s="27" t="s">
        <v>10086</v>
      </c>
      <c r="H25" s="27" t="s">
        <v>7327</v>
      </c>
      <c r="I25" s="27" t="s">
        <v>7328</v>
      </c>
    </row>
    <row r="26" spans="1:9" x14ac:dyDescent="0.25">
      <c r="A26" s="27">
        <v>25</v>
      </c>
      <c r="B26" s="27" t="s">
        <v>2156</v>
      </c>
      <c r="C26" s="27" t="s">
        <v>7329</v>
      </c>
      <c r="D26" s="27" t="s">
        <v>7330</v>
      </c>
      <c r="E26" s="27" t="s">
        <v>7331</v>
      </c>
      <c r="F26" s="27" t="s">
        <v>7240</v>
      </c>
      <c r="G26" s="27" t="s">
        <v>10080</v>
      </c>
      <c r="H26" s="27" t="s">
        <v>7235</v>
      </c>
      <c r="I26" s="27" t="s">
        <v>7332</v>
      </c>
    </row>
    <row r="27" spans="1:9" x14ac:dyDescent="0.25">
      <c r="A27" s="27">
        <v>26</v>
      </c>
      <c r="B27" s="27" t="s">
        <v>1175</v>
      </c>
      <c r="C27" s="27" t="s">
        <v>7333</v>
      </c>
      <c r="D27" s="27" t="s">
        <v>7330</v>
      </c>
      <c r="E27" s="27" t="s">
        <v>7334</v>
      </c>
      <c r="F27" s="27" t="s">
        <v>7240</v>
      </c>
      <c r="G27" s="27" t="s">
        <v>10078</v>
      </c>
      <c r="H27" s="27" t="s">
        <v>7286</v>
      </c>
      <c r="I27" s="27" t="s">
        <v>7335</v>
      </c>
    </row>
    <row r="28" spans="1:9" x14ac:dyDescent="0.25">
      <c r="A28" s="27">
        <v>27</v>
      </c>
      <c r="B28" s="27" t="s">
        <v>1941</v>
      </c>
      <c r="C28" s="27" t="s">
        <v>7336</v>
      </c>
      <c r="D28" s="27" t="s">
        <v>7337</v>
      </c>
      <c r="E28" s="27" t="s">
        <v>7338</v>
      </c>
      <c r="F28" s="27" t="s">
        <v>7256</v>
      </c>
      <c r="G28" s="27" t="s">
        <v>10079</v>
      </c>
      <c r="H28" s="27" t="s">
        <v>7267</v>
      </c>
      <c r="I28" s="27" t="s">
        <v>7291</v>
      </c>
    </row>
    <row r="29" spans="1:9" x14ac:dyDescent="0.25">
      <c r="A29" s="27">
        <v>28</v>
      </c>
      <c r="B29" s="27" t="s">
        <v>7028</v>
      </c>
      <c r="C29" s="27" t="s">
        <v>7339</v>
      </c>
      <c r="D29" s="27" t="s">
        <v>7337</v>
      </c>
      <c r="E29" s="27" t="s">
        <v>7340</v>
      </c>
      <c r="F29" s="27" t="s">
        <v>7234</v>
      </c>
      <c r="G29" s="27"/>
      <c r="H29" s="27" t="s">
        <v>7276</v>
      </c>
      <c r="I29" s="27" t="s">
        <v>7341</v>
      </c>
    </row>
    <row r="30" spans="1:9" x14ac:dyDescent="0.25">
      <c r="A30" s="27">
        <v>29</v>
      </c>
      <c r="B30" s="27" t="s">
        <v>6461</v>
      </c>
      <c r="C30" s="27" t="s">
        <v>7342</v>
      </c>
      <c r="D30" s="27" t="s">
        <v>7337</v>
      </c>
      <c r="E30" s="27" t="s">
        <v>7343</v>
      </c>
      <c r="F30" s="27" t="s">
        <v>7240</v>
      </c>
      <c r="G30" s="27" t="s">
        <v>10079</v>
      </c>
      <c r="H30" s="27" t="s">
        <v>7267</v>
      </c>
      <c r="I30" s="27" t="s">
        <v>7291</v>
      </c>
    </row>
    <row r="31" spans="1:9" x14ac:dyDescent="0.25">
      <c r="A31" s="27">
        <v>30</v>
      </c>
      <c r="B31" s="27" t="s">
        <v>7096</v>
      </c>
      <c r="C31" s="27" t="s">
        <v>7344</v>
      </c>
      <c r="D31" s="27" t="s">
        <v>7337</v>
      </c>
      <c r="E31" s="27" t="s">
        <v>7345</v>
      </c>
      <c r="F31" s="27" t="s">
        <v>7346</v>
      </c>
      <c r="G31" s="27" t="s">
        <v>10079</v>
      </c>
      <c r="H31" s="27" t="s">
        <v>7286</v>
      </c>
      <c r="I31" s="27" t="s">
        <v>7347</v>
      </c>
    </row>
    <row r="32" spans="1:9" x14ac:dyDescent="0.25">
      <c r="A32" s="27">
        <v>31</v>
      </c>
      <c r="B32" s="27" t="s">
        <v>5790</v>
      </c>
      <c r="C32" s="27" t="s">
        <v>7348</v>
      </c>
      <c r="D32" s="27" t="s">
        <v>7349</v>
      </c>
      <c r="E32" s="27" t="s">
        <v>7350</v>
      </c>
      <c r="F32" s="27" t="s">
        <v>7256</v>
      </c>
      <c r="G32" s="27" t="s">
        <v>10073</v>
      </c>
      <c r="H32" s="27" t="s">
        <v>7298</v>
      </c>
      <c r="I32" s="27" t="s">
        <v>7299</v>
      </c>
    </row>
    <row r="33" spans="1:9" x14ac:dyDescent="0.25">
      <c r="A33" s="27">
        <v>32</v>
      </c>
      <c r="B33" s="27" t="s">
        <v>5116</v>
      </c>
      <c r="C33" s="27" t="s">
        <v>7351</v>
      </c>
      <c r="D33" s="27" t="s">
        <v>7352</v>
      </c>
      <c r="E33" s="27" t="s">
        <v>7353</v>
      </c>
      <c r="F33" s="27" t="s">
        <v>7240</v>
      </c>
      <c r="G33" s="27" t="s">
        <v>10077</v>
      </c>
      <c r="H33" s="27" t="s">
        <v>7243</v>
      </c>
      <c r="I33" s="27" t="s">
        <v>7354</v>
      </c>
    </row>
    <row r="34" spans="1:9" x14ac:dyDescent="0.25">
      <c r="A34" s="27">
        <v>33</v>
      </c>
      <c r="B34" s="27" t="s">
        <v>754</v>
      </c>
      <c r="C34" s="27" t="s">
        <v>7355</v>
      </c>
      <c r="D34" s="27" t="s">
        <v>7356</v>
      </c>
      <c r="E34" s="27" t="s">
        <v>7357</v>
      </c>
      <c r="F34" s="27" t="s">
        <v>10135</v>
      </c>
      <c r="G34" s="27" t="s">
        <v>10077</v>
      </c>
      <c r="H34" s="27" t="s">
        <v>7243</v>
      </c>
      <c r="I34" s="27" t="s">
        <v>7354</v>
      </c>
    </row>
    <row r="35" spans="1:9" x14ac:dyDescent="0.25">
      <c r="A35" s="27">
        <v>34</v>
      </c>
      <c r="B35" s="27" t="s">
        <v>3566</v>
      </c>
      <c r="C35" s="27" t="s">
        <v>7358</v>
      </c>
      <c r="D35" s="27" t="s">
        <v>7359</v>
      </c>
      <c r="E35" s="27" t="s">
        <v>7360</v>
      </c>
      <c r="F35" s="27" t="s">
        <v>7346</v>
      </c>
      <c r="G35" s="27" t="s">
        <v>10079</v>
      </c>
      <c r="H35" s="27" t="s">
        <v>7267</v>
      </c>
      <c r="I35" s="27" t="s">
        <v>7291</v>
      </c>
    </row>
    <row r="36" spans="1:9" x14ac:dyDescent="0.25">
      <c r="A36" s="27">
        <v>35</v>
      </c>
      <c r="B36" s="27" t="s">
        <v>4935</v>
      </c>
      <c r="C36" s="27" t="s">
        <v>7361</v>
      </c>
      <c r="D36" s="27" t="s">
        <v>7362</v>
      </c>
      <c r="E36" s="27" t="s">
        <v>7363</v>
      </c>
      <c r="F36" s="27" t="s">
        <v>7240</v>
      </c>
      <c r="G36" s="27" t="s">
        <v>10079</v>
      </c>
      <c r="H36" s="27" t="s">
        <v>7267</v>
      </c>
      <c r="I36" s="27" t="s">
        <v>7364</v>
      </c>
    </row>
    <row r="37" spans="1:9" x14ac:dyDescent="0.25">
      <c r="A37" s="27">
        <v>36</v>
      </c>
      <c r="B37" s="27" t="s">
        <v>1578</v>
      </c>
      <c r="C37" s="27" t="s">
        <v>7365</v>
      </c>
      <c r="D37" s="27" t="s">
        <v>7366</v>
      </c>
      <c r="E37" s="27" t="s">
        <v>7367</v>
      </c>
      <c r="F37" s="27" t="s">
        <v>7240</v>
      </c>
      <c r="G37" s="27" t="s">
        <v>10073</v>
      </c>
      <c r="H37" s="27" t="s">
        <v>7286</v>
      </c>
      <c r="I37" s="27" t="s">
        <v>7287</v>
      </c>
    </row>
    <row r="38" spans="1:9" x14ac:dyDescent="0.25">
      <c r="A38" s="27">
        <v>37</v>
      </c>
      <c r="B38" s="27" t="s">
        <v>2329</v>
      </c>
      <c r="C38" s="27" t="s">
        <v>7368</v>
      </c>
      <c r="D38" s="27" t="s">
        <v>7369</v>
      </c>
      <c r="E38" s="27" t="s">
        <v>7370</v>
      </c>
      <c r="F38" s="27" t="s">
        <v>7256</v>
      </c>
      <c r="G38" s="27" t="s">
        <v>10080</v>
      </c>
      <c r="H38" s="27" t="s">
        <v>7235</v>
      </c>
      <c r="I38" s="27" t="s">
        <v>7371</v>
      </c>
    </row>
    <row r="39" spans="1:9" x14ac:dyDescent="0.25">
      <c r="A39" s="27">
        <v>38</v>
      </c>
      <c r="B39" s="27" t="s">
        <v>125</v>
      </c>
      <c r="C39" s="27" t="s">
        <v>7372</v>
      </c>
      <c r="D39" s="27" t="s">
        <v>7373</v>
      </c>
      <c r="E39" s="27" t="s">
        <v>7374</v>
      </c>
      <c r="F39" s="27" t="s">
        <v>7256</v>
      </c>
      <c r="G39" s="27" t="s">
        <v>10073</v>
      </c>
      <c r="H39" s="27" t="s">
        <v>7243</v>
      </c>
      <c r="I39" s="27" t="s">
        <v>7375</v>
      </c>
    </row>
    <row r="40" spans="1:9" x14ac:dyDescent="0.25">
      <c r="A40" s="27">
        <v>39</v>
      </c>
      <c r="B40" s="27" t="s">
        <v>5958</v>
      </c>
      <c r="C40" s="27" t="s">
        <v>7376</v>
      </c>
      <c r="D40" s="27" t="s">
        <v>7377</v>
      </c>
      <c r="E40" s="27" t="s">
        <v>7378</v>
      </c>
      <c r="F40" s="27" t="s">
        <v>7240</v>
      </c>
      <c r="G40" s="27" t="s">
        <v>10073</v>
      </c>
      <c r="H40" s="27" t="s">
        <v>7286</v>
      </c>
      <c r="I40" s="27" t="s">
        <v>7379</v>
      </c>
    </row>
    <row r="41" spans="1:9" x14ac:dyDescent="0.25">
      <c r="A41" s="27">
        <v>40</v>
      </c>
      <c r="B41" s="27" t="s">
        <v>642</v>
      </c>
      <c r="C41" s="27" t="s">
        <v>7380</v>
      </c>
      <c r="D41" s="27" t="s">
        <v>7381</v>
      </c>
      <c r="E41" s="27" t="s">
        <v>7382</v>
      </c>
      <c r="F41" s="27" t="s">
        <v>7240</v>
      </c>
      <c r="G41" s="27" t="s">
        <v>10080</v>
      </c>
      <c r="H41" s="27" t="s">
        <v>7235</v>
      </c>
      <c r="I41" s="27" t="s">
        <v>7383</v>
      </c>
    </row>
    <row r="42" spans="1:9" x14ac:dyDescent="0.25">
      <c r="A42" s="27">
        <v>41</v>
      </c>
      <c r="B42" s="27" t="s">
        <v>4980</v>
      </c>
      <c r="C42" s="27" t="s">
        <v>7384</v>
      </c>
      <c r="D42" s="27" t="s">
        <v>7385</v>
      </c>
      <c r="E42" s="27" t="s">
        <v>7386</v>
      </c>
      <c r="F42" s="27" t="s">
        <v>7240</v>
      </c>
      <c r="G42" s="27" t="s">
        <v>10080</v>
      </c>
      <c r="H42" s="27" t="s">
        <v>7327</v>
      </c>
      <c r="I42" s="27" t="s">
        <v>7387</v>
      </c>
    </row>
    <row r="43" spans="1:9" x14ac:dyDescent="0.25">
      <c r="A43" s="27">
        <v>42</v>
      </c>
      <c r="B43" s="27" t="s">
        <v>899</v>
      </c>
      <c r="C43" s="27" t="s">
        <v>7388</v>
      </c>
      <c r="D43" s="27" t="s">
        <v>7389</v>
      </c>
      <c r="E43" s="27" t="s">
        <v>7390</v>
      </c>
      <c r="F43" s="27" t="s">
        <v>7346</v>
      </c>
      <c r="G43" s="27" t="s">
        <v>10080</v>
      </c>
      <c r="H43" s="27" t="s">
        <v>7286</v>
      </c>
      <c r="I43" s="27" t="s">
        <v>7391</v>
      </c>
    </row>
    <row r="44" spans="1:9" x14ac:dyDescent="0.25">
      <c r="A44" s="27">
        <v>43</v>
      </c>
      <c r="B44" s="27" t="s">
        <v>2506</v>
      </c>
      <c r="C44" s="27" t="s">
        <v>7392</v>
      </c>
      <c r="D44" s="27" t="s">
        <v>7393</v>
      </c>
      <c r="E44" s="27" t="s">
        <v>7394</v>
      </c>
      <c r="F44" s="27" t="s">
        <v>7240</v>
      </c>
      <c r="G44" s="27" t="s">
        <v>10080</v>
      </c>
      <c r="H44" s="27" t="s">
        <v>7235</v>
      </c>
      <c r="I44" s="27" t="s">
        <v>7395</v>
      </c>
    </row>
    <row r="45" spans="1:9" x14ac:dyDescent="0.25">
      <c r="A45" s="27">
        <v>44</v>
      </c>
      <c r="B45" s="27" t="s">
        <v>5070</v>
      </c>
      <c r="C45" s="27" t="s">
        <v>7396</v>
      </c>
      <c r="D45" s="27" t="s">
        <v>7397</v>
      </c>
      <c r="E45" s="27" t="s">
        <v>7398</v>
      </c>
      <c r="F45" s="27" t="s">
        <v>7240</v>
      </c>
      <c r="G45" s="27" t="s">
        <v>10078</v>
      </c>
      <c r="H45" s="27" t="s">
        <v>7286</v>
      </c>
      <c r="I45" s="27" t="s">
        <v>7399</v>
      </c>
    </row>
    <row r="46" spans="1:9" x14ac:dyDescent="0.25">
      <c r="A46" s="27">
        <v>45</v>
      </c>
      <c r="B46" s="27" t="s">
        <v>6120</v>
      </c>
      <c r="C46" s="27" t="s">
        <v>7400</v>
      </c>
      <c r="D46" s="27" t="s">
        <v>7401</v>
      </c>
      <c r="E46" s="27" t="s">
        <v>7402</v>
      </c>
      <c r="F46" s="27" t="s">
        <v>7234</v>
      </c>
      <c r="G46" s="27"/>
      <c r="H46" s="27" t="s">
        <v>7286</v>
      </c>
      <c r="I46" s="27" t="s">
        <v>7403</v>
      </c>
    </row>
    <row r="47" spans="1:9" x14ac:dyDescent="0.25">
      <c r="A47" s="27">
        <v>46</v>
      </c>
      <c r="B47" s="27" t="s">
        <v>6330</v>
      </c>
      <c r="C47" s="27" t="s">
        <v>7404</v>
      </c>
      <c r="D47" s="27" t="s">
        <v>7405</v>
      </c>
      <c r="E47" s="27" t="s">
        <v>7406</v>
      </c>
      <c r="F47" s="27" t="s">
        <v>7256</v>
      </c>
      <c r="G47" s="27" t="s">
        <v>10079</v>
      </c>
      <c r="H47" s="27" t="s">
        <v>7267</v>
      </c>
      <c r="I47" s="27" t="s">
        <v>7364</v>
      </c>
    </row>
    <row r="48" spans="1:9" x14ac:dyDescent="0.25">
      <c r="A48" s="27">
        <v>47</v>
      </c>
      <c r="B48" s="27" t="s">
        <v>4920</v>
      </c>
      <c r="C48" s="27" t="s">
        <v>7407</v>
      </c>
      <c r="D48" s="27" t="s">
        <v>7405</v>
      </c>
      <c r="E48" s="27" t="s">
        <v>7408</v>
      </c>
      <c r="F48" s="27" t="s">
        <v>7234</v>
      </c>
      <c r="G48" s="27"/>
      <c r="H48" s="27" t="s">
        <v>7262</v>
      </c>
      <c r="I48" s="27" t="s">
        <v>7409</v>
      </c>
    </row>
    <row r="49" spans="1:9" x14ac:dyDescent="0.25">
      <c r="A49" s="27">
        <v>48</v>
      </c>
      <c r="B49" s="27" t="s">
        <v>1155</v>
      </c>
      <c r="C49" s="27" t="s">
        <v>7410</v>
      </c>
      <c r="D49" s="27" t="s">
        <v>7411</v>
      </c>
      <c r="E49" s="27" t="s">
        <v>7412</v>
      </c>
      <c r="F49" s="27" t="s">
        <v>7346</v>
      </c>
      <c r="G49" s="27" t="s">
        <v>10080</v>
      </c>
      <c r="H49" s="27" t="s">
        <v>7235</v>
      </c>
      <c r="I49" s="27" t="s">
        <v>7413</v>
      </c>
    </row>
    <row r="50" spans="1:9" x14ac:dyDescent="0.25">
      <c r="A50" s="27">
        <v>49</v>
      </c>
      <c r="B50" s="27" t="s">
        <v>7084</v>
      </c>
      <c r="C50" s="27" t="s">
        <v>7414</v>
      </c>
      <c r="D50" s="27" t="s">
        <v>7415</v>
      </c>
      <c r="E50" s="27" t="s">
        <v>7416</v>
      </c>
      <c r="F50" s="27" t="s">
        <v>7240</v>
      </c>
      <c r="G50" s="27" t="s">
        <v>10085</v>
      </c>
      <c r="H50" s="27" t="s">
        <v>7276</v>
      </c>
      <c r="I50" s="27" t="s">
        <v>7417</v>
      </c>
    </row>
    <row r="51" spans="1:9" x14ac:dyDescent="0.25">
      <c r="A51" s="27">
        <v>50</v>
      </c>
      <c r="B51" s="27" t="s">
        <v>6001</v>
      </c>
      <c r="C51" s="27" t="s">
        <v>7418</v>
      </c>
      <c r="D51" s="27" t="s">
        <v>7419</v>
      </c>
      <c r="E51" s="27" t="s">
        <v>7420</v>
      </c>
      <c r="F51" s="27" t="s">
        <v>7240</v>
      </c>
      <c r="G51" s="27" t="s">
        <v>10073</v>
      </c>
      <c r="H51" s="27" t="s">
        <v>7298</v>
      </c>
      <c r="I51" s="27" t="s">
        <v>7421</v>
      </c>
    </row>
    <row r="52" spans="1:9" x14ac:dyDescent="0.25">
      <c r="A52" s="27">
        <v>51</v>
      </c>
      <c r="B52" s="27" t="s">
        <v>2901</v>
      </c>
      <c r="C52" s="27" t="s">
        <v>7422</v>
      </c>
      <c r="D52" s="27" t="s">
        <v>7423</v>
      </c>
      <c r="E52" s="27" t="s">
        <v>7424</v>
      </c>
      <c r="F52" s="27" t="s">
        <v>7240</v>
      </c>
      <c r="G52" s="27" t="s">
        <v>10085</v>
      </c>
      <c r="H52" s="27" t="s">
        <v>7276</v>
      </c>
      <c r="I52" s="27" t="s">
        <v>7341</v>
      </c>
    </row>
    <row r="53" spans="1:9" x14ac:dyDescent="0.25">
      <c r="A53" s="27">
        <v>52</v>
      </c>
      <c r="B53" s="27" t="s">
        <v>6602</v>
      </c>
      <c r="C53" s="27" t="s">
        <v>7425</v>
      </c>
      <c r="D53" s="27" t="s">
        <v>7426</v>
      </c>
      <c r="E53" s="27" t="s">
        <v>7427</v>
      </c>
      <c r="F53" s="27" t="s">
        <v>7256</v>
      </c>
      <c r="G53" s="27" t="s">
        <v>10079</v>
      </c>
      <c r="H53" s="27" t="s">
        <v>7267</v>
      </c>
      <c r="I53" s="27" t="s">
        <v>7364</v>
      </c>
    </row>
    <row r="54" spans="1:9" x14ac:dyDescent="0.25">
      <c r="A54" s="27">
        <v>53</v>
      </c>
      <c r="B54" s="27" t="s">
        <v>4851</v>
      </c>
      <c r="C54" s="27" t="s">
        <v>7428</v>
      </c>
      <c r="D54" s="27" t="s">
        <v>7429</v>
      </c>
      <c r="E54" s="27" t="s">
        <v>7430</v>
      </c>
      <c r="F54" s="27" t="s">
        <v>7256</v>
      </c>
      <c r="G54" s="27" t="s">
        <v>10082</v>
      </c>
      <c r="H54" s="27" t="s">
        <v>7262</v>
      </c>
      <c r="I54" s="27" t="s">
        <v>7263</v>
      </c>
    </row>
    <row r="55" spans="1:9" x14ac:dyDescent="0.25">
      <c r="A55" s="27">
        <v>54</v>
      </c>
      <c r="B55" s="27" t="s">
        <v>7072</v>
      </c>
      <c r="C55" s="27" t="s">
        <v>7431</v>
      </c>
      <c r="D55" s="27" t="s">
        <v>7432</v>
      </c>
      <c r="E55" s="27" t="s">
        <v>7433</v>
      </c>
      <c r="F55" s="27" t="s">
        <v>7346</v>
      </c>
      <c r="G55" s="27" t="s">
        <v>10084</v>
      </c>
      <c r="H55" s="27" t="s">
        <v>7252</v>
      </c>
      <c r="I55" s="27" t="s">
        <v>7434</v>
      </c>
    </row>
    <row r="56" spans="1:9" x14ac:dyDescent="0.25">
      <c r="A56" s="27">
        <v>55</v>
      </c>
      <c r="B56" s="27" t="s">
        <v>3269</v>
      </c>
      <c r="C56" s="27" t="s">
        <v>7435</v>
      </c>
      <c r="D56" s="27" t="s">
        <v>7432</v>
      </c>
      <c r="E56" s="27" t="s">
        <v>7436</v>
      </c>
      <c r="F56" s="27" t="s">
        <v>7234</v>
      </c>
      <c r="G56" s="27"/>
      <c r="H56" s="27" t="s">
        <v>7235</v>
      </c>
      <c r="I56" s="27" t="s">
        <v>7395</v>
      </c>
    </row>
    <row r="57" spans="1:9" x14ac:dyDescent="0.25">
      <c r="A57" s="27">
        <v>56</v>
      </c>
      <c r="B57" s="27" t="s">
        <v>5141</v>
      </c>
      <c r="C57" s="27" t="s">
        <v>7437</v>
      </c>
      <c r="D57" s="27" t="s">
        <v>7438</v>
      </c>
      <c r="E57" s="27" t="s">
        <v>7439</v>
      </c>
      <c r="F57" s="27" t="s">
        <v>7234</v>
      </c>
      <c r="G57" s="27"/>
      <c r="H57" s="27" t="s">
        <v>7235</v>
      </c>
      <c r="I57" s="27" t="s">
        <v>7236</v>
      </c>
    </row>
    <row r="58" spans="1:9" x14ac:dyDescent="0.25">
      <c r="A58" s="27">
        <v>57</v>
      </c>
      <c r="B58" s="27" t="s">
        <v>620</v>
      </c>
      <c r="C58" s="27" t="s">
        <v>7440</v>
      </c>
      <c r="D58" s="27" t="s">
        <v>7441</v>
      </c>
      <c r="E58" s="27" t="s">
        <v>7442</v>
      </c>
      <c r="F58" s="27" t="s">
        <v>7240</v>
      </c>
      <c r="G58" s="27" t="s">
        <v>10079</v>
      </c>
      <c r="H58" s="27" t="s">
        <v>7267</v>
      </c>
      <c r="I58" s="27" t="s">
        <v>7364</v>
      </c>
    </row>
    <row r="59" spans="1:9" x14ac:dyDescent="0.25">
      <c r="A59" s="27">
        <v>58</v>
      </c>
      <c r="B59" s="27" t="s">
        <v>6419</v>
      </c>
      <c r="C59" s="27" t="s">
        <v>7443</v>
      </c>
      <c r="D59" s="27" t="s">
        <v>7444</v>
      </c>
      <c r="E59" s="27" t="s">
        <v>7445</v>
      </c>
      <c r="F59" s="27" t="s">
        <v>7240</v>
      </c>
      <c r="G59" s="27" t="s">
        <v>10080</v>
      </c>
      <c r="H59" s="27" t="s">
        <v>7252</v>
      </c>
      <c r="I59" s="27" t="s">
        <v>7434</v>
      </c>
    </row>
    <row r="60" spans="1:9" x14ac:dyDescent="0.25">
      <c r="A60" s="27">
        <v>59</v>
      </c>
      <c r="B60" s="27" t="s">
        <v>6695</v>
      </c>
      <c r="C60" s="27" t="s">
        <v>7446</v>
      </c>
      <c r="D60" s="27" t="s">
        <v>7447</v>
      </c>
      <c r="E60" s="27" t="s">
        <v>7448</v>
      </c>
      <c r="F60" s="27" t="s">
        <v>7256</v>
      </c>
      <c r="G60" s="27" t="s">
        <v>10079</v>
      </c>
      <c r="H60" s="27" t="s">
        <v>7267</v>
      </c>
      <c r="I60" s="27" t="s">
        <v>7291</v>
      </c>
    </row>
    <row r="61" spans="1:9" x14ac:dyDescent="0.25">
      <c r="A61" s="27">
        <v>60</v>
      </c>
      <c r="B61" s="27" t="s">
        <v>526</v>
      </c>
      <c r="C61" s="27" t="s">
        <v>7449</v>
      </c>
      <c r="D61" s="27" t="s">
        <v>7447</v>
      </c>
      <c r="E61" s="27" t="s">
        <v>7450</v>
      </c>
      <c r="F61" s="27" t="s">
        <v>7240</v>
      </c>
      <c r="G61" s="27" t="s">
        <v>10086</v>
      </c>
      <c r="H61" s="27" t="s">
        <v>7451</v>
      </c>
      <c r="I61" s="27" t="s">
        <v>7452</v>
      </c>
    </row>
    <row r="62" spans="1:9" x14ac:dyDescent="0.25">
      <c r="A62" s="27">
        <v>61</v>
      </c>
      <c r="B62" s="27" t="s">
        <v>1850</v>
      </c>
      <c r="C62" s="27" t="s">
        <v>7453</v>
      </c>
      <c r="D62" s="27" t="s">
        <v>7447</v>
      </c>
      <c r="E62" s="27" t="s">
        <v>7454</v>
      </c>
      <c r="F62" s="27" t="s">
        <v>7240</v>
      </c>
      <c r="G62" s="27" t="s">
        <v>10077</v>
      </c>
      <c r="H62" s="27" t="s">
        <v>7243</v>
      </c>
      <c r="I62" s="27" t="s">
        <v>7354</v>
      </c>
    </row>
    <row r="63" spans="1:9" x14ac:dyDescent="0.25">
      <c r="A63" s="27">
        <v>62</v>
      </c>
      <c r="B63" s="27" t="s">
        <v>2170</v>
      </c>
      <c r="C63" s="27" t="s">
        <v>7455</v>
      </c>
      <c r="D63" s="27" t="s">
        <v>7456</v>
      </c>
      <c r="E63" s="27" t="s">
        <v>7457</v>
      </c>
      <c r="F63" s="27" t="s">
        <v>7240</v>
      </c>
      <c r="G63" s="27" t="s">
        <v>10079</v>
      </c>
      <c r="H63" s="27" t="s">
        <v>7267</v>
      </c>
      <c r="I63" s="27" t="s">
        <v>7364</v>
      </c>
    </row>
    <row r="64" spans="1:9" x14ac:dyDescent="0.25">
      <c r="A64" s="27">
        <v>63</v>
      </c>
      <c r="B64" s="27" t="s">
        <v>773</v>
      </c>
      <c r="C64" s="27" t="s">
        <v>7458</v>
      </c>
      <c r="D64" s="27" t="s">
        <v>7459</v>
      </c>
      <c r="E64" s="27" t="s">
        <v>7460</v>
      </c>
      <c r="F64" s="27" t="s">
        <v>7240</v>
      </c>
      <c r="G64" s="27" t="s">
        <v>10085</v>
      </c>
      <c r="H64" s="27" t="s">
        <v>7276</v>
      </c>
      <c r="I64" s="27" t="s">
        <v>7461</v>
      </c>
    </row>
    <row r="65" spans="1:9" x14ac:dyDescent="0.25">
      <c r="A65" s="27">
        <v>64</v>
      </c>
      <c r="B65" s="27" t="s">
        <v>4037</v>
      </c>
      <c r="C65" s="27" t="s">
        <v>7462</v>
      </c>
      <c r="D65" s="27" t="s">
        <v>7463</v>
      </c>
      <c r="E65" s="27" t="s">
        <v>7464</v>
      </c>
      <c r="F65" s="27" t="s">
        <v>7240</v>
      </c>
      <c r="G65" s="27" t="s">
        <v>10086</v>
      </c>
      <c r="H65" s="27" t="s">
        <v>7286</v>
      </c>
      <c r="I65" s="27" t="s">
        <v>7403</v>
      </c>
    </row>
    <row r="66" spans="1:9" x14ac:dyDescent="0.25">
      <c r="A66" s="27">
        <v>65</v>
      </c>
      <c r="B66" s="27" t="s">
        <v>3071</v>
      </c>
      <c r="C66" s="27" t="s">
        <v>7465</v>
      </c>
      <c r="D66" s="27" t="s">
        <v>7466</v>
      </c>
      <c r="E66" s="27" t="s">
        <v>7467</v>
      </c>
      <c r="F66" s="27" t="s">
        <v>7256</v>
      </c>
      <c r="G66" s="27" t="s">
        <v>10087</v>
      </c>
      <c r="H66" s="27" t="s">
        <v>7286</v>
      </c>
      <c r="I66" s="27" t="s">
        <v>7287</v>
      </c>
    </row>
    <row r="67" spans="1:9" x14ac:dyDescent="0.25">
      <c r="A67" s="27">
        <v>66</v>
      </c>
      <c r="B67" s="27" t="s">
        <v>5701</v>
      </c>
      <c r="C67" s="27" t="s">
        <v>7468</v>
      </c>
      <c r="D67" s="27" t="s">
        <v>7469</v>
      </c>
      <c r="E67" s="27" t="s">
        <v>7470</v>
      </c>
      <c r="F67" s="27" t="s">
        <v>7234</v>
      </c>
      <c r="G67" s="27"/>
      <c r="H67" s="27" t="s">
        <v>7286</v>
      </c>
      <c r="I67" s="27" t="s">
        <v>7471</v>
      </c>
    </row>
    <row r="68" spans="1:9" x14ac:dyDescent="0.25">
      <c r="A68" s="27">
        <v>67</v>
      </c>
      <c r="B68" s="27" t="s">
        <v>2997</v>
      </c>
      <c r="C68" s="27" t="s">
        <v>7472</v>
      </c>
      <c r="D68" s="27" t="s">
        <v>7473</v>
      </c>
      <c r="E68" s="27" t="s">
        <v>7474</v>
      </c>
      <c r="F68" s="27" t="s">
        <v>7240</v>
      </c>
      <c r="G68" s="27" t="s">
        <v>10079</v>
      </c>
      <c r="H68" s="27" t="s">
        <v>7267</v>
      </c>
      <c r="I68" s="27" t="s">
        <v>7364</v>
      </c>
    </row>
    <row r="69" spans="1:9" x14ac:dyDescent="0.25">
      <c r="A69" s="27">
        <v>68</v>
      </c>
      <c r="B69" s="27" t="s">
        <v>3635</v>
      </c>
      <c r="C69" s="27" t="s">
        <v>7475</v>
      </c>
      <c r="D69" s="27" t="s">
        <v>7476</v>
      </c>
      <c r="E69" s="27" t="s">
        <v>7477</v>
      </c>
      <c r="F69" s="27" t="s">
        <v>7256</v>
      </c>
      <c r="G69" s="27" t="s">
        <v>10079</v>
      </c>
      <c r="H69" s="27" t="s">
        <v>7267</v>
      </c>
      <c r="I69" s="27" t="s">
        <v>7364</v>
      </c>
    </row>
    <row r="70" spans="1:9" x14ac:dyDescent="0.25">
      <c r="A70" s="27">
        <v>69</v>
      </c>
      <c r="B70" s="27" t="s">
        <v>381</v>
      </c>
      <c r="C70" s="27" t="s">
        <v>7478</v>
      </c>
      <c r="D70" s="27" t="s">
        <v>7476</v>
      </c>
      <c r="E70" s="27" t="s">
        <v>7479</v>
      </c>
      <c r="F70" s="27" t="s">
        <v>7234</v>
      </c>
      <c r="G70" s="27"/>
      <c r="H70" s="27" t="s">
        <v>7267</v>
      </c>
      <c r="I70" s="27" t="s">
        <v>7364</v>
      </c>
    </row>
    <row r="71" spans="1:9" x14ac:dyDescent="0.25">
      <c r="A71" s="27">
        <v>70</v>
      </c>
      <c r="B71" s="27" t="s">
        <v>5658</v>
      </c>
      <c r="C71" s="27" t="s">
        <v>7480</v>
      </c>
      <c r="D71" s="27" t="s">
        <v>7481</v>
      </c>
      <c r="E71" s="27" t="s">
        <v>7482</v>
      </c>
      <c r="F71" s="27" t="s">
        <v>7346</v>
      </c>
      <c r="G71" s="27" t="s">
        <v>10080</v>
      </c>
      <c r="H71" s="27" t="s">
        <v>7235</v>
      </c>
      <c r="I71" s="27" t="s">
        <v>7395</v>
      </c>
    </row>
    <row r="72" spans="1:9" x14ac:dyDescent="0.25">
      <c r="A72" s="27">
        <v>71</v>
      </c>
      <c r="B72" s="27" t="s">
        <v>3918</v>
      </c>
      <c r="C72" s="27" t="s">
        <v>7483</v>
      </c>
      <c r="D72" s="27" t="s">
        <v>7484</v>
      </c>
      <c r="E72" s="27" t="s">
        <v>7485</v>
      </c>
      <c r="F72" s="27" t="s">
        <v>7240</v>
      </c>
      <c r="G72" s="27" t="s">
        <v>10077</v>
      </c>
      <c r="H72" s="27" t="s">
        <v>7243</v>
      </c>
      <c r="I72" s="27" t="s">
        <v>7354</v>
      </c>
    </row>
    <row r="73" spans="1:9" x14ac:dyDescent="0.25">
      <c r="A73" s="27">
        <v>72</v>
      </c>
      <c r="B73" s="27" t="s">
        <v>2450</v>
      </c>
      <c r="C73" s="27" t="s">
        <v>7486</v>
      </c>
      <c r="D73" s="27" t="s">
        <v>7484</v>
      </c>
      <c r="E73" s="27" t="s">
        <v>7487</v>
      </c>
      <c r="F73" s="27" t="s">
        <v>7256</v>
      </c>
      <c r="G73" s="27" t="s">
        <v>10087</v>
      </c>
      <c r="H73" s="27" t="s">
        <v>7286</v>
      </c>
      <c r="I73" s="27" t="s">
        <v>7287</v>
      </c>
    </row>
    <row r="74" spans="1:9" x14ac:dyDescent="0.25">
      <c r="A74" s="27">
        <v>73</v>
      </c>
      <c r="B74" s="27" t="s">
        <v>2590</v>
      </c>
      <c r="C74" s="27" t="s">
        <v>7488</v>
      </c>
      <c r="D74" s="27" t="s">
        <v>7484</v>
      </c>
      <c r="E74" s="27" t="s">
        <v>7489</v>
      </c>
      <c r="F74" s="27" t="s">
        <v>7234</v>
      </c>
      <c r="G74" s="27"/>
      <c r="H74" s="27" t="s">
        <v>7267</v>
      </c>
      <c r="I74" s="27" t="s">
        <v>7268</v>
      </c>
    </row>
    <row r="75" spans="1:9" x14ac:dyDescent="0.25">
      <c r="A75" s="27">
        <v>74</v>
      </c>
      <c r="B75" s="27" t="s">
        <v>3950</v>
      </c>
      <c r="C75" s="27" t="s">
        <v>7490</v>
      </c>
      <c r="D75" s="27" t="s">
        <v>7491</v>
      </c>
      <c r="E75" s="27" t="s">
        <v>7492</v>
      </c>
      <c r="F75" s="27" t="s">
        <v>7234</v>
      </c>
      <c r="G75" s="27"/>
      <c r="H75" s="27" t="s">
        <v>7235</v>
      </c>
      <c r="I75" s="27" t="s">
        <v>7332</v>
      </c>
    </row>
    <row r="76" spans="1:9" x14ac:dyDescent="0.25">
      <c r="A76" s="27">
        <v>75</v>
      </c>
      <c r="B76" s="27" t="s">
        <v>6637</v>
      </c>
      <c r="C76" s="27" t="s">
        <v>7493</v>
      </c>
      <c r="D76" s="27" t="s">
        <v>7491</v>
      </c>
      <c r="E76" s="27" t="s">
        <v>7494</v>
      </c>
      <c r="F76" s="27" t="s">
        <v>7240</v>
      </c>
      <c r="G76" s="27" t="s">
        <v>10080</v>
      </c>
      <c r="H76" s="27" t="s">
        <v>7235</v>
      </c>
      <c r="I76" s="27" t="s">
        <v>7236</v>
      </c>
    </row>
    <row r="77" spans="1:9" x14ac:dyDescent="0.25">
      <c r="A77" s="27">
        <v>76</v>
      </c>
      <c r="B77" s="27" t="s">
        <v>1640</v>
      </c>
      <c r="C77" s="27" t="s">
        <v>7495</v>
      </c>
      <c r="D77" s="27" t="s">
        <v>7491</v>
      </c>
      <c r="E77" s="27" t="s">
        <v>7457</v>
      </c>
      <c r="F77" s="27" t="s">
        <v>7240</v>
      </c>
      <c r="G77" s="27" t="s">
        <v>10079</v>
      </c>
      <c r="H77" s="27" t="s">
        <v>7267</v>
      </c>
      <c r="I77" s="27" t="s">
        <v>7496</v>
      </c>
    </row>
    <row r="78" spans="1:9" x14ac:dyDescent="0.25">
      <c r="A78" s="27">
        <v>77</v>
      </c>
      <c r="B78" s="27" t="s">
        <v>2007</v>
      </c>
      <c r="C78" s="27" t="s">
        <v>7497</v>
      </c>
      <c r="D78" s="27" t="s">
        <v>7498</v>
      </c>
      <c r="E78" s="27" t="s">
        <v>7499</v>
      </c>
      <c r="F78" s="27" t="s">
        <v>7240</v>
      </c>
      <c r="G78" s="27" t="s">
        <v>10079</v>
      </c>
      <c r="H78" s="27" t="s">
        <v>7267</v>
      </c>
      <c r="I78" s="27" t="s">
        <v>7291</v>
      </c>
    </row>
    <row r="79" spans="1:9" x14ac:dyDescent="0.25">
      <c r="A79" s="27">
        <v>78</v>
      </c>
      <c r="B79" s="27" t="s">
        <v>4495</v>
      </c>
      <c r="C79" s="27" t="s">
        <v>7500</v>
      </c>
      <c r="D79" s="27" t="s">
        <v>7498</v>
      </c>
      <c r="E79" s="27" t="s">
        <v>7501</v>
      </c>
      <c r="F79" s="27" t="s">
        <v>7240</v>
      </c>
      <c r="G79" s="27" t="s">
        <v>10082</v>
      </c>
      <c r="H79" s="27" t="s">
        <v>7262</v>
      </c>
      <c r="I79" s="27" t="s">
        <v>7502</v>
      </c>
    </row>
    <row r="80" spans="1:9" x14ac:dyDescent="0.25">
      <c r="A80" s="27">
        <v>79</v>
      </c>
      <c r="B80" s="27" t="s">
        <v>1961</v>
      </c>
      <c r="C80" s="27" t="s">
        <v>7503</v>
      </c>
      <c r="D80" s="27" t="s">
        <v>7504</v>
      </c>
      <c r="E80" s="27" t="s">
        <v>7505</v>
      </c>
      <c r="F80" s="27" t="s">
        <v>7240</v>
      </c>
      <c r="G80" s="27" t="s">
        <v>10073</v>
      </c>
      <c r="H80" s="27" t="s">
        <v>7298</v>
      </c>
      <c r="I80" s="27" t="s">
        <v>7299</v>
      </c>
    </row>
    <row r="81" spans="1:9" x14ac:dyDescent="0.25">
      <c r="A81" s="27">
        <v>80</v>
      </c>
      <c r="B81" s="27" t="s">
        <v>5498</v>
      </c>
      <c r="C81" s="27" t="s">
        <v>7506</v>
      </c>
      <c r="D81" s="27" t="s">
        <v>7507</v>
      </c>
      <c r="E81" s="27" t="s">
        <v>7508</v>
      </c>
      <c r="F81" s="27" t="s">
        <v>7256</v>
      </c>
      <c r="G81" s="27" t="s">
        <v>10082</v>
      </c>
      <c r="H81" s="27" t="s">
        <v>7262</v>
      </c>
      <c r="I81" s="27" t="s">
        <v>7263</v>
      </c>
    </row>
    <row r="82" spans="1:9" x14ac:dyDescent="0.25">
      <c r="A82" s="27">
        <v>81</v>
      </c>
      <c r="B82" s="27" t="s">
        <v>1803</v>
      </c>
      <c r="C82" s="27" t="s">
        <v>7509</v>
      </c>
      <c r="D82" s="27" t="s">
        <v>7507</v>
      </c>
      <c r="E82" s="27" t="s">
        <v>7510</v>
      </c>
      <c r="F82" s="27" t="s">
        <v>7256</v>
      </c>
      <c r="G82" s="27" t="s">
        <v>10079</v>
      </c>
      <c r="H82" s="27" t="s">
        <v>7267</v>
      </c>
      <c r="I82" s="27" t="s">
        <v>7291</v>
      </c>
    </row>
    <row r="83" spans="1:9" x14ac:dyDescent="0.25">
      <c r="A83" s="27">
        <v>82</v>
      </c>
      <c r="B83" s="27" t="s">
        <v>1064</v>
      </c>
      <c r="C83" s="27" t="s">
        <v>7511</v>
      </c>
      <c r="D83" s="27" t="s">
        <v>7507</v>
      </c>
      <c r="E83" s="27" t="s">
        <v>7512</v>
      </c>
      <c r="F83" s="27" t="s">
        <v>7240</v>
      </c>
      <c r="G83" s="27" t="s">
        <v>10085</v>
      </c>
      <c r="H83" s="27" t="s">
        <v>7235</v>
      </c>
      <c r="I83" s="27" t="s">
        <v>7282</v>
      </c>
    </row>
    <row r="84" spans="1:9" x14ac:dyDescent="0.25">
      <c r="A84" s="27">
        <v>83</v>
      </c>
      <c r="B84" s="27" t="s">
        <v>4647</v>
      </c>
      <c r="C84" s="27" t="s">
        <v>7513</v>
      </c>
      <c r="D84" s="27" t="s">
        <v>7507</v>
      </c>
      <c r="E84" s="27" t="s">
        <v>7514</v>
      </c>
      <c r="F84" s="27" t="s">
        <v>7256</v>
      </c>
      <c r="G84" s="27" t="s">
        <v>10079</v>
      </c>
      <c r="H84" s="27" t="s">
        <v>7267</v>
      </c>
      <c r="I84" s="27" t="s">
        <v>7364</v>
      </c>
    </row>
    <row r="85" spans="1:9" x14ac:dyDescent="0.25">
      <c r="A85" s="27">
        <v>84</v>
      </c>
      <c r="B85" s="27" t="s">
        <v>5146</v>
      </c>
      <c r="C85" s="27" t="s">
        <v>7515</v>
      </c>
      <c r="D85" s="27" t="s">
        <v>7507</v>
      </c>
      <c r="E85" s="27" t="s">
        <v>7516</v>
      </c>
      <c r="F85" s="27" t="s">
        <v>7256</v>
      </c>
      <c r="G85" s="27" t="s">
        <v>10082</v>
      </c>
      <c r="H85" s="27" t="s">
        <v>7262</v>
      </c>
      <c r="I85" s="27" t="s">
        <v>7502</v>
      </c>
    </row>
    <row r="86" spans="1:9" x14ac:dyDescent="0.25">
      <c r="A86" s="27">
        <v>85</v>
      </c>
      <c r="B86" s="27" t="s">
        <v>1549</v>
      </c>
      <c r="C86" s="27" t="s">
        <v>7517</v>
      </c>
      <c r="D86" s="27" t="s">
        <v>7507</v>
      </c>
      <c r="E86" s="27" t="s">
        <v>7518</v>
      </c>
      <c r="F86" s="27" t="s">
        <v>7240</v>
      </c>
      <c r="G86" s="27" t="s">
        <v>10084</v>
      </c>
      <c r="H86" s="27" t="s">
        <v>7252</v>
      </c>
      <c r="I86" s="27" t="s">
        <v>7434</v>
      </c>
    </row>
    <row r="87" spans="1:9" x14ac:dyDescent="0.25">
      <c r="A87" s="27">
        <v>86</v>
      </c>
      <c r="B87" s="27" t="s">
        <v>5272</v>
      </c>
      <c r="C87" s="27" t="s">
        <v>7519</v>
      </c>
      <c r="D87" s="27" t="s">
        <v>7520</v>
      </c>
      <c r="E87" s="27" t="s">
        <v>7521</v>
      </c>
      <c r="F87" s="27" t="s">
        <v>7240</v>
      </c>
      <c r="G87" s="27" t="s">
        <v>10077</v>
      </c>
      <c r="H87" s="27" t="s">
        <v>7235</v>
      </c>
      <c r="I87" s="27" t="s">
        <v>7522</v>
      </c>
    </row>
    <row r="88" spans="1:9" x14ac:dyDescent="0.25">
      <c r="A88" s="27">
        <v>87</v>
      </c>
      <c r="B88" s="27" t="s">
        <v>3830</v>
      </c>
      <c r="C88" s="27" t="s">
        <v>7523</v>
      </c>
      <c r="D88" s="27" t="s">
        <v>7520</v>
      </c>
      <c r="E88" s="27" t="s">
        <v>7524</v>
      </c>
      <c r="F88" s="27" t="s">
        <v>7240</v>
      </c>
      <c r="G88" s="27" t="s">
        <v>10080</v>
      </c>
      <c r="H88" s="27" t="s">
        <v>7235</v>
      </c>
      <c r="I88" s="27" t="s">
        <v>7395</v>
      </c>
    </row>
    <row r="89" spans="1:9" x14ac:dyDescent="0.25">
      <c r="A89" s="27">
        <v>88</v>
      </c>
      <c r="B89" s="27" t="s">
        <v>7182</v>
      </c>
      <c r="C89" s="27" t="s">
        <v>7525</v>
      </c>
      <c r="D89" s="27" t="s">
        <v>7526</v>
      </c>
      <c r="E89" s="27" t="s">
        <v>7527</v>
      </c>
      <c r="F89" s="27" t="s">
        <v>7240</v>
      </c>
      <c r="G89" s="27" t="s">
        <v>10080</v>
      </c>
      <c r="H89" s="27" t="s">
        <v>7235</v>
      </c>
      <c r="I89" s="27" t="s">
        <v>7528</v>
      </c>
    </row>
    <row r="90" spans="1:9" x14ac:dyDescent="0.25">
      <c r="A90" s="27">
        <v>89</v>
      </c>
      <c r="B90" s="27" t="s">
        <v>5022</v>
      </c>
      <c r="C90" s="27" t="s">
        <v>7529</v>
      </c>
      <c r="D90" s="27" t="s">
        <v>7530</v>
      </c>
      <c r="E90" s="27" t="s">
        <v>7531</v>
      </c>
      <c r="F90" s="27" t="s">
        <v>7234</v>
      </c>
      <c r="G90" s="27"/>
      <c r="H90" s="27" t="s">
        <v>7276</v>
      </c>
      <c r="I90" s="27" t="s">
        <v>7417</v>
      </c>
    </row>
    <row r="91" spans="1:9" x14ac:dyDescent="0.25">
      <c r="A91" s="27">
        <v>90</v>
      </c>
      <c r="B91" s="27" t="s">
        <v>4676</v>
      </c>
      <c r="C91" s="27" t="s">
        <v>7532</v>
      </c>
      <c r="D91" s="27" t="s">
        <v>7533</v>
      </c>
      <c r="E91" s="27" t="s">
        <v>7534</v>
      </c>
      <c r="F91" s="27" t="s">
        <v>7240</v>
      </c>
      <c r="G91" s="27" t="s">
        <v>10082</v>
      </c>
      <c r="H91" s="27" t="s">
        <v>7262</v>
      </c>
      <c r="I91" s="27" t="s">
        <v>7535</v>
      </c>
    </row>
    <row r="92" spans="1:9" x14ac:dyDescent="0.25">
      <c r="A92" s="27">
        <v>91</v>
      </c>
      <c r="B92" s="27" t="s">
        <v>5165</v>
      </c>
      <c r="C92" s="27" t="s">
        <v>7536</v>
      </c>
      <c r="D92" s="27" t="s">
        <v>7537</v>
      </c>
      <c r="E92" s="27" t="s">
        <v>7538</v>
      </c>
      <c r="F92" s="27" t="s">
        <v>7240</v>
      </c>
      <c r="G92" s="27" t="s">
        <v>10078</v>
      </c>
      <c r="H92" s="27" t="s">
        <v>7286</v>
      </c>
      <c r="I92" s="27" t="s">
        <v>7539</v>
      </c>
    </row>
    <row r="93" spans="1:9" x14ac:dyDescent="0.25">
      <c r="A93" s="27">
        <v>92</v>
      </c>
      <c r="B93" s="27" t="s">
        <v>3593</v>
      </c>
      <c r="C93" s="27" t="s">
        <v>7540</v>
      </c>
      <c r="D93" s="27" t="s">
        <v>7541</v>
      </c>
      <c r="E93" s="27" t="s">
        <v>7542</v>
      </c>
      <c r="F93" s="27" t="s">
        <v>7234</v>
      </c>
      <c r="G93" s="27"/>
      <c r="H93" s="27" t="s">
        <v>7286</v>
      </c>
      <c r="I93" s="27" t="s">
        <v>7543</v>
      </c>
    </row>
    <row r="94" spans="1:9" x14ac:dyDescent="0.25">
      <c r="A94" s="27">
        <v>93</v>
      </c>
      <c r="B94" s="27" t="s">
        <v>6994</v>
      </c>
      <c r="C94" s="27" t="s">
        <v>7544</v>
      </c>
      <c r="D94" s="27" t="s">
        <v>7545</v>
      </c>
      <c r="E94" s="27" t="s">
        <v>7546</v>
      </c>
      <c r="F94" s="27" t="s">
        <v>7240</v>
      </c>
      <c r="G94" s="27" t="s">
        <v>10083</v>
      </c>
      <c r="H94" s="27" t="s">
        <v>7286</v>
      </c>
      <c r="I94" s="27" t="s">
        <v>7539</v>
      </c>
    </row>
    <row r="95" spans="1:9" x14ac:dyDescent="0.25">
      <c r="A95" s="27">
        <v>94</v>
      </c>
      <c r="B95" s="27" t="s">
        <v>6240</v>
      </c>
      <c r="C95" s="27" t="s">
        <v>7547</v>
      </c>
      <c r="D95" s="27" t="s">
        <v>7548</v>
      </c>
      <c r="E95" s="27" t="s">
        <v>7549</v>
      </c>
      <c r="F95" s="27" t="s">
        <v>7234</v>
      </c>
      <c r="G95" s="27"/>
      <c r="H95" s="27" t="s">
        <v>7286</v>
      </c>
      <c r="I95" s="27" t="s">
        <v>7550</v>
      </c>
    </row>
    <row r="96" spans="1:9" x14ac:dyDescent="0.25">
      <c r="A96" s="27">
        <v>95</v>
      </c>
      <c r="B96" s="27" t="s">
        <v>2440</v>
      </c>
      <c r="C96" s="27" t="s">
        <v>7551</v>
      </c>
      <c r="D96" s="27" t="s">
        <v>7548</v>
      </c>
      <c r="E96" s="27" t="s">
        <v>7552</v>
      </c>
      <c r="F96" s="27" t="s">
        <v>7240</v>
      </c>
      <c r="G96" s="27" t="s">
        <v>10085</v>
      </c>
      <c r="H96" s="27" t="s">
        <v>7276</v>
      </c>
      <c r="I96" s="27" t="s">
        <v>7417</v>
      </c>
    </row>
    <row r="97" spans="1:9" x14ac:dyDescent="0.25">
      <c r="A97" s="27">
        <v>96</v>
      </c>
      <c r="B97" s="27" t="s">
        <v>1053</v>
      </c>
      <c r="C97" s="27" t="s">
        <v>7553</v>
      </c>
      <c r="D97" s="27" t="s">
        <v>7548</v>
      </c>
      <c r="E97" s="27" t="s">
        <v>7554</v>
      </c>
      <c r="F97" s="27" t="s">
        <v>7240</v>
      </c>
      <c r="G97" s="27" t="s">
        <v>10079</v>
      </c>
      <c r="H97" s="27" t="s">
        <v>7267</v>
      </c>
      <c r="I97" s="27" t="s">
        <v>7555</v>
      </c>
    </row>
    <row r="98" spans="1:9" x14ac:dyDescent="0.25">
      <c r="A98" s="27">
        <v>97</v>
      </c>
      <c r="B98" s="27" t="s">
        <v>1789</v>
      </c>
      <c r="C98" s="27" t="s">
        <v>7556</v>
      </c>
      <c r="D98" s="27" t="s">
        <v>7548</v>
      </c>
      <c r="E98" s="27" t="s">
        <v>7557</v>
      </c>
      <c r="F98" s="27" t="s">
        <v>7240</v>
      </c>
      <c r="G98" s="27" t="s">
        <v>10084</v>
      </c>
      <c r="H98" s="27" t="s">
        <v>7252</v>
      </c>
      <c r="I98" s="27" t="s">
        <v>7434</v>
      </c>
    </row>
    <row r="99" spans="1:9" x14ac:dyDescent="0.25">
      <c r="A99" s="27">
        <v>98</v>
      </c>
      <c r="B99" s="27" t="s">
        <v>6386</v>
      </c>
      <c r="C99" s="27" t="s">
        <v>7558</v>
      </c>
      <c r="D99" s="27" t="s">
        <v>7559</v>
      </c>
      <c r="E99" s="27" t="s">
        <v>7560</v>
      </c>
      <c r="F99" s="27" t="s">
        <v>7256</v>
      </c>
      <c r="G99" s="27" t="s">
        <v>10073</v>
      </c>
      <c r="H99" s="27" t="s">
        <v>7298</v>
      </c>
      <c r="I99" s="27" t="s">
        <v>7421</v>
      </c>
    </row>
    <row r="100" spans="1:9" x14ac:dyDescent="0.25">
      <c r="A100" s="27">
        <v>99</v>
      </c>
      <c r="B100" s="27" t="s">
        <v>1797</v>
      </c>
      <c r="C100" s="27" t="s">
        <v>7561</v>
      </c>
      <c r="D100" s="27" t="s">
        <v>7559</v>
      </c>
      <c r="E100" s="27" t="s">
        <v>7562</v>
      </c>
      <c r="F100" s="27" t="s">
        <v>7240</v>
      </c>
      <c r="G100" s="27" t="s">
        <v>10073</v>
      </c>
      <c r="H100" s="27" t="s">
        <v>7286</v>
      </c>
      <c r="I100" s="27" t="s">
        <v>7287</v>
      </c>
    </row>
    <row r="101" spans="1:9" x14ac:dyDescent="0.25">
      <c r="A101" s="27">
        <v>100</v>
      </c>
      <c r="B101" s="27" t="s">
        <v>7066</v>
      </c>
      <c r="C101" s="27" t="s">
        <v>7563</v>
      </c>
      <c r="D101" s="27" t="s">
        <v>7564</v>
      </c>
      <c r="E101" s="27" t="s">
        <v>7565</v>
      </c>
      <c r="F101" s="27" t="s">
        <v>7240</v>
      </c>
      <c r="G101" s="27" t="s">
        <v>10079</v>
      </c>
      <c r="H101" s="27" t="s">
        <v>7267</v>
      </c>
      <c r="I101" s="27" t="s">
        <v>7555</v>
      </c>
    </row>
    <row r="102" spans="1:9" x14ac:dyDescent="0.25">
      <c r="A102" s="27">
        <v>101</v>
      </c>
      <c r="B102" s="27" t="s">
        <v>1330</v>
      </c>
      <c r="C102" s="27" t="s">
        <v>7566</v>
      </c>
      <c r="D102" s="27" t="s">
        <v>7567</v>
      </c>
      <c r="E102" s="27" t="s">
        <v>7568</v>
      </c>
      <c r="F102" s="27" t="s">
        <v>7234</v>
      </c>
      <c r="G102" s="27"/>
      <c r="H102" s="27" t="s">
        <v>7267</v>
      </c>
      <c r="I102" s="27" t="s">
        <v>7316</v>
      </c>
    </row>
    <row r="103" spans="1:9" x14ac:dyDescent="0.25">
      <c r="A103" s="27">
        <v>102</v>
      </c>
      <c r="B103" s="27" t="s">
        <v>5298</v>
      </c>
      <c r="C103" s="27" t="s">
        <v>7569</v>
      </c>
      <c r="D103" s="27" t="s">
        <v>7570</v>
      </c>
      <c r="E103" s="27" t="s">
        <v>7571</v>
      </c>
      <c r="F103" s="27" t="s">
        <v>7240</v>
      </c>
      <c r="G103" s="27" t="s">
        <v>10082</v>
      </c>
      <c r="H103" s="27" t="s">
        <v>7262</v>
      </c>
      <c r="I103" s="27" t="s">
        <v>7535</v>
      </c>
    </row>
    <row r="104" spans="1:9" x14ac:dyDescent="0.25">
      <c r="A104" s="27">
        <v>103</v>
      </c>
      <c r="B104" s="27" t="s">
        <v>4075</v>
      </c>
      <c r="C104" s="27" t="s">
        <v>7572</v>
      </c>
      <c r="D104" s="27" t="s">
        <v>7573</v>
      </c>
      <c r="E104" s="27" t="s">
        <v>7574</v>
      </c>
      <c r="F104" s="27" t="s">
        <v>7240</v>
      </c>
      <c r="G104" s="27" t="s">
        <v>10087</v>
      </c>
      <c r="H104" s="27" t="s">
        <v>7286</v>
      </c>
      <c r="I104" s="27" t="s">
        <v>7575</v>
      </c>
    </row>
    <row r="105" spans="1:9" x14ac:dyDescent="0.25">
      <c r="A105" s="27">
        <v>104</v>
      </c>
      <c r="B105" s="27" t="s">
        <v>2756</v>
      </c>
      <c r="C105" s="27" t="s">
        <v>7576</v>
      </c>
      <c r="D105" s="27" t="s">
        <v>7577</v>
      </c>
      <c r="E105" s="27" t="s">
        <v>7578</v>
      </c>
      <c r="F105" s="27" t="s">
        <v>7240</v>
      </c>
      <c r="G105" s="27" t="s">
        <v>10077</v>
      </c>
      <c r="H105" s="27" t="s">
        <v>7243</v>
      </c>
      <c r="I105" s="27" t="s">
        <v>7579</v>
      </c>
    </row>
    <row r="106" spans="1:9" x14ac:dyDescent="0.25">
      <c r="A106" s="27">
        <v>105</v>
      </c>
      <c r="B106" s="27" t="s">
        <v>4957</v>
      </c>
      <c r="C106" s="27" t="s">
        <v>7580</v>
      </c>
      <c r="D106" s="27" t="s">
        <v>7581</v>
      </c>
      <c r="E106" s="27" t="s">
        <v>7582</v>
      </c>
      <c r="F106" s="27" t="s">
        <v>7234</v>
      </c>
      <c r="G106" s="27"/>
      <c r="H106" s="27" t="s">
        <v>7267</v>
      </c>
      <c r="I106" s="27" t="s">
        <v>7291</v>
      </c>
    </row>
    <row r="107" spans="1:9" x14ac:dyDescent="0.25">
      <c r="A107" s="27">
        <v>106</v>
      </c>
      <c r="B107" s="27" t="s">
        <v>3587</v>
      </c>
      <c r="C107" s="27" t="s">
        <v>7583</v>
      </c>
      <c r="D107" s="27" t="s">
        <v>7584</v>
      </c>
      <c r="E107" s="27" t="s">
        <v>7585</v>
      </c>
      <c r="F107" s="27" t="s">
        <v>7240</v>
      </c>
      <c r="G107" s="27" t="s">
        <v>10085</v>
      </c>
      <c r="H107" s="27" t="s">
        <v>7276</v>
      </c>
      <c r="I107" s="27" t="s">
        <v>7277</v>
      </c>
    </row>
    <row r="108" spans="1:9" x14ac:dyDescent="0.25">
      <c r="A108" s="27">
        <v>107</v>
      </c>
      <c r="B108" s="27" t="s">
        <v>5160</v>
      </c>
      <c r="C108" s="27" t="s">
        <v>7586</v>
      </c>
      <c r="D108" s="27" t="s">
        <v>7587</v>
      </c>
      <c r="E108" s="27" t="s">
        <v>7588</v>
      </c>
      <c r="F108" s="27" t="s">
        <v>7234</v>
      </c>
      <c r="G108" s="27"/>
      <c r="H108" s="27" t="s">
        <v>7235</v>
      </c>
      <c r="I108" s="27" t="s">
        <v>7522</v>
      </c>
    </row>
    <row r="109" spans="1:9" x14ac:dyDescent="0.25">
      <c r="A109" s="27">
        <v>108</v>
      </c>
      <c r="B109" s="27" t="s">
        <v>6926</v>
      </c>
      <c r="C109" s="27" t="s">
        <v>7589</v>
      </c>
      <c r="D109" s="27" t="s">
        <v>7587</v>
      </c>
      <c r="E109" s="27" t="s">
        <v>7590</v>
      </c>
      <c r="F109" s="27" t="s">
        <v>7240</v>
      </c>
      <c r="G109" s="27" t="s">
        <v>10084</v>
      </c>
      <c r="H109" s="27" t="s">
        <v>7252</v>
      </c>
      <c r="I109" s="27" t="s">
        <v>7253</v>
      </c>
    </row>
    <row r="110" spans="1:9" x14ac:dyDescent="0.25">
      <c r="A110" s="27">
        <v>109</v>
      </c>
      <c r="B110" s="27" t="s">
        <v>1853</v>
      </c>
      <c r="C110" s="27" t="s">
        <v>7591</v>
      </c>
      <c r="D110" s="27" t="s">
        <v>7587</v>
      </c>
      <c r="E110" s="27" t="s">
        <v>7592</v>
      </c>
      <c r="F110" s="27" t="s">
        <v>7234</v>
      </c>
      <c r="G110" s="27"/>
      <c r="H110" s="27" t="s">
        <v>7327</v>
      </c>
      <c r="I110" s="27" t="s">
        <v>7328</v>
      </c>
    </row>
    <row r="111" spans="1:9" x14ac:dyDescent="0.25">
      <c r="A111" s="27">
        <v>110</v>
      </c>
      <c r="B111" s="27" t="s">
        <v>3065</v>
      </c>
      <c r="C111" s="27" t="s">
        <v>7593</v>
      </c>
      <c r="D111" s="27" t="s">
        <v>7587</v>
      </c>
      <c r="E111" s="27" t="s">
        <v>7594</v>
      </c>
      <c r="F111" s="27" t="s">
        <v>7240</v>
      </c>
      <c r="G111" s="27" t="s">
        <v>10082</v>
      </c>
      <c r="H111" s="27" t="s">
        <v>7243</v>
      </c>
      <c r="I111" s="27" t="s">
        <v>7307</v>
      </c>
    </row>
    <row r="112" spans="1:9" x14ac:dyDescent="0.25">
      <c r="A112" s="27">
        <v>111</v>
      </c>
      <c r="B112" s="27" t="s">
        <v>3886</v>
      </c>
      <c r="C112" s="27" t="s">
        <v>7595</v>
      </c>
      <c r="D112" s="27" t="s">
        <v>7596</v>
      </c>
      <c r="E112" s="27" t="s">
        <v>7597</v>
      </c>
      <c r="F112" s="27" t="s">
        <v>7234</v>
      </c>
      <c r="G112" s="27"/>
      <c r="H112" s="27" t="s">
        <v>7286</v>
      </c>
      <c r="I112" s="27" t="s">
        <v>7550</v>
      </c>
    </row>
    <row r="113" spans="1:9" x14ac:dyDescent="0.25">
      <c r="A113" s="27">
        <v>112</v>
      </c>
      <c r="B113" s="27" t="s">
        <v>5308</v>
      </c>
      <c r="C113" s="27" t="s">
        <v>7598</v>
      </c>
      <c r="D113" s="27" t="s">
        <v>7599</v>
      </c>
      <c r="E113" s="27" t="s">
        <v>7600</v>
      </c>
      <c r="F113" s="27" t="s">
        <v>7256</v>
      </c>
      <c r="G113" s="27" t="s">
        <v>10086</v>
      </c>
      <c r="H113" s="27" t="s">
        <v>7451</v>
      </c>
      <c r="I113" s="27" t="s">
        <v>7452</v>
      </c>
    </row>
    <row r="114" spans="1:9" x14ac:dyDescent="0.25">
      <c r="A114" s="27">
        <v>113</v>
      </c>
      <c r="B114" s="27" t="s">
        <v>2745</v>
      </c>
      <c r="C114" s="27" t="s">
        <v>7601</v>
      </c>
      <c r="D114" s="27" t="s">
        <v>7602</v>
      </c>
      <c r="E114" s="27" t="s">
        <v>7603</v>
      </c>
      <c r="F114" s="27" t="s">
        <v>7240</v>
      </c>
      <c r="G114" s="27" t="s">
        <v>10080</v>
      </c>
      <c r="H114" s="27" t="s">
        <v>7451</v>
      </c>
      <c r="I114" s="27" t="s">
        <v>7452</v>
      </c>
    </row>
    <row r="115" spans="1:9" x14ac:dyDescent="0.25">
      <c r="A115" s="27">
        <v>114</v>
      </c>
      <c r="B115" s="27" t="s">
        <v>3150</v>
      </c>
      <c r="C115" s="27" t="s">
        <v>7604</v>
      </c>
      <c r="D115" s="27" t="s">
        <v>7605</v>
      </c>
      <c r="E115" s="27" t="s">
        <v>7606</v>
      </c>
      <c r="F115" s="27" t="s">
        <v>7346</v>
      </c>
      <c r="G115" s="27" t="s">
        <v>10073</v>
      </c>
      <c r="H115" s="27" t="s">
        <v>7243</v>
      </c>
      <c r="I115" s="27" t="s">
        <v>7272</v>
      </c>
    </row>
    <row r="116" spans="1:9" x14ac:dyDescent="0.25">
      <c r="A116" s="27">
        <v>115</v>
      </c>
      <c r="B116" s="27" t="s">
        <v>1014</v>
      </c>
      <c r="C116" s="27" t="s">
        <v>7607</v>
      </c>
      <c r="D116" s="27" t="s">
        <v>7608</v>
      </c>
      <c r="E116" s="27" t="s">
        <v>7609</v>
      </c>
      <c r="F116" s="27" t="s">
        <v>7256</v>
      </c>
      <c r="G116" s="27" t="s">
        <v>10086</v>
      </c>
      <c r="H116" s="27" t="s">
        <v>7286</v>
      </c>
      <c r="I116" s="27" t="s">
        <v>7403</v>
      </c>
    </row>
    <row r="117" spans="1:9" x14ac:dyDescent="0.25">
      <c r="A117" s="27">
        <v>116</v>
      </c>
      <c r="B117" s="27" t="s">
        <v>5570</v>
      </c>
      <c r="C117" s="27" t="s">
        <v>7610</v>
      </c>
      <c r="D117" s="27" t="s">
        <v>7611</v>
      </c>
      <c r="E117" s="27" t="s">
        <v>7612</v>
      </c>
      <c r="F117" s="27" t="s">
        <v>7240</v>
      </c>
      <c r="G117" s="27" t="s">
        <v>10078</v>
      </c>
      <c r="H117" s="27" t="s">
        <v>7286</v>
      </c>
      <c r="I117" s="27" t="s">
        <v>7379</v>
      </c>
    </row>
    <row r="118" spans="1:9" x14ac:dyDescent="0.25">
      <c r="A118" s="27">
        <v>117</v>
      </c>
      <c r="B118" s="27" t="s">
        <v>5870</v>
      </c>
      <c r="C118" s="27" t="s">
        <v>7613</v>
      </c>
      <c r="D118" s="27" t="s">
        <v>7614</v>
      </c>
      <c r="E118" s="27" t="s">
        <v>7615</v>
      </c>
      <c r="F118" s="27" t="s">
        <v>7346</v>
      </c>
      <c r="G118" s="27" t="s">
        <v>10084</v>
      </c>
      <c r="H118" s="27" t="s">
        <v>7252</v>
      </c>
      <c r="I118" s="27" t="s">
        <v>7434</v>
      </c>
    </row>
    <row r="119" spans="1:9" x14ac:dyDescent="0.25">
      <c r="A119" s="27">
        <v>118</v>
      </c>
      <c r="B119" s="27" t="s">
        <v>6741</v>
      </c>
      <c r="C119" s="27" t="s">
        <v>7616</v>
      </c>
      <c r="D119" s="27" t="s">
        <v>7614</v>
      </c>
      <c r="E119" s="27" t="s">
        <v>7617</v>
      </c>
      <c r="F119" s="27" t="s">
        <v>7240</v>
      </c>
      <c r="G119" s="27" t="s">
        <v>10085</v>
      </c>
      <c r="H119" s="27" t="s">
        <v>7276</v>
      </c>
      <c r="I119" s="27" t="s">
        <v>7417</v>
      </c>
    </row>
    <row r="120" spans="1:9" x14ac:dyDescent="0.25">
      <c r="A120" s="27">
        <v>119</v>
      </c>
      <c r="B120" s="27" t="s">
        <v>2085</v>
      </c>
      <c r="C120" s="27" t="s">
        <v>7618</v>
      </c>
      <c r="D120" s="27" t="s">
        <v>7614</v>
      </c>
      <c r="E120" s="27" t="s">
        <v>7619</v>
      </c>
      <c r="F120" s="27" t="s">
        <v>7256</v>
      </c>
      <c r="G120" s="27" t="s">
        <v>10073</v>
      </c>
      <c r="H120" s="27" t="s">
        <v>7298</v>
      </c>
      <c r="I120" s="27" t="s">
        <v>7299</v>
      </c>
    </row>
    <row r="121" spans="1:9" x14ac:dyDescent="0.25">
      <c r="A121" s="27">
        <v>120</v>
      </c>
      <c r="B121" s="27" t="s">
        <v>5057</v>
      </c>
      <c r="C121" s="27" t="s">
        <v>7620</v>
      </c>
      <c r="D121" s="27" t="s">
        <v>7621</v>
      </c>
      <c r="E121" s="27" t="s">
        <v>7622</v>
      </c>
      <c r="F121" s="27" t="s">
        <v>7240</v>
      </c>
      <c r="G121" s="27" t="s">
        <v>10079</v>
      </c>
      <c r="H121" s="27" t="s">
        <v>7267</v>
      </c>
      <c r="I121" s="27" t="s">
        <v>7364</v>
      </c>
    </row>
    <row r="122" spans="1:9" x14ac:dyDescent="0.25">
      <c r="A122" s="27">
        <v>121</v>
      </c>
      <c r="B122" s="27" t="s">
        <v>2982</v>
      </c>
      <c r="C122" s="27" t="s">
        <v>7623</v>
      </c>
      <c r="D122" s="27" t="s">
        <v>7624</v>
      </c>
      <c r="E122" s="27" t="s">
        <v>7625</v>
      </c>
      <c r="F122" s="27" t="s">
        <v>7240</v>
      </c>
      <c r="G122" s="27" t="s">
        <v>10087</v>
      </c>
      <c r="H122" s="27" t="s">
        <v>7286</v>
      </c>
      <c r="I122" s="27" t="s">
        <v>7575</v>
      </c>
    </row>
    <row r="123" spans="1:9" x14ac:dyDescent="0.25">
      <c r="A123" s="27">
        <v>122</v>
      </c>
      <c r="B123" s="27" t="s">
        <v>3054</v>
      </c>
      <c r="C123" s="27" t="s">
        <v>7626</v>
      </c>
      <c r="D123" s="27" t="s">
        <v>7627</v>
      </c>
      <c r="E123" s="27" t="s">
        <v>7628</v>
      </c>
      <c r="F123" s="27" t="s">
        <v>7234</v>
      </c>
      <c r="G123" s="27"/>
      <c r="H123" s="27" t="s">
        <v>7235</v>
      </c>
      <c r="I123" s="27" t="s">
        <v>7629</v>
      </c>
    </row>
    <row r="124" spans="1:9" x14ac:dyDescent="0.25">
      <c r="A124" s="27">
        <v>123</v>
      </c>
      <c r="B124" s="27" t="s">
        <v>5337</v>
      </c>
      <c r="C124" s="27" t="s">
        <v>7630</v>
      </c>
      <c r="D124" s="27" t="s">
        <v>7631</v>
      </c>
      <c r="E124" s="27" t="s">
        <v>7632</v>
      </c>
      <c r="F124" s="27" t="s">
        <v>7240</v>
      </c>
      <c r="G124" s="27" t="s">
        <v>10078</v>
      </c>
      <c r="H124" s="27" t="s">
        <v>7286</v>
      </c>
      <c r="I124" s="27" t="s">
        <v>7320</v>
      </c>
    </row>
    <row r="125" spans="1:9" x14ac:dyDescent="0.25">
      <c r="A125" s="27">
        <v>124</v>
      </c>
      <c r="B125" s="27" t="s">
        <v>4965</v>
      </c>
      <c r="C125" s="27" t="s">
        <v>7633</v>
      </c>
      <c r="D125" s="27" t="s">
        <v>7634</v>
      </c>
      <c r="E125" s="27" t="s">
        <v>7635</v>
      </c>
      <c r="F125" s="27" t="s">
        <v>7240</v>
      </c>
      <c r="G125" s="27" t="s">
        <v>10077</v>
      </c>
      <c r="H125" s="27" t="s">
        <v>7243</v>
      </c>
      <c r="I125" s="27" t="s">
        <v>7272</v>
      </c>
    </row>
    <row r="126" spans="1:9" x14ac:dyDescent="0.25">
      <c r="A126" s="27">
        <v>125</v>
      </c>
      <c r="B126" s="27" t="s">
        <v>4516</v>
      </c>
      <c r="C126" s="27" t="s">
        <v>7636</v>
      </c>
      <c r="D126" s="27" t="s">
        <v>7637</v>
      </c>
      <c r="E126" s="27" t="s">
        <v>7638</v>
      </c>
      <c r="F126" s="27" t="s">
        <v>7346</v>
      </c>
      <c r="G126" s="27"/>
      <c r="H126" s="27" t="s">
        <v>7286</v>
      </c>
      <c r="I126" s="27" t="s">
        <v>7639</v>
      </c>
    </row>
    <row r="127" spans="1:9" x14ac:dyDescent="0.25">
      <c r="A127" s="27">
        <v>126</v>
      </c>
      <c r="B127" s="27" t="s">
        <v>766</v>
      </c>
      <c r="C127" s="27" t="s">
        <v>7640</v>
      </c>
      <c r="D127" s="27" t="s">
        <v>7637</v>
      </c>
      <c r="E127" s="27" t="s">
        <v>7641</v>
      </c>
      <c r="F127" s="27" t="s">
        <v>7240</v>
      </c>
      <c r="G127" s="27" t="s">
        <v>10085</v>
      </c>
      <c r="H127" s="27" t="s">
        <v>7327</v>
      </c>
      <c r="I127" s="27" t="s">
        <v>7642</v>
      </c>
    </row>
    <row r="128" spans="1:9" x14ac:dyDescent="0.25">
      <c r="A128" s="27">
        <v>127</v>
      </c>
      <c r="B128" s="27" t="s">
        <v>4387</v>
      </c>
      <c r="C128" s="27" t="s">
        <v>7643</v>
      </c>
      <c r="D128" s="27" t="s">
        <v>7637</v>
      </c>
      <c r="E128" s="27" t="s">
        <v>7644</v>
      </c>
      <c r="F128" s="27" t="s">
        <v>7256</v>
      </c>
      <c r="G128" s="27" t="s">
        <v>10077</v>
      </c>
      <c r="H128" s="27" t="s">
        <v>7243</v>
      </c>
      <c r="I128" s="27" t="s">
        <v>7272</v>
      </c>
    </row>
    <row r="129" spans="1:9" x14ac:dyDescent="0.25">
      <c r="A129" s="27">
        <v>128</v>
      </c>
      <c r="B129" s="27" t="s">
        <v>5654</v>
      </c>
      <c r="C129" s="27" t="s">
        <v>7646</v>
      </c>
      <c r="D129" s="27" t="s">
        <v>7647</v>
      </c>
      <c r="E129" s="27" t="s">
        <v>7648</v>
      </c>
      <c r="F129" s="27" t="s">
        <v>7256</v>
      </c>
      <c r="G129" s="27" t="s">
        <v>10080</v>
      </c>
      <c r="H129" s="27" t="s">
        <v>7327</v>
      </c>
      <c r="I129" s="27" t="s">
        <v>7649</v>
      </c>
    </row>
    <row r="130" spans="1:9" x14ac:dyDescent="0.25">
      <c r="A130" s="27">
        <v>129</v>
      </c>
      <c r="B130" s="27" t="s">
        <v>2299</v>
      </c>
      <c r="C130" s="27" t="s">
        <v>7650</v>
      </c>
      <c r="D130" s="27" t="s">
        <v>7647</v>
      </c>
      <c r="E130" s="27" t="s">
        <v>7651</v>
      </c>
      <c r="F130" s="27" t="s">
        <v>7240</v>
      </c>
      <c r="G130" s="27" t="s">
        <v>10080</v>
      </c>
      <c r="H130" s="27" t="s">
        <v>7327</v>
      </c>
      <c r="I130" s="27" t="s">
        <v>7652</v>
      </c>
    </row>
    <row r="131" spans="1:9" x14ac:dyDescent="0.25">
      <c r="A131" s="27">
        <v>130</v>
      </c>
      <c r="B131" s="27" t="s">
        <v>3650</v>
      </c>
      <c r="C131" s="27" t="s">
        <v>7653</v>
      </c>
      <c r="D131" s="27" t="s">
        <v>7647</v>
      </c>
      <c r="E131" s="27" t="s">
        <v>7654</v>
      </c>
      <c r="F131" s="27" t="s">
        <v>7240</v>
      </c>
      <c r="G131" s="27" t="s">
        <v>10085</v>
      </c>
      <c r="H131" s="27" t="s">
        <v>7276</v>
      </c>
      <c r="I131" s="27" t="s">
        <v>7417</v>
      </c>
    </row>
    <row r="132" spans="1:9" x14ac:dyDescent="0.25">
      <c r="A132" s="27">
        <v>131</v>
      </c>
      <c r="B132" s="27" t="s">
        <v>6803</v>
      </c>
      <c r="C132" s="27" t="s">
        <v>7655</v>
      </c>
      <c r="D132" s="27" t="s">
        <v>7647</v>
      </c>
      <c r="E132" s="27" t="s">
        <v>7656</v>
      </c>
      <c r="F132" s="27" t="s">
        <v>7240</v>
      </c>
      <c r="G132" s="27" t="s">
        <v>10080</v>
      </c>
      <c r="H132" s="27" t="s">
        <v>7235</v>
      </c>
      <c r="I132" s="27" t="s">
        <v>7371</v>
      </c>
    </row>
    <row r="133" spans="1:9" x14ac:dyDescent="0.25">
      <c r="A133" s="27">
        <v>132</v>
      </c>
      <c r="B133" s="27" t="s">
        <v>4753</v>
      </c>
      <c r="C133" s="27" t="s">
        <v>7657</v>
      </c>
      <c r="D133" s="27" t="s">
        <v>7658</v>
      </c>
      <c r="E133" s="27" t="s">
        <v>7659</v>
      </c>
      <c r="F133" s="27" t="s">
        <v>7240</v>
      </c>
      <c r="G133" s="27" t="s">
        <v>10087</v>
      </c>
      <c r="H133" s="27" t="s">
        <v>7286</v>
      </c>
      <c r="I133" s="27" t="s">
        <v>7471</v>
      </c>
    </row>
    <row r="134" spans="1:9" x14ac:dyDescent="0.25">
      <c r="A134" s="27">
        <v>133</v>
      </c>
      <c r="B134" s="27" t="s">
        <v>6106</v>
      </c>
      <c r="C134" s="27" t="s">
        <v>7660</v>
      </c>
      <c r="D134" s="27" t="s">
        <v>7661</v>
      </c>
      <c r="E134" s="27" t="s">
        <v>7662</v>
      </c>
      <c r="F134" s="27" t="s">
        <v>7256</v>
      </c>
      <c r="G134" s="27" t="s">
        <v>10078</v>
      </c>
      <c r="H134" s="27" t="s">
        <v>7286</v>
      </c>
      <c r="I134" s="27" t="s">
        <v>7663</v>
      </c>
    </row>
    <row r="135" spans="1:9" x14ac:dyDescent="0.25">
      <c r="A135" s="27">
        <v>134</v>
      </c>
      <c r="B135" s="27" t="s">
        <v>3938</v>
      </c>
      <c r="C135" s="27" t="s">
        <v>7664</v>
      </c>
      <c r="D135" s="27" t="s">
        <v>7665</v>
      </c>
      <c r="E135" s="27" t="s">
        <v>7666</v>
      </c>
      <c r="F135" s="27" t="s">
        <v>7240</v>
      </c>
      <c r="G135" s="27" t="s">
        <v>10087</v>
      </c>
      <c r="H135" s="27" t="s">
        <v>7286</v>
      </c>
      <c r="I135" s="27" t="s">
        <v>7287</v>
      </c>
    </row>
    <row r="136" spans="1:9" x14ac:dyDescent="0.25">
      <c r="A136" s="27">
        <v>135</v>
      </c>
      <c r="B136" s="27" t="s">
        <v>4356</v>
      </c>
      <c r="C136" s="27" t="s">
        <v>7667</v>
      </c>
      <c r="D136" s="27" t="s">
        <v>7665</v>
      </c>
      <c r="E136" s="27" t="s">
        <v>7668</v>
      </c>
      <c r="F136" s="27" t="s">
        <v>7240</v>
      </c>
      <c r="G136" s="27" t="s">
        <v>10079</v>
      </c>
      <c r="H136" s="27" t="s">
        <v>7267</v>
      </c>
      <c r="I136" s="27" t="s">
        <v>7291</v>
      </c>
    </row>
    <row r="137" spans="1:9" x14ac:dyDescent="0.25">
      <c r="A137" s="27">
        <v>136</v>
      </c>
      <c r="B137" s="27" t="s">
        <v>6973</v>
      </c>
      <c r="C137" s="27" t="s">
        <v>7669</v>
      </c>
      <c r="D137" s="27" t="s">
        <v>7670</v>
      </c>
      <c r="E137" s="27" t="s">
        <v>7671</v>
      </c>
      <c r="F137" s="27" t="s">
        <v>7240</v>
      </c>
      <c r="G137" s="27" t="s">
        <v>10080</v>
      </c>
      <c r="H137" s="27" t="s">
        <v>7235</v>
      </c>
      <c r="I137" s="27" t="s">
        <v>7672</v>
      </c>
    </row>
    <row r="138" spans="1:9" x14ac:dyDescent="0.25">
      <c r="A138" s="27">
        <v>137</v>
      </c>
      <c r="B138" s="27" t="s">
        <v>5729</v>
      </c>
      <c r="C138" s="27" t="s">
        <v>7673</v>
      </c>
      <c r="D138" s="27" t="s">
        <v>7674</v>
      </c>
      <c r="E138" s="27" t="s">
        <v>7675</v>
      </c>
      <c r="F138" s="27" t="s">
        <v>7234</v>
      </c>
      <c r="G138" s="27"/>
      <c r="H138" s="27" t="s">
        <v>7252</v>
      </c>
      <c r="I138" s="27" t="s">
        <v>7434</v>
      </c>
    </row>
    <row r="139" spans="1:9" x14ac:dyDescent="0.25">
      <c r="A139" s="27">
        <v>138</v>
      </c>
      <c r="B139" s="27" t="s">
        <v>370</v>
      </c>
      <c r="C139" s="27" t="s">
        <v>7676</v>
      </c>
      <c r="D139" s="27" t="s">
        <v>7677</v>
      </c>
      <c r="E139" s="27" t="s">
        <v>7678</v>
      </c>
      <c r="F139" s="27" t="s">
        <v>7256</v>
      </c>
      <c r="G139" s="27" t="s">
        <v>10077</v>
      </c>
      <c r="H139" s="27" t="s">
        <v>7243</v>
      </c>
      <c r="I139" s="27" t="s">
        <v>7645</v>
      </c>
    </row>
    <row r="140" spans="1:9" x14ac:dyDescent="0.25">
      <c r="A140" s="27">
        <v>139</v>
      </c>
      <c r="B140" s="27" t="s">
        <v>2020</v>
      </c>
      <c r="C140" s="27" t="s">
        <v>7679</v>
      </c>
      <c r="D140" s="27" t="s">
        <v>7680</v>
      </c>
      <c r="E140" s="27" t="s">
        <v>7681</v>
      </c>
      <c r="F140" s="27" t="s">
        <v>7240</v>
      </c>
      <c r="G140" s="27" t="s">
        <v>10078</v>
      </c>
      <c r="H140" s="27" t="s">
        <v>7286</v>
      </c>
      <c r="I140" s="27" t="s">
        <v>7550</v>
      </c>
    </row>
    <row r="141" spans="1:9" x14ac:dyDescent="0.25">
      <c r="A141" s="27">
        <v>140</v>
      </c>
      <c r="B141" s="27" t="s">
        <v>2960</v>
      </c>
      <c r="C141" s="27" t="s">
        <v>7682</v>
      </c>
      <c r="D141" s="27" t="s">
        <v>7680</v>
      </c>
      <c r="E141" s="27" t="s">
        <v>7683</v>
      </c>
      <c r="F141" s="27" t="s">
        <v>7234</v>
      </c>
      <c r="G141" s="27"/>
      <c r="H141" s="27" t="s">
        <v>7267</v>
      </c>
      <c r="I141" s="27" t="s">
        <v>7684</v>
      </c>
    </row>
    <row r="142" spans="1:9" x14ac:dyDescent="0.25">
      <c r="A142" s="27">
        <v>141</v>
      </c>
      <c r="B142" s="27" t="s">
        <v>7043</v>
      </c>
      <c r="C142" s="27" t="s">
        <v>7685</v>
      </c>
      <c r="D142" s="27" t="s">
        <v>7680</v>
      </c>
      <c r="E142" s="27" t="s">
        <v>7686</v>
      </c>
      <c r="F142" s="27" t="s">
        <v>7234</v>
      </c>
      <c r="G142" s="27"/>
      <c r="H142" s="27" t="s">
        <v>7286</v>
      </c>
      <c r="I142" s="27" t="s">
        <v>7663</v>
      </c>
    </row>
    <row r="143" spans="1:9" x14ac:dyDescent="0.25">
      <c r="A143" s="27">
        <v>142</v>
      </c>
      <c r="B143" s="27" t="s">
        <v>6570</v>
      </c>
      <c r="C143" s="27" t="s">
        <v>7687</v>
      </c>
      <c r="D143" s="27" t="s">
        <v>7680</v>
      </c>
      <c r="E143" s="27" t="s">
        <v>7688</v>
      </c>
      <c r="F143" s="27" t="s">
        <v>7346</v>
      </c>
      <c r="G143" s="27" t="s">
        <v>10079</v>
      </c>
      <c r="H143" s="27" t="s">
        <v>7267</v>
      </c>
      <c r="I143" s="27" t="s">
        <v>7496</v>
      </c>
    </row>
    <row r="144" spans="1:9" x14ac:dyDescent="0.25">
      <c r="A144" s="27">
        <v>143</v>
      </c>
      <c r="B144" s="27" t="s">
        <v>3449</v>
      </c>
      <c r="C144" s="27" t="s">
        <v>7689</v>
      </c>
      <c r="D144" s="27" t="s">
        <v>7690</v>
      </c>
      <c r="E144" s="27" t="s">
        <v>7691</v>
      </c>
      <c r="F144" s="27" t="s">
        <v>7240</v>
      </c>
      <c r="G144" s="27" t="s">
        <v>10086</v>
      </c>
      <c r="H144" s="27" t="s">
        <v>7327</v>
      </c>
      <c r="I144" s="27" t="s">
        <v>7328</v>
      </c>
    </row>
    <row r="145" spans="1:9" x14ac:dyDescent="0.25">
      <c r="A145" s="27">
        <v>144</v>
      </c>
      <c r="B145" s="27" t="s">
        <v>4293</v>
      </c>
      <c r="C145" s="27" t="s">
        <v>7692</v>
      </c>
      <c r="D145" s="27" t="s">
        <v>7693</v>
      </c>
      <c r="E145" s="27" t="s">
        <v>7694</v>
      </c>
      <c r="F145" s="27" t="s">
        <v>7256</v>
      </c>
      <c r="G145" s="27" t="s">
        <v>10073</v>
      </c>
      <c r="H145" s="27" t="s">
        <v>7286</v>
      </c>
      <c r="I145" s="27" t="s">
        <v>7471</v>
      </c>
    </row>
    <row r="146" spans="1:9" x14ac:dyDescent="0.25">
      <c r="A146" s="27">
        <v>145</v>
      </c>
      <c r="B146" s="27" t="s">
        <v>5800</v>
      </c>
      <c r="C146" s="27" t="s">
        <v>7695</v>
      </c>
      <c r="D146" s="27" t="s">
        <v>7696</v>
      </c>
      <c r="E146" s="27" t="s">
        <v>7697</v>
      </c>
      <c r="F146" s="27" t="s">
        <v>7240</v>
      </c>
      <c r="G146" s="27" t="s">
        <v>10073</v>
      </c>
      <c r="H146" s="27" t="s">
        <v>7298</v>
      </c>
      <c r="I146" s="27" t="s">
        <v>7299</v>
      </c>
    </row>
    <row r="147" spans="1:9" x14ac:dyDescent="0.25">
      <c r="A147" s="27">
        <v>146</v>
      </c>
      <c r="B147" s="27" t="s">
        <v>1955</v>
      </c>
      <c r="C147" s="27" t="s">
        <v>7698</v>
      </c>
      <c r="D147" s="27" t="s">
        <v>7699</v>
      </c>
      <c r="E147" s="27" t="s">
        <v>7700</v>
      </c>
      <c r="F147" s="27" t="s">
        <v>7240</v>
      </c>
      <c r="G147" s="27" t="s">
        <v>10080</v>
      </c>
      <c r="H147" s="27" t="s">
        <v>7327</v>
      </c>
      <c r="I147" s="27" t="s">
        <v>7649</v>
      </c>
    </row>
    <row r="148" spans="1:9" x14ac:dyDescent="0.25">
      <c r="A148" s="27">
        <v>147</v>
      </c>
      <c r="B148" s="27" t="s">
        <v>2700</v>
      </c>
      <c r="C148" s="27" t="s">
        <v>7701</v>
      </c>
      <c r="D148" s="27" t="s">
        <v>7702</v>
      </c>
      <c r="E148" s="27" t="s">
        <v>7703</v>
      </c>
      <c r="F148" s="27" t="s">
        <v>7240</v>
      </c>
      <c r="G148" s="27" t="s">
        <v>10078</v>
      </c>
      <c r="H148" s="27" t="s">
        <v>7235</v>
      </c>
      <c r="I148" s="27" t="s">
        <v>7282</v>
      </c>
    </row>
    <row r="149" spans="1:9" x14ac:dyDescent="0.25">
      <c r="A149" s="27">
        <v>148</v>
      </c>
      <c r="B149" s="27" t="s">
        <v>3079</v>
      </c>
      <c r="C149" s="27" t="s">
        <v>7704</v>
      </c>
      <c r="D149" s="27" t="s">
        <v>7702</v>
      </c>
      <c r="E149" s="27" t="s">
        <v>7705</v>
      </c>
      <c r="F149" s="27" t="s">
        <v>7234</v>
      </c>
      <c r="G149" s="27"/>
      <c r="H149" s="27" t="s">
        <v>7252</v>
      </c>
      <c r="I149" s="27" t="s">
        <v>7434</v>
      </c>
    </row>
    <row r="150" spans="1:9" x14ac:dyDescent="0.25">
      <c r="A150" s="27">
        <v>149</v>
      </c>
      <c r="B150" s="27" t="s">
        <v>2940</v>
      </c>
      <c r="C150" s="27" t="s">
        <v>7706</v>
      </c>
      <c r="D150" s="27" t="s">
        <v>7707</v>
      </c>
      <c r="E150" s="27" t="s">
        <v>7708</v>
      </c>
      <c r="F150" s="27" t="s">
        <v>7240</v>
      </c>
      <c r="G150" s="27" t="s">
        <v>10084</v>
      </c>
      <c r="H150" s="27" t="s">
        <v>7252</v>
      </c>
      <c r="I150" s="27" t="s">
        <v>7434</v>
      </c>
    </row>
    <row r="151" spans="1:9" x14ac:dyDescent="0.25">
      <c r="A151" s="27">
        <v>150</v>
      </c>
      <c r="B151" s="27" t="s">
        <v>5489</v>
      </c>
      <c r="C151" s="27" t="s">
        <v>7709</v>
      </c>
      <c r="D151" s="27" t="s">
        <v>7707</v>
      </c>
      <c r="E151" s="27" t="s">
        <v>7710</v>
      </c>
      <c r="F151" s="27" t="s">
        <v>7240</v>
      </c>
      <c r="G151" s="27" t="s">
        <v>10077</v>
      </c>
      <c r="H151" s="27" t="s">
        <v>7235</v>
      </c>
      <c r="I151" s="27" t="s">
        <v>7522</v>
      </c>
    </row>
    <row r="152" spans="1:9" x14ac:dyDescent="0.25">
      <c r="A152" s="27">
        <v>151</v>
      </c>
      <c r="B152" s="27" t="s">
        <v>2556</v>
      </c>
      <c r="C152" s="27" t="s">
        <v>7711</v>
      </c>
      <c r="D152" s="27" t="s">
        <v>7707</v>
      </c>
      <c r="E152" s="27" t="s">
        <v>7712</v>
      </c>
      <c r="F152" s="27" t="s">
        <v>7256</v>
      </c>
      <c r="G152" s="27" t="s">
        <v>10080</v>
      </c>
      <c r="H152" s="27" t="s">
        <v>7235</v>
      </c>
      <c r="I152" s="27" t="s">
        <v>7713</v>
      </c>
    </row>
    <row r="153" spans="1:9" x14ac:dyDescent="0.25">
      <c r="A153" s="27">
        <v>152</v>
      </c>
      <c r="B153" s="27" t="s">
        <v>2088</v>
      </c>
      <c r="C153" s="27" t="s">
        <v>7714</v>
      </c>
      <c r="D153" s="27" t="s">
        <v>7707</v>
      </c>
      <c r="E153" s="27" t="s">
        <v>7715</v>
      </c>
      <c r="F153" s="27" t="s">
        <v>7240</v>
      </c>
      <c r="G153" s="27" t="s">
        <v>10085</v>
      </c>
      <c r="H153" s="27" t="s">
        <v>7276</v>
      </c>
      <c r="I153" s="27" t="s">
        <v>7341</v>
      </c>
    </row>
    <row r="154" spans="1:9" x14ac:dyDescent="0.25">
      <c r="A154" s="27">
        <v>153</v>
      </c>
      <c r="B154" s="27" t="s">
        <v>4888</v>
      </c>
      <c r="C154" s="27" t="s">
        <v>7716</v>
      </c>
      <c r="D154" s="27" t="s">
        <v>7717</v>
      </c>
      <c r="E154" s="27" t="s">
        <v>7718</v>
      </c>
      <c r="F154" s="27" t="s">
        <v>7240</v>
      </c>
      <c r="G154" s="27" t="s">
        <v>10078</v>
      </c>
      <c r="H154" s="27" t="s">
        <v>7286</v>
      </c>
      <c r="I154" s="27" t="s">
        <v>7550</v>
      </c>
    </row>
    <row r="155" spans="1:9" x14ac:dyDescent="0.25">
      <c r="A155" s="27">
        <v>154</v>
      </c>
      <c r="B155" s="27" t="s">
        <v>4160</v>
      </c>
      <c r="C155" s="27" t="s">
        <v>7719</v>
      </c>
      <c r="D155" s="27" t="s">
        <v>7717</v>
      </c>
      <c r="E155" s="27" t="s">
        <v>7720</v>
      </c>
      <c r="F155" s="27" t="s">
        <v>7234</v>
      </c>
      <c r="G155" s="27"/>
      <c r="H155" s="27" t="s">
        <v>7298</v>
      </c>
      <c r="I155" s="27" t="s">
        <v>7721</v>
      </c>
    </row>
    <row r="156" spans="1:9" x14ac:dyDescent="0.25">
      <c r="A156" s="27">
        <v>155</v>
      </c>
      <c r="B156" s="27" t="s">
        <v>3240</v>
      </c>
      <c r="C156" s="27" t="s">
        <v>7722</v>
      </c>
      <c r="D156" s="27" t="s">
        <v>7717</v>
      </c>
      <c r="E156" s="27" t="s">
        <v>7723</v>
      </c>
      <c r="F156" s="27" t="s">
        <v>7240</v>
      </c>
      <c r="G156" s="27" t="s">
        <v>10073</v>
      </c>
      <c r="H156" s="27" t="s">
        <v>7286</v>
      </c>
      <c r="I156" s="27" t="s">
        <v>7287</v>
      </c>
    </row>
    <row r="157" spans="1:9" x14ac:dyDescent="0.25">
      <c r="A157" s="27">
        <v>156</v>
      </c>
      <c r="B157" s="27" t="s">
        <v>4782</v>
      </c>
      <c r="C157" s="27" t="s">
        <v>7724</v>
      </c>
      <c r="D157" s="27" t="s">
        <v>7725</v>
      </c>
      <c r="E157" s="27" t="s">
        <v>7726</v>
      </c>
      <c r="F157" s="27" t="s">
        <v>7234</v>
      </c>
      <c r="G157" s="27"/>
      <c r="H157" s="27" t="s">
        <v>7252</v>
      </c>
      <c r="I157" s="27" t="s">
        <v>7253</v>
      </c>
    </row>
    <row r="158" spans="1:9" x14ac:dyDescent="0.25">
      <c r="A158" s="27">
        <v>157</v>
      </c>
      <c r="B158" s="27" t="s">
        <v>5832</v>
      </c>
      <c r="C158" s="27" t="s">
        <v>7727</v>
      </c>
      <c r="D158" s="27" t="s">
        <v>7728</v>
      </c>
      <c r="E158" s="27" t="s">
        <v>7729</v>
      </c>
      <c r="F158" s="27" t="s">
        <v>7240</v>
      </c>
      <c r="G158" s="27" t="s">
        <v>10082</v>
      </c>
      <c r="H158" s="27" t="s">
        <v>7262</v>
      </c>
      <c r="I158" s="27" t="s">
        <v>7263</v>
      </c>
    </row>
    <row r="159" spans="1:9" x14ac:dyDescent="0.25">
      <c r="A159" s="27">
        <v>158</v>
      </c>
      <c r="B159" s="27" t="s">
        <v>804</v>
      </c>
      <c r="C159" s="27" t="s">
        <v>7730</v>
      </c>
      <c r="D159" s="27" t="s">
        <v>7731</v>
      </c>
      <c r="E159" s="27" t="s">
        <v>7732</v>
      </c>
      <c r="F159" s="27" t="s">
        <v>7240</v>
      </c>
      <c r="G159" s="27" t="s">
        <v>10080</v>
      </c>
      <c r="H159" s="27" t="s">
        <v>7235</v>
      </c>
      <c r="I159" s="27" t="s">
        <v>7528</v>
      </c>
    </row>
    <row r="160" spans="1:9" x14ac:dyDescent="0.25">
      <c r="A160" s="27">
        <v>159</v>
      </c>
      <c r="B160" s="27" t="s">
        <v>136</v>
      </c>
      <c r="C160" s="27" t="s">
        <v>7733</v>
      </c>
      <c r="D160" s="27" t="s">
        <v>7734</v>
      </c>
      <c r="E160" s="27" t="s">
        <v>7735</v>
      </c>
      <c r="F160" s="27" t="s">
        <v>7234</v>
      </c>
      <c r="G160" s="27"/>
      <c r="H160" s="27" t="s">
        <v>7235</v>
      </c>
      <c r="I160" s="27" t="s">
        <v>7371</v>
      </c>
    </row>
    <row r="161" spans="1:9" x14ac:dyDescent="0.25">
      <c r="A161" s="27">
        <v>160</v>
      </c>
      <c r="B161" s="27" t="s">
        <v>3543</v>
      </c>
      <c r="C161" s="27" t="s">
        <v>7736</v>
      </c>
      <c r="D161" s="27" t="s">
        <v>7737</v>
      </c>
      <c r="E161" s="27" t="s">
        <v>7738</v>
      </c>
      <c r="F161" s="27" t="s">
        <v>7240</v>
      </c>
      <c r="G161" s="27" t="s">
        <v>10085</v>
      </c>
      <c r="H161" s="27" t="s">
        <v>7276</v>
      </c>
      <c r="I161" s="27" t="s">
        <v>7739</v>
      </c>
    </row>
    <row r="162" spans="1:9" x14ac:dyDescent="0.25">
      <c r="A162" s="27">
        <v>161</v>
      </c>
      <c r="B162" s="27" t="s">
        <v>3970</v>
      </c>
      <c r="C162" s="27" t="s">
        <v>7740</v>
      </c>
      <c r="D162" s="27" t="s">
        <v>7741</v>
      </c>
      <c r="E162" s="27" t="s">
        <v>7742</v>
      </c>
      <c r="F162" s="27" t="s">
        <v>7240</v>
      </c>
      <c r="G162" s="27" t="s">
        <v>10084</v>
      </c>
      <c r="H162" s="27" t="s">
        <v>7252</v>
      </c>
      <c r="I162" s="27" t="s">
        <v>7434</v>
      </c>
    </row>
    <row r="163" spans="1:9" x14ac:dyDescent="0.25">
      <c r="A163" s="27">
        <v>162</v>
      </c>
      <c r="B163" s="27" t="s">
        <v>5588</v>
      </c>
      <c r="C163" s="27" t="s">
        <v>7743</v>
      </c>
      <c r="D163" s="27" t="s">
        <v>7744</v>
      </c>
      <c r="E163" s="27" t="s">
        <v>7745</v>
      </c>
      <c r="F163" s="27" t="s">
        <v>7240</v>
      </c>
      <c r="G163" s="27" t="s">
        <v>10079</v>
      </c>
      <c r="H163" s="27" t="s">
        <v>7267</v>
      </c>
      <c r="I163" s="27" t="s">
        <v>7364</v>
      </c>
    </row>
    <row r="164" spans="1:9" x14ac:dyDescent="0.25">
      <c r="A164" s="27">
        <v>163</v>
      </c>
      <c r="B164" s="27" t="s">
        <v>1499</v>
      </c>
      <c r="C164" s="27" t="s">
        <v>7746</v>
      </c>
      <c r="D164" s="27" t="s">
        <v>7744</v>
      </c>
      <c r="E164" s="27" t="s">
        <v>7747</v>
      </c>
      <c r="F164" s="27" t="s">
        <v>7256</v>
      </c>
      <c r="G164" s="27" t="s">
        <v>10086</v>
      </c>
      <c r="H164" s="27" t="s">
        <v>7451</v>
      </c>
      <c r="I164" s="27" t="s">
        <v>7452</v>
      </c>
    </row>
    <row r="165" spans="1:9" x14ac:dyDescent="0.25">
      <c r="A165" s="27">
        <v>164</v>
      </c>
      <c r="B165" s="27" t="s">
        <v>6349</v>
      </c>
      <c r="C165" s="27" t="s">
        <v>7748</v>
      </c>
      <c r="D165" s="27" t="s">
        <v>7749</v>
      </c>
      <c r="E165" s="27" t="s">
        <v>7750</v>
      </c>
      <c r="F165" s="27" t="s">
        <v>7240</v>
      </c>
      <c r="G165" s="27" t="s">
        <v>10079</v>
      </c>
      <c r="H165" s="27" t="s">
        <v>7267</v>
      </c>
      <c r="I165" s="27" t="s">
        <v>7751</v>
      </c>
    </row>
    <row r="166" spans="1:9" x14ac:dyDescent="0.25">
      <c r="A166" s="27">
        <v>165</v>
      </c>
      <c r="B166" s="27" t="s">
        <v>3979</v>
      </c>
      <c r="C166" s="27" t="s">
        <v>7752</v>
      </c>
      <c r="D166" s="27" t="s">
        <v>7753</v>
      </c>
      <c r="E166" s="27" t="s">
        <v>7754</v>
      </c>
      <c r="F166" s="27" t="s">
        <v>7240</v>
      </c>
      <c r="G166" s="27" t="s">
        <v>10086</v>
      </c>
      <c r="H166" s="27" t="s">
        <v>7286</v>
      </c>
      <c r="I166" s="27" t="s">
        <v>7403</v>
      </c>
    </row>
    <row r="167" spans="1:9" x14ac:dyDescent="0.25">
      <c r="A167" s="27">
        <v>166</v>
      </c>
      <c r="B167" s="27" t="s">
        <v>4191</v>
      </c>
      <c r="C167" s="27" t="s">
        <v>7755</v>
      </c>
      <c r="D167" s="27" t="s">
        <v>7753</v>
      </c>
      <c r="E167" s="27" t="s">
        <v>7756</v>
      </c>
      <c r="F167" s="27" t="s">
        <v>7234</v>
      </c>
      <c r="G167" s="27"/>
      <c r="H167" s="27" t="s">
        <v>7286</v>
      </c>
      <c r="I167" s="27" t="s">
        <v>7575</v>
      </c>
    </row>
    <row r="168" spans="1:9" x14ac:dyDescent="0.25">
      <c r="A168" s="27">
        <v>167</v>
      </c>
      <c r="B168" s="27" t="s">
        <v>6823</v>
      </c>
      <c r="C168" s="27" t="s">
        <v>7757</v>
      </c>
      <c r="D168" s="27" t="s">
        <v>7758</v>
      </c>
      <c r="E168" s="27" t="s">
        <v>7759</v>
      </c>
      <c r="F168" s="27" t="s">
        <v>7234</v>
      </c>
      <c r="G168" s="27"/>
      <c r="H168" s="27" t="s">
        <v>7267</v>
      </c>
      <c r="I168" s="27" t="s">
        <v>7364</v>
      </c>
    </row>
    <row r="169" spans="1:9" x14ac:dyDescent="0.25">
      <c r="A169" s="27">
        <v>168</v>
      </c>
      <c r="B169" s="27" t="s">
        <v>5746</v>
      </c>
      <c r="C169" s="27" t="s">
        <v>7760</v>
      </c>
      <c r="D169" s="27" t="s">
        <v>7761</v>
      </c>
      <c r="E169" s="27" t="s">
        <v>7762</v>
      </c>
      <c r="F169" s="27" t="s">
        <v>7240</v>
      </c>
      <c r="G169" s="27" t="s">
        <v>10073</v>
      </c>
      <c r="H169" s="27" t="s">
        <v>7298</v>
      </c>
      <c r="I169" s="27" t="s">
        <v>7421</v>
      </c>
    </row>
    <row r="170" spans="1:9" x14ac:dyDescent="0.25">
      <c r="A170" s="27">
        <v>169</v>
      </c>
      <c r="B170" s="27" t="s">
        <v>4807</v>
      </c>
      <c r="C170" s="27" t="s">
        <v>7763</v>
      </c>
      <c r="D170" s="27" t="s">
        <v>7761</v>
      </c>
      <c r="E170" s="27" t="s">
        <v>7764</v>
      </c>
      <c r="F170" s="27" t="s">
        <v>7256</v>
      </c>
      <c r="G170" s="27" t="s">
        <v>10085</v>
      </c>
      <c r="H170" s="27" t="s">
        <v>7276</v>
      </c>
      <c r="I170" s="27" t="s">
        <v>7417</v>
      </c>
    </row>
    <row r="171" spans="1:9" x14ac:dyDescent="0.25">
      <c r="A171" s="27">
        <v>170</v>
      </c>
      <c r="B171" s="27" t="s">
        <v>3358</v>
      </c>
      <c r="C171" s="27" t="s">
        <v>7765</v>
      </c>
      <c r="D171" s="27" t="s">
        <v>7761</v>
      </c>
      <c r="E171" s="27" t="s">
        <v>7766</v>
      </c>
      <c r="F171" s="27" t="s">
        <v>7240</v>
      </c>
      <c r="G171" s="27" t="s">
        <v>10082</v>
      </c>
      <c r="H171" s="27" t="s">
        <v>7262</v>
      </c>
      <c r="I171" s="27" t="s">
        <v>7535</v>
      </c>
    </row>
    <row r="172" spans="1:9" x14ac:dyDescent="0.25">
      <c r="A172" s="27">
        <v>171</v>
      </c>
      <c r="B172" s="27" t="s">
        <v>783</v>
      </c>
      <c r="C172" s="27" t="s">
        <v>7767</v>
      </c>
      <c r="D172" s="27" t="s">
        <v>7768</v>
      </c>
      <c r="E172" s="27" t="s">
        <v>7554</v>
      </c>
      <c r="F172" s="27" t="s">
        <v>7240</v>
      </c>
      <c r="G172" s="27" t="s">
        <v>10079</v>
      </c>
      <c r="H172" s="27" t="s">
        <v>7267</v>
      </c>
      <c r="I172" s="27" t="s">
        <v>7364</v>
      </c>
    </row>
    <row r="173" spans="1:9" x14ac:dyDescent="0.25">
      <c r="A173" s="27">
        <v>172</v>
      </c>
      <c r="B173" s="27" t="s">
        <v>6411</v>
      </c>
      <c r="C173" s="27" t="s">
        <v>7769</v>
      </c>
      <c r="D173" s="27" t="s">
        <v>7770</v>
      </c>
      <c r="E173" s="27" t="s">
        <v>7771</v>
      </c>
      <c r="F173" s="27" t="s">
        <v>7240</v>
      </c>
      <c r="G173" s="27" t="s">
        <v>10082</v>
      </c>
      <c r="H173" s="27" t="s">
        <v>7262</v>
      </c>
      <c r="I173" s="27" t="s">
        <v>7502</v>
      </c>
    </row>
    <row r="174" spans="1:9" x14ac:dyDescent="0.25">
      <c r="A174" s="27">
        <v>173</v>
      </c>
      <c r="B174" s="27" t="s">
        <v>647</v>
      </c>
      <c r="C174" s="27" t="s">
        <v>7772</v>
      </c>
      <c r="D174" s="27" t="s">
        <v>7773</v>
      </c>
      <c r="E174" s="27" t="s">
        <v>7505</v>
      </c>
      <c r="F174" s="27" t="s">
        <v>7240</v>
      </c>
      <c r="G174" s="27" t="s">
        <v>10086</v>
      </c>
      <c r="H174" s="27" t="s">
        <v>7286</v>
      </c>
      <c r="I174" s="27" t="s">
        <v>7403</v>
      </c>
    </row>
    <row r="175" spans="1:9" x14ac:dyDescent="0.25">
      <c r="A175" s="27">
        <v>174</v>
      </c>
      <c r="B175" s="27" t="s">
        <v>1832</v>
      </c>
      <c r="C175" s="27" t="s">
        <v>7774</v>
      </c>
      <c r="D175" s="27" t="s">
        <v>7775</v>
      </c>
      <c r="E175" s="27" t="s">
        <v>7776</v>
      </c>
      <c r="F175" s="27" t="s">
        <v>7240</v>
      </c>
      <c r="G175" s="27" t="s">
        <v>10073</v>
      </c>
      <c r="H175" s="27" t="s">
        <v>7298</v>
      </c>
      <c r="I175" s="27" t="s">
        <v>7721</v>
      </c>
    </row>
    <row r="176" spans="1:9" x14ac:dyDescent="0.25">
      <c r="A176" s="27">
        <v>175</v>
      </c>
      <c r="B176" s="27" t="s">
        <v>4992</v>
      </c>
      <c r="C176" s="27" t="s">
        <v>7777</v>
      </c>
      <c r="D176" s="27" t="s">
        <v>7778</v>
      </c>
      <c r="E176" s="27" t="s">
        <v>7779</v>
      </c>
      <c r="F176" s="27" t="s">
        <v>7240</v>
      </c>
      <c r="G176" s="27" t="s">
        <v>10077</v>
      </c>
      <c r="H176" s="27" t="s">
        <v>7243</v>
      </c>
      <c r="I176" s="27" t="s">
        <v>7272</v>
      </c>
    </row>
    <row r="177" spans="1:9" x14ac:dyDescent="0.25">
      <c r="A177" s="27">
        <v>176</v>
      </c>
      <c r="B177" s="27" t="s">
        <v>4798</v>
      </c>
      <c r="C177" s="27" t="s">
        <v>7780</v>
      </c>
      <c r="D177" s="27" t="s">
        <v>7781</v>
      </c>
      <c r="E177" s="27" t="s">
        <v>7782</v>
      </c>
      <c r="F177" s="27" t="s">
        <v>7240</v>
      </c>
      <c r="G177" s="27" t="s">
        <v>10079</v>
      </c>
      <c r="H177" s="27" t="s">
        <v>7235</v>
      </c>
      <c r="I177" s="27" t="s">
        <v>7783</v>
      </c>
    </row>
    <row r="178" spans="1:9" x14ac:dyDescent="0.25">
      <c r="A178" s="27">
        <v>177</v>
      </c>
      <c r="B178" s="27" t="s">
        <v>6132</v>
      </c>
      <c r="C178" s="27" t="s">
        <v>7784</v>
      </c>
      <c r="D178" s="27" t="s">
        <v>7781</v>
      </c>
      <c r="E178" s="27" t="s">
        <v>7785</v>
      </c>
      <c r="F178" s="27" t="s">
        <v>7240</v>
      </c>
      <c r="G178" s="27" t="s">
        <v>10077</v>
      </c>
      <c r="H178" s="27" t="s">
        <v>7243</v>
      </c>
      <c r="I178" s="27" t="s">
        <v>7354</v>
      </c>
    </row>
    <row r="179" spans="1:9" x14ac:dyDescent="0.25">
      <c r="A179" s="27">
        <v>178</v>
      </c>
      <c r="B179" s="27" t="s">
        <v>85</v>
      </c>
      <c r="C179" s="27" t="s">
        <v>7786</v>
      </c>
      <c r="D179" s="27" t="s">
        <v>7787</v>
      </c>
      <c r="E179" s="27" t="s">
        <v>7788</v>
      </c>
      <c r="F179" s="27" t="s">
        <v>7240</v>
      </c>
      <c r="G179" s="27" t="s">
        <v>10080</v>
      </c>
      <c r="H179" s="27" t="s">
        <v>7235</v>
      </c>
      <c r="I179" s="27" t="s">
        <v>7789</v>
      </c>
    </row>
    <row r="180" spans="1:9" x14ac:dyDescent="0.25">
      <c r="A180" s="27">
        <v>179</v>
      </c>
      <c r="B180" s="27" t="s">
        <v>4316</v>
      </c>
      <c r="C180" s="27" t="s">
        <v>7790</v>
      </c>
      <c r="D180" s="27" t="s">
        <v>7787</v>
      </c>
      <c r="E180" s="27" t="s">
        <v>7791</v>
      </c>
      <c r="F180" s="27" t="s">
        <v>7234</v>
      </c>
      <c r="G180" s="27"/>
      <c r="H180" s="27" t="s">
        <v>7286</v>
      </c>
      <c r="I180" s="27" t="s">
        <v>7403</v>
      </c>
    </row>
    <row r="181" spans="1:9" x14ac:dyDescent="0.25">
      <c r="A181" s="27">
        <v>180</v>
      </c>
      <c r="B181" s="27" t="s">
        <v>2954</v>
      </c>
      <c r="C181" s="27" t="s">
        <v>7792</v>
      </c>
      <c r="D181" s="27" t="s">
        <v>7793</v>
      </c>
      <c r="E181" s="27" t="s">
        <v>7794</v>
      </c>
      <c r="F181" s="27" t="s">
        <v>7240</v>
      </c>
      <c r="G181" s="27" t="s">
        <v>10080</v>
      </c>
      <c r="H181" s="27" t="s">
        <v>7235</v>
      </c>
      <c r="I181" s="27" t="s">
        <v>7795</v>
      </c>
    </row>
    <row r="182" spans="1:9" x14ac:dyDescent="0.25">
      <c r="A182" s="27">
        <v>181</v>
      </c>
      <c r="B182" s="27" t="s">
        <v>6096</v>
      </c>
      <c r="C182" s="27" t="s">
        <v>7796</v>
      </c>
      <c r="D182" s="27" t="s">
        <v>7797</v>
      </c>
      <c r="E182" s="27" t="s">
        <v>7798</v>
      </c>
      <c r="F182" s="27" t="s">
        <v>7240</v>
      </c>
      <c r="G182" s="27" t="s">
        <v>10077</v>
      </c>
      <c r="H182" s="27" t="s">
        <v>7243</v>
      </c>
      <c r="I182" s="27" t="s">
        <v>7272</v>
      </c>
    </row>
    <row r="183" spans="1:9" x14ac:dyDescent="0.25">
      <c r="A183" s="27">
        <v>182</v>
      </c>
      <c r="B183" s="27" t="s">
        <v>6888</v>
      </c>
      <c r="C183" s="27" t="s">
        <v>7799</v>
      </c>
      <c r="D183" s="27" t="s">
        <v>7800</v>
      </c>
      <c r="E183" s="27" t="s">
        <v>7801</v>
      </c>
      <c r="F183" s="27" t="s">
        <v>7240</v>
      </c>
      <c r="G183" s="27" t="s">
        <v>10080</v>
      </c>
      <c r="H183" s="27" t="s">
        <v>7235</v>
      </c>
      <c r="I183" s="27" t="s">
        <v>7802</v>
      </c>
    </row>
    <row r="184" spans="1:9" x14ac:dyDescent="0.25">
      <c r="A184" s="27">
        <v>183</v>
      </c>
      <c r="B184" s="27" t="s">
        <v>6647</v>
      </c>
      <c r="C184" s="27" t="s">
        <v>7803</v>
      </c>
      <c r="D184" s="27" t="s">
        <v>7800</v>
      </c>
      <c r="E184" s="27" t="s">
        <v>7804</v>
      </c>
      <c r="F184" s="27" t="s">
        <v>7240</v>
      </c>
      <c r="G184" s="27" t="s">
        <v>10085</v>
      </c>
      <c r="H184" s="27" t="s">
        <v>7276</v>
      </c>
      <c r="I184" s="27" t="s">
        <v>7277</v>
      </c>
    </row>
    <row r="185" spans="1:9" x14ac:dyDescent="0.25">
      <c r="A185" s="27">
        <v>184</v>
      </c>
      <c r="B185" s="27" t="s">
        <v>4716</v>
      </c>
      <c r="C185" s="27" t="s">
        <v>7805</v>
      </c>
      <c r="D185" s="27" t="s">
        <v>7800</v>
      </c>
      <c r="E185" s="27" t="s">
        <v>7806</v>
      </c>
      <c r="F185" s="27" t="s">
        <v>7240</v>
      </c>
      <c r="G185" s="27" t="s">
        <v>10085</v>
      </c>
      <c r="H185" s="27" t="s">
        <v>7276</v>
      </c>
      <c r="I185" s="27" t="s">
        <v>7341</v>
      </c>
    </row>
    <row r="186" spans="1:9" x14ac:dyDescent="0.25">
      <c r="A186" s="27">
        <v>185</v>
      </c>
      <c r="B186" s="27" t="s">
        <v>279</v>
      </c>
      <c r="C186" s="27" t="s">
        <v>7807</v>
      </c>
      <c r="D186" s="27" t="s">
        <v>7800</v>
      </c>
      <c r="E186" s="27" t="s">
        <v>7808</v>
      </c>
      <c r="F186" s="27" t="s">
        <v>7256</v>
      </c>
      <c r="G186" s="27" t="s">
        <v>10073</v>
      </c>
      <c r="H186" s="27" t="s">
        <v>7286</v>
      </c>
      <c r="I186" s="27" t="s">
        <v>7287</v>
      </c>
    </row>
    <row r="187" spans="1:9" x14ac:dyDescent="0.25">
      <c r="A187" s="27">
        <v>186</v>
      </c>
      <c r="B187" s="27" t="s">
        <v>4621</v>
      </c>
      <c r="C187" s="27" t="s">
        <v>7809</v>
      </c>
      <c r="D187" s="27" t="s">
        <v>7810</v>
      </c>
      <c r="E187" s="27" t="s">
        <v>7811</v>
      </c>
      <c r="F187" s="27" t="s">
        <v>7240</v>
      </c>
      <c r="G187" s="27" t="s">
        <v>10073</v>
      </c>
      <c r="H187" s="27" t="s">
        <v>7298</v>
      </c>
      <c r="I187" s="27" t="s">
        <v>7421</v>
      </c>
    </row>
    <row r="188" spans="1:9" x14ac:dyDescent="0.25">
      <c r="A188" s="27">
        <v>187</v>
      </c>
      <c r="B188" s="27" t="s">
        <v>4506</v>
      </c>
      <c r="C188" s="27" t="s">
        <v>7812</v>
      </c>
      <c r="D188" s="27" t="s">
        <v>7810</v>
      </c>
      <c r="E188" s="27" t="s">
        <v>7813</v>
      </c>
      <c r="F188" s="27" t="s">
        <v>7234</v>
      </c>
      <c r="G188" s="27"/>
      <c r="H188" s="27" t="s">
        <v>7286</v>
      </c>
      <c r="I188" s="27" t="s">
        <v>7403</v>
      </c>
    </row>
    <row r="189" spans="1:9" x14ac:dyDescent="0.25">
      <c r="A189" s="27">
        <v>188</v>
      </c>
      <c r="B189" s="27" t="s">
        <v>4147</v>
      </c>
      <c r="C189" s="27" t="s">
        <v>7814</v>
      </c>
      <c r="D189" s="27" t="s">
        <v>7810</v>
      </c>
      <c r="E189" s="27" t="s">
        <v>7815</v>
      </c>
      <c r="F189" s="27" t="s">
        <v>7240</v>
      </c>
      <c r="G189" s="27" t="s">
        <v>10080</v>
      </c>
      <c r="H189" s="27" t="s">
        <v>7235</v>
      </c>
      <c r="I189" s="27" t="s">
        <v>7236</v>
      </c>
    </row>
    <row r="190" spans="1:9" x14ac:dyDescent="0.25">
      <c r="A190" s="27">
        <v>189</v>
      </c>
      <c r="B190" s="27" t="s">
        <v>3245</v>
      </c>
      <c r="C190" s="27" t="s">
        <v>7816</v>
      </c>
      <c r="D190" s="27" t="s">
        <v>7817</v>
      </c>
      <c r="E190" s="27" t="s">
        <v>7818</v>
      </c>
      <c r="F190" s="27" t="s">
        <v>7240</v>
      </c>
      <c r="G190" s="27" t="s">
        <v>10078</v>
      </c>
      <c r="H190" s="27" t="s">
        <v>7286</v>
      </c>
      <c r="I190" s="27" t="s">
        <v>7550</v>
      </c>
    </row>
    <row r="191" spans="1:9" x14ac:dyDescent="0.25">
      <c r="A191" s="27">
        <v>190</v>
      </c>
      <c r="B191" s="27" t="s">
        <v>824</v>
      </c>
      <c r="C191" s="27" t="s">
        <v>7819</v>
      </c>
      <c r="D191" s="27" t="s">
        <v>7820</v>
      </c>
      <c r="E191" s="27" t="s">
        <v>7821</v>
      </c>
      <c r="F191" s="27" t="s">
        <v>7240</v>
      </c>
      <c r="G191" s="27" t="s">
        <v>10080</v>
      </c>
      <c r="H191" s="27" t="s">
        <v>7235</v>
      </c>
      <c r="I191" s="27" t="s">
        <v>7395</v>
      </c>
    </row>
    <row r="192" spans="1:9" x14ac:dyDescent="0.25">
      <c r="A192" s="27">
        <v>191</v>
      </c>
      <c r="B192" s="27" t="s">
        <v>6962</v>
      </c>
      <c r="C192" s="27" t="s">
        <v>7822</v>
      </c>
      <c r="D192" s="27" t="s">
        <v>7823</v>
      </c>
      <c r="E192" s="27" t="s">
        <v>7824</v>
      </c>
      <c r="F192" s="27" t="s">
        <v>7240</v>
      </c>
      <c r="G192" s="27" t="s">
        <v>10078</v>
      </c>
      <c r="H192" s="27" t="s">
        <v>7286</v>
      </c>
      <c r="I192" s="27" t="s">
        <v>7825</v>
      </c>
    </row>
    <row r="193" spans="1:9" x14ac:dyDescent="0.25">
      <c r="A193" s="27">
        <v>192</v>
      </c>
      <c r="B193" s="27" t="s">
        <v>485</v>
      </c>
      <c r="C193" s="27" t="s">
        <v>7826</v>
      </c>
      <c r="D193" s="27" t="s">
        <v>7827</v>
      </c>
      <c r="E193" s="27" t="s">
        <v>7828</v>
      </c>
      <c r="F193" s="27" t="s">
        <v>7240</v>
      </c>
      <c r="G193" s="27" t="s">
        <v>10085</v>
      </c>
      <c r="H193" s="27" t="s">
        <v>7276</v>
      </c>
      <c r="I193" s="27" t="s">
        <v>7417</v>
      </c>
    </row>
    <row r="194" spans="1:9" x14ac:dyDescent="0.25">
      <c r="A194" s="27">
        <v>193</v>
      </c>
      <c r="B194" s="27" t="s">
        <v>4572</v>
      </c>
      <c r="C194" s="27" t="s">
        <v>7829</v>
      </c>
      <c r="D194" s="27" t="s">
        <v>7830</v>
      </c>
      <c r="E194" s="27" t="s">
        <v>7831</v>
      </c>
      <c r="F194" s="27" t="s">
        <v>7240</v>
      </c>
      <c r="G194" s="27" t="s">
        <v>10078</v>
      </c>
      <c r="H194" s="27" t="s">
        <v>7286</v>
      </c>
      <c r="I194" s="27" t="s">
        <v>7832</v>
      </c>
    </row>
    <row r="195" spans="1:9" x14ac:dyDescent="0.25">
      <c r="A195" s="27">
        <v>194</v>
      </c>
      <c r="B195" s="27" t="s">
        <v>745</v>
      </c>
      <c r="C195" s="27" t="s">
        <v>7833</v>
      </c>
      <c r="D195" s="27" t="s">
        <v>7830</v>
      </c>
      <c r="E195" s="27" t="s">
        <v>7834</v>
      </c>
      <c r="F195" s="27" t="s">
        <v>7240</v>
      </c>
      <c r="G195" s="27" t="s">
        <v>10073</v>
      </c>
      <c r="H195" s="27" t="s">
        <v>7298</v>
      </c>
      <c r="I195" s="27" t="s">
        <v>7421</v>
      </c>
    </row>
    <row r="196" spans="1:9" x14ac:dyDescent="0.25">
      <c r="A196" s="27">
        <v>195</v>
      </c>
      <c r="B196" s="27" t="s">
        <v>2118</v>
      </c>
      <c r="C196" s="27" t="s">
        <v>7835</v>
      </c>
      <c r="D196" s="27" t="s">
        <v>7836</v>
      </c>
      <c r="E196" s="27" t="s">
        <v>7837</v>
      </c>
      <c r="F196" s="27" t="s">
        <v>7240</v>
      </c>
      <c r="G196" s="27" t="s">
        <v>10086</v>
      </c>
      <c r="H196" s="27" t="s">
        <v>7327</v>
      </c>
      <c r="I196" s="27" t="s">
        <v>7328</v>
      </c>
    </row>
    <row r="197" spans="1:9" x14ac:dyDescent="0.25">
      <c r="A197" s="27">
        <v>196</v>
      </c>
      <c r="B197" s="27" t="s">
        <v>6215</v>
      </c>
      <c r="C197" s="27" t="s">
        <v>7838</v>
      </c>
      <c r="D197" s="27" t="s">
        <v>7839</v>
      </c>
      <c r="E197" s="27" t="s">
        <v>7840</v>
      </c>
      <c r="F197" s="27" t="s">
        <v>7240</v>
      </c>
      <c r="G197" s="27" t="s">
        <v>10077</v>
      </c>
      <c r="H197" s="27" t="s">
        <v>7286</v>
      </c>
      <c r="I197" s="27" t="s">
        <v>7403</v>
      </c>
    </row>
    <row r="198" spans="1:9" x14ac:dyDescent="0.25">
      <c r="A198" s="27">
        <v>197</v>
      </c>
      <c r="B198" s="27" t="s">
        <v>887</v>
      </c>
      <c r="C198" s="27" t="s">
        <v>7841</v>
      </c>
      <c r="D198" s="27" t="s">
        <v>7842</v>
      </c>
      <c r="E198" s="27" t="s">
        <v>7843</v>
      </c>
      <c r="F198" s="27" t="s">
        <v>7240</v>
      </c>
      <c r="G198" s="27" t="s">
        <v>10077</v>
      </c>
      <c r="H198" s="27" t="s">
        <v>7243</v>
      </c>
      <c r="I198" s="27" t="s">
        <v>7310</v>
      </c>
    </row>
    <row r="199" spans="1:9" x14ac:dyDescent="0.25">
      <c r="A199" s="27">
        <v>198</v>
      </c>
      <c r="B199" s="27" t="s">
        <v>6251</v>
      </c>
      <c r="C199" s="27" t="s">
        <v>7844</v>
      </c>
      <c r="D199" s="27" t="s">
        <v>7845</v>
      </c>
      <c r="E199" s="27" t="s">
        <v>7846</v>
      </c>
      <c r="F199" s="27" t="s">
        <v>7234</v>
      </c>
      <c r="G199" s="27"/>
      <c r="H199" s="27" t="s">
        <v>7235</v>
      </c>
      <c r="I199" s="27" t="s">
        <v>7236</v>
      </c>
    </row>
    <row r="200" spans="1:9" x14ac:dyDescent="0.25">
      <c r="A200" s="27">
        <v>199</v>
      </c>
      <c r="B200" s="27" t="s">
        <v>5222</v>
      </c>
      <c r="C200" s="27" t="s">
        <v>7847</v>
      </c>
      <c r="D200" s="27" t="s">
        <v>7848</v>
      </c>
      <c r="E200" s="27" t="s">
        <v>7849</v>
      </c>
      <c r="F200" s="27" t="s">
        <v>7240</v>
      </c>
      <c r="G200" s="27" t="s">
        <v>10080</v>
      </c>
      <c r="H200" s="27" t="s">
        <v>7235</v>
      </c>
      <c r="I200" s="27" t="s">
        <v>7371</v>
      </c>
    </row>
    <row r="201" spans="1:9" x14ac:dyDescent="0.25">
      <c r="A201" s="27">
        <v>200</v>
      </c>
      <c r="B201" s="27" t="s">
        <v>2867</v>
      </c>
      <c r="C201" s="27" t="s">
        <v>7850</v>
      </c>
      <c r="D201" s="27" t="s">
        <v>7851</v>
      </c>
      <c r="E201" s="27" t="s">
        <v>7852</v>
      </c>
      <c r="F201" s="27" t="s">
        <v>7256</v>
      </c>
      <c r="G201" s="27" t="s">
        <v>10080</v>
      </c>
      <c r="H201" s="27" t="s">
        <v>7235</v>
      </c>
      <c r="I201" s="27" t="s">
        <v>7413</v>
      </c>
    </row>
    <row r="202" spans="1:9" x14ac:dyDescent="0.25">
      <c r="A202" s="27">
        <v>201</v>
      </c>
      <c r="B202" s="27" t="s">
        <v>3603</v>
      </c>
      <c r="C202" s="27" t="s">
        <v>7853</v>
      </c>
      <c r="D202" s="27" t="s">
        <v>7851</v>
      </c>
      <c r="E202" s="27" t="s">
        <v>7854</v>
      </c>
      <c r="F202" s="27" t="s">
        <v>7240</v>
      </c>
      <c r="G202" s="27" t="s">
        <v>10079</v>
      </c>
      <c r="H202" s="27" t="s">
        <v>7267</v>
      </c>
      <c r="I202" s="27" t="s">
        <v>7291</v>
      </c>
    </row>
    <row r="203" spans="1:9" x14ac:dyDescent="0.25">
      <c r="A203" s="27">
        <v>202</v>
      </c>
      <c r="B203" s="27" t="s">
        <v>1281</v>
      </c>
      <c r="C203" s="27" t="s">
        <v>7855</v>
      </c>
      <c r="D203" s="27" t="s">
        <v>7851</v>
      </c>
      <c r="E203" s="27" t="s">
        <v>7856</v>
      </c>
      <c r="F203" s="27" t="s">
        <v>7240</v>
      </c>
      <c r="G203" s="27" t="s">
        <v>10077</v>
      </c>
      <c r="H203" s="27" t="s">
        <v>7243</v>
      </c>
      <c r="I203" s="27" t="s">
        <v>7310</v>
      </c>
    </row>
    <row r="204" spans="1:9" x14ac:dyDescent="0.25">
      <c r="A204" s="27">
        <v>203</v>
      </c>
      <c r="B204" s="27" t="s">
        <v>3008</v>
      </c>
      <c r="C204" s="27" t="s">
        <v>7857</v>
      </c>
      <c r="D204" s="27" t="s">
        <v>7858</v>
      </c>
      <c r="E204" s="27" t="s">
        <v>7560</v>
      </c>
      <c r="F204" s="27" t="s">
        <v>7240</v>
      </c>
      <c r="G204" s="27" t="s">
        <v>10079</v>
      </c>
      <c r="H204" s="27" t="s">
        <v>7267</v>
      </c>
      <c r="I204" s="27" t="s">
        <v>7291</v>
      </c>
    </row>
    <row r="205" spans="1:9" x14ac:dyDescent="0.25">
      <c r="A205" s="27">
        <v>204</v>
      </c>
      <c r="B205" s="27" t="s">
        <v>4069</v>
      </c>
      <c r="C205" s="27" t="s">
        <v>7859</v>
      </c>
      <c r="D205" s="27" t="s">
        <v>7860</v>
      </c>
      <c r="E205" s="27" t="s">
        <v>7861</v>
      </c>
      <c r="F205" s="27" t="s">
        <v>7240</v>
      </c>
      <c r="G205" s="27" t="s">
        <v>10082</v>
      </c>
      <c r="H205" s="27" t="s">
        <v>7262</v>
      </c>
      <c r="I205" s="27" t="s">
        <v>7409</v>
      </c>
    </row>
    <row r="206" spans="1:9" x14ac:dyDescent="0.25">
      <c r="A206" s="27">
        <v>205</v>
      </c>
      <c r="B206" s="27" t="s">
        <v>2304</v>
      </c>
      <c r="C206" s="27" t="s">
        <v>7862</v>
      </c>
      <c r="D206" s="27" t="s">
        <v>7863</v>
      </c>
      <c r="E206" s="27" t="s">
        <v>7864</v>
      </c>
      <c r="F206" s="27" t="s">
        <v>7240</v>
      </c>
      <c r="G206" s="27" t="s">
        <v>10080</v>
      </c>
      <c r="H206" s="27" t="s">
        <v>7235</v>
      </c>
      <c r="I206" s="27" t="s">
        <v>7713</v>
      </c>
    </row>
    <row r="207" spans="1:9" x14ac:dyDescent="0.25">
      <c r="A207" s="27">
        <v>206</v>
      </c>
      <c r="B207" s="27" t="s">
        <v>4971</v>
      </c>
      <c r="C207" s="27" t="s">
        <v>7865</v>
      </c>
      <c r="D207" s="27" t="s">
        <v>7866</v>
      </c>
      <c r="E207" s="27" t="s">
        <v>7867</v>
      </c>
      <c r="F207" s="27" t="s">
        <v>7240</v>
      </c>
      <c r="G207" s="27" t="s">
        <v>10079</v>
      </c>
      <c r="H207" s="27" t="s">
        <v>7267</v>
      </c>
      <c r="I207" s="27" t="s">
        <v>7364</v>
      </c>
    </row>
    <row r="208" spans="1:9" x14ac:dyDescent="0.25">
      <c r="A208" s="27">
        <v>207</v>
      </c>
      <c r="B208" s="27" t="s">
        <v>5576</v>
      </c>
      <c r="C208" s="27" t="s">
        <v>7868</v>
      </c>
      <c r="D208" s="27" t="s">
        <v>7869</v>
      </c>
      <c r="E208" s="27" t="s">
        <v>7870</v>
      </c>
      <c r="F208" s="27" t="s">
        <v>7346</v>
      </c>
      <c r="G208" s="27" t="s">
        <v>10077</v>
      </c>
      <c r="H208" s="27" t="s">
        <v>7235</v>
      </c>
      <c r="I208" s="27" t="s">
        <v>7522</v>
      </c>
    </row>
    <row r="209" spans="1:9" x14ac:dyDescent="0.25">
      <c r="A209" s="27">
        <v>208</v>
      </c>
      <c r="B209" s="27" t="s">
        <v>6936</v>
      </c>
      <c r="C209" s="27" t="s">
        <v>7871</v>
      </c>
      <c r="D209" s="27" t="s">
        <v>7869</v>
      </c>
      <c r="E209" s="27" t="s">
        <v>7872</v>
      </c>
      <c r="F209" s="27" t="s">
        <v>7240</v>
      </c>
      <c r="G209" s="27" t="s">
        <v>10080</v>
      </c>
      <c r="H209" s="27" t="s">
        <v>7327</v>
      </c>
      <c r="I209" s="27" t="s">
        <v>7649</v>
      </c>
    </row>
    <row r="210" spans="1:9" x14ac:dyDescent="0.25">
      <c r="A210" s="27">
        <v>209</v>
      </c>
      <c r="B210" s="27" t="s">
        <v>2100</v>
      </c>
      <c r="C210" s="27" t="s">
        <v>7873</v>
      </c>
      <c r="D210" s="27" t="s">
        <v>7874</v>
      </c>
      <c r="E210" s="27" t="s">
        <v>7875</v>
      </c>
      <c r="F210" s="27" t="s">
        <v>7256</v>
      </c>
      <c r="G210" s="27" t="s">
        <v>10077</v>
      </c>
      <c r="H210" s="27" t="s">
        <v>7243</v>
      </c>
      <c r="I210" s="27" t="s">
        <v>7272</v>
      </c>
    </row>
    <row r="211" spans="1:9" x14ac:dyDescent="0.25">
      <c r="A211" s="27">
        <v>210</v>
      </c>
      <c r="B211" s="27" t="s">
        <v>1408</v>
      </c>
      <c r="C211" s="27" t="s">
        <v>7876</v>
      </c>
      <c r="D211" s="27" t="s">
        <v>7877</v>
      </c>
      <c r="E211" s="27" t="s">
        <v>7878</v>
      </c>
      <c r="F211" s="27" t="s">
        <v>7240</v>
      </c>
      <c r="G211" s="27" t="s">
        <v>10073</v>
      </c>
      <c r="H211" s="27" t="s">
        <v>7298</v>
      </c>
      <c r="I211" s="27" t="s">
        <v>7879</v>
      </c>
    </row>
    <row r="212" spans="1:9" x14ac:dyDescent="0.25">
      <c r="A212" s="27">
        <v>211</v>
      </c>
      <c r="B212" s="27" t="s">
        <v>4914</v>
      </c>
      <c r="C212" s="27" t="s">
        <v>7880</v>
      </c>
      <c r="D212" s="27" t="s">
        <v>7881</v>
      </c>
      <c r="E212" s="27" t="s">
        <v>7882</v>
      </c>
      <c r="F212" s="27" t="s">
        <v>7240</v>
      </c>
      <c r="G212" s="27" t="s">
        <v>10078</v>
      </c>
      <c r="H212" s="27" t="s">
        <v>7243</v>
      </c>
      <c r="I212" s="27" t="s">
        <v>7310</v>
      </c>
    </row>
    <row r="213" spans="1:9" x14ac:dyDescent="0.25">
      <c r="A213" s="27">
        <v>212</v>
      </c>
      <c r="B213" s="27" t="s">
        <v>19</v>
      </c>
      <c r="C213" s="27" t="s">
        <v>7883</v>
      </c>
      <c r="D213" s="27" t="s">
        <v>7356</v>
      </c>
      <c r="E213" s="27" t="s">
        <v>7884</v>
      </c>
      <c r="F213" s="27" t="s">
        <v>7256</v>
      </c>
      <c r="G213" s="27" t="s">
        <v>10073</v>
      </c>
      <c r="H213" s="27" t="s">
        <v>7298</v>
      </c>
      <c r="I213" s="27" t="s">
        <v>7299</v>
      </c>
    </row>
    <row r="214" spans="1:9" x14ac:dyDescent="0.25">
      <c r="A214" s="27">
        <v>213</v>
      </c>
      <c r="B214" s="27" t="s">
        <v>4434</v>
      </c>
      <c r="C214" s="27" t="s">
        <v>7885</v>
      </c>
      <c r="D214" s="27" t="s">
        <v>7886</v>
      </c>
      <c r="E214" s="27" t="s">
        <v>7887</v>
      </c>
      <c r="F214" s="27" t="s">
        <v>7256</v>
      </c>
      <c r="G214" s="27" t="s">
        <v>10080</v>
      </c>
      <c r="H214" s="27" t="s">
        <v>7235</v>
      </c>
      <c r="I214" s="27" t="s">
        <v>7888</v>
      </c>
    </row>
    <row r="215" spans="1:9" x14ac:dyDescent="0.25">
      <c r="A215" s="27">
        <v>214</v>
      </c>
      <c r="B215" s="27" t="s">
        <v>4045</v>
      </c>
      <c r="C215" s="27" t="s">
        <v>7889</v>
      </c>
      <c r="D215" s="27" t="s">
        <v>7890</v>
      </c>
      <c r="E215" s="27" t="s">
        <v>7891</v>
      </c>
      <c r="F215" s="27" t="s">
        <v>7240</v>
      </c>
      <c r="G215" s="27" t="s">
        <v>10084</v>
      </c>
      <c r="H215" s="27" t="s">
        <v>7252</v>
      </c>
      <c r="I215" s="27" t="s">
        <v>7434</v>
      </c>
    </row>
    <row r="216" spans="1:9" x14ac:dyDescent="0.25">
      <c r="A216" s="27">
        <v>215</v>
      </c>
      <c r="B216" s="27" t="s">
        <v>5690</v>
      </c>
      <c r="C216" s="27" t="s">
        <v>7892</v>
      </c>
      <c r="D216" s="27" t="s">
        <v>7890</v>
      </c>
      <c r="E216" s="27" t="s">
        <v>7893</v>
      </c>
      <c r="F216" s="27" t="s">
        <v>7240</v>
      </c>
      <c r="G216" s="27" t="s">
        <v>10073</v>
      </c>
      <c r="H216" s="27" t="s">
        <v>7298</v>
      </c>
      <c r="I216" s="27" t="s">
        <v>7894</v>
      </c>
    </row>
    <row r="217" spans="1:9" x14ac:dyDescent="0.25">
      <c r="A217" s="27">
        <v>216</v>
      </c>
      <c r="B217" s="27" t="s">
        <v>7146</v>
      </c>
      <c r="C217" s="27" t="s">
        <v>7895</v>
      </c>
      <c r="D217" s="27" t="s">
        <v>7890</v>
      </c>
      <c r="E217" s="27" t="s">
        <v>7896</v>
      </c>
      <c r="F217" s="27" t="s">
        <v>7240</v>
      </c>
      <c r="G217" s="27" t="s">
        <v>10083</v>
      </c>
      <c r="H217" s="27" t="s">
        <v>7257</v>
      </c>
      <c r="I217" s="27" t="s">
        <v>7897</v>
      </c>
    </row>
    <row r="218" spans="1:9" x14ac:dyDescent="0.25">
      <c r="A218" s="27">
        <v>217</v>
      </c>
      <c r="B218" s="27" t="s">
        <v>3141</v>
      </c>
      <c r="C218" s="27" t="s">
        <v>7898</v>
      </c>
      <c r="D218" s="27" t="s">
        <v>7899</v>
      </c>
      <c r="E218" s="27" t="s">
        <v>7900</v>
      </c>
      <c r="F218" s="27" t="s">
        <v>7240</v>
      </c>
      <c r="G218" s="27" t="s">
        <v>10086</v>
      </c>
      <c r="H218" s="27" t="s">
        <v>7451</v>
      </c>
      <c r="I218" s="27" t="s">
        <v>7452</v>
      </c>
    </row>
    <row r="219" spans="1:9" x14ac:dyDescent="0.25">
      <c r="A219" s="27">
        <v>218</v>
      </c>
      <c r="B219" s="27" t="s">
        <v>1540</v>
      </c>
      <c r="C219" s="27" t="s">
        <v>7901</v>
      </c>
      <c r="D219" s="27" t="s">
        <v>7899</v>
      </c>
      <c r="E219" s="27" t="s">
        <v>7902</v>
      </c>
      <c r="F219" s="27" t="s">
        <v>7240</v>
      </c>
      <c r="G219" s="27" t="s">
        <v>10079</v>
      </c>
      <c r="H219" s="27" t="s">
        <v>7267</v>
      </c>
      <c r="I219" s="27" t="s">
        <v>7291</v>
      </c>
    </row>
    <row r="220" spans="1:9" x14ac:dyDescent="0.25">
      <c r="A220" s="27">
        <v>219</v>
      </c>
      <c r="B220" s="27" t="s">
        <v>2206</v>
      </c>
      <c r="C220" s="27" t="s">
        <v>7903</v>
      </c>
      <c r="D220" s="27" t="s">
        <v>7904</v>
      </c>
      <c r="E220" s="27" t="s">
        <v>7905</v>
      </c>
      <c r="F220" s="27" t="s">
        <v>7256</v>
      </c>
      <c r="G220" s="27" t="s">
        <v>10077</v>
      </c>
      <c r="H220" s="27" t="s">
        <v>7243</v>
      </c>
      <c r="I220" s="27" t="s">
        <v>7906</v>
      </c>
    </row>
    <row r="221" spans="1:9" x14ac:dyDescent="0.25">
      <c r="A221" s="27">
        <v>220</v>
      </c>
      <c r="B221" s="27" t="s">
        <v>1781</v>
      </c>
      <c r="C221" s="27" t="s">
        <v>7907</v>
      </c>
      <c r="D221" s="27" t="s">
        <v>7904</v>
      </c>
      <c r="E221" s="27" t="s">
        <v>7908</v>
      </c>
      <c r="F221" s="27" t="s">
        <v>7256</v>
      </c>
      <c r="G221" s="27" t="s">
        <v>10084</v>
      </c>
      <c r="H221" s="27" t="s">
        <v>7252</v>
      </c>
      <c r="I221" s="27" t="s">
        <v>7253</v>
      </c>
    </row>
    <row r="222" spans="1:9" x14ac:dyDescent="0.25">
      <c r="A222" s="27">
        <v>221</v>
      </c>
      <c r="B222" s="27" t="s">
        <v>5107</v>
      </c>
      <c r="C222" s="27" t="s">
        <v>7909</v>
      </c>
      <c r="D222" s="27" t="s">
        <v>7904</v>
      </c>
      <c r="E222" s="27" t="s">
        <v>7910</v>
      </c>
      <c r="F222" s="27" t="s">
        <v>7240</v>
      </c>
      <c r="G222" s="27" t="s">
        <v>10082</v>
      </c>
      <c r="H222" s="27" t="s">
        <v>7267</v>
      </c>
      <c r="I222" s="27" t="s">
        <v>7291</v>
      </c>
    </row>
    <row r="223" spans="1:9" x14ac:dyDescent="0.25">
      <c r="A223" s="27">
        <v>222</v>
      </c>
      <c r="B223" s="27" t="s">
        <v>4591</v>
      </c>
      <c r="C223" s="27" t="s">
        <v>7911</v>
      </c>
      <c r="D223" s="27" t="s">
        <v>7912</v>
      </c>
      <c r="E223" s="27" t="s">
        <v>7913</v>
      </c>
      <c r="F223" s="27" t="s">
        <v>7240</v>
      </c>
      <c r="G223" s="27" t="s">
        <v>10077</v>
      </c>
      <c r="H223" s="27" t="s">
        <v>7243</v>
      </c>
      <c r="I223" s="27" t="s">
        <v>7272</v>
      </c>
    </row>
    <row r="224" spans="1:9" x14ac:dyDescent="0.25">
      <c r="A224" s="27">
        <v>223</v>
      </c>
      <c r="B224" s="27" t="s">
        <v>3776</v>
      </c>
      <c r="C224" s="27" t="s">
        <v>7914</v>
      </c>
      <c r="D224" s="27" t="s">
        <v>7912</v>
      </c>
      <c r="E224" s="27" t="s">
        <v>7915</v>
      </c>
      <c r="F224" s="27" t="s">
        <v>7240</v>
      </c>
      <c r="G224" s="27" t="s">
        <v>10080</v>
      </c>
      <c r="H224" s="27" t="s">
        <v>7235</v>
      </c>
      <c r="I224" s="27" t="s">
        <v>7371</v>
      </c>
    </row>
    <row r="225" spans="1:9" x14ac:dyDescent="0.25">
      <c r="A225" s="27">
        <v>224</v>
      </c>
      <c r="B225" s="27" t="s">
        <v>7175</v>
      </c>
      <c r="C225" s="27" t="s">
        <v>7916</v>
      </c>
      <c r="D225" s="27" t="s">
        <v>7917</v>
      </c>
      <c r="E225" s="27" t="s">
        <v>7918</v>
      </c>
      <c r="F225" s="27" t="s">
        <v>7256</v>
      </c>
      <c r="G225" s="27" t="s">
        <v>10079</v>
      </c>
      <c r="H225" s="27" t="s">
        <v>7267</v>
      </c>
      <c r="I225" s="27" t="s">
        <v>7919</v>
      </c>
    </row>
    <row r="226" spans="1:9" x14ac:dyDescent="0.25">
      <c r="A226" s="27">
        <v>225</v>
      </c>
      <c r="B226" s="27" t="s">
        <v>2720</v>
      </c>
      <c r="C226" s="27" t="s">
        <v>7920</v>
      </c>
      <c r="D226" s="27" t="s">
        <v>7921</v>
      </c>
      <c r="E226" s="27" t="s">
        <v>7922</v>
      </c>
      <c r="F226" s="27" t="s">
        <v>7240</v>
      </c>
      <c r="G226" s="27" t="s">
        <v>10079</v>
      </c>
      <c r="H226" s="27" t="s">
        <v>7235</v>
      </c>
      <c r="I226" s="27" t="s">
        <v>7395</v>
      </c>
    </row>
    <row r="227" spans="1:9" x14ac:dyDescent="0.25">
      <c r="A227" s="27">
        <v>226</v>
      </c>
      <c r="B227" s="27" t="s">
        <v>4459</v>
      </c>
      <c r="C227" s="27" t="s">
        <v>7923</v>
      </c>
      <c r="D227" s="27" t="s">
        <v>7924</v>
      </c>
      <c r="E227" s="27" t="s">
        <v>7925</v>
      </c>
      <c r="F227" s="27" t="s">
        <v>7256</v>
      </c>
      <c r="G227" s="27" t="s">
        <v>10082</v>
      </c>
      <c r="H227" s="27" t="s">
        <v>7262</v>
      </c>
      <c r="I227" s="27" t="s">
        <v>7926</v>
      </c>
    </row>
    <row r="228" spans="1:9" x14ac:dyDescent="0.25">
      <c r="A228" s="27">
        <v>227</v>
      </c>
      <c r="B228" s="27" t="s">
        <v>2242</v>
      </c>
      <c r="C228" s="27" t="s">
        <v>7927</v>
      </c>
      <c r="D228" s="27" t="s">
        <v>7928</v>
      </c>
      <c r="E228" s="27" t="s">
        <v>7929</v>
      </c>
      <c r="F228" s="27" t="s">
        <v>7240</v>
      </c>
      <c r="G228" s="27" t="s">
        <v>10082</v>
      </c>
      <c r="H228" s="27" t="s">
        <v>7262</v>
      </c>
      <c r="I228" s="27" t="s">
        <v>7263</v>
      </c>
    </row>
    <row r="229" spans="1:9" x14ac:dyDescent="0.25">
      <c r="A229" s="27">
        <v>228</v>
      </c>
      <c r="B229" s="27" t="s">
        <v>681</v>
      </c>
      <c r="C229" s="27" t="s">
        <v>7930</v>
      </c>
      <c r="D229" s="27" t="s">
        <v>7931</v>
      </c>
      <c r="E229" s="27" t="s">
        <v>7932</v>
      </c>
      <c r="F229" s="27" t="s">
        <v>7240</v>
      </c>
      <c r="G229" s="27" t="s">
        <v>10077</v>
      </c>
      <c r="H229" s="27" t="s">
        <v>7235</v>
      </c>
      <c r="I229" s="27" t="s">
        <v>7522</v>
      </c>
    </row>
    <row r="230" spans="1:9" x14ac:dyDescent="0.25">
      <c r="A230" s="27">
        <v>229</v>
      </c>
      <c r="B230" s="27" t="s">
        <v>5521</v>
      </c>
      <c r="C230" s="27" t="s">
        <v>7933</v>
      </c>
      <c r="D230" s="27" t="s">
        <v>7931</v>
      </c>
      <c r="E230" s="27" t="s">
        <v>7934</v>
      </c>
      <c r="F230" s="27" t="s">
        <v>7240</v>
      </c>
      <c r="G230" s="27" t="s">
        <v>10073</v>
      </c>
      <c r="H230" s="27" t="s">
        <v>7286</v>
      </c>
      <c r="I230" s="27" t="s">
        <v>7287</v>
      </c>
    </row>
    <row r="231" spans="1:9" x14ac:dyDescent="0.25">
      <c r="A231" s="27">
        <v>230</v>
      </c>
      <c r="B231" s="27" t="s">
        <v>1972</v>
      </c>
      <c r="C231" s="27" t="s">
        <v>7935</v>
      </c>
      <c r="D231" s="27" t="s">
        <v>7936</v>
      </c>
      <c r="E231" s="27" t="s">
        <v>7937</v>
      </c>
      <c r="F231" s="27" t="s">
        <v>7240</v>
      </c>
      <c r="G231" s="27" t="s">
        <v>10083</v>
      </c>
      <c r="H231" s="27" t="s">
        <v>7257</v>
      </c>
      <c r="I231" s="27" t="s">
        <v>7938</v>
      </c>
    </row>
    <row r="232" spans="1:9" x14ac:dyDescent="0.25">
      <c r="A232" s="27">
        <v>231</v>
      </c>
      <c r="B232" s="27" t="s">
        <v>1817</v>
      </c>
      <c r="C232" s="27" t="s">
        <v>7939</v>
      </c>
      <c r="D232" s="27" t="s">
        <v>7936</v>
      </c>
      <c r="E232" s="27" t="s">
        <v>7940</v>
      </c>
      <c r="F232" s="27" t="s">
        <v>7240</v>
      </c>
      <c r="G232" s="27" t="s">
        <v>10086</v>
      </c>
      <c r="H232" s="27" t="s">
        <v>7451</v>
      </c>
      <c r="I232" s="27" t="s">
        <v>7941</v>
      </c>
    </row>
    <row r="233" spans="1:9" x14ac:dyDescent="0.25">
      <c r="A233" s="27">
        <v>232</v>
      </c>
      <c r="B233" s="27" t="s">
        <v>1288</v>
      </c>
      <c r="C233" s="27" t="s">
        <v>7942</v>
      </c>
      <c r="D233" s="27" t="s">
        <v>7943</v>
      </c>
      <c r="E233" s="27" t="s">
        <v>7944</v>
      </c>
      <c r="F233" s="27" t="s">
        <v>7256</v>
      </c>
      <c r="G233" s="27" t="s">
        <v>10087</v>
      </c>
      <c r="H233" s="27" t="s">
        <v>7286</v>
      </c>
      <c r="I233" s="27" t="s">
        <v>7575</v>
      </c>
    </row>
    <row r="234" spans="1:9" x14ac:dyDescent="0.25">
      <c r="A234" s="27">
        <v>233</v>
      </c>
      <c r="B234" s="27" t="s">
        <v>4531</v>
      </c>
      <c r="C234" s="27" t="s">
        <v>7945</v>
      </c>
      <c r="D234" s="27" t="s">
        <v>7943</v>
      </c>
      <c r="E234" s="27" t="s">
        <v>7946</v>
      </c>
      <c r="F234" s="27" t="s">
        <v>7240</v>
      </c>
      <c r="G234" s="27" t="s">
        <v>10080</v>
      </c>
      <c r="H234" s="27" t="s">
        <v>7267</v>
      </c>
      <c r="I234" s="27" t="s">
        <v>7316</v>
      </c>
    </row>
    <row r="235" spans="1:9" x14ac:dyDescent="0.25">
      <c r="A235" s="27">
        <v>234</v>
      </c>
      <c r="B235" s="27" t="s">
        <v>1842</v>
      </c>
      <c r="C235" s="27" t="s">
        <v>7947</v>
      </c>
      <c r="D235" s="27" t="s">
        <v>7943</v>
      </c>
      <c r="E235" s="27" t="s">
        <v>7948</v>
      </c>
      <c r="F235" s="27" t="s">
        <v>7240</v>
      </c>
      <c r="G235" s="27" t="s">
        <v>10082</v>
      </c>
      <c r="H235" s="27" t="s">
        <v>7262</v>
      </c>
      <c r="I235" s="27" t="s">
        <v>7926</v>
      </c>
    </row>
    <row r="236" spans="1:9" x14ac:dyDescent="0.25">
      <c r="A236" s="27">
        <v>235</v>
      </c>
      <c r="B236" s="27" t="s">
        <v>5396</v>
      </c>
      <c r="C236" s="27" t="s">
        <v>7949</v>
      </c>
      <c r="D236" s="27" t="s">
        <v>7943</v>
      </c>
      <c r="E236" s="27" t="s">
        <v>7950</v>
      </c>
      <c r="F236" s="27" t="s">
        <v>7240</v>
      </c>
      <c r="G236" s="27" t="s">
        <v>10080</v>
      </c>
      <c r="H236" s="27" t="s">
        <v>7276</v>
      </c>
      <c r="I236" s="27" t="s">
        <v>7951</v>
      </c>
    </row>
    <row r="237" spans="1:9" x14ac:dyDescent="0.25">
      <c r="A237" s="27">
        <v>236</v>
      </c>
      <c r="B237" s="27" t="s">
        <v>2471</v>
      </c>
      <c r="C237" s="27" t="s">
        <v>7952</v>
      </c>
      <c r="D237" s="27" t="s">
        <v>7953</v>
      </c>
      <c r="E237" s="27" t="s">
        <v>7954</v>
      </c>
      <c r="F237" s="27" t="s">
        <v>7240</v>
      </c>
      <c r="G237" s="27" t="s">
        <v>10077</v>
      </c>
      <c r="H237" s="27" t="s">
        <v>7243</v>
      </c>
      <c r="I237" s="27" t="s">
        <v>7248</v>
      </c>
    </row>
    <row r="238" spans="1:9" x14ac:dyDescent="0.25">
      <c r="A238" s="27">
        <v>237</v>
      </c>
      <c r="B238" s="27" t="s">
        <v>5347</v>
      </c>
      <c r="C238" s="27" t="s">
        <v>7955</v>
      </c>
      <c r="D238" s="27" t="s">
        <v>7956</v>
      </c>
      <c r="E238" s="27" t="s">
        <v>7957</v>
      </c>
      <c r="F238" s="27" t="s">
        <v>7240</v>
      </c>
      <c r="G238" s="27" t="s">
        <v>10087</v>
      </c>
      <c r="H238" s="27" t="s">
        <v>7286</v>
      </c>
      <c r="I238" s="27" t="s">
        <v>7287</v>
      </c>
    </row>
    <row r="239" spans="1:9" x14ac:dyDescent="0.25">
      <c r="A239" s="27">
        <v>238</v>
      </c>
      <c r="B239" s="27" t="s">
        <v>5784</v>
      </c>
      <c r="C239" s="27" t="s">
        <v>7958</v>
      </c>
      <c r="D239" s="27" t="s">
        <v>7959</v>
      </c>
      <c r="E239" s="27" t="s">
        <v>7510</v>
      </c>
      <c r="F239" s="27" t="s">
        <v>7240</v>
      </c>
      <c r="G239" s="27" t="s">
        <v>10079</v>
      </c>
      <c r="H239" s="27" t="s">
        <v>7267</v>
      </c>
      <c r="I239" s="27" t="s">
        <v>7364</v>
      </c>
    </row>
    <row r="240" spans="1:9" x14ac:dyDescent="0.25">
      <c r="A240" s="27">
        <v>239</v>
      </c>
      <c r="B240" s="27" t="s">
        <v>6396</v>
      </c>
      <c r="C240" s="27" t="s">
        <v>7960</v>
      </c>
      <c r="D240" s="27" t="s">
        <v>7961</v>
      </c>
      <c r="E240" s="27" t="s">
        <v>7962</v>
      </c>
      <c r="F240" s="27" t="s">
        <v>7240</v>
      </c>
      <c r="G240" s="27" t="s">
        <v>10083</v>
      </c>
      <c r="H240" s="27" t="s">
        <v>7257</v>
      </c>
      <c r="I240" s="27" t="s">
        <v>7258</v>
      </c>
    </row>
    <row r="241" spans="1:9" x14ac:dyDescent="0.25">
      <c r="A241" s="27">
        <v>240</v>
      </c>
      <c r="B241" s="27" t="s">
        <v>7015</v>
      </c>
      <c r="C241" s="27" t="s">
        <v>7963</v>
      </c>
      <c r="D241" s="27" t="s">
        <v>7964</v>
      </c>
      <c r="E241" s="27" t="s">
        <v>7965</v>
      </c>
      <c r="F241" s="27" t="s">
        <v>7240</v>
      </c>
      <c r="G241" s="27"/>
      <c r="H241" s="27" t="s">
        <v>7286</v>
      </c>
      <c r="I241" s="27" t="s">
        <v>7575</v>
      </c>
    </row>
    <row r="242" spans="1:9" x14ac:dyDescent="0.25">
      <c r="A242" s="27">
        <v>241</v>
      </c>
      <c r="B242" s="27" t="s">
        <v>3677</v>
      </c>
      <c r="C242" s="27" t="s">
        <v>7966</v>
      </c>
      <c r="D242" s="27" t="s">
        <v>7967</v>
      </c>
      <c r="E242" s="27" t="s">
        <v>7968</v>
      </c>
      <c r="F242" s="27" t="s">
        <v>7256</v>
      </c>
      <c r="G242" s="27"/>
      <c r="H242" s="27" t="s">
        <v>7262</v>
      </c>
      <c r="I242" s="27" t="s">
        <v>7263</v>
      </c>
    </row>
    <row r="243" spans="1:9" x14ac:dyDescent="0.25">
      <c r="A243" s="27">
        <v>242</v>
      </c>
      <c r="B243" s="27" t="s">
        <v>3691</v>
      </c>
      <c r="C243" s="27" t="s">
        <v>7969</v>
      </c>
      <c r="D243" s="27" t="s">
        <v>7967</v>
      </c>
      <c r="E243" s="27" t="s">
        <v>7970</v>
      </c>
      <c r="F243" s="27" t="s">
        <v>7240</v>
      </c>
      <c r="G243" s="27"/>
      <c r="H243" s="27" t="s">
        <v>7267</v>
      </c>
      <c r="I243" s="27" t="s">
        <v>7291</v>
      </c>
    </row>
    <row r="244" spans="1:9" x14ac:dyDescent="0.25">
      <c r="A244" s="27">
        <v>243</v>
      </c>
      <c r="B244" s="27" t="s">
        <v>2488</v>
      </c>
      <c r="C244" s="27" t="s">
        <v>7971</v>
      </c>
      <c r="D244" s="27" t="s">
        <v>7972</v>
      </c>
      <c r="E244" s="27" t="s">
        <v>7973</v>
      </c>
      <c r="F244" s="27" t="s">
        <v>7240</v>
      </c>
      <c r="G244" s="27"/>
      <c r="H244" s="27" t="s">
        <v>7262</v>
      </c>
      <c r="I244" s="27" t="s">
        <v>7926</v>
      </c>
    </row>
    <row r="245" spans="1:9" x14ac:dyDescent="0.25">
      <c r="A245" s="27">
        <v>244</v>
      </c>
      <c r="B245" s="27" t="s">
        <v>816</v>
      </c>
      <c r="C245" s="27" t="s">
        <v>7974</v>
      </c>
      <c r="D245" s="27" t="s">
        <v>7972</v>
      </c>
      <c r="E245" s="27" t="s">
        <v>7975</v>
      </c>
      <c r="F245" s="27" t="s">
        <v>7256</v>
      </c>
      <c r="G245" s="27"/>
      <c r="H245" s="27" t="s">
        <v>7286</v>
      </c>
      <c r="I245" s="27" t="s">
        <v>7639</v>
      </c>
    </row>
    <row r="246" spans="1:9" x14ac:dyDescent="0.25">
      <c r="A246" s="27">
        <v>245</v>
      </c>
      <c r="B246" s="27" t="s">
        <v>5510</v>
      </c>
      <c r="C246" s="27" t="s">
        <v>7976</v>
      </c>
      <c r="D246" s="27" t="s">
        <v>7977</v>
      </c>
      <c r="E246" s="27" t="s">
        <v>7978</v>
      </c>
      <c r="F246" s="27" t="s">
        <v>7240</v>
      </c>
      <c r="G246" s="27"/>
      <c r="H246" s="27" t="s">
        <v>7262</v>
      </c>
      <c r="I246" s="27" t="s">
        <v>7409</v>
      </c>
    </row>
    <row r="247" spans="1:9" x14ac:dyDescent="0.25">
      <c r="A247" s="27">
        <v>246</v>
      </c>
      <c r="B247" s="27" t="s">
        <v>5683</v>
      </c>
      <c r="C247" s="27" t="s">
        <v>7979</v>
      </c>
      <c r="D247" s="27" t="s">
        <v>7980</v>
      </c>
      <c r="E247" s="27" t="s">
        <v>7981</v>
      </c>
      <c r="F247" s="27" t="s">
        <v>7240</v>
      </c>
      <c r="G247" s="27"/>
      <c r="H247" s="27" t="s">
        <v>7286</v>
      </c>
      <c r="I247" s="27" t="s">
        <v>7347</v>
      </c>
    </row>
    <row r="248" spans="1:9" x14ac:dyDescent="0.25">
      <c r="A248" s="27">
        <v>247</v>
      </c>
      <c r="B248" s="27" t="s">
        <v>40</v>
      </c>
      <c r="C248" s="27" t="s">
        <v>7982</v>
      </c>
      <c r="D248" s="27" t="s">
        <v>7983</v>
      </c>
      <c r="E248" s="27" t="s">
        <v>7984</v>
      </c>
      <c r="F248" s="27" t="s">
        <v>7256</v>
      </c>
      <c r="G248" s="27" t="s">
        <v>10079</v>
      </c>
      <c r="H248" s="27" t="s">
        <v>7267</v>
      </c>
      <c r="I248" s="27" t="s">
        <v>7364</v>
      </c>
    </row>
    <row r="249" spans="1:9" x14ac:dyDescent="0.25">
      <c r="A249" s="27">
        <v>248</v>
      </c>
      <c r="B249" s="27" t="s">
        <v>45</v>
      </c>
      <c r="C249" s="27" t="s">
        <v>7985</v>
      </c>
      <c r="D249" s="27" t="s">
        <v>7986</v>
      </c>
      <c r="E249" s="27" t="s">
        <v>7987</v>
      </c>
      <c r="F249" s="27" t="s">
        <v>7346</v>
      </c>
      <c r="G249" s="27" t="s">
        <v>10080</v>
      </c>
      <c r="H249" s="27" t="s">
        <v>7327</v>
      </c>
      <c r="I249" s="27" t="s">
        <v>7988</v>
      </c>
    </row>
    <row r="250" spans="1:9" x14ac:dyDescent="0.25">
      <c r="A250" s="27">
        <v>249</v>
      </c>
      <c r="B250" s="27" t="s">
        <v>59</v>
      </c>
      <c r="C250" s="27" t="s">
        <v>7989</v>
      </c>
      <c r="D250" s="27" t="s">
        <v>7990</v>
      </c>
      <c r="E250" s="27" t="s">
        <v>7991</v>
      </c>
      <c r="F250" s="27" t="s">
        <v>7240</v>
      </c>
      <c r="G250" s="27" t="s">
        <v>10083</v>
      </c>
      <c r="H250" s="27" t="s">
        <v>7257</v>
      </c>
      <c r="I250" s="27" t="s">
        <v>7992</v>
      </c>
    </row>
    <row r="251" spans="1:9" x14ac:dyDescent="0.25">
      <c r="A251" s="27">
        <v>250</v>
      </c>
      <c r="B251" s="27" t="s">
        <v>68</v>
      </c>
      <c r="C251" s="27" t="s">
        <v>7993</v>
      </c>
      <c r="D251" s="27" t="s">
        <v>7994</v>
      </c>
      <c r="E251" s="27" t="s">
        <v>7995</v>
      </c>
      <c r="F251" s="27" t="s">
        <v>7256</v>
      </c>
      <c r="G251" s="27" t="s">
        <v>10073</v>
      </c>
      <c r="H251" s="27" t="s">
        <v>7298</v>
      </c>
      <c r="I251" s="27" t="s">
        <v>7299</v>
      </c>
    </row>
    <row r="252" spans="1:9" x14ac:dyDescent="0.25">
      <c r="A252" s="27">
        <v>251</v>
      </c>
      <c r="B252" s="27" t="s">
        <v>76</v>
      </c>
      <c r="C252" s="27" t="s">
        <v>7996</v>
      </c>
      <c r="D252" s="27" t="s">
        <v>7997</v>
      </c>
      <c r="E252" s="27" t="s">
        <v>7998</v>
      </c>
      <c r="F252" s="27" t="s">
        <v>7256</v>
      </c>
      <c r="G252" s="27" t="s">
        <v>10080</v>
      </c>
      <c r="H252" s="27" t="s">
        <v>7235</v>
      </c>
      <c r="I252" s="27" t="s">
        <v>7713</v>
      </c>
    </row>
    <row r="253" spans="1:9" x14ac:dyDescent="0.25">
      <c r="A253" s="27">
        <v>252</v>
      </c>
      <c r="B253" s="27" t="s">
        <v>92</v>
      </c>
      <c r="C253" s="27" t="s">
        <v>7999</v>
      </c>
      <c r="D253" s="27" t="s">
        <v>8000</v>
      </c>
      <c r="E253" s="27" t="s">
        <v>8001</v>
      </c>
      <c r="F253" s="27" t="s">
        <v>7346</v>
      </c>
      <c r="G253" s="27" t="s">
        <v>10086</v>
      </c>
      <c r="H253" s="27" t="s">
        <v>7286</v>
      </c>
      <c r="I253" s="27" t="s">
        <v>7403</v>
      </c>
    </row>
    <row r="254" spans="1:9" x14ac:dyDescent="0.25">
      <c r="A254" s="27">
        <v>253</v>
      </c>
      <c r="B254" s="27" t="s">
        <v>99</v>
      </c>
      <c r="C254" s="27" t="s">
        <v>8002</v>
      </c>
      <c r="D254" s="27" t="s">
        <v>8003</v>
      </c>
      <c r="E254" s="27" t="s">
        <v>8004</v>
      </c>
      <c r="F254" s="27" t="s">
        <v>7346</v>
      </c>
      <c r="G254" s="27" t="s">
        <v>10079</v>
      </c>
      <c r="H254" s="27" t="s">
        <v>7267</v>
      </c>
      <c r="I254" s="27" t="s">
        <v>7684</v>
      </c>
    </row>
    <row r="255" spans="1:9" x14ac:dyDescent="0.25">
      <c r="A255" s="27">
        <v>254</v>
      </c>
      <c r="B255" s="27" t="s">
        <v>104</v>
      </c>
      <c r="C255" s="27" t="s">
        <v>8005</v>
      </c>
      <c r="D255" s="27" t="s">
        <v>8006</v>
      </c>
      <c r="E255" s="27" t="s">
        <v>8007</v>
      </c>
      <c r="F255" s="27" t="s">
        <v>7256</v>
      </c>
      <c r="G255" s="27" t="s">
        <v>10086</v>
      </c>
      <c r="H255" s="27" t="s">
        <v>7286</v>
      </c>
      <c r="I255" s="27" t="s">
        <v>7403</v>
      </c>
    </row>
    <row r="256" spans="1:9" x14ac:dyDescent="0.25">
      <c r="A256" s="27">
        <v>255</v>
      </c>
      <c r="B256" s="27" t="s">
        <v>111</v>
      </c>
      <c r="C256" s="27" t="s">
        <v>8008</v>
      </c>
      <c r="D256" s="27" t="s">
        <v>8009</v>
      </c>
      <c r="E256" s="27" t="s">
        <v>8010</v>
      </c>
      <c r="F256" s="27" t="s">
        <v>7240</v>
      </c>
      <c r="G256" s="27" t="s">
        <v>10083</v>
      </c>
      <c r="H256" s="27" t="s">
        <v>7257</v>
      </c>
      <c r="I256" s="27" t="s">
        <v>8011</v>
      </c>
    </row>
    <row r="257" spans="1:9" x14ac:dyDescent="0.25">
      <c r="A257" s="27">
        <v>256</v>
      </c>
      <c r="B257" s="27" t="s">
        <v>117</v>
      </c>
      <c r="C257" s="27" t="s">
        <v>8012</v>
      </c>
      <c r="D257" s="27" t="s">
        <v>8013</v>
      </c>
      <c r="E257" s="27" t="s">
        <v>8014</v>
      </c>
      <c r="F257" s="27" t="s">
        <v>7240</v>
      </c>
      <c r="G257" s="27" t="s">
        <v>10077</v>
      </c>
      <c r="H257" s="27" t="s">
        <v>7243</v>
      </c>
      <c r="I257" s="27" t="s">
        <v>7307</v>
      </c>
    </row>
    <row r="258" spans="1:9" x14ac:dyDescent="0.25">
      <c r="A258" s="27">
        <v>257</v>
      </c>
      <c r="B258" s="27" t="s">
        <v>130</v>
      </c>
      <c r="C258" s="27" t="s">
        <v>8015</v>
      </c>
      <c r="D258" s="27" t="s">
        <v>8016</v>
      </c>
      <c r="E258" s="27" t="s">
        <v>8017</v>
      </c>
      <c r="F258" s="27" t="s">
        <v>7256</v>
      </c>
      <c r="G258" s="27" t="s">
        <v>10073</v>
      </c>
      <c r="H258" s="27" t="s">
        <v>7298</v>
      </c>
      <c r="I258" s="27" t="s">
        <v>7299</v>
      </c>
    </row>
    <row r="259" spans="1:9" x14ac:dyDescent="0.25">
      <c r="A259" s="27">
        <v>258</v>
      </c>
      <c r="B259" s="27" t="s">
        <v>160</v>
      </c>
      <c r="C259" s="27" t="s">
        <v>8018</v>
      </c>
      <c r="D259" s="27" t="s">
        <v>8019</v>
      </c>
      <c r="E259" s="27" t="s">
        <v>8020</v>
      </c>
      <c r="F259" s="27" t="s">
        <v>7240</v>
      </c>
      <c r="G259" s="27" t="s">
        <v>10077</v>
      </c>
      <c r="H259" s="27" t="s">
        <v>7243</v>
      </c>
      <c r="I259" s="27" t="s">
        <v>7307</v>
      </c>
    </row>
    <row r="260" spans="1:9" x14ac:dyDescent="0.25">
      <c r="A260" s="27">
        <v>259</v>
      </c>
      <c r="B260" s="27" t="s">
        <v>167</v>
      </c>
      <c r="C260" s="27" t="s">
        <v>8021</v>
      </c>
      <c r="D260" s="27" t="s">
        <v>8022</v>
      </c>
      <c r="E260" s="27" t="s">
        <v>8023</v>
      </c>
      <c r="F260" s="27" t="s">
        <v>7256</v>
      </c>
      <c r="G260" s="27" t="s">
        <v>10083</v>
      </c>
      <c r="H260" s="27" t="s">
        <v>7257</v>
      </c>
      <c r="I260" s="27" t="s">
        <v>7258</v>
      </c>
    </row>
    <row r="261" spans="1:9" x14ac:dyDescent="0.25">
      <c r="A261" s="27">
        <v>260</v>
      </c>
      <c r="B261" s="27" t="s">
        <v>172</v>
      </c>
      <c r="C261" s="27" t="s">
        <v>8024</v>
      </c>
      <c r="D261" s="27" t="s">
        <v>8025</v>
      </c>
      <c r="E261" s="27" t="s">
        <v>8026</v>
      </c>
      <c r="F261" s="27" t="s">
        <v>7240</v>
      </c>
      <c r="G261" s="27" t="s">
        <v>10083</v>
      </c>
      <c r="H261" s="27" t="s">
        <v>7257</v>
      </c>
      <c r="I261" s="27" t="s">
        <v>7258</v>
      </c>
    </row>
    <row r="262" spans="1:9" x14ac:dyDescent="0.25">
      <c r="A262" s="27">
        <v>261</v>
      </c>
      <c r="B262" s="27" t="s">
        <v>176</v>
      </c>
      <c r="C262" s="27" t="s">
        <v>8027</v>
      </c>
      <c r="D262" s="27" t="s">
        <v>8028</v>
      </c>
      <c r="E262" s="27" t="s">
        <v>8029</v>
      </c>
      <c r="F262" s="27" t="s">
        <v>7240</v>
      </c>
      <c r="G262" s="27" t="s">
        <v>10083</v>
      </c>
      <c r="H262" s="27" t="s">
        <v>7257</v>
      </c>
      <c r="I262" s="27" t="s">
        <v>7992</v>
      </c>
    </row>
    <row r="263" spans="1:9" x14ac:dyDescent="0.25">
      <c r="A263" s="27">
        <v>262</v>
      </c>
      <c r="B263" s="27" t="s">
        <v>185</v>
      </c>
      <c r="C263" s="27" t="s">
        <v>8030</v>
      </c>
      <c r="D263" s="27" t="s">
        <v>8031</v>
      </c>
      <c r="E263" s="27" t="s">
        <v>8032</v>
      </c>
      <c r="F263" s="27" t="s">
        <v>7240</v>
      </c>
      <c r="G263" s="27" t="s">
        <v>10073</v>
      </c>
      <c r="H263" s="27" t="s">
        <v>7298</v>
      </c>
      <c r="I263" s="27" t="s">
        <v>7299</v>
      </c>
    </row>
    <row r="264" spans="1:9" x14ac:dyDescent="0.25">
      <c r="A264" s="27">
        <v>263</v>
      </c>
      <c r="B264" s="27" t="s">
        <v>199</v>
      </c>
      <c r="C264" s="27" t="s">
        <v>8033</v>
      </c>
      <c r="D264" s="27" t="s">
        <v>8034</v>
      </c>
      <c r="E264" s="27" t="s">
        <v>8035</v>
      </c>
      <c r="F264" s="27" t="s">
        <v>7256</v>
      </c>
      <c r="G264" s="27" t="s">
        <v>10079</v>
      </c>
      <c r="H264" s="27" t="s">
        <v>7267</v>
      </c>
      <c r="I264" s="27" t="s">
        <v>7291</v>
      </c>
    </row>
    <row r="265" spans="1:9" x14ac:dyDescent="0.25">
      <c r="A265" s="27">
        <v>264</v>
      </c>
      <c r="B265" s="27" t="s">
        <v>209</v>
      </c>
      <c r="C265" s="27" t="s">
        <v>8036</v>
      </c>
      <c r="D265" s="27" t="s">
        <v>8037</v>
      </c>
      <c r="E265" s="27" t="s">
        <v>8038</v>
      </c>
      <c r="F265" s="27" t="s">
        <v>7346</v>
      </c>
      <c r="G265" s="27" t="s">
        <v>10080</v>
      </c>
      <c r="H265" s="27" t="s">
        <v>7235</v>
      </c>
      <c r="I265" s="27" t="s">
        <v>7795</v>
      </c>
    </row>
    <row r="266" spans="1:9" x14ac:dyDescent="0.25">
      <c r="A266" s="27">
        <v>265</v>
      </c>
      <c r="B266" s="27" t="s">
        <v>236</v>
      </c>
      <c r="C266" s="27" t="s">
        <v>8039</v>
      </c>
      <c r="D266" s="27" t="s">
        <v>8040</v>
      </c>
      <c r="E266" s="27" t="s">
        <v>8041</v>
      </c>
      <c r="F266" s="27" t="s">
        <v>7240</v>
      </c>
      <c r="G266" s="27" t="s">
        <v>10077</v>
      </c>
      <c r="H266" s="27" t="s">
        <v>7235</v>
      </c>
      <c r="I266" s="27" t="s">
        <v>7522</v>
      </c>
    </row>
    <row r="267" spans="1:9" x14ac:dyDescent="0.25">
      <c r="A267" s="27">
        <v>266</v>
      </c>
      <c r="B267" s="27" t="s">
        <v>250</v>
      </c>
      <c r="C267" s="27" t="s">
        <v>8042</v>
      </c>
      <c r="D267" s="27" t="s">
        <v>8043</v>
      </c>
      <c r="E267" s="27" t="s">
        <v>8044</v>
      </c>
      <c r="F267" s="27" t="s">
        <v>7256</v>
      </c>
      <c r="G267" s="27" t="s">
        <v>10073</v>
      </c>
      <c r="H267" s="27" t="s">
        <v>7298</v>
      </c>
      <c r="I267" s="27" t="s">
        <v>7721</v>
      </c>
    </row>
    <row r="268" spans="1:9" x14ac:dyDescent="0.25">
      <c r="A268" s="27">
        <v>267</v>
      </c>
      <c r="B268" s="27" t="s">
        <v>261</v>
      </c>
      <c r="C268" s="27" t="s">
        <v>8045</v>
      </c>
      <c r="D268" s="27" t="s">
        <v>8046</v>
      </c>
      <c r="E268" s="27" t="s">
        <v>8047</v>
      </c>
      <c r="F268" s="27" t="s">
        <v>7240</v>
      </c>
      <c r="G268" s="27" t="s">
        <v>10087</v>
      </c>
      <c r="H268" s="27" t="s">
        <v>7286</v>
      </c>
      <c r="I268" s="27" t="s">
        <v>7471</v>
      </c>
    </row>
    <row r="269" spans="1:9" x14ac:dyDescent="0.25">
      <c r="A269" s="27">
        <v>268</v>
      </c>
      <c r="B269" s="27" t="s">
        <v>264</v>
      </c>
      <c r="C269" s="27" t="s">
        <v>8048</v>
      </c>
      <c r="D269" s="27" t="s">
        <v>8049</v>
      </c>
      <c r="E269" s="27" t="s">
        <v>8050</v>
      </c>
      <c r="F269" s="27" t="s">
        <v>7256</v>
      </c>
      <c r="G269" s="27" t="s">
        <v>10077</v>
      </c>
      <c r="H269" s="27" t="s">
        <v>7243</v>
      </c>
      <c r="I269" s="27" t="s">
        <v>8051</v>
      </c>
    </row>
    <row r="270" spans="1:9" x14ac:dyDescent="0.25">
      <c r="A270" s="27">
        <v>269</v>
      </c>
      <c r="B270" s="27" t="s">
        <v>294</v>
      </c>
      <c r="C270" s="27" t="s">
        <v>8052</v>
      </c>
      <c r="D270" s="27" t="s">
        <v>8053</v>
      </c>
      <c r="E270" s="27" t="s">
        <v>8054</v>
      </c>
      <c r="F270" s="27" t="s">
        <v>7346</v>
      </c>
      <c r="G270" s="27" t="s">
        <v>10077</v>
      </c>
      <c r="H270" s="27" t="s">
        <v>7243</v>
      </c>
      <c r="I270" s="27" t="s">
        <v>8055</v>
      </c>
    </row>
    <row r="271" spans="1:9" x14ac:dyDescent="0.25">
      <c r="A271" s="27">
        <v>270</v>
      </c>
      <c r="B271" s="27" t="s">
        <v>302</v>
      </c>
      <c r="C271" s="27" t="s">
        <v>8056</v>
      </c>
      <c r="D271" s="27" t="s">
        <v>8057</v>
      </c>
      <c r="E271" s="27" t="s">
        <v>8058</v>
      </c>
      <c r="F271" s="27" t="s">
        <v>7346</v>
      </c>
      <c r="G271" s="27" t="s">
        <v>10077</v>
      </c>
      <c r="H271" s="27" t="s">
        <v>7243</v>
      </c>
      <c r="I271" s="27" t="s">
        <v>8055</v>
      </c>
    </row>
    <row r="272" spans="1:9" x14ac:dyDescent="0.25">
      <c r="A272" s="27">
        <v>271</v>
      </c>
      <c r="B272" s="27" t="s">
        <v>309</v>
      </c>
      <c r="C272" s="27" t="s">
        <v>8059</v>
      </c>
      <c r="D272" s="27" t="s">
        <v>8060</v>
      </c>
      <c r="E272" s="27" t="s">
        <v>8061</v>
      </c>
      <c r="F272" s="27" t="s">
        <v>7346</v>
      </c>
      <c r="G272" s="27" t="s">
        <v>10079</v>
      </c>
      <c r="H272" s="27" t="s">
        <v>7267</v>
      </c>
      <c r="I272" s="27" t="s">
        <v>7684</v>
      </c>
    </row>
    <row r="273" spans="1:9" x14ac:dyDescent="0.25">
      <c r="A273" s="27">
        <v>272</v>
      </c>
      <c r="B273" s="27" t="s">
        <v>324</v>
      </c>
      <c r="C273" s="27" t="s">
        <v>8062</v>
      </c>
      <c r="D273" s="27" t="s">
        <v>8063</v>
      </c>
      <c r="E273" s="27" t="s">
        <v>8064</v>
      </c>
      <c r="F273" s="27" t="s">
        <v>7256</v>
      </c>
      <c r="G273" s="27" t="s">
        <v>10083</v>
      </c>
      <c r="H273" s="27" t="s">
        <v>7257</v>
      </c>
      <c r="I273" s="27" t="s">
        <v>7992</v>
      </c>
    </row>
    <row r="274" spans="1:9" x14ac:dyDescent="0.25">
      <c r="A274" s="27">
        <v>273</v>
      </c>
      <c r="B274" s="27" t="s">
        <v>349</v>
      </c>
      <c r="C274" s="27" t="s">
        <v>8065</v>
      </c>
      <c r="D274" s="27" t="s">
        <v>8066</v>
      </c>
      <c r="E274" s="27" t="s">
        <v>8067</v>
      </c>
      <c r="F274" s="27" t="s">
        <v>7240</v>
      </c>
      <c r="G274" s="27" t="s">
        <v>10078</v>
      </c>
      <c r="H274" s="27" t="s">
        <v>7243</v>
      </c>
      <c r="I274" s="27" t="s">
        <v>7310</v>
      </c>
    </row>
    <row r="275" spans="1:9" x14ac:dyDescent="0.25">
      <c r="A275" s="27">
        <v>274</v>
      </c>
      <c r="B275" s="27" t="s">
        <v>355</v>
      </c>
      <c r="C275" s="27" t="s">
        <v>8068</v>
      </c>
      <c r="D275" s="27" t="s">
        <v>8069</v>
      </c>
      <c r="E275" s="27" t="s">
        <v>8070</v>
      </c>
      <c r="F275" s="27" t="s">
        <v>7240</v>
      </c>
      <c r="G275" s="27" t="s">
        <v>10078</v>
      </c>
      <c r="H275" s="27" t="s">
        <v>7286</v>
      </c>
      <c r="I275" s="27" t="s">
        <v>7379</v>
      </c>
    </row>
    <row r="276" spans="1:9" x14ac:dyDescent="0.25">
      <c r="A276" s="27">
        <v>275</v>
      </c>
      <c r="B276" s="27" t="s">
        <v>396</v>
      </c>
      <c r="C276" s="27" t="s">
        <v>8071</v>
      </c>
      <c r="D276" s="27" t="s">
        <v>8072</v>
      </c>
      <c r="E276" s="27" t="s">
        <v>8073</v>
      </c>
      <c r="F276" s="27" t="s">
        <v>7256</v>
      </c>
      <c r="G276" s="27" t="s">
        <v>10079</v>
      </c>
      <c r="H276" s="27" t="s">
        <v>7267</v>
      </c>
      <c r="I276" s="27" t="s">
        <v>8074</v>
      </c>
    </row>
    <row r="277" spans="1:9" x14ac:dyDescent="0.25">
      <c r="A277" s="27">
        <v>276</v>
      </c>
      <c r="B277" s="27" t="s">
        <v>419</v>
      </c>
      <c r="C277" s="27" t="s">
        <v>8075</v>
      </c>
      <c r="D277" s="27" t="s">
        <v>8076</v>
      </c>
      <c r="E277" s="27" t="s">
        <v>8077</v>
      </c>
      <c r="F277" s="27" t="s">
        <v>7240</v>
      </c>
      <c r="G277" s="27" t="s">
        <v>10079</v>
      </c>
      <c r="H277" s="27" t="s">
        <v>7267</v>
      </c>
      <c r="I277" s="27" t="s">
        <v>7364</v>
      </c>
    </row>
    <row r="278" spans="1:9" x14ac:dyDescent="0.25">
      <c r="A278" s="27">
        <v>277</v>
      </c>
      <c r="B278" s="27" t="s">
        <v>423</v>
      </c>
      <c r="C278" s="27" t="s">
        <v>8078</v>
      </c>
      <c r="D278" s="27" t="s">
        <v>8079</v>
      </c>
      <c r="E278" s="27" t="s">
        <v>8080</v>
      </c>
      <c r="F278" s="27" t="s">
        <v>7256</v>
      </c>
      <c r="G278" s="27" t="s">
        <v>10077</v>
      </c>
      <c r="H278" s="27" t="s">
        <v>7243</v>
      </c>
      <c r="I278" s="27" t="s">
        <v>7248</v>
      </c>
    </row>
    <row r="279" spans="1:9" x14ac:dyDescent="0.25">
      <c r="A279" s="27">
        <v>278</v>
      </c>
      <c r="B279" s="27" t="s">
        <v>428</v>
      </c>
      <c r="C279" s="27" t="s">
        <v>8081</v>
      </c>
      <c r="D279" s="27" t="s">
        <v>8082</v>
      </c>
      <c r="E279" s="27" t="s">
        <v>8083</v>
      </c>
      <c r="F279" s="27" t="s">
        <v>7240</v>
      </c>
      <c r="G279" s="27" t="s">
        <v>10073</v>
      </c>
      <c r="H279" s="27" t="s">
        <v>7298</v>
      </c>
      <c r="I279" s="27" t="s">
        <v>7879</v>
      </c>
    </row>
    <row r="280" spans="1:9" x14ac:dyDescent="0.25">
      <c r="A280" s="27">
        <v>279</v>
      </c>
      <c r="B280" s="27" t="s">
        <v>439</v>
      </c>
      <c r="C280" s="27" t="s">
        <v>8084</v>
      </c>
      <c r="D280" s="27" t="s">
        <v>8085</v>
      </c>
      <c r="E280" s="27" t="s">
        <v>8086</v>
      </c>
      <c r="F280" s="27" t="s">
        <v>7240</v>
      </c>
      <c r="G280" s="27" t="s">
        <v>10083</v>
      </c>
      <c r="H280" s="27" t="s">
        <v>7257</v>
      </c>
      <c r="I280" s="27" t="s">
        <v>8087</v>
      </c>
    </row>
    <row r="281" spans="1:9" x14ac:dyDescent="0.25">
      <c r="A281" s="27">
        <v>280</v>
      </c>
      <c r="B281" s="27" t="s">
        <v>459</v>
      </c>
      <c r="C281" s="27" t="s">
        <v>8088</v>
      </c>
      <c r="D281" s="27" t="s">
        <v>8089</v>
      </c>
      <c r="E281" s="27" t="s">
        <v>8090</v>
      </c>
      <c r="F281" s="27" t="s">
        <v>7240</v>
      </c>
      <c r="G281" s="27" t="s">
        <v>10078</v>
      </c>
      <c r="H281" s="27" t="s">
        <v>7286</v>
      </c>
      <c r="I281" s="27" t="s">
        <v>7391</v>
      </c>
    </row>
    <row r="282" spans="1:9" x14ac:dyDescent="0.25">
      <c r="A282" s="27">
        <v>281</v>
      </c>
      <c r="B282" s="27" t="s">
        <v>469</v>
      </c>
      <c r="C282" s="27" t="s">
        <v>8091</v>
      </c>
      <c r="D282" s="27" t="s">
        <v>8092</v>
      </c>
      <c r="E282" s="27" t="s">
        <v>8093</v>
      </c>
      <c r="F282" s="27" t="s">
        <v>7240</v>
      </c>
      <c r="G282" s="27" t="s">
        <v>10077</v>
      </c>
      <c r="H282" s="27" t="s">
        <v>7235</v>
      </c>
      <c r="I282" s="27" t="s">
        <v>7522</v>
      </c>
    </row>
    <row r="283" spans="1:9" x14ac:dyDescent="0.25">
      <c r="A283" s="27">
        <v>282</v>
      </c>
      <c r="B283" s="27" t="s">
        <v>476</v>
      </c>
      <c r="C283" s="27" t="s">
        <v>8094</v>
      </c>
      <c r="D283" s="27" t="s">
        <v>8095</v>
      </c>
      <c r="E283" s="27" t="s">
        <v>8096</v>
      </c>
      <c r="F283" s="27" t="s">
        <v>7256</v>
      </c>
      <c r="G283" s="27" t="s">
        <v>10084</v>
      </c>
      <c r="H283" s="27" t="s">
        <v>7252</v>
      </c>
      <c r="I283" s="27" t="s">
        <v>7434</v>
      </c>
    </row>
    <row r="284" spans="1:9" x14ac:dyDescent="0.25">
      <c r="A284" s="27">
        <v>283</v>
      </c>
      <c r="B284" s="27" t="s">
        <v>494</v>
      </c>
      <c r="C284" s="27" t="s">
        <v>8097</v>
      </c>
      <c r="D284" s="27" t="s">
        <v>8098</v>
      </c>
      <c r="E284" s="27" t="s">
        <v>8099</v>
      </c>
      <c r="F284" s="27" t="s">
        <v>7240</v>
      </c>
      <c r="G284" s="27" t="s">
        <v>10080</v>
      </c>
      <c r="H284" s="27" t="s">
        <v>7235</v>
      </c>
      <c r="I284" s="27" t="s">
        <v>7783</v>
      </c>
    </row>
    <row r="285" spans="1:9" x14ac:dyDescent="0.25">
      <c r="A285" s="27">
        <v>284</v>
      </c>
      <c r="B285" s="27" t="s">
        <v>506</v>
      </c>
      <c r="C285" s="27" t="s">
        <v>8100</v>
      </c>
      <c r="D285" s="27" t="s">
        <v>8101</v>
      </c>
      <c r="E285" s="27" t="s">
        <v>7831</v>
      </c>
      <c r="F285" s="27" t="s">
        <v>7240</v>
      </c>
      <c r="G285" s="27" t="s">
        <v>10073</v>
      </c>
      <c r="H285" s="27" t="s">
        <v>7298</v>
      </c>
      <c r="I285" s="27" t="s">
        <v>7299</v>
      </c>
    </row>
    <row r="286" spans="1:9" x14ac:dyDescent="0.25">
      <c r="A286" s="27">
        <v>285</v>
      </c>
      <c r="B286" s="27" t="s">
        <v>557</v>
      </c>
      <c r="C286" s="27" t="s">
        <v>8102</v>
      </c>
      <c r="D286" s="27" t="s">
        <v>8103</v>
      </c>
      <c r="E286" s="27" t="s">
        <v>8104</v>
      </c>
      <c r="F286" s="27" t="s">
        <v>7256</v>
      </c>
      <c r="G286" s="27" t="s">
        <v>10078</v>
      </c>
      <c r="H286" s="27" t="s">
        <v>7286</v>
      </c>
      <c r="I286" s="27" t="s">
        <v>7320</v>
      </c>
    </row>
    <row r="287" spans="1:9" x14ac:dyDescent="0.25">
      <c r="A287" s="27">
        <v>286</v>
      </c>
      <c r="B287" s="27" t="s">
        <v>572</v>
      </c>
      <c r="C287" s="27" t="s">
        <v>8105</v>
      </c>
      <c r="D287" s="27" t="s">
        <v>8106</v>
      </c>
      <c r="E287" s="27" t="s">
        <v>8107</v>
      </c>
      <c r="F287" s="27" t="s">
        <v>7240</v>
      </c>
      <c r="G287" s="27" t="s">
        <v>10080</v>
      </c>
      <c r="H287" s="27" t="s">
        <v>7235</v>
      </c>
      <c r="I287" s="27" t="s">
        <v>7795</v>
      </c>
    </row>
    <row r="288" spans="1:9" x14ac:dyDescent="0.25">
      <c r="A288" s="27">
        <v>287</v>
      </c>
      <c r="B288" s="27" t="s">
        <v>580</v>
      </c>
      <c r="C288" s="27" t="s">
        <v>8108</v>
      </c>
      <c r="D288" s="27" t="s">
        <v>8109</v>
      </c>
      <c r="E288" s="27" t="s">
        <v>8110</v>
      </c>
      <c r="F288" s="27" t="s">
        <v>7346</v>
      </c>
      <c r="G288" s="27" t="s">
        <v>10073</v>
      </c>
      <c r="H288" s="27" t="s">
        <v>7298</v>
      </c>
      <c r="I288" s="27" t="s">
        <v>7421</v>
      </c>
    </row>
    <row r="289" spans="1:9" x14ac:dyDescent="0.25">
      <c r="A289" s="27">
        <v>288</v>
      </c>
      <c r="B289" s="27" t="s">
        <v>590</v>
      </c>
      <c r="C289" s="27" t="s">
        <v>8111</v>
      </c>
      <c r="D289" s="27" t="s">
        <v>8112</v>
      </c>
      <c r="E289" s="27" t="s">
        <v>8113</v>
      </c>
      <c r="F289" s="27" t="s">
        <v>7256</v>
      </c>
      <c r="G289" s="27" t="s">
        <v>10083</v>
      </c>
      <c r="H289" s="27" t="s">
        <v>7257</v>
      </c>
      <c r="I289" s="27" t="s">
        <v>7258</v>
      </c>
    </row>
    <row r="290" spans="1:9" x14ac:dyDescent="0.25">
      <c r="A290" s="27">
        <v>289</v>
      </c>
      <c r="B290" s="27" t="s">
        <v>599</v>
      </c>
      <c r="C290" s="27" t="s">
        <v>8114</v>
      </c>
      <c r="D290" s="27" t="s">
        <v>8115</v>
      </c>
      <c r="E290" s="27" t="s">
        <v>8116</v>
      </c>
      <c r="F290" s="27" t="s">
        <v>7240</v>
      </c>
      <c r="G290" s="27" t="s">
        <v>10083</v>
      </c>
      <c r="H290" s="27" t="s">
        <v>7257</v>
      </c>
      <c r="I290" s="27" t="s">
        <v>7897</v>
      </c>
    </row>
    <row r="291" spans="1:9" x14ac:dyDescent="0.25">
      <c r="A291" s="27">
        <v>290</v>
      </c>
      <c r="B291" s="27" t="s">
        <v>609</v>
      </c>
      <c r="C291" s="27" t="s">
        <v>8117</v>
      </c>
      <c r="D291" s="27" t="s">
        <v>8118</v>
      </c>
      <c r="E291" s="27" t="s">
        <v>8119</v>
      </c>
      <c r="F291" s="27" t="s">
        <v>7240</v>
      </c>
      <c r="G291" s="27" t="s">
        <v>10083</v>
      </c>
      <c r="H291" s="27" t="s">
        <v>7257</v>
      </c>
      <c r="I291" s="27" t="s">
        <v>7897</v>
      </c>
    </row>
    <row r="292" spans="1:9" x14ac:dyDescent="0.25">
      <c r="A292" s="27">
        <v>291</v>
      </c>
      <c r="B292" s="27" t="s">
        <v>616</v>
      </c>
      <c r="C292" s="27" t="s">
        <v>8120</v>
      </c>
      <c r="D292" s="27" t="s">
        <v>8121</v>
      </c>
      <c r="E292" s="27" t="s">
        <v>8122</v>
      </c>
      <c r="F292" s="27" t="s">
        <v>7256</v>
      </c>
      <c r="G292" s="27" t="s">
        <v>10078</v>
      </c>
      <c r="H292" s="27" t="s">
        <v>7286</v>
      </c>
      <c r="I292" s="27" t="s">
        <v>7550</v>
      </c>
    </row>
    <row r="293" spans="1:9" x14ac:dyDescent="0.25">
      <c r="A293" s="27">
        <v>292</v>
      </c>
      <c r="B293" s="27" t="s">
        <v>632</v>
      </c>
      <c r="C293" s="27" t="s">
        <v>8123</v>
      </c>
      <c r="D293" s="27" t="s">
        <v>8124</v>
      </c>
      <c r="E293" s="27" t="s">
        <v>8125</v>
      </c>
      <c r="F293" s="27" t="s">
        <v>7256</v>
      </c>
      <c r="G293" s="27" t="s">
        <v>10078</v>
      </c>
      <c r="H293" s="27" t="s">
        <v>7286</v>
      </c>
      <c r="I293" s="27" t="s">
        <v>7347</v>
      </c>
    </row>
    <row r="294" spans="1:9" x14ac:dyDescent="0.25">
      <c r="A294" s="27">
        <v>293</v>
      </c>
      <c r="B294" s="27" t="s">
        <v>637</v>
      </c>
      <c r="C294" s="27" t="s">
        <v>8126</v>
      </c>
      <c r="D294" s="27" t="s">
        <v>8127</v>
      </c>
      <c r="E294" s="27" t="s">
        <v>8128</v>
      </c>
      <c r="F294" s="27" t="s">
        <v>7240</v>
      </c>
      <c r="G294" s="27" t="s">
        <v>10083</v>
      </c>
      <c r="H294" s="27" t="s">
        <v>7257</v>
      </c>
      <c r="I294" s="27" t="s">
        <v>7992</v>
      </c>
    </row>
    <row r="295" spans="1:9" x14ac:dyDescent="0.25">
      <c r="A295" s="27">
        <v>294</v>
      </c>
      <c r="B295" s="27" t="s">
        <v>656</v>
      </c>
      <c r="C295" s="27" t="s">
        <v>8129</v>
      </c>
      <c r="D295" s="27" t="s">
        <v>8130</v>
      </c>
      <c r="E295" s="27" t="s">
        <v>8131</v>
      </c>
      <c r="F295" s="27" t="s">
        <v>7346</v>
      </c>
      <c r="G295" s="27" t="s">
        <v>10083</v>
      </c>
      <c r="H295" s="27" t="s">
        <v>7257</v>
      </c>
      <c r="I295" s="27" t="s">
        <v>7992</v>
      </c>
    </row>
    <row r="296" spans="1:9" x14ac:dyDescent="0.25">
      <c r="A296" s="27">
        <v>295</v>
      </c>
      <c r="B296" s="27" t="s">
        <v>689</v>
      </c>
      <c r="C296" s="27" t="s">
        <v>8132</v>
      </c>
      <c r="D296" s="27" t="s">
        <v>8133</v>
      </c>
      <c r="E296" s="27" t="s">
        <v>8134</v>
      </c>
      <c r="F296" s="27" t="s">
        <v>7256</v>
      </c>
      <c r="G296" s="27" t="s">
        <v>10084</v>
      </c>
      <c r="H296" s="27" t="s">
        <v>7252</v>
      </c>
      <c r="I296" s="27" t="s">
        <v>7434</v>
      </c>
    </row>
    <row r="297" spans="1:9" x14ac:dyDescent="0.25">
      <c r="A297" s="27">
        <v>296</v>
      </c>
      <c r="B297" s="27" t="s">
        <v>698</v>
      </c>
      <c r="C297" s="27" t="s">
        <v>8135</v>
      </c>
      <c r="D297" s="27" t="s">
        <v>8136</v>
      </c>
      <c r="E297" s="27" t="s">
        <v>8137</v>
      </c>
      <c r="F297" s="27" t="s">
        <v>7240</v>
      </c>
      <c r="G297" s="27" t="s">
        <v>10083</v>
      </c>
      <c r="H297" s="27" t="s">
        <v>7257</v>
      </c>
      <c r="I297" s="27" t="s">
        <v>7992</v>
      </c>
    </row>
    <row r="298" spans="1:9" x14ac:dyDescent="0.25">
      <c r="A298" s="27">
        <v>297</v>
      </c>
      <c r="B298" s="27" t="s">
        <v>709</v>
      </c>
      <c r="C298" s="27" t="s">
        <v>8138</v>
      </c>
      <c r="D298" s="27" t="s">
        <v>8139</v>
      </c>
      <c r="E298" s="27" t="s">
        <v>8140</v>
      </c>
      <c r="F298" s="27" t="s">
        <v>7256</v>
      </c>
      <c r="G298" s="27" t="s">
        <v>10087</v>
      </c>
      <c r="H298" s="27" t="s">
        <v>7286</v>
      </c>
      <c r="I298" s="27" t="s">
        <v>7663</v>
      </c>
    </row>
    <row r="299" spans="1:9" x14ac:dyDescent="0.25">
      <c r="A299" s="27">
        <v>298</v>
      </c>
      <c r="B299" s="27" t="s">
        <v>727</v>
      </c>
      <c r="C299" s="27" t="s">
        <v>8141</v>
      </c>
      <c r="D299" s="27" t="s">
        <v>8142</v>
      </c>
      <c r="E299" s="27" t="s">
        <v>8143</v>
      </c>
      <c r="F299" s="27" t="s">
        <v>7240</v>
      </c>
      <c r="G299" s="27" t="s">
        <v>10085</v>
      </c>
      <c r="H299" s="27" t="s">
        <v>7276</v>
      </c>
      <c r="I299" s="27" t="s">
        <v>7417</v>
      </c>
    </row>
    <row r="300" spans="1:9" x14ac:dyDescent="0.25">
      <c r="A300" s="27">
        <v>299</v>
      </c>
      <c r="B300" s="27" t="s">
        <v>749</v>
      </c>
      <c r="C300" s="27" t="s">
        <v>8144</v>
      </c>
      <c r="D300" s="27" t="s">
        <v>8145</v>
      </c>
      <c r="E300" s="27" t="s">
        <v>8146</v>
      </c>
      <c r="F300" s="27" t="s">
        <v>7256</v>
      </c>
      <c r="G300" s="27" t="s">
        <v>10080</v>
      </c>
      <c r="H300" s="27" t="s">
        <v>7235</v>
      </c>
      <c r="I300" s="27" t="s">
        <v>7371</v>
      </c>
    </row>
    <row r="301" spans="1:9" x14ac:dyDescent="0.25">
      <c r="A301" s="27">
        <v>300</v>
      </c>
      <c r="B301" s="27" t="s">
        <v>798</v>
      </c>
      <c r="C301" s="27" t="s">
        <v>8147</v>
      </c>
      <c r="D301" s="27" t="s">
        <v>8148</v>
      </c>
      <c r="E301" s="27" t="s">
        <v>8149</v>
      </c>
      <c r="F301" s="27" t="s">
        <v>7240</v>
      </c>
      <c r="G301" s="27" t="s">
        <v>10083</v>
      </c>
      <c r="H301" s="27" t="s">
        <v>7257</v>
      </c>
      <c r="I301" s="27" t="s">
        <v>7258</v>
      </c>
    </row>
    <row r="302" spans="1:9" x14ac:dyDescent="0.25">
      <c r="A302" s="27">
        <v>301</v>
      </c>
      <c r="B302" s="27" t="s">
        <v>808</v>
      </c>
      <c r="C302" s="27" t="s">
        <v>8150</v>
      </c>
      <c r="D302" s="27" t="s">
        <v>8151</v>
      </c>
      <c r="E302" s="27" t="s">
        <v>8152</v>
      </c>
      <c r="F302" s="27" t="s">
        <v>7256</v>
      </c>
      <c r="G302" s="27" t="s">
        <v>10083</v>
      </c>
      <c r="H302" s="27" t="s">
        <v>7257</v>
      </c>
      <c r="I302" s="27" t="s">
        <v>7258</v>
      </c>
    </row>
    <row r="303" spans="1:9" x14ac:dyDescent="0.25">
      <c r="A303" s="27">
        <v>302</v>
      </c>
      <c r="B303" s="27" t="s">
        <v>827</v>
      </c>
      <c r="C303" s="27" t="s">
        <v>8153</v>
      </c>
      <c r="D303" s="27" t="s">
        <v>8154</v>
      </c>
      <c r="E303" s="27" t="s">
        <v>8155</v>
      </c>
      <c r="F303" s="27" t="s">
        <v>7240</v>
      </c>
      <c r="G303" s="27" t="s">
        <v>10077</v>
      </c>
      <c r="H303" s="27" t="s">
        <v>7243</v>
      </c>
      <c r="I303" s="27" t="s">
        <v>7244</v>
      </c>
    </row>
    <row r="304" spans="1:9" x14ac:dyDescent="0.25">
      <c r="A304" s="27">
        <v>303</v>
      </c>
      <c r="B304" s="27" t="s">
        <v>840</v>
      </c>
      <c r="C304" s="27" t="s">
        <v>8156</v>
      </c>
      <c r="D304" s="27" t="s">
        <v>8157</v>
      </c>
      <c r="E304" s="27" t="s">
        <v>8158</v>
      </c>
      <c r="F304" s="27" t="s">
        <v>7256</v>
      </c>
      <c r="G304" s="27" t="s">
        <v>10086</v>
      </c>
      <c r="H304" s="27" t="s">
        <v>7327</v>
      </c>
      <c r="I304" s="27" t="s">
        <v>7328</v>
      </c>
    </row>
    <row r="305" spans="1:9" x14ac:dyDescent="0.25">
      <c r="A305" s="27">
        <v>304</v>
      </c>
      <c r="B305" s="27" t="s">
        <v>869</v>
      </c>
      <c r="C305" s="27" t="s">
        <v>8159</v>
      </c>
      <c r="D305" s="27" t="s">
        <v>8160</v>
      </c>
      <c r="E305" s="27" t="s">
        <v>8161</v>
      </c>
      <c r="F305" s="27" t="s">
        <v>7240</v>
      </c>
      <c r="G305" s="27" t="s">
        <v>10084</v>
      </c>
      <c r="H305" s="27" t="s">
        <v>7252</v>
      </c>
      <c r="I305" s="27" t="s">
        <v>7434</v>
      </c>
    </row>
    <row r="306" spans="1:9" x14ac:dyDescent="0.25">
      <c r="A306" s="27">
        <v>305</v>
      </c>
      <c r="B306" s="27" t="s">
        <v>884</v>
      </c>
      <c r="C306" s="27" t="s">
        <v>8162</v>
      </c>
      <c r="D306" s="27" t="s">
        <v>8163</v>
      </c>
      <c r="E306" s="27" t="s">
        <v>8164</v>
      </c>
      <c r="F306" s="27" t="s">
        <v>7346</v>
      </c>
      <c r="G306" s="27" t="s">
        <v>10080</v>
      </c>
      <c r="H306" s="27" t="s">
        <v>7235</v>
      </c>
      <c r="I306" s="27" t="s">
        <v>8165</v>
      </c>
    </row>
    <row r="307" spans="1:9" x14ac:dyDescent="0.25">
      <c r="A307" s="27">
        <v>306</v>
      </c>
      <c r="B307" s="27" t="s">
        <v>904</v>
      </c>
      <c r="C307" s="27" t="s">
        <v>8166</v>
      </c>
      <c r="D307" s="27" t="s">
        <v>8167</v>
      </c>
      <c r="E307" s="27" t="s">
        <v>8168</v>
      </c>
      <c r="F307" s="27" t="s">
        <v>7256</v>
      </c>
      <c r="G307" s="27" t="s">
        <v>10080</v>
      </c>
      <c r="H307" s="27" t="s">
        <v>7235</v>
      </c>
      <c r="I307" s="27" t="s">
        <v>7629</v>
      </c>
    </row>
    <row r="308" spans="1:9" x14ac:dyDescent="0.25">
      <c r="A308" s="27">
        <v>307</v>
      </c>
      <c r="B308" s="27" t="s">
        <v>916</v>
      </c>
      <c r="C308" s="27" t="s">
        <v>8169</v>
      </c>
      <c r="D308" s="27" t="s">
        <v>8170</v>
      </c>
      <c r="E308" s="27" t="s">
        <v>8171</v>
      </c>
      <c r="F308" s="27" t="s">
        <v>7256</v>
      </c>
      <c r="G308" s="27" t="s">
        <v>10083</v>
      </c>
      <c r="H308" s="27" t="s">
        <v>7257</v>
      </c>
      <c r="I308" s="27" t="s">
        <v>7258</v>
      </c>
    </row>
    <row r="309" spans="1:9" x14ac:dyDescent="0.25">
      <c r="A309" s="27">
        <v>308</v>
      </c>
      <c r="B309" s="27" t="s">
        <v>922</v>
      </c>
      <c r="C309" s="27" t="s">
        <v>8172</v>
      </c>
      <c r="D309" s="27" t="s">
        <v>8173</v>
      </c>
      <c r="E309" s="27" t="s">
        <v>8174</v>
      </c>
      <c r="F309" s="27" t="s">
        <v>7256</v>
      </c>
      <c r="G309" s="27" t="s">
        <v>10083</v>
      </c>
      <c r="H309" s="27" t="s">
        <v>7257</v>
      </c>
      <c r="I309" s="27" t="s">
        <v>7258</v>
      </c>
    </row>
    <row r="310" spans="1:9" x14ac:dyDescent="0.25">
      <c r="A310" s="27">
        <v>309</v>
      </c>
      <c r="B310" s="27" t="s">
        <v>931</v>
      </c>
      <c r="C310" s="27" t="s">
        <v>8175</v>
      </c>
      <c r="D310" s="27" t="s">
        <v>8176</v>
      </c>
      <c r="E310" s="27" t="s">
        <v>8177</v>
      </c>
      <c r="F310" s="27" t="s">
        <v>7240</v>
      </c>
      <c r="G310" s="27" t="s">
        <v>10083</v>
      </c>
      <c r="H310" s="27" t="s">
        <v>7257</v>
      </c>
      <c r="I310" s="27" t="s">
        <v>7258</v>
      </c>
    </row>
    <row r="311" spans="1:9" x14ac:dyDescent="0.25">
      <c r="A311" s="27">
        <v>310</v>
      </c>
      <c r="B311" s="27" t="s">
        <v>935</v>
      </c>
      <c r="C311" s="27" t="s">
        <v>8178</v>
      </c>
      <c r="D311" s="27" t="s">
        <v>8179</v>
      </c>
      <c r="E311" s="27" t="s">
        <v>8180</v>
      </c>
      <c r="F311" s="27" t="s">
        <v>7240</v>
      </c>
      <c r="G311" s="27" t="s">
        <v>10083</v>
      </c>
      <c r="H311" s="27" t="s">
        <v>7257</v>
      </c>
      <c r="I311" s="27" t="s">
        <v>8011</v>
      </c>
    </row>
    <row r="312" spans="1:9" x14ac:dyDescent="0.25">
      <c r="A312" s="27">
        <v>311</v>
      </c>
      <c r="B312" s="27" t="s">
        <v>943</v>
      </c>
      <c r="C312" s="27" t="s">
        <v>8181</v>
      </c>
      <c r="D312" s="27" t="s">
        <v>8182</v>
      </c>
      <c r="E312" s="27" t="s">
        <v>8183</v>
      </c>
      <c r="F312" s="27" t="s">
        <v>7256</v>
      </c>
      <c r="G312" s="27" t="s">
        <v>10083</v>
      </c>
      <c r="H312" s="27" t="s">
        <v>7257</v>
      </c>
      <c r="I312" s="27" t="s">
        <v>7258</v>
      </c>
    </row>
    <row r="313" spans="1:9" x14ac:dyDescent="0.25">
      <c r="A313" s="27">
        <v>312</v>
      </c>
      <c r="B313" s="27" t="s">
        <v>950</v>
      </c>
      <c r="C313" s="27" t="s">
        <v>8184</v>
      </c>
      <c r="D313" s="27" t="s">
        <v>8185</v>
      </c>
      <c r="E313" s="27" t="s">
        <v>8186</v>
      </c>
      <c r="F313" s="27" t="s">
        <v>7256</v>
      </c>
      <c r="G313" s="27" t="s">
        <v>10083</v>
      </c>
      <c r="H313" s="27" t="s">
        <v>7257</v>
      </c>
      <c r="I313" s="27" t="s">
        <v>7258</v>
      </c>
    </row>
    <row r="314" spans="1:9" x14ac:dyDescent="0.25">
      <c r="A314" s="27">
        <v>313</v>
      </c>
      <c r="B314" s="27" t="s">
        <v>954</v>
      </c>
      <c r="C314" s="27" t="s">
        <v>8187</v>
      </c>
      <c r="D314" s="27" t="s">
        <v>8188</v>
      </c>
      <c r="E314" s="27" t="s">
        <v>8189</v>
      </c>
      <c r="F314" s="27" t="s">
        <v>7256</v>
      </c>
      <c r="G314" s="27" t="s">
        <v>10083</v>
      </c>
      <c r="H314" s="27" t="s">
        <v>7257</v>
      </c>
      <c r="I314" s="27" t="s">
        <v>7258</v>
      </c>
    </row>
    <row r="315" spans="1:9" x14ac:dyDescent="0.25">
      <c r="A315" s="27">
        <v>314</v>
      </c>
      <c r="B315" s="27" t="s">
        <v>957</v>
      </c>
      <c r="C315" s="27" t="s">
        <v>8190</v>
      </c>
      <c r="D315" s="27" t="s">
        <v>8191</v>
      </c>
      <c r="E315" s="27" t="s">
        <v>8192</v>
      </c>
      <c r="F315" s="27" t="s">
        <v>7240</v>
      </c>
      <c r="G315" s="27" t="s">
        <v>10073</v>
      </c>
      <c r="H315" s="27" t="s">
        <v>7286</v>
      </c>
      <c r="I315" s="27" t="s">
        <v>7287</v>
      </c>
    </row>
    <row r="316" spans="1:9" x14ac:dyDescent="0.25">
      <c r="A316" s="27">
        <v>315</v>
      </c>
      <c r="B316" s="27" t="s">
        <v>977</v>
      </c>
      <c r="C316" s="27" t="s">
        <v>8193</v>
      </c>
      <c r="D316" s="27" t="s">
        <v>8194</v>
      </c>
      <c r="E316" s="27" t="s">
        <v>8195</v>
      </c>
      <c r="F316" s="27" t="s">
        <v>7256</v>
      </c>
      <c r="G316" s="27" t="s">
        <v>10083</v>
      </c>
      <c r="H316" s="27" t="s">
        <v>7257</v>
      </c>
      <c r="I316" s="27" t="s">
        <v>7258</v>
      </c>
    </row>
    <row r="317" spans="1:9" x14ac:dyDescent="0.25">
      <c r="A317" s="27">
        <v>316</v>
      </c>
      <c r="B317" s="27" t="s">
        <v>980</v>
      </c>
      <c r="C317" s="27" t="s">
        <v>8196</v>
      </c>
      <c r="D317" s="27" t="s">
        <v>8197</v>
      </c>
      <c r="E317" s="27" t="s">
        <v>8198</v>
      </c>
      <c r="F317" s="27" t="s">
        <v>7256</v>
      </c>
      <c r="G317" s="27" t="s">
        <v>10083</v>
      </c>
      <c r="H317" s="27" t="s">
        <v>7257</v>
      </c>
      <c r="I317" s="27" t="s">
        <v>7258</v>
      </c>
    </row>
    <row r="318" spans="1:9" x14ac:dyDescent="0.25">
      <c r="A318" s="27">
        <v>317</v>
      </c>
      <c r="B318" s="27" t="s">
        <v>989</v>
      </c>
      <c r="C318" s="27" t="s">
        <v>8199</v>
      </c>
      <c r="D318" s="27" t="s">
        <v>8200</v>
      </c>
      <c r="E318" s="27" t="s">
        <v>8201</v>
      </c>
      <c r="F318" s="27" t="s">
        <v>7256</v>
      </c>
      <c r="G318" s="27" t="s">
        <v>10083</v>
      </c>
      <c r="H318" s="27" t="s">
        <v>7257</v>
      </c>
      <c r="I318" s="27" t="s">
        <v>8202</v>
      </c>
    </row>
    <row r="319" spans="1:9" x14ac:dyDescent="0.25">
      <c r="A319" s="27">
        <v>318</v>
      </c>
      <c r="B319" s="27" t="s">
        <v>997</v>
      </c>
      <c r="C319" s="27" t="s">
        <v>8203</v>
      </c>
      <c r="D319" s="27" t="s">
        <v>8204</v>
      </c>
      <c r="E319" s="27" t="s">
        <v>8205</v>
      </c>
      <c r="F319" s="27" t="s">
        <v>7240</v>
      </c>
      <c r="G319" s="27" t="s">
        <v>10083</v>
      </c>
      <c r="H319" s="27" t="s">
        <v>7257</v>
      </c>
      <c r="I319" s="27" t="s">
        <v>7258</v>
      </c>
    </row>
    <row r="320" spans="1:9" x14ac:dyDescent="0.25">
      <c r="A320" s="27">
        <v>319</v>
      </c>
      <c r="B320" s="27" t="s">
        <v>1004</v>
      </c>
      <c r="C320" s="27" t="s">
        <v>8206</v>
      </c>
      <c r="D320" s="27" t="s">
        <v>8207</v>
      </c>
      <c r="E320" s="27" t="s">
        <v>8208</v>
      </c>
      <c r="F320" s="27" t="s">
        <v>7240</v>
      </c>
      <c r="G320" s="27" t="s">
        <v>10084</v>
      </c>
      <c r="H320" s="27" t="s">
        <v>7252</v>
      </c>
      <c r="I320" s="27" t="s">
        <v>7434</v>
      </c>
    </row>
    <row r="321" spans="1:9" x14ac:dyDescent="0.25">
      <c r="A321" s="27">
        <v>320</v>
      </c>
      <c r="B321" s="27" t="s">
        <v>1028</v>
      </c>
      <c r="C321" s="27" t="s">
        <v>8209</v>
      </c>
      <c r="D321" s="27" t="s">
        <v>8210</v>
      </c>
      <c r="E321" s="27" t="s">
        <v>8211</v>
      </c>
      <c r="F321" s="27" t="s">
        <v>7256</v>
      </c>
      <c r="G321" s="27" t="s">
        <v>10083</v>
      </c>
      <c r="H321" s="27" t="s">
        <v>7257</v>
      </c>
      <c r="I321" s="27" t="s">
        <v>7258</v>
      </c>
    </row>
    <row r="322" spans="1:9" x14ac:dyDescent="0.25">
      <c r="A322" s="27">
        <v>321</v>
      </c>
      <c r="B322" s="27" t="s">
        <v>1060</v>
      </c>
      <c r="C322" s="27" t="s">
        <v>8212</v>
      </c>
      <c r="D322" s="27" t="s">
        <v>8046</v>
      </c>
      <c r="E322" s="27" t="s">
        <v>8213</v>
      </c>
      <c r="F322" s="27" t="s">
        <v>7346</v>
      </c>
      <c r="G322" s="27" t="s">
        <v>10083</v>
      </c>
      <c r="H322" s="27" t="s">
        <v>7257</v>
      </c>
      <c r="I322" s="27" t="s">
        <v>7258</v>
      </c>
    </row>
    <row r="323" spans="1:9" x14ac:dyDescent="0.25">
      <c r="A323" s="27">
        <v>322</v>
      </c>
      <c r="B323" s="27" t="s">
        <v>1083</v>
      </c>
      <c r="C323" s="27" t="s">
        <v>8214</v>
      </c>
      <c r="D323" s="27" t="s">
        <v>8215</v>
      </c>
      <c r="E323" s="27" t="s">
        <v>8216</v>
      </c>
      <c r="F323" s="27" t="s">
        <v>7256</v>
      </c>
      <c r="G323" s="27" t="s">
        <v>10084</v>
      </c>
      <c r="H323" s="27" t="s">
        <v>7252</v>
      </c>
      <c r="I323" s="27" t="s">
        <v>7434</v>
      </c>
    </row>
    <row r="324" spans="1:9" x14ac:dyDescent="0.25">
      <c r="A324" s="27">
        <v>323</v>
      </c>
      <c r="B324" s="27" t="s">
        <v>1092</v>
      </c>
      <c r="C324" s="27" t="s">
        <v>8217</v>
      </c>
      <c r="D324" s="27" t="s">
        <v>8218</v>
      </c>
      <c r="E324" s="27" t="s">
        <v>8219</v>
      </c>
      <c r="F324" s="27" t="s">
        <v>7256</v>
      </c>
      <c r="G324" s="27" t="s">
        <v>10083</v>
      </c>
      <c r="H324" s="27" t="s">
        <v>7257</v>
      </c>
      <c r="I324" s="27" t="s">
        <v>8011</v>
      </c>
    </row>
    <row r="325" spans="1:9" x14ac:dyDescent="0.25">
      <c r="A325" s="27">
        <v>324</v>
      </c>
      <c r="B325" s="27" t="s">
        <v>1101</v>
      </c>
      <c r="C325" s="27" t="s">
        <v>8220</v>
      </c>
      <c r="D325" s="27" t="s">
        <v>8221</v>
      </c>
      <c r="E325" s="27" t="s">
        <v>8222</v>
      </c>
      <c r="F325" s="27" t="s">
        <v>7256</v>
      </c>
      <c r="G325" s="27" t="s">
        <v>10083</v>
      </c>
      <c r="H325" s="27" t="s">
        <v>7257</v>
      </c>
      <c r="I325" s="27" t="s">
        <v>7258</v>
      </c>
    </row>
    <row r="326" spans="1:9" x14ac:dyDescent="0.25">
      <c r="A326" s="27">
        <v>325</v>
      </c>
      <c r="B326" s="27" t="s">
        <v>1124</v>
      </c>
      <c r="C326" s="27" t="s">
        <v>8223</v>
      </c>
      <c r="D326" s="27" t="s">
        <v>8224</v>
      </c>
      <c r="E326" s="27" t="s">
        <v>8225</v>
      </c>
      <c r="F326" s="27" t="s">
        <v>7346</v>
      </c>
      <c r="G326" s="27" t="s">
        <v>10078</v>
      </c>
      <c r="H326" s="27" t="s">
        <v>7327</v>
      </c>
      <c r="I326" s="27" t="s">
        <v>7649</v>
      </c>
    </row>
    <row r="327" spans="1:9" x14ac:dyDescent="0.25">
      <c r="A327" s="27">
        <v>326</v>
      </c>
      <c r="B327" s="27" t="s">
        <v>1144</v>
      </c>
      <c r="C327" s="27" t="s">
        <v>8226</v>
      </c>
      <c r="D327" s="27" t="s">
        <v>8227</v>
      </c>
      <c r="E327" s="27" t="s">
        <v>8228</v>
      </c>
      <c r="F327" s="27" t="s">
        <v>7346</v>
      </c>
      <c r="G327" s="27" t="s">
        <v>10084</v>
      </c>
      <c r="H327" s="27" t="s">
        <v>7252</v>
      </c>
      <c r="I327" s="27" t="s">
        <v>7434</v>
      </c>
    </row>
    <row r="328" spans="1:9" x14ac:dyDescent="0.25">
      <c r="A328" s="27">
        <v>327</v>
      </c>
      <c r="B328" s="27" t="s">
        <v>1162</v>
      </c>
      <c r="C328" s="27" t="s">
        <v>8229</v>
      </c>
      <c r="D328" s="27" t="s">
        <v>8230</v>
      </c>
      <c r="E328" s="27" t="s">
        <v>8231</v>
      </c>
      <c r="F328" s="27" t="s">
        <v>7346</v>
      </c>
      <c r="G328" s="27" t="s">
        <v>10080</v>
      </c>
      <c r="H328" s="27" t="s">
        <v>7235</v>
      </c>
      <c r="I328" s="27" t="s">
        <v>8165</v>
      </c>
    </row>
    <row r="329" spans="1:9" x14ac:dyDescent="0.25">
      <c r="A329" s="27">
        <v>328</v>
      </c>
      <c r="B329" s="27" t="s">
        <v>1167</v>
      </c>
      <c r="C329" s="27" t="s">
        <v>8232</v>
      </c>
      <c r="D329" s="27" t="s">
        <v>8233</v>
      </c>
      <c r="E329" s="27" t="s">
        <v>8234</v>
      </c>
      <c r="F329" s="27" t="s">
        <v>7240</v>
      </c>
      <c r="G329" s="27" t="s">
        <v>10083</v>
      </c>
      <c r="H329" s="27" t="s">
        <v>7257</v>
      </c>
      <c r="I329" s="27" t="s">
        <v>7258</v>
      </c>
    </row>
    <row r="330" spans="1:9" x14ac:dyDescent="0.25">
      <c r="A330" s="27">
        <v>329</v>
      </c>
      <c r="B330" s="27" t="s">
        <v>1179</v>
      </c>
      <c r="C330" s="27" t="s">
        <v>8235</v>
      </c>
      <c r="D330" s="27" t="s">
        <v>8236</v>
      </c>
      <c r="E330" s="27" t="s">
        <v>8237</v>
      </c>
      <c r="F330" s="27" t="s">
        <v>7240</v>
      </c>
      <c r="G330" s="27" t="s">
        <v>10073</v>
      </c>
      <c r="H330" s="27" t="s">
        <v>7298</v>
      </c>
      <c r="I330" s="27" t="s">
        <v>7299</v>
      </c>
    </row>
    <row r="331" spans="1:9" x14ac:dyDescent="0.25">
      <c r="A331" s="27">
        <v>330</v>
      </c>
      <c r="B331" s="27" t="s">
        <v>1196</v>
      </c>
      <c r="C331" s="27" t="s">
        <v>8239</v>
      </c>
      <c r="D331" s="27" t="s">
        <v>8240</v>
      </c>
      <c r="E331" s="27" t="s">
        <v>8241</v>
      </c>
      <c r="F331" s="27" t="s">
        <v>7240</v>
      </c>
      <c r="G331" s="27" t="s">
        <v>10084</v>
      </c>
      <c r="H331" s="27" t="s">
        <v>7252</v>
      </c>
      <c r="I331" s="27" t="s">
        <v>8242</v>
      </c>
    </row>
    <row r="332" spans="1:9" x14ac:dyDescent="0.25">
      <c r="A332" s="27">
        <v>331</v>
      </c>
      <c r="B332" s="27" t="s">
        <v>1206</v>
      </c>
      <c r="C332" s="27" t="s">
        <v>8243</v>
      </c>
      <c r="D332" s="27" t="s">
        <v>8244</v>
      </c>
      <c r="E332" s="27" t="s">
        <v>8245</v>
      </c>
      <c r="F332" s="27" t="s">
        <v>7256</v>
      </c>
      <c r="G332" s="27" t="s">
        <v>10087</v>
      </c>
      <c r="H332" s="27" t="s">
        <v>7286</v>
      </c>
      <c r="I332" s="27" t="s">
        <v>8246</v>
      </c>
    </row>
    <row r="333" spans="1:9" x14ac:dyDescent="0.25">
      <c r="A333" s="27">
        <v>332</v>
      </c>
      <c r="B333" s="27" t="s">
        <v>1223</v>
      </c>
      <c r="C333" s="27" t="s">
        <v>8247</v>
      </c>
      <c r="D333" s="27" t="s">
        <v>8248</v>
      </c>
      <c r="E333" s="27" t="s">
        <v>8249</v>
      </c>
      <c r="F333" s="27" t="s">
        <v>7256</v>
      </c>
      <c r="G333" s="27" t="s">
        <v>10079</v>
      </c>
      <c r="H333" s="27" t="s">
        <v>7243</v>
      </c>
      <c r="I333" s="27" t="s">
        <v>7906</v>
      </c>
    </row>
    <row r="334" spans="1:9" x14ac:dyDescent="0.25">
      <c r="A334" s="27">
        <v>333</v>
      </c>
      <c r="B334" s="27" t="s">
        <v>1233</v>
      </c>
      <c r="C334" s="27" t="s">
        <v>8250</v>
      </c>
      <c r="D334" s="27" t="s">
        <v>8251</v>
      </c>
      <c r="E334" s="27" t="s">
        <v>8252</v>
      </c>
      <c r="F334" s="27" t="s">
        <v>7256</v>
      </c>
      <c r="G334" s="27" t="s">
        <v>10083</v>
      </c>
      <c r="H334" s="27" t="s">
        <v>7257</v>
      </c>
      <c r="I334" s="27" t="s">
        <v>7258</v>
      </c>
    </row>
    <row r="335" spans="1:9" x14ac:dyDescent="0.25">
      <c r="A335" s="27">
        <v>334</v>
      </c>
      <c r="B335" s="27" t="s">
        <v>1246</v>
      </c>
      <c r="C335" s="27" t="s">
        <v>8253</v>
      </c>
      <c r="D335" s="27" t="s">
        <v>8254</v>
      </c>
      <c r="E335" s="27" t="s">
        <v>8255</v>
      </c>
      <c r="F335" s="27" t="s">
        <v>7256</v>
      </c>
      <c r="G335" s="27" t="s">
        <v>10083</v>
      </c>
      <c r="H335" s="27" t="s">
        <v>7257</v>
      </c>
      <c r="I335" s="27" t="s">
        <v>7258</v>
      </c>
    </row>
    <row r="336" spans="1:9" x14ac:dyDescent="0.25">
      <c r="A336" s="27">
        <v>335</v>
      </c>
      <c r="B336" s="27" t="s">
        <v>1257</v>
      </c>
      <c r="C336" s="27" t="s">
        <v>8256</v>
      </c>
      <c r="D336" s="27" t="s">
        <v>8257</v>
      </c>
      <c r="E336" s="27" t="s">
        <v>8258</v>
      </c>
      <c r="F336" s="27" t="s">
        <v>7346</v>
      </c>
      <c r="G336" s="27" t="s">
        <v>10084</v>
      </c>
      <c r="H336" s="27" t="s">
        <v>7252</v>
      </c>
      <c r="I336" s="27" t="s">
        <v>7253</v>
      </c>
    </row>
    <row r="337" spans="1:9" x14ac:dyDescent="0.25">
      <c r="A337" s="27">
        <v>336</v>
      </c>
      <c r="B337" s="27" t="s">
        <v>1268</v>
      </c>
      <c r="C337" s="27" t="s">
        <v>8259</v>
      </c>
      <c r="D337" s="27" t="s">
        <v>8260</v>
      </c>
      <c r="E337" s="27" t="s">
        <v>8261</v>
      </c>
      <c r="F337" s="27" t="s">
        <v>7256</v>
      </c>
      <c r="G337" s="27" t="s">
        <v>10084</v>
      </c>
      <c r="H337" s="27" t="s">
        <v>7252</v>
      </c>
      <c r="I337" s="27" t="s">
        <v>7434</v>
      </c>
    </row>
    <row r="338" spans="1:9" x14ac:dyDescent="0.25">
      <c r="A338" s="27">
        <v>337</v>
      </c>
      <c r="B338" s="27" t="s">
        <v>1276</v>
      </c>
      <c r="C338" s="27" t="s">
        <v>8262</v>
      </c>
      <c r="D338" s="27" t="s">
        <v>8263</v>
      </c>
      <c r="E338" s="27" t="s">
        <v>8264</v>
      </c>
      <c r="F338" s="27" t="s">
        <v>7240</v>
      </c>
      <c r="G338" s="27" t="s">
        <v>10083</v>
      </c>
      <c r="H338" s="27" t="s">
        <v>7257</v>
      </c>
      <c r="I338" s="27" t="s">
        <v>7258</v>
      </c>
    </row>
    <row r="339" spans="1:9" x14ac:dyDescent="0.25">
      <c r="A339" s="27">
        <v>338</v>
      </c>
      <c r="B339" s="27" t="s">
        <v>1294</v>
      </c>
      <c r="C339" s="27" t="s">
        <v>8265</v>
      </c>
      <c r="D339" s="27" t="s">
        <v>8266</v>
      </c>
      <c r="E339" s="27" t="s">
        <v>8267</v>
      </c>
      <c r="F339" s="27" t="s">
        <v>7346</v>
      </c>
      <c r="G339" s="27" t="s">
        <v>10087</v>
      </c>
      <c r="H339" s="27" t="s">
        <v>7286</v>
      </c>
      <c r="I339" s="27" t="s">
        <v>7287</v>
      </c>
    </row>
    <row r="340" spans="1:9" x14ac:dyDescent="0.25">
      <c r="A340" s="27">
        <v>339</v>
      </c>
      <c r="B340" s="27" t="s">
        <v>1310</v>
      </c>
      <c r="C340" s="27" t="s">
        <v>8268</v>
      </c>
      <c r="D340" s="27" t="s">
        <v>8269</v>
      </c>
      <c r="E340" s="27" t="s">
        <v>8270</v>
      </c>
      <c r="F340" s="27" t="s">
        <v>7346</v>
      </c>
      <c r="G340" s="27" t="s">
        <v>10080</v>
      </c>
      <c r="H340" s="27" t="s">
        <v>7327</v>
      </c>
      <c r="I340" s="27" t="s">
        <v>7649</v>
      </c>
    </row>
    <row r="341" spans="1:9" x14ac:dyDescent="0.25">
      <c r="A341" s="27">
        <v>340</v>
      </c>
      <c r="B341" s="27" t="s">
        <v>1324</v>
      </c>
      <c r="C341" s="27" t="s">
        <v>8271</v>
      </c>
      <c r="D341" s="27" t="s">
        <v>8272</v>
      </c>
      <c r="E341" s="27" t="s">
        <v>8273</v>
      </c>
      <c r="F341" s="27" t="s">
        <v>7240</v>
      </c>
      <c r="G341" s="27" t="s">
        <v>10083</v>
      </c>
      <c r="H341" s="27" t="s">
        <v>7257</v>
      </c>
      <c r="I341" s="27" t="s">
        <v>7258</v>
      </c>
    </row>
    <row r="342" spans="1:9" x14ac:dyDescent="0.25">
      <c r="A342" s="27">
        <v>341</v>
      </c>
      <c r="B342" s="27" t="s">
        <v>1353</v>
      </c>
      <c r="C342" s="27" t="s">
        <v>8274</v>
      </c>
      <c r="D342" s="27" t="s">
        <v>8275</v>
      </c>
      <c r="E342" s="27" t="s">
        <v>8276</v>
      </c>
      <c r="F342" s="27" t="s">
        <v>7256</v>
      </c>
      <c r="G342" s="27" t="s">
        <v>10083</v>
      </c>
      <c r="H342" s="27" t="s">
        <v>7257</v>
      </c>
      <c r="I342" s="27" t="s">
        <v>7258</v>
      </c>
    </row>
    <row r="343" spans="1:9" x14ac:dyDescent="0.25">
      <c r="A343" s="27">
        <v>342</v>
      </c>
      <c r="B343" s="27" t="s">
        <v>1355</v>
      </c>
      <c r="C343" s="27" t="s">
        <v>8277</v>
      </c>
      <c r="D343" s="27" t="s">
        <v>8278</v>
      </c>
      <c r="E343" s="27" t="s">
        <v>8279</v>
      </c>
      <c r="F343" s="27" t="s">
        <v>7240</v>
      </c>
      <c r="G343" s="27" t="s">
        <v>10077</v>
      </c>
      <c r="H343" s="27" t="s">
        <v>7243</v>
      </c>
      <c r="I343" s="27" t="s">
        <v>7307</v>
      </c>
    </row>
    <row r="344" spans="1:9" x14ac:dyDescent="0.25">
      <c r="A344" s="27">
        <v>343</v>
      </c>
      <c r="B344" s="27" t="s">
        <v>1361</v>
      </c>
      <c r="C344" s="27" t="s">
        <v>8280</v>
      </c>
      <c r="D344" s="27" t="s">
        <v>8281</v>
      </c>
      <c r="E344" s="27" t="s">
        <v>8282</v>
      </c>
      <c r="F344" s="27" t="s">
        <v>7256</v>
      </c>
      <c r="G344" s="27" t="s">
        <v>10080</v>
      </c>
      <c r="H344" s="27" t="s">
        <v>7327</v>
      </c>
      <c r="I344" s="27" t="s">
        <v>7649</v>
      </c>
    </row>
    <row r="345" spans="1:9" x14ac:dyDescent="0.25">
      <c r="A345" s="27">
        <v>344</v>
      </c>
      <c r="B345" s="27" t="s">
        <v>1370</v>
      </c>
      <c r="C345" s="27" t="s">
        <v>8283</v>
      </c>
      <c r="D345" s="27" t="s">
        <v>8284</v>
      </c>
      <c r="E345" s="27" t="s">
        <v>8285</v>
      </c>
      <c r="F345" s="27" t="s">
        <v>7240</v>
      </c>
      <c r="G345" s="27" t="s">
        <v>10083</v>
      </c>
      <c r="H345" s="27" t="s">
        <v>7257</v>
      </c>
      <c r="I345" s="27" t="s">
        <v>7258</v>
      </c>
    </row>
    <row r="346" spans="1:9" x14ac:dyDescent="0.25">
      <c r="A346" s="27">
        <v>345</v>
      </c>
      <c r="B346" s="27" t="s">
        <v>1376</v>
      </c>
      <c r="C346" s="27" t="s">
        <v>8286</v>
      </c>
      <c r="D346" s="27" t="s">
        <v>8287</v>
      </c>
      <c r="E346" s="27" t="s">
        <v>8288</v>
      </c>
      <c r="F346" s="27" t="s">
        <v>7240</v>
      </c>
      <c r="G346" s="27" t="s">
        <v>10078</v>
      </c>
      <c r="H346" s="27" t="s">
        <v>7286</v>
      </c>
      <c r="I346" s="27" t="s">
        <v>7347</v>
      </c>
    </row>
    <row r="347" spans="1:9" x14ac:dyDescent="0.25">
      <c r="A347" s="27">
        <v>346</v>
      </c>
      <c r="B347" s="27" t="s">
        <v>1391</v>
      </c>
      <c r="C347" s="27" t="s">
        <v>8289</v>
      </c>
      <c r="D347" s="27" t="s">
        <v>8115</v>
      </c>
      <c r="E347" s="27" t="s">
        <v>8290</v>
      </c>
      <c r="F347" s="27" t="s">
        <v>7256</v>
      </c>
      <c r="G347" s="27" t="s">
        <v>10083</v>
      </c>
      <c r="H347" s="27" t="s">
        <v>7257</v>
      </c>
      <c r="I347" s="27" t="s">
        <v>7258</v>
      </c>
    </row>
    <row r="348" spans="1:9" x14ac:dyDescent="0.25">
      <c r="A348" s="27">
        <v>347</v>
      </c>
      <c r="B348" s="27" t="s">
        <v>1395</v>
      </c>
      <c r="C348" s="27" t="s">
        <v>8291</v>
      </c>
      <c r="D348" s="27" t="s">
        <v>8292</v>
      </c>
      <c r="E348" s="27" t="s">
        <v>8293</v>
      </c>
      <c r="F348" s="27" t="s">
        <v>7256</v>
      </c>
      <c r="G348" s="27" t="s">
        <v>10083</v>
      </c>
      <c r="H348" s="27" t="s">
        <v>7257</v>
      </c>
      <c r="I348" s="27" t="s">
        <v>7258</v>
      </c>
    </row>
    <row r="349" spans="1:9" x14ac:dyDescent="0.25">
      <c r="A349" s="27">
        <v>348</v>
      </c>
      <c r="B349" s="27" t="s">
        <v>1403</v>
      </c>
      <c r="C349" s="27" t="s">
        <v>8294</v>
      </c>
      <c r="D349" s="27" t="s">
        <v>8295</v>
      </c>
      <c r="E349" s="27" t="s">
        <v>8296</v>
      </c>
      <c r="F349" s="27" t="s">
        <v>7256</v>
      </c>
      <c r="G349" s="27" t="s">
        <v>10083</v>
      </c>
      <c r="H349" s="27" t="s">
        <v>7257</v>
      </c>
      <c r="I349" s="27" t="s">
        <v>7258</v>
      </c>
    </row>
    <row r="350" spans="1:9" x14ac:dyDescent="0.25">
      <c r="A350" s="27">
        <v>349</v>
      </c>
      <c r="B350" s="27" t="s">
        <v>1452</v>
      </c>
      <c r="C350" s="27" t="s">
        <v>8297</v>
      </c>
      <c r="D350" s="27" t="s">
        <v>8298</v>
      </c>
      <c r="E350" s="27" t="s">
        <v>8299</v>
      </c>
      <c r="F350" s="27" t="s">
        <v>7240</v>
      </c>
      <c r="G350" s="27" t="s">
        <v>10080</v>
      </c>
      <c r="H350" s="27" t="s">
        <v>7286</v>
      </c>
      <c r="I350" s="27" t="s">
        <v>7391</v>
      </c>
    </row>
    <row r="351" spans="1:9" x14ac:dyDescent="0.25">
      <c r="A351" s="27">
        <v>350</v>
      </c>
      <c r="B351" s="27" t="s">
        <v>1479</v>
      </c>
      <c r="C351" s="27" t="s">
        <v>8300</v>
      </c>
      <c r="D351" s="27" t="s">
        <v>8301</v>
      </c>
      <c r="E351" s="27" t="s">
        <v>8302</v>
      </c>
      <c r="F351" s="27" t="s">
        <v>7240</v>
      </c>
      <c r="G351" s="27" t="s">
        <v>10083</v>
      </c>
      <c r="H351" s="27" t="s">
        <v>7257</v>
      </c>
      <c r="I351" s="27" t="s">
        <v>8011</v>
      </c>
    </row>
    <row r="352" spans="1:9" x14ac:dyDescent="0.25">
      <c r="A352" s="27">
        <v>351</v>
      </c>
      <c r="B352" s="27" t="s">
        <v>1483</v>
      </c>
      <c r="C352" s="27" t="s">
        <v>8303</v>
      </c>
      <c r="D352" s="27" t="s">
        <v>8304</v>
      </c>
      <c r="E352" s="27" t="s">
        <v>8305</v>
      </c>
      <c r="F352" s="27" t="s">
        <v>7240</v>
      </c>
      <c r="G352" s="27" t="s">
        <v>10083</v>
      </c>
      <c r="H352" s="27" t="s">
        <v>7257</v>
      </c>
      <c r="I352" s="27" t="s">
        <v>8306</v>
      </c>
    </row>
    <row r="353" spans="1:9" x14ac:dyDescent="0.25">
      <c r="A353" s="27">
        <v>352</v>
      </c>
      <c r="B353" s="27" t="s">
        <v>1492</v>
      </c>
      <c r="C353" s="27" t="s">
        <v>8307</v>
      </c>
      <c r="D353" s="27" t="s">
        <v>8308</v>
      </c>
      <c r="E353" s="27" t="s">
        <v>8309</v>
      </c>
      <c r="F353" s="27" t="s">
        <v>7240</v>
      </c>
      <c r="G353" s="27" t="s">
        <v>10080</v>
      </c>
      <c r="H353" s="27" t="s">
        <v>7235</v>
      </c>
      <c r="I353" s="27" t="s">
        <v>7783</v>
      </c>
    </row>
    <row r="354" spans="1:9" x14ac:dyDescent="0.25">
      <c r="A354" s="27">
        <v>353</v>
      </c>
      <c r="B354" s="27" t="s">
        <v>1509</v>
      </c>
      <c r="C354" s="27" t="s">
        <v>8310</v>
      </c>
      <c r="D354" s="27" t="s">
        <v>8311</v>
      </c>
      <c r="E354" s="27" t="s">
        <v>8312</v>
      </c>
      <c r="F354" s="27" t="s">
        <v>7256</v>
      </c>
      <c r="G354" s="27" t="s">
        <v>10077</v>
      </c>
      <c r="H354" s="27" t="s">
        <v>7243</v>
      </c>
      <c r="I354" s="27" t="s">
        <v>7272</v>
      </c>
    </row>
    <row r="355" spans="1:9" x14ac:dyDescent="0.25">
      <c r="A355" s="27">
        <v>354</v>
      </c>
      <c r="B355" s="27" t="s">
        <v>1520</v>
      </c>
      <c r="C355" s="27" t="s">
        <v>8313</v>
      </c>
      <c r="D355" s="27" t="s">
        <v>8314</v>
      </c>
      <c r="E355" s="27" t="s">
        <v>8315</v>
      </c>
      <c r="F355" s="27" t="s">
        <v>7240</v>
      </c>
      <c r="G355" s="27" t="s">
        <v>10077</v>
      </c>
      <c r="H355" s="27" t="s">
        <v>7235</v>
      </c>
      <c r="I355" s="27" t="s">
        <v>7522</v>
      </c>
    </row>
    <row r="356" spans="1:9" x14ac:dyDescent="0.25">
      <c r="A356" s="27">
        <v>355</v>
      </c>
      <c r="B356" s="27" t="s">
        <v>1536</v>
      </c>
      <c r="C356" s="27" t="s">
        <v>8316</v>
      </c>
      <c r="D356" s="27" t="s">
        <v>8317</v>
      </c>
      <c r="E356" s="27" t="s">
        <v>8318</v>
      </c>
      <c r="F356" s="27" t="s">
        <v>7256</v>
      </c>
      <c r="G356" s="27" t="s">
        <v>10077</v>
      </c>
      <c r="H356" s="27" t="s">
        <v>7243</v>
      </c>
      <c r="I356" s="27" t="s">
        <v>7307</v>
      </c>
    </row>
    <row r="357" spans="1:9" x14ac:dyDescent="0.25">
      <c r="A357" s="27">
        <v>356</v>
      </c>
      <c r="B357" s="27" t="s">
        <v>1556</v>
      </c>
      <c r="C357" s="27" t="s">
        <v>8319</v>
      </c>
      <c r="D357" s="27" t="s">
        <v>8320</v>
      </c>
      <c r="E357" s="27" t="s">
        <v>8321</v>
      </c>
      <c r="F357" s="27" t="s">
        <v>7256</v>
      </c>
      <c r="G357" s="27" t="s">
        <v>10084</v>
      </c>
      <c r="H357" s="27" t="s">
        <v>7252</v>
      </c>
      <c r="I357" s="27" t="s">
        <v>7434</v>
      </c>
    </row>
    <row r="358" spans="1:9" x14ac:dyDescent="0.25">
      <c r="A358" s="27">
        <v>357</v>
      </c>
      <c r="B358" s="27" t="s">
        <v>1563</v>
      </c>
      <c r="C358" s="27" t="s">
        <v>8322</v>
      </c>
      <c r="D358" s="27" t="s">
        <v>8323</v>
      </c>
      <c r="E358" s="27" t="s">
        <v>8324</v>
      </c>
      <c r="F358" s="27" t="s">
        <v>7256</v>
      </c>
      <c r="G358" s="27" t="s">
        <v>10083</v>
      </c>
      <c r="H358" s="27" t="s">
        <v>7257</v>
      </c>
      <c r="I358" s="27" t="s">
        <v>7258</v>
      </c>
    </row>
    <row r="359" spans="1:9" x14ac:dyDescent="0.25">
      <c r="A359" s="27">
        <v>358</v>
      </c>
      <c r="B359" s="27" t="s">
        <v>1589</v>
      </c>
      <c r="C359" s="27" t="s">
        <v>8325</v>
      </c>
      <c r="D359" s="27" t="s">
        <v>8326</v>
      </c>
      <c r="E359" s="27" t="s">
        <v>8327</v>
      </c>
      <c r="F359" s="27" t="s">
        <v>7256</v>
      </c>
      <c r="G359" s="27" t="s">
        <v>10073</v>
      </c>
      <c r="H359" s="27" t="s">
        <v>7298</v>
      </c>
      <c r="I359" s="27" t="s">
        <v>7299</v>
      </c>
    </row>
    <row r="360" spans="1:9" x14ac:dyDescent="0.25">
      <c r="A360" s="27">
        <v>359</v>
      </c>
      <c r="B360" s="27" t="s">
        <v>1595</v>
      </c>
      <c r="C360" s="27" t="s">
        <v>8328</v>
      </c>
      <c r="D360" s="27" t="s">
        <v>8329</v>
      </c>
      <c r="E360" s="27" t="s">
        <v>8330</v>
      </c>
      <c r="F360" s="27" t="s">
        <v>7346</v>
      </c>
      <c r="G360" s="27" t="s">
        <v>10083</v>
      </c>
      <c r="H360" s="27" t="s">
        <v>7257</v>
      </c>
      <c r="I360" s="27" t="s">
        <v>7258</v>
      </c>
    </row>
    <row r="361" spans="1:9" x14ac:dyDescent="0.25">
      <c r="A361" s="27">
        <v>360</v>
      </c>
      <c r="B361" s="27" t="s">
        <v>1600</v>
      </c>
      <c r="C361" s="27" t="s">
        <v>8331</v>
      </c>
      <c r="D361" s="27" t="s">
        <v>8332</v>
      </c>
      <c r="E361" s="27" t="s">
        <v>8333</v>
      </c>
      <c r="F361" s="27" t="s">
        <v>7346</v>
      </c>
      <c r="G361" s="27" t="s">
        <v>10079</v>
      </c>
      <c r="H361" s="27" t="s">
        <v>7267</v>
      </c>
      <c r="I361" s="27" t="s">
        <v>7364</v>
      </c>
    </row>
    <row r="362" spans="1:9" x14ac:dyDescent="0.25">
      <c r="A362" s="27">
        <v>361</v>
      </c>
      <c r="B362" s="27" t="s">
        <v>1606</v>
      </c>
      <c r="C362" s="27" t="s">
        <v>8334</v>
      </c>
      <c r="D362" s="27" t="s">
        <v>8335</v>
      </c>
      <c r="E362" s="27" t="s">
        <v>8336</v>
      </c>
      <c r="F362" s="27" t="s">
        <v>7346</v>
      </c>
      <c r="G362" s="27" t="s">
        <v>10086</v>
      </c>
      <c r="H362" s="27"/>
      <c r="I362" s="27"/>
    </row>
    <row r="363" spans="1:9" x14ac:dyDescent="0.25">
      <c r="A363" s="27">
        <v>362</v>
      </c>
      <c r="B363" s="27" t="s">
        <v>1620</v>
      </c>
      <c r="C363" s="27" t="s">
        <v>8337</v>
      </c>
      <c r="D363" s="27" t="s">
        <v>8338</v>
      </c>
      <c r="E363" s="27" t="s">
        <v>8047</v>
      </c>
      <c r="F363" s="27" t="s">
        <v>7240</v>
      </c>
      <c r="G363" s="27" t="s">
        <v>10077</v>
      </c>
      <c r="H363" s="27" t="s">
        <v>7243</v>
      </c>
      <c r="I363" s="27" t="s">
        <v>7244</v>
      </c>
    </row>
    <row r="364" spans="1:9" x14ac:dyDescent="0.25">
      <c r="A364" s="27">
        <v>363</v>
      </c>
      <c r="B364" s="27" t="s">
        <v>1633</v>
      </c>
      <c r="C364" s="27" t="s">
        <v>8339</v>
      </c>
      <c r="D364" s="27" t="s">
        <v>8340</v>
      </c>
      <c r="E364" s="27" t="s">
        <v>8341</v>
      </c>
      <c r="F364" s="27" t="s">
        <v>7256</v>
      </c>
      <c r="G364" s="27" t="s">
        <v>10083</v>
      </c>
      <c r="H364" s="27" t="s">
        <v>7257</v>
      </c>
      <c r="I364" s="27" t="s">
        <v>7258</v>
      </c>
    </row>
    <row r="365" spans="1:9" x14ac:dyDescent="0.25">
      <c r="A365" s="27">
        <v>364</v>
      </c>
      <c r="B365" s="27" t="s">
        <v>1654</v>
      </c>
      <c r="C365" s="27" t="s">
        <v>8342</v>
      </c>
      <c r="D365" s="27" t="s">
        <v>8343</v>
      </c>
      <c r="E365" s="27" t="s">
        <v>8344</v>
      </c>
      <c r="F365" s="27" t="s">
        <v>7256</v>
      </c>
      <c r="G365" s="27" t="s">
        <v>10079</v>
      </c>
      <c r="H365" s="27" t="s">
        <v>7267</v>
      </c>
      <c r="I365" s="27" t="s">
        <v>7291</v>
      </c>
    </row>
    <row r="366" spans="1:9" x14ac:dyDescent="0.25">
      <c r="A366" s="27">
        <v>365</v>
      </c>
      <c r="B366" s="27" t="s">
        <v>1669</v>
      </c>
      <c r="C366" s="27" t="s">
        <v>8345</v>
      </c>
      <c r="D366" s="27" t="s">
        <v>8346</v>
      </c>
      <c r="E366" s="27" t="s">
        <v>8347</v>
      </c>
      <c r="F366" s="27" t="s">
        <v>7240</v>
      </c>
      <c r="G366" s="27" t="s">
        <v>10086</v>
      </c>
      <c r="H366" s="27" t="s">
        <v>7286</v>
      </c>
      <c r="I366" s="27" t="s">
        <v>7403</v>
      </c>
    </row>
    <row r="367" spans="1:9" x14ac:dyDescent="0.25">
      <c r="A367" s="27">
        <v>366</v>
      </c>
      <c r="B367" s="27" t="s">
        <v>1677</v>
      </c>
      <c r="C367" s="27" t="s">
        <v>8348</v>
      </c>
      <c r="D367" s="27" t="s">
        <v>8349</v>
      </c>
      <c r="E367" s="27" t="s">
        <v>8350</v>
      </c>
      <c r="F367" s="27" t="s">
        <v>7240</v>
      </c>
      <c r="G367" s="27" t="s">
        <v>10073</v>
      </c>
      <c r="H367" s="27" t="s">
        <v>7286</v>
      </c>
      <c r="I367" s="27" t="s">
        <v>7287</v>
      </c>
    </row>
    <row r="368" spans="1:9" x14ac:dyDescent="0.25">
      <c r="A368" s="27">
        <v>367</v>
      </c>
      <c r="B368" s="27" t="s">
        <v>1683</v>
      </c>
      <c r="C368" s="27" t="s">
        <v>8351</v>
      </c>
      <c r="D368" s="27" t="s">
        <v>8352</v>
      </c>
      <c r="E368" s="27" t="s">
        <v>8353</v>
      </c>
      <c r="F368" s="27" t="s">
        <v>7256</v>
      </c>
      <c r="G368" s="27" t="s">
        <v>10073</v>
      </c>
      <c r="H368" s="27" t="s">
        <v>7298</v>
      </c>
      <c r="I368" s="27" t="s">
        <v>7299</v>
      </c>
    </row>
    <row r="369" spans="1:9" x14ac:dyDescent="0.25">
      <c r="A369" s="27">
        <v>368</v>
      </c>
      <c r="B369" s="27" t="s">
        <v>1688</v>
      </c>
      <c r="C369" s="27" t="s">
        <v>8354</v>
      </c>
      <c r="D369" s="27" t="s">
        <v>8355</v>
      </c>
      <c r="E369" s="27" t="s">
        <v>8356</v>
      </c>
      <c r="F369" s="27" t="s">
        <v>7240</v>
      </c>
      <c r="G369" s="27" t="s">
        <v>10080</v>
      </c>
      <c r="H369" s="27" t="s">
        <v>7235</v>
      </c>
      <c r="I369" s="27" t="s">
        <v>7795</v>
      </c>
    </row>
    <row r="370" spans="1:9" x14ac:dyDescent="0.25">
      <c r="A370" s="27">
        <v>369</v>
      </c>
      <c r="B370" s="27" t="s">
        <v>1696</v>
      </c>
      <c r="C370" s="27" t="s">
        <v>8357</v>
      </c>
      <c r="D370" s="27" t="s">
        <v>8358</v>
      </c>
      <c r="E370" s="27" t="s">
        <v>8359</v>
      </c>
      <c r="F370" s="27" t="s">
        <v>7256</v>
      </c>
      <c r="G370" s="27" t="s">
        <v>10083</v>
      </c>
      <c r="H370" s="27" t="s">
        <v>7257</v>
      </c>
      <c r="I370" s="27" t="s">
        <v>7258</v>
      </c>
    </row>
    <row r="371" spans="1:9" x14ac:dyDescent="0.25">
      <c r="A371" s="27">
        <v>370</v>
      </c>
      <c r="B371" s="27" t="s">
        <v>1700</v>
      </c>
      <c r="C371" s="27" t="s">
        <v>8360</v>
      </c>
      <c r="D371" s="27" t="s">
        <v>8361</v>
      </c>
      <c r="E371" s="27" t="s">
        <v>8362</v>
      </c>
      <c r="F371" s="27" t="s">
        <v>7256</v>
      </c>
      <c r="G371" s="27" t="s">
        <v>10079</v>
      </c>
      <c r="H371" s="27" t="s">
        <v>7267</v>
      </c>
      <c r="I371" s="27" t="s">
        <v>7291</v>
      </c>
    </row>
    <row r="372" spans="1:9" x14ac:dyDescent="0.25">
      <c r="A372" s="27">
        <v>371</v>
      </c>
      <c r="B372" s="27" t="s">
        <v>1706</v>
      </c>
      <c r="C372" s="27" t="s">
        <v>8363</v>
      </c>
      <c r="D372" s="27" t="s">
        <v>8364</v>
      </c>
      <c r="E372" s="27" t="s">
        <v>8365</v>
      </c>
      <c r="F372" s="27" t="s">
        <v>7256</v>
      </c>
      <c r="G372" s="27" t="s">
        <v>10073</v>
      </c>
      <c r="H372" s="27" t="s">
        <v>7298</v>
      </c>
      <c r="I372" s="27" t="s">
        <v>7299</v>
      </c>
    </row>
    <row r="373" spans="1:9" x14ac:dyDescent="0.25">
      <c r="A373" s="27">
        <v>372</v>
      </c>
      <c r="B373" s="27" t="s">
        <v>1728</v>
      </c>
      <c r="C373" s="27" t="s">
        <v>8366</v>
      </c>
      <c r="D373" s="27" t="s">
        <v>8130</v>
      </c>
      <c r="E373" s="27" t="s">
        <v>8367</v>
      </c>
      <c r="F373" s="27" t="s">
        <v>7346</v>
      </c>
      <c r="G373" s="27" t="s">
        <v>10073</v>
      </c>
      <c r="H373" s="27" t="s">
        <v>7286</v>
      </c>
      <c r="I373" s="27" t="s">
        <v>7287</v>
      </c>
    </row>
    <row r="374" spans="1:9" x14ac:dyDescent="0.25">
      <c r="A374" s="27">
        <v>373</v>
      </c>
      <c r="B374" s="27" t="s">
        <v>1777</v>
      </c>
      <c r="C374" s="27" t="s">
        <v>8368</v>
      </c>
      <c r="D374" s="27" t="s">
        <v>8369</v>
      </c>
      <c r="E374" s="27" t="s">
        <v>8370</v>
      </c>
      <c r="F374" s="27" t="s">
        <v>7256</v>
      </c>
      <c r="G374" s="27" t="s">
        <v>10086</v>
      </c>
      <c r="H374" s="27" t="s">
        <v>7286</v>
      </c>
      <c r="I374" s="27" t="s">
        <v>8371</v>
      </c>
    </row>
    <row r="375" spans="1:9" x14ac:dyDescent="0.25">
      <c r="A375" s="27">
        <v>374</v>
      </c>
      <c r="B375" s="27" t="s">
        <v>1821</v>
      </c>
      <c r="C375" s="27" t="s">
        <v>8372</v>
      </c>
      <c r="D375" s="27" t="s">
        <v>8373</v>
      </c>
      <c r="E375" s="27" t="s">
        <v>8374</v>
      </c>
      <c r="F375" s="27" t="s">
        <v>7240</v>
      </c>
      <c r="G375" s="27" t="s">
        <v>10079</v>
      </c>
      <c r="H375" s="27" t="s">
        <v>7267</v>
      </c>
      <c r="I375" s="27" t="s">
        <v>7291</v>
      </c>
    </row>
    <row r="376" spans="1:9" x14ac:dyDescent="0.25">
      <c r="A376" s="27">
        <v>375</v>
      </c>
      <c r="B376" s="27" t="s">
        <v>1826</v>
      </c>
      <c r="C376" s="27" t="s">
        <v>8375</v>
      </c>
      <c r="D376" s="27" t="s">
        <v>8376</v>
      </c>
      <c r="E376" s="27" t="s">
        <v>8377</v>
      </c>
      <c r="F376" s="27" t="s">
        <v>7240</v>
      </c>
      <c r="G376" s="27" t="s">
        <v>10086</v>
      </c>
      <c r="H376" s="27" t="s">
        <v>7327</v>
      </c>
      <c r="I376" s="27" t="s">
        <v>7328</v>
      </c>
    </row>
    <row r="377" spans="1:9" x14ac:dyDescent="0.25">
      <c r="A377" s="27">
        <v>376</v>
      </c>
      <c r="B377" s="27" t="s">
        <v>1829</v>
      </c>
      <c r="C377" s="27" t="s">
        <v>8378</v>
      </c>
      <c r="D377" s="27" t="s">
        <v>8379</v>
      </c>
      <c r="E377" s="27" t="s">
        <v>8380</v>
      </c>
      <c r="F377" s="27" t="s">
        <v>7256</v>
      </c>
      <c r="G377" s="27" t="s">
        <v>10083</v>
      </c>
      <c r="H377" s="27" t="s">
        <v>7257</v>
      </c>
      <c r="I377" s="27" t="s">
        <v>8011</v>
      </c>
    </row>
    <row r="378" spans="1:9" x14ac:dyDescent="0.25">
      <c r="A378" s="27">
        <v>377</v>
      </c>
      <c r="B378" s="27" t="s">
        <v>1862</v>
      </c>
      <c r="C378" s="27" t="s">
        <v>8381</v>
      </c>
      <c r="D378" s="27" t="s">
        <v>8382</v>
      </c>
      <c r="E378" s="27" t="s">
        <v>7794</v>
      </c>
      <c r="F378" s="27" t="s">
        <v>7240</v>
      </c>
      <c r="G378" s="27" t="s">
        <v>10080</v>
      </c>
      <c r="H378" s="27" t="s">
        <v>7235</v>
      </c>
      <c r="I378" s="27" t="s">
        <v>7236</v>
      </c>
    </row>
    <row r="379" spans="1:9" x14ac:dyDescent="0.25">
      <c r="A379" s="27">
        <v>378</v>
      </c>
      <c r="B379" s="27" t="s">
        <v>1871</v>
      </c>
      <c r="C379" s="27" t="s">
        <v>8383</v>
      </c>
      <c r="D379" s="27" t="s">
        <v>8384</v>
      </c>
      <c r="E379" s="27" t="s">
        <v>8385</v>
      </c>
      <c r="F379" s="27" t="s">
        <v>7256</v>
      </c>
      <c r="G379" s="27" t="s">
        <v>10077</v>
      </c>
      <c r="H379" s="27" t="s">
        <v>7243</v>
      </c>
      <c r="I379" s="27" t="s">
        <v>7272</v>
      </c>
    </row>
    <row r="380" spans="1:9" x14ac:dyDescent="0.25">
      <c r="A380" s="27">
        <v>379</v>
      </c>
      <c r="B380" s="27" t="s">
        <v>1909</v>
      </c>
      <c r="C380" s="27" t="s">
        <v>8386</v>
      </c>
      <c r="D380" s="27" t="s">
        <v>8387</v>
      </c>
      <c r="E380" s="27" t="s">
        <v>8388</v>
      </c>
      <c r="F380" s="27" t="s">
        <v>7240</v>
      </c>
      <c r="G380" s="27" t="s">
        <v>10077</v>
      </c>
      <c r="H380" s="27" t="s">
        <v>7243</v>
      </c>
      <c r="I380" s="27" t="s">
        <v>7354</v>
      </c>
    </row>
    <row r="381" spans="1:9" x14ac:dyDescent="0.25">
      <c r="A381" s="27">
        <v>380</v>
      </c>
      <c r="B381" s="27" t="s">
        <v>1922</v>
      </c>
      <c r="C381" s="27" t="s">
        <v>8389</v>
      </c>
      <c r="D381" s="27" t="s">
        <v>8390</v>
      </c>
      <c r="E381" s="27" t="s">
        <v>8391</v>
      </c>
      <c r="F381" s="27" t="s">
        <v>7256</v>
      </c>
      <c r="G381" s="27" t="s">
        <v>10086</v>
      </c>
      <c r="H381" s="27" t="s">
        <v>7286</v>
      </c>
      <c r="I381" s="27" t="s">
        <v>8238</v>
      </c>
    </row>
    <row r="382" spans="1:9" x14ac:dyDescent="0.25">
      <c r="A382" s="27">
        <v>381</v>
      </c>
      <c r="B382" s="27" t="s">
        <v>1937</v>
      </c>
      <c r="C382" s="27" t="s">
        <v>8392</v>
      </c>
      <c r="D382" s="27" t="s">
        <v>8393</v>
      </c>
      <c r="E382" s="27" t="s">
        <v>8394</v>
      </c>
      <c r="F382" s="27" t="s">
        <v>7346</v>
      </c>
      <c r="G382" s="27" t="s">
        <v>10087</v>
      </c>
      <c r="H382" s="27" t="s">
        <v>7286</v>
      </c>
      <c r="I382" s="27" t="s">
        <v>8395</v>
      </c>
    </row>
    <row r="383" spans="1:9" x14ac:dyDescent="0.25">
      <c r="A383" s="27">
        <v>382</v>
      </c>
      <c r="B383" s="27" t="s">
        <v>1949</v>
      </c>
      <c r="C383" s="27" t="s">
        <v>8396</v>
      </c>
      <c r="D383" s="27" t="s">
        <v>8397</v>
      </c>
      <c r="E383" s="27" t="s">
        <v>8398</v>
      </c>
      <c r="F383" s="27" t="s">
        <v>7346</v>
      </c>
      <c r="G383" s="27" t="s">
        <v>10073</v>
      </c>
      <c r="H383" s="27" t="s">
        <v>7298</v>
      </c>
      <c r="I383" s="27" t="s">
        <v>7299</v>
      </c>
    </row>
    <row r="384" spans="1:9" x14ac:dyDescent="0.25">
      <c r="A384" s="27">
        <v>383</v>
      </c>
      <c r="B384" s="27" t="s">
        <v>1989</v>
      </c>
      <c r="C384" s="27" t="s">
        <v>8399</v>
      </c>
      <c r="D384" s="27" t="s">
        <v>8400</v>
      </c>
      <c r="E384" s="27" t="s">
        <v>8401</v>
      </c>
      <c r="F384" s="27" t="s">
        <v>7346</v>
      </c>
      <c r="G384" s="27" t="s">
        <v>10084</v>
      </c>
      <c r="H384" s="27"/>
      <c r="I384" s="27"/>
    </row>
    <row r="385" spans="1:9" x14ac:dyDescent="0.25">
      <c r="A385" s="27">
        <v>384</v>
      </c>
      <c r="B385" s="27" t="s">
        <v>1995</v>
      </c>
      <c r="C385" s="27" t="s">
        <v>8402</v>
      </c>
      <c r="D385" s="27" t="s">
        <v>8403</v>
      </c>
      <c r="E385" s="27" t="s">
        <v>8404</v>
      </c>
      <c r="F385" s="27" t="s">
        <v>7256</v>
      </c>
      <c r="G385" s="27" t="s">
        <v>10079</v>
      </c>
      <c r="H385" s="27" t="s">
        <v>7267</v>
      </c>
      <c r="I385" s="27" t="s">
        <v>7364</v>
      </c>
    </row>
    <row r="386" spans="1:9" x14ac:dyDescent="0.25">
      <c r="A386" s="27">
        <v>385</v>
      </c>
      <c r="B386" s="27" t="s">
        <v>2003</v>
      </c>
      <c r="C386" s="27" t="s">
        <v>8405</v>
      </c>
      <c r="D386" s="27" t="s">
        <v>8406</v>
      </c>
      <c r="E386" s="27" t="s">
        <v>8407</v>
      </c>
      <c r="F386" s="27" t="s">
        <v>7240</v>
      </c>
      <c r="G386" s="27" t="s">
        <v>10079</v>
      </c>
      <c r="H386" s="27" t="s">
        <v>7267</v>
      </c>
      <c r="I386" s="27" t="s">
        <v>7364</v>
      </c>
    </row>
    <row r="387" spans="1:9" x14ac:dyDescent="0.25">
      <c r="A387" s="27">
        <v>386</v>
      </c>
      <c r="B387" s="27" t="s">
        <v>2028</v>
      </c>
      <c r="C387" s="27" t="s">
        <v>8408</v>
      </c>
      <c r="D387" s="27" t="s">
        <v>8409</v>
      </c>
      <c r="E387" s="27" t="s">
        <v>8410</v>
      </c>
      <c r="F387" s="27" t="s">
        <v>7240</v>
      </c>
      <c r="G387" s="27" t="s">
        <v>10080</v>
      </c>
      <c r="H387" s="27" t="s">
        <v>7286</v>
      </c>
      <c r="I387" s="27" t="s">
        <v>7825</v>
      </c>
    </row>
    <row r="388" spans="1:9" x14ac:dyDescent="0.25">
      <c r="A388" s="27">
        <v>387</v>
      </c>
      <c r="B388" s="27" t="s">
        <v>2055</v>
      </c>
      <c r="C388" s="27" t="s">
        <v>8411</v>
      </c>
      <c r="D388" s="27" t="s">
        <v>8412</v>
      </c>
      <c r="E388" s="27" t="s">
        <v>8413</v>
      </c>
      <c r="F388" s="27" t="s">
        <v>7240</v>
      </c>
      <c r="G388" s="27" t="s">
        <v>10077</v>
      </c>
      <c r="H388" s="27" t="s">
        <v>7298</v>
      </c>
      <c r="I388" s="27" t="s">
        <v>7421</v>
      </c>
    </row>
    <row r="389" spans="1:9" x14ac:dyDescent="0.25">
      <c r="A389" s="27">
        <v>388</v>
      </c>
      <c r="B389" s="27" t="s">
        <v>2064</v>
      </c>
      <c r="C389" s="27" t="s">
        <v>8414</v>
      </c>
      <c r="D389" s="27" t="s">
        <v>7356</v>
      </c>
      <c r="E389" s="27" t="s">
        <v>8415</v>
      </c>
      <c r="F389" s="27" t="s">
        <v>8416</v>
      </c>
      <c r="G389" s="27" t="s">
        <v>10084</v>
      </c>
      <c r="H389" s="27" t="s">
        <v>7252</v>
      </c>
      <c r="I389" s="27" t="s">
        <v>7434</v>
      </c>
    </row>
    <row r="390" spans="1:9" x14ac:dyDescent="0.25">
      <c r="A390" s="27">
        <v>389</v>
      </c>
      <c r="B390" s="27" t="s">
        <v>2070</v>
      </c>
      <c r="C390" s="27" t="s">
        <v>8417</v>
      </c>
      <c r="D390" s="27" t="s">
        <v>8418</v>
      </c>
      <c r="E390" s="27" t="s">
        <v>8419</v>
      </c>
      <c r="F390" s="27" t="s">
        <v>7240</v>
      </c>
      <c r="G390" s="27" t="s">
        <v>10078</v>
      </c>
      <c r="H390" s="27" t="s">
        <v>7243</v>
      </c>
      <c r="I390" s="27" t="s">
        <v>7310</v>
      </c>
    </row>
    <row r="391" spans="1:9" x14ac:dyDescent="0.25">
      <c r="A391" s="27">
        <v>390</v>
      </c>
      <c r="B391" s="27" t="s">
        <v>2114</v>
      </c>
      <c r="C391" s="27" t="s">
        <v>8420</v>
      </c>
      <c r="D391" s="27" t="s">
        <v>8421</v>
      </c>
      <c r="E391" s="27" t="s">
        <v>8422</v>
      </c>
      <c r="F391" s="27" t="s">
        <v>7240</v>
      </c>
      <c r="G391" s="27" t="s">
        <v>10084</v>
      </c>
      <c r="H391" s="27" t="s">
        <v>7252</v>
      </c>
      <c r="I391" s="27" t="s">
        <v>7253</v>
      </c>
    </row>
    <row r="392" spans="1:9" x14ac:dyDescent="0.25">
      <c r="A392" s="27">
        <v>391</v>
      </c>
      <c r="B392" s="27" t="s">
        <v>2149</v>
      </c>
      <c r="C392" s="27" t="s">
        <v>8423</v>
      </c>
      <c r="D392" s="27" t="s">
        <v>8424</v>
      </c>
      <c r="E392" s="27" t="s">
        <v>8425</v>
      </c>
      <c r="F392" s="27" t="s">
        <v>7240</v>
      </c>
      <c r="G392" s="27" t="s">
        <v>10083</v>
      </c>
      <c r="H392" s="27" t="s">
        <v>7257</v>
      </c>
      <c r="I392" s="27" t="s">
        <v>8011</v>
      </c>
    </row>
    <row r="393" spans="1:9" x14ac:dyDescent="0.25">
      <c r="A393" s="27">
        <v>392</v>
      </c>
      <c r="B393" s="27" t="s">
        <v>2161</v>
      </c>
      <c r="C393" s="27" t="s">
        <v>8426</v>
      </c>
      <c r="D393" s="27" t="s">
        <v>8427</v>
      </c>
      <c r="E393" s="27" t="s">
        <v>8428</v>
      </c>
      <c r="F393" s="27" t="s">
        <v>7256</v>
      </c>
      <c r="G393" s="27" t="s">
        <v>10073</v>
      </c>
      <c r="H393" s="27" t="s">
        <v>7298</v>
      </c>
      <c r="I393" s="27" t="s">
        <v>7299</v>
      </c>
    </row>
    <row r="394" spans="1:9" x14ac:dyDescent="0.25">
      <c r="A394" s="27">
        <v>393</v>
      </c>
      <c r="B394" s="27" t="s">
        <v>2190</v>
      </c>
      <c r="C394" s="27" t="s">
        <v>8429</v>
      </c>
      <c r="D394" s="27" t="s">
        <v>7356</v>
      </c>
      <c r="E394" s="27" t="s">
        <v>8430</v>
      </c>
      <c r="F394" s="27" t="s">
        <v>7256</v>
      </c>
      <c r="G394" s="27" t="s">
        <v>10086</v>
      </c>
      <c r="H394" s="27" t="s">
        <v>7286</v>
      </c>
      <c r="I394" s="27" t="s">
        <v>7403</v>
      </c>
    </row>
    <row r="395" spans="1:9" x14ac:dyDescent="0.25">
      <c r="A395" s="27">
        <v>394</v>
      </c>
      <c r="B395" s="27" t="s">
        <v>2219</v>
      </c>
      <c r="C395" s="27" t="s">
        <v>8431</v>
      </c>
      <c r="D395" s="27" t="s">
        <v>8432</v>
      </c>
      <c r="E395" s="27" t="s">
        <v>8433</v>
      </c>
      <c r="F395" s="27" t="s">
        <v>7256</v>
      </c>
      <c r="G395" s="27" t="s">
        <v>10084</v>
      </c>
      <c r="H395" s="27" t="s">
        <v>7252</v>
      </c>
      <c r="I395" s="27" t="s">
        <v>7434</v>
      </c>
    </row>
    <row r="396" spans="1:9" x14ac:dyDescent="0.25">
      <c r="A396" s="27">
        <v>395</v>
      </c>
      <c r="B396" s="27" t="s">
        <v>2234</v>
      </c>
      <c r="C396" s="27" t="s">
        <v>8434</v>
      </c>
      <c r="D396" s="27" t="s">
        <v>8435</v>
      </c>
      <c r="E396" s="27" t="s">
        <v>8436</v>
      </c>
      <c r="F396" s="27" t="s">
        <v>7256</v>
      </c>
      <c r="G396" s="27" t="s">
        <v>10077</v>
      </c>
      <c r="H396" s="27" t="s">
        <v>7243</v>
      </c>
      <c r="I396" s="27" t="s">
        <v>7272</v>
      </c>
    </row>
    <row r="397" spans="1:9" x14ac:dyDescent="0.25">
      <c r="A397" s="27">
        <v>396</v>
      </c>
      <c r="B397" s="27" t="s">
        <v>2245</v>
      </c>
      <c r="C397" s="27" t="s">
        <v>8437</v>
      </c>
      <c r="D397" s="27" t="s">
        <v>8438</v>
      </c>
      <c r="E397" s="27" t="s">
        <v>8439</v>
      </c>
      <c r="F397" s="27" t="s">
        <v>7256</v>
      </c>
      <c r="G397" s="27" t="s">
        <v>10079</v>
      </c>
      <c r="H397" s="27" t="s">
        <v>7267</v>
      </c>
      <c r="I397" s="27" t="s">
        <v>7751</v>
      </c>
    </row>
    <row r="398" spans="1:9" x14ac:dyDescent="0.25">
      <c r="A398" s="27">
        <v>397</v>
      </c>
      <c r="B398" s="27" t="s">
        <v>2250</v>
      </c>
      <c r="C398" s="27" t="s">
        <v>8440</v>
      </c>
      <c r="D398" s="27" t="s">
        <v>8441</v>
      </c>
      <c r="E398" s="27" t="s">
        <v>8442</v>
      </c>
      <c r="F398" s="27" t="s">
        <v>7256</v>
      </c>
      <c r="G398" s="27" t="s">
        <v>10084</v>
      </c>
      <c r="H398" s="27" t="s">
        <v>7252</v>
      </c>
      <c r="I398" s="27" t="s">
        <v>7434</v>
      </c>
    </row>
    <row r="399" spans="1:9" x14ac:dyDescent="0.25">
      <c r="A399" s="27">
        <v>398</v>
      </c>
      <c r="B399" s="27" t="s">
        <v>2275</v>
      </c>
      <c r="C399" s="27" t="s">
        <v>8443</v>
      </c>
      <c r="D399" s="27" t="s">
        <v>8444</v>
      </c>
      <c r="E399" s="27" t="s">
        <v>8445</v>
      </c>
      <c r="F399" s="27" t="s">
        <v>7240</v>
      </c>
      <c r="G399" s="27" t="s">
        <v>10083</v>
      </c>
      <c r="H399" s="27" t="s">
        <v>7257</v>
      </c>
      <c r="I399" s="27" t="s">
        <v>7258</v>
      </c>
    </row>
    <row r="400" spans="1:9" x14ac:dyDescent="0.25">
      <c r="A400" s="27">
        <v>399</v>
      </c>
      <c r="B400" s="27" t="s">
        <v>2280</v>
      </c>
      <c r="C400" s="27" t="s">
        <v>8446</v>
      </c>
      <c r="D400" s="27" t="s">
        <v>8447</v>
      </c>
      <c r="E400" s="27" t="s">
        <v>8448</v>
      </c>
      <c r="F400" s="27" t="s">
        <v>7256</v>
      </c>
      <c r="G400" s="27" t="s">
        <v>10083</v>
      </c>
      <c r="H400" s="27" t="s">
        <v>7327</v>
      </c>
      <c r="I400" s="27" t="s">
        <v>7328</v>
      </c>
    </row>
    <row r="401" spans="1:9" x14ac:dyDescent="0.25">
      <c r="A401" s="27">
        <v>400</v>
      </c>
      <c r="B401" s="27" t="s">
        <v>2288</v>
      </c>
      <c r="C401" s="27" t="s">
        <v>8449</v>
      </c>
      <c r="D401" s="27" t="s">
        <v>8450</v>
      </c>
      <c r="E401" s="27" t="s">
        <v>8451</v>
      </c>
      <c r="F401" s="27" t="s">
        <v>7240</v>
      </c>
      <c r="G401" s="27" t="s">
        <v>10073</v>
      </c>
      <c r="H401" s="27" t="s">
        <v>7298</v>
      </c>
      <c r="I401" s="27" t="s">
        <v>7299</v>
      </c>
    </row>
    <row r="402" spans="1:9" x14ac:dyDescent="0.25">
      <c r="A402" s="27">
        <v>401</v>
      </c>
      <c r="B402" s="27" t="s">
        <v>2310</v>
      </c>
      <c r="C402" s="27" t="s">
        <v>8452</v>
      </c>
      <c r="D402" s="27" t="s">
        <v>8453</v>
      </c>
      <c r="E402" s="27" t="s">
        <v>8454</v>
      </c>
      <c r="F402" s="27" t="s">
        <v>7346</v>
      </c>
      <c r="G402" s="27" t="s">
        <v>10077</v>
      </c>
      <c r="H402" s="27" t="s">
        <v>7243</v>
      </c>
      <c r="I402" s="27" t="s">
        <v>7354</v>
      </c>
    </row>
    <row r="403" spans="1:9" x14ac:dyDescent="0.25">
      <c r="A403" s="27">
        <v>402</v>
      </c>
      <c r="B403" s="27" t="s">
        <v>2340</v>
      </c>
      <c r="C403" s="27" t="s">
        <v>8455</v>
      </c>
      <c r="D403" s="27" t="s">
        <v>8456</v>
      </c>
      <c r="E403" s="27" t="s">
        <v>8457</v>
      </c>
      <c r="F403" s="27" t="s">
        <v>7240</v>
      </c>
      <c r="G403" s="27" t="s">
        <v>10079</v>
      </c>
      <c r="H403" s="27" t="s">
        <v>7267</v>
      </c>
      <c r="I403" s="27" t="s">
        <v>7364</v>
      </c>
    </row>
    <row r="404" spans="1:9" x14ac:dyDescent="0.25">
      <c r="A404" s="27">
        <v>403</v>
      </c>
      <c r="B404" s="27" t="s">
        <v>2347</v>
      </c>
      <c r="C404" s="27" t="s">
        <v>8458</v>
      </c>
      <c r="D404" s="27" t="s">
        <v>8459</v>
      </c>
      <c r="E404" s="27" t="s">
        <v>8460</v>
      </c>
      <c r="F404" s="27" t="s">
        <v>7256</v>
      </c>
      <c r="G404" s="27" t="s">
        <v>10079</v>
      </c>
      <c r="H404" s="27" t="s">
        <v>7267</v>
      </c>
      <c r="I404" s="27" t="s">
        <v>7364</v>
      </c>
    </row>
    <row r="405" spans="1:9" x14ac:dyDescent="0.25">
      <c r="A405" s="27">
        <v>404</v>
      </c>
      <c r="B405" s="27" t="s">
        <v>2361</v>
      </c>
      <c r="C405" s="27" t="s">
        <v>8461</v>
      </c>
      <c r="D405" s="27" t="s">
        <v>8462</v>
      </c>
      <c r="E405" s="27" t="s">
        <v>8463</v>
      </c>
      <c r="F405" s="27" t="s">
        <v>7256</v>
      </c>
      <c r="G405" s="27" t="s">
        <v>10073</v>
      </c>
      <c r="H405" s="27" t="s">
        <v>7298</v>
      </c>
      <c r="I405" s="27" t="s">
        <v>7299</v>
      </c>
    </row>
    <row r="406" spans="1:9" x14ac:dyDescent="0.25">
      <c r="A406" s="27">
        <v>405</v>
      </c>
      <c r="B406" s="27" t="s">
        <v>2374</v>
      </c>
      <c r="C406" s="27" t="s">
        <v>8464</v>
      </c>
      <c r="D406" s="27" t="s">
        <v>8465</v>
      </c>
      <c r="E406" s="27" t="s">
        <v>8466</v>
      </c>
      <c r="F406" s="27" t="s">
        <v>7346</v>
      </c>
      <c r="G406" s="27" t="s">
        <v>10084</v>
      </c>
      <c r="H406" s="27" t="s">
        <v>7252</v>
      </c>
      <c r="I406" s="27" t="s">
        <v>7434</v>
      </c>
    </row>
    <row r="407" spans="1:9" x14ac:dyDescent="0.25">
      <c r="A407" s="27">
        <v>406</v>
      </c>
      <c r="B407" s="27" t="s">
        <v>2376</v>
      </c>
      <c r="C407" s="27" t="s">
        <v>8467</v>
      </c>
      <c r="D407" s="27" t="s">
        <v>8468</v>
      </c>
      <c r="E407" s="27" t="s">
        <v>8469</v>
      </c>
      <c r="F407" s="27" t="s">
        <v>7240</v>
      </c>
      <c r="G407" s="27" t="s">
        <v>10082</v>
      </c>
      <c r="H407" s="27" t="s">
        <v>7262</v>
      </c>
      <c r="I407" s="27" t="s">
        <v>8470</v>
      </c>
    </row>
    <row r="408" spans="1:9" x14ac:dyDescent="0.25">
      <c r="A408" s="27">
        <v>407</v>
      </c>
      <c r="B408" s="27" t="s">
        <v>2392</v>
      </c>
      <c r="C408" s="27" t="s">
        <v>8471</v>
      </c>
      <c r="D408" s="27" t="s">
        <v>8472</v>
      </c>
      <c r="E408" s="27" t="s">
        <v>8473</v>
      </c>
      <c r="F408" s="27" t="s">
        <v>7240</v>
      </c>
      <c r="G408" s="27" t="s">
        <v>10078</v>
      </c>
      <c r="H408" s="27" t="s">
        <v>7327</v>
      </c>
      <c r="I408" s="27" t="s">
        <v>7649</v>
      </c>
    </row>
    <row r="409" spans="1:9" x14ac:dyDescent="0.25">
      <c r="A409" s="27">
        <v>408</v>
      </c>
      <c r="B409" s="27" t="s">
        <v>2424</v>
      </c>
      <c r="C409" s="27" t="s">
        <v>8474</v>
      </c>
      <c r="D409" s="27" t="s">
        <v>8475</v>
      </c>
      <c r="E409" s="27" t="s">
        <v>8476</v>
      </c>
      <c r="F409" s="27" t="s">
        <v>7240</v>
      </c>
      <c r="G409" s="27" t="s">
        <v>10080</v>
      </c>
      <c r="H409" s="27" t="s">
        <v>7235</v>
      </c>
      <c r="I409" s="27" t="s">
        <v>7713</v>
      </c>
    </row>
    <row r="410" spans="1:9" x14ac:dyDescent="0.25">
      <c r="A410" s="27">
        <v>409</v>
      </c>
      <c r="B410" s="27" t="s">
        <v>2435</v>
      </c>
      <c r="C410" s="27" t="s">
        <v>8477</v>
      </c>
      <c r="D410" s="27" t="s">
        <v>8478</v>
      </c>
      <c r="E410" s="27" t="s">
        <v>8479</v>
      </c>
      <c r="F410" s="27" t="s">
        <v>7240</v>
      </c>
      <c r="G410" s="27" t="s">
        <v>10077</v>
      </c>
      <c r="H410" s="27" t="s">
        <v>7243</v>
      </c>
      <c r="I410" s="27" t="s">
        <v>7354</v>
      </c>
    </row>
    <row r="411" spans="1:9" x14ac:dyDescent="0.25">
      <c r="A411" s="27">
        <v>410</v>
      </c>
      <c r="B411" s="27" t="s">
        <v>2458</v>
      </c>
      <c r="C411" s="27" t="s">
        <v>8480</v>
      </c>
      <c r="D411" s="27" t="s">
        <v>8481</v>
      </c>
      <c r="E411" s="27" t="s">
        <v>8482</v>
      </c>
      <c r="F411" s="27" t="s">
        <v>7256</v>
      </c>
      <c r="G411" s="27" t="s">
        <v>10073</v>
      </c>
      <c r="H411" s="27" t="s">
        <v>7298</v>
      </c>
      <c r="I411" s="27" t="s">
        <v>7421</v>
      </c>
    </row>
    <row r="412" spans="1:9" x14ac:dyDescent="0.25">
      <c r="A412" s="27">
        <v>411</v>
      </c>
      <c r="B412" s="27" t="s">
        <v>2464</v>
      </c>
      <c r="C412" s="27" t="s">
        <v>8483</v>
      </c>
      <c r="D412" s="27" t="s">
        <v>8484</v>
      </c>
      <c r="E412" s="27" t="s">
        <v>8485</v>
      </c>
      <c r="F412" s="27" t="s">
        <v>7346</v>
      </c>
      <c r="G412" s="27" t="s">
        <v>10084</v>
      </c>
      <c r="H412" s="27" t="s">
        <v>7252</v>
      </c>
      <c r="I412" s="27" t="s">
        <v>7253</v>
      </c>
    </row>
    <row r="413" spans="1:9" x14ac:dyDescent="0.25">
      <c r="A413" s="27">
        <v>412</v>
      </c>
      <c r="B413" s="27" t="s">
        <v>2480</v>
      </c>
      <c r="C413" s="27" t="s">
        <v>8486</v>
      </c>
      <c r="D413" s="27" t="s">
        <v>8487</v>
      </c>
      <c r="E413" s="27" t="s">
        <v>8488</v>
      </c>
      <c r="F413" s="27" t="s">
        <v>7240</v>
      </c>
      <c r="G413" s="27" t="s">
        <v>10084</v>
      </c>
      <c r="H413" s="27" t="s">
        <v>7252</v>
      </c>
      <c r="I413" s="27" t="s">
        <v>7253</v>
      </c>
    </row>
    <row r="414" spans="1:9" x14ac:dyDescent="0.25">
      <c r="A414" s="27">
        <v>413</v>
      </c>
      <c r="B414" s="27" t="s">
        <v>2498</v>
      </c>
      <c r="C414" s="27" t="s">
        <v>8489</v>
      </c>
      <c r="D414" s="27" t="s">
        <v>8490</v>
      </c>
      <c r="E414" s="27" t="s">
        <v>8491</v>
      </c>
      <c r="F414" s="27" t="s">
        <v>7256</v>
      </c>
      <c r="G414" s="27" t="s">
        <v>10085</v>
      </c>
      <c r="H414" s="27" t="s">
        <v>7327</v>
      </c>
      <c r="I414" s="27" t="s">
        <v>7387</v>
      </c>
    </row>
    <row r="415" spans="1:9" x14ac:dyDescent="0.25">
      <c r="A415" s="27">
        <v>414</v>
      </c>
      <c r="B415" s="27" t="s">
        <v>2513</v>
      </c>
      <c r="C415" s="27" t="s">
        <v>8492</v>
      </c>
      <c r="D415" s="27" t="s">
        <v>8493</v>
      </c>
      <c r="E415" s="27" t="s">
        <v>8494</v>
      </c>
      <c r="F415" s="27" t="s">
        <v>7256</v>
      </c>
      <c r="G415" s="27" t="s">
        <v>10073</v>
      </c>
      <c r="H415" s="27" t="s">
        <v>7298</v>
      </c>
      <c r="I415" s="27" t="s">
        <v>7894</v>
      </c>
    </row>
    <row r="416" spans="1:9" x14ac:dyDescent="0.25">
      <c r="A416" s="27">
        <v>415</v>
      </c>
      <c r="B416" s="27" t="s">
        <v>2547</v>
      </c>
      <c r="C416" s="27" t="s">
        <v>8495</v>
      </c>
      <c r="D416" s="27" t="s">
        <v>8496</v>
      </c>
      <c r="E416" s="27" t="s">
        <v>8497</v>
      </c>
      <c r="F416" s="27" t="s">
        <v>7256</v>
      </c>
      <c r="G416" s="27" t="s">
        <v>10079</v>
      </c>
      <c r="H416" s="27" t="s">
        <v>7262</v>
      </c>
      <c r="I416" s="27" t="s">
        <v>7926</v>
      </c>
    </row>
    <row r="417" spans="1:9" x14ac:dyDescent="0.25">
      <c r="A417" s="27">
        <v>416</v>
      </c>
      <c r="B417" s="27" t="s">
        <v>2550</v>
      </c>
      <c r="C417" s="27" t="s">
        <v>8498</v>
      </c>
      <c r="D417" s="27" t="s">
        <v>8499</v>
      </c>
      <c r="E417" s="27" t="s">
        <v>8500</v>
      </c>
      <c r="F417" s="27" t="s">
        <v>7256</v>
      </c>
      <c r="G417" s="27" t="s">
        <v>10080</v>
      </c>
      <c r="H417" s="27" t="s">
        <v>7235</v>
      </c>
      <c r="I417" s="27" t="s">
        <v>7713</v>
      </c>
    </row>
    <row r="418" spans="1:9" x14ac:dyDescent="0.25">
      <c r="A418" s="27">
        <v>417</v>
      </c>
      <c r="B418" s="27" t="s">
        <v>2558</v>
      </c>
      <c r="C418" s="27" t="s">
        <v>8501</v>
      </c>
      <c r="D418" s="27" t="s">
        <v>8502</v>
      </c>
      <c r="E418" s="27" t="s">
        <v>8503</v>
      </c>
      <c r="F418" s="27" t="s">
        <v>7240</v>
      </c>
      <c r="G418" s="27" t="s">
        <v>10080</v>
      </c>
      <c r="H418" s="27" t="s">
        <v>7235</v>
      </c>
      <c r="I418" s="27" t="s">
        <v>7789</v>
      </c>
    </row>
    <row r="419" spans="1:9" x14ac:dyDescent="0.25">
      <c r="A419" s="27">
        <v>418</v>
      </c>
      <c r="B419" s="27" t="s">
        <v>2565</v>
      </c>
      <c r="C419" s="27" t="s">
        <v>8504</v>
      </c>
      <c r="D419" s="27" t="s">
        <v>8505</v>
      </c>
      <c r="E419" s="27" t="s">
        <v>8506</v>
      </c>
      <c r="F419" s="27" t="s">
        <v>7256</v>
      </c>
      <c r="G419" s="27" t="s">
        <v>10077</v>
      </c>
      <c r="H419" s="27" t="s">
        <v>7243</v>
      </c>
      <c r="I419" s="27" t="s">
        <v>7307</v>
      </c>
    </row>
    <row r="420" spans="1:9" x14ac:dyDescent="0.25">
      <c r="A420" s="27">
        <v>419</v>
      </c>
      <c r="B420" s="27" t="s">
        <v>2579</v>
      </c>
      <c r="C420" s="27" t="s">
        <v>8507</v>
      </c>
      <c r="D420" s="27" t="s">
        <v>8508</v>
      </c>
      <c r="E420" s="27" t="s">
        <v>8509</v>
      </c>
      <c r="F420" s="27" t="s">
        <v>7240</v>
      </c>
      <c r="G420" s="27" t="s">
        <v>10080</v>
      </c>
      <c r="H420" s="27" t="s">
        <v>7235</v>
      </c>
      <c r="I420" s="27" t="s">
        <v>7783</v>
      </c>
    </row>
    <row r="421" spans="1:9" x14ac:dyDescent="0.25">
      <c r="A421" s="27">
        <v>420</v>
      </c>
      <c r="B421" s="27" t="s">
        <v>2583</v>
      </c>
      <c r="C421" s="27" t="s">
        <v>8510</v>
      </c>
      <c r="D421" s="27" t="s">
        <v>8511</v>
      </c>
      <c r="E421" s="27" t="s">
        <v>8512</v>
      </c>
      <c r="F421" s="27" t="s">
        <v>7346</v>
      </c>
      <c r="G421" s="27" t="s">
        <v>10077</v>
      </c>
      <c r="H421" s="27"/>
      <c r="I421" s="27"/>
    </row>
    <row r="422" spans="1:9" x14ac:dyDescent="0.25">
      <c r="A422" s="27">
        <v>421</v>
      </c>
      <c r="B422" s="27" t="s">
        <v>2600</v>
      </c>
      <c r="C422" s="27" t="s">
        <v>8513</v>
      </c>
      <c r="D422" s="27" t="s">
        <v>8514</v>
      </c>
      <c r="E422" s="27" t="s">
        <v>8515</v>
      </c>
      <c r="F422" s="27" t="s">
        <v>7256</v>
      </c>
      <c r="G422" s="27" t="s">
        <v>10086</v>
      </c>
      <c r="H422" s="27" t="s">
        <v>7327</v>
      </c>
      <c r="I422" s="27" t="s">
        <v>7328</v>
      </c>
    </row>
    <row r="423" spans="1:9" x14ac:dyDescent="0.25">
      <c r="A423" s="27">
        <v>422</v>
      </c>
      <c r="B423" s="27" t="s">
        <v>2617</v>
      </c>
      <c r="C423" s="27" t="s">
        <v>8516</v>
      </c>
      <c r="D423" s="27" t="s">
        <v>8517</v>
      </c>
      <c r="E423" s="27" t="s">
        <v>8518</v>
      </c>
      <c r="F423" s="27" t="s">
        <v>7240</v>
      </c>
      <c r="G423" s="27" t="s">
        <v>10080</v>
      </c>
      <c r="H423" s="27" t="s">
        <v>7235</v>
      </c>
      <c r="I423" s="27" t="s">
        <v>7395</v>
      </c>
    </row>
    <row r="424" spans="1:9" x14ac:dyDescent="0.25">
      <c r="A424" s="27">
        <v>423</v>
      </c>
      <c r="B424" s="27" t="s">
        <v>2624</v>
      </c>
      <c r="C424" s="27" t="s">
        <v>8519</v>
      </c>
      <c r="D424" s="27" t="s">
        <v>8520</v>
      </c>
      <c r="E424" s="27" t="s">
        <v>8521</v>
      </c>
      <c r="F424" s="27" t="s">
        <v>7346</v>
      </c>
      <c r="G424" s="27" t="s">
        <v>10077</v>
      </c>
      <c r="H424" s="27" t="s">
        <v>7235</v>
      </c>
      <c r="I424" s="27" t="s">
        <v>7522</v>
      </c>
    </row>
    <row r="425" spans="1:9" x14ac:dyDescent="0.25">
      <c r="A425" s="27">
        <v>424</v>
      </c>
      <c r="B425" s="27" t="s">
        <v>2666</v>
      </c>
      <c r="C425" s="27" t="s">
        <v>8522</v>
      </c>
      <c r="D425" s="27" t="s">
        <v>8523</v>
      </c>
      <c r="E425" s="27" t="s">
        <v>8524</v>
      </c>
      <c r="F425" s="27" t="s">
        <v>7256</v>
      </c>
      <c r="G425" s="27" t="s">
        <v>10079</v>
      </c>
      <c r="H425" s="27" t="s">
        <v>7267</v>
      </c>
      <c r="I425" s="27" t="s">
        <v>7496</v>
      </c>
    </row>
    <row r="426" spans="1:9" x14ac:dyDescent="0.25">
      <c r="A426" s="27">
        <v>425</v>
      </c>
      <c r="B426" s="27" t="s">
        <v>2693</v>
      </c>
      <c r="C426" s="27" t="s">
        <v>8525</v>
      </c>
      <c r="D426" s="27" t="s">
        <v>8526</v>
      </c>
      <c r="E426" s="27" t="s">
        <v>8527</v>
      </c>
      <c r="F426" s="27" t="s">
        <v>7240</v>
      </c>
      <c r="G426" s="27" t="s">
        <v>10084</v>
      </c>
      <c r="H426" s="27" t="s">
        <v>7252</v>
      </c>
      <c r="I426" s="27" t="s">
        <v>7434</v>
      </c>
    </row>
    <row r="427" spans="1:9" x14ac:dyDescent="0.25">
      <c r="A427" s="27">
        <v>426</v>
      </c>
      <c r="B427" s="27" t="s">
        <v>2727</v>
      </c>
      <c r="C427" s="27" t="s">
        <v>8528</v>
      </c>
      <c r="D427" s="27" t="s">
        <v>8529</v>
      </c>
      <c r="E427" s="27" t="s">
        <v>8530</v>
      </c>
      <c r="F427" s="27" t="s">
        <v>7240</v>
      </c>
      <c r="G427" s="27" t="s">
        <v>10080</v>
      </c>
      <c r="H427" s="27" t="s">
        <v>7327</v>
      </c>
      <c r="I427" s="27" t="s">
        <v>7652</v>
      </c>
    </row>
    <row r="428" spans="1:9" x14ac:dyDescent="0.25">
      <c r="A428" s="27">
        <v>427</v>
      </c>
      <c r="B428" s="27" t="s">
        <v>2732</v>
      </c>
      <c r="C428" s="27" t="s">
        <v>8531</v>
      </c>
      <c r="D428" s="27" t="s">
        <v>8532</v>
      </c>
      <c r="E428" s="27" t="s">
        <v>8533</v>
      </c>
      <c r="F428" s="27" t="s">
        <v>7240</v>
      </c>
      <c r="G428" s="27" t="s">
        <v>10077</v>
      </c>
      <c r="H428" s="27" t="s">
        <v>7243</v>
      </c>
      <c r="I428" s="27" t="s">
        <v>7354</v>
      </c>
    </row>
    <row r="429" spans="1:9" x14ac:dyDescent="0.25">
      <c r="A429" s="27">
        <v>428</v>
      </c>
      <c r="B429" s="27" t="s">
        <v>2760</v>
      </c>
      <c r="C429" s="27" t="s">
        <v>8534</v>
      </c>
      <c r="D429" s="27" t="s">
        <v>8535</v>
      </c>
      <c r="E429" s="27" t="s">
        <v>8536</v>
      </c>
      <c r="F429" s="27" t="s">
        <v>7346</v>
      </c>
      <c r="G429" s="27" t="s">
        <v>10084</v>
      </c>
      <c r="H429" s="27"/>
      <c r="I429" s="27"/>
    </row>
    <row r="430" spans="1:9" x14ac:dyDescent="0.25">
      <c r="A430" s="27">
        <v>429</v>
      </c>
      <c r="B430" s="27" t="s">
        <v>2770</v>
      </c>
      <c r="C430" s="27" t="s">
        <v>8537</v>
      </c>
      <c r="D430" s="27" t="s">
        <v>8538</v>
      </c>
      <c r="E430" s="27" t="s">
        <v>8539</v>
      </c>
      <c r="F430" s="27" t="s">
        <v>7240</v>
      </c>
      <c r="G430" s="27" t="s">
        <v>10077</v>
      </c>
      <c r="H430" s="27" t="s">
        <v>7243</v>
      </c>
      <c r="I430" s="27" t="s">
        <v>7244</v>
      </c>
    </row>
    <row r="431" spans="1:9" x14ac:dyDescent="0.25">
      <c r="A431" s="27">
        <v>430</v>
      </c>
      <c r="B431" s="27" t="s">
        <v>2774</v>
      </c>
      <c r="C431" s="27" t="s">
        <v>8540</v>
      </c>
      <c r="D431" s="27" t="s">
        <v>8541</v>
      </c>
      <c r="E431" s="27" t="s">
        <v>8542</v>
      </c>
      <c r="F431" s="27" t="s">
        <v>7240</v>
      </c>
      <c r="G431" s="27" t="s">
        <v>10080</v>
      </c>
      <c r="H431" s="27" t="s">
        <v>7235</v>
      </c>
      <c r="I431" s="27" t="s">
        <v>7371</v>
      </c>
    </row>
    <row r="432" spans="1:9" x14ac:dyDescent="0.25">
      <c r="A432" s="27">
        <v>431</v>
      </c>
      <c r="B432" s="27" t="s">
        <v>2780</v>
      </c>
      <c r="C432" s="27" t="s">
        <v>8543</v>
      </c>
      <c r="D432" s="27" t="s">
        <v>8544</v>
      </c>
      <c r="E432" s="27" t="s">
        <v>8545</v>
      </c>
      <c r="F432" s="27" t="s">
        <v>7240</v>
      </c>
      <c r="G432" s="27" t="s">
        <v>10080</v>
      </c>
      <c r="H432" s="27" t="s">
        <v>7235</v>
      </c>
      <c r="I432" s="27" t="s">
        <v>7236</v>
      </c>
    </row>
    <row r="433" spans="1:9" x14ac:dyDescent="0.25">
      <c r="A433" s="27">
        <v>432</v>
      </c>
      <c r="B433" s="27" t="s">
        <v>2785</v>
      </c>
      <c r="C433" s="27" t="s">
        <v>8546</v>
      </c>
      <c r="D433" s="27" t="s">
        <v>8547</v>
      </c>
      <c r="E433" s="27" t="s">
        <v>7905</v>
      </c>
      <c r="F433" s="27" t="s">
        <v>7256</v>
      </c>
      <c r="G433" s="27" t="s">
        <v>10073</v>
      </c>
      <c r="H433" s="27" t="s">
        <v>7298</v>
      </c>
      <c r="I433" s="27" t="s">
        <v>7299</v>
      </c>
    </row>
    <row r="434" spans="1:9" x14ac:dyDescent="0.25">
      <c r="A434" s="27">
        <v>433</v>
      </c>
      <c r="B434" s="27" t="s">
        <v>2790</v>
      </c>
      <c r="C434" s="27" t="s">
        <v>8548</v>
      </c>
      <c r="D434" s="27" t="s">
        <v>8379</v>
      </c>
      <c r="E434" s="27" t="s">
        <v>8549</v>
      </c>
      <c r="F434" s="27" t="s">
        <v>7256</v>
      </c>
      <c r="G434" s="27" t="s">
        <v>10079</v>
      </c>
      <c r="H434" s="27" t="s">
        <v>7267</v>
      </c>
      <c r="I434" s="27" t="s">
        <v>8550</v>
      </c>
    </row>
    <row r="435" spans="1:9" x14ac:dyDescent="0.25">
      <c r="A435" s="27">
        <v>434</v>
      </c>
      <c r="B435" s="27" t="s">
        <v>2814</v>
      </c>
      <c r="C435" s="27" t="s">
        <v>8551</v>
      </c>
      <c r="D435" s="27" t="s">
        <v>8552</v>
      </c>
      <c r="E435" s="27" t="s">
        <v>8553</v>
      </c>
      <c r="F435" s="27" t="s">
        <v>7240</v>
      </c>
      <c r="G435" s="27" t="s">
        <v>10087</v>
      </c>
      <c r="H435" s="27" t="s">
        <v>7286</v>
      </c>
      <c r="I435" s="27" t="s">
        <v>8395</v>
      </c>
    </row>
    <row r="436" spans="1:9" x14ac:dyDescent="0.25">
      <c r="A436" s="27">
        <v>435</v>
      </c>
      <c r="B436" s="27" t="s">
        <v>2817</v>
      </c>
      <c r="C436" s="27" t="s">
        <v>8554</v>
      </c>
      <c r="D436" s="27" t="s">
        <v>8421</v>
      </c>
      <c r="E436" s="27" t="s">
        <v>8555</v>
      </c>
      <c r="F436" s="27" t="s">
        <v>7256</v>
      </c>
      <c r="G436" s="27" t="s">
        <v>10080</v>
      </c>
      <c r="H436" s="27" t="s">
        <v>7235</v>
      </c>
      <c r="I436" s="27" t="s">
        <v>7371</v>
      </c>
    </row>
    <row r="437" spans="1:9" x14ac:dyDescent="0.25">
      <c r="A437" s="27">
        <v>436</v>
      </c>
      <c r="B437" s="27" t="s">
        <v>2824</v>
      </c>
      <c r="C437" s="27" t="s">
        <v>8556</v>
      </c>
      <c r="D437" s="27" t="s">
        <v>8060</v>
      </c>
      <c r="E437" s="27" t="s">
        <v>8557</v>
      </c>
      <c r="F437" s="27" t="s">
        <v>7346</v>
      </c>
      <c r="G437" s="27" t="s">
        <v>10080</v>
      </c>
      <c r="H437" s="27" t="s">
        <v>7235</v>
      </c>
      <c r="I437" s="27" t="s">
        <v>7713</v>
      </c>
    </row>
    <row r="438" spans="1:9" x14ac:dyDescent="0.25">
      <c r="A438" s="27">
        <v>437</v>
      </c>
      <c r="B438" s="27" t="s">
        <v>2844</v>
      </c>
      <c r="C438" s="27" t="s">
        <v>8558</v>
      </c>
      <c r="D438" s="27" t="s">
        <v>8447</v>
      </c>
      <c r="E438" s="27" t="s">
        <v>8559</v>
      </c>
      <c r="F438" s="27" t="s">
        <v>7240</v>
      </c>
      <c r="G438" s="27" t="s">
        <v>10084</v>
      </c>
      <c r="H438" s="27" t="s">
        <v>7252</v>
      </c>
      <c r="I438" s="27" t="s">
        <v>7434</v>
      </c>
    </row>
    <row r="439" spans="1:9" x14ac:dyDescent="0.25">
      <c r="A439" s="27">
        <v>438</v>
      </c>
      <c r="B439" s="27" t="s">
        <v>2862</v>
      </c>
      <c r="C439" s="27" t="s">
        <v>8560</v>
      </c>
      <c r="D439" s="27" t="s">
        <v>8561</v>
      </c>
      <c r="E439" s="27" t="s">
        <v>8562</v>
      </c>
      <c r="F439" s="27" t="s">
        <v>7240</v>
      </c>
      <c r="G439" s="27" t="s">
        <v>10086</v>
      </c>
      <c r="H439" s="27" t="s">
        <v>7327</v>
      </c>
      <c r="I439" s="27" t="s">
        <v>7328</v>
      </c>
    </row>
    <row r="440" spans="1:9" x14ac:dyDescent="0.25">
      <c r="A440" s="27">
        <v>439</v>
      </c>
      <c r="B440" s="27" t="s">
        <v>2875</v>
      </c>
      <c r="C440" s="27" t="s">
        <v>8563</v>
      </c>
      <c r="D440" s="27" t="s">
        <v>8564</v>
      </c>
      <c r="E440" s="27" t="s">
        <v>8565</v>
      </c>
      <c r="F440" s="27" t="s">
        <v>7346</v>
      </c>
      <c r="G440" s="27" t="s">
        <v>10079</v>
      </c>
      <c r="H440" s="27"/>
      <c r="I440" s="27"/>
    </row>
    <row r="441" spans="1:9" x14ac:dyDescent="0.25">
      <c r="A441" s="27">
        <v>440</v>
      </c>
      <c r="B441" s="27" t="s">
        <v>2919</v>
      </c>
      <c r="C441" s="27" t="s">
        <v>8566</v>
      </c>
      <c r="D441" s="27" t="s">
        <v>8567</v>
      </c>
      <c r="E441" s="27" t="s">
        <v>8568</v>
      </c>
      <c r="F441" s="27" t="s">
        <v>7240</v>
      </c>
      <c r="G441" s="27" t="s">
        <v>10084</v>
      </c>
      <c r="H441" s="27" t="s">
        <v>7252</v>
      </c>
      <c r="I441" s="27" t="s">
        <v>7434</v>
      </c>
    </row>
    <row r="442" spans="1:9" x14ac:dyDescent="0.25">
      <c r="A442" s="27">
        <v>441</v>
      </c>
      <c r="B442" s="27" t="s">
        <v>2967</v>
      </c>
      <c r="C442" s="27" t="s">
        <v>8569</v>
      </c>
      <c r="D442" s="27" t="s">
        <v>8570</v>
      </c>
      <c r="E442" s="27" t="s">
        <v>8571</v>
      </c>
      <c r="F442" s="27" t="s">
        <v>7240</v>
      </c>
      <c r="G442" s="27" t="s">
        <v>10083</v>
      </c>
      <c r="H442" s="27" t="s">
        <v>7257</v>
      </c>
      <c r="I442" s="27" t="s">
        <v>7897</v>
      </c>
    </row>
    <row r="443" spans="1:9" x14ac:dyDescent="0.25">
      <c r="A443" s="27">
        <v>442</v>
      </c>
      <c r="B443" s="27" t="s">
        <v>2976</v>
      </c>
      <c r="C443" s="27" t="s">
        <v>8572</v>
      </c>
      <c r="D443" s="27" t="s">
        <v>8573</v>
      </c>
      <c r="E443" s="27" t="s">
        <v>7560</v>
      </c>
      <c r="F443" s="27" t="s">
        <v>7346</v>
      </c>
      <c r="G443" s="27" t="s">
        <v>10073</v>
      </c>
      <c r="H443" s="27" t="s">
        <v>7298</v>
      </c>
      <c r="I443" s="27" t="s">
        <v>7299</v>
      </c>
    </row>
    <row r="444" spans="1:9" x14ac:dyDescent="0.25">
      <c r="A444" s="27">
        <v>443</v>
      </c>
      <c r="B444" s="27" t="s">
        <v>3018</v>
      </c>
      <c r="C444" s="27" t="s">
        <v>8574</v>
      </c>
      <c r="D444" s="27" t="s">
        <v>8575</v>
      </c>
      <c r="E444" s="27" t="s">
        <v>8576</v>
      </c>
      <c r="F444" s="27" t="s">
        <v>7240</v>
      </c>
      <c r="G444" s="27" t="s">
        <v>10080</v>
      </c>
      <c r="H444" s="27" t="s">
        <v>7252</v>
      </c>
      <c r="I444" s="27" t="s">
        <v>7434</v>
      </c>
    </row>
    <row r="445" spans="1:9" x14ac:dyDescent="0.25">
      <c r="A445" s="27">
        <v>444</v>
      </c>
      <c r="B445" s="27" t="s">
        <v>3024</v>
      </c>
      <c r="C445" s="27" t="s">
        <v>8577</v>
      </c>
      <c r="D445" s="27" t="s">
        <v>8578</v>
      </c>
      <c r="E445" s="27" t="s">
        <v>8579</v>
      </c>
      <c r="F445" s="27" t="s">
        <v>7256</v>
      </c>
      <c r="G445" s="27" t="s">
        <v>10079</v>
      </c>
      <c r="H445" s="27" t="s">
        <v>7267</v>
      </c>
      <c r="I445" s="27" t="s">
        <v>7364</v>
      </c>
    </row>
    <row r="446" spans="1:9" x14ac:dyDescent="0.25">
      <c r="A446" s="27">
        <v>445</v>
      </c>
      <c r="B446" s="27" t="s">
        <v>3031</v>
      </c>
      <c r="C446" s="27" t="s">
        <v>8580</v>
      </c>
      <c r="D446" s="27" t="s">
        <v>8581</v>
      </c>
      <c r="E446" s="27" t="s">
        <v>8582</v>
      </c>
      <c r="F446" s="27" t="s">
        <v>7346</v>
      </c>
      <c r="G446" s="27" t="s">
        <v>10086</v>
      </c>
      <c r="H446" s="27" t="s">
        <v>7235</v>
      </c>
      <c r="I446" s="27" t="s">
        <v>7713</v>
      </c>
    </row>
    <row r="447" spans="1:9" x14ac:dyDescent="0.25">
      <c r="A447" s="27">
        <v>446</v>
      </c>
      <c r="B447" s="27" t="s">
        <v>3086</v>
      </c>
      <c r="C447" s="27" t="s">
        <v>8583</v>
      </c>
      <c r="D447" s="27" t="s">
        <v>8584</v>
      </c>
      <c r="E447" s="27" t="s">
        <v>8585</v>
      </c>
      <c r="F447" s="27" t="s">
        <v>7240</v>
      </c>
      <c r="G447" s="27" t="s">
        <v>10083</v>
      </c>
      <c r="H447" s="27" t="s">
        <v>7257</v>
      </c>
      <c r="I447" s="27" t="s">
        <v>8011</v>
      </c>
    </row>
    <row r="448" spans="1:9" x14ac:dyDescent="0.25">
      <c r="A448" s="27">
        <v>447</v>
      </c>
      <c r="B448" s="27" t="s">
        <v>3127</v>
      </c>
      <c r="C448" s="27" t="s">
        <v>8586</v>
      </c>
      <c r="D448" s="27" t="s">
        <v>8587</v>
      </c>
      <c r="E448" s="27" t="s">
        <v>8588</v>
      </c>
      <c r="F448" s="27" t="s">
        <v>7256</v>
      </c>
      <c r="G448" s="27" t="s">
        <v>10079</v>
      </c>
      <c r="H448" s="27" t="s">
        <v>7235</v>
      </c>
      <c r="I448" s="27" t="s">
        <v>7888</v>
      </c>
    </row>
    <row r="449" spans="1:9" x14ac:dyDescent="0.25">
      <c r="A449" s="27">
        <v>448</v>
      </c>
      <c r="B449" s="27" t="s">
        <v>3135</v>
      </c>
      <c r="C449" s="27" t="s">
        <v>8589</v>
      </c>
      <c r="D449" s="27" t="s">
        <v>8590</v>
      </c>
      <c r="E449" s="27" t="s">
        <v>8591</v>
      </c>
      <c r="F449" s="27" t="s">
        <v>7256</v>
      </c>
      <c r="G449" s="27" t="s">
        <v>10078</v>
      </c>
      <c r="H449" s="27" t="s">
        <v>7286</v>
      </c>
      <c r="I449" s="27" t="s">
        <v>7825</v>
      </c>
    </row>
    <row r="450" spans="1:9" x14ac:dyDescent="0.25">
      <c r="A450" s="27">
        <v>449</v>
      </c>
      <c r="B450" s="27" t="s">
        <v>3158</v>
      </c>
      <c r="C450" s="27" t="s">
        <v>8592</v>
      </c>
      <c r="D450" s="27" t="s">
        <v>8593</v>
      </c>
      <c r="E450" s="27" t="s">
        <v>8594</v>
      </c>
      <c r="F450" s="27" t="s">
        <v>7346</v>
      </c>
      <c r="G450" s="27" t="s">
        <v>10073</v>
      </c>
      <c r="H450" s="27" t="s">
        <v>7286</v>
      </c>
      <c r="I450" s="27" t="s">
        <v>7287</v>
      </c>
    </row>
    <row r="451" spans="1:9" x14ac:dyDescent="0.25">
      <c r="A451" s="27">
        <v>450</v>
      </c>
      <c r="B451" s="27" t="s">
        <v>3177</v>
      </c>
      <c r="C451" s="27" t="s">
        <v>8595</v>
      </c>
      <c r="D451" s="27" t="s">
        <v>8596</v>
      </c>
      <c r="E451" s="27" t="s">
        <v>8597</v>
      </c>
      <c r="F451" s="27" t="s">
        <v>7256</v>
      </c>
      <c r="G451" s="27" t="s">
        <v>10079</v>
      </c>
      <c r="H451" s="27" t="s">
        <v>7267</v>
      </c>
      <c r="I451" s="27" t="s">
        <v>8550</v>
      </c>
    </row>
    <row r="452" spans="1:9" x14ac:dyDescent="0.25">
      <c r="A452" s="27">
        <v>451</v>
      </c>
      <c r="B452" s="27" t="s">
        <v>3185</v>
      </c>
      <c r="C452" s="27" t="s">
        <v>8598</v>
      </c>
      <c r="D452" s="27" t="s">
        <v>8599</v>
      </c>
      <c r="E452" s="27" t="s">
        <v>8600</v>
      </c>
      <c r="F452" s="27" t="s">
        <v>7346</v>
      </c>
      <c r="G452" s="27" t="s">
        <v>10080</v>
      </c>
      <c r="H452" s="27"/>
      <c r="I452" s="27"/>
    </row>
    <row r="453" spans="1:9" x14ac:dyDescent="0.25">
      <c r="A453" s="27">
        <v>452</v>
      </c>
      <c r="B453" s="27" t="s">
        <v>3219</v>
      </c>
      <c r="C453" s="27" t="s">
        <v>8601</v>
      </c>
      <c r="D453" s="27" t="s">
        <v>8602</v>
      </c>
      <c r="E453" s="27" t="s">
        <v>8603</v>
      </c>
      <c r="F453" s="27" t="s">
        <v>7346</v>
      </c>
      <c r="G453" s="27" t="s">
        <v>10080</v>
      </c>
      <c r="H453" s="27"/>
      <c r="I453" s="27"/>
    </row>
    <row r="454" spans="1:9" x14ac:dyDescent="0.25">
      <c r="A454" s="27">
        <v>453</v>
      </c>
      <c r="B454" s="27" t="s">
        <v>3236</v>
      </c>
      <c r="C454" s="27" t="s">
        <v>8604</v>
      </c>
      <c r="D454" s="27" t="s">
        <v>8605</v>
      </c>
      <c r="E454" s="27" t="s">
        <v>8606</v>
      </c>
      <c r="F454" s="27" t="s">
        <v>7256</v>
      </c>
      <c r="G454" s="27" t="s">
        <v>10073</v>
      </c>
      <c r="H454" s="27" t="s">
        <v>7243</v>
      </c>
      <c r="I454" s="27" t="s">
        <v>7272</v>
      </c>
    </row>
    <row r="455" spans="1:9" x14ac:dyDescent="0.25">
      <c r="A455" s="27">
        <v>454</v>
      </c>
      <c r="B455" s="27" t="s">
        <v>3255</v>
      </c>
      <c r="C455" s="27" t="s">
        <v>8607</v>
      </c>
      <c r="D455" s="27" t="s">
        <v>8608</v>
      </c>
      <c r="E455" s="27" t="s">
        <v>8609</v>
      </c>
      <c r="F455" s="27" t="s">
        <v>7240</v>
      </c>
      <c r="G455" s="27" t="s">
        <v>10073</v>
      </c>
      <c r="H455" s="27" t="s">
        <v>7298</v>
      </c>
      <c r="I455" s="27" t="s">
        <v>7299</v>
      </c>
    </row>
    <row r="456" spans="1:9" x14ac:dyDescent="0.25">
      <c r="A456" s="27">
        <v>455</v>
      </c>
      <c r="B456" s="27" t="s">
        <v>3262</v>
      </c>
      <c r="C456" s="27" t="s">
        <v>8610</v>
      </c>
      <c r="D456" s="27" t="s">
        <v>8025</v>
      </c>
      <c r="E456" s="27" t="s">
        <v>8611</v>
      </c>
      <c r="F456" s="27" t="s">
        <v>7346</v>
      </c>
      <c r="G456" s="27" t="s">
        <v>10078</v>
      </c>
      <c r="H456" s="27" t="s">
        <v>7257</v>
      </c>
      <c r="I456" s="27" t="s">
        <v>8011</v>
      </c>
    </row>
    <row r="457" spans="1:9" x14ac:dyDescent="0.25">
      <c r="A457" s="27">
        <v>456</v>
      </c>
      <c r="B457" s="27" t="s">
        <v>3281</v>
      </c>
      <c r="C457" s="27" t="s">
        <v>8612</v>
      </c>
      <c r="D457" s="27" t="s">
        <v>8613</v>
      </c>
      <c r="E457" s="27" t="s">
        <v>8614</v>
      </c>
      <c r="F457" s="27" t="s">
        <v>7346</v>
      </c>
      <c r="G457" s="27" t="s">
        <v>10086</v>
      </c>
      <c r="H457" s="27" t="s">
        <v>7327</v>
      </c>
      <c r="I457" s="27" t="s">
        <v>7328</v>
      </c>
    </row>
    <row r="458" spans="1:9" x14ac:dyDescent="0.25">
      <c r="A458" s="27">
        <v>457</v>
      </c>
      <c r="B458" s="27" t="s">
        <v>3284</v>
      </c>
      <c r="C458" s="27" t="s">
        <v>8615</v>
      </c>
      <c r="D458" s="27" t="s">
        <v>8616</v>
      </c>
      <c r="E458" s="27" t="s">
        <v>8617</v>
      </c>
      <c r="F458" s="27" t="s">
        <v>7256</v>
      </c>
      <c r="G458" s="27" t="s">
        <v>10079</v>
      </c>
      <c r="H458" s="27" t="s">
        <v>7267</v>
      </c>
      <c r="I458" s="27" t="s">
        <v>7291</v>
      </c>
    </row>
    <row r="459" spans="1:9" x14ac:dyDescent="0.25">
      <c r="A459" s="27">
        <v>458</v>
      </c>
      <c r="B459" s="27" t="s">
        <v>3287</v>
      </c>
      <c r="C459" s="27" t="s">
        <v>8618</v>
      </c>
      <c r="D459" s="27" t="s">
        <v>8619</v>
      </c>
      <c r="E459" s="27" t="s">
        <v>8620</v>
      </c>
      <c r="F459" s="27" t="s">
        <v>7240</v>
      </c>
      <c r="G459" s="27" t="s">
        <v>10078</v>
      </c>
      <c r="H459" s="27" t="s">
        <v>7298</v>
      </c>
      <c r="I459" s="27" t="s">
        <v>7421</v>
      </c>
    </row>
    <row r="460" spans="1:9" x14ac:dyDescent="0.25">
      <c r="A460" s="27">
        <v>459</v>
      </c>
      <c r="B460" s="27" t="s">
        <v>3328</v>
      </c>
      <c r="C460" s="27" t="s">
        <v>8621</v>
      </c>
      <c r="D460" s="27" t="s">
        <v>8622</v>
      </c>
      <c r="E460" s="27" t="s">
        <v>8623</v>
      </c>
      <c r="F460" s="27" t="s">
        <v>7240</v>
      </c>
      <c r="G460" s="27" t="s">
        <v>10077</v>
      </c>
      <c r="H460" s="27" t="s">
        <v>7235</v>
      </c>
      <c r="I460" s="27" t="s">
        <v>7522</v>
      </c>
    </row>
    <row r="461" spans="1:9" x14ac:dyDescent="0.25">
      <c r="A461" s="27">
        <v>460</v>
      </c>
      <c r="B461" s="27" t="s">
        <v>3331</v>
      </c>
      <c r="C461" s="27" t="s">
        <v>8624</v>
      </c>
      <c r="D461" s="27" t="s">
        <v>8625</v>
      </c>
      <c r="E461" s="27" t="s">
        <v>8626</v>
      </c>
      <c r="F461" s="27" t="s">
        <v>7346</v>
      </c>
      <c r="G461" s="27" t="s">
        <v>10080</v>
      </c>
      <c r="H461" s="27"/>
      <c r="I461" s="27"/>
    </row>
    <row r="462" spans="1:9" x14ac:dyDescent="0.25">
      <c r="A462" s="27">
        <v>461</v>
      </c>
      <c r="B462" s="27" t="s">
        <v>3340</v>
      </c>
      <c r="C462" s="27" t="s">
        <v>8627</v>
      </c>
      <c r="D462" s="27" t="s">
        <v>8628</v>
      </c>
      <c r="E462" s="27" t="s">
        <v>8629</v>
      </c>
      <c r="F462" s="27" t="s">
        <v>7346</v>
      </c>
      <c r="G462" s="27" t="s">
        <v>10078</v>
      </c>
      <c r="H462" s="27" t="s">
        <v>7286</v>
      </c>
      <c r="I462" s="27" t="s">
        <v>7320</v>
      </c>
    </row>
    <row r="463" spans="1:9" x14ac:dyDescent="0.25">
      <c r="A463" s="27">
        <v>462</v>
      </c>
      <c r="B463" s="27" t="s">
        <v>3353</v>
      </c>
      <c r="C463" s="27" t="s">
        <v>8630</v>
      </c>
      <c r="D463" s="27" t="s">
        <v>8631</v>
      </c>
      <c r="E463" s="27" t="s">
        <v>8632</v>
      </c>
      <c r="F463" s="27" t="s">
        <v>7240</v>
      </c>
      <c r="G463" s="27" t="s">
        <v>10078</v>
      </c>
      <c r="H463" s="27" t="s">
        <v>7286</v>
      </c>
      <c r="I463" s="27" t="s">
        <v>7639</v>
      </c>
    </row>
    <row r="464" spans="1:9" x14ac:dyDescent="0.25">
      <c r="A464" s="27">
        <v>463</v>
      </c>
      <c r="B464" s="27" t="s">
        <v>3365</v>
      </c>
      <c r="C464" s="27" t="s">
        <v>8633</v>
      </c>
      <c r="D464" s="27" t="s">
        <v>8634</v>
      </c>
      <c r="E464" s="27" t="s">
        <v>8635</v>
      </c>
      <c r="F464" s="27" t="s">
        <v>7256</v>
      </c>
      <c r="G464" s="27" t="s">
        <v>10080</v>
      </c>
      <c r="H464" s="27" t="s">
        <v>7235</v>
      </c>
      <c r="I464" s="27" t="s">
        <v>7383</v>
      </c>
    </row>
    <row r="465" spans="1:9" x14ac:dyDescent="0.25">
      <c r="A465" s="27">
        <v>464</v>
      </c>
      <c r="B465" s="27" t="s">
        <v>3370</v>
      </c>
      <c r="C465" s="27" t="s">
        <v>8636</v>
      </c>
      <c r="D465" s="27" t="s">
        <v>8637</v>
      </c>
      <c r="E465" s="27" t="s">
        <v>8638</v>
      </c>
      <c r="F465" s="27" t="s">
        <v>7240</v>
      </c>
      <c r="G465" s="27" t="s">
        <v>10087</v>
      </c>
      <c r="H465" s="27" t="s">
        <v>7286</v>
      </c>
      <c r="I465" s="27" t="s">
        <v>7347</v>
      </c>
    </row>
    <row r="466" spans="1:9" x14ac:dyDescent="0.25">
      <c r="A466" s="27">
        <v>465</v>
      </c>
      <c r="B466" s="27" t="s">
        <v>3373</v>
      </c>
      <c r="C466" s="27" t="s">
        <v>8639</v>
      </c>
      <c r="D466" s="27" t="s">
        <v>8640</v>
      </c>
      <c r="E466" s="27" t="s">
        <v>8641</v>
      </c>
      <c r="F466" s="27" t="s">
        <v>7256</v>
      </c>
      <c r="G466" s="27" t="s">
        <v>10078</v>
      </c>
      <c r="H466" s="27" t="s">
        <v>7286</v>
      </c>
      <c r="I466" s="27" t="s">
        <v>7320</v>
      </c>
    </row>
    <row r="467" spans="1:9" x14ac:dyDescent="0.25">
      <c r="A467" s="27">
        <v>466</v>
      </c>
      <c r="B467" s="27" t="s">
        <v>3380</v>
      </c>
      <c r="C467" s="27" t="s">
        <v>8642</v>
      </c>
      <c r="D467" s="27" t="s">
        <v>8643</v>
      </c>
      <c r="E467" s="27" t="s">
        <v>8644</v>
      </c>
      <c r="F467" s="27" t="s">
        <v>7346</v>
      </c>
      <c r="G467" s="27" t="s">
        <v>10082</v>
      </c>
      <c r="H467" s="27" t="s">
        <v>7262</v>
      </c>
      <c r="I467" s="27" t="s">
        <v>8470</v>
      </c>
    </row>
    <row r="468" spans="1:9" x14ac:dyDescent="0.25">
      <c r="A468" s="27">
        <v>467</v>
      </c>
      <c r="B468" s="27" t="s">
        <v>3383</v>
      </c>
      <c r="C468" s="27" t="s">
        <v>8645</v>
      </c>
      <c r="D468" s="27" t="s">
        <v>8646</v>
      </c>
      <c r="E468" s="27" t="s">
        <v>8647</v>
      </c>
      <c r="F468" s="27" t="s">
        <v>7240</v>
      </c>
      <c r="G468" s="27" t="s">
        <v>10077</v>
      </c>
      <c r="H468" s="27" t="s">
        <v>7243</v>
      </c>
      <c r="I468" s="27" t="s">
        <v>8055</v>
      </c>
    </row>
    <row r="469" spans="1:9" x14ac:dyDescent="0.25">
      <c r="A469" s="27">
        <v>468</v>
      </c>
      <c r="B469" s="27" t="s">
        <v>3397</v>
      </c>
      <c r="C469" s="27" t="s">
        <v>8648</v>
      </c>
      <c r="D469" s="27" t="s">
        <v>8649</v>
      </c>
      <c r="E469" s="27" t="s">
        <v>8650</v>
      </c>
      <c r="F469" s="27" t="s">
        <v>7240</v>
      </c>
      <c r="G469" s="27" t="s">
        <v>10077</v>
      </c>
      <c r="H469" s="27" t="s">
        <v>7243</v>
      </c>
      <c r="I469" s="27" t="s">
        <v>7354</v>
      </c>
    </row>
    <row r="470" spans="1:9" x14ac:dyDescent="0.25">
      <c r="A470" s="27">
        <v>469</v>
      </c>
      <c r="B470" s="27" t="s">
        <v>3409</v>
      </c>
      <c r="C470" s="27" t="s">
        <v>8651</v>
      </c>
      <c r="D470" s="27" t="s">
        <v>8218</v>
      </c>
      <c r="E470" s="27" t="s">
        <v>8652</v>
      </c>
      <c r="F470" s="27" t="s">
        <v>7256</v>
      </c>
      <c r="G470" s="27" t="s">
        <v>10077</v>
      </c>
      <c r="H470" s="27" t="s">
        <v>7243</v>
      </c>
      <c r="I470" s="27" t="s">
        <v>7272</v>
      </c>
    </row>
    <row r="471" spans="1:9" x14ac:dyDescent="0.25">
      <c r="A471" s="27">
        <v>470</v>
      </c>
      <c r="B471" s="27" t="s">
        <v>3414</v>
      </c>
      <c r="C471" s="27" t="s">
        <v>8653</v>
      </c>
      <c r="D471" s="27" t="s">
        <v>8654</v>
      </c>
      <c r="E471" s="27" t="s">
        <v>8655</v>
      </c>
      <c r="F471" s="27" t="s">
        <v>7256</v>
      </c>
      <c r="G471" s="27" t="s">
        <v>10079</v>
      </c>
      <c r="H471" s="27" t="s">
        <v>7267</v>
      </c>
      <c r="I471" s="27" t="s">
        <v>7291</v>
      </c>
    </row>
    <row r="472" spans="1:9" x14ac:dyDescent="0.25">
      <c r="A472" s="27">
        <v>471</v>
      </c>
      <c r="B472" s="27" t="s">
        <v>3429</v>
      </c>
      <c r="C472" s="27" t="s">
        <v>8656</v>
      </c>
      <c r="D472" s="27" t="s">
        <v>8657</v>
      </c>
      <c r="E472" s="27" t="s">
        <v>8658</v>
      </c>
      <c r="F472" s="27" t="s">
        <v>7240</v>
      </c>
      <c r="G472" s="27" t="s">
        <v>10080</v>
      </c>
      <c r="H472" s="27" t="s">
        <v>7235</v>
      </c>
      <c r="I472" s="27" t="s">
        <v>7783</v>
      </c>
    </row>
    <row r="473" spans="1:9" x14ac:dyDescent="0.25">
      <c r="A473" s="27">
        <v>472</v>
      </c>
      <c r="B473" s="27" t="s">
        <v>3433</v>
      </c>
      <c r="C473" s="27" t="s">
        <v>8659</v>
      </c>
      <c r="D473" s="27" t="s">
        <v>8660</v>
      </c>
      <c r="E473" s="27" t="s">
        <v>8661</v>
      </c>
      <c r="F473" s="27" t="s">
        <v>7240</v>
      </c>
      <c r="G473" s="27" t="s">
        <v>10080</v>
      </c>
      <c r="H473" s="27" t="s">
        <v>7235</v>
      </c>
      <c r="I473" s="27" t="s">
        <v>7371</v>
      </c>
    </row>
    <row r="474" spans="1:9" x14ac:dyDescent="0.25">
      <c r="A474" s="27">
        <v>473</v>
      </c>
      <c r="B474" s="27" t="s">
        <v>3438</v>
      </c>
      <c r="C474" s="27" t="s">
        <v>8662</v>
      </c>
      <c r="D474" s="27" t="s">
        <v>8663</v>
      </c>
      <c r="E474" s="27" t="s">
        <v>8664</v>
      </c>
      <c r="F474" s="27" t="s">
        <v>7240</v>
      </c>
      <c r="G474" s="27" t="s">
        <v>10078</v>
      </c>
      <c r="H474" s="27" t="s">
        <v>7286</v>
      </c>
      <c r="I474" s="27" t="s">
        <v>7287</v>
      </c>
    </row>
    <row r="475" spans="1:9" x14ac:dyDescent="0.25">
      <c r="A475" s="27">
        <v>474</v>
      </c>
      <c r="B475" s="27" t="s">
        <v>3442</v>
      </c>
      <c r="C475" s="27" t="s">
        <v>8665</v>
      </c>
      <c r="D475" s="27" t="s">
        <v>8666</v>
      </c>
      <c r="E475" s="27" t="s">
        <v>8667</v>
      </c>
      <c r="F475" s="27" t="s">
        <v>7256</v>
      </c>
      <c r="G475" s="27" t="s">
        <v>10073</v>
      </c>
      <c r="H475" s="27" t="s">
        <v>7298</v>
      </c>
      <c r="I475" s="27" t="s">
        <v>7299</v>
      </c>
    </row>
    <row r="476" spans="1:9" x14ac:dyDescent="0.25">
      <c r="A476" s="27">
        <v>475</v>
      </c>
      <c r="B476" s="27" t="s">
        <v>3452</v>
      </c>
      <c r="C476" s="27" t="s">
        <v>8668</v>
      </c>
      <c r="D476" s="27" t="s">
        <v>8669</v>
      </c>
      <c r="E476" s="27" t="s">
        <v>8670</v>
      </c>
      <c r="F476" s="27" t="s">
        <v>7256</v>
      </c>
      <c r="G476" s="27" t="s">
        <v>10077</v>
      </c>
      <c r="H476" s="27" t="s">
        <v>7243</v>
      </c>
      <c r="I476" s="27" t="s">
        <v>8051</v>
      </c>
    </row>
    <row r="477" spans="1:9" x14ac:dyDescent="0.25">
      <c r="A477" s="27">
        <v>476</v>
      </c>
      <c r="B477" s="27" t="s">
        <v>3465</v>
      </c>
      <c r="C477" s="27" t="s">
        <v>8671</v>
      </c>
      <c r="D477" s="27" t="s">
        <v>8672</v>
      </c>
      <c r="E477" s="27" t="s">
        <v>8673</v>
      </c>
      <c r="F477" s="27" t="s">
        <v>7256</v>
      </c>
      <c r="G477" s="27" t="s">
        <v>10083</v>
      </c>
      <c r="H477" s="27" t="s">
        <v>7257</v>
      </c>
      <c r="I477" s="27" t="s">
        <v>7258</v>
      </c>
    </row>
    <row r="478" spans="1:9" x14ac:dyDescent="0.25">
      <c r="A478" s="27">
        <v>477</v>
      </c>
      <c r="B478" s="27" t="s">
        <v>3492</v>
      </c>
      <c r="C478" s="27" t="s">
        <v>8674</v>
      </c>
      <c r="D478" s="27" t="s">
        <v>8675</v>
      </c>
      <c r="E478" s="27" t="s">
        <v>8676</v>
      </c>
      <c r="F478" s="27" t="s">
        <v>7240</v>
      </c>
      <c r="G478" s="27" t="s">
        <v>10084</v>
      </c>
      <c r="H478" s="27" t="s">
        <v>7252</v>
      </c>
      <c r="I478" s="27" t="s">
        <v>7253</v>
      </c>
    </row>
    <row r="479" spans="1:9" x14ac:dyDescent="0.25">
      <c r="A479" s="27">
        <v>478</v>
      </c>
      <c r="B479" s="27" t="s">
        <v>3504</v>
      </c>
      <c r="C479" s="27" t="s">
        <v>8677</v>
      </c>
      <c r="D479" s="27" t="s">
        <v>8678</v>
      </c>
      <c r="E479" s="27" t="s">
        <v>8679</v>
      </c>
      <c r="F479" s="27" t="s">
        <v>7346</v>
      </c>
      <c r="G479" s="27" t="s">
        <v>10077</v>
      </c>
      <c r="H479" s="27" t="s">
        <v>7243</v>
      </c>
      <c r="I479" s="27" t="s">
        <v>8051</v>
      </c>
    </row>
    <row r="480" spans="1:9" x14ac:dyDescent="0.25">
      <c r="A480" s="27">
        <v>479</v>
      </c>
      <c r="B480" s="27" t="s">
        <v>3508</v>
      </c>
      <c r="C480" s="27" t="s">
        <v>8680</v>
      </c>
      <c r="D480" s="27" t="s">
        <v>8681</v>
      </c>
      <c r="E480" s="27" t="s">
        <v>8682</v>
      </c>
      <c r="F480" s="27" t="s">
        <v>7346</v>
      </c>
      <c r="G480" s="27" t="s">
        <v>10078</v>
      </c>
      <c r="H480" s="27" t="s">
        <v>7286</v>
      </c>
      <c r="I480" s="27" t="s">
        <v>7825</v>
      </c>
    </row>
    <row r="481" spans="1:9" x14ac:dyDescent="0.25">
      <c r="A481" s="27">
        <v>480</v>
      </c>
      <c r="B481" s="27" t="s">
        <v>3524</v>
      </c>
      <c r="C481" s="27" t="s">
        <v>8683</v>
      </c>
      <c r="D481" s="27" t="s">
        <v>8684</v>
      </c>
      <c r="E481" s="27" t="s">
        <v>8685</v>
      </c>
      <c r="F481" s="27" t="s">
        <v>7240</v>
      </c>
      <c r="G481" s="27" t="s">
        <v>10077</v>
      </c>
      <c r="H481" s="27" t="s">
        <v>7243</v>
      </c>
      <c r="I481" s="27" t="s">
        <v>8051</v>
      </c>
    </row>
    <row r="482" spans="1:9" x14ac:dyDescent="0.25">
      <c r="A482" s="27">
        <v>481</v>
      </c>
      <c r="B482" s="27" t="s">
        <v>3535</v>
      </c>
      <c r="C482" s="27" t="s">
        <v>8686</v>
      </c>
      <c r="D482" s="27" t="s">
        <v>8687</v>
      </c>
      <c r="E482" s="27" t="s">
        <v>8688</v>
      </c>
      <c r="F482" s="27" t="s">
        <v>7256</v>
      </c>
      <c r="G482" s="27" t="s">
        <v>10077</v>
      </c>
      <c r="H482" s="27" t="s">
        <v>7243</v>
      </c>
      <c r="I482" s="27" t="s">
        <v>7310</v>
      </c>
    </row>
    <row r="483" spans="1:9" x14ac:dyDescent="0.25">
      <c r="A483" s="27">
        <v>482</v>
      </c>
      <c r="B483" s="27" t="s">
        <v>3560</v>
      </c>
      <c r="C483" s="27" t="s">
        <v>8689</v>
      </c>
      <c r="D483" s="27" t="s">
        <v>8690</v>
      </c>
      <c r="E483" s="27" t="s">
        <v>8691</v>
      </c>
      <c r="F483" s="27" t="s">
        <v>7240</v>
      </c>
      <c r="G483" s="27" t="s">
        <v>10077</v>
      </c>
      <c r="H483" s="27" t="s">
        <v>7235</v>
      </c>
      <c r="I483" s="27" t="s">
        <v>7522</v>
      </c>
    </row>
    <row r="484" spans="1:9" x14ac:dyDescent="0.25">
      <c r="A484" s="27">
        <v>483</v>
      </c>
      <c r="B484" s="27" t="s">
        <v>3596</v>
      </c>
      <c r="C484" s="27" t="s">
        <v>8692</v>
      </c>
      <c r="D484" s="27" t="s">
        <v>8693</v>
      </c>
      <c r="E484" s="27" t="s">
        <v>8694</v>
      </c>
      <c r="F484" s="27" t="s">
        <v>7256</v>
      </c>
      <c r="G484" s="27" t="s">
        <v>10086</v>
      </c>
      <c r="H484" s="27" t="s">
        <v>7327</v>
      </c>
      <c r="I484" s="27" t="s">
        <v>7328</v>
      </c>
    </row>
    <row r="485" spans="1:9" x14ac:dyDescent="0.25">
      <c r="A485" s="27">
        <v>484</v>
      </c>
      <c r="B485" s="27" t="s">
        <v>3609</v>
      </c>
      <c r="C485" s="27" t="s">
        <v>8695</v>
      </c>
      <c r="D485" s="27" t="s">
        <v>8696</v>
      </c>
      <c r="E485" s="27" t="s">
        <v>8697</v>
      </c>
      <c r="F485" s="27" t="s">
        <v>7256</v>
      </c>
      <c r="G485" s="27" t="s">
        <v>10077</v>
      </c>
      <c r="H485" s="27" t="s">
        <v>7243</v>
      </c>
      <c r="I485" s="27" t="s">
        <v>7244</v>
      </c>
    </row>
    <row r="486" spans="1:9" x14ac:dyDescent="0.25">
      <c r="A486" s="27">
        <v>485</v>
      </c>
      <c r="B486" s="27" t="s">
        <v>3626</v>
      </c>
      <c r="C486" s="27" t="s">
        <v>8698</v>
      </c>
      <c r="D486" s="27" t="s">
        <v>8699</v>
      </c>
      <c r="E486" s="27" t="s">
        <v>8700</v>
      </c>
      <c r="F486" s="27" t="s">
        <v>7240</v>
      </c>
      <c r="G486" s="27" t="s">
        <v>10073</v>
      </c>
      <c r="H486" s="27" t="s">
        <v>7243</v>
      </c>
      <c r="I486" s="27" t="s">
        <v>7272</v>
      </c>
    </row>
    <row r="487" spans="1:9" x14ac:dyDescent="0.25">
      <c r="A487" s="27">
        <v>486</v>
      </c>
      <c r="B487" s="27" t="s">
        <v>3630</v>
      </c>
      <c r="C487" s="27" t="s">
        <v>8701</v>
      </c>
      <c r="D487" s="27" t="s">
        <v>8702</v>
      </c>
      <c r="E487" s="27" t="s">
        <v>8703</v>
      </c>
      <c r="F487" s="27" t="s">
        <v>7256</v>
      </c>
      <c r="G487" s="27" t="s">
        <v>10073</v>
      </c>
      <c r="H487" s="27" t="s">
        <v>7298</v>
      </c>
      <c r="I487" s="27" t="s">
        <v>7299</v>
      </c>
    </row>
    <row r="488" spans="1:9" x14ac:dyDescent="0.25">
      <c r="A488" s="27">
        <v>487</v>
      </c>
      <c r="B488" s="27" t="s">
        <v>3657</v>
      </c>
      <c r="C488" s="27" t="s">
        <v>8704</v>
      </c>
      <c r="D488" s="27" t="s">
        <v>8705</v>
      </c>
      <c r="E488" s="27" t="s">
        <v>8706</v>
      </c>
      <c r="F488" s="27" t="s">
        <v>7240</v>
      </c>
      <c r="G488" s="27" t="s">
        <v>10079</v>
      </c>
      <c r="H488" s="27" t="s">
        <v>7267</v>
      </c>
      <c r="I488" s="27" t="s">
        <v>7364</v>
      </c>
    </row>
    <row r="489" spans="1:9" x14ac:dyDescent="0.25">
      <c r="A489" s="27">
        <v>488</v>
      </c>
      <c r="B489" s="27" t="s">
        <v>3669</v>
      </c>
      <c r="C489" s="27" t="s">
        <v>8707</v>
      </c>
      <c r="D489" s="27" t="s">
        <v>8708</v>
      </c>
      <c r="E489" s="27" t="s">
        <v>8709</v>
      </c>
      <c r="F489" s="27" t="s">
        <v>7240</v>
      </c>
      <c r="G489" s="27" t="s">
        <v>10078</v>
      </c>
      <c r="H489" s="27" t="s">
        <v>7286</v>
      </c>
      <c r="I489" s="27" t="s">
        <v>7639</v>
      </c>
    </row>
    <row r="490" spans="1:9" x14ac:dyDescent="0.25">
      <c r="A490" s="27">
        <v>489</v>
      </c>
      <c r="B490" s="27" t="s">
        <v>3699</v>
      </c>
      <c r="C490" s="27" t="s">
        <v>8710</v>
      </c>
      <c r="D490" s="27" t="s">
        <v>8711</v>
      </c>
      <c r="E490" s="27" t="s">
        <v>8712</v>
      </c>
      <c r="F490" s="27" t="s">
        <v>7256</v>
      </c>
      <c r="G490" s="27" t="s">
        <v>10080</v>
      </c>
      <c r="H490" s="27" t="s">
        <v>7235</v>
      </c>
      <c r="I490" s="27" t="s">
        <v>7795</v>
      </c>
    </row>
    <row r="491" spans="1:9" x14ac:dyDescent="0.25">
      <c r="A491" s="27">
        <v>490</v>
      </c>
      <c r="B491" s="27" t="s">
        <v>3712</v>
      </c>
      <c r="C491" s="27" t="s">
        <v>8713</v>
      </c>
      <c r="D491" s="27" t="s">
        <v>8714</v>
      </c>
      <c r="E491" s="27" t="s">
        <v>8715</v>
      </c>
      <c r="F491" s="27" t="s">
        <v>7256</v>
      </c>
      <c r="G491" s="27" t="s">
        <v>10086</v>
      </c>
      <c r="H491" s="27" t="s">
        <v>7286</v>
      </c>
      <c r="I491" s="27" t="s">
        <v>7347</v>
      </c>
    </row>
    <row r="492" spans="1:9" x14ac:dyDescent="0.25">
      <c r="A492" s="27">
        <v>491</v>
      </c>
      <c r="B492" s="27" t="s">
        <v>3733</v>
      </c>
      <c r="C492" s="27" t="s">
        <v>8716</v>
      </c>
      <c r="D492" s="27" t="s">
        <v>8570</v>
      </c>
      <c r="E492" s="27" t="s">
        <v>8717</v>
      </c>
      <c r="F492" s="27" t="s">
        <v>7256</v>
      </c>
      <c r="G492" s="27" t="s">
        <v>10079</v>
      </c>
      <c r="H492" s="27" t="s">
        <v>7267</v>
      </c>
      <c r="I492" s="27" t="s">
        <v>7364</v>
      </c>
    </row>
    <row r="493" spans="1:9" x14ac:dyDescent="0.25">
      <c r="A493" s="27">
        <v>492</v>
      </c>
      <c r="B493" s="27" t="s">
        <v>3739</v>
      </c>
      <c r="C493" s="27" t="s">
        <v>8718</v>
      </c>
      <c r="D493" s="27" t="s">
        <v>8719</v>
      </c>
      <c r="E493" s="27" t="s">
        <v>8720</v>
      </c>
      <c r="F493" s="27" t="s">
        <v>7256</v>
      </c>
      <c r="G493" s="27" t="s">
        <v>10084</v>
      </c>
      <c r="H493" s="27" t="s">
        <v>7252</v>
      </c>
      <c r="I493" s="27" t="s">
        <v>7434</v>
      </c>
    </row>
    <row r="494" spans="1:9" x14ac:dyDescent="0.25">
      <c r="A494" s="27">
        <v>493</v>
      </c>
      <c r="B494" s="27" t="s">
        <v>3752</v>
      </c>
      <c r="C494" s="27" t="s">
        <v>8721</v>
      </c>
      <c r="D494" s="27" t="s">
        <v>8722</v>
      </c>
      <c r="E494" s="27" t="s">
        <v>8723</v>
      </c>
      <c r="F494" s="27" t="s">
        <v>7256</v>
      </c>
      <c r="G494" s="27" t="s">
        <v>10086</v>
      </c>
      <c r="H494" s="27" t="s">
        <v>7286</v>
      </c>
      <c r="I494" s="27" t="s">
        <v>8238</v>
      </c>
    </row>
    <row r="495" spans="1:9" x14ac:dyDescent="0.25">
      <c r="A495" s="27">
        <v>494</v>
      </c>
      <c r="B495" s="27" t="s">
        <v>3755</v>
      </c>
      <c r="C495" s="27" t="s">
        <v>8724</v>
      </c>
      <c r="D495" s="27" t="s">
        <v>8725</v>
      </c>
      <c r="E495" s="27" t="s">
        <v>8726</v>
      </c>
      <c r="F495" s="27" t="s">
        <v>7256</v>
      </c>
      <c r="G495" s="27" t="s">
        <v>10080</v>
      </c>
      <c r="H495" s="27" t="s">
        <v>7252</v>
      </c>
      <c r="I495" s="27" t="s">
        <v>7253</v>
      </c>
    </row>
    <row r="496" spans="1:9" x14ac:dyDescent="0.25">
      <c r="A496" s="27">
        <v>495</v>
      </c>
      <c r="B496" s="27" t="s">
        <v>3761</v>
      </c>
      <c r="C496" s="27" t="s">
        <v>8727</v>
      </c>
      <c r="D496" s="27" t="s">
        <v>8728</v>
      </c>
      <c r="E496" s="27" t="s">
        <v>8729</v>
      </c>
      <c r="F496" s="27" t="s">
        <v>7256</v>
      </c>
      <c r="G496" s="27" t="s">
        <v>10078</v>
      </c>
      <c r="H496" s="27" t="s">
        <v>7286</v>
      </c>
      <c r="I496" s="27" t="s">
        <v>7550</v>
      </c>
    </row>
    <row r="497" spans="1:9" x14ac:dyDescent="0.25">
      <c r="A497" s="27">
        <v>496</v>
      </c>
      <c r="B497" s="27" t="s">
        <v>3774</v>
      </c>
      <c r="C497" s="27" t="s">
        <v>8730</v>
      </c>
      <c r="D497" s="27" t="s">
        <v>8731</v>
      </c>
      <c r="E497" s="27" t="s">
        <v>8732</v>
      </c>
      <c r="F497" s="27" t="s">
        <v>7240</v>
      </c>
      <c r="G497" s="27" t="s">
        <v>10082</v>
      </c>
      <c r="H497" s="27" t="s">
        <v>7262</v>
      </c>
      <c r="I497" s="27" t="s">
        <v>7926</v>
      </c>
    </row>
    <row r="498" spans="1:9" x14ac:dyDescent="0.25">
      <c r="A498" s="27">
        <v>497</v>
      </c>
      <c r="B498" s="27" t="s">
        <v>3780</v>
      </c>
      <c r="C498" s="27" t="s">
        <v>8733</v>
      </c>
      <c r="D498" s="27" t="s">
        <v>8734</v>
      </c>
      <c r="E498" s="27" t="s">
        <v>8735</v>
      </c>
      <c r="F498" s="27" t="s">
        <v>7346</v>
      </c>
      <c r="G498" s="27" t="s">
        <v>10086</v>
      </c>
      <c r="H498" s="27" t="s">
        <v>7286</v>
      </c>
      <c r="I498" s="27" t="s">
        <v>7287</v>
      </c>
    </row>
    <row r="499" spans="1:9" x14ac:dyDescent="0.25">
      <c r="A499" s="27">
        <v>498</v>
      </c>
      <c r="B499" s="27" t="s">
        <v>3794</v>
      </c>
      <c r="C499" s="27" t="s">
        <v>8736</v>
      </c>
      <c r="D499" s="27" t="s">
        <v>8737</v>
      </c>
      <c r="E499" s="27" t="s">
        <v>8738</v>
      </c>
      <c r="F499" s="27" t="s">
        <v>7256</v>
      </c>
      <c r="G499" s="27" t="s">
        <v>10078</v>
      </c>
      <c r="H499" s="27" t="s">
        <v>7286</v>
      </c>
      <c r="I499" s="27" t="s">
        <v>7639</v>
      </c>
    </row>
    <row r="500" spans="1:9" x14ac:dyDescent="0.25">
      <c r="A500" s="27">
        <v>499</v>
      </c>
      <c r="B500" s="27" t="s">
        <v>3800</v>
      </c>
      <c r="C500" s="27" t="s">
        <v>8739</v>
      </c>
      <c r="D500" s="27" t="s">
        <v>8740</v>
      </c>
      <c r="E500" s="27" t="s">
        <v>8469</v>
      </c>
      <c r="F500" s="27" t="s">
        <v>7240</v>
      </c>
      <c r="G500" s="27" t="s">
        <v>10078</v>
      </c>
      <c r="H500" s="27" t="s">
        <v>7286</v>
      </c>
      <c r="I500" s="27" t="s">
        <v>7639</v>
      </c>
    </row>
    <row r="501" spans="1:9" x14ac:dyDescent="0.25">
      <c r="A501" s="27">
        <v>500</v>
      </c>
      <c r="B501" s="27" t="s">
        <v>3813</v>
      </c>
      <c r="C501" s="27" t="s">
        <v>8741</v>
      </c>
      <c r="D501" s="27" t="s">
        <v>8742</v>
      </c>
      <c r="E501" s="27" t="s">
        <v>8743</v>
      </c>
      <c r="F501" s="27" t="s">
        <v>7240</v>
      </c>
      <c r="G501" s="27" t="s">
        <v>10086</v>
      </c>
      <c r="H501" s="27" t="s">
        <v>7327</v>
      </c>
      <c r="I501" s="27" t="s">
        <v>7649</v>
      </c>
    </row>
    <row r="502" spans="1:9" x14ac:dyDescent="0.25">
      <c r="A502" s="27">
        <v>501</v>
      </c>
      <c r="B502" s="27" t="s">
        <v>3819</v>
      </c>
      <c r="C502" s="27" t="s">
        <v>8744</v>
      </c>
      <c r="D502" s="27" t="s">
        <v>8745</v>
      </c>
      <c r="E502" s="27" t="s">
        <v>8746</v>
      </c>
      <c r="F502" s="27" t="s">
        <v>7346</v>
      </c>
      <c r="G502" s="27" t="s">
        <v>10077</v>
      </c>
      <c r="H502" s="27"/>
      <c r="I502" s="27"/>
    </row>
    <row r="503" spans="1:9" x14ac:dyDescent="0.25">
      <c r="A503" s="27">
        <v>502</v>
      </c>
      <c r="B503" s="27" t="s">
        <v>3825</v>
      </c>
      <c r="C503" s="27" t="s">
        <v>8747</v>
      </c>
      <c r="D503" s="27" t="s">
        <v>8748</v>
      </c>
      <c r="E503" s="27" t="s">
        <v>8749</v>
      </c>
      <c r="F503" s="27" t="s">
        <v>7240</v>
      </c>
      <c r="G503" s="27" t="s">
        <v>10077</v>
      </c>
      <c r="H503" s="27" t="s">
        <v>7235</v>
      </c>
      <c r="I503" s="27" t="s">
        <v>7522</v>
      </c>
    </row>
    <row r="504" spans="1:9" x14ac:dyDescent="0.25">
      <c r="A504" s="27">
        <v>503</v>
      </c>
      <c r="B504" s="27" t="s">
        <v>3863</v>
      </c>
      <c r="C504" s="27" t="s">
        <v>8750</v>
      </c>
      <c r="D504" s="27" t="s">
        <v>8393</v>
      </c>
      <c r="E504" s="27" t="s">
        <v>8751</v>
      </c>
      <c r="F504" s="27" t="s">
        <v>7346</v>
      </c>
      <c r="G504" s="27" t="s">
        <v>10078</v>
      </c>
      <c r="H504" s="27" t="s">
        <v>7286</v>
      </c>
      <c r="I504" s="27" t="s">
        <v>7320</v>
      </c>
    </row>
    <row r="505" spans="1:9" x14ac:dyDescent="0.25">
      <c r="A505" s="27">
        <v>504</v>
      </c>
      <c r="B505" s="27" t="s">
        <v>3867</v>
      </c>
      <c r="C505" s="27" t="s">
        <v>8752</v>
      </c>
      <c r="D505" s="27" t="s">
        <v>8753</v>
      </c>
      <c r="E505" s="27" t="s">
        <v>8754</v>
      </c>
      <c r="F505" s="27" t="s">
        <v>7240</v>
      </c>
      <c r="G505" s="27" t="s">
        <v>10080</v>
      </c>
      <c r="H505" s="27" t="s">
        <v>7235</v>
      </c>
      <c r="I505" s="27" t="s">
        <v>7236</v>
      </c>
    </row>
    <row r="506" spans="1:9" x14ac:dyDescent="0.25">
      <c r="A506" s="27">
        <v>505</v>
      </c>
      <c r="B506" s="27" t="s">
        <v>3875</v>
      </c>
      <c r="C506" s="27" t="s">
        <v>8755</v>
      </c>
      <c r="D506" s="27" t="s">
        <v>8390</v>
      </c>
      <c r="E506" s="27" t="s">
        <v>8756</v>
      </c>
      <c r="F506" s="27" t="s">
        <v>7256</v>
      </c>
      <c r="G506" s="27" t="s">
        <v>10084</v>
      </c>
      <c r="H506" s="27" t="s">
        <v>7252</v>
      </c>
      <c r="I506" s="27" t="s">
        <v>7434</v>
      </c>
    </row>
    <row r="507" spans="1:9" x14ac:dyDescent="0.25">
      <c r="A507" s="27">
        <v>506</v>
      </c>
      <c r="B507" s="27" t="s">
        <v>3928</v>
      </c>
      <c r="C507" s="27" t="s">
        <v>8757</v>
      </c>
      <c r="D507" s="27" t="s">
        <v>8758</v>
      </c>
      <c r="E507" s="27" t="s">
        <v>7442</v>
      </c>
      <c r="F507" s="27" t="s">
        <v>7256</v>
      </c>
      <c r="G507" s="27" t="s">
        <v>10073</v>
      </c>
      <c r="H507" s="27" t="s">
        <v>7298</v>
      </c>
      <c r="I507" s="27" t="s">
        <v>7299</v>
      </c>
    </row>
    <row r="508" spans="1:9" x14ac:dyDescent="0.25">
      <c r="A508" s="27">
        <v>507</v>
      </c>
      <c r="B508" s="27" t="s">
        <v>3941</v>
      </c>
      <c r="C508" s="27" t="s">
        <v>8759</v>
      </c>
      <c r="D508" s="27" t="s">
        <v>8760</v>
      </c>
      <c r="E508" s="27" t="s">
        <v>8761</v>
      </c>
      <c r="F508" s="27" t="s">
        <v>7256</v>
      </c>
      <c r="G508" s="27" t="s">
        <v>10082</v>
      </c>
      <c r="H508" s="27" t="s">
        <v>7262</v>
      </c>
      <c r="I508" s="27" t="s">
        <v>8762</v>
      </c>
    </row>
    <row r="509" spans="1:9" x14ac:dyDescent="0.25">
      <c r="A509" s="27">
        <v>508</v>
      </c>
      <c r="B509" s="27" t="s">
        <v>3967</v>
      </c>
      <c r="C509" s="27" t="s">
        <v>8763</v>
      </c>
      <c r="D509" s="27" t="s">
        <v>8764</v>
      </c>
      <c r="E509" s="27" t="s">
        <v>8765</v>
      </c>
      <c r="F509" s="27" t="s">
        <v>7240</v>
      </c>
      <c r="G509" s="27" t="s">
        <v>10078</v>
      </c>
      <c r="H509" s="27" t="s">
        <v>7286</v>
      </c>
      <c r="I509" s="27" t="s">
        <v>7399</v>
      </c>
    </row>
    <row r="510" spans="1:9" x14ac:dyDescent="0.25">
      <c r="A510" s="27">
        <v>509</v>
      </c>
      <c r="B510" s="27" t="s">
        <v>3976</v>
      </c>
      <c r="C510" s="27" t="s">
        <v>8766</v>
      </c>
      <c r="D510" s="27" t="s">
        <v>8767</v>
      </c>
      <c r="E510" s="27" t="s">
        <v>8768</v>
      </c>
      <c r="F510" s="27" t="s">
        <v>7346</v>
      </c>
      <c r="G510" s="27" t="s">
        <v>10078</v>
      </c>
      <c r="H510" s="27" t="s">
        <v>7286</v>
      </c>
      <c r="I510" s="27" t="s">
        <v>7320</v>
      </c>
    </row>
    <row r="511" spans="1:9" x14ac:dyDescent="0.25">
      <c r="A511" s="27">
        <v>510</v>
      </c>
      <c r="B511" s="27" t="s">
        <v>3986</v>
      </c>
      <c r="C511" s="27" t="s">
        <v>8769</v>
      </c>
      <c r="D511" s="27" t="s">
        <v>8770</v>
      </c>
      <c r="E511" s="27" t="s">
        <v>8771</v>
      </c>
      <c r="F511" s="27" t="s">
        <v>7240</v>
      </c>
      <c r="G511" s="27" t="s">
        <v>10078</v>
      </c>
      <c r="H511" s="27" t="s">
        <v>7235</v>
      </c>
      <c r="I511" s="27" t="s">
        <v>7713</v>
      </c>
    </row>
    <row r="512" spans="1:9" x14ac:dyDescent="0.25">
      <c r="A512" s="27">
        <v>511</v>
      </c>
      <c r="B512" s="27" t="s">
        <v>4000</v>
      </c>
      <c r="C512" s="27" t="s">
        <v>8772</v>
      </c>
      <c r="D512" s="27" t="s">
        <v>8773</v>
      </c>
      <c r="E512" s="27" t="s">
        <v>8774</v>
      </c>
      <c r="F512" s="27" t="s">
        <v>7240</v>
      </c>
      <c r="G512" s="27" t="s">
        <v>10073</v>
      </c>
      <c r="H512" s="27" t="s">
        <v>7298</v>
      </c>
      <c r="I512" s="27" t="s">
        <v>7721</v>
      </c>
    </row>
    <row r="513" spans="1:9" x14ac:dyDescent="0.25">
      <c r="A513" s="27">
        <v>512</v>
      </c>
      <c r="B513" s="27" t="s">
        <v>4016</v>
      </c>
      <c r="C513" s="27" t="s">
        <v>8775</v>
      </c>
      <c r="D513" s="27" t="s">
        <v>8776</v>
      </c>
      <c r="E513" s="27" t="s">
        <v>8777</v>
      </c>
      <c r="F513" s="27" t="s">
        <v>7256</v>
      </c>
      <c r="G513" s="27" t="s">
        <v>10080</v>
      </c>
      <c r="H513" s="27" t="s">
        <v>7252</v>
      </c>
      <c r="I513" s="27" t="s">
        <v>7253</v>
      </c>
    </row>
    <row r="514" spans="1:9" x14ac:dyDescent="0.25">
      <c r="A514" s="27">
        <v>513</v>
      </c>
      <c r="B514" s="27" t="s">
        <v>4023</v>
      </c>
      <c r="C514" s="27" t="s">
        <v>8778</v>
      </c>
      <c r="D514" s="27" t="s">
        <v>8779</v>
      </c>
      <c r="E514" s="27" t="s">
        <v>8780</v>
      </c>
      <c r="F514" s="27" t="s">
        <v>7240</v>
      </c>
      <c r="G514" s="27" t="s">
        <v>10077</v>
      </c>
      <c r="H514" s="27" t="s">
        <v>7243</v>
      </c>
      <c r="I514" s="27" t="s">
        <v>7244</v>
      </c>
    </row>
    <row r="515" spans="1:9" x14ac:dyDescent="0.25">
      <c r="A515" s="27">
        <v>514</v>
      </c>
      <c r="B515" s="27" t="s">
        <v>4025</v>
      </c>
      <c r="C515" s="27" t="s">
        <v>8781</v>
      </c>
      <c r="D515" s="27" t="s">
        <v>8782</v>
      </c>
      <c r="E515" s="27" t="s">
        <v>8783</v>
      </c>
      <c r="F515" s="27" t="s">
        <v>7346</v>
      </c>
      <c r="G515" s="27" t="s">
        <v>10085</v>
      </c>
      <c r="H515" s="27" t="s">
        <v>7257</v>
      </c>
      <c r="I515" s="27" t="s">
        <v>8306</v>
      </c>
    </row>
    <row r="516" spans="1:9" x14ac:dyDescent="0.25">
      <c r="A516" s="27">
        <v>515</v>
      </c>
      <c r="B516" s="27" t="s">
        <v>4083</v>
      </c>
      <c r="C516" s="27" t="s">
        <v>8784</v>
      </c>
      <c r="D516" s="27" t="s">
        <v>8103</v>
      </c>
      <c r="E516" s="27" t="s">
        <v>8785</v>
      </c>
      <c r="F516" s="27" t="s">
        <v>7240</v>
      </c>
      <c r="G516" s="27" t="s">
        <v>10079</v>
      </c>
      <c r="H516" s="27"/>
      <c r="I516" s="27"/>
    </row>
    <row r="517" spans="1:9" x14ac:dyDescent="0.25">
      <c r="A517" s="27">
        <v>516</v>
      </c>
      <c r="B517" s="27" t="s">
        <v>4092</v>
      </c>
      <c r="C517" s="27" t="s">
        <v>8786</v>
      </c>
      <c r="D517" s="27" t="s">
        <v>8787</v>
      </c>
      <c r="E517" s="27" t="s">
        <v>8788</v>
      </c>
      <c r="F517" s="27" t="s">
        <v>7346</v>
      </c>
      <c r="G517" s="27" t="s">
        <v>10084</v>
      </c>
      <c r="H517" s="27"/>
      <c r="I517" s="27"/>
    </row>
    <row r="518" spans="1:9" x14ac:dyDescent="0.25">
      <c r="A518" s="27">
        <v>517</v>
      </c>
      <c r="B518" s="27" t="s">
        <v>4107</v>
      </c>
      <c r="C518" s="27" t="s">
        <v>8789</v>
      </c>
      <c r="D518" s="27" t="s">
        <v>8790</v>
      </c>
      <c r="E518" s="27" t="s">
        <v>8791</v>
      </c>
      <c r="F518" s="27" t="s">
        <v>7240</v>
      </c>
      <c r="G518" s="27" t="s">
        <v>10073</v>
      </c>
      <c r="H518" s="27" t="s">
        <v>7286</v>
      </c>
      <c r="I518" s="27" t="s">
        <v>7287</v>
      </c>
    </row>
    <row r="519" spans="1:9" x14ac:dyDescent="0.25">
      <c r="A519" s="27">
        <v>518</v>
      </c>
      <c r="B519" s="27" t="s">
        <v>4129</v>
      </c>
      <c r="C519" s="27" t="s">
        <v>8792</v>
      </c>
      <c r="D519" s="27" t="s">
        <v>8793</v>
      </c>
      <c r="E519" s="27" t="s">
        <v>8794</v>
      </c>
      <c r="F519" s="27" t="s">
        <v>7240</v>
      </c>
      <c r="G519" s="27" t="s">
        <v>10086</v>
      </c>
      <c r="H519" s="27" t="s">
        <v>7327</v>
      </c>
      <c r="I519" s="27" t="s">
        <v>7328</v>
      </c>
    </row>
    <row r="520" spans="1:9" x14ac:dyDescent="0.25">
      <c r="A520" s="27">
        <v>519</v>
      </c>
      <c r="B520" s="27" t="s">
        <v>4134</v>
      </c>
      <c r="C520" s="27" t="s">
        <v>8795</v>
      </c>
      <c r="D520" s="27" t="s">
        <v>8796</v>
      </c>
      <c r="E520" s="27" t="s">
        <v>8797</v>
      </c>
      <c r="F520" s="27" t="s">
        <v>7240</v>
      </c>
      <c r="G520" s="27" t="s">
        <v>10078</v>
      </c>
      <c r="H520" s="27" t="s">
        <v>7286</v>
      </c>
      <c r="I520" s="27" t="s">
        <v>7335</v>
      </c>
    </row>
    <row r="521" spans="1:9" x14ac:dyDescent="0.25">
      <c r="A521" s="27">
        <v>520</v>
      </c>
      <c r="B521" s="27" t="s">
        <v>4152</v>
      </c>
      <c r="C521" s="27" t="s">
        <v>8798</v>
      </c>
      <c r="D521" s="27" t="s">
        <v>8799</v>
      </c>
      <c r="E521" s="27" t="s">
        <v>8800</v>
      </c>
      <c r="F521" s="27" t="s">
        <v>7346</v>
      </c>
      <c r="G521" s="27" t="s">
        <v>10085</v>
      </c>
      <c r="H521" s="27"/>
      <c r="I521" s="27"/>
    </row>
    <row r="522" spans="1:9" x14ac:dyDescent="0.25">
      <c r="A522" s="27">
        <v>521</v>
      </c>
      <c r="B522" s="27" t="s">
        <v>4170</v>
      </c>
      <c r="C522" s="27" t="s">
        <v>8801</v>
      </c>
      <c r="D522" s="27" t="s">
        <v>8802</v>
      </c>
      <c r="E522" s="27" t="s">
        <v>8803</v>
      </c>
      <c r="F522" s="27" t="s">
        <v>7240</v>
      </c>
      <c r="G522" s="27" t="s">
        <v>10080</v>
      </c>
      <c r="H522" s="27" t="s">
        <v>7235</v>
      </c>
      <c r="I522" s="27" t="s">
        <v>7236</v>
      </c>
    </row>
    <row r="523" spans="1:9" x14ac:dyDescent="0.25">
      <c r="A523" s="27">
        <v>522</v>
      </c>
      <c r="B523" s="27" t="s">
        <v>4179</v>
      </c>
      <c r="C523" s="27" t="s">
        <v>8804</v>
      </c>
      <c r="D523" s="27" t="s">
        <v>8805</v>
      </c>
      <c r="E523" s="27" t="s">
        <v>8806</v>
      </c>
      <c r="F523" s="27" t="s">
        <v>7346</v>
      </c>
      <c r="G523" s="27" t="s">
        <v>10077</v>
      </c>
      <c r="H523" s="27" t="s">
        <v>7286</v>
      </c>
      <c r="I523" s="27" t="s">
        <v>7543</v>
      </c>
    </row>
    <row r="524" spans="1:9" x14ac:dyDescent="0.25">
      <c r="A524" s="27">
        <v>523</v>
      </c>
      <c r="B524" s="27" t="s">
        <v>4199</v>
      </c>
      <c r="C524" s="27" t="s">
        <v>8807</v>
      </c>
      <c r="D524" s="27" t="s">
        <v>8808</v>
      </c>
      <c r="E524" s="27" t="s">
        <v>8809</v>
      </c>
      <c r="F524" s="27" t="s">
        <v>7256</v>
      </c>
      <c r="G524" s="27" t="s">
        <v>10084</v>
      </c>
      <c r="H524" s="27" t="s">
        <v>7252</v>
      </c>
      <c r="I524" s="27" t="s">
        <v>7434</v>
      </c>
    </row>
    <row r="525" spans="1:9" x14ac:dyDescent="0.25">
      <c r="A525" s="27">
        <v>524</v>
      </c>
      <c r="B525" s="27" t="s">
        <v>4202</v>
      </c>
      <c r="C525" s="27" t="s">
        <v>8810</v>
      </c>
      <c r="D525" s="27" t="s">
        <v>8811</v>
      </c>
      <c r="E525" s="27" t="s">
        <v>8249</v>
      </c>
      <c r="F525" s="27" t="s">
        <v>7240</v>
      </c>
      <c r="G525" s="27" t="s">
        <v>10083</v>
      </c>
      <c r="H525" s="27" t="s">
        <v>7257</v>
      </c>
      <c r="I525" s="27" t="s">
        <v>7897</v>
      </c>
    </row>
    <row r="526" spans="1:9" x14ac:dyDescent="0.25">
      <c r="A526" s="27">
        <v>525</v>
      </c>
      <c r="B526" s="27" t="s">
        <v>4208</v>
      </c>
      <c r="C526" s="27" t="s">
        <v>8812</v>
      </c>
      <c r="D526" s="27" t="s">
        <v>8813</v>
      </c>
      <c r="E526" s="27" t="s">
        <v>8814</v>
      </c>
      <c r="F526" s="27" t="s">
        <v>7240</v>
      </c>
      <c r="G526" s="27" t="s">
        <v>10080</v>
      </c>
      <c r="H526" s="27" t="s">
        <v>7235</v>
      </c>
      <c r="I526" s="27" t="s">
        <v>7371</v>
      </c>
    </row>
    <row r="527" spans="1:9" x14ac:dyDescent="0.25">
      <c r="A527" s="27">
        <v>526</v>
      </c>
      <c r="B527" s="27" t="s">
        <v>4213</v>
      </c>
      <c r="C527" s="27" t="s">
        <v>8815</v>
      </c>
      <c r="D527" s="27" t="s">
        <v>8816</v>
      </c>
      <c r="E527" s="27" t="s">
        <v>8817</v>
      </c>
      <c r="F527" s="27" t="s">
        <v>7256</v>
      </c>
      <c r="G527" s="27" t="s">
        <v>10084</v>
      </c>
      <c r="H527" s="27" t="s">
        <v>7262</v>
      </c>
      <c r="I527" s="27" t="s">
        <v>7263</v>
      </c>
    </row>
    <row r="528" spans="1:9" x14ac:dyDescent="0.25">
      <c r="A528" s="27">
        <v>527</v>
      </c>
      <c r="B528" s="27" t="s">
        <v>4223</v>
      </c>
      <c r="C528" s="27" t="s">
        <v>8818</v>
      </c>
      <c r="D528" s="27" t="s">
        <v>8570</v>
      </c>
      <c r="E528" s="27" t="s">
        <v>8819</v>
      </c>
      <c r="F528" s="27" t="s">
        <v>7240</v>
      </c>
      <c r="G528" s="27" t="s">
        <v>10084</v>
      </c>
      <c r="H528" s="27" t="s">
        <v>7252</v>
      </c>
      <c r="I528" s="27" t="s">
        <v>7253</v>
      </c>
    </row>
    <row r="529" spans="1:9" x14ac:dyDescent="0.25">
      <c r="A529" s="27">
        <v>528</v>
      </c>
      <c r="B529" s="27" t="s">
        <v>4226</v>
      </c>
      <c r="C529" s="27" t="s">
        <v>8820</v>
      </c>
      <c r="D529" s="27" t="s">
        <v>8821</v>
      </c>
      <c r="E529" s="27" t="s">
        <v>8822</v>
      </c>
      <c r="F529" s="27" t="s">
        <v>7256</v>
      </c>
      <c r="G529" s="27" t="s">
        <v>10080</v>
      </c>
      <c r="H529" s="27" t="s">
        <v>7235</v>
      </c>
      <c r="I529" s="27" t="s">
        <v>7888</v>
      </c>
    </row>
    <row r="530" spans="1:9" x14ac:dyDescent="0.25">
      <c r="A530" s="27">
        <v>529</v>
      </c>
      <c r="B530" s="27" t="s">
        <v>4235</v>
      </c>
      <c r="C530" s="27" t="s">
        <v>8823</v>
      </c>
      <c r="D530" s="27" t="s">
        <v>8824</v>
      </c>
      <c r="E530" s="27" t="s">
        <v>8825</v>
      </c>
      <c r="F530" s="27" t="s">
        <v>7240</v>
      </c>
      <c r="G530" s="27" t="s">
        <v>10083</v>
      </c>
      <c r="H530" s="27" t="s">
        <v>7257</v>
      </c>
      <c r="I530" s="27" t="s">
        <v>8826</v>
      </c>
    </row>
    <row r="531" spans="1:9" x14ac:dyDescent="0.25">
      <c r="A531" s="27">
        <v>530</v>
      </c>
      <c r="B531" s="27" t="s">
        <v>4240</v>
      </c>
      <c r="C531" s="27" t="s">
        <v>8827</v>
      </c>
      <c r="D531" s="27" t="s">
        <v>8828</v>
      </c>
      <c r="E531" s="27" t="s">
        <v>8829</v>
      </c>
      <c r="F531" s="27" t="s">
        <v>7240</v>
      </c>
      <c r="G531" s="27" t="s">
        <v>10087</v>
      </c>
      <c r="H531" s="27" t="s">
        <v>7286</v>
      </c>
      <c r="I531" s="27" t="s">
        <v>8246</v>
      </c>
    </row>
    <row r="532" spans="1:9" x14ac:dyDescent="0.25">
      <c r="A532" s="27">
        <v>531</v>
      </c>
      <c r="B532" s="27" t="s">
        <v>4248</v>
      </c>
      <c r="C532" s="27" t="s">
        <v>8830</v>
      </c>
      <c r="D532" s="27" t="s">
        <v>8831</v>
      </c>
      <c r="E532" s="27" t="s">
        <v>8832</v>
      </c>
      <c r="F532" s="27" t="s">
        <v>7256</v>
      </c>
      <c r="G532" s="27" t="s">
        <v>10079</v>
      </c>
      <c r="H532" s="27" t="s">
        <v>7267</v>
      </c>
      <c r="I532" s="27" t="s">
        <v>7364</v>
      </c>
    </row>
    <row r="533" spans="1:9" x14ac:dyDescent="0.25">
      <c r="A533" s="27">
        <v>532</v>
      </c>
      <c r="B533" s="27" t="s">
        <v>4251</v>
      </c>
      <c r="C533" s="27" t="s">
        <v>8833</v>
      </c>
      <c r="D533" s="27" t="s">
        <v>8834</v>
      </c>
      <c r="E533" s="27" t="s">
        <v>8835</v>
      </c>
      <c r="F533" s="27" t="s">
        <v>7256</v>
      </c>
      <c r="G533" s="27" t="s">
        <v>10077</v>
      </c>
      <c r="H533" s="27" t="s">
        <v>7243</v>
      </c>
      <c r="I533" s="27" t="s">
        <v>7354</v>
      </c>
    </row>
    <row r="534" spans="1:9" x14ac:dyDescent="0.25">
      <c r="A534" s="27">
        <v>533</v>
      </c>
      <c r="B534" s="27" t="s">
        <v>4286</v>
      </c>
      <c r="C534" s="27" t="s">
        <v>8836</v>
      </c>
      <c r="D534" s="27" t="s">
        <v>8837</v>
      </c>
      <c r="E534" s="27" t="s">
        <v>8838</v>
      </c>
      <c r="F534" s="27" t="s">
        <v>7346</v>
      </c>
      <c r="G534" s="27" t="s">
        <v>10079</v>
      </c>
      <c r="H534" s="27"/>
      <c r="I534" s="27"/>
    </row>
    <row r="535" spans="1:9" x14ac:dyDescent="0.25">
      <c r="A535" s="27">
        <v>534</v>
      </c>
      <c r="B535" s="27" t="s">
        <v>4305</v>
      </c>
      <c r="C535" s="27" t="s">
        <v>8839</v>
      </c>
      <c r="D535" s="27" t="s">
        <v>8840</v>
      </c>
      <c r="E535" s="27" t="s">
        <v>8841</v>
      </c>
      <c r="F535" s="27" t="s">
        <v>7256</v>
      </c>
      <c r="G535" s="27" t="s">
        <v>10079</v>
      </c>
      <c r="H535" s="27" t="s">
        <v>7267</v>
      </c>
      <c r="I535" s="27" t="s">
        <v>7291</v>
      </c>
    </row>
    <row r="536" spans="1:9" x14ac:dyDescent="0.25">
      <c r="A536" s="27">
        <v>535</v>
      </c>
      <c r="B536" s="27" t="s">
        <v>4332</v>
      </c>
      <c r="C536" s="27" t="s">
        <v>8842</v>
      </c>
      <c r="D536" s="27" t="s">
        <v>8843</v>
      </c>
      <c r="E536" s="27" t="s">
        <v>8844</v>
      </c>
      <c r="F536" s="27" t="s">
        <v>7256</v>
      </c>
      <c r="G536" s="27" t="s">
        <v>10080</v>
      </c>
      <c r="H536" s="27" t="s">
        <v>7235</v>
      </c>
      <c r="I536" s="27" t="s">
        <v>7888</v>
      </c>
    </row>
    <row r="537" spans="1:9" x14ac:dyDescent="0.25">
      <c r="A537" s="27">
        <v>536</v>
      </c>
      <c r="B537" s="27" t="s">
        <v>4372</v>
      </c>
      <c r="C537" s="27" t="s">
        <v>8845</v>
      </c>
      <c r="D537" s="27" t="s">
        <v>8846</v>
      </c>
      <c r="E537" s="27" t="s">
        <v>8847</v>
      </c>
      <c r="F537" s="27" t="s">
        <v>7256</v>
      </c>
      <c r="G537" s="27" t="s">
        <v>10083</v>
      </c>
      <c r="H537" s="27" t="s">
        <v>7257</v>
      </c>
      <c r="I537" s="27" t="s">
        <v>7258</v>
      </c>
    </row>
    <row r="538" spans="1:9" x14ac:dyDescent="0.25">
      <c r="A538" s="27">
        <v>537</v>
      </c>
      <c r="B538" s="27" t="s">
        <v>4383</v>
      </c>
      <c r="C538" s="27" t="s">
        <v>8848</v>
      </c>
      <c r="D538" s="27" t="s">
        <v>8849</v>
      </c>
      <c r="E538" s="27" t="s">
        <v>8850</v>
      </c>
      <c r="F538" s="27" t="s">
        <v>7240</v>
      </c>
      <c r="G538" s="27" t="s">
        <v>10073</v>
      </c>
      <c r="H538" s="27" t="s">
        <v>7298</v>
      </c>
      <c r="I538" s="27" t="s">
        <v>7299</v>
      </c>
    </row>
    <row r="539" spans="1:9" x14ac:dyDescent="0.25">
      <c r="A539" s="27">
        <v>538</v>
      </c>
      <c r="B539" s="27" t="s">
        <v>4399</v>
      </c>
      <c r="C539" s="27" t="s">
        <v>8851</v>
      </c>
      <c r="D539" s="27" t="s">
        <v>8852</v>
      </c>
      <c r="E539" s="27" t="s">
        <v>8853</v>
      </c>
      <c r="F539" s="27" t="s">
        <v>7256</v>
      </c>
      <c r="G539" s="27" t="s">
        <v>10073</v>
      </c>
      <c r="H539" s="27" t="s">
        <v>7286</v>
      </c>
      <c r="I539" s="27" t="s">
        <v>7287</v>
      </c>
    </row>
    <row r="540" spans="1:9" x14ac:dyDescent="0.25">
      <c r="A540" s="27">
        <v>539</v>
      </c>
      <c r="B540" s="27" t="s">
        <v>4402</v>
      </c>
      <c r="C540" s="27" t="s">
        <v>8854</v>
      </c>
      <c r="D540" s="27" t="s">
        <v>8855</v>
      </c>
      <c r="E540" s="27" t="s">
        <v>8856</v>
      </c>
      <c r="F540" s="27" t="s">
        <v>7240</v>
      </c>
      <c r="G540" s="27" t="s">
        <v>10079</v>
      </c>
      <c r="H540" s="27" t="s">
        <v>7267</v>
      </c>
      <c r="I540" s="27" t="s">
        <v>7268</v>
      </c>
    </row>
    <row r="541" spans="1:9" x14ac:dyDescent="0.25">
      <c r="A541" s="27">
        <v>540</v>
      </c>
      <c r="B541" s="27" t="s">
        <v>4421</v>
      </c>
      <c r="C541" s="27" t="s">
        <v>8857</v>
      </c>
      <c r="D541" s="27" t="s">
        <v>8858</v>
      </c>
      <c r="E541" s="27" t="s">
        <v>8859</v>
      </c>
      <c r="F541" s="27" t="s">
        <v>7256</v>
      </c>
      <c r="G541" s="27" t="s">
        <v>10083</v>
      </c>
      <c r="H541" s="27" t="s">
        <v>7257</v>
      </c>
      <c r="I541" s="27" t="s">
        <v>7258</v>
      </c>
    </row>
    <row r="542" spans="1:9" x14ac:dyDescent="0.25">
      <c r="A542" s="27">
        <v>541</v>
      </c>
      <c r="B542" s="27" t="s">
        <v>4427</v>
      </c>
      <c r="C542" s="27" t="s">
        <v>8860</v>
      </c>
      <c r="D542" s="27" t="s">
        <v>8861</v>
      </c>
      <c r="E542" s="27" t="s">
        <v>8862</v>
      </c>
      <c r="F542" s="27" t="s">
        <v>7240</v>
      </c>
      <c r="G542" s="27" t="s">
        <v>10080</v>
      </c>
      <c r="H542" s="27" t="s">
        <v>7327</v>
      </c>
      <c r="I542" s="27" t="s">
        <v>7387</v>
      </c>
    </row>
    <row r="543" spans="1:9" x14ac:dyDescent="0.25">
      <c r="A543" s="27">
        <v>542</v>
      </c>
      <c r="B543" s="27" t="s">
        <v>4441</v>
      </c>
      <c r="C543" s="27" t="s">
        <v>8863</v>
      </c>
      <c r="D543" s="27" t="s">
        <v>8864</v>
      </c>
      <c r="E543" s="27" t="s">
        <v>8865</v>
      </c>
      <c r="F543" s="27" t="s">
        <v>7256</v>
      </c>
      <c r="G543" s="27" t="s">
        <v>10077</v>
      </c>
      <c r="H543" s="27" t="s">
        <v>7243</v>
      </c>
      <c r="I543" s="27" t="s">
        <v>7272</v>
      </c>
    </row>
    <row r="544" spans="1:9" x14ac:dyDescent="0.25">
      <c r="A544" s="27">
        <v>543</v>
      </c>
      <c r="B544" s="27" t="s">
        <v>4469</v>
      </c>
      <c r="C544" s="27" t="s">
        <v>8866</v>
      </c>
      <c r="D544" s="27" t="s">
        <v>8867</v>
      </c>
      <c r="E544" s="27" t="s">
        <v>8868</v>
      </c>
      <c r="F544" s="27" t="s">
        <v>7240</v>
      </c>
      <c r="G544" s="27" t="s">
        <v>10084</v>
      </c>
      <c r="H544" s="27" t="s">
        <v>7252</v>
      </c>
      <c r="I544" s="27" t="s">
        <v>7434</v>
      </c>
    </row>
    <row r="545" spans="1:9" x14ac:dyDescent="0.25">
      <c r="A545" s="27">
        <v>544</v>
      </c>
      <c r="B545" s="27" t="s">
        <v>4482</v>
      </c>
      <c r="C545" s="27" t="s">
        <v>8869</v>
      </c>
      <c r="D545" s="27" t="s">
        <v>8870</v>
      </c>
      <c r="E545" s="27" t="s">
        <v>8871</v>
      </c>
      <c r="F545" s="27" t="s">
        <v>7346</v>
      </c>
      <c r="G545" s="27" t="s">
        <v>10078</v>
      </c>
      <c r="H545" s="27" t="s">
        <v>7286</v>
      </c>
      <c r="I545" s="27" t="s">
        <v>7335</v>
      </c>
    </row>
    <row r="546" spans="1:9" x14ac:dyDescent="0.25">
      <c r="A546" s="27">
        <v>545</v>
      </c>
      <c r="B546" s="27" t="s">
        <v>4491</v>
      </c>
      <c r="C546" s="27" t="s">
        <v>8872</v>
      </c>
      <c r="D546" s="27" t="s">
        <v>8873</v>
      </c>
      <c r="E546" s="27" t="s">
        <v>8874</v>
      </c>
      <c r="F546" s="27" t="s">
        <v>7256</v>
      </c>
      <c r="G546" s="27" t="s">
        <v>10073</v>
      </c>
      <c r="H546" s="27" t="s">
        <v>7298</v>
      </c>
      <c r="I546" s="27" t="s">
        <v>7894</v>
      </c>
    </row>
    <row r="547" spans="1:9" x14ac:dyDescent="0.25">
      <c r="A547" s="27">
        <v>546</v>
      </c>
      <c r="B547" s="27" t="s">
        <v>4501</v>
      </c>
      <c r="C547" s="27" t="s">
        <v>8875</v>
      </c>
      <c r="D547" s="27" t="s">
        <v>8876</v>
      </c>
      <c r="E547" s="27" t="s">
        <v>8877</v>
      </c>
      <c r="F547" s="27" t="s">
        <v>7256</v>
      </c>
      <c r="G547" s="27" t="s">
        <v>10083</v>
      </c>
      <c r="H547" s="27" t="s">
        <v>7257</v>
      </c>
      <c r="I547" s="27" t="s">
        <v>7258</v>
      </c>
    </row>
    <row r="548" spans="1:9" x14ac:dyDescent="0.25">
      <c r="A548" s="27">
        <v>547</v>
      </c>
      <c r="B548" s="27" t="s">
        <v>4534</v>
      </c>
      <c r="C548" s="27" t="s">
        <v>8878</v>
      </c>
      <c r="D548" s="27" t="s">
        <v>8879</v>
      </c>
      <c r="E548" s="27" t="s">
        <v>8880</v>
      </c>
      <c r="F548" s="27" t="s">
        <v>7256</v>
      </c>
      <c r="G548" s="27" t="s">
        <v>10082</v>
      </c>
      <c r="H548" s="27" t="s">
        <v>7262</v>
      </c>
      <c r="I548" s="27" t="s">
        <v>8470</v>
      </c>
    </row>
    <row r="549" spans="1:9" x14ac:dyDescent="0.25">
      <c r="A549" s="27">
        <v>548</v>
      </c>
      <c r="B549" s="27" t="s">
        <v>4539</v>
      </c>
      <c r="C549" s="27" t="s">
        <v>8881</v>
      </c>
      <c r="D549" s="27" t="s">
        <v>8338</v>
      </c>
      <c r="E549" s="27" t="s">
        <v>8882</v>
      </c>
      <c r="F549" s="27" t="s">
        <v>7240</v>
      </c>
      <c r="G549" s="27" t="s">
        <v>10086</v>
      </c>
      <c r="H549" s="27"/>
      <c r="I549" s="27"/>
    </row>
    <row r="550" spans="1:9" x14ac:dyDescent="0.25">
      <c r="A550" s="27">
        <v>549</v>
      </c>
      <c r="B550" s="27" t="s">
        <v>4543</v>
      </c>
      <c r="C550" s="27" t="s">
        <v>8883</v>
      </c>
      <c r="D550" s="27" t="s">
        <v>8884</v>
      </c>
      <c r="E550" s="27" t="s">
        <v>8885</v>
      </c>
      <c r="F550" s="27" t="s">
        <v>7346</v>
      </c>
      <c r="G550" s="27" t="s">
        <v>10078</v>
      </c>
      <c r="H550" s="27" t="s">
        <v>7286</v>
      </c>
      <c r="I550" s="27" t="s">
        <v>7550</v>
      </c>
    </row>
    <row r="551" spans="1:9" x14ac:dyDescent="0.25">
      <c r="A551" s="27">
        <v>550</v>
      </c>
      <c r="B551" s="27" t="s">
        <v>4554</v>
      </c>
      <c r="C551" s="27" t="s">
        <v>8886</v>
      </c>
      <c r="D551" s="27" t="s">
        <v>8304</v>
      </c>
      <c r="E551" s="27" t="s">
        <v>8887</v>
      </c>
      <c r="F551" s="27" t="s">
        <v>7240</v>
      </c>
      <c r="G551" s="27" t="s">
        <v>10080</v>
      </c>
      <c r="H551" s="27" t="s">
        <v>7257</v>
      </c>
      <c r="I551" s="27" t="s">
        <v>8011</v>
      </c>
    </row>
    <row r="552" spans="1:9" x14ac:dyDescent="0.25">
      <c r="A552" s="27">
        <v>551</v>
      </c>
      <c r="B552" s="27" t="s">
        <v>4576</v>
      </c>
      <c r="C552" s="27" t="s">
        <v>8888</v>
      </c>
      <c r="D552" s="27" t="s">
        <v>8889</v>
      </c>
      <c r="E552" s="27" t="s">
        <v>8890</v>
      </c>
      <c r="F552" s="27" t="s">
        <v>7240</v>
      </c>
      <c r="G552" s="27" t="s">
        <v>10080</v>
      </c>
      <c r="H552" s="27" t="s">
        <v>7267</v>
      </c>
      <c r="I552" s="27" t="s">
        <v>7268</v>
      </c>
    </row>
    <row r="553" spans="1:9" x14ac:dyDescent="0.25">
      <c r="A553" s="27">
        <v>552</v>
      </c>
      <c r="B553" s="27" t="s">
        <v>4582</v>
      </c>
      <c r="C553" s="27" t="s">
        <v>8891</v>
      </c>
      <c r="D553" s="27" t="s">
        <v>8892</v>
      </c>
      <c r="E553" s="27" t="s">
        <v>8893</v>
      </c>
      <c r="F553" s="27" t="s">
        <v>7256</v>
      </c>
      <c r="G553" s="27" t="s">
        <v>10079</v>
      </c>
      <c r="H553" s="27" t="s">
        <v>7267</v>
      </c>
      <c r="I553" s="27" t="s">
        <v>8074</v>
      </c>
    </row>
    <row r="554" spans="1:9" x14ac:dyDescent="0.25">
      <c r="A554" s="27">
        <v>553</v>
      </c>
      <c r="B554" s="27" t="s">
        <v>4584</v>
      </c>
      <c r="C554" s="27" t="s">
        <v>8894</v>
      </c>
      <c r="D554" s="27" t="s">
        <v>8895</v>
      </c>
      <c r="E554" s="27" t="s">
        <v>8896</v>
      </c>
      <c r="F554" s="27" t="s">
        <v>7256</v>
      </c>
      <c r="G554" s="27" t="s">
        <v>10082</v>
      </c>
      <c r="H554" s="27" t="s">
        <v>7262</v>
      </c>
      <c r="I554" s="27" t="s">
        <v>7263</v>
      </c>
    </row>
    <row r="555" spans="1:9" x14ac:dyDescent="0.25">
      <c r="A555" s="27">
        <v>554</v>
      </c>
      <c r="B555" s="27" t="s">
        <v>4599</v>
      </c>
      <c r="C555" s="27" t="s">
        <v>8897</v>
      </c>
      <c r="D555" s="27" t="s">
        <v>8898</v>
      </c>
      <c r="E555" s="27" t="s">
        <v>8899</v>
      </c>
      <c r="F555" s="27" t="s">
        <v>7346</v>
      </c>
      <c r="G555" s="27" t="s">
        <v>10087</v>
      </c>
      <c r="H555" s="27" t="s">
        <v>7298</v>
      </c>
      <c r="I555" s="27" t="s">
        <v>7421</v>
      </c>
    </row>
    <row r="556" spans="1:9" x14ac:dyDescent="0.25">
      <c r="A556" s="27">
        <v>555</v>
      </c>
      <c r="B556" s="27" t="s">
        <v>4613</v>
      </c>
      <c r="C556" s="27" t="s">
        <v>8900</v>
      </c>
      <c r="D556" s="27" t="s">
        <v>8901</v>
      </c>
      <c r="E556" s="27" t="s">
        <v>8902</v>
      </c>
      <c r="F556" s="27" t="s">
        <v>7240</v>
      </c>
      <c r="G556" s="27" t="s">
        <v>10087</v>
      </c>
      <c r="H556" s="27" t="s">
        <v>7286</v>
      </c>
      <c r="I556" s="27" t="s">
        <v>7287</v>
      </c>
    </row>
    <row r="557" spans="1:9" x14ac:dyDescent="0.25">
      <c r="A557" s="27">
        <v>556</v>
      </c>
      <c r="B557" s="27" t="s">
        <v>4637</v>
      </c>
      <c r="C557" s="27" t="s">
        <v>8903</v>
      </c>
      <c r="D557" s="27" t="s">
        <v>8904</v>
      </c>
      <c r="E557" s="27" t="s">
        <v>8905</v>
      </c>
      <c r="F557" s="27" t="s">
        <v>7240</v>
      </c>
      <c r="G557" s="27" t="s">
        <v>10084</v>
      </c>
      <c r="H557" s="27" t="s">
        <v>7252</v>
      </c>
      <c r="I557" s="27" t="s">
        <v>7253</v>
      </c>
    </row>
    <row r="558" spans="1:9" x14ac:dyDescent="0.25">
      <c r="A558" s="27">
        <v>557</v>
      </c>
      <c r="B558" s="27" t="s">
        <v>4656</v>
      </c>
      <c r="C558" s="27" t="s">
        <v>8906</v>
      </c>
      <c r="D558" s="27" t="s">
        <v>8907</v>
      </c>
      <c r="E558" s="27" t="s">
        <v>8908</v>
      </c>
      <c r="F558" s="27" t="s">
        <v>7256</v>
      </c>
      <c r="G558" s="27" t="s">
        <v>10079</v>
      </c>
      <c r="H558" s="27" t="s">
        <v>7267</v>
      </c>
      <c r="I558" s="27" t="s">
        <v>7751</v>
      </c>
    </row>
    <row r="559" spans="1:9" x14ac:dyDescent="0.25">
      <c r="A559" s="27">
        <v>558</v>
      </c>
      <c r="B559" s="27" t="s">
        <v>4659</v>
      </c>
      <c r="C559" s="27" t="s">
        <v>8909</v>
      </c>
      <c r="D559" s="27" t="s">
        <v>8910</v>
      </c>
      <c r="E559" s="27" t="s">
        <v>8911</v>
      </c>
      <c r="F559" s="27" t="s">
        <v>7346</v>
      </c>
      <c r="G559" s="27" t="s">
        <v>10078</v>
      </c>
      <c r="H559" s="27" t="s">
        <v>7286</v>
      </c>
      <c r="I559" s="27" t="s">
        <v>7320</v>
      </c>
    </row>
    <row r="560" spans="1:9" x14ac:dyDescent="0.25">
      <c r="A560" s="27">
        <v>559</v>
      </c>
      <c r="B560" s="27" t="s">
        <v>4669</v>
      </c>
      <c r="C560" s="27" t="s">
        <v>8912</v>
      </c>
      <c r="D560" s="27" t="s">
        <v>8314</v>
      </c>
      <c r="E560" s="27" t="s">
        <v>8913</v>
      </c>
      <c r="F560" s="27" t="s">
        <v>7256</v>
      </c>
      <c r="G560" s="27" t="s">
        <v>10079</v>
      </c>
      <c r="H560" s="27" t="s">
        <v>7235</v>
      </c>
      <c r="I560" s="27" t="s">
        <v>7888</v>
      </c>
    </row>
    <row r="561" spans="1:9" x14ac:dyDescent="0.25">
      <c r="A561" s="27">
        <v>560</v>
      </c>
      <c r="B561" s="27" t="s">
        <v>4672</v>
      </c>
      <c r="C561" s="27" t="s">
        <v>8914</v>
      </c>
      <c r="D561" s="27" t="s">
        <v>8182</v>
      </c>
      <c r="E561" s="27" t="s">
        <v>8915</v>
      </c>
      <c r="F561" s="27" t="s">
        <v>7240</v>
      </c>
      <c r="G561" s="27" t="s">
        <v>10085</v>
      </c>
      <c r="H561" s="27" t="s">
        <v>7276</v>
      </c>
      <c r="I561" s="27" t="s">
        <v>7417</v>
      </c>
    </row>
    <row r="562" spans="1:9" x14ac:dyDescent="0.25">
      <c r="A562" s="27">
        <v>561</v>
      </c>
      <c r="B562" s="27" t="s">
        <v>4690</v>
      </c>
      <c r="C562" s="27" t="s">
        <v>8916</v>
      </c>
      <c r="D562" s="27" t="s">
        <v>8917</v>
      </c>
      <c r="E562" s="27" t="s">
        <v>8918</v>
      </c>
      <c r="F562" s="27" t="s">
        <v>7240</v>
      </c>
      <c r="G562" s="27" t="s">
        <v>10084</v>
      </c>
      <c r="H562" s="27" t="s">
        <v>7252</v>
      </c>
      <c r="I562" s="27" t="s">
        <v>7253</v>
      </c>
    </row>
    <row r="563" spans="1:9" x14ac:dyDescent="0.25">
      <c r="A563" s="27">
        <v>562</v>
      </c>
      <c r="B563" s="27" t="s">
        <v>4694</v>
      </c>
      <c r="C563" s="27" t="s">
        <v>8919</v>
      </c>
      <c r="D563" s="27" t="s">
        <v>8920</v>
      </c>
      <c r="E563" s="27" t="s">
        <v>8921</v>
      </c>
      <c r="F563" s="27" t="s">
        <v>7256</v>
      </c>
      <c r="G563" s="27" t="s">
        <v>10080</v>
      </c>
      <c r="H563" s="27" t="s">
        <v>7327</v>
      </c>
      <c r="I563" s="27" t="s">
        <v>7652</v>
      </c>
    </row>
    <row r="564" spans="1:9" x14ac:dyDescent="0.25">
      <c r="A564" s="27">
        <v>563</v>
      </c>
      <c r="B564" s="27" t="s">
        <v>4725</v>
      </c>
      <c r="C564" s="27" t="s">
        <v>8922</v>
      </c>
      <c r="D564" s="27" t="s">
        <v>8923</v>
      </c>
      <c r="E564" s="27" t="s">
        <v>8924</v>
      </c>
      <c r="F564" s="27" t="s">
        <v>7256</v>
      </c>
      <c r="G564" s="27" t="s">
        <v>10080</v>
      </c>
      <c r="H564" s="27" t="s">
        <v>7235</v>
      </c>
      <c r="I564" s="27" t="s">
        <v>7383</v>
      </c>
    </row>
    <row r="565" spans="1:9" x14ac:dyDescent="0.25">
      <c r="A565" s="27">
        <v>564</v>
      </c>
      <c r="B565" s="27" t="s">
        <v>4742</v>
      </c>
      <c r="C565" s="27" t="s">
        <v>8925</v>
      </c>
      <c r="D565" s="27" t="s">
        <v>8926</v>
      </c>
      <c r="E565" s="27" t="s">
        <v>8927</v>
      </c>
      <c r="F565" s="27" t="s">
        <v>7346</v>
      </c>
      <c r="G565" s="27" t="s">
        <v>10079</v>
      </c>
      <c r="H565" s="27" t="s">
        <v>7235</v>
      </c>
      <c r="I565" s="27" t="s">
        <v>7888</v>
      </c>
    </row>
    <row r="566" spans="1:9" x14ac:dyDescent="0.25">
      <c r="A566" s="27">
        <v>565</v>
      </c>
      <c r="B566" s="27" t="s">
        <v>4765</v>
      </c>
      <c r="C566" s="27" t="s">
        <v>8928</v>
      </c>
      <c r="D566" s="27" t="s">
        <v>8929</v>
      </c>
      <c r="E566" s="27" t="s">
        <v>8930</v>
      </c>
      <c r="F566" s="27" t="s">
        <v>7240</v>
      </c>
      <c r="G566" s="27" t="s">
        <v>10079</v>
      </c>
      <c r="H566" s="27" t="s">
        <v>7267</v>
      </c>
      <c r="I566" s="27" t="s">
        <v>7268</v>
      </c>
    </row>
    <row r="567" spans="1:9" x14ac:dyDescent="0.25">
      <c r="A567" s="27">
        <v>566</v>
      </c>
      <c r="B567" s="27" t="s">
        <v>4775</v>
      </c>
      <c r="C567" s="27" t="s">
        <v>8931</v>
      </c>
      <c r="D567" s="27" t="s">
        <v>8932</v>
      </c>
      <c r="E567" s="27" t="s">
        <v>8933</v>
      </c>
      <c r="F567" s="27" t="s">
        <v>7240</v>
      </c>
      <c r="G567" s="27" t="s">
        <v>10083</v>
      </c>
      <c r="H567" s="27" t="s">
        <v>7257</v>
      </c>
      <c r="I567" s="27" t="s">
        <v>8934</v>
      </c>
    </row>
    <row r="568" spans="1:9" x14ac:dyDescent="0.25">
      <c r="A568" s="27">
        <v>567</v>
      </c>
      <c r="B568" s="27" t="s">
        <v>8935</v>
      </c>
      <c r="C568" s="27" t="s">
        <v>8936</v>
      </c>
      <c r="D568" s="27" t="s">
        <v>8937</v>
      </c>
      <c r="E568" s="27" t="s">
        <v>8938</v>
      </c>
      <c r="F568" s="27" t="s">
        <v>7240</v>
      </c>
      <c r="G568" s="27" t="s">
        <v>10080</v>
      </c>
      <c r="H568" s="27" t="s">
        <v>7327</v>
      </c>
      <c r="I568" s="27" t="s">
        <v>7649</v>
      </c>
    </row>
    <row r="569" spans="1:9" x14ac:dyDescent="0.25">
      <c r="A569" s="27">
        <v>568</v>
      </c>
      <c r="B569" s="27" t="s">
        <v>4813</v>
      </c>
      <c r="C569" s="27" t="s">
        <v>8939</v>
      </c>
      <c r="D569" s="27" t="s">
        <v>8940</v>
      </c>
      <c r="E569" s="27" t="s">
        <v>8941</v>
      </c>
      <c r="F569" s="27" t="s">
        <v>7256</v>
      </c>
      <c r="G569" s="27" t="s">
        <v>10085</v>
      </c>
      <c r="H569" s="27" t="s">
        <v>7276</v>
      </c>
      <c r="I569" s="27" t="s">
        <v>7951</v>
      </c>
    </row>
    <row r="570" spans="1:9" x14ac:dyDescent="0.25">
      <c r="A570" s="27">
        <v>569</v>
      </c>
      <c r="B570" s="27" t="s">
        <v>4827</v>
      </c>
      <c r="C570" s="27" t="s">
        <v>8942</v>
      </c>
      <c r="D570" s="27" t="s">
        <v>8943</v>
      </c>
      <c r="E570" s="27" t="s">
        <v>8944</v>
      </c>
      <c r="F570" s="27" t="s">
        <v>7346</v>
      </c>
      <c r="G570" s="27" t="s">
        <v>10073</v>
      </c>
      <c r="H570" s="27" t="s">
        <v>7298</v>
      </c>
      <c r="I570" s="27" t="s">
        <v>7894</v>
      </c>
    </row>
    <row r="571" spans="1:9" x14ac:dyDescent="0.25">
      <c r="A571" s="27">
        <v>570</v>
      </c>
      <c r="B571" s="27" t="s">
        <v>4838</v>
      </c>
      <c r="C571" s="27" t="s">
        <v>8945</v>
      </c>
      <c r="D571" s="27" t="s">
        <v>8946</v>
      </c>
      <c r="E571" s="27" t="s">
        <v>8947</v>
      </c>
      <c r="F571" s="27" t="s">
        <v>7256</v>
      </c>
      <c r="G571" s="27" t="s">
        <v>10084</v>
      </c>
      <c r="H571" s="27" t="s">
        <v>7252</v>
      </c>
      <c r="I571" s="27" t="s">
        <v>7253</v>
      </c>
    </row>
    <row r="572" spans="1:9" x14ac:dyDescent="0.25">
      <c r="A572" s="27">
        <v>571</v>
      </c>
      <c r="B572" s="27" t="s">
        <v>4869</v>
      </c>
      <c r="C572" s="27" t="s">
        <v>8948</v>
      </c>
      <c r="D572" s="27" t="s">
        <v>8949</v>
      </c>
      <c r="E572" s="27" t="s">
        <v>8950</v>
      </c>
      <c r="F572" s="27" t="s">
        <v>7346</v>
      </c>
      <c r="G572" s="27" t="s">
        <v>10084</v>
      </c>
      <c r="H572" s="27" t="s">
        <v>7252</v>
      </c>
      <c r="I572" s="27" t="s">
        <v>7253</v>
      </c>
    </row>
    <row r="573" spans="1:9" x14ac:dyDescent="0.25">
      <c r="A573" s="27">
        <v>572</v>
      </c>
      <c r="B573" s="27" t="s">
        <v>4898</v>
      </c>
      <c r="C573" s="27" t="s">
        <v>8951</v>
      </c>
      <c r="D573" s="27" t="s">
        <v>8952</v>
      </c>
      <c r="E573" s="27" t="s">
        <v>8953</v>
      </c>
      <c r="F573" s="27" t="s">
        <v>7240</v>
      </c>
      <c r="G573" s="27" t="s">
        <v>10073</v>
      </c>
      <c r="H573" s="27" t="s">
        <v>7298</v>
      </c>
      <c r="I573" s="27" t="s">
        <v>7299</v>
      </c>
    </row>
    <row r="574" spans="1:9" x14ac:dyDescent="0.25">
      <c r="A574" s="27">
        <v>573</v>
      </c>
      <c r="B574" s="27" t="s">
        <v>4904</v>
      </c>
      <c r="C574" s="27" t="s">
        <v>8954</v>
      </c>
      <c r="D574" s="27" t="s">
        <v>8955</v>
      </c>
      <c r="E574" s="27" t="s">
        <v>8956</v>
      </c>
      <c r="F574" s="27" t="s">
        <v>7256</v>
      </c>
      <c r="G574" s="27" t="s">
        <v>10079</v>
      </c>
      <c r="H574" s="27" t="s">
        <v>7267</v>
      </c>
      <c r="I574" s="27" t="s">
        <v>7291</v>
      </c>
    </row>
    <row r="575" spans="1:9" x14ac:dyDescent="0.25">
      <c r="A575" s="27">
        <v>574</v>
      </c>
      <c r="B575" s="27" t="s">
        <v>4910</v>
      </c>
      <c r="C575" s="27" t="s">
        <v>8957</v>
      </c>
      <c r="D575" s="27" t="s">
        <v>8958</v>
      </c>
      <c r="E575" s="27" t="s">
        <v>8959</v>
      </c>
      <c r="F575" s="27" t="s">
        <v>7346</v>
      </c>
      <c r="G575" s="27" t="s">
        <v>10080</v>
      </c>
      <c r="H575" s="27" t="s">
        <v>7235</v>
      </c>
      <c r="I575" s="27" t="s">
        <v>7783</v>
      </c>
    </row>
    <row r="576" spans="1:9" x14ac:dyDescent="0.25">
      <c r="A576" s="27">
        <v>575</v>
      </c>
      <c r="B576" s="27" t="s">
        <v>4967</v>
      </c>
      <c r="C576" s="27" t="s">
        <v>8960</v>
      </c>
      <c r="D576" s="27" t="s">
        <v>8961</v>
      </c>
      <c r="E576" s="27" t="s">
        <v>8962</v>
      </c>
      <c r="F576" s="27" t="s">
        <v>7240</v>
      </c>
      <c r="G576" s="27" t="s">
        <v>10087</v>
      </c>
      <c r="H576" s="27" t="s">
        <v>7286</v>
      </c>
      <c r="I576" s="27" t="s">
        <v>7287</v>
      </c>
    </row>
    <row r="577" spans="1:9" x14ac:dyDescent="0.25">
      <c r="A577" s="27">
        <v>576</v>
      </c>
      <c r="B577" s="27" t="s">
        <v>5016</v>
      </c>
      <c r="C577" s="27" t="s">
        <v>8963</v>
      </c>
      <c r="D577" s="27" t="s">
        <v>8964</v>
      </c>
      <c r="E577" s="27" t="s">
        <v>8965</v>
      </c>
      <c r="F577" s="27" t="s">
        <v>7240</v>
      </c>
      <c r="G577" s="27" t="s">
        <v>10077</v>
      </c>
      <c r="H577" s="27" t="s">
        <v>7286</v>
      </c>
      <c r="I577" s="27" t="s">
        <v>7543</v>
      </c>
    </row>
    <row r="578" spans="1:9" x14ac:dyDescent="0.25">
      <c r="A578" s="27">
        <v>577</v>
      </c>
      <c r="B578" s="27" t="s">
        <v>5028</v>
      </c>
      <c r="C578" s="27" t="s">
        <v>8966</v>
      </c>
      <c r="D578" s="27" t="s">
        <v>8967</v>
      </c>
      <c r="E578" s="27" t="s">
        <v>8968</v>
      </c>
      <c r="F578" s="27" t="s">
        <v>7240</v>
      </c>
      <c r="G578" s="27" t="s">
        <v>10084</v>
      </c>
      <c r="H578" s="27" t="s">
        <v>7252</v>
      </c>
      <c r="I578" s="27" t="s">
        <v>7253</v>
      </c>
    </row>
    <row r="579" spans="1:9" x14ac:dyDescent="0.25">
      <c r="A579" s="27">
        <v>578</v>
      </c>
      <c r="B579" s="27" t="s">
        <v>5031</v>
      </c>
      <c r="C579" s="27" t="s">
        <v>8969</v>
      </c>
      <c r="D579" s="27" t="s">
        <v>8970</v>
      </c>
      <c r="E579" s="27" t="s">
        <v>8971</v>
      </c>
      <c r="F579" s="27" t="s">
        <v>7256</v>
      </c>
      <c r="G579" s="27" t="s">
        <v>10083</v>
      </c>
      <c r="H579" s="27" t="s">
        <v>7257</v>
      </c>
      <c r="I579" s="27" t="s">
        <v>7258</v>
      </c>
    </row>
    <row r="580" spans="1:9" x14ac:dyDescent="0.25">
      <c r="A580" s="27">
        <v>579</v>
      </c>
      <c r="B580" s="27" t="s">
        <v>5036</v>
      </c>
      <c r="C580" s="27" t="s">
        <v>8972</v>
      </c>
      <c r="D580" s="27" t="s">
        <v>8973</v>
      </c>
      <c r="E580" s="27" t="s">
        <v>8974</v>
      </c>
      <c r="F580" s="27" t="s">
        <v>7256</v>
      </c>
      <c r="G580" s="27" t="s">
        <v>10083</v>
      </c>
      <c r="H580" s="27" t="s">
        <v>7257</v>
      </c>
      <c r="I580" s="27" t="s">
        <v>7258</v>
      </c>
    </row>
    <row r="581" spans="1:9" x14ac:dyDescent="0.25">
      <c r="A581" s="27">
        <v>580</v>
      </c>
      <c r="B581" s="27" t="s">
        <v>5048</v>
      </c>
      <c r="C581" s="27" t="s">
        <v>8975</v>
      </c>
      <c r="D581" s="27" t="s">
        <v>8976</v>
      </c>
      <c r="E581" s="27" t="s">
        <v>8977</v>
      </c>
      <c r="F581" s="27" t="s">
        <v>7240</v>
      </c>
      <c r="G581" s="27" t="s">
        <v>10086</v>
      </c>
      <c r="H581" s="27" t="s">
        <v>7286</v>
      </c>
      <c r="I581" s="27" t="s">
        <v>7403</v>
      </c>
    </row>
    <row r="582" spans="1:9" x14ac:dyDescent="0.25">
      <c r="A582" s="27">
        <v>581</v>
      </c>
      <c r="B582" s="27" t="s">
        <v>5123</v>
      </c>
      <c r="C582" s="27" t="s">
        <v>8978</v>
      </c>
      <c r="D582" s="27" t="s">
        <v>8979</v>
      </c>
      <c r="E582" s="27" t="s">
        <v>8980</v>
      </c>
      <c r="F582" s="27" t="s">
        <v>7346</v>
      </c>
      <c r="G582" s="27" t="s">
        <v>10083</v>
      </c>
      <c r="H582" s="27"/>
      <c r="I582" s="27"/>
    </row>
    <row r="583" spans="1:9" x14ac:dyDescent="0.25">
      <c r="A583" s="27">
        <v>582</v>
      </c>
      <c r="B583" s="27" t="s">
        <v>5135</v>
      </c>
      <c r="C583" s="27" t="s">
        <v>8981</v>
      </c>
      <c r="D583" s="27" t="s">
        <v>8982</v>
      </c>
      <c r="E583" s="27" t="s">
        <v>8983</v>
      </c>
      <c r="F583" s="27" t="s">
        <v>7240</v>
      </c>
      <c r="G583" s="27" t="s">
        <v>10077</v>
      </c>
      <c r="H583" s="27" t="s">
        <v>7243</v>
      </c>
      <c r="I583" s="27" t="s">
        <v>7354</v>
      </c>
    </row>
    <row r="584" spans="1:9" x14ac:dyDescent="0.25">
      <c r="A584" s="27">
        <v>583</v>
      </c>
      <c r="B584" s="27" t="s">
        <v>5153</v>
      </c>
      <c r="C584" s="27" t="s">
        <v>8984</v>
      </c>
      <c r="D584" s="27" t="s">
        <v>8985</v>
      </c>
      <c r="E584" s="27" t="s">
        <v>8986</v>
      </c>
      <c r="F584" s="27" t="s">
        <v>7240</v>
      </c>
      <c r="G584" s="27" t="s">
        <v>10084</v>
      </c>
      <c r="H584" s="27" t="s">
        <v>7252</v>
      </c>
      <c r="I584" s="27" t="s">
        <v>7253</v>
      </c>
    </row>
    <row r="585" spans="1:9" x14ac:dyDescent="0.25">
      <c r="A585" s="27">
        <v>584</v>
      </c>
      <c r="B585" s="27" t="s">
        <v>5169</v>
      </c>
      <c r="C585" s="27" t="s">
        <v>8987</v>
      </c>
      <c r="D585" s="27" t="s">
        <v>8988</v>
      </c>
      <c r="E585" s="27" t="s">
        <v>8989</v>
      </c>
      <c r="F585" s="27" t="s">
        <v>7256</v>
      </c>
      <c r="G585" s="27" t="s">
        <v>10083</v>
      </c>
      <c r="H585" s="27" t="s">
        <v>7257</v>
      </c>
      <c r="I585" s="27" t="s">
        <v>8826</v>
      </c>
    </row>
    <row r="586" spans="1:9" x14ac:dyDescent="0.25">
      <c r="A586" s="27">
        <v>585</v>
      </c>
      <c r="B586" s="27" t="s">
        <v>5174</v>
      </c>
      <c r="C586" s="27" t="s">
        <v>8990</v>
      </c>
      <c r="D586" s="27" t="s">
        <v>8991</v>
      </c>
      <c r="E586" s="27" t="s">
        <v>8992</v>
      </c>
      <c r="F586" s="27" t="s">
        <v>7256</v>
      </c>
      <c r="G586" s="27" t="s">
        <v>10083</v>
      </c>
      <c r="H586" s="27" t="s">
        <v>7257</v>
      </c>
      <c r="I586" s="27" t="s">
        <v>8306</v>
      </c>
    </row>
    <row r="587" spans="1:9" x14ac:dyDescent="0.25">
      <c r="A587" s="27">
        <v>586</v>
      </c>
      <c r="B587" s="27" t="s">
        <v>5195</v>
      </c>
      <c r="C587" s="27" t="s">
        <v>8993</v>
      </c>
      <c r="D587" s="27" t="s">
        <v>8994</v>
      </c>
      <c r="E587" s="27" t="s">
        <v>8995</v>
      </c>
      <c r="F587" s="27" t="s">
        <v>7240</v>
      </c>
      <c r="G587" s="27" t="s">
        <v>10080</v>
      </c>
      <c r="H587" s="27" t="s">
        <v>7235</v>
      </c>
      <c r="I587" s="27" t="s">
        <v>7629</v>
      </c>
    </row>
    <row r="588" spans="1:9" x14ac:dyDescent="0.25">
      <c r="A588" s="27">
        <v>587</v>
      </c>
      <c r="B588" s="27" t="s">
        <v>5208</v>
      </c>
      <c r="C588" s="27" t="s">
        <v>8996</v>
      </c>
      <c r="D588" s="27" t="s">
        <v>8170</v>
      </c>
      <c r="E588" s="27" t="s">
        <v>8047</v>
      </c>
      <c r="F588" s="27" t="s">
        <v>7256</v>
      </c>
      <c r="G588" s="27" t="s">
        <v>10083</v>
      </c>
      <c r="H588" s="27" t="s">
        <v>7257</v>
      </c>
      <c r="I588" s="27" t="s">
        <v>8826</v>
      </c>
    </row>
    <row r="589" spans="1:9" x14ac:dyDescent="0.25">
      <c r="A589" s="27">
        <v>588</v>
      </c>
      <c r="B589" s="27" t="s">
        <v>5243</v>
      </c>
      <c r="C589" s="27" t="s">
        <v>8997</v>
      </c>
      <c r="D589" s="27" t="s">
        <v>8998</v>
      </c>
      <c r="E589" s="27" t="s">
        <v>8999</v>
      </c>
      <c r="F589" s="27" t="s">
        <v>7346</v>
      </c>
      <c r="G589" s="27" t="s">
        <v>10080</v>
      </c>
      <c r="H589" s="27" t="s">
        <v>7235</v>
      </c>
      <c r="I589" s="27" t="s">
        <v>7789</v>
      </c>
    </row>
    <row r="590" spans="1:9" x14ac:dyDescent="0.25">
      <c r="A590" s="27">
        <v>589</v>
      </c>
      <c r="B590" s="27" t="s">
        <v>5266</v>
      </c>
      <c r="C590" s="27" t="s">
        <v>9000</v>
      </c>
      <c r="D590" s="27" t="s">
        <v>9001</v>
      </c>
      <c r="E590" s="27" t="s">
        <v>9002</v>
      </c>
      <c r="F590" s="27" t="s">
        <v>7240</v>
      </c>
      <c r="G590" s="27" t="s">
        <v>10080</v>
      </c>
      <c r="H590" s="27" t="s">
        <v>7235</v>
      </c>
      <c r="I590" s="27" t="s">
        <v>7629</v>
      </c>
    </row>
    <row r="591" spans="1:9" x14ac:dyDescent="0.25">
      <c r="A591" s="27">
        <v>590</v>
      </c>
      <c r="B591" s="27" t="s">
        <v>5286</v>
      </c>
      <c r="C591" s="27" t="s">
        <v>9003</v>
      </c>
      <c r="D591" s="27" t="s">
        <v>9004</v>
      </c>
      <c r="E591" s="27" t="s">
        <v>9005</v>
      </c>
      <c r="F591" s="27" t="s">
        <v>7240</v>
      </c>
      <c r="G591" s="27" t="s">
        <v>10083</v>
      </c>
      <c r="H591" s="27" t="s">
        <v>7257</v>
      </c>
      <c r="I591" s="27" t="s">
        <v>8826</v>
      </c>
    </row>
    <row r="592" spans="1:9" x14ac:dyDescent="0.25">
      <c r="A592" s="27">
        <v>591</v>
      </c>
      <c r="B592" s="27" t="s">
        <v>5304</v>
      </c>
      <c r="C592" s="27" t="s">
        <v>9006</v>
      </c>
      <c r="D592" s="27" t="s">
        <v>9007</v>
      </c>
      <c r="E592" s="27" t="s">
        <v>9008</v>
      </c>
      <c r="F592" s="27" t="s">
        <v>7256</v>
      </c>
      <c r="G592" s="27" t="s">
        <v>10073</v>
      </c>
      <c r="H592" s="27" t="s">
        <v>7451</v>
      </c>
      <c r="I592" s="27" t="s">
        <v>9009</v>
      </c>
    </row>
    <row r="593" spans="1:9" x14ac:dyDescent="0.25">
      <c r="A593" s="27">
        <v>592</v>
      </c>
      <c r="B593" s="27" t="s">
        <v>5319</v>
      </c>
      <c r="C593" s="27" t="s">
        <v>9010</v>
      </c>
      <c r="D593" s="27" t="s">
        <v>9011</v>
      </c>
      <c r="E593" s="27" t="s">
        <v>9012</v>
      </c>
      <c r="F593" s="27" t="s">
        <v>7240</v>
      </c>
      <c r="G593" s="27" t="s">
        <v>10080</v>
      </c>
      <c r="H593" s="27" t="s">
        <v>7235</v>
      </c>
      <c r="I593" s="27" t="s">
        <v>7795</v>
      </c>
    </row>
    <row r="594" spans="1:9" x14ac:dyDescent="0.25">
      <c r="A594" s="27">
        <v>593</v>
      </c>
      <c r="B594" s="27" t="s">
        <v>5333</v>
      </c>
      <c r="C594" s="27" t="s">
        <v>9013</v>
      </c>
      <c r="D594" s="27" t="s">
        <v>9014</v>
      </c>
      <c r="E594" s="27" t="s">
        <v>9015</v>
      </c>
      <c r="F594" s="27" t="s">
        <v>7240</v>
      </c>
      <c r="G594" s="27" t="s">
        <v>10077</v>
      </c>
      <c r="H594" s="27" t="s">
        <v>7235</v>
      </c>
      <c r="I594" s="27" t="s">
        <v>7522</v>
      </c>
    </row>
    <row r="595" spans="1:9" x14ac:dyDescent="0.25">
      <c r="A595" s="27">
        <v>594</v>
      </c>
      <c r="B595" s="27" t="s">
        <v>5343</v>
      </c>
      <c r="C595" s="27" t="s">
        <v>9016</v>
      </c>
      <c r="D595" s="27" t="s">
        <v>9017</v>
      </c>
      <c r="E595" s="27" t="s">
        <v>9018</v>
      </c>
      <c r="F595" s="27" t="s">
        <v>7240</v>
      </c>
      <c r="G595" s="27" t="s">
        <v>10080</v>
      </c>
      <c r="H595" s="27" t="s">
        <v>7235</v>
      </c>
      <c r="I595" s="27" t="s">
        <v>7413</v>
      </c>
    </row>
    <row r="596" spans="1:9" x14ac:dyDescent="0.25">
      <c r="A596" s="27">
        <v>595</v>
      </c>
      <c r="B596" s="27" t="s">
        <v>5355</v>
      </c>
      <c r="C596" s="27" t="s">
        <v>9019</v>
      </c>
      <c r="D596" s="27" t="s">
        <v>9020</v>
      </c>
      <c r="E596" s="27" t="s">
        <v>9021</v>
      </c>
      <c r="F596" s="27" t="s">
        <v>7240</v>
      </c>
      <c r="G596" s="27" t="s">
        <v>10073</v>
      </c>
      <c r="H596" s="27" t="s">
        <v>7286</v>
      </c>
      <c r="I596" s="27" t="s">
        <v>7403</v>
      </c>
    </row>
    <row r="597" spans="1:9" x14ac:dyDescent="0.25">
      <c r="A597" s="27">
        <v>596</v>
      </c>
      <c r="B597" s="27" t="s">
        <v>5364</v>
      </c>
      <c r="C597" s="27" t="s">
        <v>9022</v>
      </c>
      <c r="D597" s="27" t="s">
        <v>9023</v>
      </c>
      <c r="E597" s="27" t="s">
        <v>9024</v>
      </c>
      <c r="F597" s="27" t="s">
        <v>7346</v>
      </c>
      <c r="G597" s="27" t="s">
        <v>10083</v>
      </c>
      <c r="H597" s="27"/>
      <c r="I597" s="27"/>
    </row>
    <row r="598" spans="1:9" x14ac:dyDescent="0.25">
      <c r="A598" s="27">
        <v>597</v>
      </c>
      <c r="B598" s="27" t="s">
        <v>5378</v>
      </c>
      <c r="C598" s="27" t="s">
        <v>9025</v>
      </c>
      <c r="D598" s="27" t="s">
        <v>9026</v>
      </c>
      <c r="E598" s="27" t="s">
        <v>9027</v>
      </c>
      <c r="F598" s="27" t="s">
        <v>7346</v>
      </c>
      <c r="G598" s="27" t="s">
        <v>10084</v>
      </c>
      <c r="H598" s="27" t="s">
        <v>7252</v>
      </c>
      <c r="I598" s="27" t="s">
        <v>7253</v>
      </c>
    </row>
    <row r="599" spans="1:9" x14ac:dyDescent="0.25">
      <c r="A599" s="27">
        <v>598</v>
      </c>
      <c r="B599" s="27" t="s">
        <v>5402</v>
      </c>
      <c r="C599" s="27" t="s">
        <v>9028</v>
      </c>
      <c r="D599" s="27" t="s">
        <v>9029</v>
      </c>
      <c r="E599" s="27" t="s">
        <v>9030</v>
      </c>
      <c r="F599" s="27" t="s">
        <v>7256</v>
      </c>
      <c r="G599" s="27" t="s">
        <v>10083</v>
      </c>
      <c r="H599" s="27" t="s">
        <v>7257</v>
      </c>
      <c r="I599" s="27" t="s">
        <v>7258</v>
      </c>
    </row>
    <row r="600" spans="1:9" x14ac:dyDescent="0.25">
      <c r="A600" s="27">
        <v>599</v>
      </c>
      <c r="B600" s="27" t="s">
        <v>5408</v>
      </c>
      <c r="C600" s="27" t="s">
        <v>9031</v>
      </c>
      <c r="D600" s="27" t="s">
        <v>9032</v>
      </c>
      <c r="E600" s="27" t="s">
        <v>9033</v>
      </c>
      <c r="F600" s="27" t="s">
        <v>7240</v>
      </c>
      <c r="G600" s="27" t="s">
        <v>10083</v>
      </c>
      <c r="H600" s="27" t="s">
        <v>7257</v>
      </c>
      <c r="I600" s="27" t="s">
        <v>7258</v>
      </c>
    </row>
    <row r="601" spans="1:9" x14ac:dyDescent="0.25">
      <c r="A601" s="27">
        <v>600</v>
      </c>
      <c r="B601" s="27" t="s">
        <v>5414</v>
      </c>
      <c r="C601" s="27" t="s">
        <v>9034</v>
      </c>
      <c r="D601" s="27" t="s">
        <v>9035</v>
      </c>
      <c r="E601" s="27" t="s">
        <v>9036</v>
      </c>
      <c r="F601" s="27" t="s">
        <v>7256</v>
      </c>
      <c r="G601" s="27" t="s">
        <v>10083</v>
      </c>
      <c r="H601" s="27" t="s">
        <v>7257</v>
      </c>
      <c r="I601" s="27" t="s">
        <v>8087</v>
      </c>
    </row>
    <row r="602" spans="1:9" x14ac:dyDescent="0.25">
      <c r="A602" s="27">
        <v>601</v>
      </c>
      <c r="B602" s="27" t="s">
        <v>5421</v>
      </c>
      <c r="C602" s="27" t="s">
        <v>9037</v>
      </c>
      <c r="D602" s="27" t="s">
        <v>9038</v>
      </c>
      <c r="E602" s="27" t="s">
        <v>9039</v>
      </c>
      <c r="F602" s="27" t="s">
        <v>7256</v>
      </c>
      <c r="G602" s="27" t="s">
        <v>10083</v>
      </c>
      <c r="H602" s="27" t="s">
        <v>7257</v>
      </c>
      <c r="I602" s="27" t="s">
        <v>7258</v>
      </c>
    </row>
    <row r="603" spans="1:9" x14ac:dyDescent="0.25">
      <c r="A603" s="27">
        <v>602</v>
      </c>
      <c r="B603" s="27" t="s">
        <v>5424</v>
      </c>
      <c r="C603" s="27" t="s">
        <v>9040</v>
      </c>
      <c r="D603" s="27" t="s">
        <v>9041</v>
      </c>
      <c r="E603" s="27" t="s">
        <v>9042</v>
      </c>
      <c r="F603" s="27" t="s">
        <v>7240</v>
      </c>
      <c r="G603" s="27" t="s">
        <v>10080</v>
      </c>
      <c r="H603" s="27" t="s">
        <v>7235</v>
      </c>
      <c r="I603" s="27" t="s">
        <v>9043</v>
      </c>
    </row>
    <row r="604" spans="1:9" x14ac:dyDescent="0.25">
      <c r="A604" s="27">
        <v>603</v>
      </c>
      <c r="B604" s="27" t="s">
        <v>5451</v>
      </c>
      <c r="C604" s="27" t="s">
        <v>9044</v>
      </c>
      <c r="D604" s="27" t="s">
        <v>9045</v>
      </c>
      <c r="E604" s="27" t="s">
        <v>9046</v>
      </c>
      <c r="F604" s="27" t="s">
        <v>7346</v>
      </c>
      <c r="G604" s="27" t="s">
        <v>10080</v>
      </c>
      <c r="H604" s="27" t="s">
        <v>7243</v>
      </c>
      <c r="I604" s="27" t="s">
        <v>7354</v>
      </c>
    </row>
    <row r="605" spans="1:9" x14ac:dyDescent="0.25">
      <c r="A605" s="27">
        <v>604</v>
      </c>
      <c r="B605" s="27" t="s">
        <v>5457</v>
      </c>
      <c r="C605" s="27" t="s">
        <v>9047</v>
      </c>
      <c r="D605" s="27" t="s">
        <v>9048</v>
      </c>
      <c r="E605" s="27" t="s">
        <v>9049</v>
      </c>
      <c r="F605" s="27" t="s">
        <v>7346</v>
      </c>
      <c r="G605" s="27" t="s">
        <v>10083</v>
      </c>
      <c r="H605" s="27"/>
      <c r="I605" s="27"/>
    </row>
    <row r="606" spans="1:9" x14ac:dyDescent="0.25">
      <c r="A606" s="27">
        <v>605</v>
      </c>
      <c r="B606" s="27" t="s">
        <v>5494</v>
      </c>
      <c r="C606" s="27" t="s">
        <v>9050</v>
      </c>
      <c r="D606" s="27" t="s">
        <v>9051</v>
      </c>
      <c r="E606" s="27" t="s">
        <v>9052</v>
      </c>
      <c r="F606" s="27" t="s">
        <v>7346</v>
      </c>
      <c r="G606" s="27" t="s">
        <v>10084</v>
      </c>
      <c r="H606" s="27" t="s">
        <v>7252</v>
      </c>
      <c r="I606" s="27" t="s">
        <v>7434</v>
      </c>
    </row>
    <row r="607" spans="1:9" x14ac:dyDescent="0.25">
      <c r="A607" s="27">
        <v>606</v>
      </c>
      <c r="B607" s="27" t="s">
        <v>5518</v>
      </c>
      <c r="C607" s="27" t="s">
        <v>9053</v>
      </c>
      <c r="D607" s="27" t="s">
        <v>9054</v>
      </c>
      <c r="E607" s="27" t="s">
        <v>9055</v>
      </c>
      <c r="F607" s="27" t="s">
        <v>7240</v>
      </c>
      <c r="G607" s="27" t="s">
        <v>10077</v>
      </c>
      <c r="H607" s="27" t="s">
        <v>7243</v>
      </c>
      <c r="I607" s="27" t="s">
        <v>7248</v>
      </c>
    </row>
    <row r="608" spans="1:9" x14ac:dyDescent="0.25">
      <c r="A608" s="27">
        <v>607</v>
      </c>
      <c r="B608" s="27" t="s">
        <v>5528</v>
      </c>
      <c r="C608" s="27" t="s">
        <v>9056</v>
      </c>
      <c r="D608" s="27" t="s">
        <v>9057</v>
      </c>
      <c r="E608" s="27" t="s">
        <v>9058</v>
      </c>
      <c r="F608" s="27" t="s">
        <v>7240</v>
      </c>
      <c r="G608" s="27" t="s">
        <v>10079</v>
      </c>
      <c r="H608" s="27" t="s">
        <v>7267</v>
      </c>
      <c r="I608" s="27" t="s">
        <v>7291</v>
      </c>
    </row>
    <row r="609" spans="1:9" x14ac:dyDescent="0.25">
      <c r="A609" s="27">
        <v>608</v>
      </c>
      <c r="B609" s="27" t="s">
        <v>5544</v>
      </c>
      <c r="C609" s="27" t="s">
        <v>9059</v>
      </c>
      <c r="D609" s="27" t="s">
        <v>9060</v>
      </c>
      <c r="E609" s="27" t="s">
        <v>9061</v>
      </c>
      <c r="F609" s="27" t="s">
        <v>7240</v>
      </c>
      <c r="G609" s="27" t="s">
        <v>10080</v>
      </c>
      <c r="H609" s="27" t="s">
        <v>7235</v>
      </c>
      <c r="I609" s="27" t="s">
        <v>7795</v>
      </c>
    </row>
    <row r="610" spans="1:9" x14ac:dyDescent="0.25">
      <c r="A610" s="27">
        <v>609</v>
      </c>
      <c r="B610" s="27" t="s">
        <v>5558</v>
      </c>
      <c r="C610" s="27" t="s">
        <v>9062</v>
      </c>
      <c r="D610" s="27" t="s">
        <v>9063</v>
      </c>
      <c r="E610" s="27" t="s">
        <v>9064</v>
      </c>
      <c r="F610" s="27" t="s">
        <v>7256</v>
      </c>
      <c r="G610" s="27" t="s">
        <v>10073</v>
      </c>
      <c r="H610" s="27" t="s">
        <v>7298</v>
      </c>
      <c r="I610" s="27" t="s">
        <v>7299</v>
      </c>
    </row>
    <row r="611" spans="1:9" x14ac:dyDescent="0.25">
      <c r="A611" s="27">
        <v>610</v>
      </c>
      <c r="B611" s="27" t="s">
        <v>5566</v>
      </c>
      <c r="C611" s="27" t="s">
        <v>9065</v>
      </c>
      <c r="D611" s="27" t="s">
        <v>8049</v>
      </c>
      <c r="E611" s="27" t="s">
        <v>9066</v>
      </c>
      <c r="F611" s="27" t="s">
        <v>7240</v>
      </c>
      <c r="G611" s="27" t="s">
        <v>10073</v>
      </c>
      <c r="H611" s="27" t="s">
        <v>7286</v>
      </c>
      <c r="I611" s="27" t="s">
        <v>7287</v>
      </c>
    </row>
    <row r="612" spans="1:9" x14ac:dyDescent="0.25">
      <c r="A612" s="27">
        <v>611</v>
      </c>
      <c r="B612" s="27" t="s">
        <v>5585</v>
      </c>
      <c r="C612" s="27" t="s">
        <v>9067</v>
      </c>
      <c r="D612" s="27" t="s">
        <v>9068</v>
      </c>
      <c r="E612" s="27" t="s">
        <v>9069</v>
      </c>
      <c r="F612" s="27" t="s">
        <v>7256</v>
      </c>
      <c r="G612" s="27" t="s">
        <v>10086</v>
      </c>
      <c r="H612" s="27" t="s">
        <v>7286</v>
      </c>
      <c r="I612" s="27" t="s">
        <v>7403</v>
      </c>
    </row>
    <row r="613" spans="1:9" x14ac:dyDescent="0.25">
      <c r="A613" s="27">
        <v>612</v>
      </c>
      <c r="B613" s="27" t="s">
        <v>5600</v>
      </c>
      <c r="C613" s="27" t="s">
        <v>9070</v>
      </c>
      <c r="D613" s="27" t="s">
        <v>9071</v>
      </c>
      <c r="E613" s="27" t="s">
        <v>9072</v>
      </c>
      <c r="F613" s="27" t="s">
        <v>7256</v>
      </c>
      <c r="G613" s="27" t="s">
        <v>10073</v>
      </c>
      <c r="H613" s="27" t="s">
        <v>7243</v>
      </c>
      <c r="I613" s="27" t="s">
        <v>7272</v>
      </c>
    </row>
    <row r="614" spans="1:9" x14ac:dyDescent="0.25">
      <c r="A614" s="27">
        <v>613</v>
      </c>
      <c r="B614" s="27" t="s">
        <v>5605</v>
      </c>
      <c r="C614" s="27" t="s">
        <v>9073</v>
      </c>
      <c r="D614" s="27" t="s">
        <v>9074</v>
      </c>
      <c r="E614" s="27" t="s">
        <v>9075</v>
      </c>
      <c r="F614" s="27" t="s">
        <v>7240</v>
      </c>
      <c r="G614" s="27" t="s">
        <v>10085</v>
      </c>
      <c r="H614" s="27" t="s">
        <v>7276</v>
      </c>
      <c r="I614" s="27" t="s">
        <v>9076</v>
      </c>
    </row>
    <row r="615" spans="1:9" x14ac:dyDescent="0.25">
      <c r="A615" s="27">
        <v>614</v>
      </c>
      <c r="B615" s="27" t="s">
        <v>5612</v>
      </c>
      <c r="C615" s="27" t="s">
        <v>9077</v>
      </c>
      <c r="D615" s="27" t="s">
        <v>9078</v>
      </c>
      <c r="E615" s="27" t="s">
        <v>9079</v>
      </c>
      <c r="F615" s="27" t="s">
        <v>7240</v>
      </c>
      <c r="G615" s="27" t="s">
        <v>10080</v>
      </c>
      <c r="H615" s="27" t="s">
        <v>7235</v>
      </c>
      <c r="I615" s="27" t="s">
        <v>7395</v>
      </c>
    </row>
    <row r="616" spans="1:9" x14ac:dyDescent="0.25">
      <c r="A616" s="27">
        <v>615</v>
      </c>
      <c r="B616" s="27" t="s">
        <v>5615</v>
      </c>
      <c r="C616" s="27" t="s">
        <v>9080</v>
      </c>
      <c r="D616" s="27" t="s">
        <v>9081</v>
      </c>
      <c r="E616" s="27" t="s">
        <v>9082</v>
      </c>
      <c r="F616" s="27" t="s">
        <v>7240</v>
      </c>
      <c r="G616" s="27" t="s">
        <v>10084</v>
      </c>
      <c r="H616" s="27" t="s">
        <v>7252</v>
      </c>
      <c r="I616" s="27" t="s">
        <v>7253</v>
      </c>
    </row>
    <row r="617" spans="1:9" x14ac:dyDescent="0.25">
      <c r="A617" s="27">
        <v>616</v>
      </c>
      <c r="B617" s="27" t="s">
        <v>5642</v>
      </c>
      <c r="C617" s="27" t="s">
        <v>9083</v>
      </c>
      <c r="D617" s="27" t="s">
        <v>8821</v>
      </c>
      <c r="E617" s="27" t="s">
        <v>9084</v>
      </c>
      <c r="F617" s="27" t="s">
        <v>7256</v>
      </c>
      <c r="G617" s="27" t="s">
        <v>10084</v>
      </c>
      <c r="H617" s="27" t="s">
        <v>7252</v>
      </c>
      <c r="I617" s="27" t="s">
        <v>8242</v>
      </c>
    </row>
    <row r="618" spans="1:9" x14ac:dyDescent="0.25">
      <c r="A618" s="27">
        <v>617</v>
      </c>
      <c r="B618" s="27" t="s">
        <v>5645</v>
      </c>
      <c r="C618" s="27" t="s">
        <v>9085</v>
      </c>
      <c r="D618" s="27" t="s">
        <v>9086</v>
      </c>
      <c r="E618" s="27" t="s">
        <v>9087</v>
      </c>
      <c r="F618" s="27" t="s">
        <v>7240</v>
      </c>
      <c r="G618" s="27" t="s">
        <v>10082</v>
      </c>
      <c r="H618" s="27" t="s">
        <v>7262</v>
      </c>
      <c r="I618" s="27" t="s">
        <v>8470</v>
      </c>
    </row>
    <row r="619" spans="1:9" x14ac:dyDescent="0.25">
      <c r="A619" s="27">
        <v>618</v>
      </c>
      <c r="B619" s="27" t="s">
        <v>5666</v>
      </c>
      <c r="C619" s="27" t="s">
        <v>9088</v>
      </c>
      <c r="D619" s="27" t="s">
        <v>9089</v>
      </c>
      <c r="E619" s="27" t="s">
        <v>9090</v>
      </c>
      <c r="F619" s="27" t="s">
        <v>7256</v>
      </c>
      <c r="G619" s="27" t="s">
        <v>10073</v>
      </c>
      <c r="H619" s="27" t="s">
        <v>7451</v>
      </c>
      <c r="I619" s="27" t="s">
        <v>9009</v>
      </c>
    </row>
    <row r="620" spans="1:9" x14ac:dyDescent="0.25">
      <c r="A620" s="27">
        <v>619</v>
      </c>
      <c r="B620" s="27" t="s">
        <v>5669</v>
      </c>
      <c r="C620" s="27" t="s">
        <v>9091</v>
      </c>
      <c r="D620" s="27" t="s">
        <v>9092</v>
      </c>
      <c r="E620" s="27" t="s">
        <v>9093</v>
      </c>
      <c r="F620" s="27" t="s">
        <v>7256</v>
      </c>
      <c r="G620" s="27" t="s">
        <v>10080</v>
      </c>
      <c r="H620" s="27" t="s">
        <v>7235</v>
      </c>
      <c r="I620" s="27" t="s">
        <v>7888</v>
      </c>
    </row>
    <row r="621" spans="1:9" x14ac:dyDescent="0.25">
      <c r="A621" s="27">
        <v>620</v>
      </c>
      <c r="B621" s="27" t="s">
        <v>5675</v>
      </c>
      <c r="C621" s="27" t="s">
        <v>9094</v>
      </c>
      <c r="D621" s="27" t="s">
        <v>9095</v>
      </c>
      <c r="E621" s="27" t="s">
        <v>9096</v>
      </c>
      <c r="F621" s="27" t="s">
        <v>7240</v>
      </c>
      <c r="G621" s="27" t="s">
        <v>10079</v>
      </c>
      <c r="H621" s="27" t="s">
        <v>7267</v>
      </c>
      <c r="I621" s="27" t="s">
        <v>8074</v>
      </c>
    </row>
    <row r="622" spans="1:9" x14ac:dyDescent="0.25">
      <c r="A622" s="27">
        <v>621</v>
      </c>
      <c r="B622" s="27" t="s">
        <v>5695</v>
      </c>
      <c r="C622" s="27" t="s">
        <v>9097</v>
      </c>
      <c r="D622" s="27" t="s">
        <v>9098</v>
      </c>
      <c r="E622" s="27" t="s">
        <v>9099</v>
      </c>
      <c r="F622" s="27" t="s">
        <v>7240</v>
      </c>
      <c r="G622" s="27" t="s">
        <v>10084</v>
      </c>
      <c r="H622" s="27" t="s">
        <v>7252</v>
      </c>
      <c r="I622" s="27" t="s">
        <v>7434</v>
      </c>
    </row>
    <row r="623" spans="1:9" x14ac:dyDescent="0.25">
      <c r="A623" s="27">
        <v>622</v>
      </c>
      <c r="B623" s="27" t="s">
        <v>5711</v>
      </c>
      <c r="C623" s="27" t="s">
        <v>9100</v>
      </c>
      <c r="D623" s="27" t="s">
        <v>9101</v>
      </c>
      <c r="E623" s="27" t="s">
        <v>9102</v>
      </c>
      <c r="F623" s="27" t="s">
        <v>7240</v>
      </c>
      <c r="G623" s="27" t="s">
        <v>10084</v>
      </c>
      <c r="H623" s="27" t="s">
        <v>7252</v>
      </c>
      <c r="I623" s="27" t="s">
        <v>7253</v>
      </c>
    </row>
    <row r="624" spans="1:9" x14ac:dyDescent="0.25">
      <c r="A624" s="27">
        <v>623</v>
      </c>
      <c r="B624" s="27" t="s">
        <v>5737</v>
      </c>
      <c r="C624" s="27" t="s">
        <v>9103</v>
      </c>
      <c r="D624" s="27" t="s">
        <v>9104</v>
      </c>
      <c r="E624" s="27" t="s">
        <v>8155</v>
      </c>
      <c r="F624" s="27" t="s">
        <v>7240</v>
      </c>
      <c r="G624" s="27" t="s">
        <v>10083</v>
      </c>
      <c r="H624" s="27" t="s">
        <v>7257</v>
      </c>
      <c r="I624" s="27" t="s">
        <v>8826</v>
      </c>
    </row>
    <row r="625" spans="1:9" x14ac:dyDescent="0.25">
      <c r="A625" s="27">
        <v>624</v>
      </c>
      <c r="B625" s="27" t="s">
        <v>5755</v>
      </c>
      <c r="C625" s="27" t="s">
        <v>9105</v>
      </c>
      <c r="D625" s="27" t="s">
        <v>9106</v>
      </c>
      <c r="E625" s="27" t="s">
        <v>9107</v>
      </c>
      <c r="F625" s="27" t="s">
        <v>7240</v>
      </c>
      <c r="G625" s="27" t="s">
        <v>10080</v>
      </c>
      <c r="H625" s="27" t="s">
        <v>7235</v>
      </c>
      <c r="I625" s="27" t="s">
        <v>7789</v>
      </c>
    </row>
    <row r="626" spans="1:9" x14ac:dyDescent="0.25">
      <c r="A626" s="27">
        <v>625</v>
      </c>
      <c r="B626" s="27" t="s">
        <v>5768</v>
      </c>
      <c r="C626" s="27" t="s">
        <v>9108</v>
      </c>
      <c r="D626" s="27" t="s">
        <v>9109</v>
      </c>
      <c r="E626" s="27" t="s">
        <v>9110</v>
      </c>
      <c r="F626" s="27" t="s">
        <v>7240</v>
      </c>
      <c r="G626" s="27" t="s">
        <v>10073</v>
      </c>
      <c r="H626" s="27" t="s">
        <v>7286</v>
      </c>
      <c r="I626" s="27" t="s">
        <v>7287</v>
      </c>
    </row>
    <row r="627" spans="1:9" x14ac:dyDescent="0.25">
      <c r="A627" s="27">
        <v>626</v>
      </c>
      <c r="B627" s="27" t="s">
        <v>5773</v>
      </c>
      <c r="C627" s="27" t="s">
        <v>9111</v>
      </c>
      <c r="D627" s="27" t="s">
        <v>9112</v>
      </c>
      <c r="E627" s="27" t="s">
        <v>9113</v>
      </c>
      <c r="F627" s="27" t="s">
        <v>7346</v>
      </c>
      <c r="G627" s="27" t="s">
        <v>10084</v>
      </c>
      <c r="H627" s="27"/>
      <c r="I627" s="27"/>
    </row>
    <row r="628" spans="1:9" x14ac:dyDescent="0.25">
      <c r="A628" s="27">
        <v>627</v>
      </c>
      <c r="B628" s="27" t="s">
        <v>5806</v>
      </c>
      <c r="C628" s="27" t="s">
        <v>9114</v>
      </c>
      <c r="D628" s="27" t="s">
        <v>9115</v>
      </c>
      <c r="E628" s="27" t="s">
        <v>9116</v>
      </c>
      <c r="F628" s="27" t="s">
        <v>7240</v>
      </c>
      <c r="G628" s="27" t="s">
        <v>10084</v>
      </c>
      <c r="H628" s="27" t="s">
        <v>7252</v>
      </c>
      <c r="I628" s="27" t="s">
        <v>7434</v>
      </c>
    </row>
    <row r="629" spans="1:9" x14ac:dyDescent="0.25">
      <c r="A629" s="27">
        <v>628</v>
      </c>
      <c r="B629" s="27" t="s">
        <v>5824</v>
      </c>
      <c r="C629" s="27" t="s">
        <v>9117</v>
      </c>
      <c r="D629" s="27" t="s">
        <v>9118</v>
      </c>
      <c r="E629" s="27" t="s">
        <v>9119</v>
      </c>
      <c r="F629" s="27" t="s">
        <v>7240</v>
      </c>
      <c r="G629" s="27" t="s">
        <v>10079</v>
      </c>
      <c r="H629" s="27" t="s">
        <v>7267</v>
      </c>
      <c r="I629" s="27" t="s">
        <v>7291</v>
      </c>
    </row>
    <row r="630" spans="1:9" x14ac:dyDescent="0.25">
      <c r="A630" s="27">
        <v>629</v>
      </c>
      <c r="B630" s="27" t="s">
        <v>5841</v>
      </c>
      <c r="C630" s="27" t="s">
        <v>9120</v>
      </c>
      <c r="D630" s="27" t="s">
        <v>9121</v>
      </c>
      <c r="E630" s="27" t="s">
        <v>9122</v>
      </c>
      <c r="F630" s="27" t="s">
        <v>7240</v>
      </c>
      <c r="G630" s="27" t="s">
        <v>10073</v>
      </c>
      <c r="H630" s="27" t="s">
        <v>7298</v>
      </c>
      <c r="I630" s="27" t="s">
        <v>7421</v>
      </c>
    </row>
    <row r="631" spans="1:9" x14ac:dyDescent="0.25">
      <c r="A631" s="27">
        <v>630</v>
      </c>
      <c r="B631" s="27" t="s">
        <v>5864</v>
      </c>
      <c r="C631" s="27" t="s">
        <v>9123</v>
      </c>
      <c r="D631" s="27" t="s">
        <v>9124</v>
      </c>
      <c r="E631" s="27" t="s">
        <v>9125</v>
      </c>
      <c r="F631" s="27" t="s">
        <v>7240</v>
      </c>
      <c r="G631" s="27" t="s">
        <v>10087</v>
      </c>
      <c r="H631" s="27" t="s">
        <v>7286</v>
      </c>
      <c r="I631" s="27" t="s">
        <v>8246</v>
      </c>
    </row>
    <row r="632" spans="1:9" x14ac:dyDescent="0.25">
      <c r="A632" s="27">
        <v>631</v>
      </c>
      <c r="B632" s="27" t="s">
        <v>5875</v>
      </c>
      <c r="C632" s="27" t="s">
        <v>9126</v>
      </c>
      <c r="D632" s="27" t="s">
        <v>9127</v>
      </c>
      <c r="E632" s="27" t="s">
        <v>9128</v>
      </c>
      <c r="F632" s="27" t="s">
        <v>7256</v>
      </c>
      <c r="G632" s="27" t="s">
        <v>10082</v>
      </c>
      <c r="H632" s="27" t="s">
        <v>7262</v>
      </c>
      <c r="I632" s="27" t="s">
        <v>7263</v>
      </c>
    </row>
    <row r="633" spans="1:9" x14ac:dyDescent="0.25">
      <c r="A633" s="27">
        <v>632</v>
      </c>
      <c r="B633" s="27" t="s">
        <v>5919</v>
      </c>
      <c r="C633" s="27" t="s">
        <v>9129</v>
      </c>
      <c r="D633" s="27" t="s">
        <v>9130</v>
      </c>
      <c r="E633" s="27" t="s">
        <v>9131</v>
      </c>
      <c r="F633" s="27" t="s">
        <v>7240</v>
      </c>
      <c r="G633" s="27" t="s">
        <v>10078</v>
      </c>
      <c r="H633" s="27" t="s">
        <v>7286</v>
      </c>
      <c r="I633" s="27" t="s">
        <v>7639</v>
      </c>
    </row>
    <row r="634" spans="1:9" x14ac:dyDescent="0.25">
      <c r="A634" s="27">
        <v>633</v>
      </c>
      <c r="B634" s="27" t="s">
        <v>5928</v>
      </c>
      <c r="C634" s="27" t="s">
        <v>9132</v>
      </c>
      <c r="D634" s="27" t="s">
        <v>9133</v>
      </c>
      <c r="E634" s="27" t="s">
        <v>9134</v>
      </c>
      <c r="F634" s="27" t="s">
        <v>7256</v>
      </c>
      <c r="G634" s="27" t="s">
        <v>10080</v>
      </c>
      <c r="H634" s="27" t="s">
        <v>7327</v>
      </c>
      <c r="I634" s="27" t="s">
        <v>7387</v>
      </c>
    </row>
    <row r="635" spans="1:9" x14ac:dyDescent="0.25">
      <c r="A635" s="27">
        <v>634</v>
      </c>
      <c r="B635" s="27" t="s">
        <v>5941</v>
      </c>
      <c r="C635" s="27" t="s">
        <v>9135</v>
      </c>
      <c r="D635" s="27" t="s">
        <v>9136</v>
      </c>
      <c r="E635" s="27" t="s">
        <v>9137</v>
      </c>
      <c r="F635" s="27" t="s">
        <v>7346</v>
      </c>
      <c r="G635" s="27" t="s">
        <v>10082</v>
      </c>
      <c r="H635" s="27"/>
      <c r="I635" s="27"/>
    </row>
    <row r="636" spans="1:9" x14ac:dyDescent="0.25">
      <c r="A636" s="27">
        <v>635</v>
      </c>
      <c r="B636" s="27" t="s">
        <v>5944</v>
      </c>
      <c r="C636" s="27" t="s">
        <v>9138</v>
      </c>
      <c r="D636" s="27" t="s">
        <v>8049</v>
      </c>
      <c r="E636" s="27" t="s">
        <v>9139</v>
      </c>
      <c r="F636" s="27" t="s">
        <v>7240</v>
      </c>
      <c r="G636" s="27" t="s">
        <v>10087</v>
      </c>
      <c r="H636" s="27" t="s">
        <v>7286</v>
      </c>
      <c r="I636" s="27" t="s">
        <v>7471</v>
      </c>
    </row>
    <row r="637" spans="1:9" x14ac:dyDescent="0.25">
      <c r="A637" s="27">
        <v>636</v>
      </c>
      <c r="B637" s="27" t="s">
        <v>5948</v>
      </c>
      <c r="C637" s="27" t="s">
        <v>9140</v>
      </c>
      <c r="D637" s="27" t="s">
        <v>8179</v>
      </c>
      <c r="E637" s="27" t="s">
        <v>9141</v>
      </c>
      <c r="F637" s="27" t="s">
        <v>7240</v>
      </c>
      <c r="G637" s="27" t="s">
        <v>10079</v>
      </c>
      <c r="H637" s="27" t="s">
        <v>7262</v>
      </c>
      <c r="I637" s="27" t="s">
        <v>7926</v>
      </c>
    </row>
    <row r="638" spans="1:9" x14ac:dyDescent="0.25">
      <c r="A638" s="27">
        <v>637</v>
      </c>
      <c r="B638" s="27" t="s">
        <v>5953</v>
      </c>
      <c r="C638" s="27" t="s">
        <v>9142</v>
      </c>
      <c r="D638" s="27" t="s">
        <v>9143</v>
      </c>
      <c r="E638" s="27" t="s">
        <v>9144</v>
      </c>
      <c r="F638" s="27" t="s">
        <v>7240</v>
      </c>
      <c r="G638" s="27" t="s">
        <v>10083</v>
      </c>
      <c r="H638" s="27" t="s">
        <v>7257</v>
      </c>
      <c r="I638" s="27" t="s">
        <v>7258</v>
      </c>
    </row>
    <row r="639" spans="1:9" x14ac:dyDescent="0.25">
      <c r="A639" s="27">
        <v>638</v>
      </c>
      <c r="B639" s="27" t="s">
        <v>5985</v>
      </c>
      <c r="C639" s="27" t="s">
        <v>9145</v>
      </c>
      <c r="D639" s="27" t="s">
        <v>9146</v>
      </c>
      <c r="E639" s="27" t="s">
        <v>9147</v>
      </c>
      <c r="F639" s="27" t="s">
        <v>7256</v>
      </c>
      <c r="G639" s="27" t="s">
        <v>10079</v>
      </c>
      <c r="H639" s="27" t="s">
        <v>7267</v>
      </c>
      <c r="I639" s="27" t="s">
        <v>7364</v>
      </c>
    </row>
    <row r="640" spans="1:9" x14ac:dyDescent="0.25">
      <c r="A640" s="27">
        <v>639</v>
      </c>
      <c r="B640" s="27" t="s">
        <v>5988</v>
      </c>
      <c r="C640" s="27" t="s">
        <v>9148</v>
      </c>
      <c r="D640" s="27" t="s">
        <v>8421</v>
      </c>
      <c r="E640" s="27" t="s">
        <v>9149</v>
      </c>
      <c r="F640" s="27" t="s">
        <v>7240</v>
      </c>
      <c r="G640" s="27" t="s">
        <v>10080</v>
      </c>
      <c r="H640" s="27" t="s">
        <v>7235</v>
      </c>
      <c r="I640" s="27" t="s">
        <v>7795</v>
      </c>
    </row>
    <row r="641" spans="1:9" x14ac:dyDescent="0.25">
      <c r="A641" s="27">
        <v>640</v>
      </c>
      <c r="B641" s="27" t="s">
        <v>6005</v>
      </c>
      <c r="C641" s="27" t="s">
        <v>9150</v>
      </c>
      <c r="D641" s="27" t="s">
        <v>9151</v>
      </c>
      <c r="E641" s="27" t="s">
        <v>9152</v>
      </c>
      <c r="F641" s="27" t="s">
        <v>7256</v>
      </c>
      <c r="G641" s="27" t="s">
        <v>10082</v>
      </c>
      <c r="H641" s="27" t="s">
        <v>7267</v>
      </c>
      <c r="I641" s="27" t="s">
        <v>7291</v>
      </c>
    </row>
    <row r="642" spans="1:9" x14ac:dyDescent="0.25">
      <c r="A642" s="27">
        <v>641</v>
      </c>
      <c r="B642" s="27" t="s">
        <v>6009</v>
      </c>
      <c r="C642" s="27" t="s">
        <v>9153</v>
      </c>
      <c r="D642" s="27" t="s">
        <v>9154</v>
      </c>
      <c r="E642" s="27" t="s">
        <v>9155</v>
      </c>
      <c r="F642" s="27" t="s">
        <v>7256</v>
      </c>
      <c r="G642" s="27" t="s">
        <v>10082</v>
      </c>
      <c r="H642" s="27" t="s">
        <v>7262</v>
      </c>
      <c r="I642" s="27" t="s">
        <v>7263</v>
      </c>
    </row>
    <row r="643" spans="1:9" x14ac:dyDescent="0.25">
      <c r="A643" s="27">
        <v>642</v>
      </c>
      <c r="B643" s="27" t="s">
        <v>6016</v>
      </c>
      <c r="C643" s="27" t="s">
        <v>9156</v>
      </c>
      <c r="D643" s="27" t="s">
        <v>9157</v>
      </c>
      <c r="E643" s="27" t="s">
        <v>9158</v>
      </c>
      <c r="F643" s="27" t="s">
        <v>7346</v>
      </c>
      <c r="G643" s="27" t="s">
        <v>10077</v>
      </c>
      <c r="H643" s="27"/>
      <c r="I643" s="27"/>
    </row>
    <row r="644" spans="1:9" x14ac:dyDescent="0.25">
      <c r="A644" s="27">
        <v>643</v>
      </c>
      <c r="B644" s="27" t="s">
        <v>6019</v>
      </c>
      <c r="C644" s="27" t="s">
        <v>9159</v>
      </c>
      <c r="D644" s="27" t="s">
        <v>9160</v>
      </c>
      <c r="E644" s="27" t="s">
        <v>9161</v>
      </c>
      <c r="F644" s="27" t="s">
        <v>7256</v>
      </c>
      <c r="G644" s="27" t="s">
        <v>10079</v>
      </c>
      <c r="H644" s="27" t="s">
        <v>7267</v>
      </c>
      <c r="I644" s="27" t="s">
        <v>7291</v>
      </c>
    </row>
    <row r="645" spans="1:9" x14ac:dyDescent="0.25">
      <c r="A645" s="27">
        <v>644</v>
      </c>
      <c r="B645" s="27" t="s">
        <v>6031</v>
      </c>
      <c r="C645" s="27" t="s">
        <v>9162</v>
      </c>
      <c r="D645" s="27" t="s">
        <v>9163</v>
      </c>
      <c r="E645" s="27" t="s">
        <v>9164</v>
      </c>
      <c r="F645" s="27" t="s">
        <v>7240</v>
      </c>
      <c r="G645" s="27" t="s">
        <v>10079</v>
      </c>
      <c r="H645" s="27" t="s">
        <v>7267</v>
      </c>
      <c r="I645" s="27" t="s">
        <v>7364</v>
      </c>
    </row>
    <row r="646" spans="1:9" x14ac:dyDescent="0.25">
      <c r="A646" s="27">
        <v>645</v>
      </c>
      <c r="B646" s="27" t="s">
        <v>6035</v>
      </c>
      <c r="C646" s="27" t="s">
        <v>9165</v>
      </c>
      <c r="D646" s="27" t="s">
        <v>9166</v>
      </c>
      <c r="E646" s="27" t="s">
        <v>9167</v>
      </c>
      <c r="F646" s="27" t="s">
        <v>7240</v>
      </c>
      <c r="G646" s="27" t="s">
        <v>10079</v>
      </c>
      <c r="H646" s="27" t="s">
        <v>7267</v>
      </c>
      <c r="I646" s="27" t="s">
        <v>7291</v>
      </c>
    </row>
    <row r="647" spans="1:9" x14ac:dyDescent="0.25">
      <c r="A647" s="27">
        <v>646</v>
      </c>
      <c r="B647" s="27" t="s">
        <v>6046</v>
      </c>
      <c r="C647" s="27" t="s">
        <v>9168</v>
      </c>
      <c r="D647" s="27" t="s">
        <v>9169</v>
      </c>
      <c r="E647" s="27" t="s">
        <v>9170</v>
      </c>
      <c r="F647" s="27" t="s">
        <v>7240</v>
      </c>
      <c r="G647" s="27" t="s">
        <v>10079</v>
      </c>
      <c r="H647" s="27" t="s">
        <v>7267</v>
      </c>
      <c r="I647" s="27" t="s">
        <v>7291</v>
      </c>
    </row>
    <row r="648" spans="1:9" x14ac:dyDescent="0.25">
      <c r="A648" s="27">
        <v>647</v>
      </c>
      <c r="B648" s="27" t="s">
        <v>6063</v>
      </c>
      <c r="C648" s="27" t="s">
        <v>9171</v>
      </c>
      <c r="D648" s="27" t="s">
        <v>8561</v>
      </c>
      <c r="E648" s="27" t="s">
        <v>9172</v>
      </c>
      <c r="F648" s="27" t="s">
        <v>7346</v>
      </c>
      <c r="G648" s="27" t="s">
        <v>10085</v>
      </c>
      <c r="H648" s="27"/>
      <c r="I648" s="27"/>
    </row>
    <row r="649" spans="1:9" x14ac:dyDescent="0.25">
      <c r="A649" s="27">
        <v>648</v>
      </c>
      <c r="B649" s="27" t="s">
        <v>6078</v>
      </c>
      <c r="C649" s="27" t="s">
        <v>9173</v>
      </c>
      <c r="D649" s="27" t="s">
        <v>9174</v>
      </c>
      <c r="E649" s="27" t="s">
        <v>9175</v>
      </c>
      <c r="F649" s="27" t="s">
        <v>7256</v>
      </c>
      <c r="G649" s="27" t="s">
        <v>10079</v>
      </c>
      <c r="H649" s="27" t="s">
        <v>7267</v>
      </c>
      <c r="I649" s="27" t="s">
        <v>7364</v>
      </c>
    </row>
    <row r="650" spans="1:9" x14ac:dyDescent="0.25">
      <c r="A650" s="27">
        <v>649</v>
      </c>
      <c r="B650" s="27" t="s">
        <v>6083</v>
      </c>
      <c r="C650" s="27" t="s">
        <v>9176</v>
      </c>
      <c r="D650" s="27" t="s">
        <v>9177</v>
      </c>
      <c r="E650" s="27" t="s">
        <v>9178</v>
      </c>
      <c r="F650" s="27" t="s">
        <v>7256</v>
      </c>
      <c r="G650" s="27" t="s">
        <v>10077</v>
      </c>
      <c r="H650" s="27" t="s">
        <v>7243</v>
      </c>
      <c r="I650" s="27" t="s">
        <v>7310</v>
      </c>
    </row>
    <row r="651" spans="1:9" x14ac:dyDescent="0.25">
      <c r="A651" s="27">
        <v>650</v>
      </c>
      <c r="B651" s="27" t="s">
        <v>6086</v>
      </c>
      <c r="C651" s="27" t="s">
        <v>9179</v>
      </c>
      <c r="D651" s="27" t="s">
        <v>9180</v>
      </c>
      <c r="E651" s="27" t="s">
        <v>9181</v>
      </c>
      <c r="F651" s="27" t="s">
        <v>7346</v>
      </c>
      <c r="G651" s="27" t="s">
        <v>10077</v>
      </c>
      <c r="H651" s="27" t="s">
        <v>7243</v>
      </c>
      <c r="I651" s="27" t="s">
        <v>7310</v>
      </c>
    </row>
    <row r="652" spans="1:9" x14ac:dyDescent="0.25">
      <c r="A652" s="27">
        <v>651</v>
      </c>
      <c r="B652" s="27" t="s">
        <v>6089</v>
      </c>
      <c r="C652" s="27" t="s">
        <v>9182</v>
      </c>
      <c r="D652" s="27" t="s">
        <v>9183</v>
      </c>
      <c r="E652" s="27" t="s">
        <v>9184</v>
      </c>
      <c r="F652" s="27" t="s">
        <v>7240</v>
      </c>
      <c r="G652" s="27" t="s">
        <v>10084</v>
      </c>
      <c r="H652" s="27" t="s">
        <v>7252</v>
      </c>
      <c r="I652" s="27" t="s">
        <v>7434</v>
      </c>
    </row>
    <row r="653" spans="1:9" x14ac:dyDescent="0.25">
      <c r="A653" s="27">
        <v>652</v>
      </c>
      <c r="B653" s="27" t="s">
        <v>6091</v>
      </c>
      <c r="C653" s="27" t="s">
        <v>9185</v>
      </c>
      <c r="D653" s="27" t="s">
        <v>9186</v>
      </c>
      <c r="E653" s="27" t="s">
        <v>9187</v>
      </c>
      <c r="F653" s="27" t="s">
        <v>7256</v>
      </c>
      <c r="G653" s="27" t="s">
        <v>10087</v>
      </c>
      <c r="H653" s="27" t="s">
        <v>7286</v>
      </c>
      <c r="I653" s="27" t="s">
        <v>7287</v>
      </c>
    </row>
    <row r="654" spans="1:9" x14ac:dyDescent="0.25">
      <c r="A654" s="27">
        <v>653</v>
      </c>
      <c r="B654" s="27" t="s">
        <v>6100</v>
      </c>
      <c r="C654" s="27" t="s">
        <v>9188</v>
      </c>
      <c r="D654" s="27" t="s">
        <v>9189</v>
      </c>
      <c r="E654" s="27" t="s">
        <v>9190</v>
      </c>
      <c r="F654" s="27" t="s">
        <v>7256</v>
      </c>
      <c r="G654" s="27" t="s">
        <v>10077</v>
      </c>
      <c r="H654" s="27" t="s">
        <v>7243</v>
      </c>
      <c r="I654" s="27" t="s">
        <v>7310</v>
      </c>
    </row>
    <row r="655" spans="1:9" x14ac:dyDescent="0.25">
      <c r="A655" s="27">
        <v>654</v>
      </c>
      <c r="B655" s="27" t="s">
        <v>6140</v>
      </c>
      <c r="C655" s="27" t="s">
        <v>9191</v>
      </c>
      <c r="D655" s="27" t="s">
        <v>9192</v>
      </c>
      <c r="E655" s="27" t="s">
        <v>9193</v>
      </c>
      <c r="F655" s="27" t="s">
        <v>7240</v>
      </c>
      <c r="G655" s="27" t="s">
        <v>10083</v>
      </c>
      <c r="H655" s="27" t="s">
        <v>7257</v>
      </c>
      <c r="I655" s="27" t="s">
        <v>7897</v>
      </c>
    </row>
    <row r="656" spans="1:9" x14ac:dyDescent="0.25">
      <c r="A656" s="27">
        <v>655</v>
      </c>
      <c r="B656" s="27" t="s">
        <v>6146</v>
      </c>
      <c r="C656" s="27" t="s">
        <v>9194</v>
      </c>
      <c r="D656" s="27" t="s">
        <v>9195</v>
      </c>
      <c r="E656" s="27" t="s">
        <v>9196</v>
      </c>
      <c r="F656" s="27" t="s">
        <v>7240</v>
      </c>
      <c r="G656" s="27" t="s">
        <v>10073</v>
      </c>
      <c r="H656" s="27" t="s">
        <v>7298</v>
      </c>
      <c r="I656" s="27" t="s">
        <v>7299</v>
      </c>
    </row>
    <row r="657" spans="1:9" x14ac:dyDescent="0.25">
      <c r="A657" s="27">
        <v>656</v>
      </c>
      <c r="B657" s="27" t="s">
        <v>6153</v>
      </c>
      <c r="C657" s="27" t="s">
        <v>9197</v>
      </c>
      <c r="D657" s="27" t="s">
        <v>8179</v>
      </c>
      <c r="E657" s="27" t="s">
        <v>9198</v>
      </c>
      <c r="F657" s="27" t="s">
        <v>7256</v>
      </c>
      <c r="G657" s="27" t="s">
        <v>10084</v>
      </c>
      <c r="H657" s="27" t="s">
        <v>7252</v>
      </c>
      <c r="I657" s="27" t="s">
        <v>7434</v>
      </c>
    </row>
    <row r="658" spans="1:9" x14ac:dyDescent="0.25">
      <c r="A658" s="27">
        <v>657</v>
      </c>
      <c r="B658" s="27" t="s">
        <v>6163</v>
      </c>
      <c r="C658" s="27" t="s">
        <v>9199</v>
      </c>
      <c r="D658" s="27" t="s">
        <v>9200</v>
      </c>
      <c r="E658" s="27" t="s">
        <v>9201</v>
      </c>
      <c r="F658" s="27" t="s">
        <v>7346</v>
      </c>
      <c r="G658" s="27" t="s">
        <v>10073</v>
      </c>
      <c r="H658" s="27"/>
      <c r="I658" s="27"/>
    </row>
    <row r="659" spans="1:9" x14ac:dyDescent="0.25">
      <c r="A659" s="27">
        <v>658</v>
      </c>
      <c r="B659" s="27" t="s">
        <v>6166</v>
      </c>
      <c r="C659" s="27" t="s">
        <v>9202</v>
      </c>
      <c r="D659" s="27" t="s">
        <v>9203</v>
      </c>
      <c r="E659" s="27" t="s">
        <v>9204</v>
      </c>
      <c r="F659" s="27" t="s">
        <v>7256</v>
      </c>
      <c r="G659" s="27" t="s">
        <v>10080</v>
      </c>
      <c r="H659" s="27" t="s">
        <v>7235</v>
      </c>
      <c r="I659" s="27" t="s">
        <v>7371</v>
      </c>
    </row>
    <row r="660" spans="1:9" x14ac:dyDescent="0.25">
      <c r="A660" s="27">
        <v>659</v>
      </c>
      <c r="B660" s="27" t="s">
        <v>6194</v>
      </c>
      <c r="C660" s="27" t="s">
        <v>9205</v>
      </c>
      <c r="D660" s="27" t="s">
        <v>9206</v>
      </c>
      <c r="E660" s="27" t="s">
        <v>9207</v>
      </c>
      <c r="F660" s="27" t="s">
        <v>7240</v>
      </c>
      <c r="G660" s="27" t="s">
        <v>10073</v>
      </c>
      <c r="H660" s="27" t="s">
        <v>7286</v>
      </c>
      <c r="I660" s="27" t="s">
        <v>7287</v>
      </c>
    </row>
    <row r="661" spans="1:9" x14ac:dyDescent="0.25">
      <c r="A661" s="27">
        <v>660</v>
      </c>
      <c r="B661" s="27" t="s">
        <v>6222</v>
      </c>
      <c r="C661" s="27" t="s">
        <v>9208</v>
      </c>
      <c r="D661" s="27" t="s">
        <v>9209</v>
      </c>
      <c r="E661" s="27" t="s">
        <v>9210</v>
      </c>
      <c r="F661" s="27" t="s">
        <v>7346</v>
      </c>
      <c r="G661" s="27" t="s">
        <v>10080</v>
      </c>
      <c r="H661" s="27" t="s">
        <v>7235</v>
      </c>
      <c r="I661" s="27" t="s">
        <v>7629</v>
      </c>
    </row>
    <row r="662" spans="1:9" x14ac:dyDescent="0.25">
      <c r="A662" s="27">
        <v>661</v>
      </c>
      <c r="B662" s="27" t="s">
        <v>6245</v>
      </c>
      <c r="C662" s="27" t="s">
        <v>9211</v>
      </c>
      <c r="D662" s="27" t="s">
        <v>9212</v>
      </c>
      <c r="E662" s="27" t="s">
        <v>9213</v>
      </c>
      <c r="F662" s="27" t="s">
        <v>7240</v>
      </c>
      <c r="G662" s="27" t="s">
        <v>10077</v>
      </c>
      <c r="H662" s="27" t="s">
        <v>7243</v>
      </c>
      <c r="I662" s="27" t="s">
        <v>8051</v>
      </c>
    </row>
    <row r="663" spans="1:9" x14ac:dyDescent="0.25">
      <c r="A663" s="27">
        <v>662</v>
      </c>
      <c r="B663" s="27" t="s">
        <v>6269</v>
      </c>
      <c r="C663" s="27" t="s">
        <v>9214</v>
      </c>
      <c r="D663" s="27" t="s">
        <v>9215</v>
      </c>
      <c r="E663" s="27" t="s">
        <v>9216</v>
      </c>
      <c r="F663" s="27" t="s">
        <v>7240</v>
      </c>
      <c r="G663" s="27" t="s">
        <v>10077</v>
      </c>
      <c r="H663" s="27" t="s">
        <v>7243</v>
      </c>
      <c r="I663" s="27" t="s">
        <v>7248</v>
      </c>
    </row>
    <row r="664" spans="1:9" x14ac:dyDescent="0.25">
      <c r="A664" s="27">
        <v>663</v>
      </c>
      <c r="B664" s="27" t="s">
        <v>6275</v>
      </c>
      <c r="C664" s="27" t="s">
        <v>9217</v>
      </c>
      <c r="D664" s="27" t="s">
        <v>9218</v>
      </c>
      <c r="E664" s="27" t="s">
        <v>9219</v>
      </c>
      <c r="F664" s="27" t="s">
        <v>7240</v>
      </c>
      <c r="G664" s="27" t="s">
        <v>10082</v>
      </c>
      <c r="H664" s="27" t="s">
        <v>7262</v>
      </c>
      <c r="I664" s="27" t="s">
        <v>7263</v>
      </c>
    </row>
    <row r="665" spans="1:9" x14ac:dyDescent="0.25">
      <c r="A665" s="27">
        <v>664</v>
      </c>
      <c r="B665" s="27" t="s">
        <v>6282</v>
      </c>
      <c r="C665" s="27" t="s">
        <v>9220</v>
      </c>
      <c r="D665" s="27" t="s">
        <v>9221</v>
      </c>
      <c r="E665" s="27" t="s">
        <v>9222</v>
      </c>
      <c r="F665" s="27" t="s">
        <v>7346</v>
      </c>
      <c r="G665" s="27" t="s">
        <v>10080</v>
      </c>
      <c r="H665" s="27"/>
      <c r="I665" s="27"/>
    </row>
    <row r="666" spans="1:9" x14ac:dyDescent="0.25">
      <c r="A666" s="27">
        <v>665</v>
      </c>
      <c r="B666" s="27" t="s">
        <v>6289</v>
      </c>
      <c r="C666" s="27" t="s">
        <v>9223</v>
      </c>
      <c r="D666" s="27" t="s">
        <v>9224</v>
      </c>
      <c r="E666" s="27" t="s">
        <v>9225</v>
      </c>
      <c r="F666" s="27" t="s">
        <v>7240</v>
      </c>
      <c r="G666" s="27" t="s">
        <v>10077</v>
      </c>
      <c r="H666" s="27" t="s">
        <v>7243</v>
      </c>
      <c r="I666" s="27" t="s">
        <v>7307</v>
      </c>
    </row>
    <row r="667" spans="1:9" x14ac:dyDescent="0.25">
      <c r="A667" s="27">
        <v>666</v>
      </c>
      <c r="B667" s="27" t="s">
        <v>6302</v>
      </c>
      <c r="C667" s="27" t="s">
        <v>9226</v>
      </c>
      <c r="D667" s="27" t="s">
        <v>9227</v>
      </c>
      <c r="E667" s="27" t="s">
        <v>9228</v>
      </c>
      <c r="F667" s="27" t="s">
        <v>7256</v>
      </c>
      <c r="G667" s="27" t="s">
        <v>10083</v>
      </c>
      <c r="H667" s="27" t="s">
        <v>7257</v>
      </c>
      <c r="I667" s="27" t="s">
        <v>8306</v>
      </c>
    </row>
    <row r="668" spans="1:9" x14ac:dyDescent="0.25">
      <c r="A668" s="27">
        <v>667</v>
      </c>
      <c r="B668" s="27" t="s">
        <v>6307</v>
      </c>
      <c r="C668" s="27" t="s">
        <v>9229</v>
      </c>
      <c r="D668" s="27" t="s">
        <v>9230</v>
      </c>
      <c r="E668" s="27" t="s">
        <v>9231</v>
      </c>
      <c r="F668" s="27" t="s">
        <v>7256</v>
      </c>
      <c r="G668" s="27" t="s">
        <v>10086</v>
      </c>
      <c r="H668" s="27" t="s">
        <v>7286</v>
      </c>
      <c r="I668" s="27" t="s">
        <v>7403</v>
      </c>
    </row>
    <row r="669" spans="1:9" x14ac:dyDescent="0.25">
      <c r="A669" s="27">
        <v>668</v>
      </c>
      <c r="B669" s="27" t="s">
        <v>6314</v>
      </c>
      <c r="C669" s="27" t="s">
        <v>9232</v>
      </c>
      <c r="D669" s="27" t="s">
        <v>9233</v>
      </c>
      <c r="E669" s="27" t="s">
        <v>9234</v>
      </c>
      <c r="F669" s="27" t="s">
        <v>7256</v>
      </c>
      <c r="G669" s="27" t="s">
        <v>10079</v>
      </c>
      <c r="H669" s="27" t="s">
        <v>7267</v>
      </c>
      <c r="I669" s="27" t="s">
        <v>7291</v>
      </c>
    </row>
    <row r="670" spans="1:9" x14ac:dyDescent="0.25">
      <c r="A670" s="27">
        <v>669</v>
      </c>
      <c r="B670" s="27" t="s">
        <v>6320</v>
      </c>
      <c r="C670" s="27" t="s">
        <v>9235</v>
      </c>
      <c r="D670" s="27" t="s">
        <v>9236</v>
      </c>
      <c r="E670" s="27" t="s">
        <v>9237</v>
      </c>
      <c r="F670" s="27" t="s">
        <v>7240</v>
      </c>
      <c r="G670" s="27" t="s">
        <v>10080</v>
      </c>
      <c r="H670" s="27" t="s">
        <v>7235</v>
      </c>
      <c r="I670" s="27" t="s">
        <v>7783</v>
      </c>
    </row>
    <row r="671" spans="1:9" x14ac:dyDescent="0.25">
      <c r="A671" s="27">
        <v>670</v>
      </c>
      <c r="B671" s="27" t="s">
        <v>6341</v>
      </c>
      <c r="C671" s="27" t="s">
        <v>9238</v>
      </c>
      <c r="D671" s="27" t="s">
        <v>9239</v>
      </c>
      <c r="E671" s="27" t="s">
        <v>9240</v>
      </c>
      <c r="F671" s="27" t="s">
        <v>7240</v>
      </c>
      <c r="G671" s="27" t="s">
        <v>10083</v>
      </c>
      <c r="H671" s="27" t="s">
        <v>7257</v>
      </c>
      <c r="I671" s="27" t="s">
        <v>8306</v>
      </c>
    </row>
    <row r="672" spans="1:9" x14ac:dyDescent="0.25">
      <c r="A672" s="27">
        <v>671</v>
      </c>
      <c r="B672" s="27" t="s">
        <v>6353</v>
      </c>
      <c r="C672" s="27" t="s">
        <v>9241</v>
      </c>
      <c r="D672" s="27" t="s">
        <v>9242</v>
      </c>
      <c r="E672" s="27" t="s">
        <v>9243</v>
      </c>
      <c r="F672" s="27" t="s">
        <v>7240</v>
      </c>
      <c r="G672" s="27" t="s">
        <v>10079</v>
      </c>
      <c r="H672" s="27" t="s">
        <v>7267</v>
      </c>
      <c r="I672" s="27" t="s">
        <v>7291</v>
      </c>
    </row>
    <row r="673" spans="1:9" x14ac:dyDescent="0.25">
      <c r="A673" s="27">
        <v>672</v>
      </c>
      <c r="B673" s="27" t="s">
        <v>6363</v>
      </c>
      <c r="C673" s="27" t="s">
        <v>9244</v>
      </c>
      <c r="D673" s="27" t="s">
        <v>9245</v>
      </c>
      <c r="E673" s="27" t="s">
        <v>9246</v>
      </c>
      <c r="F673" s="27" t="s">
        <v>7346</v>
      </c>
      <c r="G673" s="27" t="s">
        <v>10073</v>
      </c>
      <c r="H673" s="27"/>
      <c r="I673" s="27"/>
    </row>
    <row r="674" spans="1:9" x14ac:dyDescent="0.25">
      <c r="A674" s="27">
        <v>673</v>
      </c>
      <c r="B674" s="27" t="s">
        <v>6374</v>
      </c>
      <c r="C674" s="27" t="s">
        <v>9247</v>
      </c>
      <c r="D674" s="27" t="s">
        <v>9248</v>
      </c>
      <c r="E674" s="27" t="s">
        <v>9249</v>
      </c>
      <c r="F674" s="27" t="s">
        <v>7240</v>
      </c>
      <c r="G674" s="27" t="s">
        <v>10077</v>
      </c>
      <c r="H674" s="27" t="s">
        <v>7243</v>
      </c>
      <c r="I674" s="27" t="s">
        <v>7579</v>
      </c>
    </row>
    <row r="675" spans="1:9" x14ac:dyDescent="0.25">
      <c r="A675" s="27">
        <v>674</v>
      </c>
      <c r="B675" s="27" t="s">
        <v>6404</v>
      </c>
      <c r="C675" s="27" t="s">
        <v>9250</v>
      </c>
      <c r="D675" s="27" t="s">
        <v>9251</v>
      </c>
      <c r="E675" s="27" t="s">
        <v>9252</v>
      </c>
      <c r="F675" s="27" t="s">
        <v>7346</v>
      </c>
      <c r="G675" s="27" t="s">
        <v>10086</v>
      </c>
      <c r="H675" s="27" t="s">
        <v>7252</v>
      </c>
      <c r="I675" s="27" t="s">
        <v>7253</v>
      </c>
    </row>
    <row r="676" spans="1:9" x14ac:dyDescent="0.25">
      <c r="A676" s="27">
        <v>675</v>
      </c>
      <c r="B676" s="27" t="s">
        <v>6427</v>
      </c>
      <c r="C676" s="27" t="s">
        <v>9253</v>
      </c>
      <c r="D676" s="27" t="s">
        <v>9254</v>
      </c>
      <c r="E676" s="27" t="s">
        <v>9255</v>
      </c>
      <c r="F676" s="27" t="s">
        <v>7240</v>
      </c>
      <c r="G676" s="27" t="s">
        <v>10077</v>
      </c>
      <c r="H676" s="27" t="s">
        <v>7235</v>
      </c>
      <c r="I676" s="27" t="s">
        <v>7522</v>
      </c>
    </row>
    <row r="677" spans="1:9" x14ac:dyDescent="0.25">
      <c r="A677" s="27">
        <v>676</v>
      </c>
      <c r="B677" s="27" t="s">
        <v>6447</v>
      </c>
      <c r="C677" s="27" t="s">
        <v>9256</v>
      </c>
      <c r="D677" s="27" t="s">
        <v>8444</v>
      </c>
      <c r="E677" s="27" t="s">
        <v>9257</v>
      </c>
      <c r="F677" s="27" t="s">
        <v>7346</v>
      </c>
      <c r="G677" s="27" t="s">
        <v>10084</v>
      </c>
      <c r="H677" s="27" t="s">
        <v>7252</v>
      </c>
      <c r="I677" s="27" t="s">
        <v>8242</v>
      </c>
    </row>
    <row r="678" spans="1:9" x14ac:dyDescent="0.25">
      <c r="A678" s="27">
        <v>677</v>
      </c>
      <c r="B678" s="27" t="s">
        <v>6454</v>
      </c>
      <c r="C678" s="27" t="s">
        <v>9258</v>
      </c>
      <c r="D678" s="27" t="s">
        <v>9259</v>
      </c>
      <c r="E678" s="27" t="s">
        <v>9260</v>
      </c>
      <c r="F678" s="27" t="s">
        <v>7346</v>
      </c>
      <c r="G678" s="27" t="s">
        <v>10087</v>
      </c>
      <c r="H678" s="27" t="s">
        <v>7286</v>
      </c>
      <c r="I678" s="27" t="s">
        <v>8246</v>
      </c>
    </row>
    <row r="679" spans="1:9" x14ac:dyDescent="0.25">
      <c r="A679" s="27">
        <v>678</v>
      </c>
      <c r="B679" s="27" t="s">
        <v>6471</v>
      </c>
      <c r="C679" s="27" t="s">
        <v>9261</v>
      </c>
      <c r="D679" s="27" t="s">
        <v>9262</v>
      </c>
      <c r="E679" s="27" t="s">
        <v>9263</v>
      </c>
      <c r="F679" s="27" t="s">
        <v>7256</v>
      </c>
      <c r="G679" s="27" t="s">
        <v>10086</v>
      </c>
      <c r="H679" s="27" t="s">
        <v>7327</v>
      </c>
      <c r="I679" s="27" t="s">
        <v>7328</v>
      </c>
    </row>
    <row r="680" spans="1:9" x14ac:dyDescent="0.25">
      <c r="A680" s="27">
        <v>679</v>
      </c>
      <c r="B680" s="27" t="s">
        <v>6475</v>
      </c>
      <c r="C680" s="27" t="s">
        <v>9264</v>
      </c>
      <c r="D680" s="27" t="s">
        <v>9265</v>
      </c>
      <c r="E680" s="27" t="s">
        <v>9266</v>
      </c>
      <c r="F680" s="27" t="s">
        <v>7256</v>
      </c>
      <c r="G680" s="27" t="s">
        <v>10079</v>
      </c>
      <c r="H680" s="27" t="s">
        <v>7267</v>
      </c>
      <c r="I680" s="27" t="s">
        <v>7291</v>
      </c>
    </row>
    <row r="681" spans="1:9" x14ac:dyDescent="0.25">
      <c r="A681" s="27">
        <v>680</v>
      </c>
      <c r="B681" s="27" t="s">
        <v>6478</v>
      </c>
      <c r="C681" s="27" t="s">
        <v>9267</v>
      </c>
      <c r="D681" s="27" t="s">
        <v>9268</v>
      </c>
      <c r="E681" s="27" t="s">
        <v>9269</v>
      </c>
      <c r="F681" s="27" t="s">
        <v>7240</v>
      </c>
      <c r="G681" s="27" t="s">
        <v>10077</v>
      </c>
      <c r="H681" s="27" t="s">
        <v>7286</v>
      </c>
      <c r="I681" s="27" t="s">
        <v>7543</v>
      </c>
    </row>
    <row r="682" spans="1:9" x14ac:dyDescent="0.25">
      <c r="A682" s="27">
        <v>681</v>
      </c>
      <c r="B682" s="27" t="s">
        <v>6485</v>
      </c>
      <c r="C682" s="27" t="s">
        <v>9270</v>
      </c>
      <c r="D682" s="27" t="s">
        <v>9271</v>
      </c>
      <c r="E682" s="27" t="s">
        <v>9272</v>
      </c>
      <c r="F682" s="27" t="s">
        <v>7240</v>
      </c>
      <c r="G682" s="27" t="s">
        <v>10079</v>
      </c>
      <c r="H682" s="27" t="s">
        <v>7267</v>
      </c>
      <c r="I682" s="27" t="s">
        <v>7268</v>
      </c>
    </row>
    <row r="683" spans="1:9" x14ac:dyDescent="0.25">
      <c r="A683" s="27">
        <v>682</v>
      </c>
      <c r="B683" s="27" t="s">
        <v>6521</v>
      </c>
      <c r="C683" s="27" t="s">
        <v>9273</v>
      </c>
      <c r="D683" s="27" t="s">
        <v>9274</v>
      </c>
      <c r="E683" s="27" t="s">
        <v>9275</v>
      </c>
      <c r="F683" s="27" t="s">
        <v>7346</v>
      </c>
      <c r="G683" s="27" t="s">
        <v>10080</v>
      </c>
      <c r="H683" s="27" t="s">
        <v>7327</v>
      </c>
      <c r="I683" s="27" t="s">
        <v>7328</v>
      </c>
    </row>
    <row r="684" spans="1:9" x14ac:dyDescent="0.25">
      <c r="A684" s="27">
        <v>683</v>
      </c>
      <c r="B684" s="27" t="s">
        <v>6532</v>
      </c>
      <c r="C684" s="27" t="s">
        <v>9276</v>
      </c>
      <c r="D684" s="27" t="s">
        <v>9277</v>
      </c>
      <c r="E684" s="27" t="s">
        <v>9278</v>
      </c>
      <c r="F684" s="27" t="s">
        <v>7346</v>
      </c>
      <c r="G684" s="27" t="s">
        <v>10080</v>
      </c>
      <c r="H684" s="27" t="s">
        <v>7235</v>
      </c>
      <c r="I684" s="27" t="s">
        <v>7783</v>
      </c>
    </row>
    <row r="685" spans="1:9" x14ac:dyDescent="0.25">
      <c r="A685" s="27">
        <v>684</v>
      </c>
      <c r="B685" s="27" t="s">
        <v>6545</v>
      </c>
      <c r="C685" s="27" t="s">
        <v>9279</v>
      </c>
      <c r="D685" s="27" t="s">
        <v>9280</v>
      </c>
      <c r="E685" s="27" t="s">
        <v>9281</v>
      </c>
      <c r="F685" s="27" t="s">
        <v>7240</v>
      </c>
      <c r="G685" s="27" t="s">
        <v>10079</v>
      </c>
      <c r="H685" s="27" t="s">
        <v>7267</v>
      </c>
      <c r="I685" s="27" t="s">
        <v>7496</v>
      </c>
    </row>
    <row r="686" spans="1:9" x14ac:dyDescent="0.25">
      <c r="A686" s="27">
        <v>685</v>
      </c>
      <c r="B686" s="27" t="s">
        <v>6579</v>
      </c>
      <c r="C686" s="27" t="s">
        <v>9282</v>
      </c>
      <c r="D686" s="27" t="s">
        <v>9283</v>
      </c>
      <c r="E686" s="27" t="s">
        <v>9284</v>
      </c>
      <c r="F686" s="27" t="s">
        <v>7240</v>
      </c>
      <c r="G686" s="27" t="s">
        <v>10083</v>
      </c>
      <c r="H686" s="27" t="s">
        <v>7257</v>
      </c>
      <c r="I686" s="27" t="s">
        <v>8011</v>
      </c>
    </row>
    <row r="687" spans="1:9" x14ac:dyDescent="0.25">
      <c r="A687" s="27">
        <v>686</v>
      </c>
      <c r="B687" s="27" t="s">
        <v>6583</v>
      </c>
      <c r="C687" s="27" t="s">
        <v>9285</v>
      </c>
      <c r="D687" s="27" t="s">
        <v>9286</v>
      </c>
      <c r="E687" s="27" t="s">
        <v>9287</v>
      </c>
      <c r="F687" s="27" t="s">
        <v>7256</v>
      </c>
      <c r="G687" s="27" t="s">
        <v>10077</v>
      </c>
      <c r="H687" s="27" t="s">
        <v>7243</v>
      </c>
      <c r="I687" s="27" t="s">
        <v>7272</v>
      </c>
    </row>
    <row r="688" spans="1:9" x14ac:dyDescent="0.25">
      <c r="A688" s="27">
        <v>687</v>
      </c>
      <c r="B688" s="27" t="s">
        <v>6586</v>
      </c>
      <c r="C688" s="27" t="s">
        <v>9288</v>
      </c>
      <c r="D688" s="27" t="s">
        <v>9289</v>
      </c>
      <c r="E688" s="27" t="s">
        <v>9290</v>
      </c>
      <c r="F688" s="27" t="s">
        <v>7240</v>
      </c>
      <c r="G688" s="27" t="s">
        <v>10078</v>
      </c>
      <c r="H688" s="27" t="s">
        <v>7286</v>
      </c>
      <c r="I688" s="27" t="s">
        <v>7825</v>
      </c>
    </row>
    <row r="689" spans="1:9" x14ac:dyDescent="0.25">
      <c r="A689" s="27">
        <v>688</v>
      </c>
      <c r="B689" s="27" t="s">
        <v>6592</v>
      </c>
      <c r="C689" s="27" t="s">
        <v>9291</v>
      </c>
      <c r="D689" s="27" t="s">
        <v>9292</v>
      </c>
      <c r="E689" s="27" t="s">
        <v>9293</v>
      </c>
      <c r="F689" s="27" t="s">
        <v>7346</v>
      </c>
      <c r="G689" s="27" t="s">
        <v>10077</v>
      </c>
      <c r="H689" s="27" t="s">
        <v>7243</v>
      </c>
      <c r="I689" s="27" t="s">
        <v>7579</v>
      </c>
    </row>
    <row r="690" spans="1:9" x14ac:dyDescent="0.25">
      <c r="A690" s="27">
        <v>689</v>
      </c>
      <c r="B690" s="27" t="s">
        <v>6597</v>
      </c>
      <c r="C690" s="27" t="s">
        <v>9294</v>
      </c>
      <c r="D690" s="27" t="s">
        <v>9295</v>
      </c>
      <c r="E690" s="27" t="s">
        <v>9296</v>
      </c>
      <c r="F690" s="27" t="s">
        <v>7256</v>
      </c>
      <c r="G690" s="27" t="s">
        <v>10077</v>
      </c>
      <c r="H690" s="27" t="s">
        <v>7243</v>
      </c>
      <c r="I690" s="27" t="s">
        <v>8051</v>
      </c>
    </row>
    <row r="691" spans="1:9" x14ac:dyDescent="0.25">
      <c r="A691" s="27">
        <v>690</v>
      </c>
      <c r="B691" s="27" t="s">
        <v>6606</v>
      </c>
      <c r="C691" s="27" t="s">
        <v>9297</v>
      </c>
      <c r="D691" s="27" t="s">
        <v>9298</v>
      </c>
      <c r="E691" s="27" t="s">
        <v>9299</v>
      </c>
      <c r="F691" s="27" t="s">
        <v>7256</v>
      </c>
      <c r="G691" s="27" t="s">
        <v>10086</v>
      </c>
      <c r="H691" s="27" t="s">
        <v>7327</v>
      </c>
      <c r="I691" s="27" t="s">
        <v>7328</v>
      </c>
    </row>
    <row r="692" spans="1:9" x14ac:dyDescent="0.25">
      <c r="A692" s="27">
        <v>691</v>
      </c>
      <c r="B692" s="27" t="s">
        <v>6609</v>
      </c>
      <c r="C692" s="27" t="s">
        <v>9300</v>
      </c>
      <c r="D692" s="27" t="s">
        <v>9301</v>
      </c>
      <c r="E692" s="27" t="s">
        <v>9302</v>
      </c>
      <c r="F692" s="27" t="s">
        <v>7256</v>
      </c>
      <c r="G692" s="27" t="s">
        <v>10087</v>
      </c>
      <c r="H692" s="27" t="s">
        <v>7286</v>
      </c>
      <c r="I692" s="27" t="s">
        <v>7287</v>
      </c>
    </row>
    <row r="693" spans="1:9" x14ac:dyDescent="0.25">
      <c r="A693" s="27">
        <v>692</v>
      </c>
      <c r="B693" s="27" t="s">
        <v>6615</v>
      </c>
      <c r="C693" s="27" t="s">
        <v>9303</v>
      </c>
      <c r="D693" s="27" t="s">
        <v>9304</v>
      </c>
      <c r="E693" s="27" t="s">
        <v>9305</v>
      </c>
      <c r="F693" s="27" t="s">
        <v>7240</v>
      </c>
      <c r="G693" s="27" t="s">
        <v>10080</v>
      </c>
      <c r="H693" s="27" t="s">
        <v>7327</v>
      </c>
      <c r="I693" s="27" t="s">
        <v>7988</v>
      </c>
    </row>
    <row r="694" spans="1:9" x14ac:dyDescent="0.25">
      <c r="A694" s="27">
        <v>693</v>
      </c>
      <c r="B694" s="27" t="s">
        <v>6629</v>
      </c>
      <c r="C694" s="27" t="s">
        <v>9306</v>
      </c>
      <c r="D694" s="27" t="s">
        <v>9307</v>
      </c>
      <c r="E694" s="27" t="s">
        <v>9308</v>
      </c>
      <c r="F694" s="27" t="s">
        <v>7256</v>
      </c>
      <c r="G694" s="27" t="s">
        <v>10073</v>
      </c>
      <c r="H694" s="27" t="s">
        <v>7298</v>
      </c>
      <c r="I694" s="27" t="s">
        <v>7299</v>
      </c>
    </row>
    <row r="695" spans="1:9" x14ac:dyDescent="0.25">
      <c r="A695" s="27">
        <v>694</v>
      </c>
      <c r="B695" s="27" t="s">
        <v>6654</v>
      </c>
      <c r="C695" s="27" t="s">
        <v>9309</v>
      </c>
      <c r="D695" s="27" t="s">
        <v>9310</v>
      </c>
      <c r="E695" s="27" t="s">
        <v>9311</v>
      </c>
      <c r="F695" s="27" t="s">
        <v>7256</v>
      </c>
      <c r="G695" s="27" t="s">
        <v>10086</v>
      </c>
      <c r="H695" s="27" t="s">
        <v>7286</v>
      </c>
      <c r="I695" s="27" t="s">
        <v>7403</v>
      </c>
    </row>
    <row r="696" spans="1:9" x14ac:dyDescent="0.25">
      <c r="A696" s="27">
        <v>695</v>
      </c>
      <c r="B696" s="27" t="s">
        <v>6660</v>
      </c>
      <c r="C696" s="27" t="s">
        <v>9312</v>
      </c>
      <c r="D696" s="27" t="s">
        <v>9313</v>
      </c>
      <c r="E696" s="27" t="s">
        <v>9314</v>
      </c>
      <c r="F696" s="27" t="s">
        <v>7256</v>
      </c>
      <c r="G696" s="27" t="s">
        <v>10078</v>
      </c>
      <c r="H696" s="27" t="s">
        <v>7286</v>
      </c>
      <c r="I696" s="27" t="s">
        <v>7320</v>
      </c>
    </row>
    <row r="697" spans="1:9" x14ac:dyDescent="0.25">
      <c r="A697" s="27">
        <v>696</v>
      </c>
      <c r="B697" s="27" t="s">
        <v>6664</v>
      </c>
      <c r="C697" s="27" t="s">
        <v>9315</v>
      </c>
      <c r="D697" s="27" t="s">
        <v>9316</v>
      </c>
      <c r="E697" s="27" t="s">
        <v>9317</v>
      </c>
      <c r="F697" s="27" t="s">
        <v>7256</v>
      </c>
      <c r="G697" s="27" t="s">
        <v>10086</v>
      </c>
      <c r="H697" s="27" t="s">
        <v>7252</v>
      </c>
      <c r="I697" s="27" t="s">
        <v>7253</v>
      </c>
    </row>
    <row r="698" spans="1:9" x14ac:dyDescent="0.25">
      <c r="A698" s="27">
        <v>697</v>
      </c>
      <c r="B698" s="27" t="s">
        <v>6675</v>
      </c>
      <c r="C698" s="27" t="s">
        <v>9318</v>
      </c>
      <c r="D698" s="27" t="s">
        <v>9319</v>
      </c>
      <c r="E698" s="27" t="s">
        <v>9320</v>
      </c>
      <c r="F698" s="27" t="s">
        <v>7256</v>
      </c>
      <c r="G698" s="27" t="s">
        <v>10077</v>
      </c>
      <c r="H698" s="27" t="s">
        <v>7243</v>
      </c>
      <c r="I698" s="27" t="s">
        <v>7354</v>
      </c>
    </row>
    <row r="699" spans="1:9" x14ac:dyDescent="0.25">
      <c r="A699" s="27">
        <v>698</v>
      </c>
      <c r="B699" s="27" t="s">
        <v>6680</v>
      </c>
      <c r="C699" s="27" t="s">
        <v>9321</v>
      </c>
      <c r="D699" s="27" t="s">
        <v>9322</v>
      </c>
      <c r="E699" s="27" t="s">
        <v>9323</v>
      </c>
      <c r="F699" s="27" t="s">
        <v>7256</v>
      </c>
      <c r="G699" s="27" t="s">
        <v>10073</v>
      </c>
      <c r="H699" s="27" t="s">
        <v>7286</v>
      </c>
      <c r="I699" s="27" t="s">
        <v>7287</v>
      </c>
    </row>
    <row r="700" spans="1:9" x14ac:dyDescent="0.25">
      <c r="A700" s="27">
        <v>699</v>
      </c>
      <c r="B700" s="27" t="s">
        <v>6689</v>
      </c>
      <c r="C700" s="27" t="s">
        <v>9324</v>
      </c>
      <c r="D700" s="27" t="s">
        <v>9325</v>
      </c>
      <c r="E700" s="27" t="s">
        <v>9326</v>
      </c>
      <c r="F700" s="27" t="s">
        <v>7346</v>
      </c>
      <c r="G700" s="27" t="s">
        <v>10073</v>
      </c>
      <c r="H700" s="27"/>
      <c r="I700" s="27"/>
    </row>
    <row r="701" spans="1:9" x14ac:dyDescent="0.25">
      <c r="A701" s="27">
        <v>700</v>
      </c>
      <c r="B701" s="27" t="s">
        <v>6701</v>
      </c>
      <c r="C701" s="27" t="s">
        <v>9327</v>
      </c>
      <c r="D701" s="27" t="s">
        <v>9328</v>
      </c>
      <c r="E701" s="27" t="s">
        <v>9021</v>
      </c>
      <c r="F701" s="27" t="s">
        <v>7346</v>
      </c>
      <c r="G701" s="27" t="s">
        <v>10078</v>
      </c>
      <c r="H701" s="27"/>
      <c r="I701" s="27"/>
    </row>
    <row r="702" spans="1:9" x14ac:dyDescent="0.25">
      <c r="A702" s="27">
        <v>701</v>
      </c>
      <c r="B702" s="27" t="s">
        <v>6707</v>
      </c>
      <c r="C702" s="27" t="s">
        <v>9329</v>
      </c>
      <c r="D702" s="27" t="s">
        <v>9330</v>
      </c>
      <c r="E702" s="27" t="s">
        <v>9331</v>
      </c>
      <c r="F702" s="27" t="s">
        <v>7256</v>
      </c>
      <c r="G702" s="27" t="s">
        <v>10083</v>
      </c>
      <c r="H702" s="27" t="s">
        <v>7257</v>
      </c>
      <c r="I702" s="27" t="s">
        <v>8826</v>
      </c>
    </row>
    <row r="703" spans="1:9" x14ac:dyDescent="0.25">
      <c r="A703" s="27">
        <v>702</v>
      </c>
      <c r="B703" s="27" t="s">
        <v>6724</v>
      </c>
      <c r="C703" s="27" t="s">
        <v>9332</v>
      </c>
      <c r="D703" s="27" t="s">
        <v>9333</v>
      </c>
      <c r="E703" s="27" t="s">
        <v>9334</v>
      </c>
      <c r="F703" s="27" t="s">
        <v>7346</v>
      </c>
      <c r="G703" s="27" t="s">
        <v>10080</v>
      </c>
      <c r="H703" s="27"/>
      <c r="I703" s="27"/>
    </row>
    <row r="704" spans="1:9" x14ac:dyDescent="0.25">
      <c r="A704" s="27">
        <v>703</v>
      </c>
      <c r="B704" s="27" t="s">
        <v>6731</v>
      </c>
      <c r="C704" s="27" t="s">
        <v>9335</v>
      </c>
      <c r="D704" s="27" t="s">
        <v>9336</v>
      </c>
      <c r="E704" s="27" t="s">
        <v>9337</v>
      </c>
      <c r="F704" s="27" t="s">
        <v>7240</v>
      </c>
      <c r="G704" s="27" t="s">
        <v>10080</v>
      </c>
      <c r="H704" s="27" t="s">
        <v>7235</v>
      </c>
      <c r="I704" s="27" t="s">
        <v>7789</v>
      </c>
    </row>
    <row r="705" spans="1:9" x14ac:dyDescent="0.25">
      <c r="A705" s="27">
        <v>704</v>
      </c>
      <c r="B705" s="27" t="s">
        <v>6749</v>
      </c>
      <c r="C705" s="27" t="s">
        <v>9338</v>
      </c>
      <c r="D705" s="27" t="s">
        <v>9339</v>
      </c>
      <c r="E705" s="27" t="s">
        <v>9340</v>
      </c>
      <c r="F705" s="27" t="s">
        <v>7240</v>
      </c>
      <c r="G705" s="27" t="s">
        <v>10077</v>
      </c>
      <c r="H705" s="27" t="s">
        <v>7235</v>
      </c>
      <c r="I705" s="27" t="s">
        <v>7522</v>
      </c>
    </row>
    <row r="706" spans="1:9" x14ac:dyDescent="0.25">
      <c r="A706" s="27">
        <v>705</v>
      </c>
      <c r="B706" s="27" t="s">
        <v>6785</v>
      </c>
      <c r="C706" s="27" t="s">
        <v>9341</v>
      </c>
      <c r="D706" s="27" t="s">
        <v>9342</v>
      </c>
      <c r="E706" s="27" t="s">
        <v>7846</v>
      </c>
      <c r="F706" s="27" t="s">
        <v>7240</v>
      </c>
      <c r="G706" s="27" t="s">
        <v>10083</v>
      </c>
      <c r="H706" s="27" t="s">
        <v>7257</v>
      </c>
      <c r="I706" s="27" t="s">
        <v>8011</v>
      </c>
    </row>
    <row r="707" spans="1:9" x14ac:dyDescent="0.25">
      <c r="A707" s="27">
        <v>706</v>
      </c>
      <c r="B707" s="27" t="s">
        <v>6795</v>
      </c>
      <c r="C707" s="27" t="s">
        <v>9343</v>
      </c>
      <c r="D707" s="27" t="s">
        <v>9344</v>
      </c>
      <c r="E707" s="27" t="s">
        <v>9345</v>
      </c>
      <c r="F707" s="27" t="s">
        <v>7256</v>
      </c>
      <c r="G707" s="27" t="s">
        <v>10082</v>
      </c>
      <c r="H707" s="27" t="s">
        <v>7286</v>
      </c>
      <c r="I707" s="27" t="s">
        <v>7347</v>
      </c>
    </row>
    <row r="708" spans="1:9" x14ac:dyDescent="0.25">
      <c r="A708" s="27">
        <v>707</v>
      </c>
      <c r="B708" s="27" t="s">
        <v>6839</v>
      </c>
      <c r="C708" s="27" t="s">
        <v>9346</v>
      </c>
      <c r="D708" s="27" t="s">
        <v>9339</v>
      </c>
      <c r="E708" s="27" t="s">
        <v>9347</v>
      </c>
      <c r="F708" s="27" t="s">
        <v>7256</v>
      </c>
      <c r="G708" s="27" t="s">
        <v>10079</v>
      </c>
      <c r="H708" s="27" t="s">
        <v>7267</v>
      </c>
      <c r="I708" s="27" t="s">
        <v>7684</v>
      </c>
    </row>
    <row r="709" spans="1:9" x14ac:dyDescent="0.25">
      <c r="A709" s="27">
        <v>708</v>
      </c>
      <c r="B709" s="27" t="s">
        <v>6844</v>
      </c>
      <c r="C709" s="27" t="s">
        <v>9348</v>
      </c>
      <c r="D709" s="27" t="s">
        <v>8314</v>
      </c>
      <c r="E709" s="27" t="s">
        <v>9349</v>
      </c>
      <c r="F709" s="27" t="s">
        <v>7256</v>
      </c>
      <c r="G709" s="27" t="s">
        <v>10077</v>
      </c>
      <c r="H709" s="27" t="s">
        <v>7243</v>
      </c>
      <c r="I709" s="27" t="s">
        <v>7307</v>
      </c>
    </row>
    <row r="710" spans="1:9" x14ac:dyDescent="0.25">
      <c r="A710" s="27">
        <v>709</v>
      </c>
      <c r="B710" s="27" t="s">
        <v>6867</v>
      </c>
      <c r="C710" s="27" t="s">
        <v>9350</v>
      </c>
      <c r="D710" s="27" t="s">
        <v>9351</v>
      </c>
      <c r="E710" s="27" t="s">
        <v>9352</v>
      </c>
      <c r="F710" s="27" t="s">
        <v>7240</v>
      </c>
      <c r="G710" s="27" t="s">
        <v>10080</v>
      </c>
      <c r="H710" s="27"/>
      <c r="I710" s="27"/>
    </row>
    <row r="711" spans="1:9" x14ac:dyDescent="0.25">
      <c r="A711" s="27">
        <v>710</v>
      </c>
      <c r="B711" s="27" t="s">
        <v>6881</v>
      </c>
      <c r="C711" s="27" t="s">
        <v>9353</v>
      </c>
      <c r="D711" s="27" t="s">
        <v>9354</v>
      </c>
      <c r="E711" s="27" t="s">
        <v>9355</v>
      </c>
      <c r="F711" s="27" t="s">
        <v>7346</v>
      </c>
      <c r="G711" s="27" t="s">
        <v>10079</v>
      </c>
      <c r="H711" s="27" t="s">
        <v>7267</v>
      </c>
      <c r="I711" s="27" t="s">
        <v>7364</v>
      </c>
    </row>
    <row r="712" spans="1:9" x14ac:dyDescent="0.25">
      <c r="A712" s="27">
        <v>711</v>
      </c>
      <c r="B712" s="27" t="s">
        <v>6902</v>
      </c>
      <c r="C712" s="27" t="s">
        <v>9356</v>
      </c>
      <c r="D712" s="27" t="s">
        <v>9357</v>
      </c>
      <c r="E712" s="27" t="s">
        <v>9358</v>
      </c>
      <c r="F712" s="27" t="s">
        <v>7256</v>
      </c>
      <c r="G712" s="27" t="s">
        <v>10078</v>
      </c>
      <c r="H712" s="27" t="s">
        <v>7243</v>
      </c>
      <c r="I712" s="27" t="s">
        <v>7272</v>
      </c>
    </row>
    <row r="713" spans="1:9" x14ac:dyDescent="0.25">
      <c r="A713" s="27">
        <v>712</v>
      </c>
      <c r="B713" s="27" t="s">
        <v>6905</v>
      </c>
      <c r="C713" s="27" t="s">
        <v>9359</v>
      </c>
      <c r="D713" s="27" t="s">
        <v>9360</v>
      </c>
      <c r="E713" s="27" t="s">
        <v>9361</v>
      </c>
      <c r="F713" s="27" t="s">
        <v>7256</v>
      </c>
      <c r="G713" s="27" t="s">
        <v>10079</v>
      </c>
      <c r="H713" s="27" t="s">
        <v>7267</v>
      </c>
      <c r="I713" s="27" t="s">
        <v>7268</v>
      </c>
    </row>
    <row r="714" spans="1:9" x14ac:dyDescent="0.25">
      <c r="A714" s="27">
        <v>713</v>
      </c>
      <c r="B714" s="27" t="s">
        <v>6951</v>
      </c>
      <c r="C714" s="27" t="s">
        <v>9362</v>
      </c>
      <c r="D714" s="27" t="s">
        <v>8182</v>
      </c>
      <c r="E714" s="27" t="s">
        <v>9363</v>
      </c>
      <c r="F714" s="27" t="s">
        <v>7256</v>
      </c>
      <c r="G714" s="27" t="s">
        <v>10083</v>
      </c>
      <c r="H714" s="27" t="s">
        <v>7257</v>
      </c>
      <c r="I714" s="27" t="s">
        <v>8306</v>
      </c>
    </row>
    <row r="715" spans="1:9" x14ac:dyDescent="0.25">
      <c r="A715" s="27">
        <v>714</v>
      </c>
      <c r="B715" s="27" t="s">
        <v>6957</v>
      </c>
      <c r="C715" s="27" t="s">
        <v>9364</v>
      </c>
      <c r="D715" s="27" t="s">
        <v>9365</v>
      </c>
      <c r="E715" s="27" t="s">
        <v>9366</v>
      </c>
      <c r="F715" s="27" t="s">
        <v>7240</v>
      </c>
      <c r="G715" s="27" t="s">
        <v>10083</v>
      </c>
      <c r="H715" s="27" t="s">
        <v>7257</v>
      </c>
      <c r="I715" s="27" t="s">
        <v>7992</v>
      </c>
    </row>
    <row r="716" spans="1:9" x14ac:dyDescent="0.25">
      <c r="A716" s="27">
        <v>715</v>
      </c>
      <c r="B716" s="27" t="s">
        <v>6966</v>
      </c>
      <c r="C716" s="27" t="s">
        <v>9367</v>
      </c>
      <c r="D716" s="27" t="s">
        <v>9368</v>
      </c>
      <c r="E716" s="27" t="s">
        <v>9369</v>
      </c>
      <c r="F716" s="27" t="s">
        <v>7346</v>
      </c>
      <c r="G716" s="27" t="s">
        <v>10080</v>
      </c>
      <c r="H716" s="27" t="s">
        <v>7327</v>
      </c>
      <c r="I716" s="27" t="s">
        <v>7387</v>
      </c>
    </row>
    <row r="717" spans="1:9" x14ac:dyDescent="0.25">
      <c r="A717" s="27">
        <v>716</v>
      </c>
      <c r="B717" s="27" t="s">
        <v>6983</v>
      </c>
      <c r="C717" s="27" t="s">
        <v>9370</v>
      </c>
      <c r="D717" s="27" t="s">
        <v>9371</v>
      </c>
      <c r="E717" s="27" t="s">
        <v>9372</v>
      </c>
      <c r="F717" s="27" t="s">
        <v>7240</v>
      </c>
      <c r="G717" s="27" t="s">
        <v>10078</v>
      </c>
      <c r="H717" s="27" t="s">
        <v>7286</v>
      </c>
      <c r="I717" s="27" t="s">
        <v>7639</v>
      </c>
    </row>
    <row r="718" spans="1:9" x14ac:dyDescent="0.25">
      <c r="A718" s="27">
        <v>717</v>
      </c>
      <c r="B718" s="27" t="s">
        <v>6990</v>
      </c>
      <c r="C718" s="27" t="s">
        <v>9373</v>
      </c>
      <c r="D718" s="27" t="s">
        <v>9374</v>
      </c>
      <c r="E718" s="27" t="s">
        <v>9375</v>
      </c>
      <c r="F718" s="27" t="s">
        <v>7240</v>
      </c>
      <c r="G718" s="27" t="s">
        <v>10083</v>
      </c>
      <c r="H718" s="27" t="s">
        <v>7257</v>
      </c>
      <c r="I718" s="27" t="s">
        <v>8011</v>
      </c>
    </row>
    <row r="719" spans="1:9" x14ac:dyDescent="0.25">
      <c r="A719" s="27">
        <v>718</v>
      </c>
      <c r="B719" s="27" t="s">
        <v>7004</v>
      </c>
      <c r="C719" s="27" t="s">
        <v>9376</v>
      </c>
      <c r="D719" s="27" t="s">
        <v>9377</v>
      </c>
      <c r="E719" s="27" t="s">
        <v>9378</v>
      </c>
      <c r="F719" s="27" t="s">
        <v>7240</v>
      </c>
      <c r="G719" s="27" t="s">
        <v>10079</v>
      </c>
      <c r="H719" s="27" t="s">
        <v>7267</v>
      </c>
      <c r="I719" s="27" t="s">
        <v>7291</v>
      </c>
    </row>
    <row r="720" spans="1:9" x14ac:dyDescent="0.25">
      <c r="A720" s="27">
        <v>719</v>
      </c>
      <c r="B720" s="27" t="s">
        <v>7025</v>
      </c>
      <c r="C720" s="27" t="s">
        <v>9379</v>
      </c>
      <c r="D720" s="27" t="s">
        <v>9380</v>
      </c>
      <c r="E720" s="27" t="s">
        <v>9381</v>
      </c>
      <c r="F720" s="27" t="s">
        <v>7240</v>
      </c>
      <c r="G720" s="27" t="s">
        <v>10087</v>
      </c>
      <c r="H720" s="27" t="s">
        <v>7286</v>
      </c>
      <c r="I720" s="27" t="s">
        <v>8246</v>
      </c>
    </row>
    <row r="721" spans="1:9" x14ac:dyDescent="0.25">
      <c r="A721" s="27">
        <v>720</v>
      </c>
      <c r="B721" s="27" t="s">
        <v>7040</v>
      </c>
      <c r="C721" s="27" t="s">
        <v>9382</v>
      </c>
      <c r="D721" s="27" t="s">
        <v>9383</v>
      </c>
      <c r="E721" s="27" t="s">
        <v>9384</v>
      </c>
      <c r="F721" s="27" t="s">
        <v>7346</v>
      </c>
      <c r="G721" s="27" t="s">
        <v>10079</v>
      </c>
      <c r="H721" s="27" t="s">
        <v>7267</v>
      </c>
      <c r="I721" s="27" t="s">
        <v>7496</v>
      </c>
    </row>
    <row r="722" spans="1:9" x14ac:dyDescent="0.25">
      <c r="A722" s="27">
        <v>721</v>
      </c>
      <c r="B722" s="27" t="s">
        <v>7052</v>
      </c>
      <c r="C722" s="27" t="s">
        <v>9385</v>
      </c>
      <c r="D722" s="27" t="s">
        <v>9386</v>
      </c>
      <c r="E722" s="27" t="s">
        <v>9387</v>
      </c>
      <c r="F722" s="27" t="s">
        <v>7256</v>
      </c>
      <c r="G722" s="27" t="s">
        <v>10079</v>
      </c>
      <c r="H722" s="27" t="s">
        <v>7267</v>
      </c>
      <c r="I722" s="27" t="s">
        <v>8550</v>
      </c>
    </row>
    <row r="723" spans="1:9" x14ac:dyDescent="0.25">
      <c r="A723" s="27">
        <v>722</v>
      </c>
      <c r="B723" s="27" t="s">
        <v>7064</v>
      </c>
      <c r="C723" s="27" t="s">
        <v>9388</v>
      </c>
      <c r="D723" s="27" t="s">
        <v>9389</v>
      </c>
      <c r="E723" s="27" t="s">
        <v>9390</v>
      </c>
      <c r="F723" s="27" t="s">
        <v>7346</v>
      </c>
      <c r="G723" s="27" t="s">
        <v>10086</v>
      </c>
      <c r="H723" s="27" t="s">
        <v>7286</v>
      </c>
      <c r="I723" s="27" t="s">
        <v>7403</v>
      </c>
    </row>
    <row r="724" spans="1:9" x14ac:dyDescent="0.25">
      <c r="A724" s="27">
        <v>723</v>
      </c>
      <c r="B724" s="27" t="s">
        <v>7075</v>
      </c>
      <c r="C724" s="27" t="s">
        <v>9391</v>
      </c>
      <c r="D724" s="27" t="s">
        <v>9392</v>
      </c>
      <c r="E724" s="27" t="s">
        <v>9393</v>
      </c>
      <c r="F724" s="27" t="s">
        <v>7256</v>
      </c>
      <c r="G724" s="27" t="s">
        <v>10073</v>
      </c>
      <c r="H724" s="27" t="s">
        <v>7286</v>
      </c>
      <c r="I724" s="27" t="s">
        <v>7287</v>
      </c>
    </row>
    <row r="725" spans="1:9" x14ac:dyDescent="0.25">
      <c r="A725" s="27">
        <v>724</v>
      </c>
      <c r="B725" s="27" t="s">
        <v>7110</v>
      </c>
      <c r="C725" s="27" t="s">
        <v>9394</v>
      </c>
      <c r="D725" s="27" t="s">
        <v>9395</v>
      </c>
      <c r="E725" s="27" t="s">
        <v>9396</v>
      </c>
      <c r="F725" s="27" t="s">
        <v>7240</v>
      </c>
      <c r="G725" s="27" t="s">
        <v>10083</v>
      </c>
      <c r="H725" s="27" t="s">
        <v>7257</v>
      </c>
      <c r="I725" s="27" t="s">
        <v>8011</v>
      </c>
    </row>
    <row r="726" spans="1:9" x14ac:dyDescent="0.25">
      <c r="A726" s="27">
        <v>725</v>
      </c>
      <c r="B726" s="27" t="s">
        <v>7139</v>
      </c>
      <c r="C726" s="27" t="s">
        <v>9397</v>
      </c>
      <c r="D726" s="27" t="s">
        <v>9398</v>
      </c>
      <c r="E726" s="27" t="s">
        <v>9399</v>
      </c>
      <c r="F726" s="27" t="s">
        <v>7346</v>
      </c>
      <c r="G726" s="27" t="s">
        <v>10086</v>
      </c>
      <c r="H726" s="27"/>
      <c r="I726" s="27"/>
    </row>
    <row r="727" spans="1:9" x14ac:dyDescent="0.25">
      <c r="A727" s="27">
        <v>726</v>
      </c>
      <c r="B727" s="27" t="s">
        <v>7141</v>
      </c>
      <c r="C727" s="27" t="s">
        <v>9400</v>
      </c>
      <c r="D727" s="27" t="s">
        <v>9401</v>
      </c>
      <c r="E727" s="27" t="s">
        <v>9402</v>
      </c>
      <c r="F727" s="27" t="s">
        <v>7256</v>
      </c>
      <c r="G727" s="27" t="s">
        <v>10077</v>
      </c>
      <c r="H727" s="27" t="s">
        <v>7243</v>
      </c>
      <c r="I727" s="27" t="s">
        <v>7310</v>
      </c>
    </row>
    <row r="728" spans="1:9" x14ac:dyDescent="0.25">
      <c r="A728" s="27">
        <v>727</v>
      </c>
      <c r="B728" s="27" t="s">
        <v>7158</v>
      </c>
      <c r="C728" s="27" t="s">
        <v>9403</v>
      </c>
      <c r="D728" s="27" t="s">
        <v>9404</v>
      </c>
      <c r="E728" s="27" t="s">
        <v>9405</v>
      </c>
      <c r="F728" s="27" t="s">
        <v>7240</v>
      </c>
      <c r="G728" s="27" t="s">
        <v>10077</v>
      </c>
      <c r="H728" s="27" t="s">
        <v>7235</v>
      </c>
      <c r="I728" s="27" t="s">
        <v>7522</v>
      </c>
    </row>
    <row r="729" spans="1:9" x14ac:dyDescent="0.25">
      <c r="A729" s="27">
        <v>728</v>
      </c>
      <c r="B729" s="27" t="s">
        <v>7163</v>
      </c>
      <c r="C729" s="27" t="s">
        <v>9406</v>
      </c>
      <c r="D729" s="27" t="s">
        <v>9407</v>
      </c>
      <c r="E729" s="27" t="s">
        <v>9408</v>
      </c>
      <c r="F729" s="27" t="s">
        <v>7240</v>
      </c>
      <c r="G729" s="27" t="s">
        <v>10083</v>
      </c>
      <c r="H729" s="27" t="s">
        <v>7257</v>
      </c>
      <c r="I729" s="27" t="s">
        <v>8826</v>
      </c>
    </row>
    <row r="730" spans="1:9" x14ac:dyDescent="0.25">
      <c r="A730" s="27">
        <v>729</v>
      </c>
      <c r="B730" s="27" t="s">
        <v>7186</v>
      </c>
      <c r="C730" s="27" t="s">
        <v>9409</v>
      </c>
      <c r="D730" s="27" t="s">
        <v>9410</v>
      </c>
      <c r="E730" s="27" t="s">
        <v>9411</v>
      </c>
      <c r="F730" s="27" t="s">
        <v>7346</v>
      </c>
      <c r="G730" s="27" t="s">
        <v>10078</v>
      </c>
      <c r="H730" s="27" t="s">
        <v>7262</v>
      </c>
      <c r="I730" s="27" t="s">
        <v>7926</v>
      </c>
    </row>
    <row r="731" spans="1:9" x14ac:dyDescent="0.25">
      <c r="A731" s="27">
        <v>730</v>
      </c>
      <c r="B731" s="27" t="s">
        <v>5995</v>
      </c>
      <c r="C731" s="27" t="s">
        <v>9412</v>
      </c>
      <c r="D731" s="27" t="s">
        <v>9413</v>
      </c>
      <c r="E731" s="27" t="s">
        <v>9414</v>
      </c>
      <c r="F731" s="27" t="s">
        <v>7256</v>
      </c>
      <c r="G731" s="27" t="s">
        <v>10073</v>
      </c>
      <c r="H731" s="27" t="s">
        <v>7298</v>
      </c>
      <c r="I731" s="27" t="s">
        <v>7421</v>
      </c>
    </row>
    <row r="732" spans="1:9" x14ac:dyDescent="0.25">
      <c r="A732" s="27">
        <v>731</v>
      </c>
      <c r="B732" s="27" t="s">
        <v>1763</v>
      </c>
      <c r="C732" s="27" t="s">
        <v>9415</v>
      </c>
      <c r="D732" s="27" t="s">
        <v>9416</v>
      </c>
      <c r="E732" s="27" t="s">
        <v>9417</v>
      </c>
      <c r="F732" s="27" t="s">
        <v>7240</v>
      </c>
      <c r="G732" s="27" t="s">
        <v>10083</v>
      </c>
      <c r="H732" s="27" t="s">
        <v>7257</v>
      </c>
      <c r="I732" s="27" t="s">
        <v>8087</v>
      </c>
    </row>
    <row r="733" spans="1:9" x14ac:dyDescent="0.25">
      <c r="A733" s="27">
        <v>732</v>
      </c>
      <c r="B733" s="27" t="s">
        <v>2121</v>
      </c>
      <c r="C733" s="27" t="s">
        <v>9418</v>
      </c>
      <c r="D733" s="27" t="s">
        <v>9419</v>
      </c>
      <c r="E733" s="27" t="s">
        <v>9420</v>
      </c>
      <c r="F733" s="27" t="s">
        <v>7240</v>
      </c>
      <c r="G733" s="27" t="s">
        <v>10079</v>
      </c>
      <c r="H733" s="27" t="s">
        <v>7235</v>
      </c>
      <c r="I733" s="27" t="s">
        <v>7713</v>
      </c>
    </row>
    <row r="734" spans="1:9" x14ac:dyDescent="0.25">
      <c r="A734" s="27">
        <v>733</v>
      </c>
      <c r="B734" s="27" t="s">
        <v>2320</v>
      </c>
      <c r="C734" s="27" t="s">
        <v>9421</v>
      </c>
      <c r="D734" s="27" t="s">
        <v>9422</v>
      </c>
      <c r="E734" s="27" t="s">
        <v>9423</v>
      </c>
      <c r="F734" s="27" t="s">
        <v>7240</v>
      </c>
      <c r="G734" s="27" t="s">
        <v>10079</v>
      </c>
      <c r="H734" s="27" t="s">
        <v>7267</v>
      </c>
      <c r="I734" s="27" t="s">
        <v>7291</v>
      </c>
    </row>
    <row r="735" spans="1:9" x14ac:dyDescent="0.25">
      <c r="A735" s="27">
        <v>734</v>
      </c>
      <c r="B735" s="27" t="s">
        <v>3306</v>
      </c>
      <c r="C735" s="27" t="s">
        <v>9424</v>
      </c>
      <c r="D735" s="27" t="s">
        <v>8069</v>
      </c>
      <c r="E735" s="27" t="s">
        <v>9425</v>
      </c>
      <c r="F735" s="27" t="s">
        <v>7240</v>
      </c>
      <c r="G735" s="27" t="s">
        <v>10086</v>
      </c>
      <c r="H735" s="27" t="s">
        <v>7286</v>
      </c>
      <c r="I735" s="27" t="s">
        <v>7403</v>
      </c>
    </row>
    <row r="736" spans="1:9" x14ac:dyDescent="0.25">
      <c r="A736" s="27">
        <v>735</v>
      </c>
      <c r="B736" s="27" t="s">
        <v>3694</v>
      </c>
      <c r="C736" s="27" t="s">
        <v>9426</v>
      </c>
      <c r="D736" s="27" t="s">
        <v>9427</v>
      </c>
      <c r="E736" s="27" t="s">
        <v>9428</v>
      </c>
      <c r="F736" s="27" t="s">
        <v>7240</v>
      </c>
      <c r="G736" s="27" t="s">
        <v>10080</v>
      </c>
      <c r="H736" s="27" t="s">
        <v>7235</v>
      </c>
      <c r="I736" s="27" t="s">
        <v>7413</v>
      </c>
    </row>
    <row r="737" spans="1:9" x14ac:dyDescent="0.25">
      <c r="A737" s="27">
        <v>736</v>
      </c>
      <c r="B737" s="27" t="s">
        <v>3895</v>
      </c>
      <c r="C737" s="27" t="s">
        <v>9429</v>
      </c>
      <c r="D737" s="27" t="s">
        <v>9430</v>
      </c>
      <c r="E737" s="27" t="s">
        <v>9431</v>
      </c>
      <c r="F737" s="27" t="s">
        <v>7240</v>
      </c>
      <c r="G737" s="27" t="s">
        <v>10079</v>
      </c>
      <c r="H737" s="27" t="s">
        <v>7267</v>
      </c>
      <c r="I737" s="27" t="s">
        <v>7684</v>
      </c>
    </row>
    <row r="738" spans="1:9" x14ac:dyDescent="0.25">
      <c r="A738" s="27">
        <v>737</v>
      </c>
      <c r="B738" s="27" t="s">
        <v>4337</v>
      </c>
      <c r="C738" s="27" t="s">
        <v>9432</v>
      </c>
      <c r="D738" s="27" t="s">
        <v>9433</v>
      </c>
      <c r="E738" s="27" t="s">
        <v>9434</v>
      </c>
      <c r="F738" s="27" t="s">
        <v>7346</v>
      </c>
      <c r="G738" s="27" t="s">
        <v>10080</v>
      </c>
      <c r="H738" s="27" t="s">
        <v>7327</v>
      </c>
      <c r="I738" s="27" t="s">
        <v>7387</v>
      </c>
    </row>
    <row r="739" spans="1:9" x14ac:dyDescent="0.25">
      <c r="A739" s="27">
        <v>738</v>
      </c>
      <c r="B739" s="27" t="s">
        <v>4628</v>
      </c>
      <c r="C739" s="27" t="s">
        <v>9435</v>
      </c>
      <c r="D739" s="27" t="s">
        <v>9436</v>
      </c>
      <c r="E739" s="27" t="s">
        <v>9437</v>
      </c>
      <c r="F739" s="27" t="s">
        <v>7346</v>
      </c>
      <c r="G739" s="27" t="s">
        <v>10080</v>
      </c>
      <c r="H739" s="27" t="s">
        <v>7276</v>
      </c>
      <c r="I739" s="27" t="s">
        <v>7739</v>
      </c>
    </row>
    <row r="740" spans="1:9" x14ac:dyDescent="0.25">
      <c r="A740" s="27">
        <v>739</v>
      </c>
      <c r="B740" s="27" t="s">
        <v>4862</v>
      </c>
      <c r="C740" s="27" t="s">
        <v>9438</v>
      </c>
      <c r="D740" s="27" t="s">
        <v>9439</v>
      </c>
      <c r="E740" s="27" t="s">
        <v>9122</v>
      </c>
      <c r="F740" s="27" t="s">
        <v>7346</v>
      </c>
      <c r="G740" s="27" t="s">
        <v>10086</v>
      </c>
      <c r="H740" s="27"/>
      <c r="I740" s="27"/>
    </row>
    <row r="741" spans="1:9" x14ac:dyDescent="0.25">
      <c r="A741" s="27">
        <v>740</v>
      </c>
      <c r="B741" s="27" t="s">
        <v>5096</v>
      </c>
      <c r="C741" s="27" t="s">
        <v>9440</v>
      </c>
      <c r="D741" s="27" t="s">
        <v>9441</v>
      </c>
      <c r="E741" s="27" t="s">
        <v>9442</v>
      </c>
      <c r="F741" s="27" t="s">
        <v>7240</v>
      </c>
      <c r="G741" s="27" t="s">
        <v>10086</v>
      </c>
      <c r="H741" s="27" t="s">
        <v>7286</v>
      </c>
      <c r="I741" s="27" t="s">
        <v>7403</v>
      </c>
    </row>
    <row r="742" spans="1:9" x14ac:dyDescent="0.25">
      <c r="A742" s="27">
        <v>741</v>
      </c>
      <c r="B742" s="27" t="s">
        <v>5474</v>
      </c>
      <c r="C742" s="27" t="s">
        <v>9443</v>
      </c>
      <c r="D742" s="27" t="s">
        <v>9444</v>
      </c>
      <c r="E742" s="27" t="s">
        <v>9445</v>
      </c>
      <c r="F742" s="27" t="s">
        <v>7256</v>
      </c>
      <c r="G742" s="27" t="s">
        <v>10086</v>
      </c>
      <c r="H742" s="27" t="s">
        <v>7451</v>
      </c>
      <c r="I742" s="27" t="s">
        <v>9446</v>
      </c>
    </row>
    <row r="743" spans="1:9" x14ac:dyDescent="0.25">
      <c r="A743" s="27">
        <v>742</v>
      </c>
      <c r="B743" s="27" t="s">
        <v>3391</v>
      </c>
      <c r="C743" s="27" t="s">
        <v>9447</v>
      </c>
      <c r="D743" s="27" t="s">
        <v>9448</v>
      </c>
      <c r="E743" s="27" t="s">
        <v>9449</v>
      </c>
      <c r="F743" s="27" t="s">
        <v>7346</v>
      </c>
      <c r="G743" s="27" t="s">
        <v>10077</v>
      </c>
      <c r="H743" s="27" t="s">
        <v>7243</v>
      </c>
      <c r="I743" s="27" t="s">
        <v>7354</v>
      </c>
    </row>
    <row r="744" spans="1:9" x14ac:dyDescent="0.25">
      <c r="A744" s="27">
        <v>743</v>
      </c>
      <c r="B744" s="27" t="s">
        <v>7128</v>
      </c>
      <c r="C744" s="27" t="s">
        <v>9450</v>
      </c>
      <c r="D744" s="27" t="s">
        <v>9451</v>
      </c>
      <c r="E744" s="27" t="s">
        <v>9452</v>
      </c>
      <c r="F744" s="27" t="s">
        <v>7346</v>
      </c>
      <c r="G744" s="27" t="s">
        <v>10077</v>
      </c>
      <c r="H744" s="27" t="s">
        <v>7243</v>
      </c>
      <c r="I744" s="27" t="s">
        <v>7310</v>
      </c>
    </row>
    <row r="745" spans="1:9" x14ac:dyDescent="0.25">
      <c r="A745" s="27">
        <v>744</v>
      </c>
      <c r="B745" s="27" t="s">
        <v>5253</v>
      </c>
      <c r="C745" s="27" t="s">
        <v>9453</v>
      </c>
      <c r="D745" s="27" t="s">
        <v>8019</v>
      </c>
      <c r="E745" s="27" t="s">
        <v>8249</v>
      </c>
      <c r="F745" s="27" t="s">
        <v>7240</v>
      </c>
      <c r="G745" s="27" t="s">
        <v>10086</v>
      </c>
      <c r="H745" s="27" t="s">
        <v>7286</v>
      </c>
      <c r="I745" s="27" t="s">
        <v>7403</v>
      </c>
    </row>
    <row r="746" spans="1:9" x14ac:dyDescent="0.25">
      <c r="A746" s="27">
        <v>745</v>
      </c>
      <c r="B746" s="27" t="s">
        <v>5503</v>
      </c>
      <c r="C746" s="27" t="s">
        <v>9454</v>
      </c>
      <c r="D746" s="27" t="s">
        <v>9455</v>
      </c>
      <c r="E746" s="27" t="s">
        <v>9456</v>
      </c>
      <c r="F746" s="27" t="s">
        <v>7256</v>
      </c>
      <c r="G746" s="27" t="s">
        <v>10082</v>
      </c>
      <c r="H746" s="27" t="s">
        <v>7262</v>
      </c>
      <c r="I746" s="27" t="s">
        <v>9457</v>
      </c>
    </row>
    <row r="747" spans="1:9" x14ac:dyDescent="0.25">
      <c r="A747" s="27">
        <v>746</v>
      </c>
      <c r="B747" s="27" t="s">
        <v>1432</v>
      </c>
      <c r="C747" s="27" t="s">
        <v>9458</v>
      </c>
      <c r="D747" s="27" t="s">
        <v>9459</v>
      </c>
      <c r="E747" s="27" t="s">
        <v>9460</v>
      </c>
      <c r="F747" s="27" t="s">
        <v>7240</v>
      </c>
      <c r="G747" s="27" t="s">
        <v>10080</v>
      </c>
      <c r="H747" s="27" t="s">
        <v>7235</v>
      </c>
      <c r="I747" s="27" t="s">
        <v>7383</v>
      </c>
    </row>
    <row r="748" spans="1:9" x14ac:dyDescent="0.25">
      <c r="A748" s="27">
        <v>747</v>
      </c>
      <c r="B748" s="27" t="s">
        <v>1505</v>
      </c>
      <c r="C748" s="27" t="s">
        <v>9461</v>
      </c>
      <c r="D748" s="27" t="s">
        <v>9462</v>
      </c>
      <c r="E748" s="27" t="s">
        <v>9463</v>
      </c>
      <c r="F748" s="27" t="s">
        <v>7256</v>
      </c>
      <c r="G748" s="27" t="s">
        <v>10083</v>
      </c>
      <c r="H748" s="27" t="s">
        <v>7257</v>
      </c>
      <c r="I748" s="27" t="s">
        <v>7258</v>
      </c>
    </row>
    <row r="749" spans="1:9" x14ac:dyDescent="0.25">
      <c r="A749" s="27">
        <v>748</v>
      </c>
      <c r="B749" s="27" t="s">
        <v>5464</v>
      </c>
      <c r="C749" s="27" t="s">
        <v>9464</v>
      </c>
      <c r="D749" s="27" t="s">
        <v>9465</v>
      </c>
      <c r="E749" s="27" t="s">
        <v>9466</v>
      </c>
      <c r="F749" s="27" t="s">
        <v>7256</v>
      </c>
      <c r="G749" s="27" t="s">
        <v>10086</v>
      </c>
      <c r="H749" s="27" t="s">
        <v>7286</v>
      </c>
      <c r="I749" s="27" t="s">
        <v>7287</v>
      </c>
    </row>
    <row r="750" spans="1:9" x14ac:dyDescent="0.25">
      <c r="A750" s="27">
        <v>749</v>
      </c>
      <c r="B750" s="27" t="s">
        <v>1743</v>
      </c>
      <c r="C750" s="27" t="s">
        <v>9467</v>
      </c>
      <c r="D750" s="27" t="s">
        <v>9468</v>
      </c>
      <c r="E750" s="27" t="s">
        <v>9469</v>
      </c>
      <c r="F750" s="27" t="s">
        <v>7256</v>
      </c>
      <c r="G750" s="27" t="s">
        <v>10080</v>
      </c>
      <c r="H750" s="27" t="s">
        <v>7235</v>
      </c>
      <c r="I750" s="27" t="s">
        <v>7383</v>
      </c>
    </row>
    <row r="751" spans="1:9" x14ac:dyDescent="0.25">
      <c r="A751" s="27">
        <v>750</v>
      </c>
      <c r="B751" s="27" t="s">
        <v>4587</v>
      </c>
      <c r="C751" s="27" t="s">
        <v>9470</v>
      </c>
      <c r="D751" s="27" t="s">
        <v>9471</v>
      </c>
      <c r="E751" s="27" t="s">
        <v>9472</v>
      </c>
      <c r="F751" s="27" t="s">
        <v>7240</v>
      </c>
      <c r="G751" s="27" t="s">
        <v>10080</v>
      </c>
      <c r="H751" s="27" t="s">
        <v>7235</v>
      </c>
      <c r="I751" s="27" t="s">
        <v>7795</v>
      </c>
    </row>
    <row r="752" spans="1:9" x14ac:dyDescent="0.25">
      <c r="A752" s="27">
        <v>751</v>
      </c>
      <c r="B752" s="27" t="s">
        <v>1901</v>
      </c>
      <c r="C752" s="27" t="s">
        <v>9473</v>
      </c>
      <c r="D752" s="27" t="s">
        <v>9474</v>
      </c>
      <c r="E752" s="27" t="s">
        <v>9475</v>
      </c>
      <c r="F752" s="27" t="s">
        <v>7256</v>
      </c>
      <c r="G752" s="27" t="s">
        <v>10079</v>
      </c>
      <c r="H752" s="27" t="s">
        <v>7267</v>
      </c>
      <c r="I752" s="27" t="s">
        <v>7684</v>
      </c>
    </row>
    <row r="753" spans="1:9" x14ac:dyDescent="0.25">
      <c r="A753" s="27">
        <v>752</v>
      </c>
      <c r="B753" s="27" t="s">
        <v>6438</v>
      </c>
      <c r="C753" s="27" t="s">
        <v>9476</v>
      </c>
      <c r="D753" s="27" t="s">
        <v>9477</v>
      </c>
      <c r="E753" s="27" t="s">
        <v>9478</v>
      </c>
      <c r="F753" s="27" t="s">
        <v>7346</v>
      </c>
      <c r="G753" s="27" t="s">
        <v>10073</v>
      </c>
      <c r="H753" s="27" t="s">
        <v>7286</v>
      </c>
      <c r="I753" s="27" t="s">
        <v>7287</v>
      </c>
    </row>
    <row r="754" spans="1:9" x14ac:dyDescent="0.25">
      <c r="A754" s="27">
        <v>753</v>
      </c>
      <c r="B754" s="27" t="s">
        <v>2034</v>
      </c>
      <c r="C754" s="27" t="s">
        <v>9479</v>
      </c>
      <c r="D754" s="27" t="s">
        <v>9477</v>
      </c>
      <c r="E754" s="27" t="s">
        <v>9480</v>
      </c>
      <c r="F754" s="27" t="s">
        <v>7240</v>
      </c>
      <c r="G754" s="27" t="s">
        <v>10084</v>
      </c>
      <c r="H754" s="27" t="s">
        <v>7252</v>
      </c>
      <c r="I754" s="27" t="s">
        <v>7434</v>
      </c>
    </row>
    <row r="755" spans="1:9" x14ac:dyDescent="0.25">
      <c r="A755" s="27">
        <v>754</v>
      </c>
      <c r="B755" s="27" t="s">
        <v>6551</v>
      </c>
      <c r="C755" s="27" t="s">
        <v>9481</v>
      </c>
      <c r="D755" s="27" t="s">
        <v>9482</v>
      </c>
      <c r="E755" s="27" t="s">
        <v>9483</v>
      </c>
      <c r="F755" s="27" t="s">
        <v>7346</v>
      </c>
      <c r="G755" s="27" t="s">
        <v>10086</v>
      </c>
      <c r="H755" s="27" t="s">
        <v>7451</v>
      </c>
      <c r="I755" s="27" t="s">
        <v>7452</v>
      </c>
    </row>
    <row r="756" spans="1:9" x14ac:dyDescent="0.25">
      <c r="A756" s="27">
        <v>755</v>
      </c>
      <c r="B756" s="27" t="s">
        <v>2661</v>
      </c>
      <c r="C756" s="27" t="s">
        <v>9484</v>
      </c>
      <c r="D756" s="27" t="s">
        <v>9485</v>
      </c>
      <c r="E756" s="27" t="s">
        <v>9486</v>
      </c>
      <c r="F756" s="27" t="s">
        <v>7240</v>
      </c>
      <c r="G756" s="27" t="s">
        <v>10073</v>
      </c>
      <c r="H756" s="27" t="s">
        <v>7298</v>
      </c>
      <c r="I756" s="27" t="s">
        <v>7299</v>
      </c>
    </row>
    <row r="757" spans="1:9" x14ac:dyDescent="0.25">
      <c r="A757" s="27">
        <v>756</v>
      </c>
      <c r="B757" s="27" t="s">
        <v>6641</v>
      </c>
      <c r="C757" s="27" t="s">
        <v>9487</v>
      </c>
      <c r="D757" s="27" t="s">
        <v>9488</v>
      </c>
      <c r="E757" s="27" t="s">
        <v>9489</v>
      </c>
      <c r="F757" s="27" t="s">
        <v>7346</v>
      </c>
      <c r="G757" s="27" t="s">
        <v>10086</v>
      </c>
      <c r="H757" s="27" t="s">
        <v>7286</v>
      </c>
      <c r="I757" s="27" t="s">
        <v>7403</v>
      </c>
    </row>
    <row r="758" spans="1:9" x14ac:dyDescent="0.25">
      <c r="A758" s="27">
        <v>757</v>
      </c>
      <c r="B758" s="27" t="s">
        <v>3963</v>
      </c>
      <c r="C758" s="27" t="s">
        <v>9490</v>
      </c>
      <c r="D758" s="27" t="s">
        <v>9491</v>
      </c>
      <c r="E758" s="27" t="s">
        <v>9492</v>
      </c>
      <c r="F758" s="27" t="s">
        <v>7240</v>
      </c>
      <c r="G758" s="27" t="s">
        <v>10077</v>
      </c>
      <c r="H758" s="27" t="s">
        <v>7235</v>
      </c>
      <c r="I758" s="27" t="s">
        <v>7371</v>
      </c>
    </row>
    <row r="759" spans="1:9" x14ac:dyDescent="0.25">
      <c r="A759" s="27">
        <v>758</v>
      </c>
      <c r="B759" s="27" t="s">
        <v>538</v>
      </c>
      <c r="C759" s="27" t="s">
        <v>9493</v>
      </c>
      <c r="D759" s="27" t="s">
        <v>9494</v>
      </c>
      <c r="E759" s="27" t="s">
        <v>9495</v>
      </c>
      <c r="F759" s="27" t="s">
        <v>7346</v>
      </c>
      <c r="G759" s="27" t="s">
        <v>10084</v>
      </c>
      <c r="H759" s="27"/>
      <c r="I759" s="27"/>
    </row>
    <row r="760" spans="1:9" x14ac:dyDescent="0.25">
      <c r="A760" s="27">
        <v>759</v>
      </c>
      <c r="B760" s="27" t="s">
        <v>4328</v>
      </c>
      <c r="C760" s="27" t="s">
        <v>9496</v>
      </c>
      <c r="D760" s="27" t="s">
        <v>9494</v>
      </c>
      <c r="E760" s="27" t="s">
        <v>9497</v>
      </c>
      <c r="F760" s="27" t="s">
        <v>7346</v>
      </c>
      <c r="G760" s="27" t="s">
        <v>10080</v>
      </c>
      <c r="H760" s="27" t="s">
        <v>7235</v>
      </c>
      <c r="I760" s="27" t="s">
        <v>7395</v>
      </c>
    </row>
    <row r="761" spans="1:9" x14ac:dyDescent="0.25">
      <c r="A761" s="27">
        <v>760</v>
      </c>
      <c r="B761" s="27" t="s">
        <v>7115</v>
      </c>
      <c r="C761" s="27" t="s">
        <v>9498</v>
      </c>
      <c r="D761" s="27" t="s">
        <v>9494</v>
      </c>
      <c r="E761" s="27" t="s">
        <v>9499</v>
      </c>
      <c r="F761" s="27" t="s">
        <v>7256</v>
      </c>
      <c r="G761" s="27" t="s">
        <v>10080</v>
      </c>
      <c r="H761" s="27" t="s">
        <v>7235</v>
      </c>
      <c r="I761" s="27" t="s">
        <v>7236</v>
      </c>
    </row>
    <row r="762" spans="1:9" x14ac:dyDescent="0.25">
      <c r="A762" s="27">
        <v>761</v>
      </c>
      <c r="B762" s="27" t="s">
        <v>3231</v>
      </c>
      <c r="C762" s="27" t="s">
        <v>9500</v>
      </c>
      <c r="D762" s="27" t="s">
        <v>9494</v>
      </c>
      <c r="E762" s="27" t="s">
        <v>9501</v>
      </c>
      <c r="F762" s="27" t="s">
        <v>7256</v>
      </c>
      <c r="G762" s="27" t="s">
        <v>10080</v>
      </c>
      <c r="H762" s="27" t="s">
        <v>7235</v>
      </c>
      <c r="I762" s="27" t="s">
        <v>9502</v>
      </c>
    </row>
    <row r="763" spans="1:9" x14ac:dyDescent="0.25">
      <c r="A763" s="27">
        <v>762</v>
      </c>
      <c r="B763" s="27" t="s">
        <v>4280</v>
      </c>
      <c r="C763" s="27" t="s">
        <v>9503</v>
      </c>
      <c r="D763" s="27" t="s">
        <v>9504</v>
      </c>
      <c r="E763" s="27" t="s">
        <v>9505</v>
      </c>
      <c r="F763" s="27" t="s">
        <v>7346</v>
      </c>
      <c r="G763" s="27" t="s">
        <v>10080</v>
      </c>
      <c r="H763" s="27"/>
      <c r="I763" s="27"/>
    </row>
    <row r="764" spans="1:9" x14ac:dyDescent="0.25">
      <c r="A764" s="27">
        <v>763</v>
      </c>
      <c r="B764" s="27" t="s">
        <v>3180</v>
      </c>
      <c r="C764" s="27" t="s">
        <v>9506</v>
      </c>
      <c r="D764" s="27" t="s">
        <v>9504</v>
      </c>
      <c r="E764" s="27" t="s">
        <v>9507</v>
      </c>
      <c r="F764" s="27" t="s">
        <v>7240</v>
      </c>
      <c r="G764" s="27" t="s">
        <v>10079</v>
      </c>
      <c r="H764" s="27" t="s">
        <v>7267</v>
      </c>
      <c r="I764" s="27" t="s">
        <v>7291</v>
      </c>
    </row>
    <row r="765" spans="1:9" x14ac:dyDescent="0.25">
      <c r="A765" s="27">
        <v>764</v>
      </c>
      <c r="B765" s="27" t="s">
        <v>4732</v>
      </c>
      <c r="C765" s="27" t="s">
        <v>9508</v>
      </c>
      <c r="D765" s="27" t="s">
        <v>9509</v>
      </c>
      <c r="E765" s="27" t="s">
        <v>9510</v>
      </c>
      <c r="F765" s="27" t="s">
        <v>7240</v>
      </c>
      <c r="G765" s="27" t="s">
        <v>10086</v>
      </c>
      <c r="H765" s="27" t="s">
        <v>7451</v>
      </c>
      <c r="I765" s="27" t="s">
        <v>9446</v>
      </c>
    </row>
    <row r="766" spans="1:9" x14ac:dyDescent="0.25">
      <c r="A766" s="27">
        <v>765</v>
      </c>
      <c r="B766" s="27" t="s">
        <v>4340</v>
      </c>
      <c r="C766" s="27" t="s">
        <v>9511</v>
      </c>
      <c r="D766" s="27" t="s">
        <v>9512</v>
      </c>
      <c r="E766" s="27" t="s">
        <v>9513</v>
      </c>
      <c r="F766" s="27" t="s">
        <v>7256</v>
      </c>
      <c r="G766" s="27" t="s">
        <v>10078</v>
      </c>
      <c r="H766" s="27" t="s">
        <v>7262</v>
      </c>
      <c r="I766" s="27" t="s">
        <v>7502</v>
      </c>
    </row>
    <row r="767" spans="1:9" x14ac:dyDescent="0.25">
      <c r="A767" s="27">
        <v>766</v>
      </c>
      <c r="B767" s="27" t="s">
        <v>4927</v>
      </c>
      <c r="C767" s="27" t="s">
        <v>9514</v>
      </c>
      <c r="D767" s="27" t="s">
        <v>9515</v>
      </c>
      <c r="E767" s="27" t="s">
        <v>9516</v>
      </c>
      <c r="F767" s="27" t="s">
        <v>7346</v>
      </c>
      <c r="G767" s="27" t="s">
        <v>10084</v>
      </c>
      <c r="H767" s="27" t="s">
        <v>7252</v>
      </c>
      <c r="I767" s="27" t="s">
        <v>7434</v>
      </c>
    </row>
    <row r="768" spans="1:9" x14ac:dyDescent="0.25">
      <c r="A768" s="27">
        <v>767</v>
      </c>
      <c r="B768" s="27" t="s">
        <v>4450</v>
      </c>
      <c r="C768" s="27" t="s">
        <v>9517</v>
      </c>
      <c r="D768" s="27" t="s">
        <v>9518</v>
      </c>
      <c r="E768" s="27" t="s">
        <v>9519</v>
      </c>
      <c r="F768" s="27" t="s">
        <v>7240</v>
      </c>
      <c r="G768" s="27" t="s">
        <v>10077</v>
      </c>
      <c r="H768" s="27" t="s">
        <v>7243</v>
      </c>
      <c r="I768" s="27" t="s">
        <v>7354</v>
      </c>
    </row>
    <row r="769" spans="1:9" x14ac:dyDescent="0.25">
      <c r="A769" s="27">
        <v>768</v>
      </c>
      <c r="B769" s="27" t="s">
        <v>1070</v>
      </c>
      <c r="C769" s="27" t="s">
        <v>9520</v>
      </c>
      <c r="D769" s="27" t="s">
        <v>9521</v>
      </c>
      <c r="E769" s="27" t="s">
        <v>9522</v>
      </c>
      <c r="F769" s="27" t="s">
        <v>7240</v>
      </c>
      <c r="G769" s="27" t="s">
        <v>10080</v>
      </c>
      <c r="H769" s="27" t="s">
        <v>7235</v>
      </c>
      <c r="I769" s="27" t="s">
        <v>7783</v>
      </c>
    </row>
    <row r="770" spans="1:9" x14ac:dyDescent="0.25">
      <c r="A770" s="27">
        <v>769</v>
      </c>
      <c r="B770" s="27" t="s">
        <v>3902</v>
      </c>
      <c r="C770" s="27" t="s">
        <v>9523</v>
      </c>
      <c r="D770" s="27" t="s">
        <v>9524</v>
      </c>
      <c r="E770" s="27" t="s">
        <v>9525</v>
      </c>
      <c r="F770" s="27" t="s">
        <v>7240</v>
      </c>
      <c r="G770" s="27" t="s">
        <v>10085</v>
      </c>
      <c r="H770" s="27" t="s">
        <v>7276</v>
      </c>
      <c r="I770" s="27" t="s">
        <v>7277</v>
      </c>
    </row>
    <row r="771" spans="1:9" x14ac:dyDescent="0.25">
      <c r="A771" s="27">
        <v>770</v>
      </c>
      <c r="B771" s="27" t="s">
        <v>2840</v>
      </c>
      <c r="C771" s="27" t="s">
        <v>9526</v>
      </c>
      <c r="D771" s="27" t="s">
        <v>9527</v>
      </c>
      <c r="E771" s="27" t="s">
        <v>9528</v>
      </c>
      <c r="F771" s="27" t="s">
        <v>7240</v>
      </c>
      <c r="G771" s="27" t="s">
        <v>10086</v>
      </c>
      <c r="H771" s="27" t="s">
        <v>7286</v>
      </c>
      <c r="I771" s="27" t="s">
        <v>9529</v>
      </c>
    </row>
    <row r="772" spans="1:9" x14ac:dyDescent="0.25">
      <c r="A772" s="27">
        <v>771</v>
      </c>
      <c r="B772" s="27" t="s">
        <v>4883</v>
      </c>
      <c r="C772" s="27" t="s">
        <v>9530</v>
      </c>
      <c r="D772" s="27" t="s">
        <v>9531</v>
      </c>
      <c r="E772" s="27" t="s">
        <v>9532</v>
      </c>
      <c r="F772" s="27" t="s">
        <v>7240</v>
      </c>
      <c r="G772" s="27" t="s">
        <v>10083</v>
      </c>
      <c r="H772" s="27" t="s">
        <v>7257</v>
      </c>
      <c r="I772" s="27" t="s">
        <v>7897</v>
      </c>
    </row>
    <row r="773" spans="1:9" x14ac:dyDescent="0.25">
      <c r="A773" s="27">
        <v>772</v>
      </c>
      <c r="B773" s="27" t="s">
        <v>7192</v>
      </c>
      <c r="C773" s="27" t="s">
        <v>9533</v>
      </c>
      <c r="D773" s="27" t="s">
        <v>7356</v>
      </c>
      <c r="E773" s="27" t="s">
        <v>9534</v>
      </c>
      <c r="F773" s="27" t="s">
        <v>7256</v>
      </c>
      <c r="G773" s="27" t="s">
        <v>10077</v>
      </c>
      <c r="H773" s="27" t="s">
        <v>7243</v>
      </c>
      <c r="I773" s="27" t="s">
        <v>7272</v>
      </c>
    </row>
    <row r="774" spans="1:9" x14ac:dyDescent="0.25">
      <c r="A774" s="27">
        <v>773</v>
      </c>
      <c r="B774" s="27" t="s">
        <v>4408</v>
      </c>
      <c r="C774" s="27" t="s">
        <v>9535</v>
      </c>
      <c r="D774" s="27" t="s">
        <v>9536</v>
      </c>
      <c r="E774" s="27" t="s">
        <v>9537</v>
      </c>
      <c r="F774" s="27" t="s">
        <v>7240</v>
      </c>
      <c r="G774" s="27" t="s">
        <v>10085</v>
      </c>
      <c r="H774" s="27" t="s">
        <v>7286</v>
      </c>
      <c r="I774" s="27" t="s">
        <v>7335</v>
      </c>
    </row>
    <row r="775" spans="1:9" x14ac:dyDescent="0.25">
      <c r="A775" s="27">
        <v>774</v>
      </c>
      <c r="B775" s="27" t="s">
        <v>5483</v>
      </c>
      <c r="C775" s="27" t="s">
        <v>9538</v>
      </c>
      <c r="D775" s="27" t="s">
        <v>9539</v>
      </c>
      <c r="E775" s="27" t="s">
        <v>9540</v>
      </c>
      <c r="F775" s="27" t="s">
        <v>7240</v>
      </c>
      <c r="G775" s="27" t="s">
        <v>10086</v>
      </c>
      <c r="H775" s="27" t="s">
        <v>7286</v>
      </c>
      <c r="I775" s="27" t="s">
        <v>7403</v>
      </c>
    </row>
    <row r="776" spans="1:9" x14ac:dyDescent="0.25">
      <c r="A776" s="27">
        <v>775</v>
      </c>
      <c r="B776" s="27" t="s">
        <v>7021</v>
      </c>
      <c r="C776" s="27" t="s">
        <v>9541</v>
      </c>
      <c r="D776" s="27" t="s">
        <v>9542</v>
      </c>
      <c r="E776" s="27" t="s">
        <v>9543</v>
      </c>
      <c r="F776" s="27" t="s">
        <v>7240</v>
      </c>
      <c r="G776" s="27" t="s">
        <v>10086</v>
      </c>
      <c r="H776" s="27" t="s">
        <v>7286</v>
      </c>
      <c r="I776" s="27" t="s">
        <v>7403</v>
      </c>
    </row>
    <row r="777" spans="1:9" x14ac:dyDescent="0.25">
      <c r="A777" s="27">
        <v>776</v>
      </c>
      <c r="B777" s="27" t="s">
        <v>5550</v>
      </c>
      <c r="C777" s="27" t="s">
        <v>9544</v>
      </c>
      <c r="D777" s="27" t="s">
        <v>9545</v>
      </c>
      <c r="E777" s="27" t="s">
        <v>9546</v>
      </c>
      <c r="F777" s="27" t="s">
        <v>7256</v>
      </c>
      <c r="G777" s="27" t="s">
        <v>10073</v>
      </c>
      <c r="H777" s="27" t="s">
        <v>7286</v>
      </c>
      <c r="I777" s="27" t="s">
        <v>7287</v>
      </c>
    </row>
    <row r="778" spans="1:9" x14ac:dyDescent="0.25">
      <c r="A778" s="27">
        <v>777</v>
      </c>
      <c r="B778" s="27" t="s">
        <v>4709</v>
      </c>
      <c r="C778" s="27" t="s">
        <v>9547</v>
      </c>
      <c r="D778" s="27" t="s">
        <v>7484</v>
      </c>
      <c r="E778" s="27" t="s">
        <v>9548</v>
      </c>
      <c r="F778" s="27" t="s">
        <v>7256</v>
      </c>
      <c r="G778" s="27" t="s">
        <v>10086</v>
      </c>
      <c r="H778" s="27" t="s">
        <v>7327</v>
      </c>
      <c r="I778" s="27" t="s">
        <v>7328</v>
      </c>
    </row>
    <row r="779" spans="1:9" x14ac:dyDescent="0.25">
      <c r="A779" s="27">
        <v>778</v>
      </c>
      <c r="B779" s="27" t="s">
        <v>2380</v>
      </c>
      <c r="C779" s="27" t="s">
        <v>9549</v>
      </c>
      <c r="D779" s="27" t="s">
        <v>9550</v>
      </c>
      <c r="E779" s="27" t="s">
        <v>9551</v>
      </c>
      <c r="F779" s="27" t="s">
        <v>7240</v>
      </c>
      <c r="G779" s="27" t="s">
        <v>10073</v>
      </c>
      <c r="H779" s="27" t="s">
        <v>7298</v>
      </c>
      <c r="I779" s="27" t="s">
        <v>7299</v>
      </c>
    </row>
    <row r="780" spans="1:9" x14ac:dyDescent="0.25">
      <c r="A780" s="27">
        <v>779</v>
      </c>
      <c r="B780" s="27" t="s">
        <v>5236</v>
      </c>
      <c r="C780" s="27" t="s">
        <v>9552</v>
      </c>
      <c r="D780" s="27" t="s">
        <v>9550</v>
      </c>
      <c r="E780" s="27" t="s">
        <v>9553</v>
      </c>
      <c r="F780" s="27" t="s">
        <v>7256</v>
      </c>
      <c r="G780" s="27" t="s">
        <v>10077</v>
      </c>
      <c r="H780" s="27" t="s">
        <v>7235</v>
      </c>
      <c r="I780" s="27" t="s">
        <v>7522</v>
      </c>
    </row>
    <row r="781" spans="1:9" x14ac:dyDescent="0.25">
      <c r="A781" s="27">
        <v>780</v>
      </c>
      <c r="B781" s="27" t="s">
        <v>3723</v>
      </c>
      <c r="C781" s="27" t="s">
        <v>9554</v>
      </c>
      <c r="D781" s="27" t="s">
        <v>9555</v>
      </c>
      <c r="E781" s="27" t="s">
        <v>7794</v>
      </c>
      <c r="F781" s="27" t="s">
        <v>7240</v>
      </c>
      <c r="G781" s="27" t="s">
        <v>10083</v>
      </c>
      <c r="H781" s="27" t="s">
        <v>7257</v>
      </c>
      <c r="I781" s="27" t="s">
        <v>8087</v>
      </c>
    </row>
    <row r="782" spans="1:9" x14ac:dyDescent="0.25">
      <c r="A782" s="27">
        <v>781</v>
      </c>
      <c r="B782" s="27" t="s">
        <v>1721</v>
      </c>
      <c r="C782" s="27" t="s">
        <v>9556</v>
      </c>
      <c r="D782" s="27" t="s">
        <v>9557</v>
      </c>
      <c r="E782" s="27" t="s">
        <v>9558</v>
      </c>
      <c r="F782" s="27" t="s">
        <v>7240</v>
      </c>
      <c r="G782" s="27" t="s">
        <v>10079</v>
      </c>
      <c r="H782" s="27" t="s">
        <v>7267</v>
      </c>
      <c r="I782" s="27" t="s">
        <v>7291</v>
      </c>
    </row>
    <row r="783" spans="1:9" x14ac:dyDescent="0.25">
      <c r="A783" s="27">
        <v>782</v>
      </c>
      <c r="B783" s="27" t="s">
        <v>3556</v>
      </c>
      <c r="C783" s="27" t="s">
        <v>9559</v>
      </c>
      <c r="D783" s="27" t="s">
        <v>9560</v>
      </c>
      <c r="E783" s="27" t="s">
        <v>9561</v>
      </c>
      <c r="F783" s="27" t="s">
        <v>7256</v>
      </c>
      <c r="G783" s="27" t="s">
        <v>10086</v>
      </c>
      <c r="H783" s="27" t="s">
        <v>7286</v>
      </c>
      <c r="I783" s="27" t="s">
        <v>7287</v>
      </c>
    </row>
    <row r="784" spans="1:9" x14ac:dyDescent="0.25">
      <c r="A784" s="27">
        <v>783</v>
      </c>
      <c r="B784" s="27" t="s">
        <v>5258</v>
      </c>
      <c r="C784" s="27" t="s">
        <v>9562</v>
      </c>
      <c r="D784" s="27" t="s">
        <v>9563</v>
      </c>
      <c r="E784" s="27" t="s">
        <v>9564</v>
      </c>
      <c r="F784" s="27" t="s">
        <v>7346</v>
      </c>
      <c r="G784" s="27" t="s">
        <v>10079</v>
      </c>
      <c r="H784" s="27" t="s">
        <v>7267</v>
      </c>
      <c r="I784" s="27" t="s">
        <v>7291</v>
      </c>
    </row>
    <row r="785" spans="1:9" x14ac:dyDescent="0.25">
      <c r="A785" s="27">
        <v>784</v>
      </c>
      <c r="B785" s="27" t="s">
        <v>4102</v>
      </c>
      <c r="C785" s="27" t="s">
        <v>9565</v>
      </c>
      <c r="D785" s="27" t="s">
        <v>9566</v>
      </c>
      <c r="E785" s="27" t="s">
        <v>7794</v>
      </c>
      <c r="F785" s="27" t="s">
        <v>7240</v>
      </c>
      <c r="G785" s="27" t="s">
        <v>10086</v>
      </c>
      <c r="H785" s="27" t="s">
        <v>7327</v>
      </c>
      <c r="I785" s="27" t="s">
        <v>7328</v>
      </c>
    </row>
    <row r="786" spans="1:9" x14ac:dyDescent="0.25">
      <c r="A786" s="27">
        <v>785</v>
      </c>
      <c r="B786" s="27" t="s">
        <v>1460</v>
      </c>
      <c r="C786" s="27" t="s">
        <v>9567</v>
      </c>
      <c r="D786" s="27" t="s">
        <v>9568</v>
      </c>
      <c r="E786" s="27" t="s">
        <v>8128</v>
      </c>
      <c r="F786" s="27" t="s">
        <v>7346</v>
      </c>
      <c r="G786" s="27" t="s">
        <v>10073</v>
      </c>
      <c r="H786" s="27"/>
      <c r="I786" s="27"/>
    </row>
    <row r="787" spans="1:9" x14ac:dyDescent="0.25">
      <c r="A787" s="27">
        <v>786</v>
      </c>
      <c r="B787" s="27" t="s">
        <v>3119</v>
      </c>
      <c r="C787" s="27" t="s">
        <v>9569</v>
      </c>
      <c r="D787" s="27" t="s">
        <v>9570</v>
      </c>
      <c r="E787" s="27" t="s">
        <v>9571</v>
      </c>
      <c r="F787" s="27" t="s">
        <v>7240</v>
      </c>
      <c r="G787" s="27" t="s">
        <v>10087</v>
      </c>
      <c r="H787" s="27" t="s">
        <v>7286</v>
      </c>
      <c r="I787" s="27" t="s">
        <v>8371</v>
      </c>
    </row>
    <row r="788" spans="1:9" x14ac:dyDescent="0.25">
      <c r="A788" s="27">
        <v>787</v>
      </c>
      <c r="B788" s="27" t="s">
        <v>3744</v>
      </c>
      <c r="C788" s="27" t="s">
        <v>9572</v>
      </c>
      <c r="D788" s="27" t="s">
        <v>9573</v>
      </c>
      <c r="E788" s="27" t="s">
        <v>9574</v>
      </c>
      <c r="F788" s="27" t="s">
        <v>7346</v>
      </c>
      <c r="G788" s="27" t="s">
        <v>10073</v>
      </c>
      <c r="H788" s="27"/>
      <c r="I788" s="27"/>
    </row>
    <row r="789" spans="1:9" x14ac:dyDescent="0.25">
      <c r="A789" s="27">
        <v>788</v>
      </c>
      <c r="B789" s="27" t="s">
        <v>3498</v>
      </c>
      <c r="C789" s="27" t="s">
        <v>9575</v>
      </c>
      <c r="D789" s="27" t="s">
        <v>9576</v>
      </c>
      <c r="E789" s="27" t="s">
        <v>9577</v>
      </c>
      <c r="F789" s="27" t="s">
        <v>7346</v>
      </c>
      <c r="G789" s="27" t="s">
        <v>10073</v>
      </c>
      <c r="H789" s="27" t="s">
        <v>7286</v>
      </c>
      <c r="I789" s="27" t="s">
        <v>7471</v>
      </c>
    </row>
    <row r="790" spans="1:9" x14ac:dyDescent="0.25">
      <c r="A790" s="27">
        <v>789</v>
      </c>
      <c r="B790" s="27" t="s">
        <v>2806</v>
      </c>
      <c r="C790" s="27" t="s">
        <v>9578</v>
      </c>
      <c r="D790" s="27" t="s">
        <v>9579</v>
      </c>
      <c r="E790" s="27" t="s">
        <v>9580</v>
      </c>
      <c r="F790" s="27" t="s">
        <v>7240</v>
      </c>
      <c r="G790" s="27" t="s">
        <v>10086</v>
      </c>
      <c r="H790" s="27" t="s">
        <v>7327</v>
      </c>
      <c r="I790" s="27" t="s">
        <v>7328</v>
      </c>
    </row>
    <row r="791" spans="1:9" x14ac:dyDescent="0.25">
      <c r="A791" s="27">
        <v>790</v>
      </c>
      <c r="B791" s="27" t="s">
        <v>6500</v>
      </c>
      <c r="C791" s="27" t="s">
        <v>9581</v>
      </c>
      <c r="D791" s="27" t="s">
        <v>9579</v>
      </c>
      <c r="E791" s="27" t="s">
        <v>9582</v>
      </c>
      <c r="F791" s="27" t="s">
        <v>7346</v>
      </c>
      <c r="G791" s="27" t="s">
        <v>10077</v>
      </c>
      <c r="H791" s="27"/>
      <c r="I791" s="27"/>
    </row>
    <row r="792" spans="1:9" x14ac:dyDescent="0.25">
      <c r="A792" s="27">
        <v>791</v>
      </c>
      <c r="B792" s="27" t="s">
        <v>2181</v>
      </c>
      <c r="C792" s="27" t="s">
        <v>9583</v>
      </c>
      <c r="D792" s="27" t="s">
        <v>9584</v>
      </c>
      <c r="E792" s="27" t="s">
        <v>9585</v>
      </c>
      <c r="F792" s="27" t="s">
        <v>7240</v>
      </c>
      <c r="G792" s="27" t="s">
        <v>10080</v>
      </c>
      <c r="H792" s="27" t="s">
        <v>7252</v>
      </c>
      <c r="I792" s="27" t="s">
        <v>7253</v>
      </c>
    </row>
    <row r="793" spans="1:9" x14ac:dyDescent="0.25">
      <c r="A793" s="27">
        <v>792</v>
      </c>
      <c r="B793" s="27" t="s">
        <v>4998</v>
      </c>
      <c r="C793" s="27" t="s">
        <v>9586</v>
      </c>
      <c r="D793" s="27" t="s">
        <v>9587</v>
      </c>
      <c r="E793" s="27" t="s">
        <v>9588</v>
      </c>
      <c r="F793" s="27" t="s">
        <v>7240</v>
      </c>
      <c r="G793" s="27" t="s">
        <v>10083</v>
      </c>
      <c r="H793" s="27" t="s">
        <v>7252</v>
      </c>
      <c r="I793" s="27" t="s">
        <v>7253</v>
      </c>
    </row>
    <row r="794" spans="1:9" x14ac:dyDescent="0.25">
      <c r="A794" s="27">
        <v>793</v>
      </c>
      <c r="B794" s="27" t="s">
        <v>1637</v>
      </c>
      <c r="C794" s="27" t="s">
        <v>9589</v>
      </c>
      <c r="D794" s="27" t="s">
        <v>9590</v>
      </c>
      <c r="E794" s="27" t="s">
        <v>9591</v>
      </c>
      <c r="F794" s="27" t="s">
        <v>7256</v>
      </c>
      <c r="G794" s="27" t="s">
        <v>10083</v>
      </c>
      <c r="H794" s="27" t="s">
        <v>7257</v>
      </c>
      <c r="I794" s="27" t="s">
        <v>7258</v>
      </c>
    </row>
    <row r="795" spans="1:9" x14ac:dyDescent="0.25">
      <c r="A795" s="27">
        <v>794</v>
      </c>
      <c r="B795" s="27" t="s">
        <v>6263</v>
      </c>
      <c r="C795" s="27" t="s">
        <v>9592</v>
      </c>
      <c r="D795" s="27" t="s">
        <v>9593</v>
      </c>
      <c r="E795" s="27" t="s">
        <v>9594</v>
      </c>
      <c r="F795" s="27" t="s">
        <v>7256</v>
      </c>
      <c r="G795" s="27" t="s">
        <v>10078</v>
      </c>
      <c r="H795" s="27" t="s">
        <v>7235</v>
      </c>
      <c r="I795" s="27" t="s">
        <v>7236</v>
      </c>
    </row>
    <row r="796" spans="1:9" x14ac:dyDescent="0.25">
      <c r="A796" s="27">
        <v>795</v>
      </c>
      <c r="B796" s="27" t="s">
        <v>5513</v>
      </c>
      <c r="C796" s="27" t="s">
        <v>9595</v>
      </c>
      <c r="D796" s="27" t="s">
        <v>9596</v>
      </c>
      <c r="E796" s="27" t="s">
        <v>9597</v>
      </c>
      <c r="F796" s="27" t="s">
        <v>7240</v>
      </c>
      <c r="G796" s="27" t="s">
        <v>10082</v>
      </c>
      <c r="H796" s="27" t="s">
        <v>7262</v>
      </c>
      <c r="I796" s="27" t="s">
        <v>7263</v>
      </c>
    </row>
    <row r="797" spans="1:9" x14ac:dyDescent="0.25">
      <c r="A797" s="27">
        <v>796</v>
      </c>
      <c r="B797" s="27" t="s">
        <v>3096</v>
      </c>
      <c r="C797" s="27" t="s">
        <v>9598</v>
      </c>
      <c r="D797" s="27" t="s">
        <v>9599</v>
      </c>
      <c r="E797" s="27" t="s">
        <v>9600</v>
      </c>
      <c r="F797" s="27" t="s">
        <v>7256</v>
      </c>
      <c r="G797" s="27" t="s">
        <v>10082</v>
      </c>
      <c r="H797" s="27" t="s">
        <v>7262</v>
      </c>
      <c r="I797" s="27" t="s">
        <v>7263</v>
      </c>
    </row>
    <row r="798" spans="1:9" x14ac:dyDescent="0.25">
      <c r="A798" s="27">
        <v>797</v>
      </c>
      <c r="B798" s="27" t="s">
        <v>6772</v>
      </c>
      <c r="C798" s="27" t="s">
        <v>9601</v>
      </c>
      <c r="D798" s="27" t="s">
        <v>9602</v>
      </c>
      <c r="E798" s="27" t="s">
        <v>9603</v>
      </c>
      <c r="F798" s="27" t="s">
        <v>7240</v>
      </c>
      <c r="G798" s="27" t="s">
        <v>10087</v>
      </c>
      <c r="H798" s="27" t="s">
        <v>7286</v>
      </c>
      <c r="I798" s="27" t="s">
        <v>7471</v>
      </c>
    </row>
    <row r="799" spans="1:9" x14ac:dyDescent="0.25">
      <c r="A799" s="27">
        <v>798</v>
      </c>
      <c r="B799" s="27" t="s">
        <v>5650</v>
      </c>
      <c r="C799" s="27" t="s">
        <v>9604</v>
      </c>
      <c r="D799" s="27" t="s">
        <v>9602</v>
      </c>
      <c r="E799" s="27" t="s">
        <v>9605</v>
      </c>
      <c r="F799" s="27" t="s">
        <v>7240</v>
      </c>
      <c r="G799" s="27" t="s">
        <v>10080</v>
      </c>
      <c r="H799" s="27" t="s">
        <v>7235</v>
      </c>
      <c r="I799" s="27" t="s">
        <v>7395</v>
      </c>
    </row>
    <row r="800" spans="1:9" x14ac:dyDescent="0.25">
      <c r="A800" s="27">
        <v>799</v>
      </c>
      <c r="B800" s="27" t="s">
        <v>6798</v>
      </c>
      <c r="C800" s="27" t="s">
        <v>9606</v>
      </c>
      <c r="D800" s="27" t="s">
        <v>9607</v>
      </c>
      <c r="E800" s="27" t="s">
        <v>9608</v>
      </c>
      <c r="F800" s="27" t="s">
        <v>7256</v>
      </c>
      <c r="G800" s="27" t="s">
        <v>10083</v>
      </c>
      <c r="H800" s="27" t="s">
        <v>7257</v>
      </c>
      <c r="I800" s="27" t="s">
        <v>7897</v>
      </c>
    </row>
    <row r="801" spans="1:9" x14ac:dyDescent="0.25">
      <c r="A801" s="27">
        <v>800</v>
      </c>
      <c r="B801" s="27" t="s">
        <v>4791</v>
      </c>
      <c r="C801" s="27" t="s">
        <v>9609</v>
      </c>
      <c r="D801" s="27" t="s">
        <v>9610</v>
      </c>
      <c r="E801" s="27" t="s">
        <v>9611</v>
      </c>
      <c r="F801" s="27" t="s">
        <v>7256</v>
      </c>
      <c r="G801" s="27" t="s">
        <v>10080</v>
      </c>
      <c r="H801" s="27" t="s">
        <v>7327</v>
      </c>
      <c r="I801" s="27" t="s">
        <v>7649</v>
      </c>
    </row>
    <row r="802" spans="1:9" x14ac:dyDescent="0.25">
      <c r="A802" s="27">
        <v>801</v>
      </c>
      <c r="B802" s="27" t="s">
        <v>6414</v>
      </c>
      <c r="C802" s="27" t="s">
        <v>9612</v>
      </c>
      <c r="D802" s="27" t="s">
        <v>9610</v>
      </c>
      <c r="E802" s="27" t="s">
        <v>9613</v>
      </c>
      <c r="F802" s="27" t="s">
        <v>7346</v>
      </c>
      <c r="G802" s="27" t="s">
        <v>10077</v>
      </c>
      <c r="H802" s="27" t="s">
        <v>7235</v>
      </c>
      <c r="I802" s="27" t="s">
        <v>7522</v>
      </c>
    </row>
    <row r="803" spans="1:9" x14ac:dyDescent="0.25">
      <c r="A803" s="27">
        <v>802</v>
      </c>
      <c r="B803" s="27" t="s">
        <v>6624</v>
      </c>
      <c r="C803" s="27" t="s">
        <v>9614</v>
      </c>
      <c r="D803" s="27" t="s">
        <v>9615</v>
      </c>
      <c r="E803" s="27" t="s">
        <v>9616</v>
      </c>
      <c r="F803" s="27" t="s">
        <v>7240</v>
      </c>
      <c r="G803" s="27" t="s">
        <v>10087</v>
      </c>
      <c r="H803" s="27" t="s">
        <v>7286</v>
      </c>
      <c r="I803" s="27" t="s">
        <v>7575</v>
      </c>
    </row>
    <row r="804" spans="1:9" x14ac:dyDescent="0.25">
      <c r="A804" s="27">
        <v>803</v>
      </c>
      <c r="B804" s="27" t="s">
        <v>4324</v>
      </c>
      <c r="C804" s="27" t="s">
        <v>9617</v>
      </c>
      <c r="D804" s="27" t="s">
        <v>9618</v>
      </c>
      <c r="E804" s="27" t="s">
        <v>9619</v>
      </c>
      <c r="F804" s="27" t="s">
        <v>7256</v>
      </c>
      <c r="G804" s="27" t="s">
        <v>10080</v>
      </c>
      <c r="H804" s="27" t="s">
        <v>7235</v>
      </c>
      <c r="I804" s="27" t="s">
        <v>7713</v>
      </c>
    </row>
    <row r="805" spans="1:9" x14ac:dyDescent="0.25">
      <c r="A805" s="27">
        <v>804</v>
      </c>
      <c r="B805" s="27" t="s">
        <v>6494</v>
      </c>
      <c r="C805" s="27" t="s">
        <v>9620</v>
      </c>
      <c r="D805" s="27" t="s">
        <v>9621</v>
      </c>
      <c r="E805" s="27" t="s">
        <v>7442</v>
      </c>
      <c r="F805" s="27" t="s">
        <v>7240</v>
      </c>
      <c r="G805" s="27" t="s">
        <v>10073</v>
      </c>
      <c r="H805" s="27" t="s">
        <v>7286</v>
      </c>
      <c r="I805" s="27" t="s">
        <v>7287</v>
      </c>
    </row>
    <row r="806" spans="1:9" x14ac:dyDescent="0.25">
      <c r="A806" s="27">
        <v>805</v>
      </c>
      <c r="B806" s="27" t="s">
        <v>3552</v>
      </c>
      <c r="C806" s="27" t="s">
        <v>9622</v>
      </c>
      <c r="D806" s="27" t="s">
        <v>9623</v>
      </c>
      <c r="E806" s="27" t="s">
        <v>9624</v>
      </c>
      <c r="F806" s="27" t="s">
        <v>7256</v>
      </c>
      <c r="G806" s="27" t="s">
        <v>10086</v>
      </c>
      <c r="H806" s="27" t="s">
        <v>7286</v>
      </c>
      <c r="I806" s="27" t="s">
        <v>7575</v>
      </c>
    </row>
    <row r="807" spans="1:9" x14ac:dyDescent="0.25">
      <c r="A807" s="27">
        <v>806</v>
      </c>
      <c r="B807" s="27" t="s">
        <v>5778</v>
      </c>
      <c r="C807" s="27" t="s">
        <v>9625</v>
      </c>
      <c r="D807" s="27" t="s">
        <v>9623</v>
      </c>
      <c r="E807" s="27" t="s">
        <v>9626</v>
      </c>
      <c r="F807" s="27" t="s">
        <v>7240</v>
      </c>
      <c r="G807" s="27" t="s">
        <v>10084</v>
      </c>
      <c r="H807" s="27" t="s">
        <v>7252</v>
      </c>
      <c r="I807" s="27" t="s">
        <v>7434</v>
      </c>
    </row>
    <row r="808" spans="1:9" x14ac:dyDescent="0.25">
      <c r="A808" s="27">
        <v>807</v>
      </c>
      <c r="B808" s="27" t="s">
        <v>1487</v>
      </c>
      <c r="C808" s="27" t="s">
        <v>9627</v>
      </c>
      <c r="D808" s="27" t="s">
        <v>9623</v>
      </c>
      <c r="E808" s="27" t="s">
        <v>9628</v>
      </c>
      <c r="F808" s="27" t="s">
        <v>7240</v>
      </c>
      <c r="G808" s="27" t="s">
        <v>10087</v>
      </c>
      <c r="H808" s="27" t="s">
        <v>7286</v>
      </c>
      <c r="I808" s="27" t="s">
        <v>7663</v>
      </c>
    </row>
    <row r="809" spans="1:9" x14ac:dyDescent="0.25">
      <c r="A809" s="27">
        <v>808</v>
      </c>
      <c r="B809" s="27" t="s">
        <v>5445</v>
      </c>
      <c r="C809" s="27" t="s">
        <v>9629</v>
      </c>
      <c r="D809" s="27" t="s">
        <v>9630</v>
      </c>
      <c r="E809" s="27" t="s">
        <v>9631</v>
      </c>
      <c r="F809" s="27" t="s">
        <v>7346</v>
      </c>
      <c r="G809" s="27" t="s">
        <v>10084</v>
      </c>
      <c r="H809" s="27" t="s">
        <v>7252</v>
      </c>
      <c r="I809" s="27" t="s">
        <v>7434</v>
      </c>
    </row>
    <row r="810" spans="1:9" x14ac:dyDescent="0.25">
      <c r="A810" s="27">
        <v>809</v>
      </c>
      <c r="B810" s="27" t="s">
        <v>4986</v>
      </c>
      <c r="C810" s="27" t="s">
        <v>9632</v>
      </c>
      <c r="D810" s="27" t="s">
        <v>9633</v>
      </c>
      <c r="E810" s="27" t="s">
        <v>9634</v>
      </c>
      <c r="F810" s="27" t="s">
        <v>7240</v>
      </c>
      <c r="G810" s="27" t="s">
        <v>10085</v>
      </c>
      <c r="H810" s="27" t="s">
        <v>7327</v>
      </c>
      <c r="I810" s="27" t="s">
        <v>7642</v>
      </c>
    </row>
    <row r="811" spans="1:9" x14ac:dyDescent="0.25">
      <c r="A811" s="27">
        <v>810</v>
      </c>
      <c r="B811" s="27" t="s">
        <v>4561</v>
      </c>
      <c r="C811" s="27" t="s">
        <v>9635</v>
      </c>
      <c r="D811" s="27" t="s">
        <v>9633</v>
      </c>
      <c r="E811" s="27" t="s">
        <v>9636</v>
      </c>
      <c r="F811" s="27" t="s">
        <v>7240</v>
      </c>
      <c r="G811" s="27" t="s">
        <v>10079</v>
      </c>
      <c r="H811" s="27" t="s">
        <v>7267</v>
      </c>
      <c r="I811" s="27" t="s">
        <v>7291</v>
      </c>
    </row>
    <row r="812" spans="1:9" x14ac:dyDescent="0.25">
      <c r="A812" s="27">
        <v>811</v>
      </c>
      <c r="B812" s="27" t="s">
        <v>5079</v>
      </c>
      <c r="C812" s="27" t="s">
        <v>9637</v>
      </c>
      <c r="D812" s="27" t="s">
        <v>9633</v>
      </c>
      <c r="E812" s="27" t="s">
        <v>9638</v>
      </c>
      <c r="F812" s="27" t="s">
        <v>7346</v>
      </c>
      <c r="G812" s="27" t="s">
        <v>10080</v>
      </c>
      <c r="H812" s="27"/>
      <c r="I812" s="27"/>
    </row>
    <row r="813" spans="1:9" x14ac:dyDescent="0.25">
      <c r="A813" s="27">
        <v>812</v>
      </c>
      <c r="B813" s="27" t="s">
        <v>2628</v>
      </c>
      <c r="C813" s="27" t="s">
        <v>9639</v>
      </c>
      <c r="D813" s="27" t="s">
        <v>9640</v>
      </c>
      <c r="E813" s="27" t="s">
        <v>9641</v>
      </c>
      <c r="F813" s="27" t="s">
        <v>7256</v>
      </c>
      <c r="G813" s="27" t="s">
        <v>10080</v>
      </c>
      <c r="H813" s="27" t="s">
        <v>7327</v>
      </c>
      <c r="I813" s="27" t="s">
        <v>7649</v>
      </c>
    </row>
    <row r="814" spans="1:9" x14ac:dyDescent="0.25">
      <c r="A814" s="27">
        <v>813</v>
      </c>
      <c r="B814" s="27" t="s">
        <v>406</v>
      </c>
      <c r="C814" s="27" t="s">
        <v>9642</v>
      </c>
      <c r="D814" s="27" t="s">
        <v>9643</v>
      </c>
      <c r="E814" s="27" t="s">
        <v>9644</v>
      </c>
      <c r="F814" s="27" t="s">
        <v>7346</v>
      </c>
      <c r="G814" s="27" t="s">
        <v>10079</v>
      </c>
      <c r="H814" s="27" t="s">
        <v>7267</v>
      </c>
      <c r="I814" s="27" t="s">
        <v>7364</v>
      </c>
    </row>
    <row r="815" spans="1:9" x14ac:dyDescent="0.25">
      <c r="A815" s="27">
        <v>814</v>
      </c>
      <c r="B815" s="27" t="s">
        <v>4079</v>
      </c>
      <c r="C815" s="27" t="s">
        <v>9645</v>
      </c>
      <c r="D815" s="27" t="s">
        <v>9646</v>
      </c>
      <c r="E815" s="27" t="s">
        <v>9647</v>
      </c>
      <c r="F815" s="27" t="s">
        <v>7240</v>
      </c>
      <c r="G815" s="27" t="s">
        <v>10084</v>
      </c>
      <c r="H815" s="27" t="s">
        <v>7252</v>
      </c>
      <c r="I815" s="27" t="s">
        <v>7253</v>
      </c>
    </row>
    <row r="816" spans="1:9" x14ac:dyDescent="0.25">
      <c r="A816" s="27">
        <v>815</v>
      </c>
      <c r="B816" s="27" t="s">
        <v>4700</v>
      </c>
      <c r="C816" s="27" t="s">
        <v>9648</v>
      </c>
      <c r="D816" s="27" t="s">
        <v>9649</v>
      </c>
      <c r="E816" s="27" t="s">
        <v>9650</v>
      </c>
      <c r="F816" s="27" t="s">
        <v>7240</v>
      </c>
      <c r="G816" s="27" t="s">
        <v>10077</v>
      </c>
      <c r="H816" s="27" t="s">
        <v>7243</v>
      </c>
      <c r="I816" s="27" t="s">
        <v>7307</v>
      </c>
    </row>
    <row r="817" spans="1:9" x14ac:dyDescent="0.25">
      <c r="A817" s="27">
        <v>816</v>
      </c>
      <c r="B817" s="27" t="s">
        <v>5189</v>
      </c>
      <c r="C817" s="27" t="s">
        <v>9651</v>
      </c>
      <c r="D817" s="27" t="s">
        <v>9652</v>
      </c>
      <c r="E817" s="27" t="s">
        <v>9653</v>
      </c>
      <c r="F817" s="27" t="s">
        <v>7256</v>
      </c>
      <c r="G817" s="27" t="s">
        <v>10084</v>
      </c>
      <c r="H817" s="27" t="s">
        <v>7252</v>
      </c>
      <c r="I817" s="27" t="s">
        <v>7434</v>
      </c>
    </row>
    <row r="818" spans="1:9" x14ac:dyDescent="0.25">
      <c r="A818" s="27">
        <v>817</v>
      </c>
      <c r="B818" s="27" t="s">
        <v>2213</v>
      </c>
      <c r="C818" s="27" t="s">
        <v>9654</v>
      </c>
      <c r="D818" s="27" t="s">
        <v>9652</v>
      </c>
      <c r="E818" s="27" t="s">
        <v>9655</v>
      </c>
      <c r="F818" s="27" t="s">
        <v>7346</v>
      </c>
      <c r="G818" s="27" t="s">
        <v>10080</v>
      </c>
      <c r="H818" s="27" t="s">
        <v>7327</v>
      </c>
      <c r="I818" s="27" t="s">
        <v>7642</v>
      </c>
    </row>
    <row r="819" spans="1:9" x14ac:dyDescent="0.25">
      <c r="A819" s="27">
        <v>818</v>
      </c>
      <c r="B819" s="27" t="s">
        <v>1876</v>
      </c>
      <c r="C819" s="27" t="s">
        <v>9656</v>
      </c>
      <c r="D819" s="27" t="s">
        <v>9657</v>
      </c>
      <c r="E819" s="27" t="s">
        <v>9658</v>
      </c>
      <c r="F819" s="27" t="s">
        <v>7240</v>
      </c>
      <c r="G819" s="27" t="s">
        <v>10084</v>
      </c>
      <c r="H819" s="27" t="s">
        <v>7252</v>
      </c>
      <c r="I819" s="27" t="s">
        <v>7434</v>
      </c>
    </row>
    <row r="820" spans="1:9" x14ac:dyDescent="0.25">
      <c r="A820" s="27">
        <v>819</v>
      </c>
      <c r="B820" s="27" t="s">
        <v>5889</v>
      </c>
      <c r="C820" s="27" t="s">
        <v>9659</v>
      </c>
      <c r="D820" s="27" t="s">
        <v>9660</v>
      </c>
      <c r="E820" s="27" t="s">
        <v>9661</v>
      </c>
      <c r="F820" s="27" t="s">
        <v>7240</v>
      </c>
      <c r="G820" s="27" t="s">
        <v>10087</v>
      </c>
      <c r="H820" s="27" t="s">
        <v>7286</v>
      </c>
      <c r="I820" s="27" t="s">
        <v>7575</v>
      </c>
    </row>
    <row r="821" spans="1:9" x14ac:dyDescent="0.25">
      <c r="A821" s="27">
        <v>820</v>
      </c>
      <c r="B821" s="27" t="s">
        <v>6406</v>
      </c>
      <c r="C821" s="27" t="s">
        <v>9662</v>
      </c>
      <c r="D821" s="27" t="s">
        <v>9663</v>
      </c>
      <c r="E821" s="27" t="s">
        <v>9664</v>
      </c>
      <c r="F821" s="27" t="s">
        <v>7240</v>
      </c>
      <c r="G821" s="27" t="s">
        <v>10073</v>
      </c>
      <c r="H821" s="27" t="s">
        <v>7298</v>
      </c>
      <c r="I821" s="27" t="s">
        <v>9665</v>
      </c>
    </row>
    <row r="822" spans="1:9" x14ac:dyDescent="0.25">
      <c r="A822" s="27">
        <v>821</v>
      </c>
      <c r="B822" s="27" t="s">
        <v>3164</v>
      </c>
      <c r="C822" s="27" t="s">
        <v>9666</v>
      </c>
      <c r="D822" s="27" t="s">
        <v>9667</v>
      </c>
      <c r="E822" s="27" t="s">
        <v>9668</v>
      </c>
      <c r="F822" s="27" t="s">
        <v>7256</v>
      </c>
      <c r="G822" s="27" t="s">
        <v>10077</v>
      </c>
      <c r="H822" s="27"/>
      <c r="I822" s="27"/>
    </row>
    <row r="823" spans="1:9" x14ac:dyDescent="0.25">
      <c r="A823" s="27">
        <v>822</v>
      </c>
      <c r="B823" s="27" t="s">
        <v>4745</v>
      </c>
      <c r="C823" s="27" t="s">
        <v>9669</v>
      </c>
      <c r="D823" s="27" t="s">
        <v>9670</v>
      </c>
      <c r="E823" s="27" t="s">
        <v>9671</v>
      </c>
      <c r="F823" s="27" t="s">
        <v>7240</v>
      </c>
      <c r="G823" s="27" t="s">
        <v>10084</v>
      </c>
      <c r="H823" s="27" t="s">
        <v>7252</v>
      </c>
      <c r="I823" s="27" t="s">
        <v>7434</v>
      </c>
    </row>
    <row r="824" spans="1:9" x14ac:dyDescent="0.25">
      <c r="A824" s="27">
        <v>823</v>
      </c>
      <c r="B824" s="27" t="s">
        <v>2366</v>
      </c>
      <c r="C824" s="27" t="s">
        <v>9672</v>
      </c>
      <c r="D824" s="27" t="s">
        <v>9673</v>
      </c>
      <c r="E824" s="27" t="s">
        <v>9674</v>
      </c>
      <c r="F824" s="27" t="s">
        <v>7346</v>
      </c>
      <c r="G824" s="27" t="s">
        <v>10080</v>
      </c>
      <c r="H824" s="27"/>
      <c r="I824" s="27"/>
    </row>
    <row r="825" spans="1:9" x14ac:dyDescent="0.25">
      <c r="A825" s="27">
        <v>824</v>
      </c>
      <c r="B825" s="27" t="s">
        <v>2883</v>
      </c>
      <c r="C825" s="27" t="s">
        <v>9675</v>
      </c>
      <c r="D825" s="27" t="s">
        <v>9673</v>
      </c>
      <c r="E825" s="27" t="s">
        <v>9676</v>
      </c>
      <c r="F825" s="27" t="s">
        <v>7256</v>
      </c>
      <c r="G825" s="27" t="s">
        <v>10079</v>
      </c>
      <c r="H825" s="27" t="s">
        <v>7267</v>
      </c>
      <c r="I825" s="27" t="s">
        <v>7291</v>
      </c>
    </row>
    <row r="826" spans="1:9" x14ac:dyDescent="0.25">
      <c r="A826" s="27">
        <v>825</v>
      </c>
      <c r="B826" s="27" t="s">
        <v>6053</v>
      </c>
      <c r="C826" s="27" t="s">
        <v>9677</v>
      </c>
      <c r="D826" s="27" t="s">
        <v>9678</v>
      </c>
      <c r="E826" s="27" t="s">
        <v>9553</v>
      </c>
      <c r="F826" s="27" t="s">
        <v>7256</v>
      </c>
      <c r="G826" s="27" t="s">
        <v>10078</v>
      </c>
      <c r="H826" s="27" t="s">
        <v>7286</v>
      </c>
      <c r="I826" s="27" t="s">
        <v>7663</v>
      </c>
    </row>
    <row r="827" spans="1:9" x14ac:dyDescent="0.25">
      <c r="A827" s="27">
        <v>826</v>
      </c>
      <c r="B827" s="27" t="s">
        <v>7143</v>
      </c>
      <c r="C827" s="27" t="s">
        <v>9679</v>
      </c>
      <c r="D827" s="27" t="s">
        <v>9680</v>
      </c>
      <c r="E827" s="27" t="s">
        <v>9681</v>
      </c>
      <c r="F827" s="27" t="s">
        <v>7240</v>
      </c>
      <c r="G827" s="27" t="s">
        <v>10080</v>
      </c>
      <c r="H827" s="27" t="s">
        <v>7235</v>
      </c>
      <c r="I827" s="27" t="s">
        <v>7629</v>
      </c>
    </row>
    <row r="828" spans="1:9" x14ac:dyDescent="0.25">
      <c r="A828" s="27">
        <v>827</v>
      </c>
      <c r="B828" s="27" t="s">
        <v>1717</v>
      </c>
      <c r="C828" s="27" t="s">
        <v>9682</v>
      </c>
      <c r="D828" s="27" t="s">
        <v>9683</v>
      </c>
      <c r="E828" s="27" t="s">
        <v>9684</v>
      </c>
      <c r="F828" s="27" t="s">
        <v>7240</v>
      </c>
      <c r="G828" s="27" t="s">
        <v>10078</v>
      </c>
      <c r="H828" s="27" t="s">
        <v>7286</v>
      </c>
      <c r="I828" s="27" t="s">
        <v>7320</v>
      </c>
    </row>
    <row r="829" spans="1:9" x14ac:dyDescent="0.25">
      <c r="A829" s="27">
        <v>828</v>
      </c>
      <c r="B829" s="27" t="s">
        <v>5895</v>
      </c>
      <c r="C829" s="27" t="s">
        <v>9685</v>
      </c>
      <c r="D829" s="27" t="s">
        <v>9686</v>
      </c>
      <c r="E829" s="27" t="s">
        <v>7837</v>
      </c>
      <c r="F829" s="27" t="s">
        <v>7240</v>
      </c>
      <c r="G829" s="27" t="s">
        <v>10084</v>
      </c>
      <c r="H829" s="27" t="s">
        <v>7252</v>
      </c>
      <c r="I829" s="27" t="s">
        <v>7434</v>
      </c>
    </row>
    <row r="830" spans="1:9" x14ac:dyDescent="0.25">
      <c r="A830" s="27">
        <v>829</v>
      </c>
      <c r="B830" s="27" t="s">
        <v>6227</v>
      </c>
      <c r="C830" s="27" t="s">
        <v>9687</v>
      </c>
      <c r="D830" s="27" t="s">
        <v>9688</v>
      </c>
      <c r="E830" s="27" t="s">
        <v>9689</v>
      </c>
      <c r="F830" s="27" t="s">
        <v>7346</v>
      </c>
      <c r="G830" s="27" t="s">
        <v>10078</v>
      </c>
      <c r="H830" s="27" t="s">
        <v>7286</v>
      </c>
      <c r="I830" s="27" t="s">
        <v>7539</v>
      </c>
    </row>
    <row r="831" spans="1:9" x14ac:dyDescent="0.25">
      <c r="A831" s="27">
        <v>830</v>
      </c>
      <c r="B831" s="27" t="s">
        <v>2136</v>
      </c>
      <c r="C831" s="27" t="s">
        <v>9690</v>
      </c>
      <c r="D831" s="27" t="s">
        <v>9691</v>
      </c>
      <c r="E831" s="27" t="s">
        <v>9692</v>
      </c>
      <c r="F831" s="27" t="s">
        <v>7346</v>
      </c>
      <c r="G831" s="27" t="s">
        <v>10087</v>
      </c>
      <c r="H831" s="27"/>
      <c r="I831" s="27"/>
    </row>
    <row r="832" spans="1:9" x14ac:dyDescent="0.25">
      <c r="A832" s="27">
        <v>831</v>
      </c>
      <c r="B832" s="27" t="s">
        <v>5435</v>
      </c>
      <c r="C832" s="27" t="s">
        <v>9693</v>
      </c>
      <c r="D832" s="27" t="s">
        <v>9694</v>
      </c>
      <c r="E832" s="27" t="s">
        <v>9695</v>
      </c>
      <c r="F832" s="27" t="s">
        <v>7240</v>
      </c>
      <c r="G832" s="27" t="s">
        <v>10083</v>
      </c>
      <c r="H832" s="27" t="s">
        <v>7257</v>
      </c>
      <c r="I832" s="27" t="s">
        <v>8011</v>
      </c>
    </row>
    <row r="833" spans="1:9" x14ac:dyDescent="0.25">
      <c r="A833" s="27">
        <v>832</v>
      </c>
      <c r="B833" s="27" t="s">
        <v>2226</v>
      </c>
      <c r="C833" s="27" t="s">
        <v>9696</v>
      </c>
      <c r="D833" s="27" t="s">
        <v>9697</v>
      </c>
      <c r="E833" s="27" t="s">
        <v>9698</v>
      </c>
      <c r="F833" s="27" t="s">
        <v>7240</v>
      </c>
      <c r="G833" s="27" t="s">
        <v>10085</v>
      </c>
      <c r="H833" s="27" t="s">
        <v>7276</v>
      </c>
      <c r="I833" s="27" t="s">
        <v>7277</v>
      </c>
    </row>
    <row r="834" spans="1:9" x14ac:dyDescent="0.25">
      <c r="A834" s="27">
        <v>833</v>
      </c>
      <c r="B834" s="27" t="s">
        <v>4264</v>
      </c>
      <c r="C834" s="27" t="s">
        <v>9699</v>
      </c>
      <c r="D834" s="27" t="s">
        <v>9700</v>
      </c>
      <c r="E834" s="27" t="s">
        <v>9701</v>
      </c>
      <c r="F834" s="27" t="s">
        <v>7240</v>
      </c>
      <c r="G834" s="27" t="s">
        <v>10085</v>
      </c>
      <c r="H834" s="27" t="s">
        <v>7276</v>
      </c>
      <c r="I834" s="27" t="s">
        <v>7461</v>
      </c>
    </row>
    <row r="835" spans="1:9" x14ac:dyDescent="0.25">
      <c r="A835" s="27">
        <v>834</v>
      </c>
      <c r="B835" s="27" t="s">
        <v>6908</v>
      </c>
      <c r="C835" s="27" t="s">
        <v>9702</v>
      </c>
      <c r="D835" s="27" t="s">
        <v>9703</v>
      </c>
      <c r="E835" s="27" t="s">
        <v>9704</v>
      </c>
      <c r="F835" s="27" t="s">
        <v>7346</v>
      </c>
      <c r="G835" s="27" t="s">
        <v>10084</v>
      </c>
      <c r="H835" s="27" t="s">
        <v>7252</v>
      </c>
      <c r="I835" s="27" t="s">
        <v>7434</v>
      </c>
    </row>
    <row r="836" spans="1:9" x14ac:dyDescent="0.25">
      <c r="A836" s="27">
        <v>835</v>
      </c>
      <c r="B836" s="27" t="s">
        <v>6230</v>
      </c>
      <c r="C836" s="27" t="s">
        <v>9705</v>
      </c>
      <c r="D836" s="27" t="s">
        <v>9703</v>
      </c>
      <c r="E836" s="27" t="s">
        <v>9706</v>
      </c>
      <c r="F836" s="27" t="s">
        <v>7240</v>
      </c>
      <c r="G836" s="27" t="s">
        <v>10080</v>
      </c>
      <c r="H836" s="27" t="s">
        <v>7235</v>
      </c>
      <c r="I836" s="27" t="s">
        <v>7795</v>
      </c>
    </row>
    <row r="837" spans="1:9" x14ac:dyDescent="0.25">
      <c r="A837" s="27">
        <v>836</v>
      </c>
      <c r="B837" s="27" t="s">
        <v>7200</v>
      </c>
      <c r="C837" s="27" t="s">
        <v>9707</v>
      </c>
      <c r="D837" s="27" t="s">
        <v>9708</v>
      </c>
      <c r="E837" s="27" t="s">
        <v>9709</v>
      </c>
      <c r="F837" s="27" t="s">
        <v>7240</v>
      </c>
      <c r="G837" s="27" t="s">
        <v>10080</v>
      </c>
      <c r="H837" s="27" t="s">
        <v>7235</v>
      </c>
      <c r="I837" s="27" t="s">
        <v>7528</v>
      </c>
    </row>
    <row r="838" spans="1:9" x14ac:dyDescent="0.25">
      <c r="A838" s="27">
        <v>837</v>
      </c>
      <c r="B838" s="27" t="s">
        <v>5293</v>
      </c>
      <c r="C838" s="27" t="s">
        <v>9710</v>
      </c>
      <c r="D838" s="27" t="s">
        <v>9711</v>
      </c>
      <c r="E838" s="27" t="s">
        <v>8591</v>
      </c>
      <c r="F838" s="27" t="s">
        <v>7240</v>
      </c>
      <c r="G838" s="27" t="s">
        <v>10082</v>
      </c>
      <c r="H838" s="27" t="s">
        <v>7262</v>
      </c>
      <c r="I838" s="27" t="s">
        <v>8470</v>
      </c>
    </row>
    <row r="839" spans="1:9" x14ac:dyDescent="0.25">
      <c r="A839" s="27">
        <v>838</v>
      </c>
      <c r="B839" s="27" t="s">
        <v>2711</v>
      </c>
      <c r="C839" s="27" t="s">
        <v>9712</v>
      </c>
      <c r="D839" s="27" t="s">
        <v>9713</v>
      </c>
      <c r="E839" s="27" t="s">
        <v>9577</v>
      </c>
      <c r="F839" s="27" t="s">
        <v>7346</v>
      </c>
      <c r="G839" s="27" t="s">
        <v>10079</v>
      </c>
      <c r="H839" s="27" t="s">
        <v>7267</v>
      </c>
      <c r="I839" s="27" t="s">
        <v>7291</v>
      </c>
    </row>
    <row r="840" spans="1:9" x14ac:dyDescent="0.25">
      <c r="A840" s="27">
        <v>839</v>
      </c>
      <c r="B840" s="27" t="s">
        <v>1046</v>
      </c>
      <c r="C840" s="27" t="s">
        <v>9714</v>
      </c>
      <c r="D840" s="27" t="s">
        <v>9715</v>
      </c>
      <c r="E840" s="27" t="s">
        <v>9716</v>
      </c>
      <c r="F840" s="27" t="s">
        <v>7240</v>
      </c>
      <c r="G840" s="27" t="s">
        <v>10079</v>
      </c>
      <c r="H840" s="27" t="s">
        <v>7267</v>
      </c>
      <c r="I840" s="27" t="s">
        <v>7291</v>
      </c>
    </row>
    <row r="841" spans="1:9" x14ac:dyDescent="0.25">
      <c r="A841" s="27">
        <v>840</v>
      </c>
      <c r="B841" s="27" t="s">
        <v>5439</v>
      </c>
      <c r="C841" s="27" t="s">
        <v>9717</v>
      </c>
      <c r="D841" s="27" t="s">
        <v>9715</v>
      </c>
      <c r="E841" s="27" t="s">
        <v>9718</v>
      </c>
      <c r="F841" s="27" t="s">
        <v>7240</v>
      </c>
      <c r="G841" s="27" t="s">
        <v>10084</v>
      </c>
      <c r="H841" s="27" t="s">
        <v>7252</v>
      </c>
      <c r="I841" s="27" t="s">
        <v>7434</v>
      </c>
    </row>
    <row r="842" spans="1:9" x14ac:dyDescent="0.25">
      <c r="A842" s="27">
        <v>841</v>
      </c>
      <c r="B842" s="27" t="s">
        <v>1892</v>
      </c>
      <c r="C842" s="27" t="s">
        <v>9719</v>
      </c>
      <c r="D842" s="27" t="s">
        <v>9720</v>
      </c>
      <c r="E842" s="27" t="s">
        <v>9721</v>
      </c>
      <c r="F842" s="27" t="s">
        <v>7240</v>
      </c>
      <c r="G842" s="27" t="s">
        <v>10080</v>
      </c>
      <c r="H842" s="27" t="s">
        <v>7235</v>
      </c>
      <c r="I842" s="27" t="s">
        <v>7795</v>
      </c>
    </row>
    <row r="843" spans="1:9" x14ac:dyDescent="0.25">
      <c r="A843" s="27">
        <v>842</v>
      </c>
      <c r="B843" s="27" t="s">
        <v>4941</v>
      </c>
      <c r="C843" s="27" t="s">
        <v>9722</v>
      </c>
      <c r="D843" s="27" t="s">
        <v>9720</v>
      </c>
      <c r="E843" s="27" t="s">
        <v>9723</v>
      </c>
      <c r="F843" s="27" t="s">
        <v>7240</v>
      </c>
      <c r="G843" s="27" t="s">
        <v>10080</v>
      </c>
      <c r="H843" s="27" t="s">
        <v>7235</v>
      </c>
      <c r="I843" s="27" t="s">
        <v>7795</v>
      </c>
    </row>
    <row r="844" spans="1:9" x14ac:dyDescent="0.25">
      <c r="A844" s="27">
        <v>843</v>
      </c>
      <c r="B844" s="27" t="s">
        <v>3661</v>
      </c>
      <c r="C844" s="27" t="s">
        <v>9724</v>
      </c>
      <c r="D844" s="27" t="s">
        <v>9725</v>
      </c>
      <c r="E844" s="27" t="s">
        <v>9726</v>
      </c>
      <c r="F844" s="27" t="s">
        <v>7240</v>
      </c>
      <c r="G844" s="27" t="s">
        <v>10087</v>
      </c>
      <c r="H844" s="27" t="s">
        <v>7286</v>
      </c>
      <c r="I844" s="27" t="s">
        <v>7471</v>
      </c>
    </row>
    <row r="845" spans="1:9" x14ac:dyDescent="0.25">
      <c r="A845" s="27">
        <v>844</v>
      </c>
      <c r="B845" s="27" t="s">
        <v>1969</v>
      </c>
      <c r="C845" s="27" t="s">
        <v>9727</v>
      </c>
      <c r="D845" s="27" t="s">
        <v>9728</v>
      </c>
      <c r="E845" s="27" t="s">
        <v>9729</v>
      </c>
      <c r="F845" s="27" t="s">
        <v>7240</v>
      </c>
      <c r="G845" s="27" t="s">
        <v>10079</v>
      </c>
      <c r="H845" s="27" t="s">
        <v>7267</v>
      </c>
      <c r="I845" s="27" t="s">
        <v>7919</v>
      </c>
    </row>
    <row r="846" spans="1:9" x14ac:dyDescent="0.25">
      <c r="A846" s="27">
        <v>845</v>
      </c>
      <c r="B846" s="27" t="s">
        <v>4860</v>
      </c>
      <c r="C846" s="27" t="s">
        <v>9730</v>
      </c>
      <c r="D846" s="27" t="s">
        <v>9731</v>
      </c>
      <c r="E846" s="27" t="s">
        <v>9732</v>
      </c>
      <c r="F846" s="27" t="s">
        <v>7346</v>
      </c>
      <c r="G846" s="27" t="s">
        <v>10086</v>
      </c>
      <c r="H846" s="27" t="s">
        <v>7286</v>
      </c>
      <c r="I846" s="27" t="s">
        <v>7403</v>
      </c>
    </row>
    <row r="847" spans="1:9" x14ac:dyDescent="0.25">
      <c r="A847" s="27">
        <v>846</v>
      </c>
      <c r="B847" s="27" t="s">
        <v>2000</v>
      </c>
      <c r="C847" s="27" t="s">
        <v>9733</v>
      </c>
      <c r="D847" s="27" t="s">
        <v>9734</v>
      </c>
      <c r="E847" s="27" t="s">
        <v>9735</v>
      </c>
      <c r="F847" s="27" t="s">
        <v>7346</v>
      </c>
      <c r="G847" s="27" t="s">
        <v>10084</v>
      </c>
      <c r="H847" s="27"/>
      <c r="I847" s="27"/>
    </row>
    <row r="848" spans="1:9" x14ac:dyDescent="0.25">
      <c r="A848" s="27">
        <v>847</v>
      </c>
      <c r="B848" s="27" t="s">
        <v>3227</v>
      </c>
      <c r="C848" s="27" t="s">
        <v>9736</v>
      </c>
      <c r="D848" s="27" t="s">
        <v>9737</v>
      </c>
      <c r="E848" s="27" t="s">
        <v>9738</v>
      </c>
      <c r="F848" s="27" t="s">
        <v>7346</v>
      </c>
      <c r="G848" s="27" t="s">
        <v>10080</v>
      </c>
      <c r="H848" s="27" t="s">
        <v>7235</v>
      </c>
      <c r="I848" s="27" t="s">
        <v>7795</v>
      </c>
    </row>
    <row r="849" spans="1:9" x14ac:dyDescent="0.25">
      <c r="A849" s="27">
        <v>848</v>
      </c>
      <c r="B849" s="27" t="s">
        <v>5471</v>
      </c>
      <c r="C849" s="27" t="s">
        <v>9739</v>
      </c>
      <c r="D849" s="27" t="s">
        <v>9740</v>
      </c>
      <c r="E849" s="27" t="s">
        <v>9741</v>
      </c>
      <c r="F849" s="27" t="s">
        <v>7346</v>
      </c>
      <c r="G849" s="27" t="s">
        <v>10084</v>
      </c>
      <c r="H849" s="27"/>
      <c r="I849" s="27"/>
    </row>
    <row r="850" spans="1:9" x14ac:dyDescent="0.25">
      <c r="A850" s="27">
        <v>849</v>
      </c>
      <c r="B850" s="27" t="s">
        <v>3643</v>
      </c>
      <c r="C850" s="27" t="s">
        <v>9742</v>
      </c>
      <c r="D850" s="27" t="s">
        <v>9743</v>
      </c>
      <c r="E850" s="27" t="s">
        <v>9744</v>
      </c>
      <c r="F850" s="27" t="s">
        <v>7240</v>
      </c>
      <c r="G850" s="27" t="s">
        <v>10086</v>
      </c>
      <c r="H850" s="27" t="s">
        <v>7327</v>
      </c>
      <c r="I850" s="27" t="s">
        <v>7328</v>
      </c>
    </row>
    <row r="851" spans="1:9" x14ac:dyDescent="0.25">
      <c r="A851" s="27">
        <v>850</v>
      </c>
      <c r="B851" s="27" t="s">
        <v>2673</v>
      </c>
      <c r="C851" s="27" t="s">
        <v>9745</v>
      </c>
      <c r="D851" s="27" t="s">
        <v>9746</v>
      </c>
      <c r="E851" s="27" t="s">
        <v>9747</v>
      </c>
      <c r="F851" s="27" t="s">
        <v>7240</v>
      </c>
      <c r="G851" s="27" t="s">
        <v>10080</v>
      </c>
      <c r="H851" s="27" t="s">
        <v>7243</v>
      </c>
      <c r="I851" s="27" t="s">
        <v>7272</v>
      </c>
    </row>
    <row r="852" spans="1:9" x14ac:dyDescent="0.25">
      <c r="A852" s="27">
        <v>851</v>
      </c>
      <c r="B852" s="27" t="s">
        <v>1440</v>
      </c>
      <c r="C852" s="27" t="s">
        <v>9748</v>
      </c>
      <c r="D852" s="27" t="s">
        <v>9749</v>
      </c>
      <c r="E852" s="27" t="s">
        <v>8579</v>
      </c>
      <c r="F852" s="27" t="s">
        <v>7256</v>
      </c>
      <c r="G852" s="27" t="s">
        <v>10080</v>
      </c>
      <c r="H852" s="27" t="s">
        <v>7327</v>
      </c>
      <c r="I852" s="27" t="s">
        <v>7649</v>
      </c>
    </row>
    <row r="853" spans="1:9" x14ac:dyDescent="0.25">
      <c r="A853" s="27">
        <v>852</v>
      </c>
      <c r="B853" s="27" t="s">
        <v>1810</v>
      </c>
      <c r="C853" s="27" t="s">
        <v>9750</v>
      </c>
      <c r="D853" s="27" t="s">
        <v>9751</v>
      </c>
      <c r="E853" s="27" t="s">
        <v>9752</v>
      </c>
      <c r="F853" s="27" t="s">
        <v>7240</v>
      </c>
      <c r="G853" s="27" t="s">
        <v>10078</v>
      </c>
      <c r="H853" s="27" t="s">
        <v>7276</v>
      </c>
      <c r="I853" s="27" t="s">
        <v>7739</v>
      </c>
    </row>
    <row r="854" spans="1:9" x14ac:dyDescent="0.25">
      <c r="A854" s="27">
        <v>853</v>
      </c>
      <c r="B854" s="27" t="s">
        <v>5968</v>
      </c>
      <c r="C854" s="27" t="s">
        <v>9753</v>
      </c>
      <c r="D854" s="27" t="s">
        <v>9754</v>
      </c>
      <c r="E854" s="27" t="s">
        <v>9755</v>
      </c>
      <c r="F854" s="27" t="s">
        <v>7240</v>
      </c>
      <c r="G854" s="27" t="s">
        <v>10083</v>
      </c>
      <c r="H854" s="27" t="s">
        <v>7257</v>
      </c>
      <c r="I854" s="27" t="s">
        <v>8306</v>
      </c>
    </row>
    <row r="855" spans="1:9" x14ac:dyDescent="0.25">
      <c r="A855" s="27">
        <v>854</v>
      </c>
      <c r="B855" s="27" t="s">
        <v>5448</v>
      </c>
      <c r="C855" s="27" t="s">
        <v>9756</v>
      </c>
      <c r="D855" s="27" t="s">
        <v>9757</v>
      </c>
      <c r="E855" s="27" t="s">
        <v>9758</v>
      </c>
      <c r="F855" s="27" t="s">
        <v>7240</v>
      </c>
      <c r="G855" s="27" t="s">
        <v>10080</v>
      </c>
      <c r="H855" s="27" t="s">
        <v>7235</v>
      </c>
      <c r="I855" s="27" t="s">
        <v>7789</v>
      </c>
    </row>
    <row r="856" spans="1:9" x14ac:dyDescent="0.25">
      <c r="A856" s="27">
        <v>855</v>
      </c>
      <c r="B856" s="27" t="s">
        <v>3911</v>
      </c>
      <c r="C856" s="27" t="s">
        <v>9759</v>
      </c>
      <c r="D856" s="27" t="s">
        <v>9760</v>
      </c>
      <c r="E856" s="27" t="s">
        <v>9761</v>
      </c>
      <c r="F856" s="27" t="s">
        <v>7240</v>
      </c>
      <c r="G856" s="27" t="s">
        <v>10087</v>
      </c>
      <c r="H856" s="27" t="s">
        <v>7286</v>
      </c>
      <c r="I856" s="27" t="s">
        <v>7575</v>
      </c>
    </row>
    <row r="857" spans="1:9" x14ac:dyDescent="0.25">
      <c r="A857" s="27">
        <v>856</v>
      </c>
      <c r="B857" s="27" t="s">
        <v>3783</v>
      </c>
      <c r="C857" s="27" t="s">
        <v>9762</v>
      </c>
      <c r="D857" s="27" t="s">
        <v>9763</v>
      </c>
      <c r="E857" s="27" t="s">
        <v>9764</v>
      </c>
      <c r="F857" s="27" t="s">
        <v>7346</v>
      </c>
      <c r="G857" s="27" t="s">
        <v>10077</v>
      </c>
      <c r="H857" s="27"/>
      <c r="I857" s="27"/>
    </row>
    <row r="858" spans="1:9" x14ac:dyDescent="0.25">
      <c r="A858" s="27">
        <v>857</v>
      </c>
      <c r="B858" s="27" t="s">
        <v>3617</v>
      </c>
      <c r="C858" s="27" t="s">
        <v>9765</v>
      </c>
      <c r="D858" s="27" t="s">
        <v>9763</v>
      </c>
      <c r="E858" s="27" t="s">
        <v>9766</v>
      </c>
      <c r="F858" s="27" t="s">
        <v>7240</v>
      </c>
      <c r="G858" s="27" t="s">
        <v>10079</v>
      </c>
      <c r="H858" s="27" t="s">
        <v>7267</v>
      </c>
      <c r="I858" s="27" t="s">
        <v>8550</v>
      </c>
    </row>
    <row r="859" spans="1:9" x14ac:dyDescent="0.25">
      <c r="A859" s="27">
        <v>858</v>
      </c>
      <c r="B859" s="27" t="s">
        <v>5179</v>
      </c>
      <c r="C859" s="27" t="s">
        <v>9767</v>
      </c>
      <c r="D859" s="27" t="s">
        <v>9768</v>
      </c>
      <c r="E859" s="27" t="s">
        <v>7510</v>
      </c>
      <c r="F859" s="27" t="s">
        <v>7240</v>
      </c>
      <c r="G859" s="27" t="s">
        <v>10084</v>
      </c>
      <c r="H859" s="27" t="s">
        <v>7252</v>
      </c>
      <c r="I859" s="27" t="s">
        <v>8242</v>
      </c>
    </row>
    <row r="860" spans="1:9" x14ac:dyDescent="0.25">
      <c r="A860" s="27">
        <v>859</v>
      </c>
      <c r="B860" s="27" t="s">
        <v>3576</v>
      </c>
      <c r="C860" s="27" t="s">
        <v>9769</v>
      </c>
      <c r="D860" s="27" t="s">
        <v>9770</v>
      </c>
      <c r="E860" s="27" t="s">
        <v>9771</v>
      </c>
      <c r="F860" s="27" t="s">
        <v>7346</v>
      </c>
      <c r="G860" s="27" t="s">
        <v>10080</v>
      </c>
      <c r="H860" s="27" t="s">
        <v>7327</v>
      </c>
      <c r="I860" s="27" t="s">
        <v>7649</v>
      </c>
    </row>
    <row r="861" spans="1:9" x14ac:dyDescent="0.25">
      <c r="A861" s="27">
        <v>860</v>
      </c>
      <c r="B861" s="27" t="s">
        <v>1316</v>
      </c>
      <c r="C861" s="27" t="s">
        <v>9772</v>
      </c>
      <c r="D861" s="27" t="s">
        <v>9770</v>
      </c>
      <c r="E861" s="27" t="s">
        <v>9773</v>
      </c>
      <c r="F861" s="27" t="s">
        <v>7240</v>
      </c>
      <c r="G861" s="27" t="s">
        <v>10078</v>
      </c>
      <c r="H861" s="27" t="s">
        <v>7276</v>
      </c>
      <c r="I861" s="27" t="s">
        <v>7951</v>
      </c>
    </row>
    <row r="862" spans="1:9" x14ac:dyDescent="0.25">
      <c r="A862" s="27">
        <v>861</v>
      </c>
      <c r="B862" s="27" t="s">
        <v>2523</v>
      </c>
      <c r="C862" s="27" t="s">
        <v>9774</v>
      </c>
      <c r="D862" s="27" t="s">
        <v>9770</v>
      </c>
      <c r="E862" s="27" t="s">
        <v>8155</v>
      </c>
      <c r="F862" s="27" t="s">
        <v>7346</v>
      </c>
      <c r="G862" s="27" t="s">
        <v>10085</v>
      </c>
      <c r="H862" s="27"/>
      <c r="I862" s="27"/>
    </row>
    <row r="863" spans="1:9" x14ac:dyDescent="0.25">
      <c r="A863" s="27">
        <v>862</v>
      </c>
      <c r="B863" s="27" t="s">
        <v>2402</v>
      </c>
      <c r="C863" s="27" t="s">
        <v>9775</v>
      </c>
      <c r="D863" s="27" t="s">
        <v>9776</v>
      </c>
      <c r="E863" s="27" t="s">
        <v>9777</v>
      </c>
      <c r="F863" s="27" t="s">
        <v>7240</v>
      </c>
      <c r="G863" s="27" t="s">
        <v>10080</v>
      </c>
      <c r="H863" s="27" t="s">
        <v>7235</v>
      </c>
      <c r="I863" s="27" t="s">
        <v>7795</v>
      </c>
    </row>
    <row r="864" spans="1:9" x14ac:dyDescent="0.25">
      <c r="A864" s="27">
        <v>863</v>
      </c>
      <c r="B864" s="27" t="s">
        <v>4125</v>
      </c>
      <c r="C864" s="27" t="s">
        <v>9778</v>
      </c>
      <c r="D864" s="27" t="s">
        <v>9776</v>
      </c>
      <c r="E864" s="27" t="s">
        <v>9779</v>
      </c>
      <c r="F864" s="27" t="s">
        <v>7240</v>
      </c>
      <c r="G864" s="27" t="s">
        <v>10083</v>
      </c>
      <c r="H864" s="27" t="s">
        <v>7257</v>
      </c>
      <c r="I864" s="27" t="s">
        <v>8087</v>
      </c>
    </row>
    <row r="865" spans="1:9" x14ac:dyDescent="0.25">
      <c r="A865" s="27">
        <v>864</v>
      </c>
      <c r="B865" s="27" t="s">
        <v>2735</v>
      </c>
      <c r="C865" s="27" t="s">
        <v>9780</v>
      </c>
      <c r="D865" s="27" t="s">
        <v>9776</v>
      </c>
      <c r="E865" s="27" t="s">
        <v>8164</v>
      </c>
      <c r="F865" s="27" t="s">
        <v>7240</v>
      </c>
      <c r="G865" s="27" t="s">
        <v>10083</v>
      </c>
      <c r="H865" s="27" t="s">
        <v>7257</v>
      </c>
      <c r="I865" s="27" t="s">
        <v>8011</v>
      </c>
    </row>
    <row r="866" spans="1:9" x14ac:dyDescent="0.25">
      <c r="A866" s="27">
        <v>865</v>
      </c>
      <c r="B866" s="27" t="s">
        <v>4007</v>
      </c>
      <c r="C866" s="27" t="s">
        <v>9781</v>
      </c>
      <c r="D866" s="27" t="s">
        <v>9776</v>
      </c>
      <c r="E866" s="27" t="s">
        <v>9782</v>
      </c>
      <c r="F866" s="27" t="s">
        <v>7256</v>
      </c>
      <c r="G866" s="27" t="s">
        <v>10080</v>
      </c>
      <c r="H866" s="27" t="s">
        <v>7252</v>
      </c>
      <c r="I866" s="27" t="s">
        <v>7253</v>
      </c>
    </row>
    <row r="867" spans="1:9" x14ac:dyDescent="0.25">
      <c r="A867" s="27">
        <v>866</v>
      </c>
      <c r="B867" s="27" t="s">
        <v>3459</v>
      </c>
      <c r="C867" s="27" t="s">
        <v>9783</v>
      </c>
      <c r="D867" s="27" t="s">
        <v>9784</v>
      </c>
      <c r="E867" s="27" t="s">
        <v>9785</v>
      </c>
      <c r="F867" s="27" t="s">
        <v>7240</v>
      </c>
      <c r="G867" s="27" t="s">
        <v>10080</v>
      </c>
      <c r="H867" s="27" t="s">
        <v>7286</v>
      </c>
      <c r="I867" s="27" t="s">
        <v>7832</v>
      </c>
    </row>
    <row r="868" spans="1:9" x14ac:dyDescent="0.25">
      <c r="A868" s="27">
        <v>867</v>
      </c>
      <c r="B868" s="27" t="s">
        <v>520</v>
      </c>
      <c r="C868" s="27" t="s">
        <v>9786</v>
      </c>
      <c r="D868" s="27" t="s">
        <v>9784</v>
      </c>
      <c r="E868" s="27" t="s">
        <v>7457</v>
      </c>
      <c r="F868" s="27" t="s">
        <v>7346</v>
      </c>
      <c r="G868" s="27" t="s">
        <v>10078</v>
      </c>
      <c r="H868" s="27" t="s">
        <v>7286</v>
      </c>
      <c r="I868" s="27" t="s">
        <v>7550</v>
      </c>
    </row>
    <row r="869" spans="1:9" x14ac:dyDescent="0.25">
      <c r="A869" s="27">
        <v>868</v>
      </c>
      <c r="B869" s="27" t="s">
        <v>6113</v>
      </c>
      <c r="C869" s="27" t="s">
        <v>9787</v>
      </c>
      <c r="D869" s="27" t="s">
        <v>9788</v>
      </c>
      <c r="E869" s="27" t="s">
        <v>9789</v>
      </c>
      <c r="F869" s="27" t="s">
        <v>7240</v>
      </c>
      <c r="G869" s="27" t="s">
        <v>10077</v>
      </c>
      <c r="H869" s="27" t="s">
        <v>7235</v>
      </c>
      <c r="I869" s="27" t="s">
        <v>7522</v>
      </c>
    </row>
    <row r="870" spans="1:9" x14ac:dyDescent="0.25">
      <c r="A870" s="27">
        <v>869</v>
      </c>
      <c r="B870" s="27" t="s">
        <v>3090</v>
      </c>
      <c r="C870" s="27" t="s">
        <v>9790</v>
      </c>
      <c r="D870" s="27" t="s">
        <v>9791</v>
      </c>
      <c r="E870" s="27" t="s">
        <v>9792</v>
      </c>
      <c r="F870" s="27" t="s">
        <v>7256</v>
      </c>
      <c r="G870" s="27" t="s">
        <v>10085</v>
      </c>
      <c r="H870" s="27" t="s">
        <v>7276</v>
      </c>
      <c r="I870" s="27" t="s">
        <v>7341</v>
      </c>
    </row>
    <row r="871" spans="1:9" x14ac:dyDescent="0.25">
      <c r="A871" s="27">
        <v>870</v>
      </c>
      <c r="B871" s="27" t="s">
        <v>3839</v>
      </c>
      <c r="C871" s="27" t="s">
        <v>9793</v>
      </c>
      <c r="D871" s="27" t="s">
        <v>9794</v>
      </c>
      <c r="E871" s="27" t="s">
        <v>9795</v>
      </c>
      <c r="F871" s="27" t="s">
        <v>7256</v>
      </c>
      <c r="G871" s="27" t="s">
        <v>10086</v>
      </c>
      <c r="H871" s="27" t="s">
        <v>7451</v>
      </c>
      <c r="I871" s="27" t="s">
        <v>9446</v>
      </c>
    </row>
    <row r="872" spans="1:9" x14ac:dyDescent="0.25">
      <c r="A872" s="27">
        <v>871</v>
      </c>
      <c r="B872" s="27" t="s">
        <v>877</v>
      </c>
      <c r="C872" s="27" t="s">
        <v>9796</v>
      </c>
      <c r="D872" s="27" t="s">
        <v>9797</v>
      </c>
      <c r="E872" s="27" t="s">
        <v>9798</v>
      </c>
      <c r="F872" s="27" t="s">
        <v>7346</v>
      </c>
      <c r="G872" s="27" t="s">
        <v>10084</v>
      </c>
      <c r="H872" s="27" t="s">
        <v>7252</v>
      </c>
      <c r="I872" s="27" t="s">
        <v>7434</v>
      </c>
    </row>
    <row r="873" spans="1:9" x14ac:dyDescent="0.25">
      <c r="A873" s="27">
        <v>872</v>
      </c>
      <c r="B873" s="27" t="s">
        <v>6528</v>
      </c>
      <c r="C873" s="27" t="s">
        <v>9799</v>
      </c>
      <c r="D873" s="27" t="s">
        <v>9800</v>
      </c>
      <c r="E873" s="27" t="s">
        <v>9801</v>
      </c>
      <c r="F873" s="27" t="s">
        <v>7240</v>
      </c>
      <c r="G873" s="27" t="s">
        <v>10085</v>
      </c>
      <c r="H873" s="27" t="s">
        <v>7286</v>
      </c>
      <c r="I873" s="27" t="s">
        <v>7539</v>
      </c>
    </row>
    <row r="874" spans="1:9" x14ac:dyDescent="0.25">
      <c r="A874" s="27">
        <v>873</v>
      </c>
      <c r="B874" s="27" t="s">
        <v>2796</v>
      </c>
      <c r="C874" s="27" t="s">
        <v>9802</v>
      </c>
      <c r="D874" s="27" t="s">
        <v>9803</v>
      </c>
      <c r="E874" s="27" t="s">
        <v>9804</v>
      </c>
      <c r="F874" s="27" t="s">
        <v>7240</v>
      </c>
      <c r="G874" s="27" t="s">
        <v>10077</v>
      </c>
      <c r="H874" s="27" t="s">
        <v>7243</v>
      </c>
      <c r="I874" s="27" t="s">
        <v>7244</v>
      </c>
    </row>
    <row r="875" spans="1:9" x14ac:dyDescent="0.25">
      <c r="A875" s="27">
        <v>874</v>
      </c>
      <c r="B875" s="27" t="s">
        <v>5156</v>
      </c>
      <c r="C875" s="27" t="s">
        <v>9805</v>
      </c>
      <c r="D875" s="27" t="s">
        <v>9806</v>
      </c>
      <c r="E875" s="27" t="s">
        <v>7794</v>
      </c>
      <c r="F875" s="27" t="s">
        <v>7240</v>
      </c>
      <c r="G875" s="27" t="s">
        <v>10077</v>
      </c>
      <c r="H875" s="27" t="s">
        <v>7286</v>
      </c>
      <c r="I875" s="27" t="s">
        <v>7832</v>
      </c>
    </row>
    <row r="876" spans="1:9" x14ac:dyDescent="0.25">
      <c r="A876" s="27">
        <v>875</v>
      </c>
      <c r="B876" s="27" t="s">
        <v>5088</v>
      </c>
      <c r="C876" s="27" t="s">
        <v>9807</v>
      </c>
      <c r="D876" s="27" t="s">
        <v>9808</v>
      </c>
      <c r="E876" s="27" t="s">
        <v>9809</v>
      </c>
      <c r="F876" s="27" t="s">
        <v>7240</v>
      </c>
      <c r="G876" s="27" t="s">
        <v>10084</v>
      </c>
      <c r="H876" s="27" t="s">
        <v>7252</v>
      </c>
      <c r="I876" s="27" t="s">
        <v>7434</v>
      </c>
    </row>
    <row r="877" spans="1:9" x14ac:dyDescent="0.25">
      <c r="A877" s="27">
        <v>876</v>
      </c>
      <c r="B877" s="27" t="s">
        <v>6074</v>
      </c>
      <c r="C877" s="27" t="s">
        <v>9810</v>
      </c>
      <c r="D877" s="27" t="s">
        <v>9811</v>
      </c>
      <c r="E877" s="27" t="s">
        <v>9812</v>
      </c>
      <c r="F877" s="27" t="s">
        <v>7240</v>
      </c>
      <c r="G877" s="27" t="s">
        <v>10080</v>
      </c>
      <c r="H877" s="27" t="s">
        <v>7276</v>
      </c>
      <c r="I877" s="27" t="s">
        <v>7951</v>
      </c>
    </row>
    <row r="878" spans="1:9" x14ac:dyDescent="0.25">
      <c r="A878" s="27">
        <v>877</v>
      </c>
      <c r="B878" s="27" t="s">
        <v>5632</v>
      </c>
      <c r="C878" s="27" t="s">
        <v>9813</v>
      </c>
      <c r="D878" s="27" t="s">
        <v>9814</v>
      </c>
      <c r="E878" s="27" t="s">
        <v>9815</v>
      </c>
      <c r="F878" s="27" t="s">
        <v>7346</v>
      </c>
      <c r="G878" s="27" t="s">
        <v>10077</v>
      </c>
      <c r="H878" s="27"/>
      <c r="I878" s="27"/>
    </row>
    <row r="879" spans="1:9" x14ac:dyDescent="0.25">
      <c r="A879" s="27">
        <v>878</v>
      </c>
      <c r="B879" s="27" t="s">
        <v>3583</v>
      </c>
      <c r="C879" s="27" t="s">
        <v>9816</v>
      </c>
      <c r="D879" s="27" t="s">
        <v>9817</v>
      </c>
      <c r="E879" s="27" t="s">
        <v>8545</v>
      </c>
      <c r="F879" s="27" t="s">
        <v>7240</v>
      </c>
      <c r="G879" s="27" t="s">
        <v>10082</v>
      </c>
      <c r="H879" s="27" t="s">
        <v>7262</v>
      </c>
      <c r="I879" s="27" t="s">
        <v>7926</v>
      </c>
    </row>
    <row r="880" spans="1:9" x14ac:dyDescent="0.25">
      <c r="A880" s="27">
        <v>879</v>
      </c>
      <c r="B880" s="27" t="s">
        <v>2256</v>
      </c>
      <c r="C880" s="27" t="s">
        <v>9818</v>
      </c>
      <c r="D880" s="27" t="s">
        <v>9819</v>
      </c>
      <c r="E880" s="27" t="s">
        <v>9820</v>
      </c>
      <c r="F880" s="27" t="s">
        <v>7240</v>
      </c>
      <c r="G880" s="27" t="s">
        <v>10085</v>
      </c>
      <c r="H880" s="27" t="s">
        <v>7327</v>
      </c>
      <c r="I880" s="27" t="s">
        <v>7652</v>
      </c>
    </row>
    <row r="881" spans="1:9" x14ac:dyDescent="0.25">
      <c r="A881" s="27">
        <v>880</v>
      </c>
      <c r="B881" s="27" t="s">
        <v>6023</v>
      </c>
      <c r="C881" s="27" t="s">
        <v>9821</v>
      </c>
      <c r="D881" s="27" t="s">
        <v>9822</v>
      </c>
      <c r="E881" s="27" t="s">
        <v>9823</v>
      </c>
      <c r="F881" s="27" t="s">
        <v>7240</v>
      </c>
      <c r="G881" s="27" t="s">
        <v>10078</v>
      </c>
      <c r="H881" s="27" t="s">
        <v>7243</v>
      </c>
      <c r="I881" s="27" t="s">
        <v>7579</v>
      </c>
    </row>
    <row r="882" spans="1:9" x14ac:dyDescent="0.25">
      <c r="A882" s="27">
        <v>881</v>
      </c>
      <c r="B882" s="27" t="s">
        <v>7121</v>
      </c>
      <c r="C882" s="27" t="s">
        <v>9824</v>
      </c>
      <c r="D882" s="27" t="s">
        <v>9822</v>
      </c>
      <c r="E882" s="27" t="s">
        <v>9825</v>
      </c>
      <c r="F882" s="27" t="s">
        <v>7240</v>
      </c>
      <c r="G882" s="27" t="s">
        <v>10073</v>
      </c>
      <c r="H882" s="27" t="s">
        <v>7298</v>
      </c>
      <c r="I882" s="27" t="s">
        <v>7421</v>
      </c>
    </row>
    <row r="883" spans="1:9" x14ac:dyDescent="0.25">
      <c r="A883" s="27">
        <v>882</v>
      </c>
      <c r="B883" s="27" t="s">
        <v>2561</v>
      </c>
      <c r="C883" s="27" t="s">
        <v>9826</v>
      </c>
      <c r="D883" s="27" t="s">
        <v>9827</v>
      </c>
      <c r="E883" s="27" t="s">
        <v>9828</v>
      </c>
      <c r="F883" s="27" t="s">
        <v>7240</v>
      </c>
      <c r="G883" s="27" t="s">
        <v>10077</v>
      </c>
      <c r="H883" s="27" t="s">
        <v>7235</v>
      </c>
      <c r="I883" s="27" t="s">
        <v>7522</v>
      </c>
    </row>
    <row r="884" spans="1:9" x14ac:dyDescent="0.25">
      <c r="A884" s="27">
        <v>883</v>
      </c>
      <c r="B884" s="27" t="s">
        <v>6506</v>
      </c>
      <c r="C884" s="27" t="s">
        <v>9829</v>
      </c>
      <c r="D884" s="27" t="s">
        <v>9830</v>
      </c>
      <c r="E884" s="27" t="s">
        <v>9831</v>
      </c>
      <c r="F884" s="27" t="s">
        <v>7256</v>
      </c>
      <c r="G884" s="27" t="s">
        <v>10073</v>
      </c>
      <c r="H884" s="27" t="s">
        <v>7286</v>
      </c>
      <c r="I884" s="27" t="s">
        <v>8238</v>
      </c>
    </row>
    <row r="885" spans="1:9" x14ac:dyDescent="0.25">
      <c r="A885" s="27">
        <v>884</v>
      </c>
      <c r="B885" s="27" t="s">
        <v>3852</v>
      </c>
      <c r="C885" s="27" t="s">
        <v>9832</v>
      </c>
      <c r="D885" s="27" t="s">
        <v>9833</v>
      </c>
      <c r="E885" s="27" t="s">
        <v>9834</v>
      </c>
      <c r="F885" s="27" t="s">
        <v>7256</v>
      </c>
      <c r="G885" s="27" t="s">
        <v>10079</v>
      </c>
      <c r="H885" s="27" t="s">
        <v>7267</v>
      </c>
      <c r="I885" s="27" t="s">
        <v>7291</v>
      </c>
    </row>
    <row r="886" spans="1:9" x14ac:dyDescent="0.25">
      <c r="A886" s="27">
        <v>885</v>
      </c>
      <c r="B886" s="27" t="s">
        <v>5537</v>
      </c>
      <c r="C886" s="27" t="s">
        <v>9835</v>
      </c>
      <c r="D886" s="27" t="s">
        <v>9833</v>
      </c>
      <c r="E886" s="27" t="s">
        <v>9836</v>
      </c>
      <c r="F886" s="27" t="s">
        <v>7256</v>
      </c>
      <c r="G886" s="27" t="s">
        <v>10079</v>
      </c>
      <c r="H886" s="27" t="s">
        <v>7267</v>
      </c>
      <c r="I886" s="27" t="s">
        <v>7364</v>
      </c>
    </row>
    <row r="887" spans="1:9" x14ac:dyDescent="0.25">
      <c r="A887" s="27">
        <v>886</v>
      </c>
      <c r="B887" s="27" t="s">
        <v>150</v>
      </c>
      <c r="C887" s="27" t="s">
        <v>9837</v>
      </c>
      <c r="D887" s="27" t="s">
        <v>9838</v>
      </c>
      <c r="E887" s="27" t="s">
        <v>7794</v>
      </c>
      <c r="F887" s="27" t="s">
        <v>7346</v>
      </c>
      <c r="G887" s="27" t="s">
        <v>10079</v>
      </c>
      <c r="H887" s="27" t="s">
        <v>7267</v>
      </c>
      <c r="I887" s="27" t="s">
        <v>7364</v>
      </c>
    </row>
    <row r="888" spans="1:9" x14ac:dyDescent="0.25">
      <c r="A888" s="27">
        <v>887</v>
      </c>
      <c r="B888" s="27" t="s">
        <v>3321</v>
      </c>
      <c r="C888" s="27" t="s">
        <v>9839</v>
      </c>
      <c r="D888" s="27" t="s">
        <v>9840</v>
      </c>
      <c r="E888" s="27" t="s">
        <v>9841</v>
      </c>
      <c r="F888" s="27" t="s">
        <v>7346</v>
      </c>
      <c r="G888" s="27" t="s">
        <v>10077</v>
      </c>
      <c r="H888" s="27" t="s">
        <v>7243</v>
      </c>
      <c r="I888" s="27" t="s">
        <v>7272</v>
      </c>
    </row>
    <row r="889" spans="1:9" x14ac:dyDescent="0.25">
      <c r="A889" s="27">
        <v>888</v>
      </c>
      <c r="B889" s="27" t="s">
        <v>5725</v>
      </c>
      <c r="C889" s="27" t="s">
        <v>9842</v>
      </c>
      <c r="D889" s="27" t="s">
        <v>9843</v>
      </c>
      <c r="E889" s="27" t="s">
        <v>9844</v>
      </c>
      <c r="F889" s="27" t="s">
        <v>7240</v>
      </c>
      <c r="G889" s="27" t="s">
        <v>10084</v>
      </c>
      <c r="H889" s="27" t="s">
        <v>7252</v>
      </c>
      <c r="I889" s="27" t="s">
        <v>8242</v>
      </c>
    </row>
    <row r="890" spans="1:9" x14ac:dyDescent="0.25">
      <c r="A890" s="27">
        <v>889</v>
      </c>
      <c r="B890" s="27" t="s">
        <v>3312</v>
      </c>
      <c r="C890" s="27" t="s">
        <v>9845</v>
      </c>
      <c r="D890" s="27" t="s">
        <v>9846</v>
      </c>
      <c r="E890" s="27" t="s">
        <v>9847</v>
      </c>
      <c r="F890" s="27" t="s">
        <v>7240</v>
      </c>
      <c r="G890" s="27" t="s">
        <v>10077</v>
      </c>
      <c r="H890" s="27" t="s">
        <v>7243</v>
      </c>
      <c r="I890" s="27" t="s">
        <v>7579</v>
      </c>
    </row>
    <row r="891" spans="1:9" x14ac:dyDescent="0.25">
      <c r="A891" s="27">
        <v>890</v>
      </c>
      <c r="B891" s="27" t="s">
        <v>5381</v>
      </c>
      <c r="C891" s="27" t="s">
        <v>9848</v>
      </c>
      <c r="D891" s="27" t="s">
        <v>9849</v>
      </c>
      <c r="E891" s="27" t="s">
        <v>9850</v>
      </c>
      <c r="F891" s="27" t="s">
        <v>7240</v>
      </c>
      <c r="G891" s="27" t="s">
        <v>10080</v>
      </c>
      <c r="H891" s="27" t="s">
        <v>7235</v>
      </c>
      <c r="I891" s="27" t="s">
        <v>7383</v>
      </c>
    </row>
    <row r="892" spans="1:9" x14ac:dyDescent="0.25">
      <c r="A892" s="27">
        <v>891</v>
      </c>
      <c r="B892" s="27" t="s">
        <v>6820</v>
      </c>
      <c r="C892" s="27" t="s">
        <v>9851</v>
      </c>
      <c r="D892" s="27" t="s">
        <v>9852</v>
      </c>
      <c r="E892" s="27" t="s">
        <v>9853</v>
      </c>
      <c r="F892" s="27" t="s">
        <v>7256</v>
      </c>
      <c r="G892" s="27" t="s">
        <v>10079</v>
      </c>
      <c r="H892" s="27" t="s">
        <v>7267</v>
      </c>
      <c r="I892" s="27" t="s">
        <v>7268</v>
      </c>
    </row>
    <row r="893" spans="1:9" x14ac:dyDescent="0.25">
      <c r="A893" s="27">
        <v>892</v>
      </c>
      <c r="B893" s="27" t="s">
        <v>2828</v>
      </c>
      <c r="C893" s="27" t="s">
        <v>9854</v>
      </c>
      <c r="D893" s="27" t="s">
        <v>9855</v>
      </c>
      <c r="E893" s="27" t="s">
        <v>7485</v>
      </c>
      <c r="F893" s="27" t="s">
        <v>7256</v>
      </c>
      <c r="G893" s="27" t="s">
        <v>10085</v>
      </c>
      <c r="H893" s="27" t="s">
        <v>7276</v>
      </c>
      <c r="I893" s="27" t="s">
        <v>7951</v>
      </c>
    </row>
    <row r="894" spans="1:9" x14ac:dyDescent="0.25">
      <c r="A894" s="27">
        <v>893</v>
      </c>
      <c r="B894" s="27" t="s">
        <v>5314</v>
      </c>
      <c r="C894" s="27" t="s">
        <v>9856</v>
      </c>
      <c r="D894" s="27" t="s">
        <v>9857</v>
      </c>
      <c r="E894" s="27" t="s">
        <v>9858</v>
      </c>
      <c r="F894" s="27" t="s">
        <v>7234</v>
      </c>
      <c r="G894" s="27"/>
      <c r="H894" s="27" t="s">
        <v>7286</v>
      </c>
      <c r="I894" s="27" t="s">
        <v>7287</v>
      </c>
    </row>
    <row r="895" spans="1:9" x14ac:dyDescent="0.25">
      <c r="A895" s="27">
        <v>894</v>
      </c>
      <c r="B895" s="27" t="s">
        <v>341</v>
      </c>
      <c r="C895" s="27" t="s">
        <v>9859</v>
      </c>
      <c r="D895" s="27" t="s">
        <v>9860</v>
      </c>
      <c r="E895" s="27" t="s">
        <v>9861</v>
      </c>
      <c r="F895" s="27" t="s">
        <v>7256</v>
      </c>
      <c r="G895" s="27" t="s">
        <v>10083</v>
      </c>
      <c r="H895" s="27" t="s">
        <v>7257</v>
      </c>
      <c r="I895" s="27" t="s">
        <v>7258</v>
      </c>
    </row>
    <row r="896" spans="1:9" x14ac:dyDescent="0.25">
      <c r="A896" s="27">
        <v>895</v>
      </c>
      <c r="B896" s="27" t="s">
        <v>2046</v>
      </c>
      <c r="C896" s="27" t="s">
        <v>9862</v>
      </c>
      <c r="D896" s="27" t="s">
        <v>9860</v>
      </c>
      <c r="E896" s="27" t="s">
        <v>9863</v>
      </c>
      <c r="F896" s="27" t="s">
        <v>7240</v>
      </c>
      <c r="G896" s="27" t="s">
        <v>10079</v>
      </c>
      <c r="H896" s="27" t="s">
        <v>7267</v>
      </c>
      <c r="I896" s="27" t="s">
        <v>7364</v>
      </c>
    </row>
    <row r="897" spans="1:9" x14ac:dyDescent="0.25">
      <c r="A897" s="27">
        <v>896</v>
      </c>
      <c r="B897" s="27" t="s">
        <v>3421</v>
      </c>
      <c r="C897" s="27" t="s">
        <v>9864</v>
      </c>
      <c r="D897" s="27" t="s">
        <v>9865</v>
      </c>
      <c r="E897" s="27" t="s">
        <v>9866</v>
      </c>
      <c r="F897" s="27" t="s">
        <v>7240</v>
      </c>
      <c r="G897" s="27" t="s">
        <v>10084</v>
      </c>
      <c r="H897" s="27" t="s">
        <v>7235</v>
      </c>
      <c r="I897" s="27" t="s">
        <v>7795</v>
      </c>
    </row>
    <row r="898" spans="1:9" x14ac:dyDescent="0.25">
      <c r="A898" s="27">
        <v>897</v>
      </c>
      <c r="B898" s="27" t="s">
        <v>388</v>
      </c>
      <c r="C898" s="27" t="s">
        <v>9867</v>
      </c>
      <c r="D898" s="27" t="s">
        <v>9868</v>
      </c>
      <c r="E898" s="27" t="s">
        <v>9869</v>
      </c>
      <c r="F898" s="27" t="s">
        <v>7240</v>
      </c>
      <c r="G898" s="27" t="s">
        <v>10083</v>
      </c>
      <c r="H898" s="27" t="s">
        <v>7257</v>
      </c>
      <c r="I898" s="27" t="s">
        <v>8306</v>
      </c>
    </row>
    <row r="899" spans="1:9" x14ac:dyDescent="0.25">
      <c r="A899" s="27">
        <v>898</v>
      </c>
      <c r="B899" s="27" t="s">
        <v>6715</v>
      </c>
      <c r="C899" s="27" t="s">
        <v>9870</v>
      </c>
      <c r="D899" s="27" t="s">
        <v>9871</v>
      </c>
      <c r="E899" s="27" t="s">
        <v>9872</v>
      </c>
      <c r="F899" s="27" t="s">
        <v>7240</v>
      </c>
      <c r="G899" s="27" t="s">
        <v>10084</v>
      </c>
      <c r="H899" s="27" t="s">
        <v>7252</v>
      </c>
      <c r="I899" s="27" t="s">
        <v>7434</v>
      </c>
    </row>
    <row r="900" spans="1:9" x14ac:dyDescent="0.25">
      <c r="A900" s="27">
        <v>899</v>
      </c>
      <c r="B900" s="27" t="s">
        <v>2266</v>
      </c>
      <c r="C900" s="27" t="s">
        <v>9873</v>
      </c>
      <c r="D900" s="27" t="s">
        <v>9874</v>
      </c>
      <c r="E900" s="27" t="s">
        <v>9875</v>
      </c>
      <c r="F900" s="27" t="s">
        <v>7256</v>
      </c>
      <c r="G900" s="27" t="s">
        <v>10079</v>
      </c>
      <c r="H900" s="27" t="s">
        <v>7267</v>
      </c>
      <c r="I900" s="27" t="s">
        <v>7291</v>
      </c>
    </row>
    <row r="901" spans="1:9" x14ac:dyDescent="0.25">
      <c r="A901" s="27">
        <v>900</v>
      </c>
      <c r="B901" s="27" t="s">
        <v>5620</v>
      </c>
      <c r="C901" s="27" t="s">
        <v>9876</v>
      </c>
      <c r="D901" s="27" t="s">
        <v>9877</v>
      </c>
      <c r="E901" s="27" t="s">
        <v>9878</v>
      </c>
      <c r="F901" s="27" t="s">
        <v>7346</v>
      </c>
      <c r="G901" s="27" t="s">
        <v>10087</v>
      </c>
      <c r="H901" s="27" t="s">
        <v>7286</v>
      </c>
      <c r="I901" s="27" t="s">
        <v>7471</v>
      </c>
    </row>
    <row r="902" spans="1:9" x14ac:dyDescent="0.25">
      <c r="A902" s="27">
        <v>901</v>
      </c>
      <c r="B902" s="27" t="s">
        <v>5591</v>
      </c>
      <c r="C902" s="27" t="s">
        <v>9879</v>
      </c>
      <c r="D902" s="27" t="s">
        <v>9880</v>
      </c>
      <c r="E902" s="27" t="s">
        <v>9881</v>
      </c>
      <c r="F902" s="27" t="s">
        <v>7240</v>
      </c>
      <c r="G902" s="27" t="s">
        <v>10086</v>
      </c>
      <c r="H902" s="27" t="s">
        <v>7286</v>
      </c>
      <c r="I902" s="27" t="s">
        <v>7403</v>
      </c>
    </row>
    <row r="903" spans="1:9" x14ac:dyDescent="0.25">
      <c r="A903" s="27">
        <v>902</v>
      </c>
      <c r="B903" s="27" t="s">
        <v>6432</v>
      </c>
      <c r="C903" s="27" t="s">
        <v>9882</v>
      </c>
      <c r="D903" s="27" t="s">
        <v>9883</v>
      </c>
      <c r="E903" s="27" t="s">
        <v>9884</v>
      </c>
      <c r="F903" s="27" t="s">
        <v>7346</v>
      </c>
      <c r="G903" s="27" t="s">
        <v>10086</v>
      </c>
      <c r="H903" s="27" t="s">
        <v>7252</v>
      </c>
      <c r="I903" s="27" t="s">
        <v>7434</v>
      </c>
    </row>
    <row r="904" spans="1:9" x14ac:dyDescent="0.25">
      <c r="A904" s="27">
        <v>903</v>
      </c>
      <c r="B904" s="27" t="s">
        <v>3349</v>
      </c>
      <c r="C904" s="27" t="s">
        <v>9885</v>
      </c>
      <c r="D904" s="27" t="s">
        <v>9886</v>
      </c>
      <c r="E904" s="27" t="s">
        <v>9887</v>
      </c>
      <c r="F904" s="27" t="s">
        <v>7240</v>
      </c>
      <c r="G904" s="27" t="s">
        <v>10079</v>
      </c>
      <c r="H904" s="27" t="s">
        <v>7267</v>
      </c>
      <c r="I904" s="27" t="s">
        <v>7364</v>
      </c>
    </row>
    <row r="905" spans="1:9" x14ac:dyDescent="0.25">
      <c r="A905" s="27">
        <v>904</v>
      </c>
      <c r="B905" s="27" t="s">
        <v>790</v>
      </c>
      <c r="C905" s="27" t="s">
        <v>9888</v>
      </c>
      <c r="D905" s="27" t="s">
        <v>9886</v>
      </c>
      <c r="E905" s="27" t="s">
        <v>9889</v>
      </c>
      <c r="F905" s="27" t="s">
        <v>7240</v>
      </c>
      <c r="G905" s="27" t="s">
        <v>10077</v>
      </c>
      <c r="H905" s="27" t="s">
        <v>7267</v>
      </c>
      <c r="I905" s="27" t="s">
        <v>7496</v>
      </c>
    </row>
    <row r="906" spans="1:9" x14ac:dyDescent="0.25">
      <c r="A906" s="27">
        <v>905</v>
      </c>
      <c r="B906" s="27" t="s">
        <v>2109</v>
      </c>
      <c r="C906" s="27" t="s">
        <v>9890</v>
      </c>
      <c r="D906" s="27" t="s">
        <v>9891</v>
      </c>
      <c r="E906" s="27" t="s">
        <v>9892</v>
      </c>
      <c r="F906" s="27" t="s">
        <v>7240</v>
      </c>
      <c r="G906" s="27" t="s">
        <v>10084</v>
      </c>
      <c r="H906" s="27" t="s">
        <v>7252</v>
      </c>
      <c r="I906" s="27" t="s">
        <v>7253</v>
      </c>
    </row>
    <row r="907" spans="1:9" x14ac:dyDescent="0.25">
      <c r="A907" s="27">
        <v>906</v>
      </c>
      <c r="B907" s="27" t="s">
        <v>667</v>
      </c>
      <c r="C907" s="27" t="s">
        <v>9893</v>
      </c>
      <c r="D907" s="27" t="s">
        <v>9894</v>
      </c>
      <c r="E907" s="27" t="s">
        <v>9895</v>
      </c>
      <c r="F907" s="27" t="s">
        <v>7240</v>
      </c>
      <c r="G907" s="27" t="s">
        <v>10084</v>
      </c>
      <c r="H907" s="27" t="s">
        <v>7235</v>
      </c>
      <c r="I907" s="27" t="s">
        <v>9896</v>
      </c>
    </row>
    <row r="908" spans="1:9" x14ac:dyDescent="0.25">
      <c r="A908" s="27">
        <v>907</v>
      </c>
      <c r="B908" s="27" t="s">
        <v>2571</v>
      </c>
      <c r="C908" s="27" t="s">
        <v>9897</v>
      </c>
      <c r="D908" s="27" t="s">
        <v>9898</v>
      </c>
      <c r="E908" s="27" t="s">
        <v>9899</v>
      </c>
      <c r="F908" s="27" t="s">
        <v>7240</v>
      </c>
      <c r="G908" s="27" t="s">
        <v>10080</v>
      </c>
      <c r="H908" s="27" t="s">
        <v>7235</v>
      </c>
      <c r="I908" s="27" t="s">
        <v>7795</v>
      </c>
    </row>
    <row r="909" spans="1:9" x14ac:dyDescent="0.25">
      <c r="A909" s="27">
        <v>908</v>
      </c>
      <c r="B909" s="27" t="s">
        <v>1076</v>
      </c>
      <c r="C909" s="27" t="s">
        <v>9900</v>
      </c>
      <c r="D909" s="27" t="s">
        <v>9898</v>
      </c>
      <c r="E909" s="27" t="s">
        <v>9901</v>
      </c>
      <c r="F909" s="27" t="s">
        <v>7240</v>
      </c>
      <c r="G909" s="27" t="s">
        <v>10073</v>
      </c>
      <c r="H909" s="27" t="s">
        <v>7286</v>
      </c>
      <c r="I909" s="27" t="s">
        <v>7287</v>
      </c>
    </row>
    <row r="910" spans="1:9" x14ac:dyDescent="0.25">
      <c r="A910" s="27">
        <v>909</v>
      </c>
      <c r="B910" s="27" t="s">
        <v>332</v>
      </c>
      <c r="C910" s="27" t="s">
        <v>9902</v>
      </c>
      <c r="D910" s="27" t="s">
        <v>9903</v>
      </c>
      <c r="E910" s="27" t="s">
        <v>9904</v>
      </c>
      <c r="F910" s="27" t="s">
        <v>7240</v>
      </c>
      <c r="G910" s="27" t="s">
        <v>10084</v>
      </c>
      <c r="H910" s="27" t="s">
        <v>7252</v>
      </c>
      <c r="I910" s="27" t="s">
        <v>7434</v>
      </c>
    </row>
    <row r="911" spans="1:9" x14ac:dyDescent="0.25">
      <c r="A911" s="27">
        <v>910</v>
      </c>
      <c r="B911" s="27" t="s">
        <v>1738</v>
      </c>
      <c r="C911" s="27" t="s">
        <v>9905</v>
      </c>
      <c r="D911" s="27" t="s">
        <v>9903</v>
      </c>
      <c r="E911" s="27" t="s">
        <v>9906</v>
      </c>
      <c r="F911" s="27" t="s">
        <v>7240</v>
      </c>
      <c r="G911" s="27" t="s">
        <v>10082</v>
      </c>
      <c r="H911" s="27" t="s">
        <v>7262</v>
      </c>
      <c r="I911" s="27" t="s">
        <v>7263</v>
      </c>
    </row>
    <row r="912" spans="1:9" x14ac:dyDescent="0.25">
      <c r="A912" s="27">
        <v>911</v>
      </c>
      <c r="B912" s="27" t="s">
        <v>5878</v>
      </c>
      <c r="C912" s="27" t="s">
        <v>9907</v>
      </c>
      <c r="D912" s="27" t="s">
        <v>9908</v>
      </c>
      <c r="E912" s="27" t="s">
        <v>9909</v>
      </c>
      <c r="F912" s="27" t="s">
        <v>7256</v>
      </c>
      <c r="G912" s="27" t="s">
        <v>10077</v>
      </c>
      <c r="H912" s="27" t="s">
        <v>7243</v>
      </c>
      <c r="I912" s="27" t="s">
        <v>7906</v>
      </c>
    </row>
    <row r="913" spans="1:9" x14ac:dyDescent="0.25">
      <c r="A913" s="27">
        <v>912</v>
      </c>
      <c r="B913" s="27" t="s">
        <v>5903</v>
      </c>
      <c r="C913" s="27" t="s">
        <v>9910</v>
      </c>
      <c r="D913" s="27" t="s">
        <v>9911</v>
      </c>
      <c r="E913" s="27" t="s">
        <v>9912</v>
      </c>
      <c r="F913" s="27" t="s">
        <v>7346</v>
      </c>
      <c r="G913" s="27" t="s">
        <v>10080</v>
      </c>
      <c r="H913" s="27" t="s">
        <v>7235</v>
      </c>
      <c r="I913" s="27" t="s">
        <v>7783</v>
      </c>
    </row>
    <row r="914" spans="1:9" x14ac:dyDescent="0.25">
      <c r="A914" s="27">
        <v>913</v>
      </c>
      <c r="B914" s="27" t="s">
        <v>3790</v>
      </c>
      <c r="C914" s="27" t="s">
        <v>9913</v>
      </c>
      <c r="D914" s="27" t="s">
        <v>9911</v>
      </c>
      <c r="E914" s="27" t="s">
        <v>9914</v>
      </c>
      <c r="F914" s="27" t="s">
        <v>7346</v>
      </c>
      <c r="G914" s="27" t="s">
        <v>10084</v>
      </c>
      <c r="H914" s="27" t="s">
        <v>7235</v>
      </c>
      <c r="I914" s="27" t="s">
        <v>9896</v>
      </c>
    </row>
    <row r="915" spans="1:9" x14ac:dyDescent="0.25">
      <c r="A915" s="27">
        <v>914</v>
      </c>
      <c r="B915" s="27" t="s">
        <v>1784</v>
      </c>
      <c r="C915" s="27" t="s">
        <v>9915</v>
      </c>
      <c r="D915" s="27" t="s">
        <v>9916</v>
      </c>
      <c r="E915" s="27" t="s">
        <v>9917</v>
      </c>
      <c r="F915" s="27" t="s">
        <v>7346</v>
      </c>
      <c r="G915" s="27" t="s">
        <v>10080</v>
      </c>
      <c r="H915" s="27"/>
      <c r="I915" s="27"/>
    </row>
    <row r="916" spans="1:9" x14ac:dyDescent="0.25">
      <c r="A916" s="27">
        <v>915</v>
      </c>
      <c r="B916" s="27" t="s">
        <v>5817</v>
      </c>
      <c r="C916" s="27" t="s">
        <v>9918</v>
      </c>
      <c r="D916" s="27" t="s">
        <v>9916</v>
      </c>
      <c r="E916" s="27" t="s">
        <v>9919</v>
      </c>
      <c r="F916" s="27" t="s">
        <v>7240</v>
      </c>
      <c r="G916" s="27" t="s">
        <v>10086</v>
      </c>
      <c r="H916" s="27" t="s">
        <v>7286</v>
      </c>
      <c r="I916" s="27" t="s">
        <v>7403</v>
      </c>
    </row>
    <row r="917" spans="1:9" x14ac:dyDescent="0.25">
      <c r="A917" s="27">
        <v>916</v>
      </c>
      <c r="B917" s="27" t="s">
        <v>2038</v>
      </c>
      <c r="C917" s="27" t="s">
        <v>9920</v>
      </c>
      <c r="D917" s="27" t="s">
        <v>9916</v>
      </c>
      <c r="E917" s="27" t="s">
        <v>9921</v>
      </c>
      <c r="F917" s="27" t="s">
        <v>7240</v>
      </c>
      <c r="G917" s="27" t="s">
        <v>10080</v>
      </c>
      <c r="H917" s="27" t="s">
        <v>7235</v>
      </c>
      <c r="I917" s="27" t="s">
        <v>7395</v>
      </c>
    </row>
    <row r="918" spans="1:9" x14ac:dyDescent="0.25">
      <c r="A918" s="27">
        <v>917</v>
      </c>
      <c r="B918" s="27" t="s">
        <v>971</v>
      </c>
      <c r="C918" s="27" t="s">
        <v>9922</v>
      </c>
      <c r="D918" s="27" t="s">
        <v>9923</v>
      </c>
      <c r="E918" s="27" t="s">
        <v>9924</v>
      </c>
      <c r="F918" s="27" t="s">
        <v>7240</v>
      </c>
      <c r="G918" s="27" t="s">
        <v>10084</v>
      </c>
      <c r="H918" s="27" t="s">
        <v>7286</v>
      </c>
      <c r="I918" s="27" t="s">
        <v>7403</v>
      </c>
    </row>
    <row r="919" spans="1:9" x14ac:dyDescent="0.25">
      <c r="A919" s="27">
        <v>918</v>
      </c>
      <c r="B919" s="27" t="s">
        <v>1112</v>
      </c>
      <c r="C919" s="27" t="s">
        <v>9925</v>
      </c>
      <c r="D919" s="27" t="s">
        <v>9923</v>
      </c>
      <c r="E919" s="27" t="s">
        <v>7442</v>
      </c>
      <c r="F919" s="27" t="s">
        <v>7240</v>
      </c>
      <c r="G919" s="27" t="s">
        <v>10083</v>
      </c>
      <c r="H919" s="27" t="s">
        <v>7257</v>
      </c>
      <c r="I919" s="27" t="s">
        <v>8087</v>
      </c>
    </row>
    <row r="920" spans="1:9" x14ac:dyDescent="0.25">
      <c r="A920" s="27">
        <v>919</v>
      </c>
      <c r="B920" s="27" t="s">
        <v>1770</v>
      </c>
      <c r="C920" s="27" t="s">
        <v>9926</v>
      </c>
      <c r="D920" s="27" t="s">
        <v>9927</v>
      </c>
      <c r="E920" s="27" t="s">
        <v>9928</v>
      </c>
      <c r="F920" s="27" t="s">
        <v>7234</v>
      </c>
      <c r="G920" s="27"/>
      <c r="H920" s="27" t="s">
        <v>7286</v>
      </c>
      <c r="I920" s="27" t="s">
        <v>7335</v>
      </c>
    </row>
    <row r="921" spans="1:9" x14ac:dyDescent="0.25">
      <c r="A921" s="27">
        <v>920</v>
      </c>
      <c r="B921" s="27" t="s">
        <v>6511</v>
      </c>
      <c r="C921" s="27" t="s">
        <v>9929</v>
      </c>
      <c r="D921" s="27" t="s">
        <v>9930</v>
      </c>
      <c r="E921" s="27" t="s">
        <v>9931</v>
      </c>
      <c r="F921" s="27" t="s">
        <v>7346</v>
      </c>
      <c r="G921" s="27" t="s">
        <v>10085</v>
      </c>
      <c r="H921" s="27"/>
      <c r="I921" s="27"/>
    </row>
    <row r="922" spans="1:9" x14ac:dyDescent="0.25">
      <c r="A922" s="27">
        <v>921</v>
      </c>
      <c r="B922" s="27" t="s">
        <v>2540</v>
      </c>
      <c r="C922" s="27" t="s">
        <v>9932</v>
      </c>
      <c r="D922" s="27" t="s">
        <v>9933</v>
      </c>
      <c r="E922" s="27" t="s">
        <v>9934</v>
      </c>
      <c r="F922" s="27" t="s">
        <v>7240</v>
      </c>
      <c r="G922" s="27" t="s">
        <v>10077</v>
      </c>
      <c r="H922" s="27" t="s">
        <v>7235</v>
      </c>
      <c r="I922" s="27" t="s">
        <v>7522</v>
      </c>
    </row>
    <row r="923" spans="1:9" x14ac:dyDescent="0.25">
      <c r="A923" s="27">
        <v>922</v>
      </c>
      <c r="B923" s="27" t="s">
        <v>6813</v>
      </c>
      <c r="C923" s="27" t="s">
        <v>9935</v>
      </c>
      <c r="D923" s="27" t="s">
        <v>9936</v>
      </c>
      <c r="E923" s="27" t="s">
        <v>9937</v>
      </c>
      <c r="F923" s="27" t="s">
        <v>7240</v>
      </c>
      <c r="G923" s="27" t="s">
        <v>10084</v>
      </c>
      <c r="H923" s="27" t="s">
        <v>7252</v>
      </c>
      <c r="I923" s="27" t="s">
        <v>7434</v>
      </c>
    </row>
    <row r="924" spans="1:9" x14ac:dyDescent="0.25">
      <c r="A924" s="27">
        <v>923</v>
      </c>
      <c r="B924" s="27" t="s">
        <v>5327</v>
      </c>
      <c r="C924" s="27" t="s">
        <v>9938</v>
      </c>
      <c r="D924" s="27" t="s">
        <v>9939</v>
      </c>
      <c r="E924" s="27" t="s">
        <v>9940</v>
      </c>
      <c r="F924" s="27" t="s">
        <v>7240</v>
      </c>
      <c r="G924" s="27" t="s">
        <v>10079</v>
      </c>
      <c r="H924" s="27" t="s">
        <v>7267</v>
      </c>
      <c r="I924" s="27" t="s">
        <v>7364</v>
      </c>
    </row>
    <row r="925" spans="1:9" x14ac:dyDescent="0.25">
      <c r="A925" s="27">
        <v>924</v>
      </c>
      <c r="B925" s="27" t="s">
        <v>6202</v>
      </c>
      <c r="C925" s="27" t="s">
        <v>9941</v>
      </c>
      <c r="D925" s="27" t="s">
        <v>9939</v>
      </c>
      <c r="E925" s="27" t="s">
        <v>9942</v>
      </c>
      <c r="F925" s="27" t="s">
        <v>7234</v>
      </c>
      <c r="G925" s="27"/>
      <c r="H925" s="27" t="s">
        <v>7451</v>
      </c>
      <c r="I925" s="27" t="s">
        <v>7452</v>
      </c>
    </row>
    <row r="926" spans="1:9" x14ac:dyDescent="0.25">
      <c r="A926" s="27">
        <v>925</v>
      </c>
      <c r="B926" s="27" t="s">
        <v>5480</v>
      </c>
      <c r="C926" s="27" t="s">
        <v>9943</v>
      </c>
      <c r="D926" s="27" t="s">
        <v>9944</v>
      </c>
      <c r="E926" s="27" t="s">
        <v>9945</v>
      </c>
      <c r="F926" s="27" t="s">
        <v>7234</v>
      </c>
      <c r="G926" s="27"/>
      <c r="H926" s="27" t="s">
        <v>7286</v>
      </c>
      <c r="I926" s="27" t="s">
        <v>7575</v>
      </c>
    </row>
    <row r="927" spans="1:9" x14ac:dyDescent="0.25">
      <c r="A927" s="27">
        <v>926</v>
      </c>
      <c r="B927" s="27" t="s">
        <v>6667</v>
      </c>
      <c r="C927" s="27" t="s">
        <v>9946</v>
      </c>
      <c r="D927" s="27" t="s">
        <v>9947</v>
      </c>
      <c r="E927" s="27" t="s">
        <v>9948</v>
      </c>
      <c r="F927" s="27" t="s">
        <v>7346</v>
      </c>
      <c r="G927" s="27" t="s">
        <v>10080</v>
      </c>
      <c r="H927" s="27" t="s">
        <v>7235</v>
      </c>
      <c r="I927" s="27" t="s">
        <v>7413</v>
      </c>
    </row>
    <row r="928" spans="1:9" x14ac:dyDescent="0.25">
      <c r="A928" s="27">
        <v>927</v>
      </c>
      <c r="B928" s="27" t="s">
        <v>5975</v>
      </c>
      <c r="C928" s="27" t="s">
        <v>9949</v>
      </c>
      <c r="D928" s="27" t="s">
        <v>9950</v>
      </c>
      <c r="E928" s="27" t="s">
        <v>9951</v>
      </c>
      <c r="F928" s="27" t="s">
        <v>7256</v>
      </c>
      <c r="G928" s="27" t="s">
        <v>10073</v>
      </c>
      <c r="H928" s="27" t="s">
        <v>7298</v>
      </c>
      <c r="I928" s="27" t="s">
        <v>7299</v>
      </c>
    </row>
    <row r="929" spans="1:9" x14ac:dyDescent="0.25">
      <c r="A929" s="27">
        <v>928</v>
      </c>
      <c r="B929" s="27" t="s">
        <v>6736</v>
      </c>
      <c r="C929" s="27" t="s">
        <v>9952</v>
      </c>
      <c r="D929" s="27" t="s">
        <v>9953</v>
      </c>
      <c r="E929" s="27" t="s">
        <v>9954</v>
      </c>
      <c r="F929" s="27" t="s">
        <v>7240</v>
      </c>
      <c r="G929" s="27" t="s">
        <v>10087</v>
      </c>
      <c r="H929" s="27" t="s">
        <v>7286</v>
      </c>
      <c r="I929" s="27" t="s">
        <v>7663</v>
      </c>
    </row>
    <row r="930" spans="1:9" x14ac:dyDescent="0.25">
      <c r="A930" s="27">
        <v>929</v>
      </c>
      <c r="B930" s="27" t="s">
        <v>5411</v>
      </c>
      <c r="C930" s="27" t="s">
        <v>9955</v>
      </c>
      <c r="D930" s="27" t="s">
        <v>9956</v>
      </c>
      <c r="E930" s="27" t="s">
        <v>7266</v>
      </c>
      <c r="F930" s="27" t="s">
        <v>7346</v>
      </c>
      <c r="G930" s="27" t="s">
        <v>10079</v>
      </c>
      <c r="H930" s="27" t="s">
        <v>7267</v>
      </c>
      <c r="I930" s="27" t="s">
        <v>7364</v>
      </c>
    </row>
    <row r="931" spans="1:9" x14ac:dyDescent="0.25">
      <c r="A931" s="27">
        <v>930</v>
      </c>
      <c r="B931" s="27" t="s">
        <v>5930</v>
      </c>
      <c r="C931" s="27" t="s">
        <v>9957</v>
      </c>
      <c r="D931" s="27" t="s">
        <v>9958</v>
      </c>
      <c r="E931" s="27" t="s">
        <v>7560</v>
      </c>
      <c r="F931" s="27" t="s">
        <v>7240</v>
      </c>
      <c r="G931" s="27" t="s">
        <v>10080</v>
      </c>
      <c r="H931" s="27" t="s">
        <v>7276</v>
      </c>
      <c r="I931" s="27" t="s">
        <v>9959</v>
      </c>
    </row>
    <row r="932" spans="1:9" x14ac:dyDescent="0.25">
      <c r="A932" s="27">
        <v>931</v>
      </c>
      <c r="B932" s="27" t="s">
        <v>963</v>
      </c>
      <c r="C932" s="27" t="s">
        <v>9960</v>
      </c>
      <c r="D932" s="27" t="s">
        <v>9958</v>
      </c>
      <c r="E932" s="27" t="s">
        <v>9961</v>
      </c>
      <c r="F932" s="27" t="s">
        <v>7256</v>
      </c>
      <c r="G932" s="27" t="s">
        <v>10083</v>
      </c>
      <c r="H932" s="27" t="s">
        <v>7257</v>
      </c>
      <c r="I932" s="27" t="s">
        <v>7258</v>
      </c>
    </row>
    <row r="933" spans="1:9" x14ac:dyDescent="0.25">
      <c r="A933" s="27">
        <v>932</v>
      </c>
      <c r="B933" s="27" t="s">
        <v>3956</v>
      </c>
      <c r="C933" s="27" t="s">
        <v>9962</v>
      </c>
      <c r="D933" s="27" t="s">
        <v>9958</v>
      </c>
      <c r="E933" s="27" t="s">
        <v>7846</v>
      </c>
      <c r="F933" s="27" t="s">
        <v>7240</v>
      </c>
      <c r="G933" s="27" t="s">
        <v>10079</v>
      </c>
      <c r="H933" s="27" t="s">
        <v>7267</v>
      </c>
      <c r="I933" s="27" t="s">
        <v>7496</v>
      </c>
    </row>
    <row r="934" spans="1:9" x14ac:dyDescent="0.25">
      <c r="A934" s="27">
        <v>933</v>
      </c>
      <c r="B934" s="27" t="s">
        <v>5638</v>
      </c>
      <c r="C934" s="27" t="s">
        <v>9963</v>
      </c>
      <c r="D934" s="27" t="s">
        <v>9964</v>
      </c>
      <c r="E934" s="27" t="s">
        <v>7794</v>
      </c>
      <c r="F934" s="27" t="s">
        <v>7240</v>
      </c>
      <c r="G934" s="27" t="s">
        <v>10084</v>
      </c>
      <c r="H934" s="27" t="s">
        <v>7252</v>
      </c>
      <c r="I934" s="27" t="s">
        <v>7434</v>
      </c>
    </row>
    <row r="935" spans="1:9" x14ac:dyDescent="0.25">
      <c r="A935" s="27">
        <v>934</v>
      </c>
      <c r="B935" s="27" t="s">
        <v>6207</v>
      </c>
      <c r="C935" s="27" t="s">
        <v>9965</v>
      </c>
      <c r="D935" s="27" t="s">
        <v>9964</v>
      </c>
      <c r="E935" s="27" t="s">
        <v>9966</v>
      </c>
      <c r="F935" s="27" t="s">
        <v>7240</v>
      </c>
      <c r="G935" s="27" t="s">
        <v>10082</v>
      </c>
      <c r="H935" s="27" t="s">
        <v>7262</v>
      </c>
      <c r="I935" s="27" t="s">
        <v>7926</v>
      </c>
    </row>
    <row r="936" spans="1:9" x14ac:dyDescent="0.25">
      <c r="A936" s="27">
        <v>935</v>
      </c>
      <c r="B936" s="27" t="s">
        <v>3193</v>
      </c>
      <c r="C936" s="27" t="s">
        <v>9967</v>
      </c>
      <c r="D936" s="27" t="s">
        <v>9968</v>
      </c>
      <c r="E936" s="27" t="s">
        <v>9969</v>
      </c>
      <c r="F936" s="27" t="s">
        <v>7240</v>
      </c>
      <c r="G936" s="27" t="s">
        <v>10084</v>
      </c>
      <c r="H936" s="27" t="s">
        <v>7252</v>
      </c>
      <c r="I936" s="27" t="s">
        <v>7434</v>
      </c>
    </row>
    <row r="937" spans="1:9" x14ac:dyDescent="0.25">
      <c r="A937" s="27">
        <v>936</v>
      </c>
      <c r="B937" s="27" t="s">
        <v>5802</v>
      </c>
      <c r="C937" s="27" t="s">
        <v>9970</v>
      </c>
      <c r="D937" s="27" t="s">
        <v>9968</v>
      </c>
      <c r="E937" s="27" t="s">
        <v>9971</v>
      </c>
      <c r="F937" s="27" t="s">
        <v>7240</v>
      </c>
      <c r="G937" s="27" t="s">
        <v>10084</v>
      </c>
      <c r="H937" s="27" t="s">
        <v>7252</v>
      </c>
      <c r="I937" s="27" t="s">
        <v>7253</v>
      </c>
    </row>
    <row r="938" spans="1:9" x14ac:dyDescent="0.25">
      <c r="A938" s="27">
        <v>937</v>
      </c>
      <c r="B938" s="27" t="s">
        <v>2533</v>
      </c>
      <c r="C938" s="27" t="s">
        <v>9972</v>
      </c>
      <c r="D938" s="27" t="s">
        <v>9973</v>
      </c>
      <c r="E938" s="27" t="s">
        <v>9974</v>
      </c>
      <c r="F938" s="27" t="s">
        <v>7240</v>
      </c>
      <c r="G938" s="27" t="s">
        <v>10079</v>
      </c>
      <c r="H938" s="27" t="s">
        <v>7267</v>
      </c>
      <c r="I938" s="27" t="s">
        <v>7291</v>
      </c>
    </row>
    <row r="939" spans="1:9" x14ac:dyDescent="0.25">
      <c r="A939" s="27">
        <v>938</v>
      </c>
      <c r="B939" s="27" t="s">
        <v>5359</v>
      </c>
      <c r="C939" s="27" t="s">
        <v>9975</v>
      </c>
      <c r="D939" s="27" t="s">
        <v>9976</v>
      </c>
      <c r="E939" s="27" t="s">
        <v>9977</v>
      </c>
      <c r="F939" s="27" t="s">
        <v>7234</v>
      </c>
      <c r="G939" s="27"/>
      <c r="H939" s="27" t="s">
        <v>7235</v>
      </c>
      <c r="I939" s="27" t="s">
        <v>7795</v>
      </c>
    </row>
    <row r="940" spans="1:9" x14ac:dyDescent="0.25">
      <c r="A940" s="27">
        <v>939</v>
      </c>
      <c r="B940" s="27" t="s">
        <v>5560</v>
      </c>
      <c r="C940" s="27" t="s">
        <v>9978</v>
      </c>
      <c r="D940" s="27" t="s">
        <v>9979</v>
      </c>
      <c r="E940" s="27" t="s">
        <v>7485</v>
      </c>
      <c r="F940" s="27" t="s">
        <v>7346</v>
      </c>
      <c r="G940" s="27" t="s">
        <v>10086</v>
      </c>
      <c r="H940" s="27" t="s">
        <v>7286</v>
      </c>
      <c r="I940" s="27" t="s">
        <v>7403</v>
      </c>
    </row>
    <row r="941" spans="1:9" x14ac:dyDescent="0.25">
      <c r="A941" s="27">
        <v>940</v>
      </c>
      <c r="B941" s="27" t="s">
        <v>721</v>
      </c>
      <c r="C941" s="27" t="s">
        <v>9980</v>
      </c>
      <c r="D941" s="27" t="s">
        <v>9981</v>
      </c>
      <c r="E941" s="27" t="s">
        <v>9919</v>
      </c>
      <c r="F941" s="27" t="s">
        <v>7240</v>
      </c>
      <c r="G941" s="27" t="s">
        <v>10084</v>
      </c>
      <c r="H941" s="27" t="s">
        <v>7235</v>
      </c>
      <c r="I941" s="27" t="s">
        <v>9896</v>
      </c>
    </row>
    <row r="942" spans="1:9" x14ac:dyDescent="0.25">
      <c r="A942" s="27">
        <v>941</v>
      </c>
      <c r="B942" s="27" t="s">
        <v>6944</v>
      </c>
      <c r="C942" s="27" t="s">
        <v>9982</v>
      </c>
      <c r="D942" s="27" t="s">
        <v>9983</v>
      </c>
      <c r="E942" s="27" t="s">
        <v>9984</v>
      </c>
      <c r="F942" s="27" t="s">
        <v>7256</v>
      </c>
      <c r="G942" s="27" t="s">
        <v>10079</v>
      </c>
      <c r="H942" s="27" t="s">
        <v>7267</v>
      </c>
      <c r="I942" s="27" t="s">
        <v>7268</v>
      </c>
    </row>
    <row r="943" spans="1:9" x14ac:dyDescent="0.25">
      <c r="A943" s="27">
        <v>942</v>
      </c>
      <c r="B943" s="27" t="s">
        <v>5389</v>
      </c>
      <c r="C943" s="27" t="s">
        <v>9985</v>
      </c>
      <c r="D943" s="27" t="s">
        <v>9986</v>
      </c>
      <c r="E943" s="27" t="s">
        <v>9987</v>
      </c>
      <c r="F943" s="27" t="s">
        <v>7346</v>
      </c>
      <c r="G943" s="27" t="s">
        <v>10079</v>
      </c>
      <c r="H943" s="27" t="s">
        <v>7267</v>
      </c>
      <c r="I943" s="27" t="s">
        <v>7291</v>
      </c>
    </row>
    <row r="944" spans="1:9" x14ac:dyDescent="0.25">
      <c r="A944" s="27">
        <v>943</v>
      </c>
      <c r="B944" s="27" t="s">
        <v>7048</v>
      </c>
      <c r="C944" s="27" t="s">
        <v>9988</v>
      </c>
      <c r="D944" s="27" t="s">
        <v>9989</v>
      </c>
      <c r="E944" s="27" t="s">
        <v>9990</v>
      </c>
      <c r="F944" s="27" t="s">
        <v>7240</v>
      </c>
      <c r="G944" s="27" t="s">
        <v>10085</v>
      </c>
      <c r="H944" s="27" t="s">
        <v>7327</v>
      </c>
      <c r="I944" s="27" t="s">
        <v>7328</v>
      </c>
    </row>
    <row r="945" spans="1:9" x14ac:dyDescent="0.25">
      <c r="A945" s="27">
        <v>944</v>
      </c>
      <c r="B945" s="27" t="s">
        <v>2608</v>
      </c>
      <c r="C945" s="27" t="s">
        <v>9991</v>
      </c>
      <c r="D945" s="27" t="s">
        <v>9992</v>
      </c>
      <c r="E945" s="27" t="s">
        <v>9993</v>
      </c>
      <c r="F945" s="27" t="s">
        <v>7240</v>
      </c>
      <c r="G945" s="27" t="s">
        <v>10079</v>
      </c>
      <c r="H945" s="27" t="s">
        <v>7267</v>
      </c>
      <c r="I945" s="27" t="s">
        <v>7364</v>
      </c>
    </row>
    <row r="946" spans="1:9" x14ac:dyDescent="0.25">
      <c r="A946" s="27">
        <v>945</v>
      </c>
      <c r="B946" s="27" t="s">
        <v>2126</v>
      </c>
      <c r="C946" s="27" t="s">
        <v>9994</v>
      </c>
      <c r="D946" s="27" t="s">
        <v>9995</v>
      </c>
      <c r="E946" s="27" t="s">
        <v>9996</v>
      </c>
      <c r="F946" s="27" t="s">
        <v>7240</v>
      </c>
      <c r="G946" s="27" t="s">
        <v>10085</v>
      </c>
      <c r="H946" s="27" t="s">
        <v>7252</v>
      </c>
      <c r="I946" s="27" t="s">
        <v>7253</v>
      </c>
    </row>
    <row r="947" spans="1:9" x14ac:dyDescent="0.25">
      <c r="A947" s="27">
        <v>946</v>
      </c>
      <c r="B947" s="27" t="s">
        <v>3857</v>
      </c>
      <c r="C947" s="27" t="s">
        <v>9997</v>
      </c>
      <c r="D947" s="27" t="s">
        <v>9998</v>
      </c>
      <c r="E947" s="27" t="s">
        <v>9999</v>
      </c>
      <c r="F947" s="27" t="s">
        <v>7240</v>
      </c>
      <c r="G947" s="27" t="s">
        <v>10086</v>
      </c>
      <c r="H947" s="27" t="s">
        <v>7276</v>
      </c>
      <c r="I947" s="27" t="s">
        <v>7739</v>
      </c>
    </row>
    <row r="948" spans="1:9" x14ac:dyDescent="0.25">
      <c r="A948" s="27">
        <v>947</v>
      </c>
      <c r="B948" s="27" t="s">
        <v>2202</v>
      </c>
      <c r="C948" s="27" t="s">
        <v>10000</v>
      </c>
      <c r="D948" s="27" t="s">
        <v>10001</v>
      </c>
      <c r="E948" s="27" t="s">
        <v>7837</v>
      </c>
      <c r="F948" s="27" t="s">
        <v>7240</v>
      </c>
      <c r="G948" s="27" t="s">
        <v>10082</v>
      </c>
      <c r="H948" s="27" t="s">
        <v>7262</v>
      </c>
      <c r="I948" s="27" t="s">
        <v>9457</v>
      </c>
    </row>
    <row r="949" spans="1:9" x14ac:dyDescent="0.25">
      <c r="A949" s="27">
        <v>948</v>
      </c>
      <c r="B949" s="27" t="s">
        <v>6835</v>
      </c>
      <c r="C949" s="27" t="s">
        <v>10002</v>
      </c>
      <c r="D949" s="27" t="s">
        <v>10003</v>
      </c>
      <c r="E949" s="27" t="s">
        <v>10004</v>
      </c>
      <c r="F949" s="27" t="s">
        <v>7240</v>
      </c>
      <c r="G949" s="27" t="s">
        <v>10080</v>
      </c>
      <c r="H949" s="27" t="s">
        <v>7235</v>
      </c>
      <c r="I949" s="27" t="s">
        <v>7888</v>
      </c>
    </row>
    <row r="950" spans="1:9" x14ac:dyDescent="0.25">
      <c r="A950" s="27">
        <v>949</v>
      </c>
      <c r="B950" s="27" t="s">
        <v>857</v>
      </c>
      <c r="C950" s="27" t="s">
        <v>10005</v>
      </c>
      <c r="D950" s="27" t="s">
        <v>10003</v>
      </c>
      <c r="E950" s="27" t="s">
        <v>10006</v>
      </c>
      <c r="F950" s="27" t="s">
        <v>7240</v>
      </c>
      <c r="G950" s="27" t="s">
        <v>10083</v>
      </c>
      <c r="H950" s="27" t="s">
        <v>7257</v>
      </c>
      <c r="I950" s="27" t="s">
        <v>7258</v>
      </c>
    </row>
    <row r="951" spans="1:9" x14ac:dyDescent="0.25">
      <c r="A951" s="27">
        <v>950</v>
      </c>
      <c r="B951" s="27" t="s">
        <v>7104</v>
      </c>
      <c r="C951" s="27" t="s">
        <v>10007</v>
      </c>
      <c r="D951" s="27" t="s">
        <v>10008</v>
      </c>
      <c r="E951" s="27" t="s">
        <v>10009</v>
      </c>
      <c r="F951" s="27" t="s">
        <v>7240</v>
      </c>
      <c r="G951" s="27" t="s">
        <v>10079</v>
      </c>
      <c r="H951" s="27" t="s">
        <v>7267</v>
      </c>
      <c r="I951" s="27" t="s">
        <v>7364</v>
      </c>
    </row>
    <row r="952" spans="1:9" x14ac:dyDescent="0.25">
      <c r="A952" s="27">
        <v>951</v>
      </c>
      <c r="B952" s="27" t="s">
        <v>2431</v>
      </c>
      <c r="C952" s="27" t="s">
        <v>10010</v>
      </c>
      <c r="D952" s="27" t="s">
        <v>10011</v>
      </c>
      <c r="E952" s="27" t="s">
        <v>10012</v>
      </c>
      <c r="F952" s="27" t="s">
        <v>7346</v>
      </c>
      <c r="G952" s="27" t="s">
        <v>10085</v>
      </c>
      <c r="H952" s="27" t="s">
        <v>7276</v>
      </c>
      <c r="I952" s="27" t="s">
        <v>7417</v>
      </c>
    </row>
    <row r="953" spans="1:9" x14ac:dyDescent="0.25">
      <c r="A953" s="27">
        <v>952</v>
      </c>
      <c r="B953" s="27" t="s">
        <v>6857</v>
      </c>
      <c r="C953" s="27" t="s">
        <v>10013</v>
      </c>
      <c r="D953" s="27" t="s">
        <v>10014</v>
      </c>
      <c r="E953" s="27" t="s">
        <v>10015</v>
      </c>
      <c r="F953" s="27" t="s">
        <v>7240</v>
      </c>
      <c r="G953" s="27" t="s">
        <v>10073</v>
      </c>
      <c r="H953" s="27" t="s">
        <v>7298</v>
      </c>
      <c r="I953" s="27" t="s">
        <v>7299</v>
      </c>
    </row>
    <row r="954" spans="1:9" x14ac:dyDescent="0.25">
      <c r="A954" s="27">
        <v>953</v>
      </c>
      <c r="B954" s="27" t="s">
        <v>1030</v>
      </c>
      <c r="C954" s="27" t="s">
        <v>10016</v>
      </c>
      <c r="D954" s="27" t="s">
        <v>10017</v>
      </c>
      <c r="E954" s="27" t="s">
        <v>10018</v>
      </c>
      <c r="F954" s="27" t="s">
        <v>7346</v>
      </c>
      <c r="G954" s="27" t="s">
        <v>10077</v>
      </c>
      <c r="H954" s="27" t="s">
        <v>7243</v>
      </c>
      <c r="I954" s="27" t="s">
        <v>7310</v>
      </c>
    </row>
    <row r="955" spans="1:9" x14ac:dyDescent="0.25">
      <c r="A955" s="27">
        <v>954</v>
      </c>
      <c r="B955" s="27" t="s">
        <v>6179</v>
      </c>
      <c r="C955" s="27" t="s">
        <v>10019</v>
      </c>
      <c r="D955" s="27" t="s">
        <v>10020</v>
      </c>
      <c r="E955" s="27" t="s">
        <v>10021</v>
      </c>
      <c r="F955" s="27" t="s">
        <v>7240</v>
      </c>
      <c r="G955" s="27" t="s">
        <v>10080</v>
      </c>
      <c r="H955" s="27" t="s">
        <v>7235</v>
      </c>
      <c r="I955" s="27" t="s">
        <v>7795</v>
      </c>
    </row>
    <row r="956" spans="1:9" x14ac:dyDescent="0.25">
      <c r="A956" s="27">
        <v>955</v>
      </c>
      <c r="B956" s="27" t="s">
        <v>7207</v>
      </c>
      <c r="C956" s="27" t="s">
        <v>10022</v>
      </c>
      <c r="D956" s="27" t="s">
        <v>10023</v>
      </c>
      <c r="E956" s="27" t="s">
        <v>10024</v>
      </c>
      <c r="F956" s="27" t="s">
        <v>7240</v>
      </c>
      <c r="G956" s="27" t="s">
        <v>10085</v>
      </c>
      <c r="H956" s="27" t="s">
        <v>7276</v>
      </c>
      <c r="I956" s="27" t="s">
        <v>7461</v>
      </c>
    </row>
    <row r="957" spans="1:9" x14ac:dyDescent="0.25">
      <c r="A957" s="27">
        <v>956</v>
      </c>
      <c r="B957" s="27" t="s">
        <v>4117</v>
      </c>
      <c r="C957" s="27" t="s">
        <v>10025</v>
      </c>
      <c r="D957" s="27" t="s">
        <v>10026</v>
      </c>
      <c r="E957" s="27" t="s">
        <v>10027</v>
      </c>
      <c r="F957" s="27" t="s">
        <v>7234</v>
      </c>
      <c r="G957" s="27"/>
      <c r="H957" s="27" t="s">
        <v>7235</v>
      </c>
      <c r="I957" s="27" t="s">
        <v>7236</v>
      </c>
    </row>
    <row r="958" spans="1:9" x14ac:dyDescent="0.25">
      <c r="A958" s="27">
        <v>957</v>
      </c>
      <c r="B958" s="27" t="s">
        <v>2637</v>
      </c>
      <c r="C958" s="27" t="s">
        <v>10028</v>
      </c>
      <c r="D958" s="27" t="s">
        <v>10029</v>
      </c>
      <c r="E958" s="27" t="s">
        <v>10030</v>
      </c>
      <c r="F958" s="27" t="s">
        <v>7346</v>
      </c>
      <c r="G958" s="27"/>
      <c r="H958" s="27" t="s">
        <v>7286</v>
      </c>
      <c r="I958" s="27" t="s">
        <v>7403</v>
      </c>
    </row>
    <row r="959" spans="1:9" x14ac:dyDescent="0.25">
      <c r="A959" s="27">
        <v>958</v>
      </c>
      <c r="B959" s="27" t="s">
        <v>6444</v>
      </c>
      <c r="C959" s="27" t="s">
        <v>10031</v>
      </c>
      <c r="D959" s="27" t="s">
        <v>10032</v>
      </c>
      <c r="E959" s="27" t="s">
        <v>10033</v>
      </c>
      <c r="F959" s="27" t="s">
        <v>7256</v>
      </c>
      <c r="G959" s="27" t="s">
        <v>10079</v>
      </c>
      <c r="H959" s="27" t="s">
        <v>7267</v>
      </c>
      <c r="I959" s="27" t="s">
        <v>7364</v>
      </c>
    </row>
    <row r="960" spans="1:9" x14ac:dyDescent="0.25">
      <c r="A960" s="27">
        <v>959</v>
      </c>
      <c r="B960" s="27" t="s">
        <v>5043</v>
      </c>
      <c r="C960" s="27" t="s">
        <v>10034</v>
      </c>
      <c r="D960" s="27" t="s">
        <v>10035</v>
      </c>
      <c r="E960" s="27" t="s">
        <v>10036</v>
      </c>
      <c r="F960" s="27" t="s">
        <v>7240</v>
      </c>
      <c r="G960" s="27" t="s">
        <v>10077</v>
      </c>
      <c r="H960" s="27" t="s">
        <v>7243</v>
      </c>
      <c r="I960" s="27" t="s">
        <v>7906</v>
      </c>
    </row>
    <row r="961" spans="1:9" x14ac:dyDescent="0.25">
      <c r="A961" s="27">
        <v>960</v>
      </c>
      <c r="B961" s="27" t="s">
        <v>4271</v>
      </c>
      <c r="C961" s="27" t="s">
        <v>10037</v>
      </c>
      <c r="D961" s="27" t="s">
        <v>10038</v>
      </c>
      <c r="E961" s="27" t="s">
        <v>10039</v>
      </c>
      <c r="F961" s="27" t="s">
        <v>7234</v>
      </c>
      <c r="G961" s="27"/>
      <c r="H961" s="27" t="s">
        <v>7235</v>
      </c>
      <c r="I961" s="27" t="s">
        <v>7395</v>
      </c>
    </row>
    <row r="962" spans="1:9" x14ac:dyDescent="0.25">
      <c r="A962" s="27">
        <v>961</v>
      </c>
      <c r="B962" s="27" t="s">
        <v>95</v>
      </c>
      <c r="C962" s="27" t="s">
        <v>10040</v>
      </c>
      <c r="D962" s="27" t="s">
        <v>10041</v>
      </c>
      <c r="E962" s="27" t="s">
        <v>10042</v>
      </c>
      <c r="F962" s="27" t="s">
        <v>7240</v>
      </c>
      <c r="G962" s="27" t="s">
        <v>10084</v>
      </c>
      <c r="H962" s="27" t="s">
        <v>7252</v>
      </c>
      <c r="I962" s="27" t="s">
        <v>7434</v>
      </c>
    </row>
    <row r="963" spans="1:9" x14ac:dyDescent="0.25">
      <c r="A963" s="27">
        <v>962</v>
      </c>
      <c r="B963" s="27" t="s">
        <v>3205</v>
      </c>
      <c r="C963" s="27" t="s">
        <v>10043</v>
      </c>
      <c r="D963" s="27" t="s">
        <v>10044</v>
      </c>
      <c r="E963" s="27" t="s">
        <v>10045</v>
      </c>
      <c r="F963" s="27" t="s">
        <v>7240</v>
      </c>
      <c r="G963" s="27" t="s">
        <v>10078</v>
      </c>
      <c r="H963" s="27" t="s">
        <v>7286</v>
      </c>
      <c r="I963" s="27" t="s">
        <v>7543</v>
      </c>
    </row>
  </sheetData>
  <autoFilter ref="A1:I963" xr:uid="{00000000-0009-0000-0000-000001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</sheetPr>
  <dimension ref="A1:X7159"/>
  <sheetViews>
    <sheetView showGridLines="0" zoomScaleNormal="100" workbookViewId="0">
      <pane xSplit="2" ySplit="1" topLeftCell="C2" activePane="bottomRight" state="frozen"/>
      <selection activeCell="B1" sqref="B1:B2"/>
      <selection pane="topRight" activeCell="B1" sqref="B1:B2"/>
      <selection pane="bottomLeft" activeCell="B1" sqref="B1:B2"/>
      <selection pane="bottomRight"/>
    </sheetView>
  </sheetViews>
  <sheetFormatPr defaultRowHeight="15" x14ac:dyDescent="0.25"/>
  <cols>
    <col min="1" max="1" width="12" bestFit="1" customWidth="1"/>
    <col min="2" max="2" width="10" bestFit="1" customWidth="1"/>
    <col min="3" max="4" width="30" bestFit="1" customWidth="1"/>
    <col min="5" max="5" width="18" bestFit="1" customWidth="1"/>
    <col min="6" max="7" width="12" bestFit="1" customWidth="1"/>
    <col min="8" max="8" width="14" bestFit="1" customWidth="1"/>
    <col min="9" max="11" width="16" bestFit="1" customWidth="1"/>
    <col min="12" max="12" width="13" bestFit="1" customWidth="1"/>
    <col min="13" max="14" width="12" bestFit="1" customWidth="1"/>
    <col min="15" max="16" width="14" bestFit="1" customWidth="1"/>
    <col min="17" max="17" width="10" bestFit="1" customWidth="1"/>
    <col min="18" max="18" width="8" bestFit="1" customWidth="1"/>
    <col min="19" max="19" width="15" bestFit="1" customWidth="1"/>
    <col min="20" max="20" width="14" bestFit="1" customWidth="1"/>
    <col min="21" max="24" width="0" hidden="1" customWidth="1"/>
  </cols>
  <sheetData>
    <row r="1" spans="1:24" ht="40.5" x14ac:dyDescent="0.25">
      <c r="A1" s="8" t="s">
        <v>0</v>
      </c>
      <c r="B1" s="8" t="s">
        <v>10144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10140</v>
      </c>
      <c r="V1" s="31" t="s">
        <v>10141</v>
      </c>
      <c r="W1" s="31" t="s">
        <v>10142</v>
      </c>
      <c r="X1" s="31" t="s">
        <v>10143</v>
      </c>
    </row>
    <row r="2" spans="1:24" x14ac:dyDescent="0.25">
      <c r="A2" s="26">
        <v>46265</v>
      </c>
      <c r="B2" s="27" t="s">
        <v>10146</v>
      </c>
      <c r="C2" s="27" t="s">
        <v>20</v>
      </c>
      <c r="D2" s="27" t="s">
        <v>21</v>
      </c>
      <c r="E2" s="27" t="s">
        <v>22</v>
      </c>
      <c r="F2" s="27" t="s">
        <v>23</v>
      </c>
      <c r="G2" s="27"/>
      <c r="H2" s="27" t="s">
        <v>24</v>
      </c>
      <c r="I2" s="28">
        <v>119887170</v>
      </c>
      <c r="J2" s="28">
        <v>0</v>
      </c>
      <c r="K2" s="28">
        <v>119887170</v>
      </c>
      <c r="L2" s="29">
        <v>1.54</v>
      </c>
      <c r="M2" s="29">
        <f>IFERROR(_xlfn.XLOOKUP($B2,'Ownership Metrics'!$A:$A,'Ownership Metrics'!$B:$B),"")</f>
        <v>20.3</v>
      </c>
      <c r="N2" s="28">
        <f>IFERROR(_xlfn.XLOOKUP($B2,'Ownership Metrics'!$A:$A,'Ownership Metrics'!$C:$C),"")</f>
        <v>2013</v>
      </c>
      <c r="O2" s="29">
        <f>IFERROR(_xlfn.XLOOKUP($B2,'Ownership Metrics'!$A:$A,'Ownership Metrics'!$D:$D),"")</f>
        <v>41.1</v>
      </c>
      <c r="P2" s="29">
        <f>IFERROR(_xlfn.XLOOKUP($B2,'Ownership Metrics'!$A:$A,'Ownership Metrics'!$E:$E),"")</f>
        <v>62.3</v>
      </c>
      <c r="Q2" s="30">
        <f>IFERROR(_xlfn.XLOOKUP($B2,'Ownership Metrics'!$A:$A,'Ownership Metrics'!$F:$F),"")</f>
        <v>10</v>
      </c>
      <c r="R2" s="30">
        <f>IFERROR(_xlfn.XLOOKUP($B2,'Ownership Metrics'!$A:$A,'Ownership Metrics'!$G:$G),"")</f>
        <v>41</v>
      </c>
      <c r="S2" s="27" t="str">
        <f>IFERROR(_xlfn.XLOOKUP($B2,'Ownership Metrics'!$A:$A,'Ownership Metrics'!$H:$H),"")</f>
        <v>Oligopoli</v>
      </c>
      <c r="T2" s="27" t="str">
        <f>IFERROR(_xlfn.XLOOKUP($B2,'Ownership Metrics'!$A:$A,'Ownership Metrics'!$I:$I),"")</f>
        <v>Sedang</v>
      </c>
      <c r="U2" s="27">
        <f>IF(COUNTIFS($B$2:$B2,$B2,$D$2:$D2,$D2)=1,1,0)</f>
        <v>1</v>
      </c>
      <c r="V2" s="27">
        <f>SUMIFS($L$2:$L$10000,$B$2:$B$10000,$B2,$D$2:$D$10000,$D2)</f>
        <v>1.54</v>
      </c>
      <c r="W2" s="27">
        <f>COUNTIFS($B$2:$B$10000,$B2,$U$2:$U$10000,1,$X$2:$X$10000,"&gt;"&amp;$X2)+1</f>
        <v>8</v>
      </c>
      <c r="X2" s="27">
        <f t="shared" ref="X2:X65" si="0">$V2-(ROW()*0.0000000001)</f>
        <v>1.5399999998</v>
      </c>
    </row>
    <row r="3" spans="1:24" x14ac:dyDescent="0.25">
      <c r="A3" s="26">
        <v>46265</v>
      </c>
      <c r="B3" s="27" t="s">
        <v>10146</v>
      </c>
      <c r="C3" s="27" t="s">
        <v>20</v>
      </c>
      <c r="D3" s="27" t="s">
        <v>25</v>
      </c>
      <c r="E3" s="27" t="s">
        <v>26</v>
      </c>
      <c r="F3" s="27" t="s">
        <v>23</v>
      </c>
      <c r="G3" s="27"/>
      <c r="H3" s="27" t="s">
        <v>24</v>
      </c>
      <c r="I3" s="28">
        <v>340897429</v>
      </c>
      <c r="J3" s="28">
        <v>0</v>
      </c>
      <c r="K3" s="28">
        <v>340897429</v>
      </c>
      <c r="L3" s="29">
        <v>4.38</v>
      </c>
      <c r="M3" s="29">
        <f>IFERROR(_xlfn.XLOOKUP($B3,'Ownership Metrics'!$A:$A,'Ownership Metrics'!$B:$B),"")</f>
        <v>20.3</v>
      </c>
      <c r="N3" s="28">
        <f>IFERROR(_xlfn.XLOOKUP($B3,'Ownership Metrics'!$A:$A,'Ownership Metrics'!$C:$C),"")</f>
        <v>2013</v>
      </c>
      <c r="O3" s="29">
        <f>IFERROR(_xlfn.XLOOKUP($B3,'Ownership Metrics'!$A:$A,'Ownership Metrics'!$D:$D),"")</f>
        <v>41.1</v>
      </c>
      <c r="P3" s="29">
        <f>IFERROR(_xlfn.XLOOKUP($B3,'Ownership Metrics'!$A:$A,'Ownership Metrics'!$E:$E),"")</f>
        <v>62.3</v>
      </c>
      <c r="Q3" s="30">
        <f>IFERROR(_xlfn.XLOOKUP($B3,'Ownership Metrics'!$A:$A,'Ownership Metrics'!$F:$F),"")</f>
        <v>10</v>
      </c>
      <c r="R3" s="30">
        <f>IFERROR(_xlfn.XLOOKUP($B3,'Ownership Metrics'!$A:$A,'Ownership Metrics'!$G:$G),"")</f>
        <v>41</v>
      </c>
      <c r="S3" s="27" t="str">
        <f>IFERROR(_xlfn.XLOOKUP($B3,'Ownership Metrics'!$A:$A,'Ownership Metrics'!$H:$H),"")</f>
        <v>Oligopoli</v>
      </c>
      <c r="T3" s="27" t="str">
        <f>IFERROR(_xlfn.XLOOKUP($B3,'Ownership Metrics'!$A:$A,'Ownership Metrics'!$I:$I),"")</f>
        <v>Sedang</v>
      </c>
      <c r="U3" s="27">
        <f>IF(COUNTIFS($B$2:$B3,$B3,$D$2:$D3,$D3)=1,1,0)</f>
        <v>1</v>
      </c>
      <c r="V3" s="27">
        <f t="shared" ref="V3:V66" si="1">SUMIFS($L$2:$L$10000,$B$2:$B$10000,$B3,$D$2:$D$10000,$D3)</f>
        <v>4.38</v>
      </c>
      <c r="W3" s="27">
        <f t="shared" ref="W3:W66" si="2">COUNTIFS($B$2:$B$10000,$B3,$U$2:$U$10000,1,$X$2:$X$10000,"&gt;"&amp;$X3)+1</f>
        <v>4</v>
      </c>
      <c r="X3" s="27">
        <f t="shared" si="0"/>
        <v>4.3799999996999999</v>
      </c>
    </row>
    <row r="4" spans="1:24" x14ac:dyDescent="0.25">
      <c r="A4" s="26">
        <v>46265</v>
      </c>
      <c r="B4" s="27" t="s">
        <v>10146</v>
      </c>
      <c r="C4" s="27" t="s">
        <v>20</v>
      </c>
      <c r="D4" s="27" t="s">
        <v>27</v>
      </c>
      <c r="E4" s="27" t="s">
        <v>22</v>
      </c>
      <c r="F4" s="27" t="s">
        <v>23</v>
      </c>
      <c r="G4" s="27"/>
      <c r="H4" s="27" t="s">
        <v>24</v>
      </c>
      <c r="I4" s="28">
        <v>89926520</v>
      </c>
      <c r="J4" s="28">
        <v>0</v>
      </c>
      <c r="K4" s="28">
        <v>89926520</v>
      </c>
      <c r="L4" s="29">
        <v>1.1499999999999999</v>
      </c>
      <c r="M4" s="29">
        <f>IFERROR(_xlfn.XLOOKUP($B4,'Ownership Metrics'!$A:$A,'Ownership Metrics'!$B:$B),"")</f>
        <v>20.3</v>
      </c>
      <c r="N4" s="28">
        <f>IFERROR(_xlfn.XLOOKUP($B4,'Ownership Metrics'!$A:$A,'Ownership Metrics'!$C:$C),"")</f>
        <v>2013</v>
      </c>
      <c r="O4" s="29">
        <f>IFERROR(_xlfn.XLOOKUP($B4,'Ownership Metrics'!$A:$A,'Ownership Metrics'!$D:$D),"")</f>
        <v>41.1</v>
      </c>
      <c r="P4" s="29">
        <f>IFERROR(_xlfn.XLOOKUP($B4,'Ownership Metrics'!$A:$A,'Ownership Metrics'!$E:$E),"")</f>
        <v>62.3</v>
      </c>
      <c r="Q4" s="30">
        <f>IFERROR(_xlfn.XLOOKUP($B4,'Ownership Metrics'!$A:$A,'Ownership Metrics'!$F:$F),"")</f>
        <v>10</v>
      </c>
      <c r="R4" s="30">
        <f>IFERROR(_xlfn.XLOOKUP($B4,'Ownership Metrics'!$A:$A,'Ownership Metrics'!$G:$G),"")</f>
        <v>41</v>
      </c>
      <c r="S4" s="27" t="str">
        <f>IFERROR(_xlfn.XLOOKUP($B4,'Ownership Metrics'!$A:$A,'Ownership Metrics'!$H:$H),"")</f>
        <v>Oligopoli</v>
      </c>
      <c r="T4" s="27" t="str">
        <f>IFERROR(_xlfn.XLOOKUP($B4,'Ownership Metrics'!$A:$A,'Ownership Metrics'!$I:$I),"")</f>
        <v>Sedang</v>
      </c>
      <c r="U4" s="27">
        <f>IF(COUNTIFS($B$2:$B4,$B4,$D$2:$D4,$D4)=1,1,0)</f>
        <v>1</v>
      </c>
      <c r="V4" s="27">
        <f t="shared" si="1"/>
        <v>1.1499999999999999</v>
      </c>
      <c r="W4" s="27">
        <f t="shared" si="2"/>
        <v>10</v>
      </c>
      <c r="X4" s="27">
        <f t="shared" si="0"/>
        <v>1.1499999995999999</v>
      </c>
    </row>
    <row r="5" spans="1:24" x14ac:dyDescent="0.25">
      <c r="A5" s="26">
        <v>46265</v>
      </c>
      <c r="B5" s="27" t="s">
        <v>10146</v>
      </c>
      <c r="C5" s="27" t="s">
        <v>20</v>
      </c>
      <c r="D5" s="27" t="s">
        <v>28</v>
      </c>
      <c r="E5" s="27" t="s">
        <v>22</v>
      </c>
      <c r="F5" s="27" t="s">
        <v>23</v>
      </c>
      <c r="G5" s="27"/>
      <c r="H5" s="27" t="s">
        <v>24</v>
      </c>
      <c r="I5" s="28">
        <v>3200142830</v>
      </c>
      <c r="J5" s="28">
        <v>0</v>
      </c>
      <c r="K5" s="28">
        <v>3200142830</v>
      </c>
      <c r="L5" s="29">
        <v>41.1</v>
      </c>
      <c r="M5" s="29">
        <f>IFERROR(_xlfn.XLOOKUP($B5,'Ownership Metrics'!$A:$A,'Ownership Metrics'!$B:$B),"")</f>
        <v>20.3</v>
      </c>
      <c r="N5" s="28">
        <f>IFERROR(_xlfn.XLOOKUP($B5,'Ownership Metrics'!$A:$A,'Ownership Metrics'!$C:$C),"")</f>
        <v>2013</v>
      </c>
      <c r="O5" s="29">
        <f>IFERROR(_xlfn.XLOOKUP($B5,'Ownership Metrics'!$A:$A,'Ownership Metrics'!$D:$D),"")</f>
        <v>41.1</v>
      </c>
      <c r="P5" s="29">
        <f>IFERROR(_xlfn.XLOOKUP($B5,'Ownership Metrics'!$A:$A,'Ownership Metrics'!$E:$E),"")</f>
        <v>62.3</v>
      </c>
      <c r="Q5" s="30">
        <f>IFERROR(_xlfn.XLOOKUP($B5,'Ownership Metrics'!$A:$A,'Ownership Metrics'!$F:$F),"")</f>
        <v>10</v>
      </c>
      <c r="R5" s="30">
        <f>IFERROR(_xlfn.XLOOKUP($B5,'Ownership Metrics'!$A:$A,'Ownership Metrics'!$G:$G),"")</f>
        <v>41</v>
      </c>
      <c r="S5" s="27" t="str">
        <f>IFERROR(_xlfn.XLOOKUP($B5,'Ownership Metrics'!$A:$A,'Ownership Metrics'!$H:$H),"")</f>
        <v>Oligopoli</v>
      </c>
      <c r="T5" s="27" t="str">
        <f>IFERROR(_xlfn.XLOOKUP($B5,'Ownership Metrics'!$A:$A,'Ownership Metrics'!$I:$I),"")</f>
        <v>Sedang</v>
      </c>
      <c r="U5" s="27">
        <f>IF(COUNTIFS($B$2:$B5,$B5,$D$2:$D5,$D5)=1,1,0)</f>
        <v>1</v>
      </c>
      <c r="V5" s="27">
        <f t="shared" si="1"/>
        <v>41.1</v>
      </c>
      <c r="W5" s="27">
        <f t="shared" si="2"/>
        <v>1</v>
      </c>
      <c r="X5" s="27">
        <f t="shared" si="0"/>
        <v>41.0999999995</v>
      </c>
    </row>
    <row r="6" spans="1:24" x14ac:dyDescent="0.25">
      <c r="A6" s="26">
        <v>46265</v>
      </c>
      <c r="B6" s="27" t="s">
        <v>10146</v>
      </c>
      <c r="C6" s="27" t="s">
        <v>20</v>
      </c>
      <c r="D6" s="27" t="s">
        <v>29</v>
      </c>
      <c r="E6" s="27" t="s">
        <v>22</v>
      </c>
      <c r="F6" s="27" t="s">
        <v>23</v>
      </c>
      <c r="G6" s="27"/>
      <c r="H6" s="27" t="s">
        <v>24</v>
      </c>
      <c r="I6" s="28">
        <v>1197023942</v>
      </c>
      <c r="J6" s="28">
        <v>0</v>
      </c>
      <c r="K6" s="28">
        <v>1197023942</v>
      </c>
      <c r="L6" s="29">
        <v>15.37</v>
      </c>
      <c r="M6" s="29">
        <f>IFERROR(_xlfn.XLOOKUP($B6,'Ownership Metrics'!$A:$A,'Ownership Metrics'!$B:$B),"")</f>
        <v>20.3</v>
      </c>
      <c r="N6" s="28">
        <f>IFERROR(_xlfn.XLOOKUP($B6,'Ownership Metrics'!$A:$A,'Ownership Metrics'!$C:$C),"")</f>
        <v>2013</v>
      </c>
      <c r="O6" s="29">
        <f>IFERROR(_xlfn.XLOOKUP($B6,'Ownership Metrics'!$A:$A,'Ownership Metrics'!$D:$D),"")</f>
        <v>41.1</v>
      </c>
      <c r="P6" s="29">
        <f>IFERROR(_xlfn.XLOOKUP($B6,'Ownership Metrics'!$A:$A,'Ownership Metrics'!$E:$E),"")</f>
        <v>62.3</v>
      </c>
      <c r="Q6" s="30">
        <f>IFERROR(_xlfn.XLOOKUP($B6,'Ownership Metrics'!$A:$A,'Ownership Metrics'!$F:$F),"")</f>
        <v>10</v>
      </c>
      <c r="R6" s="30">
        <f>IFERROR(_xlfn.XLOOKUP($B6,'Ownership Metrics'!$A:$A,'Ownership Metrics'!$G:$G),"")</f>
        <v>41</v>
      </c>
      <c r="S6" s="27" t="str">
        <f>IFERROR(_xlfn.XLOOKUP($B6,'Ownership Metrics'!$A:$A,'Ownership Metrics'!$H:$H),"")</f>
        <v>Oligopoli</v>
      </c>
      <c r="T6" s="27" t="str">
        <f>IFERROR(_xlfn.XLOOKUP($B6,'Ownership Metrics'!$A:$A,'Ownership Metrics'!$I:$I),"")</f>
        <v>Sedang</v>
      </c>
      <c r="U6" s="27">
        <f>IF(COUNTIFS($B$2:$B6,$B6,$D$2:$D6,$D6)=1,1,0)</f>
        <v>1</v>
      </c>
      <c r="V6" s="27">
        <f t="shared" si="1"/>
        <v>15.37</v>
      </c>
      <c r="W6" s="27">
        <f t="shared" si="2"/>
        <v>2</v>
      </c>
      <c r="X6" s="27">
        <f t="shared" si="0"/>
        <v>15.369999999399999</v>
      </c>
    </row>
    <row r="7" spans="1:24" x14ac:dyDescent="0.25">
      <c r="A7" s="26">
        <v>46265</v>
      </c>
      <c r="B7" s="27" t="s">
        <v>10146</v>
      </c>
      <c r="C7" s="27" t="s">
        <v>20</v>
      </c>
      <c r="D7" s="27" t="s">
        <v>30</v>
      </c>
      <c r="E7" s="27" t="s">
        <v>31</v>
      </c>
      <c r="F7" s="27" t="s">
        <v>32</v>
      </c>
      <c r="G7" s="27"/>
      <c r="H7" s="27" t="s">
        <v>33</v>
      </c>
      <c r="I7" s="28">
        <v>100722000</v>
      </c>
      <c r="J7" s="28">
        <v>0</v>
      </c>
      <c r="K7" s="28">
        <v>100722000</v>
      </c>
      <c r="L7" s="29">
        <v>1.29</v>
      </c>
      <c r="M7" s="29">
        <f>IFERROR(_xlfn.XLOOKUP($B7,'Ownership Metrics'!$A:$A,'Ownership Metrics'!$B:$B),"")</f>
        <v>20.3</v>
      </c>
      <c r="N7" s="28">
        <f>IFERROR(_xlfn.XLOOKUP($B7,'Ownership Metrics'!$A:$A,'Ownership Metrics'!$C:$C),"")</f>
        <v>2013</v>
      </c>
      <c r="O7" s="29">
        <f>IFERROR(_xlfn.XLOOKUP($B7,'Ownership Metrics'!$A:$A,'Ownership Metrics'!$D:$D),"")</f>
        <v>41.1</v>
      </c>
      <c r="P7" s="29">
        <f>IFERROR(_xlfn.XLOOKUP($B7,'Ownership Metrics'!$A:$A,'Ownership Metrics'!$E:$E),"")</f>
        <v>62.3</v>
      </c>
      <c r="Q7" s="30">
        <f>IFERROR(_xlfn.XLOOKUP($B7,'Ownership Metrics'!$A:$A,'Ownership Metrics'!$F:$F),"")</f>
        <v>10</v>
      </c>
      <c r="R7" s="30">
        <f>IFERROR(_xlfn.XLOOKUP($B7,'Ownership Metrics'!$A:$A,'Ownership Metrics'!$G:$G),"")</f>
        <v>41</v>
      </c>
      <c r="S7" s="27" t="str">
        <f>IFERROR(_xlfn.XLOOKUP($B7,'Ownership Metrics'!$A:$A,'Ownership Metrics'!$H:$H),"")</f>
        <v>Oligopoli</v>
      </c>
      <c r="T7" s="27" t="str">
        <f>IFERROR(_xlfn.XLOOKUP($B7,'Ownership Metrics'!$A:$A,'Ownership Metrics'!$I:$I),"")</f>
        <v>Sedang</v>
      </c>
      <c r="U7" s="27">
        <f>IF(COUNTIFS($B$2:$B7,$B7,$D$2:$D7,$D7)=1,1,0)</f>
        <v>1</v>
      </c>
      <c r="V7" s="27">
        <f t="shared" si="1"/>
        <v>1.29</v>
      </c>
      <c r="W7" s="27">
        <f t="shared" si="2"/>
        <v>9</v>
      </c>
      <c r="X7" s="27">
        <f t="shared" si="0"/>
        <v>1.2899999993</v>
      </c>
    </row>
    <row r="8" spans="1:24" x14ac:dyDescent="0.25">
      <c r="A8" s="26">
        <v>46265</v>
      </c>
      <c r="B8" s="27" t="s">
        <v>10146</v>
      </c>
      <c r="C8" s="27" t="s">
        <v>20</v>
      </c>
      <c r="D8" s="27" t="s">
        <v>34</v>
      </c>
      <c r="E8" s="27" t="s">
        <v>35</v>
      </c>
      <c r="F8" s="27" t="s">
        <v>23</v>
      </c>
      <c r="G8" s="27" t="s">
        <v>36</v>
      </c>
      <c r="H8" s="27" t="s">
        <v>24</v>
      </c>
      <c r="I8" s="28">
        <v>454011607</v>
      </c>
      <c r="J8" s="28">
        <v>0</v>
      </c>
      <c r="K8" s="28">
        <v>454011607</v>
      </c>
      <c r="L8" s="29">
        <v>5.83</v>
      </c>
      <c r="M8" s="29">
        <f>IFERROR(_xlfn.XLOOKUP($B8,'Ownership Metrics'!$A:$A,'Ownership Metrics'!$B:$B),"")</f>
        <v>20.3</v>
      </c>
      <c r="N8" s="28">
        <f>IFERROR(_xlfn.XLOOKUP($B8,'Ownership Metrics'!$A:$A,'Ownership Metrics'!$C:$C),"")</f>
        <v>2013</v>
      </c>
      <c r="O8" s="29">
        <f>IFERROR(_xlfn.XLOOKUP($B8,'Ownership Metrics'!$A:$A,'Ownership Metrics'!$D:$D),"")</f>
        <v>41.1</v>
      </c>
      <c r="P8" s="29">
        <f>IFERROR(_xlfn.XLOOKUP($B8,'Ownership Metrics'!$A:$A,'Ownership Metrics'!$E:$E),"")</f>
        <v>62.3</v>
      </c>
      <c r="Q8" s="30">
        <f>IFERROR(_xlfn.XLOOKUP($B8,'Ownership Metrics'!$A:$A,'Ownership Metrics'!$F:$F),"")</f>
        <v>10</v>
      </c>
      <c r="R8" s="30">
        <f>IFERROR(_xlfn.XLOOKUP($B8,'Ownership Metrics'!$A:$A,'Ownership Metrics'!$G:$G),"")</f>
        <v>41</v>
      </c>
      <c r="S8" s="27" t="str">
        <f>IFERROR(_xlfn.XLOOKUP($B8,'Ownership Metrics'!$A:$A,'Ownership Metrics'!$H:$H),"")</f>
        <v>Oligopoli</v>
      </c>
      <c r="T8" s="27" t="str">
        <f>IFERROR(_xlfn.XLOOKUP($B8,'Ownership Metrics'!$A:$A,'Ownership Metrics'!$I:$I),"")</f>
        <v>Sedang</v>
      </c>
      <c r="U8" s="27">
        <f>IF(COUNTIFS($B$2:$B8,$B8,$D$2:$D8,$D8)=1,1,0)</f>
        <v>1</v>
      </c>
      <c r="V8" s="27">
        <f t="shared" si="1"/>
        <v>5.83</v>
      </c>
      <c r="W8" s="27">
        <f t="shared" si="2"/>
        <v>3</v>
      </c>
      <c r="X8" s="27">
        <f t="shared" si="0"/>
        <v>5.8299999992</v>
      </c>
    </row>
    <row r="9" spans="1:24" x14ac:dyDescent="0.25">
      <c r="A9" s="26">
        <v>46265</v>
      </c>
      <c r="B9" s="27" t="s">
        <v>10146</v>
      </c>
      <c r="C9" s="27" t="s">
        <v>20</v>
      </c>
      <c r="D9" s="27" t="s">
        <v>37</v>
      </c>
      <c r="E9" s="27" t="s">
        <v>35</v>
      </c>
      <c r="F9" s="27" t="s">
        <v>23</v>
      </c>
      <c r="G9" s="27" t="s">
        <v>36</v>
      </c>
      <c r="H9" s="27" t="s">
        <v>24</v>
      </c>
      <c r="I9" s="28">
        <v>271164118</v>
      </c>
      <c r="J9" s="28">
        <v>0</v>
      </c>
      <c r="K9" s="28">
        <v>271164118</v>
      </c>
      <c r="L9" s="29">
        <v>3.48</v>
      </c>
      <c r="M9" s="29">
        <f>IFERROR(_xlfn.XLOOKUP($B9,'Ownership Metrics'!$A:$A,'Ownership Metrics'!$B:$B),"")</f>
        <v>20.3</v>
      </c>
      <c r="N9" s="28">
        <f>IFERROR(_xlfn.XLOOKUP($B9,'Ownership Metrics'!$A:$A,'Ownership Metrics'!$C:$C),"")</f>
        <v>2013</v>
      </c>
      <c r="O9" s="29">
        <f>IFERROR(_xlfn.XLOOKUP($B9,'Ownership Metrics'!$A:$A,'Ownership Metrics'!$D:$D),"")</f>
        <v>41.1</v>
      </c>
      <c r="P9" s="29">
        <f>IFERROR(_xlfn.XLOOKUP($B9,'Ownership Metrics'!$A:$A,'Ownership Metrics'!$E:$E),"")</f>
        <v>62.3</v>
      </c>
      <c r="Q9" s="30">
        <f>IFERROR(_xlfn.XLOOKUP($B9,'Ownership Metrics'!$A:$A,'Ownership Metrics'!$F:$F),"")</f>
        <v>10</v>
      </c>
      <c r="R9" s="30">
        <f>IFERROR(_xlfn.XLOOKUP($B9,'Ownership Metrics'!$A:$A,'Ownership Metrics'!$G:$G),"")</f>
        <v>41</v>
      </c>
      <c r="S9" s="27" t="str">
        <f>IFERROR(_xlfn.XLOOKUP($B9,'Ownership Metrics'!$A:$A,'Ownership Metrics'!$H:$H),"")</f>
        <v>Oligopoli</v>
      </c>
      <c r="T9" s="27" t="str">
        <f>IFERROR(_xlfn.XLOOKUP($B9,'Ownership Metrics'!$A:$A,'Ownership Metrics'!$I:$I),"")</f>
        <v>Sedang</v>
      </c>
      <c r="U9" s="27">
        <f>IF(COUNTIFS($B$2:$B9,$B9,$D$2:$D9,$D9)=1,1,0)</f>
        <v>1</v>
      </c>
      <c r="V9" s="27">
        <f t="shared" si="1"/>
        <v>3.48</v>
      </c>
      <c r="W9" s="27">
        <f t="shared" si="2"/>
        <v>6</v>
      </c>
      <c r="X9" s="27">
        <f t="shared" si="0"/>
        <v>3.4799999990999999</v>
      </c>
    </row>
    <row r="10" spans="1:24" x14ac:dyDescent="0.25">
      <c r="A10" s="26">
        <v>46265</v>
      </c>
      <c r="B10" s="27" t="s">
        <v>10146</v>
      </c>
      <c r="C10" s="27" t="s">
        <v>20</v>
      </c>
      <c r="D10" s="27" t="s">
        <v>38</v>
      </c>
      <c r="E10" s="27" t="s">
        <v>35</v>
      </c>
      <c r="F10" s="27" t="s">
        <v>23</v>
      </c>
      <c r="G10" s="27" t="s">
        <v>36</v>
      </c>
      <c r="H10" s="27" t="s">
        <v>24</v>
      </c>
      <c r="I10" s="28">
        <v>273955636</v>
      </c>
      <c r="J10" s="28">
        <v>0</v>
      </c>
      <c r="K10" s="28">
        <v>273955636</v>
      </c>
      <c r="L10" s="29">
        <v>3.52</v>
      </c>
      <c r="M10" s="29">
        <f>IFERROR(_xlfn.XLOOKUP($B10,'Ownership Metrics'!$A:$A,'Ownership Metrics'!$B:$B),"")</f>
        <v>20.3</v>
      </c>
      <c r="N10" s="28">
        <f>IFERROR(_xlfn.XLOOKUP($B10,'Ownership Metrics'!$A:$A,'Ownership Metrics'!$C:$C),"")</f>
        <v>2013</v>
      </c>
      <c r="O10" s="29">
        <f>IFERROR(_xlfn.XLOOKUP($B10,'Ownership Metrics'!$A:$A,'Ownership Metrics'!$D:$D),"")</f>
        <v>41.1</v>
      </c>
      <c r="P10" s="29">
        <f>IFERROR(_xlfn.XLOOKUP($B10,'Ownership Metrics'!$A:$A,'Ownership Metrics'!$E:$E),"")</f>
        <v>62.3</v>
      </c>
      <c r="Q10" s="30">
        <f>IFERROR(_xlfn.XLOOKUP($B10,'Ownership Metrics'!$A:$A,'Ownership Metrics'!$F:$F),"")</f>
        <v>10</v>
      </c>
      <c r="R10" s="30">
        <f>IFERROR(_xlfn.XLOOKUP($B10,'Ownership Metrics'!$A:$A,'Ownership Metrics'!$G:$G),"")</f>
        <v>41</v>
      </c>
      <c r="S10" s="27" t="str">
        <f>IFERROR(_xlfn.XLOOKUP($B10,'Ownership Metrics'!$A:$A,'Ownership Metrics'!$H:$H),"")</f>
        <v>Oligopoli</v>
      </c>
      <c r="T10" s="27" t="str">
        <f>IFERROR(_xlfn.XLOOKUP($B10,'Ownership Metrics'!$A:$A,'Ownership Metrics'!$I:$I),"")</f>
        <v>Sedang</v>
      </c>
      <c r="U10" s="27">
        <f>IF(COUNTIFS($B$2:$B10,$B10,$D$2:$D10,$D10)=1,1,0)</f>
        <v>1</v>
      </c>
      <c r="V10" s="27">
        <f t="shared" si="1"/>
        <v>3.52</v>
      </c>
      <c r="W10" s="27">
        <f t="shared" si="2"/>
        <v>5</v>
      </c>
      <c r="X10" s="27">
        <f t="shared" si="0"/>
        <v>3.5199999989999999</v>
      </c>
    </row>
    <row r="11" spans="1:24" x14ac:dyDescent="0.25">
      <c r="A11" s="26">
        <v>46265</v>
      </c>
      <c r="B11" s="27" t="s">
        <v>10146</v>
      </c>
      <c r="C11" s="27" t="s">
        <v>20</v>
      </c>
      <c r="D11" s="27" t="s">
        <v>39</v>
      </c>
      <c r="E11" s="27" t="s">
        <v>35</v>
      </c>
      <c r="F11" s="27" t="s">
        <v>23</v>
      </c>
      <c r="G11" s="27" t="s">
        <v>36</v>
      </c>
      <c r="H11" s="27" t="s">
        <v>24</v>
      </c>
      <c r="I11" s="28">
        <v>159027175</v>
      </c>
      <c r="J11" s="28">
        <v>0</v>
      </c>
      <c r="K11" s="28">
        <v>159027175</v>
      </c>
      <c r="L11" s="29">
        <v>2.04</v>
      </c>
      <c r="M11" s="29">
        <f>IFERROR(_xlfn.XLOOKUP($B11,'Ownership Metrics'!$A:$A,'Ownership Metrics'!$B:$B),"")</f>
        <v>20.3</v>
      </c>
      <c r="N11" s="28">
        <f>IFERROR(_xlfn.XLOOKUP($B11,'Ownership Metrics'!$A:$A,'Ownership Metrics'!$C:$C),"")</f>
        <v>2013</v>
      </c>
      <c r="O11" s="29">
        <f>IFERROR(_xlfn.XLOOKUP($B11,'Ownership Metrics'!$A:$A,'Ownership Metrics'!$D:$D),"")</f>
        <v>41.1</v>
      </c>
      <c r="P11" s="29">
        <f>IFERROR(_xlfn.XLOOKUP($B11,'Ownership Metrics'!$A:$A,'Ownership Metrics'!$E:$E),"")</f>
        <v>62.3</v>
      </c>
      <c r="Q11" s="30">
        <f>IFERROR(_xlfn.XLOOKUP($B11,'Ownership Metrics'!$A:$A,'Ownership Metrics'!$F:$F),"")</f>
        <v>10</v>
      </c>
      <c r="R11" s="30">
        <f>IFERROR(_xlfn.XLOOKUP($B11,'Ownership Metrics'!$A:$A,'Ownership Metrics'!$G:$G),"")</f>
        <v>41</v>
      </c>
      <c r="S11" s="27" t="str">
        <f>IFERROR(_xlfn.XLOOKUP($B11,'Ownership Metrics'!$A:$A,'Ownership Metrics'!$H:$H),"")</f>
        <v>Oligopoli</v>
      </c>
      <c r="T11" s="27" t="str">
        <f>IFERROR(_xlfn.XLOOKUP($B11,'Ownership Metrics'!$A:$A,'Ownership Metrics'!$I:$I),"")</f>
        <v>Sedang</v>
      </c>
      <c r="U11" s="27">
        <f>IF(COUNTIFS($B$2:$B11,$B11,$D$2:$D11,$D11)=1,1,0)</f>
        <v>1</v>
      </c>
      <c r="V11" s="27">
        <f t="shared" si="1"/>
        <v>2.04</v>
      </c>
      <c r="W11" s="27">
        <f t="shared" si="2"/>
        <v>7</v>
      </c>
      <c r="X11" s="27">
        <f t="shared" si="0"/>
        <v>2.0399999988999999</v>
      </c>
    </row>
    <row r="12" spans="1:24" x14ac:dyDescent="0.25">
      <c r="A12" s="26">
        <v>46265</v>
      </c>
      <c r="B12" s="27" t="s">
        <v>10147</v>
      </c>
      <c r="C12" s="27" t="s">
        <v>41</v>
      </c>
      <c r="D12" s="27" t="s">
        <v>42</v>
      </c>
      <c r="E12" s="27" t="s">
        <v>22</v>
      </c>
      <c r="F12" s="27" t="s">
        <v>23</v>
      </c>
      <c r="G12" s="27"/>
      <c r="H12" s="27" t="s">
        <v>24</v>
      </c>
      <c r="I12" s="28">
        <v>0</v>
      </c>
      <c r="J12" s="28">
        <v>1533682440</v>
      </c>
      <c r="K12" s="28">
        <v>1533682440</v>
      </c>
      <c r="L12" s="29">
        <v>79.680000000000007</v>
      </c>
      <c r="M12" s="29">
        <f>IFERROR(_xlfn.XLOOKUP($B12,'Ownership Metrics'!$A:$A,'Ownership Metrics'!$B:$B),"")</f>
        <v>18.14</v>
      </c>
      <c r="N12" s="28">
        <f>IFERROR(_xlfn.XLOOKUP($B12,'Ownership Metrics'!$A:$A,'Ownership Metrics'!$C:$C),"")</f>
        <v>6354</v>
      </c>
      <c r="O12" s="29">
        <f>IFERROR(_xlfn.XLOOKUP($B12,'Ownership Metrics'!$A:$A,'Ownership Metrics'!$D:$D),"")</f>
        <v>79.680000000000007</v>
      </c>
      <c r="P12" s="29">
        <f>IFERROR(_xlfn.XLOOKUP($B12,'Ownership Metrics'!$A:$A,'Ownership Metrics'!$E:$E),"")</f>
        <v>81.86</v>
      </c>
      <c r="Q12" s="30">
        <f>IFERROR(_xlfn.XLOOKUP($B12,'Ownership Metrics'!$A:$A,'Ownership Metrics'!$F:$F),"")</f>
        <v>2</v>
      </c>
      <c r="R12" s="30">
        <f>IFERROR(_xlfn.XLOOKUP($B12,'Ownership Metrics'!$A:$A,'Ownership Metrics'!$G:$G),"")</f>
        <v>76</v>
      </c>
      <c r="S12" s="27" t="str">
        <f>IFERROR(_xlfn.XLOOKUP($B12,'Ownership Metrics'!$A:$A,'Ownership Metrics'!$H:$H),"")</f>
        <v>Mayoritas</v>
      </c>
      <c r="T12" s="27" t="str">
        <f>IFERROR(_xlfn.XLOOKUP($B12,'Ownership Metrics'!$A:$A,'Ownership Metrics'!$I:$I),"")</f>
        <v>Tinggi</v>
      </c>
      <c r="U12" s="27">
        <f>IF(COUNTIFS($B$2:$B12,$B12,$D$2:$D12,$D12)=1,1,0)</f>
        <v>1</v>
      </c>
      <c r="V12" s="27">
        <f t="shared" si="1"/>
        <v>79.680000000000007</v>
      </c>
      <c r="W12" s="27">
        <f t="shared" si="2"/>
        <v>1</v>
      </c>
      <c r="X12" s="27">
        <f t="shared" si="0"/>
        <v>79.679999998800014</v>
      </c>
    </row>
    <row r="13" spans="1:24" x14ac:dyDescent="0.25">
      <c r="A13" s="26">
        <v>46265</v>
      </c>
      <c r="B13" s="27" t="s">
        <v>10147</v>
      </c>
      <c r="C13" s="27" t="s">
        <v>41</v>
      </c>
      <c r="D13" s="27" t="s">
        <v>43</v>
      </c>
      <c r="E13" s="27" t="s">
        <v>44</v>
      </c>
      <c r="F13" s="27" t="s">
        <v>23</v>
      </c>
      <c r="G13" s="27"/>
      <c r="H13" s="27" t="s">
        <v>24</v>
      </c>
      <c r="I13" s="28">
        <v>41979300</v>
      </c>
      <c r="J13" s="28">
        <v>0</v>
      </c>
      <c r="K13" s="28">
        <v>41979300</v>
      </c>
      <c r="L13" s="29">
        <v>2.1800000000000002</v>
      </c>
      <c r="M13" s="29">
        <f>IFERROR(_xlfn.XLOOKUP($B13,'Ownership Metrics'!$A:$A,'Ownership Metrics'!$B:$B),"")</f>
        <v>18.14</v>
      </c>
      <c r="N13" s="28">
        <f>IFERROR(_xlfn.XLOOKUP($B13,'Ownership Metrics'!$A:$A,'Ownership Metrics'!$C:$C),"")</f>
        <v>6354</v>
      </c>
      <c r="O13" s="29">
        <f>IFERROR(_xlfn.XLOOKUP($B13,'Ownership Metrics'!$A:$A,'Ownership Metrics'!$D:$D),"")</f>
        <v>79.680000000000007</v>
      </c>
      <c r="P13" s="29">
        <f>IFERROR(_xlfn.XLOOKUP($B13,'Ownership Metrics'!$A:$A,'Ownership Metrics'!$E:$E),"")</f>
        <v>81.86</v>
      </c>
      <c r="Q13" s="30">
        <f>IFERROR(_xlfn.XLOOKUP($B13,'Ownership Metrics'!$A:$A,'Ownership Metrics'!$F:$F),"")</f>
        <v>2</v>
      </c>
      <c r="R13" s="30">
        <f>IFERROR(_xlfn.XLOOKUP($B13,'Ownership Metrics'!$A:$A,'Ownership Metrics'!$G:$G),"")</f>
        <v>76</v>
      </c>
      <c r="S13" s="27" t="str">
        <f>IFERROR(_xlfn.XLOOKUP($B13,'Ownership Metrics'!$A:$A,'Ownership Metrics'!$H:$H),"")</f>
        <v>Mayoritas</v>
      </c>
      <c r="T13" s="27" t="str">
        <f>IFERROR(_xlfn.XLOOKUP($B13,'Ownership Metrics'!$A:$A,'Ownership Metrics'!$I:$I),"")</f>
        <v>Tinggi</v>
      </c>
      <c r="U13" s="27">
        <f>IF(COUNTIFS($B$2:$B13,$B13,$D$2:$D13,$D13)=1,1,0)</f>
        <v>1</v>
      </c>
      <c r="V13" s="27">
        <f t="shared" si="1"/>
        <v>2.1800000000000002</v>
      </c>
      <c r="W13" s="27">
        <f t="shared" si="2"/>
        <v>2</v>
      </c>
      <c r="X13" s="27">
        <f t="shared" si="0"/>
        <v>2.1799999987000001</v>
      </c>
    </row>
    <row r="14" spans="1:24" x14ac:dyDescent="0.25">
      <c r="A14" s="26">
        <v>46265</v>
      </c>
      <c r="B14" s="27" t="s">
        <v>10148</v>
      </c>
      <c r="C14" s="27" t="s">
        <v>46</v>
      </c>
      <c r="D14" s="27" t="s">
        <v>47</v>
      </c>
      <c r="E14" s="27"/>
      <c r="F14" s="27"/>
      <c r="G14" s="27"/>
      <c r="H14" s="27"/>
      <c r="I14" s="28">
        <v>0</v>
      </c>
      <c r="J14" s="28">
        <v>52975286</v>
      </c>
      <c r="K14" s="28">
        <v>52975286</v>
      </c>
      <c r="L14" s="29">
        <v>1.35</v>
      </c>
      <c r="M14" s="29">
        <f>IFERROR(_xlfn.XLOOKUP($B14,'Ownership Metrics'!$A:$A,'Ownership Metrics'!$B:$B),"")</f>
        <v>25.33</v>
      </c>
      <c r="N14" s="28">
        <f>IFERROR(_xlfn.XLOOKUP($B14,'Ownership Metrics'!$A:$A,'Ownership Metrics'!$C:$C),"")</f>
        <v>1915</v>
      </c>
      <c r="O14" s="29">
        <f>IFERROR(_xlfn.XLOOKUP($B14,'Ownership Metrics'!$A:$A,'Ownership Metrics'!$D:$D),"")</f>
        <v>40.47</v>
      </c>
      <c r="P14" s="29">
        <f>IFERROR(_xlfn.XLOOKUP($B14,'Ownership Metrics'!$A:$A,'Ownership Metrics'!$E:$E),"")</f>
        <v>61.43</v>
      </c>
      <c r="Q14" s="30">
        <f>IFERROR(_xlfn.XLOOKUP($B14,'Ownership Metrics'!$A:$A,'Ownership Metrics'!$F:$F),"")</f>
        <v>10</v>
      </c>
      <c r="R14" s="30">
        <f>IFERROR(_xlfn.XLOOKUP($B14,'Ownership Metrics'!$A:$A,'Ownership Metrics'!$G:$G),"")</f>
        <v>41</v>
      </c>
      <c r="S14" s="27" t="str">
        <f>IFERROR(_xlfn.XLOOKUP($B14,'Ownership Metrics'!$A:$A,'Ownership Metrics'!$H:$H),"")</f>
        <v>Oligopoli</v>
      </c>
      <c r="T14" s="27" t="str">
        <f>IFERROR(_xlfn.XLOOKUP($B14,'Ownership Metrics'!$A:$A,'Ownership Metrics'!$I:$I),"")</f>
        <v>Sedang</v>
      </c>
      <c r="U14" s="27">
        <f>IF(COUNTIFS($B$2:$B14,$B14,$D$2:$D14,$D14)=1,1,0)</f>
        <v>1</v>
      </c>
      <c r="V14" s="27">
        <f t="shared" si="1"/>
        <v>1.35</v>
      </c>
      <c r="W14" s="27">
        <f t="shared" si="2"/>
        <v>6</v>
      </c>
      <c r="X14" s="27">
        <f t="shared" si="0"/>
        <v>1.3499999986000002</v>
      </c>
    </row>
    <row r="15" spans="1:24" x14ac:dyDescent="0.25">
      <c r="A15" s="26">
        <v>46265</v>
      </c>
      <c r="B15" s="27" t="s">
        <v>10148</v>
      </c>
      <c r="C15" s="27" t="s">
        <v>46</v>
      </c>
      <c r="D15" s="27" t="s">
        <v>48</v>
      </c>
      <c r="E15" s="27"/>
      <c r="F15" s="27"/>
      <c r="G15" s="27"/>
      <c r="H15" s="27"/>
      <c r="I15" s="28">
        <v>0</v>
      </c>
      <c r="J15" s="28">
        <v>111372886</v>
      </c>
      <c r="K15" s="28">
        <v>111372886</v>
      </c>
      <c r="L15" s="29">
        <v>2.83</v>
      </c>
      <c r="M15" s="29">
        <f>IFERROR(_xlfn.XLOOKUP($B15,'Ownership Metrics'!$A:$A,'Ownership Metrics'!$B:$B),"")</f>
        <v>25.33</v>
      </c>
      <c r="N15" s="28">
        <f>IFERROR(_xlfn.XLOOKUP($B15,'Ownership Metrics'!$A:$A,'Ownership Metrics'!$C:$C),"")</f>
        <v>1915</v>
      </c>
      <c r="O15" s="29">
        <f>IFERROR(_xlfn.XLOOKUP($B15,'Ownership Metrics'!$A:$A,'Ownership Metrics'!$D:$D),"")</f>
        <v>40.47</v>
      </c>
      <c r="P15" s="29">
        <f>IFERROR(_xlfn.XLOOKUP($B15,'Ownership Metrics'!$A:$A,'Ownership Metrics'!$E:$E),"")</f>
        <v>61.43</v>
      </c>
      <c r="Q15" s="30">
        <f>IFERROR(_xlfn.XLOOKUP($B15,'Ownership Metrics'!$A:$A,'Ownership Metrics'!$F:$F),"")</f>
        <v>10</v>
      </c>
      <c r="R15" s="30">
        <f>IFERROR(_xlfn.XLOOKUP($B15,'Ownership Metrics'!$A:$A,'Ownership Metrics'!$G:$G),"")</f>
        <v>41</v>
      </c>
      <c r="S15" s="27" t="str">
        <f>IFERROR(_xlfn.XLOOKUP($B15,'Ownership Metrics'!$A:$A,'Ownership Metrics'!$H:$H),"")</f>
        <v>Oligopoli</v>
      </c>
      <c r="T15" s="27" t="str">
        <f>IFERROR(_xlfn.XLOOKUP($B15,'Ownership Metrics'!$A:$A,'Ownership Metrics'!$I:$I),"")</f>
        <v>Sedang</v>
      </c>
      <c r="U15" s="27">
        <f>IF(COUNTIFS($B$2:$B15,$B15,$D$2:$D15,$D15)=1,1,0)</f>
        <v>1</v>
      </c>
      <c r="V15" s="27">
        <f t="shared" si="1"/>
        <v>2.83</v>
      </c>
      <c r="W15" s="27">
        <f t="shared" si="2"/>
        <v>5</v>
      </c>
      <c r="X15" s="27">
        <f t="shared" si="0"/>
        <v>2.8299999984999999</v>
      </c>
    </row>
    <row r="16" spans="1:24" x14ac:dyDescent="0.25">
      <c r="A16" s="26">
        <v>46265</v>
      </c>
      <c r="B16" s="27" t="s">
        <v>10148</v>
      </c>
      <c r="C16" s="27" t="s">
        <v>46</v>
      </c>
      <c r="D16" s="27" t="s">
        <v>49</v>
      </c>
      <c r="E16" s="27"/>
      <c r="F16" s="27"/>
      <c r="G16" s="27"/>
      <c r="H16" s="27"/>
      <c r="I16" s="28">
        <v>0</v>
      </c>
      <c r="J16" s="28">
        <v>282886300</v>
      </c>
      <c r="K16" s="28">
        <v>282886300</v>
      </c>
      <c r="L16" s="29">
        <v>7.19</v>
      </c>
      <c r="M16" s="29">
        <f>IFERROR(_xlfn.XLOOKUP($B16,'Ownership Metrics'!$A:$A,'Ownership Metrics'!$B:$B),"")</f>
        <v>25.33</v>
      </c>
      <c r="N16" s="28">
        <f>IFERROR(_xlfn.XLOOKUP($B16,'Ownership Metrics'!$A:$A,'Ownership Metrics'!$C:$C),"")</f>
        <v>1915</v>
      </c>
      <c r="O16" s="29">
        <f>IFERROR(_xlfn.XLOOKUP($B16,'Ownership Metrics'!$A:$A,'Ownership Metrics'!$D:$D),"")</f>
        <v>40.47</v>
      </c>
      <c r="P16" s="29">
        <f>IFERROR(_xlfn.XLOOKUP($B16,'Ownership Metrics'!$A:$A,'Ownership Metrics'!$E:$E),"")</f>
        <v>61.43</v>
      </c>
      <c r="Q16" s="30">
        <f>IFERROR(_xlfn.XLOOKUP($B16,'Ownership Metrics'!$A:$A,'Ownership Metrics'!$F:$F),"")</f>
        <v>10</v>
      </c>
      <c r="R16" s="30">
        <f>IFERROR(_xlfn.XLOOKUP($B16,'Ownership Metrics'!$A:$A,'Ownership Metrics'!$G:$G),"")</f>
        <v>41</v>
      </c>
      <c r="S16" s="27" t="str">
        <f>IFERROR(_xlfn.XLOOKUP($B16,'Ownership Metrics'!$A:$A,'Ownership Metrics'!$H:$H),"")</f>
        <v>Oligopoli</v>
      </c>
      <c r="T16" s="27" t="str">
        <f>IFERROR(_xlfn.XLOOKUP($B16,'Ownership Metrics'!$A:$A,'Ownership Metrics'!$I:$I),"")</f>
        <v>Sedang</v>
      </c>
      <c r="U16" s="27">
        <f>IF(COUNTIFS($B$2:$B16,$B16,$D$2:$D16,$D16)=1,1,0)</f>
        <v>1</v>
      </c>
      <c r="V16" s="27">
        <f t="shared" si="1"/>
        <v>7.19</v>
      </c>
      <c r="W16" s="27">
        <f t="shared" si="2"/>
        <v>3</v>
      </c>
      <c r="X16" s="27">
        <f t="shared" si="0"/>
        <v>7.1899999984000003</v>
      </c>
    </row>
    <row r="17" spans="1:24" x14ac:dyDescent="0.25">
      <c r="A17" s="26">
        <v>46265</v>
      </c>
      <c r="B17" s="27" t="s">
        <v>10148</v>
      </c>
      <c r="C17" s="27" t="s">
        <v>46</v>
      </c>
      <c r="D17" s="27" t="s">
        <v>50</v>
      </c>
      <c r="E17" s="27" t="s">
        <v>51</v>
      </c>
      <c r="F17" s="27" t="s">
        <v>23</v>
      </c>
      <c r="G17" s="27"/>
      <c r="H17" s="27" t="s">
        <v>24</v>
      </c>
      <c r="I17" s="28">
        <v>1592831618</v>
      </c>
      <c r="J17" s="28">
        <v>0</v>
      </c>
      <c r="K17" s="28">
        <v>1592831618</v>
      </c>
      <c r="L17" s="29">
        <v>40.47</v>
      </c>
      <c r="M17" s="29">
        <f>IFERROR(_xlfn.XLOOKUP($B17,'Ownership Metrics'!$A:$A,'Ownership Metrics'!$B:$B),"")</f>
        <v>25.33</v>
      </c>
      <c r="N17" s="28">
        <f>IFERROR(_xlfn.XLOOKUP($B17,'Ownership Metrics'!$A:$A,'Ownership Metrics'!$C:$C),"")</f>
        <v>1915</v>
      </c>
      <c r="O17" s="29">
        <f>IFERROR(_xlfn.XLOOKUP($B17,'Ownership Metrics'!$A:$A,'Ownership Metrics'!$D:$D),"")</f>
        <v>40.47</v>
      </c>
      <c r="P17" s="29">
        <f>IFERROR(_xlfn.XLOOKUP($B17,'Ownership Metrics'!$A:$A,'Ownership Metrics'!$E:$E),"")</f>
        <v>61.43</v>
      </c>
      <c r="Q17" s="30">
        <f>IFERROR(_xlfn.XLOOKUP($B17,'Ownership Metrics'!$A:$A,'Ownership Metrics'!$F:$F),"")</f>
        <v>10</v>
      </c>
      <c r="R17" s="30">
        <f>IFERROR(_xlfn.XLOOKUP($B17,'Ownership Metrics'!$A:$A,'Ownership Metrics'!$G:$G),"")</f>
        <v>41</v>
      </c>
      <c r="S17" s="27" t="str">
        <f>IFERROR(_xlfn.XLOOKUP($B17,'Ownership Metrics'!$A:$A,'Ownership Metrics'!$H:$H),"")</f>
        <v>Oligopoli</v>
      </c>
      <c r="T17" s="27" t="str">
        <f>IFERROR(_xlfn.XLOOKUP($B17,'Ownership Metrics'!$A:$A,'Ownership Metrics'!$I:$I),"")</f>
        <v>Sedang</v>
      </c>
      <c r="U17" s="27">
        <f>IF(COUNTIFS($B$2:$B17,$B17,$D$2:$D17,$D17)=1,1,0)</f>
        <v>1</v>
      </c>
      <c r="V17" s="27">
        <f t="shared" si="1"/>
        <v>40.47</v>
      </c>
      <c r="W17" s="27">
        <f t="shared" si="2"/>
        <v>1</v>
      </c>
      <c r="X17" s="27">
        <f t="shared" si="0"/>
        <v>40.469999998299997</v>
      </c>
    </row>
    <row r="18" spans="1:24" x14ac:dyDescent="0.25">
      <c r="A18" s="26">
        <v>46265</v>
      </c>
      <c r="B18" s="27" t="s">
        <v>10148</v>
      </c>
      <c r="C18" s="27" t="s">
        <v>46</v>
      </c>
      <c r="D18" s="27" t="s">
        <v>52</v>
      </c>
      <c r="E18" s="27" t="s">
        <v>22</v>
      </c>
      <c r="F18" s="27" t="s">
        <v>23</v>
      </c>
      <c r="G18" s="27"/>
      <c r="H18" s="27" t="s">
        <v>24</v>
      </c>
      <c r="I18" s="28">
        <v>43791628</v>
      </c>
      <c r="J18" s="28">
        <v>0</v>
      </c>
      <c r="K18" s="28">
        <v>43791628</v>
      </c>
      <c r="L18" s="29">
        <v>1.1100000000000001</v>
      </c>
      <c r="M18" s="29">
        <f>IFERROR(_xlfn.XLOOKUP($B18,'Ownership Metrics'!$A:$A,'Ownership Metrics'!$B:$B),"")</f>
        <v>25.33</v>
      </c>
      <c r="N18" s="28">
        <f>IFERROR(_xlfn.XLOOKUP($B18,'Ownership Metrics'!$A:$A,'Ownership Metrics'!$C:$C),"")</f>
        <v>1915</v>
      </c>
      <c r="O18" s="29">
        <f>IFERROR(_xlfn.XLOOKUP($B18,'Ownership Metrics'!$A:$A,'Ownership Metrics'!$D:$D),"")</f>
        <v>40.47</v>
      </c>
      <c r="P18" s="29">
        <f>IFERROR(_xlfn.XLOOKUP($B18,'Ownership Metrics'!$A:$A,'Ownership Metrics'!$E:$E),"")</f>
        <v>61.43</v>
      </c>
      <c r="Q18" s="30">
        <f>IFERROR(_xlfn.XLOOKUP($B18,'Ownership Metrics'!$A:$A,'Ownership Metrics'!$F:$F),"")</f>
        <v>10</v>
      </c>
      <c r="R18" s="30">
        <f>IFERROR(_xlfn.XLOOKUP($B18,'Ownership Metrics'!$A:$A,'Ownership Metrics'!$G:$G),"")</f>
        <v>41</v>
      </c>
      <c r="S18" s="27" t="str">
        <f>IFERROR(_xlfn.XLOOKUP($B18,'Ownership Metrics'!$A:$A,'Ownership Metrics'!$H:$H),"")</f>
        <v>Oligopoli</v>
      </c>
      <c r="T18" s="27" t="str">
        <f>IFERROR(_xlfn.XLOOKUP($B18,'Ownership Metrics'!$A:$A,'Ownership Metrics'!$I:$I),"")</f>
        <v>Sedang</v>
      </c>
      <c r="U18" s="27">
        <f>IF(COUNTIFS($B$2:$B18,$B18,$D$2:$D18,$D18)=1,1,0)</f>
        <v>1</v>
      </c>
      <c r="V18" s="27">
        <f t="shared" si="1"/>
        <v>1.1100000000000001</v>
      </c>
      <c r="W18" s="27">
        <f t="shared" si="2"/>
        <v>8</v>
      </c>
      <c r="X18" s="27">
        <f t="shared" si="0"/>
        <v>1.1099999982000002</v>
      </c>
    </row>
    <row r="19" spans="1:24" x14ac:dyDescent="0.25">
      <c r="A19" s="26">
        <v>46265</v>
      </c>
      <c r="B19" s="27" t="s">
        <v>10148</v>
      </c>
      <c r="C19" s="27" t="s">
        <v>46</v>
      </c>
      <c r="D19" s="27" t="s">
        <v>53</v>
      </c>
      <c r="E19" s="27" t="s">
        <v>22</v>
      </c>
      <c r="F19" s="27" t="s">
        <v>23</v>
      </c>
      <c r="G19" s="27"/>
      <c r="H19" s="27" t="s">
        <v>24</v>
      </c>
      <c r="I19" s="28">
        <v>542042122</v>
      </c>
      <c r="J19" s="28">
        <v>0</v>
      </c>
      <c r="K19" s="28">
        <v>542042122</v>
      </c>
      <c r="L19" s="29">
        <v>13.77</v>
      </c>
      <c r="M19" s="29">
        <f>IFERROR(_xlfn.XLOOKUP($B19,'Ownership Metrics'!$A:$A,'Ownership Metrics'!$B:$B),"")</f>
        <v>25.33</v>
      </c>
      <c r="N19" s="28">
        <f>IFERROR(_xlfn.XLOOKUP($B19,'Ownership Metrics'!$A:$A,'Ownership Metrics'!$C:$C),"")</f>
        <v>1915</v>
      </c>
      <c r="O19" s="29">
        <f>IFERROR(_xlfn.XLOOKUP($B19,'Ownership Metrics'!$A:$A,'Ownership Metrics'!$D:$D),"")</f>
        <v>40.47</v>
      </c>
      <c r="P19" s="29">
        <f>IFERROR(_xlfn.XLOOKUP($B19,'Ownership Metrics'!$A:$A,'Ownership Metrics'!$E:$E),"")</f>
        <v>61.43</v>
      </c>
      <c r="Q19" s="30">
        <f>IFERROR(_xlfn.XLOOKUP($B19,'Ownership Metrics'!$A:$A,'Ownership Metrics'!$F:$F),"")</f>
        <v>10</v>
      </c>
      <c r="R19" s="30">
        <f>IFERROR(_xlfn.XLOOKUP($B19,'Ownership Metrics'!$A:$A,'Ownership Metrics'!$G:$G),"")</f>
        <v>41</v>
      </c>
      <c r="S19" s="27" t="str">
        <f>IFERROR(_xlfn.XLOOKUP($B19,'Ownership Metrics'!$A:$A,'Ownership Metrics'!$H:$H),"")</f>
        <v>Oligopoli</v>
      </c>
      <c r="T19" s="27" t="str">
        <f>IFERROR(_xlfn.XLOOKUP($B19,'Ownership Metrics'!$A:$A,'Ownership Metrics'!$I:$I),"")</f>
        <v>Sedang</v>
      </c>
      <c r="U19" s="27">
        <f>IF(COUNTIFS($B$2:$B19,$B19,$D$2:$D19,$D19)=1,1,0)</f>
        <v>1</v>
      </c>
      <c r="V19" s="27">
        <f t="shared" si="1"/>
        <v>13.77</v>
      </c>
      <c r="W19" s="27">
        <f t="shared" si="2"/>
        <v>2</v>
      </c>
      <c r="X19" s="27">
        <f t="shared" si="0"/>
        <v>13.769999998099999</v>
      </c>
    </row>
    <row r="20" spans="1:24" x14ac:dyDescent="0.25">
      <c r="A20" s="26">
        <v>46265</v>
      </c>
      <c r="B20" s="27" t="s">
        <v>10148</v>
      </c>
      <c r="C20" s="27" t="s">
        <v>46</v>
      </c>
      <c r="D20" s="27" t="s">
        <v>54</v>
      </c>
      <c r="E20" s="27" t="s">
        <v>22</v>
      </c>
      <c r="F20" s="27" t="s">
        <v>23</v>
      </c>
      <c r="G20" s="27"/>
      <c r="H20" s="27" t="s">
        <v>24</v>
      </c>
      <c r="I20" s="28">
        <v>52362500</v>
      </c>
      <c r="J20" s="28">
        <v>0</v>
      </c>
      <c r="K20" s="28">
        <v>52362500</v>
      </c>
      <c r="L20" s="29">
        <v>1.33</v>
      </c>
      <c r="M20" s="29">
        <f>IFERROR(_xlfn.XLOOKUP($B20,'Ownership Metrics'!$A:$A,'Ownership Metrics'!$B:$B),"")</f>
        <v>25.33</v>
      </c>
      <c r="N20" s="28">
        <f>IFERROR(_xlfn.XLOOKUP($B20,'Ownership Metrics'!$A:$A,'Ownership Metrics'!$C:$C),"")</f>
        <v>1915</v>
      </c>
      <c r="O20" s="29">
        <f>IFERROR(_xlfn.XLOOKUP($B20,'Ownership Metrics'!$A:$A,'Ownership Metrics'!$D:$D),"")</f>
        <v>40.47</v>
      </c>
      <c r="P20" s="29">
        <f>IFERROR(_xlfn.XLOOKUP($B20,'Ownership Metrics'!$A:$A,'Ownership Metrics'!$E:$E),"")</f>
        <v>61.43</v>
      </c>
      <c r="Q20" s="30">
        <f>IFERROR(_xlfn.XLOOKUP($B20,'Ownership Metrics'!$A:$A,'Ownership Metrics'!$F:$F),"")</f>
        <v>10</v>
      </c>
      <c r="R20" s="30">
        <f>IFERROR(_xlfn.XLOOKUP($B20,'Ownership Metrics'!$A:$A,'Ownership Metrics'!$G:$G),"")</f>
        <v>41</v>
      </c>
      <c r="S20" s="27" t="str">
        <f>IFERROR(_xlfn.XLOOKUP($B20,'Ownership Metrics'!$A:$A,'Ownership Metrics'!$H:$H),"")</f>
        <v>Oligopoli</v>
      </c>
      <c r="T20" s="27" t="str">
        <f>IFERROR(_xlfn.XLOOKUP($B20,'Ownership Metrics'!$A:$A,'Ownership Metrics'!$I:$I),"")</f>
        <v>Sedang</v>
      </c>
      <c r="U20" s="27">
        <f>IF(COUNTIFS($B$2:$B20,$B20,$D$2:$D20,$D20)=1,1,0)</f>
        <v>1</v>
      </c>
      <c r="V20" s="27">
        <f t="shared" si="1"/>
        <v>1.33</v>
      </c>
      <c r="W20" s="27">
        <f t="shared" si="2"/>
        <v>7</v>
      </c>
      <c r="X20" s="27">
        <f t="shared" si="0"/>
        <v>1.3299999980000001</v>
      </c>
    </row>
    <row r="21" spans="1:24" x14ac:dyDescent="0.25">
      <c r="A21" s="26">
        <v>46265</v>
      </c>
      <c r="B21" s="27" t="s">
        <v>10148</v>
      </c>
      <c r="C21" s="27" t="s">
        <v>46</v>
      </c>
      <c r="D21" s="27" t="s">
        <v>55</v>
      </c>
      <c r="E21" s="27" t="s">
        <v>31</v>
      </c>
      <c r="F21" s="27" t="s">
        <v>32</v>
      </c>
      <c r="G21" s="27"/>
      <c r="H21" s="27" t="s">
        <v>56</v>
      </c>
      <c r="I21" s="28">
        <v>39999999</v>
      </c>
      <c r="J21" s="28">
        <v>0</v>
      </c>
      <c r="K21" s="28">
        <v>39999999</v>
      </c>
      <c r="L21" s="29">
        <v>1.02</v>
      </c>
      <c r="M21" s="29">
        <f>IFERROR(_xlfn.XLOOKUP($B21,'Ownership Metrics'!$A:$A,'Ownership Metrics'!$B:$B),"")</f>
        <v>25.33</v>
      </c>
      <c r="N21" s="28">
        <f>IFERROR(_xlfn.XLOOKUP($B21,'Ownership Metrics'!$A:$A,'Ownership Metrics'!$C:$C),"")</f>
        <v>1915</v>
      </c>
      <c r="O21" s="29">
        <f>IFERROR(_xlfn.XLOOKUP($B21,'Ownership Metrics'!$A:$A,'Ownership Metrics'!$D:$D),"")</f>
        <v>40.47</v>
      </c>
      <c r="P21" s="29">
        <f>IFERROR(_xlfn.XLOOKUP($B21,'Ownership Metrics'!$A:$A,'Ownership Metrics'!$E:$E),"")</f>
        <v>61.43</v>
      </c>
      <c r="Q21" s="30">
        <f>IFERROR(_xlfn.XLOOKUP($B21,'Ownership Metrics'!$A:$A,'Ownership Metrics'!$F:$F),"")</f>
        <v>10</v>
      </c>
      <c r="R21" s="30">
        <f>IFERROR(_xlfn.XLOOKUP($B21,'Ownership Metrics'!$A:$A,'Ownership Metrics'!$G:$G),"")</f>
        <v>41</v>
      </c>
      <c r="S21" s="27" t="str">
        <f>IFERROR(_xlfn.XLOOKUP($B21,'Ownership Metrics'!$A:$A,'Ownership Metrics'!$H:$H),"")</f>
        <v>Oligopoli</v>
      </c>
      <c r="T21" s="27" t="str">
        <f>IFERROR(_xlfn.XLOOKUP($B21,'Ownership Metrics'!$A:$A,'Ownership Metrics'!$I:$I),"")</f>
        <v>Sedang</v>
      </c>
      <c r="U21" s="27">
        <f>IF(COUNTIFS($B$2:$B21,$B21,$D$2:$D21,$D21)=1,1,0)</f>
        <v>1</v>
      </c>
      <c r="V21" s="27">
        <f t="shared" si="1"/>
        <v>1.02</v>
      </c>
      <c r="W21" s="27">
        <f t="shared" si="2"/>
        <v>10</v>
      </c>
      <c r="X21" s="27">
        <f t="shared" si="0"/>
        <v>1.0199999979000001</v>
      </c>
    </row>
    <row r="22" spans="1:24" x14ac:dyDescent="0.25">
      <c r="A22" s="26">
        <v>46265</v>
      </c>
      <c r="B22" s="27" t="s">
        <v>10148</v>
      </c>
      <c r="C22" s="27" t="s">
        <v>46</v>
      </c>
      <c r="D22" s="27" t="s">
        <v>57</v>
      </c>
      <c r="E22" s="27" t="s">
        <v>35</v>
      </c>
      <c r="F22" s="27" t="s">
        <v>23</v>
      </c>
      <c r="G22" s="27" t="s">
        <v>36</v>
      </c>
      <c r="H22" s="27" t="s">
        <v>24</v>
      </c>
      <c r="I22" s="28">
        <v>41856300</v>
      </c>
      <c r="J22" s="28">
        <v>0</v>
      </c>
      <c r="K22" s="28">
        <v>41856300</v>
      </c>
      <c r="L22" s="29">
        <v>1.06</v>
      </c>
      <c r="M22" s="29">
        <f>IFERROR(_xlfn.XLOOKUP($B22,'Ownership Metrics'!$A:$A,'Ownership Metrics'!$B:$B),"")</f>
        <v>25.33</v>
      </c>
      <c r="N22" s="28">
        <f>IFERROR(_xlfn.XLOOKUP($B22,'Ownership Metrics'!$A:$A,'Ownership Metrics'!$C:$C),"")</f>
        <v>1915</v>
      </c>
      <c r="O22" s="29">
        <f>IFERROR(_xlfn.XLOOKUP($B22,'Ownership Metrics'!$A:$A,'Ownership Metrics'!$D:$D),"")</f>
        <v>40.47</v>
      </c>
      <c r="P22" s="29">
        <f>IFERROR(_xlfn.XLOOKUP($B22,'Ownership Metrics'!$A:$A,'Ownership Metrics'!$E:$E),"")</f>
        <v>61.43</v>
      </c>
      <c r="Q22" s="30">
        <f>IFERROR(_xlfn.XLOOKUP($B22,'Ownership Metrics'!$A:$A,'Ownership Metrics'!$F:$F),"")</f>
        <v>10</v>
      </c>
      <c r="R22" s="30">
        <f>IFERROR(_xlfn.XLOOKUP($B22,'Ownership Metrics'!$A:$A,'Ownership Metrics'!$G:$G),"")</f>
        <v>41</v>
      </c>
      <c r="S22" s="27" t="str">
        <f>IFERROR(_xlfn.XLOOKUP($B22,'Ownership Metrics'!$A:$A,'Ownership Metrics'!$H:$H),"")</f>
        <v>Oligopoli</v>
      </c>
      <c r="T22" s="27" t="str">
        <f>IFERROR(_xlfn.XLOOKUP($B22,'Ownership Metrics'!$A:$A,'Ownership Metrics'!$I:$I),"")</f>
        <v>Sedang</v>
      </c>
      <c r="U22" s="27">
        <f>IF(COUNTIFS($B$2:$B22,$B22,$D$2:$D22,$D22)=1,1,0)</f>
        <v>1</v>
      </c>
      <c r="V22" s="27">
        <f t="shared" si="1"/>
        <v>1.06</v>
      </c>
      <c r="W22" s="27">
        <f t="shared" si="2"/>
        <v>9</v>
      </c>
      <c r="X22" s="27">
        <f t="shared" si="0"/>
        <v>1.0599999978000001</v>
      </c>
    </row>
    <row r="23" spans="1:24" x14ac:dyDescent="0.25">
      <c r="A23" s="26">
        <v>46265</v>
      </c>
      <c r="B23" s="27" t="s">
        <v>10148</v>
      </c>
      <c r="C23" s="27" t="s">
        <v>46</v>
      </c>
      <c r="D23" s="27" t="s">
        <v>58</v>
      </c>
      <c r="E23" s="27" t="s">
        <v>35</v>
      </c>
      <c r="F23" s="27" t="s">
        <v>23</v>
      </c>
      <c r="G23" s="27" t="s">
        <v>36</v>
      </c>
      <c r="H23" s="27"/>
      <c r="I23" s="28">
        <v>178745400</v>
      </c>
      <c r="J23" s="28">
        <v>0</v>
      </c>
      <c r="K23" s="28">
        <v>178745400</v>
      </c>
      <c r="L23" s="29">
        <v>4.54</v>
      </c>
      <c r="M23" s="29">
        <f>IFERROR(_xlfn.XLOOKUP($B23,'Ownership Metrics'!$A:$A,'Ownership Metrics'!$B:$B),"")</f>
        <v>25.33</v>
      </c>
      <c r="N23" s="28">
        <f>IFERROR(_xlfn.XLOOKUP($B23,'Ownership Metrics'!$A:$A,'Ownership Metrics'!$C:$C),"")</f>
        <v>1915</v>
      </c>
      <c r="O23" s="29">
        <f>IFERROR(_xlfn.XLOOKUP($B23,'Ownership Metrics'!$A:$A,'Ownership Metrics'!$D:$D),"")</f>
        <v>40.47</v>
      </c>
      <c r="P23" s="29">
        <f>IFERROR(_xlfn.XLOOKUP($B23,'Ownership Metrics'!$A:$A,'Ownership Metrics'!$E:$E),"")</f>
        <v>61.43</v>
      </c>
      <c r="Q23" s="30">
        <f>IFERROR(_xlfn.XLOOKUP($B23,'Ownership Metrics'!$A:$A,'Ownership Metrics'!$F:$F),"")</f>
        <v>10</v>
      </c>
      <c r="R23" s="30">
        <f>IFERROR(_xlfn.XLOOKUP($B23,'Ownership Metrics'!$A:$A,'Ownership Metrics'!$G:$G),"")</f>
        <v>41</v>
      </c>
      <c r="S23" s="27" t="str">
        <f>IFERROR(_xlfn.XLOOKUP($B23,'Ownership Metrics'!$A:$A,'Ownership Metrics'!$H:$H),"")</f>
        <v>Oligopoli</v>
      </c>
      <c r="T23" s="27" t="str">
        <f>IFERROR(_xlfn.XLOOKUP($B23,'Ownership Metrics'!$A:$A,'Ownership Metrics'!$I:$I),"")</f>
        <v>Sedang</v>
      </c>
      <c r="U23" s="27">
        <f>IF(COUNTIFS($B$2:$B23,$B23,$D$2:$D23,$D23)=1,1,0)</f>
        <v>1</v>
      </c>
      <c r="V23" s="27">
        <f t="shared" si="1"/>
        <v>4.54</v>
      </c>
      <c r="W23" s="27">
        <f t="shared" si="2"/>
        <v>4</v>
      </c>
      <c r="X23" s="27">
        <f t="shared" si="0"/>
        <v>4.5399999976999998</v>
      </c>
    </row>
    <row r="24" spans="1:24" x14ac:dyDescent="0.25">
      <c r="A24" s="26">
        <v>46265</v>
      </c>
      <c r="B24" s="27" t="s">
        <v>10149</v>
      </c>
      <c r="C24" s="27" t="s">
        <v>60</v>
      </c>
      <c r="D24" s="27" t="s">
        <v>61</v>
      </c>
      <c r="E24" s="27" t="s">
        <v>51</v>
      </c>
      <c r="F24" s="27" t="s">
        <v>32</v>
      </c>
      <c r="G24" s="27"/>
      <c r="H24" s="27" t="s">
        <v>62</v>
      </c>
      <c r="I24" s="28">
        <v>21728234</v>
      </c>
      <c r="J24" s="28">
        <v>0</v>
      </c>
      <c r="K24" s="28">
        <v>21728234</v>
      </c>
      <c r="L24" s="29">
        <v>3.5</v>
      </c>
      <c r="M24" s="29">
        <f>IFERROR(_xlfn.XLOOKUP($B24,'Ownership Metrics'!$A:$A,'Ownership Metrics'!$B:$B),"")</f>
        <v>0.32</v>
      </c>
      <c r="N24" s="28">
        <f>IFERROR(_xlfn.XLOOKUP($B24,'Ownership Metrics'!$A:$A,'Ownership Metrics'!$C:$C),"")</f>
        <v>7584</v>
      </c>
      <c r="O24" s="29">
        <f>IFERROR(_xlfn.XLOOKUP($B24,'Ownership Metrics'!$A:$A,'Ownership Metrics'!$D:$D),"")</f>
        <v>86.76</v>
      </c>
      <c r="P24" s="29">
        <f>IFERROR(_xlfn.XLOOKUP($B24,'Ownership Metrics'!$A:$A,'Ownership Metrics'!$E:$E),"")</f>
        <v>96.18</v>
      </c>
      <c r="Q24" s="30">
        <f>IFERROR(_xlfn.XLOOKUP($B24,'Ownership Metrics'!$A:$A,'Ownership Metrics'!$F:$F),"")</f>
        <v>4</v>
      </c>
      <c r="R24" s="30">
        <f>IFERROR(_xlfn.XLOOKUP($B24,'Ownership Metrics'!$A:$A,'Ownership Metrics'!$G:$G),"")</f>
        <v>85</v>
      </c>
      <c r="S24" s="27" t="str">
        <f>IFERROR(_xlfn.XLOOKUP($B24,'Ownership Metrics'!$A:$A,'Ownership Metrics'!$H:$H),"")</f>
        <v>Mayoritas</v>
      </c>
      <c r="T24" s="27" t="str">
        <f>IFERROR(_xlfn.XLOOKUP($B24,'Ownership Metrics'!$A:$A,'Ownership Metrics'!$I:$I),"")</f>
        <v>Tinggi</v>
      </c>
      <c r="U24" s="27">
        <f>IF(COUNTIFS($B$2:$B24,$B24,$D$2:$D24,$D24)=1,1,0)</f>
        <v>1</v>
      </c>
      <c r="V24" s="27">
        <f t="shared" si="1"/>
        <v>3.5</v>
      </c>
      <c r="W24" s="27">
        <f t="shared" si="2"/>
        <v>4</v>
      </c>
      <c r="X24" s="27">
        <f t="shared" si="0"/>
        <v>3.4999999975999998</v>
      </c>
    </row>
    <row r="25" spans="1:24" x14ac:dyDescent="0.25">
      <c r="A25" s="26">
        <v>46265</v>
      </c>
      <c r="B25" s="27" t="s">
        <v>10149</v>
      </c>
      <c r="C25" s="27" t="s">
        <v>60</v>
      </c>
      <c r="D25" s="27" t="s">
        <v>63</v>
      </c>
      <c r="E25" s="27" t="s">
        <v>26</v>
      </c>
      <c r="F25" s="27" t="s">
        <v>32</v>
      </c>
      <c r="G25" s="27"/>
      <c r="H25" s="27" t="s">
        <v>64</v>
      </c>
      <c r="I25" s="28">
        <v>28000000</v>
      </c>
      <c r="J25" s="28">
        <v>0</v>
      </c>
      <c r="K25" s="28">
        <v>28000000</v>
      </c>
      <c r="L25" s="29">
        <v>4.51</v>
      </c>
      <c r="M25" s="29">
        <f>IFERROR(_xlfn.XLOOKUP($B25,'Ownership Metrics'!$A:$A,'Ownership Metrics'!$B:$B),"")</f>
        <v>0.32</v>
      </c>
      <c r="N25" s="28">
        <f>IFERROR(_xlfn.XLOOKUP($B25,'Ownership Metrics'!$A:$A,'Ownership Metrics'!$C:$C),"")</f>
        <v>7584</v>
      </c>
      <c r="O25" s="29">
        <f>IFERROR(_xlfn.XLOOKUP($B25,'Ownership Metrics'!$A:$A,'Ownership Metrics'!$D:$D),"")</f>
        <v>86.76</v>
      </c>
      <c r="P25" s="29">
        <f>IFERROR(_xlfn.XLOOKUP($B25,'Ownership Metrics'!$A:$A,'Ownership Metrics'!$E:$E),"")</f>
        <v>96.18</v>
      </c>
      <c r="Q25" s="30">
        <f>IFERROR(_xlfn.XLOOKUP($B25,'Ownership Metrics'!$A:$A,'Ownership Metrics'!$F:$F),"")</f>
        <v>4</v>
      </c>
      <c r="R25" s="30">
        <f>IFERROR(_xlfn.XLOOKUP($B25,'Ownership Metrics'!$A:$A,'Ownership Metrics'!$G:$G),"")</f>
        <v>85</v>
      </c>
      <c r="S25" s="27" t="str">
        <f>IFERROR(_xlfn.XLOOKUP($B25,'Ownership Metrics'!$A:$A,'Ownership Metrics'!$H:$H),"")</f>
        <v>Mayoritas</v>
      </c>
      <c r="T25" s="27" t="str">
        <f>IFERROR(_xlfn.XLOOKUP($B25,'Ownership Metrics'!$A:$A,'Ownership Metrics'!$I:$I),"")</f>
        <v>Tinggi</v>
      </c>
      <c r="U25" s="27">
        <f>IF(COUNTIFS($B$2:$B25,$B25,$D$2:$D25,$D25)=1,1,0)</f>
        <v>1</v>
      </c>
      <c r="V25" s="27">
        <f t="shared" si="1"/>
        <v>4.51</v>
      </c>
      <c r="W25" s="27">
        <f t="shared" si="2"/>
        <v>3</v>
      </c>
      <c r="X25" s="27">
        <f t="shared" si="0"/>
        <v>4.5099999974999996</v>
      </c>
    </row>
    <row r="26" spans="1:24" x14ac:dyDescent="0.25">
      <c r="A26" s="26">
        <v>46265</v>
      </c>
      <c r="B26" s="27" t="s">
        <v>10149</v>
      </c>
      <c r="C26" s="27" t="s">
        <v>60</v>
      </c>
      <c r="D26" s="27" t="s">
        <v>65</v>
      </c>
      <c r="E26" s="27" t="s">
        <v>44</v>
      </c>
      <c r="F26" s="27" t="s">
        <v>32</v>
      </c>
      <c r="G26" s="27"/>
      <c r="H26" s="27" t="s">
        <v>64</v>
      </c>
      <c r="I26" s="28">
        <v>538604204</v>
      </c>
      <c r="J26" s="28">
        <v>0</v>
      </c>
      <c r="K26" s="28">
        <v>538604204</v>
      </c>
      <c r="L26" s="29">
        <v>86.76</v>
      </c>
      <c r="M26" s="29">
        <f>IFERROR(_xlfn.XLOOKUP($B26,'Ownership Metrics'!$A:$A,'Ownership Metrics'!$B:$B),"")</f>
        <v>0.32</v>
      </c>
      <c r="N26" s="28">
        <f>IFERROR(_xlfn.XLOOKUP($B26,'Ownership Metrics'!$A:$A,'Ownership Metrics'!$C:$C),"")</f>
        <v>7584</v>
      </c>
      <c r="O26" s="29">
        <f>IFERROR(_xlfn.XLOOKUP($B26,'Ownership Metrics'!$A:$A,'Ownership Metrics'!$D:$D),"")</f>
        <v>86.76</v>
      </c>
      <c r="P26" s="29">
        <f>IFERROR(_xlfn.XLOOKUP($B26,'Ownership Metrics'!$A:$A,'Ownership Metrics'!$E:$E),"")</f>
        <v>96.18</v>
      </c>
      <c r="Q26" s="30">
        <f>IFERROR(_xlfn.XLOOKUP($B26,'Ownership Metrics'!$A:$A,'Ownership Metrics'!$F:$F),"")</f>
        <v>4</v>
      </c>
      <c r="R26" s="30">
        <f>IFERROR(_xlfn.XLOOKUP($B26,'Ownership Metrics'!$A:$A,'Ownership Metrics'!$G:$G),"")</f>
        <v>85</v>
      </c>
      <c r="S26" s="27" t="str">
        <f>IFERROR(_xlfn.XLOOKUP($B26,'Ownership Metrics'!$A:$A,'Ownership Metrics'!$H:$H),"")</f>
        <v>Mayoritas</v>
      </c>
      <c r="T26" s="27" t="str">
        <f>IFERROR(_xlfn.XLOOKUP($B26,'Ownership Metrics'!$A:$A,'Ownership Metrics'!$I:$I),"")</f>
        <v>Tinggi</v>
      </c>
      <c r="U26" s="27">
        <f>IF(COUNTIFS($B$2:$B26,$B26,$D$2:$D26,$D26)=1,1,0)</f>
        <v>1</v>
      </c>
      <c r="V26" s="27">
        <f t="shared" si="1"/>
        <v>86.76</v>
      </c>
      <c r="W26" s="27">
        <f t="shared" si="2"/>
        <v>1</v>
      </c>
      <c r="X26" s="27">
        <f t="shared" si="0"/>
        <v>86.759999997400001</v>
      </c>
    </row>
    <row r="27" spans="1:24" x14ac:dyDescent="0.25">
      <c r="A27" s="26">
        <v>46265</v>
      </c>
      <c r="B27" s="27" t="s">
        <v>10149</v>
      </c>
      <c r="C27" s="27" t="s">
        <v>60</v>
      </c>
      <c r="D27" s="27" t="s">
        <v>66</v>
      </c>
      <c r="E27" s="27" t="s">
        <v>67</v>
      </c>
      <c r="F27" s="27" t="s">
        <v>32</v>
      </c>
      <c r="G27" s="27"/>
      <c r="H27" s="27" t="s">
        <v>64</v>
      </c>
      <c r="I27" s="28">
        <v>30499400</v>
      </c>
      <c r="J27" s="28">
        <v>0</v>
      </c>
      <c r="K27" s="28">
        <v>30499400</v>
      </c>
      <c r="L27" s="29">
        <v>4.91</v>
      </c>
      <c r="M27" s="29">
        <f>IFERROR(_xlfn.XLOOKUP($B27,'Ownership Metrics'!$A:$A,'Ownership Metrics'!$B:$B),"")</f>
        <v>0.32</v>
      </c>
      <c r="N27" s="28">
        <f>IFERROR(_xlfn.XLOOKUP($B27,'Ownership Metrics'!$A:$A,'Ownership Metrics'!$C:$C),"")</f>
        <v>7584</v>
      </c>
      <c r="O27" s="29">
        <f>IFERROR(_xlfn.XLOOKUP($B27,'Ownership Metrics'!$A:$A,'Ownership Metrics'!$D:$D),"")</f>
        <v>86.76</v>
      </c>
      <c r="P27" s="29">
        <f>IFERROR(_xlfn.XLOOKUP($B27,'Ownership Metrics'!$A:$A,'Ownership Metrics'!$E:$E),"")</f>
        <v>96.18</v>
      </c>
      <c r="Q27" s="30">
        <f>IFERROR(_xlfn.XLOOKUP($B27,'Ownership Metrics'!$A:$A,'Ownership Metrics'!$F:$F),"")</f>
        <v>4</v>
      </c>
      <c r="R27" s="30">
        <f>IFERROR(_xlfn.XLOOKUP($B27,'Ownership Metrics'!$A:$A,'Ownership Metrics'!$G:$G),"")</f>
        <v>85</v>
      </c>
      <c r="S27" s="27" t="str">
        <f>IFERROR(_xlfn.XLOOKUP($B27,'Ownership Metrics'!$A:$A,'Ownership Metrics'!$H:$H),"")</f>
        <v>Mayoritas</v>
      </c>
      <c r="T27" s="27" t="str">
        <f>IFERROR(_xlfn.XLOOKUP($B27,'Ownership Metrics'!$A:$A,'Ownership Metrics'!$I:$I),"")</f>
        <v>Tinggi</v>
      </c>
      <c r="U27" s="27">
        <f>IF(COUNTIFS($B$2:$B27,$B27,$D$2:$D27,$D27)=1,1,0)</f>
        <v>1</v>
      </c>
      <c r="V27" s="27">
        <f t="shared" si="1"/>
        <v>4.91</v>
      </c>
      <c r="W27" s="27">
        <f t="shared" si="2"/>
        <v>2</v>
      </c>
      <c r="X27" s="27">
        <f t="shared" si="0"/>
        <v>4.9099999972999999</v>
      </c>
    </row>
    <row r="28" spans="1:24" x14ac:dyDescent="0.25">
      <c r="A28" s="26">
        <v>46265</v>
      </c>
      <c r="B28" s="27" t="s">
        <v>10150</v>
      </c>
      <c r="C28" s="27" t="s">
        <v>69</v>
      </c>
      <c r="D28" s="27" t="s">
        <v>70</v>
      </c>
      <c r="E28" s="27" t="s">
        <v>22</v>
      </c>
      <c r="F28" s="27" t="s">
        <v>23</v>
      </c>
      <c r="G28" s="27"/>
      <c r="H28" s="27" t="s">
        <v>24</v>
      </c>
      <c r="I28" s="28">
        <v>1474573133</v>
      </c>
      <c r="J28" s="28">
        <v>0</v>
      </c>
      <c r="K28" s="28">
        <v>1474573133</v>
      </c>
      <c r="L28" s="29">
        <v>53.56</v>
      </c>
      <c r="M28" s="29">
        <f>IFERROR(_xlfn.XLOOKUP($B28,'Ownership Metrics'!$A:$A,'Ownership Metrics'!$B:$B),"")</f>
        <v>11.77</v>
      </c>
      <c r="N28" s="28">
        <f>IFERROR(_xlfn.XLOOKUP($B28,'Ownership Metrics'!$A:$A,'Ownership Metrics'!$C:$C),"")</f>
        <v>3564</v>
      </c>
      <c r="O28" s="29">
        <f>IFERROR(_xlfn.XLOOKUP($B28,'Ownership Metrics'!$A:$A,'Ownership Metrics'!$D:$D),"")</f>
        <v>53.56</v>
      </c>
      <c r="P28" s="29">
        <f>IFERROR(_xlfn.XLOOKUP($B28,'Ownership Metrics'!$A:$A,'Ownership Metrics'!$E:$E),"")</f>
        <v>84.73</v>
      </c>
      <c r="Q28" s="30">
        <f>IFERROR(_xlfn.XLOOKUP($B28,'Ownership Metrics'!$A:$A,'Ownership Metrics'!$F:$F),"")</f>
        <v>4</v>
      </c>
      <c r="R28" s="30">
        <f>IFERROR(_xlfn.XLOOKUP($B28,'Ownership Metrics'!$A:$A,'Ownership Metrics'!$G:$G),"")</f>
        <v>63</v>
      </c>
      <c r="S28" s="27" t="str">
        <f>IFERROR(_xlfn.XLOOKUP($B28,'Ownership Metrics'!$A:$A,'Ownership Metrics'!$H:$H),"")</f>
        <v>Mayoritas</v>
      </c>
      <c r="T28" s="27" t="str">
        <f>IFERROR(_xlfn.XLOOKUP($B28,'Ownership Metrics'!$A:$A,'Ownership Metrics'!$I:$I),"")</f>
        <v>Tinggi</v>
      </c>
      <c r="U28" s="27">
        <f>IF(COUNTIFS($B$2:$B28,$B28,$D$2:$D28,$D28)=1,1,0)</f>
        <v>1</v>
      </c>
      <c r="V28" s="27">
        <f t="shared" si="1"/>
        <v>53.56</v>
      </c>
      <c r="W28" s="27">
        <f t="shared" si="2"/>
        <v>1</v>
      </c>
      <c r="X28" s="27">
        <f t="shared" si="0"/>
        <v>53.559999997200002</v>
      </c>
    </row>
    <row r="29" spans="1:24" x14ac:dyDescent="0.25">
      <c r="A29" s="26">
        <v>46265</v>
      </c>
      <c r="B29" s="27" t="s">
        <v>10150</v>
      </c>
      <c r="C29" s="27" t="s">
        <v>69</v>
      </c>
      <c r="D29" s="27" t="s">
        <v>71</v>
      </c>
      <c r="E29" s="27" t="s">
        <v>72</v>
      </c>
      <c r="F29" s="27" t="s">
        <v>32</v>
      </c>
      <c r="G29" s="27"/>
      <c r="H29" s="27" t="s">
        <v>62</v>
      </c>
      <c r="I29" s="28">
        <v>96446100</v>
      </c>
      <c r="J29" s="28">
        <v>0</v>
      </c>
      <c r="K29" s="28">
        <v>96446100</v>
      </c>
      <c r="L29" s="29">
        <v>3.5</v>
      </c>
      <c r="M29" s="29">
        <f>IFERROR(_xlfn.XLOOKUP($B29,'Ownership Metrics'!$A:$A,'Ownership Metrics'!$B:$B),"")</f>
        <v>11.77</v>
      </c>
      <c r="N29" s="28">
        <f>IFERROR(_xlfn.XLOOKUP($B29,'Ownership Metrics'!$A:$A,'Ownership Metrics'!$C:$C),"")</f>
        <v>3564</v>
      </c>
      <c r="O29" s="29">
        <f>IFERROR(_xlfn.XLOOKUP($B29,'Ownership Metrics'!$A:$A,'Ownership Metrics'!$D:$D),"")</f>
        <v>53.56</v>
      </c>
      <c r="P29" s="29">
        <f>IFERROR(_xlfn.XLOOKUP($B29,'Ownership Metrics'!$A:$A,'Ownership Metrics'!$E:$E),"")</f>
        <v>84.73</v>
      </c>
      <c r="Q29" s="30">
        <f>IFERROR(_xlfn.XLOOKUP($B29,'Ownership Metrics'!$A:$A,'Ownership Metrics'!$F:$F),"")</f>
        <v>4</v>
      </c>
      <c r="R29" s="30">
        <f>IFERROR(_xlfn.XLOOKUP($B29,'Ownership Metrics'!$A:$A,'Ownership Metrics'!$G:$G),"")</f>
        <v>63</v>
      </c>
      <c r="S29" s="27" t="str">
        <f>IFERROR(_xlfn.XLOOKUP($B29,'Ownership Metrics'!$A:$A,'Ownership Metrics'!$H:$H),"")</f>
        <v>Mayoritas</v>
      </c>
      <c r="T29" s="27" t="str">
        <f>IFERROR(_xlfn.XLOOKUP($B29,'Ownership Metrics'!$A:$A,'Ownership Metrics'!$I:$I),"")</f>
        <v>Tinggi</v>
      </c>
      <c r="U29" s="27">
        <f>IF(COUNTIFS($B$2:$B29,$B29,$D$2:$D29,$D29)=1,1,0)</f>
        <v>1</v>
      </c>
      <c r="V29" s="27">
        <f t="shared" si="1"/>
        <v>3.5</v>
      </c>
      <c r="W29" s="27">
        <f t="shared" si="2"/>
        <v>4</v>
      </c>
      <c r="X29" s="27">
        <f t="shared" si="0"/>
        <v>3.4999999971000002</v>
      </c>
    </row>
    <row r="30" spans="1:24" x14ac:dyDescent="0.25">
      <c r="A30" s="26">
        <v>46265</v>
      </c>
      <c r="B30" s="27" t="s">
        <v>10150</v>
      </c>
      <c r="C30" s="27" t="s">
        <v>69</v>
      </c>
      <c r="D30" s="27" t="s">
        <v>73</v>
      </c>
      <c r="E30" s="27" t="s">
        <v>74</v>
      </c>
      <c r="F30" s="27" t="s">
        <v>32</v>
      </c>
      <c r="G30" s="27"/>
      <c r="H30" s="27" t="s">
        <v>64</v>
      </c>
      <c r="I30" s="28">
        <v>702349867</v>
      </c>
      <c r="J30" s="28">
        <v>0</v>
      </c>
      <c r="K30" s="28">
        <v>702349867</v>
      </c>
      <c r="L30" s="29">
        <v>25.51</v>
      </c>
      <c r="M30" s="29">
        <f>IFERROR(_xlfn.XLOOKUP($B30,'Ownership Metrics'!$A:$A,'Ownership Metrics'!$B:$B),"")</f>
        <v>11.77</v>
      </c>
      <c r="N30" s="28">
        <f>IFERROR(_xlfn.XLOOKUP($B30,'Ownership Metrics'!$A:$A,'Ownership Metrics'!$C:$C),"")</f>
        <v>3564</v>
      </c>
      <c r="O30" s="29">
        <f>IFERROR(_xlfn.XLOOKUP($B30,'Ownership Metrics'!$A:$A,'Ownership Metrics'!$D:$D),"")</f>
        <v>53.56</v>
      </c>
      <c r="P30" s="29">
        <f>IFERROR(_xlfn.XLOOKUP($B30,'Ownership Metrics'!$A:$A,'Ownership Metrics'!$E:$E),"")</f>
        <v>84.73</v>
      </c>
      <c r="Q30" s="30">
        <f>IFERROR(_xlfn.XLOOKUP($B30,'Ownership Metrics'!$A:$A,'Ownership Metrics'!$F:$F),"")</f>
        <v>4</v>
      </c>
      <c r="R30" s="30">
        <f>IFERROR(_xlfn.XLOOKUP($B30,'Ownership Metrics'!$A:$A,'Ownership Metrics'!$G:$G),"")</f>
        <v>63</v>
      </c>
      <c r="S30" s="27" t="str">
        <f>IFERROR(_xlfn.XLOOKUP($B30,'Ownership Metrics'!$A:$A,'Ownership Metrics'!$H:$H),"")</f>
        <v>Mayoritas</v>
      </c>
      <c r="T30" s="27" t="str">
        <f>IFERROR(_xlfn.XLOOKUP($B30,'Ownership Metrics'!$A:$A,'Ownership Metrics'!$I:$I),"")</f>
        <v>Tinggi</v>
      </c>
      <c r="U30" s="27">
        <f>IF(COUNTIFS($B$2:$B30,$B30,$D$2:$D30,$D30)=1,1,0)</f>
        <v>1</v>
      </c>
      <c r="V30" s="27">
        <f t="shared" si="1"/>
        <v>25.51</v>
      </c>
      <c r="W30" s="27">
        <f t="shared" si="2"/>
        <v>2</v>
      </c>
      <c r="X30" s="27">
        <f t="shared" si="0"/>
        <v>25.509999997000001</v>
      </c>
    </row>
    <row r="31" spans="1:24" x14ac:dyDescent="0.25">
      <c r="A31" s="26">
        <v>46265</v>
      </c>
      <c r="B31" s="27" t="s">
        <v>10150</v>
      </c>
      <c r="C31" s="27" t="s">
        <v>69</v>
      </c>
      <c r="D31" s="27" t="s">
        <v>75</v>
      </c>
      <c r="E31" s="27" t="s">
        <v>35</v>
      </c>
      <c r="F31" s="27" t="s">
        <v>23</v>
      </c>
      <c r="G31" s="27" t="s">
        <v>36</v>
      </c>
      <c r="H31" s="27" t="s">
        <v>24</v>
      </c>
      <c r="I31" s="28">
        <v>155929500</v>
      </c>
      <c r="J31" s="28">
        <v>0</v>
      </c>
      <c r="K31" s="28">
        <v>155929500</v>
      </c>
      <c r="L31" s="29">
        <v>5.66</v>
      </c>
      <c r="M31" s="29">
        <f>IFERROR(_xlfn.XLOOKUP($B31,'Ownership Metrics'!$A:$A,'Ownership Metrics'!$B:$B),"")</f>
        <v>11.77</v>
      </c>
      <c r="N31" s="28">
        <f>IFERROR(_xlfn.XLOOKUP($B31,'Ownership Metrics'!$A:$A,'Ownership Metrics'!$C:$C),"")</f>
        <v>3564</v>
      </c>
      <c r="O31" s="29">
        <f>IFERROR(_xlfn.XLOOKUP($B31,'Ownership Metrics'!$A:$A,'Ownership Metrics'!$D:$D),"")</f>
        <v>53.56</v>
      </c>
      <c r="P31" s="29">
        <f>IFERROR(_xlfn.XLOOKUP($B31,'Ownership Metrics'!$A:$A,'Ownership Metrics'!$E:$E),"")</f>
        <v>84.73</v>
      </c>
      <c r="Q31" s="30">
        <f>IFERROR(_xlfn.XLOOKUP($B31,'Ownership Metrics'!$A:$A,'Ownership Metrics'!$F:$F),"")</f>
        <v>4</v>
      </c>
      <c r="R31" s="30">
        <f>IFERROR(_xlfn.XLOOKUP($B31,'Ownership Metrics'!$A:$A,'Ownership Metrics'!$G:$G),"")</f>
        <v>63</v>
      </c>
      <c r="S31" s="27" t="str">
        <f>IFERROR(_xlfn.XLOOKUP($B31,'Ownership Metrics'!$A:$A,'Ownership Metrics'!$H:$H),"")</f>
        <v>Mayoritas</v>
      </c>
      <c r="T31" s="27" t="str">
        <f>IFERROR(_xlfn.XLOOKUP($B31,'Ownership Metrics'!$A:$A,'Ownership Metrics'!$I:$I),"")</f>
        <v>Tinggi</v>
      </c>
      <c r="U31" s="27">
        <f>IF(COUNTIFS($B$2:$B31,$B31,$D$2:$D31,$D31)=1,1,0)</f>
        <v>1</v>
      </c>
      <c r="V31" s="27">
        <f t="shared" si="1"/>
        <v>5.66</v>
      </c>
      <c r="W31" s="27">
        <f t="shared" si="2"/>
        <v>3</v>
      </c>
      <c r="X31" s="27">
        <f t="shared" si="0"/>
        <v>5.6599999968999999</v>
      </c>
    </row>
    <row r="32" spans="1:24" x14ac:dyDescent="0.25">
      <c r="A32" s="26">
        <v>46265</v>
      </c>
      <c r="B32" s="27" t="s">
        <v>10151</v>
      </c>
      <c r="C32" s="27" t="s">
        <v>77</v>
      </c>
      <c r="D32" s="27" t="s">
        <v>78</v>
      </c>
      <c r="E32" s="27" t="s">
        <v>22</v>
      </c>
      <c r="F32" s="27" t="s">
        <v>23</v>
      </c>
      <c r="G32" s="27"/>
      <c r="H32" s="27" t="s">
        <v>24</v>
      </c>
      <c r="I32" s="28">
        <v>10272189700</v>
      </c>
      <c r="J32" s="28">
        <v>0</v>
      </c>
      <c r="K32" s="28">
        <v>10272189700</v>
      </c>
      <c r="L32" s="29">
        <v>60</v>
      </c>
      <c r="M32" s="29">
        <f>IFERROR(_xlfn.XLOOKUP($B32,'Ownership Metrics'!$A:$A,'Ownership Metrics'!$B:$B),"")</f>
        <v>34.69</v>
      </c>
      <c r="N32" s="28">
        <f>IFERROR(_xlfn.XLOOKUP($B32,'Ownership Metrics'!$A:$A,'Ownership Metrics'!$C:$C),"")</f>
        <v>3611</v>
      </c>
      <c r="O32" s="29">
        <f>IFERROR(_xlfn.XLOOKUP($B32,'Ownership Metrics'!$A:$A,'Ownership Metrics'!$D:$D),"")</f>
        <v>60</v>
      </c>
      <c r="P32" s="29">
        <f>IFERROR(_xlfn.XLOOKUP($B32,'Ownership Metrics'!$A:$A,'Ownership Metrics'!$E:$E),"")</f>
        <v>64.16</v>
      </c>
      <c r="Q32" s="30">
        <f>IFERROR(_xlfn.XLOOKUP($B32,'Ownership Metrics'!$A:$A,'Ownership Metrics'!$F:$F),"")</f>
        <v>4</v>
      </c>
      <c r="R32" s="30">
        <f>IFERROR(_xlfn.XLOOKUP($B32,'Ownership Metrics'!$A:$A,'Ownership Metrics'!$G:$G),"")</f>
        <v>56</v>
      </c>
      <c r="S32" s="27" t="str">
        <f>IFERROR(_xlfn.XLOOKUP($B32,'Ownership Metrics'!$A:$A,'Ownership Metrics'!$H:$H),"")</f>
        <v>Mayoritas</v>
      </c>
      <c r="T32" s="27" t="str">
        <f>IFERROR(_xlfn.XLOOKUP($B32,'Ownership Metrics'!$A:$A,'Ownership Metrics'!$I:$I),"")</f>
        <v>Tinggi</v>
      </c>
      <c r="U32" s="27">
        <f>IF(COUNTIFS($B$2:$B32,$B32,$D$2:$D32,$D32)=1,1,0)</f>
        <v>1</v>
      </c>
      <c r="V32" s="27">
        <f t="shared" si="1"/>
        <v>60</v>
      </c>
      <c r="W32" s="27">
        <f t="shared" si="2"/>
        <v>1</v>
      </c>
      <c r="X32" s="27">
        <f t="shared" si="0"/>
        <v>59.9999999968</v>
      </c>
    </row>
    <row r="33" spans="1:24" x14ac:dyDescent="0.25">
      <c r="A33" s="26">
        <v>46265</v>
      </c>
      <c r="B33" s="27" t="s">
        <v>10151</v>
      </c>
      <c r="C33" s="27" t="s">
        <v>77</v>
      </c>
      <c r="D33" s="27" t="s">
        <v>79</v>
      </c>
      <c r="E33" s="27" t="s">
        <v>72</v>
      </c>
      <c r="F33" s="27" t="s">
        <v>32</v>
      </c>
      <c r="G33" s="27"/>
      <c r="H33" s="27" t="s">
        <v>80</v>
      </c>
      <c r="I33" s="28">
        <v>196536000</v>
      </c>
      <c r="J33" s="28">
        <v>0</v>
      </c>
      <c r="K33" s="28">
        <v>196536000</v>
      </c>
      <c r="L33" s="29">
        <v>1.1499999999999999</v>
      </c>
      <c r="M33" s="29">
        <f>IFERROR(_xlfn.XLOOKUP($B33,'Ownership Metrics'!$A:$A,'Ownership Metrics'!$B:$B),"")</f>
        <v>34.69</v>
      </c>
      <c r="N33" s="28">
        <f>IFERROR(_xlfn.XLOOKUP($B33,'Ownership Metrics'!$A:$A,'Ownership Metrics'!$C:$C),"")</f>
        <v>3611</v>
      </c>
      <c r="O33" s="29">
        <f>IFERROR(_xlfn.XLOOKUP($B33,'Ownership Metrics'!$A:$A,'Ownership Metrics'!$D:$D),"")</f>
        <v>60</v>
      </c>
      <c r="P33" s="29">
        <f>IFERROR(_xlfn.XLOOKUP($B33,'Ownership Metrics'!$A:$A,'Ownership Metrics'!$E:$E),"")</f>
        <v>64.16</v>
      </c>
      <c r="Q33" s="30">
        <f>IFERROR(_xlfn.XLOOKUP($B33,'Ownership Metrics'!$A:$A,'Ownership Metrics'!$F:$F),"")</f>
        <v>4</v>
      </c>
      <c r="R33" s="30">
        <f>IFERROR(_xlfn.XLOOKUP($B33,'Ownership Metrics'!$A:$A,'Ownership Metrics'!$G:$G),"")</f>
        <v>56</v>
      </c>
      <c r="S33" s="27" t="str">
        <f>IFERROR(_xlfn.XLOOKUP($B33,'Ownership Metrics'!$A:$A,'Ownership Metrics'!$H:$H),"")</f>
        <v>Mayoritas</v>
      </c>
      <c r="T33" s="27" t="str">
        <f>IFERROR(_xlfn.XLOOKUP($B33,'Ownership Metrics'!$A:$A,'Ownership Metrics'!$I:$I),"")</f>
        <v>Tinggi</v>
      </c>
      <c r="U33" s="27">
        <f>IF(COUNTIFS($B$2:$B33,$B33,$D$2:$D33,$D33)=1,1,0)</f>
        <v>1</v>
      </c>
      <c r="V33" s="27">
        <f t="shared" si="1"/>
        <v>1.1499999999999999</v>
      </c>
      <c r="W33" s="27">
        <f t="shared" si="2"/>
        <v>4</v>
      </c>
      <c r="X33" s="27">
        <f t="shared" si="0"/>
        <v>1.1499999966999999</v>
      </c>
    </row>
    <row r="34" spans="1:24" x14ac:dyDescent="0.25">
      <c r="A34" s="26">
        <v>46265</v>
      </c>
      <c r="B34" s="27" t="s">
        <v>10151</v>
      </c>
      <c r="C34" s="27" t="s">
        <v>77</v>
      </c>
      <c r="D34" s="27" t="s">
        <v>81</v>
      </c>
      <c r="E34" s="27" t="s">
        <v>72</v>
      </c>
      <c r="F34" s="27" t="s">
        <v>32</v>
      </c>
      <c r="G34" s="27"/>
      <c r="H34" s="27" t="s">
        <v>62</v>
      </c>
      <c r="I34" s="28">
        <v>488996500</v>
      </c>
      <c r="J34" s="28">
        <v>0</v>
      </c>
      <c r="K34" s="28">
        <v>488996500</v>
      </c>
      <c r="L34" s="29">
        <v>2.86</v>
      </c>
      <c r="M34" s="29">
        <f>IFERROR(_xlfn.XLOOKUP($B34,'Ownership Metrics'!$A:$A,'Ownership Metrics'!$B:$B),"")</f>
        <v>34.69</v>
      </c>
      <c r="N34" s="28">
        <f>IFERROR(_xlfn.XLOOKUP($B34,'Ownership Metrics'!$A:$A,'Ownership Metrics'!$C:$C),"")</f>
        <v>3611</v>
      </c>
      <c r="O34" s="29">
        <f>IFERROR(_xlfn.XLOOKUP($B34,'Ownership Metrics'!$A:$A,'Ownership Metrics'!$D:$D),"")</f>
        <v>60</v>
      </c>
      <c r="P34" s="29">
        <f>IFERROR(_xlfn.XLOOKUP($B34,'Ownership Metrics'!$A:$A,'Ownership Metrics'!$E:$E),"")</f>
        <v>64.16</v>
      </c>
      <c r="Q34" s="30">
        <f>IFERROR(_xlfn.XLOOKUP($B34,'Ownership Metrics'!$A:$A,'Ownership Metrics'!$F:$F),"")</f>
        <v>4</v>
      </c>
      <c r="R34" s="30">
        <f>IFERROR(_xlfn.XLOOKUP($B34,'Ownership Metrics'!$A:$A,'Ownership Metrics'!$G:$G),"")</f>
        <v>56</v>
      </c>
      <c r="S34" s="27" t="str">
        <f>IFERROR(_xlfn.XLOOKUP($B34,'Ownership Metrics'!$A:$A,'Ownership Metrics'!$H:$H),"")</f>
        <v>Mayoritas</v>
      </c>
      <c r="T34" s="27" t="str">
        <f>IFERROR(_xlfn.XLOOKUP($B34,'Ownership Metrics'!$A:$A,'Ownership Metrics'!$I:$I),"")</f>
        <v>Tinggi</v>
      </c>
      <c r="U34" s="27">
        <f>IF(COUNTIFS($B$2:$B34,$B34,$D$2:$D34,$D34)=1,1,0)</f>
        <v>1</v>
      </c>
      <c r="V34" s="27">
        <f t="shared" si="1"/>
        <v>2.86</v>
      </c>
      <c r="W34" s="27">
        <f t="shared" si="2"/>
        <v>2</v>
      </c>
      <c r="X34" s="27">
        <f t="shared" si="0"/>
        <v>2.8599999966</v>
      </c>
    </row>
    <row r="35" spans="1:24" x14ac:dyDescent="0.25">
      <c r="A35" s="26">
        <v>46265</v>
      </c>
      <c r="B35" s="27" t="s">
        <v>10151</v>
      </c>
      <c r="C35" s="27" t="s">
        <v>77</v>
      </c>
      <c r="D35" s="27" t="s">
        <v>82</v>
      </c>
      <c r="E35" s="27" t="s">
        <v>83</v>
      </c>
      <c r="F35" s="27" t="s">
        <v>32</v>
      </c>
      <c r="G35" s="27"/>
      <c r="H35" s="27" t="s">
        <v>84</v>
      </c>
      <c r="I35" s="28">
        <v>222955600</v>
      </c>
      <c r="J35" s="28">
        <v>0</v>
      </c>
      <c r="K35" s="28">
        <v>222955600</v>
      </c>
      <c r="L35" s="29">
        <v>1.3</v>
      </c>
      <c r="M35" s="29">
        <f>IFERROR(_xlfn.XLOOKUP($B35,'Ownership Metrics'!$A:$A,'Ownership Metrics'!$B:$B),"")</f>
        <v>34.69</v>
      </c>
      <c r="N35" s="28">
        <f>IFERROR(_xlfn.XLOOKUP($B35,'Ownership Metrics'!$A:$A,'Ownership Metrics'!$C:$C),"")</f>
        <v>3611</v>
      </c>
      <c r="O35" s="29">
        <f>IFERROR(_xlfn.XLOOKUP($B35,'Ownership Metrics'!$A:$A,'Ownership Metrics'!$D:$D),"")</f>
        <v>60</v>
      </c>
      <c r="P35" s="29">
        <f>IFERROR(_xlfn.XLOOKUP($B35,'Ownership Metrics'!$A:$A,'Ownership Metrics'!$E:$E),"")</f>
        <v>64.16</v>
      </c>
      <c r="Q35" s="30">
        <f>IFERROR(_xlfn.XLOOKUP($B35,'Ownership Metrics'!$A:$A,'Ownership Metrics'!$F:$F),"")</f>
        <v>4</v>
      </c>
      <c r="R35" s="30">
        <f>IFERROR(_xlfn.XLOOKUP($B35,'Ownership Metrics'!$A:$A,'Ownership Metrics'!$G:$G),"")</f>
        <v>56</v>
      </c>
      <c r="S35" s="27" t="str">
        <f>IFERROR(_xlfn.XLOOKUP($B35,'Ownership Metrics'!$A:$A,'Ownership Metrics'!$H:$H),"")</f>
        <v>Mayoritas</v>
      </c>
      <c r="T35" s="27" t="str">
        <f>IFERROR(_xlfn.XLOOKUP($B35,'Ownership Metrics'!$A:$A,'Ownership Metrics'!$I:$I),"")</f>
        <v>Tinggi</v>
      </c>
      <c r="U35" s="27">
        <f>IF(COUNTIFS($B$2:$B35,$B35,$D$2:$D35,$D35)=1,1,0)</f>
        <v>1</v>
      </c>
      <c r="V35" s="27">
        <f t="shared" si="1"/>
        <v>1.3</v>
      </c>
      <c r="W35" s="27">
        <f t="shared" si="2"/>
        <v>3</v>
      </c>
      <c r="X35" s="27">
        <f t="shared" si="0"/>
        <v>1.2999999965</v>
      </c>
    </row>
    <row r="36" spans="1:24" x14ac:dyDescent="0.25">
      <c r="A36" s="26">
        <v>46265</v>
      </c>
      <c r="B36" s="27" t="s">
        <v>10152</v>
      </c>
      <c r="C36" s="27" t="s">
        <v>86</v>
      </c>
      <c r="D36" s="27" t="s">
        <v>87</v>
      </c>
      <c r="E36" s="27" t="s">
        <v>35</v>
      </c>
      <c r="F36" s="27" t="s">
        <v>32</v>
      </c>
      <c r="G36" s="27" t="s">
        <v>88</v>
      </c>
      <c r="H36" s="27" t="s">
        <v>24</v>
      </c>
      <c r="I36" s="28">
        <v>155459000</v>
      </c>
      <c r="J36" s="28">
        <v>0</v>
      </c>
      <c r="K36" s="28">
        <v>155459000</v>
      </c>
      <c r="L36" s="29">
        <v>4.4800000000000004</v>
      </c>
      <c r="M36" s="29">
        <f>IFERROR(_xlfn.XLOOKUP($B36,'Ownership Metrics'!$A:$A,'Ownership Metrics'!$B:$B),"")</f>
        <v>10.23</v>
      </c>
      <c r="N36" s="28">
        <f>IFERROR(_xlfn.XLOOKUP($B36,'Ownership Metrics'!$A:$A,'Ownership Metrics'!$C:$C),"")</f>
        <v>6191</v>
      </c>
      <c r="O36" s="29">
        <f>IFERROR(_xlfn.XLOOKUP($B36,'Ownership Metrics'!$A:$A,'Ownership Metrics'!$D:$D),"")</f>
        <v>78.400000000000006</v>
      </c>
      <c r="P36" s="29">
        <f>IFERROR(_xlfn.XLOOKUP($B36,'Ownership Metrics'!$A:$A,'Ownership Metrics'!$E:$E),"")</f>
        <v>86.67</v>
      </c>
      <c r="Q36" s="30">
        <f>IFERROR(_xlfn.XLOOKUP($B36,'Ownership Metrics'!$A:$A,'Ownership Metrics'!$F:$F),"")</f>
        <v>4</v>
      </c>
      <c r="R36" s="30">
        <f>IFERROR(_xlfn.XLOOKUP($B36,'Ownership Metrics'!$A:$A,'Ownership Metrics'!$G:$G),"")</f>
        <v>75</v>
      </c>
      <c r="S36" s="27" t="str">
        <f>IFERROR(_xlfn.XLOOKUP($B36,'Ownership Metrics'!$A:$A,'Ownership Metrics'!$H:$H),"")</f>
        <v>Mayoritas</v>
      </c>
      <c r="T36" s="27" t="str">
        <f>IFERROR(_xlfn.XLOOKUP($B36,'Ownership Metrics'!$A:$A,'Ownership Metrics'!$I:$I),"")</f>
        <v>Tinggi</v>
      </c>
      <c r="U36" s="27">
        <f>IF(COUNTIFS($B$2:$B36,$B36,$D$2:$D36,$D36)=1,1,0)</f>
        <v>1</v>
      </c>
      <c r="V36" s="27">
        <f t="shared" si="1"/>
        <v>4.4800000000000004</v>
      </c>
      <c r="W36" s="27">
        <f t="shared" si="2"/>
        <v>2</v>
      </c>
      <c r="X36" s="27">
        <f t="shared" si="0"/>
        <v>4.4799999964000001</v>
      </c>
    </row>
    <row r="37" spans="1:24" x14ac:dyDescent="0.25">
      <c r="A37" s="26">
        <v>46265</v>
      </c>
      <c r="B37" s="27" t="s">
        <v>10152</v>
      </c>
      <c r="C37" s="27" t="s">
        <v>86</v>
      </c>
      <c r="D37" s="27" t="s">
        <v>89</v>
      </c>
      <c r="E37" s="27" t="s">
        <v>35</v>
      </c>
      <c r="F37" s="27" t="s">
        <v>32</v>
      </c>
      <c r="G37" s="27" t="s">
        <v>88</v>
      </c>
      <c r="H37" s="27" t="s">
        <v>24</v>
      </c>
      <c r="I37" s="28">
        <v>131628700</v>
      </c>
      <c r="J37" s="28">
        <v>0</v>
      </c>
      <c r="K37" s="28">
        <v>131628700</v>
      </c>
      <c r="L37" s="29">
        <v>3.79</v>
      </c>
      <c r="M37" s="29">
        <f>IFERROR(_xlfn.XLOOKUP($B37,'Ownership Metrics'!$A:$A,'Ownership Metrics'!$B:$B),"")</f>
        <v>10.23</v>
      </c>
      <c r="N37" s="28">
        <f>IFERROR(_xlfn.XLOOKUP($B37,'Ownership Metrics'!$A:$A,'Ownership Metrics'!$C:$C),"")</f>
        <v>6191</v>
      </c>
      <c r="O37" s="29">
        <f>IFERROR(_xlfn.XLOOKUP($B37,'Ownership Metrics'!$A:$A,'Ownership Metrics'!$D:$D),"")</f>
        <v>78.400000000000006</v>
      </c>
      <c r="P37" s="29">
        <f>IFERROR(_xlfn.XLOOKUP($B37,'Ownership Metrics'!$A:$A,'Ownership Metrics'!$E:$E),"")</f>
        <v>86.67</v>
      </c>
      <c r="Q37" s="30">
        <f>IFERROR(_xlfn.XLOOKUP($B37,'Ownership Metrics'!$A:$A,'Ownership Metrics'!$F:$F),"")</f>
        <v>4</v>
      </c>
      <c r="R37" s="30">
        <f>IFERROR(_xlfn.XLOOKUP($B37,'Ownership Metrics'!$A:$A,'Ownership Metrics'!$G:$G),"")</f>
        <v>75</v>
      </c>
      <c r="S37" s="27" t="str">
        <f>IFERROR(_xlfn.XLOOKUP($B37,'Ownership Metrics'!$A:$A,'Ownership Metrics'!$H:$H),"")</f>
        <v>Mayoritas</v>
      </c>
      <c r="T37" s="27" t="str">
        <f>IFERROR(_xlfn.XLOOKUP($B37,'Ownership Metrics'!$A:$A,'Ownership Metrics'!$I:$I),"")</f>
        <v>Tinggi</v>
      </c>
      <c r="U37" s="27">
        <f>IF(COUNTIFS($B$2:$B37,$B37,$D$2:$D37,$D37)=1,1,0)</f>
        <v>1</v>
      </c>
      <c r="V37" s="27">
        <f t="shared" si="1"/>
        <v>3.79</v>
      </c>
      <c r="W37" s="27">
        <f t="shared" si="2"/>
        <v>3</v>
      </c>
      <c r="X37" s="27">
        <f t="shared" si="0"/>
        <v>3.7899999963000002</v>
      </c>
    </row>
    <row r="38" spans="1:24" x14ac:dyDescent="0.25">
      <c r="A38" s="26">
        <v>46265</v>
      </c>
      <c r="B38" s="27" t="s">
        <v>10152</v>
      </c>
      <c r="C38" s="27" t="s">
        <v>86</v>
      </c>
      <c r="D38" s="27" t="s">
        <v>90</v>
      </c>
      <c r="E38" s="27" t="s">
        <v>35</v>
      </c>
      <c r="F38" s="27" t="s">
        <v>32</v>
      </c>
      <c r="G38" s="27" t="s">
        <v>88</v>
      </c>
      <c r="H38" s="27" t="s">
        <v>24</v>
      </c>
      <c r="I38" s="28">
        <v>107563300</v>
      </c>
      <c r="J38" s="28">
        <v>0</v>
      </c>
      <c r="K38" s="28">
        <v>107563300</v>
      </c>
      <c r="L38" s="29">
        <v>3.1</v>
      </c>
      <c r="M38" s="29">
        <f>IFERROR(_xlfn.XLOOKUP($B38,'Ownership Metrics'!$A:$A,'Ownership Metrics'!$B:$B),"")</f>
        <v>10.23</v>
      </c>
      <c r="N38" s="28">
        <f>IFERROR(_xlfn.XLOOKUP($B38,'Ownership Metrics'!$A:$A,'Ownership Metrics'!$C:$C),"")</f>
        <v>6191</v>
      </c>
      <c r="O38" s="29">
        <f>IFERROR(_xlfn.XLOOKUP($B38,'Ownership Metrics'!$A:$A,'Ownership Metrics'!$D:$D),"")</f>
        <v>78.400000000000006</v>
      </c>
      <c r="P38" s="29">
        <f>IFERROR(_xlfn.XLOOKUP($B38,'Ownership Metrics'!$A:$A,'Ownership Metrics'!$E:$E),"")</f>
        <v>86.67</v>
      </c>
      <c r="Q38" s="30">
        <f>IFERROR(_xlfn.XLOOKUP($B38,'Ownership Metrics'!$A:$A,'Ownership Metrics'!$F:$F),"")</f>
        <v>4</v>
      </c>
      <c r="R38" s="30">
        <f>IFERROR(_xlfn.XLOOKUP($B38,'Ownership Metrics'!$A:$A,'Ownership Metrics'!$G:$G),"")</f>
        <v>75</v>
      </c>
      <c r="S38" s="27" t="str">
        <f>IFERROR(_xlfn.XLOOKUP($B38,'Ownership Metrics'!$A:$A,'Ownership Metrics'!$H:$H),"")</f>
        <v>Mayoritas</v>
      </c>
      <c r="T38" s="27" t="str">
        <f>IFERROR(_xlfn.XLOOKUP($B38,'Ownership Metrics'!$A:$A,'Ownership Metrics'!$I:$I),"")</f>
        <v>Tinggi</v>
      </c>
      <c r="U38" s="27">
        <f>IF(COUNTIFS($B$2:$B38,$B38,$D$2:$D38,$D38)=1,1,0)</f>
        <v>1</v>
      </c>
      <c r="V38" s="27">
        <f t="shared" si="1"/>
        <v>3.1</v>
      </c>
      <c r="W38" s="27">
        <f t="shared" si="2"/>
        <v>4</v>
      </c>
      <c r="X38" s="27">
        <f t="shared" si="0"/>
        <v>3.0999999962000002</v>
      </c>
    </row>
    <row r="39" spans="1:24" x14ac:dyDescent="0.25">
      <c r="A39" s="26">
        <v>46265</v>
      </c>
      <c r="B39" s="27" t="s">
        <v>10152</v>
      </c>
      <c r="C39" s="27" t="s">
        <v>86</v>
      </c>
      <c r="D39" s="27" t="s">
        <v>91</v>
      </c>
      <c r="E39" s="27" t="s">
        <v>35</v>
      </c>
      <c r="F39" s="27" t="s">
        <v>32</v>
      </c>
      <c r="G39" s="27" t="s">
        <v>88</v>
      </c>
      <c r="H39" s="27" t="s">
        <v>24</v>
      </c>
      <c r="I39" s="28">
        <v>2720072495</v>
      </c>
      <c r="J39" s="28">
        <v>0</v>
      </c>
      <c r="K39" s="28">
        <v>2720072495</v>
      </c>
      <c r="L39" s="29">
        <v>78.400000000000006</v>
      </c>
      <c r="M39" s="29">
        <f>IFERROR(_xlfn.XLOOKUP($B39,'Ownership Metrics'!$A:$A,'Ownership Metrics'!$B:$B),"")</f>
        <v>10.23</v>
      </c>
      <c r="N39" s="28">
        <f>IFERROR(_xlfn.XLOOKUP($B39,'Ownership Metrics'!$A:$A,'Ownership Metrics'!$C:$C),"")</f>
        <v>6191</v>
      </c>
      <c r="O39" s="29">
        <f>IFERROR(_xlfn.XLOOKUP($B39,'Ownership Metrics'!$A:$A,'Ownership Metrics'!$D:$D),"")</f>
        <v>78.400000000000006</v>
      </c>
      <c r="P39" s="29">
        <f>IFERROR(_xlfn.XLOOKUP($B39,'Ownership Metrics'!$A:$A,'Ownership Metrics'!$E:$E),"")</f>
        <v>86.67</v>
      </c>
      <c r="Q39" s="30">
        <f>IFERROR(_xlfn.XLOOKUP($B39,'Ownership Metrics'!$A:$A,'Ownership Metrics'!$F:$F),"")</f>
        <v>4</v>
      </c>
      <c r="R39" s="30">
        <f>IFERROR(_xlfn.XLOOKUP($B39,'Ownership Metrics'!$A:$A,'Ownership Metrics'!$G:$G),"")</f>
        <v>75</v>
      </c>
      <c r="S39" s="27" t="str">
        <f>IFERROR(_xlfn.XLOOKUP($B39,'Ownership Metrics'!$A:$A,'Ownership Metrics'!$H:$H),"")</f>
        <v>Mayoritas</v>
      </c>
      <c r="T39" s="27" t="str">
        <f>IFERROR(_xlfn.XLOOKUP($B39,'Ownership Metrics'!$A:$A,'Ownership Metrics'!$I:$I),"")</f>
        <v>Tinggi</v>
      </c>
      <c r="U39" s="27">
        <f>IF(COUNTIFS($B$2:$B39,$B39,$D$2:$D39,$D39)=1,1,0)</f>
        <v>1</v>
      </c>
      <c r="V39" s="27">
        <f t="shared" si="1"/>
        <v>78.400000000000006</v>
      </c>
      <c r="W39" s="27">
        <f t="shared" si="2"/>
        <v>1</v>
      </c>
      <c r="X39" s="27">
        <f t="shared" si="0"/>
        <v>78.399999996100007</v>
      </c>
    </row>
    <row r="40" spans="1:24" x14ac:dyDescent="0.25">
      <c r="A40" s="26">
        <v>46265</v>
      </c>
      <c r="B40" s="27" t="s">
        <v>10153</v>
      </c>
      <c r="C40" s="27" t="s">
        <v>93</v>
      </c>
      <c r="D40" s="27" t="s">
        <v>94</v>
      </c>
      <c r="E40" s="27" t="s">
        <v>22</v>
      </c>
      <c r="F40" s="27" t="s">
        <v>23</v>
      </c>
      <c r="G40" s="27"/>
      <c r="H40" s="27" t="s">
        <v>24</v>
      </c>
      <c r="I40" s="28">
        <v>16115027968</v>
      </c>
      <c r="J40" s="28">
        <v>0</v>
      </c>
      <c r="K40" s="28">
        <v>16115027968</v>
      </c>
      <c r="L40" s="29">
        <v>91.17</v>
      </c>
      <c r="M40" s="29">
        <f>IFERROR(_xlfn.XLOOKUP($B40,'Ownership Metrics'!$A:$A,'Ownership Metrics'!$B:$B),"")</f>
        <v>8.83</v>
      </c>
      <c r="N40" s="28">
        <f>IFERROR(_xlfn.XLOOKUP($B40,'Ownership Metrics'!$A:$A,'Ownership Metrics'!$C:$C),"")</f>
        <v>8312</v>
      </c>
      <c r="O40" s="29">
        <f>IFERROR(_xlfn.XLOOKUP($B40,'Ownership Metrics'!$A:$A,'Ownership Metrics'!$D:$D),"")</f>
        <v>91.17</v>
      </c>
      <c r="P40" s="29">
        <f>IFERROR(_xlfn.XLOOKUP($B40,'Ownership Metrics'!$A:$A,'Ownership Metrics'!$E:$E),"")</f>
        <v>91.17</v>
      </c>
      <c r="Q40" s="30">
        <f>IFERROR(_xlfn.XLOOKUP($B40,'Ownership Metrics'!$A:$A,'Ownership Metrics'!$F:$F),"")</f>
        <v>1</v>
      </c>
      <c r="R40" s="30">
        <f>IFERROR(_xlfn.XLOOKUP($B40,'Ownership Metrics'!$A:$A,'Ownership Metrics'!$G:$G),"")</f>
        <v>89</v>
      </c>
      <c r="S40" s="27" t="str">
        <f>IFERROR(_xlfn.XLOOKUP($B40,'Ownership Metrics'!$A:$A,'Ownership Metrics'!$H:$H),"")</f>
        <v>Mayoritas</v>
      </c>
      <c r="T40" s="27" t="str">
        <f>IFERROR(_xlfn.XLOOKUP($B40,'Ownership Metrics'!$A:$A,'Ownership Metrics'!$I:$I),"")</f>
        <v>Tinggi</v>
      </c>
      <c r="U40" s="27">
        <f>IF(COUNTIFS($B$2:$B40,$B40,$D$2:$D40,$D40)=1,1,0)</f>
        <v>1</v>
      </c>
      <c r="V40" s="27">
        <f t="shared" si="1"/>
        <v>91.17</v>
      </c>
      <c r="W40" s="27">
        <f t="shared" si="2"/>
        <v>1</v>
      </c>
      <c r="X40" s="27">
        <f t="shared" si="0"/>
        <v>91.169999996000001</v>
      </c>
    </row>
    <row r="41" spans="1:24" x14ac:dyDescent="0.25">
      <c r="A41" s="26">
        <v>46265</v>
      </c>
      <c r="B41" s="27" t="s">
        <v>10154</v>
      </c>
      <c r="C41" s="27" t="s">
        <v>96</v>
      </c>
      <c r="D41" s="27" t="s">
        <v>97</v>
      </c>
      <c r="E41" s="27" t="s">
        <v>98</v>
      </c>
      <c r="F41" s="27" t="s">
        <v>23</v>
      </c>
      <c r="G41" s="27"/>
      <c r="H41" s="27" t="s">
        <v>24</v>
      </c>
      <c r="I41" s="28">
        <v>0</v>
      </c>
      <c r="J41" s="28">
        <v>19999900000</v>
      </c>
      <c r="K41" s="28">
        <v>19999900000</v>
      </c>
      <c r="L41" s="29">
        <v>90</v>
      </c>
      <c r="M41" s="29">
        <f>IFERROR(_xlfn.XLOOKUP($B41,'Ownership Metrics'!$A:$A,'Ownership Metrics'!$B:$B),"")</f>
        <v>10</v>
      </c>
      <c r="N41" s="28">
        <f>IFERROR(_xlfn.XLOOKUP($B41,'Ownership Metrics'!$A:$A,'Ownership Metrics'!$C:$C),"")</f>
        <v>8100</v>
      </c>
      <c r="O41" s="29">
        <f>IFERROR(_xlfn.XLOOKUP($B41,'Ownership Metrics'!$A:$A,'Ownership Metrics'!$D:$D),"")</f>
        <v>90</v>
      </c>
      <c r="P41" s="29">
        <f>IFERROR(_xlfn.XLOOKUP($B41,'Ownership Metrics'!$A:$A,'Ownership Metrics'!$E:$E),"")</f>
        <v>90</v>
      </c>
      <c r="Q41" s="30">
        <f>IFERROR(_xlfn.XLOOKUP($B41,'Ownership Metrics'!$A:$A,'Ownership Metrics'!$F:$F),"")</f>
        <v>1</v>
      </c>
      <c r="R41" s="30">
        <f>IFERROR(_xlfn.XLOOKUP($B41,'Ownership Metrics'!$A:$A,'Ownership Metrics'!$G:$G),"")</f>
        <v>88</v>
      </c>
      <c r="S41" s="27" t="str">
        <f>IFERROR(_xlfn.XLOOKUP($B41,'Ownership Metrics'!$A:$A,'Ownership Metrics'!$H:$H),"")</f>
        <v>Mayoritas</v>
      </c>
      <c r="T41" s="27" t="str">
        <f>IFERROR(_xlfn.XLOOKUP($B41,'Ownership Metrics'!$A:$A,'Ownership Metrics'!$I:$I),"")</f>
        <v>Tinggi</v>
      </c>
      <c r="U41" s="27">
        <f>IF(COUNTIFS($B$2:$B41,$B41,$D$2:$D41,$D41)=1,1,0)</f>
        <v>1</v>
      </c>
      <c r="V41" s="27">
        <f t="shared" si="1"/>
        <v>90</v>
      </c>
      <c r="W41" s="27">
        <f t="shared" si="2"/>
        <v>1</v>
      </c>
      <c r="X41" s="27">
        <f t="shared" si="0"/>
        <v>89.999999995899998</v>
      </c>
    </row>
    <row r="42" spans="1:24" x14ac:dyDescent="0.25">
      <c r="A42" s="26">
        <v>46265</v>
      </c>
      <c r="B42" s="27" t="s">
        <v>10155</v>
      </c>
      <c r="C42" s="27" t="s">
        <v>100</v>
      </c>
      <c r="D42" s="27" t="s">
        <v>101</v>
      </c>
      <c r="E42" s="27" t="s">
        <v>22</v>
      </c>
      <c r="F42" s="27" t="s">
        <v>32</v>
      </c>
      <c r="G42" s="27"/>
      <c r="H42" s="27" t="s">
        <v>102</v>
      </c>
      <c r="I42" s="28">
        <v>538896713</v>
      </c>
      <c r="J42" s="28">
        <v>0</v>
      </c>
      <c r="K42" s="28">
        <v>538896713</v>
      </c>
      <c r="L42" s="29">
        <v>91.35</v>
      </c>
      <c r="M42" s="29">
        <f>IFERROR(_xlfn.XLOOKUP($B42,'Ownership Metrics'!$A:$A,'Ownership Metrics'!$B:$B),"")</f>
        <v>7.61</v>
      </c>
      <c r="N42" s="28">
        <f>IFERROR(_xlfn.XLOOKUP($B42,'Ownership Metrics'!$A:$A,'Ownership Metrics'!$C:$C),"")</f>
        <v>8346</v>
      </c>
      <c r="O42" s="29">
        <f>IFERROR(_xlfn.XLOOKUP($B42,'Ownership Metrics'!$A:$A,'Ownership Metrics'!$D:$D),"")</f>
        <v>91.35</v>
      </c>
      <c r="P42" s="29">
        <f>IFERROR(_xlfn.XLOOKUP($B42,'Ownership Metrics'!$A:$A,'Ownership Metrics'!$E:$E),"")</f>
        <v>92.39</v>
      </c>
      <c r="Q42" s="30">
        <f>IFERROR(_xlfn.XLOOKUP($B42,'Ownership Metrics'!$A:$A,'Ownership Metrics'!$F:$F),"")</f>
        <v>2</v>
      </c>
      <c r="R42" s="30">
        <f>IFERROR(_xlfn.XLOOKUP($B42,'Ownership Metrics'!$A:$A,'Ownership Metrics'!$G:$G),"")</f>
        <v>89</v>
      </c>
      <c r="S42" s="27" t="str">
        <f>IFERROR(_xlfn.XLOOKUP($B42,'Ownership Metrics'!$A:$A,'Ownership Metrics'!$H:$H),"")</f>
        <v>Mayoritas</v>
      </c>
      <c r="T42" s="27" t="str">
        <f>IFERROR(_xlfn.XLOOKUP($B42,'Ownership Metrics'!$A:$A,'Ownership Metrics'!$I:$I),"")</f>
        <v>Tinggi</v>
      </c>
      <c r="U42" s="27">
        <f>IF(COUNTIFS($B$2:$B42,$B42,$D$2:$D42,$D42)=1,1,0)</f>
        <v>1</v>
      </c>
      <c r="V42" s="27">
        <f t="shared" si="1"/>
        <v>91.35</v>
      </c>
      <c r="W42" s="27">
        <f t="shared" si="2"/>
        <v>1</v>
      </c>
      <c r="X42" s="27">
        <f t="shared" si="0"/>
        <v>91.34999999579999</v>
      </c>
    </row>
    <row r="43" spans="1:24" x14ac:dyDescent="0.25">
      <c r="A43" s="26">
        <v>46265</v>
      </c>
      <c r="B43" s="27" t="s">
        <v>10155</v>
      </c>
      <c r="C43" s="27" t="s">
        <v>100</v>
      </c>
      <c r="D43" s="27" t="s">
        <v>103</v>
      </c>
      <c r="E43" s="27" t="s">
        <v>35</v>
      </c>
      <c r="F43" s="27" t="s">
        <v>23</v>
      </c>
      <c r="G43" s="27" t="s">
        <v>36</v>
      </c>
      <c r="H43" s="27" t="s">
        <v>24</v>
      </c>
      <c r="I43" s="28">
        <v>6106500</v>
      </c>
      <c r="J43" s="28">
        <v>0</v>
      </c>
      <c r="K43" s="28">
        <v>6106500</v>
      </c>
      <c r="L43" s="29">
        <v>1.04</v>
      </c>
      <c r="M43" s="29">
        <f>IFERROR(_xlfn.XLOOKUP($B43,'Ownership Metrics'!$A:$A,'Ownership Metrics'!$B:$B),"")</f>
        <v>7.61</v>
      </c>
      <c r="N43" s="28">
        <f>IFERROR(_xlfn.XLOOKUP($B43,'Ownership Metrics'!$A:$A,'Ownership Metrics'!$C:$C),"")</f>
        <v>8346</v>
      </c>
      <c r="O43" s="29">
        <f>IFERROR(_xlfn.XLOOKUP($B43,'Ownership Metrics'!$A:$A,'Ownership Metrics'!$D:$D),"")</f>
        <v>91.35</v>
      </c>
      <c r="P43" s="29">
        <f>IFERROR(_xlfn.XLOOKUP($B43,'Ownership Metrics'!$A:$A,'Ownership Metrics'!$E:$E),"")</f>
        <v>92.39</v>
      </c>
      <c r="Q43" s="30">
        <f>IFERROR(_xlfn.XLOOKUP($B43,'Ownership Metrics'!$A:$A,'Ownership Metrics'!$F:$F),"")</f>
        <v>2</v>
      </c>
      <c r="R43" s="30">
        <f>IFERROR(_xlfn.XLOOKUP($B43,'Ownership Metrics'!$A:$A,'Ownership Metrics'!$G:$G),"")</f>
        <v>89</v>
      </c>
      <c r="S43" s="27" t="str">
        <f>IFERROR(_xlfn.XLOOKUP($B43,'Ownership Metrics'!$A:$A,'Ownership Metrics'!$H:$H),"")</f>
        <v>Mayoritas</v>
      </c>
      <c r="T43" s="27" t="str">
        <f>IFERROR(_xlfn.XLOOKUP($B43,'Ownership Metrics'!$A:$A,'Ownership Metrics'!$I:$I),"")</f>
        <v>Tinggi</v>
      </c>
      <c r="U43" s="27">
        <f>IF(COUNTIFS($B$2:$B43,$B43,$D$2:$D43,$D43)=1,1,0)</f>
        <v>1</v>
      </c>
      <c r="V43" s="27">
        <f t="shared" si="1"/>
        <v>1.04</v>
      </c>
      <c r="W43" s="27">
        <f t="shared" si="2"/>
        <v>2</v>
      </c>
      <c r="X43" s="27">
        <f t="shared" si="0"/>
        <v>1.0399999957000001</v>
      </c>
    </row>
    <row r="44" spans="1:24" x14ac:dyDescent="0.25">
      <c r="A44" s="26">
        <v>46265</v>
      </c>
      <c r="B44" s="27" t="s">
        <v>10156</v>
      </c>
      <c r="C44" s="27" t="s">
        <v>105</v>
      </c>
      <c r="D44" s="27" t="s">
        <v>106</v>
      </c>
      <c r="E44" s="27" t="s">
        <v>22</v>
      </c>
      <c r="F44" s="27" t="s">
        <v>23</v>
      </c>
      <c r="G44" s="27"/>
      <c r="H44" s="27"/>
      <c r="I44" s="28">
        <v>0</v>
      </c>
      <c r="J44" s="28">
        <v>5354686054</v>
      </c>
      <c r="K44" s="28">
        <v>5354686054</v>
      </c>
      <c r="L44" s="29">
        <v>63.69</v>
      </c>
      <c r="M44" s="29">
        <f>IFERROR(_xlfn.XLOOKUP($B44,'Ownership Metrics'!$A:$A,'Ownership Metrics'!$B:$B),"")</f>
        <v>29.44</v>
      </c>
      <c r="N44" s="28">
        <f>IFERROR(_xlfn.XLOOKUP($B44,'Ownership Metrics'!$A:$A,'Ownership Metrics'!$C:$C),"")</f>
        <v>4070</v>
      </c>
      <c r="O44" s="29">
        <f>IFERROR(_xlfn.XLOOKUP($B44,'Ownership Metrics'!$A:$A,'Ownership Metrics'!$D:$D),"")</f>
        <v>63.69</v>
      </c>
      <c r="P44" s="29">
        <f>IFERROR(_xlfn.XLOOKUP($B44,'Ownership Metrics'!$A:$A,'Ownership Metrics'!$E:$E),"")</f>
        <v>68.38</v>
      </c>
      <c r="Q44" s="30">
        <f>IFERROR(_xlfn.XLOOKUP($B44,'Ownership Metrics'!$A:$A,'Ownership Metrics'!$F:$F),"")</f>
        <v>5</v>
      </c>
      <c r="R44" s="30">
        <f>IFERROR(_xlfn.XLOOKUP($B44,'Ownership Metrics'!$A:$A,'Ownership Metrics'!$G:$G),"")</f>
        <v>58</v>
      </c>
      <c r="S44" s="27" t="str">
        <f>IFERROR(_xlfn.XLOOKUP($B44,'Ownership Metrics'!$A:$A,'Ownership Metrics'!$H:$H),"")</f>
        <v>Mayoritas</v>
      </c>
      <c r="T44" s="27" t="str">
        <f>IFERROR(_xlfn.XLOOKUP($B44,'Ownership Metrics'!$A:$A,'Ownership Metrics'!$I:$I),"")</f>
        <v>Tinggi</v>
      </c>
      <c r="U44" s="27">
        <f>IF(COUNTIFS($B$2:$B44,$B44,$D$2:$D44,$D44)=1,1,0)</f>
        <v>1</v>
      </c>
      <c r="V44" s="27">
        <f t="shared" si="1"/>
        <v>63.69</v>
      </c>
      <c r="W44" s="27">
        <f t="shared" si="2"/>
        <v>1</v>
      </c>
      <c r="X44" s="27">
        <f t="shared" si="0"/>
        <v>63.689999995599997</v>
      </c>
    </row>
    <row r="45" spans="1:24" x14ac:dyDescent="0.25">
      <c r="A45" s="26">
        <v>46265</v>
      </c>
      <c r="B45" s="27" t="s">
        <v>10156</v>
      </c>
      <c r="C45" s="27" t="s">
        <v>105</v>
      </c>
      <c r="D45" s="27" t="s">
        <v>107</v>
      </c>
      <c r="E45" s="27" t="s">
        <v>74</v>
      </c>
      <c r="F45" s="27" t="s">
        <v>23</v>
      </c>
      <c r="G45" s="27"/>
      <c r="H45" s="27" t="s">
        <v>24</v>
      </c>
      <c r="I45" s="28">
        <v>96194100</v>
      </c>
      <c r="J45" s="28">
        <v>0</v>
      </c>
      <c r="K45" s="28">
        <v>96194100</v>
      </c>
      <c r="L45" s="29">
        <v>1.1399999999999999</v>
      </c>
      <c r="M45" s="29">
        <f>IFERROR(_xlfn.XLOOKUP($B45,'Ownership Metrics'!$A:$A,'Ownership Metrics'!$B:$B),"")</f>
        <v>29.44</v>
      </c>
      <c r="N45" s="28">
        <f>IFERROR(_xlfn.XLOOKUP($B45,'Ownership Metrics'!$A:$A,'Ownership Metrics'!$C:$C),"")</f>
        <v>4070</v>
      </c>
      <c r="O45" s="29">
        <f>IFERROR(_xlfn.XLOOKUP($B45,'Ownership Metrics'!$A:$A,'Ownership Metrics'!$D:$D),"")</f>
        <v>63.69</v>
      </c>
      <c r="P45" s="29">
        <f>IFERROR(_xlfn.XLOOKUP($B45,'Ownership Metrics'!$A:$A,'Ownership Metrics'!$E:$E),"")</f>
        <v>68.38</v>
      </c>
      <c r="Q45" s="30">
        <f>IFERROR(_xlfn.XLOOKUP($B45,'Ownership Metrics'!$A:$A,'Ownership Metrics'!$F:$F),"")</f>
        <v>5</v>
      </c>
      <c r="R45" s="30">
        <f>IFERROR(_xlfn.XLOOKUP($B45,'Ownership Metrics'!$A:$A,'Ownership Metrics'!$G:$G),"")</f>
        <v>58</v>
      </c>
      <c r="S45" s="27" t="str">
        <f>IFERROR(_xlfn.XLOOKUP($B45,'Ownership Metrics'!$A:$A,'Ownership Metrics'!$H:$H),"")</f>
        <v>Mayoritas</v>
      </c>
      <c r="T45" s="27" t="str">
        <f>IFERROR(_xlfn.XLOOKUP($B45,'Ownership Metrics'!$A:$A,'Ownership Metrics'!$I:$I),"")</f>
        <v>Tinggi</v>
      </c>
      <c r="U45" s="27">
        <f>IF(COUNTIFS($B$2:$B45,$B45,$D$2:$D45,$D45)=1,1,0)</f>
        <v>1</v>
      </c>
      <c r="V45" s="27">
        <f t="shared" si="1"/>
        <v>1.1399999999999999</v>
      </c>
      <c r="W45" s="27">
        <f t="shared" si="2"/>
        <v>4</v>
      </c>
      <c r="X45" s="27">
        <f t="shared" si="0"/>
        <v>1.1399999955</v>
      </c>
    </row>
    <row r="46" spans="1:24" x14ac:dyDescent="0.25">
      <c r="A46" s="26">
        <v>46265</v>
      </c>
      <c r="B46" s="27" t="s">
        <v>10156</v>
      </c>
      <c r="C46" s="27" t="s">
        <v>105</v>
      </c>
      <c r="D46" s="27" t="s">
        <v>108</v>
      </c>
      <c r="E46" s="27" t="s">
        <v>22</v>
      </c>
      <c r="F46" s="27" t="s">
        <v>23</v>
      </c>
      <c r="G46" s="27"/>
      <c r="H46" s="27" t="s">
        <v>24</v>
      </c>
      <c r="I46" s="28">
        <v>87662200</v>
      </c>
      <c r="J46" s="28">
        <v>0</v>
      </c>
      <c r="K46" s="28">
        <v>87662200</v>
      </c>
      <c r="L46" s="29">
        <v>1.04</v>
      </c>
      <c r="M46" s="29">
        <f>IFERROR(_xlfn.XLOOKUP($B46,'Ownership Metrics'!$A:$A,'Ownership Metrics'!$B:$B),"")</f>
        <v>29.44</v>
      </c>
      <c r="N46" s="28">
        <f>IFERROR(_xlfn.XLOOKUP($B46,'Ownership Metrics'!$A:$A,'Ownership Metrics'!$C:$C),"")</f>
        <v>4070</v>
      </c>
      <c r="O46" s="29">
        <f>IFERROR(_xlfn.XLOOKUP($B46,'Ownership Metrics'!$A:$A,'Ownership Metrics'!$D:$D),"")</f>
        <v>63.69</v>
      </c>
      <c r="P46" s="29">
        <f>IFERROR(_xlfn.XLOOKUP($B46,'Ownership Metrics'!$A:$A,'Ownership Metrics'!$E:$E),"")</f>
        <v>68.38</v>
      </c>
      <c r="Q46" s="30">
        <f>IFERROR(_xlfn.XLOOKUP($B46,'Ownership Metrics'!$A:$A,'Ownership Metrics'!$F:$F),"")</f>
        <v>5</v>
      </c>
      <c r="R46" s="30">
        <f>IFERROR(_xlfn.XLOOKUP($B46,'Ownership Metrics'!$A:$A,'Ownership Metrics'!$G:$G),"")</f>
        <v>58</v>
      </c>
      <c r="S46" s="27" t="str">
        <f>IFERROR(_xlfn.XLOOKUP($B46,'Ownership Metrics'!$A:$A,'Ownership Metrics'!$H:$H),"")</f>
        <v>Mayoritas</v>
      </c>
      <c r="T46" s="27" t="str">
        <f>IFERROR(_xlfn.XLOOKUP($B46,'Ownership Metrics'!$A:$A,'Ownership Metrics'!$I:$I),"")</f>
        <v>Tinggi</v>
      </c>
      <c r="U46" s="27">
        <f>IF(COUNTIFS($B$2:$B46,$B46,$D$2:$D46,$D46)=1,1,0)</f>
        <v>1</v>
      </c>
      <c r="V46" s="27">
        <f t="shared" si="1"/>
        <v>1.04</v>
      </c>
      <c r="W46" s="27">
        <f t="shared" si="2"/>
        <v>5</v>
      </c>
      <c r="X46" s="27">
        <f t="shared" si="0"/>
        <v>1.0399999954000001</v>
      </c>
    </row>
    <row r="47" spans="1:24" x14ac:dyDescent="0.25">
      <c r="A47" s="26">
        <v>46265</v>
      </c>
      <c r="B47" s="27" t="s">
        <v>10156</v>
      </c>
      <c r="C47" s="27" t="s">
        <v>105</v>
      </c>
      <c r="D47" s="27" t="s">
        <v>109</v>
      </c>
      <c r="E47" s="27" t="s">
        <v>35</v>
      </c>
      <c r="F47" s="27" t="s">
        <v>23</v>
      </c>
      <c r="G47" s="27" t="s">
        <v>36</v>
      </c>
      <c r="H47" s="27" t="s">
        <v>24</v>
      </c>
      <c r="I47" s="28">
        <v>149273123</v>
      </c>
      <c r="J47" s="28">
        <v>0</v>
      </c>
      <c r="K47" s="28">
        <v>149273123</v>
      </c>
      <c r="L47" s="29">
        <v>1.78</v>
      </c>
      <c r="M47" s="29">
        <f>IFERROR(_xlfn.XLOOKUP($B47,'Ownership Metrics'!$A:$A,'Ownership Metrics'!$B:$B),"")</f>
        <v>29.44</v>
      </c>
      <c r="N47" s="28">
        <f>IFERROR(_xlfn.XLOOKUP($B47,'Ownership Metrics'!$A:$A,'Ownership Metrics'!$C:$C),"")</f>
        <v>4070</v>
      </c>
      <c r="O47" s="29">
        <f>IFERROR(_xlfn.XLOOKUP($B47,'Ownership Metrics'!$A:$A,'Ownership Metrics'!$D:$D),"")</f>
        <v>63.69</v>
      </c>
      <c r="P47" s="29">
        <f>IFERROR(_xlfn.XLOOKUP($B47,'Ownership Metrics'!$A:$A,'Ownership Metrics'!$E:$E),"")</f>
        <v>68.38</v>
      </c>
      <c r="Q47" s="30">
        <f>IFERROR(_xlfn.XLOOKUP($B47,'Ownership Metrics'!$A:$A,'Ownership Metrics'!$F:$F),"")</f>
        <v>5</v>
      </c>
      <c r="R47" s="30">
        <f>IFERROR(_xlfn.XLOOKUP($B47,'Ownership Metrics'!$A:$A,'Ownership Metrics'!$G:$G),"")</f>
        <v>58</v>
      </c>
      <c r="S47" s="27" t="str">
        <f>IFERROR(_xlfn.XLOOKUP($B47,'Ownership Metrics'!$A:$A,'Ownership Metrics'!$H:$H),"")</f>
        <v>Mayoritas</v>
      </c>
      <c r="T47" s="27" t="str">
        <f>IFERROR(_xlfn.XLOOKUP($B47,'Ownership Metrics'!$A:$A,'Ownership Metrics'!$I:$I),"")</f>
        <v>Tinggi</v>
      </c>
      <c r="U47" s="27">
        <f>IF(COUNTIFS($B$2:$B47,$B47,$D$2:$D47,$D47)=1,1,0)</f>
        <v>1</v>
      </c>
      <c r="V47" s="27">
        <f t="shared" si="1"/>
        <v>1.78</v>
      </c>
      <c r="W47" s="27">
        <f t="shared" si="2"/>
        <v>3</v>
      </c>
      <c r="X47" s="27">
        <f t="shared" si="0"/>
        <v>1.7799999953000001</v>
      </c>
    </row>
    <row r="48" spans="1:24" x14ac:dyDescent="0.25">
      <c r="A48" s="26">
        <v>46265</v>
      </c>
      <c r="B48" s="27" t="s">
        <v>10156</v>
      </c>
      <c r="C48" s="27" t="s">
        <v>105</v>
      </c>
      <c r="D48" s="27" t="s">
        <v>110</v>
      </c>
      <c r="E48" s="27" t="s">
        <v>67</v>
      </c>
      <c r="F48" s="27" t="s">
        <v>23</v>
      </c>
      <c r="G48" s="27"/>
      <c r="H48" s="27" t="s">
        <v>24</v>
      </c>
      <c r="I48" s="28">
        <v>244716368</v>
      </c>
      <c r="J48" s="28">
        <v>0</v>
      </c>
      <c r="K48" s="28">
        <v>244716368</v>
      </c>
      <c r="L48" s="29">
        <v>2.91</v>
      </c>
      <c r="M48" s="29">
        <f>IFERROR(_xlfn.XLOOKUP($B48,'Ownership Metrics'!$A:$A,'Ownership Metrics'!$B:$B),"")</f>
        <v>29.44</v>
      </c>
      <c r="N48" s="28">
        <f>IFERROR(_xlfn.XLOOKUP($B48,'Ownership Metrics'!$A:$A,'Ownership Metrics'!$C:$C),"")</f>
        <v>4070</v>
      </c>
      <c r="O48" s="29">
        <f>IFERROR(_xlfn.XLOOKUP($B48,'Ownership Metrics'!$A:$A,'Ownership Metrics'!$D:$D),"")</f>
        <v>63.69</v>
      </c>
      <c r="P48" s="29">
        <f>IFERROR(_xlfn.XLOOKUP($B48,'Ownership Metrics'!$A:$A,'Ownership Metrics'!$E:$E),"")</f>
        <v>68.38</v>
      </c>
      <c r="Q48" s="30">
        <f>IFERROR(_xlfn.XLOOKUP($B48,'Ownership Metrics'!$A:$A,'Ownership Metrics'!$F:$F),"")</f>
        <v>5</v>
      </c>
      <c r="R48" s="30">
        <f>IFERROR(_xlfn.XLOOKUP($B48,'Ownership Metrics'!$A:$A,'Ownership Metrics'!$G:$G),"")</f>
        <v>58</v>
      </c>
      <c r="S48" s="27" t="str">
        <f>IFERROR(_xlfn.XLOOKUP($B48,'Ownership Metrics'!$A:$A,'Ownership Metrics'!$H:$H),"")</f>
        <v>Mayoritas</v>
      </c>
      <c r="T48" s="27" t="str">
        <f>IFERROR(_xlfn.XLOOKUP($B48,'Ownership Metrics'!$A:$A,'Ownership Metrics'!$I:$I),"")</f>
        <v>Tinggi</v>
      </c>
      <c r="U48" s="27">
        <f>IF(COUNTIFS($B$2:$B48,$B48,$D$2:$D48,$D48)=1,1,0)</f>
        <v>1</v>
      </c>
      <c r="V48" s="27">
        <f t="shared" si="1"/>
        <v>2.91</v>
      </c>
      <c r="W48" s="27">
        <f t="shared" si="2"/>
        <v>2</v>
      </c>
      <c r="X48" s="27">
        <f t="shared" si="0"/>
        <v>2.9099999952000002</v>
      </c>
    </row>
    <row r="49" spans="1:24" x14ac:dyDescent="0.25">
      <c r="A49" s="26">
        <v>46265</v>
      </c>
      <c r="B49" s="27" t="s">
        <v>10157</v>
      </c>
      <c r="C49" s="27" t="s">
        <v>112</v>
      </c>
      <c r="D49" s="27" t="s">
        <v>113</v>
      </c>
      <c r="E49" s="27" t="s">
        <v>114</v>
      </c>
      <c r="F49" s="27" t="s">
        <v>23</v>
      </c>
      <c r="G49" s="27"/>
      <c r="H49" s="27" t="s">
        <v>24</v>
      </c>
      <c r="I49" s="28">
        <v>920700000</v>
      </c>
      <c r="J49" s="28">
        <v>0</v>
      </c>
      <c r="K49" s="28">
        <v>920700000</v>
      </c>
      <c r="L49" s="29">
        <v>74.5</v>
      </c>
      <c r="M49" s="29">
        <f>IFERROR(_xlfn.XLOOKUP($B49,'Ownership Metrics'!$A:$A,'Ownership Metrics'!$B:$B),"")</f>
        <v>6.6</v>
      </c>
      <c r="N49" s="28">
        <f>IFERROR(_xlfn.XLOOKUP($B49,'Ownership Metrics'!$A:$A,'Ownership Metrics'!$C:$C),"")</f>
        <v>5907</v>
      </c>
      <c r="O49" s="29">
        <f>IFERROR(_xlfn.XLOOKUP($B49,'Ownership Metrics'!$A:$A,'Ownership Metrics'!$D:$D),"")</f>
        <v>74.5</v>
      </c>
      <c r="P49" s="29">
        <f>IFERROR(_xlfn.XLOOKUP($B49,'Ownership Metrics'!$A:$A,'Ownership Metrics'!$E:$E),"")</f>
        <v>93.4</v>
      </c>
      <c r="Q49" s="30">
        <f>IFERROR(_xlfn.XLOOKUP($B49,'Ownership Metrics'!$A:$A,'Ownership Metrics'!$F:$F),"")</f>
        <v>2</v>
      </c>
      <c r="R49" s="30">
        <f>IFERROR(_xlfn.XLOOKUP($B49,'Ownership Metrics'!$A:$A,'Ownership Metrics'!$G:$G),"")</f>
        <v>78</v>
      </c>
      <c r="S49" s="27" t="str">
        <f>IFERROR(_xlfn.XLOOKUP($B49,'Ownership Metrics'!$A:$A,'Ownership Metrics'!$H:$H),"")</f>
        <v>Mayoritas</v>
      </c>
      <c r="T49" s="27" t="str">
        <f>IFERROR(_xlfn.XLOOKUP($B49,'Ownership Metrics'!$A:$A,'Ownership Metrics'!$I:$I),"")</f>
        <v>Tinggi</v>
      </c>
      <c r="U49" s="27">
        <f>IF(COUNTIFS($B$2:$B49,$B49,$D$2:$D49,$D49)=1,1,0)</f>
        <v>1</v>
      </c>
      <c r="V49" s="27">
        <f t="shared" si="1"/>
        <v>74.5</v>
      </c>
      <c r="W49" s="27">
        <f t="shared" si="2"/>
        <v>1</v>
      </c>
      <c r="X49" s="27">
        <f t="shared" si="0"/>
        <v>74.499999995099998</v>
      </c>
    </row>
    <row r="50" spans="1:24" x14ac:dyDescent="0.25">
      <c r="A50" s="26">
        <v>46265</v>
      </c>
      <c r="B50" s="27" t="s">
        <v>10157</v>
      </c>
      <c r="C50" s="27" t="s">
        <v>112</v>
      </c>
      <c r="D50" s="27" t="s">
        <v>115</v>
      </c>
      <c r="E50" s="27" t="s">
        <v>26</v>
      </c>
      <c r="F50" s="27" t="s">
        <v>32</v>
      </c>
      <c r="G50" s="27"/>
      <c r="H50" s="27" t="s">
        <v>116</v>
      </c>
      <c r="I50" s="28">
        <v>233537759</v>
      </c>
      <c r="J50" s="28">
        <v>0</v>
      </c>
      <c r="K50" s="28">
        <v>233537759</v>
      </c>
      <c r="L50" s="29">
        <v>18.899999999999999</v>
      </c>
      <c r="M50" s="29">
        <f>IFERROR(_xlfn.XLOOKUP($B50,'Ownership Metrics'!$A:$A,'Ownership Metrics'!$B:$B),"")</f>
        <v>6.6</v>
      </c>
      <c r="N50" s="28">
        <f>IFERROR(_xlfn.XLOOKUP($B50,'Ownership Metrics'!$A:$A,'Ownership Metrics'!$C:$C),"")</f>
        <v>5907</v>
      </c>
      <c r="O50" s="29">
        <f>IFERROR(_xlfn.XLOOKUP($B50,'Ownership Metrics'!$A:$A,'Ownership Metrics'!$D:$D),"")</f>
        <v>74.5</v>
      </c>
      <c r="P50" s="29">
        <f>IFERROR(_xlfn.XLOOKUP($B50,'Ownership Metrics'!$A:$A,'Ownership Metrics'!$E:$E),"")</f>
        <v>93.4</v>
      </c>
      <c r="Q50" s="30">
        <f>IFERROR(_xlfn.XLOOKUP($B50,'Ownership Metrics'!$A:$A,'Ownership Metrics'!$F:$F),"")</f>
        <v>2</v>
      </c>
      <c r="R50" s="30">
        <f>IFERROR(_xlfn.XLOOKUP($B50,'Ownership Metrics'!$A:$A,'Ownership Metrics'!$G:$G),"")</f>
        <v>78</v>
      </c>
      <c r="S50" s="27" t="str">
        <f>IFERROR(_xlfn.XLOOKUP($B50,'Ownership Metrics'!$A:$A,'Ownership Metrics'!$H:$H),"")</f>
        <v>Mayoritas</v>
      </c>
      <c r="T50" s="27" t="str">
        <f>IFERROR(_xlfn.XLOOKUP($B50,'Ownership Metrics'!$A:$A,'Ownership Metrics'!$I:$I),"")</f>
        <v>Tinggi</v>
      </c>
      <c r="U50" s="27">
        <f>IF(COUNTIFS($B$2:$B50,$B50,$D$2:$D50,$D50)=1,1,0)</f>
        <v>1</v>
      </c>
      <c r="V50" s="27">
        <f t="shared" si="1"/>
        <v>18.899999999999999</v>
      </c>
      <c r="W50" s="27">
        <f t="shared" si="2"/>
        <v>2</v>
      </c>
      <c r="X50" s="27">
        <f t="shared" si="0"/>
        <v>18.899999994999998</v>
      </c>
    </row>
    <row r="51" spans="1:24" x14ac:dyDescent="0.25">
      <c r="A51" s="26">
        <v>46265</v>
      </c>
      <c r="B51" s="27" t="s">
        <v>10158</v>
      </c>
      <c r="C51" s="27" t="s">
        <v>118</v>
      </c>
      <c r="D51" s="27" t="s">
        <v>119</v>
      </c>
      <c r="E51" s="27" t="s">
        <v>22</v>
      </c>
      <c r="F51" s="27" t="s">
        <v>23</v>
      </c>
      <c r="G51" s="27"/>
      <c r="H51" s="27" t="s">
        <v>24</v>
      </c>
      <c r="I51" s="28">
        <v>994150000</v>
      </c>
      <c r="J51" s="28">
        <v>0</v>
      </c>
      <c r="K51" s="28">
        <v>994150000</v>
      </c>
      <c r="L51" s="29">
        <v>25.56</v>
      </c>
      <c r="M51" s="29">
        <f>IFERROR(_xlfn.XLOOKUP($B51,'Ownership Metrics'!$A:$A,'Ownership Metrics'!$B:$B),"")</f>
        <v>9.18</v>
      </c>
      <c r="N51" s="28">
        <f>IFERROR(_xlfn.XLOOKUP($B51,'Ownership Metrics'!$A:$A,'Ownership Metrics'!$C:$C),"")</f>
        <v>3225</v>
      </c>
      <c r="O51" s="29">
        <f>IFERROR(_xlfn.XLOOKUP($B51,'Ownership Metrics'!$A:$A,'Ownership Metrics'!$D:$D),"")</f>
        <v>49.51</v>
      </c>
      <c r="P51" s="29">
        <f>IFERROR(_xlfn.XLOOKUP($B51,'Ownership Metrics'!$A:$A,'Ownership Metrics'!$E:$E),"")</f>
        <v>85.49</v>
      </c>
      <c r="Q51" s="30">
        <f>IFERROR(_xlfn.XLOOKUP($B51,'Ownership Metrics'!$A:$A,'Ownership Metrics'!$F:$F),"")</f>
        <v>6</v>
      </c>
      <c r="R51" s="30">
        <f>IFERROR(_xlfn.XLOOKUP($B51,'Ownership Metrics'!$A:$A,'Ownership Metrics'!$G:$G),"")</f>
        <v>59</v>
      </c>
      <c r="S51" s="27" t="str">
        <f>IFERROR(_xlfn.XLOOKUP($B51,'Ownership Metrics'!$A:$A,'Ownership Metrics'!$H:$H),"")</f>
        <v>Terkonsentrasi</v>
      </c>
      <c r="T51" s="27" t="str">
        <f>IFERROR(_xlfn.XLOOKUP($B51,'Ownership Metrics'!$A:$A,'Ownership Metrics'!$I:$I),"")</f>
        <v>Tinggi</v>
      </c>
      <c r="U51" s="27">
        <f>IF(COUNTIFS($B$2:$B51,$B51,$D$2:$D51,$D51)=1,1,0)</f>
        <v>1</v>
      </c>
      <c r="V51" s="27">
        <f t="shared" si="1"/>
        <v>25.56</v>
      </c>
      <c r="W51" s="27">
        <f t="shared" si="2"/>
        <v>2</v>
      </c>
      <c r="X51" s="27">
        <f t="shared" si="0"/>
        <v>25.5599999949</v>
      </c>
    </row>
    <row r="52" spans="1:24" x14ac:dyDescent="0.25">
      <c r="A52" s="26">
        <v>46265</v>
      </c>
      <c r="B52" s="27" t="s">
        <v>10158</v>
      </c>
      <c r="C52" s="27" t="s">
        <v>118</v>
      </c>
      <c r="D52" s="27" t="s">
        <v>120</v>
      </c>
      <c r="E52" s="27" t="s">
        <v>22</v>
      </c>
      <c r="F52" s="27" t="s">
        <v>23</v>
      </c>
      <c r="G52" s="27"/>
      <c r="H52" s="27" t="s">
        <v>24</v>
      </c>
      <c r="I52" s="28">
        <v>405356593</v>
      </c>
      <c r="J52" s="28">
        <v>0</v>
      </c>
      <c r="K52" s="28">
        <v>405356593</v>
      </c>
      <c r="L52" s="29">
        <v>10.42</v>
      </c>
      <c r="M52" s="29">
        <f>IFERROR(_xlfn.XLOOKUP($B52,'Ownership Metrics'!$A:$A,'Ownership Metrics'!$B:$B),"")</f>
        <v>9.18</v>
      </c>
      <c r="N52" s="28">
        <f>IFERROR(_xlfn.XLOOKUP($B52,'Ownership Metrics'!$A:$A,'Ownership Metrics'!$C:$C),"")</f>
        <v>3225</v>
      </c>
      <c r="O52" s="29">
        <f>IFERROR(_xlfn.XLOOKUP($B52,'Ownership Metrics'!$A:$A,'Ownership Metrics'!$D:$D),"")</f>
        <v>49.51</v>
      </c>
      <c r="P52" s="29">
        <f>IFERROR(_xlfn.XLOOKUP($B52,'Ownership Metrics'!$A:$A,'Ownership Metrics'!$E:$E),"")</f>
        <v>85.49</v>
      </c>
      <c r="Q52" s="30">
        <f>IFERROR(_xlfn.XLOOKUP($B52,'Ownership Metrics'!$A:$A,'Ownership Metrics'!$F:$F),"")</f>
        <v>6</v>
      </c>
      <c r="R52" s="30">
        <f>IFERROR(_xlfn.XLOOKUP($B52,'Ownership Metrics'!$A:$A,'Ownership Metrics'!$G:$G),"")</f>
        <v>59</v>
      </c>
      <c r="S52" s="27" t="str">
        <f>IFERROR(_xlfn.XLOOKUP($B52,'Ownership Metrics'!$A:$A,'Ownership Metrics'!$H:$H),"")</f>
        <v>Terkonsentrasi</v>
      </c>
      <c r="T52" s="27" t="str">
        <f>IFERROR(_xlfn.XLOOKUP($B52,'Ownership Metrics'!$A:$A,'Ownership Metrics'!$I:$I),"")</f>
        <v>Tinggi</v>
      </c>
      <c r="U52" s="27">
        <f>IF(COUNTIFS($B$2:$B52,$B52,$D$2:$D52,$D52)=1,1,0)</f>
        <v>1</v>
      </c>
      <c r="V52" s="27">
        <f t="shared" si="1"/>
        <v>10.42</v>
      </c>
      <c r="W52" s="27">
        <f t="shared" si="2"/>
        <v>3</v>
      </c>
      <c r="X52" s="27">
        <f t="shared" si="0"/>
        <v>10.419999994799999</v>
      </c>
    </row>
    <row r="53" spans="1:24" x14ac:dyDescent="0.25">
      <c r="A53" s="26">
        <v>46265</v>
      </c>
      <c r="B53" s="27" t="s">
        <v>10158</v>
      </c>
      <c r="C53" s="27" t="s">
        <v>118</v>
      </c>
      <c r="D53" s="27" t="s">
        <v>121</v>
      </c>
      <c r="E53" s="27" t="s">
        <v>22</v>
      </c>
      <c r="F53" s="27" t="s">
        <v>32</v>
      </c>
      <c r="G53" s="27"/>
      <c r="H53" s="27"/>
      <c r="I53" s="28">
        <v>0</v>
      </c>
      <c r="J53" s="28">
        <v>39997466</v>
      </c>
      <c r="K53" s="28">
        <v>39997466</v>
      </c>
      <c r="L53" s="29">
        <v>1.03</v>
      </c>
      <c r="M53" s="29">
        <f>IFERROR(_xlfn.XLOOKUP($B53,'Ownership Metrics'!$A:$A,'Ownership Metrics'!$B:$B),"")</f>
        <v>9.18</v>
      </c>
      <c r="N53" s="28">
        <f>IFERROR(_xlfn.XLOOKUP($B53,'Ownership Metrics'!$A:$A,'Ownership Metrics'!$C:$C),"")</f>
        <v>3225</v>
      </c>
      <c r="O53" s="29">
        <f>IFERROR(_xlfn.XLOOKUP($B53,'Ownership Metrics'!$A:$A,'Ownership Metrics'!$D:$D),"")</f>
        <v>49.51</v>
      </c>
      <c r="P53" s="29">
        <f>IFERROR(_xlfn.XLOOKUP($B53,'Ownership Metrics'!$A:$A,'Ownership Metrics'!$E:$E),"")</f>
        <v>85.49</v>
      </c>
      <c r="Q53" s="30">
        <f>IFERROR(_xlfn.XLOOKUP($B53,'Ownership Metrics'!$A:$A,'Ownership Metrics'!$F:$F),"")</f>
        <v>6</v>
      </c>
      <c r="R53" s="30">
        <f>IFERROR(_xlfn.XLOOKUP($B53,'Ownership Metrics'!$A:$A,'Ownership Metrics'!$G:$G),"")</f>
        <v>59</v>
      </c>
      <c r="S53" s="27" t="str">
        <f>IFERROR(_xlfn.XLOOKUP($B53,'Ownership Metrics'!$A:$A,'Ownership Metrics'!$H:$H),"")</f>
        <v>Terkonsentrasi</v>
      </c>
      <c r="T53" s="27" t="str">
        <f>IFERROR(_xlfn.XLOOKUP($B53,'Ownership Metrics'!$A:$A,'Ownership Metrics'!$I:$I),"")</f>
        <v>Tinggi</v>
      </c>
      <c r="U53" s="27">
        <f>IF(COUNTIFS($B$2:$B53,$B53,$D$2:$D53,$D53)=1,1,0)</f>
        <v>1</v>
      </c>
      <c r="V53" s="27">
        <f t="shared" si="1"/>
        <v>1.03</v>
      </c>
      <c r="W53" s="27">
        <f t="shared" si="2"/>
        <v>6</v>
      </c>
      <c r="X53" s="27">
        <f t="shared" si="0"/>
        <v>1.0299999947</v>
      </c>
    </row>
    <row r="54" spans="1:24" x14ac:dyDescent="0.25">
      <c r="A54" s="26">
        <v>46265</v>
      </c>
      <c r="B54" s="27" t="s">
        <v>10158</v>
      </c>
      <c r="C54" s="27" t="s">
        <v>118</v>
      </c>
      <c r="D54" s="27" t="s">
        <v>122</v>
      </c>
      <c r="E54" s="27" t="s">
        <v>35</v>
      </c>
      <c r="F54" s="27" t="s">
        <v>23</v>
      </c>
      <c r="G54" s="27" t="s">
        <v>36</v>
      </c>
      <c r="H54" s="27"/>
      <c r="I54" s="28">
        <v>117100500</v>
      </c>
      <c r="J54" s="28">
        <v>0</v>
      </c>
      <c r="K54" s="28">
        <v>117100500</v>
      </c>
      <c r="L54" s="29">
        <v>3.01</v>
      </c>
      <c r="M54" s="29">
        <f>IFERROR(_xlfn.XLOOKUP($B54,'Ownership Metrics'!$A:$A,'Ownership Metrics'!$B:$B),"")</f>
        <v>9.18</v>
      </c>
      <c r="N54" s="28">
        <f>IFERROR(_xlfn.XLOOKUP($B54,'Ownership Metrics'!$A:$A,'Ownership Metrics'!$C:$C),"")</f>
        <v>3225</v>
      </c>
      <c r="O54" s="29">
        <f>IFERROR(_xlfn.XLOOKUP($B54,'Ownership Metrics'!$A:$A,'Ownership Metrics'!$D:$D),"")</f>
        <v>49.51</v>
      </c>
      <c r="P54" s="29">
        <f>IFERROR(_xlfn.XLOOKUP($B54,'Ownership Metrics'!$A:$A,'Ownership Metrics'!$E:$E),"")</f>
        <v>85.49</v>
      </c>
      <c r="Q54" s="30">
        <f>IFERROR(_xlfn.XLOOKUP($B54,'Ownership Metrics'!$A:$A,'Ownership Metrics'!$F:$F),"")</f>
        <v>6</v>
      </c>
      <c r="R54" s="30">
        <f>IFERROR(_xlfn.XLOOKUP($B54,'Ownership Metrics'!$A:$A,'Ownership Metrics'!$G:$G),"")</f>
        <v>59</v>
      </c>
      <c r="S54" s="27" t="str">
        <f>IFERROR(_xlfn.XLOOKUP($B54,'Ownership Metrics'!$A:$A,'Ownership Metrics'!$H:$H),"")</f>
        <v>Terkonsentrasi</v>
      </c>
      <c r="T54" s="27" t="str">
        <f>IFERROR(_xlfn.XLOOKUP($B54,'Ownership Metrics'!$A:$A,'Ownership Metrics'!$I:$I),"")</f>
        <v>Tinggi</v>
      </c>
      <c r="U54" s="27">
        <f>IF(COUNTIFS($B$2:$B54,$B54,$D$2:$D54,$D54)=1,1,0)</f>
        <v>1</v>
      </c>
      <c r="V54" s="27">
        <f t="shared" si="1"/>
        <v>3.01</v>
      </c>
      <c r="W54" s="27">
        <f t="shared" si="2"/>
        <v>4</v>
      </c>
      <c r="X54" s="27">
        <f t="shared" si="0"/>
        <v>3.0099999945999998</v>
      </c>
    </row>
    <row r="55" spans="1:24" x14ac:dyDescent="0.25">
      <c r="A55" s="26">
        <v>46265</v>
      </c>
      <c r="B55" s="27" t="s">
        <v>10158</v>
      </c>
      <c r="C55" s="27" t="s">
        <v>118</v>
      </c>
      <c r="D55" s="27" t="s">
        <v>75</v>
      </c>
      <c r="E55" s="27" t="s">
        <v>35</v>
      </c>
      <c r="F55" s="27" t="s">
        <v>23</v>
      </c>
      <c r="G55" s="27" t="s">
        <v>36</v>
      </c>
      <c r="H55" s="27" t="s">
        <v>24</v>
      </c>
      <c r="I55" s="28">
        <v>50318100</v>
      </c>
      <c r="J55" s="28">
        <v>0</v>
      </c>
      <c r="K55" s="28">
        <v>50318100</v>
      </c>
      <c r="L55" s="29">
        <v>1.29</v>
      </c>
      <c r="M55" s="29">
        <f>IFERROR(_xlfn.XLOOKUP($B55,'Ownership Metrics'!$A:$A,'Ownership Metrics'!$B:$B),"")</f>
        <v>9.18</v>
      </c>
      <c r="N55" s="28">
        <f>IFERROR(_xlfn.XLOOKUP($B55,'Ownership Metrics'!$A:$A,'Ownership Metrics'!$C:$C),"")</f>
        <v>3225</v>
      </c>
      <c r="O55" s="29">
        <f>IFERROR(_xlfn.XLOOKUP($B55,'Ownership Metrics'!$A:$A,'Ownership Metrics'!$D:$D),"")</f>
        <v>49.51</v>
      </c>
      <c r="P55" s="29">
        <f>IFERROR(_xlfn.XLOOKUP($B55,'Ownership Metrics'!$A:$A,'Ownership Metrics'!$E:$E),"")</f>
        <v>85.49</v>
      </c>
      <c r="Q55" s="30">
        <f>IFERROR(_xlfn.XLOOKUP($B55,'Ownership Metrics'!$A:$A,'Ownership Metrics'!$F:$F),"")</f>
        <v>6</v>
      </c>
      <c r="R55" s="30">
        <f>IFERROR(_xlfn.XLOOKUP($B55,'Ownership Metrics'!$A:$A,'Ownership Metrics'!$G:$G),"")</f>
        <v>59</v>
      </c>
      <c r="S55" s="27" t="str">
        <f>IFERROR(_xlfn.XLOOKUP($B55,'Ownership Metrics'!$A:$A,'Ownership Metrics'!$H:$H),"")</f>
        <v>Terkonsentrasi</v>
      </c>
      <c r="T55" s="27" t="str">
        <f>IFERROR(_xlfn.XLOOKUP($B55,'Ownership Metrics'!$A:$A,'Ownership Metrics'!$I:$I),"")</f>
        <v>Tinggi</v>
      </c>
      <c r="U55" s="27">
        <f>IF(COUNTIFS($B$2:$B55,$B55,$D$2:$D55,$D55)=1,1,0)</f>
        <v>1</v>
      </c>
      <c r="V55" s="27">
        <f t="shared" si="1"/>
        <v>1.29</v>
      </c>
      <c r="W55" s="27">
        <f t="shared" si="2"/>
        <v>5</v>
      </c>
      <c r="X55" s="27">
        <f t="shared" si="0"/>
        <v>1.2899999945</v>
      </c>
    </row>
    <row r="56" spans="1:24" x14ac:dyDescent="0.25">
      <c r="A56" s="26">
        <v>46265</v>
      </c>
      <c r="B56" s="27" t="s">
        <v>10158</v>
      </c>
      <c r="C56" s="27" t="s">
        <v>118</v>
      </c>
      <c r="D56" s="27" t="s">
        <v>123</v>
      </c>
      <c r="E56" s="27" t="s">
        <v>124</v>
      </c>
      <c r="F56" s="27" t="s">
        <v>32</v>
      </c>
      <c r="G56" s="27"/>
      <c r="H56" s="27" t="s">
        <v>56</v>
      </c>
      <c r="I56" s="28">
        <v>1925414417</v>
      </c>
      <c r="J56" s="28">
        <v>0</v>
      </c>
      <c r="K56" s="28">
        <v>1925414417</v>
      </c>
      <c r="L56" s="29">
        <v>49.51</v>
      </c>
      <c r="M56" s="29">
        <f>IFERROR(_xlfn.XLOOKUP($B56,'Ownership Metrics'!$A:$A,'Ownership Metrics'!$B:$B),"")</f>
        <v>9.18</v>
      </c>
      <c r="N56" s="28">
        <f>IFERROR(_xlfn.XLOOKUP($B56,'Ownership Metrics'!$A:$A,'Ownership Metrics'!$C:$C),"")</f>
        <v>3225</v>
      </c>
      <c r="O56" s="29">
        <f>IFERROR(_xlfn.XLOOKUP($B56,'Ownership Metrics'!$A:$A,'Ownership Metrics'!$D:$D),"")</f>
        <v>49.51</v>
      </c>
      <c r="P56" s="29">
        <f>IFERROR(_xlfn.XLOOKUP($B56,'Ownership Metrics'!$A:$A,'Ownership Metrics'!$E:$E),"")</f>
        <v>85.49</v>
      </c>
      <c r="Q56" s="30">
        <f>IFERROR(_xlfn.XLOOKUP($B56,'Ownership Metrics'!$A:$A,'Ownership Metrics'!$F:$F),"")</f>
        <v>6</v>
      </c>
      <c r="R56" s="30">
        <f>IFERROR(_xlfn.XLOOKUP($B56,'Ownership Metrics'!$A:$A,'Ownership Metrics'!$G:$G),"")</f>
        <v>59</v>
      </c>
      <c r="S56" s="27" t="str">
        <f>IFERROR(_xlfn.XLOOKUP($B56,'Ownership Metrics'!$A:$A,'Ownership Metrics'!$H:$H),"")</f>
        <v>Terkonsentrasi</v>
      </c>
      <c r="T56" s="27" t="str">
        <f>IFERROR(_xlfn.XLOOKUP($B56,'Ownership Metrics'!$A:$A,'Ownership Metrics'!$I:$I),"")</f>
        <v>Tinggi</v>
      </c>
      <c r="U56" s="27">
        <f>IF(COUNTIFS($B$2:$B56,$B56,$D$2:$D56,$D56)=1,1,0)</f>
        <v>1</v>
      </c>
      <c r="V56" s="27">
        <f t="shared" si="1"/>
        <v>49.51</v>
      </c>
      <c r="W56" s="27">
        <f t="shared" si="2"/>
        <v>1</v>
      </c>
      <c r="X56" s="27">
        <f t="shared" si="0"/>
        <v>49.509999994399998</v>
      </c>
    </row>
    <row r="57" spans="1:24" x14ac:dyDescent="0.25">
      <c r="A57" s="26">
        <v>46265</v>
      </c>
      <c r="B57" s="27" t="s">
        <v>10159</v>
      </c>
      <c r="C57" s="27" t="s">
        <v>126</v>
      </c>
      <c r="D57" s="27" t="s">
        <v>29</v>
      </c>
      <c r="E57" s="27" t="s">
        <v>22</v>
      </c>
      <c r="F57" s="27" t="s">
        <v>23</v>
      </c>
      <c r="G57" s="27"/>
      <c r="H57" s="27" t="s">
        <v>24</v>
      </c>
      <c r="I57" s="28">
        <v>34933166100</v>
      </c>
      <c r="J57" s="28">
        <v>0</v>
      </c>
      <c r="K57" s="28">
        <v>34933166100</v>
      </c>
      <c r="L57" s="29">
        <v>85.45</v>
      </c>
      <c r="M57" s="29">
        <f>IFERROR(_xlfn.XLOOKUP($B57,'Ownership Metrics'!$A:$A,'Ownership Metrics'!$B:$B),"")</f>
        <v>12.18</v>
      </c>
      <c r="N57" s="28">
        <f>IFERROR(_xlfn.XLOOKUP($B57,'Ownership Metrics'!$A:$A,'Ownership Metrics'!$C:$C),"")</f>
        <v>7305</v>
      </c>
      <c r="O57" s="29">
        <f>IFERROR(_xlfn.XLOOKUP($B57,'Ownership Metrics'!$A:$A,'Ownership Metrics'!$D:$D),"")</f>
        <v>85.45</v>
      </c>
      <c r="P57" s="29">
        <f>IFERROR(_xlfn.XLOOKUP($B57,'Ownership Metrics'!$A:$A,'Ownership Metrics'!$E:$E),"")</f>
        <v>87.82</v>
      </c>
      <c r="Q57" s="30">
        <f>IFERROR(_xlfn.XLOOKUP($B57,'Ownership Metrics'!$A:$A,'Ownership Metrics'!$F:$F),"")</f>
        <v>3</v>
      </c>
      <c r="R57" s="30">
        <f>IFERROR(_xlfn.XLOOKUP($B57,'Ownership Metrics'!$A:$A,'Ownership Metrics'!$G:$G),"")</f>
        <v>82</v>
      </c>
      <c r="S57" s="27" t="str">
        <f>IFERROR(_xlfn.XLOOKUP($B57,'Ownership Metrics'!$A:$A,'Ownership Metrics'!$H:$H),"")</f>
        <v>Mayoritas</v>
      </c>
      <c r="T57" s="27" t="str">
        <f>IFERROR(_xlfn.XLOOKUP($B57,'Ownership Metrics'!$A:$A,'Ownership Metrics'!$I:$I),"")</f>
        <v>Tinggi</v>
      </c>
      <c r="U57" s="27">
        <f>IF(COUNTIFS($B$2:$B57,$B57,$D$2:$D57,$D57)=1,1,0)</f>
        <v>1</v>
      </c>
      <c r="V57" s="27">
        <f t="shared" si="1"/>
        <v>85.45</v>
      </c>
      <c r="W57" s="27">
        <f t="shared" si="2"/>
        <v>1</v>
      </c>
      <c r="X57" s="27">
        <f t="shared" si="0"/>
        <v>85.449999994300001</v>
      </c>
    </row>
    <row r="58" spans="1:24" x14ac:dyDescent="0.25">
      <c r="A58" s="26">
        <v>46265</v>
      </c>
      <c r="B58" s="27" t="s">
        <v>10159</v>
      </c>
      <c r="C58" s="27" t="s">
        <v>126</v>
      </c>
      <c r="D58" s="27" t="s">
        <v>127</v>
      </c>
      <c r="E58" s="27" t="s">
        <v>22</v>
      </c>
      <c r="F58" s="27" t="s">
        <v>32</v>
      </c>
      <c r="G58" s="27"/>
      <c r="H58" s="27" t="s">
        <v>128</v>
      </c>
      <c r="I58" s="28">
        <v>436463680</v>
      </c>
      <c r="J58" s="28">
        <v>0</v>
      </c>
      <c r="K58" s="28">
        <v>436463680</v>
      </c>
      <c r="L58" s="29">
        <v>1.07</v>
      </c>
      <c r="M58" s="29">
        <f>IFERROR(_xlfn.XLOOKUP($B58,'Ownership Metrics'!$A:$A,'Ownership Metrics'!$B:$B),"")</f>
        <v>12.18</v>
      </c>
      <c r="N58" s="28">
        <f>IFERROR(_xlfn.XLOOKUP($B58,'Ownership Metrics'!$A:$A,'Ownership Metrics'!$C:$C),"")</f>
        <v>7305</v>
      </c>
      <c r="O58" s="29">
        <f>IFERROR(_xlfn.XLOOKUP($B58,'Ownership Metrics'!$A:$A,'Ownership Metrics'!$D:$D),"")</f>
        <v>85.45</v>
      </c>
      <c r="P58" s="29">
        <f>IFERROR(_xlfn.XLOOKUP($B58,'Ownership Metrics'!$A:$A,'Ownership Metrics'!$E:$E),"")</f>
        <v>87.82</v>
      </c>
      <c r="Q58" s="30">
        <f>IFERROR(_xlfn.XLOOKUP($B58,'Ownership Metrics'!$A:$A,'Ownership Metrics'!$F:$F),"")</f>
        <v>3</v>
      </c>
      <c r="R58" s="30">
        <f>IFERROR(_xlfn.XLOOKUP($B58,'Ownership Metrics'!$A:$A,'Ownership Metrics'!$G:$G),"")</f>
        <v>82</v>
      </c>
      <c r="S58" s="27" t="str">
        <f>IFERROR(_xlfn.XLOOKUP($B58,'Ownership Metrics'!$A:$A,'Ownership Metrics'!$H:$H),"")</f>
        <v>Mayoritas</v>
      </c>
      <c r="T58" s="27" t="str">
        <f>IFERROR(_xlfn.XLOOKUP($B58,'Ownership Metrics'!$A:$A,'Ownership Metrics'!$I:$I),"")</f>
        <v>Tinggi</v>
      </c>
      <c r="U58" s="27">
        <f>IF(COUNTIFS($B$2:$B58,$B58,$D$2:$D58,$D58)=1,1,0)</f>
        <v>1</v>
      </c>
      <c r="V58" s="27">
        <f t="shared" si="1"/>
        <v>1.07</v>
      </c>
      <c r="W58" s="27">
        <f t="shared" si="2"/>
        <v>3</v>
      </c>
      <c r="X58" s="27">
        <f t="shared" si="0"/>
        <v>1.0699999942</v>
      </c>
    </row>
    <row r="59" spans="1:24" x14ac:dyDescent="0.25">
      <c r="A59" s="26">
        <v>46265</v>
      </c>
      <c r="B59" s="27" t="s">
        <v>10159</v>
      </c>
      <c r="C59" s="27" t="s">
        <v>126</v>
      </c>
      <c r="D59" s="27" t="s">
        <v>129</v>
      </c>
      <c r="E59" s="27" t="s">
        <v>83</v>
      </c>
      <c r="F59" s="27" t="s">
        <v>32</v>
      </c>
      <c r="G59" s="27"/>
      <c r="H59" s="27" t="s">
        <v>64</v>
      </c>
      <c r="I59" s="28">
        <v>532762560</v>
      </c>
      <c r="J59" s="28">
        <v>0</v>
      </c>
      <c r="K59" s="28">
        <v>532762560</v>
      </c>
      <c r="L59" s="29">
        <v>1.3</v>
      </c>
      <c r="M59" s="29">
        <f>IFERROR(_xlfn.XLOOKUP($B59,'Ownership Metrics'!$A:$A,'Ownership Metrics'!$B:$B),"")</f>
        <v>12.18</v>
      </c>
      <c r="N59" s="28">
        <f>IFERROR(_xlfn.XLOOKUP($B59,'Ownership Metrics'!$A:$A,'Ownership Metrics'!$C:$C),"")</f>
        <v>7305</v>
      </c>
      <c r="O59" s="29">
        <f>IFERROR(_xlfn.XLOOKUP($B59,'Ownership Metrics'!$A:$A,'Ownership Metrics'!$D:$D),"")</f>
        <v>85.45</v>
      </c>
      <c r="P59" s="29">
        <f>IFERROR(_xlfn.XLOOKUP($B59,'Ownership Metrics'!$A:$A,'Ownership Metrics'!$E:$E),"")</f>
        <v>87.82</v>
      </c>
      <c r="Q59" s="30">
        <f>IFERROR(_xlfn.XLOOKUP($B59,'Ownership Metrics'!$A:$A,'Ownership Metrics'!$F:$F),"")</f>
        <v>3</v>
      </c>
      <c r="R59" s="30">
        <f>IFERROR(_xlfn.XLOOKUP($B59,'Ownership Metrics'!$A:$A,'Ownership Metrics'!$G:$G),"")</f>
        <v>82</v>
      </c>
      <c r="S59" s="27" t="str">
        <f>IFERROR(_xlfn.XLOOKUP($B59,'Ownership Metrics'!$A:$A,'Ownership Metrics'!$H:$H),"")</f>
        <v>Mayoritas</v>
      </c>
      <c r="T59" s="27" t="str">
        <f>IFERROR(_xlfn.XLOOKUP($B59,'Ownership Metrics'!$A:$A,'Ownership Metrics'!$I:$I),"")</f>
        <v>Tinggi</v>
      </c>
      <c r="U59" s="27">
        <f>IF(COUNTIFS($B$2:$B59,$B59,$D$2:$D59,$D59)=1,1,0)</f>
        <v>1</v>
      </c>
      <c r="V59" s="27">
        <f t="shared" si="1"/>
        <v>1.3</v>
      </c>
      <c r="W59" s="27">
        <f t="shared" si="2"/>
        <v>2</v>
      </c>
      <c r="X59" s="27">
        <f t="shared" si="0"/>
        <v>1.2999999941</v>
      </c>
    </row>
    <row r="60" spans="1:24" x14ac:dyDescent="0.25">
      <c r="A60" s="26">
        <v>46265</v>
      </c>
      <c r="B60" s="27" t="s">
        <v>10160</v>
      </c>
      <c r="C60" s="27" t="s">
        <v>131</v>
      </c>
      <c r="D60" s="27" t="s">
        <v>25</v>
      </c>
      <c r="E60" s="27" t="s">
        <v>26</v>
      </c>
      <c r="F60" s="27" t="s">
        <v>23</v>
      </c>
      <c r="G60" s="27"/>
      <c r="H60" s="27" t="s">
        <v>24</v>
      </c>
      <c r="I60" s="28">
        <v>1174890670</v>
      </c>
      <c r="J60" s="28">
        <v>0</v>
      </c>
      <c r="K60" s="28">
        <v>1174890670</v>
      </c>
      <c r="L60" s="29">
        <v>4.08</v>
      </c>
      <c r="M60" s="29">
        <f>IFERROR(_xlfn.XLOOKUP($B60,'Ownership Metrics'!$A:$A,'Ownership Metrics'!$B:$B),"")</f>
        <v>27.69</v>
      </c>
      <c r="N60" s="28">
        <f>IFERROR(_xlfn.XLOOKUP($B60,'Ownership Metrics'!$A:$A,'Ownership Metrics'!$C:$C),"")</f>
        <v>2481</v>
      </c>
      <c r="O60" s="29">
        <f>IFERROR(_xlfn.XLOOKUP($B60,'Ownership Metrics'!$A:$A,'Ownership Metrics'!$D:$D),"")</f>
        <v>48.77</v>
      </c>
      <c r="P60" s="29">
        <f>IFERROR(_xlfn.XLOOKUP($B60,'Ownership Metrics'!$A:$A,'Ownership Metrics'!$E:$E),"")</f>
        <v>59.74</v>
      </c>
      <c r="Q60" s="30">
        <f>IFERROR(_xlfn.XLOOKUP($B60,'Ownership Metrics'!$A:$A,'Ownership Metrics'!$F:$F),"")</f>
        <v>8</v>
      </c>
      <c r="R60" s="30">
        <f>IFERROR(_xlfn.XLOOKUP($B60,'Ownership Metrics'!$A:$A,'Ownership Metrics'!$G:$G),"")</f>
        <v>45</v>
      </c>
      <c r="S60" s="27" t="str">
        <f>IFERROR(_xlfn.XLOOKUP($B60,'Ownership Metrics'!$A:$A,'Ownership Metrics'!$H:$H),"")</f>
        <v>Moderat</v>
      </c>
      <c r="T60" s="27" t="str">
        <f>IFERROR(_xlfn.XLOOKUP($B60,'Ownership Metrics'!$A:$A,'Ownership Metrics'!$I:$I),"")</f>
        <v>Sedang</v>
      </c>
      <c r="U60" s="27">
        <f>IF(COUNTIFS($B$2:$B60,$B60,$D$2:$D60,$D60)=1,1,0)</f>
        <v>1</v>
      </c>
      <c r="V60" s="27">
        <f t="shared" si="1"/>
        <v>4.08</v>
      </c>
      <c r="W60" s="27">
        <f t="shared" si="2"/>
        <v>4</v>
      </c>
      <c r="X60" s="27">
        <f t="shared" si="0"/>
        <v>4.0799999940000005</v>
      </c>
    </row>
    <row r="61" spans="1:24" x14ac:dyDescent="0.25">
      <c r="A61" s="26">
        <v>46265</v>
      </c>
      <c r="B61" s="27" t="s">
        <v>10160</v>
      </c>
      <c r="C61" s="27" t="s">
        <v>131</v>
      </c>
      <c r="D61" s="27" t="s">
        <v>28</v>
      </c>
      <c r="E61" s="27" t="s">
        <v>22</v>
      </c>
      <c r="F61" s="27" t="s">
        <v>23</v>
      </c>
      <c r="G61" s="27"/>
      <c r="H61" s="27" t="s">
        <v>24</v>
      </c>
      <c r="I61" s="28">
        <v>14045425500</v>
      </c>
      <c r="J61" s="28">
        <v>0</v>
      </c>
      <c r="K61" s="28">
        <v>14045425500</v>
      </c>
      <c r="L61" s="29">
        <v>48.77</v>
      </c>
      <c r="M61" s="29">
        <f>IFERROR(_xlfn.XLOOKUP($B61,'Ownership Metrics'!$A:$A,'Ownership Metrics'!$B:$B),"")</f>
        <v>27.69</v>
      </c>
      <c r="N61" s="28">
        <f>IFERROR(_xlfn.XLOOKUP($B61,'Ownership Metrics'!$A:$A,'Ownership Metrics'!$C:$C),"")</f>
        <v>2481</v>
      </c>
      <c r="O61" s="29">
        <f>IFERROR(_xlfn.XLOOKUP($B61,'Ownership Metrics'!$A:$A,'Ownership Metrics'!$D:$D),"")</f>
        <v>48.77</v>
      </c>
      <c r="P61" s="29">
        <f>IFERROR(_xlfn.XLOOKUP($B61,'Ownership Metrics'!$A:$A,'Ownership Metrics'!$E:$E),"")</f>
        <v>59.74</v>
      </c>
      <c r="Q61" s="30">
        <f>IFERROR(_xlfn.XLOOKUP($B61,'Ownership Metrics'!$A:$A,'Ownership Metrics'!$F:$F),"")</f>
        <v>8</v>
      </c>
      <c r="R61" s="30">
        <f>IFERROR(_xlfn.XLOOKUP($B61,'Ownership Metrics'!$A:$A,'Ownership Metrics'!$G:$G),"")</f>
        <v>45</v>
      </c>
      <c r="S61" s="27" t="str">
        <f>IFERROR(_xlfn.XLOOKUP($B61,'Ownership Metrics'!$A:$A,'Ownership Metrics'!$H:$H),"")</f>
        <v>Moderat</v>
      </c>
      <c r="T61" s="27" t="str">
        <f>IFERROR(_xlfn.XLOOKUP($B61,'Ownership Metrics'!$A:$A,'Ownership Metrics'!$I:$I),"")</f>
        <v>Sedang</v>
      </c>
      <c r="U61" s="27">
        <f>IF(COUNTIFS($B$2:$B61,$B61,$D$2:$D61,$D61)=1,1,0)</f>
        <v>1</v>
      </c>
      <c r="V61" s="27">
        <f t="shared" si="1"/>
        <v>48.77</v>
      </c>
      <c r="W61" s="27">
        <f t="shared" si="2"/>
        <v>1</v>
      </c>
      <c r="X61" s="27">
        <f t="shared" si="0"/>
        <v>48.769999993900001</v>
      </c>
    </row>
    <row r="62" spans="1:24" x14ac:dyDescent="0.25">
      <c r="A62" s="26">
        <v>46265</v>
      </c>
      <c r="B62" s="27" t="s">
        <v>10160</v>
      </c>
      <c r="C62" s="27" t="s">
        <v>131</v>
      </c>
      <c r="D62" s="27" t="s">
        <v>132</v>
      </c>
      <c r="E62" s="27" t="s">
        <v>22</v>
      </c>
      <c r="F62" s="27" t="s">
        <v>32</v>
      </c>
      <c r="G62" s="27"/>
      <c r="H62" s="27" t="s">
        <v>133</v>
      </c>
      <c r="I62" s="28">
        <v>480000000</v>
      </c>
      <c r="J62" s="28">
        <v>0</v>
      </c>
      <c r="K62" s="28">
        <v>480000000</v>
      </c>
      <c r="L62" s="29">
        <v>1.67</v>
      </c>
      <c r="M62" s="29">
        <f>IFERROR(_xlfn.XLOOKUP($B62,'Ownership Metrics'!$A:$A,'Ownership Metrics'!$B:$B),"")</f>
        <v>27.69</v>
      </c>
      <c r="N62" s="28">
        <f>IFERROR(_xlfn.XLOOKUP($B62,'Ownership Metrics'!$A:$A,'Ownership Metrics'!$C:$C),"")</f>
        <v>2481</v>
      </c>
      <c r="O62" s="29">
        <f>IFERROR(_xlfn.XLOOKUP($B62,'Ownership Metrics'!$A:$A,'Ownership Metrics'!$D:$D),"")</f>
        <v>48.77</v>
      </c>
      <c r="P62" s="29">
        <f>IFERROR(_xlfn.XLOOKUP($B62,'Ownership Metrics'!$A:$A,'Ownership Metrics'!$E:$E),"")</f>
        <v>59.74</v>
      </c>
      <c r="Q62" s="30">
        <f>IFERROR(_xlfn.XLOOKUP($B62,'Ownership Metrics'!$A:$A,'Ownership Metrics'!$F:$F),"")</f>
        <v>8</v>
      </c>
      <c r="R62" s="30">
        <f>IFERROR(_xlfn.XLOOKUP($B62,'Ownership Metrics'!$A:$A,'Ownership Metrics'!$G:$G),"")</f>
        <v>45</v>
      </c>
      <c r="S62" s="27" t="str">
        <f>IFERROR(_xlfn.XLOOKUP($B62,'Ownership Metrics'!$A:$A,'Ownership Metrics'!$H:$H),"")</f>
        <v>Moderat</v>
      </c>
      <c r="T62" s="27" t="str">
        <f>IFERROR(_xlfn.XLOOKUP($B62,'Ownership Metrics'!$A:$A,'Ownership Metrics'!$I:$I),"")</f>
        <v>Sedang</v>
      </c>
      <c r="U62" s="27">
        <f>IF(COUNTIFS($B$2:$B62,$B62,$D$2:$D62,$D62)=1,1,0)</f>
        <v>1</v>
      </c>
      <c r="V62" s="27">
        <f t="shared" si="1"/>
        <v>1.67</v>
      </c>
      <c r="W62" s="27">
        <f t="shared" si="2"/>
        <v>7</v>
      </c>
      <c r="X62" s="27">
        <f t="shared" si="0"/>
        <v>1.6699999937999999</v>
      </c>
    </row>
    <row r="63" spans="1:24" x14ac:dyDescent="0.25">
      <c r="A63" s="26">
        <v>46265</v>
      </c>
      <c r="B63" s="27" t="s">
        <v>10160</v>
      </c>
      <c r="C63" s="27" t="s">
        <v>131</v>
      </c>
      <c r="D63" s="27" t="s">
        <v>34</v>
      </c>
      <c r="E63" s="27" t="s">
        <v>35</v>
      </c>
      <c r="F63" s="27" t="s">
        <v>23</v>
      </c>
      <c r="G63" s="27" t="s">
        <v>36</v>
      </c>
      <c r="H63" s="27" t="s">
        <v>24</v>
      </c>
      <c r="I63" s="28">
        <v>1976632710</v>
      </c>
      <c r="J63" s="28">
        <v>0</v>
      </c>
      <c r="K63" s="28">
        <v>1976632710</v>
      </c>
      <c r="L63" s="29">
        <v>6.86</v>
      </c>
      <c r="M63" s="29">
        <f>IFERROR(_xlfn.XLOOKUP($B63,'Ownership Metrics'!$A:$A,'Ownership Metrics'!$B:$B),"")</f>
        <v>27.69</v>
      </c>
      <c r="N63" s="28">
        <f>IFERROR(_xlfn.XLOOKUP($B63,'Ownership Metrics'!$A:$A,'Ownership Metrics'!$C:$C),"")</f>
        <v>2481</v>
      </c>
      <c r="O63" s="29">
        <f>IFERROR(_xlfn.XLOOKUP($B63,'Ownership Metrics'!$A:$A,'Ownership Metrics'!$D:$D),"")</f>
        <v>48.77</v>
      </c>
      <c r="P63" s="29">
        <f>IFERROR(_xlfn.XLOOKUP($B63,'Ownership Metrics'!$A:$A,'Ownership Metrics'!$E:$E),"")</f>
        <v>59.74</v>
      </c>
      <c r="Q63" s="30">
        <f>IFERROR(_xlfn.XLOOKUP($B63,'Ownership Metrics'!$A:$A,'Ownership Metrics'!$F:$F),"")</f>
        <v>8</v>
      </c>
      <c r="R63" s="30">
        <f>IFERROR(_xlfn.XLOOKUP($B63,'Ownership Metrics'!$A:$A,'Ownership Metrics'!$G:$G),"")</f>
        <v>45</v>
      </c>
      <c r="S63" s="27" t="str">
        <f>IFERROR(_xlfn.XLOOKUP($B63,'Ownership Metrics'!$A:$A,'Ownership Metrics'!$H:$H),"")</f>
        <v>Moderat</v>
      </c>
      <c r="T63" s="27" t="str">
        <f>IFERROR(_xlfn.XLOOKUP($B63,'Ownership Metrics'!$A:$A,'Ownership Metrics'!$I:$I),"")</f>
        <v>Sedang</v>
      </c>
      <c r="U63" s="27">
        <f>IF(COUNTIFS($B$2:$B63,$B63,$D$2:$D63,$D63)=1,1,0)</f>
        <v>1</v>
      </c>
      <c r="V63" s="27">
        <f t="shared" si="1"/>
        <v>6.86</v>
      </c>
      <c r="W63" s="27">
        <f t="shared" si="2"/>
        <v>2</v>
      </c>
      <c r="X63" s="27">
        <f t="shared" si="0"/>
        <v>6.8599999937000007</v>
      </c>
    </row>
    <row r="64" spans="1:24" x14ac:dyDescent="0.25">
      <c r="A64" s="26">
        <v>46265</v>
      </c>
      <c r="B64" s="27" t="s">
        <v>10160</v>
      </c>
      <c r="C64" s="27" t="s">
        <v>131</v>
      </c>
      <c r="D64" s="27" t="s">
        <v>37</v>
      </c>
      <c r="E64" s="27" t="s">
        <v>35</v>
      </c>
      <c r="F64" s="27" t="s">
        <v>23</v>
      </c>
      <c r="G64" s="27" t="s">
        <v>36</v>
      </c>
      <c r="H64" s="27" t="s">
        <v>24</v>
      </c>
      <c r="I64" s="28">
        <v>1184879901</v>
      </c>
      <c r="J64" s="28">
        <v>0</v>
      </c>
      <c r="K64" s="28">
        <v>1184879901</v>
      </c>
      <c r="L64" s="29">
        <v>4.1100000000000003</v>
      </c>
      <c r="M64" s="29">
        <f>IFERROR(_xlfn.XLOOKUP($B64,'Ownership Metrics'!$A:$A,'Ownership Metrics'!$B:$B),"")</f>
        <v>27.69</v>
      </c>
      <c r="N64" s="28">
        <f>IFERROR(_xlfn.XLOOKUP($B64,'Ownership Metrics'!$A:$A,'Ownership Metrics'!$C:$C),"")</f>
        <v>2481</v>
      </c>
      <c r="O64" s="29">
        <f>IFERROR(_xlfn.XLOOKUP($B64,'Ownership Metrics'!$A:$A,'Ownership Metrics'!$D:$D),"")</f>
        <v>48.77</v>
      </c>
      <c r="P64" s="29">
        <f>IFERROR(_xlfn.XLOOKUP($B64,'Ownership Metrics'!$A:$A,'Ownership Metrics'!$E:$E),"")</f>
        <v>59.74</v>
      </c>
      <c r="Q64" s="30">
        <f>IFERROR(_xlfn.XLOOKUP($B64,'Ownership Metrics'!$A:$A,'Ownership Metrics'!$F:$F),"")</f>
        <v>8</v>
      </c>
      <c r="R64" s="30">
        <f>IFERROR(_xlfn.XLOOKUP($B64,'Ownership Metrics'!$A:$A,'Ownership Metrics'!$G:$G),"")</f>
        <v>45</v>
      </c>
      <c r="S64" s="27" t="str">
        <f>IFERROR(_xlfn.XLOOKUP($B64,'Ownership Metrics'!$A:$A,'Ownership Metrics'!$H:$H),"")</f>
        <v>Moderat</v>
      </c>
      <c r="T64" s="27" t="str">
        <f>IFERROR(_xlfn.XLOOKUP($B64,'Ownership Metrics'!$A:$A,'Ownership Metrics'!$I:$I),"")</f>
        <v>Sedang</v>
      </c>
      <c r="U64" s="27">
        <f>IF(COUNTIFS($B$2:$B64,$B64,$D$2:$D64,$D64)=1,1,0)</f>
        <v>1</v>
      </c>
      <c r="V64" s="27">
        <f t="shared" si="1"/>
        <v>4.1100000000000003</v>
      </c>
      <c r="W64" s="27">
        <f t="shared" si="2"/>
        <v>3</v>
      </c>
      <c r="X64" s="27">
        <f t="shared" si="0"/>
        <v>4.1099999936000007</v>
      </c>
    </row>
    <row r="65" spans="1:24" x14ac:dyDescent="0.25">
      <c r="A65" s="26">
        <v>46265</v>
      </c>
      <c r="B65" s="27" t="s">
        <v>10160</v>
      </c>
      <c r="C65" s="27" t="s">
        <v>131</v>
      </c>
      <c r="D65" s="27" t="s">
        <v>38</v>
      </c>
      <c r="E65" s="27" t="s">
        <v>35</v>
      </c>
      <c r="F65" s="27" t="s">
        <v>23</v>
      </c>
      <c r="G65" s="27" t="s">
        <v>36</v>
      </c>
      <c r="H65" s="27" t="s">
        <v>24</v>
      </c>
      <c r="I65" s="28">
        <v>1051738544</v>
      </c>
      <c r="J65" s="28">
        <v>0</v>
      </c>
      <c r="K65" s="28">
        <v>1051738544</v>
      </c>
      <c r="L65" s="29">
        <v>3.65</v>
      </c>
      <c r="M65" s="29">
        <f>IFERROR(_xlfn.XLOOKUP($B65,'Ownership Metrics'!$A:$A,'Ownership Metrics'!$B:$B),"")</f>
        <v>27.69</v>
      </c>
      <c r="N65" s="28">
        <f>IFERROR(_xlfn.XLOOKUP($B65,'Ownership Metrics'!$A:$A,'Ownership Metrics'!$C:$C),"")</f>
        <v>2481</v>
      </c>
      <c r="O65" s="29">
        <f>IFERROR(_xlfn.XLOOKUP($B65,'Ownership Metrics'!$A:$A,'Ownership Metrics'!$D:$D),"")</f>
        <v>48.77</v>
      </c>
      <c r="P65" s="29">
        <f>IFERROR(_xlfn.XLOOKUP($B65,'Ownership Metrics'!$A:$A,'Ownership Metrics'!$E:$E),"")</f>
        <v>59.74</v>
      </c>
      <c r="Q65" s="30">
        <f>IFERROR(_xlfn.XLOOKUP($B65,'Ownership Metrics'!$A:$A,'Ownership Metrics'!$F:$F),"")</f>
        <v>8</v>
      </c>
      <c r="R65" s="30">
        <f>IFERROR(_xlfn.XLOOKUP($B65,'Ownership Metrics'!$A:$A,'Ownership Metrics'!$G:$G),"")</f>
        <v>45</v>
      </c>
      <c r="S65" s="27" t="str">
        <f>IFERROR(_xlfn.XLOOKUP($B65,'Ownership Metrics'!$A:$A,'Ownership Metrics'!$H:$H),"")</f>
        <v>Moderat</v>
      </c>
      <c r="T65" s="27" t="str">
        <f>IFERROR(_xlfn.XLOOKUP($B65,'Ownership Metrics'!$A:$A,'Ownership Metrics'!$I:$I),"")</f>
        <v>Sedang</v>
      </c>
      <c r="U65" s="27">
        <f>IF(COUNTIFS($B$2:$B65,$B65,$D$2:$D65,$D65)=1,1,0)</f>
        <v>1</v>
      </c>
      <c r="V65" s="27">
        <f t="shared" si="1"/>
        <v>3.65</v>
      </c>
      <c r="W65" s="27">
        <f t="shared" si="2"/>
        <v>5</v>
      </c>
      <c r="X65" s="27">
        <f t="shared" si="0"/>
        <v>3.6499999934999998</v>
      </c>
    </row>
    <row r="66" spans="1:24" x14ac:dyDescent="0.25">
      <c r="A66" s="26">
        <v>46265</v>
      </c>
      <c r="B66" s="27" t="s">
        <v>10160</v>
      </c>
      <c r="C66" s="27" t="s">
        <v>131</v>
      </c>
      <c r="D66" s="27" t="s">
        <v>39</v>
      </c>
      <c r="E66" s="27" t="s">
        <v>35</v>
      </c>
      <c r="F66" s="27" t="s">
        <v>23</v>
      </c>
      <c r="G66" s="27" t="s">
        <v>36</v>
      </c>
      <c r="H66" s="27" t="s">
        <v>24</v>
      </c>
      <c r="I66" s="28">
        <v>611849202</v>
      </c>
      <c r="J66" s="28">
        <v>0</v>
      </c>
      <c r="K66" s="28">
        <v>611849202</v>
      </c>
      <c r="L66" s="29">
        <v>2.12</v>
      </c>
      <c r="M66" s="29">
        <f>IFERROR(_xlfn.XLOOKUP($B66,'Ownership Metrics'!$A:$A,'Ownership Metrics'!$B:$B),"")</f>
        <v>27.69</v>
      </c>
      <c r="N66" s="28">
        <f>IFERROR(_xlfn.XLOOKUP($B66,'Ownership Metrics'!$A:$A,'Ownership Metrics'!$C:$C),"")</f>
        <v>2481</v>
      </c>
      <c r="O66" s="29">
        <f>IFERROR(_xlfn.XLOOKUP($B66,'Ownership Metrics'!$A:$A,'Ownership Metrics'!$D:$D),"")</f>
        <v>48.77</v>
      </c>
      <c r="P66" s="29">
        <f>IFERROR(_xlfn.XLOOKUP($B66,'Ownership Metrics'!$A:$A,'Ownership Metrics'!$E:$E),"")</f>
        <v>59.74</v>
      </c>
      <c r="Q66" s="30">
        <f>IFERROR(_xlfn.XLOOKUP($B66,'Ownership Metrics'!$A:$A,'Ownership Metrics'!$F:$F),"")</f>
        <v>8</v>
      </c>
      <c r="R66" s="30">
        <f>IFERROR(_xlfn.XLOOKUP($B66,'Ownership Metrics'!$A:$A,'Ownership Metrics'!$G:$G),"")</f>
        <v>45</v>
      </c>
      <c r="S66" s="27" t="str">
        <f>IFERROR(_xlfn.XLOOKUP($B66,'Ownership Metrics'!$A:$A,'Ownership Metrics'!$H:$H),"")</f>
        <v>Moderat</v>
      </c>
      <c r="T66" s="27" t="str">
        <f>IFERROR(_xlfn.XLOOKUP($B66,'Ownership Metrics'!$A:$A,'Ownership Metrics'!$I:$I),"")</f>
        <v>Sedang</v>
      </c>
      <c r="U66" s="27">
        <f>IF(COUNTIFS($B$2:$B66,$B66,$D$2:$D66,$D66)=1,1,0)</f>
        <v>1</v>
      </c>
      <c r="V66" s="27">
        <f t="shared" si="1"/>
        <v>2.12</v>
      </c>
      <c r="W66" s="27">
        <f t="shared" si="2"/>
        <v>6</v>
      </c>
      <c r="X66" s="27">
        <f t="shared" ref="X66:X129" si="3">$V66-(ROW()*0.0000000001)</f>
        <v>2.1199999934</v>
      </c>
    </row>
    <row r="67" spans="1:24" x14ac:dyDescent="0.25">
      <c r="A67" s="26">
        <v>46265</v>
      </c>
      <c r="B67" s="27" t="s">
        <v>10160</v>
      </c>
      <c r="C67" s="27" t="s">
        <v>131</v>
      </c>
      <c r="D67" s="27" t="s">
        <v>134</v>
      </c>
      <c r="E67" s="27" t="s">
        <v>72</v>
      </c>
      <c r="F67" s="27" t="s">
        <v>32</v>
      </c>
      <c r="G67" s="27"/>
      <c r="H67" s="27" t="s">
        <v>135</v>
      </c>
      <c r="I67" s="28">
        <v>302334500</v>
      </c>
      <c r="J67" s="28">
        <v>0</v>
      </c>
      <c r="K67" s="28">
        <v>302334500</v>
      </c>
      <c r="L67" s="29">
        <v>1.05</v>
      </c>
      <c r="M67" s="29">
        <f>IFERROR(_xlfn.XLOOKUP($B67,'Ownership Metrics'!$A:$A,'Ownership Metrics'!$B:$B),"")</f>
        <v>27.69</v>
      </c>
      <c r="N67" s="28">
        <f>IFERROR(_xlfn.XLOOKUP($B67,'Ownership Metrics'!$A:$A,'Ownership Metrics'!$C:$C),"")</f>
        <v>2481</v>
      </c>
      <c r="O67" s="29">
        <f>IFERROR(_xlfn.XLOOKUP($B67,'Ownership Metrics'!$A:$A,'Ownership Metrics'!$D:$D),"")</f>
        <v>48.77</v>
      </c>
      <c r="P67" s="29">
        <f>IFERROR(_xlfn.XLOOKUP($B67,'Ownership Metrics'!$A:$A,'Ownership Metrics'!$E:$E),"")</f>
        <v>59.74</v>
      </c>
      <c r="Q67" s="30">
        <f>IFERROR(_xlfn.XLOOKUP($B67,'Ownership Metrics'!$A:$A,'Ownership Metrics'!$F:$F),"")</f>
        <v>8</v>
      </c>
      <c r="R67" s="30">
        <f>IFERROR(_xlfn.XLOOKUP($B67,'Ownership Metrics'!$A:$A,'Ownership Metrics'!$G:$G),"")</f>
        <v>45</v>
      </c>
      <c r="S67" s="27" t="str">
        <f>IFERROR(_xlfn.XLOOKUP($B67,'Ownership Metrics'!$A:$A,'Ownership Metrics'!$H:$H),"")</f>
        <v>Moderat</v>
      </c>
      <c r="T67" s="27" t="str">
        <f>IFERROR(_xlfn.XLOOKUP($B67,'Ownership Metrics'!$A:$A,'Ownership Metrics'!$I:$I),"")</f>
        <v>Sedang</v>
      </c>
      <c r="U67" s="27">
        <f>IF(COUNTIFS($B$2:$B67,$B67,$D$2:$D67,$D67)=1,1,0)</f>
        <v>1</v>
      </c>
      <c r="V67" s="27">
        <f t="shared" ref="V67:V130" si="4">SUMIFS($L$2:$L$10000,$B$2:$B$10000,$B67,$D$2:$D$10000,$D67)</f>
        <v>1.05</v>
      </c>
      <c r="W67" s="27">
        <f t="shared" ref="W67:W130" si="5">COUNTIFS($B$2:$B$10000,$B67,$U$2:$U$10000,1,$X$2:$X$10000,"&gt;"&amp;$X67)+1</f>
        <v>8</v>
      </c>
      <c r="X67" s="27">
        <f t="shared" si="3"/>
        <v>1.0499999932999999</v>
      </c>
    </row>
    <row r="68" spans="1:24" x14ac:dyDescent="0.25">
      <c r="A68" s="26">
        <v>46265</v>
      </c>
      <c r="B68" s="27" t="s">
        <v>10161</v>
      </c>
      <c r="C68" s="27" t="s">
        <v>137</v>
      </c>
      <c r="D68" s="27" t="s">
        <v>138</v>
      </c>
      <c r="E68" s="27" t="s">
        <v>139</v>
      </c>
      <c r="F68" s="27" t="s">
        <v>23</v>
      </c>
      <c r="G68" s="27"/>
      <c r="H68" s="27" t="s">
        <v>24</v>
      </c>
      <c r="I68" s="28">
        <v>10433000</v>
      </c>
      <c r="J68" s="28">
        <v>0</v>
      </c>
      <c r="K68" s="28">
        <v>10433000</v>
      </c>
      <c r="L68" s="29">
        <v>1.04</v>
      </c>
      <c r="M68" s="29">
        <f>IFERROR(_xlfn.XLOOKUP($B68,'Ownership Metrics'!$A:$A,'Ownership Metrics'!$B:$B),"")</f>
        <v>27.54</v>
      </c>
      <c r="N68" s="28">
        <f>IFERROR(_xlfn.XLOOKUP($B68,'Ownership Metrics'!$A:$A,'Ownership Metrics'!$C:$C),"")</f>
        <v>3093</v>
      </c>
      <c r="O68" s="29">
        <f>IFERROR(_xlfn.XLOOKUP($B68,'Ownership Metrics'!$A:$A,'Ownership Metrics'!$D:$D),"")</f>
        <v>55.23</v>
      </c>
      <c r="P68" s="29">
        <f>IFERROR(_xlfn.XLOOKUP($B68,'Ownership Metrics'!$A:$A,'Ownership Metrics'!$E:$E),"")</f>
        <v>62.13</v>
      </c>
      <c r="Q68" s="30">
        <f>IFERROR(_xlfn.XLOOKUP($B68,'Ownership Metrics'!$A:$A,'Ownership Metrics'!$F:$F),"")</f>
        <v>10</v>
      </c>
      <c r="R68" s="30">
        <f>IFERROR(_xlfn.XLOOKUP($B68,'Ownership Metrics'!$A:$A,'Ownership Metrics'!$G:$G),"")</f>
        <v>46</v>
      </c>
      <c r="S68" s="27" t="str">
        <f>IFERROR(_xlfn.XLOOKUP($B68,'Ownership Metrics'!$A:$A,'Ownership Metrics'!$H:$H),"")</f>
        <v>Mayoritas</v>
      </c>
      <c r="T68" s="27" t="str">
        <f>IFERROR(_xlfn.XLOOKUP($B68,'Ownership Metrics'!$A:$A,'Ownership Metrics'!$I:$I),"")</f>
        <v>Sedang</v>
      </c>
      <c r="U68" s="27">
        <f>IF(COUNTIFS($B$2:$B68,$B68,$D$2:$D68,$D68)=1,1,0)</f>
        <v>1</v>
      </c>
      <c r="V68" s="27">
        <f t="shared" si="4"/>
        <v>1.04</v>
      </c>
      <c r="W68" s="27">
        <f t="shared" si="5"/>
        <v>9</v>
      </c>
      <c r="X68" s="27">
        <f t="shared" si="3"/>
        <v>1.0399999932000001</v>
      </c>
    </row>
    <row r="69" spans="1:24" x14ac:dyDescent="0.25">
      <c r="A69" s="26">
        <v>46265</v>
      </c>
      <c r="B69" s="27" t="s">
        <v>10161</v>
      </c>
      <c r="C69" s="27" t="s">
        <v>137</v>
      </c>
      <c r="D69" s="27" t="s">
        <v>140</v>
      </c>
      <c r="E69" s="27" t="s">
        <v>35</v>
      </c>
      <c r="F69" s="27" t="s">
        <v>23</v>
      </c>
      <c r="G69" s="27" t="s">
        <v>36</v>
      </c>
      <c r="H69" s="27" t="s">
        <v>24</v>
      </c>
      <c r="I69" s="28">
        <v>12545400</v>
      </c>
      <c r="J69" s="28">
        <v>0</v>
      </c>
      <c r="K69" s="28">
        <v>12545400</v>
      </c>
      <c r="L69" s="29">
        <v>1.25</v>
      </c>
      <c r="M69" s="29">
        <f>IFERROR(_xlfn.XLOOKUP($B69,'Ownership Metrics'!$A:$A,'Ownership Metrics'!$B:$B),"")</f>
        <v>27.54</v>
      </c>
      <c r="N69" s="28">
        <f>IFERROR(_xlfn.XLOOKUP($B69,'Ownership Metrics'!$A:$A,'Ownership Metrics'!$C:$C),"")</f>
        <v>3093</v>
      </c>
      <c r="O69" s="29">
        <f>IFERROR(_xlfn.XLOOKUP($B69,'Ownership Metrics'!$A:$A,'Ownership Metrics'!$D:$D),"")</f>
        <v>55.23</v>
      </c>
      <c r="P69" s="29">
        <f>IFERROR(_xlfn.XLOOKUP($B69,'Ownership Metrics'!$A:$A,'Ownership Metrics'!$E:$E),"")</f>
        <v>62.13</v>
      </c>
      <c r="Q69" s="30">
        <f>IFERROR(_xlfn.XLOOKUP($B69,'Ownership Metrics'!$A:$A,'Ownership Metrics'!$F:$F),"")</f>
        <v>10</v>
      </c>
      <c r="R69" s="30">
        <f>IFERROR(_xlfn.XLOOKUP($B69,'Ownership Metrics'!$A:$A,'Ownership Metrics'!$G:$G),"")</f>
        <v>46</v>
      </c>
      <c r="S69" s="27" t="str">
        <f>IFERROR(_xlfn.XLOOKUP($B69,'Ownership Metrics'!$A:$A,'Ownership Metrics'!$H:$H),"")</f>
        <v>Mayoritas</v>
      </c>
      <c r="T69" s="27" t="str">
        <f>IFERROR(_xlfn.XLOOKUP($B69,'Ownership Metrics'!$A:$A,'Ownership Metrics'!$I:$I),"")</f>
        <v>Sedang</v>
      </c>
      <c r="U69" s="27">
        <f>IF(COUNTIFS($B$2:$B69,$B69,$D$2:$D69,$D69)=1,1,0)</f>
        <v>1</v>
      </c>
      <c r="V69" s="27">
        <f t="shared" si="4"/>
        <v>1.25</v>
      </c>
      <c r="W69" s="27">
        <f t="shared" si="5"/>
        <v>8</v>
      </c>
      <c r="X69" s="27">
        <f t="shared" si="3"/>
        <v>1.2499999931000001</v>
      </c>
    </row>
    <row r="70" spans="1:24" x14ac:dyDescent="0.25">
      <c r="A70" s="26">
        <v>46265</v>
      </c>
      <c r="B70" s="27" t="s">
        <v>10161</v>
      </c>
      <c r="C70" s="27" t="s">
        <v>137</v>
      </c>
      <c r="D70" s="27" t="s">
        <v>141</v>
      </c>
      <c r="E70" s="27" t="s">
        <v>35</v>
      </c>
      <c r="F70" s="27" t="s">
        <v>23</v>
      </c>
      <c r="G70" s="27" t="s">
        <v>36</v>
      </c>
      <c r="H70" s="27" t="s">
        <v>24</v>
      </c>
      <c r="I70" s="28">
        <v>25350010</v>
      </c>
      <c r="J70" s="28">
        <v>0</v>
      </c>
      <c r="K70" s="28">
        <v>25350010</v>
      </c>
      <c r="L70" s="29">
        <v>2.52</v>
      </c>
      <c r="M70" s="29">
        <f>IFERROR(_xlfn.XLOOKUP($B70,'Ownership Metrics'!$A:$A,'Ownership Metrics'!$B:$B),"")</f>
        <v>27.54</v>
      </c>
      <c r="N70" s="28">
        <f>IFERROR(_xlfn.XLOOKUP($B70,'Ownership Metrics'!$A:$A,'Ownership Metrics'!$C:$C),"")</f>
        <v>3093</v>
      </c>
      <c r="O70" s="29">
        <f>IFERROR(_xlfn.XLOOKUP($B70,'Ownership Metrics'!$A:$A,'Ownership Metrics'!$D:$D),"")</f>
        <v>55.23</v>
      </c>
      <c r="P70" s="29">
        <f>IFERROR(_xlfn.XLOOKUP($B70,'Ownership Metrics'!$A:$A,'Ownership Metrics'!$E:$E),"")</f>
        <v>62.13</v>
      </c>
      <c r="Q70" s="30">
        <f>IFERROR(_xlfn.XLOOKUP($B70,'Ownership Metrics'!$A:$A,'Ownership Metrics'!$F:$F),"")</f>
        <v>10</v>
      </c>
      <c r="R70" s="30">
        <f>IFERROR(_xlfn.XLOOKUP($B70,'Ownership Metrics'!$A:$A,'Ownership Metrics'!$G:$G),"")</f>
        <v>46</v>
      </c>
      <c r="S70" s="27" t="str">
        <f>IFERROR(_xlfn.XLOOKUP($B70,'Ownership Metrics'!$A:$A,'Ownership Metrics'!$H:$H),"")</f>
        <v>Mayoritas</v>
      </c>
      <c r="T70" s="27" t="str">
        <f>IFERROR(_xlfn.XLOOKUP($B70,'Ownership Metrics'!$A:$A,'Ownership Metrics'!$I:$I),"")</f>
        <v>Sedang</v>
      </c>
      <c r="U70" s="27">
        <f>IF(COUNTIFS($B$2:$B70,$B70,$D$2:$D70,$D70)=1,1,0)</f>
        <v>1</v>
      </c>
      <c r="V70" s="27">
        <f t="shared" si="4"/>
        <v>2.52</v>
      </c>
      <c r="W70" s="27">
        <f t="shared" si="5"/>
        <v>3</v>
      </c>
      <c r="X70" s="27">
        <f t="shared" si="3"/>
        <v>2.5199999929999999</v>
      </c>
    </row>
    <row r="71" spans="1:24" x14ac:dyDescent="0.25">
      <c r="A71" s="26">
        <v>46265</v>
      </c>
      <c r="B71" s="27" t="s">
        <v>10161</v>
      </c>
      <c r="C71" s="27" t="s">
        <v>137</v>
      </c>
      <c r="D71" s="27" t="s">
        <v>142</v>
      </c>
      <c r="E71" s="27" t="s">
        <v>35</v>
      </c>
      <c r="F71" s="27" t="s">
        <v>23</v>
      </c>
      <c r="G71" s="27" t="s">
        <v>36</v>
      </c>
      <c r="H71" s="27" t="s">
        <v>24</v>
      </c>
      <c r="I71" s="28">
        <v>10232600</v>
      </c>
      <c r="J71" s="28">
        <v>0</v>
      </c>
      <c r="K71" s="28">
        <v>10232600</v>
      </c>
      <c r="L71" s="29">
        <v>1.02</v>
      </c>
      <c r="M71" s="29">
        <f>IFERROR(_xlfn.XLOOKUP($B71,'Ownership Metrics'!$A:$A,'Ownership Metrics'!$B:$B),"")</f>
        <v>27.54</v>
      </c>
      <c r="N71" s="28">
        <f>IFERROR(_xlfn.XLOOKUP($B71,'Ownership Metrics'!$A:$A,'Ownership Metrics'!$C:$C),"")</f>
        <v>3093</v>
      </c>
      <c r="O71" s="29">
        <f>IFERROR(_xlfn.XLOOKUP($B71,'Ownership Metrics'!$A:$A,'Ownership Metrics'!$D:$D),"")</f>
        <v>55.23</v>
      </c>
      <c r="P71" s="29">
        <f>IFERROR(_xlfn.XLOOKUP($B71,'Ownership Metrics'!$A:$A,'Ownership Metrics'!$E:$E),"")</f>
        <v>62.13</v>
      </c>
      <c r="Q71" s="30">
        <f>IFERROR(_xlfn.XLOOKUP($B71,'Ownership Metrics'!$A:$A,'Ownership Metrics'!$F:$F),"")</f>
        <v>10</v>
      </c>
      <c r="R71" s="30">
        <f>IFERROR(_xlfn.XLOOKUP($B71,'Ownership Metrics'!$A:$A,'Ownership Metrics'!$G:$G),"")</f>
        <v>46</v>
      </c>
      <c r="S71" s="27" t="str">
        <f>IFERROR(_xlfn.XLOOKUP($B71,'Ownership Metrics'!$A:$A,'Ownership Metrics'!$H:$H),"")</f>
        <v>Mayoritas</v>
      </c>
      <c r="T71" s="27" t="str">
        <f>IFERROR(_xlfn.XLOOKUP($B71,'Ownership Metrics'!$A:$A,'Ownership Metrics'!$I:$I),"")</f>
        <v>Sedang</v>
      </c>
      <c r="U71" s="27">
        <f>IF(COUNTIFS($B$2:$B71,$B71,$D$2:$D71,$D71)=1,1,0)</f>
        <v>1</v>
      </c>
      <c r="V71" s="27">
        <f t="shared" si="4"/>
        <v>1.02</v>
      </c>
      <c r="W71" s="27">
        <f t="shared" si="5"/>
        <v>10</v>
      </c>
      <c r="X71" s="27">
        <f t="shared" si="3"/>
        <v>1.0199999929000001</v>
      </c>
    </row>
    <row r="72" spans="1:24" x14ac:dyDescent="0.25">
      <c r="A72" s="26">
        <v>46265</v>
      </c>
      <c r="B72" s="27" t="s">
        <v>10161</v>
      </c>
      <c r="C72" s="27" t="s">
        <v>137</v>
      </c>
      <c r="D72" s="27" t="s">
        <v>143</v>
      </c>
      <c r="E72" s="27" t="s">
        <v>35</v>
      </c>
      <c r="F72" s="27" t="s">
        <v>23</v>
      </c>
      <c r="G72" s="27" t="s">
        <v>36</v>
      </c>
      <c r="H72" s="27" t="s">
        <v>24</v>
      </c>
      <c r="I72" s="28">
        <v>555649980</v>
      </c>
      <c r="J72" s="28">
        <v>0</v>
      </c>
      <c r="K72" s="28">
        <v>555649980</v>
      </c>
      <c r="L72" s="29">
        <v>55.23</v>
      </c>
      <c r="M72" s="29">
        <f>IFERROR(_xlfn.XLOOKUP($B72,'Ownership Metrics'!$A:$A,'Ownership Metrics'!$B:$B),"")</f>
        <v>27.54</v>
      </c>
      <c r="N72" s="28">
        <f>IFERROR(_xlfn.XLOOKUP($B72,'Ownership Metrics'!$A:$A,'Ownership Metrics'!$C:$C),"")</f>
        <v>3093</v>
      </c>
      <c r="O72" s="29">
        <f>IFERROR(_xlfn.XLOOKUP($B72,'Ownership Metrics'!$A:$A,'Ownership Metrics'!$D:$D),"")</f>
        <v>55.23</v>
      </c>
      <c r="P72" s="29">
        <f>IFERROR(_xlfn.XLOOKUP($B72,'Ownership Metrics'!$A:$A,'Ownership Metrics'!$E:$E),"")</f>
        <v>62.13</v>
      </c>
      <c r="Q72" s="30">
        <f>IFERROR(_xlfn.XLOOKUP($B72,'Ownership Metrics'!$A:$A,'Ownership Metrics'!$F:$F),"")</f>
        <v>10</v>
      </c>
      <c r="R72" s="30">
        <f>IFERROR(_xlfn.XLOOKUP($B72,'Ownership Metrics'!$A:$A,'Ownership Metrics'!$G:$G),"")</f>
        <v>46</v>
      </c>
      <c r="S72" s="27" t="str">
        <f>IFERROR(_xlfn.XLOOKUP($B72,'Ownership Metrics'!$A:$A,'Ownership Metrics'!$H:$H),"")</f>
        <v>Mayoritas</v>
      </c>
      <c r="T72" s="27" t="str">
        <f>IFERROR(_xlfn.XLOOKUP($B72,'Ownership Metrics'!$A:$A,'Ownership Metrics'!$I:$I),"")</f>
        <v>Sedang</v>
      </c>
      <c r="U72" s="27">
        <f>IF(COUNTIFS($B$2:$B72,$B72,$D$2:$D72,$D72)=1,1,0)</f>
        <v>1</v>
      </c>
      <c r="V72" s="27">
        <f t="shared" si="4"/>
        <v>55.23</v>
      </c>
      <c r="W72" s="27">
        <f t="shared" si="5"/>
        <v>1</v>
      </c>
      <c r="X72" s="27">
        <f t="shared" si="3"/>
        <v>55.229999992799996</v>
      </c>
    </row>
    <row r="73" spans="1:24" x14ac:dyDescent="0.25">
      <c r="A73" s="26">
        <v>46265</v>
      </c>
      <c r="B73" s="27" t="s">
        <v>10161</v>
      </c>
      <c r="C73" s="27" t="s">
        <v>137</v>
      </c>
      <c r="D73" s="27" t="s">
        <v>144</v>
      </c>
      <c r="E73" s="27" t="s">
        <v>35</v>
      </c>
      <c r="F73" s="27" t="s">
        <v>23</v>
      </c>
      <c r="G73" s="27" t="s">
        <v>36</v>
      </c>
      <c r="H73" s="27" t="s">
        <v>24</v>
      </c>
      <c r="I73" s="28">
        <v>15130000</v>
      </c>
      <c r="J73" s="28">
        <v>0</v>
      </c>
      <c r="K73" s="28">
        <v>15130000</v>
      </c>
      <c r="L73" s="29">
        <v>1.5</v>
      </c>
      <c r="M73" s="29">
        <f>IFERROR(_xlfn.XLOOKUP($B73,'Ownership Metrics'!$A:$A,'Ownership Metrics'!$B:$B),"")</f>
        <v>27.54</v>
      </c>
      <c r="N73" s="28">
        <f>IFERROR(_xlfn.XLOOKUP($B73,'Ownership Metrics'!$A:$A,'Ownership Metrics'!$C:$C),"")</f>
        <v>3093</v>
      </c>
      <c r="O73" s="29">
        <f>IFERROR(_xlfn.XLOOKUP($B73,'Ownership Metrics'!$A:$A,'Ownership Metrics'!$D:$D),"")</f>
        <v>55.23</v>
      </c>
      <c r="P73" s="29">
        <f>IFERROR(_xlfn.XLOOKUP($B73,'Ownership Metrics'!$A:$A,'Ownership Metrics'!$E:$E),"")</f>
        <v>62.13</v>
      </c>
      <c r="Q73" s="30">
        <f>IFERROR(_xlfn.XLOOKUP($B73,'Ownership Metrics'!$A:$A,'Ownership Metrics'!$F:$F),"")</f>
        <v>10</v>
      </c>
      <c r="R73" s="30">
        <f>IFERROR(_xlfn.XLOOKUP($B73,'Ownership Metrics'!$A:$A,'Ownership Metrics'!$G:$G),"")</f>
        <v>46</v>
      </c>
      <c r="S73" s="27" t="str">
        <f>IFERROR(_xlfn.XLOOKUP($B73,'Ownership Metrics'!$A:$A,'Ownership Metrics'!$H:$H),"")</f>
        <v>Mayoritas</v>
      </c>
      <c r="T73" s="27" t="str">
        <f>IFERROR(_xlfn.XLOOKUP($B73,'Ownership Metrics'!$A:$A,'Ownership Metrics'!$I:$I),"")</f>
        <v>Sedang</v>
      </c>
      <c r="U73" s="27">
        <f>IF(COUNTIFS($B$2:$B73,$B73,$D$2:$D73,$D73)=1,1,0)</f>
        <v>1</v>
      </c>
      <c r="V73" s="27">
        <f t="shared" si="4"/>
        <v>1.5</v>
      </c>
      <c r="W73" s="27">
        <f t="shared" si="5"/>
        <v>6</v>
      </c>
      <c r="X73" s="27">
        <f t="shared" si="3"/>
        <v>1.4999999927000001</v>
      </c>
    </row>
    <row r="74" spans="1:24" x14ac:dyDescent="0.25">
      <c r="A74" s="26">
        <v>46265</v>
      </c>
      <c r="B74" s="27" t="s">
        <v>10161</v>
      </c>
      <c r="C74" s="27" t="s">
        <v>137</v>
      </c>
      <c r="D74" s="27" t="s">
        <v>145</v>
      </c>
      <c r="E74" s="27" t="s">
        <v>35</v>
      </c>
      <c r="F74" s="27" t="s">
        <v>23</v>
      </c>
      <c r="G74" s="27" t="s">
        <v>36</v>
      </c>
      <c r="H74" s="27" t="s">
        <v>24</v>
      </c>
      <c r="I74" s="28">
        <v>15926800</v>
      </c>
      <c r="J74" s="28">
        <v>0</v>
      </c>
      <c r="K74" s="28">
        <v>15926800</v>
      </c>
      <c r="L74" s="29">
        <v>1.58</v>
      </c>
      <c r="M74" s="29">
        <f>IFERROR(_xlfn.XLOOKUP($B74,'Ownership Metrics'!$A:$A,'Ownership Metrics'!$B:$B),"")</f>
        <v>27.54</v>
      </c>
      <c r="N74" s="28">
        <f>IFERROR(_xlfn.XLOOKUP($B74,'Ownership Metrics'!$A:$A,'Ownership Metrics'!$C:$C),"")</f>
        <v>3093</v>
      </c>
      <c r="O74" s="29">
        <f>IFERROR(_xlfn.XLOOKUP($B74,'Ownership Metrics'!$A:$A,'Ownership Metrics'!$D:$D),"")</f>
        <v>55.23</v>
      </c>
      <c r="P74" s="29">
        <f>IFERROR(_xlfn.XLOOKUP($B74,'Ownership Metrics'!$A:$A,'Ownership Metrics'!$E:$E),"")</f>
        <v>62.13</v>
      </c>
      <c r="Q74" s="30">
        <f>IFERROR(_xlfn.XLOOKUP($B74,'Ownership Metrics'!$A:$A,'Ownership Metrics'!$F:$F),"")</f>
        <v>10</v>
      </c>
      <c r="R74" s="30">
        <f>IFERROR(_xlfn.XLOOKUP($B74,'Ownership Metrics'!$A:$A,'Ownership Metrics'!$G:$G),"")</f>
        <v>46</v>
      </c>
      <c r="S74" s="27" t="str">
        <f>IFERROR(_xlfn.XLOOKUP($B74,'Ownership Metrics'!$A:$A,'Ownership Metrics'!$H:$H),"")</f>
        <v>Mayoritas</v>
      </c>
      <c r="T74" s="27" t="str">
        <f>IFERROR(_xlfn.XLOOKUP($B74,'Ownership Metrics'!$A:$A,'Ownership Metrics'!$I:$I),"")</f>
        <v>Sedang</v>
      </c>
      <c r="U74" s="27">
        <f>IF(COUNTIFS($B$2:$B74,$B74,$D$2:$D74,$D74)=1,1,0)</f>
        <v>1</v>
      </c>
      <c r="V74" s="27">
        <f t="shared" si="4"/>
        <v>1.58</v>
      </c>
      <c r="W74" s="27">
        <f t="shared" si="5"/>
        <v>5</v>
      </c>
      <c r="X74" s="27">
        <f t="shared" si="3"/>
        <v>1.5799999926000001</v>
      </c>
    </row>
    <row r="75" spans="1:24" x14ac:dyDescent="0.25">
      <c r="A75" s="26">
        <v>46265</v>
      </c>
      <c r="B75" s="27" t="s">
        <v>10161</v>
      </c>
      <c r="C75" s="27" t="s">
        <v>137</v>
      </c>
      <c r="D75" s="27" t="s">
        <v>146</v>
      </c>
      <c r="E75" s="27" t="s">
        <v>35</v>
      </c>
      <c r="F75" s="27" t="s">
        <v>23</v>
      </c>
      <c r="G75" s="27" t="s">
        <v>36</v>
      </c>
      <c r="H75" s="27" t="s">
        <v>24</v>
      </c>
      <c r="I75" s="28">
        <v>25000010</v>
      </c>
      <c r="J75" s="28">
        <v>0</v>
      </c>
      <c r="K75" s="28">
        <v>25000010</v>
      </c>
      <c r="L75" s="29">
        <v>2.48</v>
      </c>
      <c r="M75" s="29">
        <f>IFERROR(_xlfn.XLOOKUP($B75,'Ownership Metrics'!$A:$A,'Ownership Metrics'!$B:$B),"")</f>
        <v>27.54</v>
      </c>
      <c r="N75" s="28">
        <f>IFERROR(_xlfn.XLOOKUP($B75,'Ownership Metrics'!$A:$A,'Ownership Metrics'!$C:$C),"")</f>
        <v>3093</v>
      </c>
      <c r="O75" s="29">
        <f>IFERROR(_xlfn.XLOOKUP($B75,'Ownership Metrics'!$A:$A,'Ownership Metrics'!$D:$D),"")</f>
        <v>55.23</v>
      </c>
      <c r="P75" s="29">
        <f>IFERROR(_xlfn.XLOOKUP($B75,'Ownership Metrics'!$A:$A,'Ownership Metrics'!$E:$E),"")</f>
        <v>62.13</v>
      </c>
      <c r="Q75" s="30">
        <f>IFERROR(_xlfn.XLOOKUP($B75,'Ownership Metrics'!$A:$A,'Ownership Metrics'!$F:$F),"")</f>
        <v>10</v>
      </c>
      <c r="R75" s="30">
        <f>IFERROR(_xlfn.XLOOKUP($B75,'Ownership Metrics'!$A:$A,'Ownership Metrics'!$G:$G),"")</f>
        <v>46</v>
      </c>
      <c r="S75" s="27" t="str">
        <f>IFERROR(_xlfn.XLOOKUP($B75,'Ownership Metrics'!$A:$A,'Ownership Metrics'!$H:$H),"")</f>
        <v>Mayoritas</v>
      </c>
      <c r="T75" s="27" t="str">
        <f>IFERROR(_xlfn.XLOOKUP($B75,'Ownership Metrics'!$A:$A,'Ownership Metrics'!$I:$I),"")</f>
        <v>Sedang</v>
      </c>
      <c r="U75" s="27">
        <f>IF(COUNTIFS($B$2:$B75,$B75,$D$2:$D75,$D75)=1,1,0)</f>
        <v>1</v>
      </c>
      <c r="V75" s="27">
        <f t="shared" si="4"/>
        <v>2.48</v>
      </c>
      <c r="W75" s="27">
        <f t="shared" si="5"/>
        <v>4</v>
      </c>
      <c r="X75" s="27">
        <f t="shared" si="3"/>
        <v>2.4799999924999998</v>
      </c>
    </row>
    <row r="76" spans="1:24" x14ac:dyDescent="0.25">
      <c r="A76" s="26">
        <v>46265</v>
      </c>
      <c r="B76" s="27" t="s">
        <v>10161</v>
      </c>
      <c r="C76" s="27" t="s">
        <v>137</v>
      </c>
      <c r="D76" s="27" t="s">
        <v>147</v>
      </c>
      <c r="E76" s="27" t="s">
        <v>67</v>
      </c>
      <c r="F76" s="27" t="s">
        <v>32</v>
      </c>
      <c r="G76" s="27"/>
      <c r="H76" s="27" t="s">
        <v>64</v>
      </c>
      <c r="I76" s="28">
        <v>44095700</v>
      </c>
      <c r="J76" s="28">
        <v>0</v>
      </c>
      <c r="K76" s="28">
        <v>44095700</v>
      </c>
      <c r="L76" s="29">
        <v>4.38</v>
      </c>
      <c r="M76" s="29">
        <f>IFERROR(_xlfn.XLOOKUP($B76,'Ownership Metrics'!$A:$A,'Ownership Metrics'!$B:$B),"")</f>
        <v>27.54</v>
      </c>
      <c r="N76" s="28">
        <f>IFERROR(_xlfn.XLOOKUP($B76,'Ownership Metrics'!$A:$A,'Ownership Metrics'!$C:$C),"")</f>
        <v>3093</v>
      </c>
      <c r="O76" s="29">
        <f>IFERROR(_xlfn.XLOOKUP($B76,'Ownership Metrics'!$A:$A,'Ownership Metrics'!$D:$D),"")</f>
        <v>55.23</v>
      </c>
      <c r="P76" s="29">
        <f>IFERROR(_xlfn.XLOOKUP($B76,'Ownership Metrics'!$A:$A,'Ownership Metrics'!$E:$E),"")</f>
        <v>62.13</v>
      </c>
      <c r="Q76" s="30">
        <f>IFERROR(_xlfn.XLOOKUP($B76,'Ownership Metrics'!$A:$A,'Ownership Metrics'!$F:$F),"")</f>
        <v>10</v>
      </c>
      <c r="R76" s="30">
        <f>IFERROR(_xlfn.XLOOKUP($B76,'Ownership Metrics'!$A:$A,'Ownership Metrics'!$G:$G),"")</f>
        <v>46</v>
      </c>
      <c r="S76" s="27" t="str">
        <f>IFERROR(_xlfn.XLOOKUP($B76,'Ownership Metrics'!$A:$A,'Ownership Metrics'!$H:$H),"")</f>
        <v>Mayoritas</v>
      </c>
      <c r="T76" s="27" t="str">
        <f>IFERROR(_xlfn.XLOOKUP($B76,'Ownership Metrics'!$A:$A,'Ownership Metrics'!$I:$I),"")</f>
        <v>Sedang</v>
      </c>
      <c r="U76" s="27">
        <f>IF(COUNTIFS($B$2:$B76,$B76,$D$2:$D76,$D76)=1,1,0)</f>
        <v>1</v>
      </c>
      <c r="V76" s="27">
        <f t="shared" si="4"/>
        <v>4.38</v>
      </c>
      <c r="W76" s="27">
        <f t="shared" si="5"/>
        <v>2</v>
      </c>
      <c r="X76" s="27">
        <f t="shared" si="3"/>
        <v>4.3799999924000002</v>
      </c>
    </row>
    <row r="77" spans="1:24" x14ac:dyDescent="0.25">
      <c r="A77" s="26">
        <v>46265</v>
      </c>
      <c r="B77" s="27" t="s">
        <v>10161</v>
      </c>
      <c r="C77" s="27" t="s">
        <v>137</v>
      </c>
      <c r="D77" s="27" t="s">
        <v>148</v>
      </c>
      <c r="E77" s="27" t="s">
        <v>149</v>
      </c>
      <c r="F77" s="27" t="s">
        <v>32</v>
      </c>
      <c r="G77" s="27"/>
      <c r="H77" s="27" t="s">
        <v>64</v>
      </c>
      <c r="I77" s="28">
        <v>14704300</v>
      </c>
      <c r="J77" s="28">
        <v>0</v>
      </c>
      <c r="K77" s="28">
        <v>14704300</v>
      </c>
      <c r="L77" s="29">
        <v>1.46</v>
      </c>
      <c r="M77" s="29">
        <f>IFERROR(_xlfn.XLOOKUP($B77,'Ownership Metrics'!$A:$A,'Ownership Metrics'!$B:$B),"")</f>
        <v>27.54</v>
      </c>
      <c r="N77" s="28">
        <f>IFERROR(_xlfn.XLOOKUP($B77,'Ownership Metrics'!$A:$A,'Ownership Metrics'!$C:$C),"")</f>
        <v>3093</v>
      </c>
      <c r="O77" s="29">
        <f>IFERROR(_xlfn.XLOOKUP($B77,'Ownership Metrics'!$A:$A,'Ownership Metrics'!$D:$D),"")</f>
        <v>55.23</v>
      </c>
      <c r="P77" s="29">
        <f>IFERROR(_xlfn.XLOOKUP($B77,'Ownership Metrics'!$A:$A,'Ownership Metrics'!$E:$E),"")</f>
        <v>62.13</v>
      </c>
      <c r="Q77" s="30">
        <f>IFERROR(_xlfn.XLOOKUP($B77,'Ownership Metrics'!$A:$A,'Ownership Metrics'!$F:$F),"")</f>
        <v>10</v>
      </c>
      <c r="R77" s="30">
        <f>IFERROR(_xlfn.XLOOKUP($B77,'Ownership Metrics'!$A:$A,'Ownership Metrics'!$G:$G),"")</f>
        <v>46</v>
      </c>
      <c r="S77" s="27" t="str">
        <f>IFERROR(_xlfn.XLOOKUP($B77,'Ownership Metrics'!$A:$A,'Ownership Metrics'!$H:$H),"")</f>
        <v>Mayoritas</v>
      </c>
      <c r="T77" s="27" t="str">
        <f>IFERROR(_xlfn.XLOOKUP($B77,'Ownership Metrics'!$A:$A,'Ownership Metrics'!$I:$I),"")</f>
        <v>Sedang</v>
      </c>
      <c r="U77" s="27">
        <f>IF(COUNTIFS($B$2:$B77,$B77,$D$2:$D77,$D77)=1,1,0)</f>
        <v>1</v>
      </c>
      <c r="V77" s="27">
        <f t="shared" si="4"/>
        <v>1.46</v>
      </c>
      <c r="W77" s="27">
        <f t="shared" si="5"/>
        <v>7</v>
      </c>
      <c r="X77" s="27">
        <f t="shared" si="3"/>
        <v>1.4599999923</v>
      </c>
    </row>
    <row r="78" spans="1:24" x14ac:dyDescent="0.25">
      <c r="A78" s="26">
        <v>46265</v>
      </c>
      <c r="B78" s="27" t="s">
        <v>10162</v>
      </c>
      <c r="C78" s="27" t="s">
        <v>151</v>
      </c>
      <c r="D78" s="27" t="s">
        <v>152</v>
      </c>
      <c r="E78" s="27" t="s">
        <v>22</v>
      </c>
      <c r="F78" s="27" t="s">
        <v>23</v>
      </c>
      <c r="G78" s="27"/>
      <c r="H78" s="27" t="s">
        <v>24</v>
      </c>
      <c r="I78" s="28">
        <v>43000000</v>
      </c>
      <c r="J78" s="28">
        <v>0</v>
      </c>
      <c r="K78" s="28">
        <v>43000000</v>
      </c>
      <c r="L78" s="29">
        <v>4.3</v>
      </c>
      <c r="M78" s="29">
        <f>IFERROR(_xlfn.XLOOKUP($B78,'Ownership Metrics'!$A:$A,'Ownership Metrics'!$B:$B),"")</f>
        <v>1.28</v>
      </c>
      <c r="N78" s="28">
        <f>IFERROR(_xlfn.XLOOKUP($B78,'Ownership Metrics'!$A:$A,'Ownership Metrics'!$C:$C),"")</f>
        <v>3019</v>
      </c>
      <c r="O78" s="29">
        <f>IFERROR(_xlfn.XLOOKUP($B78,'Ownership Metrics'!$A:$A,'Ownership Metrics'!$D:$D),"")</f>
        <v>45</v>
      </c>
      <c r="P78" s="29">
        <f>IFERROR(_xlfn.XLOOKUP($B78,'Ownership Metrics'!$A:$A,'Ownership Metrics'!$E:$E),"")</f>
        <v>79.290000000000006</v>
      </c>
      <c r="Q78" s="30">
        <f>IFERROR(_xlfn.XLOOKUP($B78,'Ownership Metrics'!$A:$A,'Ownership Metrics'!$F:$F),"")</f>
        <v>8</v>
      </c>
      <c r="R78" s="30">
        <f>IFERROR(_xlfn.XLOOKUP($B78,'Ownership Metrics'!$A:$A,'Ownership Metrics'!$G:$G),"")</f>
        <v>54</v>
      </c>
      <c r="S78" s="27" t="str">
        <f>IFERROR(_xlfn.XLOOKUP($B78,'Ownership Metrics'!$A:$A,'Ownership Metrics'!$H:$H),"")</f>
        <v>Terkonsentrasi</v>
      </c>
      <c r="T78" s="27" t="str">
        <f>IFERROR(_xlfn.XLOOKUP($B78,'Ownership Metrics'!$A:$A,'Ownership Metrics'!$I:$I),"")</f>
        <v>Sedang</v>
      </c>
      <c r="U78" s="27">
        <f>IF(COUNTIFS($B$2:$B78,$B78,$D$2:$D78,$D78)=1,1,0)</f>
        <v>1</v>
      </c>
      <c r="V78" s="27">
        <f t="shared" si="4"/>
        <v>4.3</v>
      </c>
      <c r="W78" s="27">
        <f t="shared" si="5"/>
        <v>3</v>
      </c>
      <c r="X78" s="27">
        <f t="shared" si="3"/>
        <v>4.2999999922000001</v>
      </c>
    </row>
    <row r="79" spans="1:24" x14ac:dyDescent="0.25">
      <c r="A79" s="26">
        <v>46265</v>
      </c>
      <c r="B79" s="27" t="s">
        <v>10162</v>
      </c>
      <c r="C79" s="27" t="s">
        <v>151</v>
      </c>
      <c r="D79" s="27" t="s">
        <v>153</v>
      </c>
      <c r="E79" s="27" t="s">
        <v>22</v>
      </c>
      <c r="F79" s="27" t="s">
        <v>23</v>
      </c>
      <c r="G79" s="27"/>
      <c r="H79" s="27" t="s">
        <v>24</v>
      </c>
      <c r="I79" s="28">
        <v>299927300</v>
      </c>
      <c r="J79" s="28">
        <v>0</v>
      </c>
      <c r="K79" s="28">
        <v>299927300</v>
      </c>
      <c r="L79" s="29">
        <v>29.99</v>
      </c>
      <c r="M79" s="29">
        <f>IFERROR(_xlfn.XLOOKUP($B79,'Ownership Metrics'!$A:$A,'Ownership Metrics'!$B:$B),"")</f>
        <v>1.28</v>
      </c>
      <c r="N79" s="28">
        <f>IFERROR(_xlfn.XLOOKUP($B79,'Ownership Metrics'!$A:$A,'Ownership Metrics'!$C:$C),"")</f>
        <v>3019</v>
      </c>
      <c r="O79" s="29">
        <f>IFERROR(_xlfn.XLOOKUP($B79,'Ownership Metrics'!$A:$A,'Ownership Metrics'!$D:$D),"")</f>
        <v>45</v>
      </c>
      <c r="P79" s="29">
        <f>IFERROR(_xlfn.XLOOKUP($B79,'Ownership Metrics'!$A:$A,'Ownership Metrics'!$E:$E),"")</f>
        <v>79.290000000000006</v>
      </c>
      <c r="Q79" s="30">
        <f>IFERROR(_xlfn.XLOOKUP($B79,'Ownership Metrics'!$A:$A,'Ownership Metrics'!$F:$F),"")</f>
        <v>8</v>
      </c>
      <c r="R79" s="30">
        <f>IFERROR(_xlfn.XLOOKUP($B79,'Ownership Metrics'!$A:$A,'Ownership Metrics'!$G:$G),"")</f>
        <v>54</v>
      </c>
      <c r="S79" s="27" t="str">
        <f>IFERROR(_xlfn.XLOOKUP($B79,'Ownership Metrics'!$A:$A,'Ownership Metrics'!$H:$H),"")</f>
        <v>Terkonsentrasi</v>
      </c>
      <c r="T79" s="27" t="str">
        <f>IFERROR(_xlfn.XLOOKUP($B79,'Ownership Metrics'!$A:$A,'Ownership Metrics'!$I:$I),"")</f>
        <v>Sedang</v>
      </c>
      <c r="U79" s="27">
        <f>IF(COUNTIFS($B$2:$B79,$B79,$D$2:$D79,$D79)=1,1,0)</f>
        <v>1</v>
      </c>
      <c r="V79" s="27">
        <f t="shared" si="4"/>
        <v>29.99</v>
      </c>
      <c r="W79" s="27">
        <f t="shared" si="5"/>
        <v>2</v>
      </c>
      <c r="X79" s="27">
        <f t="shared" si="3"/>
        <v>29.9899999921</v>
      </c>
    </row>
    <row r="80" spans="1:24" x14ac:dyDescent="0.25">
      <c r="A80" s="26">
        <v>46265</v>
      </c>
      <c r="B80" s="27" t="s">
        <v>10162</v>
      </c>
      <c r="C80" s="27" t="s">
        <v>151</v>
      </c>
      <c r="D80" s="27" t="s">
        <v>154</v>
      </c>
      <c r="E80" s="27" t="s">
        <v>22</v>
      </c>
      <c r="F80" s="27" t="s">
        <v>23</v>
      </c>
      <c r="G80" s="27"/>
      <c r="H80" s="27" t="s">
        <v>24</v>
      </c>
      <c r="I80" s="28">
        <v>450000000</v>
      </c>
      <c r="J80" s="28">
        <v>0</v>
      </c>
      <c r="K80" s="28">
        <v>450000000</v>
      </c>
      <c r="L80" s="29">
        <v>45</v>
      </c>
      <c r="M80" s="29">
        <f>IFERROR(_xlfn.XLOOKUP($B80,'Ownership Metrics'!$A:$A,'Ownership Metrics'!$B:$B),"")</f>
        <v>1.28</v>
      </c>
      <c r="N80" s="28">
        <f>IFERROR(_xlfn.XLOOKUP($B80,'Ownership Metrics'!$A:$A,'Ownership Metrics'!$C:$C),"")</f>
        <v>3019</v>
      </c>
      <c r="O80" s="29">
        <f>IFERROR(_xlfn.XLOOKUP($B80,'Ownership Metrics'!$A:$A,'Ownership Metrics'!$D:$D),"")</f>
        <v>45</v>
      </c>
      <c r="P80" s="29">
        <f>IFERROR(_xlfn.XLOOKUP($B80,'Ownership Metrics'!$A:$A,'Ownership Metrics'!$E:$E),"")</f>
        <v>79.290000000000006</v>
      </c>
      <c r="Q80" s="30">
        <f>IFERROR(_xlfn.XLOOKUP($B80,'Ownership Metrics'!$A:$A,'Ownership Metrics'!$F:$F),"")</f>
        <v>8</v>
      </c>
      <c r="R80" s="30">
        <f>IFERROR(_xlfn.XLOOKUP($B80,'Ownership Metrics'!$A:$A,'Ownership Metrics'!$G:$G),"")</f>
        <v>54</v>
      </c>
      <c r="S80" s="27" t="str">
        <f>IFERROR(_xlfn.XLOOKUP($B80,'Ownership Metrics'!$A:$A,'Ownership Metrics'!$H:$H),"")</f>
        <v>Terkonsentrasi</v>
      </c>
      <c r="T80" s="27" t="str">
        <f>IFERROR(_xlfn.XLOOKUP($B80,'Ownership Metrics'!$A:$A,'Ownership Metrics'!$I:$I),"")</f>
        <v>Sedang</v>
      </c>
      <c r="U80" s="27">
        <f>IF(COUNTIFS($B$2:$B80,$B80,$D$2:$D80,$D80)=1,1,0)</f>
        <v>1</v>
      </c>
      <c r="V80" s="27">
        <f t="shared" si="4"/>
        <v>45</v>
      </c>
      <c r="W80" s="27">
        <f t="shared" si="5"/>
        <v>1</v>
      </c>
      <c r="X80" s="27">
        <f t="shared" si="3"/>
        <v>44.999999991999999</v>
      </c>
    </row>
    <row r="81" spans="1:24" x14ac:dyDescent="0.25">
      <c r="A81" s="26">
        <v>46265</v>
      </c>
      <c r="B81" s="27" t="s">
        <v>10162</v>
      </c>
      <c r="C81" s="27" t="s">
        <v>151</v>
      </c>
      <c r="D81" s="27" t="s">
        <v>155</v>
      </c>
      <c r="E81" s="27" t="s">
        <v>35</v>
      </c>
      <c r="F81" s="27" t="s">
        <v>23</v>
      </c>
      <c r="G81" s="27" t="s">
        <v>36</v>
      </c>
      <c r="H81" s="27" t="s">
        <v>24</v>
      </c>
      <c r="I81" s="28">
        <v>40000000</v>
      </c>
      <c r="J81" s="28">
        <v>0</v>
      </c>
      <c r="K81" s="28">
        <v>40000000</v>
      </c>
      <c r="L81" s="29">
        <v>4</v>
      </c>
      <c r="M81" s="29">
        <f>IFERROR(_xlfn.XLOOKUP($B81,'Ownership Metrics'!$A:$A,'Ownership Metrics'!$B:$B),"")</f>
        <v>1.28</v>
      </c>
      <c r="N81" s="28">
        <f>IFERROR(_xlfn.XLOOKUP($B81,'Ownership Metrics'!$A:$A,'Ownership Metrics'!$C:$C),"")</f>
        <v>3019</v>
      </c>
      <c r="O81" s="29">
        <f>IFERROR(_xlfn.XLOOKUP($B81,'Ownership Metrics'!$A:$A,'Ownership Metrics'!$D:$D),"")</f>
        <v>45</v>
      </c>
      <c r="P81" s="29">
        <f>IFERROR(_xlfn.XLOOKUP($B81,'Ownership Metrics'!$A:$A,'Ownership Metrics'!$E:$E),"")</f>
        <v>79.290000000000006</v>
      </c>
      <c r="Q81" s="30">
        <f>IFERROR(_xlfn.XLOOKUP($B81,'Ownership Metrics'!$A:$A,'Ownership Metrics'!$F:$F),"")</f>
        <v>8</v>
      </c>
      <c r="R81" s="30">
        <f>IFERROR(_xlfn.XLOOKUP($B81,'Ownership Metrics'!$A:$A,'Ownership Metrics'!$G:$G),"")</f>
        <v>54</v>
      </c>
      <c r="S81" s="27" t="str">
        <f>IFERROR(_xlfn.XLOOKUP($B81,'Ownership Metrics'!$A:$A,'Ownership Metrics'!$H:$H),"")</f>
        <v>Terkonsentrasi</v>
      </c>
      <c r="T81" s="27" t="str">
        <f>IFERROR(_xlfn.XLOOKUP($B81,'Ownership Metrics'!$A:$A,'Ownership Metrics'!$I:$I),"")</f>
        <v>Sedang</v>
      </c>
      <c r="U81" s="27">
        <f>IF(COUNTIFS($B$2:$B81,$B81,$D$2:$D81,$D81)=1,1,0)</f>
        <v>1</v>
      </c>
      <c r="V81" s="27">
        <f t="shared" si="4"/>
        <v>4</v>
      </c>
      <c r="W81" s="27">
        <f t="shared" si="5"/>
        <v>6</v>
      </c>
      <c r="X81" s="27">
        <f t="shared" si="3"/>
        <v>3.9999999919000002</v>
      </c>
    </row>
    <row r="82" spans="1:24" x14ac:dyDescent="0.25">
      <c r="A82" s="26">
        <v>46265</v>
      </c>
      <c r="B82" s="27" t="s">
        <v>10162</v>
      </c>
      <c r="C82" s="27" t="s">
        <v>151</v>
      </c>
      <c r="D82" s="27" t="s">
        <v>156</v>
      </c>
      <c r="E82" s="27" t="s">
        <v>35</v>
      </c>
      <c r="F82" s="27" t="s">
        <v>23</v>
      </c>
      <c r="G82" s="27" t="s">
        <v>36</v>
      </c>
      <c r="H82" s="27" t="s">
        <v>24</v>
      </c>
      <c r="I82" s="28">
        <v>40392900</v>
      </c>
      <c r="J82" s="28">
        <v>0</v>
      </c>
      <c r="K82" s="28">
        <v>40392900</v>
      </c>
      <c r="L82" s="29">
        <v>4.04</v>
      </c>
      <c r="M82" s="29">
        <f>IFERROR(_xlfn.XLOOKUP($B82,'Ownership Metrics'!$A:$A,'Ownership Metrics'!$B:$B),"")</f>
        <v>1.28</v>
      </c>
      <c r="N82" s="28">
        <f>IFERROR(_xlfn.XLOOKUP($B82,'Ownership Metrics'!$A:$A,'Ownership Metrics'!$C:$C),"")</f>
        <v>3019</v>
      </c>
      <c r="O82" s="29">
        <f>IFERROR(_xlfn.XLOOKUP($B82,'Ownership Metrics'!$A:$A,'Ownership Metrics'!$D:$D),"")</f>
        <v>45</v>
      </c>
      <c r="P82" s="29">
        <f>IFERROR(_xlfn.XLOOKUP($B82,'Ownership Metrics'!$A:$A,'Ownership Metrics'!$E:$E),"")</f>
        <v>79.290000000000006</v>
      </c>
      <c r="Q82" s="30">
        <f>IFERROR(_xlfn.XLOOKUP($B82,'Ownership Metrics'!$A:$A,'Ownership Metrics'!$F:$F),"")</f>
        <v>8</v>
      </c>
      <c r="R82" s="30">
        <f>IFERROR(_xlfn.XLOOKUP($B82,'Ownership Metrics'!$A:$A,'Ownership Metrics'!$G:$G),"")</f>
        <v>54</v>
      </c>
      <c r="S82" s="27" t="str">
        <f>IFERROR(_xlfn.XLOOKUP($B82,'Ownership Metrics'!$A:$A,'Ownership Metrics'!$H:$H),"")</f>
        <v>Terkonsentrasi</v>
      </c>
      <c r="T82" s="27" t="str">
        <f>IFERROR(_xlfn.XLOOKUP($B82,'Ownership Metrics'!$A:$A,'Ownership Metrics'!$I:$I),"")</f>
        <v>Sedang</v>
      </c>
      <c r="U82" s="27">
        <f>IF(COUNTIFS($B$2:$B82,$B82,$D$2:$D82,$D82)=1,1,0)</f>
        <v>1</v>
      </c>
      <c r="V82" s="27">
        <f t="shared" si="4"/>
        <v>4.04</v>
      </c>
      <c r="W82" s="27">
        <f t="shared" si="5"/>
        <v>5</v>
      </c>
      <c r="X82" s="27">
        <f t="shared" si="3"/>
        <v>4.0399999918000002</v>
      </c>
    </row>
    <row r="83" spans="1:24" x14ac:dyDescent="0.25">
      <c r="A83" s="26">
        <v>46265</v>
      </c>
      <c r="B83" s="27" t="s">
        <v>10162</v>
      </c>
      <c r="C83" s="27" t="s">
        <v>151</v>
      </c>
      <c r="D83" s="27" t="s">
        <v>157</v>
      </c>
      <c r="E83" s="27" t="s">
        <v>35</v>
      </c>
      <c r="F83" s="27" t="s">
        <v>23</v>
      </c>
      <c r="G83" s="27" t="s">
        <v>36</v>
      </c>
      <c r="H83" s="27" t="s">
        <v>24</v>
      </c>
      <c r="I83" s="28">
        <v>39777500</v>
      </c>
      <c r="J83" s="28">
        <v>0</v>
      </c>
      <c r="K83" s="28">
        <v>39777500</v>
      </c>
      <c r="L83" s="29">
        <v>3.98</v>
      </c>
      <c r="M83" s="29">
        <f>IFERROR(_xlfn.XLOOKUP($B83,'Ownership Metrics'!$A:$A,'Ownership Metrics'!$B:$B),"")</f>
        <v>1.28</v>
      </c>
      <c r="N83" s="28">
        <f>IFERROR(_xlfn.XLOOKUP($B83,'Ownership Metrics'!$A:$A,'Ownership Metrics'!$C:$C),"")</f>
        <v>3019</v>
      </c>
      <c r="O83" s="29">
        <f>IFERROR(_xlfn.XLOOKUP($B83,'Ownership Metrics'!$A:$A,'Ownership Metrics'!$D:$D),"")</f>
        <v>45</v>
      </c>
      <c r="P83" s="29">
        <f>IFERROR(_xlfn.XLOOKUP($B83,'Ownership Metrics'!$A:$A,'Ownership Metrics'!$E:$E),"")</f>
        <v>79.290000000000006</v>
      </c>
      <c r="Q83" s="30">
        <f>IFERROR(_xlfn.XLOOKUP($B83,'Ownership Metrics'!$A:$A,'Ownership Metrics'!$F:$F),"")</f>
        <v>8</v>
      </c>
      <c r="R83" s="30">
        <f>IFERROR(_xlfn.XLOOKUP($B83,'Ownership Metrics'!$A:$A,'Ownership Metrics'!$G:$G),"")</f>
        <v>54</v>
      </c>
      <c r="S83" s="27" t="str">
        <f>IFERROR(_xlfn.XLOOKUP($B83,'Ownership Metrics'!$A:$A,'Ownership Metrics'!$H:$H),"")</f>
        <v>Terkonsentrasi</v>
      </c>
      <c r="T83" s="27" t="str">
        <f>IFERROR(_xlfn.XLOOKUP($B83,'Ownership Metrics'!$A:$A,'Ownership Metrics'!$I:$I),"")</f>
        <v>Sedang</v>
      </c>
      <c r="U83" s="27">
        <f>IF(COUNTIFS($B$2:$B83,$B83,$D$2:$D83,$D83)=1,1,0)</f>
        <v>1</v>
      </c>
      <c r="V83" s="27">
        <f t="shared" si="4"/>
        <v>3.98</v>
      </c>
      <c r="W83" s="27">
        <f t="shared" si="5"/>
        <v>7</v>
      </c>
      <c r="X83" s="27">
        <f t="shared" si="3"/>
        <v>3.9799999917000002</v>
      </c>
    </row>
    <row r="84" spans="1:24" x14ac:dyDescent="0.25">
      <c r="A84" s="26">
        <v>46265</v>
      </c>
      <c r="B84" s="27" t="s">
        <v>10162</v>
      </c>
      <c r="C84" s="27" t="s">
        <v>151</v>
      </c>
      <c r="D84" s="27" t="s">
        <v>158</v>
      </c>
      <c r="E84" s="27" t="s">
        <v>35</v>
      </c>
      <c r="F84" s="27" t="s">
        <v>23</v>
      </c>
      <c r="G84" s="27" t="s">
        <v>36</v>
      </c>
      <c r="H84" s="27" t="s">
        <v>24</v>
      </c>
      <c r="I84" s="28">
        <v>33113600</v>
      </c>
      <c r="J84" s="28">
        <v>0</v>
      </c>
      <c r="K84" s="28">
        <v>33113600</v>
      </c>
      <c r="L84" s="29">
        <v>3.31</v>
      </c>
      <c r="M84" s="29">
        <f>IFERROR(_xlfn.XLOOKUP($B84,'Ownership Metrics'!$A:$A,'Ownership Metrics'!$B:$B),"")</f>
        <v>1.28</v>
      </c>
      <c r="N84" s="28">
        <f>IFERROR(_xlfn.XLOOKUP($B84,'Ownership Metrics'!$A:$A,'Ownership Metrics'!$C:$C),"")</f>
        <v>3019</v>
      </c>
      <c r="O84" s="29">
        <f>IFERROR(_xlfn.XLOOKUP($B84,'Ownership Metrics'!$A:$A,'Ownership Metrics'!$D:$D),"")</f>
        <v>45</v>
      </c>
      <c r="P84" s="29">
        <f>IFERROR(_xlfn.XLOOKUP($B84,'Ownership Metrics'!$A:$A,'Ownership Metrics'!$E:$E),"")</f>
        <v>79.290000000000006</v>
      </c>
      <c r="Q84" s="30">
        <f>IFERROR(_xlfn.XLOOKUP($B84,'Ownership Metrics'!$A:$A,'Ownership Metrics'!$F:$F),"")</f>
        <v>8</v>
      </c>
      <c r="R84" s="30">
        <f>IFERROR(_xlfn.XLOOKUP($B84,'Ownership Metrics'!$A:$A,'Ownership Metrics'!$G:$G),"")</f>
        <v>54</v>
      </c>
      <c r="S84" s="27" t="str">
        <f>IFERROR(_xlfn.XLOOKUP($B84,'Ownership Metrics'!$A:$A,'Ownership Metrics'!$H:$H),"")</f>
        <v>Terkonsentrasi</v>
      </c>
      <c r="T84" s="27" t="str">
        <f>IFERROR(_xlfn.XLOOKUP($B84,'Ownership Metrics'!$A:$A,'Ownership Metrics'!$I:$I),"")</f>
        <v>Sedang</v>
      </c>
      <c r="U84" s="27">
        <f>IF(COUNTIFS($B$2:$B84,$B84,$D$2:$D84,$D84)=1,1,0)</f>
        <v>1</v>
      </c>
      <c r="V84" s="27">
        <f t="shared" si="4"/>
        <v>3.31</v>
      </c>
      <c r="W84" s="27">
        <f t="shared" si="5"/>
        <v>8</v>
      </c>
      <c r="X84" s="27">
        <f t="shared" si="3"/>
        <v>3.3099999916000002</v>
      </c>
    </row>
    <row r="85" spans="1:24" x14ac:dyDescent="0.25">
      <c r="A85" s="26">
        <v>46265</v>
      </c>
      <c r="B85" s="27" t="s">
        <v>10162</v>
      </c>
      <c r="C85" s="27" t="s">
        <v>151</v>
      </c>
      <c r="D85" s="27" t="s">
        <v>159</v>
      </c>
      <c r="E85" s="27" t="s">
        <v>35</v>
      </c>
      <c r="F85" s="27" t="s">
        <v>23</v>
      </c>
      <c r="G85" s="27" t="s">
        <v>36</v>
      </c>
      <c r="H85" s="27" t="s">
        <v>24</v>
      </c>
      <c r="I85" s="28">
        <v>41000000</v>
      </c>
      <c r="J85" s="28">
        <v>0</v>
      </c>
      <c r="K85" s="28">
        <v>41000000</v>
      </c>
      <c r="L85" s="29">
        <v>4.0999999999999996</v>
      </c>
      <c r="M85" s="29">
        <f>IFERROR(_xlfn.XLOOKUP($B85,'Ownership Metrics'!$A:$A,'Ownership Metrics'!$B:$B),"")</f>
        <v>1.28</v>
      </c>
      <c r="N85" s="28">
        <f>IFERROR(_xlfn.XLOOKUP($B85,'Ownership Metrics'!$A:$A,'Ownership Metrics'!$C:$C),"")</f>
        <v>3019</v>
      </c>
      <c r="O85" s="29">
        <f>IFERROR(_xlfn.XLOOKUP($B85,'Ownership Metrics'!$A:$A,'Ownership Metrics'!$D:$D),"")</f>
        <v>45</v>
      </c>
      <c r="P85" s="29">
        <f>IFERROR(_xlfn.XLOOKUP($B85,'Ownership Metrics'!$A:$A,'Ownership Metrics'!$E:$E),"")</f>
        <v>79.290000000000006</v>
      </c>
      <c r="Q85" s="30">
        <f>IFERROR(_xlfn.XLOOKUP($B85,'Ownership Metrics'!$A:$A,'Ownership Metrics'!$F:$F),"")</f>
        <v>8</v>
      </c>
      <c r="R85" s="30">
        <f>IFERROR(_xlfn.XLOOKUP($B85,'Ownership Metrics'!$A:$A,'Ownership Metrics'!$G:$G),"")</f>
        <v>54</v>
      </c>
      <c r="S85" s="27" t="str">
        <f>IFERROR(_xlfn.XLOOKUP($B85,'Ownership Metrics'!$A:$A,'Ownership Metrics'!$H:$H),"")</f>
        <v>Terkonsentrasi</v>
      </c>
      <c r="T85" s="27" t="str">
        <f>IFERROR(_xlfn.XLOOKUP($B85,'Ownership Metrics'!$A:$A,'Ownership Metrics'!$I:$I),"")</f>
        <v>Sedang</v>
      </c>
      <c r="U85" s="27">
        <f>IF(COUNTIFS($B$2:$B85,$B85,$D$2:$D85,$D85)=1,1,0)</f>
        <v>1</v>
      </c>
      <c r="V85" s="27">
        <f t="shared" si="4"/>
        <v>4.0999999999999996</v>
      </c>
      <c r="W85" s="27">
        <f t="shared" si="5"/>
        <v>4</v>
      </c>
      <c r="X85" s="27">
        <f t="shared" si="3"/>
        <v>4.0999999914999998</v>
      </c>
    </row>
    <row r="86" spans="1:24" x14ac:dyDescent="0.25">
      <c r="A86" s="26">
        <v>46265</v>
      </c>
      <c r="B86" s="27" t="s">
        <v>10163</v>
      </c>
      <c r="C86" s="27" t="s">
        <v>161</v>
      </c>
      <c r="D86" s="27" t="s">
        <v>162</v>
      </c>
      <c r="E86" s="27" t="s">
        <v>22</v>
      </c>
      <c r="F86" s="27" t="s">
        <v>23</v>
      </c>
      <c r="G86" s="27"/>
      <c r="H86" s="27" t="s">
        <v>24</v>
      </c>
      <c r="I86" s="28">
        <v>459999000</v>
      </c>
      <c r="J86" s="28">
        <v>0</v>
      </c>
      <c r="K86" s="28">
        <v>459999000</v>
      </c>
      <c r="L86" s="29">
        <v>15</v>
      </c>
      <c r="M86" s="29">
        <f>IFERROR(_xlfn.XLOOKUP($B86,'Ownership Metrics'!$A:$A,'Ownership Metrics'!$B:$B),"")</f>
        <v>4.59</v>
      </c>
      <c r="N86" s="28">
        <f>IFERROR(_xlfn.XLOOKUP($B86,'Ownership Metrics'!$A:$A,'Ownership Metrics'!$C:$C),"")</f>
        <v>2611</v>
      </c>
      <c r="O86" s="29">
        <f>IFERROR(_xlfn.XLOOKUP($B86,'Ownership Metrics'!$A:$A,'Ownership Metrics'!$D:$D),"")</f>
        <v>35.24</v>
      </c>
      <c r="P86" s="29">
        <f>IFERROR(_xlfn.XLOOKUP($B86,'Ownership Metrics'!$A:$A,'Ownership Metrics'!$E:$E),"")</f>
        <v>82.42</v>
      </c>
      <c r="Q86" s="30">
        <f>IFERROR(_xlfn.XLOOKUP($B86,'Ownership Metrics'!$A:$A,'Ownership Metrics'!$F:$F),"")</f>
        <v>5</v>
      </c>
      <c r="R86" s="30">
        <f>IFERROR(_xlfn.XLOOKUP($B86,'Ownership Metrics'!$A:$A,'Ownership Metrics'!$G:$G),"")</f>
        <v>56</v>
      </c>
      <c r="S86" s="27" t="str">
        <f>IFERROR(_xlfn.XLOOKUP($B86,'Ownership Metrics'!$A:$A,'Ownership Metrics'!$H:$H),"")</f>
        <v>Terkonsentrasi</v>
      </c>
      <c r="T86" s="27" t="str">
        <f>IFERROR(_xlfn.XLOOKUP($B86,'Ownership Metrics'!$A:$A,'Ownership Metrics'!$I:$I),"")</f>
        <v>Tinggi</v>
      </c>
      <c r="U86" s="27">
        <f>IF(COUNTIFS($B$2:$B86,$B86,$D$2:$D86,$D86)=1,1,0)</f>
        <v>1</v>
      </c>
      <c r="V86" s="27">
        <f t="shared" si="4"/>
        <v>15</v>
      </c>
      <c r="W86" s="27">
        <f t="shared" si="5"/>
        <v>3</v>
      </c>
      <c r="X86" s="27">
        <f t="shared" si="3"/>
        <v>14.999999991399999</v>
      </c>
    </row>
    <row r="87" spans="1:24" x14ac:dyDescent="0.25">
      <c r="A87" s="26">
        <v>46265</v>
      </c>
      <c r="B87" s="27" t="s">
        <v>10163</v>
      </c>
      <c r="C87" s="27" t="s">
        <v>161</v>
      </c>
      <c r="D87" s="27" t="s">
        <v>25</v>
      </c>
      <c r="E87" s="27" t="s">
        <v>26</v>
      </c>
      <c r="F87" s="27" t="s">
        <v>23</v>
      </c>
      <c r="G87" s="27"/>
      <c r="H87" s="27" t="s">
        <v>24</v>
      </c>
      <c r="I87" s="28">
        <v>306666000</v>
      </c>
      <c r="J87" s="28">
        <v>0</v>
      </c>
      <c r="K87" s="28">
        <v>306666000</v>
      </c>
      <c r="L87" s="29">
        <v>10</v>
      </c>
      <c r="M87" s="29">
        <f>IFERROR(_xlfn.XLOOKUP($B87,'Ownership Metrics'!$A:$A,'Ownership Metrics'!$B:$B),"")</f>
        <v>4.59</v>
      </c>
      <c r="N87" s="28">
        <f>IFERROR(_xlfn.XLOOKUP($B87,'Ownership Metrics'!$A:$A,'Ownership Metrics'!$C:$C),"")</f>
        <v>2611</v>
      </c>
      <c r="O87" s="29">
        <f>IFERROR(_xlfn.XLOOKUP($B87,'Ownership Metrics'!$A:$A,'Ownership Metrics'!$D:$D),"")</f>
        <v>35.24</v>
      </c>
      <c r="P87" s="29">
        <f>IFERROR(_xlfn.XLOOKUP($B87,'Ownership Metrics'!$A:$A,'Ownership Metrics'!$E:$E),"")</f>
        <v>82.42</v>
      </c>
      <c r="Q87" s="30">
        <f>IFERROR(_xlfn.XLOOKUP($B87,'Ownership Metrics'!$A:$A,'Ownership Metrics'!$F:$F),"")</f>
        <v>5</v>
      </c>
      <c r="R87" s="30">
        <f>IFERROR(_xlfn.XLOOKUP($B87,'Ownership Metrics'!$A:$A,'Ownership Metrics'!$G:$G),"")</f>
        <v>56</v>
      </c>
      <c r="S87" s="27" t="str">
        <f>IFERROR(_xlfn.XLOOKUP($B87,'Ownership Metrics'!$A:$A,'Ownership Metrics'!$H:$H),"")</f>
        <v>Terkonsentrasi</v>
      </c>
      <c r="T87" s="27" t="str">
        <f>IFERROR(_xlfn.XLOOKUP($B87,'Ownership Metrics'!$A:$A,'Ownership Metrics'!$I:$I),"")</f>
        <v>Tinggi</v>
      </c>
      <c r="U87" s="27">
        <f>IF(COUNTIFS($B$2:$B87,$B87,$D$2:$D87,$D87)=1,1,0)</f>
        <v>1</v>
      </c>
      <c r="V87" s="27">
        <f t="shared" si="4"/>
        <v>10</v>
      </c>
      <c r="W87" s="27">
        <f t="shared" si="5"/>
        <v>4</v>
      </c>
      <c r="X87" s="27">
        <f t="shared" si="3"/>
        <v>9.9999999912999993</v>
      </c>
    </row>
    <row r="88" spans="1:24" x14ac:dyDescent="0.25">
      <c r="A88" s="26">
        <v>46265</v>
      </c>
      <c r="B88" s="27" t="s">
        <v>10163</v>
      </c>
      <c r="C88" s="27" t="s">
        <v>161</v>
      </c>
      <c r="D88" s="27" t="s">
        <v>163</v>
      </c>
      <c r="E88" s="27" t="s">
        <v>22</v>
      </c>
      <c r="F88" s="27" t="s">
        <v>23</v>
      </c>
      <c r="G88" s="27"/>
      <c r="H88" s="27" t="s">
        <v>24</v>
      </c>
      <c r="I88" s="28">
        <v>709549020</v>
      </c>
      <c r="J88" s="28">
        <v>371144000</v>
      </c>
      <c r="K88" s="28">
        <v>1080693020</v>
      </c>
      <c r="L88" s="29">
        <v>35.24</v>
      </c>
      <c r="M88" s="29">
        <f>IFERROR(_xlfn.XLOOKUP($B88,'Ownership Metrics'!$A:$A,'Ownership Metrics'!$B:$B),"")</f>
        <v>4.59</v>
      </c>
      <c r="N88" s="28">
        <f>IFERROR(_xlfn.XLOOKUP($B88,'Ownership Metrics'!$A:$A,'Ownership Metrics'!$C:$C),"")</f>
        <v>2611</v>
      </c>
      <c r="O88" s="29">
        <f>IFERROR(_xlfn.XLOOKUP($B88,'Ownership Metrics'!$A:$A,'Ownership Metrics'!$D:$D),"")</f>
        <v>35.24</v>
      </c>
      <c r="P88" s="29">
        <f>IFERROR(_xlfn.XLOOKUP($B88,'Ownership Metrics'!$A:$A,'Ownership Metrics'!$E:$E),"")</f>
        <v>82.42</v>
      </c>
      <c r="Q88" s="30">
        <f>IFERROR(_xlfn.XLOOKUP($B88,'Ownership Metrics'!$A:$A,'Ownership Metrics'!$F:$F),"")</f>
        <v>5</v>
      </c>
      <c r="R88" s="30">
        <f>IFERROR(_xlfn.XLOOKUP($B88,'Ownership Metrics'!$A:$A,'Ownership Metrics'!$G:$G),"")</f>
        <v>56</v>
      </c>
      <c r="S88" s="27" t="str">
        <f>IFERROR(_xlfn.XLOOKUP($B88,'Ownership Metrics'!$A:$A,'Ownership Metrics'!$H:$H),"")</f>
        <v>Terkonsentrasi</v>
      </c>
      <c r="T88" s="27" t="str">
        <f>IFERROR(_xlfn.XLOOKUP($B88,'Ownership Metrics'!$A:$A,'Ownership Metrics'!$I:$I),"")</f>
        <v>Tinggi</v>
      </c>
      <c r="U88" s="27">
        <f>IF(COUNTIFS($B$2:$B88,$B88,$D$2:$D88,$D88)=1,1,0)</f>
        <v>1</v>
      </c>
      <c r="V88" s="27">
        <f t="shared" si="4"/>
        <v>35.24</v>
      </c>
      <c r="W88" s="27">
        <f t="shared" si="5"/>
        <v>1</v>
      </c>
      <c r="X88" s="27">
        <f t="shared" si="3"/>
        <v>35.239999991200001</v>
      </c>
    </row>
    <row r="89" spans="1:24" x14ac:dyDescent="0.25">
      <c r="A89" s="26">
        <v>46265</v>
      </c>
      <c r="B89" s="27" t="s">
        <v>10163</v>
      </c>
      <c r="C89" s="27" t="s">
        <v>161</v>
      </c>
      <c r="D89" s="27" t="s">
        <v>164</v>
      </c>
      <c r="E89" s="27" t="s">
        <v>51</v>
      </c>
      <c r="F89" s="27" t="s">
        <v>32</v>
      </c>
      <c r="G89" s="27"/>
      <c r="H89" s="27" t="s">
        <v>84</v>
      </c>
      <c r="I89" s="28">
        <v>986967780</v>
      </c>
      <c r="J89" s="28">
        <v>0</v>
      </c>
      <c r="K89" s="28">
        <v>986967780</v>
      </c>
      <c r="L89" s="29">
        <v>32.18</v>
      </c>
      <c r="M89" s="29">
        <f>IFERROR(_xlfn.XLOOKUP($B89,'Ownership Metrics'!$A:$A,'Ownership Metrics'!$B:$B),"")</f>
        <v>4.59</v>
      </c>
      <c r="N89" s="28">
        <f>IFERROR(_xlfn.XLOOKUP($B89,'Ownership Metrics'!$A:$A,'Ownership Metrics'!$C:$C),"")</f>
        <v>2611</v>
      </c>
      <c r="O89" s="29">
        <f>IFERROR(_xlfn.XLOOKUP($B89,'Ownership Metrics'!$A:$A,'Ownership Metrics'!$D:$D),"")</f>
        <v>35.24</v>
      </c>
      <c r="P89" s="29">
        <f>IFERROR(_xlfn.XLOOKUP($B89,'Ownership Metrics'!$A:$A,'Ownership Metrics'!$E:$E),"")</f>
        <v>82.42</v>
      </c>
      <c r="Q89" s="30">
        <f>IFERROR(_xlfn.XLOOKUP($B89,'Ownership Metrics'!$A:$A,'Ownership Metrics'!$F:$F),"")</f>
        <v>5</v>
      </c>
      <c r="R89" s="30">
        <f>IFERROR(_xlfn.XLOOKUP($B89,'Ownership Metrics'!$A:$A,'Ownership Metrics'!$G:$G),"")</f>
        <v>56</v>
      </c>
      <c r="S89" s="27" t="str">
        <f>IFERROR(_xlfn.XLOOKUP($B89,'Ownership Metrics'!$A:$A,'Ownership Metrics'!$H:$H),"")</f>
        <v>Terkonsentrasi</v>
      </c>
      <c r="T89" s="27" t="str">
        <f>IFERROR(_xlfn.XLOOKUP($B89,'Ownership Metrics'!$A:$A,'Ownership Metrics'!$I:$I),"")</f>
        <v>Tinggi</v>
      </c>
      <c r="U89" s="27">
        <f>IF(COUNTIFS($B$2:$B89,$B89,$D$2:$D89,$D89)=1,1,0)</f>
        <v>1</v>
      </c>
      <c r="V89" s="27">
        <f t="shared" si="4"/>
        <v>32.18</v>
      </c>
      <c r="W89" s="27">
        <f t="shared" si="5"/>
        <v>2</v>
      </c>
      <c r="X89" s="27">
        <f t="shared" si="3"/>
        <v>32.179999991099997</v>
      </c>
    </row>
    <row r="90" spans="1:24" x14ac:dyDescent="0.25">
      <c r="A90" s="26">
        <v>46265</v>
      </c>
      <c r="B90" s="27" t="s">
        <v>10163</v>
      </c>
      <c r="C90" s="27" t="s">
        <v>161</v>
      </c>
      <c r="D90" s="27" t="s">
        <v>165</v>
      </c>
      <c r="E90" s="27" t="s">
        <v>166</v>
      </c>
      <c r="F90" s="27" t="s">
        <v>32</v>
      </c>
      <c r="G90" s="27"/>
      <c r="H90" s="27" t="s">
        <v>64</v>
      </c>
      <c r="I90" s="28">
        <v>91633900</v>
      </c>
      <c r="J90" s="28">
        <v>0</v>
      </c>
      <c r="K90" s="28">
        <v>91633900</v>
      </c>
      <c r="L90" s="29">
        <v>2.99</v>
      </c>
      <c r="M90" s="29">
        <f>IFERROR(_xlfn.XLOOKUP($B90,'Ownership Metrics'!$A:$A,'Ownership Metrics'!$B:$B),"")</f>
        <v>4.59</v>
      </c>
      <c r="N90" s="28">
        <f>IFERROR(_xlfn.XLOOKUP($B90,'Ownership Metrics'!$A:$A,'Ownership Metrics'!$C:$C),"")</f>
        <v>2611</v>
      </c>
      <c r="O90" s="29">
        <f>IFERROR(_xlfn.XLOOKUP($B90,'Ownership Metrics'!$A:$A,'Ownership Metrics'!$D:$D),"")</f>
        <v>35.24</v>
      </c>
      <c r="P90" s="29">
        <f>IFERROR(_xlfn.XLOOKUP($B90,'Ownership Metrics'!$A:$A,'Ownership Metrics'!$E:$E),"")</f>
        <v>82.42</v>
      </c>
      <c r="Q90" s="30">
        <f>IFERROR(_xlfn.XLOOKUP($B90,'Ownership Metrics'!$A:$A,'Ownership Metrics'!$F:$F),"")</f>
        <v>5</v>
      </c>
      <c r="R90" s="30">
        <f>IFERROR(_xlfn.XLOOKUP($B90,'Ownership Metrics'!$A:$A,'Ownership Metrics'!$G:$G),"")</f>
        <v>56</v>
      </c>
      <c r="S90" s="27" t="str">
        <f>IFERROR(_xlfn.XLOOKUP($B90,'Ownership Metrics'!$A:$A,'Ownership Metrics'!$H:$H),"")</f>
        <v>Terkonsentrasi</v>
      </c>
      <c r="T90" s="27" t="str">
        <f>IFERROR(_xlfn.XLOOKUP($B90,'Ownership Metrics'!$A:$A,'Ownership Metrics'!$I:$I),"")</f>
        <v>Tinggi</v>
      </c>
      <c r="U90" s="27">
        <f>IF(COUNTIFS($B$2:$B90,$B90,$D$2:$D90,$D90)=1,1,0)</f>
        <v>1</v>
      </c>
      <c r="V90" s="27">
        <f t="shared" si="4"/>
        <v>2.99</v>
      </c>
      <c r="W90" s="27">
        <f t="shared" si="5"/>
        <v>5</v>
      </c>
      <c r="X90" s="27">
        <f t="shared" si="3"/>
        <v>2.9899999910000004</v>
      </c>
    </row>
    <row r="91" spans="1:24" x14ac:dyDescent="0.25">
      <c r="A91" s="26">
        <v>46265</v>
      </c>
      <c r="B91" s="27" t="s">
        <v>10164</v>
      </c>
      <c r="C91" s="27" t="s">
        <v>168</v>
      </c>
      <c r="D91" s="27" t="s">
        <v>169</v>
      </c>
      <c r="E91" s="27" t="s">
        <v>114</v>
      </c>
      <c r="F91" s="27" t="s">
        <v>23</v>
      </c>
      <c r="G91" s="27"/>
      <c r="H91" s="27" t="s">
        <v>24</v>
      </c>
      <c r="I91" s="28">
        <v>21239760958</v>
      </c>
      <c r="J91" s="28">
        <v>0</v>
      </c>
      <c r="K91" s="28">
        <v>21239760958</v>
      </c>
      <c r="L91" s="29">
        <v>85.85</v>
      </c>
      <c r="M91" s="29">
        <f>IFERROR(_xlfn.XLOOKUP($B91,'Ownership Metrics'!$A:$A,'Ownership Metrics'!$B:$B),"")</f>
        <v>11.72</v>
      </c>
      <c r="N91" s="28">
        <f>IFERROR(_xlfn.XLOOKUP($B91,'Ownership Metrics'!$A:$A,'Ownership Metrics'!$C:$C),"")</f>
        <v>7376</v>
      </c>
      <c r="O91" s="29">
        <f>IFERROR(_xlfn.XLOOKUP($B91,'Ownership Metrics'!$A:$A,'Ownership Metrics'!$D:$D),"")</f>
        <v>85.85</v>
      </c>
      <c r="P91" s="29">
        <f>IFERROR(_xlfn.XLOOKUP($B91,'Ownership Metrics'!$A:$A,'Ownership Metrics'!$E:$E),"")</f>
        <v>88.28</v>
      </c>
      <c r="Q91" s="30">
        <f>IFERROR(_xlfn.XLOOKUP($B91,'Ownership Metrics'!$A:$A,'Ownership Metrics'!$F:$F),"")</f>
        <v>2</v>
      </c>
      <c r="R91" s="30">
        <f>IFERROR(_xlfn.XLOOKUP($B91,'Ownership Metrics'!$A:$A,'Ownership Metrics'!$G:$G),"")</f>
        <v>83</v>
      </c>
      <c r="S91" s="27" t="str">
        <f>IFERROR(_xlfn.XLOOKUP($B91,'Ownership Metrics'!$A:$A,'Ownership Metrics'!$H:$H),"")</f>
        <v>Mayoritas</v>
      </c>
      <c r="T91" s="27" t="str">
        <f>IFERROR(_xlfn.XLOOKUP($B91,'Ownership Metrics'!$A:$A,'Ownership Metrics'!$I:$I),"")</f>
        <v>Tinggi</v>
      </c>
      <c r="U91" s="27">
        <f>IF(COUNTIFS($B$2:$B91,$B91,$D$2:$D91,$D91)=1,1,0)</f>
        <v>1</v>
      </c>
      <c r="V91" s="27">
        <f t="shared" si="4"/>
        <v>85.85</v>
      </c>
      <c r="W91" s="27">
        <f t="shared" si="5"/>
        <v>1</v>
      </c>
      <c r="X91" s="27">
        <f t="shared" si="3"/>
        <v>85.849999990899988</v>
      </c>
    </row>
    <row r="92" spans="1:24" x14ac:dyDescent="0.25">
      <c r="A92" s="26">
        <v>46265</v>
      </c>
      <c r="B92" s="27" t="s">
        <v>10164</v>
      </c>
      <c r="C92" s="27" t="s">
        <v>168</v>
      </c>
      <c r="D92" s="27" t="s">
        <v>170</v>
      </c>
      <c r="E92" s="27" t="s">
        <v>171</v>
      </c>
      <c r="F92" s="27" t="s">
        <v>23</v>
      </c>
      <c r="G92" s="27"/>
      <c r="H92" s="27" t="s">
        <v>24</v>
      </c>
      <c r="I92" s="28">
        <v>600703375</v>
      </c>
      <c r="J92" s="28">
        <v>0</v>
      </c>
      <c r="K92" s="28">
        <v>600703375</v>
      </c>
      <c r="L92" s="29">
        <v>2.4300000000000002</v>
      </c>
      <c r="M92" s="29">
        <f>IFERROR(_xlfn.XLOOKUP($B92,'Ownership Metrics'!$A:$A,'Ownership Metrics'!$B:$B),"")</f>
        <v>11.72</v>
      </c>
      <c r="N92" s="28">
        <f>IFERROR(_xlfn.XLOOKUP($B92,'Ownership Metrics'!$A:$A,'Ownership Metrics'!$C:$C),"")</f>
        <v>7376</v>
      </c>
      <c r="O92" s="29">
        <f>IFERROR(_xlfn.XLOOKUP($B92,'Ownership Metrics'!$A:$A,'Ownership Metrics'!$D:$D),"")</f>
        <v>85.85</v>
      </c>
      <c r="P92" s="29">
        <f>IFERROR(_xlfn.XLOOKUP($B92,'Ownership Metrics'!$A:$A,'Ownership Metrics'!$E:$E),"")</f>
        <v>88.28</v>
      </c>
      <c r="Q92" s="30">
        <f>IFERROR(_xlfn.XLOOKUP($B92,'Ownership Metrics'!$A:$A,'Ownership Metrics'!$F:$F),"")</f>
        <v>2</v>
      </c>
      <c r="R92" s="30">
        <f>IFERROR(_xlfn.XLOOKUP($B92,'Ownership Metrics'!$A:$A,'Ownership Metrics'!$G:$G),"")</f>
        <v>83</v>
      </c>
      <c r="S92" s="27" t="str">
        <f>IFERROR(_xlfn.XLOOKUP($B92,'Ownership Metrics'!$A:$A,'Ownership Metrics'!$H:$H),"")</f>
        <v>Mayoritas</v>
      </c>
      <c r="T92" s="27" t="str">
        <f>IFERROR(_xlfn.XLOOKUP($B92,'Ownership Metrics'!$A:$A,'Ownership Metrics'!$I:$I),"")</f>
        <v>Tinggi</v>
      </c>
      <c r="U92" s="27">
        <f>IF(COUNTIFS($B$2:$B92,$B92,$D$2:$D92,$D92)=1,1,0)</f>
        <v>1</v>
      </c>
      <c r="V92" s="27">
        <f t="shared" si="4"/>
        <v>2.4300000000000002</v>
      </c>
      <c r="W92" s="27">
        <f t="shared" si="5"/>
        <v>2</v>
      </c>
      <c r="X92" s="27">
        <f t="shared" si="3"/>
        <v>2.4299999908000003</v>
      </c>
    </row>
    <row r="93" spans="1:24" x14ac:dyDescent="0.25">
      <c r="A93" s="26">
        <v>46265</v>
      </c>
      <c r="B93" s="27" t="s">
        <v>10165</v>
      </c>
      <c r="C93" s="27" t="s">
        <v>173</v>
      </c>
      <c r="D93" s="27" t="s">
        <v>174</v>
      </c>
      <c r="E93" s="27" t="s">
        <v>26</v>
      </c>
      <c r="F93" s="27" t="s">
        <v>32</v>
      </c>
      <c r="G93" s="27"/>
      <c r="H93" s="27" t="s">
        <v>133</v>
      </c>
      <c r="I93" s="28">
        <v>4701453340</v>
      </c>
      <c r="J93" s="28">
        <v>39090909045</v>
      </c>
      <c r="K93" s="28">
        <v>43792362385</v>
      </c>
      <c r="L93" s="29">
        <v>91.49</v>
      </c>
      <c r="M93" s="29">
        <f>IFERROR(_xlfn.XLOOKUP($B93,'Ownership Metrics'!$A:$A,'Ownership Metrics'!$B:$B),"")</f>
        <v>5.55</v>
      </c>
      <c r="N93" s="28">
        <f>IFERROR(_xlfn.XLOOKUP($B93,'Ownership Metrics'!$A:$A,'Ownership Metrics'!$C:$C),"")</f>
        <v>8379</v>
      </c>
      <c r="O93" s="29">
        <f>IFERROR(_xlfn.XLOOKUP($B93,'Ownership Metrics'!$A:$A,'Ownership Metrics'!$D:$D),"")</f>
        <v>91.49</v>
      </c>
      <c r="P93" s="29">
        <f>IFERROR(_xlfn.XLOOKUP($B93,'Ownership Metrics'!$A:$A,'Ownership Metrics'!$E:$E),"")</f>
        <v>94.45</v>
      </c>
      <c r="Q93" s="30">
        <f>IFERROR(_xlfn.XLOOKUP($B93,'Ownership Metrics'!$A:$A,'Ownership Metrics'!$F:$F),"")</f>
        <v>2</v>
      </c>
      <c r="R93" s="30">
        <f>IFERROR(_xlfn.XLOOKUP($B93,'Ownership Metrics'!$A:$A,'Ownership Metrics'!$G:$G),"")</f>
        <v>90</v>
      </c>
      <c r="S93" s="27" t="str">
        <f>IFERROR(_xlfn.XLOOKUP($B93,'Ownership Metrics'!$A:$A,'Ownership Metrics'!$H:$H),"")</f>
        <v>Mayoritas</v>
      </c>
      <c r="T93" s="27" t="str">
        <f>IFERROR(_xlfn.XLOOKUP($B93,'Ownership Metrics'!$A:$A,'Ownership Metrics'!$I:$I),"")</f>
        <v>Tinggi</v>
      </c>
      <c r="U93" s="27">
        <f>IF(COUNTIFS($B$2:$B93,$B93,$D$2:$D93,$D93)=1,1,0)</f>
        <v>1</v>
      </c>
      <c r="V93" s="27">
        <f t="shared" si="4"/>
        <v>91.49</v>
      </c>
      <c r="W93" s="27">
        <f t="shared" si="5"/>
        <v>1</v>
      </c>
      <c r="X93" s="27">
        <f t="shared" si="3"/>
        <v>91.489999990699999</v>
      </c>
    </row>
    <row r="94" spans="1:24" x14ac:dyDescent="0.25">
      <c r="A94" s="26">
        <v>46265</v>
      </c>
      <c r="B94" s="27" t="s">
        <v>10165</v>
      </c>
      <c r="C94" s="27" t="s">
        <v>173</v>
      </c>
      <c r="D94" s="27" t="s">
        <v>175</v>
      </c>
      <c r="E94" s="27" t="s">
        <v>67</v>
      </c>
      <c r="F94" s="27" t="s">
        <v>23</v>
      </c>
      <c r="G94" s="27"/>
      <c r="H94" s="27" t="s">
        <v>24</v>
      </c>
      <c r="I94" s="28">
        <v>1414728100</v>
      </c>
      <c r="J94" s="28">
        <v>0</v>
      </c>
      <c r="K94" s="28">
        <v>1414728100</v>
      </c>
      <c r="L94" s="29">
        <v>2.96</v>
      </c>
      <c r="M94" s="29">
        <f>IFERROR(_xlfn.XLOOKUP($B94,'Ownership Metrics'!$A:$A,'Ownership Metrics'!$B:$B),"")</f>
        <v>5.55</v>
      </c>
      <c r="N94" s="28">
        <f>IFERROR(_xlfn.XLOOKUP($B94,'Ownership Metrics'!$A:$A,'Ownership Metrics'!$C:$C),"")</f>
        <v>8379</v>
      </c>
      <c r="O94" s="29">
        <f>IFERROR(_xlfn.XLOOKUP($B94,'Ownership Metrics'!$A:$A,'Ownership Metrics'!$D:$D),"")</f>
        <v>91.49</v>
      </c>
      <c r="P94" s="29">
        <f>IFERROR(_xlfn.XLOOKUP($B94,'Ownership Metrics'!$A:$A,'Ownership Metrics'!$E:$E),"")</f>
        <v>94.45</v>
      </c>
      <c r="Q94" s="30">
        <f>IFERROR(_xlfn.XLOOKUP($B94,'Ownership Metrics'!$A:$A,'Ownership Metrics'!$F:$F),"")</f>
        <v>2</v>
      </c>
      <c r="R94" s="30">
        <f>IFERROR(_xlfn.XLOOKUP($B94,'Ownership Metrics'!$A:$A,'Ownership Metrics'!$G:$G),"")</f>
        <v>90</v>
      </c>
      <c r="S94" s="27" t="str">
        <f>IFERROR(_xlfn.XLOOKUP($B94,'Ownership Metrics'!$A:$A,'Ownership Metrics'!$H:$H),"")</f>
        <v>Mayoritas</v>
      </c>
      <c r="T94" s="27" t="str">
        <f>IFERROR(_xlfn.XLOOKUP($B94,'Ownership Metrics'!$A:$A,'Ownership Metrics'!$I:$I),"")</f>
        <v>Tinggi</v>
      </c>
      <c r="U94" s="27">
        <f>IF(COUNTIFS($B$2:$B94,$B94,$D$2:$D94,$D94)=1,1,0)</f>
        <v>1</v>
      </c>
      <c r="V94" s="27">
        <f t="shared" si="4"/>
        <v>2.96</v>
      </c>
      <c r="W94" s="27">
        <f t="shared" si="5"/>
        <v>2</v>
      </c>
      <c r="X94" s="27">
        <f t="shared" si="3"/>
        <v>2.9599999906000001</v>
      </c>
    </row>
    <row r="95" spans="1:24" x14ac:dyDescent="0.25">
      <c r="A95" s="26">
        <v>46265</v>
      </c>
      <c r="B95" s="27" t="s">
        <v>10166</v>
      </c>
      <c r="C95" s="27" t="s">
        <v>177</v>
      </c>
      <c r="D95" s="27" t="s">
        <v>178</v>
      </c>
      <c r="E95" s="27" t="s">
        <v>22</v>
      </c>
      <c r="F95" s="27" t="s">
        <v>23</v>
      </c>
      <c r="G95" s="27"/>
      <c r="H95" s="27" t="s">
        <v>24</v>
      </c>
      <c r="I95" s="28">
        <v>52829854</v>
      </c>
      <c r="J95" s="28">
        <v>0</v>
      </c>
      <c r="K95" s="28">
        <v>52829854</v>
      </c>
      <c r="L95" s="29">
        <v>1.08</v>
      </c>
      <c r="M95" s="29">
        <f>IFERROR(_xlfn.XLOOKUP($B95,'Ownership Metrics'!$A:$A,'Ownership Metrics'!$B:$B),"")</f>
        <v>20.54</v>
      </c>
      <c r="N95" s="28">
        <f>IFERROR(_xlfn.XLOOKUP($B95,'Ownership Metrics'!$A:$A,'Ownership Metrics'!$C:$C),"")</f>
        <v>4072</v>
      </c>
      <c r="O95" s="29">
        <f>IFERROR(_xlfn.XLOOKUP($B95,'Ownership Metrics'!$A:$A,'Ownership Metrics'!$D:$D),"")</f>
        <v>62.58</v>
      </c>
      <c r="P95" s="29">
        <f>IFERROR(_xlfn.XLOOKUP($B95,'Ownership Metrics'!$A:$A,'Ownership Metrics'!$E:$E),"")</f>
        <v>77.069999999999993</v>
      </c>
      <c r="Q95" s="30">
        <f>IFERROR(_xlfn.XLOOKUP($B95,'Ownership Metrics'!$A:$A,'Ownership Metrics'!$F:$F),"")</f>
        <v>5</v>
      </c>
      <c r="R95" s="30">
        <f>IFERROR(_xlfn.XLOOKUP($B95,'Ownership Metrics'!$A:$A,'Ownership Metrics'!$G:$G),"")</f>
        <v>61</v>
      </c>
      <c r="S95" s="27" t="str">
        <f>IFERROR(_xlfn.XLOOKUP($B95,'Ownership Metrics'!$A:$A,'Ownership Metrics'!$H:$H),"")</f>
        <v>Mayoritas</v>
      </c>
      <c r="T95" s="27" t="str">
        <f>IFERROR(_xlfn.XLOOKUP($B95,'Ownership Metrics'!$A:$A,'Ownership Metrics'!$I:$I),"")</f>
        <v>Tinggi</v>
      </c>
      <c r="U95" s="27">
        <f>IF(COUNTIFS($B$2:$B95,$B95,$D$2:$D95,$D95)=1,1,0)</f>
        <v>1</v>
      </c>
      <c r="V95" s="27">
        <f t="shared" si="4"/>
        <v>1.08</v>
      </c>
      <c r="W95" s="27">
        <f t="shared" si="5"/>
        <v>5</v>
      </c>
      <c r="X95" s="27">
        <f t="shared" si="3"/>
        <v>1.0799999905000002</v>
      </c>
    </row>
    <row r="96" spans="1:24" x14ac:dyDescent="0.25">
      <c r="A96" s="26">
        <v>46265</v>
      </c>
      <c r="B96" s="27" t="s">
        <v>10166</v>
      </c>
      <c r="C96" s="27" t="s">
        <v>177</v>
      </c>
      <c r="D96" s="27" t="s">
        <v>179</v>
      </c>
      <c r="E96" s="27" t="s">
        <v>35</v>
      </c>
      <c r="F96" s="27" t="s">
        <v>23</v>
      </c>
      <c r="G96" s="27" t="s">
        <v>36</v>
      </c>
      <c r="H96" s="27" t="s">
        <v>24</v>
      </c>
      <c r="I96" s="28">
        <v>594981066</v>
      </c>
      <c r="J96" s="28">
        <v>0</v>
      </c>
      <c r="K96" s="28">
        <v>594981066</v>
      </c>
      <c r="L96" s="29">
        <v>12.14</v>
      </c>
      <c r="M96" s="29">
        <f>IFERROR(_xlfn.XLOOKUP($B96,'Ownership Metrics'!$A:$A,'Ownership Metrics'!$B:$B),"")</f>
        <v>20.54</v>
      </c>
      <c r="N96" s="28">
        <f>IFERROR(_xlfn.XLOOKUP($B96,'Ownership Metrics'!$A:$A,'Ownership Metrics'!$C:$C),"")</f>
        <v>4072</v>
      </c>
      <c r="O96" s="29">
        <f>IFERROR(_xlfn.XLOOKUP($B96,'Ownership Metrics'!$A:$A,'Ownership Metrics'!$D:$D),"")</f>
        <v>62.58</v>
      </c>
      <c r="P96" s="29">
        <f>IFERROR(_xlfn.XLOOKUP($B96,'Ownership Metrics'!$A:$A,'Ownership Metrics'!$E:$E),"")</f>
        <v>77.069999999999993</v>
      </c>
      <c r="Q96" s="30">
        <f>IFERROR(_xlfn.XLOOKUP($B96,'Ownership Metrics'!$A:$A,'Ownership Metrics'!$F:$F),"")</f>
        <v>5</v>
      </c>
      <c r="R96" s="30">
        <f>IFERROR(_xlfn.XLOOKUP($B96,'Ownership Metrics'!$A:$A,'Ownership Metrics'!$G:$G),"")</f>
        <v>61</v>
      </c>
      <c r="S96" s="27" t="str">
        <f>IFERROR(_xlfn.XLOOKUP($B96,'Ownership Metrics'!$A:$A,'Ownership Metrics'!$H:$H),"")</f>
        <v>Mayoritas</v>
      </c>
      <c r="T96" s="27" t="str">
        <f>IFERROR(_xlfn.XLOOKUP($B96,'Ownership Metrics'!$A:$A,'Ownership Metrics'!$I:$I),"")</f>
        <v>Tinggi</v>
      </c>
      <c r="U96" s="27">
        <f>IF(COUNTIFS($B$2:$B96,$B96,$D$2:$D96,$D96)=1,1,0)</f>
        <v>1</v>
      </c>
      <c r="V96" s="27">
        <f t="shared" si="4"/>
        <v>12.14</v>
      </c>
      <c r="W96" s="27">
        <f t="shared" si="5"/>
        <v>2</v>
      </c>
      <c r="X96" s="27">
        <f t="shared" si="3"/>
        <v>12.1399999904</v>
      </c>
    </row>
    <row r="97" spans="1:24" x14ac:dyDescent="0.25">
      <c r="A97" s="26">
        <v>46265</v>
      </c>
      <c r="B97" s="27" t="s">
        <v>10166</v>
      </c>
      <c r="C97" s="27" t="s">
        <v>177</v>
      </c>
      <c r="D97" s="27" t="s">
        <v>180</v>
      </c>
      <c r="E97" s="27" t="s">
        <v>35</v>
      </c>
      <c r="F97" s="27" t="s">
        <v>32</v>
      </c>
      <c r="G97" s="27" t="s">
        <v>181</v>
      </c>
      <c r="H97" s="27" t="s">
        <v>64</v>
      </c>
      <c r="I97" s="28">
        <v>115237763</v>
      </c>
      <c r="J97" s="28">
        <v>0</v>
      </c>
      <c r="K97" s="28">
        <v>115237763</v>
      </c>
      <c r="L97" s="29">
        <v>2.35</v>
      </c>
      <c r="M97" s="29">
        <f>IFERROR(_xlfn.XLOOKUP($B97,'Ownership Metrics'!$A:$A,'Ownership Metrics'!$B:$B),"")</f>
        <v>20.54</v>
      </c>
      <c r="N97" s="28">
        <f>IFERROR(_xlfn.XLOOKUP($B97,'Ownership Metrics'!$A:$A,'Ownership Metrics'!$C:$C),"")</f>
        <v>4072</v>
      </c>
      <c r="O97" s="29">
        <f>IFERROR(_xlfn.XLOOKUP($B97,'Ownership Metrics'!$A:$A,'Ownership Metrics'!$D:$D),"")</f>
        <v>62.58</v>
      </c>
      <c r="P97" s="29">
        <f>IFERROR(_xlfn.XLOOKUP($B97,'Ownership Metrics'!$A:$A,'Ownership Metrics'!$E:$E),"")</f>
        <v>77.069999999999993</v>
      </c>
      <c r="Q97" s="30">
        <f>IFERROR(_xlfn.XLOOKUP($B97,'Ownership Metrics'!$A:$A,'Ownership Metrics'!$F:$F),"")</f>
        <v>5</v>
      </c>
      <c r="R97" s="30">
        <f>IFERROR(_xlfn.XLOOKUP($B97,'Ownership Metrics'!$A:$A,'Ownership Metrics'!$G:$G),"")</f>
        <v>61</v>
      </c>
      <c r="S97" s="27" t="str">
        <f>IFERROR(_xlfn.XLOOKUP($B97,'Ownership Metrics'!$A:$A,'Ownership Metrics'!$H:$H),"")</f>
        <v>Mayoritas</v>
      </c>
      <c r="T97" s="27" t="str">
        <f>IFERROR(_xlfn.XLOOKUP($B97,'Ownership Metrics'!$A:$A,'Ownership Metrics'!$I:$I),"")</f>
        <v>Tinggi</v>
      </c>
      <c r="U97" s="27">
        <f>IF(COUNTIFS($B$2:$B97,$B97,$D$2:$D97,$D97)=1,1,0)</f>
        <v>1</v>
      </c>
      <c r="V97" s="27">
        <f t="shared" si="4"/>
        <v>2.35</v>
      </c>
      <c r="W97" s="27">
        <f t="shared" si="5"/>
        <v>3</v>
      </c>
      <c r="X97" s="27">
        <f t="shared" si="3"/>
        <v>2.3499999903000002</v>
      </c>
    </row>
    <row r="98" spans="1:24" x14ac:dyDescent="0.25">
      <c r="A98" s="26">
        <v>46265</v>
      </c>
      <c r="B98" s="27" t="s">
        <v>10166</v>
      </c>
      <c r="C98" s="27" t="s">
        <v>177</v>
      </c>
      <c r="D98" s="27" t="s">
        <v>182</v>
      </c>
      <c r="E98" s="27" t="s">
        <v>44</v>
      </c>
      <c r="F98" s="27" t="s">
        <v>23</v>
      </c>
      <c r="G98" s="27"/>
      <c r="H98" s="27" t="s">
        <v>24</v>
      </c>
      <c r="I98" s="28">
        <v>3066343009</v>
      </c>
      <c r="J98" s="28">
        <v>0</v>
      </c>
      <c r="K98" s="28">
        <v>3066343009</v>
      </c>
      <c r="L98" s="29">
        <v>62.58</v>
      </c>
      <c r="M98" s="29">
        <f>IFERROR(_xlfn.XLOOKUP($B98,'Ownership Metrics'!$A:$A,'Ownership Metrics'!$B:$B),"")</f>
        <v>20.54</v>
      </c>
      <c r="N98" s="28">
        <f>IFERROR(_xlfn.XLOOKUP($B98,'Ownership Metrics'!$A:$A,'Ownership Metrics'!$C:$C),"")</f>
        <v>4072</v>
      </c>
      <c r="O98" s="29">
        <f>IFERROR(_xlfn.XLOOKUP($B98,'Ownership Metrics'!$A:$A,'Ownership Metrics'!$D:$D),"")</f>
        <v>62.58</v>
      </c>
      <c r="P98" s="29">
        <f>IFERROR(_xlfn.XLOOKUP($B98,'Ownership Metrics'!$A:$A,'Ownership Metrics'!$E:$E),"")</f>
        <v>77.069999999999993</v>
      </c>
      <c r="Q98" s="30">
        <f>IFERROR(_xlfn.XLOOKUP($B98,'Ownership Metrics'!$A:$A,'Ownership Metrics'!$F:$F),"")</f>
        <v>5</v>
      </c>
      <c r="R98" s="30">
        <f>IFERROR(_xlfn.XLOOKUP($B98,'Ownership Metrics'!$A:$A,'Ownership Metrics'!$G:$G),"")</f>
        <v>61</v>
      </c>
      <c r="S98" s="27" t="str">
        <f>IFERROR(_xlfn.XLOOKUP($B98,'Ownership Metrics'!$A:$A,'Ownership Metrics'!$H:$H),"")</f>
        <v>Mayoritas</v>
      </c>
      <c r="T98" s="27" t="str">
        <f>IFERROR(_xlfn.XLOOKUP($B98,'Ownership Metrics'!$A:$A,'Ownership Metrics'!$I:$I),"")</f>
        <v>Tinggi</v>
      </c>
      <c r="U98" s="27">
        <f>IF(COUNTIFS($B$2:$B98,$B98,$D$2:$D98,$D98)=1,1,0)</f>
        <v>1</v>
      </c>
      <c r="V98" s="27">
        <f t="shared" si="4"/>
        <v>62.58</v>
      </c>
      <c r="W98" s="27">
        <f t="shared" si="5"/>
        <v>1</v>
      </c>
      <c r="X98" s="27">
        <f t="shared" si="3"/>
        <v>62.579999990200001</v>
      </c>
    </row>
    <row r="99" spans="1:24" x14ac:dyDescent="0.25">
      <c r="A99" s="26">
        <v>46265</v>
      </c>
      <c r="B99" s="27" t="s">
        <v>10166</v>
      </c>
      <c r="C99" s="27" t="s">
        <v>177</v>
      </c>
      <c r="D99" s="27" t="s">
        <v>183</v>
      </c>
      <c r="E99" s="27" t="s">
        <v>44</v>
      </c>
      <c r="F99" s="27" t="s">
        <v>32</v>
      </c>
      <c r="G99" s="27"/>
      <c r="H99" s="27" t="s">
        <v>184</v>
      </c>
      <c r="I99" s="28">
        <v>64086000</v>
      </c>
      <c r="J99" s="28">
        <v>0</v>
      </c>
      <c r="K99" s="28">
        <v>64086000</v>
      </c>
      <c r="L99" s="29">
        <v>1.31</v>
      </c>
      <c r="M99" s="29">
        <f>IFERROR(_xlfn.XLOOKUP($B99,'Ownership Metrics'!$A:$A,'Ownership Metrics'!$B:$B),"")</f>
        <v>20.54</v>
      </c>
      <c r="N99" s="28">
        <f>IFERROR(_xlfn.XLOOKUP($B99,'Ownership Metrics'!$A:$A,'Ownership Metrics'!$C:$C),"")</f>
        <v>4072</v>
      </c>
      <c r="O99" s="29">
        <f>IFERROR(_xlfn.XLOOKUP($B99,'Ownership Metrics'!$A:$A,'Ownership Metrics'!$D:$D),"")</f>
        <v>62.58</v>
      </c>
      <c r="P99" s="29">
        <f>IFERROR(_xlfn.XLOOKUP($B99,'Ownership Metrics'!$A:$A,'Ownership Metrics'!$E:$E),"")</f>
        <v>77.069999999999993</v>
      </c>
      <c r="Q99" s="30">
        <f>IFERROR(_xlfn.XLOOKUP($B99,'Ownership Metrics'!$A:$A,'Ownership Metrics'!$F:$F),"")</f>
        <v>5</v>
      </c>
      <c r="R99" s="30">
        <f>IFERROR(_xlfn.XLOOKUP($B99,'Ownership Metrics'!$A:$A,'Ownership Metrics'!$G:$G),"")</f>
        <v>61</v>
      </c>
      <c r="S99" s="27" t="str">
        <f>IFERROR(_xlfn.XLOOKUP($B99,'Ownership Metrics'!$A:$A,'Ownership Metrics'!$H:$H),"")</f>
        <v>Mayoritas</v>
      </c>
      <c r="T99" s="27" t="str">
        <f>IFERROR(_xlfn.XLOOKUP($B99,'Ownership Metrics'!$A:$A,'Ownership Metrics'!$I:$I),"")</f>
        <v>Tinggi</v>
      </c>
      <c r="U99" s="27">
        <f>IF(COUNTIFS($B$2:$B99,$B99,$D$2:$D99,$D99)=1,1,0)</f>
        <v>1</v>
      </c>
      <c r="V99" s="27">
        <f t="shared" si="4"/>
        <v>1.31</v>
      </c>
      <c r="W99" s="27">
        <f t="shared" si="5"/>
        <v>4</v>
      </c>
      <c r="X99" s="27">
        <f t="shared" si="3"/>
        <v>1.3099999901000001</v>
      </c>
    </row>
    <row r="100" spans="1:24" x14ac:dyDescent="0.25">
      <c r="A100" s="26">
        <v>46265</v>
      </c>
      <c r="B100" s="27" t="s">
        <v>10167</v>
      </c>
      <c r="C100" s="27" t="s">
        <v>186</v>
      </c>
      <c r="D100" s="27" t="s">
        <v>187</v>
      </c>
      <c r="E100" s="27" t="s">
        <v>22</v>
      </c>
      <c r="F100" s="27" t="s">
        <v>23</v>
      </c>
      <c r="G100" s="27"/>
      <c r="H100" s="27" t="s">
        <v>24</v>
      </c>
      <c r="I100" s="28">
        <v>68493151</v>
      </c>
      <c r="J100" s="28">
        <v>0</v>
      </c>
      <c r="K100" s="28">
        <v>68493151</v>
      </c>
      <c r="L100" s="29">
        <v>31.13</v>
      </c>
      <c r="M100" s="29">
        <f>IFERROR(_xlfn.XLOOKUP($B100,'Ownership Metrics'!$A:$A,'Ownership Metrics'!$B:$B),"")</f>
        <v>16.600000000000001</v>
      </c>
      <c r="N100" s="28">
        <f>IFERROR(_xlfn.XLOOKUP($B100,'Ownership Metrics'!$A:$A,'Ownership Metrics'!$C:$C),"")</f>
        <v>2185</v>
      </c>
      <c r="O100" s="29">
        <f>IFERROR(_xlfn.XLOOKUP($B100,'Ownership Metrics'!$A:$A,'Ownership Metrics'!$D:$D),"")</f>
        <v>34.01</v>
      </c>
      <c r="P100" s="29">
        <f>IFERROR(_xlfn.XLOOKUP($B100,'Ownership Metrics'!$A:$A,'Ownership Metrics'!$E:$E),"")</f>
        <v>70.209999999999994</v>
      </c>
      <c r="Q100" s="30">
        <f>IFERROR(_xlfn.XLOOKUP($B100,'Ownership Metrics'!$A:$A,'Ownership Metrics'!$F:$F),"")</f>
        <v>10</v>
      </c>
      <c r="R100" s="30">
        <f>IFERROR(_xlfn.XLOOKUP($B100,'Ownership Metrics'!$A:$A,'Ownership Metrics'!$G:$G),"")</f>
        <v>45</v>
      </c>
      <c r="S100" s="27" t="str">
        <f>IFERROR(_xlfn.XLOOKUP($B100,'Ownership Metrics'!$A:$A,'Ownership Metrics'!$H:$H),"")</f>
        <v>Terkonsentrasi</v>
      </c>
      <c r="T100" s="27" t="str">
        <f>IFERROR(_xlfn.XLOOKUP($B100,'Ownership Metrics'!$A:$A,'Ownership Metrics'!$I:$I),"")</f>
        <v>Sedang</v>
      </c>
      <c r="U100" s="27">
        <f>IF(COUNTIFS($B$2:$B100,$B100,$D$2:$D100,$D100)=1,1,0)</f>
        <v>1</v>
      </c>
      <c r="V100" s="27">
        <f t="shared" si="4"/>
        <v>31.13</v>
      </c>
      <c r="W100" s="27">
        <f t="shared" si="5"/>
        <v>2</v>
      </c>
      <c r="X100" s="27">
        <f t="shared" si="3"/>
        <v>31.129999989999998</v>
      </c>
    </row>
    <row r="101" spans="1:24" x14ac:dyDescent="0.25">
      <c r="A101" s="26">
        <v>46265</v>
      </c>
      <c r="B101" s="27" t="s">
        <v>10167</v>
      </c>
      <c r="C101" s="27" t="s">
        <v>186</v>
      </c>
      <c r="D101" s="27" t="s">
        <v>188</v>
      </c>
      <c r="E101" s="27" t="s">
        <v>83</v>
      </c>
      <c r="F101" s="27" t="s">
        <v>23</v>
      </c>
      <c r="G101" s="27"/>
      <c r="H101" s="27" t="s">
        <v>24</v>
      </c>
      <c r="I101" s="28">
        <v>74827991</v>
      </c>
      <c r="J101" s="28">
        <v>0</v>
      </c>
      <c r="K101" s="28">
        <v>74827991</v>
      </c>
      <c r="L101" s="29">
        <v>34.01</v>
      </c>
      <c r="M101" s="29">
        <f>IFERROR(_xlfn.XLOOKUP($B101,'Ownership Metrics'!$A:$A,'Ownership Metrics'!$B:$B),"")</f>
        <v>16.600000000000001</v>
      </c>
      <c r="N101" s="28">
        <f>IFERROR(_xlfn.XLOOKUP($B101,'Ownership Metrics'!$A:$A,'Ownership Metrics'!$C:$C),"")</f>
        <v>2185</v>
      </c>
      <c r="O101" s="29">
        <f>IFERROR(_xlfn.XLOOKUP($B101,'Ownership Metrics'!$A:$A,'Ownership Metrics'!$D:$D),"")</f>
        <v>34.01</v>
      </c>
      <c r="P101" s="29">
        <f>IFERROR(_xlfn.XLOOKUP($B101,'Ownership Metrics'!$A:$A,'Ownership Metrics'!$E:$E),"")</f>
        <v>70.209999999999994</v>
      </c>
      <c r="Q101" s="30">
        <f>IFERROR(_xlfn.XLOOKUP($B101,'Ownership Metrics'!$A:$A,'Ownership Metrics'!$F:$F),"")</f>
        <v>10</v>
      </c>
      <c r="R101" s="30">
        <f>IFERROR(_xlfn.XLOOKUP($B101,'Ownership Metrics'!$A:$A,'Ownership Metrics'!$G:$G),"")</f>
        <v>45</v>
      </c>
      <c r="S101" s="27" t="str">
        <f>IFERROR(_xlfn.XLOOKUP($B101,'Ownership Metrics'!$A:$A,'Ownership Metrics'!$H:$H),"")</f>
        <v>Terkonsentrasi</v>
      </c>
      <c r="T101" s="27" t="str">
        <f>IFERROR(_xlfn.XLOOKUP($B101,'Ownership Metrics'!$A:$A,'Ownership Metrics'!$I:$I),"")</f>
        <v>Sedang</v>
      </c>
      <c r="U101" s="27">
        <f>IF(COUNTIFS($B$2:$B101,$B101,$D$2:$D101,$D101)=1,1,0)</f>
        <v>1</v>
      </c>
      <c r="V101" s="27">
        <f t="shared" si="4"/>
        <v>34.01</v>
      </c>
      <c r="W101" s="27">
        <f t="shared" si="5"/>
        <v>1</v>
      </c>
      <c r="X101" s="27">
        <f t="shared" si="3"/>
        <v>34.009999989899995</v>
      </c>
    </row>
    <row r="102" spans="1:24" x14ac:dyDescent="0.25">
      <c r="A102" s="26">
        <v>46265</v>
      </c>
      <c r="B102" s="27" t="s">
        <v>10167</v>
      </c>
      <c r="C102" s="27" t="s">
        <v>186</v>
      </c>
      <c r="D102" s="27" t="s">
        <v>189</v>
      </c>
      <c r="E102" s="27" t="s">
        <v>35</v>
      </c>
      <c r="F102" s="27" t="s">
        <v>23</v>
      </c>
      <c r="G102" s="27" t="s">
        <v>36</v>
      </c>
      <c r="H102" s="27" t="s">
        <v>24</v>
      </c>
      <c r="I102" s="28">
        <v>2656800</v>
      </c>
      <c r="J102" s="28">
        <v>0</v>
      </c>
      <c r="K102" s="28">
        <v>2656800</v>
      </c>
      <c r="L102" s="29">
        <v>1.21</v>
      </c>
      <c r="M102" s="29">
        <f>IFERROR(_xlfn.XLOOKUP($B102,'Ownership Metrics'!$A:$A,'Ownership Metrics'!$B:$B),"")</f>
        <v>16.600000000000001</v>
      </c>
      <c r="N102" s="28">
        <f>IFERROR(_xlfn.XLOOKUP($B102,'Ownership Metrics'!$A:$A,'Ownership Metrics'!$C:$C),"")</f>
        <v>2185</v>
      </c>
      <c r="O102" s="29">
        <f>IFERROR(_xlfn.XLOOKUP($B102,'Ownership Metrics'!$A:$A,'Ownership Metrics'!$D:$D),"")</f>
        <v>34.01</v>
      </c>
      <c r="P102" s="29">
        <f>IFERROR(_xlfn.XLOOKUP($B102,'Ownership Metrics'!$A:$A,'Ownership Metrics'!$E:$E),"")</f>
        <v>70.209999999999994</v>
      </c>
      <c r="Q102" s="30">
        <f>IFERROR(_xlfn.XLOOKUP($B102,'Ownership Metrics'!$A:$A,'Ownership Metrics'!$F:$F),"")</f>
        <v>10</v>
      </c>
      <c r="R102" s="30">
        <f>IFERROR(_xlfn.XLOOKUP($B102,'Ownership Metrics'!$A:$A,'Ownership Metrics'!$G:$G),"")</f>
        <v>45</v>
      </c>
      <c r="S102" s="27" t="str">
        <f>IFERROR(_xlfn.XLOOKUP($B102,'Ownership Metrics'!$A:$A,'Ownership Metrics'!$H:$H),"")</f>
        <v>Terkonsentrasi</v>
      </c>
      <c r="T102" s="27" t="str">
        <f>IFERROR(_xlfn.XLOOKUP($B102,'Ownership Metrics'!$A:$A,'Ownership Metrics'!$I:$I),"")</f>
        <v>Sedang</v>
      </c>
      <c r="U102" s="27">
        <f>IF(COUNTIFS($B$2:$B102,$B102,$D$2:$D102,$D102)=1,1,0)</f>
        <v>1</v>
      </c>
      <c r="V102" s="27">
        <f t="shared" si="4"/>
        <v>1.21</v>
      </c>
      <c r="W102" s="27">
        <f t="shared" si="5"/>
        <v>9</v>
      </c>
      <c r="X102" s="27">
        <f t="shared" si="3"/>
        <v>1.2099999898</v>
      </c>
    </row>
    <row r="103" spans="1:24" x14ac:dyDescent="0.25">
      <c r="A103" s="26">
        <v>46265</v>
      </c>
      <c r="B103" s="27" t="s">
        <v>10167</v>
      </c>
      <c r="C103" s="27" t="s">
        <v>186</v>
      </c>
      <c r="D103" s="27" t="s">
        <v>190</v>
      </c>
      <c r="E103" s="27" t="s">
        <v>35</v>
      </c>
      <c r="F103" s="27" t="s">
        <v>23</v>
      </c>
      <c r="G103" s="27" t="s">
        <v>36</v>
      </c>
      <c r="H103" s="27" t="s">
        <v>24</v>
      </c>
      <c r="I103" s="28">
        <v>2321400</v>
      </c>
      <c r="J103" s="28">
        <v>0</v>
      </c>
      <c r="K103" s="28">
        <v>2321400</v>
      </c>
      <c r="L103" s="29">
        <v>1.06</v>
      </c>
      <c r="M103" s="29">
        <f>IFERROR(_xlfn.XLOOKUP($B103,'Ownership Metrics'!$A:$A,'Ownership Metrics'!$B:$B),"")</f>
        <v>16.600000000000001</v>
      </c>
      <c r="N103" s="28">
        <f>IFERROR(_xlfn.XLOOKUP($B103,'Ownership Metrics'!$A:$A,'Ownership Metrics'!$C:$C),"")</f>
        <v>2185</v>
      </c>
      <c r="O103" s="29">
        <f>IFERROR(_xlfn.XLOOKUP($B103,'Ownership Metrics'!$A:$A,'Ownership Metrics'!$D:$D),"")</f>
        <v>34.01</v>
      </c>
      <c r="P103" s="29">
        <f>IFERROR(_xlfn.XLOOKUP($B103,'Ownership Metrics'!$A:$A,'Ownership Metrics'!$E:$E),"")</f>
        <v>70.209999999999994</v>
      </c>
      <c r="Q103" s="30">
        <f>IFERROR(_xlfn.XLOOKUP($B103,'Ownership Metrics'!$A:$A,'Ownership Metrics'!$F:$F),"")</f>
        <v>10</v>
      </c>
      <c r="R103" s="30">
        <f>IFERROR(_xlfn.XLOOKUP($B103,'Ownership Metrics'!$A:$A,'Ownership Metrics'!$G:$G),"")</f>
        <v>45</v>
      </c>
      <c r="S103" s="27" t="str">
        <f>IFERROR(_xlfn.XLOOKUP($B103,'Ownership Metrics'!$A:$A,'Ownership Metrics'!$H:$H),"")</f>
        <v>Terkonsentrasi</v>
      </c>
      <c r="T103" s="27" t="str">
        <f>IFERROR(_xlfn.XLOOKUP($B103,'Ownership Metrics'!$A:$A,'Ownership Metrics'!$I:$I),"")</f>
        <v>Sedang</v>
      </c>
      <c r="U103" s="27">
        <f>IF(COUNTIFS($B$2:$B103,$B103,$D$2:$D103,$D103)=1,1,0)</f>
        <v>1</v>
      </c>
      <c r="V103" s="27">
        <f t="shared" si="4"/>
        <v>1.06</v>
      </c>
      <c r="W103" s="27">
        <f t="shared" si="5"/>
        <v>10</v>
      </c>
      <c r="X103" s="27">
        <f t="shared" si="3"/>
        <v>1.0599999897000001</v>
      </c>
    </row>
    <row r="104" spans="1:24" x14ac:dyDescent="0.25">
      <c r="A104" s="26">
        <v>46265</v>
      </c>
      <c r="B104" s="27" t="s">
        <v>10167</v>
      </c>
      <c r="C104" s="27" t="s">
        <v>186</v>
      </c>
      <c r="D104" s="27" t="s">
        <v>191</v>
      </c>
      <c r="E104" s="27" t="s">
        <v>35</v>
      </c>
      <c r="F104" s="27" t="s">
        <v>23</v>
      </c>
      <c r="G104" s="27" t="s">
        <v>36</v>
      </c>
      <c r="H104" s="27" t="s">
        <v>24</v>
      </c>
      <c r="I104" s="28">
        <v>11155000</v>
      </c>
      <c r="J104" s="28">
        <v>0</v>
      </c>
      <c r="K104" s="28">
        <v>11155000</v>
      </c>
      <c r="L104" s="29">
        <v>5.07</v>
      </c>
      <c r="M104" s="29">
        <f>IFERROR(_xlfn.XLOOKUP($B104,'Ownership Metrics'!$A:$A,'Ownership Metrics'!$B:$B),"")</f>
        <v>16.600000000000001</v>
      </c>
      <c r="N104" s="28">
        <f>IFERROR(_xlfn.XLOOKUP($B104,'Ownership Metrics'!$A:$A,'Ownership Metrics'!$C:$C),"")</f>
        <v>2185</v>
      </c>
      <c r="O104" s="29">
        <f>IFERROR(_xlfn.XLOOKUP($B104,'Ownership Metrics'!$A:$A,'Ownership Metrics'!$D:$D),"")</f>
        <v>34.01</v>
      </c>
      <c r="P104" s="29">
        <f>IFERROR(_xlfn.XLOOKUP($B104,'Ownership Metrics'!$A:$A,'Ownership Metrics'!$E:$E),"")</f>
        <v>70.209999999999994</v>
      </c>
      <c r="Q104" s="30">
        <f>IFERROR(_xlfn.XLOOKUP($B104,'Ownership Metrics'!$A:$A,'Ownership Metrics'!$F:$F),"")</f>
        <v>10</v>
      </c>
      <c r="R104" s="30">
        <f>IFERROR(_xlfn.XLOOKUP($B104,'Ownership Metrics'!$A:$A,'Ownership Metrics'!$G:$G),"")</f>
        <v>45</v>
      </c>
      <c r="S104" s="27" t="str">
        <f>IFERROR(_xlfn.XLOOKUP($B104,'Ownership Metrics'!$A:$A,'Ownership Metrics'!$H:$H),"")</f>
        <v>Terkonsentrasi</v>
      </c>
      <c r="T104" s="27" t="str">
        <f>IFERROR(_xlfn.XLOOKUP($B104,'Ownership Metrics'!$A:$A,'Ownership Metrics'!$I:$I),"")</f>
        <v>Sedang</v>
      </c>
      <c r="U104" s="27">
        <f>IF(COUNTIFS($B$2:$B104,$B104,$D$2:$D104,$D104)=1,1,0)</f>
        <v>1</v>
      </c>
      <c r="V104" s="27">
        <f t="shared" si="4"/>
        <v>5.07</v>
      </c>
      <c r="W104" s="27">
        <f t="shared" si="5"/>
        <v>3</v>
      </c>
      <c r="X104" s="27">
        <f t="shared" si="3"/>
        <v>5.0699999896000003</v>
      </c>
    </row>
    <row r="105" spans="1:24" x14ac:dyDescent="0.25">
      <c r="A105" s="26">
        <v>46265</v>
      </c>
      <c r="B105" s="27" t="s">
        <v>10167</v>
      </c>
      <c r="C105" s="27" t="s">
        <v>186</v>
      </c>
      <c r="D105" s="27" t="s">
        <v>192</v>
      </c>
      <c r="E105" s="27" t="s">
        <v>35</v>
      </c>
      <c r="F105" s="27" t="s">
        <v>23</v>
      </c>
      <c r="G105" s="27" t="s">
        <v>36</v>
      </c>
      <c r="H105" s="27" t="s">
        <v>24</v>
      </c>
      <c r="I105" s="28">
        <v>3041848</v>
      </c>
      <c r="J105" s="28">
        <v>0</v>
      </c>
      <c r="K105" s="28">
        <v>3041848</v>
      </c>
      <c r="L105" s="29">
        <v>1.38</v>
      </c>
      <c r="M105" s="29">
        <f>IFERROR(_xlfn.XLOOKUP($B105,'Ownership Metrics'!$A:$A,'Ownership Metrics'!$B:$B),"")</f>
        <v>16.600000000000001</v>
      </c>
      <c r="N105" s="28">
        <f>IFERROR(_xlfn.XLOOKUP($B105,'Ownership Metrics'!$A:$A,'Ownership Metrics'!$C:$C),"")</f>
        <v>2185</v>
      </c>
      <c r="O105" s="29">
        <f>IFERROR(_xlfn.XLOOKUP($B105,'Ownership Metrics'!$A:$A,'Ownership Metrics'!$D:$D),"")</f>
        <v>34.01</v>
      </c>
      <c r="P105" s="29">
        <f>IFERROR(_xlfn.XLOOKUP($B105,'Ownership Metrics'!$A:$A,'Ownership Metrics'!$E:$E),"")</f>
        <v>70.209999999999994</v>
      </c>
      <c r="Q105" s="30">
        <f>IFERROR(_xlfn.XLOOKUP($B105,'Ownership Metrics'!$A:$A,'Ownership Metrics'!$F:$F),"")</f>
        <v>10</v>
      </c>
      <c r="R105" s="30">
        <f>IFERROR(_xlfn.XLOOKUP($B105,'Ownership Metrics'!$A:$A,'Ownership Metrics'!$G:$G),"")</f>
        <v>45</v>
      </c>
      <c r="S105" s="27" t="str">
        <f>IFERROR(_xlfn.XLOOKUP($B105,'Ownership Metrics'!$A:$A,'Ownership Metrics'!$H:$H),"")</f>
        <v>Terkonsentrasi</v>
      </c>
      <c r="T105" s="27" t="str">
        <f>IFERROR(_xlfn.XLOOKUP($B105,'Ownership Metrics'!$A:$A,'Ownership Metrics'!$I:$I),"")</f>
        <v>Sedang</v>
      </c>
      <c r="U105" s="27">
        <f>IF(COUNTIFS($B$2:$B105,$B105,$D$2:$D105,$D105)=1,1,0)</f>
        <v>1</v>
      </c>
      <c r="V105" s="27">
        <f t="shared" si="4"/>
        <v>1.38</v>
      </c>
      <c r="W105" s="27">
        <f t="shared" si="5"/>
        <v>7</v>
      </c>
      <c r="X105" s="27">
        <f t="shared" si="3"/>
        <v>1.3799999894999999</v>
      </c>
    </row>
    <row r="106" spans="1:24" x14ac:dyDescent="0.25">
      <c r="A106" s="26">
        <v>46265</v>
      </c>
      <c r="B106" s="27" t="s">
        <v>10167</v>
      </c>
      <c r="C106" s="27" t="s">
        <v>186</v>
      </c>
      <c r="D106" s="27" t="s">
        <v>193</v>
      </c>
      <c r="E106" s="27" t="s">
        <v>35</v>
      </c>
      <c r="F106" s="27" t="s">
        <v>23</v>
      </c>
      <c r="G106" s="27" t="s">
        <v>36</v>
      </c>
      <c r="H106" s="27" t="s">
        <v>24</v>
      </c>
      <c r="I106" s="28">
        <v>4748800</v>
      </c>
      <c r="J106" s="28">
        <v>0</v>
      </c>
      <c r="K106" s="28">
        <v>4748800</v>
      </c>
      <c r="L106" s="29">
        <v>2.16</v>
      </c>
      <c r="M106" s="29">
        <f>IFERROR(_xlfn.XLOOKUP($B106,'Ownership Metrics'!$A:$A,'Ownership Metrics'!$B:$B),"")</f>
        <v>16.600000000000001</v>
      </c>
      <c r="N106" s="28">
        <f>IFERROR(_xlfn.XLOOKUP($B106,'Ownership Metrics'!$A:$A,'Ownership Metrics'!$C:$C),"")</f>
        <v>2185</v>
      </c>
      <c r="O106" s="29">
        <f>IFERROR(_xlfn.XLOOKUP($B106,'Ownership Metrics'!$A:$A,'Ownership Metrics'!$D:$D),"")</f>
        <v>34.01</v>
      </c>
      <c r="P106" s="29">
        <f>IFERROR(_xlfn.XLOOKUP($B106,'Ownership Metrics'!$A:$A,'Ownership Metrics'!$E:$E),"")</f>
        <v>70.209999999999994</v>
      </c>
      <c r="Q106" s="30">
        <f>IFERROR(_xlfn.XLOOKUP($B106,'Ownership Metrics'!$A:$A,'Ownership Metrics'!$F:$F),"")</f>
        <v>10</v>
      </c>
      <c r="R106" s="30">
        <f>IFERROR(_xlfn.XLOOKUP($B106,'Ownership Metrics'!$A:$A,'Ownership Metrics'!$G:$G),"")</f>
        <v>45</v>
      </c>
      <c r="S106" s="27" t="str">
        <f>IFERROR(_xlfn.XLOOKUP($B106,'Ownership Metrics'!$A:$A,'Ownership Metrics'!$H:$H),"")</f>
        <v>Terkonsentrasi</v>
      </c>
      <c r="T106" s="27" t="str">
        <f>IFERROR(_xlfn.XLOOKUP($B106,'Ownership Metrics'!$A:$A,'Ownership Metrics'!$I:$I),"")</f>
        <v>Sedang</v>
      </c>
      <c r="U106" s="27">
        <f>IF(COUNTIFS($B$2:$B106,$B106,$D$2:$D106,$D106)=1,1,0)</f>
        <v>1</v>
      </c>
      <c r="V106" s="27">
        <f t="shared" si="4"/>
        <v>2.16</v>
      </c>
      <c r="W106" s="27">
        <f t="shared" si="5"/>
        <v>5</v>
      </c>
      <c r="X106" s="27">
        <f t="shared" si="3"/>
        <v>2.1599999894000002</v>
      </c>
    </row>
    <row r="107" spans="1:24" x14ac:dyDescent="0.25">
      <c r="A107" s="26">
        <v>46265</v>
      </c>
      <c r="B107" s="27" t="s">
        <v>10167</v>
      </c>
      <c r="C107" s="27" t="s">
        <v>186</v>
      </c>
      <c r="D107" s="27" t="s">
        <v>194</v>
      </c>
      <c r="E107" s="27" t="s">
        <v>35</v>
      </c>
      <c r="F107" s="27" t="s">
        <v>32</v>
      </c>
      <c r="G107" s="27" t="s">
        <v>195</v>
      </c>
      <c r="H107" s="27" t="s">
        <v>196</v>
      </c>
      <c r="I107" s="28">
        <v>3829000</v>
      </c>
      <c r="J107" s="28">
        <v>0</v>
      </c>
      <c r="K107" s="28">
        <v>3829000</v>
      </c>
      <c r="L107" s="29">
        <v>1.74</v>
      </c>
      <c r="M107" s="29">
        <f>IFERROR(_xlfn.XLOOKUP($B107,'Ownership Metrics'!$A:$A,'Ownership Metrics'!$B:$B),"")</f>
        <v>16.600000000000001</v>
      </c>
      <c r="N107" s="28">
        <f>IFERROR(_xlfn.XLOOKUP($B107,'Ownership Metrics'!$A:$A,'Ownership Metrics'!$C:$C),"")</f>
        <v>2185</v>
      </c>
      <c r="O107" s="29">
        <f>IFERROR(_xlfn.XLOOKUP($B107,'Ownership Metrics'!$A:$A,'Ownership Metrics'!$D:$D),"")</f>
        <v>34.01</v>
      </c>
      <c r="P107" s="29">
        <f>IFERROR(_xlfn.XLOOKUP($B107,'Ownership Metrics'!$A:$A,'Ownership Metrics'!$E:$E),"")</f>
        <v>70.209999999999994</v>
      </c>
      <c r="Q107" s="30">
        <f>IFERROR(_xlfn.XLOOKUP($B107,'Ownership Metrics'!$A:$A,'Ownership Metrics'!$F:$F),"")</f>
        <v>10</v>
      </c>
      <c r="R107" s="30">
        <f>IFERROR(_xlfn.XLOOKUP($B107,'Ownership Metrics'!$A:$A,'Ownership Metrics'!$G:$G),"")</f>
        <v>45</v>
      </c>
      <c r="S107" s="27" t="str">
        <f>IFERROR(_xlfn.XLOOKUP($B107,'Ownership Metrics'!$A:$A,'Ownership Metrics'!$H:$H),"")</f>
        <v>Terkonsentrasi</v>
      </c>
      <c r="T107" s="27" t="str">
        <f>IFERROR(_xlfn.XLOOKUP($B107,'Ownership Metrics'!$A:$A,'Ownership Metrics'!$I:$I),"")</f>
        <v>Sedang</v>
      </c>
      <c r="U107" s="27">
        <f>IF(COUNTIFS($B$2:$B107,$B107,$D$2:$D107,$D107)=1,1,0)</f>
        <v>1</v>
      </c>
      <c r="V107" s="27">
        <f t="shared" si="4"/>
        <v>1.74</v>
      </c>
      <c r="W107" s="27">
        <f t="shared" si="5"/>
        <v>6</v>
      </c>
      <c r="X107" s="27">
        <f t="shared" si="3"/>
        <v>1.7399999893</v>
      </c>
    </row>
    <row r="108" spans="1:24" x14ac:dyDescent="0.25">
      <c r="A108" s="26">
        <v>46265</v>
      </c>
      <c r="B108" s="27" t="s">
        <v>10167</v>
      </c>
      <c r="C108" s="27" t="s">
        <v>186</v>
      </c>
      <c r="D108" s="27" t="s">
        <v>197</v>
      </c>
      <c r="E108" s="27" t="s">
        <v>35</v>
      </c>
      <c r="F108" s="27" t="s">
        <v>32</v>
      </c>
      <c r="G108" s="27" t="s">
        <v>195</v>
      </c>
      <c r="H108" s="27" t="s">
        <v>196</v>
      </c>
      <c r="I108" s="28">
        <v>9681000</v>
      </c>
      <c r="J108" s="28">
        <v>0</v>
      </c>
      <c r="K108" s="28">
        <v>9681000</v>
      </c>
      <c r="L108" s="29">
        <v>4.4000000000000004</v>
      </c>
      <c r="M108" s="29">
        <f>IFERROR(_xlfn.XLOOKUP($B108,'Ownership Metrics'!$A:$A,'Ownership Metrics'!$B:$B),"")</f>
        <v>16.600000000000001</v>
      </c>
      <c r="N108" s="28">
        <f>IFERROR(_xlfn.XLOOKUP($B108,'Ownership Metrics'!$A:$A,'Ownership Metrics'!$C:$C),"")</f>
        <v>2185</v>
      </c>
      <c r="O108" s="29">
        <f>IFERROR(_xlfn.XLOOKUP($B108,'Ownership Metrics'!$A:$A,'Ownership Metrics'!$D:$D),"")</f>
        <v>34.01</v>
      </c>
      <c r="P108" s="29">
        <f>IFERROR(_xlfn.XLOOKUP($B108,'Ownership Metrics'!$A:$A,'Ownership Metrics'!$E:$E),"")</f>
        <v>70.209999999999994</v>
      </c>
      <c r="Q108" s="30">
        <f>IFERROR(_xlfn.XLOOKUP($B108,'Ownership Metrics'!$A:$A,'Ownership Metrics'!$F:$F),"")</f>
        <v>10</v>
      </c>
      <c r="R108" s="30">
        <f>IFERROR(_xlfn.XLOOKUP($B108,'Ownership Metrics'!$A:$A,'Ownership Metrics'!$G:$G),"")</f>
        <v>45</v>
      </c>
      <c r="S108" s="27" t="str">
        <f>IFERROR(_xlfn.XLOOKUP($B108,'Ownership Metrics'!$A:$A,'Ownership Metrics'!$H:$H),"")</f>
        <v>Terkonsentrasi</v>
      </c>
      <c r="T108" s="27" t="str">
        <f>IFERROR(_xlfn.XLOOKUP($B108,'Ownership Metrics'!$A:$A,'Ownership Metrics'!$I:$I),"")</f>
        <v>Sedang</v>
      </c>
      <c r="U108" s="27">
        <f>IF(COUNTIFS($B$2:$B108,$B108,$D$2:$D108,$D108)=1,1,0)</f>
        <v>1</v>
      </c>
      <c r="V108" s="27">
        <f t="shared" si="4"/>
        <v>4.4000000000000004</v>
      </c>
      <c r="W108" s="27">
        <f t="shared" si="5"/>
        <v>4</v>
      </c>
      <c r="X108" s="27">
        <f t="shared" si="3"/>
        <v>4.3999999892000003</v>
      </c>
    </row>
    <row r="109" spans="1:24" x14ac:dyDescent="0.25">
      <c r="A109" s="26">
        <v>46265</v>
      </c>
      <c r="B109" s="27" t="s">
        <v>10167</v>
      </c>
      <c r="C109" s="27" t="s">
        <v>186</v>
      </c>
      <c r="D109" s="27" t="s">
        <v>198</v>
      </c>
      <c r="E109" s="27" t="s">
        <v>67</v>
      </c>
      <c r="F109" s="27" t="s">
        <v>23</v>
      </c>
      <c r="G109" s="27"/>
      <c r="H109" s="27" t="s">
        <v>24</v>
      </c>
      <c r="I109" s="28">
        <v>2730000</v>
      </c>
      <c r="J109" s="28">
        <v>0</v>
      </c>
      <c r="K109" s="28">
        <v>2730000</v>
      </c>
      <c r="L109" s="29">
        <v>1.24</v>
      </c>
      <c r="M109" s="29">
        <f>IFERROR(_xlfn.XLOOKUP($B109,'Ownership Metrics'!$A:$A,'Ownership Metrics'!$B:$B),"")</f>
        <v>16.600000000000001</v>
      </c>
      <c r="N109" s="28">
        <f>IFERROR(_xlfn.XLOOKUP($B109,'Ownership Metrics'!$A:$A,'Ownership Metrics'!$C:$C),"")</f>
        <v>2185</v>
      </c>
      <c r="O109" s="29">
        <f>IFERROR(_xlfn.XLOOKUP($B109,'Ownership Metrics'!$A:$A,'Ownership Metrics'!$D:$D),"")</f>
        <v>34.01</v>
      </c>
      <c r="P109" s="29">
        <f>IFERROR(_xlfn.XLOOKUP($B109,'Ownership Metrics'!$A:$A,'Ownership Metrics'!$E:$E),"")</f>
        <v>70.209999999999994</v>
      </c>
      <c r="Q109" s="30">
        <f>IFERROR(_xlfn.XLOOKUP($B109,'Ownership Metrics'!$A:$A,'Ownership Metrics'!$F:$F),"")</f>
        <v>10</v>
      </c>
      <c r="R109" s="30">
        <f>IFERROR(_xlfn.XLOOKUP($B109,'Ownership Metrics'!$A:$A,'Ownership Metrics'!$G:$G),"")</f>
        <v>45</v>
      </c>
      <c r="S109" s="27" t="str">
        <f>IFERROR(_xlfn.XLOOKUP($B109,'Ownership Metrics'!$A:$A,'Ownership Metrics'!$H:$H),"")</f>
        <v>Terkonsentrasi</v>
      </c>
      <c r="T109" s="27" t="str">
        <f>IFERROR(_xlfn.XLOOKUP($B109,'Ownership Metrics'!$A:$A,'Ownership Metrics'!$I:$I),"")</f>
        <v>Sedang</v>
      </c>
      <c r="U109" s="27">
        <f>IF(COUNTIFS($B$2:$B109,$B109,$D$2:$D109,$D109)=1,1,0)</f>
        <v>1</v>
      </c>
      <c r="V109" s="27">
        <f t="shared" si="4"/>
        <v>1.24</v>
      </c>
      <c r="W109" s="27">
        <f t="shared" si="5"/>
        <v>8</v>
      </c>
      <c r="X109" s="27">
        <f t="shared" si="3"/>
        <v>1.2399999891</v>
      </c>
    </row>
    <row r="110" spans="1:24" x14ac:dyDescent="0.25">
      <c r="A110" s="26">
        <v>46265</v>
      </c>
      <c r="B110" s="27" t="s">
        <v>10168</v>
      </c>
      <c r="C110" s="27" t="s">
        <v>200</v>
      </c>
      <c r="D110" s="27" t="s">
        <v>201</v>
      </c>
      <c r="E110" s="27" t="s">
        <v>22</v>
      </c>
      <c r="F110" s="27" t="s">
        <v>23</v>
      </c>
      <c r="G110" s="27"/>
      <c r="H110" s="27" t="s">
        <v>24</v>
      </c>
      <c r="I110" s="28">
        <v>5464611100</v>
      </c>
      <c r="J110" s="28">
        <v>0</v>
      </c>
      <c r="K110" s="28">
        <v>5464611100</v>
      </c>
      <c r="L110" s="29">
        <v>58.68</v>
      </c>
      <c r="M110" s="29">
        <f>IFERROR(_xlfn.XLOOKUP($B110,'Ownership Metrics'!$A:$A,'Ownership Metrics'!$B:$B),"")</f>
        <v>18.87</v>
      </c>
      <c r="N110" s="28">
        <f>IFERROR(_xlfn.XLOOKUP($B110,'Ownership Metrics'!$A:$A,'Ownership Metrics'!$C:$C),"")</f>
        <v>3695</v>
      </c>
      <c r="O110" s="29">
        <f>IFERROR(_xlfn.XLOOKUP($B110,'Ownership Metrics'!$A:$A,'Ownership Metrics'!$D:$D),"")</f>
        <v>58.68</v>
      </c>
      <c r="P110" s="29">
        <f>IFERROR(_xlfn.XLOOKUP($B110,'Ownership Metrics'!$A:$A,'Ownership Metrics'!$E:$E),"")</f>
        <v>76.02</v>
      </c>
      <c r="Q110" s="30">
        <f>IFERROR(_xlfn.XLOOKUP($B110,'Ownership Metrics'!$A:$A,'Ownership Metrics'!$F:$F),"")</f>
        <v>6</v>
      </c>
      <c r="R110" s="30">
        <f>IFERROR(_xlfn.XLOOKUP($B110,'Ownership Metrics'!$A:$A,'Ownership Metrics'!$G:$G),"")</f>
        <v>58</v>
      </c>
      <c r="S110" s="27" t="str">
        <f>IFERROR(_xlfn.XLOOKUP($B110,'Ownership Metrics'!$A:$A,'Ownership Metrics'!$H:$H),"")</f>
        <v>Mayoritas</v>
      </c>
      <c r="T110" s="27" t="str">
        <f>IFERROR(_xlfn.XLOOKUP($B110,'Ownership Metrics'!$A:$A,'Ownership Metrics'!$I:$I),"")</f>
        <v>Tinggi</v>
      </c>
      <c r="U110" s="27">
        <f>IF(COUNTIFS($B$2:$B110,$B110,$D$2:$D110,$D110)=1,1,0)</f>
        <v>1</v>
      </c>
      <c r="V110" s="27">
        <f t="shared" si="4"/>
        <v>58.68</v>
      </c>
      <c r="W110" s="27">
        <f t="shared" si="5"/>
        <v>1</v>
      </c>
      <c r="X110" s="27">
        <f t="shared" si="3"/>
        <v>58.679999989000002</v>
      </c>
    </row>
    <row r="111" spans="1:24" x14ac:dyDescent="0.25">
      <c r="A111" s="26">
        <v>46265</v>
      </c>
      <c r="B111" s="27" t="s">
        <v>10168</v>
      </c>
      <c r="C111" s="27" t="s">
        <v>200</v>
      </c>
      <c r="D111" s="27" t="s">
        <v>202</v>
      </c>
      <c r="E111" s="27" t="s">
        <v>22</v>
      </c>
      <c r="F111" s="27" t="s">
        <v>23</v>
      </c>
      <c r="G111" s="27"/>
      <c r="H111" s="27" t="s">
        <v>24</v>
      </c>
      <c r="I111" s="28">
        <v>1441374472</v>
      </c>
      <c r="J111" s="28">
        <v>0</v>
      </c>
      <c r="K111" s="28">
        <v>1441374472</v>
      </c>
      <c r="L111" s="29">
        <v>15.48</v>
      </c>
      <c r="M111" s="29">
        <f>IFERROR(_xlfn.XLOOKUP($B111,'Ownership Metrics'!$A:$A,'Ownership Metrics'!$B:$B),"")</f>
        <v>18.87</v>
      </c>
      <c r="N111" s="28">
        <f>IFERROR(_xlfn.XLOOKUP($B111,'Ownership Metrics'!$A:$A,'Ownership Metrics'!$C:$C),"")</f>
        <v>3695</v>
      </c>
      <c r="O111" s="29">
        <f>IFERROR(_xlfn.XLOOKUP($B111,'Ownership Metrics'!$A:$A,'Ownership Metrics'!$D:$D),"")</f>
        <v>58.68</v>
      </c>
      <c r="P111" s="29">
        <f>IFERROR(_xlfn.XLOOKUP($B111,'Ownership Metrics'!$A:$A,'Ownership Metrics'!$E:$E),"")</f>
        <v>76.02</v>
      </c>
      <c r="Q111" s="30">
        <f>IFERROR(_xlfn.XLOOKUP($B111,'Ownership Metrics'!$A:$A,'Ownership Metrics'!$F:$F),"")</f>
        <v>6</v>
      </c>
      <c r="R111" s="30">
        <f>IFERROR(_xlfn.XLOOKUP($B111,'Ownership Metrics'!$A:$A,'Ownership Metrics'!$G:$G),"")</f>
        <v>58</v>
      </c>
      <c r="S111" s="27" t="str">
        <f>IFERROR(_xlfn.XLOOKUP($B111,'Ownership Metrics'!$A:$A,'Ownership Metrics'!$H:$H),"")</f>
        <v>Mayoritas</v>
      </c>
      <c r="T111" s="27" t="str">
        <f>IFERROR(_xlfn.XLOOKUP($B111,'Ownership Metrics'!$A:$A,'Ownership Metrics'!$I:$I),"")</f>
        <v>Tinggi</v>
      </c>
      <c r="U111" s="27">
        <f>IF(COUNTIFS($B$2:$B111,$B111,$D$2:$D111,$D111)=1,1,0)</f>
        <v>1</v>
      </c>
      <c r="V111" s="27">
        <f t="shared" si="4"/>
        <v>15.48</v>
      </c>
      <c r="W111" s="27">
        <f t="shared" si="5"/>
        <v>2</v>
      </c>
      <c r="X111" s="27">
        <f t="shared" si="3"/>
        <v>15.479999988900001</v>
      </c>
    </row>
    <row r="112" spans="1:24" x14ac:dyDescent="0.25">
      <c r="A112" s="26">
        <v>46265</v>
      </c>
      <c r="B112" s="27" t="s">
        <v>10168</v>
      </c>
      <c r="C112" s="27" t="s">
        <v>200</v>
      </c>
      <c r="D112" s="27" t="s">
        <v>203</v>
      </c>
      <c r="E112" s="27" t="s">
        <v>204</v>
      </c>
      <c r="F112" s="27" t="s">
        <v>32</v>
      </c>
      <c r="G112" s="27"/>
      <c r="H112" s="27" t="s">
        <v>205</v>
      </c>
      <c r="I112" s="28">
        <v>173114557</v>
      </c>
      <c r="J112" s="28">
        <v>0</v>
      </c>
      <c r="K112" s="28">
        <v>173114557</v>
      </c>
      <c r="L112" s="29">
        <v>1.86</v>
      </c>
      <c r="M112" s="29">
        <f>IFERROR(_xlfn.XLOOKUP($B112,'Ownership Metrics'!$A:$A,'Ownership Metrics'!$B:$B),"")</f>
        <v>18.87</v>
      </c>
      <c r="N112" s="28">
        <f>IFERROR(_xlfn.XLOOKUP($B112,'Ownership Metrics'!$A:$A,'Ownership Metrics'!$C:$C),"")</f>
        <v>3695</v>
      </c>
      <c r="O112" s="29">
        <f>IFERROR(_xlfn.XLOOKUP($B112,'Ownership Metrics'!$A:$A,'Ownership Metrics'!$D:$D),"")</f>
        <v>58.68</v>
      </c>
      <c r="P112" s="29">
        <f>IFERROR(_xlfn.XLOOKUP($B112,'Ownership Metrics'!$A:$A,'Ownership Metrics'!$E:$E),"")</f>
        <v>76.02</v>
      </c>
      <c r="Q112" s="30">
        <f>IFERROR(_xlfn.XLOOKUP($B112,'Ownership Metrics'!$A:$A,'Ownership Metrics'!$F:$F),"")</f>
        <v>6</v>
      </c>
      <c r="R112" s="30">
        <f>IFERROR(_xlfn.XLOOKUP($B112,'Ownership Metrics'!$A:$A,'Ownership Metrics'!$G:$G),"")</f>
        <v>58</v>
      </c>
      <c r="S112" s="27" t="str">
        <f>IFERROR(_xlfn.XLOOKUP($B112,'Ownership Metrics'!$A:$A,'Ownership Metrics'!$H:$H),"")</f>
        <v>Mayoritas</v>
      </c>
      <c r="T112" s="27" t="str">
        <f>IFERROR(_xlfn.XLOOKUP($B112,'Ownership Metrics'!$A:$A,'Ownership Metrics'!$I:$I),"")</f>
        <v>Tinggi</v>
      </c>
      <c r="U112" s="27">
        <f>IF(COUNTIFS($B$2:$B112,$B112,$D$2:$D112,$D112)=1,1,0)</f>
        <v>1</v>
      </c>
      <c r="V112" s="27">
        <f t="shared" si="4"/>
        <v>1.86</v>
      </c>
      <c r="W112" s="27">
        <f t="shared" si="5"/>
        <v>3</v>
      </c>
      <c r="X112" s="27">
        <f t="shared" si="3"/>
        <v>1.8599999888000001</v>
      </c>
    </row>
    <row r="113" spans="1:24" x14ac:dyDescent="0.25">
      <c r="A113" s="26">
        <v>46265</v>
      </c>
      <c r="B113" s="27" t="s">
        <v>10168</v>
      </c>
      <c r="C113" s="27" t="s">
        <v>200</v>
      </c>
      <c r="D113" s="27" t="s">
        <v>206</v>
      </c>
      <c r="E113" s="27" t="s">
        <v>22</v>
      </c>
      <c r="F113" s="27" t="s">
        <v>32</v>
      </c>
      <c r="G113" s="27"/>
      <c r="H113" s="27" t="s">
        <v>205</v>
      </c>
      <c r="I113" s="28">
        <v>146693750</v>
      </c>
      <c r="J113" s="28">
        <v>0</v>
      </c>
      <c r="K113" s="28">
        <v>146693750</v>
      </c>
      <c r="L113" s="29">
        <v>1.58</v>
      </c>
      <c r="M113" s="29">
        <f>IFERROR(_xlfn.XLOOKUP($B113,'Ownership Metrics'!$A:$A,'Ownership Metrics'!$B:$B),"")</f>
        <v>18.87</v>
      </c>
      <c r="N113" s="28">
        <f>IFERROR(_xlfn.XLOOKUP($B113,'Ownership Metrics'!$A:$A,'Ownership Metrics'!$C:$C),"")</f>
        <v>3695</v>
      </c>
      <c r="O113" s="29">
        <f>IFERROR(_xlfn.XLOOKUP($B113,'Ownership Metrics'!$A:$A,'Ownership Metrics'!$D:$D),"")</f>
        <v>58.68</v>
      </c>
      <c r="P113" s="29">
        <f>IFERROR(_xlfn.XLOOKUP($B113,'Ownership Metrics'!$A:$A,'Ownership Metrics'!$E:$E),"")</f>
        <v>76.02</v>
      </c>
      <c r="Q113" s="30">
        <f>IFERROR(_xlfn.XLOOKUP($B113,'Ownership Metrics'!$A:$A,'Ownership Metrics'!$F:$F),"")</f>
        <v>6</v>
      </c>
      <c r="R113" s="30">
        <f>IFERROR(_xlfn.XLOOKUP($B113,'Ownership Metrics'!$A:$A,'Ownership Metrics'!$G:$G),"")</f>
        <v>58</v>
      </c>
      <c r="S113" s="27" t="str">
        <f>IFERROR(_xlfn.XLOOKUP($B113,'Ownership Metrics'!$A:$A,'Ownership Metrics'!$H:$H),"")</f>
        <v>Mayoritas</v>
      </c>
      <c r="T113" s="27" t="str">
        <f>IFERROR(_xlfn.XLOOKUP($B113,'Ownership Metrics'!$A:$A,'Ownership Metrics'!$I:$I),"")</f>
        <v>Tinggi</v>
      </c>
      <c r="U113" s="27">
        <f>IF(COUNTIFS($B$2:$B113,$B113,$D$2:$D113,$D113)=1,1,0)</f>
        <v>1</v>
      </c>
      <c r="V113" s="27">
        <f t="shared" si="4"/>
        <v>1.58</v>
      </c>
      <c r="W113" s="27">
        <f t="shared" si="5"/>
        <v>6</v>
      </c>
      <c r="X113" s="27">
        <f t="shared" si="3"/>
        <v>1.5799999887</v>
      </c>
    </row>
    <row r="114" spans="1:24" x14ac:dyDescent="0.25">
      <c r="A114" s="26">
        <v>46265</v>
      </c>
      <c r="B114" s="27" t="s">
        <v>10168</v>
      </c>
      <c r="C114" s="27" t="s">
        <v>200</v>
      </c>
      <c r="D114" s="27" t="s">
        <v>207</v>
      </c>
      <c r="E114" s="27" t="s">
        <v>26</v>
      </c>
      <c r="F114" s="27" t="s">
        <v>32</v>
      </c>
      <c r="G114" s="27"/>
      <c r="H114" s="27" t="s">
        <v>64</v>
      </c>
      <c r="I114" s="28">
        <v>158836700</v>
      </c>
      <c r="J114" s="28">
        <v>0</v>
      </c>
      <c r="K114" s="28">
        <v>158836700</v>
      </c>
      <c r="L114" s="29">
        <v>1.71</v>
      </c>
      <c r="M114" s="29">
        <f>IFERROR(_xlfn.XLOOKUP($B114,'Ownership Metrics'!$A:$A,'Ownership Metrics'!$B:$B),"")</f>
        <v>18.87</v>
      </c>
      <c r="N114" s="28">
        <f>IFERROR(_xlfn.XLOOKUP($B114,'Ownership Metrics'!$A:$A,'Ownership Metrics'!$C:$C),"")</f>
        <v>3695</v>
      </c>
      <c r="O114" s="29">
        <f>IFERROR(_xlfn.XLOOKUP($B114,'Ownership Metrics'!$A:$A,'Ownership Metrics'!$D:$D),"")</f>
        <v>58.68</v>
      </c>
      <c r="P114" s="29">
        <f>IFERROR(_xlfn.XLOOKUP($B114,'Ownership Metrics'!$A:$A,'Ownership Metrics'!$E:$E),"")</f>
        <v>76.02</v>
      </c>
      <c r="Q114" s="30">
        <f>IFERROR(_xlfn.XLOOKUP($B114,'Ownership Metrics'!$A:$A,'Ownership Metrics'!$F:$F),"")</f>
        <v>6</v>
      </c>
      <c r="R114" s="30">
        <f>IFERROR(_xlfn.XLOOKUP($B114,'Ownership Metrics'!$A:$A,'Ownership Metrics'!$G:$G),"")</f>
        <v>58</v>
      </c>
      <c r="S114" s="27" t="str">
        <f>IFERROR(_xlfn.XLOOKUP($B114,'Ownership Metrics'!$A:$A,'Ownership Metrics'!$H:$H),"")</f>
        <v>Mayoritas</v>
      </c>
      <c r="T114" s="27" t="str">
        <f>IFERROR(_xlfn.XLOOKUP($B114,'Ownership Metrics'!$A:$A,'Ownership Metrics'!$I:$I),"")</f>
        <v>Tinggi</v>
      </c>
      <c r="U114" s="27">
        <f>IF(COUNTIFS($B$2:$B114,$B114,$D$2:$D114,$D114)=1,1,0)</f>
        <v>1</v>
      </c>
      <c r="V114" s="27">
        <f t="shared" si="4"/>
        <v>1.71</v>
      </c>
      <c r="W114" s="27">
        <f t="shared" si="5"/>
        <v>5</v>
      </c>
      <c r="X114" s="27">
        <f t="shared" si="3"/>
        <v>1.7099999885999999</v>
      </c>
    </row>
    <row r="115" spans="1:24" x14ac:dyDescent="0.25">
      <c r="A115" s="26">
        <v>46265</v>
      </c>
      <c r="B115" s="27" t="s">
        <v>10168</v>
      </c>
      <c r="C115" s="27" t="s">
        <v>200</v>
      </c>
      <c r="D115" s="27" t="s">
        <v>208</v>
      </c>
      <c r="E115" s="27" t="s">
        <v>44</v>
      </c>
      <c r="F115" s="27" t="s">
        <v>23</v>
      </c>
      <c r="G115" s="27"/>
      <c r="H115" s="27" t="s">
        <v>24</v>
      </c>
      <c r="I115" s="28">
        <v>169350483</v>
      </c>
      <c r="J115" s="28">
        <v>0</v>
      </c>
      <c r="K115" s="28">
        <v>169350483</v>
      </c>
      <c r="L115" s="29">
        <v>1.82</v>
      </c>
      <c r="M115" s="29">
        <f>IFERROR(_xlfn.XLOOKUP($B115,'Ownership Metrics'!$A:$A,'Ownership Metrics'!$B:$B),"")</f>
        <v>18.87</v>
      </c>
      <c r="N115" s="28">
        <f>IFERROR(_xlfn.XLOOKUP($B115,'Ownership Metrics'!$A:$A,'Ownership Metrics'!$C:$C),"")</f>
        <v>3695</v>
      </c>
      <c r="O115" s="29">
        <f>IFERROR(_xlfn.XLOOKUP($B115,'Ownership Metrics'!$A:$A,'Ownership Metrics'!$D:$D),"")</f>
        <v>58.68</v>
      </c>
      <c r="P115" s="29">
        <f>IFERROR(_xlfn.XLOOKUP($B115,'Ownership Metrics'!$A:$A,'Ownership Metrics'!$E:$E),"")</f>
        <v>76.02</v>
      </c>
      <c r="Q115" s="30">
        <f>IFERROR(_xlfn.XLOOKUP($B115,'Ownership Metrics'!$A:$A,'Ownership Metrics'!$F:$F),"")</f>
        <v>6</v>
      </c>
      <c r="R115" s="30">
        <f>IFERROR(_xlfn.XLOOKUP($B115,'Ownership Metrics'!$A:$A,'Ownership Metrics'!$G:$G),"")</f>
        <v>58</v>
      </c>
      <c r="S115" s="27" t="str">
        <f>IFERROR(_xlfn.XLOOKUP($B115,'Ownership Metrics'!$A:$A,'Ownership Metrics'!$H:$H),"")</f>
        <v>Mayoritas</v>
      </c>
      <c r="T115" s="27" t="str">
        <f>IFERROR(_xlfn.XLOOKUP($B115,'Ownership Metrics'!$A:$A,'Ownership Metrics'!$I:$I),"")</f>
        <v>Tinggi</v>
      </c>
      <c r="U115" s="27">
        <f>IF(COUNTIFS($B$2:$B115,$B115,$D$2:$D115,$D115)=1,1,0)</f>
        <v>1</v>
      </c>
      <c r="V115" s="27">
        <f t="shared" si="4"/>
        <v>1.82</v>
      </c>
      <c r="W115" s="27">
        <f t="shared" si="5"/>
        <v>4</v>
      </c>
      <c r="X115" s="27">
        <f t="shared" si="3"/>
        <v>1.8199999885</v>
      </c>
    </row>
    <row r="116" spans="1:24" x14ac:dyDescent="0.25">
      <c r="A116" s="26">
        <v>46265</v>
      </c>
      <c r="B116" s="27" t="s">
        <v>10169</v>
      </c>
      <c r="C116" s="27" t="s">
        <v>210</v>
      </c>
      <c r="D116" s="27" t="s">
        <v>211</v>
      </c>
      <c r="E116" s="27" t="s">
        <v>22</v>
      </c>
      <c r="F116" s="27" t="s">
        <v>23</v>
      </c>
      <c r="G116" s="27"/>
      <c r="H116" s="27" t="s">
        <v>24</v>
      </c>
      <c r="I116" s="28">
        <v>81643800</v>
      </c>
      <c r="J116" s="28">
        <v>0</v>
      </c>
      <c r="K116" s="28">
        <v>81643800</v>
      </c>
      <c r="L116" s="29">
        <v>1.27</v>
      </c>
      <c r="M116" s="29">
        <f>IFERROR(_xlfn.XLOOKUP($B116,'Ownership Metrics'!$A:$A,'Ownership Metrics'!$B:$B),"")</f>
        <v>16.45</v>
      </c>
      <c r="N116" s="28">
        <f>IFERROR(_xlfn.XLOOKUP($B116,'Ownership Metrics'!$A:$A,'Ownership Metrics'!$C:$C),"")</f>
        <v>565</v>
      </c>
      <c r="O116" s="29">
        <f>IFERROR(_xlfn.XLOOKUP($B116,'Ownership Metrics'!$A:$A,'Ownership Metrics'!$D:$D),"")</f>
        <v>16.079999999999998</v>
      </c>
      <c r="P116" s="29">
        <f>IFERROR(_xlfn.XLOOKUP($B116,'Ownership Metrics'!$A:$A,'Ownership Metrics'!$E:$E),"")</f>
        <v>33.380000000000003</v>
      </c>
      <c r="Q116" s="30">
        <f>IFERROR(_xlfn.XLOOKUP($B116,'Ownership Metrics'!$A:$A,'Ownership Metrics'!$F:$F),"")</f>
        <v>24</v>
      </c>
      <c r="R116" s="30">
        <f>IFERROR(_xlfn.XLOOKUP($B116,'Ownership Metrics'!$A:$A,'Ownership Metrics'!$G:$G),"")</f>
        <v>14</v>
      </c>
      <c r="S116" s="27" t="str">
        <f>IFERROR(_xlfn.XLOOKUP($B116,'Ownership Metrics'!$A:$A,'Ownership Metrics'!$H:$H),"")</f>
        <v>Tersebar</v>
      </c>
      <c r="T116" s="27" t="str">
        <f>IFERROR(_xlfn.XLOOKUP($B116,'Ownership Metrics'!$A:$A,'Ownership Metrics'!$I:$I),"")</f>
        <v>Rendah</v>
      </c>
      <c r="U116" s="27">
        <f>IF(COUNTIFS($B$2:$B116,$B116,$D$2:$D116,$D116)=1,1,0)</f>
        <v>1</v>
      </c>
      <c r="V116" s="27">
        <f t="shared" si="4"/>
        <v>1.27</v>
      </c>
      <c r="W116" s="27">
        <f t="shared" si="5"/>
        <v>21</v>
      </c>
      <c r="X116" s="27">
        <f t="shared" si="3"/>
        <v>1.2699999883999999</v>
      </c>
    </row>
    <row r="117" spans="1:24" x14ac:dyDescent="0.25">
      <c r="A117" s="26">
        <v>46265</v>
      </c>
      <c r="B117" s="27" t="s">
        <v>10169</v>
      </c>
      <c r="C117" s="27" t="s">
        <v>210</v>
      </c>
      <c r="D117" s="27" t="s">
        <v>212</v>
      </c>
      <c r="E117" s="27" t="s">
        <v>22</v>
      </c>
      <c r="F117" s="27" t="s">
        <v>23</v>
      </c>
      <c r="G117" s="27"/>
      <c r="H117" s="27" t="s">
        <v>24</v>
      </c>
      <c r="I117" s="28">
        <v>190502200</v>
      </c>
      <c r="J117" s="28">
        <v>0</v>
      </c>
      <c r="K117" s="28">
        <v>190502200</v>
      </c>
      <c r="L117" s="29">
        <v>2.95</v>
      </c>
      <c r="M117" s="29">
        <f>IFERROR(_xlfn.XLOOKUP($B117,'Ownership Metrics'!$A:$A,'Ownership Metrics'!$B:$B),"")</f>
        <v>16.45</v>
      </c>
      <c r="N117" s="28">
        <f>IFERROR(_xlfn.XLOOKUP($B117,'Ownership Metrics'!$A:$A,'Ownership Metrics'!$C:$C),"")</f>
        <v>565</v>
      </c>
      <c r="O117" s="29">
        <f>IFERROR(_xlfn.XLOOKUP($B117,'Ownership Metrics'!$A:$A,'Ownership Metrics'!$D:$D),"")</f>
        <v>16.079999999999998</v>
      </c>
      <c r="P117" s="29">
        <f>IFERROR(_xlfn.XLOOKUP($B117,'Ownership Metrics'!$A:$A,'Ownership Metrics'!$E:$E),"")</f>
        <v>33.380000000000003</v>
      </c>
      <c r="Q117" s="30">
        <f>IFERROR(_xlfn.XLOOKUP($B117,'Ownership Metrics'!$A:$A,'Ownership Metrics'!$F:$F),"")</f>
        <v>24</v>
      </c>
      <c r="R117" s="30">
        <f>IFERROR(_xlfn.XLOOKUP($B117,'Ownership Metrics'!$A:$A,'Ownership Metrics'!$G:$G),"")</f>
        <v>14</v>
      </c>
      <c r="S117" s="27" t="str">
        <f>IFERROR(_xlfn.XLOOKUP($B117,'Ownership Metrics'!$A:$A,'Ownership Metrics'!$H:$H),"")</f>
        <v>Tersebar</v>
      </c>
      <c r="T117" s="27" t="str">
        <f>IFERROR(_xlfn.XLOOKUP($B117,'Ownership Metrics'!$A:$A,'Ownership Metrics'!$I:$I),"")</f>
        <v>Rendah</v>
      </c>
      <c r="U117" s="27">
        <f>IF(COUNTIFS($B$2:$B117,$B117,$D$2:$D117,$D117)=1,1,0)</f>
        <v>1</v>
      </c>
      <c r="V117" s="27">
        <f t="shared" si="4"/>
        <v>2.95</v>
      </c>
      <c r="W117" s="27">
        <f t="shared" si="5"/>
        <v>9</v>
      </c>
      <c r="X117" s="27">
        <f t="shared" si="3"/>
        <v>2.9499999883000001</v>
      </c>
    </row>
    <row r="118" spans="1:24" x14ac:dyDescent="0.25">
      <c r="A118" s="26">
        <v>46265</v>
      </c>
      <c r="B118" s="27" t="s">
        <v>10169</v>
      </c>
      <c r="C118" s="27" t="s">
        <v>210</v>
      </c>
      <c r="D118" s="27" t="s">
        <v>213</v>
      </c>
      <c r="E118" s="27" t="s">
        <v>22</v>
      </c>
      <c r="F118" s="27" t="s">
        <v>23</v>
      </c>
      <c r="G118" s="27"/>
      <c r="H118" s="27" t="s">
        <v>24</v>
      </c>
      <c r="I118" s="28">
        <v>183698600</v>
      </c>
      <c r="J118" s="28">
        <v>0</v>
      </c>
      <c r="K118" s="28">
        <v>183698600</v>
      </c>
      <c r="L118" s="29">
        <v>2.85</v>
      </c>
      <c r="M118" s="29">
        <f>IFERROR(_xlfn.XLOOKUP($B118,'Ownership Metrics'!$A:$A,'Ownership Metrics'!$B:$B),"")</f>
        <v>16.45</v>
      </c>
      <c r="N118" s="28">
        <f>IFERROR(_xlfn.XLOOKUP($B118,'Ownership Metrics'!$A:$A,'Ownership Metrics'!$C:$C),"")</f>
        <v>565</v>
      </c>
      <c r="O118" s="29">
        <f>IFERROR(_xlfn.XLOOKUP($B118,'Ownership Metrics'!$A:$A,'Ownership Metrics'!$D:$D),"")</f>
        <v>16.079999999999998</v>
      </c>
      <c r="P118" s="29">
        <f>IFERROR(_xlfn.XLOOKUP($B118,'Ownership Metrics'!$A:$A,'Ownership Metrics'!$E:$E),"")</f>
        <v>33.380000000000003</v>
      </c>
      <c r="Q118" s="30">
        <f>IFERROR(_xlfn.XLOOKUP($B118,'Ownership Metrics'!$A:$A,'Ownership Metrics'!$F:$F),"")</f>
        <v>24</v>
      </c>
      <c r="R118" s="30">
        <f>IFERROR(_xlfn.XLOOKUP($B118,'Ownership Metrics'!$A:$A,'Ownership Metrics'!$G:$G),"")</f>
        <v>14</v>
      </c>
      <c r="S118" s="27" t="str">
        <f>IFERROR(_xlfn.XLOOKUP($B118,'Ownership Metrics'!$A:$A,'Ownership Metrics'!$H:$H),"")</f>
        <v>Tersebar</v>
      </c>
      <c r="T118" s="27" t="str">
        <f>IFERROR(_xlfn.XLOOKUP($B118,'Ownership Metrics'!$A:$A,'Ownership Metrics'!$I:$I),"")</f>
        <v>Rendah</v>
      </c>
      <c r="U118" s="27">
        <f>IF(COUNTIFS($B$2:$B118,$B118,$D$2:$D118,$D118)=1,1,0)</f>
        <v>1</v>
      </c>
      <c r="V118" s="27">
        <f t="shared" si="4"/>
        <v>2.85</v>
      </c>
      <c r="W118" s="27">
        <f t="shared" si="5"/>
        <v>10</v>
      </c>
      <c r="X118" s="27">
        <f t="shared" si="3"/>
        <v>2.8499999882</v>
      </c>
    </row>
    <row r="119" spans="1:24" x14ac:dyDescent="0.25">
      <c r="A119" s="26">
        <v>46265</v>
      </c>
      <c r="B119" s="27" t="s">
        <v>10169</v>
      </c>
      <c r="C119" s="27" t="s">
        <v>210</v>
      </c>
      <c r="D119" s="27" t="s">
        <v>214</v>
      </c>
      <c r="E119" s="27" t="s">
        <v>22</v>
      </c>
      <c r="F119" s="27" t="s">
        <v>23</v>
      </c>
      <c r="G119" s="27"/>
      <c r="H119" s="27" t="s">
        <v>24</v>
      </c>
      <c r="I119" s="28">
        <v>721187100</v>
      </c>
      <c r="J119" s="28">
        <v>0</v>
      </c>
      <c r="K119" s="28">
        <v>721187100</v>
      </c>
      <c r="L119" s="29">
        <v>11.18</v>
      </c>
      <c r="M119" s="29">
        <f>IFERROR(_xlfn.XLOOKUP($B119,'Ownership Metrics'!$A:$A,'Ownership Metrics'!$B:$B),"")</f>
        <v>16.45</v>
      </c>
      <c r="N119" s="28">
        <f>IFERROR(_xlfn.XLOOKUP($B119,'Ownership Metrics'!$A:$A,'Ownership Metrics'!$C:$C),"")</f>
        <v>565</v>
      </c>
      <c r="O119" s="29">
        <f>IFERROR(_xlfn.XLOOKUP($B119,'Ownership Metrics'!$A:$A,'Ownership Metrics'!$D:$D),"")</f>
        <v>16.079999999999998</v>
      </c>
      <c r="P119" s="29">
        <f>IFERROR(_xlfn.XLOOKUP($B119,'Ownership Metrics'!$A:$A,'Ownership Metrics'!$E:$E),"")</f>
        <v>33.380000000000003</v>
      </c>
      <c r="Q119" s="30">
        <f>IFERROR(_xlfn.XLOOKUP($B119,'Ownership Metrics'!$A:$A,'Ownership Metrics'!$F:$F),"")</f>
        <v>24</v>
      </c>
      <c r="R119" s="30">
        <f>IFERROR(_xlfn.XLOOKUP($B119,'Ownership Metrics'!$A:$A,'Ownership Metrics'!$G:$G),"")</f>
        <v>14</v>
      </c>
      <c r="S119" s="27" t="str">
        <f>IFERROR(_xlfn.XLOOKUP($B119,'Ownership Metrics'!$A:$A,'Ownership Metrics'!$H:$H),"")</f>
        <v>Tersebar</v>
      </c>
      <c r="T119" s="27" t="str">
        <f>IFERROR(_xlfn.XLOOKUP($B119,'Ownership Metrics'!$A:$A,'Ownership Metrics'!$I:$I),"")</f>
        <v>Rendah</v>
      </c>
      <c r="U119" s="27">
        <f>IF(COUNTIFS($B$2:$B119,$B119,$D$2:$D119,$D119)=1,1,0)</f>
        <v>1</v>
      </c>
      <c r="V119" s="27">
        <f t="shared" si="4"/>
        <v>11.18</v>
      </c>
      <c r="W119" s="27">
        <f t="shared" si="5"/>
        <v>2</v>
      </c>
      <c r="X119" s="27">
        <f t="shared" si="3"/>
        <v>11.179999988100001</v>
      </c>
    </row>
    <row r="120" spans="1:24" x14ac:dyDescent="0.25">
      <c r="A120" s="26">
        <v>46265</v>
      </c>
      <c r="B120" s="27" t="s">
        <v>10169</v>
      </c>
      <c r="C120" s="27" t="s">
        <v>210</v>
      </c>
      <c r="D120" s="27" t="s">
        <v>215</v>
      </c>
      <c r="E120" s="27" t="s">
        <v>22</v>
      </c>
      <c r="F120" s="27" t="s">
        <v>23</v>
      </c>
      <c r="G120" s="27"/>
      <c r="H120" s="27" t="s">
        <v>24</v>
      </c>
      <c r="I120" s="28">
        <v>81643800</v>
      </c>
      <c r="J120" s="28">
        <v>0</v>
      </c>
      <c r="K120" s="28">
        <v>81643800</v>
      </c>
      <c r="L120" s="29">
        <v>1.27</v>
      </c>
      <c r="M120" s="29">
        <f>IFERROR(_xlfn.XLOOKUP($B120,'Ownership Metrics'!$A:$A,'Ownership Metrics'!$B:$B),"")</f>
        <v>16.45</v>
      </c>
      <c r="N120" s="28">
        <f>IFERROR(_xlfn.XLOOKUP($B120,'Ownership Metrics'!$A:$A,'Ownership Metrics'!$C:$C),"")</f>
        <v>565</v>
      </c>
      <c r="O120" s="29">
        <f>IFERROR(_xlfn.XLOOKUP($B120,'Ownership Metrics'!$A:$A,'Ownership Metrics'!$D:$D),"")</f>
        <v>16.079999999999998</v>
      </c>
      <c r="P120" s="29">
        <f>IFERROR(_xlfn.XLOOKUP($B120,'Ownership Metrics'!$A:$A,'Ownership Metrics'!$E:$E),"")</f>
        <v>33.380000000000003</v>
      </c>
      <c r="Q120" s="30">
        <f>IFERROR(_xlfn.XLOOKUP($B120,'Ownership Metrics'!$A:$A,'Ownership Metrics'!$F:$F),"")</f>
        <v>24</v>
      </c>
      <c r="R120" s="30">
        <f>IFERROR(_xlfn.XLOOKUP($B120,'Ownership Metrics'!$A:$A,'Ownership Metrics'!$G:$G),"")</f>
        <v>14</v>
      </c>
      <c r="S120" s="27" t="str">
        <f>IFERROR(_xlfn.XLOOKUP($B120,'Ownership Metrics'!$A:$A,'Ownership Metrics'!$H:$H),"")</f>
        <v>Tersebar</v>
      </c>
      <c r="T120" s="27" t="str">
        <f>IFERROR(_xlfn.XLOOKUP($B120,'Ownership Metrics'!$A:$A,'Ownership Metrics'!$I:$I),"")</f>
        <v>Rendah</v>
      </c>
      <c r="U120" s="27">
        <f>IF(COUNTIFS($B$2:$B120,$B120,$D$2:$D120,$D120)=1,1,0)</f>
        <v>1</v>
      </c>
      <c r="V120" s="27">
        <f t="shared" si="4"/>
        <v>1.27</v>
      </c>
      <c r="W120" s="27">
        <f t="shared" si="5"/>
        <v>22</v>
      </c>
      <c r="X120" s="27">
        <f t="shared" si="3"/>
        <v>1.2699999879999999</v>
      </c>
    </row>
    <row r="121" spans="1:24" x14ac:dyDescent="0.25">
      <c r="A121" s="26">
        <v>46265</v>
      </c>
      <c r="B121" s="27" t="s">
        <v>10169</v>
      </c>
      <c r="C121" s="27" t="s">
        <v>210</v>
      </c>
      <c r="D121" s="27" t="s">
        <v>216</v>
      </c>
      <c r="E121" s="27" t="s">
        <v>22</v>
      </c>
      <c r="F121" s="27" t="s">
        <v>23</v>
      </c>
      <c r="G121" s="27"/>
      <c r="H121" s="27" t="s">
        <v>24</v>
      </c>
      <c r="I121" s="28">
        <v>394611900</v>
      </c>
      <c r="J121" s="28">
        <v>0</v>
      </c>
      <c r="K121" s="28">
        <v>394611900</v>
      </c>
      <c r="L121" s="29">
        <v>6.12</v>
      </c>
      <c r="M121" s="29">
        <f>IFERROR(_xlfn.XLOOKUP($B121,'Ownership Metrics'!$A:$A,'Ownership Metrics'!$B:$B),"")</f>
        <v>16.45</v>
      </c>
      <c r="N121" s="28">
        <f>IFERROR(_xlfn.XLOOKUP($B121,'Ownership Metrics'!$A:$A,'Ownership Metrics'!$C:$C),"")</f>
        <v>565</v>
      </c>
      <c r="O121" s="29">
        <f>IFERROR(_xlfn.XLOOKUP($B121,'Ownership Metrics'!$A:$A,'Ownership Metrics'!$D:$D),"")</f>
        <v>16.079999999999998</v>
      </c>
      <c r="P121" s="29">
        <f>IFERROR(_xlfn.XLOOKUP($B121,'Ownership Metrics'!$A:$A,'Ownership Metrics'!$E:$E),"")</f>
        <v>33.380000000000003</v>
      </c>
      <c r="Q121" s="30">
        <f>IFERROR(_xlfn.XLOOKUP($B121,'Ownership Metrics'!$A:$A,'Ownership Metrics'!$F:$F),"")</f>
        <v>24</v>
      </c>
      <c r="R121" s="30">
        <f>IFERROR(_xlfn.XLOOKUP($B121,'Ownership Metrics'!$A:$A,'Ownership Metrics'!$G:$G),"")</f>
        <v>14</v>
      </c>
      <c r="S121" s="27" t="str">
        <f>IFERROR(_xlfn.XLOOKUP($B121,'Ownership Metrics'!$A:$A,'Ownership Metrics'!$H:$H),"")</f>
        <v>Tersebar</v>
      </c>
      <c r="T121" s="27" t="str">
        <f>IFERROR(_xlfn.XLOOKUP($B121,'Ownership Metrics'!$A:$A,'Ownership Metrics'!$I:$I),"")</f>
        <v>Rendah</v>
      </c>
      <c r="U121" s="27">
        <f>IF(COUNTIFS($B$2:$B121,$B121,$D$2:$D121,$D121)=1,1,0)</f>
        <v>1</v>
      </c>
      <c r="V121" s="27">
        <f t="shared" si="4"/>
        <v>6.12</v>
      </c>
      <c r="W121" s="27">
        <f t="shared" si="5"/>
        <v>3</v>
      </c>
      <c r="X121" s="27">
        <f t="shared" si="3"/>
        <v>6.1199999879</v>
      </c>
    </row>
    <row r="122" spans="1:24" x14ac:dyDescent="0.25">
      <c r="A122" s="26">
        <v>46265</v>
      </c>
      <c r="B122" s="27" t="s">
        <v>10169</v>
      </c>
      <c r="C122" s="27" t="s">
        <v>210</v>
      </c>
      <c r="D122" s="27" t="s">
        <v>217</v>
      </c>
      <c r="E122" s="27" t="s">
        <v>22</v>
      </c>
      <c r="F122" s="27" t="s">
        <v>23</v>
      </c>
      <c r="G122" s="27"/>
      <c r="H122" s="27" t="s">
        <v>24</v>
      </c>
      <c r="I122" s="28">
        <v>108858400</v>
      </c>
      <c r="J122" s="28">
        <v>0</v>
      </c>
      <c r="K122" s="28">
        <v>108858400</v>
      </c>
      <c r="L122" s="29">
        <v>1.69</v>
      </c>
      <c r="M122" s="29">
        <f>IFERROR(_xlfn.XLOOKUP($B122,'Ownership Metrics'!$A:$A,'Ownership Metrics'!$B:$B),"")</f>
        <v>16.45</v>
      </c>
      <c r="N122" s="28">
        <f>IFERROR(_xlfn.XLOOKUP($B122,'Ownership Metrics'!$A:$A,'Ownership Metrics'!$C:$C),"")</f>
        <v>565</v>
      </c>
      <c r="O122" s="29">
        <f>IFERROR(_xlfn.XLOOKUP($B122,'Ownership Metrics'!$A:$A,'Ownership Metrics'!$D:$D),"")</f>
        <v>16.079999999999998</v>
      </c>
      <c r="P122" s="29">
        <f>IFERROR(_xlfn.XLOOKUP($B122,'Ownership Metrics'!$A:$A,'Ownership Metrics'!$E:$E),"")</f>
        <v>33.380000000000003</v>
      </c>
      <c r="Q122" s="30">
        <f>IFERROR(_xlfn.XLOOKUP($B122,'Ownership Metrics'!$A:$A,'Ownership Metrics'!$F:$F),"")</f>
        <v>24</v>
      </c>
      <c r="R122" s="30">
        <f>IFERROR(_xlfn.XLOOKUP($B122,'Ownership Metrics'!$A:$A,'Ownership Metrics'!$G:$G),"")</f>
        <v>14</v>
      </c>
      <c r="S122" s="27" t="str">
        <f>IFERROR(_xlfn.XLOOKUP($B122,'Ownership Metrics'!$A:$A,'Ownership Metrics'!$H:$H),"")</f>
        <v>Tersebar</v>
      </c>
      <c r="T122" s="27" t="str">
        <f>IFERROR(_xlfn.XLOOKUP($B122,'Ownership Metrics'!$A:$A,'Ownership Metrics'!$I:$I),"")</f>
        <v>Rendah</v>
      </c>
      <c r="U122" s="27">
        <f>IF(COUNTIFS($B$2:$B122,$B122,$D$2:$D122,$D122)=1,1,0)</f>
        <v>1</v>
      </c>
      <c r="V122" s="27">
        <f t="shared" si="4"/>
        <v>1.69</v>
      </c>
      <c r="W122" s="27">
        <f t="shared" si="5"/>
        <v>20</v>
      </c>
      <c r="X122" s="27">
        <f t="shared" si="3"/>
        <v>1.6899999878</v>
      </c>
    </row>
    <row r="123" spans="1:24" x14ac:dyDescent="0.25">
      <c r="A123" s="26">
        <v>46265</v>
      </c>
      <c r="B123" s="27" t="s">
        <v>10169</v>
      </c>
      <c r="C123" s="27" t="s">
        <v>210</v>
      </c>
      <c r="D123" s="27" t="s">
        <v>218</v>
      </c>
      <c r="E123" s="27" t="s">
        <v>74</v>
      </c>
      <c r="F123" s="27" t="s">
        <v>23</v>
      </c>
      <c r="G123" s="27"/>
      <c r="H123" s="27" t="s">
        <v>24</v>
      </c>
      <c r="I123" s="28">
        <v>147670900</v>
      </c>
      <c r="J123" s="28">
        <v>0</v>
      </c>
      <c r="K123" s="28">
        <v>147670900</v>
      </c>
      <c r="L123" s="29">
        <v>2.29</v>
      </c>
      <c r="M123" s="29">
        <f>IFERROR(_xlfn.XLOOKUP($B123,'Ownership Metrics'!$A:$A,'Ownership Metrics'!$B:$B),"")</f>
        <v>16.45</v>
      </c>
      <c r="N123" s="28">
        <f>IFERROR(_xlfn.XLOOKUP($B123,'Ownership Metrics'!$A:$A,'Ownership Metrics'!$C:$C),"")</f>
        <v>565</v>
      </c>
      <c r="O123" s="29">
        <f>IFERROR(_xlfn.XLOOKUP($B123,'Ownership Metrics'!$A:$A,'Ownership Metrics'!$D:$D),"")</f>
        <v>16.079999999999998</v>
      </c>
      <c r="P123" s="29">
        <f>IFERROR(_xlfn.XLOOKUP($B123,'Ownership Metrics'!$A:$A,'Ownership Metrics'!$E:$E),"")</f>
        <v>33.380000000000003</v>
      </c>
      <c r="Q123" s="30">
        <f>IFERROR(_xlfn.XLOOKUP($B123,'Ownership Metrics'!$A:$A,'Ownership Metrics'!$F:$F),"")</f>
        <v>24</v>
      </c>
      <c r="R123" s="30">
        <f>IFERROR(_xlfn.XLOOKUP($B123,'Ownership Metrics'!$A:$A,'Ownership Metrics'!$G:$G),"")</f>
        <v>14</v>
      </c>
      <c r="S123" s="27" t="str">
        <f>IFERROR(_xlfn.XLOOKUP($B123,'Ownership Metrics'!$A:$A,'Ownership Metrics'!$H:$H),"")</f>
        <v>Tersebar</v>
      </c>
      <c r="T123" s="27" t="str">
        <f>IFERROR(_xlfn.XLOOKUP($B123,'Ownership Metrics'!$A:$A,'Ownership Metrics'!$I:$I),"")</f>
        <v>Rendah</v>
      </c>
      <c r="U123" s="27">
        <f>IF(COUNTIFS($B$2:$B123,$B123,$D$2:$D123,$D123)=1,1,0)</f>
        <v>1</v>
      </c>
      <c r="V123" s="27">
        <f t="shared" si="4"/>
        <v>2.29</v>
      </c>
      <c r="W123" s="27">
        <f t="shared" si="5"/>
        <v>11</v>
      </c>
      <c r="X123" s="27">
        <f t="shared" si="3"/>
        <v>2.2899999876999999</v>
      </c>
    </row>
    <row r="124" spans="1:24" x14ac:dyDescent="0.25">
      <c r="A124" s="26">
        <v>46265</v>
      </c>
      <c r="B124" s="27" t="s">
        <v>10169</v>
      </c>
      <c r="C124" s="27" t="s">
        <v>210</v>
      </c>
      <c r="D124" s="27" t="s">
        <v>219</v>
      </c>
      <c r="E124" s="27" t="s">
        <v>74</v>
      </c>
      <c r="F124" s="27" t="s">
        <v>23</v>
      </c>
      <c r="G124" s="27"/>
      <c r="H124" s="27" t="s">
        <v>24</v>
      </c>
      <c r="I124" s="28">
        <v>117407100</v>
      </c>
      <c r="J124" s="28">
        <v>0</v>
      </c>
      <c r="K124" s="28">
        <v>117407100</v>
      </c>
      <c r="L124" s="29">
        <v>1.82</v>
      </c>
      <c r="M124" s="29">
        <f>IFERROR(_xlfn.XLOOKUP($B124,'Ownership Metrics'!$A:$A,'Ownership Metrics'!$B:$B),"")</f>
        <v>16.45</v>
      </c>
      <c r="N124" s="28">
        <f>IFERROR(_xlfn.XLOOKUP($B124,'Ownership Metrics'!$A:$A,'Ownership Metrics'!$C:$C),"")</f>
        <v>565</v>
      </c>
      <c r="O124" s="29">
        <f>IFERROR(_xlfn.XLOOKUP($B124,'Ownership Metrics'!$A:$A,'Ownership Metrics'!$D:$D),"")</f>
        <v>16.079999999999998</v>
      </c>
      <c r="P124" s="29">
        <f>IFERROR(_xlfn.XLOOKUP($B124,'Ownership Metrics'!$A:$A,'Ownership Metrics'!$E:$E),"")</f>
        <v>33.380000000000003</v>
      </c>
      <c r="Q124" s="30">
        <f>IFERROR(_xlfn.XLOOKUP($B124,'Ownership Metrics'!$A:$A,'Ownership Metrics'!$F:$F),"")</f>
        <v>24</v>
      </c>
      <c r="R124" s="30">
        <f>IFERROR(_xlfn.XLOOKUP($B124,'Ownership Metrics'!$A:$A,'Ownership Metrics'!$G:$G),"")</f>
        <v>14</v>
      </c>
      <c r="S124" s="27" t="str">
        <f>IFERROR(_xlfn.XLOOKUP($B124,'Ownership Metrics'!$A:$A,'Ownership Metrics'!$H:$H),"")</f>
        <v>Tersebar</v>
      </c>
      <c r="T124" s="27" t="str">
        <f>IFERROR(_xlfn.XLOOKUP($B124,'Ownership Metrics'!$A:$A,'Ownership Metrics'!$I:$I),"")</f>
        <v>Rendah</v>
      </c>
      <c r="U124" s="27">
        <f>IF(COUNTIFS($B$2:$B124,$B124,$D$2:$D124,$D124)=1,1,0)</f>
        <v>1</v>
      </c>
      <c r="V124" s="27">
        <f t="shared" si="4"/>
        <v>1.82</v>
      </c>
      <c r="W124" s="27">
        <f t="shared" si="5"/>
        <v>19</v>
      </c>
      <c r="X124" s="27">
        <f t="shared" si="3"/>
        <v>1.8199999876000001</v>
      </c>
    </row>
    <row r="125" spans="1:24" x14ac:dyDescent="0.25">
      <c r="A125" s="26">
        <v>46265</v>
      </c>
      <c r="B125" s="27" t="s">
        <v>10169</v>
      </c>
      <c r="C125" s="27" t="s">
        <v>210</v>
      </c>
      <c r="D125" s="27" t="s">
        <v>220</v>
      </c>
      <c r="E125" s="27" t="s">
        <v>74</v>
      </c>
      <c r="F125" s="27" t="s">
        <v>23</v>
      </c>
      <c r="G125" s="27"/>
      <c r="H125" s="27" t="s">
        <v>24</v>
      </c>
      <c r="I125" s="28">
        <v>1036756100</v>
      </c>
      <c r="J125" s="28">
        <v>0</v>
      </c>
      <c r="K125" s="28">
        <v>1036756100</v>
      </c>
      <c r="L125" s="29">
        <v>16.079999999999998</v>
      </c>
      <c r="M125" s="29">
        <f>IFERROR(_xlfn.XLOOKUP($B125,'Ownership Metrics'!$A:$A,'Ownership Metrics'!$B:$B),"")</f>
        <v>16.45</v>
      </c>
      <c r="N125" s="28">
        <f>IFERROR(_xlfn.XLOOKUP($B125,'Ownership Metrics'!$A:$A,'Ownership Metrics'!$C:$C),"")</f>
        <v>565</v>
      </c>
      <c r="O125" s="29">
        <f>IFERROR(_xlfn.XLOOKUP($B125,'Ownership Metrics'!$A:$A,'Ownership Metrics'!$D:$D),"")</f>
        <v>16.079999999999998</v>
      </c>
      <c r="P125" s="29">
        <f>IFERROR(_xlfn.XLOOKUP($B125,'Ownership Metrics'!$A:$A,'Ownership Metrics'!$E:$E),"")</f>
        <v>33.380000000000003</v>
      </c>
      <c r="Q125" s="30">
        <f>IFERROR(_xlfn.XLOOKUP($B125,'Ownership Metrics'!$A:$A,'Ownership Metrics'!$F:$F),"")</f>
        <v>24</v>
      </c>
      <c r="R125" s="30">
        <f>IFERROR(_xlfn.XLOOKUP($B125,'Ownership Metrics'!$A:$A,'Ownership Metrics'!$G:$G),"")</f>
        <v>14</v>
      </c>
      <c r="S125" s="27" t="str">
        <f>IFERROR(_xlfn.XLOOKUP($B125,'Ownership Metrics'!$A:$A,'Ownership Metrics'!$H:$H),"")</f>
        <v>Tersebar</v>
      </c>
      <c r="T125" s="27" t="str">
        <f>IFERROR(_xlfn.XLOOKUP($B125,'Ownership Metrics'!$A:$A,'Ownership Metrics'!$I:$I),"")</f>
        <v>Rendah</v>
      </c>
      <c r="U125" s="27">
        <f>IF(COUNTIFS($B$2:$B125,$B125,$D$2:$D125,$D125)=1,1,0)</f>
        <v>1</v>
      </c>
      <c r="V125" s="27">
        <f t="shared" si="4"/>
        <v>16.079999999999998</v>
      </c>
      <c r="W125" s="27">
        <f t="shared" si="5"/>
        <v>1</v>
      </c>
      <c r="X125" s="27">
        <f t="shared" si="3"/>
        <v>16.079999987499999</v>
      </c>
    </row>
    <row r="126" spans="1:24" x14ac:dyDescent="0.25">
      <c r="A126" s="26">
        <v>46265</v>
      </c>
      <c r="B126" s="27" t="s">
        <v>10169</v>
      </c>
      <c r="C126" s="27" t="s">
        <v>210</v>
      </c>
      <c r="D126" s="27" t="s">
        <v>221</v>
      </c>
      <c r="E126" s="27" t="s">
        <v>74</v>
      </c>
      <c r="F126" s="27" t="s">
        <v>23</v>
      </c>
      <c r="G126" s="27"/>
      <c r="H126" s="27" t="s">
        <v>24</v>
      </c>
      <c r="I126" s="28">
        <v>126925800</v>
      </c>
      <c r="J126" s="28">
        <v>0</v>
      </c>
      <c r="K126" s="28">
        <v>126925800</v>
      </c>
      <c r="L126" s="29">
        <v>1.97</v>
      </c>
      <c r="M126" s="29">
        <f>IFERROR(_xlfn.XLOOKUP($B126,'Ownership Metrics'!$A:$A,'Ownership Metrics'!$B:$B),"")</f>
        <v>16.45</v>
      </c>
      <c r="N126" s="28">
        <f>IFERROR(_xlfn.XLOOKUP($B126,'Ownership Metrics'!$A:$A,'Ownership Metrics'!$C:$C),"")</f>
        <v>565</v>
      </c>
      <c r="O126" s="29">
        <f>IFERROR(_xlfn.XLOOKUP($B126,'Ownership Metrics'!$A:$A,'Ownership Metrics'!$D:$D),"")</f>
        <v>16.079999999999998</v>
      </c>
      <c r="P126" s="29">
        <f>IFERROR(_xlfn.XLOOKUP($B126,'Ownership Metrics'!$A:$A,'Ownership Metrics'!$E:$E),"")</f>
        <v>33.380000000000003</v>
      </c>
      <c r="Q126" s="30">
        <f>IFERROR(_xlfn.XLOOKUP($B126,'Ownership Metrics'!$A:$A,'Ownership Metrics'!$F:$F),"")</f>
        <v>24</v>
      </c>
      <c r="R126" s="30">
        <f>IFERROR(_xlfn.XLOOKUP($B126,'Ownership Metrics'!$A:$A,'Ownership Metrics'!$G:$G),"")</f>
        <v>14</v>
      </c>
      <c r="S126" s="27" t="str">
        <f>IFERROR(_xlfn.XLOOKUP($B126,'Ownership Metrics'!$A:$A,'Ownership Metrics'!$H:$H),"")</f>
        <v>Tersebar</v>
      </c>
      <c r="T126" s="27" t="str">
        <f>IFERROR(_xlfn.XLOOKUP($B126,'Ownership Metrics'!$A:$A,'Ownership Metrics'!$I:$I),"")</f>
        <v>Rendah</v>
      </c>
      <c r="U126" s="27">
        <f>IF(COUNTIFS($B$2:$B126,$B126,$D$2:$D126,$D126)=1,1,0)</f>
        <v>1</v>
      </c>
      <c r="V126" s="27">
        <f t="shared" si="4"/>
        <v>1.97</v>
      </c>
      <c r="W126" s="27">
        <f t="shared" si="5"/>
        <v>15</v>
      </c>
      <c r="X126" s="27">
        <f t="shared" si="3"/>
        <v>1.9699999874</v>
      </c>
    </row>
    <row r="127" spans="1:24" x14ac:dyDescent="0.25">
      <c r="A127" s="26">
        <v>46265</v>
      </c>
      <c r="B127" s="27" t="s">
        <v>10169</v>
      </c>
      <c r="C127" s="27" t="s">
        <v>210</v>
      </c>
      <c r="D127" s="27" t="s">
        <v>222</v>
      </c>
      <c r="E127" s="27" t="s">
        <v>22</v>
      </c>
      <c r="F127" s="27" t="s">
        <v>23</v>
      </c>
      <c r="G127" s="27"/>
      <c r="H127" s="27" t="s">
        <v>24</v>
      </c>
      <c r="I127" s="28">
        <v>251735200</v>
      </c>
      <c r="J127" s="28">
        <v>0</v>
      </c>
      <c r="K127" s="28">
        <v>251735200</v>
      </c>
      <c r="L127" s="29">
        <v>3.9</v>
      </c>
      <c r="M127" s="29">
        <f>IFERROR(_xlfn.XLOOKUP($B127,'Ownership Metrics'!$A:$A,'Ownership Metrics'!$B:$B),"")</f>
        <v>16.45</v>
      </c>
      <c r="N127" s="28">
        <f>IFERROR(_xlfn.XLOOKUP($B127,'Ownership Metrics'!$A:$A,'Ownership Metrics'!$C:$C),"")</f>
        <v>565</v>
      </c>
      <c r="O127" s="29">
        <f>IFERROR(_xlfn.XLOOKUP($B127,'Ownership Metrics'!$A:$A,'Ownership Metrics'!$D:$D),"")</f>
        <v>16.079999999999998</v>
      </c>
      <c r="P127" s="29">
        <f>IFERROR(_xlfn.XLOOKUP($B127,'Ownership Metrics'!$A:$A,'Ownership Metrics'!$E:$E),"")</f>
        <v>33.380000000000003</v>
      </c>
      <c r="Q127" s="30">
        <f>IFERROR(_xlfn.XLOOKUP($B127,'Ownership Metrics'!$A:$A,'Ownership Metrics'!$F:$F),"")</f>
        <v>24</v>
      </c>
      <c r="R127" s="30">
        <f>IFERROR(_xlfn.XLOOKUP($B127,'Ownership Metrics'!$A:$A,'Ownership Metrics'!$G:$G),"")</f>
        <v>14</v>
      </c>
      <c r="S127" s="27" t="str">
        <f>IFERROR(_xlfn.XLOOKUP($B127,'Ownership Metrics'!$A:$A,'Ownership Metrics'!$H:$H),"")</f>
        <v>Tersebar</v>
      </c>
      <c r="T127" s="27" t="str">
        <f>IFERROR(_xlfn.XLOOKUP($B127,'Ownership Metrics'!$A:$A,'Ownership Metrics'!$I:$I),"")</f>
        <v>Rendah</v>
      </c>
      <c r="U127" s="27">
        <f>IF(COUNTIFS($B$2:$B127,$B127,$D$2:$D127,$D127)=1,1,0)</f>
        <v>1</v>
      </c>
      <c r="V127" s="27">
        <f t="shared" si="4"/>
        <v>3.9</v>
      </c>
      <c r="W127" s="27">
        <f t="shared" si="5"/>
        <v>5</v>
      </c>
      <c r="X127" s="27">
        <f t="shared" si="3"/>
        <v>3.8999999872999997</v>
      </c>
    </row>
    <row r="128" spans="1:24" x14ac:dyDescent="0.25">
      <c r="A128" s="26">
        <v>46265</v>
      </c>
      <c r="B128" s="27" t="s">
        <v>10169</v>
      </c>
      <c r="C128" s="27" t="s">
        <v>210</v>
      </c>
      <c r="D128" s="27" t="s">
        <v>223</v>
      </c>
      <c r="E128" s="27" t="s">
        <v>22</v>
      </c>
      <c r="F128" s="27" t="s">
        <v>23</v>
      </c>
      <c r="G128" s="27"/>
      <c r="H128" s="27" t="s">
        <v>24</v>
      </c>
      <c r="I128" s="28">
        <v>68036500</v>
      </c>
      <c r="J128" s="28">
        <v>0</v>
      </c>
      <c r="K128" s="28">
        <v>68036500</v>
      </c>
      <c r="L128" s="29">
        <v>1.05</v>
      </c>
      <c r="M128" s="29">
        <f>IFERROR(_xlfn.XLOOKUP($B128,'Ownership Metrics'!$A:$A,'Ownership Metrics'!$B:$B),"")</f>
        <v>16.45</v>
      </c>
      <c r="N128" s="28">
        <f>IFERROR(_xlfn.XLOOKUP($B128,'Ownership Metrics'!$A:$A,'Ownership Metrics'!$C:$C),"")</f>
        <v>565</v>
      </c>
      <c r="O128" s="29">
        <f>IFERROR(_xlfn.XLOOKUP($B128,'Ownership Metrics'!$A:$A,'Ownership Metrics'!$D:$D),"")</f>
        <v>16.079999999999998</v>
      </c>
      <c r="P128" s="29">
        <f>IFERROR(_xlfn.XLOOKUP($B128,'Ownership Metrics'!$A:$A,'Ownership Metrics'!$E:$E),"")</f>
        <v>33.380000000000003</v>
      </c>
      <c r="Q128" s="30">
        <f>IFERROR(_xlfn.XLOOKUP($B128,'Ownership Metrics'!$A:$A,'Ownership Metrics'!$F:$F),"")</f>
        <v>24</v>
      </c>
      <c r="R128" s="30">
        <f>IFERROR(_xlfn.XLOOKUP($B128,'Ownership Metrics'!$A:$A,'Ownership Metrics'!$G:$G),"")</f>
        <v>14</v>
      </c>
      <c r="S128" s="27" t="str">
        <f>IFERROR(_xlfn.XLOOKUP($B128,'Ownership Metrics'!$A:$A,'Ownership Metrics'!$H:$H),"")</f>
        <v>Tersebar</v>
      </c>
      <c r="T128" s="27" t="str">
        <f>IFERROR(_xlfn.XLOOKUP($B128,'Ownership Metrics'!$A:$A,'Ownership Metrics'!$I:$I),"")</f>
        <v>Rendah</v>
      </c>
      <c r="U128" s="27">
        <f>IF(COUNTIFS($B$2:$B128,$B128,$D$2:$D128,$D128)=1,1,0)</f>
        <v>1</v>
      </c>
      <c r="V128" s="27">
        <f t="shared" si="4"/>
        <v>1.05</v>
      </c>
      <c r="W128" s="27">
        <f t="shared" si="5"/>
        <v>24</v>
      </c>
      <c r="X128" s="27">
        <f t="shared" si="3"/>
        <v>1.0499999872000001</v>
      </c>
    </row>
    <row r="129" spans="1:24" x14ac:dyDescent="0.25">
      <c r="A129" s="26">
        <v>46265</v>
      </c>
      <c r="B129" s="27" t="s">
        <v>10169</v>
      </c>
      <c r="C129" s="27" t="s">
        <v>210</v>
      </c>
      <c r="D129" s="27" t="s">
        <v>224</v>
      </c>
      <c r="E129" s="27" t="s">
        <v>22</v>
      </c>
      <c r="F129" s="27" t="s">
        <v>23</v>
      </c>
      <c r="G129" s="27"/>
      <c r="H129" s="27" t="s">
        <v>24</v>
      </c>
      <c r="I129" s="28">
        <v>134889200</v>
      </c>
      <c r="J129" s="28">
        <v>0</v>
      </c>
      <c r="K129" s="28">
        <v>134889200</v>
      </c>
      <c r="L129" s="29">
        <v>2.09</v>
      </c>
      <c r="M129" s="29">
        <f>IFERROR(_xlfn.XLOOKUP($B129,'Ownership Metrics'!$A:$A,'Ownership Metrics'!$B:$B),"")</f>
        <v>16.45</v>
      </c>
      <c r="N129" s="28">
        <f>IFERROR(_xlfn.XLOOKUP($B129,'Ownership Metrics'!$A:$A,'Ownership Metrics'!$C:$C),"")</f>
        <v>565</v>
      </c>
      <c r="O129" s="29">
        <f>IFERROR(_xlfn.XLOOKUP($B129,'Ownership Metrics'!$A:$A,'Ownership Metrics'!$D:$D),"")</f>
        <v>16.079999999999998</v>
      </c>
      <c r="P129" s="29">
        <f>IFERROR(_xlfn.XLOOKUP($B129,'Ownership Metrics'!$A:$A,'Ownership Metrics'!$E:$E),"")</f>
        <v>33.380000000000003</v>
      </c>
      <c r="Q129" s="30">
        <f>IFERROR(_xlfn.XLOOKUP($B129,'Ownership Metrics'!$A:$A,'Ownership Metrics'!$F:$F),"")</f>
        <v>24</v>
      </c>
      <c r="R129" s="30">
        <f>IFERROR(_xlfn.XLOOKUP($B129,'Ownership Metrics'!$A:$A,'Ownership Metrics'!$G:$G),"")</f>
        <v>14</v>
      </c>
      <c r="S129" s="27" t="str">
        <f>IFERROR(_xlfn.XLOOKUP($B129,'Ownership Metrics'!$A:$A,'Ownership Metrics'!$H:$H),"")</f>
        <v>Tersebar</v>
      </c>
      <c r="T129" s="27" t="str">
        <f>IFERROR(_xlfn.XLOOKUP($B129,'Ownership Metrics'!$A:$A,'Ownership Metrics'!$I:$I),"")</f>
        <v>Rendah</v>
      </c>
      <c r="U129" s="27">
        <f>IF(COUNTIFS($B$2:$B129,$B129,$D$2:$D129,$D129)=1,1,0)</f>
        <v>1</v>
      </c>
      <c r="V129" s="27">
        <f t="shared" si="4"/>
        <v>2.09</v>
      </c>
      <c r="W129" s="27">
        <f t="shared" si="5"/>
        <v>14</v>
      </c>
      <c r="X129" s="27">
        <f t="shared" si="3"/>
        <v>2.0899999870999997</v>
      </c>
    </row>
    <row r="130" spans="1:24" x14ac:dyDescent="0.25">
      <c r="A130" s="26">
        <v>46265</v>
      </c>
      <c r="B130" s="27" t="s">
        <v>10169</v>
      </c>
      <c r="C130" s="27" t="s">
        <v>210</v>
      </c>
      <c r="D130" s="27" t="s">
        <v>225</v>
      </c>
      <c r="E130" s="27" t="s">
        <v>74</v>
      </c>
      <c r="F130" s="27" t="s">
        <v>23</v>
      </c>
      <c r="G130" s="27"/>
      <c r="H130" s="27" t="s">
        <v>24</v>
      </c>
      <c r="I130" s="28">
        <v>223590000</v>
      </c>
      <c r="J130" s="28">
        <v>0</v>
      </c>
      <c r="K130" s="28">
        <v>223590000</v>
      </c>
      <c r="L130" s="29">
        <v>3.47</v>
      </c>
      <c r="M130" s="29">
        <f>IFERROR(_xlfn.XLOOKUP($B130,'Ownership Metrics'!$A:$A,'Ownership Metrics'!$B:$B),"")</f>
        <v>16.45</v>
      </c>
      <c r="N130" s="28">
        <f>IFERROR(_xlfn.XLOOKUP($B130,'Ownership Metrics'!$A:$A,'Ownership Metrics'!$C:$C),"")</f>
        <v>565</v>
      </c>
      <c r="O130" s="29">
        <f>IFERROR(_xlfn.XLOOKUP($B130,'Ownership Metrics'!$A:$A,'Ownership Metrics'!$D:$D),"")</f>
        <v>16.079999999999998</v>
      </c>
      <c r="P130" s="29">
        <f>IFERROR(_xlfn.XLOOKUP($B130,'Ownership Metrics'!$A:$A,'Ownership Metrics'!$E:$E),"")</f>
        <v>33.380000000000003</v>
      </c>
      <c r="Q130" s="30">
        <f>IFERROR(_xlfn.XLOOKUP($B130,'Ownership Metrics'!$A:$A,'Ownership Metrics'!$F:$F),"")</f>
        <v>24</v>
      </c>
      <c r="R130" s="30">
        <f>IFERROR(_xlfn.XLOOKUP($B130,'Ownership Metrics'!$A:$A,'Ownership Metrics'!$G:$G),"")</f>
        <v>14</v>
      </c>
      <c r="S130" s="27" t="str">
        <f>IFERROR(_xlfn.XLOOKUP($B130,'Ownership Metrics'!$A:$A,'Ownership Metrics'!$H:$H),"")</f>
        <v>Tersebar</v>
      </c>
      <c r="T130" s="27" t="str">
        <f>IFERROR(_xlfn.XLOOKUP($B130,'Ownership Metrics'!$A:$A,'Ownership Metrics'!$I:$I),"")</f>
        <v>Rendah</v>
      </c>
      <c r="U130" s="27">
        <f>IF(COUNTIFS($B$2:$B130,$B130,$D$2:$D130,$D130)=1,1,0)</f>
        <v>1</v>
      </c>
      <c r="V130" s="27">
        <f t="shared" si="4"/>
        <v>3.47</v>
      </c>
      <c r="W130" s="27">
        <f t="shared" si="5"/>
        <v>7</v>
      </c>
      <c r="X130" s="27">
        <f t="shared" ref="X130:X193" si="6">$V130-(ROW()*0.0000000001)</f>
        <v>3.469999987</v>
      </c>
    </row>
    <row r="131" spans="1:24" x14ac:dyDescent="0.25">
      <c r="A131" s="26">
        <v>46265</v>
      </c>
      <c r="B131" s="27" t="s">
        <v>10169</v>
      </c>
      <c r="C131" s="27" t="s">
        <v>210</v>
      </c>
      <c r="D131" s="27" t="s">
        <v>226</v>
      </c>
      <c r="E131" s="27" t="s">
        <v>74</v>
      </c>
      <c r="F131" s="27" t="s">
        <v>23</v>
      </c>
      <c r="G131" s="27"/>
      <c r="H131" s="27" t="s">
        <v>24</v>
      </c>
      <c r="I131" s="28">
        <v>136701600</v>
      </c>
      <c r="J131" s="28">
        <v>0</v>
      </c>
      <c r="K131" s="28">
        <v>136701600</v>
      </c>
      <c r="L131" s="29">
        <v>2.12</v>
      </c>
      <c r="M131" s="29">
        <f>IFERROR(_xlfn.XLOOKUP($B131,'Ownership Metrics'!$A:$A,'Ownership Metrics'!$B:$B),"")</f>
        <v>16.45</v>
      </c>
      <c r="N131" s="28">
        <f>IFERROR(_xlfn.XLOOKUP($B131,'Ownership Metrics'!$A:$A,'Ownership Metrics'!$C:$C),"")</f>
        <v>565</v>
      </c>
      <c r="O131" s="29">
        <f>IFERROR(_xlfn.XLOOKUP($B131,'Ownership Metrics'!$A:$A,'Ownership Metrics'!$D:$D),"")</f>
        <v>16.079999999999998</v>
      </c>
      <c r="P131" s="29">
        <f>IFERROR(_xlfn.XLOOKUP($B131,'Ownership Metrics'!$A:$A,'Ownership Metrics'!$E:$E),"")</f>
        <v>33.380000000000003</v>
      </c>
      <c r="Q131" s="30">
        <f>IFERROR(_xlfn.XLOOKUP($B131,'Ownership Metrics'!$A:$A,'Ownership Metrics'!$F:$F),"")</f>
        <v>24</v>
      </c>
      <c r="R131" s="30">
        <f>IFERROR(_xlfn.XLOOKUP($B131,'Ownership Metrics'!$A:$A,'Ownership Metrics'!$G:$G),"")</f>
        <v>14</v>
      </c>
      <c r="S131" s="27" t="str">
        <f>IFERROR(_xlfn.XLOOKUP($B131,'Ownership Metrics'!$A:$A,'Ownership Metrics'!$H:$H),"")</f>
        <v>Tersebar</v>
      </c>
      <c r="T131" s="27" t="str">
        <f>IFERROR(_xlfn.XLOOKUP($B131,'Ownership Metrics'!$A:$A,'Ownership Metrics'!$I:$I),"")</f>
        <v>Rendah</v>
      </c>
      <c r="U131" s="27">
        <f>IF(COUNTIFS($B$2:$B131,$B131,$D$2:$D131,$D131)=1,1,0)</f>
        <v>1</v>
      </c>
      <c r="V131" s="27">
        <f t="shared" ref="V131:V194" si="7">SUMIFS($L$2:$L$10000,$B$2:$B$10000,$B131,$D$2:$D$10000,$D131)</f>
        <v>2.12</v>
      </c>
      <c r="W131" s="27">
        <f t="shared" ref="W131:W194" si="8">COUNTIFS($B$2:$B$10000,$B131,$U$2:$U$10000,1,$X$2:$X$10000,"&gt;"&amp;$X131)+1</f>
        <v>13</v>
      </c>
      <c r="X131" s="27">
        <f t="shared" si="6"/>
        <v>2.1199999868999999</v>
      </c>
    </row>
    <row r="132" spans="1:24" x14ac:dyDescent="0.25">
      <c r="A132" s="26">
        <v>46265</v>
      </c>
      <c r="B132" s="27" t="s">
        <v>10169</v>
      </c>
      <c r="C132" s="27" t="s">
        <v>210</v>
      </c>
      <c r="D132" s="27" t="s">
        <v>227</v>
      </c>
      <c r="E132" s="27" t="s">
        <v>74</v>
      </c>
      <c r="F132" s="27" t="s">
        <v>23</v>
      </c>
      <c r="G132" s="27"/>
      <c r="H132" s="27" t="s">
        <v>24</v>
      </c>
      <c r="I132" s="28">
        <v>122608200</v>
      </c>
      <c r="J132" s="28">
        <v>0</v>
      </c>
      <c r="K132" s="28">
        <v>122608200</v>
      </c>
      <c r="L132" s="29">
        <v>1.9</v>
      </c>
      <c r="M132" s="29">
        <f>IFERROR(_xlfn.XLOOKUP($B132,'Ownership Metrics'!$A:$A,'Ownership Metrics'!$B:$B),"")</f>
        <v>16.45</v>
      </c>
      <c r="N132" s="28">
        <f>IFERROR(_xlfn.XLOOKUP($B132,'Ownership Metrics'!$A:$A,'Ownership Metrics'!$C:$C),"")</f>
        <v>565</v>
      </c>
      <c r="O132" s="29">
        <f>IFERROR(_xlfn.XLOOKUP($B132,'Ownership Metrics'!$A:$A,'Ownership Metrics'!$D:$D),"")</f>
        <v>16.079999999999998</v>
      </c>
      <c r="P132" s="29">
        <f>IFERROR(_xlfn.XLOOKUP($B132,'Ownership Metrics'!$A:$A,'Ownership Metrics'!$E:$E),"")</f>
        <v>33.380000000000003</v>
      </c>
      <c r="Q132" s="30">
        <f>IFERROR(_xlfn.XLOOKUP($B132,'Ownership Metrics'!$A:$A,'Ownership Metrics'!$F:$F),"")</f>
        <v>24</v>
      </c>
      <c r="R132" s="30">
        <f>IFERROR(_xlfn.XLOOKUP($B132,'Ownership Metrics'!$A:$A,'Ownership Metrics'!$G:$G),"")</f>
        <v>14</v>
      </c>
      <c r="S132" s="27" t="str">
        <f>IFERROR(_xlfn.XLOOKUP($B132,'Ownership Metrics'!$A:$A,'Ownership Metrics'!$H:$H),"")</f>
        <v>Tersebar</v>
      </c>
      <c r="T132" s="27" t="str">
        <f>IFERROR(_xlfn.XLOOKUP($B132,'Ownership Metrics'!$A:$A,'Ownership Metrics'!$I:$I),"")</f>
        <v>Rendah</v>
      </c>
      <c r="U132" s="27">
        <f>IF(COUNTIFS($B$2:$B132,$B132,$D$2:$D132,$D132)=1,1,0)</f>
        <v>1</v>
      </c>
      <c r="V132" s="27">
        <f t="shared" si="7"/>
        <v>1.9</v>
      </c>
      <c r="W132" s="27">
        <f t="shared" si="8"/>
        <v>17</v>
      </c>
      <c r="X132" s="27">
        <f t="shared" si="6"/>
        <v>1.8999999867999999</v>
      </c>
    </row>
    <row r="133" spans="1:24" x14ac:dyDescent="0.25">
      <c r="A133" s="26">
        <v>46265</v>
      </c>
      <c r="B133" s="27" t="s">
        <v>10169</v>
      </c>
      <c r="C133" s="27" t="s">
        <v>210</v>
      </c>
      <c r="D133" s="27" t="s">
        <v>228</v>
      </c>
      <c r="E133" s="27" t="s">
        <v>74</v>
      </c>
      <c r="F133" s="27" t="s">
        <v>23</v>
      </c>
      <c r="G133" s="27"/>
      <c r="H133" s="27" t="s">
        <v>24</v>
      </c>
      <c r="I133" s="28">
        <v>126601700</v>
      </c>
      <c r="J133" s="28">
        <v>0</v>
      </c>
      <c r="K133" s="28">
        <v>126601700</v>
      </c>
      <c r="L133" s="29">
        <v>1.96</v>
      </c>
      <c r="M133" s="29">
        <f>IFERROR(_xlfn.XLOOKUP($B133,'Ownership Metrics'!$A:$A,'Ownership Metrics'!$B:$B),"")</f>
        <v>16.45</v>
      </c>
      <c r="N133" s="28">
        <f>IFERROR(_xlfn.XLOOKUP($B133,'Ownership Metrics'!$A:$A,'Ownership Metrics'!$C:$C),"")</f>
        <v>565</v>
      </c>
      <c r="O133" s="29">
        <f>IFERROR(_xlfn.XLOOKUP($B133,'Ownership Metrics'!$A:$A,'Ownership Metrics'!$D:$D),"")</f>
        <v>16.079999999999998</v>
      </c>
      <c r="P133" s="29">
        <f>IFERROR(_xlfn.XLOOKUP($B133,'Ownership Metrics'!$A:$A,'Ownership Metrics'!$E:$E),"")</f>
        <v>33.380000000000003</v>
      </c>
      <c r="Q133" s="30">
        <f>IFERROR(_xlfn.XLOOKUP($B133,'Ownership Metrics'!$A:$A,'Ownership Metrics'!$F:$F),"")</f>
        <v>24</v>
      </c>
      <c r="R133" s="30">
        <f>IFERROR(_xlfn.XLOOKUP($B133,'Ownership Metrics'!$A:$A,'Ownership Metrics'!$G:$G),"")</f>
        <v>14</v>
      </c>
      <c r="S133" s="27" t="str">
        <f>IFERROR(_xlfn.XLOOKUP($B133,'Ownership Metrics'!$A:$A,'Ownership Metrics'!$H:$H),"")</f>
        <v>Tersebar</v>
      </c>
      <c r="T133" s="27" t="str">
        <f>IFERROR(_xlfn.XLOOKUP($B133,'Ownership Metrics'!$A:$A,'Ownership Metrics'!$I:$I),"")</f>
        <v>Rendah</v>
      </c>
      <c r="U133" s="27">
        <f>IF(COUNTIFS($B$2:$B133,$B133,$D$2:$D133,$D133)=1,1,0)</f>
        <v>1</v>
      </c>
      <c r="V133" s="27">
        <f t="shared" si="7"/>
        <v>1.96</v>
      </c>
      <c r="W133" s="27">
        <f t="shared" si="8"/>
        <v>16</v>
      </c>
      <c r="X133" s="27">
        <f t="shared" si="6"/>
        <v>1.9599999867</v>
      </c>
    </row>
    <row r="134" spans="1:24" x14ac:dyDescent="0.25">
      <c r="A134" s="26">
        <v>46265</v>
      </c>
      <c r="B134" s="27" t="s">
        <v>10169</v>
      </c>
      <c r="C134" s="27" t="s">
        <v>210</v>
      </c>
      <c r="D134" s="27" t="s">
        <v>229</v>
      </c>
      <c r="E134" s="27" t="s">
        <v>74</v>
      </c>
      <c r="F134" s="27" t="s">
        <v>23</v>
      </c>
      <c r="G134" s="27"/>
      <c r="H134" s="27" t="s">
        <v>24</v>
      </c>
      <c r="I134" s="28">
        <v>117865600</v>
      </c>
      <c r="J134" s="28">
        <v>0</v>
      </c>
      <c r="K134" s="28">
        <v>117865600</v>
      </c>
      <c r="L134" s="29">
        <v>1.83</v>
      </c>
      <c r="M134" s="29">
        <f>IFERROR(_xlfn.XLOOKUP($B134,'Ownership Metrics'!$A:$A,'Ownership Metrics'!$B:$B),"")</f>
        <v>16.45</v>
      </c>
      <c r="N134" s="28">
        <f>IFERROR(_xlfn.XLOOKUP($B134,'Ownership Metrics'!$A:$A,'Ownership Metrics'!$C:$C),"")</f>
        <v>565</v>
      </c>
      <c r="O134" s="29">
        <f>IFERROR(_xlfn.XLOOKUP($B134,'Ownership Metrics'!$A:$A,'Ownership Metrics'!$D:$D),"")</f>
        <v>16.079999999999998</v>
      </c>
      <c r="P134" s="29">
        <f>IFERROR(_xlfn.XLOOKUP($B134,'Ownership Metrics'!$A:$A,'Ownership Metrics'!$E:$E),"")</f>
        <v>33.380000000000003</v>
      </c>
      <c r="Q134" s="30">
        <f>IFERROR(_xlfn.XLOOKUP($B134,'Ownership Metrics'!$A:$A,'Ownership Metrics'!$F:$F),"")</f>
        <v>24</v>
      </c>
      <c r="R134" s="30">
        <f>IFERROR(_xlfn.XLOOKUP($B134,'Ownership Metrics'!$A:$A,'Ownership Metrics'!$G:$G),"")</f>
        <v>14</v>
      </c>
      <c r="S134" s="27" t="str">
        <f>IFERROR(_xlfn.XLOOKUP($B134,'Ownership Metrics'!$A:$A,'Ownership Metrics'!$H:$H),"")</f>
        <v>Tersebar</v>
      </c>
      <c r="T134" s="27" t="str">
        <f>IFERROR(_xlfn.XLOOKUP($B134,'Ownership Metrics'!$A:$A,'Ownership Metrics'!$I:$I),"")</f>
        <v>Rendah</v>
      </c>
      <c r="U134" s="27">
        <f>IF(COUNTIFS($B$2:$B134,$B134,$D$2:$D134,$D134)=1,1,0)</f>
        <v>1</v>
      </c>
      <c r="V134" s="27">
        <f t="shared" si="7"/>
        <v>1.83</v>
      </c>
      <c r="W134" s="27">
        <f t="shared" si="8"/>
        <v>18</v>
      </c>
      <c r="X134" s="27">
        <f t="shared" si="6"/>
        <v>1.8299999866000001</v>
      </c>
    </row>
    <row r="135" spans="1:24" x14ac:dyDescent="0.25">
      <c r="A135" s="26">
        <v>46265</v>
      </c>
      <c r="B135" s="27" t="s">
        <v>10169</v>
      </c>
      <c r="C135" s="27" t="s">
        <v>210</v>
      </c>
      <c r="D135" s="27" t="s">
        <v>230</v>
      </c>
      <c r="E135" s="27" t="s">
        <v>74</v>
      </c>
      <c r="F135" s="27" t="s">
        <v>23</v>
      </c>
      <c r="G135" s="27"/>
      <c r="H135" s="27" t="s">
        <v>24</v>
      </c>
      <c r="I135" s="28">
        <v>358795300</v>
      </c>
      <c r="J135" s="28">
        <v>0</v>
      </c>
      <c r="K135" s="28">
        <v>358795300</v>
      </c>
      <c r="L135" s="29">
        <v>5.56</v>
      </c>
      <c r="M135" s="29">
        <f>IFERROR(_xlfn.XLOOKUP($B135,'Ownership Metrics'!$A:$A,'Ownership Metrics'!$B:$B),"")</f>
        <v>16.45</v>
      </c>
      <c r="N135" s="28">
        <f>IFERROR(_xlfn.XLOOKUP($B135,'Ownership Metrics'!$A:$A,'Ownership Metrics'!$C:$C),"")</f>
        <v>565</v>
      </c>
      <c r="O135" s="29">
        <f>IFERROR(_xlfn.XLOOKUP($B135,'Ownership Metrics'!$A:$A,'Ownership Metrics'!$D:$D),"")</f>
        <v>16.079999999999998</v>
      </c>
      <c r="P135" s="29">
        <f>IFERROR(_xlfn.XLOOKUP($B135,'Ownership Metrics'!$A:$A,'Ownership Metrics'!$E:$E),"")</f>
        <v>33.380000000000003</v>
      </c>
      <c r="Q135" s="30">
        <f>IFERROR(_xlfn.XLOOKUP($B135,'Ownership Metrics'!$A:$A,'Ownership Metrics'!$F:$F),"")</f>
        <v>24</v>
      </c>
      <c r="R135" s="30">
        <f>IFERROR(_xlfn.XLOOKUP($B135,'Ownership Metrics'!$A:$A,'Ownership Metrics'!$G:$G),"")</f>
        <v>14</v>
      </c>
      <c r="S135" s="27" t="str">
        <f>IFERROR(_xlfn.XLOOKUP($B135,'Ownership Metrics'!$A:$A,'Ownership Metrics'!$H:$H),"")</f>
        <v>Tersebar</v>
      </c>
      <c r="T135" s="27" t="str">
        <f>IFERROR(_xlfn.XLOOKUP($B135,'Ownership Metrics'!$A:$A,'Ownership Metrics'!$I:$I),"")</f>
        <v>Rendah</v>
      </c>
      <c r="U135" s="27">
        <f>IF(COUNTIFS($B$2:$B135,$B135,$D$2:$D135,$D135)=1,1,0)</f>
        <v>1</v>
      </c>
      <c r="V135" s="27">
        <f t="shared" si="7"/>
        <v>5.56</v>
      </c>
      <c r="W135" s="27">
        <f t="shared" si="8"/>
        <v>4</v>
      </c>
      <c r="X135" s="27">
        <f t="shared" si="6"/>
        <v>5.5599999864999994</v>
      </c>
    </row>
    <row r="136" spans="1:24" x14ac:dyDescent="0.25">
      <c r="A136" s="26">
        <v>46265</v>
      </c>
      <c r="B136" s="27" t="s">
        <v>10169</v>
      </c>
      <c r="C136" s="27" t="s">
        <v>210</v>
      </c>
      <c r="D136" s="27" t="s">
        <v>231</v>
      </c>
      <c r="E136" s="27" t="s">
        <v>74</v>
      </c>
      <c r="F136" s="27" t="s">
        <v>23</v>
      </c>
      <c r="G136" s="27"/>
      <c r="H136" s="27" t="s">
        <v>24</v>
      </c>
      <c r="I136" s="28">
        <v>138442000</v>
      </c>
      <c r="J136" s="28">
        <v>0</v>
      </c>
      <c r="K136" s="28">
        <v>138442000</v>
      </c>
      <c r="L136" s="29">
        <v>2.15</v>
      </c>
      <c r="M136" s="29">
        <f>IFERROR(_xlfn.XLOOKUP($B136,'Ownership Metrics'!$A:$A,'Ownership Metrics'!$B:$B),"")</f>
        <v>16.45</v>
      </c>
      <c r="N136" s="28">
        <f>IFERROR(_xlfn.XLOOKUP($B136,'Ownership Metrics'!$A:$A,'Ownership Metrics'!$C:$C),"")</f>
        <v>565</v>
      </c>
      <c r="O136" s="29">
        <f>IFERROR(_xlfn.XLOOKUP($B136,'Ownership Metrics'!$A:$A,'Ownership Metrics'!$D:$D),"")</f>
        <v>16.079999999999998</v>
      </c>
      <c r="P136" s="29">
        <f>IFERROR(_xlfn.XLOOKUP($B136,'Ownership Metrics'!$A:$A,'Ownership Metrics'!$E:$E),"")</f>
        <v>33.380000000000003</v>
      </c>
      <c r="Q136" s="30">
        <f>IFERROR(_xlfn.XLOOKUP($B136,'Ownership Metrics'!$A:$A,'Ownership Metrics'!$F:$F),"")</f>
        <v>24</v>
      </c>
      <c r="R136" s="30">
        <f>IFERROR(_xlfn.XLOOKUP($B136,'Ownership Metrics'!$A:$A,'Ownership Metrics'!$G:$G),"")</f>
        <v>14</v>
      </c>
      <c r="S136" s="27" t="str">
        <f>IFERROR(_xlfn.XLOOKUP($B136,'Ownership Metrics'!$A:$A,'Ownership Metrics'!$H:$H),"")</f>
        <v>Tersebar</v>
      </c>
      <c r="T136" s="27" t="str">
        <f>IFERROR(_xlfn.XLOOKUP($B136,'Ownership Metrics'!$A:$A,'Ownership Metrics'!$I:$I),"")</f>
        <v>Rendah</v>
      </c>
      <c r="U136" s="27">
        <f>IF(COUNTIFS($B$2:$B136,$B136,$D$2:$D136,$D136)=1,1,0)</f>
        <v>1</v>
      </c>
      <c r="V136" s="27">
        <f t="shared" si="7"/>
        <v>2.15</v>
      </c>
      <c r="W136" s="27">
        <f t="shared" si="8"/>
        <v>12</v>
      </c>
      <c r="X136" s="27">
        <f t="shared" si="6"/>
        <v>2.1499999864000001</v>
      </c>
    </row>
    <row r="137" spans="1:24" x14ac:dyDescent="0.25">
      <c r="A137" s="26">
        <v>46265</v>
      </c>
      <c r="B137" s="27" t="s">
        <v>10169</v>
      </c>
      <c r="C137" s="27" t="s">
        <v>210</v>
      </c>
      <c r="D137" s="27" t="s">
        <v>232</v>
      </c>
      <c r="E137" s="27" t="s">
        <v>51</v>
      </c>
      <c r="F137" s="27" t="s">
        <v>32</v>
      </c>
      <c r="G137" s="27"/>
      <c r="H137" s="27" t="s">
        <v>64</v>
      </c>
      <c r="I137" s="28">
        <v>72535000</v>
      </c>
      <c r="J137" s="28">
        <v>0</v>
      </c>
      <c r="K137" s="28">
        <v>72535000</v>
      </c>
      <c r="L137" s="29">
        <v>1.1200000000000001</v>
      </c>
      <c r="M137" s="29">
        <f>IFERROR(_xlfn.XLOOKUP($B137,'Ownership Metrics'!$A:$A,'Ownership Metrics'!$B:$B),"")</f>
        <v>16.45</v>
      </c>
      <c r="N137" s="28">
        <f>IFERROR(_xlfn.XLOOKUP($B137,'Ownership Metrics'!$A:$A,'Ownership Metrics'!$C:$C),"")</f>
        <v>565</v>
      </c>
      <c r="O137" s="29">
        <f>IFERROR(_xlfn.XLOOKUP($B137,'Ownership Metrics'!$A:$A,'Ownership Metrics'!$D:$D),"")</f>
        <v>16.079999999999998</v>
      </c>
      <c r="P137" s="29">
        <f>IFERROR(_xlfn.XLOOKUP($B137,'Ownership Metrics'!$A:$A,'Ownership Metrics'!$E:$E),"")</f>
        <v>33.380000000000003</v>
      </c>
      <c r="Q137" s="30">
        <f>IFERROR(_xlfn.XLOOKUP($B137,'Ownership Metrics'!$A:$A,'Ownership Metrics'!$F:$F),"")</f>
        <v>24</v>
      </c>
      <c r="R137" s="30">
        <f>IFERROR(_xlfn.XLOOKUP($B137,'Ownership Metrics'!$A:$A,'Ownership Metrics'!$G:$G),"")</f>
        <v>14</v>
      </c>
      <c r="S137" s="27" t="str">
        <f>IFERROR(_xlfn.XLOOKUP($B137,'Ownership Metrics'!$A:$A,'Ownership Metrics'!$H:$H),"")</f>
        <v>Tersebar</v>
      </c>
      <c r="T137" s="27" t="str">
        <f>IFERROR(_xlfn.XLOOKUP($B137,'Ownership Metrics'!$A:$A,'Ownership Metrics'!$I:$I),"")</f>
        <v>Rendah</v>
      </c>
      <c r="U137" s="27">
        <f>IF(COUNTIFS($B$2:$B137,$B137,$D$2:$D137,$D137)=1,1,0)</f>
        <v>1</v>
      </c>
      <c r="V137" s="27">
        <f t="shared" si="7"/>
        <v>1.1200000000000001</v>
      </c>
      <c r="W137" s="27">
        <f t="shared" si="8"/>
        <v>23</v>
      </c>
      <c r="X137" s="27">
        <f t="shared" si="6"/>
        <v>1.1199999863000001</v>
      </c>
    </row>
    <row r="138" spans="1:24" x14ac:dyDescent="0.25">
      <c r="A138" s="26">
        <v>46265</v>
      </c>
      <c r="B138" s="27" t="s">
        <v>10169</v>
      </c>
      <c r="C138" s="27" t="s">
        <v>210</v>
      </c>
      <c r="D138" s="27" t="s">
        <v>233</v>
      </c>
      <c r="E138" s="27" t="s">
        <v>204</v>
      </c>
      <c r="F138" s="27" t="s">
        <v>32</v>
      </c>
      <c r="G138" s="27"/>
      <c r="H138" s="27" t="s">
        <v>234</v>
      </c>
      <c r="I138" s="28">
        <v>195289000</v>
      </c>
      <c r="J138" s="28">
        <v>0</v>
      </c>
      <c r="K138" s="28">
        <v>195289000</v>
      </c>
      <c r="L138" s="29">
        <v>3.03</v>
      </c>
      <c r="M138" s="29">
        <f>IFERROR(_xlfn.XLOOKUP($B138,'Ownership Metrics'!$A:$A,'Ownership Metrics'!$B:$B),"")</f>
        <v>16.45</v>
      </c>
      <c r="N138" s="28">
        <f>IFERROR(_xlfn.XLOOKUP($B138,'Ownership Metrics'!$A:$A,'Ownership Metrics'!$C:$C),"")</f>
        <v>565</v>
      </c>
      <c r="O138" s="29">
        <f>IFERROR(_xlfn.XLOOKUP($B138,'Ownership Metrics'!$A:$A,'Ownership Metrics'!$D:$D),"")</f>
        <v>16.079999999999998</v>
      </c>
      <c r="P138" s="29">
        <f>IFERROR(_xlfn.XLOOKUP($B138,'Ownership Metrics'!$A:$A,'Ownership Metrics'!$E:$E),"")</f>
        <v>33.380000000000003</v>
      </c>
      <c r="Q138" s="30">
        <f>IFERROR(_xlfn.XLOOKUP($B138,'Ownership Metrics'!$A:$A,'Ownership Metrics'!$F:$F),"")</f>
        <v>24</v>
      </c>
      <c r="R138" s="30">
        <f>IFERROR(_xlfn.XLOOKUP($B138,'Ownership Metrics'!$A:$A,'Ownership Metrics'!$G:$G),"")</f>
        <v>14</v>
      </c>
      <c r="S138" s="27" t="str">
        <f>IFERROR(_xlfn.XLOOKUP($B138,'Ownership Metrics'!$A:$A,'Ownership Metrics'!$H:$H),"")</f>
        <v>Tersebar</v>
      </c>
      <c r="T138" s="27" t="str">
        <f>IFERROR(_xlfn.XLOOKUP($B138,'Ownership Metrics'!$A:$A,'Ownership Metrics'!$I:$I),"")</f>
        <v>Rendah</v>
      </c>
      <c r="U138" s="27">
        <f>IF(COUNTIFS($B$2:$B138,$B138,$D$2:$D138,$D138)=1,1,0)</f>
        <v>1</v>
      </c>
      <c r="V138" s="27">
        <f t="shared" si="7"/>
        <v>3.03</v>
      </c>
      <c r="W138" s="27">
        <f t="shared" si="8"/>
        <v>8</v>
      </c>
      <c r="X138" s="27">
        <f t="shared" si="6"/>
        <v>3.0299999862</v>
      </c>
    </row>
    <row r="139" spans="1:24" x14ac:dyDescent="0.25">
      <c r="A139" s="26">
        <v>46265</v>
      </c>
      <c r="B139" s="27" t="s">
        <v>10169</v>
      </c>
      <c r="C139" s="27" t="s">
        <v>210</v>
      </c>
      <c r="D139" s="27" t="s">
        <v>235</v>
      </c>
      <c r="E139" s="27" t="s">
        <v>35</v>
      </c>
      <c r="F139" s="27" t="s">
        <v>23</v>
      </c>
      <c r="G139" s="27" t="s">
        <v>36</v>
      </c>
      <c r="H139" s="27" t="s">
        <v>24</v>
      </c>
      <c r="I139" s="28">
        <v>250000100</v>
      </c>
      <c r="J139" s="28">
        <v>0</v>
      </c>
      <c r="K139" s="28">
        <v>250000100</v>
      </c>
      <c r="L139" s="29">
        <v>3.88</v>
      </c>
      <c r="M139" s="29">
        <f>IFERROR(_xlfn.XLOOKUP($B139,'Ownership Metrics'!$A:$A,'Ownership Metrics'!$B:$B),"")</f>
        <v>16.45</v>
      </c>
      <c r="N139" s="28">
        <f>IFERROR(_xlfn.XLOOKUP($B139,'Ownership Metrics'!$A:$A,'Ownership Metrics'!$C:$C),"")</f>
        <v>565</v>
      </c>
      <c r="O139" s="29">
        <f>IFERROR(_xlfn.XLOOKUP($B139,'Ownership Metrics'!$A:$A,'Ownership Metrics'!$D:$D),"")</f>
        <v>16.079999999999998</v>
      </c>
      <c r="P139" s="29">
        <f>IFERROR(_xlfn.XLOOKUP($B139,'Ownership Metrics'!$A:$A,'Ownership Metrics'!$E:$E),"")</f>
        <v>33.380000000000003</v>
      </c>
      <c r="Q139" s="30">
        <f>IFERROR(_xlfn.XLOOKUP($B139,'Ownership Metrics'!$A:$A,'Ownership Metrics'!$F:$F),"")</f>
        <v>24</v>
      </c>
      <c r="R139" s="30">
        <f>IFERROR(_xlfn.XLOOKUP($B139,'Ownership Metrics'!$A:$A,'Ownership Metrics'!$G:$G),"")</f>
        <v>14</v>
      </c>
      <c r="S139" s="27" t="str">
        <f>IFERROR(_xlfn.XLOOKUP($B139,'Ownership Metrics'!$A:$A,'Ownership Metrics'!$H:$H),"")</f>
        <v>Tersebar</v>
      </c>
      <c r="T139" s="27" t="str">
        <f>IFERROR(_xlfn.XLOOKUP($B139,'Ownership Metrics'!$A:$A,'Ownership Metrics'!$I:$I),"")</f>
        <v>Rendah</v>
      </c>
      <c r="U139" s="27">
        <f>IF(COUNTIFS($B$2:$B139,$B139,$D$2:$D139,$D139)=1,1,0)</f>
        <v>1</v>
      </c>
      <c r="V139" s="27">
        <f t="shared" si="7"/>
        <v>3.88</v>
      </c>
      <c r="W139" s="27">
        <f t="shared" si="8"/>
        <v>6</v>
      </c>
      <c r="X139" s="27">
        <f t="shared" si="6"/>
        <v>3.8799999861000001</v>
      </c>
    </row>
    <row r="140" spans="1:24" x14ac:dyDescent="0.25">
      <c r="A140" s="26">
        <v>46265</v>
      </c>
      <c r="B140" s="27" t="s">
        <v>10170</v>
      </c>
      <c r="C140" s="27" t="s">
        <v>237</v>
      </c>
      <c r="D140" s="27" t="s">
        <v>238</v>
      </c>
      <c r="E140" s="27" t="s">
        <v>22</v>
      </c>
      <c r="F140" s="27" t="s">
        <v>23</v>
      </c>
      <c r="G140" s="27"/>
      <c r="H140" s="27" t="s">
        <v>24</v>
      </c>
      <c r="I140" s="28">
        <v>28680660</v>
      </c>
      <c r="J140" s="28">
        <v>0</v>
      </c>
      <c r="K140" s="28">
        <v>28680660</v>
      </c>
      <c r="L140" s="29">
        <v>4.68</v>
      </c>
      <c r="M140" s="29">
        <f>IFERROR(_xlfn.XLOOKUP($B140,'Ownership Metrics'!$A:$A,'Ownership Metrics'!$B:$B),"")</f>
        <v>3.27</v>
      </c>
      <c r="N140" s="28">
        <f>IFERROR(_xlfn.XLOOKUP($B140,'Ownership Metrics'!$A:$A,'Ownership Metrics'!$C:$C),"")</f>
        <v>2320</v>
      </c>
      <c r="O140" s="29">
        <f>IFERROR(_xlfn.XLOOKUP($B140,'Ownership Metrics'!$A:$A,'Ownership Metrics'!$D:$D),"")</f>
        <v>36.11</v>
      </c>
      <c r="P140" s="29">
        <f>IFERROR(_xlfn.XLOOKUP($B140,'Ownership Metrics'!$A:$A,'Ownership Metrics'!$E:$E),"")</f>
        <v>78.44</v>
      </c>
      <c r="Q140" s="30">
        <f>IFERROR(_xlfn.XLOOKUP($B140,'Ownership Metrics'!$A:$A,'Ownership Metrics'!$F:$F),"")</f>
        <v>12</v>
      </c>
      <c r="R140" s="30">
        <f>IFERROR(_xlfn.XLOOKUP($B140,'Ownership Metrics'!$A:$A,'Ownership Metrics'!$G:$G),"")</f>
        <v>46</v>
      </c>
      <c r="S140" s="27" t="str">
        <f>IFERROR(_xlfn.XLOOKUP($B140,'Ownership Metrics'!$A:$A,'Ownership Metrics'!$H:$H),"")</f>
        <v>Terkonsentrasi</v>
      </c>
      <c r="T140" s="27" t="str">
        <f>IFERROR(_xlfn.XLOOKUP($B140,'Ownership Metrics'!$A:$A,'Ownership Metrics'!$I:$I),"")</f>
        <v>Sedang</v>
      </c>
      <c r="U140" s="27">
        <f>IF(COUNTIFS($B$2:$B140,$B140,$D$2:$D140,$D140)=1,1,0)</f>
        <v>1</v>
      </c>
      <c r="V140" s="27">
        <f t="shared" si="7"/>
        <v>4.68</v>
      </c>
      <c r="W140" s="27">
        <f t="shared" si="8"/>
        <v>4</v>
      </c>
      <c r="X140" s="27">
        <f t="shared" si="6"/>
        <v>4.6799999859999994</v>
      </c>
    </row>
    <row r="141" spans="1:24" x14ac:dyDescent="0.25">
      <c r="A141" s="26">
        <v>46265</v>
      </c>
      <c r="B141" s="27" t="s">
        <v>10170</v>
      </c>
      <c r="C141" s="27" t="s">
        <v>237</v>
      </c>
      <c r="D141" s="27" t="s">
        <v>239</v>
      </c>
      <c r="E141" s="27" t="s">
        <v>22</v>
      </c>
      <c r="F141" s="27" t="s">
        <v>23</v>
      </c>
      <c r="G141" s="27"/>
      <c r="H141" s="27" t="s">
        <v>24</v>
      </c>
      <c r="I141" s="28">
        <v>37009340</v>
      </c>
      <c r="J141" s="28">
        <v>130019668</v>
      </c>
      <c r="K141" s="28">
        <v>167029008</v>
      </c>
      <c r="L141" s="29">
        <v>27.28</v>
      </c>
      <c r="M141" s="29">
        <f>IFERROR(_xlfn.XLOOKUP($B141,'Ownership Metrics'!$A:$A,'Ownership Metrics'!$B:$B),"")</f>
        <v>3.27</v>
      </c>
      <c r="N141" s="28">
        <f>IFERROR(_xlfn.XLOOKUP($B141,'Ownership Metrics'!$A:$A,'Ownership Metrics'!$C:$C),"")</f>
        <v>2320</v>
      </c>
      <c r="O141" s="29">
        <f>IFERROR(_xlfn.XLOOKUP($B141,'Ownership Metrics'!$A:$A,'Ownership Metrics'!$D:$D),"")</f>
        <v>36.11</v>
      </c>
      <c r="P141" s="29">
        <f>IFERROR(_xlfn.XLOOKUP($B141,'Ownership Metrics'!$A:$A,'Ownership Metrics'!$E:$E),"")</f>
        <v>78.44</v>
      </c>
      <c r="Q141" s="30">
        <f>IFERROR(_xlfn.XLOOKUP($B141,'Ownership Metrics'!$A:$A,'Ownership Metrics'!$F:$F),"")</f>
        <v>12</v>
      </c>
      <c r="R141" s="30">
        <f>IFERROR(_xlfn.XLOOKUP($B141,'Ownership Metrics'!$A:$A,'Ownership Metrics'!$G:$G),"")</f>
        <v>46</v>
      </c>
      <c r="S141" s="27" t="str">
        <f>IFERROR(_xlfn.XLOOKUP($B141,'Ownership Metrics'!$A:$A,'Ownership Metrics'!$H:$H),"")</f>
        <v>Terkonsentrasi</v>
      </c>
      <c r="T141" s="27" t="str">
        <f>IFERROR(_xlfn.XLOOKUP($B141,'Ownership Metrics'!$A:$A,'Ownership Metrics'!$I:$I),"")</f>
        <v>Sedang</v>
      </c>
      <c r="U141" s="27">
        <f>IF(COUNTIFS($B$2:$B141,$B141,$D$2:$D141,$D141)=1,1,0)</f>
        <v>1</v>
      </c>
      <c r="V141" s="27">
        <f t="shared" si="7"/>
        <v>27.28</v>
      </c>
      <c r="W141" s="27">
        <f t="shared" si="8"/>
        <v>2</v>
      </c>
      <c r="X141" s="27">
        <f t="shared" si="6"/>
        <v>27.279999985900002</v>
      </c>
    </row>
    <row r="142" spans="1:24" x14ac:dyDescent="0.25">
      <c r="A142" s="26">
        <v>46265</v>
      </c>
      <c r="B142" s="27" t="s">
        <v>10170</v>
      </c>
      <c r="C142" s="27" t="s">
        <v>237</v>
      </c>
      <c r="D142" s="27" t="s">
        <v>240</v>
      </c>
      <c r="E142" s="27" t="s">
        <v>22</v>
      </c>
      <c r="F142" s="27" t="s">
        <v>23</v>
      </c>
      <c r="G142" s="27"/>
      <c r="H142" s="27"/>
      <c r="I142" s="28">
        <v>0</v>
      </c>
      <c r="J142" s="28">
        <v>92133534</v>
      </c>
      <c r="K142" s="28">
        <v>92133534</v>
      </c>
      <c r="L142" s="29">
        <v>15.05</v>
      </c>
      <c r="M142" s="29">
        <f>IFERROR(_xlfn.XLOOKUP($B142,'Ownership Metrics'!$A:$A,'Ownership Metrics'!$B:$B),"")</f>
        <v>3.27</v>
      </c>
      <c r="N142" s="28">
        <f>IFERROR(_xlfn.XLOOKUP($B142,'Ownership Metrics'!$A:$A,'Ownership Metrics'!$C:$C),"")</f>
        <v>2320</v>
      </c>
      <c r="O142" s="29">
        <f>IFERROR(_xlfn.XLOOKUP($B142,'Ownership Metrics'!$A:$A,'Ownership Metrics'!$D:$D),"")</f>
        <v>36.11</v>
      </c>
      <c r="P142" s="29">
        <f>IFERROR(_xlfn.XLOOKUP($B142,'Ownership Metrics'!$A:$A,'Ownership Metrics'!$E:$E),"")</f>
        <v>78.44</v>
      </c>
      <c r="Q142" s="30">
        <f>IFERROR(_xlfn.XLOOKUP($B142,'Ownership Metrics'!$A:$A,'Ownership Metrics'!$F:$F),"")</f>
        <v>12</v>
      </c>
      <c r="R142" s="30">
        <f>IFERROR(_xlfn.XLOOKUP($B142,'Ownership Metrics'!$A:$A,'Ownership Metrics'!$G:$G),"")</f>
        <v>46</v>
      </c>
      <c r="S142" s="27" t="str">
        <f>IFERROR(_xlfn.XLOOKUP($B142,'Ownership Metrics'!$A:$A,'Ownership Metrics'!$H:$H),"")</f>
        <v>Terkonsentrasi</v>
      </c>
      <c r="T142" s="27" t="str">
        <f>IFERROR(_xlfn.XLOOKUP($B142,'Ownership Metrics'!$A:$A,'Ownership Metrics'!$I:$I),"")</f>
        <v>Sedang</v>
      </c>
      <c r="U142" s="27">
        <f>IF(COUNTIFS($B$2:$B142,$B142,$D$2:$D142,$D142)=1,1,0)</f>
        <v>1</v>
      </c>
      <c r="V142" s="27">
        <f t="shared" si="7"/>
        <v>15.05</v>
      </c>
      <c r="W142" s="27">
        <f t="shared" si="8"/>
        <v>3</v>
      </c>
      <c r="X142" s="27">
        <f t="shared" si="6"/>
        <v>15.049999985800001</v>
      </c>
    </row>
    <row r="143" spans="1:24" x14ac:dyDescent="0.25">
      <c r="A143" s="26">
        <v>46265</v>
      </c>
      <c r="B143" s="27" t="s">
        <v>10170</v>
      </c>
      <c r="C143" s="27" t="s">
        <v>237</v>
      </c>
      <c r="D143" s="27" t="s">
        <v>241</v>
      </c>
      <c r="E143" s="27" t="s">
        <v>22</v>
      </c>
      <c r="F143" s="27" t="s">
        <v>23</v>
      </c>
      <c r="G143" s="27"/>
      <c r="H143" s="27" t="s">
        <v>24</v>
      </c>
      <c r="I143" s="28">
        <v>80045006</v>
      </c>
      <c r="J143" s="28">
        <v>141027982</v>
      </c>
      <c r="K143" s="28">
        <v>221072988</v>
      </c>
      <c r="L143" s="29">
        <v>36.11</v>
      </c>
      <c r="M143" s="29">
        <f>IFERROR(_xlfn.XLOOKUP($B143,'Ownership Metrics'!$A:$A,'Ownership Metrics'!$B:$B),"")</f>
        <v>3.27</v>
      </c>
      <c r="N143" s="28">
        <f>IFERROR(_xlfn.XLOOKUP($B143,'Ownership Metrics'!$A:$A,'Ownership Metrics'!$C:$C),"")</f>
        <v>2320</v>
      </c>
      <c r="O143" s="29">
        <f>IFERROR(_xlfn.XLOOKUP($B143,'Ownership Metrics'!$A:$A,'Ownership Metrics'!$D:$D),"")</f>
        <v>36.11</v>
      </c>
      <c r="P143" s="29">
        <f>IFERROR(_xlfn.XLOOKUP($B143,'Ownership Metrics'!$A:$A,'Ownership Metrics'!$E:$E),"")</f>
        <v>78.44</v>
      </c>
      <c r="Q143" s="30">
        <f>IFERROR(_xlfn.XLOOKUP($B143,'Ownership Metrics'!$A:$A,'Ownership Metrics'!$F:$F),"")</f>
        <v>12</v>
      </c>
      <c r="R143" s="30">
        <f>IFERROR(_xlfn.XLOOKUP($B143,'Ownership Metrics'!$A:$A,'Ownership Metrics'!$G:$G),"")</f>
        <v>46</v>
      </c>
      <c r="S143" s="27" t="str">
        <f>IFERROR(_xlfn.XLOOKUP($B143,'Ownership Metrics'!$A:$A,'Ownership Metrics'!$H:$H),"")</f>
        <v>Terkonsentrasi</v>
      </c>
      <c r="T143" s="27" t="str">
        <f>IFERROR(_xlfn.XLOOKUP($B143,'Ownership Metrics'!$A:$A,'Ownership Metrics'!$I:$I),"")</f>
        <v>Sedang</v>
      </c>
      <c r="U143" s="27">
        <f>IF(COUNTIFS($B$2:$B143,$B143,$D$2:$D143,$D143)=1,1,0)</f>
        <v>1</v>
      </c>
      <c r="V143" s="27">
        <f t="shared" si="7"/>
        <v>36.11</v>
      </c>
      <c r="W143" s="27">
        <f t="shared" si="8"/>
        <v>1</v>
      </c>
      <c r="X143" s="27">
        <f t="shared" si="6"/>
        <v>36.1099999857</v>
      </c>
    </row>
    <row r="144" spans="1:24" x14ac:dyDescent="0.25">
      <c r="A144" s="26">
        <v>46265</v>
      </c>
      <c r="B144" s="27" t="s">
        <v>10170</v>
      </c>
      <c r="C144" s="27" t="s">
        <v>237</v>
      </c>
      <c r="D144" s="27" t="s">
        <v>242</v>
      </c>
      <c r="E144" s="27" t="s">
        <v>35</v>
      </c>
      <c r="F144" s="27" t="s">
        <v>23</v>
      </c>
      <c r="G144" s="27" t="s">
        <v>36</v>
      </c>
      <c r="H144" s="27" t="s">
        <v>24</v>
      </c>
      <c r="I144" s="28">
        <v>10433162</v>
      </c>
      <c r="J144" s="28">
        <v>0</v>
      </c>
      <c r="K144" s="28">
        <v>10433162</v>
      </c>
      <c r="L144" s="29">
        <v>1.7</v>
      </c>
      <c r="M144" s="29">
        <f>IFERROR(_xlfn.XLOOKUP($B144,'Ownership Metrics'!$A:$A,'Ownership Metrics'!$B:$B),"")</f>
        <v>3.27</v>
      </c>
      <c r="N144" s="28">
        <f>IFERROR(_xlfn.XLOOKUP($B144,'Ownership Metrics'!$A:$A,'Ownership Metrics'!$C:$C),"")</f>
        <v>2320</v>
      </c>
      <c r="O144" s="29">
        <f>IFERROR(_xlfn.XLOOKUP($B144,'Ownership Metrics'!$A:$A,'Ownership Metrics'!$D:$D),"")</f>
        <v>36.11</v>
      </c>
      <c r="P144" s="29">
        <f>IFERROR(_xlfn.XLOOKUP($B144,'Ownership Metrics'!$A:$A,'Ownership Metrics'!$E:$E),"")</f>
        <v>78.44</v>
      </c>
      <c r="Q144" s="30">
        <f>IFERROR(_xlfn.XLOOKUP($B144,'Ownership Metrics'!$A:$A,'Ownership Metrics'!$F:$F),"")</f>
        <v>12</v>
      </c>
      <c r="R144" s="30">
        <f>IFERROR(_xlfn.XLOOKUP($B144,'Ownership Metrics'!$A:$A,'Ownership Metrics'!$G:$G),"")</f>
        <v>46</v>
      </c>
      <c r="S144" s="27" t="str">
        <f>IFERROR(_xlfn.XLOOKUP($B144,'Ownership Metrics'!$A:$A,'Ownership Metrics'!$H:$H),"")</f>
        <v>Terkonsentrasi</v>
      </c>
      <c r="T144" s="27" t="str">
        <f>IFERROR(_xlfn.XLOOKUP($B144,'Ownership Metrics'!$A:$A,'Ownership Metrics'!$I:$I),"")</f>
        <v>Sedang</v>
      </c>
      <c r="U144" s="27">
        <f>IF(COUNTIFS($B$2:$B144,$B144,$D$2:$D144,$D144)=1,1,0)</f>
        <v>1</v>
      </c>
      <c r="V144" s="27">
        <f t="shared" si="7"/>
        <v>1.7</v>
      </c>
      <c r="W144" s="27">
        <f t="shared" si="8"/>
        <v>6</v>
      </c>
      <c r="X144" s="27">
        <f t="shared" si="6"/>
        <v>1.6999999855999999</v>
      </c>
    </row>
    <row r="145" spans="1:24" x14ac:dyDescent="0.25">
      <c r="A145" s="26">
        <v>46265</v>
      </c>
      <c r="B145" s="27" t="s">
        <v>10170</v>
      </c>
      <c r="C145" s="27" t="s">
        <v>237</v>
      </c>
      <c r="D145" s="27" t="s">
        <v>243</v>
      </c>
      <c r="E145" s="27" t="s">
        <v>35</v>
      </c>
      <c r="F145" s="27" t="s">
        <v>23</v>
      </c>
      <c r="G145" s="27" t="s">
        <v>36</v>
      </c>
      <c r="H145" s="27" t="s">
        <v>24</v>
      </c>
      <c r="I145" s="28">
        <v>10433162</v>
      </c>
      <c r="J145" s="28">
        <v>0</v>
      </c>
      <c r="K145" s="28">
        <v>10433162</v>
      </c>
      <c r="L145" s="29">
        <v>1.7</v>
      </c>
      <c r="M145" s="29">
        <f>IFERROR(_xlfn.XLOOKUP($B145,'Ownership Metrics'!$A:$A,'Ownership Metrics'!$B:$B),"")</f>
        <v>3.27</v>
      </c>
      <c r="N145" s="28">
        <f>IFERROR(_xlfn.XLOOKUP($B145,'Ownership Metrics'!$A:$A,'Ownership Metrics'!$C:$C),"")</f>
        <v>2320</v>
      </c>
      <c r="O145" s="29">
        <f>IFERROR(_xlfn.XLOOKUP($B145,'Ownership Metrics'!$A:$A,'Ownership Metrics'!$D:$D),"")</f>
        <v>36.11</v>
      </c>
      <c r="P145" s="29">
        <f>IFERROR(_xlfn.XLOOKUP($B145,'Ownership Metrics'!$A:$A,'Ownership Metrics'!$E:$E),"")</f>
        <v>78.44</v>
      </c>
      <c r="Q145" s="30">
        <f>IFERROR(_xlfn.XLOOKUP($B145,'Ownership Metrics'!$A:$A,'Ownership Metrics'!$F:$F),"")</f>
        <v>12</v>
      </c>
      <c r="R145" s="30">
        <f>IFERROR(_xlfn.XLOOKUP($B145,'Ownership Metrics'!$A:$A,'Ownership Metrics'!$G:$G),"")</f>
        <v>46</v>
      </c>
      <c r="S145" s="27" t="str">
        <f>IFERROR(_xlfn.XLOOKUP($B145,'Ownership Metrics'!$A:$A,'Ownership Metrics'!$H:$H),"")</f>
        <v>Terkonsentrasi</v>
      </c>
      <c r="T145" s="27" t="str">
        <f>IFERROR(_xlfn.XLOOKUP($B145,'Ownership Metrics'!$A:$A,'Ownership Metrics'!$I:$I),"")</f>
        <v>Sedang</v>
      </c>
      <c r="U145" s="27">
        <f>IF(COUNTIFS($B$2:$B145,$B145,$D$2:$D145,$D145)=1,1,0)</f>
        <v>1</v>
      </c>
      <c r="V145" s="27">
        <f t="shared" si="7"/>
        <v>1.7</v>
      </c>
      <c r="W145" s="27">
        <f t="shared" si="8"/>
        <v>7</v>
      </c>
      <c r="X145" s="27">
        <f t="shared" si="6"/>
        <v>1.6999999854999999</v>
      </c>
    </row>
    <row r="146" spans="1:24" x14ac:dyDescent="0.25">
      <c r="A146" s="26">
        <v>46265</v>
      </c>
      <c r="B146" s="27" t="s">
        <v>10170</v>
      </c>
      <c r="C146" s="27" t="s">
        <v>237</v>
      </c>
      <c r="D146" s="27" t="s">
        <v>244</v>
      </c>
      <c r="E146" s="27" t="s">
        <v>35</v>
      </c>
      <c r="F146" s="27" t="s">
        <v>23</v>
      </c>
      <c r="G146" s="27" t="s">
        <v>36</v>
      </c>
      <c r="H146" s="27" t="s">
        <v>24</v>
      </c>
      <c r="I146" s="28">
        <v>10433162</v>
      </c>
      <c r="J146" s="28">
        <v>0</v>
      </c>
      <c r="K146" s="28">
        <v>10433162</v>
      </c>
      <c r="L146" s="29">
        <v>1.7</v>
      </c>
      <c r="M146" s="29">
        <f>IFERROR(_xlfn.XLOOKUP($B146,'Ownership Metrics'!$A:$A,'Ownership Metrics'!$B:$B),"")</f>
        <v>3.27</v>
      </c>
      <c r="N146" s="28">
        <f>IFERROR(_xlfn.XLOOKUP($B146,'Ownership Metrics'!$A:$A,'Ownership Metrics'!$C:$C),"")</f>
        <v>2320</v>
      </c>
      <c r="O146" s="29">
        <f>IFERROR(_xlfn.XLOOKUP($B146,'Ownership Metrics'!$A:$A,'Ownership Metrics'!$D:$D),"")</f>
        <v>36.11</v>
      </c>
      <c r="P146" s="29">
        <f>IFERROR(_xlfn.XLOOKUP($B146,'Ownership Metrics'!$A:$A,'Ownership Metrics'!$E:$E),"")</f>
        <v>78.44</v>
      </c>
      <c r="Q146" s="30">
        <f>IFERROR(_xlfn.XLOOKUP($B146,'Ownership Metrics'!$A:$A,'Ownership Metrics'!$F:$F),"")</f>
        <v>12</v>
      </c>
      <c r="R146" s="30">
        <f>IFERROR(_xlfn.XLOOKUP($B146,'Ownership Metrics'!$A:$A,'Ownership Metrics'!$G:$G),"")</f>
        <v>46</v>
      </c>
      <c r="S146" s="27" t="str">
        <f>IFERROR(_xlfn.XLOOKUP($B146,'Ownership Metrics'!$A:$A,'Ownership Metrics'!$H:$H),"")</f>
        <v>Terkonsentrasi</v>
      </c>
      <c r="T146" s="27" t="str">
        <f>IFERROR(_xlfn.XLOOKUP($B146,'Ownership Metrics'!$A:$A,'Ownership Metrics'!$I:$I),"")</f>
        <v>Sedang</v>
      </c>
      <c r="U146" s="27">
        <f>IF(COUNTIFS($B$2:$B146,$B146,$D$2:$D146,$D146)=1,1,0)</f>
        <v>1</v>
      </c>
      <c r="V146" s="27">
        <f t="shared" si="7"/>
        <v>1.7</v>
      </c>
      <c r="W146" s="27">
        <f t="shared" si="8"/>
        <v>8</v>
      </c>
      <c r="X146" s="27">
        <f t="shared" si="6"/>
        <v>1.6999999853999999</v>
      </c>
    </row>
    <row r="147" spans="1:24" x14ac:dyDescent="0.25">
      <c r="A147" s="26">
        <v>46265</v>
      </c>
      <c r="B147" s="27" t="s">
        <v>10170</v>
      </c>
      <c r="C147" s="27" t="s">
        <v>237</v>
      </c>
      <c r="D147" s="27" t="s">
        <v>245</v>
      </c>
      <c r="E147" s="27" t="s">
        <v>35</v>
      </c>
      <c r="F147" s="27" t="s">
        <v>23</v>
      </c>
      <c r="G147" s="27" t="s">
        <v>36</v>
      </c>
      <c r="H147" s="27" t="s">
        <v>24</v>
      </c>
      <c r="I147" s="28">
        <v>10433162</v>
      </c>
      <c r="J147" s="28">
        <v>0</v>
      </c>
      <c r="K147" s="28">
        <v>10433162</v>
      </c>
      <c r="L147" s="29">
        <v>1.7</v>
      </c>
      <c r="M147" s="29">
        <f>IFERROR(_xlfn.XLOOKUP($B147,'Ownership Metrics'!$A:$A,'Ownership Metrics'!$B:$B),"")</f>
        <v>3.27</v>
      </c>
      <c r="N147" s="28">
        <f>IFERROR(_xlfn.XLOOKUP($B147,'Ownership Metrics'!$A:$A,'Ownership Metrics'!$C:$C),"")</f>
        <v>2320</v>
      </c>
      <c r="O147" s="29">
        <f>IFERROR(_xlfn.XLOOKUP($B147,'Ownership Metrics'!$A:$A,'Ownership Metrics'!$D:$D),"")</f>
        <v>36.11</v>
      </c>
      <c r="P147" s="29">
        <f>IFERROR(_xlfn.XLOOKUP($B147,'Ownership Metrics'!$A:$A,'Ownership Metrics'!$E:$E),"")</f>
        <v>78.44</v>
      </c>
      <c r="Q147" s="30">
        <f>IFERROR(_xlfn.XLOOKUP($B147,'Ownership Metrics'!$A:$A,'Ownership Metrics'!$F:$F),"")</f>
        <v>12</v>
      </c>
      <c r="R147" s="30">
        <f>IFERROR(_xlfn.XLOOKUP($B147,'Ownership Metrics'!$A:$A,'Ownership Metrics'!$G:$G),"")</f>
        <v>46</v>
      </c>
      <c r="S147" s="27" t="str">
        <f>IFERROR(_xlfn.XLOOKUP($B147,'Ownership Metrics'!$A:$A,'Ownership Metrics'!$H:$H),"")</f>
        <v>Terkonsentrasi</v>
      </c>
      <c r="T147" s="27" t="str">
        <f>IFERROR(_xlfn.XLOOKUP($B147,'Ownership Metrics'!$A:$A,'Ownership Metrics'!$I:$I),"")</f>
        <v>Sedang</v>
      </c>
      <c r="U147" s="27">
        <f>IF(COUNTIFS($B$2:$B147,$B147,$D$2:$D147,$D147)=1,1,0)</f>
        <v>1</v>
      </c>
      <c r="V147" s="27">
        <f t="shared" si="7"/>
        <v>1.7</v>
      </c>
      <c r="W147" s="27">
        <f t="shared" si="8"/>
        <v>9</v>
      </c>
      <c r="X147" s="27">
        <f t="shared" si="6"/>
        <v>1.6999999852999998</v>
      </c>
    </row>
    <row r="148" spans="1:24" x14ac:dyDescent="0.25">
      <c r="A148" s="26">
        <v>46265</v>
      </c>
      <c r="B148" s="27" t="s">
        <v>10170</v>
      </c>
      <c r="C148" s="27" t="s">
        <v>237</v>
      </c>
      <c r="D148" s="27" t="s">
        <v>246</v>
      </c>
      <c r="E148" s="27" t="s">
        <v>35</v>
      </c>
      <c r="F148" s="27" t="s">
        <v>23</v>
      </c>
      <c r="G148" s="27" t="s">
        <v>36</v>
      </c>
      <c r="H148" s="27" t="s">
        <v>24</v>
      </c>
      <c r="I148" s="28">
        <v>10433162</v>
      </c>
      <c r="J148" s="28">
        <v>0</v>
      </c>
      <c r="K148" s="28">
        <v>10433162</v>
      </c>
      <c r="L148" s="29">
        <v>1.7</v>
      </c>
      <c r="M148" s="29">
        <f>IFERROR(_xlfn.XLOOKUP($B148,'Ownership Metrics'!$A:$A,'Ownership Metrics'!$B:$B),"")</f>
        <v>3.27</v>
      </c>
      <c r="N148" s="28">
        <f>IFERROR(_xlfn.XLOOKUP($B148,'Ownership Metrics'!$A:$A,'Ownership Metrics'!$C:$C),"")</f>
        <v>2320</v>
      </c>
      <c r="O148" s="29">
        <f>IFERROR(_xlfn.XLOOKUP($B148,'Ownership Metrics'!$A:$A,'Ownership Metrics'!$D:$D),"")</f>
        <v>36.11</v>
      </c>
      <c r="P148" s="29">
        <f>IFERROR(_xlfn.XLOOKUP($B148,'Ownership Metrics'!$A:$A,'Ownership Metrics'!$E:$E),"")</f>
        <v>78.44</v>
      </c>
      <c r="Q148" s="30">
        <f>IFERROR(_xlfn.XLOOKUP($B148,'Ownership Metrics'!$A:$A,'Ownership Metrics'!$F:$F),"")</f>
        <v>12</v>
      </c>
      <c r="R148" s="30">
        <f>IFERROR(_xlfn.XLOOKUP($B148,'Ownership Metrics'!$A:$A,'Ownership Metrics'!$G:$G),"")</f>
        <v>46</v>
      </c>
      <c r="S148" s="27" t="str">
        <f>IFERROR(_xlfn.XLOOKUP($B148,'Ownership Metrics'!$A:$A,'Ownership Metrics'!$H:$H),"")</f>
        <v>Terkonsentrasi</v>
      </c>
      <c r="T148" s="27" t="str">
        <f>IFERROR(_xlfn.XLOOKUP($B148,'Ownership Metrics'!$A:$A,'Ownership Metrics'!$I:$I),"")</f>
        <v>Sedang</v>
      </c>
      <c r="U148" s="27">
        <f>IF(COUNTIFS($B$2:$B148,$B148,$D$2:$D148,$D148)=1,1,0)</f>
        <v>1</v>
      </c>
      <c r="V148" s="27">
        <f t="shared" si="7"/>
        <v>1.7</v>
      </c>
      <c r="W148" s="27">
        <f t="shared" si="8"/>
        <v>10</v>
      </c>
      <c r="X148" s="27">
        <f t="shared" si="6"/>
        <v>1.6999999852000001</v>
      </c>
    </row>
    <row r="149" spans="1:24" x14ac:dyDescent="0.25">
      <c r="A149" s="26">
        <v>46265</v>
      </c>
      <c r="B149" s="27" t="s">
        <v>10170</v>
      </c>
      <c r="C149" s="27" t="s">
        <v>237</v>
      </c>
      <c r="D149" s="27" t="s">
        <v>247</v>
      </c>
      <c r="E149" s="27" t="s">
        <v>35</v>
      </c>
      <c r="F149" s="27" t="s">
        <v>23</v>
      </c>
      <c r="G149" s="27" t="s">
        <v>36</v>
      </c>
      <c r="H149" s="27" t="s">
        <v>24</v>
      </c>
      <c r="I149" s="28">
        <v>10433161</v>
      </c>
      <c r="J149" s="28">
        <v>0</v>
      </c>
      <c r="K149" s="28">
        <v>10433161</v>
      </c>
      <c r="L149" s="29">
        <v>1.7</v>
      </c>
      <c r="M149" s="29">
        <f>IFERROR(_xlfn.XLOOKUP($B149,'Ownership Metrics'!$A:$A,'Ownership Metrics'!$B:$B),"")</f>
        <v>3.27</v>
      </c>
      <c r="N149" s="28">
        <f>IFERROR(_xlfn.XLOOKUP($B149,'Ownership Metrics'!$A:$A,'Ownership Metrics'!$C:$C),"")</f>
        <v>2320</v>
      </c>
      <c r="O149" s="29">
        <f>IFERROR(_xlfn.XLOOKUP($B149,'Ownership Metrics'!$A:$A,'Ownership Metrics'!$D:$D),"")</f>
        <v>36.11</v>
      </c>
      <c r="P149" s="29">
        <f>IFERROR(_xlfn.XLOOKUP($B149,'Ownership Metrics'!$A:$A,'Ownership Metrics'!$E:$E),"")</f>
        <v>78.44</v>
      </c>
      <c r="Q149" s="30">
        <f>IFERROR(_xlfn.XLOOKUP($B149,'Ownership Metrics'!$A:$A,'Ownership Metrics'!$F:$F),"")</f>
        <v>12</v>
      </c>
      <c r="R149" s="30">
        <f>IFERROR(_xlfn.XLOOKUP($B149,'Ownership Metrics'!$A:$A,'Ownership Metrics'!$G:$G),"")</f>
        <v>46</v>
      </c>
      <c r="S149" s="27" t="str">
        <f>IFERROR(_xlfn.XLOOKUP($B149,'Ownership Metrics'!$A:$A,'Ownership Metrics'!$H:$H),"")</f>
        <v>Terkonsentrasi</v>
      </c>
      <c r="T149" s="27" t="str">
        <f>IFERROR(_xlfn.XLOOKUP($B149,'Ownership Metrics'!$A:$A,'Ownership Metrics'!$I:$I),"")</f>
        <v>Sedang</v>
      </c>
      <c r="U149" s="27">
        <f>IF(COUNTIFS($B$2:$B149,$B149,$D$2:$D149,$D149)=1,1,0)</f>
        <v>1</v>
      </c>
      <c r="V149" s="27">
        <f t="shared" si="7"/>
        <v>1.7</v>
      </c>
      <c r="W149" s="27">
        <f t="shared" si="8"/>
        <v>11</v>
      </c>
      <c r="X149" s="27">
        <f t="shared" si="6"/>
        <v>1.6999999851000001</v>
      </c>
    </row>
    <row r="150" spans="1:24" x14ac:dyDescent="0.25">
      <c r="A150" s="26">
        <v>46265</v>
      </c>
      <c r="B150" s="27" t="s">
        <v>10170</v>
      </c>
      <c r="C150" s="27" t="s">
        <v>237</v>
      </c>
      <c r="D150" s="27" t="s">
        <v>248</v>
      </c>
      <c r="E150" s="27" t="s">
        <v>35</v>
      </c>
      <c r="F150" s="27" t="s">
        <v>23</v>
      </c>
      <c r="G150" s="27" t="s">
        <v>36</v>
      </c>
      <c r="H150" s="27"/>
      <c r="I150" s="28">
        <v>10326859</v>
      </c>
      <c r="J150" s="28">
        <v>0</v>
      </c>
      <c r="K150" s="28">
        <v>10326859</v>
      </c>
      <c r="L150" s="29">
        <v>1.69</v>
      </c>
      <c r="M150" s="29">
        <f>IFERROR(_xlfn.XLOOKUP($B150,'Ownership Metrics'!$A:$A,'Ownership Metrics'!$B:$B),"")</f>
        <v>3.27</v>
      </c>
      <c r="N150" s="28">
        <f>IFERROR(_xlfn.XLOOKUP($B150,'Ownership Metrics'!$A:$A,'Ownership Metrics'!$C:$C),"")</f>
        <v>2320</v>
      </c>
      <c r="O150" s="29">
        <f>IFERROR(_xlfn.XLOOKUP($B150,'Ownership Metrics'!$A:$A,'Ownership Metrics'!$D:$D),"")</f>
        <v>36.11</v>
      </c>
      <c r="P150" s="29">
        <f>IFERROR(_xlfn.XLOOKUP($B150,'Ownership Metrics'!$A:$A,'Ownership Metrics'!$E:$E),"")</f>
        <v>78.44</v>
      </c>
      <c r="Q150" s="30">
        <f>IFERROR(_xlfn.XLOOKUP($B150,'Ownership Metrics'!$A:$A,'Ownership Metrics'!$F:$F),"")</f>
        <v>12</v>
      </c>
      <c r="R150" s="30">
        <f>IFERROR(_xlfn.XLOOKUP($B150,'Ownership Metrics'!$A:$A,'Ownership Metrics'!$G:$G),"")</f>
        <v>46</v>
      </c>
      <c r="S150" s="27" t="str">
        <f>IFERROR(_xlfn.XLOOKUP($B150,'Ownership Metrics'!$A:$A,'Ownership Metrics'!$H:$H),"")</f>
        <v>Terkonsentrasi</v>
      </c>
      <c r="T150" s="27" t="str">
        <f>IFERROR(_xlfn.XLOOKUP($B150,'Ownership Metrics'!$A:$A,'Ownership Metrics'!$I:$I),"")</f>
        <v>Sedang</v>
      </c>
      <c r="U150" s="27">
        <f>IF(COUNTIFS($B$2:$B150,$B150,$D$2:$D150,$D150)=1,1,0)</f>
        <v>1</v>
      </c>
      <c r="V150" s="27">
        <f t="shared" si="7"/>
        <v>1.69</v>
      </c>
      <c r="W150" s="27">
        <f t="shared" si="8"/>
        <v>12</v>
      </c>
      <c r="X150" s="27">
        <f t="shared" si="6"/>
        <v>1.689999985</v>
      </c>
    </row>
    <row r="151" spans="1:24" x14ac:dyDescent="0.25">
      <c r="A151" s="26">
        <v>46265</v>
      </c>
      <c r="B151" s="27" t="s">
        <v>10170</v>
      </c>
      <c r="C151" s="27" t="s">
        <v>237</v>
      </c>
      <c r="D151" s="27" t="s">
        <v>249</v>
      </c>
      <c r="E151" s="27" t="s">
        <v>35</v>
      </c>
      <c r="F151" s="27" t="s">
        <v>23</v>
      </c>
      <c r="G151" s="27" t="s">
        <v>36</v>
      </c>
      <c r="H151" s="27" t="s">
        <v>24</v>
      </c>
      <c r="I151" s="28">
        <v>10503862</v>
      </c>
      <c r="J151" s="28">
        <v>0</v>
      </c>
      <c r="K151" s="28">
        <v>10503862</v>
      </c>
      <c r="L151" s="29">
        <v>1.72</v>
      </c>
      <c r="M151" s="29">
        <f>IFERROR(_xlfn.XLOOKUP($B151,'Ownership Metrics'!$A:$A,'Ownership Metrics'!$B:$B),"")</f>
        <v>3.27</v>
      </c>
      <c r="N151" s="28">
        <f>IFERROR(_xlfn.XLOOKUP($B151,'Ownership Metrics'!$A:$A,'Ownership Metrics'!$C:$C),"")</f>
        <v>2320</v>
      </c>
      <c r="O151" s="29">
        <f>IFERROR(_xlfn.XLOOKUP($B151,'Ownership Metrics'!$A:$A,'Ownership Metrics'!$D:$D),"")</f>
        <v>36.11</v>
      </c>
      <c r="P151" s="29">
        <f>IFERROR(_xlfn.XLOOKUP($B151,'Ownership Metrics'!$A:$A,'Ownership Metrics'!$E:$E),"")</f>
        <v>78.44</v>
      </c>
      <c r="Q151" s="30">
        <f>IFERROR(_xlfn.XLOOKUP($B151,'Ownership Metrics'!$A:$A,'Ownership Metrics'!$F:$F),"")</f>
        <v>12</v>
      </c>
      <c r="R151" s="30">
        <f>IFERROR(_xlfn.XLOOKUP($B151,'Ownership Metrics'!$A:$A,'Ownership Metrics'!$G:$G),"")</f>
        <v>46</v>
      </c>
      <c r="S151" s="27" t="str">
        <f>IFERROR(_xlfn.XLOOKUP($B151,'Ownership Metrics'!$A:$A,'Ownership Metrics'!$H:$H),"")</f>
        <v>Terkonsentrasi</v>
      </c>
      <c r="T151" s="27" t="str">
        <f>IFERROR(_xlfn.XLOOKUP($B151,'Ownership Metrics'!$A:$A,'Ownership Metrics'!$I:$I),"")</f>
        <v>Sedang</v>
      </c>
      <c r="U151" s="27">
        <f>IF(COUNTIFS($B$2:$B151,$B151,$D$2:$D151,$D151)=1,1,0)</f>
        <v>1</v>
      </c>
      <c r="V151" s="27">
        <f t="shared" si="7"/>
        <v>1.72</v>
      </c>
      <c r="W151" s="27">
        <f t="shared" si="8"/>
        <v>5</v>
      </c>
      <c r="X151" s="27">
        <f t="shared" si="6"/>
        <v>1.7199999849000001</v>
      </c>
    </row>
    <row r="152" spans="1:24" x14ac:dyDescent="0.25">
      <c r="A152" s="26">
        <v>46265</v>
      </c>
      <c r="B152" s="27" t="s">
        <v>10171</v>
      </c>
      <c r="C152" s="27" t="s">
        <v>251</v>
      </c>
      <c r="D152" s="27" t="s">
        <v>252</v>
      </c>
      <c r="E152" s="27" t="s">
        <v>74</v>
      </c>
      <c r="F152" s="27" t="s">
        <v>23</v>
      </c>
      <c r="G152" s="27"/>
      <c r="H152" s="27" t="s">
        <v>24</v>
      </c>
      <c r="I152" s="28">
        <v>3297634800</v>
      </c>
      <c r="J152" s="28">
        <v>9675201600</v>
      </c>
      <c r="K152" s="28">
        <v>12972836400</v>
      </c>
      <c r="L152" s="29">
        <v>64.63</v>
      </c>
      <c r="M152" s="29">
        <f>IFERROR(_xlfn.XLOOKUP($B152,'Ownership Metrics'!$A:$A,'Ownership Metrics'!$B:$B),"")</f>
        <v>25.13</v>
      </c>
      <c r="N152" s="28">
        <f>IFERROR(_xlfn.XLOOKUP($B152,'Ownership Metrics'!$A:$A,'Ownership Metrics'!$C:$C),"")</f>
        <v>4202</v>
      </c>
      <c r="O152" s="29">
        <f>IFERROR(_xlfn.XLOOKUP($B152,'Ownership Metrics'!$A:$A,'Ownership Metrics'!$D:$D),"")</f>
        <v>64.63</v>
      </c>
      <c r="P152" s="29">
        <f>IFERROR(_xlfn.XLOOKUP($B152,'Ownership Metrics'!$A:$A,'Ownership Metrics'!$E:$E),"")</f>
        <v>70.739999999999995</v>
      </c>
      <c r="Q152" s="30">
        <f>IFERROR(_xlfn.XLOOKUP($B152,'Ownership Metrics'!$A:$A,'Ownership Metrics'!$F:$F),"")</f>
        <v>6</v>
      </c>
      <c r="R152" s="30">
        <f>IFERROR(_xlfn.XLOOKUP($B152,'Ownership Metrics'!$A:$A,'Ownership Metrics'!$G:$G),"")</f>
        <v>58</v>
      </c>
      <c r="S152" s="27" t="str">
        <f>IFERROR(_xlfn.XLOOKUP($B152,'Ownership Metrics'!$A:$A,'Ownership Metrics'!$H:$H),"")</f>
        <v>Mayoritas</v>
      </c>
      <c r="T152" s="27" t="str">
        <f>IFERROR(_xlfn.XLOOKUP($B152,'Ownership Metrics'!$A:$A,'Ownership Metrics'!$I:$I),"")</f>
        <v>Tinggi</v>
      </c>
      <c r="U152" s="27">
        <f>IF(COUNTIFS($B$2:$B152,$B152,$D$2:$D152,$D152)=1,1,0)</f>
        <v>1</v>
      </c>
      <c r="V152" s="27">
        <f t="shared" si="7"/>
        <v>64.63</v>
      </c>
      <c r="W152" s="27">
        <f t="shared" si="8"/>
        <v>1</v>
      </c>
      <c r="X152" s="27">
        <f t="shared" si="6"/>
        <v>64.629999984799994</v>
      </c>
    </row>
    <row r="153" spans="1:24" x14ac:dyDescent="0.25">
      <c r="A153" s="26">
        <v>46265</v>
      </c>
      <c r="B153" s="27" t="s">
        <v>10171</v>
      </c>
      <c r="C153" s="27" t="s">
        <v>251</v>
      </c>
      <c r="D153" s="27" t="s">
        <v>253</v>
      </c>
      <c r="E153" s="27" t="s">
        <v>35</v>
      </c>
      <c r="F153" s="27" t="s">
        <v>23</v>
      </c>
      <c r="G153" s="27" t="s">
        <v>36</v>
      </c>
      <c r="H153" s="27" t="s">
        <v>24</v>
      </c>
      <c r="I153" s="28">
        <v>224604600</v>
      </c>
      <c r="J153" s="28">
        <v>0</v>
      </c>
      <c r="K153" s="28">
        <v>224604600</v>
      </c>
      <c r="L153" s="29">
        <v>1.1200000000000001</v>
      </c>
      <c r="M153" s="29">
        <f>IFERROR(_xlfn.XLOOKUP($B153,'Ownership Metrics'!$A:$A,'Ownership Metrics'!$B:$B),"")</f>
        <v>25.13</v>
      </c>
      <c r="N153" s="28">
        <f>IFERROR(_xlfn.XLOOKUP($B153,'Ownership Metrics'!$A:$A,'Ownership Metrics'!$C:$C),"")</f>
        <v>4202</v>
      </c>
      <c r="O153" s="29">
        <f>IFERROR(_xlfn.XLOOKUP($B153,'Ownership Metrics'!$A:$A,'Ownership Metrics'!$D:$D),"")</f>
        <v>64.63</v>
      </c>
      <c r="P153" s="29">
        <f>IFERROR(_xlfn.XLOOKUP($B153,'Ownership Metrics'!$A:$A,'Ownership Metrics'!$E:$E),"")</f>
        <v>70.739999999999995</v>
      </c>
      <c r="Q153" s="30">
        <f>IFERROR(_xlfn.XLOOKUP($B153,'Ownership Metrics'!$A:$A,'Ownership Metrics'!$F:$F),"")</f>
        <v>6</v>
      </c>
      <c r="R153" s="30">
        <f>IFERROR(_xlfn.XLOOKUP($B153,'Ownership Metrics'!$A:$A,'Ownership Metrics'!$G:$G),"")</f>
        <v>58</v>
      </c>
      <c r="S153" s="27" t="str">
        <f>IFERROR(_xlfn.XLOOKUP($B153,'Ownership Metrics'!$A:$A,'Ownership Metrics'!$H:$H),"")</f>
        <v>Mayoritas</v>
      </c>
      <c r="T153" s="27" t="str">
        <f>IFERROR(_xlfn.XLOOKUP($B153,'Ownership Metrics'!$A:$A,'Ownership Metrics'!$I:$I),"")</f>
        <v>Tinggi</v>
      </c>
      <c r="U153" s="27">
        <f>IF(COUNTIFS($B$2:$B153,$B153,$D$2:$D153,$D153)=1,1,0)</f>
        <v>1</v>
      </c>
      <c r="V153" s="27">
        <f t="shared" si="7"/>
        <v>1.1200000000000001</v>
      </c>
      <c r="W153" s="27">
        <f t="shared" si="8"/>
        <v>5</v>
      </c>
      <c r="X153" s="27">
        <f t="shared" si="6"/>
        <v>1.1199999847000002</v>
      </c>
    </row>
    <row r="154" spans="1:24" x14ac:dyDescent="0.25">
      <c r="A154" s="26">
        <v>46265</v>
      </c>
      <c r="B154" s="27" t="s">
        <v>10171</v>
      </c>
      <c r="C154" s="27" t="s">
        <v>251</v>
      </c>
      <c r="D154" s="27" t="s">
        <v>254</v>
      </c>
      <c r="E154" s="27" t="s">
        <v>72</v>
      </c>
      <c r="F154" s="27" t="s">
        <v>32</v>
      </c>
      <c r="G154" s="27"/>
      <c r="H154" s="27" t="s">
        <v>80</v>
      </c>
      <c r="I154" s="28">
        <v>387765100</v>
      </c>
      <c r="J154" s="28">
        <v>0</v>
      </c>
      <c r="K154" s="28">
        <v>387765100</v>
      </c>
      <c r="L154" s="29">
        <v>1.93</v>
      </c>
      <c r="M154" s="29">
        <f>IFERROR(_xlfn.XLOOKUP($B154,'Ownership Metrics'!$A:$A,'Ownership Metrics'!$B:$B),"")</f>
        <v>25.13</v>
      </c>
      <c r="N154" s="28">
        <f>IFERROR(_xlfn.XLOOKUP($B154,'Ownership Metrics'!$A:$A,'Ownership Metrics'!$C:$C),"")</f>
        <v>4202</v>
      </c>
      <c r="O154" s="29">
        <f>IFERROR(_xlfn.XLOOKUP($B154,'Ownership Metrics'!$A:$A,'Ownership Metrics'!$D:$D),"")</f>
        <v>64.63</v>
      </c>
      <c r="P154" s="29">
        <f>IFERROR(_xlfn.XLOOKUP($B154,'Ownership Metrics'!$A:$A,'Ownership Metrics'!$E:$E),"")</f>
        <v>70.739999999999995</v>
      </c>
      <c r="Q154" s="30">
        <f>IFERROR(_xlfn.XLOOKUP($B154,'Ownership Metrics'!$A:$A,'Ownership Metrics'!$F:$F),"")</f>
        <v>6</v>
      </c>
      <c r="R154" s="30">
        <f>IFERROR(_xlfn.XLOOKUP($B154,'Ownership Metrics'!$A:$A,'Ownership Metrics'!$G:$G),"")</f>
        <v>58</v>
      </c>
      <c r="S154" s="27" t="str">
        <f>IFERROR(_xlfn.XLOOKUP($B154,'Ownership Metrics'!$A:$A,'Ownership Metrics'!$H:$H),"")</f>
        <v>Mayoritas</v>
      </c>
      <c r="T154" s="27" t="str">
        <f>IFERROR(_xlfn.XLOOKUP($B154,'Ownership Metrics'!$A:$A,'Ownership Metrics'!$I:$I),"")</f>
        <v>Tinggi</v>
      </c>
      <c r="U154" s="27">
        <f>IF(COUNTIFS($B$2:$B154,$B154,$D$2:$D154,$D154)=1,1,0)</f>
        <v>1</v>
      </c>
      <c r="V154" s="27">
        <f t="shared" si="7"/>
        <v>1.93</v>
      </c>
      <c r="W154" s="27">
        <f t="shared" si="8"/>
        <v>4</v>
      </c>
      <c r="X154" s="27">
        <f t="shared" si="6"/>
        <v>1.9299999846</v>
      </c>
    </row>
    <row r="155" spans="1:24" x14ac:dyDescent="0.25">
      <c r="A155" s="26">
        <v>46265</v>
      </c>
      <c r="B155" s="27" t="s">
        <v>10171</v>
      </c>
      <c r="C155" s="27" t="s">
        <v>251</v>
      </c>
      <c r="D155" s="27" t="s">
        <v>255</v>
      </c>
      <c r="E155" s="27" t="s">
        <v>72</v>
      </c>
      <c r="F155" s="27" t="s">
        <v>32</v>
      </c>
      <c r="G155" s="27"/>
      <c r="H155" s="27" t="s">
        <v>256</v>
      </c>
      <c r="I155" s="28">
        <v>216572100</v>
      </c>
      <c r="J155" s="28">
        <v>0</v>
      </c>
      <c r="K155" s="28">
        <v>216572100</v>
      </c>
      <c r="L155" s="29">
        <v>1.08</v>
      </c>
      <c r="M155" s="29">
        <f>IFERROR(_xlfn.XLOOKUP($B155,'Ownership Metrics'!$A:$A,'Ownership Metrics'!$B:$B),"")</f>
        <v>25.13</v>
      </c>
      <c r="N155" s="28">
        <f>IFERROR(_xlfn.XLOOKUP($B155,'Ownership Metrics'!$A:$A,'Ownership Metrics'!$C:$C),"")</f>
        <v>4202</v>
      </c>
      <c r="O155" s="29">
        <f>IFERROR(_xlfn.XLOOKUP($B155,'Ownership Metrics'!$A:$A,'Ownership Metrics'!$D:$D),"")</f>
        <v>64.63</v>
      </c>
      <c r="P155" s="29">
        <f>IFERROR(_xlfn.XLOOKUP($B155,'Ownership Metrics'!$A:$A,'Ownership Metrics'!$E:$E),"")</f>
        <v>70.739999999999995</v>
      </c>
      <c r="Q155" s="30">
        <f>IFERROR(_xlfn.XLOOKUP($B155,'Ownership Metrics'!$A:$A,'Ownership Metrics'!$F:$F),"")</f>
        <v>6</v>
      </c>
      <c r="R155" s="30">
        <f>IFERROR(_xlfn.XLOOKUP($B155,'Ownership Metrics'!$A:$A,'Ownership Metrics'!$G:$G),"")</f>
        <v>58</v>
      </c>
      <c r="S155" s="27" t="str">
        <f>IFERROR(_xlfn.XLOOKUP($B155,'Ownership Metrics'!$A:$A,'Ownership Metrics'!$H:$H),"")</f>
        <v>Mayoritas</v>
      </c>
      <c r="T155" s="27" t="str">
        <f>IFERROR(_xlfn.XLOOKUP($B155,'Ownership Metrics'!$A:$A,'Ownership Metrics'!$I:$I),"")</f>
        <v>Tinggi</v>
      </c>
      <c r="U155" s="27">
        <f>IF(COUNTIFS($B$2:$B155,$B155,$D$2:$D155,$D155)=1,1,0)</f>
        <v>1</v>
      </c>
      <c r="V155" s="27">
        <f t="shared" si="7"/>
        <v>1.08</v>
      </c>
      <c r="W155" s="27">
        <f t="shared" si="8"/>
        <v>6</v>
      </c>
      <c r="X155" s="27">
        <f t="shared" si="6"/>
        <v>1.0799999845000001</v>
      </c>
    </row>
    <row r="156" spans="1:24" x14ac:dyDescent="0.25">
      <c r="A156" s="26">
        <v>46265</v>
      </c>
      <c r="B156" s="27" t="s">
        <v>10171</v>
      </c>
      <c r="C156" s="27" t="s">
        <v>251</v>
      </c>
      <c r="D156" s="27" t="s">
        <v>257</v>
      </c>
      <c r="E156" s="27" t="s">
        <v>258</v>
      </c>
      <c r="F156" s="27" t="s">
        <v>32</v>
      </c>
      <c r="G156" s="27"/>
      <c r="H156" s="27" t="s">
        <v>259</v>
      </c>
      <c r="I156" s="28">
        <v>577744500</v>
      </c>
      <c r="J156" s="28">
        <v>0</v>
      </c>
      <c r="K156" s="28">
        <v>577744500</v>
      </c>
      <c r="L156" s="29">
        <v>2.88</v>
      </c>
      <c r="M156" s="29">
        <f>IFERROR(_xlfn.XLOOKUP($B156,'Ownership Metrics'!$A:$A,'Ownership Metrics'!$B:$B),"")</f>
        <v>25.13</v>
      </c>
      <c r="N156" s="28">
        <f>IFERROR(_xlfn.XLOOKUP($B156,'Ownership Metrics'!$A:$A,'Ownership Metrics'!$C:$C),"")</f>
        <v>4202</v>
      </c>
      <c r="O156" s="29">
        <f>IFERROR(_xlfn.XLOOKUP($B156,'Ownership Metrics'!$A:$A,'Ownership Metrics'!$D:$D),"")</f>
        <v>64.63</v>
      </c>
      <c r="P156" s="29">
        <f>IFERROR(_xlfn.XLOOKUP($B156,'Ownership Metrics'!$A:$A,'Ownership Metrics'!$E:$E),"")</f>
        <v>70.739999999999995</v>
      </c>
      <c r="Q156" s="30">
        <f>IFERROR(_xlfn.XLOOKUP($B156,'Ownership Metrics'!$A:$A,'Ownership Metrics'!$F:$F),"")</f>
        <v>6</v>
      </c>
      <c r="R156" s="30">
        <f>IFERROR(_xlfn.XLOOKUP($B156,'Ownership Metrics'!$A:$A,'Ownership Metrics'!$G:$G),"")</f>
        <v>58</v>
      </c>
      <c r="S156" s="27" t="str">
        <f>IFERROR(_xlfn.XLOOKUP($B156,'Ownership Metrics'!$A:$A,'Ownership Metrics'!$H:$H),"")</f>
        <v>Mayoritas</v>
      </c>
      <c r="T156" s="27" t="str">
        <f>IFERROR(_xlfn.XLOOKUP($B156,'Ownership Metrics'!$A:$A,'Ownership Metrics'!$I:$I),"")</f>
        <v>Tinggi</v>
      </c>
      <c r="U156" s="27">
        <f>IF(COUNTIFS($B$2:$B156,$B156,$D$2:$D156,$D156)=1,1,0)</f>
        <v>1</v>
      </c>
      <c r="V156" s="27">
        <f t="shared" si="7"/>
        <v>2.88</v>
      </c>
      <c r="W156" s="27">
        <f t="shared" si="8"/>
        <v>3</v>
      </c>
      <c r="X156" s="27">
        <f t="shared" si="6"/>
        <v>2.8799999843999999</v>
      </c>
    </row>
    <row r="157" spans="1:24" x14ac:dyDescent="0.25">
      <c r="A157" s="26">
        <v>46265</v>
      </c>
      <c r="B157" s="27" t="s">
        <v>10171</v>
      </c>
      <c r="C157" s="27" t="s">
        <v>251</v>
      </c>
      <c r="D157" s="27" t="s">
        <v>260</v>
      </c>
      <c r="E157" s="27" t="s">
        <v>171</v>
      </c>
      <c r="F157" s="27" t="s">
        <v>32</v>
      </c>
      <c r="G157" s="27"/>
      <c r="H157" s="27" t="s">
        <v>33</v>
      </c>
      <c r="I157" s="28">
        <v>647500000</v>
      </c>
      <c r="J157" s="28">
        <v>0</v>
      </c>
      <c r="K157" s="28">
        <v>647500000</v>
      </c>
      <c r="L157" s="29">
        <v>3.23</v>
      </c>
      <c r="M157" s="29">
        <f>IFERROR(_xlfn.XLOOKUP($B157,'Ownership Metrics'!$A:$A,'Ownership Metrics'!$B:$B),"")</f>
        <v>25.13</v>
      </c>
      <c r="N157" s="28">
        <f>IFERROR(_xlfn.XLOOKUP($B157,'Ownership Metrics'!$A:$A,'Ownership Metrics'!$C:$C),"")</f>
        <v>4202</v>
      </c>
      <c r="O157" s="29">
        <f>IFERROR(_xlfn.XLOOKUP($B157,'Ownership Metrics'!$A:$A,'Ownership Metrics'!$D:$D),"")</f>
        <v>64.63</v>
      </c>
      <c r="P157" s="29">
        <f>IFERROR(_xlfn.XLOOKUP($B157,'Ownership Metrics'!$A:$A,'Ownership Metrics'!$E:$E),"")</f>
        <v>70.739999999999995</v>
      </c>
      <c r="Q157" s="30">
        <f>IFERROR(_xlfn.XLOOKUP($B157,'Ownership Metrics'!$A:$A,'Ownership Metrics'!$F:$F),"")</f>
        <v>6</v>
      </c>
      <c r="R157" s="30">
        <f>IFERROR(_xlfn.XLOOKUP($B157,'Ownership Metrics'!$A:$A,'Ownership Metrics'!$G:$G),"")</f>
        <v>58</v>
      </c>
      <c r="S157" s="27" t="str">
        <f>IFERROR(_xlfn.XLOOKUP($B157,'Ownership Metrics'!$A:$A,'Ownership Metrics'!$H:$H),"")</f>
        <v>Mayoritas</v>
      </c>
      <c r="T157" s="27" t="str">
        <f>IFERROR(_xlfn.XLOOKUP($B157,'Ownership Metrics'!$A:$A,'Ownership Metrics'!$I:$I),"")</f>
        <v>Tinggi</v>
      </c>
      <c r="U157" s="27">
        <f>IF(COUNTIFS($B$2:$B157,$B157,$D$2:$D157,$D157)=1,1,0)</f>
        <v>1</v>
      </c>
      <c r="V157" s="27">
        <f t="shared" si="7"/>
        <v>3.23</v>
      </c>
      <c r="W157" s="27">
        <f t="shared" si="8"/>
        <v>2</v>
      </c>
      <c r="X157" s="27">
        <f t="shared" si="6"/>
        <v>3.2299999843</v>
      </c>
    </row>
    <row r="158" spans="1:24" x14ac:dyDescent="0.25">
      <c r="A158" s="26">
        <v>46265</v>
      </c>
      <c r="B158" s="27" t="s">
        <v>10172</v>
      </c>
      <c r="C158" s="27" t="s">
        <v>262</v>
      </c>
      <c r="D158" s="27" t="s">
        <v>263</v>
      </c>
      <c r="E158" s="27" t="s">
        <v>22</v>
      </c>
      <c r="F158" s="27" t="s">
        <v>23</v>
      </c>
      <c r="G158" s="27"/>
      <c r="H158" s="27" t="s">
        <v>24</v>
      </c>
      <c r="I158" s="28">
        <v>3299750</v>
      </c>
      <c r="J158" s="28">
        <v>662400000</v>
      </c>
      <c r="K158" s="28">
        <v>665699750</v>
      </c>
      <c r="L158" s="29">
        <v>92.46</v>
      </c>
      <c r="M158" s="29">
        <f>IFERROR(_xlfn.XLOOKUP($B158,'Ownership Metrics'!$A:$A,'Ownership Metrics'!$B:$B),"")</f>
        <v>7.54</v>
      </c>
      <c r="N158" s="28">
        <f>IFERROR(_xlfn.XLOOKUP($B158,'Ownership Metrics'!$A:$A,'Ownership Metrics'!$C:$C),"")</f>
        <v>8549</v>
      </c>
      <c r="O158" s="29">
        <f>IFERROR(_xlfn.XLOOKUP($B158,'Ownership Metrics'!$A:$A,'Ownership Metrics'!$D:$D),"")</f>
        <v>92.46</v>
      </c>
      <c r="P158" s="29">
        <f>IFERROR(_xlfn.XLOOKUP($B158,'Ownership Metrics'!$A:$A,'Ownership Metrics'!$E:$E),"")</f>
        <v>92.46</v>
      </c>
      <c r="Q158" s="30">
        <f>IFERROR(_xlfn.XLOOKUP($B158,'Ownership Metrics'!$A:$A,'Ownership Metrics'!$F:$F),"")</f>
        <v>1</v>
      </c>
      <c r="R158" s="30">
        <f>IFERROR(_xlfn.XLOOKUP($B158,'Ownership Metrics'!$A:$A,'Ownership Metrics'!$G:$G),"")</f>
        <v>91</v>
      </c>
      <c r="S158" s="27" t="str">
        <f>IFERROR(_xlfn.XLOOKUP($B158,'Ownership Metrics'!$A:$A,'Ownership Metrics'!$H:$H),"")</f>
        <v>Mayoritas</v>
      </c>
      <c r="T158" s="27" t="str">
        <f>IFERROR(_xlfn.XLOOKUP($B158,'Ownership Metrics'!$A:$A,'Ownership Metrics'!$I:$I),"")</f>
        <v>Tinggi</v>
      </c>
      <c r="U158" s="27">
        <f>IF(COUNTIFS($B$2:$B158,$B158,$D$2:$D158,$D158)=1,1,0)</f>
        <v>1</v>
      </c>
      <c r="V158" s="27">
        <f t="shared" si="7"/>
        <v>92.46</v>
      </c>
      <c r="W158" s="27">
        <f t="shared" si="8"/>
        <v>1</v>
      </c>
      <c r="X158" s="27">
        <f t="shared" si="6"/>
        <v>92.459999984199996</v>
      </c>
    </row>
    <row r="159" spans="1:24" x14ac:dyDescent="0.25">
      <c r="A159" s="26">
        <v>46265</v>
      </c>
      <c r="B159" s="27" t="s">
        <v>10173</v>
      </c>
      <c r="C159" s="27" t="s">
        <v>265</v>
      </c>
      <c r="D159" s="27" t="s">
        <v>266</v>
      </c>
      <c r="E159" s="27" t="s">
        <v>22</v>
      </c>
      <c r="F159" s="27" t="s">
        <v>23</v>
      </c>
      <c r="G159" s="27"/>
      <c r="H159" s="27" t="s">
        <v>24</v>
      </c>
      <c r="I159" s="28">
        <v>1810571784</v>
      </c>
      <c r="J159" s="28">
        <v>0</v>
      </c>
      <c r="K159" s="28">
        <v>1810571784</v>
      </c>
      <c r="L159" s="29">
        <v>67.040000000000006</v>
      </c>
      <c r="M159" s="29">
        <f>IFERROR(_xlfn.XLOOKUP($B159,'Ownership Metrics'!$A:$A,'Ownership Metrics'!$B:$B),"")</f>
        <v>4.07</v>
      </c>
      <c r="N159" s="28">
        <f>IFERROR(_xlfn.XLOOKUP($B159,'Ownership Metrics'!$A:$A,'Ownership Metrics'!$C:$C),"")</f>
        <v>4576</v>
      </c>
      <c r="O159" s="29">
        <f>IFERROR(_xlfn.XLOOKUP($B159,'Ownership Metrics'!$A:$A,'Ownership Metrics'!$D:$D),"")</f>
        <v>67.040000000000006</v>
      </c>
      <c r="P159" s="29">
        <f>IFERROR(_xlfn.XLOOKUP($B159,'Ownership Metrics'!$A:$A,'Ownership Metrics'!$E:$E),"")</f>
        <v>75.06</v>
      </c>
      <c r="Q159" s="30">
        <f>IFERROR(_xlfn.XLOOKUP($B159,'Ownership Metrics'!$A:$A,'Ownership Metrics'!$F:$F),"")</f>
        <v>13</v>
      </c>
      <c r="R159" s="30">
        <f>IFERROR(_xlfn.XLOOKUP($B159,'Ownership Metrics'!$A:$A,'Ownership Metrics'!$G:$G),"")</f>
        <v>54</v>
      </c>
      <c r="S159" s="27" t="str">
        <f>IFERROR(_xlfn.XLOOKUP($B159,'Ownership Metrics'!$A:$A,'Ownership Metrics'!$H:$H),"")</f>
        <v>Mayoritas</v>
      </c>
      <c r="T159" s="27" t="str">
        <f>IFERROR(_xlfn.XLOOKUP($B159,'Ownership Metrics'!$A:$A,'Ownership Metrics'!$I:$I),"")</f>
        <v>Sedang</v>
      </c>
      <c r="U159" s="27">
        <f>IF(COUNTIFS($B$2:$B159,$B159,$D$2:$D159,$D159)=1,1,0)</f>
        <v>1</v>
      </c>
      <c r="V159" s="27">
        <f t="shared" si="7"/>
        <v>67.040000000000006</v>
      </c>
      <c r="W159" s="27">
        <f t="shared" si="8"/>
        <v>1</v>
      </c>
      <c r="X159" s="27">
        <f t="shared" si="6"/>
        <v>67.039999984100007</v>
      </c>
    </row>
    <row r="160" spans="1:24" x14ac:dyDescent="0.25">
      <c r="A160" s="26">
        <v>46265</v>
      </c>
      <c r="B160" s="27" t="s">
        <v>10173</v>
      </c>
      <c r="C160" s="27" t="s">
        <v>265</v>
      </c>
      <c r="D160" s="27" t="s">
        <v>267</v>
      </c>
      <c r="E160" s="27" t="s">
        <v>22</v>
      </c>
      <c r="F160" s="27" t="s">
        <v>23</v>
      </c>
      <c r="G160" s="27"/>
      <c r="H160" s="27" t="s">
        <v>24</v>
      </c>
      <c r="I160" s="28">
        <v>57587200</v>
      </c>
      <c r="J160" s="28">
        <v>0</v>
      </c>
      <c r="K160" s="28">
        <v>57587200</v>
      </c>
      <c r="L160" s="29">
        <v>2.13</v>
      </c>
      <c r="M160" s="29">
        <f>IFERROR(_xlfn.XLOOKUP($B160,'Ownership Metrics'!$A:$A,'Ownership Metrics'!$B:$B),"")</f>
        <v>4.07</v>
      </c>
      <c r="N160" s="28">
        <f>IFERROR(_xlfn.XLOOKUP($B160,'Ownership Metrics'!$A:$A,'Ownership Metrics'!$C:$C),"")</f>
        <v>4576</v>
      </c>
      <c r="O160" s="29">
        <f>IFERROR(_xlfn.XLOOKUP($B160,'Ownership Metrics'!$A:$A,'Ownership Metrics'!$D:$D),"")</f>
        <v>67.040000000000006</v>
      </c>
      <c r="P160" s="29">
        <f>IFERROR(_xlfn.XLOOKUP($B160,'Ownership Metrics'!$A:$A,'Ownership Metrics'!$E:$E),"")</f>
        <v>75.06</v>
      </c>
      <c r="Q160" s="30">
        <f>IFERROR(_xlfn.XLOOKUP($B160,'Ownership Metrics'!$A:$A,'Ownership Metrics'!$F:$F),"")</f>
        <v>13</v>
      </c>
      <c r="R160" s="30">
        <f>IFERROR(_xlfn.XLOOKUP($B160,'Ownership Metrics'!$A:$A,'Ownership Metrics'!$G:$G),"")</f>
        <v>54</v>
      </c>
      <c r="S160" s="27" t="str">
        <f>IFERROR(_xlfn.XLOOKUP($B160,'Ownership Metrics'!$A:$A,'Ownership Metrics'!$H:$H),"")</f>
        <v>Mayoritas</v>
      </c>
      <c r="T160" s="27" t="str">
        <f>IFERROR(_xlfn.XLOOKUP($B160,'Ownership Metrics'!$A:$A,'Ownership Metrics'!$I:$I),"")</f>
        <v>Sedang</v>
      </c>
      <c r="U160" s="27">
        <f>IF(COUNTIFS($B$2:$B160,$B160,$D$2:$D160,$D160)=1,1,0)</f>
        <v>1</v>
      </c>
      <c r="V160" s="27">
        <f t="shared" si="7"/>
        <v>2.13</v>
      </c>
      <c r="W160" s="27">
        <f t="shared" si="8"/>
        <v>7</v>
      </c>
      <c r="X160" s="27">
        <f t="shared" si="6"/>
        <v>2.1299999839999999</v>
      </c>
    </row>
    <row r="161" spans="1:24" x14ac:dyDescent="0.25">
      <c r="A161" s="26">
        <v>46265</v>
      </c>
      <c r="B161" s="27" t="s">
        <v>10173</v>
      </c>
      <c r="C161" s="27" t="s">
        <v>265</v>
      </c>
      <c r="D161" s="27" t="s">
        <v>268</v>
      </c>
      <c r="E161" s="27" t="s">
        <v>22</v>
      </c>
      <c r="F161" s="27" t="s">
        <v>23</v>
      </c>
      <c r="G161" s="27"/>
      <c r="H161" s="27" t="s">
        <v>24</v>
      </c>
      <c r="I161" s="28">
        <v>72089600</v>
      </c>
      <c r="J161" s="28">
        <v>0</v>
      </c>
      <c r="K161" s="28">
        <v>72089600</v>
      </c>
      <c r="L161" s="29">
        <v>2.67</v>
      </c>
      <c r="M161" s="29">
        <f>IFERROR(_xlfn.XLOOKUP($B161,'Ownership Metrics'!$A:$A,'Ownership Metrics'!$B:$B),"")</f>
        <v>4.07</v>
      </c>
      <c r="N161" s="28">
        <f>IFERROR(_xlfn.XLOOKUP($B161,'Ownership Metrics'!$A:$A,'Ownership Metrics'!$C:$C),"")</f>
        <v>4576</v>
      </c>
      <c r="O161" s="29">
        <f>IFERROR(_xlfn.XLOOKUP($B161,'Ownership Metrics'!$A:$A,'Ownership Metrics'!$D:$D),"")</f>
        <v>67.040000000000006</v>
      </c>
      <c r="P161" s="29">
        <f>IFERROR(_xlfn.XLOOKUP($B161,'Ownership Metrics'!$A:$A,'Ownership Metrics'!$E:$E),"")</f>
        <v>75.06</v>
      </c>
      <c r="Q161" s="30">
        <f>IFERROR(_xlfn.XLOOKUP($B161,'Ownership Metrics'!$A:$A,'Ownership Metrics'!$F:$F),"")</f>
        <v>13</v>
      </c>
      <c r="R161" s="30">
        <f>IFERROR(_xlfn.XLOOKUP($B161,'Ownership Metrics'!$A:$A,'Ownership Metrics'!$G:$G),"")</f>
        <v>54</v>
      </c>
      <c r="S161" s="27" t="str">
        <f>IFERROR(_xlfn.XLOOKUP($B161,'Ownership Metrics'!$A:$A,'Ownership Metrics'!$H:$H),"")</f>
        <v>Mayoritas</v>
      </c>
      <c r="T161" s="27" t="str">
        <f>IFERROR(_xlfn.XLOOKUP($B161,'Ownership Metrics'!$A:$A,'Ownership Metrics'!$I:$I),"")</f>
        <v>Sedang</v>
      </c>
      <c r="U161" s="27">
        <f>IF(COUNTIFS($B$2:$B161,$B161,$D$2:$D161,$D161)=1,1,0)</f>
        <v>1</v>
      </c>
      <c r="V161" s="27">
        <f t="shared" si="7"/>
        <v>2.67</v>
      </c>
      <c r="W161" s="27">
        <f t="shared" si="8"/>
        <v>6</v>
      </c>
      <c r="X161" s="27">
        <f t="shared" si="6"/>
        <v>2.6699999838999999</v>
      </c>
    </row>
    <row r="162" spans="1:24" x14ac:dyDescent="0.25">
      <c r="A162" s="26">
        <v>46265</v>
      </c>
      <c r="B162" s="27" t="s">
        <v>10173</v>
      </c>
      <c r="C162" s="27" t="s">
        <v>265</v>
      </c>
      <c r="D162" s="27" t="s">
        <v>269</v>
      </c>
      <c r="E162" s="27" t="s">
        <v>35</v>
      </c>
      <c r="F162" s="27" t="s">
        <v>23</v>
      </c>
      <c r="G162" s="27" t="s">
        <v>36</v>
      </c>
      <c r="H162" s="27"/>
      <c r="I162" s="28">
        <v>45652702</v>
      </c>
      <c r="J162" s="28">
        <v>0</v>
      </c>
      <c r="K162" s="28">
        <v>45652702</v>
      </c>
      <c r="L162" s="29">
        <v>1.69</v>
      </c>
      <c r="M162" s="29">
        <f>IFERROR(_xlfn.XLOOKUP($B162,'Ownership Metrics'!$A:$A,'Ownership Metrics'!$B:$B),"")</f>
        <v>4.07</v>
      </c>
      <c r="N162" s="28">
        <f>IFERROR(_xlfn.XLOOKUP($B162,'Ownership Metrics'!$A:$A,'Ownership Metrics'!$C:$C),"")</f>
        <v>4576</v>
      </c>
      <c r="O162" s="29">
        <f>IFERROR(_xlfn.XLOOKUP($B162,'Ownership Metrics'!$A:$A,'Ownership Metrics'!$D:$D),"")</f>
        <v>67.040000000000006</v>
      </c>
      <c r="P162" s="29">
        <f>IFERROR(_xlfn.XLOOKUP($B162,'Ownership Metrics'!$A:$A,'Ownership Metrics'!$E:$E),"")</f>
        <v>75.06</v>
      </c>
      <c r="Q162" s="30">
        <f>IFERROR(_xlfn.XLOOKUP($B162,'Ownership Metrics'!$A:$A,'Ownership Metrics'!$F:$F),"")</f>
        <v>13</v>
      </c>
      <c r="R162" s="30">
        <f>IFERROR(_xlfn.XLOOKUP($B162,'Ownership Metrics'!$A:$A,'Ownership Metrics'!$G:$G),"")</f>
        <v>54</v>
      </c>
      <c r="S162" s="27" t="str">
        <f>IFERROR(_xlfn.XLOOKUP($B162,'Ownership Metrics'!$A:$A,'Ownership Metrics'!$H:$H),"")</f>
        <v>Mayoritas</v>
      </c>
      <c r="T162" s="27" t="str">
        <f>IFERROR(_xlfn.XLOOKUP($B162,'Ownership Metrics'!$A:$A,'Ownership Metrics'!$I:$I),"")</f>
        <v>Sedang</v>
      </c>
      <c r="U162" s="27">
        <f>IF(COUNTIFS($B$2:$B162,$B162,$D$2:$D162,$D162)=1,1,0)</f>
        <v>1</v>
      </c>
      <c r="V162" s="27">
        <f t="shared" si="7"/>
        <v>1.69</v>
      </c>
      <c r="W162" s="27">
        <f t="shared" si="8"/>
        <v>11</v>
      </c>
      <c r="X162" s="27">
        <f t="shared" si="6"/>
        <v>1.6899999837999999</v>
      </c>
    </row>
    <row r="163" spans="1:24" x14ac:dyDescent="0.25">
      <c r="A163" s="26">
        <v>46265</v>
      </c>
      <c r="B163" s="27" t="s">
        <v>10173</v>
      </c>
      <c r="C163" s="27" t="s">
        <v>265</v>
      </c>
      <c r="D163" s="27" t="s">
        <v>270</v>
      </c>
      <c r="E163" s="27" t="s">
        <v>35</v>
      </c>
      <c r="F163" s="27" t="s">
        <v>23</v>
      </c>
      <c r="G163" s="27" t="s">
        <v>36</v>
      </c>
      <c r="H163" s="27" t="s">
        <v>24</v>
      </c>
      <c r="I163" s="28">
        <v>91390948</v>
      </c>
      <c r="J163" s="28">
        <v>0</v>
      </c>
      <c r="K163" s="28">
        <v>91390948</v>
      </c>
      <c r="L163" s="29">
        <v>3.38</v>
      </c>
      <c r="M163" s="29">
        <f>IFERROR(_xlfn.XLOOKUP($B163,'Ownership Metrics'!$A:$A,'Ownership Metrics'!$B:$B),"")</f>
        <v>4.07</v>
      </c>
      <c r="N163" s="28">
        <f>IFERROR(_xlfn.XLOOKUP($B163,'Ownership Metrics'!$A:$A,'Ownership Metrics'!$C:$C),"")</f>
        <v>4576</v>
      </c>
      <c r="O163" s="29">
        <f>IFERROR(_xlfn.XLOOKUP($B163,'Ownership Metrics'!$A:$A,'Ownership Metrics'!$D:$D),"")</f>
        <v>67.040000000000006</v>
      </c>
      <c r="P163" s="29">
        <f>IFERROR(_xlfn.XLOOKUP($B163,'Ownership Metrics'!$A:$A,'Ownership Metrics'!$E:$E),"")</f>
        <v>75.06</v>
      </c>
      <c r="Q163" s="30">
        <f>IFERROR(_xlfn.XLOOKUP($B163,'Ownership Metrics'!$A:$A,'Ownership Metrics'!$F:$F),"")</f>
        <v>13</v>
      </c>
      <c r="R163" s="30">
        <f>IFERROR(_xlfn.XLOOKUP($B163,'Ownership Metrics'!$A:$A,'Ownership Metrics'!$G:$G),"")</f>
        <v>54</v>
      </c>
      <c r="S163" s="27" t="str">
        <f>IFERROR(_xlfn.XLOOKUP($B163,'Ownership Metrics'!$A:$A,'Ownership Metrics'!$H:$H),"")</f>
        <v>Mayoritas</v>
      </c>
      <c r="T163" s="27" t="str">
        <f>IFERROR(_xlfn.XLOOKUP($B163,'Ownership Metrics'!$A:$A,'Ownership Metrics'!$I:$I),"")</f>
        <v>Sedang</v>
      </c>
      <c r="U163" s="27">
        <f>IF(COUNTIFS($B$2:$B163,$B163,$D$2:$D163,$D163)=1,1,0)</f>
        <v>1</v>
      </c>
      <c r="V163" s="27">
        <f t="shared" si="7"/>
        <v>3.38</v>
      </c>
      <c r="W163" s="27">
        <f t="shared" si="8"/>
        <v>4</v>
      </c>
      <c r="X163" s="27">
        <f t="shared" si="6"/>
        <v>3.3799999836999999</v>
      </c>
    </row>
    <row r="164" spans="1:24" x14ac:dyDescent="0.25">
      <c r="A164" s="26">
        <v>46265</v>
      </c>
      <c r="B164" s="27" t="s">
        <v>10173</v>
      </c>
      <c r="C164" s="27" t="s">
        <v>265</v>
      </c>
      <c r="D164" s="27" t="s">
        <v>271</v>
      </c>
      <c r="E164" s="27" t="s">
        <v>35</v>
      </c>
      <c r="F164" s="27" t="s">
        <v>23</v>
      </c>
      <c r="G164" s="27" t="s">
        <v>36</v>
      </c>
      <c r="H164" s="27" t="s">
        <v>24</v>
      </c>
      <c r="I164" s="28">
        <v>55990400</v>
      </c>
      <c r="J164" s="28">
        <v>0</v>
      </c>
      <c r="K164" s="28">
        <v>55990400</v>
      </c>
      <c r="L164" s="29">
        <v>2.0699999999999998</v>
      </c>
      <c r="M164" s="29">
        <f>IFERROR(_xlfn.XLOOKUP($B164,'Ownership Metrics'!$A:$A,'Ownership Metrics'!$B:$B),"")</f>
        <v>4.07</v>
      </c>
      <c r="N164" s="28">
        <f>IFERROR(_xlfn.XLOOKUP($B164,'Ownership Metrics'!$A:$A,'Ownership Metrics'!$C:$C),"")</f>
        <v>4576</v>
      </c>
      <c r="O164" s="29">
        <f>IFERROR(_xlfn.XLOOKUP($B164,'Ownership Metrics'!$A:$A,'Ownership Metrics'!$D:$D),"")</f>
        <v>67.040000000000006</v>
      </c>
      <c r="P164" s="29">
        <f>IFERROR(_xlfn.XLOOKUP($B164,'Ownership Metrics'!$A:$A,'Ownership Metrics'!$E:$E),"")</f>
        <v>75.06</v>
      </c>
      <c r="Q164" s="30">
        <f>IFERROR(_xlfn.XLOOKUP($B164,'Ownership Metrics'!$A:$A,'Ownership Metrics'!$F:$F),"")</f>
        <v>13</v>
      </c>
      <c r="R164" s="30">
        <f>IFERROR(_xlfn.XLOOKUP($B164,'Ownership Metrics'!$A:$A,'Ownership Metrics'!$G:$G),"")</f>
        <v>54</v>
      </c>
      <c r="S164" s="27" t="str">
        <f>IFERROR(_xlfn.XLOOKUP($B164,'Ownership Metrics'!$A:$A,'Ownership Metrics'!$H:$H),"")</f>
        <v>Mayoritas</v>
      </c>
      <c r="T164" s="27" t="str">
        <f>IFERROR(_xlfn.XLOOKUP($B164,'Ownership Metrics'!$A:$A,'Ownership Metrics'!$I:$I),"")</f>
        <v>Sedang</v>
      </c>
      <c r="U164" s="27">
        <f>IF(COUNTIFS($B$2:$B164,$B164,$D$2:$D164,$D164)=1,1,0)</f>
        <v>1</v>
      </c>
      <c r="V164" s="27">
        <f t="shared" si="7"/>
        <v>2.0699999999999998</v>
      </c>
      <c r="W164" s="27">
        <f t="shared" si="8"/>
        <v>8</v>
      </c>
      <c r="X164" s="27">
        <f t="shared" si="6"/>
        <v>2.0699999835999998</v>
      </c>
    </row>
    <row r="165" spans="1:24" x14ac:dyDescent="0.25">
      <c r="A165" s="26">
        <v>46265</v>
      </c>
      <c r="B165" s="27" t="s">
        <v>10173</v>
      </c>
      <c r="C165" s="27" t="s">
        <v>265</v>
      </c>
      <c r="D165" s="27" t="s">
        <v>272</v>
      </c>
      <c r="E165" s="27" t="s">
        <v>35</v>
      </c>
      <c r="F165" s="27" t="s">
        <v>23</v>
      </c>
      <c r="G165" s="27" t="s">
        <v>36</v>
      </c>
      <c r="H165" s="27" t="s">
        <v>24</v>
      </c>
      <c r="I165" s="28">
        <v>84307692</v>
      </c>
      <c r="J165" s="28">
        <v>0</v>
      </c>
      <c r="K165" s="28">
        <v>84307692</v>
      </c>
      <c r="L165" s="29">
        <v>3.12</v>
      </c>
      <c r="M165" s="29">
        <f>IFERROR(_xlfn.XLOOKUP($B165,'Ownership Metrics'!$A:$A,'Ownership Metrics'!$B:$B),"")</f>
        <v>4.07</v>
      </c>
      <c r="N165" s="28">
        <f>IFERROR(_xlfn.XLOOKUP($B165,'Ownership Metrics'!$A:$A,'Ownership Metrics'!$C:$C),"")</f>
        <v>4576</v>
      </c>
      <c r="O165" s="29">
        <f>IFERROR(_xlfn.XLOOKUP($B165,'Ownership Metrics'!$A:$A,'Ownership Metrics'!$D:$D),"")</f>
        <v>67.040000000000006</v>
      </c>
      <c r="P165" s="29">
        <f>IFERROR(_xlfn.XLOOKUP($B165,'Ownership Metrics'!$A:$A,'Ownership Metrics'!$E:$E),"")</f>
        <v>75.06</v>
      </c>
      <c r="Q165" s="30">
        <f>IFERROR(_xlfn.XLOOKUP($B165,'Ownership Metrics'!$A:$A,'Ownership Metrics'!$F:$F),"")</f>
        <v>13</v>
      </c>
      <c r="R165" s="30">
        <f>IFERROR(_xlfn.XLOOKUP($B165,'Ownership Metrics'!$A:$A,'Ownership Metrics'!$G:$G),"")</f>
        <v>54</v>
      </c>
      <c r="S165" s="27" t="str">
        <f>IFERROR(_xlfn.XLOOKUP($B165,'Ownership Metrics'!$A:$A,'Ownership Metrics'!$H:$H),"")</f>
        <v>Mayoritas</v>
      </c>
      <c r="T165" s="27" t="str">
        <f>IFERROR(_xlfn.XLOOKUP($B165,'Ownership Metrics'!$A:$A,'Ownership Metrics'!$I:$I),"")</f>
        <v>Sedang</v>
      </c>
      <c r="U165" s="27">
        <f>IF(COUNTIFS($B$2:$B165,$B165,$D$2:$D165,$D165)=1,1,0)</f>
        <v>1</v>
      </c>
      <c r="V165" s="27">
        <f t="shared" si="7"/>
        <v>3.12</v>
      </c>
      <c r="W165" s="27">
        <f t="shared" si="8"/>
        <v>5</v>
      </c>
      <c r="X165" s="27">
        <f t="shared" si="6"/>
        <v>3.1199999835000001</v>
      </c>
    </row>
    <row r="166" spans="1:24" x14ac:dyDescent="0.25">
      <c r="A166" s="26">
        <v>46265</v>
      </c>
      <c r="B166" s="27" t="s">
        <v>10173</v>
      </c>
      <c r="C166" s="27" t="s">
        <v>265</v>
      </c>
      <c r="D166" s="27" t="s">
        <v>273</v>
      </c>
      <c r="E166" s="27" t="s">
        <v>35</v>
      </c>
      <c r="F166" s="27" t="s">
        <v>23</v>
      </c>
      <c r="G166" s="27" t="s">
        <v>36</v>
      </c>
      <c r="H166" s="27" t="s">
        <v>24</v>
      </c>
      <c r="I166" s="28">
        <v>33128898</v>
      </c>
      <c r="J166" s="28">
        <v>0</v>
      </c>
      <c r="K166" s="28">
        <v>33128898</v>
      </c>
      <c r="L166" s="29">
        <v>1.23</v>
      </c>
      <c r="M166" s="29">
        <f>IFERROR(_xlfn.XLOOKUP($B166,'Ownership Metrics'!$A:$A,'Ownership Metrics'!$B:$B),"")</f>
        <v>4.07</v>
      </c>
      <c r="N166" s="28">
        <f>IFERROR(_xlfn.XLOOKUP($B166,'Ownership Metrics'!$A:$A,'Ownership Metrics'!$C:$C),"")</f>
        <v>4576</v>
      </c>
      <c r="O166" s="29">
        <f>IFERROR(_xlfn.XLOOKUP($B166,'Ownership Metrics'!$A:$A,'Ownership Metrics'!$D:$D),"")</f>
        <v>67.040000000000006</v>
      </c>
      <c r="P166" s="29">
        <f>IFERROR(_xlfn.XLOOKUP($B166,'Ownership Metrics'!$A:$A,'Ownership Metrics'!$E:$E),"")</f>
        <v>75.06</v>
      </c>
      <c r="Q166" s="30">
        <f>IFERROR(_xlfn.XLOOKUP($B166,'Ownership Metrics'!$A:$A,'Ownership Metrics'!$F:$F),"")</f>
        <v>13</v>
      </c>
      <c r="R166" s="30">
        <f>IFERROR(_xlfn.XLOOKUP($B166,'Ownership Metrics'!$A:$A,'Ownership Metrics'!$G:$G),"")</f>
        <v>54</v>
      </c>
      <c r="S166" s="27" t="str">
        <f>IFERROR(_xlfn.XLOOKUP($B166,'Ownership Metrics'!$A:$A,'Ownership Metrics'!$H:$H),"")</f>
        <v>Mayoritas</v>
      </c>
      <c r="T166" s="27" t="str">
        <f>IFERROR(_xlfn.XLOOKUP($B166,'Ownership Metrics'!$A:$A,'Ownership Metrics'!$I:$I),"")</f>
        <v>Sedang</v>
      </c>
      <c r="U166" s="27">
        <f>IF(COUNTIFS($B$2:$B166,$B166,$D$2:$D166,$D166)=1,1,0)</f>
        <v>1</v>
      </c>
      <c r="V166" s="27">
        <f t="shared" si="7"/>
        <v>1.23</v>
      </c>
      <c r="W166" s="27">
        <f t="shared" si="8"/>
        <v>12</v>
      </c>
      <c r="X166" s="27">
        <f t="shared" si="6"/>
        <v>1.2299999833999999</v>
      </c>
    </row>
    <row r="167" spans="1:24" x14ac:dyDescent="0.25">
      <c r="A167" s="26">
        <v>46265</v>
      </c>
      <c r="B167" s="27" t="s">
        <v>10173</v>
      </c>
      <c r="C167" s="27" t="s">
        <v>265</v>
      </c>
      <c r="D167" s="27" t="s">
        <v>274</v>
      </c>
      <c r="E167" s="27" t="s">
        <v>35</v>
      </c>
      <c r="F167" s="27" t="s">
        <v>23</v>
      </c>
      <c r="G167" s="27" t="s">
        <v>36</v>
      </c>
      <c r="H167" s="27" t="s">
        <v>24</v>
      </c>
      <c r="I167" s="28">
        <v>46316720</v>
      </c>
      <c r="J167" s="28">
        <v>0</v>
      </c>
      <c r="K167" s="28">
        <v>46316720</v>
      </c>
      <c r="L167" s="29">
        <v>1.71</v>
      </c>
      <c r="M167" s="29">
        <f>IFERROR(_xlfn.XLOOKUP($B167,'Ownership Metrics'!$A:$A,'Ownership Metrics'!$B:$B),"")</f>
        <v>4.07</v>
      </c>
      <c r="N167" s="28">
        <f>IFERROR(_xlfn.XLOOKUP($B167,'Ownership Metrics'!$A:$A,'Ownership Metrics'!$C:$C),"")</f>
        <v>4576</v>
      </c>
      <c r="O167" s="29">
        <f>IFERROR(_xlfn.XLOOKUP($B167,'Ownership Metrics'!$A:$A,'Ownership Metrics'!$D:$D),"")</f>
        <v>67.040000000000006</v>
      </c>
      <c r="P167" s="29">
        <f>IFERROR(_xlfn.XLOOKUP($B167,'Ownership Metrics'!$A:$A,'Ownership Metrics'!$E:$E),"")</f>
        <v>75.06</v>
      </c>
      <c r="Q167" s="30">
        <f>IFERROR(_xlfn.XLOOKUP($B167,'Ownership Metrics'!$A:$A,'Ownership Metrics'!$F:$F),"")</f>
        <v>13</v>
      </c>
      <c r="R167" s="30">
        <f>IFERROR(_xlfn.XLOOKUP($B167,'Ownership Metrics'!$A:$A,'Ownership Metrics'!$G:$G),"")</f>
        <v>54</v>
      </c>
      <c r="S167" s="27" t="str">
        <f>IFERROR(_xlfn.XLOOKUP($B167,'Ownership Metrics'!$A:$A,'Ownership Metrics'!$H:$H),"")</f>
        <v>Mayoritas</v>
      </c>
      <c r="T167" s="27" t="str">
        <f>IFERROR(_xlfn.XLOOKUP($B167,'Ownership Metrics'!$A:$A,'Ownership Metrics'!$I:$I),"")</f>
        <v>Sedang</v>
      </c>
      <c r="U167" s="27">
        <f>IF(COUNTIFS($B$2:$B167,$B167,$D$2:$D167,$D167)=1,1,0)</f>
        <v>1</v>
      </c>
      <c r="V167" s="27">
        <f t="shared" si="7"/>
        <v>1.71</v>
      </c>
      <c r="W167" s="27">
        <f t="shared" si="8"/>
        <v>10</v>
      </c>
      <c r="X167" s="27">
        <f t="shared" si="6"/>
        <v>1.7099999832999999</v>
      </c>
    </row>
    <row r="168" spans="1:24" x14ac:dyDescent="0.25">
      <c r="A168" s="26">
        <v>46265</v>
      </c>
      <c r="B168" s="27" t="s">
        <v>10173</v>
      </c>
      <c r="C168" s="27" t="s">
        <v>265</v>
      </c>
      <c r="D168" s="27" t="s">
        <v>275</v>
      </c>
      <c r="E168" s="27" t="s">
        <v>35</v>
      </c>
      <c r="F168" s="27" t="s">
        <v>23</v>
      </c>
      <c r="G168" s="27" t="s">
        <v>36</v>
      </c>
      <c r="H168" s="27" t="s">
        <v>24</v>
      </c>
      <c r="I168" s="28">
        <v>123561400</v>
      </c>
      <c r="J168" s="28">
        <v>0</v>
      </c>
      <c r="K168" s="28">
        <v>123561400</v>
      </c>
      <c r="L168" s="29">
        <v>4.58</v>
      </c>
      <c r="M168" s="29">
        <f>IFERROR(_xlfn.XLOOKUP($B168,'Ownership Metrics'!$A:$A,'Ownership Metrics'!$B:$B),"")</f>
        <v>4.07</v>
      </c>
      <c r="N168" s="28">
        <f>IFERROR(_xlfn.XLOOKUP($B168,'Ownership Metrics'!$A:$A,'Ownership Metrics'!$C:$C),"")</f>
        <v>4576</v>
      </c>
      <c r="O168" s="29">
        <f>IFERROR(_xlfn.XLOOKUP($B168,'Ownership Metrics'!$A:$A,'Ownership Metrics'!$D:$D),"")</f>
        <v>67.040000000000006</v>
      </c>
      <c r="P168" s="29">
        <f>IFERROR(_xlfn.XLOOKUP($B168,'Ownership Metrics'!$A:$A,'Ownership Metrics'!$E:$E),"")</f>
        <v>75.06</v>
      </c>
      <c r="Q168" s="30">
        <f>IFERROR(_xlfn.XLOOKUP($B168,'Ownership Metrics'!$A:$A,'Ownership Metrics'!$F:$F),"")</f>
        <v>13</v>
      </c>
      <c r="R168" s="30">
        <f>IFERROR(_xlfn.XLOOKUP($B168,'Ownership Metrics'!$A:$A,'Ownership Metrics'!$G:$G),"")</f>
        <v>54</v>
      </c>
      <c r="S168" s="27" t="str">
        <f>IFERROR(_xlfn.XLOOKUP($B168,'Ownership Metrics'!$A:$A,'Ownership Metrics'!$H:$H),"")</f>
        <v>Mayoritas</v>
      </c>
      <c r="T168" s="27" t="str">
        <f>IFERROR(_xlfn.XLOOKUP($B168,'Ownership Metrics'!$A:$A,'Ownership Metrics'!$I:$I),"")</f>
        <v>Sedang</v>
      </c>
      <c r="U168" s="27">
        <f>IF(COUNTIFS($B$2:$B168,$B168,$D$2:$D168,$D168)=1,1,0)</f>
        <v>1</v>
      </c>
      <c r="V168" s="27">
        <f t="shared" si="7"/>
        <v>4.58</v>
      </c>
      <c r="W168" s="27">
        <f t="shared" si="8"/>
        <v>2</v>
      </c>
      <c r="X168" s="27">
        <f t="shared" si="6"/>
        <v>4.5799999832000005</v>
      </c>
    </row>
    <row r="169" spans="1:24" x14ac:dyDescent="0.25">
      <c r="A169" s="26">
        <v>46265</v>
      </c>
      <c r="B169" s="27" t="s">
        <v>10173</v>
      </c>
      <c r="C169" s="27" t="s">
        <v>265</v>
      </c>
      <c r="D169" s="27" t="s">
        <v>276</v>
      </c>
      <c r="E169" s="27" t="s">
        <v>35</v>
      </c>
      <c r="F169" s="27" t="s">
        <v>23</v>
      </c>
      <c r="G169" s="27" t="s">
        <v>36</v>
      </c>
      <c r="H169" s="27" t="s">
        <v>24</v>
      </c>
      <c r="I169" s="28">
        <v>49230770</v>
      </c>
      <c r="J169" s="28">
        <v>0</v>
      </c>
      <c r="K169" s="28">
        <v>49230770</v>
      </c>
      <c r="L169" s="29">
        <v>1.82</v>
      </c>
      <c r="M169" s="29">
        <f>IFERROR(_xlfn.XLOOKUP($B169,'Ownership Metrics'!$A:$A,'Ownership Metrics'!$B:$B),"")</f>
        <v>4.07</v>
      </c>
      <c r="N169" s="28">
        <f>IFERROR(_xlfn.XLOOKUP($B169,'Ownership Metrics'!$A:$A,'Ownership Metrics'!$C:$C),"")</f>
        <v>4576</v>
      </c>
      <c r="O169" s="29">
        <f>IFERROR(_xlfn.XLOOKUP($B169,'Ownership Metrics'!$A:$A,'Ownership Metrics'!$D:$D),"")</f>
        <v>67.040000000000006</v>
      </c>
      <c r="P169" s="29">
        <f>IFERROR(_xlfn.XLOOKUP($B169,'Ownership Metrics'!$A:$A,'Ownership Metrics'!$E:$E),"")</f>
        <v>75.06</v>
      </c>
      <c r="Q169" s="30">
        <f>IFERROR(_xlfn.XLOOKUP($B169,'Ownership Metrics'!$A:$A,'Ownership Metrics'!$F:$F),"")</f>
        <v>13</v>
      </c>
      <c r="R169" s="30">
        <f>IFERROR(_xlfn.XLOOKUP($B169,'Ownership Metrics'!$A:$A,'Ownership Metrics'!$G:$G),"")</f>
        <v>54</v>
      </c>
      <c r="S169" s="27" t="str">
        <f>IFERROR(_xlfn.XLOOKUP($B169,'Ownership Metrics'!$A:$A,'Ownership Metrics'!$H:$H),"")</f>
        <v>Mayoritas</v>
      </c>
      <c r="T169" s="27" t="str">
        <f>IFERROR(_xlfn.XLOOKUP($B169,'Ownership Metrics'!$A:$A,'Ownership Metrics'!$I:$I),"")</f>
        <v>Sedang</v>
      </c>
      <c r="U169" s="27">
        <f>IF(COUNTIFS($B$2:$B169,$B169,$D$2:$D169,$D169)=1,1,0)</f>
        <v>1</v>
      </c>
      <c r="V169" s="27">
        <f t="shared" si="7"/>
        <v>1.82</v>
      </c>
      <c r="W169" s="27">
        <f t="shared" si="8"/>
        <v>9</v>
      </c>
      <c r="X169" s="27">
        <f t="shared" si="6"/>
        <v>1.8199999831</v>
      </c>
    </row>
    <row r="170" spans="1:24" x14ac:dyDescent="0.25">
      <c r="A170" s="26">
        <v>46265</v>
      </c>
      <c r="B170" s="27" t="s">
        <v>10173</v>
      </c>
      <c r="C170" s="27" t="s">
        <v>265</v>
      </c>
      <c r="D170" s="27" t="s">
        <v>277</v>
      </c>
      <c r="E170" s="27" t="s">
        <v>35</v>
      </c>
      <c r="F170" s="27" t="s">
        <v>23</v>
      </c>
      <c r="G170" s="27" t="s">
        <v>36</v>
      </c>
      <c r="H170" s="27" t="s">
        <v>24</v>
      </c>
      <c r="I170" s="28">
        <v>92841438</v>
      </c>
      <c r="J170" s="28">
        <v>0</v>
      </c>
      <c r="K170" s="28">
        <v>92841438</v>
      </c>
      <c r="L170" s="29">
        <v>3.44</v>
      </c>
      <c r="M170" s="29">
        <f>IFERROR(_xlfn.XLOOKUP($B170,'Ownership Metrics'!$A:$A,'Ownership Metrics'!$B:$B),"")</f>
        <v>4.07</v>
      </c>
      <c r="N170" s="28">
        <f>IFERROR(_xlfn.XLOOKUP($B170,'Ownership Metrics'!$A:$A,'Ownership Metrics'!$C:$C),"")</f>
        <v>4576</v>
      </c>
      <c r="O170" s="29">
        <f>IFERROR(_xlfn.XLOOKUP($B170,'Ownership Metrics'!$A:$A,'Ownership Metrics'!$D:$D),"")</f>
        <v>67.040000000000006</v>
      </c>
      <c r="P170" s="29">
        <f>IFERROR(_xlfn.XLOOKUP($B170,'Ownership Metrics'!$A:$A,'Ownership Metrics'!$E:$E),"")</f>
        <v>75.06</v>
      </c>
      <c r="Q170" s="30">
        <f>IFERROR(_xlfn.XLOOKUP($B170,'Ownership Metrics'!$A:$A,'Ownership Metrics'!$F:$F),"")</f>
        <v>13</v>
      </c>
      <c r="R170" s="30">
        <f>IFERROR(_xlfn.XLOOKUP($B170,'Ownership Metrics'!$A:$A,'Ownership Metrics'!$G:$G),"")</f>
        <v>54</v>
      </c>
      <c r="S170" s="27" t="str">
        <f>IFERROR(_xlfn.XLOOKUP($B170,'Ownership Metrics'!$A:$A,'Ownership Metrics'!$H:$H),"")</f>
        <v>Mayoritas</v>
      </c>
      <c r="T170" s="27" t="str">
        <f>IFERROR(_xlfn.XLOOKUP($B170,'Ownership Metrics'!$A:$A,'Ownership Metrics'!$I:$I),"")</f>
        <v>Sedang</v>
      </c>
      <c r="U170" s="27">
        <f>IF(COUNTIFS($B$2:$B170,$B170,$D$2:$D170,$D170)=1,1,0)</f>
        <v>1</v>
      </c>
      <c r="V170" s="27">
        <f t="shared" si="7"/>
        <v>3.44</v>
      </c>
      <c r="W170" s="27">
        <f t="shared" si="8"/>
        <v>3</v>
      </c>
      <c r="X170" s="27">
        <f t="shared" si="6"/>
        <v>3.4399999829999999</v>
      </c>
    </row>
    <row r="171" spans="1:24" x14ac:dyDescent="0.25">
      <c r="A171" s="26">
        <v>46265</v>
      </c>
      <c r="B171" s="27" t="s">
        <v>10173</v>
      </c>
      <c r="C171" s="27" t="s">
        <v>265</v>
      </c>
      <c r="D171" s="27" t="s">
        <v>278</v>
      </c>
      <c r="E171" s="27" t="s">
        <v>35</v>
      </c>
      <c r="F171" s="27" t="s">
        <v>23</v>
      </c>
      <c r="G171" s="27" t="s">
        <v>36</v>
      </c>
      <c r="H171" s="27" t="s">
        <v>24</v>
      </c>
      <c r="I171" s="28">
        <v>28424112</v>
      </c>
      <c r="J171" s="28">
        <v>0</v>
      </c>
      <c r="K171" s="28">
        <v>28424112</v>
      </c>
      <c r="L171" s="29">
        <v>1.05</v>
      </c>
      <c r="M171" s="29">
        <f>IFERROR(_xlfn.XLOOKUP($B171,'Ownership Metrics'!$A:$A,'Ownership Metrics'!$B:$B),"")</f>
        <v>4.07</v>
      </c>
      <c r="N171" s="28">
        <f>IFERROR(_xlfn.XLOOKUP($B171,'Ownership Metrics'!$A:$A,'Ownership Metrics'!$C:$C),"")</f>
        <v>4576</v>
      </c>
      <c r="O171" s="29">
        <f>IFERROR(_xlfn.XLOOKUP($B171,'Ownership Metrics'!$A:$A,'Ownership Metrics'!$D:$D),"")</f>
        <v>67.040000000000006</v>
      </c>
      <c r="P171" s="29">
        <f>IFERROR(_xlfn.XLOOKUP($B171,'Ownership Metrics'!$A:$A,'Ownership Metrics'!$E:$E),"")</f>
        <v>75.06</v>
      </c>
      <c r="Q171" s="30">
        <f>IFERROR(_xlfn.XLOOKUP($B171,'Ownership Metrics'!$A:$A,'Ownership Metrics'!$F:$F),"")</f>
        <v>13</v>
      </c>
      <c r="R171" s="30">
        <f>IFERROR(_xlfn.XLOOKUP($B171,'Ownership Metrics'!$A:$A,'Ownership Metrics'!$G:$G),"")</f>
        <v>54</v>
      </c>
      <c r="S171" s="27" t="str">
        <f>IFERROR(_xlfn.XLOOKUP($B171,'Ownership Metrics'!$A:$A,'Ownership Metrics'!$H:$H),"")</f>
        <v>Mayoritas</v>
      </c>
      <c r="T171" s="27" t="str">
        <f>IFERROR(_xlfn.XLOOKUP($B171,'Ownership Metrics'!$A:$A,'Ownership Metrics'!$I:$I),"")</f>
        <v>Sedang</v>
      </c>
      <c r="U171" s="27">
        <f>IF(COUNTIFS($B$2:$B171,$B171,$D$2:$D171,$D171)=1,1,0)</f>
        <v>1</v>
      </c>
      <c r="V171" s="27">
        <f t="shared" si="7"/>
        <v>1.05</v>
      </c>
      <c r="W171" s="27">
        <f t="shared" si="8"/>
        <v>13</v>
      </c>
      <c r="X171" s="27">
        <f t="shared" si="6"/>
        <v>1.0499999829</v>
      </c>
    </row>
    <row r="172" spans="1:24" x14ac:dyDescent="0.25">
      <c r="A172" s="26">
        <v>46265</v>
      </c>
      <c r="B172" s="27" t="s">
        <v>10174</v>
      </c>
      <c r="C172" s="27" t="s">
        <v>280</v>
      </c>
      <c r="D172" s="27" t="s">
        <v>281</v>
      </c>
      <c r="E172" s="27" t="s">
        <v>22</v>
      </c>
      <c r="F172" s="27" t="s">
        <v>23</v>
      </c>
      <c r="G172" s="27"/>
      <c r="H172" s="27" t="s">
        <v>24</v>
      </c>
      <c r="I172" s="28">
        <v>5202000000</v>
      </c>
      <c r="J172" s="28">
        <v>0</v>
      </c>
      <c r="K172" s="28">
        <v>5202000000</v>
      </c>
      <c r="L172" s="29">
        <v>32.869999999999997</v>
      </c>
      <c r="M172" s="29">
        <f>IFERROR(_xlfn.XLOOKUP($B172,'Ownership Metrics'!$A:$A,'Ownership Metrics'!$B:$B),"")</f>
        <v>2.33</v>
      </c>
      <c r="N172" s="28">
        <f>IFERROR(_xlfn.XLOOKUP($B172,'Ownership Metrics'!$A:$A,'Ownership Metrics'!$C:$C),"")</f>
        <v>2285</v>
      </c>
      <c r="O172" s="29">
        <f>IFERROR(_xlfn.XLOOKUP($B172,'Ownership Metrics'!$A:$A,'Ownership Metrics'!$D:$D),"")</f>
        <v>32.869999999999997</v>
      </c>
      <c r="P172" s="29">
        <f>IFERROR(_xlfn.XLOOKUP($B172,'Ownership Metrics'!$A:$A,'Ownership Metrics'!$E:$E),"")</f>
        <v>75.47</v>
      </c>
      <c r="Q172" s="30">
        <f>IFERROR(_xlfn.XLOOKUP($B172,'Ownership Metrics'!$A:$A,'Ownership Metrics'!$F:$F),"")</f>
        <v>10</v>
      </c>
      <c r="R172" s="30">
        <f>IFERROR(_xlfn.XLOOKUP($B172,'Ownership Metrics'!$A:$A,'Ownership Metrics'!$G:$G),"")</f>
        <v>47</v>
      </c>
      <c r="S172" s="27" t="str">
        <f>IFERROR(_xlfn.XLOOKUP($B172,'Ownership Metrics'!$A:$A,'Ownership Metrics'!$H:$H),"")</f>
        <v>Terkonsentrasi</v>
      </c>
      <c r="T172" s="27" t="str">
        <f>IFERROR(_xlfn.XLOOKUP($B172,'Ownership Metrics'!$A:$A,'Ownership Metrics'!$I:$I),"")</f>
        <v>Sedang</v>
      </c>
      <c r="U172" s="27">
        <f>IF(COUNTIFS($B$2:$B172,$B172,$D$2:$D172,$D172)=1,1,0)</f>
        <v>1</v>
      </c>
      <c r="V172" s="27">
        <f t="shared" si="7"/>
        <v>32.869999999999997</v>
      </c>
      <c r="W172" s="27">
        <f t="shared" si="8"/>
        <v>1</v>
      </c>
      <c r="X172" s="27">
        <f t="shared" si="6"/>
        <v>32.869999982799996</v>
      </c>
    </row>
    <row r="173" spans="1:24" x14ac:dyDescent="0.25">
      <c r="A173" s="26">
        <v>46265</v>
      </c>
      <c r="B173" s="27" t="s">
        <v>10174</v>
      </c>
      <c r="C173" s="27" t="s">
        <v>280</v>
      </c>
      <c r="D173" s="27" t="s">
        <v>282</v>
      </c>
      <c r="E173" s="27" t="s">
        <v>22</v>
      </c>
      <c r="F173" s="27" t="s">
        <v>32</v>
      </c>
      <c r="G173" s="27"/>
      <c r="H173" s="27" t="s">
        <v>283</v>
      </c>
      <c r="I173" s="28">
        <v>304100250</v>
      </c>
      <c r="J173" s="28">
        <v>0</v>
      </c>
      <c r="K173" s="28">
        <v>304100250</v>
      </c>
      <c r="L173" s="29">
        <v>1.92</v>
      </c>
      <c r="M173" s="29">
        <f>IFERROR(_xlfn.XLOOKUP($B173,'Ownership Metrics'!$A:$A,'Ownership Metrics'!$B:$B),"")</f>
        <v>2.33</v>
      </c>
      <c r="N173" s="28">
        <f>IFERROR(_xlfn.XLOOKUP($B173,'Ownership Metrics'!$A:$A,'Ownership Metrics'!$C:$C),"")</f>
        <v>2285</v>
      </c>
      <c r="O173" s="29">
        <f>IFERROR(_xlfn.XLOOKUP($B173,'Ownership Metrics'!$A:$A,'Ownership Metrics'!$D:$D),"")</f>
        <v>32.869999999999997</v>
      </c>
      <c r="P173" s="29">
        <f>IFERROR(_xlfn.XLOOKUP($B173,'Ownership Metrics'!$A:$A,'Ownership Metrics'!$E:$E),"")</f>
        <v>75.47</v>
      </c>
      <c r="Q173" s="30">
        <f>IFERROR(_xlfn.XLOOKUP($B173,'Ownership Metrics'!$A:$A,'Ownership Metrics'!$F:$F),"")</f>
        <v>10</v>
      </c>
      <c r="R173" s="30">
        <f>IFERROR(_xlfn.XLOOKUP($B173,'Ownership Metrics'!$A:$A,'Ownership Metrics'!$G:$G),"")</f>
        <v>47</v>
      </c>
      <c r="S173" s="27" t="str">
        <f>IFERROR(_xlfn.XLOOKUP($B173,'Ownership Metrics'!$A:$A,'Ownership Metrics'!$H:$H),"")</f>
        <v>Terkonsentrasi</v>
      </c>
      <c r="T173" s="27" t="str">
        <f>IFERROR(_xlfn.XLOOKUP($B173,'Ownership Metrics'!$A:$A,'Ownership Metrics'!$I:$I),"")</f>
        <v>Sedang</v>
      </c>
      <c r="U173" s="27">
        <f>IF(COUNTIFS($B$2:$B173,$B173,$D$2:$D173,$D173)=1,1,0)</f>
        <v>1</v>
      </c>
      <c r="V173" s="27">
        <f t="shared" si="7"/>
        <v>1.92</v>
      </c>
      <c r="W173" s="27">
        <f t="shared" si="8"/>
        <v>9</v>
      </c>
      <c r="X173" s="27">
        <f t="shared" si="6"/>
        <v>1.9199999826999998</v>
      </c>
    </row>
    <row r="174" spans="1:24" x14ac:dyDescent="0.25">
      <c r="A174" s="26">
        <v>46265</v>
      </c>
      <c r="B174" s="27" t="s">
        <v>10174</v>
      </c>
      <c r="C174" s="27" t="s">
        <v>280</v>
      </c>
      <c r="D174" s="27" t="s">
        <v>284</v>
      </c>
      <c r="E174" s="27" t="s">
        <v>22</v>
      </c>
      <c r="F174" s="27" t="s">
        <v>32</v>
      </c>
      <c r="G174" s="27"/>
      <c r="H174" s="27" t="s">
        <v>64</v>
      </c>
      <c r="I174" s="28">
        <v>4998000000</v>
      </c>
      <c r="J174" s="28">
        <v>0</v>
      </c>
      <c r="K174" s="28">
        <v>4998000000</v>
      </c>
      <c r="L174" s="29">
        <v>31.58</v>
      </c>
      <c r="M174" s="29">
        <f>IFERROR(_xlfn.XLOOKUP($B174,'Ownership Metrics'!$A:$A,'Ownership Metrics'!$B:$B),"")</f>
        <v>2.33</v>
      </c>
      <c r="N174" s="28">
        <f>IFERROR(_xlfn.XLOOKUP($B174,'Ownership Metrics'!$A:$A,'Ownership Metrics'!$C:$C),"")</f>
        <v>2285</v>
      </c>
      <c r="O174" s="29">
        <f>IFERROR(_xlfn.XLOOKUP($B174,'Ownership Metrics'!$A:$A,'Ownership Metrics'!$D:$D),"")</f>
        <v>32.869999999999997</v>
      </c>
      <c r="P174" s="29">
        <f>IFERROR(_xlfn.XLOOKUP($B174,'Ownership Metrics'!$A:$A,'Ownership Metrics'!$E:$E),"")</f>
        <v>75.47</v>
      </c>
      <c r="Q174" s="30">
        <f>IFERROR(_xlfn.XLOOKUP($B174,'Ownership Metrics'!$A:$A,'Ownership Metrics'!$F:$F),"")</f>
        <v>10</v>
      </c>
      <c r="R174" s="30">
        <f>IFERROR(_xlfn.XLOOKUP($B174,'Ownership Metrics'!$A:$A,'Ownership Metrics'!$G:$G),"")</f>
        <v>47</v>
      </c>
      <c r="S174" s="27" t="str">
        <f>IFERROR(_xlfn.XLOOKUP($B174,'Ownership Metrics'!$A:$A,'Ownership Metrics'!$H:$H),"")</f>
        <v>Terkonsentrasi</v>
      </c>
      <c r="T174" s="27" t="str">
        <f>IFERROR(_xlfn.XLOOKUP($B174,'Ownership Metrics'!$A:$A,'Ownership Metrics'!$I:$I),"")</f>
        <v>Sedang</v>
      </c>
      <c r="U174" s="27">
        <f>IF(COUNTIFS($B$2:$B174,$B174,$D$2:$D174,$D174)=1,1,0)</f>
        <v>1</v>
      </c>
      <c r="V174" s="27">
        <f t="shared" si="7"/>
        <v>31.58</v>
      </c>
      <c r="W174" s="27">
        <f t="shared" si="8"/>
        <v>2</v>
      </c>
      <c r="X174" s="27">
        <f t="shared" si="6"/>
        <v>31.579999982599997</v>
      </c>
    </row>
    <row r="175" spans="1:24" x14ac:dyDescent="0.25">
      <c r="A175" s="26">
        <v>46265</v>
      </c>
      <c r="B175" s="27" t="s">
        <v>10174</v>
      </c>
      <c r="C175" s="27" t="s">
        <v>280</v>
      </c>
      <c r="D175" s="27" t="s">
        <v>285</v>
      </c>
      <c r="E175" s="27" t="s">
        <v>22</v>
      </c>
      <c r="F175" s="27" t="s">
        <v>32</v>
      </c>
      <c r="G175" s="27"/>
      <c r="H175" s="27" t="s">
        <v>64</v>
      </c>
      <c r="I175" s="28">
        <v>1744000000</v>
      </c>
      <c r="J175" s="28">
        <v>0</v>
      </c>
      <c r="K175" s="28">
        <v>1744000000</v>
      </c>
      <c r="L175" s="29">
        <v>11.02</v>
      </c>
      <c r="M175" s="29">
        <f>IFERROR(_xlfn.XLOOKUP($B175,'Ownership Metrics'!$A:$A,'Ownership Metrics'!$B:$B),"")</f>
        <v>2.33</v>
      </c>
      <c r="N175" s="28">
        <f>IFERROR(_xlfn.XLOOKUP($B175,'Ownership Metrics'!$A:$A,'Ownership Metrics'!$C:$C),"")</f>
        <v>2285</v>
      </c>
      <c r="O175" s="29">
        <f>IFERROR(_xlfn.XLOOKUP($B175,'Ownership Metrics'!$A:$A,'Ownership Metrics'!$D:$D),"")</f>
        <v>32.869999999999997</v>
      </c>
      <c r="P175" s="29">
        <f>IFERROR(_xlfn.XLOOKUP($B175,'Ownership Metrics'!$A:$A,'Ownership Metrics'!$E:$E),"")</f>
        <v>75.47</v>
      </c>
      <c r="Q175" s="30">
        <f>IFERROR(_xlfn.XLOOKUP($B175,'Ownership Metrics'!$A:$A,'Ownership Metrics'!$F:$F),"")</f>
        <v>10</v>
      </c>
      <c r="R175" s="30">
        <f>IFERROR(_xlfn.XLOOKUP($B175,'Ownership Metrics'!$A:$A,'Ownership Metrics'!$G:$G),"")</f>
        <v>47</v>
      </c>
      <c r="S175" s="27" t="str">
        <f>IFERROR(_xlfn.XLOOKUP($B175,'Ownership Metrics'!$A:$A,'Ownership Metrics'!$H:$H),"")</f>
        <v>Terkonsentrasi</v>
      </c>
      <c r="T175" s="27" t="str">
        <f>IFERROR(_xlfn.XLOOKUP($B175,'Ownership Metrics'!$A:$A,'Ownership Metrics'!$I:$I),"")</f>
        <v>Sedang</v>
      </c>
      <c r="U175" s="27">
        <f>IF(COUNTIFS($B$2:$B175,$B175,$D$2:$D175,$D175)=1,1,0)</f>
        <v>1</v>
      </c>
      <c r="V175" s="27">
        <f t="shared" si="7"/>
        <v>11.02</v>
      </c>
      <c r="W175" s="27">
        <f t="shared" si="8"/>
        <v>3</v>
      </c>
      <c r="X175" s="27">
        <f t="shared" si="6"/>
        <v>11.0199999825</v>
      </c>
    </row>
    <row r="176" spans="1:24" x14ac:dyDescent="0.25">
      <c r="A176" s="26">
        <v>46265</v>
      </c>
      <c r="B176" s="27" t="s">
        <v>10174</v>
      </c>
      <c r="C176" s="27" t="s">
        <v>280</v>
      </c>
      <c r="D176" s="27" t="s">
        <v>286</v>
      </c>
      <c r="E176" s="27" t="s">
        <v>35</v>
      </c>
      <c r="F176" s="27" t="s">
        <v>23</v>
      </c>
      <c r="G176" s="27" t="s">
        <v>36</v>
      </c>
      <c r="H176" s="27" t="s">
        <v>24</v>
      </c>
      <c r="I176" s="28">
        <v>308612450</v>
      </c>
      <c r="J176" s="28">
        <v>0</v>
      </c>
      <c r="K176" s="28">
        <v>308612450</v>
      </c>
      <c r="L176" s="29">
        <v>1.95</v>
      </c>
      <c r="M176" s="29">
        <f>IFERROR(_xlfn.XLOOKUP($B176,'Ownership Metrics'!$A:$A,'Ownership Metrics'!$B:$B),"")</f>
        <v>2.33</v>
      </c>
      <c r="N176" s="28">
        <f>IFERROR(_xlfn.XLOOKUP($B176,'Ownership Metrics'!$A:$A,'Ownership Metrics'!$C:$C),"")</f>
        <v>2285</v>
      </c>
      <c r="O176" s="29">
        <f>IFERROR(_xlfn.XLOOKUP($B176,'Ownership Metrics'!$A:$A,'Ownership Metrics'!$D:$D),"")</f>
        <v>32.869999999999997</v>
      </c>
      <c r="P176" s="29">
        <f>IFERROR(_xlfn.XLOOKUP($B176,'Ownership Metrics'!$A:$A,'Ownership Metrics'!$E:$E),"")</f>
        <v>75.47</v>
      </c>
      <c r="Q176" s="30">
        <f>IFERROR(_xlfn.XLOOKUP($B176,'Ownership Metrics'!$A:$A,'Ownership Metrics'!$F:$F),"")</f>
        <v>10</v>
      </c>
      <c r="R176" s="30">
        <f>IFERROR(_xlfn.XLOOKUP($B176,'Ownership Metrics'!$A:$A,'Ownership Metrics'!$G:$G),"")</f>
        <v>47</v>
      </c>
      <c r="S176" s="27" t="str">
        <f>IFERROR(_xlfn.XLOOKUP($B176,'Ownership Metrics'!$A:$A,'Ownership Metrics'!$H:$H),"")</f>
        <v>Terkonsentrasi</v>
      </c>
      <c r="T176" s="27" t="str">
        <f>IFERROR(_xlfn.XLOOKUP($B176,'Ownership Metrics'!$A:$A,'Ownership Metrics'!$I:$I),"")</f>
        <v>Sedang</v>
      </c>
      <c r="U176" s="27">
        <f>IF(COUNTIFS($B$2:$B176,$B176,$D$2:$D176,$D176)=1,1,0)</f>
        <v>1</v>
      </c>
      <c r="V176" s="27">
        <f t="shared" si="7"/>
        <v>1.95</v>
      </c>
      <c r="W176" s="27">
        <f t="shared" si="8"/>
        <v>8</v>
      </c>
      <c r="X176" s="27">
        <f t="shared" si="6"/>
        <v>1.9499999824000001</v>
      </c>
    </row>
    <row r="177" spans="1:24" x14ac:dyDescent="0.25">
      <c r="A177" s="26">
        <v>46265</v>
      </c>
      <c r="B177" s="27" t="s">
        <v>10174</v>
      </c>
      <c r="C177" s="27" t="s">
        <v>280</v>
      </c>
      <c r="D177" s="27" t="s">
        <v>287</v>
      </c>
      <c r="E177" s="27" t="s">
        <v>35</v>
      </c>
      <c r="F177" s="27" t="s">
        <v>32</v>
      </c>
      <c r="G177" s="27" t="s">
        <v>288</v>
      </c>
      <c r="H177" s="27" t="s">
        <v>289</v>
      </c>
      <c r="I177" s="28">
        <v>353179500</v>
      </c>
      <c r="J177" s="28">
        <v>0</v>
      </c>
      <c r="K177" s="28">
        <v>353179500</v>
      </c>
      <c r="L177" s="29">
        <v>2.23</v>
      </c>
      <c r="M177" s="29">
        <f>IFERROR(_xlfn.XLOOKUP($B177,'Ownership Metrics'!$A:$A,'Ownership Metrics'!$B:$B),"")</f>
        <v>2.33</v>
      </c>
      <c r="N177" s="28">
        <f>IFERROR(_xlfn.XLOOKUP($B177,'Ownership Metrics'!$A:$A,'Ownership Metrics'!$C:$C),"")</f>
        <v>2285</v>
      </c>
      <c r="O177" s="29">
        <f>IFERROR(_xlfn.XLOOKUP($B177,'Ownership Metrics'!$A:$A,'Ownership Metrics'!$D:$D),"")</f>
        <v>32.869999999999997</v>
      </c>
      <c r="P177" s="29">
        <f>IFERROR(_xlfn.XLOOKUP($B177,'Ownership Metrics'!$A:$A,'Ownership Metrics'!$E:$E),"")</f>
        <v>75.47</v>
      </c>
      <c r="Q177" s="30">
        <f>IFERROR(_xlfn.XLOOKUP($B177,'Ownership Metrics'!$A:$A,'Ownership Metrics'!$F:$F),"")</f>
        <v>10</v>
      </c>
      <c r="R177" s="30">
        <f>IFERROR(_xlfn.XLOOKUP($B177,'Ownership Metrics'!$A:$A,'Ownership Metrics'!$G:$G),"")</f>
        <v>47</v>
      </c>
      <c r="S177" s="27" t="str">
        <f>IFERROR(_xlfn.XLOOKUP($B177,'Ownership Metrics'!$A:$A,'Ownership Metrics'!$H:$H),"")</f>
        <v>Terkonsentrasi</v>
      </c>
      <c r="T177" s="27" t="str">
        <f>IFERROR(_xlfn.XLOOKUP($B177,'Ownership Metrics'!$A:$A,'Ownership Metrics'!$I:$I),"")</f>
        <v>Sedang</v>
      </c>
      <c r="U177" s="27">
        <f>IF(COUNTIFS($B$2:$B177,$B177,$D$2:$D177,$D177)=1,1,0)</f>
        <v>1</v>
      </c>
      <c r="V177" s="27">
        <f t="shared" si="7"/>
        <v>2.23</v>
      </c>
      <c r="W177" s="27">
        <f t="shared" si="8"/>
        <v>7</v>
      </c>
      <c r="X177" s="27">
        <f t="shared" si="6"/>
        <v>2.2299999822999998</v>
      </c>
    </row>
    <row r="178" spans="1:24" x14ac:dyDescent="0.25">
      <c r="A178" s="26">
        <v>46265</v>
      </c>
      <c r="B178" s="27" t="s">
        <v>10174</v>
      </c>
      <c r="C178" s="27" t="s">
        <v>280</v>
      </c>
      <c r="D178" s="27" t="s">
        <v>290</v>
      </c>
      <c r="E178" s="27" t="s">
        <v>72</v>
      </c>
      <c r="F178" s="27" t="s">
        <v>32</v>
      </c>
      <c r="G178" s="27"/>
      <c r="H178" s="27" t="s">
        <v>62</v>
      </c>
      <c r="I178" s="28">
        <v>245513300</v>
      </c>
      <c r="J178" s="28">
        <v>0</v>
      </c>
      <c r="K178" s="28">
        <v>245513300</v>
      </c>
      <c r="L178" s="29">
        <v>1.55</v>
      </c>
      <c r="M178" s="29">
        <f>IFERROR(_xlfn.XLOOKUP($B178,'Ownership Metrics'!$A:$A,'Ownership Metrics'!$B:$B),"")</f>
        <v>2.33</v>
      </c>
      <c r="N178" s="28">
        <f>IFERROR(_xlfn.XLOOKUP($B178,'Ownership Metrics'!$A:$A,'Ownership Metrics'!$C:$C),"")</f>
        <v>2285</v>
      </c>
      <c r="O178" s="29">
        <f>IFERROR(_xlfn.XLOOKUP($B178,'Ownership Metrics'!$A:$A,'Ownership Metrics'!$D:$D),"")</f>
        <v>32.869999999999997</v>
      </c>
      <c r="P178" s="29">
        <f>IFERROR(_xlfn.XLOOKUP($B178,'Ownership Metrics'!$A:$A,'Ownership Metrics'!$E:$E),"")</f>
        <v>75.47</v>
      </c>
      <c r="Q178" s="30">
        <f>IFERROR(_xlfn.XLOOKUP($B178,'Ownership Metrics'!$A:$A,'Ownership Metrics'!$F:$F),"")</f>
        <v>10</v>
      </c>
      <c r="R178" s="30">
        <f>IFERROR(_xlfn.XLOOKUP($B178,'Ownership Metrics'!$A:$A,'Ownership Metrics'!$G:$G),"")</f>
        <v>47</v>
      </c>
      <c r="S178" s="27" t="str">
        <f>IFERROR(_xlfn.XLOOKUP($B178,'Ownership Metrics'!$A:$A,'Ownership Metrics'!$H:$H),"")</f>
        <v>Terkonsentrasi</v>
      </c>
      <c r="T178" s="27" t="str">
        <f>IFERROR(_xlfn.XLOOKUP($B178,'Ownership Metrics'!$A:$A,'Ownership Metrics'!$I:$I),"")</f>
        <v>Sedang</v>
      </c>
      <c r="U178" s="27">
        <f>IF(COUNTIFS($B$2:$B178,$B178,$D$2:$D178,$D178)=1,1,0)</f>
        <v>1</v>
      </c>
      <c r="V178" s="27">
        <f t="shared" si="7"/>
        <v>1.55</v>
      </c>
      <c r="W178" s="27">
        <f t="shared" si="8"/>
        <v>10</v>
      </c>
      <c r="X178" s="27">
        <f t="shared" si="6"/>
        <v>1.5499999822000001</v>
      </c>
    </row>
    <row r="179" spans="1:24" x14ac:dyDescent="0.25">
      <c r="A179" s="26">
        <v>46265</v>
      </c>
      <c r="B179" s="27" t="s">
        <v>10174</v>
      </c>
      <c r="C179" s="27" t="s">
        <v>280</v>
      </c>
      <c r="D179" s="27" t="s">
        <v>291</v>
      </c>
      <c r="E179" s="27" t="s">
        <v>72</v>
      </c>
      <c r="F179" s="27" t="s">
        <v>32</v>
      </c>
      <c r="G179" s="27"/>
      <c r="H179" s="27" t="s">
        <v>283</v>
      </c>
      <c r="I179" s="28">
        <v>746006300</v>
      </c>
      <c r="J179" s="28">
        <v>0</v>
      </c>
      <c r="K179" s="28">
        <v>746006300</v>
      </c>
      <c r="L179" s="29">
        <v>4.71</v>
      </c>
      <c r="M179" s="29">
        <f>IFERROR(_xlfn.XLOOKUP($B179,'Ownership Metrics'!$A:$A,'Ownership Metrics'!$B:$B),"")</f>
        <v>2.33</v>
      </c>
      <c r="N179" s="28">
        <f>IFERROR(_xlfn.XLOOKUP($B179,'Ownership Metrics'!$A:$A,'Ownership Metrics'!$C:$C),"")</f>
        <v>2285</v>
      </c>
      <c r="O179" s="29">
        <f>IFERROR(_xlfn.XLOOKUP($B179,'Ownership Metrics'!$A:$A,'Ownership Metrics'!$D:$D),"")</f>
        <v>32.869999999999997</v>
      </c>
      <c r="P179" s="29">
        <f>IFERROR(_xlfn.XLOOKUP($B179,'Ownership Metrics'!$A:$A,'Ownership Metrics'!$E:$E),"")</f>
        <v>75.47</v>
      </c>
      <c r="Q179" s="30">
        <f>IFERROR(_xlfn.XLOOKUP($B179,'Ownership Metrics'!$A:$A,'Ownership Metrics'!$F:$F),"")</f>
        <v>10</v>
      </c>
      <c r="R179" s="30">
        <f>IFERROR(_xlfn.XLOOKUP($B179,'Ownership Metrics'!$A:$A,'Ownership Metrics'!$G:$G),"")</f>
        <v>47</v>
      </c>
      <c r="S179" s="27" t="str">
        <f>IFERROR(_xlfn.XLOOKUP($B179,'Ownership Metrics'!$A:$A,'Ownership Metrics'!$H:$H),"")</f>
        <v>Terkonsentrasi</v>
      </c>
      <c r="T179" s="27" t="str">
        <f>IFERROR(_xlfn.XLOOKUP($B179,'Ownership Metrics'!$A:$A,'Ownership Metrics'!$I:$I),"")</f>
        <v>Sedang</v>
      </c>
      <c r="U179" s="27">
        <f>IF(COUNTIFS($B$2:$B179,$B179,$D$2:$D179,$D179)=1,1,0)</f>
        <v>1</v>
      </c>
      <c r="V179" s="27">
        <f t="shared" si="7"/>
        <v>4.71</v>
      </c>
      <c r="W179" s="27">
        <f t="shared" si="8"/>
        <v>6</v>
      </c>
      <c r="X179" s="27">
        <f t="shared" si="6"/>
        <v>4.7099999821000003</v>
      </c>
    </row>
    <row r="180" spans="1:24" x14ac:dyDescent="0.25">
      <c r="A180" s="26">
        <v>46265</v>
      </c>
      <c r="B180" s="27" t="s">
        <v>10174</v>
      </c>
      <c r="C180" s="27" t="s">
        <v>280</v>
      </c>
      <c r="D180" s="27" t="s">
        <v>292</v>
      </c>
      <c r="E180" s="27" t="s">
        <v>72</v>
      </c>
      <c r="F180" s="27" t="s">
        <v>32</v>
      </c>
      <c r="G180" s="27"/>
      <c r="H180" s="27" t="s">
        <v>62</v>
      </c>
      <c r="I180" s="28">
        <v>788236740</v>
      </c>
      <c r="J180" s="28">
        <v>0</v>
      </c>
      <c r="K180" s="28">
        <v>788236740</v>
      </c>
      <c r="L180" s="29">
        <v>4.9800000000000004</v>
      </c>
      <c r="M180" s="29">
        <f>IFERROR(_xlfn.XLOOKUP($B180,'Ownership Metrics'!$A:$A,'Ownership Metrics'!$B:$B),"")</f>
        <v>2.33</v>
      </c>
      <c r="N180" s="28">
        <f>IFERROR(_xlfn.XLOOKUP($B180,'Ownership Metrics'!$A:$A,'Ownership Metrics'!$C:$C),"")</f>
        <v>2285</v>
      </c>
      <c r="O180" s="29">
        <f>IFERROR(_xlfn.XLOOKUP($B180,'Ownership Metrics'!$A:$A,'Ownership Metrics'!$D:$D),"")</f>
        <v>32.869999999999997</v>
      </c>
      <c r="P180" s="29">
        <f>IFERROR(_xlfn.XLOOKUP($B180,'Ownership Metrics'!$A:$A,'Ownership Metrics'!$E:$E),"")</f>
        <v>75.47</v>
      </c>
      <c r="Q180" s="30">
        <f>IFERROR(_xlfn.XLOOKUP($B180,'Ownership Metrics'!$A:$A,'Ownership Metrics'!$F:$F),"")</f>
        <v>10</v>
      </c>
      <c r="R180" s="30">
        <f>IFERROR(_xlfn.XLOOKUP($B180,'Ownership Metrics'!$A:$A,'Ownership Metrics'!$G:$G),"")</f>
        <v>47</v>
      </c>
      <c r="S180" s="27" t="str">
        <f>IFERROR(_xlfn.XLOOKUP($B180,'Ownership Metrics'!$A:$A,'Ownership Metrics'!$H:$H),"")</f>
        <v>Terkonsentrasi</v>
      </c>
      <c r="T180" s="27" t="str">
        <f>IFERROR(_xlfn.XLOOKUP($B180,'Ownership Metrics'!$A:$A,'Ownership Metrics'!$I:$I),"")</f>
        <v>Sedang</v>
      </c>
      <c r="U180" s="27">
        <f>IF(COUNTIFS($B$2:$B180,$B180,$D$2:$D180,$D180)=1,1,0)</f>
        <v>1</v>
      </c>
      <c r="V180" s="27">
        <f t="shared" si="7"/>
        <v>4.9800000000000004</v>
      </c>
      <c r="W180" s="27">
        <f t="shared" si="8"/>
        <v>4</v>
      </c>
      <c r="X180" s="27">
        <f t="shared" si="6"/>
        <v>4.9799999820000007</v>
      </c>
    </row>
    <row r="181" spans="1:24" x14ac:dyDescent="0.25">
      <c r="A181" s="26">
        <v>46265</v>
      </c>
      <c r="B181" s="27" t="s">
        <v>10174</v>
      </c>
      <c r="C181" s="27" t="s">
        <v>280</v>
      </c>
      <c r="D181" s="27" t="s">
        <v>293</v>
      </c>
      <c r="E181" s="27" t="s">
        <v>72</v>
      </c>
      <c r="F181" s="27" t="s">
        <v>32</v>
      </c>
      <c r="G181" s="27"/>
      <c r="H181" s="27" t="s">
        <v>283</v>
      </c>
      <c r="I181" s="28">
        <v>768664400</v>
      </c>
      <c r="J181" s="28">
        <v>0</v>
      </c>
      <c r="K181" s="28">
        <v>768664400</v>
      </c>
      <c r="L181" s="29">
        <v>4.8600000000000003</v>
      </c>
      <c r="M181" s="29">
        <f>IFERROR(_xlfn.XLOOKUP($B181,'Ownership Metrics'!$A:$A,'Ownership Metrics'!$B:$B),"")</f>
        <v>2.33</v>
      </c>
      <c r="N181" s="28">
        <f>IFERROR(_xlfn.XLOOKUP($B181,'Ownership Metrics'!$A:$A,'Ownership Metrics'!$C:$C),"")</f>
        <v>2285</v>
      </c>
      <c r="O181" s="29">
        <f>IFERROR(_xlfn.XLOOKUP($B181,'Ownership Metrics'!$A:$A,'Ownership Metrics'!$D:$D),"")</f>
        <v>32.869999999999997</v>
      </c>
      <c r="P181" s="29">
        <f>IFERROR(_xlfn.XLOOKUP($B181,'Ownership Metrics'!$A:$A,'Ownership Metrics'!$E:$E),"")</f>
        <v>75.47</v>
      </c>
      <c r="Q181" s="30">
        <f>IFERROR(_xlfn.XLOOKUP($B181,'Ownership Metrics'!$A:$A,'Ownership Metrics'!$F:$F),"")</f>
        <v>10</v>
      </c>
      <c r="R181" s="30">
        <f>IFERROR(_xlfn.XLOOKUP($B181,'Ownership Metrics'!$A:$A,'Ownership Metrics'!$G:$G),"")</f>
        <v>47</v>
      </c>
      <c r="S181" s="27" t="str">
        <f>IFERROR(_xlfn.XLOOKUP($B181,'Ownership Metrics'!$A:$A,'Ownership Metrics'!$H:$H),"")</f>
        <v>Terkonsentrasi</v>
      </c>
      <c r="T181" s="27" t="str">
        <f>IFERROR(_xlfn.XLOOKUP($B181,'Ownership Metrics'!$A:$A,'Ownership Metrics'!$I:$I),"")</f>
        <v>Sedang</v>
      </c>
      <c r="U181" s="27">
        <f>IF(COUNTIFS($B$2:$B181,$B181,$D$2:$D181,$D181)=1,1,0)</f>
        <v>1</v>
      </c>
      <c r="V181" s="27">
        <f t="shared" si="7"/>
        <v>4.8600000000000003</v>
      </c>
      <c r="W181" s="27">
        <f t="shared" si="8"/>
        <v>5</v>
      </c>
      <c r="X181" s="27">
        <f t="shared" si="6"/>
        <v>4.8599999819000006</v>
      </c>
    </row>
    <row r="182" spans="1:24" x14ac:dyDescent="0.25">
      <c r="A182" s="26">
        <v>46265</v>
      </c>
      <c r="B182" s="27" t="s">
        <v>10175</v>
      </c>
      <c r="C182" s="27" t="s">
        <v>295</v>
      </c>
      <c r="D182" s="27" t="s">
        <v>296</v>
      </c>
      <c r="E182" s="27" t="s">
        <v>22</v>
      </c>
      <c r="F182" s="27" t="s">
        <v>23</v>
      </c>
      <c r="G182" s="27"/>
      <c r="H182" s="27"/>
      <c r="I182" s="28">
        <v>0</v>
      </c>
      <c r="J182" s="28">
        <v>425393555</v>
      </c>
      <c r="K182" s="28">
        <v>425393555</v>
      </c>
      <c r="L182" s="29">
        <v>83.79</v>
      </c>
      <c r="M182" s="29">
        <f>IFERROR(_xlfn.XLOOKUP($B182,'Ownership Metrics'!$A:$A,'Ownership Metrics'!$B:$B),"")</f>
        <v>5.57</v>
      </c>
      <c r="N182" s="28">
        <f>IFERROR(_xlfn.XLOOKUP($B182,'Ownership Metrics'!$A:$A,'Ownership Metrics'!$C:$C),"")</f>
        <v>7045</v>
      </c>
      <c r="O182" s="29">
        <f>IFERROR(_xlfn.XLOOKUP($B182,'Ownership Metrics'!$A:$A,'Ownership Metrics'!$D:$D),"")</f>
        <v>83.79</v>
      </c>
      <c r="P182" s="29">
        <f>IFERROR(_xlfn.XLOOKUP($B182,'Ownership Metrics'!$A:$A,'Ownership Metrics'!$E:$E),"")</f>
        <v>89.08</v>
      </c>
      <c r="Q182" s="30">
        <f>IFERROR(_xlfn.XLOOKUP($B182,'Ownership Metrics'!$A:$A,'Ownership Metrics'!$F:$F),"")</f>
        <v>6</v>
      </c>
      <c r="R182" s="30">
        <f>IFERROR(_xlfn.XLOOKUP($B182,'Ownership Metrics'!$A:$A,'Ownership Metrics'!$G:$G),"")</f>
        <v>78</v>
      </c>
      <c r="S182" s="27" t="str">
        <f>IFERROR(_xlfn.XLOOKUP($B182,'Ownership Metrics'!$A:$A,'Ownership Metrics'!$H:$H),"")</f>
        <v>Mayoritas</v>
      </c>
      <c r="T182" s="27" t="str">
        <f>IFERROR(_xlfn.XLOOKUP($B182,'Ownership Metrics'!$A:$A,'Ownership Metrics'!$I:$I),"")</f>
        <v>Tinggi</v>
      </c>
      <c r="U182" s="27">
        <f>IF(COUNTIFS($B$2:$B182,$B182,$D$2:$D182,$D182)=1,1,0)</f>
        <v>1</v>
      </c>
      <c r="V182" s="27">
        <f t="shared" si="7"/>
        <v>83.79</v>
      </c>
      <c r="W182" s="27">
        <f t="shared" si="8"/>
        <v>1</v>
      </c>
      <c r="X182" s="27">
        <f t="shared" si="6"/>
        <v>83.789999981800008</v>
      </c>
    </row>
    <row r="183" spans="1:24" x14ac:dyDescent="0.25">
      <c r="A183" s="26">
        <v>46265</v>
      </c>
      <c r="B183" s="27" t="s">
        <v>10175</v>
      </c>
      <c r="C183" s="27" t="s">
        <v>295</v>
      </c>
      <c r="D183" s="27" t="s">
        <v>297</v>
      </c>
      <c r="E183" s="27" t="s">
        <v>83</v>
      </c>
      <c r="F183" s="27" t="s">
        <v>23</v>
      </c>
      <c r="G183" s="27"/>
      <c r="H183" s="27" t="s">
        <v>24</v>
      </c>
      <c r="I183" s="28">
        <v>14369250</v>
      </c>
      <c r="J183" s="28">
        <v>0</v>
      </c>
      <c r="K183" s="28">
        <v>14369250</v>
      </c>
      <c r="L183" s="29">
        <v>2.83</v>
      </c>
      <c r="M183" s="29">
        <f>IFERROR(_xlfn.XLOOKUP($B183,'Ownership Metrics'!$A:$A,'Ownership Metrics'!$B:$B),"")</f>
        <v>5.57</v>
      </c>
      <c r="N183" s="28">
        <f>IFERROR(_xlfn.XLOOKUP($B183,'Ownership Metrics'!$A:$A,'Ownership Metrics'!$C:$C),"")</f>
        <v>7045</v>
      </c>
      <c r="O183" s="29">
        <f>IFERROR(_xlfn.XLOOKUP($B183,'Ownership Metrics'!$A:$A,'Ownership Metrics'!$D:$D),"")</f>
        <v>83.79</v>
      </c>
      <c r="P183" s="29">
        <f>IFERROR(_xlfn.XLOOKUP($B183,'Ownership Metrics'!$A:$A,'Ownership Metrics'!$E:$E),"")</f>
        <v>89.08</v>
      </c>
      <c r="Q183" s="30">
        <f>IFERROR(_xlfn.XLOOKUP($B183,'Ownership Metrics'!$A:$A,'Ownership Metrics'!$F:$F),"")</f>
        <v>6</v>
      </c>
      <c r="R183" s="30">
        <f>IFERROR(_xlfn.XLOOKUP($B183,'Ownership Metrics'!$A:$A,'Ownership Metrics'!$G:$G),"")</f>
        <v>78</v>
      </c>
      <c r="S183" s="27" t="str">
        <f>IFERROR(_xlfn.XLOOKUP($B183,'Ownership Metrics'!$A:$A,'Ownership Metrics'!$H:$H),"")</f>
        <v>Mayoritas</v>
      </c>
      <c r="T183" s="27" t="str">
        <f>IFERROR(_xlfn.XLOOKUP($B183,'Ownership Metrics'!$A:$A,'Ownership Metrics'!$I:$I),"")</f>
        <v>Tinggi</v>
      </c>
      <c r="U183" s="27">
        <f>IF(COUNTIFS($B$2:$B183,$B183,$D$2:$D183,$D183)=1,1,0)</f>
        <v>1</v>
      </c>
      <c r="V183" s="27">
        <f t="shared" si="7"/>
        <v>2.83</v>
      </c>
      <c r="W183" s="27">
        <f t="shared" si="8"/>
        <v>2</v>
      </c>
      <c r="X183" s="27">
        <f t="shared" si="6"/>
        <v>2.8299999816999999</v>
      </c>
    </row>
    <row r="184" spans="1:24" x14ac:dyDescent="0.25">
      <c r="A184" s="26">
        <v>46265</v>
      </c>
      <c r="B184" s="27" t="s">
        <v>10175</v>
      </c>
      <c r="C184" s="27" t="s">
        <v>295</v>
      </c>
      <c r="D184" s="27" t="s">
        <v>298</v>
      </c>
      <c r="E184" s="27" t="s">
        <v>22</v>
      </c>
      <c r="F184" s="27" t="s">
        <v>23</v>
      </c>
      <c r="G184" s="27"/>
      <c r="H184" s="27"/>
      <c r="I184" s="28">
        <v>0</v>
      </c>
      <c r="J184" s="28">
        <v>8142750</v>
      </c>
      <c r="K184" s="28">
        <v>8142750</v>
      </c>
      <c r="L184" s="29">
        <v>1.6</v>
      </c>
      <c r="M184" s="29">
        <f>IFERROR(_xlfn.XLOOKUP($B184,'Ownership Metrics'!$A:$A,'Ownership Metrics'!$B:$B),"")</f>
        <v>5.57</v>
      </c>
      <c r="N184" s="28">
        <f>IFERROR(_xlfn.XLOOKUP($B184,'Ownership Metrics'!$A:$A,'Ownership Metrics'!$C:$C),"")</f>
        <v>7045</v>
      </c>
      <c r="O184" s="29">
        <f>IFERROR(_xlfn.XLOOKUP($B184,'Ownership Metrics'!$A:$A,'Ownership Metrics'!$D:$D),"")</f>
        <v>83.79</v>
      </c>
      <c r="P184" s="29">
        <f>IFERROR(_xlfn.XLOOKUP($B184,'Ownership Metrics'!$A:$A,'Ownership Metrics'!$E:$E),"")</f>
        <v>89.08</v>
      </c>
      <c r="Q184" s="30">
        <f>IFERROR(_xlfn.XLOOKUP($B184,'Ownership Metrics'!$A:$A,'Ownership Metrics'!$F:$F),"")</f>
        <v>6</v>
      </c>
      <c r="R184" s="30">
        <f>IFERROR(_xlfn.XLOOKUP($B184,'Ownership Metrics'!$A:$A,'Ownership Metrics'!$G:$G),"")</f>
        <v>78</v>
      </c>
      <c r="S184" s="27" t="str">
        <f>IFERROR(_xlfn.XLOOKUP($B184,'Ownership Metrics'!$A:$A,'Ownership Metrics'!$H:$H),"")</f>
        <v>Mayoritas</v>
      </c>
      <c r="T184" s="27" t="str">
        <f>IFERROR(_xlfn.XLOOKUP($B184,'Ownership Metrics'!$A:$A,'Ownership Metrics'!$I:$I),"")</f>
        <v>Tinggi</v>
      </c>
      <c r="U184" s="27">
        <f>IF(COUNTIFS($B$2:$B184,$B184,$D$2:$D184,$D184)=1,1,0)</f>
        <v>1</v>
      </c>
      <c r="V184" s="27">
        <f t="shared" si="7"/>
        <v>1.6</v>
      </c>
      <c r="W184" s="27">
        <f t="shared" si="8"/>
        <v>5</v>
      </c>
      <c r="X184" s="27">
        <f t="shared" si="6"/>
        <v>1.5999999816000001</v>
      </c>
    </row>
    <row r="185" spans="1:24" x14ac:dyDescent="0.25">
      <c r="A185" s="26">
        <v>46265</v>
      </c>
      <c r="B185" s="27" t="s">
        <v>10175</v>
      </c>
      <c r="C185" s="27" t="s">
        <v>295</v>
      </c>
      <c r="D185" s="27" t="s">
        <v>299</v>
      </c>
      <c r="E185" s="27" t="s">
        <v>35</v>
      </c>
      <c r="F185" s="27" t="s">
        <v>23</v>
      </c>
      <c r="G185" s="27" t="s">
        <v>36</v>
      </c>
      <c r="H185" s="27" t="s">
        <v>24</v>
      </c>
      <c r="I185" s="28">
        <v>12500000</v>
      </c>
      <c r="J185" s="28">
        <v>0</v>
      </c>
      <c r="K185" s="28">
        <v>12500000</v>
      </c>
      <c r="L185" s="29">
        <v>2.46</v>
      </c>
      <c r="M185" s="29">
        <f>IFERROR(_xlfn.XLOOKUP($B185,'Ownership Metrics'!$A:$A,'Ownership Metrics'!$B:$B),"")</f>
        <v>5.57</v>
      </c>
      <c r="N185" s="28">
        <f>IFERROR(_xlfn.XLOOKUP($B185,'Ownership Metrics'!$A:$A,'Ownership Metrics'!$C:$C),"")</f>
        <v>7045</v>
      </c>
      <c r="O185" s="29">
        <f>IFERROR(_xlfn.XLOOKUP($B185,'Ownership Metrics'!$A:$A,'Ownership Metrics'!$D:$D),"")</f>
        <v>83.79</v>
      </c>
      <c r="P185" s="29">
        <f>IFERROR(_xlfn.XLOOKUP($B185,'Ownership Metrics'!$A:$A,'Ownership Metrics'!$E:$E),"")</f>
        <v>89.08</v>
      </c>
      <c r="Q185" s="30">
        <f>IFERROR(_xlfn.XLOOKUP($B185,'Ownership Metrics'!$A:$A,'Ownership Metrics'!$F:$F),"")</f>
        <v>6</v>
      </c>
      <c r="R185" s="30">
        <f>IFERROR(_xlfn.XLOOKUP($B185,'Ownership Metrics'!$A:$A,'Ownership Metrics'!$G:$G),"")</f>
        <v>78</v>
      </c>
      <c r="S185" s="27" t="str">
        <f>IFERROR(_xlfn.XLOOKUP($B185,'Ownership Metrics'!$A:$A,'Ownership Metrics'!$H:$H),"")</f>
        <v>Mayoritas</v>
      </c>
      <c r="T185" s="27" t="str">
        <f>IFERROR(_xlfn.XLOOKUP($B185,'Ownership Metrics'!$A:$A,'Ownership Metrics'!$I:$I),"")</f>
        <v>Tinggi</v>
      </c>
      <c r="U185" s="27">
        <f>IF(COUNTIFS($B$2:$B185,$B185,$D$2:$D185,$D185)=1,1,0)</f>
        <v>1</v>
      </c>
      <c r="V185" s="27">
        <f t="shared" si="7"/>
        <v>2.46</v>
      </c>
      <c r="W185" s="27">
        <f t="shared" si="8"/>
        <v>3</v>
      </c>
      <c r="X185" s="27">
        <f t="shared" si="6"/>
        <v>2.4599999814999998</v>
      </c>
    </row>
    <row r="186" spans="1:24" x14ac:dyDescent="0.25">
      <c r="A186" s="26">
        <v>46265</v>
      </c>
      <c r="B186" s="27" t="s">
        <v>10175</v>
      </c>
      <c r="C186" s="27" t="s">
        <v>295</v>
      </c>
      <c r="D186" s="27" t="s">
        <v>300</v>
      </c>
      <c r="E186" s="27" t="s">
        <v>35</v>
      </c>
      <c r="F186" s="27" t="s">
        <v>23</v>
      </c>
      <c r="G186" s="27" t="s">
        <v>36</v>
      </c>
      <c r="H186" s="27" t="s">
        <v>24</v>
      </c>
      <c r="I186" s="28">
        <v>12500000</v>
      </c>
      <c r="J186" s="28">
        <v>0</v>
      </c>
      <c r="K186" s="28">
        <v>12500000</v>
      </c>
      <c r="L186" s="29">
        <v>2.46</v>
      </c>
      <c r="M186" s="29">
        <f>IFERROR(_xlfn.XLOOKUP($B186,'Ownership Metrics'!$A:$A,'Ownership Metrics'!$B:$B),"")</f>
        <v>5.57</v>
      </c>
      <c r="N186" s="28">
        <f>IFERROR(_xlfn.XLOOKUP($B186,'Ownership Metrics'!$A:$A,'Ownership Metrics'!$C:$C),"")</f>
        <v>7045</v>
      </c>
      <c r="O186" s="29">
        <f>IFERROR(_xlfn.XLOOKUP($B186,'Ownership Metrics'!$A:$A,'Ownership Metrics'!$D:$D),"")</f>
        <v>83.79</v>
      </c>
      <c r="P186" s="29">
        <f>IFERROR(_xlfn.XLOOKUP($B186,'Ownership Metrics'!$A:$A,'Ownership Metrics'!$E:$E),"")</f>
        <v>89.08</v>
      </c>
      <c r="Q186" s="30">
        <f>IFERROR(_xlfn.XLOOKUP($B186,'Ownership Metrics'!$A:$A,'Ownership Metrics'!$F:$F),"")</f>
        <v>6</v>
      </c>
      <c r="R186" s="30">
        <f>IFERROR(_xlfn.XLOOKUP($B186,'Ownership Metrics'!$A:$A,'Ownership Metrics'!$G:$G),"")</f>
        <v>78</v>
      </c>
      <c r="S186" s="27" t="str">
        <f>IFERROR(_xlfn.XLOOKUP($B186,'Ownership Metrics'!$A:$A,'Ownership Metrics'!$H:$H),"")</f>
        <v>Mayoritas</v>
      </c>
      <c r="T186" s="27" t="str">
        <f>IFERROR(_xlfn.XLOOKUP($B186,'Ownership Metrics'!$A:$A,'Ownership Metrics'!$I:$I),"")</f>
        <v>Tinggi</v>
      </c>
      <c r="U186" s="27">
        <f>IF(COUNTIFS($B$2:$B186,$B186,$D$2:$D186,$D186)=1,1,0)</f>
        <v>1</v>
      </c>
      <c r="V186" s="27">
        <f t="shared" si="7"/>
        <v>2.46</v>
      </c>
      <c r="W186" s="27">
        <f t="shared" si="8"/>
        <v>4</v>
      </c>
      <c r="X186" s="27">
        <f t="shared" si="6"/>
        <v>2.4599999813999998</v>
      </c>
    </row>
    <row r="187" spans="1:24" x14ac:dyDescent="0.25">
      <c r="A187" s="26">
        <v>46265</v>
      </c>
      <c r="B187" s="27" t="s">
        <v>10175</v>
      </c>
      <c r="C187" s="27" t="s">
        <v>295</v>
      </c>
      <c r="D187" s="27" t="s">
        <v>301</v>
      </c>
      <c r="E187" s="27" t="s">
        <v>35</v>
      </c>
      <c r="F187" s="27" t="s">
        <v>23</v>
      </c>
      <c r="G187" s="27" t="s">
        <v>36</v>
      </c>
      <c r="H187" s="27" t="s">
        <v>24</v>
      </c>
      <c r="I187" s="28">
        <v>6542800</v>
      </c>
      <c r="J187" s="28">
        <v>0</v>
      </c>
      <c r="K187" s="28">
        <v>6542800</v>
      </c>
      <c r="L187" s="29">
        <v>1.29</v>
      </c>
      <c r="M187" s="29">
        <f>IFERROR(_xlfn.XLOOKUP($B187,'Ownership Metrics'!$A:$A,'Ownership Metrics'!$B:$B),"")</f>
        <v>5.57</v>
      </c>
      <c r="N187" s="28">
        <f>IFERROR(_xlfn.XLOOKUP($B187,'Ownership Metrics'!$A:$A,'Ownership Metrics'!$C:$C),"")</f>
        <v>7045</v>
      </c>
      <c r="O187" s="29">
        <f>IFERROR(_xlfn.XLOOKUP($B187,'Ownership Metrics'!$A:$A,'Ownership Metrics'!$D:$D),"")</f>
        <v>83.79</v>
      </c>
      <c r="P187" s="29">
        <f>IFERROR(_xlfn.XLOOKUP($B187,'Ownership Metrics'!$A:$A,'Ownership Metrics'!$E:$E),"")</f>
        <v>89.08</v>
      </c>
      <c r="Q187" s="30">
        <f>IFERROR(_xlfn.XLOOKUP($B187,'Ownership Metrics'!$A:$A,'Ownership Metrics'!$F:$F),"")</f>
        <v>6</v>
      </c>
      <c r="R187" s="30">
        <f>IFERROR(_xlfn.XLOOKUP($B187,'Ownership Metrics'!$A:$A,'Ownership Metrics'!$G:$G),"")</f>
        <v>78</v>
      </c>
      <c r="S187" s="27" t="str">
        <f>IFERROR(_xlfn.XLOOKUP($B187,'Ownership Metrics'!$A:$A,'Ownership Metrics'!$H:$H),"")</f>
        <v>Mayoritas</v>
      </c>
      <c r="T187" s="27" t="str">
        <f>IFERROR(_xlfn.XLOOKUP($B187,'Ownership Metrics'!$A:$A,'Ownership Metrics'!$I:$I),"")</f>
        <v>Tinggi</v>
      </c>
      <c r="U187" s="27">
        <f>IF(COUNTIFS($B$2:$B187,$B187,$D$2:$D187,$D187)=1,1,0)</f>
        <v>1</v>
      </c>
      <c r="V187" s="27">
        <f t="shared" si="7"/>
        <v>1.29</v>
      </c>
      <c r="W187" s="27">
        <f t="shared" si="8"/>
        <v>6</v>
      </c>
      <c r="X187" s="27">
        <f t="shared" si="6"/>
        <v>1.2899999813</v>
      </c>
    </row>
    <row r="188" spans="1:24" x14ac:dyDescent="0.25">
      <c r="A188" s="26">
        <v>46265</v>
      </c>
      <c r="B188" s="27" t="s">
        <v>10176</v>
      </c>
      <c r="C188" s="27" t="s">
        <v>303</v>
      </c>
      <c r="D188" s="27" t="s">
        <v>304</v>
      </c>
      <c r="E188" s="27"/>
      <c r="F188" s="27"/>
      <c r="G188" s="27"/>
      <c r="H188" s="27"/>
      <c r="I188" s="28">
        <v>0</v>
      </c>
      <c r="J188" s="28">
        <v>38438704</v>
      </c>
      <c r="K188" s="28">
        <v>38438704</v>
      </c>
      <c r="L188" s="29">
        <v>1.01</v>
      </c>
      <c r="M188" s="29">
        <f>IFERROR(_xlfn.XLOOKUP($B188,'Ownership Metrics'!$A:$A,'Ownership Metrics'!$B:$B),"")</f>
        <v>5.67</v>
      </c>
      <c r="N188" s="28">
        <f>IFERROR(_xlfn.XLOOKUP($B188,'Ownership Metrics'!$A:$A,'Ownership Metrics'!$C:$C),"")</f>
        <v>4751</v>
      </c>
      <c r="O188" s="29">
        <f>IFERROR(_xlfn.XLOOKUP($B188,'Ownership Metrics'!$A:$A,'Ownership Metrics'!$D:$D),"")</f>
        <v>66.5</v>
      </c>
      <c r="P188" s="29">
        <f>IFERROR(_xlfn.XLOOKUP($B188,'Ownership Metrics'!$A:$A,'Ownership Metrics'!$E:$E),"")</f>
        <v>90.87</v>
      </c>
      <c r="Q188" s="30">
        <f>IFERROR(_xlfn.XLOOKUP($B188,'Ownership Metrics'!$A:$A,'Ownership Metrics'!$F:$F),"")</f>
        <v>5</v>
      </c>
      <c r="R188" s="30">
        <f>IFERROR(_xlfn.XLOOKUP($B188,'Ownership Metrics'!$A:$A,'Ownership Metrics'!$G:$G),"")</f>
        <v>69</v>
      </c>
      <c r="S188" s="27" t="str">
        <f>IFERROR(_xlfn.XLOOKUP($B188,'Ownership Metrics'!$A:$A,'Ownership Metrics'!$H:$H),"")</f>
        <v>Mayoritas</v>
      </c>
      <c r="T188" s="27" t="str">
        <f>IFERROR(_xlfn.XLOOKUP($B188,'Ownership Metrics'!$A:$A,'Ownership Metrics'!$I:$I),"")</f>
        <v>Tinggi</v>
      </c>
      <c r="U188" s="27">
        <f>IF(COUNTIFS($B$2:$B188,$B188,$D$2:$D188,$D188)=1,1,0)</f>
        <v>1</v>
      </c>
      <c r="V188" s="27">
        <f t="shared" si="7"/>
        <v>1.01</v>
      </c>
      <c r="W188" s="27">
        <f t="shared" si="8"/>
        <v>5</v>
      </c>
      <c r="X188" s="27">
        <f t="shared" si="6"/>
        <v>1.0099999812</v>
      </c>
    </row>
    <row r="189" spans="1:24" x14ac:dyDescent="0.25">
      <c r="A189" s="26">
        <v>46265</v>
      </c>
      <c r="B189" s="27" t="s">
        <v>10176</v>
      </c>
      <c r="C189" s="27" t="s">
        <v>303</v>
      </c>
      <c r="D189" s="27" t="s">
        <v>305</v>
      </c>
      <c r="E189" s="27" t="s">
        <v>22</v>
      </c>
      <c r="F189" s="27" t="s">
        <v>23</v>
      </c>
      <c r="G189" s="27"/>
      <c r="H189" s="27" t="s">
        <v>24</v>
      </c>
      <c r="I189" s="28">
        <v>0</v>
      </c>
      <c r="J189" s="28">
        <v>330080000</v>
      </c>
      <c r="K189" s="28">
        <v>330080000</v>
      </c>
      <c r="L189" s="29">
        <v>8.65</v>
      </c>
      <c r="M189" s="29">
        <f>IFERROR(_xlfn.XLOOKUP($B189,'Ownership Metrics'!$A:$A,'Ownership Metrics'!$B:$B),"")</f>
        <v>5.67</v>
      </c>
      <c r="N189" s="28">
        <f>IFERROR(_xlfn.XLOOKUP($B189,'Ownership Metrics'!$A:$A,'Ownership Metrics'!$C:$C),"")</f>
        <v>4751</v>
      </c>
      <c r="O189" s="29">
        <f>IFERROR(_xlfn.XLOOKUP($B189,'Ownership Metrics'!$A:$A,'Ownership Metrics'!$D:$D),"")</f>
        <v>66.5</v>
      </c>
      <c r="P189" s="29">
        <f>IFERROR(_xlfn.XLOOKUP($B189,'Ownership Metrics'!$A:$A,'Ownership Metrics'!$E:$E),"")</f>
        <v>90.87</v>
      </c>
      <c r="Q189" s="30">
        <f>IFERROR(_xlfn.XLOOKUP($B189,'Ownership Metrics'!$A:$A,'Ownership Metrics'!$F:$F),"")</f>
        <v>5</v>
      </c>
      <c r="R189" s="30">
        <f>IFERROR(_xlfn.XLOOKUP($B189,'Ownership Metrics'!$A:$A,'Ownership Metrics'!$G:$G),"")</f>
        <v>69</v>
      </c>
      <c r="S189" s="27" t="str">
        <f>IFERROR(_xlfn.XLOOKUP($B189,'Ownership Metrics'!$A:$A,'Ownership Metrics'!$H:$H),"")</f>
        <v>Mayoritas</v>
      </c>
      <c r="T189" s="27" t="str">
        <f>IFERROR(_xlfn.XLOOKUP($B189,'Ownership Metrics'!$A:$A,'Ownership Metrics'!$I:$I),"")</f>
        <v>Tinggi</v>
      </c>
      <c r="U189" s="27">
        <f>IF(COUNTIFS($B$2:$B189,$B189,$D$2:$D189,$D189)=1,1,0)</f>
        <v>1</v>
      </c>
      <c r="V189" s="27">
        <f t="shared" si="7"/>
        <v>8.65</v>
      </c>
      <c r="W189" s="27">
        <f t="shared" si="8"/>
        <v>3</v>
      </c>
      <c r="X189" s="27">
        <f t="shared" si="6"/>
        <v>8.6499999811000006</v>
      </c>
    </row>
    <row r="190" spans="1:24" x14ac:dyDescent="0.25">
      <c r="A190" s="26">
        <v>46265</v>
      </c>
      <c r="B190" s="27" t="s">
        <v>10176</v>
      </c>
      <c r="C190" s="27" t="s">
        <v>303</v>
      </c>
      <c r="D190" s="27" t="s">
        <v>306</v>
      </c>
      <c r="E190" s="27" t="s">
        <v>22</v>
      </c>
      <c r="F190" s="27" t="s">
        <v>23</v>
      </c>
      <c r="G190" s="27"/>
      <c r="H190" s="27" t="s">
        <v>24</v>
      </c>
      <c r="I190" s="28">
        <v>30766836</v>
      </c>
      <c r="J190" s="28">
        <v>2506865142</v>
      </c>
      <c r="K190" s="28">
        <v>2537631978</v>
      </c>
      <c r="L190" s="29">
        <v>66.5</v>
      </c>
      <c r="M190" s="29">
        <f>IFERROR(_xlfn.XLOOKUP($B190,'Ownership Metrics'!$A:$A,'Ownership Metrics'!$B:$B),"")</f>
        <v>5.67</v>
      </c>
      <c r="N190" s="28">
        <f>IFERROR(_xlfn.XLOOKUP($B190,'Ownership Metrics'!$A:$A,'Ownership Metrics'!$C:$C),"")</f>
        <v>4751</v>
      </c>
      <c r="O190" s="29">
        <f>IFERROR(_xlfn.XLOOKUP($B190,'Ownership Metrics'!$A:$A,'Ownership Metrics'!$D:$D),"")</f>
        <v>66.5</v>
      </c>
      <c r="P190" s="29">
        <f>IFERROR(_xlfn.XLOOKUP($B190,'Ownership Metrics'!$A:$A,'Ownership Metrics'!$E:$E),"")</f>
        <v>90.87</v>
      </c>
      <c r="Q190" s="30">
        <f>IFERROR(_xlfn.XLOOKUP($B190,'Ownership Metrics'!$A:$A,'Ownership Metrics'!$F:$F),"")</f>
        <v>5</v>
      </c>
      <c r="R190" s="30">
        <f>IFERROR(_xlfn.XLOOKUP($B190,'Ownership Metrics'!$A:$A,'Ownership Metrics'!$G:$G),"")</f>
        <v>69</v>
      </c>
      <c r="S190" s="27" t="str">
        <f>IFERROR(_xlfn.XLOOKUP($B190,'Ownership Metrics'!$A:$A,'Ownership Metrics'!$H:$H),"")</f>
        <v>Mayoritas</v>
      </c>
      <c r="T190" s="27" t="str">
        <f>IFERROR(_xlfn.XLOOKUP($B190,'Ownership Metrics'!$A:$A,'Ownership Metrics'!$I:$I),"")</f>
        <v>Tinggi</v>
      </c>
      <c r="U190" s="27">
        <f>IF(COUNTIFS($B$2:$B190,$B190,$D$2:$D190,$D190)=1,1,0)</f>
        <v>1</v>
      </c>
      <c r="V190" s="27">
        <f t="shared" si="7"/>
        <v>66.5</v>
      </c>
      <c r="W190" s="27">
        <f t="shared" si="8"/>
        <v>1</v>
      </c>
      <c r="X190" s="27">
        <f t="shared" si="6"/>
        <v>66.499999981000002</v>
      </c>
    </row>
    <row r="191" spans="1:24" x14ac:dyDescent="0.25">
      <c r="A191" s="26">
        <v>46265</v>
      </c>
      <c r="B191" s="27" t="s">
        <v>10176</v>
      </c>
      <c r="C191" s="27" t="s">
        <v>303</v>
      </c>
      <c r="D191" s="27" t="s">
        <v>307</v>
      </c>
      <c r="E191" s="27" t="s">
        <v>22</v>
      </c>
      <c r="F191" s="27" t="s">
        <v>23</v>
      </c>
      <c r="G191" s="27"/>
      <c r="H191" s="27" t="s">
        <v>24</v>
      </c>
      <c r="I191" s="28">
        <v>0</v>
      </c>
      <c r="J191" s="28">
        <v>600020374</v>
      </c>
      <c r="K191" s="28">
        <v>600020374</v>
      </c>
      <c r="L191" s="29">
        <v>15.72</v>
      </c>
      <c r="M191" s="29">
        <f>IFERROR(_xlfn.XLOOKUP($B191,'Ownership Metrics'!$A:$A,'Ownership Metrics'!$B:$B),"")</f>
        <v>5.67</v>
      </c>
      <c r="N191" s="28">
        <f>IFERROR(_xlfn.XLOOKUP($B191,'Ownership Metrics'!$A:$A,'Ownership Metrics'!$C:$C),"")</f>
        <v>4751</v>
      </c>
      <c r="O191" s="29">
        <f>IFERROR(_xlfn.XLOOKUP($B191,'Ownership Metrics'!$A:$A,'Ownership Metrics'!$D:$D),"")</f>
        <v>66.5</v>
      </c>
      <c r="P191" s="29">
        <f>IFERROR(_xlfn.XLOOKUP($B191,'Ownership Metrics'!$A:$A,'Ownership Metrics'!$E:$E),"")</f>
        <v>90.87</v>
      </c>
      <c r="Q191" s="30">
        <f>IFERROR(_xlfn.XLOOKUP($B191,'Ownership Metrics'!$A:$A,'Ownership Metrics'!$F:$F),"")</f>
        <v>5</v>
      </c>
      <c r="R191" s="30">
        <f>IFERROR(_xlfn.XLOOKUP($B191,'Ownership Metrics'!$A:$A,'Ownership Metrics'!$G:$G),"")</f>
        <v>69</v>
      </c>
      <c r="S191" s="27" t="str">
        <f>IFERROR(_xlfn.XLOOKUP($B191,'Ownership Metrics'!$A:$A,'Ownership Metrics'!$H:$H),"")</f>
        <v>Mayoritas</v>
      </c>
      <c r="T191" s="27" t="str">
        <f>IFERROR(_xlfn.XLOOKUP($B191,'Ownership Metrics'!$A:$A,'Ownership Metrics'!$I:$I),"")</f>
        <v>Tinggi</v>
      </c>
      <c r="U191" s="27">
        <f>IF(COUNTIFS($B$2:$B191,$B191,$D$2:$D191,$D191)=1,1,0)</f>
        <v>1</v>
      </c>
      <c r="V191" s="27">
        <f t="shared" si="7"/>
        <v>15.72</v>
      </c>
      <c r="W191" s="27">
        <f t="shared" si="8"/>
        <v>2</v>
      </c>
      <c r="X191" s="27">
        <f t="shared" si="6"/>
        <v>15.719999980900001</v>
      </c>
    </row>
    <row r="192" spans="1:24" x14ac:dyDescent="0.25">
      <c r="A192" s="26">
        <v>46265</v>
      </c>
      <c r="B192" s="27" t="s">
        <v>10176</v>
      </c>
      <c r="C192" s="27" t="s">
        <v>303</v>
      </c>
      <c r="D192" s="27" t="s">
        <v>308</v>
      </c>
      <c r="E192" s="27" t="s">
        <v>22</v>
      </c>
      <c r="F192" s="27" t="s">
        <v>23</v>
      </c>
      <c r="G192" s="27"/>
      <c r="H192" s="27"/>
      <c r="I192" s="28">
        <v>0</v>
      </c>
      <c r="J192" s="28">
        <v>93459476</v>
      </c>
      <c r="K192" s="28">
        <v>93459476</v>
      </c>
      <c r="L192" s="29">
        <v>2.4500000000000002</v>
      </c>
      <c r="M192" s="29">
        <f>IFERROR(_xlfn.XLOOKUP($B192,'Ownership Metrics'!$A:$A,'Ownership Metrics'!$B:$B),"")</f>
        <v>5.67</v>
      </c>
      <c r="N192" s="28">
        <f>IFERROR(_xlfn.XLOOKUP($B192,'Ownership Metrics'!$A:$A,'Ownership Metrics'!$C:$C),"")</f>
        <v>4751</v>
      </c>
      <c r="O192" s="29">
        <f>IFERROR(_xlfn.XLOOKUP($B192,'Ownership Metrics'!$A:$A,'Ownership Metrics'!$D:$D),"")</f>
        <v>66.5</v>
      </c>
      <c r="P192" s="29">
        <f>IFERROR(_xlfn.XLOOKUP($B192,'Ownership Metrics'!$A:$A,'Ownership Metrics'!$E:$E),"")</f>
        <v>90.87</v>
      </c>
      <c r="Q192" s="30">
        <f>IFERROR(_xlfn.XLOOKUP($B192,'Ownership Metrics'!$A:$A,'Ownership Metrics'!$F:$F),"")</f>
        <v>5</v>
      </c>
      <c r="R192" s="30">
        <f>IFERROR(_xlfn.XLOOKUP($B192,'Ownership Metrics'!$A:$A,'Ownership Metrics'!$G:$G),"")</f>
        <v>69</v>
      </c>
      <c r="S192" s="27" t="str">
        <f>IFERROR(_xlfn.XLOOKUP($B192,'Ownership Metrics'!$A:$A,'Ownership Metrics'!$H:$H),"")</f>
        <v>Mayoritas</v>
      </c>
      <c r="T192" s="27" t="str">
        <f>IFERROR(_xlfn.XLOOKUP($B192,'Ownership Metrics'!$A:$A,'Ownership Metrics'!$I:$I),"")</f>
        <v>Tinggi</v>
      </c>
      <c r="U192" s="27">
        <f>IF(COUNTIFS($B$2:$B192,$B192,$D$2:$D192,$D192)=1,1,0)</f>
        <v>1</v>
      </c>
      <c r="V192" s="27">
        <f t="shared" si="7"/>
        <v>2.4500000000000002</v>
      </c>
      <c r="W192" s="27">
        <f t="shared" si="8"/>
        <v>4</v>
      </c>
      <c r="X192" s="27">
        <f t="shared" si="6"/>
        <v>2.4499999808000004</v>
      </c>
    </row>
    <row r="193" spans="1:24" x14ac:dyDescent="0.25">
      <c r="A193" s="26">
        <v>46265</v>
      </c>
      <c r="B193" s="27" t="s">
        <v>10177</v>
      </c>
      <c r="C193" s="27" t="s">
        <v>310</v>
      </c>
      <c r="D193" s="27" t="s">
        <v>311</v>
      </c>
      <c r="E193" s="27" t="s">
        <v>22</v>
      </c>
      <c r="F193" s="27" t="s">
        <v>23</v>
      </c>
      <c r="G193" s="27"/>
      <c r="H193" s="27" t="s">
        <v>24</v>
      </c>
      <c r="I193" s="28">
        <v>30670000</v>
      </c>
      <c r="J193" s="28">
        <v>0</v>
      </c>
      <c r="K193" s="28">
        <v>30670000</v>
      </c>
      <c r="L193" s="29">
        <v>1.4</v>
      </c>
      <c r="M193" s="29">
        <f>IFERROR(_xlfn.XLOOKUP($B193,'Ownership Metrics'!$A:$A,'Ownership Metrics'!$B:$B),"")</f>
        <v>8.7200000000000006</v>
      </c>
      <c r="N193" s="28">
        <f>IFERROR(_xlfn.XLOOKUP($B193,'Ownership Metrics'!$A:$A,'Ownership Metrics'!$C:$C),"")</f>
        <v>1797</v>
      </c>
      <c r="O193" s="29">
        <f>IFERROR(_xlfn.XLOOKUP($B193,'Ownership Metrics'!$A:$A,'Ownership Metrics'!$D:$D),"")</f>
        <v>36.44</v>
      </c>
      <c r="P193" s="29">
        <f>IFERROR(_xlfn.XLOOKUP($B193,'Ownership Metrics'!$A:$A,'Ownership Metrics'!$E:$E),"")</f>
        <v>62.31</v>
      </c>
      <c r="Q193" s="30">
        <f>IFERROR(_xlfn.XLOOKUP($B193,'Ownership Metrics'!$A:$A,'Ownership Metrics'!$F:$F),"")</f>
        <v>13</v>
      </c>
      <c r="R193" s="30">
        <f>IFERROR(_xlfn.XLOOKUP($B193,'Ownership Metrics'!$A:$A,'Ownership Metrics'!$G:$G),"")</f>
        <v>37</v>
      </c>
      <c r="S193" s="27" t="str">
        <f>IFERROR(_xlfn.XLOOKUP($B193,'Ownership Metrics'!$A:$A,'Ownership Metrics'!$H:$H),"")</f>
        <v>Oligopoli</v>
      </c>
      <c r="T193" s="27" t="str">
        <f>IFERROR(_xlfn.XLOOKUP($B193,'Ownership Metrics'!$A:$A,'Ownership Metrics'!$I:$I),"")</f>
        <v>Sedang</v>
      </c>
      <c r="U193" s="27">
        <f>IF(COUNTIFS($B$2:$B193,$B193,$D$2:$D193,$D193)=1,1,0)</f>
        <v>1</v>
      </c>
      <c r="V193" s="27">
        <f t="shared" si="7"/>
        <v>1.4</v>
      </c>
      <c r="W193" s="27">
        <f t="shared" si="8"/>
        <v>12</v>
      </c>
      <c r="X193" s="27">
        <f t="shared" si="6"/>
        <v>1.3999999806999999</v>
      </c>
    </row>
    <row r="194" spans="1:24" x14ac:dyDescent="0.25">
      <c r="A194" s="26">
        <v>46265</v>
      </c>
      <c r="B194" s="27" t="s">
        <v>10177</v>
      </c>
      <c r="C194" s="27" t="s">
        <v>310</v>
      </c>
      <c r="D194" s="27" t="s">
        <v>312</v>
      </c>
      <c r="E194" s="27" t="s">
        <v>22</v>
      </c>
      <c r="F194" s="27" t="s">
        <v>23</v>
      </c>
      <c r="G194" s="27"/>
      <c r="H194" s="27" t="s">
        <v>24</v>
      </c>
      <c r="I194" s="28">
        <v>356130919</v>
      </c>
      <c r="J194" s="28">
        <v>0</v>
      </c>
      <c r="K194" s="28">
        <v>356130919</v>
      </c>
      <c r="L194" s="29">
        <v>16.25</v>
      </c>
      <c r="M194" s="29">
        <f>IFERROR(_xlfn.XLOOKUP($B194,'Ownership Metrics'!$A:$A,'Ownership Metrics'!$B:$B),"")</f>
        <v>8.7200000000000006</v>
      </c>
      <c r="N194" s="28">
        <f>IFERROR(_xlfn.XLOOKUP($B194,'Ownership Metrics'!$A:$A,'Ownership Metrics'!$C:$C),"")</f>
        <v>1797</v>
      </c>
      <c r="O194" s="29">
        <f>IFERROR(_xlfn.XLOOKUP($B194,'Ownership Metrics'!$A:$A,'Ownership Metrics'!$D:$D),"")</f>
        <v>36.44</v>
      </c>
      <c r="P194" s="29">
        <f>IFERROR(_xlfn.XLOOKUP($B194,'Ownership Metrics'!$A:$A,'Ownership Metrics'!$E:$E),"")</f>
        <v>62.31</v>
      </c>
      <c r="Q194" s="30">
        <f>IFERROR(_xlfn.XLOOKUP($B194,'Ownership Metrics'!$A:$A,'Ownership Metrics'!$F:$F),"")</f>
        <v>13</v>
      </c>
      <c r="R194" s="30">
        <f>IFERROR(_xlfn.XLOOKUP($B194,'Ownership Metrics'!$A:$A,'Ownership Metrics'!$G:$G),"")</f>
        <v>37</v>
      </c>
      <c r="S194" s="27" t="str">
        <f>IFERROR(_xlfn.XLOOKUP($B194,'Ownership Metrics'!$A:$A,'Ownership Metrics'!$H:$H),"")</f>
        <v>Oligopoli</v>
      </c>
      <c r="T194" s="27" t="str">
        <f>IFERROR(_xlfn.XLOOKUP($B194,'Ownership Metrics'!$A:$A,'Ownership Metrics'!$I:$I),"")</f>
        <v>Sedang</v>
      </c>
      <c r="U194" s="27">
        <f>IF(COUNTIFS($B$2:$B194,$B194,$D$2:$D194,$D194)=1,1,0)</f>
        <v>1</v>
      </c>
      <c r="V194" s="27">
        <f t="shared" si="7"/>
        <v>16.25</v>
      </c>
      <c r="W194" s="27">
        <f t="shared" si="8"/>
        <v>2</v>
      </c>
      <c r="X194" s="27">
        <f t="shared" ref="X194:X257" si="9">$V194-(ROW()*0.0000000001)</f>
        <v>16.249999980599998</v>
      </c>
    </row>
    <row r="195" spans="1:24" x14ac:dyDescent="0.25">
      <c r="A195" s="26">
        <v>46265</v>
      </c>
      <c r="B195" s="27" t="s">
        <v>10177</v>
      </c>
      <c r="C195" s="27" t="s">
        <v>310</v>
      </c>
      <c r="D195" s="27" t="s">
        <v>313</v>
      </c>
      <c r="E195" s="27" t="s">
        <v>22</v>
      </c>
      <c r="F195" s="27" t="s">
        <v>23</v>
      </c>
      <c r="G195" s="27"/>
      <c r="H195" s="27" t="s">
        <v>24</v>
      </c>
      <c r="I195" s="28">
        <v>798633308</v>
      </c>
      <c r="J195" s="28">
        <v>0</v>
      </c>
      <c r="K195" s="28">
        <v>798633308</v>
      </c>
      <c r="L195" s="29">
        <v>36.44</v>
      </c>
      <c r="M195" s="29">
        <f>IFERROR(_xlfn.XLOOKUP($B195,'Ownership Metrics'!$A:$A,'Ownership Metrics'!$B:$B),"")</f>
        <v>8.7200000000000006</v>
      </c>
      <c r="N195" s="28">
        <f>IFERROR(_xlfn.XLOOKUP($B195,'Ownership Metrics'!$A:$A,'Ownership Metrics'!$C:$C),"")</f>
        <v>1797</v>
      </c>
      <c r="O195" s="29">
        <f>IFERROR(_xlfn.XLOOKUP($B195,'Ownership Metrics'!$A:$A,'Ownership Metrics'!$D:$D),"")</f>
        <v>36.44</v>
      </c>
      <c r="P195" s="29">
        <f>IFERROR(_xlfn.XLOOKUP($B195,'Ownership Metrics'!$A:$A,'Ownership Metrics'!$E:$E),"")</f>
        <v>62.31</v>
      </c>
      <c r="Q195" s="30">
        <f>IFERROR(_xlfn.XLOOKUP($B195,'Ownership Metrics'!$A:$A,'Ownership Metrics'!$F:$F),"")</f>
        <v>13</v>
      </c>
      <c r="R195" s="30">
        <f>IFERROR(_xlfn.XLOOKUP($B195,'Ownership Metrics'!$A:$A,'Ownership Metrics'!$G:$G),"")</f>
        <v>37</v>
      </c>
      <c r="S195" s="27" t="str">
        <f>IFERROR(_xlfn.XLOOKUP($B195,'Ownership Metrics'!$A:$A,'Ownership Metrics'!$H:$H),"")</f>
        <v>Oligopoli</v>
      </c>
      <c r="T195" s="27" t="str">
        <f>IFERROR(_xlfn.XLOOKUP($B195,'Ownership Metrics'!$A:$A,'Ownership Metrics'!$I:$I),"")</f>
        <v>Sedang</v>
      </c>
      <c r="U195" s="27">
        <f>IF(COUNTIFS($B$2:$B195,$B195,$D$2:$D195,$D195)=1,1,0)</f>
        <v>1</v>
      </c>
      <c r="V195" s="27">
        <f t="shared" ref="V195:V258" si="10">SUMIFS($L$2:$L$10000,$B$2:$B$10000,$B195,$D$2:$D$10000,$D195)</f>
        <v>36.44</v>
      </c>
      <c r="W195" s="27">
        <f t="shared" ref="W195:W258" si="11">COUNTIFS($B$2:$B$10000,$B195,$U$2:$U$10000,1,$X$2:$X$10000,"&gt;"&amp;$X195)+1</f>
        <v>1</v>
      </c>
      <c r="X195" s="27">
        <f t="shared" si="9"/>
        <v>36.439999980499998</v>
      </c>
    </row>
    <row r="196" spans="1:24" x14ac:dyDescent="0.25">
      <c r="A196" s="26">
        <v>46265</v>
      </c>
      <c r="B196" s="27" t="s">
        <v>10177</v>
      </c>
      <c r="C196" s="27" t="s">
        <v>310</v>
      </c>
      <c r="D196" s="27" t="s">
        <v>314</v>
      </c>
      <c r="E196" s="27" t="s">
        <v>315</v>
      </c>
      <c r="F196" s="27" t="s">
        <v>23</v>
      </c>
      <c r="G196" s="27"/>
      <c r="H196" s="27" t="s">
        <v>24</v>
      </c>
      <c r="I196" s="28">
        <v>149437339</v>
      </c>
      <c r="J196" s="28">
        <v>0</v>
      </c>
      <c r="K196" s="28">
        <v>149437339</v>
      </c>
      <c r="L196" s="29">
        <v>6.82</v>
      </c>
      <c r="M196" s="29">
        <f>IFERROR(_xlfn.XLOOKUP($B196,'Ownership Metrics'!$A:$A,'Ownership Metrics'!$B:$B),"")</f>
        <v>8.7200000000000006</v>
      </c>
      <c r="N196" s="28">
        <f>IFERROR(_xlfn.XLOOKUP($B196,'Ownership Metrics'!$A:$A,'Ownership Metrics'!$C:$C),"")</f>
        <v>1797</v>
      </c>
      <c r="O196" s="29">
        <f>IFERROR(_xlfn.XLOOKUP($B196,'Ownership Metrics'!$A:$A,'Ownership Metrics'!$D:$D),"")</f>
        <v>36.44</v>
      </c>
      <c r="P196" s="29">
        <f>IFERROR(_xlfn.XLOOKUP($B196,'Ownership Metrics'!$A:$A,'Ownership Metrics'!$E:$E),"")</f>
        <v>62.31</v>
      </c>
      <c r="Q196" s="30">
        <f>IFERROR(_xlfn.XLOOKUP($B196,'Ownership Metrics'!$A:$A,'Ownership Metrics'!$F:$F),"")</f>
        <v>13</v>
      </c>
      <c r="R196" s="30">
        <f>IFERROR(_xlfn.XLOOKUP($B196,'Ownership Metrics'!$A:$A,'Ownership Metrics'!$G:$G),"")</f>
        <v>37</v>
      </c>
      <c r="S196" s="27" t="str">
        <f>IFERROR(_xlfn.XLOOKUP($B196,'Ownership Metrics'!$A:$A,'Ownership Metrics'!$H:$H),"")</f>
        <v>Oligopoli</v>
      </c>
      <c r="T196" s="27" t="str">
        <f>IFERROR(_xlfn.XLOOKUP($B196,'Ownership Metrics'!$A:$A,'Ownership Metrics'!$I:$I),"")</f>
        <v>Sedang</v>
      </c>
      <c r="U196" s="27">
        <f>IF(COUNTIFS($B$2:$B196,$B196,$D$2:$D196,$D196)=1,1,0)</f>
        <v>1</v>
      </c>
      <c r="V196" s="27">
        <f t="shared" si="10"/>
        <v>6.82</v>
      </c>
      <c r="W196" s="27">
        <f t="shared" si="11"/>
        <v>4</v>
      </c>
      <c r="X196" s="27">
        <f t="shared" si="9"/>
        <v>6.8199999804000004</v>
      </c>
    </row>
    <row r="197" spans="1:24" x14ac:dyDescent="0.25">
      <c r="A197" s="26">
        <v>46265</v>
      </c>
      <c r="B197" s="27" t="s">
        <v>10177</v>
      </c>
      <c r="C197" s="27" t="s">
        <v>310</v>
      </c>
      <c r="D197" s="27" t="s">
        <v>316</v>
      </c>
      <c r="E197" s="27" t="s">
        <v>35</v>
      </c>
      <c r="F197" s="27" t="s">
        <v>23</v>
      </c>
      <c r="G197" s="27" t="s">
        <v>36</v>
      </c>
      <c r="H197" s="27"/>
      <c r="I197" s="28">
        <v>25000000</v>
      </c>
      <c r="J197" s="28">
        <v>0</v>
      </c>
      <c r="K197" s="28">
        <v>25000000</v>
      </c>
      <c r="L197" s="29">
        <v>1.1399999999999999</v>
      </c>
      <c r="M197" s="29">
        <f>IFERROR(_xlfn.XLOOKUP($B197,'Ownership Metrics'!$A:$A,'Ownership Metrics'!$B:$B),"")</f>
        <v>8.7200000000000006</v>
      </c>
      <c r="N197" s="28">
        <f>IFERROR(_xlfn.XLOOKUP($B197,'Ownership Metrics'!$A:$A,'Ownership Metrics'!$C:$C),"")</f>
        <v>1797</v>
      </c>
      <c r="O197" s="29">
        <f>IFERROR(_xlfn.XLOOKUP($B197,'Ownership Metrics'!$A:$A,'Ownership Metrics'!$D:$D),"")</f>
        <v>36.44</v>
      </c>
      <c r="P197" s="29">
        <f>IFERROR(_xlfn.XLOOKUP($B197,'Ownership Metrics'!$A:$A,'Ownership Metrics'!$E:$E),"")</f>
        <v>62.31</v>
      </c>
      <c r="Q197" s="30">
        <f>IFERROR(_xlfn.XLOOKUP($B197,'Ownership Metrics'!$A:$A,'Ownership Metrics'!$F:$F),"")</f>
        <v>13</v>
      </c>
      <c r="R197" s="30">
        <f>IFERROR(_xlfn.XLOOKUP($B197,'Ownership Metrics'!$A:$A,'Ownership Metrics'!$G:$G),"")</f>
        <v>37</v>
      </c>
      <c r="S197" s="27" t="str">
        <f>IFERROR(_xlfn.XLOOKUP($B197,'Ownership Metrics'!$A:$A,'Ownership Metrics'!$H:$H),"")</f>
        <v>Oligopoli</v>
      </c>
      <c r="T197" s="27" t="str">
        <f>IFERROR(_xlfn.XLOOKUP($B197,'Ownership Metrics'!$A:$A,'Ownership Metrics'!$I:$I),"")</f>
        <v>Sedang</v>
      </c>
      <c r="U197" s="27">
        <f>IF(COUNTIFS($B$2:$B197,$B197,$D$2:$D197,$D197)=1,1,0)</f>
        <v>1</v>
      </c>
      <c r="V197" s="27">
        <f t="shared" si="10"/>
        <v>1.1399999999999999</v>
      </c>
      <c r="W197" s="27">
        <f t="shared" si="11"/>
        <v>13</v>
      </c>
      <c r="X197" s="27">
        <f t="shared" si="9"/>
        <v>1.1399999802999998</v>
      </c>
    </row>
    <row r="198" spans="1:24" x14ac:dyDescent="0.25">
      <c r="A198" s="26">
        <v>46265</v>
      </c>
      <c r="B198" s="27" t="s">
        <v>10177</v>
      </c>
      <c r="C198" s="27" t="s">
        <v>310</v>
      </c>
      <c r="D198" s="27" t="s">
        <v>317</v>
      </c>
      <c r="E198" s="27" t="s">
        <v>35</v>
      </c>
      <c r="F198" s="27" t="s">
        <v>23</v>
      </c>
      <c r="G198" s="27" t="s">
        <v>36</v>
      </c>
      <c r="H198" s="27" t="s">
        <v>24</v>
      </c>
      <c r="I198" s="28">
        <v>37462600</v>
      </c>
      <c r="J198" s="28">
        <v>0</v>
      </c>
      <c r="K198" s="28">
        <v>37462600</v>
      </c>
      <c r="L198" s="29">
        <v>1.71</v>
      </c>
      <c r="M198" s="29">
        <f>IFERROR(_xlfn.XLOOKUP($B198,'Ownership Metrics'!$A:$A,'Ownership Metrics'!$B:$B),"")</f>
        <v>8.7200000000000006</v>
      </c>
      <c r="N198" s="28">
        <f>IFERROR(_xlfn.XLOOKUP($B198,'Ownership Metrics'!$A:$A,'Ownership Metrics'!$C:$C),"")</f>
        <v>1797</v>
      </c>
      <c r="O198" s="29">
        <f>IFERROR(_xlfn.XLOOKUP($B198,'Ownership Metrics'!$A:$A,'Ownership Metrics'!$D:$D),"")</f>
        <v>36.44</v>
      </c>
      <c r="P198" s="29">
        <f>IFERROR(_xlfn.XLOOKUP($B198,'Ownership Metrics'!$A:$A,'Ownership Metrics'!$E:$E),"")</f>
        <v>62.31</v>
      </c>
      <c r="Q198" s="30">
        <f>IFERROR(_xlfn.XLOOKUP($B198,'Ownership Metrics'!$A:$A,'Ownership Metrics'!$F:$F),"")</f>
        <v>13</v>
      </c>
      <c r="R198" s="30">
        <f>IFERROR(_xlfn.XLOOKUP($B198,'Ownership Metrics'!$A:$A,'Ownership Metrics'!$G:$G),"")</f>
        <v>37</v>
      </c>
      <c r="S198" s="27" t="str">
        <f>IFERROR(_xlfn.XLOOKUP($B198,'Ownership Metrics'!$A:$A,'Ownership Metrics'!$H:$H),"")</f>
        <v>Oligopoli</v>
      </c>
      <c r="T198" s="27" t="str">
        <f>IFERROR(_xlfn.XLOOKUP($B198,'Ownership Metrics'!$A:$A,'Ownership Metrics'!$I:$I),"")</f>
        <v>Sedang</v>
      </c>
      <c r="U198" s="27">
        <f>IF(COUNTIFS($B$2:$B198,$B198,$D$2:$D198,$D198)=1,1,0)</f>
        <v>1</v>
      </c>
      <c r="V198" s="27">
        <f t="shared" si="10"/>
        <v>1.71</v>
      </c>
      <c r="W198" s="27">
        <f t="shared" si="11"/>
        <v>11</v>
      </c>
      <c r="X198" s="27">
        <f t="shared" si="9"/>
        <v>1.7099999801999999</v>
      </c>
    </row>
    <row r="199" spans="1:24" x14ac:dyDescent="0.25">
      <c r="A199" s="26">
        <v>46265</v>
      </c>
      <c r="B199" s="27" t="s">
        <v>10177</v>
      </c>
      <c r="C199" s="27" t="s">
        <v>310</v>
      </c>
      <c r="D199" s="27" t="s">
        <v>318</v>
      </c>
      <c r="E199" s="27" t="s">
        <v>35</v>
      </c>
      <c r="F199" s="27" t="s">
        <v>23</v>
      </c>
      <c r="G199" s="27" t="s">
        <v>36</v>
      </c>
      <c r="H199" s="27" t="s">
        <v>24</v>
      </c>
      <c r="I199" s="28">
        <v>46900000</v>
      </c>
      <c r="J199" s="28">
        <v>0</v>
      </c>
      <c r="K199" s="28">
        <v>46900000</v>
      </c>
      <c r="L199" s="29">
        <v>2.14</v>
      </c>
      <c r="M199" s="29">
        <f>IFERROR(_xlfn.XLOOKUP($B199,'Ownership Metrics'!$A:$A,'Ownership Metrics'!$B:$B),"")</f>
        <v>8.7200000000000006</v>
      </c>
      <c r="N199" s="28">
        <f>IFERROR(_xlfn.XLOOKUP($B199,'Ownership Metrics'!$A:$A,'Ownership Metrics'!$C:$C),"")</f>
        <v>1797</v>
      </c>
      <c r="O199" s="29">
        <f>IFERROR(_xlfn.XLOOKUP($B199,'Ownership Metrics'!$A:$A,'Ownership Metrics'!$D:$D),"")</f>
        <v>36.44</v>
      </c>
      <c r="P199" s="29">
        <f>IFERROR(_xlfn.XLOOKUP($B199,'Ownership Metrics'!$A:$A,'Ownership Metrics'!$E:$E),"")</f>
        <v>62.31</v>
      </c>
      <c r="Q199" s="30">
        <f>IFERROR(_xlfn.XLOOKUP($B199,'Ownership Metrics'!$A:$A,'Ownership Metrics'!$F:$F),"")</f>
        <v>13</v>
      </c>
      <c r="R199" s="30">
        <f>IFERROR(_xlfn.XLOOKUP($B199,'Ownership Metrics'!$A:$A,'Ownership Metrics'!$G:$G),"")</f>
        <v>37</v>
      </c>
      <c r="S199" s="27" t="str">
        <f>IFERROR(_xlfn.XLOOKUP($B199,'Ownership Metrics'!$A:$A,'Ownership Metrics'!$H:$H),"")</f>
        <v>Oligopoli</v>
      </c>
      <c r="T199" s="27" t="str">
        <f>IFERROR(_xlfn.XLOOKUP($B199,'Ownership Metrics'!$A:$A,'Ownership Metrics'!$I:$I),"")</f>
        <v>Sedang</v>
      </c>
      <c r="U199" s="27">
        <f>IF(COUNTIFS($B$2:$B199,$B199,$D$2:$D199,$D199)=1,1,0)</f>
        <v>1</v>
      </c>
      <c r="V199" s="27">
        <f t="shared" si="10"/>
        <v>2.14</v>
      </c>
      <c r="W199" s="27">
        <f t="shared" si="11"/>
        <v>9</v>
      </c>
      <c r="X199" s="27">
        <f t="shared" si="9"/>
        <v>2.1399999801000003</v>
      </c>
    </row>
    <row r="200" spans="1:24" x14ac:dyDescent="0.25">
      <c r="A200" s="26">
        <v>46265</v>
      </c>
      <c r="B200" s="27" t="s">
        <v>10177</v>
      </c>
      <c r="C200" s="27" t="s">
        <v>310</v>
      </c>
      <c r="D200" s="27" t="s">
        <v>319</v>
      </c>
      <c r="E200" s="27" t="s">
        <v>35</v>
      </c>
      <c r="F200" s="27" t="s">
        <v>23</v>
      </c>
      <c r="G200" s="27" t="s">
        <v>36</v>
      </c>
      <c r="H200" s="27" t="s">
        <v>24</v>
      </c>
      <c r="I200" s="28">
        <v>44805150</v>
      </c>
      <c r="J200" s="28">
        <v>0</v>
      </c>
      <c r="K200" s="28">
        <v>44805150</v>
      </c>
      <c r="L200" s="29">
        <v>2.04</v>
      </c>
      <c r="M200" s="29">
        <f>IFERROR(_xlfn.XLOOKUP($B200,'Ownership Metrics'!$A:$A,'Ownership Metrics'!$B:$B),"")</f>
        <v>8.7200000000000006</v>
      </c>
      <c r="N200" s="28">
        <f>IFERROR(_xlfn.XLOOKUP($B200,'Ownership Metrics'!$A:$A,'Ownership Metrics'!$C:$C),"")</f>
        <v>1797</v>
      </c>
      <c r="O200" s="29">
        <f>IFERROR(_xlfn.XLOOKUP($B200,'Ownership Metrics'!$A:$A,'Ownership Metrics'!$D:$D),"")</f>
        <v>36.44</v>
      </c>
      <c r="P200" s="29">
        <f>IFERROR(_xlfn.XLOOKUP($B200,'Ownership Metrics'!$A:$A,'Ownership Metrics'!$E:$E),"")</f>
        <v>62.31</v>
      </c>
      <c r="Q200" s="30">
        <f>IFERROR(_xlfn.XLOOKUP($B200,'Ownership Metrics'!$A:$A,'Ownership Metrics'!$F:$F),"")</f>
        <v>13</v>
      </c>
      <c r="R200" s="30">
        <f>IFERROR(_xlfn.XLOOKUP($B200,'Ownership Metrics'!$A:$A,'Ownership Metrics'!$G:$G),"")</f>
        <v>37</v>
      </c>
      <c r="S200" s="27" t="str">
        <f>IFERROR(_xlfn.XLOOKUP($B200,'Ownership Metrics'!$A:$A,'Ownership Metrics'!$H:$H),"")</f>
        <v>Oligopoli</v>
      </c>
      <c r="T200" s="27" t="str">
        <f>IFERROR(_xlfn.XLOOKUP($B200,'Ownership Metrics'!$A:$A,'Ownership Metrics'!$I:$I),"")</f>
        <v>Sedang</v>
      </c>
      <c r="U200" s="27">
        <f>IF(COUNTIFS($B$2:$B200,$B200,$D$2:$D200,$D200)=1,1,0)</f>
        <v>1</v>
      </c>
      <c r="V200" s="27">
        <f t="shared" si="10"/>
        <v>2.04</v>
      </c>
      <c r="W200" s="27">
        <f t="shared" si="11"/>
        <v>10</v>
      </c>
      <c r="X200" s="27">
        <f t="shared" si="9"/>
        <v>2.0399999800000002</v>
      </c>
    </row>
    <row r="201" spans="1:24" x14ac:dyDescent="0.25">
      <c r="A201" s="26">
        <v>46265</v>
      </c>
      <c r="B201" s="27" t="s">
        <v>10177</v>
      </c>
      <c r="C201" s="27" t="s">
        <v>310</v>
      </c>
      <c r="D201" s="27" t="s">
        <v>320</v>
      </c>
      <c r="E201" s="27" t="s">
        <v>35</v>
      </c>
      <c r="F201" s="27" t="s">
        <v>23</v>
      </c>
      <c r="G201" s="27" t="s">
        <v>36</v>
      </c>
      <c r="H201" s="27"/>
      <c r="I201" s="28">
        <v>73914500</v>
      </c>
      <c r="J201" s="28">
        <v>0</v>
      </c>
      <c r="K201" s="28">
        <v>73914500</v>
      </c>
      <c r="L201" s="29">
        <v>3.37</v>
      </c>
      <c r="M201" s="29">
        <f>IFERROR(_xlfn.XLOOKUP($B201,'Ownership Metrics'!$A:$A,'Ownership Metrics'!$B:$B),"")</f>
        <v>8.7200000000000006</v>
      </c>
      <c r="N201" s="28">
        <f>IFERROR(_xlfn.XLOOKUP($B201,'Ownership Metrics'!$A:$A,'Ownership Metrics'!$C:$C),"")</f>
        <v>1797</v>
      </c>
      <c r="O201" s="29">
        <f>IFERROR(_xlfn.XLOOKUP($B201,'Ownership Metrics'!$A:$A,'Ownership Metrics'!$D:$D),"")</f>
        <v>36.44</v>
      </c>
      <c r="P201" s="29">
        <f>IFERROR(_xlfn.XLOOKUP($B201,'Ownership Metrics'!$A:$A,'Ownership Metrics'!$E:$E),"")</f>
        <v>62.31</v>
      </c>
      <c r="Q201" s="30">
        <f>IFERROR(_xlfn.XLOOKUP($B201,'Ownership Metrics'!$A:$A,'Ownership Metrics'!$F:$F),"")</f>
        <v>13</v>
      </c>
      <c r="R201" s="30">
        <f>IFERROR(_xlfn.XLOOKUP($B201,'Ownership Metrics'!$A:$A,'Ownership Metrics'!$G:$G),"")</f>
        <v>37</v>
      </c>
      <c r="S201" s="27" t="str">
        <f>IFERROR(_xlfn.XLOOKUP($B201,'Ownership Metrics'!$A:$A,'Ownership Metrics'!$H:$H),"")</f>
        <v>Oligopoli</v>
      </c>
      <c r="T201" s="27" t="str">
        <f>IFERROR(_xlfn.XLOOKUP($B201,'Ownership Metrics'!$A:$A,'Ownership Metrics'!$I:$I),"")</f>
        <v>Sedang</v>
      </c>
      <c r="U201" s="27">
        <f>IF(COUNTIFS($B$2:$B201,$B201,$D$2:$D201,$D201)=1,1,0)</f>
        <v>1</v>
      </c>
      <c r="V201" s="27">
        <f t="shared" si="10"/>
        <v>3.37</v>
      </c>
      <c r="W201" s="27">
        <f t="shared" si="11"/>
        <v>6</v>
      </c>
      <c r="X201" s="27">
        <f t="shared" si="9"/>
        <v>3.3699999799000002</v>
      </c>
    </row>
    <row r="202" spans="1:24" x14ac:dyDescent="0.25">
      <c r="A202" s="26">
        <v>46265</v>
      </c>
      <c r="B202" s="27" t="s">
        <v>10177</v>
      </c>
      <c r="C202" s="27" t="s">
        <v>310</v>
      </c>
      <c r="D202" s="27" t="s">
        <v>321</v>
      </c>
      <c r="E202" s="27" t="s">
        <v>35</v>
      </c>
      <c r="F202" s="27" t="s">
        <v>23</v>
      </c>
      <c r="G202" s="27" t="s">
        <v>36</v>
      </c>
      <c r="H202" s="27"/>
      <c r="I202" s="28">
        <v>108790006</v>
      </c>
      <c r="J202" s="28">
        <v>0</v>
      </c>
      <c r="K202" s="28">
        <v>108790006</v>
      </c>
      <c r="L202" s="29">
        <v>4.96</v>
      </c>
      <c r="M202" s="29">
        <f>IFERROR(_xlfn.XLOOKUP($B202,'Ownership Metrics'!$A:$A,'Ownership Metrics'!$B:$B),"")</f>
        <v>8.7200000000000006</v>
      </c>
      <c r="N202" s="28">
        <f>IFERROR(_xlfn.XLOOKUP($B202,'Ownership Metrics'!$A:$A,'Ownership Metrics'!$C:$C),"")</f>
        <v>1797</v>
      </c>
      <c r="O202" s="29">
        <f>IFERROR(_xlfn.XLOOKUP($B202,'Ownership Metrics'!$A:$A,'Ownership Metrics'!$D:$D),"")</f>
        <v>36.44</v>
      </c>
      <c r="P202" s="29">
        <f>IFERROR(_xlfn.XLOOKUP($B202,'Ownership Metrics'!$A:$A,'Ownership Metrics'!$E:$E),"")</f>
        <v>62.31</v>
      </c>
      <c r="Q202" s="30">
        <f>IFERROR(_xlfn.XLOOKUP($B202,'Ownership Metrics'!$A:$A,'Ownership Metrics'!$F:$F),"")</f>
        <v>13</v>
      </c>
      <c r="R202" s="30">
        <f>IFERROR(_xlfn.XLOOKUP($B202,'Ownership Metrics'!$A:$A,'Ownership Metrics'!$G:$G),"")</f>
        <v>37</v>
      </c>
      <c r="S202" s="27" t="str">
        <f>IFERROR(_xlfn.XLOOKUP($B202,'Ownership Metrics'!$A:$A,'Ownership Metrics'!$H:$H),"")</f>
        <v>Oligopoli</v>
      </c>
      <c r="T202" s="27" t="str">
        <f>IFERROR(_xlfn.XLOOKUP($B202,'Ownership Metrics'!$A:$A,'Ownership Metrics'!$I:$I),"")</f>
        <v>Sedang</v>
      </c>
      <c r="U202" s="27">
        <f>IF(COUNTIFS($B$2:$B202,$B202,$D$2:$D202,$D202)=1,1,0)</f>
        <v>1</v>
      </c>
      <c r="V202" s="27">
        <f t="shared" si="10"/>
        <v>4.96</v>
      </c>
      <c r="W202" s="27">
        <f t="shared" si="11"/>
        <v>5</v>
      </c>
      <c r="X202" s="27">
        <f t="shared" si="9"/>
        <v>4.9599999798000001</v>
      </c>
    </row>
    <row r="203" spans="1:24" x14ac:dyDescent="0.25">
      <c r="A203" s="26">
        <v>46265</v>
      </c>
      <c r="B203" s="27" t="s">
        <v>10177</v>
      </c>
      <c r="C203" s="27" t="s">
        <v>310</v>
      </c>
      <c r="D203" s="27" t="s">
        <v>322</v>
      </c>
      <c r="E203" s="27" t="s">
        <v>35</v>
      </c>
      <c r="F203" s="27" t="s">
        <v>23</v>
      </c>
      <c r="G203" s="27" t="s">
        <v>36</v>
      </c>
      <c r="H203" s="27" t="s">
        <v>24</v>
      </c>
      <c r="I203" s="28">
        <v>70615500</v>
      </c>
      <c r="J203" s="28">
        <v>0</v>
      </c>
      <c r="K203" s="28">
        <v>70615500</v>
      </c>
      <c r="L203" s="29">
        <v>3.22</v>
      </c>
      <c r="M203" s="29">
        <f>IFERROR(_xlfn.XLOOKUP($B203,'Ownership Metrics'!$A:$A,'Ownership Metrics'!$B:$B),"")</f>
        <v>8.7200000000000006</v>
      </c>
      <c r="N203" s="28">
        <f>IFERROR(_xlfn.XLOOKUP($B203,'Ownership Metrics'!$A:$A,'Ownership Metrics'!$C:$C),"")</f>
        <v>1797</v>
      </c>
      <c r="O203" s="29">
        <f>IFERROR(_xlfn.XLOOKUP($B203,'Ownership Metrics'!$A:$A,'Ownership Metrics'!$D:$D),"")</f>
        <v>36.44</v>
      </c>
      <c r="P203" s="29">
        <f>IFERROR(_xlfn.XLOOKUP($B203,'Ownership Metrics'!$A:$A,'Ownership Metrics'!$E:$E),"")</f>
        <v>62.31</v>
      </c>
      <c r="Q203" s="30">
        <f>IFERROR(_xlfn.XLOOKUP($B203,'Ownership Metrics'!$A:$A,'Ownership Metrics'!$F:$F),"")</f>
        <v>13</v>
      </c>
      <c r="R203" s="30">
        <f>IFERROR(_xlfn.XLOOKUP($B203,'Ownership Metrics'!$A:$A,'Ownership Metrics'!$G:$G),"")</f>
        <v>37</v>
      </c>
      <c r="S203" s="27" t="str">
        <f>IFERROR(_xlfn.XLOOKUP($B203,'Ownership Metrics'!$A:$A,'Ownership Metrics'!$H:$H),"")</f>
        <v>Oligopoli</v>
      </c>
      <c r="T203" s="27" t="str">
        <f>IFERROR(_xlfn.XLOOKUP($B203,'Ownership Metrics'!$A:$A,'Ownership Metrics'!$I:$I),"")</f>
        <v>Sedang</v>
      </c>
      <c r="U203" s="27">
        <f>IF(COUNTIFS($B$2:$B203,$B203,$D$2:$D203,$D203)=1,1,0)</f>
        <v>1</v>
      </c>
      <c r="V203" s="27">
        <f t="shared" si="10"/>
        <v>3.22</v>
      </c>
      <c r="W203" s="27">
        <f t="shared" si="11"/>
        <v>7</v>
      </c>
      <c r="X203" s="27">
        <f t="shared" si="9"/>
        <v>3.2199999797000003</v>
      </c>
    </row>
    <row r="204" spans="1:24" x14ac:dyDescent="0.25">
      <c r="A204" s="26">
        <v>46265</v>
      </c>
      <c r="B204" s="27" t="s">
        <v>10177</v>
      </c>
      <c r="C204" s="27" t="s">
        <v>310</v>
      </c>
      <c r="D204" s="27" t="s">
        <v>323</v>
      </c>
      <c r="E204" s="27" t="s">
        <v>35</v>
      </c>
      <c r="F204" s="27" t="s">
        <v>23</v>
      </c>
      <c r="G204" s="27" t="s">
        <v>36</v>
      </c>
      <c r="H204" s="27"/>
      <c r="I204" s="28">
        <v>47605800</v>
      </c>
      <c r="J204" s="28">
        <v>0</v>
      </c>
      <c r="K204" s="28">
        <v>47605800</v>
      </c>
      <c r="L204" s="29">
        <v>2.17</v>
      </c>
      <c r="M204" s="29">
        <f>IFERROR(_xlfn.XLOOKUP($B204,'Ownership Metrics'!$A:$A,'Ownership Metrics'!$B:$B),"")</f>
        <v>8.7200000000000006</v>
      </c>
      <c r="N204" s="28">
        <f>IFERROR(_xlfn.XLOOKUP($B204,'Ownership Metrics'!$A:$A,'Ownership Metrics'!$C:$C),"")</f>
        <v>1797</v>
      </c>
      <c r="O204" s="29">
        <f>IFERROR(_xlfn.XLOOKUP($B204,'Ownership Metrics'!$A:$A,'Ownership Metrics'!$D:$D),"")</f>
        <v>36.44</v>
      </c>
      <c r="P204" s="29">
        <f>IFERROR(_xlfn.XLOOKUP($B204,'Ownership Metrics'!$A:$A,'Ownership Metrics'!$E:$E),"")</f>
        <v>62.31</v>
      </c>
      <c r="Q204" s="30">
        <f>IFERROR(_xlfn.XLOOKUP($B204,'Ownership Metrics'!$A:$A,'Ownership Metrics'!$F:$F),"")</f>
        <v>13</v>
      </c>
      <c r="R204" s="30">
        <f>IFERROR(_xlfn.XLOOKUP($B204,'Ownership Metrics'!$A:$A,'Ownership Metrics'!$G:$G),"")</f>
        <v>37</v>
      </c>
      <c r="S204" s="27" t="str">
        <f>IFERROR(_xlfn.XLOOKUP($B204,'Ownership Metrics'!$A:$A,'Ownership Metrics'!$H:$H),"")</f>
        <v>Oligopoli</v>
      </c>
      <c r="T204" s="27" t="str">
        <f>IFERROR(_xlfn.XLOOKUP($B204,'Ownership Metrics'!$A:$A,'Ownership Metrics'!$I:$I),"")</f>
        <v>Sedang</v>
      </c>
      <c r="U204" s="27">
        <f>IF(COUNTIFS($B$2:$B204,$B204,$D$2:$D204,$D204)=1,1,0)</f>
        <v>1</v>
      </c>
      <c r="V204" s="27">
        <f t="shared" si="10"/>
        <v>2.17</v>
      </c>
      <c r="W204" s="27">
        <f t="shared" si="11"/>
        <v>8</v>
      </c>
      <c r="X204" s="27">
        <f t="shared" si="9"/>
        <v>2.1699999796</v>
      </c>
    </row>
    <row r="205" spans="1:24" x14ac:dyDescent="0.25">
      <c r="A205" s="26">
        <v>46265</v>
      </c>
      <c r="B205" s="27" t="s">
        <v>10177</v>
      </c>
      <c r="C205" s="27" t="s">
        <v>310</v>
      </c>
      <c r="D205" s="27" t="s">
        <v>198</v>
      </c>
      <c r="E205" s="27" t="s">
        <v>67</v>
      </c>
      <c r="F205" s="27" t="s">
        <v>23</v>
      </c>
      <c r="G205" s="27"/>
      <c r="H205" s="27" t="s">
        <v>24</v>
      </c>
      <c r="I205" s="28">
        <v>210832443</v>
      </c>
      <c r="J205" s="28">
        <v>0</v>
      </c>
      <c r="K205" s="28">
        <v>210832443</v>
      </c>
      <c r="L205" s="29">
        <v>9.6199999999999992</v>
      </c>
      <c r="M205" s="29">
        <f>IFERROR(_xlfn.XLOOKUP($B205,'Ownership Metrics'!$A:$A,'Ownership Metrics'!$B:$B),"")</f>
        <v>8.7200000000000006</v>
      </c>
      <c r="N205" s="28">
        <f>IFERROR(_xlfn.XLOOKUP($B205,'Ownership Metrics'!$A:$A,'Ownership Metrics'!$C:$C),"")</f>
        <v>1797</v>
      </c>
      <c r="O205" s="29">
        <f>IFERROR(_xlfn.XLOOKUP($B205,'Ownership Metrics'!$A:$A,'Ownership Metrics'!$D:$D),"")</f>
        <v>36.44</v>
      </c>
      <c r="P205" s="29">
        <f>IFERROR(_xlfn.XLOOKUP($B205,'Ownership Metrics'!$A:$A,'Ownership Metrics'!$E:$E),"")</f>
        <v>62.31</v>
      </c>
      <c r="Q205" s="30">
        <f>IFERROR(_xlfn.XLOOKUP($B205,'Ownership Metrics'!$A:$A,'Ownership Metrics'!$F:$F),"")</f>
        <v>13</v>
      </c>
      <c r="R205" s="30">
        <f>IFERROR(_xlfn.XLOOKUP($B205,'Ownership Metrics'!$A:$A,'Ownership Metrics'!$G:$G),"")</f>
        <v>37</v>
      </c>
      <c r="S205" s="27" t="str">
        <f>IFERROR(_xlfn.XLOOKUP($B205,'Ownership Metrics'!$A:$A,'Ownership Metrics'!$H:$H),"")</f>
        <v>Oligopoli</v>
      </c>
      <c r="T205" s="27" t="str">
        <f>IFERROR(_xlfn.XLOOKUP($B205,'Ownership Metrics'!$A:$A,'Ownership Metrics'!$I:$I),"")</f>
        <v>Sedang</v>
      </c>
      <c r="U205" s="27">
        <f>IF(COUNTIFS($B$2:$B205,$B205,$D$2:$D205,$D205)=1,1,0)</f>
        <v>1</v>
      </c>
      <c r="V205" s="27">
        <f t="shared" si="10"/>
        <v>9.6199999999999992</v>
      </c>
      <c r="W205" s="27">
        <f t="shared" si="11"/>
        <v>3</v>
      </c>
      <c r="X205" s="27">
        <f t="shared" si="9"/>
        <v>9.6199999794999993</v>
      </c>
    </row>
    <row r="206" spans="1:24" x14ac:dyDescent="0.25">
      <c r="A206" s="26">
        <v>46265</v>
      </c>
      <c r="B206" s="27" t="s">
        <v>10178</v>
      </c>
      <c r="C206" s="27" t="s">
        <v>325</v>
      </c>
      <c r="D206" s="27" t="s">
        <v>326</v>
      </c>
      <c r="E206" s="27" t="s">
        <v>51</v>
      </c>
      <c r="F206" s="27" t="s">
        <v>23</v>
      </c>
      <c r="G206" s="27"/>
      <c r="H206" s="27" t="s">
        <v>24</v>
      </c>
      <c r="I206" s="28">
        <v>188233921</v>
      </c>
      <c r="J206" s="28">
        <v>0</v>
      </c>
      <c r="K206" s="28">
        <v>188233921</v>
      </c>
      <c r="L206" s="29">
        <v>3.76</v>
      </c>
      <c r="M206" s="29">
        <f>IFERROR(_xlfn.XLOOKUP($B206,'Ownership Metrics'!$A:$A,'Ownership Metrics'!$B:$B),"")</f>
        <v>3.16</v>
      </c>
      <c r="N206" s="28">
        <f>IFERROR(_xlfn.XLOOKUP($B206,'Ownership Metrics'!$A:$A,'Ownership Metrics'!$C:$C),"")</f>
        <v>6493</v>
      </c>
      <c r="O206" s="29">
        <f>IFERROR(_xlfn.XLOOKUP($B206,'Ownership Metrics'!$A:$A,'Ownership Metrics'!$D:$D),"")</f>
        <v>80</v>
      </c>
      <c r="P206" s="29">
        <f>IFERROR(_xlfn.XLOOKUP($B206,'Ownership Metrics'!$A:$A,'Ownership Metrics'!$E:$E),"")</f>
        <v>91.96</v>
      </c>
      <c r="Q206" s="30">
        <f>IFERROR(_xlfn.XLOOKUP($B206,'Ownership Metrics'!$A:$A,'Ownership Metrics'!$F:$F),"")</f>
        <v>5</v>
      </c>
      <c r="R206" s="30">
        <f>IFERROR(_xlfn.XLOOKUP($B206,'Ownership Metrics'!$A:$A,'Ownership Metrics'!$G:$G),"")</f>
        <v>77</v>
      </c>
      <c r="S206" s="27" t="str">
        <f>IFERROR(_xlfn.XLOOKUP($B206,'Ownership Metrics'!$A:$A,'Ownership Metrics'!$H:$H),"")</f>
        <v>Mayoritas</v>
      </c>
      <c r="T206" s="27" t="str">
        <f>IFERROR(_xlfn.XLOOKUP($B206,'Ownership Metrics'!$A:$A,'Ownership Metrics'!$I:$I),"")</f>
        <v>Tinggi</v>
      </c>
      <c r="U206" s="27">
        <f>IF(COUNTIFS($B$2:$B206,$B206,$D$2:$D206,$D206)=1,1,0)</f>
        <v>1</v>
      </c>
      <c r="V206" s="27">
        <f t="shared" si="10"/>
        <v>3.76</v>
      </c>
      <c r="W206" s="27">
        <f t="shared" si="11"/>
        <v>4</v>
      </c>
      <c r="X206" s="27">
        <f t="shared" si="9"/>
        <v>3.7599999793999999</v>
      </c>
    </row>
    <row r="207" spans="1:24" x14ac:dyDescent="0.25">
      <c r="A207" s="26">
        <v>46265</v>
      </c>
      <c r="B207" s="27" t="s">
        <v>10178</v>
      </c>
      <c r="C207" s="27" t="s">
        <v>325</v>
      </c>
      <c r="D207" s="27" t="s">
        <v>327</v>
      </c>
      <c r="E207" s="27" t="s">
        <v>22</v>
      </c>
      <c r="F207" s="27" t="s">
        <v>32</v>
      </c>
      <c r="G207" s="27"/>
      <c r="H207" s="27" t="s">
        <v>328</v>
      </c>
      <c r="I207" s="28">
        <v>0</v>
      </c>
      <c r="J207" s="28">
        <v>4001242013</v>
      </c>
      <c r="K207" s="28">
        <v>4001242013</v>
      </c>
      <c r="L207" s="29">
        <v>80</v>
      </c>
      <c r="M207" s="29">
        <f>IFERROR(_xlfn.XLOOKUP($B207,'Ownership Metrics'!$A:$A,'Ownership Metrics'!$B:$B),"")</f>
        <v>3.16</v>
      </c>
      <c r="N207" s="28">
        <f>IFERROR(_xlfn.XLOOKUP($B207,'Ownership Metrics'!$A:$A,'Ownership Metrics'!$C:$C),"")</f>
        <v>6493</v>
      </c>
      <c r="O207" s="29">
        <f>IFERROR(_xlfn.XLOOKUP($B207,'Ownership Metrics'!$A:$A,'Ownership Metrics'!$D:$D),"")</f>
        <v>80</v>
      </c>
      <c r="P207" s="29">
        <f>IFERROR(_xlfn.XLOOKUP($B207,'Ownership Metrics'!$A:$A,'Ownership Metrics'!$E:$E),"")</f>
        <v>91.96</v>
      </c>
      <c r="Q207" s="30">
        <f>IFERROR(_xlfn.XLOOKUP($B207,'Ownership Metrics'!$A:$A,'Ownership Metrics'!$F:$F),"")</f>
        <v>5</v>
      </c>
      <c r="R207" s="30">
        <f>IFERROR(_xlfn.XLOOKUP($B207,'Ownership Metrics'!$A:$A,'Ownership Metrics'!$G:$G),"")</f>
        <v>77</v>
      </c>
      <c r="S207" s="27" t="str">
        <f>IFERROR(_xlfn.XLOOKUP($B207,'Ownership Metrics'!$A:$A,'Ownership Metrics'!$H:$H),"")</f>
        <v>Mayoritas</v>
      </c>
      <c r="T207" s="27" t="str">
        <f>IFERROR(_xlfn.XLOOKUP($B207,'Ownership Metrics'!$A:$A,'Ownership Metrics'!$I:$I),"")</f>
        <v>Tinggi</v>
      </c>
      <c r="U207" s="27">
        <f>IF(COUNTIFS($B$2:$B207,$B207,$D$2:$D207,$D207)=1,1,0)</f>
        <v>1</v>
      </c>
      <c r="V207" s="27">
        <f t="shared" si="10"/>
        <v>80</v>
      </c>
      <c r="W207" s="27">
        <f t="shared" si="11"/>
        <v>1</v>
      </c>
      <c r="X207" s="27">
        <f t="shared" si="9"/>
        <v>79.9999999793</v>
      </c>
    </row>
    <row r="208" spans="1:24" x14ac:dyDescent="0.25">
      <c r="A208" s="26">
        <v>46265</v>
      </c>
      <c r="B208" s="27" t="s">
        <v>10178</v>
      </c>
      <c r="C208" s="27" t="s">
        <v>325</v>
      </c>
      <c r="D208" s="27" t="s">
        <v>329</v>
      </c>
      <c r="E208" s="27" t="s">
        <v>114</v>
      </c>
      <c r="F208" s="27" t="s">
        <v>23</v>
      </c>
      <c r="G208" s="27"/>
      <c r="H208" s="27" t="s">
        <v>24</v>
      </c>
      <c r="I208" s="28">
        <v>388000000</v>
      </c>
      <c r="J208" s="28">
        <v>0</v>
      </c>
      <c r="K208" s="28">
        <v>388000000</v>
      </c>
      <c r="L208" s="29">
        <v>7.76</v>
      </c>
      <c r="M208" s="29">
        <f>IFERROR(_xlfn.XLOOKUP($B208,'Ownership Metrics'!$A:$A,'Ownership Metrics'!$B:$B),"")</f>
        <v>3.16</v>
      </c>
      <c r="N208" s="28">
        <f>IFERROR(_xlfn.XLOOKUP($B208,'Ownership Metrics'!$A:$A,'Ownership Metrics'!$C:$C),"")</f>
        <v>6493</v>
      </c>
      <c r="O208" s="29">
        <f>IFERROR(_xlfn.XLOOKUP($B208,'Ownership Metrics'!$A:$A,'Ownership Metrics'!$D:$D),"")</f>
        <v>80</v>
      </c>
      <c r="P208" s="29">
        <f>IFERROR(_xlfn.XLOOKUP($B208,'Ownership Metrics'!$A:$A,'Ownership Metrics'!$E:$E),"")</f>
        <v>91.96</v>
      </c>
      <c r="Q208" s="30">
        <f>IFERROR(_xlfn.XLOOKUP($B208,'Ownership Metrics'!$A:$A,'Ownership Metrics'!$F:$F),"")</f>
        <v>5</v>
      </c>
      <c r="R208" s="30">
        <f>IFERROR(_xlfn.XLOOKUP($B208,'Ownership Metrics'!$A:$A,'Ownership Metrics'!$G:$G),"")</f>
        <v>77</v>
      </c>
      <c r="S208" s="27" t="str">
        <f>IFERROR(_xlfn.XLOOKUP($B208,'Ownership Metrics'!$A:$A,'Ownership Metrics'!$H:$H),"")</f>
        <v>Mayoritas</v>
      </c>
      <c r="T208" s="27" t="str">
        <f>IFERROR(_xlfn.XLOOKUP($B208,'Ownership Metrics'!$A:$A,'Ownership Metrics'!$I:$I),"")</f>
        <v>Tinggi</v>
      </c>
      <c r="U208" s="27">
        <f>IF(COUNTIFS($B$2:$B208,$B208,$D$2:$D208,$D208)=1,1,0)</f>
        <v>1</v>
      </c>
      <c r="V208" s="27">
        <f t="shared" si="10"/>
        <v>7.76</v>
      </c>
      <c r="W208" s="27">
        <f t="shared" si="11"/>
        <v>2</v>
      </c>
      <c r="X208" s="27">
        <f t="shared" si="9"/>
        <v>7.7599999791999998</v>
      </c>
    </row>
    <row r="209" spans="1:24" x14ac:dyDescent="0.25">
      <c r="A209" s="26">
        <v>46265</v>
      </c>
      <c r="B209" s="27" t="s">
        <v>10178</v>
      </c>
      <c r="C209" s="27" t="s">
        <v>325</v>
      </c>
      <c r="D209" s="27" t="s">
        <v>330</v>
      </c>
      <c r="E209" s="27" t="s">
        <v>44</v>
      </c>
      <c r="F209" s="27" t="s">
        <v>23</v>
      </c>
      <c r="G209" s="27"/>
      <c r="H209" s="27" t="s">
        <v>24</v>
      </c>
      <c r="I209" s="28">
        <v>55806100</v>
      </c>
      <c r="J209" s="28">
        <v>0</v>
      </c>
      <c r="K209" s="28">
        <v>55806100</v>
      </c>
      <c r="L209" s="29">
        <v>1.1200000000000001</v>
      </c>
      <c r="M209" s="29">
        <f>IFERROR(_xlfn.XLOOKUP($B209,'Ownership Metrics'!$A:$A,'Ownership Metrics'!$B:$B),"")</f>
        <v>3.16</v>
      </c>
      <c r="N209" s="28">
        <f>IFERROR(_xlfn.XLOOKUP($B209,'Ownership Metrics'!$A:$A,'Ownership Metrics'!$C:$C),"")</f>
        <v>6493</v>
      </c>
      <c r="O209" s="29">
        <f>IFERROR(_xlfn.XLOOKUP($B209,'Ownership Metrics'!$A:$A,'Ownership Metrics'!$D:$D),"")</f>
        <v>80</v>
      </c>
      <c r="P209" s="29">
        <f>IFERROR(_xlfn.XLOOKUP($B209,'Ownership Metrics'!$A:$A,'Ownership Metrics'!$E:$E),"")</f>
        <v>91.96</v>
      </c>
      <c r="Q209" s="30">
        <f>IFERROR(_xlfn.XLOOKUP($B209,'Ownership Metrics'!$A:$A,'Ownership Metrics'!$F:$F),"")</f>
        <v>5</v>
      </c>
      <c r="R209" s="30">
        <f>IFERROR(_xlfn.XLOOKUP($B209,'Ownership Metrics'!$A:$A,'Ownership Metrics'!$G:$G),"")</f>
        <v>77</v>
      </c>
      <c r="S209" s="27" t="str">
        <f>IFERROR(_xlfn.XLOOKUP($B209,'Ownership Metrics'!$A:$A,'Ownership Metrics'!$H:$H),"")</f>
        <v>Mayoritas</v>
      </c>
      <c r="T209" s="27" t="str">
        <f>IFERROR(_xlfn.XLOOKUP($B209,'Ownership Metrics'!$A:$A,'Ownership Metrics'!$I:$I),"")</f>
        <v>Tinggi</v>
      </c>
      <c r="U209" s="27">
        <f>IF(COUNTIFS($B$2:$B209,$B209,$D$2:$D209,$D209)=1,1,0)</f>
        <v>1</v>
      </c>
      <c r="V209" s="27">
        <f t="shared" si="10"/>
        <v>1.1200000000000001</v>
      </c>
      <c r="W209" s="27">
        <f t="shared" si="11"/>
        <v>5</v>
      </c>
      <c r="X209" s="27">
        <f t="shared" si="9"/>
        <v>1.1199999791000002</v>
      </c>
    </row>
    <row r="210" spans="1:24" x14ac:dyDescent="0.25">
      <c r="A210" s="26">
        <v>46265</v>
      </c>
      <c r="B210" s="27" t="s">
        <v>10178</v>
      </c>
      <c r="C210" s="27" t="s">
        <v>325</v>
      </c>
      <c r="D210" s="27" t="s">
        <v>331</v>
      </c>
      <c r="E210" s="27" t="s">
        <v>171</v>
      </c>
      <c r="F210" s="27" t="s">
        <v>23</v>
      </c>
      <c r="G210" s="27"/>
      <c r="H210" s="27" t="s">
        <v>24</v>
      </c>
      <c r="I210" s="28">
        <v>210019533</v>
      </c>
      <c r="J210" s="28">
        <v>0</v>
      </c>
      <c r="K210" s="28">
        <v>210019533</v>
      </c>
      <c r="L210" s="29">
        <v>4.2</v>
      </c>
      <c r="M210" s="29">
        <f>IFERROR(_xlfn.XLOOKUP($B210,'Ownership Metrics'!$A:$A,'Ownership Metrics'!$B:$B),"")</f>
        <v>3.16</v>
      </c>
      <c r="N210" s="28">
        <f>IFERROR(_xlfn.XLOOKUP($B210,'Ownership Metrics'!$A:$A,'Ownership Metrics'!$C:$C),"")</f>
        <v>6493</v>
      </c>
      <c r="O210" s="29">
        <f>IFERROR(_xlfn.XLOOKUP($B210,'Ownership Metrics'!$A:$A,'Ownership Metrics'!$D:$D),"")</f>
        <v>80</v>
      </c>
      <c r="P210" s="29">
        <f>IFERROR(_xlfn.XLOOKUP($B210,'Ownership Metrics'!$A:$A,'Ownership Metrics'!$E:$E),"")</f>
        <v>91.96</v>
      </c>
      <c r="Q210" s="30">
        <f>IFERROR(_xlfn.XLOOKUP($B210,'Ownership Metrics'!$A:$A,'Ownership Metrics'!$F:$F),"")</f>
        <v>5</v>
      </c>
      <c r="R210" s="30">
        <f>IFERROR(_xlfn.XLOOKUP($B210,'Ownership Metrics'!$A:$A,'Ownership Metrics'!$G:$G),"")</f>
        <v>77</v>
      </c>
      <c r="S210" s="27" t="str">
        <f>IFERROR(_xlfn.XLOOKUP($B210,'Ownership Metrics'!$A:$A,'Ownership Metrics'!$H:$H),"")</f>
        <v>Mayoritas</v>
      </c>
      <c r="T210" s="27" t="str">
        <f>IFERROR(_xlfn.XLOOKUP($B210,'Ownership Metrics'!$A:$A,'Ownership Metrics'!$I:$I),"")</f>
        <v>Tinggi</v>
      </c>
      <c r="U210" s="27">
        <f>IF(COUNTIFS($B$2:$B210,$B210,$D$2:$D210,$D210)=1,1,0)</f>
        <v>1</v>
      </c>
      <c r="V210" s="27">
        <f t="shared" si="10"/>
        <v>4.2</v>
      </c>
      <c r="W210" s="27">
        <f t="shared" si="11"/>
        <v>3</v>
      </c>
      <c r="X210" s="27">
        <f t="shared" si="9"/>
        <v>4.1999999790000002</v>
      </c>
    </row>
    <row r="211" spans="1:24" x14ac:dyDescent="0.25">
      <c r="A211" s="26">
        <v>46265</v>
      </c>
      <c r="B211" s="27" t="s">
        <v>10179</v>
      </c>
      <c r="C211" s="27" t="s">
        <v>333</v>
      </c>
      <c r="D211" s="27" t="s">
        <v>334</v>
      </c>
      <c r="E211" s="27"/>
      <c r="F211" s="27"/>
      <c r="G211" s="27"/>
      <c r="H211" s="27"/>
      <c r="I211" s="28">
        <v>0</v>
      </c>
      <c r="J211" s="28">
        <v>3158500000</v>
      </c>
      <c r="K211" s="28">
        <v>3158500000</v>
      </c>
      <c r="L211" s="29">
        <v>81.540000000000006</v>
      </c>
      <c r="M211" s="29">
        <f>IFERROR(_xlfn.XLOOKUP($B211,'Ownership Metrics'!$A:$A,'Ownership Metrics'!$B:$B),"")</f>
        <v>1.39</v>
      </c>
      <c r="N211" s="28">
        <f>IFERROR(_xlfn.XLOOKUP($B211,'Ownership Metrics'!$A:$A,'Ownership Metrics'!$C:$C),"")</f>
        <v>6707</v>
      </c>
      <c r="O211" s="29">
        <f>IFERROR(_xlfn.XLOOKUP($B211,'Ownership Metrics'!$A:$A,'Ownership Metrics'!$D:$D),"")</f>
        <v>81.540000000000006</v>
      </c>
      <c r="P211" s="29">
        <f>IFERROR(_xlfn.XLOOKUP($B211,'Ownership Metrics'!$A:$A,'Ownership Metrics'!$E:$E),"")</f>
        <v>90.2</v>
      </c>
      <c r="Q211" s="30">
        <f>IFERROR(_xlfn.XLOOKUP($B211,'Ownership Metrics'!$A:$A,'Ownership Metrics'!$F:$F),"")</f>
        <v>7</v>
      </c>
      <c r="R211" s="30">
        <f>IFERROR(_xlfn.XLOOKUP($B211,'Ownership Metrics'!$A:$A,'Ownership Metrics'!$G:$G),"")</f>
        <v>75</v>
      </c>
      <c r="S211" s="27" t="str">
        <f>IFERROR(_xlfn.XLOOKUP($B211,'Ownership Metrics'!$A:$A,'Ownership Metrics'!$H:$H),"")</f>
        <v>Mayoritas</v>
      </c>
      <c r="T211" s="27" t="str">
        <f>IFERROR(_xlfn.XLOOKUP($B211,'Ownership Metrics'!$A:$A,'Ownership Metrics'!$I:$I),"")</f>
        <v>Tinggi</v>
      </c>
      <c r="U211" s="27">
        <f>IF(COUNTIFS($B$2:$B211,$B211,$D$2:$D211,$D211)=1,1,0)</f>
        <v>1</v>
      </c>
      <c r="V211" s="27">
        <f t="shared" si="10"/>
        <v>81.540000000000006</v>
      </c>
      <c r="W211" s="27">
        <f t="shared" si="11"/>
        <v>1</v>
      </c>
      <c r="X211" s="27">
        <f t="shared" si="9"/>
        <v>81.539999978899999</v>
      </c>
    </row>
    <row r="212" spans="1:24" x14ac:dyDescent="0.25">
      <c r="A212" s="26">
        <v>46265</v>
      </c>
      <c r="B212" s="27" t="s">
        <v>10179</v>
      </c>
      <c r="C212" s="27" t="s">
        <v>333</v>
      </c>
      <c r="D212" s="27" t="s">
        <v>335</v>
      </c>
      <c r="E212" s="27" t="s">
        <v>35</v>
      </c>
      <c r="F212" s="27" t="s">
        <v>23</v>
      </c>
      <c r="G212" s="27" t="s">
        <v>36</v>
      </c>
      <c r="H212" s="27" t="s">
        <v>24</v>
      </c>
      <c r="I212" s="28">
        <v>114742300</v>
      </c>
      <c r="J212" s="28">
        <v>0</v>
      </c>
      <c r="K212" s="28">
        <v>114742300</v>
      </c>
      <c r="L212" s="29">
        <v>2.96</v>
      </c>
      <c r="M212" s="29">
        <f>IFERROR(_xlfn.XLOOKUP($B212,'Ownership Metrics'!$A:$A,'Ownership Metrics'!$B:$B),"")</f>
        <v>1.39</v>
      </c>
      <c r="N212" s="28">
        <f>IFERROR(_xlfn.XLOOKUP($B212,'Ownership Metrics'!$A:$A,'Ownership Metrics'!$C:$C),"")</f>
        <v>6707</v>
      </c>
      <c r="O212" s="29">
        <f>IFERROR(_xlfn.XLOOKUP($B212,'Ownership Metrics'!$A:$A,'Ownership Metrics'!$D:$D),"")</f>
        <v>81.540000000000006</v>
      </c>
      <c r="P212" s="29">
        <f>IFERROR(_xlfn.XLOOKUP($B212,'Ownership Metrics'!$A:$A,'Ownership Metrics'!$E:$E),"")</f>
        <v>90.2</v>
      </c>
      <c r="Q212" s="30">
        <f>IFERROR(_xlfn.XLOOKUP($B212,'Ownership Metrics'!$A:$A,'Ownership Metrics'!$F:$F),"")</f>
        <v>7</v>
      </c>
      <c r="R212" s="30">
        <f>IFERROR(_xlfn.XLOOKUP($B212,'Ownership Metrics'!$A:$A,'Ownership Metrics'!$G:$G),"")</f>
        <v>75</v>
      </c>
      <c r="S212" s="27" t="str">
        <f>IFERROR(_xlfn.XLOOKUP($B212,'Ownership Metrics'!$A:$A,'Ownership Metrics'!$H:$H),"")</f>
        <v>Mayoritas</v>
      </c>
      <c r="T212" s="27" t="str">
        <f>IFERROR(_xlfn.XLOOKUP($B212,'Ownership Metrics'!$A:$A,'Ownership Metrics'!$I:$I),"")</f>
        <v>Tinggi</v>
      </c>
      <c r="U212" s="27">
        <f>IF(COUNTIFS($B$2:$B212,$B212,$D$2:$D212,$D212)=1,1,0)</f>
        <v>1</v>
      </c>
      <c r="V212" s="27">
        <f t="shared" si="10"/>
        <v>2.96</v>
      </c>
      <c r="W212" s="27">
        <f t="shared" si="11"/>
        <v>4</v>
      </c>
      <c r="X212" s="27">
        <f t="shared" si="9"/>
        <v>2.9599999788</v>
      </c>
    </row>
    <row r="213" spans="1:24" x14ac:dyDescent="0.25">
      <c r="A213" s="26">
        <v>46265</v>
      </c>
      <c r="B213" s="27" t="s">
        <v>10179</v>
      </c>
      <c r="C213" s="27" t="s">
        <v>333</v>
      </c>
      <c r="D213" s="27" t="s">
        <v>336</v>
      </c>
      <c r="E213" s="27" t="s">
        <v>35</v>
      </c>
      <c r="F213" s="27" t="s">
        <v>23</v>
      </c>
      <c r="G213" s="27" t="s">
        <v>36</v>
      </c>
      <c r="H213" s="27" t="s">
        <v>24</v>
      </c>
      <c r="I213" s="28">
        <v>43933000</v>
      </c>
      <c r="J213" s="28">
        <v>0</v>
      </c>
      <c r="K213" s="28">
        <v>43933000</v>
      </c>
      <c r="L213" s="29">
        <v>1.1299999999999999</v>
      </c>
      <c r="M213" s="29">
        <f>IFERROR(_xlfn.XLOOKUP($B213,'Ownership Metrics'!$A:$A,'Ownership Metrics'!$B:$B),"")</f>
        <v>1.39</v>
      </c>
      <c r="N213" s="28">
        <f>IFERROR(_xlfn.XLOOKUP($B213,'Ownership Metrics'!$A:$A,'Ownership Metrics'!$C:$C),"")</f>
        <v>6707</v>
      </c>
      <c r="O213" s="29">
        <f>IFERROR(_xlfn.XLOOKUP($B213,'Ownership Metrics'!$A:$A,'Ownership Metrics'!$D:$D),"")</f>
        <v>81.540000000000006</v>
      </c>
      <c r="P213" s="29">
        <f>IFERROR(_xlfn.XLOOKUP($B213,'Ownership Metrics'!$A:$A,'Ownership Metrics'!$E:$E),"")</f>
        <v>90.2</v>
      </c>
      <c r="Q213" s="30">
        <f>IFERROR(_xlfn.XLOOKUP($B213,'Ownership Metrics'!$A:$A,'Ownership Metrics'!$F:$F),"")</f>
        <v>7</v>
      </c>
      <c r="R213" s="30">
        <f>IFERROR(_xlfn.XLOOKUP($B213,'Ownership Metrics'!$A:$A,'Ownership Metrics'!$G:$G),"")</f>
        <v>75</v>
      </c>
      <c r="S213" s="27" t="str">
        <f>IFERROR(_xlfn.XLOOKUP($B213,'Ownership Metrics'!$A:$A,'Ownership Metrics'!$H:$H),"")</f>
        <v>Mayoritas</v>
      </c>
      <c r="T213" s="27" t="str">
        <f>IFERROR(_xlfn.XLOOKUP($B213,'Ownership Metrics'!$A:$A,'Ownership Metrics'!$I:$I),"")</f>
        <v>Tinggi</v>
      </c>
      <c r="U213" s="27">
        <f>IF(COUNTIFS($B$2:$B213,$B213,$D$2:$D213,$D213)=1,1,0)</f>
        <v>1</v>
      </c>
      <c r="V213" s="27">
        <f t="shared" si="10"/>
        <v>1.1299999999999999</v>
      </c>
      <c r="W213" s="27">
        <f t="shared" si="11"/>
        <v>7</v>
      </c>
      <c r="X213" s="27">
        <f t="shared" si="9"/>
        <v>1.1299999786999999</v>
      </c>
    </row>
    <row r="214" spans="1:24" x14ac:dyDescent="0.25">
      <c r="A214" s="26">
        <v>46265</v>
      </c>
      <c r="B214" s="27" t="s">
        <v>10179</v>
      </c>
      <c r="C214" s="27" t="s">
        <v>333</v>
      </c>
      <c r="D214" s="27" t="s">
        <v>337</v>
      </c>
      <c r="E214" s="27" t="s">
        <v>35</v>
      </c>
      <c r="F214" s="27" t="s">
        <v>23</v>
      </c>
      <c r="G214" s="27" t="s">
        <v>36</v>
      </c>
      <c r="H214" s="27" t="s">
        <v>24</v>
      </c>
      <c r="I214" s="28">
        <v>53195800</v>
      </c>
      <c r="J214" s="28">
        <v>0</v>
      </c>
      <c r="K214" s="28">
        <v>53195800</v>
      </c>
      <c r="L214" s="29">
        <v>1.37</v>
      </c>
      <c r="M214" s="29">
        <f>IFERROR(_xlfn.XLOOKUP($B214,'Ownership Metrics'!$A:$A,'Ownership Metrics'!$B:$B),"")</f>
        <v>1.39</v>
      </c>
      <c r="N214" s="28">
        <f>IFERROR(_xlfn.XLOOKUP($B214,'Ownership Metrics'!$A:$A,'Ownership Metrics'!$C:$C),"")</f>
        <v>6707</v>
      </c>
      <c r="O214" s="29">
        <f>IFERROR(_xlfn.XLOOKUP($B214,'Ownership Metrics'!$A:$A,'Ownership Metrics'!$D:$D),"")</f>
        <v>81.540000000000006</v>
      </c>
      <c r="P214" s="29">
        <f>IFERROR(_xlfn.XLOOKUP($B214,'Ownership Metrics'!$A:$A,'Ownership Metrics'!$E:$E),"")</f>
        <v>90.2</v>
      </c>
      <c r="Q214" s="30">
        <f>IFERROR(_xlfn.XLOOKUP($B214,'Ownership Metrics'!$A:$A,'Ownership Metrics'!$F:$F),"")</f>
        <v>7</v>
      </c>
      <c r="R214" s="30">
        <f>IFERROR(_xlfn.XLOOKUP($B214,'Ownership Metrics'!$A:$A,'Ownership Metrics'!$G:$G),"")</f>
        <v>75</v>
      </c>
      <c r="S214" s="27" t="str">
        <f>IFERROR(_xlfn.XLOOKUP($B214,'Ownership Metrics'!$A:$A,'Ownership Metrics'!$H:$H),"")</f>
        <v>Mayoritas</v>
      </c>
      <c r="T214" s="27" t="str">
        <f>IFERROR(_xlfn.XLOOKUP($B214,'Ownership Metrics'!$A:$A,'Ownership Metrics'!$I:$I),"")</f>
        <v>Tinggi</v>
      </c>
      <c r="U214" s="27">
        <f>IF(COUNTIFS($B$2:$B214,$B214,$D$2:$D214,$D214)=1,1,0)</f>
        <v>1</v>
      </c>
      <c r="V214" s="27">
        <f t="shared" si="10"/>
        <v>1.37</v>
      </c>
      <c r="W214" s="27">
        <f t="shared" si="11"/>
        <v>6</v>
      </c>
      <c r="X214" s="27">
        <f t="shared" si="9"/>
        <v>1.3699999786000001</v>
      </c>
    </row>
    <row r="215" spans="1:24" x14ac:dyDescent="0.25">
      <c r="A215" s="26">
        <v>46265</v>
      </c>
      <c r="B215" s="27" t="s">
        <v>10179</v>
      </c>
      <c r="C215" s="27" t="s">
        <v>333</v>
      </c>
      <c r="D215" s="27" t="s">
        <v>338</v>
      </c>
      <c r="E215" s="27" t="s">
        <v>35</v>
      </c>
      <c r="F215" s="27" t="s">
        <v>23</v>
      </c>
      <c r="G215" s="27" t="s">
        <v>36</v>
      </c>
      <c r="H215" s="27" t="s">
        <v>36</v>
      </c>
      <c r="I215" s="28">
        <v>0</v>
      </c>
      <c r="J215" s="28">
        <v>114335000</v>
      </c>
      <c r="K215" s="28">
        <v>114335000</v>
      </c>
      <c r="L215" s="29">
        <v>2.95</v>
      </c>
      <c r="M215" s="29">
        <f>IFERROR(_xlfn.XLOOKUP($B215,'Ownership Metrics'!$A:$A,'Ownership Metrics'!$B:$B),"")</f>
        <v>1.39</v>
      </c>
      <c r="N215" s="28">
        <f>IFERROR(_xlfn.XLOOKUP($B215,'Ownership Metrics'!$A:$A,'Ownership Metrics'!$C:$C),"")</f>
        <v>6707</v>
      </c>
      <c r="O215" s="29">
        <f>IFERROR(_xlfn.XLOOKUP($B215,'Ownership Metrics'!$A:$A,'Ownership Metrics'!$D:$D),"")</f>
        <v>81.540000000000006</v>
      </c>
      <c r="P215" s="29">
        <f>IFERROR(_xlfn.XLOOKUP($B215,'Ownership Metrics'!$A:$A,'Ownership Metrics'!$E:$E),"")</f>
        <v>90.2</v>
      </c>
      <c r="Q215" s="30">
        <f>IFERROR(_xlfn.XLOOKUP($B215,'Ownership Metrics'!$A:$A,'Ownership Metrics'!$F:$F),"")</f>
        <v>7</v>
      </c>
      <c r="R215" s="30">
        <f>IFERROR(_xlfn.XLOOKUP($B215,'Ownership Metrics'!$A:$A,'Ownership Metrics'!$G:$G),"")</f>
        <v>75</v>
      </c>
      <c r="S215" s="27" t="str">
        <f>IFERROR(_xlfn.XLOOKUP($B215,'Ownership Metrics'!$A:$A,'Ownership Metrics'!$H:$H),"")</f>
        <v>Mayoritas</v>
      </c>
      <c r="T215" s="27" t="str">
        <f>IFERROR(_xlfn.XLOOKUP($B215,'Ownership Metrics'!$A:$A,'Ownership Metrics'!$I:$I),"")</f>
        <v>Tinggi</v>
      </c>
      <c r="U215" s="27">
        <f>IF(COUNTIFS($B$2:$B215,$B215,$D$2:$D215,$D215)=1,1,0)</f>
        <v>1</v>
      </c>
      <c r="V215" s="27">
        <f t="shared" si="10"/>
        <v>2.95</v>
      </c>
      <c r="W215" s="27">
        <f t="shared" si="11"/>
        <v>5</v>
      </c>
      <c r="X215" s="27">
        <f t="shared" si="9"/>
        <v>2.9499999785000002</v>
      </c>
    </row>
    <row r="216" spans="1:24" x14ac:dyDescent="0.25">
      <c r="A216" s="26">
        <v>46265</v>
      </c>
      <c r="B216" s="27" t="s">
        <v>10179</v>
      </c>
      <c r="C216" s="27" t="s">
        <v>333</v>
      </c>
      <c r="D216" s="27" t="s">
        <v>339</v>
      </c>
      <c r="E216" s="27" t="s">
        <v>35</v>
      </c>
      <c r="F216" s="27" t="s">
        <v>23</v>
      </c>
      <c r="G216" s="27" t="s">
        <v>36</v>
      </c>
      <c r="H216" s="27" t="s">
        <v>24</v>
      </c>
      <c r="I216" s="28">
        <v>160020000</v>
      </c>
      <c r="J216" s="28">
        <v>0</v>
      </c>
      <c r="K216" s="28">
        <v>160020000</v>
      </c>
      <c r="L216" s="29">
        <v>4.13</v>
      </c>
      <c r="M216" s="29">
        <f>IFERROR(_xlfn.XLOOKUP($B216,'Ownership Metrics'!$A:$A,'Ownership Metrics'!$B:$B),"")</f>
        <v>1.39</v>
      </c>
      <c r="N216" s="28">
        <f>IFERROR(_xlfn.XLOOKUP($B216,'Ownership Metrics'!$A:$A,'Ownership Metrics'!$C:$C),"")</f>
        <v>6707</v>
      </c>
      <c r="O216" s="29">
        <f>IFERROR(_xlfn.XLOOKUP($B216,'Ownership Metrics'!$A:$A,'Ownership Metrics'!$D:$D),"")</f>
        <v>81.540000000000006</v>
      </c>
      <c r="P216" s="29">
        <f>IFERROR(_xlfn.XLOOKUP($B216,'Ownership Metrics'!$A:$A,'Ownership Metrics'!$E:$E),"")</f>
        <v>90.2</v>
      </c>
      <c r="Q216" s="30">
        <f>IFERROR(_xlfn.XLOOKUP($B216,'Ownership Metrics'!$A:$A,'Ownership Metrics'!$F:$F),"")</f>
        <v>7</v>
      </c>
      <c r="R216" s="30">
        <f>IFERROR(_xlfn.XLOOKUP($B216,'Ownership Metrics'!$A:$A,'Ownership Metrics'!$G:$G),"")</f>
        <v>75</v>
      </c>
      <c r="S216" s="27" t="str">
        <f>IFERROR(_xlfn.XLOOKUP($B216,'Ownership Metrics'!$A:$A,'Ownership Metrics'!$H:$H),"")</f>
        <v>Mayoritas</v>
      </c>
      <c r="T216" s="27" t="str">
        <f>IFERROR(_xlfn.XLOOKUP($B216,'Ownership Metrics'!$A:$A,'Ownership Metrics'!$I:$I),"")</f>
        <v>Tinggi</v>
      </c>
      <c r="U216" s="27">
        <f>IF(COUNTIFS($B$2:$B216,$B216,$D$2:$D216,$D216)=1,1,0)</f>
        <v>1</v>
      </c>
      <c r="V216" s="27">
        <f t="shared" si="10"/>
        <v>4.13</v>
      </c>
      <c r="W216" s="27">
        <f t="shared" si="11"/>
        <v>3</v>
      </c>
      <c r="X216" s="27">
        <f t="shared" si="9"/>
        <v>4.1299999783999999</v>
      </c>
    </row>
    <row r="217" spans="1:24" x14ac:dyDescent="0.25">
      <c r="A217" s="26">
        <v>46265</v>
      </c>
      <c r="B217" s="27" t="s">
        <v>10179</v>
      </c>
      <c r="C217" s="27" t="s">
        <v>333</v>
      </c>
      <c r="D217" s="27" t="s">
        <v>340</v>
      </c>
      <c r="E217" s="27" t="s">
        <v>35</v>
      </c>
      <c r="F217" s="27" t="s">
        <v>23</v>
      </c>
      <c r="G217" s="27" t="s">
        <v>36</v>
      </c>
      <c r="H217" s="27" t="s">
        <v>24</v>
      </c>
      <c r="I217" s="28">
        <v>159869400</v>
      </c>
      <c r="J217" s="28">
        <v>15665000</v>
      </c>
      <c r="K217" s="28">
        <v>175534400</v>
      </c>
      <c r="L217" s="29">
        <v>4.53</v>
      </c>
      <c r="M217" s="29">
        <f>IFERROR(_xlfn.XLOOKUP($B217,'Ownership Metrics'!$A:$A,'Ownership Metrics'!$B:$B),"")</f>
        <v>1.39</v>
      </c>
      <c r="N217" s="28">
        <f>IFERROR(_xlfn.XLOOKUP($B217,'Ownership Metrics'!$A:$A,'Ownership Metrics'!$C:$C),"")</f>
        <v>6707</v>
      </c>
      <c r="O217" s="29">
        <f>IFERROR(_xlfn.XLOOKUP($B217,'Ownership Metrics'!$A:$A,'Ownership Metrics'!$D:$D),"")</f>
        <v>81.540000000000006</v>
      </c>
      <c r="P217" s="29">
        <f>IFERROR(_xlfn.XLOOKUP($B217,'Ownership Metrics'!$A:$A,'Ownership Metrics'!$E:$E),"")</f>
        <v>90.2</v>
      </c>
      <c r="Q217" s="30">
        <f>IFERROR(_xlfn.XLOOKUP($B217,'Ownership Metrics'!$A:$A,'Ownership Metrics'!$F:$F),"")</f>
        <v>7</v>
      </c>
      <c r="R217" s="30">
        <f>IFERROR(_xlfn.XLOOKUP($B217,'Ownership Metrics'!$A:$A,'Ownership Metrics'!$G:$G),"")</f>
        <v>75</v>
      </c>
      <c r="S217" s="27" t="str">
        <f>IFERROR(_xlfn.XLOOKUP($B217,'Ownership Metrics'!$A:$A,'Ownership Metrics'!$H:$H),"")</f>
        <v>Mayoritas</v>
      </c>
      <c r="T217" s="27" t="str">
        <f>IFERROR(_xlfn.XLOOKUP($B217,'Ownership Metrics'!$A:$A,'Ownership Metrics'!$I:$I),"")</f>
        <v>Tinggi</v>
      </c>
      <c r="U217" s="27">
        <f>IF(COUNTIFS($B$2:$B217,$B217,$D$2:$D217,$D217)=1,1,0)</f>
        <v>1</v>
      </c>
      <c r="V217" s="27">
        <f t="shared" si="10"/>
        <v>4.53</v>
      </c>
      <c r="W217" s="27">
        <f t="shared" si="11"/>
        <v>2</v>
      </c>
      <c r="X217" s="27">
        <f t="shared" si="9"/>
        <v>4.5299999783000002</v>
      </c>
    </row>
    <row r="218" spans="1:24" x14ac:dyDescent="0.25">
      <c r="A218" s="26">
        <v>46265</v>
      </c>
      <c r="B218" s="27" t="s">
        <v>10180</v>
      </c>
      <c r="C218" s="27" t="s">
        <v>342</v>
      </c>
      <c r="D218" s="27" t="s">
        <v>343</v>
      </c>
      <c r="E218" s="27" t="s">
        <v>83</v>
      </c>
      <c r="F218" s="27" t="s">
        <v>23</v>
      </c>
      <c r="G218" s="27"/>
      <c r="H218" s="27" t="s">
        <v>24</v>
      </c>
      <c r="I218" s="28">
        <v>0</v>
      </c>
      <c r="J218" s="28">
        <v>183811000</v>
      </c>
      <c r="K218" s="28">
        <v>183811000</v>
      </c>
      <c r="L218" s="29">
        <v>1</v>
      </c>
      <c r="M218" s="29">
        <f>IFERROR(_xlfn.XLOOKUP($B218,'Ownership Metrics'!$A:$A,'Ownership Metrics'!$B:$B),"")</f>
        <v>3.68</v>
      </c>
      <c r="N218" s="28">
        <f>IFERROR(_xlfn.XLOOKUP($B218,'Ownership Metrics'!$A:$A,'Ownership Metrics'!$C:$C),"")</f>
        <v>5777</v>
      </c>
      <c r="O218" s="29">
        <f>IFERROR(_xlfn.XLOOKUP($B218,'Ownership Metrics'!$A:$A,'Ownership Metrics'!$D:$D),"")</f>
        <v>75.25</v>
      </c>
      <c r="P218" s="29">
        <f>IFERROR(_xlfn.XLOOKUP($B218,'Ownership Metrics'!$A:$A,'Ownership Metrics'!$E:$E),"")</f>
        <v>87.69</v>
      </c>
      <c r="Q218" s="30">
        <f>IFERROR(_xlfn.XLOOKUP($B218,'Ownership Metrics'!$A:$A,'Ownership Metrics'!$F:$F),"")</f>
        <v>6</v>
      </c>
      <c r="R218" s="30">
        <f>IFERROR(_xlfn.XLOOKUP($B218,'Ownership Metrics'!$A:$A,'Ownership Metrics'!$G:$G),"")</f>
        <v>71</v>
      </c>
      <c r="S218" s="27" t="str">
        <f>IFERROR(_xlfn.XLOOKUP($B218,'Ownership Metrics'!$A:$A,'Ownership Metrics'!$H:$H),"")</f>
        <v>Mayoritas</v>
      </c>
      <c r="T218" s="27" t="str">
        <f>IFERROR(_xlfn.XLOOKUP($B218,'Ownership Metrics'!$A:$A,'Ownership Metrics'!$I:$I),"")</f>
        <v>Tinggi</v>
      </c>
      <c r="U218" s="27">
        <f>IF(COUNTIFS($B$2:$B218,$B218,$D$2:$D218,$D218)=1,1,0)</f>
        <v>1</v>
      </c>
      <c r="V218" s="27">
        <f t="shared" si="10"/>
        <v>1</v>
      </c>
      <c r="W218" s="27">
        <f t="shared" si="11"/>
        <v>6</v>
      </c>
      <c r="X218" s="27">
        <f t="shared" si="9"/>
        <v>0.99999997819999997</v>
      </c>
    </row>
    <row r="219" spans="1:24" x14ac:dyDescent="0.25">
      <c r="A219" s="26">
        <v>46265</v>
      </c>
      <c r="B219" s="27" t="s">
        <v>10180</v>
      </c>
      <c r="C219" s="27" t="s">
        <v>342</v>
      </c>
      <c r="D219" s="27" t="s">
        <v>344</v>
      </c>
      <c r="E219" s="27" t="s">
        <v>22</v>
      </c>
      <c r="F219" s="27" t="s">
        <v>23</v>
      </c>
      <c r="G219" s="27"/>
      <c r="H219" s="27" t="s">
        <v>24</v>
      </c>
      <c r="I219" s="28">
        <v>1210726588</v>
      </c>
      <c r="J219" s="28">
        <v>0</v>
      </c>
      <c r="K219" s="28">
        <v>1210726588</v>
      </c>
      <c r="L219" s="29">
        <v>6.59</v>
      </c>
      <c r="M219" s="29">
        <f>IFERROR(_xlfn.XLOOKUP($B219,'Ownership Metrics'!$A:$A,'Ownership Metrics'!$B:$B),"")</f>
        <v>3.68</v>
      </c>
      <c r="N219" s="28">
        <f>IFERROR(_xlfn.XLOOKUP($B219,'Ownership Metrics'!$A:$A,'Ownership Metrics'!$C:$C),"")</f>
        <v>5777</v>
      </c>
      <c r="O219" s="29">
        <f>IFERROR(_xlfn.XLOOKUP($B219,'Ownership Metrics'!$A:$A,'Ownership Metrics'!$D:$D),"")</f>
        <v>75.25</v>
      </c>
      <c r="P219" s="29">
        <f>IFERROR(_xlfn.XLOOKUP($B219,'Ownership Metrics'!$A:$A,'Ownership Metrics'!$E:$E),"")</f>
        <v>87.69</v>
      </c>
      <c r="Q219" s="30">
        <f>IFERROR(_xlfn.XLOOKUP($B219,'Ownership Metrics'!$A:$A,'Ownership Metrics'!$F:$F),"")</f>
        <v>6</v>
      </c>
      <c r="R219" s="30">
        <f>IFERROR(_xlfn.XLOOKUP($B219,'Ownership Metrics'!$A:$A,'Ownership Metrics'!$G:$G),"")</f>
        <v>71</v>
      </c>
      <c r="S219" s="27" t="str">
        <f>IFERROR(_xlfn.XLOOKUP($B219,'Ownership Metrics'!$A:$A,'Ownership Metrics'!$H:$H),"")</f>
        <v>Mayoritas</v>
      </c>
      <c r="T219" s="27" t="str">
        <f>IFERROR(_xlfn.XLOOKUP($B219,'Ownership Metrics'!$A:$A,'Ownership Metrics'!$I:$I),"")</f>
        <v>Tinggi</v>
      </c>
      <c r="U219" s="27">
        <f>IF(COUNTIFS($B$2:$B219,$B219,$D$2:$D219,$D219)=1,1,0)</f>
        <v>1</v>
      </c>
      <c r="V219" s="27">
        <f t="shared" si="10"/>
        <v>6.59</v>
      </c>
      <c r="W219" s="27">
        <f t="shared" si="11"/>
        <v>2</v>
      </c>
      <c r="X219" s="27">
        <f t="shared" si="9"/>
        <v>6.5899999780999998</v>
      </c>
    </row>
    <row r="220" spans="1:24" x14ac:dyDescent="0.25">
      <c r="A220" s="26">
        <v>46265</v>
      </c>
      <c r="B220" s="27" t="s">
        <v>10180</v>
      </c>
      <c r="C220" s="27" t="s">
        <v>342</v>
      </c>
      <c r="D220" s="27" t="s">
        <v>345</v>
      </c>
      <c r="E220" s="27" t="s">
        <v>83</v>
      </c>
      <c r="F220" s="27" t="s">
        <v>32</v>
      </c>
      <c r="G220" s="27"/>
      <c r="H220" s="27" t="s">
        <v>116</v>
      </c>
      <c r="I220" s="28">
        <v>1035714286</v>
      </c>
      <c r="J220" s="28">
        <v>0</v>
      </c>
      <c r="K220" s="28">
        <v>1035714286</v>
      </c>
      <c r="L220" s="29">
        <v>5.63</v>
      </c>
      <c r="M220" s="29">
        <f>IFERROR(_xlfn.XLOOKUP($B220,'Ownership Metrics'!$A:$A,'Ownership Metrics'!$B:$B),"")</f>
        <v>3.68</v>
      </c>
      <c r="N220" s="28">
        <f>IFERROR(_xlfn.XLOOKUP($B220,'Ownership Metrics'!$A:$A,'Ownership Metrics'!$C:$C),"")</f>
        <v>5777</v>
      </c>
      <c r="O220" s="29">
        <f>IFERROR(_xlfn.XLOOKUP($B220,'Ownership Metrics'!$A:$A,'Ownership Metrics'!$D:$D),"")</f>
        <v>75.25</v>
      </c>
      <c r="P220" s="29">
        <f>IFERROR(_xlfn.XLOOKUP($B220,'Ownership Metrics'!$A:$A,'Ownership Metrics'!$E:$E),"")</f>
        <v>87.69</v>
      </c>
      <c r="Q220" s="30">
        <f>IFERROR(_xlfn.XLOOKUP($B220,'Ownership Metrics'!$A:$A,'Ownership Metrics'!$F:$F),"")</f>
        <v>6</v>
      </c>
      <c r="R220" s="30">
        <f>IFERROR(_xlfn.XLOOKUP($B220,'Ownership Metrics'!$A:$A,'Ownership Metrics'!$G:$G),"")</f>
        <v>71</v>
      </c>
      <c r="S220" s="27" t="str">
        <f>IFERROR(_xlfn.XLOOKUP($B220,'Ownership Metrics'!$A:$A,'Ownership Metrics'!$H:$H),"")</f>
        <v>Mayoritas</v>
      </c>
      <c r="T220" s="27" t="str">
        <f>IFERROR(_xlfn.XLOOKUP($B220,'Ownership Metrics'!$A:$A,'Ownership Metrics'!$I:$I),"")</f>
        <v>Tinggi</v>
      </c>
      <c r="U220" s="27">
        <f>IF(COUNTIFS($B$2:$B220,$B220,$D$2:$D220,$D220)=1,1,0)</f>
        <v>1</v>
      </c>
      <c r="V220" s="27">
        <f t="shared" si="10"/>
        <v>5.63</v>
      </c>
      <c r="W220" s="27">
        <f t="shared" si="11"/>
        <v>4</v>
      </c>
      <c r="X220" s="27">
        <f t="shared" si="9"/>
        <v>5.6299999779999998</v>
      </c>
    </row>
    <row r="221" spans="1:24" x14ac:dyDescent="0.25">
      <c r="A221" s="26">
        <v>46265</v>
      </c>
      <c r="B221" s="27" t="s">
        <v>10180</v>
      </c>
      <c r="C221" s="27" t="s">
        <v>342</v>
      </c>
      <c r="D221" s="27" t="s">
        <v>346</v>
      </c>
      <c r="E221" s="27" t="s">
        <v>22</v>
      </c>
      <c r="F221" s="27" t="s">
        <v>32</v>
      </c>
      <c r="G221" s="27"/>
      <c r="H221" s="27" t="s">
        <v>56</v>
      </c>
      <c r="I221" s="28">
        <v>13832054873</v>
      </c>
      <c r="J221" s="28">
        <v>0</v>
      </c>
      <c r="K221" s="28">
        <v>13832054873</v>
      </c>
      <c r="L221" s="29">
        <v>75.25</v>
      </c>
      <c r="M221" s="29">
        <f>IFERROR(_xlfn.XLOOKUP($B221,'Ownership Metrics'!$A:$A,'Ownership Metrics'!$B:$B),"")</f>
        <v>3.68</v>
      </c>
      <c r="N221" s="28">
        <f>IFERROR(_xlfn.XLOOKUP($B221,'Ownership Metrics'!$A:$A,'Ownership Metrics'!$C:$C),"")</f>
        <v>5777</v>
      </c>
      <c r="O221" s="29">
        <f>IFERROR(_xlfn.XLOOKUP($B221,'Ownership Metrics'!$A:$A,'Ownership Metrics'!$D:$D),"")</f>
        <v>75.25</v>
      </c>
      <c r="P221" s="29">
        <f>IFERROR(_xlfn.XLOOKUP($B221,'Ownership Metrics'!$A:$A,'Ownership Metrics'!$E:$E),"")</f>
        <v>87.69</v>
      </c>
      <c r="Q221" s="30">
        <f>IFERROR(_xlfn.XLOOKUP($B221,'Ownership Metrics'!$A:$A,'Ownership Metrics'!$F:$F),"")</f>
        <v>6</v>
      </c>
      <c r="R221" s="30">
        <f>IFERROR(_xlfn.XLOOKUP($B221,'Ownership Metrics'!$A:$A,'Ownership Metrics'!$G:$G),"")</f>
        <v>71</v>
      </c>
      <c r="S221" s="27" t="str">
        <f>IFERROR(_xlfn.XLOOKUP($B221,'Ownership Metrics'!$A:$A,'Ownership Metrics'!$H:$H),"")</f>
        <v>Mayoritas</v>
      </c>
      <c r="T221" s="27" t="str">
        <f>IFERROR(_xlfn.XLOOKUP($B221,'Ownership Metrics'!$A:$A,'Ownership Metrics'!$I:$I),"")</f>
        <v>Tinggi</v>
      </c>
      <c r="U221" s="27">
        <f>IF(COUNTIFS($B$2:$B221,$B221,$D$2:$D221,$D221)=1,1,0)</f>
        <v>1</v>
      </c>
      <c r="V221" s="27">
        <f t="shared" si="10"/>
        <v>75.25</v>
      </c>
      <c r="W221" s="27">
        <f t="shared" si="11"/>
        <v>1</v>
      </c>
      <c r="X221" s="27">
        <f t="shared" si="9"/>
        <v>75.249999977900004</v>
      </c>
    </row>
    <row r="222" spans="1:24" x14ac:dyDescent="0.25">
      <c r="A222" s="26">
        <v>46265</v>
      </c>
      <c r="B222" s="27" t="s">
        <v>10180</v>
      </c>
      <c r="C222" s="27" t="s">
        <v>342</v>
      </c>
      <c r="D222" s="27" t="s">
        <v>347</v>
      </c>
      <c r="E222" s="27" t="s">
        <v>114</v>
      </c>
      <c r="F222" s="27" t="s">
        <v>23</v>
      </c>
      <c r="G222" s="27"/>
      <c r="H222" s="27" t="s">
        <v>24</v>
      </c>
      <c r="I222" s="28">
        <v>367421455</v>
      </c>
      <c r="J222" s="28">
        <v>0</v>
      </c>
      <c r="K222" s="28">
        <v>367421455</v>
      </c>
      <c r="L222" s="29">
        <v>2</v>
      </c>
      <c r="M222" s="29">
        <f>IFERROR(_xlfn.XLOOKUP($B222,'Ownership Metrics'!$A:$A,'Ownership Metrics'!$B:$B),"")</f>
        <v>3.68</v>
      </c>
      <c r="N222" s="28">
        <f>IFERROR(_xlfn.XLOOKUP($B222,'Ownership Metrics'!$A:$A,'Ownership Metrics'!$C:$C),"")</f>
        <v>5777</v>
      </c>
      <c r="O222" s="29">
        <f>IFERROR(_xlfn.XLOOKUP($B222,'Ownership Metrics'!$A:$A,'Ownership Metrics'!$D:$D),"")</f>
        <v>75.25</v>
      </c>
      <c r="P222" s="29">
        <f>IFERROR(_xlfn.XLOOKUP($B222,'Ownership Metrics'!$A:$A,'Ownership Metrics'!$E:$E),"")</f>
        <v>87.69</v>
      </c>
      <c r="Q222" s="30">
        <f>IFERROR(_xlfn.XLOOKUP($B222,'Ownership Metrics'!$A:$A,'Ownership Metrics'!$F:$F),"")</f>
        <v>6</v>
      </c>
      <c r="R222" s="30">
        <f>IFERROR(_xlfn.XLOOKUP($B222,'Ownership Metrics'!$A:$A,'Ownership Metrics'!$G:$G),"")</f>
        <v>71</v>
      </c>
      <c r="S222" s="27" t="str">
        <f>IFERROR(_xlfn.XLOOKUP($B222,'Ownership Metrics'!$A:$A,'Ownership Metrics'!$H:$H),"")</f>
        <v>Mayoritas</v>
      </c>
      <c r="T222" s="27" t="str">
        <f>IFERROR(_xlfn.XLOOKUP($B222,'Ownership Metrics'!$A:$A,'Ownership Metrics'!$I:$I),"")</f>
        <v>Tinggi</v>
      </c>
      <c r="U222" s="27">
        <f>IF(COUNTIFS($B$2:$B222,$B222,$D$2:$D222,$D222)=1,1,0)</f>
        <v>1</v>
      </c>
      <c r="V222" s="27">
        <f t="shared" si="10"/>
        <v>2</v>
      </c>
      <c r="W222" s="27">
        <f t="shared" si="11"/>
        <v>5</v>
      </c>
      <c r="X222" s="27">
        <f t="shared" si="9"/>
        <v>1.9999999777999999</v>
      </c>
    </row>
    <row r="223" spans="1:24" x14ac:dyDescent="0.25">
      <c r="A223" s="26">
        <v>46265</v>
      </c>
      <c r="B223" s="27" t="s">
        <v>10180</v>
      </c>
      <c r="C223" s="27" t="s">
        <v>342</v>
      </c>
      <c r="D223" s="27" t="s">
        <v>348</v>
      </c>
      <c r="E223" s="27" t="s">
        <v>26</v>
      </c>
      <c r="F223" s="27" t="s">
        <v>32</v>
      </c>
      <c r="G223" s="27"/>
      <c r="H223" s="27" t="s">
        <v>64</v>
      </c>
      <c r="I223" s="28">
        <v>1075024605</v>
      </c>
      <c r="J223" s="28">
        <v>0</v>
      </c>
      <c r="K223" s="28">
        <v>1075024605</v>
      </c>
      <c r="L223" s="29">
        <v>5.85</v>
      </c>
      <c r="M223" s="29">
        <f>IFERROR(_xlfn.XLOOKUP($B223,'Ownership Metrics'!$A:$A,'Ownership Metrics'!$B:$B),"")</f>
        <v>3.68</v>
      </c>
      <c r="N223" s="28">
        <f>IFERROR(_xlfn.XLOOKUP($B223,'Ownership Metrics'!$A:$A,'Ownership Metrics'!$C:$C),"")</f>
        <v>5777</v>
      </c>
      <c r="O223" s="29">
        <f>IFERROR(_xlfn.XLOOKUP($B223,'Ownership Metrics'!$A:$A,'Ownership Metrics'!$D:$D),"")</f>
        <v>75.25</v>
      </c>
      <c r="P223" s="29">
        <f>IFERROR(_xlfn.XLOOKUP($B223,'Ownership Metrics'!$A:$A,'Ownership Metrics'!$E:$E),"")</f>
        <v>87.69</v>
      </c>
      <c r="Q223" s="30">
        <f>IFERROR(_xlfn.XLOOKUP($B223,'Ownership Metrics'!$A:$A,'Ownership Metrics'!$F:$F),"")</f>
        <v>6</v>
      </c>
      <c r="R223" s="30">
        <f>IFERROR(_xlfn.XLOOKUP($B223,'Ownership Metrics'!$A:$A,'Ownership Metrics'!$G:$G),"")</f>
        <v>71</v>
      </c>
      <c r="S223" s="27" t="str">
        <f>IFERROR(_xlfn.XLOOKUP($B223,'Ownership Metrics'!$A:$A,'Ownership Metrics'!$H:$H),"")</f>
        <v>Mayoritas</v>
      </c>
      <c r="T223" s="27" t="str">
        <f>IFERROR(_xlfn.XLOOKUP($B223,'Ownership Metrics'!$A:$A,'Ownership Metrics'!$I:$I),"")</f>
        <v>Tinggi</v>
      </c>
      <c r="U223" s="27">
        <f>IF(COUNTIFS($B$2:$B223,$B223,$D$2:$D223,$D223)=1,1,0)</f>
        <v>1</v>
      </c>
      <c r="V223" s="27">
        <f t="shared" si="10"/>
        <v>5.85</v>
      </c>
      <c r="W223" s="27">
        <f t="shared" si="11"/>
        <v>3</v>
      </c>
      <c r="X223" s="27">
        <f t="shared" si="9"/>
        <v>5.8499999776999996</v>
      </c>
    </row>
    <row r="224" spans="1:24" x14ac:dyDescent="0.25">
      <c r="A224" s="26">
        <v>46265</v>
      </c>
      <c r="B224" s="27" t="s">
        <v>10181</v>
      </c>
      <c r="C224" s="27" t="s">
        <v>350</v>
      </c>
      <c r="D224" s="27" t="s">
        <v>351</v>
      </c>
      <c r="E224" s="27" t="s">
        <v>22</v>
      </c>
      <c r="F224" s="27" t="s">
        <v>23</v>
      </c>
      <c r="G224" s="27"/>
      <c r="H224" s="27" t="s">
        <v>24</v>
      </c>
      <c r="I224" s="28">
        <v>8417700</v>
      </c>
      <c r="J224" s="28">
        <v>172260000</v>
      </c>
      <c r="K224" s="28">
        <v>180677700</v>
      </c>
      <c r="L224" s="29">
        <v>41.63</v>
      </c>
      <c r="M224" s="29">
        <f>IFERROR(_xlfn.XLOOKUP($B224,'Ownership Metrics'!$A:$A,'Ownership Metrics'!$B:$B),"")</f>
        <v>8.58</v>
      </c>
      <c r="N224" s="28">
        <f>IFERROR(_xlfn.XLOOKUP($B224,'Ownership Metrics'!$A:$A,'Ownership Metrics'!$C:$C),"")</f>
        <v>3725</v>
      </c>
      <c r="O224" s="29">
        <f>IFERROR(_xlfn.XLOOKUP($B224,'Ownership Metrics'!$A:$A,'Ownership Metrics'!$D:$D),"")</f>
        <v>44.53</v>
      </c>
      <c r="P224" s="29">
        <f>IFERROR(_xlfn.XLOOKUP($B224,'Ownership Metrics'!$A:$A,'Ownership Metrics'!$E:$E),"")</f>
        <v>88.06</v>
      </c>
      <c r="Q224" s="30">
        <f>IFERROR(_xlfn.XLOOKUP($B224,'Ownership Metrics'!$A:$A,'Ownership Metrics'!$F:$F),"")</f>
        <v>5</v>
      </c>
      <c r="R224" s="30">
        <f>IFERROR(_xlfn.XLOOKUP($B224,'Ownership Metrics'!$A:$A,'Ownership Metrics'!$G:$G),"")</f>
        <v>63</v>
      </c>
      <c r="S224" s="27" t="str">
        <f>IFERROR(_xlfn.XLOOKUP($B224,'Ownership Metrics'!$A:$A,'Ownership Metrics'!$H:$H),"")</f>
        <v>Terkonsentrasi</v>
      </c>
      <c r="T224" s="27" t="str">
        <f>IFERROR(_xlfn.XLOOKUP($B224,'Ownership Metrics'!$A:$A,'Ownership Metrics'!$I:$I),"")</f>
        <v>Tinggi</v>
      </c>
      <c r="U224" s="27">
        <f>IF(COUNTIFS($B$2:$B224,$B224,$D$2:$D224,$D224)=1,1,0)</f>
        <v>1</v>
      </c>
      <c r="V224" s="27">
        <f t="shared" si="10"/>
        <v>41.63</v>
      </c>
      <c r="W224" s="27">
        <f t="shared" si="11"/>
        <v>2</v>
      </c>
      <c r="X224" s="27">
        <f t="shared" si="9"/>
        <v>41.629999977600001</v>
      </c>
    </row>
    <row r="225" spans="1:24" x14ac:dyDescent="0.25">
      <c r="A225" s="26">
        <v>46265</v>
      </c>
      <c r="B225" s="27" t="s">
        <v>10181</v>
      </c>
      <c r="C225" s="27" t="s">
        <v>350</v>
      </c>
      <c r="D225" s="27" t="s">
        <v>352</v>
      </c>
      <c r="E225" s="27" t="s">
        <v>22</v>
      </c>
      <c r="F225" s="27" t="s">
        <v>32</v>
      </c>
      <c r="G225" s="27"/>
      <c r="H225" s="27" t="s">
        <v>116</v>
      </c>
      <c r="I225" s="28">
        <v>20380400</v>
      </c>
      <c r="J225" s="28">
        <v>172860000</v>
      </c>
      <c r="K225" s="28">
        <v>193240400</v>
      </c>
      <c r="L225" s="29">
        <v>44.53</v>
      </c>
      <c r="M225" s="29">
        <f>IFERROR(_xlfn.XLOOKUP($B225,'Ownership Metrics'!$A:$A,'Ownership Metrics'!$B:$B),"")</f>
        <v>8.58</v>
      </c>
      <c r="N225" s="28">
        <f>IFERROR(_xlfn.XLOOKUP($B225,'Ownership Metrics'!$A:$A,'Ownership Metrics'!$C:$C),"")</f>
        <v>3725</v>
      </c>
      <c r="O225" s="29">
        <f>IFERROR(_xlfn.XLOOKUP($B225,'Ownership Metrics'!$A:$A,'Ownership Metrics'!$D:$D),"")</f>
        <v>44.53</v>
      </c>
      <c r="P225" s="29">
        <f>IFERROR(_xlfn.XLOOKUP($B225,'Ownership Metrics'!$A:$A,'Ownership Metrics'!$E:$E),"")</f>
        <v>88.06</v>
      </c>
      <c r="Q225" s="30">
        <f>IFERROR(_xlfn.XLOOKUP($B225,'Ownership Metrics'!$A:$A,'Ownership Metrics'!$F:$F),"")</f>
        <v>5</v>
      </c>
      <c r="R225" s="30">
        <f>IFERROR(_xlfn.XLOOKUP($B225,'Ownership Metrics'!$A:$A,'Ownership Metrics'!$G:$G),"")</f>
        <v>63</v>
      </c>
      <c r="S225" s="27" t="str">
        <f>IFERROR(_xlfn.XLOOKUP($B225,'Ownership Metrics'!$A:$A,'Ownership Metrics'!$H:$H),"")</f>
        <v>Terkonsentrasi</v>
      </c>
      <c r="T225" s="27" t="str">
        <f>IFERROR(_xlfn.XLOOKUP($B225,'Ownership Metrics'!$A:$A,'Ownership Metrics'!$I:$I),"")</f>
        <v>Tinggi</v>
      </c>
      <c r="U225" s="27">
        <f>IF(COUNTIFS($B$2:$B225,$B225,$D$2:$D225,$D225)=1,1,0)</f>
        <v>1</v>
      </c>
      <c r="V225" s="27">
        <f t="shared" si="10"/>
        <v>44.53</v>
      </c>
      <c r="W225" s="27">
        <f t="shared" si="11"/>
        <v>1</v>
      </c>
      <c r="X225" s="27">
        <f t="shared" si="9"/>
        <v>44.529999977500005</v>
      </c>
    </row>
    <row r="226" spans="1:24" x14ac:dyDescent="0.25">
      <c r="A226" s="26">
        <v>46265</v>
      </c>
      <c r="B226" s="27" t="s">
        <v>10181</v>
      </c>
      <c r="C226" s="27" t="s">
        <v>350</v>
      </c>
      <c r="D226" s="27" t="s">
        <v>140</v>
      </c>
      <c r="E226" s="27" t="s">
        <v>35</v>
      </c>
      <c r="F226" s="27" t="s">
        <v>23</v>
      </c>
      <c r="G226" s="27" t="s">
        <v>36</v>
      </c>
      <c r="H226" s="27" t="s">
        <v>24</v>
      </c>
      <c r="I226" s="28">
        <v>7564200</v>
      </c>
      <c r="J226" s="28">
        <v>0</v>
      </c>
      <c r="K226" s="28">
        <v>7564200</v>
      </c>
      <c r="L226" s="29">
        <v>1.74</v>
      </c>
      <c r="M226" s="29">
        <f>IFERROR(_xlfn.XLOOKUP($B226,'Ownership Metrics'!$A:$A,'Ownership Metrics'!$B:$B),"")</f>
        <v>8.58</v>
      </c>
      <c r="N226" s="28">
        <f>IFERROR(_xlfn.XLOOKUP($B226,'Ownership Metrics'!$A:$A,'Ownership Metrics'!$C:$C),"")</f>
        <v>3725</v>
      </c>
      <c r="O226" s="29">
        <f>IFERROR(_xlfn.XLOOKUP($B226,'Ownership Metrics'!$A:$A,'Ownership Metrics'!$D:$D),"")</f>
        <v>44.53</v>
      </c>
      <c r="P226" s="29">
        <f>IFERROR(_xlfn.XLOOKUP($B226,'Ownership Metrics'!$A:$A,'Ownership Metrics'!$E:$E),"")</f>
        <v>88.06</v>
      </c>
      <c r="Q226" s="30">
        <f>IFERROR(_xlfn.XLOOKUP($B226,'Ownership Metrics'!$A:$A,'Ownership Metrics'!$F:$F),"")</f>
        <v>5</v>
      </c>
      <c r="R226" s="30">
        <f>IFERROR(_xlfn.XLOOKUP($B226,'Ownership Metrics'!$A:$A,'Ownership Metrics'!$G:$G),"")</f>
        <v>63</v>
      </c>
      <c r="S226" s="27" t="str">
        <f>IFERROR(_xlfn.XLOOKUP($B226,'Ownership Metrics'!$A:$A,'Ownership Metrics'!$H:$H),"")</f>
        <v>Terkonsentrasi</v>
      </c>
      <c r="T226" s="27" t="str">
        <f>IFERROR(_xlfn.XLOOKUP($B226,'Ownership Metrics'!$A:$A,'Ownership Metrics'!$I:$I),"")</f>
        <v>Tinggi</v>
      </c>
      <c r="U226" s="27">
        <f>IF(COUNTIFS($B$2:$B226,$B226,$D$2:$D226,$D226)=1,1,0)</f>
        <v>1</v>
      </c>
      <c r="V226" s="27">
        <f t="shared" si="10"/>
        <v>1.74</v>
      </c>
      <c r="W226" s="27">
        <f t="shared" si="11"/>
        <v>4</v>
      </c>
      <c r="X226" s="27">
        <f t="shared" si="9"/>
        <v>1.7399999773999999</v>
      </c>
    </row>
    <row r="227" spans="1:24" x14ac:dyDescent="0.25">
      <c r="A227" s="26">
        <v>46265</v>
      </c>
      <c r="B227" s="27" t="s">
        <v>10181</v>
      </c>
      <c r="C227" s="27" t="s">
        <v>350</v>
      </c>
      <c r="D227" s="27" t="s">
        <v>353</v>
      </c>
      <c r="E227" s="27" t="s">
        <v>35</v>
      </c>
      <c r="F227" s="27" t="s">
        <v>23</v>
      </c>
      <c r="G227" s="27" t="s">
        <v>36</v>
      </c>
      <c r="H227" s="27" t="s">
        <v>24</v>
      </c>
      <c r="I227" s="28">
        <v>7049700</v>
      </c>
      <c r="J227" s="28">
        <v>0</v>
      </c>
      <c r="K227" s="28">
        <v>7049700</v>
      </c>
      <c r="L227" s="29">
        <v>1.62</v>
      </c>
      <c r="M227" s="29">
        <f>IFERROR(_xlfn.XLOOKUP($B227,'Ownership Metrics'!$A:$A,'Ownership Metrics'!$B:$B),"")</f>
        <v>8.58</v>
      </c>
      <c r="N227" s="28">
        <f>IFERROR(_xlfn.XLOOKUP($B227,'Ownership Metrics'!$A:$A,'Ownership Metrics'!$C:$C),"")</f>
        <v>3725</v>
      </c>
      <c r="O227" s="29">
        <f>IFERROR(_xlfn.XLOOKUP($B227,'Ownership Metrics'!$A:$A,'Ownership Metrics'!$D:$D),"")</f>
        <v>44.53</v>
      </c>
      <c r="P227" s="29">
        <f>IFERROR(_xlfn.XLOOKUP($B227,'Ownership Metrics'!$A:$A,'Ownership Metrics'!$E:$E),"")</f>
        <v>88.06</v>
      </c>
      <c r="Q227" s="30">
        <f>IFERROR(_xlfn.XLOOKUP($B227,'Ownership Metrics'!$A:$A,'Ownership Metrics'!$F:$F),"")</f>
        <v>5</v>
      </c>
      <c r="R227" s="30">
        <f>IFERROR(_xlfn.XLOOKUP($B227,'Ownership Metrics'!$A:$A,'Ownership Metrics'!$G:$G),"")</f>
        <v>63</v>
      </c>
      <c r="S227" s="27" t="str">
        <f>IFERROR(_xlfn.XLOOKUP($B227,'Ownership Metrics'!$A:$A,'Ownership Metrics'!$H:$H),"")</f>
        <v>Terkonsentrasi</v>
      </c>
      <c r="T227" s="27" t="str">
        <f>IFERROR(_xlfn.XLOOKUP($B227,'Ownership Metrics'!$A:$A,'Ownership Metrics'!$I:$I),"")</f>
        <v>Tinggi</v>
      </c>
      <c r="U227" s="27">
        <f>IF(COUNTIFS($B$2:$B227,$B227,$D$2:$D227,$D227)=1,1,0)</f>
        <v>1</v>
      </c>
      <c r="V227" s="27">
        <f t="shared" si="10"/>
        <v>1.62</v>
      </c>
      <c r="W227" s="27">
        <f t="shared" si="11"/>
        <v>5</v>
      </c>
      <c r="X227" s="27">
        <f t="shared" si="9"/>
        <v>1.6199999773</v>
      </c>
    </row>
    <row r="228" spans="1:24" x14ac:dyDescent="0.25">
      <c r="A228" s="26">
        <v>46265</v>
      </c>
      <c r="B228" s="27" t="s">
        <v>10181</v>
      </c>
      <c r="C228" s="27" t="s">
        <v>350</v>
      </c>
      <c r="D228" s="27" t="s">
        <v>354</v>
      </c>
      <c r="E228" s="27" t="s">
        <v>67</v>
      </c>
      <c r="F228" s="27" t="s">
        <v>32</v>
      </c>
      <c r="G228" s="27"/>
      <c r="H228" s="27" t="s">
        <v>64</v>
      </c>
      <c r="I228" s="28">
        <v>8265400</v>
      </c>
      <c r="J228" s="28">
        <v>0</v>
      </c>
      <c r="K228" s="28">
        <v>8265400</v>
      </c>
      <c r="L228" s="29">
        <v>1.9</v>
      </c>
      <c r="M228" s="29">
        <f>IFERROR(_xlfn.XLOOKUP($B228,'Ownership Metrics'!$A:$A,'Ownership Metrics'!$B:$B),"")</f>
        <v>8.58</v>
      </c>
      <c r="N228" s="28">
        <f>IFERROR(_xlfn.XLOOKUP($B228,'Ownership Metrics'!$A:$A,'Ownership Metrics'!$C:$C),"")</f>
        <v>3725</v>
      </c>
      <c r="O228" s="29">
        <f>IFERROR(_xlfn.XLOOKUP($B228,'Ownership Metrics'!$A:$A,'Ownership Metrics'!$D:$D),"")</f>
        <v>44.53</v>
      </c>
      <c r="P228" s="29">
        <f>IFERROR(_xlfn.XLOOKUP($B228,'Ownership Metrics'!$A:$A,'Ownership Metrics'!$E:$E),"")</f>
        <v>88.06</v>
      </c>
      <c r="Q228" s="30">
        <f>IFERROR(_xlfn.XLOOKUP($B228,'Ownership Metrics'!$A:$A,'Ownership Metrics'!$F:$F),"")</f>
        <v>5</v>
      </c>
      <c r="R228" s="30">
        <f>IFERROR(_xlfn.XLOOKUP($B228,'Ownership Metrics'!$A:$A,'Ownership Metrics'!$G:$G),"")</f>
        <v>63</v>
      </c>
      <c r="S228" s="27" t="str">
        <f>IFERROR(_xlfn.XLOOKUP($B228,'Ownership Metrics'!$A:$A,'Ownership Metrics'!$H:$H),"")</f>
        <v>Terkonsentrasi</v>
      </c>
      <c r="T228" s="27" t="str">
        <f>IFERROR(_xlfn.XLOOKUP($B228,'Ownership Metrics'!$A:$A,'Ownership Metrics'!$I:$I),"")</f>
        <v>Tinggi</v>
      </c>
      <c r="U228" s="27">
        <f>IF(COUNTIFS($B$2:$B228,$B228,$D$2:$D228,$D228)=1,1,0)</f>
        <v>1</v>
      </c>
      <c r="V228" s="27">
        <f t="shared" si="10"/>
        <v>1.9</v>
      </c>
      <c r="W228" s="27">
        <f t="shared" si="11"/>
        <v>3</v>
      </c>
      <c r="X228" s="27">
        <f t="shared" si="9"/>
        <v>1.8999999771999998</v>
      </c>
    </row>
    <row r="229" spans="1:24" x14ac:dyDescent="0.25">
      <c r="A229" s="26">
        <v>46265</v>
      </c>
      <c r="B229" s="27" t="s">
        <v>10182</v>
      </c>
      <c r="C229" s="27" t="s">
        <v>356</v>
      </c>
      <c r="D229" s="27" t="s">
        <v>357</v>
      </c>
      <c r="E229" s="27" t="s">
        <v>358</v>
      </c>
      <c r="F229" s="27" t="s">
        <v>32</v>
      </c>
      <c r="G229" s="27"/>
      <c r="H229" s="27" t="s">
        <v>33</v>
      </c>
      <c r="I229" s="28">
        <v>17438300</v>
      </c>
      <c r="J229" s="28">
        <v>613200000</v>
      </c>
      <c r="K229" s="28">
        <v>630638300</v>
      </c>
      <c r="L229" s="29">
        <v>58.39</v>
      </c>
      <c r="M229" s="29">
        <f>IFERROR(_xlfn.XLOOKUP($B229,'Ownership Metrics'!$A:$A,'Ownership Metrics'!$B:$B),"")</f>
        <v>9.81</v>
      </c>
      <c r="N229" s="28">
        <f>IFERROR(_xlfn.XLOOKUP($B229,'Ownership Metrics'!$A:$A,'Ownership Metrics'!$C:$C),"")</f>
        <v>3597</v>
      </c>
      <c r="O229" s="29">
        <f>IFERROR(_xlfn.XLOOKUP($B229,'Ownership Metrics'!$A:$A,'Ownership Metrics'!$D:$D),"")</f>
        <v>58.39</v>
      </c>
      <c r="P229" s="29">
        <f>IFERROR(_xlfn.XLOOKUP($B229,'Ownership Metrics'!$A:$A,'Ownership Metrics'!$E:$E),"")</f>
        <v>75.5</v>
      </c>
      <c r="Q229" s="30">
        <f>IFERROR(_xlfn.XLOOKUP($B229,'Ownership Metrics'!$A:$A,'Ownership Metrics'!$F:$F),"")</f>
        <v>10</v>
      </c>
      <c r="R229" s="30">
        <f>IFERROR(_xlfn.XLOOKUP($B229,'Ownership Metrics'!$A:$A,'Ownership Metrics'!$G:$G),"")</f>
        <v>53</v>
      </c>
      <c r="S229" s="27" t="str">
        <f>IFERROR(_xlfn.XLOOKUP($B229,'Ownership Metrics'!$A:$A,'Ownership Metrics'!$H:$H),"")</f>
        <v>Mayoritas</v>
      </c>
      <c r="T229" s="27" t="str">
        <f>IFERROR(_xlfn.XLOOKUP($B229,'Ownership Metrics'!$A:$A,'Ownership Metrics'!$I:$I),"")</f>
        <v>Sedang</v>
      </c>
      <c r="U229" s="27">
        <f>IF(COUNTIFS($B$2:$B229,$B229,$D$2:$D229,$D229)=1,1,0)</f>
        <v>1</v>
      </c>
      <c r="V229" s="27">
        <f t="shared" si="10"/>
        <v>58.39</v>
      </c>
      <c r="W229" s="27">
        <f t="shared" si="11"/>
        <v>1</v>
      </c>
      <c r="X229" s="27">
        <f t="shared" si="9"/>
        <v>58.389999977100004</v>
      </c>
    </row>
    <row r="230" spans="1:24" x14ac:dyDescent="0.25">
      <c r="A230" s="26">
        <v>46265</v>
      </c>
      <c r="B230" s="27" t="s">
        <v>10182</v>
      </c>
      <c r="C230" s="27" t="s">
        <v>356</v>
      </c>
      <c r="D230" s="27" t="s">
        <v>359</v>
      </c>
      <c r="E230" s="27" t="s">
        <v>35</v>
      </c>
      <c r="F230" s="27" t="s">
        <v>23</v>
      </c>
      <c r="G230" s="27" t="s">
        <v>36</v>
      </c>
      <c r="H230" s="27" t="s">
        <v>24</v>
      </c>
      <c r="I230" s="28">
        <v>25725100</v>
      </c>
      <c r="J230" s="28">
        <v>0</v>
      </c>
      <c r="K230" s="28">
        <v>25725100</v>
      </c>
      <c r="L230" s="29">
        <v>2.38</v>
      </c>
      <c r="M230" s="29">
        <f>IFERROR(_xlfn.XLOOKUP($B230,'Ownership Metrics'!$A:$A,'Ownership Metrics'!$B:$B),"")</f>
        <v>9.81</v>
      </c>
      <c r="N230" s="28">
        <f>IFERROR(_xlfn.XLOOKUP($B230,'Ownership Metrics'!$A:$A,'Ownership Metrics'!$C:$C),"")</f>
        <v>3597</v>
      </c>
      <c r="O230" s="29">
        <f>IFERROR(_xlfn.XLOOKUP($B230,'Ownership Metrics'!$A:$A,'Ownership Metrics'!$D:$D),"")</f>
        <v>58.39</v>
      </c>
      <c r="P230" s="29">
        <f>IFERROR(_xlfn.XLOOKUP($B230,'Ownership Metrics'!$A:$A,'Ownership Metrics'!$E:$E),"")</f>
        <v>75.5</v>
      </c>
      <c r="Q230" s="30">
        <f>IFERROR(_xlfn.XLOOKUP($B230,'Ownership Metrics'!$A:$A,'Ownership Metrics'!$F:$F),"")</f>
        <v>10</v>
      </c>
      <c r="R230" s="30">
        <f>IFERROR(_xlfn.XLOOKUP($B230,'Ownership Metrics'!$A:$A,'Ownership Metrics'!$G:$G),"")</f>
        <v>53</v>
      </c>
      <c r="S230" s="27" t="str">
        <f>IFERROR(_xlfn.XLOOKUP($B230,'Ownership Metrics'!$A:$A,'Ownership Metrics'!$H:$H),"")</f>
        <v>Mayoritas</v>
      </c>
      <c r="T230" s="27" t="str">
        <f>IFERROR(_xlfn.XLOOKUP($B230,'Ownership Metrics'!$A:$A,'Ownership Metrics'!$I:$I),"")</f>
        <v>Sedang</v>
      </c>
      <c r="U230" s="27">
        <f>IF(COUNTIFS($B$2:$B230,$B230,$D$2:$D230,$D230)=1,1,0)</f>
        <v>1</v>
      </c>
      <c r="V230" s="27">
        <f t="shared" si="10"/>
        <v>2.38</v>
      </c>
      <c r="W230" s="27">
        <f t="shared" si="11"/>
        <v>6</v>
      </c>
      <c r="X230" s="27">
        <f t="shared" si="9"/>
        <v>2.3799999769999998</v>
      </c>
    </row>
    <row r="231" spans="1:24" x14ac:dyDescent="0.25">
      <c r="A231" s="26">
        <v>46265</v>
      </c>
      <c r="B231" s="27" t="s">
        <v>10182</v>
      </c>
      <c r="C231" s="27" t="s">
        <v>356</v>
      </c>
      <c r="D231" s="27" t="s">
        <v>360</v>
      </c>
      <c r="E231" s="27" t="s">
        <v>35</v>
      </c>
      <c r="F231" s="27" t="s">
        <v>23</v>
      </c>
      <c r="G231" s="27" t="s">
        <v>36</v>
      </c>
      <c r="H231" s="27" t="s">
        <v>36</v>
      </c>
      <c r="I231" s="28">
        <v>0</v>
      </c>
      <c r="J231" s="28">
        <v>42000000</v>
      </c>
      <c r="K231" s="28">
        <v>42000000</v>
      </c>
      <c r="L231" s="29">
        <v>3.89</v>
      </c>
      <c r="M231" s="29">
        <f>IFERROR(_xlfn.XLOOKUP($B231,'Ownership Metrics'!$A:$A,'Ownership Metrics'!$B:$B),"")</f>
        <v>9.81</v>
      </c>
      <c r="N231" s="28">
        <f>IFERROR(_xlfn.XLOOKUP($B231,'Ownership Metrics'!$A:$A,'Ownership Metrics'!$C:$C),"")</f>
        <v>3597</v>
      </c>
      <c r="O231" s="29">
        <f>IFERROR(_xlfn.XLOOKUP($B231,'Ownership Metrics'!$A:$A,'Ownership Metrics'!$D:$D),"")</f>
        <v>58.39</v>
      </c>
      <c r="P231" s="29">
        <f>IFERROR(_xlfn.XLOOKUP($B231,'Ownership Metrics'!$A:$A,'Ownership Metrics'!$E:$E),"")</f>
        <v>75.5</v>
      </c>
      <c r="Q231" s="30">
        <f>IFERROR(_xlfn.XLOOKUP($B231,'Ownership Metrics'!$A:$A,'Ownership Metrics'!$F:$F),"")</f>
        <v>10</v>
      </c>
      <c r="R231" s="30">
        <f>IFERROR(_xlfn.XLOOKUP($B231,'Ownership Metrics'!$A:$A,'Ownership Metrics'!$G:$G),"")</f>
        <v>53</v>
      </c>
      <c r="S231" s="27" t="str">
        <f>IFERROR(_xlfn.XLOOKUP($B231,'Ownership Metrics'!$A:$A,'Ownership Metrics'!$H:$H),"")</f>
        <v>Mayoritas</v>
      </c>
      <c r="T231" s="27" t="str">
        <f>IFERROR(_xlfn.XLOOKUP($B231,'Ownership Metrics'!$A:$A,'Ownership Metrics'!$I:$I),"")</f>
        <v>Sedang</v>
      </c>
      <c r="U231" s="27">
        <f>IF(COUNTIFS($B$2:$B231,$B231,$D$2:$D231,$D231)=1,1,0)</f>
        <v>1</v>
      </c>
      <c r="V231" s="27">
        <f t="shared" si="10"/>
        <v>3.89</v>
      </c>
      <c r="W231" s="27">
        <f t="shared" si="11"/>
        <v>4</v>
      </c>
      <c r="X231" s="27">
        <f t="shared" si="9"/>
        <v>3.8899999769</v>
      </c>
    </row>
    <row r="232" spans="1:24" x14ac:dyDescent="0.25">
      <c r="A232" s="26">
        <v>46265</v>
      </c>
      <c r="B232" s="27" t="s">
        <v>10182</v>
      </c>
      <c r="C232" s="27" t="s">
        <v>356</v>
      </c>
      <c r="D232" s="27" t="s">
        <v>361</v>
      </c>
      <c r="E232" s="27" t="s">
        <v>35</v>
      </c>
      <c r="F232" s="27" t="s">
        <v>23</v>
      </c>
      <c r="G232" s="27" t="s">
        <v>36</v>
      </c>
      <c r="H232" s="27"/>
      <c r="I232" s="28">
        <v>13425800</v>
      </c>
      <c r="J232" s="28">
        <v>0</v>
      </c>
      <c r="K232" s="28">
        <v>13425800</v>
      </c>
      <c r="L232" s="29">
        <v>1.24</v>
      </c>
      <c r="M232" s="29">
        <f>IFERROR(_xlfn.XLOOKUP($B232,'Ownership Metrics'!$A:$A,'Ownership Metrics'!$B:$B),"")</f>
        <v>9.81</v>
      </c>
      <c r="N232" s="28">
        <f>IFERROR(_xlfn.XLOOKUP($B232,'Ownership Metrics'!$A:$A,'Ownership Metrics'!$C:$C),"")</f>
        <v>3597</v>
      </c>
      <c r="O232" s="29">
        <f>IFERROR(_xlfn.XLOOKUP($B232,'Ownership Metrics'!$A:$A,'Ownership Metrics'!$D:$D),"")</f>
        <v>58.39</v>
      </c>
      <c r="P232" s="29">
        <f>IFERROR(_xlfn.XLOOKUP($B232,'Ownership Metrics'!$A:$A,'Ownership Metrics'!$E:$E),"")</f>
        <v>75.5</v>
      </c>
      <c r="Q232" s="30">
        <f>IFERROR(_xlfn.XLOOKUP($B232,'Ownership Metrics'!$A:$A,'Ownership Metrics'!$F:$F),"")</f>
        <v>10</v>
      </c>
      <c r="R232" s="30">
        <f>IFERROR(_xlfn.XLOOKUP($B232,'Ownership Metrics'!$A:$A,'Ownership Metrics'!$G:$G),"")</f>
        <v>53</v>
      </c>
      <c r="S232" s="27" t="str">
        <f>IFERROR(_xlfn.XLOOKUP($B232,'Ownership Metrics'!$A:$A,'Ownership Metrics'!$H:$H),"")</f>
        <v>Mayoritas</v>
      </c>
      <c r="T232" s="27" t="str">
        <f>IFERROR(_xlfn.XLOOKUP($B232,'Ownership Metrics'!$A:$A,'Ownership Metrics'!$I:$I),"")</f>
        <v>Sedang</v>
      </c>
      <c r="U232" s="27">
        <f>IF(COUNTIFS($B$2:$B232,$B232,$D$2:$D232,$D232)=1,1,0)</f>
        <v>1</v>
      </c>
      <c r="V232" s="27">
        <f t="shared" si="10"/>
        <v>1.24</v>
      </c>
      <c r="W232" s="27">
        <f t="shared" si="11"/>
        <v>9</v>
      </c>
      <c r="X232" s="27">
        <f t="shared" si="9"/>
        <v>1.2399999768000001</v>
      </c>
    </row>
    <row r="233" spans="1:24" x14ac:dyDescent="0.25">
      <c r="A233" s="26">
        <v>46265</v>
      </c>
      <c r="B233" s="27" t="s">
        <v>10182</v>
      </c>
      <c r="C233" s="27" t="s">
        <v>356</v>
      </c>
      <c r="D233" s="27" t="s">
        <v>362</v>
      </c>
      <c r="E233" s="27" t="s">
        <v>35</v>
      </c>
      <c r="F233" s="27" t="s">
        <v>32</v>
      </c>
      <c r="G233" s="27" t="s">
        <v>363</v>
      </c>
      <c r="H233" s="27" t="s">
        <v>33</v>
      </c>
      <c r="I233" s="28">
        <v>20000000</v>
      </c>
      <c r="J233" s="28">
        <v>0</v>
      </c>
      <c r="K233" s="28">
        <v>20000000</v>
      </c>
      <c r="L233" s="29">
        <v>1.85</v>
      </c>
      <c r="M233" s="29">
        <f>IFERROR(_xlfn.XLOOKUP($B233,'Ownership Metrics'!$A:$A,'Ownership Metrics'!$B:$B),"")</f>
        <v>9.81</v>
      </c>
      <c r="N233" s="28">
        <f>IFERROR(_xlfn.XLOOKUP($B233,'Ownership Metrics'!$A:$A,'Ownership Metrics'!$C:$C),"")</f>
        <v>3597</v>
      </c>
      <c r="O233" s="29">
        <f>IFERROR(_xlfn.XLOOKUP($B233,'Ownership Metrics'!$A:$A,'Ownership Metrics'!$D:$D),"")</f>
        <v>58.39</v>
      </c>
      <c r="P233" s="29">
        <f>IFERROR(_xlfn.XLOOKUP($B233,'Ownership Metrics'!$A:$A,'Ownership Metrics'!$E:$E),"")</f>
        <v>75.5</v>
      </c>
      <c r="Q233" s="30">
        <f>IFERROR(_xlfn.XLOOKUP($B233,'Ownership Metrics'!$A:$A,'Ownership Metrics'!$F:$F),"")</f>
        <v>10</v>
      </c>
      <c r="R233" s="30">
        <f>IFERROR(_xlfn.XLOOKUP($B233,'Ownership Metrics'!$A:$A,'Ownership Metrics'!$G:$G),"")</f>
        <v>53</v>
      </c>
      <c r="S233" s="27" t="str">
        <f>IFERROR(_xlfn.XLOOKUP($B233,'Ownership Metrics'!$A:$A,'Ownership Metrics'!$H:$H),"")</f>
        <v>Mayoritas</v>
      </c>
      <c r="T233" s="27" t="str">
        <f>IFERROR(_xlfn.XLOOKUP($B233,'Ownership Metrics'!$A:$A,'Ownership Metrics'!$I:$I),"")</f>
        <v>Sedang</v>
      </c>
      <c r="U233" s="27">
        <f>IF(COUNTIFS($B$2:$B233,$B233,$D$2:$D233,$D233)=1,1,0)</f>
        <v>1</v>
      </c>
      <c r="V233" s="27">
        <f t="shared" si="10"/>
        <v>1.85</v>
      </c>
      <c r="W233" s="27">
        <f t="shared" si="11"/>
        <v>7</v>
      </c>
      <c r="X233" s="27">
        <f t="shared" si="9"/>
        <v>1.8499999767000002</v>
      </c>
    </row>
    <row r="234" spans="1:24" x14ac:dyDescent="0.25">
      <c r="A234" s="26">
        <v>46265</v>
      </c>
      <c r="B234" s="27" t="s">
        <v>10182</v>
      </c>
      <c r="C234" s="27" t="s">
        <v>356</v>
      </c>
      <c r="D234" s="27" t="s">
        <v>364</v>
      </c>
      <c r="E234" s="27" t="s">
        <v>35</v>
      </c>
      <c r="F234" s="27" t="s">
        <v>32</v>
      </c>
      <c r="G234" s="27" t="s">
        <v>365</v>
      </c>
      <c r="H234" s="27" t="s">
        <v>366</v>
      </c>
      <c r="I234" s="28">
        <v>18152500</v>
      </c>
      <c r="J234" s="28">
        <v>0</v>
      </c>
      <c r="K234" s="28">
        <v>18152500</v>
      </c>
      <c r="L234" s="29">
        <v>1.68</v>
      </c>
      <c r="M234" s="29">
        <f>IFERROR(_xlfn.XLOOKUP($B234,'Ownership Metrics'!$A:$A,'Ownership Metrics'!$B:$B),"")</f>
        <v>9.81</v>
      </c>
      <c r="N234" s="28">
        <f>IFERROR(_xlfn.XLOOKUP($B234,'Ownership Metrics'!$A:$A,'Ownership Metrics'!$C:$C),"")</f>
        <v>3597</v>
      </c>
      <c r="O234" s="29">
        <f>IFERROR(_xlfn.XLOOKUP($B234,'Ownership Metrics'!$A:$A,'Ownership Metrics'!$D:$D),"")</f>
        <v>58.39</v>
      </c>
      <c r="P234" s="29">
        <f>IFERROR(_xlfn.XLOOKUP($B234,'Ownership Metrics'!$A:$A,'Ownership Metrics'!$E:$E),"")</f>
        <v>75.5</v>
      </c>
      <c r="Q234" s="30">
        <f>IFERROR(_xlfn.XLOOKUP($B234,'Ownership Metrics'!$A:$A,'Ownership Metrics'!$F:$F),"")</f>
        <v>10</v>
      </c>
      <c r="R234" s="30">
        <f>IFERROR(_xlfn.XLOOKUP($B234,'Ownership Metrics'!$A:$A,'Ownership Metrics'!$G:$G),"")</f>
        <v>53</v>
      </c>
      <c r="S234" s="27" t="str">
        <f>IFERROR(_xlfn.XLOOKUP($B234,'Ownership Metrics'!$A:$A,'Ownership Metrics'!$H:$H),"")</f>
        <v>Mayoritas</v>
      </c>
      <c r="T234" s="27" t="str">
        <f>IFERROR(_xlfn.XLOOKUP($B234,'Ownership Metrics'!$A:$A,'Ownership Metrics'!$I:$I),"")</f>
        <v>Sedang</v>
      </c>
      <c r="U234" s="27">
        <f>IF(COUNTIFS($B$2:$B234,$B234,$D$2:$D234,$D234)=1,1,0)</f>
        <v>1</v>
      </c>
      <c r="V234" s="27">
        <f t="shared" si="10"/>
        <v>1.68</v>
      </c>
      <c r="W234" s="27">
        <f t="shared" si="11"/>
        <v>8</v>
      </c>
      <c r="X234" s="27">
        <f t="shared" si="9"/>
        <v>1.6799999766</v>
      </c>
    </row>
    <row r="235" spans="1:24" x14ac:dyDescent="0.25">
      <c r="A235" s="26">
        <v>46265</v>
      </c>
      <c r="B235" s="27" t="s">
        <v>10182</v>
      </c>
      <c r="C235" s="27" t="s">
        <v>356</v>
      </c>
      <c r="D235" s="27" t="s">
        <v>367</v>
      </c>
      <c r="E235" s="27" t="s">
        <v>35</v>
      </c>
      <c r="F235" s="27" t="s">
        <v>32</v>
      </c>
      <c r="G235" s="27" t="s">
        <v>363</v>
      </c>
      <c r="H235" s="27" t="s">
        <v>33</v>
      </c>
      <c r="I235" s="28">
        <v>109200000</v>
      </c>
      <c r="J235" s="28">
        <v>0</v>
      </c>
      <c r="K235" s="28">
        <v>109200000</v>
      </c>
      <c r="L235" s="29">
        <v>10.11</v>
      </c>
      <c r="M235" s="29">
        <f>IFERROR(_xlfn.XLOOKUP($B235,'Ownership Metrics'!$A:$A,'Ownership Metrics'!$B:$B),"")</f>
        <v>9.81</v>
      </c>
      <c r="N235" s="28">
        <f>IFERROR(_xlfn.XLOOKUP($B235,'Ownership Metrics'!$A:$A,'Ownership Metrics'!$C:$C),"")</f>
        <v>3597</v>
      </c>
      <c r="O235" s="29">
        <f>IFERROR(_xlfn.XLOOKUP($B235,'Ownership Metrics'!$A:$A,'Ownership Metrics'!$D:$D),"")</f>
        <v>58.39</v>
      </c>
      <c r="P235" s="29">
        <f>IFERROR(_xlfn.XLOOKUP($B235,'Ownership Metrics'!$A:$A,'Ownership Metrics'!$E:$E),"")</f>
        <v>75.5</v>
      </c>
      <c r="Q235" s="30">
        <f>IFERROR(_xlfn.XLOOKUP($B235,'Ownership Metrics'!$A:$A,'Ownership Metrics'!$F:$F),"")</f>
        <v>10</v>
      </c>
      <c r="R235" s="30">
        <f>IFERROR(_xlfn.XLOOKUP($B235,'Ownership Metrics'!$A:$A,'Ownership Metrics'!$G:$G),"")</f>
        <v>53</v>
      </c>
      <c r="S235" s="27" t="str">
        <f>IFERROR(_xlfn.XLOOKUP($B235,'Ownership Metrics'!$A:$A,'Ownership Metrics'!$H:$H),"")</f>
        <v>Mayoritas</v>
      </c>
      <c r="T235" s="27" t="str">
        <f>IFERROR(_xlfn.XLOOKUP($B235,'Ownership Metrics'!$A:$A,'Ownership Metrics'!$I:$I),"")</f>
        <v>Sedang</v>
      </c>
      <c r="U235" s="27">
        <f>IF(COUNTIFS($B$2:$B235,$B235,$D$2:$D235,$D235)=1,1,0)</f>
        <v>1</v>
      </c>
      <c r="V235" s="27">
        <f t="shared" si="10"/>
        <v>10.11</v>
      </c>
      <c r="W235" s="27">
        <f t="shared" si="11"/>
        <v>2</v>
      </c>
      <c r="X235" s="27">
        <f t="shared" si="9"/>
        <v>10.109999976499999</v>
      </c>
    </row>
    <row r="236" spans="1:24" x14ac:dyDescent="0.25">
      <c r="A236" s="26">
        <v>46265</v>
      </c>
      <c r="B236" s="27" t="s">
        <v>10182</v>
      </c>
      <c r="C236" s="27" t="s">
        <v>356</v>
      </c>
      <c r="D236" s="27" t="s">
        <v>368</v>
      </c>
      <c r="E236" s="27" t="s">
        <v>35</v>
      </c>
      <c r="F236" s="27" t="s">
        <v>32</v>
      </c>
      <c r="G236" s="27" t="s">
        <v>363</v>
      </c>
      <c r="H236" s="27" t="s">
        <v>363</v>
      </c>
      <c r="I236" s="28">
        <v>0</v>
      </c>
      <c r="J236" s="28">
        <v>75600000</v>
      </c>
      <c r="K236" s="28">
        <v>75600000</v>
      </c>
      <c r="L236" s="29">
        <v>7</v>
      </c>
      <c r="M236" s="29">
        <f>IFERROR(_xlfn.XLOOKUP($B236,'Ownership Metrics'!$A:$A,'Ownership Metrics'!$B:$B),"")</f>
        <v>9.81</v>
      </c>
      <c r="N236" s="28">
        <f>IFERROR(_xlfn.XLOOKUP($B236,'Ownership Metrics'!$A:$A,'Ownership Metrics'!$C:$C),"")</f>
        <v>3597</v>
      </c>
      <c r="O236" s="29">
        <f>IFERROR(_xlfn.XLOOKUP($B236,'Ownership Metrics'!$A:$A,'Ownership Metrics'!$D:$D),"")</f>
        <v>58.39</v>
      </c>
      <c r="P236" s="29">
        <f>IFERROR(_xlfn.XLOOKUP($B236,'Ownership Metrics'!$A:$A,'Ownership Metrics'!$E:$E),"")</f>
        <v>75.5</v>
      </c>
      <c r="Q236" s="30">
        <f>IFERROR(_xlfn.XLOOKUP($B236,'Ownership Metrics'!$A:$A,'Ownership Metrics'!$F:$F),"")</f>
        <v>10</v>
      </c>
      <c r="R236" s="30">
        <f>IFERROR(_xlfn.XLOOKUP($B236,'Ownership Metrics'!$A:$A,'Ownership Metrics'!$G:$G),"")</f>
        <v>53</v>
      </c>
      <c r="S236" s="27" t="str">
        <f>IFERROR(_xlfn.XLOOKUP($B236,'Ownership Metrics'!$A:$A,'Ownership Metrics'!$H:$H),"")</f>
        <v>Mayoritas</v>
      </c>
      <c r="T236" s="27" t="str">
        <f>IFERROR(_xlfn.XLOOKUP($B236,'Ownership Metrics'!$A:$A,'Ownership Metrics'!$I:$I),"")</f>
        <v>Sedang</v>
      </c>
      <c r="U236" s="27">
        <f>IF(COUNTIFS($B$2:$B236,$B236,$D$2:$D236,$D236)=1,1,0)</f>
        <v>1</v>
      </c>
      <c r="V236" s="27">
        <f t="shared" si="10"/>
        <v>7</v>
      </c>
      <c r="W236" s="27">
        <f t="shared" si="11"/>
        <v>3</v>
      </c>
      <c r="X236" s="27">
        <f t="shared" si="9"/>
        <v>6.9999999763999998</v>
      </c>
    </row>
    <row r="237" spans="1:24" x14ac:dyDescent="0.25">
      <c r="A237" s="26">
        <v>46265</v>
      </c>
      <c r="B237" s="27" t="s">
        <v>10182</v>
      </c>
      <c r="C237" s="27" t="s">
        <v>356</v>
      </c>
      <c r="D237" s="27" t="s">
        <v>369</v>
      </c>
      <c r="E237" s="27" t="s">
        <v>35</v>
      </c>
      <c r="F237" s="27" t="s">
        <v>32</v>
      </c>
      <c r="G237" s="27" t="s">
        <v>363</v>
      </c>
      <c r="H237" s="27" t="s">
        <v>33</v>
      </c>
      <c r="I237" s="28">
        <v>27555000</v>
      </c>
      <c r="J237" s="28">
        <v>0</v>
      </c>
      <c r="K237" s="28">
        <v>27555000</v>
      </c>
      <c r="L237" s="29">
        <v>2.5499999999999998</v>
      </c>
      <c r="M237" s="29">
        <f>IFERROR(_xlfn.XLOOKUP($B237,'Ownership Metrics'!$A:$A,'Ownership Metrics'!$B:$B),"")</f>
        <v>9.81</v>
      </c>
      <c r="N237" s="28">
        <f>IFERROR(_xlfn.XLOOKUP($B237,'Ownership Metrics'!$A:$A,'Ownership Metrics'!$C:$C),"")</f>
        <v>3597</v>
      </c>
      <c r="O237" s="29">
        <f>IFERROR(_xlfn.XLOOKUP($B237,'Ownership Metrics'!$A:$A,'Ownership Metrics'!$D:$D),"")</f>
        <v>58.39</v>
      </c>
      <c r="P237" s="29">
        <f>IFERROR(_xlfn.XLOOKUP($B237,'Ownership Metrics'!$A:$A,'Ownership Metrics'!$E:$E),"")</f>
        <v>75.5</v>
      </c>
      <c r="Q237" s="30">
        <f>IFERROR(_xlfn.XLOOKUP($B237,'Ownership Metrics'!$A:$A,'Ownership Metrics'!$F:$F),"")</f>
        <v>10</v>
      </c>
      <c r="R237" s="30">
        <f>IFERROR(_xlfn.XLOOKUP($B237,'Ownership Metrics'!$A:$A,'Ownership Metrics'!$G:$G),"")</f>
        <v>53</v>
      </c>
      <c r="S237" s="27" t="str">
        <f>IFERROR(_xlfn.XLOOKUP($B237,'Ownership Metrics'!$A:$A,'Ownership Metrics'!$H:$H),"")</f>
        <v>Mayoritas</v>
      </c>
      <c r="T237" s="27" t="str">
        <f>IFERROR(_xlfn.XLOOKUP($B237,'Ownership Metrics'!$A:$A,'Ownership Metrics'!$I:$I),"")</f>
        <v>Sedang</v>
      </c>
      <c r="U237" s="27">
        <f>IF(COUNTIFS($B$2:$B237,$B237,$D$2:$D237,$D237)=1,1,0)</f>
        <v>1</v>
      </c>
      <c r="V237" s="27">
        <f t="shared" si="10"/>
        <v>2.5499999999999998</v>
      </c>
      <c r="W237" s="27">
        <f t="shared" si="11"/>
        <v>5</v>
      </c>
      <c r="X237" s="27">
        <f t="shared" si="9"/>
        <v>2.5499999762999996</v>
      </c>
    </row>
    <row r="238" spans="1:24" x14ac:dyDescent="0.25">
      <c r="A238" s="26">
        <v>46265</v>
      </c>
      <c r="B238" s="27" t="s">
        <v>10182</v>
      </c>
      <c r="C238" s="27" t="s">
        <v>356</v>
      </c>
      <c r="D238" s="27" t="s">
        <v>66</v>
      </c>
      <c r="E238" s="27" t="s">
        <v>67</v>
      </c>
      <c r="F238" s="27" t="s">
        <v>32</v>
      </c>
      <c r="G238" s="27"/>
      <c r="H238" s="27" t="s">
        <v>64</v>
      </c>
      <c r="I238" s="28">
        <v>11901000</v>
      </c>
      <c r="J238" s="28">
        <v>0</v>
      </c>
      <c r="K238" s="28">
        <v>11901000</v>
      </c>
      <c r="L238" s="29">
        <v>1.1000000000000001</v>
      </c>
      <c r="M238" s="29">
        <f>IFERROR(_xlfn.XLOOKUP($B238,'Ownership Metrics'!$A:$A,'Ownership Metrics'!$B:$B),"")</f>
        <v>9.81</v>
      </c>
      <c r="N238" s="28">
        <f>IFERROR(_xlfn.XLOOKUP($B238,'Ownership Metrics'!$A:$A,'Ownership Metrics'!$C:$C),"")</f>
        <v>3597</v>
      </c>
      <c r="O238" s="29">
        <f>IFERROR(_xlfn.XLOOKUP($B238,'Ownership Metrics'!$A:$A,'Ownership Metrics'!$D:$D),"")</f>
        <v>58.39</v>
      </c>
      <c r="P238" s="29">
        <f>IFERROR(_xlfn.XLOOKUP($B238,'Ownership Metrics'!$A:$A,'Ownership Metrics'!$E:$E),"")</f>
        <v>75.5</v>
      </c>
      <c r="Q238" s="30">
        <f>IFERROR(_xlfn.XLOOKUP($B238,'Ownership Metrics'!$A:$A,'Ownership Metrics'!$F:$F),"")</f>
        <v>10</v>
      </c>
      <c r="R238" s="30">
        <f>IFERROR(_xlfn.XLOOKUP($B238,'Ownership Metrics'!$A:$A,'Ownership Metrics'!$G:$G),"")</f>
        <v>53</v>
      </c>
      <c r="S238" s="27" t="str">
        <f>IFERROR(_xlfn.XLOOKUP($B238,'Ownership Metrics'!$A:$A,'Ownership Metrics'!$H:$H),"")</f>
        <v>Mayoritas</v>
      </c>
      <c r="T238" s="27" t="str">
        <f>IFERROR(_xlfn.XLOOKUP($B238,'Ownership Metrics'!$A:$A,'Ownership Metrics'!$I:$I),"")</f>
        <v>Sedang</v>
      </c>
      <c r="U238" s="27">
        <f>IF(COUNTIFS($B$2:$B238,$B238,$D$2:$D238,$D238)=1,1,0)</f>
        <v>1</v>
      </c>
      <c r="V238" s="27">
        <f t="shared" si="10"/>
        <v>1.1000000000000001</v>
      </c>
      <c r="W238" s="27">
        <f t="shared" si="11"/>
        <v>10</v>
      </c>
      <c r="X238" s="27">
        <f t="shared" si="9"/>
        <v>1.0999999762000001</v>
      </c>
    </row>
    <row r="239" spans="1:24" x14ac:dyDescent="0.25">
      <c r="A239" s="26">
        <v>46265</v>
      </c>
      <c r="B239" s="27" t="s">
        <v>10183</v>
      </c>
      <c r="C239" s="27" t="s">
        <v>371</v>
      </c>
      <c r="D239" s="27" t="s">
        <v>372</v>
      </c>
      <c r="E239" s="27" t="s">
        <v>22</v>
      </c>
      <c r="F239" s="27" t="s">
        <v>23</v>
      </c>
      <c r="G239" s="27"/>
      <c r="H239" s="27" t="s">
        <v>24</v>
      </c>
      <c r="I239" s="28">
        <v>1907770954</v>
      </c>
      <c r="J239" s="28">
        <v>0</v>
      </c>
      <c r="K239" s="28">
        <v>1907770954</v>
      </c>
      <c r="L239" s="29">
        <v>2.63</v>
      </c>
      <c r="M239" s="29">
        <f>IFERROR(_xlfn.XLOOKUP($B239,'Ownership Metrics'!$A:$A,'Ownership Metrics'!$B:$B),"")</f>
        <v>11.25</v>
      </c>
      <c r="N239" s="28">
        <f>IFERROR(_xlfn.XLOOKUP($B239,'Ownership Metrics'!$A:$A,'Ownership Metrics'!$C:$C),"")</f>
        <v>1791</v>
      </c>
      <c r="O239" s="29">
        <f>IFERROR(_xlfn.XLOOKUP($B239,'Ownership Metrics'!$A:$A,'Ownership Metrics'!$D:$D),"")</f>
        <v>32.17</v>
      </c>
      <c r="P239" s="29">
        <f>IFERROR(_xlfn.XLOOKUP($B239,'Ownership Metrics'!$A:$A,'Ownership Metrics'!$E:$E),"")</f>
        <v>68.540000000000006</v>
      </c>
      <c r="Q239" s="30">
        <f>IFERROR(_xlfn.XLOOKUP($B239,'Ownership Metrics'!$A:$A,'Ownership Metrics'!$F:$F),"")</f>
        <v>9</v>
      </c>
      <c r="R239" s="30">
        <f>IFERROR(_xlfn.XLOOKUP($B239,'Ownership Metrics'!$A:$A,'Ownership Metrics'!$G:$G),"")</f>
        <v>44</v>
      </c>
      <c r="S239" s="27" t="str">
        <f>IFERROR(_xlfn.XLOOKUP($B239,'Ownership Metrics'!$A:$A,'Ownership Metrics'!$H:$H),"")</f>
        <v>Oligopoli</v>
      </c>
      <c r="T239" s="27" t="str">
        <f>IFERROR(_xlfn.XLOOKUP($B239,'Ownership Metrics'!$A:$A,'Ownership Metrics'!$I:$I),"")</f>
        <v>Sedang</v>
      </c>
      <c r="U239" s="27">
        <f>IF(COUNTIFS($B$2:$B239,$B239,$D$2:$D239,$D239)=1,1,0)</f>
        <v>1</v>
      </c>
      <c r="V239" s="27">
        <f t="shared" si="10"/>
        <v>2.63</v>
      </c>
      <c r="W239" s="27">
        <f t="shared" si="11"/>
        <v>7</v>
      </c>
      <c r="X239" s="27">
        <f t="shared" si="9"/>
        <v>2.6299999760999997</v>
      </c>
    </row>
    <row r="240" spans="1:24" x14ac:dyDescent="0.25">
      <c r="A240" s="26">
        <v>46265</v>
      </c>
      <c r="B240" s="27" t="s">
        <v>10183</v>
      </c>
      <c r="C240" s="27" t="s">
        <v>371</v>
      </c>
      <c r="D240" s="27" t="s">
        <v>373</v>
      </c>
      <c r="E240" s="27" t="s">
        <v>22</v>
      </c>
      <c r="F240" s="27" t="s">
        <v>23</v>
      </c>
      <c r="G240" s="27"/>
      <c r="H240" s="27" t="s">
        <v>24</v>
      </c>
      <c r="I240" s="28">
        <v>3548377112</v>
      </c>
      <c r="J240" s="28">
        <v>0</v>
      </c>
      <c r="K240" s="28">
        <v>3548377112</v>
      </c>
      <c r="L240" s="29">
        <v>4.8899999999999997</v>
      </c>
      <c r="M240" s="29">
        <f>IFERROR(_xlfn.XLOOKUP($B240,'Ownership Metrics'!$A:$A,'Ownership Metrics'!$B:$B),"")</f>
        <v>11.25</v>
      </c>
      <c r="N240" s="28">
        <f>IFERROR(_xlfn.XLOOKUP($B240,'Ownership Metrics'!$A:$A,'Ownership Metrics'!$C:$C),"")</f>
        <v>1791</v>
      </c>
      <c r="O240" s="29">
        <f>IFERROR(_xlfn.XLOOKUP($B240,'Ownership Metrics'!$A:$A,'Ownership Metrics'!$D:$D),"")</f>
        <v>32.17</v>
      </c>
      <c r="P240" s="29">
        <f>IFERROR(_xlfn.XLOOKUP($B240,'Ownership Metrics'!$A:$A,'Ownership Metrics'!$E:$E),"")</f>
        <v>68.540000000000006</v>
      </c>
      <c r="Q240" s="30">
        <f>IFERROR(_xlfn.XLOOKUP($B240,'Ownership Metrics'!$A:$A,'Ownership Metrics'!$F:$F),"")</f>
        <v>9</v>
      </c>
      <c r="R240" s="30">
        <f>IFERROR(_xlfn.XLOOKUP($B240,'Ownership Metrics'!$A:$A,'Ownership Metrics'!$G:$G),"")</f>
        <v>44</v>
      </c>
      <c r="S240" s="27" t="str">
        <f>IFERROR(_xlfn.XLOOKUP($B240,'Ownership Metrics'!$A:$A,'Ownership Metrics'!$H:$H),"")</f>
        <v>Oligopoli</v>
      </c>
      <c r="T240" s="27" t="str">
        <f>IFERROR(_xlfn.XLOOKUP($B240,'Ownership Metrics'!$A:$A,'Ownership Metrics'!$I:$I),"")</f>
        <v>Sedang</v>
      </c>
      <c r="U240" s="27">
        <f>IF(COUNTIFS($B$2:$B240,$B240,$D$2:$D240,$D240)=1,1,0)</f>
        <v>1</v>
      </c>
      <c r="V240" s="27">
        <f t="shared" si="10"/>
        <v>4.8899999999999997</v>
      </c>
      <c r="W240" s="27">
        <f t="shared" si="11"/>
        <v>5</v>
      </c>
      <c r="X240" s="27">
        <f t="shared" si="9"/>
        <v>4.8899999759999995</v>
      </c>
    </row>
    <row r="241" spans="1:24" x14ac:dyDescent="0.25">
      <c r="A241" s="26">
        <v>46265</v>
      </c>
      <c r="B241" s="27" t="s">
        <v>10183</v>
      </c>
      <c r="C241" s="27" t="s">
        <v>371</v>
      </c>
      <c r="D241" s="27" t="s">
        <v>374</v>
      </c>
      <c r="E241" s="27" t="s">
        <v>22</v>
      </c>
      <c r="F241" s="27" t="s">
        <v>23</v>
      </c>
      <c r="G241" s="27"/>
      <c r="H241" s="27" t="s">
        <v>24</v>
      </c>
      <c r="I241" s="28">
        <v>15167510552</v>
      </c>
      <c r="J241" s="28">
        <v>0</v>
      </c>
      <c r="K241" s="28">
        <v>15167510552</v>
      </c>
      <c r="L241" s="29">
        <v>20.92</v>
      </c>
      <c r="M241" s="29">
        <f>IFERROR(_xlfn.XLOOKUP($B241,'Ownership Metrics'!$A:$A,'Ownership Metrics'!$B:$B),"")</f>
        <v>11.25</v>
      </c>
      <c r="N241" s="28">
        <f>IFERROR(_xlfn.XLOOKUP($B241,'Ownership Metrics'!$A:$A,'Ownership Metrics'!$C:$C),"")</f>
        <v>1791</v>
      </c>
      <c r="O241" s="29">
        <f>IFERROR(_xlfn.XLOOKUP($B241,'Ownership Metrics'!$A:$A,'Ownership Metrics'!$D:$D),"")</f>
        <v>32.17</v>
      </c>
      <c r="P241" s="29">
        <f>IFERROR(_xlfn.XLOOKUP($B241,'Ownership Metrics'!$A:$A,'Ownership Metrics'!$E:$E),"")</f>
        <v>68.540000000000006</v>
      </c>
      <c r="Q241" s="30">
        <f>IFERROR(_xlfn.XLOOKUP($B241,'Ownership Metrics'!$A:$A,'Ownership Metrics'!$F:$F),"")</f>
        <v>9</v>
      </c>
      <c r="R241" s="30">
        <f>IFERROR(_xlfn.XLOOKUP($B241,'Ownership Metrics'!$A:$A,'Ownership Metrics'!$G:$G),"")</f>
        <v>44</v>
      </c>
      <c r="S241" s="27" t="str">
        <f>IFERROR(_xlfn.XLOOKUP($B241,'Ownership Metrics'!$A:$A,'Ownership Metrics'!$H:$H),"")</f>
        <v>Oligopoli</v>
      </c>
      <c r="T241" s="27" t="str">
        <f>IFERROR(_xlfn.XLOOKUP($B241,'Ownership Metrics'!$A:$A,'Ownership Metrics'!$I:$I),"")</f>
        <v>Sedang</v>
      </c>
      <c r="U241" s="27">
        <f>IF(COUNTIFS($B$2:$B241,$B241,$D$2:$D241,$D241)=1,1,0)</f>
        <v>1</v>
      </c>
      <c r="V241" s="27">
        <f t="shared" si="10"/>
        <v>20.92</v>
      </c>
      <c r="W241" s="27">
        <f t="shared" si="11"/>
        <v>2</v>
      </c>
      <c r="X241" s="27">
        <f t="shared" si="9"/>
        <v>20.919999975900001</v>
      </c>
    </row>
    <row r="242" spans="1:24" x14ac:dyDescent="0.25">
      <c r="A242" s="26">
        <v>46265</v>
      </c>
      <c r="B242" s="27" t="s">
        <v>10183</v>
      </c>
      <c r="C242" s="27" t="s">
        <v>371</v>
      </c>
      <c r="D242" s="27" t="s">
        <v>375</v>
      </c>
      <c r="E242" s="27" t="s">
        <v>22</v>
      </c>
      <c r="F242" s="27" t="s">
        <v>23</v>
      </c>
      <c r="G242" s="27"/>
      <c r="H242" s="27" t="s">
        <v>24</v>
      </c>
      <c r="I242" s="28">
        <v>23332191394</v>
      </c>
      <c r="J242" s="28">
        <v>0</v>
      </c>
      <c r="K242" s="28">
        <v>23332191394</v>
      </c>
      <c r="L242" s="29">
        <v>32.17</v>
      </c>
      <c r="M242" s="29">
        <f>IFERROR(_xlfn.XLOOKUP($B242,'Ownership Metrics'!$A:$A,'Ownership Metrics'!$B:$B),"")</f>
        <v>11.25</v>
      </c>
      <c r="N242" s="28">
        <f>IFERROR(_xlfn.XLOOKUP($B242,'Ownership Metrics'!$A:$A,'Ownership Metrics'!$C:$C),"")</f>
        <v>1791</v>
      </c>
      <c r="O242" s="29">
        <f>IFERROR(_xlfn.XLOOKUP($B242,'Ownership Metrics'!$A:$A,'Ownership Metrics'!$D:$D),"")</f>
        <v>32.17</v>
      </c>
      <c r="P242" s="29">
        <f>IFERROR(_xlfn.XLOOKUP($B242,'Ownership Metrics'!$A:$A,'Ownership Metrics'!$E:$E),"")</f>
        <v>68.540000000000006</v>
      </c>
      <c r="Q242" s="30">
        <f>IFERROR(_xlfn.XLOOKUP($B242,'Ownership Metrics'!$A:$A,'Ownership Metrics'!$F:$F),"")</f>
        <v>9</v>
      </c>
      <c r="R242" s="30">
        <f>IFERROR(_xlfn.XLOOKUP($B242,'Ownership Metrics'!$A:$A,'Ownership Metrics'!$G:$G),"")</f>
        <v>44</v>
      </c>
      <c r="S242" s="27" t="str">
        <f>IFERROR(_xlfn.XLOOKUP($B242,'Ownership Metrics'!$A:$A,'Ownership Metrics'!$H:$H),"")</f>
        <v>Oligopoli</v>
      </c>
      <c r="T242" s="27" t="str">
        <f>IFERROR(_xlfn.XLOOKUP($B242,'Ownership Metrics'!$A:$A,'Ownership Metrics'!$I:$I),"")</f>
        <v>Sedang</v>
      </c>
      <c r="U242" s="27">
        <f>IF(COUNTIFS($B$2:$B242,$B242,$D$2:$D242,$D242)=1,1,0)</f>
        <v>1</v>
      </c>
      <c r="V242" s="27">
        <f t="shared" si="10"/>
        <v>32.17</v>
      </c>
      <c r="W242" s="27">
        <f t="shared" si="11"/>
        <v>1</v>
      </c>
      <c r="X242" s="27">
        <f t="shared" si="9"/>
        <v>32.169999975800003</v>
      </c>
    </row>
    <row r="243" spans="1:24" x14ac:dyDescent="0.25">
      <c r="A243" s="26">
        <v>46265</v>
      </c>
      <c r="B243" s="27" t="s">
        <v>10183</v>
      </c>
      <c r="C243" s="27" t="s">
        <v>371</v>
      </c>
      <c r="D243" s="27" t="s">
        <v>376</v>
      </c>
      <c r="E243" s="27" t="s">
        <v>22</v>
      </c>
      <c r="F243" s="27" t="s">
        <v>23</v>
      </c>
      <c r="G243" s="27"/>
      <c r="H243" s="27" t="s">
        <v>24</v>
      </c>
      <c r="I243" s="28">
        <v>2856070404</v>
      </c>
      <c r="J243" s="28">
        <v>0</v>
      </c>
      <c r="K243" s="28">
        <v>2856070404</v>
      </c>
      <c r="L243" s="29">
        <v>3.94</v>
      </c>
      <c r="M243" s="29">
        <f>IFERROR(_xlfn.XLOOKUP($B243,'Ownership Metrics'!$A:$A,'Ownership Metrics'!$B:$B),"")</f>
        <v>11.25</v>
      </c>
      <c r="N243" s="28">
        <f>IFERROR(_xlfn.XLOOKUP($B243,'Ownership Metrics'!$A:$A,'Ownership Metrics'!$C:$C),"")</f>
        <v>1791</v>
      </c>
      <c r="O243" s="29">
        <f>IFERROR(_xlfn.XLOOKUP($B243,'Ownership Metrics'!$A:$A,'Ownership Metrics'!$D:$D),"")</f>
        <v>32.17</v>
      </c>
      <c r="P243" s="29">
        <f>IFERROR(_xlfn.XLOOKUP($B243,'Ownership Metrics'!$A:$A,'Ownership Metrics'!$E:$E),"")</f>
        <v>68.540000000000006</v>
      </c>
      <c r="Q243" s="30">
        <f>IFERROR(_xlfn.XLOOKUP($B243,'Ownership Metrics'!$A:$A,'Ownership Metrics'!$F:$F),"")</f>
        <v>9</v>
      </c>
      <c r="R243" s="30">
        <f>IFERROR(_xlfn.XLOOKUP($B243,'Ownership Metrics'!$A:$A,'Ownership Metrics'!$G:$G),"")</f>
        <v>44</v>
      </c>
      <c r="S243" s="27" t="str">
        <f>IFERROR(_xlfn.XLOOKUP($B243,'Ownership Metrics'!$A:$A,'Ownership Metrics'!$H:$H),"")</f>
        <v>Oligopoli</v>
      </c>
      <c r="T243" s="27" t="str">
        <f>IFERROR(_xlfn.XLOOKUP($B243,'Ownership Metrics'!$A:$A,'Ownership Metrics'!$I:$I),"")</f>
        <v>Sedang</v>
      </c>
      <c r="U243" s="27">
        <f>IF(COUNTIFS($B$2:$B243,$B243,$D$2:$D243,$D243)=1,1,0)</f>
        <v>1</v>
      </c>
      <c r="V243" s="27">
        <f t="shared" si="10"/>
        <v>3.94</v>
      </c>
      <c r="W243" s="27">
        <f t="shared" si="11"/>
        <v>6</v>
      </c>
      <c r="X243" s="27">
        <f t="shared" si="9"/>
        <v>3.9399999757000002</v>
      </c>
    </row>
    <row r="244" spans="1:24" x14ac:dyDescent="0.25">
      <c r="A244" s="26">
        <v>46265</v>
      </c>
      <c r="B244" s="27" t="s">
        <v>10183</v>
      </c>
      <c r="C244" s="27" t="s">
        <v>371</v>
      </c>
      <c r="D244" s="27" t="s">
        <v>377</v>
      </c>
      <c r="E244" s="27" t="s">
        <v>22</v>
      </c>
      <c r="F244" s="27" t="s">
        <v>23</v>
      </c>
      <c r="G244" s="27"/>
      <c r="H244" s="27" t="s">
        <v>24</v>
      </c>
      <c r="I244" s="28">
        <v>11204682720</v>
      </c>
      <c r="J244" s="28">
        <v>0</v>
      </c>
      <c r="K244" s="28">
        <v>11204682720</v>
      </c>
      <c r="L244" s="29">
        <v>15.45</v>
      </c>
      <c r="M244" s="29">
        <f>IFERROR(_xlfn.XLOOKUP($B244,'Ownership Metrics'!$A:$A,'Ownership Metrics'!$B:$B),"")</f>
        <v>11.25</v>
      </c>
      <c r="N244" s="28">
        <f>IFERROR(_xlfn.XLOOKUP($B244,'Ownership Metrics'!$A:$A,'Ownership Metrics'!$C:$C),"")</f>
        <v>1791</v>
      </c>
      <c r="O244" s="29">
        <f>IFERROR(_xlfn.XLOOKUP($B244,'Ownership Metrics'!$A:$A,'Ownership Metrics'!$D:$D),"")</f>
        <v>32.17</v>
      </c>
      <c r="P244" s="29">
        <f>IFERROR(_xlfn.XLOOKUP($B244,'Ownership Metrics'!$A:$A,'Ownership Metrics'!$E:$E),"")</f>
        <v>68.540000000000006</v>
      </c>
      <c r="Q244" s="30">
        <f>IFERROR(_xlfn.XLOOKUP($B244,'Ownership Metrics'!$A:$A,'Ownership Metrics'!$F:$F),"")</f>
        <v>9</v>
      </c>
      <c r="R244" s="30">
        <f>IFERROR(_xlfn.XLOOKUP($B244,'Ownership Metrics'!$A:$A,'Ownership Metrics'!$G:$G),"")</f>
        <v>44</v>
      </c>
      <c r="S244" s="27" t="str">
        <f>IFERROR(_xlfn.XLOOKUP($B244,'Ownership Metrics'!$A:$A,'Ownership Metrics'!$H:$H),"")</f>
        <v>Oligopoli</v>
      </c>
      <c r="T244" s="27" t="str">
        <f>IFERROR(_xlfn.XLOOKUP($B244,'Ownership Metrics'!$A:$A,'Ownership Metrics'!$I:$I),"")</f>
        <v>Sedang</v>
      </c>
      <c r="U244" s="27">
        <f>IF(COUNTIFS($B$2:$B244,$B244,$D$2:$D244,$D244)=1,1,0)</f>
        <v>1</v>
      </c>
      <c r="V244" s="27">
        <f t="shared" si="10"/>
        <v>15.45</v>
      </c>
      <c r="W244" s="27">
        <f t="shared" si="11"/>
        <v>3</v>
      </c>
      <c r="X244" s="27">
        <f t="shared" si="9"/>
        <v>15.449999975599999</v>
      </c>
    </row>
    <row r="245" spans="1:24" x14ac:dyDescent="0.25">
      <c r="A245" s="26">
        <v>46265</v>
      </c>
      <c r="B245" s="27" t="s">
        <v>10183</v>
      </c>
      <c r="C245" s="27" t="s">
        <v>371</v>
      </c>
      <c r="D245" s="27" t="s">
        <v>378</v>
      </c>
      <c r="E245" s="27" t="s">
        <v>51</v>
      </c>
      <c r="F245" s="27" t="s">
        <v>32</v>
      </c>
      <c r="G245" s="27"/>
      <c r="H245" s="27" t="s">
        <v>62</v>
      </c>
      <c r="I245" s="28">
        <v>1806649600</v>
      </c>
      <c r="J245" s="28">
        <v>0</v>
      </c>
      <c r="K245" s="28">
        <v>1806649600</v>
      </c>
      <c r="L245" s="29">
        <v>2.4900000000000002</v>
      </c>
      <c r="M245" s="29">
        <f>IFERROR(_xlfn.XLOOKUP($B245,'Ownership Metrics'!$A:$A,'Ownership Metrics'!$B:$B),"")</f>
        <v>11.25</v>
      </c>
      <c r="N245" s="28">
        <f>IFERROR(_xlfn.XLOOKUP($B245,'Ownership Metrics'!$A:$A,'Ownership Metrics'!$C:$C),"")</f>
        <v>1791</v>
      </c>
      <c r="O245" s="29">
        <f>IFERROR(_xlfn.XLOOKUP($B245,'Ownership Metrics'!$A:$A,'Ownership Metrics'!$D:$D),"")</f>
        <v>32.17</v>
      </c>
      <c r="P245" s="29">
        <f>IFERROR(_xlfn.XLOOKUP($B245,'Ownership Metrics'!$A:$A,'Ownership Metrics'!$E:$E),"")</f>
        <v>68.540000000000006</v>
      </c>
      <c r="Q245" s="30">
        <f>IFERROR(_xlfn.XLOOKUP($B245,'Ownership Metrics'!$A:$A,'Ownership Metrics'!$F:$F),"")</f>
        <v>9</v>
      </c>
      <c r="R245" s="30">
        <f>IFERROR(_xlfn.XLOOKUP($B245,'Ownership Metrics'!$A:$A,'Ownership Metrics'!$G:$G),"")</f>
        <v>44</v>
      </c>
      <c r="S245" s="27" t="str">
        <f>IFERROR(_xlfn.XLOOKUP($B245,'Ownership Metrics'!$A:$A,'Ownership Metrics'!$H:$H),"")</f>
        <v>Oligopoli</v>
      </c>
      <c r="T245" s="27" t="str">
        <f>IFERROR(_xlfn.XLOOKUP($B245,'Ownership Metrics'!$A:$A,'Ownership Metrics'!$I:$I),"")</f>
        <v>Sedang</v>
      </c>
      <c r="U245" s="27">
        <f>IF(COUNTIFS($B$2:$B245,$B245,$D$2:$D245,$D245)=1,1,0)</f>
        <v>1</v>
      </c>
      <c r="V245" s="27">
        <f t="shared" si="10"/>
        <v>2.4900000000000002</v>
      </c>
      <c r="W245" s="27">
        <f t="shared" si="11"/>
        <v>8</v>
      </c>
      <c r="X245" s="27">
        <f t="shared" si="9"/>
        <v>2.4899999755000004</v>
      </c>
    </row>
    <row r="246" spans="1:24" x14ac:dyDescent="0.25">
      <c r="A246" s="26">
        <v>46265</v>
      </c>
      <c r="B246" s="27" t="s">
        <v>10183</v>
      </c>
      <c r="C246" s="27" t="s">
        <v>371</v>
      </c>
      <c r="D246" s="27" t="s">
        <v>379</v>
      </c>
      <c r="E246" s="27" t="s">
        <v>22</v>
      </c>
      <c r="F246" s="27" t="s">
        <v>32</v>
      </c>
      <c r="G246" s="27"/>
      <c r="H246" s="27" t="s">
        <v>135</v>
      </c>
      <c r="I246" s="28">
        <v>3701583968</v>
      </c>
      <c r="J246" s="28">
        <v>0</v>
      </c>
      <c r="K246" s="28">
        <v>3701583968</v>
      </c>
      <c r="L246" s="29">
        <v>5.0999999999999996</v>
      </c>
      <c r="M246" s="29">
        <f>IFERROR(_xlfn.XLOOKUP($B246,'Ownership Metrics'!$A:$A,'Ownership Metrics'!$B:$B),"")</f>
        <v>11.25</v>
      </c>
      <c r="N246" s="28">
        <f>IFERROR(_xlfn.XLOOKUP($B246,'Ownership Metrics'!$A:$A,'Ownership Metrics'!$C:$C),"")</f>
        <v>1791</v>
      </c>
      <c r="O246" s="29">
        <f>IFERROR(_xlfn.XLOOKUP($B246,'Ownership Metrics'!$A:$A,'Ownership Metrics'!$D:$D),"")</f>
        <v>32.17</v>
      </c>
      <c r="P246" s="29">
        <f>IFERROR(_xlfn.XLOOKUP($B246,'Ownership Metrics'!$A:$A,'Ownership Metrics'!$E:$E),"")</f>
        <v>68.540000000000006</v>
      </c>
      <c r="Q246" s="30">
        <f>IFERROR(_xlfn.XLOOKUP($B246,'Ownership Metrics'!$A:$A,'Ownership Metrics'!$F:$F),"")</f>
        <v>9</v>
      </c>
      <c r="R246" s="30">
        <f>IFERROR(_xlfn.XLOOKUP($B246,'Ownership Metrics'!$A:$A,'Ownership Metrics'!$G:$G),"")</f>
        <v>44</v>
      </c>
      <c r="S246" s="27" t="str">
        <f>IFERROR(_xlfn.XLOOKUP($B246,'Ownership Metrics'!$A:$A,'Ownership Metrics'!$H:$H),"")</f>
        <v>Oligopoli</v>
      </c>
      <c r="T246" s="27" t="str">
        <f>IFERROR(_xlfn.XLOOKUP($B246,'Ownership Metrics'!$A:$A,'Ownership Metrics'!$I:$I),"")</f>
        <v>Sedang</v>
      </c>
      <c r="U246" s="27">
        <f>IF(COUNTIFS($B$2:$B246,$B246,$D$2:$D246,$D246)=1,1,0)</f>
        <v>1</v>
      </c>
      <c r="V246" s="27">
        <f t="shared" si="10"/>
        <v>5.0999999999999996</v>
      </c>
      <c r="W246" s="27">
        <f t="shared" si="11"/>
        <v>4</v>
      </c>
      <c r="X246" s="27">
        <f t="shared" si="9"/>
        <v>5.0999999753999994</v>
      </c>
    </row>
    <row r="247" spans="1:24" x14ac:dyDescent="0.25">
      <c r="A247" s="26">
        <v>46265</v>
      </c>
      <c r="B247" s="27" t="s">
        <v>10183</v>
      </c>
      <c r="C247" s="27" t="s">
        <v>371</v>
      </c>
      <c r="D247" s="27" t="s">
        <v>380</v>
      </c>
      <c r="E247" s="27" t="s">
        <v>67</v>
      </c>
      <c r="F247" s="27" t="s">
        <v>23</v>
      </c>
      <c r="G247" s="27"/>
      <c r="H247" s="27" t="s">
        <v>24</v>
      </c>
      <c r="I247" s="28">
        <v>842440900</v>
      </c>
      <c r="J247" s="28">
        <v>0</v>
      </c>
      <c r="K247" s="28">
        <v>842440900</v>
      </c>
      <c r="L247" s="29">
        <v>1.1599999999999999</v>
      </c>
      <c r="M247" s="29">
        <f>IFERROR(_xlfn.XLOOKUP($B247,'Ownership Metrics'!$A:$A,'Ownership Metrics'!$B:$B),"")</f>
        <v>11.25</v>
      </c>
      <c r="N247" s="28">
        <f>IFERROR(_xlfn.XLOOKUP($B247,'Ownership Metrics'!$A:$A,'Ownership Metrics'!$C:$C),"")</f>
        <v>1791</v>
      </c>
      <c r="O247" s="29">
        <f>IFERROR(_xlfn.XLOOKUP($B247,'Ownership Metrics'!$A:$A,'Ownership Metrics'!$D:$D),"")</f>
        <v>32.17</v>
      </c>
      <c r="P247" s="29">
        <f>IFERROR(_xlfn.XLOOKUP($B247,'Ownership Metrics'!$A:$A,'Ownership Metrics'!$E:$E),"")</f>
        <v>68.540000000000006</v>
      </c>
      <c r="Q247" s="30">
        <f>IFERROR(_xlfn.XLOOKUP($B247,'Ownership Metrics'!$A:$A,'Ownership Metrics'!$F:$F),"")</f>
        <v>9</v>
      </c>
      <c r="R247" s="30">
        <f>IFERROR(_xlfn.XLOOKUP($B247,'Ownership Metrics'!$A:$A,'Ownership Metrics'!$G:$G),"")</f>
        <v>44</v>
      </c>
      <c r="S247" s="27" t="str">
        <f>IFERROR(_xlfn.XLOOKUP($B247,'Ownership Metrics'!$A:$A,'Ownership Metrics'!$H:$H),"")</f>
        <v>Oligopoli</v>
      </c>
      <c r="T247" s="27" t="str">
        <f>IFERROR(_xlfn.XLOOKUP($B247,'Ownership Metrics'!$A:$A,'Ownership Metrics'!$I:$I),"")</f>
        <v>Sedang</v>
      </c>
      <c r="U247" s="27">
        <f>IF(COUNTIFS($B$2:$B247,$B247,$D$2:$D247,$D247)=1,1,0)</f>
        <v>1</v>
      </c>
      <c r="V247" s="27">
        <f t="shared" si="10"/>
        <v>1.1599999999999999</v>
      </c>
      <c r="W247" s="27">
        <f t="shared" si="11"/>
        <v>9</v>
      </c>
      <c r="X247" s="27">
        <f t="shared" si="9"/>
        <v>1.1599999752999999</v>
      </c>
    </row>
    <row r="248" spans="1:24" x14ac:dyDescent="0.25">
      <c r="A248" s="26">
        <v>46265</v>
      </c>
      <c r="B248" s="27" t="s">
        <v>10184</v>
      </c>
      <c r="C248" s="27" t="s">
        <v>382</v>
      </c>
      <c r="D248" s="27" t="s">
        <v>383</v>
      </c>
      <c r="E248" s="27" t="s">
        <v>83</v>
      </c>
      <c r="F248" s="27" t="s">
        <v>23</v>
      </c>
      <c r="G248" s="27"/>
      <c r="H248" s="27" t="s">
        <v>24</v>
      </c>
      <c r="I248" s="28">
        <v>60529543</v>
      </c>
      <c r="J248" s="28">
        <v>0</v>
      </c>
      <c r="K248" s="28">
        <v>60529543</v>
      </c>
      <c r="L248" s="29">
        <v>4.9000000000000004</v>
      </c>
      <c r="M248" s="29">
        <f>IFERROR(_xlfn.XLOOKUP($B248,'Ownership Metrics'!$A:$A,'Ownership Metrics'!$B:$B),"")</f>
        <v>15.95</v>
      </c>
      <c r="N248" s="28">
        <f>IFERROR(_xlfn.XLOOKUP($B248,'Ownership Metrics'!$A:$A,'Ownership Metrics'!$C:$C),"")</f>
        <v>3216</v>
      </c>
      <c r="O248" s="29">
        <f>IFERROR(_xlfn.XLOOKUP($B248,'Ownership Metrics'!$A:$A,'Ownership Metrics'!$D:$D),"")</f>
        <v>51</v>
      </c>
      <c r="P248" s="29">
        <f>IFERROR(_xlfn.XLOOKUP($B248,'Ownership Metrics'!$A:$A,'Ownership Metrics'!$E:$E),"")</f>
        <v>80</v>
      </c>
      <c r="Q248" s="30">
        <f>IFERROR(_xlfn.XLOOKUP($B248,'Ownership Metrics'!$A:$A,'Ownership Metrics'!$F:$F),"")</f>
        <v>5</v>
      </c>
      <c r="R248" s="30">
        <f>IFERROR(_xlfn.XLOOKUP($B248,'Ownership Metrics'!$A:$A,'Ownership Metrics'!$G:$G),"")</f>
        <v>58</v>
      </c>
      <c r="S248" s="27" t="str">
        <f>IFERROR(_xlfn.XLOOKUP($B248,'Ownership Metrics'!$A:$A,'Ownership Metrics'!$H:$H),"")</f>
        <v>Mayoritas</v>
      </c>
      <c r="T248" s="27" t="str">
        <f>IFERROR(_xlfn.XLOOKUP($B248,'Ownership Metrics'!$A:$A,'Ownership Metrics'!$I:$I),"")</f>
        <v>Tinggi</v>
      </c>
      <c r="U248" s="27">
        <f>IF(COUNTIFS($B$2:$B248,$B248,$D$2:$D248,$D248)=1,1,0)</f>
        <v>1</v>
      </c>
      <c r="V248" s="27">
        <f t="shared" si="10"/>
        <v>4.9000000000000004</v>
      </c>
      <c r="W248" s="27">
        <f t="shared" si="11"/>
        <v>3</v>
      </c>
      <c r="X248" s="27">
        <f t="shared" si="9"/>
        <v>4.8999999752000001</v>
      </c>
    </row>
    <row r="249" spans="1:24" x14ac:dyDescent="0.25">
      <c r="A249" s="26">
        <v>46265</v>
      </c>
      <c r="B249" s="27" t="s">
        <v>10184</v>
      </c>
      <c r="C249" s="27" t="s">
        <v>382</v>
      </c>
      <c r="D249" s="27" t="s">
        <v>384</v>
      </c>
      <c r="E249" s="27" t="s">
        <v>22</v>
      </c>
      <c r="F249" s="27" t="s">
        <v>23</v>
      </c>
      <c r="G249" s="27"/>
      <c r="H249" s="27" t="s">
        <v>24</v>
      </c>
      <c r="I249" s="28">
        <v>297706588</v>
      </c>
      <c r="J249" s="28">
        <v>0</v>
      </c>
      <c r="K249" s="28">
        <v>297706588</v>
      </c>
      <c r="L249" s="29">
        <v>24.1</v>
      </c>
      <c r="M249" s="29">
        <f>IFERROR(_xlfn.XLOOKUP($B249,'Ownership Metrics'!$A:$A,'Ownership Metrics'!$B:$B),"")</f>
        <v>15.95</v>
      </c>
      <c r="N249" s="28">
        <f>IFERROR(_xlfn.XLOOKUP($B249,'Ownership Metrics'!$A:$A,'Ownership Metrics'!$C:$C),"")</f>
        <v>3216</v>
      </c>
      <c r="O249" s="29">
        <f>IFERROR(_xlfn.XLOOKUP($B249,'Ownership Metrics'!$A:$A,'Ownership Metrics'!$D:$D),"")</f>
        <v>51</v>
      </c>
      <c r="P249" s="29">
        <f>IFERROR(_xlfn.XLOOKUP($B249,'Ownership Metrics'!$A:$A,'Ownership Metrics'!$E:$E),"")</f>
        <v>80</v>
      </c>
      <c r="Q249" s="30">
        <f>IFERROR(_xlfn.XLOOKUP($B249,'Ownership Metrics'!$A:$A,'Ownership Metrics'!$F:$F),"")</f>
        <v>5</v>
      </c>
      <c r="R249" s="30">
        <f>IFERROR(_xlfn.XLOOKUP($B249,'Ownership Metrics'!$A:$A,'Ownership Metrics'!$G:$G),"")</f>
        <v>58</v>
      </c>
      <c r="S249" s="27" t="str">
        <f>IFERROR(_xlfn.XLOOKUP($B249,'Ownership Metrics'!$A:$A,'Ownership Metrics'!$H:$H),"")</f>
        <v>Mayoritas</v>
      </c>
      <c r="T249" s="27" t="str">
        <f>IFERROR(_xlfn.XLOOKUP($B249,'Ownership Metrics'!$A:$A,'Ownership Metrics'!$I:$I),"")</f>
        <v>Tinggi</v>
      </c>
      <c r="U249" s="27">
        <f>IF(COUNTIFS($B$2:$B249,$B249,$D$2:$D249,$D249)=1,1,0)</f>
        <v>1</v>
      </c>
      <c r="V249" s="27">
        <f t="shared" si="10"/>
        <v>24.1</v>
      </c>
      <c r="W249" s="27">
        <f t="shared" si="11"/>
        <v>2</v>
      </c>
      <c r="X249" s="27">
        <f t="shared" si="9"/>
        <v>24.099999975100001</v>
      </c>
    </row>
    <row r="250" spans="1:24" x14ac:dyDescent="0.25">
      <c r="A250" s="26">
        <v>46265</v>
      </c>
      <c r="B250" s="27" t="s">
        <v>10184</v>
      </c>
      <c r="C250" s="27" t="s">
        <v>382</v>
      </c>
      <c r="D250" s="27" t="s">
        <v>385</v>
      </c>
      <c r="E250" s="27" t="s">
        <v>22</v>
      </c>
      <c r="F250" s="27" t="s">
        <v>32</v>
      </c>
      <c r="G250" s="27"/>
      <c r="H250" s="27" t="s">
        <v>56</v>
      </c>
      <c r="I250" s="28">
        <v>630001529</v>
      </c>
      <c r="J250" s="28">
        <v>0</v>
      </c>
      <c r="K250" s="28">
        <v>630001529</v>
      </c>
      <c r="L250" s="29">
        <v>51</v>
      </c>
      <c r="M250" s="29">
        <f>IFERROR(_xlfn.XLOOKUP($B250,'Ownership Metrics'!$A:$A,'Ownership Metrics'!$B:$B),"")</f>
        <v>15.95</v>
      </c>
      <c r="N250" s="28">
        <f>IFERROR(_xlfn.XLOOKUP($B250,'Ownership Metrics'!$A:$A,'Ownership Metrics'!$C:$C),"")</f>
        <v>3216</v>
      </c>
      <c r="O250" s="29">
        <f>IFERROR(_xlfn.XLOOKUP($B250,'Ownership Metrics'!$A:$A,'Ownership Metrics'!$D:$D),"")</f>
        <v>51</v>
      </c>
      <c r="P250" s="29">
        <f>IFERROR(_xlfn.XLOOKUP($B250,'Ownership Metrics'!$A:$A,'Ownership Metrics'!$E:$E),"")</f>
        <v>80</v>
      </c>
      <c r="Q250" s="30">
        <f>IFERROR(_xlfn.XLOOKUP($B250,'Ownership Metrics'!$A:$A,'Ownership Metrics'!$F:$F),"")</f>
        <v>5</v>
      </c>
      <c r="R250" s="30">
        <f>IFERROR(_xlfn.XLOOKUP($B250,'Ownership Metrics'!$A:$A,'Ownership Metrics'!$G:$G),"")</f>
        <v>58</v>
      </c>
      <c r="S250" s="27" t="str">
        <f>IFERROR(_xlfn.XLOOKUP($B250,'Ownership Metrics'!$A:$A,'Ownership Metrics'!$H:$H),"")</f>
        <v>Mayoritas</v>
      </c>
      <c r="T250" s="27" t="str">
        <f>IFERROR(_xlfn.XLOOKUP($B250,'Ownership Metrics'!$A:$A,'Ownership Metrics'!$I:$I),"")</f>
        <v>Tinggi</v>
      </c>
      <c r="U250" s="27">
        <f>IF(COUNTIFS($B$2:$B250,$B250,$D$2:$D250,$D250)=1,1,0)</f>
        <v>1</v>
      </c>
      <c r="V250" s="27">
        <f t="shared" si="10"/>
        <v>51</v>
      </c>
      <c r="W250" s="27">
        <f t="shared" si="11"/>
        <v>1</v>
      </c>
      <c r="X250" s="27">
        <f t="shared" si="9"/>
        <v>50.999999975000001</v>
      </c>
    </row>
    <row r="251" spans="1:24" x14ac:dyDescent="0.25">
      <c r="A251" s="26">
        <v>46265</v>
      </c>
      <c r="B251" s="27" t="s">
        <v>10184</v>
      </c>
      <c r="C251" s="27" t="s">
        <v>382</v>
      </c>
      <c r="D251" s="27" t="s">
        <v>386</v>
      </c>
      <c r="E251" s="27" t="s">
        <v>35</v>
      </c>
      <c r="F251" s="27" t="s">
        <v>23</v>
      </c>
      <c r="G251" s="27" t="s">
        <v>36</v>
      </c>
      <c r="H251" s="27" t="s">
        <v>24</v>
      </c>
      <c r="I251" s="28">
        <v>12523800</v>
      </c>
      <c r="J251" s="28">
        <v>0</v>
      </c>
      <c r="K251" s="28">
        <v>12523800</v>
      </c>
      <c r="L251" s="29">
        <v>1.01</v>
      </c>
      <c r="M251" s="29">
        <f>IFERROR(_xlfn.XLOOKUP($B251,'Ownership Metrics'!$A:$A,'Ownership Metrics'!$B:$B),"")</f>
        <v>15.95</v>
      </c>
      <c r="N251" s="28">
        <f>IFERROR(_xlfn.XLOOKUP($B251,'Ownership Metrics'!$A:$A,'Ownership Metrics'!$C:$C),"")</f>
        <v>3216</v>
      </c>
      <c r="O251" s="29">
        <f>IFERROR(_xlfn.XLOOKUP($B251,'Ownership Metrics'!$A:$A,'Ownership Metrics'!$D:$D),"")</f>
        <v>51</v>
      </c>
      <c r="P251" s="29">
        <f>IFERROR(_xlfn.XLOOKUP($B251,'Ownership Metrics'!$A:$A,'Ownership Metrics'!$E:$E),"")</f>
        <v>80</v>
      </c>
      <c r="Q251" s="30">
        <f>IFERROR(_xlfn.XLOOKUP($B251,'Ownership Metrics'!$A:$A,'Ownership Metrics'!$F:$F),"")</f>
        <v>5</v>
      </c>
      <c r="R251" s="30">
        <f>IFERROR(_xlfn.XLOOKUP($B251,'Ownership Metrics'!$A:$A,'Ownership Metrics'!$G:$G),"")</f>
        <v>58</v>
      </c>
      <c r="S251" s="27" t="str">
        <f>IFERROR(_xlfn.XLOOKUP($B251,'Ownership Metrics'!$A:$A,'Ownership Metrics'!$H:$H),"")</f>
        <v>Mayoritas</v>
      </c>
      <c r="T251" s="27" t="str">
        <f>IFERROR(_xlfn.XLOOKUP($B251,'Ownership Metrics'!$A:$A,'Ownership Metrics'!$I:$I),"")</f>
        <v>Tinggi</v>
      </c>
      <c r="U251" s="27">
        <f>IF(COUNTIFS($B$2:$B251,$B251,$D$2:$D251,$D251)=1,1,0)</f>
        <v>1</v>
      </c>
      <c r="V251" s="27">
        <f t="shared" si="10"/>
        <v>1.01</v>
      </c>
      <c r="W251" s="27">
        <f t="shared" si="11"/>
        <v>5</v>
      </c>
      <c r="X251" s="27">
        <f t="shared" si="9"/>
        <v>1.0099999748999999</v>
      </c>
    </row>
    <row r="252" spans="1:24" x14ac:dyDescent="0.25">
      <c r="A252" s="26">
        <v>46265</v>
      </c>
      <c r="B252" s="27" t="s">
        <v>10184</v>
      </c>
      <c r="C252" s="27" t="s">
        <v>382</v>
      </c>
      <c r="D252" s="27" t="s">
        <v>387</v>
      </c>
      <c r="E252" s="27" t="s">
        <v>35</v>
      </c>
      <c r="F252" s="27" t="s">
        <v>23</v>
      </c>
      <c r="G252" s="27" t="s">
        <v>36</v>
      </c>
      <c r="H252" s="27" t="s">
        <v>24</v>
      </c>
      <c r="I252" s="28">
        <v>37607200</v>
      </c>
      <c r="J252" s="28">
        <v>0</v>
      </c>
      <c r="K252" s="28">
        <v>37607200</v>
      </c>
      <c r="L252" s="29">
        <v>3.04</v>
      </c>
      <c r="M252" s="29">
        <f>IFERROR(_xlfn.XLOOKUP($B252,'Ownership Metrics'!$A:$A,'Ownership Metrics'!$B:$B),"")</f>
        <v>15.95</v>
      </c>
      <c r="N252" s="28">
        <f>IFERROR(_xlfn.XLOOKUP($B252,'Ownership Metrics'!$A:$A,'Ownership Metrics'!$C:$C),"")</f>
        <v>3216</v>
      </c>
      <c r="O252" s="29">
        <f>IFERROR(_xlfn.XLOOKUP($B252,'Ownership Metrics'!$A:$A,'Ownership Metrics'!$D:$D),"")</f>
        <v>51</v>
      </c>
      <c r="P252" s="29">
        <f>IFERROR(_xlfn.XLOOKUP($B252,'Ownership Metrics'!$A:$A,'Ownership Metrics'!$E:$E),"")</f>
        <v>80</v>
      </c>
      <c r="Q252" s="30">
        <f>IFERROR(_xlfn.XLOOKUP($B252,'Ownership Metrics'!$A:$A,'Ownership Metrics'!$F:$F),"")</f>
        <v>5</v>
      </c>
      <c r="R252" s="30">
        <f>IFERROR(_xlfn.XLOOKUP($B252,'Ownership Metrics'!$A:$A,'Ownership Metrics'!$G:$G),"")</f>
        <v>58</v>
      </c>
      <c r="S252" s="27" t="str">
        <f>IFERROR(_xlfn.XLOOKUP($B252,'Ownership Metrics'!$A:$A,'Ownership Metrics'!$H:$H),"")</f>
        <v>Mayoritas</v>
      </c>
      <c r="T252" s="27" t="str">
        <f>IFERROR(_xlfn.XLOOKUP($B252,'Ownership Metrics'!$A:$A,'Ownership Metrics'!$I:$I),"")</f>
        <v>Tinggi</v>
      </c>
      <c r="U252" s="27">
        <f>IF(COUNTIFS($B$2:$B252,$B252,$D$2:$D252,$D252)=1,1,0)</f>
        <v>1</v>
      </c>
      <c r="V252" s="27">
        <f t="shared" si="10"/>
        <v>3.04</v>
      </c>
      <c r="W252" s="27">
        <f t="shared" si="11"/>
        <v>4</v>
      </c>
      <c r="X252" s="27">
        <f t="shared" si="9"/>
        <v>3.0399999748000002</v>
      </c>
    </row>
    <row r="253" spans="1:24" x14ac:dyDescent="0.25">
      <c r="A253" s="26">
        <v>46265</v>
      </c>
      <c r="B253" s="27" t="s">
        <v>10185</v>
      </c>
      <c r="C253" s="27" t="s">
        <v>389</v>
      </c>
      <c r="D253" s="27" t="s">
        <v>390</v>
      </c>
      <c r="E253" s="27" t="s">
        <v>22</v>
      </c>
      <c r="F253" s="27" t="s">
        <v>23</v>
      </c>
      <c r="G253" s="27"/>
      <c r="H253" s="27" t="s">
        <v>24</v>
      </c>
      <c r="I253" s="28">
        <v>289921600</v>
      </c>
      <c r="J253" s="28">
        <v>0</v>
      </c>
      <c r="K253" s="28">
        <v>289921600</v>
      </c>
      <c r="L253" s="29">
        <v>13.05</v>
      </c>
      <c r="M253" s="29">
        <f>IFERROR(_xlfn.XLOOKUP($B253,'Ownership Metrics'!$A:$A,'Ownership Metrics'!$B:$B),"")</f>
        <v>8.19</v>
      </c>
      <c r="N253" s="28">
        <f>IFERROR(_xlfn.XLOOKUP($B253,'Ownership Metrics'!$A:$A,'Ownership Metrics'!$C:$C),"")</f>
        <v>3878</v>
      </c>
      <c r="O253" s="29">
        <f>IFERROR(_xlfn.XLOOKUP($B253,'Ownership Metrics'!$A:$A,'Ownership Metrics'!$D:$D),"")</f>
        <v>60.04</v>
      </c>
      <c r="P253" s="29">
        <f>IFERROR(_xlfn.XLOOKUP($B253,'Ownership Metrics'!$A:$A,'Ownership Metrics'!$E:$E),"")</f>
        <v>79.39</v>
      </c>
      <c r="Q253" s="30">
        <f>IFERROR(_xlfn.XLOOKUP($B253,'Ownership Metrics'!$A:$A,'Ownership Metrics'!$F:$F),"")</f>
        <v>6</v>
      </c>
      <c r="R253" s="30">
        <f>IFERROR(_xlfn.XLOOKUP($B253,'Ownership Metrics'!$A:$A,'Ownership Metrics'!$G:$G),"")</f>
        <v>60</v>
      </c>
      <c r="S253" s="27" t="str">
        <f>IFERROR(_xlfn.XLOOKUP($B253,'Ownership Metrics'!$A:$A,'Ownership Metrics'!$H:$H),"")</f>
        <v>Mayoritas</v>
      </c>
      <c r="T253" s="27" t="str">
        <f>IFERROR(_xlfn.XLOOKUP($B253,'Ownership Metrics'!$A:$A,'Ownership Metrics'!$I:$I),"")</f>
        <v>Tinggi</v>
      </c>
      <c r="U253" s="27">
        <f>IF(COUNTIFS($B$2:$B253,$B253,$D$2:$D253,$D253)=1,1,0)</f>
        <v>1</v>
      </c>
      <c r="V253" s="27">
        <f t="shared" si="10"/>
        <v>13.05</v>
      </c>
      <c r="W253" s="27">
        <f t="shared" si="11"/>
        <v>2</v>
      </c>
      <c r="X253" s="27">
        <f t="shared" si="9"/>
        <v>13.0499999747</v>
      </c>
    </row>
    <row r="254" spans="1:24" x14ac:dyDescent="0.25">
      <c r="A254" s="26">
        <v>46265</v>
      </c>
      <c r="B254" s="27" t="s">
        <v>10185</v>
      </c>
      <c r="C254" s="27" t="s">
        <v>389</v>
      </c>
      <c r="D254" s="27" t="s">
        <v>391</v>
      </c>
      <c r="E254" s="27" t="s">
        <v>35</v>
      </c>
      <c r="F254" s="27" t="s">
        <v>23</v>
      </c>
      <c r="G254" s="27" t="s">
        <v>36</v>
      </c>
      <c r="H254" s="27" t="s">
        <v>24</v>
      </c>
      <c r="I254" s="28">
        <v>120000000</v>
      </c>
      <c r="J254" s="28">
        <v>0</v>
      </c>
      <c r="K254" s="28">
        <v>120000000</v>
      </c>
      <c r="L254" s="29">
        <v>5.4</v>
      </c>
      <c r="M254" s="29">
        <f>IFERROR(_xlfn.XLOOKUP($B254,'Ownership Metrics'!$A:$A,'Ownership Metrics'!$B:$B),"")</f>
        <v>8.19</v>
      </c>
      <c r="N254" s="28">
        <f>IFERROR(_xlfn.XLOOKUP($B254,'Ownership Metrics'!$A:$A,'Ownership Metrics'!$C:$C),"")</f>
        <v>3878</v>
      </c>
      <c r="O254" s="29">
        <f>IFERROR(_xlfn.XLOOKUP($B254,'Ownership Metrics'!$A:$A,'Ownership Metrics'!$D:$D),"")</f>
        <v>60.04</v>
      </c>
      <c r="P254" s="29">
        <f>IFERROR(_xlfn.XLOOKUP($B254,'Ownership Metrics'!$A:$A,'Ownership Metrics'!$E:$E),"")</f>
        <v>79.39</v>
      </c>
      <c r="Q254" s="30">
        <f>IFERROR(_xlfn.XLOOKUP($B254,'Ownership Metrics'!$A:$A,'Ownership Metrics'!$F:$F),"")</f>
        <v>6</v>
      </c>
      <c r="R254" s="30">
        <f>IFERROR(_xlfn.XLOOKUP($B254,'Ownership Metrics'!$A:$A,'Ownership Metrics'!$G:$G),"")</f>
        <v>60</v>
      </c>
      <c r="S254" s="27" t="str">
        <f>IFERROR(_xlfn.XLOOKUP($B254,'Ownership Metrics'!$A:$A,'Ownership Metrics'!$H:$H),"")</f>
        <v>Mayoritas</v>
      </c>
      <c r="T254" s="27" t="str">
        <f>IFERROR(_xlfn.XLOOKUP($B254,'Ownership Metrics'!$A:$A,'Ownership Metrics'!$I:$I),"")</f>
        <v>Tinggi</v>
      </c>
      <c r="U254" s="27">
        <f>IF(COUNTIFS($B$2:$B254,$B254,$D$2:$D254,$D254)=1,1,0)</f>
        <v>1</v>
      </c>
      <c r="V254" s="27">
        <f t="shared" si="10"/>
        <v>5.4</v>
      </c>
      <c r="W254" s="27">
        <f t="shared" si="11"/>
        <v>5</v>
      </c>
      <c r="X254" s="27">
        <f t="shared" si="9"/>
        <v>5.3999999746</v>
      </c>
    </row>
    <row r="255" spans="1:24" x14ac:dyDescent="0.25">
      <c r="A255" s="26">
        <v>46265</v>
      </c>
      <c r="B255" s="27" t="s">
        <v>10185</v>
      </c>
      <c r="C255" s="27" t="s">
        <v>389</v>
      </c>
      <c r="D255" s="27" t="s">
        <v>392</v>
      </c>
      <c r="E255" s="27" t="s">
        <v>35</v>
      </c>
      <c r="F255" s="27" t="s">
        <v>23</v>
      </c>
      <c r="G255" s="27" t="s">
        <v>36</v>
      </c>
      <c r="H255" s="27" t="s">
        <v>24</v>
      </c>
      <c r="I255" s="28">
        <v>125200000</v>
      </c>
      <c r="J255" s="28">
        <v>0</v>
      </c>
      <c r="K255" s="28">
        <v>125200000</v>
      </c>
      <c r="L255" s="29">
        <v>5.63</v>
      </c>
      <c r="M255" s="29">
        <f>IFERROR(_xlfn.XLOOKUP($B255,'Ownership Metrics'!$A:$A,'Ownership Metrics'!$B:$B),"")</f>
        <v>8.19</v>
      </c>
      <c r="N255" s="28">
        <f>IFERROR(_xlfn.XLOOKUP($B255,'Ownership Metrics'!$A:$A,'Ownership Metrics'!$C:$C),"")</f>
        <v>3878</v>
      </c>
      <c r="O255" s="29">
        <f>IFERROR(_xlfn.XLOOKUP($B255,'Ownership Metrics'!$A:$A,'Ownership Metrics'!$D:$D),"")</f>
        <v>60.04</v>
      </c>
      <c r="P255" s="29">
        <f>IFERROR(_xlfn.XLOOKUP($B255,'Ownership Metrics'!$A:$A,'Ownership Metrics'!$E:$E),"")</f>
        <v>79.39</v>
      </c>
      <c r="Q255" s="30">
        <f>IFERROR(_xlfn.XLOOKUP($B255,'Ownership Metrics'!$A:$A,'Ownership Metrics'!$F:$F),"")</f>
        <v>6</v>
      </c>
      <c r="R255" s="30">
        <f>IFERROR(_xlfn.XLOOKUP($B255,'Ownership Metrics'!$A:$A,'Ownership Metrics'!$G:$G),"")</f>
        <v>60</v>
      </c>
      <c r="S255" s="27" t="str">
        <f>IFERROR(_xlfn.XLOOKUP($B255,'Ownership Metrics'!$A:$A,'Ownership Metrics'!$H:$H),"")</f>
        <v>Mayoritas</v>
      </c>
      <c r="T255" s="27" t="str">
        <f>IFERROR(_xlfn.XLOOKUP($B255,'Ownership Metrics'!$A:$A,'Ownership Metrics'!$I:$I),"")</f>
        <v>Tinggi</v>
      </c>
      <c r="U255" s="27">
        <f>IF(COUNTIFS($B$2:$B255,$B255,$D$2:$D255,$D255)=1,1,0)</f>
        <v>1</v>
      </c>
      <c r="V255" s="27">
        <f t="shared" si="10"/>
        <v>5.63</v>
      </c>
      <c r="W255" s="27">
        <f t="shared" si="11"/>
        <v>4</v>
      </c>
      <c r="X255" s="27">
        <f t="shared" si="9"/>
        <v>5.6299999744999996</v>
      </c>
    </row>
    <row r="256" spans="1:24" x14ac:dyDescent="0.25">
      <c r="A256" s="26">
        <v>46265</v>
      </c>
      <c r="B256" s="27" t="s">
        <v>10185</v>
      </c>
      <c r="C256" s="27" t="s">
        <v>389</v>
      </c>
      <c r="D256" s="27" t="s">
        <v>393</v>
      </c>
      <c r="E256" s="27" t="s">
        <v>35</v>
      </c>
      <c r="F256" s="27" t="s">
        <v>23</v>
      </c>
      <c r="G256" s="27" t="s">
        <v>36</v>
      </c>
      <c r="H256" s="27" t="s">
        <v>24</v>
      </c>
      <c r="I256" s="28">
        <v>140000000</v>
      </c>
      <c r="J256" s="28">
        <v>0</v>
      </c>
      <c r="K256" s="28">
        <v>140000000</v>
      </c>
      <c r="L256" s="29">
        <v>6.3</v>
      </c>
      <c r="M256" s="29">
        <f>IFERROR(_xlfn.XLOOKUP($B256,'Ownership Metrics'!$A:$A,'Ownership Metrics'!$B:$B),"")</f>
        <v>8.19</v>
      </c>
      <c r="N256" s="28">
        <f>IFERROR(_xlfn.XLOOKUP($B256,'Ownership Metrics'!$A:$A,'Ownership Metrics'!$C:$C),"")</f>
        <v>3878</v>
      </c>
      <c r="O256" s="29">
        <f>IFERROR(_xlfn.XLOOKUP($B256,'Ownership Metrics'!$A:$A,'Ownership Metrics'!$D:$D),"")</f>
        <v>60.04</v>
      </c>
      <c r="P256" s="29">
        <f>IFERROR(_xlfn.XLOOKUP($B256,'Ownership Metrics'!$A:$A,'Ownership Metrics'!$E:$E),"")</f>
        <v>79.39</v>
      </c>
      <c r="Q256" s="30">
        <f>IFERROR(_xlfn.XLOOKUP($B256,'Ownership Metrics'!$A:$A,'Ownership Metrics'!$F:$F),"")</f>
        <v>6</v>
      </c>
      <c r="R256" s="30">
        <f>IFERROR(_xlfn.XLOOKUP($B256,'Ownership Metrics'!$A:$A,'Ownership Metrics'!$G:$G),"")</f>
        <v>60</v>
      </c>
      <c r="S256" s="27" t="str">
        <f>IFERROR(_xlfn.XLOOKUP($B256,'Ownership Metrics'!$A:$A,'Ownership Metrics'!$H:$H),"")</f>
        <v>Mayoritas</v>
      </c>
      <c r="T256" s="27" t="str">
        <f>IFERROR(_xlfn.XLOOKUP($B256,'Ownership Metrics'!$A:$A,'Ownership Metrics'!$I:$I),"")</f>
        <v>Tinggi</v>
      </c>
      <c r="U256" s="27">
        <f>IF(COUNTIFS($B$2:$B256,$B256,$D$2:$D256,$D256)=1,1,0)</f>
        <v>1</v>
      </c>
      <c r="V256" s="27">
        <f t="shared" si="10"/>
        <v>6.3</v>
      </c>
      <c r="W256" s="27">
        <f t="shared" si="11"/>
        <v>3</v>
      </c>
      <c r="X256" s="27">
        <f t="shared" si="9"/>
        <v>6.2999999743999995</v>
      </c>
    </row>
    <row r="257" spans="1:24" x14ac:dyDescent="0.25">
      <c r="A257" s="26">
        <v>46265</v>
      </c>
      <c r="B257" s="27" t="s">
        <v>10185</v>
      </c>
      <c r="C257" s="27" t="s">
        <v>389</v>
      </c>
      <c r="D257" s="27" t="s">
        <v>394</v>
      </c>
      <c r="E257" s="27" t="s">
        <v>149</v>
      </c>
      <c r="F257" s="27" t="s">
        <v>23</v>
      </c>
      <c r="G257" s="27"/>
      <c r="H257" s="27" t="s">
        <v>24</v>
      </c>
      <c r="I257" s="28">
        <v>30980200</v>
      </c>
      <c r="J257" s="28">
        <v>0</v>
      </c>
      <c r="K257" s="28">
        <v>30980200</v>
      </c>
      <c r="L257" s="29">
        <v>1.39</v>
      </c>
      <c r="M257" s="29">
        <f>IFERROR(_xlfn.XLOOKUP($B257,'Ownership Metrics'!$A:$A,'Ownership Metrics'!$B:$B),"")</f>
        <v>8.19</v>
      </c>
      <c r="N257" s="28">
        <f>IFERROR(_xlfn.XLOOKUP($B257,'Ownership Metrics'!$A:$A,'Ownership Metrics'!$C:$C),"")</f>
        <v>3878</v>
      </c>
      <c r="O257" s="29">
        <f>IFERROR(_xlfn.XLOOKUP($B257,'Ownership Metrics'!$A:$A,'Ownership Metrics'!$D:$D),"")</f>
        <v>60.04</v>
      </c>
      <c r="P257" s="29">
        <f>IFERROR(_xlfn.XLOOKUP($B257,'Ownership Metrics'!$A:$A,'Ownership Metrics'!$E:$E),"")</f>
        <v>79.39</v>
      </c>
      <c r="Q257" s="30">
        <f>IFERROR(_xlfn.XLOOKUP($B257,'Ownership Metrics'!$A:$A,'Ownership Metrics'!$F:$F),"")</f>
        <v>6</v>
      </c>
      <c r="R257" s="30">
        <f>IFERROR(_xlfn.XLOOKUP($B257,'Ownership Metrics'!$A:$A,'Ownership Metrics'!$G:$G),"")</f>
        <v>60</v>
      </c>
      <c r="S257" s="27" t="str">
        <f>IFERROR(_xlfn.XLOOKUP($B257,'Ownership Metrics'!$A:$A,'Ownership Metrics'!$H:$H),"")</f>
        <v>Mayoritas</v>
      </c>
      <c r="T257" s="27" t="str">
        <f>IFERROR(_xlfn.XLOOKUP($B257,'Ownership Metrics'!$A:$A,'Ownership Metrics'!$I:$I),"")</f>
        <v>Tinggi</v>
      </c>
      <c r="U257" s="27">
        <f>IF(COUNTIFS($B$2:$B257,$B257,$D$2:$D257,$D257)=1,1,0)</f>
        <v>1</v>
      </c>
      <c r="V257" s="27">
        <f t="shared" si="10"/>
        <v>1.39</v>
      </c>
      <c r="W257" s="27">
        <f t="shared" si="11"/>
        <v>6</v>
      </c>
      <c r="X257" s="27">
        <f t="shared" si="9"/>
        <v>1.3899999743</v>
      </c>
    </row>
    <row r="258" spans="1:24" x14ac:dyDescent="0.25">
      <c r="A258" s="26">
        <v>46265</v>
      </c>
      <c r="B258" s="27" t="s">
        <v>10185</v>
      </c>
      <c r="C258" s="27" t="s">
        <v>389</v>
      </c>
      <c r="D258" s="27" t="s">
        <v>395</v>
      </c>
      <c r="E258" s="27" t="s">
        <v>67</v>
      </c>
      <c r="F258" s="27" t="s">
        <v>32</v>
      </c>
      <c r="G258" s="27"/>
      <c r="H258" s="27"/>
      <c r="I258" s="28">
        <v>0</v>
      </c>
      <c r="J258" s="28">
        <v>1334120000</v>
      </c>
      <c r="K258" s="28">
        <v>1334120000</v>
      </c>
      <c r="L258" s="29">
        <v>60.04</v>
      </c>
      <c r="M258" s="29">
        <f>IFERROR(_xlfn.XLOOKUP($B258,'Ownership Metrics'!$A:$A,'Ownership Metrics'!$B:$B),"")</f>
        <v>8.19</v>
      </c>
      <c r="N258" s="28">
        <f>IFERROR(_xlfn.XLOOKUP($B258,'Ownership Metrics'!$A:$A,'Ownership Metrics'!$C:$C),"")</f>
        <v>3878</v>
      </c>
      <c r="O258" s="29">
        <f>IFERROR(_xlfn.XLOOKUP($B258,'Ownership Metrics'!$A:$A,'Ownership Metrics'!$D:$D),"")</f>
        <v>60.04</v>
      </c>
      <c r="P258" s="29">
        <f>IFERROR(_xlfn.XLOOKUP($B258,'Ownership Metrics'!$A:$A,'Ownership Metrics'!$E:$E),"")</f>
        <v>79.39</v>
      </c>
      <c r="Q258" s="30">
        <f>IFERROR(_xlfn.XLOOKUP($B258,'Ownership Metrics'!$A:$A,'Ownership Metrics'!$F:$F),"")</f>
        <v>6</v>
      </c>
      <c r="R258" s="30">
        <f>IFERROR(_xlfn.XLOOKUP($B258,'Ownership Metrics'!$A:$A,'Ownership Metrics'!$G:$G),"")</f>
        <v>60</v>
      </c>
      <c r="S258" s="27" t="str">
        <f>IFERROR(_xlfn.XLOOKUP($B258,'Ownership Metrics'!$A:$A,'Ownership Metrics'!$H:$H),"")</f>
        <v>Mayoritas</v>
      </c>
      <c r="T258" s="27" t="str">
        <f>IFERROR(_xlfn.XLOOKUP($B258,'Ownership Metrics'!$A:$A,'Ownership Metrics'!$I:$I),"")</f>
        <v>Tinggi</v>
      </c>
      <c r="U258" s="27">
        <f>IF(COUNTIFS($B$2:$B258,$B258,$D$2:$D258,$D258)=1,1,0)</f>
        <v>1</v>
      </c>
      <c r="V258" s="27">
        <f t="shared" si="10"/>
        <v>60.04</v>
      </c>
      <c r="W258" s="27">
        <f t="shared" si="11"/>
        <v>1</v>
      </c>
      <c r="X258" s="27">
        <f t="shared" ref="X258:X321" si="12">$V258-(ROW()*0.0000000001)</f>
        <v>60.039999974200001</v>
      </c>
    </row>
    <row r="259" spans="1:24" x14ac:dyDescent="0.25">
      <c r="A259" s="26">
        <v>46265</v>
      </c>
      <c r="B259" s="27" t="s">
        <v>10186</v>
      </c>
      <c r="C259" s="27" t="s">
        <v>397</v>
      </c>
      <c r="D259" s="27" t="s">
        <v>398</v>
      </c>
      <c r="E259" s="27" t="s">
        <v>22</v>
      </c>
      <c r="F259" s="27" t="s">
        <v>23</v>
      </c>
      <c r="G259" s="27"/>
      <c r="H259" s="27" t="s">
        <v>24</v>
      </c>
      <c r="I259" s="28">
        <v>432669000</v>
      </c>
      <c r="J259" s="28">
        <v>0</v>
      </c>
      <c r="K259" s="28">
        <v>432669000</v>
      </c>
      <c r="L259" s="29">
        <v>1.04</v>
      </c>
      <c r="M259" s="29">
        <f>IFERROR(_xlfn.XLOOKUP($B259,'Ownership Metrics'!$A:$A,'Ownership Metrics'!$B:$B),"")</f>
        <v>24.93</v>
      </c>
      <c r="N259" s="28">
        <f>IFERROR(_xlfn.XLOOKUP($B259,'Ownership Metrics'!$A:$A,'Ownership Metrics'!$C:$C),"")</f>
        <v>1796</v>
      </c>
      <c r="O259" s="29">
        <f>IFERROR(_xlfn.XLOOKUP($B259,'Ownership Metrics'!$A:$A,'Ownership Metrics'!$D:$D),"")</f>
        <v>38.9</v>
      </c>
      <c r="P259" s="29">
        <f>IFERROR(_xlfn.XLOOKUP($B259,'Ownership Metrics'!$A:$A,'Ownership Metrics'!$E:$E),"")</f>
        <v>57.92</v>
      </c>
      <c r="Q259" s="30">
        <f>IFERROR(_xlfn.XLOOKUP($B259,'Ownership Metrics'!$A:$A,'Ownership Metrics'!$F:$F),"")</f>
        <v>9</v>
      </c>
      <c r="R259" s="30">
        <f>IFERROR(_xlfn.XLOOKUP($B259,'Ownership Metrics'!$A:$A,'Ownership Metrics'!$G:$G),"")</f>
        <v>40</v>
      </c>
      <c r="S259" s="27" t="str">
        <f>IFERROR(_xlfn.XLOOKUP($B259,'Ownership Metrics'!$A:$A,'Ownership Metrics'!$H:$H),"")</f>
        <v>Moderat</v>
      </c>
      <c r="T259" s="27" t="str">
        <f>IFERROR(_xlfn.XLOOKUP($B259,'Ownership Metrics'!$A:$A,'Ownership Metrics'!$I:$I),"")</f>
        <v>Sedang</v>
      </c>
      <c r="U259" s="27">
        <f>IF(COUNTIFS($B$2:$B259,$B259,$D$2:$D259,$D259)=1,1,0)</f>
        <v>1</v>
      </c>
      <c r="V259" s="27">
        <f t="shared" ref="V259:V322" si="13">SUMIFS($L$2:$L$10000,$B$2:$B$10000,$B259,$D$2:$D$10000,$D259)</f>
        <v>1.04</v>
      </c>
      <c r="W259" s="27">
        <f t="shared" ref="W259:W322" si="14">COUNTIFS($B$2:$B$10000,$B259,$U$2:$U$10000,1,$X$2:$X$10000,"&gt;"&amp;$X259)+1</f>
        <v>9</v>
      </c>
      <c r="X259" s="27">
        <f t="shared" si="12"/>
        <v>1.0399999741000001</v>
      </c>
    </row>
    <row r="260" spans="1:24" x14ac:dyDescent="0.25">
      <c r="A260" s="26">
        <v>46265</v>
      </c>
      <c r="B260" s="27" t="s">
        <v>10186</v>
      </c>
      <c r="C260" s="27" t="s">
        <v>397</v>
      </c>
      <c r="D260" s="27" t="s">
        <v>399</v>
      </c>
      <c r="E260" s="27" t="s">
        <v>22</v>
      </c>
      <c r="F260" s="27" t="s">
        <v>23</v>
      </c>
      <c r="G260" s="27"/>
      <c r="H260" s="27" t="s">
        <v>24</v>
      </c>
      <c r="I260" s="28">
        <v>5828544500</v>
      </c>
      <c r="J260" s="28">
        <v>0</v>
      </c>
      <c r="K260" s="28">
        <v>5828544500</v>
      </c>
      <c r="L260" s="29">
        <v>14.04</v>
      </c>
      <c r="M260" s="29">
        <f>IFERROR(_xlfn.XLOOKUP($B260,'Ownership Metrics'!$A:$A,'Ownership Metrics'!$B:$B),"")</f>
        <v>24.93</v>
      </c>
      <c r="N260" s="28">
        <f>IFERROR(_xlfn.XLOOKUP($B260,'Ownership Metrics'!$A:$A,'Ownership Metrics'!$C:$C),"")</f>
        <v>1796</v>
      </c>
      <c r="O260" s="29">
        <f>IFERROR(_xlfn.XLOOKUP($B260,'Ownership Metrics'!$A:$A,'Ownership Metrics'!$D:$D),"")</f>
        <v>38.9</v>
      </c>
      <c r="P260" s="29">
        <f>IFERROR(_xlfn.XLOOKUP($B260,'Ownership Metrics'!$A:$A,'Ownership Metrics'!$E:$E),"")</f>
        <v>57.92</v>
      </c>
      <c r="Q260" s="30">
        <f>IFERROR(_xlfn.XLOOKUP($B260,'Ownership Metrics'!$A:$A,'Ownership Metrics'!$F:$F),"")</f>
        <v>9</v>
      </c>
      <c r="R260" s="30">
        <f>IFERROR(_xlfn.XLOOKUP($B260,'Ownership Metrics'!$A:$A,'Ownership Metrics'!$G:$G),"")</f>
        <v>40</v>
      </c>
      <c r="S260" s="27" t="str">
        <f>IFERROR(_xlfn.XLOOKUP($B260,'Ownership Metrics'!$A:$A,'Ownership Metrics'!$H:$H),"")</f>
        <v>Moderat</v>
      </c>
      <c r="T260" s="27" t="str">
        <f>IFERROR(_xlfn.XLOOKUP($B260,'Ownership Metrics'!$A:$A,'Ownership Metrics'!$I:$I),"")</f>
        <v>Sedang</v>
      </c>
      <c r="U260" s="27">
        <f>IF(COUNTIFS($B$2:$B260,$B260,$D$2:$D260,$D260)=1,1,0)</f>
        <v>1</v>
      </c>
      <c r="V260" s="27">
        <f t="shared" si="13"/>
        <v>14.04</v>
      </c>
      <c r="W260" s="27">
        <f t="shared" si="14"/>
        <v>2</v>
      </c>
      <c r="X260" s="27">
        <f t="shared" si="12"/>
        <v>14.039999973999999</v>
      </c>
    </row>
    <row r="261" spans="1:24" x14ac:dyDescent="0.25">
      <c r="A261" s="26">
        <v>46265</v>
      </c>
      <c r="B261" s="27" t="s">
        <v>10186</v>
      </c>
      <c r="C261" s="27" t="s">
        <v>397</v>
      </c>
      <c r="D261" s="27" t="s">
        <v>400</v>
      </c>
      <c r="E261" s="27" t="s">
        <v>22</v>
      </c>
      <c r="F261" s="27" t="s">
        <v>23</v>
      </c>
      <c r="G261" s="27"/>
      <c r="H261" s="27" t="s">
        <v>24</v>
      </c>
      <c r="I261" s="28">
        <v>16151783259</v>
      </c>
      <c r="J261" s="28">
        <v>0</v>
      </c>
      <c r="K261" s="28">
        <v>16151783259</v>
      </c>
      <c r="L261" s="29">
        <v>38.9</v>
      </c>
      <c r="M261" s="29">
        <f>IFERROR(_xlfn.XLOOKUP($B261,'Ownership Metrics'!$A:$A,'Ownership Metrics'!$B:$B),"")</f>
        <v>24.93</v>
      </c>
      <c r="N261" s="28">
        <f>IFERROR(_xlfn.XLOOKUP($B261,'Ownership Metrics'!$A:$A,'Ownership Metrics'!$C:$C),"")</f>
        <v>1796</v>
      </c>
      <c r="O261" s="29">
        <f>IFERROR(_xlfn.XLOOKUP($B261,'Ownership Metrics'!$A:$A,'Ownership Metrics'!$D:$D),"")</f>
        <v>38.9</v>
      </c>
      <c r="P261" s="29">
        <f>IFERROR(_xlfn.XLOOKUP($B261,'Ownership Metrics'!$A:$A,'Ownership Metrics'!$E:$E),"")</f>
        <v>57.92</v>
      </c>
      <c r="Q261" s="30">
        <f>IFERROR(_xlfn.XLOOKUP($B261,'Ownership Metrics'!$A:$A,'Ownership Metrics'!$F:$F),"")</f>
        <v>9</v>
      </c>
      <c r="R261" s="30">
        <f>IFERROR(_xlfn.XLOOKUP($B261,'Ownership Metrics'!$A:$A,'Ownership Metrics'!$G:$G),"")</f>
        <v>40</v>
      </c>
      <c r="S261" s="27" t="str">
        <f>IFERROR(_xlfn.XLOOKUP($B261,'Ownership Metrics'!$A:$A,'Ownership Metrics'!$H:$H),"")</f>
        <v>Moderat</v>
      </c>
      <c r="T261" s="27" t="str">
        <f>IFERROR(_xlfn.XLOOKUP($B261,'Ownership Metrics'!$A:$A,'Ownership Metrics'!$I:$I),"")</f>
        <v>Sedang</v>
      </c>
      <c r="U261" s="27">
        <f>IF(COUNTIFS($B$2:$B261,$B261,$D$2:$D261,$D261)=1,1,0)</f>
        <v>1</v>
      </c>
      <c r="V261" s="27">
        <f t="shared" si="13"/>
        <v>38.9</v>
      </c>
      <c r="W261" s="27">
        <f t="shared" si="14"/>
        <v>1</v>
      </c>
      <c r="X261" s="27">
        <f t="shared" si="12"/>
        <v>38.899999973900002</v>
      </c>
    </row>
    <row r="262" spans="1:24" x14ac:dyDescent="0.25">
      <c r="A262" s="26">
        <v>46265</v>
      </c>
      <c r="B262" s="27" t="s">
        <v>10186</v>
      </c>
      <c r="C262" s="27" t="s">
        <v>397</v>
      </c>
      <c r="D262" s="27" t="s">
        <v>401</v>
      </c>
      <c r="E262" s="27" t="s">
        <v>74</v>
      </c>
      <c r="F262" s="27" t="s">
        <v>32</v>
      </c>
      <c r="G262" s="27"/>
      <c r="H262" s="27" t="s">
        <v>116</v>
      </c>
      <c r="I262" s="28">
        <v>2034681026</v>
      </c>
      <c r="J262" s="28">
        <v>0</v>
      </c>
      <c r="K262" s="28">
        <v>2034681026</v>
      </c>
      <c r="L262" s="29">
        <v>4.9000000000000004</v>
      </c>
      <c r="M262" s="29">
        <f>IFERROR(_xlfn.XLOOKUP($B262,'Ownership Metrics'!$A:$A,'Ownership Metrics'!$B:$B),"")</f>
        <v>24.93</v>
      </c>
      <c r="N262" s="28">
        <f>IFERROR(_xlfn.XLOOKUP($B262,'Ownership Metrics'!$A:$A,'Ownership Metrics'!$C:$C),"")</f>
        <v>1796</v>
      </c>
      <c r="O262" s="29">
        <f>IFERROR(_xlfn.XLOOKUP($B262,'Ownership Metrics'!$A:$A,'Ownership Metrics'!$D:$D),"")</f>
        <v>38.9</v>
      </c>
      <c r="P262" s="29">
        <f>IFERROR(_xlfn.XLOOKUP($B262,'Ownership Metrics'!$A:$A,'Ownership Metrics'!$E:$E),"")</f>
        <v>57.92</v>
      </c>
      <c r="Q262" s="30">
        <f>IFERROR(_xlfn.XLOOKUP($B262,'Ownership Metrics'!$A:$A,'Ownership Metrics'!$F:$F),"")</f>
        <v>9</v>
      </c>
      <c r="R262" s="30">
        <f>IFERROR(_xlfn.XLOOKUP($B262,'Ownership Metrics'!$A:$A,'Ownership Metrics'!$G:$G),"")</f>
        <v>40</v>
      </c>
      <c r="S262" s="27" t="str">
        <f>IFERROR(_xlfn.XLOOKUP($B262,'Ownership Metrics'!$A:$A,'Ownership Metrics'!$H:$H),"")</f>
        <v>Moderat</v>
      </c>
      <c r="T262" s="27" t="str">
        <f>IFERROR(_xlfn.XLOOKUP($B262,'Ownership Metrics'!$A:$A,'Ownership Metrics'!$I:$I),"")</f>
        <v>Sedang</v>
      </c>
      <c r="U262" s="27">
        <f>IF(COUNTIFS($B$2:$B262,$B262,$D$2:$D262,$D262)=1,1,0)</f>
        <v>1</v>
      </c>
      <c r="V262" s="27">
        <f t="shared" si="13"/>
        <v>4.9000000000000004</v>
      </c>
      <c r="W262" s="27">
        <f t="shared" si="14"/>
        <v>4</v>
      </c>
      <c r="X262" s="27">
        <f t="shared" si="12"/>
        <v>4.8999999738</v>
      </c>
    </row>
    <row r="263" spans="1:24" x14ac:dyDescent="0.25">
      <c r="A263" s="26">
        <v>46265</v>
      </c>
      <c r="B263" s="27" t="s">
        <v>10186</v>
      </c>
      <c r="C263" s="27" t="s">
        <v>397</v>
      </c>
      <c r="D263" s="27" t="s">
        <v>402</v>
      </c>
      <c r="E263" s="27" t="s">
        <v>22</v>
      </c>
      <c r="F263" s="27" t="s">
        <v>32</v>
      </c>
      <c r="G263" s="27"/>
      <c r="H263" s="27" t="s">
        <v>116</v>
      </c>
      <c r="I263" s="28">
        <v>1720909474</v>
      </c>
      <c r="J263" s="28">
        <v>0</v>
      </c>
      <c r="K263" s="28">
        <v>1720909474</v>
      </c>
      <c r="L263" s="29">
        <v>4.1399999999999997</v>
      </c>
      <c r="M263" s="29">
        <f>IFERROR(_xlfn.XLOOKUP($B263,'Ownership Metrics'!$A:$A,'Ownership Metrics'!$B:$B),"")</f>
        <v>24.93</v>
      </c>
      <c r="N263" s="28">
        <f>IFERROR(_xlfn.XLOOKUP($B263,'Ownership Metrics'!$A:$A,'Ownership Metrics'!$C:$C),"")</f>
        <v>1796</v>
      </c>
      <c r="O263" s="29">
        <f>IFERROR(_xlfn.XLOOKUP($B263,'Ownership Metrics'!$A:$A,'Ownership Metrics'!$D:$D),"")</f>
        <v>38.9</v>
      </c>
      <c r="P263" s="29">
        <f>IFERROR(_xlfn.XLOOKUP($B263,'Ownership Metrics'!$A:$A,'Ownership Metrics'!$E:$E),"")</f>
        <v>57.92</v>
      </c>
      <c r="Q263" s="30">
        <f>IFERROR(_xlfn.XLOOKUP($B263,'Ownership Metrics'!$A:$A,'Ownership Metrics'!$F:$F),"")</f>
        <v>9</v>
      </c>
      <c r="R263" s="30">
        <f>IFERROR(_xlfn.XLOOKUP($B263,'Ownership Metrics'!$A:$A,'Ownership Metrics'!$G:$G),"")</f>
        <v>40</v>
      </c>
      <c r="S263" s="27" t="str">
        <f>IFERROR(_xlfn.XLOOKUP($B263,'Ownership Metrics'!$A:$A,'Ownership Metrics'!$H:$H),"")</f>
        <v>Moderat</v>
      </c>
      <c r="T263" s="27" t="str">
        <f>IFERROR(_xlfn.XLOOKUP($B263,'Ownership Metrics'!$A:$A,'Ownership Metrics'!$I:$I),"")</f>
        <v>Sedang</v>
      </c>
      <c r="U263" s="27">
        <f>IF(COUNTIFS($B$2:$B263,$B263,$D$2:$D263,$D263)=1,1,0)</f>
        <v>1</v>
      </c>
      <c r="V263" s="27">
        <f t="shared" si="13"/>
        <v>4.1399999999999997</v>
      </c>
      <c r="W263" s="27">
        <f t="shared" si="14"/>
        <v>5</v>
      </c>
      <c r="X263" s="27">
        <f t="shared" si="12"/>
        <v>4.1399999736999993</v>
      </c>
    </row>
    <row r="264" spans="1:24" x14ac:dyDescent="0.25">
      <c r="A264" s="26">
        <v>46265</v>
      </c>
      <c r="B264" s="27" t="s">
        <v>10186</v>
      </c>
      <c r="C264" s="27" t="s">
        <v>397</v>
      </c>
      <c r="D264" s="27" t="s">
        <v>403</v>
      </c>
      <c r="E264" s="27" t="s">
        <v>35</v>
      </c>
      <c r="F264" s="27" t="s">
        <v>23</v>
      </c>
      <c r="G264" s="27" t="s">
        <v>36</v>
      </c>
      <c r="H264" s="27" t="s">
        <v>24</v>
      </c>
      <c r="I264" s="28">
        <v>2066981700</v>
      </c>
      <c r="J264" s="28">
        <v>0</v>
      </c>
      <c r="K264" s="28">
        <v>2066981700</v>
      </c>
      <c r="L264" s="29">
        <v>4.9800000000000004</v>
      </c>
      <c r="M264" s="29">
        <f>IFERROR(_xlfn.XLOOKUP($B264,'Ownership Metrics'!$A:$A,'Ownership Metrics'!$B:$B),"")</f>
        <v>24.93</v>
      </c>
      <c r="N264" s="28">
        <f>IFERROR(_xlfn.XLOOKUP($B264,'Ownership Metrics'!$A:$A,'Ownership Metrics'!$C:$C),"")</f>
        <v>1796</v>
      </c>
      <c r="O264" s="29">
        <f>IFERROR(_xlfn.XLOOKUP($B264,'Ownership Metrics'!$A:$A,'Ownership Metrics'!$D:$D),"")</f>
        <v>38.9</v>
      </c>
      <c r="P264" s="29">
        <f>IFERROR(_xlfn.XLOOKUP($B264,'Ownership Metrics'!$A:$A,'Ownership Metrics'!$E:$E),"")</f>
        <v>57.92</v>
      </c>
      <c r="Q264" s="30">
        <f>IFERROR(_xlfn.XLOOKUP($B264,'Ownership Metrics'!$A:$A,'Ownership Metrics'!$F:$F),"")</f>
        <v>9</v>
      </c>
      <c r="R264" s="30">
        <f>IFERROR(_xlfn.XLOOKUP($B264,'Ownership Metrics'!$A:$A,'Ownership Metrics'!$G:$G),"")</f>
        <v>40</v>
      </c>
      <c r="S264" s="27" t="str">
        <f>IFERROR(_xlfn.XLOOKUP($B264,'Ownership Metrics'!$A:$A,'Ownership Metrics'!$H:$H),"")</f>
        <v>Moderat</v>
      </c>
      <c r="T264" s="27" t="str">
        <f>IFERROR(_xlfn.XLOOKUP($B264,'Ownership Metrics'!$A:$A,'Ownership Metrics'!$I:$I),"")</f>
        <v>Sedang</v>
      </c>
      <c r="U264" s="27">
        <f>IF(COUNTIFS($B$2:$B264,$B264,$D$2:$D264,$D264)=1,1,0)</f>
        <v>1</v>
      </c>
      <c r="V264" s="27">
        <f t="shared" si="13"/>
        <v>4.9800000000000004</v>
      </c>
      <c r="W264" s="27">
        <f t="shared" si="14"/>
        <v>3</v>
      </c>
      <c r="X264" s="27">
        <f t="shared" si="12"/>
        <v>4.9799999736</v>
      </c>
    </row>
    <row r="265" spans="1:24" x14ac:dyDescent="0.25">
      <c r="A265" s="26">
        <v>46265</v>
      </c>
      <c r="B265" s="27" t="s">
        <v>10186</v>
      </c>
      <c r="C265" s="27" t="s">
        <v>397</v>
      </c>
      <c r="D265" s="27" t="s">
        <v>404</v>
      </c>
      <c r="E265" s="27" t="s">
        <v>72</v>
      </c>
      <c r="F265" s="27" t="s">
        <v>32</v>
      </c>
      <c r="G265" s="27"/>
      <c r="H265" s="27" t="s">
        <v>135</v>
      </c>
      <c r="I265" s="28">
        <v>844524800</v>
      </c>
      <c r="J265" s="28">
        <v>0</v>
      </c>
      <c r="K265" s="28">
        <v>844524800</v>
      </c>
      <c r="L265" s="29">
        <v>2.0299999999999998</v>
      </c>
      <c r="M265" s="29">
        <f>IFERROR(_xlfn.XLOOKUP($B265,'Ownership Metrics'!$A:$A,'Ownership Metrics'!$B:$B),"")</f>
        <v>24.93</v>
      </c>
      <c r="N265" s="28">
        <f>IFERROR(_xlfn.XLOOKUP($B265,'Ownership Metrics'!$A:$A,'Ownership Metrics'!$C:$C),"")</f>
        <v>1796</v>
      </c>
      <c r="O265" s="29">
        <f>IFERROR(_xlfn.XLOOKUP($B265,'Ownership Metrics'!$A:$A,'Ownership Metrics'!$D:$D),"")</f>
        <v>38.9</v>
      </c>
      <c r="P265" s="29">
        <f>IFERROR(_xlfn.XLOOKUP($B265,'Ownership Metrics'!$A:$A,'Ownership Metrics'!$E:$E),"")</f>
        <v>57.92</v>
      </c>
      <c r="Q265" s="30">
        <f>IFERROR(_xlfn.XLOOKUP($B265,'Ownership Metrics'!$A:$A,'Ownership Metrics'!$F:$F),"")</f>
        <v>9</v>
      </c>
      <c r="R265" s="30">
        <f>IFERROR(_xlfn.XLOOKUP($B265,'Ownership Metrics'!$A:$A,'Ownership Metrics'!$G:$G),"")</f>
        <v>40</v>
      </c>
      <c r="S265" s="27" t="str">
        <f>IFERROR(_xlfn.XLOOKUP($B265,'Ownership Metrics'!$A:$A,'Ownership Metrics'!$H:$H),"")</f>
        <v>Moderat</v>
      </c>
      <c r="T265" s="27" t="str">
        <f>IFERROR(_xlfn.XLOOKUP($B265,'Ownership Metrics'!$A:$A,'Ownership Metrics'!$I:$I),"")</f>
        <v>Sedang</v>
      </c>
      <c r="U265" s="27">
        <f>IF(COUNTIFS($B$2:$B265,$B265,$D$2:$D265,$D265)=1,1,0)</f>
        <v>1</v>
      </c>
      <c r="V265" s="27">
        <f t="shared" si="13"/>
        <v>2.0299999999999998</v>
      </c>
      <c r="W265" s="27">
        <f t="shared" si="14"/>
        <v>7</v>
      </c>
      <c r="X265" s="27">
        <f t="shared" si="12"/>
        <v>2.0299999734999998</v>
      </c>
    </row>
    <row r="266" spans="1:24" x14ac:dyDescent="0.25">
      <c r="A266" s="26">
        <v>46265</v>
      </c>
      <c r="B266" s="27" t="s">
        <v>10186</v>
      </c>
      <c r="C266" s="27" t="s">
        <v>397</v>
      </c>
      <c r="D266" s="27" t="s">
        <v>405</v>
      </c>
      <c r="E266" s="27" t="s">
        <v>72</v>
      </c>
      <c r="F266" s="27" t="s">
        <v>32</v>
      </c>
      <c r="G266" s="27"/>
      <c r="H266" s="27" t="s">
        <v>256</v>
      </c>
      <c r="I266" s="28">
        <v>1452097400</v>
      </c>
      <c r="J266" s="28">
        <v>0</v>
      </c>
      <c r="K266" s="28">
        <v>1452097400</v>
      </c>
      <c r="L266" s="29">
        <v>3.5</v>
      </c>
      <c r="M266" s="29">
        <f>IFERROR(_xlfn.XLOOKUP($B266,'Ownership Metrics'!$A:$A,'Ownership Metrics'!$B:$B),"")</f>
        <v>24.93</v>
      </c>
      <c r="N266" s="28">
        <f>IFERROR(_xlfn.XLOOKUP($B266,'Ownership Metrics'!$A:$A,'Ownership Metrics'!$C:$C),"")</f>
        <v>1796</v>
      </c>
      <c r="O266" s="29">
        <f>IFERROR(_xlfn.XLOOKUP($B266,'Ownership Metrics'!$A:$A,'Ownership Metrics'!$D:$D),"")</f>
        <v>38.9</v>
      </c>
      <c r="P266" s="29">
        <f>IFERROR(_xlfn.XLOOKUP($B266,'Ownership Metrics'!$A:$A,'Ownership Metrics'!$E:$E),"")</f>
        <v>57.92</v>
      </c>
      <c r="Q266" s="30">
        <f>IFERROR(_xlfn.XLOOKUP($B266,'Ownership Metrics'!$A:$A,'Ownership Metrics'!$F:$F),"")</f>
        <v>9</v>
      </c>
      <c r="R266" s="30">
        <f>IFERROR(_xlfn.XLOOKUP($B266,'Ownership Metrics'!$A:$A,'Ownership Metrics'!$G:$G),"")</f>
        <v>40</v>
      </c>
      <c r="S266" s="27" t="str">
        <f>IFERROR(_xlfn.XLOOKUP($B266,'Ownership Metrics'!$A:$A,'Ownership Metrics'!$H:$H),"")</f>
        <v>Moderat</v>
      </c>
      <c r="T266" s="27" t="str">
        <f>IFERROR(_xlfn.XLOOKUP($B266,'Ownership Metrics'!$A:$A,'Ownership Metrics'!$I:$I),"")</f>
        <v>Sedang</v>
      </c>
      <c r="U266" s="27">
        <f>IF(COUNTIFS($B$2:$B266,$B266,$D$2:$D266,$D266)=1,1,0)</f>
        <v>1</v>
      </c>
      <c r="V266" s="27">
        <f t="shared" si="13"/>
        <v>3.5</v>
      </c>
      <c r="W266" s="27">
        <f t="shared" si="14"/>
        <v>6</v>
      </c>
      <c r="X266" s="27">
        <f t="shared" si="12"/>
        <v>3.4999999734</v>
      </c>
    </row>
    <row r="267" spans="1:24" x14ac:dyDescent="0.25">
      <c r="A267" s="26">
        <v>46265</v>
      </c>
      <c r="B267" s="27" t="s">
        <v>10186</v>
      </c>
      <c r="C267" s="27" t="s">
        <v>397</v>
      </c>
      <c r="D267" s="27" t="s">
        <v>260</v>
      </c>
      <c r="E267" s="27" t="s">
        <v>171</v>
      </c>
      <c r="F267" s="27" t="s">
        <v>32</v>
      </c>
      <c r="G267" s="27"/>
      <c r="H267" s="27" t="s">
        <v>33</v>
      </c>
      <c r="I267" s="28">
        <v>640000000</v>
      </c>
      <c r="J267" s="28">
        <v>0</v>
      </c>
      <c r="K267" s="28">
        <v>640000000</v>
      </c>
      <c r="L267" s="29">
        <v>1.54</v>
      </c>
      <c r="M267" s="29">
        <f>IFERROR(_xlfn.XLOOKUP($B267,'Ownership Metrics'!$A:$A,'Ownership Metrics'!$B:$B),"")</f>
        <v>24.93</v>
      </c>
      <c r="N267" s="28">
        <f>IFERROR(_xlfn.XLOOKUP($B267,'Ownership Metrics'!$A:$A,'Ownership Metrics'!$C:$C),"")</f>
        <v>1796</v>
      </c>
      <c r="O267" s="29">
        <f>IFERROR(_xlfn.XLOOKUP($B267,'Ownership Metrics'!$A:$A,'Ownership Metrics'!$D:$D),"")</f>
        <v>38.9</v>
      </c>
      <c r="P267" s="29">
        <f>IFERROR(_xlfn.XLOOKUP($B267,'Ownership Metrics'!$A:$A,'Ownership Metrics'!$E:$E),"")</f>
        <v>57.92</v>
      </c>
      <c r="Q267" s="30">
        <f>IFERROR(_xlfn.XLOOKUP($B267,'Ownership Metrics'!$A:$A,'Ownership Metrics'!$F:$F),"")</f>
        <v>9</v>
      </c>
      <c r="R267" s="30">
        <f>IFERROR(_xlfn.XLOOKUP($B267,'Ownership Metrics'!$A:$A,'Ownership Metrics'!$G:$G),"")</f>
        <v>40</v>
      </c>
      <c r="S267" s="27" t="str">
        <f>IFERROR(_xlfn.XLOOKUP($B267,'Ownership Metrics'!$A:$A,'Ownership Metrics'!$H:$H),"")</f>
        <v>Moderat</v>
      </c>
      <c r="T267" s="27" t="str">
        <f>IFERROR(_xlfn.XLOOKUP($B267,'Ownership Metrics'!$A:$A,'Ownership Metrics'!$I:$I),"")</f>
        <v>Sedang</v>
      </c>
      <c r="U267" s="27">
        <f>IF(COUNTIFS($B$2:$B267,$B267,$D$2:$D267,$D267)=1,1,0)</f>
        <v>1</v>
      </c>
      <c r="V267" s="27">
        <f t="shared" si="13"/>
        <v>1.54</v>
      </c>
      <c r="W267" s="27">
        <f t="shared" si="14"/>
        <v>8</v>
      </c>
      <c r="X267" s="27">
        <f t="shared" si="12"/>
        <v>1.5399999733</v>
      </c>
    </row>
    <row r="268" spans="1:24" x14ac:dyDescent="0.25">
      <c r="A268" s="26">
        <v>46265</v>
      </c>
      <c r="B268" s="27" t="s">
        <v>10187</v>
      </c>
      <c r="C268" s="27" t="s">
        <v>407</v>
      </c>
      <c r="D268" s="27" t="s">
        <v>408</v>
      </c>
      <c r="E268" s="27" t="s">
        <v>22</v>
      </c>
      <c r="F268" s="27" t="s">
        <v>23</v>
      </c>
      <c r="G268" s="27"/>
      <c r="H268" s="27" t="s">
        <v>24</v>
      </c>
      <c r="I268" s="28">
        <v>699970000</v>
      </c>
      <c r="J268" s="28">
        <v>0</v>
      </c>
      <c r="K268" s="28">
        <v>699970000</v>
      </c>
      <c r="L268" s="29">
        <v>7.49</v>
      </c>
      <c r="M268" s="29">
        <f>IFERROR(_xlfn.XLOOKUP($B268,'Ownership Metrics'!$A:$A,'Ownership Metrics'!$B:$B),"")</f>
        <v>23.94</v>
      </c>
      <c r="N268" s="28">
        <f>IFERROR(_xlfn.XLOOKUP($B268,'Ownership Metrics'!$A:$A,'Ownership Metrics'!$C:$C),"")</f>
        <v>2572</v>
      </c>
      <c r="O268" s="29">
        <f>IFERROR(_xlfn.XLOOKUP($B268,'Ownership Metrics'!$A:$A,'Ownership Metrics'!$D:$D),"")</f>
        <v>49.73</v>
      </c>
      <c r="P268" s="29">
        <f>IFERROR(_xlfn.XLOOKUP($B268,'Ownership Metrics'!$A:$A,'Ownership Metrics'!$E:$E),"")</f>
        <v>60.77</v>
      </c>
      <c r="Q268" s="30">
        <f>IFERROR(_xlfn.XLOOKUP($B268,'Ownership Metrics'!$A:$A,'Ownership Metrics'!$F:$F),"")</f>
        <v>11</v>
      </c>
      <c r="R268" s="30">
        <f>IFERROR(_xlfn.XLOOKUP($B268,'Ownership Metrics'!$A:$A,'Ownership Metrics'!$G:$G),"")</f>
        <v>42</v>
      </c>
      <c r="S268" s="27" t="str">
        <f>IFERROR(_xlfn.XLOOKUP($B268,'Ownership Metrics'!$A:$A,'Ownership Metrics'!$H:$H),"")</f>
        <v>Oligopoli</v>
      </c>
      <c r="T268" s="27" t="str">
        <f>IFERROR(_xlfn.XLOOKUP($B268,'Ownership Metrics'!$A:$A,'Ownership Metrics'!$I:$I),"")</f>
        <v>Sedang</v>
      </c>
      <c r="U268" s="27">
        <f>IF(COUNTIFS($B$2:$B268,$B268,$D$2:$D268,$D268)=1,1,0)</f>
        <v>1</v>
      </c>
      <c r="V268" s="27">
        <f t="shared" si="13"/>
        <v>7.49</v>
      </c>
      <c r="W268" s="27">
        <f t="shared" si="14"/>
        <v>2</v>
      </c>
      <c r="X268" s="27">
        <f t="shared" si="12"/>
        <v>7.4899999731999998</v>
      </c>
    </row>
    <row r="269" spans="1:24" x14ac:dyDescent="0.25">
      <c r="A269" s="26">
        <v>46265</v>
      </c>
      <c r="B269" s="27" t="s">
        <v>10187</v>
      </c>
      <c r="C269" s="27" t="s">
        <v>407</v>
      </c>
      <c r="D269" s="27" t="s">
        <v>409</v>
      </c>
      <c r="E269" s="27" t="s">
        <v>22</v>
      </c>
      <c r="F269" s="27" t="s">
        <v>23</v>
      </c>
      <c r="G269" s="27"/>
      <c r="H269" s="27"/>
      <c r="I269" s="28">
        <v>0</v>
      </c>
      <c r="J269" s="28">
        <v>4650030000</v>
      </c>
      <c r="K269" s="28">
        <v>4650030000</v>
      </c>
      <c r="L269" s="29">
        <v>49.73</v>
      </c>
      <c r="M269" s="29">
        <f>IFERROR(_xlfn.XLOOKUP($B269,'Ownership Metrics'!$A:$A,'Ownership Metrics'!$B:$B),"")</f>
        <v>23.94</v>
      </c>
      <c r="N269" s="28">
        <f>IFERROR(_xlfn.XLOOKUP($B269,'Ownership Metrics'!$A:$A,'Ownership Metrics'!$C:$C),"")</f>
        <v>2572</v>
      </c>
      <c r="O269" s="29">
        <f>IFERROR(_xlfn.XLOOKUP($B269,'Ownership Metrics'!$A:$A,'Ownership Metrics'!$D:$D),"")</f>
        <v>49.73</v>
      </c>
      <c r="P269" s="29">
        <f>IFERROR(_xlfn.XLOOKUP($B269,'Ownership Metrics'!$A:$A,'Ownership Metrics'!$E:$E),"")</f>
        <v>60.77</v>
      </c>
      <c r="Q269" s="30">
        <f>IFERROR(_xlfn.XLOOKUP($B269,'Ownership Metrics'!$A:$A,'Ownership Metrics'!$F:$F),"")</f>
        <v>11</v>
      </c>
      <c r="R269" s="30">
        <f>IFERROR(_xlfn.XLOOKUP($B269,'Ownership Metrics'!$A:$A,'Ownership Metrics'!$G:$G),"")</f>
        <v>42</v>
      </c>
      <c r="S269" s="27" t="str">
        <f>IFERROR(_xlfn.XLOOKUP($B269,'Ownership Metrics'!$A:$A,'Ownership Metrics'!$H:$H),"")</f>
        <v>Oligopoli</v>
      </c>
      <c r="T269" s="27" t="str">
        <f>IFERROR(_xlfn.XLOOKUP($B269,'Ownership Metrics'!$A:$A,'Ownership Metrics'!$I:$I),"")</f>
        <v>Sedang</v>
      </c>
      <c r="U269" s="27">
        <f>IF(COUNTIFS($B$2:$B269,$B269,$D$2:$D269,$D269)=1,1,0)</f>
        <v>1</v>
      </c>
      <c r="V269" s="27">
        <f t="shared" si="13"/>
        <v>49.73</v>
      </c>
      <c r="W269" s="27">
        <f t="shared" si="14"/>
        <v>1</v>
      </c>
      <c r="X269" s="27">
        <f t="shared" si="12"/>
        <v>49.7299999731</v>
      </c>
    </row>
    <row r="270" spans="1:24" x14ac:dyDescent="0.25">
      <c r="A270" s="26">
        <v>46265</v>
      </c>
      <c r="B270" s="27" t="s">
        <v>10187</v>
      </c>
      <c r="C270" s="27" t="s">
        <v>407</v>
      </c>
      <c r="D270" s="27" t="s">
        <v>410</v>
      </c>
      <c r="E270" s="27" t="s">
        <v>35</v>
      </c>
      <c r="F270" s="27" t="s">
        <v>23</v>
      </c>
      <c r="G270" s="27" t="s">
        <v>36</v>
      </c>
      <c r="H270" s="27" t="s">
        <v>24</v>
      </c>
      <c r="I270" s="28">
        <v>165588000</v>
      </c>
      <c r="J270" s="28">
        <v>0</v>
      </c>
      <c r="K270" s="28">
        <v>165588000</v>
      </c>
      <c r="L270" s="29">
        <v>1.77</v>
      </c>
      <c r="M270" s="29">
        <f>IFERROR(_xlfn.XLOOKUP($B270,'Ownership Metrics'!$A:$A,'Ownership Metrics'!$B:$B),"")</f>
        <v>23.94</v>
      </c>
      <c r="N270" s="28">
        <f>IFERROR(_xlfn.XLOOKUP($B270,'Ownership Metrics'!$A:$A,'Ownership Metrics'!$C:$C),"")</f>
        <v>2572</v>
      </c>
      <c r="O270" s="29">
        <f>IFERROR(_xlfn.XLOOKUP($B270,'Ownership Metrics'!$A:$A,'Ownership Metrics'!$D:$D),"")</f>
        <v>49.73</v>
      </c>
      <c r="P270" s="29">
        <f>IFERROR(_xlfn.XLOOKUP($B270,'Ownership Metrics'!$A:$A,'Ownership Metrics'!$E:$E),"")</f>
        <v>60.77</v>
      </c>
      <c r="Q270" s="30">
        <f>IFERROR(_xlfn.XLOOKUP($B270,'Ownership Metrics'!$A:$A,'Ownership Metrics'!$F:$F),"")</f>
        <v>11</v>
      </c>
      <c r="R270" s="30">
        <f>IFERROR(_xlfn.XLOOKUP($B270,'Ownership Metrics'!$A:$A,'Ownership Metrics'!$G:$G),"")</f>
        <v>42</v>
      </c>
      <c r="S270" s="27" t="str">
        <f>IFERROR(_xlfn.XLOOKUP($B270,'Ownership Metrics'!$A:$A,'Ownership Metrics'!$H:$H),"")</f>
        <v>Oligopoli</v>
      </c>
      <c r="T270" s="27" t="str">
        <f>IFERROR(_xlfn.XLOOKUP($B270,'Ownership Metrics'!$A:$A,'Ownership Metrics'!$I:$I),"")</f>
        <v>Sedang</v>
      </c>
      <c r="U270" s="27">
        <f>IF(COUNTIFS($B$2:$B270,$B270,$D$2:$D270,$D270)=1,1,0)</f>
        <v>1</v>
      </c>
      <c r="V270" s="27">
        <f t="shared" si="13"/>
        <v>1.77</v>
      </c>
      <c r="W270" s="27">
        <f t="shared" si="14"/>
        <v>9</v>
      </c>
      <c r="X270" s="27">
        <f t="shared" si="12"/>
        <v>1.769999973</v>
      </c>
    </row>
    <row r="271" spans="1:24" x14ac:dyDescent="0.25">
      <c r="A271" s="26">
        <v>46265</v>
      </c>
      <c r="B271" s="27" t="s">
        <v>10187</v>
      </c>
      <c r="C271" s="27" t="s">
        <v>407</v>
      </c>
      <c r="D271" s="27" t="s">
        <v>411</v>
      </c>
      <c r="E271" s="27" t="s">
        <v>35</v>
      </c>
      <c r="F271" s="27" t="s">
        <v>23</v>
      </c>
      <c r="G271" s="27" t="s">
        <v>36</v>
      </c>
      <c r="H271" s="27"/>
      <c r="I271" s="28">
        <v>331809600</v>
      </c>
      <c r="J271" s="28">
        <v>0</v>
      </c>
      <c r="K271" s="28">
        <v>331809600</v>
      </c>
      <c r="L271" s="29">
        <v>3.55</v>
      </c>
      <c r="M271" s="29">
        <f>IFERROR(_xlfn.XLOOKUP($B271,'Ownership Metrics'!$A:$A,'Ownership Metrics'!$B:$B),"")</f>
        <v>23.94</v>
      </c>
      <c r="N271" s="28">
        <f>IFERROR(_xlfn.XLOOKUP($B271,'Ownership Metrics'!$A:$A,'Ownership Metrics'!$C:$C),"")</f>
        <v>2572</v>
      </c>
      <c r="O271" s="29">
        <f>IFERROR(_xlfn.XLOOKUP($B271,'Ownership Metrics'!$A:$A,'Ownership Metrics'!$D:$D),"")</f>
        <v>49.73</v>
      </c>
      <c r="P271" s="29">
        <f>IFERROR(_xlfn.XLOOKUP($B271,'Ownership Metrics'!$A:$A,'Ownership Metrics'!$E:$E),"")</f>
        <v>60.77</v>
      </c>
      <c r="Q271" s="30">
        <f>IFERROR(_xlfn.XLOOKUP($B271,'Ownership Metrics'!$A:$A,'Ownership Metrics'!$F:$F),"")</f>
        <v>11</v>
      </c>
      <c r="R271" s="30">
        <f>IFERROR(_xlfn.XLOOKUP($B271,'Ownership Metrics'!$A:$A,'Ownership Metrics'!$G:$G),"")</f>
        <v>42</v>
      </c>
      <c r="S271" s="27" t="str">
        <f>IFERROR(_xlfn.XLOOKUP($B271,'Ownership Metrics'!$A:$A,'Ownership Metrics'!$H:$H),"")</f>
        <v>Oligopoli</v>
      </c>
      <c r="T271" s="27" t="str">
        <f>IFERROR(_xlfn.XLOOKUP($B271,'Ownership Metrics'!$A:$A,'Ownership Metrics'!$I:$I),"")</f>
        <v>Sedang</v>
      </c>
      <c r="U271" s="27">
        <f>IF(COUNTIFS($B$2:$B271,$B271,$D$2:$D271,$D271)=1,1,0)</f>
        <v>1</v>
      </c>
      <c r="V271" s="27">
        <f t="shared" si="13"/>
        <v>3.55</v>
      </c>
      <c r="W271" s="27">
        <f t="shared" si="14"/>
        <v>3</v>
      </c>
      <c r="X271" s="27">
        <f t="shared" si="12"/>
        <v>3.5499999728999998</v>
      </c>
    </row>
    <row r="272" spans="1:24" x14ac:dyDescent="0.25">
      <c r="A272" s="26">
        <v>46265</v>
      </c>
      <c r="B272" s="27" t="s">
        <v>10187</v>
      </c>
      <c r="C272" s="27" t="s">
        <v>407</v>
      </c>
      <c r="D272" s="27" t="s">
        <v>412</v>
      </c>
      <c r="E272" s="27" t="s">
        <v>35</v>
      </c>
      <c r="F272" s="27" t="s">
        <v>23</v>
      </c>
      <c r="G272" s="27" t="s">
        <v>36</v>
      </c>
      <c r="H272" s="27"/>
      <c r="I272" s="28">
        <v>172212800</v>
      </c>
      <c r="J272" s="28">
        <v>0</v>
      </c>
      <c r="K272" s="28">
        <v>172212800</v>
      </c>
      <c r="L272" s="29">
        <v>1.84</v>
      </c>
      <c r="M272" s="29">
        <f>IFERROR(_xlfn.XLOOKUP($B272,'Ownership Metrics'!$A:$A,'Ownership Metrics'!$B:$B),"")</f>
        <v>23.94</v>
      </c>
      <c r="N272" s="28">
        <f>IFERROR(_xlfn.XLOOKUP($B272,'Ownership Metrics'!$A:$A,'Ownership Metrics'!$C:$C),"")</f>
        <v>2572</v>
      </c>
      <c r="O272" s="29">
        <f>IFERROR(_xlfn.XLOOKUP($B272,'Ownership Metrics'!$A:$A,'Ownership Metrics'!$D:$D),"")</f>
        <v>49.73</v>
      </c>
      <c r="P272" s="29">
        <f>IFERROR(_xlfn.XLOOKUP($B272,'Ownership Metrics'!$A:$A,'Ownership Metrics'!$E:$E),"")</f>
        <v>60.77</v>
      </c>
      <c r="Q272" s="30">
        <f>IFERROR(_xlfn.XLOOKUP($B272,'Ownership Metrics'!$A:$A,'Ownership Metrics'!$F:$F),"")</f>
        <v>11</v>
      </c>
      <c r="R272" s="30">
        <f>IFERROR(_xlfn.XLOOKUP($B272,'Ownership Metrics'!$A:$A,'Ownership Metrics'!$G:$G),"")</f>
        <v>42</v>
      </c>
      <c r="S272" s="27" t="str">
        <f>IFERROR(_xlfn.XLOOKUP($B272,'Ownership Metrics'!$A:$A,'Ownership Metrics'!$H:$H),"")</f>
        <v>Oligopoli</v>
      </c>
      <c r="T272" s="27" t="str">
        <f>IFERROR(_xlfn.XLOOKUP($B272,'Ownership Metrics'!$A:$A,'Ownership Metrics'!$I:$I),"")</f>
        <v>Sedang</v>
      </c>
      <c r="U272" s="27">
        <f>IF(COUNTIFS($B$2:$B272,$B272,$D$2:$D272,$D272)=1,1,0)</f>
        <v>1</v>
      </c>
      <c r="V272" s="27">
        <f t="shared" si="13"/>
        <v>1.84</v>
      </c>
      <c r="W272" s="27">
        <f t="shared" si="14"/>
        <v>8</v>
      </c>
      <c r="X272" s="27">
        <f t="shared" si="12"/>
        <v>1.8399999728</v>
      </c>
    </row>
    <row r="273" spans="1:24" x14ac:dyDescent="0.25">
      <c r="A273" s="26">
        <v>46265</v>
      </c>
      <c r="B273" s="27" t="s">
        <v>10187</v>
      </c>
      <c r="C273" s="27" t="s">
        <v>407</v>
      </c>
      <c r="D273" s="27" t="s">
        <v>413</v>
      </c>
      <c r="E273" s="27" t="s">
        <v>72</v>
      </c>
      <c r="F273" s="27" t="s">
        <v>23</v>
      </c>
      <c r="G273" s="27"/>
      <c r="H273" s="27" t="s">
        <v>24</v>
      </c>
      <c r="I273" s="28">
        <v>179131700</v>
      </c>
      <c r="J273" s="28">
        <v>0</v>
      </c>
      <c r="K273" s="28">
        <v>179131700</v>
      </c>
      <c r="L273" s="29">
        <v>1.92</v>
      </c>
      <c r="M273" s="29">
        <f>IFERROR(_xlfn.XLOOKUP($B273,'Ownership Metrics'!$A:$A,'Ownership Metrics'!$B:$B),"")</f>
        <v>23.94</v>
      </c>
      <c r="N273" s="28">
        <f>IFERROR(_xlfn.XLOOKUP($B273,'Ownership Metrics'!$A:$A,'Ownership Metrics'!$C:$C),"")</f>
        <v>2572</v>
      </c>
      <c r="O273" s="29">
        <f>IFERROR(_xlfn.XLOOKUP($B273,'Ownership Metrics'!$A:$A,'Ownership Metrics'!$D:$D),"")</f>
        <v>49.73</v>
      </c>
      <c r="P273" s="29">
        <f>IFERROR(_xlfn.XLOOKUP($B273,'Ownership Metrics'!$A:$A,'Ownership Metrics'!$E:$E),"")</f>
        <v>60.77</v>
      </c>
      <c r="Q273" s="30">
        <f>IFERROR(_xlfn.XLOOKUP($B273,'Ownership Metrics'!$A:$A,'Ownership Metrics'!$F:$F),"")</f>
        <v>11</v>
      </c>
      <c r="R273" s="30">
        <f>IFERROR(_xlfn.XLOOKUP($B273,'Ownership Metrics'!$A:$A,'Ownership Metrics'!$G:$G),"")</f>
        <v>42</v>
      </c>
      <c r="S273" s="27" t="str">
        <f>IFERROR(_xlfn.XLOOKUP($B273,'Ownership Metrics'!$A:$A,'Ownership Metrics'!$H:$H),"")</f>
        <v>Oligopoli</v>
      </c>
      <c r="T273" s="27" t="str">
        <f>IFERROR(_xlfn.XLOOKUP($B273,'Ownership Metrics'!$A:$A,'Ownership Metrics'!$I:$I),"")</f>
        <v>Sedang</v>
      </c>
      <c r="U273" s="27">
        <f>IF(COUNTIFS($B$2:$B273,$B273,$D$2:$D273,$D273)=1,1,0)</f>
        <v>1</v>
      </c>
      <c r="V273" s="27">
        <f t="shared" si="13"/>
        <v>1.92</v>
      </c>
      <c r="W273" s="27">
        <f t="shared" si="14"/>
        <v>7</v>
      </c>
      <c r="X273" s="27">
        <f t="shared" si="12"/>
        <v>1.9199999726999999</v>
      </c>
    </row>
    <row r="274" spans="1:24" x14ac:dyDescent="0.25">
      <c r="A274" s="26">
        <v>46265</v>
      </c>
      <c r="B274" s="27" t="s">
        <v>10187</v>
      </c>
      <c r="C274" s="27" t="s">
        <v>407</v>
      </c>
      <c r="D274" s="27" t="s">
        <v>414</v>
      </c>
      <c r="E274" s="27" t="s">
        <v>72</v>
      </c>
      <c r="F274" s="27" t="s">
        <v>23</v>
      </c>
      <c r="G274" s="27"/>
      <c r="H274" s="27" t="s">
        <v>24</v>
      </c>
      <c r="I274" s="28">
        <v>153141216</v>
      </c>
      <c r="J274" s="28">
        <v>0</v>
      </c>
      <c r="K274" s="28">
        <v>153141216</v>
      </c>
      <c r="L274" s="29">
        <v>1.64</v>
      </c>
      <c r="M274" s="29">
        <f>IFERROR(_xlfn.XLOOKUP($B274,'Ownership Metrics'!$A:$A,'Ownership Metrics'!$B:$B),"")</f>
        <v>23.94</v>
      </c>
      <c r="N274" s="28">
        <f>IFERROR(_xlfn.XLOOKUP($B274,'Ownership Metrics'!$A:$A,'Ownership Metrics'!$C:$C),"")</f>
        <v>2572</v>
      </c>
      <c r="O274" s="29">
        <f>IFERROR(_xlfn.XLOOKUP($B274,'Ownership Metrics'!$A:$A,'Ownership Metrics'!$D:$D),"")</f>
        <v>49.73</v>
      </c>
      <c r="P274" s="29">
        <f>IFERROR(_xlfn.XLOOKUP($B274,'Ownership Metrics'!$A:$A,'Ownership Metrics'!$E:$E),"")</f>
        <v>60.77</v>
      </c>
      <c r="Q274" s="30">
        <f>IFERROR(_xlfn.XLOOKUP($B274,'Ownership Metrics'!$A:$A,'Ownership Metrics'!$F:$F),"")</f>
        <v>11</v>
      </c>
      <c r="R274" s="30">
        <f>IFERROR(_xlfn.XLOOKUP($B274,'Ownership Metrics'!$A:$A,'Ownership Metrics'!$G:$G),"")</f>
        <v>42</v>
      </c>
      <c r="S274" s="27" t="str">
        <f>IFERROR(_xlfn.XLOOKUP($B274,'Ownership Metrics'!$A:$A,'Ownership Metrics'!$H:$H),"")</f>
        <v>Oligopoli</v>
      </c>
      <c r="T274" s="27" t="str">
        <f>IFERROR(_xlfn.XLOOKUP($B274,'Ownership Metrics'!$A:$A,'Ownership Metrics'!$I:$I),"")</f>
        <v>Sedang</v>
      </c>
      <c r="U274" s="27">
        <f>IF(COUNTIFS($B$2:$B274,$B274,$D$2:$D274,$D274)=1,1,0)</f>
        <v>1</v>
      </c>
      <c r="V274" s="27">
        <f t="shared" si="13"/>
        <v>1.64</v>
      </c>
      <c r="W274" s="27">
        <f t="shared" si="14"/>
        <v>10</v>
      </c>
      <c r="X274" s="27">
        <f t="shared" si="12"/>
        <v>1.6399999725999999</v>
      </c>
    </row>
    <row r="275" spans="1:24" x14ac:dyDescent="0.25">
      <c r="A275" s="26">
        <v>46265</v>
      </c>
      <c r="B275" s="27" t="s">
        <v>10187</v>
      </c>
      <c r="C275" s="27" t="s">
        <v>407</v>
      </c>
      <c r="D275" s="27" t="s">
        <v>415</v>
      </c>
      <c r="E275" s="27" t="s">
        <v>72</v>
      </c>
      <c r="F275" s="27" t="s">
        <v>23</v>
      </c>
      <c r="G275" s="27"/>
      <c r="H275" s="27" t="s">
        <v>24</v>
      </c>
      <c r="I275" s="28">
        <v>216986186</v>
      </c>
      <c r="J275" s="28">
        <v>0</v>
      </c>
      <c r="K275" s="28">
        <v>216986186</v>
      </c>
      <c r="L275" s="29">
        <v>2.3199999999999998</v>
      </c>
      <c r="M275" s="29">
        <f>IFERROR(_xlfn.XLOOKUP($B275,'Ownership Metrics'!$A:$A,'Ownership Metrics'!$B:$B),"")</f>
        <v>23.94</v>
      </c>
      <c r="N275" s="28">
        <f>IFERROR(_xlfn.XLOOKUP($B275,'Ownership Metrics'!$A:$A,'Ownership Metrics'!$C:$C),"")</f>
        <v>2572</v>
      </c>
      <c r="O275" s="29">
        <f>IFERROR(_xlfn.XLOOKUP($B275,'Ownership Metrics'!$A:$A,'Ownership Metrics'!$D:$D),"")</f>
        <v>49.73</v>
      </c>
      <c r="P275" s="29">
        <f>IFERROR(_xlfn.XLOOKUP($B275,'Ownership Metrics'!$A:$A,'Ownership Metrics'!$E:$E),"")</f>
        <v>60.77</v>
      </c>
      <c r="Q275" s="30">
        <f>IFERROR(_xlfn.XLOOKUP($B275,'Ownership Metrics'!$A:$A,'Ownership Metrics'!$F:$F),"")</f>
        <v>11</v>
      </c>
      <c r="R275" s="30">
        <f>IFERROR(_xlfn.XLOOKUP($B275,'Ownership Metrics'!$A:$A,'Ownership Metrics'!$G:$G),"")</f>
        <v>42</v>
      </c>
      <c r="S275" s="27" t="str">
        <f>IFERROR(_xlfn.XLOOKUP($B275,'Ownership Metrics'!$A:$A,'Ownership Metrics'!$H:$H),"")</f>
        <v>Oligopoli</v>
      </c>
      <c r="T275" s="27" t="str">
        <f>IFERROR(_xlfn.XLOOKUP($B275,'Ownership Metrics'!$A:$A,'Ownership Metrics'!$I:$I),"")</f>
        <v>Sedang</v>
      </c>
      <c r="U275" s="27">
        <f>IF(COUNTIFS($B$2:$B275,$B275,$D$2:$D275,$D275)=1,1,0)</f>
        <v>1</v>
      </c>
      <c r="V275" s="27">
        <f t="shared" si="13"/>
        <v>2.3199999999999998</v>
      </c>
      <c r="W275" s="27">
        <f t="shared" si="14"/>
        <v>5</v>
      </c>
      <c r="X275" s="27">
        <f t="shared" si="12"/>
        <v>2.3199999724999998</v>
      </c>
    </row>
    <row r="276" spans="1:24" x14ac:dyDescent="0.25">
      <c r="A276" s="26">
        <v>46265</v>
      </c>
      <c r="B276" s="27" t="s">
        <v>10187</v>
      </c>
      <c r="C276" s="27" t="s">
        <v>407</v>
      </c>
      <c r="D276" s="27" t="s">
        <v>416</v>
      </c>
      <c r="E276" s="27" t="s">
        <v>72</v>
      </c>
      <c r="F276" s="27" t="s">
        <v>23</v>
      </c>
      <c r="G276" s="27"/>
      <c r="H276" s="27" t="s">
        <v>24</v>
      </c>
      <c r="I276" s="28">
        <v>223720100</v>
      </c>
      <c r="J276" s="28">
        <v>0</v>
      </c>
      <c r="K276" s="28">
        <v>223720100</v>
      </c>
      <c r="L276" s="29">
        <v>2.39</v>
      </c>
      <c r="M276" s="29">
        <f>IFERROR(_xlfn.XLOOKUP($B276,'Ownership Metrics'!$A:$A,'Ownership Metrics'!$B:$B),"")</f>
        <v>23.94</v>
      </c>
      <c r="N276" s="28">
        <f>IFERROR(_xlfn.XLOOKUP($B276,'Ownership Metrics'!$A:$A,'Ownership Metrics'!$C:$C),"")</f>
        <v>2572</v>
      </c>
      <c r="O276" s="29">
        <f>IFERROR(_xlfn.XLOOKUP($B276,'Ownership Metrics'!$A:$A,'Ownership Metrics'!$D:$D),"")</f>
        <v>49.73</v>
      </c>
      <c r="P276" s="29">
        <f>IFERROR(_xlfn.XLOOKUP($B276,'Ownership Metrics'!$A:$A,'Ownership Metrics'!$E:$E),"")</f>
        <v>60.77</v>
      </c>
      <c r="Q276" s="30">
        <f>IFERROR(_xlfn.XLOOKUP($B276,'Ownership Metrics'!$A:$A,'Ownership Metrics'!$F:$F),"")</f>
        <v>11</v>
      </c>
      <c r="R276" s="30">
        <f>IFERROR(_xlfn.XLOOKUP($B276,'Ownership Metrics'!$A:$A,'Ownership Metrics'!$G:$G),"")</f>
        <v>42</v>
      </c>
      <c r="S276" s="27" t="str">
        <f>IFERROR(_xlfn.XLOOKUP($B276,'Ownership Metrics'!$A:$A,'Ownership Metrics'!$H:$H),"")</f>
        <v>Oligopoli</v>
      </c>
      <c r="T276" s="27" t="str">
        <f>IFERROR(_xlfn.XLOOKUP($B276,'Ownership Metrics'!$A:$A,'Ownership Metrics'!$I:$I),"")</f>
        <v>Sedang</v>
      </c>
      <c r="U276" s="27">
        <f>IF(COUNTIFS($B$2:$B276,$B276,$D$2:$D276,$D276)=1,1,0)</f>
        <v>1</v>
      </c>
      <c r="V276" s="27">
        <f t="shared" si="13"/>
        <v>2.39</v>
      </c>
      <c r="W276" s="27">
        <f t="shared" si="14"/>
        <v>4</v>
      </c>
      <c r="X276" s="27">
        <f t="shared" si="12"/>
        <v>2.3899999724000001</v>
      </c>
    </row>
    <row r="277" spans="1:24" x14ac:dyDescent="0.25">
      <c r="A277" s="26">
        <v>46265</v>
      </c>
      <c r="B277" s="27" t="s">
        <v>10187</v>
      </c>
      <c r="C277" s="27" t="s">
        <v>407</v>
      </c>
      <c r="D277" s="27" t="s">
        <v>417</v>
      </c>
      <c r="E277" s="27" t="s">
        <v>72</v>
      </c>
      <c r="F277" s="27" t="s">
        <v>23</v>
      </c>
      <c r="G277" s="27"/>
      <c r="H277" s="27" t="s">
        <v>24</v>
      </c>
      <c r="I277" s="28">
        <v>102856200</v>
      </c>
      <c r="J277" s="28">
        <v>0</v>
      </c>
      <c r="K277" s="28">
        <v>102856200</v>
      </c>
      <c r="L277" s="29">
        <v>1.1000000000000001</v>
      </c>
      <c r="M277" s="29">
        <f>IFERROR(_xlfn.XLOOKUP($B277,'Ownership Metrics'!$A:$A,'Ownership Metrics'!$B:$B),"")</f>
        <v>23.94</v>
      </c>
      <c r="N277" s="28">
        <f>IFERROR(_xlfn.XLOOKUP($B277,'Ownership Metrics'!$A:$A,'Ownership Metrics'!$C:$C),"")</f>
        <v>2572</v>
      </c>
      <c r="O277" s="29">
        <f>IFERROR(_xlfn.XLOOKUP($B277,'Ownership Metrics'!$A:$A,'Ownership Metrics'!$D:$D),"")</f>
        <v>49.73</v>
      </c>
      <c r="P277" s="29">
        <f>IFERROR(_xlfn.XLOOKUP($B277,'Ownership Metrics'!$A:$A,'Ownership Metrics'!$E:$E),"")</f>
        <v>60.77</v>
      </c>
      <c r="Q277" s="30">
        <f>IFERROR(_xlfn.XLOOKUP($B277,'Ownership Metrics'!$A:$A,'Ownership Metrics'!$F:$F),"")</f>
        <v>11</v>
      </c>
      <c r="R277" s="30">
        <f>IFERROR(_xlfn.XLOOKUP($B277,'Ownership Metrics'!$A:$A,'Ownership Metrics'!$G:$G),"")</f>
        <v>42</v>
      </c>
      <c r="S277" s="27" t="str">
        <f>IFERROR(_xlfn.XLOOKUP($B277,'Ownership Metrics'!$A:$A,'Ownership Metrics'!$H:$H),"")</f>
        <v>Oligopoli</v>
      </c>
      <c r="T277" s="27" t="str">
        <f>IFERROR(_xlfn.XLOOKUP($B277,'Ownership Metrics'!$A:$A,'Ownership Metrics'!$I:$I),"")</f>
        <v>Sedang</v>
      </c>
      <c r="U277" s="27">
        <f>IF(COUNTIFS($B$2:$B277,$B277,$D$2:$D277,$D277)=1,1,0)</f>
        <v>1</v>
      </c>
      <c r="V277" s="27">
        <f t="shared" si="13"/>
        <v>1.1000000000000001</v>
      </c>
      <c r="W277" s="27">
        <f t="shared" si="14"/>
        <v>11</v>
      </c>
      <c r="X277" s="27">
        <f t="shared" si="12"/>
        <v>1.0999999723</v>
      </c>
    </row>
    <row r="278" spans="1:24" x14ac:dyDescent="0.25">
      <c r="A278" s="26">
        <v>46265</v>
      </c>
      <c r="B278" s="27" t="s">
        <v>10187</v>
      </c>
      <c r="C278" s="27" t="s">
        <v>407</v>
      </c>
      <c r="D278" s="27" t="s">
        <v>418</v>
      </c>
      <c r="E278" s="27" t="s">
        <v>67</v>
      </c>
      <c r="F278" s="27" t="s">
        <v>23</v>
      </c>
      <c r="G278" s="27"/>
      <c r="H278" s="27" t="s">
        <v>24</v>
      </c>
      <c r="I278" s="28">
        <v>215954200</v>
      </c>
      <c r="J278" s="28">
        <v>0</v>
      </c>
      <c r="K278" s="28">
        <v>215954200</v>
      </c>
      <c r="L278" s="29">
        <v>2.31</v>
      </c>
      <c r="M278" s="29">
        <f>IFERROR(_xlfn.XLOOKUP($B278,'Ownership Metrics'!$A:$A,'Ownership Metrics'!$B:$B),"")</f>
        <v>23.94</v>
      </c>
      <c r="N278" s="28">
        <f>IFERROR(_xlfn.XLOOKUP($B278,'Ownership Metrics'!$A:$A,'Ownership Metrics'!$C:$C),"")</f>
        <v>2572</v>
      </c>
      <c r="O278" s="29">
        <f>IFERROR(_xlfn.XLOOKUP($B278,'Ownership Metrics'!$A:$A,'Ownership Metrics'!$D:$D),"")</f>
        <v>49.73</v>
      </c>
      <c r="P278" s="29">
        <f>IFERROR(_xlfn.XLOOKUP($B278,'Ownership Metrics'!$A:$A,'Ownership Metrics'!$E:$E),"")</f>
        <v>60.77</v>
      </c>
      <c r="Q278" s="30">
        <f>IFERROR(_xlfn.XLOOKUP($B278,'Ownership Metrics'!$A:$A,'Ownership Metrics'!$F:$F),"")</f>
        <v>11</v>
      </c>
      <c r="R278" s="30">
        <f>IFERROR(_xlfn.XLOOKUP($B278,'Ownership Metrics'!$A:$A,'Ownership Metrics'!$G:$G),"")</f>
        <v>42</v>
      </c>
      <c r="S278" s="27" t="str">
        <f>IFERROR(_xlfn.XLOOKUP($B278,'Ownership Metrics'!$A:$A,'Ownership Metrics'!$H:$H),"")</f>
        <v>Oligopoli</v>
      </c>
      <c r="T278" s="27" t="str">
        <f>IFERROR(_xlfn.XLOOKUP($B278,'Ownership Metrics'!$A:$A,'Ownership Metrics'!$I:$I),"")</f>
        <v>Sedang</v>
      </c>
      <c r="U278" s="27">
        <f>IF(COUNTIFS($B$2:$B278,$B278,$D$2:$D278,$D278)=1,1,0)</f>
        <v>1</v>
      </c>
      <c r="V278" s="27">
        <f t="shared" si="13"/>
        <v>2.31</v>
      </c>
      <c r="W278" s="27">
        <f t="shared" si="14"/>
        <v>6</v>
      </c>
      <c r="X278" s="27">
        <f t="shared" si="12"/>
        <v>2.3099999722</v>
      </c>
    </row>
    <row r="279" spans="1:24" x14ac:dyDescent="0.25">
      <c r="A279" s="26">
        <v>46265</v>
      </c>
      <c r="B279" s="27" t="s">
        <v>10188</v>
      </c>
      <c r="C279" s="27" t="s">
        <v>420</v>
      </c>
      <c r="D279" s="27" t="s">
        <v>421</v>
      </c>
      <c r="E279" s="27" t="s">
        <v>22</v>
      </c>
      <c r="F279" s="27" t="s">
        <v>23</v>
      </c>
      <c r="G279" s="27"/>
      <c r="H279" s="27" t="s">
        <v>24</v>
      </c>
      <c r="I279" s="28">
        <v>82415246</v>
      </c>
      <c r="J279" s="28">
        <v>0</v>
      </c>
      <c r="K279" s="28">
        <v>82415246</v>
      </c>
      <c r="L279" s="29">
        <v>2.46</v>
      </c>
      <c r="M279" s="29">
        <f>IFERROR(_xlfn.XLOOKUP($B279,'Ownership Metrics'!$A:$A,'Ownership Metrics'!$B:$B),"")</f>
        <v>1.62</v>
      </c>
      <c r="N279" s="28">
        <f>IFERROR(_xlfn.XLOOKUP($B279,'Ownership Metrics'!$A:$A,'Ownership Metrics'!$C:$C),"")</f>
        <v>9207</v>
      </c>
      <c r="O279" s="29">
        <f>IFERROR(_xlfn.XLOOKUP($B279,'Ownership Metrics'!$A:$A,'Ownership Metrics'!$D:$D),"")</f>
        <v>95.92</v>
      </c>
      <c r="P279" s="29">
        <f>IFERROR(_xlfn.XLOOKUP($B279,'Ownership Metrics'!$A:$A,'Ownership Metrics'!$E:$E),"")</f>
        <v>98.38</v>
      </c>
      <c r="Q279" s="30">
        <f>IFERROR(_xlfn.XLOOKUP($B279,'Ownership Metrics'!$A:$A,'Ownership Metrics'!$F:$F),"")</f>
        <v>2</v>
      </c>
      <c r="R279" s="30">
        <f>IFERROR(_xlfn.XLOOKUP($B279,'Ownership Metrics'!$A:$A,'Ownership Metrics'!$G:$G),"")</f>
        <v>95</v>
      </c>
      <c r="S279" s="27" t="str">
        <f>IFERROR(_xlfn.XLOOKUP($B279,'Ownership Metrics'!$A:$A,'Ownership Metrics'!$H:$H),"")</f>
        <v>Mayoritas</v>
      </c>
      <c r="T279" s="27" t="str">
        <f>IFERROR(_xlfn.XLOOKUP($B279,'Ownership Metrics'!$A:$A,'Ownership Metrics'!$I:$I),"")</f>
        <v>Tinggi</v>
      </c>
      <c r="U279" s="27">
        <f>IF(COUNTIFS($B$2:$B279,$B279,$D$2:$D279,$D279)=1,1,0)</f>
        <v>1</v>
      </c>
      <c r="V279" s="27">
        <f t="shared" si="13"/>
        <v>2.46</v>
      </c>
      <c r="W279" s="27">
        <f t="shared" si="14"/>
        <v>2</v>
      </c>
      <c r="X279" s="27">
        <f t="shared" si="12"/>
        <v>2.4599999720999999</v>
      </c>
    </row>
    <row r="280" spans="1:24" x14ac:dyDescent="0.25">
      <c r="A280" s="26">
        <v>46265</v>
      </c>
      <c r="B280" s="27" t="s">
        <v>10188</v>
      </c>
      <c r="C280" s="27" t="s">
        <v>420</v>
      </c>
      <c r="D280" s="27" t="s">
        <v>422</v>
      </c>
      <c r="E280" s="27" t="s">
        <v>22</v>
      </c>
      <c r="F280" s="27" t="s">
        <v>32</v>
      </c>
      <c r="G280" s="27"/>
      <c r="H280" s="27" t="s">
        <v>64</v>
      </c>
      <c r="I280" s="28">
        <v>3217218477</v>
      </c>
      <c r="J280" s="28">
        <v>0</v>
      </c>
      <c r="K280" s="28">
        <v>3217218477</v>
      </c>
      <c r="L280" s="29">
        <v>95.92</v>
      </c>
      <c r="M280" s="29">
        <f>IFERROR(_xlfn.XLOOKUP($B280,'Ownership Metrics'!$A:$A,'Ownership Metrics'!$B:$B),"")</f>
        <v>1.62</v>
      </c>
      <c r="N280" s="28">
        <f>IFERROR(_xlfn.XLOOKUP($B280,'Ownership Metrics'!$A:$A,'Ownership Metrics'!$C:$C),"")</f>
        <v>9207</v>
      </c>
      <c r="O280" s="29">
        <f>IFERROR(_xlfn.XLOOKUP($B280,'Ownership Metrics'!$A:$A,'Ownership Metrics'!$D:$D),"")</f>
        <v>95.92</v>
      </c>
      <c r="P280" s="29">
        <f>IFERROR(_xlfn.XLOOKUP($B280,'Ownership Metrics'!$A:$A,'Ownership Metrics'!$E:$E),"")</f>
        <v>98.38</v>
      </c>
      <c r="Q280" s="30">
        <f>IFERROR(_xlfn.XLOOKUP($B280,'Ownership Metrics'!$A:$A,'Ownership Metrics'!$F:$F),"")</f>
        <v>2</v>
      </c>
      <c r="R280" s="30">
        <f>IFERROR(_xlfn.XLOOKUP($B280,'Ownership Metrics'!$A:$A,'Ownership Metrics'!$G:$G),"")</f>
        <v>95</v>
      </c>
      <c r="S280" s="27" t="str">
        <f>IFERROR(_xlfn.XLOOKUP($B280,'Ownership Metrics'!$A:$A,'Ownership Metrics'!$H:$H),"")</f>
        <v>Mayoritas</v>
      </c>
      <c r="T280" s="27" t="str">
        <f>IFERROR(_xlfn.XLOOKUP($B280,'Ownership Metrics'!$A:$A,'Ownership Metrics'!$I:$I),"")</f>
        <v>Tinggi</v>
      </c>
      <c r="U280" s="27">
        <f>IF(COUNTIFS($B$2:$B280,$B280,$D$2:$D280,$D280)=1,1,0)</f>
        <v>1</v>
      </c>
      <c r="V280" s="27">
        <f t="shared" si="13"/>
        <v>95.92</v>
      </c>
      <c r="W280" s="27">
        <f t="shared" si="14"/>
        <v>1</v>
      </c>
      <c r="X280" s="27">
        <f t="shared" si="12"/>
        <v>95.919999971999999</v>
      </c>
    </row>
    <row r="281" spans="1:24" x14ac:dyDescent="0.25">
      <c r="A281" s="26">
        <v>46265</v>
      </c>
      <c r="B281" s="27" t="s">
        <v>10189</v>
      </c>
      <c r="C281" s="27" t="s">
        <v>424</v>
      </c>
      <c r="D281" s="27" t="s">
        <v>425</v>
      </c>
      <c r="E281" s="27" t="s">
        <v>98</v>
      </c>
      <c r="F281" s="27" t="s">
        <v>23</v>
      </c>
      <c r="G281" s="27"/>
      <c r="H281" s="27" t="s">
        <v>24</v>
      </c>
      <c r="I281" s="28">
        <v>0</v>
      </c>
      <c r="J281" s="28">
        <v>15619999999</v>
      </c>
      <c r="K281" s="28">
        <v>15619999999</v>
      </c>
      <c r="L281" s="29">
        <v>65</v>
      </c>
      <c r="M281" s="29">
        <f>IFERROR(_xlfn.XLOOKUP($B281,'Ownership Metrics'!$A:$A,'Ownership Metrics'!$B:$B),"")</f>
        <v>30.29</v>
      </c>
      <c r="N281" s="28">
        <f>IFERROR(_xlfn.XLOOKUP($B281,'Ownership Metrics'!$A:$A,'Ownership Metrics'!$C:$C),"")</f>
        <v>4233</v>
      </c>
      <c r="O281" s="29">
        <f>IFERROR(_xlfn.XLOOKUP($B281,'Ownership Metrics'!$A:$A,'Ownership Metrics'!$D:$D),"")</f>
        <v>65</v>
      </c>
      <c r="P281" s="29">
        <f>IFERROR(_xlfn.XLOOKUP($B281,'Ownership Metrics'!$A:$A,'Ownership Metrics'!$E:$E),"")</f>
        <v>68.7</v>
      </c>
      <c r="Q281" s="30">
        <f>IFERROR(_xlfn.XLOOKUP($B281,'Ownership Metrics'!$A:$A,'Ownership Metrics'!$F:$F),"")</f>
        <v>4</v>
      </c>
      <c r="R281" s="30">
        <f>IFERROR(_xlfn.XLOOKUP($B281,'Ownership Metrics'!$A:$A,'Ownership Metrics'!$G:$G),"")</f>
        <v>60</v>
      </c>
      <c r="S281" s="27" t="str">
        <f>IFERROR(_xlfn.XLOOKUP($B281,'Ownership Metrics'!$A:$A,'Ownership Metrics'!$H:$H),"")</f>
        <v>Mayoritas</v>
      </c>
      <c r="T281" s="27" t="str">
        <f>IFERROR(_xlfn.XLOOKUP($B281,'Ownership Metrics'!$A:$A,'Ownership Metrics'!$I:$I),"")</f>
        <v>Tinggi</v>
      </c>
      <c r="U281" s="27">
        <f>IF(COUNTIFS($B$2:$B281,$B281,$D$2:$D281,$D281)=1,1,0)</f>
        <v>1</v>
      </c>
      <c r="V281" s="27">
        <f t="shared" si="13"/>
        <v>65</v>
      </c>
      <c r="W281" s="27">
        <f t="shared" si="14"/>
        <v>1</v>
      </c>
      <c r="X281" s="27">
        <f t="shared" si="12"/>
        <v>64.999999971899996</v>
      </c>
    </row>
    <row r="282" spans="1:24" x14ac:dyDescent="0.25">
      <c r="A282" s="26">
        <v>46265</v>
      </c>
      <c r="B282" s="27" t="s">
        <v>10189</v>
      </c>
      <c r="C282" s="27" t="s">
        <v>424</v>
      </c>
      <c r="D282" s="27" t="s">
        <v>404</v>
      </c>
      <c r="E282" s="27" t="s">
        <v>72</v>
      </c>
      <c r="F282" s="27" t="s">
        <v>32</v>
      </c>
      <c r="G282" s="27"/>
      <c r="H282" s="27" t="s">
        <v>135</v>
      </c>
      <c r="I282" s="28">
        <v>336763500</v>
      </c>
      <c r="J282" s="28">
        <v>0</v>
      </c>
      <c r="K282" s="28">
        <v>336763500</v>
      </c>
      <c r="L282" s="29">
        <v>1.4</v>
      </c>
      <c r="M282" s="29">
        <f>IFERROR(_xlfn.XLOOKUP($B282,'Ownership Metrics'!$A:$A,'Ownership Metrics'!$B:$B),"")</f>
        <v>30.29</v>
      </c>
      <c r="N282" s="28">
        <f>IFERROR(_xlfn.XLOOKUP($B282,'Ownership Metrics'!$A:$A,'Ownership Metrics'!$C:$C),"")</f>
        <v>4233</v>
      </c>
      <c r="O282" s="29">
        <f>IFERROR(_xlfn.XLOOKUP($B282,'Ownership Metrics'!$A:$A,'Ownership Metrics'!$D:$D),"")</f>
        <v>65</v>
      </c>
      <c r="P282" s="29">
        <f>IFERROR(_xlfn.XLOOKUP($B282,'Ownership Metrics'!$A:$A,'Ownership Metrics'!$E:$E),"")</f>
        <v>68.7</v>
      </c>
      <c r="Q282" s="30">
        <f>IFERROR(_xlfn.XLOOKUP($B282,'Ownership Metrics'!$A:$A,'Ownership Metrics'!$F:$F),"")</f>
        <v>4</v>
      </c>
      <c r="R282" s="30">
        <f>IFERROR(_xlfn.XLOOKUP($B282,'Ownership Metrics'!$A:$A,'Ownership Metrics'!$G:$G),"")</f>
        <v>60</v>
      </c>
      <c r="S282" s="27" t="str">
        <f>IFERROR(_xlfn.XLOOKUP($B282,'Ownership Metrics'!$A:$A,'Ownership Metrics'!$H:$H),"")</f>
        <v>Mayoritas</v>
      </c>
      <c r="T282" s="27" t="str">
        <f>IFERROR(_xlfn.XLOOKUP($B282,'Ownership Metrics'!$A:$A,'Ownership Metrics'!$I:$I),"")</f>
        <v>Tinggi</v>
      </c>
      <c r="U282" s="27">
        <f>IF(COUNTIFS($B$2:$B282,$B282,$D$2:$D282,$D282)=1,1,0)</f>
        <v>1</v>
      </c>
      <c r="V282" s="27">
        <f t="shared" si="13"/>
        <v>1.4</v>
      </c>
      <c r="W282" s="27">
        <f t="shared" si="14"/>
        <v>3</v>
      </c>
      <c r="X282" s="27">
        <f t="shared" si="12"/>
        <v>1.3999999718</v>
      </c>
    </row>
    <row r="283" spans="1:24" x14ac:dyDescent="0.25">
      <c r="A283" s="26">
        <v>46265</v>
      </c>
      <c r="B283" s="27" t="s">
        <v>10189</v>
      </c>
      <c r="C283" s="27" t="s">
        <v>424</v>
      </c>
      <c r="D283" s="27" t="s">
        <v>426</v>
      </c>
      <c r="E283" s="27" t="s">
        <v>427</v>
      </c>
      <c r="F283" s="27" t="s">
        <v>32</v>
      </c>
      <c r="G283" s="27"/>
      <c r="H283" s="27" t="s">
        <v>135</v>
      </c>
      <c r="I283" s="28">
        <v>242673600</v>
      </c>
      <c r="J283" s="28">
        <v>0</v>
      </c>
      <c r="K283" s="28">
        <v>242673600</v>
      </c>
      <c r="L283" s="29">
        <v>1.01</v>
      </c>
      <c r="M283" s="29">
        <f>IFERROR(_xlfn.XLOOKUP($B283,'Ownership Metrics'!$A:$A,'Ownership Metrics'!$B:$B),"")</f>
        <v>30.29</v>
      </c>
      <c r="N283" s="28">
        <f>IFERROR(_xlfn.XLOOKUP($B283,'Ownership Metrics'!$A:$A,'Ownership Metrics'!$C:$C),"")</f>
        <v>4233</v>
      </c>
      <c r="O283" s="29">
        <f>IFERROR(_xlfn.XLOOKUP($B283,'Ownership Metrics'!$A:$A,'Ownership Metrics'!$D:$D),"")</f>
        <v>65</v>
      </c>
      <c r="P283" s="29">
        <f>IFERROR(_xlfn.XLOOKUP($B283,'Ownership Metrics'!$A:$A,'Ownership Metrics'!$E:$E),"")</f>
        <v>68.7</v>
      </c>
      <c r="Q283" s="30">
        <f>IFERROR(_xlfn.XLOOKUP($B283,'Ownership Metrics'!$A:$A,'Ownership Metrics'!$F:$F),"")</f>
        <v>4</v>
      </c>
      <c r="R283" s="30">
        <f>IFERROR(_xlfn.XLOOKUP($B283,'Ownership Metrics'!$A:$A,'Ownership Metrics'!$G:$G),"")</f>
        <v>60</v>
      </c>
      <c r="S283" s="27" t="str">
        <f>IFERROR(_xlfn.XLOOKUP($B283,'Ownership Metrics'!$A:$A,'Ownership Metrics'!$H:$H),"")</f>
        <v>Mayoritas</v>
      </c>
      <c r="T283" s="27" t="str">
        <f>IFERROR(_xlfn.XLOOKUP($B283,'Ownership Metrics'!$A:$A,'Ownership Metrics'!$I:$I),"")</f>
        <v>Tinggi</v>
      </c>
      <c r="U283" s="27">
        <f>IF(COUNTIFS($B$2:$B283,$B283,$D$2:$D283,$D283)=1,1,0)</f>
        <v>1</v>
      </c>
      <c r="V283" s="27">
        <f t="shared" si="13"/>
        <v>1.01</v>
      </c>
      <c r="W283" s="27">
        <f t="shared" si="14"/>
        <v>4</v>
      </c>
      <c r="X283" s="27">
        <f t="shared" si="12"/>
        <v>1.0099999717000001</v>
      </c>
    </row>
    <row r="284" spans="1:24" x14ac:dyDescent="0.25">
      <c r="A284" s="26">
        <v>46265</v>
      </c>
      <c r="B284" s="27" t="s">
        <v>10189</v>
      </c>
      <c r="C284" s="27" t="s">
        <v>424</v>
      </c>
      <c r="D284" s="27" t="s">
        <v>260</v>
      </c>
      <c r="E284" s="27" t="s">
        <v>171</v>
      </c>
      <c r="F284" s="27" t="s">
        <v>32</v>
      </c>
      <c r="G284" s="27"/>
      <c r="H284" s="27" t="s">
        <v>33</v>
      </c>
      <c r="I284" s="28">
        <v>552203600</v>
      </c>
      <c r="J284" s="28">
        <v>0</v>
      </c>
      <c r="K284" s="28">
        <v>552203600</v>
      </c>
      <c r="L284" s="29">
        <v>2.2999999999999998</v>
      </c>
      <c r="M284" s="29">
        <f>IFERROR(_xlfn.XLOOKUP($B284,'Ownership Metrics'!$A:$A,'Ownership Metrics'!$B:$B),"")</f>
        <v>30.29</v>
      </c>
      <c r="N284" s="28">
        <f>IFERROR(_xlfn.XLOOKUP($B284,'Ownership Metrics'!$A:$A,'Ownership Metrics'!$C:$C),"")</f>
        <v>4233</v>
      </c>
      <c r="O284" s="29">
        <f>IFERROR(_xlfn.XLOOKUP($B284,'Ownership Metrics'!$A:$A,'Ownership Metrics'!$D:$D),"")</f>
        <v>65</v>
      </c>
      <c r="P284" s="29">
        <f>IFERROR(_xlfn.XLOOKUP($B284,'Ownership Metrics'!$A:$A,'Ownership Metrics'!$E:$E),"")</f>
        <v>68.7</v>
      </c>
      <c r="Q284" s="30">
        <f>IFERROR(_xlfn.XLOOKUP($B284,'Ownership Metrics'!$A:$A,'Ownership Metrics'!$F:$F),"")</f>
        <v>4</v>
      </c>
      <c r="R284" s="30">
        <f>IFERROR(_xlfn.XLOOKUP($B284,'Ownership Metrics'!$A:$A,'Ownership Metrics'!$G:$G),"")</f>
        <v>60</v>
      </c>
      <c r="S284" s="27" t="str">
        <f>IFERROR(_xlfn.XLOOKUP($B284,'Ownership Metrics'!$A:$A,'Ownership Metrics'!$H:$H),"")</f>
        <v>Mayoritas</v>
      </c>
      <c r="T284" s="27" t="str">
        <f>IFERROR(_xlfn.XLOOKUP($B284,'Ownership Metrics'!$A:$A,'Ownership Metrics'!$I:$I),"")</f>
        <v>Tinggi</v>
      </c>
      <c r="U284" s="27">
        <f>IF(COUNTIFS($B$2:$B284,$B284,$D$2:$D284,$D284)=1,1,0)</f>
        <v>1</v>
      </c>
      <c r="V284" s="27">
        <f t="shared" si="13"/>
        <v>2.2999999999999998</v>
      </c>
      <c r="W284" s="27">
        <f t="shared" si="14"/>
        <v>2</v>
      </c>
      <c r="X284" s="27">
        <f t="shared" si="12"/>
        <v>2.2999999715999997</v>
      </c>
    </row>
    <row r="285" spans="1:24" x14ac:dyDescent="0.25">
      <c r="A285" s="26">
        <v>46265</v>
      </c>
      <c r="B285" s="27" t="s">
        <v>10190</v>
      </c>
      <c r="C285" s="27" t="s">
        <v>429</v>
      </c>
      <c r="D285" s="27" t="s">
        <v>430</v>
      </c>
      <c r="E285" s="27"/>
      <c r="F285" s="27"/>
      <c r="G285" s="27"/>
      <c r="H285" s="27"/>
      <c r="I285" s="28">
        <v>0</v>
      </c>
      <c r="J285" s="28">
        <v>48661832</v>
      </c>
      <c r="K285" s="28">
        <v>48661832</v>
      </c>
      <c r="L285" s="29">
        <v>1.37</v>
      </c>
      <c r="M285" s="29">
        <f>IFERROR(_xlfn.XLOOKUP($B285,'Ownership Metrics'!$A:$A,'Ownership Metrics'!$B:$B),"")</f>
        <v>26.59</v>
      </c>
      <c r="N285" s="28">
        <f>IFERROR(_xlfn.XLOOKUP($B285,'Ownership Metrics'!$A:$A,'Ownership Metrics'!$C:$C),"")</f>
        <v>1558</v>
      </c>
      <c r="O285" s="29">
        <f>IFERROR(_xlfn.XLOOKUP($B285,'Ownership Metrics'!$A:$A,'Ownership Metrics'!$D:$D),"")</f>
        <v>31.76</v>
      </c>
      <c r="P285" s="29">
        <f>IFERROR(_xlfn.XLOOKUP($B285,'Ownership Metrics'!$A:$A,'Ownership Metrics'!$E:$E),"")</f>
        <v>59.74</v>
      </c>
      <c r="Q285" s="30">
        <f>IFERROR(_xlfn.XLOOKUP($B285,'Ownership Metrics'!$A:$A,'Ownership Metrics'!$F:$F),"")</f>
        <v>9</v>
      </c>
      <c r="R285" s="30">
        <f>IFERROR(_xlfn.XLOOKUP($B285,'Ownership Metrics'!$A:$A,'Ownership Metrics'!$G:$G),"")</f>
        <v>39</v>
      </c>
      <c r="S285" s="27" t="str">
        <f>IFERROR(_xlfn.XLOOKUP($B285,'Ownership Metrics'!$A:$A,'Ownership Metrics'!$H:$H),"")</f>
        <v>Moderat</v>
      </c>
      <c r="T285" s="27" t="str">
        <f>IFERROR(_xlfn.XLOOKUP($B285,'Ownership Metrics'!$A:$A,'Ownership Metrics'!$I:$I),"")</f>
        <v>Sedang</v>
      </c>
      <c r="U285" s="27">
        <f>IF(COUNTIFS($B$2:$B285,$B285,$D$2:$D285,$D285)=1,1,0)</f>
        <v>1</v>
      </c>
      <c r="V285" s="27">
        <f t="shared" si="13"/>
        <v>1.37</v>
      </c>
      <c r="W285" s="27">
        <f t="shared" si="14"/>
        <v>9</v>
      </c>
      <c r="X285" s="27">
        <f t="shared" si="12"/>
        <v>1.3699999715000002</v>
      </c>
    </row>
    <row r="286" spans="1:24" x14ac:dyDescent="0.25">
      <c r="A286" s="26">
        <v>46265</v>
      </c>
      <c r="B286" s="27" t="s">
        <v>10190</v>
      </c>
      <c r="C286" s="27" t="s">
        <v>429</v>
      </c>
      <c r="D286" s="27" t="s">
        <v>431</v>
      </c>
      <c r="E286" s="27" t="s">
        <v>74</v>
      </c>
      <c r="F286" s="27" t="s">
        <v>23</v>
      </c>
      <c r="G286" s="27"/>
      <c r="H286" s="27" t="s">
        <v>24</v>
      </c>
      <c r="I286" s="28">
        <v>157309034</v>
      </c>
      <c r="J286" s="28">
        <v>0</v>
      </c>
      <c r="K286" s="28">
        <v>157309034</v>
      </c>
      <c r="L286" s="29">
        <v>4.4400000000000004</v>
      </c>
      <c r="M286" s="29">
        <f>IFERROR(_xlfn.XLOOKUP($B286,'Ownership Metrics'!$A:$A,'Ownership Metrics'!$B:$B),"")</f>
        <v>26.59</v>
      </c>
      <c r="N286" s="28">
        <f>IFERROR(_xlfn.XLOOKUP($B286,'Ownership Metrics'!$A:$A,'Ownership Metrics'!$C:$C),"")</f>
        <v>1558</v>
      </c>
      <c r="O286" s="29">
        <f>IFERROR(_xlfn.XLOOKUP($B286,'Ownership Metrics'!$A:$A,'Ownership Metrics'!$D:$D),"")</f>
        <v>31.76</v>
      </c>
      <c r="P286" s="29">
        <f>IFERROR(_xlfn.XLOOKUP($B286,'Ownership Metrics'!$A:$A,'Ownership Metrics'!$E:$E),"")</f>
        <v>59.74</v>
      </c>
      <c r="Q286" s="30">
        <f>IFERROR(_xlfn.XLOOKUP($B286,'Ownership Metrics'!$A:$A,'Ownership Metrics'!$F:$F),"")</f>
        <v>9</v>
      </c>
      <c r="R286" s="30">
        <f>IFERROR(_xlfn.XLOOKUP($B286,'Ownership Metrics'!$A:$A,'Ownership Metrics'!$G:$G),"")</f>
        <v>39</v>
      </c>
      <c r="S286" s="27" t="str">
        <f>IFERROR(_xlfn.XLOOKUP($B286,'Ownership Metrics'!$A:$A,'Ownership Metrics'!$H:$H),"")</f>
        <v>Moderat</v>
      </c>
      <c r="T286" s="27" t="str">
        <f>IFERROR(_xlfn.XLOOKUP($B286,'Ownership Metrics'!$A:$A,'Ownership Metrics'!$I:$I),"")</f>
        <v>Sedang</v>
      </c>
      <c r="U286" s="27">
        <f>IF(COUNTIFS($B$2:$B286,$B286,$D$2:$D286,$D286)=1,1,0)</f>
        <v>1</v>
      </c>
      <c r="V286" s="27">
        <f t="shared" si="13"/>
        <v>4.4400000000000004</v>
      </c>
      <c r="W286" s="27">
        <f t="shared" si="14"/>
        <v>4</v>
      </c>
      <c r="X286" s="27">
        <f t="shared" si="12"/>
        <v>4.4399999714000007</v>
      </c>
    </row>
    <row r="287" spans="1:24" x14ac:dyDescent="0.25">
      <c r="A287" s="26">
        <v>46265</v>
      </c>
      <c r="B287" s="27" t="s">
        <v>10190</v>
      </c>
      <c r="C287" s="27" t="s">
        <v>429</v>
      </c>
      <c r="D287" s="27" t="s">
        <v>432</v>
      </c>
      <c r="E287" s="27" t="s">
        <v>51</v>
      </c>
      <c r="F287" s="27" t="s">
        <v>23</v>
      </c>
      <c r="G287" s="27"/>
      <c r="H287" s="27" t="s">
        <v>24</v>
      </c>
      <c r="I287" s="28">
        <v>1126374177</v>
      </c>
      <c r="J287" s="28">
        <v>0</v>
      </c>
      <c r="K287" s="28">
        <v>1126374177</v>
      </c>
      <c r="L287" s="29">
        <v>31.76</v>
      </c>
      <c r="M287" s="29">
        <f>IFERROR(_xlfn.XLOOKUP($B287,'Ownership Metrics'!$A:$A,'Ownership Metrics'!$B:$B),"")</f>
        <v>26.59</v>
      </c>
      <c r="N287" s="28">
        <f>IFERROR(_xlfn.XLOOKUP($B287,'Ownership Metrics'!$A:$A,'Ownership Metrics'!$C:$C),"")</f>
        <v>1558</v>
      </c>
      <c r="O287" s="29">
        <f>IFERROR(_xlfn.XLOOKUP($B287,'Ownership Metrics'!$A:$A,'Ownership Metrics'!$D:$D),"")</f>
        <v>31.76</v>
      </c>
      <c r="P287" s="29">
        <f>IFERROR(_xlfn.XLOOKUP($B287,'Ownership Metrics'!$A:$A,'Ownership Metrics'!$E:$E),"")</f>
        <v>59.74</v>
      </c>
      <c r="Q287" s="30">
        <f>IFERROR(_xlfn.XLOOKUP($B287,'Ownership Metrics'!$A:$A,'Ownership Metrics'!$F:$F),"")</f>
        <v>9</v>
      </c>
      <c r="R287" s="30">
        <f>IFERROR(_xlfn.XLOOKUP($B287,'Ownership Metrics'!$A:$A,'Ownership Metrics'!$G:$G),"")</f>
        <v>39</v>
      </c>
      <c r="S287" s="27" t="str">
        <f>IFERROR(_xlfn.XLOOKUP($B287,'Ownership Metrics'!$A:$A,'Ownership Metrics'!$H:$H),"")</f>
        <v>Moderat</v>
      </c>
      <c r="T287" s="27" t="str">
        <f>IFERROR(_xlfn.XLOOKUP($B287,'Ownership Metrics'!$A:$A,'Ownership Metrics'!$I:$I),"")</f>
        <v>Sedang</v>
      </c>
      <c r="U287" s="27">
        <f>IF(COUNTIFS($B$2:$B287,$B287,$D$2:$D287,$D287)=1,1,0)</f>
        <v>1</v>
      </c>
      <c r="V287" s="27">
        <f t="shared" si="13"/>
        <v>31.76</v>
      </c>
      <c r="W287" s="27">
        <f t="shared" si="14"/>
        <v>1</v>
      </c>
      <c r="X287" s="27">
        <f t="shared" si="12"/>
        <v>31.759999971300001</v>
      </c>
    </row>
    <row r="288" spans="1:24" x14ac:dyDescent="0.25">
      <c r="A288" s="26">
        <v>46265</v>
      </c>
      <c r="B288" s="27" t="s">
        <v>10190</v>
      </c>
      <c r="C288" s="27" t="s">
        <v>429</v>
      </c>
      <c r="D288" s="27" t="s">
        <v>433</v>
      </c>
      <c r="E288" s="27" t="s">
        <v>22</v>
      </c>
      <c r="F288" s="27" t="s">
        <v>32</v>
      </c>
      <c r="G288" s="27"/>
      <c r="H288" s="27" t="s">
        <v>64</v>
      </c>
      <c r="I288" s="28">
        <v>0</v>
      </c>
      <c r="J288" s="28">
        <v>86985027</v>
      </c>
      <c r="K288" s="28">
        <v>86985027</v>
      </c>
      <c r="L288" s="29">
        <v>2.4500000000000002</v>
      </c>
      <c r="M288" s="29">
        <f>IFERROR(_xlfn.XLOOKUP($B288,'Ownership Metrics'!$A:$A,'Ownership Metrics'!$B:$B),"")</f>
        <v>26.59</v>
      </c>
      <c r="N288" s="28">
        <f>IFERROR(_xlfn.XLOOKUP($B288,'Ownership Metrics'!$A:$A,'Ownership Metrics'!$C:$C),"")</f>
        <v>1558</v>
      </c>
      <c r="O288" s="29">
        <f>IFERROR(_xlfn.XLOOKUP($B288,'Ownership Metrics'!$A:$A,'Ownership Metrics'!$D:$D),"")</f>
        <v>31.76</v>
      </c>
      <c r="P288" s="29">
        <f>IFERROR(_xlfn.XLOOKUP($B288,'Ownership Metrics'!$A:$A,'Ownership Metrics'!$E:$E),"")</f>
        <v>59.74</v>
      </c>
      <c r="Q288" s="30">
        <f>IFERROR(_xlfn.XLOOKUP($B288,'Ownership Metrics'!$A:$A,'Ownership Metrics'!$F:$F),"")</f>
        <v>9</v>
      </c>
      <c r="R288" s="30">
        <f>IFERROR(_xlfn.XLOOKUP($B288,'Ownership Metrics'!$A:$A,'Ownership Metrics'!$G:$G),"")</f>
        <v>39</v>
      </c>
      <c r="S288" s="27" t="str">
        <f>IFERROR(_xlfn.XLOOKUP($B288,'Ownership Metrics'!$A:$A,'Ownership Metrics'!$H:$H),"")</f>
        <v>Moderat</v>
      </c>
      <c r="T288" s="27" t="str">
        <f>IFERROR(_xlfn.XLOOKUP($B288,'Ownership Metrics'!$A:$A,'Ownership Metrics'!$I:$I),"")</f>
        <v>Sedang</v>
      </c>
      <c r="U288" s="27">
        <f>IF(COUNTIFS($B$2:$B288,$B288,$D$2:$D288,$D288)=1,1,0)</f>
        <v>1</v>
      </c>
      <c r="V288" s="27">
        <f t="shared" si="13"/>
        <v>2.4500000000000002</v>
      </c>
      <c r="W288" s="27">
        <f t="shared" si="14"/>
        <v>5</v>
      </c>
      <c r="X288" s="27">
        <f t="shared" si="12"/>
        <v>2.4499999712</v>
      </c>
    </row>
    <row r="289" spans="1:24" x14ac:dyDescent="0.25">
      <c r="A289" s="26">
        <v>46265</v>
      </c>
      <c r="B289" s="27" t="s">
        <v>10190</v>
      </c>
      <c r="C289" s="27" t="s">
        <v>429</v>
      </c>
      <c r="D289" s="27" t="s">
        <v>434</v>
      </c>
      <c r="E289" s="27" t="s">
        <v>435</v>
      </c>
      <c r="F289" s="27" t="s">
        <v>32</v>
      </c>
      <c r="G289" s="27"/>
      <c r="H289" s="27" t="s">
        <v>64</v>
      </c>
      <c r="I289" s="28">
        <v>220767550</v>
      </c>
      <c r="J289" s="28">
        <v>0</v>
      </c>
      <c r="K289" s="28">
        <v>220767550</v>
      </c>
      <c r="L289" s="29">
        <v>6.23</v>
      </c>
      <c r="M289" s="29">
        <f>IFERROR(_xlfn.XLOOKUP($B289,'Ownership Metrics'!$A:$A,'Ownership Metrics'!$B:$B),"")</f>
        <v>26.59</v>
      </c>
      <c r="N289" s="28">
        <f>IFERROR(_xlfn.XLOOKUP($B289,'Ownership Metrics'!$A:$A,'Ownership Metrics'!$C:$C),"")</f>
        <v>1558</v>
      </c>
      <c r="O289" s="29">
        <f>IFERROR(_xlfn.XLOOKUP($B289,'Ownership Metrics'!$A:$A,'Ownership Metrics'!$D:$D),"")</f>
        <v>31.76</v>
      </c>
      <c r="P289" s="29">
        <f>IFERROR(_xlfn.XLOOKUP($B289,'Ownership Metrics'!$A:$A,'Ownership Metrics'!$E:$E),"")</f>
        <v>59.74</v>
      </c>
      <c r="Q289" s="30">
        <f>IFERROR(_xlfn.XLOOKUP($B289,'Ownership Metrics'!$A:$A,'Ownership Metrics'!$F:$F),"")</f>
        <v>9</v>
      </c>
      <c r="R289" s="30">
        <f>IFERROR(_xlfn.XLOOKUP($B289,'Ownership Metrics'!$A:$A,'Ownership Metrics'!$G:$G),"")</f>
        <v>39</v>
      </c>
      <c r="S289" s="27" t="str">
        <f>IFERROR(_xlfn.XLOOKUP($B289,'Ownership Metrics'!$A:$A,'Ownership Metrics'!$H:$H),"")</f>
        <v>Moderat</v>
      </c>
      <c r="T289" s="27" t="str">
        <f>IFERROR(_xlfn.XLOOKUP($B289,'Ownership Metrics'!$A:$A,'Ownership Metrics'!$I:$I),"")</f>
        <v>Sedang</v>
      </c>
      <c r="U289" s="27">
        <f>IF(COUNTIFS($B$2:$B289,$B289,$D$2:$D289,$D289)=1,1,0)</f>
        <v>1</v>
      </c>
      <c r="V289" s="27">
        <f t="shared" si="13"/>
        <v>6.23</v>
      </c>
      <c r="W289" s="27">
        <f t="shared" si="14"/>
        <v>3</v>
      </c>
      <c r="X289" s="27">
        <f t="shared" si="12"/>
        <v>6.2299999711000007</v>
      </c>
    </row>
    <row r="290" spans="1:24" x14ac:dyDescent="0.25">
      <c r="A290" s="26">
        <v>46265</v>
      </c>
      <c r="B290" s="27" t="s">
        <v>10190</v>
      </c>
      <c r="C290" s="27" t="s">
        <v>429</v>
      </c>
      <c r="D290" s="27" t="s">
        <v>63</v>
      </c>
      <c r="E290" s="27" t="s">
        <v>26</v>
      </c>
      <c r="F290" s="27" t="s">
        <v>32</v>
      </c>
      <c r="G290" s="27"/>
      <c r="H290" s="27" t="s">
        <v>64</v>
      </c>
      <c r="I290" s="28">
        <v>53197000</v>
      </c>
      <c r="J290" s="28">
        <v>0</v>
      </c>
      <c r="K290" s="28">
        <v>53197000</v>
      </c>
      <c r="L290" s="29">
        <v>1.5</v>
      </c>
      <c r="M290" s="29">
        <f>IFERROR(_xlfn.XLOOKUP($B290,'Ownership Metrics'!$A:$A,'Ownership Metrics'!$B:$B),"")</f>
        <v>26.59</v>
      </c>
      <c r="N290" s="28">
        <f>IFERROR(_xlfn.XLOOKUP($B290,'Ownership Metrics'!$A:$A,'Ownership Metrics'!$C:$C),"")</f>
        <v>1558</v>
      </c>
      <c r="O290" s="29">
        <f>IFERROR(_xlfn.XLOOKUP($B290,'Ownership Metrics'!$A:$A,'Ownership Metrics'!$D:$D),"")</f>
        <v>31.76</v>
      </c>
      <c r="P290" s="29">
        <f>IFERROR(_xlfn.XLOOKUP($B290,'Ownership Metrics'!$A:$A,'Ownership Metrics'!$E:$E),"")</f>
        <v>59.74</v>
      </c>
      <c r="Q290" s="30">
        <f>IFERROR(_xlfn.XLOOKUP($B290,'Ownership Metrics'!$A:$A,'Ownership Metrics'!$F:$F),"")</f>
        <v>9</v>
      </c>
      <c r="R290" s="30">
        <f>IFERROR(_xlfn.XLOOKUP($B290,'Ownership Metrics'!$A:$A,'Ownership Metrics'!$G:$G),"")</f>
        <v>39</v>
      </c>
      <c r="S290" s="27" t="str">
        <f>IFERROR(_xlfn.XLOOKUP($B290,'Ownership Metrics'!$A:$A,'Ownership Metrics'!$H:$H),"")</f>
        <v>Moderat</v>
      </c>
      <c r="T290" s="27" t="str">
        <f>IFERROR(_xlfn.XLOOKUP($B290,'Ownership Metrics'!$A:$A,'Ownership Metrics'!$I:$I),"")</f>
        <v>Sedang</v>
      </c>
      <c r="U290" s="27">
        <f>IF(COUNTIFS($B$2:$B290,$B290,$D$2:$D290,$D290)=1,1,0)</f>
        <v>1</v>
      </c>
      <c r="V290" s="27">
        <f t="shared" si="13"/>
        <v>1.5</v>
      </c>
      <c r="W290" s="27">
        <f t="shared" si="14"/>
        <v>8</v>
      </c>
      <c r="X290" s="27">
        <f t="shared" si="12"/>
        <v>1.499999971</v>
      </c>
    </row>
    <row r="291" spans="1:24" x14ac:dyDescent="0.25">
      <c r="A291" s="26">
        <v>46265</v>
      </c>
      <c r="B291" s="27" t="s">
        <v>10190</v>
      </c>
      <c r="C291" s="27" t="s">
        <v>429</v>
      </c>
      <c r="D291" s="27" t="s">
        <v>436</v>
      </c>
      <c r="E291" s="27" t="s">
        <v>35</v>
      </c>
      <c r="F291" s="27" t="s">
        <v>23</v>
      </c>
      <c r="G291" s="27" t="s">
        <v>36</v>
      </c>
      <c r="H291" s="27" t="s">
        <v>24</v>
      </c>
      <c r="I291" s="28">
        <v>76885300</v>
      </c>
      <c r="J291" s="28">
        <v>0</v>
      </c>
      <c r="K291" s="28">
        <v>76885300</v>
      </c>
      <c r="L291" s="29">
        <v>2.17</v>
      </c>
      <c r="M291" s="29">
        <f>IFERROR(_xlfn.XLOOKUP($B291,'Ownership Metrics'!$A:$A,'Ownership Metrics'!$B:$B),"")</f>
        <v>26.59</v>
      </c>
      <c r="N291" s="28">
        <f>IFERROR(_xlfn.XLOOKUP($B291,'Ownership Metrics'!$A:$A,'Ownership Metrics'!$C:$C),"")</f>
        <v>1558</v>
      </c>
      <c r="O291" s="29">
        <f>IFERROR(_xlfn.XLOOKUP($B291,'Ownership Metrics'!$A:$A,'Ownership Metrics'!$D:$D),"")</f>
        <v>31.76</v>
      </c>
      <c r="P291" s="29">
        <f>IFERROR(_xlfn.XLOOKUP($B291,'Ownership Metrics'!$A:$A,'Ownership Metrics'!$E:$E),"")</f>
        <v>59.74</v>
      </c>
      <c r="Q291" s="30">
        <f>IFERROR(_xlfn.XLOOKUP($B291,'Ownership Metrics'!$A:$A,'Ownership Metrics'!$F:$F),"")</f>
        <v>9</v>
      </c>
      <c r="R291" s="30">
        <f>IFERROR(_xlfn.XLOOKUP($B291,'Ownership Metrics'!$A:$A,'Ownership Metrics'!$G:$G),"")</f>
        <v>39</v>
      </c>
      <c r="S291" s="27" t="str">
        <f>IFERROR(_xlfn.XLOOKUP($B291,'Ownership Metrics'!$A:$A,'Ownership Metrics'!$H:$H),"")</f>
        <v>Moderat</v>
      </c>
      <c r="T291" s="27" t="str">
        <f>IFERROR(_xlfn.XLOOKUP($B291,'Ownership Metrics'!$A:$A,'Ownership Metrics'!$I:$I),"")</f>
        <v>Sedang</v>
      </c>
      <c r="U291" s="27">
        <f>IF(COUNTIFS($B$2:$B291,$B291,$D$2:$D291,$D291)=1,1,0)</f>
        <v>1</v>
      </c>
      <c r="V291" s="27">
        <f t="shared" si="13"/>
        <v>2.17</v>
      </c>
      <c r="W291" s="27">
        <f t="shared" si="14"/>
        <v>6</v>
      </c>
      <c r="X291" s="27">
        <f t="shared" si="12"/>
        <v>2.1699999708999997</v>
      </c>
    </row>
    <row r="292" spans="1:24" x14ac:dyDescent="0.25">
      <c r="A292" s="26">
        <v>46265</v>
      </c>
      <c r="B292" s="27" t="s">
        <v>10190</v>
      </c>
      <c r="C292" s="27" t="s">
        <v>429</v>
      </c>
      <c r="D292" s="27" t="s">
        <v>437</v>
      </c>
      <c r="E292" s="27" t="s">
        <v>67</v>
      </c>
      <c r="F292" s="27" t="s">
        <v>23</v>
      </c>
      <c r="G292" s="27"/>
      <c r="H292" s="27" t="s">
        <v>24</v>
      </c>
      <c r="I292" s="28">
        <v>61543339</v>
      </c>
      <c r="J292" s="28">
        <v>0</v>
      </c>
      <c r="K292" s="28">
        <v>61543339</v>
      </c>
      <c r="L292" s="29">
        <v>1.74</v>
      </c>
      <c r="M292" s="29">
        <f>IFERROR(_xlfn.XLOOKUP($B292,'Ownership Metrics'!$A:$A,'Ownership Metrics'!$B:$B),"")</f>
        <v>26.59</v>
      </c>
      <c r="N292" s="28">
        <f>IFERROR(_xlfn.XLOOKUP($B292,'Ownership Metrics'!$A:$A,'Ownership Metrics'!$C:$C),"")</f>
        <v>1558</v>
      </c>
      <c r="O292" s="29">
        <f>IFERROR(_xlfn.XLOOKUP($B292,'Ownership Metrics'!$A:$A,'Ownership Metrics'!$D:$D),"")</f>
        <v>31.76</v>
      </c>
      <c r="P292" s="29">
        <f>IFERROR(_xlfn.XLOOKUP($B292,'Ownership Metrics'!$A:$A,'Ownership Metrics'!$E:$E),"")</f>
        <v>59.74</v>
      </c>
      <c r="Q292" s="30">
        <f>IFERROR(_xlfn.XLOOKUP($B292,'Ownership Metrics'!$A:$A,'Ownership Metrics'!$F:$F),"")</f>
        <v>9</v>
      </c>
      <c r="R292" s="30">
        <f>IFERROR(_xlfn.XLOOKUP($B292,'Ownership Metrics'!$A:$A,'Ownership Metrics'!$G:$G),"")</f>
        <v>39</v>
      </c>
      <c r="S292" s="27" t="str">
        <f>IFERROR(_xlfn.XLOOKUP($B292,'Ownership Metrics'!$A:$A,'Ownership Metrics'!$H:$H),"")</f>
        <v>Moderat</v>
      </c>
      <c r="T292" s="27" t="str">
        <f>IFERROR(_xlfn.XLOOKUP($B292,'Ownership Metrics'!$A:$A,'Ownership Metrics'!$I:$I),"")</f>
        <v>Sedang</v>
      </c>
      <c r="U292" s="27">
        <f>IF(COUNTIFS($B$2:$B292,$B292,$D$2:$D292,$D292)=1,1,0)</f>
        <v>1</v>
      </c>
      <c r="V292" s="27">
        <f t="shared" si="13"/>
        <v>1.74</v>
      </c>
      <c r="W292" s="27">
        <f t="shared" si="14"/>
        <v>7</v>
      </c>
      <c r="X292" s="27">
        <f t="shared" si="12"/>
        <v>1.7399999708</v>
      </c>
    </row>
    <row r="293" spans="1:24" x14ac:dyDescent="0.25">
      <c r="A293" s="26">
        <v>46265</v>
      </c>
      <c r="B293" s="27" t="s">
        <v>10190</v>
      </c>
      <c r="C293" s="27" t="s">
        <v>429</v>
      </c>
      <c r="D293" s="27" t="s">
        <v>438</v>
      </c>
      <c r="E293" s="27" t="s">
        <v>67</v>
      </c>
      <c r="F293" s="27" t="s">
        <v>32</v>
      </c>
      <c r="G293" s="27"/>
      <c r="H293" s="27" t="s">
        <v>128</v>
      </c>
      <c r="I293" s="28">
        <v>771356500</v>
      </c>
      <c r="J293" s="28">
        <v>0</v>
      </c>
      <c r="K293" s="28">
        <v>771356500</v>
      </c>
      <c r="L293" s="29">
        <v>21.75</v>
      </c>
      <c r="M293" s="29">
        <f>IFERROR(_xlfn.XLOOKUP($B293,'Ownership Metrics'!$A:$A,'Ownership Metrics'!$B:$B),"")</f>
        <v>26.59</v>
      </c>
      <c r="N293" s="28">
        <f>IFERROR(_xlfn.XLOOKUP($B293,'Ownership Metrics'!$A:$A,'Ownership Metrics'!$C:$C),"")</f>
        <v>1558</v>
      </c>
      <c r="O293" s="29">
        <f>IFERROR(_xlfn.XLOOKUP($B293,'Ownership Metrics'!$A:$A,'Ownership Metrics'!$D:$D),"")</f>
        <v>31.76</v>
      </c>
      <c r="P293" s="29">
        <f>IFERROR(_xlfn.XLOOKUP($B293,'Ownership Metrics'!$A:$A,'Ownership Metrics'!$E:$E),"")</f>
        <v>59.74</v>
      </c>
      <c r="Q293" s="30">
        <f>IFERROR(_xlfn.XLOOKUP($B293,'Ownership Metrics'!$A:$A,'Ownership Metrics'!$F:$F),"")</f>
        <v>9</v>
      </c>
      <c r="R293" s="30">
        <f>IFERROR(_xlfn.XLOOKUP($B293,'Ownership Metrics'!$A:$A,'Ownership Metrics'!$G:$G),"")</f>
        <v>39</v>
      </c>
      <c r="S293" s="27" t="str">
        <f>IFERROR(_xlfn.XLOOKUP($B293,'Ownership Metrics'!$A:$A,'Ownership Metrics'!$H:$H),"")</f>
        <v>Moderat</v>
      </c>
      <c r="T293" s="27" t="str">
        <f>IFERROR(_xlfn.XLOOKUP($B293,'Ownership Metrics'!$A:$A,'Ownership Metrics'!$I:$I),"")</f>
        <v>Sedang</v>
      </c>
      <c r="U293" s="27">
        <f>IF(COUNTIFS($B$2:$B293,$B293,$D$2:$D293,$D293)=1,1,0)</f>
        <v>1</v>
      </c>
      <c r="V293" s="27">
        <f t="shared" si="13"/>
        <v>21.75</v>
      </c>
      <c r="W293" s="27">
        <f t="shared" si="14"/>
        <v>2</v>
      </c>
      <c r="X293" s="27">
        <f t="shared" si="12"/>
        <v>21.749999970699999</v>
      </c>
    </row>
    <row r="294" spans="1:24" x14ac:dyDescent="0.25">
      <c r="A294" s="26">
        <v>46265</v>
      </c>
      <c r="B294" s="27" t="s">
        <v>10191</v>
      </c>
      <c r="C294" s="27" t="s">
        <v>440</v>
      </c>
      <c r="D294" s="27" t="s">
        <v>441</v>
      </c>
      <c r="E294" s="27" t="s">
        <v>74</v>
      </c>
      <c r="F294" s="27" t="s">
        <v>23</v>
      </c>
      <c r="G294" s="27"/>
      <c r="H294" s="27" t="s">
        <v>24</v>
      </c>
      <c r="I294" s="28">
        <v>552386100</v>
      </c>
      <c r="J294" s="28">
        <v>0</v>
      </c>
      <c r="K294" s="28">
        <v>552386100</v>
      </c>
      <c r="L294" s="29">
        <v>4.6900000000000004</v>
      </c>
      <c r="M294" s="29">
        <f>IFERROR(_xlfn.XLOOKUP($B294,'Ownership Metrics'!$A:$A,'Ownership Metrics'!$B:$B),"")</f>
        <v>20.22</v>
      </c>
      <c r="N294" s="28">
        <f>IFERROR(_xlfn.XLOOKUP($B294,'Ownership Metrics'!$A:$A,'Ownership Metrics'!$C:$C),"")</f>
        <v>995</v>
      </c>
      <c r="O294" s="29">
        <f>IFERROR(_xlfn.XLOOKUP($B294,'Ownership Metrics'!$A:$A,'Ownership Metrics'!$D:$D),"")</f>
        <v>27.81</v>
      </c>
      <c r="P294" s="29">
        <f>IFERROR(_xlfn.XLOOKUP($B294,'Ownership Metrics'!$A:$A,'Ownership Metrics'!$E:$E),"")</f>
        <v>41.91</v>
      </c>
      <c r="Q294" s="30">
        <f>IFERROR(_xlfn.XLOOKUP($B294,'Ownership Metrics'!$A:$A,'Ownership Metrics'!$F:$F),"")</f>
        <v>17</v>
      </c>
      <c r="R294" s="30">
        <f>IFERROR(_xlfn.XLOOKUP($B294,'Ownership Metrics'!$A:$A,'Ownership Metrics'!$G:$G),"")</f>
        <v>22</v>
      </c>
      <c r="S294" s="27" t="str">
        <f>IFERROR(_xlfn.XLOOKUP($B294,'Ownership Metrics'!$A:$A,'Ownership Metrics'!$H:$H),"")</f>
        <v>Moderat</v>
      </c>
      <c r="T294" s="27" t="str">
        <f>IFERROR(_xlfn.XLOOKUP($B294,'Ownership Metrics'!$A:$A,'Ownership Metrics'!$I:$I),"")</f>
        <v>Rendah</v>
      </c>
      <c r="U294" s="27">
        <f>IF(COUNTIFS($B$2:$B294,$B294,$D$2:$D294,$D294)=1,1,0)</f>
        <v>1</v>
      </c>
      <c r="V294" s="27">
        <f t="shared" si="13"/>
        <v>4.6900000000000004</v>
      </c>
      <c r="W294" s="27">
        <f t="shared" si="14"/>
        <v>3</v>
      </c>
      <c r="X294" s="27">
        <f t="shared" si="12"/>
        <v>4.6899999706000006</v>
      </c>
    </row>
    <row r="295" spans="1:24" x14ac:dyDescent="0.25">
      <c r="A295" s="26">
        <v>46265</v>
      </c>
      <c r="B295" s="27" t="s">
        <v>10191</v>
      </c>
      <c r="C295" s="27" t="s">
        <v>440</v>
      </c>
      <c r="D295" s="27" t="s">
        <v>442</v>
      </c>
      <c r="E295" s="27" t="s">
        <v>22</v>
      </c>
      <c r="F295" s="27" t="s">
        <v>23</v>
      </c>
      <c r="G295" s="27"/>
      <c r="H295" s="27" t="s">
        <v>24</v>
      </c>
      <c r="I295" s="28">
        <v>343428300</v>
      </c>
      <c r="J295" s="28">
        <v>0</v>
      </c>
      <c r="K295" s="28">
        <v>343428300</v>
      </c>
      <c r="L295" s="29">
        <v>2.92</v>
      </c>
      <c r="M295" s="29">
        <f>IFERROR(_xlfn.XLOOKUP($B295,'Ownership Metrics'!$A:$A,'Ownership Metrics'!$B:$B),"")</f>
        <v>20.22</v>
      </c>
      <c r="N295" s="28">
        <f>IFERROR(_xlfn.XLOOKUP($B295,'Ownership Metrics'!$A:$A,'Ownership Metrics'!$C:$C),"")</f>
        <v>995</v>
      </c>
      <c r="O295" s="29">
        <f>IFERROR(_xlfn.XLOOKUP($B295,'Ownership Metrics'!$A:$A,'Ownership Metrics'!$D:$D),"")</f>
        <v>27.81</v>
      </c>
      <c r="P295" s="29">
        <f>IFERROR(_xlfn.XLOOKUP($B295,'Ownership Metrics'!$A:$A,'Ownership Metrics'!$E:$E),"")</f>
        <v>41.91</v>
      </c>
      <c r="Q295" s="30">
        <f>IFERROR(_xlfn.XLOOKUP($B295,'Ownership Metrics'!$A:$A,'Ownership Metrics'!$F:$F),"")</f>
        <v>17</v>
      </c>
      <c r="R295" s="30">
        <f>IFERROR(_xlfn.XLOOKUP($B295,'Ownership Metrics'!$A:$A,'Ownership Metrics'!$G:$G),"")</f>
        <v>22</v>
      </c>
      <c r="S295" s="27" t="str">
        <f>IFERROR(_xlfn.XLOOKUP($B295,'Ownership Metrics'!$A:$A,'Ownership Metrics'!$H:$H),"")</f>
        <v>Moderat</v>
      </c>
      <c r="T295" s="27" t="str">
        <f>IFERROR(_xlfn.XLOOKUP($B295,'Ownership Metrics'!$A:$A,'Ownership Metrics'!$I:$I),"")</f>
        <v>Rendah</v>
      </c>
      <c r="U295" s="27">
        <f>IF(COUNTIFS($B$2:$B295,$B295,$D$2:$D295,$D295)=1,1,0)</f>
        <v>1</v>
      </c>
      <c r="V295" s="27">
        <f t="shared" si="13"/>
        <v>2.92</v>
      </c>
      <c r="W295" s="27">
        <f t="shared" si="14"/>
        <v>9</v>
      </c>
      <c r="X295" s="27">
        <f t="shared" si="12"/>
        <v>2.9199999704999997</v>
      </c>
    </row>
    <row r="296" spans="1:24" x14ac:dyDescent="0.25">
      <c r="A296" s="26">
        <v>46265</v>
      </c>
      <c r="B296" s="27" t="s">
        <v>10191</v>
      </c>
      <c r="C296" s="27" t="s">
        <v>440</v>
      </c>
      <c r="D296" s="27" t="s">
        <v>443</v>
      </c>
      <c r="E296" s="27" t="s">
        <v>74</v>
      </c>
      <c r="F296" s="27" t="s">
        <v>23</v>
      </c>
      <c r="G296" s="27"/>
      <c r="H296" s="27" t="s">
        <v>24</v>
      </c>
      <c r="I296" s="28">
        <v>3272225055</v>
      </c>
      <c r="J296" s="28">
        <v>0</v>
      </c>
      <c r="K296" s="28">
        <v>3272225055</v>
      </c>
      <c r="L296" s="29">
        <v>27.81</v>
      </c>
      <c r="M296" s="29">
        <f>IFERROR(_xlfn.XLOOKUP($B296,'Ownership Metrics'!$A:$A,'Ownership Metrics'!$B:$B),"")</f>
        <v>20.22</v>
      </c>
      <c r="N296" s="28">
        <f>IFERROR(_xlfn.XLOOKUP($B296,'Ownership Metrics'!$A:$A,'Ownership Metrics'!$C:$C),"")</f>
        <v>995</v>
      </c>
      <c r="O296" s="29">
        <f>IFERROR(_xlfn.XLOOKUP($B296,'Ownership Metrics'!$A:$A,'Ownership Metrics'!$D:$D),"")</f>
        <v>27.81</v>
      </c>
      <c r="P296" s="29">
        <f>IFERROR(_xlfn.XLOOKUP($B296,'Ownership Metrics'!$A:$A,'Ownership Metrics'!$E:$E),"")</f>
        <v>41.91</v>
      </c>
      <c r="Q296" s="30">
        <f>IFERROR(_xlfn.XLOOKUP($B296,'Ownership Metrics'!$A:$A,'Ownership Metrics'!$F:$F),"")</f>
        <v>17</v>
      </c>
      <c r="R296" s="30">
        <f>IFERROR(_xlfn.XLOOKUP($B296,'Ownership Metrics'!$A:$A,'Ownership Metrics'!$G:$G),"")</f>
        <v>22</v>
      </c>
      <c r="S296" s="27" t="str">
        <f>IFERROR(_xlfn.XLOOKUP($B296,'Ownership Metrics'!$A:$A,'Ownership Metrics'!$H:$H),"")</f>
        <v>Moderat</v>
      </c>
      <c r="T296" s="27" t="str">
        <f>IFERROR(_xlfn.XLOOKUP($B296,'Ownership Metrics'!$A:$A,'Ownership Metrics'!$I:$I),"")</f>
        <v>Rendah</v>
      </c>
      <c r="U296" s="27">
        <f>IF(COUNTIFS($B$2:$B296,$B296,$D$2:$D296,$D296)=1,1,0)</f>
        <v>1</v>
      </c>
      <c r="V296" s="27">
        <f t="shared" si="13"/>
        <v>27.81</v>
      </c>
      <c r="W296" s="27">
        <f t="shared" si="14"/>
        <v>1</v>
      </c>
      <c r="X296" s="27">
        <f t="shared" si="12"/>
        <v>27.8099999704</v>
      </c>
    </row>
    <row r="297" spans="1:24" x14ac:dyDescent="0.25">
      <c r="A297" s="26">
        <v>46265</v>
      </c>
      <c r="B297" s="27" t="s">
        <v>10191</v>
      </c>
      <c r="C297" s="27" t="s">
        <v>440</v>
      </c>
      <c r="D297" s="27" t="s">
        <v>444</v>
      </c>
      <c r="E297" s="27" t="s">
        <v>22</v>
      </c>
      <c r="F297" s="27" t="s">
        <v>23</v>
      </c>
      <c r="G297" s="27"/>
      <c r="H297" s="27" t="s">
        <v>24</v>
      </c>
      <c r="I297" s="28">
        <v>1107792332</v>
      </c>
      <c r="J297" s="28">
        <v>0</v>
      </c>
      <c r="K297" s="28">
        <v>1107792332</v>
      </c>
      <c r="L297" s="29">
        <v>9.41</v>
      </c>
      <c r="M297" s="29">
        <f>IFERROR(_xlfn.XLOOKUP($B297,'Ownership Metrics'!$A:$A,'Ownership Metrics'!$B:$B),"")</f>
        <v>20.22</v>
      </c>
      <c r="N297" s="28">
        <f>IFERROR(_xlfn.XLOOKUP($B297,'Ownership Metrics'!$A:$A,'Ownership Metrics'!$C:$C),"")</f>
        <v>995</v>
      </c>
      <c r="O297" s="29">
        <f>IFERROR(_xlfn.XLOOKUP($B297,'Ownership Metrics'!$A:$A,'Ownership Metrics'!$D:$D),"")</f>
        <v>27.81</v>
      </c>
      <c r="P297" s="29">
        <f>IFERROR(_xlfn.XLOOKUP($B297,'Ownership Metrics'!$A:$A,'Ownership Metrics'!$E:$E),"")</f>
        <v>41.91</v>
      </c>
      <c r="Q297" s="30">
        <f>IFERROR(_xlfn.XLOOKUP($B297,'Ownership Metrics'!$A:$A,'Ownership Metrics'!$F:$F),"")</f>
        <v>17</v>
      </c>
      <c r="R297" s="30">
        <f>IFERROR(_xlfn.XLOOKUP($B297,'Ownership Metrics'!$A:$A,'Ownership Metrics'!$G:$G),"")</f>
        <v>22</v>
      </c>
      <c r="S297" s="27" t="str">
        <f>IFERROR(_xlfn.XLOOKUP($B297,'Ownership Metrics'!$A:$A,'Ownership Metrics'!$H:$H),"")</f>
        <v>Moderat</v>
      </c>
      <c r="T297" s="27" t="str">
        <f>IFERROR(_xlfn.XLOOKUP($B297,'Ownership Metrics'!$A:$A,'Ownership Metrics'!$I:$I),"")</f>
        <v>Rendah</v>
      </c>
      <c r="U297" s="27">
        <f>IF(COUNTIFS($B$2:$B297,$B297,$D$2:$D297,$D297)=1,1,0)</f>
        <v>1</v>
      </c>
      <c r="V297" s="27">
        <f t="shared" si="13"/>
        <v>9.41</v>
      </c>
      <c r="W297" s="27">
        <f t="shared" si="14"/>
        <v>2</v>
      </c>
      <c r="X297" s="27">
        <f t="shared" si="12"/>
        <v>9.4099999702999995</v>
      </c>
    </row>
    <row r="298" spans="1:24" x14ac:dyDescent="0.25">
      <c r="A298" s="26">
        <v>46265</v>
      </c>
      <c r="B298" s="27" t="s">
        <v>10191</v>
      </c>
      <c r="C298" s="27" t="s">
        <v>440</v>
      </c>
      <c r="D298" s="27" t="s">
        <v>445</v>
      </c>
      <c r="E298" s="27" t="s">
        <v>22</v>
      </c>
      <c r="F298" s="27" t="s">
        <v>23</v>
      </c>
      <c r="G298" s="27"/>
      <c r="H298" s="27" t="s">
        <v>24</v>
      </c>
      <c r="I298" s="28">
        <v>390453600</v>
      </c>
      <c r="J298" s="28">
        <v>0</v>
      </c>
      <c r="K298" s="28">
        <v>390453600</v>
      </c>
      <c r="L298" s="29">
        <v>3.32</v>
      </c>
      <c r="M298" s="29">
        <f>IFERROR(_xlfn.XLOOKUP($B298,'Ownership Metrics'!$A:$A,'Ownership Metrics'!$B:$B),"")</f>
        <v>20.22</v>
      </c>
      <c r="N298" s="28">
        <f>IFERROR(_xlfn.XLOOKUP($B298,'Ownership Metrics'!$A:$A,'Ownership Metrics'!$C:$C),"")</f>
        <v>995</v>
      </c>
      <c r="O298" s="29">
        <f>IFERROR(_xlfn.XLOOKUP($B298,'Ownership Metrics'!$A:$A,'Ownership Metrics'!$D:$D),"")</f>
        <v>27.81</v>
      </c>
      <c r="P298" s="29">
        <f>IFERROR(_xlfn.XLOOKUP($B298,'Ownership Metrics'!$A:$A,'Ownership Metrics'!$E:$E),"")</f>
        <v>41.91</v>
      </c>
      <c r="Q298" s="30">
        <f>IFERROR(_xlfn.XLOOKUP($B298,'Ownership Metrics'!$A:$A,'Ownership Metrics'!$F:$F),"")</f>
        <v>17</v>
      </c>
      <c r="R298" s="30">
        <f>IFERROR(_xlfn.XLOOKUP($B298,'Ownership Metrics'!$A:$A,'Ownership Metrics'!$G:$G),"")</f>
        <v>22</v>
      </c>
      <c r="S298" s="27" t="str">
        <f>IFERROR(_xlfn.XLOOKUP($B298,'Ownership Metrics'!$A:$A,'Ownership Metrics'!$H:$H),"")</f>
        <v>Moderat</v>
      </c>
      <c r="T298" s="27" t="str">
        <f>IFERROR(_xlfn.XLOOKUP($B298,'Ownership Metrics'!$A:$A,'Ownership Metrics'!$I:$I),"")</f>
        <v>Rendah</v>
      </c>
      <c r="U298" s="27">
        <f>IF(COUNTIFS($B$2:$B298,$B298,$D$2:$D298,$D298)=1,1,0)</f>
        <v>1</v>
      </c>
      <c r="V298" s="27">
        <f t="shared" si="13"/>
        <v>3.32</v>
      </c>
      <c r="W298" s="27">
        <f t="shared" si="14"/>
        <v>6</v>
      </c>
      <c r="X298" s="27">
        <f t="shared" si="12"/>
        <v>3.3199999702</v>
      </c>
    </row>
    <row r="299" spans="1:24" x14ac:dyDescent="0.25">
      <c r="A299" s="26">
        <v>46265</v>
      </c>
      <c r="B299" s="27" t="s">
        <v>10191</v>
      </c>
      <c r="C299" s="27" t="s">
        <v>440</v>
      </c>
      <c r="D299" s="27" t="s">
        <v>446</v>
      </c>
      <c r="E299" s="27" t="s">
        <v>22</v>
      </c>
      <c r="F299" s="27" t="s">
        <v>23</v>
      </c>
      <c r="G299" s="27"/>
      <c r="H299" s="27" t="s">
        <v>24</v>
      </c>
      <c r="I299" s="28">
        <v>172530000</v>
      </c>
      <c r="J299" s="28">
        <v>0</v>
      </c>
      <c r="K299" s="28">
        <v>172530000</v>
      </c>
      <c r="L299" s="29">
        <v>1.47</v>
      </c>
      <c r="M299" s="29">
        <f>IFERROR(_xlfn.XLOOKUP($B299,'Ownership Metrics'!$A:$A,'Ownership Metrics'!$B:$B),"")</f>
        <v>20.22</v>
      </c>
      <c r="N299" s="28">
        <f>IFERROR(_xlfn.XLOOKUP($B299,'Ownership Metrics'!$A:$A,'Ownership Metrics'!$C:$C),"")</f>
        <v>995</v>
      </c>
      <c r="O299" s="29">
        <f>IFERROR(_xlfn.XLOOKUP($B299,'Ownership Metrics'!$A:$A,'Ownership Metrics'!$D:$D),"")</f>
        <v>27.81</v>
      </c>
      <c r="P299" s="29">
        <f>IFERROR(_xlfn.XLOOKUP($B299,'Ownership Metrics'!$A:$A,'Ownership Metrics'!$E:$E),"")</f>
        <v>41.91</v>
      </c>
      <c r="Q299" s="30">
        <f>IFERROR(_xlfn.XLOOKUP($B299,'Ownership Metrics'!$A:$A,'Ownership Metrics'!$F:$F),"")</f>
        <v>17</v>
      </c>
      <c r="R299" s="30">
        <f>IFERROR(_xlfn.XLOOKUP($B299,'Ownership Metrics'!$A:$A,'Ownership Metrics'!$G:$G),"")</f>
        <v>22</v>
      </c>
      <c r="S299" s="27" t="str">
        <f>IFERROR(_xlfn.XLOOKUP($B299,'Ownership Metrics'!$A:$A,'Ownership Metrics'!$H:$H),"")</f>
        <v>Moderat</v>
      </c>
      <c r="T299" s="27" t="str">
        <f>IFERROR(_xlfn.XLOOKUP($B299,'Ownership Metrics'!$A:$A,'Ownership Metrics'!$I:$I),"")</f>
        <v>Rendah</v>
      </c>
      <c r="U299" s="27">
        <f>IF(COUNTIFS($B$2:$B299,$B299,$D$2:$D299,$D299)=1,1,0)</f>
        <v>1</v>
      </c>
      <c r="V299" s="27">
        <f t="shared" si="13"/>
        <v>1.47</v>
      </c>
      <c r="W299" s="27">
        <f t="shared" si="14"/>
        <v>17</v>
      </c>
      <c r="X299" s="27">
        <f t="shared" si="12"/>
        <v>1.4699999700999999</v>
      </c>
    </row>
    <row r="300" spans="1:24" x14ac:dyDescent="0.25">
      <c r="A300" s="26">
        <v>46265</v>
      </c>
      <c r="B300" s="27" t="s">
        <v>10191</v>
      </c>
      <c r="C300" s="27" t="s">
        <v>440</v>
      </c>
      <c r="D300" s="27" t="s">
        <v>447</v>
      </c>
      <c r="E300" s="27" t="s">
        <v>22</v>
      </c>
      <c r="F300" s="27" t="s">
        <v>23</v>
      </c>
      <c r="G300" s="27"/>
      <c r="H300" s="27" t="s">
        <v>24</v>
      </c>
      <c r="I300" s="28">
        <v>174774900</v>
      </c>
      <c r="J300" s="28">
        <v>0</v>
      </c>
      <c r="K300" s="28">
        <v>174774900</v>
      </c>
      <c r="L300" s="29">
        <v>1.49</v>
      </c>
      <c r="M300" s="29">
        <f>IFERROR(_xlfn.XLOOKUP($B300,'Ownership Metrics'!$A:$A,'Ownership Metrics'!$B:$B),"")</f>
        <v>20.22</v>
      </c>
      <c r="N300" s="28">
        <f>IFERROR(_xlfn.XLOOKUP($B300,'Ownership Metrics'!$A:$A,'Ownership Metrics'!$C:$C),"")</f>
        <v>995</v>
      </c>
      <c r="O300" s="29">
        <f>IFERROR(_xlfn.XLOOKUP($B300,'Ownership Metrics'!$A:$A,'Ownership Metrics'!$D:$D),"")</f>
        <v>27.81</v>
      </c>
      <c r="P300" s="29">
        <f>IFERROR(_xlfn.XLOOKUP($B300,'Ownership Metrics'!$A:$A,'Ownership Metrics'!$E:$E),"")</f>
        <v>41.91</v>
      </c>
      <c r="Q300" s="30">
        <f>IFERROR(_xlfn.XLOOKUP($B300,'Ownership Metrics'!$A:$A,'Ownership Metrics'!$F:$F),"")</f>
        <v>17</v>
      </c>
      <c r="R300" s="30">
        <f>IFERROR(_xlfn.XLOOKUP($B300,'Ownership Metrics'!$A:$A,'Ownership Metrics'!$G:$G),"")</f>
        <v>22</v>
      </c>
      <c r="S300" s="27" t="str">
        <f>IFERROR(_xlfn.XLOOKUP($B300,'Ownership Metrics'!$A:$A,'Ownership Metrics'!$H:$H),"")</f>
        <v>Moderat</v>
      </c>
      <c r="T300" s="27" t="str">
        <f>IFERROR(_xlfn.XLOOKUP($B300,'Ownership Metrics'!$A:$A,'Ownership Metrics'!$I:$I),"")</f>
        <v>Rendah</v>
      </c>
      <c r="U300" s="27">
        <f>IF(COUNTIFS($B$2:$B300,$B300,$D$2:$D300,$D300)=1,1,0)</f>
        <v>1</v>
      </c>
      <c r="V300" s="27">
        <f t="shared" si="13"/>
        <v>1.49</v>
      </c>
      <c r="W300" s="27">
        <f t="shared" si="14"/>
        <v>16</v>
      </c>
      <c r="X300" s="27">
        <f t="shared" si="12"/>
        <v>1.48999997</v>
      </c>
    </row>
    <row r="301" spans="1:24" x14ac:dyDescent="0.25">
      <c r="A301" s="26">
        <v>46265</v>
      </c>
      <c r="B301" s="27" t="s">
        <v>10191</v>
      </c>
      <c r="C301" s="27" t="s">
        <v>440</v>
      </c>
      <c r="D301" s="27" t="s">
        <v>448</v>
      </c>
      <c r="E301" s="27" t="s">
        <v>22</v>
      </c>
      <c r="F301" s="27" t="s">
        <v>23</v>
      </c>
      <c r="G301" s="27"/>
      <c r="H301" s="27" t="s">
        <v>24</v>
      </c>
      <c r="I301" s="28">
        <v>315798325</v>
      </c>
      <c r="J301" s="28">
        <v>0</v>
      </c>
      <c r="K301" s="28">
        <v>315798325</v>
      </c>
      <c r="L301" s="29">
        <v>2.68</v>
      </c>
      <c r="M301" s="29">
        <f>IFERROR(_xlfn.XLOOKUP($B301,'Ownership Metrics'!$A:$A,'Ownership Metrics'!$B:$B),"")</f>
        <v>20.22</v>
      </c>
      <c r="N301" s="28">
        <f>IFERROR(_xlfn.XLOOKUP($B301,'Ownership Metrics'!$A:$A,'Ownership Metrics'!$C:$C),"")</f>
        <v>995</v>
      </c>
      <c r="O301" s="29">
        <f>IFERROR(_xlfn.XLOOKUP($B301,'Ownership Metrics'!$A:$A,'Ownership Metrics'!$D:$D),"")</f>
        <v>27.81</v>
      </c>
      <c r="P301" s="29">
        <f>IFERROR(_xlfn.XLOOKUP($B301,'Ownership Metrics'!$A:$A,'Ownership Metrics'!$E:$E),"")</f>
        <v>41.91</v>
      </c>
      <c r="Q301" s="30">
        <f>IFERROR(_xlfn.XLOOKUP($B301,'Ownership Metrics'!$A:$A,'Ownership Metrics'!$F:$F),"")</f>
        <v>17</v>
      </c>
      <c r="R301" s="30">
        <f>IFERROR(_xlfn.XLOOKUP($B301,'Ownership Metrics'!$A:$A,'Ownership Metrics'!$G:$G),"")</f>
        <v>22</v>
      </c>
      <c r="S301" s="27" t="str">
        <f>IFERROR(_xlfn.XLOOKUP($B301,'Ownership Metrics'!$A:$A,'Ownership Metrics'!$H:$H),"")</f>
        <v>Moderat</v>
      </c>
      <c r="T301" s="27" t="str">
        <f>IFERROR(_xlfn.XLOOKUP($B301,'Ownership Metrics'!$A:$A,'Ownership Metrics'!$I:$I),"")</f>
        <v>Rendah</v>
      </c>
      <c r="U301" s="27">
        <f>IF(COUNTIFS($B$2:$B301,$B301,$D$2:$D301,$D301)=1,1,0)</f>
        <v>1</v>
      </c>
      <c r="V301" s="27">
        <f t="shared" si="13"/>
        <v>2.68</v>
      </c>
      <c r="W301" s="27">
        <f t="shared" si="14"/>
        <v>11</v>
      </c>
      <c r="X301" s="27">
        <f t="shared" si="12"/>
        <v>2.6799999699000003</v>
      </c>
    </row>
    <row r="302" spans="1:24" x14ac:dyDescent="0.25">
      <c r="A302" s="26">
        <v>46265</v>
      </c>
      <c r="B302" s="27" t="s">
        <v>10191</v>
      </c>
      <c r="C302" s="27" t="s">
        <v>440</v>
      </c>
      <c r="D302" s="27" t="s">
        <v>449</v>
      </c>
      <c r="E302" s="27" t="s">
        <v>83</v>
      </c>
      <c r="F302" s="27" t="s">
        <v>32</v>
      </c>
      <c r="G302" s="27"/>
      <c r="H302" s="27" t="s">
        <v>64</v>
      </c>
      <c r="I302" s="28">
        <v>431083000</v>
      </c>
      <c r="J302" s="28">
        <v>0</v>
      </c>
      <c r="K302" s="28">
        <v>431083000</v>
      </c>
      <c r="L302" s="29">
        <v>3.66</v>
      </c>
      <c r="M302" s="29">
        <f>IFERROR(_xlfn.XLOOKUP($B302,'Ownership Metrics'!$A:$A,'Ownership Metrics'!$B:$B),"")</f>
        <v>20.22</v>
      </c>
      <c r="N302" s="28">
        <f>IFERROR(_xlfn.XLOOKUP($B302,'Ownership Metrics'!$A:$A,'Ownership Metrics'!$C:$C),"")</f>
        <v>995</v>
      </c>
      <c r="O302" s="29">
        <f>IFERROR(_xlfn.XLOOKUP($B302,'Ownership Metrics'!$A:$A,'Ownership Metrics'!$D:$D),"")</f>
        <v>27.81</v>
      </c>
      <c r="P302" s="29">
        <f>IFERROR(_xlfn.XLOOKUP($B302,'Ownership Metrics'!$A:$A,'Ownership Metrics'!$E:$E),"")</f>
        <v>41.91</v>
      </c>
      <c r="Q302" s="30">
        <f>IFERROR(_xlfn.XLOOKUP($B302,'Ownership Metrics'!$A:$A,'Ownership Metrics'!$F:$F),"")</f>
        <v>17</v>
      </c>
      <c r="R302" s="30">
        <f>IFERROR(_xlfn.XLOOKUP($B302,'Ownership Metrics'!$A:$A,'Ownership Metrics'!$G:$G),"")</f>
        <v>22</v>
      </c>
      <c r="S302" s="27" t="str">
        <f>IFERROR(_xlfn.XLOOKUP($B302,'Ownership Metrics'!$A:$A,'Ownership Metrics'!$H:$H),"")</f>
        <v>Moderat</v>
      </c>
      <c r="T302" s="27" t="str">
        <f>IFERROR(_xlfn.XLOOKUP($B302,'Ownership Metrics'!$A:$A,'Ownership Metrics'!$I:$I),"")</f>
        <v>Rendah</v>
      </c>
      <c r="U302" s="27">
        <f>IF(COUNTIFS($B$2:$B302,$B302,$D$2:$D302,$D302)=1,1,0)</f>
        <v>1</v>
      </c>
      <c r="V302" s="27">
        <f t="shared" si="13"/>
        <v>3.66</v>
      </c>
      <c r="W302" s="27">
        <f t="shared" si="14"/>
        <v>5</v>
      </c>
      <c r="X302" s="27">
        <f t="shared" si="12"/>
        <v>3.6599999698000003</v>
      </c>
    </row>
    <row r="303" spans="1:24" x14ac:dyDescent="0.25">
      <c r="A303" s="26">
        <v>46265</v>
      </c>
      <c r="B303" s="27" t="s">
        <v>10191</v>
      </c>
      <c r="C303" s="27" t="s">
        <v>440</v>
      </c>
      <c r="D303" s="27" t="s">
        <v>450</v>
      </c>
      <c r="E303" s="27" t="s">
        <v>83</v>
      </c>
      <c r="F303" s="27" t="s">
        <v>32</v>
      </c>
      <c r="G303" s="27"/>
      <c r="H303" s="27" t="s">
        <v>128</v>
      </c>
      <c r="I303" s="28">
        <v>505300000</v>
      </c>
      <c r="J303" s="28">
        <v>0</v>
      </c>
      <c r="K303" s="28">
        <v>505300000</v>
      </c>
      <c r="L303" s="29">
        <v>4.29</v>
      </c>
      <c r="M303" s="29">
        <f>IFERROR(_xlfn.XLOOKUP($B303,'Ownership Metrics'!$A:$A,'Ownership Metrics'!$B:$B),"")</f>
        <v>20.22</v>
      </c>
      <c r="N303" s="28">
        <f>IFERROR(_xlfn.XLOOKUP($B303,'Ownership Metrics'!$A:$A,'Ownership Metrics'!$C:$C),"")</f>
        <v>995</v>
      </c>
      <c r="O303" s="29">
        <f>IFERROR(_xlfn.XLOOKUP($B303,'Ownership Metrics'!$A:$A,'Ownership Metrics'!$D:$D),"")</f>
        <v>27.81</v>
      </c>
      <c r="P303" s="29">
        <f>IFERROR(_xlfn.XLOOKUP($B303,'Ownership Metrics'!$A:$A,'Ownership Metrics'!$E:$E),"")</f>
        <v>41.91</v>
      </c>
      <c r="Q303" s="30">
        <f>IFERROR(_xlfn.XLOOKUP($B303,'Ownership Metrics'!$A:$A,'Ownership Metrics'!$F:$F),"")</f>
        <v>17</v>
      </c>
      <c r="R303" s="30">
        <f>IFERROR(_xlfn.XLOOKUP($B303,'Ownership Metrics'!$A:$A,'Ownership Metrics'!$G:$G),"")</f>
        <v>22</v>
      </c>
      <c r="S303" s="27" t="str">
        <f>IFERROR(_xlfn.XLOOKUP($B303,'Ownership Metrics'!$A:$A,'Ownership Metrics'!$H:$H),"")</f>
        <v>Moderat</v>
      </c>
      <c r="T303" s="27" t="str">
        <f>IFERROR(_xlfn.XLOOKUP($B303,'Ownership Metrics'!$A:$A,'Ownership Metrics'!$I:$I),"")</f>
        <v>Rendah</v>
      </c>
      <c r="U303" s="27">
        <f>IF(COUNTIFS($B$2:$B303,$B303,$D$2:$D303,$D303)=1,1,0)</f>
        <v>1</v>
      </c>
      <c r="V303" s="27">
        <f t="shared" si="13"/>
        <v>4.29</v>
      </c>
      <c r="W303" s="27">
        <f t="shared" si="14"/>
        <v>4</v>
      </c>
      <c r="X303" s="27">
        <f t="shared" si="12"/>
        <v>4.2899999697000002</v>
      </c>
    </row>
    <row r="304" spans="1:24" x14ac:dyDescent="0.25">
      <c r="A304" s="26">
        <v>46265</v>
      </c>
      <c r="B304" s="27" t="s">
        <v>10191</v>
      </c>
      <c r="C304" s="27" t="s">
        <v>440</v>
      </c>
      <c r="D304" s="27" t="s">
        <v>451</v>
      </c>
      <c r="E304" s="27" t="s">
        <v>83</v>
      </c>
      <c r="F304" s="27" t="s">
        <v>32</v>
      </c>
      <c r="G304" s="27"/>
      <c r="H304" s="27" t="s">
        <v>128</v>
      </c>
      <c r="I304" s="28">
        <v>355310300</v>
      </c>
      <c r="J304" s="28">
        <v>0</v>
      </c>
      <c r="K304" s="28">
        <v>355310300</v>
      </c>
      <c r="L304" s="29">
        <v>3.02</v>
      </c>
      <c r="M304" s="29">
        <f>IFERROR(_xlfn.XLOOKUP($B304,'Ownership Metrics'!$A:$A,'Ownership Metrics'!$B:$B),"")</f>
        <v>20.22</v>
      </c>
      <c r="N304" s="28">
        <f>IFERROR(_xlfn.XLOOKUP($B304,'Ownership Metrics'!$A:$A,'Ownership Metrics'!$C:$C),"")</f>
        <v>995</v>
      </c>
      <c r="O304" s="29">
        <f>IFERROR(_xlfn.XLOOKUP($B304,'Ownership Metrics'!$A:$A,'Ownership Metrics'!$D:$D),"")</f>
        <v>27.81</v>
      </c>
      <c r="P304" s="29">
        <f>IFERROR(_xlfn.XLOOKUP($B304,'Ownership Metrics'!$A:$A,'Ownership Metrics'!$E:$E),"")</f>
        <v>41.91</v>
      </c>
      <c r="Q304" s="30">
        <f>IFERROR(_xlfn.XLOOKUP($B304,'Ownership Metrics'!$A:$A,'Ownership Metrics'!$F:$F),"")</f>
        <v>17</v>
      </c>
      <c r="R304" s="30">
        <f>IFERROR(_xlfn.XLOOKUP($B304,'Ownership Metrics'!$A:$A,'Ownership Metrics'!$G:$G),"")</f>
        <v>22</v>
      </c>
      <c r="S304" s="27" t="str">
        <f>IFERROR(_xlfn.XLOOKUP($B304,'Ownership Metrics'!$A:$A,'Ownership Metrics'!$H:$H),"")</f>
        <v>Moderat</v>
      </c>
      <c r="T304" s="27" t="str">
        <f>IFERROR(_xlfn.XLOOKUP($B304,'Ownership Metrics'!$A:$A,'Ownership Metrics'!$I:$I),"")</f>
        <v>Rendah</v>
      </c>
      <c r="U304" s="27">
        <f>IF(COUNTIFS($B$2:$B304,$B304,$D$2:$D304,$D304)=1,1,0)</f>
        <v>1</v>
      </c>
      <c r="V304" s="27">
        <f t="shared" si="13"/>
        <v>3.02</v>
      </c>
      <c r="W304" s="27">
        <f t="shared" si="14"/>
        <v>8</v>
      </c>
      <c r="X304" s="27">
        <f t="shared" si="12"/>
        <v>3.0199999696000002</v>
      </c>
    </row>
    <row r="305" spans="1:24" x14ac:dyDescent="0.25">
      <c r="A305" s="26">
        <v>46265</v>
      </c>
      <c r="B305" s="27" t="s">
        <v>10191</v>
      </c>
      <c r="C305" s="27" t="s">
        <v>440</v>
      </c>
      <c r="D305" s="27" t="s">
        <v>452</v>
      </c>
      <c r="E305" s="27" t="s">
        <v>83</v>
      </c>
      <c r="F305" s="27" t="s">
        <v>32</v>
      </c>
      <c r="G305" s="27"/>
      <c r="H305" s="27" t="s">
        <v>453</v>
      </c>
      <c r="I305" s="28">
        <v>207447700</v>
      </c>
      <c r="J305" s="28">
        <v>0</v>
      </c>
      <c r="K305" s="28">
        <v>207447700</v>
      </c>
      <c r="L305" s="29">
        <v>1.76</v>
      </c>
      <c r="M305" s="29">
        <f>IFERROR(_xlfn.XLOOKUP($B305,'Ownership Metrics'!$A:$A,'Ownership Metrics'!$B:$B),"")</f>
        <v>20.22</v>
      </c>
      <c r="N305" s="28">
        <f>IFERROR(_xlfn.XLOOKUP($B305,'Ownership Metrics'!$A:$A,'Ownership Metrics'!$C:$C),"")</f>
        <v>995</v>
      </c>
      <c r="O305" s="29">
        <f>IFERROR(_xlfn.XLOOKUP($B305,'Ownership Metrics'!$A:$A,'Ownership Metrics'!$D:$D),"")</f>
        <v>27.81</v>
      </c>
      <c r="P305" s="29">
        <f>IFERROR(_xlfn.XLOOKUP($B305,'Ownership Metrics'!$A:$A,'Ownership Metrics'!$E:$E),"")</f>
        <v>41.91</v>
      </c>
      <c r="Q305" s="30">
        <f>IFERROR(_xlfn.XLOOKUP($B305,'Ownership Metrics'!$A:$A,'Ownership Metrics'!$F:$F),"")</f>
        <v>17</v>
      </c>
      <c r="R305" s="30">
        <f>IFERROR(_xlfn.XLOOKUP($B305,'Ownership Metrics'!$A:$A,'Ownership Metrics'!$G:$G),"")</f>
        <v>22</v>
      </c>
      <c r="S305" s="27" t="str">
        <f>IFERROR(_xlfn.XLOOKUP($B305,'Ownership Metrics'!$A:$A,'Ownership Metrics'!$H:$H),"")</f>
        <v>Moderat</v>
      </c>
      <c r="T305" s="27" t="str">
        <f>IFERROR(_xlfn.XLOOKUP($B305,'Ownership Metrics'!$A:$A,'Ownership Metrics'!$I:$I),"")</f>
        <v>Rendah</v>
      </c>
      <c r="U305" s="27">
        <f>IF(COUNTIFS($B$2:$B305,$B305,$D$2:$D305,$D305)=1,1,0)</f>
        <v>1</v>
      </c>
      <c r="V305" s="27">
        <f t="shared" si="13"/>
        <v>1.76</v>
      </c>
      <c r="W305" s="27">
        <f t="shared" si="14"/>
        <v>15</v>
      </c>
      <c r="X305" s="27">
        <f t="shared" si="12"/>
        <v>1.7599999694999999</v>
      </c>
    </row>
    <row r="306" spans="1:24" x14ac:dyDescent="0.25">
      <c r="A306" s="26">
        <v>46265</v>
      </c>
      <c r="B306" s="27" t="s">
        <v>10191</v>
      </c>
      <c r="C306" s="27" t="s">
        <v>440</v>
      </c>
      <c r="D306" s="27" t="s">
        <v>454</v>
      </c>
      <c r="E306" s="27" t="s">
        <v>114</v>
      </c>
      <c r="F306" s="27" t="s">
        <v>32</v>
      </c>
      <c r="G306" s="27"/>
      <c r="H306" s="27" t="s">
        <v>102</v>
      </c>
      <c r="I306" s="28">
        <v>386008100</v>
      </c>
      <c r="J306" s="28">
        <v>0</v>
      </c>
      <c r="K306" s="28">
        <v>386008100</v>
      </c>
      <c r="L306" s="29">
        <v>3.28</v>
      </c>
      <c r="M306" s="29">
        <f>IFERROR(_xlfn.XLOOKUP($B306,'Ownership Metrics'!$A:$A,'Ownership Metrics'!$B:$B),"")</f>
        <v>20.22</v>
      </c>
      <c r="N306" s="28">
        <f>IFERROR(_xlfn.XLOOKUP($B306,'Ownership Metrics'!$A:$A,'Ownership Metrics'!$C:$C),"")</f>
        <v>995</v>
      </c>
      <c r="O306" s="29">
        <f>IFERROR(_xlfn.XLOOKUP($B306,'Ownership Metrics'!$A:$A,'Ownership Metrics'!$D:$D),"")</f>
        <v>27.81</v>
      </c>
      <c r="P306" s="29">
        <f>IFERROR(_xlfn.XLOOKUP($B306,'Ownership Metrics'!$A:$A,'Ownership Metrics'!$E:$E),"")</f>
        <v>41.91</v>
      </c>
      <c r="Q306" s="30">
        <f>IFERROR(_xlfn.XLOOKUP($B306,'Ownership Metrics'!$A:$A,'Ownership Metrics'!$F:$F),"")</f>
        <v>17</v>
      </c>
      <c r="R306" s="30">
        <f>IFERROR(_xlfn.XLOOKUP($B306,'Ownership Metrics'!$A:$A,'Ownership Metrics'!$G:$G),"")</f>
        <v>22</v>
      </c>
      <c r="S306" s="27" t="str">
        <f>IFERROR(_xlfn.XLOOKUP($B306,'Ownership Metrics'!$A:$A,'Ownership Metrics'!$H:$H),"")</f>
        <v>Moderat</v>
      </c>
      <c r="T306" s="27" t="str">
        <f>IFERROR(_xlfn.XLOOKUP($B306,'Ownership Metrics'!$A:$A,'Ownership Metrics'!$I:$I),"")</f>
        <v>Rendah</v>
      </c>
      <c r="U306" s="27">
        <f>IF(COUNTIFS($B$2:$B306,$B306,$D$2:$D306,$D306)=1,1,0)</f>
        <v>1</v>
      </c>
      <c r="V306" s="27">
        <f t="shared" si="13"/>
        <v>3.28</v>
      </c>
      <c r="W306" s="27">
        <f t="shared" si="14"/>
        <v>7</v>
      </c>
      <c r="X306" s="27">
        <f t="shared" si="12"/>
        <v>3.2799999693999999</v>
      </c>
    </row>
    <row r="307" spans="1:24" x14ac:dyDescent="0.25">
      <c r="A307" s="26">
        <v>46265</v>
      </c>
      <c r="B307" s="27" t="s">
        <v>10191</v>
      </c>
      <c r="C307" s="27" t="s">
        <v>440</v>
      </c>
      <c r="D307" s="27" t="s">
        <v>455</v>
      </c>
      <c r="E307" s="27" t="s">
        <v>35</v>
      </c>
      <c r="F307" s="27" t="s">
        <v>23</v>
      </c>
      <c r="G307" s="27" t="s">
        <v>36</v>
      </c>
      <c r="H307" s="27" t="s">
        <v>24</v>
      </c>
      <c r="I307" s="28">
        <v>260000000</v>
      </c>
      <c r="J307" s="28">
        <v>0</v>
      </c>
      <c r="K307" s="28">
        <v>260000000</v>
      </c>
      <c r="L307" s="29">
        <v>2.21</v>
      </c>
      <c r="M307" s="29">
        <f>IFERROR(_xlfn.XLOOKUP($B307,'Ownership Metrics'!$A:$A,'Ownership Metrics'!$B:$B),"")</f>
        <v>20.22</v>
      </c>
      <c r="N307" s="28">
        <f>IFERROR(_xlfn.XLOOKUP($B307,'Ownership Metrics'!$A:$A,'Ownership Metrics'!$C:$C),"")</f>
        <v>995</v>
      </c>
      <c r="O307" s="29">
        <f>IFERROR(_xlfn.XLOOKUP($B307,'Ownership Metrics'!$A:$A,'Ownership Metrics'!$D:$D),"")</f>
        <v>27.81</v>
      </c>
      <c r="P307" s="29">
        <f>IFERROR(_xlfn.XLOOKUP($B307,'Ownership Metrics'!$A:$A,'Ownership Metrics'!$E:$E),"")</f>
        <v>41.91</v>
      </c>
      <c r="Q307" s="30">
        <f>IFERROR(_xlfn.XLOOKUP($B307,'Ownership Metrics'!$A:$A,'Ownership Metrics'!$F:$F),"")</f>
        <v>17</v>
      </c>
      <c r="R307" s="30">
        <f>IFERROR(_xlfn.XLOOKUP($B307,'Ownership Metrics'!$A:$A,'Ownership Metrics'!$G:$G),"")</f>
        <v>22</v>
      </c>
      <c r="S307" s="27" t="str">
        <f>IFERROR(_xlfn.XLOOKUP($B307,'Ownership Metrics'!$A:$A,'Ownership Metrics'!$H:$H),"")</f>
        <v>Moderat</v>
      </c>
      <c r="T307" s="27" t="str">
        <f>IFERROR(_xlfn.XLOOKUP($B307,'Ownership Metrics'!$A:$A,'Ownership Metrics'!$I:$I),"")</f>
        <v>Rendah</v>
      </c>
      <c r="U307" s="27">
        <f>IF(COUNTIFS($B$2:$B307,$B307,$D$2:$D307,$D307)=1,1,0)</f>
        <v>1</v>
      </c>
      <c r="V307" s="27">
        <f t="shared" si="13"/>
        <v>2.21</v>
      </c>
      <c r="W307" s="27">
        <f t="shared" si="14"/>
        <v>14</v>
      </c>
      <c r="X307" s="27">
        <f t="shared" si="12"/>
        <v>2.2099999693000001</v>
      </c>
    </row>
    <row r="308" spans="1:24" x14ac:dyDescent="0.25">
      <c r="A308" s="26">
        <v>46265</v>
      </c>
      <c r="B308" s="27" t="s">
        <v>10191</v>
      </c>
      <c r="C308" s="27" t="s">
        <v>440</v>
      </c>
      <c r="D308" s="27" t="s">
        <v>456</v>
      </c>
      <c r="E308" s="27" t="s">
        <v>124</v>
      </c>
      <c r="F308" s="27" t="s">
        <v>32</v>
      </c>
      <c r="G308" s="27"/>
      <c r="H308" s="27" t="s">
        <v>56</v>
      </c>
      <c r="I308" s="28">
        <v>339117500</v>
      </c>
      <c r="J308" s="28">
        <v>0</v>
      </c>
      <c r="K308" s="28">
        <v>339117500</v>
      </c>
      <c r="L308" s="29">
        <v>2.88</v>
      </c>
      <c r="M308" s="29">
        <f>IFERROR(_xlfn.XLOOKUP($B308,'Ownership Metrics'!$A:$A,'Ownership Metrics'!$B:$B),"")</f>
        <v>20.22</v>
      </c>
      <c r="N308" s="28">
        <f>IFERROR(_xlfn.XLOOKUP($B308,'Ownership Metrics'!$A:$A,'Ownership Metrics'!$C:$C),"")</f>
        <v>995</v>
      </c>
      <c r="O308" s="29">
        <f>IFERROR(_xlfn.XLOOKUP($B308,'Ownership Metrics'!$A:$A,'Ownership Metrics'!$D:$D),"")</f>
        <v>27.81</v>
      </c>
      <c r="P308" s="29">
        <f>IFERROR(_xlfn.XLOOKUP($B308,'Ownership Metrics'!$A:$A,'Ownership Metrics'!$E:$E),"")</f>
        <v>41.91</v>
      </c>
      <c r="Q308" s="30">
        <f>IFERROR(_xlfn.XLOOKUP($B308,'Ownership Metrics'!$A:$A,'Ownership Metrics'!$F:$F),"")</f>
        <v>17</v>
      </c>
      <c r="R308" s="30">
        <f>IFERROR(_xlfn.XLOOKUP($B308,'Ownership Metrics'!$A:$A,'Ownership Metrics'!$G:$G),"")</f>
        <v>22</v>
      </c>
      <c r="S308" s="27" t="str">
        <f>IFERROR(_xlfn.XLOOKUP($B308,'Ownership Metrics'!$A:$A,'Ownership Metrics'!$H:$H),"")</f>
        <v>Moderat</v>
      </c>
      <c r="T308" s="27" t="str">
        <f>IFERROR(_xlfn.XLOOKUP($B308,'Ownership Metrics'!$A:$A,'Ownership Metrics'!$I:$I),"")</f>
        <v>Rendah</v>
      </c>
      <c r="U308" s="27">
        <f>IF(COUNTIFS($B$2:$B308,$B308,$D$2:$D308,$D308)=1,1,0)</f>
        <v>1</v>
      </c>
      <c r="V308" s="27">
        <f t="shared" si="13"/>
        <v>2.88</v>
      </c>
      <c r="W308" s="27">
        <f t="shared" si="14"/>
        <v>10</v>
      </c>
      <c r="X308" s="27">
        <f t="shared" si="12"/>
        <v>2.8799999692</v>
      </c>
    </row>
    <row r="309" spans="1:24" x14ac:dyDescent="0.25">
      <c r="A309" s="26">
        <v>46265</v>
      </c>
      <c r="B309" s="27" t="s">
        <v>10191</v>
      </c>
      <c r="C309" s="27" t="s">
        <v>440</v>
      </c>
      <c r="D309" s="27" t="s">
        <v>457</v>
      </c>
      <c r="E309" s="27" t="s">
        <v>67</v>
      </c>
      <c r="F309" s="27" t="s">
        <v>23</v>
      </c>
      <c r="G309" s="27"/>
      <c r="H309" s="27" t="s">
        <v>24</v>
      </c>
      <c r="I309" s="28">
        <v>268817200</v>
      </c>
      <c r="J309" s="28">
        <v>0</v>
      </c>
      <c r="K309" s="28">
        <v>268817200</v>
      </c>
      <c r="L309" s="29">
        <v>2.2799999999999998</v>
      </c>
      <c r="M309" s="29">
        <f>IFERROR(_xlfn.XLOOKUP($B309,'Ownership Metrics'!$A:$A,'Ownership Metrics'!$B:$B),"")</f>
        <v>20.22</v>
      </c>
      <c r="N309" s="28">
        <f>IFERROR(_xlfn.XLOOKUP($B309,'Ownership Metrics'!$A:$A,'Ownership Metrics'!$C:$C),"")</f>
        <v>995</v>
      </c>
      <c r="O309" s="29">
        <f>IFERROR(_xlfn.XLOOKUP($B309,'Ownership Metrics'!$A:$A,'Ownership Metrics'!$D:$D),"")</f>
        <v>27.81</v>
      </c>
      <c r="P309" s="29">
        <f>IFERROR(_xlfn.XLOOKUP($B309,'Ownership Metrics'!$A:$A,'Ownership Metrics'!$E:$E),"")</f>
        <v>41.91</v>
      </c>
      <c r="Q309" s="30">
        <f>IFERROR(_xlfn.XLOOKUP($B309,'Ownership Metrics'!$A:$A,'Ownership Metrics'!$F:$F),"")</f>
        <v>17</v>
      </c>
      <c r="R309" s="30">
        <f>IFERROR(_xlfn.XLOOKUP($B309,'Ownership Metrics'!$A:$A,'Ownership Metrics'!$G:$G),"")</f>
        <v>22</v>
      </c>
      <c r="S309" s="27" t="str">
        <f>IFERROR(_xlfn.XLOOKUP($B309,'Ownership Metrics'!$A:$A,'Ownership Metrics'!$H:$H),"")</f>
        <v>Moderat</v>
      </c>
      <c r="T309" s="27" t="str">
        <f>IFERROR(_xlfn.XLOOKUP($B309,'Ownership Metrics'!$A:$A,'Ownership Metrics'!$I:$I),"")</f>
        <v>Rendah</v>
      </c>
      <c r="U309" s="27">
        <f>IF(COUNTIFS($B$2:$B309,$B309,$D$2:$D309,$D309)=1,1,0)</f>
        <v>1</v>
      </c>
      <c r="V309" s="27">
        <f t="shared" si="13"/>
        <v>2.2799999999999998</v>
      </c>
      <c r="W309" s="27">
        <f t="shared" si="14"/>
        <v>13</v>
      </c>
      <c r="X309" s="27">
        <f t="shared" si="12"/>
        <v>2.2799999690999999</v>
      </c>
    </row>
    <row r="310" spans="1:24" x14ac:dyDescent="0.25">
      <c r="A310" s="26">
        <v>46265</v>
      </c>
      <c r="B310" s="27" t="s">
        <v>10191</v>
      </c>
      <c r="C310" s="27" t="s">
        <v>440</v>
      </c>
      <c r="D310" s="27" t="s">
        <v>458</v>
      </c>
      <c r="E310" s="27" t="s">
        <v>67</v>
      </c>
      <c r="F310" s="27" t="s">
        <v>23</v>
      </c>
      <c r="G310" s="27"/>
      <c r="H310" s="27" t="s">
        <v>24</v>
      </c>
      <c r="I310" s="28">
        <v>306900000</v>
      </c>
      <c r="J310" s="28">
        <v>0</v>
      </c>
      <c r="K310" s="28">
        <v>306900000</v>
      </c>
      <c r="L310" s="29">
        <v>2.61</v>
      </c>
      <c r="M310" s="29">
        <f>IFERROR(_xlfn.XLOOKUP($B310,'Ownership Metrics'!$A:$A,'Ownership Metrics'!$B:$B),"")</f>
        <v>20.22</v>
      </c>
      <c r="N310" s="28">
        <f>IFERROR(_xlfn.XLOOKUP($B310,'Ownership Metrics'!$A:$A,'Ownership Metrics'!$C:$C),"")</f>
        <v>995</v>
      </c>
      <c r="O310" s="29">
        <f>IFERROR(_xlfn.XLOOKUP($B310,'Ownership Metrics'!$A:$A,'Ownership Metrics'!$D:$D),"")</f>
        <v>27.81</v>
      </c>
      <c r="P310" s="29">
        <f>IFERROR(_xlfn.XLOOKUP($B310,'Ownership Metrics'!$A:$A,'Ownership Metrics'!$E:$E),"")</f>
        <v>41.91</v>
      </c>
      <c r="Q310" s="30">
        <f>IFERROR(_xlfn.XLOOKUP($B310,'Ownership Metrics'!$A:$A,'Ownership Metrics'!$F:$F),"")</f>
        <v>17</v>
      </c>
      <c r="R310" s="30">
        <f>IFERROR(_xlfn.XLOOKUP($B310,'Ownership Metrics'!$A:$A,'Ownership Metrics'!$G:$G),"")</f>
        <v>22</v>
      </c>
      <c r="S310" s="27" t="str">
        <f>IFERROR(_xlfn.XLOOKUP($B310,'Ownership Metrics'!$A:$A,'Ownership Metrics'!$H:$H),"")</f>
        <v>Moderat</v>
      </c>
      <c r="T310" s="27" t="str">
        <f>IFERROR(_xlfn.XLOOKUP($B310,'Ownership Metrics'!$A:$A,'Ownership Metrics'!$I:$I),"")</f>
        <v>Rendah</v>
      </c>
      <c r="U310" s="27">
        <f>IF(COUNTIFS($B$2:$B310,$B310,$D$2:$D310,$D310)=1,1,0)</f>
        <v>1</v>
      </c>
      <c r="V310" s="27">
        <f t="shared" si="13"/>
        <v>2.61</v>
      </c>
      <c r="W310" s="27">
        <f t="shared" si="14"/>
        <v>12</v>
      </c>
      <c r="X310" s="27">
        <f t="shared" si="12"/>
        <v>2.609999969</v>
      </c>
    </row>
    <row r="311" spans="1:24" x14ac:dyDescent="0.25">
      <c r="A311" s="26">
        <v>46265</v>
      </c>
      <c r="B311" s="27" t="s">
        <v>10192</v>
      </c>
      <c r="C311" s="27" t="s">
        <v>460</v>
      </c>
      <c r="D311" s="27" t="s">
        <v>461</v>
      </c>
      <c r="E311" s="27"/>
      <c r="F311" s="27"/>
      <c r="G311" s="27"/>
      <c r="H311" s="27"/>
      <c r="I311" s="28">
        <v>0</v>
      </c>
      <c r="J311" s="28">
        <v>151125260</v>
      </c>
      <c r="K311" s="28">
        <v>151125260</v>
      </c>
      <c r="L311" s="29">
        <v>14.05</v>
      </c>
      <c r="M311" s="29">
        <f>IFERROR(_xlfn.XLOOKUP($B311,'Ownership Metrics'!$A:$A,'Ownership Metrics'!$B:$B),"")</f>
        <v>3.22</v>
      </c>
      <c r="N311" s="28">
        <f>IFERROR(_xlfn.XLOOKUP($B311,'Ownership Metrics'!$A:$A,'Ownership Metrics'!$C:$C),"")</f>
        <v>3642</v>
      </c>
      <c r="O311" s="29">
        <f>IFERROR(_xlfn.XLOOKUP($B311,'Ownership Metrics'!$A:$A,'Ownership Metrics'!$D:$D),"")</f>
        <v>57.84</v>
      </c>
      <c r="P311" s="29">
        <f>IFERROR(_xlfn.XLOOKUP($B311,'Ownership Metrics'!$A:$A,'Ownership Metrics'!$E:$E),"")</f>
        <v>77.48</v>
      </c>
      <c r="Q311" s="30">
        <f>IFERROR(_xlfn.XLOOKUP($B311,'Ownership Metrics'!$A:$A,'Ownership Metrics'!$F:$F),"")</f>
        <v>9</v>
      </c>
      <c r="R311" s="30">
        <f>IFERROR(_xlfn.XLOOKUP($B311,'Ownership Metrics'!$A:$A,'Ownership Metrics'!$G:$G),"")</f>
        <v>55</v>
      </c>
      <c r="S311" s="27" t="str">
        <f>IFERROR(_xlfn.XLOOKUP($B311,'Ownership Metrics'!$A:$A,'Ownership Metrics'!$H:$H),"")</f>
        <v>Mayoritas</v>
      </c>
      <c r="T311" s="27" t="str">
        <f>IFERROR(_xlfn.XLOOKUP($B311,'Ownership Metrics'!$A:$A,'Ownership Metrics'!$I:$I),"")</f>
        <v>Sedang</v>
      </c>
      <c r="U311" s="27">
        <f>IF(COUNTIFS($B$2:$B311,$B311,$D$2:$D311,$D311)=1,1,0)</f>
        <v>1</v>
      </c>
      <c r="V311" s="27">
        <f t="shared" si="13"/>
        <v>14.05</v>
      </c>
      <c r="W311" s="27">
        <f t="shared" si="14"/>
        <v>2</v>
      </c>
      <c r="X311" s="27">
        <f t="shared" si="12"/>
        <v>14.0499999689</v>
      </c>
    </row>
    <row r="312" spans="1:24" x14ac:dyDescent="0.25">
      <c r="A312" s="26">
        <v>46265</v>
      </c>
      <c r="B312" s="27" t="s">
        <v>10192</v>
      </c>
      <c r="C312" s="27" t="s">
        <v>460</v>
      </c>
      <c r="D312" s="27" t="s">
        <v>462</v>
      </c>
      <c r="E312" s="27" t="s">
        <v>358</v>
      </c>
      <c r="F312" s="27" t="s">
        <v>23</v>
      </c>
      <c r="G312" s="27"/>
      <c r="H312" s="27" t="s">
        <v>24</v>
      </c>
      <c r="I312" s="28">
        <v>0</v>
      </c>
      <c r="J312" s="28">
        <v>622214760</v>
      </c>
      <c r="K312" s="28">
        <v>622214760</v>
      </c>
      <c r="L312" s="29">
        <v>57.84</v>
      </c>
      <c r="M312" s="29">
        <f>IFERROR(_xlfn.XLOOKUP($B312,'Ownership Metrics'!$A:$A,'Ownership Metrics'!$B:$B),"")</f>
        <v>3.22</v>
      </c>
      <c r="N312" s="28">
        <f>IFERROR(_xlfn.XLOOKUP($B312,'Ownership Metrics'!$A:$A,'Ownership Metrics'!$C:$C),"")</f>
        <v>3642</v>
      </c>
      <c r="O312" s="29">
        <f>IFERROR(_xlfn.XLOOKUP($B312,'Ownership Metrics'!$A:$A,'Ownership Metrics'!$D:$D),"")</f>
        <v>57.84</v>
      </c>
      <c r="P312" s="29">
        <f>IFERROR(_xlfn.XLOOKUP($B312,'Ownership Metrics'!$A:$A,'Ownership Metrics'!$E:$E),"")</f>
        <v>77.48</v>
      </c>
      <c r="Q312" s="30">
        <f>IFERROR(_xlfn.XLOOKUP($B312,'Ownership Metrics'!$A:$A,'Ownership Metrics'!$F:$F),"")</f>
        <v>9</v>
      </c>
      <c r="R312" s="30">
        <f>IFERROR(_xlfn.XLOOKUP($B312,'Ownership Metrics'!$A:$A,'Ownership Metrics'!$G:$G),"")</f>
        <v>55</v>
      </c>
      <c r="S312" s="27" t="str">
        <f>IFERROR(_xlfn.XLOOKUP($B312,'Ownership Metrics'!$A:$A,'Ownership Metrics'!$H:$H),"")</f>
        <v>Mayoritas</v>
      </c>
      <c r="T312" s="27" t="str">
        <f>IFERROR(_xlfn.XLOOKUP($B312,'Ownership Metrics'!$A:$A,'Ownership Metrics'!$I:$I),"")</f>
        <v>Sedang</v>
      </c>
      <c r="U312" s="27">
        <f>IF(COUNTIFS($B$2:$B312,$B312,$D$2:$D312,$D312)=1,1,0)</f>
        <v>1</v>
      </c>
      <c r="V312" s="27">
        <f t="shared" si="13"/>
        <v>57.84</v>
      </c>
      <c r="W312" s="27">
        <f t="shared" si="14"/>
        <v>1</v>
      </c>
      <c r="X312" s="27">
        <f t="shared" si="12"/>
        <v>57.839999968800001</v>
      </c>
    </row>
    <row r="313" spans="1:24" x14ac:dyDescent="0.25">
      <c r="A313" s="26">
        <v>46265</v>
      </c>
      <c r="B313" s="27" t="s">
        <v>10192</v>
      </c>
      <c r="C313" s="27" t="s">
        <v>460</v>
      </c>
      <c r="D313" s="27" t="s">
        <v>463</v>
      </c>
      <c r="E313" s="27" t="s">
        <v>35</v>
      </c>
      <c r="F313" s="27" t="s">
        <v>32</v>
      </c>
      <c r="G313" s="27" t="s">
        <v>363</v>
      </c>
      <c r="H313" s="27"/>
      <c r="I313" s="28">
        <v>30000000</v>
      </c>
      <c r="J313" s="28">
        <v>0</v>
      </c>
      <c r="K313" s="28">
        <v>30000000</v>
      </c>
      <c r="L313" s="29">
        <v>2.79</v>
      </c>
      <c r="M313" s="29">
        <f>IFERROR(_xlfn.XLOOKUP($B313,'Ownership Metrics'!$A:$A,'Ownership Metrics'!$B:$B),"")</f>
        <v>3.22</v>
      </c>
      <c r="N313" s="28">
        <f>IFERROR(_xlfn.XLOOKUP($B313,'Ownership Metrics'!$A:$A,'Ownership Metrics'!$C:$C),"")</f>
        <v>3642</v>
      </c>
      <c r="O313" s="29">
        <f>IFERROR(_xlfn.XLOOKUP($B313,'Ownership Metrics'!$A:$A,'Ownership Metrics'!$D:$D),"")</f>
        <v>57.84</v>
      </c>
      <c r="P313" s="29">
        <f>IFERROR(_xlfn.XLOOKUP($B313,'Ownership Metrics'!$A:$A,'Ownership Metrics'!$E:$E),"")</f>
        <v>77.48</v>
      </c>
      <c r="Q313" s="30">
        <f>IFERROR(_xlfn.XLOOKUP($B313,'Ownership Metrics'!$A:$A,'Ownership Metrics'!$F:$F),"")</f>
        <v>9</v>
      </c>
      <c r="R313" s="30">
        <f>IFERROR(_xlfn.XLOOKUP($B313,'Ownership Metrics'!$A:$A,'Ownership Metrics'!$G:$G),"")</f>
        <v>55</v>
      </c>
      <c r="S313" s="27" t="str">
        <f>IFERROR(_xlfn.XLOOKUP($B313,'Ownership Metrics'!$A:$A,'Ownership Metrics'!$H:$H),"")</f>
        <v>Mayoritas</v>
      </c>
      <c r="T313" s="27" t="str">
        <f>IFERROR(_xlfn.XLOOKUP($B313,'Ownership Metrics'!$A:$A,'Ownership Metrics'!$I:$I),"")</f>
        <v>Sedang</v>
      </c>
      <c r="U313" s="27">
        <f>IF(COUNTIFS($B$2:$B313,$B313,$D$2:$D313,$D313)=1,1,0)</f>
        <v>1</v>
      </c>
      <c r="V313" s="27">
        <f t="shared" si="13"/>
        <v>2.79</v>
      </c>
      <c r="W313" s="27">
        <f t="shared" si="14"/>
        <v>8</v>
      </c>
      <c r="X313" s="27">
        <f t="shared" si="12"/>
        <v>2.7899999687000001</v>
      </c>
    </row>
    <row r="314" spans="1:24" x14ac:dyDescent="0.25">
      <c r="A314" s="26">
        <v>46265</v>
      </c>
      <c r="B314" s="27" t="s">
        <v>10192</v>
      </c>
      <c r="C314" s="27" t="s">
        <v>460</v>
      </c>
      <c r="D314" s="27" t="s">
        <v>464</v>
      </c>
      <c r="E314" s="27" t="s">
        <v>35</v>
      </c>
      <c r="F314" s="27" t="s">
        <v>32</v>
      </c>
      <c r="G314" s="27" t="s">
        <v>363</v>
      </c>
      <c r="H314" s="27" t="s">
        <v>33</v>
      </c>
      <c r="I314" s="28">
        <v>33486500</v>
      </c>
      <c r="J314" s="28">
        <v>26659980</v>
      </c>
      <c r="K314" s="28">
        <v>60146480</v>
      </c>
      <c r="L314" s="29">
        <v>5.59</v>
      </c>
      <c r="M314" s="29">
        <f>IFERROR(_xlfn.XLOOKUP($B314,'Ownership Metrics'!$A:$A,'Ownership Metrics'!$B:$B),"")</f>
        <v>3.22</v>
      </c>
      <c r="N314" s="28">
        <f>IFERROR(_xlfn.XLOOKUP($B314,'Ownership Metrics'!$A:$A,'Ownership Metrics'!$C:$C),"")</f>
        <v>3642</v>
      </c>
      <c r="O314" s="29">
        <f>IFERROR(_xlfn.XLOOKUP($B314,'Ownership Metrics'!$A:$A,'Ownership Metrics'!$D:$D),"")</f>
        <v>57.84</v>
      </c>
      <c r="P314" s="29">
        <f>IFERROR(_xlfn.XLOOKUP($B314,'Ownership Metrics'!$A:$A,'Ownership Metrics'!$E:$E),"")</f>
        <v>77.48</v>
      </c>
      <c r="Q314" s="30">
        <f>IFERROR(_xlfn.XLOOKUP($B314,'Ownership Metrics'!$A:$A,'Ownership Metrics'!$F:$F),"")</f>
        <v>9</v>
      </c>
      <c r="R314" s="30">
        <f>IFERROR(_xlfn.XLOOKUP($B314,'Ownership Metrics'!$A:$A,'Ownership Metrics'!$G:$G),"")</f>
        <v>55</v>
      </c>
      <c r="S314" s="27" t="str">
        <f>IFERROR(_xlfn.XLOOKUP($B314,'Ownership Metrics'!$A:$A,'Ownership Metrics'!$H:$H),"")</f>
        <v>Mayoritas</v>
      </c>
      <c r="T314" s="27" t="str">
        <f>IFERROR(_xlfn.XLOOKUP($B314,'Ownership Metrics'!$A:$A,'Ownership Metrics'!$I:$I),"")</f>
        <v>Sedang</v>
      </c>
      <c r="U314" s="27">
        <f>IF(COUNTIFS($B$2:$B314,$B314,$D$2:$D314,$D314)=1,1,0)</f>
        <v>1</v>
      </c>
      <c r="V314" s="27">
        <f t="shared" si="13"/>
        <v>5.59</v>
      </c>
      <c r="W314" s="27">
        <f t="shared" si="14"/>
        <v>3</v>
      </c>
      <c r="X314" s="27">
        <f t="shared" si="12"/>
        <v>5.5899999685999999</v>
      </c>
    </row>
    <row r="315" spans="1:24" x14ac:dyDescent="0.25">
      <c r="A315" s="26">
        <v>46265</v>
      </c>
      <c r="B315" s="27" t="s">
        <v>10192</v>
      </c>
      <c r="C315" s="27" t="s">
        <v>460</v>
      </c>
      <c r="D315" s="27" t="s">
        <v>465</v>
      </c>
      <c r="E315" s="27" t="s">
        <v>51</v>
      </c>
      <c r="F315" s="27" t="s">
        <v>32</v>
      </c>
      <c r="G315" s="27"/>
      <c r="H315" s="27" t="s">
        <v>33</v>
      </c>
      <c r="I315" s="28">
        <v>17625000</v>
      </c>
      <c r="J315" s="28">
        <v>0</v>
      </c>
      <c r="K315" s="28">
        <v>17625000</v>
      </c>
      <c r="L315" s="29">
        <v>1.64</v>
      </c>
      <c r="M315" s="29">
        <f>IFERROR(_xlfn.XLOOKUP($B315,'Ownership Metrics'!$A:$A,'Ownership Metrics'!$B:$B),"")</f>
        <v>3.22</v>
      </c>
      <c r="N315" s="28">
        <f>IFERROR(_xlfn.XLOOKUP($B315,'Ownership Metrics'!$A:$A,'Ownership Metrics'!$C:$C),"")</f>
        <v>3642</v>
      </c>
      <c r="O315" s="29">
        <f>IFERROR(_xlfn.XLOOKUP($B315,'Ownership Metrics'!$A:$A,'Ownership Metrics'!$D:$D),"")</f>
        <v>57.84</v>
      </c>
      <c r="P315" s="29">
        <f>IFERROR(_xlfn.XLOOKUP($B315,'Ownership Metrics'!$A:$A,'Ownership Metrics'!$E:$E),"")</f>
        <v>77.48</v>
      </c>
      <c r="Q315" s="30">
        <f>IFERROR(_xlfn.XLOOKUP($B315,'Ownership Metrics'!$A:$A,'Ownership Metrics'!$F:$F),"")</f>
        <v>9</v>
      </c>
      <c r="R315" s="30">
        <f>IFERROR(_xlfn.XLOOKUP($B315,'Ownership Metrics'!$A:$A,'Ownership Metrics'!$G:$G),"")</f>
        <v>55</v>
      </c>
      <c r="S315" s="27" t="str">
        <f>IFERROR(_xlfn.XLOOKUP($B315,'Ownership Metrics'!$A:$A,'Ownership Metrics'!$H:$H),"")</f>
        <v>Mayoritas</v>
      </c>
      <c r="T315" s="27" t="str">
        <f>IFERROR(_xlfn.XLOOKUP($B315,'Ownership Metrics'!$A:$A,'Ownership Metrics'!$I:$I),"")</f>
        <v>Sedang</v>
      </c>
      <c r="U315" s="27">
        <f>IF(COUNTIFS($B$2:$B315,$B315,$D$2:$D315,$D315)=1,1,0)</f>
        <v>1</v>
      </c>
      <c r="V315" s="27">
        <f t="shared" si="13"/>
        <v>1.64</v>
      </c>
      <c r="W315" s="27">
        <f t="shared" si="14"/>
        <v>9</v>
      </c>
      <c r="X315" s="27">
        <f t="shared" si="12"/>
        <v>1.6399999685</v>
      </c>
    </row>
    <row r="316" spans="1:24" x14ac:dyDescent="0.25">
      <c r="A316" s="26">
        <v>46265</v>
      </c>
      <c r="B316" s="27" t="s">
        <v>10192</v>
      </c>
      <c r="C316" s="27" t="s">
        <v>460</v>
      </c>
      <c r="D316" s="27" t="s">
        <v>466</v>
      </c>
      <c r="E316" s="27" t="s">
        <v>51</v>
      </c>
      <c r="F316" s="27" t="s">
        <v>32</v>
      </c>
      <c r="G316" s="27"/>
      <c r="H316" s="27" t="s">
        <v>33</v>
      </c>
      <c r="I316" s="28">
        <v>51296000</v>
      </c>
      <c r="J316" s="28">
        <v>0</v>
      </c>
      <c r="K316" s="28">
        <v>51296000</v>
      </c>
      <c r="L316" s="29">
        <v>4.7699999999999996</v>
      </c>
      <c r="M316" s="29">
        <f>IFERROR(_xlfn.XLOOKUP($B316,'Ownership Metrics'!$A:$A,'Ownership Metrics'!$B:$B),"")</f>
        <v>3.22</v>
      </c>
      <c r="N316" s="28">
        <f>IFERROR(_xlfn.XLOOKUP($B316,'Ownership Metrics'!$A:$A,'Ownership Metrics'!$C:$C),"")</f>
        <v>3642</v>
      </c>
      <c r="O316" s="29">
        <f>IFERROR(_xlfn.XLOOKUP($B316,'Ownership Metrics'!$A:$A,'Ownership Metrics'!$D:$D),"")</f>
        <v>57.84</v>
      </c>
      <c r="P316" s="29">
        <f>IFERROR(_xlfn.XLOOKUP($B316,'Ownership Metrics'!$A:$A,'Ownership Metrics'!$E:$E),"")</f>
        <v>77.48</v>
      </c>
      <c r="Q316" s="30">
        <f>IFERROR(_xlfn.XLOOKUP($B316,'Ownership Metrics'!$A:$A,'Ownership Metrics'!$F:$F),"")</f>
        <v>9</v>
      </c>
      <c r="R316" s="30">
        <f>IFERROR(_xlfn.XLOOKUP($B316,'Ownership Metrics'!$A:$A,'Ownership Metrics'!$G:$G),"")</f>
        <v>55</v>
      </c>
      <c r="S316" s="27" t="str">
        <f>IFERROR(_xlfn.XLOOKUP($B316,'Ownership Metrics'!$A:$A,'Ownership Metrics'!$H:$H),"")</f>
        <v>Mayoritas</v>
      </c>
      <c r="T316" s="27" t="str">
        <f>IFERROR(_xlfn.XLOOKUP($B316,'Ownership Metrics'!$A:$A,'Ownership Metrics'!$I:$I),"")</f>
        <v>Sedang</v>
      </c>
      <c r="U316" s="27">
        <f>IF(COUNTIFS($B$2:$B316,$B316,$D$2:$D316,$D316)=1,1,0)</f>
        <v>1</v>
      </c>
      <c r="V316" s="27">
        <f t="shared" si="13"/>
        <v>4.7699999999999996</v>
      </c>
      <c r="W316" s="27">
        <f t="shared" si="14"/>
        <v>4</v>
      </c>
      <c r="X316" s="27">
        <f t="shared" si="12"/>
        <v>4.7699999683999996</v>
      </c>
    </row>
    <row r="317" spans="1:24" x14ac:dyDescent="0.25">
      <c r="A317" s="26">
        <v>46265</v>
      </c>
      <c r="B317" s="27" t="s">
        <v>10192</v>
      </c>
      <c r="C317" s="27" t="s">
        <v>460</v>
      </c>
      <c r="D317" s="27" t="s">
        <v>467</v>
      </c>
      <c r="E317" s="27" t="s">
        <v>51</v>
      </c>
      <c r="F317" s="27" t="s">
        <v>32</v>
      </c>
      <c r="G317" s="27"/>
      <c r="H317" s="27" t="s">
        <v>33</v>
      </c>
      <c r="I317" s="28">
        <v>31300000</v>
      </c>
      <c r="J317" s="28">
        <v>0</v>
      </c>
      <c r="K317" s="28">
        <v>31300000</v>
      </c>
      <c r="L317" s="29">
        <v>2.91</v>
      </c>
      <c r="M317" s="29">
        <f>IFERROR(_xlfn.XLOOKUP($B317,'Ownership Metrics'!$A:$A,'Ownership Metrics'!$B:$B),"")</f>
        <v>3.22</v>
      </c>
      <c r="N317" s="28">
        <f>IFERROR(_xlfn.XLOOKUP($B317,'Ownership Metrics'!$A:$A,'Ownership Metrics'!$C:$C),"")</f>
        <v>3642</v>
      </c>
      <c r="O317" s="29">
        <f>IFERROR(_xlfn.XLOOKUP($B317,'Ownership Metrics'!$A:$A,'Ownership Metrics'!$D:$D),"")</f>
        <v>57.84</v>
      </c>
      <c r="P317" s="29">
        <f>IFERROR(_xlfn.XLOOKUP($B317,'Ownership Metrics'!$A:$A,'Ownership Metrics'!$E:$E),"")</f>
        <v>77.48</v>
      </c>
      <c r="Q317" s="30">
        <f>IFERROR(_xlfn.XLOOKUP($B317,'Ownership Metrics'!$A:$A,'Ownership Metrics'!$F:$F),"")</f>
        <v>9</v>
      </c>
      <c r="R317" s="30">
        <f>IFERROR(_xlfn.XLOOKUP($B317,'Ownership Metrics'!$A:$A,'Ownership Metrics'!$G:$G),"")</f>
        <v>55</v>
      </c>
      <c r="S317" s="27" t="str">
        <f>IFERROR(_xlfn.XLOOKUP($B317,'Ownership Metrics'!$A:$A,'Ownership Metrics'!$H:$H),"")</f>
        <v>Mayoritas</v>
      </c>
      <c r="T317" s="27" t="str">
        <f>IFERROR(_xlfn.XLOOKUP($B317,'Ownership Metrics'!$A:$A,'Ownership Metrics'!$I:$I),"")</f>
        <v>Sedang</v>
      </c>
      <c r="U317" s="27">
        <f>IF(COUNTIFS($B$2:$B317,$B317,$D$2:$D317,$D317)=1,1,0)</f>
        <v>1</v>
      </c>
      <c r="V317" s="27">
        <f t="shared" si="13"/>
        <v>2.91</v>
      </c>
      <c r="W317" s="27">
        <f t="shared" si="14"/>
        <v>7</v>
      </c>
      <c r="X317" s="27">
        <f t="shared" si="12"/>
        <v>2.9099999683000002</v>
      </c>
    </row>
    <row r="318" spans="1:24" x14ac:dyDescent="0.25">
      <c r="A318" s="26">
        <v>46265</v>
      </c>
      <c r="B318" s="27" t="s">
        <v>10192</v>
      </c>
      <c r="C318" s="27" t="s">
        <v>460</v>
      </c>
      <c r="D318" s="27" t="s">
        <v>468</v>
      </c>
      <c r="E318" s="27" t="s">
        <v>51</v>
      </c>
      <c r="F318" s="27" t="s">
        <v>32</v>
      </c>
      <c r="G318" s="27"/>
      <c r="H318" s="27" t="s">
        <v>33</v>
      </c>
      <c r="I318" s="28">
        <v>42750000</v>
      </c>
      <c r="J318" s="28">
        <v>0</v>
      </c>
      <c r="K318" s="28">
        <v>42750000</v>
      </c>
      <c r="L318" s="29">
        <v>3.97</v>
      </c>
      <c r="M318" s="29">
        <f>IFERROR(_xlfn.XLOOKUP($B318,'Ownership Metrics'!$A:$A,'Ownership Metrics'!$B:$B),"")</f>
        <v>3.22</v>
      </c>
      <c r="N318" s="28">
        <f>IFERROR(_xlfn.XLOOKUP($B318,'Ownership Metrics'!$A:$A,'Ownership Metrics'!$C:$C),"")</f>
        <v>3642</v>
      </c>
      <c r="O318" s="29">
        <f>IFERROR(_xlfn.XLOOKUP($B318,'Ownership Metrics'!$A:$A,'Ownership Metrics'!$D:$D),"")</f>
        <v>57.84</v>
      </c>
      <c r="P318" s="29">
        <f>IFERROR(_xlfn.XLOOKUP($B318,'Ownership Metrics'!$A:$A,'Ownership Metrics'!$E:$E),"")</f>
        <v>77.48</v>
      </c>
      <c r="Q318" s="30">
        <f>IFERROR(_xlfn.XLOOKUP($B318,'Ownership Metrics'!$A:$A,'Ownership Metrics'!$F:$F),"")</f>
        <v>9</v>
      </c>
      <c r="R318" s="30">
        <f>IFERROR(_xlfn.XLOOKUP($B318,'Ownership Metrics'!$A:$A,'Ownership Metrics'!$G:$G),"")</f>
        <v>55</v>
      </c>
      <c r="S318" s="27" t="str">
        <f>IFERROR(_xlfn.XLOOKUP($B318,'Ownership Metrics'!$A:$A,'Ownership Metrics'!$H:$H),"")</f>
        <v>Mayoritas</v>
      </c>
      <c r="T318" s="27" t="str">
        <f>IFERROR(_xlfn.XLOOKUP($B318,'Ownership Metrics'!$A:$A,'Ownership Metrics'!$I:$I),"")</f>
        <v>Sedang</v>
      </c>
      <c r="U318" s="27">
        <f>IF(COUNTIFS($B$2:$B318,$B318,$D$2:$D318,$D318)=1,1,0)</f>
        <v>1</v>
      </c>
      <c r="V318" s="27">
        <f t="shared" si="13"/>
        <v>3.97</v>
      </c>
      <c r="W318" s="27">
        <f t="shared" si="14"/>
        <v>5</v>
      </c>
      <c r="X318" s="27">
        <f t="shared" si="12"/>
        <v>3.9699999682000002</v>
      </c>
    </row>
    <row r="319" spans="1:24" x14ac:dyDescent="0.25">
      <c r="A319" s="26">
        <v>46265</v>
      </c>
      <c r="B319" s="27" t="s">
        <v>10192</v>
      </c>
      <c r="C319" s="27" t="s">
        <v>460</v>
      </c>
      <c r="D319" s="27" t="s">
        <v>148</v>
      </c>
      <c r="E319" s="27" t="s">
        <v>149</v>
      </c>
      <c r="F319" s="27" t="s">
        <v>32</v>
      </c>
      <c r="G319" s="27"/>
      <c r="H319" s="27" t="s">
        <v>64</v>
      </c>
      <c r="I319" s="28">
        <v>34660700</v>
      </c>
      <c r="J319" s="28">
        <v>0</v>
      </c>
      <c r="K319" s="28">
        <v>34660700</v>
      </c>
      <c r="L319" s="29">
        <v>3.22</v>
      </c>
      <c r="M319" s="29">
        <f>IFERROR(_xlfn.XLOOKUP($B319,'Ownership Metrics'!$A:$A,'Ownership Metrics'!$B:$B),"")</f>
        <v>3.22</v>
      </c>
      <c r="N319" s="28">
        <f>IFERROR(_xlfn.XLOOKUP($B319,'Ownership Metrics'!$A:$A,'Ownership Metrics'!$C:$C),"")</f>
        <v>3642</v>
      </c>
      <c r="O319" s="29">
        <f>IFERROR(_xlfn.XLOOKUP($B319,'Ownership Metrics'!$A:$A,'Ownership Metrics'!$D:$D),"")</f>
        <v>57.84</v>
      </c>
      <c r="P319" s="29">
        <f>IFERROR(_xlfn.XLOOKUP($B319,'Ownership Metrics'!$A:$A,'Ownership Metrics'!$E:$E),"")</f>
        <v>77.48</v>
      </c>
      <c r="Q319" s="30">
        <f>IFERROR(_xlfn.XLOOKUP($B319,'Ownership Metrics'!$A:$A,'Ownership Metrics'!$F:$F),"")</f>
        <v>9</v>
      </c>
      <c r="R319" s="30">
        <f>IFERROR(_xlfn.XLOOKUP($B319,'Ownership Metrics'!$A:$A,'Ownership Metrics'!$G:$G),"")</f>
        <v>55</v>
      </c>
      <c r="S319" s="27" t="str">
        <f>IFERROR(_xlfn.XLOOKUP($B319,'Ownership Metrics'!$A:$A,'Ownership Metrics'!$H:$H),"")</f>
        <v>Mayoritas</v>
      </c>
      <c r="T319" s="27" t="str">
        <f>IFERROR(_xlfn.XLOOKUP($B319,'Ownership Metrics'!$A:$A,'Ownership Metrics'!$I:$I),"")</f>
        <v>Sedang</v>
      </c>
      <c r="U319" s="27">
        <f>IF(COUNTIFS($B$2:$B319,$B319,$D$2:$D319,$D319)=1,1,0)</f>
        <v>1</v>
      </c>
      <c r="V319" s="27">
        <f t="shared" si="13"/>
        <v>3.22</v>
      </c>
      <c r="W319" s="27">
        <f t="shared" si="14"/>
        <v>6</v>
      </c>
      <c r="X319" s="27">
        <f t="shared" si="12"/>
        <v>3.2199999681000002</v>
      </c>
    </row>
    <row r="320" spans="1:24" x14ac:dyDescent="0.25">
      <c r="A320" s="26">
        <v>46265</v>
      </c>
      <c r="B320" s="27" t="s">
        <v>10193</v>
      </c>
      <c r="C320" s="27" t="s">
        <v>470</v>
      </c>
      <c r="D320" s="27" t="s">
        <v>471</v>
      </c>
      <c r="E320" s="27" t="s">
        <v>22</v>
      </c>
      <c r="F320" s="27" t="s">
        <v>23</v>
      </c>
      <c r="G320" s="27"/>
      <c r="H320" s="27" t="s">
        <v>24</v>
      </c>
      <c r="I320" s="28">
        <v>15342100</v>
      </c>
      <c r="J320" s="28">
        <v>0</v>
      </c>
      <c r="K320" s="28">
        <v>15342100</v>
      </c>
      <c r="L320" s="29">
        <v>1.1299999999999999</v>
      </c>
      <c r="M320" s="29">
        <f>IFERROR(_xlfn.XLOOKUP($B320,'Ownership Metrics'!$A:$A,'Ownership Metrics'!$B:$B),"")</f>
        <v>5.45</v>
      </c>
      <c r="N320" s="28">
        <f>IFERROR(_xlfn.XLOOKUP($B320,'Ownership Metrics'!$A:$A,'Ownership Metrics'!$C:$C),"")</f>
        <v>4296</v>
      </c>
      <c r="O320" s="29">
        <f>IFERROR(_xlfn.XLOOKUP($B320,'Ownership Metrics'!$A:$A,'Ownership Metrics'!$D:$D),"")</f>
        <v>58.8</v>
      </c>
      <c r="P320" s="29">
        <f>IFERROR(_xlfn.XLOOKUP($B320,'Ownership Metrics'!$A:$A,'Ownership Metrics'!$E:$E),"")</f>
        <v>92.17</v>
      </c>
      <c r="Q320" s="30">
        <f>IFERROR(_xlfn.XLOOKUP($B320,'Ownership Metrics'!$A:$A,'Ownership Metrics'!$F:$F),"")</f>
        <v>5</v>
      </c>
      <c r="R320" s="30">
        <f>IFERROR(_xlfn.XLOOKUP($B320,'Ownership Metrics'!$A:$A,'Ownership Metrics'!$G:$G),"")</f>
        <v>67</v>
      </c>
      <c r="S320" s="27" t="str">
        <f>IFERROR(_xlfn.XLOOKUP($B320,'Ownership Metrics'!$A:$A,'Ownership Metrics'!$H:$H),"")</f>
        <v>Mayoritas</v>
      </c>
      <c r="T320" s="27" t="str">
        <f>IFERROR(_xlfn.XLOOKUP($B320,'Ownership Metrics'!$A:$A,'Ownership Metrics'!$I:$I),"")</f>
        <v>Tinggi</v>
      </c>
      <c r="U320" s="27">
        <f>IF(COUNTIFS($B$2:$B320,$B320,$D$2:$D320,$D320)=1,1,0)</f>
        <v>1</v>
      </c>
      <c r="V320" s="27">
        <f t="shared" si="13"/>
        <v>1.1299999999999999</v>
      </c>
      <c r="W320" s="27">
        <f t="shared" si="14"/>
        <v>5</v>
      </c>
      <c r="X320" s="27">
        <f t="shared" si="12"/>
        <v>1.1299999679999999</v>
      </c>
    </row>
    <row r="321" spans="1:24" x14ac:dyDescent="0.25">
      <c r="A321" s="26">
        <v>46265</v>
      </c>
      <c r="B321" s="27" t="s">
        <v>10193</v>
      </c>
      <c r="C321" s="27" t="s">
        <v>470</v>
      </c>
      <c r="D321" s="27" t="s">
        <v>472</v>
      </c>
      <c r="E321" s="27" t="s">
        <v>22</v>
      </c>
      <c r="F321" s="27" t="s">
        <v>23</v>
      </c>
      <c r="G321" s="27"/>
      <c r="H321" s="27" t="s">
        <v>24</v>
      </c>
      <c r="I321" s="28">
        <v>201304000</v>
      </c>
      <c r="J321" s="28">
        <v>600000000</v>
      </c>
      <c r="K321" s="28">
        <v>801304000</v>
      </c>
      <c r="L321" s="29">
        <v>58.8</v>
      </c>
      <c r="M321" s="29">
        <f>IFERROR(_xlfn.XLOOKUP($B321,'Ownership Metrics'!$A:$A,'Ownership Metrics'!$B:$B),"")</f>
        <v>5.45</v>
      </c>
      <c r="N321" s="28">
        <f>IFERROR(_xlfn.XLOOKUP($B321,'Ownership Metrics'!$A:$A,'Ownership Metrics'!$C:$C),"")</f>
        <v>4296</v>
      </c>
      <c r="O321" s="29">
        <f>IFERROR(_xlfn.XLOOKUP($B321,'Ownership Metrics'!$A:$A,'Ownership Metrics'!$D:$D),"")</f>
        <v>58.8</v>
      </c>
      <c r="P321" s="29">
        <f>IFERROR(_xlfn.XLOOKUP($B321,'Ownership Metrics'!$A:$A,'Ownership Metrics'!$E:$E),"")</f>
        <v>92.17</v>
      </c>
      <c r="Q321" s="30">
        <f>IFERROR(_xlfn.XLOOKUP($B321,'Ownership Metrics'!$A:$A,'Ownership Metrics'!$F:$F),"")</f>
        <v>5</v>
      </c>
      <c r="R321" s="30">
        <f>IFERROR(_xlfn.XLOOKUP($B321,'Ownership Metrics'!$A:$A,'Ownership Metrics'!$G:$G),"")</f>
        <v>67</v>
      </c>
      <c r="S321" s="27" t="str">
        <f>IFERROR(_xlfn.XLOOKUP($B321,'Ownership Metrics'!$A:$A,'Ownership Metrics'!$H:$H),"")</f>
        <v>Mayoritas</v>
      </c>
      <c r="T321" s="27" t="str">
        <f>IFERROR(_xlfn.XLOOKUP($B321,'Ownership Metrics'!$A:$A,'Ownership Metrics'!$I:$I),"")</f>
        <v>Tinggi</v>
      </c>
      <c r="U321" s="27">
        <f>IF(COUNTIFS($B$2:$B321,$B321,$D$2:$D321,$D321)=1,1,0)</f>
        <v>1</v>
      </c>
      <c r="V321" s="27">
        <f t="shared" si="13"/>
        <v>58.8</v>
      </c>
      <c r="W321" s="27">
        <f t="shared" si="14"/>
        <v>1</v>
      </c>
      <c r="X321" s="27">
        <f t="shared" si="12"/>
        <v>58.7999999679</v>
      </c>
    </row>
    <row r="322" spans="1:24" x14ac:dyDescent="0.25">
      <c r="A322" s="26">
        <v>46265</v>
      </c>
      <c r="B322" s="27" t="s">
        <v>10193</v>
      </c>
      <c r="C322" s="27" t="s">
        <v>470</v>
      </c>
      <c r="D322" s="27" t="s">
        <v>473</v>
      </c>
      <c r="E322" s="27" t="s">
        <v>35</v>
      </c>
      <c r="F322" s="27" t="s">
        <v>23</v>
      </c>
      <c r="G322" s="27" t="s">
        <v>36</v>
      </c>
      <c r="H322" s="27" t="s">
        <v>24</v>
      </c>
      <c r="I322" s="28">
        <v>17083000</v>
      </c>
      <c r="J322" s="28">
        <v>0</v>
      </c>
      <c r="K322" s="28">
        <v>17083000</v>
      </c>
      <c r="L322" s="29">
        <v>1.25</v>
      </c>
      <c r="M322" s="29">
        <f>IFERROR(_xlfn.XLOOKUP($B322,'Ownership Metrics'!$A:$A,'Ownership Metrics'!$B:$B),"")</f>
        <v>5.45</v>
      </c>
      <c r="N322" s="28">
        <f>IFERROR(_xlfn.XLOOKUP($B322,'Ownership Metrics'!$A:$A,'Ownership Metrics'!$C:$C),"")</f>
        <v>4296</v>
      </c>
      <c r="O322" s="29">
        <f>IFERROR(_xlfn.XLOOKUP($B322,'Ownership Metrics'!$A:$A,'Ownership Metrics'!$D:$D),"")</f>
        <v>58.8</v>
      </c>
      <c r="P322" s="29">
        <f>IFERROR(_xlfn.XLOOKUP($B322,'Ownership Metrics'!$A:$A,'Ownership Metrics'!$E:$E),"")</f>
        <v>92.17</v>
      </c>
      <c r="Q322" s="30">
        <f>IFERROR(_xlfn.XLOOKUP($B322,'Ownership Metrics'!$A:$A,'Ownership Metrics'!$F:$F),"")</f>
        <v>5</v>
      </c>
      <c r="R322" s="30">
        <f>IFERROR(_xlfn.XLOOKUP($B322,'Ownership Metrics'!$A:$A,'Ownership Metrics'!$G:$G),"")</f>
        <v>67</v>
      </c>
      <c r="S322" s="27" t="str">
        <f>IFERROR(_xlfn.XLOOKUP($B322,'Ownership Metrics'!$A:$A,'Ownership Metrics'!$H:$H),"")</f>
        <v>Mayoritas</v>
      </c>
      <c r="T322" s="27" t="str">
        <f>IFERROR(_xlfn.XLOOKUP($B322,'Ownership Metrics'!$A:$A,'Ownership Metrics'!$I:$I),"")</f>
        <v>Tinggi</v>
      </c>
      <c r="U322" s="27">
        <f>IF(COUNTIFS($B$2:$B322,$B322,$D$2:$D322,$D322)=1,1,0)</f>
        <v>1</v>
      </c>
      <c r="V322" s="27">
        <f t="shared" si="13"/>
        <v>1.25</v>
      </c>
      <c r="W322" s="27">
        <f t="shared" si="14"/>
        <v>4</v>
      </c>
      <c r="X322" s="27">
        <f t="shared" ref="X322:X385" si="15">$V322-(ROW()*0.0000000001)</f>
        <v>1.2499999678</v>
      </c>
    </row>
    <row r="323" spans="1:24" x14ac:dyDescent="0.25">
      <c r="A323" s="26">
        <v>46265</v>
      </c>
      <c r="B323" s="27" t="s">
        <v>10193</v>
      </c>
      <c r="C323" s="27" t="s">
        <v>470</v>
      </c>
      <c r="D323" s="27" t="s">
        <v>474</v>
      </c>
      <c r="E323" s="27" t="s">
        <v>35</v>
      </c>
      <c r="F323" s="27" t="s">
        <v>23</v>
      </c>
      <c r="G323" s="27" t="s">
        <v>36</v>
      </c>
      <c r="H323" s="27" t="s">
        <v>24</v>
      </c>
      <c r="I323" s="28">
        <v>66387100</v>
      </c>
      <c r="J323" s="28">
        <v>0</v>
      </c>
      <c r="K323" s="28">
        <v>66387100</v>
      </c>
      <c r="L323" s="29">
        <v>4.87</v>
      </c>
      <c r="M323" s="29">
        <f>IFERROR(_xlfn.XLOOKUP($B323,'Ownership Metrics'!$A:$A,'Ownership Metrics'!$B:$B),"")</f>
        <v>5.45</v>
      </c>
      <c r="N323" s="28">
        <f>IFERROR(_xlfn.XLOOKUP($B323,'Ownership Metrics'!$A:$A,'Ownership Metrics'!$C:$C),"")</f>
        <v>4296</v>
      </c>
      <c r="O323" s="29">
        <f>IFERROR(_xlfn.XLOOKUP($B323,'Ownership Metrics'!$A:$A,'Ownership Metrics'!$D:$D),"")</f>
        <v>58.8</v>
      </c>
      <c r="P323" s="29">
        <f>IFERROR(_xlfn.XLOOKUP($B323,'Ownership Metrics'!$A:$A,'Ownership Metrics'!$E:$E),"")</f>
        <v>92.17</v>
      </c>
      <c r="Q323" s="30">
        <f>IFERROR(_xlfn.XLOOKUP($B323,'Ownership Metrics'!$A:$A,'Ownership Metrics'!$F:$F),"")</f>
        <v>5</v>
      </c>
      <c r="R323" s="30">
        <f>IFERROR(_xlfn.XLOOKUP($B323,'Ownership Metrics'!$A:$A,'Ownership Metrics'!$G:$G),"")</f>
        <v>67</v>
      </c>
      <c r="S323" s="27" t="str">
        <f>IFERROR(_xlfn.XLOOKUP($B323,'Ownership Metrics'!$A:$A,'Ownership Metrics'!$H:$H),"")</f>
        <v>Mayoritas</v>
      </c>
      <c r="T323" s="27" t="str">
        <f>IFERROR(_xlfn.XLOOKUP($B323,'Ownership Metrics'!$A:$A,'Ownership Metrics'!$I:$I),"")</f>
        <v>Tinggi</v>
      </c>
      <c r="U323" s="27">
        <f>IF(COUNTIFS($B$2:$B323,$B323,$D$2:$D323,$D323)=1,1,0)</f>
        <v>1</v>
      </c>
      <c r="V323" s="27">
        <f t="shared" ref="V323:V386" si="16">SUMIFS($L$2:$L$10000,$B$2:$B$10000,$B323,$D$2:$D$10000,$D323)</f>
        <v>4.87</v>
      </c>
      <c r="W323" s="27">
        <f t="shared" ref="W323:W386" si="17">COUNTIFS($B$2:$B$10000,$B323,$U$2:$U$10000,1,$X$2:$X$10000,"&gt;"&amp;$X323)+1</f>
        <v>3</v>
      </c>
      <c r="X323" s="27">
        <f t="shared" si="15"/>
        <v>4.8699999677000001</v>
      </c>
    </row>
    <row r="324" spans="1:24" x14ac:dyDescent="0.25">
      <c r="A324" s="26">
        <v>46265</v>
      </c>
      <c r="B324" s="27" t="s">
        <v>10193</v>
      </c>
      <c r="C324" s="27" t="s">
        <v>470</v>
      </c>
      <c r="D324" s="27" t="s">
        <v>475</v>
      </c>
      <c r="E324" s="27" t="s">
        <v>35</v>
      </c>
      <c r="F324" s="27" t="s">
        <v>23</v>
      </c>
      <c r="G324" s="27" t="s">
        <v>36</v>
      </c>
      <c r="H324" s="27" t="s">
        <v>24</v>
      </c>
      <c r="I324" s="28">
        <v>388333748</v>
      </c>
      <c r="J324" s="28">
        <v>0</v>
      </c>
      <c r="K324" s="28">
        <v>388333748</v>
      </c>
      <c r="L324" s="29">
        <v>28.5</v>
      </c>
      <c r="M324" s="29">
        <f>IFERROR(_xlfn.XLOOKUP($B324,'Ownership Metrics'!$A:$A,'Ownership Metrics'!$B:$B),"")</f>
        <v>5.45</v>
      </c>
      <c r="N324" s="28">
        <f>IFERROR(_xlfn.XLOOKUP($B324,'Ownership Metrics'!$A:$A,'Ownership Metrics'!$C:$C),"")</f>
        <v>4296</v>
      </c>
      <c r="O324" s="29">
        <f>IFERROR(_xlfn.XLOOKUP($B324,'Ownership Metrics'!$A:$A,'Ownership Metrics'!$D:$D),"")</f>
        <v>58.8</v>
      </c>
      <c r="P324" s="29">
        <f>IFERROR(_xlfn.XLOOKUP($B324,'Ownership Metrics'!$A:$A,'Ownership Metrics'!$E:$E),"")</f>
        <v>92.17</v>
      </c>
      <c r="Q324" s="30">
        <f>IFERROR(_xlfn.XLOOKUP($B324,'Ownership Metrics'!$A:$A,'Ownership Metrics'!$F:$F),"")</f>
        <v>5</v>
      </c>
      <c r="R324" s="30">
        <f>IFERROR(_xlfn.XLOOKUP($B324,'Ownership Metrics'!$A:$A,'Ownership Metrics'!$G:$G),"")</f>
        <v>67</v>
      </c>
      <c r="S324" s="27" t="str">
        <f>IFERROR(_xlfn.XLOOKUP($B324,'Ownership Metrics'!$A:$A,'Ownership Metrics'!$H:$H),"")</f>
        <v>Mayoritas</v>
      </c>
      <c r="T324" s="27" t="str">
        <f>IFERROR(_xlfn.XLOOKUP($B324,'Ownership Metrics'!$A:$A,'Ownership Metrics'!$I:$I),"")</f>
        <v>Tinggi</v>
      </c>
      <c r="U324" s="27">
        <f>IF(COUNTIFS($B$2:$B324,$B324,$D$2:$D324,$D324)=1,1,0)</f>
        <v>1</v>
      </c>
      <c r="V324" s="27">
        <f t="shared" si="16"/>
        <v>28.5</v>
      </c>
      <c r="W324" s="27">
        <f t="shared" si="17"/>
        <v>2</v>
      </c>
      <c r="X324" s="27">
        <f t="shared" si="15"/>
        <v>28.499999967600001</v>
      </c>
    </row>
    <row r="325" spans="1:24" x14ac:dyDescent="0.25">
      <c r="A325" s="26">
        <v>46265</v>
      </c>
      <c r="B325" s="27" t="s">
        <v>10194</v>
      </c>
      <c r="C325" s="27" t="s">
        <v>477</v>
      </c>
      <c r="D325" s="27" t="s">
        <v>478</v>
      </c>
      <c r="E325" s="27" t="s">
        <v>22</v>
      </c>
      <c r="F325" s="27" t="s">
        <v>23</v>
      </c>
      <c r="G325" s="27"/>
      <c r="H325" s="27" t="s">
        <v>24</v>
      </c>
      <c r="I325" s="28">
        <v>18777785148</v>
      </c>
      <c r="J325" s="28">
        <v>0</v>
      </c>
      <c r="K325" s="28">
        <v>18777785148</v>
      </c>
      <c r="L325" s="29">
        <v>82.72</v>
      </c>
      <c r="M325" s="29">
        <f>IFERROR(_xlfn.XLOOKUP($B325,'Ownership Metrics'!$A:$A,'Ownership Metrics'!$B:$B),"")</f>
        <v>9.93</v>
      </c>
      <c r="N325" s="28">
        <f>IFERROR(_xlfn.XLOOKUP($B325,'Ownership Metrics'!$A:$A,'Ownership Metrics'!$C:$C),"")</f>
        <v>6870</v>
      </c>
      <c r="O325" s="29">
        <f>IFERROR(_xlfn.XLOOKUP($B325,'Ownership Metrics'!$A:$A,'Ownership Metrics'!$D:$D),"")</f>
        <v>82.72</v>
      </c>
      <c r="P325" s="29">
        <f>IFERROR(_xlfn.XLOOKUP($B325,'Ownership Metrics'!$A:$A,'Ownership Metrics'!$E:$E),"")</f>
        <v>88.95</v>
      </c>
      <c r="Q325" s="30">
        <f>IFERROR(_xlfn.XLOOKUP($B325,'Ownership Metrics'!$A:$A,'Ownership Metrics'!$F:$F),"")</f>
        <v>4</v>
      </c>
      <c r="R325" s="30">
        <f>IFERROR(_xlfn.XLOOKUP($B325,'Ownership Metrics'!$A:$A,'Ownership Metrics'!$G:$G),"")</f>
        <v>79</v>
      </c>
      <c r="S325" s="27" t="str">
        <f>IFERROR(_xlfn.XLOOKUP($B325,'Ownership Metrics'!$A:$A,'Ownership Metrics'!$H:$H),"")</f>
        <v>Mayoritas</v>
      </c>
      <c r="T325" s="27" t="str">
        <f>IFERROR(_xlfn.XLOOKUP($B325,'Ownership Metrics'!$A:$A,'Ownership Metrics'!$I:$I),"")</f>
        <v>Tinggi</v>
      </c>
      <c r="U325" s="27">
        <f>IF(COUNTIFS($B$2:$B325,$B325,$D$2:$D325,$D325)=1,1,0)</f>
        <v>1</v>
      </c>
      <c r="V325" s="27">
        <f t="shared" si="16"/>
        <v>82.72</v>
      </c>
      <c r="W325" s="27">
        <f t="shared" si="17"/>
        <v>1</v>
      </c>
      <c r="X325" s="27">
        <f t="shared" si="15"/>
        <v>82.719999967500002</v>
      </c>
    </row>
    <row r="326" spans="1:24" x14ac:dyDescent="0.25">
      <c r="A326" s="26">
        <v>46265</v>
      </c>
      <c r="B326" s="27" t="s">
        <v>10194</v>
      </c>
      <c r="C326" s="27" t="s">
        <v>477</v>
      </c>
      <c r="D326" s="27" t="s">
        <v>63</v>
      </c>
      <c r="E326" s="27" t="s">
        <v>26</v>
      </c>
      <c r="F326" s="27" t="s">
        <v>32</v>
      </c>
      <c r="G326" s="27"/>
      <c r="H326" s="27" t="s">
        <v>64</v>
      </c>
      <c r="I326" s="28">
        <v>255215500</v>
      </c>
      <c r="J326" s="28">
        <v>0</v>
      </c>
      <c r="K326" s="28">
        <v>255215500</v>
      </c>
      <c r="L326" s="29">
        <v>1.1200000000000001</v>
      </c>
      <c r="M326" s="29">
        <f>IFERROR(_xlfn.XLOOKUP($B326,'Ownership Metrics'!$A:$A,'Ownership Metrics'!$B:$B),"")</f>
        <v>9.93</v>
      </c>
      <c r="N326" s="28">
        <f>IFERROR(_xlfn.XLOOKUP($B326,'Ownership Metrics'!$A:$A,'Ownership Metrics'!$C:$C),"")</f>
        <v>6870</v>
      </c>
      <c r="O326" s="29">
        <f>IFERROR(_xlfn.XLOOKUP($B326,'Ownership Metrics'!$A:$A,'Ownership Metrics'!$D:$D),"")</f>
        <v>82.72</v>
      </c>
      <c r="P326" s="29">
        <f>IFERROR(_xlfn.XLOOKUP($B326,'Ownership Metrics'!$A:$A,'Ownership Metrics'!$E:$E),"")</f>
        <v>88.95</v>
      </c>
      <c r="Q326" s="30">
        <f>IFERROR(_xlfn.XLOOKUP($B326,'Ownership Metrics'!$A:$A,'Ownership Metrics'!$F:$F),"")</f>
        <v>4</v>
      </c>
      <c r="R326" s="30">
        <f>IFERROR(_xlfn.XLOOKUP($B326,'Ownership Metrics'!$A:$A,'Ownership Metrics'!$G:$G),"")</f>
        <v>79</v>
      </c>
      <c r="S326" s="27" t="str">
        <f>IFERROR(_xlfn.XLOOKUP($B326,'Ownership Metrics'!$A:$A,'Ownership Metrics'!$H:$H),"")</f>
        <v>Mayoritas</v>
      </c>
      <c r="T326" s="27" t="str">
        <f>IFERROR(_xlfn.XLOOKUP($B326,'Ownership Metrics'!$A:$A,'Ownership Metrics'!$I:$I),"")</f>
        <v>Tinggi</v>
      </c>
      <c r="U326" s="27">
        <f>IF(COUNTIFS($B$2:$B326,$B326,$D$2:$D326,$D326)=1,1,0)</f>
        <v>1</v>
      </c>
      <c r="V326" s="27">
        <f t="shared" si="16"/>
        <v>1.1200000000000001</v>
      </c>
      <c r="W326" s="27">
        <f t="shared" si="17"/>
        <v>4</v>
      </c>
      <c r="X326" s="27">
        <f t="shared" si="15"/>
        <v>1.1199999674000001</v>
      </c>
    </row>
    <row r="327" spans="1:24" x14ac:dyDescent="0.25">
      <c r="A327" s="26">
        <v>46265</v>
      </c>
      <c r="B327" s="27" t="s">
        <v>10194</v>
      </c>
      <c r="C327" s="27" t="s">
        <v>477</v>
      </c>
      <c r="D327" s="27" t="s">
        <v>479</v>
      </c>
      <c r="E327" s="27" t="s">
        <v>35</v>
      </c>
      <c r="F327" s="27" t="s">
        <v>23</v>
      </c>
      <c r="G327" s="27" t="s">
        <v>36</v>
      </c>
      <c r="H327" s="27" t="s">
        <v>24</v>
      </c>
      <c r="I327" s="28">
        <v>1134702185</v>
      </c>
      <c r="J327" s="28">
        <v>0</v>
      </c>
      <c r="K327" s="28">
        <v>1134702185</v>
      </c>
      <c r="L327" s="29">
        <v>5</v>
      </c>
      <c r="M327" s="29">
        <f>IFERROR(_xlfn.XLOOKUP($B327,'Ownership Metrics'!$A:$A,'Ownership Metrics'!$B:$B),"")</f>
        <v>9.93</v>
      </c>
      <c r="N327" s="28">
        <f>IFERROR(_xlfn.XLOOKUP($B327,'Ownership Metrics'!$A:$A,'Ownership Metrics'!$C:$C),"")</f>
        <v>6870</v>
      </c>
      <c r="O327" s="29">
        <f>IFERROR(_xlfn.XLOOKUP($B327,'Ownership Metrics'!$A:$A,'Ownership Metrics'!$D:$D),"")</f>
        <v>82.72</v>
      </c>
      <c r="P327" s="29">
        <f>IFERROR(_xlfn.XLOOKUP($B327,'Ownership Metrics'!$A:$A,'Ownership Metrics'!$E:$E),"")</f>
        <v>88.95</v>
      </c>
      <c r="Q327" s="30">
        <f>IFERROR(_xlfn.XLOOKUP($B327,'Ownership Metrics'!$A:$A,'Ownership Metrics'!$F:$F),"")</f>
        <v>4</v>
      </c>
      <c r="R327" s="30">
        <f>IFERROR(_xlfn.XLOOKUP($B327,'Ownership Metrics'!$A:$A,'Ownership Metrics'!$G:$G),"")</f>
        <v>79</v>
      </c>
      <c r="S327" s="27" t="str">
        <f>IFERROR(_xlfn.XLOOKUP($B327,'Ownership Metrics'!$A:$A,'Ownership Metrics'!$H:$H),"")</f>
        <v>Mayoritas</v>
      </c>
      <c r="T327" s="27" t="str">
        <f>IFERROR(_xlfn.XLOOKUP($B327,'Ownership Metrics'!$A:$A,'Ownership Metrics'!$I:$I),"")</f>
        <v>Tinggi</v>
      </c>
      <c r="U327" s="27">
        <f>IF(COUNTIFS($B$2:$B327,$B327,$D$2:$D327,$D327)=1,1,0)</f>
        <v>1</v>
      </c>
      <c r="V327" s="27">
        <f t="shared" si="16"/>
        <v>5</v>
      </c>
      <c r="W327" s="27">
        <f t="shared" si="17"/>
        <v>2</v>
      </c>
      <c r="X327" s="27">
        <f t="shared" si="15"/>
        <v>4.9999999673</v>
      </c>
    </row>
    <row r="328" spans="1:24" x14ac:dyDescent="0.25">
      <c r="A328" s="26">
        <v>46265</v>
      </c>
      <c r="B328" s="27" t="s">
        <v>10194</v>
      </c>
      <c r="C328" s="27" t="s">
        <v>477</v>
      </c>
      <c r="D328" s="27" t="s">
        <v>480</v>
      </c>
      <c r="E328" s="27" t="s">
        <v>35</v>
      </c>
      <c r="F328" s="27" t="s">
        <v>23</v>
      </c>
      <c r="G328" s="27" t="s">
        <v>36</v>
      </c>
      <c r="H328" s="27" t="s">
        <v>24</v>
      </c>
      <c r="I328" s="28">
        <v>278704600</v>
      </c>
      <c r="J328" s="28">
        <v>0</v>
      </c>
      <c r="K328" s="28">
        <v>278704600</v>
      </c>
      <c r="L328" s="29">
        <v>1.23</v>
      </c>
      <c r="M328" s="29">
        <f>IFERROR(_xlfn.XLOOKUP($B328,'Ownership Metrics'!$A:$A,'Ownership Metrics'!$B:$B),"")</f>
        <v>9.93</v>
      </c>
      <c r="N328" s="28">
        <f>IFERROR(_xlfn.XLOOKUP($B328,'Ownership Metrics'!$A:$A,'Ownership Metrics'!$C:$C),"")</f>
        <v>6870</v>
      </c>
      <c r="O328" s="29">
        <f>IFERROR(_xlfn.XLOOKUP($B328,'Ownership Metrics'!$A:$A,'Ownership Metrics'!$D:$D),"")</f>
        <v>82.72</v>
      </c>
      <c r="P328" s="29">
        <f>IFERROR(_xlfn.XLOOKUP($B328,'Ownership Metrics'!$A:$A,'Ownership Metrics'!$E:$E),"")</f>
        <v>88.95</v>
      </c>
      <c r="Q328" s="30">
        <f>IFERROR(_xlfn.XLOOKUP($B328,'Ownership Metrics'!$A:$A,'Ownership Metrics'!$F:$F),"")</f>
        <v>4</v>
      </c>
      <c r="R328" s="30">
        <f>IFERROR(_xlfn.XLOOKUP($B328,'Ownership Metrics'!$A:$A,'Ownership Metrics'!$G:$G),"")</f>
        <v>79</v>
      </c>
      <c r="S328" s="27" t="str">
        <f>IFERROR(_xlfn.XLOOKUP($B328,'Ownership Metrics'!$A:$A,'Ownership Metrics'!$H:$H),"")</f>
        <v>Mayoritas</v>
      </c>
      <c r="T328" s="27" t="str">
        <f>IFERROR(_xlfn.XLOOKUP($B328,'Ownership Metrics'!$A:$A,'Ownership Metrics'!$I:$I),"")</f>
        <v>Tinggi</v>
      </c>
      <c r="U328" s="27">
        <f>IF(COUNTIFS($B$2:$B328,$B328,$D$2:$D328,$D328)=1,1,0)</f>
        <v>1</v>
      </c>
      <c r="V328" s="27">
        <f t="shared" si="16"/>
        <v>1.23</v>
      </c>
      <c r="W328" s="27">
        <f t="shared" si="17"/>
        <v>3</v>
      </c>
      <c r="X328" s="27">
        <f t="shared" si="15"/>
        <v>1.2299999671999999</v>
      </c>
    </row>
    <row r="329" spans="1:24" x14ac:dyDescent="0.25">
      <c r="A329" s="26">
        <v>46265</v>
      </c>
      <c r="B329" s="27" t="s">
        <v>10195</v>
      </c>
      <c r="C329" s="27" t="s">
        <v>482</v>
      </c>
      <c r="D329" s="27" t="s">
        <v>483</v>
      </c>
      <c r="E329" s="27" t="s">
        <v>22</v>
      </c>
      <c r="F329" s="27" t="s">
        <v>23</v>
      </c>
      <c r="G329" s="27"/>
      <c r="H329" s="27" t="s">
        <v>24</v>
      </c>
      <c r="I329" s="28">
        <v>21109750000</v>
      </c>
      <c r="J329" s="28">
        <v>0</v>
      </c>
      <c r="K329" s="28">
        <v>21109750000</v>
      </c>
      <c r="L329" s="29">
        <v>83.65</v>
      </c>
      <c r="M329" s="29">
        <f>IFERROR(_xlfn.XLOOKUP($B329,'Ownership Metrics'!$A:$A,'Ownership Metrics'!$B:$B),"")</f>
        <v>12.46</v>
      </c>
      <c r="N329" s="28">
        <f>IFERROR(_xlfn.XLOOKUP($B329,'Ownership Metrics'!$A:$A,'Ownership Metrics'!$C:$C),"")</f>
        <v>7005</v>
      </c>
      <c r="O329" s="29">
        <f>IFERROR(_xlfn.XLOOKUP($B329,'Ownership Metrics'!$A:$A,'Ownership Metrics'!$D:$D),"")</f>
        <v>83.65</v>
      </c>
      <c r="P329" s="29">
        <f>IFERROR(_xlfn.XLOOKUP($B329,'Ownership Metrics'!$A:$A,'Ownership Metrics'!$E:$E),"")</f>
        <v>87.54</v>
      </c>
      <c r="Q329" s="30">
        <f>IFERROR(_xlfn.XLOOKUP($B329,'Ownership Metrics'!$A:$A,'Ownership Metrics'!$F:$F),"")</f>
        <v>3</v>
      </c>
      <c r="R329" s="30">
        <f>IFERROR(_xlfn.XLOOKUP($B329,'Ownership Metrics'!$A:$A,'Ownership Metrics'!$G:$G),"")</f>
        <v>80</v>
      </c>
      <c r="S329" s="27" t="str">
        <f>IFERROR(_xlfn.XLOOKUP($B329,'Ownership Metrics'!$A:$A,'Ownership Metrics'!$H:$H),"")</f>
        <v>Mayoritas</v>
      </c>
      <c r="T329" s="27" t="str">
        <f>IFERROR(_xlfn.XLOOKUP($B329,'Ownership Metrics'!$A:$A,'Ownership Metrics'!$I:$I),"")</f>
        <v>Tinggi</v>
      </c>
      <c r="U329" s="27">
        <f>IF(COUNTIFS($B$2:$B329,$B329,$D$2:$D329,$D329)=1,1,0)</f>
        <v>1</v>
      </c>
      <c r="V329" s="27">
        <f t="shared" si="16"/>
        <v>83.65</v>
      </c>
      <c r="W329" s="27">
        <f t="shared" si="17"/>
        <v>1</v>
      </c>
      <c r="X329" s="27">
        <f t="shared" si="15"/>
        <v>83.649999967100001</v>
      </c>
    </row>
    <row r="330" spans="1:24" x14ac:dyDescent="0.25">
      <c r="A330" s="26">
        <v>46265</v>
      </c>
      <c r="B330" s="27" t="s">
        <v>10195</v>
      </c>
      <c r="C330" s="27" t="s">
        <v>482</v>
      </c>
      <c r="D330" s="27" t="s">
        <v>257</v>
      </c>
      <c r="E330" s="27" t="s">
        <v>258</v>
      </c>
      <c r="F330" s="27" t="s">
        <v>32</v>
      </c>
      <c r="G330" s="27"/>
      <c r="H330" s="27" t="s">
        <v>259</v>
      </c>
      <c r="I330" s="28">
        <v>399372100</v>
      </c>
      <c r="J330" s="28">
        <v>0</v>
      </c>
      <c r="K330" s="28">
        <v>399372100</v>
      </c>
      <c r="L330" s="29">
        <v>1.58</v>
      </c>
      <c r="M330" s="29">
        <f>IFERROR(_xlfn.XLOOKUP($B330,'Ownership Metrics'!$A:$A,'Ownership Metrics'!$B:$B),"")</f>
        <v>12.46</v>
      </c>
      <c r="N330" s="28">
        <f>IFERROR(_xlfn.XLOOKUP($B330,'Ownership Metrics'!$A:$A,'Ownership Metrics'!$C:$C),"")</f>
        <v>7005</v>
      </c>
      <c r="O330" s="29">
        <f>IFERROR(_xlfn.XLOOKUP($B330,'Ownership Metrics'!$A:$A,'Ownership Metrics'!$D:$D),"")</f>
        <v>83.65</v>
      </c>
      <c r="P330" s="29">
        <f>IFERROR(_xlfn.XLOOKUP($B330,'Ownership Metrics'!$A:$A,'Ownership Metrics'!$E:$E),"")</f>
        <v>87.54</v>
      </c>
      <c r="Q330" s="30">
        <f>IFERROR(_xlfn.XLOOKUP($B330,'Ownership Metrics'!$A:$A,'Ownership Metrics'!$F:$F),"")</f>
        <v>3</v>
      </c>
      <c r="R330" s="30">
        <f>IFERROR(_xlfn.XLOOKUP($B330,'Ownership Metrics'!$A:$A,'Ownership Metrics'!$G:$G),"")</f>
        <v>80</v>
      </c>
      <c r="S330" s="27" t="str">
        <f>IFERROR(_xlfn.XLOOKUP($B330,'Ownership Metrics'!$A:$A,'Ownership Metrics'!$H:$H),"")</f>
        <v>Mayoritas</v>
      </c>
      <c r="T330" s="27" t="str">
        <f>IFERROR(_xlfn.XLOOKUP($B330,'Ownership Metrics'!$A:$A,'Ownership Metrics'!$I:$I),"")</f>
        <v>Tinggi</v>
      </c>
      <c r="U330" s="27">
        <f>IF(COUNTIFS($B$2:$B330,$B330,$D$2:$D330,$D330)=1,1,0)</f>
        <v>1</v>
      </c>
      <c r="V330" s="27">
        <f t="shared" si="16"/>
        <v>1.58</v>
      </c>
      <c r="W330" s="27">
        <f t="shared" si="17"/>
        <v>3</v>
      </c>
      <c r="X330" s="27">
        <f t="shared" si="15"/>
        <v>1.579999967</v>
      </c>
    </row>
    <row r="331" spans="1:24" x14ac:dyDescent="0.25">
      <c r="A331" s="26">
        <v>46265</v>
      </c>
      <c r="B331" s="27" t="s">
        <v>10195</v>
      </c>
      <c r="C331" s="27" t="s">
        <v>482</v>
      </c>
      <c r="D331" s="27" t="s">
        <v>484</v>
      </c>
      <c r="E331" s="27" t="s">
        <v>67</v>
      </c>
      <c r="F331" s="27" t="s">
        <v>23</v>
      </c>
      <c r="G331" s="27"/>
      <c r="H331" s="27" t="s">
        <v>24</v>
      </c>
      <c r="I331" s="28">
        <v>581957400</v>
      </c>
      <c r="J331" s="28">
        <v>0</v>
      </c>
      <c r="K331" s="28">
        <v>581957400</v>
      </c>
      <c r="L331" s="29">
        <v>2.31</v>
      </c>
      <c r="M331" s="29">
        <f>IFERROR(_xlfn.XLOOKUP($B331,'Ownership Metrics'!$A:$A,'Ownership Metrics'!$B:$B),"")</f>
        <v>12.46</v>
      </c>
      <c r="N331" s="28">
        <f>IFERROR(_xlfn.XLOOKUP($B331,'Ownership Metrics'!$A:$A,'Ownership Metrics'!$C:$C),"")</f>
        <v>7005</v>
      </c>
      <c r="O331" s="29">
        <f>IFERROR(_xlfn.XLOOKUP($B331,'Ownership Metrics'!$A:$A,'Ownership Metrics'!$D:$D),"")</f>
        <v>83.65</v>
      </c>
      <c r="P331" s="29">
        <f>IFERROR(_xlfn.XLOOKUP($B331,'Ownership Metrics'!$A:$A,'Ownership Metrics'!$E:$E),"")</f>
        <v>87.54</v>
      </c>
      <c r="Q331" s="30">
        <f>IFERROR(_xlfn.XLOOKUP($B331,'Ownership Metrics'!$A:$A,'Ownership Metrics'!$F:$F),"")</f>
        <v>3</v>
      </c>
      <c r="R331" s="30">
        <f>IFERROR(_xlfn.XLOOKUP($B331,'Ownership Metrics'!$A:$A,'Ownership Metrics'!$G:$G),"")</f>
        <v>80</v>
      </c>
      <c r="S331" s="27" t="str">
        <f>IFERROR(_xlfn.XLOOKUP($B331,'Ownership Metrics'!$A:$A,'Ownership Metrics'!$H:$H),"")</f>
        <v>Mayoritas</v>
      </c>
      <c r="T331" s="27" t="str">
        <f>IFERROR(_xlfn.XLOOKUP($B331,'Ownership Metrics'!$A:$A,'Ownership Metrics'!$I:$I),"")</f>
        <v>Tinggi</v>
      </c>
      <c r="U331" s="27">
        <f>IF(COUNTIFS($B$2:$B331,$B331,$D$2:$D331,$D331)=1,1,0)</f>
        <v>1</v>
      </c>
      <c r="V331" s="27">
        <f t="shared" si="16"/>
        <v>2.31</v>
      </c>
      <c r="W331" s="27">
        <f t="shared" si="17"/>
        <v>2</v>
      </c>
      <c r="X331" s="27">
        <f t="shared" si="15"/>
        <v>2.3099999669</v>
      </c>
    </row>
    <row r="332" spans="1:24" x14ac:dyDescent="0.25">
      <c r="A332" s="26">
        <v>46265</v>
      </c>
      <c r="B332" s="27" t="s">
        <v>10196</v>
      </c>
      <c r="C332" s="27" t="s">
        <v>486</v>
      </c>
      <c r="D332" s="27" t="s">
        <v>487</v>
      </c>
      <c r="E332" s="27" t="s">
        <v>22</v>
      </c>
      <c r="F332" s="27" t="s">
        <v>23</v>
      </c>
      <c r="G332" s="27"/>
      <c r="H332" s="27" t="s">
        <v>24</v>
      </c>
      <c r="I332" s="28">
        <v>83050000</v>
      </c>
      <c r="J332" s="28">
        <v>0</v>
      </c>
      <c r="K332" s="28">
        <v>83050000</v>
      </c>
      <c r="L332" s="29">
        <v>3.27</v>
      </c>
      <c r="M332" s="29">
        <f>IFERROR(_xlfn.XLOOKUP($B332,'Ownership Metrics'!$A:$A,'Ownership Metrics'!$B:$B),"")</f>
        <v>5.51</v>
      </c>
      <c r="N332" s="28">
        <f>IFERROR(_xlfn.XLOOKUP($B332,'Ownership Metrics'!$A:$A,'Ownership Metrics'!$C:$C),"")</f>
        <v>2570</v>
      </c>
      <c r="O332" s="29">
        <f>IFERROR(_xlfn.XLOOKUP($B332,'Ownership Metrics'!$A:$A,'Ownership Metrics'!$D:$D),"")</f>
        <v>38.06</v>
      </c>
      <c r="P332" s="29">
        <f>IFERROR(_xlfn.XLOOKUP($B332,'Ownership Metrics'!$A:$A,'Ownership Metrics'!$E:$E),"")</f>
        <v>79.849999999999994</v>
      </c>
      <c r="Q332" s="30">
        <f>IFERROR(_xlfn.XLOOKUP($B332,'Ownership Metrics'!$A:$A,'Ownership Metrics'!$F:$F),"")</f>
        <v>7</v>
      </c>
      <c r="R332" s="30">
        <f>IFERROR(_xlfn.XLOOKUP($B332,'Ownership Metrics'!$A:$A,'Ownership Metrics'!$G:$G),"")</f>
        <v>53</v>
      </c>
      <c r="S332" s="27" t="str">
        <f>IFERROR(_xlfn.XLOOKUP($B332,'Ownership Metrics'!$A:$A,'Ownership Metrics'!$H:$H),"")</f>
        <v>Terkonsentrasi</v>
      </c>
      <c r="T332" s="27" t="str">
        <f>IFERROR(_xlfn.XLOOKUP($B332,'Ownership Metrics'!$A:$A,'Ownership Metrics'!$I:$I),"")</f>
        <v>Sedang</v>
      </c>
      <c r="U332" s="27">
        <f>IF(COUNTIFS($B$2:$B332,$B332,$D$2:$D332,$D332)=1,1,0)</f>
        <v>1</v>
      </c>
      <c r="V332" s="27">
        <f t="shared" si="16"/>
        <v>3.27</v>
      </c>
      <c r="W332" s="27">
        <f t="shared" si="17"/>
        <v>7</v>
      </c>
      <c r="X332" s="27">
        <f t="shared" si="15"/>
        <v>3.2699999667999999</v>
      </c>
    </row>
    <row r="333" spans="1:24" x14ac:dyDescent="0.25">
      <c r="A333" s="26">
        <v>46265</v>
      </c>
      <c r="B333" s="27" t="s">
        <v>10196</v>
      </c>
      <c r="C333" s="27" t="s">
        <v>486</v>
      </c>
      <c r="D333" s="27" t="s">
        <v>488</v>
      </c>
      <c r="E333" s="27" t="s">
        <v>22</v>
      </c>
      <c r="F333" s="27" t="s">
        <v>23</v>
      </c>
      <c r="G333" s="27"/>
      <c r="H333" s="27" t="s">
        <v>24</v>
      </c>
      <c r="I333" s="28">
        <v>87780000</v>
      </c>
      <c r="J333" s="28">
        <v>0</v>
      </c>
      <c r="K333" s="28">
        <v>87780000</v>
      </c>
      <c r="L333" s="29">
        <v>3.46</v>
      </c>
      <c r="M333" s="29">
        <f>IFERROR(_xlfn.XLOOKUP($B333,'Ownership Metrics'!$A:$A,'Ownership Metrics'!$B:$B),"")</f>
        <v>5.51</v>
      </c>
      <c r="N333" s="28">
        <f>IFERROR(_xlfn.XLOOKUP($B333,'Ownership Metrics'!$A:$A,'Ownership Metrics'!$C:$C),"")</f>
        <v>2570</v>
      </c>
      <c r="O333" s="29">
        <f>IFERROR(_xlfn.XLOOKUP($B333,'Ownership Metrics'!$A:$A,'Ownership Metrics'!$D:$D),"")</f>
        <v>38.06</v>
      </c>
      <c r="P333" s="29">
        <f>IFERROR(_xlfn.XLOOKUP($B333,'Ownership Metrics'!$A:$A,'Ownership Metrics'!$E:$E),"")</f>
        <v>79.849999999999994</v>
      </c>
      <c r="Q333" s="30">
        <f>IFERROR(_xlfn.XLOOKUP($B333,'Ownership Metrics'!$A:$A,'Ownership Metrics'!$F:$F),"")</f>
        <v>7</v>
      </c>
      <c r="R333" s="30">
        <f>IFERROR(_xlfn.XLOOKUP($B333,'Ownership Metrics'!$A:$A,'Ownership Metrics'!$G:$G),"")</f>
        <v>53</v>
      </c>
      <c r="S333" s="27" t="str">
        <f>IFERROR(_xlfn.XLOOKUP($B333,'Ownership Metrics'!$A:$A,'Ownership Metrics'!$H:$H),"")</f>
        <v>Terkonsentrasi</v>
      </c>
      <c r="T333" s="27" t="str">
        <f>IFERROR(_xlfn.XLOOKUP($B333,'Ownership Metrics'!$A:$A,'Ownership Metrics'!$I:$I),"")</f>
        <v>Sedang</v>
      </c>
      <c r="U333" s="27">
        <f>IF(COUNTIFS($B$2:$B333,$B333,$D$2:$D333,$D333)=1,1,0)</f>
        <v>1</v>
      </c>
      <c r="V333" s="27">
        <f t="shared" si="16"/>
        <v>3.46</v>
      </c>
      <c r="W333" s="27">
        <f t="shared" si="17"/>
        <v>5</v>
      </c>
      <c r="X333" s="27">
        <f t="shared" si="15"/>
        <v>3.4599999666999999</v>
      </c>
    </row>
    <row r="334" spans="1:24" x14ac:dyDescent="0.25">
      <c r="A334" s="26">
        <v>46265</v>
      </c>
      <c r="B334" s="27" t="s">
        <v>10196</v>
      </c>
      <c r="C334" s="27" t="s">
        <v>486</v>
      </c>
      <c r="D334" s="27" t="s">
        <v>489</v>
      </c>
      <c r="E334" s="27" t="s">
        <v>22</v>
      </c>
      <c r="F334" s="27" t="s">
        <v>23</v>
      </c>
      <c r="G334" s="27"/>
      <c r="H334" s="27" t="s">
        <v>24</v>
      </c>
      <c r="I334" s="28">
        <v>113118800</v>
      </c>
      <c r="J334" s="28">
        <v>0</v>
      </c>
      <c r="K334" s="28">
        <v>113118800</v>
      </c>
      <c r="L334" s="29">
        <v>4.45</v>
      </c>
      <c r="M334" s="29">
        <f>IFERROR(_xlfn.XLOOKUP($B334,'Ownership Metrics'!$A:$A,'Ownership Metrics'!$B:$B),"")</f>
        <v>5.51</v>
      </c>
      <c r="N334" s="28">
        <f>IFERROR(_xlfn.XLOOKUP($B334,'Ownership Metrics'!$A:$A,'Ownership Metrics'!$C:$C),"")</f>
        <v>2570</v>
      </c>
      <c r="O334" s="29">
        <f>IFERROR(_xlfn.XLOOKUP($B334,'Ownership Metrics'!$A:$A,'Ownership Metrics'!$D:$D),"")</f>
        <v>38.06</v>
      </c>
      <c r="P334" s="29">
        <f>IFERROR(_xlfn.XLOOKUP($B334,'Ownership Metrics'!$A:$A,'Ownership Metrics'!$E:$E),"")</f>
        <v>79.849999999999994</v>
      </c>
      <c r="Q334" s="30">
        <f>IFERROR(_xlfn.XLOOKUP($B334,'Ownership Metrics'!$A:$A,'Ownership Metrics'!$F:$F),"")</f>
        <v>7</v>
      </c>
      <c r="R334" s="30">
        <f>IFERROR(_xlfn.XLOOKUP($B334,'Ownership Metrics'!$A:$A,'Ownership Metrics'!$G:$G),"")</f>
        <v>53</v>
      </c>
      <c r="S334" s="27" t="str">
        <f>IFERROR(_xlfn.XLOOKUP($B334,'Ownership Metrics'!$A:$A,'Ownership Metrics'!$H:$H),"")</f>
        <v>Terkonsentrasi</v>
      </c>
      <c r="T334" s="27" t="str">
        <f>IFERROR(_xlfn.XLOOKUP($B334,'Ownership Metrics'!$A:$A,'Ownership Metrics'!$I:$I),"")</f>
        <v>Sedang</v>
      </c>
      <c r="U334" s="27">
        <f>IF(COUNTIFS($B$2:$B334,$B334,$D$2:$D334,$D334)=1,1,0)</f>
        <v>1</v>
      </c>
      <c r="V334" s="27">
        <f t="shared" si="16"/>
        <v>4.45</v>
      </c>
      <c r="W334" s="27">
        <f t="shared" si="17"/>
        <v>4</v>
      </c>
      <c r="X334" s="27">
        <f t="shared" si="15"/>
        <v>4.4499999666000001</v>
      </c>
    </row>
    <row r="335" spans="1:24" x14ac:dyDescent="0.25">
      <c r="A335" s="26">
        <v>46265</v>
      </c>
      <c r="B335" s="27" t="s">
        <v>10196</v>
      </c>
      <c r="C335" s="27" t="s">
        <v>486</v>
      </c>
      <c r="D335" s="27" t="s">
        <v>490</v>
      </c>
      <c r="E335" s="27" t="s">
        <v>22</v>
      </c>
      <c r="F335" s="27" t="s">
        <v>23</v>
      </c>
      <c r="G335" s="27"/>
      <c r="H335" s="27" t="s">
        <v>24</v>
      </c>
      <c r="I335" s="28">
        <v>87780000</v>
      </c>
      <c r="J335" s="28">
        <v>0</v>
      </c>
      <c r="K335" s="28">
        <v>87780000</v>
      </c>
      <c r="L335" s="29">
        <v>3.46</v>
      </c>
      <c r="M335" s="29">
        <f>IFERROR(_xlfn.XLOOKUP($B335,'Ownership Metrics'!$A:$A,'Ownership Metrics'!$B:$B),"")</f>
        <v>5.51</v>
      </c>
      <c r="N335" s="28">
        <f>IFERROR(_xlfn.XLOOKUP($B335,'Ownership Metrics'!$A:$A,'Ownership Metrics'!$C:$C),"")</f>
        <v>2570</v>
      </c>
      <c r="O335" s="29">
        <f>IFERROR(_xlfn.XLOOKUP($B335,'Ownership Metrics'!$A:$A,'Ownership Metrics'!$D:$D),"")</f>
        <v>38.06</v>
      </c>
      <c r="P335" s="29">
        <f>IFERROR(_xlfn.XLOOKUP($B335,'Ownership Metrics'!$A:$A,'Ownership Metrics'!$E:$E),"")</f>
        <v>79.849999999999994</v>
      </c>
      <c r="Q335" s="30">
        <f>IFERROR(_xlfn.XLOOKUP($B335,'Ownership Metrics'!$A:$A,'Ownership Metrics'!$F:$F),"")</f>
        <v>7</v>
      </c>
      <c r="R335" s="30">
        <f>IFERROR(_xlfn.XLOOKUP($B335,'Ownership Metrics'!$A:$A,'Ownership Metrics'!$G:$G),"")</f>
        <v>53</v>
      </c>
      <c r="S335" s="27" t="str">
        <f>IFERROR(_xlfn.XLOOKUP($B335,'Ownership Metrics'!$A:$A,'Ownership Metrics'!$H:$H),"")</f>
        <v>Terkonsentrasi</v>
      </c>
      <c r="T335" s="27" t="str">
        <f>IFERROR(_xlfn.XLOOKUP($B335,'Ownership Metrics'!$A:$A,'Ownership Metrics'!$I:$I),"")</f>
        <v>Sedang</v>
      </c>
      <c r="U335" s="27">
        <f>IF(COUNTIFS($B$2:$B335,$B335,$D$2:$D335,$D335)=1,1,0)</f>
        <v>1</v>
      </c>
      <c r="V335" s="27">
        <f t="shared" si="16"/>
        <v>3.46</v>
      </c>
      <c r="W335" s="27">
        <f t="shared" si="17"/>
        <v>6</v>
      </c>
      <c r="X335" s="27">
        <f t="shared" si="15"/>
        <v>3.4599999664999999</v>
      </c>
    </row>
    <row r="336" spans="1:24" x14ac:dyDescent="0.25">
      <c r="A336" s="26">
        <v>46265</v>
      </c>
      <c r="B336" s="27" t="s">
        <v>10196</v>
      </c>
      <c r="C336" s="27" t="s">
        <v>486</v>
      </c>
      <c r="D336" s="27" t="s">
        <v>491</v>
      </c>
      <c r="E336" s="27" t="s">
        <v>22</v>
      </c>
      <c r="F336" s="27" t="s">
        <v>23</v>
      </c>
      <c r="G336" s="27"/>
      <c r="H336" s="27" t="s">
        <v>24</v>
      </c>
      <c r="I336" s="28">
        <v>0</v>
      </c>
      <c r="J336" s="28">
        <v>966667000</v>
      </c>
      <c r="K336" s="28">
        <v>966667000</v>
      </c>
      <c r="L336" s="29">
        <v>38.06</v>
      </c>
      <c r="M336" s="29">
        <f>IFERROR(_xlfn.XLOOKUP($B336,'Ownership Metrics'!$A:$A,'Ownership Metrics'!$B:$B),"")</f>
        <v>5.51</v>
      </c>
      <c r="N336" s="28">
        <f>IFERROR(_xlfn.XLOOKUP($B336,'Ownership Metrics'!$A:$A,'Ownership Metrics'!$C:$C),"")</f>
        <v>2570</v>
      </c>
      <c r="O336" s="29">
        <f>IFERROR(_xlfn.XLOOKUP($B336,'Ownership Metrics'!$A:$A,'Ownership Metrics'!$D:$D),"")</f>
        <v>38.06</v>
      </c>
      <c r="P336" s="29">
        <f>IFERROR(_xlfn.XLOOKUP($B336,'Ownership Metrics'!$A:$A,'Ownership Metrics'!$E:$E),"")</f>
        <v>79.849999999999994</v>
      </c>
      <c r="Q336" s="30">
        <f>IFERROR(_xlfn.XLOOKUP($B336,'Ownership Metrics'!$A:$A,'Ownership Metrics'!$F:$F),"")</f>
        <v>7</v>
      </c>
      <c r="R336" s="30">
        <f>IFERROR(_xlfn.XLOOKUP($B336,'Ownership Metrics'!$A:$A,'Ownership Metrics'!$G:$G),"")</f>
        <v>53</v>
      </c>
      <c r="S336" s="27" t="str">
        <f>IFERROR(_xlfn.XLOOKUP($B336,'Ownership Metrics'!$A:$A,'Ownership Metrics'!$H:$H),"")</f>
        <v>Terkonsentrasi</v>
      </c>
      <c r="T336" s="27" t="str">
        <f>IFERROR(_xlfn.XLOOKUP($B336,'Ownership Metrics'!$A:$A,'Ownership Metrics'!$I:$I),"")</f>
        <v>Sedang</v>
      </c>
      <c r="U336" s="27">
        <f>IF(COUNTIFS($B$2:$B336,$B336,$D$2:$D336,$D336)=1,1,0)</f>
        <v>1</v>
      </c>
      <c r="V336" s="27">
        <f t="shared" si="16"/>
        <v>38.06</v>
      </c>
      <c r="W336" s="27">
        <f t="shared" si="17"/>
        <v>1</v>
      </c>
      <c r="X336" s="27">
        <f t="shared" si="15"/>
        <v>38.059999966399999</v>
      </c>
    </row>
    <row r="337" spans="1:24" x14ac:dyDescent="0.25">
      <c r="A337" s="26">
        <v>46265</v>
      </c>
      <c r="B337" s="27" t="s">
        <v>10196</v>
      </c>
      <c r="C337" s="27" t="s">
        <v>486</v>
      </c>
      <c r="D337" s="27" t="s">
        <v>492</v>
      </c>
      <c r="E337" s="27" t="s">
        <v>35</v>
      </c>
      <c r="F337" s="27" t="s">
        <v>23</v>
      </c>
      <c r="G337" s="27" t="s">
        <v>36</v>
      </c>
      <c r="H337" s="27" t="s">
        <v>24</v>
      </c>
      <c r="I337" s="28">
        <v>0</v>
      </c>
      <c r="J337" s="28">
        <v>280800000</v>
      </c>
      <c r="K337" s="28">
        <v>280800000</v>
      </c>
      <c r="L337" s="29">
        <v>11.06</v>
      </c>
      <c r="M337" s="29">
        <f>IFERROR(_xlfn.XLOOKUP($B337,'Ownership Metrics'!$A:$A,'Ownership Metrics'!$B:$B),"")</f>
        <v>5.51</v>
      </c>
      <c r="N337" s="28">
        <f>IFERROR(_xlfn.XLOOKUP($B337,'Ownership Metrics'!$A:$A,'Ownership Metrics'!$C:$C),"")</f>
        <v>2570</v>
      </c>
      <c r="O337" s="29">
        <f>IFERROR(_xlfn.XLOOKUP($B337,'Ownership Metrics'!$A:$A,'Ownership Metrics'!$D:$D),"")</f>
        <v>38.06</v>
      </c>
      <c r="P337" s="29">
        <f>IFERROR(_xlfn.XLOOKUP($B337,'Ownership Metrics'!$A:$A,'Ownership Metrics'!$E:$E),"")</f>
        <v>79.849999999999994</v>
      </c>
      <c r="Q337" s="30">
        <f>IFERROR(_xlfn.XLOOKUP($B337,'Ownership Metrics'!$A:$A,'Ownership Metrics'!$F:$F),"")</f>
        <v>7</v>
      </c>
      <c r="R337" s="30">
        <f>IFERROR(_xlfn.XLOOKUP($B337,'Ownership Metrics'!$A:$A,'Ownership Metrics'!$G:$G),"")</f>
        <v>53</v>
      </c>
      <c r="S337" s="27" t="str">
        <f>IFERROR(_xlfn.XLOOKUP($B337,'Ownership Metrics'!$A:$A,'Ownership Metrics'!$H:$H),"")</f>
        <v>Terkonsentrasi</v>
      </c>
      <c r="T337" s="27" t="str">
        <f>IFERROR(_xlfn.XLOOKUP($B337,'Ownership Metrics'!$A:$A,'Ownership Metrics'!$I:$I),"")</f>
        <v>Sedang</v>
      </c>
      <c r="U337" s="27">
        <f>IF(COUNTIFS($B$2:$B337,$B337,$D$2:$D337,$D337)=1,1,0)</f>
        <v>1</v>
      </c>
      <c r="V337" s="27">
        <f t="shared" si="16"/>
        <v>11.06</v>
      </c>
      <c r="W337" s="27">
        <f t="shared" si="17"/>
        <v>3</v>
      </c>
      <c r="X337" s="27">
        <f t="shared" si="15"/>
        <v>11.059999966300001</v>
      </c>
    </row>
    <row r="338" spans="1:24" x14ac:dyDescent="0.25">
      <c r="A338" s="26">
        <v>46265</v>
      </c>
      <c r="B338" s="27" t="s">
        <v>10196</v>
      </c>
      <c r="C338" s="27" t="s">
        <v>486</v>
      </c>
      <c r="D338" s="27" t="s">
        <v>493</v>
      </c>
      <c r="E338" s="27" t="s">
        <v>35</v>
      </c>
      <c r="F338" s="27" t="s">
        <v>23</v>
      </c>
      <c r="G338" s="27" t="s">
        <v>36</v>
      </c>
      <c r="H338" s="27" t="s">
        <v>24</v>
      </c>
      <c r="I338" s="28">
        <v>0</v>
      </c>
      <c r="J338" s="28">
        <v>780534000</v>
      </c>
      <c r="K338" s="28">
        <v>780534000</v>
      </c>
      <c r="L338" s="29">
        <v>30.73</v>
      </c>
      <c r="M338" s="29">
        <f>IFERROR(_xlfn.XLOOKUP($B338,'Ownership Metrics'!$A:$A,'Ownership Metrics'!$B:$B),"")</f>
        <v>5.51</v>
      </c>
      <c r="N338" s="28">
        <f>IFERROR(_xlfn.XLOOKUP($B338,'Ownership Metrics'!$A:$A,'Ownership Metrics'!$C:$C),"")</f>
        <v>2570</v>
      </c>
      <c r="O338" s="29">
        <f>IFERROR(_xlfn.XLOOKUP($B338,'Ownership Metrics'!$A:$A,'Ownership Metrics'!$D:$D),"")</f>
        <v>38.06</v>
      </c>
      <c r="P338" s="29">
        <f>IFERROR(_xlfn.XLOOKUP($B338,'Ownership Metrics'!$A:$A,'Ownership Metrics'!$E:$E),"")</f>
        <v>79.849999999999994</v>
      </c>
      <c r="Q338" s="30">
        <f>IFERROR(_xlfn.XLOOKUP($B338,'Ownership Metrics'!$A:$A,'Ownership Metrics'!$F:$F),"")</f>
        <v>7</v>
      </c>
      <c r="R338" s="30">
        <f>IFERROR(_xlfn.XLOOKUP($B338,'Ownership Metrics'!$A:$A,'Ownership Metrics'!$G:$G),"")</f>
        <v>53</v>
      </c>
      <c r="S338" s="27" t="str">
        <f>IFERROR(_xlfn.XLOOKUP($B338,'Ownership Metrics'!$A:$A,'Ownership Metrics'!$H:$H),"")</f>
        <v>Terkonsentrasi</v>
      </c>
      <c r="T338" s="27" t="str">
        <f>IFERROR(_xlfn.XLOOKUP($B338,'Ownership Metrics'!$A:$A,'Ownership Metrics'!$I:$I),"")</f>
        <v>Sedang</v>
      </c>
      <c r="U338" s="27">
        <f>IF(COUNTIFS($B$2:$B338,$B338,$D$2:$D338,$D338)=1,1,0)</f>
        <v>1</v>
      </c>
      <c r="V338" s="27">
        <f t="shared" si="16"/>
        <v>30.73</v>
      </c>
      <c r="W338" s="27">
        <f t="shared" si="17"/>
        <v>2</v>
      </c>
      <c r="X338" s="27">
        <f t="shared" si="15"/>
        <v>30.729999966200001</v>
      </c>
    </row>
    <row r="339" spans="1:24" x14ac:dyDescent="0.25">
      <c r="A339" s="26">
        <v>46265</v>
      </c>
      <c r="B339" s="27" t="s">
        <v>10197</v>
      </c>
      <c r="C339" s="27" t="s">
        <v>495</v>
      </c>
      <c r="D339" s="27" t="s">
        <v>496</v>
      </c>
      <c r="E339" s="27"/>
      <c r="F339" s="27"/>
      <c r="G339" s="27"/>
      <c r="H339" s="27"/>
      <c r="I339" s="28">
        <v>0</v>
      </c>
      <c r="J339" s="28">
        <v>98500000</v>
      </c>
      <c r="K339" s="28">
        <v>98500000</v>
      </c>
      <c r="L339" s="29">
        <v>3.1</v>
      </c>
      <c r="M339" s="29">
        <f>IFERROR(_xlfn.XLOOKUP($B339,'Ownership Metrics'!$A:$A,'Ownership Metrics'!$B:$B),"")</f>
        <v>8.11</v>
      </c>
      <c r="N339" s="28">
        <f>IFERROR(_xlfn.XLOOKUP($B339,'Ownership Metrics'!$A:$A,'Ownership Metrics'!$C:$C),"")</f>
        <v>2100</v>
      </c>
      <c r="O339" s="29">
        <f>IFERROR(_xlfn.XLOOKUP($B339,'Ownership Metrics'!$A:$A,'Ownership Metrics'!$D:$D),"")</f>
        <v>38.74</v>
      </c>
      <c r="P339" s="29">
        <f>IFERROR(_xlfn.XLOOKUP($B339,'Ownership Metrics'!$A:$A,'Ownership Metrics'!$E:$E),"")</f>
        <v>68.13</v>
      </c>
      <c r="Q339" s="30">
        <f>IFERROR(_xlfn.XLOOKUP($B339,'Ownership Metrics'!$A:$A,'Ownership Metrics'!$F:$F),"")</f>
        <v>10</v>
      </c>
      <c r="R339" s="30">
        <f>IFERROR(_xlfn.XLOOKUP($B339,'Ownership Metrics'!$A:$A,'Ownership Metrics'!$G:$G),"")</f>
        <v>44</v>
      </c>
      <c r="S339" s="27" t="str">
        <f>IFERROR(_xlfn.XLOOKUP($B339,'Ownership Metrics'!$A:$A,'Ownership Metrics'!$H:$H),"")</f>
        <v>Oligopoli</v>
      </c>
      <c r="T339" s="27" t="str">
        <f>IFERROR(_xlfn.XLOOKUP($B339,'Ownership Metrics'!$A:$A,'Ownership Metrics'!$I:$I),"")</f>
        <v>Sedang</v>
      </c>
      <c r="U339" s="27">
        <f>IF(COUNTIFS($B$2:$B339,$B339,$D$2:$D339,$D339)=1,1,0)</f>
        <v>1</v>
      </c>
      <c r="V339" s="27">
        <f t="shared" si="16"/>
        <v>3.1</v>
      </c>
      <c r="W339" s="27">
        <f t="shared" si="17"/>
        <v>5</v>
      </c>
      <c r="X339" s="27">
        <f t="shared" si="15"/>
        <v>3.0999999660999999</v>
      </c>
    </row>
    <row r="340" spans="1:24" x14ac:dyDescent="0.25">
      <c r="A340" s="26">
        <v>46265</v>
      </c>
      <c r="B340" s="27" t="s">
        <v>10197</v>
      </c>
      <c r="C340" s="27" t="s">
        <v>495</v>
      </c>
      <c r="D340" s="27" t="s">
        <v>497</v>
      </c>
      <c r="E340" s="27"/>
      <c r="F340" s="27"/>
      <c r="G340" s="27"/>
      <c r="H340" s="27"/>
      <c r="I340" s="28">
        <v>0</v>
      </c>
      <c r="J340" s="28">
        <v>35337935</v>
      </c>
      <c r="K340" s="28">
        <v>35337935</v>
      </c>
      <c r="L340" s="29">
        <v>1.1100000000000001</v>
      </c>
      <c r="M340" s="29">
        <f>IFERROR(_xlfn.XLOOKUP($B340,'Ownership Metrics'!$A:$A,'Ownership Metrics'!$B:$B),"")</f>
        <v>8.11</v>
      </c>
      <c r="N340" s="28">
        <f>IFERROR(_xlfn.XLOOKUP($B340,'Ownership Metrics'!$A:$A,'Ownership Metrics'!$C:$C),"")</f>
        <v>2100</v>
      </c>
      <c r="O340" s="29">
        <f>IFERROR(_xlfn.XLOOKUP($B340,'Ownership Metrics'!$A:$A,'Ownership Metrics'!$D:$D),"")</f>
        <v>38.74</v>
      </c>
      <c r="P340" s="29">
        <f>IFERROR(_xlfn.XLOOKUP($B340,'Ownership Metrics'!$A:$A,'Ownership Metrics'!$E:$E),"")</f>
        <v>68.13</v>
      </c>
      <c r="Q340" s="30">
        <f>IFERROR(_xlfn.XLOOKUP($B340,'Ownership Metrics'!$A:$A,'Ownership Metrics'!$F:$F),"")</f>
        <v>10</v>
      </c>
      <c r="R340" s="30">
        <f>IFERROR(_xlfn.XLOOKUP($B340,'Ownership Metrics'!$A:$A,'Ownership Metrics'!$G:$G),"")</f>
        <v>44</v>
      </c>
      <c r="S340" s="27" t="str">
        <f>IFERROR(_xlfn.XLOOKUP($B340,'Ownership Metrics'!$A:$A,'Ownership Metrics'!$H:$H),"")</f>
        <v>Oligopoli</v>
      </c>
      <c r="T340" s="27" t="str">
        <f>IFERROR(_xlfn.XLOOKUP($B340,'Ownership Metrics'!$A:$A,'Ownership Metrics'!$I:$I),"")</f>
        <v>Sedang</v>
      </c>
      <c r="U340" s="27">
        <f>IF(COUNTIFS($B$2:$B340,$B340,$D$2:$D340,$D340)=1,1,0)</f>
        <v>1</v>
      </c>
      <c r="V340" s="27">
        <f t="shared" si="16"/>
        <v>1.1100000000000001</v>
      </c>
      <c r="W340" s="27">
        <f t="shared" si="17"/>
        <v>10</v>
      </c>
      <c r="X340" s="27">
        <f t="shared" si="15"/>
        <v>1.1099999660000002</v>
      </c>
    </row>
    <row r="341" spans="1:24" x14ac:dyDescent="0.25">
      <c r="A341" s="26">
        <v>46265</v>
      </c>
      <c r="B341" s="27" t="s">
        <v>10197</v>
      </c>
      <c r="C341" s="27" t="s">
        <v>495</v>
      </c>
      <c r="D341" s="27" t="s">
        <v>498</v>
      </c>
      <c r="E341" s="27"/>
      <c r="F341" s="27"/>
      <c r="G341" s="27"/>
      <c r="H341" s="27"/>
      <c r="I341" s="28">
        <v>0</v>
      </c>
      <c r="J341" s="28">
        <v>40980000</v>
      </c>
      <c r="K341" s="28">
        <v>40980000</v>
      </c>
      <c r="L341" s="29">
        <v>1.29</v>
      </c>
      <c r="M341" s="29">
        <f>IFERROR(_xlfn.XLOOKUP($B341,'Ownership Metrics'!$A:$A,'Ownership Metrics'!$B:$B),"")</f>
        <v>8.11</v>
      </c>
      <c r="N341" s="28">
        <f>IFERROR(_xlfn.XLOOKUP($B341,'Ownership Metrics'!$A:$A,'Ownership Metrics'!$C:$C),"")</f>
        <v>2100</v>
      </c>
      <c r="O341" s="29">
        <f>IFERROR(_xlfn.XLOOKUP($B341,'Ownership Metrics'!$A:$A,'Ownership Metrics'!$D:$D),"")</f>
        <v>38.74</v>
      </c>
      <c r="P341" s="29">
        <f>IFERROR(_xlfn.XLOOKUP($B341,'Ownership Metrics'!$A:$A,'Ownership Metrics'!$E:$E),"")</f>
        <v>68.13</v>
      </c>
      <c r="Q341" s="30">
        <f>IFERROR(_xlfn.XLOOKUP($B341,'Ownership Metrics'!$A:$A,'Ownership Metrics'!$F:$F),"")</f>
        <v>10</v>
      </c>
      <c r="R341" s="30">
        <f>IFERROR(_xlfn.XLOOKUP($B341,'Ownership Metrics'!$A:$A,'Ownership Metrics'!$G:$G),"")</f>
        <v>44</v>
      </c>
      <c r="S341" s="27" t="str">
        <f>IFERROR(_xlfn.XLOOKUP($B341,'Ownership Metrics'!$A:$A,'Ownership Metrics'!$H:$H),"")</f>
        <v>Oligopoli</v>
      </c>
      <c r="T341" s="27" t="str">
        <f>IFERROR(_xlfn.XLOOKUP($B341,'Ownership Metrics'!$A:$A,'Ownership Metrics'!$I:$I),"")</f>
        <v>Sedang</v>
      </c>
      <c r="U341" s="27">
        <f>IF(COUNTIFS($B$2:$B341,$B341,$D$2:$D341,$D341)=1,1,0)</f>
        <v>1</v>
      </c>
      <c r="V341" s="27">
        <f t="shared" si="16"/>
        <v>1.29</v>
      </c>
      <c r="W341" s="27">
        <f t="shared" si="17"/>
        <v>9</v>
      </c>
      <c r="X341" s="27">
        <f t="shared" si="15"/>
        <v>1.2899999659000001</v>
      </c>
    </row>
    <row r="342" spans="1:24" x14ac:dyDescent="0.25">
      <c r="A342" s="26">
        <v>46265</v>
      </c>
      <c r="B342" s="27" t="s">
        <v>10197</v>
      </c>
      <c r="C342" s="27" t="s">
        <v>495</v>
      </c>
      <c r="D342" s="27" t="s">
        <v>499</v>
      </c>
      <c r="E342" s="27"/>
      <c r="F342" s="27"/>
      <c r="G342" s="27"/>
      <c r="H342" s="27"/>
      <c r="I342" s="28">
        <v>0</v>
      </c>
      <c r="J342" s="28">
        <v>1229818254</v>
      </c>
      <c r="K342" s="28">
        <v>1229818254</v>
      </c>
      <c r="L342" s="29">
        <v>38.74</v>
      </c>
      <c r="M342" s="29">
        <f>IFERROR(_xlfn.XLOOKUP($B342,'Ownership Metrics'!$A:$A,'Ownership Metrics'!$B:$B),"")</f>
        <v>8.11</v>
      </c>
      <c r="N342" s="28">
        <f>IFERROR(_xlfn.XLOOKUP($B342,'Ownership Metrics'!$A:$A,'Ownership Metrics'!$C:$C),"")</f>
        <v>2100</v>
      </c>
      <c r="O342" s="29">
        <f>IFERROR(_xlfn.XLOOKUP($B342,'Ownership Metrics'!$A:$A,'Ownership Metrics'!$D:$D),"")</f>
        <v>38.74</v>
      </c>
      <c r="P342" s="29">
        <f>IFERROR(_xlfn.XLOOKUP($B342,'Ownership Metrics'!$A:$A,'Ownership Metrics'!$E:$E),"")</f>
        <v>68.13</v>
      </c>
      <c r="Q342" s="30">
        <f>IFERROR(_xlfn.XLOOKUP($B342,'Ownership Metrics'!$A:$A,'Ownership Metrics'!$F:$F),"")</f>
        <v>10</v>
      </c>
      <c r="R342" s="30">
        <f>IFERROR(_xlfn.XLOOKUP($B342,'Ownership Metrics'!$A:$A,'Ownership Metrics'!$G:$G),"")</f>
        <v>44</v>
      </c>
      <c r="S342" s="27" t="str">
        <f>IFERROR(_xlfn.XLOOKUP($B342,'Ownership Metrics'!$A:$A,'Ownership Metrics'!$H:$H),"")</f>
        <v>Oligopoli</v>
      </c>
      <c r="T342" s="27" t="str">
        <f>IFERROR(_xlfn.XLOOKUP($B342,'Ownership Metrics'!$A:$A,'Ownership Metrics'!$I:$I),"")</f>
        <v>Sedang</v>
      </c>
      <c r="U342" s="27">
        <f>IF(COUNTIFS($B$2:$B342,$B342,$D$2:$D342,$D342)=1,1,0)</f>
        <v>1</v>
      </c>
      <c r="V342" s="27">
        <f t="shared" si="16"/>
        <v>38.74</v>
      </c>
      <c r="W342" s="27">
        <f t="shared" si="17"/>
        <v>1</v>
      </c>
      <c r="X342" s="27">
        <f t="shared" si="15"/>
        <v>38.739999965800003</v>
      </c>
    </row>
    <row r="343" spans="1:24" x14ac:dyDescent="0.25">
      <c r="A343" s="26">
        <v>46265</v>
      </c>
      <c r="B343" s="27" t="s">
        <v>10197</v>
      </c>
      <c r="C343" s="27" t="s">
        <v>495</v>
      </c>
      <c r="D343" s="27" t="s">
        <v>500</v>
      </c>
      <c r="E343" s="27"/>
      <c r="F343" s="27"/>
      <c r="G343" s="27"/>
      <c r="H343" s="27"/>
      <c r="I343" s="28">
        <v>0</v>
      </c>
      <c r="J343" s="28">
        <v>510175438</v>
      </c>
      <c r="K343" s="28">
        <v>510175438</v>
      </c>
      <c r="L343" s="29">
        <v>16.07</v>
      </c>
      <c r="M343" s="29">
        <f>IFERROR(_xlfn.XLOOKUP($B343,'Ownership Metrics'!$A:$A,'Ownership Metrics'!$B:$B),"")</f>
        <v>8.11</v>
      </c>
      <c r="N343" s="28">
        <f>IFERROR(_xlfn.XLOOKUP($B343,'Ownership Metrics'!$A:$A,'Ownership Metrics'!$C:$C),"")</f>
        <v>2100</v>
      </c>
      <c r="O343" s="29">
        <f>IFERROR(_xlfn.XLOOKUP($B343,'Ownership Metrics'!$A:$A,'Ownership Metrics'!$D:$D),"")</f>
        <v>38.74</v>
      </c>
      <c r="P343" s="29">
        <f>IFERROR(_xlfn.XLOOKUP($B343,'Ownership Metrics'!$A:$A,'Ownership Metrics'!$E:$E),"")</f>
        <v>68.13</v>
      </c>
      <c r="Q343" s="30">
        <f>IFERROR(_xlfn.XLOOKUP($B343,'Ownership Metrics'!$A:$A,'Ownership Metrics'!$F:$F),"")</f>
        <v>10</v>
      </c>
      <c r="R343" s="30">
        <f>IFERROR(_xlfn.XLOOKUP($B343,'Ownership Metrics'!$A:$A,'Ownership Metrics'!$G:$G),"")</f>
        <v>44</v>
      </c>
      <c r="S343" s="27" t="str">
        <f>IFERROR(_xlfn.XLOOKUP($B343,'Ownership Metrics'!$A:$A,'Ownership Metrics'!$H:$H),"")</f>
        <v>Oligopoli</v>
      </c>
      <c r="T343" s="27" t="str">
        <f>IFERROR(_xlfn.XLOOKUP($B343,'Ownership Metrics'!$A:$A,'Ownership Metrics'!$I:$I),"")</f>
        <v>Sedang</v>
      </c>
      <c r="U343" s="27">
        <f>IF(COUNTIFS($B$2:$B343,$B343,$D$2:$D343,$D343)=1,1,0)</f>
        <v>1</v>
      </c>
      <c r="V343" s="27">
        <f t="shared" si="16"/>
        <v>16.07</v>
      </c>
      <c r="W343" s="27">
        <f t="shared" si="17"/>
        <v>2</v>
      </c>
      <c r="X343" s="27">
        <f t="shared" si="15"/>
        <v>16.069999965699999</v>
      </c>
    </row>
    <row r="344" spans="1:24" x14ac:dyDescent="0.25">
      <c r="A344" s="26">
        <v>46265</v>
      </c>
      <c r="B344" s="27" t="s">
        <v>10197</v>
      </c>
      <c r="C344" s="27" t="s">
        <v>495</v>
      </c>
      <c r="D344" s="27" t="s">
        <v>501</v>
      </c>
      <c r="E344" s="27"/>
      <c r="F344" s="27"/>
      <c r="G344" s="27"/>
      <c r="H344" s="27"/>
      <c r="I344" s="28">
        <v>0</v>
      </c>
      <c r="J344" s="28">
        <v>422807017</v>
      </c>
      <c r="K344" s="28">
        <v>422807017</v>
      </c>
      <c r="L344" s="29">
        <v>13.32</v>
      </c>
      <c r="M344" s="29">
        <f>IFERROR(_xlfn.XLOOKUP($B344,'Ownership Metrics'!$A:$A,'Ownership Metrics'!$B:$B),"")</f>
        <v>8.11</v>
      </c>
      <c r="N344" s="28">
        <f>IFERROR(_xlfn.XLOOKUP($B344,'Ownership Metrics'!$A:$A,'Ownership Metrics'!$C:$C),"")</f>
        <v>2100</v>
      </c>
      <c r="O344" s="29">
        <f>IFERROR(_xlfn.XLOOKUP($B344,'Ownership Metrics'!$A:$A,'Ownership Metrics'!$D:$D),"")</f>
        <v>38.74</v>
      </c>
      <c r="P344" s="29">
        <f>IFERROR(_xlfn.XLOOKUP($B344,'Ownership Metrics'!$A:$A,'Ownership Metrics'!$E:$E),"")</f>
        <v>68.13</v>
      </c>
      <c r="Q344" s="30">
        <f>IFERROR(_xlfn.XLOOKUP($B344,'Ownership Metrics'!$A:$A,'Ownership Metrics'!$F:$F),"")</f>
        <v>10</v>
      </c>
      <c r="R344" s="30">
        <f>IFERROR(_xlfn.XLOOKUP($B344,'Ownership Metrics'!$A:$A,'Ownership Metrics'!$G:$G),"")</f>
        <v>44</v>
      </c>
      <c r="S344" s="27" t="str">
        <f>IFERROR(_xlfn.XLOOKUP($B344,'Ownership Metrics'!$A:$A,'Ownership Metrics'!$H:$H),"")</f>
        <v>Oligopoli</v>
      </c>
      <c r="T344" s="27" t="str">
        <f>IFERROR(_xlfn.XLOOKUP($B344,'Ownership Metrics'!$A:$A,'Ownership Metrics'!$I:$I),"")</f>
        <v>Sedang</v>
      </c>
      <c r="U344" s="27">
        <f>IF(COUNTIFS($B$2:$B344,$B344,$D$2:$D344,$D344)=1,1,0)</f>
        <v>1</v>
      </c>
      <c r="V344" s="27">
        <f t="shared" si="16"/>
        <v>13.32</v>
      </c>
      <c r="W344" s="27">
        <f t="shared" si="17"/>
        <v>3</v>
      </c>
      <c r="X344" s="27">
        <f t="shared" si="15"/>
        <v>13.319999965600001</v>
      </c>
    </row>
    <row r="345" spans="1:24" x14ac:dyDescent="0.25">
      <c r="A345" s="26">
        <v>46265</v>
      </c>
      <c r="B345" s="27" t="s">
        <v>10197</v>
      </c>
      <c r="C345" s="27" t="s">
        <v>495</v>
      </c>
      <c r="D345" s="27" t="s">
        <v>502</v>
      </c>
      <c r="E345" s="27" t="s">
        <v>22</v>
      </c>
      <c r="F345" s="27" t="s">
        <v>23</v>
      </c>
      <c r="G345" s="27"/>
      <c r="H345" s="27" t="s">
        <v>24</v>
      </c>
      <c r="I345" s="28">
        <v>65005000</v>
      </c>
      <c r="J345" s="28">
        <v>0</v>
      </c>
      <c r="K345" s="28">
        <v>65005000</v>
      </c>
      <c r="L345" s="29">
        <v>2.0499999999999998</v>
      </c>
      <c r="M345" s="29">
        <f>IFERROR(_xlfn.XLOOKUP($B345,'Ownership Metrics'!$A:$A,'Ownership Metrics'!$B:$B),"")</f>
        <v>8.11</v>
      </c>
      <c r="N345" s="28">
        <f>IFERROR(_xlfn.XLOOKUP($B345,'Ownership Metrics'!$A:$A,'Ownership Metrics'!$C:$C),"")</f>
        <v>2100</v>
      </c>
      <c r="O345" s="29">
        <f>IFERROR(_xlfn.XLOOKUP($B345,'Ownership Metrics'!$A:$A,'Ownership Metrics'!$D:$D),"")</f>
        <v>38.74</v>
      </c>
      <c r="P345" s="29">
        <f>IFERROR(_xlfn.XLOOKUP($B345,'Ownership Metrics'!$A:$A,'Ownership Metrics'!$E:$E),"")</f>
        <v>68.13</v>
      </c>
      <c r="Q345" s="30">
        <f>IFERROR(_xlfn.XLOOKUP($B345,'Ownership Metrics'!$A:$A,'Ownership Metrics'!$F:$F),"")</f>
        <v>10</v>
      </c>
      <c r="R345" s="30">
        <f>IFERROR(_xlfn.XLOOKUP($B345,'Ownership Metrics'!$A:$A,'Ownership Metrics'!$G:$G),"")</f>
        <v>44</v>
      </c>
      <c r="S345" s="27" t="str">
        <f>IFERROR(_xlfn.XLOOKUP($B345,'Ownership Metrics'!$A:$A,'Ownership Metrics'!$H:$H),"")</f>
        <v>Oligopoli</v>
      </c>
      <c r="T345" s="27" t="str">
        <f>IFERROR(_xlfn.XLOOKUP($B345,'Ownership Metrics'!$A:$A,'Ownership Metrics'!$I:$I),"")</f>
        <v>Sedang</v>
      </c>
      <c r="U345" s="27">
        <f>IF(COUNTIFS($B$2:$B345,$B345,$D$2:$D345,$D345)=1,1,0)</f>
        <v>1</v>
      </c>
      <c r="V345" s="27">
        <f t="shared" si="16"/>
        <v>2.0499999999999998</v>
      </c>
      <c r="W345" s="27">
        <f t="shared" si="17"/>
        <v>7</v>
      </c>
      <c r="X345" s="27">
        <f t="shared" si="15"/>
        <v>2.0499999654999996</v>
      </c>
    </row>
    <row r="346" spans="1:24" x14ac:dyDescent="0.25">
      <c r="A346" s="26">
        <v>46265</v>
      </c>
      <c r="B346" s="27" t="s">
        <v>10197</v>
      </c>
      <c r="C346" s="27" t="s">
        <v>495</v>
      </c>
      <c r="D346" s="27" t="s">
        <v>503</v>
      </c>
      <c r="E346" s="27" t="s">
        <v>22</v>
      </c>
      <c r="F346" s="27" t="s">
        <v>23</v>
      </c>
      <c r="G346" s="27"/>
      <c r="H346" s="27" t="s">
        <v>24</v>
      </c>
      <c r="I346" s="28">
        <v>79331400</v>
      </c>
      <c r="J346" s="28">
        <v>0</v>
      </c>
      <c r="K346" s="28">
        <v>79331400</v>
      </c>
      <c r="L346" s="29">
        <v>2.5</v>
      </c>
      <c r="M346" s="29">
        <f>IFERROR(_xlfn.XLOOKUP($B346,'Ownership Metrics'!$A:$A,'Ownership Metrics'!$B:$B),"")</f>
        <v>8.11</v>
      </c>
      <c r="N346" s="28">
        <f>IFERROR(_xlfn.XLOOKUP($B346,'Ownership Metrics'!$A:$A,'Ownership Metrics'!$C:$C),"")</f>
        <v>2100</v>
      </c>
      <c r="O346" s="29">
        <f>IFERROR(_xlfn.XLOOKUP($B346,'Ownership Metrics'!$A:$A,'Ownership Metrics'!$D:$D),"")</f>
        <v>38.74</v>
      </c>
      <c r="P346" s="29">
        <f>IFERROR(_xlfn.XLOOKUP($B346,'Ownership Metrics'!$A:$A,'Ownership Metrics'!$E:$E),"")</f>
        <v>68.13</v>
      </c>
      <c r="Q346" s="30">
        <f>IFERROR(_xlfn.XLOOKUP($B346,'Ownership Metrics'!$A:$A,'Ownership Metrics'!$F:$F),"")</f>
        <v>10</v>
      </c>
      <c r="R346" s="30">
        <f>IFERROR(_xlfn.XLOOKUP($B346,'Ownership Metrics'!$A:$A,'Ownership Metrics'!$G:$G),"")</f>
        <v>44</v>
      </c>
      <c r="S346" s="27" t="str">
        <f>IFERROR(_xlfn.XLOOKUP($B346,'Ownership Metrics'!$A:$A,'Ownership Metrics'!$H:$H),"")</f>
        <v>Oligopoli</v>
      </c>
      <c r="T346" s="27" t="str">
        <f>IFERROR(_xlfn.XLOOKUP($B346,'Ownership Metrics'!$A:$A,'Ownership Metrics'!$I:$I),"")</f>
        <v>Sedang</v>
      </c>
      <c r="U346" s="27">
        <f>IF(COUNTIFS($B$2:$B346,$B346,$D$2:$D346,$D346)=1,1,0)</f>
        <v>1</v>
      </c>
      <c r="V346" s="27">
        <f t="shared" si="16"/>
        <v>2.5</v>
      </c>
      <c r="W346" s="27">
        <f t="shared" si="17"/>
        <v>6</v>
      </c>
      <c r="X346" s="27">
        <f t="shared" si="15"/>
        <v>2.4999999653999998</v>
      </c>
    </row>
    <row r="347" spans="1:24" x14ac:dyDescent="0.25">
      <c r="A347" s="26">
        <v>46265</v>
      </c>
      <c r="B347" s="27" t="s">
        <v>10197</v>
      </c>
      <c r="C347" s="27" t="s">
        <v>495</v>
      </c>
      <c r="D347" s="27" t="s">
        <v>504</v>
      </c>
      <c r="E347" s="27" t="s">
        <v>22</v>
      </c>
      <c r="F347" s="27" t="s">
        <v>23</v>
      </c>
      <c r="G347" s="27"/>
      <c r="H347" s="27" t="s">
        <v>24</v>
      </c>
      <c r="I347" s="28">
        <v>65000000</v>
      </c>
      <c r="J347" s="28">
        <v>0</v>
      </c>
      <c r="K347" s="28">
        <v>65000000</v>
      </c>
      <c r="L347" s="29">
        <v>2.0499999999999998</v>
      </c>
      <c r="M347" s="29">
        <f>IFERROR(_xlfn.XLOOKUP($B347,'Ownership Metrics'!$A:$A,'Ownership Metrics'!$B:$B),"")</f>
        <v>8.11</v>
      </c>
      <c r="N347" s="28">
        <f>IFERROR(_xlfn.XLOOKUP($B347,'Ownership Metrics'!$A:$A,'Ownership Metrics'!$C:$C),"")</f>
        <v>2100</v>
      </c>
      <c r="O347" s="29">
        <f>IFERROR(_xlfn.XLOOKUP($B347,'Ownership Metrics'!$A:$A,'Ownership Metrics'!$D:$D),"")</f>
        <v>38.74</v>
      </c>
      <c r="P347" s="29">
        <f>IFERROR(_xlfn.XLOOKUP($B347,'Ownership Metrics'!$A:$A,'Ownership Metrics'!$E:$E),"")</f>
        <v>68.13</v>
      </c>
      <c r="Q347" s="30">
        <f>IFERROR(_xlfn.XLOOKUP($B347,'Ownership Metrics'!$A:$A,'Ownership Metrics'!$F:$F),"")</f>
        <v>10</v>
      </c>
      <c r="R347" s="30">
        <f>IFERROR(_xlfn.XLOOKUP($B347,'Ownership Metrics'!$A:$A,'Ownership Metrics'!$G:$G),"")</f>
        <v>44</v>
      </c>
      <c r="S347" s="27" t="str">
        <f>IFERROR(_xlfn.XLOOKUP($B347,'Ownership Metrics'!$A:$A,'Ownership Metrics'!$H:$H),"")</f>
        <v>Oligopoli</v>
      </c>
      <c r="T347" s="27" t="str">
        <f>IFERROR(_xlfn.XLOOKUP($B347,'Ownership Metrics'!$A:$A,'Ownership Metrics'!$I:$I),"")</f>
        <v>Sedang</v>
      </c>
      <c r="U347" s="27">
        <f>IF(COUNTIFS($B$2:$B347,$B347,$D$2:$D347,$D347)=1,1,0)</f>
        <v>1</v>
      </c>
      <c r="V347" s="27">
        <f t="shared" si="16"/>
        <v>2.0499999999999998</v>
      </c>
      <c r="W347" s="27">
        <f t="shared" si="17"/>
        <v>8</v>
      </c>
      <c r="X347" s="27">
        <f t="shared" si="15"/>
        <v>2.0499999652999996</v>
      </c>
    </row>
    <row r="348" spans="1:24" x14ac:dyDescent="0.25">
      <c r="A348" s="26">
        <v>46265</v>
      </c>
      <c r="B348" s="27" t="s">
        <v>10197</v>
      </c>
      <c r="C348" s="27" t="s">
        <v>495</v>
      </c>
      <c r="D348" s="27" t="s">
        <v>505</v>
      </c>
      <c r="E348" s="27" t="s">
        <v>22</v>
      </c>
      <c r="F348" s="27" t="s">
        <v>23</v>
      </c>
      <c r="G348" s="27"/>
      <c r="H348" s="27" t="s">
        <v>24</v>
      </c>
      <c r="I348" s="28">
        <v>370000000</v>
      </c>
      <c r="J348" s="28">
        <v>0</v>
      </c>
      <c r="K348" s="28">
        <v>370000000</v>
      </c>
      <c r="L348" s="29">
        <v>11.66</v>
      </c>
      <c r="M348" s="29">
        <f>IFERROR(_xlfn.XLOOKUP($B348,'Ownership Metrics'!$A:$A,'Ownership Metrics'!$B:$B),"")</f>
        <v>8.11</v>
      </c>
      <c r="N348" s="28">
        <f>IFERROR(_xlfn.XLOOKUP($B348,'Ownership Metrics'!$A:$A,'Ownership Metrics'!$C:$C),"")</f>
        <v>2100</v>
      </c>
      <c r="O348" s="29">
        <f>IFERROR(_xlfn.XLOOKUP($B348,'Ownership Metrics'!$A:$A,'Ownership Metrics'!$D:$D),"")</f>
        <v>38.74</v>
      </c>
      <c r="P348" s="29">
        <f>IFERROR(_xlfn.XLOOKUP($B348,'Ownership Metrics'!$A:$A,'Ownership Metrics'!$E:$E),"")</f>
        <v>68.13</v>
      </c>
      <c r="Q348" s="30">
        <f>IFERROR(_xlfn.XLOOKUP($B348,'Ownership Metrics'!$A:$A,'Ownership Metrics'!$F:$F),"")</f>
        <v>10</v>
      </c>
      <c r="R348" s="30">
        <f>IFERROR(_xlfn.XLOOKUP($B348,'Ownership Metrics'!$A:$A,'Ownership Metrics'!$G:$G),"")</f>
        <v>44</v>
      </c>
      <c r="S348" s="27" t="str">
        <f>IFERROR(_xlfn.XLOOKUP($B348,'Ownership Metrics'!$A:$A,'Ownership Metrics'!$H:$H),"")</f>
        <v>Oligopoli</v>
      </c>
      <c r="T348" s="27" t="str">
        <f>IFERROR(_xlfn.XLOOKUP($B348,'Ownership Metrics'!$A:$A,'Ownership Metrics'!$I:$I),"")</f>
        <v>Sedang</v>
      </c>
      <c r="U348" s="27">
        <f>IF(COUNTIFS($B$2:$B348,$B348,$D$2:$D348,$D348)=1,1,0)</f>
        <v>1</v>
      </c>
      <c r="V348" s="27">
        <f t="shared" si="16"/>
        <v>11.66</v>
      </c>
      <c r="W348" s="27">
        <f t="shared" si="17"/>
        <v>4</v>
      </c>
      <c r="X348" s="27">
        <f t="shared" si="15"/>
        <v>11.659999965200001</v>
      </c>
    </row>
    <row r="349" spans="1:24" x14ac:dyDescent="0.25">
      <c r="A349" s="26">
        <v>46265</v>
      </c>
      <c r="B349" s="27" t="s">
        <v>10198</v>
      </c>
      <c r="C349" s="27" t="s">
        <v>507</v>
      </c>
      <c r="D349" s="27" t="s">
        <v>508</v>
      </c>
      <c r="E349" s="27" t="s">
        <v>22</v>
      </c>
      <c r="F349" s="27" t="s">
        <v>23</v>
      </c>
      <c r="G349" s="27"/>
      <c r="H349" s="27" t="s">
        <v>24</v>
      </c>
      <c r="I349" s="28">
        <v>840579700</v>
      </c>
      <c r="J349" s="28">
        <v>250000000</v>
      </c>
      <c r="K349" s="28">
        <v>1090579700</v>
      </c>
      <c r="L349" s="29">
        <v>29.08</v>
      </c>
      <c r="M349" s="29">
        <f>IFERROR(_xlfn.XLOOKUP($B349,'Ownership Metrics'!$A:$A,'Ownership Metrics'!$B:$B),"")</f>
        <v>12.09</v>
      </c>
      <c r="N349" s="28">
        <f>IFERROR(_xlfn.XLOOKUP($B349,'Ownership Metrics'!$A:$A,'Ownership Metrics'!$C:$C),"")</f>
        <v>1212</v>
      </c>
      <c r="O349" s="29">
        <f>IFERROR(_xlfn.XLOOKUP($B349,'Ownership Metrics'!$A:$A,'Ownership Metrics'!$D:$D),"")</f>
        <v>29.08</v>
      </c>
      <c r="P349" s="29">
        <f>IFERROR(_xlfn.XLOOKUP($B349,'Ownership Metrics'!$A:$A,'Ownership Metrics'!$E:$E),"")</f>
        <v>49.85</v>
      </c>
      <c r="Q349" s="30">
        <f>IFERROR(_xlfn.XLOOKUP($B349,'Ownership Metrics'!$A:$A,'Ownership Metrics'!$F:$F),"")</f>
        <v>15</v>
      </c>
      <c r="R349" s="30">
        <f>IFERROR(_xlfn.XLOOKUP($B349,'Ownership Metrics'!$A:$A,'Ownership Metrics'!$G:$G),"")</f>
        <v>28</v>
      </c>
      <c r="S349" s="27" t="str">
        <f>IFERROR(_xlfn.XLOOKUP($B349,'Ownership Metrics'!$A:$A,'Ownership Metrics'!$H:$H),"")</f>
        <v>Moderat</v>
      </c>
      <c r="T349" s="27" t="str">
        <f>IFERROR(_xlfn.XLOOKUP($B349,'Ownership Metrics'!$A:$A,'Ownership Metrics'!$I:$I),"")</f>
        <v>Sedang</v>
      </c>
      <c r="U349" s="27">
        <f>IF(COUNTIFS($B$2:$B349,$B349,$D$2:$D349,$D349)=1,1,0)</f>
        <v>1</v>
      </c>
      <c r="V349" s="27">
        <f t="shared" si="16"/>
        <v>29.08</v>
      </c>
      <c r="W349" s="27">
        <f t="shared" si="17"/>
        <v>1</v>
      </c>
      <c r="X349" s="27">
        <f t="shared" si="15"/>
        <v>29.079999965099997</v>
      </c>
    </row>
    <row r="350" spans="1:24" x14ac:dyDescent="0.25">
      <c r="A350" s="26">
        <v>46265</v>
      </c>
      <c r="B350" s="27" t="s">
        <v>10198</v>
      </c>
      <c r="C350" s="27" t="s">
        <v>507</v>
      </c>
      <c r="D350" s="27" t="s">
        <v>509</v>
      </c>
      <c r="E350" s="27" t="s">
        <v>22</v>
      </c>
      <c r="F350" s="27" t="s">
        <v>23</v>
      </c>
      <c r="G350" s="27"/>
      <c r="H350" s="27" t="s">
        <v>24</v>
      </c>
      <c r="I350" s="28">
        <v>123333000</v>
      </c>
      <c r="J350" s="28">
        <v>0</v>
      </c>
      <c r="K350" s="28">
        <v>123333000</v>
      </c>
      <c r="L350" s="29">
        <v>3.29</v>
      </c>
      <c r="M350" s="29">
        <f>IFERROR(_xlfn.XLOOKUP($B350,'Ownership Metrics'!$A:$A,'Ownership Metrics'!$B:$B),"")</f>
        <v>12.09</v>
      </c>
      <c r="N350" s="28">
        <f>IFERROR(_xlfn.XLOOKUP($B350,'Ownership Metrics'!$A:$A,'Ownership Metrics'!$C:$C),"")</f>
        <v>1212</v>
      </c>
      <c r="O350" s="29">
        <f>IFERROR(_xlfn.XLOOKUP($B350,'Ownership Metrics'!$A:$A,'Ownership Metrics'!$D:$D),"")</f>
        <v>29.08</v>
      </c>
      <c r="P350" s="29">
        <f>IFERROR(_xlfn.XLOOKUP($B350,'Ownership Metrics'!$A:$A,'Ownership Metrics'!$E:$E),"")</f>
        <v>49.85</v>
      </c>
      <c r="Q350" s="30">
        <f>IFERROR(_xlfn.XLOOKUP($B350,'Ownership Metrics'!$A:$A,'Ownership Metrics'!$F:$F),"")</f>
        <v>15</v>
      </c>
      <c r="R350" s="30">
        <f>IFERROR(_xlfn.XLOOKUP($B350,'Ownership Metrics'!$A:$A,'Ownership Metrics'!$G:$G),"")</f>
        <v>28</v>
      </c>
      <c r="S350" s="27" t="str">
        <f>IFERROR(_xlfn.XLOOKUP($B350,'Ownership Metrics'!$A:$A,'Ownership Metrics'!$H:$H),"")</f>
        <v>Moderat</v>
      </c>
      <c r="T350" s="27" t="str">
        <f>IFERROR(_xlfn.XLOOKUP($B350,'Ownership Metrics'!$A:$A,'Ownership Metrics'!$I:$I),"")</f>
        <v>Sedang</v>
      </c>
      <c r="U350" s="27">
        <f>IF(COUNTIFS($B$2:$B350,$B350,$D$2:$D350,$D350)=1,1,0)</f>
        <v>1</v>
      </c>
      <c r="V350" s="27">
        <f t="shared" si="16"/>
        <v>3.29</v>
      </c>
      <c r="W350" s="27">
        <f t="shared" si="17"/>
        <v>8</v>
      </c>
      <c r="X350" s="27">
        <f t="shared" si="15"/>
        <v>3.2899999650000002</v>
      </c>
    </row>
    <row r="351" spans="1:24" x14ac:dyDescent="0.25">
      <c r="A351" s="26">
        <v>46265</v>
      </c>
      <c r="B351" s="27" t="s">
        <v>10198</v>
      </c>
      <c r="C351" s="27" t="s">
        <v>507</v>
      </c>
      <c r="D351" s="27" t="s">
        <v>510</v>
      </c>
      <c r="E351" s="27" t="s">
        <v>22</v>
      </c>
      <c r="F351" s="27" t="s">
        <v>23</v>
      </c>
      <c r="G351" s="27"/>
      <c r="H351" s="27" t="s">
        <v>24</v>
      </c>
      <c r="I351" s="28">
        <v>186000000</v>
      </c>
      <c r="J351" s="28">
        <v>0</v>
      </c>
      <c r="K351" s="28">
        <v>186000000</v>
      </c>
      <c r="L351" s="29">
        <v>4.96</v>
      </c>
      <c r="M351" s="29">
        <f>IFERROR(_xlfn.XLOOKUP($B351,'Ownership Metrics'!$A:$A,'Ownership Metrics'!$B:$B),"")</f>
        <v>12.09</v>
      </c>
      <c r="N351" s="28">
        <f>IFERROR(_xlfn.XLOOKUP($B351,'Ownership Metrics'!$A:$A,'Ownership Metrics'!$C:$C),"")</f>
        <v>1212</v>
      </c>
      <c r="O351" s="29">
        <f>IFERROR(_xlfn.XLOOKUP($B351,'Ownership Metrics'!$A:$A,'Ownership Metrics'!$D:$D),"")</f>
        <v>29.08</v>
      </c>
      <c r="P351" s="29">
        <f>IFERROR(_xlfn.XLOOKUP($B351,'Ownership Metrics'!$A:$A,'Ownership Metrics'!$E:$E),"")</f>
        <v>49.85</v>
      </c>
      <c r="Q351" s="30">
        <f>IFERROR(_xlfn.XLOOKUP($B351,'Ownership Metrics'!$A:$A,'Ownership Metrics'!$F:$F),"")</f>
        <v>15</v>
      </c>
      <c r="R351" s="30">
        <f>IFERROR(_xlfn.XLOOKUP($B351,'Ownership Metrics'!$A:$A,'Ownership Metrics'!$G:$G),"")</f>
        <v>28</v>
      </c>
      <c r="S351" s="27" t="str">
        <f>IFERROR(_xlfn.XLOOKUP($B351,'Ownership Metrics'!$A:$A,'Ownership Metrics'!$H:$H),"")</f>
        <v>Moderat</v>
      </c>
      <c r="T351" s="27" t="str">
        <f>IFERROR(_xlfn.XLOOKUP($B351,'Ownership Metrics'!$A:$A,'Ownership Metrics'!$I:$I),"")</f>
        <v>Sedang</v>
      </c>
      <c r="U351" s="27">
        <f>IF(COUNTIFS($B$2:$B351,$B351,$D$2:$D351,$D351)=1,1,0)</f>
        <v>1</v>
      </c>
      <c r="V351" s="27">
        <f t="shared" si="16"/>
        <v>4.96</v>
      </c>
      <c r="W351" s="27">
        <f t="shared" si="17"/>
        <v>6</v>
      </c>
      <c r="X351" s="27">
        <f t="shared" si="15"/>
        <v>4.9599999648999997</v>
      </c>
    </row>
    <row r="352" spans="1:24" x14ac:dyDescent="0.25">
      <c r="A352" s="26">
        <v>46265</v>
      </c>
      <c r="B352" s="27" t="s">
        <v>10198</v>
      </c>
      <c r="C352" s="27" t="s">
        <v>507</v>
      </c>
      <c r="D352" s="27" t="s">
        <v>511</v>
      </c>
      <c r="E352" s="27" t="s">
        <v>22</v>
      </c>
      <c r="F352" s="27" t="s">
        <v>23</v>
      </c>
      <c r="G352" s="27"/>
      <c r="H352" s="27" t="s">
        <v>24</v>
      </c>
      <c r="I352" s="28">
        <v>156000000</v>
      </c>
      <c r="J352" s="28">
        <v>0</v>
      </c>
      <c r="K352" s="28">
        <v>156000000</v>
      </c>
      <c r="L352" s="29">
        <v>4.16</v>
      </c>
      <c r="M352" s="29">
        <f>IFERROR(_xlfn.XLOOKUP($B352,'Ownership Metrics'!$A:$A,'Ownership Metrics'!$B:$B),"")</f>
        <v>12.09</v>
      </c>
      <c r="N352" s="28">
        <f>IFERROR(_xlfn.XLOOKUP($B352,'Ownership Metrics'!$A:$A,'Ownership Metrics'!$C:$C),"")</f>
        <v>1212</v>
      </c>
      <c r="O352" s="29">
        <f>IFERROR(_xlfn.XLOOKUP($B352,'Ownership Metrics'!$A:$A,'Ownership Metrics'!$D:$D),"")</f>
        <v>29.08</v>
      </c>
      <c r="P352" s="29">
        <f>IFERROR(_xlfn.XLOOKUP($B352,'Ownership Metrics'!$A:$A,'Ownership Metrics'!$E:$E),"")</f>
        <v>49.85</v>
      </c>
      <c r="Q352" s="30">
        <f>IFERROR(_xlfn.XLOOKUP($B352,'Ownership Metrics'!$A:$A,'Ownership Metrics'!$F:$F),"")</f>
        <v>15</v>
      </c>
      <c r="R352" s="30">
        <f>IFERROR(_xlfn.XLOOKUP($B352,'Ownership Metrics'!$A:$A,'Ownership Metrics'!$G:$G),"")</f>
        <v>28</v>
      </c>
      <c r="S352" s="27" t="str">
        <f>IFERROR(_xlfn.XLOOKUP($B352,'Ownership Metrics'!$A:$A,'Ownership Metrics'!$H:$H),"")</f>
        <v>Moderat</v>
      </c>
      <c r="T352" s="27" t="str">
        <f>IFERROR(_xlfn.XLOOKUP($B352,'Ownership Metrics'!$A:$A,'Ownership Metrics'!$I:$I),"")</f>
        <v>Sedang</v>
      </c>
      <c r="U352" s="27">
        <f>IF(COUNTIFS($B$2:$B352,$B352,$D$2:$D352,$D352)=1,1,0)</f>
        <v>1</v>
      </c>
      <c r="V352" s="27">
        <f t="shared" si="16"/>
        <v>4.16</v>
      </c>
      <c r="W352" s="27">
        <f t="shared" si="17"/>
        <v>7</v>
      </c>
      <c r="X352" s="27">
        <f t="shared" si="15"/>
        <v>4.1599999647999999</v>
      </c>
    </row>
    <row r="353" spans="1:24" x14ac:dyDescent="0.25">
      <c r="A353" s="26">
        <v>46265</v>
      </c>
      <c r="B353" s="27" t="s">
        <v>10198</v>
      </c>
      <c r="C353" s="27" t="s">
        <v>507</v>
      </c>
      <c r="D353" s="27" t="s">
        <v>512</v>
      </c>
      <c r="E353" s="27" t="s">
        <v>22</v>
      </c>
      <c r="F353" s="27" t="s">
        <v>23</v>
      </c>
      <c r="G353" s="27"/>
      <c r="H353" s="27" t="s">
        <v>24</v>
      </c>
      <c r="I353" s="28">
        <v>92495300</v>
      </c>
      <c r="J353" s="28">
        <v>0</v>
      </c>
      <c r="K353" s="28">
        <v>92495300</v>
      </c>
      <c r="L353" s="29">
        <v>2.4700000000000002</v>
      </c>
      <c r="M353" s="29">
        <f>IFERROR(_xlfn.XLOOKUP($B353,'Ownership Metrics'!$A:$A,'Ownership Metrics'!$B:$B),"")</f>
        <v>12.09</v>
      </c>
      <c r="N353" s="28">
        <f>IFERROR(_xlfn.XLOOKUP($B353,'Ownership Metrics'!$A:$A,'Ownership Metrics'!$C:$C),"")</f>
        <v>1212</v>
      </c>
      <c r="O353" s="29">
        <f>IFERROR(_xlfn.XLOOKUP($B353,'Ownership Metrics'!$A:$A,'Ownership Metrics'!$D:$D),"")</f>
        <v>29.08</v>
      </c>
      <c r="P353" s="29">
        <f>IFERROR(_xlfn.XLOOKUP($B353,'Ownership Metrics'!$A:$A,'Ownership Metrics'!$E:$E),"")</f>
        <v>49.85</v>
      </c>
      <c r="Q353" s="30">
        <f>IFERROR(_xlfn.XLOOKUP($B353,'Ownership Metrics'!$A:$A,'Ownership Metrics'!$F:$F),"")</f>
        <v>15</v>
      </c>
      <c r="R353" s="30">
        <f>IFERROR(_xlfn.XLOOKUP($B353,'Ownership Metrics'!$A:$A,'Ownership Metrics'!$G:$G),"")</f>
        <v>28</v>
      </c>
      <c r="S353" s="27" t="str">
        <f>IFERROR(_xlfn.XLOOKUP($B353,'Ownership Metrics'!$A:$A,'Ownership Metrics'!$H:$H),"")</f>
        <v>Moderat</v>
      </c>
      <c r="T353" s="27" t="str">
        <f>IFERROR(_xlfn.XLOOKUP($B353,'Ownership Metrics'!$A:$A,'Ownership Metrics'!$I:$I),"")</f>
        <v>Sedang</v>
      </c>
      <c r="U353" s="27">
        <f>IF(COUNTIFS($B$2:$B353,$B353,$D$2:$D353,$D353)=1,1,0)</f>
        <v>1</v>
      </c>
      <c r="V353" s="27">
        <f t="shared" si="16"/>
        <v>2.4700000000000002</v>
      </c>
      <c r="W353" s="27">
        <f t="shared" si="17"/>
        <v>11</v>
      </c>
      <c r="X353" s="27">
        <f t="shared" si="15"/>
        <v>2.4699999647000004</v>
      </c>
    </row>
    <row r="354" spans="1:24" x14ac:dyDescent="0.25">
      <c r="A354" s="26">
        <v>46265</v>
      </c>
      <c r="B354" s="27" t="s">
        <v>10198</v>
      </c>
      <c r="C354" s="27" t="s">
        <v>507</v>
      </c>
      <c r="D354" s="27" t="s">
        <v>513</v>
      </c>
      <c r="E354" s="27" t="s">
        <v>22</v>
      </c>
      <c r="F354" s="27" t="s">
        <v>23</v>
      </c>
      <c r="G354" s="27"/>
      <c r="H354" s="27" t="s">
        <v>24</v>
      </c>
      <c r="I354" s="28">
        <v>187658300</v>
      </c>
      <c r="J354" s="28">
        <v>0</v>
      </c>
      <c r="K354" s="28">
        <v>187658300</v>
      </c>
      <c r="L354" s="29">
        <v>5</v>
      </c>
      <c r="M354" s="29">
        <f>IFERROR(_xlfn.XLOOKUP($B354,'Ownership Metrics'!$A:$A,'Ownership Metrics'!$B:$B),"")</f>
        <v>12.09</v>
      </c>
      <c r="N354" s="28">
        <f>IFERROR(_xlfn.XLOOKUP($B354,'Ownership Metrics'!$A:$A,'Ownership Metrics'!$C:$C),"")</f>
        <v>1212</v>
      </c>
      <c r="O354" s="29">
        <f>IFERROR(_xlfn.XLOOKUP($B354,'Ownership Metrics'!$A:$A,'Ownership Metrics'!$D:$D),"")</f>
        <v>29.08</v>
      </c>
      <c r="P354" s="29">
        <f>IFERROR(_xlfn.XLOOKUP($B354,'Ownership Metrics'!$A:$A,'Ownership Metrics'!$E:$E),"")</f>
        <v>49.85</v>
      </c>
      <c r="Q354" s="30">
        <f>IFERROR(_xlfn.XLOOKUP($B354,'Ownership Metrics'!$A:$A,'Ownership Metrics'!$F:$F),"")</f>
        <v>15</v>
      </c>
      <c r="R354" s="30">
        <f>IFERROR(_xlfn.XLOOKUP($B354,'Ownership Metrics'!$A:$A,'Ownership Metrics'!$G:$G),"")</f>
        <v>28</v>
      </c>
      <c r="S354" s="27" t="str">
        <f>IFERROR(_xlfn.XLOOKUP($B354,'Ownership Metrics'!$A:$A,'Ownership Metrics'!$H:$H),"")</f>
        <v>Moderat</v>
      </c>
      <c r="T354" s="27" t="str">
        <f>IFERROR(_xlfn.XLOOKUP($B354,'Ownership Metrics'!$A:$A,'Ownership Metrics'!$I:$I),"")</f>
        <v>Sedang</v>
      </c>
      <c r="U354" s="27">
        <f>IF(COUNTIFS($B$2:$B354,$B354,$D$2:$D354,$D354)=1,1,0)</f>
        <v>1</v>
      </c>
      <c r="V354" s="27">
        <f t="shared" si="16"/>
        <v>5</v>
      </c>
      <c r="W354" s="27">
        <f t="shared" si="17"/>
        <v>4</v>
      </c>
      <c r="X354" s="27">
        <f t="shared" si="15"/>
        <v>4.9999999645999997</v>
      </c>
    </row>
    <row r="355" spans="1:24" x14ac:dyDescent="0.25">
      <c r="A355" s="26">
        <v>46265</v>
      </c>
      <c r="B355" s="27" t="s">
        <v>10198</v>
      </c>
      <c r="C355" s="27" t="s">
        <v>507</v>
      </c>
      <c r="D355" s="27" t="s">
        <v>514</v>
      </c>
      <c r="E355" s="27" t="s">
        <v>22</v>
      </c>
      <c r="F355" s="27" t="s">
        <v>23</v>
      </c>
      <c r="G355" s="27"/>
      <c r="H355" s="27" t="s">
        <v>24</v>
      </c>
      <c r="I355" s="28">
        <v>187000000</v>
      </c>
      <c r="J355" s="28">
        <v>0</v>
      </c>
      <c r="K355" s="28">
        <v>187000000</v>
      </c>
      <c r="L355" s="29">
        <v>4.99</v>
      </c>
      <c r="M355" s="29">
        <f>IFERROR(_xlfn.XLOOKUP($B355,'Ownership Metrics'!$A:$A,'Ownership Metrics'!$B:$B),"")</f>
        <v>12.09</v>
      </c>
      <c r="N355" s="28">
        <f>IFERROR(_xlfn.XLOOKUP($B355,'Ownership Metrics'!$A:$A,'Ownership Metrics'!$C:$C),"")</f>
        <v>1212</v>
      </c>
      <c r="O355" s="29">
        <f>IFERROR(_xlfn.XLOOKUP($B355,'Ownership Metrics'!$A:$A,'Ownership Metrics'!$D:$D),"")</f>
        <v>29.08</v>
      </c>
      <c r="P355" s="29">
        <f>IFERROR(_xlfn.XLOOKUP($B355,'Ownership Metrics'!$A:$A,'Ownership Metrics'!$E:$E),"")</f>
        <v>49.85</v>
      </c>
      <c r="Q355" s="30">
        <f>IFERROR(_xlfn.XLOOKUP($B355,'Ownership Metrics'!$A:$A,'Ownership Metrics'!$F:$F),"")</f>
        <v>15</v>
      </c>
      <c r="R355" s="30">
        <f>IFERROR(_xlfn.XLOOKUP($B355,'Ownership Metrics'!$A:$A,'Ownership Metrics'!$G:$G),"")</f>
        <v>28</v>
      </c>
      <c r="S355" s="27" t="str">
        <f>IFERROR(_xlfn.XLOOKUP($B355,'Ownership Metrics'!$A:$A,'Ownership Metrics'!$H:$H),"")</f>
        <v>Moderat</v>
      </c>
      <c r="T355" s="27" t="str">
        <f>IFERROR(_xlfn.XLOOKUP($B355,'Ownership Metrics'!$A:$A,'Ownership Metrics'!$I:$I),"")</f>
        <v>Sedang</v>
      </c>
      <c r="U355" s="27">
        <f>IF(COUNTIFS($B$2:$B355,$B355,$D$2:$D355,$D355)=1,1,0)</f>
        <v>1</v>
      </c>
      <c r="V355" s="27">
        <f t="shared" si="16"/>
        <v>4.99</v>
      </c>
      <c r="W355" s="27">
        <f t="shared" si="17"/>
        <v>5</v>
      </c>
      <c r="X355" s="27">
        <f t="shared" si="15"/>
        <v>4.9899999644999999</v>
      </c>
    </row>
    <row r="356" spans="1:24" x14ac:dyDescent="0.25">
      <c r="A356" s="26">
        <v>46265</v>
      </c>
      <c r="B356" s="27" t="s">
        <v>10198</v>
      </c>
      <c r="C356" s="27" t="s">
        <v>507</v>
      </c>
      <c r="D356" s="27" t="s">
        <v>515</v>
      </c>
      <c r="E356" s="27" t="s">
        <v>22</v>
      </c>
      <c r="F356" s="27" t="s">
        <v>32</v>
      </c>
      <c r="G356" s="27"/>
      <c r="H356" s="27" t="s">
        <v>64</v>
      </c>
      <c r="I356" s="28">
        <v>303000000</v>
      </c>
      <c r="J356" s="28">
        <v>0</v>
      </c>
      <c r="K356" s="28">
        <v>303000000</v>
      </c>
      <c r="L356" s="29">
        <v>8.08</v>
      </c>
      <c r="M356" s="29">
        <f>IFERROR(_xlfn.XLOOKUP($B356,'Ownership Metrics'!$A:$A,'Ownership Metrics'!$B:$B),"")</f>
        <v>12.09</v>
      </c>
      <c r="N356" s="28">
        <f>IFERROR(_xlfn.XLOOKUP($B356,'Ownership Metrics'!$A:$A,'Ownership Metrics'!$C:$C),"")</f>
        <v>1212</v>
      </c>
      <c r="O356" s="29">
        <f>IFERROR(_xlfn.XLOOKUP($B356,'Ownership Metrics'!$A:$A,'Ownership Metrics'!$D:$D),"")</f>
        <v>29.08</v>
      </c>
      <c r="P356" s="29">
        <f>IFERROR(_xlfn.XLOOKUP($B356,'Ownership Metrics'!$A:$A,'Ownership Metrics'!$E:$E),"")</f>
        <v>49.85</v>
      </c>
      <c r="Q356" s="30">
        <f>IFERROR(_xlfn.XLOOKUP($B356,'Ownership Metrics'!$A:$A,'Ownership Metrics'!$F:$F),"")</f>
        <v>15</v>
      </c>
      <c r="R356" s="30">
        <f>IFERROR(_xlfn.XLOOKUP($B356,'Ownership Metrics'!$A:$A,'Ownership Metrics'!$G:$G),"")</f>
        <v>28</v>
      </c>
      <c r="S356" s="27" t="str">
        <f>IFERROR(_xlfn.XLOOKUP($B356,'Ownership Metrics'!$A:$A,'Ownership Metrics'!$H:$H),"")</f>
        <v>Moderat</v>
      </c>
      <c r="T356" s="27" t="str">
        <f>IFERROR(_xlfn.XLOOKUP($B356,'Ownership Metrics'!$A:$A,'Ownership Metrics'!$I:$I),"")</f>
        <v>Sedang</v>
      </c>
      <c r="U356" s="27">
        <f>IF(COUNTIFS($B$2:$B356,$B356,$D$2:$D356,$D356)=1,1,0)</f>
        <v>1</v>
      </c>
      <c r="V356" s="27">
        <f t="shared" si="16"/>
        <v>8.08</v>
      </c>
      <c r="W356" s="27">
        <f t="shared" si="17"/>
        <v>3</v>
      </c>
      <c r="X356" s="27">
        <f t="shared" si="15"/>
        <v>8.0799999644000007</v>
      </c>
    </row>
    <row r="357" spans="1:24" x14ac:dyDescent="0.25">
      <c r="A357" s="26">
        <v>46265</v>
      </c>
      <c r="B357" s="27" t="s">
        <v>10198</v>
      </c>
      <c r="C357" s="27" t="s">
        <v>507</v>
      </c>
      <c r="D357" s="27" t="s">
        <v>207</v>
      </c>
      <c r="E357" s="27" t="s">
        <v>26</v>
      </c>
      <c r="F357" s="27" t="s">
        <v>32</v>
      </c>
      <c r="G357" s="27"/>
      <c r="H357" s="27" t="s">
        <v>64</v>
      </c>
      <c r="I357" s="28">
        <v>87666000</v>
      </c>
      <c r="J357" s="28">
        <v>0</v>
      </c>
      <c r="K357" s="28">
        <v>87666000</v>
      </c>
      <c r="L357" s="29">
        <v>2.34</v>
      </c>
      <c r="M357" s="29">
        <f>IFERROR(_xlfn.XLOOKUP($B357,'Ownership Metrics'!$A:$A,'Ownership Metrics'!$B:$B),"")</f>
        <v>12.09</v>
      </c>
      <c r="N357" s="28">
        <f>IFERROR(_xlfn.XLOOKUP($B357,'Ownership Metrics'!$A:$A,'Ownership Metrics'!$C:$C),"")</f>
        <v>1212</v>
      </c>
      <c r="O357" s="29">
        <f>IFERROR(_xlfn.XLOOKUP($B357,'Ownership Metrics'!$A:$A,'Ownership Metrics'!$D:$D),"")</f>
        <v>29.08</v>
      </c>
      <c r="P357" s="29">
        <f>IFERROR(_xlfn.XLOOKUP($B357,'Ownership Metrics'!$A:$A,'Ownership Metrics'!$E:$E),"")</f>
        <v>49.85</v>
      </c>
      <c r="Q357" s="30">
        <f>IFERROR(_xlfn.XLOOKUP($B357,'Ownership Metrics'!$A:$A,'Ownership Metrics'!$F:$F),"")</f>
        <v>15</v>
      </c>
      <c r="R357" s="30">
        <f>IFERROR(_xlfn.XLOOKUP($B357,'Ownership Metrics'!$A:$A,'Ownership Metrics'!$G:$G),"")</f>
        <v>28</v>
      </c>
      <c r="S357" s="27" t="str">
        <f>IFERROR(_xlfn.XLOOKUP($B357,'Ownership Metrics'!$A:$A,'Ownership Metrics'!$H:$H),"")</f>
        <v>Moderat</v>
      </c>
      <c r="T357" s="27" t="str">
        <f>IFERROR(_xlfn.XLOOKUP($B357,'Ownership Metrics'!$A:$A,'Ownership Metrics'!$I:$I),"")</f>
        <v>Sedang</v>
      </c>
      <c r="U357" s="27">
        <f>IF(COUNTIFS($B$2:$B357,$B357,$D$2:$D357,$D357)=1,1,0)</f>
        <v>1</v>
      </c>
      <c r="V357" s="27">
        <f t="shared" si="16"/>
        <v>2.34</v>
      </c>
      <c r="W357" s="27">
        <f t="shared" si="17"/>
        <v>12</v>
      </c>
      <c r="X357" s="27">
        <f t="shared" si="15"/>
        <v>2.3399999643</v>
      </c>
    </row>
    <row r="358" spans="1:24" x14ac:dyDescent="0.25">
      <c r="A358" s="26">
        <v>46265</v>
      </c>
      <c r="B358" s="27" t="s">
        <v>10198</v>
      </c>
      <c r="C358" s="27" t="s">
        <v>507</v>
      </c>
      <c r="D358" s="27" t="s">
        <v>348</v>
      </c>
      <c r="E358" s="27" t="s">
        <v>26</v>
      </c>
      <c r="F358" s="27" t="s">
        <v>32</v>
      </c>
      <c r="G358" s="27"/>
      <c r="H358" s="27" t="s">
        <v>64</v>
      </c>
      <c r="I358" s="28">
        <v>100000000</v>
      </c>
      <c r="J358" s="28">
        <v>0</v>
      </c>
      <c r="K358" s="28">
        <v>100000000</v>
      </c>
      <c r="L358" s="29">
        <v>2.67</v>
      </c>
      <c r="M358" s="29">
        <f>IFERROR(_xlfn.XLOOKUP($B358,'Ownership Metrics'!$A:$A,'Ownership Metrics'!$B:$B),"")</f>
        <v>12.09</v>
      </c>
      <c r="N358" s="28">
        <f>IFERROR(_xlfn.XLOOKUP($B358,'Ownership Metrics'!$A:$A,'Ownership Metrics'!$C:$C),"")</f>
        <v>1212</v>
      </c>
      <c r="O358" s="29">
        <f>IFERROR(_xlfn.XLOOKUP($B358,'Ownership Metrics'!$A:$A,'Ownership Metrics'!$D:$D),"")</f>
        <v>29.08</v>
      </c>
      <c r="P358" s="29">
        <f>IFERROR(_xlfn.XLOOKUP($B358,'Ownership Metrics'!$A:$A,'Ownership Metrics'!$E:$E),"")</f>
        <v>49.85</v>
      </c>
      <c r="Q358" s="30">
        <f>IFERROR(_xlfn.XLOOKUP($B358,'Ownership Metrics'!$A:$A,'Ownership Metrics'!$F:$F),"")</f>
        <v>15</v>
      </c>
      <c r="R358" s="30">
        <f>IFERROR(_xlfn.XLOOKUP($B358,'Ownership Metrics'!$A:$A,'Ownership Metrics'!$G:$G),"")</f>
        <v>28</v>
      </c>
      <c r="S358" s="27" t="str">
        <f>IFERROR(_xlfn.XLOOKUP($B358,'Ownership Metrics'!$A:$A,'Ownership Metrics'!$H:$H),"")</f>
        <v>Moderat</v>
      </c>
      <c r="T358" s="27" t="str">
        <f>IFERROR(_xlfn.XLOOKUP($B358,'Ownership Metrics'!$A:$A,'Ownership Metrics'!$I:$I),"")</f>
        <v>Sedang</v>
      </c>
      <c r="U358" s="27">
        <f>IF(COUNTIFS($B$2:$B358,$B358,$D$2:$D358,$D358)=1,1,0)</f>
        <v>1</v>
      </c>
      <c r="V358" s="27">
        <f t="shared" si="16"/>
        <v>2.67</v>
      </c>
      <c r="W358" s="27">
        <f t="shared" si="17"/>
        <v>10</v>
      </c>
      <c r="X358" s="27">
        <f t="shared" si="15"/>
        <v>2.6699999642000001</v>
      </c>
    </row>
    <row r="359" spans="1:24" x14ac:dyDescent="0.25">
      <c r="A359" s="26">
        <v>46265</v>
      </c>
      <c r="B359" s="27" t="s">
        <v>10198</v>
      </c>
      <c r="C359" s="27" t="s">
        <v>507</v>
      </c>
      <c r="D359" s="27" t="s">
        <v>516</v>
      </c>
      <c r="E359" s="27" t="s">
        <v>35</v>
      </c>
      <c r="F359" s="27" t="s">
        <v>23</v>
      </c>
      <c r="G359" s="27" t="s">
        <v>36</v>
      </c>
      <c r="H359" s="27" t="s">
        <v>24</v>
      </c>
      <c r="I359" s="28">
        <v>86770000</v>
      </c>
      <c r="J359" s="28">
        <v>0</v>
      </c>
      <c r="K359" s="28">
        <v>86770000</v>
      </c>
      <c r="L359" s="29">
        <v>2.31</v>
      </c>
      <c r="M359" s="29">
        <f>IFERROR(_xlfn.XLOOKUP($B359,'Ownership Metrics'!$A:$A,'Ownership Metrics'!$B:$B),"")</f>
        <v>12.09</v>
      </c>
      <c r="N359" s="28">
        <f>IFERROR(_xlfn.XLOOKUP($B359,'Ownership Metrics'!$A:$A,'Ownership Metrics'!$C:$C),"")</f>
        <v>1212</v>
      </c>
      <c r="O359" s="29">
        <f>IFERROR(_xlfn.XLOOKUP($B359,'Ownership Metrics'!$A:$A,'Ownership Metrics'!$D:$D),"")</f>
        <v>29.08</v>
      </c>
      <c r="P359" s="29">
        <f>IFERROR(_xlfn.XLOOKUP($B359,'Ownership Metrics'!$A:$A,'Ownership Metrics'!$E:$E),"")</f>
        <v>49.85</v>
      </c>
      <c r="Q359" s="30">
        <f>IFERROR(_xlfn.XLOOKUP($B359,'Ownership Metrics'!$A:$A,'Ownership Metrics'!$F:$F),"")</f>
        <v>15</v>
      </c>
      <c r="R359" s="30">
        <f>IFERROR(_xlfn.XLOOKUP($B359,'Ownership Metrics'!$A:$A,'Ownership Metrics'!$G:$G),"")</f>
        <v>28</v>
      </c>
      <c r="S359" s="27" t="str">
        <f>IFERROR(_xlfn.XLOOKUP($B359,'Ownership Metrics'!$A:$A,'Ownership Metrics'!$H:$H),"")</f>
        <v>Moderat</v>
      </c>
      <c r="T359" s="27" t="str">
        <f>IFERROR(_xlfn.XLOOKUP($B359,'Ownership Metrics'!$A:$A,'Ownership Metrics'!$I:$I),"")</f>
        <v>Sedang</v>
      </c>
      <c r="U359" s="27">
        <f>IF(COUNTIFS($B$2:$B359,$B359,$D$2:$D359,$D359)=1,1,0)</f>
        <v>1</v>
      </c>
      <c r="V359" s="27">
        <f t="shared" si="16"/>
        <v>2.31</v>
      </c>
      <c r="W359" s="27">
        <f t="shared" si="17"/>
        <v>13</v>
      </c>
      <c r="X359" s="27">
        <f t="shared" si="15"/>
        <v>2.3099999641000002</v>
      </c>
    </row>
    <row r="360" spans="1:24" x14ac:dyDescent="0.25">
      <c r="A360" s="26">
        <v>46265</v>
      </c>
      <c r="B360" s="27" t="s">
        <v>10198</v>
      </c>
      <c r="C360" s="27" t="s">
        <v>507</v>
      </c>
      <c r="D360" s="27" t="s">
        <v>517</v>
      </c>
      <c r="E360" s="27" t="s">
        <v>35</v>
      </c>
      <c r="F360" s="27" t="s">
        <v>23</v>
      </c>
      <c r="G360" s="27" t="s">
        <v>36</v>
      </c>
      <c r="H360" s="27" t="s">
        <v>24</v>
      </c>
      <c r="I360" s="28">
        <v>238617000</v>
      </c>
      <c r="J360" s="28">
        <v>237350000</v>
      </c>
      <c r="K360" s="28">
        <v>475967000</v>
      </c>
      <c r="L360" s="29">
        <v>12.69</v>
      </c>
      <c r="M360" s="29">
        <f>IFERROR(_xlfn.XLOOKUP($B360,'Ownership Metrics'!$A:$A,'Ownership Metrics'!$B:$B),"")</f>
        <v>12.09</v>
      </c>
      <c r="N360" s="28">
        <f>IFERROR(_xlfn.XLOOKUP($B360,'Ownership Metrics'!$A:$A,'Ownership Metrics'!$C:$C),"")</f>
        <v>1212</v>
      </c>
      <c r="O360" s="29">
        <f>IFERROR(_xlfn.XLOOKUP($B360,'Ownership Metrics'!$A:$A,'Ownership Metrics'!$D:$D),"")</f>
        <v>29.08</v>
      </c>
      <c r="P360" s="29">
        <f>IFERROR(_xlfn.XLOOKUP($B360,'Ownership Metrics'!$A:$A,'Ownership Metrics'!$E:$E),"")</f>
        <v>49.85</v>
      </c>
      <c r="Q360" s="30">
        <f>IFERROR(_xlfn.XLOOKUP($B360,'Ownership Metrics'!$A:$A,'Ownership Metrics'!$F:$F),"")</f>
        <v>15</v>
      </c>
      <c r="R360" s="30">
        <f>IFERROR(_xlfn.XLOOKUP($B360,'Ownership Metrics'!$A:$A,'Ownership Metrics'!$G:$G),"")</f>
        <v>28</v>
      </c>
      <c r="S360" s="27" t="str">
        <f>IFERROR(_xlfn.XLOOKUP($B360,'Ownership Metrics'!$A:$A,'Ownership Metrics'!$H:$H),"")</f>
        <v>Moderat</v>
      </c>
      <c r="T360" s="27" t="str">
        <f>IFERROR(_xlfn.XLOOKUP($B360,'Ownership Metrics'!$A:$A,'Ownership Metrics'!$I:$I),"")</f>
        <v>Sedang</v>
      </c>
      <c r="U360" s="27">
        <f>IF(COUNTIFS($B$2:$B360,$B360,$D$2:$D360,$D360)=1,1,0)</f>
        <v>1</v>
      </c>
      <c r="V360" s="27">
        <f t="shared" si="16"/>
        <v>12.69</v>
      </c>
      <c r="W360" s="27">
        <f t="shared" si="17"/>
        <v>2</v>
      </c>
      <c r="X360" s="27">
        <f t="shared" si="15"/>
        <v>12.689999964</v>
      </c>
    </row>
    <row r="361" spans="1:24" x14ac:dyDescent="0.25">
      <c r="A361" s="26">
        <v>46265</v>
      </c>
      <c r="B361" s="27" t="s">
        <v>10198</v>
      </c>
      <c r="C361" s="27" t="s">
        <v>507</v>
      </c>
      <c r="D361" s="27" t="s">
        <v>208</v>
      </c>
      <c r="E361" s="27" t="s">
        <v>44</v>
      </c>
      <c r="F361" s="27" t="s">
        <v>23</v>
      </c>
      <c r="G361" s="27"/>
      <c r="H361" s="27" t="s">
        <v>24</v>
      </c>
      <c r="I361" s="28">
        <v>117981800</v>
      </c>
      <c r="J361" s="28">
        <v>0</v>
      </c>
      <c r="K361" s="28">
        <v>117981800</v>
      </c>
      <c r="L361" s="29">
        <v>3.15</v>
      </c>
      <c r="M361" s="29">
        <f>IFERROR(_xlfn.XLOOKUP($B361,'Ownership Metrics'!$A:$A,'Ownership Metrics'!$B:$B),"")</f>
        <v>12.09</v>
      </c>
      <c r="N361" s="28">
        <f>IFERROR(_xlfn.XLOOKUP($B361,'Ownership Metrics'!$A:$A,'Ownership Metrics'!$C:$C),"")</f>
        <v>1212</v>
      </c>
      <c r="O361" s="29">
        <f>IFERROR(_xlfn.XLOOKUP($B361,'Ownership Metrics'!$A:$A,'Ownership Metrics'!$D:$D),"")</f>
        <v>29.08</v>
      </c>
      <c r="P361" s="29">
        <f>IFERROR(_xlfn.XLOOKUP($B361,'Ownership Metrics'!$A:$A,'Ownership Metrics'!$E:$E),"")</f>
        <v>49.85</v>
      </c>
      <c r="Q361" s="30">
        <f>IFERROR(_xlfn.XLOOKUP($B361,'Ownership Metrics'!$A:$A,'Ownership Metrics'!$F:$F),"")</f>
        <v>15</v>
      </c>
      <c r="R361" s="30">
        <f>IFERROR(_xlfn.XLOOKUP($B361,'Ownership Metrics'!$A:$A,'Ownership Metrics'!$G:$G),"")</f>
        <v>28</v>
      </c>
      <c r="S361" s="27" t="str">
        <f>IFERROR(_xlfn.XLOOKUP($B361,'Ownership Metrics'!$A:$A,'Ownership Metrics'!$H:$H),"")</f>
        <v>Moderat</v>
      </c>
      <c r="T361" s="27" t="str">
        <f>IFERROR(_xlfn.XLOOKUP($B361,'Ownership Metrics'!$A:$A,'Ownership Metrics'!$I:$I),"")</f>
        <v>Sedang</v>
      </c>
      <c r="U361" s="27">
        <f>IF(COUNTIFS($B$2:$B361,$B361,$D$2:$D361,$D361)=1,1,0)</f>
        <v>1</v>
      </c>
      <c r="V361" s="27">
        <f t="shared" si="16"/>
        <v>3.15</v>
      </c>
      <c r="W361" s="27">
        <f t="shared" si="17"/>
        <v>9</v>
      </c>
      <c r="X361" s="27">
        <f t="shared" si="15"/>
        <v>3.1499999639</v>
      </c>
    </row>
    <row r="362" spans="1:24" x14ac:dyDescent="0.25">
      <c r="A362" s="26">
        <v>46265</v>
      </c>
      <c r="B362" s="27" t="s">
        <v>10198</v>
      </c>
      <c r="C362" s="27" t="s">
        <v>507</v>
      </c>
      <c r="D362" s="27" t="s">
        <v>518</v>
      </c>
      <c r="E362" s="27" t="s">
        <v>72</v>
      </c>
      <c r="F362" s="27" t="s">
        <v>23</v>
      </c>
      <c r="G362" s="27"/>
      <c r="H362" s="27" t="s">
        <v>24</v>
      </c>
      <c r="I362" s="28">
        <v>42238000</v>
      </c>
      <c r="J362" s="28">
        <v>0</v>
      </c>
      <c r="K362" s="28">
        <v>42238000</v>
      </c>
      <c r="L362" s="29">
        <v>1.1299999999999999</v>
      </c>
      <c r="M362" s="29">
        <f>IFERROR(_xlfn.XLOOKUP($B362,'Ownership Metrics'!$A:$A,'Ownership Metrics'!$B:$B),"")</f>
        <v>12.09</v>
      </c>
      <c r="N362" s="28">
        <f>IFERROR(_xlfn.XLOOKUP($B362,'Ownership Metrics'!$A:$A,'Ownership Metrics'!$C:$C),"")</f>
        <v>1212</v>
      </c>
      <c r="O362" s="29">
        <f>IFERROR(_xlfn.XLOOKUP($B362,'Ownership Metrics'!$A:$A,'Ownership Metrics'!$D:$D),"")</f>
        <v>29.08</v>
      </c>
      <c r="P362" s="29">
        <f>IFERROR(_xlfn.XLOOKUP($B362,'Ownership Metrics'!$A:$A,'Ownership Metrics'!$E:$E),"")</f>
        <v>49.85</v>
      </c>
      <c r="Q362" s="30">
        <f>IFERROR(_xlfn.XLOOKUP($B362,'Ownership Metrics'!$A:$A,'Ownership Metrics'!$F:$F),"")</f>
        <v>15</v>
      </c>
      <c r="R362" s="30">
        <f>IFERROR(_xlfn.XLOOKUP($B362,'Ownership Metrics'!$A:$A,'Ownership Metrics'!$G:$G),"")</f>
        <v>28</v>
      </c>
      <c r="S362" s="27" t="str">
        <f>IFERROR(_xlfn.XLOOKUP($B362,'Ownership Metrics'!$A:$A,'Ownership Metrics'!$H:$H),"")</f>
        <v>Moderat</v>
      </c>
      <c r="T362" s="27" t="str">
        <f>IFERROR(_xlfn.XLOOKUP($B362,'Ownership Metrics'!$A:$A,'Ownership Metrics'!$I:$I),"")</f>
        <v>Sedang</v>
      </c>
      <c r="U362" s="27">
        <f>IF(COUNTIFS($B$2:$B362,$B362,$D$2:$D362,$D362)=1,1,0)</f>
        <v>1</v>
      </c>
      <c r="V362" s="27">
        <f t="shared" si="16"/>
        <v>1.1299999999999999</v>
      </c>
      <c r="W362" s="27">
        <f t="shared" si="17"/>
        <v>15</v>
      </c>
      <c r="X362" s="27">
        <f t="shared" si="15"/>
        <v>1.1299999637999998</v>
      </c>
    </row>
    <row r="363" spans="1:24" x14ac:dyDescent="0.25">
      <c r="A363" s="26">
        <v>46265</v>
      </c>
      <c r="B363" s="27" t="s">
        <v>10198</v>
      </c>
      <c r="C363" s="27" t="s">
        <v>507</v>
      </c>
      <c r="D363" s="27" t="s">
        <v>519</v>
      </c>
      <c r="E363" s="27" t="s">
        <v>22</v>
      </c>
      <c r="F363" s="27" t="s">
        <v>32</v>
      </c>
      <c r="G363" s="27"/>
      <c r="H363" s="27" t="s">
        <v>64</v>
      </c>
      <c r="I363" s="28">
        <v>59741400</v>
      </c>
      <c r="J363" s="28">
        <v>0</v>
      </c>
      <c r="K363" s="28">
        <v>59741400</v>
      </c>
      <c r="L363" s="29">
        <v>1.59</v>
      </c>
      <c r="M363" s="29">
        <f>IFERROR(_xlfn.XLOOKUP($B363,'Ownership Metrics'!$A:$A,'Ownership Metrics'!$B:$B),"")</f>
        <v>12.09</v>
      </c>
      <c r="N363" s="28">
        <f>IFERROR(_xlfn.XLOOKUP($B363,'Ownership Metrics'!$A:$A,'Ownership Metrics'!$C:$C),"")</f>
        <v>1212</v>
      </c>
      <c r="O363" s="29">
        <f>IFERROR(_xlfn.XLOOKUP($B363,'Ownership Metrics'!$A:$A,'Ownership Metrics'!$D:$D),"")</f>
        <v>29.08</v>
      </c>
      <c r="P363" s="29">
        <f>IFERROR(_xlfn.XLOOKUP($B363,'Ownership Metrics'!$A:$A,'Ownership Metrics'!$E:$E),"")</f>
        <v>49.85</v>
      </c>
      <c r="Q363" s="30">
        <f>IFERROR(_xlfn.XLOOKUP($B363,'Ownership Metrics'!$A:$A,'Ownership Metrics'!$F:$F),"")</f>
        <v>15</v>
      </c>
      <c r="R363" s="30">
        <f>IFERROR(_xlfn.XLOOKUP($B363,'Ownership Metrics'!$A:$A,'Ownership Metrics'!$G:$G),"")</f>
        <v>28</v>
      </c>
      <c r="S363" s="27" t="str">
        <f>IFERROR(_xlfn.XLOOKUP($B363,'Ownership Metrics'!$A:$A,'Ownership Metrics'!$H:$H),"")</f>
        <v>Moderat</v>
      </c>
      <c r="T363" s="27" t="str">
        <f>IFERROR(_xlfn.XLOOKUP($B363,'Ownership Metrics'!$A:$A,'Ownership Metrics'!$I:$I),"")</f>
        <v>Sedang</v>
      </c>
      <c r="U363" s="27">
        <f>IF(COUNTIFS($B$2:$B363,$B363,$D$2:$D363,$D363)=1,1,0)</f>
        <v>1</v>
      </c>
      <c r="V363" s="27">
        <f t="shared" si="16"/>
        <v>1.59</v>
      </c>
      <c r="W363" s="27">
        <f t="shared" si="17"/>
        <v>14</v>
      </c>
      <c r="X363" s="27">
        <f t="shared" si="15"/>
        <v>1.5899999637000002</v>
      </c>
    </row>
    <row r="364" spans="1:24" x14ac:dyDescent="0.25">
      <c r="A364" s="26">
        <v>46265</v>
      </c>
      <c r="B364" s="27" t="s">
        <v>10199</v>
      </c>
      <c r="C364" s="27" t="s">
        <v>521</v>
      </c>
      <c r="D364" s="27" t="s">
        <v>522</v>
      </c>
      <c r="E364" s="27" t="s">
        <v>22</v>
      </c>
      <c r="F364" s="27" t="s">
        <v>23</v>
      </c>
      <c r="G364" s="27"/>
      <c r="H364" s="27" t="s">
        <v>24</v>
      </c>
      <c r="I364" s="28">
        <v>892326600</v>
      </c>
      <c r="J364" s="28">
        <v>0</v>
      </c>
      <c r="K364" s="28">
        <v>892326600</v>
      </c>
      <c r="L364" s="29">
        <v>44.62</v>
      </c>
      <c r="M364" s="29">
        <f>IFERROR(_xlfn.XLOOKUP($B364,'Ownership Metrics'!$A:$A,'Ownership Metrics'!$B:$B),"")</f>
        <v>42.42</v>
      </c>
      <c r="N364" s="28">
        <f>IFERROR(_xlfn.XLOOKUP($B364,'Ownership Metrics'!$A:$A,'Ownership Metrics'!$C:$C),"")</f>
        <v>2095</v>
      </c>
      <c r="O364" s="29">
        <f>IFERROR(_xlfn.XLOOKUP($B364,'Ownership Metrics'!$A:$A,'Ownership Metrics'!$D:$D),"")</f>
        <v>44.62</v>
      </c>
      <c r="P364" s="29">
        <f>IFERROR(_xlfn.XLOOKUP($B364,'Ownership Metrics'!$A:$A,'Ownership Metrics'!$E:$E),"")</f>
        <v>56.18</v>
      </c>
      <c r="Q364" s="30">
        <f>IFERROR(_xlfn.XLOOKUP($B364,'Ownership Metrics'!$A:$A,'Ownership Metrics'!$F:$F),"")</f>
        <v>4</v>
      </c>
      <c r="R364" s="30">
        <f>IFERROR(_xlfn.XLOOKUP($B364,'Ownership Metrics'!$A:$A,'Ownership Metrics'!$G:$G),"")</f>
        <v>46</v>
      </c>
      <c r="S364" s="27" t="str">
        <f>IFERROR(_xlfn.XLOOKUP($B364,'Ownership Metrics'!$A:$A,'Ownership Metrics'!$H:$H),"")</f>
        <v>Moderat</v>
      </c>
      <c r="T364" s="27" t="str">
        <f>IFERROR(_xlfn.XLOOKUP($B364,'Ownership Metrics'!$A:$A,'Ownership Metrics'!$I:$I),"")</f>
        <v>Sedang</v>
      </c>
      <c r="U364" s="27">
        <f>IF(COUNTIFS($B$2:$B364,$B364,$D$2:$D364,$D364)=1,1,0)</f>
        <v>1</v>
      </c>
      <c r="V364" s="27">
        <f t="shared" si="16"/>
        <v>44.62</v>
      </c>
      <c r="W364" s="27">
        <f t="shared" si="17"/>
        <v>1</v>
      </c>
      <c r="X364" s="27">
        <f t="shared" si="15"/>
        <v>44.619999963599994</v>
      </c>
    </row>
    <row r="365" spans="1:24" x14ac:dyDescent="0.25">
      <c r="A365" s="26">
        <v>46265</v>
      </c>
      <c r="B365" s="27" t="s">
        <v>10199</v>
      </c>
      <c r="C365" s="27" t="s">
        <v>521</v>
      </c>
      <c r="D365" s="27" t="s">
        <v>523</v>
      </c>
      <c r="E365" s="27" t="s">
        <v>22</v>
      </c>
      <c r="F365" s="27" t="s">
        <v>23</v>
      </c>
      <c r="G365" s="27"/>
      <c r="H365" s="27" t="s">
        <v>24</v>
      </c>
      <c r="I365" s="28">
        <v>200000000</v>
      </c>
      <c r="J365" s="28">
        <v>0</v>
      </c>
      <c r="K365" s="28">
        <v>200000000</v>
      </c>
      <c r="L365" s="29">
        <v>10</v>
      </c>
      <c r="M365" s="29">
        <f>IFERROR(_xlfn.XLOOKUP($B365,'Ownership Metrics'!$A:$A,'Ownership Metrics'!$B:$B),"")</f>
        <v>42.42</v>
      </c>
      <c r="N365" s="28">
        <f>IFERROR(_xlfn.XLOOKUP($B365,'Ownership Metrics'!$A:$A,'Ownership Metrics'!$C:$C),"")</f>
        <v>2095</v>
      </c>
      <c r="O365" s="29">
        <f>IFERROR(_xlfn.XLOOKUP($B365,'Ownership Metrics'!$A:$A,'Ownership Metrics'!$D:$D),"")</f>
        <v>44.62</v>
      </c>
      <c r="P365" s="29">
        <f>IFERROR(_xlfn.XLOOKUP($B365,'Ownership Metrics'!$A:$A,'Ownership Metrics'!$E:$E),"")</f>
        <v>56.18</v>
      </c>
      <c r="Q365" s="30">
        <f>IFERROR(_xlfn.XLOOKUP($B365,'Ownership Metrics'!$A:$A,'Ownership Metrics'!$F:$F),"")</f>
        <v>4</v>
      </c>
      <c r="R365" s="30">
        <f>IFERROR(_xlfn.XLOOKUP($B365,'Ownership Metrics'!$A:$A,'Ownership Metrics'!$G:$G),"")</f>
        <v>46</v>
      </c>
      <c r="S365" s="27" t="str">
        <f>IFERROR(_xlfn.XLOOKUP($B365,'Ownership Metrics'!$A:$A,'Ownership Metrics'!$H:$H),"")</f>
        <v>Moderat</v>
      </c>
      <c r="T365" s="27" t="str">
        <f>IFERROR(_xlfn.XLOOKUP($B365,'Ownership Metrics'!$A:$A,'Ownership Metrics'!$I:$I),"")</f>
        <v>Sedang</v>
      </c>
      <c r="U365" s="27">
        <f>IF(COUNTIFS($B$2:$B365,$B365,$D$2:$D365,$D365)=1,1,0)</f>
        <v>1</v>
      </c>
      <c r="V365" s="27">
        <f t="shared" si="16"/>
        <v>10</v>
      </c>
      <c r="W365" s="27">
        <f t="shared" si="17"/>
        <v>2</v>
      </c>
      <c r="X365" s="27">
        <f t="shared" si="15"/>
        <v>9.9999999635000005</v>
      </c>
    </row>
    <row r="366" spans="1:24" x14ac:dyDescent="0.25">
      <c r="A366" s="26">
        <v>46265</v>
      </c>
      <c r="B366" s="27" t="s">
        <v>10199</v>
      </c>
      <c r="C366" s="27" t="s">
        <v>521</v>
      </c>
      <c r="D366" s="27" t="s">
        <v>524</v>
      </c>
      <c r="E366" s="27" t="s">
        <v>35</v>
      </c>
      <c r="F366" s="27" t="s">
        <v>23</v>
      </c>
      <c r="G366" s="27" t="s">
        <v>36</v>
      </c>
      <c r="H366" s="27" t="s">
        <v>24</v>
      </c>
      <c r="I366" s="28">
        <v>28055200</v>
      </c>
      <c r="J366" s="28">
        <v>0</v>
      </c>
      <c r="K366" s="28">
        <v>28055200</v>
      </c>
      <c r="L366" s="29">
        <v>1.4</v>
      </c>
      <c r="M366" s="29">
        <f>IFERROR(_xlfn.XLOOKUP($B366,'Ownership Metrics'!$A:$A,'Ownership Metrics'!$B:$B),"")</f>
        <v>42.42</v>
      </c>
      <c r="N366" s="28">
        <f>IFERROR(_xlfn.XLOOKUP($B366,'Ownership Metrics'!$A:$A,'Ownership Metrics'!$C:$C),"")</f>
        <v>2095</v>
      </c>
      <c r="O366" s="29">
        <f>IFERROR(_xlfn.XLOOKUP($B366,'Ownership Metrics'!$A:$A,'Ownership Metrics'!$D:$D),"")</f>
        <v>44.62</v>
      </c>
      <c r="P366" s="29">
        <f>IFERROR(_xlfn.XLOOKUP($B366,'Ownership Metrics'!$A:$A,'Ownership Metrics'!$E:$E),"")</f>
        <v>56.18</v>
      </c>
      <c r="Q366" s="30">
        <f>IFERROR(_xlfn.XLOOKUP($B366,'Ownership Metrics'!$A:$A,'Ownership Metrics'!$F:$F),"")</f>
        <v>4</v>
      </c>
      <c r="R366" s="30">
        <f>IFERROR(_xlfn.XLOOKUP($B366,'Ownership Metrics'!$A:$A,'Ownership Metrics'!$G:$G),"")</f>
        <v>46</v>
      </c>
      <c r="S366" s="27" t="str">
        <f>IFERROR(_xlfn.XLOOKUP($B366,'Ownership Metrics'!$A:$A,'Ownership Metrics'!$H:$H),"")</f>
        <v>Moderat</v>
      </c>
      <c r="T366" s="27" t="str">
        <f>IFERROR(_xlfn.XLOOKUP($B366,'Ownership Metrics'!$A:$A,'Ownership Metrics'!$I:$I),"")</f>
        <v>Sedang</v>
      </c>
      <c r="U366" s="27">
        <f>IF(COUNTIFS($B$2:$B366,$B366,$D$2:$D366,$D366)=1,1,0)</f>
        <v>1</v>
      </c>
      <c r="V366" s="27">
        <f t="shared" si="16"/>
        <v>1.4</v>
      </c>
      <c r="W366" s="27">
        <f t="shared" si="17"/>
        <v>4</v>
      </c>
      <c r="X366" s="27">
        <f t="shared" si="15"/>
        <v>1.3999999634</v>
      </c>
    </row>
    <row r="367" spans="1:24" x14ac:dyDescent="0.25">
      <c r="A367" s="26">
        <v>46265</v>
      </c>
      <c r="B367" s="27" t="s">
        <v>10199</v>
      </c>
      <c r="C367" s="27" t="s">
        <v>521</v>
      </c>
      <c r="D367" s="27" t="s">
        <v>525</v>
      </c>
      <c r="E367" s="27" t="s">
        <v>35</v>
      </c>
      <c r="F367" s="27" t="s">
        <v>23</v>
      </c>
      <c r="G367" s="27" t="s">
        <v>36</v>
      </c>
      <c r="H367" s="27" t="s">
        <v>24</v>
      </c>
      <c r="I367" s="28">
        <v>31196200</v>
      </c>
      <c r="J367" s="28">
        <v>0</v>
      </c>
      <c r="K367" s="28">
        <v>31196200</v>
      </c>
      <c r="L367" s="29">
        <v>1.56</v>
      </c>
      <c r="M367" s="29">
        <f>IFERROR(_xlfn.XLOOKUP($B367,'Ownership Metrics'!$A:$A,'Ownership Metrics'!$B:$B),"")</f>
        <v>42.42</v>
      </c>
      <c r="N367" s="28">
        <f>IFERROR(_xlfn.XLOOKUP($B367,'Ownership Metrics'!$A:$A,'Ownership Metrics'!$C:$C),"")</f>
        <v>2095</v>
      </c>
      <c r="O367" s="29">
        <f>IFERROR(_xlfn.XLOOKUP($B367,'Ownership Metrics'!$A:$A,'Ownership Metrics'!$D:$D),"")</f>
        <v>44.62</v>
      </c>
      <c r="P367" s="29">
        <f>IFERROR(_xlfn.XLOOKUP($B367,'Ownership Metrics'!$A:$A,'Ownership Metrics'!$E:$E),"")</f>
        <v>56.18</v>
      </c>
      <c r="Q367" s="30">
        <f>IFERROR(_xlfn.XLOOKUP($B367,'Ownership Metrics'!$A:$A,'Ownership Metrics'!$F:$F),"")</f>
        <v>4</v>
      </c>
      <c r="R367" s="30">
        <f>IFERROR(_xlfn.XLOOKUP($B367,'Ownership Metrics'!$A:$A,'Ownership Metrics'!$G:$G),"")</f>
        <v>46</v>
      </c>
      <c r="S367" s="27" t="str">
        <f>IFERROR(_xlfn.XLOOKUP($B367,'Ownership Metrics'!$A:$A,'Ownership Metrics'!$H:$H),"")</f>
        <v>Moderat</v>
      </c>
      <c r="T367" s="27" t="str">
        <f>IFERROR(_xlfn.XLOOKUP($B367,'Ownership Metrics'!$A:$A,'Ownership Metrics'!$I:$I),"")</f>
        <v>Sedang</v>
      </c>
      <c r="U367" s="27">
        <f>IF(COUNTIFS($B$2:$B367,$B367,$D$2:$D367,$D367)=1,1,0)</f>
        <v>1</v>
      </c>
      <c r="V367" s="27">
        <f t="shared" si="16"/>
        <v>1.56</v>
      </c>
      <c r="W367" s="27">
        <f t="shared" si="17"/>
        <v>3</v>
      </c>
      <c r="X367" s="27">
        <f t="shared" si="15"/>
        <v>1.5599999633000001</v>
      </c>
    </row>
    <row r="368" spans="1:24" x14ac:dyDescent="0.25">
      <c r="A368" s="26">
        <v>46265</v>
      </c>
      <c r="B368" s="27" t="s">
        <v>10200</v>
      </c>
      <c r="C368" s="27" t="s">
        <v>527</v>
      </c>
      <c r="D368" s="27" t="s">
        <v>528</v>
      </c>
      <c r="E368" s="27" t="s">
        <v>22</v>
      </c>
      <c r="F368" s="27" t="s">
        <v>23</v>
      </c>
      <c r="G368" s="27"/>
      <c r="H368" s="27" t="s">
        <v>24</v>
      </c>
      <c r="I368" s="28">
        <v>144686000</v>
      </c>
      <c r="J368" s="28">
        <v>0</v>
      </c>
      <c r="K368" s="28">
        <v>144686000</v>
      </c>
      <c r="L368" s="29">
        <v>4.9400000000000004</v>
      </c>
      <c r="M368" s="29">
        <f>IFERROR(_xlfn.XLOOKUP($B368,'Ownership Metrics'!$A:$A,'Ownership Metrics'!$B:$B),"")</f>
        <v>14.88</v>
      </c>
      <c r="N368" s="28">
        <f>IFERROR(_xlfn.XLOOKUP($B368,'Ownership Metrics'!$A:$A,'Ownership Metrics'!$C:$C),"")</f>
        <v>2277</v>
      </c>
      <c r="O368" s="29">
        <f>IFERROR(_xlfn.XLOOKUP($B368,'Ownership Metrics'!$A:$A,'Ownership Metrics'!$D:$D),"")</f>
        <v>38.89</v>
      </c>
      <c r="P368" s="29">
        <f>IFERROR(_xlfn.XLOOKUP($B368,'Ownership Metrics'!$A:$A,'Ownership Metrics'!$E:$E),"")</f>
        <v>70.38</v>
      </c>
      <c r="Q368" s="30">
        <f>IFERROR(_xlfn.XLOOKUP($B368,'Ownership Metrics'!$A:$A,'Ownership Metrics'!$F:$F),"")</f>
        <v>10</v>
      </c>
      <c r="R368" s="30">
        <f>IFERROR(_xlfn.XLOOKUP($B368,'Ownership Metrics'!$A:$A,'Ownership Metrics'!$G:$G),"")</f>
        <v>45</v>
      </c>
      <c r="S368" s="27" t="str">
        <f>IFERROR(_xlfn.XLOOKUP($B368,'Ownership Metrics'!$A:$A,'Ownership Metrics'!$H:$H),"")</f>
        <v>Terkonsentrasi</v>
      </c>
      <c r="T368" s="27" t="str">
        <f>IFERROR(_xlfn.XLOOKUP($B368,'Ownership Metrics'!$A:$A,'Ownership Metrics'!$I:$I),"")</f>
        <v>Sedang</v>
      </c>
      <c r="U368" s="27">
        <f>IF(COUNTIFS($B$2:$B368,$B368,$D$2:$D368,$D368)=1,1,0)</f>
        <v>1</v>
      </c>
      <c r="V368" s="27">
        <f t="shared" si="16"/>
        <v>4.9400000000000004</v>
      </c>
      <c r="W368" s="27">
        <f t="shared" si="17"/>
        <v>3</v>
      </c>
      <c r="X368" s="27">
        <f t="shared" si="15"/>
        <v>4.9399999632</v>
      </c>
    </row>
    <row r="369" spans="1:24" x14ac:dyDescent="0.25">
      <c r="A369" s="26">
        <v>46265</v>
      </c>
      <c r="B369" s="27" t="s">
        <v>10200</v>
      </c>
      <c r="C369" s="27" t="s">
        <v>527</v>
      </c>
      <c r="D369" s="27" t="s">
        <v>529</v>
      </c>
      <c r="E369" s="27" t="s">
        <v>22</v>
      </c>
      <c r="F369" s="27" t="s">
        <v>23</v>
      </c>
      <c r="G369" s="27"/>
      <c r="H369" s="27" t="s">
        <v>24</v>
      </c>
      <c r="I369" s="28">
        <v>55250000</v>
      </c>
      <c r="J369" s="28">
        <v>0</v>
      </c>
      <c r="K369" s="28">
        <v>55250000</v>
      </c>
      <c r="L369" s="29">
        <v>1.89</v>
      </c>
      <c r="M369" s="29">
        <f>IFERROR(_xlfn.XLOOKUP($B369,'Ownership Metrics'!$A:$A,'Ownership Metrics'!$B:$B),"")</f>
        <v>14.88</v>
      </c>
      <c r="N369" s="28">
        <f>IFERROR(_xlfn.XLOOKUP($B369,'Ownership Metrics'!$A:$A,'Ownership Metrics'!$C:$C),"")</f>
        <v>2277</v>
      </c>
      <c r="O369" s="29">
        <f>IFERROR(_xlfn.XLOOKUP($B369,'Ownership Metrics'!$A:$A,'Ownership Metrics'!$D:$D),"")</f>
        <v>38.89</v>
      </c>
      <c r="P369" s="29">
        <f>IFERROR(_xlfn.XLOOKUP($B369,'Ownership Metrics'!$A:$A,'Ownership Metrics'!$E:$E),"")</f>
        <v>70.38</v>
      </c>
      <c r="Q369" s="30">
        <f>IFERROR(_xlfn.XLOOKUP($B369,'Ownership Metrics'!$A:$A,'Ownership Metrics'!$F:$F),"")</f>
        <v>10</v>
      </c>
      <c r="R369" s="30">
        <f>IFERROR(_xlfn.XLOOKUP($B369,'Ownership Metrics'!$A:$A,'Ownership Metrics'!$G:$G),"")</f>
        <v>45</v>
      </c>
      <c r="S369" s="27" t="str">
        <f>IFERROR(_xlfn.XLOOKUP($B369,'Ownership Metrics'!$A:$A,'Ownership Metrics'!$H:$H),"")</f>
        <v>Terkonsentrasi</v>
      </c>
      <c r="T369" s="27" t="str">
        <f>IFERROR(_xlfn.XLOOKUP($B369,'Ownership Metrics'!$A:$A,'Ownership Metrics'!$I:$I),"")</f>
        <v>Sedang</v>
      </c>
      <c r="U369" s="27">
        <f>IF(COUNTIFS($B$2:$B369,$B369,$D$2:$D369,$D369)=1,1,0)</f>
        <v>1</v>
      </c>
      <c r="V369" s="27">
        <f t="shared" si="16"/>
        <v>1.89</v>
      </c>
      <c r="W369" s="27">
        <f t="shared" si="17"/>
        <v>8</v>
      </c>
      <c r="X369" s="27">
        <f t="shared" si="15"/>
        <v>1.8899999631</v>
      </c>
    </row>
    <row r="370" spans="1:24" x14ac:dyDescent="0.25">
      <c r="A370" s="26">
        <v>46265</v>
      </c>
      <c r="B370" s="27" t="s">
        <v>10200</v>
      </c>
      <c r="C370" s="27" t="s">
        <v>527</v>
      </c>
      <c r="D370" s="27" t="s">
        <v>530</v>
      </c>
      <c r="E370" s="27" t="s">
        <v>22</v>
      </c>
      <c r="F370" s="27" t="s">
        <v>23</v>
      </c>
      <c r="G370" s="27"/>
      <c r="H370" s="27" t="s">
        <v>24</v>
      </c>
      <c r="I370" s="28">
        <v>58994650</v>
      </c>
      <c r="J370" s="28">
        <v>0</v>
      </c>
      <c r="K370" s="28">
        <v>58994650</v>
      </c>
      <c r="L370" s="29">
        <v>2.0099999999999998</v>
      </c>
      <c r="M370" s="29">
        <f>IFERROR(_xlfn.XLOOKUP($B370,'Ownership Metrics'!$A:$A,'Ownership Metrics'!$B:$B),"")</f>
        <v>14.88</v>
      </c>
      <c r="N370" s="28">
        <f>IFERROR(_xlfn.XLOOKUP($B370,'Ownership Metrics'!$A:$A,'Ownership Metrics'!$C:$C),"")</f>
        <v>2277</v>
      </c>
      <c r="O370" s="29">
        <f>IFERROR(_xlfn.XLOOKUP($B370,'Ownership Metrics'!$A:$A,'Ownership Metrics'!$D:$D),"")</f>
        <v>38.89</v>
      </c>
      <c r="P370" s="29">
        <f>IFERROR(_xlfn.XLOOKUP($B370,'Ownership Metrics'!$A:$A,'Ownership Metrics'!$E:$E),"")</f>
        <v>70.38</v>
      </c>
      <c r="Q370" s="30">
        <f>IFERROR(_xlfn.XLOOKUP($B370,'Ownership Metrics'!$A:$A,'Ownership Metrics'!$F:$F),"")</f>
        <v>10</v>
      </c>
      <c r="R370" s="30">
        <f>IFERROR(_xlfn.XLOOKUP($B370,'Ownership Metrics'!$A:$A,'Ownership Metrics'!$G:$G),"")</f>
        <v>45</v>
      </c>
      <c r="S370" s="27" t="str">
        <f>IFERROR(_xlfn.XLOOKUP($B370,'Ownership Metrics'!$A:$A,'Ownership Metrics'!$H:$H),"")</f>
        <v>Terkonsentrasi</v>
      </c>
      <c r="T370" s="27" t="str">
        <f>IFERROR(_xlfn.XLOOKUP($B370,'Ownership Metrics'!$A:$A,'Ownership Metrics'!$I:$I),"")</f>
        <v>Sedang</v>
      </c>
      <c r="U370" s="27">
        <f>IF(COUNTIFS($B$2:$B370,$B370,$D$2:$D370,$D370)=1,1,0)</f>
        <v>1</v>
      </c>
      <c r="V370" s="27">
        <f t="shared" si="16"/>
        <v>2.0099999999999998</v>
      </c>
      <c r="W370" s="27">
        <f t="shared" si="17"/>
        <v>7</v>
      </c>
      <c r="X370" s="27">
        <f t="shared" si="15"/>
        <v>2.0099999629999998</v>
      </c>
    </row>
    <row r="371" spans="1:24" x14ac:dyDescent="0.25">
      <c r="A371" s="26">
        <v>46265</v>
      </c>
      <c r="B371" s="27" t="s">
        <v>10200</v>
      </c>
      <c r="C371" s="27" t="s">
        <v>527</v>
      </c>
      <c r="D371" s="27" t="s">
        <v>531</v>
      </c>
      <c r="E371" s="27" t="s">
        <v>83</v>
      </c>
      <c r="F371" s="27" t="s">
        <v>23</v>
      </c>
      <c r="G371" s="27"/>
      <c r="H371" s="27" t="s">
        <v>24</v>
      </c>
      <c r="I371" s="28">
        <v>103503400</v>
      </c>
      <c r="J371" s="28">
        <v>0</v>
      </c>
      <c r="K371" s="28">
        <v>103503400</v>
      </c>
      <c r="L371" s="29">
        <v>3.53</v>
      </c>
      <c r="M371" s="29">
        <f>IFERROR(_xlfn.XLOOKUP($B371,'Ownership Metrics'!$A:$A,'Ownership Metrics'!$B:$B),"")</f>
        <v>14.88</v>
      </c>
      <c r="N371" s="28">
        <f>IFERROR(_xlfn.XLOOKUP($B371,'Ownership Metrics'!$A:$A,'Ownership Metrics'!$C:$C),"")</f>
        <v>2277</v>
      </c>
      <c r="O371" s="29">
        <f>IFERROR(_xlfn.XLOOKUP($B371,'Ownership Metrics'!$A:$A,'Ownership Metrics'!$D:$D),"")</f>
        <v>38.89</v>
      </c>
      <c r="P371" s="29">
        <f>IFERROR(_xlfn.XLOOKUP($B371,'Ownership Metrics'!$A:$A,'Ownership Metrics'!$E:$E),"")</f>
        <v>70.38</v>
      </c>
      <c r="Q371" s="30">
        <f>IFERROR(_xlfn.XLOOKUP($B371,'Ownership Metrics'!$A:$A,'Ownership Metrics'!$F:$F),"")</f>
        <v>10</v>
      </c>
      <c r="R371" s="30">
        <f>IFERROR(_xlfn.XLOOKUP($B371,'Ownership Metrics'!$A:$A,'Ownership Metrics'!$G:$G),"")</f>
        <v>45</v>
      </c>
      <c r="S371" s="27" t="str">
        <f>IFERROR(_xlfn.XLOOKUP($B371,'Ownership Metrics'!$A:$A,'Ownership Metrics'!$H:$H),"")</f>
        <v>Terkonsentrasi</v>
      </c>
      <c r="T371" s="27" t="str">
        <f>IFERROR(_xlfn.XLOOKUP($B371,'Ownership Metrics'!$A:$A,'Ownership Metrics'!$I:$I),"")</f>
        <v>Sedang</v>
      </c>
      <c r="U371" s="27">
        <f>IF(COUNTIFS($B$2:$B371,$B371,$D$2:$D371,$D371)=1,1,0)</f>
        <v>1</v>
      </c>
      <c r="V371" s="27">
        <f t="shared" si="16"/>
        <v>3.53</v>
      </c>
      <c r="W371" s="27">
        <f t="shared" si="17"/>
        <v>4</v>
      </c>
      <c r="X371" s="27">
        <f t="shared" si="15"/>
        <v>3.5299999628999998</v>
      </c>
    </row>
    <row r="372" spans="1:24" x14ac:dyDescent="0.25">
      <c r="A372" s="26">
        <v>46265</v>
      </c>
      <c r="B372" s="27" t="s">
        <v>10200</v>
      </c>
      <c r="C372" s="27" t="s">
        <v>527</v>
      </c>
      <c r="D372" s="27" t="s">
        <v>532</v>
      </c>
      <c r="E372" s="27" t="s">
        <v>22</v>
      </c>
      <c r="F372" s="27" t="s">
        <v>23</v>
      </c>
      <c r="G372" s="27"/>
      <c r="H372" s="27" t="s">
        <v>24</v>
      </c>
      <c r="I372" s="28">
        <v>1138837925</v>
      </c>
      <c r="J372" s="28">
        <v>0</v>
      </c>
      <c r="K372" s="28">
        <v>1138837925</v>
      </c>
      <c r="L372" s="29">
        <v>38.89</v>
      </c>
      <c r="M372" s="29">
        <f>IFERROR(_xlfn.XLOOKUP($B372,'Ownership Metrics'!$A:$A,'Ownership Metrics'!$B:$B),"")</f>
        <v>14.88</v>
      </c>
      <c r="N372" s="28">
        <f>IFERROR(_xlfn.XLOOKUP($B372,'Ownership Metrics'!$A:$A,'Ownership Metrics'!$C:$C),"")</f>
        <v>2277</v>
      </c>
      <c r="O372" s="29">
        <f>IFERROR(_xlfn.XLOOKUP($B372,'Ownership Metrics'!$A:$A,'Ownership Metrics'!$D:$D),"")</f>
        <v>38.89</v>
      </c>
      <c r="P372" s="29">
        <f>IFERROR(_xlfn.XLOOKUP($B372,'Ownership Metrics'!$A:$A,'Ownership Metrics'!$E:$E),"")</f>
        <v>70.38</v>
      </c>
      <c r="Q372" s="30">
        <f>IFERROR(_xlfn.XLOOKUP($B372,'Ownership Metrics'!$A:$A,'Ownership Metrics'!$F:$F),"")</f>
        <v>10</v>
      </c>
      <c r="R372" s="30">
        <f>IFERROR(_xlfn.XLOOKUP($B372,'Ownership Metrics'!$A:$A,'Ownership Metrics'!$G:$G),"")</f>
        <v>45</v>
      </c>
      <c r="S372" s="27" t="str">
        <f>IFERROR(_xlfn.XLOOKUP($B372,'Ownership Metrics'!$A:$A,'Ownership Metrics'!$H:$H),"")</f>
        <v>Terkonsentrasi</v>
      </c>
      <c r="T372" s="27" t="str">
        <f>IFERROR(_xlfn.XLOOKUP($B372,'Ownership Metrics'!$A:$A,'Ownership Metrics'!$I:$I),"")</f>
        <v>Sedang</v>
      </c>
      <c r="U372" s="27">
        <f>IF(COUNTIFS($B$2:$B372,$B372,$D$2:$D372,$D372)=1,1,0)</f>
        <v>1</v>
      </c>
      <c r="V372" s="27">
        <f t="shared" si="16"/>
        <v>38.89</v>
      </c>
      <c r="W372" s="27">
        <f t="shared" si="17"/>
        <v>1</v>
      </c>
      <c r="X372" s="27">
        <f t="shared" si="15"/>
        <v>38.889999962799997</v>
      </c>
    </row>
    <row r="373" spans="1:24" x14ac:dyDescent="0.25">
      <c r="A373" s="26">
        <v>46265</v>
      </c>
      <c r="B373" s="27" t="s">
        <v>10200</v>
      </c>
      <c r="C373" s="27" t="s">
        <v>527</v>
      </c>
      <c r="D373" s="27" t="s">
        <v>533</v>
      </c>
      <c r="E373" s="27" t="s">
        <v>22</v>
      </c>
      <c r="F373" s="27" t="s">
        <v>23</v>
      </c>
      <c r="G373" s="27"/>
      <c r="H373" s="27" t="s">
        <v>24</v>
      </c>
      <c r="I373" s="28">
        <v>83895000</v>
      </c>
      <c r="J373" s="28">
        <v>0</v>
      </c>
      <c r="K373" s="28">
        <v>83895000</v>
      </c>
      <c r="L373" s="29">
        <v>2.86</v>
      </c>
      <c r="M373" s="29">
        <f>IFERROR(_xlfn.XLOOKUP($B373,'Ownership Metrics'!$A:$A,'Ownership Metrics'!$B:$B),"")</f>
        <v>14.88</v>
      </c>
      <c r="N373" s="28">
        <f>IFERROR(_xlfn.XLOOKUP($B373,'Ownership Metrics'!$A:$A,'Ownership Metrics'!$C:$C),"")</f>
        <v>2277</v>
      </c>
      <c r="O373" s="29">
        <f>IFERROR(_xlfn.XLOOKUP($B373,'Ownership Metrics'!$A:$A,'Ownership Metrics'!$D:$D),"")</f>
        <v>38.89</v>
      </c>
      <c r="P373" s="29">
        <f>IFERROR(_xlfn.XLOOKUP($B373,'Ownership Metrics'!$A:$A,'Ownership Metrics'!$E:$E),"")</f>
        <v>70.38</v>
      </c>
      <c r="Q373" s="30">
        <f>IFERROR(_xlfn.XLOOKUP($B373,'Ownership Metrics'!$A:$A,'Ownership Metrics'!$F:$F),"")</f>
        <v>10</v>
      </c>
      <c r="R373" s="30">
        <f>IFERROR(_xlfn.XLOOKUP($B373,'Ownership Metrics'!$A:$A,'Ownership Metrics'!$G:$G),"")</f>
        <v>45</v>
      </c>
      <c r="S373" s="27" t="str">
        <f>IFERROR(_xlfn.XLOOKUP($B373,'Ownership Metrics'!$A:$A,'Ownership Metrics'!$H:$H),"")</f>
        <v>Terkonsentrasi</v>
      </c>
      <c r="T373" s="27" t="str">
        <f>IFERROR(_xlfn.XLOOKUP($B373,'Ownership Metrics'!$A:$A,'Ownership Metrics'!$I:$I),"")</f>
        <v>Sedang</v>
      </c>
      <c r="U373" s="27">
        <f>IF(COUNTIFS($B$2:$B373,$B373,$D$2:$D373,$D373)=1,1,0)</f>
        <v>1</v>
      </c>
      <c r="V373" s="27">
        <f t="shared" si="16"/>
        <v>2.86</v>
      </c>
      <c r="W373" s="27">
        <f t="shared" si="17"/>
        <v>5</v>
      </c>
      <c r="X373" s="27">
        <f t="shared" si="15"/>
        <v>2.8599999626999999</v>
      </c>
    </row>
    <row r="374" spans="1:24" x14ac:dyDescent="0.25">
      <c r="A374" s="26">
        <v>46265</v>
      </c>
      <c r="B374" s="27" t="s">
        <v>10200</v>
      </c>
      <c r="C374" s="27" t="s">
        <v>527</v>
      </c>
      <c r="D374" s="27" t="s">
        <v>534</v>
      </c>
      <c r="E374" s="27" t="s">
        <v>22</v>
      </c>
      <c r="F374" s="27" t="s">
        <v>23</v>
      </c>
      <c r="G374" s="27"/>
      <c r="H374" s="27" t="s">
        <v>24</v>
      </c>
      <c r="I374" s="28">
        <v>777487893</v>
      </c>
      <c r="J374" s="28">
        <v>0</v>
      </c>
      <c r="K374" s="28">
        <v>777487893</v>
      </c>
      <c r="L374" s="29">
        <v>26.55</v>
      </c>
      <c r="M374" s="29">
        <f>IFERROR(_xlfn.XLOOKUP($B374,'Ownership Metrics'!$A:$A,'Ownership Metrics'!$B:$B),"")</f>
        <v>14.88</v>
      </c>
      <c r="N374" s="28">
        <f>IFERROR(_xlfn.XLOOKUP($B374,'Ownership Metrics'!$A:$A,'Ownership Metrics'!$C:$C),"")</f>
        <v>2277</v>
      </c>
      <c r="O374" s="29">
        <f>IFERROR(_xlfn.XLOOKUP($B374,'Ownership Metrics'!$A:$A,'Ownership Metrics'!$D:$D),"")</f>
        <v>38.89</v>
      </c>
      <c r="P374" s="29">
        <f>IFERROR(_xlfn.XLOOKUP($B374,'Ownership Metrics'!$A:$A,'Ownership Metrics'!$E:$E),"")</f>
        <v>70.38</v>
      </c>
      <c r="Q374" s="30">
        <f>IFERROR(_xlfn.XLOOKUP($B374,'Ownership Metrics'!$A:$A,'Ownership Metrics'!$F:$F),"")</f>
        <v>10</v>
      </c>
      <c r="R374" s="30">
        <f>IFERROR(_xlfn.XLOOKUP($B374,'Ownership Metrics'!$A:$A,'Ownership Metrics'!$G:$G),"")</f>
        <v>45</v>
      </c>
      <c r="S374" s="27" t="str">
        <f>IFERROR(_xlfn.XLOOKUP($B374,'Ownership Metrics'!$A:$A,'Ownership Metrics'!$H:$H),"")</f>
        <v>Terkonsentrasi</v>
      </c>
      <c r="T374" s="27" t="str">
        <f>IFERROR(_xlfn.XLOOKUP($B374,'Ownership Metrics'!$A:$A,'Ownership Metrics'!$I:$I),"")</f>
        <v>Sedang</v>
      </c>
      <c r="U374" s="27">
        <f>IF(COUNTIFS($B$2:$B374,$B374,$D$2:$D374,$D374)=1,1,0)</f>
        <v>1</v>
      </c>
      <c r="V374" s="27">
        <f t="shared" si="16"/>
        <v>26.55</v>
      </c>
      <c r="W374" s="27">
        <f t="shared" si="17"/>
        <v>2</v>
      </c>
      <c r="X374" s="27">
        <f t="shared" si="15"/>
        <v>26.549999962600001</v>
      </c>
    </row>
    <row r="375" spans="1:24" x14ac:dyDescent="0.25">
      <c r="A375" s="26">
        <v>46265</v>
      </c>
      <c r="B375" s="27" t="s">
        <v>10200</v>
      </c>
      <c r="C375" s="27" t="s">
        <v>527</v>
      </c>
      <c r="D375" s="27" t="s">
        <v>535</v>
      </c>
      <c r="E375" s="27" t="s">
        <v>22</v>
      </c>
      <c r="F375" s="27" t="s">
        <v>23</v>
      </c>
      <c r="G375" s="27"/>
      <c r="H375" s="27" t="s">
        <v>24</v>
      </c>
      <c r="I375" s="28">
        <v>39140200</v>
      </c>
      <c r="J375" s="28">
        <v>0</v>
      </c>
      <c r="K375" s="28">
        <v>39140200</v>
      </c>
      <c r="L375" s="29">
        <v>1.34</v>
      </c>
      <c r="M375" s="29">
        <f>IFERROR(_xlfn.XLOOKUP($B375,'Ownership Metrics'!$A:$A,'Ownership Metrics'!$B:$B),"")</f>
        <v>14.88</v>
      </c>
      <c r="N375" s="28">
        <f>IFERROR(_xlfn.XLOOKUP($B375,'Ownership Metrics'!$A:$A,'Ownership Metrics'!$C:$C),"")</f>
        <v>2277</v>
      </c>
      <c r="O375" s="29">
        <f>IFERROR(_xlfn.XLOOKUP($B375,'Ownership Metrics'!$A:$A,'Ownership Metrics'!$D:$D),"")</f>
        <v>38.89</v>
      </c>
      <c r="P375" s="29">
        <f>IFERROR(_xlfn.XLOOKUP($B375,'Ownership Metrics'!$A:$A,'Ownership Metrics'!$E:$E),"")</f>
        <v>70.38</v>
      </c>
      <c r="Q375" s="30">
        <f>IFERROR(_xlfn.XLOOKUP($B375,'Ownership Metrics'!$A:$A,'Ownership Metrics'!$F:$F),"")</f>
        <v>10</v>
      </c>
      <c r="R375" s="30">
        <f>IFERROR(_xlfn.XLOOKUP($B375,'Ownership Metrics'!$A:$A,'Ownership Metrics'!$G:$G),"")</f>
        <v>45</v>
      </c>
      <c r="S375" s="27" t="str">
        <f>IFERROR(_xlfn.XLOOKUP($B375,'Ownership Metrics'!$A:$A,'Ownership Metrics'!$H:$H),"")</f>
        <v>Terkonsentrasi</v>
      </c>
      <c r="T375" s="27" t="str">
        <f>IFERROR(_xlfn.XLOOKUP($B375,'Ownership Metrics'!$A:$A,'Ownership Metrics'!$I:$I),"")</f>
        <v>Sedang</v>
      </c>
      <c r="U375" s="27">
        <f>IF(COUNTIFS($B$2:$B375,$B375,$D$2:$D375,$D375)=1,1,0)</f>
        <v>1</v>
      </c>
      <c r="V375" s="27">
        <f t="shared" si="16"/>
        <v>1.34</v>
      </c>
      <c r="W375" s="27">
        <f t="shared" si="17"/>
        <v>9</v>
      </c>
      <c r="X375" s="27">
        <f t="shared" si="15"/>
        <v>1.3399999625000001</v>
      </c>
    </row>
    <row r="376" spans="1:24" x14ac:dyDescent="0.25">
      <c r="A376" s="26">
        <v>46265</v>
      </c>
      <c r="B376" s="27" t="s">
        <v>10200</v>
      </c>
      <c r="C376" s="27" t="s">
        <v>527</v>
      </c>
      <c r="D376" s="27" t="s">
        <v>536</v>
      </c>
      <c r="E376" s="27" t="s">
        <v>51</v>
      </c>
      <c r="F376" s="27" t="s">
        <v>32</v>
      </c>
      <c r="G376" s="27"/>
      <c r="H376" s="27" t="s">
        <v>64</v>
      </c>
      <c r="I376" s="28">
        <v>31473432</v>
      </c>
      <c r="J376" s="28">
        <v>0</v>
      </c>
      <c r="K376" s="28">
        <v>31473432</v>
      </c>
      <c r="L376" s="29">
        <v>1.07</v>
      </c>
      <c r="M376" s="29">
        <f>IFERROR(_xlfn.XLOOKUP($B376,'Ownership Metrics'!$A:$A,'Ownership Metrics'!$B:$B),"")</f>
        <v>14.88</v>
      </c>
      <c r="N376" s="28">
        <f>IFERROR(_xlfn.XLOOKUP($B376,'Ownership Metrics'!$A:$A,'Ownership Metrics'!$C:$C),"")</f>
        <v>2277</v>
      </c>
      <c r="O376" s="29">
        <f>IFERROR(_xlfn.XLOOKUP($B376,'Ownership Metrics'!$A:$A,'Ownership Metrics'!$D:$D),"")</f>
        <v>38.89</v>
      </c>
      <c r="P376" s="29">
        <f>IFERROR(_xlfn.XLOOKUP($B376,'Ownership Metrics'!$A:$A,'Ownership Metrics'!$E:$E),"")</f>
        <v>70.38</v>
      </c>
      <c r="Q376" s="30">
        <f>IFERROR(_xlfn.XLOOKUP($B376,'Ownership Metrics'!$A:$A,'Ownership Metrics'!$F:$F),"")</f>
        <v>10</v>
      </c>
      <c r="R376" s="30">
        <f>IFERROR(_xlfn.XLOOKUP($B376,'Ownership Metrics'!$A:$A,'Ownership Metrics'!$G:$G),"")</f>
        <v>45</v>
      </c>
      <c r="S376" s="27" t="str">
        <f>IFERROR(_xlfn.XLOOKUP($B376,'Ownership Metrics'!$A:$A,'Ownership Metrics'!$H:$H),"")</f>
        <v>Terkonsentrasi</v>
      </c>
      <c r="T376" s="27" t="str">
        <f>IFERROR(_xlfn.XLOOKUP($B376,'Ownership Metrics'!$A:$A,'Ownership Metrics'!$I:$I),"")</f>
        <v>Sedang</v>
      </c>
      <c r="U376" s="27">
        <f>IF(COUNTIFS($B$2:$B376,$B376,$D$2:$D376,$D376)=1,1,0)</f>
        <v>1</v>
      </c>
      <c r="V376" s="27">
        <f t="shared" si="16"/>
        <v>1.07</v>
      </c>
      <c r="W376" s="27">
        <f t="shared" si="17"/>
        <v>10</v>
      </c>
      <c r="X376" s="27">
        <f t="shared" si="15"/>
        <v>1.0699999624000001</v>
      </c>
    </row>
    <row r="377" spans="1:24" x14ac:dyDescent="0.25">
      <c r="A377" s="26">
        <v>46265</v>
      </c>
      <c r="B377" s="27" t="s">
        <v>10200</v>
      </c>
      <c r="C377" s="27" t="s">
        <v>527</v>
      </c>
      <c r="D377" s="27" t="s">
        <v>537</v>
      </c>
      <c r="E377" s="27" t="s">
        <v>35</v>
      </c>
      <c r="F377" s="27" t="s">
        <v>23</v>
      </c>
      <c r="G377" s="27" t="s">
        <v>36</v>
      </c>
      <c r="H377" s="27" t="s">
        <v>24</v>
      </c>
      <c r="I377" s="28">
        <v>59605000</v>
      </c>
      <c r="J377" s="28">
        <v>0</v>
      </c>
      <c r="K377" s="28">
        <v>59605000</v>
      </c>
      <c r="L377" s="29">
        <v>2.04</v>
      </c>
      <c r="M377" s="29">
        <f>IFERROR(_xlfn.XLOOKUP($B377,'Ownership Metrics'!$A:$A,'Ownership Metrics'!$B:$B),"")</f>
        <v>14.88</v>
      </c>
      <c r="N377" s="28">
        <f>IFERROR(_xlfn.XLOOKUP($B377,'Ownership Metrics'!$A:$A,'Ownership Metrics'!$C:$C),"")</f>
        <v>2277</v>
      </c>
      <c r="O377" s="29">
        <f>IFERROR(_xlfn.XLOOKUP($B377,'Ownership Metrics'!$A:$A,'Ownership Metrics'!$D:$D),"")</f>
        <v>38.89</v>
      </c>
      <c r="P377" s="29">
        <f>IFERROR(_xlfn.XLOOKUP($B377,'Ownership Metrics'!$A:$A,'Ownership Metrics'!$E:$E),"")</f>
        <v>70.38</v>
      </c>
      <c r="Q377" s="30">
        <f>IFERROR(_xlfn.XLOOKUP($B377,'Ownership Metrics'!$A:$A,'Ownership Metrics'!$F:$F),"")</f>
        <v>10</v>
      </c>
      <c r="R377" s="30">
        <f>IFERROR(_xlfn.XLOOKUP($B377,'Ownership Metrics'!$A:$A,'Ownership Metrics'!$G:$G),"")</f>
        <v>45</v>
      </c>
      <c r="S377" s="27" t="str">
        <f>IFERROR(_xlfn.XLOOKUP($B377,'Ownership Metrics'!$A:$A,'Ownership Metrics'!$H:$H),"")</f>
        <v>Terkonsentrasi</v>
      </c>
      <c r="T377" s="27" t="str">
        <f>IFERROR(_xlfn.XLOOKUP($B377,'Ownership Metrics'!$A:$A,'Ownership Metrics'!$I:$I),"")</f>
        <v>Sedang</v>
      </c>
      <c r="U377" s="27">
        <f>IF(COUNTIFS($B$2:$B377,$B377,$D$2:$D377,$D377)=1,1,0)</f>
        <v>1</v>
      </c>
      <c r="V377" s="27">
        <f t="shared" si="16"/>
        <v>2.04</v>
      </c>
      <c r="W377" s="27">
        <f t="shared" si="17"/>
        <v>6</v>
      </c>
      <c r="X377" s="27">
        <f t="shared" si="15"/>
        <v>2.0399999623</v>
      </c>
    </row>
    <row r="378" spans="1:24" x14ac:dyDescent="0.25">
      <c r="A378" s="26">
        <v>46265</v>
      </c>
      <c r="B378" s="27" t="s">
        <v>10201</v>
      </c>
      <c r="C378" s="27" t="s">
        <v>539</v>
      </c>
      <c r="D378" s="27" t="s">
        <v>540</v>
      </c>
      <c r="E378" s="27"/>
      <c r="F378" s="27"/>
      <c r="G378" s="27"/>
      <c r="H378" s="27"/>
      <c r="I378" s="28">
        <v>0</v>
      </c>
      <c r="J378" s="28">
        <v>220414500</v>
      </c>
      <c r="K378" s="28">
        <v>220414500</v>
      </c>
      <c r="L378" s="29">
        <v>2.4500000000000002</v>
      </c>
      <c r="M378" s="29">
        <f>IFERROR(_xlfn.XLOOKUP($B378,'Ownership Metrics'!$A:$A,'Ownership Metrics'!$B:$B),"")</f>
        <v>20.16</v>
      </c>
      <c r="N378" s="28">
        <f>IFERROR(_xlfn.XLOOKUP($B378,'Ownership Metrics'!$A:$A,'Ownership Metrics'!$C:$C),"")</f>
        <v>733</v>
      </c>
      <c r="O378" s="29">
        <f>IFERROR(_xlfn.XLOOKUP($B378,'Ownership Metrics'!$A:$A,'Ownership Metrics'!$D:$D),"")</f>
        <v>20.46</v>
      </c>
      <c r="P378" s="29">
        <f>IFERROR(_xlfn.XLOOKUP($B378,'Ownership Metrics'!$A:$A,'Ownership Metrics'!$E:$E),"")</f>
        <v>39.24</v>
      </c>
      <c r="Q378" s="30">
        <f>IFERROR(_xlfn.XLOOKUP($B378,'Ownership Metrics'!$A:$A,'Ownership Metrics'!$F:$F),"")</f>
        <v>19</v>
      </c>
      <c r="R378" s="30">
        <f>IFERROR(_xlfn.XLOOKUP($B378,'Ownership Metrics'!$A:$A,'Ownership Metrics'!$G:$G),"")</f>
        <v>18</v>
      </c>
      <c r="S378" s="27" t="str">
        <f>IFERROR(_xlfn.XLOOKUP($B378,'Ownership Metrics'!$A:$A,'Ownership Metrics'!$H:$H),"")</f>
        <v>Tersebar</v>
      </c>
      <c r="T378" s="27" t="str">
        <f>IFERROR(_xlfn.XLOOKUP($B378,'Ownership Metrics'!$A:$A,'Ownership Metrics'!$I:$I),"")</f>
        <v>Rendah</v>
      </c>
      <c r="U378" s="27">
        <f>IF(COUNTIFS($B$2:$B378,$B378,$D$2:$D378,$D378)=1,1,0)</f>
        <v>1</v>
      </c>
      <c r="V378" s="27">
        <f t="shared" si="16"/>
        <v>2.4500000000000002</v>
      </c>
      <c r="W378" s="27">
        <f t="shared" si="17"/>
        <v>11</v>
      </c>
      <c r="X378" s="27">
        <f t="shared" si="15"/>
        <v>2.4499999622000002</v>
      </c>
    </row>
    <row r="379" spans="1:24" x14ac:dyDescent="0.25">
      <c r="A379" s="26">
        <v>46265</v>
      </c>
      <c r="B379" s="27" t="s">
        <v>10201</v>
      </c>
      <c r="C379" s="27" t="s">
        <v>539</v>
      </c>
      <c r="D379" s="27" t="s">
        <v>541</v>
      </c>
      <c r="E379" s="27" t="s">
        <v>22</v>
      </c>
      <c r="F379" s="27" t="s">
        <v>23</v>
      </c>
      <c r="G379" s="27"/>
      <c r="H379" s="27" t="s">
        <v>24</v>
      </c>
      <c r="I379" s="28">
        <v>124871061</v>
      </c>
      <c r="J379" s="28">
        <v>0</v>
      </c>
      <c r="K379" s="28">
        <v>124871061</v>
      </c>
      <c r="L379" s="29">
        <v>1.39</v>
      </c>
      <c r="M379" s="29">
        <f>IFERROR(_xlfn.XLOOKUP($B379,'Ownership Metrics'!$A:$A,'Ownership Metrics'!$B:$B),"")</f>
        <v>20.16</v>
      </c>
      <c r="N379" s="28">
        <f>IFERROR(_xlfn.XLOOKUP($B379,'Ownership Metrics'!$A:$A,'Ownership Metrics'!$C:$C),"")</f>
        <v>733</v>
      </c>
      <c r="O379" s="29">
        <f>IFERROR(_xlfn.XLOOKUP($B379,'Ownership Metrics'!$A:$A,'Ownership Metrics'!$D:$D),"")</f>
        <v>20.46</v>
      </c>
      <c r="P379" s="29">
        <f>IFERROR(_xlfn.XLOOKUP($B379,'Ownership Metrics'!$A:$A,'Ownership Metrics'!$E:$E),"")</f>
        <v>39.24</v>
      </c>
      <c r="Q379" s="30">
        <f>IFERROR(_xlfn.XLOOKUP($B379,'Ownership Metrics'!$A:$A,'Ownership Metrics'!$F:$F),"")</f>
        <v>19</v>
      </c>
      <c r="R379" s="30">
        <f>IFERROR(_xlfn.XLOOKUP($B379,'Ownership Metrics'!$A:$A,'Ownership Metrics'!$G:$G),"")</f>
        <v>18</v>
      </c>
      <c r="S379" s="27" t="str">
        <f>IFERROR(_xlfn.XLOOKUP($B379,'Ownership Metrics'!$A:$A,'Ownership Metrics'!$H:$H),"")</f>
        <v>Tersebar</v>
      </c>
      <c r="T379" s="27" t="str">
        <f>IFERROR(_xlfn.XLOOKUP($B379,'Ownership Metrics'!$A:$A,'Ownership Metrics'!$I:$I),"")</f>
        <v>Rendah</v>
      </c>
      <c r="U379" s="27">
        <f>IF(COUNTIFS($B$2:$B379,$B379,$D$2:$D379,$D379)=1,1,0)</f>
        <v>1</v>
      </c>
      <c r="V379" s="27">
        <f t="shared" si="16"/>
        <v>1.39</v>
      </c>
      <c r="W379" s="27">
        <f t="shared" si="17"/>
        <v>17</v>
      </c>
      <c r="X379" s="27">
        <f t="shared" si="15"/>
        <v>1.3899999620999999</v>
      </c>
    </row>
    <row r="380" spans="1:24" x14ac:dyDescent="0.25">
      <c r="A380" s="26">
        <v>46265</v>
      </c>
      <c r="B380" s="27" t="s">
        <v>10201</v>
      </c>
      <c r="C380" s="27" t="s">
        <v>539</v>
      </c>
      <c r="D380" s="27" t="s">
        <v>542</v>
      </c>
      <c r="E380" s="27" t="s">
        <v>22</v>
      </c>
      <c r="F380" s="27" t="s">
        <v>23</v>
      </c>
      <c r="G380" s="27"/>
      <c r="H380" s="27" t="s">
        <v>24</v>
      </c>
      <c r="I380" s="28">
        <v>98800000</v>
      </c>
      <c r="J380" s="28">
        <v>0</v>
      </c>
      <c r="K380" s="28">
        <v>98800000</v>
      </c>
      <c r="L380" s="29">
        <v>1.1000000000000001</v>
      </c>
      <c r="M380" s="29">
        <f>IFERROR(_xlfn.XLOOKUP($B380,'Ownership Metrics'!$A:$A,'Ownership Metrics'!$B:$B),"")</f>
        <v>20.16</v>
      </c>
      <c r="N380" s="28">
        <f>IFERROR(_xlfn.XLOOKUP($B380,'Ownership Metrics'!$A:$A,'Ownership Metrics'!$C:$C),"")</f>
        <v>733</v>
      </c>
      <c r="O380" s="29">
        <f>IFERROR(_xlfn.XLOOKUP($B380,'Ownership Metrics'!$A:$A,'Ownership Metrics'!$D:$D),"")</f>
        <v>20.46</v>
      </c>
      <c r="P380" s="29">
        <f>IFERROR(_xlfn.XLOOKUP($B380,'Ownership Metrics'!$A:$A,'Ownership Metrics'!$E:$E),"")</f>
        <v>39.24</v>
      </c>
      <c r="Q380" s="30">
        <f>IFERROR(_xlfn.XLOOKUP($B380,'Ownership Metrics'!$A:$A,'Ownership Metrics'!$F:$F),"")</f>
        <v>19</v>
      </c>
      <c r="R380" s="30">
        <f>IFERROR(_xlfn.XLOOKUP($B380,'Ownership Metrics'!$A:$A,'Ownership Metrics'!$G:$G),"")</f>
        <v>18</v>
      </c>
      <c r="S380" s="27" t="str">
        <f>IFERROR(_xlfn.XLOOKUP($B380,'Ownership Metrics'!$A:$A,'Ownership Metrics'!$H:$H),"")</f>
        <v>Tersebar</v>
      </c>
      <c r="T380" s="27" t="str">
        <f>IFERROR(_xlfn.XLOOKUP($B380,'Ownership Metrics'!$A:$A,'Ownership Metrics'!$I:$I),"")</f>
        <v>Rendah</v>
      </c>
      <c r="U380" s="27">
        <f>IF(COUNTIFS($B$2:$B380,$B380,$D$2:$D380,$D380)=1,1,0)</f>
        <v>1</v>
      </c>
      <c r="V380" s="27">
        <f t="shared" si="16"/>
        <v>1.1000000000000001</v>
      </c>
      <c r="W380" s="27">
        <f t="shared" si="17"/>
        <v>19</v>
      </c>
      <c r="X380" s="27">
        <f t="shared" si="15"/>
        <v>1.0999999620000001</v>
      </c>
    </row>
    <row r="381" spans="1:24" x14ac:dyDescent="0.25">
      <c r="A381" s="26">
        <v>46265</v>
      </c>
      <c r="B381" s="27" t="s">
        <v>10201</v>
      </c>
      <c r="C381" s="27" t="s">
        <v>539</v>
      </c>
      <c r="D381" s="27" t="s">
        <v>543</v>
      </c>
      <c r="E381" s="27" t="s">
        <v>51</v>
      </c>
      <c r="F381" s="27" t="s">
        <v>23</v>
      </c>
      <c r="G381" s="27"/>
      <c r="H381" s="27" t="s">
        <v>24</v>
      </c>
      <c r="I381" s="28">
        <v>264900000</v>
      </c>
      <c r="J381" s="28">
        <v>0</v>
      </c>
      <c r="K381" s="28">
        <v>264900000</v>
      </c>
      <c r="L381" s="29">
        <v>2.94</v>
      </c>
      <c r="M381" s="29">
        <f>IFERROR(_xlfn.XLOOKUP($B381,'Ownership Metrics'!$A:$A,'Ownership Metrics'!$B:$B),"")</f>
        <v>20.16</v>
      </c>
      <c r="N381" s="28">
        <f>IFERROR(_xlfn.XLOOKUP($B381,'Ownership Metrics'!$A:$A,'Ownership Metrics'!$C:$C),"")</f>
        <v>733</v>
      </c>
      <c r="O381" s="29">
        <f>IFERROR(_xlfn.XLOOKUP($B381,'Ownership Metrics'!$A:$A,'Ownership Metrics'!$D:$D),"")</f>
        <v>20.46</v>
      </c>
      <c r="P381" s="29">
        <f>IFERROR(_xlfn.XLOOKUP($B381,'Ownership Metrics'!$A:$A,'Ownership Metrics'!$E:$E),"")</f>
        <v>39.24</v>
      </c>
      <c r="Q381" s="30">
        <f>IFERROR(_xlfn.XLOOKUP($B381,'Ownership Metrics'!$A:$A,'Ownership Metrics'!$F:$F),"")</f>
        <v>19</v>
      </c>
      <c r="R381" s="30">
        <f>IFERROR(_xlfn.XLOOKUP($B381,'Ownership Metrics'!$A:$A,'Ownership Metrics'!$G:$G),"")</f>
        <v>18</v>
      </c>
      <c r="S381" s="27" t="str">
        <f>IFERROR(_xlfn.XLOOKUP($B381,'Ownership Metrics'!$A:$A,'Ownership Metrics'!$H:$H),"")</f>
        <v>Tersebar</v>
      </c>
      <c r="T381" s="27" t="str">
        <f>IFERROR(_xlfn.XLOOKUP($B381,'Ownership Metrics'!$A:$A,'Ownership Metrics'!$I:$I),"")</f>
        <v>Rendah</v>
      </c>
      <c r="U381" s="27">
        <f>IF(COUNTIFS($B$2:$B381,$B381,$D$2:$D381,$D381)=1,1,0)</f>
        <v>1</v>
      </c>
      <c r="V381" s="27">
        <f t="shared" si="16"/>
        <v>2.94</v>
      </c>
      <c r="W381" s="27">
        <f t="shared" si="17"/>
        <v>8</v>
      </c>
      <c r="X381" s="27">
        <f t="shared" si="15"/>
        <v>2.9399999618999999</v>
      </c>
    </row>
    <row r="382" spans="1:24" x14ac:dyDescent="0.25">
      <c r="A382" s="26">
        <v>46265</v>
      </c>
      <c r="B382" s="27" t="s">
        <v>10201</v>
      </c>
      <c r="C382" s="27" t="s">
        <v>539</v>
      </c>
      <c r="D382" s="27" t="s">
        <v>544</v>
      </c>
      <c r="E382" s="27" t="s">
        <v>22</v>
      </c>
      <c r="F382" s="27" t="s">
        <v>23</v>
      </c>
      <c r="G382" s="27"/>
      <c r="H382" s="27" t="s">
        <v>24</v>
      </c>
      <c r="I382" s="28">
        <v>648009400</v>
      </c>
      <c r="J382" s="28">
        <v>0</v>
      </c>
      <c r="K382" s="28">
        <v>648009400</v>
      </c>
      <c r="L382" s="29">
        <v>7.2</v>
      </c>
      <c r="M382" s="29">
        <f>IFERROR(_xlfn.XLOOKUP($B382,'Ownership Metrics'!$A:$A,'Ownership Metrics'!$B:$B),"")</f>
        <v>20.16</v>
      </c>
      <c r="N382" s="28">
        <f>IFERROR(_xlfn.XLOOKUP($B382,'Ownership Metrics'!$A:$A,'Ownership Metrics'!$C:$C),"")</f>
        <v>733</v>
      </c>
      <c r="O382" s="29">
        <f>IFERROR(_xlfn.XLOOKUP($B382,'Ownership Metrics'!$A:$A,'Ownership Metrics'!$D:$D),"")</f>
        <v>20.46</v>
      </c>
      <c r="P382" s="29">
        <f>IFERROR(_xlfn.XLOOKUP($B382,'Ownership Metrics'!$A:$A,'Ownership Metrics'!$E:$E),"")</f>
        <v>39.24</v>
      </c>
      <c r="Q382" s="30">
        <f>IFERROR(_xlfn.XLOOKUP($B382,'Ownership Metrics'!$A:$A,'Ownership Metrics'!$F:$F),"")</f>
        <v>19</v>
      </c>
      <c r="R382" s="30">
        <f>IFERROR(_xlfn.XLOOKUP($B382,'Ownership Metrics'!$A:$A,'Ownership Metrics'!$G:$G),"")</f>
        <v>18</v>
      </c>
      <c r="S382" s="27" t="str">
        <f>IFERROR(_xlfn.XLOOKUP($B382,'Ownership Metrics'!$A:$A,'Ownership Metrics'!$H:$H),"")</f>
        <v>Tersebar</v>
      </c>
      <c r="T382" s="27" t="str">
        <f>IFERROR(_xlfn.XLOOKUP($B382,'Ownership Metrics'!$A:$A,'Ownership Metrics'!$I:$I),"")</f>
        <v>Rendah</v>
      </c>
      <c r="U382" s="27">
        <f>IF(COUNTIFS($B$2:$B382,$B382,$D$2:$D382,$D382)=1,1,0)</f>
        <v>1</v>
      </c>
      <c r="V382" s="27">
        <f t="shared" si="16"/>
        <v>7.2</v>
      </c>
      <c r="W382" s="27">
        <f t="shared" si="17"/>
        <v>3</v>
      </c>
      <c r="X382" s="27">
        <f t="shared" si="15"/>
        <v>7.1999999618000006</v>
      </c>
    </row>
    <row r="383" spans="1:24" x14ac:dyDescent="0.25">
      <c r="A383" s="26">
        <v>46265</v>
      </c>
      <c r="B383" s="27" t="s">
        <v>10201</v>
      </c>
      <c r="C383" s="27" t="s">
        <v>539</v>
      </c>
      <c r="D383" s="27" t="s">
        <v>545</v>
      </c>
      <c r="E383" s="27" t="s">
        <v>51</v>
      </c>
      <c r="F383" s="27" t="s">
        <v>23</v>
      </c>
      <c r="G383" s="27"/>
      <c r="H383" s="27" t="s">
        <v>24</v>
      </c>
      <c r="I383" s="28">
        <v>1842368800</v>
      </c>
      <c r="J383" s="28">
        <v>0</v>
      </c>
      <c r="K383" s="28">
        <v>1842368800</v>
      </c>
      <c r="L383" s="29">
        <v>20.46</v>
      </c>
      <c r="M383" s="29">
        <f>IFERROR(_xlfn.XLOOKUP($B383,'Ownership Metrics'!$A:$A,'Ownership Metrics'!$B:$B),"")</f>
        <v>20.16</v>
      </c>
      <c r="N383" s="28">
        <f>IFERROR(_xlfn.XLOOKUP($B383,'Ownership Metrics'!$A:$A,'Ownership Metrics'!$C:$C),"")</f>
        <v>733</v>
      </c>
      <c r="O383" s="29">
        <f>IFERROR(_xlfn.XLOOKUP($B383,'Ownership Metrics'!$A:$A,'Ownership Metrics'!$D:$D),"")</f>
        <v>20.46</v>
      </c>
      <c r="P383" s="29">
        <f>IFERROR(_xlfn.XLOOKUP($B383,'Ownership Metrics'!$A:$A,'Ownership Metrics'!$E:$E),"")</f>
        <v>39.24</v>
      </c>
      <c r="Q383" s="30">
        <f>IFERROR(_xlfn.XLOOKUP($B383,'Ownership Metrics'!$A:$A,'Ownership Metrics'!$F:$F),"")</f>
        <v>19</v>
      </c>
      <c r="R383" s="30">
        <f>IFERROR(_xlfn.XLOOKUP($B383,'Ownership Metrics'!$A:$A,'Ownership Metrics'!$G:$G),"")</f>
        <v>18</v>
      </c>
      <c r="S383" s="27" t="str">
        <f>IFERROR(_xlfn.XLOOKUP($B383,'Ownership Metrics'!$A:$A,'Ownership Metrics'!$H:$H),"")</f>
        <v>Tersebar</v>
      </c>
      <c r="T383" s="27" t="str">
        <f>IFERROR(_xlfn.XLOOKUP($B383,'Ownership Metrics'!$A:$A,'Ownership Metrics'!$I:$I),"")</f>
        <v>Rendah</v>
      </c>
      <c r="U383" s="27">
        <f>IF(COUNTIFS($B$2:$B383,$B383,$D$2:$D383,$D383)=1,1,0)</f>
        <v>1</v>
      </c>
      <c r="V383" s="27">
        <f t="shared" si="16"/>
        <v>20.46</v>
      </c>
      <c r="W383" s="27">
        <f t="shared" si="17"/>
        <v>1</v>
      </c>
      <c r="X383" s="27">
        <f t="shared" si="15"/>
        <v>20.459999961699999</v>
      </c>
    </row>
    <row r="384" spans="1:24" x14ac:dyDescent="0.25">
      <c r="A384" s="26">
        <v>46265</v>
      </c>
      <c r="B384" s="27" t="s">
        <v>10201</v>
      </c>
      <c r="C384" s="27" t="s">
        <v>539</v>
      </c>
      <c r="D384" s="27" t="s">
        <v>546</v>
      </c>
      <c r="E384" s="27" t="s">
        <v>74</v>
      </c>
      <c r="F384" s="27" t="s">
        <v>32</v>
      </c>
      <c r="G384" s="27"/>
      <c r="H384" s="27" t="s">
        <v>62</v>
      </c>
      <c r="I384" s="28">
        <v>454612300</v>
      </c>
      <c r="J384" s="28">
        <v>0</v>
      </c>
      <c r="K384" s="28">
        <v>454612300</v>
      </c>
      <c r="L384" s="29">
        <v>5.05</v>
      </c>
      <c r="M384" s="29">
        <f>IFERROR(_xlfn.XLOOKUP($B384,'Ownership Metrics'!$A:$A,'Ownership Metrics'!$B:$B),"")</f>
        <v>20.16</v>
      </c>
      <c r="N384" s="28">
        <f>IFERROR(_xlfn.XLOOKUP($B384,'Ownership Metrics'!$A:$A,'Ownership Metrics'!$C:$C),"")</f>
        <v>733</v>
      </c>
      <c r="O384" s="29">
        <f>IFERROR(_xlfn.XLOOKUP($B384,'Ownership Metrics'!$A:$A,'Ownership Metrics'!$D:$D),"")</f>
        <v>20.46</v>
      </c>
      <c r="P384" s="29">
        <f>IFERROR(_xlfn.XLOOKUP($B384,'Ownership Metrics'!$A:$A,'Ownership Metrics'!$E:$E),"")</f>
        <v>39.24</v>
      </c>
      <c r="Q384" s="30">
        <f>IFERROR(_xlfn.XLOOKUP($B384,'Ownership Metrics'!$A:$A,'Ownership Metrics'!$F:$F),"")</f>
        <v>19</v>
      </c>
      <c r="R384" s="30">
        <f>IFERROR(_xlfn.XLOOKUP($B384,'Ownership Metrics'!$A:$A,'Ownership Metrics'!$G:$G),"")</f>
        <v>18</v>
      </c>
      <c r="S384" s="27" t="str">
        <f>IFERROR(_xlfn.XLOOKUP($B384,'Ownership Metrics'!$A:$A,'Ownership Metrics'!$H:$H),"")</f>
        <v>Tersebar</v>
      </c>
      <c r="T384" s="27" t="str">
        <f>IFERROR(_xlfn.XLOOKUP($B384,'Ownership Metrics'!$A:$A,'Ownership Metrics'!$I:$I),"")</f>
        <v>Rendah</v>
      </c>
      <c r="U384" s="27">
        <f>IF(COUNTIFS($B$2:$B384,$B384,$D$2:$D384,$D384)=1,1,0)</f>
        <v>1</v>
      </c>
      <c r="V384" s="27">
        <f t="shared" si="16"/>
        <v>5.05</v>
      </c>
      <c r="W384" s="27">
        <f t="shared" si="17"/>
        <v>5</v>
      </c>
      <c r="X384" s="27">
        <f t="shared" si="15"/>
        <v>5.0499999616000002</v>
      </c>
    </row>
    <row r="385" spans="1:24" x14ac:dyDescent="0.25">
      <c r="A385" s="26">
        <v>46265</v>
      </c>
      <c r="B385" s="27" t="s">
        <v>10201</v>
      </c>
      <c r="C385" s="27" t="s">
        <v>539</v>
      </c>
      <c r="D385" s="27" t="s">
        <v>113</v>
      </c>
      <c r="E385" s="27" t="s">
        <v>114</v>
      </c>
      <c r="F385" s="27" t="s">
        <v>23</v>
      </c>
      <c r="G385" s="27"/>
      <c r="H385" s="27" t="s">
        <v>24</v>
      </c>
      <c r="I385" s="28">
        <v>265999207</v>
      </c>
      <c r="J385" s="28">
        <v>0</v>
      </c>
      <c r="K385" s="28">
        <v>265999207</v>
      </c>
      <c r="L385" s="29">
        <v>2.95</v>
      </c>
      <c r="M385" s="29">
        <f>IFERROR(_xlfn.XLOOKUP($B385,'Ownership Metrics'!$A:$A,'Ownership Metrics'!$B:$B),"")</f>
        <v>20.16</v>
      </c>
      <c r="N385" s="28">
        <f>IFERROR(_xlfn.XLOOKUP($B385,'Ownership Metrics'!$A:$A,'Ownership Metrics'!$C:$C),"")</f>
        <v>733</v>
      </c>
      <c r="O385" s="29">
        <f>IFERROR(_xlfn.XLOOKUP($B385,'Ownership Metrics'!$A:$A,'Ownership Metrics'!$D:$D),"")</f>
        <v>20.46</v>
      </c>
      <c r="P385" s="29">
        <f>IFERROR(_xlfn.XLOOKUP($B385,'Ownership Metrics'!$A:$A,'Ownership Metrics'!$E:$E),"")</f>
        <v>39.24</v>
      </c>
      <c r="Q385" s="30">
        <f>IFERROR(_xlfn.XLOOKUP($B385,'Ownership Metrics'!$A:$A,'Ownership Metrics'!$F:$F),"")</f>
        <v>19</v>
      </c>
      <c r="R385" s="30">
        <f>IFERROR(_xlfn.XLOOKUP($B385,'Ownership Metrics'!$A:$A,'Ownership Metrics'!$G:$G),"")</f>
        <v>18</v>
      </c>
      <c r="S385" s="27" t="str">
        <f>IFERROR(_xlfn.XLOOKUP($B385,'Ownership Metrics'!$A:$A,'Ownership Metrics'!$H:$H),"")</f>
        <v>Tersebar</v>
      </c>
      <c r="T385" s="27" t="str">
        <f>IFERROR(_xlfn.XLOOKUP($B385,'Ownership Metrics'!$A:$A,'Ownership Metrics'!$I:$I),"")</f>
        <v>Rendah</v>
      </c>
      <c r="U385" s="27">
        <f>IF(COUNTIFS($B$2:$B385,$B385,$D$2:$D385,$D385)=1,1,0)</f>
        <v>1</v>
      </c>
      <c r="V385" s="27">
        <f t="shared" si="16"/>
        <v>2.95</v>
      </c>
      <c r="W385" s="27">
        <f t="shared" si="17"/>
        <v>7</v>
      </c>
      <c r="X385" s="27">
        <f t="shared" si="15"/>
        <v>2.9499999615000001</v>
      </c>
    </row>
    <row r="386" spans="1:24" x14ac:dyDescent="0.25">
      <c r="A386" s="26">
        <v>46265</v>
      </c>
      <c r="B386" s="27" t="s">
        <v>10201</v>
      </c>
      <c r="C386" s="27" t="s">
        <v>539</v>
      </c>
      <c r="D386" s="27" t="s">
        <v>547</v>
      </c>
      <c r="E386" s="27" t="s">
        <v>35</v>
      </c>
      <c r="F386" s="27" t="s">
        <v>23</v>
      </c>
      <c r="G386" s="27" t="s">
        <v>36</v>
      </c>
      <c r="H386" s="27" t="s">
        <v>24</v>
      </c>
      <c r="I386" s="28">
        <v>156250000</v>
      </c>
      <c r="J386" s="28">
        <v>0</v>
      </c>
      <c r="K386" s="28">
        <v>156250000</v>
      </c>
      <c r="L386" s="29">
        <v>1.73</v>
      </c>
      <c r="M386" s="29">
        <f>IFERROR(_xlfn.XLOOKUP($B386,'Ownership Metrics'!$A:$A,'Ownership Metrics'!$B:$B),"")</f>
        <v>20.16</v>
      </c>
      <c r="N386" s="28">
        <f>IFERROR(_xlfn.XLOOKUP($B386,'Ownership Metrics'!$A:$A,'Ownership Metrics'!$C:$C),"")</f>
        <v>733</v>
      </c>
      <c r="O386" s="29">
        <f>IFERROR(_xlfn.XLOOKUP($B386,'Ownership Metrics'!$A:$A,'Ownership Metrics'!$D:$D),"")</f>
        <v>20.46</v>
      </c>
      <c r="P386" s="29">
        <f>IFERROR(_xlfn.XLOOKUP($B386,'Ownership Metrics'!$A:$A,'Ownership Metrics'!$E:$E),"")</f>
        <v>39.24</v>
      </c>
      <c r="Q386" s="30">
        <f>IFERROR(_xlfn.XLOOKUP($B386,'Ownership Metrics'!$A:$A,'Ownership Metrics'!$F:$F),"")</f>
        <v>19</v>
      </c>
      <c r="R386" s="30">
        <f>IFERROR(_xlfn.XLOOKUP($B386,'Ownership Metrics'!$A:$A,'Ownership Metrics'!$G:$G),"")</f>
        <v>18</v>
      </c>
      <c r="S386" s="27" t="str">
        <f>IFERROR(_xlfn.XLOOKUP($B386,'Ownership Metrics'!$A:$A,'Ownership Metrics'!$H:$H),"")</f>
        <v>Tersebar</v>
      </c>
      <c r="T386" s="27" t="str">
        <f>IFERROR(_xlfn.XLOOKUP($B386,'Ownership Metrics'!$A:$A,'Ownership Metrics'!$I:$I),"")</f>
        <v>Rendah</v>
      </c>
      <c r="U386" s="27">
        <f>IF(COUNTIFS($B$2:$B386,$B386,$D$2:$D386,$D386)=1,1,0)</f>
        <v>1</v>
      </c>
      <c r="V386" s="27">
        <f t="shared" si="16"/>
        <v>1.73</v>
      </c>
      <c r="W386" s="27">
        <f t="shared" si="17"/>
        <v>14</v>
      </c>
      <c r="X386" s="27">
        <f t="shared" ref="X386:X449" si="18">$V386-(ROW()*0.0000000001)</f>
        <v>1.7299999613999999</v>
      </c>
    </row>
    <row r="387" spans="1:24" x14ac:dyDescent="0.25">
      <c r="A387" s="26">
        <v>46265</v>
      </c>
      <c r="B387" s="27" t="s">
        <v>10201</v>
      </c>
      <c r="C387" s="27" t="s">
        <v>539</v>
      </c>
      <c r="D387" s="27" t="s">
        <v>548</v>
      </c>
      <c r="E387" s="27" t="s">
        <v>35</v>
      </c>
      <c r="F387" s="27" t="s">
        <v>23</v>
      </c>
      <c r="G387" s="27" t="s">
        <v>36</v>
      </c>
      <c r="H387" s="27" t="s">
        <v>24</v>
      </c>
      <c r="I387" s="28">
        <v>138274500</v>
      </c>
      <c r="J387" s="28">
        <v>0</v>
      </c>
      <c r="K387" s="28">
        <v>138274500</v>
      </c>
      <c r="L387" s="29">
        <v>1.54</v>
      </c>
      <c r="M387" s="29">
        <f>IFERROR(_xlfn.XLOOKUP($B387,'Ownership Metrics'!$A:$A,'Ownership Metrics'!$B:$B),"")</f>
        <v>20.16</v>
      </c>
      <c r="N387" s="28">
        <f>IFERROR(_xlfn.XLOOKUP($B387,'Ownership Metrics'!$A:$A,'Ownership Metrics'!$C:$C),"")</f>
        <v>733</v>
      </c>
      <c r="O387" s="29">
        <f>IFERROR(_xlfn.XLOOKUP($B387,'Ownership Metrics'!$A:$A,'Ownership Metrics'!$D:$D),"")</f>
        <v>20.46</v>
      </c>
      <c r="P387" s="29">
        <f>IFERROR(_xlfn.XLOOKUP($B387,'Ownership Metrics'!$A:$A,'Ownership Metrics'!$E:$E),"")</f>
        <v>39.24</v>
      </c>
      <c r="Q387" s="30">
        <f>IFERROR(_xlfn.XLOOKUP($B387,'Ownership Metrics'!$A:$A,'Ownership Metrics'!$F:$F),"")</f>
        <v>19</v>
      </c>
      <c r="R387" s="30">
        <f>IFERROR(_xlfn.XLOOKUP($B387,'Ownership Metrics'!$A:$A,'Ownership Metrics'!$G:$G),"")</f>
        <v>18</v>
      </c>
      <c r="S387" s="27" t="str">
        <f>IFERROR(_xlfn.XLOOKUP($B387,'Ownership Metrics'!$A:$A,'Ownership Metrics'!$H:$H),"")</f>
        <v>Tersebar</v>
      </c>
      <c r="T387" s="27" t="str">
        <f>IFERROR(_xlfn.XLOOKUP($B387,'Ownership Metrics'!$A:$A,'Ownership Metrics'!$I:$I),"")</f>
        <v>Rendah</v>
      </c>
      <c r="U387" s="27">
        <f>IF(COUNTIFS($B$2:$B387,$B387,$D$2:$D387,$D387)=1,1,0)</f>
        <v>1</v>
      </c>
      <c r="V387" s="27">
        <f t="shared" ref="V387:V450" si="19">SUMIFS($L$2:$L$10000,$B$2:$B$10000,$B387,$D$2:$D$10000,$D387)</f>
        <v>1.54</v>
      </c>
      <c r="W387" s="27">
        <f t="shared" ref="W387:W450" si="20">COUNTIFS($B$2:$B$10000,$B387,$U$2:$U$10000,1,$X$2:$X$10000,"&gt;"&amp;$X387)+1</f>
        <v>15</v>
      </c>
      <c r="X387" s="27">
        <f t="shared" si="18"/>
        <v>1.5399999612999999</v>
      </c>
    </row>
    <row r="388" spans="1:24" x14ac:dyDescent="0.25">
      <c r="A388" s="26">
        <v>46265</v>
      </c>
      <c r="B388" s="27" t="s">
        <v>10201</v>
      </c>
      <c r="C388" s="27" t="s">
        <v>539</v>
      </c>
      <c r="D388" s="27" t="s">
        <v>549</v>
      </c>
      <c r="E388" s="27" t="s">
        <v>35</v>
      </c>
      <c r="F388" s="27" t="s">
        <v>23</v>
      </c>
      <c r="G388" s="27" t="s">
        <v>36</v>
      </c>
      <c r="H388" s="27" t="s">
        <v>64</v>
      </c>
      <c r="I388" s="28">
        <v>134997800</v>
      </c>
      <c r="J388" s="28">
        <v>0</v>
      </c>
      <c r="K388" s="28">
        <v>134997800</v>
      </c>
      <c r="L388" s="29">
        <v>1.5</v>
      </c>
      <c r="M388" s="29">
        <f>IFERROR(_xlfn.XLOOKUP($B388,'Ownership Metrics'!$A:$A,'Ownership Metrics'!$B:$B),"")</f>
        <v>20.16</v>
      </c>
      <c r="N388" s="28">
        <f>IFERROR(_xlfn.XLOOKUP($B388,'Ownership Metrics'!$A:$A,'Ownership Metrics'!$C:$C),"")</f>
        <v>733</v>
      </c>
      <c r="O388" s="29">
        <f>IFERROR(_xlfn.XLOOKUP($B388,'Ownership Metrics'!$A:$A,'Ownership Metrics'!$D:$D),"")</f>
        <v>20.46</v>
      </c>
      <c r="P388" s="29">
        <f>IFERROR(_xlfn.XLOOKUP($B388,'Ownership Metrics'!$A:$A,'Ownership Metrics'!$E:$E),"")</f>
        <v>39.24</v>
      </c>
      <c r="Q388" s="30">
        <f>IFERROR(_xlfn.XLOOKUP($B388,'Ownership Metrics'!$A:$A,'Ownership Metrics'!$F:$F),"")</f>
        <v>19</v>
      </c>
      <c r="R388" s="30">
        <f>IFERROR(_xlfn.XLOOKUP($B388,'Ownership Metrics'!$A:$A,'Ownership Metrics'!$G:$G),"")</f>
        <v>18</v>
      </c>
      <c r="S388" s="27" t="str">
        <f>IFERROR(_xlfn.XLOOKUP($B388,'Ownership Metrics'!$A:$A,'Ownership Metrics'!$H:$H),"")</f>
        <v>Tersebar</v>
      </c>
      <c r="T388" s="27" t="str">
        <f>IFERROR(_xlfn.XLOOKUP($B388,'Ownership Metrics'!$A:$A,'Ownership Metrics'!$I:$I),"")</f>
        <v>Rendah</v>
      </c>
      <c r="U388" s="27">
        <f>IF(COUNTIFS($B$2:$B388,$B388,$D$2:$D388,$D388)=1,1,0)</f>
        <v>1</v>
      </c>
      <c r="V388" s="27">
        <f t="shared" si="19"/>
        <v>1.5</v>
      </c>
      <c r="W388" s="27">
        <f t="shared" si="20"/>
        <v>16</v>
      </c>
      <c r="X388" s="27">
        <f t="shared" si="18"/>
        <v>1.4999999611999999</v>
      </c>
    </row>
    <row r="389" spans="1:24" x14ac:dyDescent="0.25">
      <c r="A389" s="26">
        <v>46265</v>
      </c>
      <c r="B389" s="27" t="s">
        <v>10201</v>
      </c>
      <c r="C389" s="27" t="s">
        <v>539</v>
      </c>
      <c r="D389" s="27" t="s">
        <v>550</v>
      </c>
      <c r="E389" s="27" t="s">
        <v>44</v>
      </c>
      <c r="F389" s="27" t="s">
        <v>23</v>
      </c>
      <c r="G389" s="27"/>
      <c r="H389" s="27" t="s">
        <v>24</v>
      </c>
      <c r="I389" s="28">
        <v>180000000</v>
      </c>
      <c r="J389" s="28">
        <v>0</v>
      </c>
      <c r="K389" s="28">
        <v>180000000</v>
      </c>
      <c r="L389" s="29">
        <v>2</v>
      </c>
      <c r="M389" s="29">
        <f>IFERROR(_xlfn.XLOOKUP($B389,'Ownership Metrics'!$A:$A,'Ownership Metrics'!$B:$B),"")</f>
        <v>20.16</v>
      </c>
      <c r="N389" s="28">
        <f>IFERROR(_xlfn.XLOOKUP($B389,'Ownership Metrics'!$A:$A,'Ownership Metrics'!$C:$C),"")</f>
        <v>733</v>
      </c>
      <c r="O389" s="29">
        <f>IFERROR(_xlfn.XLOOKUP($B389,'Ownership Metrics'!$A:$A,'Ownership Metrics'!$D:$D),"")</f>
        <v>20.46</v>
      </c>
      <c r="P389" s="29">
        <f>IFERROR(_xlfn.XLOOKUP($B389,'Ownership Metrics'!$A:$A,'Ownership Metrics'!$E:$E),"")</f>
        <v>39.24</v>
      </c>
      <c r="Q389" s="30">
        <f>IFERROR(_xlfn.XLOOKUP($B389,'Ownership Metrics'!$A:$A,'Ownership Metrics'!$F:$F),"")</f>
        <v>19</v>
      </c>
      <c r="R389" s="30">
        <f>IFERROR(_xlfn.XLOOKUP($B389,'Ownership Metrics'!$A:$A,'Ownership Metrics'!$G:$G),"")</f>
        <v>18</v>
      </c>
      <c r="S389" s="27" t="str">
        <f>IFERROR(_xlfn.XLOOKUP($B389,'Ownership Metrics'!$A:$A,'Ownership Metrics'!$H:$H),"")</f>
        <v>Tersebar</v>
      </c>
      <c r="T389" s="27" t="str">
        <f>IFERROR(_xlfn.XLOOKUP($B389,'Ownership Metrics'!$A:$A,'Ownership Metrics'!$I:$I),"")</f>
        <v>Rendah</v>
      </c>
      <c r="U389" s="27">
        <f>IF(COUNTIFS($B$2:$B389,$B389,$D$2:$D389,$D389)=1,1,0)</f>
        <v>1</v>
      </c>
      <c r="V389" s="27">
        <f t="shared" si="19"/>
        <v>2</v>
      </c>
      <c r="W389" s="27">
        <f t="shared" si="20"/>
        <v>13</v>
      </c>
      <c r="X389" s="27">
        <f t="shared" si="18"/>
        <v>1.9999999610999999</v>
      </c>
    </row>
    <row r="390" spans="1:24" x14ac:dyDescent="0.25">
      <c r="A390" s="26">
        <v>46265</v>
      </c>
      <c r="B390" s="27" t="s">
        <v>10201</v>
      </c>
      <c r="C390" s="27" t="s">
        <v>539</v>
      </c>
      <c r="D390" s="27" t="s">
        <v>551</v>
      </c>
      <c r="E390" s="27" t="s">
        <v>98</v>
      </c>
      <c r="F390" s="27" t="s">
        <v>23</v>
      </c>
      <c r="G390" s="27"/>
      <c r="H390" s="27" t="s">
        <v>24</v>
      </c>
      <c r="I390" s="28">
        <v>1042703112</v>
      </c>
      <c r="J390" s="28">
        <v>0</v>
      </c>
      <c r="K390" s="28">
        <v>1042703112</v>
      </c>
      <c r="L390" s="29">
        <v>11.58</v>
      </c>
      <c r="M390" s="29">
        <f>IFERROR(_xlfn.XLOOKUP($B390,'Ownership Metrics'!$A:$A,'Ownership Metrics'!$B:$B),"")</f>
        <v>20.16</v>
      </c>
      <c r="N390" s="28">
        <f>IFERROR(_xlfn.XLOOKUP($B390,'Ownership Metrics'!$A:$A,'Ownership Metrics'!$C:$C),"")</f>
        <v>733</v>
      </c>
      <c r="O390" s="29">
        <f>IFERROR(_xlfn.XLOOKUP($B390,'Ownership Metrics'!$A:$A,'Ownership Metrics'!$D:$D),"")</f>
        <v>20.46</v>
      </c>
      <c r="P390" s="29">
        <f>IFERROR(_xlfn.XLOOKUP($B390,'Ownership Metrics'!$A:$A,'Ownership Metrics'!$E:$E),"")</f>
        <v>39.24</v>
      </c>
      <c r="Q390" s="30">
        <f>IFERROR(_xlfn.XLOOKUP($B390,'Ownership Metrics'!$A:$A,'Ownership Metrics'!$F:$F),"")</f>
        <v>19</v>
      </c>
      <c r="R390" s="30">
        <f>IFERROR(_xlfn.XLOOKUP($B390,'Ownership Metrics'!$A:$A,'Ownership Metrics'!$G:$G),"")</f>
        <v>18</v>
      </c>
      <c r="S390" s="27" t="str">
        <f>IFERROR(_xlfn.XLOOKUP($B390,'Ownership Metrics'!$A:$A,'Ownership Metrics'!$H:$H),"")</f>
        <v>Tersebar</v>
      </c>
      <c r="T390" s="27" t="str">
        <f>IFERROR(_xlfn.XLOOKUP($B390,'Ownership Metrics'!$A:$A,'Ownership Metrics'!$I:$I),"")</f>
        <v>Rendah</v>
      </c>
      <c r="U390" s="27">
        <f>IF(COUNTIFS($B$2:$B390,$B390,$D$2:$D390,$D390)=1,1,0)</f>
        <v>1</v>
      </c>
      <c r="V390" s="27">
        <f t="shared" si="19"/>
        <v>11.58</v>
      </c>
      <c r="W390" s="27">
        <f t="shared" si="20"/>
        <v>2</v>
      </c>
      <c r="X390" s="27">
        <f t="shared" si="18"/>
        <v>11.579999961</v>
      </c>
    </row>
    <row r="391" spans="1:24" x14ac:dyDescent="0.25">
      <c r="A391" s="26">
        <v>46265</v>
      </c>
      <c r="B391" s="27" t="s">
        <v>10201</v>
      </c>
      <c r="C391" s="27" t="s">
        <v>539</v>
      </c>
      <c r="D391" s="27" t="s">
        <v>552</v>
      </c>
      <c r="E391" s="27" t="s">
        <v>72</v>
      </c>
      <c r="F391" s="27" t="s">
        <v>23</v>
      </c>
      <c r="G391" s="27"/>
      <c r="H391" s="27" t="s">
        <v>24</v>
      </c>
      <c r="I391" s="28">
        <v>213074400</v>
      </c>
      <c r="J391" s="28">
        <v>0</v>
      </c>
      <c r="K391" s="28">
        <v>213074400</v>
      </c>
      <c r="L391" s="29">
        <v>2.37</v>
      </c>
      <c r="M391" s="29">
        <f>IFERROR(_xlfn.XLOOKUP($B391,'Ownership Metrics'!$A:$A,'Ownership Metrics'!$B:$B),"")</f>
        <v>20.16</v>
      </c>
      <c r="N391" s="28">
        <f>IFERROR(_xlfn.XLOOKUP($B391,'Ownership Metrics'!$A:$A,'Ownership Metrics'!$C:$C),"")</f>
        <v>733</v>
      </c>
      <c r="O391" s="29">
        <f>IFERROR(_xlfn.XLOOKUP($B391,'Ownership Metrics'!$A:$A,'Ownership Metrics'!$D:$D),"")</f>
        <v>20.46</v>
      </c>
      <c r="P391" s="29">
        <f>IFERROR(_xlfn.XLOOKUP($B391,'Ownership Metrics'!$A:$A,'Ownership Metrics'!$E:$E),"")</f>
        <v>39.24</v>
      </c>
      <c r="Q391" s="30">
        <f>IFERROR(_xlfn.XLOOKUP($B391,'Ownership Metrics'!$A:$A,'Ownership Metrics'!$F:$F),"")</f>
        <v>19</v>
      </c>
      <c r="R391" s="30">
        <f>IFERROR(_xlfn.XLOOKUP($B391,'Ownership Metrics'!$A:$A,'Ownership Metrics'!$G:$G),"")</f>
        <v>18</v>
      </c>
      <c r="S391" s="27" t="str">
        <f>IFERROR(_xlfn.XLOOKUP($B391,'Ownership Metrics'!$A:$A,'Ownership Metrics'!$H:$H),"")</f>
        <v>Tersebar</v>
      </c>
      <c r="T391" s="27" t="str">
        <f>IFERROR(_xlfn.XLOOKUP($B391,'Ownership Metrics'!$A:$A,'Ownership Metrics'!$I:$I),"")</f>
        <v>Rendah</v>
      </c>
      <c r="U391" s="27">
        <f>IF(COUNTIFS($B$2:$B391,$B391,$D$2:$D391,$D391)=1,1,0)</f>
        <v>1</v>
      </c>
      <c r="V391" s="27">
        <f t="shared" si="19"/>
        <v>2.37</v>
      </c>
      <c r="W391" s="27">
        <f t="shared" si="20"/>
        <v>12</v>
      </c>
      <c r="X391" s="27">
        <f t="shared" si="18"/>
        <v>2.3699999609</v>
      </c>
    </row>
    <row r="392" spans="1:24" x14ac:dyDescent="0.25">
      <c r="A392" s="26">
        <v>46265</v>
      </c>
      <c r="B392" s="27" t="s">
        <v>10201</v>
      </c>
      <c r="C392" s="27" t="s">
        <v>539</v>
      </c>
      <c r="D392" s="27" t="s">
        <v>553</v>
      </c>
      <c r="E392" s="27" t="s">
        <v>72</v>
      </c>
      <c r="F392" s="27" t="s">
        <v>23</v>
      </c>
      <c r="G392" s="27"/>
      <c r="H392" s="27" t="s">
        <v>24</v>
      </c>
      <c r="I392" s="28">
        <v>120525400</v>
      </c>
      <c r="J392" s="28">
        <v>0</v>
      </c>
      <c r="K392" s="28">
        <v>120525400</v>
      </c>
      <c r="L392" s="29">
        <v>1.34</v>
      </c>
      <c r="M392" s="29">
        <f>IFERROR(_xlfn.XLOOKUP($B392,'Ownership Metrics'!$A:$A,'Ownership Metrics'!$B:$B),"")</f>
        <v>20.16</v>
      </c>
      <c r="N392" s="28">
        <f>IFERROR(_xlfn.XLOOKUP($B392,'Ownership Metrics'!$A:$A,'Ownership Metrics'!$C:$C),"")</f>
        <v>733</v>
      </c>
      <c r="O392" s="29">
        <f>IFERROR(_xlfn.XLOOKUP($B392,'Ownership Metrics'!$A:$A,'Ownership Metrics'!$D:$D),"")</f>
        <v>20.46</v>
      </c>
      <c r="P392" s="29">
        <f>IFERROR(_xlfn.XLOOKUP($B392,'Ownership Metrics'!$A:$A,'Ownership Metrics'!$E:$E),"")</f>
        <v>39.24</v>
      </c>
      <c r="Q392" s="30">
        <f>IFERROR(_xlfn.XLOOKUP($B392,'Ownership Metrics'!$A:$A,'Ownership Metrics'!$F:$F),"")</f>
        <v>19</v>
      </c>
      <c r="R392" s="30">
        <f>IFERROR(_xlfn.XLOOKUP($B392,'Ownership Metrics'!$A:$A,'Ownership Metrics'!$G:$G),"")</f>
        <v>18</v>
      </c>
      <c r="S392" s="27" t="str">
        <f>IFERROR(_xlfn.XLOOKUP($B392,'Ownership Metrics'!$A:$A,'Ownership Metrics'!$H:$H),"")</f>
        <v>Tersebar</v>
      </c>
      <c r="T392" s="27" t="str">
        <f>IFERROR(_xlfn.XLOOKUP($B392,'Ownership Metrics'!$A:$A,'Ownership Metrics'!$I:$I),"")</f>
        <v>Rendah</v>
      </c>
      <c r="U392" s="27">
        <f>IF(COUNTIFS($B$2:$B392,$B392,$D$2:$D392,$D392)=1,1,0)</f>
        <v>1</v>
      </c>
      <c r="V392" s="27">
        <f t="shared" si="19"/>
        <v>1.34</v>
      </c>
      <c r="W392" s="27">
        <f t="shared" si="20"/>
        <v>18</v>
      </c>
      <c r="X392" s="27">
        <f t="shared" si="18"/>
        <v>1.3399999608000002</v>
      </c>
    </row>
    <row r="393" spans="1:24" x14ac:dyDescent="0.25">
      <c r="A393" s="26">
        <v>46265</v>
      </c>
      <c r="B393" s="27" t="s">
        <v>10201</v>
      </c>
      <c r="C393" s="27" t="s">
        <v>539</v>
      </c>
      <c r="D393" s="27" t="s">
        <v>416</v>
      </c>
      <c r="E393" s="27" t="s">
        <v>72</v>
      </c>
      <c r="F393" s="27" t="s">
        <v>23</v>
      </c>
      <c r="G393" s="27"/>
      <c r="H393" s="27" t="s">
        <v>24</v>
      </c>
      <c r="I393" s="28">
        <v>266787000</v>
      </c>
      <c r="J393" s="28">
        <v>0</v>
      </c>
      <c r="K393" s="28">
        <v>266787000</v>
      </c>
      <c r="L393" s="29">
        <v>2.96</v>
      </c>
      <c r="M393" s="29">
        <f>IFERROR(_xlfn.XLOOKUP($B393,'Ownership Metrics'!$A:$A,'Ownership Metrics'!$B:$B),"")</f>
        <v>20.16</v>
      </c>
      <c r="N393" s="28">
        <f>IFERROR(_xlfn.XLOOKUP($B393,'Ownership Metrics'!$A:$A,'Ownership Metrics'!$C:$C),"")</f>
        <v>733</v>
      </c>
      <c r="O393" s="29">
        <f>IFERROR(_xlfn.XLOOKUP($B393,'Ownership Metrics'!$A:$A,'Ownership Metrics'!$D:$D),"")</f>
        <v>20.46</v>
      </c>
      <c r="P393" s="29">
        <f>IFERROR(_xlfn.XLOOKUP($B393,'Ownership Metrics'!$A:$A,'Ownership Metrics'!$E:$E),"")</f>
        <v>39.24</v>
      </c>
      <c r="Q393" s="30">
        <f>IFERROR(_xlfn.XLOOKUP($B393,'Ownership Metrics'!$A:$A,'Ownership Metrics'!$F:$F),"")</f>
        <v>19</v>
      </c>
      <c r="R393" s="30">
        <f>IFERROR(_xlfn.XLOOKUP($B393,'Ownership Metrics'!$A:$A,'Ownership Metrics'!$G:$G),"")</f>
        <v>18</v>
      </c>
      <c r="S393" s="27" t="str">
        <f>IFERROR(_xlfn.XLOOKUP($B393,'Ownership Metrics'!$A:$A,'Ownership Metrics'!$H:$H),"")</f>
        <v>Tersebar</v>
      </c>
      <c r="T393" s="27" t="str">
        <f>IFERROR(_xlfn.XLOOKUP($B393,'Ownership Metrics'!$A:$A,'Ownership Metrics'!$I:$I),"")</f>
        <v>Rendah</v>
      </c>
      <c r="U393" s="27">
        <f>IF(COUNTIFS($B$2:$B393,$B393,$D$2:$D393,$D393)=1,1,0)</f>
        <v>1</v>
      </c>
      <c r="V393" s="27">
        <f t="shared" si="19"/>
        <v>2.96</v>
      </c>
      <c r="W393" s="27">
        <f t="shared" si="20"/>
        <v>6</v>
      </c>
      <c r="X393" s="27">
        <f t="shared" si="18"/>
        <v>2.9599999606999998</v>
      </c>
    </row>
    <row r="394" spans="1:24" x14ac:dyDescent="0.25">
      <c r="A394" s="26">
        <v>46265</v>
      </c>
      <c r="B394" s="27" t="s">
        <v>10201</v>
      </c>
      <c r="C394" s="27" t="s">
        <v>539</v>
      </c>
      <c r="D394" s="27" t="s">
        <v>417</v>
      </c>
      <c r="E394" s="27" t="s">
        <v>72</v>
      </c>
      <c r="F394" s="27" t="s">
        <v>23</v>
      </c>
      <c r="G394" s="27"/>
      <c r="H394" s="27" t="s">
        <v>24</v>
      </c>
      <c r="I394" s="28">
        <v>245515900</v>
      </c>
      <c r="J394" s="28">
        <v>0</v>
      </c>
      <c r="K394" s="28">
        <v>245515900</v>
      </c>
      <c r="L394" s="29">
        <v>2.73</v>
      </c>
      <c r="M394" s="29">
        <f>IFERROR(_xlfn.XLOOKUP($B394,'Ownership Metrics'!$A:$A,'Ownership Metrics'!$B:$B),"")</f>
        <v>20.16</v>
      </c>
      <c r="N394" s="28">
        <f>IFERROR(_xlfn.XLOOKUP($B394,'Ownership Metrics'!$A:$A,'Ownership Metrics'!$C:$C),"")</f>
        <v>733</v>
      </c>
      <c r="O394" s="29">
        <f>IFERROR(_xlfn.XLOOKUP($B394,'Ownership Metrics'!$A:$A,'Ownership Metrics'!$D:$D),"")</f>
        <v>20.46</v>
      </c>
      <c r="P394" s="29">
        <f>IFERROR(_xlfn.XLOOKUP($B394,'Ownership Metrics'!$A:$A,'Ownership Metrics'!$E:$E),"")</f>
        <v>39.24</v>
      </c>
      <c r="Q394" s="30">
        <f>IFERROR(_xlfn.XLOOKUP($B394,'Ownership Metrics'!$A:$A,'Ownership Metrics'!$F:$F),"")</f>
        <v>19</v>
      </c>
      <c r="R394" s="30">
        <f>IFERROR(_xlfn.XLOOKUP($B394,'Ownership Metrics'!$A:$A,'Ownership Metrics'!$G:$G),"")</f>
        <v>18</v>
      </c>
      <c r="S394" s="27" t="str">
        <f>IFERROR(_xlfn.XLOOKUP($B394,'Ownership Metrics'!$A:$A,'Ownership Metrics'!$H:$H),"")</f>
        <v>Tersebar</v>
      </c>
      <c r="T394" s="27" t="str">
        <f>IFERROR(_xlfn.XLOOKUP($B394,'Ownership Metrics'!$A:$A,'Ownership Metrics'!$I:$I),"")</f>
        <v>Rendah</v>
      </c>
      <c r="U394" s="27">
        <f>IF(COUNTIFS($B$2:$B394,$B394,$D$2:$D394,$D394)=1,1,0)</f>
        <v>1</v>
      </c>
      <c r="V394" s="27">
        <f t="shared" si="19"/>
        <v>2.73</v>
      </c>
      <c r="W394" s="27">
        <f t="shared" si="20"/>
        <v>9</v>
      </c>
      <c r="X394" s="27">
        <f t="shared" si="18"/>
        <v>2.7299999605999998</v>
      </c>
    </row>
    <row r="395" spans="1:24" x14ac:dyDescent="0.25">
      <c r="A395" s="26">
        <v>46265</v>
      </c>
      <c r="B395" s="27" t="s">
        <v>10201</v>
      </c>
      <c r="C395" s="27" t="s">
        <v>539</v>
      </c>
      <c r="D395" s="27" t="s">
        <v>554</v>
      </c>
      <c r="E395" s="27" t="s">
        <v>555</v>
      </c>
      <c r="F395" s="27" t="s">
        <v>23</v>
      </c>
      <c r="G395" s="27"/>
      <c r="H395" s="27" t="s">
        <v>24</v>
      </c>
      <c r="I395" s="28">
        <v>526952595</v>
      </c>
      <c r="J395" s="28">
        <v>0</v>
      </c>
      <c r="K395" s="28">
        <v>526952595</v>
      </c>
      <c r="L395" s="29">
        <v>5.85</v>
      </c>
      <c r="M395" s="29">
        <f>IFERROR(_xlfn.XLOOKUP($B395,'Ownership Metrics'!$A:$A,'Ownership Metrics'!$B:$B),"")</f>
        <v>20.16</v>
      </c>
      <c r="N395" s="28">
        <f>IFERROR(_xlfn.XLOOKUP($B395,'Ownership Metrics'!$A:$A,'Ownership Metrics'!$C:$C),"")</f>
        <v>733</v>
      </c>
      <c r="O395" s="29">
        <f>IFERROR(_xlfn.XLOOKUP($B395,'Ownership Metrics'!$A:$A,'Ownership Metrics'!$D:$D),"")</f>
        <v>20.46</v>
      </c>
      <c r="P395" s="29">
        <f>IFERROR(_xlfn.XLOOKUP($B395,'Ownership Metrics'!$A:$A,'Ownership Metrics'!$E:$E),"")</f>
        <v>39.24</v>
      </c>
      <c r="Q395" s="30">
        <f>IFERROR(_xlfn.XLOOKUP($B395,'Ownership Metrics'!$A:$A,'Ownership Metrics'!$F:$F),"")</f>
        <v>19</v>
      </c>
      <c r="R395" s="30">
        <f>IFERROR(_xlfn.XLOOKUP($B395,'Ownership Metrics'!$A:$A,'Ownership Metrics'!$G:$G),"")</f>
        <v>18</v>
      </c>
      <c r="S395" s="27" t="str">
        <f>IFERROR(_xlfn.XLOOKUP($B395,'Ownership Metrics'!$A:$A,'Ownership Metrics'!$H:$H),"")</f>
        <v>Tersebar</v>
      </c>
      <c r="T395" s="27" t="str">
        <f>IFERROR(_xlfn.XLOOKUP($B395,'Ownership Metrics'!$A:$A,'Ownership Metrics'!$I:$I),"")</f>
        <v>Rendah</v>
      </c>
      <c r="U395" s="27">
        <f>IF(COUNTIFS($B$2:$B395,$B395,$D$2:$D395,$D395)=1,1,0)</f>
        <v>1</v>
      </c>
      <c r="V395" s="27">
        <f t="shared" si="19"/>
        <v>5.85</v>
      </c>
      <c r="W395" s="27">
        <f t="shared" si="20"/>
        <v>4</v>
      </c>
      <c r="X395" s="27">
        <f t="shared" si="18"/>
        <v>5.8499999604999999</v>
      </c>
    </row>
    <row r="396" spans="1:24" x14ac:dyDescent="0.25">
      <c r="A396" s="26">
        <v>46265</v>
      </c>
      <c r="B396" s="27" t="s">
        <v>10201</v>
      </c>
      <c r="C396" s="27" t="s">
        <v>539</v>
      </c>
      <c r="D396" s="27" t="s">
        <v>556</v>
      </c>
      <c r="E396" s="27" t="s">
        <v>67</v>
      </c>
      <c r="F396" s="27" t="s">
        <v>23</v>
      </c>
      <c r="G396" s="27"/>
      <c r="H396" s="27" t="s">
        <v>24</v>
      </c>
      <c r="I396" s="28">
        <v>243314500</v>
      </c>
      <c r="J396" s="28">
        <v>0</v>
      </c>
      <c r="K396" s="28">
        <v>243314500</v>
      </c>
      <c r="L396" s="29">
        <v>2.7</v>
      </c>
      <c r="M396" s="29">
        <f>IFERROR(_xlfn.XLOOKUP($B396,'Ownership Metrics'!$A:$A,'Ownership Metrics'!$B:$B),"")</f>
        <v>20.16</v>
      </c>
      <c r="N396" s="28">
        <f>IFERROR(_xlfn.XLOOKUP($B396,'Ownership Metrics'!$A:$A,'Ownership Metrics'!$C:$C),"")</f>
        <v>733</v>
      </c>
      <c r="O396" s="29">
        <f>IFERROR(_xlfn.XLOOKUP($B396,'Ownership Metrics'!$A:$A,'Ownership Metrics'!$D:$D),"")</f>
        <v>20.46</v>
      </c>
      <c r="P396" s="29">
        <f>IFERROR(_xlfn.XLOOKUP($B396,'Ownership Metrics'!$A:$A,'Ownership Metrics'!$E:$E),"")</f>
        <v>39.24</v>
      </c>
      <c r="Q396" s="30">
        <f>IFERROR(_xlfn.XLOOKUP($B396,'Ownership Metrics'!$A:$A,'Ownership Metrics'!$F:$F),"")</f>
        <v>19</v>
      </c>
      <c r="R396" s="30">
        <f>IFERROR(_xlfn.XLOOKUP($B396,'Ownership Metrics'!$A:$A,'Ownership Metrics'!$G:$G),"")</f>
        <v>18</v>
      </c>
      <c r="S396" s="27" t="str">
        <f>IFERROR(_xlfn.XLOOKUP($B396,'Ownership Metrics'!$A:$A,'Ownership Metrics'!$H:$H),"")</f>
        <v>Tersebar</v>
      </c>
      <c r="T396" s="27" t="str">
        <f>IFERROR(_xlfn.XLOOKUP($B396,'Ownership Metrics'!$A:$A,'Ownership Metrics'!$I:$I),"")</f>
        <v>Rendah</v>
      </c>
      <c r="U396" s="27">
        <f>IF(COUNTIFS($B$2:$B396,$B396,$D$2:$D396,$D396)=1,1,0)</f>
        <v>1</v>
      </c>
      <c r="V396" s="27">
        <f t="shared" si="19"/>
        <v>2.7</v>
      </c>
      <c r="W396" s="27">
        <f t="shared" si="20"/>
        <v>10</v>
      </c>
      <c r="X396" s="27">
        <f t="shared" si="18"/>
        <v>2.6999999604</v>
      </c>
    </row>
    <row r="397" spans="1:24" x14ac:dyDescent="0.25">
      <c r="A397" s="26">
        <v>46265</v>
      </c>
      <c r="B397" s="27" t="s">
        <v>10202</v>
      </c>
      <c r="C397" s="27" t="s">
        <v>558</v>
      </c>
      <c r="D397" s="27" t="s">
        <v>559</v>
      </c>
      <c r="E397" s="27" t="s">
        <v>22</v>
      </c>
      <c r="F397" s="27" t="s">
        <v>23</v>
      </c>
      <c r="G397" s="27"/>
      <c r="H397" s="27" t="s">
        <v>24</v>
      </c>
      <c r="I397" s="28">
        <v>377493200</v>
      </c>
      <c r="J397" s="28">
        <v>0</v>
      </c>
      <c r="K397" s="28">
        <v>377493200</v>
      </c>
      <c r="L397" s="29">
        <v>5.14</v>
      </c>
      <c r="M397" s="29">
        <f>IFERROR(_xlfn.XLOOKUP($B397,'Ownership Metrics'!$A:$A,'Ownership Metrics'!$B:$B),"")</f>
        <v>14.46</v>
      </c>
      <c r="N397" s="28">
        <f>IFERROR(_xlfn.XLOOKUP($B397,'Ownership Metrics'!$A:$A,'Ownership Metrics'!$C:$C),"")</f>
        <v>1758</v>
      </c>
      <c r="O397" s="29">
        <f>IFERROR(_xlfn.XLOOKUP($B397,'Ownership Metrics'!$A:$A,'Ownership Metrics'!$D:$D),"")</f>
        <v>37.32</v>
      </c>
      <c r="P397" s="29">
        <f>IFERROR(_xlfn.XLOOKUP($B397,'Ownership Metrics'!$A:$A,'Ownership Metrics'!$E:$E),"")</f>
        <v>59.61</v>
      </c>
      <c r="Q397" s="30">
        <f>IFERROR(_xlfn.XLOOKUP($B397,'Ownership Metrics'!$A:$A,'Ownership Metrics'!$F:$F),"")</f>
        <v>12</v>
      </c>
      <c r="R397" s="30">
        <f>IFERROR(_xlfn.XLOOKUP($B397,'Ownership Metrics'!$A:$A,'Ownership Metrics'!$G:$G),"")</f>
        <v>37</v>
      </c>
      <c r="S397" s="27" t="str">
        <f>IFERROR(_xlfn.XLOOKUP($B397,'Ownership Metrics'!$A:$A,'Ownership Metrics'!$H:$H),"")</f>
        <v>Moderat</v>
      </c>
      <c r="T397" s="27" t="str">
        <f>IFERROR(_xlfn.XLOOKUP($B397,'Ownership Metrics'!$A:$A,'Ownership Metrics'!$I:$I),"")</f>
        <v>Sedang</v>
      </c>
      <c r="U397" s="27">
        <f>IF(COUNTIFS($B$2:$B397,$B397,$D$2:$D397,$D397)=1,1,0)</f>
        <v>1</v>
      </c>
      <c r="V397" s="27">
        <f t="shared" si="19"/>
        <v>5.14</v>
      </c>
      <c r="W397" s="27">
        <f t="shared" si="20"/>
        <v>4</v>
      </c>
      <c r="X397" s="27">
        <f t="shared" si="18"/>
        <v>5.1399999602999999</v>
      </c>
    </row>
    <row r="398" spans="1:24" x14ac:dyDescent="0.25">
      <c r="A398" s="26">
        <v>46265</v>
      </c>
      <c r="B398" s="27" t="s">
        <v>10202</v>
      </c>
      <c r="C398" s="27" t="s">
        <v>558</v>
      </c>
      <c r="D398" s="27" t="s">
        <v>560</v>
      </c>
      <c r="E398" s="27" t="s">
        <v>22</v>
      </c>
      <c r="F398" s="27" t="s">
        <v>23</v>
      </c>
      <c r="G398" s="27"/>
      <c r="H398" s="27" t="s">
        <v>24</v>
      </c>
      <c r="I398" s="28">
        <v>1093319700</v>
      </c>
      <c r="J398" s="28">
        <v>0</v>
      </c>
      <c r="K398" s="28">
        <v>1093319700</v>
      </c>
      <c r="L398" s="29">
        <v>14.89</v>
      </c>
      <c r="M398" s="29">
        <f>IFERROR(_xlfn.XLOOKUP($B398,'Ownership Metrics'!$A:$A,'Ownership Metrics'!$B:$B),"")</f>
        <v>14.46</v>
      </c>
      <c r="N398" s="28">
        <f>IFERROR(_xlfn.XLOOKUP($B398,'Ownership Metrics'!$A:$A,'Ownership Metrics'!$C:$C),"")</f>
        <v>1758</v>
      </c>
      <c r="O398" s="29">
        <f>IFERROR(_xlfn.XLOOKUP($B398,'Ownership Metrics'!$A:$A,'Ownership Metrics'!$D:$D),"")</f>
        <v>37.32</v>
      </c>
      <c r="P398" s="29">
        <f>IFERROR(_xlfn.XLOOKUP($B398,'Ownership Metrics'!$A:$A,'Ownership Metrics'!$E:$E),"")</f>
        <v>59.61</v>
      </c>
      <c r="Q398" s="30">
        <f>IFERROR(_xlfn.XLOOKUP($B398,'Ownership Metrics'!$A:$A,'Ownership Metrics'!$F:$F),"")</f>
        <v>12</v>
      </c>
      <c r="R398" s="30">
        <f>IFERROR(_xlfn.XLOOKUP($B398,'Ownership Metrics'!$A:$A,'Ownership Metrics'!$G:$G),"")</f>
        <v>37</v>
      </c>
      <c r="S398" s="27" t="str">
        <f>IFERROR(_xlfn.XLOOKUP($B398,'Ownership Metrics'!$A:$A,'Ownership Metrics'!$H:$H),"")</f>
        <v>Moderat</v>
      </c>
      <c r="T398" s="27" t="str">
        <f>IFERROR(_xlfn.XLOOKUP($B398,'Ownership Metrics'!$A:$A,'Ownership Metrics'!$I:$I),"")</f>
        <v>Sedang</v>
      </c>
      <c r="U398" s="27">
        <f>IF(COUNTIFS($B$2:$B398,$B398,$D$2:$D398,$D398)=1,1,0)</f>
        <v>1</v>
      </c>
      <c r="V398" s="27">
        <f t="shared" si="19"/>
        <v>14.89</v>
      </c>
      <c r="W398" s="27">
        <f t="shared" si="20"/>
        <v>2</v>
      </c>
      <c r="X398" s="27">
        <f t="shared" si="18"/>
        <v>14.889999960200001</v>
      </c>
    </row>
    <row r="399" spans="1:24" x14ac:dyDescent="0.25">
      <c r="A399" s="26">
        <v>46265</v>
      </c>
      <c r="B399" s="27" t="s">
        <v>10202</v>
      </c>
      <c r="C399" s="27" t="s">
        <v>558</v>
      </c>
      <c r="D399" s="27" t="s">
        <v>561</v>
      </c>
      <c r="E399" s="27" t="s">
        <v>83</v>
      </c>
      <c r="F399" s="27" t="s">
        <v>32</v>
      </c>
      <c r="G399" s="27"/>
      <c r="H399" s="27" t="s">
        <v>64</v>
      </c>
      <c r="I399" s="28">
        <v>199941200</v>
      </c>
      <c r="J399" s="28">
        <v>0</v>
      </c>
      <c r="K399" s="28">
        <v>199941200</v>
      </c>
      <c r="L399" s="29">
        <v>2.72</v>
      </c>
      <c r="M399" s="29">
        <f>IFERROR(_xlfn.XLOOKUP($B399,'Ownership Metrics'!$A:$A,'Ownership Metrics'!$B:$B),"")</f>
        <v>14.46</v>
      </c>
      <c r="N399" s="28">
        <f>IFERROR(_xlfn.XLOOKUP($B399,'Ownership Metrics'!$A:$A,'Ownership Metrics'!$C:$C),"")</f>
        <v>1758</v>
      </c>
      <c r="O399" s="29">
        <f>IFERROR(_xlfn.XLOOKUP($B399,'Ownership Metrics'!$A:$A,'Ownership Metrics'!$D:$D),"")</f>
        <v>37.32</v>
      </c>
      <c r="P399" s="29">
        <f>IFERROR(_xlfn.XLOOKUP($B399,'Ownership Metrics'!$A:$A,'Ownership Metrics'!$E:$E),"")</f>
        <v>59.61</v>
      </c>
      <c r="Q399" s="30">
        <f>IFERROR(_xlfn.XLOOKUP($B399,'Ownership Metrics'!$A:$A,'Ownership Metrics'!$F:$F),"")</f>
        <v>12</v>
      </c>
      <c r="R399" s="30">
        <f>IFERROR(_xlfn.XLOOKUP($B399,'Ownership Metrics'!$A:$A,'Ownership Metrics'!$G:$G),"")</f>
        <v>37</v>
      </c>
      <c r="S399" s="27" t="str">
        <f>IFERROR(_xlfn.XLOOKUP($B399,'Ownership Metrics'!$A:$A,'Ownership Metrics'!$H:$H),"")</f>
        <v>Moderat</v>
      </c>
      <c r="T399" s="27" t="str">
        <f>IFERROR(_xlfn.XLOOKUP($B399,'Ownership Metrics'!$A:$A,'Ownership Metrics'!$I:$I),"")</f>
        <v>Sedang</v>
      </c>
      <c r="U399" s="27">
        <f>IF(COUNTIFS($B$2:$B399,$B399,$D$2:$D399,$D399)=1,1,0)</f>
        <v>1</v>
      </c>
      <c r="V399" s="27">
        <f t="shared" si="19"/>
        <v>2.72</v>
      </c>
      <c r="W399" s="27">
        <f t="shared" si="20"/>
        <v>8</v>
      </c>
      <c r="X399" s="27">
        <f t="shared" si="18"/>
        <v>2.7199999601</v>
      </c>
    </row>
    <row r="400" spans="1:24" x14ac:dyDescent="0.25">
      <c r="A400" s="26">
        <v>46265</v>
      </c>
      <c r="B400" s="27" t="s">
        <v>10202</v>
      </c>
      <c r="C400" s="27" t="s">
        <v>558</v>
      </c>
      <c r="D400" s="27" t="s">
        <v>562</v>
      </c>
      <c r="E400" s="27" t="s">
        <v>114</v>
      </c>
      <c r="F400" s="27" t="s">
        <v>32</v>
      </c>
      <c r="G400" s="27"/>
      <c r="H400" s="27" t="s">
        <v>102</v>
      </c>
      <c r="I400" s="28">
        <v>99540128</v>
      </c>
      <c r="J400" s="28">
        <v>0</v>
      </c>
      <c r="K400" s="28">
        <v>99540128</v>
      </c>
      <c r="L400" s="29">
        <v>1.36</v>
      </c>
      <c r="M400" s="29">
        <f>IFERROR(_xlfn.XLOOKUP($B400,'Ownership Metrics'!$A:$A,'Ownership Metrics'!$B:$B),"")</f>
        <v>14.46</v>
      </c>
      <c r="N400" s="28">
        <f>IFERROR(_xlfn.XLOOKUP($B400,'Ownership Metrics'!$A:$A,'Ownership Metrics'!$C:$C),"")</f>
        <v>1758</v>
      </c>
      <c r="O400" s="29">
        <f>IFERROR(_xlfn.XLOOKUP($B400,'Ownership Metrics'!$A:$A,'Ownership Metrics'!$D:$D),"")</f>
        <v>37.32</v>
      </c>
      <c r="P400" s="29">
        <f>IFERROR(_xlfn.XLOOKUP($B400,'Ownership Metrics'!$A:$A,'Ownership Metrics'!$E:$E),"")</f>
        <v>59.61</v>
      </c>
      <c r="Q400" s="30">
        <f>IFERROR(_xlfn.XLOOKUP($B400,'Ownership Metrics'!$A:$A,'Ownership Metrics'!$F:$F),"")</f>
        <v>12</v>
      </c>
      <c r="R400" s="30">
        <f>IFERROR(_xlfn.XLOOKUP($B400,'Ownership Metrics'!$A:$A,'Ownership Metrics'!$G:$G),"")</f>
        <v>37</v>
      </c>
      <c r="S400" s="27" t="str">
        <f>IFERROR(_xlfn.XLOOKUP($B400,'Ownership Metrics'!$A:$A,'Ownership Metrics'!$H:$H),"")</f>
        <v>Moderat</v>
      </c>
      <c r="T400" s="27" t="str">
        <f>IFERROR(_xlfn.XLOOKUP($B400,'Ownership Metrics'!$A:$A,'Ownership Metrics'!$I:$I),"")</f>
        <v>Sedang</v>
      </c>
      <c r="U400" s="27">
        <f>IF(COUNTIFS($B$2:$B400,$B400,$D$2:$D400,$D400)=1,1,0)</f>
        <v>1</v>
      </c>
      <c r="V400" s="27">
        <f t="shared" si="19"/>
        <v>1.36</v>
      </c>
      <c r="W400" s="27">
        <f t="shared" si="20"/>
        <v>12</v>
      </c>
      <c r="X400" s="27">
        <f t="shared" si="18"/>
        <v>1.3599999600000001</v>
      </c>
    </row>
    <row r="401" spans="1:24" x14ac:dyDescent="0.25">
      <c r="A401" s="26">
        <v>46265</v>
      </c>
      <c r="B401" s="27" t="s">
        <v>10202</v>
      </c>
      <c r="C401" s="27" t="s">
        <v>558</v>
      </c>
      <c r="D401" s="27" t="s">
        <v>563</v>
      </c>
      <c r="E401" s="27" t="s">
        <v>83</v>
      </c>
      <c r="F401" s="27" t="s">
        <v>32</v>
      </c>
      <c r="G401" s="27"/>
      <c r="H401" s="27" t="s">
        <v>62</v>
      </c>
      <c r="I401" s="28">
        <v>213282900</v>
      </c>
      <c r="J401" s="28">
        <v>0</v>
      </c>
      <c r="K401" s="28">
        <v>213282900</v>
      </c>
      <c r="L401" s="29">
        <v>2.91</v>
      </c>
      <c r="M401" s="29">
        <f>IFERROR(_xlfn.XLOOKUP($B401,'Ownership Metrics'!$A:$A,'Ownership Metrics'!$B:$B),"")</f>
        <v>14.46</v>
      </c>
      <c r="N401" s="28">
        <f>IFERROR(_xlfn.XLOOKUP($B401,'Ownership Metrics'!$A:$A,'Ownership Metrics'!$C:$C),"")</f>
        <v>1758</v>
      </c>
      <c r="O401" s="29">
        <f>IFERROR(_xlfn.XLOOKUP($B401,'Ownership Metrics'!$A:$A,'Ownership Metrics'!$D:$D),"")</f>
        <v>37.32</v>
      </c>
      <c r="P401" s="29">
        <f>IFERROR(_xlfn.XLOOKUP($B401,'Ownership Metrics'!$A:$A,'Ownership Metrics'!$E:$E),"")</f>
        <v>59.61</v>
      </c>
      <c r="Q401" s="30">
        <f>IFERROR(_xlfn.XLOOKUP($B401,'Ownership Metrics'!$A:$A,'Ownership Metrics'!$F:$F),"")</f>
        <v>12</v>
      </c>
      <c r="R401" s="30">
        <f>IFERROR(_xlfn.XLOOKUP($B401,'Ownership Metrics'!$A:$A,'Ownership Metrics'!$G:$G),"")</f>
        <v>37</v>
      </c>
      <c r="S401" s="27" t="str">
        <f>IFERROR(_xlfn.XLOOKUP($B401,'Ownership Metrics'!$A:$A,'Ownership Metrics'!$H:$H),"")</f>
        <v>Moderat</v>
      </c>
      <c r="T401" s="27" t="str">
        <f>IFERROR(_xlfn.XLOOKUP($B401,'Ownership Metrics'!$A:$A,'Ownership Metrics'!$I:$I),"")</f>
        <v>Sedang</v>
      </c>
      <c r="U401" s="27">
        <f>IF(COUNTIFS($B$2:$B401,$B401,$D$2:$D401,$D401)=1,1,0)</f>
        <v>1</v>
      </c>
      <c r="V401" s="27">
        <f t="shared" si="19"/>
        <v>2.91</v>
      </c>
      <c r="W401" s="27">
        <f t="shared" si="20"/>
        <v>6</v>
      </c>
      <c r="X401" s="27">
        <f t="shared" si="18"/>
        <v>2.9099999598999999</v>
      </c>
    </row>
    <row r="402" spans="1:24" x14ac:dyDescent="0.25">
      <c r="A402" s="26">
        <v>46265</v>
      </c>
      <c r="B402" s="27" t="s">
        <v>10202</v>
      </c>
      <c r="C402" s="27" t="s">
        <v>558</v>
      </c>
      <c r="D402" s="27" t="s">
        <v>564</v>
      </c>
      <c r="E402" s="27" t="s">
        <v>35</v>
      </c>
      <c r="F402" s="27" t="s">
        <v>23</v>
      </c>
      <c r="G402" s="27" t="s">
        <v>36</v>
      </c>
      <c r="H402" s="27" t="s">
        <v>24</v>
      </c>
      <c r="I402" s="28">
        <v>2739979400</v>
      </c>
      <c r="J402" s="28">
        <v>0</v>
      </c>
      <c r="K402" s="28">
        <v>2739979400</v>
      </c>
      <c r="L402" s="29">
        <v>37.32</v>
      </c>
      <c r="M402" s="29">
        <f>IFERROR(_xlfn.XLOOKUP($B402,'Ownership Metrics'!$A:$A,'Ownership Metrics'!$B:$B),"")</f>
        <v>14.46</v>
      </c>
      <c r="N402" s="28">
        <f>IFERROR(_xlfn.XLOOKUP($B402,'Ownership Metrics'!$A:$A,'Ownership Metrics'!$C:$C),"")</f>
        <v>1758</v>
      </c>
      <c r="O402" s="29">
        <f>IFERROR(_xlfn.XLOOKUP($B402,'Ownership Metrics'!$A:$A,'Ownership Metrics'!$D:$D),"")</f>
        <v>37.32</v>
      </c>
      <c r="P402" s="29">
        <f>IFERROR(_xlfn.XLOOKUP($B402,'Ownership Metrics'!$A:$A,'Ownership Metrics'!$E:$E),"")</f>
        <v>59.61</v>
      </c>
      <c r="Q402" s="30">
        <f>IFERROR(_xlfn.XLOOKUP($B402,'Ownership Metrics'!$A:$A,'Ownership Metrics'!$F:$F),"")</f>
        <v>12</v>
      </c>
      <c r="R402" s="30">
        <f>IFERROR(_xlfn.XLOOKUP($B402,'Ownership Metrics'!$A:$A,'Ownership Metrics'!$G:$G),"")</f>
        <v>37</v>
      </c>
      <c r="S402" s="27" t="str">
        <f>IFERROR(_xlfn.XLOOKUP($B402,'Ownership Metrics'!$A:$A,'Ownership Metrics'!$H:$H),"")</f>
        <v>Moderat</v>
      </c>
      <c r="T402" s="27" t="str">
        <f>IFERROR(_xlfn.XLOOKUP($B402,'Ownership Metrics'!$A:$A,'Ownership Metrics'!$I:$I),"")</f>
        <v>Sedang</v>
      </c>
      <c r="U402" s="27">
        <f>IF(COUNTIFS($B$2:$B402,$B402,$D$2:$D402,$D402)=1,1,0)</f>
        <v>1</v>
      </c>
      <c r="V402" s="27">
        <f t="shared" si="19"/>
        <v>37.32</v>
      </c>
      <c r="W402" s="27">
        <f t="shared" si="20"/>
        <v>1</v>
      </c>
      <c r="X402" s="27">
        <f t="shared" si="18"/>
        <v>37.319999959800001</v>
      </c>
    </row>
    <row r="403" spans="1:24" x14ac:dyDescent="0.25">
      <c r="A403" s="26">
        <v>46265</v>
      </c>
      <c r="B403" s="27" t="s">
        <v>10202</v>
      </c>
      <c r="C403" s="27" t="s">
        <v>558</v>
      </c>
      <c r="D403" s="27" t="s">
        <v>565</v>
      </c>
      <c r="E403" s="27" t="s">
        <v>35</v>
      </c>
      <c r="F403" s="27" t="s">
        <v>23</v>
      </c>
      <c r="G403" s="27" t="s">
        <v>36</v>
      </c>
      <c r="H403" s="27" t="s">
        <v>24</v>
      </c>
      <c r="I403" s="28">
        <v>360000000</v>
      </c>
      <c r="J403" s="28">
        <v>0</v>
      </c>
      <c r="K403" s="28">
        <v>360000000</v>
      </c>
      <c r="L403" s="29">
        <v>4.9000000000000004</v>
      </c>
      <c r="M403" s="29">
        <f>IFERROR(_xlfn.XLOOKUP($B403,'Ownership Metrics'!$A:$A,'Ownership Metrics'!$B:$B),"")</f>
        <v>14.46</v>
      </c>
      <c r="N403" s="28">
        <f>IFERROR(_xlfn.XLOOKUP($B403,'Ownership Metrics'!$A:$A,'Ownership Metrics'!$C:$C),"")</f>
        <v>1758</v>
      </c>
      <c r="O403" s="29">
        <f>IFERROR(_xlfn.XLOOKUP($B403,'Ownership Metrics'!$A:$A,'Ownership Metrics'!$D:$D),"")</f>
        <v>37.32</v>
      </c>
      <c r="P403" s="29">
        <f>IFERROR(_xlfn.XLOOKUP($B403,'Ownership Metrics'!$A:$A,'Ownership Metrics'!$E:$E),"")</f>
        <v>59.61</v>
      </c>
      <c r="Q403" s="30">
        <f>IFERROR(_xlfn.XLOOKUP($B403,'Ownership Metrics'!$A:$A,'Ownership Metrics'!$F:$F),"")</f>
        <v>12</v>
      </c>
      <c r="R403" s="30">
        <f>IFERROR(_xlfn.XLOOKUP($B403,'Ownership Metrics'!$A:$A,'Ownership Metrics'!$G:$G),"")</f>
        <v>37</v>
      </c>
      <c r="S403" s="27" t="str">
        <f>IFERROR(_xlfn.XLOOKUP($B403,'Ownership Metrics'!$A:$A,'Ownership Metrics'!$H:$H),"")</f>
        <v>Moderat</v>
      </c>
      <c r="T403" s="27" t="str">
        <f>IFERROR(_xlfn.XLOOKUP($B403,'Ownership Metrics'!$A:$A,'Ownership Metrics'!$I:$I),"")</f>
        <v>Sedang</v>
      </c>
      <c r="U403" s="27">
        <f>IF(COUNTIFS($B$2:$B403,$B403,$D$2:$D403,$D403)=1,1,0)</f>
        <v>1</v>
      </c>
      <c r="V403" s="27">
        <f t="shared" si="19"/>
        <v>4.9000000000000004</v>
      </c>
      <c r="W403" s="27">
        <f t="shared" si="20"/>
        <v>5</v>
      </c>
      <c r="X403" s="27">
        <f t="shared" si="18"/>
        <v>4.8999999597000006</v>
      </c>
    </row>
    <row r="404" spans="1:24" x14ac:dyDescent="0.25">
      <c r="A404" s="26">
        <v>46265</v>
      </c>
      <c r="B404" s="27" t="s">
        <v>10202</v>
      </c>
      <c r="C404" s="27" t="s">
        <v>558</v>
      </c>
      <c r="D404" s="27" t="s">
        <v>566</v>
      </c>
      <c r="E404" s="27" t="s">
        <v>44</v>
      </c>
      <c r="F404" s="27" t="s">
        <v>23</v>
      </c>
      <c r="G404" s="27"/>
      <c r="H404" s="27" t="s">
        <v>24</v>
      </c>
      <c r="I404" s="28">
        <v>149376100</v>
      </c>
      <c r="J404" s="28">
        <v>0</v>
      </c>
      <c r="K404" s="28">
        <v>149376100</v>
      </c>
      <c r="L404" s="29">
        <v>2.0299999999999998</v>
      </c>
      <c r="M404" s="29">
        <f>IFERROR(_xlfn.XLOOKUP($B404,'Ownership Metrics'!$A:$A,'Ownership Metrics'!$B:$B),"")</f>
        <v>14.46</v>
      </c>
      <c r="N404" s="28">
        <f>IFERROR(_xlfn.XLOOKUP($B404,'Ownership Metrics'!$A:$A,'Ownership Metrics'!$C:$C),"")</f>
        <v>1758</v>
      </c>
      <c r="O404" s="29">
        <f>IFERROR(_xlfn.XLOOKUP($B404,'Ownership Metrics'!$A:$A,'Ownership Metrics'!$D:$D),"")</f>
        <v>37.32</v>
      </c>
      <c r="P404" s="29">
        <f>IFERROR(_xlfn.XLOOKUP($B404,'Ownership Metrics'!$A:$A,'Ownership Metrics'!$E:$E),"")</f>
        <v>59.61</v>
      </c>
      <c r="Q404" s="30">
        <f>IFERROR(_xlfn.XLOOKUP($B404,'Ownership Metrics'!$A:$A,'Ownership Metrics'!$F:$F),"")</f>
        <v>12</v>
      </c>
      <c r="R404" s="30">
        <f>IFERROR(_xlfn.XLOOKUP($B404,'Ownership Metrics'!$A:$A,'Ownership Metrics'!$G:$G),"")</f>
        <v>37</v>
      </c>
      <c r="S404" s="27" t="str">
        <f>IFERROR(_xlfn.XLOOKUP($B404,'Ownership Metrics'!$A:$A,'Ownership Metrics'!$H:$H),"")</f>
        <v>Moderat</v>
      </c>
      <c r="T404" s="27" t="str">
        <f>IFERROR(_xlfn.XLOOKUP($B404,'Ownership Metrics'!$A:$A,'Ownership Metrics'!$I:$I),"")</f>
        <v>Sedang</v>
      </c>
      <c r="U404" s="27">
        <f>IF(COUNTIFS($B$2:$B404,$B404,$D$2:$D404,$D404)=1,1,0)</f>
        <v>1</v>
      </c>
      <c r="V404" s="27">
        <f t="shared" si="19"/>
        <v>2.0299999999999998</v>
      </c>
      <c r="W404" s="27">
        <f t="shared" si="20"/>
        <v>10</v>
      </c>
      <c r="X404" s="27">
        <f t="shared" si="18"/>
        <v>2.0299999596</v>
      </c>
    </row>
    <row r="405" spans="1:24" x14ac:dyDescent="0.25">
      <c r="A405" s="26">
        <v>46265</v>
      </c>
      <c r="B405" s="27" t="s">
        <v>10202</v>
      </c>
      <c r="C405" s="27" t="s">
        <v>558</v>
      </c>
      <c r="D405" s="27" t="s">
        <v>567</v>
      </c>
      <c r="E405" s="27" t="s">
        <v>72</v>
      </c>
      <c r="F405" s="27" t="s">
        <v>32</v>
      </c>
      <c r="G405" s="27"/>
      <c r="H405" s="27" t="s">
        <v>256</v>
      </c>
      <c r="I405" s="28">
        <v>190497700</v>
      </c>
      <c r="J405" s="28">
        <v>0</v>
      </c>
      <c r="K405" s="28">
        <v>190497700</v>
      </c>
      <c r="L405" s="29">
        <v>2.59</v>
      </c>
      <c r="M405" s="29">
        <f>IFERROR(_xlfn.XLOOKUP($B405,'Ownership Metrics'!$A:$A,'Ownership Metrics'!$B:$B),"")</f>
        <v>14.46</v>
      </c>
      <c r="N405" s="28">
        <f>IFERROR(_xlfn.XLOOKUP($B405,'Ownership Metrics'!$A:$A,'Ownership Metrics'!$C:$C),"")</f>
        <v>1758</v>
      </c>
      <c r="O405" s="29">
        <f>IFERROR(_xlfn.XLOOKUP($B405,'Ownership Metrics'!$A:$A,'Ownership Metrics'!$D:$D),"")</f>
        <v>37.32</v>
      </c>
      <c r="P405" s="29">
        <f>IFERROR(_xlfn.XLOOKUP($B405,'Ownership Metrics'!$A:$A,'Ownership Metrics'!$E:$E),"")</f>
        <v>59.61</v>
      </c>
      <c r="Q405" s="30">
        <f>IFERROR(_xlfn.XLOOKUP($B405,'Ownership Metrics'!$A:$A,'Ownership Metrics'!$F:$F),"")</f>
        <v>12</v>
      </c>
      <c r="R405" s="30">
        <f>IFERROR(_xlfn.XLOOKUP($B405,'Ownership Metrics'!$A:$A,'Ownership Metrics'!$G:$G),"")</f>
        <v>37</v>
      </c>
      <c r="S405" s="27" t="str">
        <f>IFERROR(_xlfn.XLOOKUP($B405,'Ownership Metrics'!$A:$A,'Ownership Metrics'!$H:$H),"")</f>
        <v>Moderat</v>
      </c>
      <c r="T405" s="27" t="str">
        <f>IFERROR(_xlfn.XLOOKUP($B405,'Ownership Metrics'!$A:$A,'Ownership Metrics'!$I:$I),"")</f>
        <v>Sedang</v>
      </c>
      <c r="U405" s="27">
        <f>IF(COUNTIFS($B$2:$B405,$B405,$D$2:$D405,$D405)=1,1,0)</f>
        <v>1</v>
      </c>
      <c r="V405" s="27">
        <f t="shared" si="19"/>
        <v>2.59</v>
      </c>
      <c r="W405" s="27">
        <f t="shared" si="20"/>
        <v>9</v>
      </c>
      <c r="X405" s="27">
        <f t="shared" si="18"/>
        <v>2.5899999595000001</v>
      </c>
    </row>
    <row r="406" spans="1:24" x14ac:dyDescent="0.25">
      <c r="A406" s="26">
        <v>46265</v>
      </c>
      <c r="B406" s="27" t="s">
        <v>10202</v>
      </c>
      <c r="C406" s="27" t="s">
        <v>558</v>
      </c>
      <c r="D406" s="27" t="s">
        <v>568</v>
      </c>
      <c r="E406" s="27" t="s">
        <v>72</v>
      </c>
      <c r="F406" s="27" t="s">
        <v>32</v>
      </c>
      <c r="G406" s="27"/>
      <c r="H406" s="27" t="s">
        <v>569</v>
      </c>
      <c r="I406" s="28">
        <v>543002100</v>
      </c>
      <c r="J406" s="28">
        <v>0</v>
      </c>
      <c r="K406" s="28">
        <v>543002100</v>
      </c>
      <c r="L406" s="29">
        <v>7.4</v>
      </c>
      <c r="M406" s="29">
        <f>IFERROR(_xlfn.XLOOKUP($B406,'Ownership Metrics'!$A:$A,'Ownership Metrics'!$B:$B),"")</f>
        <v>14.46</v>
      </c>
      <c r="N406" s="28">
        <f>IFERROR(_xlfn.XLOOKUP($B406,'Ownership Metrics'!$A:$A,'Ownership Metrics'!$C:$C),"")</f>
        <v>1758</v>
      </c>
      <c r="O406" s="29">
        <f>IFERROR(_xlfn.XLOOKUP($B406,'Ownership Metrics'!$A:$A,'Ownership Metrics'!$D:$D),"")</f>
        <v>37.32</v>
      </c>
      <c r="P406" s="29">
        <f>IFERROR(_xlfn.XLOOKUP($B406,'Ownership Metrics'!$A:$A,'Ownership Metrics'!$E:$E),"")</f>
        <v>59.61</v>
      </c>
      <c r="Q406" s="30">
        <f>IFERROR(_xlfn.XLOOKUP($B406,'Ownership Metrics'!$A:$A,'Ownership Metrics'!$F:$F),"")</f>
        <v>12</v>
      </c>
      <c r="R406" s="30">
        <f>IFERROR(_xlfn.XLOOKUP($B406,'Ownership Metrics'!$A:$A,'Ownership Metrics'!$G:$G),"")</f>
        <v>37</v>
      </c>
      <c r="S406" s="27" t="str">
        <f>IFERROR(_xlfn.XLOOKUP($B406,'Ownership Metrics'!$A:$A,'Ownership Metrics'!$H:$H),"")</f>
        <v>Moderat</v>
      </c>
      <c r="T406" s="27" t="str">
        <f>IFERROR(_xlfn.XLOOKUP($B406,'Ownership Metrics'!$A:$A,'Ownership Metrics'!$I:$I),"")</f>
        <v>Sedang</v>
      </c>
      <c r="U406" s="27">
        <f>IF(COUNTIFS($B$2:$B406,$B406,$D$2:$D406,$D406)=1,1,0)</f>
        <v>1</v>
      </c>
      <c r="V406" s="27">
        <f t="shared" si="19"/>
        <v>7.4</v>
      </c>
      <c r="W406" s="27">
        <f t="shared" si="20"/>
        <v>3</v>
      </c>
      <c r="X406" s="27">
        <f t="shared" si="18"/>
        <v>7.3999999594000005</v>
      </c>
    </row>
    <row r="407" spans="1:24" x14ac:dyDescent="0.25">
      <c r="A407" s="26">
        <v>46265</v>
      </c>
      <c r="B407" s="27" t="s">
        <v>10202</v>
      </c>
      <c r="C407" s="27" t="s">
        <v>558</v>
      </c>
      <c r="D407" s="27" t="s">
        <v>570</v>
      </c>
      <c r="E407" s="27" t="s">
        <v>72</v>
      </c>
      <c r="F407" s="27" t="s">
        <v>32</v>
      </c>
      <c r="G407" s="27"/>
      <c r="H407" s="27" t="s">
        <v>571</v>
      </c>
      <c r="I407" s="28">
        <v>205000000</v>
      </c>
      <c r="J407" s="28">
        <v>0</v>
      </c>
      <c r="K407" s="28">
        <v>205000000</v>
      </c>
      <c r="L407" s="29">
        <v>2.79</v>
      </c>
      <c r="M407" s="29">
        <f>IFERROR(_xlfn.XLOOKUP($B407,'Ownership Metrics'!$A:$A,'Ownership Metrics'!$B:$B),"")</f>
        <v>14.46</v>
      </c>
      <c r="N407" s="28">
        <f>IFERROR(_xlfn.XLOOKUP($B407,'Ownership Metrics'!$A:$A,'Ownership Metrics'!$C:$C),"")</f>
        <v>1758</v>
      </c>
      <c r="O407" s="29">
        <f>IFERROR(_xlfn.XLOOKUP($B407,'Ownership Metrics'!$A:$A,'Ownership Metrics'!$D:$D),"")</f>
        <v>37.32</v>
      </c>
      <c r="P407" s="29">
        <f>IFERROR(_xlfn.XLOOKUP($B407,'Ownership Metrics'!$A:$A,'Ownership Metrics'!$E:$E),"")</f>
        <v>59.61</v>
      </c>
      <c r="Q407" s="30">
        <f>IFERROR(_xlfn.XLOOKUP($B407,'Ownership Metrics'!$A:$A,'Ownership Metrics'!$F:$F),"")</f>
        <v>12</v>
      </c>
      <c r="R407" s="30">
        <f>IFERROR(_xlfn.XLOOKUP($B407,'Ownership Metrics'!$A:$A,'Ownership Metrics'!$G:$G),"")</f>
        <v>37</v>
      </c>
      <c r="S407" s="27" t="str">
        <f>IFERROR(_xlfn.XLOOKUP($B407,'Ownership Metrics'!$A:$A,'Ownership Metrics'!$H:$H),"")</f>
        <v>Moderat</v>
      </c>
      <c r="T407" s="27" t="str">
        <f>IFERROR(_xlfn.XLOOKUP($B407,'Ownership Metrics'!$A:$A,'Ownership Metrics'!$I:$I),"")</f>
        <v>Sedang</v>
      </c>
      <c r="U407" s="27">
        <f>IF(COUNTIFS($B$2:$B407,$B407,$D$2:$D407,$D407)=1,1,0)</f>
        <v>1</v>
      </c>
      <c r="V407" s="27">
        <f t="shared" si="19"/>
        <v>2.79</v>
      </c>
      <c r="W407" s="27">
        <f t="shared" si="20"/>
        <v>7</v>
      </c>
      <c r="X407" s="27">
        <f t="shared" si="18"/>
        <v>2.7899999593000002</v>
      </c>
    </row>
    <row r="408" spans="1:24" x14ac:dyDescent="0.25">
      <c r="A408" s="26">
        <v>46265</v>
      </c>
      <c r="B408" s="27" t="s">
        <v>10202</v>
      </c>
      <c r="C408" s="27" t="s">
        <v>558</v>
      </c>
      <c r="D408" s="27" t="s">
        <v>257</v>
      </c>
      <c r="E408" s="27" t="s">
        <v>258</v>
      </c>
      <c r="F408" s="27" t="s">
        <v>32</v>
      </c>
      <c r="G408" s="27"/>
      <c r="H408" s="27" t="s">
        <v>259</v>
      </c>
      <c r="I408" s="28">
        <v>109174800</v>
      </c>
      <c r="J408" s="28">
        <v>0</v>
      </c>
      <c r="K408" s="28">
        <v>109174800</v>
      </c>
      <c r="L408" s="29">
        <v>1.49</v>
      </c>
      <c r="M408" s="29">
        <f>IFERROR(_xlfn.XLOOKUP($B408,'Ownership Metrics'!$A:$A,'Ownership Metrics'!$B:$B),"")</f>
        <v>14.46</v>
      </c>
      <c r="N408" s="28">
        <f>IFERROR(_xlfn.XLOOKUP($B408,'Ownership Metrics'!$A:$A,'Ownership Metrics'!$C:$C),"")</f>
        <v>1758</v>
      </c>
      <c r="O408" s="29">
        <f>IFERROR(_xlfn.XLOOKUP($B408,'Ownership Metrics'!$A:$A,'Ownership Metrics'!$D:$D),"")</f>
        <v>37.32</v>
      </c>
      <c r="P408" s="29">
        <f>IFERROR(_xlfn.XLOOKUP($B408,'Ownership Metrics'!$A:$A,'Ownership Metrics'!$E:$E),"")</f>
        <v>59.61</v>
      </c>
      <c r="Q408" s="30">
        <f>IFERROR(_xlfn.XLOOKUP($B408,'Ownership Metrics'!$A:$A,'Ownership Metrics'!$F:$F),"")</f>
        <v>12</v>
      </c>
      <c r="R408" s="30">
        <f>IFERROR(_xlfn.XLOOKUP($B408,'Ownership Metrics'!$A:$A,'Ownership Metrics'!$G:$G),"")</f>
        <v>37</v>
      </c>
      <c r="S408" s="27" t="str">
        <f>IFERROR(_xlfn.XLOOKUP($B408,'Ownership Metrics'!$A:$A,'Ownership Metrics'!$H:$H),"")</f>
        <v>Moderat</v>
      </c>
      <c r="T408" s="27" t="str">
        <f>IFERROR(_xlfn.XLOOKUP($B408,'Ownership Metrics'!$A:$A,'Ownership Metrics'!$I:$I),"")</f>
        <v>Sedang</v>
      </c>
      <c r="U408" s="27">
        <f>IF(COUNTIFS($B$2:$B408,$B408,$D$2:$D408,$D408)=1,1,0)</f>
        <v>1</v>
      </c>
      <c r="V408" s="27">
        <f t="shared" si="19"/>
        <v>1.49</v>
      </c>
      <c r="W408" s="27">
        <f t="shared" si="20"/>
        <v>11</v>
      </c>
      <c r="X408" s="27">
        <f t="shared" si="18"/>
        <v>1.4899999591999999</v>
      </c>
    </row>
    <row r="409" spans="1:24" x14ac:dyDescent="0.25">
      <c r="A409" s="26">
        <v>46265</v>
      </c>
      <c r="B409" s="27" t="s">
        <v>10203</v>
      </c>
      <c r="C409" s="27" t="s">
        <v>573</v>
      </c>
      <c r="D409" s="27" t="s">
        <v>574</v>
      </c>
      <c r="E409" s="27" t="s">
        <v>74</v>
      </c>
      <c r="F409" s="27" t="s">
        <v>23</v>
      </c>
      <c r="G409" s="27"/>
      <c r="H409" s="27" t="s">
        <v>24</v>
      </c>
      <c r="I409" s="28">
        <v>17859300</v>
      </c>
      <c r="J409" s="28">
        <v>0</v>
      </c>
      <c r="K409" s="28">
        <v>17859300</v>
      </c>
      <c r="L409" s="29">
        <v>4</v>
      </c>
      <c r="M409" s="29">
        <f>IFERROR(_xlfn.XLOOKUP($B409,'Ownership Metrics'!$A:$A,'Ownership Metrics'!$B:$B),"")</f>
        <v>0.44</v>
      </c>
      <c r="N409" s="28">
        <f>IFERROR(_xlfn.XLOOKUP($B409,'Ownership Metrics'!$A:$A,'Ownership Metrics'!$C:$C),"")</f>
        <v>6807</v>
      </c>
      <c r="O409" s="29">
        <f>IFERROR(_xlfn.XLOOKUP($B409,'Ownership Metrics'!$A:$A,'Ownership Metrics'!$D:$D),"")</f>
        <v>82.13</v>
      </c>
      <c r="P409" s="29">
        <f>IFERROR(_xlfn.XLOOKUP($B409,'Ownership Metrics'!$A:$A,'Ownership Metrics'!$E:$E),"")</f>
        <v>90.86</v>
      </c>
      <c r="Q409" s="30">
        <f>IFERROR(_xlfn.XLOOKUP($B409,'Ownership Metrics'!$A:$A,'Ownership Metrics'!$F:$F),"")</f>
        <v>7</v>
      </c>
      <c r="R409" s="30">
        <f>IFERROR(_xlfn.XLOOKUP($B409,'Ownership Metrics'!$A:$A,'Ownership Metrics'!$G:$G),"")</f>
        <v>76</v>
      </c>
      <c r="S409" s="27" t="str">
        <f>IFERROR(_xlfn.XLOOKUP($B409,'Ownership Metrics'!$A:$A,'Ownership Metrics'!$H:$H),"")</f>
        <v>Mayoritas</v>
      </c>
      <c r="T409" s="27" t="str">
        <f>IFERROR(_xlfn.XLOOKUP($B409,'Ownership Metrics'!$A:$A,'Ownership Metrics'!$I:$I),"")</f>
        <v>Tinggi</v>
      </c>
      <c r="U409" s="27">
        <f>IF(COUNTIFS($B$2:$B409,$B409,$D$2:$D409,$D409)=1,1,0)</f>
        <v>1</v>
      </c>
      <c r="V409" s="27">
        <f t="shared" si="19"/>
        <v>4</v>
      </c>
      <c r="W409" s="27">
        <f t="shared" si="20"/>
        <v>4</v>
      </c>
      <c r="X409" s="27">
        <f t="shared" si="18"/>
        <v>3.9999999591000002</v>
      </c>
    </row>
    <row r="410" spans="1:24" x14ac:dyDescent="0.25">
      <c r="A410" s="26">
        <v>46265</v>
      </c>
      <c r="B410" s="27" t="s">
        <v>10203</v>
      </c>
      <c r="C410" s="27" t="s">
        <v>573</v>
      </c>
      <c r="D410" s="27" t="s">
        <v>575</v>
      </c>
      <c r="E410" s="27" t="s">
        <v>22</v>
      </c>
      <c r="F410" s="27" t="s">
        <v>23</v>
      </c>
      <c r="G410" s="27"/>
      <c r="H410" s="27" t="s">
        <v>24</v>
      </c>
      <c r="I410" s="28">
        <v>5731400</v>
      </c>
      <c r="J410" s="28">
        <v>0</v>
      </c>
      <c r="K410" s="28">
        <v>5731400</v>
      </c>
      <c r="L410" s="29">
        <v>1.28</v>
      </c>
      <c r="M410" s="29">
        <f>IFERROR(_xlfn.XLOOKUP($B410,'Ownership Metrics'!$A:$A,'Ownership Metrics'!$B:$B),"")</f>
        <v>0.44</v>
      </c>
      <c r="N410" s="28">
        <f>IFERROR(_xlfn.XLOOKUP($B410,'Ownership Metrics'!$A:$A,'Ownership Metrics'!$C:$C),"")</f>
        <v>6807</v>
      </c>
      <c r="O410" s="29">
        <f>IFERROR(_xlfn.XLOOKUP($B410,'Ownership Metrics'!$A:$A,'Ownership Metrics'!$D:$D),"")</f>
        <v>82.13</v>
      </c>
      <c r="P410" s="29">
        <f>IFERROR(_xlfn.XLOOKUP($B410,'Ownership Metrics'!$A:$A,'Ownership Metrics'!$E:$E),"")</f>
        <v>90.86</v>
      </c>
      <c r="Q410" s="30">
        <f>IFERROR(_xlfn.XLOOKUP($B410,'Ownership Metrics'!$A:$A,'Ownership Metrics'!$F:$F),"")</f>
        <v>7</v>
      </c>
      <c r="R410" s="30">
        <f>IFERROR(_xlfn.XLOOKUP($B410,'Ownership Metrics'!$A:$A,'Ownership Metrics'!$G:$G),"")</f>
        <v>76</v>
      </c>
      <c r="S410" s="27" t="str">
        <f>IFERROR(_xlfn.XLOOKUP($B410,'Ownership Metrics'!$A:$A,'Ownership Metrics'!$H:$H),"")</f>
        <v>Mayoritas</v>
      </c>
      <c r="T410" s="27" t="str">
        <f>IFERROR(_xlfn.XLOOKUP($B410,'Ownership Metrics'!$A:$A,'Ownership Metrics'!$I:$I),"")</f>
        <v>Tinggi</v>
      </c>
      <c r="U410" s="27">
        <f>IF(COUNTIFS($B$2:$B410,$B410,$D$2:$D410,$D410)=1,1,0)</f>
        <v>1</v>
      </c>
      <c r="V410" s="27">
        <f t="shared" si="19"/>
        <v>1.28</v>
      </c>
      <c r="W410" s="27">
        <f t="shared" si="20"/>
        <v>7</v>
      </c>
      <c r="X410" s="27">
        <f t="shared" si="18"/>
        <v>1.279999959</v>
      </c>
    </row>
    <row r="411" spans="1:24" x14ac:dyDescent="0.25">
      <c r="A411" s="26">
        <v>46265</v>
      </c>
      <c r="B411" s="27" t="s">
        <v>10203</v>
      </c>
      <c r="C411" s="27" t="s">
        <v>573</v>
      </c>
      <c r="D411" s="27" t="s">
        <v>576</v>
      </c>
      <c r="E411" s="27" t="s">
        <v>22</v>
      </c>
      <c r="F411" s="27" t="s">
        <v>23</v>
      </c>
      <c r="G411" s="27"/>
      <c r="H411" s="27" t="s">
        <v>24</v>
      </c>
      <c r="I411" s="28">
        <v>18971200</v>
      </c>
      <c r="J411" s="28">
        <v>0</v>
      </c>
      <c r="K411" s="28">
        <v>18971200</v>
      </c>
      <c r="L411" s="29">
        <v>4.25</v>
      </c>
      <c r="M411" s="29">
        <f>IFERROR(_xlfn.XLOOKUP($B411,'Ownership Metrics'!$A:$A,'Ownership Metrics'!$B:$B),"")</f>
        <v>0.44</v>
      </c>
      <c r="N411" s="28">
        <f>IFERROR(_xlfn.XLOOKUP($B411,'Ownership Metrics'!$A:$A,'Ownership Metrics'!$C:$C),"")</f>
        <v>6807</v>
      </c>
      <c r="O411" s="29">
        <f>IFERROR(_xlfn.XLOOKUP($B411,'Ownership Metrics'!$A:$A,'Ownership Metrics'!$D:$D),"")</f>
        <v>82.13</v>
      </c>
      <c r="P411" s="29">
        <f>IFERROR(_xlfn.XLOOKUP($B411,'Ownership Metrics'!$A:$A,'Ownership Metrics'!$E:$E),"")</f>
        <v>90.86</v>
      </c>
      <c r="Q411" s="30">
        <f>IFERROR(_xlfn.XLOOKUP($B411,'Ownership Metrics'!$A:$A,'Ownership Metrics'!$F:$F),"")</f>
        <v>7</v>
      </c>
      <c r="R411" s="30">
        <f>IFERROR(_xlfn.XLOOKUP($B411,'Ownership Metrics'!$A:$A,'Ownership Metrics'!$G:$G),"")</f>
        <v>76</v>
      </c>
      <c r="S411" s="27" t="str">
        <f>IFERROR(_xlfn.XLOOKUP($B411,'Ownership Metrics'!$A:$A,'Ownership Metrics'!$H:$H),"")</f>
        <v>Mayoritas</v>
      </c>
      <c r="T411" s="27" t="str">
        <f>IFERROR(_xlfn.XLOOKUP($B411,'Ownership Metrics'!$A:$A,'Ownership Metrics'!$I:$I),"")</f>
        <v>Tinggi</v>
      </c>
      <c r="U411" s="27">
        <f>IF(COUNTIFS($B$2:$B411,$B411,$D$2:$D411,$D411)=1,1,0)</f>
        <v>1</v>
      </c>
      <c r="V411" s="27">
        <f t="shared" si="19"/>
        <v>4.25</v>
      </c>
      <c r="W411" s="27">
        <f t="shared" si="20"/>
        <v>3</v>
      </c>
      <c r="X411" s="27">
        <f t="shared" si="18"/>
        <v>4.2499999589000002</v>
      </c>
    </row>
    <row r="412" spans="1:24" x14ac:dyDescent="0.25">
      <c r="A412" s="26">
        <v>46265</v>
      </c>
      <c r="B412" s="27" t="s">
        <v>10203</v>
      </c>
      <c r="C412" s="27" t="s">
        <v>573</v>
      </c>
      <c r="D412" s="27" t="s">
        <v>577</v>
      </c>
      <c r="E412" s="27" t="s">
        <v>22</v>
      </c>
      <c r="F412" s="27" t="s">
        <v>23</v>
      </c>
      <c r="G412" s="27"/>
      <c r="H412" s="27" t="s">
        <v>24</v>
      </c>
      <c r="I412" s="28">
        <v>9315000</v>
      </c>
      <c r="J412" s="28">
        <v>0</v>
      </c>
      <c r="K412" s="28">
        <v>9315000</v>
      </c>
      <c r="L412" s="29">
        <v>2.09</v>
      </c>
      <c r="M412" s="29">
        <f>IFERROR(_xlfn.XLOOKUP($B412,'Ownership Metrics'!$A:$A,'Ownership Metrics'!$B:$B),"")</f>
        <v>0.44</v>
      </c>
      <c r="N412" s="28">
        <f>IFERROR(_xlfn.XLOOKUP($B412,'Ownership Metrics'!$A:$A,'Ownership Metrics'!$C:$C),"")</f>
        <v>6807</v>
      </c>
      <c r="O412" s="29">
        <f>IFERROR(_xlfn.XLOOKUP($B412,'Ownership Metrics'!$A:$A,'Ownership Metrics'!$D:$D),"")</f>
        <v>82.13</v>
      </c>
      <c r="P412" s="29">
        <f>IFERROR(_xlfn.XLOOKUP($B412,'Ownership Metrics'!$A:$A,'Ownership Metrics'!$E:$E),"")</f>
        <v>90.86</v>
      </c>
      <c r="Q412" s="30">
        <f>IFERROR(_xlfn.XLOOKUP($B412,'Ownership Metrics'!$A:$A,'Ownership Metrics'!$F:$F),"")</f>
        <v>7</v>
      </c>
      <c r="R412" s="30">
        <f>IFERROR(_xlfn.XLOOKUP($B412,'Ownership Metrics'!$A:$A,'Ownership Metrics'!$G:$G),"")</f>
        <v>76</v>
      </c>
      <c r="S412" s="27" t="str">
        <f>IFERROR(_xlfn.XLOOKUP($B412,'Ownership Metrics'!$A:$A,'Ownership Metrics'!$H:$H),"")</f>
        <v>Mayoritas</v>
      </c>
      <c r="T412" s="27" t="str">
        <f>IFERROR(_xlfn.XLOOKUP($B412,'Ownership Metrics'!$A:$A,'Ownership Metrics'!$I:$I),"")</f>
        <v>Tinggi</v>
      </c>
      <c r="U412" s="27">
        <f>IF(COUNTIFS($B$2:$B412,$B412,$D$2:$D412,$D412)=1,1,0)</f>
        <v>1</v>
      </c>
      <c r="V412" s="27">
        <f t="shared" si="19"/>
        <v>2.09</v>
      </c>
      <c r="W412" s="27">
        <f t="shared" si="20"/>
        <v>5</v>
      </c>
      <c r="X412" s="27">
        <f t="shared" si="18"/>
        <v>2.0899999588</v>
      </c>
    </row>
    <row r="413" spans="1:24" x14ac:dyDescent="0.25">
      <c r="A413" s="26">
        <v>46265</v>
      </c>
      <c r="B413" s="27" t="s">
        <v>10203</v>
      </c>
      <c r="C413" s="27" t="s">
        <v>573</v>
      </c>
      <c r="D413" s="27" t="s">
        <v>578</v>
      </c>
      <c r="E413" s="27" t="s">
        <v>26</v>
      </c>
      <c r="F413" s="27" t="s">
        <v>32</v>
      </c>
      <c r="G413" s="27"/>
      <c r="H413" s="27" t="s">
        <v>64</v>
      </c>
      <c r="I413" s="28">
        <v>20000000</v>
      </c>
      <c r="J413" s="28">
        <v>0</v>
      </c>
      <c r="K413" s="28">
        <v>20000000</v>
      </c>
      <c r="L413" s="29">
        <v>4.4800000000000004</v>
      </c>
      <c r="M413" s="29">
        <f>IFERROR(_xlfn.XLOOKUP($B413,'Ownership Metrics'!$A:$A,'Ownership Metrics'!$B:$B),"")</f>
        <v>0.44</v>
      </c>
      <c r="N413" s="28">
        <f>IFERROR(_xlfn.XLOOKUP($B413,'Ownership Metrics'!$A:$A,'Ownership Metrics'!$C:$C),"")</f>
        <v>6807</v>
      </c>
      <c r="O413" s="29">
        <f>IFERROR(_xlfn.XLOOKUP($B413,'Ownership Metrics'!$A:$A,'Ownership Metrics'!$D:$D),"")</f>
        <v>82.13</v>
      </c>
      <c r="P413" s="29">
        <f>IFERROR(_xlfn.XLOOKUP($B413,'Ownership Metrics'!$A:$A,'Ownership Metrics'!$E:$E),"")</f>
        <v>90.86</v>
      </c>
      <c r="Q413" s="30">
        <f>IFERROR(_xlfn.XLOOKUP($B413,'Ownership Metrics'!$A:$A,'Ownership Metrics'!$F:$F),"")</f>
        <v>7</v>
      </c>
      <c r="R413" s="30">
        <f>IFERROR(_xlfn.XLOOKUP($B413,'Ownership Metrics'!$A:$A,'Ownership Metrics'!$G:$G),"")</f>
        <v>76</v>
      </c>
      <c r="S413" s="27" t="str">
        <f>IFERROR(_xlfn.XLOOKUP($B413,'Ownership Metrics'!$A:$A,'Ownership Metrics'!$H:$H),"")</f>
        <v>Mayoritas</v>
      </c>
      <c r="T413" s="27" t="str">
        <f>IFERROR(_xlfn.XLOOKUP($B413,'Ownership Metrics'!$A:$A,'Ownership Metrics'!$I:$I),"")</f>
        <v>Tinggi</v>
      </c>
      <c r="U413" s="27">
        <f>IF(COUNTIFS($B$2:$B413,$B413,$D$2:$D413,$D413)=1,1,0)</f>
        <v>1</v>
      </c>
      <c r="V413" s="27">
        <f t="shared" si="19"/>
        <v>4.4800000000000004</v>
      </c>
      <c r="W413" s="27">
        <f t="shared" si="20"/>
        <v>2</v>
      </c>
      <c r="X413" s="27">
        <f t="shared" si="18"/>
        <v>4.4799999587000006</v>
      </c>
    </row>
    <row r="414" spans="1:24" x14ac:dyDescent="0.25">
      <c r="A414" s="26">
        <v>46265</v>
      </c>
      <c r="B414" s="27" t="s">
        <v>10203</v>
      </c>
      <c r="C414" s="27" t="s">
        <v>573</v>
      </c>
      <c r="D414" s="27" t="s">
        <v>579</v>
      </c>
      <c r="E414" s="27" t="s">
        <v>35</v>
      </c>
      <c r="F414" s="27" t="s">
        <v>23</v>
      </c>
      <c r="G414" s="27" t="s">
        <v>36</v>
      </c>
      <c r="H414" s="27" t="s">
        <v>24</v>
      </c>
      <c r="I414" s="28">
        <v>366858600</v>
      </c>
      <c r="J414" s="28">
        <v>0</v>
      </c>
      <c r="K414" s="28">
        <v>366858600</v>
      </c>
      <c r="L414" s="29">
        <v>82.13</v>
      </c>
      <c r="M414" s="29">
        <f>IFERROR(_xlfn.XLOOKUP($B414,'Ownership Metrics'!$A:$A,'Ownership Metrics'!$B:$B),"")</f>
        <v>0.44</v>
      </c>
      <c r="N414" s="28">
        <f>IFERROR(_xlfn.XLOOKUP($B414,'Ownership Metrics'!$A:$A,'Ownership Metrics'!$C:$C),"")</f>
        <v>6807</v>
      </c>
      <c r="O414" s="29">
        <f>IFERROR(_xlfn.XLOOKUP($B414,'Ownership Metrics'!$A:$A,'Ownership Metrics'!$D:$D),"")</f>
        <v>82.13</v>
      </c>
      <c r="P414" s="29">
        <f>IFERROR(_xlfn.XLOOKUP($B414,'Ownership Metrics'!$A:$A,'Ownership Metrics'!$E:$E),"")</f>
        <v>90.86</v>
      </c>
      <c r="Q414" s="30">
        <f>IFERROR(_xlfn.XLOOKUP($B414,'Ownership Metrics'!$A:$A,'Ownership Metrics'!$F:$F),"")</f>
        <v>7</v>
      </c>
      <c r="R414" s="30">
        <f>IFERROR(_xlfn.XLOOKUP($B414,'Ownership Metrics'!$A:$A,'Ownership Metrics'!$G:$G),"")</f>
        <v>76</v>
      </c>
      <c r="S414" s="27" t="str">
        <f>IFERROR(_xlfn.XLOOKUP($B414,'Ownership Metrics'!$A:$A,'Ownership Metrics'!$H:$H),"")</f>
        <v>Mayoritas</v>
      </c>
      <c r="T414" s="27" t="str">
        <f>IFERROR(_xlfn.XLOOKUP($B414,'Ownership Metrics'!$A:$A,'Ownership Metrics'!$I:$I),"")</f>
        <v>Tinggi</v>
      </c>
      <c r="U414" s="27">
        <f>IF(COUNTIFS($B$2:$B414,$B414,$D$2:$D414,$D414)=1,1,0)</f>
        <v>1</v>
      </c>
      <c r="V414" s="27">
        <f t="shared" si="19"/>
        <v>82.13</v>
      </c>
      <c r="W414" s="27">
        <f t="shared" si="20"/>
        <v>1</v>
      </c>
      <c r="X414" s="27">
        <f t="shared" si="18"/>
        <v>82.129999958599996</v>
      </c>
    </row>
    <row r="415" spans="1:24" x14ac:dyDescent="0.25">
      <c r="A415" s="26">
        <v>46265</v>
      </c>
      <c r="B415" s="27" t="s">
        <v>10203</v>
      </c>
      <c r="C415" s="27" t="s">
        <v>573</v>
      </c>
      <c r="D415" s="27" t="s">
        <v>147</v>
      </c>
      <c r="E415" s="27" t="s">
        <v>67</v>
      </c>
      <c r="F415" s="27" t="s">
        <v>32</v>
      </c>
      <c r="G415" s="27"/>
      <c r="H415" s="27" t="s">
        <v>64</v>
      </c>
      <c r="I415" s="28">
        <v>5920500</v>
      </c>
      <c r="J415" s="28">
        <v>0</v>
      </c>
      <c r="K415" s="28">
        <v>5920500</v>
      </c>
      <c r="L415" s="29">
        <v>1.33</v>
      </c>
      <c r="M415" s="29">
        <f>IFERROR(_xlfn.XLOOKUP($B415,'Ownership Metrics'!$A:$A,'Ownership Metrics'!$B:$B),"")</f>
        <v>0.44</v>
      </c>
      <c r="N415" s="28">
        <f>IFERROR(_xlfn.XLOOKUP($B415,'Ownership Metrics'!$A:$A,'Ownership Metrics'!$C:$C),"")</f>
        <v>6807</v>
      </c>
      <c r="O415" s="29">
        <f>IFERROR(_xlfn.XLOOKUP($B415,'Ownership Metrics'!$A:$A,'Ownership Metrics'!$D:$D),"")</f>
        <v>82.13</v>
      </c>
      <c r="P415" s="29">
        <f>IFERROR(_xlfn.XLOOKUP($B415,'Ownership Metrics'!$A:$A,'Ownership Metrics'!$E:$E),"")</f>
        <v>90.86</v>
      </c>
      <c r="Q415" s="30">
        <f>IFERROR(_xlfn.XLOOKUP($B415,'Ownership Metrics'!$A:$A,'Ownership Metrics'!$F:$F),"")</f>
        <v>7</v>
      </c>
      <c r="R415" s="30">
        <f>IFERROR(_xlfn.XLOOKUP($B415,'Ownership Metrics'!$A:$A,'Ownership Metrics'!$G:$G),"")</f>
        <v>76</v>
      </c>
      <c r="S415" s="27" t="str">
        <f>IFERROR(_xlfn.XLOOKUP($B415,'Ownership Metrics'!$A:$A,'Ownership Metrics'!$H:$H),"")</f>
        <v>Mayoritas</v>
      </c>
      <c r="T415" s="27" t="str">
        <f>IFERROR(_xlfn.XLOOKUP($B415,'Ownership Metrics'!$A:$A,'Ownership Metrics'!$I:$I),"")</f>
        <v>Tinggi</v>
      </c>
      <c r="U415" s="27">
        <f>IF(COUNTIFS($B$2:$B415,$B415,$D$2:$D415,$D415)=1,1,0)</f>
        <v>1</v>
      </c>
      <c r="V415" s="27">
        <f t="shared" si="19"/>
        <v>1.33</v>
      </c>
      <c r="W415" s="27">
        <f t="shared" si="20"/>
        <v>6</v>
      </c>
      <c r="X415" s="27">
        <f t="shared" si="18"/>
        <v>1.3299999585</v>
      </c>
    </row>
    <row r="416" spans="1:24" x14ac:dyDescent="0.25">
      <c r="A416" s="26">
        <v>46265</v>
      </c>
      <c r="B416" s="27" t="s">
        <v>10204</v>
      </c>
      <c r="C416" s="27" t="s">
        <v>581</v>
      </c>
      <c r="D416" s="27" t="s">
        <v>582</v>
      </c>
      <c r="E416" s="27" t="s">
        <v>22</v>
      </c>
      <c r="F416" s="27" t="s">
        <v>23</v>
      </c>
      <c r="G416" s="27"/>
      <c r="H416" s="27" t="s">
        <v>24</v>
      </c>
      <c r="I416" s="28">
        <v>2591776837</v>
      </c>
      <c r="J416" s="28">
        <v>0</v>
      </c>
      <c r="K416" s="28">
        <v>2591776837</v>
      </c>
      <c r="L416" s="29">
        <v>33.06</v>
      </c>
      <c r="M416" s="29">
        <f>IFERROR(_xlfn.XLOOKUP($B416,'Ownership Metrics'!$A:$A,'Ownership Metrics'!$B:$B),"")</f>
        <v>46.08</v>
      </c>
      <c r="N416" s="28">
        <f>IFERROR(_xlfn.XLOOKUP($B416,'Ownership Metrics'!$A:$A,'Ownership Metrics'!$C:$C),"")</f>
        <v>1211</v>
      </c>
      <c r="O416" s="29">
        <f>IFERROR(_xlfn.XLOOKUP($B416,'Ownership Metrics'!$A:$A,'Ownership Metrics'!$D:$D),"")</f>
        <v>33.06</v>
      </c>
      <c r="P416" s="29">
        <f>IFERROR(_xlfn.XLOOKUP($B416,'Ownership Metrics'!$A:$A,'Ownership Metrics'!$E:$E),"")</f>
        <v>46.9</v>
      </c>
      <c r="Q416" s="30">
        <f>IFERROR(_xlfn.XLOOKUP($B416,'Ownership Metrics'!$A:$A,'Ownership Metrics'!$F:$F),"")</f>
        <v>8</v>
      </c>
      <c r="R416" s="30">
        <f>IFERROR(_xlfn.XLOOKUP($B416,'Ownership Metrics'!$A:$A,'Ownership Metrics'!$G:$G),"")</f>
        <v>34</v>
      </c>
      <c r="S416" s="27" t="str">
        <f>IFERROR(_xlfn.XLOOKUP($B416,'Ownership Metrics'!$A:$A,'Ownership Metrics'!$H:$H),"")</f>
        <v>Moderat</v>
      </c>
      <c r="T416" s="27" t="str">
        <f>IFERROR(_xlfn.XLOOKUP($B416,'Ownership Metrics'!$A:$A,'Ownership Metrics'!$I:$I),"")</f>
        <v>Sedang</v>
      </c>
      <c r="U416" s="27">
        <f>IF(COUNTIFS($B$2:$B416,$B416,$D$2:$D416,$D416)=1,1,0)</f>
        <v>1</v>
      </c>
      <c r="V416" s="27">
        <f t="shared" si="19"/>
        <v>33.06</v>
      </c>
      <c r="W416" s="27">
        <f t="shared" si="20"/>
        <v>1</v>
      </c>
      <c r="X416" s="27">
        <f t="shared" si="18"/>
        <v>33.059999958399999</v>
      </c>
    </row>
    <row r="417" spans="1:24" x14ac:dyDescent="0.25">
      <c r="A417" s="26">
        <v>46265</v>
      </c>
      <c r="B417" s="27" t="s">
        <v>10204</v>
      </c>
      <c r="C417" s="27" t="s">
        <v>581</v>
      </c>
      <c r="D417" s="27" t="s">
        <v>583</v>
      </c>
      <c r="E417" s="27" t="s">
        <v>35</v>
      </c>
      <c r="F417" s="27" t="s">
        <v>23</v>
      </c>
      <c r="G417" s="27" t="s">
        <v>36</v>
      </c>
      <c r="H417" s="27"/>
      <c r="I417" s="28">
        <v>120463000</v>
      </c>
      <c r="J417" s="28">
        <v>0</v>
      </c>
      <c r="K417" s="28">
        <v>120463000</v>
      </c>
      <c r="L417" s="29">
        <v>1.54</v>
      </c>
      <c r="M417" s="29">
        <f>IFERROR(_xlfn.XLOOKUP($B417,'Ownership Metrics'!$A:$A,'Ownership Metrics'!$B:$B),"")</f>
        <v>46.08</v>
      </c>
      <c r="N417" s="28">
        <f>IFERROR(_xlfn.XLOOKUP($B417,'Ownership Metrics'!$A:$A,'Ownership Metrics'!$C:$C),"")</f>
        <v>1211</v>
      </c>
      <c r="O417" s="29">
        <f>IFERROR(_xlfn.XLOOKUP($B417,'Ownership Metrics'!$A:$A,'Ownership Metrics'!$D:$D),"")</f>
        <v>33.06</v>
      </c>
      <c r="P417" s="29">
        <f>IFERROR(_xlfn.XLOOKUP($B417,'Ownership Metrics'!$A:$A,'Ownership Metrics'!$E:$E),"")</f>
        <v>46.9</v>
      </c>
      <c r="Q417" s="30">
        <f>IFERROR(_xlfn.XLOOKUP($B417,'Ownership Metrics'!$A:$A,'Ownership Metrics'!$F:$F),"")</f>
        <v>8</v>
      </c>
      <c r="R417" s="30">
        <f>IFERROR(_xlfn.XLOOKUP($B417,'Ownership Metrics'!$A:$A,'Ownership Metrics'!$G:$G),"")</f>
        <v>34</v>
      </c>
      <c r="S417" s="27" t="str">
        <f>IFERROR(_xlfn.XLOOKUP($B417,'Ownership Metrics'!$A:$A,'Ownership Metrics'!$H:$H),"")</f>
        <v>Moderat</v>
      </c>
      <c r="T417" s="27" t="str">
        <f>IFERROR(_xlfn.XLOOKUP($B417,'Ownership Metrics'!$A:$A,'Ownership Metrics'!$I:$I),"")</f>
        <v>Sedang</v>
      </c>
      <c r="U417" s="27">
        <f>IF(COUNTIFS($B$2:$B417,$B417,$D$2:$D417,$D417)=1,1,0)</f>
        <v>1</v>
      </c>
      <c r="V417" s="27">
        <f t="shared" si="19"/>
        <v>1.54</v>
      </c>
      <c r="W417" s="27">
        <f t="shared" si="20"/>
        <v>6</v>
      </c>
      <c r="X417" s="27">
        <f t="shared" si="18"/>
        <v>1.5399999583000001</v>
      </c>
    </row>
    <row r="418" spans="1:24" x14ac:dyDescent="0.25">
      <c r="A418" s="26">
        <v>46265</v>
      </c>
      <c r="B418" s="27" t="s">
        <v>10204</v>
      </c>
      <c r="C418" s="27" t="s">
        <v>581</v>
      </c>
      <c r="D418" s="27" t="s">
        <v>584</v>
      </c>
      <c r="E418" s="27" t="s">
        <v>35</v>
      </c>
      <c r="F418" s="27" t="s">
        <v>23</v>
      </c>
      <c r="G418" s="27" t="s">
        <v>36</v>
      </c>
      <c r="H418" s="27" t="s">
        <v>24</v>
      </c>
      <c r="I418" s="28">
        <v>96992600</v>
      </c>
      <c r="J418" s="28">
        <v>0</v>
      </c>
      <c r="K418" s="28">
        <v>96992600</v>
      </c>
      <c r="L418" s="29">
        <v>1.24</v>
      </c>
      <c r="M418" s="29">
        <f>IFERROR(_xlfn.XLOOKUP($B418,'Ownership Metrics'!$A:$A,'Ownership Metrics'!$B:$B),"")</f>
        <v>46.08</v>
      </c>
      <c r="N418" s="28">
        <f>IFERROR(_xlfn.XLOOKUP($B418,'Ownership Metrics'!$A:$A,'Ownership Metrics'!$C:$C),"")</f>
        <v>1211</v>
      </c>
      <c r="O418" s="29">
        <f>IFERROR(_xlfn.XLOOKUP($B418,'Ownership Metrics'!$A:$A,'Ownership Metrics'!$D:$D),"")</f>
        <v>33.06</v>
      </c>
      <c r="P418" s="29">
        <f>IFERROR(_xlfn.XLOOKUP($B418,'Ownership Metrics'!$A:$A,'Ownership Metrics'!$E:$E),"")</f>
        <v>46.9</v>
      </c>
      <c r="Q418" s="30">
        <f>IFERROR(_xlfn.XLOOKUP($B418,'Ownership Metrics'!$A:$A,'Ownership Metrics'!$F:$F),"")</f>
        <v>8</v>
      </c>
      <c r="R418" s="30">
        <f>IFERROR(_xlfn.XLOOKUP($B418,'Ownership Metrics'!$A:$A,'Ownership Metrics'!$G:$G),"")</f>
        <v>34</v>
      </c>
      <c r="S418" s="27" t="str">
        <f>IFERROR(_xlfn.XLOOKUP($B418,'Ownership Metrics'!$A:$A,'Ownership Metrics'!$H:$H),"")</f>
        <v>Moderat</v>
      </c>
      <c r="T418" s="27" t="str">
        <f>IFERROR(_xlfn.XLOOKUP($B418,'Ownership Metrics'!$A:$A,'Ownership Metrics'!$I:$I),"")</f>
        <v>Sedang</v>
      </c>
      <c r="U418" s="27">
        <f>IF(COUNTIFS($B$2:$B418,$B418,$D$2:$D418,$D418)=1,1,0)</f>
        <v>1</v>
      </c>
      <c r="V418" s="27">
        <f t="shared" si="19"/>
        <v>1.24</v>
      </c>
      <c r="W418" s="27">
        <f t="shared" si="20"/>
        <v>7</v>
      </c>
      <c r="X418" s="27">
        <f t="shared" si="18"/>
        <v>1.2399999582000001</v>
      </c>
    </row>
    <row r="419" spans="1:24" x14ac:dyDescent="0.25">
      <c r="A419" s="26">
        <v>46265</v>
      </c>
      <c r="B419" s="27" t="s">
        <v>10204</v>
      </c>
      <c r="C419" s="27" t="s">
        <v>581</v>
      </c>
      <c r="D419" s="27" t="s">
        <v>585</v>
      </c>
      <c r="E419" s="27" t="s">
        <v>35</v>
      </c>
      <c r="F419" s="27" t="s">
        <v>23</v>
      </c>
      <c r="G419" s="27" t="s">
        <v>36</v>
      </c>
      <c r="H419" s="27" t="s">
        <v>24</v>
      </c>
      <c r="I419" s="28">
        <v>125000000</v>
      </c>
      <c r="J419" s="28">
        <v>0</v>
      </c>
      <c r="K419" s="28">
        <v>125000000</v>
      </c>
      <c r="L419" s="29">
        <v>1.59</v>
      </c>
      <c r="M419" s="29">
        <f>IFERROR(_xlfn.XLOOKUP($B419,'Ownership Metrics'!$A:$A,'Ownership Metrics'!$B:$B),"")</f>
        <v>46.08</v>
      </c>
      <c r="N419" s="28">
        <f>IFERROR(_xlfn.XLOOKUP($B419,'Ownership Metrics'!$A:$A,'Ownership Metrics'!$C:$C),"")</f>
        <v>1211</v>
      </c>
      <c r="O419" s="29">
        <f>IFERROR(_xlfn.XLOOKUP($B419,'Ownership Metrics'!$A:$A,'Ownership Metrics'!$D:$D),"")</f>
        <v>33.06</v>
      </c>
      <c r="P419" s="29">
        <f>IFERROR(_xlfn.XLOOKUP($B419,'Ownership Metrics'!$A:$A,'Ownership Metrics'!$E:$E),"")</f>
        <v>46.9</v>
      </c>
      <c r="Q419" s="30">
        <f>IFERROR(_xlfn.XLOOKUP($B419,'Ownership Metrics'!$A:$A,'Ownership Metrics'!$F:$F),"")</f>
        <v>8</v>
      </c>
      <c r="R419" s="30">
        <f>IFERROR(_xlfn.XLOOKUP($B419,'Ownership Metrics'!$A:$A,'Ownership Metrics'!$G:$G),"")</f>
        <v>34</v>
      </c>
      <c r="S419" s="27" t="str">
        <f>IFERROR(_xlfn.XLOOKUP($B419,'Ownership Metrics'!$A:$A,'Ownership Metrics'!$H:$H),"")</f>
        <v>Moderat</v>
      </c>
      <c r="T419" s="27" t="str">
        <f>IFERROR(_xlfn.XLOOKUP($B419,'Ownership Metrics'!$A:$A,'Ownership Metrics'!$I:$I),"")</f>
        <v>Sedang</v>
      </c>
      <c r="U419" s="27">
        <f>IF(COUNTIFS($B$2:$B419,$B419,$D$2:$D419,$D419)=1,1,0)</f>
        <v>1</v>
      </c>
      <c r="V419" s="27">
        <f t="shared" si="19"/>
        <v>1.59</v>
      </c>
      <c r="W419" s="27">
        <f t="shared" si="20"/>
        <v>5</v>
      </c>
      <c r="X419" s="27">
        <f t="shared" si="18"/>
        <v>1.5899999581000002</v>
      </c>
    </row>
    <row r="420" spans="1:24" x14ac:dyDescent="0.25">
      <c r="A420" s="26">
        <v>46265</v>
      </c>
      <c r="B420" s="27" t="s">
        <v>10204</v>
      </c>
      <c r="C420" s="27" t="s">
        <v>581</v>
      </c>
      <c r="D420" s="27" t="s">
        <v>586</v>
      </c>
      <c r="E420" s="27" t="s">
        <v>35</v>
      </c>
      <c r="F420" s="27" t="s">
        <v>23</v>
      </c>
      <c r="G420" s="27" t="s">
        <v>36</v>
      </c>
      <c r="H420" s="27" t="s">
        <v>24</v>
      </c>
      <c r="I420" s="28">
        <v>129617500</v>
      </c>
      <c r="J420" s="28">
        <v>0</v>
      </c>
      <c r="K420" s="28">
        <v>129617500</v>
      </c>
      <c r="L420" s="29">
        <v>1.65</v>
      </c>
      <c r="M420" s="29">
        <f>IFERROR(_xlfn.XLOOKUP($B420,'Ownership Metrics'!$A:$A,'Ownership Metrics'!$B:$B),"")</f>
        <v>46.08</v>
      </c>
      <c r="N420" s="28">
        <f>IFERROR(_xlfn.XLOOKUP($B420,'Ownership Metrics'!$A:$A,'Ownership Metrics'!$C:$C),"")</f>
        <v>1211</v>
      </c>
      <c r="O420" s="29">
        <f>IFERROR(_xlfn.XLOOKUP($B420,'Ownership Metrics'!$A:$A,'Ownership Metrics'!$D:$D),"")</f>
        <v>33.06</v>
      </c>
      <c r="P420" s="29">
        <f>IFERROR(_xlfn.XLOOKUP($B420,'Ownership Metrics'!$A:$A,'Ownership Metrics'!$E:$E),"")</f>
        <v>46.9</v>
      </c>
      <c r="Q420" s="30">
        <f>IFERROR(_xlfn.XLOOKUP($B420,'Ownership Metrics'!$A:$A,'Ownership Metrics'!$F:$F),"")</f>
        <v>8</v>
      </c>
      <c r="R420" s="30">
        <f>IFERROR(_xlfn.XLOOKUP($B420,'Ownership Metrics'!$A:$A,'Ownership Metrics'!$G:$G),"")</f>
        <v>34</v>
      </c>
      <c r="S420" s="27" t="str">
        <f>IFERROR(_xlfn.XLOOKUP($B420,'Ownership Metrics'!$A:$A,'Ownership Metrics'!$H:$H),"")</f>
        <v>Moderat</v>
      </c>
      <c r="T420" s="27" t="str">
        <f>IFERROR(_xlfn.XLOOKUP($B420,'Ownership Metrics'!$A:$A,'Ownership Metrics'!$I:$I),"")</f>
        <v>Sedang</v>
      </c>
      <c r="U420" s="27">
        <f>IF(COUNTIFS($B$2:$B420,$B420,$D$2:$D420,$D420)=1,1,0)</f>
        <v>1</v>
      </c>
      <c r="V420" s="27">
        <f t="shared" si="19"/>
        <v>1.65</v>
      </c>
      <c r="W420" s="27">
        <f t="shared" si="20"/>
        <v>4</v>
      </c>
      <c r="X420" s="27">
        <f t="shared" si="18"/>
        <v>1.649999958</v>
      </c>
    </row>
    <row r="421" spans="1:24" x14ac:dyDescent="0.25">
      <c r="A421" s="26">
        <v>46265</v>
      </c>
      <c r="B421" s="27" t="s">
        <v>10204</v>
      </c>
      <c r="C421" s="27" t="s">
        <v>581</v>
      </c>
      <c r="D421" s="27" t="s">
        <v>587</v>
      </c>
      <c r="E421" s="27" t="s">
        <v>44</v>
      </c>
      <c r="F421" s="27" t="s">
        <v>23</v>
      </c>
      <c r="G421" s="27"/>
      <c r="H421" s="27" t="s">
        <v>24</v>
      </c>
      <c r="I421" s="28">
        <v>349282000</v>
      </c>
      <c r="J421" s="28">
        <v>0</v>
      </c>
      <c r="K421" s="28">
        <v>349282000</v>
      </c>
      <c r="L421" s="29">
        <v>4.46</v>
      </c>
      <c r="M421" s="29">
        <f>IFERROR(_xlfn.XLOOKUP($B421,'Ownership Metrics'!$A:$A,'Ownership Metrics'!$B:$B),"")</f>
        <v>46.08</v>
      </c>
      <c r="N421" s="28">
        <f>IFERROR(_xlfn.XLOOKUP($B421,'Ownership Metrics'!$A:$A,'Ownership Metrics'!$C:$C),"")</f>
        <v>1211</v>
      </c>
      <c r="O421" s="29">
        <f>IFERROR(_xlfn.XLOOKUP($B421,'Ownership Metrics'!$A:$A,'Ownership Metrics'!$D:$D),"")</f>
        <v>33.06</v>
      </c>
      <c r="P421" s="29">
        <f>IFERROR(_xlfn.XLOOKUP($B421,'Ownership Metrics'!$A:$A,'Ownership Metrics'!$E:$E),"")</f>
        <v>46.9</v>
      </c>
      <c r="Q421" s="30">
        <f>IFERROR(_xlfn.XLOOKUP($B421,'Ownership Metrics'!$A:$A,'Ownership Metrics'!$F:$F),"")</f>
        <v>8</v>
      </c>
      <c r="R421" s="30">
        <f>IFERROR(_xlfn.XLOOKUP($B421,'Ownership Metrics'!$A:$A,'Ownership Metrics'!$G:$G),"")</f>
        <v>34</v>
      </c>
      <c r="S421" s="27" t="str">
        <f>IFERROR(_xlfn.XLOOKUP($B421,'Ownership Metrics'!$A:$A,'Ownership Metrics'!$H:$H),"")</f>
        <v>Moderat</v>
      </c>
      <c r="T421" s="27" t="str">
        <f>IFERROR(_xlfn.XLOOKUP($B421,'Ownership Metrics'!$A:$A,'Ownership Metrics'!$I:$I),"")</f>
        <v>Sedang</v>
      </c>
      <c r="U421" s="27">
        <f>IF(COUNTIFS($B$2:$B421,$B421,$D$2:$D421,$D421)=1,1,0)</f>
        <v>1</v>
      </c>
      <c r="V421" s="27">
        <f t="shared" si="19"/>
        <v>4.46</v>
      </c>
      <c r="W421" s="27">
        <f t="shared" si="20"/>
        <v>3</v>
      </c>
      <c r="X421" s="27">
        <f t="shared" si="18"/>
        <v>4.4599999579</v>
      </c>
    </row>
    <row r="422" spans="1:24" x14ac:dyDescent="0.25">
      <c r="A422" s="26">
        <v>46265</v>
      </c>
      <c r="B422" s="27" t="s">
        <v>10204</v>
      </c>
      <c r="C422" s="27" t="s">
        <v>581</v>
      </c>
      <c r="D422" s="27" t="s">
        <v>588</v>
      </c>
      <c r="E422" s="27" t="s">
        <v>72</v>
      </c>
      <c r="F422" s="27" t="s">
        <v>23</v>
      </c>
      <c r="G422" s="27"/>
      <c r="H422" s="27" t="s">
        <v>24</v>
      </c>
      <c r="I422" s="28">
        <v>78500000</v>
      </c>
      <c r="J422" s="28">
        <v>0</v>
      </c>
      <c r="K422" s="28">
        <v>78500000</v>
      </c>
      <c r="L422" s="29">
        <v>1</v>
      </c>
      <c r="M422" s="29">
        <f>IFERROR(_xlfn.XLOOKUP($B422,'Ownership Metrics'!$A:$A,'Ownership Metrics'!$B:$B),"")</f>
        <v>46.08</v>
      </c>
      <c r="N422" s="28">
        <f>IFERROR(_xlfn.XLOOKUP($B422,'Ownership Metrics'!$A:$A,'Ownership Metrics'!$C:$C),"")</f>
        <v>1211</v>
      </c>
      <c r="O422" s="29">
        <f>IFERROR(_xlfn.XLOOKUP($B422,'Ownership Metrics'!$A:$A,'Ownership Metrics'!$D:$D),"")</f>
        <v>33.06</v>
      </c>
      <c r="P422" s="29">
        <f>IFERROR(_xlfn.XLOOKUP($B422,'Ownership Metrics'!$A:$A,'Ownership Metrics'!$E:$E),"")</f>
        <v>46.9</v>
      </c>
      <c r="Q422" s="30">
        <f>IFERROR(_xlfn.XLOOKUP($B422,'Ownership Metrics'!$A:$A,'Ownership Metrics'!$F:$F),"")</f>
        <v>8</v>
      </c>
      <c r="R422" s="30">
        <f>IFERROR(_xlfn.XLOOKUP($B422,'Ownership Metrics'!$A:$A,'Ownership Metrics'!$G:$G),"")</f>
        <v>34</v>
      </c>
      <c r="S422" s="27" t="str">
        <f>IFERROR(_xlfn.XLOOKUP($B422,'Ownership Metrics'!$A:$A,'Ownership Metrics'!$H:$H),"")</f>
        <v>Moderat</v>
      </c>
      <c r="T422" s="27" t="str">
        <f>IFERROR(_xlfn.XLOOKUP($B422,'Ownership Metrics'!$A:$A,'Ownership Metrics'!$I:$I),"")</f>
        <v>Sedang</v>
      </c>
      <c r="U422" s="27">
        <f>IF(COUNTIFS($B$2:$B422,$B422,$D$2:$D422,$D422)=1,1,0)</f>
        <v>1</v>
      </c>
      <c r="V422" s="27">
        <f t="shared" si="19"/>
        <v>1</v>
      </c>
      <c r="W422" s="27">
        <f t="shared" si="20"/>
        <v>8</v>
      </c>
      <c r="X422" s="27">
        <f t="shared" si="18"/>
        <v>0.99999995779999995</v>
      </c>
    </row>
    <row r="423" spans="1:24" x14ac:dyDescent="0.25">
      <c r="A423" s="26">
        <v>46265</v>
      </c>
      <c r="B423" s="27" t="s">
        <v>10204</v>
      </c>
      <c r="C423" s="27" t="s">
        <v>581</v>
      </c>
      <c r="D423" s="27" t="s">
        <v>589</v>
      </c>
      <c r="E423" s="27" t="s">
        <v>171</v>
      </c>
      <c r="F423" s="27" t="s">
        <v>23</v>
      </c>
      <c r="G423" s="27"/>
      <c r="H423" s="27" t="s">
        <v>24</v>
      </c>
      <c r="I423" s="28">
        <v>735000000</v>
      </c>
      <c r="J423" s="28">
        <v>0</v>
      </c>
      <c r="K423" s="28">
        <v>735000000</v>
      </c>
      <c r="L423" s="29">
        <v>9.3800000000000008</v>
      </c>
      <c r="M423" s="29">
        <f>IFERROR(_xlfn.XLOOKUP($B423,'Ownership Metrics'!$A:$A,'Ownership Metrics'!$B:$B),"")</f>
        <v>46.08</v>
      </c>
      <c r="N423" s="28">
        <f>IFERROR(_xlfn.XLOOKUP($B423,'Ownership Metrics'!$A:$A,'Ownership Metrics'!$C:$C),"")</f>
        <v>1211</v>
      </c>
      <c r="O423" s="29">
        <f>IFERROR(_xlfn.XLOOKUP($B423,'Ownership Metrics'!$A:$A,'Ownership Metrics'!$D:$D),"")</f>
        <v>33.06</v>
      </c>
      <c r="P423" s="29">
        <f>IFERROR(_xlfn.XLOOKUP($B423,'Ownership Metrics'!$A:$A,'Ownership Metrics'!$E:$E),"")</f>
        <v>46.9</v>
      </c>
      <c r="Q423" s="30">
        <f>IFERROR(_xlfn.XLOOKUP($B423,'Ownership Metrics'!$A:$A,'Ownership Metrics'!$F:$F),"")</f>
        <v>8</v>
      </c>
      <c r="R423" s="30">
        <f>IFERROR(_xlfn.XLOOKUP($B423,'Ownership Metrics'!$A:$A,'Ownership Metrics'!$G:$G),"")</f>
        <v>34</v>
      </c>
      <c r="S423" s="27" t="str">
        <f>IFERROR(_xlfn.XLOOKUP($B423,'Ownership Metrics'!$A:$A,'Ownership Metrics'!$H:$H),"")</f>
        <v>Moderat</v>
      </c>
      <c r="T423" s="27" t="str">
        <f>IFERROR(_xlfn.XLOOKUP($B423,'Ownership Metrics'!$A:$A,'Ownership Metrics'!$I:$I),"")</f>
        <v>Sedang</v>
      </c>
      <c r="U423" s="27">
        <f>IF(COUNTIFS($B$2:$B423,$B423,$D$2:$D423,$D423)=1,1,0)</f>
        <v>1</v>
      </c>
      <c r="V423" s="27">
        <f t="shared" si="19"/>
        <v>9.3800000000000008</v>
      </c>
      <c r="W423" s="27">
        <f t="shared" si="20"/>
        <v>2</v>
      </c>
      <c r="X423" s="27">
        <f t="shared" si="18"/>
        <v>9.3799999577000008</v>
      </c>
    </row>
    <row r="424" spans="1:24" x14ac:dyDescent="0.25">
      <c r="A424" s="26">
        <v>46265</v>
      </c>
      <c r="B424" s="27" t="s">
        <v>10205</v>
      </c>
      <c r="C424" s="27" t="s">
        <v>591</v>
      </c>
      <c r="D424" s="27" t="s">
        <v>592</v>
      </c>
      <c r="E424" s="27" t="s">
        <v>22</v>
      </c>
      <c r="F424" s="27" t="s">
        <v>23</v>
      </c>
      <c r="G424" s="27"/>
      <c r="H424" s="27" t="s">
        <v>24</v>
      </c>
      <c r="I424" s="28">
        <v>2965745000</v>
      </c>
      <c r="J424" s="28">
        <v>0</v>
      </c>
      <c r="K424" s="28">
        <v>2965745000</v>
      </c>
      <c r="L424" s="29">
        <v>21.4</v>
      </c>
      <c r="M424" s="29">
        <f>IFERROR(_xlfn.XLOOKUP($B424,'Ownership Metrics'!$A:$A,'Ownership Metrics'!$B:$B),"")</f>
        <v>20.32</v>
      </c>
      <c r="N424" s="28">
        <f>IFERROR(_xlfn.XLOOKUP($B424,'Ownership Metrics'!$A:$A,'Ownership Metrics'!$C:$C),"")</f>
        <v>1578</v>
      </c>
      <c r="O424" s="29">
        <f>IFERROR(_xlfn.XLOOKUP($B424,'Ownership Metrics'!$A:$A,'Ownership Metrics'!$D:$D),"")</f>
        <v>29.79</v>
      </c>
      <c r="P424" s="29">
        <f>IFERROR(_xlfn.XLOOKUP($B424,'Ownership Metrics'!$A:$A,'Ownership Metrics'!$E:$E),"")</f>
        <v>62.87</v>
      </c>
      <c r="Q424" s="30">
        <f>IFERROR(_xlfn.XLOOKUP($B424,'Ownership Metrics'!$A:$A,'Ownership Metrics'!$F:$F),"")</f>
        <v>7</v>
      </c>
      <c r="R424" s="30">
        <f>IFERROR(_xlfn.XLOOKUP($B424,'Ownership Metrics'!$A:$A,'Ownership Metrics'!$G:$G),"")</f>
        <v>43</v>
      </c>
      <c r="S424" s="27" t="str">
        <f>IFERROR(_xlfn.XLOOKUP($B424,'Ownership Metrics'!$A:$A,'Ownership Metrics'!$H:$H),"")</f>
        <v>Oligopoli</v>
      </c>
      <c r="T424" s="27" t="str">
        <f>IFERROR(_xlfn.XLOOKUP($B424,'Ownership Metrics'!$A:$A,'Ownership Metrics'!$I:$I),"")</f>
        <v>Sedang</v>
      </c>
      <c r="U424" s="27">
        <f>IF(COUNTIFS($B$2:$B424,$B424,$D$2:$D424,$D424)=1,1,0)</f>
        <v>1</v>
      </c>
      <c r="V424" s="27">
        <f t="shared" si="19"/>
        <v>21.4</v>
      </c>
      <c r="W424" s="27">
        <f t="shared" si="20"/>
        <v>2</v>
      </c>
      <c r="X424" s="27">
        <f t="shared" si="18"/>
        <v>21.399999957599999</v>
      </c>
    </row>
    <row r="425" spans="1:24" x14ac:dyDescent="0.25">
      <c r="A425" s="26">
        <v>46265</v>
      </c>
      <c r="B425" s="27" t="s">
        <v>10205</v>
      </c>
      <c r="C425" s="27" t="s">
        <v>591</v>
      </c>
      <c r="D425" s="27" t="s">
        <v>593</v>
      </c>
      <c r="E425" s="27" t="s">
        <v>74</v>
      </c>
      <c r="F425" s="27" t="s">
        <v>23</v>
      </c>
      <c r="G425" s="27"/>
      <c r="H425" s="27" t="s">
        <v>24</v>
      </c>
      <c r="I425" s="28">
        <v>3991415625</v>
      </c>
      <c r="J425" s="28">
        <v>138562500</v>
      </c>
      <c r="K425" s="28">
        <v>4129978125</v>
      </c>
      <c r="L425" s="29">
        <v>29.79</v>
      </c>
      <c r="M425" s="29">
        <f>IFERROR(_xlfn.XLOOKUP($B425,'Ownership Metrics'!$A:$A,'Ownership Metrics'!$B:$B),"")</f>
        <v>20.32</v>
      </c>
      <c r="N425" s="28">
        <f>IFERROR(_xlfn.XLOOKUP($B425,'Ownership Metrics'!$A:$A,'Ownership Metrics'!$C:$C),"")</f>
        <v>1578</v>
      </c>
      <c r="O425" s="29">
        <f>IFERROR(_xlfn.XLOOKUP($B425,'Ownership Metrics'!$A:$A,'Ownership Metrics'!$D:$D),"")</f>
        <v>29.79</v>
      </c>
      <c r="P425" s="29">
        <f>IFERROR(_xlfn.XLOOKUP($B425,'Ownership Metrics'!$A:$A,'Ownership Metrics'!$E:$E),"")</f>
        <v>62.87</v>
      </c>
      <c r="Q425" s="30">
        <f>IFERROR(_xlfn.XLOOKUP($B425,'Ownership Metrics'!$A:$A,'Ownership Metrics'!$F:$F),"")</f>
        <v>7</v>
      </c>
      <c r="R425" s="30">
        <f>IFERROR(_xlfn.XLOOKUP($B425,'Ownership Metrics'!$A:$A,'Ownership Metrics'!$G:$G),"")</f>
        <v>43</v>
      </c>
      <c r="S425" s="27" t="str">
        <f>IFERROR(_xlfn.XLOOKUP($B425,'Ownership Metrics'!$A:$A,'Ownership Metrics'!$H:$H),"")</f>
        <v>Oligopoli</v>
      </c>
      <c r="T425" s="27" t="str">
        <f>IFERROR(_xlfn.XLOOKUP($B425,'Ownership Metrics'!$A:$A,'Ownership Metrics'!$I:$I),"")</f>
        <v>Sedang</v>
      </c>
      <c r="U425" s="27">
        <f>IF(COUNTIFS($B$2:$B425,$B425,$D$2:$D425,$D425)=1,1,0)</f>
        <v>1</v>
      </c>
      <c r="V425" s="27">
        <f t="shared" si="19"/>
        <v>29.79</v>
      </c>
      <c r="W425" s="27">
        <f t="shared" si="20"/>
        <v>1</v>
      </c>
      <c r="X425" s="27">
        <f t="shared" si="18"/>
        <v>29.789999957499997</v>
      </c>
    </row>
    <row r="426" spans="1:24" x14ac:dyDescent="0.25">
      <c r="A426" s="26">
        <v>46265</v>
      </c>
      <c r="B426" s="27" t="s">
        <v>10205</v>
      </c>
      <c r="C426" s="27" t="s">
        <v>591</v>
      </c>
      <c r="D426" s="27" t="s">
        <v>594</v>
      </c>
      <c r="E426" s="27" t="s">
        <v>22</v>
      </c>
      <c r="F426" s="27" t="s">
        <v>32</v>
      </c>
      <c r="G426" s="27"/>
      <c r="H426" s="27" t="s">
        <v>56</v>
      </c>
      <c r="I426" s="28">
        <v>528073653</v>
      </c>
      <c r="J426" s="28">
        <v>0</v>
      </c>
      <c r="K426" s="28">
        <v>528073653</v>
      </c>
      <c r="L426" s="29">
        <v>3.81</v>
      </c>
      <c r="M426" s="29">
        <f>IFERROR(_xlfn.XLOOKUP($B426,'Ownership Metrics'!$A:$A,'Ownership Metrics'!$B:$B),"")</f>
        <v>20.32</v>
      </c>
      <c r="N426" s="28">
        <f>IFERROR(_xlfn.XLOOKUP($B426,'Ownership Metrics'!$A:$A,'Ownership Metrics'!$C:$C),"")</f>
        <v>1578</v>
      </c>
      <c r="O426" s="29">
        <f>IFERROR(_xlfn.XLOOKUP($B426,'Ownership Metrics'!$A:$A,'Ownership Metrics'!$D:$D),"")</f>
        <v>29.79</v>
      </c>
      <c r="P426" s="29">
        <f>IFERROR(_xlfn.XLOOKUP($B426,'Ownership Metrics'!$A:$A,'Ownership Metrics'!$E:$E),"")</f>
        <v>62.87</v>
      </c>
      <c r="Q426" s="30">
        <f>IFERROR(_xlfn.XLOOKUP($B426,'Ownership Metrics'!$A:$A,'Ownership Metrics'!$F:$F),"")</f>
        <v>7</v>
      </c>
      <c r="R426" s="30">
        <f>IFERROR(_xlfn.XLOOKUP($B426,'Ownership Metrics'!$A:$A,'Ownership Metrics'!$G:$G),"")</f>
        <v>43</v>
      </c>
      <c r="S426" s="27" t="str">
        <f>IFERROR(_xlfn.XLOOKUP($B426,'Ownership Metrics'!$A:$A,'Ownership Metrics'!$H:$H),"")</f>
        <v>Oligopoli</v>
      </c>
      <c r="T426" s="27" t="str">
        <f>IFERROR(_xlfn.XLOOKUP($B426,'Ownership Metrics'!$A:$A,'Ownership Metrics'!$I:$I),"")</f>
        <v>Sedang</v>
      </c>
      <c r="U426" s="27">
        <f>IF(COUNTIFS($B$2:$B426,$B426,$D$2:$D426,$D426)=1,1,0)</f>
        <v>1</v>
      </c>
      <c r="V426" s="27">
        <f t="shared" si="19"/>
        <v>3.81</v>
      </c>
      <c r="W426" s="27">
        <f t="shared" si="20"/>
        <v>5</v>
      </c>
      <c r="X426" s="27">
        <f t="shared" si="18"/>
        <v>3.8099999574000001</v>
      </c>
    </row>
    <row r="427" spans="1:24" x14ac:dyDescent="0.25">
      <c r="A427" s="26">
        <v>46265</v>
      </c>
      <c r="B427" s="27" t="s">
        <v>10205</v>
      </c>
      <c r="C427" s="27" t="s">
        <v>591</v>
      </c>
      <c r="D427" s="27" t="s">
        <v>595</v>
      </c>
      <c r="E427" s="27" t="s">
        <v>22</v>
      </c>
      <c r="F427" s="27" t="s">
        <v>32</v>
      </c>
      <c r="G427" s="27"/>
      <c r="H427" s="27" t="s">
        <v>62</v>
      </c>
      <c r="I427" s="28">
        <v>480227700</v>
      </c>
      <c r="J427" s="28">
        <v>0</v>
      </c>
      <c r="K427" s="28">
        <v>480227700</v>
      </c>
      <c r="L427" s="29">
        <v>3.46</v>
      </c>
      <c r="M427" s="29">
        <f>IFERROR(_xlfn.XLOOKUP($B427,'Ownership Metrics'!$A:$A,'Ownership Metrics'!$B:$B),"")</f>
        <v>20.32</v>
      </c>
      <c r="N427" s="28">
        <f>IFERROR(_xlfn.XLOOKUP($B427,'Ownership Metrics'!$A:$A,'Ownership Metrics'!$C:$C),"")</f>
        <v>1578</v>
      </c>
      <c r="O427" s="29">
        <f>IFERROR(_xlfn.XLOOKUP($B427,'Ownership Metrics'!$A:$A,'Ownership Metrics'!$D:$D),"")</f>
        <v>29.79</v>
      </c>
      <c r="P427" s="29">
        <f>IFERROR(_xlfn.XLOOKUP($B427,'Ownership Metrics'!$A:$A,'Ownership Metrics'!$E:$E),"")</f>
        <v>62.87</v>
      </c>
      <c r="Q427" s="30">
        <f>IFERROR(_xlfn.XLOOKUP($B427,'Ownership Metrics'!$A:$A,'Ownership Metrics'!$F:$F),"")</f>
        <v>7</v>
      </c>
      <c r="R427" s="30">
        <f>IFERROR(_xlfn.XLOOKUP($B427,'Ownership Metrics'!$A:$A,'Ownership Metrics'!$G:$G),"")</f>
        <v>43</v>
      </c>
      <c r="S427" s="27" t="str">
        <f>IFERROR(_xlfn.XLOOKUP($B427,'Ownership Metrics'!$A:$A,'Ownership Metrics'!$H:$H),"")</f>
        <v>Oligopoli</v>
      </c>
      <c r="T427" s="27" t="str">
        <f>IFERROR(_xlfn.XLOOKUP($B427,'Ownership Metrics'!$A:$A,'Ownership Metrics'!$I:$I),"")</f>
        <v>Sedang</v>
      </c>
      <c r="U427" s="27">
        <f>IF(COUNTIFS($B$2:$B427,$B427,$D$2:$D427,$D427)=1,1,0)</f>
        <v>1</v>
      </c>
      <c r="V427" s="27">
        <f t="shared" si="19"/>
        <v>3.46</v>
      </c>
      <c r="W427" s="27">
        <f t="shared" si="20"/>
        <v>6</v>
      </c>
      <c r="X427" s="27">
        <f t="shared" si="18"/>
        <v>3.4599999573</v>
      </c>
    </row>
    <row r="428" spans="1:24" x14ac:dyDescent="0.25">
      <c r="A428" s="26">
        <v>46265</v>
      </c>
      <c r="B428" s="27" t="s">
        <v>10205</v>
      </c>
      <c r="C428" s="27" t="s">
        <v>591</v>
      </c>
      <c r="D428" s="27" t="s">
        <v>596</v>
      </c>
      <c r="E428" s="27" t="s">
        <v>31</v>
      </c>
      <c r="F428" s="27" t="s">
        <v>32</v>
      </c>
      <c r="G428" s="27"/>
      <c r="H428" s="27" t="s">
        <v>128</v>
      </c>
      <c r="I428" s="28">
        <v>1619309375</v>
      </c>
      <c r="J428" s="28">
        <v>0</v>
      </c>
      <c r="K428" s="28">
        <v>1619309375</v>
      </c>
      <c r="L428" s="29">
        <v>11.68</v>
      </c>
      <c r="M428" s="29">
        <f>IFERROR(_xlfn.XLOOKUP($B428,'Ownership Metrics'!$A:$A,'Ownership Metrics'!$B:$B),"")</f>
        <v>20.32</v>
      </c>
      <c r="N428" s="28">
        <f>IFERROR(_xlfn.XLOOKUP($B428,'Ownership Metrics'!$A:$A,'Ownership Metrics'!$C:$C),"")</f>
        <v>1578</v>
      </c>
      <c r="O428" s="29">
        <f>IFERROR(_xlfn.XLOOKUP($B428,'Ownership Metrics'!$A:$A,'Ownership Metrics'!$D:$D),"")</f>
        <v>29.79</v>
      </c>
      <c r="P428" s="29">
        <f>IFERROR(_xlfn.XLOOKUP($B428,'Ownership Metrics'!$A:$A,'Ownership Metrics'!$E:$E),"")</f>
        <v>62.87</v>
      </c>
      <c r="Q428" s="30">
        <f>IFERROR(_xlfn.XLOOKUP($B428,'Ownership Metrics'!$A:$A,'Ownership Metrics'!$F:$F),"")</f>
        <v>7</v>
      </c>
      <c r="R428" s="30">
        <f>IFERROR(_xlfn.XLOOKUP($B428,'Ownership Metrics'!$A:$A,'Ownership Metrics'!$G:$G),"")</f>
        <v>43</v>
      </c>
      <c r="S428" s="27" t="str">
        <f>IFERROR(_xlfn.XLOOKUP($B428,'Ownership Metrics'!$A:$A,'Ownership Metrics'!$H:$H),"")</f>
        <v>Oligopoli</v>
      </c>
      <c r="T428" s="27" t="str">
        <f>IFERROR(_xlfn.XLOOKUP($B428,'Ownership Metrics'!$A:$A,'Ownership Metrics'!$I:$I),"")</f>
        <v>Sedang</v>
      </c>
      <c r="U428" s="27">
        <f>IF(COUNTIFS($B$2:$B428,$B428,$D$2:$D428,$D428)=1,1,0)</f>
        <v>1</v>
      </c>
      <c r="V428" s="27">
        <f t="shared" si="19"/>
        <v>11.68</v>
      </c>
      <c r="W428" s="27">
        <f t="shared" si="20"/>
        <v>3</v>
      </c>
      <c r="X428" s="27">
        <f t="shared" si="18"/>
        <v>11.6799999572</v>
      </c>
    </row>
    <row r="429" spans="1:24" x14ac:dyDescent="0.25">
      <c r="A429" s="26">
        <v>46265</v>
      </c>
      <c r="B429" s="27" t="s">
        <v>10205</v>
      </c>
      <c r="C429" s="27" t="s">
        <v>591</v>
      </c>
      <c r="D429" s="27" t="s">
        <v>597</v>
      </c>
      <c r="E429" s="27" t="s">
        <v>35</v>
      </c>
      <c r="F429" s="27" t="s">
        <v>23</v>
      </c>
      <c r="G429" s="27" t="s">
        <v>36</v>
      </c>
      <c r="H429" s="27" t="s">
        <v>24</v>
      </c>
      <c r="I429" s="28">
        <v>174548050</v>
      </c>
      <c r="J429" s="28">
        <v>0</v>
      </c>
      <c r="K429" s="28">
        <v>174548050</v>
      </c>
      <c r="L429" s="29">
        <v>1.26</v>
      </c>
      <c r="M429" s="29">
        <f>IFERROR(_xlfn.XLOOKUP($B429,'Ownership Metrics'!$A:$A,'Ownership Metrics'!$B:$B),"")</f>
        <v>20.32</v>
      </c>
      <c r="N429" s="28">
        <f>IFERROR(_xlfn.XLOOKUP($B429,'Ownership Metrics'!$A:$A,'Ownership Metrics'!$C:$C),"")</f>
        <v>1578</v>
      </c>
      <c r="O429" s="29">
        <f>IFERROR(_xlfn.XLOOKUP($B429,'Ownership Metrics'!$A:$A,'Ownership Metrics'!$D:$D),"")</f>
        <v>29.79</v>
      </c>
      <c r="P429" s="29">
        <f>IFERROR(_xlfn.XLOOKUP($B429,'Ownership Metrics'!$A:$A,'Ownership Metrics'!$E:$E),"")</f>
        <v>62.87</v>
      </c>
      <c r="Q429" s="30">
        <f>IFERROR(_xlfn.XLOOKUP($B429,'Ownership Metrics'!$A:$A,'Ownership Metrics'!$F:$F),"")</f>
        <v>7</v>
      </c>
      <c r="R429" s="30">
        <f>IFERROR(_xlfn.XLOOKUP($B429,'Ownership Metrics'!$A:$A,'Ownership Metrics'!$G:$G),"")</f>
        <v>43</v>
      </c>
      <c r="S429" s="27" t="str">
        <f>IFERROR(_xlfn.XLOOKUP($B429,'Ownership Metrics'!$A:$A,'Ownership Metrics'!$H:$H),"")</f>
        <v>Oligopoli</v>
      </c>
      <c r="T429" s="27" t="str">
        <f>IFERROR(_xlfn.XLOOKUP($B429,'Ownership Metrics'!$A:$A,'Ownership Metrics'!$I:$I),"")</f>
        <v>Sedang</v>
      </c>
      <c r="U429" s="27">
        <f>IF(COUNTIFS($B$2:$B429,$B429,$D$2:$D429,$D429)=1,1,0)</f>
        <v>1</v>
      </c>
      <c r="V429" s="27">
        <f t="shared" si="19"/>
        <v>1.26</v>
      </c>
      <c r="W429" s="27">
        <f t="shared" si="20"/>
        <v>7</v>
      </c>
      <c r="X429" s="27">
        <f t="shared" si="18"/>
        <v>1.2599999571</v>
      </c>
    </row>
    <row r="430" spans="1:24" x14ac:dyDescent="0.25">
      <c r="A430" s="26">
        <v>46265</v>
      </c>
      <c r="B430" s="27" t="s">
        <v>10205</v>
      </c>
      <c r="C430" s="27" t="s">
        <v>591</v>
      </c>
      <c r="D430" s="27" t="s">
        <v>598</v>
      </c>
      <c r="E430" s="27" t="s">
        <v>555</v>
      </c>
      <c r="F430" s="27" t="s">
        <v>32</v>
      </c>
      <c r="G430" s="27"/>
      <c r="H430" s="27" t="s">
        <v>64</v>
      </c>
      <c r="I430" s="28">
        <v>1148207249</v>
      </c>
      <c r="J430" s="28">
        <v>0</v>
      </c>
      <c r="K430" s="28">
        <v>1148207249</v>
      </c>
      <c r="L430" s="29">
        <v>8.2799999999999994</v>
      </c>
      <c r="M430" s="29">
        <f>IFERROR(_xlfn.XLOOKUP($B430,'Ownership Metrics'!$A:$A,'Ownership Metrics'!$B:$B),"")</f>
        <v>20.32</v>
      </c>
      <c r="N430" s="28">
        <f>IFERROR(_xlfn.XLOOKUP($B430,'Ownership Metrics'!$A:$A,'Ownership Metrics'!$C:$C),"")</f>
        <v>1578</v>
      </c>
      <c r="O430" s="29">
        <f>IFERROR(_xlfn.XLOOKUP($B430,'Ownership Metrics'!$A:$A,'Ownership Metrics'!$D:$D),"")</f>
        <v>29.79</v>
      </c>
      <c r="P430" s="29">
        <f>IFERROR(_xlfn.XLOOKUP($B430,'Ownership Metrics'!$A:$A,'Ownership Metrics'!$E:$E),"")</f>
        <v>62.87</v>
      </c>
      <c r="Q430" s="30">
        <f>IFERROR(_xlfn.XLOOKUP($B430,'Ownership Metrics'!$A:$A,'Ownership Metrics'!$F:$F),"")</f>
        <v>7</v>
      </c>
      <c r="R430" s="30">
        <f>IFERROR(_xlfn.XLOOKUP($B430,'Ownership Metrics'!$A:$A,'Ownership Metrics'!$G:$G),"")</f>
        <v>43</v>
      </c>
      <c r="S430" s="27" t="str">
        <f>IFERROR(_xlfn.XLOOKUP($B430,'Ownership Metrics'!$A:$A,'Ownership Metrics'!$H:$H),"")</f>
        <v>Oligopoli</v>
      </c>
      <c r="T430" s="27" t="str">
        <f>IFERROR(_xlfn.XLOOKUP($B430,'Ownership Metrics'!$A:$A,'Ownership Metrics'!$I:$I),"")</f>
        <v>Sedang</v>
      </c>
      <c r="U430" s="27">
        <f>IF(COUNTIFS($B$2:$B430,$B430,$D$2:$D430,$D430)=1,1,0)</f>
        <v>1</v>
      </c>
      <c r="V430" s="27">
        <f t="shared" si="19"/>
        <v>8.2799999999999994</v>
      </c>
      <c r="W430" s="27">
        <f t="shared" si="20"/>
        <v>4</v>
      </c>
      <c r="X430" s="27">
        <f t="shared" si="18"/>
        <v>8.2799999569999994</v>
      </c>
    </row>
    <row r="431" spans="1:24" x14ac:dyDescent="0.25">
      <c r="A431" s="26">
        <v>46265</v>
      </c>
      <c r="B431" s="27" t="s">
        <v>10206</v>
      </c>
      <c r="C431" s="27" t="s">
        <v>600</v>
      </c>
      <c r="D431" s="27" t="s">
        <v>601</v>
      </c>
      <c r="E431" s="27" t="s">
        <v>22</v>
      </c>
      <c r="F431" s="27" t="s">
        <v>23</v>
      </c>
      <c r="G431" s="27"/>
      <c r="H431" s="27" t="s">
        <v>24</v>
      </c>
      <c r="I431" s="28">
        <v>87302164</v>
      </c>
      <c r="J431" s="28">
        <v>0</v>
      </c>
      <c r="K431" s="28">
        <v>87302164</v>
      </c>
      <c r="L431" s="29">
        <v>25.06</v>
      </c>
      <c r="M431" s="29">
        <f>IFERROR(_xlfn.XLOOKUP($B431,'Ownership Metrics'!$A:$A,'Ownership Metrics'!$B:$B),"")</f>
        <v>5.37</v>
      </c>
      <c r="N431" s="28">
        <f>IFERROR(_xlfn.XLOOKUP($B431,'Ownership Metrics'!$A:$A,'Ownership Metrics'!$C:$C),"")</f>
        <v>2463</v>
      </c>
      <c r="O431" s="29">
        <f>IFERROR(_xlfn.XLOOKUP($B431,'Ownership Metrics'!$A:$A,'Ownership Metrics'!$D:$D),"")</f>
        <v>35.46</v>
      </c>
      <c r="P431" s="29">
        <f>IFERROR(_xlfn.XLOOKUP($B431,'Ownership Metrics'!$A:$A,'Ownership Metrics'!$E:$E),"")</f>
        <v>83.96</v>
      </c>
      <c r="Q431" s="30">
        <f>IFERROR(_xlfn.XLOOKUP($B431,'Ownership Metrics'!$A:$A,'Ownership Metrics'!$F:$F),"")</f>
        <v>8</v>
      </c>
      <c r="R431" s="30">
        <f>IFERROR(_xlfn.XLOOKUP($B431,'Ownership Metrics'!$A:$A,'Ownership Metrics'!$G:$G),"")</f>
        <v>53</v>
      </c>
      <c r="S431" s="27" t="str">
        <f>IFERROR(_xlfn.XLOOKUP($B431,'Ownership Metrics'!$A:$A,'Ownership Metrics'!$H:$H),"")</f>
        <v>Terkonsentrasi</v>
      </c>
      <c r="T431" s="27" t="str">
        <f>IFERROR(_xlfn.XLOOKUP($B431,'Ownership Metrics'!$A:$A,'Ownership Metrics'!$I:$I),"")</f>
        <v>Sedang</v>
      </c>
      <c r="U431" s="27">
        <f>IF(COUNTIFS($B$2:$B431,$B431,$D$2:$D431,$D431)=1,1,0)</f>
        <v>1</v>
      </c>
      <c r="V431" s="27">
        <f t="shared" si="19"/>
        <v>25.06</v>
      </c>
      <c r="W431" s="27">
        <f t="shared" si="20"/>
        <v>2</v>
      </c>
      <c r="X431" s="27">
        <f t="shared" si="18"/>
        <v>25.0599999569</v>
      </c>
    </row>
    <row r="432" spans="1:24" x14ac:dyDescent="0.25">
      <c r="A432" s="26">
        <v>46265</v>
      </c>
      <c r="B432" s="27" t="s">
        <v>10206</v>
      </c>
      <c r="C432" s="27" t="s">
        <v>600</v>
      </c>
      <c r="D432" s="27" t="s">
        <v>602</v>
      </c>
      <c r="E432" s="27" t="s">
        <v>22</v>
      </c>
      <c r="F432" s="27" t="s">
        <v>23</v>
      </c>
      <c r="G432" s="27"/>
      <c r="H432" s="27" t="s">
        <v>24</v>
      </c>
      <c r="I432" s="28">
        <v>123522776</v>
      </c>
      <c r="J432" s="28">
        <v>0</v>
      </c>
      <c r="K432" s="28">
        <v>123522776</v>
      </c>
      <c r="L432" s="29">
        <v>35.46</v>
      </c>
      <c r="M432" s="29">
        <f>IFERROR(_xlfn.XLOOKUP($B432,'Ownership Metrics'!$A:$A,'Ownership Metrics'!$B:$B),"")</f>
        <v>5.37</v>
      </c>
      <c r="N432" s="28">
        <f>IFERROR(_xlfn.XLOOKUP($B432,'Ownership Metrics'!$A:$A,'Ownership Metrics'!$C:$C),"")</f>
        <v>2463</v>
      </c>
      <c r="O432" s="29">
        <f>IFERROR(_xlfn.XLOOKUP($B432,'Ownership Metrics'!$A:$A,'Ownership Metrics'!$D:$D),"")</f>
        <v>35.46</v>
      </c>
      <c r="P432" s="29">
        <f>IFERROR(_xlfn.XLOOKUP($B432,'Ownership Metrics'!$A:$A,'Ownership Metrics'!$E:$E),"")</f>
        <v>83.96</v>
      </c>
      <c r="Q432" s="30">
        <f>IFERROR(_xlfn.XLOOKUP($B432,'Ownership Metrics'!$A:$A,'Ownership Metrics'!$F:$F),"")</f>
        <v>8</v>
      </c>
      <c r="R432" s="30">
        <f>IFERROR(_xlfn.XLOOKUP($B432,'Ownership Metrics'!$A:$A,'Ownership Metrics'!$G:$G),"")</f>
        <v>53</v>
      </c>
      <c r="S432" s="27" t="str">
        <f>IFERROR(_xlfn.XLOOKUP($B432,'Ownership Metrics'!$A:$A,'Ownership Metrics'!$H:$H),"")</f>
        <v>Terkonsentrasi</v>
      </c>
      <c r="T432" s="27" t="str">
        <f>IFERROR(_xlfn.XLOOKUP($B432,'Ownership Metrics'!$A:$A,'Ownership Metrics'!$I:$I),"")</f>
        <v>Sedang</v>
      </c>
      <c r="U432" s="27">
        <f>IF(COUNTIFS($B$2:$B432,$B432,$D$2:$D432,$D432)=1,1,0)</f>
        <v>1</v>
      </c>
      <c r="V432" s="27">
        <f t="shared" si="19"/>
        <v>35.46</v>
      </c>
      <c r="W432" s="27">
        <f t="shared" si="20"/>
        <v>1</v>
      </c>
      <c r="X432" s="27">
        <f t="shared" si="18"/>
        <v>35.459999956800004</v>
      </c>
    </row>
    <row r="433" spans="1:24" x14ac:dyDescent="0.25">
      <c r="A433" s="26">
        <v>46265</v>
      </c>
      <c r="B433" s="27" t="s">
        <v>10206</v>
      </c>
      <c r="C433" s="27" t="s">
        <v>600</v>
      </c>
      <c r="D433" s="27" t="s">
        <v>603</v>
      </c>
      <c r="E433" s="27" t="s">
        <v>22</v>
      </c>
      <c r="F433" s="27" t="s">
        <v>23</v>
      </c>
      <c r="G433" s="27"/>
      <c r="H433" s="27" t="s">
        <v>24</v>
      </c>
      <c r="I433" s="28">
        <v>81653688</v>
      </c>
      <c r="J433" s="28">
        <v>0</v>
      </c>
      <c r="K433" s="28">
        <v>81653688</v>
      </c>
      <c r="L433" s="29">
        <v>23.44</v>
      </c>
      <c r="M433" s="29">
        <f>IFERROR(_xlfn.XLOOKUP($B433,'Ownership Metrics'!$A:$A,'Ownership Metrics'!$B:$B),"")</f>
        <v>5.37</v>
      </c>
      <c r="N433" s="28">
        <f>IFERROR(_xlfn.XLOOKUP($B433,'Ownership Metrics'!$A:$A,'Ownership Metrics'!$C:$C),"")</f>
        <v>2463</v>
      </c>
      <c r="O433" s="29">
        <f>IFERROR(_xlfn.XLOOKUP($B433,'Ownership Metrics'!$A:$A,'Ownership Metrics'!$D:$D),"")</f>
        <v>35.46</v>
      </c>
      <c r="P433" s="29">
        <f>IFERROR(_xlfn.XLOOKUP($B433,'Ownership Metrics'!$A:$A,'Ownership Metrics'!$E:$E),"")</f>
        <v>83.96</v>
      </c>
      <c r="Q433" s="30">
        <f>IFERROR(_xlfn.XLOOKUP($B433,'Ownership Metrics'!$A:$A,'Ownership Metrics'!$F:$F),"")</f>
        <v>8</v>
      </c>
      <c r="R433" s="30">
        <f>IFERROR(_xlfn.XLOOKUP($B433,'Ownership Metrics'!$A:$A,'Ownership Metrics'!$G:$G),"")</f>
        <v>53</v>
      </c>
      <c r="S433" s="27" t="str">
        <f>IFERROR(_xlfn.XLOOKUP($B433,'Ownership Metrics'!$A:$A,'Ownership Metrics'!$H:$H),"")</f>
        <v>Terkonsentrasi</v>
      </c>
      <c r="T433" s="27" t="str">
        <f>IFERROR(_xlfn.XLOOKUP($B433,'Ownership Metrics'!$A:$A,'Ownership Metrics'!$I:$I),"")</f>
        <v>Sedang</v>
      </c>
      <c r="U433" s="27">
        <f>IF(COUNTIFS($B$2:$B433,$B433,$D$2:$D433,$D433)=1,1,0)</f>
        <v>1</v>
      </c>
      <c r="V433" s="27">
        <f t="shared" si="19"/>
        <v>23.44</v>
      </c>
      <c r="W433" s="27">
        <f t="shared" si="20"/>
        <v>3</v>
      </c>
      <c r="X433" s="27">
        <f t="shared" si="18"/>
        <v>23.439999956700003</v>
      </c>
    </row>
    <row r="434" spans="1:24" x14ac:dyDescent="0.25">
      <c r="A434" s="26">
        <v>46265</v>
      </c>
      <c r="B434" s="27" t="s">
        <v>10206</v>
      </c>
      <c r="C434" s="27" t="s">
        <v>600</v>
      </c>
      <c r="D434" s="27" t="s">
        <v>604</v>
      </c>
      <c r="E434" s="27" t="s">
        <v>22</v>
      </c>
      <c r="F434" s="27" t="s">
        <v>23</v>
      </c>
      <c r="G434" s="27"/>
      <c r="H434" s="27" t="s">
        <v>24</v>
      </c>
      <c r="I434" s="28">
        <v>4558599</v>
      </c>
      <c r="J434" s="28">
        <v>0</v>
      </c>
      <c r="K434" s="28">
        <v>4558599</v>
      </c>
      <c r="L434" s="29">
        <v>1.31</v>
      </c>
      <c r="M434" s="29">
        <f>IFERROR(_xlfn.XLOOKUP($B434,'Ownership Metrics'!$A:$A,'Ownership Metrics'!$B:$B),"")</f>
        <v>5.37</v>
      </c>
      <c r="N434" s="28">
        <f>IFERROR(_xlfn.XLOOKUP($B434,'Ownership Metrics'!$A:$A,'Ownership Metrics'!$C:$C),"")</f>
        <v>2463</v>
      </c>
      <c r="O434" s="29">
        <f>IFERROR(_xlfn.XLOOKUP($B434,'Ownership Metrics'!$A:$A,'Ownership Metrics'!$D:$D),"")</f>
        <v>35.46</v>
      </c>
      <c r="P434" s="29">
        <f>IFERROR(_xlfn.XLOOKUP($B434,'Ownership Metrics'!$A:$A,'Ownership Metrics'!$E:$E),"")</f>
        <v>83.96</v>
      </c>
      <c r="Q434" s="30">
        <f>IFERROR(_xlfn.XLOOKUP($B434,'Ownership Metrics'!$A:$A,'Ownership Metrics'!$F:$F),"")</f>
        <v>8</v>
      </c>
      <c r="R434" s="30">
        <f>IFERROR(_xlfn.XLOOKUP($B434,'Ownership Metrics'!$A:$A,'Ownership Metrics'!$G:$G),"")</f>
        <v>53</v>
      </c>
      <c r="S434" s="27" t="str">
        <f>IFERROR(_xlfn.XLOOKUP($B434,'Ownership Metrics'!$A:$A,'Ownership Metrics'!$H:$H),"")</f>
        <v>Terkonsentrasi</v>
      </c>
      <c r="T434" s="27" t="str">
        <f>IFERROR(_xlfn.XLOOKUP($B434,'Ownership Metrics'!$A:$A,'Ownership Metrics'!$I:$I),"")</f>
        <v>Sedang</v>
      </c>
      <c r="U434" s="27">
        <f>IF(COUNTIFS($B$2:$B434,$B434,$D$2:$D434,$D434)=1,1,0)</f>
        <v>1</v>
      </c>
      <c r="V434" s="27">
        <f t="shared" si="19"/>
        <v>1.31</v>
      </c>
      <c r="W434" s="27">
        <f t="shared" si="20"/>
        <v>7</v>
      </c>
      <c r="X434" s="27">
        <f t="shared" si="18"/>
        <v>1.3099999566</v>
      </c>
    </row>
    <row r="435" spans="1:24" x14ac:dyDescent="0.25">
      <c r="A435" s="26">
        <v>46265</v>
      </c>
      <c r="B435" s="27" t="s">
        <v>10206</v>
      </c>
      <c r="C435" s="27" t="s">
        <v>600</v>
      </c>
      <c r="D435" s="27" t="s">
        <v>605</v>
      </c>
      <c r="E435" s="27" t="s">
        <v>22</v>
      </c>
      <c r="F435" s="27" t="s">
        <v>23</v>
      </c>
      <c r="G435" s="27"/>
      <c r="H435" s="27" t="s">
        <v>24</v>
      </c>
      <c r="I435" s="28">
        <v>10147788</v>
      </c>
      <c r="J435" s="28">
        <v>0</v>
      </c>
      <c r="K435" s="28">
        <v>10147788</v>
      </c>
      <c r="L435" s="29">
        <v>2.91</v>
      </c>
      <c r="M435" s="29">
        <f>IFERROR(_xlfn.XLOOKUP($B435,'Ownership Metrics'!$A:$A,'Ownership Metrics'!$B:$B),"")</f>
        <v>5.37</v>
      </c>
      <c r="N435" s="28">
        <f>IFERROR(_xlfn.XLOOKUP($B435,'Ownership Metrics'!$A:$A,'Ownership Metrics'!$C:$C),"")</f>
        <v>2463</v>
      </c>
      <c r="O435" s="29">
        <f>IFERROR(_xlfn.XLOOKUP($B435,'Ownership Metrics'!$A:$A,'Ownership Metrics'!$D:$D),"")</f>
        <v>35.46</v>
      </c>
      <c r="P435" s="29">
        <f>IFERROR(_xlfn.XLOOKUP($B435,'Ownership Metrics'!$A:$A,'Ownership Metrics'!$E:$E),"")</f>
        <v>83.96</v>
      </c>
      <c r="Q435" s="30">
        <f>IFERROR(_xlfn.XLOOKUP($B435,'Ownership Metrics'!$A:$A,'Ownership Metrics'!$F:$F),"")</f>
        <v>8</v>
      </c>
      <c r="R435" s="30">
        <f>IFERROR(_xlfn.XLOOKUP($B435,'Ownership Metrics'!$A:$A,'Ownership Metrics'!$G:$G),"")</f>
        <v>53</v>
      </c>
      <c r="S435" s="27" t="str">
        <f>IFERROR(_xlfn.XLOOKUP($B435,'Ownership Metrics'!$A:$A,'Ownership Metrics'!$H:$H),"")</f>
        <v>Terkonsentrasi</v>
      </c>
      <c r="T435" s="27" t="str">
        <f>IFERROR(_xlfn.XLOOKUP($B435,'Ownership Metrics'!$A:$A,'Ownership Metrics'!$I:$I),"")</f>
        <v>Sedang</v>
      </c>
      <c r="U435" s="27">
        <f>IF(COUNTIFS($B$2:$B435,$B435,$D$2:$D435,$D435)=1,1,0)</f>
        <v>1</v>
      </c>
      <c r="V435" s="27">
        <f t="shared" si="19"/>
        <v>2.91</v>
      </c>
      <c r="W435" s="27">
        <f t="shared" si="20"/>
        <v>5</v>
      </c>
      <c r="X435" s="27">
        <f t="shared" si="18"/>
        <v>2.9099999565000001</v>
      </c>
    </row>
    <row r="436" spans="1:24" x14ac:dyDescent="0.25">
      <c r="A436" s="26">
        <v>46265</v>
      </c>
      <c r="B436" s="27" t="s">
        <v>10206</v>
      </c>
      <c r="C436" s="27" t="s">
        <v>600</v>
      </c>
      <c r="D436" s="27" t="s">
        <v>606</v>
      </c>
      <c r="E436" s="27" t="s">
        <v>22</v>
      </c>
      <c r="F436" s="27" t="s">
        <v>23</v>
      </c>
      <c r="G436" s="27"/>
      <c r="H436" s="27" t="s">
        <v>24</v>
      </c>
      <c r="I436" s="28">
        <v>5403856</v>
      </c>
      <c r="J436" s="28">
        <v>0</v>
      </c>
      <c r="K436" s="28">
        <v>5403856</v>
      </c>
      <c r="L436" s="29">
        <v>1.55</v>
      </c>
      <c r="M436" s="29">
        <f>IFERROR(_xlfn.XLOOKUP($B436,'Ownership Metrics'!$A:$A,'Ownership Metrics'!$B:$B),"")</f>
        <v>5.37</v>
      </c>
      <c r="N436" s="28">
        <f>IFERROR(_xlfn.XLOOKUP($B436,'Ownership Metrics'!$A:$A,'Ownership Metrics'!$C:$C),"")</f>
        <v>2463</v>
      </c>
      <c r="O436" s="29">
        <f>IFERROR(_xlfn.XLOOKUP($B436,'Ownership Metrics'!$A:$A,'Ownership Metrics'!$D:$D),"")</f>
        <v>35.46</v>
      </c>
      <c r="P436" s="29">
        <f>IFERROR(_xlfn.XLOOKUP($B436,'Ownership Metrics'!$A:$A,'Ownership Metrics'!$E:$E),"")</f>
        <v>83.96</v>
      </c>
      <c r="Q436" s="30">
        <f>IFERROR(_xlfn.XLOOKUP($B436,'Ownership Metrics'!$A:$A,'Ownership Metrics'!$F:$F),"")</f>
        <v>8</v>
      </c>
      <c r="R436" s="30">
        <f>IFERROR(_xlfn.XLOOKUP($B436,'Ownership Metrics'!$A:$A,'Ownership Metrics'!$G:$G),"")</f>
        <v>53</v>
      </c>
      <c r="S436" s="27" t="str">
        <f>IFERROR(_xlfn.XLOOKUP($B436,'Ownership Metrics'!$A:$A,'Ownership Metrics'!$H:$H),"")</f>
        <v>Terkonsentrasi</v>
      </c>
      <c r="T436" s="27" t="str">
        <f>IFERROR(_xlfn.XLOOKUP($B436,'Ownership Metrics'!$A:$A,'Ownership Metrics'!$I:$I),"")</f>
        <v>Sedang</v>
      </c>
      <c r="U436" s="27">
        <f>IF(COUNTIFS($B$2:$B436,$B436,$D$2:$D436,$D436)=1,1,0)</f>
        <v>1</v>
      </c>
      <c r="V436" s="27">
        <f t="shared" si="19"/>
        <v>1.55</v>
      </c>
      <c r="W436" s="27">
        <f t="shared" si="20"/>
        <v>6</v>
      </c>
      <c r="X436" s="27">
        <f t="shared" si="18"/>
        <v>1.5499999564</v>
      </c>
    </row>
    <row r="437" spans="1:24" x14ac:dyDescent="0.25">
      <c r="A437" s="26">
        <v>46265</v>
      </c>
      <c r="B437" s="27" t="s">
        <v>10206</v>
      </c>
      <c r="C437" s="27" t="s">
        <v>600</v>
      </c>
      <c r="D437" s="27" t="s">
        <v>607</v>
      </c>
      <c r="E437" s="27" t="s">
        <v>35</v>
      </c>
      <c r="F437" s="27" t="s">
        <v>23</v>
      </c>
      <c r="G437" s="27" t="s">
        <v>36</v>
      </c>
      <c r="H437" s="27" t="s">
        <v>24</v>
      </c>
      <c r="I437" s="28">
        <v>3706254</v>
      </c>
      <c r="J437" s="28">
        <v>0</v>
      </c>
      <c r="K437" s="28">
        <v>3706254</v>
      </c>
      <c r="L437" s="29">
        <v>1.06</v>
      </c>
      <c r="M437" s="29">
        <f>IFERROR(_xlfn.XLOOKUP($B437,'Ownership Metrics'!$A:$A,'Ownership Metrics'!$B:$B),"")</f>
        <v>5.37</v>
      </c>
      <c r="N437" s="28">
        <f>IFERROR(_xlfn.XLOOKUP($B437,'Ownership Metrics'!$A:$A,'Ownership Metrics'!$C:$C),"")</f>
        <v>2463</v>
      </c>
      <c r="O437" s="29">
        <f>IFERROR(_xlfn.XLOOKUP($B437,'Ownership Metrics'!$A:$A,'Ownership Metrics'!$D:$D),"")</f>
        <v>35.46</v>
      </c>
      <c r="P437" s="29">
        <f>IFERROR(_xlfn.XLOOKUP($B437,'Ownership Metrics'!$A:$A,'Ownership Metrics'!$E:$E),"")</f>
        <v>83.96</v>
      </c>
      <c r="Q437" s="30">
        <f>IFERROR(_xlfn.XLOOKUP($B437,'Ownership Metrics'!$A:$A,'Ownership Metrics'!$F:$F),"")</f>
        <v>8</v>
      </c>
      <c r="R437" s="30">
        <f>IFERROR(_xlfn.XLOOKUP($B437,'Ownership Metrics'!$A:$A,'Ownership Metrics'!$G:$G),"")</f>
        <v>53</v>
      </c>
      <c r="S437" s="27" t="str">
        <f>IFERROR(_xlfn.XLOOKUP($B437,'Ownership Metrics'!$A:$A,'Ownership Metrics'!$H:$H),"")</f>
        <v>Terkonsentrasi</v>
      </c>
      <c r="T437" s="27" t="str">
        <f>IFERROR(_xlfn.XLOOKUP($B437,'Ownership Metrics'!$A:$A,'Ownership Metrics'!$I:$I),"")</f>
        <v>Sedang</v>
      </c>
      <c r="U437" s="27">
        <f>IF(COUNTIFS($B$2:$B437,$B437,$D$2:$D437,$D437)=1,1,0)</f>
        <v>1</v>
      </c>
      <c r="V437" s="27">
        <f t="shared" si="19"/>
        <v>1.06</v>
      </c>
      <c r="W437" s="27">
        <f t="shared" si="20"/>
        <v>8</v>
      </c>
      <c r="X437" s="27">
        <f t="shared" si="18"/>
        <v>1.0599999563</v>
      </c>
    </row>
    <row r="438" spans="1:24" x14ac:dyDescent="0.25">
      <c r="A438" s="26">
        <v>46265</v>
      </c>
      <c r="B438" s="27" t="s">
        <v>10206</v>
      </c>
      <c r="C438" s="27" t="s">
        <v>600</v>
      </c>
      <c r="D438" s="27" t="s">
        <v>608</v>
      </c>
      <c r="E438" s="27" t="s">
        <v>44</v>
      </c>
      <c r="F438" s="27" t="s">
        <v>23</v>
      </c>
      <c r="G438" s="27"/>
      <c r="H438" s="27" t="s">
        <v>24</v>
      </c>
      <c r="I438" s="28">
        <v>13389100</v>
      </c>
      <c r="J438" s="28">
        <v>0</v>
      </c>
      <c r="K438" s="28">
        <v>13389100</v>
      </c>
      <c r="L438" s="29">
        <v>3.84</v>
      </c>
      <c r="M438" s="29">
        <f>IFERROR(_xlfn.XLOOKUP($B438,'Ownership Metrics'!$A:$A,'Ownership Metrics'!$B:$B),"")</f>
        <v>5.37</v>
      </c>
      <c r="N438" s="28">
        <f>IFERROR(_xlfn.XLOOKUP($B438,'Ownership Metrics'!$A:$A,'Ownership Metrics'!$C:$C),"")</f>
        <v>2463</v>
      </c>
      <c r="O438" s="29">
        <f>IFERROR(_xlfn.XLOOKUP($B438,'Ownership Metrics'!$A:$A,'Ownership Metrics'!$D:$D),"")</f>
        <v>35.46</v>
      </c>
      <c r="P438" s="29">
        <f>IFERROR(_xlfn.XLOOKUP($B438,'Ownership Metrics'!$A:$A,'Ownership Metrics'!$E:$E),"")</f>
        <v>83.96</v>
      </c>
      <c r="Q438" s="30">
        <f>IFERROR(_xlfn.XLOOKUP($B438,'Ownership Metrics'!$A:$A,'Ownership Metrics'!$F:$F),"")</f>
        <v>8</v>
      </c>
      <c r="R438" s="30">
        <f>IFERROR(_xlfn.XLOOKUP($B438,'Ownership Metrics'!$A:$A,'Ownership Metrics'!$G:$G),"")</f>
        <v>53</v>
      </c>
      <c r="S438" s="27" t="str">
        <f>IFERROR(_xlfn.XLOOKUP($B438,'Ownership Metrics'!$A:$A,'Ownership Metrics'!$H:$H),"")</f>
        <v>Terkonsentrasi</v>
      </c>
      <c r="T438" s="27" t="str">
        <f>IFERROR(_xlfn.XLOOKUP($B438,'Ownership Metrics'!$A:$A,'Ownership Metrics'!$I:$I),"")</f>
        <v>Sedang</v>
      </c>
      <c r="U438" s="27">
        <f>IF(COUNTIFS($B$2:$B438,$B438,$D$2:$D438,$D438)=1,1,0)</f>
        <v>1</v>
      </c>
      <c r="V438" s="27">
        <f t="shared" si="19"/>
        <v>3.84</v>
      </c>
      <c r="W438" s="27">
        <f t="shared" si="20"/>
        <v>4</v>
      </c>
      <c r="X438" s="27">
        <f t="shared" si="18"/>
        <v>3.8399999561999998</v>
      </c>
    </row>
    <row r="439" spans="1:24" x14ac:dyDescent="0.25">
      <c r="A439" s="26">
        <v>46265</v>
      </c>
      <c r="B439" s="27" t="s">
        <v>10207</v>
      </c>
      <c r="C439" s="27" t="s">
        <v>610</v>
      </c>
      <c r="D439" s="27" t="s">
        <v>611</v>
      </c>
      <c r="E439" s="27" t="s">
        <v>83</v>
      </c>
      <c r="F439" s="27" t="s">
        <v>23</v>
      </c>
      <c r="G439" s="27"/>
      <c r="H439" s="27" t="s">
        <v>24</v>
      </c>
      <c r="I439" s="28">
        <v>13741000</v>
      </c>
      <c r="J439" s="28">
        <v>267852800</v>
      </c>
      <c r="K439" s="28">
        <v>281593800</v>
      </c>
      <c r="L439" s="29">
        <v>73.33</v>
      </c>
      <c r="M439" s="29">
        <f>IFERROR(_xlfn.XLOOKUP($B439,'Ownership Metrics'!$A:$A,'Ownership Metrics'!$B:$B),"")</f>
        <v>6.4</v>
      </c>
      <c r="N439" s="28">
        <f>IFERROR(_xlfn.XLOOKUP($B439,'Ownership Metrics'!$A:$A,'Ownership Metrics'!$C:$C),"")</f>
        <v>5464</v>
      </c>
      <c r="O439" s="29">
        <f>IFERROR(_xlfn.XLOOKUP($B439,'Ownership Metrics'!$A:$A,'Ownership Metrics'!$D:$D),"")</f>
        <v>73.33</v>
      </c>
      <c r="P439" s="29">
        <f>IFERROR(_xlfn.XLOOKUP($B439,'Ownership Metrics'!$A:$A,'Ownership Metrics'!$E:$E),"")</f>
        <v>84.65</v>
      </c>
      <c r="Q439" s="30">
        <f>IFERROR(_xlfn.XLOOKUP($B439,'Ownership Metrics'!$A:$A,'Ownership Metrics'!$F:$F),"")</f>
        <v>7</v>
      </c>
      <c r="R439" s="30">
        <f>IFERROR(_xlfn.XLOOKUP($B439,'Ownership Metrics'!$A:$A,'Ownership Metrics'!$G:$G),"")</f>
        <v>68</v>
      </c>
      <c r="S439" s="27" t="str">
        <f>IFERROR(_xlfn.XLOOKUP($B439,'Ownership Metrics'!$A:$A,'Ownership Metrics'!$H:$H),"")</f>
        <v>Mayoritas</v>
      </c>
      <c r="T439" s="27" t="str">
        <f>IFERROR(_xlfn.XLOOKUP($B439,'Ownership Metrics'!$A:$A,'Ownership Metrics'!$I:$I),"")</f>
        <v>Tinggi</v>
      </c>
      <c r="U439" s="27">
        <f>IF(COUNTIFS($B$2:$B439,$B439,$D$2:$D439,$D439)=1,1,0)</f>
        <v>1</v>
      </c>
      <c r="V439" s="27">
        <f t="shared" si="19"/>
        <v>73.33</v>
      </c>
      <c r="W439" s="27">
        <f t="shared" si="20"/>
        <v>1</v>
      </c>
      <c r="X439" s="27">
        <f t="shared" si="18"/>
        <v>73.329999956099996</v>
      </c>
    </row>
    <row r="440" spans="1:24" x14ac:dyDescent="0.25">
      <c r="A440" s="26">
        <v>46265</v>
      </c>
      <c r="B440" s="27" t="s">
        <v>10207</v>
      </c>
      <c r="C440" s="27" t="s">
        <v>610</v>
      </c>
      <c r="D440" s="27" t="s">
        <v>612</v>
      </c>
      <c r="E440" s="27" t="s">
        <v>22</v>
      </c>
      <c r="F440" s="27" t="s">
        <v>23</v>
      </c>
      <c r="G440" s="27"/>
      <c r="H440" s="27" t="s">
        <v>24</v>
      </c>
      <c r="I440" s="28">
        <v>23076000</v>
      </c>
      <c r="J440" s="28">
        <v>0</v>
      </c>
      <c r="K440" s="28">
        <v>23076000</v>
      </c>
      <c r="L440" s="29">
        <v>6.01</v>
      </c>
      <c r="M440" s="29">
        <f>IFERROR(_xlfn.XLOOKUP($B440,'Ownership Metrics'!$A:$A,'Ownership Metrics'!$B:$B),"")</f>
        <v>6.4</v>
      </c>
      <c r="N440" s="28">
        <f>IFERROR(_xlfn.XLOOKUP($B440,'Ownership Metrics'!$A:$A,'Ownership Metrics'!$C:$C),"")</f>
        <v>5464</v>
      </c>
      <c r="O440" s="29">
        <f>IFERROR(_xlfn.XLOOKUP($B440,'Ownership Metrics'!$A:$A,'Ownership Metrics'!$D:$D),"")</f>
        <v>73.33</v>
      </c>
      <c r="P440" s="29">
        <f>IFERROR(_xlfn.XLOOKUP($B440,'Ownership Metrics'!$A:$A,'Ownership Metrics'!$E:$E),"")</f>
        <v>84.65</v>
      </c>
      <c r="Q440" s="30">
        <f>IFERROR(_xlfn.XLOOKUP($B440,'Ownership Metrics'!$A:$A,'Ownership Metrics'!$F:$F),"")</f>
        <v>7</v>
      </c>
      <c r="R440" s="30">
        <f>IFERROR(_xlfn.XLOOKUP($B440,'Ownership Metrics'!$A:$A,'Ownership Metrics'!$G:$G),"")</f>
        <v>68</v>
      </c>
      <c r="S440" s="27" t="str">
        <f>IFERROR(_xlfn.XLOOKUP($B440,'Ownership Metrics'!$A:$A,'Ownership Metrics'!$H:$H),"")</f>
        <v>Mayoritas</v>
      </c>
      <c r="T440" s="27" t="str">
        <f>IFERROR(_xlfn.XLOOKUP($B440,'Ownership Metrics'!$A:$A,'Ownership Metrics'!$I:$I),"")</f>
        <v>Tinggi</v>
      </c>
      <c r="U440" s="27">
        <f>IF(COUNTIFS($B$2:$B440,$B440,$D$2:$D440,$D440)=1,1,0)</f>
        <v>1</v>
      </c>
      <c r="V440" s="27">
        <f t="shared" si="19"/>
        <v>6.01</v>
      </c>
      <c r="W440" s="27">
        <f t="shared" si="20"/>
        <v>2</v>
      </c>
      <c r="X440" s="27">
        <f t="shared" si="18"/>
        <v>6.0099999559999997</v>
      </c>
    </row>
    <row r="441" spans="1:24" x14ac:dyDescent="0.25">
      <c r="A441" s="26">
        <v>46265</v>
      </c>
      <c r="B441" s="27" t="s">
        <v>10207</v>
      </c>
      <c r="C441" s="27" t="s">
        <v>610</v>
      </c>
      <c r="D441" s="27" t="s">
        <v>576</v>
      </c>
      <c r="E441" s="27" t="s">
        <v>22</v>
      </c>
      <c r="F441" s="27" t="s">
        <v>23</v>
      </c>
      <c r="G441" s="27"/>
      <c r="H441" s="27" t="s">
        <v>24</v>
      </c>
      <c r="I441" s="28">
        <v>7630000</v>
      </c>
      <c r="J441" s="28">
        <v>0</v>
      </c>
      <c r="K441" s="28">
        <v>7630000</v>
      </c>
      <c r="L441" s="29">
        <v>1.99</v>
      </c>
      <c r="M441" s="29">
        <f>IFERROR(_xlfn.XLOOKUP($B441,'Ownership Metrics'!$A:$A,'Ownership Metrics'!$B:$B),"")</f>
        <v>6.4</v>
      </c>
      <c r="N441" s="28">
        <f>IFERROR(_xlfn.XLOOKUP($B441,'Ownership Metrics'!$A:$A,'Ownership Metrics'!$C:$C),"")</f>
        <v>5464</v>
      </c>
      <c r="O441" s="29">
        <f>IFERROR(_xlfn.XLOOKUP($B441,'Ownership Metrics'!$A:$A,'Ownership Metrics'!$D:$D),"")</f>
        <v>73.33</v>
      </c>
      <c r="P441" s="29">
        <f>IFERROR(_xlfn.XLOOKUP($B441,'Ownership Metrics'!$A:$A,'Ownership Metrics'!$E:$E),"")</f>
        <v>84.65</v>
      </c>
      <c r="Q441" s="30">
        <f>IFERROR(_xlfn.XLOOKUP($B441,'Ownership Metrics'!$A:$A,'Ownership Metrics'!$F:$F),"")</f>
        <v>7</v>
      </c>
      <c r="R441" s="30">
        <f>IFERROR(_xlfn.XLOOKUP($B441,'Ownership Metrics'!$A:$A,'Ownership Metrics'!$G:$G),"")</f>
        <v>68</v>
      </c>
      <c r="S441" s="27" t="str">
        <f>IFERROR(_xlfn.XLOOKUP($B441,'Ownership Metrics'!$A:$A,'Ownership Metrics'!$H:$H),"")</f>
        <v>Mayoritas</v>
      </c>
      <c r="T441" s="27" t="str">
        <f>IFERROR(_xlfn.XLOOKUP($B441,'Ownership Metrics'!$A:$A,'Ownership Metrics'!$I:$I),"")</f>
        <v>Tinggi</v>
      </c>
      <c r="U441" s="27">
        <f>IF(COUNTIFS($B$2:$B441,$B441,$D$2:$D441,$D441)=1,1,0)</f>
        <v>1</v>
      </c>
      <c r="V441" s="27">
        <f t="shared" si="19"/>
        <v>1.99</v>
      </c>
      <c r="W441" s="27">
        <f t="shared" si="20"/>
        <v>6</v>
      </c>
      <c r="X441" s="27">
        <f t="shared" si="18"/>
        <v>1.9899999558999999</v>
      </c>
    </row>
    <row r="442" spans="1:24" x14ac:dyDescent="0.25">
      <c r="A442" s="26">
        <v>46265</v>
      </c>
      <c r="B442" s="27" t="s">
        <v>10207</v>
      </c>
      <c r="C442" s="27" t="s">
        <v>610</v>
      </c>
      <c r="D442" s="27" t="s">
        <v>613</v>
      </c>
      <c r="E442" s="27" t="s">
        <v>83</v>
      </c>
      <c r="F442" s="27" t="s">
        <v>23</v>
      </c>
      <c r="G442" s="27"/>
      <c r="H442" s="27" t="s">
        <v>24</v>
      </c>
      <c r="I442" s="28">
        <v>20371200</v>
      </c>
      <c r="J442" s="28">
        <v>0</v>
      </c>
      <c r="K442" s="28">
        <v>20371200</v>
      </c>
      <c r="L442" s="29">
        <v>5.31</v>
      </c>
      <c r="M442" s="29">
        <f>IFERROR(_xlfn.XLOOKUP($B442,'Ownership Metrics'!$A:$A,'Ownership Metrics'!$B:$B),"")</f>
        <v>6.4</v>
      </c>
      <c r="N442" s="28">
        <f>IFERROR(_xlfn.XLOOKUP($B442,'Ownership Metrics'!$A:$A,'Ownership Metrics'!$C:$C),"")</f>
        <v>5464</v>
      </c>
      <c r="O442" s="29">
        <f>IFERROR(_xlfn.XLOOKUP($B442,'Ownership Metrics'!$A:$A,'Ownership Metrics'!$D:$D),"")</f>
        <v>73.33</v>
      </c>
      <c r="P442" s="29">
        <f>IFERROR(_xlfn.XLOOKUP($B442,'Ownership Metrics'!$A:$A,'Ownership Metrics'!$E:$E),"")</f>
        <v>84.65</v>
      </c>
      <c r="Q442" s="30">
        <f>IFERROR(_xlfn.XLOOKUP($B442,'Ownership Metrics'!$A:$A,'Ownership Metrics'!$F:$F),"")</f>
        <v>7</v>
      </c>
      <c r="R442" s="30">
        <f>IFERROR(_xlfn.XLOOKUP($B442,'Ownership Metrics'!$A:$A,'Ownership Metrics'!$G:$G),"")</f>
        <v>68</v>
      </c>
      <c r="S442" s="27" t="str">
        <f>IFERROR(_xlfn.XLOOKUP($B442,'Ownership Metrics'!$A:$A,'Ownership Metrics'!$H:$H),"")</f>
        <v>Mayoritas</v>
      </c>
      <c r="T442" s="27" t="str">
        <f>IFERROR(_xlfn.XLOOKUP($B442,'Ownership Metrics'!$A:$A,'Ownership Metrics'!$I:$I),"")</f>
        <v>Tinggi</v>
      </c>
      <c r="U442" s="27">
        <f>IF(COUNTIFS($B$2:$B442,$B442,$D$2:$D442,$D442)=1,1,0)</f>
        <v>1</v>
      </c>
      <c r="V442" s="27">
        <f t="shared" si="19"/>
        <v>5.31</v>
      </c>
      <c r="W442" s="27">
        <f t="shared" si="20"/>
        <v>3</v>
      </c>
      <c r="X442" s="27">
        <f t="shared" si="18"/>
        <v>5.3099999557999995</v>
      </c>
    </row>
    <row r="443" spans="1:24" x14ac:dyDescent="0.25">
      <c r="A443" s="26">
        <v>46265</v>
      </c>
      <c r="B443" s="27" t="s">
        <v>10207</v>
      </c>
      <c r="C443" s="27" t="s">
        <v>610</v>
      </c>
      <c r="D443" s="27" t="s">
        <v>103</v>
      </c>
      <c r="E443" s="27" t="s">
        <v>35</v>
      </c>
      <c r="F443" s="27" t="s">
        <v>23</v>
      </c>
      <c r="G443" s="27" t="s">
        <v>36</v>
      </c>
      <c r="H443" s="27" t="s">
        <v>24</v>
      </c>
      <c r="I443" s="28">
        <v>11220700</v>
      </c>
      <c r="J443" s="28">
        <v>0</v>
      </c>
      <c r="K443" s="28">
        <v>11220700</v>
      </c>
      <c r="L443" s="29">
        <v>2.92</v>
      </c>
      <c r="M443" s="29">
        <f>IFERROR(_xlfn.XLOOKUP($B443,'Ownership Metrics'!$A:$A,'Ownership Metrics'!$B:$B),"")</f>
        <v>6.4</v>
      </c>
      <c r="N443" s="28">
        <f>IFERROR(_xlfn.XLOOKUP($B443,'Ownership Metrics'!$A:$A,'Ownership Metrics'!$C:$C),"")</f>
        <v>5464</v>
      </c>
      <c r="O443" s="29">
        <f>IFERROR(_xlfn.XLOOKUP($B443,'Ownership Metrics'!$A:$A,'Ownership Metrics'!$D:$D),"")</f>
        <v>73.33</v>
      </c>
      <c r="P443" s="29">
        <f>IFERROR(_xlfn.XLOOKUP($B443,'Ownership Metrics'!$A:$A,'Ownership Metrics'!$E:$E),"")</f>
        <v>84.65</v>
      </c>
      <c r="Q443" s="30">
        <f>IFERROR(_xlfn.XLOOKUP($B443,'Ownership Metrics'!$A:$A,'Ownership Metrics'!$F:$F),"")</f>
        <v>7</v>
      </c>
      <c r="R443" s="30">
        <f>IFERROR(_xlfn.XLOOKUP($B443,'Ownership Metrics'!$A:$A,'Ownership Metrics'!$G:$G),"")</f>
        <v>68</v>
      </c>
      <c r="S443" s="27" t="str">
        <f>IFERROR(_xlfn.XLOOKUP($B443,'Ownership Metrics'!$A:$A,'Ownership Metrics'!$H:$H),"")</f>
        <v>Mayoritas</v>
      </c>
      <c r="T443" s="27" t="str">
        <f>IFERROR(_xlfn.XLOOKUP($B443,'Ownership Metrics'!$A:$A,'Ownership Metrics'!$I:$I),"")</f>
        <v>Tinggi</v>
      </c>
      <c r="U443" s="27">
        <f>IF(COUNTIFS($B$2:$B443,$B443,$D$2:$D443,$D443)=1,1,0)</f>
        <v>1</v>
      </c>
      <c r="V443" s="27">
        <f t="shared" si="19"/>
        <v>2.92</v>
      </c>
      <c r="W443" s="27">
        <f t="shared" si="20"/>
        <v>5</v>
      </c>
      <c r="X443" s="27">
        <f t="shared" si="18"/>
        <v>2.9199999556999998</v>
      </c>
    </row>
    <row r="444" spans="1:24" x14ac:dyDescent="0.25">
      <c r="A444" s="26">
        <v>46265</v>
      </c>
      <c r="B444" s="27" t="s">
        <v>10207</v>
      </c>
      <c r="C444" s="27" t="s">
        <v>610</v>
      </c>
      <c r="D444" s="27" t="s">
        <v>614</v>
      </c>
      <c r="E444" s="27" t="s">
        <v>35</v>
      </c>
      <c r="F444" s="27" t="s">
        <v>23</v>
      </c>
      <c r="G444" s="27" t="s">
        <v>36</v>
      </c>
      <c r="H444" s="27" t="s">
        <v>24</v>
      </c>
      <c r="I444" s="28">
        <v>11520000</v>
      </c>
      <c r="J444" s="28">
        <v>0</v>
      </c>
      <c r="K444" s="28">
        <v>11520000</v>
      </c>
      <c r="L444" s="29">
        <v>3</v>
      </c>
      <c r="M444" s="29">
        <f>IFERROR(_xlfn.XLOOKUP($B444,'Ownership Metrics'!$A:$A,'Ownership Metrics'!$B:$B),"")</f>
        <v>6.4</v>
      </c>
      <c r="N444" s="28">
        <f>IFERROR(_xlfn.XLOOKUP($B444,'Ownership Metrics'!$A:$A,'Ownership Metrics'!$C:$C),"")</f>
        <v>5464</v>
      </c>
      <c r="O444" s="29">
        <f>IFERROR(_xlfn.XLOOKUP($B444,'Ownership Metrics'!$A:$A,'Ownership Metrics'!$D:$D),"")</f>
        <v>73.33</v>
      </c>
      <c r="P444" s="29">
        <f>IFERROR(_xlfn.XLOOKUP($B444,'Ownership Metrics'!$A:$A,'Ownership Metrics'!$E:$E),"")</f>
        <v>84.65</v>
      </c>
      <c r="Q444" s="30">
        <f>IFERROR(_xlfn.XLOOKUP($B444,'Ownership Metrics'!$A:$A,'Ownership Metrics'!$F:$F),"")</f>
        <v>7</v>
      </c>
      <c r="R444" s="30">
        <f>IFERROR(_xlfn.XLOOKUP($B444,'Ownership Metrics'!$A:$A,'Ownership Metrics'!$G:$G),"")</f>
        <v>68</v>
      </c>
      <c r="S444" s="27" t="str">
        <f>IFERROR(_xlfn.XLOOKUP($B444,'Ownership Metrics'!$A:$A,'Ownership Metrics'!$H:$H),"")</f>
        <v>Mayoritas</v>
      </c>
      <c r="T444" s="27" t="str">
        <f>IFERROR(_xlfn.XLOOKUP($B444,'Ownership Metrics'!$A:$A,'Ownership Metrics'!$I:$I),"")</f>
        <v>Tinggi</v>
      </c>
      <c r="U444" s="27">
        <f>IF(COUNTIFS($B$2:$B444,$B444,$D$2:$D444,$D444)=1,1,0)</f>
        <v>1</v>
      </c>
      <c r="V444" s="27">
        <f t="shared" si="19"/>
        <v>3</v>
      </c>
      <c r="W444" s="27">
        <f t="shared" si="20"/>
        <v>4</v>
      </c>
      <c r="X444" s="27">
        <f t="shared" si="18"/>
        <v>2.9999999555999999</v>
      </c>
    </row>
    <row r="445" spans="1:24" x14ac:dyDescent="0.25">
      <c r="A445" s="26">
        <v>46265</v>
      </c>
      <c r="B445" s="27" t="s">
        <v>10207</v>
      </c>
      <c r="C445" s="27" t="s">
        <v>610</v>
      </c>
      <c r="D445" s="27" t="s">
        <v>615</v>
      </c>
      <c r="E445" s="27" t="s">
        <v>72</v>
      </c>
      <c r="F445" s="27" t="s">
        <v>23</v>
      </c>
      <c r="G445" s="27"/>
      <c r="H445" s="27" t="s">
        <v>24</v>
      </c>
      <c r="I445" s="28">
        <v>4000000</v>
      </c>
      <c r="J445" s="28">
        <v>0</v>
      </c>
      <c r="K445" s="28">
        <v>4000000</v>
      </c>
      <c r="L445" s="29">
        <v>1.04</v>
      </c>
      <c r="M445" s="29">
        <f>IFERROR(_xlfn.XLOOKUP($B445,'Ownership Metrics'!$A:$A,'Ownership Metrics'!$B:$B),"")</f>
        <v>6.4</v>
      </c>
      <c r="N445" s="28">
        <f>IFERROR(_xlfn.XLOOKUP($B445,'Ownership Metrics'!$A:$A,'Ownership Metrics'!$C:$C),"")</f>
        <v>5464</v>
      </c>
      <c r="O445" s="29">
        <f>IFERROR(_xlfn.XLOOKUP($B445,'Ownership Metrics'!$A:$A,'Ownership Metrics'!$D:$D),"")</f>
        <v>73.33</v>
      </c>
      <c r="P445" s="29">
        <f>IFERROR(_xlfn.XLOOKUP($B445,'Ownership Metrics'!$A:$A,'Ownership Metrics'!$E:$E),"")</f>
        <v>84.65</v>
      </c>
      <c r="Q445" s="30">
        <f>IFERROR(_xlfn.XLOOKUP($B445,'Ownership Metrics'!$A:$A,'Ownership Metrics'!$F:$F),"")</f>
        <v>7</v>
      </c>
      <c r="R445" s="30">
        <f>IFERROR(_xlfn.XLOOKUP($B445,'Ownership Metrics'!$A:$A,'Ownership Metrics'!$G:$G),"")</f>
        <v>68</v>
      </c>
      <c r="S445" s="27" t="str">
        <f>IFERROR(_xlfn.XLOOKUP($B445,'Ownership Metrics'!$A:$A,'Ownership Metrics'!$H:$H),"")</f>
        <v>Mayoritas</v>
      </c>
      <c r="T445" s="27" t="str">
        <f>IFERROR(_xlfn.XLOOKUP($B445,'Ownership Metrics'!$A:$A,'Ownership Metrics'!$I:$I),"")</f>
        <v>Tinggi</v>
      </c>
      <c r="U445" s="27">
        <f>IF(COUNTIFS($B$2:$B445,$B445,$D$2:$D445,$D445)=1,1,0)</f>
        <v>1</v>
      </c>
      <c r="V445" s="27">
        <f t="shared" si="19"/>
        <v>1.04</v>
      </c>
      <c r="W445" s="27">
        <f t="shared" si="20"/>
        <v>7</v>
      </c>
      <c r="X445" s="27">
        <f t="shared" si="18"/>
        <v>1.0399999555000001</v>
      </c>
    </row>
    <row r="446" spans="1:24" x14ac:dyDescent="0.25">
      <c r="A446" s="26">
        <v>46265</v>
      </c>
      <c r="B446" s="27" t="s">
        <v>10208</v>
      </c>
      <c r="C446" s="27" t="s">
        <v>617</v>
      </c>
      <c r="D446" s="27" t="s">
        <v>42</v>
      </c>
      <c r="E446" s="27" t="s">
        <v>22</v>
      </c>
      <c r="F446" s="27" t="s">
        <v>23</v>
      </c>
      <c r="G446" s="27"/>
      <c r="H446" s="27" t="s">
        <v>24</v>
      </c>
      <c r="I446" s="28">
        <v>0</v>
      </c>
      <c r="J446" s="28">
        <v>1036752580</v>
      </c>
      <c r="K446" s="28">
        <v>1036752580</v>
      </c>
      <c r="L446" s="29">
        <v>76.87</v>
      </c>
      <c r="M446" s="29">
        <f>IFERROR(_xlfn.XLOOKUP($B446,'Ownership Metrics'!$A:$A,'Ownership Metrics'!$B:$B),"")</f>
        <v>17.399999999999999</v>
      </c>
      <c r="N446" s="28">
        <f>IFERROR(_xlfn.XLOOKUP($B446,'Ownership Metrics'!$A:$A,'Ownership Metrics'!$C:$C),"")</f>
        <v>5930</v>
      </c>
      <c r="O446" s="29">
        <f>IFERROR(_xlfn.XLOOKUP($B446,'Ownership Metrics'!$A:$A,'Ownership Metrics'!$D:$D),"")</f>
        <v>76.87</v>
      </c>
      <c r="P446" s="29">
        <f>IFERROR(_xlfn.XLOOKUP($B446,'Ownership Metrics'!$A:$A,'Ownership Metrics'!$E:$E),"")</f>
        <v>82.6</v>
      </c>
      <c r="Q446" s="30">
        <f>IFERROR(_xlfn.XLOOKUP($B446,'Ownership Metrics'!$A:$A,'Ownership Metrics'!$F:$F),"")</f>
        <v>3</v>
      </c>
      <c r="R446" s="30">
        <f>IFERROR(_xlfn.XLOOKUP($B446,'Ownership Metrics'!$A:$A,'Ownership Metrics'!$G:$G),"")</f>
        <v>73</v>
      </c>
      <c r="S446" s="27" t="str">
        <f>IFERROR(_xlfn.XLOOKUP($B446,'Ownership Metrics'!$A:$A,'Ownership Metrics'!$H:$H),"")</f>
        <v>Mayoritas</v>
      </c>
      <c r="T446" s="27" t="str">
        <f>IFERROR(_xlfn.XLOOKUP($B446,'Ownership Metrics'!$A:$A,'Ownership Metrics'!$I:$I),"")</f>
        <v>Tinggi</v>
      </c>
      <c r="U446" s="27">
        <f>IF(COUNTIFS($B$2:$B446,$B446,$D$2:$D446,$D446)=1,1,0)</f>
        <v>1</v>
      </c>
      <c r="V446" s="27">
        <f t="shared" si="19"/>
        <v>76.87</v>
      </c>
      <c r="W446" s="27">
        <f t="shared" si="20"/>
        <v>1</v>
      </c>
      <c r="X446" s="27">
        <f t="shared" si="18"/>
        <v>76.869999955400004</v>
      </c>
    </row>
    <row r="447" spans="1:24" x14ac:dyDescent="0.25">
      <c r="A447" s="26">
        <v>46265</v>
      </c>
      <c r="B447" s="27" t="s">
        <v>10208</v>
      </c>
      <c r="C447" s="27" t="s">
        <v>617</v>
      </c>
      <c r="D447" s="27" t="s">
        <v>618</v>
      </c>
      <c r="E447" s="27" t="s">
        <v>35</v>
      </c>
      <c r="F447" s="27" t="s">
        <v>23</v>
      </c>
      <c r="G447" s="27" t="s">
        <v>36</v>
      </c>
      <c r="H447" s="27" t="s">
        <v>24</v>
      </c>
      <c r="I447" s="28">
        <v>18888800</v>
      </c>
      <c r="J447" s="28">
        <v>0</v>
      </c>
      <c r="K447" s="28">
        <v>18888800</v>
      </c>
      <c r="L447" s="29">
        <v>1.4</v>
      </c>
      <c r="M447" s="29">
        <f>IFERROR(_xlfn.XLOOKUP($B447,'Ownership Metrics'!$A:$A,'Ownership Metrics'!$B:$B),"")</f>
        <v>17.399999999999999</v>
      </c>
      <c r="N447" s="28">
        <f>IFERROR(_xlfn.XLOOKUP($B447,'Ownership Metrics'!$A:$A,'Ownership Metrics'!$C:$C),"")</f>
        <v>5930</v>
      </c>
      <c r="O447" s="29">
        <f>IFERROR(_xlfn.XLOOKUP($B447,'Ownership Metrics'!$A:$A,'Ownership Metrics'!$D:$D),"")</f>
        <v>76.87</v>
      </c>
      <c r="P447" s="29">
        <f>IFERROR(_xlfn.XLOOKUP($B447,'Ownership Metrics'!$A:$A,'Ownership Metrics'!$E:$E),"")</f>
        <v>82.6</v>
      </c>
      <c r="Q447" s="30">
        <f>IFERROR(_xlfn.XLOOKUP($B447,'Ownership Metrics'!$A:$A,'Ownership Metrics'!$F:$F),"")</f>
        <v>3</v>
      </c>
      <c r="R447" s="30">
        <f>IFERROR(_xlfn.XLOOKUP($B447,'Ownership Metrics'!$A:$A,'Ownership Metrics'!$G:$G),"")</f>
        <v>73</v>
      </c>
      <c r="S447" s="27" t="str">
        <f>IFERROR(_xlfn.XLOOKUP($B447,'Ownership Metrics'!$A:$A,'Ownership Metrics'!$H:$H),"")</f>
        <v>Mayoritas</v>
      </c>
      <c r="T447" s="27" t="str">
        <f>IFERROR(_xlfn.XLOOKUP($B447,'Ownership Metrics'!$A:$A,'Ownership Metrics'!$I:$I),"")</f>
        <v>Tinggi</v>
      </c>
      <c r="U447" s="27">
        <f>IF(COUNTIFS($B$2:$B447,$B447,$D$2:$D447,$D447)=1,1,0)</f>
        <v>1</v>
      </c>
      <c r="V447" s="27">
        <f t="shared" si="19"/>
        <v>1.4</v>
      </c>
      <c r="W447" s="27">
        <f t="shared" si="20"/>
        <v>3</v>
      </c>
      <c r="X447" s="27">
        <f t="shared" si="18"/>
        <v>1.3999999553</v>
      </c>
    </row>
    <row r="448" spans="1:24" x14ac:dyDescent="0.25">
      <c r="A448" s="26">
        <v>46265</v>
      </c>
      <c r="B448" s="27" t="s">
        <v>10208</v>
      </c>
      <c r="C448" s="27" t="s">
        <v>617</v>
      </c>
      <c r="D448" s="27" t="s">
        <v>619</v>
      </c>
      <c r="E448" s="27" t="s">
        <v>35</v>
      </c>
      <c r="F448" s="27" t="s">
        <v>23</v>
      </c>
      <c r="G448" s="27" t="s">
        <v>36</v>
      </c>
      <c r="H448" s="27" t="s">
        <v>24</v>
      </c>
      <c r="I448" s="28">
        <v>58377000</v>
      </c>
      <c r="J448" s="28">
        <v>0</v>
      </c>
      <c r="K448" s="28">
        <v>58377000</v>
      </c>
      <c r="L448" s="29">
        <v>4.33</v>
      </c>
      <c r="M448" s="29">
        <f>IFERROR(_xlfn.XLOOKUP($B448,'Ownership Metrics'!$A:$A,'Ownership Metrics'!$B:$B),"")</f>
        <v>17.399999999999999</v>
      </c>
      <c r="N448" s="28">
        <f>IFERROR(_xlfn.XLOOKUP($B448,'Ownership Metrics'!$A:$A,'Ownership Metrics'!$C:$C),"")</f>
        <v>5930</v>
      </c>
      <c r="O448" s="29">
        <f>IFERROR(_xlfn.XLOOKUP($B448,'Ownership Metrics'!$A:$A,'Ownership Metrics'!$D:$D),"")</f>
        <v>76.87</v>
      </c>
      <c r="P448" s="29">
        <f>IFERROR(_xlfn.XLOOKUP($B448,'Ownership Metrics'!$A:$A,'Ownership Metrics'!$E:$E),"")</f>
        <v>82.6</v>
      </c>
      <c r="Q448" s="30">
        <f>IFERROR(_xlfn.XLOOKUP($B448,'Ownership Metrics'!$A:$A,'Ownership Metrics'!$F:$F),"")</f>
        <v>3</v>
      </c>
      <c r="R448" s="30">
        <f>IFERROR(_xlfn.XLOOKUP($B448,'Ownership Metrics'!$A:$A,'Ownership Metrics'!$G:$G),"")</f>
        <v>73</v>
      </c>
      <c r="S448" s="27" t="str">
        <f>IFERROR(_xlfn.XLOOKUP($B448,'Ownership Metrics'!$A:$A,'Ownership Metrics'!$H:$H),"")</f>
        <v>Mayoritas</v>
      </c>
      <c r="T448" s="27" t="str">
        <f>IFERROR(_xlfn.XLOOKUP($B448,'Ownership Metrics'!$A:$A,'Ownership Metrics'!$I:$I),"")</f>
        <v>Tinggi</v>
      </c>
      <c r="U448" s="27">
        <f>IF(COUNTIFS($B$2:$B448,$B448,$D$2:$D448,$D448)=1,1,0)</f>
        <v>1</v>
      </c>
      <c r="V448" s="27">
        <f t="shared" si="19"/>
        <v>4.33</v>
      </c>
      <c r="W448" s="27">
        <f t="shared" si="20"/>
        <v>2</v>
      </c>
      <c r="X448" s="27">
        <f t="shared" si="18"/>
        <v>4.3299999551999999</v>
      </c>
    </row>
    <row r="449" spans="1:24" x14ac:dyDescent="0.25">
      <c r="A449" s="26">
        <v>46265</v>
      </c>
      <c r="B449" s="27" t="s">
        <v>10209</v>
      </c>
      <c r="C449" s="27" t="s">
        <v>621</v>
      </c>
      <c r="D449" s="27" t="s">
        <v>622</v>
      </c>
      <c r="E449" s="27" t="s">
        <v>22</v>
      </c>
      <c r="F449" s="27" t="s">
        <v>23</v>
      </c>
      <c r="G449" s="27"/>
      <c r="H449" s="27" t="s">
        <v>24</v>
      </c>
      <c r="I449" s="28">
        <v>200000000</v>
      </c>
      <c r="J449" s="28">
        <v>0</v>
      </c>
      <c r="K449" s="28">
        <v>200000000</v>
      </c>
      <c r="L449" s="29">
        <v>4</v>
      </c>
      <c r="M449" s="29">
        <f>IFERROR(_xlfn.XLOOKUP($B449,'Ownership Metrics'!$A:$A,'Ownership Metrics'!$B:$B),"")</f>
        <v>25.01</v>
      </c>
      <c r="N449" s="28">
        <f>IFERROR(_xlfn.XLOOKUP($B449,'Ownership Metrics'!$A:$A,'Ownership Metrics'!$C:$C),"")</f>
        <v>1193</v>
      </c>
      <c r="O449" s="29">
        <f>IFERROR(_xlfn.XLOOKUP($B449,'Ownership Metrics'!$A:$A,'Ownership Metrics'!$D:$D),"")</f>
        <v>30</v>
      </c>
      <c r="P449" s="29">
        <f>IFERROR(_xlfn.XLOOKUP($B449,'Ownership Metrics'!$A:$A,'Ownership Metrics'!$E:$E),"")</f>
        <v>48.5</v>
      </c>
      <c r="Q449" s="30">
        <f>IFERROR(_xlfn.XLOOKUP($B449,'Ownership Metrics'!$A:$A,'Ownership Metrics'!$F:$F),"")</f>
        <v>10</v>
      </c>
      <c r="R449" s="30">
        <f>IFERROR(_xlfn.XLOOKUP($B449,'Ownership Metrics'!$A:$A,'Ownership Metrics'!$G:$G),"")</f>
        <v>33</v>
      </c>
      <c r="S449" s="27" t="str">
        <f>IFERROR(_xlfn.XLOOKUP($B449,'Ownership Metrics'!$A:$A,'Ownership Metrics'!$H:$H),"")</f>
        <v>Moderat</v>
      </c>
      <c r="T449" s="27" t="str">
        <f>IFERROR(_xlfn.XLOOKUP($B449,'Ownership Metrics'!$A:$A,'Ownership Metrics'!$I:$I),"")</f>
        <v>Sedang</v>
      </c>
      <c r="U449" s="27">
        <f>IF(COUNTIFS($B$2:$B449,$B449,$D$2:$D449,$D449)=1,1,0)</f>
        <v>1</v>
      </c>
      <c r="V449" s="27">
        <f t="shared" si="19"/>
        <v>4</v>
      </c>
      <c r="W449" s="27">
        <f t="shared" si="20"/>
        <v>5</v>
      </c>
      <c r="X449" s="27">
        <f t="shared" si="18"/>
        <v>3.9999999550999998</v>
      </c>
    </row>
    <row r="450" spans="1:24" x14ac:dyDescent="0.25">
      <c r="A450" s="26">
        <v>46265</v>
      </c>
      <c r="B450" s="27" t="s">
        <v>10209</v>
      </c>
      <c r="C450" s="27" t="s">
        <v>621</v>
      </c>
      <c r="D450" s="27" t="s">
        <v>623</v>
      </c>
      <c r="E450" s="27" t="s">
        <v>22</v>
      </c>
      <c r="F450" s="27" t="s">
        <v>23</v>
      </c>
      <c r="G450" s="27"/>
      <c r="H450" s="27" t="s">
        <v>24</v>
      </c>
      <c r="I450" s="28">
        <v>1500000000</v>
      </c>
      <c r="J450" s="28">
        <v>0</v>
      </c>
      <c r="K450" s="28">
        <v>1500000000</v>
      </c>
      <c r="L450" s="29">
        <v>30</v>
      </c>
      <c r="M450" s="29">
        <f>IFERROR(_xlfn.XLOOKUP($B450,'Ownership Metrics'!$A:$A,'Ownership Metrics'!$B:$B),"")</f>
        <v>25.01</v>
      </c>
      <c r="N450" s="28">
        <f>IFERROR(_xlfn.XLOOKUP($B450,'Ownership Metrics'!$A:$A,'Ownership Metrics'!$C:$C),"")</f>
        <v>1193</v>
      </c>
      <c r="O450" s="29">
        <f>IFERROR(_xlfn.XLOOKUP($B450,'Ownership Metrics'!$A:$A,'Ownership Metrics'!$D:$D),"")</f>
        <v>30</v>
      </c>
      <c r="P450" s="29">
        <f>IFERROR(_xlfn.XLOOKUP($B450,'Ownership Metrics'!$A:$A,'Ownership Metrics'!$E:$E),"")</f>
        <v>48.5</v>
      </c>
      <c r="Q450" s="30">
        <f>IFERROR(_xlfn.XLOOKUP($B450,'Ownership Metrics'!$A:$A,'Ownership Metrics'!$F:$F),"")</f>
        <v>10</v>
      </c>
      <c r="R450" s="30">
        <f>IFERROR(_xlfn.XLOOKUP($B450,'Ownership Metrics'!$A:$A,'Ownership Metrics'!$G:$G),"")</f>
        <v>33</v>
      </c>
      <c r="S450" s="27" t="str">
        <f>IFERROR(_xlfn.XLOOKUP($B450,'Ownership Metrics'!$A:$A,'Ownership Metrics'!$H:$H),"")</f>
        <v>Moderat</v>
      </c>
      <c r="T450" s="27" t="str">
        <f>IFERROR(_xlfn.XLOOKUP($B450,'Ownership Metrics'!$A:$A,'Ownership Metrics'!$I:$I),"")</f>
        <v>Sedang</v>
      </c>
      <c r="U450" s="27">
        <f>IF(COUNTIFS($B$2:$B450,$B450,$D$2:$D450,$D450)=1,1,0)</f>
        <v>1</v>
      </c>
      <c r="V450" s="27">
        <f t="shared" si="19"/>
        <v>30</v>
      </c>
      <c r="W450" s="27">
        <f t="shared" si="20"/>
        <v>1</v>
      </c>
      <c r="X450" s="27">
        <f t="shared" ref="X450:X513" si="21">$V450-(ROW()*0.0000000001)</f>
        <v>29.999999955</v>
      </c>
    </row>
    <row r="451" spans="1:24" x14ac:dyDescent="0.25">
      <c r="A451" s="26">
        <v>46265</v>
      </c>
      <c r="B451" s="27" t="s">
        <v>10209</v>
      </c>
      <c r="C451" s="27" t="s">
        <v>621</v>
      </c>
      <c r="D451" s="27" t="s">
        <v>624</v>
      </c>
      <c r="E451" s="27" t="s">
        <v>22</v>
      </c>
      <c r="F451" s="27" t="s">
        <v>23</v>
      </c>
      <c r="G451" s="27"/>
      <c r="H451" s="27" t="s">
        <v>24</v>
      </c>
      <c r="I451" s="28">
        <v>350000000</v>
      </c>
      <c r="J451" s="28">
        <v>0</v>
      </c>
      <c r="K451" s="28">
        <v>350000000</v>
      </c>
      <c r="L451" s="29">
        <v>7</v>
      </c>
      <c r="M451" s="29">
        <f>IFERROR(_xlfn.XLOOKUP($B451,'Ownership Metrics'!$A:$A,'Ownership Metrics'!$B:$B),"")</f>
        <v>25.01</v>
      </c>
      <c r="N451" s="28">
        <f>IFERROR(_xlfn.XLOOKUP($B451,'Ownership Metrics'!$A:$A,'Ownership Metrics'!$C:$C),"")</f>
        <v>1193</v>
      </c>
      <c r="O451" s="29">
        <f>IFERROR(_xlfn.XLOOKUP($B451,'Ownership Metrics'!$A:$A,'Ownership Metrics'!$D:$D),"")</f>
        <v>30</v>
      </c>
      <c r="P451" s="29">
        <f>IFERROR(_xlfn.XLOOKUP($B451,'Ownership Metrics'!$A:$A,'Ownership Metrics'!$E:$E),"")</f>
        <v>48.5</v>
      </c>
      <c r="Q451" s="30">
        <f>IFERROR(_xlfn.XLOOKUP($B451,'Ownership Metrics'!$A:$A,'Ownership Metrics'!$F:$F),"")</f>
        <v>10</v>
      </c>
      <c r="R451" s="30">
        <f>IFERROR(_xlfn.XLOOKUP($B451,'Ownership Metrics'!$A:$A,'Ownership Metrics'!$G:$G),"")</f>
        <v>33</v>
      </c>
      <c r="S451" s="27" t="str">
        <f>IFERROR(_xlfn.XLOOKUP($B451,'Ownership Metrics'!$A:$A,'Ownership Metrics'!$H:$H),"")</f>
        <v>Moderat</v>
      </c>
      <c r="T451" s="27" t="str">
        <f>IFERROR(_xlfn.XLOOKUP($B451,'Ownership Metrics'!$A:$A,'Ownership Metrics'!$I:$I),"")</f>
        <v>Sedang</v>
      </c>
      <c r="U451" s="27">
        <f>IF(COUNTIFS($B$2:$B451,$B451,$D$2:$D451,$D451)=1,1,0)</f>
        <v>1</v>
      </c>
      <c r="V451" s="27">
        <f t="shared" ref="V451:V514" si="22">SUMIFS($L$2:$L$10000,$B$2:$B$10000,$B451,$D$2:$D$10000,$D451)</f>
        <v>7</v>
      </c>
      <c r="W451" s="27">
        <f t="shared" ref="W451:W514" si="23">COUNTIFS($B$2:$B$10000,$B451,$U$2:$U$10000,1,$X$2:$X$10000,"&gt;"&amp;$X451)+1</f>
        <v>4</v>
      </c>
      <c r="X451" s="27">
        <f t="shared" si="21"/>
        <v>6.9999999548999998</v>
      </c>
    </row>
    <row r="452" spans="1:24" x14ac:dyDescent="0.25">
      <c r="A452" s="26">
        <v>46265</v>
      </c>
      <c r="B452" s="27" t="s">
        <v>10209</v>
      </c>
      <c r="C452" s="27" t="s">
        <v>621</v>
      </c>
      <c r="D452" s="27" t="s">
        <v>625</v>
      </c>
      <c r="E452" s="27" t="s">
        <v>22</v>
      </c>
      <c r="F452" s="27" t="s">
        <v>23</v>
      </c>
      <c r="G452" s="27"/>
      <c r="H452" s="27" t="s">
        <v>24</v>
      </c>
      <c r="I452" s="28">
        <v>550000000</v>
      </c>
      <c r="J452" s="28">
        <v>0</v>
      </c>
      <c r="K452" s="28">
        <v>550000000</v>
      </c>
      <c r="L452" s="29">
        <v>11</v>
      </c>
      <c r="M452" s="29">
        <f>IFERROR(_xlfn.XLOOKUP($B452,'Ownership Metrics'!$A:$A,'Ownership Metrics'!$B:$B),"")</f>
        <v>25.01</v>
      </c>
      <c r="N452" s="28">
        <f>IFERROR(_xlfn.XLOOKUP($B452,'Ownership Metrics'!$A:$A,'Ownership Metrics'!$C:$C),"")</f>
        <v>1193</v>
      </c>
      <c r="O452" s="29">
        <f>IFERROR(_xlfn.XLOOKUP($B452,'Ownership Metrics'!$A:$A,'Ownership Metrics'!$D:$D),"")</f>
        <v>30</v>
      </c>
      <c r="P452" s="29">
        <f>IFERROR(_xlfn.XLOOKUP($B452,'Ownership Metrics'!$A:$A,'Ownership Metrics'!$E:$E),"")</f>
        <v>48.5</v>
      </c>
      <c r="Q452" s="30">
        <f>IFERROR(_xlfn.XLOOKUP($B452,'Ownership Metrics'!$A:$A,'Ownership Metrics'!$F:$F),"")</f>
        <v>10</v>
      </c>
      <c r="R452" s="30">
        <f>IFERROR(_xlfn.XLOOKUP($B452,'Ownership Metrics'!$A:$A,'Ownership Metrics'!$G:$G),"")</f>
        <v>33</v>
      </c>
      <c r="S452" s="27" t="str">
        <f>IFERROR(_xlfn.XLOOKUP($B452,'Ownership Metrics'!$A:$A,'Ownership Metrics'!$H:$H),"")</f>
        <v>Moderat</v>
      </c>
      <c r="T452" s="27" t="str">
        <f>IFERROR(_xlfn.XLOOKUP($B452,'Ownership Metrics'!$A:$A,'Ownership Metrics'!$I:$I),"")</f>
        <v>Sedang</v>
      </c>
      <c r="U452" s="27">
        <f>IF(COUNTIFS($B$2:$B452,$B452,$D$2:$D452,$D452)=1,1,0)</f>
        <v>1</v>
      </c>
      <c r="V452" s="27">
        <f t="shared" si="22"/>
        <v>11</v>
      </c>
      <c r="W452" s="27">
        <f t="shared" si="23"/>
        <v>2</v>
      </c>
      <c r="X452" s="27">
        <f t="shared" si="21"/>
        <v>10.9999999548</v>
      </c>
    </row>
    <row r="453" spans="1:24" x14ac:dyDescent="0.25">
      <c r="A453" s="26">
        <v>46265</v>
      </c>
      <c r="B453" s="27" t="s">
        <v>10209</v>
      </c>
      <c r="C453" s="27" t="s">
        <v>621</v>
      </c>
      <c r="D453" s="27" t="s">
        <v>626</v>
      </c>
      <c r="E453" s="27" t="s">
        <v>35</v>
      </c>
      <c r="F453" s="27" t="s">
        <v>23</v>
      </c>
      <c r="G453" s="27" t="s">
        <v>36</v>
      </c>
      <c r="H453" s="27" t="s">
        <v>24</v>
      </c>
      <c r="I453" s="28">
        <v>200000000</v>
      </c>
      <c r="J453" s="28">
        <v>0</v>
      </c>
      <c r="K453" s="28">
        <v>200000000</v>
      </c>
      <c r="L453" s="29">
        <v>4</v>
      </c>
      <c r="M453" s="29">
        <f>IFERROR(_xlfn.XLOOKUP($B453,'Ownership Metrics'!$A:$A,'Ownership Metrics'!$B:$B),"")</f>
        <v>25.01</v>
      </c>
      <c r="N453" s="28">
        <f>IFERROR(_xlfn.XLOOKUP($B453,'Ownership Metrics'!$A:$A,'Ownership Metrics'!$C:$C),"")</f>
        <v>1193</v>
      </c>
      <c r="O453" s="29">
        <f>IFERROR(_xlfn.XLOOKUP($B453,'Ownership Metrics'!$A:$A,'Ownership Metrics'!$D:$D),"")</f>
        <v>30</v>
      </c>
      <c r="P453" s="29">
        <f>IFERROR(_xlfn.XLOOKUP($B453,'Ownership Metrics'!$A:$A,'Ownership Metrics'!$E:$E),"")</f>
        <v>48.5</v>
      </c>
      <c r="Q453" s="30">
        <f>IFERROR(_xlfn.XLOOKUP($B453,'Ownership Metrics'!$A:$A,'Ownership Metrics'!$F:$F),"")</f>
        <v>10</v>
      </c>
      <c r="R453" s="30">
        <f>IFERROR(_xlfn.XLOOKUP($B453,'Ownership Metrics'!$A:$A,'Ownership Metrics'!$G:$G),"")</f>
        <v>33</v>
      </c>
      <c r="S453" s="27" t="str">
        <f>IFERROR(_xlfn.XLOOKUP($B453,'Ownership Metrics'!$A:$A,'Ownership Metrics'!$H:$H),"")</f>
        <v>Moderat</v>
      </c>
      <c r="T453" s="27" t="str">
        <f>IFERROR(_xlfn.XLOOKUP($B453,'Ownership Metrics'!$A:$A,'Ownership Metrics'!$I:$I),"")</f>
        <v>Sedang</v>
      </c>
      <c r="U453" s="27">
        <f>IF(COUNTIFS($B$2:$B453,$B453,$D$2:$D453,$D453)=1,1,0)</f>
        <v>1</v>
      </c>
      <c r="V453" s="27">
        <f t="shared" si="22"/>
        <v>4</v>
      </c>
      <c r="W453" s="27">
        <f t="shared" si="23"/>
        <v>6</v>
      </c>
      <c r="X453" s="27">
        <f t="shared" si="21"/>
        <v>3.9999999546999998</v>
      </c>
    </row>
    <row r="454" spans="1:24" x14ac:dyDescent="0.25">
      <c r="A454" s="26">
        <v>46265</v>
      </c>
      <c r="B454" s="27" t="s">
        <v>10209</v>
      </c>
      <c r="C454" s="27" t="s">
        <v>621</v>
      </c>
      <c r="D454" s="27" t="s">
        <v>627</v>
      </c>
      <c r="E454" s="27" t="s">
        <v>35</v>
      </c>
      <c r="F454" s="27" t="s">
        <v>23</v>
      </c>
      <c r="G454" s="27" t="s">
        <v>36</v>
      </c>
      <c r="H454" s="27" t="s">
        <v>24</v>
      </c>
      <c r="I454" s="28">
        <v>124456000</v>
      </c>
      <c r="J454" s="28">
        <v>0</v>
      </c>
      <c r="K454" s="28">
        <v>124456000</v>
      </c>
      <c r="L454" s="29">
        <v>2.4900000000000002</v>
      </c>
      <c r="M454" s="29">
        <f>IFERROR(_xlfn.XLOOKUP($B454,'Ownership Metrics'!$A:$A,'Ownership Metrics'!$B:$B),"")</f>
        <v>25.01</v>
      </c>
      <c r="N454" s="28">
        <f>IFERROR(_xlfn.XLOOKUP($B454,'Ownership Metrics'!$A:$A,'Ownership Metrics'!$C:$C),"")</f>
        <v>1193</v>
      </c>
      <c r="O454" s="29">
        <f>IFERROR(_xlfn.XLOOKUP($B454,'Ownership Metrics'!$A:$A,'Ownership Metrics'!$D:$D),"")</f>
        <v>30</v>
      </c>
      <c r="P454" s="29">
        <f>IFERROR(_xlfn.XLOOKUP($B454,'Ownership Metrics'!$A:$A,'Ownership Metrics'!$E:$E),"")</f>
        <v>48.5</v>
      </c>
      <c r="Q454" s="30">
        <f>IFERROR(_xlfn.XLOOKUP($B454,'Ownership Metrics'!$A:$A,'Ownership Metrics'!$F:$F),"")</f>
        <v>10</v>
      </c>
      <c r="R454" s="30">
        <f>IFERROR(_xlfn.XLOOKUP($B454,'Ownership Metrics'!$A:$A,'Ownership Metrics'!$G:$G),"")</f>
        <v>33</v>
      </c>
      <c r="S454" s="27" t="str">
        <f>IFERROR(_xlfn.XLOOKUP($B454,'Ownership Metrics'!$A:$A,'Ownership Metrics'!$H:$H),"")</f>
        <v>Moderat</v>
      </c>
      <c r="T454" s="27" t="str">
        <f>IFERROR(_xlfn.XLOOKUP($B454,'Ownership Metrics'!$A:$A,'Ownership Metrics'!$I:$I),"")</f>
        <v>Sedang</v>
      </c>
      <c r="U454" s="27">
        <f>IF(COUNTIFS($B$2:$B454,$B454,$D$2:$D454,$D454)=1,1,0)</f>
        <v>1</v>
      </c>
      <c r="V454" s="27">
        <f t="shared" si="22"/>
        <v>2.4900000000000002</v>
      </c>
      <c r="W454" s="27">
        <f t="shared" si="23"/>
        <v>9</v>
      </c>
      <c r="X454" s="27">
        <f t="shared" si="21"/>
        <v>2.4899999546</v>
      </c>
    </row>
    <row r="455" spans="1:24" x14ac:dyDescent="0.25">
      <c r="A455" s="26">
        <v>46265</v>
      </c>
      <c r="B455" s="27" t="s">
        <v>10209</v>
      </c>
      <c r="C455" s="27" t="s">
        <v>621</v>
      </c>
      <c r="D455" s="27" t="s">
        <v>628</v>
      </c>
      <c r="E455" s="27" t="s">
        <v>35</v>
      </c>
      <c r="F455" s="27" t="s">
        <v>23</v>
      </c>
      <c r="G455" s="27" t="s">
        <v>36</v>
      </c>
      <c r="H455" s="27" t="s">
        <v>24</v>
      </c>
      <c r="I455" s="28">
        <v>175100000</v>
      </c>
      <c r="J455" s="28">
        <v>0</v>
      </c>
      <c r="K455" s="28">
        <v>175100000</v>
      </c>
      <c r="L455" s="29">
        <v>3.5</v>
      </c>
      <c r="M455" s="29">
        <f>IFERROR(_xlfn.XLOOKUP($B455,'Ownership Metrics'!$A:$A,'Ownership Metrics'!$B:$B),"")</f>
        <v>25.01</v>
      </c>
      <c r="N455" s="28">
        <f>IFERROR(_xlfn.XLOOKUP($B455,'Ownership Metrics'!$A:$A,'Ownership Metrics'!$C:$C),"")</f>
        <v>1193</v>
      </c>
      <c r="O455" s="29">
        <f>IFERROR(_xlfn.XLOOKUP($B455,'Ownership Metrics'!$A:$A,'Ownership Metrics'!$D:$D),"")</f>
        <v>30</v>
      </c>
      <c r="P455" s="29">
        <f>IFERROR(_xlfn.XLOOKUP($B455,'Ownership Metrics'!$A:$A,'Ownership Metrics'!$E:$E),"")</f>
        <v>48.5</v>
      </c>
      <c r="Q455" s="30">
        <f>IFERROR(_xlfn.XLOOKUP($B455,'Ownership Metrics'!$A:$A,'Ownership Metrics'!$F:$F),"")</f>
        <v>10</v>
      </c>
      <c r="R455" s="30">
        <f>IFERROR(_xlfn.XLOOKUP($B455,'Ownership Metrics'!$A:$A,'Ownership Metrics'!$G:$G),"")</f>
        <v>33</v>
      </c>
      <c r="S455" s="27" t="str">
        <f>IFERROR(_xlfn.XLOOKUP($B455,'Ownership Metrics'!$A:$A,'Ownership Metrics'!$H:$H),"")</f>
        <v>Moderat</v>
      </c>
      <c r="T455" s="27" t="str">
        <f>IFERROR(_xlfn.XLOOKUP($B455,'Ownership Metrics'!$A:$A,'Ownership Metrics'!$I:$I),"")</f>
        <v>Sedang</v>
      </c>
      <c r="U455" s="27">
        <f>IF(COUNTIFS($B$2:$B455,$B455,$D$2:$D455,$D455)=1,1,0)</f>
        <v>1</v>
      </c>
      <c r="V455" s="27">
        <f t="shared" si="22"/>
        <v>3.5</v>
      </c>
      <c r="W455" s="27">
        <f t="shared" si="23"/>
        <v>7</v>
      </c>
      <c r="X455" s="27">
        <f t="shared" si="21"/>
        <v>3.4999999544999998</v>
      </c>
    </row>
    <row r="456" spans="1:24" x14ac:dyDescent="0.25">
      <c r="A456" s="26">
        <v>46265</v>
      </c>
      <c r="B456" s="27" t="s">
        <v>10209</v>
      </c>
      <c r="C456" s="27" t="s">
        <v>621</v>
      </c>
      <c r="D456" s="27" t="s">
        <v>629</v>
      </c>
      <c r="E456" s="27" t="s">
        <v>35</v>
      </c>
      <c r="F456" s="27" t="s">
        <v>23</v>
      </c>
      <c r="G456" s="27" t="s">
        <v>36</v>
      </c>
      <c r="H456" s="27" t="s">
        <v>24</v>
      </c>
      <c r="I456" s="28">
        <v>168500000</v>
      </c>
      <c r="J456" s="28">
        <v>0</v>
      </c>
      <c r="K456" s="28">
        <v>168500000</v>
      </c>
      <c r="L456" s="29">
        <v>3.37</v>
      </c>
      <c r="M456" s="29">
        <f>IFERROR(_xlfn.XLOOKUP($B456,'Ownership Metrics'!$A:$A,'Ownership Metrics'!$B:$B),"")</f>
        <v>25.01</v>
      </c>
      <c r="N456" s="28">
        <f>IFERROR(_xlfn.XLOOKUP($B456,'Ownership Metrics'!$A:$A,'Ownership Metrics'!$C:$C),"")</f>
        <v>1193</v>
      </c>
      <c r="O456" s="29">
        <f>IFERROR(_xlfn.XLOOKUP($B456,'Ownership Metrics'!$A:$A,'Ownership Metrics'!$D:$D),"")</f>
        <v>30</v>
      </c>
      <c r="P456" s="29">
        <f>IFERROR(_xlfn.XLOOKUP($B456,'Ownership Metrics'!$A:$A,'Ownership Metrics'!$E:$E),"")</f>
        <v>48.5</v>
      </c>
      <c r="Q456" s="30">
        <f>IFERROR(_xlfn.XLOOKUP($B456,'Ownership Metrics'!$A:$A,'Ownership Metrics'!$F:$F),"")</f>
        <v>10</v>
      </c>
      <c r="R456" s="30">
        <f>IFERROR(_xlfn.XLOOKUP($B456,'Ownership Metrics'!$A:$A,'Ownership Metrics'!$G:$G),"")</f>
        <v>33</v>
      </c>
      <c r="S456" s="27" t="str">
        <f>IFERROR(_xlfn.XLOOKUP($B456,'Ownership Metrics'!$A:$A,'Ownership Metrics'!$H:$H),"")</f>
        <v>Moderat</v>
      </c>
      <c r="T456" s="27" t="str">
        <f>IFERROR(_xlfn.XLOOKUP($B456,'Ownership Metrics'!$A:$A,'Ownership Metrics'!$I:$I),"")</f>
        <v>Sedang</v>
      </c>
      <c r="U456" s="27">
        <f>IF(COUNTIFS($B$2:$B456,$B456,$D$2:$D456,$D456)=1,1,0)</f>
        <v>1</v>
      </c>
      <c r="V456" s="27">
        <f t="shared" si="22"/>
        <v>3.37</v>
      </c>
      <c r="W456" s="27">
        <f t="shared" si="23"/>
        <v>8</v>
      </c>
      <c r="X456" s="27">
        <f t="shared" si="21"/>
        <v>3.3699999543999999</v>
      </c>
    </row>
    <row r="457" spans="1:24" x14ac:dyDescent="0.25">
      <c r="A457" s="26">
        <v>46265</v>
      </c>
      <c r="B457" s="27" t="s">
        <v>10209</v>
      </c>
      <c r="C457" s="27" t="s">
        <v>621</v>
      </c>
      <c r="D457" s="27" t="s">
        <v>630</v>
      </c>
      <c r="E457" s="27" t="s">
        <v>35</v>
      </c>
      <c r="F457" s="27" t="s">
        <v>23</v>
      </c>
      <c r="G457" s="27" t="s">
        <v>36</v>
      </c>
      <c r="H457" s="27" t="s">
        <v>24</v>
      </c>
      <c r="I457" s="28">
        <v>375000000</v>
      </c>
      <c r="J457" s="28">
        <v>0</v>
      </c>
      <c r="K457" s="28">
        <v>375000000</v>
      </c>
      <c r="L457" s="29">
        <v>7.5</v>
      </c>
      <c r="M457" s="29">
        <f>IFERROR(_xlfn.XLOOKUP($B457,'Ownership Metrics'!$A:$A,'Ownership Metrics'!$B:$B),"")</f>
        <v>25.01</v>
      </c>
      <c r="N457" s="28">
        <f>IFERROR(_xlfn.XLOOKUP($B457,'Ownership Metrics'!$A:$A,'Ownership Metrics'!$C:$C),"")</f>
        <v>1193</v>
      </c>
      <c r="O457" s="29">
        <f>IFERROR(_xlfn.XLOOKUP($B457,'Ownership Metrics'!$A:$A,'Ownership Metrics'!$D:$D),"")</f>
        <v>30</v>
      </c>
      <c r="P457" s="29">
        <f>IFERROR(_xlfn.XLOOKUP($B457,'Ownership Metrics'!$A:$A,'Ownership Metrics'!$E:$E),"")</f>
        <v>48.5</v>
      </c>
      <c r="Q457" s="30">
        <f>IFERROR(_xlfn.XLOOKUP($B457,'Ownership Metrics'!$A:$A,'Ownership Metrics'!$F:$F),"")</f>
        <v>10</v>
      </c>
      <c r="R457" s="30">
        <f>IFERROR(_xlfn.XLOOKUP($B457,'Ownership Metrics'!$A:$A,'Ownership Metrics'!$G:$G),"")</f>
        <v>33</v>
      </c>
      <c r="S457" s="27" t="str">
        <f>IFERROR(_xlfn.XLOOKUP($B457,'Ownership Metrics'!$A:$A,'Ownership Metrics'!$H:$H),"")</f>
        <v>Moderat</v>
      </c>
      <c r="T457" s="27" t="str">
        <f>IFERROR(_xlfn.XLOOKUP($B457,'Ownership Metrics'!$A:$A,'Ownership Metrics'!$I:$I),"")</f>
        <v>Sedang</v>
      </c>
      <c r="U457" s="27">
        <f>IF(COUNTIFS($B$2:$B457,$B457,$D$2:$D457,$D457)=1,1,0)</f>
        <v>1</v>
      </c>
      <c r="V457" s="27">
        <f t="shared" si="22"/>
        <v>7.5</v>
      </c>
      <c r="W457" s="27">
        <f t="shared" si="23"/>
        <v>3</v>
      </c>
      <c r="X457" s="27">
        <f t="shared" si="21"/>
        <v>7.4999999542999998</v>
      </c>
    </row>
    <row r="458" spans="1:24" x14ac:dyDescent="0.25">
      <c r="A458" s="26">
        <v>46265</v>
      </c>
      <c r="B458" s="27" t="s">
        <v>10209</v>
      </c>
      <c r="C458" s="27" t="s">
        <v>621</v>
      </c>
      <c r="D458" s="27" t="s">
        <v>631</v>
      </c>
      <c r="E458" s="27" t="s">
        <v>35</v>
      </c>
      <c r="F458" s="27" t="s">
        <v>23</v>
      </c>
      <c r="G458" s="27" t="s">
        <v>36</v>
      </c>
      <c r="H458" s="27" t="s">
        <v>24</v>
      </c>
      <c r="I458" s="28">
        <v>106323600</v>
      </c>
      <c r="J458" s="28">
        <v>0</v>
      </c>
      <c r="K458" s="28">
        <v>106323600</v>
      </c>
      <c r="L458" s="29">
        <v>2.13</v>
      </c>
      <c r="M458" s="29">
        <f>IFERROR(_xlfn.XLOOKUP($B458,'Ownership Metrics'!$A:$A,'Ownership Metrics'!$B:$B),"")</f>
        <v>25.01</v>
      </c>
      <c r="N458" s="28">
        <f>IFERROR(_xlfn.XLOOKUP($B458,'Ownership Metrics'!$A:$A,'Ownership Metrics'!$C:$C),"")</f>
        <v>1193</v>
      </c>
      <c r="O458" s="29">
        <f>IFERROR(_xlfn.XLOOKUP($B458,'Ownership Metrics'!$A:$A,'Ownership Metrics'!$D:$D),"")</f>
        <v>30</v>
      </c>
      <c r="P458" s="29">
        <f>IFERROR(_xlfn.XLOOKUP($B458,'Ownership Metrics'!$A:$A,'Ownership Metrics'!$E:$E),"")</f>
        <v>48.5</v>
      </c>
      <c r="Q458" s="30">
        <f>IFERROR(_xlfn.XLOOKUP($B458,'Ownership Metrics'!$A:$A,'Ownership Metrics'!$F:$F),"")</f>
        <v>10</v>
      </c>
      <c r="R458" s="30">
        <f>IFERROR(_xlfn.XLOOKUP($B458,'Ownership Metrics'!$A:$A,'Ownership Metrics'!$G:$G),"")</f>
        <v>33</v>
      </c>
      <c r="S458" s="27" t="str">
        <f>IFERROR(_xlfn.XLOOKUP($B458,'Ownership Metrics'!$A:$A,'Ownership Metrics'!$H:$H),"")</f>
        <v>Moderat</v>
      </c>
      <c r="T458" s="27" t="str">
        <f>IFERROR(_xlfn.XLOOKUP($B458,'Ownership Metrics'!$A:$A,'Ownership Metrics'!$I:$I),"")</f>
        <v>Sedang</v>
      </c>
      <c r="U458" s="27">
        <f>IF(COUNTIFS($B$2:$B458,$B458,$D$2:$D458,$D458)=1,1,0)</f>
        <v>1</v>
      </c>
      <c r="V458" s="27">
        <f t="shared" si="22"/>
        <v>2.13</v>
      </c>
      <c r="W458" s="27">
        <f t="shared" si="23"/>
        <v>10</v>
      </c>
      <c r="X458" s="27">
        <f t="shared" si="21"/>
        <v>2.1299999542000001</v>
      </c>
    </row>
    <row r="459" spans="1:24" x14ac:dyDescent="0.25">
      <c r="A459" s="26">
        <v>46265</v>
      </c>
      <c r="B459" s="27" t="s">
        <v>10210</v>
      </c>
      <c r="C459" s="27" t="s">
        <v>633</v>
      </c>
      <c r="D459" s="27" t="s">
        <v>42</v>
      </c>
      <c r="E459" s="27" t="s">
        <v>22</v>
      </c>
      <c r="F459" s="27" t="s">
        <v>23</v>
      </c>
      <c r="G459" s="27"/>
      <c r="H459" s="27" t="s">
        <v>24</v>
      </c>
      <c r="I459" s="28">
        <v>622089300</v>
      </c>
      <c r="J459" s="28">
        <v>0</v>
      </c>
      <c r="K459" s="28">
        <v>622089300</v>
      </c>
      <c r="L459" s="29">
        <v>1.54</v>
      </c>
      <c r="M459" s="29">
        <f>IFERROR(_xlfn.XLOOKUP($B459,'Ownership Metrics'!$A:$A,'Ownership Metrics'!$B:$B),"")</f>
        <v>38.340000000000003</v>
      </c>
      <c r="N459" s="28">
        <f>IFERROR(_xlfn.XLOOKUP($B459,'Ownership Metrics'!$A:$A,'Ownership Metrics'!$C:$C),"")</f>
        <v>2547</v>
      </c>
      <c r="O459" s="29">
        <f>IFERROR(_xlfn.XLOOKUP($B459,'Ownership Metrics'!$A:$A,'Ownership Metrics'!$D:$D),"")</f>
        <v>50.11</v>
      </c>
      <c r="P459" s="29">
        <f>IFERROR(_xlfn.XLOOKUP($B459,'Ownership Metrics'!$A:$A,'Ownership Metrics'!$E:$E),"")</f>
        <v>57.59</v>
      </c>
      <c r="Q459" s="30">
        <f>IFERROR(_xlfn.XLOOKUP($B459,'Ownership Metrics'!$A:$A,'Ownership Metrics'!$F:$F),"")</f>
        <v>6</v>
      </c>
      <c r="R459" s="30">
        <f>IFERROR(_xlfn.XLOOKUP($B459,'Ownership Metrics'!$A:$A,'Ownership Metrics'!$G:$G),"")</f>
        <v>46</v>
      </c>
      <c r="S459" s="27" t="str">
        <f>IFERROR(_xlfn.XLOOKUP($B459,'Ownership Metrics'!$A:$A,'Ownership Metrics'!$H:$H),"")</f>
        <v>Mayoritas</v>
      </c>
      <c r="T459" s="27" t="str">
        <f>IFERROR(_xlfn.XLOOKUP($B459,'Ownership Metrics'!$A:$A,'Ownership Metrics'!$I:$I),"")</f>
        <v>Sedang</v>
      </c>
      <c r="U459" s="27">
        <f>IF(COUNTIFS($B$2:$B459,$B459,$D$2:$D459,$D459)=1,1,0)</f>
        <v>1</v>
      </c>
      <c r="V459" s="27">
        <f t="shared" si="22"/>
        <v>1.54</v>
      </c>
      <c r="W459" s="27">
        <f t="shared" si="23"/>
        <v>4</v>
      </c>
      <c r="X459" s="27">
        <f t="shared" si="21"/>
        <v>1.5399999541</v>
      </c>
    </row>
    <row r="460" spans="1:24" x14ac:dyDescent="0.25">
      <c r="A460" s="26">
        <v>46265</v>
      </c>
      <c r="B460" s="27" t="s">
        <v>10210</v>
      </c>
      <c r="C460" s="27" t="s">
        <v>633</v>
      </c>
      <c r="D460" s="27" t="s">
        <v>634</v>
      </c>
      <c r="E460" s="27" t="s">
        <v>22</v>
      </c>
      <c r="F460" s="27" t="s">
        <v>32</v>
      </c>
      <c r="G460" s="27"/>
      <c r="H460" s="27" t="s">
        <v>64</v>
      </c>
      <c r="I460" s="28">
        <v>11395000</v>
      </c>
      <c r="J460" s="28">
        <v>20276860040</v>
      </c>
      <c r="K460" s="28">
        <v>20288255040</v>
      </c>
      <c r="L460" s="29">
        <v>50.11</v>
      </c>
      <c r="M460" s="29">
        <f>IFERROR(_xlfn.XLOOKUP($B460,'Ownership Metrics'!$A:$A,'Ownership Metrics'!$B:$B),"")</f>
        <v>38.340000000000003</v>
      </c>
      <c r="N460" s="28">
        <f>IFERROR(_xlfn.XLOOKUP($B460,'Ownership Metrics'!$A:$A,'Ownership Metrics'!$C:$C),"")</f>
        <v>2547</v>
      </c>
      <c r="O460" s="29">
        <f>IFERROR(_xlfn.XLOOKUP($B460,'Ownership Metrics'!$A:$A,'Ownership Metrics'!$D:$D),"")</f>
        <v>50.11</v>
      </c>
      <c r="P460" s="29">
        <f>IFERROR(_xlfn.XLOOKUP($B460,'Ownership Metrics'!$A:$A,'Ownership Metrics'!$E:$E),"")</f>
        <v>57.59</v>
      </c>
      <c r="Q460" s="30">
        <f>IFERROR(_xlfn.XLOOKUP($B460,'Ownership Metrics'!$A:$A,'Ownership Metrics'!$F:$F),"")</f>
        <v>6</v>
      </c>
      <c r="R460" s="30">
        <f>IFERROR(_xlfn.XLOOKUP($B460,'Ownership Metrics'!$A:$A,'Ownership Metrics'!$G:$G),"")</f>
        <v>46</v>
      </c>
      <c r="S460" s="27" t="str">
        <f>IFERROR(_xlfn.XLOOKUP($B460,'Ownership Metrics'!$A:$A,'Ownership Metrics'!$H:$H),"")</f>
        <v>Mayoritas</v>
      </c>
      <c r="T460" s="27" t="str">
        <f>IFERROR(_xlfn.XLOOKUP($B460,'Ownership Metrics'!$A:$A,'Ownership Metrics'!$I:$I),"")</f>
        <v>Sedang</v>
      </c>
      <c r="U460" s="27">
        <f>IF(COUNTIFS($B$2:$B460,$B460,$D$2:$D460,$D460)=1,1,0)</f>
        <v>1</v>
      </c>
      <c r="V460" s="27">
        <f t="shared" si="22"/>
        <v>50.11</v>
      </c>
      <c r="W460" s="27">
        <f t="shared" si="23"/>
        <v>1</v>
      </c>
      <c r="X460" s="27">
        <f t="shared" si="21"/>
        <v>50.109999954000003</v>
      </c>
    </row>
    <row r="461" spans="1:24" x14ac:dyDescent="0.25">
      <c r="A461" s="26">
        <v>46265</v>
      </c>
      <c r="B461" s="27" t="s">
        <v>10210</v>
      </c>
      <c r="C461" s="27" t="s">
        <v>633</v>
      </c>
      <c r="D461" s="27" t="s">
        <v>635</v>
      </c>
      <c r="E461" s="27" t="s">
        <v>22</v>
      </c>
      <c r="F461" s="27" t="s">
        <v>32</v>
      </c>
      <c r="G461" s="27"/>
      <c r="H461" s="27"/>
      <c r="I461" s="28">
        <v>0</v>
      </c>
      <c r="J461" s="28">
        <v>1920000000</v>
      </c>
      <c r="K461" s="28">
        <v>1920000000</v>
      </c>
      <c r="L461" s="29">
        <v>4.74</v>
      </c>
      <c r="M461" s="29">
        <f>IFERROR(_xlfn.XLOOKUP($B461,'Ownership Metrics'!$A:$A,'Ownership Metrics'!$B:$B),"")</f>
        <v>38.340000000000003</v>
      </c>
      <c r="N461" s="28">
        <f>IFERROR(_xlfn.XLOOKUP($B461,'Ownership Metrics'!$A:$A,'Ownership Metrics'!$C:$C),"")</f>
        <v>2547</v>
      </c>
      <c r="O461" s="29">
        <f>IFERROR(_xlfn.XLOOKUP($B461,'Ownership Metrics'!$A:$A,'Ownership Metrics'!$D:$D),"")</f>
        <v>50.11</v>
      </c>
      <c r="P461" s="29">
        <f>IFERROR(_xlfn.XLOOKUP($B461,'Ownership Metrics'!$A:$A,'Ownership Metrics'!$E:$E),"")</f>
        <v>57.59</v>
      </c>
      <c r="Q461" s="30">
        <f>IFERROR(_xlfn.XLOOKUP($B461,'Ownership Metrics'!$A:$A,'Ownership Metrics'!$F:$F),"")</f>
        <v>6</v>
      </c>
      <c r="R461" s="30">
        <f>IFERROR(_xlfn.XLOOKUP($B461,'Ownership Metrics'!$A:$A,'Ownership Metrics'!$G:$G),"")</f>
        <v>46</v>
      </c>
      <c r="S461" s="27" t="str">
        <f>IFERROR(_xlfn.XLOOKUP($B461,'Ownership Metrics'!$A:$A,'Ownership Metrics'!$H:$H),"")</f>
        <v>Mayoritas</v>
      </c>
      <c r="T461" s="27" t="str">
        <f>IFERROR(_xlfn.XLOOKUP($B461,'Ownership Metrics'!$A:$A,'Ownership Metrics'!$I:$I),"")</f>
        <v>Sedang</v>
      </c>
      <c r="U461" s="27">
        <f>IF(COUNTIFS($B$2:$B461,$B461,$D$2:$D461,$D461)=1,1,0)</f>
        <v>1</v>
      </c>
      <c r="V461" s="27">
        <f t="shared" si="22"/>
        <v>4.74</v>
      </c>
      <c r="W461" s="27">
        <f t="shared" si="23"/>
        <v>2</v>
      </c>
      <c r="X461" s="27">
        <f t="shared" si="21"/>
        <v>4.7399999539</v>
      </c>
    </row>
    <row r="462" spans="1:24" x14ac:dyDescent="0.25">
      <c r="A462" s="26">
        <v>46265</v>
      </c>
      <c r="B462" s="27" t="s">
        <v>10210</v>
      </c>
      <c r="C462" s="27" t="s">
        <v>633</v>
      </c>
      <c r="D462" s="27" t="s">
        <v>43</v>
      </c>
      <c r="E462" s="27" t="s">
        <v>44</v>
      </c>
      <c r="F462" s="27" t="s">
        <v>23</v>
      </c>
      <c r="G462" s="27"/>
      <c r="H462" s="27" t="s">
        <v>24</v>
      </c>
      <c r="I462" s="28">
        <v>1109315600</v>
      </c>
      <c r="J462" s="28">
        <v>0</v>
      </c>
      <c r="K462" s="28">
        <v>1109315600</v>
      </c>
      <c r="L462" s="29">
        <v>2.74</v>
      </c>
      <c r="M462" s="29">
        <f>IFERROR(_xlfn.XLOOKUP($B462,'Ownership Metrics'!$A:$A,'Ownership Metrics'!$B:$B),"")</f>
        <v>38.340000000000003</v>
      </c>
      <c r="N462" s="28">
        <f>IFERROR(_xlfn.XLOOKUP($B462,'Ownership Metrics'!$A:$A,'Ownership Metrics'!$C:$C),"")</f>
        <v>2547</v>
      </c>
      <c r="O462" s="29">
        <f>IFERROR(_xlfn.XLOOKUP($B462,'Ownership Metrics'!$A:$A,'Ownership Metrics'!$D:$D),"")</f>
        <v>50.11</v>
      </c>
      <c r="P462" s="29">
        <f>IFERROR(_xlfn.XLOOKUP($B462,'Ownership Metrics'!$A:$A,'Ownership Metrics'!$E:$E),"")</f>
        <v>57.59</v>
      </c>
      <c r="Q462" s="30">
        <f>IFERROR(_xlfn.XLOOKUP($B462,'Ownership Metrics'!$A:$A,'Ownership Metrics'!$F:$F),"")</f>
        <v>6</v>
      </c>
      <c r="R462" s="30">
        <f>IFERROR(_xlfn.XLOOKUP($B462,'Ownership Metrics'!$A:$A,'Ownership Metrics'!$G:$G),"")</f>
        <v>46</v>
      </c>
      <c r="S462" s="27" t="str">
        <f>IFERROR(_xlfn.XLOOKUP($B462,'Ownership Metrics'!$A:$A,'Ownership Metrics'!$H:$H),"")</f>
        <v>Mayoritas</v>
      </c>
      <c r="T462" s="27" t="str">
        <f>IFERROR(_xlfn.XLOOKUP($B462,'Ownership Metrics'!$A:$A,'Ownership Metrics'!$I:$I),"")</f>
        <v>Sedang</v>
      </c>
      <c r="U462" s="27">
        <f>IF(COUNTIFS($B$2:$B462,$B462,$D$2:$D462,$D462)=1,1,0)</f>
        <v>1</v>
      </c>
      <c r="V462" s="27">
        <f t="shared" si="22"/>
        <v>2.74</v>
      </c>
      <c r="W462" s="27">
        <f t="shared" si="23"/>
        <v>3</v>
      </c>
      <c r="X462" s="27">
        <f t="shared" si="21"/>
        <v>2.7399999538000004</v>
      </c>
    </row>
    <row r="463" spans="1:24" x14ac:dyDescent="0.25">
      <c r="A463" s="26">
        <v>46265</v>
      </c>
      <c r="B463" s="27" t="s">
        <v>10210</v>
      </c>
      <c r="C463" s="27" t="s">
        <v>633</v>
      </c>
      <c r="D463" s="27" t="s">
        <v>636</v>
      </c>
      <c r="E463" s="27" t="s">
        <v>72</v>
      </c>
      <c r="F463" s="27" t="s">
        <v>32</v>
      </c>
      <c r="G463" s="27"/>
      <c r="H463" s="27" t="s">
        <v>569</v>
      </c>
      <c r="I463" s="28">
        <v>528960239</v>
      </c>
      <c r="J463" s="28">
        <v>0</v>
      </c>
      <c r="K463" s="28">
        <v>528960239</v>
      </c>
      <c r="L463" s="29">
        <v>1.31</v>
      </c>
      <c r="M463" s="29">
        <f>IFERROR(_xlfn.XLOOKUP($B463,'Ownership Metrics'!$A:$A,'Ownership Metrics'!$B:$B),"")</f>
        <v>38.340000000000003</v>
      </c>
      <c r="N463" s="28">
        <f>IFERROR(_xlfn.XLOOKUP($B463,'Ownership Metrics'!$A:$A,'Ownership Metrics'!$C:$C),"")</f>
        <v>2547</v>
      </c>
      <c r="O463" s="29">
        <f>IFERROR(_xlfn.XLOOKUP($B463,'Ownership Metrics'!$A:$A,'Ownership Metrics'!$D:$D),"")</f>
        <v>50.11</v>
      </c>
      <c r="P463" s="29">
        <f>IFERROR(_xlfn.XLOOKUP($B463,'Ownership Metrics'!$A:$A,'Ownership Metrics'!$E:$E),"")</f>
        <v>57.59</v>
      </c>
      <c r="Q463" s="30">
        <f>IFERROR(_xlfn.XLOOKUP($B463,'Ownership Metrics'!$A:$A,'Ownership Metrics'!$F:$F),"")</f>
        <v>6</v>
      </c>
      <c r="R463" s="30">
        <f>IFERROR(_xlfn.XLOOKUP($B463,'Ownership Metrics'!$A:$A,'Ownership Metrics'!$G:$G),"")</f>
        <v>46</v>
      </c>
      <c r="S463" s="27" t="str">
        <f>IFERROR(_xlfn.XLOOKUP($B463,'Ownership Metrics'!$A:$A,'Ownership Metrics'!$H:$H),"")</f>
        <v>Mayoritas</v>
      </c>
      <c r="T463" s="27" t="str">
        <f>IFERROR(_xlfn.XLOOKUP($B463,'Ownership Metrics'!$A:$A,'Ownership Metrics'!$I:$I),"")</f>
        <v>Sedang</v>
      </c>
      <c r="U463" s="27">
        <f>IF(COUNTIFS($B$2:$B463,$B463,$D$2:$D463,$D463)=1,1,0)</f>
        <v>1</v>
      </c>
      <c r="V463" s="27">
        <f t="shared" si="22"/>
        <v>1.31</v>
      </c>
      <c r="W463" s="27">
        <f t="shared" si="23"/>
        <v>5</v>
      </c>
      <c r="X463" s="27">
        <f t="shared" si="21"/>
        <v>1.3099999537</v>
      </c>
    </row>
    <row r="464" spans="1:24" x14ac:dyDescent="0.25">
      <c r="A464" s="26">
        <v>46265</v>
      </c>
      <c r="B464" s="27" t="s">
        <v>10210</v>
      </c>
      <c r="C464" s="27" t="s">
        <v>633</v>
      </c>
      <c r="D464" s="27" t="s">
        <v>260</v>
      </c>
      <c r="E464" s="27" t="s">
        <v>171</v>
      </c>
      <c r="F464" s="27" t="s">
        <v>32</v>
      </c>
      <c r="G464" s="27"/>
      <c r="H464" s="27" t="s">
        <v>33</v>
      </c>
      <c r="I464" s="28">
        <v>492858902</v>
      </c>
      <c r="J464" s="28">
        <v>0</v>
      </c>
      <c r="K464" s="28">
        <v>492858902</v>
      </c>
      <c r="L464" s="29">
        <v>1.22</v>
      </c>
      <c r="M464" s="29">
        <f>IFERROR(_xlfn.XLOOKUP($B464,'Ownership Metrics'!$A:$A,'Ownership Metrics'!$B:$B),"")</f>
        <v>38.340000000000003</v>
      </c>
      <c r="N464" s="28">
        <f>IFERROR(_xlfn.XLOOKUP($B464,'Ownership Metrics'!$A:$A,'Ownership Metrics'!$C:$C),"")</f>
        <v>2547</v>
      </c>
      <c r="O464" s="29">
        <f>IFERROR(_xlfn.XLOOKUP($B464,'Ownership Metrics'!$A:$A,'Ownership Metrics'!$D:$D),"")</f>
        <v>50.11</v>
      </c>
      <c r="P464" s="29">
        <f>IFERROR(_xlfn.XLOOKUP($B464,'Ownership Metrics'!$A:$A,'Ownership Metrics'!$E:$E),"")</f>
        <v>57.59</v>
      </c>
      <c r="Q464" s="30">
        <f>IFERROR(_xlfn.XLOOKUP($B464,'Ownership Metrics'!$A:$A,'Ownership Metrics'!$F:$F),"")</f>
        <v>6</v>
      </c>
      <c r="R464" s="30">
        <f>IFERROR(_xlfn.XLOOKUP($B464,'Ownership Metrics'!$A:$A,'Ownership Metrics'!$G:$G),"")</f>
        <v>46</v>
      </c>
      <c r="S464" s="27" t="str">
        <f>IFERROR(_xlfn.XLOOKUP($B464,'Ownership Metrics'!$A:$A,'Ownership Metrics'!$H:$H),"")</f>
        <v>Mayoritas</v>
      </c>
      <c r="T464" s="27" t="str">
        <f>IFERROR(_xlfn.XLOOKUP($B464,'Ownership Metrics'!$A:$A,'Ownership Metrics'!$I:$I),"")</f>
        <v>Sedang</v>
      </c>
      <c r="U464" s="27">
        <f>IF(COUNTIFS($B$2:$B464,$B464,$D$2:$D464,$D464)=1,1,0)</f>
        <v>1</v>
      </c>
      <c r="V464" s="27">
        <f t="shared" si="22"/>
        <v>1.22</v>
      </c>
      <c r="W464" s="27">
        <f t="shared" si="23"/>
        <v>6</v>
      </c>
      <c r="X464" s="27">
        <f t="shared" si="21"/>
        <v>1.2199999535999999</v>
      </c>
    </row>
    <row r="465" spans="1:24" x14ac:dyDescent="0.25">
      <c r="A465" s="26">
        <v>46265</v>
      </c>
      <c r="B465" s="27" t="s">
        <v>10211</v>
      </c>
      <c r="C465" s="27" t="s">
        <v>638</v>
      </c>
      <c r="D465" s="27" t="s">
        <v>639</v>
      </c>
      <c r="E465" s="27" t="s">
        <v>35</v>
      </c>
      <c r="F465" s="27" t="s">
        <v>23</v>
      </c>
      <c r="G465" s="27" t="s">
        <v>36</v>
      </c>
      <c r="H465" s="27" t="s">
        <v>24</v>
      </c>
      <c r="I465" s="28">
        <v>30862000</v>
      </c>
      <c r="J465" s="28">
        <v>0</v>
      </c>
      <c r="K465" s="28">
        <v>30862000</v>
      </c>
      <c r="L465" s="29">
        <v>2.2000000000000002</v>
      </c>
      <c r="M465" s="29">
        <f>IFERROR(_xlfn.XLOOKUP($B465,'Ownership Metrics'!$A:$A,'Ownership Metrics'!$B:$B),"")</f>
        <v>11.88</v>
      </c>
      <c r="N465" s="28">
        <f>IFERROR(_xlfn.XLOOKUP($B465,'Ownership Metrics'!$A:$A,'Ownership Metrics'!$C:$C),"")</f>
        <v>6015</v>
      </c>
      <c r="O465" s="29">
        <f>IFERROR(_xlfn.XLOOKUP($B465,'Ownership Metrics'!$A:$A,'Ownership Metrics'!$D:$D),"")</f>
        <v>77.39</v>
      </c>
      <c r="P465" s="29">
        <f>IFERROR(_xlfn.XLOOKUP($B465,'Ownership Metrics'!$A:$A,'Ownership Metrics'!$E:$E),"")</f>
        <v>83.14</v>
      </c>
      <c r="Q465" s="30">
        <f>IFERROR(_xlfn.XLOOKUP($B465,'Ownership Metrics'!$A:$A,'Ownership Metrics'!$F:$F),"")</f>
        <v>6</v>
      </c>
      <c r="R465" s="30">
        <f>IFERROR(_xlfn.XLOOKUP($B465,'Ownership Metrics'!$A:$A,'Ownership Metrics'!$G:$G),"")</f>
        <v>71</v>
      </c>
      <c r="S465" s="27" t="str">
        <f>IFERROR(_xlfn.XLOOKUP($B465,'Ownership Metrics'!$A:$A,'Ownership Metrics'!$H:$H),"")</f>
        <v>Mayoritas</v>
      </c>
      <c r="T465" s="27" t="str">
        <f>IFERROR(_xlfn.XLOOKUP($B465,'Ownership Metrics'!$A:$A,'Ownership Metrics'!$I:$I),"")</f>
        <v>Tinggi</v>
      </c>
      <c r="U465" s="27">
        <f>IF(COUNTIFS($B$2:$B465,$B465,$D$2:$D465,$D465)=1,1,0)</f>
        <v>1</v>
      </c>
      <c r="V465" s="27">
        <f t="shared" si="22"/>
        <v>2.2000000000000002</v>
      </c>
      <c r="W465" s="27">
        <f t="shared" si="23"/>
        <v>3</v>
      </c>
      <c r="X465" s="27">
        <f t="shared" si="21"/>
        <v>2.1999999535000003</v>
      </c>
    </row>
    <row r="466" spans="1:24" x14ac:dyDescent="0.25">
      <c r="A466" s="26">
        <v>46265</v>
      </c>
      <c r="B466" s="27" t="s">
        <v>10211</v>
      </c>
      <c r="C466" s="27" t="s">
        <v>638</v>
      </c>
      <c r="D466" s="27" t="s">
        <v>640</v>
      </c>
      <c r="E466" s="27" t="s">
        <v>35</v>
      </c>
      <c r="F466" s="27" t="s">
        <v>23</v>
      </c>
      <c r="G466" s="27" t="s">
        <v>36</v>
      </c>
      <c r="H466" s="27" t="s">
        <v>24</v>
      </c>
      <c r="I466" s="28">
        <v>16011300</v>
      </c>
      <c r="J466" s="28">
        <v>0</v>
      </c>
      <c r="K466" s="28">
        <v>16011300</v>
      </c>
      <c r="L466" s="29">
        <v>1.1399999999999999</v>
      </c>
      <c r="M466" s="29">
        <f>IFERROR(_xlfn.XLOOKUP($B466,'Ownership Metrics'!$A:$A,'Ownership Metrics'!$B:$B),"")</f>
        <v>11.88</v>
      </c>
      <c r="N466" s="28">
        <f>IFERROR(_xlfn.XLOOKUP($B466,'Ownership Metrics'!$A:$A,'Ownership Metrics'!$C:$C),"")</f>
        <v>6015</v>
      </c>
      <c r="O466" s="29">
        <f>IFERROR(_xlfn.XLOOKUP($B466,'Ownership Metrics'!$A:$A,'Ownership Metrics'!$D:$D),"")</f>
        <v>77.39</v>
      </c>
      <c r="P466" s="29">
        <f>IFERROR(_xlfn.XLOOKUP($B466,'Ownership Metrics'!$A:$A,'Ownership Metrics'!$E:$E),"")</f>
        <v>83.14</v>
      </c>
      <c r="Q466" s="30">
        <f>IFERROR(_xlfn.XLOOKUP($B466,'Ownership Metrics'!$A:$A,'Ownership Metrics'!$F:$F),"")</f>
        <v>6</v>
      </c>
      <c r="R466" s="30">
        <f>IFERROR(_xlfn.XLOOKUP($B466,'Ownership Metrics'!$A:$A,'Ownership Metrics'!$G:$G),"")</f>
        <v>71</v>
      </c>
      <c r="S466" s="27" t="str">
        <f>IFERROR(_xlfn.XLOOKUP($B466,'Ownership Metrics'!$A:$A,'Ownership Metrics'!$H:$H),"")</f>
        <v>Mayoritas</v>
      </c>
      <c r="T466" s="27" t="str">
        <f>IFERROR(_xlfn.XLOOKUP($B466,'Ownership Metrics'!$A:$A,'Ownership Metrics'!$I:$I),"")</f>
        <v>Tinggi</v>
      </c>
      <c r="U466" s="27">
        <f>IF(COUNTIFS($B$2:$B466,$B466,$D$2:$D466,$D466)=1,1,0)</f>
        <v>1</v>
      </c>
      <c r="V466" s="27">
        <f t="shared" si="22"/>
        <v>1.1399999999999999</v>
      </c>
      <c r="W466" s="27">
        <f t="shared" si="23"/>
        <v>6</v>
      </c>
      <c r="X466" s="27">
        <f t="shared" si="21"/>
        <v>1.1399999533999998</v>
      </c>
    </row>
    <row r="467" spans="1:24" x14ac:dyDescent="0.25">
      <c r="A467" s="26">
        <v>46265</v>
      </c>
      <c r="B467" s="27" t="s">
        <v>10211</v>
      </c>
      <c r="C467" s="27" t="s">
        <v>638</v>
      </c>
      <c r="D467" s="27" t="s">
        <v>641</v>
      </c>
      <c r="E467" s="27" t="s">
        <v>35</v>
      </c>
      <c r="F467" s="27" t="s">
        <v>23</v>
      </c>
      <c r="G467" s="27" t="s">
        <v>36</v>
      </c>
      <c r="H467" s="27" t="s">
        <v>24</v>
      </c>
      <c r="I467" s="28">
        <v>25555400</v>
      </c>
      <c r="J467" s="28">
        <v>0</v>
      </c>
      <c r="K467" s="28">
        <v>25555400</v>
      </c>
      <c r="L467" s="29">
        <v>1.83</v>
      </c>
      <c r="M467" s="29">
        <f>IFERROR(_xlfn.XLOOKUP($B467,'Ownership Metrics'!$A:$A,'Ownership Metrics'!$B:$B),"")</f>
        <v>11.88</v>
      </c>
      <c r="N467" s="28">
        <f>IFERROR(_xlfn.XLOOKUP($B467,'Ownership Metrics'!$A:$A,'Ownership Metrics'!$C:$C),"")</f>
        <v>6015</v>
      </c>
      <c r="O467" s="29">
        <f>IFERROR(_xlfn.XLOOKUP($B467,'Ownership Metrics'!$A:$A,'Ownership Metrics'!$D:$D),"")</f>
        <v>77.39</v>
      </c>
      <c r="P467" s="29">
        <f>IFERROR(_xlfn.XLOOKUP($B467,'Ownership Metrics'!$A:$A,'Ownership Metrics'!$E:$E),"")</f>
        <v>83.14</v>
      </c>
      <c r="Q467" s="30">
        <f>IFERROR(_xlfn.XLOOKUP($B467,'Ownership Metrics'!$A:$A,'Ownership Metrics'!$F:$F),"")</f>
        <v>6</v>
      </c>
      <c r="R467" s="30">
        <f>IFERROR(_xlfn.XLOOKUP($B467,'Ownership Metrics'!$A:$A,'Ownership Metrics'!$G:$G),"")</f>
        <v>71</v>
      </c>
      <c r="S467" s="27" t="str">
        <f>IFERROR(_xlfn.XLOOKUP($B467,'Ownership Metrics'!$A:$A,'Ownership Metrics'!$H:$H),"")</f>
        <v>Mayoritas</v>
      </c>
      <c r="T467" s="27" t="str">
        <f>IFERROR(_xlfn.XLOOKUP($B467,'Ownership Metrics'!$A:$A,'Ownership Metrics'!$I:$I),"")</f>
        <v>Tinggi</v>
      </c>
      <c r="U467" s="27">
        <f>IF(COUNTIFS($B$2:$B467,$B467,$D$2:$D467,$D467)=1,1,0)</f>
        <v>1</v>
      </c>
      <c r="V467" s="27">
        <f t="shared" si="22"/>
        <v>1.83</v>
      </c>
      <c r="W467" s="27">
        <f t="shared" si="23"/>
        <v>5</v>
      </c>
      <c r="X467" s="27">
        <f t="shared" si="21"/>
        <v>1.8299999533</v>
      </c>
    </row>
    <row r="468" spans="1:24" x14ac:dyDescent="0.25">
      <c r="A468" s="26">
        <v>46265</v>
      </c>
      <c r="B468" s="27" t="s">
        <v>10211</v>
      </c>
      <c r="C468" s="27" t="s">
        <v>638</v>
      </c>
      <c r="D468" s="27" t="s">
        <v>551</v>
      </c>
      <c r="E468" s="27" t="s">
        <v>98</v>
      </c>
      <c r="F468" s="27" t="s">
        <v>23</v>
      </c>
      <c r="G468" s="27"/>
      <c r="H468" s="27" t="s">
        <v>24</v>
      </c>
      <c r="I468" s="28">
        <v>28130800</v>
      </c>
      <c r="J468" s="28">
        <v>0</v>
      </c>
      <c r="K468" s="28">
        <v>28130800</v>
      </c>
      <c r="L468" s="29">
        <v>2.0099999999999998</v>
      </c>
      <c r="M468" s="29">
        <f>IFERROR(_xlfn.XLOOKUP($B468,'Ownership Metrics'!$A:$A,'Ownership Metrics'!$B:$B),"")</f>
        <v>11.88</v>
      </c>
      <c r="N468" s="28">
        <f>IFERROR(_xlfn.XLOOKUP($B468,'Ownership Metrics'!$A:$A,'Ownership Metrics'!$C:$C),"")</f>
        <v>6015</v>
      </c>
      <c r="O468" s="29">
        <f>IFERROR(_xlfn.XLOOKUP($B468,'Ownership Metrics'!$A:$A,'Ownership Metrics'!$D:$D),"")</f>
        <v>77.39</v>
      </c>
      <c r="P468" s="29">
        <f>IFERROR(_xlfn.XLOOKUP($B468,'Ownership Metrics'!$A:$A,'Ownership Metrics'!$E:$E),"")</f>
        <v>83.14</v>
      </c>
      <c r="Q468" s="30">
        <f>IFERROR(_xlfn.XLOOKUP($B468,'Ownership Metrics'!$A:$A,'Ownership Metrics'!$F:$F),"")</f>
        <v>6</v>
      </c>
      <c r="R468" s="30">
        <f>IFERROR(_xlfn.XLOOKUP($B468,'Ownership Metrics'!$A:$A,'Ownership Metrics'!$G:$G),"")</f>
        <v>71</v>
      </c>
      <c r="S468" s="27" t="str">
        <f>IFERROR(_xlfn.XLOOKUP($B468,'Ownership Metrics'!$A:$A,'Ownership Metrics'!$H:$H),"")</f>
        <v>Mayoritas</v>
      </c>
      <c r="T468" s="27" t="str">
        <f>IFERROR(_xlfn.XLOOKUP($B468,'Ownership Metrics'!$A:$A,'Ownership Metrics'!$I:$I),"")</f>
        <v>Tinggi</v>
      </c>
      <c r="U468" s="27">
        <f>IF(COUNTIFS($B$2:$B468,$B468,$D$2:$D468,$D468)=1,1,0)</f>
        <v>1</v>
      </c>
      <c r="V468" s="27">
        <f t="shared" si="22"/>
        <v>2.0099999999999998</v>
      </c>
      <c r="W468" s="27">
        <f t="shared" si="23"/>
        <v>4</v>
      </c>
      <c r="X468" s="27">
        <f t="shared" si="21"/>
        <v>2.0099999531999999</v>
      </c>
    </row>
    <row r="469" spans="1:24" x14ac:dyDescent="0.25">
      <c r="A469" s="26">
        <v>46265</v>
      </c>
      <c r="B469" s="27" t="s">
        <v>10211</v>
      </c>
      <c r="C469" s="27" t="s">
        <v>638</v>
      </c>
      <c r="D469" s="27" t="s">
        <v>170</v>
      </c>
      <c r="E469" s="27" t="s">
        <v>171</v>
      </c>
      <c r="F469" s="27" t="s">
        <v>23</v>
      </c>
      <c r="G469" s="27"/>
      <c r="H469" s="27" t="s">
        <v>24</v>
      </c>
      <c r="I469" s="28">
        <v>1083519966</v>
      </c>
      <c r="J469" s="28">
        <v>0</v>
      </c>
      <c r="K469" s="28">
        <v>1083519966</v>
      </c>
      <c r="L469" s="29">
        <v>77.39</v>
      </c>
      <c r="M469" s="29">
        <f>IFERROR(_xlfn.XLOOKUP($B469,'Ownership Metrics'!$A:$A,'Ownership Metrics'!$B:$B),"")</f>
        <v>11.88</v>
      </c>
      <c r="N469" s="28">
        <f>IFERROR(_xlfn.XLOOKUP($B469,'Ownership Metrics'!$A:$A,'Ownership Metrics'!$C:$C),"")</f>
        <v>6015</v>
      </c>
      <c r="O469" s="29">
        <f>IFERROR(_xlfn.XLOOKUP($B469,'Ownership Metrics'!$A:$A,'Ownership Metrics'!$D:$D),"")</f>
        <v>77.39</v>
      </c>
      <c r="P469" s="29">
        <f>IFERROR(_xlfn.XLOOKUP($B469,'Ownership Metrics'!$A:$A,'Ownership Metrics'!$E:$E),"")</f>
        <v>83.14</v>
      </c>
      <c r="Q469" s="30">
        <f>IFERROR(_xlfn.XLOOKUP($B469,'Ownership Metrics'!$A:$A,'Ownership Metrics'!$F:$F),"")</f>
        <v>6</v>
      </c>
      <c r="R469" s="30">
        <f>IFERROR(_xlfn.XLOOKUP($B469,'Ownership Metrics'!$A:$A,'Ownership Metrics'!$G:$G),"")</f>
        <v>71</v>
      </c>
      <c r="S469" s="27" t="str">
        <f>IFERROR(_xlfn.XLOOKUP($B469,'Ownership Metrics'!$A:$A,'Ownership Metrics'!$H:$H),"")</f>
        <v>Mayoritas</v>
      </c>
      <c r="T469" s="27" t="str">
        <f>IFERROR(_xlfn.XLOOKUP($B469,'Ownership Metrics'!$A:$A,'Ownership Metrics'!$I:$I),"")</f>
        <v>Tinggi</v>
      </c>
      <c r="U469" s="27">
        <f>IF(COUNTIFS($B$2:$B469,$B469,$D$2:$D469,$D469)=1,1,0)</f>
        <v>1</v>
      </c>
      <c r="V469" s="27">
        <f t="shared" si="22"/>
        <v>77.39</v>
      </c>
      <c r="W469" s="27">
        <f t="shared" si="23"/>
        <v>1</v>
      </c>
      <c r="X469" s="27">
        <f t="shared" si="21"/>
        <v>77.389999953100002</v>
      </c>
    </row>
    <row r="470" spans="1:24" x14ac:dyDescent="0.25">
      <c r="A470" s="26">
        <v>46265</v>
      </c>
      <c r="B470" s="27" t="s">
        <v>10211</v>
      </c>
      <c r="C470" s="27" t="s">
        <v>638</v>
      </c>
      <c r="D470" s="27" t="s">
        <v>418</v>
      </c>
      <c r="E470" s="27" t="s">
        <v>67</v>
      </c>
      <c r="F470" s="27" t="s">
        <v>23</v>
      </c>
      <c r="G470" s="27"/>
      <c r="H470" s="27" t="s">
        <v>24</v>
      </c>
      <c r="I470" s="28">
        <v>49630033</v>
      </c>
      <c r="J470" s="28">
        <v>0</v>
      </c>
      <c r="K470" s="28">
        <v>49630033</v>
      </c>
      <c r="L470" s="29">
        <v>3.55</v>
      </c>
      <c r="M470" s="29">
        <f>IFERROR(_xlfn.XLOOKUP($B470,'Ownership Metrics'!$A:$A,'Ownership Metrics'!$B:$B),"")</f>
        <v>11.88</v>
      </c>
      <c r="N470" s="28">
        <f>IFERROR(_xlfn.XLOOKUP($B470,'Ownership Metrics'!$A:$A,'Ownership Metrics'!$C:$C),"")</f>
        <v>6015</v>
      </c>
      <c r="O470" s="29">
        <f>IFERROR(_xlfn.XLOOKUP($B470,'Ownership Metrics'!$A:$A,'Ownership Metrics'!$D:$D),"")</f>
        <v>77.39</v>
      </c>
      <c r="P470" s="29">
        <f>IFERROR(_xlfn.XLOOKUP($B470,'Ownership Metrics'!$A:$A,'Ownership Metrics'!$E:$E),"")</f>
        <v>83.14</v>
      </c>
      <c r="Q470" s="30">
        <f>IFERROR(_xlfn.XLOOKUP($B470,'Ownership Metrics'!$A:$A,'Ownership Metrics'!$F:$F),"")</f>
        <v>6</v>
      </c>
      <c r="R470" s="30">
        <f>IFERROR(_xlfn.XLOOKUP($B470,'Ownership Metrics'!$A:$A,'Ownership Metrics'!$G:$G),"")</f>
        <v>71</v>
      </c>
      <c r="S470" s="27" t="str">
        <f>IFERROR(_xlfn.XLOOKUP($B470,'Ownership Metrics'!$A:$A,'Ownership Metrics'!$H:$H),"")</f>
        <v>Mayoritas</v>
      </c>
      <c r="T470" s="27" t="str">
        <f>IFERROR(_xlfn.XLOOKUP($B470,'Ownership Metrics'!$A:$A,'Ownership Metrics'!$I:$I),"")</f>
        <v>Tinggi</v>
      </c>
      <c r="U470" s="27">
        <f>IF(COUNTIFS($B$2:$B470,$B470,$D$2:$D470,$D470)=1,1,0)</f>
        <v>1</v>
      </c>
      <c r="V470" s="27">
        <f t="shared" si="22"/>
        <v>3.55</v>
      </c>
      <c r="W470" s="27">
        <f t="shared" si="23"/>
        <v>2</v>
      </c>
      <c r="X470" s="27">
        <f t="shared" si="21"/>
        <v>3.5499999529999999</v>
      </c>
    </row>
    <row r="471" spans="1:24" x14ac:dyDescent="0.25">
      <c r="A471" s="26">
        <v>46265</v>
      </c>
      <c r="B471" s="27" t="s">
        <v>10212</v>
      </c>
      <c r="C471" s="27" t="s">
        <v>643</v>
      </c>
      <c r="D471" s="27" t="s">
        <v>644</v>
      </c>
      <c r="E471" s="27" t="s">
        <v>22</v>
      </c>
      <c r="F471" s="27" t="s">
        <v>23</v>
      </c>
      <c r="G471" s="27"/>
      <c r="H471" s="27" t="s">
        <v>24</v>
      </c>
      <c r="I471" s="28">
        <v>0</v>
      </c>
      <c r="J471" s="28">
        <v>9891216695</v>
      </c>
      <c r="K471" s="28">
        <v>9891216695</v>
      </c>
      <c r="L471" s="29">
        <v>77.599999999999994</v>
      </c>
      <c r="M471" s="29">
        <f>IFERROR(_xlfn.XLOOKUP($B471,'Ownership Metrics'!$A:$A,'Ownership Metrics'!$B:$B),"")</f>
        <v>18.41</v>
      </c>
      <c r="N471" s="28">
        <f>IFERROR(_xlfn.XLOOKUP($B471,'Ownership Metrics'!$A:$A,'Ownership Metrics'!$C:$C),"")</f>
        <v>6030</v>
      </c>
      <c r="O471" s="29">
        <f>IFERROR(_xlfn.XLOOKUP($B471,'Ownership Metrics'!$A:$A,'Ownership Metrics'!$D:$D),"")</f>
        <v>77.599999999999994</v>
      </c>
      <c r="P471" s="29">
        <f>IFERROR(_xlfn.XLOOKUP($B471,'Ownership Metrics'!$A:$A,'Ownership Metrics'!$E:$E),"")</f>
        <v>81.59</v>
      </c>
      <c r="Q471" s="30">
        <f>IFERROR(_xlfn.XLOOKUP($B471,'Ownership Metrics'!$A:$A,'Ownership Metrics'!$F:$F),"")</f>
        <v>3</v>
      </c>
      <c r="R471" s="30">
        <f>IFERROR(_xlfn.XLOOKUP($B471,'Ownership Metrics'!$A:$A,'Ownership Metrics'!$G:$G),"")</f>
        <v>74</v>
      </c>
      <c r="S471" s="27" t="str">
        <f>IFERROR(_xlfn.XLOOKUP($B471,'Ownership Metrics'!$A:$A,'Ownership Metrics'!$H:$H),"")</f>
        <v>Mayoritas</v>
      </c>
      <c r="T471" s="27" t="str">
        <f>IFERROR(_xlfn.XLOOKUP($B471,'Ownership Metrics'!$A:$A,'Ownership Metrics'!$I:$I),"")</f>
        <v>Tinggi</v>
      </c>
      <c r="U471" s="27">
        <f>IF(COUNTIFS($B$2:$B471,$B471,$D$2:$D471,$D471)=1,1,0)</f>
        <v>1</v>
      </c>
      <c r="V471" s="27">
        <f t="shared" si="22"/>
        <v>77.599999999999994</v>
      </c>
      <c r="W471" s="27">
        <f t="shared" si="23"/>
        <v>1</v>
      </c>
      <c r="X471" s="27">
        <f t="shared" si="21"/>
        <v>77.599999952899992</v>
      </c>
    </row>
    <row r="472" spans="1:24" x14ac:dyDescent="0.25">
      <c r="A472" s="26">
        <v>46265</v>
      </c>
      <c r="B472" s="27" t="s">
        <v>10212</v>
      </c>
      <c r="C472" s="27" t="s">
        <v>643</v>
      </c>
      <c r="D472" s="27" t="s">
        <v>645</v>
      </c>
      <c r="E472" s="27" t="s">
        <v>35</v>
      </c>
      <c r="F472" s="27" t="s">
        <v>23</v>
      </c>
      <c r="G472" s="27" t="s">
        <v>36</v>
      </c>
      <c r="H472" s="27" t="s">
        <v>24</v>
      </c>
      <c r="I472" s="28">
        <v>317593800</v>
      </c>
      <c r="J472" s="28">
        <v>0</v>
      </c>
      <c r="K472" s="28">
        <v>317593800</v>
      </c>
      <c r="L472" s="29">
        <v>2.4900000000000002</v>
      </c>
      <c r="M472" s="29">
        <f>IFERROR(_xlfn.XLOOKUP($B472,'Ownership Metrics'!$A:$A,'Ownership Metrics'!$B:$B),"")</f>
        <v>18.41</v>
      </c>
      <c r="N472" s="28">
        <f>IFERROR(_xlfn.XLOOKUP($B472,'Ownership Metrics'!$A:$A,'Ownership Metrics'!$C:$C),"")</f>
        <v>6030</v>
      </c>
      <c r="O472" s="29">
        <f>IFERROR(_xlfn.XLOOKUP($B472,'Ownership Metrics'!$A:$A,'Ownership Metrics'!$D:$D),"")</f>
        <v>77.599999999999994</v>
      </c>
      <c r="P472" s="29">
        <f>IFERROR(_xlfn.XLOOKUP($B472,'Ownership Metrics'!$A:$A,'Ownership Metrics'!$E:$E),"")</f>
        <v>81.59</v>
      </c>
      <c r="Q472" s="30">
        <f>IFERROR(_xlfn.XLOOKUP($B472,'Ownership Metrics'!$A:$A,'Ownership Metrics'!$F:$F),"")</f>
        <v>3</v>
      </c>
      <c r="R472" s="30">
        <f>IFERROR(_xlfn.XLOOKUP($B472,'Ownership Metrics'!$A:$A,'Ownership Metrics'!$G:$G),"")</f>
        <v>74</v>
      </c>
      <c r="S472" s="27" t="str">
        <f>IFERROR(_xlfn.XLOOKUP($B472,'Ownership Metrics'!$A:$A,'Ownership Metrics'!$H:$H),"")</f>
        <v>Mayoritas</v>
      </c>
      <c r="T472" s="27" t="str">
        <f>IFERROR(_xlfn.XLOOKUP($B472,'Ownership Metrics'!$A:$A,'Ownership Metrics'!$I:$I),"")</f>
        <v>Tinggi</v>
      </c>
      <c r="U472" s="27">
        <f>IF(COUNTIFS($B$2:$B472,$B472,$D$2:$D472,$D472)=1,1,0)</f>
        <v>1</v>
      </c>
      <c r="V472" s="27">
        <f t="shared" si="22"/>
        <v>2.4900000000000002</v>
      </c>
      <c r="W472" s="27">
        <f t="shared" si="23"/>
        <v>2</v>
      </c>
      <c r="X472" s="27">
        <f t="shared" si="21"/>
        <v>2.4899999528000003</v>
      </c>
    </row>
    <row r="473" spans="1:24" x14ac:dyDescent="0.25">
      <c r="A473" s="26">
        <v>46265</v>
      </c>
      <c r="B473" s="27" t="s">
        <v>10212</v>
      </c>
      <c r="C473" s="27" t="s">
        <v>643</v>
      </c>
      <c r="D473" s="27" t="s">
        <v>646</v>
      </c>
      <c r="E473" s="27" t="s">
        <v>35</v>
      </c>
      <c r="F473" s="27" t="s">
        <v>23</v>
      </c>
      <c r="G473" s="27" t="s">
        <v>36</v>
      </c>
      <c r="H473" s="27" t="s">
        <v>24</v>
      </c>
      <c r="I473" s="28">
        <v>191200045</v>
      </c>
      <c r="J473" s="28">
        <v>0</v>
      </c>
      <c r="K473" s="28">
        <v>191200045</v>
      </c>
      <c r="L473" s="29">
        <v>1.5</v>
      </c>
      <c r="M473" s="29">
        <f>IFERROR(_xlfn.XLOOKUP($B473,'Ownership Metrics'!$A:$A,'Ownership Metrics'!$B:$B),"")</f>
        <v>18.41</v>
      </c>
      <c r="N473" s="28">
        <f>IFERROR(_xlfn.XLOOKUP($B473,'Ownership Metrics'!$A:$A,'Ownership Metrics'!$C:$C),"")</f>
        <v>6030</v>
      </c>
      <c r="O473" s="29">
        <f>IFERROR(_xlfn.XLOOKUP($B473,'Ownership Metrics'!$A:$A,'Ownership Metrics'!$D:$D),"")</f>
        <v>77.599999999999994</v>
      </c>
      <c r="P473" s="29">
        <f>IFERROR(_xlfn.XLOOKUP($B473,'Ownership Metrics'!$A:$A,'Ownership Metrics'!$E:$E),"")</f>
        <v>81.59</v>
      </c>
      <c r="Q473" s="30">
        <f>IFERROR(_xlfn.XLOOKUP($B473,'Ownership Metrics'!$A:$A,'Ownership Metrics'!$F:$F),"")</f>
        <v>3</v>
      </c>
      <c r="R473" s="30">
        <f>IFERROR(_xlfn.XLOOKUP($B473,'Ownership Metrics'!$A:$A,'Ownership Metrics'!$G:$G),"")</f>
        <v>74</v>
      </c>
      <c r="S473" s="27" t="str">
        <f>IFERROR(_xlfn.XLOOKUP($B473,'Ownership Metrics'!$A:$A,'Ownership Metrics'!$H:$H),"")</f>
        <v>Mayoritas</v>
      </c>
      <c r="T473" s="27" t="str">
        <f>IFERROR(_xlfn.XLOOKUP($B473,'Ownership Metrics'!$A:$A,'Ownership Metrics'!$I:$I),"")</f>
        <v>Tinggi</v>
      </c>
      <c r="U473" s="27">
        <f>IF(COUNTIFS($B$2:$B473,$B473,$D$2:$D473,$D473)=1,1,0)</f>
        <v>1</v>
      </c>
      <c r="V473" s="27">
        <f t="shared" si="22"/>
        <v>1.5</v>
      </c>
      <c r="W473" s="27">
        <f t="shared" si="23"/>
        <v>3</v>
      </c>
      <c r="X473" s="27">
        <f t="shared" si="21"/>
        <v>1.4999999527000001</v>
      </c>
    </row>
    <row r="474" spans="1:24" x14ac:dyDescent="0.25">
      <c r="A474" s="26">
        <v>46265</v>
      </c>
      <c r="B474" s="27" t="s">
        <v>10213</v>
      </c>
      <c r="C474" s="27" t="s">
        <v>648</v>
      </c>
      <c r="D474" s="27" t="s">
        <v>649</v>
      </c>
      <c r="E474" s="27" t="s">
        <v>22</v>
      </c>
      <c r="F474" s="27" t="s">
        <v>23</v>
      </c>
      <c r="G474" s="27"/>
      <c r="H474" s="27" t="s">
        <v>24</v>
      </c>
      <c r="I474" s="28">
        <v>732500000</v>
      </c>
      <c r="J474" s="28">
        <v>0</v>
      </c>
      <c r="K474" s="28">
        <v>732500000</v>
      </c>
      <c r="L474" s="29">
        <v>11.72</v>
      </c>
      <c r="M474" s="29">
        <f>IFERROR(_xlfn.XLOOKUP($B474,'Ownership Metrics'!$A:$A,'Ownership Metrics'!$B:$B),"")</f>
        <v>24.52</v>
      </c>
      <c r="N474" s="28">
        <f>IFERROR(_xlfn.XLOOKUP($B474,'Ownership Metrics'!$A:$A,'Ownership Metrics'!$C:$C),"")</f>
        <v>2785</v>
      </c>
      <c r="O474" s="29">
        <f>IFERROR(_xlfn.XLOOKUP($B474,'Ownership Metrics'!$A:$A,'Ownership Metrics'!$D:$D),"")</f>
        <v>51</v>
      </c>
      <c r="P474" s="29">
        <f>IFERROR(_xlfn.XLOOKUP($B474,'Ownership Metrics'!$A:$A,'Ownership Metrics'!$E:$E),"")</f>
        <v>67.44</v>
      </c>
      <c r="Q474" s="30">
        <f>IFERROR(_xlfn.XLOOKUP($B474,'Ownership Metrics'!$A:$A,'Ownership Metrics'!$F:$F),"")</f>
        <v>7</v>
      </c>
      <c r="R474" s="30">
        <f>IFERROR(_xlfn.XLOOKUP($B474,'Ownership Metrics'!$A:$A,'Ownership Metrics'!$G:$G),"")</f>
        <v>50</v>
      </c>
      <c r="S474" s="27" t="str">
        <f>IFERROR(_xlfn.XLOOKUP($B474,'Ownership Metrics'!$A:$A,'Ownership Metrics'!$H:$H),"")</f>
        <v>Mayoritas</v>
      </c>
      <c r="T474" s="27" t="str">
        <f>IFERROR(_xlfn.XLOOKUP($B474,'Ownership Metrics'!$A:$A,'Ownership Metrics'!$I:$I),"")</f>
        <v>Sedang</v>
      </c>
      <c r="U474" s="27">
        <f>IF(COUNTIFS($B$2:$B474,$B474,$D$2:$D474,$D474)=1,1,0)</f>
        <v>1</v>
      </c>
      <c r="V474" s="27">
        <f t="shared" si="22"/>
        <v>11.72</v>
      </c>
      <c r="W474" s="27">
        <f t="shared" si="23"/>
        <v>2</v>
      </c>
      <c r="X474" s="27">
        <f t="shared" si="21"/>
        <v>11.7199999526</v>
      </c>
    </row>
    <row r="475" spans="1:24" x14ac:dyDescent="0.25">
      <c r="A475" s="26">
        <v>46265</v>
      </c>
      <c r="B475" s="27" t="s">
        <v>10213</v>
      </c>
      <c r="C475" s="27" t="s">
        <v>648</v>
      </c>
      <c r="D475" s="27" t="s">
        <v>650</v>
      </c>
      <c r="E475" s="27" t="s">
        <v>22</v>
      </c>
      <c r="F475" s="27" t="s">
        <v>23</v>
      </c>
      <c r="G475" s="27"/>
      <c r="H475" s="27" t="s">
        <v>24</v>
      </c>
      <c r="I475" s="28">
        <v>3187500000</v>
      </c>
      <c r="J475" s="28">
        <v>0</v>
      </c>
      <c r="K475" s="28">
        <v>3187500000</v>
      </c>
      <c r="L475" s="29">
        <v>51</v>
      </c>
      <c r="M475" s="29">
        <f>IFERROR(_xlfn.XLOOKUP($B475,'Ownership Metrics'!$A:$A,'Ownership Metrics'!$B:$B),"")</f>
        <v>24.52</v>
      </c>
      <c r="N475" s="28">
        <f>IFERROR(_xlfn.XLOOKUP($B475,'Ownership Metrics'!$A:$A,'Ownership Metrics'!$C:$C),"")</f>
        <v>2785</v>
      </c>
      <c r="O475" s="29">
        <f>IFERROR(_xlfn.XLOOKUP($B475,'Ownership Metrics'!$A:$A,'Ownership Metrics'!$D:$D),"")</f>
        <v>51</v>
      </c>
      <c r="P475" s="29">
        <f>IFERROR(_xlfn.XLOOKUP($B475,'Ownership Metrics'!$A:$A,'Ownership Metrics'!$E:$E),"")</f>
        <v>67.44</v>
      </c>
      <c r="Q475" s="30">
        <f>IFERROR(_xlfn.XLOOKUP($B475,'Ownership Metrics'!$A:$A,'Ownership Metrics'!$F:$F),"")</f>
        <v>7</v>
      </c>
      <c r="R475" s="30">
        <f>IFERROR(_xlfn.XLOOKUP($B475,'Ownership Metrics'!$A:$A,'Ownership Metrics'!$G:$G),"")</f>
        <v>50</v>
      </c>
      <c r="S475" s="27" t="str">
        <f>IFERROR(_xlfn.XLOOKUP($B475,'Ownership Metrics'!$A:$A,'Ownership Metrics'!$H:$H),"")</f>
        <v>Mayoritas</v>
      </c>
      <c r="T475" s="27" t="str">
        <f>IFERROR(_xlfn.XLOOKUP($B475,'Ownership Metrics'!$A:$A,'Ownership Metrics'!$I:$I),"")</f>
        <v>Sedang</v>
      </c>
      <c r="U475" s="27">
        <f>IF(COUNTIFS($B$2:$B475,$B475,$D$2:$D475,$D475)=1,1,0)</f>
        <v>1</v>
      </c>
      <c r="V475" s="27">
        <f t="shared" si="22"/>
        <v>51</v>
      </c>
      <c r="W475" s="27">
        <f t="shared" si="23"/>
        <v>1</v>
      </c>
      <c r="X475" s="27">
        <f t="shared" si="21"/>
        <v>50.999999952499998</v>
      </c>
    </row>
    <row r="476" spans="1:24" x14ac:dyDescent="0.25">
      <c r="A476" s="26">
        <v>46265</v>
      </c>
      <c r="B476" s="27" t="s">
        <v>10213</v>
      </c>
      <c r="C476" s="27" t="s">
        <v>648</v>
      </c>
      <c r="D476" s="27" t="s">
        <v>651</v>
      </c>
      <c r="E476" s="27" t="s">
        <v>22</v>
      </c>
      <c r="F476" s="27" t="s">
        <v>23</v>
      </c>
      <c r="G476" s="27"/>
      <c r="H476" s="27" t="s">
        <v>24</v>
      </c>
      <c r="I476" s="28">
        <v>76904700</v>
      </c>
      <c r="J476" s="28">
        <v>0</v>
      </c>
      <c r="K476" s="28">
        <v>76904700</v>
      </c>
      <c r="L476" s="29">
        <v>1.23</v>
      </c>
      <c r="M476" s="29">
        <f>IFERROR(_xlfn.XLOOKUP($B476,'Ownership Metrics'!$A:$A,'Ownership Metrics'!$B:$B),"")</f>
        <v>24.52</v>
      </c>
      <c r="N476" s="28">
        <f>IFERROR(_xlfn.XLOOKUP($B476,'Ownership Metrics'!$A:$A,'Ownership Metrics'!$C:$C),"")</f>
        <v>2785</v>
      </c>
      <c r="O476" s="29">
        <f>IFERROR(_xlfn.XLOOKUP($B476,'Ownership Metrics'!$A:$A,'Ownership Metrics'!$D:$D),"")</f>
        <v>51</v>
      </c>
      <c r="P476" s="29">
        <f>IFERROR(_xlfn.XLOOKUP($B476,'Ownership Metrics'!$A:$A,'Ownership Metrics'!$E:$E),"")</f>
        <v>67.44</v>
      </c>
      <c r="Q476" s="30">
        <f>IFERROR(_xlfn.XLOOKUP($B476,'Ownership Metrics'!$A:$A,'Ownership Metrics'!$F:$F),"")</f>
        <v>7</v>
      </c>
      <c r="R476" s="30">
        <f>IFERROR(_xlfn.XLOOKUP($B476,'Ownership Metrics'!$A:$A,'Ownership Metrics'!$G:$G),"")</f>
        <v>50</v>
      </c>
      <c r="S476" s="27" t="str">
        <f>IFERROR(_xlfn.XLOOKUP($B476,'Ownership Metrics'!$A:$A,'Ownership Metrics'!$H:$H),"")</f>
        <v>Mayoritas</v>
      </c>
      <c r="T476" s="27" t="str">
        <f>IFERROR(_xlfn.XLOOKUP($B476,'Ownership Metrics'!$A:$A,'Ownership Metrics'!$I:$I),"")</f>
        <v>Sedang</v>
      </c>
      <c r="U476" s="27">
        <f>IF(COUNTIFS($B$2:$B476,$B476,$D$2:$D476,$D476)=1,1,0)</f>
        <v>1</v>
      </c>
      <c r="V476" s="27">
        <f t="shared" si="22"/>
        <v>1.23</v>
      </c>
      <c r="W476" s="27">
        <f t="shared" si="23"/>
        <v>6</v>
      </c>
      <c r="X476" s="27">
        <f t="shared" si="21"/>
        <v>1.2299999524</v>
      </c>
    </row>
    <row r="477" spans="1:24" x14ac:dyDescent="0.25">
      <c r="A477" s="26">
        <v>46265</v>
      </c>
      <c r="B477" s="27" t="s">
        <v>10213</v>
      </c>
      <c r="C477" s="27" t="s">
        <v>648</v>
      </c>
      <c r="D477" s="27" t="s">
        <v>652</v>
      </c>
      <c r="E477" s="27" t="s">
        <v>22</v>
      </c>
      <c r="F477" s="27" t="s">
        <v>23</v>
      </c>
      <c r="G477" s="27"/>
      <c r="H477" s="27" t="s">
        <v>24</v>
      </c>
      <c r="I477" s="28">
        <v>62790000</v>
      </c>
      <c r="J477" s="28">
        <v>0</v>
      </c>
      <c r="K477" s="28">
        <v>62790000</v>
      </c>
      <c r="L477" s="29">
        <v>1</v>
      </c>
      <c r="M477" s="29">
        <f>IFERROR(_xlfn.XLOOKUP($B477,'Ownership Metrics'!$A:$A,'Ownership Metrics'!$B:$B),"")</f>
        <v>24.52</v>
      </c>
      <c r="N477" s="28">
        <f>IFERROR(_xlfn.XLOOKUP($B477,'Ownership Metrics'!$A:$A,'Ownership Metrics'!$C:$C),"")</f>
        <v>2785</v>
      </c>
      <c r="O477" s="29">
        <f>IFERROR(_xlfn.XLOOKUP($B477,'Ownership Metrics'!$A:$A,'Ownership Metrics'!$D:$D),"")</f>
        <v>51</v>
      </c>
      <c r="P477" s="29">
        <f>IFERROR(_xlfn.XLOOKUP($B477,'Ownership Metrics'!$A:$A,'Ownership Metrics'!$E:$E),"")</f>
        <v>67.44</v>
      </c>
      <c r="Q477" s="30">
        <f>IFERROR(_xlfn.XLOOKUP($B477,'Ownership Metrics'!$A:$A,'Ownership Metrics'!$F:$F),"")</f>
        <v>7</v>
      </c>
      <c r="R477" s="30">
        <f>IFERROR(_xlfn.XLOOKUP($B477,'Ownership Metrics'!$A:$A,'Ownership Metrics'!$G:$G),"")</f>
        <v>50</v>
      </c>
      <c r="S477" s="27" t="str">
        <f>IFERROR(_xlfn.XLOOKUP($B477,'Ownership Metrics'!$A:$A,'Ownership Metrics'!$H:$H),"")</f>
        <v>Mayoritas</v>
      </c>
      <c r="T477" s="27" t="str">
        <f>IFERROR(_xlfn.XLOOKUP($B477,'Ownership Metrics'!$A:$A,'Ownership Metrics'!$I:$I),"")</f>
        <v>Sedang</v>
      </c>
      <c r="U477" s="27">
        <f>IF(COUNTIFS($B$2:$B477,$B477,$D$2:$D477,$D477)=1,1,0)</f>
        <v>1</v>
      </c>
      <c r="V477" s="27">
        <f t="shared" si="22"/>
        <v>1</v>
      </c>
      <c r="W477" s="27">
        <f t="shared" si="23"/>
        <v>7</v>
      </c>
      <c r="X477" s="27">
        <f t="shared" si="21"/>
        <v>0.99999995230000005</v>
      </c>
    </row>
    <row r="478" spans="1:24" x14ac:dyDescent="0.25">
      <c r="A478" s="26">
        <v>46265</v>
      </c>
      <c r="B478" s="27" t="s">
        <v>10213</v>
      </c>
      <c r="C478" s="27" t="s">
        <v>648</v>
      </c>
      <c r="D478" s="27" t="s">
        <v>653</v>
      </c>
      <c r="E478" s="27" t="s">
        <v>35</v>
      </c>
      <c r="F478" s="27" t="s">
        <v>23</v>
      </c>
      <c r="G478" s="27" t="s">
        <v>36</v>
      </c>
      <c r="H478" s="27" t="s">
        <v>24</v>
      </c>
      <c r="I478" s="28">
        <v>83554100</v>
      </c>
      <c r="J478" s="28">
        <v>0</v>
      </c>
      <c r="K478" s="28">
        <v>83554100</v>
      </c>
      <c r="L478" s="29">
        <v>1.34</v>
      </c>
      <c r="M478" s="29">
        <f>IFERROR(_xlfn.XLOOKUP($B478,'Ownership Metrics'!$A:$A,'Ownership Metrics'!$B:$B),"")</f>
        <v>24.52</v>
      </c>
      <c r="N478" s="28">
        <f>IFERROR(_xlfn.XLOOKUP($B478,'Ownership Metrics'!$A:$A,'Ownership Metrics'!$C:$C),"")</f>
        <v>2785</v>
      </c>
      <c r="O478" s="29">
        <f>IFERROR(_xlfn.XLOOKUP($B478,'Ownership Metrics'!$A:$A,'Ownership Metrics'!$D:$D),"")</f>
        <v>51</v>
      </c>
      <c r="P478" s="29">
        <f>IFERROR(_xlfn.XLOOKUP($B478,'Ownership Metrics'!$A:$A,'Ownership Metrics'!$E:$E),"")</f>
        <v>67.44</v>
      </c>
      <c r="Q478" s="30">
        <f>IFERROR(_xlfn.XLOOKUP($B478,'Ownership Metrics'!$A:$A,'Ownership Metrics'!$F:$F),"")</f>
        <v>7</v>
      </c>
      <c r="R478" s="30">
        <f>IFERROR(_xlfn.XLOOKUP($B478,'Ownership Metrics'!$A:$A,'Ownership Metrics'!$G:$G),"")</f>
        <v>50</v>
      </c>
      <c r="S478" s="27" t="str">
        <f>IFERROR(_xlfn.XLOOKUP($B478,'Ownership Metrics'!$A:$A,'Ownership Metrics'!$H:$H),"")</f>
        <v>Mayoritas</v>
      </c>
      <c r="T478" s="27" t="str">
        <f>IFERROR(_xlfn.XLOOKUP($B478,'Ownership Metrics'!$A:$A,'Ownership Metrics'!$I:$I),"")</f>
        <v>Sedang</v>
      </c>
      <c r="U478" s="27">
        <f>IF(COUNTIFS($B$2:$B478,$B478,$D$2:$D478,$D478)=1,1,0)</f>
        <v>1</v>
      </c>
      <c r="V478" s="27">
        <f t="shared" si="22"/>
        <v>1.34</v>
      </c>
      <c r="W478" s="27">
        <f t="shared" si="23"/>
        <v>5</v>
      </c>
      <c r="X478" s="27">
        <f t="shared" si="21"/>
        <v>1.3399999522000001</v>
      </c>
    </row>
    <row r="479" spans="1:24" x14ac:dyDescent="0.25">
      <c r="A479" s="26">
        <v>46265</v>
      </c>
      <c r="B479" s="27" t="s">
        <v>10213</v>
      </c>
      <c r="C479" s="27" t="s">
        <v>648</v>
      </c>
      <c r="D479" s="27" t="s">
        <v>654</v>
      </c>
      <c r="E479" s="27" t="s">
        <v>35</v>
      </c>
      <c r="F479" s="27" t="s">
        <v>23</v>
      </c>
      <c r="G479" s="27" t="s">
        <v>36</v>
      </c>
      <c r="H479" s="27" t="s">
        <v>24</v>
      </c>
      <c r="I479" s="28">
        <v>279407100</v>
      </c>
      <c r="J479" s="28">
        <v>0</v>
      </c>
      <c r="K479" s="28">
        <v>279407100</v>
      </c>
      <c r="L479" s="29">
        <v>4.47</v>
      </c>
      <c r="M479" s="29">
        <f>IFERROR(_xlfn.XLOOKUP($B479,'Ownership Metrics'!$A:$A,'Ownership Metrics'!$B:$B),"")</f>
        <v>24.52</v>
      </c>
      <c r="N479" s="28">
        <f>IFERROR(_xlfn.XLOOKUP($B479,'Ownership Metrics'!$A:$A,'Ownership Metrics'!$C:$C),"")</f>
        <v>2785</v>
      </c>
      <c r="O479" s="29">
        <f>IFERROR(_xlfn.XLOOKUP($B479,'Ownership Metrics'!$A:$A,'Ownership Metrics'!$D:$D),"")</f>
        <v>51</v>
      </c>
      <c r="P479" s="29">
        <f>IFERROR(_xlfn.XLOOKUP($B479,'Ownership Metrics'!$A:$A,'Ownership Metrics'!$E:$E),"")</f>
        <v>67.44</v>
      </c>
      <c r="Q479" s="30">
        <f>IFERROR(_xlfn.XLOOKUP($B479,'Ownership Metrics'!$A:$A,'Ownership Metrics'!$F:$F),"")</f>
        <v>7</v>
      </c>
      <c r="R479" s="30">
        <f>IFERROR(_xlfn.XLOOKUP($B479,'Ownership Metrics'!$A:$A,'Ownership Metrics'!$G:$G),"")</f>
        <v>50</v>
      </c>
      <c r="S479" s="27" t="str">
        <f>IFERROR(_xlfn.XLOOKUP($B479,'Ownership Metrics'!$A:$A,'Ownership Metrics'!$H:$H),"")</f>
        <v>Mayoritas</v>
      </c>
      <c r="T479" s="27" t="str">
        <f>IFERROR(_xlfn.XLOOKUP($B479,'Ownership Metrics'!$A:$A,'Ownership Metrics'!$I:$I),"")</f>
        <v>Sedang</v>
      </c>
      <c r="U479" s="27">
        <f>IF(COUNTIFS($B$2:$B479,$B479,$D$2:$D479,$D479)=1,1,0)</f>
        <v>1</v>
      </c>
      <c r="V479" s="27">
        <f t="shared" si="22"/>
        <v>4.47</v>
      </c>
      <c r="W479" s="27">
        <f t="shared" si="23"/>
        <v>4</v>
      </c>
      <c r="X479" s="27">
        <f t="shared" si="21"/>
        <v>4.4699999520999993</v>
      </c>
    </row>
    <row r="480" spans="1:24" x14ac:dyDescent="0.25">
      <c r="A480" s="26">
        <v>46265</v>
      </c>
      <c r="B480" s="27" t="s">
        <v>10213</v>
      </c>
      <c r="C480" s="27" t="s">
        <v>648</v>
      </c>
      <c r="D480" s="27" t="s">
        <v>655</v>
      </c>
      <c r="E480" s="27" t="s">
        <v>35</v>
      </c>
      <c r="F480" s="27" t="s">
        <v>23</v>
      </c>
      <c r="G480" s="27" t="s">
        <v>36</v>
      </c>
      <c r="H480" s="27" t="s">
        <v>24</v>
      </c>
      <c r="I480" s="28">
        <v>295000000</v>
      </c>
      <c r="J480" s="28">
        <v>0</v>
      </c>
      <c r="K480" s="28">
        <v>295000000</v>
      </c>
      <c r="L480" s="29">
        <v>4.72</v>
      </c>
      <c r="M480" s="29">
        <f>IFERROR(_xlfn.XLOOKUP($B480,'Ownership Metrics'!$A:$A,'Ownership Metrics'!$B:$B),"")</f>
        <v>24.52</v>
      </c>
      <c r="N480" s="28">
        <f>IFERROR(_xlfn.XLOOKUP($B480,'Ownership Metrics'!$A:$A,'Ownership Metrics'!$C:$C),"")</f>
        <v>2785</v>
      </c>
      <c r="O480" s="29">
        <f>IFERROR(_xlfn.XLOOKUP($B480,'Ownership Metrics'!$A:$A,'Ownership Metrics'!$D:$D),"")</f>
        <v>51</v>
      </c>
      <c r="P480" s="29">
        <f>IFERROR(_xlfn.XLOOKUP($B480,'Ownership Metrics'!$A:$A,'Ownership Metrics'!$E:$E),"")</f>
        <v>67.44</v>
      </c>
      <c r="Q480" s="30">
        <f>IFERROR(_xlfn.XLOOKUP($B480,'Ownership Metrics'!$A:$A,'Ownership Metrics'!$F:$F),"")</f>
        <v>7</v>
      </c>
      <c r="R480" s="30">
        <f>IFERROR(_xlfn.XLOOKUP($B480,'Ownership Metrics'!$A:$A,'Ownership Metrics'!$G:$G),"")</f>
        <v>50</v>
      </c>
      <c r="S480" s="27" t="str">
        <f>IFERROR(_xlfn.XLOOKUP($B480,'Ownership Metrics'!$A:$A,'Ownership Metrics'!$H:$H),"")</f>
        <v>Mayoritas</v>
      </c>
      <c r="T480" s="27" t="str">
        <f>IFERROR(_xlfn.XLOOKUP($B480,'Ownership Metrics'!$A:$A,'Ownership Metrics'!$I:$I),"")</f>
        <v>Sedang</v>
      </c>
      <c r="U480" s="27">
        <f>IF(COUNTIFS($B$2:$B480,$B480,$D$2:$D480,$D480)=1,1,0)</f>
        <v>1</v>
      </c>
      <c r="V480" s="27">
        <f t="shared" si="22"/>
        <v>4.72</v>
      </c>
      <c r="W480" s="27">
        <f t="shared" si="23"/>
        <v>3</v>
      </c>
      <c r="X480" s="27">
        <f t="shared" si="21"/>
        <v>4.7199999519999993</v>
      </c>
    </row>
    <row r="481" spans="1:24" x14ac:dyDescent="0.25">
      <c r="A481" s="26">
        <v>46265</v>
      </c>
      <c r="B481" s="27" t="s">
        <v>10214</v>
      </c>
      <c r="C481" s="27" t="s">
        <v>657</v>
      </c>
      <c r="D481" s="27" t="s">
        <v>658</v>
      </c>
      <c r="E481" s="27" t="s">
        <v>22</v>
      </c>
      <c r="F481" s="27" t="s">
        <v>23</v>
      </c>
      <c r="G481" s="27"/>
      <c r="H481" s="27" t="s">
        <v>24</v>
      </c>
      <c r="I481" s="28">
        <v>261128500</v>
      </c>
      <c r="J481" s="28">
        <v>0</v>
      </c>
      <c r="K481" s="28">
        <v>261128500</v>
      </c>
      <c r="L481" s="29">
        <v>2.91</v>
      </c>
      <c r="M481" s="29">
        <f>IFERROR(_xlfn.XLOOKUP($B481,'Ownership Metrics'!$A:$A,'Ownership Metrics'!$B:$B),"")</f>
        <v>53.71</v>
      </c>
      <c r="N481" s="28">
        <f>IFERROR(_xlfn.XLOOKUP($B481,'Ownership Metrics'!$A:$A,'Ownership Metrics'!$C:$C),"")</f>
        <v>939</v>
      </c>
      <c r="O481" s="29">
        <f>IFERROR(_xlfn.XLOOKUP($B481,'Ownership Metrics'!$A:$A,'Ownership Metrics'!$D:$D),"")</f>
        <v>29.96</v>
      </c>
      <c r="P481" s="29">
        <f>IFERROR(_xlfn.XLOOKUP($B481,'Ownership Metrics'!$A:$A,'Ownership Metrics'!$E:$E),"")</f>
        <v>36.89</v>
      </c>
      <c r="Q481" s="30">
        <f>IFERROR(_xlfn.XLOOKUP($B481,'Ownership Metrics'!$A:$A,'Ownership Metrics'!$F:$F),"")</f>
        <v>9</v>
      </c>
      <c r="R481" s="30">
        <f>IFERROR(_xlfn.XLOOKUP($B481,'Ownership Metrics'!$A:$A,'Ownership Metrics'!$G:$G),"")</f>
        <v>29</v>
      </c>
      <c r="S481" s="27" t="str">
        <f>IFERROR(_xlfn.XLOOKUP($B481,'Ownership Metrics'!$A:$A,'Ownership Metrics'!$H:$H),"")</f>
        <v>Tersebar</v>
      </c>
      <c r="T481" s="27" t="str">
        <f>IFERROR(_xlfn.XLOOKUP($B481,'Ownership Metrics'!$A:$A,'Ownership Metrics'!$I:$I),"")</f>
        <v>Sedang</v>
      </c>
      <c r="U481" s="27">
        <f>IF(COUNTIFS($B$2:$B481,$B481,$D$2:$D481,$D481)=1,1,0)</f>
        <v>1</v>
      </c>
      <c r="V481" s="27">
        <f t="shared" si="22"/>
        <v>2.91</v>
      </c>
      <c r="W481" s="27">
        <f t="shared" si="23"/>
        <v>4</v>
      </c>
      <c r="X481" s="27">
        <f t="shared" si="21"/>
        <v>2.9099999519000002</v>
      </c>
    </row>
    <row r="482" spans="1:24" x14ac:dyDescent="0.25">
      <c r="A482" s="26">
        <v>46265</v>
      </c>
      <c r="B482" s="27" t="s">
        <v>10214</v>
      </c>
      <c r="C482" s="27" t="s">
        <v>657</v>
      </c>
      <c r="D482" s="27" t="s">
        <v>659</v>
      </c>
      <c r="E482" s="27" t="s">
        <v>22</v>
      </c>
      <c r="F482" s="27" t="s">
        <v>23</v>
      </c>
      <c r="G482" s="27"/>
      <c r="H482" s="27" t="s">
        <v>24</v>
      </c>
      <c r="I482" s="28">
        <v>90215000</v>
      </c>
      <c r="J482" s="28">
        <v>0</v>
      </c>
      <c r="K482" s="28">
        <v>90215000</v>
      </c>
      <c r="L482" s="29">
        <v>1.01</v>
      </c>
      <c r="M482" s="29">
        <f>IFERROR(_xlfn.XLOOKUP($B482,'Ownership Metrics'!$A:$A,'Ownership Metrics'!$B:$B),"")</f>
        <v>53.71</v>
      </c>
      <c r="N482" s="28">
        <f>IFERROR(_xlfn.XLOOKUP($B482,'Ownership Metrics'!$A:$A,'Ownership Metrics'!$C:$C),"")</f>
        <v>939</v>
      </c>
      <c r="O482" s="29">
        <f>IFERROR(_xlfn.XLOOKUP($B482,'Ownership Metrics'!$A:$A,'Ownership Metrics'!$D:$D),"")</f>
        <v>29.96</v>
      </c>
      <c r="P482" s="29">
        <f>IFERROR(_xlfn.XLOOKUP($B482,'Ownership Metrics'!$A:$A,'Ownership Metrics'!$E:$E),"")</f>
        <v>36.89</v>
      </c>
      <c r="Q482" s="30">
        <f>IFERROR(_xlfn.XLOOKUP($B482,'Ownership Metrics'!$A:$A,'Ownership Metrics'!$F:$F),"")</f>
        <v>9</v>
      </c>
      <c r="R482" s="30">
        <f>IFERROR(_xlfn.XLOOKUP($B482,'Ownership Metrics'!$A:$A,'Ownership Metrics'!$G:$G),"")</f>
        <v>29</v>
      </c>
      <c r="S482" s="27" t="str">
        <f>IFERROR(_xlfn.XLOOKUP($B482,'Ownership Metrics'!$A:$A,'Ownership Metrics'!$H:$H),"")</f>
        <v>Tersebar</v>
      </c>
      <c r="T482" s="27" t="str">
        <f>IFERROR(_xlfn.XLOOKUP($B482,'Ownership Metrics'!$A:$A,'Ownership Metrics'!$I:$I),"")</f>
        <v>Sedang</v>
      </c>
      <c r="U482" s="27">
        <f>IF(COUNTIFS($B$2:$B482,$B482,$D$2:$D482,$D482)=1,1,0)</f>
        <v>1</v>
      </c>
      <c r="V482" s="27">
        <f t="shared" si="22"/>
        <v>1.01</v>
      </c>
      <c r="W482" s="27">
        <f t="shared" si="23"/>
        <v>9</v>
      </c>
      <c r="X482" s="27">
        <f t="shared" si="21"/>
        <v>1.0099999518</v>
      </c>
    </row>
    <row r="483" spans="1:24" x14ac:dyDescent="0.25">
      <c r="A483" s="26">
        <v>46265</v>
      </c>
      <c r="B483" s="27" t="s">
        <v>10214</v>
      </c>
      <c r="C483" s="27" t="s">
        <v>657</v>
      </c>
      <c r="D483" s="27" t="s">
        <v>660</v>
      </c>
      <c r="E483" s="27" t="s">
        <v>83</v>
      </c>
      <c r="F483" s="27" t="s">
        <v>23</v>
      </c>
      <c r="G483" s="27"/>
      <c r="H483" s="27" t="s">
        <v>24</v>
      </c>
      <c r="I483" s="28">
        <v>98756300</v>
      </c>
      <c r="J483" s="28">
        <v>0</v>
      </c>
      <c r="K483" s="28">
        <v>98756300</v>
      </c>
      <c r="L483" s="29">
        <v>1.1000000000000001</v>
      </c>
      <c r="M483" s="29">
        <f>IFERROR(_xlfn.XLOOKUP($B483,'Ownership Metrics'!$A:$A,'Ownership Metrics'!$B:$B),"")</f>
        <v>53.71</v>
      </c>
      <c r="N483" s="28">
        <f>IFERROR(_xlfn.XLOOKUP($B483,'Ownership Metrics'!$A:$A,'Ownership Metrics'!$C:$C),"")</f>
        <v>939</v>
      </c>
      <c r="O483" s="29">
        <f>IFERROR(_xlfn.XLOOKUP($B483,'Ownership Metrics'!$A:$A,'Ownership Metrics'!$D:$D),"")</f>
        <v>29.96</v>
      </c>
      <c r="P483" s="29">
        <f>IFERROR(_xlfn.XLOOKUP($B483,'Ownership Metrics'!$A:$A,'Ownership Metrics'!$E:$E),"")</f>
        <v>36.89</v>
      </c>
      <c r="Q483" s="30">
        <f>IFERROR(_xlfn.XLOOKUP($B483,'Ownership Metrics'!$A:$A,'Ownership Metrics'!$F:$F),"")</f>
        <v>9</v>
      </c>
      <c r="R483" s="30">
        <f>IFERROR(_xlfn.XLOOKUP($B483,'Ownership Metrics'!$A:$A,'Ownership Metrics'!$G:$G),"")</f>
        <v>29</v>
      </c>
      <c r="S483" s="27" t="str">
        <f>IFERROR(_xlfn.XLOOKUP($B483,'Ownership Metrics'!$A:$A,'Ownership Metrics'!$H:$H),"")</f>
        <v>Tersebar</v>
      </c>
      <c r="T483" s="27" t="str">
        <f>IFERROR(_xlfn.XLOOKUP($B483,'Ownership Metrics'!$A:$A,'Ownership Metrics'!$I:$I),"")</f>
        <v>Sedang</v>
      </c>
      <c r="U483" s="27">
        <f>IF(COUNTIFS($B$2:$B483,$B483,$D$2:$D483,$D483)=1,1,0)</f>
        <v>1</v>
      </c>
      <c r="V483" s="27">
        <f t="shared" si="22"/>
        <v>1.1000000000000001</v>
      </c>
      <c r="W483" s="27">
        <f t="shared" si="23"/>
        <v>8</v>
      </c>
      <c r="X483" s="27">
        <f t="shared" si="21"/>
        <v>1.0999999517000001</v>
      </c>
    </row>
    <row r="484" spans="1:24" x14ac:dyDescent="0.25">
      <c r="A484" s="26">
        <v>46265</v>
      </c>
      <c r="B484" s="27" t="s">
        <v>10214</v>
      </c>
      <c r="C484" s="27" t="s">
        <v>657</v>
      </c>
      <c r="D484" s="27" t="s">
        <v>661</v>
      </c>
      <c r="E484" s="27" t="s">
        <v>22</v>
      </c>
      <c r="F484" s="27" t="s">
        <v>23</v>
      </c>
      <c r="G484" s="27"/>
      <c r="H484" s="27" t="s">
        <v>24</v>
      </c>
      <c r="I484" s="28">
        <v>335564300</v>
      </c>
      <c r="J484" s="28">
        <v>0</v>
      </c>
      <c r="K484" s="28">
        <v>335564300</v>
      </c>
      <c r="L484" s="29">
        <v>3.75</v>
      </c>
      <c r="M484" s="29">
        <f>IFERROR(_xlfn.XLOOKUP($B484,'Ownership Metrics'!$A:$A,'Ownership Metrics'!$B:$B),"")</f>
        <v>53.71</v>
      </c>
      <c r="N484" s="28">
        <f>IFERROR(_xlfn.XLOOKUP($B484,'Ownership Metrics'!$A:$A,'Ownership Metrics'!$C:$C),"")</f>
        <v>939</v>
      </c>
      <c r="O484" s="29">
        <f>IFERROR(_xlfn.XLOOKUP($B484,'Ownership Metrics'!$A:$A,'Ownership Metrics'!$D:$D),"")</f>
        <v>29.96</v>
      </c>
      <c r="P484" s="29">
        <f>IFERROR(_xlfn.XLOOKUP($B484,'Ownership Metrics'!$A:$A,'Ownership Metrics'!$E:$E),"")</f>
        <v>36.89</v>
      </c>
      <c r="Q484" s="30">
        <f>IFERROR(_xlfn.XLOOKUP($B484,'Ownership Metrics'!$A:$A,'Ownership Metrics'!$F:$F),"")</f>
        <v>9</v>
      </c>
      <c r="R484" s="30">
        <f>IFERROR(_xlfn.XLOOKUP($B484,'Ownership Metrics'!$A:$A,'Ownership Metrics'!$G:$G),"")</f>
        <v>29</v>
      </c>
      <c r="S484" s="27" t="str">
        <f>IFERROR(_xlfn.XLOOKUP($B484,'Ownership Metrics'!$A:$A,'Ownership Metrics'!$H:$H),"")</f>
        <v>Tersebar</v>
      </c>
      <c r="T484" s="27" t="str">
        <f>IFERROR(_xlfn.XLOOKUP($B484,'Ownership Metrics'!$A:$A,'Ownership Metrics'!$I:$I),"")</f>
        <v>Sedang</v>
      </c>
      <c r="U484" s="27">
        <f>IF(COUNTIFS($B$2:$B484,$B484,$D$2:$D484,$D484)=1,1,0)</f>
        <v>1</v>
      </c>
      <c r="V484" s="27">
        <f t="shared" si="22"/>
        <v>3.75</v>
      </c>
      <c r="W484" s="27">
        <f t="shared" si="23"/>
        <v>2</v>
      </c>
      <c r="X484" s="27">
        <f t="shared" si="21"/>
        <v>3.7499999516</v>
      </c>
    </row>
    <row r="485" spans="1:24" x14ac:dyDescent="0.25">
      <c r="A485" s="26">
        <v>46265</v>
      </c>
      <c r="B485" s="27" t="s">
        <v>10214</v>
      </c>
      <c r="C485" s="27" t="s">
        <v>657</v>
      </c>
      <c r="D485" s="27" t="s">
        <v>662</v>
      </c>
      <c r="E485" s="27" t="s">
        <v>22</v>
      </c>
      <c r="F485" s="27" t="s">
        <v>23</v>
      </c>
      <c r="G485" s="27"/>
      <c r="H485" s="27" t="s">
        <v>24</v>
      </c>
      <c r="I485" s="28">
        <v>285020000</v>
      </c>
      <c r="J485" s="28">
        <v>0</v>
      </c>
      <c r="K485" s="28">
        <v>285020000</v>
      </c>
      <c r="L485" s="29">
        <v>3.18</v>
      </c>
      <c r="M485" s="29">
        <f>IFERROR(_xlfn.XLOOKUP($B485,'Ownership Metrics'!$A:$A,'Ownership Metrics'!$B:$B),"")</f>
        <v>53.71</v>
      </c>
      <c r="N485" s="28">
        <f>IFERROR(_xlfn.XLOOKUP($B485,'Ownership Metrics'!$A:$A,'Ownership Metrics'!$C:$C),"")</f>
        <v>939</v>
      </c>
      <c r="O485" s="29">
        <f>IFERROR(_xlfn.XLOOKUP($B485,'Ownership Metrics'!$A:$A,'Ownership Metrics'!$D:$D),"")</f>
        <v>29.96</v>
      </c>
      <c r="P485" s="29">
        <f>IFERROR(_xlfn.XLOOKUP($B485,'Ownership Metrics'!$A:$A,'Ownership Metrics'!$E:$E),"")</f>
        <v>36.89</v>
      </c>
      <c r="Q485" s="30">
        <f>IFERROR(_xlfn.XLOOKUP($B485,'Ownership Metrics'!$A:$A,'Ownership Metrics'!$F:$F),"")</f>
        <v>9</v>
      </c>
      <c r="R485" s="30">
        <f>IFERROR(_xlfn.XLOOKUP($B485,'Ownership Metrics'!$A:$A,'Ownership Metrics'!$G:$G),"")</f>
        <v>29</v>
      </c>
      <c r="S485" s="27" t="str">
        <f>IFERROR(_xlfn.XLOOKUP($B485,'Ownership Metrics'!$A:$A,'Ownership Metrics'!$H:$H),"")</f>
        <v>Tersebar</v>
      </c>
      <c r="T485" s="27" t="str">
        <f>IFERROR(_xlfn.XLOOKUP($B485,'Ownership Metrics'!$A:$A,'Ownership Metrics'!$I:$I),"")</f>
        <v>Sedang</v>
      </c>
      <c r="U485" s="27">
        <f>IF(COUNTIFS($B$2:$B485,$B485,$D$2:$D485,$D485)=1,1,0)</f>
        <v>1</v>
      </c>
      <c r="V485" s="27">
        <f t="shared" si="22"/>
        <v>3.18</v>
      </c>
      <c r="W485" s="27">
        <f t="shared" si="23"/>
        <v>3</v>
      </c>
      <c r="X485" s="27">
        <f t="shared" si="21"/>
        <v>3.1799999515000001</v>
      </c>
    </row>
    <row r="486" spans="1:24" x14ac:dyDescent="0.25">
      <c r="A486" s="26">
        <v>46265</v>
      </c>
      <c r="B486" s="27" t="s">
        <v>10214</v>
      </c>
      <c r="C486" s="27" t="s">
        <v>657</v>
      </c>
      <c r="D486" s="27" t="s">
        <v>663</v>
      </c>
      <c r="E486" s="27" t="s">
        <v>22</v>
      </c>
      <c r="F486" s="27" t="s">
        <v>23</v>
      </c>
      <c r="G486" s="27"/>
      <c r="H486" s="27" t="s">
        <v>24</v>
      </c>
      <c r="I486" s="28">
        <v>105805000</v>
      </c>
      <c r="J486" s="28">
        <v>0</v>
      </c>
      <c r="K486" s="28">
        <v>105805000</v>
      </c>
      <c r="L486" s="29">
        <v>1.18</v>
      </c>
      <c r="M486" s="29">
        <f>IFERROR(_xlfn.XLOOKUP($B486,'Ownership Metrics'!$A:$A,'Ownership Metrics'!$B:$B),"")</f>
        <v>53.71</v>
      </c>
      <c r="N486" s="28">
        <f>IFERROR(_xlfn.XLOOKUP($B486,'Ownership Metrics'!$A:$A,'Ownership Metrics'!$C:$C),"")</f>
        <v>939</v>
      </c>
      <c r="O486" s="29">
        <f>IFERROR(_xlfn.XLOOKUP($B486,'Ownership Metrics'!$A:$A,'Ownership Metrics'!$D:$D),"")</f>
        <v>29.96</v>
      </c>
      <c r="P486" s="29">
        <f>IFERROR(_xlfn.XLOOKUP($B486,'Ownership Metrics'!$A:$A,'Ownership Metrics'!$E:$E),"")</f>
        <v>36.89</v>
      </c>
      <c r="Q486" s="30">
        <f>IFERROR(_xlfn.XLOOKUP($B486,'Ownership Metrics'!$A:$A,'Ownership Metrics'!$F:$F),"")</f>
        <v>9</v>
      </c>
      <c r="R486" s="30">
        <f>IFERROR(_xlfn.XLOOKUP($B486,'Ownership Metrics'!$A:$A,'Ownership Metrics'!$G:$G),"")</f>
        <v>29</v>
      </c>
      <c r="S486" s="27" t="str">
        <f>IFERROR(_xlfn.XLOOKUP($B486,'Ownership Metrics'!$A:$A,'Ownership Metrics'!$H:$H),"")</f>
        <v>Tersebar</v>
      </c>
      <c r="T486" s="27" t="str">
        <f>IFERROR(_xlfn.XLOOKUP($B486,'Ownership Metrics'!$A:$A,'Ownership Metrics'!$I:$I),"")</f>
        <v>Sedang</v>
      </c>
      <c r="U486" s="27">
        <f>IF(COUNTIFS($B$2:$B486,$B486,$D$2:$D486,$D486)=1,1,0)</f>
        <v>1</v>
      </c>
      <c r="V486" s="27">
        <f t="shared" si="22"/>
        <v>1.18</v>
      </c>
      <c r="W486" s="27">
        <f t="shared" si="23"/>
        <v>7</v>
      </c>
      <c r="X486" s="27">
        <f t="shared" si="21"/>
        <v>1.1799999513999999</v>
      </c>
    </row>
    <row r="487" spans="1:24" x14ac:dyDescent="0.25">
      <c r="A487" s="26">
        <v>46265</v>
      </c>
      <c r="B487" s="27" t="s">
        <v>10214</v>
      </c>
      <c r="C487" s="27" t="s">
        <v>657</v>
      </c>
      <c r="D487" s="27" t="s">
        <v>664</v>
      </c>
      <c r="E487" s="27" t="s">
        <v>35</v>
      </c>
      <c r="F487" s="27" t="s">
        <v>23</v>
      </c>
      <c r="G487" s="27" t="s">
        <v>36</v>
      </c>
      <c r="H487" s="27" t="s">
        <v>24</v>
      </c>
      <c r="I487" s="28">
        <v>111984500</v>
      </c>
      <c r="J487" s="28">
        <v>0</v>
      </c>
      <c r="K487" s="28">
        <v>111984500</v>
      </c>
      <c r="L487" s="29">
        <v>1.25</v>
      </c>
      <c r="M487" s="29">
        <f>IFERROR(_xlfn.XLOOKUP($B487,'Ownership Metrics'!$A:$A,'Ownership Metrics'!$B:$B),"")</f>
        <v>53.71</v>
      </c>
      <c r="N487" s="28">
        <f>IFERROR(_xlfn.XLOOKUP($B487,'Ownership Metrics'!$A:$A,'Ownership Metrics'!$C:$C),"")</f>
        <v>939</v>
      </c>
      <c r="O487" s="29">
        <f>IFERROR(_xlfn.XLOOKUP($B487,'Ownership Metrics'!$A:$A,'Ownership Metrics'!$D:$D),"")</f>
        <v>29.96</v>
      </c>
      <c r="P487" s="29">
        <f>IFERROR(_xlfn.XLOOKUP($B487,'Ownership Metrics'!$A:$A,'Ownership Metrics'!$E:$E),"")</f>
        <v>36.89</v>
      </c>
      <c r="Q487" s="30">
        <f>IFERROR(_xlfn.XLOOKUP($B487,'Ownership Metrics'!$A:$A,'Ownership Metrics'!$F:$F),"")</f>
        <v>9</v>
      </c>
      <c r="R487" s="30">
        <f>IFERROR(_xlfn.XLOOKUP($B487,'Ownership Metrics'!$A:$A,'Ownership Metrics'!$G:$G),"")</f>
        <v>29</v>
      </c>
      <c r="S487" s="27" t="str">
        <f>IFERROR(_xlfn.XLOOKUP($B487,'Ownership Metrics'!$A:$A,'Ownership Metrics'!$H:$H),"")</f>
        <v>Tersebar</v>
      </c>
      <c r="T487" s="27" t="str">
        <f>IFERROR(_xlfn.XLOOKUP($B487,'Ownership Metrics'!$A:$A,'Ownership Metrics'!$I:$I),"")</f>
        <v>Sedang</v>
      </c>
      <c r="U487" s="27">
        <f>IF(COUNTIFS($B$2:$B487,$B487,$D$2:$D487,$D487)=1,1,0)</f>
        <v>1</v>
      </c>
      <c r="V487" s="27">
        <f t="shared" si="22"/>
        <v>1.25</v>
      </c>
      <c r="W487" s="27">
        <f t="shared" si="23"/>
        <v>6</v>
      </c>
      <c r="X487" s="27">
        <f t="shared" si="21"/>
        <v>1.2499999513</v>
      </c>
    </row>
    <row r="488" spans="1:24" x14ac:dyDescent="0.25">
      <c r="A488" s="26">
        <v>46265</v>
      </c>
      <c r="B488" s="27" t="s">
        <v>10214</v>
      </c>
      <c r="C488" s="27" t="s">
        <v>657</v>
      </c>
      <c r="D488" s="27" t="s">
        <v>665</v>
      </c>
      <c r="E488" s="27" t="s">
        <v>35</v>
      </c>
      <c r="F488" s="27" t="s">
        <v>23</v>
      </c>
      <c r="G488" s="27" t="s">
        <v>36</v>
      </c>
      <c r="H488" s="27" t="s">
        <v>24</v>
      </c>
      <c r="I488" s="28">
        <v>174820500</v>
      </c>
      <c r="J488" s="28">
        <v>0</v>
      </c>
      <c r="K488" s="28">
        <v>174820500</v>
      </c>
      <c r="L488" s="29">
        <v>1.95</v>
      </c>
      <c r="M488" s="29">
        <f>IFERROR(_xlfn.XLOOKUP($B488,'Ownership Metrics'!$A:$A,'Ownership Metrics'!$B:$B),"")</f>
        <v>53.71</v>
      </c>
      <c r="N488" s="28">
        <f>IFERROR(_xlfn.XLOOKUP($B488,'Ownership Metrics'!$A:$A,'Ownership Metrics'!$C:$C),"")</f>
        <v>939</v>
      </c>
      <c r="O488" s="29">
        <f>IFERROR(_xlfn.XLOOKUP($B488,'Ownership Metrics'!$A:$A,'Ownership Metrics'!$D:$D),"")</f>
        <v>29.96</v>
      </c>
      <c r="P488" s="29">
        <f>IFERROR(_xlfn.XLOOKUP($B488,'Ownership Metrics'!$A:$A,'Ownership Metrics'!$E:$E),"")</f>
        <v>36.89</v>
      </c>
      <c r="Q488" s="30">
        <f>IFERROR(_xlfn.XLOOKUP($B488,'Ownership Metrics'!$A:$A,'Ownership Metrics'!$F:$F),"")</f>
        <v>9</v>
      </c>
      <c r="R488" s="30">
        <f>IFERROR(_xlfn.XLOOKUP($B488,'Ownership Metrics'!$A:$A,'Ownership Metrics'!$G:$G),"")</f>
        <v>29</v>
      </c>
      <c r="S488" s="27" t="str">
        <f>IFERROR(_xlfn.XLOOKUP($B488,'Ownership Metrics'!$A:$A,'Ownership Metrics'!$H:$H),"")</f>
        <v>Tersebar</v>
      </c>
      <c r="T488" s="27" t="str">
        <f>IFERROR(_xlfn.XLOOKUP($B488,'Ownership Metrics'!$A:$A,'Ownership Metrics'!$I:$I),"")</f>
        <v>Sedang</v>
      </c>
      <c r="U488" s="27">
        <f>IF(COUNTIFS($B$2:$B488,$B488,$D$2:$D488,$D488)=1,1,0)</f>
        <v>1</v>
      </c>
      <c r="V488" s="27">
        <f t="shared" si="22"/>
        <v>1.95</v>
      </c>
      <c r="W488" s="27">
        <f t="shared" si="23"/>
        <v>5</v>
      </c>
      <c r="X488" s="27">
        <f t="shared" si="21"/>
        <v>1.9499999511999999</v>
      </c>
    </row>
    <row r="489" spans="1:24" x14ac:dyDescent="0.25">
      <c r="A489" s="26">
        <v>46265</v>
      </c>
      <c r="B489" s="27" t="s">
        <v>10214</v>
      </c>
      <c r="C489" s="27" t="s">
        <v>657</v>
      </c>
      <c r="D489" s="27" t="s">
        <v>666</v>
      </c>
      <c r="E489" s="27" t="s">
        <v>44</v>
      </c>
      <c r="F489" s="27" t="s">
        <v>23</v>
      </c>
      <c r="G489" s="27"/>
      <c r="H489" s="27" t="s">
        <v>24</v>
      </c>
      <c r="I489" s="28">
        <v>2684208800</v>
      </c>
      <c r="J489" s="28">
        <v>0</v>
      </c>
      <c r="K489" s="28">
        <v>2684208800</v>
      </c>
      <c r="L489" s="29">
        <v>29.96</v>
      </c>
      <c r="M489" s="29">
        <f>IFERROR(_xlfn.XLOOKUP($B489,'Ownership Metrics'!$A:$A,'Ownership Metrics'!$B:$B),"")</f>
        <v>53.71</v>
      </c>
      <c r="N489" s="28">
        <f>IFERROR(_xlfn.XLOOKUP($B489,'Ownership Metrics'!$A:$A,'Ownership Metrics'!$C:$C),"")</f>
        <v>939</v>
      </c>
      <c r="O489" s="29">
        <f>IFERROR(_xlfn.XLOOKUP($B489,'Ownership Metrics'!$A:$A,'Ownership Metrics'!$D:$D),"")</f>
        <v>29.96</v>
      </c>
      <c r="P489" s="29">
        <f>IFERROR(_xlfn.XLOOKUP($B489,'Ownership Metrics'!$A:$A,'Ownership Metrics'!$E:$E),"")</f>
        <v>36.89</v>
      </c>
      <c r="Q489" s="30">
        <f>IFERROR(_xlfn.XLOOKUP($B489,'Ownership Metrics'!$A:$A,'Ownership Metrics'!$F:$F),"")</f>
        <v>9</v>
      </c>
      <c r="R489" s="30">
        <f>IFERROR(_xlfn.XLOOKUP($B489,'Ownership Metrics'!$A:$A,'Ownership Metrics'!$G:$G),"")</f>
        <v>29</v>
      </c>
      <c r="S489" s="27" t="str">
        <f>IFERROR(_xlfn.XLOOKUP($B489,'Ownership Metrics'!$A:$A,'Ownership Metrics'!$H:$H),"")</f>
        <v>Tersebar</v>
      </c>
      <c r="T489" s="27" t="str">
        <f>IFERROR(_xlfn.XLOOKUP($B489,'Ownership Metrics'!$A:$A,'Ownership Metrics'!$I:$I),"")</f>
        <v>Sedang</v>
      </c>
      <c r="U489" s="27">
        <f>IF(COUNTIFS($B$2:$B489,$B489,$D$2:$D489,$D489)=1,1,0)</f>
        <v>1</v>
      </c>
      <c r="V489" s="27">
        <f t="shared" si="22"/>
        <v>29.96</v>
      </c>
      <c r="W489" s="27">
        <f t="shared" si="23"/>
        <v>1</v>
      </c>
      <c r="X489" s="27">
        <f t="shared" si="21"/>
        <v>29.959999951100002</v>
      </c>
    </row>
    <row r="490" spans="1:24" x14ac:dyDescent="0.25">
      <c r="A490" s="26">
        <v>46265</v>
      </c>
      <c r="B490" s="27" t="s">
        <v>10215</v>
      </c>
      <c r="C490" s="27" t="s">
        <v>668</v>
      </c>
      <c r="D490" s="27" t="s">
        <v>669</v>
      </c>
      <c r="E490" s="27" t="s">
        <v>22</v>
      </c>
      <c r="F490" s="27" t="s">
        <v>23</v>
      </c>
      <c r="G490" s="27"/>
      <c r="H490" s="27" t="s">
        <v>24</v>
      </c>
      <c r="I490" s="28">
        <v>349995000</v>
      </c>
      <c r="J490" s="28">
        <v>0</v>
      </c>
      <c r="K490" s="28">
        <v>349995000</v>
      </c>
      <c r="L490" s="29">
        <v>51.18</v>
      </c>
      <c r="M490" s="29">
        <f>IFERROR(_xlfn.XLOOKUP($B490,'Ownership Metrics'!$A:$A,'Ownership Metrics'!$B:$B),"")</f>
        <v>9.99</v>
      </c>
      <c r="N490" s="28">
        <f>IFERROR(_xlfn.XLOOKUP($B490,'Ownership Metrics'!$A:$A,'Ownership Metrics'!$C:$C),"")</f>
        <v>2772</v>
      </c>
      <c r="O490" s="29">
        <f>IFERROR(_xlfn.XLOOKUP($B490,'Ownership Metrics'!$A:$A,'Ownership Metrics'!$D:$D),"")</f>
        <v>51.18</v>
      </c>
      <c r="P490" s="29">
        <f>IFERROR(_xlfn.XLOOKUP($B490,'Ownership Metrics'!$A:$A,'Ownership Metrics'!$E:$E),"")</f>
        <v>61.01</v>
      </c>
      <c r="Q490" s="30">
        <f>IFERROR(_xlfn.XLOOKUP($B490,'Ownership Metrics'!$A:$A,'Ownership Metrics'!$F:$F),"")</f>
        <v>12</v>
      </c>
      <c r="R490" s="30">
        <f>IFERROR(_xlfn.XLOOKUP($B490,'Ownership Metrics'!$A:$A,'Ownership Metrics'!$G:$G),"")</f>
        <v>42</v>
      </c>
      <c r="S490" s="27" t="str">
        <f>IFERROR(_xlfn.XLOOKUP($B490,'Ownership Metrics'!$A:$A,'Ownership Metrics'!$H:$H),"")</f>
        <v>Mayoritas</v>
      </c>
      <c r="T490" s="27" t="str">
        <f>IFERROR(_xlfn.XLOOKUP($B490,'Ownership Metrics'!$A:$A,'Ownership Metrics'!$I:$I),"")</f>
        <v>Sedang</v>
      </c>
      <c r="U490" s="27">
        <f>IF(COUNTIFS($B$2:$B490,$B490,$D$2:$D490,$D490)=1,1,0)</f>
        <v>1</v>
      </c>
      <c r="V490" s="27">
        <f t="shared" si="22"/>
        <v>51.18</v>
      </c>
      <c r="W490" s="27">
        <f t="shared" si="23"/>
        <v>1</v>
      </c>
      <c r="X490" s="27">
        <f t="shared" si="21"/>
        <v>51.179999950999999</v>
      </c>
    </row>
    <row r="491" spans="1:24" x14ac:dyDescent="0.25">
      <c r="A491" s="26">
        <v>46265</v>
      </c>
      <c r="B491" s="27" t="s">
        <v>10215</v>
      </c>
      <c r="C491" s="27" t="s">
        <v>668</v>
      </c>
      <c r="D491" s="27" t="s">
        <v>670</v>
      </c>
      <c r="E491" s="27" t="s">
        <v>35</v>
      </c>
      <c r="F491" s="27" t="s">
        <v>23</v>
      </c>
      <c r="G491" s="27" t="s">
        <v>36</v>
      </c>
      <c r="H491" s="27" t="s">
        <v>24</v>
      </c>
      <c r="I491" s="28">
        <v>23638500</v>
      </c>
      <c r="J491" s="28">
        <v>0</v>
      </c>
      <c r="K491" s="28">
        <v>23638500</v>
      </c>
      <c r="L491" s="29">
        <v>3.46</v>
      </c>
      <c r="M491" s="29">
        <f>IFERROR(_xlfn.XLOOKUP($B491,'Ownership Metrics'!$A:$A,'Ownership Metrics'!$B:$B),"")</f>
        <v>9.99</v>
      </c>
      <c r="N491" s="28">
        <f>IFERROR(_xlfn.XLOOKUP($B491,'Ownership Metrics'!$A:$A,'Ownership Metrics'!$C:$C),"")</f>
        <v>2772</v>
      </c>
      <c r="O491" s="29">
        <f>IFERROR(_xlfn.XLOOKUP($B491,'Ownership Metrics'!$A:$A,'Ownership Metrics'!$D:$D),"")</f>
        <v>51.18</v>
      </c>
      <c r="P491" s="29">
        <f>IFERROR(_xlfn.XLOOKUP($B491,'Ownership Metrics'!$A:$A,'Ownership Metrics'!$E:$E),"")</f>
        <v>61.01</v>
      </c>
      <c r="Q491" s="30">
        <f>IFERROR(_xlfn.XLOOKUP($B491,'Ownership Metrics'!$A:$A,'Ownership Metrics'!$F:$F),"")</f>
        <v>12</v>
      </c>
      <c r="R491" s="30">
        <f>IFERROR(_xlfn.XLOOKUP($B491,'Ownership Metrics'!$A:$A,'Ownership Metrics'!$G:$G),"")</f>
        <v>42</v>
      </c>
      <c r="S491" s="27" t="str">
        <f>IFERROR(_xlfn.XLOOKUP($B491,'Ownership Metrics'!$A:$A,'Ownership Metrics'!$H:$H),"")</f>
        <v>Mayoritas</v>
      </c>
      <c r="T491" s="27" t="str">
        <f>IFERROR(_xlfn.XLOOKUP($B491,'Ownership Metrics'!$A:$A,'Ownership Metrics'!$I:$I),"")</f>
        <v>Sedang</v>
      </c>
      <c r="U491" s="27">
        <f>IF(COUNTIFS($B$2:$B491,$B491,$D$2:$D491,$D491)=1,1,0)</f>
        <v>1</v>
      </c>
      <c r="V491" s="27">
        <f t="shared" si="22"/>
        <v>3.46</v>
      </c>
      <c r="W491" s="27">
        <f t="shared" si="23"/>
        <v>6</v>
      </c>
      <c r="X491" s="27">
        <f t="shared" si="21"/>
        <v>3.4599999508999999</v>
      </c>
    </row>
    <row r="492" spans="1:24" x14ac:dyDescent="0.25">
      <c r="A492" s="26">
        <v>46265</v>
      </c>
      <c r="B492" s="27" t="s">
        <v>10215</v>
      </c>
      <c r="C492" s="27" t="s">
        <v>668</v>
      </c>
      <c r="D492" s="27" t="s">
        <v>671</v>
      </c>
      <c r="E492" s="27" t="s">
        <v>35</v>
      </c>
      <c r="F492" s="27" t="s">
        <v>23</v>
      </c>
      <c r="G492" s="27" t="s">
        <v>36</v>
      </c>
      <c r="H492" s="27"/>
      <c r="I492" s="28">
        <v>33300000</v>
      </c>
      <c r="J492" s="28">
        <v>0</v>
      </c>
      <c r="K492" s="28">
        <v>33300000</v>
      </c>
      <c r="L492" s="29">
        <v>4.87</v>
      </c>
      <c r="M492" s="29">
        <f>IFERROR(_xlfn.XLOOKUP($B492,'Ownership Metrics'!$A:$A,'Ownership Metrics'!$B:$B),"")</f>
        <v>9.99</v>
      </c>
      <c r="N492" s="28">
        <f>IFERROR(_xlfn.XLOOKUP($B492,'Ownership Metrics'!$A:$A,'Ownership Metrics'!$C:$C),"")</f>
        <v>2772</v>
      </c>
      <c r="O492" s="29">
        <f>IFERROR(_xlfn.XLOOKUP($B492,'Ownership Metrics'!$A:$A,'Ownership Metrics'!$D:$D),"")</f>
        <v>51.18</v>
      </c>
      <c r="P492" s="29">
        <f>IFERROR(_xlfn.XLOOKUP($B492,'Ownership Metrics'!$A:$A,'Ownership Metrics'!$E:$E),"")</f>
        <v>61.01</v>
      </c>
      <c r="Q492" s="30">
        <f>IFERROR(_xlfn.XLOOKUP($B492,'Ownership Metrics'!$A:$A,'Ownership Metrics'!$F:$F),"")</f>
        <v>12</v>
      </c>
      <c r="R492" s="30">
        <f>IFERROR(_xlfn.XLOOKUP($B492,'Ownership Metrics'!$A:$A,'Ownership Metrics'!$G:$G),"")</f>
        <v>42</v>
      </c>
      <c r="S492" s="27" t="str">
        <f>IFERROR(_xlfn.XLOOKUP($B492,'Ownership Metrics'!$A:$A,'Ownership Metrics'!$H:$H),"")</f>
        <v>Mayoritas</v>
      </c>
      <c r="T492" s="27" t="str">
        <f>IFERROR(_xlfn.XLOOKUP($B492,'Ownership Metrics'!$A:$A,'Ownership Metrics'!$I:$I),"")</f>
        <v>Sedang</v>
      </c>
      <c r="U492" s="27">
        <f>IF(COUNTIFS($B$2:$B492,$B492,$D$2:$D492,$D492)=1,1,0)</f>
        <v>1</v>
      </c>
      <c r="V492" s="27">
        <f t="shared" si="22"/>
        <v>4.87</v>
      </c>
      <c r="W492" s="27">
        <f t="shared" si="23"/>
        <v>4</v>
      </c>
      <c r="X492" s="27">
        <f t="shared" si="21"/>
        <v>4.8699999508000005</v>
      </c>
    </row>
    <row r="493" spans="1:24" x14ac:dyDescent="0.25">
      <c r="A493" s="26">
        <v>46265</v>
      </c>
      <c r="B493" s="27" t="s">
        <v>10215</v>
      </c>
      <c r="C493" s="27" t="s">
        <v>668</v>
      </c>
      <c r="D493" s="27" t="s">
        <v>672</v>
      </c>
      <c r="E493" s="27" t="s">
        <v>35</v>
      </c>
      <c r="F493" s="27" t="s">
        <v>23</v>
      </c>
      <c r="G493" s="27" t="s">
        <v>36</v>
      </c>
      <c r="H493" s="27" t="s">
        <v>24</v>
      </c>
      <c r="I493" s="28">
        <v>15000000</v>
      </c>
      <c r="J493" s="28">
        <v>0</v>
      </c>
      <c r="K493" s="28">
        <v>15000000</v>
      </c>
      <c r="L493" s="29">
        <v>2.19</v>
      </c>
      <c r="M493" s="29">
        <f>IFERROR(_xlfn.XLOOKUP($B493,'Ownership Metrics'!$A:$A,'Ownership Metrics'!$B:$B),"")</f>
        <v>9.99</v>
      </c>
      <c r="N493" s="28">
        <f>IFERROR(_xlfn.XLOOKUP($B493,'Ownership Metrics'!$A:$A,'Ownership Metrics'!$C:$C),"")</f>
        <v>2772</v>
      </c>
      <c r="O493" s="29">
        <f>IFERROR(_xlfn.XLOOKUP($B493,'Ownership Metrics'!$A:$A,'Ownership Metrics'!$D:$D),"")</f>
        <v>51.18</v>
      </c>
      <c r="P493" s="29">
        <f>IFERROR(_xlfn.XLOOKUP($B493,'Ownership Metrics'!$A:$A,'Ownership Metrics'!$E:$E),"")</f>
        <v>61.01</v>
      </c>
      <c r="Q493" s="30">
        <f>IFERROR(_xlfn.XLOOKUP($B493,'Ownership Metrics'!$A:$A,'Ownership Metrics'!$F:$F),"")</f>
        <v>12</v>
      </c>
      <c r="R493" s="30">
        <f>IFERROR(_xlfn.XLOOKUP($B493,'Ownership Metrics'!$A:$A,'Ownership Metrics'!$G:$G),"")</f>
        <v>42</v>
      </c>
      <c r="S493" s="27" t="str">
        <f>IFERROR(_xlfn.XLOOKUP($B493,'Ownership Metrics'!$A:$A,'Ownership Metrics'!$H:$H),"")</f>
        <v>Mayoritas</v>
      </c>
      <c r="T493" s="27" t="str">
        <f>IFERROR(_xlfn.XLOOKUP($B493,'Ownership Metrics'!$A:$A,'Ownership Metrics'!$I:$I),"")</f>
        <v>Sedang</v>
      </c>
      <c r="U493" s="27">
        <f>IF(COUNTIFS($B$2:$B493,$B493,$D$2:$D493,$D493)=1,1,0)</f>
        <v>1</v>
      </c>
      <c r="V493" s="27">
        <f t="shared" si="22"/>
        <v>2.19</v>
      </c>
      <c r="W493" s="27">
        <f t="shared" si="23"/>
        <v>10</v>
      </c>
      <c r="X493" s="27">
        <f t="shared" si="21"/>
        <v>2.1899999506999999</v>
      </c>
    </row>
    <row r="494" spans="1:24" x14ac:dyDescent="0.25">
      <c r="A494" s="26">
        <v>46265</v>
      </c>
      <c r="B494" s="27" t="s">
        <v>10215</v>
      </c>
      <c r="C494" s="27" t="s">
        <v>668</v>
      </c>
      <c r="D494" s="27" t="s">
        <v>673</v>
      </c>
      <c r="E494" s="27" t="s">
        <v>35</v>
      </c>
      <c r="F494" s="27" t="s">
        <v>23</v>
      </c>
      <c r="G494" s="27" t="s">
        <v>36</v>
      </c>
      <c r="H494" s="27" t="s">
        <v>24</v>
      </c>
      <c r="I494" s="28">
        <v>22000000</v>
      </c>
      <c r="J494" s="28">
        <v>0</v>
      </c>
      <c r="K494" s="28">
        <v>22000000</v>
      </c>
      <c r="L494" s="29">
        <v>3.22</v>
      </c>
      <c r="M494" s="29">
        <f>IFERROR(_xlfn.XLOOKUP($B494,'Ownership Metrics'!$A:$A,'Ownership Metrics'!$B:$B),"")</f>
        <v>9.99</v>
      </c>
      <c r="N494" s="28">
        <f>IFERROR(_xlfn.XLOOKUP($B494,'Ownership Metrics'!$A:$A,'Ownership Metrics'!$C:$C),"")</f>
        <v>2772</v>
      </c>
      <c r="O494" s="29">
        <f>IFERROR(_xlfn.XLOOKUP($B494,'Ownership Metrics'!$A:$A,'Ownership Metrics'!$D:$D),"")</f>
        <v>51.18</v>
      </c>
      <c r="P494" s="29">
        <f>IFERROR(_xlfn.XLOOKUP($B494,'Ownership Metrics'!$A:$A,'Ownership Metrics'!$E:$E),"")</f>
        <v>61.01</v>
      </c>
      <c r="Q494" s="30">
        <f>IFERROR(_xlfn.XLOOKUP($B494,'Ownership Metrics'!$A:$A,'Ownership Metrics'!$F:$F),"")</f>
        <v>12</v>
      </c>
      <c r="R494" s="30">
        <f>IFERROR(_xlfn.XLOOKUP($B494,'Ownership Metrics'!$A:$A,'Ownership Metrics'!$G:$G),"")</f>
        <v>42</v>
      </c>
      <c r="S494" s="27" t="str">
        <f>IFERROR(_xlfn.XLOOKUP($B494,'Ownership Metrics'!$A:$A,'Ownership Metrics'!$H:$H),"")</f>
        <v>Mayoritas</v>
      </c>
      <c r="T494" s="27" t="str">
        <f>IFERROR(_xlfn.XLOOKUP($B494,'Ownership Metrics'!$A:$A,'Ownership Metrics'!$I:$I),"")</f>
        <v>Sedang</v>
      </c>
      <c r="U494" s="27">
        <f>IF(COUNTIFS($B$2:$B494,$B494,$D$2:$D494,$D494)=1,1,0)</f>
        <v>1</v>
      </c>
      <c r="V494" s="27">
        <f t="shared" si="22"/>
        <v>3.22</v>
      </c>
      <c r="W494" s="27">
        <f t="shared" si="23"/>
        <v>9</v>
      </c>
      <c r="X494" s="27">
        <f t="shared" si="21"/>
        <v>3.2199999506000001</v>
      </c>
    </row>
    <row r="495" spans="1:24" x14ac:dyDescent="0.25">
      <c r="A495" s="26">
        <v>46265</v>
      </c>
      <c r="B495" s="27" t="s">
        <v>10215</v>
      </c>
      <c r="C495" s="27" t="s">
        <v>668</v>
      </c>
      <c r="D495" s="27" t="s">
        <v>674</v>
      </c>
      <c r="E495" s="27" t="s">
        <v>35</v>
      </c>
      <c r="F495" s="27" t="s">
        <v>23</v>
      </c>
      <c r="G495" s="27" t="s">
        <v>36</v>
      </c>
      <c r="H495" s="27" t="s">
        <v>24</v>
      </c>
      <c r="I495" s="28">
        <v>23640000</v>
      </c>
      <c r="J495" s="28">
        <v>0</v>
      </c>
      <c r="K495" s="28">
        <v>23640000</v>
      </c>
      <c r="L495" s="29">
        <v>3.46</v>
      </c>
      <c r="M495" s="29">
        <f>IFERROR(_xlfn.XLOOKUP($B495,'Ownership Metrics'!$A:$A,'Ownership Metrics'!$B:$B),"")</f>
        <v>9.99</v>
      </c>
      <c r="N495" s="28">
        <f>IFERROR(_xlfn.XLOOKUP($B495,'Ownership Metrics'!$A:$A,'Ownership Metrics'!$C:$C),"")</f>
        <v>2772</v>
      </c>
      <c r="O495" s="29">
        <f>IFERROR(_xlfn.XLOOKUP($B495,'Ownership Metrics'!$A:$A,'Ownership Metrics'!$D:$D),"")</f>
        <v>51.18</v>
      </c>
      <c r="P495" s="29">
        <f>IFERROR(_xlfn.XLOOKUP($B495,'Ownership Metrics'!$A:$A,'Ownership Metrics'!$E:$E),"")</f>
        <v>61.01</v>
      </c>
      <c r="Q495" s="30">
        <f>IFERROR(_xlfn.XLOOKUP($B495,'Ownership Metrics'!$A:$A,'Ownership Metrics'!$F:$F),"")</f>
        <v>12</v>
      </c>
      <c r="R495" s="30">
        <f>IFERROR(_xlfn.XLOOKUP($B495,'Ownership Metrics'!$A:$A,'Ownership Metrics'!$G:$G),"")</f>
        <v>42</v>
      </c>
      <c r="S495" s="27" t="str">
        <f>IFERROR(_xlfn.XLOOKUP($B495,'Ownership Metrics'!$A:$A,'Ownership Metrics'!$H:$H),"")</f>
        <v>Mayoritas</v>
      </c>
      <c r="T495" s="27" t="str">
        <f>IFERROR(_xlfn.XLOOKUP($B495,'Ownership Metrics'!$A:$A,'Ownership Metrics'!$I:$I),"")</f>
        <v>Sedang</v>
      </c>
      <c r="U495" s="27">
        <f>IF(COUNTIFS($B$2:$B495,$B495,$D$2:$D495,$D495)=1,1,0)</f>
        <v>1</v>
      </c>
      <c r="V495" s="27">
        <f t="shared" si="22"/>
        <v>3.46</v>
      </c>
      <c r="W495" s="27">
        <f t="shared" si="23"/>
        <v>7</v>
      </c>
      <c r="X495" s="27">
        <f t="shared" si="21"/>
        <v>3.4599999504999999</v>
      </c>
    </row>
    <row r="496" spans="1:24" x14ac:dyDescent="0.25">
      <c r="A496" s="26">
        <v>46265</v>
      </c>
      <c r="B496" s="27" t="s">
        <v>10215</v>
      </c>
      <c r="C496" s="27" t="s">
        <v>668</v>
      </c>
      <c r="D496" s="27" t="s">
        <v>675</v>
      </c>
      <c r="E496" s="27" t="s">
        <v>35</v>
      </c>
      <c r="F496" s="27" t="s">
        <v>23</v>
      </c>
      <c r="G496" s="27" t="s">
        <v>36</v>
      </c>
      <c r="H496" s="27" t="s">
        <v>24</v>
      </c>
      <c r="I496" s="28">
        <v>14055900</v>
      </c>
      <c r="J496" s="28">
        <v>0</v>
      </c>
      <c r="K496" s="28">
        <v>14055900</v>
      </c>
      <c r="L496" s="29">
        <v>2.06</v>
      </c>
      <c r="M496" s="29">
        <f>IFERROR(_xlfn.XLOOKUP($B496,'Ownership Metrics'!$A:$A,'Ownership Metrics'!$B:$B),"")</f>
        <v>9.99</v>
      </c>
      <c r="N496" s="28">
        <f>IFERROR(_xlfn.XLOOKUP($B496,'Ownership Metrics'!$A:$A,'Ownership Metrics'!$C:$C),"")</f>
        <v>2772</v>
      </c>
      <c r="O496" s="29">
        <f>IFERROR(_xlfn.XLOOKUP($B496,'Ownership Metrics'!$A:$A,'Ownership Metrics'!$D:$D),"")</f>
        <v>51.18</v>
      </c>
      <c r="P496" s="29">
        <f>IFERROR(_xlfn.XLOOKUP($B496,'Ownership Metrics'!$A:$A,'Ownership Metrics'!$E:$E),"")</f>
        <v>61.01</v>
      </c>
      <c r="Q496" s="30">
        <f>IFERROR(_xlfn.XLOOKUP($B496,'Ownership Metrics'!$A:$A,'Ownership Metrics'!$F:$F),"")</f>
        <v>12</v>
      </c>
      <c r="R496" s="30">
        <f>IFERROR(_xlfn.XLOOKUP($B496,'Ownership Metrics'!$A:$A,'Ownership Metrics'!$G:$G),"")</f>
        <v>42</v>
      </c>
      <c r="S496" s="27" t="str">
        <f>IFERROR(_xlfn.XLOOKUP($B496,'Ownership Metrics'!$A:$A,'Ownership Metrics'!$H:$H),"")</f>
        <v>Mayoritas</v>
      </c>
      <c r="T496" s="27" t="str">
        <f>IFERROR(_xlfn.XLOOKUP($B496,'Ownership Metrics'!$A:$A,'Ownership Metrics'!$I:$I),"")</f>
        <v>Sedang</v>
      </c>
      <c r="U496" s="27">
        <f>IF(COUNTIFS($B$2:$B496,$B496,$D$2:$D496,$D496)=1,1,0)</f>
        <v>1</v>
      </c>
      <c r="V496" s="27">
        <f t="shared" si="22"/>
        <v>2.06</v>
      </c>
      <c r="W496" s="27">
        <f t="shared" si="23"/>
        <v>11</v>
      </c>
      <c r="X496" s="27">
        <f t="shared" si="21"/>
        <v>2.0599999503999999</v>
      </c>
    </row>
    <row r="497" spans="1:24" x14ac:dyDescent="0.25">
      <c r="A497" s="26">
        <v>46265</v>
      </c>
      <c r="B497" s="27" t="s">
        <v>10215</v>
      </c>
      <c r="C497" s="27" t="s">
        <v>668</v>
      </c>
      <c r="D497" s="27" t="s">
        <v>676</v>
      </c>
      <c r="E497" s="27" t="s">
        <v>35</v>
      </c>
      <c r="F497" s="27" t="s">
        <v>23</v>
      </c>
      <c r="G497" s="27" t="s">
        <v>36</v>
      </c>
      <c r="H497" s="27" t="s">
        <v>24</v>
      </c>
      <c r="I497" s="28">
        <v>23640000</v>
      </c>
      <c r="J497" s="28">
        <v>0</v>
      </c>
      <c r="K497" s="28">
        <v>23640000</v>
      </c>
      <c r="L497" s="29">
        <v>3.46</v>
      </c>
      <c r="M497" s="29">
        <f>IFERROR(_xlfn.XLOOKUP($B497,'Ownership Metrics'!$A:$A,'Ownership Metrics'!$B:$B),"")</f>
        <v>9.99</v>
      </c>
      <c r="N497" s="28">
        <f>IFERROR(_xlfn.XLOOKUP($B497,'Ownership Metrics'!$A:$A,'Ownership Metrics'!$C:$C),"")</f>
        <v>2772</v>
      </c>
      <c r="O497" s="29">
        <f>IFERROR(_xlfn.XLOOKUP($B497,'Ownership Metrics'!$A:$A,'Ownership Metrics'!$D:$D),"")</f>
        <v>51.18</v>
      </c>
      <c r="P497" s="29">
        <f>IFERROR(_xlfn.XLOOKUP($B497,'Ownership Metrics'!$A:$A,'Ownership Metrics'!$E:$E),"")</f>
        <v>61.01</v>
      </c>
      <c r="Q497" s="30">
        <f>IFERROR(_xlfn.XLOOKUP($B497,'Ownership Metrics'!$A:$A,'Ownership Metrics'!$F:$F),"")</f>
        <v>12</v>
      </c>
      <c r="R497" s="30">
        <f>IFERROR(_xlfn.XLOOKUP($B497,'Ownership Metrics'!$A:$A,'Ownership Metrics'!$G:$G),"")</f>
        <v>42</v>
      </c>
      <c r="S497" s="27" t="str">
        <f>IFERROR(_xlfn.XLOOKUP($B497,'Ownership Metrics'!$A:$A,'Ownership Metrics'!$H:$H),"")</f>
        <v>Mayoritas</v>
      </c>
      <c r="T497" s="27" t="str">
        <f>IFERROR(_xlfn.XLOOKUP($B497,'Ownership Metrics'!$A:$A,'Ownership Metrics'!$I:$I),"")</f>
        <v>Sedang</v>
      </c>
      <c r="U497" s="27">
        <f>IF(COUNTIFS($B$2:$B497,$B497,$D$2:$D497,$D497)=1,1,0)</f>
        <v>1</v>
      </c>
      <c r="V497" s="27">
        <f t="shared" si="22"/>
        <v>3.46</v>
      </c>
      <c r="W497" s="27">
        <f t="shared" si="23"/>
        <v>8</v>
      </c>
      <c r="X497" s="27">
        <f t="shared" si="21"/>
        <v>3.4599999502999998</v>
      </c>
    </row>
    <row r="498" spans="1:24" x14ac:dyDescent="0.25">
      <c r="A498" s="26">
        <v>46265</v>
      </c>
      <c r="B498" s="27" t="s">
        <v>10215</v>
      </c>
      <c r="C498" s="27" t="s">
        <v>668</v>
      </c>
      <c r="D498" s="27" t="s">
        <v>677</v>
      </c>
      <c r="E498" s="27" t="s">
        <v>35</v>
      </c>
      <c r="F498" s="27" t="s">
        <v>23</v>
      </c>
      <c r="G498" s="27" t="s">
        <v>36</v>
      </c>
      <c r="H498" s="27"/>
      <c r="I498" s="28">
        <v>9626200</v>
      </c>
      <c r="J498" s="28">
        <v>0</v>
      </c>
      <c r="K498" s="28">
        <v>9626200</v>
      </c>
      <c r="L498" s="29">
        <v>1.41</v>
      </c>
      <c r="M498" s="29">
        <f>IFERROR(_xlfn.XLOOKUP($B498,'Ownership Metrics'!$A:$A,'Ownership Metrics'!$B:$B),"")</f>
        <v>9.99</v>
      </c>
      <c r="N498" s="28">
        <f>IFERROR(_xlfn.XLOOKUP($B498,'Ownership Metrics'!$A:$A,'Ownership Metrics'!$C:$C),"")</f>
        <v>2772</v>
      </c>
      <c r="O498" s="29">
        <f>IFERROR(_xlfn.XLOOKUP($B498,'Ownership Metrics'!$A:$A,'Ownership Metrics'!$D:$D),"")</f>
        <v>51.18</v>
      </c>
      <c r="P498" s="29">
        <f>IFERROR(_xlfn.XLOOKUP($B498,'Ownership Metrics'!$A:$A,'Ownership Metrics'!$E:$E),"")</f>
        <v>61.01</v>
      </c>
      <c r="Q498" s="30">
        <f>IFERROR(_xlfn.XLOOKUP($B498,'Ownership Metrics'!$A:$A,'Ownership Metrics'!$F:$F),"")</f>
        <v>12</v>
      </c>
      <c r="R498" s="30">
        <f>IFERROR(_xlfn.XLOOKUP($B498,'Ownership Metrics'!$A:$A,'Ownership Metrics'!$G:$G),"")</f>
        <v>42</v>
      </c>
      <c r="S498" s="27" t="str">
        <f>IFERROR(_xlfn.XLOOKUP($B498,'Ownership Metrics'!$A:$A,'Ownership Metrics'!$H:$H),"")</f>
        <v>Mayoritas</v>
      </c>
      <c r="T498" s="27" t="str">
        <f>IFERROR(_xlfn.XLOOKUP($B498,'Ownership Metrics'!$A:$A,'Ownership Metrics'!$I:$I),"")</f>
        <v>Sedang</v>
      </c>
      <c r="U498" s="27">
        <f>IF(COUNTIFS($B$2:$B498,$B498,$D$2:$D498,$D498)=1,1,0)</f>
        <v>1</v>
      </c>
      <c r="V498" s="27">
        <f t="shared" si="22"/>
        <v>1.41</v>
      </c>
      <c r="W498" s="27">
        <f t="shared" si="23"/>
        <v>12</v>
      </c>
      <c r="X498" s="27">
        <f t="shared" si="21"/>
        <v>1.4099999502</v>
      </c>
    </row>
    <row r="499" spans="1:24" x14ac:dyDescent="0.25">
      <c r="A499" s="26">
        <v>46265</v>
      </c>
      <c r="B499" s="27" t="s">
        <v>10215</v>
      </c>
      <c r="C499" s="27" t="s">
        <v>668</v>
      </c>
      <c r="D499" s="27" t="s">
        <v>678</v>
      </c>
      <c r="E499" s="27" t="s">
        <v>35</v>
      </c>
      <c r="F499" s="27" t="s">
        <v>23</v>
      </c>
      <c r="G499" s="27" t="s">
        <v>36</v>
      </c>
      <c r="H499" s="27" t="s">
        <v>24</v>
      </c>
      <c r="I499" s="28">
        <v>33570000</v>
      </c>
      <c r="J499" s="28">
        <v>0</v>
      </c>
      <c r="K499" s="28">
        <v>33570000</v>
      </c>
      <c r="L499" s="29">
        <v>4.91</v>
      </c>
      <c r="M499" s="29">
        <f>IFERROR(_xlfn.XLOOKUP($B499,'Ownership Metrics'!$A:$A,'Ownership Metrics'!$B:$B),"")</f>
        <v>9.99</v>
      </c>
      <c r="N499" s="28">
        <f>IFERROR(_xlfn.XLOOKUP($B499,'Ownership Metrics'!$A:$A,'Ownership Metrics'!$C:$C),"")</f>
        <v>2772</v>
      </c>
      <c r="O499" s="29">
        <f>IFERROR(_xlfn.XLOOKUP($B499,'Ownership Metrics'!$A:$A,'Ownership Metrics'!$D:$D),"")</f>
        <v>51.18</v>
      </c>
      <c r="P499" s="29">
        <f>IFERROR(_xlfn.XLOOKUP($B499,'Ownership Metrics'!$A:$A,'Ownership Metrics'!$E:$E),"")</f>
        <v>61.01</v>
      </c>
      <c r="Q499" s="30">
        <f>IFERROR(_xlfn.XLOOKUP($B499,'Ownership Metrics'!$A:$A,'Ownership Metrics'!$F:$F),"")</f>
        <v>12</v>
      </c>
      <c r="R499" s="30">
        <f>IFERROR(_xlfn.XLOOKUP($B499,'Ownership Metrics'!$A:$A,'Ownership Metrics'!$G:$G),"")</f>
        <v>42</v>
      </c>
      <c r="S499" s="27" t="str">
        <f>IFERROR(_xlfn.XLOOKUP($B499,'Ownership Metrics'!$A:$A,'Ownership Metrics'!$H:$H),"")</f>
        <v>Mayoritas</v>
      </c>
      <c r="T499" s="27" t="str">
        <f>IFERROR(_xlfn.XLOOKUP($B499,'Ownership Metrics'!$A:$A,'Ownership Metrics'!$I:$I),"")</f>
        <v>Sedang</v>
      </c>
      <c r="U499" s="27">
        <f>IF(COUNTIFS($B$2:$B499,$B499,$D$2:$D499,$D499)=1,1,0)</f>
        <v>1</v>
      </c>
      <c r="V499" s="27">
        <f t="shared" si="22"/>
        <v>4.91</v>
      </c>
      <c r="W499" s="27">
        <f t="shared" si="23"/>
        <v>3</v>
      </c>
      <c r="X499" s="27">
        <f t="shared" si="21"/>
        <v>4.9099999501000005</v>
      </c>
    </row>
    <row r="500" spans="1:24" x14ac:dyDescent="0.25">
      <c r="A500" s="26">
        <v>46265</v>
      </c>
      <c r="B500" s="27" t="s">
        <v>10215</v>
      </c>
      <c r="C500" s="27" t="s">
        <v>668</v>
      </c>
      <c r="D500" s="27" t="s">
        <v>679</v>
      </c>
      <c r="E500" s="27" t="s">
        <v>35</v>
      </c>
      <c r="F500" s="27" t="s">
        <v>23</v>
      </c>
      <c r="G500" s="27" t="s">
        <v>36</v>
      </c>
      <c r="H500" s="27" t="s">
        <v>24</v>
      </c>
      <c r="I500" s="28">
        <v>33640000</v>
      </c>
      <c r="J500" s="28">
        <v>0</v>
      </c>
      <c r="K500" s="28">
        <v>33640000</v>
      </c>
      <c r="L500" s="29">
        <v>4.92</v>
      </c>
      <c r="M500" s="29">
        <f>IFERROR(_xlfn.XLOOKUP($B500,'Ownership Metrics'!$A:$A,'Ownership Metrics'!$B:$B),"")</f>
        <v>9.99</v>
      </c>
      <c r="N500" s="28">
        <f>IFERROR(_xlfn.XLOOKUP($B500,'Ownership Metrics'!$A:$A,'Ownership Metrics'!$C:$C),"")</f>
        <v>2772</v>
      </c>
      <c r="O500" s="29">
        <f>IFERROR(_xlfn.XLOOKUP($B500,'Ownership Metrics'!$A:$A,'Ownership Metrics'!$D:$D),"")</f>
        <v>51.18</v>
      </c>
      <c r="P500" s="29">
        <f>IFERROR(_xlfn.XLOOKUP($B500,'Ownership Metrics'!$A:$A,'Ownership Metrics'!$E:$E),"")</f>
        <v>61.01</v>
      </c>
      <c r="Q500" s="30">
        <f>IFERROR(_xlfn.XLOOKUP($B500,'Ownership Metrics'!$A:$A,'Ownership Metrics'!$F:$F),"")</f>
        <v>12</v>
      </c>
      <c r="R500" s="30">
        <f>IFERROR(_xlfn.XLOOKUP($B500,'Ownership Metrics'!$A:$A,'Ownership Metrics'!$G:$G),"")</f>
        <v>42</v>
      </c>
      <c r="S500" s="27" t="str">
        <f>IFERROR(_xlfn.XLOOKUP($B500,'Ownership Metrics'!$A:$A,'Ownership Metrics'!$H:$H),"")</f>
        <v>Mayoritas</v>
      </c>
      <c r="T500" s="27" t="str">
        <f>IFERROR(_xlfn.XLOOKUP($B500,'Ownership Metrics'!$A:$A,'Ownership Metrics'!$I:$I),"")</f>
        <v>Sedang</v>
      </c>
      <c r="U500" s="27">
        <f>IF(COUNTIFS($B$2:$B500,$B500,$D$2:$D500,$D500)=1,1,0)</f>
        <v>1</v>
      </c>
      <c r="V500" s="27">
        <f t="shared" si="22"/>
        <v>4.92</v>
      </c>
      <c r="W500" s="27">
        <f t="shared" si="23"/>
        <v>2</v>
      </c>
      <c r="X500" s="27">
        <f t="shared" si="21"/>
        <v>4.9199999500000002</v>
      </c>
    </row>
    <row r="501" spans="1:24" x14ac:dyDescent="0.25">
      <c r="A501" s="26">
        <v>46265</v>
      </c>
      <c r="B501" s="27" t="s">
        <v>10215</v>
      </c>
      <c r="C501" s="27" t="s">
        <v>668</v>
      </c>
      <c r="D501" s="27" t="s">
        <v>680</v>
      </c>
      <c r="E501" s="27" t="s">
        <v>35</v>
      </c>
      <c r="F501" s="27" t="s">
        <v>23</v>
      </c>
      <c r="G501" s="27" t="s">
        <v>36</v>
      </c>
      <c r="H501" s="27" t="s">
        <v>24</v>
      </c>
      <c r="I501" s="28">
        <v>33325000</v>
      </c>
      <c r="J501" s="28">
        <v>0</v>
      </c>
      <c r="K501" s="28">
        <v>33325000</v>
      </c>
      <c r="L501" s="29">
        <v>4.87</v>
      </c>
      <c r="M501" s="29">
        <f>IFERROR(_xlfn.XLOOKUP($B501,'Ownership Metrics'!$A:$A,'Ownership Metrics'!$B:$B),"")</f>
        <v>9.99</v>
      </c>
      <c r="N501" s="28">
        <f>IFERROR(_xlfn.XLOOKUP($B501,'Ownership Metrics'!$A:$A,'Ownership Metrics'!$C:$C),"")</f>
        <v>2772</v>
      </c>
      <c r="O501" s="29">
        <f>IFERROR(_xlfn.XLOOKUP($B501,'Ownership Metrics'!$A:$A,'Ownership Metrics'!$D:$D),"")</f>
        <v>51.18</v>
      </c>
      <c r="P501" s="29">
        <f>IFERROR(_xlfn.XLOOKUP($B501,'Ownership Metrics'!$A:$A,'Ownership Metrics'!$E:$E),"")</f>
        <v>61.01</v>
      </c>
      <c r="Q501" s="30">
        <f>IFERROR(_xlfn.XLOOKUP($B501,'Ownership Metrics'!$A:$A,'Ownership Metrics'!$F:$F),"")</f>
        <v>12</v>
      </c>
      <c r="R501" s="30">
        <f>IFERROR(_xlfn.XLOOKUP($B501,'Ownership Metrics'!$A:$A,'Ownership Metrics'!$G:$G),"")</f>
        <v>42</v>
      </c>
      <c r="S501" s="27" t="str">
        <f>IFERROR(_xlfn.XLOOKUP($B501,'Ownership Metrics'!$A:$A,'Ownership Metrics'!$H:$H),"")</f>
        <v>Mayoritas</v>
      </c>
      <c r="T501" s="27" t="str">
        <f>IFERROR(_xlfn.XLOOKUP($B501,'Ownership Metrics'!$A:$A,'Ownership Metrics'!$I:$I),"")</f>
        <v>Sedang</v>
      </c>
      <c r="U501" s="27">
        <f>IF(COUNTIFS($B$2:$B501,$B501,$D$2:$D501,$D501)=1,1,0)</f>
        <v>1</v>
      </c>
      <c r="V501" s="27">
        <f t="shared" si="22"/>
        <v>4.87</v>
      </c>
      <c r="W501" s="27">
        <f t="shared" si="23"/>
        <v>5</v>
      </c>
      <c r="X501" s="27">
        <f t="shared" si="21"/>
        <v>4.8699999499000004</v>
      </c>
    </row>
    <row r="502" spans="1:24" x14ac:dyDescent="0.25">
      <c r="A502" s="26">
        <v>46265</v>
      </c>
      <c r="B502" s="27" t="s">
        <v>10216</v>
      </c>
      <c r="C502" s="27" t="s">
        <v>682</v>
      </c>
      <c r="D502" s="27" t="s">
        <v>683</v>
      </c>
      <c r="E502" s="27" t="s">
        <v>83</v>
      </c>
      <c r="F502" s="27" t="s">
        <v>32</v>
      </c>
      <c r="G502" s="27"/>
      <c r="H502" s="27" t="s">
        <v>256</v>
      </c>
      <c r="I502" s="28">
        <v>27937000</v>
      </c>
      <c r="J502" s="28">
        <v>0</v>
      </c>
      <c r="K502" s="28">
        <v>27937000</v>
      </c>
      <c r="L502" s="29">
        <v>1.03</v>
      </c>
      <c r="M502" s="29">
        <f>IFERROR(_xlfn.XLOOKUP($B502,'Ownership Metrics'!$A:$A,'Ownership Metrics'!$B:$B),"")</f>
        <v>22.65</v>
      </c>
      <c r="N502" s="28">
        <f>IFERROR(_xlfn.XLOOKUP($B502,'Ownership Metrics'!$A:$A,'Ownership Metrics'!$C:$C),"")</f>
        <v>2711</v>
      </c>
      <c r="O502" s="29">
        <f>IFERROR(_xlfn.XLOOKUP($B502,'Ownership Metrics'!$A:$A,'Ownership Metrics'!$D:$D),"")</f>
        <v>47.64</v>
      </c>
      <c r="P502" s="29">
        <f>IFERROR(_xlfn.XLOOKUP($B502,'Ownership Metrics'!$A:$A,'Ownership Metrics'!$E:$E),"")</f>
        <v>72.47</v>
      </c>
      <c r="Q502" s="30">
        <f>IFERROR(_xlfn.XLOOKUP($B502,'Ownership Metrics'!$A:$A,'Ownership Metrics'!$F:$F),"")</f>
        <v>6</v>
      </c>
      <c r="R502" s="30">
        <f>IFERROR(_xlfn.XLOOKUP($B502,'Ownership Metrics'!$A:$A,'Ownership Metrics'!$G:$G),"")</f>
        <v>52</v>
      </c>
      <c r="S502" s="27" t="str">
        <f>IFERROR(_xlfn.XLOOKUP($B502,'Ownership Metrics'!$A:$A,'Ownership Metrics'!$H:$H),"")</f>
        <v>Terkonsentrasi</v>
      </c>
      <c r="T502" s="27" t="str">
        <f>IFERROR(_xlfn.XLOOKUP($B502,'Ownership Metrics'!$A:$A,'Ownership Metrics'!$I:$I),"")</f>
        <v>Sedang</v>
      </c>
      <c r="U502" s="27">
        <f>IF(COUNTIFS($B$2:$B502,$B502,$D$2:$D502,$D502)=1,1,0)</f>
        <v>1</v>
      </c>
      <c r="V502" s="27">
        <f t="shared" si="22"/>
        <v>1.03</v>
      </c>
      <c r="W502" s="27">
        <f t="shared" si="23"/>
        <v>6</v>
      </c>
      <c r="X502" s="27">
        <f t="shared" si="21"/>
        <v>1.0299999498000001</v>
      </c>
    </row>
    <row r="503" spans="1:24" x14ac:dyDescent="0.25">
      <c r="A503" s="26">
        <v>46265</v>
      </c>
      <c r="B503" s="27" t="s">
        <v>10216</v>
      </c>
      <c r="C503" s="27" t="s">
        <v>682</v>
      </c>
      <c r="D503" s="27" t="s">
        <v>684</v>
      </c>
      <c r="E503" s="27" t="s">
        <v>35</v>
      </c>
      <c r="F503" s="27" t="s">
        <v>23</v>
      </c>
      <c r="G503" s="27" t="s">
        <v>36</v>
      </c>
      <c r="H503" s="27" t="s">
        <v>24</v>
      </c>
      <c r="I503" s="28">
        <v>0</v>
      </c>
      <c r="J503" s="28">
        <v>1292000000</v>
      </c>
      <c r="K503" s="28">
        <v>1292000000</v>
      </c>
      <c r="L503" s="29">
        <v>47.64</v>
      </c>
      <c r="M503" s="29">
        <f>IFERROR(_xlfn.XLOOKUP($B503,'Ownership Metrics'!$A:$A,'Ownership Metrics'!$B:$B),"")</f>
        <v>22.65</v>
      </c>
      <c r="N503" s="28">
        <f>IFERROR(_xlfn.XLOOKUP($B503,'Ownership Metrics'!$A:$A,'Ownership Metrics'!$C:$C),"")</f>
        <v>2711</v>
      </c>
      <c r="O503" s="29">
        <f>IFERROR(_xlfn.XLOOKUP($B503,'Ownership Metrics'!$A:$A,'Ownership Metrics'!$D:$D),"")</f>
        <v>47.64</v>
      </c>
      <c r="P503" s="29">
        <f>IFERROR(_xlfn.XLOOKUP($B503,'Ownership Metrics'!$A:$A,'Ownership Metrics'!$E:$E),"")</f>
        <v>72.47</v>
      </c>
      <c r="Q503" s="30">
        <f>IFERROR(_xlfn.XLOOKUP($B503,'Ownership Metrics'!$A:$A,'Ownership Metrics'!$F:$F),"")</f>
        <v>6</v>
      </c>
      <c r="R503" s="30">
        <f>IFERROR(_xlfn.XLOOKUP($B503,'Ownership Metrics'!$A:$A,'Ownership Metrics'!$G:$G),"")</f>
        <v>52</v>
      </c>
      <c r="S503" s="27" t="str">
        <f>IFERROR(_xlfn.XLOOKUP($B503,'Ownership Metrics'!$A:$A,'Ownership Metrics'!$H:$H),"")</f>
        <v>Terkonsentrasi</v>
      </c>
      <c r="T503" s="27" t="str">
        <f>IFERROR(_xlfn.XLOOKUP($B503,'Ownership Metrics'!$A:$A,'Ownership Metrics'!$I:$I),"")</f>
        <v>Sedang</v>
      </c>
      <c r="U503" s="27">
        <f>IF(COUNTIFS($B$2:$B503,$B503,$D$2:$D503,$D503)=1,1,0)</f>
        <v>1</v>
      </c>
      <c r="V503" s="27">
        <f t="shared" si="22"/>
        <v>47.64</v>
      </c>
      <c r="W503" s="27">
        <f t="shared" si="23"/>
        <v>1</v>
      </c>
      <c r="X503" s="27">
        <f t="shared" si="21"/>
        <v>47.639999949699998</v>
      </c>
    </row>
    <row r="504" spans="1:24" x14ac:dyDescent="0.25">
      <c r="A504" s="26">
        <v>46265</v>
      </c>
      <c r="B504" s="27" t="s">
        <v>10216</v>
      </c>
      <c r="C504" s="27" t="s">
        <v>682</v>
      </c>
      <c r="D504" s="27" t="s">
        <v>685</v>
      </c>
      <c r="E504" s="27" t="s">
        <v>35</v>
      </c>
      <c r="F504" s="27" t="s">
        <v>23</v>
      </c>
      <c r="G504" s="27" t="s">
        <v>36</v>
      </c>
      <c r="H504" s="27" t="s">
        <v>24</v>
      </c>
      <c r="I504" s="28">
        <v>0</v>
      </c>
      <c r="J504" s="28">
        <v>551000000</v>
      </c>
      <c r="K504" s="28">
        <v>551000000</v>
      </c>
      <c r="L504" s="29">
        <v>20.32</v>
      </c>
      <c r="M504" s="29">
        <f>IFERROR(_xlfn.XLOOKUP($B504,'Ownership Metrics'!$A:$A,'Ownership Metrics'!$B:$B),"")</f>
        <v>22.65</v>
      </c>
      <c r="N504" s="28">
        <f>IFERROR(_xlfn.XLOOKUP($B504,'Ownership Metrics'!$A:$A,'Ownership Metrics'!$C:$C),"")</f>
        <v>2711</v>
      </c>
      <c r="O504" s="29">
        <f>IFERROR(_xlfn.XLOOKUP($B504,'Ownership Metrics'!$A:$A,'Ownership Metrics'!$D:$D),"")</f>
        <v>47.64</v>
      </c>
      <c r="P504" s="29">
        <f>IFERROR(_xlfn.XLOOKUP($B504,'Ownership Metrics'!$A:$A,'Ownership Metrics'!$E:$E),"")</f>
        <v>72.47</v>
      </c>
      <c r="Q504" s="30">
        <f>IFERROR(_xlfn.XLOOKUP($B504,'Ownership Metrics'!$A:$A,'Ownership Metrics'!$F:$F),"")</f>
        <v>6</v>
      </c>
      <c r="R504" s="30">
        <f>IFERROR(_xlfn.XLOOKUP($B504,'Ownership Metrics'!$A:$A,'Ownership Metrics'!$G:$G),"")</f>
        <v>52</v>
      </c>
      <c r="S504" s="27" t="str">
        <f>IFERROR(_xlfn.XLOOKUP($B504,'Ownership Metrics'!$A:$A,'Ownership Metrics'!$H:$H),"")</f>
        <v>Terkonsentrasi</v>
      </c>
      <c r="T504" s="27" t="str">
        <f>IFERROR(_xlfn.XLOOKUP($B504,'Ownership Metrics'!$A:$A,'Ownership Metrics'!$I:$I),"")</f>
        <v>Sedang</v>
      </c>
      <c r="U504" s="27">
        <f>IF(COUNTIFS($B$2:$B504,$B504,$D$2:$D504,$D504)=1,1,0)</f>
        <v>1</v>
      </c>
      <c r="V504" s="27">
        <f t="shared" si="22"/>
        <v>20.32</v>
      </c>
      <c r="W504" s="27">
        <f t="shared" si="23"/>
        <v>2</v>
      </c>
      <c r="X504" s="27">
        <f t="shared" si="21"/>
        <v>20.3199999496</v>
      </c>
    </row>
    <row r="505" spans="1:24" x14ac:dyDescent="0.25">
      <c r="A505" s="26">
        <v>46265</v>
      </c>
      <c r="B505" s="27" t="s">
        <v>10216</v>
      </c>
      <c r="C505" s="27" t="s">
        <v>682</v>
      </c>
      <c r="D505" s="27" t="s">
        <v>686</v>
      </c>
      <c r="E505" s="27" t="s">
        <v>35</v>
      </c>
      <c r="F505" s="27" t="s">
        <v>23</v>
      </c>
      <c r="G505" s="27" t="s">
        <v>36</v>
      </c>
      <c r="H505" s="27" t="s">
        <v>24</v>
      </c>
      <c r="I505" s="28">
        <v>0</v>
      </c>
      <c r="J505" s="28">
        <v>57000000</v>
      </c>
      <c r="K505" s="28">
        <v>57000000</v>
      </c>
      <c r="L505" s="29">
        <v>2.1</v>
      </c>
      <c r="M505" s="29">
        <f>IFERROR(_xlfn.XLOOKUP($B505,'Ownership Metrics'!$A:$A,'Ownership Metrics'!$B:$B),"")</f>
        <v>22.65</v>
      </c>
      <c r="N505" s="28">
        <f>IFERROR(_xlfn.XLOOKUP($B505,'Ownership Metrics'!$A:$A,'Ownership Metrics'!$C:$C),"")</f>
        <v>2711</v>
      </c>
      <c r="O505" s="29">
        <f>IFERROR(_xlfn.XLOOKUP($B505,'Ownership Metrics'!$A:$A,'Ownership Metrics'!$D:$D),"")</f>
        <v>47.64</v>
      </c>
      <c r="P505" s="29">
        <f>IFERROR(_xlfn.XLOOKUP($B505,'Ownership Metrics'!$A:$A,'Ownership Metrics'!$E:$E),"")</f>
        <v>72.47</v>
      </c>
      <c r="Q505" s="30">
        <f>IFERROR(_xlfn.XLOOKUP($B505,'Ownership Metrics'!$A:$A,'Ownership Metrics'!$F:$F),"")</f>
        <v>6</v>
      </c>
      <c r="R505" s="30">
        <f>IFERROR(_xlfn.XLOOKUP($B505,'Ownership Metrics'!$A:$A,'Ownership Metrics'!$G:$G),"")</f>
        <v>52</v>
      </c>
      <c r="S505" s="27" t="str">
        <f>IFERROR(_xlfn.XLOOKUP($B505,'Ownership Metrics'!$A:$A,'Ownership Metrics'!$H:$H),"")</f>
        <v>Terkonsentrasi</v>
      </c>
      <c r="T505" s="27" t="str">
        <f>IFERROR(_xlfn.XLOOKUP($B505,'Ownership Metrics'!$A:$A,'Ownership Metrics'!$I:$I),"")</f>
        <v>Sedang</v>
      </c>
      <c r="U505" s="27">
        <f>IF(COUNTIFS($B$2:$B505,$B505,$D$2:$D505,$D505)=1,1,0)</f>
        <v>1</v>
      </c>
      <c r="V505" s="27">
        <f t="shared" si="22"/>
        <v>2.1</v>
      </c>
      <c r="W505" s="27">
        <f t="shared" si="23"/>
        <v>4</v>
      </c>
      <c r="X505" s="27">
        <f t="shared" si="21"/>
        <v>2.0999999494999999</v>
      </c>
    </row>
    <row r="506" spans="1:24" x14ac:dyDescent="0.25">
      <c r="A506" s="26">
        <v>46265</v>
      </c>
      <c r="B506" s="27" t="s">
        <v>10216</v>
      </c>
      <c r="C506" s="27" t="s">
        <v>682</v>
      </c>
      <c r="D506" s="27" t="s">
        <v>687</v>
      </c>
      <c r="E506" s="27" t="s">
        <v>35</v>
      </c>
      <c r="F506" s="27" t="s">
        <v>32</v>
      </c>
      <c r="G506" s="27" t="s">
        <v>195</v>
      </c>
      <c r="H506" s="27" t="s">
        <v>196</v>
      </c>
      <c r="I506" s="28">
        <v>122400000</v>
      </c>
      <c r="J506" s="28">
        <v>0</v>
      </c>
      <c r="K506" s="28">
        <v>122400000</v>
      </c>
      <c r="L506" s="29">
        <v>4.51</v>
      </c>
      <c r="M506" s="29">
        <f>IFERROR(_xlfn.XLOOKUP($B506,'Ownership Metrics'!$A:$A,'Ownership Metrics'!$B:$B),"")</f>
        <v>22.65</v>
      </c>
      <c r="N506" s="28">
        <f>IFERROR(_xlfn.XLOOKUP($B506,'Ownership Metrics'!$A:$A,'Ownership Metrics'!$C:$C),"")</f>
        <v>2711</v>
      </c>
      <c r="O506" s="29">
        <f>IFERROR(_xlfn.XLOOKUP($B506,'Ownership Metrics'!$A:$A,'Ownership Metrics'!$D:$D),"")</f>
        <v>47.64</v>
      </c>
      <c r="P506" s="29">
        <f>IFERROR(_xlfn.XLOOKUP($B506,'Ownership Metrics'!$A:$A,'Ownership Metrics'!$E:$E),"")</f>
        <v>72.47</v>
      </c>
      <c r="Q506" s="30">
        <f>IFERROR(_xlfn.XLOOKUP($B506,'Ownership Metrics'!$A:$A,'Ownership Metrics'!$F:$F),"")</f>
        <v>6</v>
      </c>
      <c r="R506" s="30">
        <f>IFERROR(_xlfn.XLOOKUP($B506,'Ownership Metrics'!$A:$A,'Ownership Metrics'!$G:$G),"")</f>
        <v>52</v>
      </c>
      <c r="S506" s="27" t="str">
        <f>IFERROR(_xlfn.XLOOKUP($B506,'Ownership Metrics'!$A:$A,'Ownership Metrics'!$H:$H),"")</f>
        <v>Terkonsentrasi</v>
      </c>
      <c r="T506" s="27" t="str">
        <f>IFERROR(_xlfn.XLOOKUP($B506,'Ownership Metrics'!$A:$A,'Ownership Metrics'!$I:$I),"")</f>
        <v>Sedang</v>
      </c>
      <c r="U506" s="27">
        <f>IF(COUNTIFS($B$2:$B506,$B506,$D$2:$D506,$D506)=1,1,0)</f>
        <v>1</v>
      </c>
      <c r="V506" s="27">
        <f t="shared" si="22"/>
        <v>4.51</v>
      </c>
      <c r="W506" s="27">
        <f t="shared" si="23"/>
        <v>3</v>
      </c>
      <c r="X506" s="27">
        <f t="shared" si="21"/>
        <v>4.5099999494</v>
      </c>
    </row>
    <row r="507" spans="1:24" x14ac:dyDescent="0.25">
      <c r="A507" s="26">
        <v>46265</v>
      </c>
      <c r="B507" s="27" t="s">
        <v>10216</v>
      </c>
      <c r="C507" s="27" t="s">
        <v>682</v>
      </c>
      <c r="D507" s="27" t="s">
        <v>688</v>
      </c>
      <c r="E507" s="27" t="s">
        <v>35</v>
      </c>
      <c r="F507" s="27" t="s">
        <v>32</v>
      </c>
      <c r="G507" s="27" t="s">
        <v>195</v>
      </c>
      <c r="H507" s="27" t="s">
        <v>196</v>
      </c>
      <c r="I507" s="28">
        <v>47450000</v>
      </c>
      <c r="J507" s="28">
        <v>0</v>
      </c>
      <c r="K507" s="28">
        <v>47450000</v>
      </c>
      <c r="L507" s="29">
        <v>1.75</v>
      </c>
      <c r="M507" s="29">
        <f>IFERROR(_xlfn.XLOOKUP($B507,'Ownership Metrics'!$A:$A,'Ownership Metrics'!$B:$B),"")</f>
        <v>22.65</v>
      </c>
      <c r="N507" s="28">
        <f>IFERROR(_xlfn.XLOOKUP($B507,'Ownership Metrics'!$A:$A,'Ownership Metrics'!$C:$C),"")</f>
        <v>2711</v>
      </c>
      <c r="O507" s="29">
        <f>IFERROR(_xlfn.XLOOKUP($B507,'Ownership Metrics'!$A:$A,'Ownership Metrics'!$D:$D),"")</f>
        <v>47.64</v>
      </c>
      <c r="P507" s="29">
        <f>IFERROR(_xlfn.XLOOKUP($B507,'Ownership Metrics'!$A:$A,'Ownership Metrics'!$E:$E),"")</f>
        <v>72.47</v>
      </c>
      <c r="Q507" s="30">
        <f>IFERROR(_xlfn.XLOOKUP($B507,'Ownership Metrics'!$A:$A,'Ownership Metrics'!$F:$F),"")</f>
        <v>6</v>
      </c>
      <c r="R507" s="30">
        <f>IFERROR(_xlfn.XLOOKUP($B507,'Ownership Metrics'!$A:$A,'Ownership Metrics'!$G:$G),"")</f>
        <v>52</v>
      </c>
      <c r="S507" s="27" t="str">
        <f>IFERROR(_xlfn.XLOOKUP($B507,'Ownership Metrics'!$A:$A,'Ownership Metrics'!$H:$H),"")</f>
        <v>Terkonsentrasi</v>
      </c>
      <c r="T507" s="27" t="str">
        <f>IFERROR(_xlfn.XLOOKUP($B507,'Ownership Metrics'!$A:$A,'Ownership Metrics'!$I:$I),"")</f>
        <v>Sedang</v>
      </c>
      <c r="U507" s="27">
        <f>IF(COUNTIFS($B$2:$B507,$B507,$D$2:$D507,$D507)=1,1,0)</f>
        <v>1</v>
      </c>
      <c r="V507" s="27">
        <f t="shared" si="22"/>
        <v>1.75</v>
      </c>
      <c r="W507" s="27">
        <f t="shared" si="23"/>
        <v>5</v>
      </c>
      <c r="X507" s="27">
        <f t="shared" si="21"/>
        <v>1.7499999493</v>
      </c>
    </row>
    <row r="508" spans="1:24" x14ac:dyDescent="0.25">
      <c r="A508" s="26">
        <v>46265</v>
      </c>
      <c r="B508" s="27" t="s">
        <v>10217</v>
      </c>
      <c r="C508" s="27" t="s">
        <v>690</v>
      </c>
      <c r="D508" s="27" t="s">
        <v>691</v>
      </c>
      <c r="E508" s="27" t="s">
        <v>22</v>
      </c>
      <c r="F508" s="27" t="s">
        <v>23</v>
      </c>
      <c r="G508" s="27"/>
      <c r="H508" s="27" t="s">
        <v>24</v>
      </c>
      <c r="I508" s="28">
        <v>635737600</v>
      </c>
      <c r="J508" s="28">
        <v>0</v>
      </c>
      <c r="K508" s="28">
        <v>635737600</v>
      </c>
      <c r="L508" s="29">
        <v>3.24</v>
      </c>
      <c r="M508" s="29">
        <f>IFERROR(_xlfn.XLOOKUP($B508,'Ownership Metrics'!$A:$A,'Ownership Metrics'!$B:$B),"")</f>
        <v>25.45</v>
      </c>
      <c r="N508" s="28">
        <f>IFERROR(_xlfn.XLOOKUP($B508,'Ownership Metrics'!$A:$A,'Ownership Metrics'!$C:$C),"")</f>
        <v>1291</v>
      </c>
      <c r="O508" s="29">
        <f>IFERROR(_xlfn.XLOOKUP($B508,'Ownership Metrics'!$A:$A,'Ownership Metrics'!$D:$D),"")</f>
        <v>25.72</v>
      </c>
      <c r="P508" s="29">
        <f>IFERROR(_xlfn.XLOOKUP($B508,'Ownership Metrics'!$A:$A,'Ownership Metrics'!$E:$E),"")</f>
        <v>55.41</v>
      </c>
      <c r="Q508" s="30">
        <f>IFERROR(_xlfn.XLOOKUP($B508,'Ownership Metrics'!$A:$A,'Ownership Metrics'!$F:$F),"")</f>
        <v>9</v>
      </c>
      <c r="R508" s="30">
        <f>IFERROR(_xlfn.XLOOKUP($B508,'Ownership Metrics'!$A:$A,'Ownership Metrics'!$G:$G),"")</f>
        <v>37</v>
      </c>
      <c r="S508" s="27" t="str">
        <f>IFERROR(_xlfn.XLOOKUP($B508,'Ownership Metrics'!$A:$A,'Ownership Metrics'!$H:$H),"")</f>
        <v>Moderat</v>
      </c>
      <c r="T508" s="27" t="str">
        <f>IFERROR(_xlfn.XLOOKUP($B508,'Ownership Metrics'!$A:$A,'Ownership Metrics'!$I:$I),"")</f>
        <v>Sedang</v>
      </c>
      <c r="U508" s="27">
        <f>IF(COUNTIFS($B$2:$B508,$B508,$D$2:$D508,$D508)=1,1,0)</f>
        <v>1</v>
      </c>
      <c r="V508" s="27">
        <f t="shared" si="22"/>
        <v>3.24</v>
      </c>
      <c r="W508" s="27">
        <f t="shared" si="23"/>
        <v>6</v>
      </c>
      <c r="X508" s="27">
        <f t="shared" si="21"/>
        <v>3.2399999492</v>
      </c>
    </row>
    <row r="509" spans="1:24" x14ac:dyDescent="0.25">
      <c r="A509" s="26">
        <v>46265</v>
      </c>
      <c r="B509" s="27" t="s">
        <v>10217</v>
      </c>
      <c r="C509" s="27" t="s">
        <v>690</v>
      </c>
      <c r="D509" s="27" t="s">
        <v>692</v>
      </c>
      <c r="E509" s="27" t="s">
        <v>22</v>
      </c>
      <c r="F509" s="27" t="s">
        <v>23</v>
      </c>
      <c r="G509" s="27"/>
      <c r="H509" s="27" t="s">
        <v>24</v>
      </c>
      <c r="I509" s="28">
        <v>957900000</v>
      </c>
      <c r="J509" s="28">
        <v>0</v>
      </c>
      <c r="K509" s="28">
        <v>957900000</v>
      </c>
      <c r="L509" s="29">
        <v>4.87</v>
      </c>
      <c r="M509" s="29">
        <f>IFERROR(_xlfn.XLOOKUP($B509,'Ownership Metrics'!$A:$A,'Ownership Metrics'!$B:$B),"")</f>
        <v>25.45</v>
      </c>
      <c r="N509" s="28">
        <f>IFERROR(_xlfn.XLOOKUP($B509,'Ownership Metrics'!$A:$A,'Ownership Metrics'!$C:$C),"")</f>
        <v>1291</v>
      </c>
      <c r="O509" s="29">
        <f>IFERROR(_xlfn.XLOOKUP($B509,'Ownership Metrics'!$A:$A,'Ownership Metrics'!$D:$D),"")</f>
        <v>25.72</v>
      </c>
      <c r="P509" s="29">
        <f>IFERROR(_xlfn.XLOOKUP($B509,'Ownership Metrics'!$A:$A,'Ownership Metrics'!$E:$E),"")</f>
        <v>55.41</v>
      </c>
      <c r="Q509" s="30">
        <f>IFERROR(_xlfn.XLOOKUP($B509,'Ownership Metrics'!$A:$A,'Ownership Metrics'!$F:$F),"")</f>
        <v>9</v>
      </c>
      <c r="R509" s="30">
        <f>IFERROR(_xlfn.XLOOKUP($B509,'Ownership Metrics'!$A:$A,'Ownership Metrics'!$G:$G),"")</f>
        <v>37</v>
      </c>
      <c r="S509" s="27" t="str">
        <f>IFERROR(_xlfn.XLOOKUP($B509,'Ownership Metrics'!$A:$A,'Ownership Metrics'!$H:$H),"")</f>
        <v>Moderat</v>
      </c>
      <c r="T509" s="27" t="str">
        <f>IFERROR(_xlfn.XLOOKUP($B509,'Ownership Metrics'!$A:$A,'Ownership Metrics'!$I:$I),"")</f>
        <v>Sedang</v>
      </c>
      <c r="U509" s="27">
        <f>IF(COUNTIFS($B$2:$B509,$B509,$D$2:$D509,$D509)=1,1,0)</f>
        <v>1</v>
      </c>
      <c r="V509" s="27">
        <f t="shared" si="22"/>
        <v>4.87</v>
      </c>
      <c r="W509" s="27">
        <f t="shared" si="23"/>
        <v>4</v>
      </c>
      <c r="X509" s="27">
        <f t="shared" si="21"/>
        <v>4.8699999491000003</v>
      </c>
    </row>
    <row r="510" spans="1:24" x14ac:dyDescent="0.25">
      <c r="A510" s="26">
        <v>46265</v>
      </c>
      <c r="B510" s="27" t="s">
        <v>10217</v>
      </c>
      <c r="C510" s="27" t="s">
        <v>690</v>
      </c>
      <c r="D510" s="27" t="s">
        <v>693</v>
      </c>
      <c r="E510" s="27" t="s">
        <v>22</v>
      </c>
      <c r="F510" s="27" t="s">
        <v>23</v>
      </c>
      <c r="G510" s="27"/>
      <c r="H510" s="27" t="s">
        <v>24</v>
      </c>
      <c r="I510" s="28">
        <v>375111900</v>
      </c>
      <c r="J510" s="28">
        <v>0</v>
      </c>
      <c r="K510" s="28">
        <v>375111900</v>
      </c>
      <c r="L510" s="29">
        <v>1.91</v>
      </c>
      <c r="M510" s="29">
        <f>IFERROR(_xlfn.XLOOKUP($B510,'Ownership Metrics'!$A:$A,'Ownership Metrics'!$B:$B),"")</f>
        <v>25.45</v>
      </c>
      <c r="N510" s="28">
        <f>IFERROR(_xlfn.XLOOKUP($B510,'Ownership Metrics'!$A:$A,'Ownership Metrics'!$C:$C),"")</f>
        <v>1291</v>
      </c>
      <c r="O510" s="29">
        <f>IFERROR(_xlfn.XLOOKUP($B510,'Ownership Metrics'!$A:$A,'Ownership Metrics'!$D:$D),"")</f>
        <v>25.72</v>
      </c>
      <c r="P510" s="29">
        <f>IFERROR(_xlfn.XLOOKUP($B510,'Ownership Metrics'!$A:$A,'Ownership Metrics'!$E:$E),"")</f>
        <v>55.41</v>
      </c>
      <c r="Q510" s="30">
        <f>IFERROR(_xlfn.XLOOKUP($B510,'Ownership Metrics'!$A:$A,'Ownership Metrics'!$F:$F),"")</f>
        <v>9</v>
      </c>
      <c r="R510" s="30">
        <f>IFERROR(_xlfn.XLOOKUP($B510,'Ownership Metrics'!$A:$A,'Ownership Metrics'!$G:$G),"")</f>
        <v>37</v>
      </c>
      <c r="S510" s="27" t="str">
        <f>IFERROR(_xlfn.XLOOKUP($B510,'Ownership Metrics'!$A:$A,'Ownership Metrics'!$H:$H),"")</f>
        <v>Moderat</v>
      </c>
      <c r="T510" s="27" t="str">
        <f>IFERROR(_xlfn.XLOOKUP($B510,'Ownership Metrics'!$A:$A,'Ownership Metrics'!$I:$I),"")</f>
        <v>Sedang</v>
      </c>
      <c r="U510" s="27">
        <f>IF(COUNTIFS($B$2:$B510,$B510,$D$2:$D510,$D510)=1,1,0)</f>
        <v>1</v>
      </c>
      <c r="V510" s="27">
        <f t="shared" si="22"/>
        <v>1.91</v>
      </c>
      <c r="W510" s="27">
        <f t="shared" si="23"/>
        <v>9</v>
      </c>
      <c r="X510" s="27">
        <f t="shared" si="21"/>
        <v>1.9099999489999999</v>
      </c>
    </row>
    <row r="511" spans="1:24" x14ac:dyDescent="0.25">
      <c r="A511" s="26">
        <v>46265</v>
      </c>
      <c r="B511" s="27" t="s">
        <v>10217</v>
      </c>
      <c r="C511" s="27" t="s">
        <v>690</v>
      </c>
      <c r="D511" s="27" t="s">
        <v>694</v>
      </c>
      <c r="E511" s="27" t="s">
        <v>22</v>
      </c>
      <c r="F511" s="27" t="s">
        <v>23</v>
      </c>
      <c r="G511" s="27"/>
      <c r="H511" s="27" t="s">
        <v>24</v>
      </c>
      <c r="I511" s="28">
        <v>2071900000</v>
      </c>
      <c r="J511" s="28">
        <v>2982450000</v>
      </c>
      <c r="K511" s="28">
        <v>5054350000</v>
      </c>
      <c r="L511" s="29">
        <v>25.72</v>
      </c>
      <c r="M511" s="29">
        <f>IFERROR(_xlfn.XLOOKUP($B511,'Ownership Metrics'!$A:$A,'Ownership Metrics'!$B:$B),"")</f>
        <v>25.45</v>
      </c>
      <c r="N511" s="28">
        <f>IFERROR(_xlfn.XLOOKUP($B511,'Ownership Metrics'!$A:$A,'Ownership Metrics'!$C:$C),"")</f>
        <v>1291</v>
      </c>
      <c r="O511" s="29">
        <f>IFERROR(_xlfn.XLOOKUP($B511,'Ownership Metrics'!$A:$A,'Ownership Metrics'!$D:$D),"")</f>
        <v>25.72</v>
      </c>
      <c r="P511" s="29">
        <f>IFERROR(_xlfn.XLOOKUP($B511,'Ownership Metrics'!$A:$A,'Ownership Metrics'!$E:$E),"")</f>
        <v>55.41</v>
      </c>
      <c r="Q511" s="30">
        <f>IFERROR(_xlfn.XLOOKUP($B511,'Ownership Metrics'!$A:$A,'Ownership Metrics'!$F:$F),"")</f>
        <v>9</v>
      </c>
      <c r="R511" s="30">
        <f>IFERROR(_xlfn.XLOOKUP($B511,'Ownership Metrics'!$A:$A,'Ownership Metrics'!$G:$G),"")</f>
        <v>37</v>
      </c>
      <c r="S511" s="27" t="str">
        <f>IFERROR(_xlfn.XLOOKUP($B511,'Ownership Metrics'!$A:$A,'Ownership Metrics'!$H:$H),"")</f>
        <v>Moderat</v>
      </c>
      <c r="T511" s="27" t="str">
        <f>IFERROR(_xlfn.XLOOKUP($B511,'Ownership Metrics'!$A:$A,'Ownership Metrics'!$I:$I),"")</f>
        <v>Sedang</v>
      </c>
      <c r="U511" s="27">
        <f>IF(COUNTIFS($B$2:$B511,$B511,$D$2:$D511,$D511)=1,1,0)</f>
        <v>1</v>
      </c>
      <c r="V511" s="27">
        <f t="shared" si="22"/>
        <v>25.72</v>
      </c>
      <c r="W511" s="27">
        <f t="shared" si="23"/>
        <v>1</v>
      </c>
      <c r="X511" s="27">
        <f t="shared" si="21"/>
        <v>25.7199999489</v>
      </c>
    </row>
    <row r="512" spans="1:24" x14ac:dyDescent="0.25">
      <c r="A512" s="26">
        <v>46265</v>
      </c>
      <c r="B512" s="27" t="s">
        <v>10217</v>
      </c>
      <c r="C512" s="27" t="s">
        <v>690</v>
      </c>
      <c r="D512" s="27" t="s">
        <v>695</v>
      </c>
      <c r="E512" s="27" t="s">
        <v>22</v>
      </c>
      <c r="F512" s="27" t="s">
        <v>23</v>
      </c>
      <c r="G512" s="27"/>
      <c r="H512" s="27" t="s">
        <v>24</v>
      </c>
      <c r="I512" s="28">
        <v>485210600</v>
      </c>
      <c r="J512" s="28">
        <v>0</v>
      </c>
      <c r="K512" s="28">
        <v>485210600</v>
      </c>
      <c r="L512" s="29">
        <v>2.4700000000000002</v>
      </c>
      <c r="M512" s="29">
        <f>IFERROR(_xlfn.XLOOKUP($B512,'Ownership Metrics'!$A:$A,'Ownership Metrics'!$B:$B),"")</f>
        <v>25.45</v>
      </c>
      <c r="N512" s="28">
        <f>IFERROR(_xlfn.XLOOKUP($B512,'Ownership Metrics'!$A:$A,'Ownership Metrics'!$C:$C),"")</f>
        <v>1291</v>
      </c>
      <c r="O512" s="29">
        <f>IFERROR(_xlfn.XLOOKUP($B512,'Ownership Metrics'!$A:$A,'Ownership Metrics'!$D:$D),"")</f>
        <v>25.72</v>
      </c>
      <c r="P512" s="29">
        <f>IFERROR(_xlfn.XLOOKUP($B512,'Ownership Metrics'!$A:$A,'Ownership Metrics'!$E:$E),"")</f>
        <v>55.41</v>
      </c>
      <c r="Q512" s="30">
        <f>IFERROR(_xlfn.XLOOKUP($B512,'Ownership Metrics'!$A:$A,'Ownership Metrics'!$F:$F),"")</f>
        <v>9</v>
      </c>
      <c r="R512" s="30">
        <f>IFERROR(_xlfn.XLOOKUP($B512,'Ownership Metrics'!$A:$A,'Ownership Metrics'!$G:$G),"")</f>
        <v>37</v>
      </c>
      <c r="S512" s="27" t="str">
        <f>IFERROR(_xlfn.XLOOKUP($B512,'Ownership Metrics'!$A:$A,'Ownership Metrics'!$H:$H),"")</f>
        <v>Moderat</v>
      </c>
      <c r="T512" s="27" t="str">
        <f>IFERROR(_xlfn.XLOOKUP($B512,'Ownership Metrics'!$A:$A,'Ownership Metrics'!$I:$I),"")</f>
        <v>Sedang</v>
      </c>
      <c r="U512" s="27">
        <f>IF(COUNTIFS($B$2:$B512,$B512,$D$2:$D512,$D512)=1,1,0)</f>
        <v>1</v>
      </c>
      <c r="V512" s="27">
        <f t="shared" si="22"/>
        <v>2.4700000000000002</v>
      </c>
      <c r="W512" s="27">
        <f t="shared" si="23"/>
        <v>8</v>
      </c>
      <c r="X512" s="27">
        <f t="shared" si="21"/>
        <v>2.4699999488000004</v>
      </c>
    </row>
    <row r="513" spans="1:24" x14ac:dyDescent="0.25">
      <c r="A513" s="26">
        <v>46265</v>
      </c>
      <c r="B513" s="27" t="s">
        <v>10217</v>
      </c>
      <c r="C513" s="27" t="s">
        <v>690</v>
      </c>
      <c r="D513" s="27" t="s">
        <v>696</v>
      </c>
      <c r="E513" s="27" t="s">
        <v>22</v>
      </c>
      <c r="F513" s="27" t="s">
        <v>23</v>
      </c>
      <c r="G513" s="27"/>
      <c r="H513" s="27" t="s">
        <v>24</v>
      </c>
      <c r="I513" s="28">
        <v>4451777964</v>
      </c>
      <c r="J513" s="28">
        <v>0</v>
      </c>
      <c r="K513" s="28">
        <v>4451777964</v>
      </c>
      <c r="L513" s="29">
        <v>22.66</v>
      </c>
      <c r="M513" s="29">
        <f>IFERROR(_xlfn.XLOOKUP($B513,'Ownership Metrics'!$A:$A,'Ownership Metrics'!$B:$B),"")</f>
        <v>25.45</v>
      </c>
      <c r="N513" s="28">
        <f>IFERROR(_xlfn.XLOOKUP($B513,'Ownership Metrics'!$A:$A,'Ownership Metrics'!$C:$C),"")</f>
        <v>1291</v>
      </c>
      <c r="O513" s="29">
        <f>IFERROR(_xlfn.XLOOKUP($B513,'Ownership Metrics'!$A:$A,'Ownership Metrics'!$D:$D),"")</f>
        <v>25.72</v>
      </c>
      <c r="P513" s="29">
        <f>IFERROR(_xlfn.XLOOKUP($B513,'Ownership Metrics'!$A:$A,'Ownership Metrics'!$E:$E),"")</f>
        <v>55.41</v>
      </c>
      <c r="Q513" s="30">
        <f>IFERROR(_xlfn.XLOOKUP($B513,'Ownership Metrics'!$A:$A,'Ownership Metrics'!$F:$F),"")</f>
        <v>9</v>
      </c>
      <c r="R513" s="30">
        <f>IFERROR(_xlfn.XLOOKUP($B513,'Ownership Metrics'!$A:$A,'Ownership Metrics'!$G:$G),"")</f>
        <v>37</v>
      </c>
      <c r="S513" s="27" t="str">
        <f>IFERROR(_xlfn.XLOOKUP($B513,'Ownership Metrics'!$A:$A,'Ownership Metrics'!$H:$H),"")</f>
        <v>Moderat</v>
      </c>
      <c r="T513" s="27" t="str">
        <f>IFERROR(_xlfn.XLOOKUP($B513,'Ownership Metrics'!$A:$A,'Ownership Metrics'!$I:$I),"")</f>
        <v>Sedang</v>
      </c>
      <c r="U513" s="27">
        <f>IF(COUNTIFS($B$2:$B513,$B513,$D$2:$D513,$D513)=1,1,0)</f>
        <v>1</v>
      </c>
      <c r="V513" s="27">
        <f t="shared" si="22"/>
        <v>22.66</v>
      </c>
      <c r="W513" s="27">
        <f t="shared" si="23"/>
        <v>2</v>
      </c>
      <c r="X513" s="27">
        <f t="shared" si="21"/>
        <v>22.659999948700001</v>
      </c>
    </row>
    <row r="514" spans="1:24" x14ac:dyDescent="0.25">
      <c r="A514" s="26">
        <v>46265</v>
      </c>
      <c r="B514" s="27" t="s">
        <v>10217</v>
      </c>
      <c r="C514" s="27" t="s">
        <v>690</v>
      </c>
      <c r="D514" s="27" t="s">
        <v>697</v>
      </c>
      <c r="E514" s="27" t="s">
        <v>35</v>
      </c>
      <c r="F514" s="27" t="s">
        <v>23</v>
      </c>
      <c r="G514" s="27" t="s">
        <v>36</v>
      </c>
      <c r="H514" s="27" t="s">
        <v>24</v>
      </c>
      <c r="I514" s="28">
        <v>549801000</v>
      </c>
      <c r="J514" s="28">
        <v>0</v>
      </c>
      <c r="K514" s="28">
        <v>549801000</v>
      </c>
      <c r="L514" s="29">
        <v>2.8</v>
      </c>
      <c r="M514" s="29">
        <f>IFERROR(_xlfn.XLOOKUP($B514,'Ownership Metrics'!$A:$A,'Ownership Metrics'!$B:$B),"")</f>
        <v>25.45</v>
      </c>
      <c r="N514" s="28">
        <f>IFERROR(_xlfn.XLOOKUP($B514,'Ownership Metrics'!$A:$A,'Ownership Metrics'!$C:$C),"")</f>
        <v>1291</v>
      </c>
      <c r="O514" s="29">
        <f>IFERROR(_xlfn.XLOOKUP($B514,'Ownership Metrics'!$A:$A,'Ownership Metrics'!$D:$D),"")</f>
        <v>25.72</v>
      </c>
      <c r="P514" s="29">
        <f>IFERROR(_xlfn.XLOOKUP($B514,'Ownership Metrics'!$A:$A,'Ownership Metrics'!$E:$E),"")</f>
        <v>55.41</v>
      </c>
      <c r="Q514" s="30">
        <f>IFERROR(_xlfn.XLOOKUP($B514,'Ownership Metrics'!$A:$A,'Ownership Metrics'!$F:$F),"")</f>
        <v>9</v>
      </c>
      <c r="R514" s="30">
        <f>IFERROR(_xlfn.XLOOKUP($B514,'Ownership Metrics'!$A:$A,'Ownership Metrics'!$G:$G),"")</f>
        <v>37</v>
      </c>
      <c r="S514" s="27" t="str">
        <f>IFERROR(_xlfn.XLOOKUP($B514,'Ownership Metrics'!$A:$A,'Ownership Metrics'!$H:$H),"")</f>
        <v>Moderat</v>
      </c>
      <c r="T514" s="27" t="str">
        <f>IFERROR(_xlfn.XLOOKUP($B514,'Ownership Metrics'!$A:$A,'Ownership Metrics'!$I:$I),"")</f>
        <v>Sedang</v>
      </c>
      <c r="U514" s="27">
        <f>IF(COUNTIFS($B$2:$B514,$B514,$D$2:$D514,$D514)=1,1,0)</f>
        <v>1</v>
      </c>
      <c r="V514" s="27">
        <f t="shared" si="22"/>
        <v>2.8</v>
      </c>
      <c r="W514" s="27">
        <f t="shared" si="23"/>
        <v>7</v>
      </c>
      <c r="X514" s="27">
        <f t="shared" ref="X514:X577" si="24">$V514-(ROW()*0.0000000001)</f>
        <v>2.7999999486</v>
      </c>
    </row>
    <row r="515" spans="1:24" x14ac:dyDescent="0.25">
      <c r="A515" s="26">
        <v>46265</v>
      </c>
      <c r="B515" s="27" t="s">
        <v>10217</v>
      </c>
      <c r="C515" s="27" t="s">
        <v>690</v>
      </c>
      <c r="D515" s="27" t="s">
        <v>110</v>
      </c>
      <c r="E515" s="27" t="s">
        <v>67</v>
      </c>
      <c r="F515" s="27" t="s">
        <v>23</v>
      </c>
      <c r="G515" s="27"/>
      <c r="H515" s="27" t="s">
        <v>24</v>
      </c>
      <c r="I515" s="28">
        <v>757354200</v>
      </c>
      <c r="J515" s="28">
        <v>0</v>
      </c>
      <c r="K515" s="28">
        <v>757354200</v>
      </c>
      <c r="L515" s="29">
        <v>3.85</v>
      </c>
      <c r="M515" s="29">
        <f>IFERROR(_xlfn.XLOOKUP($B515,'Ownership Metrics'!$A:$A,'Ownership Metrics'!$B:$B),"")</f>
        <v>25.45</v>
      </c>
      <c r="N515" s="28">
        <f>IFERROR(_xlfn.XLOOKUP($B515,'Ownership Metrics'!$A:$A,'Ownership Metrics'!$C:$C),"")</f>
        <v>1291</v>
      </c>
      <c r="O515" s="29">
        <f>IFERROR(_xlfn.XLOOKUP($B515,'Ownership Metrics'!$A:$A,'Ownership Metrics'!$D:$D),"")</f>
        <v>25.72</v>
      </c>
      <c r="P515" s="29">
        <f>IFERROR(_xlfn.XLOOKUP($B515,'Ownership Metrics'!$A:$A,'Ownership Metrics'!$E:$E),"")</f>
        <v>55.41</v>
      </c>
      <c r="Q515" s="30">
        <f>IFERROR(_xlfn.XLOOKUP($B515,'Ownership Metrics'!$A:$A,'Ownership Metrics'!$F:$F),"")</f>
        <v>9</v>
      </c>
      <c r="R515" s="30">
        <f>IFERROR(_xlfn.XLOOKUP($B515,'Ownership Metrics'!$A:$A,'Ownership Metrics'!$G:$G),"")</f>
        <v>37</v>
      </c>
      <c r="S515" s="27" t="str">
        <f>IFERROR(_xlfn.XLOOKUP($B515,'Ownership Metrics'!$A:$A,'Ownership Metrics'!$H:$H),"")</f>
        <v>Moderat</v>
      </c>
      <c r="T515" s="27" t="str">
        <f>IFERROR(_xlfn.XLOOKUP($B515,'Ownership Metrics'!$A:$A,'Ownership Metrics'!$I:$I),"")</f>
        <v>Sedang</v>
      </c>
      <c r="U515" s="27">
        <f>IF(COUNTIFS($B$2:$B515,$B515,$D$2:$D515,$D515)=1,1,0)</f>
        <v>1</v>
      </c>
      <c r="V515" s="27">
        <f t="shared" ref="V515:V578" si="25">SUMIFS($L$2:$L$10000,$B$2:$B$10000,$B515,$D$2:$D$10000,$D515)</f>
        <v>3.85</v>
      </c>
      <c r="W515" s="27">
        <f t="shared" ref="W515:W578" si="26">COUNTIFS($B$2:$B$10000,$B515,$U$2:$U$10000,1,$X$2:$X$10000,"&gt;"&amp;$X515)+1</f>
        <v>5</v>
      </c>
      <c r="X515" s="27">
        <f t="shared" si="24"/>
        <v>3.8499999485000003</v>
      </c>
    </row>
    <row r="516" spans="1:24" x14ac:dyDescent="0.25">
      <c r="A516" s="26">
        <v>46265</v>
      </c>
      <c r="B516" s="27" t="s">
        <v>10217</v>
      </c>
      <c r="C516" s="27" t="s">
        <v>690</v>
      </c>
      <c r="D516" s="27" t="s">
        <v>380</v>
      </c>
      <c r="E516" s="27" t="s">
        <v>67</v>
      </c>
      <c r="F516" s="27" t="s">
        <v>23</v>
      </c>
      <c r="G516" s="27"/>
      <c r="H516" s="27" t="s">
        <v>24</v>
      </c>
      <c r="I516" s="28">
        <v>1380609900</v>
      </c>
      <c r="J516" s="28">
        <v>0</v>
      </c>
      <c r="K516" s="28">
        <v>1380609900</v>
      </c>
      <c r="L516" s="29">
        <v>7.03</v>
      </c>
      <c r="M516" s="29">
        <f>IFERROR(_xlfn.XLOOKUP($B516,'Ownership Metrics'!$A:$A,'Ownership Metrics'!$B:$B),"")</f>
        <v>25.45</v>
      </c>
      <c r="N516" s="28">
        <f>IFERROR(_xlfn.XLOOKUP($B516,'Ownership Metrics'!$A:$A,'Ownership Metrics'!$C:$C),"")</f>
        <v>1291</v>
      </c>
      <c r="O516" s="29">
        <f>IFERROR(_xlfn.XLOOKUP($B516,'Ownership Metrics'!$A:$A,'Ownership Metrics'!$D:$D),"")</f>
        <v>25.72</v>
      </c>
      <c r="P516" s="29">
        <f>IFERROR(_xlfn.XLOOKUP($B516,'Ownership Metrics'!$A:$A,'Ownership Metrics'!$E:$E),"")</f>
        <v>55.41</v>
      </c>
      <c r="Q516" s="30">
        <f>IFERROR(_xlfn.XLOOKUP($B516,'Ownership Metrics'!$A:$A,'Ownership Metrics'!$F:$F),"")</f>
        <v>9</v>
      </c>
      <c r="R516" s="30">
        <f>IFERROR(_xlfn.XLOOKUP($B516,'Ownership Metrics'!$A:$A,'Ownership Metrics'!$G:$G),"")</f>
        <v>37</v>
      </c>
      <c r="S516" s="27" t="str">
        <f>IFERROR(_xlfn.XLOOKUP($B516,'Ownership Metrics'!$A:$A,'Ownership Metrics'!$H:$H),"")</f>
        <v>Moderat</v>
      </c>
      <c r="T516" s="27" t="str">
        <f>IFERROR(_xlfn.XLOOKUP($B516,'Ownership Metrics'!$A:$A,'Ownership Metrics'!$I:$I),"")</f>
        <v>Sedang</v>
      </c>
      <c r="U516" s="27">
        <f>IF(COUNTIFS($B$2:$B516,$B516,$D$2:$D516,$D516)=1,1,0)</f>
        <v>1</v>
      </c>
      <c r="V516" s="27">
        <f t="shared" si="25"/>
        <v>7.03</v>
      </c>
      <c r="W516" s="27">
        <f t="shared" si="26"/>
        <v>3</v>
      </c>
      <c r="X516" s="27">
        <f t="shared" si="24"/>
        <v>7.0299999484000004</v>
      </c>
    </row>
    <row r="517" spans="1:24" x14ac:dyDescent="0.25">
      <c r="A517" s="26">
        <v>46265</v>
      </c>
      <c r="B517" s="27" t="s">
        <v>10218</v>
      </c>
      <c r="C517" s="27" t="s">
        <v>699</v>
      </c>
      <c r="D517" s="27" t="s">
        <v>700</v>
      </c>
      <c r="E517" s="27"/>
      <c r="F517" s="27"/>
      <c r="G517" s="27"/>
      <c r="H517" s="27"/>
      <c r="I517" s="28">
        <v>0</v>
      </c>
      <c r="J517" s="28">
        <v>29135110</v>
      </c>
      <c r="K517" s="28">
        <v>29135110</v>
      </c>
      <c r="L517" s="29">
        <v>2.2799999999999998</v>
      </c>
      <c r="M517" s="29">
        <f>IFERROR(_xlfn.XLOOKUP($B517,'Ownership Metrics'!$A:$A,'Ownership Metrics'!$B:$B),"")</f>
        <v>11.28</v>
      </c>
      <c r="N517" s="28">
        <f>IFERROR(_xlfn.XLOOKUP($B517,'Ownership Metrics'!$A:$A,'Ownership Metrics'!$C:$C),"")</f>
        <v>1712</v>
      </c>
      <c r="O517" s="29">
        <f>IFERROR(_xlfn.XLOOKUP($B517,'Ownership Metrics'!$A:$A,'Ownership Metrics'!$D:$D),"")</f>
        <v>31.51</v>
      </c>
      <c r="P517" s="29">
        <f>IFERROR(_xlfn.XLOOKUP($B517,'Ownership Metrics'!$A:$A,'Ownership Metrics'!$E:$E),"")</f>
        <v>62.07</v>
      </c>
      <c r="Q517" s="30">
        <f>IFERROR(_xlfn.XLOOKUP($B517,'Ownership Metrics'!$A:$A,'Ownership Metrics'!$F:$F),"")</f>
        <v>9</v>
      </c>
      <c r="R517" s="30">
        <f>IFERROR(_xlfn.XLOOKUP($B517,'Ownership Metrics'!$A:$A,'Ownership Metrics'!$G:$G),"")</f>
        <v>41</v>
      </c>
      <c r="S517" s="27" t="str">
        <f>IFERROR(_xlfn.XLOOKUP($B517,'Ownership Metrics'!$A:$A,'Ownership Metrics'!$H:$H),"")</f>
        <v>Oligopoli</v>
      </c>
      <c r="T517" s="27" t="str">
        <f>IFERROR(_xlfn.XLOOKUP($B517,'Ownership Metrics'!$A:$A,'Ownership Metrics'!$I:$I),"")</f>
        <v>Sedang</v>
      </c>
      <c r="U517" s="27">
        <f>IF(COUNTIFS($B$2:$B517,$B517,$D$2:$D517,$D517)=1,1,0)</f>
        <v>1</v>
      </c>
      <c r="V517" s="27">
        <f t="shared" si="25"/>
        <v>2.2799999999999998</v>
      </c>
      <c r="W517" s="27">
        <f t="shared" si="26"/>
        <v>6</v>
      </c>
      <c r="X517" s="27">
        <f t="shared" si="24"/>
        <v>2.2799999483</v>
      </c>
    </row>
    <row r="518" spans="1:24" x14ac:dyDescent="0.25">
      <c r="A518" s="26">
        <v>46265</v>
      </c>
      <c r="B518" s="27" t="s">
        <v>10218</v>
      </c>
      <c r="C518" s="27" t="s">
        <v>699</v>
      </c>
      <c r="D518" s="27" t="s">
        <v>701</v>
      </c>
      <c r="E518" s="27"/>
      <c r="F518" s="27"/>
      <c r="G518" s="27"/>
      <c r="H518" s="27"/>
      <c r="I518" s="28">
        <v>0</v>
      </c>
      <c r="J518" s="28">
        <v>244952854</v>
      </c>
      <c r="K518" s="28">
        <v>244952854</v>
      </c>
      <c r="L518" s="29">
        <v>19.170000000000002</v>
      </c>
      <c r="M518" s="29">
        <f>IFERROR(_xlfn.XLOOKUP($B518,'Ownership Metrics'!$A:$A,'Ownership Metrics'!$B:$B),"")</f>
        <v>11.28</v>
      </c>
      <c r="N518" s="28">
        <f>IFERROR(_xlfn.XLOOKUP($B518,'Ownership Metrics'!$A:$A,'Ownership Metrics'!$C:$C),"")</f>
        <v>1712</v>
      </c>
      <c r="O518" s="29">
        <f>IFERROR(_xlfn.XLOOKUP($B518,'Ownership Metrics'!$A:$A,'Ownership Metrics'!$D:$D),"")</f>
        <v>31.51</v>
      </c>
      <c r="P518" s="29">
        <f>IFERROR(_xlfn.XLOOKUP($B518,'Ownership Metrics'!$A:$A,'Ownership Metrics'!$E:$E),"")</f>
        <v>62.07</v>
      </c>
      <c r="Q518" s="30">
        <f>IFERROR(_xlfn.XLOOKUP($B518,'Ownership Metrics'!$A:$A,'Ownership Metrics'!$F:$F),"")</f>
        <v>9</v>
      </c>
      <c r="R518" s="30">
        <f>IFERROR(_xlfn.XLOOKUP($B518,'Ownership Metrics'!$A:$A,'Ownership Metrics'!$G:$G),"")</f>
        <v>41</v>
      </c>
      <c r="S518" s="27" t="str">
        <f>IFERROR(_xlfn.XLOOKUP($B518,'Ownership Metrics'!$A:$A,'Ownership Metrics'!$H:$H),"")</f>
        <v>Oligopoli</v>
      </c>
      <c r="T518" s="27" t="str">
        <f>IFERROR(_xlfn.XLOOKUP($B518,'Ownership Metrics'!$A:$A,'Ownership Metrics'!$I:$I),"")</f>
        <v>Sedang</v>
      </c>
      <c r="U518" s="27">
        <f>IF(COUNTIFS($B$2:$B518,$B518,$D$2:$D518,$D518)=1,1,0)</f>
        <v>1</v>
      </c>
      <c r="V518" s="27">
        <f t="shared" si="25"/>
        <v>19.170000000000002</v>
      </c>
      <c r="W518" s="27">
        <f t="shared" si="26"/>
        <v>2</v>
      </c>
      <c r="X518" s="27">
        <f t="shared" si="24"/>
        <v>19.169999948200001</v>
      </c>
    </row>
    <row r="519" spans="1:24" x14ac:dyDescent="0.25">
      <c r="A519" s="26">
        <v>46265</v>
      </c>
      <c r="B519" s="27" t="s">
        <v>10218</v>
      </c>
      <c r="C519" s="27" t="s">
        <v>699</v>
      </c>
      <c r="D519" s="27" t="s">
        <v>702</v>
      </c>
      <c r="E519" s="27"/>
      <c r="F519" s="27"/>
      <c r="G519" s="27"/>
      <c r="H519" s="27"/>
      <c r="I519" s="28">
        <v>0</v>
      </c>
      <c r="J519" s="28">
        <v>127799734</v>
      </c>
      <c r="K519" s="28">
        <v>127799734</v>
      </c>
      <c r="L519" s="29">
        <v>10</v>
      </c>
      <c r="M519" s="29">
        <f>IFERROR(_xlfn.XLOOKUP($B519,'Ownership Metrics'!$A:$A,'Ownership Metrics'!$B:$B),"")</f>
        <v>11.28</v>
      </c>
      <c r="N519" s="28">
        <f>IFERROR(_xlfn.XLOOKUP($B519,'Ownership Metrics'!$A:$A,'Ownership Metrics'!$C:$C),"")</f>
        <v>1712</v>
      </c>
      <c r="O519" s="29">
        <f>IFERROR(_xlfn.XLOOKUP($B519,'Ownership Metrics'!$A:$A,'Ownership Metrics'!$D:$D),"")</f>
        <v>31.51</v>
      </c>
      <c r="P519" s="29">
        <f>IFERROR(_xlfn.XLOOKUP($B519,'Ownership Metrics'!$A:$A,'Ownership Metrics'!$E:$E),"")</f>
        <v>62.07</v>
      </c>
      <c r="Q519" s="30">
        <f>IFERROR(_xlfn.XLOOKUP($B519,'Ownership Metrics'!$A:$A,'Ownership Metrics'!$F:$F),"")</f>
        <v>9</v>
      </c>
      <c r="R519" s="30">
        <f>IFERROR(_xlfn.XLOOKUP($B519,'Ownership Metrics'!$A:$A,'Ownership Metrics'!$G:$G),"")</f>
        <v>41</v>
      </c>
      <c r="S519" s="27" t="str">
        <f>IFERROR(_xlfn.XLOOKUP($B519,'Ownership Metrics'!$A:$A,'Ownership Metrics'!$H:$H),"")</f>
        <v>Oligopoli</v>
      </c>
      <c r="T519" s="27" t="str">
        <f>IFERROR(_xlfn.XLOOKUP($B519,'Ownership Metrics'!$A:$A,'Ownership Metrics'!$I:$I),"")</f>
        <v>Sedang</v>
      </c>
      <c r="U519" s="27">
        <f>IF(COUNTIFS($B$2:$B519,$B519,$D$2:$D519,$D519)=1,1,0)</f>
        <v>1</v>
      </c>
      <c r="V519" s="27">
        <f t="shared" si="25"/>
        <v>10</v>
      </c>
      <c r="W519" s="27">
        <f t="shared" si="26"/>
        <v>5</v>
      </c>
      <c r="X519" s="27">
        <f t="shared" si="24"/>
        <v>9.9999999480999993</v>
      </c>
    </row>
    <row r="520" spans="1:24" x14ac:dyDescent="0.25">
      <c r="A520" s="26">
        <v>46265</v>
      </c>
      <c r="B520" s="27" t="s">
        <v>10218</v>
      </c>
      <c r="C520" s="27" t="s">
        <v>699</v>
      </c>
      <c r="D520" s="27" t="s">
        <v>703</v>
      </c>
      <c r="E520" s="27"/>
      <c r="F520" s="27"/>
      <c r="G520" s="27"/>
      <c r="H520" s="27"/>
      <c r="I520" s="28">
        <v>0</v>
      </c>
      <c r="J520" s="28">
        <v>402728008</v>
      </c>
      <c r="K520" s="28">
        <v>402728008</v>
      </c>
      <c r="L520" s="29">
        <v>31.51</v>
      </c>
      <c r="M520" s="29">
        <f>IFERROR(_xlfn.XLOOKUP($B520,'Ownership Metrics'!$A:$A,'Ownership Metrics'!$B:$B),"")</f>
        <v>11.28</v>
      </c>
      <c r="N520" s="28">
        <f>IFERROR(_xlfn.XLOOKUP($B520,'Ownership Metrics'!$A:$A,'Ownership Metrics'!$C:$C),"")</f>
        <v>1712</v>
      </c>
      <c r="O520" s="29">
        <f>IFERROR(_xlfn.XLOOKUP($B520,'Ownership Metrics'!$A:$A,'Ownership Metrics'!$D:$D),"")</f>
        <v>31.51</v>
      </c>
      <c r="P520" s="29">
        <f>IFERROR(_xlfn.XLOOKUP($B520,'Ownership Metrics'!$A:$A,'Ownership Metrics'!$E:$E),"")</f>
        <v>62.07</v>
      </c>
      <c r="Q520" s="30">
        <f>IFERROR(_xlfn.XLOOKUP($B520,'Ownership Metrics'!$A:$A,'Ownership Metrics'!$F:$F),"")</f>
        <v>9</v>
      </c>
      <c r="R520" s="30">
        <f>IFERROR(_xlfn.XLOOKUP($B520,'Ownership Metrics'!$A:$A,'Ownership Metrics'!$G:$G),"")</f>
        <v>41</v>
      </c>
      <c r="S520" s="27" t="str">
        <f>IFERROR(_xlfn.XLOOKUP($B520,'Ownership Metrics'!$A:$A,'Ownership Metrics'!$H:$H),"")</f>
        <v>Oligopoli</v>
      </c>
      <c r="T520" s="27" t="str">
        <f>IFERROR(_xlfn.XLOOKUP($B520,'Ownership Metrics'!$A:$A,'Ownership Metrics'!$I:$I),"")</f>
        <v>Sedang</v>
      </c>
      <c r="U520" s="27">
        <f>IF(COUNTIFS($B$2:$B520,$B520,$D$2:$D520,$D520)=1,1,0)</f>
        <v>1</v>
      </c>
      <c r="V520" s="27">
        <f t="shared" si="25"/>
        <v>31.51</v>
      </c>
      <c r="W520" s="27">
        <f t="shared" si="26"/>
        <v>1</v>
      </c>
      <c r="X520" s="27">
        <f t="shared" si="24"/>
        <v>31.509999948000001</v>
      </c>
    </row>
    <row r="521" spans="1:24" x14ac:dyDescent="0.25">
      <c r="A521" s="26">
        <v>46265</v>
      </c>
      <c r="B521" s="27" t="s">
        <v>10218</v>
      </c>
      <c r="C521" s="27" t="s">
        <v>699</v>
      </c>
      <c r="D521" s="27" t="s">
        <v>704</v>
      </c>
      <c r="E521" s="27"/>
      <c r="F521" s="27"/>
      <c r="G521" s="27"/>
      <c r="H521" s="27"/>
      <c r="I521" s="28">
        <v>0</v>
      </c>
      <c r="J521" s="28">
        <v>145601698</v>
      </c>
      <c r="K521" s="28">
        <v>145601698</v>
      </c>
      <c r="L521" s="29">
        <v>11.39</v>
      </c>
      <c r="M521" s="29">
        <f>IFERROR(_xlfn.XLOOKUP($B521,'Ownership Metrics'!$A:$A,'Ownership Metrics'!$B:$B),"")</f>
        <v>11.28</v>
      </c>
      <c r="N521" s="28">
        <f>IFERROR(_xlfn.XLOOKUP($B521,'Ownership Metrics'!$A:$A,'Ownership Metrics'!$C:$C),"")</f>
        <v>1712</v>
      </c>
      <c r="O521" s="29">
        <f>IFERROR(_xlfn.XLOOKUP($B521,'Ownership Metrics'!$A:$A,'Ownership Metrics'!$D:$D),"")</f>
        <v>31.51</v>
      </c>
      <c r="P521" s="29">
        <f>IFERROR(_xlfn.XLOOKUP($B521,'Ownership Metrics'!$A:$A,'Ownership Metrics'!$E:$E),"")</f>
        <v>62.07</v>
      </c>
      <c r="Q521" s="30">
        <f>IFERROR(_xlfn.XLOOKUP($B521,'Ownership Metrics'!$A:$A,'Ownership Metrics'!$F:$F),"")</f>
        <v>9</v>
      </c>
      <c r="R521" s="30">
        <f>IFERROR(_xlfn.XLOOKUP($B521,'Ownership Metrics'!$A:$A,'Ownership Metrics'!$G:$G),"")</f>
        <v>41</v>
      </c>
      <c r="S521" s="27" t="str">
        <f>IFERROR(_xlfn.XLOOKUP($B521,'Ownership Metrics'!$A:$A,'Ownership Metrics'!$H:$H),"")</f>
        <v>Oligopoli</v>
      </c>
      <c r="T521" s="27" t="str">
        <f>IFERROR(_xlfn.XLOOKUP($B521,'Ownership Metrics'!$A:$A,'Ownership Metrics'!$I:$I),"")</f>
        <v>Sedang</v>
      </c>
      <c r="U521" s="27">
        <f>IF(COUNTIFS($B$2:$B521,$B521,$D$2:$D521,$D521)=1,1,0)</f>
        <v>1</v>
      </c>
      <c r="V521" s="27">
        <f t="shared" si="25"/>
        <v>11.39</v>
      </c>
      <c r="W521" s="27">
        <f t="shared" si="26"/>
        <v>3</v>
      </c>
      <c r="X521" s="27">
        <f t="shared" si="24"/>
        <v>11.3899999479</v>
      </c>
    </row>
    <row r="522" spans="1:24" x14ac:dyDescent="0.25">
      <c r="A522" s="26">
        <v>46265</v>
      </c>
      <c r="B522" s="27" t="s">
        <v>10218</v>
      </c>
      <c r="C522" s="27" t="s">
        <v>699</v>
      </c>
      <c r="D522" s="27" t="s">
        <v>705</v>
      </c>
      <c r="E522" s="27" t="s">
        <v>204</v>
      </c>
      <c r="F522" s="27" t="s">
        <v>23</v>
      </c>
      <c r="G522" s="27"/>
      <c r="H522" s="27" t="s">
        <v>24</v>
      </c>
      <c r="I522" s="28">
        <v>135030147</v>
      </c>
      <c r="J522" s="28">
        <v>0</v>
      </c>
      <c r="K522" s="28">
        <v>135030147</v>
      </c>
      <c r="L522" s="29">
        <v>10.57</v>
      </c>
      <c r="M522" s="29">
        <f>IFERROR(_xlfn.XLOOKUP($B522,'Ownership Metrics'!$A:$A,'Ownership Metrics'!$B:$B),"")</f>
        <v>11.28</v>
      </c>
      <c r="N522" s="28">
        <f>IFERROR(_xlfn.XLOOKUP($B522,'Ownership Metrics'!$A:$A,'Ownership Metrics'!$C:$C),"")</f>
        <v>1712</v>
      </c>
      <c r="O522" s="29">
        <f>IFERROR(_xlfn.XLOOKUP($B522,'Ownership Metrics'!$A:$A,'Ownership Metrics'!$D:$D),"")</f>
        <v>31.51</v>
      </c>
      <c r="P522" s="29">
        <f>IFERROR(_xlfn.XLOOKUP($B522,'Ownership Metrics'!$A:$A,'Ownership Metrics'!$E:$E),"")</f>
        <v>62.07</v>
      </c>
      <c r="Q522" s="30">
        <f>IFERROR(_xlfn.XLOOKUP($B522,'Ownership Metrics'!$A:$A,'Ownership Metrics'!$F:$F),"")</f>
        <v>9</v>
      </c>
      <c r="R522" s="30">
        <f>IFERROR(_xlfn.XLOOKUP($B522,'Ownership Metrics'!$A:$A,'Ownership Metrics'!$G:$G),"")</f>
        <v>41</v>
      </c>
      <c r="S522" s="27" t="str">
        <f>IFERROR(_xlfn.XLOOKUP($B522,'Ownership Metrics'!$A:$A,'Ownership Metrics'!$H:$H),"")</f>
        <v>Oligopoli</v>
      </c>
      <c r="T522" s="27" t="str">
        <f>IFERROR(_xlfn.XLOOKUP($B522,'Ownership Metrics'!$A:$A,'Ownership Metrics'!$I:$I),"")</f>
        <v>Sedang</v>
      </c>
      <c r="U522" s="27">
        <f>IF(COUNTIFS($B$2:$B522,$B522,$D$2:$D522,$D522)=1,1,0)</f>
        <v>1</v>
      </c>
      <c r="V522" s="27">
        <f t="shared" si="25"/>
        <v>10.57</v>
      </c>
      <c r="W522" s="27">
        <f t="shared" si="26"/>
        <v>4</v>
      </c>
      <c r="X522" s="27">
        <f t="shared" si="24"/>
        <v>10.5699999478</v>
      </c>
    </row>
    <row r="523" spans="1:24" x14ac:dyDescent="0.25">
      <c r="A523" s="26">
        <v>46265</v>
      </c>
      <c r="B523" s="27" t="s">
        <v>10218</v>
      </c>
      <c r="C523" s="27" t="s">
        <v>699</v>
      </c>
      <c r="D523" s="27" t="s">
        <v>706</v>
      </c>
      <c r="E523" s="27" t="s">
        <v>35</v>
      </c>
      <c r="F523" s="27" t="s">
        <v>23</v>
      </c>
      <c r="G523" s="27" t="s">
        <v>36</v>
      </c>
      <c r="H523" s="27" t="s">
        <v>24</v>
      </c>
      <c r="I523" s="28">
        <v>13066611</v>
      </c>
      <c r="J523" s="28">
        <v>0</v>
      </c>
      <c r="K523" s="28">
        <v>13066611</v>
      </c>
      <c r="L523" s="29">
        <v>1.02</v>
      </c>
      <c r="M523" s="29">
        <f>IFERROR(_xlfn.XLOOKUP($B523,'Ownership Metrics'!$A:$A,'Ownership Metrics'!$B:$B),"")</f>
        <v>11.28</v>
      </c>
      <c r="N523" s="28">
        <f>IFERROR(_xlfn.XLOOKUP($B523,'Ownership Metrics'!$A:$A,'Ownership Metrics'!$C:$C),"")</f>
        <v>1712</v>
      </c>
      <c r="O523" s="29">
        <f>IFERROR(_xlfn.XLOOKUP($B523,'Ownership Metrics'!$A:$A,'Ownership Metrics'!$D:$D),"")</f>
        <v>31.51</v>
      </c>
      <c r="P523" s="29">
        <f>IFERROR(_xlfn.XLOOKUP($B523,'Ownership Metrics'!$A:$A,'Ownership Metrics'!$E:$E),"")</f>
        <v>62.07</v>
      </c>
      <c r="Q523" s="30">
        <f>IFERROR(_xlfn.XLOOKUP($B523,'Ownership Metrics'!$A:$A,'Ownership Metrics'!$F:$F),"")</f>
        <v>9</v>
      </c>
      <c r="R523" s="30">
        <f>IFERROR(_xlfn.XLOOKUP($B523,'Ownership Metrics'!$A:$A,'Ownership Metrics'!$G:$G),"")</f>
        <v>41</v>
      </c>
      <c r="S523" s="27" t="str">
        <f>IFERROR(_xlfn.XLOOKUP($B523,'Ownership Metrics'!$A:$A,'Ownership Metrics'!$H:$H),"")</f>
        <v>Oligopoli</v>
      </c>
      <c r="T523" s="27" t="str">
        <f>IFERROR(_xlfn.XLOOKUP($B523,'Ownership Metrics'!$A:$A,'Ownership Metrics'!$I:$I),"")</f>
        <v>Sedang</v>
      </c>
      <c r="U523" s="27">
        <f>IF(COUNTIFS($B$2:$B523,$B523,$D$2:$D523,$D523)=1,1,0)</f>
        <v>1</v>
      </c>
      <c r="V523" s="27">
        <f t="shared" si="25"/>
        <v>1.02</v>
      </c>
      <c r="W523" s="27">
        <f t="shared" si="26"/>
        <v>9</v>
      </c>
      <c r="X523" s="27">
        <f t="shared" si="24"/>
        <v>1.0199999476999999</v>
      </c>
    </row>
    <row r="524" spans="1:24" x14ac:dyDescent="0.25">
      <c r="A524" s="26">
        <v>46265</v>
      </c>
      <c r="B524" s="27" t="s">
        <v>10218</v>
      </c>
      <c r="C524" s="27" t="s">
        <v>699</v>
      </c>
      <c r="D524" s="27" t="s">
        <v>103</v>
      </c>
      <c r="E524" s="27" t="s">
        <v>35</v>
      </c>
      <c r="F524" s="27" t="s">
        <v>23</v>
      </c>
      <c r="G524" s="27" t="s">
        <v>36</v>
      </c>
      <c r="H524" s="27" t="s">
        <v>24</v>
      </c>
      <c r="I524" s="28">
        <v>15067626</v>
      </c>
      <c r="J524" s="28">
        <v>0</v>
      </c>
      <c r="K524" s="28">
        <v>15067626</v>
      </c>
      <c r="L524" s="29">
        <v>1.18</v>
      </c>
      <c r="M524" s="29">
        <f>IFERROR(_xlfn.XLOOKUP($B524,'Ownership Metrics'!$A:$A,'Ownership Metrics'!$B:$B),"")</f>
        <v>11.28</v>
      </c>
      <c r="N524" s="28">
        <f>IFERROR(_xlfn.XLOOKUP($B524,'Ownership Metrics'!$A:$A,'Ownership Metrics'!$C:$C),"")</f>
        <v>1712</v>
      </c>
      <c r="O524" s="29">
        <f>IFERROR(_xlfn.XLOOKUP($B524,'Ownership Metrics'!$A:$A,'Ownership Metrics'!$D:$D),"")</f>
        <v>31.51</v>
      </c>
      <c r="P524" s="29">
        <f>IFERROR(_xlfn.XLOOKUP($B524,'Ownership Metrics'!$A:$A,'Ownership Metrics'!$E:$E),"")</f>
        <v>62.07</v>
      </c>
      <c r="Q524" s="30">
        <f>IFERROR(_xlfn.XLOOKUP($B524,'Ownership Metrics'!$A:$A,'Ownership Metrics'!$F:$F),"")</f>
        <v>9</v>
      </c>
      <c r="R524" s="30">
        <f>IFERROR(_xlfn.XLOOKUP($B524,'Ownership Metrics'!$A:$A,'Ownership Metrics'!$G:$G),"")</f>
        <v>41</v>
      </c>
      <c r="S524" s="27" t="str">
        <f>IFERROR(_xlfn.XLOOKUP($B524,'Ownership Metrics'!$A:$A,'Ownership Metrics'!$H:$H),"")</f>
        <v>Oligopoli</v>
      </c>
      <c r="T524" s="27" t="str">
        <f>IFERROR(_xlfn.XLOOKUP($B524,'Ownership Metrics'!$A:$A,'Ownership Metrics'!$I:$I),"")</f>
        <v>Sedang</v>
      </c>
      <c r="U524" s="27">
        <f>IF(COUNTIFS($B$2:$B524,$B524,$D$2:$D524,$D524)=1,1,0)</f>
        <v>1</v>
      </c>
      <c r="V524" s="27">
        <f t="shared" si="25"/>
        <v>1.18</v>
      </c>
      <c r="W524" s="27">
        <f t="shared" si="26"/>
        <v>8</v>
      </c>
      <c r="X524" s="27">
        <f t="shared" si="24"/>
        <v>1.1799999476</v>
      </c>
    </row>
    <row r="525" spans="1:24" x14ac:dyDescent="0.25">
      <c r="A525" s="26">
        <v>46265</v>
      </c>
      <c r="B525" s="27" t="s">
        <v>10218</v>
      </c>
      <c r="C525" s="27" t="s">
        <v>699</v>
      </c>
      <c r="D525" s="27" t="s">
        <v>707</v>
      </c>
      <c r="E525" s="27" t="s">
        <v>708</v>
      </c>
      <c r="F525" s="27" t="s">
        <v>23</v>
      </c>
      <c r="G525" s="27"/>
      <c r="H525" s="27" t="s">
        <v>24</v>
      </c>
      <c r="I525" s="28">
        <v>20447956</v>
      </c>
      <c r="J525" s="28">
        <v>0</v>
      </c>
      <c r="K525" s="28">
        <v>20447956</v>
      </c>
      <c r="L525" s="29">
        <v>1.6</v>
      </c>
      <c r="M525" s="29">
        <f>IFERROR(_xlfn.XLOOKUP($B525,'Ownership Metrics'!$A:$A,'Ownership Metrics'!$B:$B),"")</f>
        <v>11.28</v>
      </c>
      <c r="N525" s="28">
        <f>IFERROR(_xlfn.XLOOKUP($B525,'Ownership Metrics'!$A:$A,'Ownership Metrics'!$C:$C),"")</f>
        <v>1712</v>
      </c>
      <c r="O525" s="29">
        <f>IFERROR(_xlfn.XLOOKUP($B525,'Ownership Metrics'!$A:$A,'Ownership Metrics'!$D:$D),"")</f>
        <v>31.51</v>
      </c>
      <c r="P525" s="29">
        <f>IFERROR(_xlfn.XLOOKUP($B525,'Ownership Metrics'!$A:$A,'Ownership Metrics'!$E:$E),"")</f>
        <v>62.07</v>
      </c>
      <c r="Q525" s="30">
        <f>IFERROR(_xlfn.XLOOKUP($B525,'Ownership Metrics'!$A:$A,'Ownership Metrics'!$F:$F),"")</f>
        <v>9</v>
      </c>
      <c r="R525" s="30">
        <f>IFERROR(_xlfn.XLOOKUP($B525,'Ownership Metrics'!$A:$A,'Ownership Metrics'!$G:$G),"")</f>
        <v>41</v>
      </c>
      <c r="S525" s="27" t="str">
        <f>IFERROR(_xlfn.XLOOKUP($B525,'Ownership Metrics'!$A:$A,'Ownership Metrics'!$H:$H),"")</f>
        <v>Oligopoli</v>
      </c>
      <c r="T525" s="27" t="str">
        <f>IFERROR(_xlfn.XLOOKUP($B525,'Ownership Metrics'!$A:$A,'Ownership Metrics'!$I:$I),"")</f>
        <v>Sedang</v>
      </c>
      <c r="U525" s="27">
        <f>IF(COUNTIFS($B$2:$B525,$B525,$D$2:$D525,$D525)=1,1,0)</f>
        <v>1</v>
      </c>
      <c r="V525" s="27">
        <f t="shared" si="25"/>
        <v>1.6</v>
      </c>
      <c r="W525" s="27">
        <f t="shared" si="26"/>
        <v>7</v>
      </c>
      <c r="X525" s="27">
        <f t="shared" si="24"/>
        <v>1.5999999475000002</v>
      </c>
    </row>
    <row r="526" spans="1:24" x14ac:dyDescent="0.25">
      <c r="A526" s="26">
        <v>46265</v>
      </c>
      <c r="B526" s="27" t="s">
        <v>10219</v>
      </c>
      <c r="C526" s="27" t="s">
        <v>710</v>
      </c>
      <c r="D526" s="27" t="s">
        <v>711</v>
      </c>
      <c r="E526" s="27" t="s">
        <v>51</v>
      </c>
      <c r="F526" s="27" t="s">
        <v>23</v>
      </c>
      <c r="G526" s="27"/>
      <c r="H526" s="27" t="s">
        <v>24</v>
      </c>
      <c r="I526" s="28">
        <v>851951100</v>
      </c>
      <c r="J526" s="28">
        <v>0</v>
      </c>
      <c r="K526" s="28">
        <v>851951100</v>
      </c>
      <c r="L526" s="29">
        <v>23.08</v>
      </c>
      <c r="M526" s="29">
        <f>IFERROR(_xlfn.XLOOKUP($B526,'Ownership Metrics'!$A:$A,'Ownership Metrics'!$B:$B),"")</f>
        <v>27.77</v>
      </c>
      <c r="N526" s="28">
        <f>IFERROR(_xlfn.XLOOKUP($B526,'Ownership Metrics'!$A:$A,'Ownership Metrics'!$C:$C),"")</f>
        <v>995</v>
      </c>
      <c r="O526" s="29">
        <f>IFERROR(_xlfn.XLOOKUP($B526,'Ownership Metrics'!$A:$A,'Ownership Metrics'!$D:$D),"")</f>
        <v>23.08</v>
      </c>
      <c r="P526" s="29">
        <f>IFERROR(_xlfn.XLOOKUP($B526,'Ownership Metrics'!$A:$A,'Ownership Metrics'!$E:$E),"")</f>
        <v>50.01</v>
      </c>
      <c r="Q526" s="30">
        <f>IFERROR(_xlfn.XLOOKUP($B526,'Ownership Metrics'!$A:$A,'Ownership Metrics'!$F:$F),"")</f>
        <v>12</v>
      </c>
      <c r="R526" s="30">
        <f>IFERROR(_xlfn.XLOOKUP($B526,'Ownership Metrics'!$A:$A,'Ownership Metrics'!$G:$G),"")</f>
        <v>30</v>
      </c>
      <c r="S526" s="27" t="str">
        <f>IFERROR(_xlfn.XLOOKUP($B526,'Ownership Metrics'!$A:$A,'Ownership Metrics'!$H:$H),"")</f>
        <v>Moderat</v>
      </c>
      <c r="T526" s="27" t="str">
        <f>IFERROR(_xlfn.XLOOKUP($B526,'Ownership Metrics'!$A:$A,'Ownership Metrics'!$I:$I),"")</f>
        <v>Sedang</v>
      </c>
      <c r="U526" s="27">
        <f>IF(COUNTIFS($B$2:$B526,$B526,$D$2:$D526,$D526)=1,1,0)</f>
        <v>1</v>
      </c>
      <c r="V526" s="27">
        <f t="shared" si="25"/>
        <v>23.08</v>
      </c>
      <c r="W526" s="27">
        <f t="shared" si="26"/>
        <v>1</v>
      </c>
      <c r="X526" s="27">
        <f t="shared" si="24"/>
        <v>23.079999947399997</v>
      </c>
    </row>
    <row r="527" spans="1:24" x14ac:dyDescent="0.25">
      <c r="A527" s="26">
        <v>46265</v>
      </c>
      <c r="B527" s="27" t="s">
        <v>10219</v>
      </c>
      <c r="C527" s="27" t="s">
        <v>710</v>
      </c>
      <c r="D527" s="27" t="s">
        <v>712</v>
      </c>
      <c r="E527" s="27" t="s">
        <v>74</v>
      </c>
      <c r="F527" s="27" t="s">
        <v>23</v>
      </c>
      <c r="G527" s="27"/>
      <c r="H527" s="27" t="s">
        <v>24</v>
      </c>
      <c r="I527" s="28">
        <v>651400000</v>
      </c>
      <c r="J527" s="28">
        <v>0</v>
      </c>
      <c r="K527" s="28">
        <v>651400000</v>
      </c>
      <c r="L527" s="29">
        <v>17.649999999999999</v>
      </c>
      <c r="M527" s="29">
        <f>IFERROR(_xlfn.XLOOKUP($B527,'Ownership Metrics'!$A:$A,'Ownership Metrics'!$B:$B),"")</f>
        <v>27.77</v>
      </c>
      <c r="N527" s="28">
        <f>IFERROR(_xlfn.XLOOKUP($B527,'Ownership Metrics'!$A:$A,'Ownership Metrics'!$C:$C),"")</f>
        <v>995</v>
      </c>
      <c r="O527" s="29">
        <f>IFERROR(_xlfn.XLOOKUP($B527,'Ownership Metrics'!$A:$A,'Ownership Metrics'!$D:$D),"")</f>
        <v>23.08</v>
      </c>
      <c r="P527" s="29">
        <f>IFERROR(_xlfn.XLOOKUP($B527,'Ownership Metrics'!$A:$A,'Ownership Metrics'!$E:$E),"")</f>
        <v>50.01</v>
      </c>
      <c r="Q527" s="30">
        <f>IFERROR(_xlfn.XLOOKUP($B527,'Ownership Metrics'!$A:$A,'Ownership Metrics'!$F:$F),"")</f>
        <v>12</v>
      </c>
      <c r="R527" s="30">
        <f>IFERROR(_xlfn.XLOOKUP($B527,'Ownership Metrics'!$A:$A,'Ownership Metrics'!$G:$G),"")</f>
        <v>30</v>
      </c>
      <c r="S527" s="27" t="str">
        <f>IFERROR(_xlfn.XLOOKUP($B527,'Ownership Metrics'!$A:$A,'Ownership Metrics'!$H:$H),"")</f>
        <v>Moderat</v>
      </c>
      <c r="T527" s="27" t="str">
        <f>IFERROR(_xlfn.XLOOKUP($B527,'Ownership Metrics'!$A:$A,'Ownership Metrics'!$I:$I),"")</f>
        <v>Sedang</v>
      </c>
      <c r="U527" s="27">
        <f>IF(COUNTIFS($B$2:$B527,$B527,$D$2:$D527,$D527)=1,1,0)</f>
        <v>1</v>
      </c>
      <c r="V527" s="27">
        <f t="shared" si="25"/>
        <v>17.649999999999999</v>
      </c>
      <c r="W527" s="27">
        <f t="shared" si="26"/>
        <v>2</v>
      </c>
      <c r="X527" s="27">
        <f t="shared" si="24"/>
        <v>17.6499999473</v>
      </c>
    </row>
    <row r="528" spans="1:24" x14ac:dyDescent="0.25">
      <c r="A528" s="26">
        <v>46265</v>
      </c>
      <c r="B528" s="27" t="s">
        <v>10219</v>
      </c>
      <c r="C528" s="27" t="s">
        <v>710</v>
      </c>
      <c r="D528" s="27" t="s">
        <v>713</v>
      </c>
      <c r="E528" s="27" t="s">
        <v>22</v>
      </c>
      <c r="F528" s="27" t="s">
        <v>23</v>
      </c>
      <c r="G528" s="27"/>
      <c r="H528" s="27" t="s">
        <v>24</v>
      </c>
      <c r="I528" s="28">
        <v>56760308</v>
      </c>
      <c r="J528" s="28">
        <v>0</v>
      </c>
      <c r="K528" s="28">
        <v>56760308</v>
      </c>
      <c r="L528" s="29">
        <v>1.54</v>
      </c>
      <c r="M528" s="29">
        <f>IFERROR(_xlfn.XLOOKUP($B528,'Ownership Metrics'!$A:$A,'Ownership Metrics'!$B:$B),"")</f>
        <v>27.77</v>
      </c>
      <c r="N528" s="28">
        <f>IFERROR(_xlfn.XLOOKUP($B528,'Ownership Metrics'!$A:$A,'Ownership Metrics'!$C:$C),"")</f>
        <v>995</v>
      </c>
      <c r="O528" s="29">
        <f>IFERROR(_xlfn.XLOOKUP($B528,'Ownership Metrics'!$A:$A,'Ownership Metrics'!$D:$D),"")</f>
        <v>23.08</v>
      </c>
      <c r="P528" s="29">
        <f>IFERROR(_xlfn.XLOOKUP($B528,'Ownership Metrics'!$A:$A,'Ownership Metrics'!$E:$E),"")</f>
        <v>50.01</v>
      </c>
      <c r="Q528" s="30">
        <f>IFERROR(_xlfn.XLOOKUP($B528,'Ownership Metrics'!$A:$A,'Ownership Metrics'!$F:$F),"")</f>
        <v>12</v>
      </c>
      <c r="R528" s="30">
        <f>IFERROR(_xlfn.XLOOKUP($B528,'Ownership Metrics'!$A:$A,'Ownership Metrics'!$G:$G),"")</f>
        <v>30</v>
      </c>
      <c r="S528" s="27" t="str">
        <f>IFERROR(_xlfn.XLOOKUP($B528,'Ownership Metrics'!$A:$A,'Ownership Metrics'!$H:$H),"")</f>
        <v>Moderat</v>
      </c>
      <c r="T528" s="27" t="str">
        <f>IFERROR(_xlfn.XLOOKUP($B528,'Ownership Metrics'!$A:$A,'Ownership Metrics'!$I:$I),"")</f>
        <v>Sedang</v>
      </c>
      <c r="U528" s="27">
        <f>IF(COUNTIFS($B$2:$B528,$B528,$D$2:$D528,$D528)=1,1,0)</f>
        <v>1</v>
      </c>
      <c r="V528" s="27">
        <f t="shared" si="25"/>
        <v>1.54</v>
      </c>
      <c r="W528" s="27">
        <f t="shared" si="26"/>
        <v>11</v>
      </c>
      <c r="X528" s="27">
        <f t="shared" si="24"/>
        <v>1.5399999472000001</v>
      </c>
    </row>
    <row r="529" spans="1:24" x14ac:dyDescent="0.25">
      <c r="A529" s="26">
        <v>46265</v>
      </c>
      <c r="B529" s="27" t="s">
        <v>10219</v>
      </c>
      <c r="C529" s="27" t="s">
        <v>710</v>
      </c>
      <c r="D529" s="27" t="s">
        <v>714</v>
      </c>
      <c r="E529" s="27" t="s">
        <v>51</v>
      </c>
      <c r="F529" s="27" t="s">
        <v>23</v>
      </c>
      <c r="G529" s="27"/>
      <c r="H529" s="27" t="s">
        <v>24</v>
      </c>
      <c r="I529" s="28">
        <v>111855874</v>
      </c>
      <c r="J529" s="28">
        <v>0</v>
      </c>
      <c r="K529" s="28">
        <v>111855874</v>
      </c>
      <c r="L529" s="29">
        <v>3.03</v>
      </c>
      <c r="M529" s="29">
        <f>IFERROR(_xlfn.XLOOKUP($B529,'Ownership Metrics'!$A:$A,'Ownership Metrics'!$B:$B),"")</f>
        <v>27.77</v>
      </c>
      <c r="N529" s="28">
        <f>IFERROR(_xlfn.XLOOKUP($B529,'Ownership Metrics'!$A:$A,'Ownership Metrics'!$C:$C),"")</f>
        <v>995</v>
      </c>
      <c r="O529" s="29">
        <f>IFERROR(_xlfn.XLOOKUP($B529,'Ownership Metrics'!$A:$A,'Ownership Metrics'!$D:$D),"")</f>
        <v>23.08</v>
      </c>
      <c r="P529" s="29">
        <f>IFERROR(_xlfn.XLOOKUP($B529,'Ownership Metrics'!$A:$A,'Ownership Metrics'!$E:$E),"")</f>
        <v>50.01</v>
      </c>
      <c r="Q529" s="30">
        <f>IFERROR(_xlfn.XLOOKUP($B529,'Ownership Metrics'!$A:$A,'Ownership Metrics'!$F:$F),"")</f>
        <v>12</v>
      </c>
      <c r="R529" s="30">
        <f>IFERROR(_xlfn.XLOOKUP($B529,'Ownership Metrics'!$A:$A,'Ownership Metrics'!$G:$G),"")</f>
        <v>30</v>
      </c>
      <c r="S529" s="27" t="str">
        <f>IFERROR(_xlfn.XLOOKUP($B529,'Ownership Metrics'!$A:$A,'Ownership Metrics'!$H:$H),"")</f>
        <v>Moderat</v>
      </c>
      <c r="T529" s="27" t="str">
        <f>IFERROR(_xlfn.XLOOKUP($B529,'Ownership Metrics'!$A:$A,'Ownership Metrics'!$I:$I),"")</f>
        <v>Sedang</v>
      </c>
      <c r="U529" s="27">
        <f>IF(COUNTIFS($B$2:$B529,$B529,$D$2:$D529,$D529)=1,1,0)</f>
        <v>1</v>
      </c>
      <c r="V529" s="27">
        <f t="shared" si="25"/>
        <v>3.03</v>
      </c>
      <c r="W529" s="27">
        <f t="shared" si="26"/>
        <v>5</v>
      </c>
      <c r="X529" s="27">
        <f t="shared" si="24"/>
        <v>3.0299999470999999</v>
      </c>
    </row>
    <row r="530" spans="1:24" x14ac:dyDescent="0.25">
      <c r="A530" s="26">
        <v>46265</v>
      </c>
      <c r="B530" s="27" t="s">
        <v>10219</v>
      </c>
      <c r="C530" s="27" t="s">
        <v>710</v>
      </c>
      <c r="D530" s="27" t="s">
        <v>715</v>
      </c>
      <c r="E530" s="27" t="s">
        <v>22</v>
      </c>
      <c r="F530" s="27" t="s">
        <v>23</v>
      </c>
      <c r="G530" s="27"/>
      <c r="H530" s="27" t="s">
        <v>24</v>
      </c>
      <c r="I530" s="28">
        <v>46151039</v>
      </c>
      <c r="J530" s="28">
        <v>0</v>
      </c>
      <c r="K530" s="28">
        <v>46151039</v>
      </c>
      <c r="L530" s="29">
        <v>1.25</v>
      </c>
      <c r="M530" s="29">
        <f>IFERROR(_xlfn.XLOOKUP($B530,'Ownership Metrics'!$A:$A,'Ownership Metrics'!$B:$B),"")</f>
        <v>27.77</v>
      </c>
      <c r="N530" s="28">
        <f>IFERROR(_xlfn.XLOOKUP($B530,'Ownership Metrics'!$A:$A,'Ownership Metrics'!$C:$C),"")</f>
        <v>995</v>
      </c>
      <c r="O530" s="29">
        <f>IFERROR(_xlfn.XLOOKUP($B530,'Ownership Metrics'!$A:$A,'Ownership Metrics'!$D:$D),"")</f>
        <v>23.08</v>
      </c>
      <c r="P530" s="29">
        <f>IFERROR(_xlfn.XLOOKUP($B530,'Ownership Metrics'!$A:$A,'Ownership Metrics'!$E:$E),"")</f>
        <v>50.01</v>
      </c>
      <c r="Q530" s="30">
        <f>IFERROR(_xlfn.XLOOKUP($B530,'Ownership Metrics'!$A:$A,'Ownership Metrics'!$F:$F),"")</f>
        <v>12</v>
      </c>
      <c r="R530" s="30">
        <f>IFERROR(_xlfn.XLOOKUP($B530,'Ownership Metrics'!$A:$A,'Ownership Metrics'!$G:$G),"")</f>
        <v>30</v>
      </c>
      <c r="S530" s="27" t="str">
        <f>IFERROR(_xlfn.XLOOKUP($B530,'Ownership Metrics'!$A:$A,'Ownership Metrics'!$H:$H),"")</f>
        <v>Moderat</v>
      </c>
      <c r="T530" s="27" t="str">
        <f>IFERROR(_xlfn.XLOOKUP($B530,'Ownership Metrics'!$A:$A,'Ownership Metrics'!$I:$I),"")</f>
        <v>Sedang</v>
      </c>
      <c r="U530" s="27">
        <f>IF(COUNTIFS($B$2:$B530,$B530,$D$2:$D530,$D530)=1,1,0)</f>
        <v>1</v>
      </c>
      <c r="V530" s="27">
        <f t="shared" si="25"/>
        <v>1.25</v>
      </c>
      <c r="W530" s="27">
        <f t="shared" si="26"/>
        <v>12</v>
      </c>
      <c r="X530" s="27">
        <f t="shared" si="24"/>
        <v>1.2499999470000001</v>
      </c>
    </row>
    <row r="531" spans="1:24" x14ac:dyDescent="0.25">
      <c r="A531" s="26">
        <v>46265</v>
      </c>
      <c r="B531" s="27" t="s">
        <v>10219</v>
      </c>
      <c r="C531" s="27" t="s">
        <v>710</v>
      </c>
      <c r="D531" s="27" t="s">
        <v>716</v>
      </c>
      <c r="E531" s="27" t="s">
        <v>35</v>
      </c>
      <c r="F531" s="27" t="s">
        <v>23</v>
      </c>
      <c r="G531" s="27" t="s">
        <v>36</v>
      </c>
      <c r="H531" s="27" t="s">
        <v>24</v>
      </c>
      <c r="I531" s="28">
        <v>69911529</v>
      </c>
      <c r="J531" s="28">
        <v>0</v>
      </c>
      <c r="K531" s="28">
        <v>69911529</v>
      </c>
      <c r="L531" s="29">
        <v>1.89</v>
      </c>
      <c r="M531" s="29">
        <f>IFERROR(_xlfn.XLOOKUP($B531,'Ownership Metrics'!$A:$A,'Ownership Metrics'!$B:$B),"")</f>
        <v>27.77</v>
      </c>
      <c r="N531" s="28">
        <f>IFERROR(_xlfn.XLOOKUP($B531,'Ownership Metrics'!$A:$A,'Ownership Metrics'!$C:$C),"")</f>
        <v>995</v>
      </c>
      <c r="O531" s="29">
        <f>IFERROR(_xlfn.XLOOKUP($B531,'Ownership Metrics'!$A:$A,'Ownership Metrics'!$D:$D),"")</f>
        <v>23.08</v>
      </c>
      <c r="P531" s="29">
        <f>IFERROR(_xlfn.XLOOKUP($B531,'Ownership Metrics'!$A:$A,'Ownership Metrics'!$E:$E),"")</f>
        <v>50.01</v>
      </c>
      <c r="Q531" s="30">
        <f>IFERROR(_xlfn.XLOOKUP($B531,'Ownership Metrics'!$A:$A,'Ownership Metrics'!$F:$F),"")</f>
        <v>12</v>
      </c>
      <c r="R531" s="30">
        <f>IFERROR(_xlfn.XLOOKUP($B531,'Ownership Metrics'!$A:$A,'Ownership Metrics'!$G:$G),"")</f>
        <v>30</v>
      </c>
      <c r="S531" s="27" t="str">
        <f>IFERROR(_xlfn.XLOOKUP($B531,'Ownership Metrics'!$A:$A,'Ownership Metrics'!$H:$H),"")</f>
        <v>Moderat</v>
      </c>
      <c r="T531" s="27" t="str">
        <f>IFERROR(_xlfn.XLOOKUP($B531,'Ownership Metrics'!$A:$A,'Ownership Metrics'!$I:$I),"")</f>
        <v>Sedang</v>
      </c>
      <c r="U531" s="27">
        <f>IF(COUNTIFS($B$2:$B531,$B531,$D$2:$D531,$D531)=1,1,0)</f>
        <v>1</v>
      </c>
      <c r="V531" s="27">
        <f t="shared" si="25"/>
        <v>1.89</v>
      </c>
      <c r="W531" s="27">
        <f t="shared" si="26"/>
        <v>9</v>
      </c>
      <c r="X531" s="27">
        <f t="shared" si="24"/>
        <v>1.8899999468999999</v>
      </c>
    </row>
    <row r="532" spans="1:24" x14ac:dyDescent="0.25">
      <c r="A532" s="26">
        <v>46265</v>
      </c>
      <c r="B532" s="27" t="s">
        <v>10219</v>
      </c>
      <c r="C532" s="27" t="s">
        <v>710</v>
      </c>
      <c r="D532" s="27" t="s">
        <v>717</v>
      </c>
      <c r="E532" s="27" t="s">
        <v>35</v>
      </c>
      <c r="F532" s="27" t="s">
        <v>23</v>
      </c>
      <c r="G532" s="27" t="s">
        <v>36</v>
      </c>
      <c r="H532" s="27" t="s">
        <v>24</v>
      </c>
      <c r="I532" s="28">
        <v>60056370</v>
      </c>
      <c r="J532" s="28">
        <v>0</v>
      </c>
      <c r="K532" s="28">
        <v>60056370</v>
      </c>
      <c r="L532" s="29">
        <v>1.63</v>
      </c>
      <c r="M532" s="29">
        <f>IFERROR(_xlfn.XLOOKUP($B532,'Ownership Metrics'!$A:$A,'Ownership Metrics'!$B:$B),"")</f>
        <v>27.77</v>
      </c>
      <c r="N532" s="28">
        <f>IFERROR(_xlfn.XLOOKUP($B532,'Ownership Metrics'!$A:$A,'Ownership Metrics'!$C:$C),"")</f>
        <v>995</v>
      </c>
      <c r="O532" s="29">
        <f>IFERROR(_xlfn.XLOOKUP($B532,'Ownership Metrics'!$A:$A,'Ownership Metrics'!$D:$D),"")</f>
        <v>23.08</v>
      </c>
      <c r="P532" s="29">
        <f>IFERROR(_xlfn.XLOOKUP($B532,'Ownership Metrics'!$A:$A,'Ownership Metrics'!$E:$E),"")</f>
        <v>50.01</v>
      </c>
      <c r="Q532" s="30">
        <f>IFERROR(_xlfn.XLOOKUP($B532,'Ownership Metrics'!$A:$A,'Ownership Metrics'!$F:$F),"")</f>
        <v>12</v>
      </c>
      <c r="R532" s="30">
        <f>IFERROR(_xlfn.XLOOKUP($B532,'Ownership Metrics'!$A:$A,'Ownership Metrics'!$G:$G),"")</f>
        <v>30</v>
      </c>
      <c r="S532" s="27" t="str">
        <f>IFERROR(_xlfn.XLOOKUP($B532,'Ownership Metrics'!$A:$A,'Ownership Metrics'!$H:$H),"")</f>
        <v>Moderat</v>
      </c>
      <c r="T532" s="27" t="str">
        <f>IFERROR(_xlfn.XLOOKUP($B532,'Ownership Metrics'!$A:$A,'Ownership Metrics'!$I:$I),"")</f>
        <v>Sedang</v>
      </c>
      <c r="U532" s="27">
        <f>IF(COUNTIFS($B$2:$B532,$B532,$D$2:$D532,$D532)=1,1,0)</f>
        <v>1</v>
      </c>
      <c r="V532" s="27">
        <f t="shared" si="25"/>
        <v>1.63</v>
      </c>
      <c r="W532" s="27">
        <f t="shared" si="26"/>
        <v>10</v>
      </c>
      <c r="X532" s="27">
        <f t="shared" si="24"/>
        <v>1.6299999467999999</v>
      </c>
    </row>
    <row r="533" spans="1:24" x14ac:dyDescent="0.25">
      <c r="A533" s="26">
        <v>46265</v>
      </c>
      <c r="B533" s="27" t="s">
        <v>10219</v>
      </c>
      <c r="C533" s="27" t="s">
        <v>710</v>
      </c>
      <c r="D533" s="27" t="s">
        <v>37</v>
      </c>
      <c r="E533" s="27" t="s">
        <v>35</v>
      </c>
      <c r="F533" s="27" t="s">
        <v>23</v>
      </c>
      <c r="G533" s="27" t="s">
        <v>36</v>
      </c>
      <c r="H533" s="27" t="s">
        <v>24</v>
      </c>
      <c r="I533" s="28">
        <v>177173500</v>
      </c>
      <c r="J533" s="28">
        <v>0</v>
      </c>
      <c r="K533" s="28">
        <v>177173500</v>
      </c>
      <c r="L533" s="29">
        <v>4.8</v>
      </c>
      <c r="M533" s="29">
        <f>IFERROR(_xlfn.XLOOKUP($B533,'Ownership Metrics'!$A:$A,'Ownership Metrics'!$B:$B),"")</f>
        <v>27.77</v>
      </c>
      <c r="N533" s="28">
        <f>IFERROR(_xlfn.XLOOKUP($B533,'Ownership Metrics'!$A:$A,'Ownership Metrics'!$C:$C),"")</f>
        <v>995</v>
      </c>
      <c r="O533" s="29">
        <f>IFERROR(_xlfn.XLOOKUP($B533,'Ownership Metrics'!$A:$A,'Ownership Metrics'!$D:$D),"")</f>
        <v>23.08</v>
      </c>
      <c r="P533" s="29">
        <f>IFERROR(_xlfn.XLOOKUP($B533,'Ownership Metrics'!$A:$A,'Ownership Metrics'!$E:$E),"")</f>
        <v>50.01</v>
      </c>
      <c r="Q533" s="30">
        <f>IFERROR(_xlfn.XLOOKUP($B533,'Ownership Metrics'!$A:$A,'Ownership Metrics'!$F:$F),"")</f>
        <v>12</v>
      </c>
      <c r="R533" s="30">
        <f>IFERROR(_xlfn.XLOOKUP($B533,'Ownership Metrics'!$A:$A,'Ownership Metrics'!$G:$G),"")</f>
        <v>30</v>
      </c>
      <c r="S533" s="27" t="str">
        <f>IFERROR(_xlfn.XLOOKUP($B533,'Ownership Metrics'!$A:$A,'Ownership Metrics'!$H:$H),"")</f>
        <v>Moderat</v>
      </c>
      <c r="T533" s="27" t="str">
        <f>IFERROR(_xlfn.XLOOKUP($B533,'Ownership Metrics'!$A:$A,'Ownership Metrics'!$I:$I),"")</f>
        <v>Sedang</v>
      </c>
      <c r="U533" s="27">
        <f>IF(COUNTIFS($B$2:$B533,$B533,$D$2:$D533,$D533)=1,1,0)</f>
        <v>1</v>
      </c>
      <c r="V533" s="27">
        <f t="shared" si="25"/>
        <v>4.8</v>
      </c>
      <c r="W533" s="27">
        <f t="shared" si="26"/>
        <v>4</v>
      </c>
      <c r="X533" s="27">
        <f t="shared" si="24"/>
        <v>4.7999999466999999</v>
      </c>
    </row>
    <row r="534" spans="1:24" x14ac:dyDescent="0.25">
      <c r="A534" s="26">
        <v>46265</v>
      </c>
      <c r="B534" s="27" t="s">
        <v>10219</v>
      </c>
      <c r="C534" s="27" t="s">
        <v>710</v>
      </c>
      <c r="D534" s="27" t="s">
        <v>645</v>
      </c>
      <c r="E534" s="27" t="s">
        <v>35</v>
      </c>
      <c r="F534" s="27" t="s">
        <v>23</v>
      </c>
      <c r="G534" s="27" t="s">
        <v>36</v>
      </c>
      <c r="H534" s="27" t="s">
        <v>24</v>
      </c>
      <c r="I534" s="28">
        <v>92627100</v>
      </c>
      <c r="J534" s="28">
        <v>0</v>
      </c>
      <c r="K534" s="28">
        <v>92627100</v>
      </c>
      <c r="L534" s="29">
        <v>2.5099999999999998</v>
      </c>
      <c r="M534" s="29">
        <f>IFERROR(_xlfn.XLOOKUP($B534,'Ownership Metrics'!$A:$A,'Ownership Metrics'!$B:$B),"")</f>
        <v>27.77</v>
      </c>
      <c r="N534" s="28">
        <f>IFERROR(_xlfn.XLOOKUP($B534,'Ownership Metrics'!$A:$A,'Ownership Metrics'!$C:$C),"")</f>
        <v>995</v>
      </c>
      <c r="O534" s="29">
        <f>IFERROR(_xlfn.XLOOKUP($B534,'Ownership Metrics'!$A:$A,'Ownership Metrics'!$D:$D),"")</f>
        <v>23.08</v>
      </c>
      <c r="P534" s="29">
        <f>IFERROR(_xlfn.XLOOKUP($B534,'Ownership Metrics'!$A:$A,'Ownership Metrics'!$E:$E),"")</f>
        <v>50.01</v>
      </c>
      <c r="Q534" s="30">
        <f>IFERROR(_xlfn.XLOOKUP($B534,'Ownership Metrics'!$A:$A,'Ownership Metrics'!$F:$F),"")</f>
        <v>12</v>
      </c>
      <c r="R534" s="30">
        <f>IFERROR(_xlfn.XLOOKUP($B534,'Ownership Metrics'!$A:$A,'Ownership Metrics'!$G:$G),"")</f>
        <v>30</v>
      </c>
      <c r="S534" s="27" t="str">
        <f>IFERROR(_xlfn.XLOOKUP($B534,'Ownership Metrics'!$A:$A,'Ownership Metrics'!$H:$H),"")</f>
        <v>Moderat</v>
      </c>
      <c r="T534" s="27" t="str">
        <f>IFERROR(_xlfn.XLOOKUP($B534,'Ownership Metrics'!$A:$A,'Ownership Metrics'!$I:$I),"")</f>
        <v>Sedang</v>
      </c>
      <c r="U534" s="27">
        <f>IF(COUNTIFS($B$2:$B534,$B534,$D$2:$D534,$D534)=1,1,0)</f>
        <v>1</v>
      </c>
      <c r="V534" s="27">
        <f t="shared" si="25"/>
        <v>2.5099999999999998</v>
      </c>
      <c r="W534" s="27">
        <f t="shared" si="26"/>
        <v>8</v>
      </c>
      <c r="X534" s="27">
        <f t="shared" si="24"/>
        <v>2.5099999465999998</v>
      </c>
    </row>
    <row r="535" spans="1:24" x14ac:dyDescent="0.25">
      <c r="A535" s="26">
        <v>46265</v>
      </c>
      <c r="B535" s="27" t="s">
        <v>10219</v>
      </c>
      <c r="C535" s="27" t="s">
        <v>710</v>
      </c>
      <c r="D535" s="27" t="s">
        <v>718</v>
      </c>
      <c r="E535" s="27" t="s">
        <v>35</v>
      </c>
      <c r="F535" s="27" t="s">
        <v>23</v>
      </c>
      <c r="G535" s="27" t="s">
        <v>36</v>
      </c>
      <c r="H535" s="27" t="s">
        <v>24</v>
      </c>
      <c r="I535" s="28">
        <v>108071500</v>
      </c>
      <c r="J535" s="28">
        <v>0</v>
      </c>
      <c r="K535" s="28">
        <v>108071500</v>
      </c>
      <c r="L535" s="29">
        <v>2.93</v>
      </c>
      <c r="M535" s="29">
        <f>IFERROR(_xlfn.XLOOKUP($B535,'Ownership Metrics'!$A:$A,'Ownership Metrics'!$B:$B),"")</f>
        <v>27.77</v>
      </c>
      <c r="N535" s="28">
        <f>IFERROR(_xlfn.XLOOKUP($B535,'Ownership Metrics'!$A:$A,'Ownership Metrics'!$C:$C),"")</f>
        <v>995</v>
      </c>
      <c r="O535" s="29">
        <f>IFERROR(_xlfn.XLOOKUP($B535,'Ownership Metrics'!$A:$A,'Ownership Metrics'!$D:$D),"")</f>
        <v>23.08</v>
      </c>
      <c r="P535" s="29">
        <f>IFERROR(_xlfn.XLOOKUP($B535,'Ownership Metrics'!$A:$A,'Ownership Metrics'!$E:$E),"")</f>
        <v>50.01</v>
      </c>
      <c r="Q535" s="30">
        <f>IFERROR(_xlfn.XLOOKUP($B535,'Ownership Metrics'!$A:$A,'Ownership Metrics'!$F:$F),"")</f>
        <v>12</v>
      </c>
      <c r="R535" s="30">
        <f>IFERROR(_xlfn.XLOOKUP($B535,'Ownership Metrics'!$A:$A,'Ownership Metrics'!$G:$G),"")</f>
        <v>30</v>
      </c>
      <c r="S535" s="27" t="str">
        <f>IFERROR(_xlfn.XLOOKUP($B535,'Ownership Metrics'!$A:$A,'Ownership Metrics'!$H:$H),"")</f>
        <v>Moderat</v>
      </c>
      <c r="T535" s="27" t="str">
        <f>IFERROR(_xlfn.XLOOKUP($B535,'Ownership Metrics'!$A:$A,'Ownership Metrics'!$I:$I),"")</f>
        <v>Sedang</v>
      </c>
      <c r="U535" s="27">
        <f>IF(COUNTIFS($B$2:$B535,$B535,$D$2:$D535,$D535)=1,1,0)</f>
        <v>1</v>
      </c>
      <c r="V535" s="27">
        <f t="shared" si="25"/>
        <v>2.93</v>
      </c>
      <c r="W535" s="27">
        <f t="shared" si="26"/>
        <v>6</v>
      </c>
      <c r="X535" s="27">
        <f t="shared" si="24"/>
        <v>2.9299999465000002</v>
      </c>
    </row>
    <row r="536" spans="1:24" x14ac:dyDescent="0.25">
      <c r="A536" s="26">
        <v>46265</v>
      </c>
      <c r="B536" s="27" t="s">
        <v>10219</v>
      </c>
      <c r="C536" s="27" t="s">
        <v>710</v>
      </c>
      <c r="D536" s="27" t="s">
        <v>719</v>
      </c>
      <c r="E536" s="27" t="s">
        <v>35</v>
      </c>
      <c r="F536" s="27" t="s">
        <v>23</v>
      </c>
      <c r="G536" s="27" t="s">
        <v>36</v>
      </c>
      <c r="H536" s="27" t="s">
        <v>24</v>
      </c>
      <c r="I536" s="28">
        <v>342568300</v>
      </c>
      <c r="J536" s="28">
        <v>0</v>
      </c>
      <c r="K536" s="28">
        <v>342568300</v>
      </c>
      <c r="L536" s="29">
        <v>9.2799999999999994</v>
      </c>
      <c r="M536" s="29">
        <f>IFERROR(_xlfn.XLOOKUP($B536,'Ownership Metrics'!$A:$A,'Ownership Metrics'!$B:$B),"")</f>
        <v>27.77</v>
      </c>
      <c r="N536" s="28">
        <f>IFERROR(_xlfn.XLOOKUP($B536,'Ownership Metrics'!$A:$A,'Ownership Metrics'!$C:$C),"")</f>
        <v>995</v>
      </c>
      <c r="O536" s="29">
        <f>IFERROR(_xlfn.XLOOKUP($B536,'Ownership Metrics'!$A:$A,'Ownership Metrics'!$D:$D),"")</f>
        <v>23.08</v>
      </c>
      <c r="P536" s="29">
        <f>IFERROR(_xlfn.XLOOKUP($B536,'Ownership Metrics'!$A:$A,'Ownership Metrics'!$E:$E),"")</f>
        <v>50.01</v>
      </c>
      <c r="Q536" s="30">
        <f>IFERROR(_xlfn.XLOOKUP($B536,'Ownership Metrics'!$A:$A,'Ownership Metrics'!$F:$F),"")</f>
        <v>12</v>
      </c>
      <c r="R536" s="30">
        <f>IFERROR(_xlfn.XLOOKUP($B536,'Ownership Metrics'!$A:$A,'Ownership Metrics'!$G:$G),"")</f>
        <v>30</v>
      </c>
      <c r="S536" s="27" t="str">
        <f>IFERROR(_xlfn.XLOOKUP($B536,'Ownership Metrics'!$A:$A,'Ownership Metrics'!$H:$H),"")</f>
        <v>Moderat</v>
      </c>
      <c r="T536" s="27" t="str">
        <f>IFERROR(_xlfn.XLOOKUP($B536,'Ownership Metrics'!$A:$A,'Ownership Metrics'!$I:$I),"")</f>
        <v>Sedang</v>
      </c>
      <c r="U536" s="27">
        <f>IF(COUNTIFS($B$2:$B536,$B536,$D$2:$D536,$D536)=1,1,0)</f>
        <v>1</v>
      </c>
      <c r="V536" s="27">
        <f t="shared" si="25"/>
        <v>9.2799999999999994</v>
      </c>
      <c r="W536" s="27">
        <f t="shared" si="26"/>
        <v>3</v>
      </c>
      <c r="X536" s="27">
        <f t="shared" si="24"/>
        <v>9.2799999463999985</v>
      </c>
    </row>
    <row r="537" spans="1:24" x14ac:dyDescent="0.25">
      <c r="A537" s="26">
        <v>46265</v>
      </c>
      <c r="B537" s="27" t="s">
        <v>10219</v>
      </c>
      <c r="C537" s="27" t="s">
        <v>710</v>
      </c>
      <c r="D537" s="27" t="s">
        <v>720</v>
      </c>
      <c r="E537" s="27" t="s">
        <v>149</v>
      </c>
      <c r="F537" s="27" t="s">
        <v>32</v>
      </c>
      <c r="G537" s="27"/>
      <c r="H537" s="27" t="s">
        <v>135</v>
      </c>
      <c r="I537" s="28">
        <v>97443900</v>
      </c>
      <c r="J537" s="28">
        <v>0</v>
      </c>
      <c r="K537" s="28">
        <v>97443900</v>
      </c>
      <c r="L537" s="29">
        <v>2.64</v>
      </c>
      <c r="M537" s="29">
        <f>IFERROR(_xlfn.XLOOKUP($B537,'Ownership Metrics'!$A:$A,'Ownership Metrics'!$B:$B),"")</f>
        <v>27.77</v>
      </c>
      <c r="N537" s="28">
        <f>IFERROR(_xlfn.XLOOKUP($B537,'Ownership Metrics'!$A:$A,'Ownership Metrics'!$C:$C),"")</f>
        <v>995</v>
      </c>
      <c r="O537" s="29">
        <f>IFERROR(_xlfn.XLOOKUP($B537,'Ownership Metrics'!$A:$A,'Ownership Metrics'!$D:$D),"")</f>
        <v>23.08</v>
      </c>
      <c r="P537" s="29">
        <f>IFERROR(_xlfn.XLOOKUP($B537,'Ownership Metrics'!$A:$A,'Ownership Metrics'!$E:$E),"")</f>
        <v>50.01</v>
      </c>
      <c r="Q537" s="30">
        <f>IFERROR(_xlfn.XLOOKUP($B537,'Ownership Metrics'!$A:$A,'Ownership Metrics'!$F:$F),"")</f>
        <v>12</v>
      </c>
      <c r="R537" s="30">
        <f>IFERROR(_xlfn.XLOOKUP($B537,'Ownership Metrics'!$A:$A,'Ownership Metrics'!$G:$G),"")</f>
        <v>30</v>
      </c>
      <c r="S537" s="27" t="str">
        <f>IFERROR(_xlfn.XLOOKUP($B537,'Ownership Metrics'!$A:$A,'Ownership Metrics'!$H:$H),"")</f>
        <v>Moderat</v>
      </c>
      <c r="T537" s="27" t="str">
        <f>IFERROR(_xlfn.XLOOKUP($B537,'Ownership Metrics'!$A:$A,'Ownership Metrics'!$I:$I),"")</f>
        <v>Sedang</v>
      </c>
      <c r="U537" s="27">
        <f>IF(COUNTIFS($B$2:$B537,$B537,$D$2:$D537,$D537)=1,1,0)</f>
        <v>1</v>
      </c>
      <c r="V537" s="27">
        <f t="shared" si="25"/>
        <v>2.64</v>
      </c>
      <c r="W537" s="27">
        <f t="shared" si="26"/>
        <v>7</v>
      </c>
      <c r="X537" s="27">
        <f t="shared" si="24"/>
        <v>2.6399999463000001</v>
      </c>
    </row>
    <row r="538" spans="1:24" x14ac:dyDescent="0.25">
      <c r="A538" s="26">
        <v>46265</v>
      </c>
      <c r="B538" s="27" t="s">
        <v>10220</v>
      </c>
      <c r="C538" s="27" t="s">
        <v>722</v>
      </c>
      <c r="D538" s="27" t="s">
        <v>723</v>
      </c>
      <c r="E538" s="27" t="s">
        <v>22</v>
      </c>
      <c r="F538" s="27" t="s">
        <v>23</v>
      </c>
      <c r="G538" s="27"/>
      <c r="H538" s="27"/>
      <c r="I538" s="28">
        <v>0</v>
      </c>
      <c r="J538" s="28">
        <v>950000000</v>
      </c>
      <c r="K538" s="28">
        <v>950000000</v>
      </c>
      <c r="L538" s="29">
        <v>76</v>
      </c>
      <c r="M538" s="29">
        <f>IFERROR(_xlfn.XLOOKUP($B538,'Ownership Metrics'!$A:$A,'Ownership Metrics'!$B:$B),"")</f>
        <v>15.05</v>
      </c>
      <c r="N538" s="28">
        <f>IFERROR(_xlfn.XLOOKUP($B538,'Ownership Metrics'!$A:$A,'Ownership Metrics'!$C:$C),"")</f>
        <v>5809</v>
      </c>
      <c r="O538" s="29">
        <f>IFERROR(_xlfn.XLOOKUP($B538,'Ownership Metrics'!$A:$A,'Ownership Metrics'!$D:$D),"")</f>
        <v>76</v>
      </c>
      <c r="P538" s="29">
        <f>IFERROR(_xlfn.XLOOKUP($B538,'Ownership Metrics'!$A:$A,'Ownership Metrics'!$E:$E),"")</f>
        <v>82.95</v>
      </c>
      <c r="Q538" s="30">
        <f>IFERROR(_xlfn.XLOOKUP($B538,'Ownership Metrics'!$A:$A,'Ownership Metrics'!$F:$F),"")</f>
        <v>4</v>
      </c>
      <c r="R538" s="30">
        <f>IFERROR(_xlfn.XLOOKUP($B538,'Ownership Metrics'!$A:$A,'Ownership Metrics'!$G:$G),"")</f>
        <v>72</v>
      </c>
      <c r="S538" s="27" t="str">
        <f>IFERROR(_xlfn.XLOOKUP($B538,'Ownership Metrics'!$A:$A,'Ownership Metrics'!$H:$H),"")</f>
        <v>Mayoritas</v>
      </c>
      <c r="T538" s="27" t="str">
        <f>IFERROR(_xlfn.XLOOKUP($B538,'Ownership Metrics'!$A:$A,'Ownership Metrics'!$I:$I),"")</f>
        <v>Tinggi</v>
      </c>
      <c r="U538" s="27">
        <f>IF(COUNTIFS($B$2:$B538,$B538,$D$2:$D538,$D538)=1,1,0)</f>
        <v>1</v>
      </c>
      <c r="V538" s="27">
        <f t="shared" si="25"/>
        <v>76</v>
      </c>
      <c r="W538" s="27">
        <f t="shared" si="26"/>
        <v>1</v>
      </c>
      <c r="X538" s="27">
        <f t="shared" si="24"/>
        <v>75.999999946200006</v>
      </c>
    </row>
    <row r="539" spans="1:24" x14ac:dyDescent="0.25">
      <c r="A539" s="26">
        <v>46265</v>
      </c>
      <c r="B539" s="27" t="s">
        <v>10220</v>
      </c>
      <c r="C539" s="27" t="s">
        <v>722</v>
      </c>
      <c r="D539" s="27" t="s">
        <v>724</v>
      </c>
      <c r="E539" s="27" t="s">
        <v>35</v>
      </c>
      <c r="F539" s="27" t="s">
        <v>23</v>
      </c>
      <c r="G539" s="27" t="s">
        <v>36</v>
      </c>
      <c r="H539" s="27" t="s">
        <v>24</v>
      </c>
      <c r="I539" s="28">
        <v>0</v>
      </c>
      <c r="J539" s="28">
        <v>24960000</v>
      </c>
      <c r="K539" s="28">
        <v>24960000</v>
      </c>
      <c r="L539" s="29">
        <v>2</v>
      </c>
      <c r="M539" s="29">
        <f>IFERROR(_xlfn.XLOOKUP($B539,'Ownership Metrics'!$A:$A,'Ownership Metrics'!$B:$B),"")</f>
        <v>15.05</v>
      </c>
      <c r="N539" s="28">
        <f>IFERROR(_xlfn.XLOOKUP($B539,'Ownership Metrics'!$A:$A,'Ownership Metrics'!$C:$C),"")</f>
        <v>5809</v>
      </c>
      <c r="O539" s="29">
        <f>IFERROR(_xlfn.XLOOKUP($B539,'Ownership Metrics'!$A:$A,'Ownership Metrics'!$D:$D),"")</f>
        <v>76</v>
      </c>
      <c r="P539" s="29">
        <f>IFERROR(_xlfn.XLOOKUP($B539,'Ownership Metrics'!$A:$A,'Ownership Metrics'!$E:$E),"")</f>
        <v>82.95</v>
      </c>
      <c r="Q539" s="30">
        <f>IFERROR(_xlfn.XLOOKUP($B539,'Ownership Metrics'!$A:$A,'Ownership Metrics'!$F:$F),"")</f>
        <v>4</v>
      </c>
      <c r="R539" s="30">
        <f>IFERROR(_xlfn.XLOOKUP($B539,'Ownership Metrics'!$A:$A,'Ownership Metrics'!$G:$G),"")</f>
        <v>72</v>
      </c>
      <c r="S539" s="27" t="str">
        <f>IFERROR(_xlfn.XLOOKUP($B539,'Ownership Metrics'!$A:$A,'Ownership Metrics'!$H:$H),"")</f>
        <v>Mayoritas</v>
      </c>
      <c r="T539" s="27" t="str">
        <f>IFERROR(_xlfn.XLOOKUP($B539,'Ownership Metrics'!$A:$A,'Ownership Metrics'!$I:$I),"")</f>
        <v>Tinggi</v>
      </c>
      <c r="U539" s="27">
        <f>IF(COUNTIFS($B$2:$B539,$B539,$D$2:$D539,$D539)=1,1,0)</f>
        <v>1</v>
      </c>
      <c r="V539" s="27">
        <f t="shared" si="25"/>
        <v>2</v>
      </c>
      <c r="W539" s="27">
        <f t="shared" si="26"/>
        <v>3</v>
      </c>
      <c r="X539" s="27">
        <f t="shared" si="24"/>
        <v>1.9999999461</v>
      </c>
    </row>
    <row r="540" spans="1:24" x14ac:dyDescent="0.25">
      <c r="A540" s="26">
        <v>46265</v>
      </c>
      <c r="B540" s="27" t="s">
        <v>10220</v>
      </c>
      <c r="C540" s="27" t="s">
        <v>722</v>
      </c>
      <c r="D540" s="27" t="s">
        <v>725</v>
      </c>
      <c r="E540" s="27" t="s">
        <v>35</v>
      </c>
      <c r="F540" s="27" t="s">
        <v>23</v>
      </c>
      <c r="G540" s="27" t="s">
        <v>36</v>
      </c>
      <c r="H540" s="27" t="s">
        <v>24</v>
      </c>
      <c r="I540" s="28">
        <v>61815200</v>
      </c>
      <c r="J540" s="28">
        <v>0</v>
      </c>
      <c r="K540" s="28">
        <v>61815200</v>
      </c>
      <c r="L540" s="29">
        <v>4.95</v>
      </c>
      <c r="M540" s="29">
        <f>IFERROR(_xlfn.XLOOKUP($B540,'Ownership Metrics'!$A:$A,'Ownership Metrics'!$B:$B),"")</f>
        <v>15.05</v>
      </c>
      <c r="N540" s="28">
        <f>IFERROR(_xlfn.XLOOKUP($B540,'Ownership Metrics'!$A:$A,'Ownership Metrics'!$C:$C),"")</f>
        <v>5809</v>
      </c>
      <c r="O540" s="29">
        <f>IFERROR(_xlfn.XLOOKUP($B540,'Ownership Metrics'!$A:$A,'Ownership Metrics'!$D:$D),"")</f>
        <v>76</v>
      </c>
      <c r="P540" s="29">
        <f>IFERROR(_xlfn.XLOOKUP($B540,'Ownership Metrics'!$A:$A,'Ownership Metrics'!$E:$E),"")</f>
        <v>82.95</v>
      </c>
      <c r="Q540" s="30">
        <f>IFERROR(_xlfn.XLOOKUP($B540,'Ownership Metrics'!$A:$A,'Ownership Metrics'!$F:$F),"")</f>
        <v>4</v>
      </c>
      <c r="R540" s="30">
        <f>IFERROR(_xlfn.XLOOKUP($B540,'Ownership Metrics'!$A:$A,'Ownership Metrics'!$G:$G),"")</f>
        <v>72</v>
      </c>
      <c r="S540" s="27" t="str">
        <f>IFERROR(_xlfn.XLOOKUP($B540,'Ownership Metrics'!$A:$A,'Ownership Metrics'!$H:$H),"")</f>
        <v>Mayoritas</v>
      </c>
      <c r="T540" s="27" t="str">
        <f>IFERROR(_xlfn.XLOOKUP($B540,'Ownership Metrics'!$A:$A,'Ownership Metrics'!$I:$I),"")</f>
        <v>Tinggi</v>
      </c>
      <c r="U540" s="27">
        <f>IF(COUNTIFS($B$2:$B540,$B540,$D$2:$D540,$D540)=1,1,0)</f>
        <v>1</v>
      </c>
      <c r="V540" s="27">
        <f t="shared" si="25"/>
        <v>4.95</v>
      </c>
      <c r="W540" s="27">
        <f t="shared" si="26"/>
        <v>2</v>
      </c>
      <c r="X540" s="27">
        <f t="shared" si="24"/>
        <v>4.9499999460000002</v>
      </c>
    </row>
    <row r="541" spans="1:24" x14ac:dyDescent="0.25">
      <c r="A541" s="26">
        <v>46265</v>
      </c>
      <c r="B541" s="27" t="s">
        <v>10220</v>
      </c>
      <c r="C541" s="27" t="s">
        <v>722</v>
      </c>
      <c r="D541" s="27" t="s">
        <v>726</v>
      </c>
      <c r="E541" s="27" t="s">
        <v>35</v>
      </c>
      <c r="F541" s="27" t="s">
        <v>23</v>
      </c>
      <c r="G541" s="27" t="s">
        <v>36</v>
      </c>
      <c r="H541" s="27" t="s">
        <v>24</v>
      </c>
      <c r="I541" s="28">
        <v>0</v>
      </c>
      <c r="J541" s="28">
        <v>25040000</v>
      </c>
      <c r="K541" s="28">
        <v>25040000</v>
      </c>
      <c r="L541" s="29">
        <v>2</v>
      </c>
      <c r="M541" s="29">
        <f>IFERROR(_xlfn.XLOOKUP($B541,'Ownership Metrics'!$A:$A,'Ownership Metrics'!$B:$B),"")</f>
        <v>15.05</v>
      </c>
      <c r="N541" s="28">
        <f>IFERROR(_xlfn.XLOOKUP($B541,'Ownership Metrics'!$A:$A,'Ownership Metrics'!$C:$C),"")</f>
        <v>5809</v>
      </c>
      <c r="O541" s="29">
        <f>IFERROR(_xlfn.XLOOKUP($B541,'Ownership Metrics'!$A:$A,'Ownership Metrics'!$D:$D),"")</f>
        <v>76</v>
      </c>
      <c r="P541" s="29">
        <f>IFERROR(_xlfn.XLOOKUP($B541,'Ownership Metrics'!$A:$A,'Ownership Metrics'!$E:$E),"")</f>
        <v>82.95</v>
      </c>
      <c r="Q541" s="30">
        <f>IFERROR(_xlfn.XLOOKUP($B541,'Ownership Metrics'!$A:$A,'Ownership Metrics'!$F:$F),"")</f>
        <v>4</v>
      </c>
      <c r="R541" s="30">
        <f>IFERROR(_xlfn.XLOOKUP($B541,'Ownership Metrics'!$A:$A,'Ownership Metrics'!$G:$G),"")</f>
        <v>72</v>
      </c>
      <c r="S541" s="27" t="str">
        <f>IFERROR(_xlfn.XLOOKUP($B541,'Ownership Metrics'!$A:$A,'Ownership Metrics'!$H:$H),"")</f>
        <v>Mayoritas</v>
      </c>
      <c r="T541" s="27" t="str">
        <f>IFERROR(_xlfn.XLOOKUP($B541,'Ownership Metrics'!$A:$A,'Ownership Metrics'!$I:$I),"")</f>
        <v>Tinggi</v>
      </c>
      <c r="U541" s="27">
        <f>IF(COUNTIFS($B$2:$B541,$B541,$D$2:$D541,$D541)=1,1,0)</f>
        <v>1</v>
      </c>
      <c r="V541" s="27">
        <f t="shared" si="25"/>
        <v>2</v>
      </c>
      <c r="W541" s="27">
        <f t="shared" si="26"/>
        <v>4</v>
      </c>
      <c r="X541" s="27">
        <f t="shared" si="24"/>
        <v>1.9999999459</v>
      </c>
    </row>
    <row r="542" spans="1:24" x14ac:dyDescent="0.25">
      <c r="A542" s="26">
        <v>46265</v>
      </c>
      <c r="B542" s="27" t="s">
        <v>10221</v>
      </c>
      <c r="C542" s="27" t="s">
        <v>728</v>
      </c>
      <c r="D542" s="27" t="s">
        <v>729</v>
      </c>
      <c r="E542" s="27" t="s">
        <v>51</v>
      </c>
      <c r="F542" s="27" t="s">
        <v>23</v>
      </c>
      <c r="G542" s="27"/>
      <c r="H542" s="27" t="s">
        <v>24</v>
      </c>
      <c r="I542" s="28">
        <v>664387148</v>
      </c>
      <c r="J542" s="28">
        <v>0</v>
      </c>
      <c r="K542" s="28">
        <v>664387148</v>
      </c>
      <c r="L542" s="29">
        <v>22.96</v>
      </c>
      <c r="M542" s="29">
        <f>IFERROR(_xlfn.XLOOKUP($B542,'Ownership Metrics'!$A:$A,'Ownership Metrics'!$B:$B),"")</f>
        <v>3.5</v>
      </c>
      <c r="N542" s="28">
        <f>IFERROR(_xlfn.XLOOKUP($B542,'Ownership Metrics'!$A:$A,'Ownership Metrics'!$C:$C),"")</f>
        <v>1613</v>
      </c>
      <c r="O542" s="29">
        <f>IFERROR(_xlfn.XLOOKUP($B542,'Ownership Metrics'!$A:$A,'Ownership Metrics'!$D:$D),"")</f>
        <v>29.84</v>
      </c>
      <c r="P542" s="29">
        <f>IFERROR(_xlfn.XLOOKUP($B542,'Ownership Metrics'!$A:$A,'Ownership Metrics'!$E:$E),"")</f>
        <v>61.74</v>
      </c>
      <c r="Q542" s="30">
        <f>IFERROR(_xlfn.XLOOKUP($B542,'Ownership Metrics'!$A:$A,'Ownership Metrics'!$F:$F),"")</f>
        <v>16</v>
      </c>
      <c r="R542" s="30">
        <f>IFERROR(_xlfn.XLOOKUP($B542,'Ownership Metrics'!$A:$A,'Ownership Metrics'!$G:$G),"")</f>
        <v>33</v>
      </c>
      <c r="S542" s="27" t="str">
        <f>IFERROR(_xlfn.XLOOKUP($B542,'Ownership Metrics'!$A:$A,'Ownership Metrics'!$H:$H),"")</f>
        <v>Oligopoli</v>
      </c>
      <c r="T542" s="27" t="str">
        <f>IFERROR(_xlfn.XLOOKUP($B542,'Ownership Metrics'!$A:$A,'Ownership Metrics'!$I:$I),"")</f>
        <v>Sedang</v>
      </c>
      <c r="U542" s="27">
        <f>IF(COUNTIFS($B$2:$B542,$B542,$D$2:$D542,$D542)=1,1,0)</f>
        <v>1</v>
      </c>
      <c r="V542" s="27">
        <f t="shared" si="25"/>
        <v>22.96</v>
      </c>
      <c r="W542" s="27">
        <f t="shared" si="26"/>
        <v>2</v>
      </c>
      <c r="X542" s="27">
        <f t="shared" si="24"/>
        <v>22.9599999458</v>
      </c>
    </row>
    <row r="543" spans="1:24" x14ac:dyDescent="0.25">
      <c r="A543" s="26">
        <v>46265</v>
      </c>
      <c r="B543" s="27" t="s">
        <v>10221</v>
      </c>
      <c r="C543" s="27" t="s">
        <v>728</v>
      </c>
      <c r="D543" s="27" t="s">
        <v>730</v>
      </c>
      <c r="E543" s="27" t="s">
        <v>51</v>
      </c>
      <c r="F543" s="27" t="s">
        <v>23</v>
      </c>
      <c r="G543" s="27"/>
      <c r="H543" s="27" t="s">
        <v>24</v>
      </c>
      <c r="I543" s="28">
        <v>140000287</v>
      </c>
      <c r="J543" s="28">
        <v>0</v>
      </c>
      <c r="K543" s="28">
        <v>140000287</v>
      </c>
      <c r="L543" s="29">
        <v>4.84</v>
      </c>
      <c r="M543" s="29">
        <f>IFERROR(_xlfn.XLOOKUP($B543,'Ownership Metrics'!$A:$A,'Ownership Metrics'!$B:$B),"")</f>
        <v>3.5</v>
      </c>
      <c r="N543" s="28">
        <f>IFERROR(_xlfn.XLOOKUP($B543,'Ownership Metrics'!$A:$A,'Ownership Metrics'!$C:$C),"")</f>
        <v>1613</v>
      </c>
      <c r="O543" s="29">
        <f>IFERROR(_xlfn.XLOOKUP($B543,'Ownership Metrics'!$A:$A,'Ownership Metrics'!$D:$D),"")</f>
        <v>29.84</v>
      </c>
      <c r="P543" s="29">
        <f>IFERROR(_xlfn.XLOOKUP($B543,'Ownership Metrics'!$A:$A,'Ownership Metrics'!$E:$E),"")</f>
        <v>61.74</v>
      </c>
      <c r="Q543" s="30">
        <f>IFERROR(_xlfn.XLOOKUP($B543,'Ownership Metrics'!$A:$A,'Ownership Metrics'!$F:$F),"")</f>
        <v>16</v>
      </c>
      <c r="R543" s="30">
        <f>IFERROR(_xlfn.XLOOKUP($B543,'Ownership Metrics'!$A:$A,'Ownership Metrics'!$G:$G),"")</f>
        <v>33</v>
      </c>
      <c r="S543" s="27" t="str">
        <f>IFERROR(_xlfn.XLOOKUP($B543,'Ownership Metrics'!$A:$A,'Ownership Metrics'!$H:$H),"")</f>
        <v>Oligopoli</v>
      </c>
      <c r="T543" s="27" t="str">
        <f>IFERROR(_xlfn.XLOOKUP($B543,'Ownership Metrics'!$A:$A,'Ownership Metrics'!$I:$I),"")</f>
        <v>Sedang</v>
      </c>
      <c r="U543" s="27">
        <f>IF(COUNTIFS($B$2:$B543,$B543,$D$2:$D543,$D543)=1,1,0)</f>
        <v>1</v>
      </c>
      <c r="V543" s="27">
        <f t="shared" si="25"/>
        <v>4.84</v>
      </c>
      <c r="W543" s="27">
        <f t="shared" si="26"/>
        <v>5</v>
      </c>
      <c r="X543" s="27">
        <f t="shared" si="24"/>
        <v>4.8399999456999998</v>
      </c>
    </row>
    <row r="544" spans="1:24" x14ac:dyDescent="0.25">
      <c r="A544" s="26">
        <v>46265</v>
      </c>
      <c r="B544" s="27" t="s">
        <v>10221</v>
      </c>
      <c r="C544" s="27" t="s">
        <v>728</v>
      </c>
      <c r="D544" s="27" t="s">
        <v>731</v>
      </c>
      <c r="E544" s="27" t="s">
        <v>22</v>
      </c>
      <c r="F544" s="27" t="s">
        <v>23</v>
      </c>
      <c r="G544" s="27"/>
      <c r="H544" s="27" t="s">
        <v>24</v>
      </c>
      <c r="I544" s="28">
        <v>162383761</v>
      </c>
      <c r="J544" s="28">
        <v>0</v>
      </c>
      <c r="K544" s="28">
        <v>162383761</v>
      </c>
      <c r="L544" s="29">
        <v>5.61</v>
      </c>
      <c r="M544" s="29">
        <f>IFERROR(_xlfn.XLOOKUP($B544,'Ownership Metrics'!$A:$A,'Ownership Metrics'!$B:$B),"")</f>
        <v>3.5</v>
      </c>
      <c r="N544" s="28">
        <f>IFERROR(_xlfn.XLOOKUP($B544,'Ownership Metrics'!$A:$A,'Ownership Metrics'!$C:$C),"")</f>
        <v>1613</v>
      </c>
      <c r="O544" s="29">
        <f>IFERROR(_xlfn.XLOOKUP($B544,'Ownership Metrics'!$A:$A,'Ownership Metrics'!$D:$D),"")</f>
        <v>29.84</v>
      </c>
      <c r="P544" s="29">
        <f>IFERROR(_xlfn.XLOOKUP($B544,'Ownership Metrics'!$A:$A,'Ownership Metrics'!$E:$E),"")</f>
        <v>61.74</v>
      </c>
      <c r="Q544" s="30">
        <f>IFERROR(_xlfn.XLOOKUP($B544,'Ownership Metrics'!$A:$A,'Ownership Metrics'!$F:$F),"")</f>
        <v>16</v>
      </c>
      <c r="R544" s="30">
        <f>IFERROR(_xlfn.XLOOKUP($B544,'Ownership Metrics'!$A:$A,'Ownership Metrics'!$G:$G),"")</f>
        <v>33</v>
      </c>
      <c r="S544" s="27" t="str">
        <f>IFERROR(_xlfn.XLOOKUP($B544,'Ownership Metrics'!$A:$A,'Ownership Metrics'!$H:$H),"")</f>
        <v>Oligopoli</v>
      </c>
      <c r="T544" s="27" t="str">
        <f>IFERROR(_xlfn.XLOOKUP($B544,'Ownership Metrics'!$A:$A,'Ownership Metrics'!$I:$I),"")</f>
        <v>Sedang</v>
      </c>
      <c r="U544" s="27">
        <f>IF(COUNTIFS($B$2:$B544,$B544,$D$2:$D544,$D544)=1,1,0)</f>
        <v>1</v>
      </c>
      <c r="V544" s="27">
        <f t="shared" si="25"/>
        <v>5.61</v>
      </c>
      <c r="W544" s="27">
        <f t="shared" si="26"/>
        <v>4</v>
      </c>
      <c r="X544" s="27">
        <f t="shared" si="24"/>
        <v>5.6099999456000003</v>
      </c>
    </row>
    <row r="545" spans="1:24" x14ac:dyDescent="0.25">
      <c r="A545" s="26">
        <v>46265</v>
      </c>
      <c r="B545" s="27" t="s">
        <v>10221</v>
      </c>
      <c r="C545" s="27" t="s">
        <v>728</v>
      </c>
      <c r="D545" s="27" t="s">
        <v>732</v>
      </c>
      <c r="E545" s="27" t="s">
        <v>22</v>
      </c>
      <c r="F545" s="27" t="s">
        <v>23</v>
      </c>
      <c r="G545" s="27"/>
      <c r="H545" s="27" t="s">
        <v>24</v>
      </c>
      <c r="I545" s="28">
        <v>35451980</v>
      </c>
      <c r="J545" s="28">
        <v>0</v>
      </c>
      <c r="K545" s="28">
        <v>35451980</v>
      </c>
      <c r="L545" s="29">
        <v>1.22</v>
      </c>
      <c r="M545" s="29">
        <f>IFERROR(_xlfn.XLOOKUP($B545,'Ownership Metrics'!$A:$A,'Ownership Metrics'!$B:$B),"")</f>
        <v>3.5</v>
      </c>
      <c r="N545" s="28">
        <f>IFERROR(_xlfn.XLOOKUP($B545,'Ownership Metrics'!$A:$A,'Ownership Metrics'!$C:$C),"")</f>
        <v>1613</v>
      </c>
      <c r="O545" s="29">
        <f>IFERROR(_xlfn.XLOOKUP($B545,'Ownership Metrics'!$A:$A,'Ownership Metrics'!$D:$D),"")</f>
        <v>29.84</v>
      </c>
      <c r="P545" s="29">
        <f>IFERROR(_xlfn.XLOOKUP($B545,'Ownership Metrics'!$A:$A,'Ownership Metrics'!$E:$E),"")</f>
        <v>61.74</v>
      </c>
      <c r="Q545" s="30">
        <f>IFERROR(_xlfn.XLOOKUP($B545,'Ownership Metrics'!$A:$A,'Ownership Metrics'!$F:$F),"")</f>
        <v>16</v>
      </c>
      <c r="R545" s="30">
        <f>IFERROR(_xlfn.XLOOKUP($B545,'Ownership Metrics'!$A:$A,'Ownership Metrics'!$G:$G),"")</f>
        <v>33</v>
      </c>
      <c r="S545" s="27" t="str">
        <f>IFERROR(_xlfn.XLOOKUP($B545,'Ownership Metrics'!$A:$A,'Ownership Metrics'!$H:$H),"")</f>
        <v>Oligopoli</v>
      </c>
      <c r="T545" s="27" t="str">
        <f>IFERROR(_xlfn.XLOOKUP($B545,'Ownership Metrics'!$A:$A,'Ownership Metrics'!$I:$I),"")</f>
        <v>Sedang</v>
      </c>
      <c r="U545" s="27">
        <f>IF(COUNTIFS($B$2:$B545,$B545,$D$2:$D545,$D545)=1,1,0)</f>
        <v>1</v>
      </c>
      <c r="V545" s="27">
        <f t="shared" si="25"/>
        <v>1.22</v>
      </c>
      <c r="W545" s="27">
        <f t="shared" si="26"/>
        <v>15</v>
      </c>
      <c r="X545" s="27">
        <f t="shared" si="24"/>
        <v>1.2199999454999999</v>
      </c>
    </row>
    <row r="546" spans="1:24" x14ac:dyDescent="0.25">
      <c r="A546" s="26">
        <v>46265</v>
      </c>
      <c r="B546" s="27" t="s">
        <v>10221</v>
      </c>
      <c r="C546" s="27" t="s">
        <v>728</v>
      </c>
      <c r="D546" s="27" t="s">
        <v>733</v>
      </c>
      <c r="E546" s="27" t="s">
        <v>22</v>
      </c>
      <c r="F546" s="27" t="s">
        <v>23</v>
      </c>
      <c r="G546" s="27"/>
      <c r="H546" s="27" t="s">
        <v>24</v>
      </c>
      <c r="I546" s="28">
        <v>55906430</v>
      </c>
      <c r="J546" s="28">
        <v>0</v>
      </c>
      <c r="K546" s="28">
        <v>55906430</v>
      </c>
      <c r="L546" s="29">
        <v>1.93</v>
      </c>
      <c r="M546" s="29">
        <f>IFERROR(_xlfn.XLOOKUP($B546,'Ownership Metrics'!$A:$A,'Ownership Metrics'!$B:$B),"")</f>
        <v>3.5</v>
      </c>
      <c r="N546" s="28">
        <f>IFERROR(_xlfn.XLOOKUP($B546,'Ownership Metrics'!$A:$A,'Ownership Metrics'!$C:$C),"")</f>
        <v>1613</v>
      </c>
      <c r="O546" s="29">
        <f>IFERROR(_xlfn.XLOOKUP($B546,'Ownership Metrics'!$A:$A,'Ownership Metrics'!$D:$D),"")</f>
        <v>29.84</v>
      </c>
      <c r="P546" s="29">
        <f>IFERROR(_xlfn.XLOOKUP($B546,'Ownership Metrics'!$A:$A,'Ownership Metrics'!$E:$E),"")</f>
        <v>61.74</v>
      </c>
      <c r="Q546" s="30">
        <f>IFERROR(_xlfn.XLOOKUP($B546,'Ownership Metrics'!$A:$A,'Ownership Metrics'!$F:$F),"")</f>
        <v>16</v>
      </c>
      <c r="R546" s="30">
        <f>IFERROR(_xlfn.XLOOKUP($B546,'Ownership Metrics'!$A:$A,'Ownership Metrics'!$G:$G),"")</f>
        <v>33</v>
      </c>
      <c r="S546" s="27" t="str">
        <f>IFERROR(_xlfn.XLOOKUP($B546,'Ownership Metrics'!$A:$A,'Ownership Metrics'!$H:$H),"")</f>
        <v>Oligopoli</v>
      </c>
      <c r="T546" s="27" t="str">
        <f>IFERROR(_xlfn.XLOOKUP($B546,'Ownership Metrics'!$A:$A,'Ownership Metrics'!$I:$I),"")</f>
        <v>Sedang</v>
      </c>
      <c r="U546" s="27">
        <f>IF(COUNTIFS($B$2:$B546,$B546,$D$2:$D546,$D546)=1,1,0)</f>
        <v>1</v>
      </c>
      <c r="V546" s="27">
        <f t="shared" si="25"/>
        <v>1.93</v>
      </c>
      <c r="W546" s="27">
        <f t="shared" si="26"/>
        <v>12</v>
      </c>
      <c r="X546" s="27">
        <f t="shared" si="24"/>
        <v>1.9299999453999999</v>
      </c>
    </row>
    <row r="547" spans="1:24" x14ac:dyDescent="0.25">
      <c r="A547" s="26">
        <v>46265</v>
      </c>
      <c r="B547" s="27" t="s">
        <v>10221</v>
      </c>
      <c r="C547" s="27" t="s">
        <v>728</v>
      </c>
      <c r="D547" s="27" t="s">
        <v>734</v>
      </c>
      <c r="E547" s="27" t="s">
        <v>22</v>
      </c>
      <c r="F547" s="27" t="s">
        <v>23</v>
      </c>
      <c r="G547" s="27"/>
      <c r="H547" s="27" t="s">
        <v>24</v>
      </c>
      <c r="I547" s="28">
        <v>88206517</v>
      </c>
      <c r="J547" s="28">
        <v>0</v>
      </c>
      <c r="K547" s="28">
        <v>88206517</v>
      </c>
      <c r="L547" s="29">
        <v>3.05</v>
      </c>
      <c r="M547" s="29">
        <f>IFERROR(_xlfn.XLOOKUP($B547,'Ownership Metrics'!$A:$A,'Ownership Metrics'!$B:$B),"")</f>
        <v>3.5</v>
      </c>
      <c r="N547" s="28">
        <f>IFERROR(_xlfn.XLOOKUP($B547,'Ownership Metrics'!$A:$A,'Ownership Metrics'!$C:$C),"")</f>
        <v>1613</v>
      </c>
      <c r="O547" s="29">
        <f>IFERROR(_xlfn.XLOOKUP($B547,'Ownership Metrics'!$A:$A,'Ownership Metrics'!$D:$D),"")</f>
        <v>29.84</v>
      </c>
      <c r="P547" s="29">
        <f>IFERROR(_xlfn.XLOOKUP($B547,'Ownership Metrics'!$A:$A,'Ownership Metrics'!$E:$E),"")</f>
        <v>61.74</v>
      </c>
      <c r="Q547" s="30">
        <f>IFERROR(_xlfn.XLOOKUP($B547,'Ownership Metrics'!$A:$A,'Ownership Metrics'!$F:$F),"")</f>
        <v>16</v>
      </c>
      <c r="R547" s="30">
        <f>IFERROR(_xlfn.XLOOKUP($B547,'Ownership Metrics'!$A:$A,'Ownership Metrics'!$G:$G),"")</f>
        <v>33</v>
      </c>
      <c r="S547" s="27" t="str">
        <f>IFERROR(_xlfn.XLOOKUP($B547,'Ownership Metrics'!$A:$A,'Ownership Metrics'!$H:$H),"")</f>
        <v>Oligopoli</v>
      </c>
      <c r="T547" s="27" t="str">
        <f>IFERROR(_xlfn.XLOOKUP($B547,'Ownership Metrics'!$A:$A,'Ownership Metrics'!$I:$I),"")</f>
        <v>Sedang</v>
      </c>
      <c r="U547" s="27">
        <f>IF(COUNTIFS($B$2:$B547,$B547,$D$2:$D547,$D547)=1,1,0)</f>
        <v>1</v>
      </c>
      <c r="V547" s="27">
        <f t="shared" si="25"/>
        <v>3.05</v>
      </c>
      <c r="W547" s="27">
        <f t="shared" si="26"/>
        <v>9</v>
      </c>
      <c r="X547" s="27">
        <f t="shared" si="24"/>
        <v>3.0499999452999997</v>
      </c>
    </row>
    <row r="548" spans="1:24" x14ac:dyDescent="0.25">
      <c r="A548" s="26">
        <v>46265</v>
      </c>
      <c r="B548" s="27" t="s">
        <v>10221</v>
      </c>
      <c r="C548" s="27" t="s">
        <v>728</v>
      </c>
      <c r="D548" s="27" t="s">
        <v>735</v>
      </c>
      <c r="E548" s="27" t="s">
        <v>22</v>
      </c>
      <c r="F548" s="27" t="s">
        <v>32</v>
      </c>
      <c r="G548" s="27"/>
      <c r="H548" s="27" t="s">
        <v>116</v>
      </c>
      <c r="I548" s="28">
        <v>863645841</v>
      </c>
      <c r="J548" s="28">
        <v>0</v>
      </c>
      <c r="K548" s="28">
        <v>863645841</v>
      </c>
      <c r="L548" s="29">
        <v>29.84</v>
      </c>
      <c r="M548" s="29">
        <f>IFERROR(_xlfn.XLOOKUP($B548,'Ownership Metrics'!$A:$A,'Ownership Metrics'!$B:$B),"")</f>
        <v>3.5</v>
      </c>
      <c r="N548" s="28">
        <f>IFERROR(_xlfn.XLOOKUP($B548,'Ownership Metrics'!$A:$A,'Ownership Metrics'!$C:$C),"")</f>
        <v>1613</v>
      </c>
      <c r="O548" s="29">
        <f>IFERROR(_xlfn.XLOOKUP($B548,'Ownership Metrics'!$A:$A,'Ownership Metrics'!$D:$D),"")</f>
        <v>29.84</v>
      </c>
      <c r="P548" s="29">
        <f>IFERROR(_xlfn.XLOOKUP($B548,'Ownership Metrics'!$A:$A,'Ownership Metrics'!$E:$E),"")</f>
        <v>61.74</v>
      </c>
      <c r="Q548" s="30">
        <f>IFERROR(_xlfn.XLOOKUP($B548,'Ownership Metrics'!$A:$A,'Ownership Metrics'!$F:$F),"")</f>
        <v>16</v>
      </c>
      <c r="R548" s="30">
        <f>IFERROR(_xlfn.XLOOKUP($B548,'Ownership Metrics'!$A:$A,'Ownership Metrics'!$G:$G),"")</f>
        <v>33</v>
      </c>
      <c r="S548" s="27" t="str">
        <f>IFERROR(_xlfn.XLOOKUP($B548,'Ownership Metrics'!$A:$A,'Ownership Metrics'!$H:$H),"")</f>
        <v>Oligopoli</v>
      </c>
      <c r="T548" s="27" t="str">
        <f>IFERROR(_xlfn.XLOOKUP($B548,'Ownership Metrics'!$A:$A,'Ownership Metrics'!$I:$I),"")</f>
        <v>Sedang</v>
      </c>
      <c r="U548" s="27">
        <f>IF(COUNTIFS($B$2:$B548,$B548,$D$2:$D548,$D548)=1,1,0)</f>
        <v>1</v>
      </c>
      <c r="V548" s="27">
        <f t="shared" si="25"/>
        <v>29.84</v>
      </c>
      <c r="W548" s="27">
        <f t="shared" si="26"/>
        <v>1</v>
      </c>
      <c r="X548" s="27">
        <f t="shared" si="24"/>
        <v>29.839999945199999</v>
      </c>
    </row>
    <row r="549" spans="1:24" x14ac:dyDescent="0.25">
      <c r="A549" s="26">
        <v>46265</v>
      </c>
      <c r="B549" s="27" t="s">
        <v>10221</v>
      </c>
      <c r="C549" s="27" t="s">
        <v>728</v>
      </c>
      <c r="D549" s="27" t="s">
        <v>736</v>
      </c>
      <c r="E549" s="27" t="s">
        <v>35</v>
      </c>
      <c r="F549" s="27" t="s">
        <v>23</v>
      </c>
      <c r="G549" s="27" t="s">
        <v>36</v>
      </c>
      <c r="H549" s="27" t="s">
        <v>24</v>
      </c>
      <c r="I549" s="28">
        <v>47558445</v>
      </c>
      <c r="J549" s="28">
        <v>0</v>
      </c>
      <c r="K549" s="28">
        <v>47558445</v>
      </c>
      <c r="L549" s="29">
        <v>1.64</v>
      </c>
      <c r="M549" s="29">
        <f>IFERROR(_xlfn.XLOOKUP($B549,'Ownership Metrics'!$A:$A,'Ownership Metrics'!$B:$B),"")</f>
        <v>3.5</v>
      </c>
      <c r="N549" s="28">
        <f>IFERROR(_xlfn.XLOOKUP($B549,'Ownership Metrics'!$A:$A,'Ownership Metrics'!$C:$C),"")</f>
        <v>1613</v>
      </c>
      <c r="O549" s="29">
        <f>IFERROR(_xlfn.XLOOKUP($B549,'Ownership Metrics'!$A:$A,'Ownership Metrics'!$D:$D),"")</f>
        <v>29.84</v>
      </c>
      <c r="P549" s="29">
        <f>IFERROR(_xlfn.XLOOKUP($B549,'Ownership Metrics'!$A:$A,'Ownership Metrics'!$E:$E),"")</f>
        <v>61.74</v>
      </c>
      <c r="Q549" s="30">
        <f>IFERROR(_xlfn.XLOOKUP($B549,'Ownership Metrics'!$A:$A,'Ownership Metrics'!$F:$F),"")</f>
        <v>16</v>
      </c>
      <c r="R549" s="30">
        <f>IFERROR(_xlfn.XLOOKUP($B549,'Ownership Metrics'!$A:$A,'Ownership Metrics'!$G:$G),"")</f>
        <v>33</v>
      </c>
      <c r="S549" s="27" t="str">
        <f>IFERROR(_xlfn.XLOOKUP($B549,'Ownership Metrics'!$A:$A,'Ownership Metrics'!$H:$H),"")</f>
        <v>Oligopoli</v>
      </c>
      <c r="T549" s="27" t="str">
        <f>IFERROR(_xlfn.XLOOKUP($B549,'Ownership Metrics'!$A:$A,'Ownership Metrics'!$I:$I),"")</f>
        <v>Sedang</v>
      </c>
      <c r="U549" s="27">
        <f>IF(COUNTIFS($B$2:$B549,$B549,$D$2:$D549,$D549)=1,1,0)</f>
        <v>1</v>
      </c>
      <c r="V549" s="27">
        <f t="shared" si="25"/>
        <v>1.64</v>
      </c>
      <c r="W549" s="27">
        <f t="shared" si="26"/>
        <v>13</v>
      </c>
      <c r="X549" s="27">
        <f t="shared" si="24"/>
        <v>1.6399999450999998</v>
      </c>
    </row>
    <row r="550" spans="1:24" x14ac:dyDescent="0.25">
      <c r="A550" s="26">
        <v>46265</v>
      </c>
      <c r="B550" s="27" t="s">
        <v>10221</v>
      </c>
      <c r="C550" s="27" t="s">
        <v>728</v>
      </c>
      <c r="D550" s="27" t="s">
        <v>737</v>
      </c>
      <c r="E550" s="27" t="s">
        <v>35</v>
      </c>
      <c r="F550" s="27" t="s">
        <v>23</v>
      </c>
      <c r="G550" s="27" t="s">
        <v>36</v>
      </c>
      <c r="H550" s="27" t="s">
        <v>24</v>
      </c>
      <c r="I550" s="28">
        <v>38172667</v>
      </c>
      <c r="J550" s="28">
        <v>0</v>
      </c>
      <c r="K550" s="28">
        <v>38172667</v>
      </c>
      <c r="L550" s="29">
        <v>1.32</v>
      </c>
      <c r="M550" s="29">
        <f>IFERROR(_xlfn.XLOOKUP($B550,'Ownership Metrics'!$A:$A,'Ownership Metrics'!$B:$B),"")</f>
        <v>3.5</v>
      </c>
      <c r="N550" s="28">
        <f>IFERROR(_xlfn.XLOOKUP($B550,'Ownership Metrics'!$A:$A,'Ownership Metrics'!$C:$C),"")</f>
        <v>1613</v>
      </c>
      <c r="O550" s="29">
        <f>IFERROR(_xlfn.XLOOKUP($B550,'Ownership Metrics'!$A:$A,'Ownership Metrics'!$D:$D),"")</f>
        <v>29.84</v>
      </c>
      <c r="P550" s="29">
        <f>IFERROR(_xlfn.XLOOKUP($B550,'Ownership Metrics'!$A:$A,'Ownership Metrics'!$E:$E),"")</f>
        <v>61.74</v>
      </c>
      <c r="Q550" s="30">
        <f>IFERROR(_xlfn.XLOOKUP($B550,'Ownership Metrics'!$A:$A,'Ownership Metrics'!$F:$F),"")</f>
        <v>16</v>
      </c>
      <c r="R550" s="30">
        <f>IFERROR(_xlfn.XLOOKUP($B550,'Ownership Metrics'!$A:$A,'Ownership Metrics'!$G:$G),"")</f>
        <v>33</v>
      </c>
      <c r="S550" s="27" t="str">
        <f>IFERROR(_xlfn.XLOOKUP($B550,'Ownership Metrics'!$A:$A,'Ownership Metrics'!$H:$H),"")</f>
        <v>Oligopoli</v>
      </c>
      <c r="T550" s="27" t="str">
        <f>IFERROR(_xlfn.XLOOKUP($B550,'Ownership Metrics'!$A:$A,'Ownership Metrics'!$I:$I),"")</f>
        <v>Sedang</v>
      </c>
      <c r="U550" s="27">
        <f>IF(COUNTIFS($B$2:$B550,$B550,$D$2:$D550,$D550)=1,1,0)</f>
        <v>1</v>
      </c>
      <c r="V550" s="27">
        <f t="shared" si="25"/>
        <v>1.32</v>
      </c>
      <c r="W550" s="27">
        <f t="shared" si="26"/>
        <v>14</v>
      </c>
      <c r="X550" s="27">
        <f t="shared" si="24"/>
        <v>1.319999945</v>
      </c>
    </row>
    <row r="551" spans="1:24" x14ac:dyDescent="0.25">
      <c r="A551" s="26">
        <v>46265</v>
      </c>
      <c r="B551" s="27" t="s">
        <v>10221</v>
      </c>
      <c r="C551" s="27" t="s">
        <v>728</v>
      </c>
      <c r="D551" s="27" t="s">
        <v>738</v>
      </c>
      <c r="E551" s="27" t="s">
        <v>35</v>
      </c>
      <c r="F551" s="27" t="s">
        <v>23</v>
      </c>
      <c r="G551" s="27" t="s">
        <v>36</v>
      </c>
      <c r="H551" s="27" t="s">
        <v>24</v>
      </c>
      <c r="I551" s="28">
        <v>78829319</v>
      </c>
      <c r="J551" s="28">
        <v>0</v>
      </c>
      <c r="K551" s="28">
        <v>78829319</v>
      </c>
      <c r="L551" s="29">
        <v>2.72</v>
      </c>
      <c r="M551" s="29">
        <f>IFERROR(_xlfn.XLOOKUP($B551,'Ownership Metrics'!$A:$A,'Ownership Metrics'!$B:$B),"")</f>
        <v>3.5</v>
      </c>
      <c r="N551" s="28">
        <f>IFERROR(_xlfn.XLOOKUP($B551,'Ownership Metrics'!$A:$A,'Ownership Metrics'!$C:$C),"")</f>
        <v>1613</v>
      </c>
      <c r="O551" s="29">
        <f>IFERROR(_xlfn.XLOOKUP($B551,'Ownership Metrics'!$A:$A,'Ownership Metrics'!$D:$D),"")</f>
        <v>29.84</v>
      </c>
      <c r="P551" s="29">
        <f>IFERROR(_xlfn.XLOOKUP($B551,'Ownership Metrics'!$A:$A,'Ownership Metrics'!$E:$E),"")</f>
        <v>61.74</v>
      </c>
      <c r="Q551" s="30">
        <f>IFERROR(_xlfn.XLOOKUP($B551,'Ownership Metrics'!$A:$A,'Ownership Metrics'!$F:$F),"")</f>
        <v>16</v>
      </c>
      <c r="R551" s="30">
        <f>IFERROR(_xlfn.XLOOKUP($B551,'Ownership Metrics'!$A:$A,'Ownership Metrics'!$G:$G),"")</f>
        <v>33</v>
      </c>
      <c r="S551" s="27" t="str">
        <f>IFERROR(_xlfn.XLOOKUP($B551,'Ownership Metrics'!$A:$A,'Ownership Metrics'!$H:$H),"")</f>
        <v>Oligopoli</v>
      </c>
      <c r="T551" s="27" t="str">
        <f>IFERROR(_xlfn.XLOOKUP($B551,'Ownership Metrics'!$A:$A,'Ownership Metrics'!$I:$I),"")</f>
        <v>Sedang</v>
      </c>
      <c r="U551" s="27">
        <f>IF(COUNTIFS($B$2:$B551,$B551,$D$2:$D551,$D551)=1,1,0)</f>
        <v>1</v>
      </c>
      <c r="V551" s="27">
        <f t="shared" si="25"/>
        <v>2.72</v>
      </c>
      <c r="W551" s="27">
        <f t="shared" si="26"/>
        <v>10</v>
      </c>
      <c r="X551" s="27">
        <f t="shared" si="24"/>
        <v>2.7199999449000001</v>
      </c>
    </row>
    <row r="552" spans="1:24" x14ac:dyDescent="0.25">
      <c r="A552" s="26">
        <v>46265</v>
      </c>
      <c r="B552" s="27" t="s">
        <v>10221</v>
      </c>
      <c r="C552" s="27" t="s">
        <v>728</v>
      </c>
      <c r="D552" s="27" t="s">
        <v>739</v>
      </c>
      <c r="E552" s="27" t="s">
        <v>35</v>
      </c>
      <c r="F552" s="27" t="s">
        <v>23</v>
      </c>
      <c r="G552" s="27" t="s">
        <v>36</v>
      </c>
      <c r="H552" s="27" t="s">
        <v>24</v>
      </c>
      <c r="I552" s="28">
        <v>58222318</v>
      </c>
      <c r="J552" s="28">
        <v>0</v>
      </c>
      <c r="K552" s="28">
        <v>58222318</v>
      </c>
      <c r="L552" s="29">
        <v>2.0099999999999998</v>
      </c>
      <c r="M552" s="29">
        <f>IFERROR(_xlfn.XLOOKUP($B552,'Ownership Metrics'!$A:$A,'Ownership Metrics'!$B:$B),"")</f>
        <v>3.5</v>
      </c>
      <c r="N552" s="28">
        <f>IFERROR(_xlfn.XLOOKUP($B552,'Ownership Metrics'!$A:$A,'Ownership Metrics'!$C:$C),"")</f>
        <v>1613</v>
      </c>
      <c r="O552" s="29">
        <f>IFERROR(_xlfn.XLOOKUP($B552,'Ownership Metrics'!$A:$A,'Ownership Metrics'!$D:$D),"")</f>
        <v>29.84</v>
      </c>
      <c r="P552" s="29">
        <f>IFERROR(_xlfn.XLOOKUP($B552,'Ownership Metrics'!$A:$A,'Ownership Metrics'!$E:$E),"")</f>
        <v>61.74</v>
      </c>
      <c r="Q552" s="30">
        <f>IFERROR(_xlfn.XLOOKUP($B552,'Ownership Metrics'!$A:$A,'Ownership Metrics'!$F:$F),"")</f>
        <v>16</v>
      </c>
      <c r="R552" s="30">
        <f>IFERROR(_xlfn.XLOOKUP($B552,'Ownership Metrics'!$A:$A,'Ownership Metrics'!$G:$G),"")</f>
        <v>33</v>
      </c>
      <c r="S552" s="27" t="str">
        <f>IFERROR(_xlfn.XLOOKUP($B552,'Ownership Metrics'!$A:$A,'Ownership Metrics'!$H:$H),"")</f>
        <v>Oligopoli</v>
      </c>
      <c r="T552" s="27" t="str">
        <f>IFERROR(_xlfn.XLOOKUP($B552,'Ownership Metrics'!$A:$A,'Ownership Metrics'!$I:$I),"")</f>
        <v>Sedang</v>
      </c>
      <c r="U552" s="27">
        <f>IF(COUNTIFS($B$2:$B552,$B552,$D$2:$D552,$D552)=1,1,0)</f>
        <v>1</v>
      </c>
      <c r="V552" s="27">
        <f t="shared" si="25"/>
        <v>2.0099999999999998</v>
      </c>
      <c r="W552" s="27">
        <f t="shared" si="26"/>
        <v>11</v>
      </c>
      <c r="X552" s="27">
        <f t="shared" si="24"/>
        <v>2.0099999447999997</v>
      </c>
    </row>
    <row r="553" spans="1:24" x14ac:dyDescent="0.25">
      <c r="A553" s="26">
        <v>46265</v>
      </c>
      <c r="B553" s="27" t="s">
        <v>10221</v>
      </c>
      <c r="C553" s="27" t="s">
        <v>728</v>
      </c>
      <c r="D553" s="27" t="s">
        <v>740</v>
      </c>
      <c r="E553" s="27" t="s">
        <v>35</v>
      </c>
      <c r="F553" s="27" t="s">
        <v>23</v>
      </c>
      <c r="G553" s="27" t="s">
        <v>36</v>
      </c>
      <c r="H553" s="27" t="s">
        <v>24</v>
      </c>
      <c r="I553" s="28">
        <v>90157582</v>
      </c>
      <c r="J553" s="28">
        <v>0</v>
      </c>
      <c r="K553" s="28">
        <v>90157582</v>
      </c>
      <c r="L553" s="29">
        <v>3.12</v>
      </c>
      <c r="M553" s="29">
        <f>IFERROR(_xlfn.XLOOKUP($B553,'Ownership Metrics'!$A:$A,'Ownership Metrics'!$B:$B),"")</f>
        <v>3.5</v>
      </c>
      <c r="N553" s="28">
        <f>IFERROR(_xlfn.XLOOKUP($B553,'Ownership Metrics'!$A:$A,'Ownership Metrics'!$C:$C),"")</f>
        <v>1613</v>
      </c>
      <c r="O553" s="29">
        <f>IFERROR(_xlfn.XLOOKUP($B553,'Ownership Metrics'!$A:$A,'Ownership Metrics'!$D:$D),"")</f>
        <v>29.84</v>
      </c>
      <c r="P553" s="29">
        <f>IFERROR(_xlfn.XLOOKUP($B553,'Ownership Metrics'!$A:$A,'Ownership Metrics'!$E:$E),"")</f>
        <v>61.74</v>
      </c>
      <c r="Q553" s="30">
        <f>IFERROR(_xlfn.XLOOKUP($B553,'Ownership Metrics'!$A:$A,'Ownership Metrics'!$F:$F),"")</f>
        <v>16</v>
      </c>
      <c r="R553" s="30">
        <f>IFERROR(_xlfn.XLOOKUP($B553,'Ownership Metrics'!$A:$A,'Ownership Metrics'!$G:$G),"")</f>
        <v>33</v>
      </c>
      <c r="S553" s="27" t="str">
        <f>IFERROR(_xlfn.XLOOKUP($B553,'Ownership Metrics'!$A:$A,'Ownership Metrics'!$H:$H),"")</f>
        <v>Oligopoli</v>
      </c>
      <c r="T553" s="27" t="str">
        <f>IFERROR(_xlfn.XLOOKUP($B553,'Ownership Metrics'!$A:$A,'Ownership Metrics'!$I:$I),"")</f>
        <v>Sedang</v>
      </c>
      <c r="U553" s="27">
        <f>IF(COUNTIFS($B$2:$B553,$B553,$D$2:$D553,$D553)=1,1,0)</f>
        <v>1</v>
      </c>
      <c r="V553" s="27">
        <f t="shared" si="25"/>
        <v>3.12</v>
      </c>
      <c r="W553" s="27">
        <f t="shared" si="26"/>
        <v>7</v>
      </c>
      <c r="X553" s="27">
        <f t="shared" si="24"/>
        <v>3.1199999447</v>
      </c>
    </row>
    <row r="554" spans="1:24" x14ac:dyDescent="0.25">
      <c r="A554" s="26">
        <v>46265</v>
      </c>
      <c r="B554" s="27" t="s">
        <v>10221</v>
      </c>
      <c r="C554" s="27" t="s">
        <v>728</v>
      </c>
      <c r="D554" s="27" t="s">
        <v>741</v>
      </c>
      <c r="E554" s="27" t="s">
        <v>35</v>
      </c>
      <c r="F554" s="27" t="s">
        <v>23</v>
      </c>
      <c r="G554" s="27" t="s">
        <v>36</v>
      </c>
      <c r="H554" s="27" t="s">
        <v>64</v>
      </c>
      <c r="I554" s="28">
        <v>258741323</v>
      </c>
      <c r="J554" s="28">
        <v>0</v>
      </c>
      <c r="K554" s="28">
        <v>258741323</v>
      </c>
      <c r="L554" s="29">
        <v>8.94</v>
      </c>
      <c r="M554" s="29">
        <f>IFERROR(_xlfn.XLOOKUP($B554,'Ownership Metrics'!$A:$A,'Ownership Metrics'!$B:$B),"")</f>
        <v>3.5</v>
      </c>
      <c r="N554" s="28">
        <f>IFERROR(_xlfn.XLOOKUP($B554,'Ownership Metrics'!$A:$A,'Ownership Metrics'!$C:$C),"")</f>
        <v>1613</v>
      </c>
      <c r="O554" s="29">
        <f>IFERROR(_xlfn.XLOOKUP($B554,'Ownership Metrics'!$A:$A,'Ownership Metrics'!$D:$D),"")</f>
        <v>29.84</v>
      </c>
      <c r="P554" s="29">
        <f>IFERROR(_xlfn.XLOOKUP($B554,'Ownership Metrics'!$A:$A,'Ownership Metrics'!$E:$E),"")</f>
        <v>61.74</v>
      </c>
      <c r="Q554" s="30">
        <f>IFERROR(_xlfn.XLOOKUP($B554,'Ownership Metrics'!$A:$A,'Ownership Metrics'!$F:$F),"")</f>
        <v>16</v>
      </c>
      <c r="R554" s="30">
        <f>IFERROR(_xlfn.XLOOKUP($B554,'Ownership Metrics'!$A:$A,'Ownership Metrics'!$G:$G),"")</f>
        <v>33</v>
      </c>
      <c r="S554" s="27" t="str">
        <f>IFERROR(_xlfn.XLOOKUP($B554,'Ownership Metrics'!$A:$A,'Ownership Metrics'!$H:$H),"")</f>
        <v>Oligopoli</v>
      </c>
      <c r="T554" s="27" t="str">
        <f>IFERROR(_xlfn.XLOOKUP($B554,'Ownership Metrics'!$A:$A,'Ownership Metrics'!$I:$I),"")</f>
        <v>Sedang</v>
      </c>
      <c r="U554" s="27">
        <f>IF(COUNTIFS($B$2:$B554,$B554,$D$2:$D554,$D554)=1,1,0)</f>
        <v>1</v>
      </c>
      <c r="V554" s="27">
        <f t="shared" si="25"/>
        <v>8.94</v>
      </c>
      <c r="W554" s="27">
        <f t="shared" si="26"/>
        <v>3</v>
      </c>
      <c r="X554" s="27">
        <f t="shared" si="24"/>
        <v>8.9399999446000002</v>
      </c>
    </row>
    <row r="555" spans="1:24" x14ac:dyDescent="0.25">
      <c r="A555" s="26">
        <v>46265</v>
      </c>
      <c r="B555" s="27" t="s">
        <v>10221</v>
      </c>
      <c r="C555" s="27" t="s">
        <v>728</v>
      </c>
      <c r="D555" s="27" t="s">
        <v>742</v>
      </c>
      <c r="E555" s="27" t="s">
        <v>35</v>
      </c>
      <c r="F555" s="27" t="s">
        <v>23</v>
      </c>
      <c r="G555" s="27" t="s">
        <v>36</v>
      </c>
      <c r="H555" s="27" t="s">
        <v>24</v>
      </c>
      <c r="I555" s="28">
        <v>91845461</v>
      </c>
      <c r="J555" s="28">
        <v>0</v>
      </c>
      <c r="K555" s="28">
        <v>91845461</v>
      </c>
      <c r="L555" s="29">
        <v>3.17</v>
      </c>
      <c r="M555" s="29">
        <f>IFERROR(_xlfn.XLOOKUP($B555,'Ownership Metrics'!$A:$A,'Ownership Metrics'!$B:$B),"")</f>
        <v>3.5</v>
      </c>
      <c r="N555" s="28">
        <f>IFERROR(_xlfn.XLOOKUP($B555,'Ownership Metrics'!$A:$A,'Ownership Metrics'!$C:$C),"")</f>
        <v>1613</v>
      </c>
      <c r="O555" s="29">
        <f>IFERROR(_xlfn.XLOOKUP($B555,'Ownership Metrics'!$A:$A,'Ownership Metrics'!$D:$D),"")</f>
        <v>29.84</v>
      </c>
      <c r="P555" s="29">
        <f>IFERROR(_xlfn.XLOOKUP($B555,'Ownership Metrics'!$A:$A,'Ownership Metrics'!$E:$E),"")</f>
        <v>61.74</v>
      </c>
      <c r="Q555" s="30">
        <f>IFERROR(_xlfn.XLOOKUP($B555,'Ownership Metrics'!$A:$A,'Ownership Metrics'!$F:$F),"")</f>
        <v>16</v>
      </c>
      <c r="R555" s="30">
        <f>IFERROR(_xlfn.XLOOKUP($B555,'Ownership Metrics'!$A:$A,'Ownership Metrics'!$G:$G),"")</f>
        <v>33</v>
      </c>
      <c r="S555" s="27" t="str">
        <f>IFERROR(_xlfn.XLOOKUP($B555,'Ownership Metrics'!$A:$A,'Ownership Metrics'!$H:$H),"")</f>
        <v>Oligopoli</v>
      </c>
      <c r="T555" s="27" t="str">
        <f>IFERROR(_xlfn.XLOOKUP($B555,'Ownership Metrics'!$A:$A,'Ownership Metrics'!$I:$I),"")</f>
        <v>Sedang</v>
      </c>
      <c r="U555" s="27">
        <f>IF(COUNTIFS($B$2:$B555,$B555,$D$2:$D555,$D555)=1,1,0)</f>
        <v>1</v>
      </c>
      <c r="V555" s="27">
        <f t="shared" si="25"/>
        <v>3.17</v>
      </c>
      <c r="W555" s="27">
        <f t="shared" si="26"/>
        <v>6</v>
      </c>
      <c r="X555" s="27">
        <f t="shared" si="24"/>
        <v>3.1699999444999998</v>
      </c>
    </row>
    <row r="556" spans="1:24" x14ac:dyDescent="0.25">
      <c r="A556" s="26">
        <v>46265</v>
      </c>
      <c r="B556" s="27" t="s">
        <v>10221</v>
      </c>
      <c r="C556" s="27" t="s">
        <v>728</v>
      </c>
      <c r="D556" s="27" t="s">
        <v>743</v>
      </c>
      <c r="E556" s="27" t="s">
        <v>35</v>
      </c>
      <c r="F556" s="27" t="s">
        <v>23</v>
      </c>
      <c r="G556" s="27" t="s">
        <v>36</v>
      </c>
      <c r="H556" s="27" t="s">
        <v>24</v>
      </c>
      <c r="I556" s="28">
        <v>29226026</v>
      </c>
      <c r="J556" s="28">
        <v>0</v>
      </c>
      <c r="K556" s="28">
        <v>29226026</v>
      </c>
      <c r="L556" s="29">
        <v>1.01</v>
      </c>
      <c r="M556" s="29">
        <f>IFERROR(_xlfn.XLOOKUP($B556,'Ownership Metrics'!$A:$A,'Ownership Metrics'!$B:$B),"")</f>
        <v>3.5</v>
      </c>
      <c r="N556" s="28">
        <f>IFERROR(_xlfn.XLOOKUP($B556,'Ownership Metrics'!$A:$A,'Ownership Metrics'!$C:$C),"")</f>
        <v>1613</v>
      </c>
      <c r="O556" s="29">
        <f>IFERROR(_xlfn.XLOOKUP($B556,'Ownership Metrics'!$A:$A,'Ownership Metrics'!$D:$D),"")</f>
        <v>29.84</v>
      </c>
      <c r="P556" s="29">
        <f>IFERROR(_xlfn.XLOOKUP($B556,'Ownership Metrics'!$A:$A,'Ownership Metrics'!$E:$E),"")</f>
        <v>61.74</v>
      </c>
      <c r="Q556" s="30">
        <f>IFERROR(_xlfn.XLOOKUP($B556,'Ownership Metrics'!$A:$A,'Ownership Metrics'!$F:$F),"")</f>
        <v>16</v>
      </c>
      <c r="R556" s="30">
        <f>IFERROR(_xlfn.XLOOKUP($B556,'Ownership Metrics'!$A:$A,'Ownership Metrics'!$G:$G),"")</f>
        <v>33</v>
      </c>
      <c r="S556" s="27" t="str">
        <f>IFERROR(_xlfn.XLOOKUP($B556,'Ownership Metrics'!$A:$A,'Ownership Metrics'!$H:$H),"")</f>
        <v>Oligopoli</v>
      </c>
      <c r="T556" s="27" t="str">
        <f>IFERROR(_xlfn.XLOOKUP($B556,'Ownership Metrics'!$A:$A,'Ownership Metrics'!$I:$I),"")</f>
        <v>Sedang</v>
      </c>
      <c r="U556" s="27">
        <f>IF(COUNTIFS($B$2:$B556,$B556,$D$2:$D556,$D556)=1,1,0)</f>
        <v>1</v>
      </c>
      <c r="V556" s="27">
        <f t="shared" si="25"/>
        <v>1.01</v>
      </c>
      <c r="W556" s="27">
        <f t="shared" si="26"/>
        <v>16</v>
      </c>
      <c r="X556" s="27">
        <f t="shared" si="24"/>
        <v>1.0099999444000001</v>
      </c>
    </row>
    <row r="557" spans="1:24" x14ac:dyDescent="0.25">
      <c r="A557" s="26">
        <v>46265</v>
      </c>
      <c r="B557" s="27" t="s">
        <v>10221</v>
      </c>
      <c r="C557" s="27" t="s">
        <v>728</v>
      </c>
      <c r="D557" s="27" t="s">
        <v>744</v>
      </c>
      <c r="E557" s="27" t="s">
        <v>35</v>
      </c>
      <c r="F557" s="27" t="s">
        <v>23</v>
      </c>
      <c r="G557" s="27" t="s">
        <v>36</v>
      </c>
      <c r="H557" s="27" t="s">
        <v>24</v>
      </c>
      <c r="I557" s="28">
        <v>90157582</v>
      </c>
      <c r="J557" s="28">
        <v>0</v>
      </c>
      <c r="K557" s="28">
        <v>90157582</v>
      </c>
      <c r="L557" s="29">
        <v>3.12</v>
      </c>
      <c r="M557" s="29">
        <f>IFERROR(_xlfn.XLOOKUP($B557,'Ownership Metrics'!$A:$A,'Ownership Metrics'!$B:$B),"")</f>
        <v>3.5</v>
      </c>
      <c r="N557" s="28">
        <f>IFERROR(_xlfn.XLOOKUP($B557,'Ownership Metrics'!$A:$A,'Ownership Metrics'!$C:$C),"")</f>
        <v>1613</v>
      </c>
      <c r="O557" s="29">
        <f>IFERROR(_xlfn.XLOOKUP($B557,'Ownership Metrics'!$A:$A,'Ownership Metrics'!$D:$D),"")</f>
        <v>29.84</v>
      </c>
      <c r="P557" s="29">
        <f>IFERROR(_xlfn.XLOOKUP($B557,'Ownership Metrics'!$A:$A,'Ownership Metrics'!$E:$E),"")</f>
        <v>61.74</v>
      </c>
      <c r="Q557" s="30">
        <f>IFERROR(_xlfn.XLOOKUP($B557,'Ownership Metrics'!$A:$A,'Ownership Metrics'!$F:$F),"")</f>
        <v>16</v>
      </c>
      <c r="R557" s="30">
        <f>IFERROR(_xlfn.XLOOKUP($B557,'Ownership Metrics'!$A:$A,'Ownership Metrics'!$G:$G),"")</f>
        <v>33</v>
      </c>
      <c r="S557" s="27" t="str">
        <f>IFERROR(_xlfn.XLOOKUP($B557,'Ownership Metrics'!$A:$A,'Ownership Metrics'!$H:$H),"")</f>
        <v>Oligopoli</v>
      </c>
      <c r="T557" s="27" t="str">
        <f>IFERROR(_xlfn.XLOOKUP($B557,'Ownership Metrics'!$A:$A,'Ownership Metrics'!$I:$I),"")</f>
        <v>Sedang</v>
      </c>
      <c r="U557" s="27">
        <f>IF(COUNTIFS($B$2:$B557,$B557,$D$2:$D557,$D557)=1,1,0)</f>
        <v>1</v>
      </c>
      <c r="V557" s="27">
        <f t="shared" si="25"/>
        <v>3.12</v>
      </c>
      <c r="W557" s="27">
        <f t="shared" si="26"/>
        <v>8</v>
      </c>
      <c r="X557" s="27">
        <f t="shared" si="24"/>
        <v>3.1199999442999999</v>
      </c>
    </row>
    <row r="558" spans="1:24" x14ac:dyDescent="0.25">
      <c r="A558" s="26">
        <v>46265</v>
      </c>
      <c r="B558" s="27" t="s">
        <v>10222</v>
      </c>
      <c r="C558" s="27" t="s">
        <v>746</v>
      </c>
      <c r="D558" s="27" t="s">
        <v>747</v>
      </c>
      <c r="E558" s="27" t="s">
        <v>35</v>
      </c>
      <c r="F558" s="27" t="s">
        <v>23</v>
      </c>
      <c r="G558" s="27" t="s">
        <v>36</v>
      </c>
      <c r="H558" s="27" t="s">
        <v>24</v>
      </c>
      <c r="I558" s="28">
        <v>1049875000</v>
      </c>
      <c r="J558" s="28">
        <v>0</v>
      </c>
      <c r="K558" s="28">
        <v>1049875000</v>
      </c>
      <c r="L558" s="29">
        <v>16.93</v>
      </c>
      <c r="M558" s="29">
        <f>IFERROR(_xlfn.XLOOKUP($B558,'Ownership Metrics'!$A:$A,'Ownership Metrics'!$B:$B),"")</f>
        <v>39.82</v>
      </c>
      <c r="N558" s="28">
        <f>IFERROR(_xlfn.XLOOKUP($B558,'Ownership Metrics'!$A:$A,'Ownership Metrics'!$C:$C),"")</f>
        <v>2157</v>
      </c>
      <c r="O558" s="29">
        <f>IFERROR(_xlfn.XLOOKUP($B558,'Ownership Metrics'!$A:$A,'Ownership Metrics'!$D:$D),"")</f>
        <v>43.25</v>
      </c>
      <c r="P558" s="29">
        <f>IFERROR(_xlfn.XLOOKUP($B558,'Ownership Metrics'!$A:$A,'Ownership Metrics'!$E:$E),"")</f>
        <v>60.18</v>
      </c>
      <c r="Q558" s="30">
        <f>IFERROR(_xlfn.XLOOKUP($B558,'Ownership Metrics'!$A:$A,'Ownership Metrics'!$F:$F),"")</f>
        <v>2</v>
      </c>
      <c r="R558" s="30">
        <f>IFERROR(_xlfn.XLOOKUP($B558,'Ownership Metrics'!$A:$A,'Ownership Metrics'!$G:$G),"")</f>
        <v>50</v>
      </c>
      <c r="S558" s="27" t="str">
        <f>IFERROR(_xlfn.XLOOKUP($B558,'Ownership Metrics'!$A:$A,'Ownership Metrics'!$H:$H),"")</f>
        <v>Oligopoli</v>
      </c>
      <c r="T558" s="27" t="str">
        <f>IFERROR(_xlfn.XLOOKUP($B558,'Ownership Metrics'!$A:$A,'Ownership Metrics'!$I:$I),"")</f>
        <v>Sedang</v>
      </c>
      <c r="U558" s="27">
        <f>IF(COUNTIFS($B$2:$B558,$B558,$D$2:$D558,$D558)=1,1,0)</f>
        <v>1</v>
      </c>
      <c r="V558" s="27">
        <f t="shared" si="25"/>
        <v>16.93</v>
      </c>
      <c r="W558" s="27">
        <f t="shared" si="26"/>
        <v>2</v>
      </c>
      <c r="X558" s="27">
        <f t="shared" si="24"/>
        <v>16.929999944199999</v>
      </c>
    </row>
    <row r="559" spans="1:24" x14ac:dyDescent="0.25">
      <c r="A559" s="26">
        <v>46265</v>
      </c>
      <c r="B559" s="27" t="s">
        <v>10222</v>
      </c>
      <c r="C559" s="27" t="s">
        <v>746</v>
      </c>
      <c r="D559" s="27" t="s">
        <v>748</v>
      </c>
      <c r="E559" s="27" t="s">
        <v>35</v>
      </c>
      <c r="F559" s="27" t="s">
        <v>23</v>
      </c>
      <c r="G559" s="27" t="s">
        <v>36</v>
      </c>
      <c r="H559" s="27" t="s">
        <v>24</v>
      </c>
      <c r="I559" s="28">
        <v>2681254200</v>
      </c>
      <c r="J559" s="28">
        <v>0</v>
      </c>
      <c r="K559" s="28">
        <v>2681254200</v>
      </c>
      <c r="L559" s="29">
        <v>43.25</v>
      </c>
      <c r="M559" s="29">
        <f>IFERROR(_xlfn.XLOOKUP($B559,'Ownership Metrics'!$A:$A,'Ownership Metrics'!$B:$B),"")</f>
        <v>39.82</v>
      </c>
      <c r="N559" s="28">
        <f>IFERROR(_xlfn.XLOOKUP($B559,'Ownership Metrics'!$A:$A,'Ownership Metrics'!$C:$C),"")</f>
        <v>2157</v>
      </c>
      <c r="O559" s="29">
        <f>IFERROR(_xlfn.XLOOKUP($B559,'Ownership Metrics'!$A:$A,'Ownership Metrics'!$D:$D),"")</f>
        <v>43.25</v>
      </c>
      <c r="P559" s="29">
        <f>IFERROR(_xlfn.XLOOKUP($B559,'Ownership Metrics'!$A:$A,'Ownership Metrics'!$E:$E),"")</f>
        <v>60.18</v>
      </c>
      <c r="Q559" s="30">
        <f>IFERROR(_xlfn.XLOOKUP($B559,'Ownership Metrics'!$A:$A,'Ownership Metrics'!$F:$F),"")</f>
        <v>2</v>
      </c>
      <c r="R559" s="30">
        <f>IFERROR(_xlfn.XLOOKUP($B559,'Ownership Metrics'!$A:$A,'Ownership Metrics'!$G:$G),"")</f>
        <v>50</v>
      </c>
      <c r="S559" s="27" t="str">
        <f>IFERROR(_xlfn.XLOOKUP($B559,'Ownership Metrics'!$A:$A,'Ownership Metrics'!$H:$H),"")</f>
        <v>Oligopoli</v>
      </c>
      <c r="T559" s="27" t="str">
        <f>IFERROR(_xlfn.XLOOKUP($B559,'Ownership Metrics'!$A:$A,'Ownership Metrics'!$I:$I),"")</f>
        <v>Sedang</v>
      </c>
      <c r="U559" s="27">
        <f>IF(COUNTIFS($B$2:$B559,$B559,$D$2:$D559,$D559)=1,1,0)</f>
        <v>1</v>
      </c>
      <c r="V559" s="27">
        <f t="shared" si="25"/>
        <v>43.25</v>
      </c>
      <c r="W559" s="27">
        <f t="shared" si="26"/>
        <v>1</v>
      </c>
      <c r="X559" s="27">
        <f t="shared" si="24"/>
        <v>43.249999944099997</v>
      </c>
    </row>
    <row r="560" spans="1:24" x14ac:dyDescent="0.25">
      <c r="A560" s="26">
        <v>46265</v>
      </c>
      <c r="B560" s="27" t="s">
        <v>10223</v>
      </c>
      <c r="C560" s="27" t="s">
        <v>750</v>
      </c>
      <c r="D560" s="27" t="s">
        <v>42</v>
      </c>
      <c r="E560" s="27" t="s">
        <v>22</v>
      </c>
      <c r="F560" s="27" t="s">
        <v>23</v>
      </c>
      <c r="G560" s="27"/>
      <c r="H560" s="27" t="s">
        <v>24</v>
      </c>
      <c r="I560" s="28">
        <v>0</v>
      </c>
      <c r="J560" s="28">
        <v>3855786337</v>
      </c>
      <c r="K560" s="28">
        <v>3855786337</v>
      </c>
      <c r="L560" s="29">
        <v>80</v>
      </c>
      <c r="M560" s="29">
        <f>IFERROR(_xlfn.XLOOKUP($B560,'Ownership Metrics'!$A:$A,'Ownership Metrics'!$B:$B),"")</f>
        <v>12.93</v>
      </c>
      <c r="N560" s="28">
        <f>IFERROR(_xlfn.XLOOKUP($B560,'Ownership Metrics'!$A:$A,'Ownership Metrics'!$C:$C),"")</f>
        <v>6426</v>
      </c>
      <c r="O560" s="29">
        <f>IFERROR(_xlfn.XLOOKUP($B560,'Ownership Metrics'!$A:$A,'Ownership Metrics'!$D:$D),"")</f>
        <v>80</v>
      </c>
      <c r="P560" s="29">
        <f>IFERROR(_xlfn.XLOOKUP($B560,'Ownership Metrics'!$A:$A,'Ownership Metrics'!$E:$E),"")</f>
        <v>85.99</v>
      </c>
      <c r="Q560" s="30">
        <f>IFERROR(_xlfn.XLOOKUP($B560,'Ownership Metrics'!$A:$A,'Ownership Metrics'!$F:$F),"")</f>
        <v>4</v>
      </c>
      <c r="R560" s="30">
        <f>IFERROR(_xlfn.XLOOKUP($B560,'Ownership Metrics'!$A:$A,'Ownership Metrics'!$G:$G),"")</f>
        <v>76</v>
      </c>
      <c r="S560" s="27" t="str">
        <f>IFERROR(_xlfn.XLOOKUP($B560,'Ownership Metrics'!$A:$A,'Ownership Metrics'!$H:$H),"")</f>
        <v>Mayoritas</v>
      </c>
      <c r="T560" s="27" t="str">
        <f>IFERROR(_xlfn.XLOOKUP($B560,'Ownership Metrics'!$A:$A,'Ownership Metrics'!$I:$I),"")</f>
        <v>Tinggi</v>
      </c>
      <c r="U560" s="27">
        <f>IF(COUNTIFS($B$2:$B560,$B560,$D$2:$D560,$D560)=1,1,0)</f>
        <v>1</v>
      </c>
      <c r="V560" s="27">
        <f t="shared" si="25"/>
        <v>80</v>
      </c>
      <c r="W560" s="27">
        <f t="shared" si="26"/>
        <v>1</v>
      </c>
      <c r="X560" s="27">
        <f t="shared" si="24"/>
        <v>79.999999943999995</v>
      </c>
    </row>
    <row r="561" spans="1:24" x14ac:dyDescent="0.25">
      <c r="A561" s="26">
        <v>46265</v>
      </c>
      <c r="B561" s="27" t="s">
        <v>10223</v>
      </c>
      <c r="C561" s="27" t="s">
        <v>750</v>
      </c>
      <c r="D561" s="27" t="s">
        <v>751</v>
      </c>
      <c r="E561" s="27" t="s">
        <v>22</v>
      </c>
      <c r="F561" s="27" t="s">
        <v>23</v>
      </c>
      <c r="G561" s="27"/>
      <c r="H561" s="27" t="s">
        <v>24</v>
      </c>
      <c r="I561" s="28">
        <v>52562412</v>
      </c>
      <c r="J561" s="28">
        <v>0</v>
      </c>
      <c r="K561" s="28">
        <v>52562412</v>
      </c>
      <c r="L561" s="29">
        <v>1.0900000000000001</v>
      </c>
      <c r="M561" s="29">
        <f>IFERROR(_xlfn.XLOOKUP($B561,'Ownership Metrics'!$A:$A,'Ownership Metrics'!$B:$B),"")</f>
        <v>12.93</v>
      </c>
      <c r="N561" s="28">
        <f>IFERROR(_xlfn.XLOOKUP($B561,'Ownership Metrics'!$A:$A,'Ownership Metrics'!$C:$C),"")</f>
        <v>6426</v>
      </c>
      <c r="O561" s="29">
        <f>IFERROR(_xlfn.XLOOKUP($B561,'Ownership Metrics'!$A:$A,'Ownership Metrics'!$D:$D),"")</f>
        <v>80</v>
      </c>
      <c r="P561" s="29">
        <f>IFERROR(_xlfn.XLOOKUP($B561,'Ownership Metrics'!$A:$A,'Ownership Metrics'!$E:$E),"")</f>
        <v>85.99</v>
      </c>
      <c r="Q561" s="30">
        <f>IFERROR(_xlfn.XLOOKUP($B561,'Ownership Metrics'!$A:$A,'Ownership Metrics'!$F:$F),"")</f>
        <v>4</v>
      </c>
      <c r="R561" s="30">
        <f>IFERROR(_xlfn.XLOOKUP($B561,'Ownership Metrics'!$A:$A,'Ownership Metrics'!$G:$G),"")</f>
        <v>76</v>
      </c>
      <c r="S561" s="27" t="str">
        <f>IFERROR(_xlfn.XLOOKUP($B561,'Ownership Metrics'!$A:$A,'Ownership Metrics'!$H:$H),"")</f>
        <v>Mayoritas</v>
      </c>
      <c r="T561" s="27" t="str">
        <f>IFERROR(_xlfn.XLOOKUP($B561,'Ownership Metrics'!$A:$A,'Ownership Metrics'!$I:$I),"")</f>
        <v>Tinggi</v>
      </c>
      <c r="U561" s="27">
        <f>IF(COUNTIFS($B$2:$B561,$B561,$D$2:$D561,$D561)=1,1,0)</f>
        <v>1</v>
      </c>
      <c r="V561" s="27">
        <f t="shared" si="25"/>
        <v>1.0900000000000001</v>
      </c>
      <c r="W561" s="27">
        <f t="shared" si="26"/>
        <v>3</v>
      </c>
      <c r="X561" s="27">
        <f t="shared" si="24"/>
        <v>1.0899999439000001</v>
      </c>
    </row>
    <row r="562" spans="1:24" x14ac:dyDescent="0.25">
      <c r="A562" s="26">
        <v>46265</v>
      </c>
      <c r="B562" s="27" t="s">
        <v>10223</v>
      </c>
      <c r="C562" s="27" t="s">
        <v>750</v>
      </c>
      <c r="D562" s="27" t="s">
        <v>752</v>
      </c>
      <c r="E562" s="27" t="s">
        <v>22</v>
      </c>
      <c r="F562" s="27" t="s">
        <v>32</v>
      </c>
      <c r="G562" s="27"/>
      <c r="H562" s="27" t="s">
        <v>116</v>
      </c>
      <c r="I562" s="28">
        <v>236167000</v>
      </c>
      <c r="J562" s="28">
        <v>0</v>
      </c>
      <c r="K562" s="28">
        <v>236167000</v>
      </c>
      <c r="L562" s="29">
        <v>4.9000000000000004</v>
      </c>
      <c r="M562" s="29">
        <f>IFERROR(_xlfn.XLOOKUP($B562,'Ownership Metrics'!$A:$A,'Ownership Metrics'!$B:$B),"")</f>
        <v>12.93</v>
      </c>
      <c r="N562" s="28">
        <f>IFERROR(_xlfn.XLOOKUP($B562,'Ownership Metrics'!$A:$A,'Ownership Metrics'!$C:$C),"")</f>
        <v>6426</v>
      </c>
      <c r="O562" s="29">
        <f>IFERROR(_xlfn.XLOOKUP($B562,'Ownership Metrics'!$A:$A,'Ownership Metrics'!$D:$D),"")</f>
        <v>80</v>
      </c>
      <c r="P562" s="29">
        <f>IFERROR(_xlfn.XLOOKUP($B562,'Ownership Metrics'!$A:$A,'Ownership Metrics'!$E:$E),"")</f>
        <v>85.99</v>
      </c>
      <c r="Q562" s="30">
        <f>IFERROR(_xlfn.XLOOKUP($B562,'Ownership Metrics'!$A:$A,'Ownership Metrics'!$F:$F),"")</f>
        <v>4</v>
      </c>
      <c r="R562" s="30">
        <f>IFERROR(_xlfn.XLOOKUP($B562,'Ownership Metrics'!$A:$A,'Ownership Metrics'!$G:$G),"")</f>
        <v>76</v>
      </c>
      <c r="S562" s="27" t="str">
        <f>IFERROR(_xlfn.XLOOKUP($B562,'Ownership Metrics'!$A:$A,'Ownership Metrics'!$H:$H),"")</f>
        <v>Mayoritas</v>
      </c>
      <c r="T562" s="27" t="str">
        <f>IFERROR(_xlfn.XLOOKUP($B562,'Ownership Metrics'!$A:$A,'Ownership Metrics'!$I:$I),"")</f>
        <v>Tinggi</v>
      </c>
      <c r="U562" s="27">
        <f>IF(COUNTIFS($B$2:$B562,$B562,$D$2:$D562,$D562)=1,1,0)</f>
        <v>1</v>
      </c>
      <c r="V562" s="27">
        <f t="shared" si="25"/>
        <v>4.9000000000000004</v>
      </c>
      <c r="W562" s="27">
        <f t="shared" si="26"/>
        <v>2</v>
      </c>
      <c r="X562" s="27">
        <f t="shared" si="24"/>
        <v>4.8999999438000001</v>
      </c>
    </row>
    <row r="563" spans="1:24" x14ac:dyDescent="0.25">
      <c r="A563" s="26">
        <v>46265</v>
      </c>
      <c r="B563" s="27" t="s">
        <v>10223</v>
      </c>
      <c r="C563" s="27" t="s">
        <v>750</v>
      </c>
      <c r="D563" s="27" t="s">
        <v>753</v>
      </c>
      <c r="E563" s="27" t="s">
        <v>44</v>
      </c>
      <c r="F563" s="27" t="s">
        <v>23</v>
      </c>
      <c r="G563" s="27"/>
      <c r="H563" s="27" t="s">
        <v>24</v>
      </c>
      <c r="I563" s="28">
        <v>52225600</v>
      </c>
      <c r="J563" s="28">
        <v>0</v>
      </c>
      <c r="K563" s="28">
        <v>52225600</v>
      </c>
      <c r="L563" s="29">
        <v>1.08</v>
      </c>
      <c r="M563" s="29">
        <f>IFERROR(_xlfn.XLOOKUP($B563,'Ownership Metrics'!$A:$A,'Ownership Metrics'!$B:$B),"")</f>
        <v>12.93</v>
      </c>
      <c r="N563" s="28">
        <f>IFERROR(_xlfn.XLOOKUP($B563,'Ownership Metrics'!$A:$A,'Ownership Metrics'!$C:$C),"")</f>
        <v>6426</v>
      </c>
      <c r="O563" s="29">
        <f>IFERROR(_xlfn.XLOOKUP($B563,'Ownership Metrics'!$A:$A,'Ownership Metrics'!$D:$D),"")</f>
        <v>80</v>
      </c>
      <c r="P563" s="29">
        <f>IFERROR(_xlfn.XLOOKUP($B563,'Ownership Metrics'!$A:$A,'Ownership Metrics'!$E:$E),"")</f>
        <v>85.99</v>
      </c>
      <c r="Q563" s="30">
        <f>IFERROR(_xlfn.XLOOKUP($B563,'Ownership Metrics'!$A:$A,'Ownership Metrics'!$F:$F),"")</f>
        <v>4</v>
      </c>
      <c r="R563" s="30">
        <f>IFERROR(_xlfn.XLOOKUP($B563,'Ownership Metrics'!$A:$A,'Ownership Metrics'!$G:$G),"")</f>
        <v>76</v>
      </c>
      <c r="S563" s="27" t="str">
        <f>IFERROR(_xlfn.XLOOKUP($B563,'Ownership Metrics'!$A:$A,'Ownership Metrics'!$H:$H),"")</f>
        <v>Mayoritas</v>
      </c>
      <c r="T563" s="27" t="str">
        <f>IFERROR(_xlfn.XLOOKUP($B563,'Ownership Metrics'!$A:$A,'Ownership Metrics'!$I:$I),"")</f>
        <v>Tinggi</v>
      </c>
      <c r="U563" s="27">
        <f>IF(COUNTIFS($B$2:$B563,$B563,$D$2:$D563,$D563)=1,1,0)</f>
        <v>1</v>
      </c>
      <c r="V563" s="27">
        <f t="shared" si="25"/>
        <v>1.08</v>
      </c>
      <c r="W563" s="27">
        <f t="shared" si="26"/>
        <v>4</v>
      </c>
      <c r="X563" s="27">
        <f t="shared" si="24"/>
        <v>1.0799999437000001</v>
      </c>
    </row>
    <row r="564" spans="1:24" x14ac:dyDescent="0.25">
      <c r="A564" s="26">
        <v>46265</v>
      </c>
      <c r="B564" s="27" t="s">
        <v>10224</v>
      </c>
      <c r="C564" s="27" t="s">
        <v>755</v>
      </c>
      <c r="D564" s="27" t="s">
        <v>756</v>
      </c>
      <c r="E564" s="27"/>
      <c r="F564" s="27"/>
      <c r="G564" s="27"/>
      <c r="H564" s="27"/>
      <c r="I564" s="28">
        <v>0</v>
      </c>
      <c r="J564" s="28">
        <v>22674971000</v>
      </c>
      <c r="K564" s="28">
        <v>22674971000</v>
      </c>
      <c r="L564" s="29">
        <v>36.6</v>
      </c>
      <c r="M564" s="29">
        <f>IFERROR(_xlfn.XLOOKUP($B564,'Ownership Metrics'!$A:$A,'Ownership Metrics'!$B:$B),"")</f>
        <v>12.33</v>
      </c>
      <c r="N564" s="28">
        <f>IFERROR(_xlfn.XLOOKUP($B564,'Ownership Metrics'!$A:$A,'Ownership Metrics'!$C:$C),"")</f>
        <v>2469</v>
      </c>
      <c r="O564" s="29">
        <f>IFERROR(_xlfn.XLOOKUP($B564,'Ownership Metrics'!$A:$A,'Ownership Metrics'!$D:$D),"")</f>
        <v>36.6</v>
      </c>
      <c r="P564" s="29">
        <f>IFERROR(_xlfn.XLOOKUP($B564,'Ownership Metrics'!$A:$A,'Ownership Metrics'!$E:$E),"")</f>
        <v>75.39</v>
      </c>
      <c r="Q564" s="30">
        <f>IFERROR(_xlfn.XLOOKUP($B564,'Ownership Metrics'!$A:$A,'Ownership Metrics'!$F:$F),"")</f>
        <v>9</v>
      </c>
      <c r="R564" s="30">
        <f>IFERROR(_xlfn.XLOOKUP($B564,'Ownership Metrics'!$A:$A,'Ownership Metrics'!$G:$G),"")</f>
        <v>49</v>
      </c>
      <c r="S564" s="27" t="str">
        <f>IFERROR(_xlfn.XLOOKUP($B564,'Ownership Metrics'!$A:$A,'Ownership Metrics'!$H:$H),"")</f>
        <v>Terkonsentrasi</v>
      </c>
      <c r="T564" s="27" t="str">
        <f>IFERROR(_xlfn.XLOOKUP($B564,'Ownership Metrics'!$A:$A,'Ownership Metrics'!$I:$I),"")</f>
        <v>Sedang</v>
      </c>
      <c r="U564" s="27">
        <f>IF(COUNTIFS($B$2:$B564,$B564,$D$2:$D564,$D564)=1,1,0)</f>
        <v>1</v>
      </c>
      <c r="V564" s="27">
        <f t="shared" si="25"/>
        <v>36.6</v>
      </c>
      <c r="W564" s="27">
        <f t="shared" si="26"/>
        <v>1</v>
      </c>
      <c r="X564" s="27">
        <f t="shared" si="24"/>
        <v>36.599999943600004</v>
      </c>
    </row>
    <row r="565" spans="1:24" x14ac:dyDescent="0.25">
      <c r="A565" s="26">
        <v>46265</v>
      </c>
      <c r="B565" s="27" t="s">
        <v>10224</v>
      </c>
      <c r="C565" s="27" t="s">
        <v>755</v>
      </c>
      <c r="D565" s="27" t="s">
        <v>757</v>
      </c>
      <c r="E565" s="27" t="s">
        <v>22</v>
      </c>
      <c r="F565" s="27" t="s">
        <v>23</v>
      </c>
      <c r="G565" s="27"/>
      <c r="H565" s="27" t="s">
        <v>24</v>
      </c>
      <c r="I565" s="28">
        <v>20129652900</v>
      </c>
      <c r="J565" s="28">
        <v>0</v>
      </c>
      <c r="K565" s="28">
        <v>20129652900</v>
      </c>
      <c r="L565" s="29">
        <v>32.49</v>
      </c>
      <c r="M565" s="29">
        <f>IFERROR(_xlfn.XLOOKUP($B565,'Ownership Metrics'!$A:$A,'Ownership Metrics'!$B:$B),"")</f>
        <v>12.33</v>
      </c>
      <c r="N565" s="28">
        <f>IFERROR(_xlfn.XLOOKUP($B565,'Ownership Metrics'!$A:$A,'Ownership Metrics'!$C:$C),"")</f>
        <v>2469</v>
      </c>
      <c r="O565" s="29">
        <f>IFERROR(_xlfn.XLOOKUP($B565,'Ownership Metrics'!$A:$A,'Ownership Metrics'!$D:$D),"")</f>
        <v>36.6</v>
      </c>
      <c r="P565" s="29">
        <f>IFERROR(_xlfn.XLOOKUP($B565,'Ownership Metrics'!$A:$A,'Ownership Metrics'!$E:$E),"")</f>
        <v>75.39</v>
      </c>
      <c r="Q565" s="30">
        <f>IFERROR(_xlfn.XLOOKUP($B565,'Ownership Metrics'!$A:$A,'Ownership Metrics'!$F:$F),"")</f>
        <v>9</v>
      </c>
      <c r="R565" s="30">
        <f>IFERROR(_xlfn.XLOOKUP($B565,'Ownership Metrics'!$A:$A,'Ownership Metrics'!$G:$G),"")</f>
        <v>49</v>
      </c>
      <c r="S565" s="27" t="str">
        <f>IFERROR(_xlfn.XLOOKUP($B565,'Ownership Metrics'!$A:$A,'Ownership Metrics'!$H:$H),"")</f>
        <v>Terkonsentrasi</v>
      </c>
      <c r="T565" s="27" t="str">
        <f>IFERROR(_xlfn.XLOOKUP($B565,'Ownership Metrics'!$A:$A,'Ownership Metrics'!$I:$I),"")</f>
        <v>Sedang</v>
      </c>
      <c r="U565" s="27">
        <f>IF(COUNTIFS($B$2:$B565,$B565,$D$2:$D565,$D565)=1,1,0)</f>
        <v>1</v>
      </c>
      <c r="V565" s="27">
        <f t="shared" si="25"/>
        <v>32.49</v>
      </c>
      <c r="W565" s="27">
        <f t="shared" si="26"/>
        <v>2</v>
      </c>
      <c r="X565" s="27">
        <f t="shared" si="24"/>
        <v>32.489999943500003</v>
      </c>
    </row>
    <row r="566" spans="1:24" x14ac:dyDescent="0.25">
      <c r="A566" s="26">
        <v>46265</v>
      </c>
      <c r="B566" s="27" t="s">
        <v>10224</v>
      </c>
      <c r="C566" s="27" t="s">
        <v>755</v>
      </c>
      <c r="D566" s="27" t="s">
        <v>758</v>
      </c>
      <c r="E566" s="27" t="s">
        <v>22</v>
      </c>
      <c r="F566" s="27" t="s">
        <v>23</v>
      </c>
      <c r="G566" s="27"/>
      <c r="H566" s="27" t="s">
        <v>24</v>
      </c>
      <c r="I566" s="28">
        <v>2850000000</v>
      </c>
      <c r="J566" s="28">
        <v>0</v>
      </c>
      <c r="K566" s="28">
        <v>2850000000</v>
      </c>
      <c r="L566" s="29">
        <v>4.5999999999999996</v>
      </c>
      <c r="M566" s="29">
        <f>IFERROR(_xlfn.XLOOKUP($B566,'Ownership Metrics'!$A:$A,'Ownership Metrics'!$B:$B),"")</f>
        <v>12.33</v>
      </c>
      <c r="N566" s="28">
        <f>IFERROR(_xlfn.XLOOKUP($B566,'Ownership Metrics'!$A:$A,'Ownership Metrics'!$C:$C),"")</f>
        <v>2469</v>
      </c>
      <c r="O566" s="29">
        <f>IFERROR(_xlfn.XLOOKUP($B566,'Ownership Metrics'!$A:$A,'Ownership Metrics'!$D:$D),"")</f>
        <v>36.6</v>
      </c>
      <c r="P566" s="29">
        <f>IFERROR(_xlfn.XLOOKUP($B566,'Ownership Metrics'!$A:$A,'Ownership Metrics'!$E:$E),"")</f>
        <v>75.39</v>
      </c>
      <c r="Q566" s="30">
        <f>IFERROR(_xlfn.XLOOKUP($B566,'Ownership Metrics'!$A:$A,'Ownership Metrics'!$F:$F),"")</f>
        <v>9</v>
      </c>
      <c r="R566" s="30">
        <f>IFERROR(_xlfn.XLOOKUP($B566,'Ownership Metrics'!$A:$A,'Ownership Metrics'!$G:$G),"")</f>
        <v>49</v>
      </c>
      <c r="S566" s="27" t="str">
        <f>IFERROR(_xlfn.XLOOKUP($B566,'Ownership Metrics'!$A:$A,'Ownership Metrics'!$H:$H),"")</f>
        <v>Terkonsentrasi</v>
      </c>
      <c r="T566" s="27" t="str">
        <f>IFERROR(_xlfn.XLOOKUP($B566,'Ownership Metrics'!$A:$A,'Ownership Metrics'!$I:$I),"")</f>
        <v>Sedang</v>
      </c>
      <c r="U566" s="27">
        <f>IF(COUNTIFS($B$2:$B566,$B566,$D$2:$D566,$D566)=1,1,0)</f>
        <v>1</v>
      </c>
      <c r="V566" s="27">
        <f t="shared" si="25"/>
        <v>4.5999999999999996</v>
      </c>
      <c r="W566" s="27">
        <f t="shared" si="26"/>
        <v>4</v>
      </c>
      <c r="X566" s="27">
        <f t="shared" si="24"/>
        <v>4.5999999433999994</v>
      </c>
    </row>
    <row r="567" spans="1:24" x14ac:dyDescent="0.25">
      <c r="A567" s="26">
        <v>46265</v>
      </c>
      <c r="B567" s="27" t="s">
        <v>10224</v>
      </c>
      <c r="C567" s="27" t="s">
        <v>755</v>
      </c>
      <c r="D567" s="27" t="s">
        <v>759</v>
      </c>
      <c r="E567" s="27" t="s">
        <v>22</v>
      </c>
      <c r="F567" s="27" t="s">
        <v>23</v>
      </c>
      <c r="G567" s="27"/>
      <c r="H567" s="27" t="s">
        <v>24</v>
      </c>
      <c r="I567" s="28">
        <v>928500000</v>
      </c>
      <c r="J567" s="28">
        <v>0</v>
      </c>
      <c r="K567" s="28">
        <v>928500000</v>
      </c>
      <c r="L567" s="29">
        <v>1.5</v>
      </c>
      <c r="M567" s="29">
        <f>IFERROR(_xlfn.XLOOKUP($B567,'Ownership Metrics'!$A:$A,'Ownership Metrics'!$B:$B),"")</f>
        <v>12.33</v>
      </c>
      <c r="N567" s="28">
        <f>IFERROR(_xlfn.XLOOKUP($B567,'Ownership Metrics'!$A:$A,'Ownership Metrics'!$C:$C),"")</f>
        <v>2469</v>
      </c>
      <c r="O567" s="29">
        <f>IFERROR(_xlfn.XLOOKUP($B567,'Ownership Metrics'!$A:$A,'Ownership Metrics'!$D:$D),"")</f>
        <v>36.6</v>
      </c>
      <c r="P567" s="29">
        <f>IFERROR(_xlfn.XLOOKUP($B567,'Ownership Metrics'!$A:$A,'Ownership Metrics'!$E:$E),"")</f>
        <v>75.39</v>
      </c>
      <c r="Q567" s="30">
        <f>IFERROR(_xlfn.XLOOKUP($B567,'Ownership Metrics'!$A:$A,'Ownership Metrics'!$F:$F),"")</f>
        <v>9</v>
      </c>
      <c r="R567" s="30">
        <f>IFERROR(_xlfn.XLOOKUP($B567,'Ownership Metrics'!$A:$A,'Ownership Metrics'!$G:$G),"")</f>
        <v>49</v>
      </c>
      <c r="S567" s="27" t="str">
        <f>IFERROR(_xlfn.XLOOKUP($B567,'Ownership Metrics'!$A:$A,'Ownership Metrics'!$H:$H),"")</f>
        <v>Terkonsentrasi</v>
      </c>
      <c r="T567" s="27" t="str">
        <f>IFERROR(_xlfn.XLOOKUP($B567,'Ownership Metrics'!$A:$A,'Ownership Metrics'!$I:$I),"")</f>
        <v>Sedang</v>
      </c>
      <c r="U567" s="27">
        <f>IF(COUNTIFS($B$2:$B567,$B567,$D$2:$D567,$D567)=1,1,0)</f>
        <v>1</v>
      </c>
      <c r="V567" s="27">
        <f t="shared" si="25"/>
        <v>1.5</v>
      </c>
      <c r="W567" s="27">
        <f t="shared" si="26"/>
        <v>7</v>
      </c>
      <c r="X567" s="27">
        <f t="shared" si="24"/>
        <v>1.4999999433</v>
      </c>
    </row>
    <row r="568" spans="1:24" x14ac:dyDescent="0.25">
      <c r="A568" s="26">
        <v>46265</v>
      </c>
      <c r="B568" s="27" t="s">
        <v>10224</v>
      </c>
      <c r="C568" s="27" t="s">
        <v>755</v>
      </c>
      <c r="D568" s="27" t="s">
        <v>760</v>
      </c>
      <c r="E568" s="27" t="s">
        <v>22</v>
      </c>
      <c r="F568" s="27" t="s">
        <v>32</v>
      </c>
      <c r="G568" s="27"/>
      <c r="H568" s="27" t="s">
        <v>64</v>
      </c>
      <c r="I568" s="28">
        <v>3902748900</v>
      </c>
      <c r="J568" s="28">
        <v>0</v>
      </c>
      <c r="K568" s="28">
        <v>3902748900</v>
      </c>
      <c r="L568" s="29">
        <v>6.3</v>
      </c>
      <c r="M568" s="29">
        <f>IFERROR(_xlfn.XLOOKUP($B568,'Ownership Metrics'!$A:$A,'Ownership Metrics'!$B:$B),"")</f>
        <v>12.33</v>
      </c>
      <c r="N568" s="28">
        <f>IFERROR(_xlfn.XLOOKUP($B568,'Ownership Metrics'!$A:$A,'Ownership Metrics'!$C:$C),"")</f>
        <v>2469</v>
      </c>
      <c r="O568" s="29">
        <f>IFERROR(_xlfn.XLOOKUP($B568,'Ownership Metrics'!$A:$A,'Ownership Metrics'!$D:$D),"")</f>
        <v>36.6</v>
      </c>
      <c r="P568" s="29">
        <f>IFERROR(_xlfn.XLOOKUP($B568,'Ownership Metrics'!$A:$A,'Ownership Metrics'!$E:$E),"")</f>
        <v>75.39</v>
      </c>
      <c r="Q568" s="30">
        <f>IFERROR(_xlfn.XLOOKUP($B568,'Ownership Metrics'!$A:$A,'Ownership Metrics'!$F:$F),"")</f>
        <v>9</v>
      </c>
      <c r="R568" s="30">
        <f>IFERROR(_xlfn.XLOOKUP($B568,'Ownership Metrics'!$A:$A,'Ownership Metrics'!$G:$G),"")</f>
        <v>49</v>
      </c>
      <c r="S568" s="27" t="str">
        <f>IFERROR(_xlfn.XLOOKUP($B568,'Ownership Metrics'!$A:$A,'Ownership Metrics'!$H:$H),"")</f>
        <v>Terkonsentrasi</v>
      </c>
      <c r="T568" s="27" t="str">
        <f>IFERROR(_xlfn.XLOOKUP($B568,'Ownership Metrics'!$A:$A,'Ownership Metrics'!$I:$I),"")</f>
        <v>Sedang</v>
      </c>
      <c r="U568" s="27">
        <f>IF(COUNTIFS($B$2:$B568,$B568,$D$2:$D568,$D568)=1,1,0)</f>
        <v>1</v>
      </c>
      <c r="V568" s="27">
        <f t="shared" si="25"/>
        <v>6.3</v>
      </c>
      <c r="W568" s="27">
        <f t="shared" si="26"/>
        <v>3</v>
      </c>
      <c r="X568" s="27">
        <f t="shared" si="24"/>
        <v>6.2999999431999996</v>
      </c>
    </row>
    <row r="569" spans="1:24" x14ac:dyDescent="0.25">
      <c r="A569" s="26">
        <v>46265</v>
      </c>
      <c r="B569" s="27" t="s">
        <v>10224</v>
      </c>
      <c r="C569" s="27" t="s">
        <v>755</v>
      </c>
      <c r="D569" s="27" t="s">
        <v>761</v>
      </c>
      <c r="E569" s="27" t="s">
        <v>166</v>
      </c>
      <c r="F569" s="27" t="s">
        <v>32</v>
      </c>
      <c r="G569" s="27"/>
      <c r="H569" s="27" t="s">
        <v>569</v>
      </c>
      <c r="I569" s="28">
        <v>620762585</v>
      </c>
      <c r="J569" s="28">
        <v>0</v>
      </c>
      <c r="K569" s="28">
        <v>620762585</v>
      </c>
      <c r="L569" s="29">
        <v>1</v>
      </c>
      <c r="M569" s="29">
        <f>IFERROR(_xlfn.XLOOKUP($B569,'Ownership Metrics'!$A:$A,'Ownership Metrics'!$B:$B),"")</f>
        <v>12.33</v>
      </c>
      <c r="N569" s="28">
        <f>IFERROR(_xlfn.XLOOKUP($B569,'Ownership Metrics'!$A:$A,'Ownership Metrics'!$C:$C),"")</f>
        <v>2469</v>
      </c>
      <c r="O569" s="29">
        <f>IFERROR(_xlfn.XLOOKUP($B569,'Ownership Metrics'!$A:$A,'Ownership Metrics'!$D:$D),"")</f>
        <v>36.6</v>
      </c>
      <c r="P569" s="29">
        <f>IFERROR(_xlfn.XLOOKUP($B569,'Ownership Metrics'!$A:$A,'Ownership Metrics'!$E:$E),"")</f>
        <v>75.39</v>
      </c>
      <c r="Q569" s="30">
        <f>IFERROR(_xlfn.XLOOKUP($B569,'Ownership Metrics'!$A:$A,'Ownership Metrics'!$F:$F),"")</f>
        <v>9</v>
      </c>
      <c r="R569" s="30">
        <f>IFERROR(_xlfn.XLOOKUP($B569,'Ownership Metrics'!$A:$A,'Ownership Metrics'!$G:$G),"")</f>
        <v>49</v>
      </c>
      <c r="S569" s="27" t="str">
        <f>IFERROR(_xlfn.XLOOKUP($B569,'Ownership Metrics'!$A:$A,'Ownership Metrics'!$H:$H),"")</f>
        <v>Terkonsentrasi</v>
      </c>
      <c r="T569" s="27" t="str">
        <f>IFERROR(_xlfn.XLOOKUP($B569,'Ownership Metrics'!$A:$A,'Ownership Metrics'!$I:$I),"")</f>
        <v>Sedang</v>
      </c>
      <c r="U569" s="27">
        <f>IF(COUNTIFS($B$2:$B569,$B569,$D$2:$D569,$D569)=1,1,0)</f>
        <v>1</v>
      </c>
      <c r="V569" s="27">
        <f t="shared" si="25"/>
        <v>1</v>
      </c>
      <c r="W569" s="27">
        <f t="shared" si="26"/>
        <v>9</v>
      </c>
      <c r="X569" s="27">
        <f t="shared" si="24"/>
        <v>0.99999994309999996</v>
      </c>
    </row>
    <row r="570" spans="1:24" x14ac:dyDescent="0.25">
      <c r="A570" s="26">
        <v>46265</v>
      </c>
      <c r="B570" s="27" t="s">
        <v>10224</v>
      </c>
      <c r="C570" s="27" t="s">
        <v>755</v>
      </c>
      <c r="D570" s="27" t="s">
        <v>762</v>
      </c>
      <c r="E570" s="27" t="s">
        <v>31</v>
      </c>
      <c r="F570" s="27" t="s">
        <v>32</v>
      </c>
      <c r="G570" s="27"/>
      <c r="H570" s="27" t="s">
        <v>763</v>
      </c>
      <c r="I570" s="28">
        <v>738019700</v>
      </c>
      <c r="J570" s="28">
        <v>0</v>
      </c>
      <c r="K570" s="28">
        <v>738019700</v>
      </c>
      <c r="L570" s="29">
        <v>1.19</v>
      </c>
      <c r="M570" s="29">
        <f>IFERROR(_xlfn.XLOOKUP($B570,'Ownership Metrics'!$A:$A,'Ownership Metrics'!$B:$B),"")</f>
        <v>12.33</v>
      </c>
      <c r="N570" s="28">
        <f>IFERROR(_xlfn.XLOOKUP($B570,'Ownership Metrics'!$A:$A,'Ownership Metrics'!$C:$C),"")</f>
        <v>2469</v>
      </c>
      <c r="O570" s="29">
        <f>IFERROR(_xlfn.XLOOKUP($B570,'Ownership Metrics'!$A:$A,'Ownership Metrics'!$D:$D),"")</f>
        <v>36.6</v>
      </c>
      <c r="P570" s="29">
        <f>IFERROR(_xlfn.XLOOKUP($B570,'Ownership Metrics'!$A:$A,'Ownership Metrics'!$E:$E),"")</f>
        <v>75.39</v>
      </c>
      <c r="Q570" s="30">
        <f>IFERROR(_xlfn.XLOOKUP($B570,'Ownership Metrics'!$A:$A,'Ownership Metrics'!$F:$F),"")</f>
        <v>9</v>
      </c>
      <c r="R570" s="30">
        <f>IFERROR(_xlfn.XLOOKUP($B570,'Ownership Metrics'!$A:$A,'Ownership Metrics'!$G:$G),"")</f>
        <v>49</v>
      </c>
      <c r="S570" s="27" t="str">
        <f>IFERROR(_xlfn.XLOOKUP($B570,'Ownership Metrics'!$A:$A,'Ownership Metrics'!$H:$H),"")</f>
        <v>Terkonsentrasi</v>
      </c>
      <c r="T570" s="27" t="str">
        <f>IFERROR(_xlfn.XLOOKUP($B570,'Ownership Metrics'!$A:$A,'Ownership Metrics'!$I:$I),"")</f>
        <v>Sedang</v>
      </c>
      <c r="U570" s="27">
        <f>IF(COUNTIFS($B$2:$B570,$B570,$D$2:$D570,$D570)=1,1,0)</f>
        <v>1</v>
      </c>
      <c r="V570" s="27">
        <f t="shared" si="25"/>
        <v>1.19</v>
      </c>
      <c r="W570" s="27">
        <f t="shared" si="26"/>
        <v>8</v>
      </c>
      <c r="X570" s="27">
        <f t="shared" si="24"/>
        <v>1.1899999429999999</v>
      </c>
    </row>
    <row r="571" spans="1:24" x14ac:dyDescent="0.25">
      <c r="A571" s="26">
        <v>46265</v>
      </c>
      <c r="B571" s="27" t="s">
        <v>10224</v>
      </c>
      <c r="C571" s="27" t="s">
        <v>755</v>
      </c>
      <c r="D571" s="27" t="s">
        <v>764</v>
      </c>
      <c r="E571" s="27" t="s">
        <v>35</v>
      </c>
      <c r="F571" s="27" t="s">
        <v>23</v>
      </c>
      <c r="G571" s="27" t="s">
        <v>36</v>
      </c>
      <c r="H571" s="27" t="s">
        <v>24</v>
      </c>
      <c r="I571" s="28">
        <v>40609100</v>
      </c>
      <c r="J571" s="28">
        <v>1388297200</v>
      </c>
      <c r="K571" s="28">
        <v>1428906300</v>
      </c>
      <c r="L571" s="29">
        <v>2.31</v>
      </c>
      <c r="M571" s="29">
        <f>IFERROR(_xlfn.XLOOKUP($B571,'Ownership Metrics'!$A:$A,'Ownership Metrics'!$B:$B),"")</f>
        <v>12.33</v>
      </c>
      <c r="N571" s="28">
        <f>IFERROR(_xlfn.XLOOKUP($B571,'Ownership Metrics'!$A:$A,'Ownership Metrics'!$C:$C),"")</f>
        <v>2469</v>
      </c>
      <c r="O571" s="29">
        <f>IFERROR(_xlfn.XLOOKUP($B571,'Ownership Metrics'!$A:$A,'Ownership Metrics'!$D:$D),"")</f>
        <v>36.6</v>
      </c>
      <c r="P571" s="29">
        <f>IFERROR(_xlfn.XLOOKUP($B571,'Ownership Metrics'!$A:$A,'Ownership Metrics'!$E:$E),"")</f>
        <v>75.39</v>
      </c>
      <c r="Q571" s="30">
        <f>IFERROR(_xlfn.XLOOKUP($B571,'Ownership Metrics'!$A:$A,'Ownership Metrics'!$F:$F),"")</f>
        <v>9</v>
      </c>
      <c r="R571" s="30">
        <f>IFERROR(_xlfn.XLOOKUP($B571,'Ownership Metrics'!$A:$A,'Ownership Metrics'!$G:$G),"")</f>
        <v>49</v>
      </c>
      <c r="S571" s="27" t="str">
        <f>IFERROR(_xlfn.XLOOKUP($B571,'Ownership Metrics'!$A:$A,'Ownership Metrics'!$H:$H),"")</f>
        <v>Terkonsentrasi</v>
      </c>
      <c r="T571" s="27" t="str">
        <f>IFERROR(_xlfn.XLOOKUP($B571,'Ownership Metrics'!$A:$A,'Ownership Metrics'!$I:$I),"")</f>
        <v>Sedang</v>
      </c>
      <c r="U571" s="27">
        <f>IF(COUNTIFS($B$2:$B571,$B571,$D$2:$D571,$D571)=1,1,0)</f>
        <v>1</v>
      </c>
      <c r="V571" s="27">
        <f t="shared" si="25"/>
        <v>2.31</v>
      </c>
      <c r="W571" s="27">
        <f t="shared" si="26"/>
        <v>5</v>
      </c>
      <c r="X571" s="27">
        <f t="shared" si="24"/>
        <v>2.3099999429000002</v>
      </c>
    </row>
    <row r="572" spans="1:24" x14ac:dyDescent="0.25">
      <c r="A572" s="26">
        <v>46265</v>
      </c>
      <c r="B572" s="27" t="s">
        <v>10224</v>
      </c>
      <c r="C572" s="27" t="s">
        <v>755</v>
      </c>
      <c r="D572" s="27" t="s">
        <v>765</v>
      </c>
      <c r="E572" s="27" t="s">
        <v>35</v>
      </c>
      <c r="F572" s="27" t="s">
        <v>23</v>
      </c>
      <c r="G572" s="27" t="s">
        <v>36</v>
      </c>
      <c r="H572" s="27" t="s">
        <v>36</v>
      </c>
      <c r="I572" s="28">
        <v>0</v>
      </c>
      <c r="J572" s="28">
        <v>1041265000</v>
      </c>
      <c r="K572" s="28">
        <v>1041265000</v>
      </c>
      <c r="L572" s="29">
        <v>1.68</v>
      </c>
      <c r="M572" s="29">
        <f>IFERROR(_xlfn.XLOOKUP($B572,'Ownership Metrics'!$A:$A,'Ownership Metrics'!$B:$B),"")</f>
        <v>12.33</v>
      </c>
      <c r="N572" s="28">
        <f>IFERROR(_xlfn.XLOOKUP($B572,'Ownership Metrics'!$A:$A,'Ownership Metrics'!$C:$C),"")</f>
        <v>2469</v>
      </c>
      <c r="O572" s="29">
        <f>IFERROR(_xlfn.XLOOKUP($B572,'Ownership Metrics'!$A:$A,'Ownership Metrics'!$D:$D),"")</f>
        <v>36.6</v>
      </c>
      <c r="P572" s="29">
        <f>IFERROR(_xlfn.XLOOKUP($B572,'Ownership Metrics'!$A:$A,'Ownership Metrics'!$E:$E),"")</f>
        <v>75.39</v>
      </c>
      <c r="Q572" s="30">
        <f>IFERROR(_xlfn.XLOOKUP($B572,'Ownership Metrics'!$A:$A,'Ownership Metrics'!$F:$F),"")</f>
        <v>9</v>
      </c>
      <c r="R572" s="30">
        <f>IFERROR(_xlfn.XLOOKUP($B572,'Ownership Metrics'!$A:$A,'Ownership Metrics'!$G:$G),"")</f>
        <v>49</v>
      </c>
      <c r="S572" s="27" t="str">
        <f>IFERROR(_xlfn.XLOOKUP($B572,'Ownership Metrics'!$A:$A,'Ownership Metrics'!$H:$H),"")</f>
        <v>Terkonsentrasi</v>
      </c>
      <c r="T572" s="27" t="str">
        <f>IFERROR(_xlfn.XLOOKUP($B572,'Ownership Metrics'!$A:$A,'Ownership Metrics'!$I:$I),"")</f>
        <v>Sedang</v>
      </c>
      <c r="U572" s="27">
        <f>IF(COUNTIFS($B$2:$B572,$B572,$D$2:$D572,$D572)=1,1,0)</f>
        <v>1</v>
      </c>
      <c r="V572" s="27">
        <f t="shared" si="25"/>
        <v>1.68</v>
      </c>
      <c r="W572" s="27">
        <f t="shared" si="26"/>
        <v>6</v>
      </c>
      <c r="X572" s="27">
        <f t="shared" si="24"/>
        <v>1.6799999427999999</v>
      </c>
    </row>
    <row r="573" spans="1:24" x14ac:dyDescent="0.25">
      <c r="A573" s="26">
        <v>46265</v>
      </c>
      <c r="B573" s="27" t="s">
        <v>10225</v>
      </c>
      <c r="C573" s="27" t="s">
        <v>767</v>
      </c>
      <c r="D573" s="27" t="s">
        <v>768</v>
      </c>
      <c r="E573" s="27" t="s">
        <v>22</v>
      </c>
      <c r="F573" s="27" t="s">
        <v>23</v>
      </c>
      <c r="G573" s="27"/>
      <c r="H573" s="27" t="s">
        <v>24</v>
      </c>
      <c r="I573" s="28">
        <v>2632039615</v>
      </c>
      <c r="J573" s="28">
        <v>0</v>
      </c>
      <c r="K573" s="28">
        <v>2632039615</v>
      </c>
      <c r="L573" s="29">
        <v>76.62</v>
      </c>
      <c r="M573" s="29">
        <f>IFERROR(_xlfn.XLOOKUP($B573,'Ownership Metrics'!$A:$A,'Ownership Metrics'!$B:$B),"")</f>
        <v>7.25</v>
      </c>
      <c r="N573" s="28">
        <f>IFERROR(_xlfn.XLOOKUP($B573,'Ownership Metrics'!$A:$A,'Ownership Metrics'!$C:$C),"")</f>
        <v>6013</v>
      </c>
      <c r="O573" s="29">
        <f>IFERROR(_xlfn.XLOOKUP($B573,'Ownership Metrics'!$A:$A,'Ownership Metrics'!$D:$D),"")</f>
        <v>76.62</v>
      </c>
      <c r="P573" s="29">
        <f>IFERROR(_xlfn.XLOOKUP($B573,'Ownership Metrics'!$A:$A,'Ownership Metrics'!$E:$E),"")</f>
        <v>90.23</v>
      </c>
      <c r="Q573" s="30">
        <f>IFERROR(_xlfn.XLOOKUP($B573,'Ownership Metrics'!$A:$A,'Ownership Metrics'!$F:$F),"")</f>
        <v>5</v>
      </c>
      <c r="R573" s="30">
        <f>IFERROR(_xlfn.XLOOKUP($B573,'Ownership Metrics'!$A:$A,'Ownership Metrics'!$G:$G),"")</f>
        <v>74</v>
      </c>
      <c r="S573" s="27" t="str">
        <f>IFERROR(_xlfn.XLOOKUP($B573,'Ownership Metrics'!$A:$A,'Ownership Metrics'!$H:$H),"")</f>
        <v>Mayoritas</v>
      </c>
      <c r="T573" s="27" t="str">
        <f>IFERROR(_xlfn.XLOOKUP($B573,'Ownership Metrics'!$A:$A,'Ownership Metrics'!$I:$I),"")</f>
        <v>Tinggi</v>
      </c>
      <c r="U573" s="27">
        <f>IF(COUNTIFS($B$2:$B573,$B573,$D$2:$D573,$D573)=1,1,0)</f>
        <v>1</v>
      </c>
      <c r="V573" s="27">
        <f t="shared" si="25"/>
        <v>76.62</v>
      </c>
      <c r="W573" s="27">
        <f t="shared" si="26"/>
        <v>1</v>
      </c>
      <c r="X573" s="27">
        <f t="shared" si="24"/>
        <v>76.619999942700005</v>
      </c>
    </row>
    <row r="574" spans="1:24" x14ac:dyDescent="0.25">
      <c r="A574" s="26">
        <v>46265</v>
      </c>
      <c r="B574" s="27" t="s">
        <v>10225</v>
      </c>
      <c r="C574" s="27" t="s">
        <v>767</v>
      </c>
      <c r="D574" s="27" t="s">
        <v>769</v>
      </c>
      <c r="E574" s="27" t="s">
        <v>35</v>
      </c>
      <c r="F574" s="27" t="s">
        <v>23</v>
      </c>
      <c r="G574" s="27" t="s">
        <v>36</v>
      </c>
      <c r="H574" s="27" t="s">
        <v>24</v>
      </c>
      <c r="I574" s="28">
        <v>67686300</v>
      </c>
      <c r="J574" s="28">
        <v>0</v>
      </c>
      <c r="K574" s="28">
        <v>67686300</v>
      </c>
      <c r="L574" s="29">
        <v>1.97</v>
      </c>
      <c r="M574" s="29">
        <f>IFERROR(_xlfn.XLOOKUP($B574,'Ownership Metrics'!$A:$A,'Ownership Metrics'!$B:$B),"")</f>
        <v>7.25</v>
      </c>
      <c r="N574" s="28">
        <f>IFERROR(_xlfn.XLOOKUP($B574,'Ownership Metrics'!$A:$A,'Ownership Metrics'!$C:$C),"")</f>
        <v>6013</v>
      </c>
      <c r="O574" s="29">
        <f>IFERROR(_xlfn.XLOOKUP($B574,'Ownership Metrics'!$A:$A,'Ownership Metrics'!$D:$D),"")</f>
        <v>76.62</v>
      </c>
      <c r="P574" s="29">
        <f>IFERROR(_xlfn.XLOOKUP($B574,'Ownership Metrics'!$A:$A,'Ownership Metrics'!$E:$E),"")</f>
        <v>90.23</v>
      </c>
      <c r="Q574" s="30">
        <f>IFERROR(_xlfn.XLOOKUP($B574,'Ownership Metrics'!$A:$A,'Ownership Metrics'!$F:$F),"")</f>
        <v>5</v>
      </c>
      <c r="R574" s="30">
        <f>IFERROR(_xlfn.XLOOKUP($B574,'Ownership Metrics'!$A:$A,'Ownership Metrics'!$G:$G),"")</f>
        <v>74</v>
      </c>
      <c r="S574" s="27" t="str">
        <f>IFERROR(_xlfn.XLOOKUP($B574,'Ownership Metrics'!$A:$A,'Ownership Metrics'!$H:$H),"")</f>
        <v>Mayoritas</v>
      </c>
      <c r="T574" s="27" t="str">
        <f>IFERROR(_xlfn.XLOOKUP($B574,'Ownership Metrics'!$A:$A,'Ownership Metrics'!$I:$I),"")</f>
        <v>Tinggi</v>
      </c>
      <c r="U574" s="27">
        <f>IF(COUNTIFS($B$2:$B574,$B574,$D$2:$D574,$D574)=1,1,0)</f>
        <v>1</v>
      </c>
      <c r="V574" s="27">
        <f t="shared" si="25"/>
        <v>1.97</v>
      </c>
      <c r="W574" s="27">
        <f t="shared" si="26"/>
        <v>3</v>
      </c>
      <c r="X574" s="27">
        <f t="shared" si="24"/>
        <v>1.9699999425999999</v>
      </c>
    </row>
    <row r="575" spans="1:24" x14ac:dyDescent="0.25">
      <c r="A575" s="26">
        <v>46265</v>
      </c>
      <c r="B575" s="27" t="s">
        <v>10225</v>
      </c>
      <c r="C575" s="27" t="s">
        <v>767</v>
      </c>
      <c r="D575" s="27" t="s">
        <v>770</v>
      </c>
      <c r="E575" s="27" t="s">
        <v>35</v>
      </c>
      <c r="F575" s="27" t="s">
        <v>23</v>
      </c>
      <c r="G575" s="27" t="s">
        <v>36</v>
      </c>
      <c r="H575" s="27" t="s">
        <v>24</v>
      </c>
      <c r="I575" s="28">
        <v>36046200</v>
      </c>
      <c r="J575" s="28">
        <v>0</v>
      </c>
      <c r="K575" s="28">
        <v>36046200</v>
      </c>
      <c r="L575" s="29">
        <v>1.05</v>
      </c>
      <c r="M575" s="29">
        <f>IFERROR(_xlfn.XLOOKUP($B575,'Ownership Metrics'!$A:$A,'Ownership Metrics'!$B:$B),"")</f>
        <v>7.25</v>
      </c>
      <c r="N575" s="28">
        <f>IFERROR(_xlfn.XLOOKUP($B575,'Ownership Metrics'!$A:$A,'Ownership Metrics'!$C:$C),"")</f>
        <v>6013</v>
      </c>
      <c r="O575" s="29">
        <f>IFERROR(_xlfn.XLOOKUP($B575,'Ownership Metrics'!$A:$A,'Ownership Metrics'!$D:$D),"")</f>
        <v>76.62</v>
      </c>
      <c r="P575" s="29">
        <f>IFERROR(_xlfn.XLOOKUP($B575,'Ownership Metrics'!$A:$A,'Ownership Metrics'!$E:$E),"")</f>
        <v>90.23</v>
      </c>
      <c r="Q575" s="30">
        <f>IFERROR(_xlfn.XLOOKUP($B575,'Ownership Metrics'!$A:$A,'Ownership Metrics'!$F:$F),"")</f>
        <v>5</v>
      </c>
      <c r="R575" s="30">
        <f>IFERROR(_xlfn.XLOOKUP($B575,'Ownership Metrics'!$A:$A,'Ownership Metrics'!$G:$G),"")</f>
        <v>74</v>
      </c>
      <c r="S575" s="27" t="str">
        <f>IFERROR(_xlfn.XLOOKUP($B575,'Ownership Metrics'!$A:$A,'Ownership Metrics'!$H:$H),"")</f>
        <v>Mayoritas</v>
      </c>
      <c r="T575" s="27" t="str">
        <f>IFERROR(_xlfn.XLOOKUP($B575,'Ownership Metrics'!$A:$A,'Ownership Metrics'!$I:$I),"")</f>
        <v>Tinggi</v>
      </c>
      <c r="U575" s="27">
        <f>IF(COUNTIFS($B$2:$B575,$B575,$D$2:$D575,$D575)=1,1,0)</f>
        <v>1</v>
      </c>
      <c r="V575" s="27">
        <f t="shared" si="25"/>
        <v>1.05</v>
      </c>
      <c r="W575" s="27">
        <f t="shared" si="26"/>
        <v>5</v>
      </c>
      <c r="X575" s="27">
        <f t="shared" si="24"/>
        <v>1.0499999424999999</v>
      </c>
    </row>
    <row r="576" spans="1:24" x14ac:dyDescent="0.25">
      <c r="A576" s="26">
        <v>46265</v>
      </c>
      <c r="B576" s="27" t="s">
        <v>10225</v>
      </c>
      <c r="C576" s="27" t="s">
        <v>767</v>
      </c>
      <c r="D576" s="27" t="s">
        <v>771</v>
      </c>
      <c r="E576" s="27" t="s">
        <v>35</v>
      </c>
      <c r="F576" s="27" t="s">
        <v>23</v>
      </c>
      <c r="G576" s="27" t="s">
        <v>36</v>
      </c>
      <c r="H576" s="27" t="s">
        <v>24</v>
      </c>
      <c r="I576" s="28">
        <v>50387900</v>
      </c>
      <c r="J576" s="28">
        <v>0</v>
      </c>
      <c r="K576" s="28">
        <v>50387900</v>
      </c>
      <c r="L576" s="29">
        <v>1.47</v>
      </c>
      <c r="M576" s="29">
        <f>IFERROR(_xlfn.XLOOKUP($B576,'Ownership Metrics'!$A:$A,'Ownership Metrics'!$B:$B),"")</f>
        <v>7.25</v>
      </c>
      <c r="N576" s="28">
        <f>IFERROR(_xlfn.XLOOKUP($B576,'Ownership Metrics'!$A:$A,'Ownership Metrics'!$C:$C),"")</f>
        <v>6013</v>
      </c>
      <c r="O576" s="29">
        <f>IFERROR(_xlfn.XLOOKUP($B576,'Ownership Metrics'!$A:$A,'Ownership Metrics'!$D:$D),"")</f>
        <v>76.62</v>
      </c>
      <c r="P576" s="29">
        <f>IFERROR(_xlfn.XLOOKUP($B576,'Ownership Metrics'!$A:$A,'Ownership Metrics'!$E:$E),"")</f>
        <v>90.23</v>
      </c>
      <c r="Q576" s="30">
        <f>IFERROR(_xlfn.XLOOKUP($B576,'Ownership Metrics'!$A:$A,'Ownership Metrics'!$F:$F),"")</f>
        <v>5</v>
      </c>
      <c r="R576" s="30">
        <f>IFERROR(_xlfn.XLOOKUP($B576,'Ownership Metrics'!$A:$A,'Ownership Metrics'!$G:$G),"")</f>
        <v>74</v>
      </c>
      <c r="S576" s="27" t="str">
        <f>IFERROR(_xlfn.XLOOKUP($B576,'Ownership Metrics'!$A:$A,'Ownership Metrics'!$H:$H),"")</f>
        <v>Mayoritas</v>
      </c>
      <c r="T576" s="27" t="str">
        <f>IFERROR(_xlfn.XLOOKUP($B576,'Ownership Metrics'!$A:$A,'Ownership Metrics'!$I:$I),"")</f>
        <v>Tinggi</v>
      </c>
      <c r="U576" s="27">
        <f>IF(COUNTIFS($B$2:$B576,$B576,$D$2:$D576,$D576)=1,1,0)</f>
        <v>1</v>
      </c>
      <c r="V576" s="27">
        <f t="shared" si="25"/>
        <v>1.47</v>
      </c>
      <c r="W576" s="27">
        <f t="shared" si="26"/>
        <v>4</v>
      </c>
      <c r="X576" s="27">
        <f t="shared" si="24"/>
        <v>1.4699999423999999</v>
      </c>
    </row>
    <row r="577" spans="1:24" x14ac:dyDescent="0.25">
      <c r="A577" s="26">
        <v>46265</v>
      </c>
      <c r="B577" s="27" t="s">
        <v>10225</v>
      </c>
      <c r="C577" s="27" t="s">
        <v>767</v>
      </c>
      <c r="D577" s="27" t="s">
        <v>772</v>
      </c>
      <c r="E577" s="27" t="s">
        <v>72</v>
      </c>
      <c r="F577" s="27" t="s">
        <v>32</v>
      </c>
      <c r="G577" s="27"/>
      <c r="H577" s="27" t="s">
        <v>64</v>
      </c>
      <c r="I577" s="28">
        <v>400000000</v>
      </c>
      <c r="J577" s="28">
        <v>0</v>
      </c>
      <c r="K577" s="28">
        <v>400000000</v>
      </c>
      <c r="L577" s="29">
        <v>11.64</v>
      </c>
      <c r="M577" s="29">
        <f>IFERROR(_xlfn.XLOOKUP($B577,'Ownership Metrics'!$A:$A,'Ownership Metrics'!$B:$B),"")</f>
        <v>7.25</v>
      </c>
      <c r="N577" s="28">
        <f>IFERROR(_xlfn.XLOOKUP($B577,'Ownership Metrics'!$A:$A,'Ownership Metrics'!$C:$C),"")</f>
        <v>6013</v>
      </c>
      <c r="O577" s="29">
        <f>IFERROR(_xlfn.XLOOKUP($B577,'Ownership Metrics'!$A:$A,'Ownership Metrics'!$D:$D),"")</f>
        <v>76.62</v>
      </c>
      <c r="P577" s="29">
        <f>IFERROR(_xlfn.XLOOKUP($B577,'Ownership Metrics'!$A:$A,'Ownership Metrics'!$E:$E),"")</f>
        <v>90.23</v>
      </c>
      <c r="Q577" s="30">
        <f>IFERROR(_xlfn.XLOOKUP($B577,'Ownership Metrics'!$A:$A,'Ownership Metrics'!$F:$F),"")</f>
        <v>5</v>
      </c>
      <c r="R577" s="30">
        <f>IFERROR(_xlfn.XLOOKUP($B577,'Ownership Metrics'!$A:$A,'Ownership Metrics'!$G:$G),"")</f>
        <v>74</v>
      </c>
      <c r="S577" s="27" t="str">
        <f>IFERROR(_xlfn.XLOOKUP($B577,'Ownership Metrics'!$A:$A,'Ownership Metrics'!$H:$H),"")</f>
        <v>Mayoritas</v>
      </c>
      <c r="T577" s="27" t="str">
        <f>IFERROR(_xlfn.XLOOKUP($B577,'Ownership Metrics'!$A:$A,'Ownership Metrics'!$I:$I),"")</f>
        <v>Tinggi</v>
      </c>
      <c r="U577" s="27">
        <f>IF(COUNTIFS($B$2:$B577,$B577,$D$2:$D577,$D577)=1,1,0)</f>
        <v>1</v>
      </c>
      <c r="V577" s="27">
        <f t="shared" si="25"/>
        <v>11.64</v>
      </c>
      <c r="W577" s="27">
        <f t="shared" si="26"/>
        <v>2</v>
      </c>
      <c r="X577" s="27">
        <f t="shared" si="24"/>
        <v>11.639999942300001</v>
      </c>
    </row>
    <row r="578" spans="1:24" x14ac:dyDescent="0.25">
      <c r="A578" s="26">
        <v>46265</v>
      </c>
      <c r="B578" s="27" t="s">
        <v>10226</v>
      </c>
      <c r="C578" s="27" t="s">
        <v>774</v>
      </c>
      <c r="D578" s="27" t="s">
        <v>775</v>
      </c>
      <c r="E578" s="27" t="s">
        <v>22</v>
      </c>
      <c r="F578" s="27" t="s">
        <v>23</v>
      </c>
      <c r="G578" s="27"/>
      <c r="H578" s="27" t="s">
        <v>24</v>
      </c>
      <c r="I578" s="28">
        <v>291510400</v>
      </c>
      <c r="J578" s="28">
        <v>0</v>
      </c>
      <c r="K578" s="28">
        <v>291510400</v>
      </c>
      <c r="L578" s="29">
        <v>4.99</v>
      </c>
      <c r="M578" s="29">
        <f>IFERROR(_xlfn.XLOOKUP($B578,'Ownership Metrics'!$A:$A,'Ownership Metrics'!$B:$B),"")</f>
        <v>7.23</v>
      </c>
      <c r="N578" s="28">
        <f>IFERROR(_xlfn.XLOOKUP($B578,'Ownership Metrics'!$A:$A,'Ownership Metrics'!$C:$C),"")</f>
        <v>3866</v>
      </c>
      <c r="O578" s="29">
        <f>IFERROR(_xlfn.XLOOKUP($B578,'Ownership Metrics'!$A:$A,'Ownership Metrics'!$D:$D),"")</f>
        <v>59.25</v>
      </c>
      <c r="P578" s="29">
        <f>IFERROR(_xlfn.XLOOKUP($B578,'Ownership Metrics'!$A:$A,'Ownership Metrics'!$E:$E),"")</f>
        <v>81.44</v>
      </c>
      <c r="Q578" s="30">
        <f>IFERROR(_xlfn.XLOOKUP($B578,'Ownership Metrics'!$A:$A,'Ownership Metrics'!$F:$F),"")</f>
        <v>8</v>
      </c>
      <c r="R578" s="30">
        <f>IFERROR(_xlfn.XLOOKUP($B578,'Ownership Metrics'!$A:$A,'Ownership Metrics'!$G:$G),"")</f>
        <v>59</v>
      </c>
      <c r="S578" s="27" t="str">
        <f>IFERROR(_xlfn.XLOOKUP($B578,'Ownership Metrics'!$A:$A,'Ownership Metrics'!$H:$H),"")</f>
        <v>Mayoritas</v>
      </c>
      <c r="T578" s="27" t="str">
        <f>IFERROR(_xlfn.XLOOKUP($B578,'Ownership Metrics'!$A:$A,'Ownership Metrics'!$I:$I),"")</f>
        <v>Tinggi</v>
      </c>
      <c r="U578" s="27">
        <f>IF(COUNTIFS($B$2:$B578,$B578,$D$2:$D578,$D578)=1,1,0)</f>
        <v>1</v>
      </c>
      <c r="V578" s="27">
        <f t="shared" si="25"/>
        <v>4.99</v>
      </c>
      <c r="W578" s="27">
        <f t="shared" si="26"/>
        <v>3</v>
      </c>
      <c r="X578" s="27">
        <f t="shared" ref="X578:X641" si="27">$V578-(ROW()*0.0000000001)</f>
        <v>4.9899999421999999</v>
      </c>
    </row>
    <row r="579" spans="1:24" x14ac:dyDescent="0.25">
      <c r="A579" s="26">
        <v>46265</v>
      </c>
      <c r="B579" s="27" t="s">
        <v>10226</v>
      </c>
      <c r="C579" s="27" t="s">
        <v>774</v>
      </c>
      <c r="D579" s="27" t="s">
        <v>776</v>
      </c>
      <c r="E579" s="27" t="s">
        <v>22</v>
      </c>
      <c r="F579" s="27" t="s">
        <v>23</v>
      </c>
      <c r="G579" s="27"/>
      <c r="H579" s="27" t="s">
        <v>24</v>
      </c>
      <c r="I579" s="28">
        <v>66227200</v>
      </c>
      <c r="J579" s="28">
        <v>0</v>
      </c>
      <c r="K579" s="28">
        <v>66227200</v>
      </c>
      <c r="L579" s="29">
        <v>1.1299999999999999</v>
      </c>
      <c r="M579" s="29">
        <f>IFERROR(_xlfn.XLOOKUP($B579,'Ownership Metrics'!$A:$A,'Ownership Metrics'!$B:$B),"")</f>
        <v>7.23</v>
      </c>
      <c r="N579" s="28">
        <f>IFERROR(_xlfn.XLOOKUP($B579,'Ownership Metrics'!$A:$A,'Ownership Metrics'!$C:$C),"")</f>
        <v>3866</v>
      </c>
      <c r="O579" s="29">
        <f>IFERROR(_xlfn.XLOOKUP($B579,'Ownership Metrics'!$A:$A,'Ownership Metrics'!$D:$D),"")</f>
        <v>59.25</v>
      </c>
      <c r="P579" s="29">
        <f>IFERROR(_xlfn.XLOOKUP($B579,'Ownership Metrics'!$A:$A,'Ownership Metrics'!$E:$E),"")</f>
        <v>81.44</v>
      </c>
      <c r="Q579" s="30">
        <f>IFERROR(_xlfn.XLOOKUP($B579,'Ownership Metrics'!$A:$A,'Ownership Metrics'!$F:$F),"")</f>
        <v>8</v>
      </c>
      <c r="R579" s="30">
        <f>IFERROR(_xlfn.XLOOKUP($B579,'Ownership Metrics'!$A:$A,'Ownership Metrics'!$G:$G),"")</f>
        <v>59</v>
      </c>
      <c r="S579" s="27" t="str">
        <f>IFERROR(_xlfn.XLOOKUP($B579,'Ownership Metrics'!$A:$A,'Ownership Metrics'!$H:$H),"")</f>
        <v>Mayoritas</v>
      </c>
      <c r="T579" s="27" t="str">
        <f>IFERROR(_xlfn.XLOOKUP($B579,'Ownership Metrics'!$A:$A,'Ownership Metrics'!$I:$I),"")</f>
        <v>Tinggi</v>
      </c>
      <c r="U579" s="27">
        <f>IF(COUNTIFS($B$2:$B579,$B579,$D$2:$D579,$D579)=1,1,0)</f>
        <v>1</v>
      </c>
      <c r="V579" s="27">
        <f t="shared" ref="V579:V642" si="28">SUMIFS($L$2:$L$10000,$B$2:$B$10000,$B579,$D$2:$D$10000,$D579)</f>
        <v>1.1299999999999999</v>
      </c>
      <c r="W579" s="27">
        <f t="shared" ref="W579:W642" si="29">COUNTIFS($B$2:$B$10000,$B579,$U$2:$U$10000,1,$X$2:$X$10000,"&gt;"&amp;$X579)+1</f>
        <v>8</v>
      </c>
      <c r="X579" s="27">
        <f t="shared" si="27"/>
        <v>1.1299999421</v>
      </c>
    </row>
    <row r="580" spans="1:24" x14ac:dyDescent="0.25">
      <c r="A580" s="26">
        <v>46265</v>
      </c>
      <c r="B580" s="27" t="s">
        <v>10226</v>
      </c>
      <c r="C580" s="27" t="s">
        <v>774</v>
      </c>
      <c r="D580" s="27" t="s">
        <v>777</v>
      </c>
      <c r="E580" s="27" t="s">
        <v>22</v>
      </c>
      <c r="F580" s="27" t="s">
        <v>23</v>
      </c>
      <c r="G580" s="27"/>
      <c r="H580" s="27" t="s">
        <v>24</v>
      </c>
      <c r="I580" s="28">
        <v>0</v>
      </c>
      <c r="J580" s="28">
        <v>3460240000</v>
      </c>
      <c r="K580" s="28">
        <v>3460240000</v>
      </c>
      <c r="L580" s="29">
        <v>59.25</v>
      </c>
      <c r="M580" s="29">
        <f>IFERROR(_xlfn.XLOOKUP($B580,'Ownership Metrics'!$A:$A,'Ownership Metrics'!$B:$B),"")</f>
        <v>7.23</v>
      </c>
      <c r="N580" s="28">
        <f>IFERROR(_xlfn.XLOOKUP($B580,'Ownership Metrics'!$A:$A,'Ownership Metrics'!$C:$C),"")</f>
        <v>3866</v>
      </c>
      <c r="O580" s="29">
        <f>IFERROR(_xlfn.XLOOKUP($B580,'Ownership Metrics'!$A:$A,'Ownership Metrics'!$D:$D),"")</f>
        <v>59.25</v>
      </c>
      <c r="P580" s="29">
        <f>IFERROR(_xlfn.XLOOKUP($B580,'Ownership Metrics'!$A:$A,'Ownership Metrics'!$E:$E),"")</f>
        <v>81.44</v>
      </c>
      <c r="Q580" s="30">
        <f>IFERROR(_xlfn.XLOOKUP($B580,'Ownership Metrics'!$A:$A,'Ownership Metrics'!$F:$F),"")</f>
        <v>8</v>
      </c>
      <c r="R580" s="30">
        <f>IFERROR(_xlfn.XLOOKUP($B580,'Ownership Metrics'!$A:$A,'Ownership Metrics'!$G:$G),"")</f>
        <v>59</v>
      </c>
      <c r="S580" s="27" t="str">
        <f>IFERROR(_xlfn.XLOOKUP($B580,'Ownership Metrics'!$A:$A,'Ownership Metrics'!$H:$H),"")</f>
        <v>Mayoritas</v>
      </c>
      <c r="T580" s="27" t="str">
        <f>IFERROR(_xlfn.XLOOKUP($B580,'Ownership Metrics'!$A:$A,'Ownership Metrics'!$I:$I),"")</f>
        <v>Tinggi</v>
      </c>
      <c r="U580" s="27">
        <f>IF(COUNTIFS($B$2:$B580,$B580,$D$2:$D580,$D580)=1,1,0)</f>
        <v>1</v>
      </c>
      <c r="V580" s="27">
        <f t="shared" si="28"/>
        <v>59.25</v>
      </c>
      <c r="W580" s="27">
        <f t="shared" si="29"/>
        <v>1</v>
      </c>
      <c r="X580" s="27">
        <f t="shared" si="27"/>
        <v>59.249999942000002</v>
      </c>
    </row>
    <row r="581" spans="1:24" x14ac:dyDescent="0.25">
      <c r="A581" s="26">
        <v>46265</v>
      </c>
      <c r="B581" s="27" t="s">
        <v>10226</v>
      </c>
      <c r="C581" s="27" t="s">
        <v>774</v>
      </c>
      <c r="D581" s="27" t="s">
        <v>778</v>
      </c>
      <c r="E581" s="27" t="s">
        <v>22</v>
      </c>
      <c r="F581" s="27" t="s">
        <v>23</v>
      </c>
      <c r="G581" s="27"/>
      <c r="H581" s="27" t="s">
        <v>24</v>
      </c>
      <c r="I581" s="28">
        <v>284676400</v>
      </c>
      <c r="J581" s="28">
        <v>0</v>
      </c>
      <c r="K581" s="28">
        <v>284676400</v>
      </c>
      <c r="L581" s="29">
        <v>4.87</v>
      </c>
      <c r="M581" s="29">
        <f>IFERROR(_xlfn.XLOOKUP($B581,'Ownership Metrics'!$A:$A,'Ownership Metrics'!$B:$B),"")</f>
        <v>7.23</v>
      </c>
      <c r="N581" s="28">
        <f>IFERROR(_xlfn.XLOOKUP($B581,'Ownership Metrics'!$A:$A,'Ownership Metrics'!$C:$C),"")</f>
        <v>3866</v>
      </c>
      <c r="O581" s="29">
        <f>IFERROR(_xlfn.XLOOKUP($B581,'Ownership Metrics'!$A:$A,'Ownership Metrics'!$D:$D),"")</f>
        <v>59.25</v>
      </c>
      <c r="P581" s="29">
        <f>IFERROR(_xlfn.XLOOKUP($B581,'Ownership Metrics'!$A:$A,'Ownership Metrics'!$E:$E),"")</f>
        <v>81.44</v>
      </c>
      <c r="Q581" s="30">
        <f>IFERROR(_xlfn.XLOOKUP($B581,'Ownership Metrics'!$A:$A,'Ownership Metrics'!$F:$F),"")</f>
        <v>8</v>
      </c>
      <c r="R581" s="30">
        <f>IFERROR(_xlfn.XLOOKUP($B581,'Ownership Metrics'!$A:$A,'Ownership Metrics'!$G:$G),"")</f>
        <v>59</v>
      </c>
      <c r="S581" s="27" t="str">
        <f>IFERROR(_xlfn.XLOOKUP($B581,'Ownership Metrics'!$A:$A,'Ownership Metrics'!$H:$H),"")</f>
        <v>Mayoritas</v>
      </c>
      <c r="T581" s="27" t="str">
        <f>IFERROR(_xlfn.XLOOKUP($B581,'Ownership Metrics'!$A:$A,'Ownership Metrics'!$I:$I),"")</f>
        <v>Tinggi</v>
      </c>
      <c r="U581" s="27">
        <f>IF(COUNTIFS($B$2:$B581,$B581,$D$2:$D581,$D581)=1,1,0)</f>
        <v>1</v>
      </c>
      <c r="V581" s="27">
        <f t="shared" si="28"/>
        <v>4.87</v>
      </c>
      <c r="W581" s="27">
        <f t="shared" si="29"/>
        <v>4</v>
      </c>
      <c r="X581" s="27">
        <f t="shared" si="27"/>
        <v>4.8699999418999997</v>
      </c>
    </row>
    <row r="582" spans="1:24" x14ac:dyDescent="0.25">
      <c r="A582" s="26">
        <v>46265</v>
      </c>
      <c r="B582" s="27" t="s">
        <v>10226</v>
      </c>
      <c r="C582" s="27" t="s">
        <v>774</v>
      </c>
      <c r="D582" s="27" t="s">
        <v>779</v>
      </c>
      <c r="E582" s="27" t="s">
        <v>22</v>
      </c>
      <c r="F582" s="27" t="s">
        <v>23</v>
      </c>
      <c r="G582" s="27"/>
      <c r="H582" s="27" t="s">
        <v>24</v>
      </c>
      <c r="I582" s="28">
        <v>500965800</v>
      </c>
      <c r="J582" s="28">
        <v>503440000</v>
      </c>
      <c r="K582" s="28">
        <v>1004405800</v>
      </c>
      <c r="L582" s="29">
        <v>17.2</v>
      </c>
      <c r="M582" s="29">
        <f>IFERROR(_xlfn.XLOOKUP($B582,'Ownership Metrics'!$A:$A,'Ownership Metrics'!$B:$B),"")</f>
        <v>7.23</v>
      </c>
      <c r="N582" s="28">
        <f>IFERROR(_xlfn.XLOOKUP($B582,'Ownership Metrics'!$A:$A,'Ownership Metrics'!$C:$C),"")</f>
        <v>3866</v>
      </c>
      <c r="O582" s="29">
        <f>IFERROR(_xlfn.XLOOKUP($B582,'Ownership Metrics'!$A:$A,'Ownership Metrics'!$D:$D),"")</f>
        <v>59.25</v>
      </c>
      <c r="P582" s="29">
        <f>IFERROR(_xlfn.XLOOKUP($B582,'Ownership Metrics'!$A:$A,'Ownership Metrics'!$E:$E),"")</f>
        <v>81.44</v>
      </c>
      <c r="Q582" s="30">
        <f>IFERROR(_xlfn.XLOOKUP($B582,'Ownership Metrics'!$A:$A,'Ownership Metrics'!$F:$F),"")</f>
        <v>8</v>
      </c>
      <c r="R582" s="30">
        <f>IFERROR(_xlfn.XLOOKUP($B582,'Ownership Metrics'!$A:$A,'Ownership Metrics'!$G:$G),"")</f>
        <v>59</v>
      </c>
      <c r="S582" s="27" t="str">
        <f>IFERROR(_xlfn.XLOOKUP($B582,'Ownership Metrics'!$A:$A,'Ownership Metrics'!$H:$H),"")</f>
        <v>Mayoritas</v>
      </c>
      <c r="T582" s="27" t="str">
        <f>IFERROR(_xlfn.XLOOKUP($B582,'Ownership Metrics'!$A:$A,'Ownership Metrics'!$I:$I),"")</f>
        <v>Tinggi</v>
      </c>
      <c r="U582" s="27">
        <f>IF(COUNTIFS($B$2:$B582,$B582,$D$2:$D582,$D582)=1,1,0)</f>
        <v>1</v>
      </c>
      <c r="V582" s="27">
        <f t="shared" si="28"/>
        <v>17.2</v>
      </c>
      <c r="W582" s="27">
        <f t="shared" si="29"/>
        <v>2</v>
      </c>
      <c r="X582" s="27">
        <f t="shared" si="27"/>
        <v>17.199999941799998</v>
      </c>
    </row>
    <row r="583" spans="1:24" x14ac:dyDescent="0.25">
      <c r="A583" s="26">
        <v>46265</v>
      </c>
      <c r="B583" s="27" t="s">
        <v>10226</v>
      </c>
      <c r="C583" s="27" t="s">
        <v>774</v>
      </c>
      <c r="D583" s="27" t="s">
        <v>780</v>
      </c>
      <c r="E583" s="27" t="s">
        <v>35</v>
      </c>
      <c r="F583" s="27" t="s">
        <v>23</v>
      </c>
      <c r="G583" s="27" t="s">
        <v>36</v>
      </c>
      <c r="H583" s="27" t="s">
        <v>24</v>
      </c>
      <c r="I583" s="28">
        <v>0</v>
      </c>
      <c r="J583" s="28">
        <v>120000000</v>
      </c>
      <c r="K583" s="28">
        <v>120000000</v>
      </c>
      <c r="L583" s="29">
        <v>2.0499999999999998</v>
      </c>
      <c r="M583" s="29">
        <f>IFERROR(_xlfn.XLOOKUP($B583,'Ownership Metrics'!$A:$A,'Ownership Metrics'!$B:$B),"")</f>
        <v>7.23</v>
      </c>
      <c r="N583" s="28">
        <f>IFERROR(_xlfn.XLOOKUP($B583,'Ownership Metrics'!$A:$A,'Ownership Metrics'!$C:$C),"")</f>
        <v>3866</v>
      </c>
      <c r="O583" s="29">
        <f>IFERROR(_xlfn.XLOOKUP($B583,'Ownership Metrics'!$A:$A,'Ownership Metrics'!$D:$D),"")</f>
        <v>59.25</v>
      </c>
      <c r="P583" s="29">
        <f>IFERROR(_xlfn.XLOOKUP($B583,'Ownership Metrics'!$A:$A,'Ownership Metrics'!$E:$E),"")</f>
        <v>81.44</v>
      </c>
      <c r="Q583" s="30">
        <f>IFERROR(_xlfn.XLOOKUP($B583,'Ownership Metrics'!$A:$A,'Ownership Metrics'!$F:$F),"")</f>
        <v>8</v>
      </c>
      <c r="R583" s="30">
        <f>IFERROR(_xlfn.XLOOKUP($B583,'Ownership Metrics'!$A:$A,'Ownership Metrics'!$G:$G),"")</f>
        <v>59</v>
      </c>
      <c r="S583" s="27" t="str">
        <f>IFERROR(_xlfn.XLOOKUP($B583,'Ownership Metrics'!$A:$A,'Ownership Metrics'!$H:$H),"")</f>
        <v>Mayoritas</v>
      </c>
      <c r="T583" s="27" t="str">
        <f>IFERROR(_xlfn.XLOOKUP($B583,'Ownership Metrics'!$A:$A,'Ownership Metrics'!$I:$I),"")</f>
        <v>Tinggi</v>
      </c>
      <c r="U583" s="27">
        <f>IF(COUNTIFS($B$2:$B583,$B583,$D$2:$D583,$D583)=1,1,0)</f>
        <v>1</v>
      </c>
      <c r="V583" s="27">
        <f t="shared" si="28"/>
        <v>2.0499999999999998</v>
      </c>
      <c r="W583" s="27">
        <f t="shared" si="29"/>
        <v>5</v>
      </c>
      <c r="X583" s="27">
        <f t="shared" si="27"/>
        <v>2.0499999416999999</v>
      </c>
    </row>
    <row r="584" spans="1:24" x14ac:dyDescent="0.25">
      <c r="A584" s="26">
        <v>46265</v>
      </c>
      <c r="B584" s="27" t="s">
        <v>10226</v>
      </c>
      <c r="C584" s="27" t="s">
        <v>774</v>
      </c>
      <c r="D584" s="27" t="s">
        <v>781</v>
      </c>
      <c r="E584" s="27" t="s">
        <v>35</v>
      </c>
      <c r="F584" s="27" t="s">
        <v>23</v>
      </c>
      <c r="G584" s="27" t="s">
        <v>36</v>
      </c>
      <c r="H584" s="27" t="s">
        <v>24</v>
      </c>
      <c r="I584" s="28">
        <v>116086200</v>
      </c>
      <c r="J584" s="28">
        <v>0</v>
      </c>
      <c r="K584" s="28">
        <v>116086200</v>
      </c>
      <c r="L584" s="29">
        <v>1.99</v>
      </c>
      <c r="M584" s="29">
        <f>IFERROR(_xlfn.XLOOKUP($B584,'Ownership Metrics'!$A:$A,'Ownership Metrics'!$B:$B),"")</f>
        <v>7.23</v>
      </c>
      <c r="N584" s="28">
        <f>IFERROR(_xlfn.XLOOKUP($B584,'Ownership Metrics'!$A:$A,'Ownership Metrics'!$C:$C),"")</f>
        <v>3866</v>
      </c>
      <c r="O584" s="29">
        <f>IFERROR(_xlfn.XLOOKUP($B584,'Ownership Metrics'!$A:$A,'Ownership Metrics'!$D:$D),"")</f>
        <v>59.25</v>
      </c>
      <c r="P584" s="29">
        <f>IFERROR(_xlfn.XLOOKUP($B584,'Ownership Metrics'!$A:$A,'Ownership Metrics'!$E:$E),"")</f>
        <v>81.44</v>
      </c>
      <c r="Q584" s="30">
        <f>IFERROR(_xlfn.XLOOKUP($B584,'Ownership Metrics'!$A:$A,'Ownership Metrics'!$F:$F),"")</f>
        <v>8</v>
      </c>
      <c r="R584" s="30">
        <f>IFERROR(_xlfn.XLOOKUP($B584,'Ownership Metrics'!$A:$A,'Ownership Metrics'!$G:$G),"")</f>
        <v>59</v>
      </c>
      <c r="S584" s="27" t="str">
        <f>IFERROR(_xlfn.XLOOKUP($B584,'Ownership Metrics'!$A:$A,'Ownership Metrics'!$H:$H),"")</f>
        <v>Mayoritas</v>
      </c>
      <c r="T584" s="27" t="str">
        <f>IFERROR(_xlfn.XLOOKUP($B584,'Ownership Metrics'!$A:$A,'Ownership Metrics'!$I:$I),"")</f>
        <v>Tinggi</v>
      </c>
      <c r="U584" s="27">
        <f>IF(COUNTIFS($B$2:$B584,$B584,$D$2:$D584,$D584)=1,1,0)</f>
        <v>1</v>
      </c>
      <c r="V584" s="27">
        <f t="shared" si="28"/>
        <v>1.99</v>
      </c>
      <c r="W584" s="27">
        <f t="shared" si="29"/>
        <v>6</v>
      </c>
      <c r="X584" s="27">
        <f t="shared" si="27"/>
        <v>1.9899999416</v>
      </c>
    </row>
    <row r="585" spans="1:24" x14ac:dyDescent="0.25">
      <c r="A585" s="26">
        <v>46265</v>
      </c>
      <c r="B585" s="27" t="s">
        <v>10226</v>
      </c>
      <c r="C585" s="27" t="s">
        <v>774</v>
      </c>
      <c r="D585" s="27" t="s">
        <v>782</v>
      </c>
      <c r="E585" s="27" t="s">
        <v>35</v>
      </c>
      <c r="F585" s="27" t="s">
        <v>23</v>
      </c>
      <c r="G585" s="27" t="s">
        <v>36</v>
      </c>
      <c r="H585" s="27" t="s">
        <v>24</v>
      </c>
      <c r="I585" s="28">
        <v>75500000</v>
      </c>
      <c r="J585" s="28">
        <v>0</v>
      </c>
      <c r="K585" s="28">
        <v>75500000</v>
      </c>
      <c r="L585" s="29">
        <v>1.29</v>
      </c>
      <c r="M585" s="29">
        <f>IFERROR(_xlfn.XLOOKUP($B585,'Ownership Metrics'!$A:$A,'Ownership Metrics'!$B:$B),"")</f>
        <v>7.23</v>
      </c>
      <c r="N585" s="28">
        <f>IFERROR(_xlfn.XLOOKUP($B585,'Ownership Metrics'!$A:$A,'Ownership Metrics'!$C:$C),"")</f>
        <v>3866</v>
      </c>
      <c r="O585" s="29">
        <f>IFERROR(_xlfn.XLOOKUP($B585,'Ownership Metrics'!$A:$A,'Ownership Metrics'!$D:$D),"")</f>
        <v>59.25</v>
      </c>
      <c r="P585" s="29">
        <f>IFERROR(_xlfn.XLOOKUP($B585,'Ownership Metrics'!$A:$A,'Ownership Metrics'!$E:$E),"")</f>
        <v>81.44</v>
      </c>
      <c r="Q585" s="30">
        <f>IFERROR(_xlfn.XLOOKUP($B585,'Ownership Metrics'!$A:$A,'Ownership Metrics'!$F:$F),"")</f>
        <v>8</v>
      </c>
      <c r="R585" s="30">
        <f>IFERROR(_xlfn.XLOOKUP($B585,'Ownership Metrics'!$A:$A,'Ownership Metrics'!$G:$G),"")</f>
        <v>59</v>
      </c>
      <c r="S585" s="27" t="str">
        <f>IFERROR(_xlfn.XLOOKUP($B585,'Ownership Metrics'!$A:$A,'Ownership Metrics'!$H:$H),"")</f>
        <v>Mayoritas</v>
      </c>
      <c r="T585" s="27" t="str">
        <f>IFERROR(_xlfn.XLOOKUP($B585,'Ownership Metrics'!$A:$A,'Ownership Metrics'!$I:$I),"")</f>
        <v>Tinggi</v>
      </c>
      <c r="U585" s="27">
        <f>IF(COUNTIFS($B$2:$B585,$B585,$D$2:$D585,$D585)=1,1,0)</f>
        <v>1</v>
      </c>
      <c r="V585" s="27">
        <f t="shared" si="28"/>
        <v>1.29</v>
      </c>
      <c r="W585" s="27">
        <f t="shared" si="29"/>
        <v>7</v>
      </c>
      <c r="X585" s="27">
        <f t="shared" si="27"/>
        <v>1.2899999415000001</v>
      </c>
    </row>
    <row r="586" spans="1:24" x14ac:dyDescent="0.25">
      <c r="A586" s="26">
        <v>46265</v>
      </c>
      <c r="B586" s="27" t="s">
        <v>10227</v>
      </c>
      <c r="C586" s="27" t="s">
        <v>784</v>
      </c>
      <c r="D586" s="27" t="s">
        <v>785</v>
      </c>
      <c r="E586" s="27" t="s">
        <v>74</v>
      </c>
      <c r="F586" s="27" t="s">
        <v>23</v>
      </c>
      <c r="G586" s="27"/>
      <c r="H586" s="27" t="s">
        <v>24</v>
      </c>
      <c r="I586" s="28">
        <v>81914700</v>
      </c>
      <c r="J586" s="28">
        <v>0</v>
      </c>
      <c r="K586" s="28">
        <v>81914700</v>
      </c>
      <c r="L586" s="29">
        <v>2.0499999999999998</v>
      </c>
      <c r="M586" s="29">
        <f>IFERROR(_xlfn.XLOOKUP($B586,'Ownership Metrics'!$A:$A,'Ownership Metrics'!$B:$B),"")</f>
        <v>15.96</v>
      </c>
      <c r="N586" s="28">
        <f>IFERROR(_xlfn.XLOOKUP($B586,'Ownership Metrics'!$A:$A,'Ownership Metrics'!$C:$C),"")</f>
        <v>5875</v>
      </c>
      <c r="O586" s="29">
        <f>IFERROR(_xlfn.XLOOKUP($B586,'Ownership Metrics'!$A:$A,'Ownership Metrics'!$D:$D),"")</f>
        <v>76.55</v>
      </c>
      <c r="P586" s="29">
        <f>IFERROR(_xlfn.XLOOKUP($B586,'Ownership Metrics'!$A:$A,'Ownership Metrics'!$E:$E),"")</f>
        <v>81.28</v>
      </c>
      <c r="Q586" s="30">
        <f>IFERROR(_xlfn.XLOOKUP($B586,'Ownership Metrics'!$A:$A,'Ownership Metrics'!$F:$F),"")</f>
        <v>5</v>
      </c>
      <c r="R586" s="30">
        <f>IFERROR(_xlfn.XLOOKUP($B586,'Ownership Metrics'!$A:$A,'Ownership Metrics'!$G:$G),"")</f>
        <v>71</v>
      </c>
      <c r="S586" s="27" t="str">
        <f>IFERROR(_xlfn.XLOOKUP($B586,'Ownership Metrics'!$A:$A,'Ownership Metrics'!$H:$H),"")</f>
        <v>Mayoritas</v>
      </c>
      <c r="T586" s="27" t="str">
        <f>IFERROR(_xlfn.XLOOKUP($B586,'Ownership Metrics'!$A:$A,'Ownership Metrics'!$I:$I),"")</f>
        <v>Tinggi</v>
      </c>
      <c r="U586" s="27">
        <f>IF(COUNTIFS($B$2:$B586,$B586,$D$2:$D586,$D586)=1,1,0)</f>
        <v>1</v>
      </c>
      <c r="V586" s="27">
        <f t="shared" si="28"/>
        <v>2.0499999999999998</v>
      </c>
      <c r="W586" s="27">
        <f t="shared" si="29"/>
        <v>3</v>
      </c>
      <c r="X586" s="27">
        <f t="shared" si="27"/>
        <v>2.0499999413999999</v>
      </c>
    </row>
    <row r="587" spans="1:24" x14ac:dyDescent="0.25">
      <c r="A587" s="26">
        <v>46265</v>
      </c>
      <c r="B587" s="27" t="s">
        <v>10227</v>
      </c>
      <c r="C587" s="27" t="s">
        <v>784</v>
      </c>
      <c r="D587" s="27" t="s">
        <v>786</v>
      </c>
      <c r="E587" s="27" t="s">
        <v>83</v>
      </c>
      <c r="F587" s="27" t="s">
        <v>32</v>
      </c>
      <c r="G587" s="27"/>
      <c r="H587" s="27" t="s">
        <v>256</v>
      </c>
      <c r="I587" s="28">
        <v>43138900</v>
      </c>
      <c r="J587" s="28">
        <v>0</v>
      </c>
      <c r="K587" s="28">
        <v>43138900</v>
      </c>
      <c r="L587" s="29">
        <v>1.08</v>
      </c>
      <c r="M587" s="29">
        <f>IFERROR(_xlfn.XLOOKUP($B587,'Ownership Metrics'!$A:$A,'Ownership Metrics'!$B:$B),"")</f>
        <v>15.96</v>
      </c>
      <c r="N587" s="28">
        <f>IFERROR(_xlfn.XLOOKUP($B587,'Ownership Metrics'!$A:$A,'Ownership Metrics'!$C:$C),"")</f>
        <v>5875</v>
      </c>
      <c r="O587" s="29">
        <f>IFERROR(_xlfn.XLOOKUP($B587,'Ownership Metrics'!$A:$A,'Ownership Metrics'!$D:$D),"")</f>
        <v>76.55</v>
      </c>
      <c r="P587" s="29">
        <f>IFERROR(_xlfn.XLOOKUP($B587,'Ownership Metrics'!$A:$A,'Ownership Metrics'!$E:$E),"")</f>
        <v>81.28</v>
      </c>
      <c r="Q587" s="30">
        <f>IFERROR(_xlfn.XLOOKUP($B587,'Ownership Metrics'!$A:$A,'Ownership Metrics'!$F:$F),"")</f>
        <v>5</v>
      </c>
      <c r="R587" s="30">
        <f>IFERROR(_xlfn.XLOOKUP($B587,'Ownership Metrics'!$A:$A,'Ownership Metrics'!$G:$G),"")</f>
        <v>71</v>
      </c>
      <c r="S587" s="27" t="str">
        <f>IFERROR(_xlfn.XLOOKUP($B587,'Ownership Metrics'!$A:$A,'Ownership Metrics'!$H:$H),"")</f>
        <v>Mayoritas</v>
      </c>
      <c r="T587" s="27" t="str">
        <f>IFERROR(_xlfn.XLOOKUP($B587,'Ownership Metrics'!$A:$A,'Ownership Metrics'!$I:$I),"")</f>
        <v>Tinggi</v>
      </c>
      <c r="U587" s="27">
        <f>IF(COUNTIFS($B$2:$B587,$B587,$D$2:$D587,$D587)=1,1,0)</f>
        <v>1</v>
      </c>
      <c r="V587" s="27">
        <f t="shared" si="28"/>
        <v>1.08</v>
      </c>
      <c r="W587" s="27">
        <f t="shared" si="29"/>
        <v>5</v>
      </c>
      <c r="X587" s="27">
        <f t="shared" si="27"/>
        <v>1.0799999413000001</v>
      </c>
    </row>
    <row r="588" spans="1:24" x14ac:dyDescent="0.25">
      <c r="A588" s="26">
        <v>46265</v>
      </c>
      <c r="B588" s="27" t="s">
        <v>10227</v>
      </c>
      <c r="C588" s="27" t="s">
        <v>784</v>
      </c>
      <c r="D588" s="27" t="s">
        <v>787</v>
      </c>
      <c r="E588" s="27" t="s">
        <v>35</v>
      </c>
      <c r="F588" s="27" t="s">
        <v>23</v>
      </c>
      <c r="G588" s="27" t="s">
        <v>36</v>
      </c>
      <c r="H588" s="27" t="s">
        <v>24</v>
      </c>
      <c r="I588" s="28">
        <v>3061926000</v>
      </c>
      <c r="J588" s="28">
        <v>0</v>
      </c>
      <c r="K588" s="28">
        <v>3061926000</v>
      </c>
      <c r="L588" s="29">
        <v>76.55</v>
      </c>
      <c r="M588" s="29">
        <f>IFERROR(_xlfn.XLOOKUP($B588,'Ownership Metrics'!$A:$A,'Ownership Metrics'!$B:$B),"")</f>
        <v>15.96</v>
      </c>
      <c r="N588" s="28">
        <f>IFERROR(_xlfn.XLOOKUP($B588,'Ownership Metrics'!$A:$A,'Ownership Metrics'!$C:$C),"")</f>
        <v>5875</v>
      </c>
      <c r="O588" s="29">
        <f>IFERROR(_xlfn.XLOOKUP($B588,'Ownership Metrics'!$A:$A,'Ownership Metrics'!$D:$D),"")</f>
        <v>76.55</v>
      </c>
      <c r="P588" s="29">
        <f>IFERROR(_xlfn.XLOOKUP($B588,'Ownership Metrics'!$A:$A,'Ownership Metrics'!$E:$E),"")</f>
        <v>81.28</v>
      </c>
      <c r="Q588" s="30">
        <f>IFERROR(_xlfn.XLOOKUP($B588,'Ownership Metrics'!$A:$A,'Ownership Metrics'!$F:$F),"")</f>
        <v>5</v>
      </c>
      <c r="R588" s="30">
        <f>IFERROR(_xlfn.XLOOKUP($B588,'Ownership Metrics'!$A:$A,'Ownership Metrics'!$G:$G),"")</f>
        <v>71</v>
      </c>
      <c r="S588" s="27" t="str">
        <f>IFERROR(_xlfn.XLOOKUP($B588,'Ownership Metrics'!$A:$A,'Ownership Metrics'!$H:$H),"")</f>
        <v>Mayoritas</v>
      </c>
      <c r="T588" s="27" t="str">
        <f>IFERROR(_xlfn.XLOOKUP($B588,'Ownership Metrics'!$A:$A,'Ownership Metrics'!$I:$I),"")</f>
        <v>Tinggi</v>
      </c>
      <c r="U588" s="27">
        <f>IF(COUNTIFS($B$2:$B588,$B588,$D$2:$D588,$D588)=1,1,0)</f>
        <v>1</v>
      </c>
      <c r="V588" s="27">
        <f t="shared" si="28"/>
        <v>76.55</v>
      </c>
      <c r="W588" s="27">
        <f t="shared" si="29"/>
        <v>1</v>
      </c>
      <c r="X588" s="27">
        <f t="shared" si="27"/>
        <v>76.549999941199999</v>
      </c>
    </row>
    <row r="589" spans="1:24" x14ac:dyDescent="0.25">
      <c r="A589" s="26">
        <v>46265</v>
      </c>
      <c r="B589" s="27" t="s">
        <v>10227</v>
      </c>
      <c r="C589" s="27" t="s">
        <v>784</v>
      </c>
      <c r="D589" s="27" t="s">
        <v>788</v>
      </c>
      <c r="E589" s="27" t="s">
        <v>35</v>
      </c>
      <c r="F589" s="27" t="s">
        <v>23</v>
      </c>
      <c r="G589" s="27" t="s">
        <v>36</v>
      </c>
      <c r="H589" s="27" t="s">
        <v>24</v>
      </c>
      <c r="I589" s="28">
        <v>35266000</v>
      </c>
      <c r="J589" s="28">
        <v>32000000</v>
      </c>
      <c r="K589" s="28">
        <v>67266000</v>
      </c>
      <c r="L589" s="29">
        <v>1.68</v>
      </c>
      <c r="M589" s="29">
        <f>IFERROR(_xlfn.XLOOKUP($B589,'Ownership Metrics'!$A:$A,'Ownership Metrics'!$B:$B),"")</f>
        <v>15.96</v>
      </c>
      <c r="N589" s="28">
        <f>IFERROR(_xlfn.XLOOKUP($B589,'Ownership Metrics'!$A:$A,'Ownership Metrics'!$C:$C),"")</f>
        <v>5875</v>
      </c>
      <c r="O589" s="29">
        <f>IFERROR(_xlfn.XLOOKUP($B589,'Ownership Metrics'!$A:$A,'Ownership Metrics'!$D:$D),"")</f>
        <v>76.55</v>
      </c>
      <c r="P589" s="29">
        <f>IFERROR(_xlfn.XLOOKUP($B589,'Ownership Metrics'!$A:$A,'Ownership Metrics'!$E:$E),"")</f>
        <v>81.28</v>
      </c>
      <c r="Q589" s="30">
        <f>IFERROR(_xlfn.XLOOKUP($B589,'Ownership Metrics'!$A:$A,'Ownership Metrics'!$F:$F),"")</f>
        <v>5</v>
      </c>
      <c r="R589" s="30">
        <f>IFERROR(_xlfn.XLOOKUP($B589,'Ownership Metrics'!$A:$A,'Ownership Metrics'!$G:$G),"")</f>
        <v>71</v>
      </c>
      <c r="S589" s="27" t="str">
        <f>IFERROR(_xlfn.XLOOKUP($B589,'Ownership Metrics'!$A:$A,'Ownership Metrics'!$H:$H),"")</f>
        <v>Mayoritas</v>
      </c>
      <c r="T589" s="27" t="str">
        <f>IFERROR(_xlfn.XLOOKUP($B589,'Ownership Metrics'!$A:$A,'Ownership Metrics'!$I:$I),"")</f>
        <v>Tinggi</v>
      </c>
      <c r="U589" s="27">
        <f>IF(COUNTIFS($B$2:$B589,$B589,$D$2:$D589,$D589)=1,1,0)</f>
        <v>1</v>
      </c>
      <c r="V589" s="27">
        <f t="shared" si="28"/>
        <v>1.68</v>
      </c>
      <c r="W589" s="27">
        <f t="shared" si="29"/>
        <v>4</v>
      </c>
      <c r="X589" s="27">
        <f t="shared" si="27"/>
        <v>1.6799999410999999</v>
      </c>
    </row>
    <row r="590" spans="1:24" x14ac:dyDescent="0.25">
      <c r="A590" s="26">
        <v>46265</v>
      </c>
      <c r="B590" s="27" t="s">
        <v>10227</v>
      </c>
      <c r="C590" s="27" t="s">
        <v>784</v>
      </c>
      <c r="D590" s="27" t="s">
        <v>789</v>
      </c>
      <c r="E590" s="27" t="s">
        <v>35</v>
      </c>
      <c r="F590" s="27" t="s">
        <v>23</v>
      </c>
      <c r="G590" s="27" t="s">
        <v>36</v>
      </c>
      <c r="H590" s="27" t="s">
        <v>24</v>
      </c>
      <c r="I590" s="28">
        <v>107242500</v>
      </c>
      <c r="J590" s="28">
        <v>0</v>
      </c>
      <c r="K590" s="28">
        <v>107242500</v>
      </c>
      <c r="L590" s="29">
        <v>2.68</v>
      </c>
      <c r="M590" s="29">
        <f>IFERROR(_xlfn.XLOOKUP($B590,'Ownership Metrics'!$A:$A,'Ownership Metrics'!$B:$B),"")</f>
        <v>15.96</v>
      </c>
      <c r="N590" s="28">
        <f>IFERROR(_xlfn.XLOOKUP($B590,'Ownership Metrics'!$A:$A,'Ownership Metrics'!$C:$C),"")</f>
        <v>5875</v>
      </c>
      <c r="O590" s="29">
        <f>IFERROR(_xlfn.XLOOKUP($B590,'Ownership Metrics'!$A:$A,'Ownership Metrics'!$D:$D),"")</f>
        <v>76.55</v>
      </c>
      <c r="P590" s="29">
        <f>IFERROR(_xlfn.XLOOKUP($B590,'Ownership Metrics'!$A:$A,'Ownership Metrics'!$E:$E),"")</f>
        <v>81.28</v>
      </c>
      <c r="Q590" s="30">
        <f>IFERROR(_xlfn.XLOOKUP($B590,'Ownership Metrics'!$A:$A,'Ownership Metrics'!$F:$F),"")</f>
        <v>5</v>
      </c>
      <c r="R590" s="30">
        <f>IFERROR(_xlfn.XLOOKUP($B590,'Ownership Metrics'!$A:$A,'Ownership Metrics'!$G:$G),"")</f>
        <v>71</v>
      </c>
      <c r="S590" s="27" t="str">
        <f>IFERROR(_xlfn.XLOOKUP($B590,'Ownership Metrics'!$A:$A,'Ownership Metrics'!$H:$H),"")</f>
        <v>Mayoritas</v>
      </c>
      <c r="T590" s="27" t="str">
        <f>IFERROR(_xlfn.XLOOKUP($B590,'Ownership Metrics'!$A:$A,'Ownership Metrics'!$I:$I),"")</f>
        <v>Tinggi</v>
      </c>
      <c r="U590" s="27">
        <f>IF(COUNTIFS($B$2:$B590,$B590,$D$2:$D590,$D590)=1,1,0)</f>
        <v>1</v>
      </c>
      <c r="V590" s="27">
        <f t="shared" si="28"/>
        <v>2.68</v>
      </c>
      <c r="W590" s="27">
        <f t="shared" si="29"/>
        <v>2</v>
      </c>
      <c r="X590" s="27">
        <f t="shared" si="27"/>
        <v>2.6799999410000002</v>
      </c>
    </row>
    <row r="591" spans="1:24" x14ac:dyDescent="0.25">
      <c r="A591" s="26">
        <v>46265</v>
      </c>
      <c r="B591" s="27" t="s">
        <v>10228</v>
      </c>
      <c r="C591" s="27" t="s">
        <v>791</v>
      </c>
      <c r="D591" s="27" t="s">
        <v>792</v>
      </c>
      <c r="E591" s="27" t="s">
        <v>22</v>
      </c>
      <c r="F591" s="27" t="s">
        <v>23</v>
      </c>
      <c r="G591" s="27"/>
      <c r="H591" s="27" t="s">
        <v>24</v>
      </c>
      <c r="I591" s="28">
        <v>594720000</v>
      </c>
      <c r="J591" s="28">
        <v>0</v>
      </c>
      <c r="K591" s="28">
        <v>594720000</v>
      </c>
      <c r="L591" s="29">
        <v>69.69</v>
      </c>
      <c r="M591" s="29">
        <f>IFERROR(_xlfn.XLOOKUP($B591,'Ownership Metrics'!$A:$A,'Ownership Metrics'!$B:$B),"")</f>
        <v>16.510000000000002</v>
      </c>
      <c r="N591" s="28">
        <f>IFERROR(_xlfn.XLOOKUP($B591,'Ownership Metrics'!$A:$A,'Ownership Metrics'!$C:$C),"")</f>
        <v>4906</v>
      </c>
      <c r="O591" s="29">
        <f>IFERROR(_xlfn.XLOOKUP($B591,'Ownership Metrics'!$A:$A,'Ownership Metrics'!$D:$D),"")</f>
        <v>69.69</v>
      </c>
      <c r="P591" s="29">
        <f>IFERROR(_xlfn.XLOOKUP($B591,'Ownership Metrics'!$A:$A,'Ownership Metrics'!$E:$E),"")</f>
        <v>78.77</v>
      </c>
      <c r="Q591" s="30">
        <f>IFERROR(_xlfn.XLOOKUP($B591,'Ownership Metrics'!$A:$A,'Ownership Metrics'!$F:$F),"")</f>
        <v>6</v>
      </c>
      <c r="R591" s="30">
        <f>IFERROR(_xlfn.XLOOKUP($B591,'Ownership Metrics'!$A:$A,'Ownership Metrics'!$G:$G),"")</f>
        <v>64</v>
      </c>
      <c r="S591" s="27" t="str">
        <f>IFERROR(_xlfn.XLOOKUP($B591,'Ownership Metrics'!$A:$A,'Ownership Metrics'!$H:$H),"")</f>
        <v>Mayoritas</v>
      </c>
      <c r="T591" s="27" t="str">
        <f>IFERROR(_xlfn.XLOOKUP($B591,'Ownership Metrics'!$A:$A,'Ownership Metrics'!$I:$I),"")</f>
        <v>Tinggi</v>
      </c>
      <c r="U591" s="27">
        <f>IF(COUNTIFS($B$2:$B591,$B591,$D$2:$D591,$D591)=1,1,0)</f>
        <v>1</v>
      </c>
      <c r="V591" s="27">
        <f t="shared" si="28"/>
        <v>69.69</v>
      </c>
      <c r="W591" s="27">
        <f t="shared" si="29"/>
        <v>1</v>
      </c>
      <c r="X591" s="27">
        <f t="shared" si="27"/>
        <v>69.689999940899995</v>
      </c>
    </row>
    <row r="592" spans="1:24" x14ac:dyDescent="0.25">
      <c r="A592" s="26">
        <v>46265</v>
      </c>
      <c r="B592" s="27" t="s">
        <v>10228</v>
      </c>
      <c r="C592" s="27" t="s">
        <v>791</v>
      </c>
      <c r="D592" s="27" t="s">
        <v>793</v>
      </c>
      <c r="E592" s="27" t="s">
        <v>35</v>
      </c>
      <c r="F592" s="27" t="s">
        <v>23</v>
      </c>
      <c r="G592" s="27" t="s">
        <v>36</v>
      </c>
      <c r="H592" s="27" t="s">
        <v>24</v>
      </c>
      <c r="I592" s="28">
        <v>10000000</v>
      </c>
      <c r="J592" s="28">
        <v>0</v>
      </c>
      <c r="K592" s="28">
        <v>10000000</v>
      </c>
      <c r="L592" s="29">
        <v>1.17</v>
      </c>
      <c r="M592" s="29">
        <f>IFERROR(_xlfn.XLOOKUP($B592,'Ownership Metrics'!$A:$A,'Ownership Metrics'!$B:$B),"")</f>
        <v>16.510000000000002</v>
      </c>
      <c r="N592" s="28">
        <f>IFERROR(_xlfn.XLOOKUP($B592,'Ownership Metrics'!$A:$A,'Ownership Metrics'!$C:$C),"")</f>
        <v>4906</v>
      </c>
      <c r="O592" s="29">
        <f>IFERROR(_xlfn.XLOOKUP($B592,'Ownership Metrics'!$A:$A,'Ownership Metrics'!$D:$D),"")</f>
        <v>69.69</v>
      </c>
      <c r="P592" s="29">
        <f>IFERROR(_xlfn.XLOOKUP($B592,'Ownership Metrics'!$A:$A,'Ownership Metrics'!$E:$E),"")</f>
        <v>78.77</v>
      </c>
      <c r="Q592" s="30">
        <f>IFERROR(_xlfn.XLOOKUP($B592,'Ownership Metrics'!$A:$A,'Ownership Metrics'!$F:$F),"")</f>
        <v>6</v>
      </c>
      <c r="R592" s="30">
        <f>IFERROR(_xlfn.XLOOKUP($B592,'Ownership Metrics'!$A:$A,'Ownership Metrics'!$G:$G),"")</f>
        <v>64</v>
      </c>
      <c r="S592" s="27" t="str">
        <f>IFERROR(_xlfn.XLOOKUP($B592,'Ownership Metrics'!$A:$A,'Ownership Metrics'!$H:$H),"")</f>
        <v>Mayoritas</v>
      </c>
      <c r="T592" s="27" t="str">
        <f>IFERROR(_xlfn.XLOOKUP($B592,'Ownership Metrics'!$A:$A,'Ownership Metrics'!$I:$I),"")</f>
        <v>Tinggi</v>
      </c>
      <c r="U592" s="27">
        <f>IF(COUNTIFS($B$2:$B592,$B592,$D$2:$D592,$D592)=1,1,0)</f>
        <v>1</v>
      </c>
      <c r="V592" s="27">
        <f t="shared" si="28"/>
        <v>1.17</v>
      </c>
      <c r="W592" s="27">
        <f t="shared" si="29"/>
        <v>6</v>
      </c>
      <c r="X592" s="27">
        <f t="shared" si="27"/>
        <v>1.1699999407999999</v>
      </c>
    </row>
    <row r="593" spans="1:24" x14ac:dyDescent="0.25">
      <c r="A593" s="26">
        <v>46265</v>
      </c>
      <c r="B593" s="27" t="s">
        <v>10228</v>
      </c>
      <c r="C593" s="27" t="s">
        <v>791</v>
      </c>
      <c r="D593" s="27" t="s">
        <v>794</v>
      </c>
      <c r="E593" s="27" t="s">
        <v>35</v>
      </c>
      <c r="F593" s="27" t="s">
        <v>23</v>
      </c>
      <c r="G593" s="27" t="s">
        <v>36</v>
      </c>
      <c r="H593" s="27" t="s">
        <v>24</v>
      </c>
      <c r="I593" s="28">
        <v>17753500</v>
      </c>
      <c r="J593" s="28">
        <v>0</v>
      </c>
      <c r="K593" s="28">
        <v>17753500</v>
      </c>
      <c r="L593" s="29">
        <v>2.08</v>
      </c>
      <c r="M593" s="29">
        <f>IFERROR(_xlfn.XLOOKUP($B593,'Ownership Metrics'!$A:$A,'Ownership Metrics'!$B:$B),"")</f>
        <v>16.510000000000002</v>
      </c>
      <c r="N593" s="28">
        <f>IFERROR(_xlfn.XLOOKUP($B593,'Ownership Metrics'!$A:$A,'Ownership Metrics'!$C:$C),"")</f>
        <v>4906</v>
      </c>
      <c r="O593" s="29">
        <f>IFERROR(_xlfn.XLOOKUP($B593,'Ownership Metrics'!$A:$A,'Ownership Metrics'!$D:$D),"")</f>
        <v>69.69</v>
      </c>
      <c r="P593" s="29">
        <f>IFERROR(_xlfn.XLOOKUP($B593,'Ownership Metrics'!$A:$A,'Ownership Metrics'!$E:$E),"")</f>
        <v>78.77</v>
      </c>
      <c r="Q593" s="30">
        <f>IFERROR(_xlfn.XLOOKUP($B593,'Ownership Metrics'!$A:$A,'Ownership Metrics'!$F:$F),"")</f>
        <v>6</v>
      </c>
      <c r="R593" s="30">
        <f>IFERROR(_xlfn.XLOOKUP($B593,'Ownership Metrics'!$A:$A,'Ownership Metrics'!$G:$G),"")</f>
        <v>64</v>
      </c>
      <c r="S593" s="27" t="str">
        <f>IFERROR(_xlfn.XLOOKUP($B593,'Ownership Metrics'!$A:$A,'Ownership Metrics'!$H:$H),"")</f>
        <v>Mayoritas</v>
      </c>
      <c r="T593" s="27" t="str">
        <f>IFERROR(_xlfn.XLOOKUP($B593,'Ownership Metrics'!$A:$A,'Ownership Metrics'!$I:$I),"")</f>
        <v>Tinggi</v>
      </c>
      <c r="U593" s="27">
        <f>IF(COUNTIFS($B$2:$B593,$B593,$D$2:$D593,$D593)=1,1,0)</f>
        <v>1</v>
      </c>
      <c r="V593" s="27">
        <f t="shared" si="28"/>
        <v>2.08</v>
      </c>
      <c r="W593" s="27">
        <f t="shared" si="29"/>
        <v>4</v>
      </c>
      <c r="X593" s="27">
        <f t="shared" si="27"/>
        <v>2.0799999407</v>
      </c>
    </row>
    <row r="594" spans="1:24" x14ac:dyDescent="0.25">
      <c r="A594" s="26">
        <v>46265</v>
      </c>
      <c r="B594" s="27" t="s">
        <v>10228</v>
      </c>
      <c r="C594" s="27" t="s">
        <v>791</v>
      </c>
      <c r="D594" s="27" t="s">
        <v>795</v>
      </c>
      <c r="E594" s="27" t="s">
        <v>35</v>
      </c>
      <c r="F594" s="27" t="s">
        <v>32</v>
      </c>
      <c r="G594" s="27" t="s">
        <v>195</v>
      </c>
      <c r="H594" s="27" t="s">
        <v>196</v>
      </c>
      <c r="I594" s="28">
        <v>35690289</v>
      </c>
      <c r="J594" s="28">
        <v>0</v>
      </c>
      <c r="K594" s="28">
        <v>35690289</v>
      </c>
      <c r="L594" s="29">
        <v>4.18</v>
      </c>
      <c r="M594" s="29">
        <f>IFERROR(_xlfn.XLOOKUP($B594,'Ownership Metrics'!$A:$A,'Ownership Metrics'!$B:$B),"")</f>
        <v>16.510000000000002</v>
      </c>
      <c r="N594" s="28">
        <f>IFERROR(_xlfn.XLOOKUP($B594,'Ownership Metrics'!$A:$A,'Ownership Metrics'!$C:$C),"")</f>
        <v>4906</v>
      </c>
      <c r="O594" s="29">
        <f>IFERROR(_xlfn.XLOOKUP($B594,'Ownership Metrics'!$A:$A,'Ownership Metrics'!$D:$D),"")</f>
        <v>69.69</v>
      </c>
      <c r="P594" s="29">
        <f>IFERROR(_xlfn.XLOOKUP($B594,'Ownership Metrics'!$A:$A,'Ownership Metrics'!$E:$E),"")</f>
        <v>78.77</v>
      </c>
      <c r="Q594" s="30">
        <f>IFERROR(_xlfn.XLOOKUP($B594,'Ownership Metrics'!$A:$A,'Ownership Metrics'!$F:$F),"")</f>
        <v>6</v>
      </c>
      <c r="R594" s="30">
        <f>IFERROR(_xlfn.XLOOKUP($B594,'Ownership Metrics'!$A:$A,'Ownership Metrics'!$G:$G),"")</f>
        <v>64</v>
      </c>
      <c r="S594" s="27" t="str">
        <f>IFERROR(_xlfn.XLOOKUP($B594,'Ownership Metrics'!$A:$A,'Ownership Metrics'!$H:$H),"")</f>
        <v>Mayoritas</v>
      </c>
      <c r="T594" s="27" t="str">
        <f>IFERROR(_xlfn.XLOOKUP($B594,'Ownership Metrics'!$A:$A,'Ownership Metrics'!$I:$I),"")</f>
        <v>Tinggi</v>
      </c>
      <c r="U594" s="27">
        <f>IF(COUNTIFS($B$2:$B594,$B594,$D$2:$D594,$D594)=1,1,0)</f>
        <v>1</v>
      </c>
      <c r="V594" s="27">
        <f t="shared" si="28"/>
        <v>4.18</v>
      </c>
      <c r="W594" s="27">
        <f t="shared" si="29"/>
        <v>3</v>
      </c>
      <c r="X594" s="27">
        <f t="shared" si="27"/>
        <v>4.1799999406000001</v>
      </c>
    </row>
    <row r="595" spans="1:24" x14ac:dyDescent="0.25">
      <c r="A595" s="26">
        <v>46265</v>
      </c>
      <c r="B595" s="27" t="s">
        <v>10228</v>
      </c>
      <c r="C595" s="27" t="s">
        <v>791</v>
      </c>
      <c r="D595" s="27" t="s">
        <v>796</v>
      </c>
      <c r="E595" s="27" t="s">
        <v>35</v>
      </c>
      <c r="F595" s="27" t="s">
        <v>32</v>
      </c>
      <c r="G595" s="27" t="s">
        <v>195</v>
      </c>
      <c r="H595" s="27" t="s">
        <v>196</v>
      </c>
      <c r="I595" s="28">
        <v>41839300</v>
      </c>
      <c r="J595" s="28">
        <v>0</v>
      </c>
      <c r="K595" s="28">
        <v>41839300</v>
      </c>
      <c r="L595" s="29">
        <v>4.9000000000000004</v>
      </c>
      <c r="M595" s="29">
        <f>IFERROR(_xlfn.XLOOKUP($B595,'Ownership Metrics'!$A:$A,'Ownership Metrics'!$B:$B),"")</f>
        <v>16.510000000000002</v>
      </c>
      <c r="N595" s="28">
        <f>IFERROR(_xlfn.XLOOKUP($B595,'Ownership Metrics'!$A:$A,'Ownership Metrics'!$C:$C),"")</f>
        <v>4906</v>
      </c>
      <c r="O595" s="29">
        <f>IFERROR(_xlfn.XLOOKUP($B595,'Ownership Metrics'!$A:$A,'Ownership Metrics'!$D:$D),"")</f>
        <v>69.69</v>
      </c>
      <c r="P595" s="29">
        <f>IFERROR(_xlfn.XLOOKUP($B595,'Ownership Metrics'!$A:$A,'Ownership Metrics'!$E:$E),"")</f>
        <v>78.77</v>
      </c>
      <c r="Q595" s="30">
        <f>IFERROR(_xlfn.XLOOKUP($B595,'Ownership Metrics'!$A:$A,'Ownership Metrics'!$F:$F),"")</f>
        <v>6</v>
      </c>
      <c r="R595" s="30">
        <f>IFERROR(_xlfn.XLOOKUP($B595,'Ownership Metrics'!$A:$A,'Ownership Metrics'!$G:$G),"")</f>
        <v>64</v>
      </c>
      <c r="S595" s="27" t="str">
        <f>IFERROR(_xlfn.XLOOKUP($B595,'Ownership Metrics'!$A:$A,'Ownership Metrics'!$H:$H),"")</f>
        <v>Mayoritas</v>
      </c>
      <c r="T595" s="27" t="str">
        <f>IFERROR(_xlfn.XLOOKUP($B595,'Ownership Metrics'!$A:$A,'Ownership Metrics'!$I:$I),"")</f>
        <v>Tinggi</v>
      </c>
      <c r="U595" s="27">
        <f>IF(COUNTIFS($B$2:$B595,$B595,$D$2:$D595,$D595)=1,1,0)</f>
        <v>1</v>
      </c>
      <c r="V595" s="27">
        <f t="shared" si="28"/>
        <v>4.9000000000000004</v>
      </c>
      <c r="W595" s="27">
        <f t="shared" si="29"/>
        <v>2</v>
      </c>
      <c r="X595" s="27">
        <f t="shared" si="27"/>
        <v>4.8999999405000008</v>
      </c>
    </row>
    <row r="596" spans="1:24" x14ac:dyDescent="0.25">
      <c r="A596" s="26">
        <v>46265</v>
      </c>
      <c r="B596" s="27" t="s">
        <v>10228</v>
      </c>
      <c r="C596" s="27" t="s">
        <v>791</v>
      </c>
      <c r="D596" s="27" t="s">
        <v>797</v>
      </c>
      <c r="E596" s="27" t="s">
        <v>35</v>
      </c>
      <c r="F596" s="27" t="s">
        <v>32</v>
      </c>
      <c r="G596" s="27" t="s">
        <v>195</v>
      </c>
      <c r="H596" s="27" t="s">
        <v>24</v>
      </c>
      <c r="I596" s="28">
        <v>12516600</v>
      </c>
      <c r="J596" s="28">
        <v>0</v>
      </c>
      <c r="K596" s="28">
        <v>12516600</v>
      </c>
      <c r="L596" s="29">
        <v>1.47</v>
      </c>
      <c r="M596" s="29">
        <f>IFERROR(_xlfn.XLOOKUP($B596,'Ownership Metrics'!$A:$A,'Ownership Metrics'!$B:$B),"")</f>
        <v>16.510000000000002</v>
      </c>
      <c r="N596" s="28">
        <f>IFERROR(_xlfn.XLOOKUP($B596,'Ownership Metrics'!$A:$A,'Ownership Metrics'!$C:$C),"")</f>
        <v>4906</v>
      </c>
      <c r="O596" s="29">
        <f>IFERROR(_xlfn.XLOOKUP($B596,'Ownership Metrics'!$A:$A,'Ownership Metrics'!$D:$D),"")</f>
        <v>69.69</v>
      </c>
      <c r="P596" s="29">
        <f>IFERROR(_xlfn.XLOOKUP($B596,'Ownership Metrics'!$A:$A,'Ownership Metrics'!$E:$E),"")</f>
        <v>78.77</v>
      </c>
      <c r="Q596" s="30">
        <f>IFERROR(_xlfn.XLOOKUP($B596,'Ownership Metrics'!$A:$A,'Ownership Metrics'!$F:$F),"")</f>
        <v>6</v>
      </c>
      <c r="R596" s="30">
        <f>IFERROR(_xlfn.XLOOKUP($B596,'Ownership Metrics'!$A:$A,'Ownership Metrics'!$G:$G),"")</f>
        <v>64</v>
      </c>
      <c r="S596" s="27" t="str">
        <f>IFERROR(_xlfn.XLOOKUP($B596,'Ownership Metrics'!$A:$A,'Ownership Metrics'!$H:$H),"")</f>
        <v>Mayoritas</v>
      </c>
      <c r="T596" s="27" t="str">
        <f>IFERROR(_xlfn.XLOOKUP($B596,'Ownership Metrics'!$A:$A,'Ownership Metrics'!$I:$I),"")</f>
        <v>Tinggi</v>
      </c>
      <c r="U596" s="27">
        <f>IF(COUNTIFS($B$2:$B596,$B596,$D$2:$D596,$D596)=1,1,0)</f>
        <v>1</v>
      </c>
      <c r="V596" s="27">
        <f t="shared" si="28"/>
        <v>1.47</v>
      </c>
      <c r="W596" s="27">
        <f t="shared" si="29"/>
        <v>5</v>
      </c>
      <c r="X596" s="27">
        <f t="shared" si="27"/>
        <v>1.4699999403999999</v>
      </c>
    </row>
    <row r="597" spans="1:24" x14ac:dyDescent="0.25">
      <c r="A597" s="26">
        <v>46265</v>
      </c>
      <c r="B597" s="27" t="s">
        <v>10229</v>
      </c>
      <c r="C597" s="27" t="s">
        <v>799</v>
      </c>
      <c r="D597" s="27" t="s">
        <v>800</v>
      </c>
      <c r="E597" s="27" t="s">
        <v>74</v>
      </c>
      <c r="F597" s="27" t="s">
        <v>23</v>
      </c>
      <c r="G597" s="27"/>
      <c r="H597" s="27" t="s">
        <v>24</v>
      </c>
      <c r="I597" s="28">
        <v>3034200264</v>
      </c>
      <c r="J597" s="28">
        <v>0</v>
      </c>
      <c r="K597" s="28">
        <v>3034200264</v>
      </c>
      <c r="L597" s="29">
        <v>6.82</v>
      </c>
      <c r="M597" s="29">
        <f>IFERROR(_xlfn.XLOOKUP($B597,'Ownership Metrics'!$A:$A,'Ownership Metrics'!$B:$B),"")</f>
        <v>13.66</v>
      </c>
      <c r="N597" s="28">
        <f>IFERROR(_xlfn.XLOOKUP($B597,'Ownership Metrics'!$A:$A,'Ownership Metrics'!$C:$C),"")</f>
        <v>3035</v>
      </c>
      <c r="O597" s="29">
        <f>IFERROR(_xlfn.XLOOKUP($B597,'Ownership Metrics'!$A:$A,'Ownership Metrics'!$D:$D),"")</f>
        <v>48.85</v>
      </c>
      <c r="P597" s="29">
        <f>IFERROR(_xlfn.XLOOKUP($B597,'Ownership Metrics'!$A:$A,'Ownership Metrics'!$E:$E),"")</f>
        <v>79.52</v>
      </c>
      <c r="Q597" s="30">
        <f>IFERROR(_xlfn.XLOOKUP($B597,'Ownership Metrics'!$A:$A,'Ownership Metrics'!$F:$F),"")</f>
        <v>4</v>
      </c>
      <c r="R597" s="30">
        <f>IFERROR(_xlfn.XLOOKUP($B597,'Ownership Metrics'!$A:$A,'Ownership Metrics'!$G:$G),"")</f>
        <v>58</v>
      </c>
      <c r="S597" s="27" t="str">
        <f>IFERROR(_xlfn.XLOOKUP($B597,'Ownership Metrics'!$A:$A,'Ownership Metrics'!$H:$H),"")</f>
        <v>Terkonsentrasi</v>
      </c>
      <c r="T597" s="27" t="str">
        <f>IFERROR(_xlfn.XLOOKUP($B597,'Ownership Metrics'!$A:$A,'Ownership Metrics'!$I:$I),"")</f>
        <v>Tinggi</v>
      </c>
      <c r="U597" s="27">
        <f>IF(COUNTIFS($B$2:$B597,$B597,$D$2:$D597,$D597)=1,1,0)</f>
        <v>1</v>
      </c>
      <c r="V597" s="27">
        <f t="shared" si="28"/>
        <v>6.82</v>
      </c>
      <c r="W597" s="27">
        <f t="shared" si="29"/>
        <v>4</v>
      </c>
      <c r="X597" s="27">
        <f t="shared" si="27"/>
        <v>6.8199999403000007</v>
      </c>
    </row>
    <row r="598" spans="1:24" x14ac:dyDescent="0.25">
      <c r="A598" s="26">
        <v>46265</v>
      </c>
      <c r="B598" s="27" t="s">
        <v>10229</v>
      </c>
      <c r="C598" s="27" t="s">
        <v>799</v>
      </c>
      <c r="D598" s="27" t="s">
        <v>801</v>
      </c>
      <c r="E598" s="27" t="s">
        <v>83</v>
      </c>
      <c r="F598" s="27" t="s">
        <v>23</v>
      </c>
      <c r="G598" s="27"/>
      <c r="H598" s="27" t="s">
        <v>24</v>
      </c>
      <c r="I598" s="28">
        <v>21718342179</v>
      </c>
      <c r="J598" s="28">
        <v>0</v>
      </c>
      <c r="K598" s="28">
        <v>21718342179</v>
      </c>
      <c r="L598" s="29">
        <v>48.85</v>
      </c>
      <c r="M598" s="29">
        <f>IFERROR(_xlfn.XLOOKUP($B598,'Ownership Metrics'!$A:$A,'Ownership Metrics'!$B:$B),"")</f>
        <v>13.66</v>
      </c>
      <c r="N598" s="28">
        <f>IFERROR(_xlfn.XLOOKUP($B598,'Ownership Metrics'!$A:$A,'Ownership Metrics'!$C:$C),"")</f>
        <v>3035</v>
      </c>
      <c r="O598" s="29">
        <f>IFERROR(_xlfn.XLOOKUP($B598,'Ownership Metrics'!$A:$A,'Ownership Metrics'!$D:$D),"")</f>
        <v>48.85</v>
      </c>
      <c r="P598" s="29">
        <f>IFERROR(_xlfn.XLOOKUP($B598,'Ownership Metrics'!$A:$A,'Ownership Metrics'!$E:$E),"")</f>
        <v>79.52</v>
      </c>
      <c r="Q598" s="30">
        <f>IFERROR(_xlfn.XLOOKUP($B598,'Ownership Metrics'!$A:$A,'Ownership Metrics'!$F:$F),"")</f>
        <v>4</v>
      </c>
      <c r="R598" s="30">
        <f>IFERROR(_xlfn.XLOOKUP($B598,'Ownership Metrics'!$A:$A,'Ownership Metrics'!$G:$G),"")</f>
        <v>58</v>
      </c>
      <c r="S598" s="27" t="str">
        <f>IFERROR(_xlfn.XLOOKUP($B598,'Ownership Metrics'!$A:$A,'Ownership Metrics'!$H:$H),"")</f>
        <v>Terkonsentrasi</v>
      </c>
      <c r="T598" s="27" t="str">
        <f>IFERROR(_xlfn.XLOOKUP($B598,'Ownership Metrics'!$A:$A,'Ownership Metrics'!$I:$I),"")</f>
        <v>Tinggi</v>
      </c>
      <c r="U598" s="27">
        <f>IF(COUNTIFS($B$2:$B598,$B598,$D$2:$D598,$D598)=1,1,0)</f>
        <v>1</v>
      </c>
      <c r="V598" s="27">
        <f t="shared" si="28"/>
        <v>48.85</v>
      </c>
      <c r="W598" s="27">
        <f t="shared" si="29"/>
        <v>1</v>
      </c>
      <c r="X598" s="27">
        <f t="shared" si="27"/>
        <v>48.8499999402</v>
      </c>
    </row>
    <row r="599" spans="1:24" x14ac:dyDescent="0.25">
      <c r="A599" s="26">
        <v>46265</v>
      </c>
      <c r="B599" s="27" t="s">
        <v>10229</v>
      </c>
      <c r="C599" s="27" t="s">
        <v>799</v>
      </c>
      <c r="D599" s="27" t="s">
        <v>802</v>
      </c>
      <c r="E599" s="27" t="s">
        <v>22</v>
      </c>
      <c r="F599" s="27" t="s">
        <v>23</v>
      </c>
      <c r="G599" s="27"/>
      <c r="H599" s="27" t="s">
        <v>24</v>
      </c>
      <c r="I599" s="28">
        <v>3213433333</v>
      </c>
      <c r="J599" s="28">
        <v>0</v>
      </c>
      <c r="K599" s="28">
        <v>3213433333</v>
      </c>
      <c r="L599" s="29">
        <v>7.23</v>
      </c>
      <c r="M599" s="29">
        <f>IFERROR(_xlfn.XLOOKUP($B599,'Ownership Metrics'!$A:$A,'Ownership Metrics'!$B:$B),"")</f>
        <v>13.66</v>
      </c>
      <c r="N599" s="28">
        <f>IFERROR(_xlfn.XLOOKUP($B599,'Ownership Metrics'!$A:$A,'Ownership Metrics'!$C:$C),"")</f>
        <v>3035</v>
      </c>
      <c r="O599" s="29">
        <f>IFERROR(_xlfn.XLOOKUP($B599,'Ownership Metrics'!$A:$A,'Ownership Metrics'!$D:$D),"")</f>
        <v>48.85</v>
      </c>
      <c r="P599" s="29">
        <f>IFERROR(_xlfn.XLOOKUP($B599,'Ownership Metrics'!$A:$A,'Ownership Metrics'!$E:$E),"")</f>
        <v>79.52</v>
      </c>
      <c r="Q599" s="30">
        <f>IFERROR(_xlfn.XLOOKUP($B599,'Ownership Metrics'!$A:$A,'Ownership Metrics'!$F:$F),"")</f>
        <v>4</v>
      </c>
      <c r="R599" s="30">
        <f>IFERROR(_xlfn.XLOOKUP($B599,'Ownership Metrics'!$A:$A,'Ownership Metrics'!$G:$G),"")</f>
        <v>58</v>
      </c>
      <c r="S599" s="27" t="str">
        <f>IFERROR(_xlfn.XLOOKUP($B599,'Ownership Metrics'!$A:$A,'Ownership Metrics'!$H:$H),"")</f>
        <v>Terkonsentrasi</v>
      </c>
      <c r="T599" s="27" t="str">
        <f>IFERROR(_xlfn.XLOOKUP($B599,'Ownership Metrics'!$A:$A,'Ownership Metrics'!$I:$I),"")</f>
        <v>Tinggi</v>
      </c>
      <c r="U599" s="27">
        <f>IF(COUNTIFS($B$2:$B599,$B599,$D$2:$D599,$D599)=1,1,0)</f>
        <v>1</v>
      </c>
      <c r="V599" s="27">
        <f t="shared" si="28"/>
        <v>7.23</v>
      </c>
      <c r="W599" s="27">
        <f t="shared" si="29"/>
        <v>3</v>
      </c>
      <c r="X599" s="27">
        <f t="shared" si="27"/>
        <v>7.2299999401000008</v>
      </c>
    </row>
    <row r="600" spans="1:24" x14ac:dyDescent="0.25">
      <c r="A600" s="26">
        <v>46265</v>
      </c>
      <c r="B600" s="27" t="s">
        <v>10229</v>
      </c>
      <c r="C600" s="27" t="s">
        <v>799</v>
      </c>
      <c r="D600" s="27" t="s">
        <v>803</v>
      </c>
      <c r="E600" s="27" t="s">
        <v>83</v>
      </c>
      <c r="F600" s="27" t="s">
        <v>32</v>
      </c>
      <c r="G600" s="27"/>
      <c r="H600" s="27" t="s">
        <v>56</v>
      </c>
      <c r="I600" s="28">
        <v>10423122655</v>
      </c>
      <c r="J600" s="28">
        <v>0</v>
      </c>
      <c r="K600" s="28">
        <v>10423122655</v>
      </c>
      <c r="L600" s="29">
        <v>23.44</v>
      </c>
      <c r="M600" s="29">
        <f>IFERROR(_xlfn.XLOOKUP($B600,'Ownership Metrics'!$A:$A,'Ownership Metrics'!$B:$B),"")</f>
        <v>13.66</v>
      </c>
      <c r="N600" s="28">
        <f>IFERROR(_xlfn.XLOOKUP($B600,'Ownership Metrics'!$A:$A,'Ownership Metrics'!$C:$C),"")</f>
        <v>3035</v>
      </c>
      <c r="O600" s="29">
        <f>IFERROR(_xlfn.XLOOKUP($B600,'Ownership Metrics'!$A:$A,'Ownership Metrics'!$D:$D),"")</f>
        <v>48.85</v>
      </c>
      <c r="P600" s="29">
        <f>IFERROR(_xlfn.XLOOKUP($B600,'Ownership Metrics'!$A:$A,'Ownership Metrics'!$E:$E),"")</f>
        <v>79.52</v>
      </c>
      <c r="Q600" s="30">
        <f>IFERROR(_xlfn.XLOOKUP($B600,'Ownership Metrics'!$A:$A,'Ownership Metrics'!$F:$F),"")</f>
        <v>4</v>
      </c>
      <c r="R600" s="30">
        <f>IFERROR(_xlfn.XLOOKUP($B600,'Ownership Metrics'!$A:$A,'Ownership Metrics'!$G:$G),"")</f>
        <v>58</v>
      </c>
      <c r="S600" s="27" t="str">
        <f>IFERROR(_xlfn.XLOOKUP($B600,'Ownership Metrics'!$A:$A,'Ownership Metrics'!$H:$H),"")</f>
        <v>Terkonsentrasi</v>
      </c>
      <c r="T600" s="27" t="str">
        <f>IFERROR(_xlfn.XLOOKUP($B600,'Ownership Metrics'!$A:$A,'Ownership Metrics'!$I:$I),"")</f>
        <v>Tinggi</v>
      </c>
      <c r="U600" s="27">
        <f>IF(COUNTIFS($B$2:$B600,$B600,$D$2:$D600,$D600)=1,1,0)</f>
        <v>1</v>
      </c>
      <c r="V600" s="27">
        <f t="shared" si="28"/>
        <v>23.44</v>
      </c>
      <c r="W600" s="27">
        <f t="shared" si="29"/>
        <v>2</v>
      </c>
      <c r="X600" s="27">
        <f t="shared" si="27"/>
        <v>23.43999994</v>
      </c>
    </row>
    <row r="601" spans="1:24" x14ac:dyDescent="0.25">
      <c r="A601" s="26">
        <v>46265</v>
      </c>
      <c r="B601" s="27" t="s">
        <v>10230</v>
      </c>
      <c r="C601" s="27" t="s">
        <v>805</v>
      </c>
      <c r="D601" s="27" t="s">
        <v>806</v>
      </c>
      <c r="E601" s="27" t="s">
        <v>22</v>
      </c>
      <c r="F601" s="27" t="s">
        <v>32</v>
      </c>
      <c r="G601" s="27"/>
      <c r="H601" s="27" t="s">
        <v>64</v>
      </c>
      <c r="I601" s="28">
        <v>2636424211</v>
      </c>
      <c r="J601" s="28">
        <v>0</v>
      </c>
      <c r="K601" s="28">
        <v>2636424211</v>
      </c>
      <c r="L601" s="29">
        <v>92.35</v>
      </c>
      <c r="M601" s="29">
        <f>IFERROR(_xlfn.XLOOKUP($B601,'Ownership Metrics'!$A:$A,'Ownership Metrics'!$B:$B),"")</f>
        <v>4.59</v>
      </c>
      <c r="N601" s="28">
        <f>IFERROR(_xlfn.XLOOKUP($B601,'Ownership Metrics'!$A:$A,'Ownership Metrics'!$C:$C),"")</f>
        <v>8538</v>
      </c>
      <c r="O601" s="29">
        <f>IFERROR(_xlfn.XLOOKUP($B601,'Ownership Metrics'!$A:$A,'Ownership Metrics'!$D:$D),"")</f>
        <v>92.35</v>
      </c>
      <c r="P601" s="29">
        <f>IFERROR(_xlfn.XLOOKUP($B601,'Ownership Metrics'!$A:$A,'Ownership Metrics'!$E:$E),"")</f>
        <v>95.41</v>
      </c>
      <c r="Q601" s="30">
        <f>IFERROR(_xlfn.XLOOKUP($B601,'Ownership Metrics'!$A:$A,'Ownership Metrics'!$F:$F),"")</f>
        <v>2</v>
      </c>
      <c r="R601" s="30">
        <f>IFERROR(_xlfn.XLOOKUP($B601,'Ownership Metrics'!$A:$A,'Ownership Metrics'!$G:$G),"")</f>
        <v>91</v>
      </c>
      <c r="S601" s="27" t="str">
        <f>IFERROR(_xlfn.XLOOKUP($B601,'Ownership Metrics'!$A:$A,'Ownership Metrics'!$H:$H),"")</f>
        <v>Mayoritas</v>
      </c>
      <c r="T601" s="27" t="str">
        <f>IFERROR(_xlfn.XLOOKUP($B601,'Ownership Metrics'!$A:$A,'Ownership Metrics'!$I:$I),"")</f>
        <v>Tinggi</v>
      </c>
      <c r="U601" s="27">
        <f>IF(COUNTIFS($B$2:$B601,$B601,$D$2:$D601,$D601)=1,1,0)</f>
        <v>1</v>
      </c>
      <c r="V601" s="27">
        <f t="shared" si="28"/>
        <v>92.35</v>
      </c>
      <c r="W601" s="27">
        <f t="shared" si="29"/>
        <v>1</v>
      </c>
      <c r="X601" s="27">
        <f t="shared" si="27"/>
        <v>92.349999939899988</v>
      </c>
    </row>
    <row r="602" spans="1:24" x14ac:dyDescent="0.25">
      <c r="A602" s="26">
        <v>46265</v>
      </c>
      <c r="B602" s="27" t="s">
        <v>10230</v>
      </c>
      <c r="C602" s="27" t="s">
        <v>805</v>
      </c>
      <c r="D602" s="27" t="s">
        <v>807</v>
      </c>
      <c r="E602" s="27" t="s">
        <v>22</v>
      </c>
      <c r="F602" s="27" t="s">
        <v>32</v>
      </c>
      <c r="G602" s="27"/>
      <c r="H602" s="27" t="s">
        <v>64</v>
      </c>
      <c r="I602" s="28">
        <v>87405120</v>
      </c>
      <c r="J602" s="28">
        <v>0</v>
      </c>
      <c r="K602" s="28">
        <v>87405120</v>
      </c>
      <c r="L602" s="29">
        <v>3.06</v>
      </c>
      <c r="M602" s="29">
        <f>IFERROR(_xlfn.XLOOKUP($B602,'Ownership Metrics'!$A:$A,'Ownership Metrics'!$B:$B),"")</f>
        <v>4.59</v>
      </c>
      <c r="N602" s="28">
        <f>IFERROR(_xlfn.XLOOKUP($B602,'Ownership Metrics'!$A:$A,'Ownership Metrics'!$C:$C),"")</f>
        <v>8538</v>
      </c>
      <c r="O602" s="29">
        <f>IFERROR(_xlfn.XLOOKUP($B602,'Ownership Metrics'!$A:$A,'Ownership Metrics'!$D:$D),"")</f>
        <v>92.35</v>
      </c>
      <c r="P602" s="29">
        <f>IFERROR(_xlfn.XLOOKUP($B602,'Ownership Metrics'!$A:$A,'Ownership Metrics'!$E:$E),"")</f>
        <v>95.41</v>
      </c>
      <c r="Q602" s="30">
        <f>IFERROR(_xlfn.XLOOKUP($B602,'Ownership Metrics'!$A:$A,'Ownership Metrics'!$F:$F),"")</f>
        <v>2</v>
      </c>
      <c r="R602" s="30">
        <f>IFERROR(_xlfn.XLOOKUP($B602,'Ownership Metrics'!$A:$A,'Ownership Metrics'!$G:$G),"")</f>
        <v>91</v>
      </c>
      <c r="S602" s="27" t="str">
        <f>IFERROR(_xlfn.XLOOKUP($B602,'Ownership Metrics'!$A:$A,'Ownership Metrics'!$H:$H),"")</f>
        <v>Mayoritas</v>
      </c>
      <c r="T602" s="27" t="str">
        <f>IFERROR(_xlfn.XLOOKUP($B602,'Ownership Metrics'!$A:$A,'Ownership Metrics'!$I:$I),"")</f>
        <v>Tinggi</v>
      </c>
      <c r="U602" s="27">
        <f>IF(COUNTIFS($B$2:$B602,$B602,$D$2:$D602,$D602)=1,1,0)</f>
        <v>1</v>
      </c>
      <c r="V602" s="27">
        <f t="shared" si="28"/>
        <v>3.06</v>
      </c>
      <c r="W602" s="27">
        <f t="shared" si="29"/>
        <v>2</v>
      </c>
      <c r="X602" s="27">
        <f t="shared" si="27"/>
        <v>3.0599999398</v>
      </c>
    </row>
    <row r="603" spans="1:24" x14ac:dyDescent="0.25">
      <c r="A603" s="26">
        <v>46265</v>
      </c>
      <c r="B603" s="27" t="s">
        <v>10231</v>
      </c>
      <c r="C603" s="27" t="s">
        <v>809</v>
      </c>
      <c r="D603" s="27" t="s">
        <v>442</v>
      </c>
      <c r="E603" s="27" t="s">
        <v>22</v>
      </c>
      <c r="F603" s="27" t="s">
        <v>23</v>
      </c>
      <c r="G603" s="27"/>
      <c r="H603" s="27" t="s">
        <v>24</v>
      </c>
      <c r="I603" s="28">
        <v>302813800</v>
      </c>
      <c r="J603" s="28">
        <v>0</v>
      </c>
      <c r="K603" s="28">
        <v>302813800</v>
      </c>
      <c r="L603" s="29">
        <v>1.52</v>
      </c>
      <c r="M603" s="29">
        <f>IFERROR(_xlfn.XLOOKUP($B603,'Ownership Metrics'!$A:$A,'Ownership Metrics'!$B:$B),"")</f>
        <v>16.010000000000002</v>
      </c>
      <c r="N603" s="28">
        <f>IFERROR(_xlfn.XLOOKUP($B603,'Ownership Metrics'!$A:$A,'Ownership Metrics'!$C:$C),"")</f>
        <v>3159</v>
      </c>
      <c r="O603" s="29">
        <f>IFERROR(_xlfn.XLOOKUP($B603,'Ownership Metrics'!$A:$A,'Ownership Metrics'!$D:$D),"")</f>
        <v>50.66</v>
      </c>
      <c r="P603" s="29">
        <f>IFERROR(_xlfn.XLOOKUP($B603,'Ownership Metrics'!$A:$A,'Ownership Metrics'!$E:$E),"")</f>
        <v>76.72</v>
      </c>
      <c r="Q603" s="30">
        <f>IFERROR(_xlfn.XLOOKUP($B603,'Ownership Metrics'!$A:$A,'Ownership Metrics'!$F:$F),"")</f>
        <v>8</v>
      </c>
      <c r="R603" s="30">
        <f>IFERROR(_xlfn.XLOOKUP($B603,'Ownership Metrics'!$A:$A,'Ownership Metrics'!$G:$G),"")</f>
        <v>54</v>
      </c>
      <c r="S603" s="27" t="str">
        <f>IFERROR(_xlfn.XLOOKUP($B603,'Ownership Metrics'!$A:$A,'Ownership Metrics'!$H:$H),"")</f>
        <v>Mayoritas</v>
      </c>
      <c r="T603" s="27" t="str">
        <f>IFERROR(_xlfn.XLOOKUP($B603,'Ownership Metrics'!$A:$A,'Ownership Metrics'!$I:$I),"")</f>
        <v>Sedang</v>
      </c>
      <c r="U603" s="27">
        <f>IF(COUNTIFS($B$2:$B603,$B603,$D$2:$D603,$D603)=1,1,0)</f>
        <v>1</v>
      </c>
      <c r="V603" s="27">
        <f t="shared" si="28"/>
        <v>1.52</v>
      </c>
      <c r="W603" s="27">
        <f t="shared" si="29"/>
        <v>6</v>
      </c>
      <c r="X603" s="27">
        <f t="shared" si="27"/>
        <v>1.5199999396999999</v>
      </c>
    </row>
    <row r="604" spans="1:24" x14ac:dyDescent="0.25">
      <c r="A604" s="26">
        <v>46265</v>
      </c>
      <c r="B604" s="27" t="s">
        <v>10231</v>
      </c>
      <c r="C604" s="27" t="s">
        <v>809</v>
      </c>
      <c r="D604" s="27" t="s">
        <v>810</v>
      </c>
      <c r="E604" s="27" t="s">
        <v>51</v>
      </c>
      <c r="F604" s="27" t="s">
        <v>23</v>
      </c>
      <c r="G604" s="27"/>
      <c r="H604" s="27" t="s">
        <v>24</v>
      </c>
      <c r="I604" s="28">
        <v>9909647262</v>
      </c>
      <c r="J604" s="28">
        <v>199530249</v>
      </c>
      <c r="K604" s="28">
        <v>10109177511</v>
      </c>
      <c r="L604" s="29">
        <v>50.66</v>
      </c>
      <c r="M604" s="29">
        <f>IFERROR(_xlfn.XLOOKUP($B604,'Ownership Metrics'!$A:$A,'Ownership Metrics'!$B:$B),"")</f>
        <v>16.010000000000002</v>
      </c>
      <c r="N604" s="28">
        <f>IFERROR(_xlfn.XLOOKUP($B604,'Ownership Metrics'!$A:$A,'Ownership Metrics'!$C:$C),"")</f>
        <v>3159</v>
      </c>
      <c r="O604" s="29">
        <f>IFERROR(_xlfn.XLOOKUP($B604,'Ownership Metrics'!$A:$A,'Ownership Metrics'!$D:$D),"")</f>
        <v>50.66</v>
      </c>
      <c r="P604" s="29">
        <f>IFERROR(_xlfn.XLOOKUP($B604,'Ownership Metrics'!$A:$A,'Ownership Metrics'!$E:$E),"")</f>
        <v>76.72</v>
      </c>
      <c r="Q604" s="30">
        <f>IFERROR(_xlfn.XLOOKUP($B604,'Ownership Metrics'!$A:$A,'Ownership Metrics'!$F:$F),"")</f>
        <v>8</v>
      </c>
      <c r="R604" s="30">
        <f>IFERROR(_xlfn.XLOOKUP($B604,'Ownership Metrics'!$A:$A,'Ownership Metrics'!$G:$G),"")</f>
        <v>54</v>
      </c>
      <c r="S604" s="27" t="str">
        <f>IFERROR(_xlfn.XLOOKUP($B604,'Ownership Metrics'!$A:$A,'Ownership Metrics'!$H:$H),"")</f>
        <v>Mayoritas</v>
      </c>
      <c r="T604" s="27" t="str">
        <f>IFERROR(_xlfn.XLOOKUP($B604,'Ownership Metrics'!$A:$A,'Ownership Metrics'!$I:$I),"")</f>
        <v>Sedang</v>
      </c>
      <c r="U604" s="27">
        <f>IF(COUNTIFS($B$2:$B604,$B604,$D$2:$D604,$D604)=1,1,0)</f>
        <v>1</v>
      </c>
      <c r="V604" s="27">
        <f t="shared" si="28"/>
        <v>50.66</v>
      </c>
      <c r="W604" s="27">
        <f t="shared" si="29"/>
        <v>1</v>
      </c>
      <c r="X604" s="27">
        <f t="shared" si="27"/>
        <v>50.659999939599999</v>
      </c>
    </row>
    <row r="605" spans="1:24" x14ac:dyDescent="0.25">
      <c r="A605" s="26">
        <v>46265</v>
      </c>
      <c r="B605" s="27" t="s">
        <v>10231</v>
      </c>
      <c r="C605" s="27" t="s">
        <v>809</v>
      </c>
      <c r="D605" s="27" t="s">
        <v>811</v>
      </c>
      <c r="E605" s="27" t="s">
        <v>26</v>
      </c>
      <c r="F605" s="27" t="s">
        <v>32</v>
      </c>
      <c r="G605" s="27"/>
      <c r="H605" s="27" t="s">
        <v>64</v>
      </c>
      <c r="I605" s="28">
        <v>4795302489</v>
      </c>
      <c r="J605" s="28">
        <v>0</v>
      </c>
      <c r="K605" s="28">
        <v>4795302489</v>
      </c>
      <c r="L605" s="29">
        <v>24.03</v>
      </c>
      <c r="M605" s="29">
        <f>IFERROR(_xlfn.XLOOKUP($B605,'Ownership Metrics'!$A:$A,'Ownership Metrics'!$B:$B),"")</f>
        <v>16.010000000000002</v>
      </c>
      <c r="N605" s="28">
        <f>IFERROR(_xlfn.XLOOKUP($B605,'Ownership Metrics'!$A:$A,'Ownership Metrics'!$C:$C),"")</f>
        <v>3159</v>
      </c>
      <c r="O605" s="29">
        <f>IFERROR(_xlfn.XLOOKUP($B605,'Ownership Metrics'!$A:$A,'Ownership Metrics'!$D:$D),"")</f>
        <v>50.66</v>
      </c>
      <c r="P605" s="29">
        <f>IFERROR(_xlfn.XLOOKUP($B605,'Ownership Metrics'!$A:$A,'Ownership Metrics'!$E:$E),"")</f>
        <v>76.72</v>
      </c>
      <c r="Q605" s="30">
        <f>IFERROR(_xlfn.XLOOKUP($B605,'Ownership Metrics'!$A:$A,'Ownership Metrics'!$F:$F),"")</f>
        <v>8</v>
      </c>
      <c r="R605" s="30">
        <f>IFERROR(_xlfn.XLOOKUP($B605,'Ownership Metrics'!$A:$A,'Ownership Metrics'!$G:$G),"")</f>
        <v>54</v>
      </c>
      <c r="S605" s="27" t="str">
        <f>IFERROR(_xlfn.XLOOKUP($B605,'Ownership Metrics'!$A:$A,'Ownership Metrics'!$H:$H),"")</f>
        <v>Mayoritas</v>
      </c>
      <c r="T605" s="27" t="str">
        <f>IFERROR(_xlfn.XLOOKUP($B605,'Ownership Metrics'!$A:$A,'Ownership Metrics'!$I:$I),"")</f>
        <v>Sedang</v>
      </c>
      <c r="U605" s="27">
        <f>IF(COUNTIFS($B$2:$B605,$B605,$D$2:$D605,$D605)=1,1,0)</f>
        <v>1</v>
      </c>
      <c r="V605" s="27">
        <f t="shared" si="28"/>
        <v>24.03</v>
      </c>
      <c r="W605" s="27">
        <f t="shared" si="29"/>
        <v>2</v>
      </c>
      <c r="X605" s="27">
        <f t="shared" si="27"/>
        <v>24.029999939500001</v>
      </c>
    </row>
    <row r="606" spans="1:24" x14ac:dyDescent="0.25">
      <c r="A606" s="26">
        <v>46265</v>
      </c>
      <c r="B606" s="27" t="s">
        <v>10231</v>
      </c>
      <c r="C606" s="27" t="s">
        <v>809</v>
      </c>
      <c r="D606" s="27" t="s">
        <v>812</v>
      </c>
      <c r="E606" s="27" t="s">
        <v>44</v>
      </c>
      <c r="F606" s="27" t="s">
        <v>23</v>
      </c>
      <c r="G606" s="27"/>
      <c r="H606" s="27" t="s">
        <v>24</v>
      </c>
      <c r="I606" s="28">
        <v>367100000</v>
      </c>
      <c r="J606" s="28">
        <v>0</v>
      </c>
      <c r="K606" s="28">
        <v>367100000</v>
      </c>
      <c r="L606" s="29">
        <v>1.84</v>
      </c>
      <c r="M606" s="29">
        <f>IFERROR(_xlfn.XLOOKUP($B606,'Ownership Metrics'!$A:$A,'Ownership Metrics'!$B:$B),"")</f>
        <v>16.010000000000002</v>
      </c>
      <c r="N606" s="28">
        <f>IFERROR(_xlfn.XLOOKUP($B606,'Ownership Metrics'!$A:$A,'Ownership Metrics'!$C:$C),"")</f>
        <v>3159</v>
      </c>
      <c r="O606" s="29">
        <f>IFERROR(_xlfn.XLOOKUP($B606,'Ownership Metrics'!$A:$A,'Ownership Metrics'!$D:$D),"")</f>
        <v>50.66</v>
      </c>
      <c r="P606" s="29">
        <f>IFERROR(_xlfn.XLOOKUP($B606,'Ownership Metrics'!$A:$A,'Ownership Metrics'!$E:$E),"")</f>
        <v>76.72</v>
      </c>
      <c r="Q606" s="30">
        <f>IFERROR(_xlfn.XLOOKUP($B606,'Ownership Metrics'!$A:$A,'Ownership Metrics'!$F:$F),"")</f>
        <v>8</v>
      </c>
      <c r="R606" s="30">
        <f>IFERROR(_xlfn.XLOOKUP($B606,'Ownership Metrics'!$A:$A,'Ownership Metrics'!$G:$G),"")</f>
        <v>54</v>
      </c>
      <c r="S606" s="27" t="str">
        <f>IFERROR(_xlfn.XLOOKUP($B606,'Ownership Metrics'!$A:$A,'Ownership Metrics'!$H:$H),"")</f>
        <v>Mayoritas</v>
      </c>
      <c r="T606" s="27" t="str">
        <f>IFERROR(_xlfn.XLOOKUP($B606,'Ownership Metrics'!$A:$A,'Ownership Metrics'!$I:$I),"")</f>
        <v>Sedang</v>
      </c>
      <c r="U606" s="27">
        <f>IF(COUNTIFS($B$2:$B606,$B606,$D$2:$D606,$D606)=1,1,0)</f>
        <v>1</v>
      </c>
      <c r="V606" s="27">
        <f t="shared" si="28"/>
        <v>1.84</v>
      </c>
      <c r="W606" s="27">
        <f t="shared" si="29"/>
        <v>4</v>
      </c>
      <c r="X606" s="27">
        <f t="shared" si="27"/>
        <v>1.8399999394000002</v>
      </c>
    </row>
    <row r="607" spans="1:24" x14ac:dyDescent="0.25">
      <c r="A607" s="26">
        <v>46265</v>
      </c>
      <c r="B607" s="27" t="s">
        <v>10231</v>
      </c>
      <c r="C607" s="27" t="s">
        <v>809</v>
      </c>
      <c r="D607" s="27" t="s">
        <v>813</v>
      </c>
      <c r="E607" s="27" t="s">
        <v>72</v>
      </c>
      <c r="F607" s="27" t="s">
        <v>23</v>
      </c>
      <c r="G607" s="27"/>
      <c r="H607" s="27" t="s">
        <v>24</v>
      </c>
      <c r="I607" s="28">
        <v>354090000</v>
      </c>
      <c r="J607" s="28">
        <v>0</v>
      </c>
      <c r="K607" s="28">
        <v>354090000</v>
      </c>
      <c r="L607" s="29">
        <v>1.77</v>
      </c>
      <c r="M607" s="29">
        <f>IFERROR(_xlfn.XLOOKUP($B607,'Ownership Metrics'!$A:$A,'Ownership Metrics'!$B:$B),"")</f>
        <v>16.010000000000002</v>
      </c>
      <c r="N607" s="28">
        <f>IFERROR(_xlfn.XLOOKUP($B607,'Ownership Metrics'!$A:$A,'Ownership Metrics'!$C:$C),"")</f>
        <v>3159</v>
      </c>
      <c r="O607" s="29">
        <f>IFERROR(_xlfn.XLOOKUP($B607,'Ownership Metrics'!$A:$A,'Ownership Metrics'!$D:$D),"")</f>
        <v>50.66</v>
      </c>
      <c r="P607" s="29">
        <f>IFERROR(_xlfn.XLOOKUP($B607,'Ownership Metrics'!$A:$A,'Ownership Metrics'!$E:$E),"")</f>
        <v>76.72</v>
      </c>
      <c r="Q607" s="30">
        <f>IFERROR(_xlfn.XLOOKUP($B607,'Ownership Metrics'!$A:$A,'Ownership Metrics'!$F:$F),"")</f>
        <v>8</v>
      </c>
      <c r="R607" s="30">
        <f>IFERROR(_xlfn.XLOOKUP($B607,'Ownership Metrics'!$A:$A,'Ownership Metrics'!$G:$G),"")</f>
        <v>54</v>
      </c>
      <c r="S607" s="27" t="str">
        <f>IFERROR(_xlfn.XLOOKUP($B607,'Ownership Metrics'!$A:$A,'Ownership Metrics'!$H:$H),"")</f>
        <v>Mayoritas</v>
      </c>
      <c r="T607" s="27" t="str">
        <f>IFERROR(_xlfn.XLOOKUP($B607,'Ownership Metrics'!$A:$A,'Ownership Metrics'!$I:$I),"")</f>
        <v>Sedang</v>
      </c>
      <c r="U607" s="27">
        <f>IF(COUNTIFS($B$2:$B607,$B607,$D$2:$D607,$D607)=1,1,0)</f>
        <v>1</v>
      </c>
      <c r="V607" s="27">
        <f t="shared" si="28"/>
        <v>1.77</v>
      </c>
      <c r="W607" s="27">
        <f t="shared" si="29"/>
        <v>5</v>
      </c>
      <c r="X607" s="27">
        <f t="shared" si="27"/>
        <v>1.7699999393000001</v>
      </c>
    </row>
    <row r="608" spans="1:24" x14ac:dyDescent="0.25">
      <c r="A608" s="26">
        <v>46265</v>
      </c>
      <c r="B608" s="27" t="s">
        <v>10231</v>
      </c>
      <c r="C608" s="27" t="s">
        <v>809</v>
      </c>
      <c r="D608" s="27" t="s">
        <v>814</v>
      </c>
      <c r="E608" s="27" t="s">
        <v>72</v>
      </c>
      <c r="F608" s="27" t="s">
        <v>23</v>
      </c>
      <c r="G608" s="27"/>
      <c r="H608" s="27" t="s">
        <v>24</v>
      </c>
      <c r="I608" s="28">
        <v>205784500</v>
      </c>
      <c r="J608" s="28">
        <v>0</v>
      </c>
      <c r="K608" s="28">
        <v>205784500</v>
      </c>
      <c r="L608" s="29">
        <v>1.03</v>
      </c>
      <c r="M608" s="29">
        <f>IFERROR(_xlfn.XLOOKUP($B608,'Ownership Metrics'!$A:$A,'Ownership Metrics'!$B:$B),"")</f>
        <v>16.010000000000002</v>
      </c>
      <c r="N608" s="28">
        <f>IFERROR(_xlfn.XLOOKUP($B608,'Ownership Metrics'!$A:$A,'Ownership Metrics'!$C:$C),"")</f>
        <v>3159</v>
      </c>
      <c r="O608" s="29">
        <f>IFERROR(_xlfn.XLOOKUP($B608,'Ownership Metrics'!$A:$A,'Ownership Metrics'!$D:$D),"")</f>
        <v>50.66</v>
      </c>
      <c r="P608" s="29">
        <f>IFERROR(_xlfn.XLOOKUP($B608,'Ownership Metrics'!$A:$A,'Ownership Metrics'!$E:$E),"")</f>
        <v>76.72</v>
      </c>
      <c r="Q608" s="30">
        <f>IFERROR(_xlfn.XLOOKUP($B608,'Ownership Metrics'!$A:$A,'Ownership Metrics'!$F:$F),"")</f>
        <v>8</v>
      </c>
      <c r="R608" s="30">
        <f>IFERROR(_xlfn.XLOOKUP($B608,'Ownership Metrics'!$A:$A,'Ownership Metrics'!$G:$G),"")</f>
        <v>54</v>
      </c>
      <c r="S608" s="27" t="str">
        <f>IFERROR(_xlfn.XLOOKUP($B608,'Ownership Metrics'!$A:$A,'Ownership Metrics'!$H:$H),"")</f>
        <v>Mayoritas</v>
      </c>
      <c r="T608" s="27" t="str">
        <f>IFERROR(_xlfn.XLOOKUP($B608,'Ownership Metrics'!$A:$A,'Ownership Metrics'!$I:$I),"")</f>
        <v>Sedang</v>
      </c>
      <c r="U608" s="27">
        <f>IF(COUNTIFS($B$2:$B608,$B608,$D$2:$D608,$D608)=1,1,0)</f>
        <v>1</v>
      </c>
      <c r="V608" s="27">
        <f t="shared" si="28"/>
        <v>1.03</v>
      </c>
      <c r="W608" s="27">
        <f t="shared" si="29"/>
        <v>8</v>
      </c>
      <c r="X608" s="27">
        <f t="shared" si="27"/>
        <v>1.0299999392000001</v>
      </c>
    </row>
    <row r="609" spans="1:24" x14ac:dyDescent="0.25">
      <c r="A609" s="26">
        <v>46265</v>
      </c>
      <c r="B609" s="27" t="s">
        <v>10231</v>
      </c>
      <c r="C609" s="27" t="s">
        <v>809</v>
      </c>
      <c r="D609" s="27" t="s">
        <v>815</v>
      </c>
      <c r="E609" s="27" t="s">
        <v>72</v>
      </c>
      <c r="F609" s="27" t="s">
        <v>23</v>
      </c>
      <c r="G609" s="27"/>
      <c r="H609" s="27" t="s">
        <v>24</v>
      </c>
      <c r="I609" s="28">
        <v>405651500</v>
      </c>
      <c r="J609" s="28">
        <v>0</v>
      </c>
      <c r="K609" s="28">
        <v>405651500</v>
      </c>
      <c r="L609" s="29">
        <v>2.0299999999999998</v>
      </c>
      <c r="M609" s="29">
        <f>IFERROR(_xlfn.XLOOKUP($B609,'Ownership Metrics'!$A:$A,'Ownership Metrics'!$B:$B),"")</f>
        <v>16.010000000000002</v>
      </c>
      <c r="N609" s="28">
        <f>IFERROR(_xlfn.XLOOKUP($B609,'Ownership Metrics'!$A:$A,'Ownership Metrics'!$C:$C),"")</f>
        <v>3159</v>
      </c>
      <c r="O609" s="29">
        <f>IFERROR(_xlfn.XLOOKUP($B609,'Ownership Metrics'!$A:$A,'Ownership Metrics'!$D:$D),"")</f>
        <v>50.66</v>
      </c>
      <c r="P609" s="29">
        <f>IFERROR(_xlfn.XLOOKUP($B609,'Ownership Metrics'!$A:$A,'Ownership Metrics'!$E:$E),"")</f>
        <v>76.72</v>
      </c>
      <c r="Q609" s="30">
        <f>IFERROR(_xlfn.XLOOKUP($B609,'Ownership Metrics'!$A:$A,'Ownership Metrics'!$F:$F),"")</f>
        <v>8</v>
      </c>
      <c r="R609" s="30">
        <f>IFERROR(_xlfn.XLOOKUP($B609,'Ownership Metrics'!$A:$A,'Ownership Metrics'!$G:$G),"")</f>
        <v>54</v>
      </c>
      <c r="S609" s="27" t="str">
        <f>IFERROR(_xlfn.XLOOKUP($B609,'Ownership Metrics'!$A:$A,'Ownership Metrics'!$H:$H),"")</f>
        <v>Mayoritas</v>
      </c>
      <c r="T609" s="27" t="str">
        <f>IFERROR(_xlfn.XLOOKUP($B609,'Ownership Metrics'!$A:$A,'Ownership Metrics'!$I:$I),"")</f>
        <v>Sedang</v>
      </c>
      <c r="U609" s="27">
        <f>IF(COUNTIFS($B$2:$B609,$B609,$D$2:$D609,$D609)=1,1,0)</f>
        <v>1</v>
      </c>
      <c r="V609" s="27">
        <f t="shared" si="28"/>
        <v>2.0299999999999998</v>
      </c>
      <c r="W609" s="27">
        <f t="shared" si="29"/>
        <v>3</v>
      </c>
      <c r="X609" s="27">
        <f t="shared" si="27"/>
        <v>2.0299999390999997</v>
      </c>
    </row>
    <row r="610" spans="1:24" x14ac:dyDescent="0.25">
      <c r="A610" s="26">
        <v>46265</v>
      </c>
      <c r="B610" s="27" t="s">
        <v>10231</v>
      </c>
      <c r="C610" s="27" t="s">
        <v>809</v>
      </c>
      <c r="D610" s="27" t="s">
        <v>519</v>
      </c>
      <c r="E610" s="27" t="s">
        <v>22</v>
      </c>
      <c r="F610" s="27" t="s">
        <v>32</v>
      </c>
      <c r="G610" s="27"/>
      <c r="H610" s="27" t="s">
        <v>64</v>
      </c>
      <c r="I610" s="28">
        <v>220933160</v>
      </c>
      <c r="J610" s="28">
        <v>0</v>
      </c>
      <c r="K610" s="28">
        <v>220933160</v>
      </c>
      <c r="L610" s="29">
        <v>1.1100000000000001</v>
      </c>
      <c r="M610" s="29">
        <f>IFERROR(_xlfn.XLOOKUP($B610,'Ownership Metrics'!$A:$A,'Ownership Metrics'!$B:$B),"")</f>
        <v>16.010000000000002</v>
      </c>
      <c r="N610" s="28">
        <f>IFERROR(_xlfn.XLOOKUP($B610,'Ownership Metrics'!$A:$A,'Ownership Metrics'!$C:$C),"")</f>
        <v>3159</v>
      </c>
      <c r="O610" s="29">
        <f>IFERROR(_xlfn.XLOOKUP($B610,'Ownership Metrics'!$A:$A,'Ownership Metrics'!$D:$D),"")</f>
        <v>50.66</v>
      </c>
      <c r="P610" s="29">
        <f>IFERROR(_xlfn.XLOOKUP($B610,'Ownership Metrics'!$A:$A,'Ownership Metrics'!$E:$E),"")</f>
        <v>76.72</v>
      </c>
      <c r="Q610" s="30">
        <f>IFERROR(_xlfn.XLOOKUP($B610,'Ownership Metrics'!$A:$A,'Ownership Metrics'!$F:$F),"")</f>
        <v>8</v>
      </c>
      <c r="R610" s="30">
        <f>IFERROR(_xlfn.XLOOKUP($B610,'Ownership Metrics'!$A:$A,'Ownership Metrics'!$G:$G),"")</f>
        <v>54</v>
      </c>
      <c r="S610" s="27" t="str">
        <f>IFERROR(_xlfn.XLOOKUP($B610,'Ownership Metrics'!$A:$A,'Ownership Metrics'!$H:$H),"")</f>
        <v>Mayoritas</v>
      </c>
      <c r="T610" s="27" t="str">
        <f>IFERROR(_xlfn.XLOOKUP($B610,'Ownership Metrics'!$A:$A,'Ownership Metrics'!$I:$I),"")</f>
        <v>Sedang</v>
      </c>
      <c r="U610" s="27">
        <f>IF(COUNTIFS($B$2:$B610,$B610,$D$2:$D610,$D610)=1,1,0)</f>
        <v>1</v>
      </c>
      <c r="V610" s="27">
        <f t="shared" si="28"/>
        <v>1.1100000000000001</v>
      </c>
      <c r="W610" s="27">
        <f t="shared" si="29"/>
        <v>7</v>
      </c>
      <c r="X610" s="27">
        <f t="shared" si="27"/>
        <v>1.1099999390000002</v>
      </c>
    </row>
    <row r="611" spans="1:24" x14ac:dyDescent="0.25">
      <c r="A611" s="26">
        <v>46265</v>
      </c>
      <c r="B611" s="27" t="s">
        <v>10232</v>
      </c>
      <c r="C611" s="27" t="s">
        <v>817</v>
      </c>
      <c r="D611" s="27" t="s">
        <v>818</v>
      </c>
      <c r="E611" s="27" t="s">
        <v>22</v>
      </c>
      <c r="F611" s="27" t="s">
        <v>23</v>
      </c>
      <c r="G611" s="27"/>
      <c r="H611" s="27" t="s">
        <v>24</v>
      </c>
      <c r="I611" s="28">
        <v>1042227300</v>
      </c>
      <c r="J611" s="28">
        <v>1040832000</v>
      </c>
      <c r="K611" s="28">
        <v>2083059300</v>
      </c>
      <c r="L611" s="29">
        <v>51</v>
      </c>
      <c r="M611" s="29">
        <f>IFERROR(_xlfn.XLOOKUP($B611,'Ownership Metrics'!$A:$A,'Ownership Metrics'!$B:$B),"")</f>
        <v>16.36</v>
      </c>
      <c r="N611" s="28">
        <f>IFERROR(_xlfn.XLOOKUP($B611,'Ownership Metrics'!$A:$A,'Ownership Metrics'!$C:$C),"")</f>
        <v>3326</v>
      </c>
      <c r="O611" s="29">
        <f>IFERROR(_xlfn.XLOOKUP($B611,'Ownership Metrics'!$A:$A,'Ownership Metrics'!$D:$D),"")</f>
        <v>51</v>
      </c>
      <c r="P611" s="29">
        <f>IFERROR(_xlfn.XLOOKUP($B611,'Ownership Metrics'!$A:$A,'Ownership Metrics'!$E:$E),"")</f>
        <v>79.47</v>
      </c>
      <c r="Q611" s="30">
        <f>IFERROR(_xlfn.XLOOKUP($B611,'Ownership Metrics'!$A:$A,'Ownership Metrics'!$F:$F),"")</f>
        <v>6</v>
      </c>
      <c r="R611" s="30">
        <f>IFERROR(_xlfn.XLOOKUP($B611,'Ownership Metrics'!$A:$A,'Ownership Metrics'!$G:$G),"")</f>
        <v>58</v>
      </c>
      <c r="S611" s="27" t="str">
        <f>IFERROR(_xlfn.XLOOKUP($B611,'Ownership Metrics'!$A:$A,'Ownership Metrics'!$H:$H),"")</f>
        <v>Mayoritas</v>
      </c>
      <c r="T611" s="27" t="str">
        <f>IFERROR(_xlfn.XLOOKUP($B611,'Ownership Metrics'!$A:$A,'Ownership Metrics'!$I:$I),"")</f>
        <v>Tinggi</v>
      </c>
      <c r="U611" s="27">
        <f>IF(COUNTIFS($B$2:$B611,$B611,$D$2:$D611,$D611)=1,1,0)</f>
        <v>1</v>
      </c>
      <c r="V611" s="27">
        <f t="shared" si="28"/>
        <v>51</v>
      </c>
      <c r="W611" s="27">
        <f t="shared" si="29"/>
        <v>1</v>
      </c>
      <c r="X611" s="27">
        <f t="shared" si="27"/>
        <v>50.999999938899997</v>
      </c>
    </row>
    <row r="612" spans="1:24" x14ac:dyDescent="0.25">
      <c r="A612" s="26">
        <v>46265</v>
      </c>
      <c r="B612" s="27" t="s">
        <v>10232</v>
      </c>
      <c r="C612" s="27" t="s">
        <v>817</v>
      </c>
      <c r="D612" s="27" t="s">
        <v>819</v>
      </c>
      <c r="E612" s="27" t="s">
        <v>22</v>
      </c>
      <c r="F612" s="27" t="s">
        <v>23</v>
      </c>
      <c r="G612" s="27"/>
      <c r="H612" s="27" t="s">
        <v>24</v>
      </c>
      <c r="I612" s="28">
        <v>0</v>
      </c>
      <c r="J612" s="28">
        <v>1093268700</v>
      </c>
      <c r="K612" s="28">
        <v>1093268700</v>
      </c>
      <c r="L612" s="29">
        <v>26.77</v>
      </c>
      <c r="M612" s="29">
        <f>IFERROR(_xlfn.XLOOKUP($B612,'Ownership Metrics'!$A:$A,'Ownership Metrics'!$B:$B),"")</f>
        <v>16.36</v>
      </c>
      <c r="N612" s="28">
        <f>IFERROR(_xlfn.XLOOKUP($B612,'Ownership Metrics'!$A:$A,'Ownership Metrics'!$C:$C),"")</f>
        <v>3326</v>
      </c>
      <c r="O612" s="29">
        <f>IFERROR(_xlfn.XLOOKUP($B612,'Ownership Metrics'!$A:$A,'Ownership Metrics'!$D:$D),"")</f>
        <v>51</v>
      </c>
      <c r="P612" s="29">
        <f>IFERROR(_xlfn.XLOOKUP($B612,'Ownership Metrics'!$A:$A,'Ownership Metrics'!$E:$E),"")</f>
        <v>79.47</v>
      </c>
      <c r="Q612" s="30">
        <f>IFERROR(_xlfn.XLOOKUP($B612,'Ownership Metrics'!$A:$A,'Ownership Metrics'!$F:$F),"")</f>
        <v>6</v>
      </c>
      <c r="R612" s="30">
        <f>IFERROR(_xlfn.XLOOKUP($B612,'Ownership Metrics'!$A:$A,'Ownership Metrics'!$G:$G),"")</f>
        <v>58</v>
      </c>
      <c r="S612" s="27" t="str">
        <f>IFERROR(_xlfn.XLOOKUP($B612,'Ownership Metrics'!$A:$A,'Ownership Metrics'!$H:$H),"")</f>
        <v>Mayoritas</v>
      </c>
      <c r="T612" s="27" t="str">
        <f>IFERROR(_xlfn.XLOOKUP($B612,'Ownership Metrics'!$A:$A,'Ownership Metrics'!$I:$I),"")</f>
        <v>Tinggi</v>
      </c>
      <c r="U612" s="27">
        <f>IF(COUNTIFS($B$2:$B612,$B612,$D$2:$D612,$D612)=1,1,0)</f>
        <v>1</v>
      </c>
      <c r="V612" s="27">
        <f t="shared" si="28"/>
        <v>26.77</v>
      </c>
      <c r="W612" s="27">
        <f t="shared" si="29"/>
        <v>2</v>
      </c>
      <c r="X612" s="27">
        <f t="shared" si="27"/>
        <v>26.769999938799998</v>
      </c>
    </row>
    <row r="613" spans="1:24" x14ac:dyDescent="0.25">
      <c r="A613" s="26">
        <v>46265</v>
      </c>
      <c r="B613" s="27" t="s">
        <v>10232</v>
      </c>
      <c r="C613" s="27" t="s">
        <v>817</v>
      </c>
      <c r="D613" s="27" t="s">
        <v>820</v>
      </c>
      <c r="E613" s="27" t="s">
        <v>35</v>
      </c>
      <c r="F613" s="27" t="s">
        <v>23</v>
      </c>
      <c r="G613" s="27" t="s">
        <v>36</v>
      </c>
      <c r="H613" s="27" t="s">
        <v>24</v>
      </c>
      <c r="I613" s="28">
        <v>0</v>
      </c>
      <c r="J613" s="28">
        <v>62400000</v>
      </c>
      <c r="K613" s="28">
        <v>62400000</v>
      </c>
      <c r="L613" s="29">
        <v>1.53</v>
      </c>
      <c r="M613" s="29">
        <f>IFERROR(_xlfn.XLOOKUP($B613,'Ownership Metrics'!$A:$A,'Ownership Metrics'!$B:$B),"")</f>
        <v>16.36</v>
      </c>
      <c r="N613" s="28">
        <f>IFERROR(_xlfn.XLOOKUP($B613,'Ownership Metrics'!$A:$A,'Ownership Metrics'!$C:$C),"")</f>
        <v>3326</v>
      </c>
      <c r="O613" s="29">
        <f>IFERROR(_xlfn.XLOOKUP($B613,'Ownership Metrics'!$A:$A,'Ownership Metrics'!$D:$D),"")</f>
        <v>51</v>
      </c>
      <c r="P613" s="29">
        <f>IFERROR(_xlfn.XLOOKUP($B613,'Ownership Metrics'!$A:$A,'Ownership Metrics'!$E:$E),"")</f>
        <v>79.47</v>
      </c>
      <c r="Q613" s="30">
        <f>IFERROR(_xlfn.XLOOKUP($B613,'Ownership Metrics'!$A:$A,'Ownership Metrics'!$F:$F),"")</f>
        <v>6</v>
      </c>
      <c r="R613" s="30">
        <f>IFERROR(_xlfn.XLOOKUP($B613,'Ownership Metrics'!$A:$A,'Ownership Metrics'!$G:$G),"")</f>
        <v>58</v>
      </c>
      <c r="S613" s="27" t="str">
        <f>IFERROR(_xlfn.XLOOKUP($B613,'Ownership Metrics'!$A:$A,'Ownership Metrics'!$H:$H),"")</f>
        <v>Mayoritas</v>
      </c>
      <c r="T613" s="27" t="str">
        <f>IFERROR(_xlfn.XLOOKUP($B613,'Ownership Metrics'!$A:$A,'Ownership Metrics'!$I:$I),"")</f>
        <v>Tinggi</v>
      </c>
      <c r="U613" s="27">
        <f>IF(COUNTIFS($B$2:$B613,$B613,$D$2:$D613,$D613)=1,1,0)</f>
        <v>1</v>
      </c>
      <c r="V613" s="27">
        <f t="shared" si="28"/>
        <v>1.53</v>
      </c>
      <c r="W613" s="27">
        <f t="shared" si="29"/>
        <v>4</v>
      </c>
      <c r="X613" s="27">
        <f t="shared" si="27"/>
        <v>1.5299999387000001</v>
      </c>
    </row>
    <row r="614" spans="1:24" x14ac:dyDescent="0.25">
      <c r="A614" s="26">
        <v>46265</v>
      </c>
      <c r="B614" s="27" t="s">
        <v>10232</v>
      </c>
      <c r="C614" s="27" t="s">
        <v>817</v>
      </c>
      <c r="D614" s="27" t="s">
        <v>821</v>
      </c>
      <c r="E614" s="27" t="s">
        <v>35</v>
      </c>
      <c r="F614" s="27" t="s">
        <v>23</v>
      </c>
      <c r="G614" s="27" t="s">
        <v>36</v>
      </c>
      <c r="H614" s="27" t="s">
        <v>24</v>
      </c>
      <c r="I614" s="28">
        <v>0</v>
      </c>
      <c r="J614" s="28">
        <v>69600000</v>
      </c>
      <c r="K614" s="28">
        <v>69600000</v>
      </c>
      <c r="L614" s="29">
        <v>1.7</v>
      </c>
      <c r="M614" s="29">
        <f>IFERROR(_xlfn.XLOOKUP($B614,'Ownership Metrics'!$A:$A,'Ownership Metrics'!$B:$B),"")</f>
        <v>16.36</v>
      </c>
      <c r="N614" s="28">
        <f>IFERROR(_xlfn.XLOOKUP($B614,'Ownership Metrics'!$A:$A,'Ownership Metrics'!$C:$C),"")</f>
        <v>3326</v>
      </c>
      <c r="O614" s="29">
        <f>IFERROR(_xlfn.XLOOKUP($B614,'Ownership Metrics'!$A:$A,'Ownership Metrics'!$D:$D),"")</f>
        <v>51</v>
      </c>
      <c r="P614" s="29">
        <f>IFERROR(_xlfn.XLOOKUP($B614,'Ownership Metrics'!$A:$A,'Ownership Metrics'!$E:$E),"")</f>
        <v>79.47</v>
      </c>
      <c r="Q614" s="30">
        <f>IFERROR(_xlfn.XLOOKUP($B614,'Ownership Metrics'!$A:$A,'Ownership Metrics'!$F:$F),"")</f>
        <v>6</v>
      </c>
      <c r="R614" s="30">
        <f>IFERROR(_xlfn.XLOOKUP($B614,'Ownership Metrics'!$A:$A,'Ownership Metrics'!$G:$G),"")</f>
        <v>58</v>
      </c>
      <c r="S614" s="27" t="str">
        <f>IFERROR(_xlfn.XLOOKUP($B614,'Ownership Metrics'!$A:$A,'Ownership Metrics'!$H:$H),"")</f>
        <v>Mayoritas</v>
      </c>
      <c r="T614" s="27" t="str">
        <f>IFERROR(_xlfn.XLOOKUP($B614,'Ownership Metrics'!$A:$A,'Ownership Metrics'!$I:$I),"")</f>
        <v>Tinggi</v>
      </c>
      <c r="U614" s="27">
        <f>IF(COUNTIFS($B$2:$B614,$B614,$D$2:$D614,$D614)=1,1,0)</f>
        <v>1</v>
      </c>
      <c r="V614" s="27">
        <f t="shared" si="28"/>
        <v>1.7</v>
      </c>
      <c r="W614" s="27">
        <f t="shared" si="29"/>
        <v>3</v>
      </c>
      <c r="X614" s="27">
        <f t="shared" si="27"/>
        <v>1.6999999386</v>
      </c>
    </row>
    <row r="615" spans="1:24" x14ac:dyDescent="0.25">
      <c r="A615" s="26">
        <v>46265</v>
      </c>
      <c r="B615" s="27" t="s">
        <v>10232</v>
      </c>
      <c r="C615" s="27" t="s">
        <v>817</v>
      </c>
      <c r="D615" s="27" t="s">
        <v>822</v>
      </c>
      <c r="E615" s="27" t="s">
        <v>35</v>
      </c>
      <c r="F615" s="27" t="s">
        <v>23</v>
      </c>
      <c r="G615" s="27" t="s">
        <v>36</v>
      </c>
      <c r="H615" s="27" t="s">
        <v>24</v>
      </c>
      <c r="I615" s="28">
        <v>0</v>
      </c>
      <c r="J615" s="28">
        <v>55200000</v>
      </c>
      <c r="K615" s="28">
        <v>55200000</v>
      </c>
      <c r="L615" s="29">
        <v>1.35</v>
      </c>
      <c r="M615" s="29">
        <f>IFERROR(_xlfn.XLOOKUP($B615,'Ownership Metrics'!$A:$A,'Ownership Metrics'!$B:$B),"")</f>
        <v>16.36</v>
      </c>
      <c r="N615" s="28">
        <f>IFERROR(_xlfn.XLOOKUP($B615,'Ownership Metrics'!$A:$A,'Ownership Metrics'!$C:$C),"")</f>
        <v>3326</v>
      </c>
      <c r="O615" s="29">
        <f>IFERROR(_xlfn.XLOOKUP($B615,'Ownership Metrics'!$A:$A,'Ownership Metrics'!$D:$D),"")</f>
        <v>51</v>
      </c>
      <c r="P615" s="29">
        <f>IFERROR(_xlfn.XLOOKUP($B615,'Ownership Metrics'!$A:$A,'Ownership Metrics'!$E:$E),"")</f>
        <v>79.47</v>
      </c>
      <c r="Q615" s="30">
        <f>IFERROR(_xlfn.XLOOKUP($B615,'Ownership Metrics'!$A:$A,'Ownership Metrics'!$F:$F),"")</f>
        <v>6</v>
      </c>
      <c r="R615" s="30">
        <f>IFERROR(_xlfn.XLOOKUP($B615,'Ownership Metrics'!$A:$A,'Ownership Metrics'!$G:$G),"")</f>
        <v>58</v>
      </c>
      <c r="S615" s="27" t="str">
        <f>IFERROR(_xlfn.XLOOKUP($B615,'Ownership Metrics'!$A:$A,'Ownership Metrics'!$H:$H),"")</f>
        <v>Mayoritas</v>
      </c>
      <c r="T615" s="27" t="str">
        <f>IFERROR(_xlfn.XLOOKUP($B615,'Ownership Metrics'!$A:$A,'Ownership Metrics'!$I:$I),"")</f>
        <v>Tinggi</v>
      </c>
      <c r="U615" s="27">
        <f>IF(COUNTIFS($B$2:$B615,$B615,$D$2:$D615,$D615)=1,1,0)</f>
        <v>1</v>
      </c>
      <c r="V615" s="27">
        <f t="shared" si="28"/>
        <v>1.35</v>
      </c>
      <c r="W615" s="27">
        <f t="shared" si="29"/>
        <v>5</v>
      </c>
      <c r="X615" s="27">
        <f t="shared" si="27"/>
        <v>1.3499999385000001</v>
      </c>
    </row>
    <row r="616" spans="1:24" x14ac:dyDescent="0.25">
      <c r="A616" s="26">
        <v>46265</v>
      </c>
      <c r="B616" s="27" t="s">
        <v>10232</v>
      </c>
      <c r="C616" s="27" t="s">
        <v>817</v>
      </c>
      <c r="D616" s="27" t="s">
        <v>823</v>
      </c>
      <c r="E616" s="27" t="s">
        <v>35</v>
      </c>
      <c r="F616" s="27" t="s">
        <v>23</v>
      </c>
      <c r="G616" s="27" t="s">
        <v>36</v>
      </c>
      <c r="H616" s="27" t="s">
        <v>24</v>
      </c>
      <c r="I616" s="28">
        <v>0</v>
      </c>
      <c r="J616" s="28">
        <v>52800000</v>
      </c>
      <c r="K616" s="28">
        <v>52800000</v>
      </c>
      <c r="L616" s="29">
        <v>1.29</v>
      </c>
      <c r="M616" s="29">
        <f>IFERROR(_xlfn.XLOOKUP($B616,'Ownership Metrics'!$A:$A,'Ownership Metrics'!$B:$B),"")</f>
        <v>16.36</v>
      </c>
      <c r="N616" s="28">
        <f>IFERROR(_xlfn.XLOOKUP($B616,'Ownership Metrics'!$A:$A,'Ownership Metrics'!$C:$C),"")</f>
        <v>3326</v>
      </c>
      <c r="O616" s="29">
        <f>IFERROR(_xlfn.XLOOKUP($B616,'Ownership Metrics'!$A:$A,'Ownership Metrics'!$D:$D),"")</f>
        <v>51</v>
      </c>
      <c r="P616" s="29">
        <f>IFERROR(_xlfn.XLOOKUP($B616,'Ownership Metrics'!$A:$A,'Ownership Metrics'!$E:$E),"")</f>
        <v>79.47</v>
      </c>
      <c r="Q616" s="30">
        <f>IFERROR(_xlfn.XLOOKUP($B616,'Ownership Metrics'!$A:$A,'Ownership Metrics'!$F:$F),"")</f>
        <v>6</v>
      </c>
      <c r="R616" s="30">
        <f>IFERROR(_xlfn.XLOOKUP($B616,'Ownership Metrics'!$A:$A,'Ownership Metrics'!$G:$G),"")</f>
        <v>58</v>
      </c>
      <c r="S616" s="27" t="str">
        <f>IFERROR(_xlfn.XLOOKUP($B616,'Ownership Metrics'!$A:$A,'Ownership Metrics'!$H:$H),"")</f>
        <v>Mayoritas</v>
      </c>
      <c r="T616" s="27" t="str">
        <f>IFERROR(_xlfn.XLOOKUP($B616,'Ownership Metrics'!$A:$A,'Ownership Metrics'!$I:$I),"")</f>
        <v>Tinggi</v>
      </c>
      <c r="U616" s="27">
        <f>IF(COUNTIFS($B$2:$B616,$B616,$D$2:$D616,$D616)=1,1,0)</f>
        <v>1</v>
      </c>
      <c r="V616" s="27">
        <f t="shared" si="28"/>
        <v>1.29</v>
      </c>
      <c r="W616" s="27">
        <f t="shared" si="29"/>
        <v>6</v>
      </c>
      <c r="X616" s="27">
        <f t="shared" si="27"/>
        <v>1.2899999384</v>
      </c>
    </row>
    <row r="617" spans="1:24" x14ac:dyDescent="0.25">
      <c r="A617" s="26">
        <v>46265</v>
      </c>
      <c r="B617" s="27" t="s">
        <v>10233</v>
      </c>
      <c r="C617" s="27" t="s">
        <v>825</v>
      </c>
      <c r="D617" s="27" t="s">
        <v>826</v>
      </c>
      <c r="E617" s="27" t="s">
        <v>22</v>
      </c>
      <c r="F617" s="27" t="s">
        <v>23</v>
      </c>
      <c r="G617" s="27"/>
      <c r="H617" s="27"/>
      <c r="I617" s="28">
        <v>0</v>
      </c>
      <c r="J617" s="28">
        <v>888900000</v>
      </c>
      <c r="K617" s="28">
        <v>888900000</v>
      </c>
      <c r="L617" s="29">
        <v>78.84</v>
      </c>
      <c r="M617" s="29">
        <f>IFERROR(_xlfn.XLOOKUP($B617,'Ownership Metrics'!$A:$A,'Ownership Metrics'!$B:$B),"")</f>
        <v>21.16</v>
      </c>
      <c r="N617" s="28">
        <f>IFERROR(_xlfn.XLOOKUP($B617,'Ownership Metrics'!$A:$A,'Ownership Metrics'!$C:$C),"")</f>
        <v>6216</v>
      </c>
      <c r="O617" s="29">
        <f>IFERROR(_xlfn.XLOOKUP($B617,'Ownership Metrics'!$A:$A,'Ownership Metrics'!$D:$D),"")</f>
        <v>78.84</v>
      </c>
      <c r="P617" s="29">
        <f>IFERROR(_xlfn.XLOOKUP($B617,'Ownership Metrics'!$A:$A,'Ownership Metrics'!$E:$E),"")</f>
        <v>78.84</v>
      </c>
      <c r="Q617" s="30">
        <f>IFERROR(_xlfn.XLOOKUP($B617,'Ownership Metrics'!$A:$A,'Ownership Metrics'!$F:$F),"")</f>
        <v>1</v>
      </c>
      <c r="R617" s="30">
        <f>IFERROR(_xlfn.XLOOKUP($B617,'Ownership Metrics'!$A:$A,'Ownership Metrics'!$G:$G),"")</f>
        <v>76</v>
      </c>
      <c r="S617" s="27" t="str">
        <f>IFERROR(_xlfn.XLOOKUP($B617,'Ownership Metrics'!$A:$A,'Ownership Metrics'!$H:$H),"")</f>
        <v>Mayoritas</v>
      </c>
      <c r="T617" s="27" t="str">
        <f>IFERROR(_xlfn.XLOOKUP($B617,'Ownership Metrics'!$A:$A,'Ownership Metrics'!$I:$I),"")</f>
        <v>Tinggi</v>
      </c>
      <c r="U617" s="27">
        <f>IF(COUNTIFS($B$2:$B617,$B617,$D$2:$D617,$D617)=1,1,0)</f>
        <v>1</v>
      </c>
      <c r="V617" s="27">
        <f t="shared" si="28"/>
        <v>78.84</v>
      </c>
      <c r="W617" s="27">
        <f t="shared" si="29"/>
        <v>1</v>
      </c>
      <c r="X617" s="27">
        <f t="shared" si="27"/>
        <v>78.839999938299997</v>
      </c>
    </row>
    <row r="618" spans="1:24" x14ac:dyDescent="0.25">
      <c r="A618" s="26">
        <v>46265</v>
      </c>
      <c r="B618" s="27" t="s">
        <v>10234</v>
      </c>
      <c r="C618" s="27" t="s">
        <v>828</v>
      </c>
      <c r="D618" s="27" t="s">
        <v>829</v>
      </c>
      <c r="E618" s="27" t="s">
        <v>22</v>
      </c>
      <c r="F618" s="27" t="s">
        <v>23</v>
      </c>
      <c r="G618" s="27"/>
      <c r="H618" s="27" t="s">
        <v>24</v>
      </c>
      <c r="I618" s="28">
        <v>88000000</v>
      </c>
      <c r="J618" s="28">
        <v>0</v>
      </c>
      <c r="K618" s="28">
        <v>88000000</v>
      </c>
      <c r="L618" s="29">
        <v>4.8899999999999997</v>
      </c>
      <c r="M618" s="29">
        <f>IFERROR(_xlfn.XLOOKUP($B618,'Ownership Metrics'!$A:$A,'Ownership Metrics'!$B:$B),"")</f>
        <v>8.67</v>
      </c>
      <c r="N618" s="28">
        <f>IFERROR(_xlfn.XLOOKUP($B618,'Ownership Metrics'!$A:$A,'Ownership Metrics'!$C:$C),"")</f>
        <v>1247</v>
      </c>
      <c r="O618" s="29">
        <f>IFERROR(_xlfn.XLOOKUP($B618,'Ownership Metrics'!$A:$A,'Ownership Metrics'!$D:$D),"")</f>
        <v>17.79</v>
      </c>
      <c r="P618" s="29">
        <f>IFERROR(_xlfn.XLOOKUP($B618,'Ownership Metrics'!$A:$A,'Ownership Metrics'!$E:$E),"")</f>
        <v>50.71</v>
      </c>
      <c r="Q618" s="30">
        <f>IFERROR(_xlfn.XLOOKUP($B618,'Ownership Metrics'!$A:$A,'Ownership Metrics'!$F:$F),"")</f>
        <v>11</v>
      </c>
      <c r="R618" s="30">
        <f>IFERROR(_xlfn.XLOOKUP($B618,'Ownership Metrics'!$A:$A,'Ownership Metrics'!$G:$G),"")</f>
        <v>33</v>
      </c>
      <c r="S618" s="27" t="str">
        <f>IFERROR(_xlfn.XLOOKUP($B618,'Ownership Metrics'!$A:$A,'Ownership Metrics'!$H:$H),"")</f>
        <v>Moderat</v>
      </c>
      <c r="T618" s="27" t="str">
        <f>IFERROR(_xlfn.XLOOKUP($B618,'Ownership Metrics'!$A:$A,'Ownership Metrics'!$I:$I),"")</f>
        <v>Sedang</v>
      </c>
      <c r="U618" s="27">
        <f>IF(COUNTIFS($B$2:$B618,$B618,$D$2:$D618,$D618)=1,1,0)</f>
        <v>1</v>
      </c>
      <c r="V618" s="27">
        <f t="shared" si="28"/>
        <v>4.8899999999999997</v>
      </c>
      <c r="W618" s="27">
        <f t="shared" si="29"/>
        <v>6</v>
      </c>
      <c r="X618" s="27">
        <f t="shared" si="27"/>
        <v>4.8899999381999999</v>
      </c>
    </row>
    <row r="619" spans="1:24" x14ac:dyDescent="0.25">
      <c r="A619" s="26">
        <v>46265</v>
      </c>
      <c r="B619" s="27" t="s">
        <v>10234</v>
      </c>
      <c r="C619" s="27" t="s">
        <v>828</v>
      </c>
      <c r="D619" s="27" t="s">
        <v>830</v>
      </c>
      <c r="E619" s="27" t="s">
        <v>35</v>
      </c>
      <c r="F619" s="27" t="s">
        <v>23</v>
      </c>
      <c r="G619" s="27" t="s">
        <v>36</v>
      </c>
      <c r="H619" s="27" t="s">
        <v>24</v>
      </c>
      <c r="I619" s="28">
        <v>0</v>
      </c>
      <c r="J619" s="28">
        <v>296400000</v>
      </c>
      <c r="K619" s="28">
        <v>296400000</v>
      </c>
      <c r="L619" s="29">
        <v>16.47</v>
      </c>
      <c r="M619" s="29">
        <f>IFERROR(_xlfn.XLOOKUP($B619,'Ownership Metrics'!$A:$A,'Ownership Metrics'!$B:$B),"")</f>
        <v>8.67</v>
      </c>
      <c r="N619" s="28">
        <f>IFERROR(_xlfn.XLOOKUP($B619,'Ownership Metrics'!$A:$A,'Ownership Metrics'!$C:$C),"")</f>
        <v>1247</v>
      </c>
      <c r="O619" s="29">
        <f>IFERROR(_xlfn.XLOOKUP($B619,'Ownership Metrics'!$A:$A,'Ownership Metrics'!$D:$D),"")</f>
        <v>17.79</v>
      </c>
      <c r="P619" s="29">
        <f>IFERROR(_xlfn.XLOOKUP($B619,'Ownership Metrics'!$A:$A,'Ownership Metrics'!$E:$E),"")</f>
        <v>50.71</v>
      </c>
      <c r="Q619" s="30">
        <f>IFERROR(_xlfn.XLOOKUP($B619,'Ownership Metrics'!$A:$A,'Ownership Metrics'!$F:$F),"")</f>
        <v>11</v>
      </c>
      <c r="R619" s="30">
        <f>IFERROR(_xlfn.XLOOKUP($B619,'Ownership Metrics'!$A:$A,'Ownership Metrics'!$G:$G),"")</f>
        <v>33</v>
      </c>
      <c r="S619" s="27" t="str">
        <f>IFERROR(_xlfn.XLOOKUP($B619,'Ownership Metrics'!$A:$A,'Ownership Metrics'!$H:$H),"")</f>
        <v>Moderat</v>
      </c>
      <c r="T619" s="27" t="str">
        <f>IFERROR(_xlfn.XLOOKUP($B619,'Ownership Metrics'!$A:$A,'Ownership Metrics'!$I:$I),"")</f>
        <v>Sedang</v>
      </c>
      <c r="U619" s="27">
        <f>IF(COUNTIFS($B$2:$B619,$B619,$D$2:$D619,$D619)=1,1,0)</f>
        <v>1</v>
      </c>
      <c r="V619" s="27">
        <f t="shared" si="28"/>
        <v>16.47</v>
      </c>
      <c r="W619" s="27">
        <f t="shared" si="29"/>
        <v>2</v>
      </c>
      <c r="X619" s="27">
        <f t="shared" si="27"/>
        <v>16.469999938099999</v>
      </c>
    </row>
    <row r="620" spans="1:24" x14ac:dyDescent="0.25">
      <c r="A620" s="26">
        <v>46265</v>
      </c>
      <c r="B620" s="27" t="s">
        <v>10234</v>
      </c>
      <c r="C620" s="27" t="s">
        <v>828</v>
      </c>
      <c r="D620" s="27" t="s">
        <v>831</v>
      </c>
      <c r="E620" s="27" t="s">
        <v>35</v>
      </c>
      <c r="F620" s="27" t="s">
        <v>23</v>
      </c>
      <c r="G620" s="27" t="s">
        <v>36</v>
      </c>
      <c r="H620" s="27" t="s">
        <v>24</v>
      </c>
      <c r="I620" s="28">
        <v>60640000</v>
      </c>
      <c r="J620" s="28">
        <v>0</v>
      </c>
      <c r="K620" s="28">
        <v>60640000</v>
      </c>
      <c r="L620" s="29">
        <v>3.37</v>
      </c>
      <c r="M620" s="29">
        <f>IFERROR(_xlfn.XLOOKUP($B620,'Ownership Metrics'!$A:$A,'Ownership Metrics'!$B:$B),"")</f>
        <v>8.67</v>
      </c>
      <c r="N620" s="28">
        <f>IFERROR(_xlfn.XLOOKUP($B620,'Ownership Metrics'!$A:$A,'Ownership Metrics'!$C:$C),"")</f>
        <v>1247</v>
      </c>
      <c r="O620" s="29">
        <f>IFERROR(_xlfn.XLOOKUP($B620,'Ownership Metrics'!$A:$A,'Ownership Metrics'!$D:$D),"")</f>
        <v>17.79</v>
      </c>
      <c r="P620" s="29">
        <f>IFERROR(_xlfn.XLOOKUP($B620,'Ownership Metrics'!$A:$A,'Ownership Metrics'!$E:$E),"")</f>
        <v>50.71</v>
      </c>
      <c r="Q620" s="30">
        <f>IFERROR(_xlfn.XLOOKUP($B620,'Ownership Metrics'!$A:$A,'Ownership Metrics'!$F:$F),"")</f>
        <v>11</v>
      </c>
      <c r="R620" s="30">
        <f>IFERROR(_xlfn.XLOOKUP($B620,'Ownership Metrics'!$A:$A,'Ownership Metrics'!$G:$G),"")</f>
        <v>33</v>
      </c>
      <c r="S620" s="27" t="str">
        <f>IFERROR(_xlfn.XLOOKUP($B620,'Ownership Metrics'!$A:$A,'Ownership Metrics'!$H:$H),"")</f>
        <v>Moderat</v>
      </c>
      <c r="T620" s="27" t="str">
        <f>IFERROR(_xlfn.XLOOKUP($B620,'Ownership Metrics'!$A:$A,'Ownership Metrics'!$I:$I),"")</f>
        <v>Sedang</v>
      </c>
      <c r="U620" s="27">
        <f>IF(COUNTIFS($B$2:$B620,$B620,$D$2:$D620,$D620)=1,1,0)</f>
        <v>1</v>
      </c>
      <c r="V620" s="27">
        <f t="shared" si="28"/>
        <v>3.37</v>
      </c>
      <c r="W620" s="27">
        <f t="shared" si="29"/>
        <v>7</v>
      </c>
      <c r="X620" s="27">
        <f t="shared" si="27"/>
        <v>3.3699999380000003</v>
      </c>
    </row>
    <row r="621" spans="1:24" x14ac:dyDescent="0.25">
      <c r="A621" s="26">
        <v>46265</v>
      </c>
      <c r="B621" s="27" t="s">
        <v>10234</v>
      </c>
      <c r="C621" s="27" t="s">
        <v>828</v>
      </c>
      <c r="D621" s="27" t="s">
        <v>832</v>
      </c>
      <c r="E621" s="27" t="s">
        <v>35</v>
      </c>
      <c r="F621" s="27" t="s">
        <v>23</v>
      </c>
      <c r="G621" s="27" t="s">
        <v>36</v>
      </c>
      <c r="H621" s="27" t="s">
        <v>24</v>
      </c>
      <c r="I621" s="28">
        <v>49570100</v>
      </c>
      <c r="J621" s="28">
        <v>0</v>
      </c>
      <c r="K621" s="28">
        <v>49570100</v>
      </c>
      <c r="L621" s="29">
        <v>2.75</v>
      </c>
      <c r="M621" s="29">
        <f>IFERROR(_xlfn.XLOOKUP($B621,'Ownership Metrics'!$A:$A,'Ownership Metrics'!$B:$B),"")</f>
        <v>8.67</v>
      </c>
      <c r="N621" s="28">
        <f>IFERROR(_xlfn.XLOOKUP($B621,'Ownership Metrics'!$A:$A,'Ownership Metrics'!$C:$C),"")</f>
        <v>1247</v>
      </c>
      <c r="O621" s="29">
        <f>IFERROR(_xlfn.XLOOKUP($B621,'Ownership Metrics'!$A:$A,'Ownership Metrics'!$D:$D),"")</f>
        <v>17.79</v>
      </c>
      <c r="P621" s="29">
        <f>IFERROR(_xlfn.XLOOKUP($B621,'Ownership Metrics'!$A:$A,'Ownership Metrics'!$E:$E),"")</f>
        <v>50.71</v>
      </c>
      <c r="Q621" s="30">
        <f>IFERROR(_xlfn.XLOOKUP($B621,'Ownership Metrics'!$A:$A,'Ownership Metrics'!$F:$F),"")</f>
        <v>11</v>
      </c>
      <c r="R621" s="30">
        <f>IFERROR(_xlfn.XLOOKUP($B621,'Ownership Metrics'!$A:$A,'Ownership Metrics'!$G:$G),"")</f>
        <v>33</v>
      </c>
      <c r="S621" s="27" t="str">
        <f>IFERROR(_xlfn.XLOOKUP($B621,'Ownership Metrics'!$A:$A,'Ownership Metrics'!$H:$H),"")</f>
        <v>Moderat</v>
      </c>
      <c r="T621" s="27" t="str">
        <f>IFERROR(_xlfn.XLOOKUP($B621,'Ownership Metrics'!$A:$A,'Ownership Metrics'!$I:$I),"")</f>
        <v>Sedang</v>
      </c>
      <c r="U621" s="27">
        <f>IF(COUNTIFS($B$2:$B621,$B621,$D$2:$D621,$D621)=1,1,0)</f>
        <v>1</v>
      </c>
      <c r="V621" s="27">
        <f t="shared" si="28"/>
        <v>2.75</v>
      </c>
      <c r="W621" s="27">
        <f t="shared" si="29"/>
        <v>8</v>
      </c>
      <c r="X621" s="27">
        <f t="shared" si="27"/>
        <v>2.7499999379000002</v>
      </c>
    </row>
    <row r="622" spans="1:24" x14ac:dyDescent="0.25">
      <c r="A622" s="26">
        <v>46265</v>
      </c>
      <c r="B622" s="27" t="s">
        <v>10234</v>
      </c>
      <c r="C622" s="27" t="s">
        <v>828</v>
      </c>
      <c r="D622" s="27" t="s">
        <v>833</v>
      </c>
      <c r="E622" s="27" t="s">
        <v>35</v>
      </c>
      <c r="F622" s="27" t="s">
        <v>23</v>
      </c>
      <c r="G622" s="27" t="s">
        <v>36</v>
      </c>
      <c r="H622" s="27" t="s">
        <v>24</v>
      </c>
      <c r="I622" s="28">
        <v>80000</v>
      </c>
      <c r="J622" s="28">
        <v>296016000</v>
      </c>
      <c r="K622" s="28">
        <v>296096000</v>
      </c>
      <c r="L622" s="29">
        <v>16.45</v>
      </c>
      <c r="M622" s="29">
        <f>IFERROR(_xlfn.XLOOKUP($B622,'Ownership Metrics'!$A:$A,'Ownership Metrics'!$B:$B),"")</f>
        <v>8.67</v>
      </c>
      <c r="N622" s="28">
        <f>IFERROR(_xlfn.XLOOKUP($B622,'Ownership Metrics'!$A:$A,'Ownership Metrics'!$C:$C),"")</f>
        <v>1247</v>
      </c>
      <c r="O622" s="29">
        <f>IFERROR(_xlfn.XLOOKUP($B622,'Ownership Metrics'!$A:$A,'Ownership Metrics'!$D:$D),"")</f>
        <v>17.79</v>
      </c>
      <c r="P622" s="29">
        <f>IFERROR(_xlfn.XLOOKUP($B622,'Ownership Metrics'!$A:$A,'Ownership Metrics'!$E:$E),"")</f>
        <v>50.71</v>
      </c>
      <c r="Q622" s="30">
        <f>IFERROR(_xlfn.XLOOKUP($B622,'Ownership Metrics'!$A:$A,'Ownership Metrics'!$F:$F),"")</f>
        <v>11</v>
      </c>
      <c r="R622" s="30">
        <f>IFERROR(_xlfn.XLOOKUP($B622,'Ownership Metrics'!$A:$A,'Ownership Metrics'!$G:$G),"")</f>
        <v>33</v>
      </c>
      <c r="S622" s="27" t="str">
        <f>IFERROR(_xlfn.XLOOKUP($B622,'Ownership Metrics'!$A:$A,'Ownership Metrics'!$H:$H),"")</f>
        <v>Moderat</v>
      </c>
      <c r="T622" s="27" t="str">
        <f>IFERROR(_xlfn.XLOOKUP($B622,'Ownership Metrics'!$A:$A,'Ownership Metrics'!$I:$I),"")</f>
        <v>Sedang</v>
      </c>
      <c r="U622" s="27">
        <f>IF(COUNTIFS($B$2:$B622,$B622,$D$2:$D622,$D622)=1,1,0)</f>
        <v>1</v>
      </c>
      <c r="V622" s="27">
        <f t="shared" si="28"/>
        <v>16.45</v>
      </c>
      <c r="W622" s="27">
        <f t="shared" si="29"/>
        <v>3</v>
      </c>
      <c r="X622" s="27">
        <f t="shared" si="27"/>
        <v>16.449999937799998</v>
      </c>
    </row>
    <row r="623" spans="1:24" x14ac:dyDescent="0.25">
      <c r="A623" s="26">
        <v>46265</v>
      </c>
      <c r="B623" s="27" t="s">
        <v>10234</v>
      </c>
      <c r="C623" s="27" t="s">
        <v>828</v>
      </c>
      <c r="D623" s="27" t="s">
        <v>834</v>
      </c>
      <c r="E623" s="27" t="s">
        <v>35</v>
      </c>
      <c r="F623" s="27" t="s">
        <v>23</v>
      </c>
      <c r="G623" s="27" t="s">
        <v>36</v>
      </c>
      <c r="H623" s="27" t="s">
        <v>24</v>
      </c>
      <c r="I623" s="28">
        <v>0</v>
      </c>
      <c r="J623" s="28">
        <v>146000000</v>
      </c>
      <c r="K623" s="28">
        <v>146000000</v>
      </c>
      <c r="L623" s="29">
        <v>8.11</v>
      </c>
      <c r="M623" s="29">
        <f>IFERROR(_xlfn.XLOOKUP($B623,'Ownership Metrics'!$A:$A,'Ownership Metrics'!$B:$B),"")</f>
        <v>8.67</v>
      </c>
      <c r="N623" s="28">
        <f>IFERROR(_xlfn.XLOOKUP($B623,'Ownership Metrics'!$A:$A,'Ownership Metrics'!$C:$C),"")</f>
        <v>1247</v>
      </c>
      <c r="O623" s="29">
        <f>IFERROR(_xlfn.XLOOKUP($B623,'Ownership Metrics'!$A:$A,'Ownership Metrics'!$D:$D),"")</f>
        <v>17.79</v>
      </c>
      <c r="P623" s="29">
        <f>IFERROR(_xlfn.XLOOKUP($B623,'Ownership Metrics'!$A:$A,'Ownership Metrics'!$E:$E),"")</f>
        <v>50.71</v>
      </c>
      <c r="Q623" s="30">
        <f>IFERROR(_xlfn.XLOOKUP($B623,'Ownership Metrics'!$A:$A,'Ownership Metrics'!$F:$F),"")</f>
        <v>11</v>
      </c>
      <c r="R623" s="30">
        <f>IFERROR(_xlfn.XLOOKUP($B623,'Ownership Metrics'!$A:$A,'Ownership Metrics'!$G:$G),"")</f>
        <v>33</v>
      </c>
      <c r="S623" s="27" t="str">
        <f>IFERROR(_xlfn.XLOOKUP($B623,'Ownership Metrics'!$A:$A,'Ownership Metrics'!$H:$H),"")</f>
        <v>Moderat</v>
      </c>
      <c r="T623" s="27" t="str">
        <f>IFERROR(_xlfn.XLOOKUP($B623,'Ownership Metrics'!$A:$A,'Ownership Metrics'!$I:$I),"")</f>
        <v>Sedang</v>
      </c>
      <c r="U623" s="27">
        <f>IF(COUNTIFS($B$2:$B623,$B623,$D$2:$D623,$D623)=1,1,0)</f>
        <v>1</v>
      </c>
      <c r="V623" s="27">
        <f t="shared" si="28"/>
        <v>8.11</v>
      </c>
      <c r="W623" s="27">
        <f t="shared" si="29"/>
        <v>5</v>
      </c>
      <c r="X623" s="27">
        <f t="shared" si="27"/>
        <v>8.1099999376999996</v>
      </c>
    </row>
    <row r="624" spans="1:24" x14ac:dyDescent="0.25">
      <c r="A624" s="26">
        <v>46265</v>
      </c>
      <c r="B624" s="27" t="s">
        <v>10234</v>
      </c>
      <c r="C624" s="27" t="s">
        <v>828</v>
      </c>
      <c r="D624" s="27" t="s">
        <v>835</v>
      </c>
      <c r="E624" s="27" t="s">
        <v>35</v>
      </c>
      <c r="F624" s="27" t="s">
        <v>23</v>
      </c>
      <c r="G624" s="27" t="s">
        <v>36</v>
      </c>
      <c r="H624" s="27" t="s">
        <v>24</v>
      </c>
      <c r="I624" s="28">
        <v>0</v>
      </c>
      <c r="J624" s="28">
        <v>25760000</v>
      </c>
      <c r="K624" s="28">
        <v>25760000</v>
      </c>
      <c r="L624" s="29">
        <v>1.43</v>
      </c>
      <c r="M624" s="29">
        <f>IFERROR(_xlfn.XLOOKUP($B624,'Ownership Metrics'!$A:$A,'Ownership Metrics'!$B:$B),"")</f>
        <v>8.67</v>
      </c>
      <c r="N624" s="28">
        <f>IFERROR(_xlfn.XLOOKUP($B624,'Ownership Metrics'!$A:$A,'Ownership Metrics'!$C:$C),"")</f>
        <v>1247</v>
      </c>
      <c r="O624" s="29">
        <f>IFERROR(_xlfn.XLOOKUP($B624,'Ownership Metrics'!$A:$A,'Ownership Metrics'!$D:$D),"")</f>
        <v>17.79</v>
      </c>
      <c r="P624" s="29">
        <f>IFERROR(_xlfn.XLOOKUP($B624,'Ownership Metrics'!$A:$A,'Ownership Metrics'!$E:$E),"")</f>
        <v>50.71</v>
      </c>
      <c r="Q624" s="30">
        <f>IFERROR(_xlfn.XLOOKUP($B624,'Ownership Metrics'!$A:$A,'Ownership Metrics'!$F:$F),"")</f>
        <v>11</v>
      </c>
      <c r="R624" s="30">
        <f>IFERROR(_xlfn.XLOOKUP($B624,'Ownership Metrics'!$A:$A,'Ownership Metrics'!$G:$G),"")</f>
        <v>33</v>
      </c>
      <c r="S624" s="27" t="str">
        <f>IFERROR(_xlfn.XLOOKUP($B624,'Ownership Metrics'!$A:$A,'Ownership Metrics'!$H:$H),"")</f>
        <v>Moderat</v>
      </c>
      <c r="T624" s="27" t="str">
        <f>IFERROR(_xlfn.XLOOKUP($B624,'Ownership Metrics'!$A:$A,'Ownership Metrics'!$I:$I),"")</f>
        <v>Sedang</v>
      </c>
      <c r="U624" s="27">
        <f>IF(COUNTIFS($B$2:$B624,$B624,$D$2:$D624,$D624)=1,1,0)</f>
        <v>1</v>
      </c>
      <c r="V624" s="27">
        <f t="shared" si="28"/>
        <v>1.43</v>
      </c>
      <c r="W624" s="27">
        <f t="shared" si="29"/>
        <v>10</v>
      </c>
      <c r="X624" s="27">
        <f t="shared" si="27"/>
        <v>1.4299999375999999</v>
      </c>
    </row>
    <row r="625" spans="1:24" x14ac:dyDescent="0.25">
      <c r="A625" s="26">
        <v>46265</v>
      </c>
      <c r="B625" s="27" t="s">
        <v>10234</v>
      </c>
      <c r="C625" s="27" t="s">
        <v>828</v>
      </c>
      <c r="D625" s="27" t="s">
        <v>836</v>
      </c>
      <c r="E625" s="27" t="s">
        <v>35</v>
      </c>
      <c r="F625" s="27" t="s">
        <v>23</v>
      </c>
      <c r="G625" s="27" t="s">
        <v>36</v>
      </c>
      <c r="H625" s="27" t="s">
        <v>24</v>
      </c>
      <c r="I625" s="28">
        <v>0</v>
      </c>
      <c r="J625" s="28">
        <v>296016000</v>
      </c>
      <c r="K625" s="28">
        <v>296016000</v>
      </c>
      <c r="L625" s="29">
        <v>16.45</v>
      </c>
      <c r="M625" s="29">
        <f>IFERROR(_xlfn.XLOOKUP($B625,'Ownership Metrics'!$A:$A,'Ownership Metrics'!$B:$B),"")</f>
        <v>8.67</v>
      </c>
      <c r="N625" s="28">
        <f>IFERROR(_xlfn.XLOOKUP($B625,'Ownership Metrics'!$A:$A,'Ownership Metrics'!$C:$C),"")</f>
        <v>1247</v>
      </c>
      <c r="O625" s="29">
        <f>IFERROR(_xlfn.XLOOKUP($B625,'Ownership Metrics'!$A:$A,'Ownership Metrics'!$D:$D),"")</f>
        <v>17.79</v>
      </c>
      <c r="P625" s="29">
        <f>IFERROR(_xlfn.XLOOKUP($B625,'Ownership Metrics'!$A:$A,'Ownership Metrics'!$E:$E),"")</f>
        <v>50.71</v>
      </c>
      <c r="Q625" s="30">
        <f>IFERROR(_xlfn.XLOOKUP($B625,'Ownership Metrics'!$A:$A,'Ownership Metrics'!$F:$F),"")</f>
        <v>11</v>
      </c>
      <c r="R625" s="30">
        <f>IFERROR(_xlfn.XLOOKUP($B625,'Ownership Metrics'!$A:$A,'Ownership Metrics'!$G:$G),"")</f>
        <v>33</v>
      </c>
      <c r="S625" s="27" t="str">
        <f>IFERROR(_xlfn.XLOOKUP($B625,'Ownership Metrics'!$A:$A,'Ownership Metrics'!$H:$H),"")</f>
        <v>Moderat</v>
      </c>
      <c r="T625" s="27" t="str">
        <f>IFERROR(_xlfn.XLOOKUP($B625,'Ownership Metrics'!$A:$A,'Ownership Metrics'!$I:$I),"")</f>
        <v>Sedang</v>
      </c>
      <c r="U625" s="27">
        <f>IF(COUNTIFS($B$2:$B625,$B625,$D$2:$D625,$D625)=1,1,0)</f>
        <v>1</v>
      </c>
      <c r="V625" s="27">
        <f t="shared" si="28"/>
        <v>16.45</v>
      </c>
      <c r="W625" s="27">
        <f t="shared" si="29"/>
        <v>4</v>
      </c>
      <c r="X625" s="27">
        <f t="shared" si="27"/>
        <v>16.449999937499999</v>
      </c>
    </row>
    <row r="626" spans="1:24" x14ac:dyDescent="0.25">
      <c r="A626" s="26">
        <v>46265</v>
      </c>
      <c r="B626" s="27" t="s">
        <v>10234</v>
      </c>
      <c r="C626" s="27" t="s">
        <v>828</v>
      </c>
      <c r="D626" s="27" t="s">
        <v>837</v>
      </c>
      <c r="E626" s="27" t="s">
        <v>35</v>
      </c>
      <c r="F626" s="27" t="s">
        <v>23</v>
      </c>
      <c r="G626" s="27" t="s">
        <v>36</v>
      </c>
      <c r="H626" s="27" t="s">
        <v>24</v>
      </c>
      <c r="I626" s="28">
        <v>24253200</v>
      </c>
      <c r="J626" s="28">
        <v>296016000</v>
      </c>
      <c r="K626" s="28">
        <v>320269200</v>
      </c>
      <c r="L626" s="29">
        <v>17.79</v>
      </c>
      <c r="M626" s="29">
        <f>IFERROR(_xlfn.XLOOKUP($B626,'Ownership Metrics'!$A:$A,'Ownership Metrics'!$B:$B),"")</f>
        <v>8.67</v>
      </c>
      <c r="N626" s="28">
        <f>IFERROR(_xlfn.XLOOKUP($B626,'Ownership Metrics'!$A:$A,'Ownership Metrics'!$C:$C),"")</f>
        <v>1247</v>
      </c>
      <c r="O626" s="29">
        <f>IFERROR(_xlfn.XLOOKUP($B626,'Ownership Metrics'!$A:$A,'Ownership Metrics'!$D:$D),"")</f>
        <v>17.79</v>
      </c>
      <c r="P626" s="29">
        <f>IFERROR(_xlfn.XLOOKUP($B626,'Ownership Metrics'!$A:$A,'Ownership Metrics'!$E:$E),"")</f>
        <v>50.71</v>
      </c>
      <c r="Q626" s="30">
        <f>IFERROR(_xlfn.XLOOKUP($B626,'Ownership Metrics'!$A:$A,'Ownership Metrics'!$F:$F),"")</f>
        <v>11</v>
      </c>
      <c r="R626" s="30">
        <f>IFERROR(_xlfn.XLOOKUP($B626,'Ownership Metrics'!$A:$A,'Ownership Metrics'!$G:$G),"")</f>
        <v>33</v>
      </c>
      <c r="S626" s="27" t="str">
        <f>IFERROR(_xlfn.XLOOKUP($B626,'Ownership Metrics'!$A:$A,'Ownership Metrics'!$H:$H),"")</f>
        <v>Moderat</v>
      </c>
      <c r="T626" s="27" t="str">
        <f>IFERROR(_xlfn.XLOOKUP($B626,'Ownership Metrics'!$A:$A,'Ownership Metrics'!$I:$I),"")</f>
        <v>Sedang</v>
      </c>
      <c r="U626" s="27">
        <f>IF(COUNTIFS($B$2:$B626,$B626,$D$2:$D626,$D626)=1,1,0)</f>
        <v>1</v>
      </c>
      <c r="V626" s="27">
        <f t="shared" si="28"/>
        <v>17.79</v>
      </c>
      <c r="W626" s="27">
        <f t="shared" si="29"/>
        <v>1</v>
      </c>
      <c r="X626" s="27">
        <f t="shared" si="27"/>
        <v>17.789999937399998</v>
      </c>
    </row>
    <row r="627" spans="1:24" x14ac:dyDescent="0.25">
      <c r="A627" s="26">
        <v>46265</v>
      </c>
      <c r="B627" s="27" t="s">
        <v>10234</v>
      </c>
      <c r="C627" s="27" t="s">
        <v>828</v>
      </c>
      <c r="D627" s="27" t="s">
        <v>838</v>
      </c>
      <c r="E627" s="27" t="s">
        <v>35</v>
      </c>
      <c r="F627" s="27" t="s">
        <v>23</v>
      </c>
      <c r="G627" s="27" t="s">
        <v>36</v>
      </c>
      <c r="H627" s="27" t="s">
        <v>36</v>
      </c>
      <c r="I627" s="28">
        <v>0</v>
      </c>
      <c r="J627" s="28">
        <v>43792000</v>
      </c>
      <c r="K627" s="28">
        <v>43792000</v>
      </c>
      <c r="L627" s="29">
        <v>2.4300000000000002</v>
      </c>
      <c r="M627" s="29">
        <f>IFERROR(_xlfn.XLOOKUP($B627,'Ownership Metrics'!$A:$A,'Ownership Metrics'!$B:$B),"")</f>
        <v>8.67</v>
      </c>
      <c r="N627" s="28">
        <f>IFERROR(_xlfn.XLOOKUP($B627,'Ownership Metrics'!$A:$A,'Ownership Metrics'!$C:$C),"")</f>
        <v>1247</v>
      </c>
      <c r="O627" s="29">
        <f>IFERROR(_xlfn.XLOOKUP($B627,'Ownership Metrics'!$A:$A,'Ownership Metrics'!$D:$D),"")</f>
        <v>17.79</v>
      </c>
      <c r="P627" s="29">
        <f>IFERROR(_xlfn.XLOOKUP($B627,'Ownership Metrics'!$A:$A,'Ownership Metrics'!$E:$E),"")</f>
        <v>50.71</v>
      </c>
      <c r="Q627" s="30">
        <f>IFERROR(_xlfn.XLOOKUP($B627,'Ownership Metrics'!$A:$A,'Ownership Metrics'!$F:$F),"")</f>
        <v>11</v>
      </c>
      <c r="R627" s="30">
        <f>IFERROR(_xlfn.XLOOKUP($B627,'Ownership Metrics'!$A:$A,'Ownership Metrics'!$G:$G),"")</f>
        <v>33</v>
      </c>
      <c r="S627" s="27" t="str">
        <f>IFERROR(_xlfn.XLOOKUP($B627,'Ownership Metrics'!$A:$A,'Ownership Metrics'!$H:$H),"")</f>
        <v>Moderat</v>
      </c>
      <c r="T627" s="27" t="str">
        <f>IFERROR(_xlfn.XLOOKUP($B627,'Ownership Metrics'!$A:$A,'Ownership Metrics'!$I:$I),"")</f>
        <v>Sedang</v>
      </c>
      <c r="U627" s="27">
        <f>IF(COUNTIFS($B$2:$B627,$B627,$D$2:$D627,$D627)=1,1,0)</f>
        <v>1</v>
      </c>
      <c r="V627" s="27">
        <f t="shared" si="28"/>
        <v>2.4300000000000002</v>
      </c>
      <c r="W627" s="27">
        <f t="shared" si="29"/>
        <v>9</v>
      </c>
      <c r="X627" s="27">
        <f t="shared" si="27"/>
        <v>2.4299999373000003</v>
      </c>
    </row>
    <row r="628" spans="1:24" x14ac:dyDescent="0.25">
      <c r="A628" s="26">
        <v>46265</v>
      </c>
      <c r="B628" s="27" t="s">
        <v>10234</v>
      </c>
      <c r="C628" s="27" t="s">
        <v>828</v>
      </c>
      <c r="D628" s="27" t="s">
        <v>839</v>
      </c>
      <c r="E628" s="27" t="s">
        <v>35</v>
      </c>
      <c r="F628" s="27" t="s">
        <v>23</v>
      </c>
      <c r="G628" s="27" t="s">
        <v>36</v>
      </c>
      <c r="H628" s="27"/>
      <c r="I628" s="28">
        <v>21346900</v>
      </c>
      <c r="J628" s="28">
        <v>0</v>
      </c>
      <c r="K628" s="28">
        <v>21346900</v>
      </c>
      <c r="L628" s="29">
        <v>1.19</v>
      </c>
      <c r="M628" s="29">
        <f>IFERROR(_xlfn.XLOOKUP($B628,'Ownership Metrics'!$A:$A,'Ownership Metrics'!$B:$B),"")</f>
        <v>8.67</v>
      </c>
      <c r="N628" s="28">
        <f>IFERROR(_xlfn.XLOOKUP($B628,'Ownership Metrics'!$A:$A,'Ownership Metrics'!$C:$C),"")</f>
        <v>1247</v>
      </c>
      <c r="O628" s="29">
        <f>IFERROR(_xlfn.XLOOKUP($B628,'Ownership Metrics'!$A:$A,'Ownership Metrics'!$D:$D),"")</f>
        <v>17.79</v>
      </c>
      <c r="P628" s="29">
        <f>IFERROR(_xlfn.XLOOKUP($B628,'Ownership Metrics'!$A:$A,'Ownership Metrics'!$E:$E),"")</f>
        <v>50.71</v>
      </c>
      <c r="Q628" s="30">
        <f>IFERROR(_xlfn.XLOOKUP($B628,'Ownership Metrics'!$A:$A,'Ownership Metrics'!$F:$F),"")</f>
        <v>11</v>
      </c>
      <c r="R628" s="30">
        <f>IFERROR(_xlfn.XLOOKUP($B628,'Ownership Metrics'!$A:$A,'Ownership Metrics'!$G:$G),"")</f>
        <v>33</v>
      </c>
      <c r="S628" s="27" t="str">
        <f>IFERROR(_xlfn.XLOOKUP($B628,'Ownership Metrics'!$A:$A,'Ownership Metrics'!$H:$H),"")</f>
        <v>Moderat</v>
      </c>
      <c r="T628" s="27" t="str">
        <f>IFERROR(_xlfn.XLOOKUP($B628,'Ownership Metrics'!$A:$A,'Ownership Metrics'!$I:$I),"")</f>
        <v>Sedang</v>
      </c>
      <c r="U628" s="27">
        <f>IF(COUNTIFS($B$2:$B628,$B628,$D$2:$D628,$D628)=1,1,0)</f>
        <v>1</v>
      </c>
      <c r="V628" s="27">
        <f t="shared" si="28"/>
        <v>1.19</v>
      </c>
      <c r="W628" s="27">
        <f t="shared" si="29"/>
        <v>11</v>
      </c>
      <c r="X628" s="27">
        <f t="shared" si="27"/>
        <v>1.1899999371999999</v>
      </c>
    </row>
    <row r="629" spans="1:24" x14ac:dyDescent="0.25">
      <c r="A629" s="26">
        <v>46265</v>
      </c>
      <c r="B629" s="27" t="s">
        <v>10235</v>
      </c>
      <c r="C629" s="27" t="s">
        <v>841</v>
      </c>
      <c r="D629" s="27" t="s">
        <v>842</v>
      </c>
      <c r="E629" s="27"/>
      <c r="F629" s="27"/>
      <c r="G629" s="27"/>
      <c r="H629" s="27"/>
      <c r="I629" s="28">
        <v>0</v>
      </c>
      <c r="J629" s="28">
        <v>180038400</v>
      </c>
      <c r="K629" s="28">
        <v>180038400</v>
      </c>
      <c r="L629" s="29">
        <v>4.58</v>
      </c>
      <c r="M629" s="29">
        <f>IFERROR(_xlfn.XLOOKUP($B629,'Ownership Metrics'!$A:$A,'Ownership Metrics'!$B:$B),"")</f>
        <v>4.05</v>
      </c>
      <c r="N629" s="28">
        <f>IFERROR(_xlfn.XLOOKUP($B629,'Ownership Metrics'!$A:$A,'Ownership Metrics'!$C:$C),"")</f>
        <v>3667</v>
      </c>
      <c r="O629" s="29">
        <f>IFERROR(_xlfn.XLOOKUP($B629,'Ownership Metrics'!$A:$A,'Ownership Metrics'!$D:$D),"")</f>
        <v>59.7</v>
      </c>
      <c r="P629" s="29">
        <f>IFERROR(_xlfn.XLOOKUP($B629,'Ownership Metrics'!$A:$A,'Ownership Metrics'!$E:$E),"")</f>
        <v>69.13</v>
      </c>
      <c r="Q629" s="30">
        <f>IFERROR(_xlfn.XLOOKUP($B629,'Ownership Metrics'!$A:$A,'Ownership Metrics'!$F:$F),"")</f>
        <v>17</v>
      </c>
      <c r="R629" s="30">
        <f>IFERROR(_xlfn.XLOOKUP($B629,'Ownership Metrics'!$A:$A,'Ownership Metrics'!$G:$G),"")</f>
        <v>44</v>
      </c>
      <c r="S629" s="27" t="str">
        <f>IFERROR(_xlfn.XLOOKUP($B629,'Ownership Metrics'!$A:$A,'Ownership Metrics'!$H:$H),"")</f>
        <v>Mayoritas</v>
      </c>
      <c r="T629" s="27" t="str">
        <f>IFERROR(_xlfn.XLOOKUP($B629,'Ownership Metrics'!$A:$A,'Ownership Metrics'!$I:$I),"")</f>
        <v>Sedang</v>
      </c>
      <c r="U629" s="27">
        <f>IF(COUNTIFS($B$2:$B629,$B629,$D$2:$D629,$D629)=1,1,0)</f>
        <v>1</v>
      </c>
      <c r="V629" s="27">
        <f t="shared" si="28"/>
        <v>4.58</v>
      </c>
      <c r="W629" s="27">
        <f t="shared" si="29"/>
        <v>3</v>
      </c>
      <c r="X629" s="27">
        <f t="shared" si="27"/>
        <v>4.5799999371000002</v>
      </c>
    </row>
    <row r="630" spans="1:24" x14ac:dyDescent="0.25">
      <c r="A630" s="26">
        <v>46265</v>
      </c>
      <c r="B630" s="27" t="s">
        <v>10235</v>
      </c>
      <c r="C630" s="27" t="s">
        <v>841</v>
      </c>
      <c r="D630" s="27" t="s">
        <v>843</v>
      </c>
      <c r="E630" s="27"/>
      <c r="F630" s="27"/>
      <c r="G630" s="27"/>
      <c r="H630" s="27"/>
      <c r="I630" s="28">
        <v>0</v>
      </c>
      <c r="J630" s="28">
        <v>133625000</v>
      </c>
      <c r="K630" s="28">
        <v>133625000</v>
      </c>
      <c r="L630" s="29">
        <v>3.4</v>
      </c>
      <c r="M630" s="29">
        <f>IFERROR(_xlfn.XLOOKUP($B630,'Ownership Metrics'!$A:$A,'Ownership Metrics'!$B:$B),"")</f>
        <v>4.05</v>
      </c>
      <c r="N630" s="28">
        <f>IFERROR(_xlfn.XLOOKUP($B630,'Ownership Metrics'!$A:$A,'Ownership Metrics'!$C:$C),"")</f>
        <v>3667</v>
      </c>
      <c r="O630" s="29">
        <f>IFERROR(_xlfn.XLOOKUP($B630,'Ownership Metrics'!$A:$A,'Ownership Metrics'!$D:$D),"")</f>
        <v>59.7</v>
      </c>
      <c r="P630" s="29">
        <f>IFERROR(_xlfn.XLOOKUP($B630,'Ownership Metrics'!$A:$A,'Ownership Metrics'!$E:$E),"")</f>
        <v>69.13</v>
      </c>
      <c r="Q630" s="30">
        <f>IFERROR(_xlfn.XLOOKUP($B630,'Ownership Metrics'!$A:$A,'Ownership Metrics'!$F:$F),"")</f>
        <v>17</v>
      </c>
      <c r="R630" s="30">
        <f>IFERROR(_xlfn.XLOOKUP($B630,'Ownership Metrics'!$A:$A,'Ownership Metrics'!$G:$G),"")</f>
        <v>44</v>
      </c>
      <c r="S630" s="27" t="str">
        <f>IFERROR(_xlfn.XLOOKUP($B630,'Ownership Metrics'!$A:$A,'Ownership Metrics'!$H:$H),"")</f>
        <v>Mayoritas</v>
      </c>
      <c r="T630" s="27" t="str">
        <f>IFERROR(_xlfn.XLOOKUP($B630,'Ownership Metrics'!$A:$A,'Ownership Metrics'!$I:$I),"")</f>
        <v>Sedang</v>
      </c>
      <c r="U630" s="27">
        <f>IF(COUNTIFS($B$2:$B630,$B630,$D$2:$D630,$D630)=1,1,0)</f>
        <v>1</v>
      </c>
      <c r="V630" s="27">
        <f t="shared" si="28"/>
        <v>3.4</v>
      </c>
      <c r="W630" s="27">
        <f t="shared" si="29"/>
        <v>4</v>
      </c>
      <c r="X630" s="27">
        <f t="shared" si="27"/>
        <v>3.399999937</v>
      </c>
    </row>
    <row r="631" spans="1:24" x14ac:dyDescent="0.25">
      <c r="A631" s="26">
        <v>46265</v>
      </c>
      <c r="B631" s="27" t="s">
        <v>10235</v>
      </c>
      <c r="C631" s="27" t="s">
        <v>841</v>
      </c>
      <c r="D631" s="27" t="s">
        <v>844</v>
      </c>
      <c r="E631" s="27"/>
      <c r="F631" s="27"/>
      <c r="G631" s="27"/>
      <c r="H631" s="27"/>
      <c r="I631" s="28">
        <v>0</v>
      </c>
      <c r="J631" s="28">
        <v>87461600</v>
      </c>
      <c r="K631" s="28">
        <v>87461600</v>
      </c>
      <c r="L631" s="29">
        <v>2.2200000000000002</v>
      </c>
      <c r="M631" s="29">
        <f>IFERROR(_xlfn.XLOOKUP($B631,'Ownership Metrics'!$A:$A,'Ownership Metrics'!$B:$B),"")</f>
        <v>4.05</v>
      </c>
      <c r="N631" s="28">
        <f>IFERROR(_xlfn.XLOOKUP($B631,'Ownership Metrics'!$A:$A,'Ownership Metrics'!$C:$C),"")</f>
        <v>3667</v>
      </c>
      <c r="O631" s="29">
        <f>IFERROR(_xlfn.XLOOKUP($B631,'Ownership Metrics'!$A:$A,'Ownership Metrics'!$D:$D),"")</f>
        <v>59.7</v>
      </c>
      <c r="P631" s="29">
        <f>IFERROR(_xlfn.XLOOKUP($B631,'Ownership Metrics'!$A:$A,'Ownership Metrics'!$E:$E),"")</f>
        <v>69.13</v>
      </c>
      <c r="Q631" s="30">
        <f>IFERROR(_xlfn.XLOOKUP($B631,'Ownership Metrics'!$A:$A,'Ownership Metrics'!$F:$F),"")</f>
        <v>17</v>
      </c>
      <c r="R631" s="30">
        <f>IFERROR(_xlfn.XLOOKUP($B631,'Ownership Metrics'!$A:$A,'Ownership Metrics'!$G:$G),"")</f>
        <v>44</v>
      </c>
      <c r="S631" s="27" t="str">
        <f>IFERROR(_xlfn.XLOOKUP($B631,'Ownership Metrics'!$A:$A,'Ownership Metrics'!$H:$H),"")</f>
        <v>Mayoritas</v>
      </c>
      <c r="T631" s="27" t="str">
        <f>IFERROR(_xlfn.XLOOKUP($B631,'Ownership Metrics'!$A:$A,'Ownership Metrics'!$I:$I),"")</f>
        <v>Sedang</v>
      </c>
      <c r="U631" s="27">
        <f>IF(COUNTIFS($B$2:$B631,$B631,$D$2:$D631,$D631)=1,1,0)</f>
        <v>1</v>
      </c>
      <c r="V631" s="27">
        <f t="shared" si="28"/>
        <v>2.2200000000000002</v>
      </c>
      <c r="W631" s="27">
        <f t="shared" si="29"/>
        <v>9</v>
      </c>
      <c r="X631" s="27">
        <f t="shared" si="27"/>
        <v>2.2199999369000003</v>
      </c>
    </row>
    <row r="632" spans="1:24" x14ac:dyDescent="0.25">
      <c r="A632" s="26">
        <v>46265</v>
      </c>
      <c r="B632" s="27" t="s">
        <v>10235</v>
      </c>
      <c r="C632" s="27" t="s">
        <v>841</v>
      </c>
      <c r="D632" s="27" t="s">
        <v>845</v>
      </c>
      <c r="E632" s="27" t="s">
        <v>22</v>
      </c>
      <c r="F632" s="27" t="s">
        <v>23</v>
      </c>
      <c r="G632" s="27"/>
      <c r="H632" s="27" t="s">
        <v>24</v>
      </c>
      <c r="I632" s="28">
        <v>66421000</v>
      </c>
      <c r="J632" s="28">
        <v>0</v>
      </c>
      <c r="K632" s="28">
        <v>66421000</v>
      </c>
      <c r="L632" s="29">
        <v>1.69</v>
      </c>
      <c r="M632" s="29">
        <f>IFERROR(_xlfn.XLOOKUP($B632,'Ownership Metrics'!$A:$A,'Ownership Metrics'!$B:$B),"")</f>
        <v>4.05</v>
      </c>
      <c r="N632" s="28">
        <f>IFERROR(_xlfn.XLOOKUP($B632,'Ownership Metrics'!$A:$A,'Ownership Metrics'!$C:$C),"")</f>
        <v>3667</v>
      </c>
      <c r="O632" s="29">
        <f>IFERROR(_xlfn.XLOOKUP($B632,'Ownership Metrics'!$A:$A,'Ownership Metrics'!$D:$D),"")</f>
        <v>59.7</v>
      </c>
      <c r="P632" s="29">
        <f>IFERROR(_xlfn.XLOOKUP($B632,'Ownership Metrics'!$A:$A,'Ownership Metrics'!$E:$E),"")</f>
        <v>69.13</v>
      </c>
      <c r="Q632" s="30">
        <f>IFERROR(_xlfn.XLOOKUP($B632,'Ownership Metrics'!$A:$A,'Ownership Metrics'!$F:$F),"")</f>
        <v>17</v>
      </c>
      <c r="R632" s="30">
        <f>IFERROR(_xlfn.XLOOKUP($B632,'Ownership Metrics'!$A:$A,'Ownership Metrics'!$G:$G),"")</f>
        <v>44</v>
      </c>
      <c r="S632" s="27" t="str">
        <f>IFERROR(_xlfn.XLOOKUP($B632,'Ownership Metrics'!$A:$A,'Ownership Metrics'!$H:$H),"")</f>
        <v>Mayoritas</v>
      </c>
      <c r="T632" s="27" t="str">
        <f>IFERROR(_xlfn.XLOOKUP($B632,'Ownership Metrics'!$A:$A,'Ownership Metrics'!$I:$I),"")</f>
        <v>Sedang</v>
      </c>
      <c r="U632" s="27">
        <f>IF(COUNTIFS($B$2:$B632,$B632,$D$2:$D632,$D632)=1,1,0)</f>
        <v>1</v>
      </c>
      <c r="V632" s="27">
        <f t="shared" si="28"/>
        <v>1.69</v>
      </c>
      <c r="W632" s="27">
        <f t="shared" si="29"/>
        <v>11</v>
      </c>
      <c r="X632" s="27">
        <f t="shared" si="27"/>
        <v>1.6899999368</v>
      </c>
    </row>
    <row r="633" spans="1:24" x14ac:dyDescent="0.25">
      <c r="A633" s="26">
        <v>46265</v>
      </c>
      <c r="B633" s="27" t="s">
        <v>10235</v>
      </c>
      <c r="C633" s="27" t="s">
        <v>841</v>
      </c>
      <c r="D633" s="27" t="s">
        <v>846</v>
      </c>
      <c r="E633" s="27" t="s">
        <v>22</v>
      </c>
      <c r="F633" s="27" t="s">
        <v>23</v>
      </c>
      <c r="G633" s="27"/>
      <c r="H633" s="27" t="s">
        <v>24</v>
      </c>
      <c r="I633" s="28">
        <v>2348950000</v>
      </c>
      <c r="J633" s="28">
        <v>0</v>
      </c>
      <c r="K633" s="28">
        <v>2348950000</v>
      </c>
      <c r="L633" s="29">
        <v>59.7</v>
      </c>
      <c r="M633" s="29">
        <f>IFERROR(_xlfn.XLOOKUP($B633,'Ownership Metrics'!$A:$A,'Ownership Metrics'!$B:$B),"")</f>
        <v>4.05</v>
      </c>
      <c r="N633" s="28">
        <f>IFERROR(_xlfn.XLOOKUP($B633,'Ownership Metrics'!$A:$A,'Ownership Metrics'!$C:$C),"")</f>
        <v>3667</v>
      </c>
      <c r="O633" s="29">
        <f>IFERROR(_xlfn.XLOOKUP($B633,'Ownership Metrics'!$A:$A,'Ownership Metrics'!$D:$D),"")</f>
        <v>59.7</v>
      </c>
      <c r="P633" s="29">
        <f>IFERROR(_xlfn.XLOOKUP($B633,'Ownership Metrics'!$A:$A,'Ownership Metrics'!$E:$E),"")</f>
        <v>69.13</v>
      </c>
      <c r="Q633" s="30">
        <f>IFERROR(_xlfn.XLOOKUP($B633,'Ownership Metrics'!$A:$A,'Ownership Metrics'!$F:$F),"")</f>
        <v>17</v>
      </c>
      <c r="R633" s="30">
        <f>IFERROR(_xlfn.XLOOKUP($B633,'Ownership Metrics'!$A:$A,'Ownership Metrics'!$G:$G),"")</f>
        <v>44</v>
      </c>
      <c r="S633" s="27" t="str">
        <f>IFERROR(_xlfn.XLOOKUP($B633,'Ownership Metrics'!$A:$A,'Ownership Metrics'!$H:$H),"")</f>
        <v>Mayoritas</v>
      </c>
      <c r="T633" s="27" t="str">
        <f>IFERROR(_xlfn.XLOOKUP($B633,'Ownership Metrics'!$A:$A,'Ownership Metrics'!$I:$I),"")</f>
        <v>Sedang</v>
      </c>
      <c r="U633" s="27">
        <f>IF(COUNTIFS($B$2:$B633,$B633,$D$2:$D633,$D633)=1,1,0)</f>
        <v>1</v>
      </c>
      <c r="V633" s="27">
        <f t="shared" si="28"/>
        <v>59.7</v>
      </c>
      <c r="W633" s="27">
        <f t="shared" si="29"/>
        <v>1</v>
      </c>
      <c r="X633" s="27">
        <f t="shared" si="27"/>
        <v>59.699999936700003</v>
      </c>
    </row>
    <row r="634" spans="1:24" x14ac:dyDescent="0.25">
      <c r="A634" s="26">
        <v>46265</v>
      </c>
      <c r="B634" s="27" t="s">
        <v>10235</v>
      </c>
      <c r="C634" s="27" t="s">
        <v>841</v>
      </c>
      <c r="D634" s="27" t="s">
        <v>847</v>
      </c>
      <c r="E634" s="27" t="s">
        <v>22</v>
      </c>
      <c r="F634" s="27" t="s">
        <v>23</v>
      </c>
      <c r="G634" s="27"/>
      <c r="H634" s="27" t="s">
        <v>24</v>
      </c>
      <c r="I634" s="28">
        <v>45235073</v>
      </c>
      <c r="J634" s="28">
        <v>0</v>
      </c>
      <c r="K634" s="28">
        <v>45235073</v>
      </c>
      <c r="L634" s="29">
        <v>1.1499999999999999</v>
      </c>
      <c r="M634" s="29">
        <f>IFERROR(_xlfn.XLOOKUP($B634,'Ownership Metrics'!$A:$A,'Ownership Metrics'!$B:$B),"")</f>
        <v>4.05</v>
      </c>
      <c r="N634" s="28">
        <f>IFERROR(_xlfn.XLOOKUP($B634,'Ownership Metrics'!$A:$A,'Ownership Metrics'!$C:$C),"")</f>
        <v>3667</v>
      </c>
      <c r="O634" s="29">
        <f>IFERROR(_xlfn.XLOOKUP($B634,'Ownership Metrics'!$A:$A,'Ownership Metrics'!$D:$D),"")</f>
        <v>59.7</v>
      </c>
      <c r="P634" s="29">
        <f>IFERROR(_xlfn.XLOOKUP($B634,'Ownership Metrics'!$A:$A,'Ownership Metrics'!$E:$E),"")</f>
        <v>69.13</v>
      </c>
      <c r="Q634" s="30">
        <f>IFERROR(_xlfn.XLOOKUP($B634,'Ownership Metrics'!$A:$A,'Ownership Metrics'!$F:$F),"")</f>
        <v>17</v>
      </c>
      <c r="R634" s="30">
        <f>IFERROR(_xlfn.XLOOKUP($B634,'Ownership Metrics'!$A:$A,'Ownership Metrics'!$G:$G),"")</f>
        <v>44</v>
      </c>
      <c r="S634" s="27" t="str">
        <f>IFERROR(_xlfn.XLOOKUP($B634,'Ownership Metrics'!$A:$A,'Ownership Metrics'!$H:$H),"")</f>
        <v>Mayoritas</v>
      </c>
      <c r="T634" s="27" t="str">
        <f>IFERROR(_xlfn.XLOOKUP($B634,'Ownership Metrics'!$A:$A,'Ownership Metrics'!$I:$I),"")</f>
        <v>Sedang</v>
      </c>
      <c r="U634" s="27">
        <f>IF(COUNTIFS($B$2:$B634,$B634,$D$2:$D634,$D634)=1,1,0)</f>
        <v>1</v>
      </c>
      <c r="V634" s="27">
        <f t="shared" si="28"/>
        <v>1.1499999999999999</v>
      </c>
      <c r="W634" s="27">
        <f t="shared" si="29"/>
        <v>15</v>
      </c>
      <c r="X634" s="27">
        <f t="shared" si="27"/>
        <v>1.1499999366</v>
      </c>
    </row>
    <row r="635" spans="1:24" x14ac:dyDescent="0.25">
      <c r="A635" s="26">
        <v>46265</v>
      </c>
      <c r="B635" s="27" t="s">
        <v>10235</v>
      </c>
      <c r="C635" s="27" t="s">
        <v>841</v>
      </c>
      <c r="D635" s="27" t="s">
        <v>232</v>
      </c>
      <c r="E635" s="27" t="s">
        <v>51</v>
      </c>
      <c r="F635" s="27" t="s">
        <v>32</v>
      </c>
      <c r="G635" s="27"/>
      <c r="H635" s="27" t="s">
        <v>64</v>
      </c>
      <c r="I635" s="28">
        <v>100000000</v>
      </c>
      <c r="J635" s="28">
        <v>0</v>
      </c>
      <c r="K635" s="28">
        <v>100000000</v>
      </c>
      <c r="L635" s="29">
        <v>2.54</v>
      </c>
      <c r="M635" s="29">
        <f>IFERROR(_xlfn.XLOOKUP($B635,'Ownership Metrics'!$A:$A,'Ownership Metrics'!$B:$B),"")</f>
        <v>4.05</v>
      </c>
      <c r="N635" s="28">
        <f>IFERROR(_xlfn.XLOOKUP($B635,'Ownership Metrics'!$A:$A,'Ownership Metrics'!$C:$C),"")</f>
        <v>3667</v>
      </c>
      <c r="O635" s="29">
        <f>IFERROR(_xlfn.XLOOKUP($B635,'Ownership Metrics'!$A:$A,'Ownership Metrics'!$D:$D),"")</f>
        <v>59.7</v>
      </c>
      <c r="P635" s="29">
        <f>IFERROR(_xlfn.XLOOKUP($B635,'Ownership Metrics'!$A:$A,'Ownership Metrics'!$E:$E),"")</f>
        <v>69.13</v>
      </c>
      <c r="Q635" s="30">
        <f>IFERROR(_xlfn.XLOOKUP($B635,'Ownership Metrics'!$A:$A,'Ownership Metrics'!$F:$F),"")</f>
        <v>17</v>
      </c>
      <c r="R635" s="30">
        <f>IFERROR(_xlfn.XLOOKUP($B635,'Ownership Metrics'!$A:$A,'Ownership Metrics'!$G:$G),"")</f>
        <v>44</v>
      </c>
      <c r="S635" s="27" t="str">
        <f>IFERROR(_xlfn.XLOOKUP($B635,'Ownership Metrics'!$A:$A,'Ownership Metrics'!$H:$H),"")</f>
        <v>Mayoritas</v>
      </c>
      <c r="T635" s="27" t="str">
        <f>IFERROR(_xlfn.XLOOKUP($B635,'Ownership Metrics'!$A:$A,'Ownership Metrics'!$I:$I),"")</f>
        <v>Sedang</v>
      </c>
      <c r="U635" s="27">
        <f>IF(COUNTIFS($B$2:$B635,$B635,$D$2:$D635,$D635)=1,1,0)</f>
        <v>1</v>
      </c>
      <c r="V635" s="27">
        <f t="shared" si="28"/>
        <v>2.54</v>
      </c>
      <c r="W635" s="27">
        <f t="shared" si="29"/>
        <v>6</v>
      </c>
      <c r="X635" s="27">
        <f t="shared" si="27"/>
        <v>2.5399999365000001</v>
      </c>
    </row>
    <row r="636" spans="1:24" x14ac:dyDescent="0.25">
      <c r="A636" s="26">
        <v>46265</v>
      </c>
      <c r="B636" s="27" t="s">
        <v>10235</v>
      </c>
      <c r="C636" s="27" t="s">
        <v>841</v>
      </c>
      <c r="D636" s="27" t="s">
        <v>848</v>
      </c>
      <c r="E636" s="27" t="s">
        <v>51</v>
      </c>
      <c r="F636" s="27" t="s">
        <v>32</v>
      </c>
      <c r="G636" s="27"/>
      <c r="H636" s="27" t="s">
        <v>56</v>
      </c>
      <c r="I636" s="28">
        <v>92500000</v>
      </c>
      <c r="J636" s="28">
        <v>0</v>
      </c>
      <c r="K636" s="28">
        <v>92500000</v>
      </c>
      <c r="L636" s="29">
        <v>2.35</v>
      </c>
      <c r="M636" s="29">
        <f>IFERROR(_xlfn.XLOOKUP($B636,'Ownership Metrics'!$A:$A,'Ownership Metrics'!$B:$B),"")</f>
        <v>4.05</v>
      </c>
      <c r="N636" s="28">
        <f>IFERROR(_xlfn.XLOOKUP($B636,'Ownership Metrics'!$A:$A,'Ownership Metrics'!$C:$C),"")</f>
        <v>3667</v>
      </c>
      <c r="O636" s="29">
        <f>IFERROR(_xlfn.XLOOKUP($B636,'Ownership Metrics'!$A:$A,'Ownership Metrics'!$D:$D),"")</f>
        <v>59.7</v>
      </c>
      <c r="P636" s="29">
        <f>IFERROR(_xlfn.XLOOKUP($B636,'Ownership Metrics'!$A:$A,'Ownership Metrics'!$E:$E),"")</f>
        <v>69.13</v>
      </c>
      <c r="Q636" s="30">
        <f>IFERROR(_xlfn.XLOOKUP($B636,'Ownership Metrics'!$A:$A,'Ownership Metrics'!$F:$F),"")</f>
        <v>17</v>
      </c>
      <c r="R636" s="30">
        <f>IFERROR(_xlfn.XLOOKUP($B636,'Ownership Metrics'!$A:$A,'Ownership Metrics'!$G:$G),"")</f>
        <v>44</v>
      </c>
      <c r="S636" s="27" t="str">
        <f>IFERROR(_xlfn.XLOOKUP($B636,'Ownership Metrics'!$A:$A,'Ownership Metrics'!$H:$H),"")</f>
        <v>Mayoritas</v>
      </c>
      <c r="T636" s="27" t="str">
        <f>IFERROR(_xlfn.XLOOKUP($B636,'Ownership Metrics'!$A:$A,'Ownership Metrics'!$I:$I),"")</f>
        <v>Sedang</v>
      </c>
      <c r="U636" s="27">
        <f>IF(COUNTIFS($B$2:$B636,$B636,$D$2:$D636,$D636)=1,1,0)</f>
        <v>1</v>
      </c>
      <c r="V636" s="27">
        <f t="shared" si="28"/>
        <v>2.35</v>
      </c>
      <c r="W636" s="27">
        <f t="shared" si="29"/>
        <v>8</v>
      </c>
      <c r="X636" s="27">
        <f t="shared" si="27"/>
        <v>2.3499999364000002</v>
      </c>
    </row>
    <row r="637" spans="1:24" x14ac:dyDescent="0.25">
      <c r="A637" s="26">
        <v>46265</v>
      </c>
      <c r="B637" s="27" t="s">
        <v>10235</v>
      </c>
      <c r="C637" s="27" t="s">
        <v>841</v>
      </c>
      <c r="D637" s="27" t="s">
        <v>849</v>
      </c>
      <c r="E637" s="27" t="s">
        <v>22</v>
      </c>
      <c r="F637" s="27" t="s">
        <v>32</v>
      </c>
      <c r="G637" s="27"/>
      <c r="H637" s="27" t="s">
        <v>56</v>
      </c>
      <c r="I637" s="28">
        <v>98549900</v>
      </c>
      <c r="J637" s="28">
        <v>0</v>
      </c>
      <c r="K637" s="28">
        <v>98549900</v>
      </c>
      <c r="L637" s="29">
        <v>2.5</v>
      </c>
      <c r="M637" s="29">
        <f>IFERROR(_xlfn.XLOOKUP($B637,'Ownership Metrics'!$A:$A,'Ownership Metrics'!$B:$B),"")</f>
        <v>4.05</v>
      </c>
      <c r="N637" s="28">
        <f>IFERROR(_xlfn.XLOOKUP($B637,'Ownership Metrics'!$A:$A,'Ownership Metrics'!$C:$C),"")</f>
        <v>3667</v>
      </c>
      <c r="O637" s="29">
        <f>IFERROR(_xlfn.XLOOKUP($B637,'Ownership Metrics'!$A:$A,'Ownership Metrics'!$D:$D),"")</f>
        <v>59.7</v>
      </c>
      <c r="P637" s="29">
        <f>IFERROR(_xlfn.XLOOKUP($B637,'Ownership Metrics'!$A:$A,'Ownership Metrics'!$E:$E),"")</f>
        <v>69.13</v>
      </c>
      <c r="Q637" s="30">
        <f>IFERROR(_xlfn.XLOOKUP($B637,'Ownership Metrics'!$A:$A,'Ownership Metrics'!$F:$F),"")</f>
        <v>17</v>
      </c>
      <c r="R637" s="30">
        <f>IFERROR(_xlfn.XLOOKUP($B637,'Ownership Metrics'!$A:$A,'Ownership Metrics'!$G:$G),"")</f>
        <v>44</v>
      </c>
      <c r="S637" s="27" t="str">
        <f>IFERROR(_xlfn.XLOOKUP($B637,'Ownership Metrics'!$A:$A,'Ownership Metrics'!$H:$H),"")</f>
        <v>Mayoritas</v>
      </c>
      <c r="T637" s="27" t="str">
        <f>IFERROR(_xlfn.XLOOKUP($B637,'Ownership Metrics'!$A:$A,'Ownership Metrics'!$I:$I),"")</f>
        <v>Sedang</v>
      </c>
      <c r="U637" s="27">
        <f>IF(COUNTIFS($B$2:$B637,$B637,$D$2:$D637,$D637)=1,1,0)</f>
        <v>1</v>
      </c>
      <c r="V637" s="27">
        <f t="shared" si="28"/>
        <v>2.5</v>
      </c>
      <c r="W637" s="27">
        <f t="shared" si="29"/>
        <v>7</v>
      </c>
      <c r="X637" s="27">
        <f t="shared" si="27"/>
        <v>2.4999999363000001</v>
      </c>
    </row>
    <row r="638" spans="1:24" x14ac:dyDescent="0.25">
      <c r="A638" s="26">
        <v>46265</v>
      </c>
      <c r="B638" s="27" t="s">
        <v>10235</v>
      </c>
      <c r="C638" s="27" t="s">
        <v>841</v>
      </c>
      <c r="D638" s="27" t="s">
        <v>850</v>
      </c>
      <c r="E638" s="27" t="s">
        <v>83</v>
      </c>
      <c r="F638" s="27" t="s">
        <v>32</v>
      </c>
      <c r="G638" s="27"/>
      <c r="H638" s="27" t="s">
        <v>56</v>
      </c>
      <c r="I638" s="28">
        <v>68625000</v>
      </c>
      <c r="J638" s="28">
        <v>0</v>
      </c>
      <c r="K638" s="28">
        <v>68625000</v>
      </c>
      <c r="L638" s="29">
        <v>1.74</v>
      </c>
      <c r="M638" s="29">
        <f>IFERROR(_xlfn.XLOOKUP($B638,'Ownership Metrics'!$A:$A,'Ownership Metrics'!$B:$B),"")</f>
        <v>4.05</v>
      </c>
      <c r="N638" s="28">
        <f>IFERROR(_xlfn.XLOOKUP($B638,'Ownership Metrics'!$A:$A,'Ownership Metrics'!$C:$C),"")</f>
        <v>3667</v>
      </c>
      <c r="O638" s="29">
        <f>IFERROR(_xlfn.XLOOKUP($B638,'Ownership Metrics'!$A:$A,'Ownership Metrics'!$D:$D),"")</f>
        <v>59.7</v>
      </c>
      <c r="P638" s="29">
        <f>IFERROR(_xlfn.XLOOKUP($B638,'Ownership Metrics'!$A:$A,'Ownership Metrics'!$E:$E),"")</f>
        <v>69.13</v>
      </c>
      <c r="Q638" s="30">
        <f>IFERROR(_xlfn.XLOOKUP($B638,'Ownership Metrics'!$A:$A,'Ownership Metrics'!$F:$F),"")</f>
        <v>17</v>
      </c>
      <c r="R638" s="30">
        <f>IFERROR(_xlfn.XLOOKUP($B638,'Ownership Metrics'!$A:$A,'Ownership Metrics'!$G:$G),"")</f>
        <v>44</v>
      </c>
      <c r="S638" s="27" t="str">
        <f>IFERROR(_xlfn.XLOOKUP($B638,'Ownership Metrics'!$A:$A,'Ownership Metrics'!$H:$H),"")</f>
        <v>Mayoritas</v>
      </c>
      <c r="T638" s="27" t="str">
        <f>IFERROR(_xlfn.XLOOKUP($B638,'Ownership Metrics'!$A:$A,'Ownership Metrics'!$I:$I),"")</f>
        <v>Sedang</v>
      </c>
      <c r="U638" s="27">
        <f>IF(COUNTIFS($B$2:$B638,$B638,$D$2:$D638,$D638)=1,1,0)</f>
        <v>1</v>
      </c>
      <c r="V638" s="27">
        <f t="shared" si="28"/>
        <v>1.74</v>
      </c>
      <c r="W638" s="27">
        <f t="shared" si="29"/>
        <v>10</v>
      </c>
      <c r="X638" s="27">
        <f t="shared" si="27"/>
        <v>1.7399999362</v>
      </c>
    </row>
    <row r="639" spans="1:24" x14ac:dyDescent="0.25">
      <c r="A639" s="26">
        <v>46265</v>
      </c>
      <c r="B639" s="27" t="s">
        <v>10235</v>
      </c>
      <c r="C639" s="27" t="s">
        <v>841</v>
      </c>
      <c r="D639" s="27" t="s">
        <v>851</v>
      </c>
      <c r="E639" s="27" t="s">
        <v>26</v>
      </c>
      <c r="F639" s="27" t="s">
        <v>32</v>
      </c>
      <c r="G639" s="27"/>
      <c r="H639" s="27" t="s">
        <v>128</v>
      </c>
      <c r="I639" s="28">
        <v>65000000</v>
      </c>
      <c r="J639" s="28">
        <v>0</v>
      </c>
      <c r="K639" s="28">
        <v>65000000</v>
      </c>
      <c r="L639" s="29">
        <v>1.65</v>
      </c>
      <c r="M639" s="29">
        <f>IFERROR(_xlfn.XLOOKUP($B639,'Ownership Metrics'!$A:$A,'Ownership Metrics'!$B:$B),"")</f>
        <v>4.05</v>
      </c>
      <c r="N639" s="28">
        <f>IFERROR(_xlfn.XLOOKUP($B639,'Ownership Metrics'!$A:$A,'Ownership Metrics'!$C:$C),"")</f>
        <v>3667</v>
      </c>
      <c r="O639" s="29">
        <f>IFERROR(_xlfn.XLOOKUP($B639,'Ownership Metrics'!$A:$A,'Ownership Metrics'!$D:$D),"")</f>
        <v>59.7</v>
      </c>
      <c r="P639" s="29">
        <f>IFERROR(_xlfn.XLOOKUP($B639,'Ownership Metrics'!$A:$A,'Ownership Metrics'!$E:$E),"")</f>
        <v>69.13</v>
      </c>
      <c r="Q639" s="30">
        <f>IFERROR(_xlfn.XLOOKUP($B639,'Ownership Metrics'!$A:$A,'Ownership Metrics'!$F:$F),"")</f>
        <v>17</v>
      </c>
      <c r="R639" s="30">
        <f>IFERROR(_xlfn.XLOOKUP($B639,'Ownership Metrics'!$A:$A,'Ownership Metrics'!$G:$G),"")</f>
        <v>44</v>
      </c>
      <c r="S639" s="27" t="str">
        <f>IFERROR(_xlfn.XLOOKUP($B639,'Ownership Metrics'!$A:$A,'Ownership Metrics'!$H:$H),"")</f>
        <v>Mayoritas</v>
      </c>
      <c r="T639" s="27" t="str">
        <f>IFERROR(_xlfn.XLOOKUP($B639,'Ownership Metrics'!$A:$A,'Ownership Metrics'!$I:$I),"")</f>
        <v>Sedang</v>
      </c>
      <c r="U639" s="27">
        <f>IF(COUNTIFS($B$2:$B639,$B639,$D$2:$D639,$D639)=1,1,0)</f>
        <v>1</v>
      </c>
      <c r="V639" s="27">
        <f t="shared" si="28"/>
        <v>1.65</v>
      </c>
      <c r="W639" s="27">
        <f t="shared" si="29"/>
        <v>12</v>
      </c>
      <c r="X639" s="27">
        <f t="shared" si="27"/>
        <v>1.6499999361</v>
      </c>
    </row>
    <row r="640" spans="1:24" x14ac:dyDescent="0.25">
      <c r="A640" s="26">
        <v>46265</v>
      </c>
      <c r="B640" s="27" t="s">
        <v>10235</v>
      </c>
      <c r="C640" s="27" t="s">
        <v>841</v>
      </c>
      <c r="D640" s="27" t="s">
        <v>852</v>
      </c>
      <c r="E640" s="27" t="s">
        <v>35</v>
      </c>
      <c r="F640" s="27" t="s">
        <v>23</v>
      </c>
      <c r="G640" s="27" t="s">
        <v>36</v>
      </c>
      <c r="H640" s="27" t="s">
        <v>24</v>
      </c>
      <c r="I640" s="28">
        <v>190750000</v>
      </c>
      <c r="J640" s="28">
        <v>0</v>
      </c>
      <c r="K640" s="28">
        <v>190750000</v>
      </c>
      <c r="L640" s="29">
        <v>4.8499999999999996</v>
      </c>
      <c r="M640" s="29">
        <f>IFERROR(_xlfn.XLOOKUP($B640,'Ownership Metrics'!$A:$A,'Ownership Metrics'!$B:$B),"")</f>
        <v>4.05</v>
      </c>
      <c r="N640" s="28">
        <f>IFERROR(_xlfn.XLOOKUP($B640,'Ownership Metrics'!$A:$A,'Ownership Metrics'!$C:$C),"")</f>
        <v>3667</v>
      </c>
      <c r="O640" s="29">
        <f>IFERROR(_xlfn.XLOOKUP($B640,'Ownership Metrics'!$A:$A,'Ownership Metrics'!$D:$D),"")</f>
        <v>59.7</v>
      </c>
      <c r="P640" s="29">
        <f>IFERROR(_xlfn.XLOOKUP($B640,'Ownership Metrics'!$A:$A,'Ownership Metrics'!$E:$E),"")</f>
        <v>69.13</v>
      </c>
      <c r="Q640" s="30">
        <f>IFERROR(_xlfn.XLOOKUP($B640,'Ownership Metrics'!$A:$A,'Ownership Metrics'!$F:$F),"")</f>
        <v>17</v>
      </c>
      <c r="R640" s="30">
        <f>IFERROR(_xlfn.XLOOKUP($B640,'Ownership Metrics'!$A:$A,'Ownership Metrics'!$G:$G),"")</f>
        <v>44</v>
      </c>
      <c r="S640" s="27" t="str">
        <f>IFERROR(_xlfn.XLOOKUP($B640,'Ownership Metrics'!$A:$A,'Ownership Metrics'!$H:$H),"")</f>
        <v>Mayoritas</v>
      </c>
      <c r="T640" s="27" t="str">
        <f>IFERROR(_xlfn.XLOOKUP($B640,'Ownership Metrics'!$A:$A,'Ownership Metrics'!$I:$I),"")</f>
        <v>Sedang</v>
      </c>
      <c r="U640" s="27">
        <f>IF(COUNTIFS($B$2:$B640,$B640,$D$2:$D640,$D640)=1,1,0)</f>
        <v>1</v>
      </c>
      <c r="V640" s="27">
        <f t="shared" si="28"/>
        <v>4.8499999999999996</v>
      </c>
      <c r="W640" s="27">
        <f t="shared" si="29"/>
        <v>2</v>
      </c>
      <c r="X640" s="27">
        <f t="shared" si="27"/>
        <v>4.8499999359999997</v>
      </c>
    </row>
    <row r="641" spans="1:24" x14ac:dyDescent="0.25">
      <c r="A641" s="26">
        <v>46265</v>
      </c>
      <c r="B641" s="27" t="s">
        <v>10235</v>
      </c>
      <c r="C641" s="27" t="s">
        <v>841</v>
      </c>
      <c r="D641" s="27" t="s">
        <v>853</v>
      </c>
      <c r="E641" s="27" t="s">
        <v>72</v>
      </c>
      <c r="F641" s="27" t="s">
        <v>23</v>
      </c>
      <c r="G641" s="27"/>
      <c r="H641" s="27" t="s">
        <v>24</v>
      </c>
      <c r="I641" s="28">
        <v>50360900</v>
      </c>
      <c r="J641" s="28">
        <v>0</v>
      </c>
      <c r="K641" s="28">
        <v>50360900</v>
      </c>
      <c r="L641" s="29">
        <v>1.28</v>
      </c>
      <c r="M641" s="29">
        <f>IFERROR(_xlfn.XLOOKUP($B641,'Ownership Metrics'!$A:$A,'Ownership Metrics'!$B:$B),"")</f>
        <v>4.05</v>
      </c>
      <c r="N641" s="28">
        <f>IFERROR(_xlfn.XLOOKUP($B641,'Ownership Metrics'!$A:$A,'Ownership Metrics'!$C:$C),"")</f>
        <v>3667</v>
      </c>
      <c r="O641" s="29">
        <f>IFERROR(_xlfn.XLOOKUP($B641,'Ownership Metrics'!$A:$A,'Ownership Metrics'!$D:$D),"")</f>
        <v>59.7</v>
      </c>
      <c r="P641" s="29">
        <f>IFERROR(_xlfn.XLOOKUP($B641,'Ownership Metrics'!$A:$A,'Ownership Metrics'!$E:$E),"")</f>
        <v>69.13</v>
      </c>
      <c r="Q641" s="30">
        <f>IFERROR(_xlfn.XLOOKUP($B641,'Ownership Metrics'!$A:$A,'Ownership Metrics'!$F:$F),"")</f>
        <v>17</v>
      </c>
      <c r="R641" s="30">
        <f>IFERROR(_xlfn.XLOOKUP($B641,'Ownership Metrics'!$A:$A,'Ownership Metrics'!$G:$G),"")</f>
        <v>44</v>
      </c>
      <c r="S641" s="27" t="str">
        <f>IFERROR(_xlfn.XLOOKUP($B641,'Ownership Metrics'!$A:$A,'Ownership Metrics'!$H:$H),"")</f>
        <v>Mayoritas</v>
      </c>
      <c r="T641" s="27" t="str">
        <f>IFERROR(_xlfn.XLOOKUP($B641,'Ownership Metrics'!$A:$A,'Ownership Metrics'!$I:$I),"")</f>
        <v>Sedang</v>
      </c>
      <c r="U641" s="27">
        <f>IF(COUNTIFS($B$2:$B641,$B641,$D$2:$D641,$D641)=1,1,0)</f>
        <v>1</v>
      </c>
      <c r="V641" s="27">
        <f t="shared" si="28"/>
        <v>1.28</v>
      </c>
      <c r="W641" s="27">
        <f t="shared" si="29"/>
        <v>14</v>
      </c>
      <c r="X641" s="27">
        <f t="shared" si="27"/>
        <v>1.2799999359000001</v>
      </c>
    </row>
    <row r="642" spans="1:24" x14ac:dyDescent="0.25">
      <c r="A642" s="26">
        <v>46265</v>
      </c>
      <c r="B642" s="27" t="s">
        <v>10235</v>
      </c>
      <c r="C642" s="27" t="s">
        <v>841</v>
      </c>
      <c r="D642" s="27" t="s">
        <v>854</v>
      </c>
      <c r="E642" s="27" t="s">
        <v>72</v>
      </c>
      <c r="F642" s="27" t="s">
        <v>23</v>
      </c>
      <c r="G642" s="27"/>
      <c r="H642" s="27" t="s">
        <v>24</v>
      </c>
      <c r="I642" s="28">
        <v>40815200</v>
      </c>
      <c r="J642" s="28">
        <v>0</v>
      </c>
      <c r="K642" s="28">
        <v>40815200</v>
      </c>
      <c r="L642" s="29">
        <v>1.04</v>
      </c>
      <c r="M642" s="29">
        <f>IFERROR(_xlfn.XLOOKUP($B642,'Ownership Metrics'!$A:$A,'Ownership Metrics'!$B:$B),"")</f>
        <v>4.05</v>
      </c>
      <c r="N642" s="28">
        <f>IFERROR(_xlfn.XLOOKUP($B642,'Ownership Metrics'!$A:$A,'Ownership Metrics'!$C:$C),"")</f>
        <v>3667</v>
      </c>
      <c r="O642" s="29">
        <f>IFERROR(_xlfn.XLOOKUP($B642,'Ownership Metrics'!$A:$A,'Ownership Metrics'!$D:$D),"")</f>
        <v>59.7</v>
      </c>
      <c r="P642" s="29">
        <f>IFERROR(_xlfn.XLOOKUP($B642,'Ownership Metrics'!$A:$A,'Ownership Metrics'!$E:$E),"")</f>
        <v>69.13</v>
      </c>
      <c r="Q642" s="30">
        <f>IFERROR(_xlfn.XLOOKUP($B642,'Ownership Metrics'!$A:$A,'Ownership Metrics'!$F:$F),"")</f>
        <v>17</v>
      </c>
      <c r="R642" s="30">
        <f>IFERROR(_xlfn.XLOOKUP($B642,'Ownership Metrics'!$A:$A,'Ownership Metrics'!$G:$G),"")</f>
        <v>44</v>
      </c>
      <c r="S642" s="27" t="str">
        <f>IFERROR(_xlfn.XLOOKUP($B642,'Ownership Metrics'!$A:$A,'Ownership Metrics'!$H:$H),"")</f>
        <v>Mayoritas</v>
      </c>
      <c r="T642" s="27" t="str">
        <f>IFERROR(_xlfn.XLOOKUP($B642,'Ownership Metrics'!$A:$A,'Ownership Metrics'!$I:$I),"")</f>
        <v>Sedang</v>
      </c>
      <c r="U642" s="27">
        <f>IF(COUNTIFS($B$2:$B642,$B642,$D$2:$D642,$D642)=1,1,0)</f>
        <v>1</v>
      </c>
      <c r="V642" s="27">
        <f t="shared" si="28"/>
        <v>1.04</v>
      </c>
      <c r="W642" s="27">
        <f t="shared" si="29"/>
        <v>16</v>
      </c>
      <c r="X642" s="27">
        <f t="shared" ref="X642:X705" si="30">$V642-(ROW()*0.0000000001)</f>
        <v>1.0399999358000001</v>
      </c>
    </row>
    <row r="643" spans="1:24" x14ac:dyDescent="0.25">
      <c r="A643" s="26">
        <v>46265</v>
      </c>
      <c r="B643" s="27" t="s">
        <v>10235</v>
      </c>
      <c r="C643" s="27" t="s">
        <v>841</v>
      </c>
      <c r="D643" s="27" t="s">
        <v>855</v>
      </c>
      <c r="E643" s="27" t="s">
        <v>72</v>
      </c>
      <c r="F643" s="27" t="s">
        <v>23</v>
      </c>
      <c r="G643" s="27"/>
      <c r="H643" s="27" t="s">
        <v>24</v>
      </c>
      <c r="I643" s="28">
        <v>51917300</v>
      </c>
      <c r="J643" s="28">
        <v>0</v>
      </c>
      <c r="K643" s="28">
        <v>51917300</v>
      </c>
      <c r="L643" s="29">
        <v>1.32</v>
      </c>
      <c r="M643" s="29">
        <f>IFERROR(_xlfn.XLOOKUP($B643,'Ownership Metrics'!$A:$A,'Ownership Metrics'!$B:$B),"")</f>
        <v>4.05</v>
      </c>
      <c r="N643" s="28">
        <f>IFERROR(_xlfn.XLOOKUP($B643,'Ownership Metrics'!$A:$A,'Ownership Metrics'!$C:$C),"")</f>
        <v>3667</v>
      </c>
      <c r="O643" s="29">
        <f>IFERROR(_xlfn.XLOOKUP($B643,'Ownership Metrics'!$A:$A,'Ownership Metrics'!$D:$D),"")</f>
        <v>59.7</v>
      </c>
      <c r="P643" s="29">
        <f>IFERROR(_xlfn.XLOOKUP($B643,'Ownership Metrics'!$A:$A,'Ownership Metrics'!$E:$E),"")</f>
        <v>69.13</v>
      </c>
      <c r="Q643" s="30">
        <f>IFERROR(_xlfn.XLOOKUP($B643,'Ownership Metrics'!$A:$A,'Ownership Metrics'!$F:$F),"")</f>
        <v>17</v>
      </c>
      <c r="R643" s="30">
        <f>IFERROR(_xlfn.XLOOKUP($B643,'Ownership Metrics'!$A:$A,'Ownership Metrics'!$G:$G),"")</f>
        <v>44</v>
      </c>
      <c r="S643" s="27" t="str">
        <f>IFERROR(_xlfn.XLOOKUP($B643,'Ownership Metrics'!$A:$A,'Ownership Metrics'!$H:$H),"")</f>
        <v>Mayoritas</v>
      </c>
      <c r="T643" s="27" t="str">
        <f>IFERROR(_xlfn.XLOOKUP($B643,'Ownership Metrics'!$A:$A,'Ownership Metrics'!$I:$I),"")</f>
        <v>Sedang</v>
      </c>
      <c r="U643" s="27">
        <f>IF(COUNTIFS($B$2:$B643,$B643,$D$2:$D643,$D643)=1,1,0)</f>
        <v>1</v>
      </c>
      <c r="V643" s="27">
        <f t="shared" ref="V643:V706" si="31">SUMIFS($L$2:$L$10000,$B$2:$B$10000,$B643,$D$2:$D$10000,$D643)</f>
        <v>1.32</v>
      </c>
      <c r="W643" s="27">
        <f t="shared" ref="W643:W706" si="32">COUNTIFS($B$2:$B$10000,$B643,$U$2:$U$10000,1,$X$2:$X$10000,"&gt;"&amp;$X643)+1</f>
        <v>13</v>
      </c>
      <c r="X643" s="27">
        <f t="shared" si="30"/>
        <v>1.3199999357000001</v>
      </c>
    </row>
    <row r="644" spans="1:24" x14ac:dyDescent="0.25">
      <c r="A644" s="26">
        <v>46265</v>
      </c>
      <c r="B644" s="27" t="s">
        <v>10235</v>
      </c>
      <c r="C644" s="27" t="s">
        <v>841</v>
      </c>
      <c r="D644" s="27" t="s">
        <v>856</v>
      </c>
      <c r="E644" s="27"/>
      <c r="F644" s="27" t="s">
        <v>32</v>
      </c>
      <c r="G644" s="27"/>
      <c r="H644" s="27"/>
      <c r="I644" s="28">
        <v>0</v>
      </c>
      <c r="J644" s="28">
        <v>40895000</v>
      </c>
      <c r="K644" s="28">
        <v>40895000</v>
      </c>
      <c r="L644" s="29">
        <v>1.04</v>
      </c>
      <c r="M644" s="29">
        <f>IFERROR(_xlfn.XLOOKUP($B644,'Ownership Metrics'!$A:$A,'Ownership Metrics'!$B:$B),"")</f>
        <v>4.05</v>
      </c>
      <c r="N644" s="28">
        <f>IFERROR(_xlfn.XLOOKUP($B644,'Ownership Metrics'!$A:$A,'Ownership Metrics'!$C:$C),"")</f>
        <v>3667</v>
      </c>
      <c r="O644" s="29">
        <f>IFERROR(_xlfn.XLOOKUP($B644,'Ownership Metrics'!$A:$A,'Ownership Metrics'!$D:$D),"")</f>
        <v>59.7</v>
      </c>
      <c r="P644" s="29">
        <f>IFERROR(_xlfn.XLOOKUP($B644,'Ownership Metrics'!$A:$A,'Ownership Metrics'!$E:$E),"")</f>
        <v>69.13</v>
      </c>
      <c r="Q644" s="30">
        <f>IFERROR(_xlfn.XLOOKUP($B644,'Ownership Metrics'!$A:$A,'Ownership Metrics'!$F:$F),"")</f>
        <v>17</v>
      </c>
      <c r="R644" s="30">
        <f>IFERROR(_xlfn.XLOOKUP($B644,'Ownership Metrics'!$A:$A,'Ownership Metrics'!$G:$G),"")</f>
        <v>44</v>
      </c>
      <c r="S644" s="27" t="str">
        <f>IFERROR(_xlfn.XLOOKUP($B644,'Ownership Metrics'!$A:$A,'Ownership Metrics'!$H:$H),"")</f>
        <v>Mayoritas</v>
      </c>
      <c r="T644" s="27" t="str">
        <f>IFERROR(_xlfn.XLOOKUP($B644,'Ownership Metrics'!$A:$A,'Ownership Metrics'!$I:$I),"")</f>
        <v>Sedang</v>
      </c>
      <c r="U644" s="27">
        <f>IF(COUNTIFS($B$2:$B644,$B644,$D$2:$D644,$D644)=1,1,0)</f>
        <v>1</v>
      </c>
      <c r="V644" s="27">
        <f t="shared" si="31"/>
        <v>1.04</v>
      </c>
      <c r="W644" s="27">
        <f t="shared" si="32"/>
        <v>17</v>
      </c>
      <c r="X644" s="27">
        <f t="shared" si="30"/>
        <v>1.0399999356</v>
      </c>
    </row>
    <row r="645" spans="1:24" x14ac:dyDescent="0.25">
      <c r="A645" s="26">
        <v>46265</v>
      </c>
      <c r="B645" s="27" t="s">
        <v>10235</v>
      </c>
      <c r="C645" s="27" t="s">
        <v>841</v>
      </c>
      <c r="D645" s="27" t="s">
        <v>198</v>
      </c>
      <c r="E645" s="27" t="s">
        <v>67</v>
      </c>
      <c r="F645" s="27" t="s">
        <v>23</v>
      </c>
      <c r="G645" s="27"/>
      <c r="H645" s="27" t="s">
        <v>24</v>
      </c>
      <c r="I645" s="28">
        <v>113945450</v>
      </c>
      <c r="J645" s="28">
        <v>0</v>
      </c>
      <c r="K645" s="28">
        <v>113945450</v>
      </c>
      <c r="L645" s="29">
        <v>2.9</v>
      </c>
      <c r="M645" s="29">
        <f>IFERROR(_xlfn.XLOOKUP($B645,'Ownership Metrics'!$A:$A,'Ownership Metrics'!$B:$B),"")</f>
        <v>4.05</v>
      </c>
      <c r="N645" s="28">
        <f>IFERROR(_xlfn.XLOOKUP($B645,'Ownership Metrics'!$A:$A,'Ownership Metrics'!$C:$C),"")</f>
        <v>3667</v>
      </c>
      <c r="O645" s="29">
        <f>IFERROR(_xlfn.XLOOKUP($B645,'Ownership Metrics'!$A:$A,'Ownership Metrics'!$D:$D),"")</f>
        <v>59.7</v>
      </c>
      <c r="P645" s="29">
        <f>IFERROR(_xlfn.XLOOKUP($B645,'Ownership Metrics'!$A:$A,'Ownership Metrics'!$E:$E),"")</f>
        <v>69.13</v>
      </c>
      <c r="Q645" s="30">
        <f>IFERROR(_xlfn.XLOOKUP($B645,'Ownership Metrics'!$A:$A,'Ownership Metrics'!$F:$F),"")</f>
        <v>17</v>
      </c>
      <c r="R645" s="30">
        <f>IFERROR(_xlfn.XLOOKUP($B645,'Ownership Metrics'!$A:$A,'Ownership Metrics'!$G:$G),"")</f>
        <v>44</v>
      </c>
      <c r="S645" s="27" t="str">
        <f>IFERROR(_xlfn.XLOOKUP($B645,'Ownership Metrics'!$A:$A,'Ownership Metrics'!$H:$H),"")</f>
        <v>Mayoritas</v>
      </c>
      <c r="T645" s="27" t="str">
        <f>IFERROR(_xlfn.XLOOKUP($B645,'Ownership Metrics'!$A:$A,'Ownership Metrics'!$I:$I),"")</f>
        <v>Sedang</v>
      </c>
      <c r="U645" s="27">
        <f>IF(COUNTIFS($B$2:$B645,$B645,$D$2:$D645,$D645)=1,1,0)</f>
        <v>1</v>
      </c>
      <c r="V645" s="27">
        <f t="shared" si="31"/>
        <v>2.9</v>
      </c>
      <c r="W645" s="27">
        <f t="shared" si="32"/>
        <v>5</v>
      </c>
      <c r="X645" s="27">
        <f t="shared" si="30"/>
        <v>2.8999999354999999</v>
      </c>
    </row>
    <row r="646" spans="1:24" x14ac:dyDescent="0.25">
      <c r="A646" s="26">
        <v>46265</v>
      </c>
      <c r="B646" s="27" t="s">
        <v>10236</v>
      </c>
      <c r="C646" s="27" t="s">
        <v>858</v>
      </c>
      <c r="D646" s="27" t="s">
        <v>859</v>
      </c>
      <c r="E646" s="27" t="s">
        <v>22</v>
      </c>
      <c r="F646" s="27" t="s">
        <v>23</v>
      </c>
      <c r="G646" s="27"/>
      <c r="H646" s="27" t="s">
        <v>24</v>
      </c>
      <c r="I646" s="28">
        <v>150182750</v>
      </c>
      <c r="J646" s="28">
        <v>0</v>
      </c>
      <c r="K646" s="28">
        <v>150182750</v>
      </c>
      <c r="L646" s="29">
        <v>1.01</v>
      </c>
      <c r="M646" s="29">
        <f>IFERROR(_xlfn.XLOOKUP($B646,'Ownership Metrics'!$A:$A,'Ownership Metrics'!$B:$B),"")</f>
        <v>15.5</v>
      </c>
      <c r="N646" s="28">
        <f>IFERROR(_xlfn.XLOOKUP($B646,'Ownership Metrics'!$A:$A,'Ownership Metrics'!$C:$C),"")</f>
        <v>2686</v>
      </c>
      <c r="O646" s="29">
        <f>IFERROR(_xlfn.XLOOKUP($B646,'Ownership Metrics'!$A:$A,'Ownership Metrics'!$D:$D),"")</f>
        <v>50.82</v>
      </c>
      <c r="P646" s="29">
        <f>IFERROR(_xlfn.XLOOKUP($B646,'Ownership Metrics'!$A:$A,'Ownership Metrics'!$E:$E),"")</f>
        <v>60.11</v>
      </c>
      <c r="Q646" s="30">
        <f>IFERROR(_xlfn.XLOOKUP($B646,'Ownership Metrics'!$A:$A,'Ownership Metrics'!$F:$F),"")</f>
        <v>15</v>
      </c>
      <c r="R646" s="30">
        <f>IFERROR(_xlfn.XLOOKUP($B646,'Ownership Metrics'!$A:$A,'Ownership Metrics'!$G:$G),"")</f>
        <v>38</v>
      </c>
      <c r="S646" s="27" t="str">
        <f>IFERROR(_xlfn.XLOOKUP($B646,'Ownership Metrics'!$A:$A,'Ownership Metrics'!$H:$H),"")</f>
        <v>Mayoritas</v>
      </c>
      <c r="T646" s="27" t="str">
        <f>IFERROR(_xlfn.XLOOKUP($B646,'Ownership Metrics'!$A:$A,'Ownership Metrics'!$I:$I),"")</f>
        <v>Sedang</v>
      </c>
      <c r="U646" s="27">
        <f>IF(COUNTIFS($B$2:$B646,$B646,$D$2:$D646,$D646)=1,1,0)</f>
        <v>1</v>
      </c>
      <c r="V646" s="27">
        <f t="shared" si="31"/>
        <v>1.01</v>
      </c>
      <c r="W646" s="27">
        <f t="shared" si="32"/>
        <v>14</v>
      </c>
      <c r="X646" s="27">
        <f t="shared" si="30"/>
        <v>1.0099999354</v>
      </c>
    </row>
    <row r="647" spans="1:24" x14ac:dyDescent="0.25">
      <c r="A647" s="26">
        <v>46265</v>
      </c>
      <c r="B647" s="27" t="s">
        <v>10236</v>
      </c>
      <c r="C647" s="27" t="s">
        <v>858</v>
      </c>
      <c r="D647" s="27" t="s">
        <v>860</v>
      </c>
      <c r="E647" s="27" t="s">
        <v>22</v>
      </c>
      <c r="F647" s="27" t="s">
        <v>23</v>
      </c>
      <c r="G647" s="27"/>
      <c r="H647" s="27" t="s">
        <v>24</v>
      </c>
      <c r="I647" s="28">
        <v>296750000</v>
      </c>
      <c r="J647" s="28">
        <v>0</v>
      </c>
      <c r="K647" s="28">
        <v>296750000</v>
      </c>
      <c r="L647" s="29">
        <v>1.99</v>
      </c>
      <c r="M647" s="29">
        <f>IFERROR(_xlfn.XLOOKUP($B647,'Ownership Metrics'!$A:$A,'Ownership Metrics'!$B:$B),"")</f>
        <v>15.5</v>
      </c>
      <c r="N647" s="28">
        <f>IFERROR(_xlfn.XLOOKUP($B647,'Ownership Metrics'!$A:$A,'Ownership Metrics'!$C:$C),"")</f>
        <v>2686</v>
      </c>
      <c r="O647" s="29">
        <f>IFERROR(_xlfn.XLOOKUP($B647,'Ownership Metrics'!$A:$A,'Ownership Metrics'!$D:$D),"")</f>
        <v>50.82</v>
      </c>
      <c r="P647" s="29">
        <f>IFERROR(_xlfn.XLOOKUP($B647,'Ownership Metrics'!$A:$A,'Ownership Metrics'!$E:$E),"")</f>
        <v>60.11</v>
      </c>
      <c r="Q647" s="30">
        <f>IFERROR(_xlfn.XLOOKUP($B647,'Ownership Metrics'!$A:$A,'Ownership Metrics'!$F:$F),"")</f>
        <v>15</v>
      </c>
      <c r="R647" s="30">
        <f>IFERROR(_xlfn.XLOOKUP($B647,'Ownership Metrics'!$A:$A,'Ownership Metrics'!$G:$G),"")</f>
        <v>38</v>
      </c>
      <c r="S647" s="27" t="str">
        <f>IFERROR(_xlfn.XLOOKUP($B647,'Ownership Metrics'!$A:$A,'Ownership Metrics'!$H:$H),"")</f>
        <v>Mayoritas</v>
      </c>
      <c r="T647" s="27" t="str">
        <f>IFERROR(_xlfn.XLOOKUP($B647,'Ownership Metrics'!$A:$A,'Ownership Metrics'!$I:$I),"")</f>
        <v>Sedang</v>
      </c>
      <c r="U647" s="27">
        <f>IF(COUNTIFS($B$2:$B647,$B647,$D$2:$D647,$D647)=1,1,0)</f>
        <v>1</v>
      </c>
      <c r="V647" s="27">
        <f t="shared" si="31"/>
        <v>1.99</v>
      </c>
      <c r="W647" s="27">
        <f t="shared" si="32"/>
        <v>8</v>
      </c>
      <c r="X647" s="27">
        <f t="shared" si="30"/>
        <v>1.9899999353</v>
      </c>
    </row>
    <row r="648" spans="1:24" x14ac:dyDescent="0.25">
      <c r="A648" s="26">
        <v>46265</v>
      </c>
      <c r="B648" s="27" t="s">
        <v>10236</v>
      </c>
      <c r="C648" s="27" t="s">
        <v>858</v>
      </c>
      <c r="D648" s="27" t="s">
        <v>398</v>
      </c>
      <c r="E648" s="27" t="s">
        <v>22</v>
      </c>
      <c r="F648" s="27" t="s">
        <v>23</v>
      </c>
      <c r="G648" s="27"/>
      <c r="H648" s="27" t="s">
        <v>24</v>
      </c>
      <c r="I648" s="28">
        <v>294118000</v>
      </c>
      <c r="J648" s="28">
        <v>0</v>
      </c>
      <c r="K648" s="28">
        <v>294118000</v>
      </c>
      <c r="L648" s="29">
        <v>1.97</v>
      </c>
      <c r="M648" s="29">
        <f>IFERROR(_xlfn.XLOOKUP($B648,'Ownership Metrics'!$A:$A,'Ownership Metrics'!$B:$B),"")</f>
        <v>15.5</v>
      </c>
      <c r="N648" s="28">
        <f>IFERROR(_xlfn.XLOOKUP($B648,'Ownership Metrics'!$A:$A,'Ownership Metrics'!$C:$C),"")</f>
        <v>2686</v>
      </c>
      <c r="O648" s="29">
        <f>IFERROR(_xlfn.XLOOKUP($B648,'Ownership Metrics'!$A:$A,'Ownership Metrics'!$D:$D),"")</f>
        <v>50.82</v>
      </c>
      <c r="P648" s="29">
        <f>IFERROR(_xlfn.XLOOKUP($B648,'Ownership Metrics'!$A:$A,'Ownership Metrics'!$E:$E),"")</f>
        <v>60.11</v>
      </c>
      <c r="Q648" s="30">
        <f>IFERROR(_xlfn.XLOOKUP($B648,'Ownership Metrics'!$A:$A,'Ownership Metrics'!$F:$F),"")</f>
        <v>15</v>
      </c>
      <c r="R648" s="30">
        <f>IFERROR(_xlfn.XLOOKUP($B648,'Ownership Metrics'!$A:$A,'Ownership Metrics'!$G:$G),"")</f>
        <v>38</v>
      </c>
      <c r="S648" s="27" t="str">
        <f>IFERROR(_xlfn.XLOOKUP($B648,'Ownership Metrics'!$A:$A,'Ownership Metrics'!$H:$H),"")</f>
        <v>Mayoritas</v>
      </c>
      <c r="T648" s="27" t="str">
        <f>IFERROR(_xlfn.XLOOKUP($B648,'Ownership Metrics'!$A:$A,'Ownership Metrics'!$I:$I),"")</f>
        <v>Sedang</v>
      </c>
      <c r="U648" s="27">
        <f>IF(COUNTIFS($B$2:$B648,$B648,$D$2:$D648,$D648)=1,1,0)</f>
        <v>1</v>
      </c>
      <c r="V648" s="27">
        <f t="shared" si="31"/>
        <v>1.97</v>
      </c>
      <c r="W648" s="27">
        <f t="shared" si="32"/>
        <v>9</v>
      </c>
      <c r="X648" s="27">
        <f t="shared" si="30"/>
        <v>1.9699999351999999</v>
      </c>
    </row>
    <row r="649" spans="1:24" x14ac:dyDescent="0.25">
      <c r="A649" s="26">
        <v>46265</v>
      </c>
      <c r="B649" s="27" t="s">
        <v>10236</v>
      </c>
      <c r="C649" s="27" t="s">
        <v>858</v>
      </c>
      <c r="D649" s="27" t="s">
        <v>861</v>
      </c>
      <c r="E649" s="27" t="s">
        <v>22</v>
      </c>
      <c r="F649" s="27" t="s">
        <v>23</v>
      </c>
      <c r="G649" s="27"/>
      <c r="H649" s="27" t="s">
        <v>24</v>
      </c>
      <c r="I649" s="28">
        <v>7442260935</v>
      </c>
      <c r="J649" s="28">
        <v>149397311</v>
      </c>
      <c r="K649" s="28">
        <v>7591658246</v>
      </c>
      <c r="L649" s="29">
        <v>50.82</v>
      </c>
      <c r="M649" s="29">
        <f>IFERROR(_xlfn.XLOOKUP($B649,'Ownership Metrics'!$A:$A,'Ownership Metrics'!$B:$B),"")</f>
        <v>15.5</v>
      </c>
      <c r="N649" s="28">
        <f>IFERROR(_xlfn.XLOOKUP($B649,'Ownership Metrics'!$A:$A,'Ownership Metrics'!$C:$C),"")</f>
        <v>2686</v>
      </c>
      <c r="O649" s="29">
        <f>IFERROR(_xlfn.XLOOKUP($B649,'Ownership Metrics'!$A:$A,'Ownership Metrics'!$D:$D),"")</f>
        <v>50.82</v>
      </c>
      <c r="P649" s="29">
        <f>IFERROR(_xlfn.XLOOKUP($B649,'Ownership Metrics'!$A:$A,'Ownership Metrics'!$E:$E),"")</f>
        <v>60.11</v>
      </c>
      <c r="Q649" s="30">
        <f>IFERROR(_xlfn.XLOOKUP($B649,'Ownership Metrics'!$A:$A,'Ownership Metrics'!$F:$F),"")</f>
        <v>15</v>
      </c>
      <c r="R649" s="30">
        <f>IFERROR(_xlfn.XLOOKUP($B649,'Ownership Metrics'!$A:$A,'Ownership Metrics'!$G:$G),"")</f>
        <v>38</v>
      </c>
      <c r="S649" s="27" t="str">
        <f>IFERROR(_xlfn.XLOOKUP($B649,'Ownership Metrics'!$A:$A,'Ownership Metrics'!$H:$H),"")</f>
        <v>Mayoritas</v>
      </c>
      <c r="T649" s="27" t="str">
        <f>IFERROR(_xlfn.XLOOKUP($B649,'Ownership Metrics'!$A:$A,'Ownership Metrics'!$I:$I),"")</f>
        <v>Sedang</v>
      </c>
      <c r="U649" s="27">
        <f>IF(COUNTIFS($B$2:$B649,$B649,$D$2:$D649,$D649)=1,1,0)</f>
        <v>1</v>
      </c>
      <c r="V649" s="27">
        <f t="shared" si="31"/>
        <v>50.82</v>
      </c>
      <c r="W649" s="27">
        <f t="shared" si="32"/>
        <v>1</v>
      </c>
      <c r="X649" s="27">
        <f t="shared" si="30"/>
        <v>50.8199999351</v>
      </c>
    </row>
    <row r="650" spans="1:24" x14ac:dyDescent="0.25">
      <c r="A650" s="26">
        <v>46265</v>
      </c>
      <c r="B650" s="27" t="s">
        <v>10236</v>
      </c>
      <c r="C650" s="27" t="s">
        <v>858</v>
      </c>
      <c r="D650" s="27" t="s">
        <v>862</v>
      </c>
      <c r="E650" s="27" t="s">
        <v>22</v>
      </c>
      <c r="F650" s="27" t="s">
        <v>32</v>
      </c>
      <c r="G650" s="27"/>
      <c r="H650" s="27" t="s">
        <v>128</v>
      </c>
      <c r="I650" s="28">
        <v>183487414</v>
      </c>
      <c r="J650" s="28">
        <v>0</v>
      </c>
      <c r="K650" s="28">
        <v>183487414</v>
      </c>
      <c r="L650" s="29">
        <v>1.23</v>
      </c>
      <c r="M650" s="29">
        <f>IFERROR(_xlfn.XLOOKUP($B650,'Ownership Metrics'!$A:$A,'Ownership Metrics'!$B:$B),"")</f>
        <v>15.5</v>
      </c>
      <c r="N650" s="28">
        <f>IFERROR(_xlfn.XLOOKUP($B650,'Ownership Metrics'!$A:$A,'Ownership Metrics'!$C:$C),"")</f>
        <v>2686</v>
      </c>
      <c r="O650" s="29">
        <f>IFERROR(_xlfn.XLOOKUP($B650,'Ownership Metrics'!$A:$A,'Ownership Metrics'!$D:$D),"")</f>
        <v>50.82</v>
      </c>
      <c r="P650" s="29">
        <f>IFERROR(_xlfn.XLOOKUP($B650,'Ownership Metrics'!$A:$A,'Ownership Metrics'!$E:$E),"")</f>
        <v>60.11</v>
      </c>
      <c r="Q650" s="30">
        <f>IFERROR(_xlfn.XLOOKUP($B650,'Ownership Metrics'!$A:$A,'Ownership Metrics'!$F:$F),"")</f>
        <v>15</v>
      </c>
      <c r="R650" s="30">
        <f>IFERROR(_xlfn.XLOOKUP($B650,'Ownership Metrics'!$A:$A,'Ownership Metrics'!$G:$G),"")</f>
        <v>38</v>
      </c>
      <c r="S650" s="27" t="str">
        <f>IFERROR(_xlfn.XLOOKUP($B650,'Ownership Metrics'!$A:$A,'Ownership Metrics'!$H:$H),"")</f>
        <v>Mayoritas</v>
      </c>
      <c r="T650" s="27" t="str">
        <f>IFERROR(_xlfn.XLOOKUP($B650,'Ownership Metrics'!$A:$A,'Ownership Metrics'!$I:$I),"")</f>
        <v>Sedang</v>
      </c>
      <c r="U650" s="27">
        <f>IF(COUNTIFS($B$2:$B650,$B650,$D$2:$D650,$D650)=1,1,0)</f>
        <v>1</v>
      </c>
      <c r="V650" s="27">
        <f t="shared" si="31"/>
        <v>1.23</v>
      </c>
      <c r="W650" s="27">
        <f t="shared" si="32"/>
        <v>12</v>
      </c>
      <c r="X650" s="27">
        <f t="shared" si="30"/>
        <v>1.2299999349999999</v>
      </c>
    </row>
    <row r="651" spans="1:24" x14ac:dyDescent="0.25">
      <c r="A651" s="26">
        <v>46265</v>
      </c>
      <c r="B651" s="27" t="s">
        <v>10236</v>
      </c>
      <c r="C651" s="27" t="s">
        <v>858</v>
      </c>
      <c r="D651" s="27" t="s">
        <v>863</v>
      </c>
      <c r="E651" s="27" t="s">
        <v>22</v>
      </c>
      <c r="F651" s="27" t="s">
        <v>32</v>
      </c>
      <c r="G651" s="27"/>
      <c r="H651" s="27" t="s">
        <v>56</v>
      </c>
      <c r="I651" s="28">
        <v>670920100</v>
      </c>
      <c r="J651" s="28">
        <v>0</v>
      </c>
      <c r="K651" s="28">
        <v>670920100</v>
      </c>
      <c r="L651" s="29">
        <v>4.49</v>
      </c>
      <c r="M651" s="29">
        <f>IFERROR(_xlfn.XLOOKUP($B651,'Ownership Metrics'!$A:$A,'Ownership Metrics'!$B:$B),"")</f>
        <v>15.5</v>
      </c>
      <c r="N651" s="28">
        <f>IFERROR(_xlfn.XLOOKUP($B651,'Ownership Metrics'!$A:$A,'Ownership Metrics'!$C:$C),"")</f>
        <v>2686</v>
      </c>
      <c r="O651" s="29">
        <f>IFERROR(_xlfn.XLOOKUP($B651,'Ownership Metrics'!$A:$A,'Ownership Metrics'!$D:$D),"")</f>
        <v>50.82</v>
      </c>
      <c r="P651" s="29">
        <f>IFERROR(_xlfn.XLOOKUP($B651,'Ownership Metrics'!$A:$A,'Ownership Metrics'!$E:$E),"")</f>
        <v>60.11</v>
      </c>
      <c r="Q651" s="30">
        <f>IFERROR(_xlfn.XLOOKUP($B651,'Ownership Metrics'!$A:$A,'Ownership Metrics'!$F:$F),"")</f>
        <v>15</v>
      </c>
      <c r="R651" s="30">
        <f>IFERROR(_xlfn.XLOOKUP($B651,'Ownership Metrics'!$A:$A,'Ownership Metrics'!$G:$G),"")</f>
        <v>38</v>
      </c>
      <c r="S651" s="27" t="str">
        <f>IFERROR(_xlfn.XLOOKUP($B651,'Ownership Metrics'!$A:$A,'Ownership Metrics'!$H:$H),"")</f>
        <v>Mayoritas</v>
      </c>
      <c r="T651" s="27" t="str">
        <f>IFERROR(_xlfn.XLOOKUP($B651,'Ownership Metrics'!$A:$A,'Ownership Metrics'!$I:$I),"")</f>
        <v>Sedang</v>
      </c>
      <c r="U651" s="27">
        <f>IF(COUNTIFS($B$2:$B651,$B651,$D$2:$D651,$D651)=1,1,0)</f>
        <v>1</v>
      </c>
      <c r="V651" s="27">
        <f t="shared" si="31"/>
        <v>4.49</v>
      </c>
      <c r="W651" s="27">
        <f t="shared" si="32"/>
        <v>3</v>
      </c>
      <c r="X651" s="27">
        <f t="shared" si="30"/>
        <v>4.4899999349000002</v>
      </c>
    </row>
    <row r="652" spans="1:24" x14ac:dyDescent="0.25">
      <c r="A652" s="26">
        <v>46265</v>
      </c>
      <c r="B652" s="27" t="s">
        <v>10236</v>
      </c>
      <c r="C652" s="27" t="s">
        <v>858</v>
      </c>
      <c r="D652" s="27" t="s">
        <v>811</v>
      </c>
      <c r="E652" s="27" t="s">
        <v>26</v>
      </c>
      <c r="F652" s="27" t="s">
        <v>32</v>
      </c>
      <c r="G652" s="27"/>
      <c r="H652" s="27" t="s">
        <v>64</v>
      </c>
      <c r="I652" s="28">
        <v>242293300</v>
      </c>
      <c r="J652" s="28">
        <v>0</v>
      </c>
      <c r="K652" s="28">
        <v>242293300</v>
      </c>
      <c r="L652" s="29">
        <v>1.62</v>
      </c>
      <c r="M652" s="29">
        <f>IFERROR(_xlfn.XLOOKUP($B652,'Ownership Metrics'!$A:$A,'Ownership Metrics'!$B:$B),"")</f>
        <v>15.5</v>
      </c>
      <c r="N652" s="28">
        <f>IFERROR(_xlfn.XLOOKUP($B652,'Ownership Metrics'!$A:$A,'Ownership Metrics'!$C:$C),"")</f>
        <v>2686</v>
      </c>
      <c r="O652" s="29">
        <f>IFERROR(_xlfn.XLOOKUP($B652,'Ownership Metrics'!$A:$A,'Ownership Metrics'!$D:$D),"")</f>
        <v>50.82</v>
      </c>
      <c r="P652" s="29">
        <f>IFERROR(_xlfn.XLOOKUP($B652,'Ownership Metrics'!$A:$A,'Ownership Metrics'!$E:$E),"")</f>
        <v>60.11</v>
      </c>
      <c r="Q652" s="30">
        <f>IFERROR(_xlfn.XLOOKUP($B652,'Ownership Metrics'!$A:$A,'Ownership Metrics'!$F:$F),"")</f>
        <v>15</v>
      </c>
      <c r="R652" s="30">
        <f>IFERROR(_xlfn.XLOOKUP($B652,'Ownership Metrics'!$A:$A,'Ownership Metrics'!$G:$G),"")</f>
        <v>38</v>
      </c>
      <c r="S652" s="27" t="str">
        <f>IFERROR(_xlfn.XLOOKUP($B652,'Ownership Metrics'!$A:$A,'Ownership Metrics'!$H:$H),"")</f>
        <v>Mayoritas</v>
      </c>
      <c r="T652" s="27" t="str">
        <f>IFERROR(_xlfn.XLOOKUP($B652,'Ownership Metrics'!$A:$A,'Ownership Metrics'!$I:$I),"")</f>
        <v>Sedang</v>
      </c>
      <c r="U652" s="27">
        <f>IF(COUNTIFS($B$2:$B652,$B652,$D$2:$D652,$D652)=1,1,0)</f>
        <v>1</v>
      </c>
      <c r="V652" s="27">
        <f t="shared" si="31"/>
        <v>1.62</v>
      </c>
      <c r="W652" s="27">
        <f t="shared" si="32"/>
        <v>10</v>
      </c>
      <c r="X652" s="27">
        <f t="shared" si="30"/>
        <v>1.6199999348</v>
      </c>
    </row>
    <row r="653" spans="1:24" x14ac:dyDescent="0.25">
      <c r="A653" s="26">
        <v>46265</v>
      </c>
      <c r="B653" s="27" t="s">
        <v>10236</v>
      </c>
      <c r="C653" s="27" t="s">
        <v>858</v>
      </c>
      <c r="D653" s="27" t="s">
        <v>864</v>
      </c>
      <c r="E653" s="27" t="s">
        <v>35</v>
      </c>
      <c r="F653" s="27" t="s">
        <v>23</v>
      </c>
      <c r="G653" s="27" t="s">
        <v>36</v>
      </c>
      <c r="H653" s="27" t="s">
        <v>24</v>
      </c>
      <c r="I653" s="28">
        <v>50004100</v>
      </c>
      <c r="J653" s="28">
        <v>100000000</v>
      </c>
      <c r="K653" s="28">
        <v>150004100</v>
      </c>
      <c r="L653" s="29">
        <v>1</v>
      </c>
      <c r="M653" s="29">
        <f>IFERROR(_xlfn.XLOOKUP($B653,'Ownership Metrics'!$A:$A,'Ownership Metrics'!$B:$B),"")</f>
        <v>15.5</v>
      </c>
      <c r="N653" s="28">
        <f>IFERROR(_xlfn.XLOOKUP($B653,'Ownership Metrics'!$A:$A,'Ownership Metrics'!$C:$C),"")</f>
        <v>2686</v>
      </c>
      <c r="O653" s="29">
        <f>IFERROR(_xlfn.XLOOKUP($B653,'Ownership Metrics'!$A:$A,'Ownership Metrics'!$D:$D),"")</f>
        <v>50.82</v>
      </c>
      <c r="P653" s="29">
        <f>IFERROR(_xlfn.XLOOKUP($B653,'Ownership Metrics'!$A:$A,'Ownership Metrics'!$E:$E),"")</f>
        <v>60.11</v>
      </c>
      <c r="Q653" s="30">
        <f>IFERROR(_xlfn.XLOOKUP($B653,'Ownership Metrics'!$A:$A,'Ownership Metrics'!$F:$F),"")</f>
        <v>15</v>
      </c>
      <c r="R653" s="30">
        <f>IFERROR(_xlfn.XLOOKUP($B653,'Ownership Metrics'!$A:$A,'Ownership Metrics'!$G:$G),"")</f>
        <v>38</v>
      </c>
      <c r="S653" s="27" t="str">
        <f>IFERROR(_xlfn.XLOOKUP($B653,'Ownership Metrics'!$A:$A,'Ownership Metrics'!$H:$H),"")</f>
        <v>Mayoritas</v>
      </c>
      <c r="T653" s="27" t="str">
        <f>IFERROR(_xlfn.XLOOKUP($B653,'Ownership Metrics'!$A:$A,'Ownership Metrics'!$I:$I),"")</f>
        <v>Sedang</v>
      </c>
      <c r="U653" s="27">
        <f>IF(COUNTIFS($B$2:$B653,$B653,$D$2:$D653,$D653)=1,1,0)</f>
        <v>1</v>
      </c>
      <c r="V653" s="27">
        <f t="shared" si="31"/>
        <v>1</v>
      </c>
      <c r="W653" s="27">
        <f t="shared" si="32"/>
        <v>15</v>
      </c>
      <c r="X653" s="27">
        <f t="shared" si="30"/>
        <v>0.99999993470000004</v>
      </c>
    </row>
    <row r="654" spans="1:24" x14ac:dyDescent="0.25">
      <c r="A654" s="26">
        <v>46265</v>
      </c>
      <c r="B654" s="27" t="s">
        <v>10236</v>
      </c>
      <c r="C654" s="27" t="s">
        <v>858</v>
      </c>
      <c r="D654" s="27" t="s">
        <v>865</v>
      </c>
      <c r="E654" s="27" t="s">
        <v>44</v>
      </c>
      <c r="F654" s="27" t="s">
        <v>23</v>
      </c>
      <c r="G654" s="27"/>
      <c r="H654" s="27" t="s">
        <v>24</v>
      </c>
      <c r="I654" s="28">
        <v>450779100</v>
      </c>
      <c r="J654" s="28">
        <v>0</v>
      </c>
      <c r="K654" s="28">
        <v>450779100</v>
      </c>
      <c r="L654" s="29">
        <v>3.02</v>
      </c>
      <c r="M654" s="29">
        <f>IFERROR(_xlfn.XLOOKUP($B654,'Ownership Metrics'!$A:$A,'Ownership Metrics'!$B:$B),"")</f>
        <v>15.5</v>
      </c>
      <c r="N654" s="28">
        <f>IFERROR(_xlfn.XLOOKUP($B654,'Ownership Metrics'!$A:$A,'Ownership Metrics'!$C:$C),"")</f>
        <v>2686</v>
      </c>
      <c r="O654" s="29">
        <f>IFERROR(_xlfn.XLOOKUP($B654,'Ownership Metrics'!$A:$A,'Ownership Metrics'!$D:$D),"")</f>
        <v>50.82</v>
      </c>
      <c r="P654" s="29">
        <f>IFERROR(_xlfn.XLOOKUP($B654,'Ownership Metrics'!$A:$A,'Ownership Metrics'!$E:$E),"")</f>
        <v>60.11</v>
      </c>
      <c r="Q654" s="30">
        <f>IFERROR(_xlfn.XLOOKUP($B654,'Ownership Metrics'!$A:$A,'Ownership Metrics'!$F:$F),"")</f>
        <v>15</v>
      </c>
      <c r="R654" s="30">
        <f>IFERROR(_xlfn.XLOOKUP($B654,'Ownership Metrics'!$A:$A,'Ownership Metrics'!$G:$G),"")</f>
        <v>38</v>
      </c>
      <c r="S654" s="27" t="str">
        <f>IFERROR(_xlfn.XLOOKUP($B654,'Ownership Metrics'!$A:$A,'Ownership Metrics'!$H:$H),"")</f>
        <v>Mayoritas</v>
      </c>
      <c r="T654" s="27" t="str">
        <f>IFERROR(_xlfn.XLOOKUP($B654,'Ownership Metrics'!$A:$A,'Ownership Metrics'!$I:$I),"")</f>
        <v>Sedang</v>
      </c>
      <c r="U654" s="27">
        <f>IF(COUNTIFS($B$2:$B654,$B654,$D$2:$D654,$D654)=1,1,0)</f>
        <v>1</v>
      </c>
      <c r="V654" s="27">
        <f t="shared" si="31"/>
        <v>3.02</v>
      </c>
      <c r="W654" s="27">
        <f t="shared" si="32"/>
        <v>5</v>
      </c>
      <c r="X654" s="27">
        <f t="shared" si="30"/>
        <v>3.0199999345999999</v>
      </c>
    </row>
    <row r="655" spans="1:24" x14ac:dyDescent="0.25">
      <c r="A655" s="26">
        <v>46265</v>
      </c>
      <c r="B655" s="27" t="s">
        <v>10236</v>
      </c>
      <c r="C655" s="27" t="s">
        <v>858</v>
      </c>
      <c r="D655" s="27" t="s">
        <v>550</v>
      </c>
      <c r="E655" s="27" t="s">
        <v>44</v>
      </c>
      <c r="F655" s="27" t="s">
        <v>23</v>
      </c>
      <c r="G655" s="27"/>
      <c r="H655" s="27" t="s">
        <v>24</v>
      </c>
      <c r="I655" s="28">
        <v>716384600</v>
      </c>
      <c r="J655" s="28">
        <v>0</v>
      </c>
      <c r="K655" s="28">
        <v>716384600</v>
      </c>
      <c r="L655" s="29">
        <v>4.8</v>
      </c>
      <c r="M655" s="29">
        <f>IFERROR(_xlfn.XLOOKUP($B655,'Ownership Metrics'!$A:$A,'Ownership Metrics'!$B:$B),"")</f>
        <v>15.5</v>
      </c>
      <c r="N655" s="28">
        <f>IFERROR(_xlfn.XLOOKUP($B655,'Ownership Metrics'!$A:$A,'Ownership Metrics'!$C:$C),"")</f>
        <v>2686</v>
      </c>
      <c r="O655" s="29">
        <f>IFERROR(_xlfn.XLOOKUP($B655,'Ownership Metrics'!$A:$A,'Ownership Metrics'!$D:$D),"")</f>
        <v>50.82</v>
      </c>
      <c r="P655" s="29">
        <f>IFERROR(_xlfn.XLOOKUP($B655,'Ownership Metrics'!$A:$A,'Ownership Metrics'!$E:$E),"")</f>
        <v>60.11</v>
      </c>
      <c r="Q655" s="30">
        <f>IFERROR(_xlfn.XLOOKUP($B655,'Ownership Metrics'!$A:$A,'Ownership Metrics'!$F:$F),"")</f>
        <v>15</v>
      </c>
      <c r="R655" s="30">
        <f>IFERROR(_xlfn.XLOOKUP($B655,'Ownership Metrics'!$A:$A,'Ownership Metrics'!$G:$G),"")</f>
        <v>38</v>
      </c>
      <c r="S655" s="27" t="str">
        <f>IFERROR(_xlfn.XLOOKUP($B655,'Ownership Metrics'!$A:$A,'Ownership Metrics'!$H:$H),"")</f>
        <v>Mayoritas</v>
      </c>
      <c r="T655" s="27" t="str">
        <f>IFERROR(_xlfn.XLOOKUP($B655,'Ownership Metrics'!$A:$A,'Ownership Metrics'!$I:$I),"")</f>
        <v>Sedang</v>
      </c>
      <c r="U655" s="27">
        <f>IF(COUNTIFS($B$2:$B655,$B655,$D$2:$D655,$D655)=1,1,0)</f>
        <v>1</v>
      </c>
      <c r="V655" s="27">
        <f t="shared" si="31"/>
        <v>4.8</v>
      </c>
      <c r="W655" s="27">
        <f t="shared" si="32"/>
        <v>2</v>
      </c>
      <c r="X655" s="27">
        <f t="shared" si="30"/>
        <v>4.7999999344999997</v>
      </c>
    </row>
    <row r="656" spans="1:24" x14ac:dyDescent="0.25">
      <c r="A656" s="26">
        <v>46265</v>
      </c>
      <c r="B656" s="27" t="s">
        <v>10236</v>
      </c>
      <c r="C656" s="27" t="s">
        <v>858</v>
      </c>
      <c r="D656" s="27" t="s">
        <v>866</v>
      </c>
      <c r="E656" s="27" t="s">
        <v>44</v>
      </c>
      <c r="F656" s="27" t="s">
        <v>23</v>
      </c>
      <c r="G656" s="27"/>
      <c r="H656" s="27" t="s">
        <v>24</v>
      </c>
      <c r="I656" s="28">
        <v>393848700</v>
      </c>
      <c r="J656" s="28">
        <v>0</v>
      </c>
      <c r="K656" s="28">
        <v>393848700</v>
      </c>
      <c r="L656" s="29">
        <v>2.64</v>
      </c>
      <c r="M656" s="29">
        <f>IFERROR(_xlfn.XLOOKUP($B656,'Ownership Metrics'!$A:$A,'Ownership Metrics'!$B:$B),"")</f>
        <v>15.5</v>
      </c>
      <c r="N656" s="28">
        <f>IFERROR(_xlfn.XLOOKUP($B656,'Ownership Metrics'!$A:$A,'Ownership Metrics'!$C:$C),"")</f>
        <v>2686</v>
      </c>
      <c r="O656" s="29">
        <f>IFERROR(_xlfn.XLOOKUP($B656,'Ownership Metrics'!$A:$A,'Ownership Metrics'!$D:$D),"")</f>
        <v>50.82</v>
      </c>
      <c r="P656" s="29">
        <f>IFERROR(_xlfn.XLOOKUP($B656,'Ownership Metrics'!$A:$A,'Ownership Metrics'!$E:$E),"")</f>
        <v>60.11</v>
      </c>
      <c r="Q656" s="30">
        <f>IFERROR(_xlfn.XLOOKUP($B656,'Ownership Metrics'!$A:$A,'Ownership Metrics'!$F:$F),"")</f>
        <v>15</v>
      </c>
      <c r="R656" s="30">
        <f>IFERROR(_xlfn.XLOOKUP($B656,'Ownership Metrics'!$A:$A,'Ownership Metrics'!$G:$G),"")</f>
        <v>38</v>
      </c>
      <c r="S656" s="27" t="str">
        <f>IFERROR(_xlfn.XLOOKUP($B656,'Ownership Metrics'!$A:$A,'Ownership Metrics'!$H:$H),"")</f>
        <v>Mayoritas</v>
      </c>
      <c r="T656" s="27" t="str">
        <f>IFERROR(_xlfn.XLOOKUP($B656,'Ownership Metrics'!$A:$A,'Ownership Metrics'!$I:$I),"")</f>
        <v>Sedang</v>
      </c>
      <c r="U656" s="27">
        <f>IF(COUNTIFS($B$2:$B656,$B656,$D$2:$D656,$D656)=1,1,0)</f>
        <v>1</v>
      </c>
      <c r="V656" s="27">
        <f t="shared" si="31"/>
        <v>2.64</v>
      </c>
      <c r="W656" s="27">
        <f t="shared" si="32"/>
        <v>7</v>
      </c>
      <c r="X656" s="27">
        <f t="shared" si="30"/>
        <v>2.6399999344</v>
      </c>
    </row>
    <row r="657" spans="1:24" x14ac:dyDescent="0.25">
      <c r="A657" s="26">
        <v>46265</v>
      </c>
      <c r="B657" s="27" t="s">
        <v>10236</v>
      </c>
      <c r="C657" s="27" t="s">
        <v>858</v>
      </c>
      <c r="D657" s="27" t="s">
        <v>812</v>
      </c>
      <c r="E657" s="27" t="s">
        <v>44</v>
      </c>
      <c r="F657" s="27" t="s">
        <v>23</v>
      </c>
      <c r="G657" s="27"/>
      <c r="H657" s="27" t="s">
        <v>24</v>
      </c>
      <c r="I657" s="28">
        <v>416285000</v>
      </c>
      <c r="J657" s="28">
        <v>0</v>
      </c>
      <c r="K657" s="28">
        <v>416285000</v>
      </c>
      <c r="L657" s="29">
        <v>2.79</v>
      </c>
      <c r="M657" s="29">
        <f>IFERROR(_xlfn.XLOOKUP($B657,'Ownership Metrics'!$A:$A,'Ownership Metrics'!$B:$B),"")</f>
        <v>15.5</v>
      </c>
      <c r="N657" s="28">
        <f>IFERROR(_xlfn.XLOOKUP($B657,'Ownership Metrics'!$A:$A,'Ownership Metrics'!$C:$C),"")</f>
        <v>2686</v>
      </c>
      <c r="O657" s="29">
        <f>IFERROR(_xlfn.XLOOKUP($B657,'Ownership Metrics'!$A:$A,'Ownership Metrics'!$D:$D),"")</f>
        <v>50.82</v>
      </c>
      <c r="P657" s="29">
        <f>IFERROR(_xlfn.XLOOKUP($B657,'Ownership Metrics'!$A:$A,'Ownership Metrics'!$E:$E),"")</f>
        <v>60.11</v>
      </c>
      <c r="Q657" s="30">
        <f>IFERROR(_xlfn.XLOOKUP($B657,'Ownership Metrics'!$A:$A,'Ownership Metrics'!$F:$F),"")</f>
        <v>15</v>
      </c>
      <c r="R657" s="30">
        <f>IFERROR(_xlfn.XLOOKUP($B657,'Ownership Metrics'!$A:$A,'Ownership Metrics'!$G:$G),"")</f>
        <v>38</v>
      </c>
      <c r="S657" s="27" t="str">
        <f>IFERROR(_xlfn.XLOOKUP($B657,'Ownership Metrics'!$A:$A,'Ownership Metrics'!$H:$H),"")</f>
        <v>Mayoritas</v>
      </c>
      <c r="T657" s="27" t="str">
        <f>IFERROR(_xlfn.XLOOKUP($B657,'Ownership Metrics'!$A:$A,'Ownership Metrics'!$I:$I),"")</f>
        <v>Sedang</v>
      </c>
      <c r="U657" s="27">
        <f>IF(COUNTIFS($B$2:$B657,$B657,$D$2:$D657,$D657)=1,1,0)</f>
        <v>1</v>
      </c>
      <c r="V657" s="27">
        <f t="shared" si="31"/>
        <v>2.79</v>
      </c>
      <c r="W657" s="27">
        <f t="shared" si="32"/>
        <v>6</v>
      </c>
      <c r="X657" s="27">
        <f t="shared" si="30"/>
        <v>2.7899999342999999</v>
      </c>
    </row>
    <row r="658" spans="1:24" x14ac:dyDescent="0.25">
      <c r="A658" s="26">
        <v>46265</v>
      </c>
      <c r="B658" s="27" t="s">
        <v>10236</v>
      </c>
      <c r="C658" s="27" t="s">
        <v>858</v>
      </c>
      <c r="D658" s="27" t="s">
        <v>855</v>
      </c>
      <c r="E658" s="27" t="s">
        <v>72</v>
      </c>
      <c r="F658" s="27" t="s">
        <v>23</v>
      </c>
      <c r="G658" s="27"/>
      <c r="H658" s="27" t="s">
        <v>24</v>
      </c>
      <c r="I658" s="28">
        <v>241373000</v>
      </c>
      <c r="J658" s="28">
        <v>0</v>
      </c>
      <c r="K658" s="28">
        <v>241373000</v>
      </c>
      <c r="L658" s="29">
        <v>1.62</v>
      </c>
      <c r="M658" s="29">
        <f>IFERROR(_xlfn.XLOOKUP($B658,'Ownership Metrics'!$A:$A,'Ownership Metrics'!$B:$B),"")</f>
        <v>15.5</v>
      </c>
      <c r="N658" s="28">
        <f>IFERROR(_xlfn.XLOOKUP($B658,'Ownership Metrics'!$A:$A,'Ownership Metrics'!$C:$C),"")</f>
        <v>2686</v>
      </c>
      <c r="O658" s="29">
        <f>IFERROR(_xlfn.XLOOKUP($B658,'Ownership Metrics'!$A:$A,'Ownership Metrics'!$D:$D),"")</f>
        <v>50.82</v>
      </c>
      <c r="P658" s="29">
        <f>IFERROR(_xlfn.XLOOKUP($B658,'Ownership Metrics'!$A:$A,'Ownership Metrics'!$E:$E),"")</f>
        <v>60.11</v>
      </c>
      <c r="Q658" s="30">
        <f>IFERROR(_xlfn.XLOOKUP($B658,'Ownership Metrics'!$A:$A,'Ownership Metrics'!$F:$F),"")</f>
        <v>15</v>
      </c>
      <c r="R658" s="30">
        <f>IFERROR(_xlfn.XLOOKUP($B658,'Ownership Metrics'!$A:$A,'Ownership Metrics'!$G:$G),"")</f>
        <v>38</v>
      </c>
      <c r="S658" s="27" t="str">
        <f>IFERROR(_xlfn.XLOOKUP($B658,'Ownership Metrics'!$A:$A,'Ownership Metrics'!$H:$H),"")</f>
        <v>Mayoritas</v>
      </c>
      <c r="T658" s="27" t="str">
        <f>IFERROR(_xlfn.XLOOKUP($B658,'Ownership Metrics'!$A:$A,'Ownership Metrics'!$I:$I),"")</f>
        <v>Sedang</v>
      </c>
      <c r="U658" s="27">
        <f>IF(COUNTIFS($B$2:$B658,$B658,$D$2:$D658,$D658)=1,1,0)</f>
        <v>1</v>
      </c>
      <c r="V658" s="27">
        <f t="shared" si="31"/>
        <v>1.62</v>
      </c>
      <c r="W658" s="27">
        <f t="shared" si="32"/>
        <v>11</v>
      </c>
      <c r="X658" s="27">
        <f t="shared" si="30"/>
        <v>1.6199999342000002</v>
      </c>
    </row>
    <row r="659" spans="1:24" x14ac:dyDescent="0.25">
      <c r="A659" s="26">
        <v>46265</v>
      </c>
      <c r="B659" s="27" t="s">
        <v>10236</v>
      </c>
      <c r="C659" s="27" t="s">
        <v>858</v>
      </c>
      <c r="D659" s="27" t="s">
        <v>867</v>
      </c>
      <c r="E659" s="27" t="s">
        <v>72</v>
      </c>
      <c r="F659" s="27" t="s">
        <v>23</v>
      </c>
      <c r="G659" s="27"/>
      <c r="H659" s="27" t="s">
        <v>24</v>
      </c>
      <c r="I659" s="28">
        <v>175601600</v>
      </c>
      <c r="J659" s="28">
        <v>0</v>
      </c>
      <c r="K659" s="28">
        <v>175601600</v>
      </c>
      <c r="L659" s="29">
        <v>1.18</v>
      </c>
      <c r="M659" s="29">
        <f>IFERROR(_xlfn.XLOOKUP($B659,'Ownership Metrics'!$A:$A,'Ownership Metrics'!$B:$B),"")</f>
        <v>15.5</v>
      </c>
      <c r="N659" s="28">
        <f>IFERROR(_xlfn.XLOOKUP($B659,'Ownership Metrics'!$A:$A,'Ownership Metrics'!$C:$C),"")</f>
        <v>2686</v>
      </c>
      <c r="O659" s="29">
        <f>IFERROR(_xlfn.XLOOKUP($B659,'Ownership Metrics'!$A:$A,'Ownership Metrics'!$D:$D),"")</f>
        <v>50.82</v>
      </c>
      <c r="P659" s="29">
        <f>IFERROR(_xlfn.XLOOKUP($B659,'Ownership Metrics'!$A:$A,'Ownership Metrics'!$E:$E),"")</f>
        <v>60.11</v>
      </c>
      <c r="Q659" s="30">
        <f>IFERROR(_xlfn.XLOOKUP($B659,'Ownership Metrics'!$A:$A,'Ownership Metrics'!$F:$F),"")</f>
        <v>15</v>
      </c>
      <c r="R659" s="30">
        <f>IFERROR(_xlfn.XLOOKUP($B659,'Ownership Metrics'!$A:$A,'Ownership Metrics'!$G:$G),"")</f>
        <v>38</v>
      </c>
      <c r="S659" s="27" t="str">
        <f>IFERROR(_xlfn.XLOOKUP($B659,'Ownership Metrics'!$A:$A,'Ownership Metrics'!$H:$H),"")</f>
        <v>Mayoritas</v>
      </c>
      <c r="T659" s="27" t="str">
        <f>IFERROR(_xlfn.XLOOKUP($B659,'Ownership Metrics'!$A:$A,'Ownership Metrics'!$I:$I),"")</f>
        <v>Sedang</v>
      </c>
      <c r="U659" s="27">
        <f>IF(COUNTIFS($B$2:$B659,$B659,$D$2:$D659,$D659)=1,1,0)</f>
        <v>1</v>
      </c>
      <c r="V659" s="27">
        <f t="shared" si="31"/>
        <v>1.18</v>
      </c>
      <c r="W659" s="27">
        <f t="shared" si="32"/>
        <v>13</v>
      </c>
      <c r="X659" s="27">
        <f t="shared" si="30"/>
        <v>1.1799999341</v>
      </c>
    </row>
    <row r="660" spans="1:24" x14ac:dyDescent="0.25">
      <c r="A660" s="26">
        <v>46265</v>
      </c>
      <c r="B660" s="27" t="s">
        <v>10236</v>
      </c>
      <c r="C660" s="27" t="s">
        <v>858</v>
      </c>
      <c r="D660" s="27" t="s">
        <v>868</v>
      </c>
      <c r="E660" s="27" t="s">
        <v>204</v>
      </c>
      <c r="F660" s="27" t="s">
        <v>32</v>
      </c>
      <c r="G660" s="27"/>
      <c r="H660" s="27" t="s">
        <v>56</v>
      </c>
      <c r="I660" s="28">
        <v>0</v>
      </c>
      <c r="J660" s="28">
        <v>646000000</v>
      </c>
      <c r="K660" s="28">
        <v>646000000</v>
      </c>
      <c r="L660" s="29">
        <v>4.32</v>
      </c>
      <c r="M660" s="29">
        <f>IFERROR(_xlfn.XLOOKUP($B660,'Ownership Metrics'!$A:$A,'Ownership Metrics'!$B:$B),"")</f>
        <v>15.5</v>
      </c>
      <c r="N660" s="28">
        <f>IFERROR(_xlfn.XLOOKUP($B660,'Ownership Metrics'!$A:$A,'Ownership Metrics'!$C:$C),"")</f>
        <v>2686</v>
      </c>
      <c r="O660" s="29">
        <f>IFERROR(_xlfn.XLOOKUP($B660,'Ownership Metrics'!$A:$A,'Ownership Metrics'!$D:$D),"")</f>
        <v>50.82</v>
      </c>
      <c r="P660" s="29">
        <f>IFERROR(_xlfn.XLOOKUP($B660,'Ownership Metrics'!$A:$A,'Ownership Metrics'!$E:$E),"")</f>
        <v>60.11</v>
      </c>
      <c r="Q660" s="30">
        <f>IFERROR(_xlfn.XLOOKUP($B660,'Ownership Metrics'!$A:$A,'Ownership Metrics'!$F:$F),"")</f>
        <v>15</v>
      </c>
      <c r="R660" s="30">
        <f>IFERROR(_xlfn.XLOOKUP($B660,'Ownership Metrics'!$A:$A,'Ownership Metrics'!$G:$G),"")</f>
        <v>38</v>
      </c>
      <c r="S660" s="27" t="str">
        <f>IFERROR(_xlfn.XLOOKUP($B660,'Ownership Metrics'!$A:$A,'Ownership Metrics'!$H:$H),"")</f>
        <v>Mayoritas</v>
      </c>
      <c r="T660" s="27" t="str">
        <f>IFERROR(_xlfn.XLOOKUP($B660,'Ownership Metrics'!$A:$A,'Ownership Metrics'!$I:$I),"")</f>
        <v>Sedang</v>
      </c>
      <c r="U660" s="27">
        <f>IF(COUNTIFS($B$2:$B660,$B660,$D$2:$D660,$D660)=1,1,0)</f>
        <v>1</v>
      </c>
      <c r="V660" s="27">
        <f t="shared" si="31"/>
        <v>4.32</v>
      </c>
      <c r="W660" s="27">
        <f t="shared" si="32"/>
        <v>4</v>
      </c>
      <c r="X660" s="27">
        <f t="shared" si="30"/>
        <v>4.3199999340000002</v>
      </c>
    </row>
    <row r="661" spans="1:24" x14ac:dyDescent="0.25">
      <c r="A661" s="26">
        <v>46265</v>
      </c>
      <c r="B661" s="27" t="s">
        <v>10237</v>
      </c>
      <c r="C661" s="27" t="s">
        <v>870</v>
      </c>
      <c r="D661" s="27" t="s">
        <v>871</v>
      </c>
      <c r="E661" s="27" t="s">
        <v>22</v>
      </c>
      <c r="F661" s="27" t="s">
        <v>23</v>
      </c>
      <c r="G661" s="27"/>
      <c r="H661" s="27" t="s">
        <v>24</v>
      </c>
      <c r="I661" s="28">
        <v>204775000</v>
      </c>
      <c r="J661" s="28">
        <v>0</v>
      </c>
      <c r="K661" s="28">
        <v>204775000</v>
      </c>
      <c r="L661" s="29">
        <v>30.94</v>
      </c>
      <c r="M661" s="29">
        <f>IFERROR(_xlfn.XLOOKUP($B661,'Ownership Metrics'!$A:$A,'Ownership Metrics'!$B:$B),"")</f>
        <v>29.51</v>
      </c>
      <c r="N661" s="28">
        <f>IFERROR(_xlfn.XLOOKUP($B661,'Ownership Metrics'!$A:$A,'Ownership Metrics'!$C:$C),"")</f>
        <v>1463</v>
      </c>
      <c r="O661" s="29">
        <f>IFERROR(_xlfn.XLOOKUP($B661,'Ownership Metrics'!$A:$A,'Ownership Metrics'!$D:$D),"")</f>
        <v>30.94</v>
      </c>
      <c r="P661" s="29">
        <f>IFERROR(_xlfn.XLOOKUP($B661,'Ownership Metrics'!$A:$A,'Ownership Metrics'!$E:$E),"")</f>
        <v>58.5</v>
      </c>
      <c r="Q661" s="30">
        <f>IFERROR(_xlfn.XLOOKUP($B661,'Ownership Metrics'!$A:$A,'Ownership Metrics'!$F:$F),"")</f>
        <v>6</v>
      </c>
      <c r="R661" s="30">
        <f>IFERROR(_xlfn.XLOOKUP($B661,'Ownership Metrics'!$A:$A,'Ownership Metrics'!$G:$G),"")</f>
        <v>42</v>
      </c>
      <c r="S661" s="27" t="str">
        <f>IFERROR(_xlfn.XLOOKUP($B661,'Ownership Metrics'!$A:$A,'Ownership Metrics'!$H:$H),"")</f>
        <v>Moderat</v>
      </c>
      <c r="T661" s="27" t="str">
        <f>IFERROR(_xlfn.XLOOKUP($B661,'Ownership Metrics'!$A:$A,'Ownership Metrics'!$I:$I),"")</f>
        <v>Sedang</v>
      </c>
      <c r="U661" s="27">
        <f>IF(COUNTIFS($B$2:$B661,$B661,$D$2:$D661,$D661)=1,1,0)</f>
        <v>1</v>
      </c>
      <c r="V661" s="27">
        <f t="shared" si="31"/>
        <v>30.94</v>
      </c>
      <c r="W661" s="27">
        <f t="shared" si="32"/>
        <v>1</v>
      </c>
      <c r="X661" s="27">
        <f t="shared" si="30"/>
        <v>30.939999933900001</v>
      </c>
    </row>
    <row r="662" spans="1:24" x14ac:dyDescent="0.25">
      <c r="A662" s="26">
        <v>46265</v>
      </c>
      <c r="B662" s="27" t="s">
        <v>10237</v>
      </c>
      <c r="C662" s="27" t="s">
        <v>870</v>
      </c>
      <c r="D662" s="27" t="s">
        <v>872</v>
      </c>
      <c r="E662" s="27" t="s">
        <v>35</v>
      </c>
      <c r="F662" s="27" t="s">
        <v>23</v>
      </c>
      <c r="G662" s="27" t="s">
        <v>36</v>
      </c>
      <c r="H662" s="27" t="s">
        <v>24</v>
      </c>
      <c r="I662" s="28">
        <v>10152000</v>
      </c>
      <c r="J662" s="28">
        <v>0</v>
      </c>
      <c r="K662" s="28">
        <v>10152000</v>
      </c>
      <c r="L662" s="29">
        <v>1.53</v>
      </c>
      <c r="M662" s="29">
        <f>IFERROR(_xlfn.XLOOKUP($B662,'Ownership Metrics'!$A:$A,'Ownership Metrics'!$B:$B),"")</f>
        <v>29.51</v>
      </c>
      <c r="N662" s="28">
        <f>IFERROR(_xlfn.XLOOKUP($B662,'Ownership Metrics'!$A:$A,'Ownership Metrics'!$C:$C),"")</f>
        <v>1463</v>
      </c>
      <c r="O662" s="29">
        <f>IFERROR(_xlfn.XLOOKUP($B662,'Ownership Metrics'!$A:$A,'Ownership Metrics'!$D:$D),"")</f>
        <v>30.94</v>
      </c>
      <c r="P662" s="29">
        <f>IFERROR(_xlfn.XLOOKUP($B662,'Ownership Metrics'!$A:$A,'Ownership Metrics'!$E:$E),"")</f>
        <v>58.5</v>
      </c>
      <c r="Q662" s="30">
        <f>IFERROR(_xlfn.XLOOKUP($B662,'Ownership Metrics'!$A:$A,'Ownership Metrics'!$F:$F),"")</f>
        <v>6</v>
      </c>
      <c r="R662" s="30">
        <f>IFERROR(_xlfn.XLOOKUP($B662,'Ownership Metrics'!$A:$A,'Ownership Metrics'!$G:$G),"")</f>
        <v>42</v>
      </c>
      <c r="S662" s="27" t="str">
        <f>IFERROR(_xlfn.XLOOKUP($B662,'Ownership Metrics'!$A:$A,'Ownership Metrics'!$H:$H),"")</f>
        <v>Moderat</v>
      </c>
      <c r="T662" s="27" t="str">
        <f>IFERROR(_xlfn.XLOOKUP($B662,'Ownership Metrics'!$A:$A,'Ownership Metrics'!$I:$I),"")</f>
        <v>Sedang</v>
      </c>
      <c r="U662" s="27">
        <f>IF(COUNTIFS($B$2:$B662,$B662,$D$2:$D662,$D662)=1,1,0)</f>
        <v>1</v>
      </c>
      <c r="V662" s="27">
        <f t="shared" si="31"/>
        <v>1.53</v>
      </c>
      <c r="W662" s="27">
        <f t="shared" si="32"/>
        <v>5</v>
      </c>
      <c r="X662" s="27">
        <f t="shared" si="30"/>
        <v>1.5299999338000001</v>
      </c>
    </row>
    <row r="663" spans="1:24" x14ac:dyDescent="0.25">
      <c r="A663" s="26">
        <v>46265</v>
      </c>
      <c r="B663" s="27" t="s">
        <v>10237</v>
      </c>
      <c r="C663" s="27" t="s">
        <v>870</v>
      </c>
      <c r="D663" s="27" t="s">
        <v>873</v>
      </c>
      <c r="E663" s="27" t="s">
        <v>35</v>
      </c>
      <c r="F663" s="27" t="s">
        <v>23</v>
      </c>
      <c r="G663" s="27" t="s">
        <v>36</v>
      </c>
      <c r="H663" s="27" t="s">
        <v>24</v>
      </c>
      <c r="I663" s="28">
        <v>8615000</v>
      </c>
      <c r="J663" s="28">
        <v>0</v>
      </c>
      <c r="K663" s="28">
        <v>8615000</v>
      </c>
      <c r="L663" s="29">
        <v>1.3</v>
      </c>
      <c r="M663" s="29">
        <f>IFERROR(_xlfn.XLOOKUP($B663,'Ownership Metrics'!$A:$A,'Ownership Metrics'!$B:$B),"")</f>
        <v>29.51</v>
      </c>
      <c r="N663" s="28">
        <f>IFERROR(_xlfn.XLOOKUP($B663,'Ownership Metrics'!$A:$A,'Ownership Metrics'!$C:$C),"")</f>
        <v>1463</v>
      </c>
      <c r="O663" s="29">
        <f>IFERROR(_xlfn.XLOOKUP($B663,'Ownership Metrics'!$A:$A,'Ownership Metrics'!$D:$D),"")</f>
        <v>30.94</v>
      </c>
      <c r="P663" s="29">
        <f>IFERROR(_xlfn.XLOOKUP($B663,'Ownership Metrics'!$A:$A,'Ownership Metrics'!$E:$E),"")</f>
        <v>58.5</v>
      </c>
      <c r="Q663" s="30">
        <f>IFERROR(_xlfn.XLOOKUP($B663,'Ownership Metrics'!$A:$A,'Ownership Metrics'!$F:$F),"")</f>
        <v>6</v>
      </c>
      <c r="R663" s="30">
        <f>IFERROR(_xlfn.XLOOKUP($B663,'Ownership Metrics'!$A:$A,'Ownership Metrics'!$G:$G),"")</f>
        <v>42</v>
      </c>
      <c r="S663" s="27" t="str">
        <f>IFERROR(_xlfn.XLOOKUP($B663,'Ownership Metrics'!$A:$A,'Ownership Metrics'!$H:$H),"")</f>
        <v>Moderat</v>
      </c>
      <c r="T663" s="27" t="str">
        <f>IFERROR(_xlfn.XLOOKUP($B663,'Ownership Metrics'!$A:$A,'Ownership Metrics'!$I:$I),"")</f>
        <v>Sedang</v>
      </c>
      <c r="U663" s="27">
        <f>IF(COUNTIFS($B$2:$B663,$B663,$D$2:$D663,$D663)=1,1,0)</f>
        <v>1</v>
      </c>
      <c r="V663" s="27">
        <f t="shared" si="31"/>
        <v>1.3</v>
      </c>
      <c r="W663" s="27">
        <f t="shared" si="32"/>
        <v>6</v>
      </c>
      <c r="X663" s="27">
        <f t="shared" si="30"/>
        <v>1.2999999337000001</v>
      </c>
    </row>
    <row r="664" spans="1:24" x14ac:dyDescent="0.25">
      <c r="A664" s="26">
        <v>46265</v>
      </c>
      <c r="B664" s="27" t="s">
        <v>10237</v>
      </c>
      <c r="C664" s="27" t="s">
        <v>870</v>
      </c>
      <c r="D664" s="27" t="s">
        <v>874</v>
      </c>
      <c r="E664" s="27" t="s">
        <v>35</v>
      </c>
      <c r="F664" s="27" t="s">
        <v>23</v>
      </c>
      <c r="G664" s="27" t="s">
        <v>36</v>
      </c>
      <c r="H664" s="27" t="s">
        <v>24</v>
      </c>
      <c r="I664" s="28">
        <v>60594500</v>
      </c>
      <c r="J664" s="28">
        <v>0</v>
      </c>
      <c r="K664" s="28">
        <v>60594500</v>
      </c>
      <c r="L664" s="29">
        <v>9.16</v>
      </c>
      <c r="M664" s="29">
        <f>IFERROR(_xlfn.XLOOKUP($B664,'Ownership Metrics'!$A:$A,'Ownership Metrics'!$B:$B),"")</f>
        <v>29.51</v>
      </c>
      <c r="N664" s="28">
        <f>IFERROR(_xlfn.XLOOKUP($B664,'Ownership Metrics'!$A:$A,'Ownership Metrics'!$C:$C),"")</f>
        <v>1463</v>
      </c>
      <c r="O664" s="29">
        <f>IFERROR(_xlfn.XLOOKUP($B664,'Ownership Metrics'!$A:$A,'Ownership Metrics'!$D:$D),"")</f>
        <v>30.94</v>
      </c>
      <c r="P664" s="29">
        <f>IFERROR(_xlfn.XLOOKUP($B664,'Ownership Metrics'!$A:$A,'Ownership Metrics'!$E:$E),"")</f>
        <v>58.5</v>
      </c>
      <c r="Q664" s="30">
        <f>IFERROR(_xlfn.XLOOKUP($B664,'Ownership Metrics'!$A:$A,'Ownership Metrics'!$F:$F),"")</f>
        <v>6</v>
      </c>
      <c r="R664" s="30">
        <f>IFERROR(_xlfn.XLOOKUP($B664,'Ownership Metrics'!$A:$A,'Ownership Metrics'!$G:$G),"")</f>
        <v>42</v>
      </c>
      <c r="S664" s="27" t="str">
        <f>IFERROR(_xlfn.XLOOKUP($B664,'Ownership Metrics'!$A:$A,'Ownership Metrics'!$H:$H),"")</f>
        <v>Moderat</v>
      </c>
      <c r="T664" s="27" t="str">
        <f>IFERROR(_xlfn.XLOOKUP($B664,'Ownership Metrics'!$A:$A,'Ownership Metrics'!$I:$I),"")</f>
        <v>Sedang</v>
      </c>
      <c r="U664" s="27">
        <f>IF(COUNTIFS($B$2:$B664,$B664,$D$2:$D664,$D664)=1,1,0)</f>
        <v>1</v>
      </c>
      <c r="V664" s="27">
        <f t="shared" si="31"/>
        <v>9.16</v>
      </c>
      <c r="W664" s="27">
        <f t="shared" si="32"/>
        <v>4</v>
      </c>
      <c r="X664" s="27">
        <f t="shared" si="30"/>
        <v>9.1599999336</v>
      </c>
    </row>
    <row r="665" spans="1:24" x14ac:dyDescent="0.25">
      <c r="A665" s="26">
        <v>46265</v>
      </c>
      <c r="B665" s="27" t="s">
        <v>10237</v>
      </c>
      <c r="C665" s="27" t="s">
        <v>870</v>
      </c>
      <c r="D665" s="27" t="s">
        <v>875</v>
      </c>
      <c r="E665" s="27" t="s">
        <v>67</v>
      </c>
      <c r="F665" s="27" t="s">
        <v>23</v>
      </c>
      <c r="G665" s="27"/>
      <c r="H665" s="27" t="s">
        <v>24</v>
      </c>
      <c r="I665" s="28">
        <v>62436100</v>
      </c>
      <c r="J665" s="28">
        <v>0</v>
      </c>
      <c r="K665" s="28">
        <v>62436100</v>
      </c>
      <c r="L665" s="29">
        <v>9.43</v>
      </c>
      <c r="M665" s="29">
        <f>IFERROR(_xlfn.XLOOKUP($B665,'Ownership Metrics'!$A:$A,'Ownership Metrics'!$B:$B),"")</f>
        <v>29.51</v>
      </c>
      <c r="N665" s="28">
        <f>IFERROR(_xlfn.XLOOKUP($B665,'Ownership Metrics'!$A:$A,'Ownership Metrics'!$C:$C),"")</f>
        <v>1463</v>
      </c>
      <c r="O665" s="29">
        <f>IFERROR(_xlfn.XLOOKUP($B665,'Ownership Metrics'!$A:$A,'Ownership Metrics'!$D:$D),"")</f>
        <v>30.94</v>
      </c>
      <c r="P665" s="29">
        <f>IFERROR(_xlfn.XLOOKUP($B665,'Ownership Metrics'!$A:$A,'Ownership Metrics'!$E:$E),"")</f>
        <v>58.5</v>
      </c>
      <c r="Q665" s="30">
        <f>IFERROR(_xlfn.XLOOKUP($B665,'Ownership Metrics'!$A:$A,'Ownership Metrics'!$F:$F),"")</f>
        <v>6</v>
      </c>
      <c r="R665" s="30">
        <f>IFERROR(_xlfn.XLOOKUP($B665,'Ownership Metrics'!$A:$A,'Ownership Metrics'!$G:$G),"")</f>
        <v>42</v>
      </c>
      <c r="S665" s="27" t="str">
        <f>IFERROR(_xlfn.XLOOKUP($B665,'Ownership Metrics'!$A:$A,'Ownership Metrics'!$H:$H),"")</f>
        <v>Moderat</v>
      </c>
      <c r="T665" s="27" t="str">
        <f>IFERROR(_xlfn.XLOOKUP($B665,'Ownership Metrics'!$A:$A,'Ownership Metrics'!$I:$I),"")</f>
        <v>Sedang</v>
      </c>
      <c r="U665" s="27">
        <f>IF(COUNTIFS($B$2:$B665,$B665,$D$2:$D665,$D665)=1,1,0)</f>
        <v>1</v>
      </c>
      <c r="V665" s="27">
        <f t="shared" si="31"/>
        <v>9.43</v>
      </c>
      <c r="W665" s="27">
        <f t="shared" si="32"/>
        <v>3</v>
      </c>
      <c r="X665" s="27">
        <f t="shared" si="30"/>
        <v>9.4299999334999995</v>
      </c>
    </row>
    <row r="666" spans="1:24" x14ac:dyDescent="0.25">
      <c r="A666" s="26">
        <v>46265</v>
      </c>
      <c r="B666" s="27" t="s">
        <v>10237</v>
      </c>
      <c r="C666" s="27" t="s">
        <v>870</v>
      </c>
      <c r="D666" s="27" t="s">
        <v>876</v>
      </c>
      <c r="E666" s="27" t="s">
        <v>22</v>
      </c>
      <c r="F666" s="27" t="s">
        <v>23</v>
      </c>
      <c r="G666" s="27"/>
      <c r="H666" s="27"/>
      <c r="I666" s="28">
        <v>120000000</v>
      </c>
      <c r="J666" s="28">
        <v>0</v>
      </c>
      <c r="K666" s="28">
        <v>120000000</v>
      </c>
      <c r="L666" s="29">
        <v>18.13</v>
      </c>
      <c r="M666" s="29">
        <f>IFERROR(_xlfn.XLOOKUP($B666,'Ownership Metrics'!$A:$A,'Ownership Metrics'!$B:$B),"")</f>
        <v>29.51</v>
      </c>
      <c r="N666" s="28">
        <f>IFERROR(_xlfn.XLOOKUP($B666,'Ownership Metrics'!$A:$A,'Ownership Metrics'!$C:$C),"")</f>
        <v>1463</v>
      </c>
      <c r="O666" s="29">
        <f>IFERROR(_xlfn.XLOOKUP($B666,'Ownership Metrics'!$A:$A,'Ownership Metrics'!$D:$D),"")</f>
        <v>30.94</v>
      </c>
      <c r="P666" s="29">
        <f>IFERROR(_xlfn.XLOOKUP($B666,'Ownership Metrics'!$A:$A,'Ownership Metrics'!$E:$E),"")</f>
        <v>58.5</v>
      </c>
      <c r="Q666" s="30">
        <f>IFERROR(_xlfn.XLOOKUP($B666,'Ownership Metrics'!$A:$A,'Ownership Metrics'!$F:$F),"")</f>
        <v>6</v>
      </c>
      <c r="R666" s="30">
        <f>IFERROR(_xlfn.XLOOKUP($B666,'Ownership Metrics'!$A:$A,'Ownership Metrics'!$G:$G),"")</f>
        <v>42</v>
      </c>
      <c r="S666" s="27" t="str">
        <f>IFERROR(_xlfn.XLOOKUP($B666,'Ownership Metrics'!$A:$A,'Ownership Metrics'!$H:$H),"")</f>
        <v>Moderat</v>
      </c>
      <c r="T666" s="27" t="str">
        <f>IFERROR(_xlfn.XLOOKUP($B666,'Ownership Metrics'!$A:$A,'Ownership Metrics'!$I:$I),"")</f>
        <v>Sedang</v>
      </c>
      <c r="U666" s="27">
        <f>IF(COUNTIFS($B$2:$B666,$B666,$D$2:$D666,$D666)=1,1,0)</f>
        <v>1</v>
      </c>
      <c r="V666" s="27">
        <f t="shared" si="31"/>
        <v>18.13</v>
      </c>
      <c r="W666" s="27">
        <f t="shared" si="32"/>
        <v>2</v>
      </c>
      <c r="X666" s="27">
        <f t="shared" si="30"/>
        <v>18.129999933400001</v>
      </c>
    </row>
    <row r="667" spans="1:24" x14ac:dyDescent="0.25">
      <c r="A667" s="26">
        <v>46265</v>
      </c>
      <c r="B667" s="27" t="s">
        <v>10238</v>
      </c>
      <c r="C667" s="27" t="s">
        <v>878</v>
      </c>
      <c r="D667" s="27" t="s">
        <v>879</v>
      </c>
      <c r="E667" s="27"/>
      <c r="F667" s="27"/>
      <c r="G667" s="27"/>
      <c r="H667" s="27"/>
      <c r="I667" s="28">
        <v>0</v>
      </c>
      <c r="J667" s="28">
        <v>2250675350</v>
      </c>
      <c r="K667" s="28">
        <v>2250675350</v>
      </c>
      <c r="L667" s="29">
        <v>40.25</v>
      </c>
      <c r="M667" s="29">
        <f>IFERROR(_xlfn.XLOOKUP($B667,'Ownership Metrics'!$A:$A,'Ownership Metrics'!$B:$B),"")</f>
        <v>36.31</v>
      </c>
      <c r="N667" s="28">
        <f>IFERROR(_xlfn.XLOOKUP($B667,'Ownership Metrics'!$A:$A,'Ownership Metrics'!$C:$C),"")</f>
        <v>1928</v>
      </c>
      <c r="O667" s="29">
        <f>IFERROR(_xlfn.XLOOKUP($B667,'Ownership Metrics'!$A:$A,'Ownership Metrics'!$D:$D),"")</f>
        <v>40.25</v>
      </c>
      <c r="P667" s="29">
        <f>IFERROR(_xlfn.XLOOKUP($B667,'Ownership Metrics'!$A:$A,'Ownership Metrics'!$E:$E),"")</f>
        <v>59.92</v>
      </c>
      <c r="Q667" s="30">
        <f>IFERROR(_xlfn.XLOOKUP($B667,'Ownership Metrics'!$A:$A,'Ownership Metrics'!$F:$F),"")</f>
        <v>6</v>
      </c>
      <c r="R667" s="30">
        <f>IFERROR(_xlfn.XLOOKUP($B667,'Ownership Metrics'!$A:$A,'Ownership Metrics'!$G:$G),"")</f>
        <v>44</v>
      </c>
      <c r="S667" s="27" t="str">
        <f>IFERROR(_xlfn.XLOOKUP($B667,'Ownership Metrics'!$A:$A,'Ownership Metrics'!$H:$H),"")</f>
        <v>Moderat</v>
      </c>
      <c r="T667" s="27" t="str">
        <f>IFERROR(_xlfn.XLOOKUP($B667,'Ownership Metrics'!$A:$A,'Ownership Metrics'!$I:$I),"")</f>
        <v>Sedang</v>
      </c>
      <c r="U667" s="27">
        <f>IF(COUNTIFS($B$2:$B667,$B667,$D$2:$D667,$D667)=1,1,0)</f>
        <v>1</v>
      </c>
      <c r="V667" s="27">
        <f t="shared" si="31"/>
        <v>40.25</v>
      </c>
      <c r="W667" s="27">
        <f t="shared" si="32"/>
        <v>1</v>
      </c>
      <c r="X667" s="27">
        <f t="shared" si="30"/>
        <v>40.249999933300003</v>
      </c>
    </row>
    <row r="668" spans="1:24" x14ac:dyDescent="0.25">
      <c r="A668" s="26">
        <v>46265</v>
      </c>
      <c r="B668" s="27" t="s">
        <v>10238</v>
      </c>
      <c r="C668" s="27" t="s">
        <v>878</v>
      </c>
      <c r="D668" s="27" t="s">
        <v>880</v>
      </c>
      <c r="E668" s="27" t="s">
        <v>22</v>
      </c>
      <c r="F668" s="27" t="s">
        <v>23</v>
      </c>
      <c r="G668" s="27"/>
      <c r="H668" s="27" t="s">
        <v>24</v>
      </c>
      <c r="I668" s="28">
        <v>76100000</v>
      </c>
      <c r="J668" s="28">
        <v>0</v>
      </c>
      <c r="K668" s="28">
        <v>76100000</v>
      </c>
      <c r="L668" s="29">
        <v>1.36</v>
      </c>
      <c r="M668" s="29">
        <f>IFERROR(_xlfn.XLOOKUP($B668,'Ownership Metrics'!$A:$A,'Ownership Metrics'!$B:$B),"")</f>
        <v>36.31</v>
      </c>
      <c r="N668" s="28">
        <f>IFERROR(_xlfn.XLOOKUP($B668,'Ownership Metrics'!$A:$A,'Ownership Metrics'!$C:$C),"")</f>
        <v>1928</v>
      </c>
      <c r="O668" s="29">
        <f>IFERROR(_xlfn.XLOOKUP($B668,'Ownership Metrics'!$A:$A,'Ownership Metrics'!$D:$D),"")</f>
        <v>40.25</v>
      </c>
      <c r="P668" s="29">
        <f>IFERROR(_xlfn.XLOOKUP($B668,'Ownership Metrics'!$A:$A,'Ownership Metrics'!$E:$E),"")</f>
        <v>59.92</v>
      </c>
      <c r="Q668" s="30">
        <f>IFERROR(_xlfn.XLOOKUP($B668,'Ownership Metrics'!$A:$A,'Ownership Metrics'!$F:$F),"")</f>
        <v>6</v>
      </c>
      <c r="R668" s="30">
        <f>IFERROR(_xlfn.XLOOKUP($B668,'Ownership Metrics'!$A:$A,'Ownership Metrics'!$G:$G),"")</f>
        <v>44</v>
      </c>
      <c r="S668" s="27" t="str">
        <f>IFERROR(_xlfn.XLOOKUP($B668,'Ownership Metrics'!$A:$A,'Ownership Metrics'!$H:$H),"")</f>
        <v>Moderat</v>
      </c>
      <c r="T668" s="27" t="str">
        <f>IFERROR(_xlfn.XLOOKUP($B668,'Ownership Metrics'!$A:$A,'Ownership Metrics'!$I:$I),"")</f>
        <v>Sedang</v>
      </c>
      <c r="U668" s="27">
        <f>IF(COUNTIFS($B$2:$B668,$B668,$D$2:$D668,$D668)=1,1,0)</f>
        <v>1</v>
      </c>
      <c r="V668" s="27">
        <f t="shared" si="31"/>
        <v>1.36</v>
      </c>
      <c r="W668" s="27">
        <f t="shared" si="32"/>
        <v>5</v>
      </c>
      <c r="X668" s="27">
        <f t="shared" si="30"/>
        <v>1.3599999332000001</v>
      </c>
    </row>
    <row r="669" spans="1:24" x14ac:dyDescent="0.25">
      <c r="A669" s="26">
        <v>46265</v>
      </c>
      <c r="B669" s="27" t="s">
        <v>10238</v>
      </c>
      <c r="C669" s="27" t="s">
        <v>878</v>
      </c>
      <c r="D669" s="27" t="s">
        <v>881</v>
      </c>
      <c r="E669" s="27" t="s">
        <v>22</v>
      </c>
      <c r="F669" s="27" t="s">
        <v>23</v>
      </c>
      <c r="G669" s="27"/>
      <c r="H669" s="27" t="s">
        <v>24</v>
      </c>
      <c r="I669" s="28">
        <v>963542650</v>
      </c>
      <c r="J669" s="28">
        <v>0</v>
      </c>
      <c r="K669" s="28">
        <v>963542650</v>
      </c>
      <c r="L669" s="29">
        <v>17.23</v>
      </c>
      <c r="M669" s="29">
        <f>IFERROR(_xlfn.XLOOKUP($B669,'Ownership Metrics'!$A:$A,'Ownership Metrics'!$B:$B),"")</f>
        <v>36.31</v>
      </c>
      <c r="N669" s="28">
        <f>IFERROR(_xlfn.XLOOKUP($B669,'Ownership Metrics'!$A:$A,'Ownership Metrics'!$C:$C),"")</f>
        <v>1928</v>
      </c>
      <c r="O669" s="29">
        <f>IFERROR(_xlfn.XLOOKUP($B669,'Ownership Metrics'!$A:$A,'Ownership Metrics'!$D:$D),"")</f>
        <v>40.25</v>
      </c>
      <c r="P669" s="29">
        <f>IFERROR(_xlfn.XLOOKUP($B669,'Ownership Metrics'!$A:$A,'Ownership Metrics'!$E:$E),"")</f>
        <v>59.92</v>
      </c>
      <c r="Q669" s="30">
        <f>IFERROR(_xlfn.XLOOKUP($B669,'Ownership Metrics'!$A:$A,'Ownership Metrics'!$F:$F),"")</f>
        <v>6</v>
      </c>
      <c r="R669" s="30">
        <f>IFERROR(_xlfn.XLOOKUP($B669,'Ownership Metrics'!$A:$A,'Ownership Metrics'!$G:$G),"")</f>
        <v>44</v>
      </c>
      <c r="S669" s="27" t="str">
        <f>IFERROR(_xlfn.XLOOKUP($B669,'Ownership Metrics'!$A:$A,'Ownership Metrics'!$H:$H),"")</f>
        <v>Moderat</v>
      </c>
      <c r="T669" s="27" t="str">
        <f>IFERROR(_xlfn.XLOOKUP($B669,'Ownership Metrics'!$A:$A,'Ownership Metrics'!$I:$I),"")</f>
        <v>Sedang</v>
      </c>
      <c r="U669" s="27">
        <f>IF(COUNTIFS($B$2:$B669,$B669,$D$2:$D669,$D669)=1,1,0)</f>
        <v>1</v>
      </c>
      <c r="V669" s="27">
        <f t="shared" si="31"/>
        <v>17.23</v>
      </c>
      <c r="W669" s="27">
        <f t="shared" si="32"/>
        <v>2</v>
      </c>
      <c r="X669" s="27">
        <f t="shared" si="30"/>
        <v>17.2299999331</v>
      </c>
    </row>
    <row r="670" spans="1:24" x14ac:dyDescent="0.25">
      <c r="A670" s="26">
        <v>46265</v>
      </c>
      <c r="B670" s="27" t="s">
        <v>10238</v>
      </c>
      <c r="C670" s="27" t="s">
        <v>878</v>
      </c>
      <c r="D670" s="27" t="s">
        <v>882</v>
      </c>
      <c r="E670" s="27" t="s">
        <v>35</v>
      </c>
      <c r="F670" s="27" t="s">
        <v>23</v>
      </c>
      <c r="G670" s="27" t="s">
        <v>36</v>
      </c>
      <c r="H670" s="27" t="s">
        <v>24</v>
      </c>
      <c r="I670" s="28">
        <v>136365000</v>
      </c>
      <c r="J670" s="28">
        <v>0</v>
      </c>
      <c r="K670" s="28">
        <v>136365000</v>
      </c>
      <c r="L670" s="29">
        <v>2.44</v>
      </c>
      <c r="M670" s="29">
        <f>IFERROR(_xlfn.XLOOKUP($B670,'Ownership Metrics'!$A:$A,'Ownership Metrics'!$B:$B),"")</f>
        <v>36.31</v>
      </c>
      <c r="N670" s="28">
        <f>IFERROR(_xlfn.XLOOKUP($B670,'Ownership Metrics'!$A:$A,'Ownership Metrics'!$C:$C),"")</f>
        <v>1928</v>
      </c>
      <c r="O670" s="29">
        <f>IFERROR(_xlfn.XLOOKUP($B670,'Ownership Metrics'!$A:$A,'Ownership Metrics'!$D:$D),"")</f>
        <v>40.25</v>
      </c>
      <c r="P670" s="29">
        <f>IFERROR(_xlfn.XLOOKUP($B670,'Ownership Metrics'!$A:$A,'Ownership Metrics'!$E:$E),"")</f>
        <v>59.92</v>
      </c>
      <c r="Q670" s="30">
        <f>IFERROR(_xlfn.XLOOKUP($B670,'Ownership Metrics'!$A:$A,'Ownership Metrics'!$F:$F),"")</f>
        <v>6</v>
      </c>
      <c r="R670" s="30">
        <f>IFERROR(_xlfn.XLOOKUP($B670,'Ownership Metrics'!$A:$A,'Ownership Metrics'!$G:$G),"")</f>
        <v>44</v>
      </c>
      <c r="S670" s="27" t="str">
        <f>IFERROR(_xlfn.XLOOKUP($B670,'Ownership Metrics'!$A:$A,'Ownership Metrics'!$H:$H),"")</f>
        <v>Moderat</v>
      </c>
      <c r="T670" s="27" t="str">
        <f>IFERROR(_xlfn.XLOOKUP($B670,'Ownership Metrics'!$A:$A,'Ownership Metrics'!$I:$I),"")</f>
        <v>Sedang</v>
      </c>
      <c r="U670" s="27">
        <f>IF(COUNTIFS($B$2:$B670,$B670,$D$2:$D670,$D670)=1,1,0)</f>
        <v>1</v>
      </c>
      <c r="V670" s="27">
        <f t="shared" si="31"/>
        <v>2.44</v>
      </c>
      <c r="W670" s="27">
        <f t="shared" si="32"/>
        <v>3</v>
      </c>
      <c r="X670" s="27">
        <f t="shared" si="30"/>
        <v>2.4399999329999997</v>
      </c>
    </row>
    <row r="671" spans="1:24" x14ac:dyDescent="0.25">
      <c r="A671" s="26">
        <v>46265</v>
      </c>
      <c r="B671" s="27" t="s">
        <v>10238</v>
      </c>
      <c r="C671" s="27" t="s">
        <v>878</v>
      </c>
      <c r="D671" s="27" t="s">
        <v>524</v>
      </c>
      <c r="E671" s="27" t="s">
        <v>35</v>
      </c>
      <c r="F671" s="27" t="s">
        <v>23</v>
      </c>
      <c r="G671" s="27" t="s">
        <v>36</v>
      </c>
      <c r="H671" s="27" t="s">
        <v>24</v>
      </c>
      <c r="I671" s="28">
        <v>56100100</v>
      </c>
      <c r="J671" s="28">
        <v>0</v>
      </c>
      <c r="K671" s="28">
        <v>56100100</v>
      </c>
      <c r="L671" s="29">
        <v>1</v>
      </c>
      <c r="M671" s="29">
        <f>IFERROR(_xlfn.XLOOKUP($B671,'Ownership Metrics'!$A:$A,'Ownership Metrics'!$B:$B),"")</f>
        <v>36.31</v>
      </c>
      <c r="N671" s="28">
        <f>IFERROR(_xlfn.XLOOKUP($B671,'Ownership Metrics'!$A:$A,'Ownership Metrics'!$C:$C),"")</f>
        <v>1928</v>
      </c>
      <c r="O671" s="29">
        <f>IFERROR(_xlfn.XLOOKUP($B671,'Ownership Metrics'!$A:$A,'Ownership Metrics'!$D:$D),"")</f>
        <v>40.25</v>
      </c>
      <c r="P671" s="29">
        <f>IFERROR(_xlfn.XLOOKUP($B671,'Ownership Metrics'!$A:$A,'Ownership Metrics'!$E:$E),"")</f>
        <v>59.92</v>
      </c>
      <c r="Q671" s="30">
        <f>IFERROR(_xlfn.XLOOKUP($B671,'Ownership Metrics'!$A:$A,'Ownership Metrics'!$F:$F),"")</f>
        <v>6</v>
      </c>
      <c r="R671" s="30">
        <f>IFERROR(_xlfn.XLOOKUP($B671,'Ownership Metrics'!$A:$A,'Ownership Metrics'!$G:$G),"")</f>
        <v>44</v>
      </c>
      <c r="S671" s="27" t="str">
        <f>IFERROR(_xlfn.XLOOKUP($B671,'Ownership Metrics'!$A:$A,'Ownership Metrics'!$H:$H),"")</f>
        <v>Moderat</v>
      </c>
      <c r="T671" s="27" t="str">
        <f>IFERROR(_xlfn.XLOOKUP($B671,'Ownership Metrics'!$A:$A,'Ownership Metrics'!$I:$I),"")</f>
        <v>Sedang</v>
      </c>
      <c r="U671" s="27">
        <f>IF(COUNTIFS($B$2:$B671,$B671,$D$2:$D671,$D671)=1,1,0)</f>
        <v>1</v>
      </c>
      <c r="V671" s="27">
        <f t="shared" si="31"/>
        <v>1</v>
      </c>
      <c r="W671" s="27">
        <f t="shared" si="32"/>
        <v>6</v>
      </c>
      <c r="X671" s="27">
        <f t="shared" si="30"/>
        <v>0.9999999329</v>
      </c>
    </row>
    <row r="672" spans="1:24" x14ac:dyDescent="0.25">
      <c r="A672" s="26">
        <v>46265</v>
      </c>
      <c r="B672" s="27" t="s">
        <v>10238</v>
      </c>
      <c r="C672" s="27" t="s">
        <v>878</v>
      </c>
      <c r="D672" s="27" t="s">
        <v>883</v>
      </c>
      <c r="E672" s="27" t="s">
        <v>72</v>
      </c>
      <c r="F672" s="27" t="s">
        <v>23</v>
      </c>
      <c r="G672" s="27"/>
      <c r="H672" s="27" t="s">
        <v>24</v>
      </c>
      <c r="I672" s="28">
        <v>79000000</v>
      </c>
      <c r="J672" s="28">
        <v>0</v>
      </c>
      <c r="K672" s="28">
        <v>79000000</v>
      </c>
      <c r="L672" s="29">
        <v>1.41</v>
      </c>
      <c r="M672" s="29">
        <f>IFERROR(_xlfn.XLOOKUP($B672,'Ownership Metrics'!$A:$A,'Ownership Metrics'!$B:$B),"")</f>
        <v>36.31</v>
      </c>
      <c r="N672" s="28">
        <f>IFERROR(_xlfn.XLOOKUP($B672,'Ownership Metrics'!$A:$A,'Ownership Metrics'!$C:$C),"")</f>
        <v>1928</v>
      </c>
      <c r="O672" s="29">
        <f>IFERROR(_xlfn.XLOOKUP($B672,'Ownership Metrics'!$A:$A,'Ownership Metrics'!$D:$D),"")</f>
        <v>40.25</v>
      </c>
      <c r="P672" s="29">
        <f>IFERROR(_xlfn.XLOOKUP($B672,'Ownership Metrics'!$A:$A,'Ownership Metrics'!$E:$E),"")</f>
        <v>59.92</v>
      </c>
      <c r="Q672" s="30">
        <f>IFERROR(_xlfn.XLOOKUP($B672,'Ownership Metrics'!$A:$A,'Ownership Metrics'!$F:$F),"")</f>
        <v>6</v>
      </c>
      <c r="R672" s="30">
        <f>IFERROR(_xlfn.XLOOKUP($B672,'Ownership Metrics'!$A:$A,'Ownership Metrics'!$G:$G),"")</f>
        <v>44</v>
      </c>
      <c r="S672" s="27" t="str">
        <f>IFERROR(_xlfn.XLOOKUP($B672,'Ownership Metrics'!$A:$A,'Ownership Metrics'!$H:$H),"")</f>
        <v>Moderat</v>
      </c>
      <c r="T672" s="27" t="str">
        <f>IFERROR(_xlfn.XLOOKUP($B672,'Ownership Metrics'!$A:$A,'Ownership Metrics'!$I:$I),"")</f>
        <v>Sedang</v>
      </c>
      <c r="U672" s="27">
        <f>IF(COUNTIFS($B$2:$B672,$B672,$D$2:$D672,$D672)=1,1,0)</f>
        <v>1</v>
      </c>
      <c r="V672" s="27">
        <f t="shared" si="31"/>
        <v>1.41</v>
      </c>
      <c r="W672" s="27">
        <f t="shared" si="32"/>
        <v>4</v>
      </c>
      <c r="X672" s="27">
        <f t="shared" si="30"/>
        <v>1.4099999327999999</v>
      </c>
    </row>
    <row r="673" spans="1:24" x14ac:dyDescent="0.25">
      <c r="A673" s="26">
        <v>46265</v>
      </c>
      <c r="B673" s="27" t="s">
        <v>10239</v>
      </c>
      <c r="C673" s="27" t="s">
        <v>885</v>
      </c>
      <c r="D673" s="27" t="s">
        <v>886</v>
      </c>
      <c r="E673" s="27"/>
      <c r="F673" s="27"/>
      <c r="G673" s="27"/>
      <c r="H673" s="27"/>
      <c r="I673" s="28">
        <v>0</v>
      </c>
      <c r="J673" s="28">
        <v>1066187400</v>
      </c>
      <c r="K673" s="28">
        <v>1066187400</v>
      </c>
      <c r="L673" s="29">
        <v>82.01</v>
      </c>
      <c r="M673" s="29">
        <f>IFERROR(_xlfn.XLOOKUP($B673,'Ownership Metrics'!$A:$A,'Ownership Metrics'!$B:$B),"")</f>
        <v>8.2899999999999991</v>
      </c>
      <c r="N673" s="28">
        <f>IFERROR(_xlfn.XLOOKUP($B673,'Ownership Metrics'!$A:$A,'Ownership Metrics'!$C:$C),"")</f>
        <v>6774</v>
      </c>
      <c r="O673" s="29">
        <f>IFERROR(_xlfn.XLOOKUP($B673,'Ownership Metrics'!$A:$A,'Ownership Metrics'!$D:$D),"")</f>
        <v>82.01</v>
      </c>
      <c r="P673" s="29">
        <f>IFERROR(_xlfn.XLOOKUP($B673,'Ownership Metrics'!$A:$A,'Ownership Metrics'!$E:$E),"")</f>
        <v>91.71</v>
      </c>
      <c r="Q673" s="30">
        <f>IFERROR(_xlfn.XLOOKUP($B673,'Ownership Metrics'!$A:$A,'Ownership Metrics'!$F:$F),"")</f>
        <v>3</v>
      </c>
      <c r="R673" s="30">
        <f>IFERROR(_xlfn.XLOOKUP($B673,'Ownership Metrics'!$A:$A,'Ownership Metrics'!$G:$G),"")</f>
        <v>80</v>
      </c>
      <c r="S673" s="27" t="str">
        <f>IFERROR(_xlfn.XLOOKUP($B673,'Ownership Metrics'!$A:$A,'Ownership Metrics'!$H:$H),"")</f>
        <v>Mayoritas</v>
      </c>
      <c r="T673" s="27" t="str">
        <f>IFERROR(_xlfn.XLOOKUP($B673,'Ownership Metrics'!$A:$A,'Ownership Metrics'!$I:$I),"")</f>
        <v>Tinggi</v>
      </c>
      <c r="U673" s="27">
        <f>IF(COUNTIFS($B$2:$B673,$B673,$D$2:$D673,$D673)=1,1,0)</f>
        <v>1</v>
      </c>
      <c r="V673" s="27">
        <f t="shared" si="31"/>
        <v>82.01</v>
      </c>
      <c r="W673" s="27">
        <f t="shared" si="32"/>
        <v>1</v>
      </c>
      <c r="X673" s="27">
        <f t="shared" si="30"/>
        <v>82.009999932700012</v>
      </c>
    </row>
    <row r="674" spans="1:24" x14ac:dyDescent="0.25">
      <c r="A674" s="26">
        <v>46265</v>
      </c>
      <c r="B674" s="27" t="s">
        <v>10239</v>
      </c>
      <c r="C674" s="27" t="s">
        <v>885</v>
      </c>
      <c r="D674" s="27" t="s">
        <v>353</v>
      </c>
      <c r="E674" s="27" t="s">
        <v>35</v>
      </c>
      <c r="F674" s="27" t="s">
        <v>23</v>
      </c>
      <c r="G674" s="27" t="s">
        <v>36</v>
      </c>
      <c r="H674" s="27" t="s">
        <v>24</v>
      </c>
      <c r="I674" s="28">
        <v>71753300</v>
      </c>
      <c r="J674" s="28">
        <v>0</v>
      </c>
      <c r="K674" s="28">
        <v>71753300</v>
      </c>
      <c r="L674" s="29">
        <v>5.52</v>
      </c>
      <c r="M674" s="29">
        <f>IFERROR(_xlfn.XLOOKUP($B674,'Ownership Metrics'!$A:$A,'Ownership Metrics'!$B:$B),"")</f>
        <v>8.2899999999999991</v>
      </c>
      <c r="N674" s="28">
        <f>IFERROR(_xlfn.XLOOKUP($B674,'Ownership Metrics'!$A:$A,'Ownership Metrics'!$C:$C),"")</f>
        <v>6774</v>
      </c>
      <c r="O674" s="29">
        <f>IFERROR(_xlfn.XLOOKUP($B674,'Ownership Metrics'!$A:$A,'Ownership Metrics'!$D:$D),"")</f>
        <v>82.01</v>
      </c>
      <c r="P674" s="29">
        <f>IFERROR(_xlfn.XLOOKUP($B674,'Ownership Metrics'!$A:$A,'Ownership Metrics'!$E:$E),"")</f>
        <v>91.71</v>
      </c>
      <c r="Q674" s="30">
        <f>IFERROR(_xlfn.XLOOKUP($B674,'Ownership Metrics'!$A:$A,'Ownership Metrics'!$F:$F),"")</f>
        <v>3</v>
      </c>
      <c r="R674" s="30">
        <f>IFERROR(_xlfn.XLOOKUP($B674,'Ownership Metrics'!$A:$A,'Ownership Metrics'!$G:$G),"")</f>
        <v>80</v>
      </c>
      <c r="S674" s="27" t="str">
        <f>IFERROR(_xlfn.XLOOKUP($B674,'Ownership Metrics'!$A:$A,'Ownership Metrics'!$H:$H),"")</f>
        <v>Mayoritas</v>
      </c>
      <c r="T674" s="27" t="str">
        <f>IFERROR(_xlfn.XLOOKUP($B674,'Ownership Metrics'!$A:$A,'Ownership Metrics'!$I:$I),"")</f>
        <v>Tinggi</v>
      </c>
      <c r="U674" s="27">
        <f>IF(COUNTIFS($B$2:$B674,$B674,$D$2:$D674,$D674)=1,1,0)</f>
        <v>1</v>
      </c>
      <c r="V674" s="27">
        <f t="shared" si="31"/>
        <v>5.52</v>
      </c>
      <c r="W674" s="27">
        <f t="shared" si="32"/>
        <v>2</v>
      </c>
      <c r="X674" s="27">
        <f t="shared" si="30"/>
        <v>5.5199999325999993</v>
      </c>
    </row>
    <row r="675" spans="1:24" x14ac:dyDescent="0.25">
      <c r="A675" s="26">
        <v>46265</v>
      </c>
      <c r="B675" s="27" t="s">
        <v>10239</v>
      </c>
      <c r="C675" s="27" t="s">
        <v>885</v>
      </c>
      <c r="D675" s="27" t="s">
        <v>81</v>
      </c>
      <c r="E675" s="27" t="s">
        <v>72</v>
      </c>
      <c r="F675" s="27" t="s">
        <v>32</v>
      </c>
      <c r="G675" s="27"/>
      <c r="H675" s="27" t="s">
        <v>62</v>
      </c>
      <c r="I675" s="28">
        <v>54313900</v>
      </c>
      <c r="J675" s="28">
        <v>0</v>
      </c>
      <c r="K675" s="28">
        <v>54313900</v>
      </c>
      <c r="L675" s="29">
        <v>4.18</v>
      </c>
      <c r="M675" s="29">
        <f>IFERROR(_xlfn.XLOOKUP($B675,'Ownership Metrics'!$A:$A,'Ownership Metrics'!$B:$B),"")</f>
        <v>8.2899999999999991</v>
      </c>
      <c r="N675" s="28">
        <f>IFERROR(_xlfn.XLOOKUP($B675,'Ownership Metrics'!$A:$A,'Ownership Metrics'!$C:$C),"")</f>
        <v>6774</v>
      </c>
      <c r="O675" s="29">
        <f>IFERROR(_xlfn.XLOOKUP($B675,'Ownership Metrics'!$A:$A,'Ownership Metrics'!$D:$D),"")</f>
        <v>82.01</v>
      </c>
      <c r="P675" s="29">
        <f>IFERROR(_xlfn.XLOOKUP($B675,'Ownership Metrics'!$A:$A,'Ownership Metrics'!$E:$E),"")</f>
        <v>91.71</v>
      </c>
      <c r="Q675" s="30">
        <f>IFERROR(_xlfn.XLOOKUP($B675,'Ownership Metrics'!$A:$A,'Ownership Metrics'!$F:$F),"")</f>
        <v>3</v>
      </c>
      <c r="R675" s="30">
        <f>IFERROR(_xlfn.XLOOKUP($B675,'Ownership Metrics'!$A:$A,'Ownership Metrics'!$G:$G),"")</f>
        <v>80</v>
      </c>
      <c r="S675" s="27" t="str">
        <f>IFERROR(_xlfn.XLOOKUP($B675,'Ownership Metrics'!$A:$A,'Ownership Metrics'!$H:$H),"")</f>
        <v>Mayoritas</v>
      </c>
      <c r="T675" s="27" t="str">
        <f>IFERROR(_xlfn.XLOOKUP($B675,'Ownership Metrics'!$A:$A,'Ownership Metrics'!$I:$I),"")</f>
        <v>Tinggi</v>
      </c>
      <c r="U675" s="27">
        <f>IF(COUNTIFS($B$2:$B675,$B675,$D$2:$D675,$D675)=1,1,0)</f>
        <v>1</v>
      </c>
      <c r="V675" s="27">
        <f t="shared" si="31"/>
        <v>4.18</v>
      </c>
      <c r="W675" s="27">
        <f t="shared" si="32"/>
        <v>3</v>
      </c>
      <c r="X675" s="27">
        <f t="shared" si="30"/>
        <v>4.1799999324999995</v>
      </c>
    </row>
    <row r="676" spans="1:24" x14ac:dyDescent="0.25">
      <c r="A676" s="26">
        <v>46265</v>
      </c>
      <c r="B676" s="27" t="s">
        <v>10240</v>
      </c>
      <c r="C676" s="27" t="s">
        <v>888</v>
      </c>
      <c r="D676" s="27" t="s">
        <v>889</v>
      </c>
      <c r="E676" s="27" t="s">
        <v>22</v>
      </c>
      <c r="F676" s="27" t="s">
        <v>23</v>
      </c>
      <c r="G676" s="27"/>
      <c r="H676" s="27" t="s">
        <v>24</v>
      </c>
      <c r="I676" s="28">
        <v>121366900</v>
      </c>
      <c r="J676" s="28">
        <v>0</v>
      </c>
      <c r="K676" s="28">
        <v>121366900</v>
      </c>
      <c r="L676" s="29">
        <v>4.01</v>
      </c>
      <c r="M676" s="29">
        <f>IFERROR(_xlfn.XLOOKUP($B676,'Ownership Metrics'!$A:$A,'Ownership Metrics'!$B:$B),"")</f>
        <v>6.41</v>
      </c>
      <c r="N676" s="28">
        <f>IFERROR(_xlfn.XLOOKUP($B676,'Ownership Metrics'!$A:$A,'Ownership Metrics'!$C:$C),"")</f>
        <v>2413</v>
      </c>
      <c r="O676" s="29">
        <f>IFERROR(_xlfn.XLOOKUP($B676,'Ownership Metrics'!$A:$A,'Ownership Metrics'!$D:$D),"")</f>
        <v>44.05</v>
      </c>
      <c r="P676" s="29">
        <f>IFERROR(_xlfn.XLOOKUP($B676,'Ownership Metrics'!$A:$A,'Ownership Metrics'!$E:$E),"")</f>
        <v>72.27</v>
      </c>
      <c r="Q676" s="30">
        <f>IFERROR(_xlfn.XLOOKUP($B676,'Ownership Metrics'!$A:$A,'Ownership Metrics'!$F:$F),"")</f>
        <v>10</v>
      </c>
      <c r="R676" s="30">
        <f>IFERROR(_xlfn.XLOOKUP($B676,'Ownership Metrics'!$A:$A,'Ownership Metrics'!$G:$G),"")</f>
        <v>47</v>
      </c>
      <c r="S676" s="27" t="str">
        <f>IFERROR(_xlfn.XLOOKUP($B676,'Ownership Metrics'!$A:$A,'Ownership Metrics'!$H:$H),"")</f>
        <v>Terkonsentrasi</v>
      </c>
      <c r="T676" s="27" t="str">
        <f>IFERROR(_xlfn.XLOOKUP($B676,'Ownership Metrics'!$A:$A,'Ownership Metrics'!$I:$I),"")</f>
        <v>Sedang</v>
      </c>
      <c r="U676" s="27">
        <f>IF(COUNTIFS($B$2:$B676,$B676,$D$2:$D676,$D676)=1,1,0)</f>
        <v>1</v>
      </c>
      <c r="V676" s="27">
        <f t="shared" si="31"/>
        <v>4.01</v>
      </c>
      <c r="W676" s="27">
        <f t="shared" si="32"/>
        <v>6</v>
      </c>
      <c r="X676" s="27">
        <f t="shared" si="30"/>
        <v>4.0099999323999995</v>
      </c>
    </row>
    <row r="677" spans="1:24" x14ac:dyDescent="0.25">
      <c r="A677" s="26">
        <v>46265</v>
      </c>
      <c r="B677" s="27" t="s">
        <v>10240</v>
      </c>
      <c r="C677" s="27" t="s">
        <v>888</v>
      </c>
      <c r="D677" s="27" t="s">
        <v>890</v>
      </c>
      <c r="E677" s="27" t="s">
        <v>22</v>
      </c>
      <c r="F677" s="27" t="s">
        <v>23</v>
      </c>
      <c r="G677" s="27"/>
      <c r="H677" s="27" t="s">
        <v>24</v>
      </c>
      <c r="I677" s="28">
        <v>109735800</v>
      </c>
      <c r="J677" s="28">
        <v>0</v>
      </c>
      <c r="K677" s="28">
        <v>109735800</v>
      </c>
      <c r="L677" s="29">
        <v>3.63</v>
      </c>
      <c r="M677" s="29">
        <f>IFERROR(_xlfn.XLOOKUP($B677,'Ownership Metrics'!$A:$A,'Ownership Metrics'!$B:$B),"")</f>
        <v>6.41</v>
      </c>
      <c r="N677" s="28">
        <f>IFERROR(_xlfn.XLOOKUP($B677,'Ownership Metrics'!$A:$A,'Ownership Metrics'!$C:$C),"")</f>
        <v>2413</v>
      </c>
      <c r="O677" s="29">
        <f>IFERROR(_xlfn.XLOOKUP($B677,'Ownership Metrics'!$A:$A,'Ownership Metrics'!$D:$D),"")</f>
        <v>44.05</v>
      </c>
      <c r="P677" s="29">
        <f>IFERROR(_xlfn.XLOOKUP($B677,'Ownership Metrics'!$A:$A,'Ownership Metrics'!$E:$E),"")</f>
        <v>72.27</v>
      </c>
      <c r="Q677" s="30">
        <f>IFERROR(_xlfn.XLOOKUP($B677,'Ownership Metrics'!$A:$A,'Ownership Metrics'!$F:$F),"")</f>
        <v>10</v>
      </c>
      <c r="R677" s="30">
        <f>IFERROR(_xlfn.XLOOKUP($B677,'Ownership Metrics'!$A:$A,'Ownership Metrics'!$G:$G),"")</f>
        <v>47</v>
      </c>
      <c r="S677" s="27" t="str">
        <f>IFERROR(_xlfn.XLOOKUP($B677,'Ownership Metrics'!$A:$A,'Ownership Metrics'!$H:$H),"")</f>
        <v>Terkonsentrasi</v>
      </c>
      <c r="T677" s="27" t="str">
        <f>IFERROR(_xlfn.XLOOKUP($B677,'Ownership Metrics'!$A:$A,'Ownership Metrics'!$I:$I),"")</f>
        <v>Sedang</v>
      </c>
      <c r="U677" s="27">
        <f>IF(COUNTIFS($B$2:$B677,$B677,$D$2:$D677,$D677)=1,1,0)</f>
        <v>1</v>
      </c>
      <c r="V677" s="27">
        <f t="shared" si="31"/>
        <v>3.63</v>
      </c>
      <c r="W677" s="27">
        <f t="shared" si="32"/>
        <v>7</v>
      </c>
      <c r="X677" s="27">
        <f t="shared" si="30"/>
        <v>3.6299999323000001</v>
      </c>
    </row>
    <row r="678" spans="1:24" x14ac:dyDescent="0.25">
      <c r="A678" s="26">
        <v>46265</v>
      </c>
      <c r="B678" s="27" t="s">
        <v>10240</v>
      </c>
      <c r="C678" s="27" t="s">
        <v>888</v>
      </c>
      <c r="D678" s="27" t="s">
        <v>891</v>
      </c>
      <c r="E678" s="27" t="s">
        <v>22</v>
      </c>
      <c r="F678" s="27" t="s">
        <v>23</v>
      </c>
      <c r="G678" s="27"/>
      <c r="H678" s="27" t="s">
        <v>24</v>
      </c>
      <c r="I678" s="28">
        <v>41973000</v>
      </c>
      <c r="J678" s="28">
        <v>0</v>
      </c>
      <c r="K678" s="28">
        <v>41973000</v>
      </c>
      <c r="L678" s="29">
        <v>1.39</v>
      </c>
      <c r="M678" s="29">
        <f>IFERROR(_xlfn.XLOOKUP($B678,'Ownership Metrics'!$A:$A,'Ownership Metrics'!$B:$B),"")</f>
        <v>6.41</v>
      </c>
      <c r="N678" s="28">
        <f>IFERROR(_xlfn.XLOOKUP($B678,'Ownership Metrics'!$A:$A,'Ownership Metrics'!$C:$C),"")</f>
        <v>2413</v>
      </c>
      <c r="O678" s="29">
        <f>IFERROR(_xlfn.XLOOKUP($B678,'Ownership Metrics'!$A:$A,'Ownership Metrics'!$D:$D),"")</f>
        <v>44.05</v>
      </c>
      <c r="P678" s="29">
        <f>IFERROR(_xlfn.XLOOKUP($B678,'Ownership Metrics'!$A:$A,'Ownership Metrics'!$E:$E),"")</f>
        <v>72.27</v>
      </c>
      <c r="Q678" s="30">
        <f>IFERROR(_xlfn.XLOOKUP($B678,'Ownership Metrics'!$A:$A,'Ownership Metrics'!$F:$F),"")</f>
        <v>10</v>
      </c>
      <c r="R678" s="30">
        <f>IFERROR(_xlfn.XLOOKUP($B678,'Ownership Metrics'!$A:$A,'Ownership Metrics'!$G:$G),"")</f>
        <v>47</v>
      </c>
      <c r="S678" s="27" t="str">
        <f>IFERROR(_xlfn.XLOOKUP($B678,'Ownership Metrics'!$A:$A,'Ownership Metrics'!$H:$H),"")</f>
        <v>Terkonsentrasi</v>
      </c>
      <c r="T678" s="27" t="str">
        <f>IFERROR(_xlfn.XLOOKUP($B678,'Ownership Metrics'!$A:$A,'Ownership Metrics'!$I:$I),"")</f>
        <v>Sedang</v>
      </c>
      <c r="U678" s="27">
        <f>IF(COUNTIFS($B$2:$B678,$B678,$D$2:$D678,$D678)=1,1,0)</f>
        <v>1</v>
      </c>
      <c r="V678" s="27">
        <f t="shared" si="31"/>
        <v>1.39</v>
      </c>
      <c r="W678" s="27">
        <f t="shared" si="32"/>
        <v>10</v>
      </c>
      <c r="X678" s="27">
        <f t="shared" si="30"/>
        <v>1.3899999321999998</v>
      </c>
    </row>
    <row r="679" spans="1:24" x14ac:dyDescent="0.25">
      <c r="A679" s="26">
        <v>46265</v>
      </c>
      <c r="B679" s="27" t="s">
        <v>10240</v>
      </c>
      <c r="C679" s="27" t="s">
        <v>888</v>
      </c>
      <c r="D679" s="27" t="s">
        <v>892</v>
      </c>
      <c r="E679" s="27" t="s">
        <v>22</v>
      </c>
      <c r="F679" s="27" t="s">
        <v>23</v>
      </c>
      <c r="G679" s="27"/>
      <c r="H679" s="27" t="s">
        <v>24</v>
      </c>
      <c r="I679" s="28">
        <v>49147800</v>
      </c>
      <c r="J679" s="28">
        <v>0</v>
      </c>
      <c r="K679" s="28">
        <v>49147800</v>
      </c>
      <c r="L679" s="29">
        <v>1.62</v>
      </c>
      <c r="M679" s="29">
        <f>IFERROR(_xlfn.XLOOKUP($B679,'Ownership Metrics'!$A:$A,'Ownership Metrics'!$B:$B),"")</f>
        <v>6.41</v>
      </c>
      <c r="N679" s="28">
        <f>IFERROR(_xlfn.XLOOKUP($B679,'Ownership Metrics'!$A:$A,'Ownership Metrics'!$C:$C),"")</f>
        <v>2413</v>
      </c>
      <c r="O679" s="29">
        <f>IFERROR(_xlfn.XLOOKUP($B679,'Ownership Metrics'!$A:$A,'Ownership Metrics'!$D:$D),"")</f>
        <v>44.05</v>
      </c>
      <c r="P679" s="29">
        <f>IFERROR(_xlfn.XLOOKUP($B679,'Ownership Metrics'!$A:$A,'Ownership Metrics'!$E:$E),"")</f>
        <v>72.27</v>
      </c>
      <c r="Q679" s="30">
        <f>IFERROR(_xlfn.XLOOKUP($B679,'Ownership Metrics'!$A:$A,'Ownership Metrics'!$F:$F),"")</f>
        <v>10</v>
      </c>
      <c r="R679" s="30">
        <f>IFERROR(_xlfn.XLOOKUP($B679,'Ownership Metrics'!$A:$A,'Ownership Metrics'!$G:$G),"")</f>
        <v>47</v>
      </c>
      <c r="S679" s="27" t="str">
        <f>IFERROR(_xlfn.XLOOKUP($B679,'Ownership Metrics'!$A:$A,'Ownership Metrics'!$H:$H),"")</f>
        <v>Terkonsentrasi</v>
      </c>
      <c r="T679" s="27" t="str">
        <f>IFERROR(_xlfn.XLOOKUP($B679,'Ownership Metrics'!$A:$A,'Ownership Metrics'!$I:$I),"")</f>
        <v>Sedang</v>
      </c>
      <c r="U679" s="27">
        <f>IF(COUNTIFS($B$2:$B679,$B679,$D$2:$D679,$D679)=1,1,0)</f>
        <v>1</v>
      </c>
      <c r="V679" s="27">
        <f t="shared" si="31"/>
        <v>1.62</v>
      </c>
      <c r="W679" s="27">
        <f t="shared" si="32"/>
        <v>9</v>
      </c>
      <c r="X679" s="27">
        <f t="shared" si="30"/>
        <v>1.6199999321</v>
      </c>
    </row>
    <row r="680" spans="1:24" x14ac:dyDescent="0.25">
      <c r="A680" s="26">
        <v>46265</v>
      </c>
      <c r="B680" s="27" t="s">
        <v>10240</v>
      </c>
      <c r="C680" s="27" t="s">
        <v>888</v>
      </c>
      <c r="D680" s="27" t="s">
        <v>893</v>
      </c>
      <c r="E680" s="27" t="s">
        <v>35</v>
      </c>
      <c r="F680" s="27" t="s">
        <v>23</v>
      </c>
      <c r="G680" s="27" t="s">
        <v>36</v>
      </c>
      <c r="H680" s="27" t="s">
        <v>24</v>
      </c>
      <c r="I680" s="28">
        <v>426802400</v>
      </c>
      <c r="J680" s="28">
        <v>0</v>
      </c>
      <c r="K680" s="28">
        <v>426802400</v>
      </c>
      <c r="L680" s="29">
        <v>14.11</v>
      </c>
      <c r="M680" s="29">
        <f>IFERROR(_xlfn.XLOOKUP($B680,'Ownership Metrics'!$A:$A,'Ownership Metrics'!$B:$B),"")</f>
        <v>6.41</v>
      </c>
      <c r="N680" s="28">
        <f>IFERROR(_xlfn.XLOOKUP($B680,'Ownership Metrics'!$A:$A,'Ownership Metrics'!$C:$C),"")</f>
        <v>2413</v>
      </c>
      <c r="O680" s="29">
        <f>IFERROR(_xlfn.XLOOKUP($B680,'Ownership Metrics'!$A:$A,'Ownership Metrics'!$D:$D),"")</f>
        <v>44.05</v>
      </c>
      <c r="P680" s="29">
        <f>IFERROR(_xlfn.XLOOKUP($B680,'Ownership Metrics'!$A:$A,'Ownership Metrics'!$E:$E),"")</f>
        <v>72.27</v>
      </c>
      <c r="Q680" s="30">
        <f>IFERROR(_xlfn.XLOOKUP($B680,'Ownership Metrics'!$A:$A,'Ownership Metrics'!$F:$F),"")</f>
        <v>10</v>
      </c>
      <c r="R680" s="30">
        <f>IFERROR(_xlfn.XLOOKUP($B680,'Ownership Metrics'!$A:$A,'Ownership Metrics'!$G:$G),"")</f>
        <v>47</v>
      </c>
      <c r="S680" s="27" t="str">
        <f>IFERROR(_xlfn.XLOOKUP($B680,'Ownership Metrics'!$A:$A,'Ownership Metrics'!$H:$H),"")</f>
        <v>Terkonsentrasi</v>
      </c>
      <c r="T680" s="27" t="str">
        <f>IFERROR(_xlfn.XLOOKUP($B680,'Ownership Metrics'!$A:$A,'Ownership Metrics'!$I:$I),"")</f>
        <v>Sedang</v>
      </c>
      <c r="U680" s="27">
        <f>IF(COUNTIFS($B$2:$B680,$B680,$D$2:$D680,$D680)=1,1,0)</f>
        <v>1</v>
      </c>
      <c r="V680" s="27">
        <f t="shared" si="31"/>
        <v>14.11</v>
      </c>
      <c r="W680" s="27">
        <f t="shared" si="32"/>
        <v>2</v>
      </c>
      <c r="X680" s="27">
        <f t="shared" si="30"/>
        <v>14.109999931999999</v>
      </c>
    </row>
    <row r="681" spans="1:24" x14ac:dyDescent="0.25">
      <c r="A681" s="26">
        <v>46265</v>
      </c>
      <c r="B681" s="27" t="s">
        <v>10240</v>
      </c>
      <c r="C681" s="27" t="s">
        <v>888</v>
      </c>
      <c r="D681" s="27" t="s">
        <v>894</v>
      </c>
      <c r="E681" s="27" t="s">
        <v>35</v>
      </c>
      <c r="F681" s="27" t="s">
        <v>23</v>
      </c>
      <c r="G681" s="27" t="s">
        <v>36</v>
      </c>
      <c r="H681" s="27" t="s">
        <v>24</v>
      </c>
      <c r="I681" s="28">
        <v>121803200</v>
      </c>
      <c r="J681" s="28">
        <v>0</v>
      </c>
      <c r="K681" s="28">
        <v>121803200</v>
      </c>
      <c r="L681" s="29">
        <v>4.03</v>
      </c>
      <c r="M681" s="29">
        <f>IFERROR(_xlfn.XLOOKUP($B681,'Ownership Metrics'!$A:$A,'Ownership Metrics'!$B:$B),"")</f>
        <v>6.41</v>
      </c>
      <c r="N681" s="28">
        <f>IFERROR(_xlfn.XLOOKUP($B681,'Ownership Metrics'!$A:$A,'Ownership Metrics'!$C:$C),"")</f>
        <v>2413</v>
      </c>
      <c r="O681" s="29">
        <f>IFERROR(_xlfn.XLOOKUP($B681,'Ownership Metrics'!$A:$A,'Ownership Metrics'!$D:$D),"")</f>
        <v>44.05</v>
      </c>
      <c r="P681" s="29">
        <f>IFERROR(_xlfn.XLOOKUP($B681,'Ownership Metrics'!$A:$A,'Ownership Metrics'!$E:$E),"")</f>
        <v>72.27</v>
      </c>
      <c r="Q681" s="30">
        <f>IFERROR(_xlfn.XLOOKUP($B681,'Ownership Metrics'!$A:$A,'Ownership Metrics'!$F:$F),"")</f>
        <v>10</v>
      </c>
      <c r="R681" s="30">
        <f>IFERROR(_xlfn.XLOOKUP($B681,'Ownership Metrics'!$A:$A,'Ownership Metrics'!$G:$G),"")</f>
        <v>47</v>
      </c>
      <c r="S681" s="27" t="str">
        <f>IFERROR(_xlfn.XLOOKUP($B681,'Ownership Metrics'!$A:$A,'Ownership Metrics'!$H:$H),"")</f>
        <v>Terkonsentrasi</v>
      </c>
      <c r="T681" s="27" t="str">
        <f>IFERROR(_xlfn.XLOOKUP($B681,'Ownership Metrics'!$A:$A,'Ownership Metrics'!$I:$I),"")</f>
        <v>Sedang</v>
      </c>
      <c r="U681" s="27">
        <f>IF(COUNTIFS($B$2:$B681,$B681,$D$2:$D681,$D681)=1,1,0)</f>
        <v>1</v>
      </c>
      <c r="V681" s="27">
        <f t="shared" si="31"/>
        <v>4.03</v>
      </c>
      <c r="W681" s="27">
        <f t="shared" si="32"/>
        <v>5</v>
      </c>
      <c r="X681" s="27">
        <f t="shared" si="30"/>
        <v>4.0299999318999999</v>
      </c>
    </row>
    <row r="682" spans="1:24" x14ac:dyDescent="0.25">
      <c r="A682" s="26">
        <v>46265</v>
      </c>
      <c r="B682" s="27" t="s">
        <v>10240</v>
      </c>
      <c r="C682" s="27" t="s">
        <v>888</v>
      </c>
      <c r="D682" s="27" t="s">
        <v>895</v>
      </c>
      <c r="E682" s="27" t="s">
        <v>35</v>
      </c>
      <c r="F682" s="27" t="s">
        <v>23</v>
      </c>
      <c r="G682" s="27" t="s">
        <v>36</v>
      </c>
      <c r="H682" s="27" t="s">
        <v>24</v>
      </c>
      <c r="I682" s="28">
        <v>1332440000</v>
      </c>
      <c r="J682" s="28">
        <v>0</v>
      </c>
      <c r="K682" s="28">
        <v>1332440000</v>
      </c>
      <c r="L682" s="29">
        <v>44.05</v>
      </c>
      <c r="M682" s="29">
        <f>IFERROR(_xlfn.XLOOKUP($B682,'Ownership Metrics'!$A:$A,'Ownership Metrics'!$B:$B),"")</f>
        <v>6.41</v>
      </c>
      <c r="N682" s="28">
        <f>IFERROR(_xlfn.XLOOKUP($B682,'Ownership Metrics'!$A:$A,'Ownership Metrics'!$C:$C),"")</f>
        <v>2413</v>
      </c>
      <c r="O682" s="29">
        <f>IFERROR(_xlfn.XLOOKUP($B682,'Ownership Metrics'!$A:$A,'Ownership Metrics'!$D:$D),"")</f>
        <v>44.05</v>
      </c>
      <c r="P682" s="29">
        <f>IFERROR(_xlfn.XLOOKUP($B682,'Ownership Metrics'!$A:$A,'Ownership Metrics'!$E:$E),"")</f>
        <v>72.27</v>
      </c>
      <c r="Q682" s="30">
        <f>IFERROR(_xlfn.XLOOKUP($B682,'Ownership Metrics'!$A:$A,'Ownership Metrics'!$F:$F),"")</f>
        <v>10</v>
      </c>
      <c r="R682" s="30">
        <f>IFERROR(_xlfn.XLOOKUP($B682,'Ownership Metrics'!$A:$A,'Ownership Metrics'!$G:$G),"")</f>
        <v>47</v>
      </c>
      <c r="S682" s="27" t="str">
        <f>IFERROR(_xlfn.XLOOKUP($B682,'Ownership Metrics'!$A:$A,'Ownership Metrics'!$H:$H),"")</f>
        <v>Terkonsentrasi</v>
      </c>
      <c r="T682" s="27" t="str">
        <f>IFERROR(_xlfn.XLOOKUP($B682,'Ownership Metrics'!$A:$A,'Ownership Metrics'!$I:$I),"")</f>
        <v>Sedang</v>
      </c>
      <c r="U682" s="27">
        <f>IF(COUNTIFS($B$2:$B682,$B682,$D$2:$D682,$D682)=1,1,0)</f>
        <v>1</v>
      </c>
      <c r="V682" s="27">
        <f t="shared" si="31"/>
        <v>44.05</v>
      </c>
      <c r="W682" s="27">
        <f t="shared" si="32"/>
        <v>1</v>
      </c>
      <c r="X682" s="27">
        <f t="shared" si="30"/>
        <v>44.049999931799995</v>
      </c>
    </row>
    <row r="683" spans="1:24" x14ac:dyDescent="0.25">
      <c r="A683" s="26">
        <v>46265</v>
      </c>
      <c r="B683" s="27" t="s">
        <v>10240</v>
      </c>
      <c r="C683" s="27" t="s">
        <v>888</v>
      </c>
      <c r="D683" s="27" t="s">
        <v>896</v>
      </c>
      <c r="E683" s="27" t="s">
        <v>35</v>
      </c>
      <c r="F683" s="27" t="s">
        <v>23</v>
      </c>
      <c r="G683" s="27" t="s">
        <v>36</v>
      </c>
      <c r="H683" s="27" t="s">
        <v>24</v>
      </c>
      <c r="I683" s="28">
        <v>70283600</v>
      </c>
      <c r="J683" s="28">
        <v>0</v>
      </c>
      <c r="K683" s="28">
        <v>70283600</v>
      </c>
      <c r="L683" s="29">
        <v>2.3199999999999998</v>
      </c>
      <c r="M683" s="29">
        <f>IFERROR(_xlfn.XLOOKUP($B683,'Ownership Metrics'!$A:$A,'Ownership Metrics'!$B:$B),"")</f>
        <v>6.41</v>
      </c>
      <c r="N683" s="28">
        <f>IFERROR(_xlfn.XLOOKUP($B683,'Ownership Metrics'!$A:$A,'Ownership Metrics'!$C:$C),"")</f>
        <v>2413</v>
      </c>
      <c r="O683" s="29">
        <f>IFERROR(_xlfn.XLOOKUP($B683,'Ownership Metrics'!$A:$A,'Ownership Metrics'!$D:$D),"")</f>
        <v>44.05</v>
      </c>
      <c r="P683" s="29">
        <f>IFERROR(_xlfn.XLOOKUP($B683,'Ownership Metrics'!$A:$A,'Ownership Metrics'!$E:$E),"")</f>
        <v>72.27</v>
      </c>
      <c r="Q683" s="30">
        <f>IFERROR(_xlfn.XLOOKUP($B683,'Ownership Metrics'!$A:$A,'Ownership Metrics'!$F:$F),"")</f>
        <v>10</v>
      </c>
      <c r="R683" s="30">
        <f>IFERROR(_xlfn.XLOOKUP($B683,'Ownership Metrics'!$A:$A,'Ownership Metrics'!$G:$G),"")</f>
        <v>47</v>
      </c>
      <c r="S683" s="27" t="str">
        <f>IFERROR(_xlfn.XLOOKUP($B683,'Ownership Metrics'!$A:$A,'Ownership Metrics'!$H:$H),"")</f>
        <v>Terkonsentrasi</v>
      </c>
      <c r="T683" s="27" t="str">
        <f>IFERROR(_xlfn.XLOOKUP($B683,'Ownership Metrics'!$A:$A,'Ownership Metrics'!$I:$I),"")</f>
        <v>Sedang</v>
      </c>
      <c r="U683" s="27">
        <f>IF(COUNTIFS($B$2:$B683,$B683,$D$2:$D683,$D683)=1,1,0)</f>
        <v>1</v>
      </c>
      <c r="V683" s="27">
        <f t="shared" si="31"/>
        <v>2.3199999999999998</v>
      </c>
      <c r="W683" s="27">
        <f t="shared" si="32"/>
        <v>8</v>
      </c>
      <c r="X683" s="27">
        <f t="shared" si="30"/>
        <v>2.3199999317</v>
      </c>
    </row>
    <row r="684" spans="1:24" x14ac:dyDescent="0.25">
      <c r="A684" s="26">
        <v>46265</v>
      </c>
      <c r="B684" s="27" t="s">
        <v>10240</v>
      </c>
      <c r="C684" s="27" t="s">
        <v>888</v>
      </c>
      <c r="D684" s="27" t="s">
        <v>897</v>
      </c>
      <c r="E684" s="27" t="s">
        <v>35</v>
      </c>
      <c r="F684" s="27" t="s">
        <v>23</v>
      </c>
      <c r="G684" s="27" t="s">
        <v>36</v>
      </c>
      <c r="H684" s="27" t="s">
        <v>24</v>
      </c>
      <c r="I684" s="28">
        <v>426802400</v>
      </c>
      <c r="J684" s="28">
        <v>0</v>
      </c>
      <c r="K684" s="28">
        <v>426802400</v>
      </c>
      <c r="L684" s="29">
        <v>14.11</v>
      </c>
      <c r="M684" s="29">
        <f>IFERROR(_xlfn.XLOOKUP($B684,'Ownership Metrics'!$A:$A,'Ownership Metrics'!$B:$B),"")</f>
        <v>6.41</v>
      </c>
      <c r="N684" s="28">
        <f>IFERROR(_xlfn.XLOOKUP($B684,'Ownership Metrics'!$A:$A,'Ownership Metrics'!$C:$C),"")</f>
        <v>2413</v>
      </c>
      <c r="O684" s="29">
        <f>IFERROR(_xlfn.XLOOKUP($B684,'Ownership Metrics'!$A:$A,'Ownership Metrics'!$D:$D),"")</f>
        <v>44.05</v>
      </c>
      <c r="P684" s="29">
        <f>IFERROR(_xlfn.XLOOKUP($B684,'Ownership Metrics'!$A:$A,'Ownership Metrics'!$E:$E),"")</f>
        <v>72.27</v>
      </c>
      <c r="Q684" s="30">
        <f>IFERROR(_xlfn.XLOOKUP($B684,'Ownership Metrics'!$A:$A,'Ownership Metrics'!$F:$F),"")</f>
        <v>10</v>
      </c>
      <c r="R684" s="30">
        <f>IFERROR(_xlfn.XLOOKUP($B684,'Ownership Metrics'!$A:$A,'Ownership Metrics'!$G:$G),"")</f>
        <v>47</v>
      </c>
      <c r="S684" s="27" t="str">
        <f>IFERROR(_xlfn.XLOOKUP($B684,'Ownership Metrics'!$A:$A,'Ownership Metrics'!$H:$H),"")</f>
        <v>Terkonsentrasi</v>
      </c>
      <c r="T684" s="27" t="str">
        <f>IFERROR(_xlfn.XLOOKUP($B684,'Ownership Metrics'!$A:$A,'Ownership Metrics'!$I:$I),"")</f>
        <v>Sedang</v>
      </c>
      <c r="U684" s="27">
        <f>IF(COUNTIFS($B$2:$B684,$B684,$D$2:$D684,$D684)=1,1,0)</f>
        <v>1</v>
      </c>
      <c r="V684" s="27">
        <f t="shared" si="31"/>
        <v>14.11</v>
      </c>
      <c r="W684" s="27">
        <f t="shared" si="32"/>
        <v>3</v>
      </c>
      <c r="X684" s="27">
        <f t="shared" si="30"/>
        <v>14.109999931599999</v>
      </c>
    </row>
    <row r="685" spans="1:24" x14ac:dyDescent="0.25">
      <c r="A685" s="26">
        <v>46265</v>
      </c>
      <c r="B685" s="27" t="s">
        <v>10240</v>
      </c>
      <c r="C685" s="27" t="s">
        <v>888</v>
      </c>
      <c r="D685" s="27" t="s">
        <v>898</v>
      </c>
      <c r="E685" s="27" t="s">
        <v>35</v>
      </c>
      <c r="F685" s="27" t="s">
        <v>23</v>
      </c>
      <c r="G685" s="27" t="s">
        <v>36</v>
      </c>
      <c r="H685" s="27" t="s">
        <v>24</v>
      </c>
      <c r="I685" s="28">
        <v>130798200</v>
      </c>
      <c r="J685" s="28">
        <v>0</v>
      </c>
      <c r="K685" s="28">
        <v>130798200</v>
      </c>
      <c r="L685" s="29">
        <v>4.32</v>
      </c>
      <c r="M685" s="29">
        <f>IFERROR(_xlfn.XLOOKUP($B685,'Ownership Metrics'!$A:$A,'Ownership Metrics'!$B:$B),"")</f>
        <v>6.41</v>
      </c>
      <c r="N685" s="28">
        <f>IFERROR(_xlfn.XLOOKUP($B685,'Ownership Metrics'!$A:$A,'Ownership Metrics'!$C:$C),"")</f>
        <v>2413</v>
      </c>
      <c r="O685" s="29">
        <f>IFERROR(_xlfn.XLOOKUP($B685,'Ownership Metrics'!$A:$A,'Ownership Metrics'!$D:$D),"")</f>
        <v>44.05</v>
      </c>
      <c r="P685" s="29">
        <f>IFERROR(_xlfn.XLOOKUP($B685,'Ownership Metrics'!$A:$A,'Ownership Metrics'!$E:$E),"")</f>
        <v>72.27</v>
      </c>
      <c r="Q685" s="30">
        <f>IFERROR(_xlfn.XLOOKUP($B685,'Ownership Metrics'!$A:$A,'Ownership Metrics'!$F:$F),"")</f>
        <v>10</v>
      </c>
      <c r="R685" s="30">
        <f>IFERROR(_xlfn.XLOOKUP($B685,'Ownership Metrics'!$A:$A,'Ownership Metrics'!$G:$G),"")</f>
        <v>47</v>
      </c>
      <c r="S685" s="27" t="str">
        <f>IFERROR(_xlfn.XLOOKUP($B685,'Ownership Metrics'!$A:$A,'Ownership Metrics'!$H:$H),"")</f>
        <v>Terkonsentrasi</v>
      </c>
      <c r="T685" s="27" t="str">
        <f>IFERROR(_xlfn.XLOOKUP($B685,'Ownership Metrics'!$A:$A,'Ownership Metrics'!$I:$I),"")</f>
        <v>Sedang</v>
      </c>
      <c r="U685" s="27">
        <f>IF(COUNTIFS($B$2:$B685,$B685,$D$2:$D685,$D685)=1,1,0)</f>
        <v>1</v>
      </c>
      <c r="V685" s="27">
        <f t="shared" si="31"/>
        <v>4.32</v>
      </c>
      <c r="W685" s="27">
        <f t="shared" si="32"/>
        <v>4</v>
      </c>
      <c r="X685" s="27">
        <f t="shared" si="30"/>
        <v>4.3199999314999999</v>
      </c>
    </row>
    <row r="686" spans="1:24" x14ac:dyDescent="0.25">
      <c r="A686" s="26">
        <v>46265</v>
      </c>
      <c r="B686" s="27" t="s">
        <v>10241</v>
      </c>
      <c r="C686" s="27" t="s">
        <v>900</v>
      </c>
      <c r="D686" s="27" t="s">
        <v>901</v>
      </c>
      <c r="E686" s="27" t="s">
        <v>51</v>
      </c>
      <c r="F686" s="27" t="s">
        <v>23</v>
      </c>
      <c r="G686" s="27"/>
      <c r="H686" s="27" t="s">
        <v>24</v>
      </c>
      <c r="I686" s="28">
        <v>749900000</v>
      </c>
      <c r="J686" s="28">
        <v>0</v>
      </c>
      <c r="K686" s="28">
        <v>749900000</v>
      </c>
      <c r="L686" s="29">
        <v>15.62</v>
      </c>
      <c r="M686" s="29">
        <f>IFERROR(_xlfn.XLOOKUP($B686,'Ownership Metrics'!$A:$A,'Ownership Metrics'!$B:$B),"")</f>
        <v>29.2</v>
      </c>
      <c r="N686" s="28">
        <f>IFERROR(_xlfn.XLOOKUP($B686,'Ownership Metrics'!$A:$A,'Ownership Metrics'!$C:$C),"")</f>
        <v>3178</v>
      </c>
      <c r="O686" s="29">
        <f>IFERROR(_xlfn.XLOOKUP($B686,'Ownership Metrics'!$A:$A,'Ownership Metrics'!$D:$D),"")</f>
        <v>54.16</v>
      </c>
      <c r="P686" s="29">
        <f>IFERROR(_xlfn.XLOOKUP($B686,'Ownership Metrics'!$A:$A,'Ownership Metrics'!$E:$E),"")</f>
        <v>70.8</v>
      </c>
      <c r="Q686" s="30">
        <f>IFERROR(_xlfn.XLOOKUP($B686,'Ownership Metrics'!$A:$A,'Ownership Metrics'!$F:$F),"")</f>
        <v>3</v>
      </c>
      <c r="R686" s="30">
        <f>IFERROR(_xlfn.XLOOKUP($B686,'Ownership Metrics'!$A:$A,'Ownership Metrics'!$G:$G),"")</f>
        <v>57</v>
      </c>
      <c r="S686" s="27" t="str">
        <f>IFERROR(_xlfn.XLOOKUP($B686,'Ownership Metrics'!$A:$A,'Ownership Metrics'!$H:$H),"")</f>
        <v>Mayoritas</v>
      </c>
      <c r="T686" s="27" t="str">
        <f>IFERROR(_xlfn.XLOOKUP($B686,'Ownership Metrics'!$A:$A,'Ownership Metrics'!$I:$I),"")</f>
        <v>Tinggi</v>
      </c>
      <c r="U686" s="27">
        <f>IF(COUNTIFS($B$2:$B686,$B686,$D$2:$D686,$D686)=1,1,0)</f>
        <v>1</v>
      </c>
      <c r="V686" s="27">
        <f t="shared" si="31"/>
        <v>15.62</v>
      </c>
      <c r="W686" s="27">
        <f t="shared" si="32"/>
        <v>2</v>
      </c>
      <c r="X686" s="27">
        <f t="shared" si="30"/>
        <v>15.619999931399999</v>
      </c>
    </row>
    <row r="687" spans="1:24" x14ac:dyDescent="0.25">
      <c r="A687" s="26">
        <v>46265</v>
      </c>
      <c r="B687" s="27" t="s">
        <v>10241</v>
      </c>
      <c r="C687" s="27" t="s">
        <v>900</v>
      </c>
      <c r="D687" s="27" t="s">
        <v>902</v>
      </c>
      <c r="E687" s="27" t="s">
        <v>22</v>
      </c>
      <c r="F687" s="27" t="s">
        <v>32</v>
      </c>
      <c r="G687" s="27"/>
      <c r="H687" s="27" t="s">
        <v>64</v>
      </c>
      <c r="I687" s="28">
        <v>2600000000</v>
      </c>
      <c r="J687" s="28">
        <v>0</v>
      </c>
      <c r="K687" s="28">
        <v>2600000000</v>
      </c>
      <c r="L687" s="29">
        <v>54.16</v>
      </c>
      <c r="M687" s="29">
        <f>IFERROR(_xlfn.XLOOKUP($B687,'Ownership Metrics'!$A:$A,'Ownership Metrics'!$B:$B),"")</f>
        <v>29.2</v>
      </c>
      <c r="N687" s="28">
        <f>IFERROR(_xlfn.XLOOKUP($B687,'Ownership Metrics'!$A:$A,'Ownership Metrics'!$C:$C),"")</f>
        <v>3178</v>
      </c>
      <c r="O687" s="29">
        <f>IFERROR(_xlfn.XLOOKUP($B687,'Ownership Metrics'!$A:$A,'Ownership Metrics'!$D:$D),"")</f>
        <v>54.16</v>
      </c>
      <c r="P687" s="29">
        <f>IFERROR(_xlfn.XLOOKUP($B687,'Ownership Metrics'!$A:$A,'Ownership Metrics'!$E:$E),"")</f>
        <v>70.8</v>
      </c>
      <c r="Q687" s="30">
        <f>IFERROR(_xlfn.XLOOKUP($B687,'Ownership Metrics'!$A:$A,'Ownership Metrics'!$F:$F),"")</f>
        <v>3</v>
      </c>
      <c r="R687" s="30">
        <f>IFERROR(_xlfn.XLOOKUP($B687,'Ownership Metrics'!$A:$A,'Ownership Metrics'!$G:$G),"")</f>
        <v>57</v>
      </c>
      <c r="S687" s="27" t="str">
        <f>IFERROR(_xlfn.XLOOKUP($B687,'Ownership Metrics'!$A:$A,'Ownership Metrics'!$H:$H),"")</f>
        <v>Mayoritas</v>
      </c>
      <c r="T687" s="27" t="str">
        <f>IFERROR(_xlfn.XLOOKUP($B687,'Ownership Metrics'!$A:$A,'Ownership Metrics'!$I:$I),"")</f>
        <v>Tinggi</v>
      </c>
      <c r="U687" s="27">
        <f>IF(COUNTIFS($B$2:$B687,$B687,$D$2:$D687,$D687)=1,1,0)</f>
        <v>1</v>
      </c>
      <c r="V687" s="27">
        <f t="shared" si="31"/>
        <v>54.16</v>
      </c>
      <c r="W687" s="27">
        <f t="shared" si="32"/>
        <v>1</v>
      </c>
      <c r="X687" s="27">
        <f t="shared" si="30"/>
        <v>54.1599999313</v>
      </c>
    </row>
    <row r="688" spans="1:24" x14ac:dyDescent="0.25">
      <c r="A688" s="26">
        <v>46265</v>
      </c>
      <c r="B688" s="27" t="s">
        <v>10241</v>
      </c>
      <c r="C688" s="27" t="s">
        <v>900</v>
      </c>
      <c r="D688" s="27" t="s">
        <v>903</v>
      </c>
      <c r="E688" s="27" t="s">
        <v>35</v>
      </c>
      <c r="F688" s="27" t="s">
        <v>23</v>
      </c>
      <c r="G688" s="27" t="s">
        <v>36</v>
      </c>
      <c r="H688" s="27" t="s">
        <v>24</v>
      </c>
      <c r="I688" s="28">
        <v>48887700</v>
      </c>
      <c r="J688" s="28">
        <v>0</v>
      </c>
      <c r="K688" s="28">
        <v>48887700</v>
      </c>
      <c r="L688" s="29">
        <v>1.02</v>
      </c>
      <c r="M688" s="29">
        <f>IFERROR(_xlfn.XLOOKUP($B688,'Ownership Metrics'!$A:$A,'Ownership Metrics'!$B:$B),"")</f>
        <v>29.2</v>
      </c>
      <c r="N688" s="28">
        <f>IFERROR(_xlfn.XLOOKUP($B688,'Ownership Metrics'!$A:$A,'Ownership Metrics'!$C:$C),"")</f>
        <v>3178</v>
      </c>
      <c r="O688" s="29">
        <f>IFERROR(_xlfn.XLOOKUP($B688,'Ownership Metrics'!$A:$A,'Ownership Metrics'!$D:$D),"")</f>
        <v>54.16</v>
      </c>
      <c r="P688" s="29">
        <f>IFERROR(_xlfn.XLOOKUP($B688,'Ownership Metrics'!$A:$A,'Ownership Metrics'!$E:$E),"")</f>
        <v>70.8</v>
      </c>
      <c r="Q688" s="30">
        <f>IFERROR(_xlfn.XLOOKUP($B688,'Ownership Metrics'!$A:$A,'Ownership Metrics'!$F:$F),"")</f>
        <v>3</v>
      </c>
      <c r="R688" s="30">
        <f>IFERROR(_xlfn.XLOOKUP($B688,'Ownership Metrics'!$A:$A,'Ownership Metrics'!$G:$G),"")</f>
        <v>57</v>
      </c>
      <c r="S688" s="27" t="str">
        <f>IFERROR(_xlfn.XLOOKUP($B688,'Ownership Metrics'!$A:$A,'Ownership Metrics'!$H:$H),"")</f>
        <v>Mayoritas</v>
      </c>
      <c r="T688" s="27" t="str">
        <f>IFERROR(_xlfn.XLOOKUP($B688,'Ownership Metrics'!$A:$A,'Ownership Metrics'!$I:$I),"")</f>
        <v>Tinggi</v>
      </c>
      <c r="U688" s="27">
        <f>IF(COUNTIFS($B$2:$B688,$B688,$D$2:$D688,$D688)=1,1,0)</f>
        <v>1</v>
      </c>
      <c r="V688" s="27">
        <f t="shared" si="31"/>
        <v>1.02</v>
      </c>
      <c r="W688" s="27">
        <f t="shared" si="32"/>
        <v>3</v>
      </c>
      <c r="X688" s="27">
        <f t="shared" si="30"/>
        <v>1.0199999312000001</v>
      </c>
    </row>
    <row r="689" spans="1:24" x14ac:dyDescent="0.25">
      <c r="A689" s="26">
        <v>46265</v>
      </c>
      <c r="B689" s="27" t="s">
        <v>10242</v>
      </c>
      <c r="C689" s="27" t="s">
        <v>905</v>
      </c>
      <c r="D689" s="27" t="s">
        <v>906</v>
      </c>
      <c r="E689" s="27"/>
      <c r="F689" s="27"/>
      <c r="G689" s="27"/>
      <c r="H689" s="27"/>
      <c r="I689" s="28">
        <v>0</v>
      </c>
      <c r="J689" s="28">
        <v>5506000</v>
      </c>
      <c r="K689" s="28">
        <v>5506000</v>
      </c>
      <c r="L689" s="29">
        <v>1.56</v>
      </c>
      <c r="M689" s="29">
        <f>IFERROR(_xlfn.XLOOKUP($B689,'Ownership Metrics'!$A:$A,'Ownership Metrics'!$B:$B),"")</f>
        <v>11.72</v>
      </c>
      <c r="N689" s="28">
        <f>IFERROR(_xlfn.XLOOKUP($B689,'Ownership Metrics'!$A:$A,'Ownership Metrics'!$C:$C),"")</f>
        <v>1107</v>
      </c>
      <c r="O689" s="29">
        <f>IFERROR(_xlfn.XLOOKUP($B689,'Ownership Metrics'!$A:$A,'Ownership Metrics'!$D:$D),"")</f>
        <v>28.08</v>
      </c>
      <c r="P689" s="29">
        <f>IFERROR(_xlfn.XLOOKUP($B689,'Ownership Metrics'!$A:$A,'Ownership Metrics'!$E:$E),"")</f>
        <v>44.73</v>
      </c>
      <c r="Q689" s="30">
        <f>IFERROR(_xlfn.XLOOKUP($B689,'Ownership Metrics'!$A:$A,'Ownership Metrics'!$F:$F),"")</f>
        <v>15</v>
      </c>
      <c r="R689" s="30">
        <f>IFERROR(_xlfn.XLOOKUP($B689,'Ownership Metrics'!$A:$A,'Ownership Metrics'!$G:$G),"")</f>
        <v>26</v>
      </c>
      <c r="S689" s="27" t="str">
        <f>IFERROR(_xlfn.XLOOKUP($B689,'Ownership Metrics'!$A:$A,'Ownership Metrics'!$H:$H),"")</f>
        <v>Moderat</v>
      </c>
      <c r="T689" s="27" t="str">
        <f>IFERROR(_xlfn.XLOOKUP($B689,'Ownership Metrics'!$A:$A,'Ownership Metrics'!$I:$I),"")</f>
        <v>Sedang</v>
      </c>
      <c r="U689" s="27">
        <f>IF(COUNTIFS($B$2:$B689,$B689,$D$2:$D689,$D689)=1,1,0)</f>
        <v>1</v>
      </c>
      <c r="V689" s="27">
        <f t="shared" si="31"/>
        <v>1.56</v>
      </c>
      <c r="W689" s="27">
        <f t="shared" si="32"/>
        <v>15</v>
      </c>
      <c r="X689" s="27">
        <f t="shared" si="30"/>
        <v>1.5599999311000001</v>
      </c>
    </row>
    <row r="690" spans="1:24" x14ac:dyDescent="0.25">
      <c r="A690" s="26">
        <v>46265</v>
      </c>
      <c r="B690" s="27" t="s">
        <v>10242</v>
      </c>
      <c r="C690" s="27" t="s">
        <v>905</v>
      </c>
      <c r="D690" s="27" t="s">
        <v>907</v>
      </c>
      <c r="E690" s="27" t="s">
        <v>22</v>
      </c>
      <c r="F690" s="27" t="s">
        <v>23</v>
      </c>
      <c r="G690" s="27"/>
      <c r="H690" s="27" t="s">
        <v>24</v>
      </c>
      <c r="I690" s="28">
        <v>14741000</v>
      </c>
      <c r="J690" s="28">
        <v>0</v>
      </c>
      <c r="K690" s="28">
        <v>14741000</v>
      </c>
      <c r="L690" s="29">
        <v>4.17</v>
      </c>
      <c r="M690" s="29">
        <f>IFERROR(_xlfn.XLOOKUP($B690,'Ownership Metrics'!$A:$A,'Ownership Metrics'!$B:$B),"")</f>
        <v>11.72</v>
      </c>
      <c r="N690" s="28">
        <f>IFERROR(_xlfn.XLOOKUP($B690,'Ownership Metrics'!$A:$A,'Ownership Metrics'!$C:$C),"")</f>
        <v>1107</v>
      </c>
      <c r="O690" s="29">
        <f>IFERROR(_xlfn.XLOOKUP($B690,'Ownership Metrics'!$A:$A,'Ownership Metrics'!$D:$D),"")</f>
        <v>28.08</v>
      </c>
      <c r="P690" s="29">
        <f>IFERROR(_xlfn.XLOOKUP($B690,'Ownership Metrics'!$A:$A,'Ownership Metrics'!$E:$E),"")</f>
        <v>44.73</v>
      </c>
      <c r="Q690" s="30">
        <f>IFERROR(_xlfn.XLOOKUP($B690,'Ownership Metrics'!$A:$A,'Ownership Metrics'!$F:$F),"")</f>
        <v>15</v>
      </c>
      <c r="R690" s="30">
        <f>IFERROR(_xlfn.XLOOKUP($B690,'Ownership Metrics'!$A:$A,'Ownership Metrics'!$G:$G),"")</f>
        <v>26</v>
      </c>
      <c r="S690" s="27" t="str">
        <f>IFERROR(_xlfn.XLOOKUP($B690,'Ownership Metrics'!$A:$A,'Ownership Metrics'!$H:$H),"")</f>
        <v>Moderat</v>
      </c>
      <c r="T690" s="27" t="str">
        <f>IFERROR(_xlfn.XLOOKUP($B690,'Ownership Metrics'!$A:$A,'Ownership Metrics'!$I:$I),"")</f>
        <v>Sedang</v>
      </c>
      <c r="U690" s="27">
        <f>IF(COUNTIFS($B$2:$B690,$B690,$D$2:$D690,$D690)=1,1,0)</f>
        <v>1</v>
      </c>
      <c r="V690" s="27">
        <f t="shared" si="31"/>
        <v>4.17</v>
      </c>
      <c r="W690" s="27">
        <f t="shared" si="32"/>
        <v>8</v>
      </c>
      <c r="X690" s="27">
        <f t="shared" si="30"/>
        <v>4.1699999309999995</v>
      </c>
    </row>
    <row r="691" spans="1:24" x14ac:dyDescent="0.25">
      <c r="A691" s="26">
        <v>46265</v>
      </c>
      <c r="B691" s="27" t="s">
        <v>10242</v>
      </c>
      <c r="C691" s="27" t="s">
        <v>905</v>
      </c>
      <c r="D691" s="27" t="s">
        <v>908</v>
      </c>
      <c r="E691" s="27" t="s">
        <v>22</v>
      </c>
      <c r="F691" s="27" t="s">
        <v>23</v>
      </c>
      <c r="G691" s="27"/>
      <c r="H691" s="27" t="s">
        <v>24</v>
      </c>
      <c r="I691" s="28">
        <v>99170686</v>
      </c>
      <c r="J691" s="28">
        <v>0</v>
      </c>
      <c r="K691" s="28">
        <v>99170686</v>
      </c>
      <c r="L691" s="29">
        <v>28.08</v>
      </c>
      <c r="M691" s="29">
        <f>IFERROR(_xlfn.XLOOKUP($B691,'Ownership Metrics'!$A:$A,'Ownership Metrics'!$B:$B),"")</f>
        <v>11.72</v>
      </c>
      <c r="N691" s="28">
        <f>IFERROR(_xlfn.XLOOKUP($B691,'Ownership Metrics'!$A:$A,'Ownership Metrics'!$C:$C),"")</f>
        <v>1107</v>
      </c>
      <c r="O691" s="29">
        <f>IFERROR(_xlfn.XLOOKUP($B691,'Ownership Metrics'!$A:$A,'Ownership Metrics'!$D:$D),"")</f>
        <v>28.08</v>
      </c>
      <c r="P691" s="29">
        <f>IFERROR(_xlfn.XLOOKUP($B691,'Ownership Metrics'!$A:$A,'Ownership Metrics'!$E:$E),"")</f>
        <v>44.73</v>
      </c>
      <c r="Q691" s="30">
        <f>IFERROR(_xlfn.XLOOKUP($B691,'Ownership Metrics'!$A:$A,'Ownership Metrics'!$F:$F),"")</f>
        <v>15</v>
      </c>
      <c r="R691" s="30">
        <f>IFERROR(_xlfn.XLOOKUP($B691,'Ownership Metrics'!$A:$A,'Ownership Metrics'!$G:$G),"")</f>
        <v>26</v>
      </c>
      <c r="S691" s="27" t="str">
        <f>IFERROR(_xlfn.XLOOKUP($B691,'Ownership Metrics'!$A:$A,'Ownership Metrics'!$H:$H),"")</f>
        <v>Moderat</v>
      </c>
      <c r="T691" s="27" t="str">
        <f>IFERROR(_xlfn.XLOOKUP($B691,'Ownership Metrics'!$A:$A,'Ownership Metrics'!$I:$I),"")</f>
        <v>Sedang</v>
      </c>
      <c r="U691" s="27">
        <f>IF(COUNTIFS($B$2:$B691,$B691,$D$2:$D691,$D691)=1,1,0)</f>
        <v>1</v>
      </c>
      <c r="V691" s="27">
        <f t="shared" si="31"/>
        <v>28.08</v>
      </c>
      <c r="W691" s="27">
        <f t="shared" si="32"/>
        <v>1</v>
      </c>
      <c r="X691" s="27">
        <f t="shared" si="30"/>
        <v>28.079999930899998</v>
      </c>
    </row>
    <row r="692" spans="1:24" x14ac:dyDescent="0.25">
      <c r="A692" s="26">
        <v>46265</v>
      </c>
      <c r="B692" s="27" t="s">
        <v>10242</v>
      </c>
      <c r="C692" s="27" t="s">
        <v>905</v>
      </c>
      <c r="D692" s="27" t="s">
        <v>909</v>
      </c>
      <c r="E692" s="27" t="s">
        <v>22</v>
      </c>
      <c r="F692" s="27" t="s">
        <v>23</v>
      </c>
      <c r="G692" s="27"/>
      <c r="H692" s="27" t="s">
        <v>24</v>
      </c>
      <c r="I692" s="28">
        <v>10000000</v>
      </c>
      <c r="J692" s="28">
        <v>0</v>
      </c>
      <c r="K692" s="28">
        <v>10000000</v>
      </c>
      <c r="L692" s="29">
        <v>2.83</v>
      </c>
      <c r="M692" s="29">
        <f>IFERROR(_xlfn.XLOOKUP($B692,'Ownership Metrics'!$A:$A,'Ownership Metrics'!$B:$B),"")</f>
        <v>11.72</v>
      </c>
      <c r="N692" s="28">
        <f>IFERROR(_xlfn.XLOOKUP($B692,'Ownership Metrics'!$A:$A,'Ownership Metrics'!$C:$C),"")</f>
        <v>1107</v>
      </c>
      <c r="O692" s="29">
        <f>IFERROR(_xlfn.XLOOKUP($B692,'Ownership Metrics'!$A:$A,'Ownership Metrics'!$D:$D),"")</f>
        <v>28.08</v>
      </c>
      <c r="P692" s="29">
        <f>IFERROR(_xlfn.XLOOKUP($B692,'Ownership Metrics'!$A:$A,'Ownership Metrics'!$E:$E),"")</f>
        <v>44.73</v>
      </c>
      <c r="Q692" s="30">
        <f>IFERROR(_xlfn.XLOOKUP($B692,'Ownership Metrics'!$A:$A,'Ownership Metrics'!$F:$F),"")</f>
        <v>15</v>
      </c>
      <c r="R692" s="30">
        <f>IFERROR(_xlfn.XLOOKUP($B692,'Ownership Metrics'!$A:$A,'Ownership Metrics'!$G:$G),"")</f>
        <v>26</v>
      </c>
      <c r="S692" s="27" t="str">
        <f>IFERROR(_xlfn.XLOOKUP($B692,'Ownership Metrics'!$A:$A,'Ownership Metrics'!$H:$H),"")</f>
        <v>Moderat</v>
      </c>
      <c r="T692" s="27" t="str">
        <f>IFERROR(_xlfn.XLOOKUP($B692,'Ownership Metrics'!$A:$A,'Ownership Metrics'!$I:$I),"")</f>
        <v>Sedang</v>
      </c>
      <c r="U692" s="27">
        <f>IF(COUNTIFS($B$2:$B692,$B692,$D$2:$D692,$D692)=1,1,0)</f>
        <v>1</v>
      </c>
      <c r="V692" s="27">
        <f t="shared" si="31"/>
        <v>2.83</v>
      </c>
      <c r="W692" s="27">
        <f t="shared" si="32"/>
        <v>10</v>
      </c>
      <c r="X692" s="27">
        <f t="shared" si="30"/>
        <v>2.8299999308000001</v>
      </c>
    </row>
    <row r="693" spans="1:24" x14ac:dyDescent="0.25">
      <c r="A693" s="26">
        <v>46265</v>
      </c>
      <c r="B693" s="27" t="s">
        <v>10242</v>
      </c>
      <c r="C693" s="27" t="s">
        <v>905</v>
      </c>
      <c r="D693" s="27" t="s">
        <v>910</v>
      </c>
      <c r="E693" s="27" t="s">
        <v>26</v>
      </c>
      <c r="F693" s="27" t="s">
        <v>32</v>
      </c>
      <c r="G693" s="27"/>
      <c r="H693" s="27" t="s">
        <v>56</v>
      </c>
      <c r="I693" s="28">
        <v>13609000</v>
      </c>
      <c r="J693" s="28">
        <v>0</v>
      </c>
      <c r="K693" s="28">
        <v>13609000</v>
      </c>
      <c r="L693" s="29">
        <v>3.85</v>
      </c>
      <c r="M693" s="29">
        <f>IFERROR(_xlfn.XLOOKUP($B693,'Ownership Metrics'!$A:$A,'Ownership Metrics'!$B:$B),"")</f>
        <v>11.72</v>
      </c>
      <c r="N693" s="28">
        <f>IFERROR(_xlfn.XLOOKUP($B693,'Ownership Metrics'!$A:$A,'Ownership Metrics'!$C:$C),"")</f>
        <v>1107</v>
      </c>
      <c r="O693" s="29">
        <f>IFERROR(_xlfn.XLOOKUP($B693,'Ownership Metrics'!$A:$A,'Ownership Metrics'!$D:$D),"")</f>
        <v>28.08</v>
      </c>
      <c r="P693" s="29">
        <f>IFERROR(_xlfn.XLOOKUP($B693,'Ownership Metrics'!$A:$A,'Ownership Metrics'!$E:$E),"")</f>
        <v>44.73</v>
      </c>
      <c r="Q693" s="30">
        <f>IFERROR(_xlfn.XLOOKUP($B693,'Ownership Metrics'!$A:$A,'Ownership Metrics'!$F:$F),"")</f>
        <v>15</v>
      </c>
      <c r="R693" s="30">
        <f>IFERROR(_xlfn.XLOOKUP($B693,'Ownership Metrics'!$A:$A,'Ownership Metrics'!$G:$G),"")</f>
        <v>26</v>
      </c>
      <c r="S693" s="27" t="str">
        <f>IFERROR(_xlfn.XLOOKUP($B693,'Ownership Metrics'!$A:$A,'Ownership Metrics'!$H:$H),"")</f>
        <v>Moderat</v>
      </c>
      <c r="T693" s="27" t="str">
        <f>IFERROR(_xlfn.XLOOKUP($B693,'Ownership Metrics'!$A:$A,'Ownership Metrics'!$I:$I),"")</f>
        <v>Sedang</v>
      </c>
      <c r="U693" s="27">
        <f>IF(COUNTIFS($B$2:$B693,$B693,$D$2:$D693,$D693)=1,1,0)</f>
        <v>1</v>
      </c>
      <c r="V693" s="27">
        <f t="shared" si="31"/>
        <v>3.85</v>
      </c>
      <c r="W693" s="27">
        <f t="shared" si="32"/>
        <v>9</v>
      </c>
      <c r="X693" s="27">
        <f t="shared" si="30"/>
        <v>3.8499999307000001</v>
      </c>
    </row>
    <row r="694" spans="1:24" x14ac:dyDescent="0.25">
      <c r="A694" s="26">
        <v>46265</v>
      </c>
      <c r="B694" s="27" t="s">
        <v>10242</v>
      </c>
      <c r="C694" s="27" t="s">
        <v>905</v>
      </c>
      <c r="D694" s="27" t="s">
        <v>911</v>
      </c>
      <c r="E694" s="27" t="s">
        <v>26</v>
      </c>
      <c r="F694" s="27" t="s">
        <v>32</v>
      </c>
      <c r="G694" s="27"/>
      <c r="H694" s="27" t="s">
        <v>56</v>
      </c>
      <c r="I694" s="28">
        <v>17000000</v>
      </c>
      <c r="J694" s="28">
        <v>0</v>
      </c>
      <c r="K694" s="28">
        <v>17000000</v>
      </c>
      <c r="L694" s="29">
        <v>4.8099999999999996</v>
      </c>
      <c r="M694" s="29">
        <f>IFERROR(_xlfn.XLOOKUP($B694,'Ownership Metrics'!$A:$A,'Ownership Metrics'!$B:$B),"")</f>
        <v>11.72</v>
      </c>
      <c r="N694" s="28">
        <f>IFERROR(_xlfn.XLOOKUP($B694,'Ownership Metrics'!$A:$A,'Ownership Metrics'!$C:$C),"")</f>
        <v>1107</v>
      </c>
      <c r="O694" s="29">
        <f>IFERROR(_xlfn.XLOOKUP($B694,'Ownership Metrics'!$A:$A,'Ownership Metrics'!$D:$D),"")</f>
        <v>28.08</v>
      </c>
      <c r="P694" s="29">
        <f>IFERROR(_xlfn.XLOOKUP($B694,'Ownership Metrics'!$A:$A,'Ownership Metrics'!$E:$E),"")</f>
        <v>44.73</v>
      </c>
      <c r="Q694" s="30">
        <f>IFERROR(_xlfn.XLOOKUP($B694,'Ownership Metrics'!$A:$A,'Ownership Metrics'!$F:$F),"")</f>
        <v>15</v>
      </c>
      <c r="R694" s="30">
        <f>IFERROR(_xlfn.XLOOKUP($B694,'Ownership Metrics'!$A:$A,'Ownership Metrics'!$G:$G),"")</f>
        <v>26</v>
      </c>
      <c r="S694" s="27" t="str">
        <f>IFERROR(_xlfn.XLOOKUP($B694,'Ownership Metrics'!$A:$A,'Ownership Metrics'!$H:$H),"")</f>
        <v>Moderat</v>
      </c>
      <c r="T694" s="27" t="str">
        <f>IFERROR(_xlfn.XLOOKUP($B694,'Ownership Metrics'!$A:$A,'Ownership Metrics'!$I:$I),"")</f>
        <v>Sedang</v>
      </c>
      <c r="U694" s="27">
        <f>IF(COUNTIFS($B$2:$B694,$B694,$D$2:$D694,$D694)=1,1,0)</f>
        <v>1</v>
      </c>
      <c r="V694" s="27">
        <f t="shared" si="31"/>
        <v>4.8099999999999996</v>
      </c>
      <c r="W694" s="27">
        <f t="shared" si="32"/>
        <v>5</v>
      </c>
      <c r="X694" s="27">
        <f t="shared" si="30"/>
        <v>4.8099999305999992</v>
      </c>
    </row>
    <row r="695" spans="1:24" x14ac:dyDescent="0.25">
      <c r="A695" s="26">
        <v>46265</v>
      </c>
      <c r="B695" s="27" t="s">
        <v>10242</v>
      </c>
      <c r="C695" s="27" t="s">
        <v>905</v>
      </c>
      <c r="D695" s="27" t="s">
        <v>912</v>
      </c>
      <c r="E695" s="27" t="s">
        <v>26</v>
      </c>
      <c r="F695" s="27" t="s">
        <v>32</v>
      </c>
      <c r="G695" s="27"/>
      <c r="H695" s="27" t="s">
        <v>64</v>
      </c>
      <c r="I695" s="28">
        <v>30901377</v>
      </c>
      <c r="J695" s="28">
        <v>0</v>
      </c>
      <c r="K695" s="28">
        <v>30901377</v>
      </c>
      <c r="L695" s="29">
        <v>8.75</v>
      </c>
      <c r="M695" s="29">
        <f>IFERROR(_xlfn.XLOOKUP($B695,'Ownership Metrics'!$A:$A,'Ownership Metrics'!$B:$B),"")</f>
        <v>11.72</v>
      </c>
      <c r="N695" s="28">
        <f>IFERROR(_xlfn.XLOOKUP($B695,'Ownership Metrics'!$A:$A,'Ownership Metrics'!$C:$C),"")</f>
        <v>1107</v>
      </c>
      <c r="O695" s="29">
        <f>IFERROR(_xlfn.XLOOKUP($B695,'Ownership Metrics'!$A:$A,'Ownership Metrics'!$D:$D),"")</f>
        <v>28.08</v>
      </c>
      <c r="P695" s="29">
        <f>IFERROR(_xlfn.XLOOKUP($B695,'Ownership Metrics'!$A:$A,'Ownership Metrics'!$E:$E),"")</f>
        <v>44.73</v>
      </c>
      <c r="Q695" s="30">
        <f>IFERROR(_xlfn.XLOOKUP($B695,'Ownership Metrics'!$A:$A,'Ownership Metrics'!$F:$F),"")</f>
        <v>15</v>
      </c>
      <c r="R695" s="30">
        <f>IFERROR(_xlfn.XLOOKUP($B695,'Ownership Metrics'!$A:$A,'Ownership Metrics'!$G:$G),"")</f>
        <v>26</v>
      </c>
      <c r="S695" s="27" t="str">
        <f>IFERROR(_xlfn.XLOOKUP($B695,'Ownership Metrics'!$A:$A,'Ownership Metrics'!$H:$H),"")</f>
        <v>Moderat</v>
      </c>
      <c r="T695" s="27" t="str">
        <f>IFERROR(_xlfn.XLOOKUP($B695,'Ownership Metrics'!$A:$A,'Ownership Metrics'!$I:$I),"")</f>
        <v>Sedang</v>
      </c>
      <c r="U695" s="27">
        <f>IF(COUNTIFS($B$2:$B695,$B695,$D$2:$D695,$D695)=1,1,0)</f>
        <v>1</v>
      </c>
      <c r="V695" s="27">
        <f t="shared" si="31"/>
        <v>8.75</v>
      </c>
      <c r="W695" s="27">
        <f t="shared" si="32"/>
        <v>2</v>
      </c>
      <c r="X695" s="27">
        <f t="shared" si="30"/>
        <v>8.7499999304999996</v>
      </c>
    </row>
    <row r="696" spans="1:24" x14ac:dyDescent="0.25">
      <c r="A696" s="26">
        <v>46265</v>
      </c>
      <c r="B696" s="27" t="s">
        <v>10242</v>
      </c>
      <c r="C696" s="27" t="s">
        <v>905</v>
      </c>
      <c r="D696" s="27" t="s">
        <v>811</v>
      </c>
      <c r="E696" s="27" t="s">
        <v>26</v>
      </c>
      <c r="F696" s="27" t="s">
        <v>32</v>
      </c>
      <c r="G696" s="27"/>
      <c r="H696" s="27" t="s">
        <v>64</v>
      </c>
      <c r="I696" s="28">
        <v>27914815</v>
      </c>
      <c r="J696" s="28">
        <v>0</v>
      </c>
      <c r="K696" s="28">
        <v>27914815</v>
      </c>
      <c r="L696" s="29">
        <v>7.9</v>
      </c>
      <c r="M696" s="29">
        <f>IFERROR(_xlfn.XLOOKUP($B696,'Ownership Metrics'!$A:$A,'Ownership Metrics'!$B:$B),"")</f>
        <v>11.72</v>
      </c>
      <c r="N696" s="28">
        <f>IFERROR(_xlfn.XLOOKUP($B696,'Ownership Metrics'!$A:$A,'Ownership Metrics'!$C:$C),"")</f>
        <v>1107</v>
      </c>
      <c r="O696" s="29">
        <f>IFERROR(_xlfn.XLOOKUP($B696,'Ownership Metrics'!$A:$A,'Ownership Metrics'!$D:$D),"")</f>
        <v>28.08</v>
      </c>
      <c r="P696" s="29">
        <f>IFERROR(_xlfn.XLOOKUP($B696,'Ownership Metrics'!$A:$A,'Ownership Metrics'!$E:$E),"")</f>
        <v>44.73</v>
      </c>
      <c r="Q696" s="30">
        <f>IFERROR(_xlfn.XLOOKUP($B696,'Ownership Metrics'!$A:$A,'Ownership Metrics'!$F:$F),"")</f>
        <v>15</v>
      </c>
      <c r="R696" s="30">
        <f>IFERROR(_xlfn.XLOOKUP($B696,'Ownership Metrics'!$A:$A,'Ownership Metrics'!$G:$G),"")</f>
        <v>26</v>
      </c>
      <c r="S696" s="27" t="str">
        <f>IFERROR(_xlfn.XLOOKUP($B696,'Ownership Metrics'!$A:$A,'Ownership Metrics'!$H:$H),"")</f>
        <v>Moderat</v>
      </c>
      <c r="T696" s="27" t="str">
        <f>IFERROR(_xlfn.XLOOKUP($B696,'Ownership Metrics'!$A:$A,'Ownership Metrics'!$I:$I),"")</f>
        <v>Sedang</v>
      </c>
      <c r="U696" s="27">
        <f>IF(COUNTIFS($B$2:$B696,$B696,$D$2:$D696,$D696)=1,1,0)</f>
        <v>1</v>
      </c>
      <c r="V696" s="27">
        <f t="shared" si="31"/>
        <v>7.9</v>
      </c>
      <c r="W696" s="27">
        <f t="shared" si="32"/>
        <v>3</v>
      </c>
      <c r="X696" s="27">
        <f t="shared" si="30"/>
        <v>7.8999999303999999</v>
      </c>
    </row>
    <row r="697" spans="1:24" x14ac:dyDescent="0.25">
      <c r="A697" s="26">
        <v>46265</v>
      </c>
      <c r="B697" s="27" t="s">
        <v>10242</v>
      </c>
      <c r="C697" s="27" t="s">
        <v>905</v>
      </c>
      <c r="D697" s="27" t="s">
        <v>63</v>
      </c>
      <c r="E697" s="27" t="s">
        <v>26</v>
      </c>
      <c r="F697" s="27" t="s">
        <v>32</v>
      </c>
      <c r="G697" s="27"/>
      <c r="H697" s="27" t="s">
        <v>64</v>
      </c>
      <c r="I697" s="28">
        <v>10000000</v>
      </c>
      <c r="J697" s="28">
        <v>0</v>
      </c>
      <c r="K697" s="28">
        <v>10000000</v>
      </c>
      <c r="L697" s="29">
        <v>2.83</v>
      </c>
      <c r="M697" s="29">
        <f>IFERROR(_xlfn.XLOOKUP($B697,'Ownership Metrics'!$A:$A,'Ownership Metrics'!$B:$B),"")</f>
        <v>11.72</v>
      </c>
      <c r="N697" s="28">
        <f>IFERROR(_xlfn.XLOOKUP($B697,'Ownership Metrics'!$A:$A,'Ownership Metrics'!$C:$C),"")</f>
        <v>1107</v>
      </c>
      <c r="O697" s="29">
        <f>IFERROR(_xlfn.XLOOKUP($B697,'Ownership Metrics'!$A:$A,'Ownership Metrics'!$D:$D),"")</f>
        <v>28.08</v>
      </c>
      <c r="P697" s="29">
        <f>IFERROR(_xlfn.XLOOKUP($B697,'Ownership Metrics'!$A:$A,'Ownership Metrics'!$E:$E),"")</f>
        <v>44.73</v>
      </c>
      <c r="Q697" s="30">
        <f>IFERROR(_xlfn.XLOOKUP($B697,'Ownership Metrics'!$A:$A,'Ownership Metrics'!$F:$F),"")</f>
        <v>15</v>
      </c>
      <c r="R697" s="30">
        <f>IFERROR(_xlfn.XLOOKUP($B697,'Ownership Metrics'!$A:$A,'Ownership Metrics'!$G:$G),"")</f>
        <v>26</v>
      </c>
      <c r="S697" s="27" t="str">
        <f>IFERROR(_xlfn.XLOOKUP($B697,'Ownership Metrics'!$A:$A,'Ownership Metrics'!$H:$H),"")</f>
        <v>Moderat</v>
      </c>
      <c r="T697" s="27" t="str">
        <f>IFERROR(_xlfn.XLOOKUP($B697,'Ownership Metrics'!$A:$A,'Ownership Metrics'!$I:$I),"")</f>
        <v>Sedang</v>
      </c>
      <c r="U697" s="27">
        <f>IF(COUNTIFS($B$2:$B697,$B697,$D$2:$D697,$D697)=1,1,0)</f>
        <v>1</v>
      </c>
      <c r="V697" s="27">
        <f t="shared" si="31"/>
        <v>2.83</v>
      </c>
      <c r="W697" s="27">
        <f t="shared" si="32"/>
        <v>11</v>
      </c>
      <c r="X697" s="27">
        <f t="shared" si="30"/>
        <v>2.8299999303000001</v>
      </c>
    </row>
    <row r="698" spans="1:24" x14ac:dyDescent="0.25">
      <c r="A698" s="26">
        <v>46265</v>
      </c>
      <c r="B698" s="27" t="s">
        <v>10242</v>
      </c>
      <c r="C698" s="27" t="s">
        <v>905</v>
      </c>
      <c r="D698" s="27" t="s">
        <v>348</v>
      </c>
      <c r="E698" s="27" t="s">
        <v>26</v>
      </c>
      <c r="F698" s="27" t="s">
        <v>32</v>
      </c>
      <c r="G698" s="27"/>
      <c r="H698" s="27" t="s">
        <v>64</v>
      </c>
      <c r="I698" s="28">
        <v>23591900</v>
      </c>
      <c r="J698" s="28">
        <v>0</v>
      </c>
      <c r="K698" s="28">
        <v>23591900</v>
      </c>
      <c r="L698" s="29">
        <v>6.68</v>
      </c>
      <c r="M698" s="29">
        <f>IFERROR(_xlfn.XLOOKUP($B698,'Ownership Metrics'!$A:$A,'Ownership Metrics'!$B:$B),"")</f>
        <v>11.72</v>
      </c>
      <c r="N698" s="28">
        <f>IFERROR(_xlfn.XLOOKUP($B698,'Ownership Metrics'!$A:$A,'Ownership Metrics'!$C:$C),"")</f>
        <v>1107</v>
      </c>
      <c r="O698" s="29">
        <f>IFERROR(_xlfn.XLOOKUP($B698,'Ownership Metrics'!$A:$A,'Ownership Metrics'!$D:$D),"")</f>
        <v>28.08</v>
      </c>
      <c r="P698" s="29">
        <f>IFERROR(_xlfn.XLOOKUP($B698,'Ownership Metrics'!$A:$A,'Ownership Metrics'!$E:$E),"")</f>
        <v>44.73</v>
      </c>
      <c r="Q698" s="30">
        <f>IFERROR(_xlfn.XLOOKUP($B698,'Ownership Metrics'!$A:$A,'Ownership Metrics'!$F:$F),"")</f>
        <v>15</v>
      </c>
      <c r="R698" s="30">
        <f>IFERROR(_xlfn.XLOOKUP($B698,'Ownership Metrics'!$A:$A,'Ownership Metrics'!$G:$G),"")</f>
        <v>26</v>
      </c>
      <c r="S698" s="27" t="str">
        <f>IFERROR(_xlfn.XLOOKUP($B698,'Ownership Metrics'!$A:$A,'Ownership Metrics'!$H:$H),"")</f>
        <v>Moderat</v>
      </c>
      <c r="T698" s="27" t="str">
        <f>IFERROR(_xlfn.XLOOKUP($B698,'Ownership Metrics'!$A:$A,'Ownership Metrics'!$I:$I),"")</f>
        <v>Sedang</v>
      </c>
      <c r="U698" s="27">
        <f>IF(COUNTIFS($B$2:$B698,$B698,$D$2:$D698,$D698)=1,1,0)</f>
        <v>1</v>
      </c>
      <c r="V698" s="27">
        <f t="shared" si="31"/>
        <v>6.68</v>
      </c>
      <c r="W698" s="27">
        <f t="shared" si="32"/>
        <v>4</v>
      </c>
      <c r="X698" s="27">
        <f t="shared" si="30"/>
        <v>6.6799999302000002</v>
      </c>
    </row>
    <row r="699" spans="1:24" x14ac:dyDescent="0.25">
      <c r="A699" s="26">
        <v>46265</v>
      </c>
      <c r="B699" s="27" t="s">
        <v>10242</v>
      </c>
      <c r="C699" s="27" t="s">
        <v>905</v>
      </c>
      <c r="D699" s="27" t="s">
        <v>913</v>
      </c>
      <c r="E699" s="27" t="s">
        <v>114</v>
      </c>
      <c r="F699" s="27" t="s">
        <v>32</v>
      </c>
      <c r="G699" s="27"/>
      <c r="H699" s="27" t="s">
        <v>64</v>
      </c>
      <c r="I699" s="28">
        <v>15000000</v>
      </c>
      <c r="J699" s="28">
        <v>0</v>
      </c>
      <c r="K699" s="28">
        <v>15000000</v>
      </c>
      <c r="L699" s="29">
        <v>4.25</v>
      </c>
      <c r="M699" s="29">
        <f>IFERROR(_xlfn.XLOOKUP($B699,'Ownership Metrics'!$A:$A,'Ownership Metrics'!$B:$B),"")</f>
        <v>11.72</v>
      </c>
      <c r="N699" s="28">
        <f>IFERROR(_xlfn.XLOOKUP($B699,'Ownership Metrics'!$A:$A,'Ownership Metrics'!$C:$C),"")</f>
        <v>1107</v>
      </c>
      <c r="O699" s="29">
        <f>IFERROR(_xlfn.XLOOKUP($B699,'Ownership Metrics'!$A:$A,'Ownership Metrics'!$D:$D),"")</f>
        <v>28.08</v>
      </c>
      <c r="P699" s="29">
        <f>IFERROR(_xlfn.XLOOKUP($B699,'Ownership Metrics'!$A:$A,'Ownership Metrics'!$E:$E),"")</f>
        <v>44.73</v>
      </c>
      <c r="Q699" s="30">
        <f>IFERROR(_xlfn.XLOOKUP($B699,'Ownership Metrics'!$A:$A,'Ownership Metrics'!$F:$F),"")</f>
        <v>15</v>
      </c>
      <c r="R699" s="30">
        <f>IFERROR(_xlfn.XLOOKUP($B699,'Ownership Metrics'!$A:$A,'Ownership Metrics'!$G:$G),"")</f>
        <v>26</v>
      </c>
      <c r="S699" s="27" t="str">
        <f>IFERROR(_xlfn.XLOOKUP($B699,'Ownership Metrics'!$A:$A,'Ownership Metrics'!$H:$H),"")</f>
        <v>Moderat</v>
      </c>
      <c r="T699" s="27" t="str">
        <f>IFERROR(_xlfn.XLOOKUP($B699,'Ownership Metrics'!$A:$A,'Ownership Metrics'!$I:$I),"")</f>
        <v>Sedang</v>
      </c>
      <c r="U699" s="27">
        <f>IF(COUNTIFS($B$2:$B699,$B699,$D$2:$D699,$D699)=1,1,0)</f>
        <v>1</v>
      </c>
      <c r="V699" s="27">
        <f t="shared" si="31"/>
        <v>4.25</v>
      </c>
      <c r="W699" s="27">
        <f t="shared" si="32"/>
        <v>7</v>
      </c>
      <c r="X699" s="27">
        <f t="shared" si="30"/>
        <v>4.2499999301000004</v>
      </c>
    </row>
    <row r="700" spans="1:24" x14ac:dyDescent="0.25">
      <c r="A700" s="26">
        <v>46265</v>
      </c>
      <c r="B700" s="27" t="s">
        <v>10242</v>
      </c>
      <c r="C700" s="27" t="s">
        <v>905</v>
      </c>
      <c r="D700" s="27" t="s">
        <v>914</v>
      </c>
      <c r="E700" s="27" t="s">
        <v>26</v>
      </c>
      <c r="F700" s="27" t="s">
        <v>32</v>
      </c>
      <c r="G700" s="27"/>
      <c r="H700" s="27" t="s">
        <v>64</v>
      </c>
      <c r="I700" s="28">
        <v>16868370</v>
      </c>
      <c r="J700" s="28">
        <v>0</v>
      </c>
      <c r="K700" s="28">
        <v>16868370</v>
      </c>
      <c r="L700" s="29">
        <v>4.78</v>
      </c>
      <c r="M700" s="29">
        <f>IFERROR(_xlfn.XLOOKUP($B700,'Ownership Metrics'!$A:$A,'Ownership Metrics'!$B:$B),"")</f>
        <v>11.72</v>
      </c>
      <c r="N700" s="28">
        <f>IFERROR(_xlfn.XLOOKUP($B700,'Ownership Metrics'!$A:$A,'Ownership Metrics'!$C:$C),"")</f>
        <v>1107</v>
      </c>
      <c r="O700" s="29">
        <f>IFERROR(_xlfn.XLOOKUP($B700,'Ownership Metrics'!$A:$A,'Ownership Metrics'!$D:$D),"")</f>
        <v>28.08</v>
      </c>
      <c r="P700" s="29">
        <f>IFERROR(_xlfn.XLOOKUP($B700,'Ownership Metrics'!$A:$A,'Ownership Metrics'!$E:$E),"")</f>
        <v>44.73</v>
      </c>
      <c r="Q700" s="30">
        <f>IFERROR(_xlfn.XLOOKUP($B700,'Ownership Metrics'!$A:$A,'Ownership Metrics'!$F:$F),"")</f>
        <v>15</v>
      </c>
      <c r="R700" s="30">
        <f>IFERROR(_xlfn.XLOOKUP($B700,'Ownership Metrics'!$A:$A,'Ownership Metrics'!$G:$G),"")</f>
        <v>26</v>
      </c>
      <c r="S700" s="27" t="str">
        <f>IFERROR(_xlfn.XLOOKUP($B700,'Ownership Metrics'!$A:$A,'Ownership Metrics'!$H:$H),"")</f>
        <v>Moderat</v>
      </c>
      <c r="T700" s="27" t="str">
        <f>IFERROR(_xlfn.XLOOKUP($B700,'Ownership Metrics'!$A:$A,'Ownership Metrics'!$I:$I),"")</f>
        <v>Sedang</v>
      </c>
      <c r="U700" s="27">
        <f>IF(COUNTIFS($B$2:$B700,$B700,$D$2:$D700,$D700)=1,1,0)</f>
        <v>1</v>
      </c>
      <c r="V700" s="27">
        <f t="shared" si="31"/>
        <v>4.78</v>
      </c>
      <c r="W700" s="27">
        <f t="shared" si="32"/>
        <v>6</v>
      </c>
      <c r="X700" s="27">
        <f t="shared" si="30"/>
        <v>4.7799999300000007</v>
      </c>
    </row>
    <row r="701" spans="1:24" x14ac:dyDescent="0.25">
      <c r="A701" s="26">
        <v>46265</v>
      </c>
      <c r="B701" s="27" t="s">
        <v>10242</v>
      </c>
      <c r="C701" s="27" t="s">
        <v>905</v>
      </c>
      <c r="D701" s="27" t="s">
        <v>855</v>
      </c>
      <c r="E701" s="27" t="s">
        <v>72</v>
      </c>
      <c r="F701" s="27" t="s">
        <v>23</v>
      </c>
      <c r="G701" s="27"/>
      <c r="H701" s="27" t="s">
        <v>24</v>
      </c>
      <c r="I701" s="28">
        <v>8979300</v>
      </c>
      <c r="J701" s="28">
        <v>0</v>
      </c>
      <c r="K701" s="28">
        <v>8979300</v>
      </c>
      <c r="L701" s="29">
        <v>2.54</v>
      </c>
      <c r="M701" s="29">
        <f>IFERROR(_xlfn.XLOOKUP($B701,'Ownership Metrics'!$A:$A,'Ownership Metrics'!$B:$B),"")</f>
        <v>11.72</v>
      </c>
      <c r="N701" s="28">
        <f>IFERROR(_xlfn.XLOOKUP($B701,'Ownership Metrics'!$A:$A,'Ownership Metrics'!$C:$C),"")</f>
        <v>1107</v>
      </c>
      <c r="O701" s="29">
        <f>IFERROR(_xlfn.XLOOKUP($B701,'Ownership Metrics'!$A:$A,'Ownership Metrics'!$D:$D),"")</f>
        <v>28.08</v>
      </c>
      <c r="P701" s="29">
        <f>IFERROR(_xlfn.XLOOKUP($B701,'Ownership Metrics'!$A:$A,'Ownership Metrics'!$E:$E),"")</f>
        <v>44.73</v>
      </c>
      <c r="Q701" s="30">
        <f>IFERROR(_xlfn.XLOOKUP($B701,'Ownership Metrics'!$A:$A,'Ownership Metrics'!$F:$F),"")</f>
        <v>15</v>
      </c>
      <c r="R701" s="30">
        <f>IFERROR(_xlfn.XLOOKUP($B701,'Ownership Metrics'!$A:$A,'Ownership Metrics'!$G:$G),"")</f>
        <v>26</v>
      </c>
      <c r="S701" s="27" t="str">
        <f>IFERROR(_xlfn.XLOOKUP($B701,'Ownership Metrics'!$A:$A,'Ownership Metrics'!$H:$H),"")</f>
        <v>Moderat</v>
      </c>
      <c r="T701" s="27" t="str">
        <f>IFERROR(_xlfn.XLOOKUP($B701,'Ownership Metrics'!$A:$A,'Ownership Metrics'!$I:$I),"")</f>
        <v>Sedang</v>
      </c>
      <c r="U701" s="27">
        <f>IF(COUNTIFS($B$2:$B701,$B701,$D$2:$D701,$D701)=1,1,0)</f>
        <v>1</v>
      </c>
      <c r="V701" s="27">
        <f t="shared" si="31"/>
        <v>2.54</v>
      </c>
      <c r="W701" s="27">
        <f t="shared" si="32"/>
        <v>13</v>
      </c>
      <c r="X701" s="27">
        <f t="shared" si="30"/>
        <v>2.5399999299</v>
      </c>
    </row>
    <row r="702" spans="1:24" x14ac:dyDescent="0.25">
      <c r="A702" s="26">
        <v>46265</v>
      </c>
      <c r="B702" s="27" t="s">
        <v>10242</v>
      </c>
      <c r="C702" s="27" t="s">
        <v>905</v>
      </c>
      <c r="D702" s="27" t="s">
        <v>518</v>
      </c>
      <c r="E702" s="27" t="s">
        <v>72</v>
      </c>
      <c r="F702" s="27" t="s">
        <v>23</v>
      </c>
      <c r="G702" s="27"/>
      <c r="H702" s="27" t="s">
        <v>24</v>
      </c>
      <c r="I702" s="28">
        <v>9639000</v>
      </c>
      <c r="J702" s="28">
        <v>0</v>
      </c>
      <c r="K702" s="28">
        <v>9639000</v>
      </c>
      <c r="L702" s="29">
        <v>2.73</v>
      </c>
      <c r="M702" s="29">
        <f>IFERROR(_xlfn.XLOOKUP($B702,'Ownership Metrics'!$A:$A,'Ownership Metrics'!$B:$B),"")</f>
        <v>11.72</v>
      </c>
      <c r="N702" s="28">
        <f>IFERROR(_xlfn.XLOOKUP($B702,'Ownership Metrics'!$A:$A,'Ownership Metrics'!$C:$C),"")</f>
        <v>1107</v>
      </c>
      <c r="O702" s="29">
        <f>IFERROR(_xlfn.XLOOKUP($B702,'Ownership Metrics'!$A:$A,'Ownership Metrics'!$D:$D),"")</f>
        <v>28.08</v>
      </c>
      <c r="P702" s="29">
        <f>IFERROR(_xlfn.XLOOKUP($B702,'Ownership Metrics'!$A:$A,'Ownership Metrics'!$E:$E),"")</f>
        <v>44.73</v>
      </c>
      <c r="Q702" s="30">
        <f>IFERROR(_xlfn.XLOOKUP($B702,'Ownership Metrics'!$A:$A,'Ownership Metrics'!$F:$F),"")</f>
        <v>15</v>
      </c>
      <c r="R702" s="30">
        <f>IFERROR(_xlfn.XLOOKUP($B702,'Ownership Metrics'!$A:$A,'Ownership Metrics'!$G:$G),"")</f>
        <v>26</v>
      </c>
      <c r="S702" s="27" t="str">
        <f>IFERROR(_xlfn.XLOOKUP($B702,'Ownership Metrics'!$A:$A,'Ownership Metrics'!$H:$H),"")</f>
        <v>Moderat</v>
      </c>
      <c r="T702" s="27" t="str">
        <f>IFERROR(_xlfn.XLOOKUP($B702,'Ownership Metrics'!$A:$A,'Ownership Metrics'!$I:$I),"")</f>
        <v>Sedang</v>
      </c>
      <c r="U702" s="27">
        <f>IF(COUNTIFS($B$2:$B702,$B702,$D$2:$D702,$D702)=1,1,0)</f>
        <v>1</v>
      </c>
      <c r="V702" s="27">
        <f t="shared" si="31"/>
        <v>2.73</v>
      </c>
      <c r="W702" s="27">
        <f t="shared" si="32"/>
        <v>12</v>
      </c>
      <c r="X702" s="27">
        <f t="shared" si="30"/>
        <v>2.7299999297999999</v>
      </c>
    </row>
    <row r="703" spans="1:24" x14ac:dyDescent="0.25">
      <c r="A703" s="26">
        <v>46265</v>
      </c>
      <c r="B703" s="27" t="s">
        <v>10242</v>
      </c>
      <c r="C703" s="27" t="s">
        <v>905</v>
      </c>
      <c r="D703" s="27" t="s">
        <v>915</v>
      </c>
      <c r="E703" s="27" t="s">
        <v>26</v>
      </c>
      <c r="F703" s="27" t="s">
        <v>32</v>
      </c>
      <c r="G703" s="27"/>
      <c r="H703" s="27" t="s">
        <v>64</v>
      </c>
      <c r="I703" s="28">
        <v>8900874</v>
      </c>
      <c r="J703" s="28">
        <v>0</v>
      </c>
      <c r="K703" s="28">
        <v>8900874</v>
      </c>
      <c r="L703" s="29">
        <v>2.52</v>
      </c>
      <c r="M703" s="29">
        <f>IFERROR(_xlfn.XLOOKUP($B703,'Ownership Metrics'!$A:$A,'Ownership Metrics'!$B:$B),"")</f>
        <v>11.72</v>
      </c>
      <c r="N703" s="28">
        <f>IFERROR(_xlfn.XLOOKUP($B703,'Ownership Metrics'!$A:$A,'Ownership Metrics'!$C:$C),"")</f>
        <v>1107</v>
      </c>
      <c r="O703" s="29">
        <f>IFERROR(_xlfn.XLOOKUP($B703,'Ownership Metrics'!$A:$A,'Ownership Metrics'!$D:$D),"")</f>
        <v>28.08</v>
      </c>
      <c r="P703" s="29">
        <f>IFERROR(_xlfn.XLOOKUP($B703,'Ownership Metrics'!$A:$A,'Ownership Metrics'!$E:$E),"")</f>
        <v>44.73</v>
      </c>
      <c r="Q703" s="30">
        <f>IFERROR(_xlfn.XLOOKUP($B703,'Ownership Metrics'!$A:$A,'Ownership Metrics'!$F:$F),"")</f>
        <v>15</v>
      </c>
      <c r="R703" s="30">
        <f>IFERROR(_xlfn.XLOOKUP($B703,'Ownership Metrics'!$A:$A,'Ownership Metrics'!$G:$G),"")</f>
        <v>26</v>
      </c>
      <c r="S703" s="27" t="str">
        <f>IFERROR(_xlfn.XLOOKUP($B703,'Ownership Metrics'!$A:$A,'Ownership Metrics'!$H:$H),"")</f>
        <v>Moderat</v>
      </c>
      <c r="T703" s="27" t="str">
        <f>IFERROR(_xlfn.XLOOKUP($B703,'Ownership Metrics'!$A:$A,'Ownership Metrics'!$I:$I),"")</f>
        <v>Sedang</v>
      </c>
      <c r="U703" s="27">
        <f>IF(COUNTIFS($B$2:$B703,$B703,$D$2:$D703,$D703)=1,1,0)</f>
        <v>1</v>
      </c>
      <c r="V703" s="27">
        <f t="shared" si="31"/>
        <v>2.52</v>
      </c>
      <c r="W703" s="27">
        <f t="shared" si="32"/>
        <v>14</v>
      </c>
      <c r="X703" s="27">
        <f t="shared" si="30"/>
        <v>2.5199999297</v>
      </c>
    </row>
    <row r="704" spans="1:24" x14ac:dyDescent="0.25">
      <c r="A704" s="26">
        <v>46265</v>
      </c>
      <c r="B704" s="27" t="s">
        <v>10243</v>
      </c>
      <c r="C704" s="27" t="s">
        <v>917</v>
      </c>
      <c r="D704" s="27" t="s">
        <v>918</v>
      </c>
      <c r="E704" s="27" t="s">
        <v>22</v>
      </c>
      <c r="F704" s="27" t="s">
        <v>23</v>
      </c>
      <c r="G704" s="27"/>
      <c r="H704" s="27" t="s">
        <v>24</v>
      </c>
      <c r="I704" s="28">
        <v>0</v>
      </c>
      <c r="J704" s="28">
        <v>67729950000</v>
      </c>
      <c r="K704" s="28">
        <v>67729950000</v>
      </c>
      <c r="L704" s="29">
        <v>54.94</v>
      </c>
      <c r="M704" s="29">
        <f>IFERROR(_xlfn.XLOOKUP($B704,'Ownership Metrics'!$A:$A,'Ownership Metrics'!$B:$B),"")</f>
        <v>41.82</v>
      </c>
      <c r="N704" s="28">
        <f>IFERROR(_xlfn.XLOOKUP($B704,'Ownership Metrics'!$A:$A,'Ownership Metrics'!$C:$C),"")</f>
        <v>3022</v>
      </c>
      <c r="O704" s="29">
        <f>IFERROR(_xlfn.XLOOKUP($B704,'Ownership Metrics'!$A:$A,'Ownership Metrics'!$D:$D),"")</f>
        <v>54.94</v>
      </c>
      <c r="P704" s="29">
        <f>IFERROR(_xlfn.XLOOKUP($B704,'Ownership Metrics'!$A:$A,'Ownership Metrics'!$E:$E),"")</f>
        <v>57.16</v>
      </c>
      <c r="Q704" s="30">
        <f>IFERROR(_xlfn.XLOOKUP($B704,'Ownership Metrics'!$A:$A,'Ownership Metrics'!$F:$F),"")</f>
        <v>4</v>
      </c>
      <c r="R704" s="30">
        <f>IFERROR(_xlfn.XLOOKUP($B704,'Ownership Metrics'!$A:$A,'Ownership Metrics'!$G:$G),"")</f>
        <v>50</v>
      </c>
      <c r="S704" s="27" t="str">
        <f>IFERROR(_xlfn.XLOOKUP($B704,'Ownership Metrics'!$A:$A,'Ownership Metrics'!$H:$H),"")</f>
        <v>Mayoritas</v>
      </c>
      <c r="T704" s="27" t="str">
        <f>IFERROR(_xlfn.XLOOKUP($B704,'Ownership Metrics'!$A:$A,'Ownership Metrics'!$I:$I),"")</f>
        <v>Sedang</v>
      </c>
      <c r="U704" s="27">
        <f>IF(COUNTIFS($B$2:$B704,$B704,$D$2:$D704,$D704)=1,1,0)</f>
        <v>1</v>
      </c>
      <c r="V704" s="27">
        <f t="shared" si="31"/>
        <v>54.94</v>
      </c>
      <c r="W704" s="27">
        <f t="shared" si="32"/>
        <v>1</v>
      </c>
      <c r="X704" s="27">
        <f t="shared" si="30"/>
        <v>54.939999929599999</v>
      </c>
    </row>
    <row r="705" spans="1:24" x14ac:dyDescent="0.25">
      <c r="A705" s="26">
        <v>46265</v>
      </c>
      <c r="B705" s="27" t="s">
        <v>10243</v>
      </c>
      <c r="C705" s="27" t="s">
        <v>917</v>
      </c>
      <c r="D705" s="27" t="s">
        <v>919</v>
      </c>
      <c r="E705" s="27" t="s">
        <v>22</v>
      </c>
      <c r="F705" s="27" t="s">
        <v>23</v>
      </c>
      <c r="G705" s="27"/>
      <c r="H705" s="27" t="s">
        <v>24</v>
      </c>
      <c r="I705" s="28">
        <v>0</v>
      </c>
      <c r="J705" s="28">
        <v>1261750000</v>
      </c>
      <c r="K705" s="28">
        <v>1261750000</v>
      </c>
      <c r="L705" s="29">
        <v>1.02</v>
      </c>
      <c r="M705" s="29">
        <f>IFERROR(_xlfn.XLOOKUP($B705,'Ownership Metrics'!$A:$A,'Ownership Metrics'!$B:$B),"")</f>
        <v>41.82</v>
      </c>
      <c r="N705" s="28">
        <f>IFERROR(_xlfn.XLOOKUP($B705,'Ownership Metrics'!$A:$A,'Ownership Metrics'!$C:$C),"")</f>
        <v>3022</v>
      </c>
      <c r="O705" s="29">
        <f>IFERROR(_xlfn.XLOOKUP($B705,'Ownership Metrics'!$A:$A,'Ownership Metrics'!$D:$D),"")</f>
        <v>54.94</v>
      </c>
      <c r="P705" s="29">
        <f>IFERROR(_xlfn.XLOOKUP($B705,'Ownership Metrics'!$A:$A,'Ownership Metrics'!$E:$E),"")</f>
        <v>57.16</v>
      </c>
      <c r="Q705" s="30">
        <f>IFERROR(_xlfn.XLOOKUP($B705,'Ownership Metrics'!$A:$A,'Ownership Metrics'!$F:$F),"")</f>
        <v>4</v>
      </c>
      <c r="R705" s="30">
        <f>IFERROR(_xlfn.XLOOKUP($B705,'Ownership Metrics'!$A:$A,'Ownership Metrics'!$G:$G),"")</f>
        <v>50</v>
      </c>
      <c r="S705" s="27" t="str">
        <f>IFERROR(_xlfn.XLOOKUP($B705,'Ownership Metrics'!$A:$A,'Ownership Metrics'!$H:$H),"")</f>
        <v>Mayoritas</v>
      </c>
      <c r="T705" s="27" t="str">
        <f>IFERROR(_xlfn.XLOOKUP($B705,'Ownership Metrics'!$A:$A,'Ownership Metrics'!$I:$I),"")</f>
        <v>Sedang</v>
      </c>
      <c r="U705" s="27">
        <f>IF(COUNTIFS($B$2:$B705,$B705,$D$2:$D705,$D705)=1,1,0)</f>
        <v>1</v>
      </c>
      <c r="V705" s="27">
        <f t="shared" si="31"/>
        <v>1.02</v>
      </c>
      <c r="W705" s="27">
        <f t="shared" si="32"/>
        <v>4</v>
      </c>
      <c r="X705" s="27">
        <f t="shared" si="30"/>
        <v>1.0199999295</v>
      </c>
    </row>
    <row r="706" spans="1:24" x14ac:dyDescent="0.25">
      <c r="A706" s="26">
        <v>46265</v>
      </c>
      <c r="B706" s="27" t="s">
        <v>10243</v>
      </c>
      <c r="C706" s="27" t="s">
        <v>917</v>
      </c>
      <c r="D706" s="27" t="s">
        <v>920</v>
      </c>
      <c r="E706" s="27" t="s">
        <v>22</v>
      </c>
      <c r="F706" s="27" t="s">
        <v>23</v>
      </c>
      <c r="G706" s="27"/>
      <c r="H706" s="27" t="s">
        <v>24</v>
      </c>
      <c r="I706" s="28">
        <v>0</v>
      </c>
      <c r="J706" s="28">
        <v>1313250000</v>
      </c>
      <c r="K706" s="28">
        <v>1313250000</v>
      </c>
      <c r="L706" s="29">
        <v>1.07</v>
      </c>
      <c r="M706" s="29">
        <f>IFERROR(_xlfn.XLOOKUP($B706,'Ownership Metrics'!$A:$A,'Ownership Metrics'!$B:$B),"")</f>
        <v>41.82</v>
      </c>
      <c r="N706" s="28">
        <f>IFERROR(_xlfn.XLOOKUP($B706,'Ownership Metrics'!$A:$A,'Ownership Metrics'!$C:$C),"")</f>
        <v>3022</v>
      </c>
      <c r="O706" s="29">
        <f>IFERROR(_xlfn.XLOOKUP($B706,'Ownership Metrics'!$A:$A,'Ownership Metrics'!$D:$D),"")</f>
        <v>54.94</v>
      </c>
      <c r="P706" s="29">
        <f>IFERROR(_xlfn.XLOOKUP($B706,'Ownership Metrics'!$A:$A,'Ownership Metrics'!$E:$E),"")</f>
        <v>57.16</v>
      </c>
      <c r="Q706" s="30">
        <f>IFERROR(_xlfn.XLOOKUP($B706,'Ownership Metrics'!$A:$A,'Ownership Metrics'!$F:$F),"")</f>
        <v>4</v>
      </c>
      <c r="R706" s="30">
        <f>IFERROR(_xlfn.XLOOKUP($B706,'Ownership Metrics'!$A:$A,'Ownership Metrics'!$G:$G),"")</f>
        <v>50</v>
      </c>
      <c r="S706" s="27" t="str">
        <f>IFERROR(_xlfn.XLOOKUP($B706,'Ownership Metrics'!$A:$A,'Ownership Metrics'!$H:$H),"")</f>
        <v>Mayoritas</v>
      </c>
      <c r="T706" s="27" t="str">
        <f>IFERROR(_xlfn.XLOOKUP($B706,'Ownership Metrics'!$A:$A,'Ownership Metrics'!$I:$I),"")</f>
        <v>Sedang</v>
      </c>
      <c r="U706" s="27">
        <f>IF(COUNTIFS($B$2:$B706,$B706,$D$2:$D706,$D706)=1,1,0)</f>
        <v>1</v>
      </c>
      <c r="V706" s="27">
        <f t="shared" si="31"/>
        <v>1.07</v>
      </c>
      <c r="W706" s="27">
        <f t="shared" si="32"/>
        <v>3</v>
      </c>
      <c r="X706" s="27">
        <f t="shared" ref="X706:X769" si="33">$V706-(ROW()*0.0000000001)</f>
        <v>1.0699999294</v>
      </c>
    </row>
    <row r="707" spans="1:24" x14ac:dyDescent="0.25">
      <c r="A707" s="26">
        <v>46265</v>
      </c>
      <c r="B707" s="27" t="s">
        <v>10243</v>
      </c>
      <c r="C707" s="27" t="s">
        <v>917</v>
      </c>
      <c r="D707" s="27" t="s">
        <v>921</v>
      </c>
      <c r="E707" s="27" t="s">
        <v>35</v>
      </c>
      <c r="F707" s="27" t="s">
        <v>23</v>
      </c>
      <c r="G707" s="27" t="s">
        <v>36</v>
      </c>
      <c r="H707" s="27" t="s">
        <v>24</v>
      </c>
      <c r="I707" s="28">
        <v>1416306835</v>
      </c>
      <c r="J707" s="28">
        <v>0</v>
      </c>
      <c r="K707" s="28">
        <v>1416306835</v>
      </c>
      <c r="L707" s="29">
        <v>1.1499999999999999</v>
      </c>
      <c r="M707" s="29">
        <f>IFERROR(_xlfn.XLOOKUP($B707,'Ownership Metrics'!$A:$A,'Ownership Metrics'!$B:$B),"")</f>
        <v>41.82</v>
      </c>
      <c r="N707" s="28">
        <f>IFERROR(_xlfn.XLOOKUP($B707,'Ownership Metrics'!$A:$A,'Ownership Metrics'!$C:$C),"")</f>
        <v>3022</v>
      </c>
      <c r="O707" s="29">
        <f>IFERROR(_xlfn.XLOOKUP($B707,'Ownership Metrics'!$A:$A,'Ownership Metrics'!$D:$D),"")</f>
        <v>54.94</v>
      </c>
      <c r="P707" s="29">
        <f>IFERROR(_xlfn.XLOOKUP($B707,'Ownership Metrics'!$A:$A,'Ownership Metrics'!$E:$E),"")</f>
        <v>57.16</v>
      </c>
      <c r="Q707" s="30">
        <f>IFERROR(_xlfn.XLOOKUP($B707,'Ownership Metrics'!$A:$A,'Ownership Metrics'!$F:$F),"")</f>
        <v>4</v>
      </c>
      <c r="R707" s="30">
        <f>IFERROR(_xlfn.XLOOKUP($B707,'Ownership Metrics'!$A:$A,'Ownership Metrics'!$G:$G),"")</f>
        <v>50</v>
      </c>
      <c r="S707" s="27" t="str">
        <f>IFERROR(_xlfn.XLOOKUP($B707,'Ownership Metrics'!$A:$A,'Ownership Metrics'!$H:$H),"")</f>
        <v>Mayoritas</v>
      </c>
      <c r="T707" s="27" t="str">
        <f>IFERROR(_xlfn.XLOOKUP($B707,'Ownership Metrics'!$A:$A,'Ownership Metrics'!$I:$I),"")</f>
        <v>Sedang</v>
      </c>
      <c r="U707" s="27">
        <f>IF(COUNTIFS($B$2:$B707,$B707,$D$2:$D707,$D707)=1,1,0)</f>
        <v>1</v>
      </c>
      <c r="V707" s="27">
        <f t="shared" ref="V707:V770" si="34">SUMIFS($L$2:$L$10000,$B$2:$B$10000,$B707,$D$2:$D$10000,$D707)</f>
        <v>1.1499999999999999</v>
      </c>
      <c r="W707" s="27">
        <f t="shared" ref="W707:W770" si="35">COUNTIFS($B$2:$B$10000,$B707,$U$2:$U$10000,1,$X$2:$X$10000,"&gt;"&amp;$X707)+1</f>
        <v>2</v>
      </c>
      <c r="X707" s="27">
        <f t="shared" si="33"/>
        <v>1.1499999292999998</v>
      </c>
    </row>
    <row r="708" spans="1:24" x14ac:dyDescent="0.25">
      <c r="A708" s="26">
        <v>46265</v>
      </c>
      <c r="B708" s="27" t="s">
        <v>10244</v>
      </c>
      <c r="C708" s="27" t="s">
        <v>923</v>
      </c>
      <c r="D708" s="27" t="s">
        <v>924</v>
      </c>
      <c r="E708" s="27" t="s">
        <v>22</v>
      </c>
      <c r="F708" s="27" t="s">
        <v>23</v>
      </c>
      <c r="G708" s="27"/>
      <c r="H708" s="27" t="s">
        <v>24</v>
      </c>
      <c r="I708" s="28">
        <v>2497816903</v>
      </c>
      <c r="J708" s="28">
        <v>0</v>
      </c>
      <c r="K708" s="28">
        <v>2497816903</v>
      </c>
      <c r="L708" s="29">
        <v>11.49</v>
      </c>
      <c r="M708" s="29">
        <f>IFERROR(_xlfn.XLOOKUP($B708,'Ownership Metrics'!$A:$A,'Ownership Metrics'!$B:$B),"")</f>
        <v>8.86</v>
      </c>
      <c r="N708" s="28">
        <f>IFERROR(_xlfn.XLOOKUP($B708,'Ownership Metrics'!$A:$A,'Ownership Metrics'!$C:$C),"")</f>
        <v>3935</v>
      </c>
      <c r="O708" s="29">
        <f>IFERROR(_xlfn.XLOOKUP($B708,'Ownership Metrics'!$A:$A,'Ownership Metrics'!$D:$D),"")</f>
        <v>60.88</v>
      </c>
      <c r="P708" s="29">
        <f>IFERROR(_xlfn.XLOOKUP($B708,'Ownership Metrics'!$A:$A,'Ownership Metrics'!$E:$E),"")</f>
        <v>79.37</v>
      </c>
      <c r="Q708" s="30">
        <f>IFERROR(_xlfn.XLOOKUP($B708,'Ownership Metrics'!$A:$A,'Ownership Metrics'!$F:$F),"")</f>
        <v>7</v>
      </c>
      <c r="R708" s="30">
        <f>IFERROR(_xlfn.XLOOKUP($B708,'Ownership Metrics'!$A:$A,'Ownership Metrics'!$G:$G),"")</f>
        <v>59</v>
      </c>
      <c r="S708" s="27" t="str">
        <f>IFERROR(_xlfn.XLOOKUP($B708,'Ownership Metrics'!$A:$A,'Ownership Metrics'!$H:$H),"")</f>
        <v>Mayoritas</v>
      </c>
      <c r="T708" s="27" t="str">
        <f>IFERROR(_xlfn.XLOOKUP($B708,'Ownership Metrics'!$A:$A,'Ownership Metrics'!$I:$I),"")</f>
        <v>Tinggi</v>
      </c>
      <c r="U708" s="27">
        <f>IF(COUNTIFS($B$2:$B708,$B708,$D$2:$D708,$D708)=1,1,0)</f>
        <v>1</v>
      </c>
      <c r="V708" s="27">
        <f t="shared" si="34"/>
        <v>11.49</v>
      </c>
      <c r="W708" s="27">
        <f t="shared" si="35"/>
        <v>2</v>
      </c>
      <c r="X708" s="27">
        <f t="shared" si="33"/>
        <v>11.4899999292</v>
      </c>
    </row>
    <row r="709" spans="1:24" x14ac:dyDescent="0.25">
      <c r="A709" s="26">
        <v>46265</v>
      </c>
      <c r="B709" s="27" t="s">
        <v>10244</v>
      </c>
      <c r="C709" s="27" t="s">
        <v>923</v>
      </c>
      <c r="D709" s="27" t="s">
        <v>925</v>
      </c>
      <c r="E709" s="27" t="s">
        <v>22</v>
      </c>
      <c r="F709" s="27" t="s">
        <v>23</v>
      </c>
      <c r="G709" s="27"/>
      <c r="H709" s="27" t="s">
        <v>24</v>
      </c>
      <c r="I709" s="28">
        <v>459858606</v>
      </c>
      <c r="J709" s="28">
        <v>0</v>
      </c>
      <c r="K709" s="28">
        <v>459858606</v>
      </c>
      <c r="L709" s="29">
        <v>2.12</v>
      </c>
      <c r="M709" s="29">
        <f>IFERROR(_xlfn.XLOOKUP($B709,'Ownership Metrics'!$A:$A,'Ownership Metrics'!$B:$B),"")</f>
        <v>8.86</v>
      </c>
      <c r="N709" s="28">
        <f>IFERROR(_xlfn.XLOOKUP($B709,'Ownership Metrics'!$A:$A,'Ownership Metrics'!$C:$C),"")</f>
        <v>3935</v>
      </c>
      <c r="O709" s="29">
        <f>IFERROR(_xlfn.XLOOKUP($B709,'Ownership Metrics'!$A:$A,'Ownership Metrics'!$D:$D),"")</f>
        <v>60.88</v>
      </c>
      <c r="P709" s="29">
        <f>IFERROR(_xlfn.XLOOKUP($B709,'Ownership Metrics'!$A:$A,'Ownership Metrics'!$E:$E),"")</f>
        <v>79.37</v>
      </c>
      <c r="Q709" s="30">
        <f>IFERROR(_xlfn.XLOOKUP($B709,'Ownership Metrics'!$A:$A,'Ownership Metrics'!$F:$F),"")</f>
        <v>7</v>
      </c>
      <c r="R709" s="30">
        <f>IFERROR(_xlfn.XLOOKUP($B709,'Ownership Metrics'!$A:$A,'Ownership Metrics'!$G:$G),"")</f>
        <v>59</v>
      </c>
      <c r="S709" s="27" t="str">
        <f>IFERROR(_xlfn.XLOOKUP($B709,'Ownership Metrics'!$A:$A,'Ownership Metrics'!$H:$H),"")</f>
        <v>Mayoritas</v>
      </c>
      <c r="T709" s="27" t="str">
        <f>IFERROR(_xlfn.XLOOKUP($B709,'Ownership Metrics'!$A:$A,'Ownership Metrics'!$I:$I),"")</f>
        <v>Tinggi</v>
      </c>
      <c r="U709" s="27">
        <f>IF(COUNTIFS($B$2:$B709,$B709,$D$2:$D709,$D709)=1,1,0)</f>
        <v>1</v>
      </c>
      <c r="V709" s="27">
        <f t="shared" si="34"/>
        <v>2.12</v>
      </c>
      <c r="W709" s="27">
        <f t="shared" si="35"/>
        <v>5</v>
      </c>
      <c r="X709" s="27">
        <f t="shared" si="33"/>
        <v>2.1199999291</v>
      </c>
    </row>
    <row r="710" spans="1:24" x14ac:dyDescent="0.25">
      <c r="A710" s="26">
        <v>46265</v>
      </c>
      <c r="B710" s="27" t="s">
        <v>10244</v>
      </c>
      <c r="C710" s="27" t="s">
        <v>923</v>
      </c>
      <c r="D710" s="27" t="s">
        <v>926</v>
      </c>
      <c r="E710" s="27" t="s">
        <v>51</v>
      </c>
      <c r="F710" s="27" t="s">
        <v>23</v>
      </c>
      <c r="G710" s="27"/>
      <c r="H710" s="27" t="s">
        <v>24</v>
      </c>
      <c r="I710" s="28">
        <v>1303815386</v>
      </c>
      <c r="J710" s="28">
        <v>0</v>
      </c>
      <c r="K710" s="28">
        <v>1303815386</v>
      </c>
      <c r="L710" s="29">
        <v>6</v>
      </c>
      <c r="M710" s="29">
        <f>IFERROR(_xlfn.XLOOKUP($B710,'Ownership Metrics'!$A:$A,'Ownership Metrics'!$B:$B),"")</f>
        <v>8.86</v>
      </c>
      <c r="N710" s="28">
        <f>IFERROR(_xlfn.XLOOKUP($B710,'Ownership Metrics'!$A:$A,'Ownership Metrics'!$C:$C),"")</f>
        <v>3935</v>
      </c>
      <c r="O710" s="29">
        <f>IFERROR(_xlfn.XLOOKUP($B710,'Ownership Metrics'!$A:$A,'Ownership Metrics'!$D:$D),"")</f>
        <v>60.88</v>
      </c>
      <c r="P710" s="29">
        <f>IFERROR(_xlfn.XLOOKUP($B710,'Ownership Metrics'!$A:$A,'Ownership Metrics'!$E:$E),"")</f>
        <v>79.37</v>
      </c>
      <c r="Q710" s="30">
        <f>IFERROR(_xlfn.XLOOKUP($B710,'Ownership Metrics'!$A:$A,'Ownership Metrics'!$F:$F),"")</f>
        <v>7</v>
      </c>
      <c r="R710" s="30">
        <f>IFERROR(_xlfn.XLOOKUP($B710,'Ownership Metrics'!$A:$A,'Ownership Metrics'!$G:$G),"")</f>
        <v>59</v>
      </c>
      <c r="S710" s="27" t="str">
        <f>IFERROR(_xlfn.XLOOKUP($B710,'Ownership Metrics'!$A:$A,'Ownership Metrics'!$H:$H),"")</f>
        <v>Mayoritas</v>
      </c>
      <c r="T710" s="27" t="str">
        <f>IFERROR(_xlfn.XLOOKUP($B710,'Ownership Metrics'!$A:$A,'Ownership Metrics'!$I:$I),"")</f>
        <v>Tinggi</v>
      </c>
      <c r="U710" s="27">
        <f>IF(COUNTIFS($B$2:$B710,$B710,$D$2:$D710,$D710)=1,1,0)</f>
        <v>1</v>
      </c>
      <c r="V710" s="27">
        <f t="shared" si="34"/>
        <v>6</v>
      </c>
      <c r="W710" s="27">
        <f t="shared" si="35"/>
        <v>4</v>
      </c>
      <c r="X710" s="27">
        <f t="shared" si="33"/>
        <v>5.9999999290000003</v>
      </c>
    </row>
    <row r="711" spans="1:24" x14ac:dyDescent="0.25">
      <c r="A711" s="26">
        <v>46265</v>
      </c>
      <c r="B711" s="27" t="s">
        <v>10244</v>
      </c>
      <c r="C711" s="27" t="s">
        <v>923</v>
      </c>
      <c r="D711" s="27" t="s">
        <v>927</v>
      </c>
      <c r="E711" s="27" t="s">
        <v>74</v>
      </c>
      <c r="F711" s="27" t="s">
        <v>23</v>
      </c>
      <c r="G711" s="27"/>
      <c r="H711" s="27" t="s">
        <v>24</v>
      </c>
      <c r="I711" s="28">
        <v>13011205966</v>
      </c>
      <c r="J711" s="28">
        <v>217302565</v>
      </c>
      <c r="K711" s="28">
        <v>13228508531</v>
      </c>
      <c r="L711" s="29">
        <v>60.88</v>
      </c>
      <c r="M711" s="29">
        <f>IFERROR(_xlfn.XLOOKUP($B711,'Ownership Metrics'!$A:$A,'Ownership Metrics'!$B:$B),"")</f>
        <v>8.86</v>
      </c>
      <c r="N711" s="28">
        <f>IFERROR(_xlfn.XLOOKUP($B711,'Ownership Metrics'!$A:$A,'Ownership Metrics'!$C:$C),"")</f>
        <v>3935</v>
      </c>
      <c r="O711" s="29">
        <f>IFERROR(_xlfn.XLOOKUP($B711,'Ownership Metrics'!$A:$A,'Ownership Metrics'!$D:$D),"")</f>
        <v>60.88</v>
      </c>
      <c r="P711" s="29">
        <f>IFERROR(_xlfn.XLOOKUP($B711,'Ownership Metrics'!$A:$A,'Ownership Metrics'!$E:$E),"")</f>
        <v>79.37</v>
      </c>
      <c r="Q711" s="30">
        <f>IFERROR(_xlfn.XLOOKUP($B711,'Ownership Metrics'!$A:$A,'Ownership Metrics'!$F:$F),"")</f>
        <v>7</v>
      </c>
      <c r="R711" s="30">
        <f>IFERROR(_xlfn.XLOOKUP($B711,'Ownership Metrics'!$A:$A,'Ownership Metrics'!$G:$G),"")</f>
        <v>59</v>
      </c>
      <c r="S711" s="27" t="str">
        <f>IFERROR(_xlfn.XLOOKUP($B711,'Ownership Metrics'!$A:$A,'Ownership Metrics'!$H:$H),"")</f>
        <v>Mayoritas</v>
      </c>
      <c r="T711" s="27" t="str">
        <f>IFERROR(_xlfn.XLOOKUP($B711,'Ownership Metrics'!$A:$A,'Ownership Metrics'!$I:$I),"")</f>
        <v>Tinggi</v>
      </c>
      <c r="U711" s="27">
        <f>IF(COUNTIFS($B$2:$B711,$B711,$D$2:$D711,$D711)=1,1,0)</f>
        <v>1</v>
      </c>
      <c r="V711" s="27">
        <f t="shared" si="34"/>
        <v>60.88</v>
      </c>
      <c r="W711" s="27">
        <f t="shared" si="35"/>
        <v>1</v>
      </c>
      <c r="X711" s="27">
        <f t="shared" si="33"/>
        <v>60.879999928900006</v>
      </c>
    </row>
    <row r="712" spans="1:24" x14ac:dyDescent="0.25">
      <c r="A712" s="26">
        <v>46265</v>
      </c>
      <c r="B712" s="27" t="s">
        <v>10244</v>
      </c>
      <c r="C712" s="27" t="s">
        <v>923</v>
      </c>
      <c r="D712" s="27" t="s">
        <v>928</v>
      </c>
      <c r="E712" s="27" t="s">
        <v>22</v>
      </c>
      <c r="F712" s="27" t="s">
        <v>32</v>
      </c>
      <c r="G712" s="27"/>
      <c r="H712" s="27" t="s">
        <v>62</v>
      </c>
      <c r="I712" s="28">
        <v>448744769</v>
      </c>
      <c r="J712" s="28">
        <v>0</v>
      </c>
      <c r="K712" s="28">
        <v>448744769</v>
      </c>
      <c r="L712" s="29">
        <v>2.0699999999999998</v>
      </c>
      <c r="M712" s="29">
        <f>IFERROR(_xlfn.XLOOKUP($B712,'Ownership Metrics'!$A:$A,'Ownership Metrics'!$B:$B),"")</f>
        <v>8.86</v>
      </c>
      <c r="N712" s="28">
        <f>IFERROR(_xlfn.XLOOKUP($B712,'Ownership Metrics'!$A:$A,'Ownership Metrics'!$C:$C),"")</f>
        <v>3935</v>
      </c>
      <c r="O712" s="29">
        <f>IFERROR(_xlfn.XLOOKUP($B712,'Ownership Metrics'!$A:$A,'Ownership Metrics'!$D:$D),"")</f>
        <v>60.88</v>
      </c>
      <c r="P712" s="29">
        <f>IFERROR(_xlfn.XLOOKUP($B712,'Ownership Metrics'!$A:$A,'Ownership Metrics'!$E:$E),"")</f>
        <v>79.37</v>
      </c>
      <c r="Q712" s="30">
        <f>IFERROR(_xlfn.XLOOKUP($B712,'Ownership Metrics'!$A:$A,'Ownership Metrics'!$F:$F),"")</f>
        <v>7</v>
      </c>
      <c r="R712" s="30">
        <f>IFERROR(_xlfn.XLOOKUP($B712,'Ownership Metrics'!$A:$A,'Ownership Metrics'!$G:$G),"")</f>
        <v>59</v>
      </c>
      <c r="S712" s="27" t="str">
        <f>IFERROR(_xlfn.XLOOKUP($B712,'Ownership Metrics'!$A:$A,'Ownership Metrics'!$H:$H),"")</f>
        <v>Mayoritas</v>
      </c>
      <c r="T712" s="27" t="str">
        <f>IFERROR(_xlfn.XLOOKUP($B712,'Ownership Metrics'!$A:$A,'Ownership Metrics'!$I:$I),"")</f>
        <v>Tinggi</v>
      </c>
      <c r="U712" s="27">
        <f>IF(COUNTIFS($B$2:$B712,$B712,$D$2:$D712,$D712)=1,1,0)</f>
        <v>1</v>
      </c>
      <c r="V712" s="27">
        <f t="shared" si="34"/>
        <v>2.0699999999999998</v>
      </c>
      <c r="W712" s="27">
        <f t="shared" si="35"/>
        <v>6</v>
      </c>
      <c r="X712" s="27">
        <f t="shared" si="33"/>
        <v>2.0699999287999997</v>
      </c>
    </row>
    <row r="713" spans="1:24" x14ac:dyDescent="0.25">
      <c r="A713" s="26">
        <v>46265</v>
      </c>
      <c r="B713" s="27" t="s">
        <v>10244</v>
      </c>
      <c r="C713" s="27" t="s">
        <v>923</v>
      </c>
      <c r="D713" s="27" t="s">
        <v>929</v>
      </c>
      <c r="E713" s="27" t="s">
        <v>51</v>
      </c>
      <c r="F713" s="27" t="s">
        <v>32</v>
      </c>
      <c r="G713" s="27"/>
      <c r="H713" s="27" t="s">
        <v>64</v>
      </c>
      <c r="I713" s="28">
        <v>1521117930</v>
      </c>
      <c r="J713" s="28">
        <v>0</v>
      </c>
      <c r="K713" s="28">
        <v>1521117930</v>
      </c>
      <c r="L713" s="29">
        <v>7</v>
      </c>
      <c r="M713" s="29">
        <f>IFERROR(_xlfn.XLOOKUP($B713,'Ownership Metrics'!$A:$A,'Ownership Metrics'!$B:$B),"")</f>
        <v>8.86</v>
      </c>
      <c r="N713" s="28">
        <f>IFERROR(_xlfn.XLOOKUP($B713,'Ownership Metrics'!$A:$A,'Ownership Metrics'!$C:$C),"")</f>
        <v>3935</v>
      </c>
      <c r="O713" s="29">
        <f>IFERROR(_xlfn.XLOOKUP($B713,'Ownership Metrics'!$A:$A,'Ownership Metrics'!$D:$D),"")</f>
        <v>60.88</v>
      </c>
      <c r="P713" s="29">
        <f>IFERROR(_xlfn.XLOOKUP($B713,'Ownership Metrics'!$A:$A,'Ownership Metrics'!$E:$E),"")</f>
        <v>79.37</v>
      </c>
      <c r="Q713" s="30">
        <f>IFERROR(_xlfn.XLOOKUP($B713,'Ownership Metrics'!$A:$A,'Ownership Metrics'!$F:$F),"")</f>
        <v>7</v>
      </c>
      <c r="R713" s="30">
        <f>IFERROR(_xlfn.XLOOKUP($B713,'Ownership Metrics'!$A:$A,'Ownership Metrics'!$G:$G),"")</f>
        <v>59</v>
      </c>
      <c r="S713" s="27" t="str">
        <f>IFERROR(_xlfn.XLOOKUP($B713,'Ownership Metrics'!$A:$A,'Ownership Metrics'!$H:$H),"")</f>
        <v>Mayoritas</v>
      </c>
      <c r="T713" s="27" t="str">
        <f>IFERROR(_xlfn.XLOOKUP($B713,'Ownership Metrics'!$A:$A,'Ownership Metrics'!$I:$I),"")</f>
        <v>Tinggi</v>
      </c>
      <c r="U713" s="27">
        <f>IF(COUNTIFS($B$2:$B713,$B713,$D$2:$D713,$D713)=1,1,0)</f>
        <v>1</v>
      </c>
      <c r="V713" s="27">
        <f t="shared" si="34"/>
        <v>7</v>
      </c>
      <c r="W713" s="27">
        <f t="shared" si="35"/>
        <v>3</v>
      </c>
      <c r="X713" s="27">
        <f t="shared" si="33"/>
        <v>6.9999999287000003</v>
      </c>
    </row>
    <row r="714" spans="1:24" x14ac:dyDescent="0.25">
      <c r="A714" s="26">
        <v>46265</v>
      </c>
      <c r="B714" s="27" t="s">
        <v>10244</v>
      </c>
      <c r="C714" s="27" t="s">
        <v>923</v>
      </c>
      <c r="D714" s="27" t="s">
        <v>930</v>
      </c>
      <c r="E714" s="27" t="s">
        <v>114</v>
      </c>
      <c r="F714" s="27" t="s">
        <v>23</v>
      </c>
      <c r="G714" s="27"/>
      <c r="H714" s="27" t="s">
        <v>24</v>
      </c>
      <c r="I714" s="28">
        <v>342553100</v>
      </c>
      <c r="J714" s="28">
        <v>0</v>
      </c>
      <c r="K714" s="28">
        <v>342553100</v>
      </c>
      <c r="L714" s="29">
        <v>1.58</v>
      </c>
      <c r="M714" s="29">
        <f>IFERROR(_xlfn.XLOOKUP($B714,'Ownership Metrics'!$A:$A,'Ownership Metrics'!$B:$B),"")</f>
        <v>8.86</v>
      </c>
      <c r="N714" s="28">
        <f>IFERROR(_xlfn.XLOOKUP($B714,'Ownership Metrics'!$A:$A,'Ownership Metrics'!$C:$C),"")</f>
        <v>3935</v>
      </c>
      <c r="O714" s="29">
        <f>IFERROR(_xlfn.XLOOKUP($B714,'Ownership Metrics'!$A:$A,'Ownership Metrics'!$D:$D),"")</f>
        <v>60.88</v>
      </c>
      <c r="P714" s="29">
        <f>IFERROR(_xlfn.XLOOKUP($B714,'Ownership Metrics'!$A:$A,'Ownership Metrics'!$E:$E),"")</f>
        <v>79.37</v>
      </c>
      <c r="Q714" s="30">
        <f>IFERROR(_xlfn.XLOOKUP($B714,'Ownership Metrics'!$A:$A,'Ownership Metrics'!$F:$F),"")</f>
        <v>7</v>
      </c>
      <c r="R714" s="30">
        <f>IFERROR(_xlfn.XLOOKUP($B714,'Ownership Metrics'!$A:$A,'Ownership Metrics'!$G:$G),"")</f>
        <v>59</v>
      </c>
      <c r="S714" s="27" t="str">
        <f>IFERROR(_xlfn.XLOOKUP($B714,'Ownership Metrics'!$A:$A,'Ownership Metrics'!$H:$H),"")</f>
        <v>Mayoritas</v>
      </c>
      <c r="T714" s="27" t="str">
        <f>IFERROR(_xlfn.XLOOKUP($B714,'Ownership Metrics'!$A:$A,'Ownership Metrics'!$I:$I),"")</f>
        <v>Tinggi</v>
      </c>
      <c r="U714" s="27">
        <f>IF(COUNTIFS($B$2:$B714,$B714,$D$2:$D714,$D714)=1,1,0)</f>
        <v>1</v>
      </c>
      <c r="V714" s="27">
        <f t="shared" si="34"/>
        <v>1.58</v>
      </c>
      <c r="W714" s="27">
        <f t="shared" si="35"/>
        <v>7</v>
      </c>
      <c r="X714" s="27">
        <f t="shared" si="33"/>
        <v>1.5799999286000002</v>
      </c>
    </row>
    <row r="715" spans="1:24" x14ac:dyDescent="0.25">
      <c r="A715" s="26">
        <v>46265</v>
      </c>
      <c r="B715" s="27" t="s">
        <v>10245</v>
      </c>
      <c r="C715" s="27" t="s">
        <v>932</v>
      </c>
      <c r="D715" s="27" t="s">
        <v>933</v>
      </c>
      <c r="E715" s="27" t="s">
        <v>51</v>
      </c>
      <c r="F715" s="27" t="s">
        <v>32</v>
      </c>
      <c r="G715" s="27"/>
      <c r="H715" s="27" t="s">
        <v>133</v>
      </c>
      <c r="I715" s="28">
        <v>31900000000</v>
      </c>
      <c r="J715" s="28">
        <v>0</v>
      </c>
      <c r="K715" s="28">
        <v>31900000000</v>
      </c>
      <c r="L715" s="29">
        <v>16.98</v>
      </c>
      <c r="M715" s="29">
        <f>IFERROR(_xlfn.XLOOKUP($B715,'Ownership Metrics'!$A:$A,'Ownership Metrics'!$B:$B),"")</f>
        <v>16.14</v>
      </c>
      <c r="N715" s="28">
        <f>IFERROR(_xlfn.XLOOKUP($B715,'Ownership Metrics'!$A:$A,'Ownership Metrics'!$C:$C),"")</f>
        <v>4761</v>
      </c>
      <c r="O715" s="29">
        <f>IFERROR(_xlfn.XLOOKUP($B715,'Ownership Metrics'!$A:$A,'Ownership Metrics'!$D:$D),"")</f>
        <v>66.88</v>
      </c>
      <c r="P715" s="29">
        <f>IFERROR(_xlfn.XLOOKUP($B715,'Ownership Metrics'!$A:$A,'Ownership Metrics'!$E:$E),"")</f>
        <v>83.86</v>
      </c>
      <c r="Q715" s="30">
        <f>IFERROR(_xlfn.XLOOKUP($B715,'Ownership Metrics'!$A:$A,'Ownership Metrics'!$F:$F),"")</f>
        <v>2</v>
      </c>
      <c r="R715" s="30">
        <f>IFERROR(_xlfn.XLOOKUP($B715,'Ownership Metrics'!$A:$A,'Ownership Metrics'!$G:$G),"")</f>
        <v>70</v>
      </c>
      <c r="S715" s="27" t="str">
        <f>IFERROR(_xlfn.XLOOKUP($B715,'Ownership Metrics'!$A:$A,'Ownership Metrics'!$H:$H),"")</f>
        <v>Mayoritas</v>
      </c>
      <c r="T715" s="27" t="str">
        <f>IFERROR(_xlfn.XLOOKUP($B715,'Ownership Metrics'!$A:$A,'Ownership Metrics'!$I:$I),"")</f>
        <v>Tinggi</v>
      </c>
      <c r="U715" s="27">
        <f>IF(COUNTIFS($B$2:$B715,$B715,$D$2:$D715,$D715)=1,1,0)</f>
        <v>1</v>
      </c>
      <c r="V715" s="27">
        <f t="shared" si="34"/>
        <v>16.98</v>
      </c>
      <c r="W715" s="27">
        <f t="shared" si="35"/>
        <v>2</v>
      </c>
      <c r="X715" s="27">
        <f t="shared" si="33"/>
        <v>16.9799999285</v>
      </c>
    </row>
    <row r="716" spans="1:24" x14ac:dyDescent="0.25">
      <c r="A716" s="26">
        <v>46265</v>
      </c>
      <c r="B716" s="27" t="s">
        <v>10245</v>
      </c>
      <c r="C716" s="27" t="s">
        <v>932</v>
      </c>
      <c r="D716" s="27" t="s">
        <v>934</v>
      </c>
      <c r="E716" s="27" t="s">
        <v>31</v>
      </c>
      <c r="F716" s="27" t="s">
        <v>32</v>
      </c>
      <c r="G716" s="27"/>
      <c r="H716" s="27"/>
      <c r="I716" s="28">
        <v>0</v>
      </c>
      <c r="J716" s="28">
        <v>125655736951</v>
      </c>
      <c r="K716" s="28">
        <v>125655736951</v>
      </c>
      <c r="L716" s="29">
        <v>66.88</v>
      </c>
      <c r="M716" s="29">
        <f>IFERROR(_xlfn.XLOOKUP($B716,'Ownership Metrics'!$A:$A,'Ownership Metrics'!$B:$B),"")</f>
        <v>16.14</v>
      </c>
      <c r="N716" s="28">
        <f>IFERROR(_xlfn.XLOOKUP($B716,'Ownership Metrics'!$A:$A,'Ownership Metrics'!$C:$C),"")</f>
        <v>4761</v>
      </c>
      <c r="O716" s="29">
        <f>IFERROR(_xlfn.XLOOKUP($B716,'Ownership Metrics'!$A:$A,'Ownership Metrics'!$D:$D),"")</f>
        <v>66.88</v>
      </c>
      <c r="P716" s="29">
        <f>IFERROR(_xlfn.XLOOKUP($B716,'Ownership Metrics'!$A:$A,'Ownership Metrics'!$E:$E),"")</f>
        <v>83.86</v>
      </c>
      <c r="Q716" s="30">
        <f>IFERROR(_xlfn.XLOOKUP($B716,'Ownership Metrics'!$A:$A,'Ownership Metrics'!$F:$F),"")</f>
        <v>2</v>
      </c>
      <c r="R716" s="30">
        <f>IFERROR(_xlfn.XLOOKUP($B716,'Ownership Metrics'!$A:$A,'Ownership Metrics'!$G:$G),"")</f>
        <v>70</v>
      </c>
      <c r="S716" s="27" t="str">
        <f>IFERROR(_xlfn.XLOOKUP($B716,'Ownership Metrics'!$A:$A,'Ownership Metrics'!$H:$H),"")</f>
        <v>Mayoritas</v>
      </c>
      <c r="T716" s="27" t="str">
        <f>IFERROR(_xlfn.XLOOKUP($B716,'Ownership Metrics'!$A:$A,'Ownership Metrics'!$I:$I),"")</f>
        <v>Tinggi</v>
      </c>
      <c r="U716" s="27">
        <f>IF(COUNTIFS($B$2:$B716,$B716,$D$2:$D716,$D716)=1,1,0)</f>
        <v>1</v>
      </c>
      <c r="V716" s="27">
        <f t="shared" si="34"/>
        <v>66.88</v>
      </c>
      <c r="W716" s="27">
        <f t="shared" si="35"/>
        <v>1</v>
      </c>
      <c r="X716" s="27">
        <f t="shared" si="33"/>
        <v>66.879999928399997</v>
      </c>
    </row>
    <row r="717" spans="1:24" x14ac:dyDescent="0.25">
      <c r="A717" s="26">
        <v>46265</v>
      </c>
      <c r="B717" s="27" t="s">
        <v>10246</v>
      </c>
      <c r="C717" s="27" t="s">
        <v>936</v>
      </c>
      <c r="D717" s="27" t="s">
        <v>908</v>
      </c>
      <c r="E717" s="27" t="s">
        <v>22</v>
      </c>
      <c r="F717" s="27" t="s">
        <v>23</v>
      </c>
      <c r="G717" s="27"/>
      <c r="H717" s="27" t="s">
        <v>24</v>
      </c>
      <c r="I717" s="28">
        <v>53098593</v>
      </c>
      <c r="J717" s="28">
        <v>0</v>
      </c>
      <c r="K717" s="28">
        <v>53098593</v>
      </c>
      <c r="L717" s="29">
        <v>3.23</v>
      </c>
      <c r="M717" s="29">
        <f>IFERROR(_xlfn.XLOOKUP($B717,'Ownership Metrics'!$A:$A,'Ownership Metrics'!$B:$B),"")</f>
        <v>3.98</v>
      </c>
      <c r="N717" s="28">
        <f>IFERROR(_xlfn.XLOOKUP($B717,'Ownership Metrics'!$A:$A,'Ownership Metrics'!$C:$C),"")</f>
        <v>4683</v>
      </c>
      <c r="O717" s="29">
        <f>IFERROR(_xlfn.XLOOKUP($B717,'Ownership Metrics'!$A:$A,'Ownership Metrics'!$D:$D),"")</f>
        <v>67.599999999999994</v>
      </c>
      <c r="P717" s="29">
        <f>IFERROR(_xlfn.XLOOKUP($B717,'Ownership Metrics'!$A:$A,'Ownership Metrics'!$E:$E),"")</f>
        <v>77.38</v>
      </c>
      <c r="Q717" s="30">
        <f>IFERROR(_xlfn.XLOOKUP($B717,'Ownership Metrics'!$A:$A,'Ownership Metrics'!$F:$F),"")</f>
        <v>9</v>
      </c>
      <c r="R717" s="30">
        <f>IFERROR(_xlfn.XLOOKUP($B717,'Ownership Metrics'!$A:$A,'Ownership Metrics'!$G:$G),"")</f>
        <v>60</v>
      </c>
      <c r="S717" s="27" t="str">
        <f>IFERROR(_xlfn.XLOOKUP($B717,'Ownership Metrics'!$A:$A,'Ownership Metrics'!$H:$H),"")</f>
        <v>Mayoritas</v>
      </c>
      <c r="T717" s="27" t="str">
        <f>IFERROR(_xlfn.XLOOKUP($B717,'Ownership Metrics'!$A:$A,'Ownership Metrics'!$I:$I),"")</f>
        <v>Tinggi</v>
      </c>
      <c r="U717" s="27">
        <f>IF(COUNTIFS($B$2:$B717,$B717,$D$2:$D717,$D717)=1,1,0)</f>
        <v>1</v>
      </c>
      <c r="V717" s="27">
        <f t="shared" si="34"/>
        <v>3.23</v>
      </c>
      <c r="W717" s="27">
        <f t="shared" si="35"/>
        <v>7</v>
      </c>
      <c r="X717" s="27">
        <f t="shared" si="33"/>
        <v>3.2299999282999998</v>
      </c>
    </row>
    <row r="718" spans="1:24" x14ac:dyDescent="0.25">
      <c r="A718" s="26">
        <v>46265</v>
      </c>
      <c r="B718" s="27" t="s">
        <v>10246</v>
      </c>
      <c r="C718" s="27" t="s">
        <v>936</v>
      </c>
      <c r="D718" s="27" t="s">
        <v>937</v>
      </c>
      <c r="E718" s="27" t="s">
        <v>22</v>
      </c>
      <c r="F718" s="27" t="s">
        <v>23</v>
      </c>
      <c r="G718" s="27"/>
      <c r="H718" s="27" t="s">
        <v>24</v>
      </c>
      <c r="I718" s="28">
        <v>60165000</v>
      </c>
      <c r="J718" s="28">
        <v>0</v>
      </c>
      <c r="K718" s="28">
        <v>60165000</v>
      </c>
      <c r="L718" s="29">
        <v>3.66</v>
      </c>
      <c r="M718" s="29">
        <f>IFERROR(_xlfn.XLOOKUP($B718,'Ownership Metrics'!$A:$A,'Ownership Metrics'!$B:$B),"")</f>
        <v>3.98</v>
      </c>
      <c r="N718" s="28">
        <f>IFERROR(_xlfn.XLOOKUP($B718,'Ownership Metrics'!$A:$A,'Ownership Metrics'!$C:$C),"")</f>
        <v>4683</v>
      </c>
      <c r="O718" s="29">
        <f>IFERROR(_xlfn.XLOOKUP($B718,'Ownership Metrics'!$A:$A,'Ownership Metrics'!$D:$D),"")</f>
        <v>67.599999999999994</v>
      </c>
      <c r="P718" s="29">
        <f>IFERROR(_xlfn.XLOOKUP($B718,'Ownership Metrics'!$A:$A,'Ownership Metrics'!$E:$E),"")</f>
        <v>77.38</v>
      </c>
      <c r="Q718" s="30">
        <f>IFERROR(_xlfn.XLOOKUP($B718,'Ownership Metrics'!$A:$A,'Ownership Metrics'!$F:$F),"")</f>
        <v>9</v>
      </c>
      <c r="R718" s="30">
        <f>IFERROR(_xlfn.XLOOKUP($B718,'Ownership Metrics'!$A:$A,'Ownership Metrics'!$G:$G),"")</f>
        <v>60</v>
      </c>
      <c r="S718" s="27" t="str">
        <f>IFERROR(_xlfn.XLOOKUP($B718,'Ownership Metrics'!$A:$A,'Ownership Metrics'!$H:$H),"")</f>
        <v>Mayoritas</v>
      </c>
      <c r="T718" s="27" t="str">
        <f>IFERROR(_xlfn.XLOOKUP($B718,'Ownership Metrics'!$A:$A,'Ownership Metrics'!$I:$I),"")</f>
        <v>Tinggi</v>
      </c>
      <c r="U718" s="27">
        <f>IF(COUNTIFS($B$2:$B718,$B718,$D$2:$D718,$D718)=1,1,0)</f>
        <v>1</v>
      </c>
      <c r="V718" s="27">
        <f t="shared" si="34"/>
        <v>3.66</v>
      </c>
      <c r="W718" s="27">
        <f t="shared" si="35"/>
        <v>6</v>
      </c>
      <c r="X718" s="27">
        <f t="shared" si="33"/>
        <v>3.6599999282</v>
      </c>
    </row>
    <row r="719" spans="1:24" x14ac:dyDescent="0.25">
      <c r="A719" s="26">
        <v>46265</v>
      </c>
      <c r="B719" s="27" t="s">
        <v>10246</v>
      </c>
      <c r="C719" s="27" t="s">
        <v>936</v>
      </c>
      <c r="D719" s="27" t="s">
        <v>938</v>
      </c>
      <c r="E719" s="27" t="s">
        <v>22</v>
      </c>
      <c r="F719" s="27" t="s">
        <v>23</v>
      </c>
      <c r="G719" s="27"/>
      <c r="H719" s="27" t="s">
        <v>24</v>
      </c>
      <c r="I719" s="28">
        <v>1112584069</v>
      </c>
      <c r="J719" s="28">
        <v>0</v>
      </c>
      <c r="K719" s="28">
        <v>1112584069</v>
      </c>
      <c r="L719" s="29">
        <v>67.599999999999994</v>
      </c>
      <c r="M719" s="29">
        <f>IFERROR(_xlfn.XLOOKUP($B719,'Ownership Metrics'!$A:$A,'Ownership Metrics'!$B:$B),"")</f>
        <v>3.98</v>
      </c>
      <c r="N719" s="28">
        <f>IFERROR(_xlfn.XLOOKUP($B719,'Ownership Metrics'!$A:$A,'Ownership Metrics'!$C:$C),"")</f>
        <v>4683</v>
      </c>
      <c r="O719" s="29">
        <f>IFERROR(_xlfn.XLOOKUP($B719,'Ownership Metrics'!$A:$A,'Ownership Metrics'!$D:$D),"")</f>
        <v>67.599999999999994</v>
      </c>
      <c r="P719" s="29">
        <f>IFERROR(_xlfn.XLOOKUP($B719,'Ownership Metrics'!$A:$A,'Ownership Metrics'!$E:$E),"")</f>
        <v>77.38</v>
      </c>
      <c r="Q719" s="30">
        <f>IFERROR(_xlfn.XLOOKUP($B719,'Ownership Metrics'!$A:$A,'Ownership Metrics'!$F:$F),"")</f>
        <v>9</v>
      </c>
      <c r="R719" s="30">
        <f>IFERROR(_xlfn.XLOOKUP($B719,'Ownership Metrics'!$A:$A,'Ownership Metrics'!$G:$G),"")</f>
        <v>60</v>
      </c>
      <c r="S719" s="27" t="str">
        <f>IFERROR(_xlfn.XLOOKUP($B719,'Ownership Metrics'!$A:$A,'Ownership Metrics'!$H:$H),"")</f>
        <v>Mayoritas</v>
      </c>
      <c r="T719" s="27" t="str">
        <f>IFERROR(_xlfn.XLOOKUP($B719,'Ownership Metrics'!$A:$A,'Ownership Metrics'!$I:$I),"")</f>
        <v>Tinggi</v>
      </c>
      <c r="U719" s="27">
        <f>IF(COUNTIFS($B$2:$B719,$B719,$D$2:$D719,$D719)=1,1,0)</f>
        <v>1</v>
      </c>
      <c r="V719" s="27">
        <f t="shared" si="34"/>
        <v>67.599999999999994</v>
      </c>
      <c r="W719" s="27">
        <f t="shared" si="35"/>
        <v>1</v>
      </c>
      <c r="X719" s="27">
        <f t="shared" si="33"/>
        <v>67.59999992809999</v>
      </c>
    </row>
    <row r="720" spans="1:24" x14ac:dyDescent="0.25">
      <c r="A720" s="26">
        <v>46265</v>
      </c>
      <c r="B720" s="27" t="s">
        <v>10246</v>
      </c>
      <c r="C720" s="27" t="s">
        <v>936</v>
      </c>
      <c r="D720" s="27" t="s">
        <v>939</v>
      </c>
      <c r="E720" s="27" t="s">
        <v>26</v>
      </c>
      <c r="F720" s="27" t="s">
        <v>32</v>
      </c>
      <c r="G720" s="27"/>
      <c r="H720" s="27" t="s">
        <v>940</v>
      </c>
      <c r="I720" s="28">
        <v>70683000</v>
      </c>
      <c r="J720" s="28">
        <v>0</v>
      </c>
      <c r="K720" s="28">
        <v>70683000</v>
      </c>
      <c r="L720" s="29">
        <v>4.29</v>
      </c>
      <c r="M720" s="29">
        <f>IFERROR(_xlfn.XLOOKUP($B720,'Ownership Metrics'!$A:$A,'Ownership Metrics'!$B:$B),"")</f>
        <v>3.98</v>
      </c>
      <c r="N720" s="28">
        <f>IFERROR(_xlfn.XLOOKUP($B720,'Ownership Metrics'!$A:$A,'Ownership Metrics'!$C:$C),"")</f>
        <v>4683</v>
      </c>
      <c r="O720" s="29">
        <f>IFERROR(_xlfn.XLOOKUP($B720,'Ownership Metrics'!$A:$A,'Ownership Metrics'!$D:$D),"")</f>
        <v>67.599999999999994</v>
      </c>
      <c r="P720" s="29">
        <f>IFERROR(_xlfn.XLOOKUP($B720,'Ownership Metrics'!$A:$A,'Ownership Metrics'!$E:$E),"")</f>
        <v>77.38</v>
      </c>
      <c r="Q720" s="30">
        <f>IFERROR(_xlfn.XLOOKUP($B720,'Ownership Metrics'!$A:$A,'Ownership Metrics'!$F:$F),"")</f>
        <v>9</v>
      </c>
      <c r="R720" s="30">
        <f>IFERROR(_xlfn.XLOOKUP($B720,'Ownership Metrics'!$A:$A,'Ownership Metrics'!$G:$G),"")</f>
        <v>60</v>
      </c>
      <c r="S720" s="27" t="str">
        <f>IFERROR(_xlfn.XLOOKUP($B720,'Ownership Metrics'!$A:$A,'Ownership Metrics'!$H:$H),"")</f>
        <v>Mayoritas</v>
      </c>
      <c r="T720" s="27" t="str">
        <f>IFERROR(_xlfn.XLOOKUP($B720,'Ownership Metrics'!$A:$A,'Ownership Metrics'!$I:$I),"")</f>
        <v>Tinggi</v>
      </c>
      <c r="U720" s="27">
        <f>IF(COUNTIFS($B$2:$B720,$B720,$D$2:$D720,$D720)=1,1,0)</f>
        <v>1</v>
      </c>
      <c r="V720" s="27">
        <f t="shared" si="34"/>
        <v>4.29</v>
      </c>
      <c r="W720" s="27">
        <f t="shared" si="35"/>
        <v>3</v>
      </c>
      <c r="X720" s="27">
        <f t="shared" si="33"/>
        <v>4.2899999280000003</v>
      </c>
    </row>
    <row r="721" spans="1:24" x14ac:dyDescent="0.25">
      <c r="A721" s="26">
        <v>46265</v>
      </c>
      <c r="B721" s="27" t="s">
        <v>10246</v>
      </c>
      <c r="C721" s="27" t="s">
        <v>936</v>
      </c>
      <c r="D721" s="27" t="s">
        <v>912</v>
      </c>
      <c r="E721" s="27" t="s">
        <v>26</v>
      </c>
      <c r="F721" s="27" t="s">
        <v>32</v>
      </c>
      <c r="G721" s="27"/>
      <c r="H721" s="27" t="s">
        <v>64</v>
      </c>
      <c r="I721" s="28">
        <v>17507784</v>
      </c>
      <c r="J721" s="28">
        <v>0</v>
      </c>
      <c r="K721" s="28">
        <v>17507784</v>
      </c>
      <c r="L721" s="29">
        <v>1.06</v>
      </c>
      <c r="M721" s="29">
        <f>IFERROR(_xlfn.XLOOKUP($B721,'Ownership Metrics'!$A:$A,'Ownership Metrics'!$B:$B),"")</f>
        <v>3.98</v>
      </c>
      <c r="N721" s="28">
        <f>IFERROR(_xlfn.XLOOKUP($B721,'Ownership Metrics'!$A:$A,'Ownership Metrics'!$C:$C),"")</f>
        <v>4683</v>
      </c>
      <c r="O721" s="29">
        <f>IFERROR(_xlfn.XLOOKUP($B721,'Ownership Metrics'!$A:$A,'Ownership Metrics'!$D:$D),"")</f>
        <v>67.599999999999994</v>
      </c>
      <c r="P721" s="29">
        <f>IFERROR(_xlfn.XLOOKUP($B721,'Ownership Metrics'!$A:$A,'Ownership Metrics'!$E:$E),"")</f>
        <v>77.38</v>
      </c>
      <c r="Q721" s="30">
        <f>IFERROR(_xlfn.XLOOKUP($B721,'Ownership Metrics'!$A:$A,'Ownership Metrics'!$F:$F),"")</f>
        <v>9</v>
      </c>
      <c r="R721" s="30">
        <f>IFERROR(_xlfn.XLOOKUP($B721,'Ownership Metrics'!$A:$A,'Ownership Metrics'!$G:$G),"")</f>
        <v>60</v>
      </c>
      <c r="S721" s="27" t="str">
        <f>IFERROR(_xlfn.XLOOKUP($B721,'Ownership Metrics'!$A:$A,'Ownership Metrics'!$H:$H),"")</f>
        <v>Mayoritas</v>
      </c>
      <c r="T721" s="27" t="str">
        <f>IFERROR(_xlfn.XLOOKUP($B721,'Ownership Metrics'!$A:$A,'Ownership Metrics'!$I:$I),"")</f>
        <v>Tinggi</v>
      </c>
      <c r="U721" s="27">
        <f>IF(COUNTIFS($B$2:$B721,$B721,$D$2:$D721,$D721)=1,1,0)</f>
        <v>1</v>
      </c>
      <c r="V721" s="27">
        <f t="shared" si="34"/>
        <v>1.06</v>
      </c>
      <c r="W721" s="27">
        <f t="shared" si="35"/>
        <v>9</v>
      </c>
      <c r="X721" s="27">
        <f t="shared" si="33"/>
        <v>1.0599999279000001</v>
      </c>
    </row>
    <row r="722" spans="1:24" x14ac:dyDescent="0.25">
      <c r="A722" s="26">
        <v>46265</v>
      </c>
      <c r="B722" s="27" t="s">
        <v>10246</v>
      </c>
      <c r="C722" s="27" t="s">
        <v>936</v>
      </c>
      <c r="D722" s="27" t="s">
        <v>348</v>
      </c>
      <c r="E722" s="27" t="s">
        <v>26</v>
      </c>
      <c r="F722" s="27" t="s">
        <v>32</v>
      </c>
      <c r="G722" s="27"/>
      <c r="H722" s="27" t="s">
        <v>64</v>
      </c>
      <c r="I722" s="28">
        <v>90378400</v>
      </c>
      <c r="J722" s="28">
        <v>0</v>
      </c>
      <c r="K722" s="28">
        <v>90378400</v>
      </c>
      <c r="L722" s="29">
        <v>5.49</v>
      </c>
      <c r="M722" s="29">
        <f>IFERROR(_xlfn.XLOOKUP($B722,'Ownership Metrics'!$A:$A,'Ownership Metrics'!$B:$B),"")</f>
        <v>3.98</v>
      </c>
      <c r="N722" s="28">
        <f>IFERROR(_xlfn.XLOOKUP($B722,'Ownership Metrics'!$A:$A,'Ownership Metrics'!$C:$C),"")</f>
        <v>4683</v>
      </c>
      <c r="O722" s="29">
        <f>IFERROR(_xlfn.XLOOKUP($B722,'Ownership Metrics'!$A:$A,'Ownership Metrics'!$D:$D),"")</f>
        <v>67.599999999999994</v>
      </c>
      <c r="P722" s="29">
        <f>IFERROR(_xlfn.XLOOKUP($B722,'Ownership Metrics'!$A:$A,'Ownership Metrics'!$E:$E),"")</f>
        <v>77.38</v>
      </c>
      <c r="Q722" s="30">
        <f>IFERROR(_xlfn.XLOOKUP($B722,'Ownership Metrics'!$A:$A,'Ownership Metrics'!$F:$F),"")</f>
        <v>9</v>
      </c>
      <c r="R722" s="30">
        <f>IFERROR(_xlfn.XLOOKUP($B722,'Ownership Metrics'!$A:$A,'Ownership Metrics'!$G:$G),"")</f>
        <v>60</v>
      </c>
      <c r="S722" s="27" t="str">
        <f>IFERROR(_xlfn.XLOOKUP($B722,'Ownership Metrics'!$A:$A,'Ownership Metrics'!$H:$H),"")</f>
        <v>Mayoritas</v>
      </c>
      <c r="T722" s="27" t="str">
        <f>IFERROR(_xlfn.XLOOKUP($B722,'Ownership Metrics'!$A:$A,'Ownership Metrics'!$I:$I),"")</f>
        <v>Tinggi</v>
      </c>
      <c r="U722" s="27">
        <f>IF(COUNTIFS($B$2:$B722,$B722,$D$2:$D722,$D722)=1,1,0)</f>
        <v>1</v>
      </c>
      <c r="V722" s="27">
        <f t="shared" si="34"/>
        <v>5.49</v>
      </c>
      <c r="W722" s="27">
        <f t="shared" si="35"/>
        <v>2</v>
      </c>
      <c r="X722" s="27">
        <f t="shared" si="33"/>
        <v>5.4899999278000005</v>
      </c>
    </row>
    <row r="723" spans="1:24" x14ac:dyDescent="0.25">
      <c r="A723" s="26">
        <v>46265</v>
      </c>
      <c r="B723" s="27" t="s">
        <v>10246</v>
      </c>
      <c r="C723" s="27" t="s">
        <v>936</v>
      </c>
      <c r="D723" s="27" t="s">
        <v>914</v>
      </c>
      <c r="E723" s="27" t="s">
        <v>26</v>
      </c>
      <c r="F723" s="27" t="s">
        <v>32</v>
      </c>
      <c r="G723" s="27"/>
      <c r="H723" s="27" t="s">
        <v>64</v>
      </c>
      <c r="I723" s="28">
        <v>61286409</v>
      </c>
      <c r="J723" s="28">
        <v>0</v>
      </c>
      <c r="K723" s="28">
        <v>61286409</v>
      </c>
      <c r="L723" s="29">
        <v>3.72</v>
      </c>
      <c r="M723" s="29">
        <f>IFERROR(_xlfn.XLOOKUP($B723,'Ownership Metrics'!$A:$A,'Ownership Metrics'!$B:$B),"")</f>
        <v>3.98</v>
      </c>
      <c r="N723" s="28">
        <f>IFERROR(_xlfn.XLOOKUP($B723,'Ownership Metrics'!$A:$A,'Ownership Metrics'!$C:$C),"")</f>
        <v>4683</v>
      </c>
      <c r="O723" s="29">
        <f>IFERROR(_xlfn.XLOOKUP($B723,'Ownership Metrics'!$A:$A,'Ownership Metrics'!$D:$D),"")</f>
        <v>67.599999999999994</v>
      </c>
      <c r="P723" s="29">
        <f>IFERROR(_xlfn.XLOOKUP($B723,'Ownership Metrics'!$A:$A,'Ownership Metrics'!$E:$E),"")</f>
        <v>77.38</v>
      </c>
      <c r="Q723" s="30">
        <f>IFERROR(_xlfn.XLOOKUP($B723,'Ownership Metrics'!$A:$A,'Ownership Metrics'!$F:$F),"")</f>
        <v>9</v>
      </c>
      <c r="R723" s="30">
        <f>IFERROR(_xlfn.XLOOKUP($B723,'Ownership Metrics'!$A:$A,'Ownership Metrics'!$G:$G),"")</f>
        <v>60</v>
      </c>
      <c r="S723" s="27" t="str">
        <f>IFERROR(_xlfn.XLOOKUP($B723,'Ownership Metrics'!$A:$A,'Ownership Metrics'!$H:$H),"")</f>
        <v>Mayoritas</v>
      </c>
      <c r="T723" s="27" t="str">
        <f>IFERROR(_xlfn.XLOOKUP($B723,'Ownership Metrics'!$A:$A,'Ownership Metrics'!$I:$I),"")</f>
        <v>Tinggi</v>
      </c>
      <c r="U723" s="27">
        <f>IF(COUNTIFS($B$2:$B723,$B723,$D$2:$D723,$D723)=1,1,0)</f>
        <v>1</v>
      </c>
      <c r="V723" s="27">
        <f t="shared" si="34"/>
        <v>3.72</v>
      </c>
      <c r="W723" s="27">
        <f t="shared" si="35"/>
        <v>5</v>
      </c>
      <c r="X723" s="27">
        <f t="shared" si="33"/>
        <v>3.7199999277</v>
      </c>
    </row>
    <row r="724" spans="1:24" x14ac:dyDescent="0.25">
      <c r="A724" s="26">
        <v>46265</v>
      </c>
      <c r="B724" s="27" t="s">
        <v>10246</v>
      </c>
      <c r="C724" s="27" t="s">
        <v>936</v>
      </c>
      <c r="D724" s="27" t="s">
        <v>941</v>
      </c>
      <c r="E724" s="27" t="s">
        <v>35</v>
      </c>
      <c r="F724" s="27" t="s">
        <v>32</v>
      </c>
      <c r="G724" s="27" t="s">
        <v>181</v>
      </c>
      <c r="H724" s="27" t="s">
        <v>64</v>
      </c>
      <c r="I724" s="28">
        <v>70192500</v>
      </c>
      <c r="J724" s="28">
        <v>0</v>
      </c>
      <c r="K724" s="28">
        <v>70192500</v>
      </c>
      <c r="L724" s="29">
        <v>4.26</v>
      </c>
      <c r="M724" s="29">
        <f>IFERROR(_xlfn.XLOOKUP($B724,'Ownership Metrics'!$A:$A,'Ownership Metrics'!$B:$B),"")</f>
        <v>3.98</v>
      </c>
      <c r="N724" s="28">
        <f>IFERROR(_xlfn.XLOOKUP($B724,'Ownership Metrics'!$A:$A,'Ownership Metrics'!$C:$C),"")</f>
        <v>4683</v>
      </c>
      <c r="O724" s="29">
        <f>IFERROR(_xlfn.XLOOKUP($B724,'Ownership Metrics'!$A:$A,'Ownership Metrics'!$D:$D),"")</f>
        <v>67.599999999999994</v>
      </c>
      <c r="P724" s="29">
        <f>IFERROR(_xlfn.XLOOKUP($B724,'Ownership Metrics'!$A:$A,'Ownership Metrics'!$E:$E),"")</f>
        <v>77.38</v>
      </c>
      <c r="Q724" s="30">
        <f>IFERROR(_xlfn.XLOOKUP($B724,'Ownership Metrics'!$A:$A,'Ownership Metrics'!$F:$F),"")</f>
        <v>9</v>
      </c>
      <c r="R724" s="30">
        <f>IFERROR(_xlfn.XLOOKUP($B724,'Ownership Metrics'!$A:$A,'Ownership Metrics'!$G:$G),"")</f>
        <v>60</v>
      </c>
      <c r="S724" s="27" t="str">
        <f>IFERROR(_xlfn.XLOOKUP($B724,'Ownership Metrics'!$A:$A,'Ownership Metrics'!$H:$H),"")</f>
        <v>Mayoritas</v>
      </c>
      <c r="T724" s="27" t="str">
        <f>IFERROR(_xlfn.XLOOKUP($B724,'Ownership Metrics'!$A:$A,'Ownership Metrics'!$I:$I),"")</f>
        <v>Tinggi</v>
      </c>
      <c r="U724" s="27">
        <f>IF(COUNTIFS($B$2:$B724,$B724,$D$2:$D724,$D724)=1,1,0)</f>
        <v>1</v>
      </c>
      <c r="V724" s="27">
        <f t="shared" si="34"/>
        <v>4.26</v>
      </c>
      <c r="W724" s="27">
        <f t="shared" si="35"/>
        <v>4</v>
      </c>
      <c r="X724" s="27">
        <f t="shared" si="33"/>
        <v>4.2599999276</v>
      </c>
    </row>
    <row r="725" spans="1:24" x14ac:dyDescent="0.25">
      <c r="A725" s="26">
        <v>46265</v>
      </c>
      <c r="B725" s="27" t="s">
        <v>10246</v>
      </c>
      <c r="C725" s="27" t="s">
        <v>936</v>
      </c>
      <c r="D725" s="27" t="s">
        <v>942</v>
      </c>
      <c r="E725" s="27" t="s">
        <v>44</v>
      </c>
      <c r="F725" s="27" t="s">
        <v>23</v>
      </c>
      <c r="G725" s="27"/>
      <c r="H725" s="27" t="s">
        <v>24</v>
      </c>
      <c r="I725" s="28">
        <v>44535385</v>
      </c>
      <c r="J725" s="28">
        <v>0</v>
      </c>
      <c r="K725" s="28">
        <v>44535385</v>
      </c>
      <c r="L725" s="29">
        <v>2.71</v>
      </c>
      <c r="M725" s="29">
        <f>IFERROR(_xlfn.XLOOKUP($B725,'Ownership Metrics'!$A:$A,'Ownership Metrics'!$B:$B),"")</f>
        <v>3.98</v>
      </c>
      <c r="N725" s="28">
        <f>IFERROR(_xlfn.XLOOKUP($B725,'Ownership Metrics'!$A:$A,'Ownership Metrics'!$C:$C),"")</f>
        <v>4683</v>
      </c>
      <c r="O725" s="29">
        <f>IFERROR(_xlfn.XLOOKUP($B725,'Ownership Metrics'!$A:$A,'Ownership Metrics'!$D:$D),"")</f>
        <v>67.599999999999994</v>
      </c>
      <c r="P725" s="29">
        <f>IFERROR(_xlfn.XLOOKUP($B725,'Ownership Metrics'!$A:$A,'Ownership Metrics'!$E:$E),"")</f>
        <v>77.38</v>
      </c>
      <c r="Q725" s="30">
        <f>IFERROR(_xlfn.XLOOKUP($B725,'Ownership Metrics'!$A:$A,'Ownership Metrics'!$F:$F),"")</f>
        <v>9</v>
      </c>
      <c r="R725" s="30">
        <f>IFERROR(_xlfn.XLOOKUP($B725,'Ownership Metrics'!$A:$A,'Ownership Metrics'!$G:$G),"")</f>
        <v>60</v>
      </c>
      <c r="S725" s="27" t="str">
        <f>IFERROR(_xlfn.XLOOKUP($B725,'Ownership Metrics'!$A:$A,'Ownership Metrics'!$H:$H),"")</f>
        <v>Mayoritas</v>
      </c>
      <c r="T725" s="27" t="str">
        <f>IFERROR(_xlfn.XLOOKUP($B725,'Ownership Metrics'!$A:$A,'Ownership Metrics'!$I:$I),"")</f>
        <v>Tinggi</v>
      </c>
      <c r="U725" s="27">
        <f>IF(COUNTIFS($B$2:$B725,$B725,$D$2:$D725,$D725)=1,1,0)</f>
        <v>1</v>
      </c>
      <c r="V725" s="27">
        <f t="shared" si="34"/>
        <v>2.71</v>
      </c>
      <c r="W725" s="27">
        <f t="shared" si="35"/>
        <v>8</v>
      </c>
      <c r="X725" s="27">
        <f t="shared" si="33"/>
        <v>2.7099999275000002</v>
      </c>
    </row>
    <row r="726" spans="1:24" x14ac:dyDescent="0.25">
      <c r="A726" s="26">
        <v>46265</v>
      </c>
      <c r="B726" s="27" t="s">
        <v>10247</v>
      </c>
      <c r="C726" s="27" t="s">
        <v>944</v>
      </c>
      <c r="D726" s="27" t="s">
        <v>945</v>
      </c>
      <c r="E726" s="27" t="s">
        <v>22</v>
      </c>
      <c r="F726" s="27" t="s">
        <v>23</v>
      </c>
      <c r="G726" s="27"/>
      <c r="H726" s="27"/>
      <c r="I726" s="28">
        <v>0</v>
      </c>
      <c r="J726" s="28">
        <v>3658020000</v>
      </c>
      <c r="K726" s="28">
        <v>3658020000</v>
      </c>
      <c r="L726" s="29">
        <v>89.44</v>
      </c>
      <c r="M726" s="29">
        <f>IFERROR(_xlfn.XLOOKUP($B726,'Ownership Metrics'!$A:$A,'Ownership Metrics'!$B:$B),"")</f>
        <v>1.68</v>
      </c>
      <c r="N726" s="28">
        <f>IFERROR(_xlfn.XLOOKUP($B726,'Ownership Metrics'!$A:$A,'Ownership Metrics'!$C:$C),"")</f>
        <v>8016</v>
      </c>
      <c r="O726" s="29">
        <f>IFERROR(_xlfn.XLOOKUP($B726,'Ownership Metrics'!$A:$A,'Ownership Metrics'!$D:$D),"")</f>
        <v>89.44</v>
      </c>
      <c r="P726" s="29">
        <f>IFERROR(_xlfn.XLOOKUP($B726,'Ownership Metrics'!$A:$A,'Ownership Metrics'!$E:$E),"")</f>
        <v>93.81</v>
      </c>
      <c r="Q726" s="30">
        <f>IFERROR(_xlfn.XLOOKUP($B726,'Ownership Metrics'!$A:$A,'Ownership Metrics'!$F:$F),"")</f>
        <v>6</v>
      </c>
      <c r="R726" s="30">
        <f>IFERROR(_xlfn.XLOOKUP($B726,'Ownership Metrics'!$A:$A,'Ownership Metrics'!$G:$G),"")</f>
        <v>84</v>
      </c>
      <c r="S726" s="27" t="str">
        <f>IFERROR(_xlfn.XLOOKUP($B726,'Ownership Metrics'!$A:$A,'Ownership Metrics'!$H:$H),"")</f>
        <v>Mayoritas</v>
      </c>
      <c r="T726" s="27" t="str">
        <f>IFERROR(_xlfn.XLOOKUP($B726,'Ownership Metrics'!$A:$A,'Ownership Metrics'!$I:$I),"")</f>
        <v>Tinggi</v>
      </c>
      <c r="U726" s="27">
        <f>IF(COUNTIFS($B$2:$B726,$B726,$D$2:$D726,$D726)=1,1,0)</f>
        <v>1</v>
      </c>
      <c r="V726" s="27">
        <f t="shared" si="34"/>
        <v>89.44</v>
      </c>
      <c r="W726" s="27">
        <f t="shared" si="35"/>
        <v>1</v>
      </c>
      <c r="X726" s="27">
        <f t="shared" si="33"/>
        <v>89.439999927399995</v>
      </c>
    </row>
    <row r="727" spans="1:24" x14ac:dyDescent="0.25">
      <c r="A727" s="26">
        <v>46265</v>
      </c>
      <c r="B727" s="27" t="s">
        <v>10247</v>
      </c>
      <c r="C727" s="27" t="s">
        <v>944</v>
      </c>
      <c r="D727" s="27" t="s">
        <v>946</v>
      </c>
      <c r="E727" s="27" t="s">
        <v>114</v>
      </c>
      <c r="F727" s="27" t="s">
        <v>23</v>
      </c>
      <c r="G727" s="27"/>
      <c r="H727" s="27" t="s">
        <v>24</v>
      </c>
      <c r="I727" s="28">
        <v>60965400</v>
      </c>
      <c r="J727" s="28">
        <v>0</v>
      </c>
      <c r="K727" s="28">
        <v>60965400</v>
      </c>
      <c r="L727" s="29">
        <v>1.49</v>
      </c>
      <c r="M727" s="29">
        <f>IFERROR(_xlfn.XLOOKUP($B727,'Ownership Metrics'!$A:$A,'Ownership Metrics'!$B:$B),"")</f>
        <v>1.68</v>
      </c>
      <c r="N727" s="28">
        <f>IFERROR(_xlfn.XLOOKUP($B727,'Ownership Metrics'!$A:$A,'Ownership Metrics'!$C:$C),"")</f>
        <v>8016</v>
      </c>
      <c r="O727" s="29">
        <f>IFERROR(_xlfn.XLOOKUP($B727,'Ownership Metrics'!$A:$A,'Ownership Metrics'!$D:$D),"")</f>
        <v>89.44</v>
      </c>
      <c r="P727" s="29">
        <f>IFERROR(_xlfn.XLOOKUP($B727,'Ownership Metrics'!$A:$A,'Ownership Metrics'!$E:$E),"")</f>
        <v>93.81</v>
      </c>
      <c r="Q727" s="30">
        <f>IFERROR(_xlfn.XLOOKUP($B727,'Ownership Metrics'!$A:$A,'Ownership Metrics'!$F:$F),"")</f>
        <v>6</v>
      </c>
      <c r="R727" s="30">
        <f>IFERROR(_xlfn.XLOOKUP($B727,'Ownership Metrics'!$A:$A,'Ownership Metrics'!$G:$G),"")</f>
        <v>84</v>
      </c>
      <c r="S727" s="27" t="str">
        <f>IFERROR(_xlfn.XLOOKUP($B727,'Ownership Metrics'!$A:$A,'Ownership Metrics'!$H:$H),"")</f>
        <v>Mayoritas</v>
      </c>
      <c r="T727" s="27" t="str">
        <f>IFERROR(_xlfn.XLOOKUP($B727,'Ownership Metrics'!$A:$A,'Ownership Metrics'!$I:$I),"")</f>
        <v>Tinggi</v>
      </c>
      <c r="U727" s="27">
        <f>IF(COUNTIFS($B$2:$B727,$B727,$D$2:$D727,$D727)=1,1,0)</f>
        <v>1</v>
      </c>
      <c r="V727" s="27">
        <f t="shared" si="34"/>
        <v>1.49</v>
      </c>
      <c r="W727" s="27">
        <f t="shared" si="35"/>
        <v>5</v>
      </c>
      <c r="X727" s="27">
        <f t="shared" si="33"/>
        <v>1.4899999273</v>
      </c>
    </row>
    <row r="728" spans="1:24" x14ac:dyDescent="0.25">
      <c r="A728" s="26">
        <v>46265</v>
      </c>
      <c r="B728" s="27" t="s">
        <v>10247</v>
      </c>
      <c r="C728" s="27" t="s">
        <v>944</v>
      </c>
      <c r="D728" s="27" t="s">
        <v>947</v>
      </c>
      <c r="E728" s="27" t="s">
        <v>35</v>
      </c>
      <c r="F728" s="27" t="s">
        <v>23</v>
      </c>
      <c r="G728" s="27" t="s">
        <v>36</v>
      </c>
      <c r="H728" s="27" t="s">
        <v>24</v>
      </c>
      <c r="I728" s="28">
        <v>59991000</v>
      </c>
      <c r="J728" s="28">
        <v>0</v>
      </c>
      <c r="K728" s="28">
        <v>59991000</v>
      </c>
      <c r="L728" s="29">
        <v>1.47</v>
      </c>
      <c r="M728" s="29">
        <f>IFERROR(_xlfn.XLOOKUP($B728,'Ownership Metrics'!$A:$A,'Ownership Metrics'!$B:$B),"")</f>
        <v>1.68</v>
      </c>
      <c r="N728" s="28">
        <f>IFERROR(_xlfn.XLOOKUP($B728,'Ownership Metrics'!$A:$A,'Ownership Metrics'!$C:$C),"")</f>
        <v>8016</v>
      </c>
      <c r="O728" s="29">
        <f>IFERROR(_xlfn.XLOOKUP($B728,'Ownership Metrics'!$A:$A,'Ownership Metrics'!$D:$D),"")</f>
        <v>89.44</v>
      </c>
      <c r="P728" s="29">
        <f>IFERROR(_xlfn.XLOOKUP($B728,'Ownership Metrics'!$A:$A,'Ownership Metrics'!$E:$E),"")</f>
        <v>93.81</v>
      </c>
      <c r="Q728" s="30">
        <f>IFERROR(_xlfn.XLOOKUP($B728,'Ownership Metrics'!$A:$A,'Ownership Metrics'!$F:$F),"")</f>
        <v>6</v>
      </c>
      <c r="R728" s="30">
        <f>IFERROR(_xlfn.XLOOKUP($B728,'Ownership Metrics'!$A:$A,'Ownership Metrics'!$G:$G),"")</f>
        <v>84</v>
      </c>
      <c r="S728" s="27" t="str">
        <f>IFERROR(_xlfn.XLOOKUP($B728,'Ownership Metrics'!$A:$A,'Ownership Metrics'!$H:$H),"")</f>
        <v>Mayoritas</v>
      </c>
      <c r="T728" s="27" t="str">
        <f>IFERROR(_xlfn.XLOOKUP($B728,'Ownership Metrics'!$A:$A,'Ownership Metrics'!$I:$I),"")</f>
        <v>Tinggi</v>
      </c>
      <c r="U728" s="27">
        <f>IF(COUNTIFS($B$2:$B728,$B728,$D$2:$D728,$D728)=1,1,0)</f>
        <v>1</v>
      </c>
      <c r="V728" s="27">
        <f t="shared" si="34"/>
        <v>1.47</v>
      </c>
      <c r="W728" s="27">
        <f t="shared" si="35"/>
        <v>6</v>
      </c>
      <c r="X728" s="27">
        <f t="shared" si="33"/>
        <v>1.4699999271999999</v>
      </c>
    </row>
    <row r="729" spans="1:24" x14ac:dyDescent="0.25">
      <c r="A729" s="26">
        <v>46265</v>
      </c>
      <c r="B729" s="27" t="s">
        <v>10247</v>
      </c>
      <c r="C729" s="27" t="s">
        <v>944</v>
      </c>
      <c r="D729" s="27" t="s">
        <v>948</v>
      </c>
      <c r="E729" s="27" t="s">
        <v>35</v>
      </c>
      <c r="F729" s="27" t="s">
        <v>23</v>
      </c>
      <c r="G729" s="27" t="s">
        <v>36</v>
      </c>
      <c r="H729" s="27" t="s">
        <v>24</v>
      </c>
      <c r="I729" s="28">
        <v>67870100</v>
      </c>
      <c r="J729" s="28">
        <v>0</v>
      </c>
      <c r="K729" s="28">
        <v>67870100</v>
      </c>
      <c r="L729" s="29">
        <v>1.66</v>
      </c>
      <c r="M729" s="29">
        <f>IFERROR(_xlfn.XLOOKUP($B729,'Ownership Metrics'!$A:$A,'Ownership Metrics'!$B:$B),"")</f>
        <v>1.68</v>
      </c>
      <c r="N729" s="28">
        <f>IFERROR(_xlfn.XLOOKUP($B729,'Ownership Metrics'!$A:$A,'Ownership Metrics'!$C:$C),"")</f>
        <v>8016</v>
      </c>
      <c r="O729" s="29">
        <f>IFERROR(_xlfn.XLOOKUP($B729,'Ownership Metrics'!$A:$A,'Ownership Metrics'!$D:$D),"")</f>
        <v>89.44</v>
      </c>
      <c r="P729" s="29">
        <f>IFERROR(_xlfn.XLOOKUP($B729,'Ownership Metrics'!$A:$A,'Ownership Metrics'!$E:$E),"")</f>
        <v>93.81</v>
      </c>
      <c r="Q729" s="30">
        <f>IFERROR(_xlfn.XLOOKUP($B729,'Ownership Metrics'!$A:$A,'Ownership Metrics'!$F:$F),"")</f>
        <v>6</v>
      </c>
      <c r="R729" s="30">
        <f>IFERROR(_xlfn.XLOOKUP($B729,'Ownership Metrics'!$A:$A,'Ownership Metrics'!$G:$G),"")</f>
        <v>84</v>
      </c>
      <c r="S729" s="27" t="str">
        <f>IFERROR(_xlfn.XLOOKUP($B729,'Ownership Metrics'!$A:$A,'Ownership Metrics'!$H:$H),"")</f>
        <v>Mayoritas</v>
      </c>
      <c r="T729" s="27" t="str">
        <f>IFERROR(_xlfn.XLOOKUP($B729,'Ownership Metrics'!$A:$A,'Ownership Metrics'!$I:$I),"")</f>
        <v>Tinggi</v>
      </c>
      <c r="U729" s="27">
        <f>IF(COUNTIFS($B$2:$B729,$B729,$D$2:$D729,$D729)=1,1,0)</f>
        <v>1</v>
      </c>
      <c r="V729" s="27">
        <f t="shared" si="34"/>
        <v>1.66</v>
      </c>
      <c r="W729" s="27">
        <f t="shared" si="35"/>
        <v>3</v>
      </c>
      <c r="X729" s="27">
        <f t="shared" si="33"/>
        <v>1.6599999270999999</v>
      </c>
    </row>
    <row r="730" spans="1:24" x14ac:dyDescent="0.25">
      <c r="A730" s="26">
        <v>46265</v>
      </c>
      <c r="B730" s="27" t="s">
        <v>10247</v>
      </c>
      <c r="C730" s="27" t="s">
        <v>944</v>
      </c>
      <c r="D730" s="27" t="s">
        <v>949</v>
      </c>
      <c r="E730" s="27" t="s">
        <v>35</v>
      </c>
      <c r="F730" s="27" t="s">
        <v>32</v>
      </c>
      <c r="G730" s="27" t="s">
        <v>181</v>
      </c>
      <c r="H730" s="27" t="s">
        <v>64</v>
      </c>
      <c r="I730" s="28">
        <v>63249300</v>
      </c>
      <c r="J730" s="28">
        <v>0</v>
      </c>
      <c r="K730" s="28">
        <v>63249300</v>
      </c>
      <c r="L730" s="29">
        <v>1.55</v>
      </c>
      <c r="M730" s="29">
        <f>IFERROR(_xlfn.XLOOKUP($B730,'Ownership Metrics'!$A:$A,'Ownership Metrics'!$B:$B),"")</f>
        <v>1.68</v>
      </c>
      <c r="N730" s="28">
        <f>IFERROR(_xlfn.XLOOKUP($B730,'Ownership Metrics'!$A:$A,'Ownership Metrics'!$C:$C),"")</f>
        <v>8016</v>
      </c>
      <c r="O730" s="29">
        <f>IFERROR(_xlfn.XLOOKUP($B730,'Ownership Metrics'!$A:$A,'Ownership Metrics'!$D:$D),"")</f>
        <v>89.44</v>
      </c>
      <c r="P730" s="29">
        <f>IFERROR(_xlfn.XLOOKUP($B730,'Ownership Metrics'!$A:$A,'Ownership Metrics'!$E:$E),"")</f>
        <v>93.81</v>
      </c>
      <c r="Q730" s="30">
        <f>IFERROR(_xlfn.XLOOKUP($B730,'Ownership Metrics'!$A:$A,'Ownership Metrics'!$F:$F),"")</f>
        <v>6</v>
      </c>
      <c r="R730" s="30">
        <f>IFERROR(_xlfn.XLOOKUP($B730,'Ownership Metrics'!$A:$A,'Ownership Metrics'!$G:$G),"")</f>
        <v>84</v>
      </c>
      <c r="S730" s="27" t="str">
        <f>IFERROR(_xlfn.XLOOKUP($B730,'Ownership Metrics'!$A:$A,'Ownership Metrics'!$H:$H),"")</f>
        <v>Mayoritas</v>
      </c>
      <c r="T730" s="27" t="str">
        <f>IFERROR(_xlfn.XLOOKUP($B730,'Ownership Metrics'!$A:$A,'Ownership Metrics'!$I:$I),"")</f>
        <v>Tinggi</v>
      </c>
      <c r="U730" s="27">
        <f>IF(COUNTIFS($B$2:$B730,$B730,$D$2:$D730,$D730)=1,1,0)</f>
        <v>1</v>
      </c>
      <c r="V730" s="27">
        <f t="shared" si="34"/>
        <v>1.55</v>
      </c>
      <c r="W730" s="27">
        <f t="shared" si="35"/>
        <v>4</v>
      </c>
      <c r="X730" s="27">
        <f t="shared" si="33"/>
        <v>1.549999927</v>
      </c>
    </row>
    <row r="731" spans="1:24" x14ac:dyDescent="0.25">
      <c r="A731" s="26">
        <v>46265</v>
      </c>
      <c r="B731" s="27" t="s">
        <v>10247</v>
      </c>
      <c r="C731" s="27" t="s">
        <v>944</v>
      </c>
      <c r="D731" s="27" t="s">
        <v>66</v>
      </c>
      <c r="E731" s="27" t="s">
        <v>67</v>
      </c>
      <c r="F731" s="27" t="s">
        <v>32</v>
      </c>
      <c r="G731" s="27"/>
      <c r="H731" s="27" t="s">
        <v>64</v>
      </c>
      <c r="I731" s="28">
        <v>111020000</v>
      </c>
      <c r="J731" s="28">
        <v>0</v>
      </c>
      <c r="K731" s="28">
        <v>111020000</v>
      </c>
      <c r="L731" s="29">
        <v>2.71</v>
      </c>
      <c r="M731" s="29">
        <f>IFERROR(_xlfn.XLOOKUP($B731,'Ownership Metrics'!$A:$A,'Ownership Metrics'!$B:$B),"")</f>
        <v>1.68</v>
      </c>
      <c r="N731" s="28">
        <f>IFERROR(_xlfn.XLOOKUP($B731,'Ownership Metrics'!$A:$A,'Ownership Metrics'!$C:$C),"")</f>
        <v>8016</v>
      </c>
      <c r="O731" s="29">
        <f>IFERROR(_xlfn.XLOOKUP($B731,'Ownership Metrics'!$A:$A,'Ownership Metrics'!$D:$D),"")</f>
        <v>89.44</v>
      </c>
      <c r="P731" s="29">
        <f>IFERROR(_xlfn.XLOOKUP($B731,'Ownership Metrics'!$A:$A,'Ownership Metrics'!$E:$E),"")</f>
        <v>93.81</v>
      </c>
      <c r="Q731" s="30">
        <f>IFERROR(_xlfn.XLOOKUP($B731,'Ownership Metrics'!$A:$A,'Ownership Metrics'!$F:$F),"")</f>
        <v>6</v>
      </c>
      <c r="R731" s="30">
        <f>IFERROR(_xlfn.XLOOKUP($B731,'Ownership Metrics'!$A:$A,'Ownership Metrics'!$G:$G),"")</f>
        <v>84</v>
      </c>
      <c r="S731" s="27" t="str">
        <f>IFERROR(_xlfn.XLOOKUP($B731,'Ownership Metrics'!$A:$A,'Ownership Metrics'!$H:$H),"")</f>
        <v>Mayoritas</v>
      </c>
      <c r="T731" s="27" t="str">
        <f>IFERROR(_xlfn.XLOOKUP($B731,'Ownership Metrics'!$A:$A,'Ownership Metrics'!$I:$I),"")</f>
        <v>Tinggi</v>
      </c>
      <c r="U731" s="27">
        <f>IF(COUNTIFS($B$2:$B731,$B731,$D$2:$D731,$D731)=1,1,0)</f>
        <v>1</v>
      </c>
      <c r="V731" s="27">
        <f t="shared" si="34"/>
        <v>2.71</v>
      </c>
      <c r="W731" s="27">
        <f t="shared" si="35"/>
        <v>2</v>
      </c>
      <c r="X731" s="27">
        <f t="shared" si="33"/>
        <v>2.7099999269000001</v>
      </c>
    </row>
    <row r="732" spans="1:24" x14ac:dyDescent="0.25">
      <c r="A732" s="26">
        <v>46265</v>
      </c>
      <c r="B732" s="27" t="s">
        <v>10248</v>
      </c>
      <c r="C732" s="27" t="s">
        <v>951</v>
      </c>
      <c r="D732" s="27" t="s">
        <v>106</v>
      </c>
      <c r="E732" s="27" t="s">
        <v>22</v>
      </c>
      <c r="F732" s="27" t="s">
        <v>23</v>
      </c>
      <c r="G732" s="27"/>
      <c r="H732" s="27"/>
      <c r="I732" s="28">
        <v>0</v>
      </c>
      <c r="J732" s="28">
        <v>22154603872</v>
      </c>
      <c r="K732" s="28">
        <v>22154603872</v>
      </c>
      <c r="L732" s="29">
        <v>59.4</v>
      </c>
      <c r="M732" s="29">
        <f>IFERROR(_xlfn.XLOOKUP($B732,'Ownership Metrics'!$A:$A,'Ownership Metrics'!$B:$B),"")</f>
        <v>32.24</v>
      </c>
      <c r="N732" s="28">
        <f>IFERROR(_xlfn.XLOOKUP($B732,'Ownership Metrics'!$A:$A,'Ownership Metrics'!$C:$C),"")</f>
        <v>3549</v>
      </c>
      <c r="O732" s="29">
        <f>IFERROR(_xlfn.XLOOKUP($B732,'Ownership Metrics'!$A:$A,'Ownership Metrics'!$D:$D),"")</f>
        <v>59.4</v>
      </c>
      <c r="P732" s="29">
        <f>IFERROR(_xlfn.XLOOKUP($B732,'Ownership Metrics'!$A:$A,'Ownership Metrics'!$E:$E),"")</f>
        <v>65</v>
      </c>
      <c r="Q732" s="30">
        <f>IFERROR(_xlfn.XLOOKUP($B732,'Ownership Metrics'!$A:$A,'Ownership Metrics'!$F:$F),"")</f>
        <v>5</v>
      </c>
      <c r="R732" s="30">
        <f>IFERROR(_xlfn.XLOOKUP($B732,'Ownership Metrics'!$A:$A,'Ownership Metrics'!$G:$G),"")</f>
        <v>55</v>
      </c>
      <c r="S732" s="27" t="str">
        <f>IFERROR(_xlfn.XLOOKUP($B732,'Ownership Metrics'!$A:$A,'Ownership Metrics'!$H:$H),"")</f>
        <v>Mayoritas</v>
      </c>
      <c r="T732" s="27" t="str">
        <f>IFERROR(_xlfn.XLOOKUP($B732,'Ownership Metrics'!$A:$A,'Ownership Metrics'!$I:$I),"")</f>
        <v>Sedang</v>
      </c>
      <c r="U732" s="27">
        <f>IF(COUNTIFS($B$2:$B732,$B732,$D$2:$D732,$D732)=1,1,0)</f>
        <v>1</v>
      </c>
      <c r="V732" s="27">
        <f t="shared" si="34"/>
        <v>59.4</v>
      </c>
      <c r="W732" s="27">
        <f t="shared" si="35"/>
        <v>1</v>
      </c>
      <c r="X732" s="27">
        <f t="shared" si="33"/>
        <v>59.3999999268</v>
      </c>
    </row>
    <row r="733" spans="1:24" x14ac:dyDescent="0.25">
      <c r="A733" s="26">
        <v>46265</v>
      </c>
      <c r="B733" s="27" t="s">
        <v>10248</v>
      </c>
      <c r="C733" s="27" t="s">
        <v>951</v>
      </c>
      <c r="D733" s="27" t="s">
        <v>952</v>
      </c>
      <c r="E733" s="27" t="s">
        <v>35</v>
      </c>
      <c r="F733" s="27" t="s">
        <v>23</v>
      </c>
      <c r="G733" s="27" t="s">
        <v>36</v>
      </c>
      <c r="H733" s="27" t="s">
        <v>24</v>
      </c>
      <c r="I733" s="28">
        <v>780000000</v>
      </c>
      <c r="J733" s="28">
        <v>0</v>
      </c>
      <c r="K733" s="28">
        <v>780000000</v>
      </c>
      <c r="L733" s="29">
        <v>2.09</v>
      </c>
      <c r="M733" s="29">
        <f>IFERROR(_xlfn.XLOOKUP($B733,'Ownership Metrics'!$A:$A,'Ownership Metrics'!$B:$B),"")</f>
        <v>32.24</v>
      </c>
      <c r="N733" s="28">
        <f>IFERROR(_xlfn.XLOOKUP($B733,'Ownership Metrics'!$A:$A,'Ownership Metrics'!$C:$C),"")</f>
        <v>3549</v>
      </c>
      <c r="O733" s="29">
        <f>IFERROR(_xlfn.XLOOKUP($B733,'Ownership Metrics'!$A:$A,'Ownership Metrics'!$D:$D),"")</f>
        <v>59.4</v>
      </c>
      <c r="P733" s="29">
        <f>IFERROR(_xlfn.XLOOKUP($B733,'Ownership Metrics'!$A:$A,'Ownership Metrics'!$E:$E),"")</f>
        <v>65</v>
      </c>
      <c r="Q733" s="30">
        <f>IFERROR(_xlfn.XLOOKUP($B733,'Ownership Metrics'!$A:$A,'Ownership Metrics'!$F:$F),"")</f>
        <v>5</v>
      </c>
      <c r="R733" s="30">
        <f>IFERROR(_xlfn.XLOOKUP($B733,'Ownership Metrics'!$A:$A,'Ownership Metrics'!$G:$G),"")</f>
        <v>55</v>
      </c>
      <c r="S733" s="27" t="str">
        <f>IFERROR(_xlfn.XLOOKUP($B733,'Ownership Metrics'!$A:$A,'Ownership Metrics'!$H:$H),"")</f>
        <v>Mayoritas</v>
      </c>
      <c r="T733" s="27" t="str">
        <f>IFERROR(_xlfn.XLOOKUP($B733,'Ownership Metrics'!$A:$A,'Ownership Metrics'!$I:$I),"")</f>
        <v>Sedang</v>
      </c>
      <c r="U733" s="27">
        <f>IF(COUNTIFS($B$2:$B733,$B733,$D$2:$D733,$D733)=1,1,0)</f>
        <v>1</v>
      </c>
      <c r="V733" s="27">
        <f t="shared" si="34"/>
        <v>2.09</v>
      </c>
      <c r="W733" s="27">
        <f t="shared" si="35"/>
        <v>3</v>
      </c>
      <c r="X733" s="27">
        <f t="shared" si="33"/>
        <v>2.0899999267</v>
      </c>
    </row>
    <row r="734" spans="1:24" x14ac:dyDescent="0.25">
      <c r="A734" s="26">
        <v>46265</v>
      </c>
      <c r="B734" s="27" t="s">
        <v>10248</v>
      </c>
      <c r="C734" s="27" t="s">
        <v>951</v>
      </c>
      <c r="D734" s="27" t="s">
        <v>43</v>
      </c>
      <c r="E734" s="27" t="s">
        <v>44</v>
      </c>
      <c r="F734" s="27" t="s">
        <v>23</v>
      </c>
      <c r="G734" s="27"/>
      <c r="H734" s="27" t="s">
        <v>24</v>
      </c>
      <c r="I734" s="28">
        <v>1308007936</v>
      </c>
      <c r="J734" s="28">
        <v>0</v>
      </c>
      <c r="K734" s="28">
        <v>1308007936</v>
      </c>
      <c r="L734" s="29">
        <v>3.51</v>
      </c>
      <c r="M734" s="29">
        <f>IFERROR(_xlfn.XLOOKUP($B734,'Ownership Metrics'!$A:$A,'Ownership Metrics'!$B:$B),"")</f>
        <v>32.24</v>
      </c>
      <c r="N734" s="28">
        <f>IFERROR(_xlfn.XLOOKUP($B734,'Ownership Metrics'!$A:$A,'Ownership Metrics'!$C:$C),"")</f>
        <v>3549</v>
      </c>
      <c r="O734" s="29">
        <f>IFERROR(_xlfn.XLOOKUP($B734,'Ownership Metrics'!$A:$A,'Ownership Metrics'!$D:$D),"")</f>
        <v>59.4</v>
      </c>
      <c r="P734" s="29">
        <f>IFERROR(_xlfn.XLOOKUP($B734,'Ownership Metrics'!$A:$A,'Ownership Metrics'!$E:$E),"")</f>
        <v>65</v>
      </c>
      <c r="Q734" s="30">
        <f>IFERROR(_xlfn.XLOOKUP($B734,'Ownership Metrics'!$A:$A,'Ownership Metrics'!$F:$F),"")</f>
        <v>5</v>
      </c>
      <c r="R734" s="30">
        <f>IFERROR(_xlfn.XLOOKUP($B734,'Ownership Metrics'!$A:$A,'Ownership Metrics'!$G:$G),"")</f>
        <v>55</v>
      </c>
      <c r="S734" s="27" t="str">
        <f>IFERROR(_xlfn.XLOOKUP($B734,'Ownership Metrics'!$A:$A,'Ownership Metrics'!$H:$H),"")</f>
        <v>Mayoritas</v>
      </c>
      <c r="T734" s="27" t="str">
        <f>IFERROR(_xlfn.XLOOKUP($B734,'Ownership Metrics'!$A:$A,'Ownership Metrics'!$I:$I),"")</f>
        <v>Sedang</v>
      </c>
      <c r="U734" s="27">
        <f>IF(COUNTIFS($B$2:$B734,$B734,$D$2:$D734,$D734)=1,1,0)</f>
        <v>1</v>
      </c>
      <c r="V734" s="27">
        <f t="shared" si="34"/>
        <v>3.51</v>
      </c>
      <c r="W734" s="27">
        <f t="shared" si="35"/>
        <v>2</v>
      </c>
      <c r="X734" s="27">
        <f t="shared" si="33"/>
        <v>3.5099999265999999</v>
      </c>
    </row>
    <row r="735" spans="1:24" x14ac:dyDescent="0.25">
      <c r="A735" s="26">
        <v>46265</v>
      </c>
      <c r="B735" s="27" t="s">
        <v>10248</v>
      </c>
      <c r="C735" s="27" t="s">
        <v>951</v>
      </c>
      <c r="D735" s="27" t="s">
        <v>953</v>
      </c>
      <c r="E735" s="27" t="s">
        <v>98</v>
      </c>
      <c r="F735" s="27" t="s">
        <v>23</v>
      </c>
      <c r="G735" s="27"/>
      <c r="H735" s="27" t="s">
        <v>24</v>
      </c>
      <c r="I735" s="28">
        <v>482732900</v>
      </c>
      <c r="J735" s="28">
        <v>0</v>
      </c>
      <c r="K735" s="28">
        <v>482732900</v>
      </c>
      <c r="L735" s="29">
        <v>1.29</v>
      </c>
      <c r="M735" s="29">
        <f>IFERROR(_xlfn.XLOOKUP($B735,'Ownership Metrics'!$A:$A,'Ownership Metrics'!$B:$B),"")</f>
        <v>32.24</v>
      </c>
      <c r="N735" s="28">
        <f>IFERROR(_xlfn.XLOOKUP($B735,'Ownership Metrics'!$A:$A,'Ownership Metrics'!$C:$C),"")</f>
        <v>3549</v>
      </c>
      <c r="O735" s="29">
        <f>IFERROR(_xlfn.XLOOKUP($B735,'Ownership Metrics'!$A:$A,'Ownership Metrics'!$D:$D),"")</f>
        <v>59.4</v>
      </c>
      <c r="P735" s="29">
        <f>IFERROR(_xlfn.XLOOKUP($B735,'Ownership Metrics'!$A:$A,'Ownership Metrics'!$E:$E),"")</f>
        <v>65</v>
      </c>
      <c r="Q735" s="30">
        <f>IFERROR(_xlfn.XLOOKUP($B735,'Ownership Metrics'!$A:$A,'Ownership Metrics'!$F:$F),"")</f>
        <v>5</v>
      </c>
      <c r="R735" s="30">
        <f>IFERROR(_xlfn.XLOOKUP($B735,'Ownership Metrics'!$A:$A,'Ownership Metrics'!$G:$G),"")</f>
        <v>55</v>
      </c>
      <c r="S735" s="27" t="str">
        <f>IFERROR(_xlfn.XLOOKUP($B735,'Ownership Metrics'!$A:$A,'Ownership Metrics'!$H:$H),"")</f>
        <v>Mayoritas</v>
      </c>
      <c r="T735" s="27" t="str">
        <f>IFERROR(_xlfn.XLOOKUP($B735,'Ownership Metrics'!$A:$A,'Ownership Metrics'!$I:$I),"")</f>
        <v>Sedang</v>
      </c>
      <c r="U735" s="27">
        <f>IF(COUNTIFS($B$2:$B735,$B735,$D$2:$D735,$D735)=1,1,0)</f>
        <v>1</v>
      </c>
      <c r="V735" s="27">
        <f t="shared" si="34"/>
        <v>1.29</v>
      </c>
      <c r="W735" s="27">
        <f t="shared" si="35"/>
        <v>5</v>
      </c>
      <c r="X735" s="27">
        <f t="shared" si="33"/>
        <v>1.2899999264999999</v>
      </c>
    </row>
    <row r="736" spans="1:24" x14ac:dyDescent="0.25">
      <c r="A736" s="26">
        <v>46265</v>
      </c>
      <c r="B736" s="27" t="s">
        <v>10248</v>
      </c>
      <c r="C736" s="27" t="s">
        <v>951</v>
      </c>
      <c r="D736" s="27" t="s">
        <v>260</v>
      </c>
      <c r="E736" s="27" t="s">
        <v>171</v>
      </c>
      <c r="F736" s="27" t="s">
        <v>32</v>
      </c>
      <c r="G736" s="27"/>
      <c r="H736" s="27" t="s">
        <v>33</v>
      </c>
      <c r="I736" s="28">
        <v>549051806</v>
      </c>
      <c r="J736" s="28">
        <v>0</v>
      </c>
      <c r="K736" s="28">
        <v>549051806</v>
      </c>
      <c r="L736" s="29">
        <v>1.47</v>
      </c>
      <c r="M736" s="29">
        <f>IFERROR(_xlfn.XLOOKUP($B736,'Ownership Metrics'!$A:$A,'Ownership Metrics'!$B:$B),"")</f>
        <v>32.24</v>
      </c>
      <c r="N736" s="28">
        <f>IFERROR(_xlfn.XLOOKUP($B736,'Ownership Metrics'!$A:$A,'Ownership Metrics'!$C:$C),"")</f>
        <v>3549</v>
      </c>
      <c r="O736" s="29">
        <f>IFERROR(_xlfn.XLOOKUP($B736,'Ownership Metrics'!$A:$A,'Ownership Metrics'!$D:$D),"")</f>
        <v>59.4</v>
      </c>
      <c r="P736" s="29">
        <f>IFERROR(_xlfn.XLOOKUP($B736,'Ownership Metrics'!$A:$A,'Ownership Metrics'!$E:$E),"")</f>
        <v>65</v>
      </c>
      <c r="Q736" s="30">
        <f>IFERROR(_xlfn.XLOOKUP($B736,'Ownership Metrics'!$A:$A,'Ownership Metrics'!$F:$F),"")</f>
        <v>5</v>
      </c>
      <c r="R736" s="30">
        <f>IFERROR(_xlfn.XLOOKUP($B736,'Ownership Metrics'!$A:$A,'Ownership Metrics'!$G:$G),"")</f>
        <v>55</v>
      </c>
      <c r="S736" s="27" t="str">
        <f>IFERROR(_xlfn.XLOOKUP($B736,'Ownership Metrics'!$A:$A,'Ownership Metrics'!$H:$H),"")</f>
        <v>Mayoritas</v>
      </c>
      <c r="T736" s="27" t="str">
        <f>IFERROR(_xlfn.XLOOKUP($B736,'Ownership Metrics'!$A:$A,'Ownership Metrics'!$I:$I),"")</f>
        <v>Sedang</v>
      </c>
      <c r="U736" s="27">
        <f>IF(COUNTIFS($B$2:$B736,$B736,$D$2:$D736,$D736)=1,1,0)</f>
        <v>1</v>
      </c>
      <c r="V736" s="27">
        <f t="shared" si="34"/>
        <v>1.47</v>
      </c>
      <c r="W736" s="27">
        <f t="shared" si="35"/>
        <v>4</v>
      </c>
      <c r="X736" s="27">
        <f t="shared" si="33"/>
        <v>1.4699999263999999</v>
      </c>
    </row>
    <row r="737" spans="1:24" x14ac:dyDescent="0.25">
      <c r="A737" s="26">
        <v>46265</v>
      </c>
      <c r="B737" s="27" t="s">
        <v>10249</v>
      </c>
      <c r="C737" s="27" t="s">
        <v>955</v>
      </c>
      <c r="D737" s="27" t="s">
        <v>106</v>
      </c>
      <c r="E737" s="27" t="s">
        <v>22</v>
      </c>
      <c r="F737" s="27" t="s">
        <v>23</v>
      </c>
      <c r="G737" s="27"/>
      <c r="H737" s="27"/>
      <c r="I737" s="28">
        <v>0</v>
      </c>
      <c r="J737" s="28">
        <v>79804867107</v>
      </c>
      <c r="K737" s="28">
        <v>79804867107</v>
      </c>
      <c r="L737" s="29">
        <v>52.66</v>
      </c>
      <c r="M737" s="29">
        <f>IFERROR(_xlfn.XLOOKUP($B737,'Ownership Metrics'!$A:$A,'Ownership Metrics'!$B:$B),"")</f>
        <v>41.37</v>
      </c>
      <c r="N737" s="28">
        <f>IFERROR(_xlfn.XLOOKUP($B737,'Ownership Metrics'!$A:$A,'Ownership Metrics'!$C:$C),"")</f>
        <v>2789</v>
      </c>
      <c r="O737" s="29">
        <f>IFERROR(_xlfn.XLOOKUP($B737,'Ownership Metrics'!$A:$A,'Ownership Metrics'!$D:$D),"")</f>
        <v>52.66</v>
      </c>
      <c r="P737" s="29">
        <f>IFERROR(_xlfn.XLOOKUP($B737,'Ownership Metrics'!$A:$A,'Ownership Metrics'!$E:$E),"")</f>
        <v>57.54</v>
      </c>
      <c r="Q737" s="30">
        <f>IFERROR(_xlfn.XLOOKUP($B737,'Ownership Metrics'!$A:$A,'Ownership Metrics'!$F:$F),"")</f>
        <v>4</v>
      </c>
      <c r="R737" s="30">
        <f>IFERROR(_xlfn.XLOOKUP($B737,'Ownership Metrics'!$A:$A,'Ownership Metrics'!$G:$G),"")</f>
        <v>50</v>
      </c>
      <c r="S737" s="27" t="str">
        <f>IFERROR(_xlfn.XLOOKUP($B737,'Ownership Metrics'!$A:$A,'Ownership Metrics'!$H:$H),"")</f>
        <v>Mayoritas</v>
      </c>
      <c r="T737" s="27" t="str">
        <f>IFERROR(_xlfn.XLOOKUP($B737,'Ownership Metrics'!$A:$A,'Ownership Metrics'!$I:$I),"")</f>
        <v>Sedang</v>
      </c>
      <c r="U737" s="27">
        <f>IF(COUNTIFS($B$2:$B737,$B737,$D$2:$D737,$D737)=1,1,0)</f>
        <v>1</v>
      </c>
      <c r="V737" s="27">
        <f t="shared" si="34"/>
        <v>52.66</v>
      </c>
      <c r="W737" s="27">
        <f t="shared" si="35"/>
        <v>1</v>
      </c>
      <c r="X737" s="27">
        <f t="shared" si="33"/>
        <v>52.659999926299996</v>
      </c>
    </row>
    <row r="738" spans="1:24" x14ac:dyDescent="0.25">
      <c r="A738" s="26">
        <v>46265</v>
      </c>
      <c r="B738" s="27" t="s">
        <v>10249</v>
      </c>
      <c r="C738" s="27" t="s">
        <v>955</v>
      </c>
      <c r="D738" s="27" t="s">
        <v>43</v>
      </c>
      <c r="E738" s="27" t="s">
        <v>44</v>
      </c>
      <c r="F738" s="27" t="s">
        <v>23</v>
      </c>
      <c r="G738" s="27"/>
      <c r="H738" s="27" t="s">
        <v>24</v>
      </c>
      <c r="I738" s="28">
        <v>1650917514</v>
      </c>
      <c r="J738" s="28">
        <v>0</v>
      </c>
      <c r="K738" s="28">
        <v>1650917514</v>
      </c>
      <c r="L738" s="29">
        <v>1.0900000000000001</v>
      </c>
      <c r="M738" s="29">
        <f>IFERROR(_xlfn.XLOOKUP($B738,'Ownership Metrics'!$A:$A,'Ownership Metrics'!$B:$B),"")</f>
        <v>41.37</v>
      </c>
      <c r="N738" s="28">
        <f>IFERROR(_xlfn.XLOOKUP($B738,'Ownership Metrics'!$A:$A,'Ownership Metrics'!$C:$C),"")</f>
        <v>2789</v>
      </c>
      <c r="O738" s="29">
        <f>IFERROR(_xlfn.XLOOKUP($B738,'Ownership Metrics'!$A:$A,'Ownership Metrics'!$D:$D),"")</f>
        <v>52.66</v>
      </c>
      <c r="P738" s="29">
        <f>IFERROR(_xlfn.XLOOKUP($B738,'Ownership Metrics'!$A:$A,'Ownership Metrics'!$E:$E),"")</f>
        <v>57.54</v>
      </c>
      <c r="Q738" s="30">
        <f>IFERROR(_xlfn.XLOOKUP($B738,'Ownership Metrics'!$A:$A,'Ownership Metrics'!$F:$F),"")</f>
        <v>4</v>
      </c>
      <c r="R738" s="30">
        <f>IFERROR(_xlfn.XLOOKUP($B738,'Ownership Metrics'!$A:$A,'Ownership Metrics'!$G:$G),"")</f>
        <v>50</v>
      </c>
      <c r="S738" s="27" t="str">
        <f>IFERROR(_xlfn.XLOOKUP($B738,'Ownership Metrics'!$A:$A,'Ownership Metrics'!$H:$H),"")</f>
        <v>Mayoritas</v>
      </c>
      <c r="T738" s="27" t="str">
        <f>IFERROR(_xlfn.XLOOKUP($B738,'Ownership Metrics'!$A:$A,'Ownership Metrics'!$I:$I),"")</f>
        <v>Sedang</v>
      </c>
      <c r="U738" s="27">
        <f>IF(COUNTIFS($B$2:$B738,$B738,$D$2:$D738,$D738)=1,1,0)</f>
        <v>1</v>
      </c>
      <c r="V738" s="27">
        <f t="shared" si="34"/>
        <v>1.0900000000000001</v>
      </c>
      <c r="W738" s="27">
        <f t="shared" si="35"/>
        <v>4</v>
      </c>
      <c r="X738" s="27">
        <f t="shared" si="33"/>
        <v>1.0899999262</v>
      </c>
    </row>
    <row r="739" spans="1:24" x14ac:dyDescent="0.25">
      <c r="A739" s="26">
        <v>46265</v>
      </c>
      <c r="B739" s="27" t="s">
        <v>10249</v>
      </c>
      <c r="C739" s="27" t="s">
        <v>955</v>
      </c>
      <c r="D739" s="27" t="s">
        <v>956</v>
      </c>
      <c r="E739" s="27" t="s">
        <v>258</v>
      </c>
      <c r="F739" s="27" t="s">
        <v>23</v>
      </c>
      <c r="G739" s="27"/>
      <c r="H739" s="27" t="s">
        <v>24</v>
      </c>
      <c r="I739" s="28">
        <v>5498021834</v>
      </c>
      <c r="J739" s="28">
        <v>0</v>
      </c>
      <c r="K739" s="28">
        <v>5498021834</v>
      </c>
      <c r="L739" s="29">
        <v>3.63</v>
      </c>
      <c r="M739" s="29">
        <f>IFERROR(_xlfn.XLOOKUP($B739,'Ownership Metrics'!$A:$A,'Ownership Metrics'!$B:$B),"")</f>
        <v>41.37</v>
      </c>
      <c r="N739" s="28">
        <f>IFERROR(_xlfn.XLOOKUP($B739,'Ownership Metrics'!$A:$A,'Ownership Metrics'!$C:$C),"")</f>
        <v>2789</v>
      </c>
      <c r="O739" s="29">
        <f>IFERROR(_xlfn.XLOOKUP($B739,'Ownership Metrics'!$A:$A,'Ownership Metrics'!$D:$D),"")</f>
        <v>52.66</v>
      </c>
      <c r="P739" s="29">
        <f>IFERROR(_xlfn.XLOOKUP($B739,'Ownership Metrics'!$A:$A,'Ownership Metrics'!$E:$E),"")</f>
        <v>57.54</v>
      </c>
      <c r="Q739" s="30">
        <f>IFERROR(_xlfn.XLOOKUP($B739,'Ownership Metrics'!$A:$A,'Ownership Metrics'!$F:$F),"")</f>
        <v>4</v>
      </c>
      <c r="R739" s="30">
        <f>IFERROR(_xlfn.XLOOKUP($B739,'Ownership Metrics'!$A:$A,'Ownership Metrics'!$G:$G),"")</f>
        <v>50</v>
      </c>
      <c r="S739" s="27" t="str">
        <f>IFERROR(_xlfn.XLOOKUP($B739,'Ownership Metrics'!$A:$A,'Ownership Metrics'!$H:$H),"")</f>
        <v>Mayoritas</v>
      </c>
      <c r="T739" s="27" t="str">
        <f>IFERROR(_xlfn.XLOOKUP($B739,'Ownership Metrics'!$A:$A,'Ownership Metrics'!$I:$I),"")</f>
        <v>Sedang</v>
      </c>
      <c r="U739" s="27">
        <f>IF(COUNTIFS($B$2:$B739,$B739,$D$2:$D739,$D739)=1,1,0)</f>
        <v>1</v>
      </c>
      <c r="V739" s="27">
        <f t="shared" si="34"/>
        <v>3.63</v>
      </c>
      <c r="W739" s="27">
        <f t="shared" si="35"/>
        <v>2</v>
      </c>
      <c r="X739" s="27">
        <f t="shared" si="33"/>
        <v>3.6299999261</v>
      </c>
    </row>
    <row r="740" spans="1:24" x14ac:dyDescent="0.25">
      <c r="A740" s="26">
        <v>46265</v>
      </c>
      <c r="B740" s="27" t="s">
        <v>10249</v>
      </c>
      <c r="C740" s="27" t="s">
        <v>955</v>
      </c>
      <c r="D740" s="27" t="s">
        <v>260</v>
      </c>
      <c r="E740" s="27" t="s">
        <v>171</v>
      </c>
      <c r="F740" s="27" t="s">
        <v>32</v>
      </c>
      <c r="G740" s="27"/>
      <c r="H740" s="27" t="s">
        <v>33</v>
      </c>
      <c r="I740" s="28">
        <v>1889207958</v>
      </c>
      <c r="J740" s="28">
        <v>0</v>
      </c>
      <c r="K740" s="28">
        <v>1889207958</v>
      </c>
      <c r="L740" s="29">
        <v>1.25</v>
      </c>
      <c r="M740" s="29">
        <f>IFERROR(_xlfn.XLOOKUP($B740,'Ownership Metrics'!$A:$A,'Ownership Metrics'!$B:$B),"")</f>
        <v>41.37</v>
      </c>
      <c r="N740" s="28">
        <f>IFERROR(_xlfn.XLOOKUP($B740,'Ownership Metrics'!$A:$A,'Ownership Metrics'!$C:$C),"")</f>
        <v>2789</v>
      </c>
      <c r="O740" s="29">
        <f>IFERROR(_xlfn.XLOOKUP($B740,'Ownership Metrics'!$A:$A,'Ownership Metrics'!$D:$D),"")</f>
        <v>52.66</v>
      </c>
      <c r="P740" s="29">
        <f>IFERROR(_xlfn.XLOOKUP($B740,'Ownership Metrics'!$A:$A,'Ownership Metrics'!$E:$E),"")</f>
        <v>57.54</v>
      </c>
      <c r="Q740" s="30">
        <f>IFERROR(_xlfn.XLOOKUP($B740,'Ownership Metrics'!$A:$A,'Ownership Metrics'!$F:$F),"")</f>
        <v>4</v>
      </c>
      <c r="R740" s="30">
        <f>IFERROR(_xlfn.XLOOKUP($B740,'Ownership Metrics'!$A:$A,'Ownership Metrics'!$G:$G),"")</f>
        <v>50</v>
      </c>
      <c r="S740" s="27" t="str">
        <f>IFERROR(_xlfn.XLOOKUP($B740,'Ownership Metrics'!$A:$A,'Ownership Metrics'!$H:$H),"")</f>
        <v>Mayoritas</v>
      </c>
      <c r="T740" s="27" t="str">
        <f>IFERROR(_xlfn.XLOOKUP($B740,'Ownership Metrics'!$A:$A,'Ownership Metrics'!$I:$I),"")</f>
        <v>Sedang</v>
      </c>
      <c r="U740" s="27">
        <f>IF(COUNTIFS($B$2:$B740,$B740,$D$2:$D740,$D740)=1,1,0)</f>
        <v>1</v>
      </c>
      <c r="V740" s="27">
        <f t="shared" si="34"/>
        <v>1.25</v>
      </c>
      <c r="W740" s="27">
        <f t="shared" si="35"/>
        <v>3</v>
      </c>
      <c r="X740" s="27">
        <f t="shared" si="33"/>
        <v>1.2499999260000001</v>
      </c>
    </row>
    <row r="741" spans="1:24" x14ac:dyDescent="0.25">
      <c r="A741" s="26">
        <v>46265</v>
      </c>
      <c r="B741" s="27" t="s">
        <v>10250</v>
      </c>
      <c r="C741" s="27" t="s">
        <v>958</v>
      </c>
      <c r="D741" s="27" t="s">
        <v>959</v>
      </c>
      <c r="E741" s="27" t="s">
        <v>22</v>
      </c>
      <c r="F741" s="27" t="s">
        <v>23</v>
      </c>
      <c r="G741" s="27"/>
      <c r="H741" s="27" t="s">
        <v>24</v>
      </c>
      <c r="I741" s="28">
        <v>5997334652</v>
      </c>
      <c r="J741" s="28">
        <v>0</v>
      </c>
      <c r="K741" s="28">
        <v>5997334652</v>
      </c>
      <c r="L741" s="29">
        <v>70.73</v>
      </c>
      <c r="M741" s="29">
        <f>IFERROR(_xlfn.XLOOKUP($B741,'Ownership Metrics'!$A:$A,'Ownership Metrics'!$B:$B),"")</f>
        <v>7.35</v>
      </c>
      <c r="N741" s="28">
        <f>IFERROR(_xlfn.XLOOKUP($B741,'Ownership Metrics'!$A:$A,'Ownership Metrics'!$C:$C),"")</f>
        <v>5221</v>
      </c>
      <c r="O741" s="29">
        <f>IFERROR(_xlfn.XLOOKUP($B741,'Ownership Metrics'!$A:$A,'Ownership Metrics'!$D:$D),"")</f>
        <v>70.73</v>
      </c>
      <c r="P741" s="29">
        <f>IFERROR(_xlfn.XLOOKUP($B741,'Ownership Metrics'!$A:$A,'Ownership Metrics'!$E:$E),"")</f>
        <v>90.8</v>
      </c>
      <c r="Q741" s="30">
        <f>IFERROR(_xlfn.XLOOKUP($B741,'Ownership Metrics'!$A:$A,'Ownership Metrics'!$F:$F),"")</f>
        <v>4</v>
      </c>
      <c r="R741" s="30">
        <f>IFERROR(_xlfn.XLOOKUP($B741,'Ownership Metrics'!$A:$A,'Ownership Metrics'!$G:$G),"")</f>
        <v>72</v>
      </c>
      <c r="S741" s="27" t="str">
        <f>IFERROR(_xlfn.XLOOKUP($B741,'Ownership Metrics'!$A:$A,'Ownership Metrics'!$H:$H),"")</f>
        <v>Mayoritas</v>
      </c>
      <c r="T741" s="27" t="str">
        <f>IFERROR(_xlfn.XLOOKUP($B741,'Ownership Metrics'!$A:$A,'Ownership Metrics'!$I:$I),"")</f>
        <v>Tinggi</v>
      </c>
      <c r="U741" s="27">
        <f>IF(COUNTIFS($B$2:$B741,$B741,$D$2:$D741,$D741)=1,1,0)</f>
        <v>1</v>
      </c>
      <c r="V741" s="27">
        <f t="shared" si="34"/>
        <v>70.73</v>
      </c>
      <c r="W741" s="27">
        <f t="shared" si="35"/>
        <v>1</v>
      </c>
      <c r="X741" s="27">
        <f t="shared" si="33"/>
        <v>70.729999925900003</v>
      </c>
    </row>
    <row r="742" spans="1:24" x14ac:dyDescent="0.25">
      <c r="A742" s="26">
        <v>46265</v>
      </c>
      <c r="B742" s="27" t="s">
        <v>10250</v>
      </c>
      <c r="C742" s="27" t="s">
        <v>958</v>
      </c>
      <c r="D742" s="27" t="s">
        <v>960</v>
      </c>
      <c r="E742" s="27" t="s">
        <v>22</v>
      </c>
      <c r="F742" s="27" t="s">
        <v>23</v>
      </c>
      <c r="G742" s="27"/>
      <c r="H742" s="27" t="s">
        <v>24</v>
      </c>
      <c r="I742" s="28">
        <v>635536000</v>
      </c>
      <c r="J742" s="28">
        <v>0</v>
      </c>
      <c r="K742" s="28">
        <v>635536000</v>
      </c>
      <c r="L742" s="29">
        <v>7.49</v>
      </c>
      <c r="M742" s="29">
        <f>IFERROR(_xlfn.XLOOKUP($B742,'Ownership Metrics'!$A:$A,'Ownership Metrics'!$B:$B),"")</f>
        <v>7.35</v>
      </c>
      <c r="N742" s="28">
        <f>IFERROR(_xlfn.XLOOKUP($B742,'Ownership Metrics'!$A:$A,'Ownership Metrics'!$C:$C),"")</f>
        <v>5221</v>
      </c>
      <c r="O742" s="29">
        <f>IFERROR(_xlfn.XLOOKUP($B742,'Ownership Metrics'!$A:$A,'Ownership Metrics'!$D:$D),"")</f>
        <v>70.73</v>
      </c>
      <c r="P742" s="29">
        <f>IFERROR(_xlfn.XLOOKUP($B742,'Ownership Metrics'!$A:$A,'Ownership Metrics'!$E:$E),"")</f>
        <v>90.8</v>
      </c>
      <c r="Q742" s="30">
        <f>IFERROR(_xlfn.XLOOKUP($B742,'Ownership Metrics'!$A:$A,'Ownership Metrics'!$F:$F),"")</f>
        <v>4</v>
      </c>
      <c r="R742" s="30">
        <f>IFERROR(_xlfn.XLOOKUP($B742,'Ownership Metrics'!$A:$A,'Ownership Metrics'!$G:$G),"")</f>
        <v>72</v>
      </c>
      <c r="S742" s="27" t="str">
        <f>IFERROR(_xlfn.XLOOKUP($B742,'Ownership Metrics'!$A:$A,'Ownership Metrics'!$H:$H),"")</f>
        <v>Mayoritas</v>
      </c>
      <c r="T742" s="27" t="str">
        <f>IFERROR(_xlfn.XLOOKUP($B742,'Ownership Metrics'!$A:$A,'Ownership Metrics'!$I:$I),"")</f>
        <v>Tinggi</v>
      </c>
      <c r="U742" s="27">
        <f>IF(COUNTIFS($B$2:$B742,$B742,$D$2:$D742,$D742)=1,1,0)</f>
        <v>1</v>
      </c>
      <c r="V742" s="27">
        <f t="shared" si="34"/>
        <v>7.49</v>
      </c>
      <c r="W742" s="27">
        <f t="shared" si="35"/>
        <v>3</v>
      </c>
      <c r="X742" s="27">
        <f t="shared" si="33"/>
        <v>7.4899999258000003</v>
      </c>
    </row>
    <row r="743" spans="1:24" x14ac:dyDescent="0.25">
      <c r="A743" s="26">
        <v>46265</v>
      </c>
      <c r="B743" s="27" t="s">
        <v>10250</v>
      </c>
      <c r="C743" s="27" t="s">
        <v>958</v>
      </c>
      <c r="D743" s="27" t="s">
        <v>961</v>
      </c>
      <c r="E743" s="27" t="s">
        <v>22</v>
      </c>
      <c r="F743" s="27" t="s">
        <v>32</v>
      </c>
      <c r="G743" s="27"/>
      <c r="H743" s="27" t="s">
        <v>33</v>
      </c>
      <c r="I743" s="28">
        <v>1066666666</v>
      </c>
      <c r="J743" s="28">
        <v>0</v>
      </c>
      <c r="K743" s="28">
        <v>1066666666</v>
      </c>
      <c r="L743" s="29">
        <v>12.58</v>
      </c>
      <c r="M743" s="29">
        <f>IFERROR(_xlfn.XLOOKUP($B743,'Ownership Metrics'!$A:$A,'Ownership Metrics'!$B:$B),"")</f>
        <v>7.35</v>
      </c>
      <c r="N743" s="28">
        <f>IFERROR(_xlfn.XLOOKUP($B743,'Ownership Metrics'!$A:$A,'Ownership Metrics'!$C:$C),"")</f>
        <v>5221</v>
      </c>
      <c r="O743" s="29">
        <f>IFERROR(_xlfn.XLOOKUP($B743,'Ownership Metrics'!$A:$A,'Ownership Metrics'!$D:$D),"")</f>
        <v>70.73</v>
      </c>
      <c r="P743" s="29">
        <f>IFERROR(_xlfn.XLOOKUP($B743,'Ownership Metrics'!$A:$A,'Ownership Metrics'!$E:$E),"")</f>
        <v>90.8</v>
      </c>
      <c r="Q743" s="30">
        <f>IFERROR(_xlfn.XLOOKUP($B743,'Ownership Metrics'!$A:$A,'Ownership Metrics'!$F:$F),"")</f>
        <v>4</v>
      </c>
      <c r="R743" s="30">
        <f>IFERROR(_xlfn.XLOOKUP($B743,'Ownership Metrics'!$A:$A,'Ownership Metrics'!$G:$G),"")</f>
        <v>72</v>
      </c>
      <c r="S743" s="27" t="str">
        <f>IFERROR(_xlfn.XLOOKUP($B743,'Ownership Metrics'!$A:$A,'Ownership Metrics'!$H:$H),"")</f>
        <v>Mayoritas</v>
      </c>
      <c r="T743" s="27" t="str">
        <f>IFERROR(_xlfn.XLOOKUP($B743,'Ownership Metrics'!$A:$A,'Ownership Metrics'!$I:$I),"")</f>
        <v>Tinggi</v>
      </c>
      <c r="U743" s="27">
        <f>IF(COUNTIFS($B$2:$B743,$B743,$D$2:$D743,$D743)=1,1,0)</f>
        <v>1</v>
      </c>
      <c r="V743" s="27">
        <f t="shared" si="34"/>
        <v>12.58</v>
      </c>
      <c r="W743" s="27">
        <f t="shared" si="35"/>
        <v>2</v>
      </c>
      <c r="X743" s="27">
        <f t="shared" si="33"/>
        <v>12.579999925699999</v>
      </c>
    </row>
    <row r="744" spans="1:24" x14ac:dyDescent="0.25">
      <c r="A744" s="26">
        <v>46265</v>
      </c>
      <c r="B744" s="27" t="s">
        <v>10250</v>
      </c>
      <c r="C744" s="27" t="s">
        <v>958</v>
      </c>
      <c r="D744" s="27" t="s">
        <v>962</v>
      </c>
      <c r="E744" s="27" t="s">
        <v>114</v>
      </c>
      <c r="F744" s="27" t="s">
        <v>32</v>
      </c>
      <c r="G744" s="27"/>
      <c r="H744" s="27" t="s">
        <v>64</v>
      </c>
      <c r="I744" s="28">
        <v>157000000</v>
      </c>
      <c r="J744" s="28">
        <v>0</v>
      </c>
      <c r="K744" s="28">
        <v>157000000</v>
      </c>
      <c r="L744" s="29">
        <v>1.85</v>
      </c>
      <c r="M744" s="29">
        <f>IFERROR(_xlfn.XLOOKUP($B744,'Ownership Metrics'!$A:$A,'Ownership Metrics'!$B:$B),"")</f>
        <v>7.35</v>
      </c>
      <c r="N744" s="28">
        <f>IFERROR(_xlfn.XLOOKUP($B744,'Ownership Metrics'!$A:$A,'Ownership Metrics'!$C:$C),"")</f>
        <v>5221</v>
      </c>
      <c r="O744" s="29">
        <f>IFERROR(_xlfn.XLOOKUP($B744,'Ownership Metrics'!$A:$A,'Ownership Metrics'!$D:$D),"")</f>
        <v>70.73</v>
      </c>
      <c r="P744" s="29">
        <f>IFERROR(_xlfn.XLOOKUP($B744,'Ownership Metrics'!$A:$A,'Ownership Metrics'!$E:$E),"")</f>
        <v>90.8</v>
      </c>
      <c r="Q744" s="30">
        <f>IFERROR(_xlfn.XLOOKUP($B744,'Ownership Metrics'!$A:$A,'Ownership Metrics'!$F:$F),"")</f>
        <v>4</v>
      </c>
      <c r="R744" s="30">
        <f>IFERROR(_xlfn.XLOOKUP($B744,'Ownership Metrics'!$A:$A,'Ownership Metrics'!$G:$G),"")</f>
        <v>72</v>
      </c>
      <c r="S744" s="27" t="str">
        <f>IFERROR(_xlfn.XLOOKUP($B744,'Ownership Metrics'!$A:$A,'Ownership Metrics'!$H:$H),"")</f>
        <v>Mayoritas</v>
      </c>
      <c r="T744" s="27" t="str">
        <f>IFERROR(_xlfn.XLOOKUP($B744,'Ownership Metrics'!$A:$A,'Ownership Metrics'!$I:$I),"")</f>
        <v>Tinggi</v>
      </c>
      <c r="U744" s="27">
        <f>IF(COUNTIFS($B$2:$B744,$B744,$D$2:$D744,$D744)=1,1,0)</f>
        <v>1</v>
      </c>
      <c r="V744" s="27">
        <f t="shared" si="34"/>
        <v>1.85</v>
      </c>
      <c r="W744" s="27">
        <f t="shared" si="35"/>
        <v>4</v>
      </c>
      <c r="X744" s="27">
        <f t="shared" si="33"/>
        <v>1.8499999256000002</v>
      </c>
    </row>
    <row r="745" spans="1:24" x14ac:dyDescent="0.25">
      <c r="A745" s="26">
        <v>46265</v>
      </c>
      <c r="B745" s="27" t="s">
        <v>10251</v>
      </c>
      <c r="C745" s="27" t="s">
        <v>964</v>
      </c>
      <c r="D745" s="27" t="s">
        <v>965</v>
      </c>
      <c r="E745" s="27" t="s">
        <v>22</v>
      </c>
      <c r="F745" s="27" t="s">
        <v>23</v>
      </c>
      <c r="G745" s="27"/>
      <c r="H745" s="27" t="s">
        <v>24</v>
      </c>
      <c r="I745" s="28">
        <v>178971567</v>
      </c>
      <c r="J745" s="28">
        <v>0</v>
      </c>
      <c r="K745" s="28">
        <v>178971567</v>
      </c>
      <c r="L745" s="29">
        <v>4.87</v>
      </c>
      <c r="M745" s="29">
        <f>IFERROR(_xlfn.XLOOKUP($B745,'Ownership Metrics'!$A:$A,'Ownership Metrics'!$B:$B),"")</f>
        <v>1.43</v>
      </c>
      <c r="N745" s="28">
        <f>IFERROR(_xlfn.XLOOKUP($B745,'Ownership Metrics'!$A:$A,'Ownership Metrics'!$C:$C),"")</f>
        <v>5736</v>
      </c>
      <c r="O745" s="29">
        <f>IFERROR(_xlfn.XLOOKUP($B745,'Ownership Metrics'!$A:$A,'Ownership Metrics'!$D:$D),"")</f>
        <v>75</v>
      </c>
      <c r="P745" s="29">
        <f>IFERROR(_xlfn.XLOOKUP($B745,'Ownership Metrics'!$A:$A,'Ownership Metrics'!$E:$E),"")</f>
        <v>84.88</v>
      </c>
      <c r="Q745" s="30">
        <f>IFERROR(_xlfn.XLOOKUP($B745,'Ownership Metrics'!$A:$A,'Ownership Metrics'!$F:$F),"")</f>
        <v>6</v>
      </c>
      <c r="R745" s="30">
        <f>IFERROR(_xlfn.XLOOKUP($B745,'Ownership Metrics'!$A:$A,'Ownership Metrics'!$G:$G),"")</f>
        <v>70</v>
      </c>
      <c r="S745" s="27" t="str">
        <f>IFERROR(_xlfn.XLOOKUP($B745,'Ownership Metrics'!$A:$A,'Ownership Metrics'!$H:$H),"")</f>
        <v>Mayoritas</v>
      </c>
      <c r="T745" s="27" t="str">
        <f>IFERROR(_xlfn.XLOOKUP($B745,'Ownership Metrics'!$A:$A,'Ownership Metrics'!$I:$I),"")</f>
        <v>Tinggi</v>
      </c>
      <c r="U745" s="27">
        <f>IF(COUNTIFS($B$2:$B745,$B745,$D$2:$D745,$D745)=1,1,0)</f>
        <v>1</v>
      </c>
      <c r="V745" s="27">
        <f t="shared" si="34"/>
        <v>4.87</v>
      </c>
      <c r="W745" s="27">
        <f t="shared" si="35"/>
        <v>4</v>
      </c>
      <c r="X745" s="27">
        <f t="shared" si="33"/>
        <v>4.8699999255000002</v>
      </c>
    </row>
    <row r="746" spans="1:24" x14ac:dyDescent="0.25">
      <c r="A746" s="26">
        <v>46265</v>
      </c>
      <c r="B746" s="27" t="s">
        <v>10251</v>
      </c>
      <c r="C746" s="27" t="s">
        <v>964</v>
      </c>
      <c r="D746" s="27" t="s">
        <v>966</v>
      </c>
      <c r="E746" s="27" t="s">
        <v>22</v>
      </c>
      <c r="F746" s="27" t="s">
        <v>23</v>
      </c>
      <c r="G746" s="27"/>
      <c r="H746" s="27" t="s">
        <v>24</v>
      </c>
      <c r="I746" s="28">
        <v>2756042477</v>
      </c>
      <c r="J746" s="28">
        <v>0</v>
      </c>
      <c r="K746" s="28">
        <v>2756042477</v>
      </c>
      <c r="L746" s="29">
        <v>75</v>
      </c>
      <c r="M746" s="29">
        <f>IFERROR(_xlfn.XLOOKUP($B746,'Ownership Metrics'!$A:$A,'Ownership Metrics'!$B:$B),"")</f>
        <v>1.43</v>
      </c>
      <c r="N746" s="28">
        <f>IFERROR(_xlfn.XLOOKUP($B746,'Ownership Metrics'!$A:$A,'Ownership Metrics'!$C:$C),"")</f>
        <v>5736</v>
      </c>
      <c r="O746" s="29">
        <f>IFERROR(_xlfn.XLOOKUP($B746,'Ownership Metrics'!$A:$A,'Ownership Metrics'!$D:$D),"")</f>
        <v>75</v>
      </c>
      <c r="P746" s="29">
        <f>IFERROR(_xlfn.XLOOKUP($B746,'Ownership Metrics'!$A:$A,'Ownership Metrics'!$E:$E),"")</f>
        <v>84.88</v>
      </c>
      <c r="Q746" s="30">
        <f>IFERROR(_xlfn.XLOOKUP($B746,'Ownership Metrics'!$A:$A,'Ownership Metrics'!$F:$F),"")</f>
        <v>6</v>
      </c>
      <c r="R746" s="30">
        <f>IFERROR(_xlfn.XLOOKUP($B746,'Ownership Metrics'!$A:$A,'Ownership Metrics'!$G:$G),"")</f>
        <v>70</v>
      </c>
      <c r="S746" s="27" t="str">
        <f>IFERROR(_xlfn.XLOOKUP($B746,'Ownership Metrics'!$A:$A,'Ownership Metrics'!$H:$H),"")</f>
        <v>Mayoritas</v>
      </c>
      <c r="T746" s="27" t="str">
        <f>IFERROR(_xlfn.XLOOKUP($B746,'Ownership Metrics'!$A:$A,'Ownership Metrics'!$I:$I),"")</f>
        <v>Tinggi</v>
      </c>
      <c r="U746" s="27">
        <f>IF(COUNTIFS($B$2:$B746,$B746,$D$2:$D746,$D746)=1,1,0)</f>
        <v>1</v>
      </c>
      <c r="V746" s="27">
        <f t="shared" si="34"/>
        <v>75</v>
      </c>
      <c r="W746" s="27">
        <f t="shared" si="35"/>
        <v>1</v>
      </c>
      <c r="X746" s="27">
        <f t="shared" si="33"/>
        <v>74.999999925400004</v>
      </c>
    </row>
    <row r="747" spans="1:24" x14ac:dyDescent="0.25">
      <c r="A747" s="26">
        <v>46265</v>
      </c>
      <c r="B747" s="27" t="s">
        <v>10251</v>
      </c>
      <c r="C747" s="27" t="s">
        <v>964</v>
      </c>
      <c r="D747" s="27" t="s">
        <v>967</v>
      </c>
      <c r="E747" s="27" t="s">
        <v>22</v>
      </c>
      <c r="F747" s="27" t="s">
        <v>23</v>
      </c>
      <c r="G747" s="27"/>
      <c r="H747" s="27" t="s">
        <v>24</v>
      </c>
      <c r="I747" s="28">
        <v>155778973</v>
      </c>
      <c r="J747" s="28">
        <v>0</v>
      </c>
      <c r="K747" s="28">
        <v>155778973</v>
      </c>
      <c r="L747" s="29">
        <v>4.24</v>
      </c>
      <c r="M747" s="29">
        <f>IFERROR(_xlfn.XLOOKUP($B747,'Ownership Metrics'!$A:$A,'Ownership Metrics'!$B:$B),"")</f>
        <v>1.43</v>
      </c>
      <c r="N747" s="28">
        <f>IFERROR(_xlfn.XLOOKUP($B747,'Ownership Metrics'!$A:$A,'Ownership Metrics'!$C:$C),"")</f>
        <v>5736</v>
      </c>
      <c r="O747" s="29">
        <f>IFERROR(_xlfn.XLOOKUP($B747,'Ownership Metrics'!$A:$A,'Ownership Metrics'!$D:$D),"")</f>
        <v>75</v>
      </c>
      <c r="P747" s="29">
        <f>IFERROR(_xlfn.XLOOKUP($B747,'Ownership Metrics'!$A:$A,'Ownership Metrics'!$E:$E),"")</f>
        <v>84.88</v>
      </c>
      <c r="Q747" s="30">
        <f>IFERROR(_xlfn.XLOOKUP($B747,'Ownership Metrics'!$A:$A,'Ownership Metrics'!$F:$F),"")</f>
        <v>6</v>
      </c>
      <c r="R747" s="30">
        <f>IFERROR(_xlfn.XLOOKUP($B747,'Ownership Metrics'!$A:$A,'Ownership Metrics'!$G:$G),"")</f>
        <v>70</v>
      </c>
      <c r="S747" s="27" t="str">
        <f>IFERROR(_xlfn.XLOOKUP($B747,'Ownership Metrics'!$A:$A,'Ownership Metrics'!$H:$H),"")</f>
        <v>Mayoritas</v>
      </c>
      <c r="T747" s="27" t="str">
        <f>IFERROR(_xlfn.XLOOKUP($B747,'Ownership Metrics'!$A:$A,'Ownership Metrics'!$I:$I),"")</f>
        <v>Tinggi</v>
      </c>
      <c r="U747" s="27">
        <f>IF(COUNTIFS($B$2:$B747,$B747,$D$2:$D747,$D747)=1,1,0)</f>
        <v>1</v>
      </c>
      <c r="V747" s="27">
        <f t="shared" si="34"/>
        <v>4.24</v>
      </c>
      <c r="W747" s="27">
        <f t="shared" si="35"/>
        <v>6</v>
      </c>
      <c r="X747" s="27">
        <f t="shared" si="33"/>
        <v>4.2399999253000002</v>
      </c>
    </row>
    <row r="748" spans="1:24" x14ac:dyDescent="0.25">
      <c r="A748" s="26">
        <v>46265</v>
      </c>
      <c r="B748" s="27" t="s">
        <v>10251</v>
      </c>
      <c r="C748" s="27" t="s">
        <v>964</v>
      </c>
      <c r="D748" s="27" t="s">
        <v>968</v>
      </c>
      <c r="E748" s="27" t="s">
        <v>22</v>
      </c>
      <c r="F748" s="27" t="s">
        <v>23</v>
      </c>
      <c r="G748" s="27"/>
      <c r="H748" s="27" t="s">
        <v>24</v>
      </c>
      <c r="I748" s="28">
        <v>182533737</v>
      </c>
      <c r="J748" s="28">
        <v>0</v>
      </c>
      <c r="K748" s="28">
        <v>182533737</v>
      </c>
      <c r="L748" s="29">
        <v>4.97</v>
      </c>
      <c r="M748" s="29">
        <f>IFERROR(_xlfn.XLOOKUP($B748,'Ownership Metrics'!$A:$A,'Ownership Metrics'!$B:$B),"")</f>
        <v>1.43</v>
      </c>
      <c r="N748" s="28">
        <f>IFERROR(_xlfn.XLOOKUP($B748,'Ownership Metrics'!$A:$A,'Ownership Metrics'!$C:$C),"")</f>
        <v>5736</v>
      </c>
      <c r="O748" s="29">
        <f>IFERROR(_xlfn.XLOOKUP($B748,'Ownership Metrics'!$A:$A,'Ownership Metrics'!$D:$D),"")</f>
        <v>75</v>
      </c>
      <c r="P748" s="29">
        <f>IFERROR(_xlfn.XLOOKUP($B748,'Ownership Metrics'!$A:$A,'Ownership Metrics'!$E:$E),"")</f>
        <v>84.88</v>
      </c>
      <c r="Q748" s="30">
        <f>IFERROR(_xlfn.XLOOKUP($B748,'Ownership Metrics'!$A:$A,'Ownership Metrics'!$F:$F),"")</f>
        <v>6</v>
      </c>
      <c r="R748" s="30">
        <f>IFERROR(_xlfn.XLOOKUP($B748,'Ownership Metrics'!$A:$A,'Ownership Metrics'!$G:$G),"")</f>
        <v>70</v>
      </c>
      <c r="S748" s="27" t="str">
        <f>IFERROR(_xlfn.XLOOKUP($B748,'Ownership Metrics'!$A:$A,'Ownership Metrics'!$H:$H),"")</f>
        <v>Mayoritas</v>
      </c>
      <c r="T748" s="27" t="str">
        <f>IFERROR(_xlfn.XLOOKUP($B748,'Ownership Metrics'!$A:$A,'Ownership Metrics'!$I:$I),"")</f>
        <v>Tinggi</v>
      </c>
      <c r="U748" s="27">
        <f>IF(COUNTIFS($B$2:$B748,$B748,$D$2:$D748,$D748)=1,1,0)</f>
        <v>1</v>
      </c>
      <c r="V748" s="27">
        <f t="shared" si="34"/>
        <v>4.97</v>
      </c>
      <c r="W748" s="27">
        <f t="shared" si="35"/>
        <v>2</v>
      </c>
      <c r="X748" s="27">
        <f t="shared" si="33"/>
        <v>4.9699999251999998</v>
      </c>
    </row>
    <row r="749" spans="1:24" x14ac:dyDescent="0.25">
      <c r="A749" s="26">
        <v>46265</v>
      </c>
      <c r="B749" s="27" t="s">
        <v>10251</v>
      </c>
      <c r="C749" s="27" t="s">
        <v>964</v>
      </c>
      <c r="D749" s="27" t="s">
        <v>969</v>
      </c>
      <c r="E749" s="27" t="s">
        <v>26</v>
      </c>
      <c r="F749" s="27" t="s">
        <v>32</v>
      </c>
      <c r="G749" s="27"/>
      <c r="H749" s="27" t="s">
        <v>64</v>
      </c>
      <c r="I749" s="28">
        <v>168135751</v>
      </c>
      <c r="J749" s="28">
        <v>0</v>
      </c>
      <c r="K749" s="28">
        <v>168135751</v>
      </c>
      <c r="L749" s="29">
        <v>4.58</v>
      </c>
      <c r="M749" s="29">
        <f>IFERROR(_xlfn.XLOOKUP($B749,'Ownership Metrics'!$A:$A,'Ownership Metrics'!$B:$B),"")</f>
        <v>1.43</v>
      </c>
      <c r="N749" s="28">
        <f>IFERROR(_xlfn.XLOOKUP($B749,'Ownership Metrics'!$A:$A,'Ownership Metrics'!$C:$C),"")</f>
        <v>5736</v>
      </c>
      <c r="O749" s="29">
        <f>IFERROR(_xlfn.XLOOKUP($B749,'Ownership Metrics'!$A:$A,'Ownership Metrics'!$D:$D),"")</f>
        <v>75</v>
      </c>
      <c r="P749" s="29">
        <f>IFERROR(_xlfn.XLOOKUP($B749,'Ownership Metrics'!$A:$A,'Ownership Metrics'!$E:$E),"")</f>
        <v>84.88</v>
      </c>
      <c r="Q749" s="30">
        <f>IFERROR(_xlfn.XLOOKUP($B749,'Ownership Metrics'!$A:$A,'Ownership Metrics'!$F:$F),"")</f>
        <v>6</v>
      </c>
      <c r="R749" s="30">
        <f>IFERROR(_xlfn.XLOOKUP($B749,'Ownership Metrics'!$A:$A,'Ownership Metrics'!$G:$G),"")</f>
        <v>70</v>
      </c>
      <c r="S749" s="27" t="str">
        <f>IFERROR(_xlfn.XLOOKUP($B749,'Ownership Metrics'!$A:$A,'Ownership Metrics'!$H:$H),"")</f>
        <v>Mayoritas</v>
      </c>
      <c r="T749" s="27" t="str">
        <f>IFERROR(_xlfn.XLOOKUP($B749,'Ownership Metrics'!$A:$A,'Ownership Metrics'!$I:$I),"")</f>
        <v>Tinggi</v>
      </c>
      <c r="U749" s="27">
        <f>IF(COUNTIFS($B$2:$B749,$B749,$D$2:$D749,$D749)=1,1,0)</f>
        <v>1</v>
      </c>
      <c r="V749" s="27">
        <f t="shared" si="34"/>
        <v>4.58</v>
      </c>
      <c r="W749" s="27">
        <f t="shared" si="35"/>
        <v>5</v>
      </c>
      <c r="X749" s="27">
        <f t="shared" si="33"/>
        <v>4.5799999251000001</v>
      </c>
    </row>
    <row r="750" spans="1:24" x14ac:dyDescent="0.25">
      <c r="A750" s="26">
        <v>46265</v>
      </c>
      <c r="B750" s="27" t="s">
        <v>10251</v>
      </c>
      <c r="C750" s="27" t="s">
        <v>964</v>
      </c>
      <c r="D750" s="27" t="s">
        <v>970</v>
      </c>
      <c r="E750" s="27" t="s">
        <v>35</v>
      </c>
      <c r="F750" s="27" t="s">
        <v>23</v>
      </c>
      <c r="G750" s="27" t="s">
        <v>36</v>
      </c>
      <c r="H750" s="27" t="s">
        <v>24</v>
      </c>
      <c r="I750" s="28">
        <v>180471077</v>
      </c>
      <c r="J750" s="28">
        <v>0</v>
      </c>
      <c r="K750" s="28">
        <v>180471077</v>
      </c>
      <c r="L750" s="29">
        <v>4.91</v>
      </c>
      <c r="M750" s="29">
        <f>IFERROR(_xlfn.XLOOKUP($B750,'Ownership Metrics'!$A:$A,'Ownership Metrics'!$B:$B),"")</f>
        <v>1.43</v>
      </c>
      <c r="N750" s="28">
        <f>IFERROR(_xlfn.XLOOKUP($B750,'Ownership Metrics'!$A:$A,'Ownership Metrics'!$C:$C),"")</f>
        <v>5736</v>
      </c>
      <c r="O750" s="29">
        <f>IFERROR(_xlfn.XLOOKUP($B750,'Ownership Metrics'!$A:$A,'Ownership Metrics'!$D:$D),"")</f>
        <v>75</v>
      </c>
      <c r="P750" s="29">
        <f>IFERROR(_xlfn.XLOOKUP($B750,'Ownership Metrics'!$A:$A,'Ownership Metrics'!$E:$E),"")</f>
        <v>84.88</v>
      </c>
      <c r="Q750" s="30">
        <f>IFERROR(_xlfn.XLOOKUP($B750,'Ownership Metrics'!$A:$A,'Ownership Metrics'!$F:$F),"")</f>
        <v>6</v>
      </c>
      <c r="R750" s="30">
        <f>IFERROR(_xlfn.XLOOKUP($B750,'Ownership Metrics'!$A:$A,'Ownership Metrics'!$G:$G),"")</f>
        <v>70</v>
      </c>
      <c r="S750" s="27" t="str">
        <f>IFERROR(_xlfn.XLOOKUP($B750,'Ownership Metrics'!$A:$A,'Ownership Metrics'!$H:$H),"")</f>
        <v>Mayoritas</v>
      </c>
      <c r="T750" s="27" t="str">
        <f>IFERROR(_xlfn.XLOOKUP($B750,'Ownership Metrics'!$A:$A,'Ownership Metrics'!$I:$I),"")</f>
        <v>Tinggi</v>
      </c>
      <c r="U750" s="27">
        <f>IF(COUNTIFS($B$2:$B750,$B750,$D$2:$D750,$D750)=1,1,0)</f>
        <v>1</v>
      </c>
      <c r="V750" s="27">
        <f t="shared" si="34"/>
        <v>4.91</v>
      </c>
      <c r="W750" s="27">
        <f t="shared" si="35"/>
        <v>3</v>
      </c>
      <c r="X750" s="27">
        <f t="shared" si="33"/>
        <v>4.9099999250000002</v>
      </c>
    </row>
    <row r="751" spans="1:24" x14ac:dyDescent="0.25">
      <c r="A751" s="26">
        <v>46265</v>
      </c>
      <c r="B751" s="27" t="s">
        <v>10252</v>
      </c>
      <c r="C751" s="27" t="s">
        <v>972</v>
      </c>
      <c r="D751" s="27" t="s">
        <v>973</v>
      </c>
      <c r="E751" s="27"/>
      <c r="F751" s="27"/>
      <c r="G751" s="27"/>
      <c r="H751" s="27"/>
      <c r="I751" s="28">
        <v>0</v>
      </c>
      <c r="J751" s="28">
        <v>3499950000</v>
      </c>
      <c r="K751" s="28">
        <v>3499950000</v>
      </c>
      <c r="L751" s="29">
        <v>72.92</v>
      </c>
      <c r="M751" s="29">
        <f>IFERROR(_xlfn.XLOOKUP($B751,'Ownership Metrics'!$A:$A,'Ownership Metrics'!$B:$B),"")</f>
        <v>6.41</v>
      </c>
      <c r="N751" s="28">
        <f>IFERROR(_xlfn.XLOOKUP($B751,'Ownership Metrics'!$A:$A,'Ownership Metrics'!$C:$C),"")</f>
        <v>5599</v>
      </c>
      <c r="O751" s="29">
        <f>IFERROR(_xlfn.XLOOKUP($B751,'Ownership Metrics'!$A:$A,'Ownership Metrics'!$D:$D),"")</f>
        <v>72.92</v>
      </c>
      <c r="P751" s="29">
        <f>IFERROR(_xlfn.XLOOKUP($B751,'Ownership Metrics'!$A:$A,'Ownership Metrics'!$E:$E),"")</f>
        <v>91.2</v>
      </c>
      <c r="Q751" s="30">
        <f>IFERROR(_xlfn.XLOOKUP($B751,'Ownership Metrics'!$A:$A,'Ownership Metrics'!$F:$F),"")</f>
        <v>5</v>
      </c>
      <c r="R751" s="30">
        <f>IFERROR(_xlfn.XLOOKUP($B751,'Ownership Metrics'!$A:$A,'Ownership Metrics'!$G:$G),"")</f>
        <v>73</v>
      </c>
      <c r="S751" s="27" t="str">
        <f>IFERROR(_xlfn.XLOOKUP($B751,'Ownership Metrics'!$A:$A,'Ownership Metrics'!$H:$H),"")</f>
        <v>Mayoritas</v>
      </c>
      <c r="T751" s="27" t="str">
        <f>IFERROR(_xlfn.XLOOKUP($B751,'Ownership Metrics'!$A:$A,'Ownership Metrics'!$I:$I),"")</f>
        <v>Tinggi</v>
      </c>
      <c r="U751" s="27">
        <f>IF(COUNTIFS($B$2:$B751,$B751,$D$2:$D751,$D751)=1,1,0)</f>
        <v>1</v>
      </c>
      <c r="V751" s="27">
        <f t="shared" si="34"/>
        <v>72.92</v>
      </c>
      <c r="W751" s="27">
        <f t="shared" si="35"/>
        <v>1</v>
      </c>
      <c r="X751" s="27">
        <f t="shared" si="33"/>
        <v>72.919999924899997</v>
      </c>
    </row>
    <row r="752" spans="1:24" x14ac:dyDescent="0.25">
      <c r="A752" s="26">
        <v>46265</v>
      </c>
      <c r="B752" s="27" t="s">
        <v>10252</v>
      </c>
      <c r="C752" s="27" t="s">
        <v>972</v>
      </c>
      <c r="D752" s="27" t="s">
        <v>974</v>
      </c>
      <c r="E752" s="27" t="s">
        <v>51</v>
      </c>
      <c r="F752" s="27" t="s">
        <v>23</v>
      </c>
      <c r="G752" s="27"/>
      <c r="H752" s="27" t="s">
        <v>24</v>
      </c>
      <c r="I752" s="28">
        <v>796862800</v>
      </c>
      <c r="J752" s="28">
        <v>0</v>
      </c>
      <c r="K752" s="28">
        <v>796862800</v>
      </c>
      <c r="L752" s="29">
        <v>16.600000000000001</v>
      </c>
      <c r="M752" s="29">
        <f>IFERROR(_xlfn.XLOOKUP($B752,'Ownership Metrics'!$A:$A,'Ownership Metrics'!$B:$B),"")</f>
        <v>6.41</v>
      </c>
      <c r="N752" s="28">
        <f>IFERROR(_xlfn.XLOOKUP($B752,'Ownership Metrics'!$A:$A,'Ownership Metrics'!$C:$C),"")</f>
        <v>5599</v>
      </c>
      <c r="O752" s="29">
        <f>IFERROR(_xlfn.XLOOKUP($B752,'Ownership Metrics'!$A:$A,'Ownership Metrics'!$D:$D),"")</f>
        <v>72.92</v>
      </c>
      <c r="P752" s="29">
        <f>IFERROR(_xlfn.XLOOKUP($B752,'Ownership Metrics'!$A:$A,'Ownership Metrics'!$E:$E),"")</f>
        <v>91.2</v>
      </c>
      <c r="Q752" s="30">
        <f>IFERROR(_xlfn.XLOOKUP($B752,'Ownership Metrics'!$A:$A,'Ownership Metrics'!$F:$F),"")</f>
        <v>5</v>
      </c>
      <c r="R752" s="30">
        <f>IFERROR(_xlfn.XLOOKUP($B752,'Ownership Metrics'!$A:$A,'Ownership Metrics'!$G:$G),"")</f>
        <v>73</v>
      </c>
      <c r="S752" s="27" t="str">
        <f>IFERROR(_xlfn.XLOOKUP($B752,'Ownership Metrics'!$A:$A,'Ownership Metrics'!$H:$H),"")</f>
        <v>Mayoritas</v>
      </c>
      <c r="T752" s="27" t="str">
        <f>IFERROR(_xlfn.XLOOKUP($B752,'Ownership Metrics'!$A:$A,'Ownership Metrics'!$I:$I),"")</f>
        <v>Tinggi</v>
      </c>
      <c r="U752" s="27">
        <f>IF(COUNTIFS($B$2:$B752,$B752,$D$2:$D752,$D752)=1,1,0)</f>
        <v>1</v>
      </c>
      <c r="V752" s="27">
        <f t="shared" si="34"/>
        <v>16.600000000000001</v>
      </c>
      <c r="W752" s="27">
        <f t="shared" si="35"/>
        <v>2</v>
      </c>
      <c r="X752" s="27">
        <f t="shared" si="33"/>
        <v>16.599999924800002</v>
      </c>
    </row>
    <row r="753" spans="1:24" x14ac:dyDescent="0.25">
      <c r="A753" s="26">
        <v>46265</v>
      </c>
      <c r="B753" s="27" t="s">
        <v>10252</v>
      </c>
      <c r="C753" s="27" t="s">
        <v>972</v>
      </c>
      <c r="D753" s="27" t="s">
        <v>975</v>
      </c>
      <c r="E753" s="27" t="s">
        <v>35</v>
      </c>
      <c r="F753" s="27" t="s">
        <v>23</v>
      </c>
      <c r="G753" s="27" t="s">
        <v>36</v>
      </c>
      <c r="H753" s="27" t="s">
        <v>24</v>
      </c>
      <c r="I753" s="28">
        <v>65838700</v>
      </c>
      <c r="J753" s="28">
        <v>0</v>
      </c>
      <c r="K753" s="28">
        <v>65838700</v>
      </c>
      <c r="L753" s="29">
        <v>1.37</v>
      </c>
      <c r="M753" s="29">
        <f>IFERROR(_xlfn.XLOOKUP($B753,'Ownership Metrics'!$A:$A,'Ownership Metrics'!$B:$B),"")</f>
        <v>6.41</v>
      </c>
      <c r="N753" s="28">
        <f>IFERROR(_xlfn.XLOOKUP($B753,'Ownership Metrics'!$A:$A,'Ownership Metrics'!$C:$C),"")</f>
        <v>5599</v>
      </c>
      <c r="O753" s="29">
        <f>IFERROR(_xlfn.XLOOKUP($B753,'Ownership Metrics'!$A:$A,'Ownership Metrics'!$D:$D),"")</f>
        <v>72.92</v>
      </c>
      <c r="P753" s="29">
        <f>IFERROR(_xlfn.XLOOKUP($B753,'Ownership Metrics'!$A:$A,'Ownership Metrics'!$E:$E),"")</f>
        <v>91.2</v>
      </c>
      <c r="Q753" s="30">
        <f>IFERROR(_xlfn.XLOOKUP($B753,'Ownership Metrics'!$A:$A,'Ownership Metrics'!$F:$F),"")</f>
        <v>5</v>
      </c>
      <c r="R753" s="30">
        <f>IFERROR(_xlfn.XLOOKUP($B753,'Ownership Metrics'!$A:$A,'Ownership Metrics'!$G:$G),"")</f>
        <v>73</v>
      </c>
      <c r="S753" s="27" t="str">
        <f>IFERROR(_xlfn.XLOOKUP($B753,'Ownership Metrics'!$A:$A,'Ownership Metrics'!$H:$H),"")</f>
        <v>Mayoritas</v>
      </c>
      <c r="T753" s="27" t="str">
        <f>IFERROR(_xlfn.XLOOKUP($B753,'Ownership Metrics'!$A:$A,'Ownership Metrics'!$I:$I),"")</f>
        <v>Tinggi</v>
      </c>
      <c r="U753" s="27">
        <f>IF(COUNTIFS($B$2:$B753,$B753,$D$2:$D753,$D753)=1,1,0)</f>
        <v>1</v>
      </c>
      <c r="V753" s="27">
        <f t="shared" si="34"/>
        <v>1.37</v>
      </c>
      <c r="W753" s="27">
        <f t="shared" si="35"/>
        <v>4</v>
      </c>
      <c r="X753" s="27">
        <f t="shared" si="33"/>
        <v>1.3699999247000001</v>
      </c>
    </row>
    <row r="754" spans="1:24" x14ac:dyDescent="0.25">
      <c r="A754" s="26">
        <v>46265</v>
      </c>
      <c r="B754" s="27" t="s">
        <v>10252</v>
      </c>
      <c r="C754" s="27" t="s">
        <v>972</v>
      </c>
      <c r="D754" s="27" t="s">
        <v>337</v>
      </c>
      <c r="E754" s="27" t="s">
        <v>35</v>
      </c>
      <c r="F754" s="27" t="s">
        <v>23</v>
      </c>
      <c r="G754" s="27" t="s">
        <v>36</v>
      </c>
      <c r="H754" s="27" t="s">
        <v>24</v>
      </c>
      <c r="I754" s="28">
        <v>80546000</v>
      </c>
      <c r="J754" s="28">
        <v>0</v>
      </c>
      <c r="K754" s="28">
        <v>80546000</v>
      </c>
      <c r="L754" s="29">
        <v>1.68</v>
      </c>
      <c r="M754" s="29">
        <f>IFERROR(_xlfn.XLOOKUP($B754,'Ownership Metrics'!$A:$A,'Ownership Metrics'!$B:$B),"")</f>
        <v>6.41</v>
      </c>
      <c r="N754" s="28">
        <f>IFERROR(_xlfn.XLOOKUP($B754,'Ownership Metrics'!$A:$A,'Ownership Metrics'!$C:$C),"")</f>
        <v>5599</v>
      </c>
      <c r="O754" s="29">
        <f>IFERROR(_xlfn.XLOOKUP($B754,'Ownership Metrics'!$A:$A,'Ownership Metrics'!$D:$D),"")</f>
        <v>72.92</v>
      </c>
      <c r="P754" s="29">
        <f>IFERROR(_xlfn.XLOOKUP($B754,'Ownership Metrics'!$A:$A,'Ownership Metrics'!$E:$E),"")</f>
        <v>91.2</v>
      </c>
      <c r="Q754" s="30">
        <f>IFERROR(_xlfn.XLOOKUP($B754,'Ownership Metrics'!$A:$A,'Ownership Metrics'!$F:$F),"")</f>
        <v>5</v>
      </c>
      <c r="R754" s="30">
        <f>IFERROR(_xlfn.XLOOKUP($B754,'Ownership Metrics'!$A:$A,'Ownership Metrics'!$G:$G),"")</f>
        <v>73</v>
      </c>
      <c r="S754" s="27" t="str">
        <f>IFERROR(_xlfn.XLOOKUP($B754,'Ownership Metrics'!$A:$A,'Ownership Metrics'!$H:$H),"")</f>
        <v>Mayoritas</v>
      </c>
      <c r="T754" s="27" t="str">
        <f>IFERROR(_xlfn.XLOOKUP($B754,'Ownership Metrics'!$A:$A,'Ownership Metrics'!$I:$I),"")</f>
        <v>Tinggi</v>
      </c>
      <c r="U754" s="27">
        <f>IF(COUNTIFS($B$2:$B754,$B754,$D$2:$D754,$D754)=1,1,0)</f>
        <v>1</v>
      </c>
      <c r="V754" s="27">
        <f t="shared" si="34"/>
        <v>1.68</v>
      </c>
      <c r="W754" s="27">
        <f t="shared" si="35"/>
        <v>3</v>
      </c>
      <c r="X754" s="27">
        <f t="shared" si="33"/>
        <v>1.6799999245999999</v>
      </c>
    </row>
    <row r="755" spans="1:24" x14ac:dyDescent="0.25">
      <c r="A755" s="26">
        <v>46265</v>
      </c>
      <c r="B755" s="27" t="s">
        <v>10252</v>
      </c>
      <c r="C755" s="27" t="s">
        <v>972</v>
      </c>
      <c r="D755" s="27" t="s">
        <v>976</v>
      </c>
      <c r="E755" s="27" t="s">
        <v>35</v>
      </c>
      <c r="F755" s="27" t="s">
        <v>23</v>
      </c>
      <c r="G755" s="27" t="s">
        <v>36</v>
      </c>
      <c r="H755" s="27" t="s">
        <v>24</v>
      </c>
      <c r="I755" s="28">
        <v>48872300</v>
      </c>
      <c r="J755" s="28">
        <v>0</v>
      </c>
      <c r="K755" s="28">
        <v>48872300</v>
      </c>
      <c r="L755" s="29">
        <v>1.02</v>
      </c>
      <c r="M755" s="29">
        <f>IFERROR(_xlfn.XLOOKUP($B755,'Ownership Metrics'!$A:$A,'Ownership Metrics'!$B:$B),"")</f>
        <v>6.41</v>
      </c>
      <c r="N755" s="28">
        <f>IFERROR(_xlfn.XLOOKUP($B755,'Ownership Metrics'!$A:$A,'Ownership Metrics'!$C:$C),"")</f>
        <v>5599</v>
      </c>
      <c r="O755" s="29">
        <f>IFERROR(_xlfn.XLOOKUP($B755,'Ownership Metrics'!$A:$A,'Ownership Metrics'!$D:$D),"")</f>
        <v>72.92</v>
      </c>
      <c r="P755" s="29">
        <f>IFERROR(_xlfn.XLOOKUP($B755,'Ownership Metrics'!$A:$A,'Ownership Metrics'!$E:$E),"")</f>
        <v>91.2</v>
      </c>
      <c r="Q755" s="30">
        <f>IFERROR(_xlfn.XLOOKUP($B755,'Ownership Metrics'!$A:$A,'Ownership Metrics'!$F:$F),"")</f>
        <v>5</v>
      </c>
      <c r="R755" s="30">
        <f>IFERROR(_xlfn.XLOOKUP($B755,'Ownership Metrics'!$A:$A,'Ownership Metrics'!$G:$G),"")</f>
        <v>73</v>
      </c>
      <c r="S755" s="27" t="str">
        <f>IFERROR(_xlfn.XLOOKUP($B755,'Ownership Metrics'!$A:$A,'Ownership Metrics'!$H:$H),"")</f>
        <v>Mayoritas</v>
      </c>
      <c r="T755" s="27" t="str">
        <f>IFERROR(_xlfn.XLOOKUP($B755,'Ownership Metrics'!$A:$A,'Ownership Metrics'!$I:$I),"")</f>
        <v>Tinggi</v>
      </c>
      <c r="U755" s="27">
        <f>IF(COUNTIFS($B$2:$B755,$B755,$D$2:$D755,$D755)=1,1,0)</f>
        <v>1</v>
      </c>
      <c r="V755" s="27">
        <f t="shared" si="34"/>
        <v>1.02</v>
      </c>
      <c r="W755" s="27">
        <f t="shared" si="35"/>
        <v>5</v>
      </c>
      <c r="X755" s="27">
        <f t="shared" si="33"/>
        <v>1.0199999245</v>
      </c>
    </row>
    <row r="756" spans="1:24" x14ac:dyDescent="0.25">
      <c r="A756" s="26">
        <v>46265</v>
      </c>
      <c r="B756" s="27" t="s">
        <v>10253</v>
      </c>
      <c r="C756" s="27" t="s">
        <v>978</v>
      </c>
      <c r="D756" s="27" t="s">
        <v>106</v>
      </c>
      <c r="E756" s="27" t="s">
        <v>22</v>
      </c>
      <c r="F756" s="27" t="s">
        <v>23</v>
      </c>
      <c r="G756" s="27"/>
      <c r="H756" s="27"/>
      <c r="I756" s="28">
        <v>0</v>
      </c>
      <c r="J756" s="28">
        <v>8336459982</v>
      </c>
      <c r="K756" s="28">
        <v>8336459982</v>
      </c>
      <c r="L756" s="29">
        <v>59.4</v>
      </c>
      <c r="M756" s="29">
        <f>IFERROR(_xlfn.XLOOKUP($B756,'Ownership Metrics'!$A:$A,'Ownership Metrics'!$B:$B),"")</f>
        <v>30.65</v>
      </c>
      <c r="N756" s="28">
        <f>IFERROR(_xlfn.XLOOKUP($B756,'Ownership Metrics'!$A:$A,'Ownership Metrics'!$C:$C),"")</f>
        <v>3563</v>
      </c>
      <c r="O756" s="29">
        <f>IFERROR(_xlfn.XLOOKUP($B756,'Ownership Metrics'!$A:$A,'Ownership Metrics'!$D:$D),"")</f>
        <v>59.4</v>
      </c>
      <c r="P756" s="29">
        <f>IFERROR(_xlfn.XLOOKUP($B756,'Ownership Metrics'!$A:$A,'Ownership Metrics'!$E:$E),"")</f>
        <v>67.12</v>
      </c>
      <c r="Q756" s="30">
        <f>IFERROR(_xlfn.XLOOKUP($B756,'Ownership Metrics'!$A:$A,'Ownership Metrics'!$F:$F),"")</f>
        <v>5</v>
      </c>
      <c r="R756" s="30">
        <f>IFERROR(_xlfn.XLOOKUP($B756,'Ownership Metrics'!$A:$A,'Ownership Metrics'!$G:$G),"")</f>
        <v>55</v>
      </c>
      <c r="S756" s="27" t="str">
        <f>IFERROR(_xlfn.XLOOKUP($B756,'Ownership Metrics'!$A:$A,'Ownership Metrics'!$H:$H),"")</f>
        <v>Mayoritas</v>
      </c>
      <c r="T756" s="27" t="str">
        <f>IFERROR(_xlfn.XLOOKUP($B756,'Ownership Metrics'!$A:$A,'Ownership Metrics'!$I:$I),"")</f>
        <v>Sedang</v>
      </c>
      <c r="U756" s="27">
        <f>IF(COUNTIFS($B$2:$B756,$B756,$D$2:$D756,$D756)=1,1,0)</f>
        <v>1</v>
      </c>
      <c r="V756" s="27">
        <f t="shared" si="34"/>
        <v>59.4</v>
      </c>
      <c r="W756" s="27">
        <f t="shared" si="35"/>
        <v>1</v>
      </c>
      <c r="X756" s="27">
        <f t="shared" si="33"/>
        <v>59.399999924399999</v>
      </c>
    </row>
    <row r="757" spans="1:24" x14ac:dyDescent="0.25">
      <c r="A757" s="26">
        <v>46265</v>
      </c>
      <c r="B757" s="27" t="s">
        <v>10253</v>
      </c>
      <c r="C757" s="27" t="s">
        <v>978</v>
      </c>
      <c r="D757" s="27" t="s">
        <v>43</v>
      </c>
      <c r="E757" s="27" t="s">
        <v>44</v>
      </c>
      <c r="F757" s="27" t="s">
        <v>23</v>
      </c>
      <c r="G757" s="27"/>
      <c r="H757" s="27" t="s">
        <v>24</v>
      </c>
      <c r="I757" s="28">
        <v>389275808</v>
      </c>
      <c r="J757" s="28">
        <v>0</v>
      </c>
      <c r="K757" s="28">
        <v>389275808</v>
      </c>
      <c r="L757" s="29">
        <v>2.77</v>
      </c>
      <c r="M757" s="29">
        <f>IFERROR(_xlfn.XLOOKUP($B757,'Ownership Metrics'!$A:$A,'Ownership Metrics'!$B:$B),"")</f>
        <v>30.65</v>
      </c>
      <c r="N757" s="28">
        <f>IFERROR(_xlfn.XLOOKUP($B757,'Ownership Metrics'!$A:$A,'Ownership Metrics'!$C:$C),"")</f>
        <v>3563</v>
      </c>
      <c r="O757" s="29">
        <f>IFERROR(_xlfn.XLOOKUP($B757,'Ownership Metrics'!$A:$A,'Ownership Metrics'!$D:$D),"")</f>
        <v>59.4</v>
      </c>
      <c r="P757" s="29">
        <f>IFERROR(_xlfn.XLOOKUP($B757,'Ownership Metrics'!$A:$A,'Ownership Metrics'!$E:$E),"")</f>
        <v>67.12</v>
      </c>
      <c r="Q757" s="30">
        <f>IFERROR(_xlfn.XLOOKUP($B757,'Ownership Metrics'!$A:$A,'Ownership Metrics'!$F:$F),"")</f>
        <v>5</v>
      </c>
      <c r="R757" s="30">
        <f>IFERROR(_xlfn.XLOOKUP($B757,'Ownership Metrics'!$A:$A,'Ownership Metrics'!$G:$G),"")</f>
        <v>55</v>
      </c>
      <c r="S757" s="27" t="str">
        <f>IFERROR(_xlfn.XLOOKUP($B757,'Ownership Metrics'!$A:$A,'Ownership Metrics'!$H:$H),"")</f>
        <v>Mayoritas</v>
      </c>
      <c r="T757" s="27" t="str">
        <f>IFERROR(_xlfn.XLOOKUP($B757,'Ownership Metrics'!$A:$A,'Ownership Metrics'!$I:$I),"")</f>
        <v>Sedang</v>
      </c>
      <c r="U757" s="27">
        <f>IF(COUNTIFS($B$2:$B757,$B757,$D$2:$D757,$D757)=1,1,0)</f>
        <v>1</v>
      </c>
      <c r="V757" s="27">
        <f t="shared" si="34"/>
        <v>2.77</v>
      </c>
      <c r="W757" s="27">
        <f t="shared" si="35"/>
        <v>3</v>
      </c>
      <c r="X757" s="27">
        <f t="shared" si="33"/>
        <v>2.7699999243</v>
      </c>
    </row>
    <row r="758" spans="1:24" x14ac:dyDescent="0.25">
      <c r="A758" s="26">
        <v>46265</v>
      </c>
      <c r="B758" s="27" t="s">
        <v>10253</v>
      </c>
      <c r="C758" s="27" t="s">
        <v>978</v>
      </c>
      <c r="D758" s="27" t="s">
        <v>953</v>
      </c>
      <c r="E758" s="27" t="s">
        <v>98</v>
      </c>
      <c r="F758" s="27" t="s">
        <v>23</v>
      </c>
      <c r="G758" s="27"/>
      <c r="H758" s="27" t="s">
        <v>24</v>
      </c>
      <c r="I758" s="28">
        <v>695002517</v>
      </c>
      <c r="J758" s="28">
        <v>0</v>
      </c>
      <c r="K758" s="28">
        <v>695002517</v>
      </c>
      <c r="L758" s="29">
        <v>4.95</v>
      </c>
      <c r="M758" s="29">
        <f>IFERROR(_xlfn.XLOOKUP($B758,'Ownership Metrics'!$A:$A,'Ownership Metrics'!$B:$B),"")</f>
        <v>30.65</v>
      </c>
      <c r="N758" s="28">
        <f>IFERROR(_xlfn.XLOOKUP($B758,'Ownership Metrics'!$A:$A,'Ownership Metrics'!$C:$C),"")</f>
        <v>3563</v>
      </c>
      <c r="O758" s="29">
        <f>IFERROR(_xlfn.XLOOKUP($B758,'Ownership Metrics'!$A:$A,'Ownership Metrics'!$D:$D),"")</f>
        <v>59.4</v>
      </c>
      <c r="P758" s="29">
        <f>IFERROR(_xlfn.XLOOKUP($B758,'Ownership Metrics'!$A:$A,'Ownership Metrics'!$E:$E),"")</f>
        <v>67.12</v>
      </c>
      <c r="Q758" s="30">
        <f>IFERROR(_xlfn.XLOOKUP($B758,'Ownership Metrics'!$A:$A,'Ownership Metrics'!$F:$F),"")</f>
        <v>5</v>
      </c>
      <c r="R758" s="30">
        <f>IFERROR(_xlfn.XLOOKUP($B758,'Ownership Metrics'!$A:$A,'Ownership Metrics'!$G:$G),"")</f>
        <v>55</v>
      </c>
      <c r="S758" s="27" t="str">
        <f>IFERROR(_xlfn.XLOOKUP($B758,'Ownership Metrics'!$A:$A,'Ownership Metrics'!$H:$H),"")</f>
        <v>Mayoritas</v>
      </c>
      <c r="T758" s="27" t="str">
        <f>IFERROR(_xlfn.XLOOKUP($B758,'Ownership Metrics'!$A:$A,'Ownership Metrics'!$I:$I),"")</f>
        <v>Sedang</v>
      </c>
      <c r="U758" s="27">
        <f>IF(COUNTIFS($B$2:$B758,$B758,$D$2:$D758,$D758)=1,1,0)</f>
        <v>1</v>
      </c>
      <c r="V758" s="27">
        <f t="shared" si="34"/>
        <v>4.95</v>
      </c>
      <c r="W758" s="27">
        <f t="shared" si="35"/>
        <v>2</v>
      </c>
      <c r="X758" s="27">
        <f t="shared" si="33"/>
        <v>4.9499999242000001</v>
      </c>
    </row>
    <row r="759" spans="1:24" x14ac:dyDescent="0.25">
      <c r="A759" s="26">
        <v>46265</v>
      </c>
      <c r="B759" s="27" t="s">
        <v>10253</v>
      </c>
      <c r="C759" s="27" t="s">
        <v>978</v>
      </c>
      <c r="D759" s="27" t="s">
        <v>855</v>
      </c>
      <c r="E759" s="27" t="s">
        <v>72</v>
      </c>
      <c r="F759" s="27" t="s">
        <v>23</v>
      </c>
      <c r="G759" s="27"/>
      <c r="H759" s="27" t="s">
        <v>24</v>
      </c>
      <c r="I759" s="28">
        <v>157379000</v>
      </c>
      <c r="J759" s="28">
        <v>0</v>
      </c>
      <c r="K759" s="28">
        <v>157379000</v>
      </c>
      <c r="L759" s="29">
        <v>1.1200000000000001</v>
      </c>
      <c r="M759" s="29">
        <f>IFERROR(_xlfn.XLOOKUP($B759,'Ownership Metrics'!$A:$A,'Ownership Metrics'!$B:$B),"")</f>
        <v>30.65</v>
      </c>
      <c r="N759" s="28">
        <f>IFERROR(_xlfn.XLOOKUP($B759,'Ownership Metrics'!$A:$A,'Ownership Metrics'!$C:$C),"")</f>
        <v>3563</v>
      </c>
      <c r="O759" s="29">
        <f>IFERROR(_xlfn.XLOOKUP($B759,'Ownership Metrics'!$A:$A,'Ownership Metrics'!$D:$D),"")</f>
        <v>59.4</v>
      </c>
      <c r="P759" s="29">
        <f>IFERROR(_xlfn.XLOOKUP($B759,'Ownership Metrics'!$A:$A,'Ownership Metrics'!$E:$E),"")</f>
        <v>67.12</v>
      </c>
      <c r="Q759" s="30">
        <f>IFERROR(_xlfn.XLOOKUP($B759,'Ownership Metrics'!$A:$A,'Ownership Metrics'!$F:$F),"")</f>
        <v>5</v>
      </c>
      <c r="R759" s="30">
        <f>IFERROR(_xlfn.XLOOKUP($B759,'Ownership Metrics'!$A:$A,'Ownership Metrics'!$G:$G),"")</f>
        <v>55</v>
      </c>
      <c r="S759" s="27" t="str">
        <f>IFERROR(_xlfn.XLOOKUP($B759,'Ownership Metrics'!$A:$A,'Ownership Metrics'!$H:$H),"")</f>
        <v>Mayoritas</v>
      </c>
      <c r="T759" s="27" t="str">
        <f>IFERROR(_xlfn.XLOOKUP($B759,'Ownership Metrics'!$A:$A,'Ownership Metrics'!$I:$I),"")</f>
        <v>Sedang</v>
      </c>
      <c r="U759" s="27">
        <f>IF(COUNTIFS($B$2:$B759,$B759,$D$2:$D759,$D759)=1,1,0)</f>
        <v>1</v>
      </c>
      <c r="V759" s="27">
        <f t="shared" si="34"/>
        <v>1.1200000000000001</v>
      </c>
      <c r="W759" s="27">
        <f t="shared" si="35"/>
        <v>4</v>
      </c>
      <c r="X759" s="27">
        <f t="shared" si="33"/>
        <v>1.1199999241</v>
      </c>
    </row>
    <row r="760" spans="1:24" x14ac:dyDescent="0.25">
      <c r="A760" s="26">
        <v>46265</v>
      </c>
      <c r="B760" s="27" t="s">
        <v>10253</v>
      </c>
      <c r="C760" s="27" t="s">
        <v>978</v>
      </c>
      <c r="D760" s="27" t="s">
        <v>979</v>
      </c>
      <c r="E760" s="27" t="s">
        <v>72</v>
      </c>
      <c r="F760" s="27" t="s">
        <v>32</v>
      </c>
      <c r="G760" s="27"/>
      <c r="H760" s="27" t="s">
        <v>571</v>
      </c>
      <c r="I760" s="28">
        <v>156224839</v>
      </c>
      <c r="J760" s="28">
        <v>0</v>
      </c>
      <c r="K760" s="28">
        <v>156224839</v>
      </c>
      <c r="L760" s="29">
        <v>1.1100000000000001</v>
      </c>
      <c r="M760" s="29">
        <f>IFERROR(_xlfn.XLOOKUP($B760,'Ownership Metrics'!$A:$A,'Ownership Metrics'!$B:$B),"")</f>
        <v>30.65</v>
      </c>
      <c r="N760" s="28">
        <f>IFERROR(_xlfn.XLOOKUP($B760,'Ownership Metrics'!$A:$A,'Ownership Metrics'!$C:$C),"")</f>
        <v>3563</v>
      </c>
      <c r="O760" s="29">
        <f>IFERROR(_xlfn.XLOOKUP($B760,'Ownership Metrics'!$A:$A,'Ownership Metrics'!$D:$D),"")</f>
        <v>59.4</v>
      </c>
      <c r="P760" s="29">
        <f>IFERROR(_xlfn.XLOOKUP($B760,'Ownership Metrics'!$A:$A,'Ownership Metrics'!$E:$E),"")</f>
        <v>67.12</v>
      </c>
      <c r="Q760" s="30">
        <f>IFERROR(_xlfn.XLOOKUP($B760,'Ownership Metrics'!$A:$A,'Ownership Metrics'!$F:$F),"")</f>
        <v>5</v>
      </c>
      <c r="R760" s="30">
        <f>IFERROR(_xlfn.XLOOKUP($B760,'Ownership Metrics'!$A:$A,'Ownership Metrics'!$G:$G),"")</f>
        <v>55</v>
      </c>
      <c r="S760" s="27" t="str">
        <f>IFERROR(_xlfn.XLOOKUP($B760,'Ownership Metrics'!$A:$A,'Ownership Metrics'!$H:$H),"")</f>
        <v>Mayoritas</v>
      </c>
      <c r="T760" s="27" t="str">
        <f>IFERROR(_xlfn.XLOOKUP($B760,'Ownership Metrics'!$A:$A,'Ownership Metrics'!$I:$I),"")</f>
        <v>Sedang</v>
      </c>
      <c r="U760" s="27">
        <f>IF(COUNTIFS($B$2:$B760,$B760,$D$2:$D760,$D760)=1,1,0)</f>
        <v>1</v>
      </c>
      <c r="V760" s="27">
        <f t="shared" si="34"/>
        <v>1.1100000000000001</v>
      </c>
      <c r="W760" s="27">
        <f t="shared" si="35"/>
        <v>5</v>
      </c>
      <c r="X760" s="27">
        <f t="shared" si="33"/>
        <v>1.109999924</v>
      </c>
    </row>
    <row r="761" spans="1:24" x14ac:dyDescent="0.25">
      <c r="A761" s="26">
        <v>46265</v>
      </c>
      <c r="B761" s="27" t="s">
        <v>10254</v>
      </c>
      <c r="C761" s="27" t="s">
        <v>981</v>
      </c>
      <c r="D761" s="27" t="s">
        <v>982</v>
      </c>
      <c r="E761" s="27" t="s">
        <v>22</v>
      </c>
      <c r="F761" s="27" t="s">
        <v>23</v>
      </c>
      <c r="G761" s="27"/>
      <c r="H761" s="27" t="s">
        <v>24</v>
      </c>
      <c r="I761" s="28">
        <v>1326387921</v>
      </c>
      <c r="J761" s="28">
        <v>79996460</v>
      </c>
      <c r="K761" s="28">
        <v>1406384381</v>
      </c>
      <c r="L761" s="29">
        <v>10.53</v>
      </c>
      <c r="M761" s="29">
        <f>IFERROR(_xlfn.XLOOKUP($B761,'Ownership Metrics'!$A:$A,'Ownership Metrics'!$B:$B),"")</f>
        <v>36.53</v>
      </c>
      <c r="N761" s="28">
        <f>IFERROR(_xlfn.XLOOKUP($B761,'Ownership Metrics'!$A:$A,'Ownership Metrics'!$C:$C),"")</f>
        <v>1363</v>
      </c>
      <c r="O761" s="29">
        <f>IFERROR(_xlfn.XLOOKUP($B761,'Ownership Metrics'!$A:$A,'Ownership Metrics'!$D:$D),"")</f>
        <v>34.450000000000003</v>
      </c>
      <c r="P761" s="29">
        <f>IFERROR(_xlfn.XLOOKUP($B761,'Ownership Metrics'!$A:$A,'Ownership Metrics'!$E:$E),"")</f>
        <v>50.5</v>
      </c>
      <c r="Q761" s="30">
        <f>IFERROR(_xlfn.XLOOKUP($B761,'Ownership Metrics'!$A:$A,'Ownership Metrics'!$F:$F),"")</f>
        <v>9</v>
      </c>
      <c r="R761" s="30">
        <f>IFERROR(_xlfn.XLOOKUP($B761,'Ownership Metrics'!$A:$A,'Ownership Metrics'!$G:$G),"")</f>
        <v>35</v>
      </c>
      <c r="S761" s="27" t="str">
        <f>IFERROR(_xlfn.XLOOKUP($B761,'Ownership Metrics'!$A:$A,'Ownership Metrics'!$H:$H),"")</f>
        <v>Moderat</v>
      </c>
      <c r="T761" s="27" t="str">
        <f>IFERROR(_xlfn.XLOOKUP($B761,'Ownership Metrics'!$A:$A,'Ownership Metrics'!$I:$I),"")</f>
        <v>Sedang</v>
      </c>
      <c r="U761" s="27">
        <f>IF(COUNTIFS($B$2:$B761,$B761,$D$2:$D761,$D761)=1,1,0)</f>
        <v>1</v>
      </c>
      <c r="V761" s="27">
        <f t="shared" si="34"/>
        <v>10.53</v>
      </c>
      <c r="W761" s="27">
        <f t="shared" si="35"/>
        <v>2</v>
      </c>
      <c r="X761" s="27">
        <f t="shared" si="33"/>
        <v>10.5299999239</v>
      </c>
    </row>
    <row r="762" spans="1:24" x14ac:dyDescent="0.25">
      <c r="A762" s="26">
        <v>46265</v>
      </c>
      <c r="B762" s="27" t="s">
        <v>10254</v>
      </c>
      <c r="C762" s="27" t="s">
        <v>981</v>
      </c>
      <c r="D762" s="27" t="s">
        <v>983</v>
      </c>
      <c r="E762" s="27" t="s">
        <v>22</v>
      </c>
      <c r="F762" s="27" t="s">
        <v>23</v>
      </c>
      <c r="G762" s="27"/>
      <c r="H762" s="27" t="s">
        <v>24</v>
      </c>
      <c r="I762" s="28">
        <v>4598768727</v>
      </c>
      <c r="J762" s="28">
        <v>0</v>
      </c>
      <c r="K762" s="28">
        <v>4598768727</v>
      </c>
      <c r="L762" s="29">
        <v>34.450000000000003</v>
      </c>
      <c r="M762" s="29">
        <f>IFERROR(_xlfn.XLOOKUP($B762,'Ownership Metrics'!$A:$A,'Ownership Metrics'!$B:$B),"")</f>
        <v>36.53</v>
      </c>
      <c r="N762" s="28">
        <f>IFERROR(_xlfn.XLOOKUP($B762,'Ownership Metrics'!$A:$A,'Ownership Metrics'!$C:$C),"")</f>
        <v>1363</v>
      </c>
      <c r="O762" s="29">
        <f>IFERROR(_xlfn.XLOOKUP($B762,'Ownership Metrics'!$A:$A,'Ownership Metrics'!$D:$D),"")</f>
        <v>34.450000000000003</v>
      </c>
      <c r="P762" s="29">
        <f>IFERROR(_xlfn.XLOOKUP($B762,'Ownership Metrics'!$A:$A,'Ownership Metrics'!$E:$E),"")</f>
        <v>50.5</v>
      </c>
      <c r="Q762" s="30">
        <f>IFERROR(_xlfn.XLOOKUP($B762,'Ownership Metrics'!$A:$A,'Ownership Metrics'!$F:$F),"")</f>
        <v>9</v>
      </c>
      <c r="R762" s="30">
        <f>IFERROR(_xlfn.XLOOKUP($B762,'Ownership Metrics'!$A:$A,'Ownership Metrics'!$G:$G),"")</f>
        <v>35</v>
      </c>
      <c r="S762" s="27" t="str">
        <f>IFERROR(_xlfn.XLOOKUP($B762,'Ownership Metrics'!$A:$A,'Ownership Metrics'!$H:$H),"")</f>
        <v>Moderat</v>
      </c>
      <c r="T762" s="27" t="str">
        <f>IFERROR(_xlfn.XLOOKUP($B762,'Ownership Metrics'!$A:$A,'Ownership Metrics'!$I:$I),"")</f>
        <v>Sedang</v>
      </c>
      <c r="U762" s="27">
        <f>IF(COUNTIFS($B$2:$B762,$B762,$D$2:$D762,$D762)=1,1,0)</f>
        <v>1</v>
      </c>
      <c r="V762" s="27">
        <f t="shared" si="34"/>
        <v>34.450000000000003</v>
      </c>
      <c r="W762" s="27">
        <f t="shared" si="35"/>
        <v>1</v>
      </c>
      <c r="X762" s="27">
        <f t="shared" si="33"/>
        <v>34.4499999238</v>
      </c>
    </row>
    <row r="763" spans="1:24" x14ac:dyDescent="0.25">
      <c r="A763" s="26">
        <v>46265</v>
      </c>
      <c r="B763" s="27" t="s">
        <v>10254</v>
      </c>
      <c r="C763" s="27" t="s">
        <v>981</v>
      </c>
      <c r="D763" s="27" t="s">
        <v>25</v>
      </c>
      <c r="E763" s="27" t="s">
        <v>26</v>
      </c>
      <c r="F763" s="27" t="s">
        <v>23</v>
      </c>
      <c r="G763" s="27"/>
      <c r="H763" s="27" t="s">
        <v>24</v>
      </c>
      <c r="I763" s="28">
        <v>474037743</v>
      </c>
      <c r="J763" s="28">
        <v>0</v>
      </c>
      <c r="K763" s="28">
        <v>474037743</v>
      </c>
      <c r="L763" s="29">
        <v>3.55</v>
      </c>
      <c r="M763" s="29">
        <f>IFERROR(_xlfn.XLOOKUP($B763,'Ownership Metrics'!$A:$A,'Ownership Metrics'!$B:$B),"")</f>
        <v>36.53</v>
      </c>
      <c r="N763" s="28">
        <f>IFERROR(_xlfn.XLOOKUP($B763,'Ownership Metrics'!$A:$A,'Ownership Metrics'!$C:$C),"")</f>
        <v>1363</v>
      </c>
      <c r="O763" s="29">
        <f>IFERROR(_xlfn.XLOOKUP($B763,'Ownership Metrics'!$A:$A,'Ownership Metrics'!$D:$D),"")</f>
        <v>34.450000000000003</v>
      </c>
      <c r="P763" s="29">
        <f>IFERROR(_xlfn.XLOOKUP($B763,'Ownership Metrics'!$A:$A,'Ownership Metrics'!$E:$E),"")</f>
        <v>50.5</v>
      </c>
      <c r="Q763" s="30">
        <f>IFERROR(_xlfn.XLOOKUP($B763,'Ownership Metrics'!$A:$A,'Ownership Metrics'!$F:$F),"")</f>
        <v>9</v>
      </c>
      <c r="R763" s="30">
        <f>IFERROR(_xlfn.XLOOKUP($B763,'Ownership Metrics'!$A:$A,'Ownership Metrics'!$G:$G),"")</f>
        <v>35</v>
      </c>
      <c r="S763" s="27" t="str">
        <f>IFERROR(_xlfn.XLOOKUP($B763,'Ownership Metrics'!$A:$A,'Ownership Metrics'!$H:$H),"")</f>
        <v>Moderat</v>
      </c>
      <c r="T763" s="27" t="str">
        <f>IFERROR(_xlfn.XLOOKUP($B763,'Ownership Metrics'!$A:$A,'Ownership Metrics'!$I:$I),"")</f>
        <v>Sedang</v>
      </c>
      <c r="U763" s="27">
        <f>IF(COUNTIFS($B$2:$B763,$B763,$D$2:$D763,$D763)=1,1,0)</f>
        <v>1</v>
      </c>
      <c r="V763" s="27">
        <f t="shared" si="34"/>
        <v>3.55</v>
      </c>
      <c r="W763" s="27">
        <f t="shared" si="35"/>
        <v>5</v>
      </c>
      <c r="X763" s="27">
        <f t="shared" si="33"/>
        <v>3.5499999236999997</v>
      </c>
    </row>
    <row r="764" spans="1:24" x14ac:dyDescent="0.25">
      <c r="A764" s="26">
        <v>46265</v>
      </c>
      <c r="B764" s="27" t="s">
        <v>10254</v>
      </c>
      <c r="C764" s="27" t="s">
        <v>981</v>
      </c>
      <c r="D764" s="27" t="s">
        <v>984</v>
      </c>
      <c r="E764" s="27" t="s">
        <v>22</v>
      </c>
      <c r="F764" s="27" t="s">
        <v>32</v>
      </c>
      <c r="G764" s="27"/>
      <c r="H764" s="27" t="s">
        <v>56</v>
      </c>
      <c r="I764" s="28">
        <v>491051161</v>
      </c>
      <c r="J764" s="28">
        <v>0</v>
      </c>
      <c r="K764" s="28">
        <v>491051161</v>
      </c>
      <c r="L764" s="29">
        <v>3.68</v>
      </c>
      <c r="M764" s="29">
        <f>IFERROR(_xlfn.XLOOKUP($B764,'Ownership Metrics'!$A:$A,'Ownership Metrics'!$B:$B),"")</f>
        <v>36.53</v>
      </c>
      <c r="N764" s="28">
        <f>IFERROR(_xlfn.XLOOKUP($B764,'Ownership Metrics'!$A:$A,'Ownership Metrics'!$C:$C),"")</f>
        <v>1363</v>
      </c>
      <c r="O764" s="29">
        <f>IFERROR(_xlfn.XLOOKUP($B764,'Ownership Metrics'!$A:$A,'Ownership Metrics'!$D:$D),"")</f>
        <v>34.450000000000003</v>
      </c>
      <c r="P764" s="29">
        <f>IFERROR(_xlfn.XLOOKUP($B764,'Ownership Metrics'!$A:$A,'Ownership Metrics'!$E:$E),"")</f>
        <v>50.5</v>
      </c>
      <c r="Q764" s="30">
        <f>IFERROR(_xlfn.XLOOKUP($B764,'Ownership Metrics'!$A:$A,'Ownership Metrics'!$F:$F),"")</f>
        <v>9</v>
      </c>
      <c r="R764" s="30">
        <f>IFERROR(_xlfn.XLOOKUP($B764,'Ownership Metrics'!$A:$A,'Ownership Metrics'!$G:$G),"")</f>
        <v>35</v>
      </c>
      <c r="S764" s="27" t="str">
        <f>IFERROR(_xlfn.XLOOKUP($B764,'Ownership Metrics'!$A:$A,'Ownership Metrics'!$H:$H),"")</f>
        <v>Moderat</v>
      </c>
      <c r="T764" s="27" t="str">
        <f>IFERROR(_xlfn.XLOOKUP($B764,'Ownership Metrics'!$A:$A,'Ownership Metrics'!$I:$I),"")</f>
        <v>Sedang</v>
      </c>
      <c r="U764" s="27">
        <f>IF(COUNTIFS($B$2:$B764,$B764,$D$2:$D764,$D764)=1,1,0)</f>
        <v>1</v>
      </c>
      <c r="V764" s="27">
        <f t="shared" si="34"/>
        <v>3.68</v>
      </c>
      <c r="W764" s="27">
        <f t="shared" si="35"/>
        <v>4</v>
      </c>
      <c r="X764" s="27">
        <f t="shared" si="33"/>
        <v>3.6799999236000001</v>
      </c>
    </row>
    <row r="765" spans="1:24" x14ac:dyDescent="0.25">
      <c r="A765" s="26">
        <v>46265</v>
      </c>
      <c r="B765" s="27" t="s">
        <v>10254</v>
      </c>
      <c r="C765" s="27" t="s">
        <v>981</v>
      </c>
      <c r="D765" s="27" t="s">
        <v>985</v>
      </c>
      <c r="E765" s="27" t="s">
        <v>22</v>
      </c>
      <c r="F765" s="27" t="s">
        <v>32</v>
      </c>
      <c r="G765" s="27"/>
      <c r="H765" s="27" t="s">
        <v>62</v>
      </c>
      <c r="I765" s="28">
        <v>736968376</v>
      </c>
      <c r="J765" s="28">
        <v>0</v>
      </c>
      <c r="K765" s="28">
        <v>736968376</v>
      </c>
      <c r="L765" s="29">
        <v>5.52</v>
      </c>
      <c r="M765" s="29">
        <f>IFERROR(_xlfn.XLOOKUP($B765,'Ownership Metrics'!$A:$A,'Ownership Metrics'!$B:$B),"")</f>
        <v>36.53</v>
      </c>
      <c r="N765" s="28">
        <f>IFERROR(_xlfn.XLOOKUP($B765,'Ownership Metrics'!$A:$A,'Ownership Metrics'!$C:$C),"")</f>
        <v>1363</v>
      </c>
      <c r="O765" s="29">
        <f>IFERROR(_xlfn.XLOOKUP($B765,'Ownership Metrics'!$A:$A,'Ownership Metrics'!$D:$D),"")</f>
        <v>34.450000000000003</v>
      </c>
      <c r="P765" s="29">
        <f>IFERROR(_xlfn.XLOOKUP($B765,'Ownership Metrics'!$A:$A,'Ownership Metrics'!$E:$E),"")</f>
        <v>50.5</v>
      </c>
      <c r="Q765" s="30">
        <f>IFERROR(_xlfn.XLOOKUP($B765,'Ownership Metrics'!$A:$A,'Ownership Metrics'!$F:$F),"")</f>
        <v>9</v>
      </c>
      <c r="R765" s="30">
        <f>IFERROR(_xlfn.XLOOKUP($B765,'Ownership Metrics'!$A:$A,'Ownership Metrics'!$G:$G),"")</f>
        <v>35</v>
      </c>
      <c r="S765" s="27" t="str">
        <f>IFERROR(_xlfn.XLOOKUP($B765,'Ownership Metrics'!$A:$A,'Ownership Metrics'!$H:$H),"")</f>
        <v>Moderat</v>
      </c>
      <c r="T765" s="27" t="str">
        <f>IFERROR(_xlfn.XLOOKUP($B765,'Ownership Metrics'!$A:$A,'Ownership Metrics'!$I:$I),"")</f>
        <v>Sedang</v>
      </c>
      <c r="U765" s="27">
        <f>IF(COUNTIFS($B$2:$B765,$B765,$D$2:$D765,$D765)=1,1,0)</f>
        <v>1</v>
      </c>
      <c r="V765" s="27">
        <f t="shared" si="34"/>
        <v>5.52</v>
      </c>
      <c r="W765" s="27">
        <f t="shared" si="35"/>
        <v>3</v>
      </c>
      <c r="X765" s="27">
        <f t="shared" si="33"/>
        <v>5.5199999234999995</v>
      </c>
    </row>
    <row r="766" spans="1:24" x14ac:dyDescent="0.25">
      <c r="A766" s="26">
        <v>46265</v>
      </c>
      <c r="B766" s="27" t="s">
        <v>10254</v>
      </c>
      <c r="C766" s="27" t="s">
        <v>981</v>
      </c>
      <c r="D766" s="27" t="s">
        <v>986</v>
      </c>
      <c r="E766" s="27" t="s">
        <v>83</v>
      </c>
      <c r="F766" s="27" t="s">
        <v>32</v>
      </c>
      <c r="G766" s="27"/>
      <c r="H766" s="27" t="s">
        <v>62</v>
      </c>
      <c r="I766" s="28">
        <v>136261930</v>
      </c>
      <c r="J766" s="28">
        <v>0</v>
      </c>
      <c r="K766" s="28">
        <v>136261930</v>
      </c>
      <c r="L766" s="29">
        <v>1.02</v>
      </c>
      <c r="M766" s="29">
        <f>IFERROR(_xlfn.XLOOKUP($B766,'Ownership Metrics'!$A:$A,'Ownership Metrics'!$B:$B),"")</f>
        <v>36.53</v>
      </c>
      <c r="N766" s="28">
        <f>IFERROR(_xlfn.XLOOKUP($B766,'Ownership Metrics'!$A:$A,'Ownership Metrics'!$C:$C),"")</f>
        <v>1363</v>
      </c>
      <c r="O766" s="29">
        <f>IFERROR(_xlfn.XLOOKUP($B766,'Ownership Metrics'!$A:$A,'Ownership Metrics'!$D:$D),"")</f>
        <v>34.450000000000003</v>
      </c>
      <c r="P766" s="29">
        <f>IFERROR(_xlfn.XLOOKUP($B766,'Ownership Metrics'!$A:$A,'Ownership Metrics'!$E:$E),"")</f>
        <v>50.5</v>
      </c>
      <c r="Q766" s="30">
        <f>IFERROR(_xlfn.XLOOKUP($B766,'Ownership Metrics'!$A:$A,'Ownership Metrics'!$F:$F),"")</f>
        <v>9</v>
      </c>
      <c r="R766" s="30">
        <f>IFERROR(_xlfn.XLOOKUP($B766,'Ownership Metrics'!$A:$A,'Ownership Metrics'!$G:$G),"")</f>
        <v>35</v>
      </c>
      <c r="S766" s="27" t="str">
        <f>IFERROR(_xlfn.XLOOKUP($B766,'Ownership Metrics'!$A:$A,'Ownership Metrics'!$H:$H),"")</f>
        <v>Moderat</v>
      </c>
      <c r="T766" s="27" t="str">
        <f>IFERROR(_xlfn.XLOOKUP($B766,'Ownership Metrics'!$A:$A,'Ownership Metrics'!$I:$I),"")</f>
        <v>Sedang</v>
      </c>
      <c r="U766" s="27">
        <f>IF(COUNTIFS($B$2:$B766,$B766,$D$2:$D766,$D766)=1,1,0)</f>
        <v>1</v>
      </c>
      <c r="V766" s="27">
        <f t="shared" si="34"/>
        <v>1.02</v>
      </c>
      <c r="W766" s="27">
        <f t="shared" si="35"/>
        <v>9</v>
      </c>
      <c r="X766" s="27">
        <f t="shared" si="33"/>
        <v>1.0199999234000001</v>
      </c>
    </row>
    <row r="767" spans="1:24" x14ac:dyDescent="0.25">
      <c r="A767" s="26">
        <v>46265</v>
      </c>
      <c r="B767" s="27" t="s">
        <v>10254</v>
      </c>
      <c r="C767" s="27" t="s">
        <v>981</v>
      </c>
      <c r="D767" s="27" t="s">
        <v>987</v>
      </c>
      <c r="E767" s="27" t="s">
        <v>35</v>
      </c>
      <c r="F767" s="27" t="s">
        <v>23</v>
      </c>
      <c r="G767" s="27" t="s">
        <v>36</v>
      </c>
      <c r="H767" s="27" t="s">
        <v>24</v>
      </c>
      <c r="I767" s="28">
        <v>210000000</v>
      </c>
      <c r="J767" s="28">
        <v>0</v>
      </c>
      <c r="K767" s="28">
        <v>210000000</v>
      </c>
      <c r="L767" s="29">
        <v>1.57</v>
      </c>
      <c r="M767" s="29">
        <f>IFERROR(_xlfn.XLOOKUP($B767,'Ownership Metrics'!$A:$A,'Ownership Metrics'!$B:$B),"")</f>
        <v>36.53</v>
      </c>
      <c r="N767" s="28">
        <f>IFERROR(_xlfn.XLOOKUP($B767,'Ownership Metrics'!$A:$A,'Ownership Metrics'!$C:$C),"")</f>
        <v>1363</v>
      </c>
      <c r="O767" s="29">
        <f>IFERROR(_xlfn.XLOOKUP($B767,'Ownership Metrics'!$A:$A,'Ownership Metrics'!$D:$D),"")</f>
        <v>34.450000000000003</v>
      </c>
      <c r="P767" s="29">
        <f>IFERROR(_xlfn.XLOOKUP($B767,'Ownership Metrics'!$A:$A,'Ownership Metrics'!$E:$E),"")</f>
        <v>50.5</v>
      </c>
      <c r="Q767" s="30">
        <f>IFERROR(_xlfn.XLOOKUP($B767,'Ownership Metrics'!$A:$A,'Ownership Metrics'!$F:$F),"")</f>
        <v>9</v>
      </c>
      <c r="R767" s="30">
        <f>IFERROR(_xlfn.XLOOKUP($B767,'Ownership Metrics'!$A:$A,'Ownership Metrics'!$G:$G),"")</f>
        <v>35</v>
      </c>
      <c r="S767" s="27" t="str">
        <f>IFERROR(_xlfn.XLOOKUP($B767,'Ownership Metrics'!$A:$A,'Ownership Metrics'!$H:$H),"")</f>
        <v>Moderat</v>
      </c>
      <c r="T767" s="27" t="str">
        <f>IFERROR(_xlfn.XLOOKUP($B767,'Ownership Metrics'!$A:$A,'Ownership Metrics'!$I:$I),"")</f>
        <v>Sedang</v>
      </c>
      <c r="U767" s="27">
        <f>IF(COUNTIFS($B$2:$B767,$B767,$D$2:$D767,$D767)=1,1,0)</f>
        <v>1</v>
      </c>
      <c r="V767" s="27">
        <f t="shared" si="34"/>
        <v>1.57</v>
      </c>
      <c r="W767" s="27">
        <f t="shared" si="35"/>
        <v>7</v>
      </c>
      <c r="X767" s="27">
        <f t="shared" si="33"/>
        <v>1.5699999233000002</v>
      </c>
    </row>
    <row r="768" spans="1:24" x14ac:dyDescent="0.25">
      <c r="A768" s="26">
        <v>46265</v>
      </c>
      <c r="B768" s="27" t="s">
        <v>10254</v>
      </c>
      <c r="C768" s="27" t="s">
        <v>981</v>
      </c>
      <c r="D768" s="27" t="s">
        <v>988</v>
      </c>
      <c r="E768" s="27" t="s">
        <v>35</v>
      </c>
      <c r="F768" s="27" t="s">
        <v>23</v>
      </c>
      <c r="G768" s="27" t="s">
        <v>36</v>
      </c>
      <c r="H768" s="27" t="s">
        <v>24</v>
      </c>
      <c r="I768" s="28">
        <v>228463119</v>
      </c>
      <c r="J768" s="28">
        <v>0</v>
      </c>
      <c r="K768" s="28">
        <v>228463119</v>
      </c>
      <c r="L768" s="29">
        <v>1.71</v>
      </c>
      <c r="M768" s="29">
        <f>IFERROR(_xlfn.XLOOKUP($B768,'Ownership Metrics'!$A:$A,'Ownership Metrics'!$B:$B),"")</f>
        <v>36.53</v>
      </c>
      <c r="N768" s="28">
        <f>IFERROR(_xlfn.XLOOKUP($B768,'Ownership Metrics'!$A:$A,'Ownership Metrics'!$C:$C),"")</f>
        <v>1363</v>
      </c>
      <c r="O768" s="29">
        <f>IFERROR(_xlfn.XLOOKUP($B768,'Ownership Metrics'!$A:$A,'Ownership Metrics'!$D:$D),"")</f>
        <v>34.450000000000003</v>
      </c>
      <c r="P768" s="29">
        <f>IFERROR(_xlfn.XLOOKUP($B768,'Ownership Metrics'!$A:$A,'Ownership Metrics'!$E:$E),"")</f>
        <v>50.5</v>
      </c>
      <c r="Q768" s="30">
        <f>IFERROR(_xlfn.XLOOKUP($B768,'Ownership Metrics'!$A:$A,'Ownership Metrics'!$F:$F),"")</f>
        <v>9</v>
      </c>
      <c r="R768" s="30">
        <f>IFERROR(_xlfn.XLOOKUP($B768,'Ownership Metrics'!$A:$A,'Ownership Metrics'!$G:$G),"")</f>
        <v>35</v>
      </c>
      <c r="S768" s="27" t="str">
        <f>IFERROR(_xlfn.XLOOKUP($B768,'Ownership Metrics'!$A:$A,'Ownership Metrics'!$H:$H),"")</f>
        <v>Moderat</v>
      </c>
      <c r="T768" s="27" t="str">
        <f>IFERROR(_xlfn.XLOOKUP($B768,'Ownership Metrics'!$A:$A,'Ownership Metrics'!$I:$I),"")</f>
        <v>Sedang</v>
      </c>
      <c r="U768" s="27">
        <f>IF(COUNTIFS($B$2:$B768,$B768,$D$2:$D768,$D768)=1,1,0)</f>
        <v>1</v>
      </c>
      <c r="V768" s="27">
        <f t="shared" si="34"/>
        <v>1.71</v>
      </c>
      <c r="W768" s="27">
        <f t="shared" si="35"/>
        <v>6</v>
      </c>
      <c r="X768" s="27">
        <f t="shared" si="33"/>
        <v>1.7099999232</v>
      </c>
    </row>
    <row r="769" spans="1:24" x14ac:dyDescent="0.25">
      <c r="A769" s="26">
        <v>46265</v>
      </c>
      <c r="B769" s="27" t="s">
        <v>10254</v>
      </c>
      <c r="C769" s="27" t="s">
        <v>981</v>
      </c>
      <c r="D769" s="27" t="s">
        <v>66</v>
      </c>
      <c r="E769" s="27" t="s">
        <v>67</v>
      </c>
      <c r="F769" s="27" t="s">
        <v>32</v>
      </c>
      <c r="G769" s="27"/>
      <c r="H769" s="27" t="s">
        <v>64</v>
      </c>
      <c r="I769" s="28">
        <v>191591324</v>
      </c>
      <c r="J769" s="28">
        <v>0</v>
      </c>
      <c r="K769" s="28">
        <v>191591324</v>
      </c>
      <c r="L769" s="29">
        <v>1.44</v>
      </c>
      <c r="M769" s="29">
        <f>IFERROR(_xlfn.XLOOKUP($B769,'Ownership Metrics'!$A:$A,'Ownership Metrics'!$B:$B),"")</f>
        <v>36.53</v>
      </c>
      <c r="N769" s="28">
        <f>IFERROR(_xlfn.XLOOKUP($B769,'Ownership Metrics'!$A:$A,'Ownership Metrics'!$C:$C),"")</f>
        <v>1363</v>
      </c>
      <c r="O769" s="29">
        <f>IFERROR(_xlfn.XLOOKUP($B769,'Ownership Metrics'!$A:$A,'Ownership Metrics'!$D:$D),"")</f>
        <v>34.450000000000003</v>
      </c>
      <c r="P769" s="29">
        <f>IFERROR(_xlfn.XLOOKUP($B769,'Ownership Metrics'!$A:$A,'Ownership Metrics'!$E:$E),"")</f>
        <v>50.5</v>
      </c>
      <c r="Q769" s="30">
        <f>IFERROR(_xlfn.XLOOKUP($B769,'Ownership Metrics'!$A:$A,'Ownership Metrics'!$F:$F),"")</f>
        <v>9</v>
      </c>
      <c r="R769" s="30">
        <f>IFERROR(_xlfn.XLOOKUP($B769,'Ownership Metrics'!$A:$A,'Ownership Metrics'!$G:$G),"")</f>
        <v>35</v>
      </c>
      <c r="S769" s="27" t="str">
        <f>IFERROR(_xlfn.XLOOKUP($B769,'Ownership Metrics'!$A:$A,'Ownership Metrics'!$H:$H),"")</f>
        <v>Moderat</v>
      </c>
      <c r="T769" s="27" t="str">
        <f>IFERROR(_xlfn.XLOOKUP($B769,'Ownership Metrics'!$A:$A,'Ownership Metrics'!$I:$I),"")</f>
        <v>Sedang</v>
      </c>
      <c r="U769" s="27">
        <f>IF(COUNTIFS($B$2:$B769,$B769,$D$2:$D769,$D769)=1,1,0)</f>
        <v>1</v>
      </c>
      <c r="V769" s="27">
        <f t="shared" si="34"/>
        <v>1.44</v>
      </c>
      <c r="W769" s="27">
        <f t="shared" si="35"/>
        <v>8</v>
      </c>
      <c r="X769" s="27">
        <f t="shared" si="33"/>
        <v>1.4399999231</v>
      </c>
    </row>
    <row r="770" spans="1:24" x14ac:dyDescent="0.25">
      <c r="A770" s="26">
        <v>46265</v>
      </c>
      <c r="B770" s="27" t="s">
        <v>10255</v>
      </c>
      <c r="C770" s="27" t="s">
        <v>990</v>
      </c>
      <c r="D770" s="27" t="s">
        <v>800</v>
      </c>
      <c r="E770" s="27" t="s">
        <v>74</v>
      </c>
      <c r="F770" s="27" t="s">
        <v>23</v>
      </c>
      <c r="G770" s="27"/>
      <c r="H770" s="27" t="s">
        <v>24</v>
      </c>
      <c r="I770" s="28">
        <v>2100000000</v>
      </c>
      <c r="J770" s="28">
        <v>0</v>
      </c>
      <c r="K770" s="28">
        <v>2100000000</v>
      </c>
      <c r="L770" s="29">
        <v>4.93</v>
      </c>
      <c r="M770" s="29">
        <f>IFERROR(_xlfn.XLOOKUP($B770,'Ownership Metrics'!$A:$A,'Ownership Metrics'!$B:$B),"")</f>
        <v>18.34</v>
      </c>
      <c r="N770" s="28">
        <f>IFERROR(_xlfn.XLOOKUP($B770,'Ownership Metrics'!$A:$A,'Ownership Metrics'!$C:$C),"")</f>
        <v>2469</v>
      </c>
      <c r="O770" s="29">
        <f>IFERROR(_xlfn.XLOOKUP($B770,'Ownership Metrics'!$A:$A,'Ownership Metrics'!$D:$D),"")</f>
        <v>47.25</v>
      </c>
      <c r="P770" s="29">
        <f>IFERROR(_xlfn.XLOOKUP($B770,'Ownership Metrics'!$A:$A,'Ownership Metrics'!$E:$E),"")</f>
        <v>65.099999999999994</v>
      </c>
      <c r="Q770" s="30">
        <f>IFERROR(_xlfn.XLOOKUP($B770,'Ownership Metrics'!$A:$A,'Ownership Metrics'!$F:$F),"")</f>
        <v>8</v>
      </c>
      <c r="R770" s="30">
        <f>IFERROR(_xlfn.XLOOKUP($B770,'Ownership Metrics'!$A:$A,'Ownership Metrics'!$G:$G),"")</f>
        <v>47</v>
      </c>
      <c r="S770" s="27" t="str">
        <f>IFERROR(_xlfn.XLOOKUP($B770,'Ownership Metrics'!$A:$A,'Ownership Metrics'!$H:$H),"")</f>
        <v>Oligopoli</v>
      </c>
      <c r="T770" s="27" t="str">
        <f>IFERROR(_xlfn.XLOOKUP($B770,'Ownership Metrics'!$A:$A,'Ownership Metrics'!$I:$I),"")</f>
        <v>Sedang</v>
      </c>
      <c r="U770" s="27">
        <f>IF(COUNTIFS($B$2:$B770,$B770,$D$2:$D770,$D770)=1,1,0)</f>
        <v>1</v>
      </c>
      <c r="V770" s="27">
        <f t="shared" si="34"/>
        <v>4.93</v>
      </c>
      <c r="W770" s="27">
        <f t="shared" si="35"/>
        <v>5</v>
      </c>
      <c r="X770" s="27">
        <f t="shared" ref="X770:X833" si="36">$V770-(ROW()*0.0000000001)</f>
        <v>4.9299999229999996</v>
      </c>
    </row>
    <row r="771" spans="1:24" x14ac:dyDescent="0.25">
      <c r="A771" s="26">
        <v>46265</v>
      </c>
      <c r="B771" s="27" t="s">
        <v>10255</v>
      </c>
      <c r="C771" s="27" t="s">
        <v>990</v>
      </c>
      <c r="D771" s="27" t="s">
        <v>991</v>
      </c>
      <c r="E771" s="27" t="s">
        <v>22</v>
      </c>
      <c r="F771" s="27" t="s">
        <v>23</v>
      </c>
      <c r="G771" s="27"/>
      <c r="H771" s="27" t="s">
        <v>24</v>
      </c>
      <c r="I771" s="28">
        <v>20137511460</v>
      </c>
      <c r="J771" s="28">
        <v>0</v>
      </c>
      <c r="K771" s="28">
        <v>20137511460</v>
      </c>
      <c r="L771" s="29">
        <v>47.25</v>
      </c>
      <c r="M771" s="29">
        <f>IFERROR(_xlfn.XLOOKUP($B771,'Ownership Metrics'!$A:$A,'Ownership Metrics'!$B:$B),"")</f>
        <v>18.34</v>
      </c>
      <c r="N771" s="28">
        <f>IFERROR(_xlfn.XLOOKUP($B771,'Ownership Metrics'!$A:$A,'Ownership Metrics'!$C:$C),"")</f>
        <v>2469</v>
      </c>
      <c r="O771" s="29">
        <f>IFERROR(_xlfn.XLOOKUP($B771,'Ownership Metrics'!$A:$A,'Ownership Metrics'!$D:$D),"")</f>
        <v>47.25</v>
      </c>
      <c r="P771" s="29">
        <f>IFERROR(_xlfn.XLOOKUP($B771,'Ownership Metrics'!$A:$A,'Ownership Metrics'!$E:$E),"")</f>
        <v>65.099999999999994</v>
      </c>
      <c r="Q771" s="30">
        <f>IFERROR(_xlfn.XLOOKUP($B771,'Ownership Metrics'!$A:$A,'Ownership Metrics'!$F:$F),"")</f>
        <v>8</v>
      </c>
      <c r="R771" s="30">
        <f>IFERROR(_xlfn.XLOOKUP($B771,'Ownership Metrics'!$A:$A,'Ownership Metrics'!$G:$G),"")</f>
        <v>47</v>
      </c>
      <c r="S771" s="27" t="str">
        <f>IFERROR(_xlfn.XLOOKUP($B771,'Ownership Metrics'!$A:$A,'Ownership Metrics'!$H:$H),"")</f>
        <v>Oligopoli</v>
      </c>
      <c r="T771" s="27" t="str">
        <f>IFERROR(_xlfn.XLOOKUP($B771,'Ownership Metrics'!$A:$A,'Ownership Metrics'!$I:$I),"")</f>
        <v>Sedang</v>
      </c>
      <c r="U771" s="27">
        <f>IF(COUNTIFS($B$2:$B771,$B771,$D$2:$D771,$D771)=1,1,0)</f>
        <v>1</v>
      </c>
      <c r="V771" s="27">
        <f t="shared" ref="V771:V834" si="37">SUMIFS($L$2:$L$10000,$B$2:$B$10000,$B771,$D$2:$D$10000,$D771)</f>
        <v>47.25</v>
      </c>
      <c r="W771" s="27">
        <f t="shared" ref="W771:W834" si="38">COUNTIFS($B$2:$B$10000,$B771,$U$2:$U$10000,1,$X$2:$X$10000,"&gt;"&amp;$X771)+1</f>
        <v>1</v>
      </c>
      <c r="X771" s="27">
        <f t="shared" si="36"/>
        <v>47.249999922900003</v>
      </c>
    </row>
    <row r="772" spans="1:24" x14ac:dyDescent="0.25">
      <c r="A772" s="26">
        <v>46265</v>
      </c>
      <c r="B772" s="27" t="s">
        <v>10255</v>
      </c>
      <c r="C772" s="27" t="s">
        <v>990</v>
      </c>
      <c r="D772" s="27" t="s">
        <v>992</v>
      </c>
      <c r="E772" s="27" t="s">
        <v>83</v>
      </c>
      <c r="F772" s="27" t="s">
        <v>32</v>
      </c>
      <c r="G772" s="27"/>
      <c r="H772" s="27" t="s">
        <v>56</v>
      </c>
      <c r="I772" s="28">
        <v>3708705000</v>
      </c>
      <c r="J772" s="28">
        <v>0</v>
      </c>
      <c r="K772" s="28">
        <v>3708705000</v>
      </c>
      <c r="L772" s="29">
        <v>8.6999999999999993</v>
      </c>
      <c r="M772" s="29">
        <f>IFERROR(_xlfn.XLOOKUP($B772,'Ownership Metrics'!$A:$A,'Ownership Metrics'!$B:$B),"")</f>
        <v>18.34</v>
      </c>
      <c r="N772" s="28">
        <f>IFERROR(_xlfn.XLOOKUP($B772,'Ownership Metrics'!$A:$A,'Ownership Metrics'!$C:$C),"")</f>
        <v>2469</v>
      </c>
      <c r="O772" s="29">
        <f>IFERROR(_xlfn.XLOOKUP($B772,'Ownership Metrics'!$A:$A,'Ownership Metrics'!$D:$D),"")</f>
        <v>47.25</v>
      </c>
      <c r="P772" s="29">
        <f>IFERROR(_xlfn.XLOOKUP($B772,'Ownership Metrics'!$A:$A,'Ownership Metrics'!$E:$E),"")</f>
        <v>65.099999999999994</v>
      </c>
      <c r="Q772" s="30">
        <f>IFERROR(_xlfn.XLOOKUP($B772,'Ownership Metrics'!$A:$A,'Ownership Metrics'!$F:$F),"")</f>
        <v>8</v>
      </c>
      <c r="R772" s="30">
        <f>IFERROR(_xlfn.XLOOKUP($B772,'Ownership Metrics'!$A:$A,'Ownership Metrics'!$G:$G),"")</f>
        <v>47</v>
      </c>
      <c r="S772" s="27" t="str">
        <f>IFERROR(_xlfn.XLOOKUP($B772,'Ownership Metrics'!$A:$A,'Ownership Metrics'!$H:$H),"")</f>
        <v>Oligopoli</v>
      </c>
      <c r="T772" s="27" t="str">
        <f>IFERROR(_xlfn.XLOOKUP($B772,'Ownership Metrics'!$A:$A,'Ownership Metrics'!$I:$I),"")</f>
        <v>Sedang</v>
      </c>
      <c r="U772" s="27">
        <f>IF(COUNTIFS($B$2:$B772,$B772,$D$2:$D772,$D772)=1,1,0)</f>
        <v>1</v>
      </c>
      <c r="V772" s="27">
        <f t="shared" si="37"/>
        <v>8.6999999999999993</v>
      </c>
      <c r="W772" s="27">
        <f t="shared" si="38"/>
        <v>3</v>
      </c>
      <c r="X772" s="27">
        <f t="shared" si="36"/>
        <v>8.6999999228</v>
      </c>
    </row>
    <row r="773" spans="1:24" x14ac:dyDescent="0.25">
      <c r="A773" s="26">
        <v>46265</v>
      </c>
      <c r="B773" s="27" t="s">
        <v>10255</v>
      </c>
      <c r="C773" s="27" t="s">
        <v>990</v>
      </c>
      <c r="D773" s="27" t="s">
        <v>993</v>
      </c>
      <c r="E773" s="27" t="s">
        <v>35</v>
      </c>
      <c r="F773" s="27" t="s">
        <v>23</v>
      </c>
      <c r="G773" s="27" t="s">
        <v>36</v>
      </c>
      <c r="H773" s="27" t="s">
        <v>24</v>
      </c>
      <c r="I773" s="28">
        <v>1178061200</v>
      </c>
      <c r="J773" s="28">
        <v>0</v>
      </c>
      <c r="K773" s="28">
        <v>1178061200</v>
      </c>
      <c r="L773" s="29">
        <v>2.76</v>
      </c>
      <c r="M773" s="29">
        <f>IFERROR(_xlfn.XLOOKUP($B773,'Ownership Metrics'!$A:$A,'Ownership Metrics'!$B:$B),"")</f>
        <v>18.34</v>
      </c>
      <c r="N773" s="28">
        <f>IFERROR(_xlfn.XLOOKUP($B773,'Ownership Metrics'!$A:$A,'Ownership Metrics'!$C:$C),"")</f>
        <v>2469</v>
      </c>
      <c r="O773" s="29">
        <f>IFERROR(_xlfn.XLOOKUP($B773,'Ownership Metrics'!$A:$A,'Ownership Metrics'!$D:$D),"")</f>
        <v>47.25</v>
      </c>
      <c r="P773" s="29">
        <f>IFERROR(_xlfn.XLOOKUP($B773,'Ownership Metrics'!$A:$A,'Ownership Metrics'!$E:$E),"")</f>
        <v>65.099999999999994</v>
      </c>
      <c r="Q773" s="30">
        <f>IFERROR(_xlfn.XLOOKUP($B773,'Ownership Metrics'!$A:$A,'Ownership Metrics'!$F:$F),"")</f>
        <v>8</v>
      </c>
      <c r="R773" s="30">
        <f>IFERROR(_xlfn.XLOOKUP($B773,'Ownership Metrics'!$A:$A,'Ownership Metrics'!$G:$G),"")</f>
        <v>47</v>
      </c>
      <c r="S773" s="27" t="str">
        <f>IFERROR(_xlfn.XLOOKUP($B773,'Ownership Metrics'!$A:$A,'Ownership Metrics'!$H:$H),"")</f>
        <v>Oligopoli</v>
      </c>
      <c r="T773" s="27" t="str">
        <f>IFERROR(_xlfn.XLOOKUP($B773,'Ownership Metrics'!$A:$A,'Ownership Metrics'!$I:$I),"")</f>
        <v>Sedang</v>
      </c>
      <c r="U773" s="27">
        <f>IF(COUNTIFS($B$2:$B773,$B773,$D$2:$D773,$D773)=1,1,0)</f>
        <v>1</v>
      </c>
      <c r="V773" s="27">
        <f t="shared" si="37"/>
        <v>2.76</v>
      </c>
      <c r="W773" s="27">
        <f t="shared" si="38"/>
        <v>6</v>
      </c>
      <c r="X773" s="27">
        <f t="shared" si="36"/>
        <v>2.7599999226999996</v>
      </c>
    </row>
    <row r="774" spans="1:24" x14ac:dyDescent="0.25">
      <c r="A774" s="26">
        <v>46265</v>
      </c>
      <c r="B774" s="27" t="s">
        <v>10255</v>
      </c>
      <c r="C774" s="27" t="s">
        <v>990</v>
      </c>
      <c r="D774" s="27" t="s">
        <v>994</v>
      </c>
      <c r="E774" s="27" t="s">
        <v>35</v>
      </c>
      <c r="F774" s="27" t="s">
        <v>23</v>
      </c>
      <c r="G774" s="27" t="s">
        <v>36</v>
      </c>
      <c r="H774" s="27" t="s">
        <v>24</v>
      </c>
      <c r="I774" s="28">
        <v>542811400</v>
      </c>
      <c r="J774" s="28">
        <v>0</v>
      </c>
      <c r="K774" s="28">
        <v>542811400</v>
      </c>
      <c r="L774" s="29">
        <v>1.27</v>
      </c>
      <c r="M774" s="29">
        <f>IFERROR(_xlfn.XLOOKUP($B774,'Ownership Metrics'!$A:$A,'Ownership Metrics'!$B:$B),"")</f>
        <v>18.34</v>
      </c>
      <c r="N774" s="28">
        <f>IFERROR(_xlfn.XLOOKUP($B774,'Ownership Metrics'!$A:$A,'Ownership Metrics'!$C:$C),"")</f>
        <v>2469</v>
      </c>
      <c r="O774" s="29">
        <f>IFERROR(_xlfn.XLOOKUP($B774,'Ownership Metrics'!$A:$A,'Ownership Metrics'!$D:$D),"")</f>
        <v>47.25</v>
      </c>
      <c r="P774" s="29">
        <f>IFERROR(_xlfn.XLOOKUP($B774,'Ownership Metrics'!$A:$A,'Ownership Metrics'!$E:$E),"")</f>
        <v>65.099999999999994</v>
      </c>
      <c r="Q774" s="30">
        <f>IFERROR(_xlfn.XLOOKUP($B774,'Ownership Metrics'!$A:$A,'Ownership Metrics'!$F:$F),"")</f>
        <v>8</v>
      </c>
      <c r="R774" s="30">
        <f>IFERROR(_xlfn.XLOOKUP($B774,'Ownership Metrics'!$A:$A,'Ownership Metrics'!$G:$G),"")</f>
        <v>47</v>
      </c>
      <c r="S774" s="27" t="str">
        <f>IFERROR(_xlfn.XLOOKUP($B774,'Ownership Metrics'!$A:$A,'Ownership Metrics'!$H:$H),"")</f>
        <v>Oligopoli</v>
      </c>
      <c r="T774" s="27" t="str">
        <f>IFERROR(_xlfn.XLOOKUP($B774,'Ownership Metrics'!$A:$A,'Ownership Metrics'!$I:$I),"")</f>
        <v>Sedang</v>
      </c>
      <c r="U774" s="27">
        <f>IF(COUNTIFS($B$2:$B774,$B774,$D$2:$D774,$D774)=1,1,0)</f>
        <v>1</v>
      </c>
      <c r="V774" s="27">
        <f t="shared" si="37"/>
        <v>1.27</v>
      </c>
      <c r="W774" s="27">
        <f t="shared" si="38"/>
        <v>7</v>
      </c>
      <c r="X774" s="27">
        <f t="shared" si="36"/>
        <v>1.2699999226000001</v>
      </c>
    </row>
    <row r="775" spans="1:24" x14ac:dyDescent="0.25">
      <c r="A775" s="26">
        <v>46265</v>
      </c>
      <c r="B775" s="27" t="s">
        <v>10255</v>
      </c>
      <c r="C775" s="27" t="s">
        <v>990</v>
      </c>
      <c r="D775" s="27" t="s">
        <v>995</v>
      </c>
      <c r="E775" s="27" t="s">
        <v>124</v>
      </c>
      <c r="F775" s="27" t="s">
        <v>32</v>
      </c>
      <c r="G775" s="27"/>
      <c r="H775" s="27" t="s">
        <v>56</v>
      </c>
      <c r="I775" s="28">
        <v>3900000000</v>
      </c>
      <c r="J775" s="28">
        <v>0</v>
      </c>
      <c r="K775" s="28">
        <v>3900000000</v>
      </c>
      <c r="L775" s="29">
        <v>9.15</v>
      </c>
      <c r="M775" s="29">
        <f>IFERROR(_xlfn.XLOOKUP($B775,'Ownership Metrics'!$A:$A,'Ownership Metrics'!$B:$B),"")</f>
        <v>18.34</v>
      </c>
      <c r="N775" s="28">
        <f>IFERROR(_xlfn.XLOOKUP($B775,'Ownership Metrics'!$A:$A,'Ownership Metrics'!$C:$C),"")</f>
        <v>2469</v>
      </c>
      <c r="O775" s="29">
        <f>IFERROR(_xlfn.XLOOKUP($B775,'Ownership Metrics'!$A:$A,'Ownership Metrics'!$D:$D),"")</f>
        <v>47.25</v>
      </c>
      <c r="P775" s="29">
        <f>IFERROR(_xlfn.XLOOKUP($B775,'Ownership Metrics'!$A:$A,'Ownership Metrics'!$E:$E),"")</f>
        <v>65.099999999999994</v>
      </c>
      <c r="Q775" s="30">
        <f>IFERROR(_xlfn.XLOOKUP($B775,'Ownership Metrics'!$A:$A,'Ownership Metrics'!$F:$F),"")</f>
        <v>8</v>
      </c>
      <c r="R775" s="30">
        <f>IFERROR(_xlfn.XLOOKUP($B775,'Ownership Metrics'!$A:$A,'Ownership Metrics'!$G:$G),"")</f>
        <v>47</v>
      </c>
      <c r="S775" s="27" t="str">
        <f>IFERROR(_xlfn.XLOOKUP($B775,'Ownership Metrics'!$A:$A,'Ownership Metrics'!$H:$H),"")</f>
        <v>Oligopoli</v>
      </c>
      <c r="T775" s="27" t="str">
        <f>IFERROR(_xlfn.XLOOKUP($B775,'Ownership Metrics'!$A:$A,'Ownership Metrics'!$I:$I),"")</f>
        <v>Sedang</v>
      </c>
      <c r="U775" s="27">
        <f>IF(COUNTIFS($B$2:$B775,$B775,$D$2:$D775,$D775)=1,1,0)</f>
        <v>1</v>
      </c>
      <c r="V775" s="27">
        <f t="shared" si="37"/>
        <v>9.15</v>
      </c>
      <c r="W775" s="27">
        <f t="shared" si="38"/>
        <v>2</v>
      </c>
      <c r="X775" s="27">
        <f t="shared" si="36"/>
        <v>9.149999922500001</v>
      </c>
    </row>
    <row r="776" spans="1:24" x14ac:dyDescent="0.25">
      <c r="A776" s="26">
        <v>46265</v>
      </c>
      <c r="B776" s="27" t="s">
        <v>10255</v>
      </c>
      <c r="C776" s="27" t="s">
        <v>990</v>
      </c>
      <c r="D776" s="27" t="s">
        <v>996</v>
      </c>
      <c r="E776" s="27" t="s">
        <v>124</v>
      </c>
      <c r="F776" s="27" t="s">
        <v>32</v>
      </c>
      <c r="G776" s="27"/>
      <c r="H776" s="27" t="s">
        <v>56</v>
      </c>
      <c r="I776" s="28">
        <v>454000000</v>
      </c>
      <c r="J776" s="28">
        <v>0</v>
      </c>
      <c r="K776" s="28">
        <v>454000000</v>
      </c>
      <c r="L776" s="29">
        <v>1.07</v>
      </c>
      <c r="M776" s="29">
        <f>IFERROR(_xlfn.XLOOKUP($B776,'Ownership Metrics'!$A:$A,'Ownership Metrics'!$B:$B),"")</f>
        <v>18.34</v>
      </c>
      <c r="N776" s="28">
        <f>IFERROR(_xlfn.XLOOKUP($B776,'Ownership Metrics'!$A:$A,'Ownership Metrics'!$C:$C),"")</f>
        <v>2469</v>
      </c>
      <c r="O776" s="29">
        <f>IFERROR(_xlfn.XLOOKUP($B776,'Ownership Metrics'!$A:$A,'Ownership Metrics'!$D:$D),"")</f>
        <v>47.25</v>
      </c>
      <c r="P776" s="29">
        <f>IFERROR(_xlfn.XLOOKUP($B776,'Ownership Metrics'!$A:$A,'Ownership Metrics'!$E:$E),"")</f>
        <v>65.099999999999994</v>
      </c>
      <c r="Q776" s="30">
        <f>IFERROR(_xlfn.XLOOKUP($B776,'Ownership Metrics'!$A:$A,'Ownership Metrics'!$F:$F),"")</f>
        <v>8</v>
      </c>
      <c r="R776" s="30">
        <f>IFERROR(_xlfn.XLOOKUP($B776,'Ownership Metrics'!$A:$A,'Ownership Metrics'!$G:$G),"")</f>
        <v>47</v>
      </c>
      <c r="S776" s="27" t="str">
        <f>IFERROR(_xlfn.XLOOKUP($B776,'Ownership Metrics'!$A:$A,'Ownership Metrics'!$H:$H),"")</f>
        <v>Oligopoli</v>
      </c>
      <c r="T776" s="27" t="str">
        <f>IFERROR(_xlfn.XLOOKUP($B776,'Ownership Metrics'!$A:$A,'Ownership Metrics'!$I:$I),"")</f>
        <v>Sedang</v>
      </c>
      <c r="U776" s="27">
        <f>IF(COUNTIFS($B$2:$B776,$B776,$D$2:$D776,$D776)=1,1,0)</f>
        <v>1</v>
      </c>
      <c r="V776" s="27">
        <f t="shared" si="37"/>
        <v>1.07</v>
      </c>
      <c r="W776" s="27">
        <f t="shared" si="38"/>
        <v>8</v>
      </c>
      <c r="X776" s="27">
        <f t="shared" si="36"/>
        <v>1.0699999224000001</v>
      </c>
    </row>
    <row r="777" spans="1:24" x14ac:dyDescent="0.25">
      <c r="A777" s="26">
        <v>46265</v>
      </c>
      <c r="B777" s="27" t="s">
        <v>10255</v>
      </c>
      <c r="C777" s="27" t="s">
        <v>990</v>
      </c>
      <c r="D777" s="27" t="s">
        <v>438</v>
      </c>
      <c r="E777" s="27" t="s">
        <v>67</v>
      </c>
      <c r="F777" s="27" t="s">
        <v>32</v>
      </c>
      <c r="G777" s="27"/>
      <c r="H777" s="27" t="s">
        <v>128</v>
      </c>
      <c r="I777" s="28">
        <v>2782427300</v>
      </c>
      <c r="J777" s="28">
        <v>0</v>
      </c>
      <c r="K777" s="28">
        <v>2782427300</v>
      </c>
      <c r="L777" s="29">
        <v>6.53</v>
      </c>
      <c r="M777" s="29">
        <f>IFERROR(_xlfn.XLOOKUP($B777,'Ownership Metrics'!$A:$A,'Ownership Metrics'!$B:$B),"")</f>
        <v>18.34</v>
      </c>
      <c r="N777" s="28">
        <f>IFERROR(_xlfn.XLOOKUP($B777,'Ownership Metrics'!$A:$A,'Ownership Metrics'!$C:$C),"")</f>
        <v>2469</v>
      </c>
      <c r="O777" s="29">
        <f>IFERROR(_xlfn.XLOOKUP($B777,'Ownership Metrics'!$A:$A,'Ownership Metrics'!$D:$D),"")</f>
        <v>47.25</v>
      </c>
      <c r="P777" s="29">
        <f>IFERROR(_xlfn.XLOOKUP($B777,'Ownership Metrics'!$A:$A,'Ownership Metrics'!$E:$E),"")</f>
        <v>65.099999999999994</v>
      </c>
      <c r="Q777" s="30">
        <f>IFERROR(_xlfn.XLOOKUP($B777,'Ownership Metrics'!$A:$A,'Ownership Metrics'!$F:$F),"")</f>
        <v>8</v>
      </c>
      <c r="R777" s="30">
        <f>IFERROR(_xlfn.XLOOKUP($B777,'Ownership Metrics'!$A:$A,'Ownership Metrics'!$G:$G),"")</f>
        <v>47</v>
      </c>
      <c r="S777" s="27" t="str">
        <f>IFERROR(_xlfn.XLOOKUP($B777,'Ownership Metrics'!$A:$A,'Ownership Metrics'!$H:$H),"")</f>
        <v>Oligopoli</v>
      </c>
      <c r="T777" s="27" t="str">
        <f>IFERROR(_xlfn.XLOOKUP($B777,'Ownership Metrics'!$A:$A,'Ownership Metrics'!$I:$I),"")</f>
        <v>Sedang</v>
      </c>
      <c r="U777" s="27">
        <f>IF(COUNTIFS($B$2:$B777,$B777,$D$2:$D777,$D777)=1,1,0)</f>
        <v>1</v>
      </c>
      <c r="V777" s="27">
        <f t="shared" si="37"/>
        <v>6.53</v>
      </c>
      <c r="W777" s="27">
        <f t="shared" si="38"/>
        <v>4</v>
      </c>
      <c r="X777" s="27">
        <f t="shared" si="36"/>
        <v>6.5299999223</v>
      </c>
    </row>
    <row r="778" spans="1:24" x14ac:dyDescent="0.25">
      <c r="A778" s="26">
        <v>46265</v>
      </c>
      <c r="B778" s="27" t="s">
        <v>10256</v>
      </c>
      <c r="C778" s="27" t="s">
        <v>998</v>
      </c>
      <c r="D778" s="27" t="s">
        <v>999</v>
      </c>
      <c r="E778" s="27" t="s">
        <v>22</v>
      </c>
      <c r="F778" s="27" t="s">
        <v>23</v>
      </c>
      <c r="G778" s="27"/>
      <c r="H778" s="27"/>
      <c r="I778" s="28">
        <v>0</v>
      </c>
      <c r="J778" s="28">
        <v>235394288</v>
      </c>
      <c r="K778" s="28">
        <v>235394288</v>
      </c>
      <c r="L778" s="29">
        <v>1.3</v>
      </c>
      <c r="M778" s="29">
        <f>IFERROR(_xlfn.XLOOKUP($B778,'Ownership Metrics'!$A:$A,'Ownership Metrics'!$B:$B),"")</f>
        <v>3.93</v>
      </c>
      <c r="N778" s="28">
        <f>IFERROR(_xlfn.XLOOKUP($B778,'Ownership Metrics'!$A:$A,'Ownership Metrics'!$C:$C),"")</f>
        <v>4806</v>
      </c>
      <c r="O778" s="29">
        <f>IFERROR(_xlfn.XLOOKUP($B778,'Ownership Metrics'!$A:$A,'Ownership Metrics'!$D:$D),"")</f>
        <v>66.400000000000006</v>
      </c>
      <c r="P778" s="29">
        <f>IFERROR(_xlfn.XLOOKUP($B778,'Ownership Metrics'!$A:$A,'Ownership Metrics'!$E:$E),"")</f>
        <v>89.92</v>
      </c>
      <c r="Q778" s="30">
        <f>IFERROR(_xlfn.XLOOKUP($B778,'Ownership Metrics'!$A:$A,'Ownership Metrics'!$F:$F),"")</f>
        <v>5</v>
      </c>
      <c r="R778" s="30">
        <f>IFERROR(_xlfn.XLOOKUP($B778,'Ownership Metrics'!$A:$A,'Ownership Metrics'!$G:$G),"")</f>
        <v>69</v>
      </c>
      <c r="S778" s="27" t="str">
        <f>IFERROR(_xlfn.XLOOKUP($B778,'Ownership Metrics'!$A:$A,'Ownership Metrics'!$H:$H),"")</f>
        <v>Mayoritas</v>
      </c>
      <c r="T778" s="27" t="str">
        <f>IFERROR(_xlfn.XLOOKUP($B778,'Ownership Metrics'!$A:$A,'Ownership Metrics'!$I:$I),"")</f>
        <v>Tinggi</v>
      </c>
      <c r="U778" s="27">
        <f>IF(COUNTIFS($B$2:$B778,$B778,$D$2:$D778,$D778)=1,1,0)</f>
        <v>1</v>
      </c>
      <c r="V778" s="27">
        <f t="shared" si="37"/>
        <v>1.3</v>
      </c>
      <c r="W778" s="27">
        <f t="shared" si="38"/>
        <v>5</v>
      </c>
      <c r="X778" s="27">
        <f t="shared" si="36"/>
        <v>1.2999999222</v>
      </c>
    </row>
    <row r="779" spans="1:24" x14ac:dyDescent="0.25">
      <c r="A779" s="26">
        <v>46265</v>
      </c>
      <c r="B779" s="27" t="s">
        <v>10256</v>
      </c>
      <c r="C779" s="27" t="s">
        <v>998</v>
      </c>
      <c r="D779" s="27" t="s">
        <v>1000</v>
      </c>
      <c r="E779" s="27" t="s">
        <v>26</v>
      </c>
      <c r="F779" s="27" t="s">
        <v>32</v>
      </c>
      <c r="G779" s="27"/>
      <c r="H779" s="27" t="s">
        <v>64</v>
      </c>
      <c r="I779" s="28">
        <v>3381207875</v>
      </c>
      <c r="J779" s="28">
        <v>0</v>
      </c>
      <c r="K779" s="28">
        <v>3381207875</v>
      </c>
      <c r="L779" s="29">
        <v>18.670000000000002</v>
      </c>
      <c r="M779" s="29">
        <f>IFERROR(_xlfn.XLOOKUP($B779,'Ownership Metrics'!$A:$A,'Ownership Metrics'!$B:$B),"")</f>
        <v>3.93</v>
      </c>
      <c r="N779" s="28">
        <f>IFERROR(_xlfn.XLOOKUP($B779,'Ownership Metrics'!$A:$A,'Ownership Metrics'!$C:$C),"")</f>
        <v>4806</v>
      </c>
      <c r="O779" s="29">
        <f>IFERROR(_xlfn.XLOOKUP($B779,'Ownership Metrics'!$A:$A,'Ownership Metrics'!$D:$D),"")</f>
        <v>66.400000000000006</v>
      </c>
      <c r="P779" s="29">
        <f>IFERROR(_xlfn.XLOOKUP($B779,'Ownership Metrics'!$A:$A,'Ownership Metrics'!$E:$E),"")</f>
        <v>89.92</v>
      </c>
      <c r="Q779" s="30">
        <f>IFERROR(_xlfn.XLOOKUP($B779,'Ownership Metrics'!$A:$A,'Ownership Metrics'!$F:$F),"")</f>
        <v>5</v>
      </c>
      <c r="R779" s="30">
        <f>IFERROR(_xlfn.XLOOKUP($B779,'Ownership Metrics'!$A:$A,'Ownership Metrics'!$G:$G),"")</f>
        <v>69</v>
      </c>
      <c r="S779" s="27" t="str">
        <f>IFERROR(_xlfn.XLOOKUP($B779,'Ownership Metrics'!$A:$A,'Ownership Metrics'!$H:$H),"")</f>
        <v>Mayoritas</v>
      </c>
      <c r="T779" s="27" t="str">
        <f>IFERROR(_xlfn.XLOOKUP($B779,'Ownership Metrics'!$A:$A,'Ownership Metrics'!$I:$I),"")</f>
        <v>Tinggi</v>
      </c>
      <c r="U779" s="27">
        <f>IF(COUNTIFS($B$2:$B779,$B779,$D$2:$D779,$D779)=1,1,0)</f>
        <v>1</v>
      </c>
      <c r="V779" s="27">
        <f t="shared" si="37"/>
        <v>18.670000000000002</v>
      </c>
      <c r="W779" s="27">
        <f t="shared" si="38"/>
        <v>2</v>
      </c>
      <c r="X779" s="27">
        <f t="shared" si="36"/>
        <v>18.669999922100001</v>
      </c>
    </row>
    <row r="780" spans="1:24" x14ac:dyDescent="0.25">
      <c r="A780" s="26">
        <v>46265</v>
      </c>
      <c r="B780" s="27" t="s">
        <v>10256</v>
      </c>
      <c r="C780" s="27" t="s">
        <v>998</v>
      </c>
      <c r="D780" s="27" t="s">
        <v>1001</v>
      </c>
      <c r="E780" s="27" t="s">
        <v>83</v>
      </c>
      <c r="F780" s="27" t="s">
        <v>32</v>
      </c>
      <c r="G780" s="27"/>
      <c r="H780" s="27" t="s">
        <v>116</v>
      </c>
      <c r="I780" s="28">
        <v>878377481</v>
      </c>
      <c r="J780" s="28">
        <v>0</v>
      </c>
      <c r="K780" s="28">
        <v>878377481</v>
      </c>
      <c r="L780" s="29">
        <v>4.8499999999999996</v>
      </c>
      <c r="M780" s="29">
        <f>IFERROR(_xlfn.XLOOKUP($B780,'Ownership Metrics'!$A:$A,'Ownership Metrics'!$B:$B),"")</f>
        <v>3.93</v>
      </c>
      <c r="N780" s="28">
        <f>IFERROR(_xlfn.XLOOKUP($B780,'Ownership Metrics'!$A:$A,'Ownership Metrics'!$C:$C),"")</f>
        <v>4806</v>
      </c>
      <c r="O780" s="29">
        <f>IFERROR(_xlfn.XLOOKUP($B780,'Ownership Metrics'!$A:$A,'Ownership Metrics'!$D:$D),"")</f>
        <v>66.400000000000006</v>
      </c>
      <c r="P780" s="29">
        <f>IFERROR(_xlfn.XLOOKUP($B780,'Ownership Metrics'!$A:$A,'Ownership Metrics'!$E:$E),"")</f>
        <v>89.92</v>
      </c>
      <c r="Q780" s="30">
        <f>IFERROR(_xlfn.XLOOKUP($B780,'Ownership Metrics'!$A:$A,'Ownership Metrics'!$F:$F),"")</f>
        <v>5</v>
      </c>
      <c r="R780" s="30">
        <f>IFERROR(_xlfn.XLOOKUP($B780,'Ownership Metrics'!$A:$A,'Ownership Metrics'!$G:$G),"")</f>
        <v>69</v>
      </c>
      <c r="S780" s="27" t="str">
        <f>IFERROR(_xlfn.XLOOKUP($B780,'Ownership Metrics'!$A:$A,'Ownership Metrics'!$H:$H),"")</f>
        <v>Mayoritas</v>
      </c>
      <c r="T780" s="27" t="str">
        <f>IFERROR(_xlfn.XLOOKUP($B780,'Ownership Metrics'!$A:$A,'Ownership Metrics'!$I:$I),"")</f>
        <v>Tinggi</v>
      </c>
      <c r="U780" s="27">
        <f>IF(COUNTIFS($B$2:$B780,$B780,$D$2:$D780,$D780)=1,1,0)</f>
        <v>1</v>
      </c>
      <c r="V780" s="27">
        <f t="shared" si="37"/>
        <v>4.8499999999999996</v>
      </c>
      <c r="W780" s="27">
        <f t="shared" si="38"/>
        <v>3</v>
      </c>
      <c r="X780" s="27">
        <f t="shared" si="36"/>
        <v>4.8499999219999994</v>
      </c>
    </row>
    <row r="781" spans="1:24" x14ac:dyDescent="0.25">
      <c r="A781" s="26">
        <v>46265</v>
      </c>
      <c r="B781" s="27" t="s">
        <v>10256</v>
      </c>
      <c r="C781" s="27" t="s">
        <v>998</v>
      </c>
      <c r="D781" s="27" t="s">
        <v>1002</v>
      </c>
      <c r="E781" s="27" t="s">
        <v>26</v>
      </c>
      <c r="F781" s="27" t="s">
        <v>32</v>
      </c>
      <c r="G781" s="27"/>
      <c r="H781" s="27" t="s">
        <v>116</v>
      </c>
      <c r="I781" s="28">
        <v>1291095165</v>
      </c>
      <c r="J781" s="28">
        <v>10734002331</v>
      </c>
      <c r="K781" s="28">
        <v>12025097496</v>
      </c>
      <c r="L781" s="29">
        <v>66.400000000000006</v>
      </c>
      <c r="M781" s="29">
        <f>IFERROR(_xlfn.XLOOKUP($B781,'Ownership Metrics'!$A:$A,'Ownership Metrics'!$B:$B),"")</f>
        <v>3.93</v>
      </c>
      <c r="N781" s="28">
        <f>IFERROR(_xlfn.XLOOKUP($B781,'Ownership Metrics'!$A:$A,'Ownership Metrics'!$C:$C),"")</f>
        <v>4806</v>
      </c>
      <c r="O781" s="29">
        <f>IFERROR(_xlfn.XLOOKUP($B781,'Ownership Metrics'!$A:$A,'Ownership Metrics'!$D:$D),"")</f>
        <v>66.400000000000006</v>
      </c>
      <c r="P781" s="29">
        <f>IFERROR(_xlfn.XLOOKUP($B781,'Ownership Metrics'!$A:$A,'Ownership Metrics'!$E:$E),"")</f>
        <v>89.92</v>
      </c>
      <c r="Q781" s="30">
        <f>IFERROR(_xlfn.XLOOKUP($B781,'Ownership Metrics'!$A:$A,'Ownership Metrics'!$F:$F),"")</f>
        <v>5</v>
      </c>
      <c r="R781" s="30">
        <f>IFERROR(_xlfn.XLOOKUP($B781,'Ownership Metrics'!$A:$A,'Ownership Metrics'!$G:$G),"")</f>
        <v>69</v>
      </c>
      <c r="S781" s="27" t="str">
        <f>IFERROR(_xlfn.XLOOKUP($B781,'Ownership Metrics'!$A:$A,'Ownership Metrics'!$H:$H),"")</f>
        <v>Mayoritas</v>
      </c>
      <c r="T781" s="27" t="str">
        <f>IFERROR(_xlfn.XLOOKUP($B781,'Ownership Metrics'!$A:$A,'Ownership Metrics'!$I:$I),"")</f>
        <v>Tinggi</v>
      </c>
      <c r="U781" s="27">
        <f>IF(COUNTIFS($B$2:$B781,$B781,$D$2:$D781,$D781)=1,1,0)</f>
        <v>1</v>
      </c>
      <c r="V781" s="27">
        <f t="shared" si="37"/>
        <v>66.400000000000006</v>
      </c>
      <c r="W781" s="27">
        <f t="shared" si="38"/>
        <v>1</v>
      </c>
      <c r="X781" s="27">
        <f t="shared" si="36"/>
        <v>66.399999921900005</v>
      </c>
    </row>
    <row r="782" spans="1:24" x14ac:dyDescent="0.25">
      <c r="A782" s="26">
        <v>46265</v>
      </c>
      <c r="B782" s="27" t="s">
        <v>10256</v>
      </c>
      <c r="C782" s="27" t="s">
        <v>998</v>
      </c>
      <c r="D782" s="27" t="s">
        <v>1003</v>
      </c>
      <c r="E782" s="27" t="s">
        <v>26</v>
      </c>
      <c r="F782" s="27" t="s">
        <v>32</v>
      </c>
      <c r="G782" s="27"/>
      <c r="H782" s="27" t="s">
        <v>64</v>
      </c>
      <c r="I782" s="28">
        <v>878407587</v>
      </c>
      <c r="J782" s="28">
        <v>0</v>
      </c>
      <c r="K782" s="28">
        <v>878407587</v>
      </c>
      <c r="L782" s="29">
        <v>4.8499999999999996</v>
      </c>
      <c r="M782" s="29">
        <f>IFERROR(_xlfn.XLOOKUP($B782,'Ownership Metrics'!$A:$A,'Ownership Metrics'!$B:$B),"")</f>
        <v>3.93</v>
      </c>
      <c r="N782" s="28">
        <f>IFERROR(_xlfn.XLOOKUP($B782,'Ownership Metrics'!$A:$A,'Ownership Metrics'!$C:$C),"")</f>
        <v>4806</v>
      </c>
      <c r="O782" s="29">
        <f>IFERROR(_xlfn.XLOOKUP($B782,'Ownership Metrics'!$A:$A,'Ownership Metrics'!$D:$D),"")</f>
        <v>66.400000000000006</v>
      </c>
      <c r="P782" s="29">
        <f>IFERROR(_xlfn.XLOOKUP($B782,'Ownership Metrics'!$A:$A,'Ownership Metrics'!$E:$E),"")</f>
        <v>89.92</v>
      </c>
      <c r="Q782" s="30">
        <f>IFERROR(_xlfn.XLOOKUP($B782,'Ownership Metrics'!$A:$A,'Ownership Metrics'!$F:$F),"")</f>
        <v>5</v>
      </c>
      <c r="R782" s="30">
        <f>IFERROR(_xlfn.XLOOKUP($B782,'Ownership Metrics'!$A:$A,'Ownership Metrics'!$G:$G),"")</f>
        <v>69</v>
      </c>
      <c r="S782" s="27" t="str">
        <f>IFERROR(_xlfn.XLOOKUP($B782,'Ownership Metrics'!$A:$A,'Ownership Metrics'!$H:$H),"")</f>
        <v>Mayoritas</v>
      </c>
      <c r="T782" s="27" t="str">
        <f>IFERROR(_xlfn.XLOOKUP($B782,'Ownership Metrics'!$A:$A,'Ownership Metrics'!$I:$I),"")</f>
        <v>Tinggi</v>
      </c>
      <c r="U782" s="27">
        <f>IF(COUNTIFS($B$2:$B782,$B782,$D$2:$D782,$D782)=1,1,0)</f>
        <v>1</v>
      </c>
      <c r="V782" s="27">
        <f t="shared" si="37"/>
        <v>4.8499999999999996</v>
      </c>
      <c r="W782" s="27">
        <f t="shared" si="38"/>
        <v>4</v>
      </c>
      <c r="X782" s="27">
        <f t="shared" si="36"/>
        <v>4.8499999217999994</v>
      </c>
    </row>
    <row r="783" spans="1:24" x14ac:dyDescent="0.25">
      <c r="A783" s="26">
        <v>46265</v>
      </c>
      <c r="B783" s="27" t="s">
        <v>10257</v>
      </c>
      <c r="C783" s="27" t="s">
        <v>1005</v>
      </c>
      <c r="D783" s="27" t="s">
        <v>1006</v>
      </c>
      <c r="E783" s="27" t="s">
        <v>83</v>
      </c>
      <c r="F783" s="27" t="s">
        <v>23</v>
      </c>
      <c r="G783" s="27"/>
      <c r="H783" s="27" t="s">
        <v>24</v>
      </c>
      <c r="I783" s="28">
        <v>538267200</v>
      </c>
      <c r="J783" s="28">
        <v>0</v>
      </c>
      <c r="K783" s="28">
        <v>538267200</v>
      </c>
      <c r="L783" s="29">
        <v>37.64</v>
      </c>
      <c r="M783" s="29">
        <f>IFERROR(_xlfn.XLOOKUP($B783,'Ownership Metrics'!$A:$A,'Ownership Metrics'!$B:$B),"")</f>
        <v>42.81</v>
      </c>
      <c r="N783" s="28">
        <f>IFERROR(_xlfn.XLOOKUP($B783,'Ownership Metrics'!$A:$A,'Ownership Metrics'!$C:$C),"")</f>
        <v>1476</v>
      </c>
      <c r="O783" s="29">
        <f>IFERROR(_xlfn.XLOOKUP($B783,'Ownership Metrics'!$A:$A,'Ownership Metrics'!$D:$D),"")</f>
        <v>37.64</v>
      </c>
      <c r="P783" s="29">
        <f>IFERROR(_xlfn.XLOOKUP($B783,'Ownership Metrics'!$A:$A,'Ownership Metrics'!$E:$E),"")</f>
        <v>45.4</v>
      </c>
      <c r="Q783" s="30">
        <f>IFERROR(_xlfn.XLOOKUP($B783,'Ownership Metrics'!$A:$A,'Ownership Metrics'!$F:$F),"")</f>
        <v>9</v>
      </c>
      <c r="R783" s="30">
        <f>IFERROR(_xlfn.XLOOKUP($B783,'Ownership Metrics'!$A:$A,'Ownership Metrics'!$G:$G),"")</f>
        <v>34</v>
      </c>
      <c r="S783" s="27" t="str">
        <f>IFERROR(_xlfn.XLOOKUP($B783,'Ownership Metrics'!$A:$A,'Ownership Metrics'!$H:$H),"")</f>
        <v>Moderat</v>
      </c>
      <c r="T783" s="27" t="str">
        <f>IFERROR(_xlfn.XLOOKUP($B783,'Ownership Metrics'!$A:$A,'Ownership Metrics'!$I:$I),"")</f>
        <v>Sedang</v>
      </c>
      <c r="U783" s="27">
        <f>IF(COUNTIFS($B$2:$B783,$B783,$D$2:$D783,$D783)=1,1,0)</f>
        <v>1</v>
      </c>
      <c r="V783" s="27">
        <f t="shared" si="37"/>
        <v>37.64</v>
      </c>
      <c r="W783" s="27">
        <f t="shared" si="38"/>
        <v>1</v>
      </c>
      <c r="X783" s="27">
        <f t="shared" si="36"/>
        <v>37.639999921700003</v>
      </c>
    </row>
    <row r="784" spans="1:24" x14ac:dyDescent="0.25">
      <c r="A784" s="26">
        <v>46265</v>
      </c>
      <c r="B784" s="27" t="s">
        <v>10257</v>
      </c>
      <c r="C784" s="27" t="s">
        <v>1005</v>
      </c>
      <c r="D784" s="27" t="s">
        <v>1007</v>
      </c>
      <c r="E784" s="27" t="s">
        <v>22</v>
      </c>
      <c r="F784" s="27" t="s">
        <v>23</v>
      </c>
      <c r="G784" s="27"/>
      <c r="H784" s="27" t="s">
        <v>24</v>
      </c>
      <c r="I784" s="28">
        <v>15300000</v>
      </c>
      <c r="J784" s="28">
        <v>0</v>
      </c>
      <c r="K784" s="28">
        <v>15300000</v>
      </c>
      <c r="L784" s="29">
        <v>1.07</v>
      </c>
      <c r="M784" s="29">
        <f>IFERROR(_xlfn.XLOOKUP($B784,'Ownership Metrics'!$A:$A,'Ownership Metrics'!$B:$B),"")</f>
        <v>42.81</v>
      </c>
      <c r="N784" s="28">
        <f>IFERROR(_xlfn.XLOOKUP($B784,'Ownership Metrics'!$A:$A,'Ownership Metrics'!$C:$C),"")</f>
        <v>1476</v>
      </c>
      <c r="O784" s="29">
        <f>IFERROR(_xlfn.XLOOKUP($B784,'Ownership Metrics'!$A:$A,'Ownership Metrics'!$D:$D),"")</f>
        <v>37.64</v>
      </c>
      <c r="P784" s="29">
        <f>IFERROR(_xlfn.XLOOKUP($B784,'Ownership Metrics'!$A:$A,'Ownership Metrics'!$E:$E),"")</f>
        <v>45.4</v>
      </c>
      <c r="Q784" s="30">
        <f>IFERROR(_xlfn.XLOOKUP($B784,'Ownership Metrics'!$A:$A,'Ownership Metrics'!$F:$F),"")</f>
        <v>9</v>
      </c>
      <c r="R784" s="30">
        <f>IFERROR(_xlfn.XLOOKUP($B784,'Ownership Metrics'!$A:$A,'Ownership Metrics'!$G:$G),"")</f>
        <v>34</v>
      </c>
      <c r="S784" s="27" t="str">
        <f>IFERROR(_xlfn.XLOOKUP($B784,'Ownership Metrics'!$A:$A,'Ownership Metrics'!$H:$H),"")</f>
        <v>Moderat</v>
      </c>
      <c r="T784" s="27" t="str">
        <f>IFERROR(_xlfn.XLOOKUP($B784,'Ownership Metrics'!$A:$A,'Ownership Metrics'!$I:$I),"")</f>
        <v>Sedang</v>
      </c>
      <c r="U784" s="27">
        <f>IF(COUNTIFS($B$2:$B784,$B784,$D$2:$D784,$D784)=1,1,0)</f>
        <v>1</v>
      </c>
      <c r="V784" s="27">
        <f t="shared" si="37"/>
        <v>1.07</v>
      </c>
      <c r="W784" s="27">
        <f t="shared" si="38"/>
        <v>9</v>
      </c>
      <c r="X784" s="27">
        <f t="shared" si="36"/>
        <v>1.0699999216</v>
      </c>
    </row>
    <row r="785" spans="1:24" x14ac:dyDescent="0.25">
      <c r="A785" s="26">
        <v>46265</v>
      </c>
      <c r="B785" s="27" t="s">
        <v>10257</v>
      </c>
      <c r="C785" s="27" t="s">
        <v>1005</v>
      </c>
      <c r="D785" s="27" t="s">
        <v>1008</v>
      </c>
      <c r="E785" s="27" t="s">
        <v>35</v>
      </c>
      <c r="F785" s="27" t="s">
        <v>23</v>
      </c>
      <c r="G785" s="27" t="s">
        <v>36</v>
      </c>
      <c r="H785" s="27" t="s">
        <v>24</v>
      </c>
      <c r="I785" s="28">
        <v>53623000</v>
      </c>
      <c r="J785" s="28">
        <v>0</v>
      </c>
      <c r="K785" s="28">
        <v>53623000</v>
      </c>
      <c r="L785" s="29">
        <v>3.75</v>
      </c>
      <c r="M785" s="29">
        <f>IFERROR(_xlfn.XLOOKUP($B785,'Ownership Metrics'!$A:$A,'Ownership Metrics'!$B:$B),"")</f>
        <v>42.81</v>
      </c>
      <c r="N785" s="28">
        <f>IFERROR(_xlfn.XLOOKUP($B785,'Ownership Metrics'!$A:$A,'Ownership Metrics'!$C:$C),"")</f>
        <v>1476</v>
      </c>
      <c r="O785" s="29">
        <f>IFERROR(_xlfn.XLOOKUP($B785,'Ownership Metrics'!$A:$A,'Ownership Metrics'!$D:$D),"")</f>
        <v>37.64</v>
      </c>
      <c r="P785" s="29">
        <f>IFERROR(_xlfn.XLOOKUP($B785,'Ownership Metrics'!$A:$A,'Ownership Metrics'!$E:$E),"")</f>
        <v>45.4</v>
      </c>
      <c r="Q785" s="30">
        <f>IFERROR(_xlfn.XLOOKUP($B785,'Ownership Metrics'!$A:$A,'Ownership Metrics'!$F:$F),"")</f>
        <v>9</v>
      </c>
      <c r="R785" s="30">
        <f>IFERROR(_xlfn.XLOOKUP($B785,'Ownership Metrics'!$A:$A,'Ownership Metrics'!$G:$G),"")</f>
        <v>34</v>
      </c>
      <c r="S785" s="27" t="str">
        <f>IFERROR(_xlfn.XLOOKUP($B785,'Ownership Metrics'!$A:$A,'Ownership Metrics'!$H:$H),"")</f>
        <v>Moderat</v>
      </c>
      <c r="T785" s="27" t="str">
        <f>IFERROR(_xlfn.XLOOKUP($B785,'Ownership Metrics'!$A:$A,'Ownership Metrics'!$I:$I),"")</f>
        <v>Sedang</v>
      </c>
      <c r="U785" s="27">
        <f>IF(COUNTIFS($B$2:$B785,$B785,$D$2:$D785,$D785)=1,1,0)</f>
        <v>1</v>
      </c>
      <c r="V785" s="27">
        <f t="shared" si="37"/>
        <v>3.75</v>
      </c>
      <c r="W785" s="27">
        <f t="shared" si="38"/>
        <v>4</v>
      </c>
      <c r="X785" s="27">
        <f t="shared" si="36"/>
        <v>3.7499999215000002</v>
      </c>
    </row>
    <row r="786" spans="1:24" x14ac:dyDescent="0.25">
      <c r="A786" s="26">
        <v>46265</v>
      </c>
      <c r="B786" s="27" t="s">
        <v>10257</v>
      </c>
      <c r="C786" s="27" t="s">
        <v>1005</v>
      </c>
      <c r="D786" s="27" t="s">
        <v>1009</v>
      </c>
      <c r="E786" s="27" t="s">
        <v>35</v>
      </c>
      <c r="F786" s="27" t="s">
        <v>23</v>
      </c>
      <c r="G786" s="27" t="s">
        <v>36</v>
      </c>
      <c r="H786" s="27" t="s">
        <v>24</v>
      </c>
      <c r="I786" s="28">
        <v>54895300</v>
      </c>
      <c r="J786" s="28">
        <v>0</v>
      </c>
      <c r="K786" s="28">
        <v>54895300</v>
      </c>
      <c r="L786" s="29">
        <v>3.84</v>
      </c>
      <c r="M786" s="29">
        <f>IFERROR(_xlfn.XLOOKUP($B786,'Ownership Metrics'!$A:$A,'Ownership Metrics'!$B:$B),"")</f>
        <v>42.81</v>
      </c>
      <c r="N786" s="28">
        <f>IFERROR(_xlfn.XLOOKUP($B786,'Ownership Metrics'!$A:$A,'Ownership Metrics'!$C:$C),"")</f>
        <v>1476</v>
      </c>
      <c r="O786" s="29">
        <f>IFERROR(_xlfn.XLOOKUP($B786,'Ownership Metrics'!$A:$A,'Ownership Metrics'!$D:$D),"")</f>
        <v>37.64</v>
      </c>
      <c r="P786" s="29">
        <f>IFERROR(_xlfn.XLOOKUP($B786,'Ownership Metrics'!$A:$A,'Ownership Metrics'!$E:$E),"")</f>
        <v>45.4</v>
      </c>
      <c r="Q786" s="30">
        <f>IFERROR(_xlfn.XLOOKUP($B786,'Ownership Metrics'!$A:$A,'Ownership Metrics'!$F:$F),"")</f>
        <v>9</v>
      </c>
      <c r="R786" s="30">
        <f>IFERROR(_xlfn.XLOOKUP($B786,'Ownership Metrics'!$A:$A,'Ownership Metrics'!$G:$G),"")</f>
        <v>34</v>
      </c>
      <c r="S786" s="27" t="str">
        <f>IFERROR(_xlfn.XLOOKUP($B786,'Ownership Metrics'!$A:$A,'Ownership Metrics'!$H:$H),"")</f>
        <v>Moderat</v>
      </c>
      <c r="T786" s="27" t="str">
        <f>IFERROR(_xlfn.XLOOKUP($B786,'Ownership Metrics'!$A:$A,'Ownership Metrics'!$I:$I),"")</f>
        <v>Sedang</v>
      </c>
      <c r="U786" s="27">
        <f>IF(COUNTIFS($B$2:$B786,$B786,$D$2:$D786,$D786)=1,1,0)</f>
        <v>1</v>
      </c>
      <c r="V786" s="27">
        <f t="shared" si="37"/>
        <v>3.84</v>
      </c>
      <c r="W786" s="27">
        <f t="shared" si="38"/>
        <v>3</v>
      </c>
      <c r="X786" s="27">
        <f t="shared" si="36"/>
        <v>3.8399999214</v>
      </c>
    </row>
    <row r="787" spans="1:24" x14ac:dyDescent="0.25">
      <c r="A787" s="26">
        <v>46265</v>
      </c>
      <c r="B787" s="27" t="s">
        <v>10257</v>
      </c>
      <c r="C787" s="27" t="s">
        <v>1005</v>
      </c>
      <c r="D787" s="27" t="s">
        <v>1010</v>
      </c>
      <c r="E787" s="27" t="s">
        <v>35</v>
      </c>
      <c r="F787" s="27" t="s">
        <v>23</v>
      </c>
      <c r="G787" s="27" t="s">
        <v>36</v>
      </c>
      <c r="H787" s="27" t="s">
        <v>24</v>
      </c>
      <c r="I787" s="28">
        <v>20906900</v>
      </c>
      <c r="J787" s="28">
        <v>0</v>
      </c>
      <c r="K787" s="28">
        <v>20906900</v>
      </c>
      <c r="L787" s="29">
        <v>1.46</v>
      </c>
      <c r="M787" s="29">
        <f>IFERROR(_xlfn.XLOOKUP($B787,'Ownership Metrics'!$A:$A,'Ownership Metrics'!$B:$B),"")</f>
        <v>42.81</v>
      </c>
      <c r="N787" s="28">
        <f>IFERROR(_xlfn.XLOOKUP($B787,'Ownership Metrics'!$A:$A,'Ownership Metrics'!$C:$C),"")</f>
        <v>1476</v>
      </c>
      <c r="O787" s="29">
        <f>IFERROR(_xlfn.XLOOKUP($B787,'Ownership Metrics'!$A:$A,'Ownership Metrics'!$D:$D),"")</f>
        <v>37.64</v>
      </c>
      <c r="P787" s="29">
        <f>IFERROR(_xlfn.XLOOKUP($B787,'Ownership Metrics'!$A:$A,'Ownership Metrics'!$E:$E),"")</f>
        <v>45.4</v>
      </c>
      <c r="Q787" s="30">
        <f>IFERROR(_xlfn.XLOOKUP($B787,'Ownership Metrics'!$A:$A,'Ownership Metrics'!$F:$F),"")</f>
        <v>9</v>
      </c>
      <c r="R787" s="30">
        <f>IFERROR(_xlfn.XLOOKUP($B787,'Ownership Metrics'!$A:$A,'Ownership Metrics'!$G:$G),"")</f>
        <v>34</v>
      </c>
      <c r="S787" s="27" t="str">
        <f>IFERROR(_xlfn.XLOOKUP($B787,'Ownership Metrics'!$A:$A,'Ownership Metrics'!$H:$H),"")</f>
        <v>Moderat</v>
      </c>
      <c r="T787" s="27" t="str">
        <f>IFERROR(_xlfn.XLOOKUP($B787,'Ownership Metrics'!$A:$A,'Ownership Metrics'!$I:$I),"")</f>
        <v>Sedang</v>
      </c>
      <c r="U787" s="27">
        <f>IF(COUNTIFS($B$2:$B787,$B787,$D$2:$D787,$D787)=1,1,0)</f>
        <v>1</v>
      </c>
      <c r="V787" s="27">
        <f t="shared" si="37"/>
        <v>1.46</v>
      </c>
      <c r="W787" s="27">
        <f t="shared" si="38"/>
        <v>6</v>
      </c>
      <c r="X787" s="27">
        <f t="shared" si="36"/>
        <v>1.4599999212999999</v>
      </c>
    </row>
    <row r="788" spans="1:24" x14ac:dyDescent="0.25">
      <c r="A788" s="26">
        <v>46265</v>
      </c>
      <c r="B788" s="27" t="s">
        <v>10257</v>
      </c>
      <c r="C788" s="27" t="s">
        <v>1005</v>
      </c>
      <c r="D788" s="27" t="s">
        <v>1011</v>
      </c>
      <c r="E788" s="27" t="s">
        <v>35</v>
      </c>
      <c r="F788" s="27" t="s">
        <v>23</v>
      </c>
      <c r="G788" s="27" t="s">
        <v>36</v>
      </c>
      <c r="H788" s="27" t="s">
        <v>24</v>
      </c>
      <c r="I788" s="28">
        <v>18486200</v>
      </c>
      <c r="J788" s="28">
        <v>0</v>
      </c>
      <c r="K788" s="28">
        <v>18486200</v>
      </c>
      <c r="L788" s="29">
        <v>1.29</v>
      </c>
      <c r="M788" s="29">
        <f>IFERROR(_xlfn.XLOOKUP($B788,'Ownership Metrics'!$A:$A,'Ownership Metrics'!$B:$B),"")</f>
        <v>42.81</v>
      </c>
      <c r="N788" s="28">
        <f>IFERROR(_xlfn.XLOOKUP($B788,'Ownership Metrics'!$A:$A,'Ownership Metrics'!$C:$C),"")</f>
        <v>1476</v>
      </c>
      <c r="O788" s="29">
        <f>IFERROR(_xlfn.XLOOKUP($B788,'Ownership Metrics'!$A:$A,'Ownership Metrics'!$D:$D),"")</f>
        <v>37.64</v>
      </c>
      <c r="P788" s="29">
        <f>IFERROR(_xlfn.XLOOKUP($B788,'Ownership Metrics'!$A:$A,'Ownership Metrics'!$E:$E),"")</f>
        <v>45.4</v>
      </c>
      <c r="Q788" s="30">
        <f>IFERROR(_xlfn.XLOOKUP($B788,'Ownership Metrics'!$A:$A,'Ownership Metrics'!$F:$F),"")</f>
        <v>9</v>
      </c>
      <c r="R788" s="30">
        <f>IFERROR(_xlfn.XLOOKUP($B788,'Ownership Metrics'!$A:$A,'Ownership Metrics'!$G:$G),"")</f>
        <v>34</v>
      </c>
      <c r="S788" s="27" t="str">
        <f>IFERROR(_xlfn.XLOOKUP($B788,'Ownership Metrics'!$A:$A,'Ownership Metrics'!$H:$H),"")</f>
        <v>Moderat</v>
      </c>
      <c r="T788" s="27" t="str">
        <f>IFERROR(_xlfn.XLOOKUP($B788,'Ownership Metrics'!$A:$A,'Ownership Metrics'!$I:$I),"")</f>
        <v>Sedang</v>
      </c>
      <c r="U788" s="27">
        <f>IF(COUNTIFS($B$2:$B788,$B788,$D$2:$D788,$D788)=1,1,0)</f>
        <v>1</v>
      </c>
      <c r="V788" s="27">
        <f t="shared" si="37"/>
        <v>1.29</v>
      </c>
      <c r="W788" s="27">
        <f t="shared" si="38"/>
        <v>7</v>
      </c>
      <c r="X788" s="27">
        <f t="shared" si="36"/>
        <v>1.2899999212</v>
      </c>
    </row>
    <row r="789" spans="1:24" x14ac:dyDescent="0.25">
      <c r="A789" s="26">
        <v>46265</v>
      </c>
      <c r="B789" s="27" t="s">
        <v>10257</v>
      </c>
      <c r="C789" s="27" t="s">
        <v>1005</v>
      </c>
      <c r="D789" s="27" t="s">
        <v>551</v>
      </c>
      <c r="E789" s="27" t="s">
        <v>98</v>
      </c>
      <c r="F789" s="27" t="s">
        <v>23</v>
      </c>
      <c r="G789" s="27"/>
      <c r="H789" s="27" t="s">
        <v>24</v>
      </c>
      <c r="I789" s="28">
        <v>18000000</v>
      </c>
      <c r="J789" s="28">
        <v>0</v>
      </c>
      <c r="K789" s="28">
        <v>18000000</v>
      </c>
      <c r="L789" s="29">
        <v>1.26</v>
      </c>
      <c r="M789" s="29">
        <f>IFERROR(_xlfn.XLOOKUP($B789,'Ownership Metrics'!$A:$A,'Ownership Metrics'!$B:$B),"")</f>
        <v>42.81</v>
      </c>
      <c r="N789" s="28">
        <f>IFERROR(_xlfn.XLOOKUP($B789,'Ownership Metrics'!$A:$A,'Ownership Metrics'!$C:$C),"")</f>
        <v>1476</v>
      </c>
      <c r="O789" s="29">
        <f>IFERROR(_xlfn.XLOOKUP($B789,'Ownership Metrics'!$A:$A,'Ownership Metrics'!$D:$D),"")</f>
        <v>37.64</v>
      </c>
      <c r="P789" s="29">
        <f>IFERROR(_xlfn.XLOOKUP($B789,'Ownership Metrics'!$A:$A,'Ownership Metrics'!$E:$E),"")</f>
        <v>45.4</v>
      </c>
      <c r="Q789" s="30">
        <f>IFERROR(_xlfn.XLOOKUP($B789,'Ownership Metrics'!$A:$A,'Ownership Metrics'!$F:$F),"")</f>
        <v>9</v>
      </c>
      <c r="R789" s="30">
        <f>IFERROR(_xlfn.XLOOKUP($B789,'Ownership Metrics'!$A:$A,'Ownership Metrics'!$G:$G),"")</f>
        <v>34</v>
      </c>
      <c r="S789" s="27" t="str">
        <f>IFERROR(_xlfn.XLOOKUP($B789,'Ownership Metrics'!$A:$A,'Ownership Metrics'!$H:$H),"")</f>
        <v>Moderat</v>
      </c>
      <c r="T789" s="27" t="str">
        <f>IFERROR(_xlfn.XLOOKUP($B789,'Ownership Metrics'!$A:$A,'Ownership Metrics'!$I:$I),"")</f>
        <v>Sedang</v>
      </c>
      <c r="U789" s="27">
        <f>IF(COUNTIFS($B$2:$B789,$B789,$D$2:$D789,$D789)=1,1,0)</f>
        <v>1</v>
      </c>
      <c r="V789" s="27">
        <f t="shared" si="37"/>
        <v>1.26</v>
      </c>
      <c r="W789" s="27">
        <f t="shared" si="38"/>
        <v>8</v>
      </c>
      <c r="X789" s="27">
        <f t="shared" si="36"/>
        <v>1.2599999210999999</v>
      </c>
    </row>
    <row r="790" spans="1:24" x14ac:dyDescent="0.25">
      <c r="A790" s="26">
        <v>46265</v>
      </c>
      <c r="B790" s="27" t="s">
        <v>10257</v>
      </c>
      <c r="C790" s="27" t="s">
        <v>1005</v>
      </c>
      <c r="D790" s="27" t="s">
        <v>1012</v>
      </c>
      <c r="E790" s="27" t="s">
        <v>72</v>
      </c>
      <c r="F790" s="27" t="s">
        <v>23</v>
      </c>
      <c r="G790" s="27"/>
      <c r="H790" s="27" t="s">
        <v>24</v>
      </c>
      <c r="I790" s="28">
        <v>56027300</v>
      </c>
      <c r="J790" s="28">
        <v>0</v>
      </c>
      <c r="K790" s="28">
        <v>56027300</v>
      </c>
      <c r="L790" s="29">
        <v>3.92</v>
      </c>
      <c r="M790" s="29">
        <f>IFERROR(_xlfn.XLOOKUP($B790,'Ownership Metrics'!$A:$A,'Ownership Metrics'!$B:$B),"")</f>
        <v>42.81</v>
      </c>
      <c r="N790" s="28">
        <f>IFERROR(_xlfn.XLOOKUP($B790,'Ownership Metrics'!$A:$A,'Ownership Metrics'!$C:$C),"")</f>
        <v>1476</v>
      </c>
      <c r="O790" s="29">
        <f>IFERROR(_xlfn.XLOOKUP($B790,'Ownership Metrics'!$A:$A,'Ownership Metrics'!$D:$D),"")</f>
        <v>37.64</v>
      </c>
      <c r="P790" s="29">
        <f>IFERROR(_xlfn.XLOOKUP($B790,'Ownership Metrics'!$A:$A,'Ownership Metrics'!$E:$E),"")</f>
        <v>45.4</v>
      </c>
      <c r="Q790" s="30">
        <f>IFERROR(_xlfn.XLOOKUP($B790,'Ownership Metrics'!$A:$A,'Ownership Metrics'!$F:$F),"")</f>
        <v>9</v>
      </c>
      <c r="R790" s="30">
        <f>IFERROR(_xlfn.XLOOKUP($B790,'Ownership Metrics'!$A:$A,'Ownership Metrics'!$G:$G),"")</f>
        <v>34</v>
      </c>
      <c r="S790" s="27" t="str">
        <f>IFERROR(_xlfn.XLOOKUP($B790,'Ownership Metrics'!$A:$A,'Ownership Metrics'!$H:$H),"")</f>
        <v>Moderat</v>
      </c>
      <c r="T790" s="27" t="str">
        <f>IFERROR(_xlfn.XLOOKUP($B790,'Ownership Metrics'!$A:$A,'Ownership Metrics'!$I:$I),"")</f>
        <v>Sedang</v>
      </c>
      <c r="U790" s="27">
        <f>IF(COUNTIFS($B$2:$B790,$B790,$D$2:$D790,$D790)=1,1,0)</f>
        <v>1</v>
      </c>
      <c r="V790" s="27">
        <f t="shared" si="37"/>
        <v>3.92</v>
      </c>
      <c r="W790" s="27">
        <f t="shared" si="38"/>
        <v>2</v>
      </c>
      <c r="X790" s="27">
        <f t="shared" si="36"/>
        <v>3.9199999210000001</v>
      </c>
    </row>
    <row r="791" spans="1:24" x14ac:dyDescent="0.25">
      <c r="A791" s="26">
        <v>46265</v>
      </c>
      <c r="B791" s="27" t="s">
        <v>10257</v>
      </c>
      <c r="C791" s="27" t="s">
        <v>1005</v>
      </c>
      <c r="D791" s="27" t="s">
        <v>1013</v>
      </c>
      <c r="E791" s="27" t="s">
        <v>171</v>
      </c>
      <c r="F791" s="27" t="s">
        <v>23</v>
      </c>
      <c r="G791" s="27"/>
      <c r="H791" s="27" t="s">
        <v>24</v>
      </c>
      <c r="I791" s="28">
        <v>42320000</v>
      </c>
      <c r="J791" s="28">
        <v>0</v>
      </c>
      <c r="K791" s="28">
        <v>42320000</v>
      </c>
      <c r="L791" s="29">
        <v>2.96</v>
      </c>
      <c r="M791" s="29">
        <f>IFERROR(_xlfn.XLOOKUP($B791,'Ownership Metrics'!$A:$A,'Ownership Metrics'!$B:$B),"")</f>
        <v>42.81</v>
      </c>
      <c r="N791" s="28">
        <f>IFERROR(_xlfn.XLOOKUP($B791,'Ownership Metrics'!$A:$A,'Ownership Metrics'!$C:$C),"")</f>
        <v>1476</v>
      </c>
      <c r="O791" s="29">
        <f>IFERROR(_xlfn.XLOOKUP($B791,'Ownership Metrics'!$A:$A,'Ownership Metrics'!$D:$D),"")</f>
        <v>37.64</v>
      </c>
      <c r="P791" s="29">
        <f>IFERROR(_xlfn.XLOOKUP($B791,'Ownership Metrics'!$A:$A,'Ownership Metrics'!$E:$E),"")</f>
        <v>45.4</v>
      </c>
      <c r="Q791" s="30">
        <f>IFERROR(_xlfn.XLOOKUP($B791,'Ownership Metrics'!$A:$A,'Ownership Metrics'!$F:$F),"")</f>
        <v>9</v>
      </c>
      <c r="R791" s="30">
        <f>IFERROR(_xlfn.XLOOKUP($B791,'Ownership Metrics'!$A:$A,'Ownership Metrics'!$G:$G),"")</f>
        <v>34</v>
      </c>
      <c r="S791" s="27" t="str">
        <f>IFERROR(_xlfn.XLOOKUP($B791,'Ownership Metrics'!$A:$A,'Ownership Metrics'!$H:$H),"")</f>
        <v>Moderat</v>
      </c>
      <c r="T791" s="27" t="str">
        <f>IFERROR(_xlfn.XLOOKUP($B791,'Ownership Metrics'!$A:$A,'Ownership Metrics'!$I:$I),"")</f>
        <v>Sedang</v>
      </c>
      <c r="U791" s="27">
        <f>IF(COUNTIFS($B$2:$B791,$B791,$D$2:$D791,$D791)=1,1,0)</f>
        <v>1</v>
      </c>
      <c r="V791" s="27">
        <f t="shared" si="37"/>
        <v>2.96</v>
      </c>
      <c r="W791" s="27">
        <f t="shared" si="38"/>
        <v>5</v>
      </c>
      <c r="X791" s="27">
        <f t="shared" si="36"/>
        <v>2.9599999209000001</v>
      </c>
    </row>
    <row r="792" spans="1:24" x14ac:dyDescent="0.25">
      <c r="A792" s="26">
        <v>46265</v>
      </c>
      <c r="B792" s="27" t="s">
        <v>10258</v>
      </c>
      <c r="C792" s="27" t="s">
        <v>1015</v>
      </c>
      <c r="D792" s="27" t="s">
        <v>1016</v>
      </c>
      <c r="E792" s="27" t="s">
        <v>22</v>
      </c>
      <c r="F792" s="27" t="s">
        <v>23</v>
      </c>
      <c r="G792" s="27"/>
      <c r="H792" s="27" t="s">
        <v>24</v>
      </c>
      <c r="I792" s="28">
        <v>229968500</v>
      </c>
      <c r="J792" s="28">
        <v>0</v>
      </c>
      <c r="K792" s="28">
        <v>229968500</v>
      </c>
      <c r="L792" s="29">
        <v>4.87</v>
      </c>
      <c r="M792" s="29">
        <f>IFERROR(_xlfn.XLOOKUP($B792,'Ownership Metrics'!$A:$A,'Ownership Metrics'!$B:$B),"")</f>
        <v>2.76</v>
      </c>
      <c r="N792" s="28">
        <f>IFERROR(_xlfn.XLOOKUP($B792,'Ownership Metrics'!$A:$A,'Ownership Metrics'!$C:$C),"")</f>
        <v>2858</v>
      </c>
      <c r="O792" s="29">
        <f>IFERROR(_xlfn.XLOOKUP($B792,'Ownership Metrics'!$A:$A,'Ownership Metrics'!$D:$D),"")</f>
        <v>51.01</v>
      </c>
      <c r="P792" s="29">
        <f>IFERROR(_xlfn.XLOOKUP($B792,'Ownership Metrics'!$A:$A,'Ownership Metrics'!$E:$E),"")</f>
        <v>66.83</v>
      </c>
      <c r="Q792" s="30">
        <f>IFERROR(_xlfn.XLOOKUP($B792,'Ownership Metrics'!$A:$A,'Ownership Metrics'!$F:$F),"")</f>
        <v>12</v>
      </c>
      <c r="R792" s="30">
        <f>IFERROR(_xlfn.XLOOKUP($B792,'Ownership Metrics'!$A:$A,'Ownership Metrics'!$G:$G),"")</f>
        <v>45</v>
      </c>
      <c r="S792" s="27" t="str">
        <f>IFERROR(_xlfn.XLOOKUP($B792,'Ownership Metrics'!$A:$A,'Ownership Metrics'!$H:$H),"")</f>
        <v>Mayoritas</v>
      </c>
      <c r="T792" s="27" t="str">
        <f>IFERROR(_xlfn.XLOOKUP($B792,'Ownership Metrics'!$A:$A,'Ownership Metrics'!$I:$I),"")</f>
        <v>Sedang</v>
      </c>
      <c r="U792" s="27">
        <f>IF(COUNTIFS($B$2:$B792,$B792,$D$2:$D792,$D792)=1,1,0)</f>
        <v>1</v>
      </c>
      <c r="V792" s="27">
        <f t="shared" si="37"/>
        <v>4.87</v>
      </c>
      <c r="W792" s="27">
        <f t="shared" si="38"/>
        <v>5</v>
      </c>
      <c r="X792" s="27">
        <f t="shared" si="36"/>
        <v>4.8699999207999998</v>
      </c>
    </row>
    <row r="793" spans="1:24" x14ac:dyDescent="0.25">
      <c r="A793" s="26">
        <v>46265</v>
      </c>
      <c r="B793" s="27" t="s">
        <v>10258</v>
      </c>
      <c r="C793" s="27" t="s">
        <v>1015</v>
      </c>
      <c r="D793" s="27" t="s">
        <v>1017</v>
      </c>
      <c r="E793" s="27" t="s">
        <v>22</v>
      </c>
      <c r="F793" s="27" t="s">
        <v>23</v>
      </c>
      <c r="G793" s="27"/>
      <c r="H793" s="27" t="s">
        <v>24</v>
      </c>
      <c r="I793" s="28">
        <v>215579900</v>
      </c>
      <c r="J793" s="28">
        <v>0</v>
      </c>
      <c r="K793" s="28">
        <v>215579900</v>
      </c>
      <c r="L793" s="29">
        <v>4.5599999999999996</v>
      </c>
      <c r="M793" s="29">
        <f>IFERROR(_xlfn.XLOOKUP($B793,'Ownership Metrics'!$A:$A,'Ownership Metrics'!$B:$B),"")</f>
        <v>2.76</v>
      </c>
      <c r="N793" s="28">
        <f>IFERROR(_xlfn.XLOOKUP($B793,'Ownership Metrics'!$A:$A,'Ownership Metrics'!$C:$C),"")</f>
        <v>2858</v>
      </c>
      <c r="O793" s="29">
        <f>IFERROR(_xlfn.XLOOKUP($B793,'Ownership Metrics'!$A:$A,'Ownership Metrics'!$D:$D),"")</f>
        <v>51.01</v>
      </c>
      <c r="P793" s="29">
        <f>IFERROR(_xlfn.XLOOKUP($B793,'Ownership Metrics'!$A:$A,'Ownership Metrics'!$E:$E),"")</f>
        <v>66.83</v>
      </c>
      <c r="Q793" s="30">
        <f>IFERROR(_xlfn.XLOOKUP($B793,'Ownership Metrics'!$A:$A,'Ownership Metrics'!$F:$F),"")</f>
        <v>12</v>
      </c>
      <c r="R793" s="30">
        <f>IFERROR(_xlfn.XLOOKUP($B793,'Ownership Metrics'!$A:$A,'Ownership Metrics'!$G:$G),"")</f>
        <v>45</v>
      </c>
      <c r="S793" s="27" t="str">
        <f>IFERROR(_xlfn.XLOOKUP($B793,'Ownership Metrics'!$A:$A,'Ownership Metrics'!$H:$H),"")</f>
        <v>Mayoritas</v>
      </c>
      <c r="T793" s="27" t="str">
        <f>IFERROR(_xlfn.XLOOKUP($B793,'Ownership Metrics'!$A:$A,'Ownership Metrics'!$I:$I),"")</f>
        <v>Sedang</v>
      </c>
      <c r="U793" s="27">
        <f>IF(COUNTIFS($B$2:$B793,$B793,$D$2:$D793,$D793)=1,1,0)</f>
        <v>1</v>
      </c>
      <c r="V793" s="27">
        <f t="shared" si="37"/>
        <v>4.5599999999999996</v>
      </c>
      <c r="W793" s="27">
        <f t="shared" si="38"/>
        <v>7</v>
      </c>
      <c r="X793" s="27">
        <f t="shared" si="36"/>
        <v>4.5599999206999993</v>
      </c>
    </row>
    <row r="794" spans="1:24" x14ac:dyDescent="0.25">
      <c r="A794" s="26">
        <v>46265</v>
      </c>
      <c r="B794" s="27" t="s">
        <v>10258</v>
      </c>
      <c r="C794" s="27" t="s">
        <v>1015</v>
      </c>
      <c r="D794" s="27" t="s">
        <v>1018</v>
      </c>
      <c r="E794" s="27" t="s">
        <v>22</v>
      </c>
      <c r="F794" s="27" t="s">
        <v>23</v>
      </c>
      <c r="G794" s="27"/>
      <c r="H794" s="27" t="s">
        <v>24</v>
      </c>
      <c r="I794" s="28">
        <v>228694800</v>
      </c>
      <c r="J794" s="28">
        <v>0</v>
      </c>
      <c r="K794" s="28">
        <v>228694800</v>
      </c>
      <c r="L794" s="29">
        <v>4.84</v>
      </c>
      <c r="M794" s="29">
        <f>IFERROR(_xlfn.XLOOKUP($B794,'Ownership Metrics'!$A:$A,'Ownership Metrics'!$B:$B),"")</f>
        <v>2.76</v>
      </c>
      <c r="N794" s="28">
        <f>IFERROR(_xlfn.XLOOKUP($B794,'Ownership Metrics'!$A:$A,'Ownership Metrics'!$C:$C),"")</f>
        <v>2858</v>
      </c>
      <c r="O794" s="29">
        <f>IFERROR(_xlfn.XLOOKUP($B794,'Ownership Metrics'!$A:$A,'Ownership Metrics'!$D:$D),"")</f>
        <v>51.01</v>
      </c>
      <c r="P794" s="29">
        <f>IFERROR(_xlfn.XLOOKUP($B794,'Ownership Metrics'!$A:$A,'Ownership Metrics'!$E:$E),"")</f>
        <v>66.83</v>
      </c>
      <c r="Q794" s="30">
        <f>IFERROR(_xlfn.XLOOKUP($B794,'Ownership Metrics'!$A:$A,'Ownership Metrics'!$F:$F),"")</f>
        <v>12</v>
      </c>
      <c r="R794" s="30">
        <f>IFERROR(_xlfn.XLOOKUP($B794,'Ownership Metrics'!$A:$A,'Ownership Metrics'!$G:$G),"")</f>
        <v>45</v>
      </c>
      <c r="S794" s="27" t="str">
        <f>IFERROR(_xlfn.XLOOKUP($B794,'Ownership Metrics'!$A:$A,'Ownership Metrics'!$H:$H),"")</f>
        <v>Mayoritas</v>
      </c>
      <c r="T794" s="27" t="str">
        <f>IFERROR(_xlfn.XLOOKUP($B794,'Ownership Metrics'!$A:$A,'Ownership Metrics'!$I:$I),"")</f>
        <v>Sedang</v>
      </c>
      <c r="U794" s="27">
        <f>IF(COUNTIFS($B$2:$B794,$B794,$D$2:$D794,$D794)=1,1,0)</f>
        <v>1</v>
      </c>
      <c r="V794" s="27">
        <f t="shared" si="37"/>
        <v>4.84</v>
      </c>
      <c r="W794" s="27">
        <f t="shared" si="38"/>
        <v>6</v>
      </c>
      <c r="X794" s="27">
        <f t="shared" si="36"/>
        <v>4.8399999205999995</v>
      </c>
    </row>
    <row r="795" spans="1:24" x14ac:dyDescent="0.25">
      <c r="A795" s="26">
        <v>46265</v>
      </c>
      <c r="B795" s="27" t="s">
        <v>10258</v>
      </c>
      <c r="C795" s="27" t="s">
        <v>1015</v>
      </c>
      <c r="D795" s="27" t="s">
        <v>1019</v>
      </c>
      <c r="E795" s="27" t="s">
        <v>22</v>
      </c>
      <c r="F795" s="27" t="s">
        <v>23</v>
      </c>
      <c r="G795" s="27"/>
      <c r="H795" s="27" t="s">
        <v>24</v>
      </c>
      <c r="I795" s="28">
        <v>230909100</v>
      </c>
      <c r="J795" s="28">
        <v>0</v>
      </c>
      <c r="K795" s="28">
        <v>230909100</v>
      </c>
      <c r="L795" s="29">
        <v>4.8899999999999997</v>
      </c>
      <c r="M795" s="29">
        <f>IFERROR(_xlfn.XLOOKUP($B795,'Ownership Metrics'!$A:$A,'Ownership Metrics'!$B:$B),"")</f>
        <v>2.76</v>
      </c>
      <c r="N795" s="28">
        <f>IFERROR(_xlfn.XLOOKUP($B795,'Ownership Metrics'!$A:$A,'Ownership Metrics'!$C:$C),"")</f>
        <v>2858</v>
      </c>
      <c r="O795" s="29">
        <f>IFERROR(_xlfn.XLOOKUP($B795,'Ownership Metrics'!$A:$A,'Ownership Metrics'!$D:$D),"")</f>
        <v>51.01</v>
      </c>
      <c r="P795" s="29">
        <f>IFERROR(_xlfn.XLOOKUP($B795,'Ownership Metrics'!$A:$A,'Ownership Metrics'!$E:$E),"")</f>
        <v>66.83</v>
      </c>
      <c r="Q795" s="30">
        <f>IFERROR(_xlfn.XLOOKUP($B795,'Ownership Metrics'!$A:$A,'Ownership Metrics'!$F:$F),"")</f>
        <v>12</v>
      </c>
      <c r="R795" s="30">
        <f>IFERROR(_xlfn.XLOOKUP($B795,'Ownership Metrics'!$A:$A,'Ownership Metrics'!$G:$G),"")</f>
        <v>45</v>
      </c>
      <c r="S795" s="27" t="str">
        <f>IFERROR(_xlfn.XLOOKUP($B795,'Ownership Metrics'!$A:$A,'Ownership Metrics'!$H:$H),"")</f>
        <v>Mayoritas</v>
      </c>
      <c r="T795" s="27" t="str">
        <f>IFERROR(_xlfn.XLOOKUP($B795,'Ownership Metrics'!$A:$A,'Ownership Metrics'!$I:$I),"")</f>
        <v>Sedang</v>
      </c>
      <c r="U795" s="27">
        <f>IF(COUNTIFS($B$2:$B795,$B795,$D$2:$D795,$D795)=1,1,0)</f>
        <v>1</v>
      </c>
      <c r="V795" s="27">
        <f t="shared" si="37"/>
        <v>4.8899999999999997</v>
      </c>
      <c r="W795" s="27">
        <f t="shared" si="38"/>
        <v>4</v>
      </c>
      <c r="X795" s="27">
        <f t="shared" si="36"/>
        <v>4.8899999204999993</v>
      </c>
    </row>
    <row r="796" spans="1:24" x14ac:dyDescent="0.25">
      <c r="A796" s="26">
        <v>46265</v>
      </c>
      <c r="B796" s="27" t="s">
        <v>10258</v>
      </c>
      <c r="C796" s="27" t="s">
        <v>1015</v>
      </c>
      <c r="D796" s="27" t="s">
        <v>1020</v>
      </c>
      <c r="E796" s="27" t="s">
        <v>22</v>
      </c>
      <c r="F796" s="27" t="s">
        <v>23</v>
      </c>
      <c r="G796" s="27"/>
      <c r="H796" s="27" t="s">
        <v>24</v>
      </c>
      <c r="I796" s="28">
        <v>286156500</v>
      </c>
      <c r="J796" s="28">
        <v>0</v>
      </c>
      <c r="K796" s="28">
        <v>286156500</v>
      </c>
      <c r="L796" s="29">
        <v>6.06</v>
      </c>
      <c r="M796" s="29">
        <f>IFERROR(_xlfn.XLOOKUP($B796,'Ownership Metrics'!$A:$A,'Ownership Metrics'!$B:$B),"")</f>
        <v>2.76</v>
      </c>
      <c r="N796" s="28">
        <f>IFERROR(_xlfn.XLOOKUP($B796,'Ownership Metrics'!$A:$A,'Ownership Metrics'!$C:$C),"")</f>
        <v>2858</v>
      </c>
      <c r="O796" s="29">
        <f>IFERROR(_xlfn.XLOOKUP($B796,'Ownership Metrics'!$A:$A,'Ownership Metrics'!$D:$D),"")</f>
        <v>51.01</v>
      </c>
      <c r="P796" s="29">
        <f>IFERROR(_xlfn.XLOOKUP($B796,'Ownership Metrics'!$A:$A,'Ownership Metrics'!$E:$E),"")</f>
        <v>66.83</v>
      </c>
      <c r="Q796" s="30">
        <f>IFERROR(_xlfn.XLOOKUP($B796,'Ownership Metrics'!$A:$A,'Ownership Metrics'!$F:$F),"")</f>
        <v>12</v>
      </c>
      <c r="R796" s="30">
        <f>IFERROR(_xlfn.XLOOKUP($B796,'Ownership Metrics'!$A:$A,'Ownership Metrics'!$G:$G),"")</f>
        <v>45</v>
      </c>
      <c r="S796" s="27" t="str">
        <f>IFERROR(_xlfn.XLOOKUP($B796,'Ownership Metrics'!$A:$A,'Ownership Metrics'!$H:$H),"")</f>
        <v>Mayoritas</v>
      </c>
      <c r="T796" s="27" t="str">
        <f>IFERROR(_xlfn.XLOOKUP($B796,'Ownership Metrics'!$A:$A,'Ownership Metrics'!$I:$I),"")</f>
        <v>Sedang</v>
      </c>
      <c r="U796" s="27">
        <f>IF(COUNTIFS($B$2:$B796,$B796,$D$2:$D796,$D796)=1,1,0)</f>
        <v>1</v>
      </c>
      <c r="V796" s="27">
        <f t="shared" si="37"/>
        <v>6.06</v>
      </c>
      <c r="W796" s="27">
        <f t="shared" si="38"/>
        <v>3</v>
      </c>
      <c r="X796" s="27">
        <f t="shared" si="36"/>
        <v>6.0599999203999992</v>
      </c>
    </row>
    <row r="797" spans="1:24" x14ac:dyDescent="0.25">
      <c r="A797" s="26">
        <v>46265</v>
      </c>
      <c r="B797" s="27" t="s">
        <v>10258</v>
      </c>
      <c r="C797" s="27" t="s">
        <v>1015</v>
      </c>
      <c r="D797" s="27" t="s">
        <v>1021</v>
      </c>
      <c r="E797" s="27" t="s">
        <v>22</v>
      </c>
      <c r="F797" s="27" t="s">
        <v>23</v>
      </c>
      <c r="G797" s="27"/>
      <c r="H797" s="27" t="s">
        <v>24</v>
      </c>
      <c r="I797" s="28">
        <v>201572400</v>
      </c>
      <c r="J797" s="28">
        <v>0</v>
      </c>
      <c r="K797" s="28">
        <v>201572400</v>
      </c>
      <c r="L797" s="29">
        <v>4.2699999999999996</v>
      </c>
      <c r="M797" s="29">
        <f>IFERROR(_xlfn.XLOOKUP($B797,'Ownership Metrics'!$A:$A,'Ownership Metrics'!$B:$B),"")</f>
        <v>2.76</v>
      </c>
      <c r="N797" s="28">
        <f>IFERROR(_xlfn.XLOOKUP($B797,'Ownership Metrics'!$A:$A,'Ownership Metrics'!$C:$C),"")</f>
        <v>2858</v>
      </c>
      <c r="O797" s="29">
        <f>IFERROR(_xlfn.XLOOKUP($B797,'Ownership Metrics'!$A:$A,'Ownership Metrics'!$D:$D),"")</f>
        <v>51.01</v>
      </c>
      <c r="P797" s="29">
        <f>IFERROR(_xlfn.XLOOKUP($B797,'Ownership Metrics'!$A:$A,'Ownership Metrics'!$E:$E),"")</f>
        <v>66.83</v>
      </c>
      <c r="Q797" s="30">
        <f>IFERROR(_xlfn.XLOOKUP($B797,'Ownership Metrics'!$A:$A,'Ownership Metrics'!$F:$F),"")</f>
        <v>12</v>
      </c>
      <c r="R797" s="30">
        <f>IFERROR(_xlfn.XLOOKUP($B797,'Ownership Metrics'!$A:$A,'Ownership Metrics'!$G:$G),"")</f>
        <v>45</v>
      </c>
      <c r="S797" s="27" t="str">
        <f>IFERROR(_xlfn.XLOOKUP($B797,'Ownership Metrics'!$A:$A,'Ownership Metrics'!$H:$H),"")</f>
        <v>Mayoritas</v>
      </c>
      <c r="T797" s="27" t="str">
        <f>IFERROR(_xlfn.XLOOKUP($B797,'Ownership Metrics'!$A:$A,'Ownership Metrics'!$I:$I),"")</f>
        <v>Sedang</v>
      </c>
      <c r="U797" s="27">
        <f>IF(COUNTIFS($B$2:$B797,$B797,$D$2:$D797,$D797)=1,1,0)</f>
        <v>1</v>
      </c>
      <c r="V797" s="27">
        <f t="shared" si="37"/>
        <v>4.2699999999999996</v>
      </c>
      <c r="W797" s="27">
        <f t="shared" si="38"/>
        <v>8</v>
      </c>
      <c r="X797" s="27">
        <f t="shared" si="36"/>
        <v>4.2699999202999992</v>
      </c>
    </row>
    <row r="798" spans="1:24" x14ac:dyDescent="0.25">
      <c r="A798" s="26">
        <v>46265</v>
      </c>
      <c r="B798" s="27" t="s">
        <v>10258</v>
      </c>
      <c r="C798" s="27" t="s">
        <v>1015</v>
      </c>
      <c r="D798" s="27" t="s">
        <v>1022</v>
      </c>
      <c r="E798" s="27" t="s">
        <v>35</v>
      </c>
      <c r="F798" s="27" t="s">
        <v>23</v>
      </c>
      <c r="G798" s="27" t="s">
        <v>36</v>
      </c>
      <c r="H798" s="27" t="s">
        <v>24</v>
      </c>
      <c r="I798" s="28">
        <v>55763500</v>
      </c>
      <c r="J798" s="28">
        <v>0</v>
      </c>
      <c r="K798" s="28">
        <v>55763500</v>
      </c>
      <c r="L798" s="29">
        <v>1.18</v>
      </c>
      <c r="M798" s="29">
        <f>IFERROR(_xlfn.XLOOKUP($B798,'Ownership Metrics'!$A:$A,'Ownership Metrics'!$B:$B),"")</f>
        <v>2.76</v>
      </c>
      <c r="N798" s="28">
        <f>IFERROR(_xlfn.XLOOKUP($B798,'Ownership Metrics'!$A:$A,'Ownership Metrics'!$C:$C),"")</f>
        <v>2858</v>
      </c>
      <c r="O798" s="29">
        <f>IFERROR(_xlfn.XLOOKUP($B798,'Ownership Metrics'!$A:$A,'Ownership Metrics'!$D:$D),"")</f>
        <v>51.01</v>
      </c>
      <c r="P798" s="29">
        <f>IFERROR(_xlfn.XLOOKUP($B798,'Ownership Metrics'!$A:$A,'Ownership Metrics'!$E:$E),"")</f>
        <v>66.83</v>
      </c>
      <c r="Q798" s="30">
        <f>IFERROR(_xlfn.XLOOKUP($B798,'Ownership Metrics'!$A:$A,'Ownership Metrics'!$F:$F),"")</f>
        <v>12</v>
      </c>
      <c r="R798" s="30">
        <f>IFERROR(_xlfn.XLOOKUP($B798,'Ownership Metrics'!$A:$A,'Ownership Metrics'!$G:$G),"")</f>
        <v>45</v>
      </c>
      <c r="S798" s="27" t="str">
        <f>IFERROR(_xlfn.XLOOKUP($B798,'Ownership Metrics'!$A:$A,'Ownership Metrics'!$H:$H),"")</f>
        <v>Mayoritas</v>
      </c>
      <c r="T798" s="27" t="str">
        <f>IFERROR(_xlfn.XLOOKUP($B798,'Ownership Metrics'!$A:$A,'Ownership Metrics'!$I:$I),"")</f>
        <v>Sedang</v>
      </c>
      <c r="U798" s="27">
        <f>IF(COUNTIFS($B$2:$B798,$B798,$D$2:$D798,$D798)=1,1,0)</f>
        <v>1</v>
      </c>
      <c r="V798" s="27">
        <f t="shared" si="37"/>
        <v>1.18</v>
      </c>
      <c r="W798" s="27">
        <f t="shared" si="38"/>
        <v>11</v>
      </c>
      <c r="X798" s="27">
        <f t="shared" si="36"/>
        <v>1.1799999202</v>
      </c>
    </row>
    <row r="799" spans="1:24" x14ac:dyDescent="0.25">
      <c r="A799" s="26">
        <v>46265</v>
      </c>
      <c r="B799" s="27" t="s">
        <v>10258</v>
      </c>
      <c r="C799" s="27" t="s">
        <v>1015</v>
      </c>
      <c r="D799" s="27" t="s">
        <v>1023</v>
      </c>
      <c r="E799" s="27" t="s">
        <v>35</v>
      </c>
      <c r="F799" s="27" t="s">
        <v>23</v>
      </c>
      <c r="G799" s="27" t="s">
        <v>36</v>
      </c>
      <c r="H799" s="27" t="s">
        <v>24</v>
      </c>
      <c r="I799" s="28">
        <v>82762600</v>
      </c>
      <c r="J799" s="28">
        <v>0</v>
      </c>
      <c r="K799" s="28">
        <v>82762600</v>
      </c>
      <c r="L799" s="29">
        <v>1.75</v>
      </c>
      <c r="M799" s="29">
        <f>IFERROR(_xlfn.XLOOKUP($B799,'Ownership Metrics'!$A:$A,'Ownership Metrics'!$B:$B),"")</f>
        <v>2.76</v>
      </c>
      <c r="N799" s="28">
        <f>IFERROR(_xlfn.XLOOKUP($B799,'Ownership Metrics'!$A:$A,'Ownership Metrics'!$C:$C),"")</f>
        <v>2858</v>
      </c>
      <c r="O799" s="29">
        <f>IFERROR(_xlfn.XLOOKUP($B799,'Ownership Metrics'!$A:$A,'Ownership Metrics'!$D:$D),"")</f>
        <v>51.01</v>
      </c>
      <c r="P799" s="29">
        <f>IFERROR(_xlfn.XLOOKUP($B799,'Ownership Metrics'!$A:$A,'Ownership Metrics'!$E:$E),"")</f>
        <v>66.83</v>
      </c>
      <c r="Q799" s="30">
        <f>IFERROR(_xlfn.XLOOKUP($B799,'Ownership Metrics'!$A:$A,'Ownership Metrics'!$F:$F),"")</f>
        <v>12</v>
      </c>
      <c r="R799" s="30">
        <f>IFERROR(_xlfn.XLOOKUP($B799,'Ownership Metrics'!$A:$A,'Ownership Metrics'!$G:$G),"")</f>
        <v>45</v>
      </c>
      <c r="S799" s="27" t="str">
        <f>IFERROR(_xlfn.XLOOKUP($B799,'Ownership Metrics'!$A:$A,'Ownership Metrics'!$H:$H),"")</f>
        <v>Mayoritas</v>
      </c>
      <c r="T799" s="27" t="str">
        <f>IFERROR(_xlfn.XLOOKUP($B799,'Ownership Metrics'!$A:$A,'Ownership Metrics'!$I:$I),"")</f>
        <v>Sedang</v>
      </c>
      <c r="U799" s="27">
        <f>IF(COUNTIFS($B$2:$B799,$B799,$D$2:$D799,$D799)=1,1,0)</f>
        <v>1</v>
      </c>
      <c r="V799" s="27">
        <f t="shared" si="37"/>
        <v>1.75</v>
      </c>
      <c r="W799" s="27">
        <f t="shared" si="38"/>
        <v>10</v>
      </c>
      <c r="X799" s="27">
        <f t="shared" si="36"/>
        <v>1.7499999201000001</v>
      </c>
    </row>
    <row r="800" spans="1:24" x14ac:dyDescent="0.25">
      <c r="A800" s="26">
        <v>46265</v>
      </c>
      <c r="B800" s="27" t="s">
        <v>10258</v>
      </c>
      <c r="C800" s="27" t="s">
        <v>1015</v>
      </c>
      <c r="D800" s="27" t="s">
        <v>1024</v>
      </c>
      <c r="E800" s="27" t="s">
        <v>35</v>
      </c>
      <c r="F800" s="27" t="s">
        <v>23</v>
      </c>
      <c r="G800" s="27" t="s">
        <v>36</v>
      </c>
      <c r="H800" s="27" t="s">
        <v>24</v>
      </c>
      <c r="I800" s="28">
        <v>52714200</v>
      </c>
      <c r="J800" s="28">
        <v>0</v>
      </c>
      <c r="K800" s="28">
        <v>52714200</v>
      </c>
      <c r="L800" s="29">
        <v>1.1200000000000001</v>
      </c>
      <c r="M800" s="29">
        <f>IFERROR(_xlfn.XLOOKUP($B800,'Ownership Metrics'!$A:$A,'Ownership Metrics'!$B:$B),"")</f>
        <v>2.76</v>
      </c>
      <c r="N800" s="28">
        <f>IFERROR(_xlfn.XLOOKUP($B800,'Ownership Metrics'!$A:$A,'Ownership Metrics'!$C:$C),"")</f>
        <v>2858</v>
      </c>
      <c r="O800" s="29">
        <f>IFERROR(_xlfn.XLOOKUP($B800,'Ownership Metrics'!$A:$A,'Ownership Metrics'!$D:$D),"")</f>
        <v>51.01</v>
      </c>
      <c r="P800" s="29">
        <f>IFERROR(_xlfn.XLOOKUP($B800,'Ownership Metrics'!$A:$A,'Ownership Metrics'!$E:$E),"")</f>
        <v>66.83</v>
      </c>
      <c r="Q800" s="30">
        <f>IFERROR(_xlfn.XLOOKUP($B800,'Ownership Metrics'!$A:$A,'Ownership Metrics'!$F:$F),"")</f>
        <v>12</v>
      </c>
      <c r="R800" s="30">
        <f>IFERROR(_xlfn.XLOOKUP($B800,'Ownership Metrics'!$A:$A,'Ownership Metrics'!$G:$G),"")</f>
        <v>45</v>
      </c>
      <c r="S800" s="27" t="str">
        <f>IFERROR(_xlfn.XLOOKUP($B800,'Ownership Metrics'!$A:$A,'Ownership Metrics'!$H:$H),"")</f>
        <v>Mayoritas</v>
      </c>
      <c r="T800" s="27" t="str">
        <f>IFERROR(_xlfn.XLOOKUP($B800,'Ownership Metrics'!$A:$A,'Ownership Metrics'!$I:$I),"")</f>
        <v>Sedang</v>
      </c>
      <c r="U800" s="27">
        <f>IF(COUNTIFS($B$2:$B800,$B800,$D$2:$D800,$D800)=1,1,0)</f>
        <v>1</v>
      </c>
      <c r="V800" s="27">
        <f t="shared" si="37"/>
        <v>1.1200000000000001</v>
      </c>
      <c r="W800" s="27">
        <f t="shared" si="38"/>
        <v>12</v>
      </c>
      <c r="X800" s="27">
        <f t="shared" si="36"/>
        <v>1.1199999200000001</v>
      </c>
    </row>
    <row r="801" spans="1:24" x14ac:dyDescent="0.25">
      <c r="A801" s="26">
        <v>46265</v>
      </c>
      <c r="B801" s="27" t="s">
        <v>10258</v>
      </c>
      <c r="C801" s="27" t="s">
        <v>1015</v>
      </c>
      <c r="D801" s="27" t="s">
        <v>1025</v>
      </c>
      <c r="E801" s="27" t="s">
        <v>35</v>
      </c>
      <c r="F801" s="27" t="s">
        <v>23</v>
      </c>
      <c r="G801" s="27" t="s">
        <v>36</v>
      </c>
      <c r="H801" s="27" t="s">
        <v>24</v>
      </c>
      <c r="I801" s="28">
        <v>2410117900</v>
      </c>
      <c r="J801" s="28">
        <v>0</v>
      </c>
      <c r="K801" s="28">
        <v>2410117900</v>
      </c>
      <c r="L801" s="29">
        <v>51.01</v>
      </c>
      <c r="M801" s="29">
        <f>IFERROR(_xlfn.XLOOKUP($B801,'Ownership Metrics'!$A:$A,'Ownership Metrics'!$B:$B),"")</f>
        <v>2.76</v>
      </c>
      <c r="N801" s="28">
        <f>IFERROR(_xlfn.XLOOKUP($B801,'Ownership Metrics'!$A:$A,'Ownership Metrics'!$C:$C),"")</f>
        <v>2858</v>
      </c>
      <c r="O801" s="29">
        <f>IFERROR(_xlfn.XLOOKUP($B801,'Ownership Metrics'!$A:$A,'Ownership Metrics'!$D:$D),"")</f>
        <v>51.01</v>
      </c>
      <c r="P801" s="29">
        <f>IFERROR(_xlfn.XLOOKUP($B801,'Ownership Metrics'!$A:$A,'Ownership Metrics'!$E:$E),"")</f>
        <v>66.83</v>
      </c>
      <c r="Q801" s="30">
        <f>IFERROR(_xlfn.XLOOKUP($B801,'Ownership Metrics'!$A:$A,'Ownership Metrics'!$F:$F),"")</f>
        <v>12</v>
      </c>
      <c r="R801" s="30">
        <f>IFERROR(_xlfn.XLOOKUP($B801,'Ownership Metrics'!$A:$A,'Ownership Metrics'!$G:$G),"")</f>
        <v>45</v>
      </c>
      <c r="S801" s="27" t="str">
        <f>IFERROR(_xlfn.XLOOKUP($B801,'Ownership Metrics'!$A:$A,'Ownership Metrics'!$H:$H),"")</f>
        <v>Mayoritas</v>
      </c>
      <c r="T801" s="27" t="str">
        <f>IFERROR(_xlfn.XLOOKUP($B801,'Ownership Metrics'!$A:$A,'Ownership Metrics'!$I:$I),"")</f>
        <v>Sedang</v>
      </c>
      <c r="U801" s="27">
        <f>IF(COUNTIFS($B$2:$B801,$B801,$D$2:$D801,$D801)=1,1,0)</f>
        <v>1</v>
      </c>
      <c r="V801" s="27">
        <f t="shared" si="37"/>
        <v>51.01</v>
      </c>
      <c r="W801" s="27">
        <f t="shared" si="38"/>
        <v>1</v>
      </c>
      <c r="X801" s="27">
        <f t="shared" si="36"/>
        <v>51.009999919899997</v>
      </c>
    </row>
    <row r="802" spans="1:24" x14ac:dyDescent="0.25">
      <c r="A802" s="26">
        <v>46265</v>
      </c>
      <c r="B802" s="27" t="s">
        <v>10258</v>
      </c>
      <c r="C802" s="27" t="s">
        <v>1015</v>
      </c>
      <c r="D802" s="27" t="s">
        <v>1026</v>
      </c>
      <c r="E802" s="27" t="s">
        <v>35</v>
      </c>
      <c r="F802" s="27" t="s">
        <v>23</v>
      </c>
      <c r="G802" s="27" t="s">
        <v>36</v>
      </c>
      <c r="H802" s="27" t="s">
        <v>24</v>
      </c>
      <c r="I802" s="28">
        <v>461000000</v>
      </c>
      <c r="J802" s="28">
        <v>0</v>
      </c>
      <c r="K802" s="28">
        <v>461000000</v>
      </c>
      <c r="L802" s="29">
        <v>9.76</v>
      </c>
      <c r="M802" s="29">
        <f>IFERROR(_xlfn.XLOOKUP($B802,'Ownership Metrics'!$A:$A,'Ownership Metrics'!$B:$B),"")</f>
        <v>2.76</v>
      </c>
      <c r="N802" s="28">
        <f>IFERROR(_xlfn.XLOOKUP($B802,'Ownership Metrics'!$A:$A,'Ownership Metrics'!$C:$C),"")</f>
        <v>2858</v>
      </c>
      <c r="O802" s="29">
        <f>IFERROR(_xlfn.XLOOKUP($B802,'Ownership Metrics'!$A:$A,'Ownership Metrics'!$D:$D),"")</f>
        <v>51.01</v>
      </c>
      <c r="P802" s="29">
        <f>IFERROR(_xlfn.XLOOKUP($B802,'Ownership Metrics'!$A:$A,'Ownership Metrics'!$E:$E),"")</f>
        <v>66.83</v>
      </c>
      <c r="Q802" s="30">
        <f>IFERROR(_xlfn.XLOOKUP($B802,'Ownership Metrics'!$A:$A,'Ownership Metrics'!$F:$F),"")</f>
        <v>12</v>
      </c>
      <c r="R802" s="30">
        <f>IFERROR(_xlfn.XLOOKUP($B802,'Ownership Metrics'!$A:$A,'Ownership Metrics'!$G:$G),"")</f>
        <v>45</v>
      </c>
      <c r="S802" s="27" t="str">
        <f>IFERROR(_xlfn.XLOOKUP($B802,'Ownership Metrics'!$A:$A,'Ownership Metrics'!$H:$H),"")</f>
        <v>Mayoritas</v>
      </c>
      <c r="T802" s="27" t="str">
        <f>IFERROR(_xlfn.XLOOKUP($B802,'Ownership Metrics'!$A:$A,'Ownership Metrics'!$I:$I),"")</f>
        <v>Sedang</v>
      </c>
      <c r="U802" s="27">
        <f>IF(COUNTIFS($B$2:$B802,$B802,$D$2:$D802,$D802)=1,1,0)</f>
        <v>1</v>
      </c>
      <c r="V802" s="27">
        <f t="shared" si="37"/>
        <v>9.76</v>
      </c>
      <c r="W802" s="27">
        <f t="shared" si="38"/>
        <v>2</v>
      </c>
      <c r="X802" s="27">
        <f t="shared" si="36"/>
        <v>9.7599999198000003</v>
      </c>
    </row>
    <row r="803" spans="1:24" x14ac:dyDescent="0.25">
      <c r="A803" s="26">
        <v>46265</v>
      </c>
      <c r="B803" s="27" t="s">
        <v>10258</v>
      </c>
      <c r="C803" s="27" t="s">
        <v>1015</v>
      </c>
      <c r="D803" s="27" t="s">
        <v>1027</v>
      </c>
      <c r="E803" s="27" t="s">
        <v>35</v>
      </c>
      <c r="F803" s="27" t="s">
        <v>32</v>
      </c>
      <c r="G803" s="27" t="s">
        <v>195</v>
      </c>
      <c r="H803" s="27" t="s">
        <v>24</v>
      </c>
      <c r="I803" s="28">
        <v>138672600</v>
      </c>
      <c r="J803" s="28">
        <v>0</v>
      </c>
      <c r="K803" s="28">
        <v>138672600</v>
      </c>
      <c r="L803" s="29">
        <v>2.93</v>
      </c>
      <c r="M803" s="29">
        <f>IFERROR(_xlfn.XLOOKUP($B803,'Ownership Metrics'!$A:$A,'Ownership Metrics'!$B:$B),"")</f>
        <v>2.76</v>
      </c>
      <c r="N803" s="28">
        <f>IFERROR(_xlfn.XLOOKUP($B803,'Ownership Metrics'!$A:$A,'Ownership Metrics'!$C:$C),"")</f>
        <v>2858</v>
      </c>
      <c r="O803" s="29">
        <f>IFERROR(_xlfn.XLOOKUP($B803,'Ownership Metrics'!$A:$A,'Ownership Metrics'!$D:$D),"")</f>
        <v>51.01</v>
      </c>
      <c r="P803" s="29">
        <f>IFERROR(_xlfn.XLOOKUP($B803,'Ownership Metrics'!$A:$A,'Ownership Metrics'!$E:$E),"")</f>
        <v>66.83</v>
      </c>
      <c r="Q803" s="30">
        <f>IFERROR(_xlfn.XLOOKUP($B803,'Ownership Metrics'!$A:$A,'Ownership Metrics'!$F:$F),"")</f>
        <v>12</v>
      </c>
      <c r="R803" s="30">
        <f>IFERROR(_xlfn.XLOOKUP($B803,'Ownership Metrics'!$A:$A,'Ownership Metrics'!$G:$G),"")</f>
        <v>45</v>
      </c>
      <c r="S803" s="27" t="str">
        <f>IFERROR(_xlfn.XLOOKUP($B803,'Ownership Metrics'!$A:$A,'Ownership Metrics'!$H:$H),"")</f>
        <v>Mayoritas</v>
      </c>
      <c r="T803" s="27" t="str">
        <f>IFERROR(_xlfn.XLOOKUP($B803,'Ownership Metrics'!$A:$A,'Ownership Metrics'!$I:$I),"")</f>
        <v>Sedang</v>
      </c>
      <c r="U803" s="27">
        <f>IF(COUNTIFS($B$2:$B803,$B803,$D$2:$D803,$D803)=1,1,0)</f>
        <v>1</v>
      </c>
      <c r="V803" s="27">
        <f t="shared" si="37"/>
        <v>2.93</v>
      </c>
      <c r="W803" s="27">
        <f t="shared" si="38"/>
        <v>9</v>
      </c>
      <c r="X803" s="27">
        <f t="shared" si="36"/>
        <v>2.9299999197000002</v>
      </c>
    </row>
    <row r="804" spans="1:24" x14ac:dyDescent="0.25">
      <c r="A804" s="26">
        <v>46265</v>
      </c>
      <c r="B804" s="27" t="s">
        <v>10259</v>
      </c>
      <c r="C804" s="27" t="s">
        <v>1029</v>
      </c>
      <c r="D804" s="27" t="s">
        <v>115</v>
      </c>
      <c r="E804" s="27" t="s">
        <v>26</v>
      </c>
      <c r="F804" s="27" t="s">
        <v>32</v>
      </c>
      <c r="G804" s="27"/>
      <c r="H804" s="27" t="s">
        <v>116</v>
      </c>
      <c r="I804" s="28">
        <v>8940317662</v>
      </c>
      <c r="J804" s="28">
        <v>0</v>
      </c>
      <c r="K804" s="28">
        <v>8940317662</v>
      </c>
      <c r="L804" s="29">
        <v>91.47</v>
      </c>
      <c r="M804" s="29">
        <f>IFERROR(_xlfn.XLOOKUP($B804,'Ownership Metrics'!$A:$A,'Ownership Metrics'!$B:$B),"")</f>
        <v>6.91</v>
      </c>
      <c r="N804" s="28">
        <f>IFERROR(_xlfn.XLOOKUP($B804,'Ownership Metrics'!$A:$A,'Ownership Metrics'!$C:$C),"")</f>
        <v>8369</v>
      </c>
      <c r="O804" s="29">
        <f>IFERROR(_xlfn.XLOOKUP($B804,'Ownership Metrics'!$A:$A,'Ownership Metrics'!$D:$D),"")</f>
        <v>91.47</v>
      </c>
      <c r="P804" s="29">
        <f>IFERROR(_xlfn.XLOOKUP($B804,'Ownership Metrics'!$A:$A,'Ownership Metrics'!$E:$E),"")</f>
        <v>93.09</v>
      </c>
      <c r="Q804" s="30">
        <f>IFERROR(_xlfn.XLOOKUP($B804,'Ownership Metrics'!$A:$A,'Ownership Metrics'!$F:$F),"")</f>
        <v>2</v>
      </c>
      <c r="R804" s="30">
        <f>IFERROR(_xlfn.XLOOKUP($B804,'Ownership Metrics'!$A:$A,'Ownership Metrics'!$G:$G),"")</f>
        <v>89</v>
      </c>
      <c r="S804" s="27" t="str">
        <f>IFERROR(_xlfn.XLOOKUP($B804,'Ownership Metrics'!$A:$A,'Ownership Metrics'!$H:$H),"")</f>
        <v>Mayoritas</v>
      </c>
      <c r="T804" s="27" t="str">
        <f>IFERROR(_xlfn.XLOOKUP($B804,'Ownership Metrics'!$A:$A,'Ownership Metrics'!$I:$I),"")</f>
        <v>Tinggi</v>
      </c>
      <c r="U804" s="27">
        <f>IF(COUNTIFS($B$2:$B804,$B804,$D$2:$D804,$D804)=1,1,0)</f>
        <v>1</v>
      </c>
      <c r="V804" s="27">
        <f t="shared" si="37"/>
        <v>91.47</v>
      </c>
      <c r="W804" s="27">
        <f t="shared" si="38"/>
        <v>1</v>
      </c>
      <c r="X804" s="27">
        <f t="shared" si="36"/>
        <v>91.469999919599999</v>
      </c>
    </row>
    <row r="805" spans="1:24" x14ac:dyDescent="0.25">
      <c r="A805" s="26">
        <v>46265</v>
      </c>
      <c r="B805" s="27" t="s">
        <v>10259</v>
      </c>
      <c r="C805" s="27" t="s">
        <v>1029</v>
      </c>
      <c r="D805" s="27" t="s">
        <v>562</v>
      </c>
      <c r="E805" s="27" t="s">
        <v>114</v>
      </c>
      <c r="F805" s="27" t="s">
        <v>32</v>
      </c>
      <c r="G805" s="27"/>
      <c r="H805" s="27" t="s">
        <v>102</v>
      </c>
      <c r="I805" s="28">
        <v>158677987</v>
      </c>
      <c r="J805" s="28">
        <v>0</v>
      </c>
      <c r="K805" s="28">
        <v>158677987</v>
      </c>
      <c r="L805" s="29">
        <v>1.62</v>
      </c>
      <c r="M805" s="29">
        <f>IFERROR(_xlfn.XLOOKUP($B805,'Ownership Metrics'!$A:$A,'Ownership Metrics'!$B:$B),"")</f>
        <v>6.91</v>
      </c>
      <c r="N805" s="28">
        <f>IFERROR(_xlfn.XLOOKUP($B805,'Ownership Metrics'!$A:$A,'Ownership Metrics'!$C:$C),"")</f>
        <v>8369</v>
      </c>
      <c r="O805" s="29">
        <f>IFERROR(_xlfn.XLOOKUP($B805,'Ownership Metrics'!$A:$A,'Ownership Metrics'!$D:$D),"")</f>
        <v>91.47</v>
      </c>
      <c r="P805" s="29">
        <f>IFERROR(_xlfn.XLOOKUP($B805,'Ownership Metrics'!$A:$A,'Ownership Metrics'!$E:$E),"")</f>
        <v>93.09</v>
      </c>
      <c r="Q805" s="30">
        <f>IFERROR(_xlfn.XLOOKUP($B805,'Ownership Metrics'!$A:$A,'Ownership Metrics'!$F:$F),"")</f>
        <v>2</v>
      </c>
      <c r="R805" s="30">
        <f>IFERROR(_xlfn.XLOOKUP($B805,'Ownership Metrics'!$A:$A,'Ownership Metrics'!$G:$G),"")</f>
        <v>89</v>
      </c>
      <c r="S805" s="27" t="str">
        <f>IFERROR(_xlfn.XLOOKUP($B805,'Ownership Metrics'!$A:$A,'Ownership Metrics'!$H:$H),"")</f>
        <v>Mayoritas</v>
      </c>
      <c r="T805" s="27" t="str">
        <f>IFERROR(_xlfn.XLOOKUP($B805,'Ownership Metrics'!$A:$A,'Ownership Metrics'!$I:$I),"")</f>
        <v>Tinggi</v>
      </c>
      <c r="U805" s="27">
        <f>IF(COUNTIFS($B$2:$B805,$B805,$D$2:$D805,$D805)=1,1,0)</f>
        <v>1</v>
      </c>
      <c r="V805" s="27">
        <f t="shared" si="37"/>
        <v>1.62</v>
      </c>
      <c r="W805" s="27">
        <f t="shared" si="38"/>
        <v>2</v>
      </c>
      <c r="X805" s="27">
        <f t="shared" si="36"/>
        <v>1.6199999195000001</v>
      </c>
    </row>
    <row r="806" spans="1:24" x14ac:dyDescent="0.25">
      <c r="A806" s="26">
        <v>46265</v>
      </c>
      <c r="B806" s="27" t="s">
        <v>10260</v>
      </c>
      <c r="C806" s="27" t="s">
        <v>1031</v>
      </c>
      <c r="D806" s="27" t="s">
        <v>1032</v>
      </c>
      <c r="E806" s="27" t="s">
        <v>22</v>
      </c>
      <c r="F806" s="27" t="s">
        <v>23</v>
      </c>
      <c r="G806" s="27"/>
      <c r="H806" s="27" t="s">
        <v>24</v>
      </c>
      <c r="I806" s="28">
        <v>14123500100</v>
      </c>
      <c r="J806" s="28">
        <v>0</v>
      </c>
      <c r="K806" s="28">
        <v>14123500100</v>
      </c>
      <c r="L806" s="29">
        <v>31.39</v>
      </c>
      <c r="M806" s="29">
        <f>IFERROR(_xlfn.XLOOKUP($B806,'Ownership Metrics'!$A:$A,'Ownership Metrics'!$B:$B),"")</f>
        <v>38.380000000000003</v>
      </c>
      <c r="N806" s="28">
        <f>IFERROR(_xlfn.XLOOKUP($B806,'Ownership Metrics'!$A:$A,'Ownership Metrics'!$C:$C),"")</f>
        <v>1095</v>
      </c>
      <c r="O806" s="29">
        <f>IFERROR(_xlfn.XLOOKUP($B806,'Ownership Metrics'!$A:$A,'Ownership Metrics'!$D:$D),"")</f>
        <v>31.39</v>
      </c>
      <c r="P806" s="29">
        <f>IFERROR(_xlfn.XLOOKUP($B806,'Ownership Metrics'!$A:$A,'Ownership Metrics'!$E:$E),"")</f>
        <v>42.09</v>
      </c>
      <c r="Q806" s="30">
        <f>IFERROR(_xlfn.XLOOKUP($B806,'Ownership Metrics'!$A:$A,'Ownership Metrics'!$F:$F),"")</f>
        <v>13</v>
      </c>
      <c r="R806" s="30">
        <f>IFERROR(_xlfn.XLOOKUP($B806,'Ownership Metrics'!$A:$A,'Ownership Metrics'!$G:$G),"")</f>
        <v>27</v>
      </c>
      <c r="S806" s="27" t="str">
        <f>IFERROR(_xlfn.XLOOKUP($B806,'Ownership Metrics'!$A:$A,'Ownership Metrics'!$H:$H),"")</f>
        <v>Moderat</v>
      </c>
      <c r="T806" s="27" t="str">
        <f>IFERROR(_xlfn.XLOOKUP($B806,'Ownership Metrics'!$A:$A,'Ownership Metrics'!$I:$I),"")</f>
        <v>Sedang</v>
      </c>
      <c r="U806" s="27">
        <f>IF(COUNTIFS($B$2:$B806,$B806,$D$2:$D806,$D806)=1,1,0)</f>
        <v>1</v>
      </c>
      <c r="V806" s="27">
        <f t="shared" si="37"/>
        <v>31.39</v>
      </c>
      <c r="W806" s="27">
        <f t="shared" si="38"/>
        <v>1</v>
      </c>
      <c r="X806" s="27">
        <f t="shared" si="36"/>
        <v>31.389999919400001</v>
      </c>
    </row>
    <row r="807" spans="1:24" x14ac:dyDescent="0.25">
      <c r="A807" s="26">
        <v>46265</v>
      </c>
      <c r="B807" s="27" t="s">
        <v>10260</v>
      </c>
      <c r="C807" s="27" t="s">
        <v>1031</v>
      </c>
      <c r="D807" s="27" t="s">
        <v>1033</v>
      </c>
      <c r="E807" s="27" t="s">
        <v>22</v>
      </c>
      <c r="F807" s="27" t="s">
        <v>23</v>
      </c>
      <c r="G807" s="27"/>
      <c r="H807" s="27" t="s">
        <v>24</v>
      </c>
      <c r="I807" s="28">
        <v>505900800</v>
      </c>
      <c r="J807" s="28">
        <v>0</v>
      </c>
      <c r="K807" s="28">
        <v>505900800</v>
      </c>
      <c r="L807" s="29">
        <v>1.1200000000000001</v>
      </c>
      <c r="M807" s="29">
        <f>IFERROR(_xlfn.XLOOKUP($B807,'Ownership Metrics'!$A:$A,'Ownership Metrics'!$B:$B),"")</f>
        <v>38.380000000000003</v>
      </c>
      <c r="N807" s="28">
        <f>IFERROR(_xlfn.XLOOKUP($B807,'Ownership Metrics'!$A:$A,'Ownership Metrics'!$C:$C),"")</f>
        <v>1095</v>
      </c>
      <c r="O807" s="29">
        <f>IFERROR(_xlfn.XLOOKUP($B807,'Ownership Metrics'!$A:$A,'Ownership Metrics'!$D:$D),"")</f>
        <v>31.39</v>
      </c>
      <c r="P807" s="29">
        <f>IFERROR(_xlfn.XLOOKUP($B807,'Ownership Metrics'!$A:$A,'Ownership Metrics'!$E:$E),"")</f>
        <v>42.09</v>
      </c>
      <c r="Q807" s="30">
        <f>IFERROR(_xlfn.XLOOKUP($B807,'Ownership Metrics'!$A:$A,'Ownership Metrics'!$F:$F),"")</f>
        <v>13</v>
      </c>
      <c r="R807" s="30">
        <f>IFERROR(_xlfn.XLOOKUP($B807,'Ownership Metrics'!$A:$A,'Ownership Metrics'!$G:$G),"")</f>
        <v>27</v>
      </c>
      <c r="S807" s="27" t="str">
        <f>IFERROR(_xlfn.XLOOKUP($B807,'Ownership Metrics'!$A:$A,'Ownership Metrics'!$H:$H),"")</f>
        <v>Moderat</v>
      </c>
      <c r="T807" s="27" t="str">
        <f>IFERROR(_xlfn.XLOOKUP($B807,'Ownership Metrics'!$A:$A,'Ownership Metrics'!$I:$I),"")</f>
        <v>Sedang</v>
      </c>
      <c r="U807" s="27">
        <f>IF(COUNTIFS($B$2:$B807,$B807,$D$2:$D807,$D807)=1,1,0)</f>
        <v>1</v>
      </c>
      <c r="V807" s="27">
        <f t="shared" si="37"/>
        <v>1.1200000000000001</v>
      </c>
      <c r="W807" s="27">
        <f t="shared" si="38"/>
        <v>13</v>
      </c>
      <c r="X807" s="27">
        <f t="shared" si="36"/>
        <v>1.1199999193000001</v>
      </c>
    </row>
    <row r="808" spans="1:24" x14ac:dyDescent="0.25">
      <c r="A808" s="26">
        <v>46265</v>
      </c>
      <c r="B808" s="27" t="s">
        <v>10260</v>
      </c>
      <c r="C808" s="27" t="s">
        <v>1031</v>
      </c>
      <c r="D808" s="27" t="s">
        <v>1034</v>
      </c>
      <c r="E808" s="27" t="s">
        <v>1035</v>
      </c>
      <c r="F808" s="27" t="s">
        <v>23</v>
      </c>
      <c r="G808" s="27"/>
      <c r="H808" s="27" t="s">
        <v>24</v>
      </c>
      <c r="I808" s="28">
        <v>2573164760</v>
      </c>
      <c r="J808" s="28">
        <v>0</v>
      </c>
      <c r="K808" s="28">
        <v>2573164760</v>
      </c>
      <c r="L808" s="29">
        <v>5.72</v>
      </c>
      <c r="M808" s="29">
        <f>IFERROR(_xlfn.XLOOKUP($B808,'Ownership Metrics'!$A:$A,'Ownership Metrics'!$B:$B),"")</f>
        <v>38.380000000000003</v>
      </c>
      <c r="N808" s="28">
        <f>IFERROR(_xlfn.XLOOKUP($B808,'Ownership Metrics'!$A:$A,'Ownership Metrics'!$C:$C),"")</f>
        <v>1095</v>
      </c>
      <c r="O808" s="29">
        <f>IFERROR(_xlfn.XLOOKUP($B808,'Ownership Metrics'!$A:$A,'Ownership Metrics'!$D:$D),"")</f>
        <v>31.39</v>
      </c>
      <c r="P808" s="29">
        <f>IFERROR(_xlfn.XLOOKUP($B808,'Ownership Metrics'!$A:$A,'Ownership Metrics'!$E:$E),"")</f>
        <v>42.09</v>
      </c>
      <c r="Q808" s="30">
        <f>IFERROR(_xlfn.XLOOKUP($B808,'Ownership Metrics'!$A:$A,'Ownership Metrics'!$F:$F),"")</f>
        <v>13</v>
      </c>
      <c r="R808" s="30">
        <f>IFERROR(_xlfn.XLOOKUP($B808,'Ownership Metrics'!$A:$A,'Ownership Metrics'!$G:$G),"")</f>
        <v>27</v>
      </c>
      <c r="S808" s="27" t="str">
        <f>IFERROR(_xlfn.XLOOKUP($B808,'Ownership Metrics'!$A:$A,'Ownership Metrics'!$H:$H),"")</f>
        <v>Moderat</v>
      </c>
      <c r="T808" s="27" t="str">
        <f>IFERROR(_xlfn.XLOOKUP($B808,'Ownership Metrics'!$A:$A,'Ownership Metrics'!$I:$I),"")</f>
        <v>Sedang</v>
      </c>
      <c r="U808" s="27">
        <f>IF(COUNTIFS($B$2:$B808,$B808,$D$2:$D808,$D808)=1,1,0)</f>
        <v>1</v>
      </c>
      <c r="V808" s="27">
        <f t="shared" si="37"/>
        <v>5.72</v>
      </c>
      <c r="W808" s="27">
        <f t="shared" si="38"/>
        <v>2</v>
      </c>
      <c r="X808" s="27">
        <f t="shared" si="36"/>
        <v>5.7199999192000002</v>
      </c>
    </row>
    <row r="809" spans="1:24" x14ac:dyDescent="0.25">
      <c r="A809" s="26">
        <v>46265</v>
      </c>
      <c r="B809" s="27" t="s">
        <v>10260</v>
      </c>
      <c r="C809" s="27" t="s">
        <v>1031</v>
      </c>
      <c r="D809" s="27" t="s">
        <v>1036</v>
      </c>
      <c r="E809" s="27" t="s">
        <v>22</v>
      </c>
      <c r="F809" s="27" t="s">
        <v>23</v>
      </c>
      <c r="G809" s="27"/>
      <c r="H809" s="27" t="s">
        <v>24</v>
      </c>
      <c r="I809" s="28">
        <v>1000000000</v>
      </c>
      <c r="J809" s="28">
        <v>0</v>
      </c>
      <c r="K809" s="28">
        <v>1000000000</v>
      </c>
      <c r="L809" s="29">
        <v>2.2200000000000002</v>
      </c>
      <c r="M809" s="29">
        <f>IFERROR(_xlfn.XLOOKUP($B809,'Ownership Metrics'!$A:$A,'Ownership Metrics'!$B:$B),"")</f>
        <v>38.380000000000003</v>
      </c>
      <c r="N809" s="28">
        <f>IFERROR(_xlfn.XLOOKUP($B809,'Ownership Metrics'!$A:$A,'Ownership Metrics'!$C:$C),"")</f>
        <v>1095</v>
      </c>
      <c r="O809" s="29">
        <f>IFERROR(_xlfn.XLOOKUP($B809,'Ownership Metrics'!$A:$A,'Ownership Metrics'!$D:$D),"")</f>
        <v>31.39</v>
      </c>
      <c r="P809" s="29">
        <f>IFERROR(_xlfn.XLOOKUP($B809,'Ownership Metrics'!$A:$A,'Ownership Metrics'!$E:$E),"")</f>
        <v>42.09</v>
      </c>
      <c r="Q809" s="30">
        <f>IFERROR(_xlfn.XLOOKUP($B809,'Ownership Metrics'!$A:$A,'Ownership Metrics'!$F:$F),"")</f>
        <v>13</v>
      </c>
      <c r="R809" s="30">
        <f>IFERROR(_xlfn.XLOOKUP($B809,'Ownership Metrics'!$A:$A,'Ownership Metrics'!$G:$G),"")</f>
        <v>27</v>
      </c>
      <c r="S809" s="27" t="str">
        <f>IFERROR(_xlfn.XLOOKUP($B809,'Ownership Metrics'!$A:$A,'Ownership Metrics'!$H:$H),"")</f>
        <v>Moderat</v>
      </c>
      <c r="T809" s="27" t="str">
        <f>IFERROR(_xlfn.XLOOKUP($B809,'Ownership Metrics'!$A:$A,'Ownership Metrics'!$I:$I),"")</f>
        <v>Sedang</v>
      </c>
      <c r="U809" s="27">
        <f>IF(COUNTIFS($B$2:$B809,$B809,$D$2:$D809,$D809)=1,1,0)</f>
        <v>1</v>
      </c>
      <c r="V809" s="27">
        <f t="shared" si="37"/>
        <v>2.2200000000000002</v>
      </c>
      <c r="W809" s="27">
        <f t="shared" si="38"/>
        <v>6</v>
      </c>
      <c r="X809" s="27">
        <f t="shared" si="36"/>
        <v>2.2199999191000002</v>
      </c>
    </row>
    <row r="810" spans="1:24" x14ac:dyDescent="0.25">
      <c r="A810" s="26">
        <v>46265</v>
      </c>
      <c r="B810" s="27" t="s">
        <v>10260</v>
      </c>
      <c r="C810" s="27" t="s">
        <v>1031</v>
      </c>
      <c r="D810" s="27" t="s">
        <v>1037</v>
      </c>
      <c r="E810" s="27" t="s">
        <v>114</v>
      </c>
      <c r="F810" s="27" t="s">
        <v>32</v>
      </c>
      <c r="G810" s="27"/>
      <c r="H810" s="27" t="s">
        <v>64</v>
      </c>
      <c r="I810" s="28">
        <v>1796272500</v>
      </c>
      <c r="J810" s="28">
        <v>0</v>
      </c>
      <c r="K810" s="28">
        <v>1796272500</v>
      </c>
      <c r="L810" s="29">
        <v>3.99</v>
      </c>
      <c r="M810" s="29">
        <f>IFERROR(_xlfn.XLOOKUP($B810,'Ownership Metrics'!$A:$A,'Ownership Metrics'!$B:$B),"")</f>
        <v>38.380000000000003</v>
      </c>
      <c r="N810" s="28">
        <f>IFERROR(_xlfn.XLOOKUP($B810,'Ownership Metrics'!$A:$A,'Ownership Metrics'!$C:$C),"")</f>
        <v>1095</v>
      </c>
      <c r="O810" s="29">
        <f>IFERROR(_xlfn.XLOOKUP($B810,'Ownership Metrics'!$A:$A,'Ownership Metrics'!$D:$D),"")</f>
        <v>31.39</v>
      </c>
      <c r="P810" s="29">
        <f>IFERROR(_xlfn.XLOOKUP($B810,'Ownership Metrics'!$A:$A,'Ownership Metrics'!$E:$E),"")</f>
        <v>42.09</v>
      </c>
      <c r="Q810" s="30">
        <f>IFERROR(_xlfn.XLOOKUP($B810,'Ownership Metrics'!$A:$A,'Ownership Metrics'!$F:$F),"")</f>
        <v>13</v>
      </c>
      <c r="R810" s="30">
        <f>IFERROR(_xlfn.XLOOKUP($B810,'Ownership Metrics'!$A:$A,'Ownership Metrics'!$G:$G),"")</f>
        <v>27</v>
      </c>
      <c r="S810" s="27" t="str">
        <f>IFERROR(_xlfn.XLOOKUP($B810,'Ownership Metrics'!$A:$A,'Ownership Metrics'!$H:$H),"")</f>
        <v>Moderat</v>
      </c>
      <c r="T810" s="27" t="str">
        <f>IFERROR(_xlfn.XLOOKUP($B810,'Ownership Metrics'!$A:$A,'Ownership Metrics'!$I:$I),"")</f>
        <v>Sedang</v>
      </c>
      <c r="U810" s="27">
        <f>IF(COUNTIFS($B$2:$B810,$B810,$D$2:$D810,$D810)=1,1,0)</f>
        <v>1</v>
      </c>
      <c r="V810" s="27">
        <f t="shared" si="37"/>
        <v>3.99</v>
      </c>
      <c r="W810" s="27">
        <f t="shared" si="38"/>
        <v>5</v>
      </c>
      <c r="X810" s="27">
        <f t="shared" si="36"/>
        <v>3.9899999190000002</v>
      </c>
    </row>
    <row r="811" spans="1:24" x14ac:dyDescent="0.25">
      <c r="A811" s="26">
        <v>46265</v>
      </c>
      <c r="B811" s="27" t="s">
        <v>10260</v>
      </c>
      <c r="C811" s="27" t="s">
        <v>1031</v>
      </c>
      <c r="D811" s="27" t="s">
        <v>1038</v>
      </c>
      <c r="E811" s="27" t="s">
        <v>114</v>
      </c>
      <c r="F811" s="27" t="s">
        <v>32</v>
      </c>
      <c r="G811" s="27"/>
      <c r="H811" s="27" t="s">
        <v>256</v>
      </c>
      <c r="I811" s="28">
        <v>624325250</v>
      </c>
      <c r="J811" s="28">
        <v>0</v>
      </c>
      <c r="K811" s="28">
        <v>624325250</v>
      </c>
      <c r="L811" s="29">
        <v>1.39</v>
      </c>
      <c r="M811" s="29">
        <f>IFERROR(_xlfn.XLOOKUP($B811,'Ownership Metrics'!$A:$A,'Ownership Metrics'!$B:$B),"")</f>
        <v>38.380000000000003</v>
      </c>
      <c r="N811" s="28">
        <f>IFERROR(_xlfn.XLOOKUP($B811,'Ownership Metrics'!$A:$A,'Ownership Metrics'!$C:$C),"")</f>
        <v>1095</v>
      </c>
      <c r="O811" s="29">
        <f>IFERROR(_xlfn.XLOOKUP($B811,'Ownership Metrics'!$A:$A,'Ownership Metrics'!$D:$D),"")</f>
        <v>31.39</v>
      </c>
      <c r="P811" s="29">
        <f>IFERROR(_xlfn.XLOOKUP($B811,'Ownership Metrics'!$A:$A,'Ownership Metrics'!$E:$E),"")</f>
        <v>42.09</v>
      </c>
      <c r="Q811" s="30">
        <f>IFERROR(_xlfn.XLOOKUP($B811,'Ownership Metrics'!$A:$A,'Ownership Metrics'!$F:$F),"")</f>
        <v>13</v>
      </c>
      <c r="R811" s="30">
        <f>IFERROR(_xlfn.XLOOKUP($B811,'Ownership Metrics'!$A:$A,'Ownership Metrics'!$G:$G),"")</f>
        <v>27</v>
      </c>
      <c r="S811" s="27" t="str">
        <f>IFERROR(_xlfn.XLOOKUP($B811,'Ownership Metrics'!$A:$A,'Ownership Metrics'!$H:$H),"")</f>
        <v>Moderat</v>
      </c>
      <c r="T811" s="27" t="str">
        <f>IFERROR(_xlfn.XLOOKUP($B811,'Ownership Metrics'!$A:$A,'Ownership Metrics'!$I:$I),"")</f>
        <v>Sedang</v>
      </c>
      <c r="U811" s="27">
        <f>IF(COUNTIFS($B$2:$B811,$B811,$D$2:$D811,$D811)=1,1,0)</f>
        <v>1</v>
      </c>
      <c r="V811" s="27">
        <f t="shared" si="37"/>
        <v>1.39</v>
      </c>
      <c r="W811" s="27">
        <f t="shared" si="38"/>
        <v>8</v>
      </c>
      <c r="X811" s="27">
        <f t="shared" si="36"/>
        <v>1.3899999188999999</v>
      </c>
    </row>
    <row r="812" spans="1:24" x14ac:dyDescent="0.25">
      <c r="A812" s="26">
        <v>46265</v>
      </c>
      <c r="B812" s="27" t="s">
        <v>10260</v>
      </c>
      <c r="C812" s="27" t="s">
        <v>1031</v>
      </c>
      <c r="D812" s="27" t="s">
        <v>1039</v>
      </c>
      <c r="E812" s="27" t="s">
        <v>35</v>
      </c>
      <c r="F812" s="27" t="s">
        <v>23</v>
      </c>
      <c r="G812" s="27" t="s">
        <v>36</v>
      </c>
      <c r="H812" s="27" t="s">
        <v>24</v>
      </c>
      <c r="I812" s="28">
        <v>525084400</v>
      </c>
      <c r="J812" s="28">
        <v>0</v>
      </c>
      <c r="K812" s="28">
        <v>525084400</v>
      </c>
      <c r="L812" s="29">
        <v>1.17</v>
      </c>
      <c r="M812" s="29">
        <f>IFERROR(_xlfn.XLOOKUP($B812,'Ownership Metrics'!$A:$A,'Ownership Metrics'!$B:$B),"")</f>
        <v>38.380000000000003</v>
      </c>
      <c r="N812" s="28">
        <f>IFERROR(_xlfn.XLOOKUP($B812,'Ownership Metrics'!$A:$A,'Ownership Metrics'!$C:$C),"")</f>
        <v>1095</v>
      </c>
      <c r="O812" s="29">
        <f>IFERROR(_xlfn.XLOOKUP($B812,'Ownership Metrics'!$A:$A,'Ownership Metrics'!$D:$D),"")</f>
        <v>31.39</v>
      </c>
      <c r="P812" s="29">
        <f>IFERROR(_xlfn.XLOOKUP($B812,'Ownership Metrics'!$A:$A,'Ownership Metrics'!$E:$E),"")</f>
        <v>42.09</v>
      </c>
      <c r="Q812" s="30">
        <f>IFERROR(_xlfn.XLOOKUP($B812,'Ownership Metrics'!$A:$A,'Ownership Metrics'!$F:$F),"")</f>
        <v>13</v>
      </c>
      <c r="R812" s="30">
        <f>IFERROR(_xlfn.XLOOKUP($B812,'Ownership Metrics'!$A:$A,'Ownership Metrics'!$G:$G),"")</f>
        <v>27</v>
      </c>
      <c r="S812" s="27" t="str">
        <f>IFERROR(_xlfn.XLOOKUP($B812,'Ownership Metrics'!$A:$A,'Ownership Metrics'!$H:$H),"")</f>
        <v>Moderat</v>
      </c>
      <c r="T812" s="27" t="str">
        <f>IFERROR(_xlfn.XLOOKUP($B812,'Ownership Metrics'!$A:$A,'Ownership Metrics'!$I:$I),"")</f>
        <v>Sedang</v>
      </c>
      <c r="U812" s="27">
        <f>IF(COUNTIFS($B$2:$B812,$B812,$D$2:$D812,$D812)=1,1,0)</f>
        <v>1</v>
      </c>
      <c r="V812" s="27">
        <f t="shared" si="37"/>
        <v>1.17</v>
      </c>
      <c r="W812" s="27">
        <f t="shared" si="38"/>
        <v>11</v>
      </c>
      <c r="X812" s="27">
        <f t="shared" si="36"/>
        <v>1.1699999187999999</v>
      </c>
    </row>
    <row r="813" spans="1:24" x14ac:dyDescent="0.25">
      <c r="A813" s="26">
        <v>46265</v>
      </c>
      <c r="B813" s="27" t="s">
        <v>10260</v>
      </c>
      <c r="C813" s="27" t="s">
        <v>1031</v>
      </c>
      <c r="D813" s="27" t="s">
        <v>1040</v>
      </c>
      <c r="E813" s="27" t="s">
        <v>35</v>
      </c>
      <c r="F813" s="27" t="s">
        <v>23</v>
      </c>
      <c r="G813" s="27" t="s">
        <v>36</v>
      </c>
      <c r="H813" s="27" t="s">
        <v>24</v>
      </c>
      <c r="I813" s="28">
        <v>518073700</v>
      </c>
      <c r="J813" s="28">
        <v>0</v>
      </c>
      <c r="K813" s="28">
        <v>518073700</v>
      </c>
      <c r="L813" s="29">
        <v>1.1499999999999999</v>
      </c>
      <c r="M813" s="29">
        <f>IFERROR(_xlfn.XLOOKUP($B813,'Ownership Metrics'!$A:$A,'Ownership Metrics'!$B:$B),"")</f>
        <v>38.380000000000003</v>
      </c>
      <c r="N813" s="28">
        <f>IFERROR(_xlfn.XLOOKUP($B813,'Ownership Metrics'!$A:$A,'Ownership Metrics'!$C:$C),"")</f>
        <v>1095</v>
      </c>
      <c r="O813" s="29">
        <f>IFERROR(_xlfn.XLOOKUP($B813,'Ownership Metrics'!$A:$A,'Ownership Metrics'!$D:$D),"")</f>
        <v>31.39</v>
      </c>
      <c r="P813" s="29">
        <f>IFERROR(_xlfn.XLOOKUP($B813,'Ownership Metrics'!$A:$A,'Ownership Metrics'!$E:$E),"")</f>
        <v>42.09</v>
      </c>
      <c r="Q813" s="30">
        <f>IFERROR(_xlfn.XLOOKUP($B813,'Ownership Metrics'!$A:$A,'Ownership Metrics'!$F:$F),"")</f>
        <v>13</v>
      </c>
      <c r="R813" s="30">
        <f>IFERROR(_xlfn.XLOOKUP($B813,'Ownership Metrics'!$A:$A,'Ownership Metrics'!$G:$G),"")</f>
        <v>27</v>
      </c>
      <c r="S813" s="27" t="str">
        <f>IFERROR(_xlfn.XLOOKUP($B813,'Ownership Metrics'!$A:$A,'Ownership Metrics'!$H:$H),"")</f>
        <v>Moderat</v>
      </c>
      <c r="T813" s="27" t="str">
        <f>IFERROR(_xlfn.XLOOKUP($B813,'Ownership Metrics'!$A:$A,'Ownership Metrics'!$I:$I),"")</f>
        <v>Sedang</v>
      </c>
      <c r="U813" s="27">
        <f>IF(COUNTIFS($B$2:$B813,$B813,$D$2:$D813,$D813)=1,1,0)</f>
        <v>1</v>
      </c>
      <c r="V813" s="27">
        <f t="shared" si="37"/>
        <v>1.1499999999999999</v>
      </c>
      <c r="W813" s="27">
        <f t="shared" si="38"/>
        <v>12</v>
      </c>
      <c r="X813" s="27">
        <f t="shared" si="36"/>
        <v>1.1499999186999998</v>
      </c>
    </row>
    <row r="814" spans="1:24" x14ac:dyDescent="0.25">
      <c r="A814" s="26">
        <v>46265</v>
      </c>
      <c r="B814" s="27" t="s">
        <v>10260</v>
      </c>
      <c r="C814" s="27" t="s">
        <v>1031</v>
      </c>
      <c r="D814" s="27" t="s">
        <v>1041</v>
      </c>
      <c r="E814" s="27" t="s">
        <v>35</v>
      </c>
      <c r="F814" s="27" t="s">
        <v>23</v>
      </c>
      <c r="G814" s="27" t="s">
        <v>36</v>
      </c>
      <c r="H814" s="27" t="s">
        <v>24</v>
      </c>
      <c r="I814" s="28">
        <v>2239200000</v>
      </c>
      <c r="J814" s="28">
        <v>0</v>
      </c>
      <c r="K814" s="28">
        <v>2239200000</v>
      </c>
      <c r="L814" s="29">
        <v>4.9800000000000004</v>
      </c>
      <c r="M814" s="29">
        <f>IFERROR(_xlfn.XLOOKUP($B814,'Ownership Metrics'!$A:$A,'Ownership Metrics'!$B:$B),"")</f>
        <v>38.380000000000003</v>
      </c>
      <c r="N814" s="28">
        <f>IFERROR(_xlfn.XLOOKUP($B814,'Ownership Metrics'!$A:$A,'Ownership Metrics'!$C:$C),"")</f>
        <v>1095</v>
      </c>
      <c r="O814" s="29">
        <f>IFERROR(_xlfn.XLOOKUP($B814,'Ownership Metrics'!$A:$A,'Ownership Metrics'!$D:$D),"")</f>
        <v>31.39</v>
      </c>
      <c r="P814" s="29">
        <f>IFERROR(_xlfn.XLOOKUP($B814,'Ownership Metrics'!$A:$A,'Ownership Metrics'!$E:$E),"")</f>
        <v>42.09</v>
      </c>
      <c r="Q814" s="30">
        <f>IFERROR(_xlfn.XLOOKUP($B814,'Ownership Metrics'!$A:$A,'Ownership Metrics'!$F:$F),"")</f>
        <v>13</v>
      </c>
      <c r="R814" s="30">
        <f>IFERROR(_xlfn.XLOOKUP($B814,'Ownership Metrics'!$A:$A,'Ownership Metrics'!$G:$G),"")</f>
        <v>27</v>
      </c>
      <c r="S814" s="27" t="str">
        <f>IFERROR(_xlfn.XLOOKUP($B814,'Ownership Metrics'!$A:$A,'Ownership Metrics'!$H:$H),"")</f>
        <v>Moderat</v>
      </c>
      <c r="T814" s="27" t="str">
        <f>IFERROR(_xlfn.XLOOKUP($B814,'Ownership Metrics'!$A:$A,'Ownership Metrics'!$I:$I),"")</f>
        <v>Sedang</v>
      </c>
      <c r="U814" s="27">
        <f>IF(COUNTIFS($B$2:$B814,$B814,$D$2:$D814,$D814)=1,1,0)</f>
        <v>1</v>
      </c>
      <c r="V814" s="27">
        <f t="shared" si="37"/>
        <v>4.9800000000000004</v>
      </c>
      <c r="W814" s="27">
        <f t="shared" si="38"/>
        <v>3</v>
      </c>
      <c r="X814" s="27">
        <f t="shared" si="36"/>
        <v>4.9799999186000008</v>
      </c>
    </row>
    <row r="815" spans="1:24" x14ac:dyDescent="0.25">
      <c r="A815" s="26">
        <v>46265</v>
      </c>
      <c r="B815" s="27" t="s">
        <v>10260</v>
      </c>
      <c r="C815" s="27" t="s">
        <v>1031</v>
      </c>
      <c r="D815" s="27" t="s">
        <v>1042</v>
      </c>
      <c r="E815" s="27" t="s">
        <v>35</v>
      </c>
      <c r="F815" s="27" t="s">
        <v>23</v>
      </c>
      <c r="G815" s="27" t="s">
        <v>36</v>
      </c>
      <c r="H815" s="27" t="s">
        <v>24</v>
      </c>
      <c r="I815" s="28">
        <v>2027163795</v>
      </c>
      <c r="J815" s="28">
        <v>0</v>
      </c>
      <c r="K815" s="28">
        <v>2027163795</v>
      </c>
      <c r="L815" s="29">
        <v>4.5</v>
      </c>
      <c r="M815" s="29">
        <f>IFERROR(_xlfn.XLOOKUP($B815,'Ownership Metrics'!$A:$A,'Ownership Metrics'!$B:$B),"")</f>
        <v>38.380000000000003</v>
      </c>
      <c r="N815" s="28">
        <f>IFERROR(_xlfn.XLOOKUP($B815,'Ownership Metrics'!$A:$A,'Ownership Metrics'!$C:$C),"")</f>
        <v>1095</v>
      </c>
      <c r="O815" s="29">
        <f>IFERROR(_xlfn.XLOOKUP($B815,'Ownership Metrics'!$A:$A,'Ownership Metrics'!$D:$D),"")</f>
        <v>31.39</v>
      </c>
      <c r="P815" s="29">
        <f>IFERROR(_xlfn.XLOOKUP($B815,'Ownership Metrics'!$A:$A,'Ownership Metrics'!$E:$E),"")</f>
        <v>42.09</v>
      </c>
      <c r="Q815" s="30">
        <f>IFERROR(_xlfn.XLOOKUP($B815,'Ownership Metrics'!$A:$A,'Ownership Metrics'!$F:$F),"")</f>
        <v>13</v>
      </c>
      <c r="R815" s="30">
        <f>IFERROR(_xlfn.XLOOKUP($B815,'Ownership Metrics'!$A:$A,'Ownership Metrics'!$G:$G),"")</f>
        <v>27</v>
      </c>
      <c r="S815" s="27" t="str">
        <f>IFERROR(_xlfn.XLOOKUP($B815,'Ownership Metrics'!$A:$A,'Ownership Metrics'!$H:$H),"")</f>
        <v>Moderat</v>
      </c>
      <c r="T815" s="27" t="str">
        <f>IFERROR(_xlfn.XLOOKUP($B815,'Ownership Metrics'!$A:$A,'Ownership Metrics'!$I:$I),"")</f>
        <v>Sedang</v>
      </c>
      <c r="U815" s="27">
        <f>IF(COUNTIFS($B$2:$B815,$B815,$D$2:$D815,$D815)=1,1,0)</f>
        <v>1</v>
      </c>
      <c r="V815" s="27">
        <f t="shared" si="37"/>
        <v>4.5</v>
      </c>
      <c r="W815" s="27">
        <f t="shared" si="38"/>
        <v>4</v>
      </c>
      <c r="X815" s="27">
        <f t="shared" si="36"/>
        <v>4.4999999185000004</v>
      </c>
    </row>
    <row r="816" spans="1:24" x14ac:dyDescent="0.25">
      <c r="A816" s="26">
        <v>46265</v>
      </c>
      <c r="B816" s="27" t="s">
        <v>10260</v>
      </c>
      <c r="C816" s="27" t="s">
        <v>1031</v>
      </c>
      <c r="D816" s="27" t="s">
        <v>1043</v>
      </c>
      <c r="E816" s="27" t="s">
        <v>35</v>
      </c>
      <c r="F816" s="27" t="s">
        <v>23</v>
      </c>
      <c r="G816" s="27" t="s">
        <v>36</v>
      </c>
      <c r="H816" s="27" t="s">
        <v>24</v>
      </c>
      <c r="I816" s="28">
        <v>618479300</v>
      </c>
      <c r="J816" s="28">
        <v>0</v>
      </c>
      <c r="K816" s="28">
        <v>618479300</v>
      </c>
      <c r="L816" s="29">
        <v>1.37</v>
      </c>
      <c r="M816" s="29">
        <f>IFERROR(_xlfn.XLOOKUP($B816,'Ownership Metrics'!$A:$A,'Ownership Metrics'!$B:$B),"")</f>
        <v>38.380000000000003</v>
      </c>
      <c r="N816" s="28">
        <f>IFERROR(_xlfn.XLOOKUP($B816,'Ownership Metrics'!$A:$A,'Ownership Metrics'!$C:$C),"")</f>
        <v>1095</v>
      </c>
      <c r="O816" s="29">
        <f>IFERROR(_xlfn.XLOOKUP($B816,'Ownership Metrics'!$A:$A,'Ownership Metrics'!$D:$D),"")</f>
        <v>31.39</v>
      </c>
      <c r="P816" s="29">
        <f>IFERROR(_xlfn.XLOOKUP($B816,'Ownership Metrics'!$A:$A,'Ownership Metrics'!$E:$E),"")</f>
        <v>42.09</v>
      </c>
      <c r="Q816" s="30">
        <f>IFERROR(_xlfn.XLOOKUP($B816,'Ownership Metrics'!$A:$A,'Ownership Metrics'!$F:$F),"")</f>
        <v>13</v>
      </c>
      <c r="R816" s="30">
        <f>IFERROR(_xlfn.XLOOKUP($B816,'Ownership Metrics'!$A:$A,'Ownership Metrics'!$G:$G),"")</f>
        <v>27</v>
      </c>
      <c r="S816" s="27" t="str">
        <f>IFERROR(_xlfn.XLOOKUP($B816,'Ownership Metrics'!$A:$A,'Ownership Metrics'!$H:$H),"")</f>
        <v>Moderat</v>
      </c>
      <c r="T816" s="27" t="str">
        <f>IFERROR(_xlfn.XLOOKUP($B816,'Ownership Metrics'!$A:$A,'Ownership Metrics'!$I:$I),"")</f>
        <v>Sedang</v>
      </c>
      <c r="U816" s="27">
        <f>IF(COUNTIFS($B$2:$B816,$B816,$D$2:$D816,$D816)=1,1,0)</f>
        <v>1</v>
      </c>
      <c r="V816" s="27">
        <f t="shared" si="37"/>
        <v>1.37</v>
      </c>
      <c r="W816" s="27">
        <f t="shared" si="38"/>
        <v>9</v>
      </c>
      <c r="X816" s="27">
        <f t="shared" si="36"/>
        <v>1.3699999184</v>
      </c>
    </row>
    <row r="817" spans="1:24" x14ac:dyDescent="0.25">
      <c r="A817" s="26">
        <v>46265</v>
      </c>
      <c r="B817" s="27" t="s">
        <v>10260</v>
      </c>
      <c r="C817" s="27" t="s">
        <v>1031</v>
      </c>
      <c r="D817" s="27" t="s">
        <v>1044</v>
      </c>
      <c r="E817" s="27" t="s">
        <v>35</v>
      </c>
      <c r="F817" s="27" t="s">
        <v>23</v>
      </c>
      <c r="G817" s="27" t="s">
        <v>36</v>
      </c>
      <c r="H817" s="27" t="s">
        <v>24</v>
      </c>
      <c r="I817" s="28">
        <v>545657500</v>
      </c>
      <c r="J817" s="28">
        <v>0</v>
      </c>
      <c r="K817" s="28">
        <v>545657500</v>
      </c>
      <c r="L817" s="29">
        <v>1.21</v>
      </c>
      <c r="M817" s="29">
        <f>IFERROR(_xlfn.XLOOKUP($B817,'Ownership Metrics'!$A:$A,'Ownership Metrics'!$B:$B),"")</f>
        <v>38.380000000000003</v>
      </c>
      <c r="N817" s="28">
        <f>IFERROR(_xlfn.XLOOKUP($B817,'Ownership Metrics'!$A:$A,'Ownership Metrics'!$C:$C),"")</f>
        <v>1095</v>
      </c>
      <c r="O817" s="29">
        <f>IFERROR(_xlfn.XLOOKUP($B817,'Ownership Metrics'!$A:$A,'Ownership Metrics'!$D:$D),"")</f>
        <v>31.39</v>
      </c>
      <c r="P817" s="29">
        <f>IFERROR(_xlfn.XLOOKUP($B817,'Ownership Metrics'!$A:$A,'Ownership Metrics'!$E:$E),"")</f>
        <v>42.09</v>
      </c>
      <c r="Q817" s="30">
        <f>IFERROR(_xlfn.XLOOKUP($B817,'Ownership Metrics'!$A:$A,'Ownership Metrics'!$F:$F),"")</f>
        <v>13</v>
      </c>
      <c r="R817" s="30">
        <f>IFERROR(_xlfn.XLOOKUP($B817,'Ownership Metrics'!$A:$A,'Ownership Metrics'!$G:$G),"")</f>
        <v>27</v>
      </c>
      <c r="S817" s="27" t="str">
        <f>IFERROR(_xlfn.XLOOKUP($B817,'Ownership Metrics'!$A:$A,'Ownership Metrics'!$H:$H),"")</f>
        <v>Moderat</v>
      </c>
      <c r="T817" s="27" t="str">
        <f>IFERROR(_xlfn.XLOOKUP($B817,'Ownership Metrics'!$A:$A,'Ownership Metrics'!$I:$I),"")</f>
        <v>Sedang</v>
      </c>
      <c r="U817" s="27">
        <f>IF(COUNTIFS($B$2:$B817,$B817,$D$2:$D817,$D817)=1,1,0)</f>
        <v>1</v>
      </c>
      <c r="V817" s="27">
        <f t="shared" si="37"/>
        <v>1.21</v>
      </c>
      <c r="W817" s="27">
        <f t="shared" si="38"/>
        <v>10</v>
      </c>
      <c r="X817" s="27">
        <f t="shared" si="36"/>
        <v>1.2099999182999999</v>
      </c>
    </row>
    <row r="818" spans="1:24" x14ac:dyDescent="0.25">
      <c r="A818" s="26">
        <v>46265</v>
      </c>
      <c r="B818" s="27" t="s">
        <v>10260</v>
      </c>
      <c r="C818" s="27" t="s">
        <v>1031</v>
      </c>
      <c r="D818" s="27" t="s">
        <v>1045</v>
      </c>
      <c r="E818" s="27" t="s">
        <v>35</v>
      </c>
      <c r="F818" s="27" t="s">
        <v>23</v>
      </c>
      <c r="G818" s="27" t="s">
        <v>36</v>
      </c>
      <c r="H818" s="27" t="s">
        <v>24</v>
      </c>
      <c r="I818" s="28">
        <v>632635900</v>
      </c>
      <c r="J818" s="28">
        <v>0</v>
      </c>
      <c r="K818" s="28">
        <v>632635900</v>
      </c>
      <c r="L818" s="29">
        <v>1.41</v>
      </c>
      <c r="M818" s="29">
        <f>IFERROR(_xlfn.XLOOKUP($B818,'Ownership Metrics'!$A:$A,'Ownership Metrics'!$B:$B),"")</f>
        <v>38.380000000000003</v>
      </c>
      <c r="N818" s="28">
        <f>IFERROR(_xlfn.XLOOKUP($B818,'Ownership Metrics'!$A:$A,'Ownership Metrics'!$C:$C),"")</f>
        <v>1095</v>
      </c>
      <c r="O818" s="29">
        <f>IFERROR(_xlfn.XLOOKUP($B818,'Ownership Metrics'!$A:$A,'Ownership Metrics'!$D:$D),"")</f>
        <v>31.39</v>
      </c>
      <c r="P818" s="29">
        <f>IFERROR(_xlfn.XLOOKUP($B818,'Ownership Metrics'!$A:$A,'Ownership Metrics'!$E:$E),"")</f>
        <v>42.09</v>
      </c>
      <c r="Q818" s="30">
        <f>IFERROR(_xlfn.XLOOKUP($B818,'Ownership Metrics'!$A:$A,'Ownership Metrics'!$F:$F),"")</f>
        <v>13</v>
      </c>
      <c r="R818" s="30">
        <f>IFERROR(_xlfn.XLOOKUP($B818,'Ownership Metrics'!$A:$A,'Ownership Metrics'!$G:$G),"")</f>
        <v>27</v>
      </c>
      <c r="S818" s="27" t="str">
        <f>IFERROR(_xlfn.XLOOKUP($B818,'Ownership Metrics'!$A:$A,'Ownership Metrics'!$H:$H),"")</f>
        <v>Moderat</v>
      </c>
      <c r="T818" s="27" t="str">
        <f>IFERROR(_xlfn.XLOOKUP($B818,'Ownership Metrics'!$A:$A,'Ownership Metrics'!$I:$I),"")</f>
        <v>Sedang</v>
      </c>
      <c r="U818" s="27">
        <f>IF(COUNTIFS($B$2:$B818,$B818,$D$2:$D818,$D818)=1,1,0)</f>
        <v>1</v>
      </c>
      <c r="V818" s="27">
        <f t="shared" si="37"/>
        <v>1.41</v>
      </c>
      <c r="W818" s="27">
        <f t="shared" si="38"/>
        <v>7</v>
      </c>
      <c r="X818" s="27">
        <f t="shared" si="36"/>
        <v>1.4099999181999998</v>
      </c>
    </row>
    <row r="819" spans="1:24" x14ac:dyDescent="0.25">
      <c r="A819" s="26">
        <v>46265</v>
      </c>
      <c r="B819" s="27" t="s">
        <v>10261</v>
      </c>
      <c r="C819" s="27" t="s">
        <v>1047</v>
      </c>
      <c r="D819" s="27" t="s">
        <v>1048</v>
      </c>
      <c r="E819" s="27" t="s">
        <v>22</v>
      </c>
      <c r="F819" s="27" t="s">
        <v>23</v>
      </c>
      <c r="G819" s="27"/>
      <c r="H819" s="27" t="s">
        <v>24</v>
      </c>
      <c r="I819" s="28">
        <v>202296700</v>
      </c>
      <c r="J819" s="28">
        <v>0</v>
      </c>
      <c r="K819" s="28">
        <v>202296700</v>
      </c>
      <c r="L819" s="29">
        <v>2.4900000000000002</v>
      </c>
      <c r="M819" s="29">
        <f>IFERROR(_xlfn.XLOOKUP($B819,'Ownership Metrics'!$A:$A,'Ownership Metrics'!$B:$B),"")</f>
        <v>12.04</v>
      </c>
      <c r="N819" s="28">
        <f>IFERROR(_xlfn.XLOOKUP($B819,'Ownership Metrics'!$A:$A,'Ownership Metrics'!$C:$C),"")</f>
        <v>5081</v>
      </c>
      <c r="O819" s="29">
        <f>IFERROR(_xlfn.XLOOKUP($B819,'Ownership Metrics'!$A:$A,'Ownership Metrics'!$D:$D),"")</f>
        <v>70.59</v>
      </c>
      <c r="P819" s="29">
        <f>IFERROR(_xlfn.XLOOKUP($B819,'Ownership Metrics'!$A:$A,'Ownership Metrics'!$E:$E),"")</f>
        <v>82.91</v>
      </c>
      <c r="Q819" s="30">
        <f>IFERROR(_xlfn.XLOOKUP($B819,'Ownership Metrics'!$A:$A,'Ownership Metrics'!$F:$F),"")</f>
        <v>5</v>
      </c>
      <c r="R819" s="30">
        <f>IFERROR(_xlfn.XLOOKUP($B819,'Ownership Metrics'!$A:$A,'Ownership Metrics'!$G:$G),"")</f>
        <v>68</v>
      </c>
      <c r="S819" s="27" t="str">
        <f>IFERROR(_xlfn.XLOOKUP($B819,'Ownership Metrics'!$A:$A,'Ownership Metrics'!$H:$H),"")</f>
        <v>Mayoritas</v>
      </c>
      <c r="T819" s="27" t="str">
        <f>IFERROR(_xlfn.XLOOKUP($B819,'Ownership Metrics'!$A:$A,'Ownership Metrics'!$I:$I),"")</f>
        <v>Tinggi</v>
      </c>
      <c r="U819" s="27">
        <f>IF(COUNTIFS($B$2:$B819,$B819,$D$2:$D819,$D819)=1,1,0)</f>
        <v>1</v>
      </c>
      <c r="V819" s="27">
        <f t="shared" si="37"/>
        <v>2.4900000000000002</v>
      </c>
      <c r="W819" s="27">
        <f t="shared" si="38"/>
        <v>5</v>
      </c>
      <c r="X819" s="27">
        <f t="shared" si="36"/>
        <v>2.4899999181000001</v>
      </c>
    </row>
    <row r="820" spans="1:24" x14ac:dyDescent="0.25">
      <c r="A820" s="26">
        <v>46265</v>
      </c>
      <c r="B820" s="27" t="s">
        <v>10261</v>
      </c>
      <c r="C820" s="27" t="s">
        <v>1047</v>
      </c>
      <c r="D820" s="27" t="s">
        <v>1049</v>
      </c>
      <c r="E820" s="27" t="s">
        <v>22</v>
      </c>
      <c r="F820" s="27" t="s">
        <v>32</v>
      </c>
      <c r="G820" s="27"/>
      <c r="H820" s="27" t="s">
        <v>64</v>
      </c>
      <c r="I820" s="28">
        <v>5732270843</v>
      </c>
      <c r="J820" s="28">
        <v>0</v>
      </c>
      <c r="K820" s="28">
        <v>5732270843</v>
      </c>
      <c r="L820" s="29">
        <v>70.59</v>
      </c>
      <c r="M820" s="29">
        <f>IFERROR(_xlfn.XLOOKUP($B820,'Ownership Metrics'!$A:$A,'Ownership Metrics'!$B:$B),"")</f>
        <v>12.04</v>
      </c>
      <c r="N820" s="28">
        <f>IFERROR(_xlfn.XLOOKUP($B820,'Ownership Metrics'!$A:$A,'Ownership Metrics'!$C:$C),"")</f>
        <v>5081</v>
      </c>
      <c r="O820" s="29">
        <f>IFERROR(_xlfn.XLOOKUP($B820,'Ownership Metrics'!$A:$A,'Ownership Metrics'!$D:$D),"")</f>
        <v>70.59</v>
      </c>
      <c r="P820" s="29">
        <f>IFERROR(_xlfn.XLOOKUP($B820,'Ownership Metrics'!$A:$A,'Ownership Metrics'!$E:$E),"")</f>
        <v>82.91</v>
      </c>
      <c r="Q820" s="30">
        <f>IFERROR(_xlfn.XLOOKUP($B820,'Ownership Metrics'!$A:$A,'Ownership Metrics'!$F:$F),"")</f>
        <v>5</v>
      </c>
      <c r="R820" s="30">
        <f>IFERROR(_xlfn.XLOOKUP($B820,'Ownership Metrics'!$A:$A,'Ownership Metrics'!$G:$G),"")</f>
        <v>68</v>
      </c>
      <c r="S820" s="27" t="str">
        <f>IFERROR(_xlfn.XLOOKUP($B820,'Ownership Metrics'!$A:$A,'Ownership Metrics'!$H:$H),"")</f>
        <v>Mayoritas</v>
      </c>
      <c r="T820" s="27" t="str">
        <f>IFERROR(_xlfn.XLOOKUP($B820,'Ownership Metrics'!$A:$A,'Ownership Metrics'!$I:$I),"")</f>
        <v>Tinggi</v>
      </c>
      <c r="U820" s="27">
        <f>IF(COUNTIFS($B$2:$B820,$B820,$D$2:$D820,$D820)=1,1,0)</f>
        <v>1</v>
      </c>
      <c r="V820" s="27">
        <f t="shared" si="37"/>
        <v>70.59</v>
      </c>
      <c r="W820" s="27">
        <f t="shared" si="38"/>
        <v>1</v>
      </c>
      <c r="X820" s="27">
        <f t="shared" si="36"/>
        <v>70.589999918000004</v>
      </c>
    </row>
    <row r="821" spans="1:24" x14ac:dyDescent="0.25">
      <c r="A821" s="26">
        <v>46265</v>
      </c>
      <c r="B821" s="27" t="s">
        <v>10261</v>
      </c>
      <c r="C821" s="27" t="s">
        <v>1047</v>
      </c>
      <c r="D821" s="27" t="s">
        <v>1050</v>
      </c>
      <c r="E821" s="27" t="s">
        <v>83</v>
      </c>
      <c r="F821" s="27" t="s">
        <v>23</v>
      </c>
      <c r="G821" s="27"/>
      <c r="H821" s="27" t="s">
        <v>24</v>
      </c>
      <c r="I821" s="28">
        <v>322027459</v>
      </c>
      <c r="J821" s="28">
        <v>0</v>
      </c>
      <c r="K821" s="28">
        <v>322027459</v>
      </c>
      <c r="L821" s="29">
        <v>3.97</v>
      </c>
      <c r="M821" s="29">
        <f>IFERROR(_xlfn.XLOOKUP($B821,'Ownership Metrics'!$A:$A,'Ownership Metrics'!$B:$B),"")</f>
        <v>12.04</v>
      </c>
      <c r="N821" s="28">
        <f>IFERROR(_xlfn.XLOOKUP($B821,'Ownership Metrics'!$A:$A,'Ownership Metrics'!$C:$C),"")</f>
        <v>5081</v>
      </c>
      <c r="O821" s="29">
        <f>IFERROR(_xlfn.XLOOKUP($B821,'Ownership Metrics'!$A:$A,'Ownership Metrics'!$D:$D),"")</f>
        <v>70.59</v>
      </c>
      <c r="P821" s="29">
        <f>IFERROR(_xlfn.XLOOKUP($B821,'Ownership Metrics'!$A:$A,'Ownership Metrics'!$E:$E),"")</f>
        <v>82.91</v>
      </c>
      <c r="Q821" s="30">
        <f>IFERROR(_xlfn.XLOOKUP($B821,'Ownership Metrics'!$A:$A,'Ownership Metrics'!$F:$F),"")</f>
        <v>5</v>
      </c>
      <c r="R821" s="30">
        <f>IFERROR(_xlfn.XLOOKUP($B821,'Ownership Metrics'!$A:$A,'Ownership Metrics'!$G:$G),"")</f>
        <v>68</v>
      </c>
      <c r="S821" s="27" t="str">
        <f>IFERROR(_xlfn.XLOOKUP($B821,'Ownership Metrics'!$A:$A,'Ownership Metrics'!$H:$H),"")</f>
        <v>Mayoritas</v>
      </c>
      <c r="T821" s="27" t="str">
        <f>IFERROR(_xlfn.XLOOKUP($B821,'Ownership Metrics'!$A:$A,'Ownership Metrics'!$I:$I),"")</f>
        <v>Tinggi</v>
      </c>
      <c r="U821" s="27">
        <f>IF(COUNTIFS($B$2:$B821,$B821,$D$2:$D821,$D821)=1,1,0)</f>
        <v>1</v>
      </c>
      <c r="V821" s="27">
        <f t="shared" si="37"/>
        <v>3.97</v>
      </c>
      <c r="W821" s="27">
        <f t="shared" si="38"/>
        <v>3</v>
      </c>
      <c r="X821" s="27">
        <f t="shared" si="36"/>
        <v>3.9699999179000001</v>
      </c>
    </row>
    <row r="822" spans="1:24" x14ac:dyDescent="0.25">
      <c r="A822" s="26">
        <v>46265</v>
      </c>
      <c r="B822" s="27" t="s">
        <v>10261</v>
      </c>
      <c r="C822" s="27" t="s">
        <v>1047</v>
      </c>
      <c r="D822" s="27" t="s">
        <v>1051</v>
      </c>
      <c r="E822" s="27" t="s">
        <v>35</v>
      </c>
      <c r="F822" s="27" t="s">
        <v>23</v>
      </c>
      <c r="G822" s="27" t="s">
        <v>36</v>
      </c>
      <c r="H822" s="27" t="s">
        <v>24</v>
      </c>
      <c r="I822" s="28">
        <v>678045042</v>
      </c>
      <c r="J822" s="28">
        <v>0</v>
      </c>
      <c r="K822" s="28">
        <v>678045042</v>
      </c>
      <c r="L822" s="29">
        <v>8.35</v>
      </c>
      <c r="M822" s="29">
        <f>IFERROR(_xlfn.XLOOKUP($B822,'Ownership Metrics'!$A:$A,'Ownership Metrics'!$B:$B),"")</f>
        <v>12.04</v>
      </c>
      <c r="N822" s="28">
        <f>IFERROR(_xlfn.XLOOKUP($B822,'Ownership Metrics'!$A:$A,'Ownership Metrics'!$C:$C),"")</f>
        <v>5081</v>
      </c>
      <c r="O822" s="29">
        <f>IFERROR(_xlfn.XLOOKUP($B822,'Ownership Metrics'!$A:$A,'Ownership Metrics'!$D:$D),"")</f>
        <v>70.59</v>
      </c>
      <c r="P822" s="29">
        <f>IFERROR(_xlfn.XLOOKUP($B822,'Ownership Metrics'!$A:$A,'Ownership Metrics'!$E:$E),"")</f>
        <v>82.91</v>
      </c>
      <c r="Q822" s="30">
        <f>IFERROR(_xlfn.XLOOKUP($B822,'Ownership Metrics'!$A:$A,'Ownership Metrics'!$F:$F),"")</f>
        <v>5</v>
      </c>
      <c r="R822" s="30">
        <f>IFERROR(_xlfn.XLOOKUP($B822,'Ownership Metrics'!$A:$A,'Ownership Metrics'!$G:$G),"")</f>
        <v>68</v>
      </c>
      <c r="S822" s="27" t="str">
        <f>IFERROR(_xlfn.XLOOKUP($B822,'Ownership Metrics'!$A:$A,'Ownership Metrics'!$H:$H),"")</f>
        <v>Mayoritas</v>
      </c>
      <c r="T822" s="27" t="str">
        <f>IFERROR(_xlfn.XLOOKUP($B822,'Ownership Metrics'!$A:$A,'Ownership Metrics'!$I:$I),"")</f>
        <v>Tinggi</v>
      </c>
      <c r="U822" s="27">
        <f>IF(COUNTIFS($B$2:$B822,$B822,$D$2:$D822,$D822)=1,1,0)</f>
        <v>1</v>
      </c>
      <c r="V822" s="27">
        <f t="shared" si="37"/>
        <v>8.35</v>
      </c>
      <c r="W822" s="27">
        <f t="shared" si="38"/>
        <v>2</v>
      </c>
      <c r="X822" s="27">
        <f t="shared" si="36"/>
        <v>8.3499999177999999</v>
      </c>
    </row>
    <row r="823" spans="1:24" x14ac:dyDescent="0.25">
      <c r="A823" s="26">
        <v>46265</v>
      </c>
      <c r="B823" s="27" t="s">
        <v>10261</v>
      </c>
      <c r="C823" s="27" t="s">
        <v>1047</v>
      </c>
      <c r="D823" s="27" t="s">
        <v>1052</v>
      </c>
      <c r="E823" s="27" t="s">
        <v>35</v>
      </c>
      <c r="F823" s="27" t="s">
        <v>23</v>
      </c>
      <c r="G823" s="27" t="s">
        <v>36</v>
      </c>
      <c r="H823" s="27" t="s">
        <v>24</v>
      </c>
      <c r="I823" s="28">
        <v>207880691</v>
      </c>
      <c r="J823" s="28">
        <v>0</v>
      </c>
      <c r="K823" s="28">
        <v>207880691</v>
      </c>
      <c r="L823" s="29">
        <v>2.56</v>
      </c>
      <c r="M823" s="29">
        <f>IFERROR(_xlfn.XLOOKUP($B823,'Ownership Metrics'!$A:$A,'Ownership Metrics'!$B:$B),"")</f>
        <v>12.04</v>
      </c>
      <c r="N823" s="28">
        <f>IFERROR(_xlfn.XLOOKUP($B823,'Ownership Metrics'!$A:$A,'Ownership Metrics'!$C:$C),"")</f>
        <v>5081</v>
      </c>
      <c r="O823" s="29">
        <f>IFERROR(_xlfn.XLOOKUP($B823,'Ownership Metrics'!$A:$A,'Ownership Metrics'!$D:$D),"")</f>
        <v>70.59</v>
      </c>
      <c r="P823" s="29">
        <f>IFERROR(_xlfn.XLOOKUP($B823,'Ownership Metrics'!$A:$A,'Ownership Metrics'!$E:$E),"")</f>
        <v>82.91</v>
      </c>
      <c r="Q823" s="30">
        <f>IFERROR(_xlfn.XLOOKUP($B823,'Ownership Metrics'!$A:$A,'Ownership Metrics'!$F:$F),"")</f>
        <v>5</v>
      </c>
      <c r="R823" s="30">
        <f>IFERROR(_xlfn.XLOOKUP($B823,'Ownership Metrics'!$A:$A,'Ownership Metrics'!$G:$G),"")</f>
        <v>68</v>
      </c>
      <c r="S823" s="27" t="str">
        <f>IFERROR(_xlfn.XLOOKUP($B823,'Ownership Metrics'!$A:$A,'Ownership Metrics'!$H:$H),"")</f>
        <v>Mayoritas</v>
      </c>
      <c r="T823" s="27" t="str">
        <f>IFERROR(_xlfn.XLOOKUP($B823,'Ownership Metrics'!$A:$A,'Ownership Metrics'!$I:$I),"")</f>
        <v>Tinggi</v>
      </c>
      <c r="U823" s="27">
        <f>IF(COUNTIFS($B$2:$B823,$B823,$D$2:$D823,$D823)=1,1,0)</f>
        <v>1</v>
      </c>
      <c r="V823" s="27">
        <f t="shared" si="37"/>
        <v>2.56</v>
      </c>
      <c r="W823" s="27">
        <f t="shared" si="38"/>
        <v>4</v>
      </c>
      <c r="X823" s="27">
        <f t="shared" si="36"/>
        <v>2.5599999176999999</v>
      </c>
    </row>
    <row r="824" spans="1:24" x14ac:dyDescent="0.25">
      <c r="A824" s="26">
        <v>46265</v>
      </c>
      <c r="B824" s="27" t="s">
        <v>10262</v>
      </c>
      <c r="C824" s="27" t="s">
        <v>1054</v>
      </c>
      <c r="D824" s="27" t="s">
        <v>1055</v>
      </c>
      <c r="E824" s="27" t="s">
        <v>22</v>
      </c>
      <c r="F824" s="27" t="s">
        <v>23</v>
      </c>
      <c r="G824" s="27"/>
      <c r="H824" s="27" t="s">
        <v>24</v>
      </c>
      <c r="I824" s="28">
        <v>3047686825</v>
      </c>
      <c r="J824" s="28">
        <v>0</v>
      </c>
      <c r="K824" s="28">
        <v>3047686825</v>
      </c>
      <c r="L824" s="29">
        <v>76.19</v>
      </c>
      <c r="M824" s="29">
        <f>IFERROR(_xlfn.XLOOKUP($B824,'Ownership Metrics'!$A:$A,'Ownership Metrics'!$B:$B),"")</f>
        <v>9.08</v>
      </c>
      <c r="N824" s="28">
        <f>IFERROR(_xlfn.XLOOKUP($B824,'Ownership Metrics'!$A:$A,'Ownership Metrics'!$C:$C),"")</f>
        <v>5855</v>
      </c>
      <c r="O824" s="29">
        <f>IFERROR(_xlfn.XLOOKUP($B824,'Ownership Metrics'!$A:$A,'Ownership Metrics'!$D:$D),"")</f>
        <v>76.19</v>
      </c>
      <c r="P824" s="29">
        <f>IFERROR(_xlfn.XLOOKUP($B824,'Ownership Metrics'!$A:$A,'Ownership Metrics'!$E:$E),"")</f>
        <v>84.44</v>
      </c>
      <c r="Q824" s="30">
        <f>IFERROR(_xlfn.XLOOKUP($B824,'Ownership Metrics'!$A:$A,'Ownership Metrics'!$F:$F),"")</f>
        <v>6</v>
      </c>
      <c r="R824" s="30">
        <f>IFERROR(_xlfn.XLOOKUP($B824,'Ownership Metrics'!$A:$A,'Ownership Metrics'!$G:$G),"")</f>
        <v>71</v>
      </c>
      <c r="S824" s="27" t="str">
        <f>IFERROR(_xlfn.XLOOKUP($B824,'Ownership Metrics'!$A:$A,'Ownership Metrics'!$H:$H),"")</f>
        <v>Mayoritas</v>
      </c>
      <c r="T824" s="27" t="str">
        <f>IFERROR(_xlfn.XLOOKUP($B824,'Ownership Metrics'!$A:$A,'Ownership Metrics'!$I:$I),"")</f>
        <v>Tinggi</v>
      </c>
      <c r="U824" s="27">
        <f>IF(COUNTIFS($B$2:$B824,$B824,$D$2:$D824,$D824)=1,1,0)</f>
        <v>1</v>
      </c>
      <c r="V824" s="27">
        <f t="shared" si="37"/>
        <v>76.19</v>
      </c>
      <c r="W824" s="27">
        <f t="shared" si="38"/>
        <v>1</v>
      </c>
      <c r="X824" s="27">
        <f t="shared" si="36"/>
        <v>76.189999917599991</v>
      </c>
    </row>
    <row r="825" spans="1:24" x14ac:dyDescent="0.25">
      <c r="A825" s="26">
        <v>46265</v>
      </c>
      <c r="B825" s="27" t="s">
        <v>10262</v>
      </c>
      <c r="C825" s="27" t="s">
        <v>1054</v>
      </c>
      <c r="D825" s="27" t="s">
        <v>1056</v>
      </c>
      <c r="E825" s="27" t="s">
        <v>51</v>
      </c>
      <c r="F825" s="27" t="s">
        <v>23</v>
      </c>
      <c r="G825" s="27"/>
      <c r="H825" s="27" t="s">
        <v>24</v>
      </c>
      <c r="I825" s="28">
        <v>142727200</v>
      </c>
      <c r="J825" s="28">
        <v>0</v>
      </c>
      <c r="K825" s="28">
        <v>142727200</v>
      </c>
      <c r="L825" s="29">
        <v>3.57</v>
      </c>
      <c r="M825" s="29">
        <f>IFERROR(_xlfn.XLOOKUP($B825,'Ownership Metrics'!$A:$A,'Ownership Metrics'!$B:$B),"")</f>
        <v>9.08</v>
      </c>
      <c r="N825" s="28">
        <f>IFERROR(_xlfn.XLOOKUP($B825,'Ownership Metrics'!$A:$A,'Ownership Metrics'!$C:$C),"")</f>
        <v>5855</v>
      </c>
      <c r="O825" s="29">
        <f>IFERROR(_xlfn.XLOOKUP($B825,'Ownership Metrics'!$A:$A,'Ownership Metrics'!$D:$D),"")</f>
        <v>76.19</v>
      </c>
      <c r="P825" s="29">
        <f>IFERROR(_xlfn.XLOOKUP($B825,'Ownership Metrics'!$A:$A,'Ownership Metrics'!$E:$E),"")</f>
        <v>84.44</v>
      </c>
      <c r="Q825" s="30">
        <f>IFERROR(_xlfn.XLOOKUP($B825,'Ownership Metrics'!$A:$A,'Ownership Metrics'!$F:$F),"")</f>
        <v>6</v>
      </c>
      <c r="R825" s="30">
        <f>IFERROR(_xlfn.XLOOKUP($B825,'Ownership Metrics'!$A:$A,'Ownership Metrics'!$G:$G),"")</f>
        <v>71</v>
      </c>
      <c r="S825" s="27" t="str">
        <f>IFERROR(_xlfn.XLOOKUP($B825,'Ownership Metrics'!$A:$A,'Ownership Metrics'!$H:$H),"")</f>
        <v>Mayoritas</v>
      </c>
      <c r="T825" s="27" t="str">
        <f>IFERROR(_xlfn.XLOOKUP($B825,'Ownership Metrics'!$A:$A,'Ownership Metrics'!$I:$I),"")</f>
        <v>Tinggi</v>
      </c>
      <c r="U825" s="27">
        <f>IF(COUNTIFS($B$2:$B825,$B825,$D$2:$D825,$D825)=1,1,0)</f>
        <v>1</v>
      </c>
      <c r="V825" s="27">
        <f t="shared" si="37"/>
        <v>3.57</v>
      </c>
      <c r="W825" s="27">
        <f t="shared" si="38"/>
        <v>3</v>
      </c>
      <c r="X825" s="27">
        <f t="shared" si="36"/>
        <v>3.5699999174999997</v>
      </c>
    </row>
    <row r="826" spans="1:24" x14ac:dyDescent="0.25">
      <c r="A826" s="26">
        <v>46265</v>
      </c>
      <c r="B826" s="27" t="s">
        <v>10262</v>
      </c>
      <c r="C826" s="27" t="s">
        <v>1054</v>
      </c>
      <c r="D826" s="27" t="s">
        <v>1057</v>
      </c>
      <c r="E826" s="27" t="s">
        <v>51</v>
      </c>
      <c r="F826" s="27" t="s">
        <v>23</v>
      </c>
      <c r="G826" s="27"/>
      <c r="H826" s="27" t="s">
        <v>24</v>
      </c>
      <c r="I826" s="28">
        <v>107045400</v>
      </c>
      <c r="J826" s="28">
        <v>0</v>
      </c>
      <c r="K826" s="28">
        <v>107045400</v>
      </c>
      <c r="L826" s="29">
        <v>2.68</v>
      </c>
      <c r="M826" s="29">
        <f>IFERROR(_xlfn.XLOOKUP($B826,'Ownership Metrics'!$A:$A,'Ownership Metrics'!$B:$B),"")</f>
        <v>9.08</v>
      </c>
      <c r="N826" s="28">
        <f>IFERROR(_xlfn.XLOOKUP($B826,'Ownership Metrics'!$A:$A,'Ownership Metrics'!$C:$C),"")</f>
        <v>5855</v>
      </c>
      <c r="O826" s="29">
        <f>IFERROR(_xlfn.XLOOKUP($B826,'Ownership Metrics'!$A:$A,'Ownership Metrics'!$D:$D),"")</f>
        <v>76.19</v>
      </c>
      <c r="P826" s="29">
        <f>IFERROR(_xlfn.XLOOKUP($B826,'Ownership Metrics'!$A:$A,'Ownership Metrics'!$E:$E),"")</f>
        <v>84.44</v>
      </c>
      <c r="Q826" s="30">
        <f>IFERROR(_xlfn.XLOOKUP($B826,'Ownership Metrics'!$A:$A,'Ownership Metrics'!$F:$F),"")</f>
        <v>6</v>
      </c>
      <c r="R826" s="30">
        <f>IFERROR(_xlfn.XLOOKUP($B826,'Ownership Metrics'!$A:$A,'Ownership Metrics'!$G:$G),"")</f>
        <v>71</v>
      </c>
      <c r="S826" s="27" t="str">
        <f>IFERROR(_xlfn.XLOOKUP($B826,'Ownership Metrics'!$A:$A,'Ownership Metrics'!$H:$H),"")</f>
        <v>Mayoritas</v>
      </c>
      <c r="T826" s="27" t="str">
        <f>IFERROR(_xlfn.XLOOKUP($B826,'Ownership Metrics'!$A:$A,'Ownership Metrics'!$I:$I),"")</f>
        <v>Tinggi</v>
      </c>
      <c r="U826" s="27">
        <f>IF(COUNTIFS($B$2:$B826,$B826,$D$2:$D826,$D826)=1,1,0)</f>
        <v>1</v>
      </c>
      <c r="V826" s="27">
        <f t="shared" si="37"/>
        <v>2.68</v>
      </c>
      <c r="W826" s="27">
        <f t="shared" si="38"/>
        <v>4</v>
      </c>
      <c r="X826" s="27">
        <f t="shared" si="36"/>
        <v>2.6799999174</v>
      </c>
    </row>
    <row r="827" spans="1:24" x14ac:dyDescent="0.25">
      <c r="A827" s="26">
        <v>46265</v>
      </c>
      <c r="B827" s="27" t="s">
        <v>10262</v>
      </c>
      <c r="C827" s="27" t="s">
        <v>1054</v>
      </c>
      <c r="D827" s="27" t="s">
        <v>1058</v>
      </c>
      <c r="E827" s="27" t="s">
        <v>51</v>
      </c>
      <c r="F827" s="27" t="s">
        <v>23</v>
      </c>
      <c r="G827" s="27"/>
      <c r="H827" s="27" t="s">
        <v>24</v>
      </c>
      <c r="I827" s="28">
        <v>107045400</v>
      </c>
      <c r="J827" s="28">
        <v>0</v>
      </c>
      <c r="K827" s="28">
        <v>107045400</v>
      </c>
      <c r="L827" s="29">
        <v>2.68</v>
      </c>
      <c r="M827" s="29">
        <f>IFERROR(_xlfn.XLOOKUP($B827,'Ownership Metrics'!$A:$A,'Ownership Metrics'!$B:$B),"")</f>
        <v>9.08</v>
      </c>
      <c r="N827" s="28">
        <f>IFERROR(_xlfn.XLOOKUP($B827,'Ownership Metrics'!$A:$A,'Ownership Metrics'!$C:$C),"")</f>
        <v>5855</v>
      </c>
      <c r="O827" s="29">
        <f>IFERROR(_xlfn.XLOOKUP($B827,'Ownership Metrics'!$A:$A,'Ownership Metrics'!$D:$D),"")</f>
        <v>76.19</v>
      </c>
      <c r="P827" s="29">
        <f>IFERROR(_xlfn.XLOOKUP($B827,'Ownership Metrics'!$A:$A,'Ownership Metrics'!$E:$E),"")</f>
        <v>84.44</v>
      </c>
      <c r="Q827" s="30">
        <f>IFERROR(_xlfn.XLOOKUP($B827,'Ownership Metrics'!$A:$A,'Ownership Metrics'!$F:$F),"")</f>
        <v>6</v>
      </c>
      <c r="R827" s="30">
        <f>IFERROR(_xlfn.XLOOKUP($B827,'Ownership Metrics'!$A:$A,'Ownership Metrics'!$G:$G),"")</f>
        <v>71</v>
      </c>
      <c r="S827" s="27" t="str">
        <f>IFERROR(_xlfn.XLOOKUP($B827,'Ownership Metrics'!$A:$A,'Ownership Metrics'!$H:$H),"")</f>
        <v>Mayoritas</v>
      </c>
      <c r="T827" s="27" t="str">
        <f>IFERROR(_xlfn.XLOOKUP($B827,'Ownership Metrics'!$A:$A,'Ownership Metrics'!$I:$I),"")</f>
        <v>Tinggi</v>
      </c>
      <c r="U827" s="27">
        <f>IF(COUNTIFS($B$2:$B827,$B827,$D$2:$D827,$D827)=1,1,0)</f>
        <v>1</v>
      </c>
      <c r="V827" s="27">
        <f t="shared" si="37"/>
        <v>2.68</v>
      </c>
      <c r="W827" s="27">
        <f t="shared" si="38"/>
        <v>5</v>
      </c>
      <c r="X827" s="27">
        <f t="shared" si="36"/>
        <v>2.6799999173</v>
      </c>
    </row>
    <row r="828" spans="1:24" x14ac:dyDescent="0.25">
      <c r="A828" s="26">
        <v>46265</v>
      </c>
      <c r="B828" s="27" t="s">
        <v>10262</v>
      </c>
      <c r="C828" s="27" t="s">
        <v>1054</v>
      </c>
      <c r="D828" s="27" t="s">
        <v>1059</v>
      </c>
      <c r="E828" s="27" t="s">
        <v>72</v>
      </c>
      <c r="F828" s="27" t="s">
        <v>23</v>
      </c>
      <c r="G828" s="27"/>
      <c r="H828" s="27" t="s">
        <v>24</v>
      </c>
      <c r="I828" s="28">
        <v>44957700</v>
      </c>
      <c r="J828" s="28">
        <v>0</v>
      </c>
      <c r="K828" s="28">
        <v>44957700</v>
      </c>
      <c r="L828" s="29">
        <v>1.1200000000000001</v>
      </c>
      <c r="M828" s="29">
        <f>IFERROR(_xlfn.XLOOKUP($B828,'Ownership Metrics'!$A:$A,'Ownership Metrics'!$B:$B),"")</f>
        <v>9.08</v>
      </c>
      <c r="N828" s="28">
        <f>IFERROR(_xlfn.XLOOKUP($B828,'Ownership Metrics'!$A:$A,'Ownership Metrics'!$C:$C),"")</f>
        <v>5855</v>
      </c>
      <c r="O828" s="29">
        <f>IFERROR(_xlfn.XLOOKUP($B828,'Ownership Metrics'!$A:$A,'Ownership Metrics'!$D:$D),"")</f>
        <v>76.19</v>
      </c>
      <c r="P828" s="29">
        <f>IFERROR(_xlfn.XLOOKUP($B828,'Ownership Metrics'!$A:$A,'Ownership Metrics'!$E:$E),"")</f>
        <v>84.44</v>
      </c>
      <c r="Q828" s="30">
        <f>IFERROR(_xlfn.XLOOKUP($B828,'Ownership Metrics'!$A:$A,'Ownership Metrics'!$F:$F),"")</f>
        <v>6</v>
      </c>
      <c r="R828" s="30">
        <f>IFERROR(_xlfn.XLOOKUP($B828,'Ownership Metrics'!$A:$A,'Ownership Metrics'!$G:$G),"")</f>
        <v>71</v>
      </c>
      <c r="S828" s="27" t="str">
        <f>IFERROR(_xlfn.XLOOKUP($B828,'Ownership Metrics'!$A:$A,'Ownership Metrics'!$H:$H),"")</f>
        <v>Mayoritas</v>
      </c>
      <c r="T828" s="27" t="str">
        <f>IFERROR(_xlfn.XLOOKUP($B828,'Ownership Metrics'!$A:$A,'Ownership Metrics'!$I:$I),"")</f>
        <v>Tinggi</v>
      </c>
      <c r="U828" s="27">
        <f>IF(COUNTIFS($B$2:$B828,$B828,$D$2:$D828,$D828)=1,1,0)</f>
        <v>1</v>
      </c>
      <c r="V828" s="27">
        <f t="shared" si="37"/>
        <v>1.1200000000000001</v>
      </c>
      <c r="W828" s="27">
        <f t="shared" si="38"/>
        <v>6</v>
      </c>
      <c r="X828" s="27">
        <f t="shared" si="36"/>
        <v>1.1199999172000001</v>
      </c>
    </row>
    <row r="829" spans="1:24" x14ac:dyDescent="0.25">
      <c r="A829" s="26">
        <v>46265</v>
      </c>
      <c r="B829" s="27" t="s">
        <v>10262</v>
      </c>
      <c r="C829" s="27" t="s">
        <v>1054</v>
      </c>
      <c r="D829" s="27" t="s">
        <v>855</v>
      </c>
      <c r="E829" s="27" t="s">
        <v>72</v>
      </c>
      <c r="F829" s="27" t="s">
        <v>23</v>
      </c>
      <c r="G829" s="27"/>
      <c r="H829" s="27" t="s">
        <v>24</v>
      </c>
      <c r="I829" s="28">
        <v>187393300</v>
      </c>
      <c r="J829" s="28">
        <v>0</v>
      </c>
      <c r="K829" s="28">
        <v>187393300</v>
      </c>
      <c r="L829" s="29">
        <v>4.68</v>
      </c>
      <c r="M829" s="29">
        <f>IFERROR(_xlfn.XLOOKUP($B829,'Ownership Metrics'!$A:$A,'Ownership Metrics'!$B:$B),"")</f>
        <v>9.08</v>
      </c>
      <c r="N829" s="28">
        <f>IFERROR(_xlfn.XLOOKUP($B829,'Ownership Metrics'!$A:$A,'Ownership Metrics'!$C:$C),"")</f>
        <v>5855</v>
      </c>
      <c r="O829" s="29">
        <f>IFERROR(_xlfn.XLOOKUP($B829,'Ownership Metrics'!$A:$A,'Ownership Metrics'!$D:$D),"")</f>
        <v>76.19</v>
      </c>
      <c r="P829" s="29">
        <f>IFERROR(_xlfn.XLOOKUP($B829,'Ownership Metrics'!$A:$A,'Ownership Metrics'!$E:$E),"")</f>
        <v>84.44</v>
      </c>
      <c r="Q829" s="30">
        <f>IFERROR(_xlfn.XLOOKUP($B829,'Ownership Metrics'!$A:$A,'Ownership Metrics'!$F:$F),"")</f>
        <v>6</v>
      </c>
      <c r="R829" s="30">
        <f>IFERROR(_xlfn.XLOOKUP($B829,'Ownership Metrics'!$A:$A,'Ownership Metrics'!$G:$G),"")</f>
        <v>71</v>
      </c>
      <c r="S829" s="27" t="str">
        <f>IFERROR(_xlfn.XLOOKUP($B829,'Ownership Metrics'!$A:$A,'Ownership Metrics'!$H:$H),"")</f>
        <v>Mayoritas</v>
      </c>
      <c r="T829" s="27" t="str">
        <f>IFERROR(_xlfn.XLOOKUP($B829,'Ownership Metrics'!$A:$A,'Ownership Metrics'!$I:$I),"")</f>
        <v>Tinggi</v>
      </c>
      <c r="U829" s="27">
        <f>IF(COUNTIFS($B$2:$B829,$B829,$D$2:$D829,$D829)=1,1,0)</f>
        <v>1</v>
      </c>
      <c r="V829" s="27">
        <f t="shared" si="37"/>
        <v>4.68</v>
      </c>
      <c r="W829" s="27">
        <f t="shared" si="38"/>
        <v>2</v>
      </c>
      <c r="X829" s="27">
        <f t="shared" si="36"/>
        <v>4.6799999171</v>
      </c>
    </row>
    <row r="830" spans="1:24" x14ac:dyDescent="0.25">
      <c r="A830" s="26">
        <v>46265</v>
      </c>
      <c r="B830" s="27" t="s">
        <v>10263</v>
      </c>
      <c r="C830" s="27" t="s">
        <v>1061</v>
      </c>
      <c r="D830" s="27" t="s">
        <v>1062</v>
      </c>
      <c r="E830" s="27" t="s">
        <v>74</v>
      </c>
      <c r="F830" s="27" t="s">
        <v>23</v>
      </c>
      <c r="G830" s="27"/>
      <c r="H830" s="27" t="s">
        <v>24</v>
      </c>
      <c r="I830" s="28">
        <v>0</v>
      </c>
      <c r="J830" s="28">
        <v>34289755661</v>
      </c>
      <c r="K830" s="28">
        <v>34289755661</v>
      </c>
      <c r="L830" s="29">
        <v>66.11</v>
      </c>
      <c r="M830" s="29">
        <f>IFERROR(_xlfn.XLOOKUP($B830,'Ownership Metrics'!$A:$A,'Ownership Metrics'!$B:$B),"")</f>
        <v>32.65</v>
      </c>
      <c r="N830" s="28">
        <f>IFERROR(_xlfn.XLOOKUP($B830,'Ownership Metrics'!$A:$A,'Ownership Metrics'!$C:$C),"")</f>
        <v>4372</v>
      </c>
      <c r="O830" s="29">
        <f>IFERROR(_xlfn.XLOOKUP($B830,'Ownership Metrics'!$A:$A,'Ownership Metrics'!$D:$D),"")</f>
        <v>66.11</v>
      </c>
      <c r="P830" s="29">
        <f>IFERROR(_xlfn.XLOOKUP($B830,'Ownership Metrics'!$A:$A,'Ownership Metrics'!$E:$E),"")</f>
        <v>67.349999999999994</v>
      </c>
      <c r="Q830" s="30">
        <f>IFERROR(_xlfn.XLOOKUP($B830,'Ownership Metrics'!$A:$A,'Ownership Metrics'!$F:$F),"")</f>
        <v>2</v>
      </c>
      <c r="R830" s="30">
        <f>IFERROR(_xlfn.XLOOKUP($B830,'Ownership Metrics'!$A:$A,'Ownership Metrics'!$G:$G),"")</f>
        <v>62</v>
      </c>
      <c r="S830" s="27" t="str">
        <f>IFERROR(_xlfn.XLOOKUP($B830,'Ownership Metrics'!$A:$A,'Ownership Metrics'!$H:$H),"")</f>
        <v>Mayoritas</v>
      </c>
      <c r="T830" s="27" t="str">
        <f>IFERROR(_xlfn.XLOOKUP($B830,'Ownership Metrics'!$A:$A,'Ownership Metrics'!$I:$I),"")</f>
        <v>Tinggi</v>
      </c>
      <c r="U830" s="27">
        <f>IF(COUNTIFS($B$2:$B830,$B830,$D$2:$D830,$D830)=1,1,0)</f>
        <v>1</v>
      </c>
      <c r="V830" s="27">
        <f t="shared" si="37"/>
        <v>66.11</v>
      </c>
      <c r="W830" s="27">
        <f t="shared" si="38"/>
        <v>1</v>
      </c>
      <c r="X830" s="27">
        <f t="shared" si="36"/>
        <v>66.109999916999996</v>
      </c>
    </row>
    <row r="831" spans="1:24" x14ac:dyDescent="0.25">
      <c r="A831" s="26">
        <v>46265</v>
      </c>
      <c r="B831" s="27" t="s">
        <v>10263</v>
      </c>
      <c r="C831" s="27" t="s">
        <v>1061</v>
      </c>
      <c r="D831" s="27" t="s">
        <v>1063</v>
      </c>
      <c r="E831" s="27" t="s">
        <v>35</v>
      </c>
      <c r="F831" s="27" t="s">
        <v>23</v>
      </c>
      <c r="G831" s="27" t="s">
        <v>36</v>
      </c>
      <c r="H831" s="27" t="s">
        <v>24</v>
      </c>
      <c r="I831" s="28">
        <v>644888880</v>
      </c>
      <c r="J831" s="28">
        <v>0</v>
      </c>
      <c r="K831" s="28">
        <v>644888880</v>
      </c>
      <c r="L831" s="29">
        <v>1.24</v>
      </c>
      <c r="M831" s="29">
        <f>IFERROR(_xlfn.XLOOKUP($B831,'Ownership Metrics'!$A:$A,'Ownership Metrics'!$B:$B),"")</f>
        <v>32.65</v>
      </c>
      <c r="N831" s="28">
        <f>IFERROR(_xlfn.XLOOKUP($B831,'Ownership Metrics'!$A:$A,'Ownership Metrics'!$C:$C),"")</f>
        <v>4372</v>
      </c>
      <c r="O831" s="29">
        <f>IFERROR(_xlfn.XLOOKUP($B831,'Ownership Metrics'!$A:$A,'Ownership Metrics'!$D:$D),"")</f>
        <v>66.11</v>
      </c>
      <c r="P831" s="29">
        <f>IFERROR(_xlfn.XLOOKUP($B831,'Ownership Metrics'!$A:$A,'Ownership Metrics'!$E:$E),"")</f>
        <v>67.349999999999994</v>
      </c>
      <c r="Q831" s="30">
        <f>IFERROR(_xlfn.XLOOKUP($B831,'Ownership Metrics'!$A:$A,'Ownership Metrics'!$F:$F),"")</f>
        <v>2</v>
      </c>
      <c r="R831" s="30">
        <f>IFERROR(_xlfn.XLOOKUP($B831,'Ownership Metrics'!$A:$A,'Ownership Metrics'!$G:$G),"")</f>
        <v>62</v>
      </c>
      <c r="S831" s="27" t="str">
        <f>IFERROR(_xlfn.XLOOKUP($B831,'Ownership Metrics'!$A:$A,'Ownership Metrics'!$H:$H),"")</f>
        <v>Mayoritas</v>
      </c>
      <c r="T831" s="27" t="str">
        <f>IFERROR(_xlfn.XLOOKUP($B831,'Ownership Metrics'!$A:$A,'Ownership Metrics'!$I:$I),"")</f>
        <v>Tinggi</v>
      </c>
      <c r="U831" s="27">
        <f>IF(COUNTIFS($B$2:$B831,$B831,$D$2:$D831,$D831)=1,1,0)</f>
        <v>1</v>
      </c>
      <c r="V831" s="27">
        <f t="shared" si="37"/>
        <v>1.24</v>
      </c>
      <c r="W831" s="27">
        <f t="shared" si="38"/>
        <v>2</v>
      </c>
      <c r="X831" s="27">
        <f t="shared" si="36"/>
        <v>1.2399999169</v>
      </c>
    </row>
    <row r="832" spans="1:24" x14ac:dyDescent="0.25">
      <c r="A832" s="26">
        <v>46265</v>
      </c>
      <c r="B832" s="27" t="s">
        <v>10264</v>
      </c>
      <c r="C832" s="27" t="s">
        <v>1065</v>
      </c>
      <c r="D832" s="27" t="s">
        <v>918</v>
      </c>
      <c r="E832" s="27" t="s">
        <v>22</v>
      </c>
      <c r="F832" s="27" t="s">
        <v>23</v>
      </c>
      <c r="G832" s="27"/>
      <c r="H832" s="27" t="s">
        <v>24</v>
      </c>
      <c r="I832" s="28">
        <v>6525158100</v>
      </c>
      <c r="J832" s="28">
        <v>0</v>
      </c>
      <c r="K832" s="28">
        <v>6525158100</v>
      </c>
      <c r="L832" s="29">
        <v>4.76</v>
      </c>
      <c r="M832" s="29">
        <f>IFERROR(_xlfn.XLOOKUP($B832,'Ownership Metrics'!$A:$A,'Ownership Metrics'!$B:$B),"")</f>
        <v>9.19</v>
      </c>
      <c r="N832" s="28">
        <f>IFERROR(_xlfn.XLOOKUP($B832,'Ownership Metrics'!$A:$A,'Ownership Metrics'!$C:$C),"")</f>
        <v>5805</v>
      </c>
      <c r="O832" s="29">
        <f>IFERROR(_xlfn.XLOOKUP($B832,'Ownership Metrics'!$A:$A,'Ownership Metrics'!$D:$D),"")</f>
        <v>75.8</v>
      </c>
      <c r="P832" s="29">
        <f>IFERROR(_xlfn.XLOOKUP($B832,'Ownership Metrics'!$A:$A,'Ownership Metrics'!$E:$E),"")</f>
        <v>84.75</v>
      </c>
      <c r="Q832" s="30">
        <f>IFERROR(_xlfn.XLOOKUP($B832,'Ownership Metrics'!$A:$A,'Ownership Metrics'!$F:$F),"")</f>
        <v>5</v>
      </c>
      <c r="R832" s="30">
        <f>IFERROR(_xlfn.XLOOKUP($B832,'Ownership Metrics'!$A:$A,'Ownership Metrics'!$G:$G),"")</f>
        <v>72</v>
      </c>
      <c r="S832" s="27" t="str">
        <f>IFERROR(_xlfn.XLOOKUP($B832,'Ownership Metrics'!$A:$A,'Ownership Metrics'!$H:$H),"")</f>
        <v>Mayoritas</v>
      </c>
      <c r="T832" s="27" t="str">
        <f>IFERROR(_xlfn.XLOOKUP($B832,'Ownership Metrics'!$A:$A,'Ownership Metrics'!$I:$I),"")</f>
        <v>Tinggi</v>
      </c>
      <c r="U832" s="27">
        <f>IF(COUNTIFS($B$2:$B832,$B832,$D$2:$D832,$D832)=1,1,0)</f>
        <v>1</v>
      </c>
      <c r="V832" s="27">
        <f t="shared" si="37"/>
        <v>4.76</v>
      </c>
      <c r="W832" s="27">
        <f t="shared" si="38"/>
        <v>2</v>
      </c>
      <c r="X832" s="27">
        <f t="shared" si="36"/>
        <v>4.7599999168</v>
      </c>
    </row>
    <row r="833" spans="1:24" x14ac:dyDescent="0.25">
      <c r="A833" s="26">
        <v>46265</v>
      </c>
      <c r="B833" s="27" t="s">
        <v>10264</v>
      </c>
      <c r="C833" s="27" t="s">
        <v>1065</v>
      </c>
      <c r="D833" s="27" t="s">
        <v>1066</v>
      </c>
      <c r="E833" s="27" t="s">
        <v>22</v>
      </c>
      <c r="F833" s="27" t="s">
        <v>23</v>
      </c>
      <c r="G833" s="27"/>
      <c r="H833" s="27" t="s">
        <v>24</v>
      </c>
      <c r="I833" s="28">
        <v>3141676933</v>
      </c>
      <c r="J833" s="28">
        <v>0</v>
      </c>
      <c r="K833" s="28">
        <v>3141676933</v>
      </c>
      <c r="L833" s="29">
        <v>2.29</v>
      </c>
      <c r="M833" s="29">
        <f>IFERROR(_xlfn.XLOOKUP($B833,'Ownership Metrics'!$A:$A,'Ownership Metrics'!$B:$B),"")</f>
        <v>9.19</v>
      </c>
      <c r="N833" s="28">
        <f>IFERROR(_xlfn.XLOOKUP($B833,'Ownership Metrics'!$A:$A,'Ownership Metrics'!$C:$C),"")</f>
        <v>5805</v>
      </c>
      <c r="O833" s="29">
        <f>IFERROR(_xlfn.XLOOKUP($B833,'Ownership Metrics'!$A:$A,'Ownership Metrics'!$D:$D),"")</f>
        <v>75.8</v>
      </c>
      <c r="P833" s="29">
        <f>IFERROR(_xlfn.XLOOKUP($B833,'Ownership Metrics'!$A:$A,'Ownership Metrics'!$E:$E),"")</f>
        <v>84.75</v>
      </c>
      <c r="Q833" s="30">
        <f>IFERROR(_xlfn.XLOOKUP($B833,'Ownership Metrics'!$A:$A,'Ownership Metrics'!$F:$F),"")</f>
        <v>5</v>
      </c>
      <c r="R833" s="30">
        <f>IFERROR(_xlfn.XLOOKUP($B833,'Ownership Metrics'!$A:$A,'Ownership Metrics'!$G:$G),"")</f>
        <v>72</v>
      </c>
      <c r="S833" s="27" t="str">
        <f>IFERROR(_xlfn.XLOOKUP($B833,'Ownership Metrics'!$A:$A,'Ownership Metrics'!$H:$H),"")</f>
        <v>Mayoritas</v>
      </c>
      <c r="T833" s="27" t="str">
        <f>IFERROR(_xlfn.XLOOKUP($B833,'Ownership Metrics'!$A:$A,'Ownership Metrics'!$I:$I),"")</f>
        <v>Tinggi</v>
      </c>
      <c r="U833" s="27">
        <f>IF(COUNTIFS($B$2:$B833,$B833,$D$2:$D833,$D833)=1,1,0)</f>
        <v>1</v>
      </c>
      <c r="V833" s="27">
        <f t="shared" si="37"/>
        <v>2.29</v>
      </c>
      <c r="W833" s="27">
        <f t="shared" si="38"/>
        <v>5</v>
      </c>
      <c r="X833" s="27">
        <f t="shared" si="36"/>
        <v>2.2899999167000002</v>
      </c>
    </row>
    <row r="834" spans="1:24" x14ac:dyDescent="0.25">
      <c r="A834" s="26">
        <v>46265</v>
      </c>
      <c r="B834" s="27" t="s">
        <v>10264</v>
      </c>
      <c r="C834" s="27" t="s">
        <v>1065</v>
      </c>
      <c r="D834" s="27" t="s">
        <v>1067</v>
      </c>
      <c r="E834" s="27" t="s">
        <v>22</v>
      </c>
      <c r="F834" s="27" t="s">
        <v>23</v>
      </c>
      <c r="G834" s="27"/>
      <c r="H834" s="27" t="s">
        <v>24</v>
      </c>
      <c r="I834" s="28">
        <v>4853850820</v>
      </c>
      <c r="J834" s="28">
        <v>99155152000</v>
      </c>
      <c r="K834" s="28">
        <v>104009002820</v>
      </c>
      <c r="L834" s="29">
        <v>75.8</v>
      </c>
      <c r="M834" s="29">
        <f>IFERROR(_xlfn.XLOOKUP($B834,'Ownership Metrics'!$A:$A,'Ownership Metrics'!$B:$B),"")</f>
        <v>9.19</v>
      </c>
      <c r="N834" s="28">
        <f>IFERROR(_xlfn.XLOOKUP($B834,'Ownership Metrics'!$A:$A,'Ownership Metrics'!$C:$C),"")</f>
        <v>5805</v>
      </c>
      <c r="O834" s="29">
        <f>IFERROR(_xlfn.XLOOKUP($B834,'Ownership Metrics'!$A:$A,'Ownership Metrics'!$D:$D),"")</f>
        <v>75.8</v>
      </c>
      <c r="P834" s="29">
        <f>IFERROR(_xlfn.XLOOKUP($B834,'Ownership Metrics'!$A:$A,'Ownership Metrics'!$E:$E),"")</f>
        <v>84.75</v>
      </c>
      <c r="Q834" s="30">
        <f>IFERROR(_xlfn.XLOOKUP($B834,'Ownership Metrics'!$A:$A,'Ownership Metrics'!$F:$F),"")</f>
        <v>5</v>
      </c>
      <c r="R834" s="30">
        <f>IFERROR(_xlfn.XLOOKUP($B834,'Ownership Metrics'!$A:$A,'Ownership Metrics'!$G:$G),"")</f>
        <v>72</v>
      </c>
      <c r="S834" s="27" t="str">
        <f>IFERROR(_xlfn.XLOOKUP($B834,'Ownership Metrics'!$A:$A,'Ownership Metrics'!$H:$H),"")</f>
        <v>Mayoritas</v>
      </c>
      <c r="T834" s="27" t="str">
        <f>IFERROR(_xlfn.XLOOKUP($B834,'Ownership Metrics'!$A:$A,'Ownership Metrics'!$I:$I),"")</f>
        <v>Tinggi</v>
      </c>
      <c r="U834" s="27">
        <f>IF(COUNTIFS($B$2:$B834,$B834,$D$2:$D834,$D834)=1,1,0)</f>
        <v>1</v>
      </c>
      <c r="V834" s="27">
        <f t="shared" si="37"/>
        <v>75.8</v>
      </c>
      <c r="W834" s="27">
        <f t="shared" si="38"/>
        <v>1</v>
      </c>
      <c r="X834" s="27">
        <f t="shared" ref="X834:X897" si="39">$V834-(ROW()*0.0000000001)</f>
        <v>75.799999916600001</v>
      </c>
    </row>
    <row r="835" spans="1:24" x14ac:dyDescent="0.25">
      <c r="A835" s="26">
        <v>46265</v>
      </c>
      <c r="B835" s="27" t="s">
        <v>10264</v>
      </c>
      <c r="C835" s="27" t="s">
        <v>1065</v>
      </c>
      <c r="D835" s="27" t="s">
        <v>1068</v>
      </c>
      <c r="E835" s="27" t="s">
        <v>22</v>
      </c>
      <c r="F835" s="27" t="s">
        <v>23</v>
      </c>
      <c r="G835" s="27"/>
      <c r="H835" s="27" t="s">
        <v>24</v>
      </c>
      <c r="I835" s="28">
        <v>5169793700</v>
      </c>
      <c r="J835" s="28">
        <v>0</v>
      </c>
      <c r="K835" s="28">
        <v>5169793700</v>
      </c>
      <c r="L835" s="29">
        <v>3.77</v>
      </c>
      <c r="M835" s="29">
        <f>IFERROR(_xlfn.XLOOKUP($B835,'Ownership Metrics'!$A:$A,'Ownership Metrics'!$B:$B),"")</f>
        <v>9.19</v>
      </c>
      <c r="N835" s="28">
        <f>IFERROR(_xlfn.XLOOKUP($B835,'Ownership Metrics'!$A:$A,'Ownership Metrics'!$C:$C),"")</f>
        <v>5805</v>
      </c>
      <c r="O835" s="29">
        <f>IFERROR(_xlfn.XLOOKUP($B835,'Ownership Metrics'!$A:$A,'Ownership Metrics'!$D:$D),"")</f>
        <v>75.8</v>
      </c>
      <c r="P835" s="29">
        <f>IFERROR(_xlfn.XLOOKUP($B835,'Ownership Metrics'!$A:$A,'Ownership Metrics'!$E:$E),"")</f>
        <v>84.75</v>
      </c>
      <c r="Q835" s="30">
        <f>IFERROR(_xlfn.XLOOKUP($B835,'Ownership Metrics'!$A:$A,'Ownership Metrics'!$F:$F),"")</f>
        <v>5</v>
      </c>
      <c r="R835" s="30">
        <f>IFERROR(_xlfn.XLOOKUP($B835,'Ownership Metrics'!$A:$A,'Ownership Metrics'!$G:$G),"")</f>
        <v>72</v>
      </c>
      <c r="S835" s="27" t="str">
        <f>IFERROR(_xlfn.XLOOKUP($B835,'Ownership Metrics'!$A:$A,'Ownership Metrics'!$H:$H),"")</f>
        <v>Mayoritas</v>
      </c>
      <c r="T835" s="27" t="str">
        <f>IFERROR(_xlfn.XLOOKUP($B835,'Ownership Metrics'!$A:$A,'Ownership Metrics'!$I:$I),"")</f>
        <v>Tinggi</v>
      </c>
      <c r="U835" s="27">
        <f>IF(COUNTIFS($B$2:$B835,$B835,$D$2:$D835,$D835)=1,1,0)</f>
        <v>1</v>
      </c>
      <c r="V835" s="27">
        <f t="shared" ref="V835:V898" si="40">SUMIFS($L$2:$L$10000,$B$2:$B$10000,$B835,$D$2:$D$10000,$D835)</f>
        <v>3.77</v>
      </c>
      <c r="W835" s="27">
        <f t="shared" ref="W835:W898" si="41">COUNTIFS($B$2:$B$10000,$B835,$U$2:$U$10000,1,$X$2:$X$10000,"&gt;"&amp;$X835)+1</f>
        <v>4</v>
      </c>
      <c r="X835" s="27">
        <f t="shared" si="39"/>
        <v>3.7699999165000002</v>
      </c>
    </row>
    <row r="836" spans="1:24" x14ac:dyDescent="0.25">
      <c r="A836" s="26">
        <v>46265</v>
      </c>
      <c r="B836" s="27" t="s">
        <v>10264</v>
      </c>
      <c r="C836" s="27" t="s">
        <v>1065</v>
      </c>
      <c r="D836" s="27" t="s">
        <v>1069</v>
      </c>
      <c r="E836" s="27" t="s">
        <v>22</v>
      </c>
      <c r="F836" s="27" t="s">
        <v>23</v>
      </c>
      <c r="G836" s="27"/>
      <c r="H836" s="27" t="s">
        <v>24</v>
      </c>
      <c r="I836" s="28">
        <v>5746972327</v>
      </c>
      <c r="J836" s="28">
        <v>0</v>
      </c>
      <c r="K836" s="28">
        <v>5746972327</v>
      </c>
      <c r="L836" s="29">
        <v>4.1900000000000004</v>
      </c>
      <c r="M836" s="29">
        <f>IFERROR(_xlfn.XLOOKUP($B836,'Ownership Metrics'!$A:$A,'Ownership Metrics'!$B:$B),"")</f>
        <v>9.19</v>
      </c>
      <c r="N836" s="28">
        <f>IFERROR(_xlfn.XLOOKUP($B836,'Ownership Metrics'!$A:$A,'Ownership Metrics'!$C:$C),"")</f>
        <v>5805</v>
      </c>
      <c r="O836" s="29">
        <f>IFERROR(_xlfn.XLOOKUP($B836,'Ownership Metrics'!$A:$A,'Ownership Metrics'!$D:$D),"")</f>
        <v>75.8</v>
      </c>
      <c r="P836" s="29">
        <f>IFERROR(_xlfn.XLOOKUP($B836,'Ownership Metrics'!$A:$A,'Ownership Metrics'!$E:$E),"")</f>
        <v>84.75</v>
      </c>
      <c r="Q836" s="30">
        <f>IFERROR(_xlfn.XLOOKUP($B836,'Ownership Metrics'!$A:$A,'Ownership Metrics'!$F:$F),"")</f>
        <v>5</v>
      </c>
      <c r="R836" s="30">
        <f>IFERROR(_xlfn.XLOOKUP($B836,'Ownership Metrics'!$A:$A,'Ownership Metrics'!$G:$G),"")</f>
        <v>72</v>
      </c>
      <c r="S836" s="27" t="str">
        <f>IFERROR(_xlfn.XLOOKUP($B836,'Ownership Metrics'!$A:$A,'Ownership Metrics'!$H:$H),"")</f>
        <v>Mayoritas</v>
      </c>
      <c r="T836" s="27" t="str">
        <f>IFERROR(_xlfn.XLOOKUP($B836,'Ownership Metrics'!$A:$A,'Ownership Metrics'!$I:$I),"")</f>
        <v>Tinggi</v>
      </c>
      <c r="U836" s="27">
        <f>IF(COUNTIFS($B$2:$B836,$B836,$D$2:$D836,$D836)=1,1,0)</f>
        <v>1</v>
      </c>
      <c r="V836" s="27">
        <f t="shared" si="40"/>
        <v>4.1900000000000004</v>
      </c>
      <c r="W836" s="27">
        <f t="shared" si="41"/>
        <v>3</v>
      </c>
      <c r="X836" s="27">
        <f t="shared" si="39"/>
        <v>4.1899999164000006</v>
      </c>
    </row>
    <row r="837" spans="1:24" x14ac:dyDescent="0.25">
      <c r="A837" s="26">
        <v>46265</v>
      </c>
      <c r="B837" s="27" t="s">
        <v>10265</v>
      </c>
      <c r="C837" s="27" t="s">
        <v>1071</v>
      </c>
      <c r="D837" s="27" t="s">
        <v>1072</v>
      </c>
      <c r="E837" s="27" t="s">
        <v>22</v>
      </c>
      <c r="F837" s="27" t="s">
        <v>23</v>
      </c>
      <c r="G837" s="27"/>
      <c r="H837" s="27" t="s">
        <v>24</v>
      </c>
      <c r="I837" s="28">
        <v>5662850000</v>
      </c>
      <c r="J837" s="28">
        <v>0</v>
      </c>
      <c r="K837" s="28">
        <v>5662850000</v>
      </c>
      <c r="L837" s="29">
        <v>78.11</v>
      </c>
      <c r="M837" s="29">
        <f>IFERROR(_xlfn.XLOOKUP($B837,'Ownership Metrics'!$A:$A,'Ownership Metrics'!$B:$B),"")</f>
        <v>9.3699999999999992</v>
      </c>
      <c r="N837" s="28">
        <f>IFERROR(_xlfn.XLOOKUP($B837,'Ownership Metrics'!$A:$A,'Ownership Metrics'!$C:$C),"")</f>
        <v>6181</v>
      </c>
      <c r="O837" s="29">
        <f>IFERROR(_xlfn.XLOOKUP($B837,'Ownership Metrics'!$A:$A,'Ownership Metrics'!$D:$D),"")</f>
        <v>78.11</v>
      </c>
      <c r="P837" s="29">
        <f>IFERROR(_xlfn.XLOOKUP($B837,'Ownership Metrics'!$A:$A,'Ownership Metrics'!$E:$E),"")</f>
        <v>89.2</v>
      </c>
      <c r="Q837" s="30">
        <f>IFERROR(_xlfn.XLOOKUP($B837,'Ownership Metrics'!$A:$A,'Ownership Metrics'!$F:$F),"")</f>
        <v>4</v>
      </c>
      <c r="R837" s="30">
        <f>IFERROR(_xlfn.XLOOKUP($B837,'Ownership Metrics'!$A:$A,'Ownership Metrics'!$G:$G),"")</f>
        <v>76</v>
      </c>
      <c r="S837" s="27" t="str">
        <f>IFERROR(_xlfn.XLOOKUP($B837,'Ownership Metrics'!$A:$A,'Ownership Metrics'!$H:$H),"")</f>
        <v>Mayoritas</v>
      </c>
      <c r="T837" s="27" t="str">
        <f>IFERROR(_xlfn.XLOOKUP($B837,'Ownership Metrics'!$A:$A,'Ownership Metrics'!$I:$I),"")</f>
        <v>Tinggi</v>
      </c>
      <c r="U837" s="27">
        <f>IF(COUNTIFS($B$2:$B837,$B837,$D$2:$D837,$D837)=1,1,0)</f>
        <v>1</v>
      </c>
      <c r="V837" s="27">
        <f t="shared" si="40"/>
        <v>78.11</v>
      </c>
      <c r="W837" s="27">
        <f t="shared" si="41"/>
        <v>1</v>
      </c>
      <c r="X837" s="27">
        <f t="shared" si="39"/>
        <v>78.109999916299998</v>
      </c>
    </row>
    <row r="838" spans="1:24" x14ac:dyDescent="0.25">
      <c r="A838" s="26">
        <v>46265</v>
      </c>
      <c r="B838" s="27" t="s">
        <v>10265</v>
      </c>
      <c r="C838" s="27" t="s">
        <v>1071</v>
      </c>
      <c r="D838" s="27" t="s">
        <v>1073</v>
      </c>
      <c r="E838" s="27" t="s">
        <v>22</v>
      </c>
      <c r="F838" s="27" t="s">
        <v>23</v>
      </c>
      <c r="G838" s="27"/>
      <c r="H838" s="27" t="s">
        <v>24</v>
      </c>
      <c r="I838" s="28">
        <v>103729200</v>
      </c>
      <c r="J838" s="28">
        <v>0</v>
      </c>
      <c r="K838" s="28">
        <v>103729200</v>
      </c>
      <c r="L838" s="29">
        <v>1.43</v>
      </c>
      <c r="M838" s="29">
        <f>IFERROR(_xlfn.XLOOKUP($B838,'Ownership Metrics'!$A:$A,'Ownership Metrics'!$B:$B),"")</f>
        <v>9.3699999999999992</v>
      </c>
      <c r="N838" s="28">
        <f>IFERROR(_xlfn.XLOOKUP($B838,'Ownership Metrics'!$A:$A,'Ownership Metrics'!$C:$C),"")</f>
        <v>6181</v>
      </c>
      <c r="O838" s="29">
        <f>IFERROR(_xlfn.XLOOKUP($B838,'Ownership Metrics'!$A:$A,'Ownership Metrics'!$D:$D),"")</f>
        <v>78.11</v>
      </c>
      <c r="P838" s="29">
        <f>IFERROR(_xlfn.XLOOKUP($B838,'Ownership Metrics'!$A:$A,'Ownership Metrics'!$E:$E),"")</f>
        <v>89.2</v>
      </c>
      <c r="Q838" s="30">
        <f>IFERROR(_xlfn.XLOOKUP($B838,'Ownership Metrics'!$A:$A,'Ownership Metrics'!$F:$F),"")</f>
        <v>4</v>
      </c>
      <c r="R838" s="30">
        <f>IFERROR(_xlfn.XLOOKUP($B838,'Ownership Metrics'!$A:$A,'Ownership Metrics'!$G:$G),"")</f>
        <v>76</v>
      </c>
      <c r="S838" s="27" t="str">
        <f>IFERROR(_xlfn.XLOOKUP($B838,'Ownership Metrics'!$A:$A,'Ownership Metrics'!$H:$H),"")</f>
        <v>Mayoritas</v>
      </c>
      <c r="T838" s="27" t="str">
        <f>IFERROR(_xlfn.XLOOKUP($B838,'Ownership Metrics'!$A:$A,'Ownership Metrics'!$I:$I),"")</f>
        <v>Tinggi</v>
      </c>
      <c r="U838" s="27">
        <f>IF(COUNTIFS($B$2:$B838,$B838,$D$2:$D838,$D838)=1,1,0)</f>
        <v>1</v>
      </c>
      <c r="V838" s="27">
        <f t="shared" si="40"/>
        <v>1.43</v>
      </c>
      <c r="W838" s="27">
        <f t="shared" si="41"/>
        <v>4</v>
      </c>
      <c r="X838" s="27">
        <f t="shared" si="39"/>
        <v>1.4299999161999999</v>
      </c>
    </row>
    <row r="839" spans="1:24" x14ac:dyDescent="0.25">
      <c r="A839" s="26">
        <v>46265</v>
      </c>
      <c r="B839" s="27" t="s">
        <v>10265</v>
      </c>
      <c r="C839" s="27" t="s">
        <v>1071</v>
      </c>
      <c r="D839" s="27" t="s">
        <v>1074</v>
      </c>
      <c r="E839" s="27" t="s">
        <v>22</v>
      </c>
      <c r="F839" s="27" t="s">
        <v>23</v>
      </c>
      <c r="G839" s="27"/>
      <c r="H839" s="27" t="s">
        <v>24</v>
      </c>
      <c r="I839" s="28">
        <v>195890700</v>
      </c>
      <c r="J839" s="28">
        <v>0</v>
      </c>
      <c r="K839" s="28">
        <v>195890700</v>
      </c>
      <c r="L839" s="29">
        <v>2.7</v>
      </c>
      <c r="M839" s="29">
        <f>IFERROR(_xlfn.XLOOKUP($B839,'Ownership Metrics'!$A:$A,'Ownership Metrics'!$B:$B),"")</f>
        <v>9.3699999999999992</v>
      </c>
      <c r="N839" s="28">
        <f>IFERROR(_xlfn.XLOOKUP($B839,'Ownership Metrics'!$A:$A,'Ownership Metrics'!$C:$C),"")</f>
        <v>6181</v>
      </c>
      <c r="O839" s="29">
        <f>IFERROR(_xlfn.XLOOKUP($B839,'Ownership Metrics'!$A:$A,'Ownership Metrics'!$D:$D),"")</f>
        <v>78.11</v>
      </c>
      <c r="P839" s="29">
        <f>IFERROR(_xlfn.XLOOKUP($B839,'Ownership Metrics'!$A:$A,'Ownership Metrics'!$E:$E),"")</f>
        <v>89.2</v>
      </c>
      <c r="Q839" s="30">
        <f>IFERROR(_xlfn.XLOOKUP($B839,'Ownership Metrics'!$A:$A,'Ownership Metrics'!$F:$F),"")</f>
        <v>4</v>
      </c>
      <c r="R839" s="30">
        <f>IFERROR(_xlfn.XLOOKUP($B839,'Ownership Metrics'!$A:$A,'Ownership Metrics'!$G:$G),"")</f>
        <v>76</v>
      </c>
      <c r="S839" s="27" t="str">
        <f>IFERROR(_xlfn.XLOOKUP($B839,'Ownership Metrics'!$A:$A,'Ownership Metrics'!$H:$H),"")</f>
        <v>Mayoritas</v>
      </c>
      <c r="T839" s="27" t="str">
        <f>IFERROR(_xlfn.XLOOKUP($B839,'Ownership Metrics'!$A:$A,'Ownership Metrics'!$I:$I),"")</f>
        <v>Tinggi</v>
      </c>
      <c r="U839" s="27">
        <f>IF(COUNTIFS($B$2:$B839,$B839,$D$2:$D839,$D839)=1,1,0)</f>
        <v>1</v>
      </c>
      <c r="V839" s="27">
        <f t="shared" si="40"/>
        <v>2.7</v>
      </c>
      <c r="W839" s="27">
        <f t="shared" si="41"/>
        <v>3</v>
      </c>
      <c r="X839" s="27">
        <f t="shared" si="39"/>
        <v>2.6999999161000003</v>
      </c>
    </row>
    <row r="840" spans="1:24" x14ac:dyDescent="0.25">
      <c r="A840" s="26">
        <v>46265</v>
      </c>
      <c r="B840" s="27" t="s">
        <v>10265</v>
      </c>
      <c r="C840" s="27" t="s">
        <v>1071</v>
      </c>
      <c r="D840" s="27" t="s">
        <v>1075</v>
      </c>
      <c r="E840" s="27" t="s">
        <v>22</v>
      </c>
      <c r="F840" s="27" t="s">
        <v>23</v>
      </c>
      <c r="G840" s="27"/>
      <c r="H840" s="27" t="s">
        <v>24</v>
      </c>
      <c r="I840" s="28">
        <v>608609700</v>
      </c>
      <c r="J840" s="28">
        <v>0</v>
      </c>
      <c r="K840" s="28">
        <v>608609700</v>
      </c>
      <c r="L840" s="29">
        <v>8.39</v>
      </c>
      <c r="M840" s="29">
        <f>IFERROR(_xlfn.XLOOKUP($B840,'Ownership Metrics'!$A:$A,'Ownership Metrics'!$B:$B),"")</f>
        <v>9.3699999999999992</v>
      </c>
      <c r="N840" s="28">
        <f>IFERROR(_xlfn.XLOOKUP($B840,'Ownership Metrics'!$A:$A,'Ownership Metrics'!$C:$C),"")</f>
        <v>6181</v>
      </c>
      <c r="O840" s="29">
        <f>IFERROR(_xlfn.XLOOKUP($B840,'Ownership Metrics'!$A:$A,'Ownership Metrics'!$D:$D),"")</f>
        <v>78.11</v>
      </c>
      <c r="P840" s="29">
        <f>IFERROR(_xlfn.XLOOKUP($B840,'Ownership Metrics'!$A:$A,'Ownership Metrics'!$E:$E),"")</f>
        <v>89.2</v>
      </c>
      <c r="Q840" s="30">
        <f>IFERROR(_xlfn.XLOOKUP($B840,'Ownership Metrics'!$A:$A,'Ownership Metrics'!$F:$F),"")</f>
        <v>4</v>
      </c>
      <c r="R840" s="30">
        <f>IFERROR(_xlfn.XLOOKUP($B840,'Ownership Metrics'!$A:$A,'Ownership Metrics'!$G:$G),"")</f>
        <v>76</v>
      </c>
      <c r="S840" s="27" t="str">
        <f>IFERROR(_xlfn.XLOOKUP($B840,'Ownership Metrics'!$A:$A,'Ownership Metrics'!$H:$H),"")</f>
        <v>Mayoritas</v>
      </c>
      <c r="T840" s="27" t="str">
        <f>IFERROR(_xlfn.XLOOKUP($B840,'Ownership Metrics'!$A:$A,'Ownership Metrics'!$I:$I),"")</f>
        <v>Tinggi</v>
      </c>
      <c r="U840" s="27">
        <f>IF(COUNTIFS($B$2:$B840,$B840,$D$2:$D840,$D840)=1,1,0)</f>
        <v>1</v>
      </c>
      <c r="V840" s="27">
        <f t="shared" si="40"/>
        <v>8.39</v>
      </c>
      <c r="W840" s="27">
        <f t="shared" si="41"/>
        <v>2</v>
      </c>
      <c r="X840" s="27">
        <f t="shared" si="39"/>
        <v>8.3899999160000007</v>
      </c>
    </row>
    <row r="841" spans="1:24" x14ac:dyDescent="0.25">
      <c r="A841" s="26">
        <v>46265</v>
      </c>
      <c r="B841" s="27" t="s">
        <v>10266</v>
      </c>
      <c r="C841" s="27" t="s">
        <v>1077</v>
      </c>
      <c r="D841" s="27" t="s">
        <v>1078</v>
      </c>
      <c r="E841" s="27" t="s">
        <v>22</v>
      </c>
      <c r="F841" s="27" t="s">
        <v>23</v>
      </c>
      <c r="G841" s="27"/>
      <c r="H841" s="27" t="s">
        <v>24</v>
      </c>
      <c r="I841" s="28">
        <v>134551400</v>
      </c>
      <c r="J841" s="28">
        <v>0</v>
      </c>
      <c r="K841" s="28">
        <v>134551400</v>
      </c>
      <c r="L841" s="29">
        <v>3.91</v>
      </c>
      <c r="M841" s="29">
        <f>IFERROR(_xlfn.XLOOKUP($B841,'Ownership Metrics'!$A:$A,'Ownership Metrics'!$B:$B),"")</f>
        <v>4.45</v>
      </c>
      <c r="N841" s="28">
        <f>IFERROR(_xlfn.XLOOKUP($B841,'Ownership Metrics'!$A:$A,'Ownership Metrics'!$C:$C),"")</f>
        <v>6216</v>
      </c>
      <c r="O841" s="29">
        <f>IFERROR(_xlfn.XLOOKUP($B841,'Ownership Metrics'!$A:$A,'Ownership Metrics'!$D:$D),"")</f>
        <v>78.36</v>
      </c>
      <c r="P841" s="29">
        <f>IFERROR(_xlfn.XLOOKUP($B841,'Ownership Metrics'!$A:$A,'Ownership Metrics'!$E:$E),"")</f>
        <v>88.81</v>
      </c>
      <c r="Q841" s="30">
        <f>IFERROR(_xlfn.XLOOKUP($B841,'Ownership Metrics'!$A:$A,'Ownership Metrics'!$F:$F),"")</f>
        <v>6</v>
      </c>
      <c r="R841" s="30">
        <f>IFERROR(_xlfn.XLOOKUP($B841,'Ownership Metrics'!$A:$A,'Ownership Metrics'!$G:$G),"")</f>
        <v>74</v>
      </c>
      <c r="S841" s="27" t="str">
        <f>IFERROR(_xlfn.XLOOKUP($B841,'Ownership Metrics'!$A:$A,'Ownership Metrics'!$H:$H),"")</f>
        <v>Mayoritas</v>
      </c>
      <c r="T841" s="27" t="str">
        <f>IFERROR(_xlfn.XLOOKUP($B841,'Ownership Metrics'!$A:$A,'Ownership Metrics'!$I:$I),"")</f>
        <v>Tinggi</v>
      </c>
      <c r="U841" s="27">
        <f>IF(COUNTIFS($B$2:$B841,$B841,$D$2:$D841,$D841)=1,1,0)</f>
        <v>1</v>
      </c>
      <c r="V841" s="27">
        <f t="shared" si="40"/>
        <v>3.91</v>
      </c>
      <c r="W841" s="27">
        <f t="shared" si="41"/>
        <v>4</v>
      </c>
      <c r="X841" s="27">
        <f t="shared" si="39"/>
        <v>3.9099999159000003</v>
      </c>
    </row>
    <row r="842" spans="1:24" x14ac:dyDescent="0.25">
      <c r="A842" s="26">
        <v>46265</v>
      </c>
      <c r="B842" s="27" t="s">
        <v>10266</v>
      </c>
      <c r="C842" s="27" t="s">
        <v>1077</v>
      </c>
      <c r="D842" s="27" t="s">
        <v>263</v>
      </c>
      <c r="E842" s="27" t="s">
        <v>22</v>
      </c>
      <c r="F842" s="27" t="s">
        <v>23</v>
      </c>
      <c r="G842" s="27"/>
      <c r="H842" s="27" t="s">
        <v>24</v>
      </c>
      <c r="I842" s="28">
        <v>0</v>
      </c>
      <c r="J842" s="28">
        <v>2695947180</v>
      </c>
      <c r="K842" s="28">
        <v>2695947180</v>
      </c>
      <c r="L842" s="29">
        <v>78.36</v>
      </c>
      <c r="M842" s="29">
        <f>IFERROR(_xlfn.XLOOKUP($B842,'Ownership Metrics'!$A:$A,'Ownership Metrics'!$B:$B),"")</f>
        <v>4.45</v>
      </c>
      <c r="N842" s="28">
        <f>IFERROR(_xlfn.XLOOKUP($B842,'Ownership Metrics'!$A:$A,'Ownership Metrics'!$C:$C),"")</f>
        <v>6216</v>
      </c>
      <c r="O842" s="29">
        <f>IFERROR(_xlfn.XLOOKUP($B842,'Ownership Metrics'!$A:$A,'Ownership Metrics'!$D:$D),"")</f>
        <v>78.36</v>
      </c>
      <c r="P842" s="29">
        <f>IFERROR(_xlfn.XLOOKUP($B842,'Ownership Metrics'!$A:$A,'Ownership Metrics'!$E:$E),"")</f>
        <v>88.81</v>
      </c>
      <c r="Q842" s="30">
        <f>IFERROR(_xlfn.XLOOKUP($B842,'Ownership Metrics'!$A:$A,'Ownership Metrics'!$F:$F),"")</f>
        <v>6</v>
      </c>
      <c r="R842" s="30">
        <f>IFERROR(_xlfn.XLOOKUP($B842,'Ownership Metrics'!$A:$A,'Ownership Metrics'!$G:$G),"")</f>
        <v>74</v>
      </c>
      <c r="S842" s="27" t="str">
        <f>IFERROR(_xlfn.XLOOKUP($B842,'Ownership Metrics'!$A:$A,'Ownership Metrics'!$H:$H),"")</f>
        <v>Mayoritas</v>
      </c>
      <c r="T842" s="27" t="str">
        <f>IFERROR(_xlfn.XLOOKUP($B842,'Ownership Metrics'!$A:$A,'Ownership Metrics'!$I:$I),"")</f>
        <v>Tinggi</v>
      </c>
      <c r="U842" s="27">
        <f>IF(COUNTIFS($B$2:$B842,$B842,$D$2:$D842,$D842)=1,1,0)</f>
        <v>1</v>
      </c>
      <c r="V842" s="27">
        <f t="shared" si="40"/>
        <v>78.36</v>
      </c>
      <c r="W842" s="27">
        <f t="shared" si="41"/>
        <v>1</v>
      </c>
      <c r="X842" s="27">
        <f t="shared" si="39"/>
        <v>78.359999915800003</v>
      </c>
    </row>
    <row r="843" spans="1:24" x14ac:dyDescent="0.25">
      <c r="A843" s="26">
        <v>46265</v>
      </c>
      <c r="B843" s="27" t="s">
        <v>10266</v>
      </c>
      <c r="C843" s="27" t="s">
        <v>1077</v>
      </c>
      <c r="D843" s="27" t="s">
        <v>1079</v>
      </c>
      <c r="E843" s="27" t="s">
        <v>22</v>
      </c>
      <c r="F843" s="27" t="s">
        <v>23</v>
      </c>
      <c r="G843" s="27"/>
      <c r="H843" s="27" t="s">
        <v>24</v>
      </c>
      <c r="I843" s="28">
        <v>150750700</v>
      </c>
      <c r="J843" s="28">
        <v>0</v>
      </c>
      <c r="K843" s="28">
        <v>150750700</v>
      </c>
      <c r="L843" s="29">
        <v>4.38</v>
      </c>
      <c r="M843" s="29">
        <f>IFERROR(_xlfn.XLOOKUP($B843,'Ownership Metrics'!$A:$A,'Ownership Metrics'!$B:$B),"")</f>
        <v>4.45</v>
      </c>
      <c r="N843" s="28">
        <f>IFERROR(_xlfn.XLOOKUP($B843,'Ownership Metrics'!$A:$A,'Ownership Metrics'!$C:$C),"")</f>
        <v>6216</v>
      </c>
      <c r="O843" s="29">
        <f>IFERROR(_xlfn.XLOOKUP($B843,'Ownership Metrics'!$A:$A,'Ownership Metrics'!$D:$D),"")</f>
        <v>78.36</v>
      </c>
      <c r="P843" s="29">
        <f>IFERROR(_xlfn.XLOOKUP($B843,'Ownership Metrics'!$A:$A,'Ownership Metrics'!$E:$E),"")</f>
        <v>88.81</v>
      </c>
      <c r="Q843" s="30">
        <f>IFERROR(_xlfn.XLOOKUP($B843,'Ownership Metrics'!$A:$A,'Ownership Metrics'!$F:$F),"")</f>
        <v>6</v>
      </c>
      <c r="R843" s="30">
        <f>IFERROR(_xlfn.XLOOKUP($B843,'Ownership Metrics'!$A:$A,'Ownership Metrics'!$G:$G),"")</f>
        <v>74</v>
      </c>
      <c r="S843" s="27" t="str">
        <f>IFERROR(_xlfn.XLOOKUP($B843,'Ownership Metrics'!$A:$A,'Ownership Metrics'!$H:$H),"")</f>
        <v>Mayoritas</v>
      </c>
      <c r="T843" s="27" t="str">
        <f>IFERROR(_xlfn.XLOOKUP($B843,'Ownership Metrics'!$A:$A,'Ownership Metrics'!$I:$I),"")</f>
        <v>Tinggi</v>
      </c>
      <c r="U843" s="27">
        <f>IF(COUNTIFS($B$2:$B843,$B843,$D$2:$D843,$D843)=1,1,0)</f>
        <v>1</v>
      </c>
      <c r="V843" s="27">
        <f t="shared" si="40"/>
        <v>4.38</v>
      </c>
      <c r="W843" s="27">
        <f t="shared" si="41"/>
        <v>3</v>
      </c>
      <c r="X843" s="27">
        <f t="shared" si="39"/>
        <v>4.3799999157</v>
      </c>
    </row>
    <row r="844" spans="1:24" x14ac:dyDescent="0.25">
      <c r="A844" s="26">
        <v>46265</v>
      </c>
      <c r="B844" s="27" t="s">
        <v>10266</v>
      </c>
      <c r="C844" s="27" t="s">
        <v>1077</v>
      </c>
      <c r="D844" s="27" t="s">
        <v>1080</v>
      </c>
      <c r="E844" s="27" t="s">
        <v>22</v>
      </c>
      <c r="F844" s="27" t="s">
        <v>23</v>
      </c>
      <c r="G844" s="27"/>
      <c r="H844" s="27" t="s">
        <v>24</v>
      </c>
      <c r="I844" s="28">
        <v>208854100</v>
      </c>
      <c r="J844" s="28">
        <v>0</v>
      </c>
      <c r="K844" s="28">
        <v>208854100</v>
      </c>
      <c r="L844" s="29">
        <v>6.07</v>
      </c>
      <c r="M844" s="29">
        <f>IFERROR(_xlfn.XLOOKUP($B844,'Ownership Metrics'!$A:$A,'Ownership Metrics'!$B:$B),"")</f>
        <v>4.45</v>
      </c>
      <c r="N844" s="28">
        <f>IFERROR(_xlfn.XLOOKUP($B844,'Ownership Metrics'!$A:$A,'Ownership Metrics'!$C:$C),"")</f>
        <v>6216</v>
      </c>
      <c r="O844" s="29">
        <f>IFERROR(_xlfn.XLOOKUP($B844,'Ownership Metrics'!$A:$A,'Ownership Metrics'!$D:$D),"")</f>
        <v>78.36</v>
      </c>
      <c r="P844" s="29">
        <f>IFERROR(_xlfn.XLOOKUP($B844,'Ownership Metrics'!$A:$A,'Ownership Metrics'!$E:$E),"")</f>
        <v>88.81</v>
      </c>
      <c r="Q844" s="30">
        <f>IFERROR(_xlfn.XLOOKUP($B844,'Ownership Metrics'!$A:$A,'Ownership Metrics'!$F:$F),"")</f>
        <v>6</v>
      </c>
      <c r="R844" s="30">
        <f>IFERROR(_xlfn.XLOOKUP($B844,'Ownership Metrics'!$A:$A,'Ownership Metrics'!$G:$G),"")</f>
        <v>74</v>
      </c>
      <c r="S844" s="27" t="str">
        <f>IFERROR(_xlfn.XLOOKUP($B844,'Ownership Metrics'!$A:$A,'Ownership Metrics'!$H:$H),"")</f>
        <v>Mayoritas</v>
      </c>
      <c r="T844" s="27" t="str">
        <f>IFERROR(_xlfn.XLOOKUP($B844,'Ownership Metrics'!$A:$A,'Ownership Metrics'!$I:$I),"")</f>
        <v>Tinggi</v>
      </c>
      <c r="U844" s="27">
        <f>IF(COUNTIFS($B$2:$B844,$B844,$D$2:$D844,$D844)=1,1,0)</f>
        <v>1</v>
      </c>
      <c r="V844" s="27">
        <f t="shared" si="40"/>
        <v>6.07</v>
      </c>
      <c r="W844" s="27">
        <f t="shared" si="41"/>
        <v>2</v>
      </c>
      <c r="X844" s="27">
        <f t="shared" si="39"/>
        <v>6.0699999156000004</v>
      </c>
    </row>
    <row r="845" spans="1:24" x14ac:dyDescent="0.25">
      <c r="A845" s="26">
        <v>46265</v>
      </c>
      <c r="B845" s="27" t="s">
        <v>10266</v>
      </c>
      <c r="C845" s="27" t="s">
        <v>1077</v>
      </c>
      <c r="D845" s="27" t="s">
        <v>1081</v>
      </c>
      <c r="E845" s="27" t="s">
        <v>35</v>
      </c>
      <c r="F845" s="27" t="s">
        <v>23</v>
      </c>
      <c r="G845" s="27" t="s">
        <v>36</v>
      </c>
      <c r="H845" s="27" t="s">
        <v>24</v>
      </c>
      <c r="I845" s="28">
        <v>49218800</v>
      </c>
      <c r="J845" s="28">
        <v>0</v>
      </c>
      <c r="K845" s="28">
        <v>49218800</v>
      </c>
      <c r="L845" s="29">
        <v>1.43</v>
      </c>
      <c r="M845" s="29">
        <f>IFERROR(_xlfn.XLOOKUP($B845,'Ownership Metrics'!$A:$A,'Ownership Metrics'!$B:$B),"")</f>
        <v>4.45</v>
      </c>
      <c r="N845" s="28">
        <f>IFERROR(_xlfn.XLOOKUP($B845,'Ownership Metrics'!$A:$A,'Ownership Metrics'!$C:$C),"")</f>
        <v>6216</v>
      </c>
      <c r="O845" s="29">
        <f>IFERROR(_xlfn.XLOOKUP($B845,'Ownership Metrics'!$A:$A,'Ownership Metrics'!$D:$D),"")</f>
        <v>78.36</v>
      </c>
      <c r="P845" s="29">
        <f>IFERROR(_xlfn.XLOOKUP($B845,'Ownership Metrics'!$A:$A,'Ownership Metrics'!$E:$E),"")</f>
        <v>88.81</v>
      </c>
      <c r="Q845" s="30">
        <f>IFERROR(_xlfn.XLOOKUP($B845,'Ownership Metrics'!$A:$A,'Ownership Metrics'!$F:$F),"")</f>
        <v>6</v>
      </c>
      <c r="R845" s="30">
        <f>IFERROR(_xlfn.XLOOKUP($B845,'Ownership Metrics'!$A:$A,'Ownership Metrics'!$G:$G),"")</f>
        <v>74</v>
      </c>
      <c r="S845" s="27" t="str">
        <f>IFERROR(_xlfn.XLOOKUP($B845,'Ownership Metrics'!$A:$A,'Ownership Metrics'!$H:$H),"")</f>
        <v>Mayoritas</v>
      </c>
      <c r="T845" s="27" t="str">
        <f>IFERROR(_xlfn.XLOOKUP($B845,'Ownership Metrics'!$A:$A,'Ownership Metrics'!$I:$I),"")</f>
        <v>Tinggi</v>
      </c>
      <c r="U845" s="27">
        <f>IF(COUNTIFS($B$2:$B845,$B845,$D$2:$D845,$D845)=1,1,0)</f>
        <v>1</v>
      </c>
      <c r="V845" s="27">
        <f t="shared" si="40"/>
        <v>1.43</v>
      </c>
      <c r="W845" s="27">
        <f t="shared" si="41"/>
        <v>5</v>
      </c>
      <c r="X845" s="27">
        <f t="shared" si="39"/>
        <v>1.4299999154999998</v>
      </c>
    </row>
    <row r="846" spans="1:24" x14ac:dyDescent="0.25">
      <c r="A846" s="26">
        <v>46265</v>
      </c>
      <c r="B846" s="27" t="s">
        <v>10266</v>
      </c>
      <c r="C846" s="27" t="s">
        <v>1077</v>
      </c>
      <c r="D846" s="27" t="s">
        <v>1082</v>
      </c>
      <c r="E846" s="27" t="s">
        <v>35</v>
      </c>
      <c r="F846" s="27" t="s">
        <v>23</v>
      </c>
      <c r="G846" s="27" t="s">
        <v>36</v>
      </c>
      <c r="H846" s="27" t="s">
        <v>24</v>
      </c>
      <c r="I846" s="28">
        <v>48094400</v>
      </c>
      <c r="J846" s="28">
        <v>0</v>
      </c>
      <c r="K846" s="28">
        <v>48094400</v>
      </c>
      <c r="L846" s="29">
        <v>1.4</v>
      </c>
      <c r="M846" s="29">
        <f>IFERROR(_xlfn.XLOOKUP($B846,'Ownership Metrics'!$A:$A,'Ownership Metrics'!$B:$B),"")</f>
        <v>4.45</v>
      </c>
      <c r="N846" s="28">
        <f>IFERROR(_xlfn.XLOOKUP($B846,'Ownership Metrics'!$A:$A,'Ownership Metrics'!$C:$C),"")</f>
        <v>6216</v>
      </c>
      <c r="O846" s="29">
        <f>IFERROR(_xlfn.XLOOKUP($B846,'Ownership Metrics'!$A:$A,'Ownership Metrics'!$D:$D),"")</f>
        <v>78.36</v>
      </c>
      <c r="P846" s="29">
        <f>IFERROR(_xlfn.XLOOKUP($B846,'Ownership Metrics'!$A:$A,'Ownership Metrics'!$E:$E),"")</f>
        <v>88.81</v>
      </c>
      <c r="Q846" s="30">
        <f>IFERROR(_xlfn.XLOOKUP($B846,'Ownership Metrics'!$A:$A,'Ownership Metrics'!$F:$F),"")</f>
        <v>6</v>
      </c>
      <c r="R846" s="30">
        <f>IFERROR(_xlfn.XLOOKUP($B846,'Ownership Metrics'!$A:$A,'Ownership Metrics'!$G:$G),"")</f>
        <v>74</v>
      </c>
      <c r="S846" s="27" t="str">
        <f>IFERROR(_xlfn.XLOOKUP($B846,'Ownership Metrics'!$A:$A,'Ownership Metrics'!$H:$H),"")</f>
        <v>Mayoritas</v>
      </c>
      <c r="T846" s="27" t="str">
        <f>IFERROR(_xlfn.XLOOKUP($B846,'Ownership Metrics'!$A:$A,'Ownership Metrics'!$I:$I),"")</f>
        <v>Tinggi</v>
      </c>
      <c r="U846" s="27">
        <f>IF(COUNTIFS($B$2:$B846,$B846,$D$2:$D846,$D846)=1,1,0)</f>
        <v>1</v>
      </c>
      <c r="V846" s="27">
        <f t="shared" si="40"/>
        <v>1.4</v>
      </c>
      <c r="W846" s="27">
        <f t="shared" si="41"/>
        <v>6</v>
      </c>
      <c r="X846" s="27">
        <f t="shared" si="39"/>
        <v>1.3999999154</v>
      </c>
    </row>
    <row r="847" spans="1:24" x14ac:dyDescent="0.25">
      <c r="A847" s="26">
        <v>46265</v>
      </c>
      <c r="B847" s="27" t="s">
        <v>10267</v>
      </c>
      <c r="C847" s="27" t="s">
        <v>1084</v>
      </c>
      <c r="D847" s="27" t="s">
        <v>1085</v>
      </c>
      <c r="E847" s="27" t="s">
        <v>22</v>
      </c>
      <c r="F847" s="27" t="s">
        <v>23</v>
      </c>
      <c r="G847" s="27"/>
      <c r="H847" s="27" t="s">
        <v>24</v>
      </c>
      <c r="I847" s="28">
        <v>196136100</v>
      </c>
      <c r="J847" s="28">
        <v>0</v>
      </c>
      <c r="K847" s="28">
        <v>196136100</v>
      </c>
      <c r="L847" s="29">
        <v>2.0299999999999998</v>
      </c>
      <c r="M847" s="29">
        <f>IFERROR(_xlfn.XLOOKUP($B847,'Ownership Metrics'!$A:$A,'Ownership Metrics'!$B:$B),"")</f>
        <v>27.42</v>
      </c>
      <c r="N847" s="28">
        <f>IFERROR(_xlfn.XLOOKUP($B847,'Ownership Metrics'!$A:$A,'Ownership Metrics'!$C:$C),"")</f>
        <v>2441</v>
      </c>
      <c r="O847" s="29">
        <f>IFERROR(_xlfn.XLOOKUP($B847,'Ownership Metrics'!$A:$A,'Ownership Metrics'!$D:$D),"")</f>
        <v>48.13</v>
      </c>
      <c r="P847" s="29">
        <f>IFERROR(_xlfn.XLOOKUP($B847,'Ownership Metrics'!$A:$A,'Ownership Metrics'!$E:$E),"")</f>
        <v>60.38</v>
      </c>
      <c r="Q847" s="30">
        <f>IFERROR(_xlfn.XLOOKUP($B847,'Ownership Metrics'!$A:$A,'Ownership Metrics'!$F:$F),"")</f>
        <v>11</v>
      </c>
      <c r="R847" s="30">
        <f>IFERROR(_xlfn.XLOOKUP($B847,'Ownership Metrics'!$A:$A,'Ownership Metrics'!$G:$G),"")</f>
        <v>42</v>
      </c>
      <c r="S847" s="27" t="str">
        <f>IFERROR(_xlfn.XLOOKUP($B847,'Ownership Metrics'!$A:$A,'Ownership Metrics'!$H:$H),"")</f>
        <v>Oligopoli</v>
      </c>
      <c r="T847" s="27" t="str">
        <f>IFERROR(_xlfn.XLOOKUP($B847,'Ownership Metrics'!$A:$A,'Ownership Metrics'!$I:$I),"")</f>
        <v>Sedang</v>
      </c>
      <c r="U847" s="27">
        <f>IF(COUNTIFS($B$2:$B847,$B847,$D$2:$D847,$D847)=1,1,0)</f>
        <v>1</v>
      </c>
      <c r="V847" s="27">
        <f t="shared" si="40"/>
        <v>2.0299999999999998</v>
      </c>
      <c r="W847" s="27">
        <f t="shared" si="41"/>
        <v>5</v>
      </c>
      <c r="X847" s="27">
        <f t="shared" si="39"/>
        <v>2.0299999152999999</v>
      </c>
    </row>
    <row r="848" spans="1:24" x14ac:dyDescent="0.25">
      <c r="A848" s="26">
        <v>46265</v>
      </c>
      <c r="B848" s="27" t="s">
        <v>10267</v>
      </c>
      <c r="C848" s="27" t="s">
        <v>1084</v>
      </c>
      <c r="D848" s="27" t="s">
        <v>1086</v>
      </c>
      <c r="E848" s="27" t="s">
        <v>74</v>
      </c>
      <c r="F848" s="27" t="s">
        <v>23</v>
      </c>
      <c r="G848" s="27"/>
      <c r="H848" s="27" t="s">
        <v>24</v>
      </c>
      <c r="I848" s="28">
        <v>120696900</v>
      </c>
      <c r="J848" s="28">
        <v>0</v>
      </c>
      <c r="K848" s="28">
        <v>120696900</v>
      </c>
      <c r="L848" s="29">
        <v>1.25</v>
      </c>
      <c r="M848" s="29">
        <f>IFERROR(_xlfn.XLOOKUP($B848,'Ownership Metrics'!$A:$A,'Ownership Metrics'!$B:$B),"")</f>
        <v>27.42</v>
      </c>
      <c r="N848" s="28">
        <f>IFERROR(_xlfn.XLOOKUP($B848,'Ownership Metrics'!$A:$A,'Ownership Metrics'!$C:$C),"")</f>
        <v>2441</v>
      </c>
      <c r="O848" s="29">
        <f>IFERROR(_xlfn.XLOOKUP($B848,'Ownership Metrics'!$A:$A,'Ownership Metrics'!$D:$D),"")</f>
        <v>48.13</v>
      </c>
      <c r="P848" s="29">
        <f>IFERROR(_xlfn.XLOOKUP($B848,'Ownership Metrics'!$A:$A,'Ownership Metrics'!$E:$E),"")</f>
        <v>60.38</v>
      </c>
      <c r="Q848" s="30">
        <f>IFERROR(_xlfn.XLOOKUP($B848,'Ownership Metrics'!$A:$A,'Ownership Metrics'!$F:$F),"")</f>
        <v>11</v>
      </c>
      <c r="R848" s="30">
        <f>IFERROR(_xlfn.XLOOKUP($B848,'Ownership Metrics'!$A:$A,'Ownership Metrics'!$G:$G),"")</f>
        <v>42</v>
      </c>
      <c r="S848" s="27" t="str">
        <f>IFERROR(_xlfn.XLOOKUP($B848,'Ownership Metrics'!$A:$A,'Ownership Metrics'!$H:$H),"")</f>
        <v>Oligopoli</v>
      </c>
      <c r="T848" s="27" t="str">
        <f>IFERROR(_xlfn.XLOOKUP($B848,'Ownership Metrics'!$A:$A,'Ownership Metrics'!$I:$I),"")</f>
        <v>Sedang</v>
      </c>
      <c r="U848" s="27">
        <f>IF(COUNTIFS($B$2:$B848,$B848,$D$2:$D848,$D848)=1,1,0)</f>
        <v>1</v>
      </c>
      <c r="V848" s="27">
        <f t="shared" si="40"/>
        <v>1.25</v>
      </c>
      <c r="W848" s="27">
        <f t="shared" si="41"/>
        <v>9</v>
      </c>
      <c r="X848" s="27">
        <f t="shared" si="39"/>
        <v>1.2499999152000001</v>
      </c>
    </row>
    <row r="849" spans="1:24" x14ac:dyDescent="0.25">
      <c r="A849" s="26">
        <v>46265</v>
      </c>
      <c r="B849" s="27" t="s">
        <v>10267</v>
      </c>
      <c r="C849" s="27" t="s">
        <v>1084</v>
      </c>
      <c r="D849" s="27" t="s">
        <v>1087</v>
      </c>
      <c r="E849" s="27" t="s">
        <v>22</v>
      </c>
      <c r="F849" s="27" t="s">
        <v>23</v>
      </c>
      <c r="G849" s="27"/>
      <c r="H849" s="27" t="s">
        <v>24</v>
      </c>
      <c r="I849" s="28">
        <v>4643604400</v>
      </c>
      <c r="J849" s="28">
        <v>0</v>
      </c>
      <c r="K849" s="28">
        <v>4643604400</v>
      </c>
      <c r="L849" s="29">
        <v>48.13</v>
      </c>
      <c r="M849" s="29">
        <f>IFERROR(_xlfn.XLOOKUP($B849,'Ownership Metrics'!$A:$A,'Ownership Metrics'!$B:$B),"")</f>
        <v>27.42</v>
      </c>
      <c r="N849" s="28">
        <f>IFERROR(_xlfn.XLOOKUP($B849,'Ownership Metrics'!$A:$A,'Ownership Metrics'!$C:$C),"")</f>
        <v>2441</v>
      </c>
      <c r="O849" s="29">
        <f>IFERROR(_xlfn.XLOOKUP($B849,'Ownership Metrics'!$A:$A,'Ownership Metrics'!$D:$D),"")</f>
        <v>48.13</v>
      </c>
      <c r="P849" s="29">
        <f>IFERROR(_xlfn.XLOOKUP($B849,'Ownership Metrics'!$A:$A,'Ownership Metrics'!$E:$E),"")</f>
        <v>60.38</v>
      </c>
      <c r="Q849" s="30">
        <f>IFERROR(_xlfn.XLOOKUP($B849,'Ownership Metrics'!$A:$A,'Ownership Metrics'!$F:$F),"")</f>
        <v>11</v>
      </c>
      <c r="R849" s="30">
        <f>IFERROR(_xlfn.XLOOKUP($B849,'Ownership Metrics'!$A:$A,'Ownership Metrics'!$G:$G),"")</f>
        <v>42</v>
      </c>
      <c r="S849" s="27" t="str">
        <f>IFERROR(_xlfn.XLOOKUP($B849,'Ownership Metrics'!$A:$A,'Ownership Metrics'!$H:$H),"")</f>
        <v>Oligopoli</v>
      </c>
      <c r="T849" s="27" t="str">
        <f>IFERROR(_xlfn.XLOOKUP($B849,'Ownership Metrics'!$A:$A,'Ownership Metrics'!$I:$I),"")</f>
        <v>Sedang</v>
      </c>
      <c r="U849" s="27">
        <f>IF(COUNTIFS($B$2:$B849,$B849,$D$2:$D849,$D849)=1,1,0)</f>
        <v>1</v>
      </c>
      <c r="V849" s="27">
        <f t="shared" si="40"/>
        <v>48.13</v>
      </c>
      <c r="W849" s="27">
        <f t="shared" si="41"/>
        <v>1</v>
      </c>
      <c r="X849" s="27">
        <f t="shared" si="39"/>
        <v>48.129999915100001</v>
      </c>
    </row>
    <row r="850" spans="1:24" x14ac:dyDescent="0.25">
      <c r="A850" s="26">
        <v>46265</v>
      </c>
      <c r="B850" s="27" t="s">
        <v>10267</v>
      </c>
      <c r="C850" s="27" t="s">
        <v>1084</v>
      </c>
      <c r="D850" s="27" t="s">
        <v>1088</v>
      </c>
      <c r="E850" s="27" t="s">
        <v>22</v>
      </c>
      <c r="F850" s="27" t="s">
        <v>32</v>
      </c>
      <c r="G850" s="27"/>
      <c r="H850" s="27" t="s">
        <v>116</v>
      </c>
      <c r="I850" s="28">
        <v>964750000</v>
      </c>
      <c r="J850" s="28">
        <v>0</v>
      </c>
      <c r="K850" s="28">
        <v>964750000</v>
      </c>
      <c r="L850" s="29">
        <v>10</v>
      </c>
      <c r="M850" s="29">
        <f>IFERROR(_xlfn.XLOOKUP($B850,'Ownership Metrics'!$A:$A,'Ownership Metrics'!$B:$B),"")</f>
        <v>27.42</v>
      </c>
      <c r="N850" s="28">
        <f>IFERROR(_xlfn.XLOOKUP($B850,'Ownership Metrics'!$A:$A,'Ownership Metrics'!$C:$C),"")</f>
        <v>2441</v>
      </c>
      <c r="O850" s="29">
        <f>IFERROR(_xlfn.XLOOKUP($B850,'Ownership Metrics'!$A:$A,'Ownership Metrics'!$D:$D),"")</f>
        <v>48.13</v>
      </c>
      <c r="P850" s="29">
        <f>IFERROR(_xlfn.XLOOKUP($B850,'Ownership Metrics'!$A:$A,'Ownership Metrics'!$E:$E),"")</f>
        <v>60.38</v>
      </c>
      <c r="Q850" s="30">
        <f>IFERROR(_xlfn.XLOOKUP($B850,'Ownership Metrics'!$A:$A,'Ownership Metrics'!$F:$F),"")</f>
        <v>11</v>
      </c>
      <c r="R850" s="30">
        <f>IFERROR(_xlfn.XLOOKUP($B850,'Ownership Metrics'!$A:$A,'Ownership Metrics'!$G:$G),"")</f>
        <v>42</v>
      </c>
      <c r="S850" s="27" t="str">
        <f>IFERROR(_xlfn.XLOOKUP($B850,'Ownership Metrics'!$A:$A,'Ownership Metrics'!$H:$H),"")</f>
        <v>Oligopoli</v>
      </c>
      <c r="T850" s="27" t="str">
        <f>IFERROR(_xlfn.XLOOKUP($B850,'Ownership Metrics'!$A:$A,'Ownership Metrics'!$I:$I),"")</f>
        <v>Sedang</v>
      </c>
      <c r="U850" s="27">
        <f>IF(COUNTIFS($B$2:$B850,$B850,$D$2:$D850,$D850)=1,1,0)</f>
        <v>1</v>
      </c>
      <c r="V850" s="27">
        <f t="shared" si="40"/>
        <v>10</v>
      </c>
      <c r="W850" s="27">
        <f t="shared" si="41"/>
        <v>2</v>
      </c>
      <c r="X850" s="27">
        <f t="shared" si="39"/>
        <v>9.9999999150000001</v>
      </c>
    </row>
    <row r="851" spans="1:24" x14ac:dyDescent="0.25">
      <c r="A851" s="26">
        <v>46265</v>
      </c>
      <c r="B851" s="27" t="s">
        <v>10267</v>
      </c>
      <c r="C851" s="27" t="s">
        <v>1084</v>
      </c>
      <c r="D851" s="27" t="s">
        <v>987</v>
      </c>
      <c r="E851" s="27" t="s">
        <v>35</v>
      </c>
      <c r="F851" s="27" t="s">
        <v>23</v>
      </c>
      <c r="G851" s="27" t="s">
        <v>36</v>
      </c>
      <c r="H851" s="27" t="s">
        <v>24</v>
      </c>
      <c r="I851" s="28">
        <v>106275400</v>
      </c>
      <c r="J851" s="28">
        <v>0</v>
      </c>
      <c r="K851" s="28">
        <v>106275400</v>
      </c>
      <c r="L851" s="29">
        <v>1.1000000000000001</v>
      </c>
      <c r="M851" s="29">
        <f>IFERROR(_xlfn.XLOOKUP($B851,'Ownership Metrics'!$A:$A,'Ownership Metrics'!$B:$B),"")</f>
        <v>27.42</v>
      </c>
      <c r="N851" s="28">
        <f>IFERROR(_xlfn.XLOOKUP($B851,'Ownership Metrics'!$A:$A,'Ownership Metrics'!$C:$C),"")</f>
        <v>2441</v>
      </c>
      <c r="O851" s="29">
        <f>IFERROR(_xlfn.XLOOKUP($B851,'Ownership Metrics'!$A:$A,'Ownership Metrics'!$D:$D),"")</f>
        <v>48.13</v>
      </c>
      <c r="P851" s="29">
        <f>IFERROR(_xlfn.XLOOKUP($B851,'Ownership Metrics'!$A:$A,'Ownership Metrics'!$E:$E),"")</f>
        <v>60.38</v>
      </c>
      <c r="Q851" s="30">
        <f>IFERROR(_xlfn.XLOOKUP($B851,'Ownership Metrics'!$A:$A,'Ownership Metrics'!$F:$F),"")</f>
        <v>11</v>
      </c>
      <c r="R851" s="30">
        <f>IFERROR(_xlfn.XLOOKUP($B851,'Ownership Metrics'!$A:$A,'Ownership Metrics'!$G:$G),"")</f>
        <v>42</v>
      </c>
      <c r="S851" s="27" t="str">
        <f>IFERROR(_xlfn.XLOOKUP($B851,'Ownership Metrics'!$A:$A,'Ownership Metrics'!$H:$H),"")</f>
        <v>Oligopoli</v>
      </c>
      <c r="T851" s="27" t="str">
        <f>IFERROR(_xlfn.XLOOKUP($B851,'Ownership Metrics'!$A:$A,'Ownership Metrics'!$I:$I),"")</f>
        <v>Sedang</v>
      </c>
      <c r="U851" s="27">
        <f>IF(COUNTIFS($B$2:$B851,$B851,$D$2:$D851,$D851)=1,1,0)</f>
        <v>1</v>
      </c>
      <c r="V851" s="27">
        <f t="shared" si="40"/>
        <v>1.1000000000000001</v>
      </c>
      <c r="W851" s="27">
        <f t="shared" si="41"/>
        <v>10</v>
      </c>
      <c r="X851" s="27">
        <f t="shared" si="39"/>
        <v>1.0999999149000002</v>
      </c>
    </row>
    <row r="852" spans="1:24" x14ac:dyDescent="0.25">
      <c r="A852" s="26">
        <v>46265</v>
      </c>
      <c r="B852" s="27" t="s">
        <v>10267</v>
      </c>
      <c r="C852" s="27" t="s">
        <v>1084</v>
      </c>
      <c r="D852" s="27" t="s">
        <v>75</v>
      </c>
      <c r="E852" s="27" t="s">
        <v>35</v>
      </c>
      <c r="F852" s="27" t="s">
        <v>23</v>
      </c>
      <c r="G852" s="27" t="s">
        <v>36</v>
      </c>
      <c r="H852" s="27" t="s">
        <v>24</v>
      </c>
      <c r="I852" s="28">
        <v>196833600</v>
      </c>
      <c r="J852" s="28">
        <v>0</v>
      </c>
      <c r="K852" s="28">
        <v>196833600</v>
      </c>
      <c r="L852" s="29">
        <v>2.04</v>
      </c>
      <c r="M852" s="29">
        <f>IFERROR(_xlfn.XLOOKUP($B852,'Ownership Metrics'!$A:$A,'Ownership Metrics'!$B:$B),"")</f>
        <v>27.42</v>
      </c>
      <c r="N852" s="28">
        <f>IFERROR(_xlfn.XLOOKUP($B852,'Ownership Metrics'!$A:$A,'Ownership Metrics'!$C:$C),"")</f>
        <v>2441</v>
      </c>
      <c r="O852" s="29">
        <f>IFERROR(_xlfn.XLOOKUP($B852,'Ownership Metrics'!$A:$A,'Ownership Metrics'!$D:$D),"")</f>
        <v>48.13</v>
      </c>
      <c r="P852" s="29">
        <f>IFERROR(_xlfn.XLOOKUP($B852,'Ownership Metrics'!$A:$A,'Ownership Metrics'!$E:$E),"")</f>
        <v>60.38</v>
      </c>
      <c r="Q852" s="30">
        <f>IFERROR(_xlfn.XLOOKUP($B852,'Ownership Metrics'!$A:$A,'Ownership Metrics'!$F:$F),"")</f>
        <v>11</v>
      </c>
      <c r="R852" s="30">
        <f>IFERROR(_xlfn.XLOOKUP($B852,'Ownership Metrics'!$A:$A,'Ownership Metrics'!$G:$G),"")</f>
        <v>42</v>
      </c>
      <c r="S852" s="27" t="str">
        <f>IFERROR(_xlfn.XLOOKUP($B852,'Ownership Metrics'!$A:$A,'Ownership Metrics'!$H:$H),"")</f>
        <v>Oligopoli</v>
      </c>
      <c r="T852" s="27" t="str">
        <f>IFERROR(_xlfn.XLOOKUP($B852,'Ownership Metrics'!$A:$A,'Ownership Metrics'!$I:$I),"")</f>
        <v>Sedang</v>
      </c>
      <c r="U852" s="27">
        <f>IF(COUNTIFS($B$2:$B852,$B852,$D$2:$D852,$D852)=1,1,0)</f>
        <v>1</v>
      </c>
      <c r="V852" s="27">
        <f t="shared" si="40"/>
        <v>2.04</v>
      </c>
      <c r="W852" s="27">
        <f t="shared" si="41"/>
        <v>4</v>
      </c>
      <c r="X852" s="27">
        <f t="shared" si="39"/>
        <v>2.0399999148000001</v>
      </c>
    </row>
    <row r="853" spans="1:24" x14ac:dyDescent="0.25">
      <c r="A853" s="26">
        <v>46265</v>
      </c>
      <c r="B853" s="27" t="s">
        <v>10267</v>
      </c>
      <c r="C853" s="27" t="s">
        <v>1084</v>
      </c>
      <c r="D853" s="27" t="s">
        <v>1089</v>
      </c>
      <c r="E853" s="27" t="s">
        <v>35</v>
      </c>
      <c r="F853" s="27" t="s">
        <v>23</v>
      </c>
      <c r="G853" s="27" t="s">
        <v>36</v>
      </c>
      <c r="H853" s="27" t="s">
        <v>24</v>
      </c>
      <c r="I853" s="28">
        <v>177620100</v>
      </c>
      <c r="J853" s="28">
        <v>0</v>
      </c>
      <c r="K853" s="28">
        <v>177620100</v>
      </c>
      <c r="L853" s="29">
        <v>1.84</v>
      </c>
      <c r="M853" s="29">
        <f>IFERROR(_xlfn.XLOOKUP($B853,'Ownership Metrics'!$A:$A,'Ownership Metrics'!$B:$B),"")</f>
        <v>27.42</v>
      </c>
      <c r="N853" s="28">
        <f>IFERROR(_xlfn.XLOOKUP($B853,'Ownership Metrics'!$A:$A,'Ownership Metrics'!$C:$C),"")</f>
        <v>2441</v>
      </c>
      <c r="O853" s="29">
        <f>IFERROR(_xlfn.XLOOKUP($B853,'Ownership Metrics'!$A:$A,'Ownership Metrics'!$D:$D),"")</f>
        <v>48.13</v>
      </c>
      <c r="P853" s="29">
        <f>IFERROR(_xlfn.XLOOKUP($B853,'Ownership Metrics'!$A:$A,'Ownership Metrics'!$E:$E),"")</f>
        <v>60.38</v>
      </c>
      <c r="Q853" s="30">
        <f>IFERROR(_xlfn.XLOOKUP($B853,'Ownership Metrics'!$A:$A,'Ownership Metrics'!$F:$F),"")</f>
        <v>11</v>
      </c>
      <c r="R853" s="30">
        <f>IFERROR(_xlfn.XLOOKUP($B853,'Ownership Metrics'!$A:$A,'Ownership Metrics'!$G:$G),"")</f>
        <v>42</v>
      </c>
      <c r="S853" s="27" t="str">
        <f>IFERROR(_xlfn.XLOOKUP($B853,'Ownership Metrics'!$A:$A,'Ownership Metrics'!$H:$H),"")</f>
        <v>Oligopoli</v>
      </c>
      <c r="T853" s="27" t="str">
        <f>IFERROR(_xlfn.XLOOKUP($B853,'Ownership Metrics'!$A:$A,'Ownership Metrics'!$I:$I),"")</f>
        <v>Sedang</v>
      </c>
      <c r="U853" s="27">
        <f>IF(COUNTIFS($B$2:$B853,$B853,$D$2:$D853,$D853)=1,1,0)</f>
        <v>1</v>
      </c>
      <c r="V853" s="27">
        <f t="shared" si="40"/>
        <v>1.84</v>
      </c>
      <c r="W853" s="27">
        <f t="shared" si="41"/>
        <v>6</v>
      </c>
      <c r="X853" s="27">
        <f t="shared" si="39"/>
        <v>1.8399999147000001</v>
      </c>
    </row>
    <row r="854" spans="1:24" x14ac:dyDescent="0.25">
      <c r="A854" s="26">
        <v>46265</v>
      </c>
      <c r="B854" s="27" t="s">
        <v>10267</v>
      </c>
      <c r="C854" s="27" t="s">
        <v>1084</v>
      </c>
      <c r="D854" s="27" t="s">
        <v>1090</v>
      </c>
      <c r="E854" s="27" t="s">
        <v>35</v>
      </c>
      <c r="F854" s="27" t="s">
        <v>23</v>
      </c>
      <c r="G854" s="27" t="s">
        <v>36</v>
      </c>
      <c r="H854" s="27"/>
      <c r="I854" s="28">
        <v>99150400</v>
      </c>
      <c r="J854" s="28">
        <v>0</v>
      </c>
      <c r="K854" s="28">
        <v>99150400</v>
      </c>
      <c r="L854" s="29">
        <v>1.03</v>
      </c>
      <c r="M854" s="29">
        <f>IFERROR(_xlfn.XLOOKUP($B854,'Ownership Metrics'!$A:$A,'Ownership Metrics'!$B:$B),"")</f>
        <v>27.42</v>
      </c>
      <c r="N854" s="28">
        <f>IFERROR(_xlfn.XLOOKUP($B854,'Ownership Metrics'!$A:$A,'Ownership Metrics'!$C:$C),"")</f>
        <v>2441</v>
      </c>
      <c r="O854" s="29">
        <f>IFERROR(_xlfn.XLOOKUP($B854,'Ownership Metrics'!$A:$A,'Ownership Metrics'!$D:$D),"")</f>
        <v>48.13</v>
      </c>
      <c r="P854" s="29">
        <f>IFERROR(_xlfn.XLOOKUP($B854,'Ownership Metrics'!$A:$A,'Ownership Metrics'!$E:$E),"")</f>
        <v>60.38</v>
      </c>
      <c r="Q854" s="30">
        <f>IFERROR(_xlfn.XLOOKUP($B854,'Ownership Metrics'!$A:$A,'Ownership Metrics'!$F:$F),"")</f>
        <v>11</v>
      </c>
      <c r="R854" s="30">
        <f>IFERROR(_xlfn.XLOOKUP($B854,'Ownership Metrics'!$A:$A,'Ownership Metrics'!$G:$G),"")</f>
        <v>42</v>
      </c>
      <c r="S854" s="27" t="str">
        <f>IFERROR(_xlfn.XLOOKUP($B854,'Ownership Metrics'!$A:$A,'Ownership Metrics'!$H:$H),"")</f>
        <v>Oligopoli</v>
      </c>
      <c r="T854" s="27" t="str">
        <f>IFERROR(_xlfn.XLOOKUP($B854,'Ownership Metrics'!$A:$A,'Ownership Metrics'!$I:$I),"")</f>
        <v>Sedang</v>
      </c>
      <c r="U854" s="27">
        <f>IF(COUNTIFS($B$2:$B854,$B854,$D$2:$D854,$D854)=1,1,0)</f>
        <v>1</v>
      </c>
      <c r="V854" s="27">
        <f t="shared" si="40"/>
        <v>1.03</v>
      </c>
      <c r="W854" s="27">
        <f t="shared" si="41"/>
        <v>11</v>
      </c>
      <c r="X854" s="27">
        <f t="shared" si="39"/>
        <v>1.0299999146000001</v>
      </c>
    </row>
    <row r="855" spans="1:24" x14ac:dyDescent="0.25">
      <c r="A855" s="26">
        <v>46265</v>
      </c>
      <c r="B855" s="27" t="s">
        <v>10267</v>
      </c>
      <c r="C855" s="27" t="s">
        <v>1084</v>
      </c>
      <c r="D855" s="27" t="s">
        <v>1091</v>
      </c>
      <c r="E855" s="27" t="s">
        <v>44</v>
      </c>
      <c r="F855" s="27" t="s">
        <v>23</v>
      </c>
      <c r="G855" s="27"/>
      <c r="H855" s="27" t="s">
        <v>24</v>
      </c>
      <c r="I855" s="28">
        <v>134637500</v>
      </c>
      <c r="J855" s="28">
        <v>0</v>
      </c>
      <c r="K855" s="28">
        <v>134637500</v>
      </c>
      <c r="L855" s="29">
        <v>1.4</v>
      </c>
      <c r="M855" s="29">
        <f>IFERROR(_xlfn.XLOOKUP($B855,'Ownership Metrics'!$A:$A,'Ownership Metrics'!$B:$B),"")</f>
        <v>27.42</v>
      </c>
      <c r="N855" s="28">
        <f>IFERROR(_xlfn.XLOOKUP($B855,'Ownership Metrics'!$A:$A,'Ownership Metrics'!$C:$C),"")</f>
        <v>2441</v>
      </c>
      <c r="O855" s="29">
        <f>IFERROR(_xlfn.XLOOKUP($B855,'Ownership Metrics'!$A:$A,'Ownership Metrics'!$D:$D),"")</f>
        <v>48.13</v>
      </c>
      <c r="P855" s="29">
        <f>IFERROR(_xlfn.XLOOKUP($B855,'Ownership Metrics'!$A:$A,'Ownership Metrics'!$E:$E),"")</f>
        <v>60.38</v>
      </c>
      <c r="Q855" s="30">
        <f>IFERROR(_xlfn.XLOOKUP($B855,'Ownership Metrics'!$A:$A,'Ownership Metrics'!$F:$F),"")</f>
        <v>11</v>
      </c>
      <c r="R855" s="30">
        <f>IFERROR(_xlfn.XLOOKUP($B855,'Ownership Metrics'!$A:$A,'Ownership Metrics'!$G:$G),"")</f>
        <v>42</v>
      </c>
      <c r="S855" s="27" t="str">
        <f>IFERROR(_xlfn.XLOOKUP($B855,'Ownership Metrics'!$A:$A,'Ownership Metrics'!$H:$H),"")</f>
        <v>Oligopoli</v>
      </c>
      <c r="T855" s="27" t="str">
        <f>IFERROR(_xlfn.XLOOKUP($B855,'Ownership Metrics'!$A:$A,'Ownership Metrics'!$I:$I),"")</f>
        <v>Sedang</v>
      </c>
      <c r="U855" s="27">
        <f>IF(COUNTIFS($B$2:$B855,$B855,$D$2:$D855,$D855)=1,1,0)</f>
        <v>1</v>
      </c>
      <c r="V855" s="27">
        <f t="shared" si="40"/>
        <v>1.4</v>
      </c>
      <c r="W855" s="27">
        <f t="shared" si="41"/>
        <v>8</v>
      </c>
      <c r="X855" s="27">
        <f t="shared" si="39"/>
        <v>1.3999999144999999</v>
      </c>
    </row>
    <row r="856" spans="1:24" x14ac:dyDescent="0.25">
      <c r="A856" s="26">
        <v>46265</v>
      </c>
      <c r="B856" s="27" t="s">
        <v>10267</v>
      </c>
      <c r="C856" s="27" t="s">
        <v>1084</v>
      </c>
      <c r="D856" s="27" t="s">
        <v>867</v>
      </c>
      <c r="E856" s="27" t="s">
        <v>72</v>
      </c>
      <c r="F856" s="27" t="s">
        <v>23</v>
      </c>
      <c r="G856" s="27"/>
      <c r="H856" s="27" t="s">
        <v>24</v>
      </c>
      <c r="I856" s="28">
        <v>216842300</v>
      </c>
      <c r="J856" s="28">
        <v>0</v>
      </c>
      <c r="K856" s="28">
        <v>216842300</v>
      </c>
      <c r="L856" s="29">
        <v>2.25</v>
      </c>
      <c r="M856" s="29">
        <f>IFERROR(_xlfn.XLOOKUP($B856,'Ownership Metrics'!$A:$A,'Ownership Metrics'!$B:$B),"")</f>
        <v>27.42</v>
      </c>
      <c r="N856" s="28">
        <f>IFERROR(_xlfn.XLOOKUP($B856,'Ownership Metrics'!$A:$A,'Ownership Metrics'!$C:$C),"")</f>
        <v>2441</v>
      </c>
      <c r="O856" s="29">
        <f>IFERROR(_xlfn.XLOOKUP($B856,'Ownership Metrics'!$A:$A,'Ownership Metrics'!$D:$D),"")</f>
        <v>48.13</v>
      </c>
      <c r="P856" s="29">
        <f>IFERROR(_xlfn.XLOOKUP($B856,'Ownership Metrics'!$A:$A,'Ownership Metrics'!$E:$E),"")</f>
        <v>60.38</v>
      </c>
      <c r="Q856" s="30">
        <f>IFERROR(_xlfn.XLOOKUP($B856,'Ownership Metrics'!$A:$A,'Ownership Metrics'!$F:$F),"")</f>
        <v>11</v>
      </c>
      <c r="R856" s="30">
        <f>IFERROR(_xlfn.XLOOKUP($B856,'Ownership Metrics'!$A:$A,'Ownership Metrics'!$G:$G),"")</f>
        <v>42</v>
      </c>
      <c r="S856" s="27" t="str">
        <f>IFERROR(_xlfn.XLOOKUP($B856,'Ownership Metrics'!$A:$A,'Ownership Metrics'!$H:$H),"")</f>
        <v>Oligopoli</v>
      </c>
      <c r="T856" s="27" t="str">
        <f>IFERROR(_xlfn.XLOOKUP($B856,'Ownership Metrics'!$A:$A,'Ownership Metrics'!$I:$I),"")</f>
        <v>Sedang</v>
      </c>
      <c r="U856" s="27">
        <f>IF(COUNTIFS($B$2:$B856,$B856,$D$2:$D856,$D856)=1,1,0)</f>
        <v>1</v>
      </c>
      <c r="V856" s="27">
        <f t="shared" si="40"/>
        <v>2.25</v>
      </c>
      <c r="W856" s="27">
        <f t="shared" si="41"/>
        <v>3</v>
      </c>
      <c r="X856" s="27">
        <f t="shared" si="39"/>
        <v>2.2499999144</v>
      </c>
    </row>
    <row r="857" spans="1:24" x14ac:dyDescent="0.25">
      <c r="A857" s="26">
        <v>46265</v>
      </c>
      <c r="B857" s="27" t="s">
        <v>10267</v>
      </c>
      <c r="C857" s="27" t="s">
        <v>1084</v>
      </c>
      <c r="D857" s="27" t="s">
        <v>110</v>
      </c>
      <c r="E857" s="27" t="s">
        <v>67</v>
      </c>
      <c r="F857" s="27" t="s">
        <v>23</v>
      </c>
      <c r="G857" s="27"/>
      <c r="H857" s="27" t="s">
        <v>24</v>
      </c>
      <c r="I857" s="28">
        <v>145496600</v>
      </c>
      <c r="J857" s="28">
        <v>0</v>
      </c>
      <c r="K857" s="28">
        <v>145496600</v>
      </c>
      <c r="L857" s="29">
        <v>1.51</v>
      </c>
      <c r="M857" s="29">
        <f>IFERROR(_xlfn.XLOOKUP($B857,'Ownership Metrics'!$A:$A,'Ownership Metrics'!$B:$B),"")</f>
        <v>27.42</v>
      </c>
      <c r="N857" s="28">
        <f>IFERROR(_xlfn.XLOOKUP($B857,'Ownership Metrics'!$A:$A,'Ownership Metrics'!$C:$C),"")</f>
        <v>2441</v>
      </c>
      <c r="O857" s="29">
        <f>IFERROR(_xlfn.XLOOKUP($B857,'Ownership Metrics'!$A:$A,'Ownership Metrics'!$D:$D),"")</f>
        <v>48.13</v>
      </c>
      <c r="P857" s="29">
        <f>IFERROR(_xlfn.XLOOKUP($B857,'Ownership Metrics'!$A:$A,'Ownership Metrics'!$E:$E),"")</f>
        <v>60.38</v>
      </c>
      <c r="Q857" s="30">
        <f>IFERROR(_xlfn.XLOOKUP($B857,'Ownership Metrics'!$A:$A,'Ownership Metrics'!$F:$F),"")</f>
        <v>11</v>
      </c>
      <c r="R857" s="30">
        <f>IFERROR(_xlfn.XLOOKUP($B857,'Ownership Metrics'!$A:$A,'Ownership Metrics'!$G:$G),"")</f>
        <v>42</v>
      </c>
      <c r="S857" s="27" t="str">
        <f>IFERROR(_xlfn.XLOOKUP($B857,'Ownership Metrics'!$A:$A,'Ownership Metrics'!$H:$H),"")</f>
        <v>Oligopoli</v>
      </c>
      <c r="T857" s="27" t="str">
        <f>IFERROR(_xlfn.XLOOKUP($B857,'Ownership Metrics'!$A:$A,'Ownership Metrics'!$I:$I),"")</f>
        <v>Sedang</v>
      </c>
      <c r="U857" s="27">
        <f>IF(COUNTIFS($B$2:$B857,$B857,$D$2:$D857,$D857)=1,1,0)</f>
        <v>1</v>
      </c>
      <c r="V857" s="27">
        <f t="shared" si="40"/>
        <v>1.51</v>
      </c>
      <c r="W857" s="27">
        <f t="shared" si="41"/>
        <v>7</v>
      </c>
      <c r="X857" s="27">
        <f t="shared" si="39"/>
        <v>1.5099999143</v>
      </c>
    </row>
    <row r="858" spans="1:24" x14ac:dyDescent="0.25">
      <c r="A858" s="26">
        <v>46265</v>
      </c>
      <c r="B858" s="27" t="s">
        <v>10268</v>
      </c>
      <c r="C858" s="27" t="s">
        <v>1093</v>
      </c>
      <c r="D858" s="27" t="s">
        <v>1094</v>
      </c>
      <c r="E858" s="27" t="s">
        <v>74</v>
      </c>
      <c r="F858" s="27" t="s">
        <v>23</v>
      </c>
      <c r="G858" s="27"/>
      <c r="H858" s="27" t="s">
        <v>24</v>
      </c>
      <c r="I858" s="28">
        <v>290000000</v>
      </c>
      <c r="J858" s="28">
        <v>0</v>
      </c>
      <c r="K858" s="28">
        <v>290000000</v>
      </c>
      <c r="L858" s="29">
        <v>1.93</v>
      </c>
      <c r="M858" s="29">
        <f>IFERROR(_xlfn.XLOOKUP($B858,'Ownership Metrics'!$A:$A,'Ownership Metrics'!$B:$B),"")</f>
        <v>26.54</v>
      </c>
      <c r="N858" s="28">
        <f>IFERROR(_xlfn.XLOOKUP($B858,'Ownership Metrics'!$A:$A,'Ownership Metrics'!$C:$C),"")</f>
        <v>2679</v>
      </c>
      <c r="O858" s="29">
        <f>IFERROR(_xlfn.XLOOKUP($B858,'Ownership Metrics'!$A:$A,'Ownership Metrics'!$D:$D),"")</f>
        <v>51.12</v>
      </c>
      <c r="P858" s="29">
        <f>IFERROR(_xlfn.XLOOKUP($B858,'Ownership Metrics'!$A:$A,'Ownership Metrics'!$E:$E),"")</f>
        <v>59.88</v>
      </c>
      <c r="Q858" s="30">
        <f>IFERROR(_xlfn.XLOOKUP($B858,'Ownership Metrics'!$A:$A,'Ownership Metrics'!$F:$F),"")</f>
        <v>10</v>
      </c>
      <c r="R858" s="30">
        <f>IFERROR(_xlfn.XLOOKUP($B858,'Ownership Metrics'!$A:$A,'Ownership Metrics'!$G:$G),"")</f>
        <v>44</v>
      </c>
      <c r="S858" s="27" t="str">
        <f>IFERROR(_xlfn.XLOOKUP($B858,'Ownership Metrics'!$A:$A,'Ownership Metrics'!$H:$H),"")</f>
        <v>Mayoritas</v>
      </c>
      <c r="T858" s="27" t="str">
        <f>IFERROR(_xlfn.XLOOKUP($B858,'Ownership Metrics'!$A:$A,'Ownership Metrics'!$I:$I),"")</f>
        <v>Sedang</v>
      </c>
      <c r="U858" s="27">
        <f>IF(COUNTIFS($B$2:$B858,$B858,$D$2:$D858,$D858)=1,1,0)</f>
        <v>1</v>
      </c>
      <c r="V858" s="27">
        <f t="shared" si="40"/>
        <v>1.93</v>
      </c>
      <c r="W858" s="27">
        <f t="shared" si="41"/>
        <v>8</v>
      </c>
      <c r="X858" s="27">
        <f t="shared" si="39"/>
        <v>1.9299999141999999</v>
      </c>
    </row>
    <row r="859" spans="1:24" x14ac:dyDescent="0.25">
      <c r="A859" s="26">
        <v>46265</v>
      </c>
      <c r="B859" s="27" t="s">
        <v>10268</v>
      </c>
      <c r="C859" s="27" t="s">
        <v>1093</v>
      </c>
      <c r="D859" s="27" t="s">
        <v>1095</v>
      </c>
      <c r="E859" s="27" t="s">
        <v>51</v>
      </c>
      <c r="F859" s="27" t="s">
        <v>32</v>
      </c>
      <c r="G859" s="27"/>
      <c r="H859" s="27" t="s">
        <v>62</v>
      </c>
      <c r="I859" s="28">
        <v>741407300</v>
      </c>
      <c r="J859" s="28">
        <v>0</v>
      </c>
      <c r="K859" s="28">
        <v>741407300</v>
      </c>
      <c r="L859" s="29">
        <v>4.93</v>
      </c>
      <c r="M859" s="29">
        <f>IFERROR(_xlfn.XLOOKUP($B859,'Ownership Metrics'!$A:$A,'Ownership Metrics'!$B:$B),"")</f>
        <v>26.54</v>
      </c>
      <c r="N859" s="28">
        <f>IFERROR(_xlfn.XLOOKUP($B859,'Ownership Metrics'!$A:$A,'Ownership Metrics'!$C:$C),"")</f>
        <v>2679</v>
      </c>
      <c r="O859" s="29">
        <f>IFERROR(_xlfn.XLOOKUP($B859,'Ownership Metrics'!$A:$A,'Ownership Metrics'!$D:$D),"")</f>
        <v>51.12</v>
      </c>
      <c r="P859" s="29">
        <f>IFERROR(_xlfn.XLOOKUP($B859,'Ownership Metrics'!$A:$A,'Ownership Metrics'!$E:$E),"")</f>
        <v>59.88</v>
      </c>
      <c r="Q859" s="30">
        <f>IFERROR(_xlfn.XLOOKUP($B859,'Ownership Metrics'!$A:$A,'Ownership Metrics'!$F:$F),"")</f>
        <v>10</v>
      </c>
      <c r="R859" s="30">
        <f>IFERROR(_xlfn.XLOOKUP($B859,'Ownership Metrics'!$A:$A,'Ownership Metrics'!$G:$G),"")</f>
        <v>44</v>
      </c>
      <c r="S859" s="27" t="str">
        <f>IFERROR(_xlfn.XLOOKUP($B859,'Ownership Metrics'!$A:$A,'Ownership Metrics'!$H:$H),"")</f>
        <v>Mayoritas</v>
      </c>
      <c r="T859" s="27" t="str">
        <f>IFERROR(_xlfn.XLOOKUP($B859,'Ownership Metrics'!$A:$A,'Ownership Metrics'!$I:$I),"")</f>
        <v>Sedang</v>
      </c>
      <c r="U859" s="27">
        <f>IF(COUNTIFS($B$2:$B859,$B859,$D$2:$D859,$D859)=1,1,0)</f>
        <v>1</v>
      </c>
      <c r="V859" s="27">
        <f t="shared" si="40"/>
        <v>4.93</v>
      </c>
      <c r="W859" s="27">
        <f t="shared" si="41"/>
        <v>2</v>
      </c>
      <c r="X859" s="27">
        <f t="shared" si="39"/>
        <v>4.9299999140999997</v>
      </c>
    </row>
    <row r="860" spans="1:24" x14ac:dyDescent="0.25">
      <c r="A860" s="26">
        <v>46265</v>
      </c>
      <c r="B860" s="27" t="s">
        <v>10268</v>
      </c>
      <c r="C860" s="27" t="s">
        <v>1093</v>
      </c>
      <c r="D860" s="27" t="s">
        <v>563</v>
      </c>
      <c r="E860" s="27" t="s">
        <v>83</v>
      </c>
      <c r="F860" s="27" t="s">
        <v>32</v>
      </c>
      <c r="G860" s="27"/>
      <c r="H860" s="27" t="s">
        <v>62</v>
      </c>
      <c r="I860" s="28">
        <v>347613700</v>
      </c>
      <c r="J860" s="28">
        <v>0</v>
      </c>
      <c r="K860" s="28">
        <v>347613700</v>
      </c>
      <c r="L860" s="29">
        <v>2.31</v>
      </c>
      <c r="M860" s="29">
        <f>IFERROR(_xlfn.XLOOKUP($B860,'Ownership Metrics'!$A:$A,'Ownership Metrics'!$B:$B),"")</f>
        <v>26.54</v>
      </c>
      <c r="N860" s="28">
        <f>IFERROR(_xlfn.XLOOKUP($B860,'Ownership Metrics'!$A:$A,'Ownership Metrics'!$C:$C),"")</f>
        <v>2679</v>
      </c>
      <c r="O860" s="29">
        <f>IFERROR(_xlfn.XLOOKUP($B860,'Ownership Metrics'!$A:$A,'Ownership Metrics'!$D:$D),"")</f>
        <v>51.12</v>
      </c>
      <c r="P860" s="29">
        <f>IFERROR(_xlfn.XLOOKUP($B860,'Ownership Metrics'!$A:$A,'Ownership Metrics'!$E:$E),"")</f>
        <v>59.88</v>
      </c>
      <c r="Q860" s="30">
        <f>IFERROR(_xlfn.XLOOKUP($B860,'Ownership Metrics'!$A:$A,'Ownership Metrics'!$F:$F),"")</f>
        <v>10</v>
      </c>
      <c r="R860" s="30">
        <f>IFERROR(_xlfn.XLOOKUP($B860,'Ownership Metrics'!$A:$A,'Ownership Metrics'!$G:$G),"")</f>
        <v>44</v>
      </c>
      <c r="S860" s="27" t="str">
        <f>IFERROR(_xlfn.XLOOKUP($B860,'Ownership Metrics'!$A:$A,'Ownership Metrics'!$H:$H),"")</f>
        <v>Mayoritas</v>
      </c>
      <c r="T860" s="27" t="str">
        <f>IFERROR(_xlfn.XLOOKUP($B860,'Ownership Metrics'!$A:$A,'Ownership Metrics'!$I:$I),"")</f>
        <v>Sedang</v>
      </c>
      <c r="U860" s="27">
        <f>IF(COUNTIFS($B$2:$B860,$B860,$D$2:$D860,$D860)=1,1,0)</f>
        <v>1</v>
      </c>
      <c r="V860" s="27">
        <f t="shared" si="40"/>
        <v>2.31</v>
      </c>
      <c r="W860" s="27">
        <f t="shared" si="41"/>
        <v>4</v>
      </c>
      <c r="X860" s="27">
        <f t="shared" si="39"/>
        <v>2.309999914</v>
      </c>
    </row>
    <row r="861" spans="1:24" x14ac:dyDescent="0.25">
      <c r="A861" s="26">
        <v>46265</v>
      </c>
      <c r="B861" s="27" t="s">
        <v>10268</v>
      </c>
      <c r="C861" s="27" t="s">
        <v>1093</v>
      </c>
      <c r="D861" s="27" t="s">
        <v>1096</v>
      </c>
      <c r="E861" s="27" t="s">
        <v>427</v>
      </c>
      <c r="F861" s="27" t="s">
        <v>32</v>
      </c>
      <c r="G861" s="27"/>
      <c r="H861" s="27" t="s">
        <v>135</v>
      </c>
      <c r="I861" s="28">
        <v>259628048</v>
      </c>
      <c r="J861" s="28">
        <v>0</v>
      </c>
      <c r="K861" s="28">
        <v>259628048</v>
      </c>
      <c r="L861" s="29">
        <v>1.73</v>
      </c>
      <c r="M861" s="29">
        <f>IFERROR(_xlfn.XLOOKUP($B861,'Ownership Metrics'!$A:$A,'Ownership Metrics'!$B:$B),"")</f>
        <v>26.54</v>
      </c>
      <c r="N861" s="28">
        <f>IFERROR(_xlfn.XLOOKUP($B861,'Ownership Metrics'!$A:$A,'Ownership Metrics'!$C:$C),"")</f>
        <v>2679</v>
      </c>
      <c r="O861" s="29">
        <f>IFERROR(_xlfn.XLOOKUP($B861,'Ownership Metrics'!$A:$A,'Ownership Metrics'!$D:$D),"")</f>
        <v>51.12</v>
      </c>
      <c r="P861" s="29">
        <f>IFERROR(_xlfn.XLOOKUP($B861,'Ownership Metrics'!$A:$A,'Ownership Metrics'!$E:$E),"")</f>
        <v>59.88</v>
      </c>
      <c r="Q861" s="30">
        <f>IFERROR(_xlfn.XLOOKUP($B861,'Ownership Metrics'!$A:$A,'Ownership Metrics'!$F:$F),"")</f>
        <v>10</v>
      </c>
      <c r="R861" s="30">
        <f>IFERROR(_xlfn.XLOOKUP($B861,'Ownership Metrics'!$A:$A,'Ownership Metrics'!$G:$G),"")</f>
        <v>44</v>
      </c>
      <c r="S861" s="27" t="str">
        <f>IFERROR(_xlfn.XLOOKUP($B861,'Ownership Metrics'!$A:$A,'Ownership Metrics'!$H:$H),"")</f>
        <v>Mayoritas</v>
      </c>
      <c r="T861" s="27" t="str">
        <f>IFERROR(_xlfn.XLOOKUP($B861,'Ownership Metrics'!$A:$A,'Ownership Metrics'!$I:$I),"")</f>
        <v>Sedang</v>
      </c>
      <c r="U861" s="27">
        <f>IF(COUNTIFS($B$2:$B861,$B861,$D$2:$D861,$D861)=1,1,0)</f>
        <v>1</v>
      </c>
      <c r="V861" s="27">
        <f t="shared" si="40"/>
        <v>1.73</v>
      </c>
      <c r="W861" s="27">
        <f t="shared" si="41"/>
        <v>9</v>
      </c>
      <c r="X861" s="27">
        <f t="shared" si="39"/>
        <v>1.7299999139</v>
      </c>
    </row>
    <row r="862" spans="1:24" x14ac:dyDescent="0.25">
      <c r="A862" s="26">
        <v>46265</v>
      </c>
      <c r="B862" s="27" t="s">
        <v>10268</v>
      </c>
      <c r="C862" s="27" t="s">
        <v>1093</v>
      </c>
      <c r="D862" s="27" t="s">
        <v>403</v>
      </c>
      <c r="E862" s="27" t="s">
        <v>35</v>
      </c>
      <c r="F862" s="27" t="s">
        <v>23</v>
      </c>
      <c r="G862" s="27" t="s">
        <v>36</v>
      </c>
      <c r="H862" s="27" t="s">
        <v>24</v>
      </c>
      <c r="I862" s="28">
        <v>311917100</v>
      </c>
      <c r="J862" s="28">
        <v>0</v>
      </c>
      <c r="K862" s="28">
        <v>311917100</v>
      </c>
      <c r="L862" s="29">
        <v>2.0699999999999998</v>
      </c>
      <c r="M862" s="29">
        <f>IFERROR(_xlfn.XLOOKUP($B862,'Ownership Metrics'!$A:$A,'Ownership Metrics'!$B:$B),"")</f>
        <v>26.54</v>
      </c>
      <c r="N862" s="28">
        <f>IFERROR(_xlfn.XLOOKUP($B862,'Ownership Metrics'!$A:$A,'Ownership Metrics'!$C:$C),"")</f>
        <v>2679</v>
      </c>
      <c r="O862" s="29">
        <f>IFERROR(_xlfn.XLOOKUP($B862,'Ownership Metrics'!$A:$A,'Ownership Metrics'!$D:$D),"")</f>
        <v>51.12</v>
      </c>
      <c r="P862" s="29">
        <f>IFERROR(_xlfn.XLOOKUP($B862,'Ownership Metrics'!$A:$A,'Ownership Metrics'!$E:$E),"")</f>
        <v>59.88</v>
      </c>
      <c r="Q862" s="30">
        <f>IFERROR(_xlfn.XLOOKUP($B862,'Ownership Metrics'!$A:$A,'Ownership Metrics'!$F:$F),"")</f>
        <v>10</v>
      </c>
      <c r="R862" s="30">
        <f>IFERROR(_xlfn.XLOOKUP($B862,'Ownership Metrics'!$A:$A,'Ownership Metrics'!$G:$G),"")</f>
        <v>44</v>
      </c>
      <c r="S862" s="27" t="str">
        <f>IFERROR(_xlfn.XLOOKUP($B862,'Ownership Metrics'!$A:$A,'Ownership Metrics'!$H:$H),"")</f>
        <v>Mayoritas</v>
      </c>
      <c r="T862" s="27" t="str">
        <f>IFERROR(_xlfn.XLOOKUP($B862,'Ownership Metrics'!$A:$A,'Ownership Metrics'!$I:$I),"")</f>
        <v>Sedang</v>
      </c>
      <c r="U862" s="27">
        <f>IF(COUNTIFS($B$2:$B862,$B862,$D$2:$D862,$D862)=1,1,0)</f>
        <v>1</v>
      </c>
      <c r="V862" s="27">
        <f t="shared" si="40"/>
        <v>2.0699999999999998</v>
      </c>
      <c r="W862" s="27">
        <f t="shared" si="41"/>
        <v>6</v>
      </c>
      <c r="X862" s="27">
        <f t="shared" si="39"/>
        <v>2.0699999137999998</v>
      </c>
    </row>
    <row r="863" spans="1:24" x14ac:dyDescent="0.25">
      <c r="A863" s="26">
        <v>46265</v>
      </c>
      <c r="B863" s="27" t="s">
        <v>10268</v>
      </c>
      <c r="C863" s="27" t="s">
        <v>1093</v>
      </c>
      <c r="D863" s="27" t="s">
        <v>1097</v>
      </c>
      <c r="E863" s="27" t="s">
        <v>35</v>
      </c>
      <c r="F863" s="27" t="s">
        <v>23</v>
      </c>
      <c r="G863" s="27" t="s">
        <v>36</v>
      </c>
      <c r="H863" s="27" t="s">
        <v>24</v>
      </c>
      <c r="I863" s="28">
        <v>297649380</v>
      </c>
      <c r="J863" s="28">
        <v>0</v>
      </c>
      <c r="K863" s="28">
        <v>297649380</v>
      </c>
      <c r="L863" s="29">
        <v>1.98</v>
      </c>
      <c r="M863" s="29">
        <f>IFERROR(_xlfn.XLOOKUP($B863,'Ownership Metrics'!$A:$A,'Ownership Metrics'!$B:$B),"")</f>
        <v>26.54</v>
      </c>
      <c r="N863" s="28">
        <f>IFERROR(_xlfn.XLOOKUP($B863,'Ownership Metrics'!$A:$A,'Ownership Metrics'!$C:$C),"")</f>
        <v>2679</v>
      </c>
      <c r="O863" s="29">
        <f>IFERROR(_xlfn.XLOOKUP($B863,'Ownership Metrics'!$A:$A,'Ownership Metrics'!$D:$D),"")</f>
        <v>51.12</v>
      </c>
      <c r="P863" s="29">
        <f>IFERROR(_xlfn.XLOOKUP($B863,'Ownership Metrics'!$A:$A,'Ownership Metrics'!$E:$E),"")</f>
        <v>59.88</v>
      </c>
      <c r="Q863" s="30">
        <f>IFERROR(_xlfn.XLOOKUP($B863,'Ownership Metrics'!$A:$A,'Ownership Metrics'!$F:$F),"")</f>
        <v>10</v>
      </c>
      <c r="R863" s="30">
        <f>IFERROR(_xlfn.XLOOKUP($B863,'Ownership Metrics'!$A:$A,'Ownership Metrics'!$G:$G),"")</f>
        <v>44</v>
      </c>
      <c r="S863" s="27" t="str">
        <f>IFERROR(_xlfn.XLOOKUP($B863,'Ownership Metrics'!$A:$A,'Ownership Metrics'!$H:$H),"")</f>
        <v>Mayoritas</v>
      </c>
      <c r="T863" s="27" t="str">
        <f>IFERROR(_xlfn.XLOOKUP($B863,'Ownership Metrics'!$A:$A,'Ownership Metrics'!$I:$I),"")</f>
        <v>Sedang</v>
      </c>
      <c r="U863" s="27">
        <f>IF(COUNTIFS($B$2:$B863,$B863,$D$2:$D863,$D863)=1,1,0)</f>
        <v>1</v>
      </c>
      <c r="V863" s="27">
        <f t="shared" si="40"/>
        <v>1.98</v>
      </c>
      <c r="W863" s="27">
        <f t="shared" si="41"/>
        <v>7</v>
      </c>
      <c r="X863" s="27">
        <f t="shared" si="39"/>
        <v>1.9799999136999999</v>
      </c>
    </row>
    <row r="864" spans="1:24" x14ac:dyDescent="0.25">
      <c r="A864" s="26">
        <v>46265</v>
      </c>
      <c r="B864" s="27" t="s">
        <v>10268</v>
      </c>
      <c r="C864" s="27" t="s">
        <v>1093</v>
      </c>
      <c r="D864" s="27" t="s">
        <v>1098</v>
      </c>
      <c r="E864" s="27" t="s">
        <v>35</v>
      </c>
      <c r="F864" s="27" t="s">
        <v>23</v>
      </c>
      <c r="G864" s="27" t="s">
        <v>36</v>
      </c>
      <c r="H864" s="27" t="s">
        <v>24</v>
      </c>
      <c r="I864" s="28">
        <v>312629860</v>
      </c>
      <c r="J864" s="28">
        <v>113360</v>
      </c>
      <c r="K864" s="28">
        <v>312743220</v>
      </c>
      <c r="L864" s="29">
        <v>2.08</v>
      </c>
      <c r="M864" s="29">
        <f>IFERROR(_xlfn.XLOOKUP($B864,'Ownership Metrics'!$A:$A,'Ownership Metrics'!$B:$B),"")</f>
        <v>26.54</v>
      </c>
      <c r="N864" s="28">
        <f>IFERROR(_xlfn.XLOOKUP($B864,'Ownership Metrics'!$A:$A,'Ownership Metrics'!$C:$C),"")</f>
        <v>2679</v>
      </c>
      <c r="O864" s="29">
        <f>IFERROR(_xlfn.XLOOKUP($B864,'Ownership Metrics'!$A:$A,'Ownership Metrics'!$D:$D),"")</f>
        <v>51.12</v>
      </c>
      <c r="P864" s="29">
        <f>IFERROR(_xlfn.XLOOKUP($B864,'Ownership Metrics'!$A:$A,'Ownership Metrics'!$E:$E),"")</f>
        <v>59.88</v>
      </c>
      <c r="Q864" s="30">
        <f>IFERROR(_xlfn.XLOOKUP($B864,'Ownership Metrics'!$A:$A,'Ownership Metrics'!$F:$F),"")</f>
        <v>10</v>
      </c>
      <c r="R864" s="30">
        <f>IFERROR(_xlfn.XLOOKUP($B864,'Ownership Metrics'!$A:$A,'Ownership Metrics'!$G:$G),"")</f>
        <v>44</v>
      </c>
      <c r="S864" s="27" t="str">
        <f>IFERROR(_xlfn.XLOOKUP($B864,'Ownership Metrics'!$A:$A,'Ownership Metrics'!$H:$H),"")</f>
        <v>Mayoritas</v>
      </c>
      <c r="T864" s="27" t="str">
        <f>IFERROR(_xlfn.XLOOKUP($B864,'Ownership Metrics'!$A:$A,'Ownership Metrics'!$I:$I),"")</f>
        <v>Sedang</v>
      </c>
      <c r="U864" s="27">
        <f>IF(COUNTIFS($B$2:$B864,$B864,$D$2:$D864,$D864)=1,1,0)</f>
        <v>1</v>
      </c>
      <c r="V864" s="27">
        <f t="shared" si="40"/>
        <v>2.08</v>
      </c>
      <c r="W864" s="27">
        <f t="shared" si="41"/>
        <v>5</v>
      </c>
      <c r="X864" s="27">
        <f t="shared" si="39"/>
        <v>2.0799999136</v>
      </c>
    </row>
    <row r="865" spans="1:24" x14ac:dyDescent="0.25">
      <c r="A865" s="26">
        <v>46265</v>
      </c>
      <c r="B865" s="27" t="s">
        <v>10268</v>
      </c>
      <c r="C865" s="27" t="s">
        <v>1093</v>
      </c>
      <c r="D865" s="27" t="s">
        <v>753</v>
      </c>
      <c r="E865" s="27" t="s">
        <v>44</v>
      </c>
      <c r="F865" s="27" t="s">
        <v>23</v>
      </c>
      <c r="G865" s="27"/>
      <c r="H865" s="27" t="s">
        <v>24</v>
      </c>
      <c r="I865" s="28">
        <v>222102600</v>
      </c>
      <c r="J865" s="28">
        <v>0</v>
      </c>
      <c r="K865" s="28">
        <v>222102600</v>
      </c>
      <c r="L865" s="29">
        <v>1.48</v>
      </c>
      <c r="M865" s="29">
        <f>IFERROR(_xlfn.XLOOKUP($B865,'Ownership Metrics'!$A:$A,'Ownership Metrics'!$B:$B),"")</f>
        <v>26.54</v>
      </c>
      <c r="N865" s="28">
        <f>IFERROR(_xlfn.XLOOKUP($B865,'Ownership Metrics'!$A:$A,'Ownership Metrics'!$C:$C),"")</f>
        <v>2679</v>
      </c>
      <c r="O865" s="29">
        <f>IFERROR(_xlfn.XLOOKUP($B865,'Ownership Metrics'!$A:$A,'Ownership Metrics'!$D:$D),"")</f>
        <v>51.12</v>
      </c>
      <c r="P865" s="29">
        <f>IFERROR(_xlfn.XLOOKUP($B865,'Ownership Metrics'!$A:$A,'Ownership Metrics'!$E:$E),"")</f>
        <v>59.88</v>
      </c>
      <c r="Q865" s="30">
        <f>IFERROR(_xlfn.XLOOKUP($B865,'Ownership Metrics'!$A:$A,'Ownership Metrics'!$F:$F),"")</f>
        <v>10</v>
      </c>
      <c r="R865" s="30">
        <f>IFERROR(_xlfn.XLOOKUP($B865,'Ownership Metrics'!$A:$A,'Ownership Metrics'!$G:$G),"")</f>
        <v>44</v>
      </c>
      <c r="S865" s="27" t="str">
        <f>IFERROR(_xlfn.XLOOKUP($B865,'Ownership Metrics'!$A:$A,'Ownership Metrics'!$H:$H),"")</f>
        <v>Mayoritas</v>
      </c>
      <c r="T865" s="27" t="str">
        <f>IFERROR(_xlfn.XLOOKUP($B865,'Ownership Metrics'!$A:$A,'Ownership Metrics'!$I:$I),"")</f>
        <v>Sedang</v>
      </c>
      <c r="U865" s="27">
        <f>IF(COUNTIFS($B$2:$B865,$B865,$D$2:$D865,$D865)=1,1,0)</f>
        <v>1</v>
      </c>
      <c r="V865" s="27">
        <f t="shared" si="40"/>
        <v>1.48</v>
      </c>
      <c r="W865" s="27">
        <f t="shared" si="41"/>
        <v>10</v>
      </c>
      <c r="X865" s="27">
        <f t="shared" si="39"/>
        <v>1.4799999134999999</v>
      </c>
    </row>
    <row r="866" spans="1:24" x14ac:dyDescent="0.25">
      <c r="A866" s="26">
        <v>46265</v>
      </c>
      <c r="B866" s="27" t="s">
        <v>10268</v>
      </c>
      <c r="C866" s="27" t="s">
        <v>1093</v>
      </c>
      <c r="D866" s="27" t="s">
        <v>1099</v>
      </c>
      <c r="E866" s="27" t="s">
        <v>427</v>
      </c>
      <c r="F866" s="27" t="s">
        <v>32</v>
      </c>
      <c r="G866" s="27"/>
      <c r="H866" s="27" t="s">
        <v>62</v>
      </c>
      <c r="I866" s="28">
        <v>575803200</v>
      </c>
      <c r="J866" s="28">
        <v>0</v>
      </c>
      <c r="K866" s="28">
        <v>575803200</v>
      </c>
      <c r="L866" s="29">
        <v>3.83</v>
      </c>
      <c r="M866" s="29">
        <f>IFERROR(_xlfn.XLOOKUP($B866,'Ownership Metrics'!$A:$A,'Ownership Metrics'!$B:$B),"")</f>
        <v>26.54</v>
      </c>
      <c r="N866" s="28">
        <f>IFERROR(_xlfn.XLOOKUP($B866,'Ownership Metrics'!$A:$A,'Ownership Metrics'!$C:$C),"")</f>
        <v>2679</v>
      </c>
      <c r="O866" s="29">
        <f>IFERROR(_xlfn.XLOOKUP($B866,'Ownership Metrics'!$A:$A,'Ownership Metrics'!$D:$D),"")</f>
        <v>51.12</v>
      </c>
      <c r="P866" s="29">
        <f>IFERROR(_xlfn.XLOOKUP($B866,'Ownership Metrics'!$A:$A,'Ownership Metrics'!$E:$E),"")</f>
        <v>59.88</v>
      </c>
      <c r="Q866" s="30">
        <f>IFERROR(_xlfn.XLOOKUP($B866,'Ownership Metrics'!$A:$A,'Ownership Metrics'!$F:$F),"")</f>
        <v>10</v>
      </c>
      <c r="R866" s="30">
        <f>IFERROR(_xlfn.XLOOKUP($B866,'Ownership Metrics'!$A:$A,'Ownership Metrics'!$G:$G),"")</f>
        <v>44</v>
      </c>
      <c r="S866" s="27" t="str">
        <f>IFERROR(_xlfn.XLOOKUP($B866,'Ownership Metrics'!$A:$A,'Ownership Metrics'!$H:$H),"")</f>
        <v>Mayoritas</v>
      </c>
      <c r="T866" s="27" t="str">
        <f>IFERROR(_xlfn.XLOOKUP($B866,'Ownership Metrics'!$A:$A,'Ownership Metrics'!$I:$I),"")</f>
        <v>Sedang</v>
      </c>
      <c r="U866" s="27">
        <f>IF(COUNTIFS($B$2:$B866,$B866,$D$2:$D866,$D866)=1,1,0)</f>
        <v>1</v>
      </c>
      <c r="V866" s="27">
        <f t="shared" si="40"/>
        <v>3.83</v>
      </c>
      <c r="W866" s="27">
        <f t="shared" si="41"/>
        <v>3</v>
      </c>
      <c r="X866" s="27">
        <f t="shared" si="39"/>
        <v>3.8299999134</v>
      </c>
    </row>
    <row r="867" spans="1:24" x14ac:dyDescent="0.25">
      <c r="A867" s="26">
        <v>46265</v>
      </c>
      <c r="B867" s="27" t="s">
        <v>10268</v>
      </c>
      <c r="C867" s="27" t="s">
        <v>1093</v>
      </c>
      <c r="D867" s="27" t="s">
        <v>1100</v>
      </c>
      <c r="E867" s="27" t="s">
        <v>22</v>
      </c>
      <c r="F867" s="27" t="s">
        <v>32</v>
      </c>
      <c r="G867" s="27"/>
      <c r="H867" s="27" t="s">
        <v>569</v>
      </c>
      <c r="I867" s="28">
        <v>7688125938</v>
      </c>
      <c r="J867" s="28">
        <v>0</v>
      </c>
      <c r="K867" s="28">
        <v>7688125938</v>
      </c>
      <c r="L867" s="29">
        <v>51.12</v>
      </c>
      <c r="M867" s="29">
        <f>IFERROR(_xlfn.XLOOKUP($B867,'Ownership Metrics'!$A:$A,'Ownership Metrics'!$B:$B),"")</f>
        <v>26.54</v>
      </c>
      <c r="N867" s="28">
        <f>IFERROR(_xlfn.XLOOKUP($B867,'Ownership Metrics'!$A:$A,'Ownership Metrics'!$C:$C),"")</f>
        <v>2679</v>
      </c>
      <c r="O867" s="29">
        <f>IFERROR(_xlfn.XLOOKUP($B867,'Ownership Metrics'!$A:$A,'Ownership Metrics'!$D:$D),"")</f>
        <v>51.12</v>
      </c>
      <c r="P867" s="29">
        <f>IFERROR(_xlfn.XLOOKUP($B867,'Ownership Metrics'!$A:$A,'Ownership Metrics'!$E:$E),"")</f>
        <v>59.88</v>
      </c>
      <c r="Q867" s="30">
        <f>IFERROR(_xlfn.XLOOKUP($B867,'Ownership Metrics'!$A:$A,'Ownership Metrics'!$F:$F),"")</f>
        <v>10</v>
      </c>
      <c r="R867" s="30">
        <f>IFERROR(_xlfn.XLOOKUP($B867,'Ownership Metrics'!$A:$A,'Ownership Metrics'!$G:$G),"")</f>
        <v>44</v>
      </c>
      <c r="S867" s="27" t="str">
        <f>IFERROR(_xlfn.XLOOKUP($B867,'Ownership Metrics'!$A:$A,'Ownership Metrics'!$H:$H),"")</f>
        <v>Mayoritas</v>
      </c>
      <c r="T867" s="27" t="str">
        <f>IFERROR(_xlfn.XLOOKUP($B867,'Ownership Metrics'!$A:$A,'Ownership Metrics'!$I:$I),"")</f>
        <v>Sedang</v>
      </c>
      <c r="U867" s="27">
        <f>IF(COUNTIFS($B$2:$B867,$B867,$D$2:$D867,$D867)=1,1,0)</f>
        <v>1</v>
      </c>
      <c r="V867" s="27">
        <f t="shared" si="40"/>
        <v>51.12</v>
      </c>
      <c r="W867" s="27">
        <f t="shared" si="41"/>
        <v>1</v>
      </c>
      <c r="X867" s="27">
        <f t="shared" si="39"/>
        <v>51.119999913299999</v>
      </c>
    </row>
    <row r="868" spans="1:24" x14ac:dyDescent="0.25">
      <c r="A868" s="26">
        <v>46265</v>
      </c>
      <c r="B868" s="27" t="s">
        <v>10269</v>
      </c>
      <c r="C868" s="27" t="s">
        <v>1102</v>
      </c>
      <c r="D868" s="27" t="s">
        <v>611</v>
      </c>
      <c r="E868" s="27" t="s">
        <v>83</v>
      </c>
      <c r="F868" s="27" t="s">
        <v>23</v>
      </c>
      <c r="G868" s="27"/>
      <c r="H868" s="27" t="s">
        <v>24</v>
      </c>
      <c r="I868" s="28">
        <v>0</v>
      </c>
      <c r="J868" s="28">
        <v>8036410000</v>
      </c>
      <c r="K868" s="28">
        <v>8036410000</v>
      </c>
      <c r="L868" s="29">
        <v>33.53</v>
      </c>
      <c r="M868" s="29">
        <f>IFERROR(_xlfn.XLOOKUP($B868,'Ownership Metrics'!$A:$A,'Ownership Metrics'!$B:$B),"")</f>
        <v>9.66</v>
      </c>
      <c r="N868" s="28">
        <f>IFERROR(_xlfn.XLOOKUP($B868,'Ownership Metrics'!$A:$A,'Ownership Metrics'!$C:$C),"")</f>
        <v>1811</v>
      </c>
      <c r="O868" s="29">
        <f>IFERROR(_xlfn.XLOOKUP($B868,'Ownership Metrics'!$A:$A,'Ownership Metrics'!$D:$D),"")</f>
        <v>33.53</v>
      </c>
      <c r="P868" s="29">
        <f>IFERROR(_xlfn.XLOOKUP($B868,'Ownership Metrics'!$A:$A,'Ownership Metrics'!$E:$E),"")</f>
        <v>63.25</v>
      </c>
      <c r="Q868" s="30">
        <f>IFERROR(_xlfn.XLOOKUP($B868,'Ownership Metrics'!$A:$A,'Ownership Metrics'!$F:$F),"")</f>
        <v>14</v>
      </c>
      <c r="R868" s="30">
        <f>IFERROR(_xlfn.XLOOKUP($B868,'Ownership Metrics'!$A:$A,'Ownership Metrics'!$G:$G),"")</f>
        <v>37</v>
      </c>
      <c r="S868" s="27" t="str">
        <f>IFERROR(_xlfn.XLOOKUP($B868,'Ownership Metrics'!$A:$A,'Ownership Metrics'!$H:$H),"")</f>
        <v>Oligopoli</v>
      </c>
      <c r="T868" s="27" t="str">
        <f>IFERROR(_xlfn.XLOOKUP($B868,'Ownership Metrics'!$A:$A,'Ownership Metrics'!$I:$I),"")</f>
        <v>Sedang</v>
      </c>
      <c r="U868" s="27">
        <f>IF(COUNTIFS($B$2:$B868,$B868,$D$2:$D868,$D868)=1,1,0)</f>
        <v>1</v>
      </c>
      <c r="V868" s="27">
        <f t="shared" si="40"/>
        <v>33.53</v>
      </c>
      <c r="W868" s="27">
        <f t="shared" si="41"/>
        <v>1</v>
      </c>
      <c r="X868" s="27">
        <f t="shared" si="39"/>
        <v>33.529999913200001</v>
      </c>
    </row>
    <row r="869" spans="1:24" x14ac:dyDescent="0.25">
      <c r="A869" s="26">
        <v>46265</v>
      </c>
      <c r="B869" s="27" t="s">
        <v>10269</v>
      </c>
      <c r="C869" s="27" t="s">
        <v>1102</v>
      </c>
      <c r="D869" s="27" t="s">
        <v>1103</v>
      </c>
      <c r="E869" s="27" t="s">
        <v>22</v>
      </c>
      <c r="F869" s="27" t="s">
        <v>23</v>
      </c>
      <c r="G869" s="27"/>
      <c r="H869" s="27" t="s">
        <v>24</v>
      </c>
      <c r="I869" s="28">
        <v>1000000000</v>
      </c>
      <c r="J869" s="28">
        <v>0</v>
      </c>
      <c r="K869" s="28">
        <v>1000000000</v>
      </c>
      <c r="L869" s="29">
        <v>4.17</v>
      </c>
      <c r="M869" s="29">
        <f>IFERROR(_xlfn.XLOOKUP($B869,'Ownership Metrics'!$A:$A,'Ownership Metrics'!$B:$B),"")</f>
        <v>9.66</v>
      </c>
      <c r="N869" s="28">
        <f>IFERROR(_xlfn.XLOOKUP($B869,'Ownership Metrics'!$A:$A,'Ownership Metrics'!$C:$C),"")</f>
        <v>1811</v>
      </c>
      <c r="O869" s="29">
        <f>IFERROR(_xlfn.XLOOKUP($B869,'Ownership Metrics'!$A:$A,'Ownership Metrics'!$D:$D),"")</f>
        <v>33.53</v>
      </c>
      <c r="P869" s="29">
        <f>IFERROR(_xlfn.XLOOKUP($B869,'Ownership Metrics'!$A:$A,'Ownership Metrics'!$E:$E),"")</f>
        <v>63.25</v>
      </c>
      <c r="Q869" s="30">
        <f>IFERROR(_xlfn.XLOOKUP($B869,'Ownership Metrics'!$A:$A,'Ownership Metrics'!$F:$F),"")</f>
        <v>14</v>
      </c>
      <c r="R869" s="30">
        <f>IFERROR(_xlfn.XLOOKUP($B869,'Ownership Metrics'!$A:$A,'Ownership Metrics'!$G:$G),"")</f>
        <v>37</v>
      </c>
      <c r="S869" s="27" t="str">
        <f>IFERROR(_xlfn.XLOOKUP($B869,'Ownership Metrics'!$A:$A,'Ownership Metrics'!$H:$H),"")</f>
        <v>Oligopoli</v>
      </c>
      <c r="T869" s="27" t="str">
        <f>IFERROR(_xlfn.XLOOKUP($B869,'Ownership Metrics'!$A:$A,'Ownership Metrics'!$I:$I),"")</f>
        <v>Sedang</v>
      </c>
      <c r="U869" s="27">
        <f>IF(COUNTIFS($B$2:$B869,$B869,$D$2:$D869,$D869)=1,1,0)</f>
        <v>1</v>
      </c>
      <c r="V869" s="27">
        <f t="shared" si="40"/>
        <v>4.17</v>
      </c>
      <c r="W869" s="27">
        <f t="shared" si="41"/>
        <v>5</v>
      </c>
      <c r="X869" s="27">
        <f t="shared" si="39"/>
        <v>4.1699999130999998</v>
      </c>
    </row>
    <row r="870" spans="1:24" x14ac:dyDescent="0.25">
      <c r="A870" s="26">
        <v>46265</v>
      </c>
      <c r="B870" s="27" t="s">
        <v>10269</v>
      </c>
      <c r="C870" s="27" t="s">
        <v>1102</v>
      </c>
      <c r="D870" s="27" t="s">
        <v>1104</v>
      </c>
      <c r="E870" s="27" t="s">
        <v>22</v>
      </c>
      <c r="F870" s="27" t="s">
        <v>23</v>
      </c>
      <c r="G870" s="27"/>
      <c r="H870" s="27" t="s">
        <v>24</v>
      </c>
      <c r="I870" s="28">
        <v>239710000</v>
      </c>
      <c r="J870" s="28">
        <v>0</v>
      </c>
      <c r="K870" s="28">
        <v>239710000</v>
      </c>
      <c r="L870" s="29">
        <v>1</v>
      </c>
      <c r="M870" s="29">
        <f>IFERROR(_xlfn.XLOOKUP($B870,'Ownership Metrics'!$A:$A,'Ownership Metrics'!$B:$B),"")</f>
        <v>9.66</v>
      </c>
      <c r="N870" s="28">
        <f>IFERROR(_xlfn.XLOOKUP($B870,'Ownership Metrics'!$A:$A,'Ownership Metrics'!$C:$C),"")</f>
        <v>1811</v>
      </c>
      <c r="O870" s="29">
        <f>IFERROR(_xlfn.XLOOKUP($B870,'Ownership Metrics'!$A:$A,'Ownership Metrics'!$D:$D),"")</f>
        <v>33.53</v>
      </c>
      <c r="P870" s="29">
        <f>IFERROR(_xlfn.XLOOKUP($B870,'Ownership Metrics'!$A:$A,'Ownership Metrics'!$E:$E),"")</f>
        <v>63.25</v>
      </c>
      <c r="Q870" s="30">
        <f>IFERROR(_xlfn.XLOOKUP($B870,'Ownership Metrics'!$A:$A,'Ownership Metrics'!$F:$F),"")</f>
        <v>14</v>
      </c>
      <c r="R870" s="30">
        <f>IFERROR(_xlfn.XLOOKUP($B870,'Ownership Metrics'!$A:$A,'Ownership Metrics'!$G:$G),"")</f>
        <v>37</v>
      </c>
      <c r="S870" s="27" t="str">
        <f>IFERROR(_xlfn.XLOOKUP($B870,'Ownership Metrics'!$A:$A,'Ownership Metrics'!$H:$H),"")</f>
        <v>Oligopoli</v>
      </c>
      <c r="T870" s="27" t="str">
        <f>IFERROR(_xlfn.XLOOKUP($B870,'Ownership Metrics'!$A:$A,'Ownership Metrics'!$I:$I),"")</f>
        <v>Sedang</v>
      </c>
      <c r="U870" s="27">
        <f>IF(COUNTIFS($B$2:$B870,$B870,$D$2:$D870,$D870)=1,1,0)</f>
        <v>1</v>
      </c>
      <c r="V870" s="27">
        <f t="shared" si="40"/>
        <v>1</v>
      </c>
      <c r="W870" s="27">
        <f t="shared" si="41"/>
        <v>14</v>
      </c>
      <c r="X870" s="27">
        <f t="shared" si="39"/>
        <v>0.99999991300000002</v>
      </c>
    </row>
    <row r="871" spans="1:24" x14ac:dyDescent="0.25">
      <c r="A871" s="26">
        <v>46265</v>
      </c>
      <c r="B871" s="27" t="s">
        <v>10269</v>
      </c>
      <c r="C871" s="27" t="s">
        <v>1102</v>
      </c>
      <c r="D871" s="27" t="s">
        <v>613</v>
      </c>
      <c r="E871" s="27" t="s">
        <v>83</v>
      </c>
      <c r="F871" s="27" t="s">
        <v>23</v>
      </c>
      <c r="G871" s="27"/>
      <c r="H871" s="27" t="s">
        <v>24</v>
      </c>
      <c r="I871" s="28">
        <v>788500000</v>
      </c>
      <c r="J871" s="28">
        <v>0</v>
      </c>
      <c r="K871" s="28">
        <v>788500000</v>
      </c>
      <c r="L871" s="29">
        <v>3.29</v>
      </c>
      <c r="M871" s="29">
        <f>IFERROR(_xlfn.XLOOKUP($B871,'Ownership Metrics'!$A:$A,'Ownership Metrics'!$B:$B),"")</f>
        <v>9.66</v>
      </c>
      <c r="N871" s="28">
        <f>IFERROR(_xlfn.XLOOKUP($B871,'Ownership Metrics'!$A:$A,'Ownership Metrics'!$C:$C),"")</f>
        <v>1811</v>
      </c>
      <c r="O871" s="29">
        <f>IFERROR(_xlfn.XLOOKUP($B871,'Ownership Metrics'!$A:$A,'Ownership Metrics'!$D:$D),"")</f>
        <v>33.53</v>
      </c>
      <c r="P871" s="29">
        <f>IFERROR(_xlfn.XLOOKUP($B871,'Ownership Metrics'!$A:$A,'Ownership Metrics'!$E:$E),"")</f>
        <v>63.25</v>
      </c>
      <c r="Q871" s="30">
        <f>IFERROR(_xlfn.XLOOKUP($B871,'Ownership Metrics'!$A:$A,'Ownership Metrics'!$F:$F),"")</f>
        <v>14</v>
      </c>
      <c r="R871" s="30">
        <f>IFERROR(_xlfn.XLOOKUP($B871,'Ownership Metrics'!$A:$A,'Ownership Metrics'!$G:$G),"")</f>
        <v>37</v>
      </c>
      <c r="S871" s="27" t="str">
        <f>IFERROR(_xlfn.XLOOKUP($B871,'Ownership Metrics'!$A:$A,'Ownership Metrics'!$H:$H),"")</f>
        <v>Oligopoli</v>
      </c>
      <c r="T871" s="27" t="str">
        <f>IFERROR(_xlfn.XLOOKUP($B871,'Ownership Metrics'!$A:$A,'Ownership Metrics'!$I:$I),"")</f>
        <v>Sedang</v>
      </c>
      <c r="U871" s="27">
        <f>IF(COUNTIFS($B$2:$B871,$B871,$D$2:$D871,$D871)=1,1,0)</f>
        <v>1</v>
      </c>
      <c r="V871" s="27">
        <f t="shared" si="40"/>
        <v>3.29</v>
      </c>
      <c r="W871" s="27">
        <f t="shared" si="41"/>
        <v>7</v>
      </c>
      <c r="X871" s="27">
        <f t="shared" si="39"/>
        <v>3.2899999128999999</v>
      </c>
    </row>
    <row r="872" spans="1:24" x14ac:dyDescent="0.25">
      <c r="A872" s="26">
        <v>46265</v>
      </c>
      <c r="B872" s="27" t="s">
        <v>10269</v>
      </c>
      <c r="C872" s="27" t="s">
        <v>1102</v>
      </c>
      <c r="D872" s="27" t="s">
        <v>120</v>
      </c>
      <c r="E872" s="27" t="s">
        <v>22</v>
      </c>
      <c r="F872" s="27" t="s">
        <v>23</v>
      </c>
      <c r="G872" s="27"/>
      <c r="H872" s="27" t="s">
        <v>24</v>
      </c>
      <c r="I872" s="28">
        <v>791165068</v>
      </c>
      <c r="J872" s="28">
        <v>0</v>
      </c>
      <c r="K872" s="28">
        <v>791165068</v>
      </c>
      <c r="L872" s="29">
        <v>3.3</v>
      </c>
      <c r="M872" s="29">
        <f>IFERROR(_xlfn.XLOOKUP($B872,'Ownership Metrics'!$A:$A,'Ownership Metrics'!$B:$B),"")</f>
        <v>9.66</v>
      </c>
      <c r="N872" s="28">
        <f>IFERROR(_xlfn.XLOOKUP($B872,'Ownership Metrics'!$A:$A,'Ownership Metrics'!$C:$C),"")</f>
        <v>1811</v>
      </c>
      <c r="O872" s="29">
        <f>IFERROR(_xlfn.XLOOKUP($B872,'Ownership Metrics'!$A:$A,'Ownership Metrics'!$D:$D),"")</f>
        <v>33.53</v>
      </c>
      <c r="P872" s="29">
        <f>IFERROR(_xlfn.XLOOKUP($B872,'Ownership Metrics'!$A:$A,'Ownership Metrics'!$E:$E),"")</f>
        <v>63.25</v>
      </c>
      <c r="Q872" s="30">
        <f>IFERROR(_xlfn.XLOOKUP($B872,'Ownership Metrics'!$A:$A,'Ownership Metrics'!$F:$F),"")</f>
        <v>14</v>
      </c>
      <c r="R872" s="30">
        <f>IFERROR(_xlfn.XLOOKUP($B872,'Ownership Metrics'!$A:$A,'Ownership Metrics'!$G:$G),"")</f>
        <v>37</v>
      </c>
      <c r="S872" s="27" t="str">
        <f>IFERROR(_xlfn.XLOOKUP($B872,'Ownership Metrics'!$A:$A,'Ownership Metrics'!$H:$H),"")</f>
        <v>Oligopoli</v>
      </c>
      <c r="T872" s="27" t="str">
        <f>IFERROR(_xlfn.XLOOKUP($B872,'Ownership Metrics'!$A:$A,'Ownership Metrics'!$I:$I),"")</f>
        <v>Sedang</v>
      </c>
      <c r="U872" s="27">
        <f>IF(COUNTIFS($B$2:$B872,$B872,$D$2:$D872,$D872)=1,1,0)</f>
        <v>1</v>
      </c>
      <c r="V872" s="27">
        <f t="shared" si="40"/>
        <v>3.3</v>
      </c>
      <c r="W872" s="27">
        <f t="shared" si="41"/>
        <v>6</v>
      </c>
      <c r="X872" s="27">
        <f t="shared" si="39"/>
        <v>3.2999999127999997</v>
      </c>
    </row>
    <row r="873" spans="1:24" x14ac:dyDescent="0.25">
      <c r="A873" s="26">
        <v>46265</v>
      </c>
      <c r="B873" s="27" t="s">
        <v>10269</v>
      </c>
      <c r="C873" s="27" t="s">
        <v>1102</v>
      </c>
      <c r="D873" s="27" t="s">
        <v>1105</v>
      </c>
      <c r="E873" s="27" t="s">
        <v>22</v>
      </c>
      <c r="F873" s="27" t="s">
        <v>23</v>
      </c>
      <c r="G873" s="27"/>
      <c r="H873" s="27" t="s">
        <v>24</v>
      </c>
      <c r="I873" s="28">
        <v>666280000</v>
      </c>
      <c r="J873" s="28">
        <v>0</v>
      </c>
      <c r="K873" s="28">
        <v>666280000</v>
      </c>
      <c r="L873" s="29">
        <v>2.78</v>
      </c>
      <c r="M873" s="29">
        <f>IFERROR(_xlfn.XLOOKUP($B873,'Ownership Metrics'!$A:$A,'Ownership Metrics'!$B:$B),"")</f>
        <v>9.66</v>
      </c>
      <c r="N873" s="28">
        <f>IFERROR(_xlfn.XLOOKUP($B873,'Ownership Metrics'!$A:$A,'Ownership Metrics'!$C:$C),"")</f>
        <v>1811</v>
      </c>
      <c r="O873" s="29">
        <f>IFERROR(_xlfn.XLOOKUP($B873,'Ownership Metrics'!$A:$A,'Ownership Metrics'!$D:$D),"")</f>
        <v>33.53</v>
      </c>
      <c r="P873" s="29">
        <f>IFERROR(_xlfn.XLOOKUP($B873,'Ownership Metrics'!$A:$A,'Ownership Metrics'!$E:$E),"")</f>
        <v>63.25</v>
      </c>
      <c r="Q873" s="30">
        <f>IFERROR(_xlfn.XLOOKUP($B873,'Ownership Metrics'!$A:$A,'Ownership Metrics'!$F:$F),"")</f>
        <v>14</v>
      </c>
      <c r="R873" s="30">
        <f>IFERROR(_xlfn.XLOOKUP($B873,'Ownership Metrics'!$A:$A,'Ownership Metrics'!$G:$G),"")</f>
        <v>37</v>
      </c>
      <c r="S873" s="27" t="str">
        <f>IFERROR(_xlfn.XLOOKUP($B873,'Ownership Metrics'!$A:$A,'Ownership Metrics'!$H:$H),"")</f>
        <v>Oligopoli</v>
      </c>
      <c r="T873" s="27" t="str">
        <f>IFERROR(_xlfn.XLOOKUP($B873,'Ownership Metrics'!$A:$A,'Ownership Metrics'!$I:$I),"")</f>
        <v>Sedang</v>
      </c>
      <c r="U873" s="27">
        <f>IF(COUNTIFS($B$2:$B873,$B873,$D$2:$D873,$D873)=1,1,0)</f>
        <v>1</v>
      </c>
      <c r="V873" s="27">
        <f t="shared" si="40"/>
        <v>2.78</v>
      </c>
      <c r="W873" s="27">
        <f t="shared" si="41"/>
        <v>8</v>
      </c>
      <c r="X873" s="27">
        <f t="shared" si="39"/>
        <v>2.7799999126999997</v>
      </c>
    </row>
    <row r="874" spans="1:24" x14ac:dyDescent="0.25">
      <c r="A874" s="26">
        <v>46265</v>
      </c>
      <c r="B874" s="27" t="s">
        <v>10269</v>
      </c>
      <c r="C874" s="27" t="s">
        <v>1102</v>
      </c>
      <c r="D874" s="27" t="s">
        <v>1106</v>
      </c>
      <c r="E874" s="27" t="s">
        <v>22</v>
      </c>
      <c r="F874" s="27" t="s">
        <v>23</v>
      </c>
      <c r="G874" s="27"/>
      <c r="H874" s="27" t="s">
        <v>24</v>
      </c>
      <c r="I874" s="28">
        <v>1028531000</v>
      </c>
      <c r="J874" s="28">
        <v>0</v>
      </c>
      <c r="K874" s="28">
        <v>1028531000</v>
      </c>
      <c r="L874" s="29">
        <v>4.29</v>
      </c>
      <c r="M874" s="29">
        <f>IFERROR(_xlfn.XLOOKUP($B874,'Ownership Metrics'!$A:$A,'Ownership Metrics'!$B:$B),"")</f>
        <v>9.66</v>
      </c>
      <c r="N874" s="28">
        <f>IFERROR(_xlfn.XLOOKUP($B874,'Ownership Metrics'!$A:$A,'Ownership Metrics'!$C:$C),"")</f>
        <v>1811</v>
      </c>
      <c r="O874" s="29">
        <f>IFERROR(_xlfn.XLOOKUP($B874,'Ownership Metrics'!$A:$A,'Ownership Metrics'!$D:$D),"")</f>
        <v>33.53</v>
      </c>
      <c r="P874" s="29">
        <f>IFERROR(_xlfn.XLOOKUP($B874,'Ownership Metrics'!$A:$A,'Ownership Metrics'!$E:$E),"")</f>
        <v>63.25</v>
      </c>
      <c r="Q874" s="30">
        <f>IFERROR(_xlfn.XLOOKUP($B874,'Ownership Metrics'!$A:$A,'Ownership Metrics'!$F:$F),"")</f>
        <v>14</v>
      </c>
      <c r="R874" s="30">
        <f>IFERROR(_xlfn.XLOOKUP($B874,'Ownership Metrics'!$A:$A,'Ownership Metrics'!$G:$G),"")</f>
        <v>37</v>
      </c>
      <c r="S874" s="27" t="str">
        <f>IFERROR(_xlfn.XLOOKUP($B874,'Ownership Metrics'!$A:$A,'Ownership Metrics'!$H:$H),"")</f>
        <v>Oligopoli</v>
      </c>
      <c r="T874" s="27" t="str">
        <f>IFERROR(_xlfn.XLOOKUP($B874,'Ownership Metrics'!$A:$A,'Ownership Metrics'!$I:$I),"")</f>
        <v>Sedang</v>
      </c>
      <c r="U874" s="27">
        <f>IF(COUNTIFS($B$2:$B874,$B874,$D$2:$D874,$D874)=1,1,0)</f>
        <v>1</v>
      </c>
      <c r="V874" s="27">
        <f t="shared" si="40"/>
        <v>4.29</v>
      </c>
      <c r="W874" s="27">
        <f t="shared" si="41"/>
        <v>4</v>
      </c>
      <c r="X874" s="27">
        <f t="shared" si="39"/>
        <v>4.2899999125999999</v>
      </c>
    </row>
    <row r="875" spans="1:24" x14ac:dyDescent="0.25">
      <c r="A875" s="26">
        <v>46265</v>
      </c>
      <c r="B875" s="27" t="s">
        <v>10269</v>
      </c>
      <c r="C875" s="27" t="s">
        <v>1102</v>
      </c>
      <c r="D875" s="27" t="s">
        <v>1107</v>
      </c>
      <c r="E875" s="27" t="s">
        <v>204</v>
      </c>
      <c r="F875" s="27" t="s">
        <v>32</v>
      </c>
      <c r="G875" s="27"/>
      <c r="H875" s="27" t="s">
        <v>196</v>
      </c>
      <c r="I875" s="28">
        <v>333720000</v>
      </c>
      <c r="J875" s="28">
        <v>0</v>
      </c>
      <c r="K875" s="28">
        <v>333720000</v>
      </c>
      <c r="L875" s="29">
        <v>1.39</v>
      </c>
      <c r="M875" s="29">
        <f>IFERROR(_xlfn.XLOOKUP($B875,'Ownership Metrics'!$A:$A,'Ownership Metrics'!$B:$B),"")</f>
        <v>9.66</v>
      </c>
      <c r="N875" s="28">
        <f>IFERROR(_xlfn.XLOOKUP($B875,'Ownership Metrics'!$A:$A,'Ownership Metrics'!$C:$C),"")</f>
        <v>1811</v>
      </c>
      <c r="O875" s="29">
        <f>IFERROR(_xlfn.XLOOKUP($B875,'Ownership Metrics'!$A:$A,'Ownership Metrics'!$D:$D),"")</f>
        <v>33.53</v>
      </c>
      <c r="P875" s="29">
        <f>IFERROR(_xlfn.XLOOKUP($B875,'Ownership Metrics'!$A:$A,'Ownership Metrics'!$E:$E),"")</f>
        <v>63.25</v>
      </c>
      <c r="Q875" s="30">
        <f>IFERROR(_xlfn.XLOOKUP($B875,'Ownership Metrics'!$A:$A,'Ownership Metrics'!$F:$F),"")</f>
        <v>14</v>
      </c>
      <c r="R875" s="30">
        <f>IFERROR(_xlfn.XLOOKUP($B875,'Ownership Metrics'!$A:$A,'Ownership Metrics'!$G:$G),"")</f>
        <v>37</v>
      </c>
      <c r="S875" s="27" t="str">
        <f>IFERROR(_xlfn.XLOOKUP($B875,'Ownership Metrics'!$A:$A,'Ownership Metrics'!$H:$H),"")</f>
        <v>Oligopoli</v>
      </c>
      <c r="T875" s="27" t="str">
        <f>IFERROR(_xlfn.XLOOKUP($B875,'Ownership Metrics'!$A:$A,'Ownership Metrics'!$I:$I),"")</f>
        <v>Sedang</v>
      </c>
      <c r="U875" s="27">
        <f>IF(COUNTIFS($B$2:$B875,$B875,$D$2:$D875,$D875)=1,1,0)</f>
        <v>1</v>
      </c>
      <c r="V875" s="27">
        <f t="shared" si="40"/>
        <v>1.39</v>
      </c>
      <c r="W875" s="27">
        <f t="shared" si="41"/>
        <v>12</v>
      </c>
      <c r="X875" s="27">
        <f t="shared" si="39"/>
        <v>1.3899999125</v>
      </c>
    </row>
    <row r="876" spans="1:24" x14ac:dyDescent="0.25">
      <c r="A876" s="26">
        <v>46265</v>
      </c>
      <c r="B876" s="27" t="s">
        <v>10269</v>
      </c>
      <c r="C876" s="27" t="s">
        <v>1102</v>
      </c>
      <c r="D876" s="27" t="s">
        <v>1108</v>
      </c>
      <c r="E876" s="27" t="s">
        <v>22</v>
      </c>
      <c r="F876" s="27" t="s">
        <v>32</v>
      </c>
      <c r="G876" s="27"/>
      <c r="H876" s="27" t="s">
        <v>128</v>
      </c>
      <c r="I876" s="28">
        <v>5736363400</v>
      </c>
      <c r="J876" s="28">
        <v>0</v>
      </c>
      <c r="K876" s="28">
        <v>5736363400</v>
      </c>
      <c r="L876" s="29">
        <v>23.93</v>
      </c>
      <c r="M876" s="29">
        <f>IFERROR(_xlfn.XLOOKUP($B876,'Ownership Metrics'!$A:$A,'Ownership Metrics'!$B:$B),"")</f>
        <v>9.66</v>
      </c>
      <c r="N876" s="28">
        <f>IFERROR(_xlfn.XLOOKUP($B876,'Ownership Metrics'!$A:$A,'Ownership Metrics'!$C:$C),"")</f>
        <v>1811</v>
      </c>
      <c r="O876" s="29">
        <f>IFERROR(_xlfn.XLOOKUP($B876,'Ownership Metrics'!$A:$A,'Ownership Metrics'!$D:$D),"")</f>
        <v>33.53</v>
      </c>
      <c r="P876" s="29">
        <f>IFERROR(_xlfn.XLOOKUP($B876,'Ownership Metrics'!$A:$A,'Ownership Metrics'!$E:$E),"")</f>
        <v>63.25</v>
      </c>
      <c r="Q876" s="30">
        <f>IFERROR(_xlfn.XLOOKUP($B876,'Ownership Metrics'!$A:$A,'Ownership Metrics'!$F:$F),"")</f>
        <v>14</v>
      </c>
      <c r="R876" s="30">
        <f>IFERROR(_xlfn.XLOOKUP($B876,'Ownership Metrics'!$A:$A,'Ownership Metrics'!$G:$G),"")</f>
        <v>37</v>
      </c>
      <c r="S876" s="27" t="str">
        <f>IFERROR(_xlfn.XLOOKUP($B876,'Ownership Metrics'!$A:$A,'Ownership Metrics'!$H:$H),"")</f>
        <v>Oligopoli</v>
      </c>
      <c r="T876" s="27" t="str">
        <f>IFERROR(_xlfn.XLOOKUP($B876,'Ownership Metrics'!$A:$A,'Ownership Metrics'!$I:$I),"")</f>
        <v>Sedang</v>
      </c>
      <c r="U876" s="27">
        <f>IF(COUNTIFS($B$2:$B876,$B876,$D$2:$D876,$D876)=1,1,0)</f>
        <v>1</v>
      </c>
      <c r="V876" s="27">
        <f t="shared" si="40"/>
        <v>23.93</v>
      </c>
      <c r="W876" s="27">
        <f t="shared" si="41"/>
        <v>2</v>
      </c>
      <c r="X876" s="27">
        <f t="shared" si="39"/>
        <v>23.9299999124</v>
      </c>
    </row>
    <row r="877" spans="1:24" x14ac:dyDescent="0.25">
      <c r="A877" s="26">
        <v>46265</v>
      </c>
      <c r="B877" s="27" t="s">
        <v>10269</v>
      </c>
      <c r="C877" s="27" t="s">
        <v>1102</v>
      </c>
      <c r="D877" s="27" t="s">
        <v>1109</v>
      </c>
      <c r="E877" s="27" t="s">
        <v>22</v>
      </c>
      <c r="F877" s="27" t="s">
        <v>32</v>
      </c>
      <c r="G877" s="27"/>
      <c r="H877" s="27"/>
      <c r="I877" s="28">
        <v>0</v>
      </c>
      <c r="J877" s="28">
        <v>396824000</v>
      </c>
      <c r="K877" s="28">
        <v>396824000</v>
      </c>
      <c r="L877" s="29">
        <v>1.66</v>
      </c>
      <c r="M877" s="29">
        <f>IFERROR(_xlfn.XLOOKUP($B877,'Ownership Metrics'!$A:$A,'Ownership Metrics'!$B:$B),"")</f>
        <v>9.66</v>
      </c>
      <c r="N877" s="28">
        <f>IFERROR(_xlfn.XLOOKUP($B877,'Ownership Metrics'!$A:$A,'Ownership Metrics'!$C:$C),"")</f>
        <v>1811</v>
      </c>
      <c r="O877" s="29">
        <f>IFERROR(_xlfn.XLOOKUP($B877,'Ownership Metrics'!$A:$A,'Ownership Metrics'!$D:$D),"")</f>
        <v>33.53</v>
      </c>
      <c r="P877" s="29">
        <f>IFERROR(_xlfn.XLOOKUP($B877,'Ownership Metrics'!$A:$A,'Ownership Metrics'!$E:$E),"")</f>
        <v>63.25</v>
      </c>
      <c r="Q877" s="30">
        <f>IFERROR(_xlfn.XLOOKUP($B877,'Ownership Metrics'!$A:$A,'Ownership Metrics'!$F:$F),"")</f>
        <v>14</v>
      </c>
      <c r="R877" s="30">
        <f>IFERROR(_xlfn.XLOOKUP($B877,'Ownership Metrics'!$A:$A,'Ownership Metrics'!$G:$G),"")</f>
        <v>37</v>
      </c>
      <c r="S877" s="27" t="str">
        <f>IFERROR(_xlfn.XLOOKUP($B877,'Ownership Metrics'!$A:$A,'Ownership Metrics'!$H:$H),"")</f>
        <v>Oligopoli</v>
      </c>
      <c r="T877" s="27" t="str">
        <f>IFERROR(_xlfn.XLOOKUP($B877,'Ownership Metrics'!$A:$A,'Ownership Metrics'!$I:$I),"")</f>
        <v>Sedang</v>
      </c>
      <c r="U877" s="27">
        <f>IF(COUNTIFS($B$2:$B877,$B877,$D$2:$D877,$D877)=1,1,0)</f>
        <v>1</v>
      </c>
      <c r="V877" s="27">
        <f t="shared" si="40"/>
        <v>1.66</v>
      </c>
      <c r="W877" s="27">
        <f t="shared" si="41"/>
        <v>11</v>
      </c>
      <c r="X877" s="27">
        <f t="shared" si="39"/>
        <v>1.6599999123</v>
      </c>
    </row>
    <row r="878" spans="1:24" x14ac:dyDescent="0.25">
      <c r="A878" s="26">
        <v>46265</v>
      </c>
      <c r="B878" s="27" t="s">
        <v>10269</v>
      </c>
      <c r="C878" s="27" t="s">
        <v>1102</v>
      </c>
      <c r="D878" s="27" t="s">
        <v>1110</v>
      </c>
      <c r="E878" s="27" t="s">
        <v>35</v>
      </c>
      <c r="F878" s="27" t="s">
        <v>23</v>
      </c>
      <c r="G878" s="27" t="s">
        <v>36</v>
      </c>
      <c r="H878" s="27"/>
      <c r="I878" s="28">
        <v>537600000</v>
      </c>
      <c r="J878" s="28">
        <v>0</v>
      </c>
      <c r="K878" s="28">
        <v>537600000</v>
      </c>
      <c r="L878" s="29">
        <v>2.2400000000000002</v>
      </c>
      <c r="M878" s="29">
        <f>IFERROR(_xlfn.XLOOKUP($B878,'Ownership Metrics'!$A:$A,'Ownership Metrics'!$B:$B),"")</f>
        <v>9.66</v>
      </c>
      <c r="N878" s="28">
        <f>IFERROR(_xlfn.XLOOKUP($B878,'Ownership Metrics'!$A:$A,'Ownership Metrics'!$C:$C),"")</f>
        <v>1811</v>
      </c>
      <c r="O878" s="29">
        <f>IFERROR(_xlfn.XLOOKUP($B878,'Ownership Metrics'!$A:$A,'Ownership Metrics'!$D:$D),"")</f>
        <v>33.53</v>
      </c>
      <c r="P878" s="29">
        <f>IFERROR(_xlfn.XLOOKUP($B878,'Ownership Metrics'!$A:$A,'Ownership Metrics'!$E:$E),"")</f>
        <v>63.25</v>
      </c>
      <c r="Q878" s="30">
        <f>IFERROR(_xlfn.XLOOKUP($B878,'Ownership Metrics'!$A:$A,'Ownership Metrics'!$F:$F),"")</f>
        <v>14</v>
      </c>
      <c r="R878" s="30">
        <f>IFERROR(_xlfn.XLOOKUP($B878,'Ownership Metrics'!$A:$A,'Ownership Metrics'!$G:$G),"")</f>
        <v>37</v>
      </c>
      <c r="S878" s="27" t="str">
        <f>IFERROR(_xlfn.XLOOKUP($B878,'Ownership Metrics'!$A:$A,'Ownership Metrics'!$H:$H),"")</f>
        <v>Oligopoli</v>
      </c>
      <c r="T878" s="27" t="str">
        <f>IFERROR(_xlfn.XLOOKUP($B878,'Ownership Metrics'!$A:$A,'Ownership Metrics'!$I:$I),"")</f>
        <v>Sedang</v>
      </c>
      <c r="U878" s="27">
        <f>IF(COUNTIFS($B$2:$B878,$B878,$D$2:$D878,$D878)=1,1,0)</f>
        <v>1</v>
      </c>
      <c r="V878" s="27">
        <f t="shared" si="40"/>
        <v>2.2400000000000002</v>
      </c>
      <c r="W878" s="27">
        <f t="shared" si="41"/>
        <v>9</v>
      </c>
      <c r="X878" s="27">
        <f t="shared" si="39"/>
        <v>2.2399999122000001</v>
      </c>
    </row>
    <row r="879" spans="1:24" x14ac:dyDescent="0.25">
      <c r="A879" s="26">
        <v>46265</v>
      </c>
      <c r="B879" s="27" t="s">
        <v>10269</v>
      </c>
      <c r="C879" s="27" t="s">
        <v>1102</v>
      </c>
      <c r="D879" s="27" t="s">
        <v>1111</v>
      </c>
      <c r="E879" s="27" t="s">
        <v>35</v>
      </c>
      <c r="F879" s="27" t="s">
        <v>23</v>
      </c>
      <c r="G879" s="27" t="s">
        <v>36</v>
      </c>
      <c r="H879" s="27" t="s">
        <v>24</v>
      </c>
      <c r="I879" s="28">
        <v>281130000</v>
      </c>
      <c r="J879" s="28">
        <v>0</v>
      </c>
      <c r="K879" s="28">
        <v>281130000</v>
      </c>
      <c r="L879" s="29">
        <v>1.17</v>
      </c>
      <c r="M879" s="29">
        <f>IFERROR(_xlfn.XLOOKUP($B879,'Ownership Metrics'!$A:$A,'Ownership Metrics'!$B:$B),"")</f>
        <v>9.66</v>
      </c>
      <c r="N879" s="28">
        <f>IFERROR(_xlfn.XLOOKUP($B879,'Ownership Metrics'!$A:$A,'Ownership Metrics'!$C:$C),"")</f>
        <v>1811</v>
      </c>
      <c r="O879" s="29">
        <f>IFERROR(_xlfn.XLOOKUP($B879,'Ownership Metrics'!$A:$A,'Ownership Metrics'!$D:$D),"")</f>
        <v>33.53</v>
      </c>
      <c r="P879" s="29">
        <f>IFERROR(_xlfn.XLOOKUP($B879,'Ownership Metrics'!$A:$A,'Ownership Metrics'!$E:$E),"")</f>
        <v>63.25</v>
      </c>
      <c r="Q879" s="30">
        <f>IFERROR(_xlfn.XLOOKUP($B879,'Ownership Metrics'!$A:$A,'Ownership Metrics'!$F:$F),"")</f>
        <v>14</v>
      </c>
      <c r="R879" s="30">
        <f>IFERROR(_xlfn.XLOOKUP($B879,'Ownership Metrics'!$A:$A,'Ownership Metrics'!$G:$G),"")</f>
        <v>37</v>
      </c>
      <c r="S879" s="27" t="str">
        <f>IFERROR(_xlfn.XLOOKUP($B879,'Ownership Metrics'!$A:$A,'Ownership Metrics'!$H:$H),"")</f>
        <v>Oligopoli</v>
      </c>
      <c r="T879" s="27" t="str">
        <f>IFERROR(_xlfn.XLOOKUP($B879,'Ownership Metrics'!$A:$A,'Ownership Metrics'!$I:$I),"")</f>
        <v>Sedang</v>
      </c>
      <c r="U879" s="27">
        <f>IF(COUNTIFS($B$2:$B879,$B879,$D$2:$D879,$D879)=1,1,0)</f>
        <v>1</v>
      </c>
      <c r="V879" s="27">
        <f t="shared" si="40"/>
        <v>1.17</v>
      </c>
      <c r="W879" s="27">
        <f t="shared" si="41"/>
        <v>13</v>
      </c>
      <c r="X879" s="27">
        <f t="shared" si="39"/>
        <v>1.1699999121</v>
      </c>
    </row>
    <row r="880" spans="1:24" x14ac:dyDescent="0.25">
      <c r="A880" s="26">
        <v>46265</v>
      </c>
      <c r="B880" s="27" t="s">
        <v>10269</v>
      </c>
      <c r="C880" s="27" t="s">
        <v>1102</v>
      </c>
      <c r="D880" s="27" t="s">
        <v>147</v>
      </c>
      <c r="E880" s="27" t="s">
        <v>67</v>
      </c>
      <c r="F880" s="27" t="s">
        <v>32</v>
      </c>
      <c r="G880" s="27"/>
      <c r="H880" s="27" t="s">
        <v>64</v>
      </c>
      <c r="I880" s="28">
        <v>1388305300</v>
      </c>
      <c r="J880" s="28">
        <v>0</v>
      </c>
      <c r="K880" s="28">
        <v>1388305300</v>
      </c>
      <c r="L880" s="29">
        <v>5.79</v>
      </c>
      <c r="M880" s="29">
        <f>IFERROR(_xlfn.XLOOKUP($B880,'Ownership Metrics'!$A:$A,'Ownership Metrics'!$B:$B),"")</f>
        <v>9.66</v>
      </c>
      <c r="N880" s="28">
        <f>IFERROR(_xlfn.XLOOKUP($B880,'Ownership Metrics'!$A:$A,'Ownership Metrics'!$C:$C),"")</f>
        <v>1811</v>
      </c>
      <c r="O880" s="29">
        <f>IFERROR(_xlfn.XLOOKUP($B880,'Ownership Metrics'!$A:$A,'Ownership Metrics'!$D:$D),"")</f>
        <v>33.53</v>
      </c>
      <c r="P880" s="29">
        <f>IFERROR(_xlfn.XLOOKUP($B880,'Ownership Metrics'!$A:$A,'Ownership Metrics'!$E:$E),"")</f>
        <v>63.25</v>
      </c>
      <c r="Q880" s="30">
        <f>IFERROR(_xlfn.XLOOKUP($B880,'Ownership Metrics'!$A:$A,'Ownership Metrics'!$F:$F),"")</f>
        <v>14</v>
      </c>
      <c r="R880" s="30">
        <f>IFERROR(_xlfn.XLOOKUP($B880,'Ownership Metrics'!$A:$A,'Ownership Metrics'!$G:$G),"")</f>
        <v>37</v>
      </c>
      <c r="S880" s="27" t="str">
        <f>IFERROR(_xlfn.XLOOKUP($B880,'Ownership Metrics'!$A:$A,'Ownership Metrics'!$H:$H),"")</f>
        <v>Oligopoli</v>
      </c>
      <c r="T880" s="27" t="str">
        <f>IFERROR(_xlfn.XLOOKUP($B880,'Ownership Metrics'!$A:$A,'Ownership Metrics'!$I:$I),"")</f>
        <v>Sedang</v>
      </c>
      <c r="U880" s="27">
        <f>IF(COUNTIFS($B$2:$B880,$B880,$D$2:$D880,$D880)=1,1,0)</f>
        <v>1</v>
      </c>
      <c r="V880" s="27">
        <f t="shared" si="40"/>
        <v>5.79</v>
      </c>
      <c r="W880" s="27">
        <f t="shared" si="41"/>
        <v>3</v>
      </c>
      <c r="X880" s="27">
        <f t="shared" si="39"/>
        <v>5.7899999119999999</v>
      </c>
    </row>
    <row r="881" spans="1:24" x14ac:dyDescent="0.25">
      <c r="A881" s="26">
        <v>46265</v>
      </c>
      <c r="B881" s="27" t="s">
        <v>10269</v>
      </c>
      <c r="C881" s="27" t="s">
        <v>1102</v>
      </c>
      <c r="D881" s="27" t="s">
        <v>148</v>
      </c>
      <c r="E881" s="27" t="s">
        <v>149</v>
      </c>
      <c r="F881" s="27" t="s">
        <v>32</v>
      </c>
      <c r="G881" s="27"/>
      <c r="H881" s="27" t="s">
        <v>64</v>
      </c>
      <c r="I881" s="28">
        <v>431920000</v>
      </c>
      <c r="J881" s="28">
        <v>0</v>
      </c>
      <c r="K881" s="28">
        <v>431920000</v>
      </c>
      <c r="L881" s="29">
        <v>1.8</v>
      </c>
      <c r="M881" s="29">
        <f>IFERROR(_xlfn.XLOOKUP($B881,'Ownership Metrics'!$A:$A,'Ownership Metrics'!$B:$B),"")</f>
        <v>9.66</v>
      </c>
      <c r="N881" s="28">
        <f>IFERROR(_xlfn.XLOOKUP($B881,'Ownership Metrics'!$A:$A,'Ownership Metrics'!$C:$C),"")</f>
        <v>1811</v>
      </c>
      <c r="O881" s="29">
        <f>IFERROR(_xlfn.XLOOKUP($B881,'Ownership Metrics'!$A:$A,'Ownership Metrics'!$D:$D),"")</f>
        <v>33.53</v>
      </c>
      <c r="P881" s="29">
        <f>IFERROR(_xlfn.XLOOKUP($B881,'Ownership Metrics'!$A:$A,'Ownership Metrics'!$E:$E),"")</f>
        <v>63.25</v>
      </c>
      <c r="Q881" s="30">
        <f>IFERROR(_xlfn.XLOOKUP($B881,'Ownership Metrics'!$A:$A,'Ownership Metrics'!$F:$F),"")</f>
        <v>14</v>
      </c>
      <c r="R881" s="30">
        <f>IFERROR(_xlfn.XLOOKUP($B881,'Ownership Metrics'!$A:$A,'Ownership Metrics'!$G:$G),"")</f>
        <v>37</v>
      </c>
      <c r="S881" s="27" t="str">
        <f>IFERROR(_xlfn.XLOOKUP($B881,'Ownership Metrics'!$A:$A,'Ownership Metrics'!$H:$H),"")</f>
        <v>Oligopoli</v>
      </c>
      <c r="T881" s="27" t="str">
        <f>IFERROR(_xlfn.XLOOKUP($B881,'Ownership Metrics'!$A:$A,'Ownership Metrics'!$I:$I),"")</f>
        <v>Sedang</v>
      </c>
      <c r="U881" s="27">
        <f>IF(COUNTIFS($B$2:$B881,$B881,$D$2:$D881,$D881)=1,1,0)</f>
        <v>1</v>
      </c>
      <c r="V881" s="27">
        <f t="shared" si="40"/>
        <v>1.8</v>
      </c>
      <c r="W881" s="27">
        <f t="shared" si="41"/>
        <v>10</v>
      </c>
      <c r="X881" s="27">
        <f t="shared" si="39"/>
        <v>1.7999999119000001</v>
      </c>
    </row>
    <row r="882" spans="1:24" x14ac:dyDescent="0.25">
      <c r="A882" s="26">
        <v>46265</v>
      </c>
      <c r="B882" s="27" t="s">
        <v>10270</v>
      </c>
      <c r="C882" s="27" t="s">
        <v>1113</v>
      </c>
      <c r="D882" s="27" t="s">
        <v>441</v>
      </c>
      <c r="E882" s="27" t="s">
        <v>74</v>
      </c>
      <c r="F882" s="27" t="s">
        <v>23</v>
      </c>
      <c r="G882" s="27"/>
      <c r="H882" s="27" t="s">
        <v>24</v>
      </c>
      <c r="I882" s="28">
        <v>113288500</v>
      </c>
      <c r="J882" s="28">
        <v>0</v>
      </c>
      <c r="K882" s="28">
        <v>113288500</v>
      </c>
      <c r="L882" s="29">
        <v>2.27</v>
      </c>
      <c r="M882" s="29">
        <f>IFERROR(_xlfn.XLOOKUP($B882,'Ownership Metrics'!$A:$A,'Ownership Metrics'!$B:$B),"")</f>
        <v>4.88</v>
      </c>
      <c r="N882" s="28">
        <f>IFERROR(_xlfn.XLOOKUP($B882,'Ownership Metrics'!$A:$A,'Ownership Metrics'!$C:$C),"")</f>
        <v>910</v>
      </c>
      <c r="O882" s="29">
        <f>IFERROR(_xlfn.XLOOKUP($B882,'Ownership Metrics'!$A:$A,'Ownership Metrics'!$D:$D),"")</f>
        <v>25.1</v>
      </c>
      <c r="P882" s="29">
        <f>IFERROR(_xlfn.XLOOKUP($B882,'Ownership Metrics'!$A:$A,'Ownership Metrics'!$E:$E),"")</f>
        <v>35.979999999999997</v>
      </c>
      <c r="Q882" s="30">
        <f>IFERROR(_xlfn.XLOOKUP($B882,'Ownership Metrics'!$A:$A,'Ownership Metrics'!$F:$F),"")</f>
        <v>22</v>
      </c>
      <c r="R882" s="30">
        <f>IFERROR(_xlfn.XLOOKUP($B882,'Ownership Metrics'!$A:$A,'Ownership Metrics'!$G:$G),"")</f>
        <v>17</v>
      </c>
      <c r="S882" s="27" t="str">
        <f>IFERROR(_xlfn.XLOOKUP($B882,'Ownership Metrics'!$A:$A,'Ownership Metrics'!$H:$H),"")</f>
        <v>Tersebar</v>
      </c>
      <c r="T882" s="27" t="str">
        <f>IFERROR(_xlfn.XLOOKUP($B882,'Ownership Metrics'!$A:$A,'Ownership Metrics'!$I:$I),"")</f>
        <v>Rendah</v>
      </c>
      <c r="U882" s="27">
        <f>IF(COUNTIFS($B$2:$B882,$B882,$D$2:$D882,$D882)=1,1,0)</f>
        <v>1</v>
      </c>
      <c r="V882" s="27">
        <f t="shared" si="40"/>
        <v>2.27</v>
      </c>
      <c r="W882" s="27">
        <f t="shared" si="41"/>
        <v>15</v>
      </c>
      <c r="X882" s="27">
        <f t="shared" si="39"/>
        <v>2.2699999117999998</v>
      </c>
    </row>
    <row r="883" spans="1:24" x14ac:dyDescent="0.25">
      <c r="A883" s="26">
        <v>46265</v>
      </c>
      <c r="B883" s="27" t="s">
        <v>10270</v>
      </c>
      <c r="C883" s="27" t="s">
        <v>1113</v>
      </c>
      <c r="D883" s="27" t="s">
        <v>442</v>
      </c>
      <c r="E883" s="27" t="s">
        <v>22</v>
      </c>
      <c r="F883" s="27" t="s">
        <v>23</v>
      </c>
      <c r="G883" s="27"/>
      <c r="H883" s="27" t="s">
        <v>24</v>
      </c>
      <c r="I883" s="28">
        <v>144709700</v>
      </c>
      <c r="J883" s="28">
        <v>0</v>
      </c>
      <c r="K883" s="28">
        <v>144709700</v>
      </c>
      <c r="L883" s="29">
        <v>2.89</v>
      </c>
      <c r="M883" s="29">
        <f>IFERROR(_xlfn.XLOOKUP($B883,'Ownership Metrics'!$A:$A,'Ownership Metrics'!$B:$B),"")</f>
        <v>4.88</v>
      </c>
      <c r="N883" s="28">
        <f>IFERROR(_xlfn.XLOOKUP($B883,'Ownership Metrics'!$A:$A,'Ownership Metrics'!$C:$C),"")</f>
        <v>910</v>
      </c>
      <c r="O883" s="29">
        <f>IFERROR(_xlfn.XLOOKUP($B883,'Ownership Metrics'!$A:$A,'Ownership Metrics'!$D:$D),"")</f>
        <v>25.1</v>
      </c>
      <c r="P883" s="29">
        <f>IFERROR(_xlfn.XLOOKUP($B883,'Ownership Metrics'!$A:$A,'Ownership Metrics'!$E:$E),"")</f>
        <v>35.979999999999997</v>
      </c>
      <c r="Q883" s="30">
        <f>IFERROR(_xlfn.XLOOKUP($B883,'Ownership Metrics'!$A:$A,'Ownership Metrics'!$F:$F),"")</f>
        <v>22</v>
      </c>
      <c r="R883" s="30">
        <f>IFERROR(_xlfn.XLOOKUP($B883,'Ownership Metrics'!$A:$A,'Ownership Metrics'!$G:$G),"")</f>
        <v>17</v>
      </c>
      <c r="S883" s="27" t="str">
        <f>IFERROR(_xlfn.XLOOKUP($B883,'Ownership Metrics'!$A:$A,'Ownership Metrics'!$H:$H),"")</f>
        <v>Tersebar</v>
      </c>
      <c r="T883" s="27" t="str">
        <f>IFERROR(_xlfn.XLOOKUP($B883,'Ownership Metrics'!$A:$A,'Ownership Metrics'!$I:$I),"")</f>
        <v>Rendah</v>
      </c>
      <c r="U883" s="27">
        <f>IF(COUNTIFS($B$2:$B883,$B883,$D$2:$D883,$D883)=1,1,0)</f>
        <v>1</v>
      </c>
      <c r="V883" s="27">
        <f t="shared" si="40"/>
        <v>2.89</v>
      </c>
      <c r="W883" s="27">
        <f t="shared" si="41"/>
        <v>13</v>
      </c>
      <c r="X883" s="27">
        <f t="shared" si="39"/>
        <v>2.8899999116999999</v>
      </c>
    </row>
    <row r="884" spans="1:24" x14ac:dyDescent="0.25">
      <c r="A884" s="26">
        <v>46265</v>
      </c>
      <c r="B884" s="27" t="s">
        <v>10270</v>
      </c>
      <c r="C884" s="27" t="s">
        <v>1113</v>
      </c>
      <c r="D884" s="27" t="s">
        <v>1114</v>
      </c>
      <c r="E884" s="27" t="s">
        <v>22</v>
      </c>
      <c r="F884" s="27" t="s">
        <v>23</v>
      </c>
      <c r="G884" s="27"/>
      <c r="H884" s="27" t="s">
        <v>24</v>
      </c>
      <c r="I884" s="28">
        <v>243775000</v>
      </c>
      <c r="J884" s="28">
        <v>0</v>
      </c>
      <c r="K884" s="28">
        <v>243775000</v>
      </c>
      <c r="L884" s="29">
        <v>4.88</v>
      </c>
      <c r="M884" s="29">
        <f>IFERROR(_xlfn.XLOOKUP($B884,'Ownership Metrics'!$A:$A,'Ownership Metrics'!$B:$B),"")</f>
        <v>4.88</v>
      </c>
      <c r="N884" s="28">
        <f>IFERROR(_xlfn.XLOOKUP($B884,'Ownership Metrics'!$A:$A,'Ownership Metrics'!$C:$C),"")</f>
        <v>910</v>
      </c>
      <c r="O884" s="29">
        <f>IFERROR(_xlfn.XLOOKUP($B884,'Ownership Metrics'!$A:$A,'Ownership Metrics'!$D:$D),"")</f>
        <v>25.1</v>
      </c>
      <c r="P884" s="29">
        <f>IFERROR(_xlfn.XLOOKUP($B884,'Ownership Metrics'!$A:$A,'Ownership Metrics'!$E:$E),"")</f>
        <v>35.979999999999997</v>
      </c>
      <c r="Q884" s="30">
        <f>IFERROR(_xlfn.XLOOKUP($B884,'Ownership Metrics'!$A:$A,'Ownership Metrics'!$F:$F),"")</f>
        <v>22</v>
      </c>
      <c r="R884" s="30">
        <f>IFERROR(_xlfn.XLOOKUP($B884,'Ownership Metrics'!$A:$A,'Ownership Metrics'!$G:$G),"")</f>
        <v>17</v>
      </c>
      <c r="S884" s="27" t="str">
        <f>IFERROR(_xlfn.XLOOKUP($B884,'Ownership Metrics'!$A:$A,'Ownership Metrics'!$H:$H),"")</f>
        <v>Tersebar</v>
      </c>
      <c r="T884" s="27" t="str">
        <f>IFERROR(_xlfn.XLOOKUP($B884,'Ownership Metrics'!$A:$A,'Ownership Metrics'!$I:$I),"")</f>
        <v>Rendah</v>
      </c>
      <c r="U884" s="27">
        <f>IF(COUNTIFS($B$2:$B884,$B884,$D$2:$D884,$D884)=1,1,0)</f>
        <v>1</v>
      </c>
      <c r="V884" s="27">
        <f t="shared" si="40"/>
        <v>4.88</v>
      </c>
      <c r="W884" s="27">
        <f t="shared" si="41"/>
        <v>3</v>
      </c>
      <c r="X884" s="27">
        <f t="shared" si="39"/>
        <v>4.8799999115999997</v>
      </c>
    </row>
    <row r="885" spans="1:24" x14ac:dyDescent="0.25">
      <c r="A885" s="26">
        <v>46265</v>
      </c>
      <c r="B885" s="27" t="s">
        <v>10270</v>
      </c>
      <c r="C885" s="27" t="s">
        <v>1113</v>
      </c>
      <c r="D885" s="27" t="s">
        <v>1115</v>
      </c>
      <c r="E885" s="27" t="s">
        <v>22</v>
      </c>
      <c r="F885" s="27" t="s">
        <v>23</v>
      </c>
      <c r="G885" s="27"/>
      <c r="H885" s="27" t="s">
        <v>24</v>
      </c>
      <c r="I885" s="28">
        <v>241250000</v>
      </c>
      <c r="J885" s="28">
        <v>0</v>
      </c>
      <c r="K885" s="28">
        <v>241250000</v>
      </c>
      <c r="L885" s="29">
        <v>4.83</v>
      </c>
      <c r="M885" s="29">
        <f>IFERROR(_xlfn.XLOOKUP($B885,'Ownership Metrics'!$A:$A,'Ownership Metrics'!$B:$B),"")</f>
        <v>4.88</v>
      </c>
      <c r="N885" s="28">
        <f>IFERROR(_xlfn.XLOOKUP($B885,'Ownership Metrics'!$A:$A,'Ownership Metrics'!$C:$C),"")</f>
        <v>910</v>
      </c>
      <c r="O885" s="29">
        <f>IFERROR(_xlfn.XLOOKUP($B885,'Ownership Metrics'!$A:$A,'Ownership Metrics'!$D:$D),"")</f>
        <v>25.1</v>
      </c>
      <c r="P885" s="29">
        <f>IFERROR(_xlfn.XLOOKUP($B885,'Ownership Metrics'!$A:$A,'Ownership Metrics'!$E:$E),"")</f>
        <v>35.979999999999997</v>
      </c>
      <c r="Q885" s="30">
        <f>IFERROR(_xlfn.XLOOKUP($B885,'Ownership Metrics'!$A:$A,'Ownership Metrics'!$F:$F),"")</f>
        <v>22</v>
      </c>
      <c r="R885" s="30">
        <f>IFERROR(_xlfn.XLOOKUP($B885,'Ownership Metrics'!$A:$A,'Ownership Metrics'!$G:$G),"")</f>
        <v>17</v>
      </c>
      <c r="S885" s="27" t="str">
        <f>IFERROR(_xlfn.XLOOKUP($B885,'Ownership Metrics'!$A:$A,'Ownership Metrics'!$H:$H),"")</f>
        <v>Tersebar</v>
      </c>
      <c r="T885" s="27" t="str">
        <f>IFERROR(_xlfn.XLOOKUP($B885,'Ownership Metrics'!$A:$A,'Ownership Metrics'!$I:$I),"")</f>
        <v>Rendah</v>
      </c>
      <c r="U885" s="27">
        <f>IF(COUNTIFS($B$2:$B885,$B885,$D$2:$D885,$D885)=1,1,0)</f>
        <v>1</v>
      </c>
      <c r="V885" s="27">
        <f t="shared" si="40"/>
        <v>4.83</v>
      </c>
      <c r="W885" s="27">
        <f t="shared" si="41"/>
        <v>6</v>
      </c>
      <c r="X885" s="27">
        <f t="shared" si="39"/>
        <v>4.8299999114999999</v>
      </c>
    </row>
    <row r="886" spans="1:24" x14ac:dyDescent="0.25">
      <c r="A886" s="26">
        <v>46265</v>
      </c>
      <c r="B886" s="27" t="s">
        <v>10270</v>
      </c>
      <c r="C886" s="27" t="s">
        <v>1113</v>
      </c>
      <c r="D886" s="27" t="s">
        <v>1007</v>
      </c>
      <c r="E886" s="27" t="s">
        <v>22</v>
      </c>
      <c r="F886" s="27" t="s">
        <v>23</v>
      </c>
      <c r="G886" s="27"/>
      <c r="H886" s="27" t="s">
        <v>24</v>
      </c>
      <c r="I886" s="28">
        <v>86433200</v>
      </c>
      <c r="J886" s="28">
        <v>0</v>
      </c>
      <c r="K886" s="28">
        <v>86433200</v>
      </c>
      <c r="L886" s="29">
        <v>1.73</v>
      </c>
      <c r="M886" s="29">
        <f>IFERROR(_xlfn.XLOOKUP($B886,'Ownership Metrics'!$A:$A,'Ownership Metrics'!$B:$B),"")</f>
        <v>4.88</v>
      </c>
      <c r="N886" s="28">
        <f>IFERROR(_xlfn.XLOOKUP($B886,'Ownership Metrics'!$A:$A,'Ownership Metrics'!$C:$C),"")</f>
        <v>910</v>
      </c>
      <c r="O886" s="29">
        <f>IFERROR(_xlfn.XLOOKUP($B886,'Ownership Metrics'!$A:$A,'Ownership Metrics'!$D:$D),"")</f>
        <v>25.1</v>
      </c>
      <c r="P886" s="29">
        <f>IFERROR(_xlfn.XLOOKUP($B886,'Ownership Metrics'!$A:$A,'Ownership Metrics'!$E:$E),"")</f>
        <v>35.979999999999997</v>
      </c>
      <c r="Q886" s="30">
        <f>IFERROR(_xlfn.XLOOKUP($B886,'Ownership Metrics'!$A:$A,'Ownership Metrics'!$F:$F),"")</f>
        <v>22</v>
      </c>
      <c r="R886" s="30">
        <f>IFERROR(_xlfn.XLOOKUP($B886,'Ownership Metrics'!$A:$A,'Ownership Metrics'!$G:$G),"")</f>
        <v>17</v>
      </c>
      <c r="S886" s="27" t="str">
        <f>IFERROR(_xlfn.XLOOKUP($B886,'Ownership Metrics'!$A:$A,'Ownership Metrics'!$H:$H),"")</f>
        <v>Tersebar</v>
      </c>
      <c r="T886" s="27" t="str">
        <f>IFERROR(_xlfn.XLOOKUP($B886,'Ownership Metrics'!$A:$A,'Ownership Metrics'!$I:$I),"")</f>
        <v>Rendah</v>
      </c>
      <c r="U886" s="27">
        <f>IF(COUNTIFS($B$2:$B886,$B886,$D$2:$D886,$D886)=1,1,0)</f>
        <v>1</v>
      </c>
      <c r="V886" s="27">
        <f t="shared" si="40"/>
        <v>1.73</v>
      </c>
      <c r="W886" s="27">
        <f t="shared" si="41"/>
        <v>18</v>
      </c>
      <c r="X886" s="27">
        <f t="shared" si="39"/>
        <v>1.7299999114</v>
      </c>
    </row>
    <row r="887" spans="1:24" x14ac:dyDescent="0.25">
      <c r="A887" s="26">
        <v>46265</v>
      </c>
      <c r="B887" s="27" t="s">
        <v>10270</v>
      </c>
      <c r="C887" s="27" t="s">
        <v>1113</v>
      </c>
      <c r="D887" s="27" t="s">
        <v>1116</v>
      </c>
      <c r="E887" s="27" t="s">
        <v>22</v>
      </c>
      <c r="F887" s="27" t="s">
        <v>23</v>
      </c>
      <c r="G887" s="27"/>
      <c r="H887" s="27" t="s">
        <v>24</v>
      </c>
      <c r="I887" s="28">
        <v>1254849375</v>
      </c>
      <c r="J887" s="28">
        <v>0</v>
      </c>
      <c r="K887" s="28">
        <v>1254849375</v>
      </c>
      <c r="L887" s="29">
        <v>25.1</v>
      </c>
      <c r="M887" s="29">
        <f>IFERROR(_xlfn.XLOOKUP($B887,'Ownership Metrics'!$A:$A,'Ownership Metrics'!$B:$B),"")</f>
        <v>4.88</v>
      </c>
      <c r="N887" s="28">
        <f>IFERROR(_xlfn.XLOOKUP($B887,'Ownership Metrics'!$A:$A,'Ownership Metrics'!$C:$C),"")</f>
        <v>910</v>
      </c>
      <c r="O887" s="29">
        <f>IFERROR(_xlfn.XLOOKUP($B887,'Ownership Metrics'!$A:$A,'Ownership Metrics'!$D:$D),"")</f>
        <v>25.1</v>
      </c>
      <c r="P887" s="29">
        <f>IFERROR(_xlfn.XLOOKUP($B887,'Ownership Metrics'!$A:$A,'Ownership Metrics'!$E:$E),"")</f>
        <v>35.979999999999997</v>
      </c>
      <c r="Q887" s="30">
        <f>IFERROR(_xlfn.XLOOKUP($B887,'Ownership Metrics'!$A:$A,'Ownership Metrics'!$F:$F),"")</f>
        <v>22</v>
      </c>
      <c r="R887" s="30">
        <f>IFERROR(_xlfn.XLOOKUP($B887,'Ownership Metrics'!$A:$A,'Ownership Metrics'!$G:$G),"")</f>
        <v>17</v>
      </c>
      <c r="S887" s="27" t="str">
        <f>IFERROR(_xlfn.XLOOKUP($B887,'Ownership Metrics'!$A:$A,'Ownership Metrics'!$H:$H),"")</f>
        <v>Tersebar</v>
      </c>
      <c r="T887" s="27" t="str">
        <f>IFERROR(_xlfn.XLOOKUP($B887,'Ownership Metrics'!$A:$A,'Ownership Metrics'!$I:$I),"")</f>
        <v>Rendah</v>
      </c>
      <c r="U887" s="27">
        <f>IF(COUNTIFS($B$2:$B887,$B887,$D$2:$D887,$D887)=1,1,0)</f>
        <v>1</v>
      </c>
      <c r="V887" s="27">
        <f t="shared" si="40"/>
        <v>25.1</v>
      </c>
      <c r="W887" s="27">
        <f t="shared" si="41"/>
        <v>1</v>
      </c>
      <c r="X887" s="27">
        <f t="shared" si="39"/>
        <v>25.099999911300003</v>
      </c>
    </row>
    <row r="888" spans="1:24" x14ac:dyDescent="0.25">
      <c r="A888" s="26">
        <v>46265</v>
      </c>
      <c r="B888" s="27" t="s">
        <v>10270</v>
      </c>
      <c r="C888" s="27" t="s">
        <v>1113</v>
      </c>
      <c r="D888" s="27" t="s">
        <v>1117</v>
      </c>
      <c r="E888" s="27" t="s">
        <v>22</v>
      </c>
      <c r="F888" s="27" t="s">
        <v>23</v>
      </c>
      <c r="G888" s="27"/>
      <c r="H888" s="27" t="s">
        <v>24</v>
      </c>
      <c r="I888" s="28">
        <v>300000000</v>
      </c>
      <c r="J888" s="28">
        <v>0</v>
      </c>
      <c r="K888" s="28">
        <v>300000000</v>
      </c>
      <c r="L888" s="29">
        <v>6</v>
      </c>
      <c r="M888" s="29">
        <f>IFERROR(_xlfn.XLOOKUP($B888,'Ownership Metrics'!$A:$A,'Ownership Metrics'!$B:$B),"")</f>
        <v>4.88</v>
      </c>
      <c r="N888" s="28">
        <f>IFERROR(_xlfn.XLOOKUP($B888,'Ownership Metrics'!$A:$A,'Ownership Metrics'!$C:$C),"")</f>
        <v>910</v>
      </c>
      <c r="O888" s="29">
        <f>IFERROR(_xlfn.XLOOKUP($B888,'Ownership Metrics'!$A:$A,'Ownership Metrics'!$D:$D),"")</f>
        <v>25.1</v>
      </c>
      <c r="P888" s="29">
        <f>IFERROR(_xlfn.XLOOKUP($B888,'Ownership Metrics'!$A:$A,'Ownership Metrics'!$E:$E),"")</f>
        <v>35.979999999999997</v>
      </c>
      <c r="Q888" s="30">
        <f>IFERROR(_xlfn.XLOOKUP($B888,'Ownership Metrics'!$A:$A,'Ownership Metrics'!$F:$F),"")</f>
        <v>22</v>
      </c>
      <c r="R888" s="30">
        <f>IFERROR(_xlfn.XLOOKUP($B888,'Ownership Metrics'!$A:$A,'Ownership Metrics'!$G:$G),"")</f>
        <v>17</v>
      </c>
      <c r="S888" s="27" t="str">
        <f>IFERROR(_xlfn.XLOOKUP($B888,'Ownership Metrics'!$A:$A,'Ownership Metrics'!$H:$H),"")</f>
        <v>Tersebar</v>
      </c>
      <c r="T888" s="27" t="str">
        <f>IFERROR(_xlfn.XLOOKUP($B888,'Ownership Metrics'!$A:$A,'Ownership Metrics'!$I:$I),"")</f>
        <v>Rendah</v>
      </c>
      <c r="U888" s="27">
        <f>IF(COUNTIFS($B$2:$B888,$B888,$D$2:$D888,$D888)=1,1,0)</f>
        <v>1</v>
      </c>
      <c r="V888" s="27">
        <f t="shared" si="40"/>
        <v>6</v>
      </c>
      <c r="W888" s="27">
        <f t="shared" si="41"/>
        <v>2</v>
      </c>
      <c r="X888" s="27">
        <f t="shared" si="39"/>
        <v>5.9999999111999998</v>
      </c>
    </row>
    <row r="889" spans="1:24" x14ac:dyDescent="0.25">
      <c r="A889" s="26">
        <v>46265</v>
      </c>
      <c r="B889" s="27" t="s">
        <v>10270</v>
      </c>
      <c r="C889" s="27" t="s">
        <v>1113</v>
      </c>
      <c r="D889" s="27" t="s">
        <v>445</v>
      </c>
      <c r="E889" s="27" t="s">
        <v>22</v>
      </c>
      <c r="F889" s="27" t="s">
        <v>23</v>
      </c>
      <c r="G889" s="27"/>
      <c r="H889" s="27" t="s">
        <v>24</v>
      </c>
      <c r="I889" s="28">
        <v>152466300</v>
      </c>
      <c r="J889" s="28">
        <v>0</v>
      </c>
      <c r="K889" s="28">
        <v>152466300</v>
      </c>
      <c r="L889" s="29">
        <v>3.05</v>
      </c>
      <c r="M889" s="29">
        <f>IFERROR(_xlfn.XLOOKUP($B889,'Ownership Metrics'!$A:$A,'Ownership Metrics'!$B:$B),"")</f>
        <v>4.88</v>
      </c>
      <c r="N889" s="28">
        <f>IFERROR(_xlfn.XLOOKUP($B889,'Ownership Metrics'!$A:$A,'Ownership Metrics'!$C:$C),"")</f>
        <v>910</v>
      </c>
      <c r="O889" s="29">
        <f>IFERROR(_xlfn.XLOOKUP($B889,'Ownership Metrics'!$A:$A,'Ownership Metrics'!$D:$D),"")</f>
        <v>25.1</v>
      </c>
      <c r="P889" s="29">
        <f>IFERROR(_xlfn.XLOOKUP($B889,'Ownership Metrics'!$A:$A,'Ownership Metrics'!$E:$E),"")</f>
        <v>35.979999999999997</v>
      </c>
      <c r="Q889" s="30">
        <f>IFERROR(_xlfn.XLOOKUP($B889,'Ownership Metrics'!$A:$A,'Ownership Metrics'!$F:$F),"")</f>
        <v>22</v>
      </c>
      <c r="R889" s="30">
        <f>IFERROR(_xlfn.XLOOKUP($B889,'Ownership Metrics'!$A:$A,'Ownership Metrics'!$G:$G),"")</f>
        <v>17</v>
      </c>
      <c r="S889" s="27" t="str">
        <f>IFERROR(_xlfn.XLOOKUP($B889,'Ownership Metrics'!$A:$A,'Ownership Metrics'!$H:$H),"")</f>
        <v>Tersebar</v>
      </c>
      <c r="T889" s="27" t="str">
        <f>IFERROR(_xlfn.XLOOKUP($B889,'Ownership Metrics'!$A:$A,'Ownership Metrics'!$I:$I),"")</f>
        <v>Rendah</v>
      </c>
      <c r="U889" s="27">
        <f>IF(COUNTIFS($B$2:$B889,$B889,$D$2:$D889,$D889)=1,1,0)</f>
        <v>1</v>
      </c>
      <c r="V889" s="27">
        <f t="shared" si="40"/>
        <v>3.05</v>
      </c>
      <c r="W889" s="27">
        <f t="shared" si="41"/>
        <v>12</v>
      </c>
      <c r="X889" s="27">
        <f t="shared" si="39"/>
        <v>3.0499999111</v>
      </c>
    </row>
    <row r="890" spans="1:24" x14ac:dyDescent="0.25">
      <c r="A890" s="26">
        <v>46265</v>
      </c>
      <c r="B890" s="27" t="s">
        <v>10270</v>
      </c>
      <c r="C890" s="27" t="s">
        <v>1113</v>
      </c>
      <c r="D890" s="27" t="s">
        <v>446</v>
      </c>
      <c r="E890" s="27" t="s">
        <v>22</v>
      </c>
      <c r="F890" s="27" t="s">
        <v>23</v>
      </c>
      <c r="G890" s="27"/>
      <c r="H890" s="27" t="s">
        <v>24</v>
      </c>
      <c r="I890" s="28">
        <v>79079000</v>
      </c>
      <c r="J890" s="28">
        <v>0</v>
      </c>
      <c r="K890" s="28">
        <v>79079000</v>
      </c>
      <c r="L890" s="29">
        <v>1.58</v>
      </c>
      <c r="M890" s="29">
        <f>IFERROR(_xlfn.XLOOKUP($B890,'Ownership Metrics'!$A:$A,'Ownership Metrics'!$B:$B),"")</f>
        <v>4.88</v>
      </c>
      <c r="N890" s="28">
        <f>IFERROR(_xlfn.XLOOKUP($B890,'Ownership Metrics'!$A:$A,'Ownership Metrics'!$C:$C),"")</f>
        <v>910</v>
      </c>
      <c r="O890" s="29">
        <f>IFERROR(_xlfn.XLOOKUP($B890,'Ownership Metrics'!$A:$A,'Ownership Metrics'!$D:$D),"")</f>
        <v>25.1</v>
      </c>
      <c r="P890" s="29">
        <f>IFERROR(_xlfn.XLOOKUP($B890,'Ownership Metrics'!$A:$A,'Ownership Metrics'!$E:$E),"")</f>
        <v>35.979999999999997</v>
      </c>
      <c r="Q890" s="30">
        <f>IFERROR(_xlfn.XLOOKUP($B890,'Ownership Metrics'!$A:$A,'Ownership Metrics'!$F:$F),"")</f>
        <v>22</v>
      </c>
      <c r="R890" s="30">
        <f>IFERROR(_xlfn.XLOOKUP($B890,'Ownership Metrics'!$A:$A,'Ownership Metrics'!$G:$G),"")</f>
        <v>17</v>
      </c>
      <c r="S890" s="27" t="str">
        <f>IFERROR(_xlfn.XLOOKUP($B890,'Ownership Metrics'!$A:$A,'Ownership Metrics'!$H:$H),"")</f>
        <v>Tersebar</v>
      </c>
      <c r="T890" s="27" t="str">
        <f>IFERROR(_xlfn.XLOOKUP($B890,'Ownership Metrics'!$A:$A,'Ownership Metrics'!$I:$I),"")</f>
        <v>Rendah</v>
      </c>
      <c r="U890" s="27">
        <f>IF(COUNTIFS($B$2:$B890,$B890,$D$2:$D890,$D890)=1,1,0)</f>
        <v>1</v>
      </c>
      <c r="V890" s="27">
        <f t="shared" si="40"/>
        <v>1.58</v>
      </c>
      <c r="W890" s="27">
        <f t="shared" si="41"/>
        <v>19</v>
      </c>
      <c r="X890" s="27">
        <f t="shared" si="39"/>
        <v>1.579999911</v>
      </c>
    </row>
    <row r="891" spans="1:24" x14ac:dyDescent="0.25">
      <c r="A891" s="26">
        <v>46265</v>
      </c>
      <c r="B891" s="27" t="s">
        <v>10270</v>
      </c>
      <c r="C891" s="27" t="s">
        <v>1113</v>
      </c>
      <c r="D891" s="27" t="s">
        <v>447</v>
      </c>
      <c r="E891" s="27" t="s">
        <v>22</v>
      </c>
      <c r="F891" s="27" t="s">
        <v>23</v>
      </c>
      <c r="G891" s="27"/>
      <c r="H891" s="27" t="s">
        <v>24</v>
      </c>
      <c r="I891" s="28">
        <v>106500000</v>
      </c>
      <c r="J891" s="28">
        <v>0</v>
      </c>
      <c r="K891" s="28">
        <v>106500000</v>
      </c>
      <c r="L891" s="29">
        <v>2.13</v>
      </c>
      <c r="M891" s="29">
        <f>IFERROR(_xlfn.XLOOKUP($B891,'Ownership Metrics'!$A:$A,'Ownership Metrics'!$B:$B),"")</f>
        <v>4.88</v>
      </c>
      <c r="N891" s="28">
        <f>IFERROR(_xlfn.XLOOKUP($B891,'Ownership Metrics'!$A:$A,'Ownership Metrics'!$C:$C),"")</f>
        <v>910</v>
      </c>
      <c r="O891" s="29">
        <f>IFERROR(_xlfn.XLOOKUP($B891,'Ownership Metrics'!$A:$A,'Ownership Metrics'!$D:$D),"")</f>
        <v>25.1</v>
      </c>
      <c r="P891" s="29">
        <f>IFERROR(_xlfn.XLOOKUP($B891,'Ownership Metrics'!$A:$A,'Ownership Metrics'!$E:$E),"")</f>
        <v>35.979999999999997</v>
      </c>
      <c r="Q891" s="30">
        <f>IFERROR(_xlfn.XLOOKUP($B891,'Ownership Metrics'!$A:$A,'Ownership Metrics'!$F:$F),"")</f>
        <v>22</v>
      </c>
      <c r="R891" s="30">
        <f>IFERROR(_xlfn.XLOOKUP($B891,'Ownership Metrics'!$A:$A,'Ownership Metrics'!$G:$G),"")</f>
        <v>17</v>
      </c>
      <c r="S891" s="27" t="str">
        <f>IFERROR(_xlfn.XLOOKUP($B891,'Ownership Metrics'!$A:$A,'Ownership Metrics'!$H:$H),"")</f>
        <v>Tersebar</v>
      </c>
      <c r="T891" s="27" t="str">
        <f>IFERROR(_xlfn.XLOOKUP($B891,'Ownership Metrics'!$A:$A,'Ownership Metrics'!$I:$I),"")</f>
        <v>Rendah</v>
      </c>
      <c r="U891" s="27">
        <f>IF(COUNTIFS($B$2:$B891,$B891,$D$2:$D891,$D891)=1,1,0)</f>
        <v>1</v>
      </c>
      <c r="V891" s="27">
        <f t="shared" si="40"/>
        <v>2.13</v>
      </c>
      <c r="W891" s="27">
        <f t="shared" si="41"/>
        <v>16</v>
      </c>
      <c r="X891" s="27">
        <f t="shared" si="39"/>
        <v>2.1299999109000001</v>
      </c>
    </row>
    <row r="892" spans="1:24" x14ac:dyDescent="0.25">
      <c r="A892" s="26">
        <v>46265</v>
      </c>
      <c r="B892" s="27" t="s">
        <v>10270</v>
      </c>
      <c r="C892" s="27" t="s">
        <v>1113</v>
      </c>
      <c r="D892" s="27" t="s">
        <v>448</v>
      </c>
      <c r="E892" s="27" t="s">
        <v>22</v>
      </c>
      <c r="F892" s="27" t="s">
        <v>23</v>
      </c>
      <c r="G892" s="27"/>
      <c r="H892" s="27" t="s">
        <v>24</v>
      </c>
      <c r="I892" s="28">
        <v>79026600</v>
      </c>
      <c r="J892" s="28">
        <v>0</v>
      </c>
      <c r="K892" s="28">
        <v>79026600</v>
      </c>
      <c r="L892" s="29">
        <v>1.58</v>
      </c>
      <c r="M892" s="29">
        <f>IFERROR(_xlfn.XLOOKUP($B892,'Ownership Metrics'!$A:$A,'Ownership Metrics'!$B:$B),"")</f>
        <v>4.88</v>
      </c>
      <c r="N892" s="28">
        <f>IFERROR(_xlfn.XLOOKUP($B892,'Ownership Metrics'!$A:$A,'Ownership Metrics'!$C:$C),"")</f>
        <v>910</v>
      </c>
      <c r="O892" s="29">
        <f>IFERROR(_xlfn.XLOOKUP($B892,'Ownership Metrics'!$A:$A,'Ownership Metrics'!$D:$D),"")</f>
        <v>25.1</v>
      </c>
      <c r="P892" s="29">
        <f>IFERROR(_xlfn.XLOOKUP($B892,'Ownership Metrics'!$A:$A,'Ownership Metrics'!$E:$E),"")</f>
        <v>35.979999999999997</v>
      </c>
      <c r="Q892" s="30">
        <f>IFERROR(_xlfn.XLOOKUP($B892,'Ownership Metrics'!$A:$A,'Ownership Metrics'!$F:$F),"")</f>
        <v>22</v>
      </c>
      <c r="R892" s="30">
        <f>IFERROR(_xlfn.XLOOKUP($B892,'Ownership Metrics'!$A:$A,'Ownership Metrics'!$G:$G),"")</f>
        <v>17</v>
      </c>
      <c r="S892" s="27" t="str">
        <f>IFERROR(_xlfn.XLOOKUP($B892,'Ownership Metrics'!$A:$A,'Ownership Metrics'!$H:$H),"")</f>
        <v>Tersebar</v>
      </c>
      <c r="T892" s="27" t="str">
        <f>IFERROR(_xlfn.XLOOKUP($B892,'Ownership Metrics'!$A:$A,'Ownership Metrics'!$I:$I),"")</f>
        <v>Rendah</v>
      </c>
      <c r="U892" s="27">
        <f>IF(COUNTIFS($B$2:$B892,$B892,$D$2:$D892,$D892)=1,1,0)</f>
        <v>1</v>
      </c>
      <c r="V892" s="27">
        <f t="shared" si="40"/>
        <v>1.58</v>
      </c>
      <c r="W892" s="27">
        <f t="shared" si="41"/>
        <v>20</v>
      </c>
      <c r="X892" s="27">
        <f t="shared" si="39"/>
        <v>1.5799999108</v>
      </c>
    </row>
    <row r="893" spans="1:24" x14ac:dyDescent="0.25">
      <c r="A893" s="26">
        <v>46265</v>
      </c>
      <c r="B893" s="27" t="s">
        <v>10270</v>
      </c>
      <c r="C893" s="27" t="s">
        <v>1113</v>
      </c>
      <c r="D893" s="27" t="s">
        <v>1118</v>
      </c>
      <c r="E893" s="27" t="s">
        <v>22</v>
      </c>
      <c r="F893" s="27" t="s">
        <v>23</v>
      </c>
      <c r="G893" s="27"/>
      <c r="H893" s="27" t="s">
        <v>24</v>
      </c>
      <c r="I893" s="28">
        <v>224253100</v>
      </c>
      <c r="J893" s="28">
        <v>0</v>
      </c>
      <c r="K893" s="28">
        <v>224253100</v>
      </c>
      <c r="L893" s="29">
        <v>4.49</v>
      </c>
      <c r="M893" s="29">
        <f>IFERROR(_xlfn.XLOOKUP($B893,'Ownership Metrics'!$A:$A,'Ownership Metrics'!$B:$B),"")</f>
        <v>4.88</v>
      </c>
      <c r="N893" s="28">
        <f>IFERROR(_xlfn.XLOOKUP($B893,'Ownership Metrics'!$A:$A,'Ownership Metrics'!$C:$C),"")</f>
        <v>910</v>
      </c>
      <c r="O893" s="29">
        <f>IFERROR(_xlfn.XLOOKUP($B893,'Ownership Metrics'!$A:$A,'Ownership Metrics'!$D:$D),"")</f>
        <v>25.1</v>
      </c>
      <c r="P893" s="29">
        <f>IFERROR(_xlfn.XLOOKUP($B893,'Ownership Metrics'!$A:$A,'Ownership Metrics'!$E:$E),"")</f>
        <v>35.979999999999997</v>
      </c>
      <c r="Q893" s="30">
        <f>IFERROR(_xlfn.XLOOKUP($B893,'Ownership Metrics'!$A:$A,'Ownership Metrics'!$F:$F),"")</f>
        <v>22</v>
      </c>
      <c r="R893" s="30">
        <f>IFERROR(_xlfn.XLOOKUP($B893,'Ownership Metrics'!$A:$A,'Ownership Metrics'!$G:$G),"")</f>
        <v>17</v>
      </c>
      <c r="S893" s="27" t="str">
        <f>IFERROR(_xlfn.XLOOKUP($B893,'Ownership Metrics'!$A:$A,'Ownership Metrics'!$H:$H),"")</f>
        <v>Tersebar</v>
      </c>
      <c r="T893" s="27" t="str">
        <f>IFERROR(_xlfn.XLOOKUP($B893,'Ownership Metrics'!$A:$A,'Ownership Metrics'!$I:$I),"")</f>
        <v>Rendah</v>
      </c>
      <c r="U893" s="27">
        <f>IF(COUNTIFS($B$2:$B893,$B893,$D$2:$D893,$D893)=1,1,0)</f>
        <v>1</v>
      </c>
      <c r="V893" s="27">
        <f t="shared" si="40"/>
        <v>4.49</v>
      </c>
      <c r="W893" s="27">
        <f t="shared" si="41"/>
        <v>9</v>
      </c>
      <c r="X893" s="27">
        <f t="shared" si="39"/>
        <v>4.4899999106999999</v>
      </c>
    </row>
    <row r="894" spans="1:24" x14ac:dyDescent="0.25">
      <c r="A894" s="26">
        <v>46265</v>
      </c>
      <c r="B894" s="27" t="s">
        <v>10270</v>
      </c>
      <c r="C894" s="27" t="s">
        <v>1113</v>
      </c>
      <c r="D894" s="27" t="s">
        <v>1119</v>
      </c>
      <c r="E894" s="27" t="s">
        <v>83</v>
      </c>
      <c r="F894" s="27" t="s">
        <v>32</v>
      </c>
      <c r="G894" s="27"/>
      <c r="H894" s="27" t="s">
        <v>128</v>
      </c>
      <c r="I894" s="28">
        <v>242500000</v>
      </c>
      <c r="J894" s="28">
        <v>0</v>
      </c>
      <c r="K894" s="28">
        <v>242500000</v>
      </c>
      <c r="L894" s="29">
        <v>4.8499999999999996</v>
      </c>
      <c r="M894" s="29">
        <f>IFERROR(_xlfn.XLOOKUP($B894,'Ownership Metrics'!$A:$A,'Ownership Metrics'!$B:$B),"")</f>
        <v>4.88</v>
      </c>
      <c r="N894" s="28">
        <f>IFERROR(_xlfn.XLOOKUP($B894,'Ownership Metrics'!$A:$A,'Ownership Metrics'!$C:$C),"")</f>
        <v>910</v>
      </c>
      <c r="O894" s="29">
        <f>IFERROR(_xlfn.XLOOKUP($B894,'Ownership Metrics'!$A:$A,'Ownership Metrics'!$D:$D),"")</f>
        <v>25.1</v>
      </c>
      <c r="P894" s="29">
        <f>IFERROR(_xlfn.XLOOKUP($B894,'Ownership Metrics'!$A:$A,'Ownership Metrics'!$E:$E),"")</f>
        <v>35.979999999999997</v>
      </c>
      <c r="Q894" s="30">
        <f>IFERROR(_xlfn.XLOOKUP($B894,'Ownership Metrics'!$A:$A,'Ownership Metrics'!$F:$F),"")</f>
        <v>22</v>
      </c>
      <c r="R894" s="30">
        <f>IFERROR(_xlfn.XLOOKUP($B894,'Ownership Metrics'!$A:$A,'Ownership Metrics'!$G:$G),"")</f>
        <v>17</v>
      </c>
      <c r="S894" s="27" t="str">
        <f>IFERROR(_xlfn.XLOOKUP($B894,'Ownership Metrics'!$A:$A,'Ownership Metrics'!$H:$H),"")</f>
        <v>Tersebar</v>
      </c>
      <c r="T894" s="27" t="str">
        <f>IFERROR(_xlfn.XLOOKUP($B894,'Ownership Metrics'!$A:$A,'Ownership Metrics'!$I:$I),"")</f>
        <v>Rendah</v>
      </c>
      <c r="U894" s="27">
        <f>IF(COUNTIFS($B$2:$B894,$B894,$D$2:$D894,$D894)=1,1,0)</f>
        <v>1</v>
      </c>
      <c r="V894" s="27">
        <f t="shared" si="40"/>
        <v>4.8499999999999996</v>
      </c>
      <c r="W894" s="27">
        <f t="shared" si="41"/>
        <v>4</v>
      </c>
      <c r="X894" s="27">
        <f t="shared" si="39"/>
        <v>4.8499999105999994</v>
      </c>
    </row>
    <row r="895" spans="1:24" x14ac:dyDescent="0.25">
      <c r="A895" s="26">
        <v>46265</v>
      </c>
      <c r="B895" s="27" t="s">
        <v>10270</v>
      </c>
      <c r="C895" s="27" t="s">
        <v>1113</v>
      </c>
      <c r="D895" s="27" t="s">
        <v>862</v>
      </c>
      <c r="E895" s="27" t="s">
        <v>22</v>
      </c>
      <c r="F895" s="27" t="s">
        <v>32</v>
      </c>
      <c r="G895" s="27"/>
      <c r="H895" s="27" t="s">
        <v>128</v>
      </c>
      <c r="I895" s="28">
        <v>242375625</v>
      </c>
      <c r="J895" s="28">
        <v>0</v>
      </c>
      <c r="K895" s="28">
        <v>242375625</v>
      </c>
      <c r="L895" s="29">
        <v>4.8499999999999996</v>
      </c>
      <c r="M895" s="29">
        <f>IFERROR(_xlfn.XLOOKUP($B895,'Ownership Metrics'!$A:$A,'Ownership Metrics'!$B:$B),"")</f>
        <v>4.88</v>
      </c>
      <c r="N895" s="28">
        <f>IFERROR(_xlfn.XLOOKUP($B895,'Ownership Metrics'!$A:$A,'Ownership Metrics'!$C:$C),"")</f>
        <v>910</v>
      </c>
      <c r="O895" s="29">
        <f>IFERROR(_xlfn.XLOOKUP($B895,'Ownership Metrics'!$A:$A,'Ownership Metrics'!$D:$D),"")</f>
        <v>25.1</v>
      </c>
      <c r="P895" s="29">
        <f>IFERROR(_xlfn.XLOOKUP($B895,'Ownership Metrics'!$A:$A,'Ownership Metrics'!$E:$E),"")</f>
        <v>35.979999999999997</v>
      </c>
      <c r="Q895" s="30">
        <f>IFERROR(_xlfn.XLOOKUP($B895,'Ownership Metrics'!$A:$A,'Ownership Metrics'!$F:$F),"")</f>
        <v>22</v>
      </c>
      <c r="R895" s="30">
        <f>IFERROR(_xlfn.XLOOKUP($B895,'Ownership Metrics'!$A:$A,'Ownership Metrics'!$G:$G),"")</f>
        <v>17</v>
      </c>
      <c r="S895" s="27" t="str">
        <f>IFERROR(_xlfn.XLOOKUP($B895,'Ownership Metrics'!$A:$A,'Ownership Metrics'!$H:$H),"")</f>
        <v>Tersebar</v>
      </c>
      <c r="T895" s="27" t="str">
        <f>IFERROR(_xlfn.XLOOKUP($B895,'Ownership Metrics'!$A:$A,'Ownership Metrics'!$I:$I),"")</f>
        <v>Rendah</v>
      </c>
      <c r="U895" s="27">
        <f>IF(COUNTIFS($B$2:$B895,$B895,$D$2:$D895,$D895)=1,1,0)</f>
        <v>1</v>
      </c>
      <c r="V895" s="27">
        <f t="shared" si="40"/>
        <v>4.8499999999999996</v>
      </c>
      <c r="W895" s="27">
        <f t="shared" si="41"/>
        <v>5</v>
      </c>
      <c r="X895" s="27">
        <f t="shared" si="39"/>
        <v>4.8499999104999993</v>
      </c>
    </row>
    <row r="896" spans="1:24" x14ac:dyDescent="0.25">
      <c r="A896" s="26">
        <v>46265</v>
      </c>
      <c r="B896" s="27" t="s">
        <v>10270</v>
      </c>
      <c r="C896" s="27" t="s">
        <v>1113</v>
      </c>
      <c r="D896" s="27" t="s">
        <v>1120</v>
      </c>
      <c r="E896" s="27" t="s">
        <v>83</v>
      </c>
      <c r="F896" s="27" t="s">
        <v>32</v>
      </c>
      <c r="G896" s="27"/>
      <c r="H896" s="27" t="s">
        <v>64</v>
      </c>
      <c r="I896" s="28">
        <v>239500000</v>
      </c>
      <c r="J896" s="28">
        <v>0</v>
      </c>
      <c r="K896" s="28">
        <v>239500000</v>
      </c>
      <c r="L896" s="29">
        <v>4.79</v>
      </c>
      <c r="M896" s="29">
        <f>IFERROR(_xlfn.XLOOKUP($B896,'Ownership Metrics'!$A:$A,'Ownership Metrics'!$B:$B),"")</f>
        <v>4.88</v>
      </c>
      <c r="N896" s="28">
        <f>IFERROR(_xlfn.XLOOKUP($B896,'Ownership Metrics'!$A:$A,'Ownership Metrics'!$C:$C),"")</f>
        <v>910</v>
      </c>
      <c r="O896" s="29">
        <f>IFERROR(_xlfn.XLOOKUP($B896,'Ownership Metrics'!$A:$A,'Ownership Metrics'!$D:$D),"")</f>
        <v>25.1</v>
      </c>
      <c r="P896" s="29">
        <f>IFERROR(_xlfn.XLOOKUP($B896,'Ownership Metrics'!$A:$A,'Ownership Metrics'!$E:$E),"")</f>
        <v>35.979999999999997</v>
      </c>
      <c r="Q896" s="30">
        <f>IFERROR(_xlfn.XLOOKUP($B896,'Ownership Metrics'!$A:$A,'Ownership Metrics'!$F:$F),"")</f>
        <v>22</v>
      </c>
      <c r="R896" s="30">
        <f>IFERROR(_xlfn.XLOOKUP($B896,'Ownership Metrics'!$A:$A,'Ownership Metrics'!$G:$G),"")</f>
        <v>17</v>
      </c>
      <c r="S896" s="27" t="str">
        <f>IFERROR(_xlfn.XLOOKUP($B896,'Ownership Metrics'!$A:$A,'Ownership Metrics'!$H:$H),"")</f>
        <v>Tersebar</v>
      </c>
      <c r="T896" s="27" t="str">
        <f>IFERROR(_xlfn.XLOOKUP($B896,'Ownership Metrics'!$A:$A,'Ownership Metrics'!$I:$I),"")</f>
        <v>Rendah</v>
      </c>
      <c r="U896" s="27">
        <f>IF(COUNTIFS($B$2:$B896,$B896,$D$2:$D896,$D896)=1,1,0)</f>
        <v>1</v>
      </c>
      <c r="V896" s="27">
        <f t="shared" si="40"/>
        <v>4.79</v>
      </c>
      <c r="W896" s="27">
        <f t="shared" si="41"/>
        <v>7</v>
      </c>
      <c r="X896" s="27">
        <f t="shared" si="39"/>
        <v>4.7899999103999997</v>
      </c>
    </row>
    <row r="897" spans="1:24" x14ac:dyDescent="0.25">
      <c r="A897" s="26">
        <v>46265</v>
      </c>
      <c r="B897" s="27" t="s">
        <v>10270</v>
      </c>
      <c r="C897" s="27" t="s">
        <v>1113</v>
      </c>
      <c r="D897" s="27" t="s">
        <v>1121</v>
      </c>
      <c r="E897" s="27" t="s">
        <v>83</v>
      </c>
      <c r="F897" s="27" t="s">
        <v>32</v>
      </c>
      <c r="G897" s="27"/>
      <c r="H897" s="27" t="s">
        <v>128</v>
      </c>
      <c r="I897" s="28">
        <v>235750000</v>
      </c>
      <c r="J897" s="28">
        <v>0</v>
      </c>
      <c r="K897" s="28">
        <v>235750000</v>
      </c>
      <c r="L897" s="29">
        <v>4.72</v>
      </c>
      <c r="M897" s="29">
        <f>IFERROR(_xlfn.XLOOKUP($B897,'Ownership Metrics'!$A:$A,'Ownership Metrics'!$B:$B),"")</f>
        <v>4.88</v>
      </c>
      <c r="N897" s="28">
        <f>IFERROR(_xlfn.XLOOKUP($B897,'Ownership Metrics'!$A:$A,'Ownership Metrics'!$C:$C),"")</f>
        <v>910</v>
      </c>
      <c r="O897" s="29">
        <f>IFERROR(_xlfn.XLOOKUP($B897,'Ownership Metrics'!$A:$A,'Ownership Metrics'!$D:$D),"")</f>
        <v>25.1</v>
      </c>
      <c r="P897" s="29">
        <f>IFERROR(_xlfn.XLOOKUP($B897,'Ownership Metrics'!$A:$A,'Ownership Metrics'!$E:$E),"")</f>
        <v>35.979999999999997</v>
      </c>
      <c r="Q897" s="30">
        <f>IFERROR(_xlfn.XLOOKUP($B897,'Ownership Metrics'!$A:$A,'Ownership Metrics'!$F:$F),"")</f>
        <v>22</v>
      </c>
      <c r="R897" s="30">
        <f>IFERROR(_xlfn.XLOOKUP($B897,'Ownership Metrics'!$A:$A,'Ownership Metrics'!$G:$G),"")</f>
        <v>17</v>
      </c>
      <c r="S897" s="27" t="str">
        <f>IFERROR(_xlfn.XLOOKUP($B897,'Ownership Metrics'!$A:$A,'Ownership Metrics'!$H:$H),"")</f>
        <v>Tersebar</v>
      </c>
      <c r="T897" s="27" t="str">
        <f>IFERROR(_xlfn.XLOOKUP($B897,'Ownership Metrics'!$A:$A,'Ownership Metrics'!$I:$I),"")</f>
        <v>Rendah</v>
      </c>
      <c r="U897" s="27">
        <f>IF(COUNTIFS($B$2:$B897,$B897,$D$2:$D897,$D897)=1,1,0)</f>
        <v>1</v>
      </c>
      <c r="V897" s="27">
        <f t="shared" si="40"/>
        <v>4.72</v>
      </c>
      <c r="W897" s="27">
        <f t="shared" si="41"/>
        <v>8</v>
      </c>
      <c r="X897" s="27">
        <f t="shared" si="39"/>
        <v>4.7199999102999994</v>
      </c>
    </row>
    <row r="898" spans="1:24" x14ac:dyDescent="0.25">
      <c r="A898" s="26">
        <v>46265</v>
      </c>
      <c r="B898" s="27" t="s">
        <v>10270</v>
      </c>
      <c r="C898" s="27" t="s">
        <v>1113</v>
      </c>
      <c r="D898" s="27" t="s">
        <v>1122</v>
      </c>
      <c r="E898" s="27" t="s">
        <v>35</v>
      </c>
      <c r="F898" s="27" t="s">
        <v>23</v>
      </c>
      <c r="G898" s="27" t="s">
        <v>36</v>
      </c>
      <c r="H898" s="27" t="s">
        <v>24</v>
      </c>
      <c r="I898" s="28">
        <v>120000000</v>
      </c>
      <c r="J898" s="28">
        <v>0</v>
      </c>
      <c r="K898" s="28">
        <v>120000000</v>
      </c>
      <c r="L898" s="29">
        <v>2.4</v>
      </c>
      <c r="M898" s="29">
        <f>IFERROR(_xlfn.XLOOKUP($B898,'Ownership Metrics'!$A:$A,'Ownership Metrics'!$B:$B),"")</f>
        <v>4.88</v>
      </c>
      <c r="N898" s="28">
        <f>IFERROR(_xlfn.XLOOKUP($B898,'Ownership Metrics'!$A:$A,'Ownership Metrics'!$C:$C),"")</f>
        <v>910</v>
      </c>
      <c r="O898" s="29">
        <f>IFERROR(_xlfn.XLOOKUP($B898,'Ownership Metrics'!$A:$A,'Ownership Metrics'!$D:$D),"")</f>
        <v>25.1</v>
      </c>
      <c r="P898" s="29">
        <f>IFERROR(_xlfn.XLOOKUP($B898,'Ownership Metrics'!$A:$A,'Ownership Metrics'!$E:$E),"")</f>
        <v>35.979999999999997</v>
      </c>
      <c r="Q898" s="30">
        <f>IFERROR(_xlfn.XLOOKUP($B898,'Ownership Metrics'!$A:$A,'Ownership Metrics'!$F:$F),"")</f>
        <v>22</v>
      </c>
      <c r="R898" s="30">
        <f>IFERROR(_xlfn.XLOOKUP($B898,'Ownership Metrics'!$A:$A,'Ownership Metrics'!$G:$G),"")</f>
        <v>17</v>
      </c>
      <c r="S898" s="27" t="str">
        <f>IFERROR(_xlfn.XLOOKUP($B898,'Ownership Metrics'!$A:$A,'Ownership Metrics'!$H:$H),"")</f>
        <v>Tersebar</v>
      </c>
      <c r="T898" s="27" t="str">
        <f>IFERROR(_xlfn.XLOOKUP($B898,'Ownership Metrics'!$A:$A,'Ownership Metrics'!$I:$I),"")</f>
        <v>Rendah</v>
      </c>
      <c r="U898" s="27">
        <f>IF(COUNTIFS($B$2:$B898,$B898,$D$2:$D898,$D898)=1,1,0)</f>
        <v>1</v>
      </c>
      <c r="V898" s="27">
        <f t="shared" si="40"/>
        <v>2.4</v>
      </c>
      <c r="W898" s="27">
        <f t="shared" si="41"/>
        <v>14</v>
      </c>
      <c r="X898" s="27">
        <f t="shared" ref="X898:X961" si="42">$V898-(ROW()*0.0000000001)</f>
        <v>2.3999999102</v>
      </c>
    </row>
    <row r="899" spans="1:24" x14ac:dyDescent="0.25">
      <c r="A899" s="26">
        <v>46265</v>
      </c>
      <c r="B899" s="27" t="s">
        <v>10270</v>
      </c>
      <c r="C899" s="27" t="s">
        <v>1113</v>
      </c>
      <c r="D899" s="27" t="s">
        <v>865</v>
      </c>
      <c r="E899" s="27" t="s">
        <v>44</v>
      </c>
      <c r="F899" s="27" t="s">
        <v>23</v>
      </c>
      <c r="G899" s="27"/>
      <c r="H899" s="27" t="s">
        <v>24</v>
      </c>
      <c r="I899" s="28">
        <v>94740000</v>
      </c>
      <c r="J899" s="28">
        <v>0</v>
      </c>
      <c r="K899" s="28">
        <v>94740000</v>
      </c>
      <c r="L899" s="29">
        <v>1.89</v>
      </c>
      <c r="M899" s="29">
        <f>IFERROR(_xlfn.XLOOKUP($B899,'Ownership Metrics'!$A:$A,'Ownership Metrics'!$B:$B),"")</f>
        <v>4.88</v>
      </c>
      <c r="N899" s="28">
        <f>IFERROR(_xlfn.XLOOKUP($B899,'Ownership Metrics'!$A:$A,'Ownership Metrics'!$C:$C),"")</f>
        <v>910</v>
      </c>
      <c r="O899" s="29">
        <f>IFERROR(_xlfn.XLOOKUP($B899,'Ownership Metrics'!$A:$A,'Ownership Metrics'!$D:$D),"")</f>
        <v>25.1</v>
      </c>
      <c r="P899" s="29">
        <f>IFERROR(_xlfn.XLOOKUP($B899,'Ownership Metrics'!$A:$A,'Ownership Metrics'!$E:$E),"")</f>
        <v>35.979999999999997</v>
      </c>
      <c r="Q899" s="30">
        <f>IFERROR(_xlfn.XLOOKUP($B899,'Ownership Metrics'!$A:$A,'Ownership Metrics'!$F:$F),"")</f>
        <v>22</v>
      </c>
      <c r="R899" s="30">
        <f>IFERROR(_xlfn.XLOOKUP($B899,'Ownership Metrics'!$A:$A,'Ownership Metrics'!$G:$G),"")</f>
        <v>17</v>
      </c>
      <c r="S899" s="27" t="str">
        <f>IFERROR(_xlfn.XLOOKUP($B899,'Ownership Metrics'!$A:$A,'Ownership Metrics'!$H:$H),"")</f>
        <v>Tersebar</v>
      </c>
      <c r="T899" s="27" t="str">
        <f>IFERROR(_xlfn.XLOOKUP($B899,'Ownership Metrics'!$A:$A,'Ownership Metrics'!$I:$I),"")</f>
        <v>Rendah</v>
      </c>
      <c r="U899" s="27">
        <f>IF(COUNTIFS($B$2:$B899,$B899,$D$2:$D899,$D899)=1,1,0)</f>
        <v>1</v>
      </c>
      <c r="V899" s="27">
        <f t="shared" ref="V899:V962" si="43">SUMIFS($L$2:$L$10000,$B$2:$B$10000,$B899,$D$2:$D$10000,$D899)</f>
        <v>1.89</v>
      </c>
      <c r="W899" s="27">
        <f t="shared" ref="W899:W962" si="44">COUNTIFS($B$2:$B$10000,$B899,$U$2:$U$10000,1,$X$2:$X$10000,"&gt;"&amp;$X899)+1</f>
        <v>17</v>
      </c>
      <c r="X899" s="27">
        <f t="shared" si="42"/>
        <v>1.8899999100999998</v>
      </c>
    </row>
    <row r="900" spans="1:24" x14ac:dyDescent="0.25">
      <c r="A900" s="26">
        <v>46265</v>
      </c>
      <c r="B900" s="27" t="s">
        <v>10270</v>
      </c>
      <c r="C900" s="27" t="s">
        <v>1113</v>
      </c>
      <c r="D900" s="27" t="s">
        <v>812</v>
      </c>
      <c r="E900" s="27" t="s">
        <v>44</v>
      </c>
      <c r="F900" s="27" t="s">
        <v>23</v>
      </c>
      <c r="G900" s="27"/>
      <c r="H900" s="27" t="s">
        <v>24</v>
      </c>
      <c r="I900" s="28">
        <v>221720000</v>
      </c>
      <c r="J900" s="28">
        <v>0</v>
      </c>
      <c r="K900" s="28">
        <v>221720000</v>
      </c>
      <c r="L900" s="29">
        <v>4.43</v>
      </c>
      <c r="M900" s="29">
        <f>IFERROR(_xlfn.XLOOKUP($B900,'Ownership Metrics'!$A:$A,'Ownership Metrics'!$B:$B),"")</f>
        <v>4.88</v>
      </c>
      <c r="N900" s="28">
        <f>IFERROR(_xlfn.XLOOKUP($B900,'Ownership Metrics'!$A:$A,'Ownership Metrics'!$C:$C),"")</f>
        <v>910</v>
      </c>
      <c r="O900" s="29">
        <f>IFERROR(_xlfn.XLOOKUP($B900,'Ownership Metrics'!$A:$A,'Ownership Metrics'!$D:$D),"")</f>
        <v>25.1</v>
      </c>
      <c r="P900" s="29">
        <f>IFERROR(_xlfn.XLOOKUP($B900,'Ownership Metrics'!$A:$A,'Ownership Metrics'!$E:$E),"")</f>
        <v>35.979999999999997</v>
      </c>
      <c r="Q900" s="30">
        <f>IFERROR(_xlfn.XLOOKUP($B900,'Ownership Metrics'!$A:$A,'Ownership Metrics'!$F:$F),"")</f>
        <v>22</v>
      </c>
      <c r="R900" s="30">
        <f>IFERROR(_xlfn.XLOOKUP($B900,'Ownership Metrics'!$A:$A,'Ownership Metrics'!$G:$G),"")</f>
        <v>17</v>
      </c>
      <c r="S900" s="27" t="str">
        <f>IFERROR(_xlfn.XLOOKUP($B900,'Ownership Metrics'!$A:$A,'Ownership Metrics'!$H:$H),"")</f>
        <v>Tersebar</v>
      </c>
      <c r="T900" s="27" t="str">
        <f>IFERROR(_xlfn.XLOOKUP($B900,'Ownership Metrics'!$A:$A,'Ownership Metrics'!$I:$I),"")</f>
        <v>Rendah</v>
      </c>
      <c r="U900" s="27">
        <f>IF(COUNTIFS($B$2:$B900,$B900,$D$2:$D900,$D900)=1,1,0)</f>
        <v>1</v>
      </c>
      <c r="V900" s="27">
        <f t="shared" si="43"/>
        <v>4.43</v>
      </c>
      <c r="W900" s="27">
        <f t="shared" si="44"/>
        <v>10</v>
      </c>
      <c r="X900" s="27">
        <f t="shared" si="42"/>
        <v>4.4299999099999994</v>
      </c>
    </row>
    <row r="901" spans="1:24" x14ac:dyDescent="0.25">
      <c r="A901" s="26">
        <v>46265</v>
      </c>
      <c r="B901" s="27" t="s">
        <v>10270</v>
      </c>
      <c r="C901" s="27" t="s">
        <v>1113</v>
      </c>
      <c r="D901" s="27" t="s">
        <v>855</v>
      </c>
      <c r="E901" s="27" t="s">
        <v>72</v>
      </c>
      <c r="F901" s="27" t="s">
        <v>23</v>
      </c>
      <c r="G901" s="27"/>
      <c r="H901" s="27" t="s">
        <v>24</v>
      </c>
      <c r="I901" s="28">
        <v>71753000</v>
      </c>
      <c r="J901" s="28">
        <v>0</v>
      </c>
      <c r="K901" s="28">
        <v>71753000</v>
      </c>
      <c r="L901" s="29">
        <v>1.44</v>
      </c>
      <c r="M901" s="29">
        <f>IFERROR(_xlfn.XLOOKUP($B901,'Ownership Metrics'!$A:$A,'Ownership Metrics'!$B:$B),"")</f>
        <v>4.88</v>
      </c>
      <c r="N901" s="28">
        <f>IFERROR(_xlfn.XLOOKUP($B901,'Ownership Metrics'!$A:$A,'Ownership Metrics'!$C:$C),"")</f>
        <v>910</v>
      </c>
      <c r="O901" s="29">
        <f>IFERROR(_xlfn.XLOOKUP($B901,'Ownership Metrics'!$A:$A,'Ownership Metrics'!$D:$D),"")</f>
        <v>25.1</v>
      </c>
      <c r="P901" s="29">
        <f>IFERROR(_xlfn.XLOOKUP($B901,'Ownership Metrics'!$A:$A,'Ownership Metrics'!$E:$E),"")</f>
        <v>35.979999999999997</v>
      </c>
      <c r="Q901" s="30">
        <f>IFERROR(_xlfn.XLOOKUP($B901,'Ownership Metrics'!$A:$A,'Ownership Metrics'!$F:$F),"")</f>
        <v>22</v>
      </c>
      <c r="R901" s="30">
        <f>IFERROR(_xlfn.XLOOKUP($B901,'Ownership Metrics'!$A:$A,'Ownership Metrics'!$G:$G),"")</f>
        <v>17</v>
      </c>
      <c r="S901" s="27" t="str">
        <f>IFERROR(_xlfn.XLOOKUP($B901,'Ownership Metrics'!$A:$A,'Ownership Metrics'!$H:$H),"")</f>
        <v>Tersebar</v>
      </c>
      <c r="T901" s="27" t="str">
        <f>IFERROR(_xlfn.XLOOKUP($B901,'Ownership Metrics'!$A:$A,'Ownership Metrics'!$I:$I),"")</f>
        <v>Rendah</v>
      </c>
      <c r="U901" s="27">
        <f>IF(COUNTIFS($B$2:$B901,$B901,$D$2:$D901,$D901)=1,1,0)</f>
        <v>1</v>
      </c>
      <c r="V901" s="27">
        <f t="shared" si="43"/>
        <v>1.44</v>
      </c>
      <c r="W901" s="27">
        <f t="shared" si="44"/>
        <v>21</v>
      </c>
      <c r="X901" s="27">
        <f t="shared" si="42"/>
        <v>1.4399999099</v>
      </c>
    </row>
    <row r="902" spans="1:24" x14ac:dyDescent="0.25">
      <c r="A902" s="26">
        <v>46265</v>
      </c>
      <c r="B902" s="27" t="s">
        <v>10270</v>
      </c>
      <c r="C902" s="27" t="s">
        <v>1113</v>
      </c>
      <c r="D902" s="27" t="s">
        <v>456</v>
      </c>
      <c r="E902" s="27" t="s">
        <v>124</v>
      </c>
      <c r="F902" s="27" t="s">
        <v>32</v>
      </c>
      <c r="G902" s="27"/>
      <c r="H902" s="27" t="s">
        <v>56</v>
      </c>
      <c r="I902" s="28">
        <v>206536000</v>
      </c>
      <c r="J902" s="28">
        <v>0</v>
      </c>
      <c r="K902" s="28">
        <v>206536000</v>
      </c>
      <c r="L902" s="29">
        <v>4.13</v>
      </c>
      <c r="M902" s="29">
        <f>IFERROR(_xlfn.XLOOKUP($B902,'Ownership Metrics'!$A:$A,'Ownership Metrics'!$B:$B),"")</f>
        <v>4.88</v>
      </c>
      <c r="N902" s="28">
        <f>IFERROR(_xlfn.XLOOKUP($B902,'Ownership Metrics'!$A:$A,'Ownership Metrics'!$C:$C),"")</f>
        <v>910</v>
      </c>
      <c r="O902" s="29">
        <f>IFERROR(_xlfn.XLOOKUP($B902,'Ownership Metrics'!$A:$A,'Ownership Metrics'!$D:$D),"")</f>
        <v>25.1</v>
      </c>
      <c r="P902" s="29">
        <f>IFERROR(_xlfn.XLOOKUP($B902,'Ownership Metrics'!$A:$A,'Ownership Metrics'!$E:$E),"")</f>
        <v>35.979999999999997</v>
      </c>
      <c r="Q902" s="30">
        <f>IFERROR(_xlfn.XLOOKUP($B902,'Ownership Metrics'!$A:$A,'Ownership Metrics'!$F:$F),"")</f>
        <v>22</v>
      </c>
      <c r="R902" s="30">
        <f>IFERROR(_xlfn.XLOOKUP($B902,'Ownership Metrics'!$A:$A,'Ownership Metrics'!$G:$G),"")</f>
        <v>17</v>
      </c>
      <c r="S902" s="27" t="str">
        <f>IFERROR(_xlfn.XLOOKUP($B902,'Ownership Metrics'!$A:$A,'Ownership Metrics'!$H:$H),"")</f>
        <v>Tersebar</v>
      </c>
      <c r="T902" s="27" t="str">
        <f>IFERROR(_xlfn.XLOOKUP($B902,'Ownership Metrics'!$A:$A,'Ownership Metrics'!$I:$I),"")</f>
        <v>Rendah</v>
      </c>
      <c r="U902" s="27">
        <f>IF(COUNTIFS($B$2:$B902,$B902,$D$2:$D902,$D902)=1,1,0)</f>
        <v>1</v>
      </c>
      <c r="V902" s="27">
        <f t="shared" si="43"/>
        <v>4.13</v>
      </c>
      <c r="W902" s="27">
        <f t="shared" si="44"/>
        <v>11</v>
      </c>
      <c r="X902" s="27">
        <f t="shared" si="42"/>
        <v>4.1299999097999995</v>
      </c>
    </row>
    <row r="903" spans="1:24" x14ac:dyDescent="0.25">
      <c r="A903" s="26">
        <v>46265</v>
      </c>
      <c r="B903" s="27" t="s">
        <v>10270</v>
      </c>
      <c r="C903" s="27" t="s">
        <v>1113</v>
      </c>
      <c r="D903" s="27" t="s">
        <v>1123</v>
      </c>
      <c r="E903" s="27" t="s">
        <v>149</v>
      </c>
      <c r="F903" s="27" t="s">
        <v>23</v>
      </c>
      <c r="G903" s="27"/>
      <c r="H903" s="27" t="s">
        <v>24</v>
      </c>
      <c r="I903" s="28">
        <v>54570000</v>
      </c>
      <c r="J903" s="28">
        <v>0</v>
      </c>
      <c r="K903" s="28">
        <v>54570000</v>
      </c>
      <c r="L903" s="29">
        <v>1.0900000000000001</v>
      </c>
      <c r="M903" s="29">
        <f>IFERROR(_xlfn.XLOOKUP($B903,'Ownership Metrics'!$A:$A,'Ownership Metrics'!$B:$B),"")</f>
        <v>4.88</v>
      </c>
      <c r="N903" s="28">
        <f>IFERROR(_xlfn.XLOOKUP($B903,'Ownership Metrics'!$A:$A,'Ownership Metrics'!$C:$C),"")</f>
        <v>910</v>
      </c>
      <c r="O903" s="29">
        <f>IFERROR(_xlfn.XLOOKUP($B903,'Ownership Metrics'!$A:$A,'Ownership Metrics'!$D:$D),"")</f>
        <v>25.1</v>
      </c>
      <c r="P903" s="29">
        <f>IFERROR(_xlfn.XLOOKUP($B903,'Ownership Metrics'!$A:$A,'Ownership Metrics'!$E:$E),"")</f>
        <v>35.979999999999997</v>
      </c>
      <c r="Q903" s="30">
        <f>IFERROR(_xlfn.XLOOKUP($B903,'Ownership Metrics'!$A:$A,'Ownership Metrics'!$F:$F),"")</f>
        <v>22</v>
      </c>
      <c r="R903" s="30">
        <f>IFERROR(_xlfn.XLOOKUP($B903,'Ownership Metrics'!$A:$A,'Ownership Metrics'!$G:$G),"")</f>
        <v>17</v>
      </c>
      <c r="S903" s="27" t="str">
        <f>IFERROR(_xlfn.XLOOKUP($B903,'Ownership Metrics'!$A:$A,'Ownership Metrics'!$H:$H),"")</f>
        <v>Tersebar</v>
      </c>
      <c r="T903" s="27" t="str">
        <f>IFERROR(_xlfn.XLOOKUP($B903,'Ownership Metrics'!$A:$A,'Ownership Metrics'!$I:$I),"")</f>
        <v>Rendah</v>
      </c>
      <c r="U903" s="27">
        <f>IF(COUNTIFS($B$2:$B903,$B903,$D$2:$D903,$D903)=1,1,0)</f>
        <v>1</v>
      </c>
      <c r="V903" s="27">
        <f t="shared" si="43"/>
        <v>1.0900000000000001</v>
      </c>
      <c r="W903" s="27">
        <f t="shared" si="44"/>
        <v>22</v>
      </c>
      <c r="X903" s="27">
        <f t="shared" si="42"/>
        <v>1.0899999097000002</v>
      </c>
    </row>
    <row r="904" spans="1:24" x14ac:dyDescent="0.25">
      <c r="A904" s="26">
        <v>46265</v>
      </c>
      <c r="B904" s="27" t="s">
        <v>10271</v>
      </c>
      <c r="C904" s="27" t="s">
        <v>1125</v>
      </c>
      <c r="D904" s="27" t="s">
        <v>1126</v>
      </c>
      <c r="E904" s="27" t="s">
        <v>22</v>
      </c>
      <c r="F904" s="27" t="s">
        <v>23</v>
      </c>
      <c r="G904" s="27"/>
      <c r="H904" s="27" t="s">
        <v>24</v>
      </c>
      <c r="I904" s="28">
        <v>5262220112</v>
      </c>
      <c r="J904" s="28">
        <v>0</v>
      </c>
      <c r="K904" s="28">
        <v>5262220112</v>
      </c>
      <c r="L904" s="29">
        <v>6.11</v>
      </c>
      <c r="M904" s="29">
        <f>IFERROR(_xlfn.XLOOKUP($B904,'Ownership Metrics'!$A:$A,'Ownership Metrics'!$B:$B),"")</f>
        <v>22.88</v>
      </c>
      <c r="N904" s="28">
        <f>IFERROR(_xlfn.XLOOKUP($B904,'Ownership Metrics'!$A:$A,'Ownership Metrics'!$C:$C),"")</f>
        <v>509</v>
      </c>
      <c r="O904" s="29">
        <f>IFERROR(_xlfn.XLOOKUP($B904,'Ownership Metrics'!$A:$A,'Ownership Metrics'!$D:$D),"")</f>
        <v>15.38</v>
      </c>
      <c r="P904" s="29">
        <f>IFERROR(_xlfn.XLOOKUP($B904,'Ownership Metrics'!$A:$A,'Ownership Metrics'!$E:$E),"")</f>
        <v>31.16</v>
      </c>
      <c r="Q904" s="30">
        <f>IFERROR(_xlfn.XLOOKUP($B904,'Ownership Metrics'!$A:$A,'Ownership Metrics'!$F:$F),"")</f>
        <v>20</v>
      </c>
      <c r="R904" s="30">
        <f>IFERROR(_xlfn.XLOOKUP($B904,'Ownership Metrics'!$A:$A,'Ownership Metrics'!$G:$G),"")</f>
        <v>13</v>
      </c>
      <c r="S904" s="27" t="str">
        <f>IFERROR(_xlfn.XLOOKUP($B904,'Ownership Metrics'!$A:$A,'Ownership Metrics'!$H:$H),"")</f>
        <v>Tersebar</v>
      </c>
      <c r="T904" s="27" t="str">
        <f>IFERROR(_xlfn.XLOOKUP($B904,'Ownership Metrics'!$A:$A,'Ownership Metrics'!$I:$I),"")</f>
        <v>Rendah</v>
      </c>
      <c r="U904" s="27">
        <f>IF(COUNTIFS($B$2:$B904,$B904,$D$2:$D904,$D904)=1,1,0)</f>
        <v>1</v>
      </c>
      <c r="V904" s="27">
        <f t="shared" si="43"/>
        <v>6.11</v>
      </c>
      <c r="W904" s="27">
        <f t="shared" si="44"/>
        <v>3</v>
      </c>
      <c r="X904" s="27">
        <f t="shared" si="42"/>
        <v>6.1099999095999999</v>
      </c>
    </row>
    <row r="905" spans="1:24" x14ac:dyDescent="0.25">
      <c r="A905" s="26">
        <v>46265</v>
      </c>
      <c r="B905" s="27" t="s">
        <v>10271</v>
      </c>
      <c r="C905" s="27" t="s">
        <v>1125</v>
      </c>
      <c r="D905" s="27" t="s">
        <v>991</v>
      </c>
      <c r="E905" s="27" t="s">
        <v>22</v>
      </c>
      <c r="F905" s="27" t="s">
        <v>23</v>
      </c>
      <c r="G905" s="27"/>
      <c r="H905" s="27" t="s">
        <v>24</v>
      </c>
      <c r="I905" s="28">
        <v>1549565446</v>
      </c>
      <c r="J905" s="28">
        <v>0</v>
      </c>
      <c r="K905" s="28">
        <v>1549565446</v>
      </c>
      <c r="L905" s="29">
        <v>1.8</v>
      </c>
      <c r="M905" s="29">
        <f>IFERROR(_xlfn.XLOOKUP($B905,'Ownership Metrics'!$A:$A,'Ownership Metrics'!$B:$B),"")</f>
        <v>22.88</v>
      </c>
      <c r="N905" s="28">
        <f>IFERROR(_xlfn.XLOOKUP($B905,'Ownership Metrics'!$A:$A,'Ownership Metrics'!$C:$C),"")</f>
        <v>509</v>
      </c>
      <c r="O905" s="29">
        <f>IFERROR(_xlfn.XLOOKUP($B905,'Ownership Metrics'!$A:$A,'Ownership Metrics'!$D:$D),"")</f>
        <v>15.38</v>
      </c>
      <c r="P905" s="29">
        <f>IFERROR(_xlfn.XLOOKUP($B905,'Ownership Metrics'!$A:$A,'Ownership Metrics'!$E:$E),"")</f>
        <v>31.16</v>
      </c>
      <c r="Q905" s="30">
        <f>IFERROR(_xlfn.XLOOKUP($B905,'Ownership Metrics'!$A:$A,'Ownership Metrics'!$F:$F),"")</f>
        <v>20</v>
      </c>
      <c r="R905" s="30">
        <f>IFERROR(_xlfn.XLOOKUP($B905,'Ownership Metrics'!$A:$A,'Ownership Metrics'!$G:$G),"")</f>
        <v>13</v>
      </c>
      <c r="S905" s="27" t="str">
        <f>IFERROR(_xlfn.XLOOKUP($B905,'Ownership Metrics'!$A:$A,'Ownership Metrics'!$H:$H),"")</f>
        <v>Tersebar</v>
      </c>
      <c r="T905" s="27" t="str">
        <f>IFERROR(_xlfn.XLOOKUP($B905,'Ownership Metrics'!$A:$A,'Ownership Metrics'!$I:$I),"")</f>
        <v>Rendah</v>
      </c>
      <c r="U905" s="27">
        <f>IF(COUNTIFS($B$2:$B905,$B905,$D$2:$D905,$D905)=1,1,0)</f>
        <v>1</v>
      </c>
      <c r="V905" s="27">
        <f t="shared" si="43"/>
        <v>1.8</v>
      </c>
      <c r="W905" s="27">
        <f t="shared" si="44"/>
        <v>17</v>
      </c>
      <c r="X905" s="27">
        <f t="shared" si="42"/>
        <v>1.7999999095000001</v>
      </c>
    </row>
    <row r="906" spans="1:24" x14ac:dyDescent="0.25">
      <c r="A906" s="26">
        <v>46265</v>
      </c>
      <c r="B906" s="27" t="s">
        <v>10271</v>
      </c>
      <c r="C906" s="27" t="s">
        <v>1125</v>
      </c>
      <c r="D906" s="27" t="s">
        <v>992</v>
      </c>
      <c r="E906" s="27" t="s">
        <v>83</v>
      </c>
      <c r="F906" s="27" t="s">
        <v>32</v>
      </c>
      <c r="G906" s="27"/>
      <c r="H906" s="27" t="s">
        <v>56</v>
      </c>
      <c r="I906" s="28">
        <v>13238835716</v>
      </c>
      <c r="J906" s="28">
        <v>0</v>
      </c>
      <c r="K906" s="28">
        <v>13238835716</v>
      </c>
      <c r="L906" s="29">
        <v>15.38</v>
      </c>
      <c r="M906" s="29">
        <f>IFERROR(_xlfn.XLOOKUP($B906,'Ownership Metrics'!$A:$A,'Ownership Metrics'!$B:$B),"")</f>
        <v>22.88</v>
      </c>
      <c r="N906" s="28">
        <f>IFERROR(_xlfn.XLOOKUP($B906,'Ownership Metrics'!$A:$A,'Ownership Metrics'!$C:$C),"")</f>
        <v>509</v>
      </c>
      <c r="O906" s="29">
        <f>IFERROR(_xlfn.XLOOKUP($B906,'Ownership Metrics'!$A:$A,'Ownership Metrics'!$D:$D),"")</f>
        <v>15.38</v>
      </c>
      <c r="P906" s="29">
        <f>IFERROR(_xlfn.XLOOKUP($B906,'Ownership Metrics'!$A:$A,'Ownership Metrics'!$E:$E),"")</f>
        <v>31.16</v>
      </c>
      <c r="Q906" s="30">
        <f>IFERROR(_xlfn.XLOOKUP($B906,'Ownership Metrics'!$A:$A,'Ownership Metrics'!$F:$F),"")</f>
        <v>20</v>
      </c>
      <c r="R906" s="30">
        <f>IFERROR(_xlfn.XLOOKUP($B906,'Ownership Metrics'!$A:$A,'Ownership Metrics'!$G:$G),"")</f>
        <v>13</v>
      </c>
      <c r="S906" s="27" t="str">
        <f>IFERROR(_xlfn.XLOOKUP($B906,'Ownership Metrics'!$A:$A,'Ownership Metrics'!$H:$H),"")</f>
        <v>Tersebar</v>
      </c>
      <c r="T906" s="27" t="str">
        <f>IFERROR(_xlfn.XLOOKUP($B906,'Ownership Metrics'!$A:$A,'Ownership Metrics'!$I:$I),"")</f>
        <v>Rendah</v>
      </c>
      <c r="U906" s="27">
        <f>IF(COUNTIFS($B$2:$B906,$B906,$D$2:$D906,$D906)=1,1,0)</f>
        <v>1</v>
      </c>
      <c r="V906" s="27">
        <f t="shared" si="43"/>
        <v>15.38</v>
      </c>
      <c r="W906" s="27">
        <f t="shared" si="44"/>
        <v>1</v>
      </c>
      <c r="X906" s="27">
        <f t="shared" si="42"/>
        <v>15.3799999094</v>
      </c>
    </row>
    <row r="907" spans="1:24" x14ac:dyDescent="0.25">
      <c r="A907" s="26">
        <v>46265</v>
      </c>
      <c r="B907" s="27" t="s">
        <v>10271</v>
      </c>
      <c r="C907" s="27" t="s">
        <v>1125</v>
      </c>
      <c r="D907" s="27" t="s">
        <v>1127</v>
      </c>
      <c r="E907" s="27" t="s">
        <v>1128</v>
      </c>
      <c r="F907" s="27" t="s">
        <v>32</v>
      </c>
      <c r="G907" s="27"/>
      <c r="H907" s="27" t="s">
        <v>1129</v>
      </c>
      <c r="I907" s="28">
        <v>1066689200</v>
      </c>
      <c r="J907" s="28">
        <v>0</v>
      </c>
      <c r="K907" s="28">
        <v>1066689200</v>
      </c>
      <c r="L907" s="29">
        <v>1.24</v>
      </c>
      <c r="M907" s="29">
        <f>IFERROR(_xlfn.XLOOKUP($B907,'Ownership Metrics'!$A:$A,'Ownership Metrics'!$B:$B),"")</f>
        <v>22.88</v>
      </c>
      <c r="N907" s="28">
        <f>IFERROR(_xlfn.XLOOKUP($B907,'Ownership Metrics'!$A:$A,'Ownership Metrics'!$C:$C),"")</f>
        <v>509</v>
      </c>
      <c r="O907" s="29">
        <f>IFERROR(_xlfn.XLOOKUP($B907,'Ownership Metrics'!$A:$A,'Ownership Metrics'!$D:$D),"")</f>
        <v>15.38</v>
      </c>
      <c r="P907" s="29">
        <f>IFERROR(_xlfn.XLOOKUP($B907,'Ownership Metrics'!$A:$A,'Ownership Metrics'!$E:$E),"")</f>
        <v>31.16</v>
      </c>
      <c r="Q907" s="30">
        <f>IFERROR(_xlfn.XLOOKUP($B907,'Ownership Metrics'!$A:$A,'Ownership Metrics'!$F:$F),"")</f>
        <v>20</v>
      </c>
      <c r="R907" s="30">
        <f>IFERROR(_xlfn.XLOOKUP($B907,'Ownership Metrics'!$A:$A,'Ownership Metrics'!$G:$G),"")</f>
        <v>13</v>
      </c>
      <c r="S907" s="27" t="str">
        <f>IFERROR(_xlfn.XLOOKUP($B907,'Ownership Metrics'!$A:$A,'Ownership Metrics'!$H:$H),"")</f>
        <v>Tersebar</v>
      </c>
      <c r="T907" s="27" t="str">
        <f>IFERROR(_xlfn.XLOOKUP($B907,'Ownership Metrics'!$A:$A,'Ownership Metrics'!$I:$I),"")</f>
        <v>Rendah</v>
      </c>
      <c r="U907" s="27">
        <f>IF(COUNTIFS($B$2:$B907,$B907,$D$2:$D907,$D907)=1,1,0)</f>
        <v>1</v>
      </c>
      <c r="V907" s="27">
        <f t="shared" si="43"/>
        <v>1.24</v>
      </c>
      <c r="W907" s="27">
        <f t="shared" si="44"/>
        <v>19</v>
      </c>
      <c r="X907" s="27">
        <f t="shared" si="42"/>
        <v>1.2399999093</v>
      </c>
    </row>
    <row r="908" spans="1:24" x14ac:dyDescent="0.25">
      <c r="A908" s="26">
        <v>46265</v>
      </c>
      <c r="B908" s="27" t="s">
        <v>10271</v>
      </c>
      <c r="C908" s="27" t="s">
        <v>1125</v>
      </c>
      <c r="D908" s="27" t="s">
        <v>1130</v>
      </c>
      <c r="E908" s="27" t="s">
        <v>83</v>
      </c>
      <c r="F908" s="27" t="s">
        <v>32</v>
      </c>
      <c r="G908" s="27"/>
      <c r="H908" s="27" t="s">
        <v>56</v>
      </c>
      <c r="I908" s="28">
        <v>1294000000</v>
      </c>
      <c r="J908" s="28">
        <v>0</v>
      </c>
      <c r="K908" s="28">
        <v>1294000000</v>
      </c>
      <c r="L908" s="29">
        <v>1.5</v>
      </c>
      <c r="M908" s="29">
        <f>IFERROR(_xlfn.XLOOKUP($B908,'Ownership Metrics'!$A:$A,'Ownership Metrics'!$B:$B),"")</f>
        <v>22.88</v>
      </c>
      <c r="N908" s="28">
        <f>IFERROR(_xlfn.XLOOKUP($B908,'Ownership Metrics'!$A:$A,'Ownership Metrics'!$C:$C),"")</f>
        <v>509</v>
      </c>
      <c r="O908" s="29">
        <f>IFERROR(_xlfn.XLOOKUP($B908,'Ownership Metrics'!$A:$A,'Ownership Metrics'!$D:$D),"")</f>
        <v>15.38</v>
      </c>
      <c r="P908" s="29">
        <f>IFERROR(_xlfn.XLOOKUP($B908,'Ownership Metrics'!$A:$A,'Ownership Metrics'!$E:$E),"")</f>
        <v>31.16</v>
      </c>
      <c r="Q908" s="30">
        <f>IFERROR(_xlfn.XLOOKUP($B908,'Ownership Metrics'!$A:$A,'Ownership Metrics'!$F:$F),"")</f>
        <v>20</v>
      </c>
      <c r="R908" s="30">
        <f>IFERROR(_xlfn.XLOOKUP($B908,'Ownership Metrics'!$A:$A,'Ownership Metrics'!$G:$G),"")</f>
        <v>13</v>
      </c>
      <c r="S908" s="27" t="str">
        <f>IFERROR(_xlfn.XLOOKUP($B908,'Ownership Metrics'!$A:$A,'Ownership Metrics'!$H:$H),"")</f>
        <v>Tersebar</v>
      </c>
      <c r="T908" s="27" t="str">
        <f>IFERROR(_xlfn.XLOOKUP($B908,'Ownership Metrics'!$A:$A,'Ownership Metrics'!$I:$I),"")</f>
        <v>Rendah</v>
      </c>
      <c r="U908" s="27">
        <f>IF(COUNTIFS($B$2:$B908,$B908,$D$2:$D908,$D908)=1,1,0)</f>
        <v>1</v>
      </c>
      <c r="V908" s="27">
        <f t="shared" si="43"/>
        <v>1.5</v>
      </c>
      <c r="W908" s="27">
        <f t="shared" si="44"/>
        <v>18</v>
      </c>
      <c r="X908" s="27">
        <f t="shared" si="42"/>
        <v>1.4999999092</v>
      </c>
    </row>
    <row r="909" spans="1:24" x14ac:dyDescent="0.25">
      <c r="A909" s="26">
        <v>46265</v>
      </c>
      <c r="B909" s="27" t="s">
        <v>10271</v>
      </c>
      <c r="C909" s="27" t="s">
        <v>1125</v>
      </c>
      <c r="D909" s="27" t="s">
        <v>1131</v>
      </c>
      <c r="E909" s="27" t="s">
        <v>83</v>
      </c>
      <c r="F909" s="27" t="s">
        <v>32</v>
      </c>
      <c r="G909" s="27"/>
      <c r="H909" s="27" t="s">
        <v>56</v>
      </c>
      <c r="I909" s="28">
        <v>1582892000</v>
      </c>
      <c r="J909" s="28">
        <v>0</v>
      </c>
      <c r="K909" s="28">
        <v>1582892000</v>
      </c>
      <c r="L909" s="29">
        <v>1.84</v>
      </c>
      <c r="M909" s="29">
        <f>IFERROR(_xlfn.XLOOKUP($B909,'Ownership Metrics'!$A:$A,'Ownership Metrics'!$B:$B),"")</f>
        <v>22.88</v>
      </c>
      <c r="N909" s="28">
        <f>IFERROR(_xlfn.XLOOKUP($B909,'Ownership Metrics'!$A:$A,'Ownership Metrics'!$C:$C),"")</f>
        <v>509</v>
      </c>
      <c r="O909" s="29">
        <f>IFERROR(_xlfn.XLOOKUP($B909,'Ownership Metrics'!$A:$A,'Ownership Metrics'!$D:$D),"")</f>
        <v>15.38</v>
      </c>
      <c r="P909" s="29">
        <f>IFERROR(_xlfn.XLOOKUP($B909,'Ownership Metrics'!$A:$A,'Ownership Metrics'!$E:$E),"")</f>
        <v>31.16</v>
      </c>
      <c r="Q909" s="30">
        <f>IFERROR(_xlfn.XLOOKUP($B909,'Ownership Metrics'!$A:$A,'Ownership Metrics'!$F:$F),"")</f>
        <v>20</v>
      </c>
      <c r="R909" s="30">
        <f>IFERROR(_xlfn.XLOOKUP($B909,'Ownership Metrics'!$A:$A,'Ownership Metrics'!$G:$G),"")</f>
        <v>13</v>
      </c>
      <c r="S909" s="27" t="str">
        <f>IFERROR(_xlfn.XLOOKUP($B909,'Ownership Metrics'!$A:$A,'Ownership Metrics'!$H:$H),"")</f>
        <v>Tersebar</v>
      </c>
      <c r="T909" s="27" t="str">
        <f>IFERROR(_xlfn.XLOOKUP($B909,'Ownership Metrics'!$A:$A,'Ownership Metrics'!$I:$I),"")</f>
        <v>Rendah</v>
      </c>
      <c r="U909" s="27">
        <f>IF(COUNTIFS($B$2:$B909,$B909,$D$2:$D909,$D909)=1,1,0)</f>
        <v>1</v>
      </c>
      <c r="V909" s="27">
        <f t="shared" si="43"/>
        <v>1.84</v>
      </c>
      <c r="W909" s="27">
        <f t="shared" si="44"/>
        <v>16</v>
      </c>
      <c r="X909" s="27">
        <f t="shared" si="42"/>
        <v>1.8399999091000001</v>
      </c>
    </row>
    <row r="910" spans="1:24" x14ac:dyDescent="0.25">
      <c r="A910" s="26">
        <v>46265</v>
      </c>
      <c r="B910" s="27" t="s">
        <v>10271</v>
      </c>
      <c r="C910" s="27" t="s">
        <v>1125</v>
      </c>
      <c r="D910" s="27" t="s">
        <v>1132</v>
      </c>
      <c r="E910" s="27" t="s">
        <v>1128</v>
      </c>
      <c r="F910" s="27" t="s">
        <v>32</v>
      </c>
      <c r="G910" s="27"/>
      <c r="H910" s="27" t="s">
        <v>56</v>
      </c>
      <c r="I910" s="28">
        <v>2098874017</v>
      </c>
      <c r="J910" s="28">
        <v>0</v>
      </c>
      <c r="K910" s="28">
        <v>2098874017</v>
      </c>
      <c r="L910" s="29">
        <v>2.44</v>
      </c>
      <c r="M910" s="29">
        <f>IFERROR(_xlfn.XLOOKUP($B910,'Ownership Metrics'!$A:$A,'Ownership Metrics'!$B:$B),"")</f>
        <v>22.88</v>
      </c>
      <c r="N910" s="28">
        <f>IFERROR(_xlfn.XLOOKUP($B910,'Ownership Metrics'!$A:$A,'Ownership Metrics'!$C:$C),"")</f>
        <v>509</v>
      </c>
      <c r="O910" s="29">
        <f>IFERROR(_xlfn.XLOOKUP($B910,'Ownership Metrics'!$A:$A,'Ownership Metrics'!$D:$D),"")</f>
        <v>15.38</v>
      </c>
      <c r="P910" s="29">
        <f>IFERROR(_xlfn.XLOOKUP($B910,'Ownership Metrics'!$A:$A,'Ownership Metrics'!$E:$E),"")</f>
        <v>31.16</v>
      </c>
      <c r="Q910" s="30">
        <f>IFERROR(_xlfn.XLOOKUP($B910,'Ownership Metrics'!$A:$A,'Ownership Metrics'!$F:$F),"")</f>
        <v>20</v>
      </c>
      <c r="R910" s="30">
        <f>IFERROR(_xlfn.XLOOKUP($B910,'Ownership Metrics'!$A:$A,'Ownership Metrics'!$G:$G),"")</f>
        <v>13</v>
      </c>
      <c r="S910" s="27" t="str">
        <f>IFERROR(_xlfn.XLOOKUP($B910,'Ownership Metrics'!$A:$A,'Ownership Metrics'!$H:$H),"")</f>
        <v>Tersebar</v>
      </c>
      <c r="T910" s="27" t="str">
        <f>IFERROR(_xlfn.XLOOKUP($B910,'Ownership Metrics'!$A:$A,'Ownership Metrics'!$I:$I),"")</f>
        <v>Rendah</v>
      </c>
      <c r="U910" s="27">
        <f>IF(COUNTIFS($B$2:$B910,$B910,$D$2:$D910,$D910)=1,1,0)</f>
        <v>1</v>
      </c>
      <c r="V910" s="27">
        <f t="shared" si="43"/>
        <v>2.44</v>
      </c>
      <c r="W910" s="27">
        <f t="shared" si="44"/>
        <v>13</v>
      </c>
      <c r="X910" s="27">
        <f t="shared" si="42"/>
        <v>2.439999909</v>
      </c>
    </row>
    <row r="911" spans="1:24" x14ac:dyDescent="0.25">
      <c r="A911" s="26">
        <v>46265</v>
      </c>
      <c r="B911" s="27" t="s">
        <v>10271</v>
      </c>
      <c r="C911" s="27" t="s">
        <v>1125</v>
      </c>
      <c r="D911" s="27" t="s">
        <v>1133</v>
      </c>
      <c r="E911" s="27" t="s">
        <v>83</v>
      </c>
      <c r="F911" s="27" t="s">
        <v>32</v>
      </c>
      <c r="G911" s="27"/>
      <c r="H911" s="27" t="s">
        <v>56</v>
      </c>
      <c r="I911" s="28">
        <v>3267056289</v>
      </c>
      <c r="J911" s="28">
        <v>0</v>
      </c>
      <c r="K911" s="28">
        <v>3267056289</v>
      </c>
      <c r="L911" s="29">
        <v>3.8</v>
      </c>
      <c r="M911" s="29">
        <f>IFERROR(_xlfn.XLOOKUP($B911,'Ownership Metrics'!$A:$A,'Ownership Metrics'!$B:$B),"")</f>
        <v>22.88</v>
      </c>
      <c r="N911" s="28">
        <f>IFERROR(_xlfn.XLOOKUP($B911,'Ownership Metrics'!$A:$A,'Ownership Metrics'!$C:$C),"")</f>
        <v>509</v>
      </c>
      <c r="O911" s="29">
        <f>IFERROR(_xlfn.XLOOKUP($B911,'Ownership Metrics'!$A:$A,'Ownership Metrics'!$D:$D),"")</f>
        <v>15.38</v>
      </c>
      <c r="P911" s="29">
        <f>IFERROR(_xlfn.XLOOKUP($B911,'Ownership Metrics'!$A:$A,'Ownership Metrics'!$E:$E),"")</f>
        <v>31.16</v>
      </c>
      <c r="Q911" s="30">
        <f>IFERROR(_xlfn.XLOOKUP($B911,'Ownership Metrics'!$A:$A,'Ownership Metrics'!$F:$F),"")</f>
        <v>20</v>
      </c>
      <c r="R911" s="30">
        <f>IFERROR(_xlfn.XLOOKUP($B911,'Ownership Metrics'!$A:$A,'Ownership Metrics'!$G:$G),"")</f>
        <v>13</v>
      </c>
      <c r="S911" s="27" t="str">
        <f>IFERROR(_xlfn.XLOOKUP($B911,'Ownership Metrics'!$A:$A,'Ownership Metrics'!$H:$H),"")</f>
        <v>Tersebar</v>
      </c>
      <c r="T911" s="27" t="str">
        <f>IFERROR(_xlfn.XLOOKUP($B911,'Ownership Metrics'!$A:$A,'Ownership Metrics'!$I:$I),"")</f>
        <v>Rendah</v>
      </c>
      <c r="U911" s="27">
        <f>IF(COUNTIFS($B$2:$B911,$B911,$D$2:$D911,$D911)=1,1,0)</f>
        <v>1</v>
      </c>
      <c r="V911" s="27">
        <f t="shared" si="43"/>
        <v>3.8</v>
      </c>
      <c r="W911" s="27">
        <f t="shared" si="44"/>
        <v>7</v>
      </c>
      <c r="X911" s="27">
        <f t="shared" si="42"/>
        <v>3.7999999088999998</v>
      </c>
    </row>
    <row r="912" spans="1:24" x14ac:dyDescent="0.25">
      <c r="A912" s="26">
        <v>46265</v>
      </c>
      <c r="B912" s="27" t="s">
        <v>10271</v>
      </c>
      <c r="C912" s="27" t="s">
        <v>1125</v>
      </c>
      <c r="D912" s="27" t="s">
        <v>1134</v>
      </c>
      <c r="E912" s="27" t="s">
        <v>83</v>
      </c>
      <c r="F912" s="27" t="s">
        <v>32</v>
      </c>
      <c r="G912" s="27"/>
      <c r="H912" s="27" t="s">
        <v>56</v>
      </c>
      <c r="I912" s="28">
        <v>3603568065</v>
      </c>
      <c r="J912" s="28">
        <v>0</v>
      </c>
      <c r="K912" s="28">
        <v>3603568065</v>
      </c>
      <c r="L912" s="29">
        <v>4.1900000000000004</v>
      </c>
      <c r="M912" s="29">
        <f>IFERROR(_xlfn.XLOOKUP($B912,'Ownership Metrics'!$A:$A,'Ownership Metrics'!$B:$B),"")</f>
        <v>22.88</v>
      </c>
      <c r="N912" s="28">
        <f>IFERROR(_xlfn.XLOOKUP($B912,'Ownership Metrics'!$A:$A,'Ownership Metrics'!$C:$C),"")</f>
        <v>509</v>
      </c>
      <c r="O912" s="29">
        <f>IFERROR(_xlfn.XLOOKUP($B912,'Ownership Metrics'!$A:$A,'Ownership Metrics'!$D:$D),"")</f>
        <v>15.38</v>
      </c>
      <c r="P912" s="29">
        <f>IFERROR(_xlfn.XLOOKUP($B912,'Ownership Metrics'!$A:$A,'Ownership Metrics'!$E:$E),"")</f>
        <v>31.16</v>
      </c>
      <c r="Q912" s="30">
        <f>IFERROR(_xlfn.XLOOKUP($B912,'Ownership Metrics'!$A:$A,'Ownership Metrics'!$F:$F),"")</f>
        <v>20</v>
      </c>
      <c r="R912" s="30">
        <f>IFERROR(_xlfn.XLOOKUP($B912,'Ownership Metrics'!$A:$A,'Ownership Metrics'!$G:$G),"")</f>
        <v>13</v>
      </c>
      <c r="S912" s="27" t="str">
        <f>IFERROR(_xlfn.XLOOKUP($B912,'Ownership Metrics'!$A:$A,'Ownership Metrics'!$H:$H),"")</f>
        <v>Tersebar</v>
      </c>
      <c r="T912" s="27" t="str">
        <f>IFERROR(_xlfn.XLOOKUP($B912,'Ownership Metrics'!$A:$A,'Ownership Metrics'!$I:$I),"")</f>
        <v>Rendah</v>
      </c>
      <c r="U912" s="27">
        <f>IF(COUNTIFS($B$2:$B912,$B912,$D$2:$D912,$D912)=1,1,0)</f>
        <v>1</v>
      </c>
      <c r="V912" s="27">
        <f t="shared" si="43"/>
        <v>4.1900000000000004</v>
      </c>
      <c r="W912" s="27">
        <f t="shared" si="44"/>
        <v>5</v>
      </c>
      <c r="X912" s="27">
        <f t="shared" si="42"/>
        <v>4.1899999088</v>
      </c>
    </row>
    <row r="913" spans="1:24" x14ac:dyDescent="0.25">
      <c r="A913" s="26">
        <v>46265</v>
      </c>
      <c r="B913" s="27" t="s">
        <v>10271</v>
      </c>
      <c r="C913" s="27" t="s">
        <v>1125</v>
      </c>
      <c r="D913" s="27" t="s">
        <v>1135</v>
      </c>
      <c r="E913" s="27" t="s">
        <v>1128</v>
      </c>
      <c r="F913" s="27" t="s">
        <v>32</v>
      </c>
      <c r="G913" s="27"/>
      <c r="H913" s="27" t="s">
        <v>56</v>
      </c>
      <c r="I913" s="28">
        <v>2789940268</v>
      </c>
      <c r="J913" s="28">
        <v>0</v>
      </c>
      <c r="K913" s="28">
        <v>2789940268</v>
      </c>
      <c r="L913" s="29">
        <v>3.24</v>
      </c>
      <c r="M913" s="29">
        <f>IFERROR(_xlfn.XLOOKUP($B913,'Ownership Metrics'!$A:$A,'Ownership Metrics'!$B:$B),"")</f>
        <v>22.88</v>
      </c>
      <c r="N913" s="28">
        <f>IFERROR(_xlfn.XLOOKUP($B913,'Ownership Metrics'!$A:$A,'Ownership Metrics'!$C:$C),"")</f>
        <v>509</v>
      </c>
      <c r="O913" s="29">
        <f>IFERROR(_xlfn.XLOOKUP($B913,'Ownership Metrics'!$A:$A,'Ownership Metrics'!$D:$D),"")</f>
        <v>15.38</v>
      </c>
      <c r="P913" s="29">
        <f>IFERROR(_xlfn.XLOOKUP($B913,'Ownership Metrics'!$A:$A,'Ownership Metrics'!$E:$E),"")</f>
        <v>31.16</v>
      </c>
      <c r="Q913" s="30">
        <f>IFERROR(_xlfn.XLOOKUP($B913,'Ownership Metrics'!$A:$A,'Ownership Metrics'!$F:$F),"")</f>
        <v>20</v>
      </c>
      <c r="R913" s="30">
        <f>IFERROR(_xlfn.XLOOKUP($B913,'Ownership Metrics'!$A:$A,'Ownership Metrics'!$G:$G),"")</f>
        <v>13</v>
      </c>
      <c r="S913" s="27" t="str">
        <f>IFERROR(_xlfn.XLOOKUP($B913,'Ownership Metrics'!$A:$A,'Ownership Metrics'!$H:$H),"")</f>
        <v>Tersebar</v>
      </c>
      <c r="T913" s="27" t="str">
        <f>IFERROR(_xlfn.XLOOKUP($B913,'Ownership Metrics'!$A:$A,'Ownership Metrics'!$I:$I),"")</f>
        <v>Rendah</v>
      </c>
      <c r="U913" s="27">
        <f>IF(COUNTIFS($B$2:$B913,$B913,$D$2:$D913,$D913)=1,1,0)</f>
        <v>1</v>
      </c>
      <c r="V913" s="27">
        <f t="shared" si="43"/>
        <v>3.24</v>
      </c>
      <c r="W913" s="27">
        <f t="shared" si="44"/>
        <v>9</v>
      </c>
      <c r="X913" s="27">
        <f t="shared" si="42"/>
        <v>3.2399999087000002</v>
      </c>
    </row>
    <row r="914" spans="1:24" x14ac:dyDescent="0.25">
      <c r="A914" s="26">
        <v>46265</v>
      </c>
      <c r="B914" s="27" t="s">
        <v>10271</v>
      </c>
      <c r="C914" s="27" t="s">
        <v>1125</v>
      </c>
      <c r="D914" s="27" t="s">
        <v>1136</v>
      </c>
      <c r="E914" s="27" t="s">
        <v>1128</v>
      </c>
      <c r="F914" s="27" t="s">
        <v>32</v>
      </c>
      <c r="G914" s="27"/>
      <c r="H914" s="27" t="s">
        <v>56</v>
      </c>
      <c r="I914" s="28">
        <v>2574975100</v>
      </c>
      <c r="J914" s="28">
        <v>0</v>
      </c>
      <c r="K914" s="28">
        <v>2574975100</v>
      </c>
      <c r="L914" s="29">
        <v>2.99</v>
      </c>
      <c r="M914" s="29">
        <f>IFERROR(_xlfn.XLOOKUP($B914,'Ownership Metrics'!$A:$A,'Ownership Metrics'!$B:$B),"")</f>
        <v>22.88</v>
      </c>
      <c r="N914" s="28">
        <f>IFERROR(_xlfn.XLOOKUP($B914,'Ownership Metrics'!$A:$A,'Ownership Metrics'!$C:$C),"")</f>
        <v>509</v>
      </c>
      <c r="O914" s="29">
        <f>IFERROR(_xlfn.XLOOKUP($B914,'Ownership Metrics'!$A:$A,'Ownership Metrics'!$D:$D),"")</f>
        <v>15.38</v>
      </c>
      <c r="P914" s="29">
        <f>IFERROR(_xlfn.XLOOKUP($B914,'Ownership Metrics'!$A:$A,'Ownership Metrics'!$E:$E),"")</f>
        <v>31.16</v>
      </c>
      <c r="Q914" s="30">
        <f>IFERROR(_xlfn.XLOOKUP($B914,'Ownership Metrics'!$A:$A,'Ownership Metrics'!$F:$F),"")</f>
        <v>20</v>
      </c>
      <c r="R914" s="30">
        <f>IFERROR(_xlfn.XLOOKUP($B914,'Ownership Metrics'!$A:$A,'Ownership Metrics'!$G:$G),"")</f>
        <v>13</v>
      </c>
      <c r="S914" s="27" t="str">
        <f>IFERROR(_xlfn.XLOOKUP($B914,'Ownership Metrics'!$A:$A,'Ownership Metrics'!$H:$H),"")</f>
        <v>Tersebar</v>
      </c>
      <c r="T914" s="27" t="str">
        <f>IFERROR(_xlfn.XLOOKUP($B914,'Ownership Metrics'!$A:$A,'Ownership Metrics'!$I:$I),"")</f>
        <v>Rendah</v>
      </c>
      <c r="U914" s="27">
        <f>IF(COUNTIFS($B$2:$B914,$B914,$D$2:$D914,$D914)=1,1,0)</f>
        <v>1</v>
      </c>
      <c r="V914" s="27">
        <f t="shared" si="43"/>
        <v>2.99</v>
      </c>
      <c r="W914" s="27">
        <f t="shared" si="44"/>
        <v>11</v>
      </c>
      <c r="X914" s="27">
        <f t="shared" si="42"/>
        <v>2.9899999086000002</v>
      </c>
    </row>
    <row r="915" spans="1:24" x14ac:dyDescent="0.25">
      <c r="A915" s="26">
        <v>46265</v>
      </c>
      <c r="B915" s="27" t="s">
        <v>10271</v>
      </c>
      <c r="C915" s="27" t="s">
        <v>1125</v>
      </c>
      <c r="D915" s="27" t="s">
        <v>1137</v>
      </c>
      <c r="E915" s="27" t="s">
        <v>1128</v>
      </c>
      <c r="F915" s="27" t="s">
        <v>32</v>
      </c>
      <c r="G915" s="27"/>
      <c r="H915" s="27" t="s">
        <v>196</v>
      </c>
      <c r="I915" s="28">
        <v>3518352440</v>
      </c>
      <c r="J915" s="28">
        <v>0</v>
      </c>
      <c r="K915" s="28">
        <v>3518352440</v>
      </c>
      <c r="L915" s="29">
        <v>4.09</v>
      </c>
      <c r="M915" s="29">
        <f>IFERROR(_xlfn.XLOOKUP($B915,'Ownership Metrics'!$A:$A,'Ownership Metrics'!$B:$B),"")</f>
        <v>22.88</v>
      </c>
      <c r="N915" s="28">
        <f>IFERROR(_xlfn.XLOOKUP($B915,'Ownership Metrics'!$A:$A,'Ownership Metrics'!$C:$C),"")</f>
        <v>509</v>
      </c>
      <c r="O915" s="29">
        <f>IFERROR(_xlfn.XLOOKUP($B915,'Ownership Metrics'!$A:$A,'Ownership Metrics'!$D:$D),"")</f>
        <v>15.38</v>
      </c>
      <c r="P915" s="29">
        <f>IFERROR(_xlfn.XLOOKUP($B915,'Ownership Metrics'!$A:$A,'Ownership Metrics'!$E:$E),"")</f>
        <v>31.16</v>
      </c>
      <c r="Q915" s="30">
        <f>IFERROR(_xlfn.XLOOKUP($B915,'Ownership Metrics'!$A:$A,'Ownership Metrics'!$F:$F),"")</f>
        <v>20</v>
      </c>
      <c r="R915" s="30">
        <f>IFERROR(_xlfn.XLOOKUP($B915,'Ownership Metrics'!$A:$A,'Ownership Metrics'!$G:$G),"")</f>
        <v>13</v>
      </c>
      <c r="S915" s="27" t="str">
        <f>IFERROR(_xlfn.XLOOKUP($B915,'Ownership Metrics'!$A:$A,'Ownership Metrics'!$H:$H),"")</f>
        <v>Tersebar</v>
      </c>
      <c r="T915" s="27" t="str">
        <f>IFERROR(_xlfn.XLOOKUP($B915,'Ownership Metrics'!$A:$A,'Ownership Metrics'!$I:$I),"")</f>
        <v>Rendah</v>
      </c>
      <c r="U915" s="27">
        <f>IF(COUNTIFS($B$2:$B915,$B915,$D$2:$D915,$D915)=1,1,0)</f>
        <v>1</v>
      </c>
      <c r="V915" s="27">
        <f t="shared" si="43"/>
        <v>4.09</v>
      </c>
      <c r="W915" s="27">
        <f t="shared" si="44"/>
        <v>6</v>
      </c>
      <c r="X915" s="27">
        <f t="shared" si="42"/>
        <v>4.0899999085000003</v>
      </c>
    </row>
    <row r="916" spans="1:24" x14ac:dyDescent="0.25">
      <c r="A916" s="26">
        <v>46265</v>
      </c>
      <c r="B916" s="27" t="s">
        <v>10271</v>
      </c>
      <c r="C916" s="27" t="s">
        <v>1125</v>
      </c>
      <c r="D916" s="27" t="s">
        <v>1138</v>
      </c>
      <c r="E916" s="27" t="s">
        <v>83</v>
      </c>
      <c r="F916" s="27" t="s">
        <v>32</v>
      </c>
      <c r="G916" s="27"/>
      <c r="H916" s="27" t="s">
        <v>56</v>
      </c>
      <c r="I916" s="28">
        <v>2934156750</v>
      </c>
      <c r="J916" s="28">
        <v>0</v>
      </c>
      <c r="K916" s="28">
        <v>2934156750</v>
      </c>
      <c r="L916" s="29">
        <v>3.41</v>
      </c>
      <c r="M916" s="29">
        <f>IFERROR(_xlfn.XLOOKUP($B916,'Ownership Metrics'!$A:$A,'Ownership Metrics'!$B:$B),"")</f>
        <v>22.88</v>
      </c>
      <c r="N916" s="28">
        <f>IFERROR(_xlfn.XLOOKUP($B916,'Ownership Metrics'!$A:$A,'Ownership Metrics'!$C:$C),"")</f>
        <v>509</v>
      </c>
      <c r="O916" s="29">
        <f>IFERROR(_xlfn.XLOOKUP($B916,'Ownership Metrics'!$A:$A,'Ownership Metrics'!$D:$D),"")</f>
        <v>15.38</v>
      </c>
      <c r="P916" s="29">
        <f>IFERROR(_xlfn.XLOOKUP($B916,'Ownership Metrics'!$A:$A,'Ownership Metrics'!$E:$E),"")</f>
        <v>31.16</v>
      </c>
      <c r="Q916" s="30">
        <f>IFERROR(_xlfn.XLOOKUP($B916,'Ownership Metrics'!$A:$A,'Ownership Metrics'!$F:$F),"")</f>
        <v>20</v>
      </c>
      <c r="R916" s="30">
        <f>IFERROR(_xlfn.XLOOKUP($B916,'Ownership Metrics'!$A:$A,'Ownership Metrics'!$G:$G),"")</f>
        <v>13</v>
      </c>
      <c r="S916" s="27" t="str">
        <f>IFERROR(_xlfn.XLOOKUP($B916,'Ownership Metrics'!$A:$A,'Ownership Metrics'!$H:$H),"")</f>
        <v>Tersebar</v>
      </c>
      <c r="T916" s="27" t="str">
        <f>IFERROR(_xlfn.XLOOKUP($B916,'Ownership Metrics'!$A:$A,'Ownership Metrics'!$I:$I),"")</f>
        <v>Rendah</v>
      </c>
      <c r="U916" s="27">
        <f>IF(COUNTIFS($B$2:$B916,$B916,$D$2:$D916,$D916)=1,1,0)</f>
        <v>1</v>
      </c>
      <c r="V916" s="27">
        <f t="shared" si="43"/>
        <v>3.41</v>
      </c>
      <c r="W916" s="27">
        <f t="shared" si="44"/>
        <v>8</v>
      </c>
      <c r="X916" s="27">
        <f t="shared" si="42"/>
        <v>3.4099999084000001</v>
      </c>
    </row>
    <row r="917" spans="1:24" x14ac:dyDescent="0.25">
      <c r="A917" s="26">
        <v>46265</v>
      </c>
      <c r="B917" s="27" t="s">
        <v>10271</v>
      </c>
      <c r="C917" s="27" t="s">
        <v>1125</v>
      </c>
      <c r="D917" s="27" t="s">
        <v>1139</v>
      </c>
      <c r="E917" s="27" t="s">
        <v>1128</v>
      </c>
      <c r="F917" s="27" t="s">
        <v>32</v>
      </c>
      <c r="G917" s="27"/>
      <c r="H917" s="27" t="s">
        <v>56</v>
      </c>
      <c r="I917" s="28">
        <v>2266272430</v>
      </c>
      <c r="J917" s="28">
        <v>0</v>
      </c>
      <c r="K917" s="28">
        <v>2266272430</v>
      </c>
      <c r="L917" s="29">
        <v>2.63</v>
      </c>
      <c r="M917" s="29">
        <f>IFERROR(_xlfn.XLOOKUP($B917,'Ownership Metrics'!$A:$A,'Ownership Metrics'!$B:$B),"")</f>
        <v>22.88</v>
      </c>
      <c r="N917" s="28">
        <f>IFERROR(_xlfn.XLOOKUP($B917,'Ownership Metrics'!$A:$A,'Ownership Metrics'!$C:$C),"")</f>
        <v>509</v>
      </c>
      <c r="O917" s="29">
        <f>IFERROR(_xlfn.XLOOKUP($B917,'Ownership Metrics'!$A:$A,'Ownership Metrics'!$D:$D),"")</f>
        <v>15.38</v>
      </c>
      <c r="P917" s="29">
        <f>IFERROR(_xlfn.XLOOKUP($B917,'Ownership Metrics'!$A:$A,'Ownership Metrics'!$E:$E),"")</f>
        <v>31.16</v>
      </c>
      <c r="Q917" s="30">
        <f>IFERROR(_xlfn.XLOOKUP($B917,'Ownership Metrics'!$A:$A,'Ownership Metrics'!$F:$F),"")</f>
        <v>20</v>
      </c>
      <c r="R917" s="30">
        <f>IFERROR(_xlfn.XLOOKUP($B917,'Ownership Metrics'!$A:$A,'Ownership Metrics'!$G:$G),"")</f>
        <v>13</v>
      </c>
      <c r="S917" s="27" t="str">
        <f>IFERROR(_xlfn.XLOOKUP($B917,'Ownership Metrics'!$A:$A,'Ownership Metrics'!$H:$H),"")</f>
        <v>Tersebar</v>
      </c>
      <c r="T917" s="27" t="str">
        <f>IFERROR(_xlfn.XLOOKUP($B917,'Ownership Metrics'!$A:$A,'Ownership Metrics'!$I:$I),"")</f>
        <v>Rendah</v>
      </c>
      <c r="U917" s="27">
        <f>IF(COUNTIFS($B$2:$B917,$B917,$D$2:$D917,$D917)=1,1,0)</f>
        <v>1</v>
      </c>
      <c r="V917" s="27">
        <f t="shared" si="43"/>
        <v>2.63</v>
      </c>
      <c r="W917" s="27">
        <f t="shared" si="44"/>
        <v>12</v>
      </c>
      <c r="X917" s="27">
        <f t="shared" si="42"/>
        <v>2.6299999082999999</v>
      </c>
    </row>
    <row r="918" spans="1:24" x14ac:dyDescent="0.25">
      <c r="A918" s="26">
        <v>46265</v>
      </c>
      <c r="B918" s="27" t="s">
        <v>10271</v>
      </c>
      <c r="C918" s="27" t="s">
        <v>1125</v>
      </c>
      <c r="D918" s="27" t="s">
        <v>1140</v>
      </c>
      <c r="E918" s="27" t="s">
        <v>35</v>
      </c>
      <c r="F918" s="27" t="s">
        <v>23</v>
      </c>
      <c r="G918" s="27" t="s">
        <v>36</v>
      </c>
      <c r="H918" s="27" t="s">
        <v>24</v>
      </c>
      <c r="I918" s="28">
        <v>993051607</v>
      </c>
      <c r="J918" s="28">
        <v>0</v>
      </c>
      <c r="K918" s="28">
        <v>993051607</v>
      </c>
      <c r="L918" s="29">
        <v>1.1499999999999999</v>
      </c>
      <c r="M918" s="29">
        <f>IFERROR(_xlfn.XLOOKUP($B918,'Ownership Metrics'!$A:$A,'Ownership Metrics'!$B:$B),"")</f>
        <v>22.88</v>
      </c>
      <c r="N918" s="28">
        <f>IFERROR(_xlfn.XLOOKUP($B918,'Ownership Metrics'!$A:$A,'Ownership Metrics'!$C:$C),"")</f>
        <v>509</v>
      </c>
      <c r="O918" s="29">
        <f>IFERROR(_xlfn.XLOOKUP($B918,'Ownership Metrics'!$A:$A,'Ownership Metrics'!$D:$D),"")</f>
        <v>15.38</v>
      </c>
      <c r="P918" s="29">
        <f>IFERROR(_xlfn.XLOOKUP($B918,'Ownership Metrics'!$A:$A,'Ownership Metrics'!$E:$E),"")</f>
        <v>31.16</v>
      </c>
      <c r="Q918" s="30">
        <f>IFERROR(_xlfn.XLOOKUP($B918,'Ownership Metrics'!$A:$A,'Ownership Metrics'!$F:$F),"")</f>
        <v>20</v>
      </c>
      <c r="R918" s="30">
        <f>IFERROR(_xlfn.XLOOKUP($B918,'Ownership Metrics'!$A:$A,'Ownership Metrics'!$G:$G),"")</f>
        <v>13</v>
      </c>
      <c r="S918" s="27" t="str">
        <f>IFERROR(_xlfn.XLOOKUP($B918,'Ownership Metrics'!$A:$A,'Ownership Metrics'!$H:$H),"")</f>
        <v>Tersebar</v>
      </c>
      <c r="T918" s="27" t="str">
        <f>IFERROR(_xlfn.XLOOKUP($B918,'Ownership Metrics'!$A:$A,'Ownership Metrics'!$I:$I),"")</f>
        <v>Rendah</v>
      </c>
      <c r="U918" s="27">
        <f>IF(COUNTIFS($B$2:$B918,$B918,$D$2:$D918,$D918)=1,1,0)</f>
        <v>1</v>
      </c>
      <c r="V918" s="27">
        <f t="shared" si="43"/>
        <v>1.1499999999999999</v>
      </c>
      <c r="W918" s="27">
        <f t="shared" si="44"/>
        <v>20</v>
      </c>
      <c r="X918" s="27">
        <f t="shared" si="42"/>
        <v>1.1499999081999999</v>
      </c>
    </row>
    <row r="919" spans="1:24" x14ac:dyDescent="0.25">
      <c r="A919" s="26">
        <v>46265</v>
      </c>
      <c r="B919" s="27" t="s">
        <v>10271</v>
      </c>
      <c r="C919" s="27" t="s">
        <v>1125</v>
      </c>
      <c r="D919" s="27" t="s">
        <v>994</v>
      </c>
      <c r="E919" s="27" t="s">
        <v>35</v>
      </c>
      <c r="F919" s="27" t="s">
        <v>23</v>
      </c>
      <c r="G919" s="27" t="s">
        <v>36</v>
      </c>
      <c r="H919" s="27" t="s">
        <v>24</v>
      </c>
      <c r="I919" s="28">
        <v>1775000000</v>
      </c>
      <c r="J919" s="28">
        <v>0</v>
      </c>
      <c r="K919" s="28">
        <v>1775000000</v>
      </c>
      <c r="L919" s="29">
        <v>2.06</v>
      </c>
      <c r="M919" s="29">
        <f>IFERROR(_xlfn.XLOOKUP($B919,'Ownership Metrics'!$A:$A,'Ownership Metrics'!$B:$B),"")</f>
        <v>22.88</v>
      </c>
      <c r="N919" s="28">
        <f>IFERROR(_xlfn.XLOOKUP($B919,'Ownership Metrics'!$A:$A,'Ownership Metrics'!$C:$C),"")</f>
        <v>509</v>
      </c>
      <c r="O919" s="29">
        <f>IFERROR(_xlfn.XLOOKUP($B919,'Ownership Metrics'!$A:$A,'Ownership Metrics'!$D:$D),"")</f>
        <v>15.38</v>
      </c>
      <c r="P919" s="29">
        <f>IFERROR(_xlfn.XLOOKUP($B919,'Ownership Metrics'!$A:$A,'Ownership Metrics'!$E:$E),"")</f>
        <v>31.16</v>
      </c>
      <c r="Q919" s="30">
        <f>IFERROR(_xlfn.XLOOKUP($B919,'Ownership Metrics'!$A:$A,'Ownership Metrics'!$F:$F),"")</f>
        <v>20</v>
      </c>
      <c r="R919" s="30">
        <f>IFERROR(_xlfn.XLOOKUP($B919,'Ownership Metrics'!$A:$A,'Ownership Metrics'!$G:$G),"")</f>
        <v>13</v>
      </c>
      <c r="S919" s="27" t="str">
        <f>IFERROR(_xlfn.XLOOKUP($B919,'Ownership Metrics'!$A:$A,'Ownership Metrics'!$H:$H),"")</f>
        <v>Tersebar</v>
      </c>
      <c r="T919" s="27" t="str">
        <f>IFERROR(_xlfn.XLOOKUP($B919,'Ownership Metrics'!$A:$A,'Ownership Metrics'!$I:$I),"")</f>
        <v>Rendah</v>
      </c>
      <c r="U919" s="27">
        <f>IF(COUNTIFS($B$2:$B919,$B919,$D$2:$D919,$D919)=1,1,0)</f>
        <v>1</v>
      </c>
      <c r="V919" s="27">
        <f t="shared" si="43"/>
        <v>2.06</v>
      </c>
      <c r="W919" s="27">
        <f t="shared" si="44"/>
        <v>15</v>
      </c>
      <c r="X919" s="27">
        <f t="shared" si="42"/>
        <v>2.0599999081</v>
      </c>
    </row>
    <row r="920" spans="1:24" x14ac:dyDescent="0.25">
      <c r="A920" s="26">
        <v>46265</v>
      </c>
      <c r="B920" s="27" t="s">
        <v>10271</v>
      </c>
      <c r="C920" s="27" t="s">
        <v>1125</v>
      </c>
      <c r="D920" s="27" t="s">
        <v>1141</v>
      </c>
      <c r="E920" s="27" t="s">
        <v>22</v>
      </c>
      <c r="F920" s="27" t="s">
        <v>32</v>
      </c>
      <c r="G920" s="27"/>
      <c r="H920" s="27" t="s">
        <v>56</v>
      </c>
      <c r="I920" s="28">
        <v>3627471299</v>
      </c>
      <c r="J920" s="28">
        <v>0</v>
      </c>
      <c r="K920" s="28">
        <v>3627471299</v>
      </c>
      <c r="L920" s="29">
        <v>4.21</v>
      </c>
      <c r="M920" s="29">
        <f>IFERROR(_xlfn.XLOOKUP($B920,'Ownership Metrics'!$A:$A,'Ownership Metrics'!$B:$B),"")</f>
        <v>22.88</v>
      </c>
      <c r="N920" s="28">
        <f>IFERROR(_xlfn.XLOOKUP($B920,'Ownership Metrics'!$A:$A,'Ownership Metrics'!$C:$C),"")</f>
        <v>509</v>
      </c>
      <c r="O920" s="29">
        <f>IFERROR(_xlfn.XLOOKUP($B920,'Ownership Metrics'!$A:$A,'Ownership Metrics'!$D:$D),"")</f>
        <v>15.38</v>
      </c>
      <c r="P920" s="29">
        <f>IFERROR(_xlfn.XLOOKUP($B920,'Ownership Metrics'!$A:$A,'Ownership Metrics'!$E:$E),"")</f>
        <v>31.16</v>
      </c>
      <c r="Q920" s="30">
        <f>IFERROR(_xlfn.XLOOKUP($B920,'Ownership Metrics'!$A:$A,'Ownership Metrics'!$F:$F),"")</f>
        <v>20</v>
      </c>
      <c r="R920" s="30">
        <f>IFERROR(_xlfn.XLOOKUP($B920,'Ownership Metrics'!$A:$A,'Ownership Metrics'!$G:$G),"")</f>
        <v>13</v>
      </c>
      <c r="S920" s="27" t="str">
        <f>IFERROR(_xlfn.XLOOKUP($B920,'Ownership Metrics'!$A:$A,'Ownership Metrics'!$H:$H),"")</f>
        <v>Tersebar</v>
      </c>
      <c r="T920" s="27" t="str">
        <f>IFERROR(_xlfn.XLOOKUP($B920,'Ownership Metrics'!$A:$A,'Ownership Metrics'!$I:$I),"")</f>
        <v>Rendah</v>
      </c>
      <c r="U920" s="27">
        <f>IF(COUNTIFS($B$2:$B920,$B920,$D$2:$D920,$D920)=1,1,0)</f>
        <v>1</v>
      </c>
      <c r="V920" s="27">
        <f t="shared" si="43"/>
        <v>4.21</v>
      </c>
      <c r="W920" s="27">
        <f t="shared" si="44"/>
        <v>4</v>
      </c>
      <c r="X920" s="27">
        <f t="shared" si="42"/>
        <v>4.2099999080000003</v>
      </c>
    </row>
    <row r="921" spans="1:24" x14ac:dyDescent="0.25">
      <c r="A921" s="26">
        <v>46265</v>
      </c>
      <c r="B921" s="27" t="s">
        <v>10271</v>
      </c>
      <c r="C921" s="27" t="s">
        <v>1125</v>
      </c>
      <c r="D921" s="27" t="s">
        <v>1142</v>
      </c>
      <c r="E921" s="27" t="s">
        <v>22</v>
      </c>
      <c r="F921" s="27" t="s">
        <v>32</v>
      </c>
      <c r="G921" s="27"/>
      <c r="H921" s="27" t="s">
        <v>56</v>
      </c>
      <c r="I921" s="28">
        <v>8321109800</v>
      </c>
      <c r="J921" s="28">
        <v>0</v>
      </c>
      <c r="K921" s="28">
        <v>8321109800</v>
      </c>
      <c r="L921" s="29">
        <v>9.67</v>
      </c>
      <c r="M921" s="29">
        <f>IFERROR(_xlfn.XLOOKUP($B921,'Ownership Metrics'!$A:$A,'Ownership Metrics'!$B:$B),"")</f>
        <v>22.88</v>
      </c>
      <c r="N921" s="28">
        <f>IFERROR(_xlfn.XLOOKUP($B921,'Ownership Metrics'!$A:$A,'Ownership Metrics'!$C:$C),"")</f>
        <v>509</v>
      </c>
      <c r="O921" s="29">
        <f>IFERROR(_xlfn.XLOOKUP($B921,'Ownership Metrics'!$A:$A,'Ownership Metrics'!$D:$D),"")</f>
        <v>15.38</v>
      </c>
      <c r="P921" s="29">
        <f>IFERROR(_xlfn.XLOOKUP($B921,'Ownership Metrics'!$A:$A,'Ownership Metrics'!$E:$E),"")</f>
        <v>31.16</v>
      </c>
      <c r="Q921" s="30">
        <f>IFERROR(_xlfn.XLOOKUP($B921,'Ownership Metrics'!$A:$A,'Ownership Metrics'!$F:$F),"")</f>
        <v>20</v>
      </c>
      <c r="R921" s="30">
        <f>IFERROR(_xlfn.XLOOKUP($B921,'Ownership Metrics'!$A:$A,'Ownership Metrics'!$G:$G),"")</f>
        <v>13</v>
      </c>
      <c r="S921" s="27" t="str">
        <f>IFERROR(_xlfn.XLOOKUP($B921,'Ownership Metrics'!$A:$A,'Ownership Metrics'!$H:$H),"")</f>
        <v>Tersebar</v>
      </c>
      <c r="T921" s="27" t="str">
        <f>IFERROR(_xlfn.XLOOKUP($B921,'Ownership Metrics'!$A:$A,'Ownership Metrics'!$I:$I),"")</f>
        <v>Rendah</v>
      </c>
      <c r="U921" s="27">
        <f>IF(COUNTIFS($B$2:$B921,$B921,$D$2:$D921,$D921)=1,1,0)</f>
        <v>1</v>
      </c>
      <c r="V921" s="27">
        <f t="shared" si="43"/>
        <v>9.67</v>
      </c>
      <c r="W921" s="27">
        <f t="shared" si="44"/>
        <v>2</v>
      </c>
      <c r="X921" s="27">
        <f t="shared" si="42"/>
        <v>9.6699999078999994</v>
      </c>
    </row>
    <row r="922" spans="1:24" x14ac:dyDescent="0.25">
      <c r="A922" s="26">
        <v>46265</v>
      </c>
      <c r="B922" s="27" t="s">
        <v>10271</v>
      </c>
      <c r="C922" s="27" t="s">
        <v>1125</v>
      </c>
      <c r="D922" s="27" t="s">
        <v>1143</v>
      </c>
      <c r="E922" s="27" t="s">
        <v>124</v>
      </c>
      <c r="F922" s="27" t="s">
        <v>32</v>
      </c>
      <c r="G922" s="27"/>
      <c r="H922" s="27" t="s">
        <v>56</v>
      </c>
      <c r="I922" s="28">
        <v>2777990300</v>
      </c>
      <c r="J922" s="28">
        <v>0</v>
      </c>
      <c r="K922" s="28">
        <v>2777990300</v>
      </c>
      <c r="L922" s="29">
        <v>3.23</v>
      </c>
      <c r="M922" s="29">
        <f>IFERROR(_xlfn.XLOOKUP($B922,'Ownership Metrics'!$A:$A,'Ownership Metrics'!$B:$B),"")</f>
        <v>22.88</v>
      </c>
      <c r="N922" s="28">
        <f>IFERROR(_xlfn.XLOOKUP($B922,'Ownership Metrics'!$A:$A,'Ownership Metrics'!$C:$C),"")</f>
        <v>509</v>
      </c>
      <c r="O922" s="29">
        <f>IFERROR(_xlfn.XLOOKUP($B922,'Ownership Metrics'!$A:$A,'Ownership Metrics'!$D:$D),"")</f>
        <v>15.38</v>
      </c>
      <c r="P922" s="29">
        <f>IFERROR(_xlfn.XLOOKUP($B922,'Ownership Metrics'!$A:$A,'Ownership Metrics'!$E:$E),"")</f>
        <v>31.16</v>
      </c>
      <c r="Q922" s="30">
        <f>IFERROR(_xlfn.XLOOKUP($B922,'Ownership Metrics'!$A:$A,'Ownership Metrics'!$F:$F),"")</f>
        <v>20</v>
      </c>
      <c r="R922" s="30">
        <f>IFERROR(_xlfn.XLOOKUP($B922,'Ownership Metrics'!$A:$A,'Ownership Metrics'!$G:$G),"")</f>
        <v>13</v>
      </c>
      <c r="S922" s="27" t="str">
        <f>IFERROR(_xlfn.XLOOKUP($B922,'Ownership Metrics'!$A:$A,'Ownership Metrics'!$H:$H),"")</f>
        <v>Tersebar</v>
      </c>
      <c r="T922" s="27" t="str">
        <f>IFERROR(_xlfn.XLOOKUP($B922,'Ownership Metrics'!$A:$A,'Ownership Metrics'!$I:$I),"")</f>
        <v>Rendah</v>
      </c>
      <c r="U922" s="27">
        <f>IF(COUNTIFS($B$2:$B922,$B922,$D$2:$D922,$D922)=1,1,0)</f>
        <v>1</v>
      </c>
      <c r="V922" s="27">
        <f t="shared" si="43"/>
        <v>3.23</v>
      </c>
      <c r="W922" s="27">
        <f t="shared" si="44"/>
        <v>10</v>
      </c>
      <c r="X922" s="27">
        <f t="shared" si="42"/>
        <v>3.2299999077999999</v>
      </c>
    </row>
    <row r="923" spans="1:24" x14ac:dyDescent="0.25">
      <c r="A923" s="26">
        <v>46265</v>
      </c>
      <c r="B923" s="27" t="s">
        <v>10271</v>
      </c>
      <c r="C923" s="27" t="s">
        <v>1125</v>
      </c>
      <c r="D923" s="27" t="s">
        <v>438</v>
      </c>
      <c r="E923" s="27" t="s">
        <v>67</v>
      </c>
      <c r="F923" s="27" t="s">
        <v>32</v>
      </c>
      <c r="G923" s="27"/>
      <c r="H923" s="27" t="s">
        <v>128</v>
      </c>
      <c r="I923" s="28">
        <v>1841798300</v>
      </c>
      <c r="J923" s="28">
        <v>0</v>
      </c>
      <c r="K923" s="28">
        <v>1841798300</v>
      </c>
      <c r="L923" s="29">
        <v>2.14</v>
      </c>
      <c r="M923" s="29">
        <f>IFERROR(_xlfn.XLOOKUP($B923,'Ownership Metrics'!$A:$A,'Ownership Metrics'!$B:$B),"")</f>
        <v>22.88</v>
      </c>
      <c r="N923" s="28">
        <f>IFERROR(_xlfn.XLOOKUP($B923,'Ownership Metrics'!$A:$A,'Ownership Metrics'!$C:$C),"")</f>
        <v>509</v>
      </c>
      <c r="O923" s="29">
        <f>IFERROR(_xlfn.XLOOKUP($B923,'Ownership Metrics'!$A:$A,'Ownership Metrics'!$D:$D),"")</f>
        <v>15.38</v>
      </c>
      <c r="P923" s="29">
        <f>IFERROR(_xlfn.XLOOKUP($B923,'Ownership Metrics'!$A:$A,'Ownership Metrics'!$E:$E),"")</f>
        <v>31.16</v>
      </c>
      <c r="Q923" s="30">
        <f>IFERROR(_xlfn.XLOOKUP($B923,'Ownership Metrics'!$A:$A,'Ownership Metrics'!$F:$F),"")</f>
        <v>20</v>
      </c>
      <c r="R923" s="30">
        <f>IFERROR(_xlfn.XLOOKUP($B923,'Ownership Metrics'!$A:$A,'Ownership Metrics'!$G:$G),"")</f>
        <v>13</v>
      </c>
      <c r="S923" s="27" t="str">
        <f>IFERROR(_xlfn.XLOOKUP($B923,'Ownership Metrics'!$A:$A,'Ownership Metrics'!$H:$H),"")</f>
        <v>Tersebar</v>
      </c>
      <c r="T923" s="27" t="str">
        <f>IFERROR(_xlfn.XLOOKUP($B923,'Ownership Metrics'!$A:$A,'Ownership Metrics'!$I:$I),"")</f>
        <v>Rendah</v>
      </c>
      <c r="U923" s="27">
        <f>IF(COUNTIFS($B$2:$B923,$B923,$D$2:$D923,$D923)=1,1,0)</f>
        <v>1</v>
      </c>
      <c r="V923" s="27">
        <f t="shared" si="43"/>
        <v>2.14</v>
      </c>
      <c r="W923" s="27">
        <f t="shared" si="44"/>
        <v>14</v>
      </c>
      <c r="X923" s="27">
        <f t="shared" si="42"/>
        <v>2.1399999077</v>
      </c>
    </row>
    <row r="924" spans="1:24" x14ac:dyDescent="0.25">
      <c r="A924" s="26">
        <v>46265</v>
      </c>
      <c r="B924" s="27" t="s">
        <v>10272</v>
      </c>
      <c r="C924" s="27" t="s">
        <v>1145</v>
      </c>
      <c r="D924" s="27" t="s">
        <v>1146</v>
      </c>
      <c r="E924" s="27" t="s">
        <v>35</v>
      </c>
      <c r="F924" s="27" t="s">
        <v>23</v>
      </c>
      <c r="G924" s="27" t="s">
        <v>36</v>
      </c>
      <c r="H924" s="27" t="s">
        <v>24</v>
      </c>
      <c r="I924" s="28">
        <v>30093100</v>
      </c>
      <c r="J924" s="28">
        <v>0</v>
      </c>
      <c r="K924" s="28">
        <v>30093100</v>
      </c>
      <c r="L924" s="29">
        <v>5.08</v>
      </c>
      <c r="M924" s="29">
        <f>IFERROR(_xlfn.XLOOKUP($B924,'Ownership Metrics'!$A:$A,'Ownership Metrics'!$B:$B),"")</f>
        <v>5.1100000000000003</v>
      </c>
      <c r="N924" s="28">
        <f>IFERROR(_xlfn.XLOOKUP($B924,'Ownership Metrics'!$A:$A,'Ownership Metrics'!$C:$C),"")</f>
        <v>2297</v>
      </c>
      <c r="O924" s="29">
        <f>IFERROR(_xlfn.XLOOKUP($B924,'Ownership Metrics'!$A:$A,'Ownership Metrics'!$D:$D),"")</f>
        <v>33.92</v>
      </c>
      <c r="P924" s="29">
        <f>IFERROR(_xlfn.XLOOKUP($B924,'Ownership Metrics'!$A:$A,'Ownership Metrics'!$E:$E),"")</f>
        <v>71.02</v>
      </c>
      <c r="Q924" s="30">
        <f>IFERROR(_xlfn.XLOOKUP($B924,'Ownership Metrics'!$A:$A,'Ownership Metrics'!$F:$F),"")</f>
        <v>10</v>
      </c>
      <c r="R924" s="30">
        <f>IFERROR(_xlfn.XLOOKUP($B924,'Ownership Metrics'!$A:$A,'Ownership Metrics'!$G:$G),"")</f>
        <v>46</v>
      </c>
      <c r="S924" s="27" t="str">
        <f>IFERROR(_xlfn.XLOOKUP($B924,'Ownership Metrics'!$A:$A,'Ownership Metrics'!$H:$H),"")</f>
        <v>Terkonsentrasi</v>
      </c>
      <c r="T924" s="27" t="str">
        <f>IFERROR(_xlfn.XLOOKUP($B924,'Ownership Metrics'!$A:$A,'Ownership Metrics'!$I:$I),"")</f>
        <v>Sedang</v>
      </c>
      <c r="U924" s="27">
        <f>IF(COUNTIFS($B$2:$B924,$B924,$D$2:$D924,$D924)=1,1,0)</f>
        <v>1</v>
      </c>
      <c r="V924" s="27">
        <f t="shared" si="43"/>
        <v>5.08</v>
      </c>
      <c r="W924" s="27">
        <f t="shared" si="44"/>
        <v>3</v>
      </c>
      <c r="X924" s="27">
        <f t="shared" si="42"/>
        <v>5.0799999076000004</v>
      </c>
    </row>
    <row r="925" spans="1:24" x14ac:dyDescent="0.25">
      <c r="A925" s="26">
        <v>46265</v>
      </c>
      <c r="B925" s="27" t="s">
        <v>10272</v>
      </c>
      <c r="C925" s="27" t="s">
        <v>1145</v>
      </c>
      <c r="D925" s="27" t="s">
        <v>1147</v>
      </c>
      <c r="E925" s="27" t="s">
        <v>35</v>
      </c>
      <c r="F925" s="27" t="s">
        <v>23</v>
      </c>
      <c r="G925" s="27" t="s">
        <v>36</v>
      </c>
      <c r="H925" s="27" t="s">
        <v>24</v>
      </c>
      <c r="I925" s="28">
        <v>6880000</v>
      </c>
      <c r="J925" s="28">
        <v>0</v>
      </c>
      <c r="K925" s="28">
        <v>6880000</v>
      </c>
      <c r="L925" s="29">
        <v>1.1599999999999999</v>
      </c>
      <c r="M925" s="29">
        <f>IFERROR(_xlfn.XLOOKUP($B925,'Ownership Metrics'!$A:$A,'Ownership Metrics'!$B:$B),"")</f>
        <v>5.1100000000000003</v>
      </c>
      <c r="N925" s="28">
        <f>IFERROR(_xlfn.XLOOKUP($B925,'Ownership Metrics'!$A:$A,'Ownership Metrics'!$C:$C),"")</f>
        <v>2297</v>
      </c>
      <c r="O925" s="29">
        <f>IFERROR(_xlfn.XLOOKUP($B925,'Ownership Metrics'!$A:$A,'Ownership Metrics'!$D:$D),"")</f>
        <v>33.92</v>
      </c>
      <c r="P925" s="29">
        <f>IFERROR(_xlfn.XLOOKUP($B925,'Ownership Metrics'!$A:$A,'Ownership Metrics'!$E:$E),"")</f>
        <v>71.02</v>
      </c>
      <c r="Q925" s="30">
        <f>IFERROR(_xlfn.XLOOKUP($B925,'Ownership Metrics'!$A:$A,'Ownership Metrics'!$F:$F),"")</f>
        <v>10</v>
      </c>
      <c r="R925" s="30">
        <f>IFERROR(_xlfn.XLOOKUP($B925,'Ownership Metrics'!$A:$A,'Ownership Metrics'!$G:$G),"")</f>
        <v>46</v>
      </c>
      <c r="S925" s="27" t="str">
        <f>IFERROR(_xlfn.XLOOKUP($B925,'Ownership Metrics'!$A:$A,'Ownership Metrics'!$H:$H),"")</f>
        <v>Terkonsentrasi</v>
      </c>
      <c r="T925" s="27" t="str">
        <f>IFERROR(_xlfn.XLOOKUP($B925,'Ownership Metrics'!$A:$A,'Ownership Metrics'!$I:$I),"")</f>
        <v>Sedang</v>
      </c>
      <c r="U925" s="27">
        <f>IF(COUNTIFS($B$2:$B925,$B925,$D$2:$D925,$D925)=1,1,0)</f>
        <v>1</v>
      </c>
      <c r="V925" s="27">
        <f t="shared" si="43"/>
        <v>1.1599999999999999</v>
      </c>
      <c r="W925" s="27">
        <f t="shared" si="44"/>
        <v>10</v>
      </c>
      <c r="X925" s="27">
        <f t="shared" si="42"/>
        <v>1.1599999074999998</v>
      </c>
    </row>
    <row r="926" spans="1:24" x14ac:dyDescent="0.25">
      <c r="A926" s="26">
        <v>46265</v>
      </c>
      <c r="B926" s="27" t="s">
        <v>10272</v>
      </c>
      <c r="C926" s="27" t="s">
        <v>1145</v>
      </c>
      <c r="D926" s="27" t="s">
        <v>1148</v>
      </c>
      <c r="E926" s="27" t="s">
        <v>35</v>
      </c>
      <c r="F926" s="27" t="s">
        <v>23</v>
      </c>
      <c r="G926" s="27" t="s">
        <v>36</v>
      </c>
      <c r="H926" s="27" t="s">
        <v>24</v>
      </c>
      <c r="I926" s="28">
        <v>8756200</v>
      </c>
      <c r="J926" s="28">
        <v>0</v>
      </c>
      <c r="K926" s="28">
        <v>8756200</v>
      </c>
      <c r="L926" s="29">
        <v>1.48</v>
      </c>
      <c r="M926" s="29">
        <f>IFERROR(_xlfn.XLOOKUP($B926,'Ownership Metrics'!$A:$A,'Ownership Metrics'!$B:$B),"")</f>
        <v>5.1100000000000003</v>
      </c>
      <c r="N926" s="28">
        <f>IFERROR(_xlfn.XLOOKUP($B926,'Ownership Metrics'!$A:$A,'Ownership Metrics'!$C:$C),"")</f>
        <v>2297</v>
      </c>
      <c r="O926" s="29">
        <f>IFERROR(_xlfn.XLOOKUP($B926,'Ownership Metrics'!$A:$A,'Ownership Metrics'!$D:$D),"")</f>
        <v>33.92</v>
      </c>
      <c r="P926" s="29">
        <f>IFERROR(_xlfn.XLOOKUP($B926,'Ownership Metrics'!$A:$A,'Ownership Metrics'!$E:$E),"")</f>
        <v>71.02</v>
      </c>
      <c r="Q926" s="30">
        <f>IFERROR(_xlfn.XLOOKUP($B926,'Ownership Metrics'!$A:$A,'Ownership Metrics'!$F:$F),"")</f>
        <v>10</v>
      </c>
      <c r="R926" s="30">
        <f>IFERROR(_xlfn.XLOOKUP($B926,'Ownership Metrics'!$A:$A,'Ownership Metrics'!$G:$G),"")</f>
        <v>46</v>
      </c>
      <c r="S926" s="27" t="str">
        <f>IFERROR(_xlfn.XLOOKUP($B926,'Ownership Metrics'!$A:$A,'Ownership Metrics'!$H:$H),"")</f>
        <v>Terkonsentrasi</v>
      </c>
      <c r="T926" s="27" t="str">
        <f>IFERROR(_xlfn.XLOOKUP($B926,'Ownership Metrics'!$A:$A,'Ownership Metrics'!$I:$I),"")</f>
        <v>Sedang</v>
      </c>
      <c r="U926" s="27">
        <f>IF(COUNTIFS($B$2:$B926,$B926,$D$2:$D926,$D926)=1,1,0)</f>
        <v>1</v>
      </c>
      <c r="V926" s="27">
        <f t="shared" si="43"/>
        <v>1.48</v>
      </c>
      <c r="W926" s="27">
        <f t="shared" si="44"/>
        <v>9</v>
      </c>
      <c r="X926" s="27">
        <f t="shared" si="42"/>
        <v>1.4799999074000001</v>
      </c>
    </row>
    <row r="927" spans="1:24" x14ac:dyDescent="0.25">
      <c r="A927" s="26">
        <v>46265</v>
      </c>
      <c r="B927" s="27" t="s">
        <v>10272</v>
      </c>
      <c r="C927" s="27" t="s">
        <v>1145</v>
      </c>
      <c r="D927" s="27" t="s">
        <v>1149</v>
      </c>
      <c r="E927" s="27" t="s">
        <v>35</v>
      </c>
      <c r="F927" s="27" t="s">
        <v>23</v>
      </c>
      <c r="G927" s="27" t="s">
        <v>36</v>
      </c>
      <c r="H927" s="27" t="s">
        <v>24</v>
      </c>
      <c r="I927" s="28">
        <v>28133300</v>
      </c>
      <c r="J927" s="28">
        <v>0</v>
      </c>
      <c r="K927" s="28">
        <v>28133300</v>
      </c>
      <c r="L927" s="29">
        <v>4.75</v>
      </c>
      <c r="M927" s="29">
        <f>IFERROR(_xlfn.XLOOKUP($B927,'Ownership Metrics'!$A:$A,'Ownership Metrics'!$B:$B),"")</f>
        <v>5.1100000000000003</v>
      </c>
      <c r="N927" s="28">
        <f>IFERROR(_xlfn.XLOOKUP($B927,'Ownership Metrics'!$A:$A,'Ownership Metrics'!$C:$C),"")</f>
        <v>2297</v>
      </c>
      <c r="O927" s="29">
        <f>IFERROR(_xlfn.XLOOKUP($B927,'Ownership Metrics'!$A:$A,'Ownership Metrics'!$D:$D),"")</f>
        <v>33.92</v>
      </c>
      <c r="P927" s="29">
        <f>IFERROR(_xlfn.XLOOKUP($B927,'Ownership Metrics'!$A:$A,'Ownership Metrics'!$E:$E),"")</f>
        <v>71.02</v>
      </c>
      <c r="Q927" s="30">
        <f>IFERROR(_xlfn.XLOOKUP($B927,'Ownership Metrics'!$A:$A,'Ownership Metrics'!$F:$F),"")</f>
        <v>10</v>
      </c>
      <c r="R927" s="30">
        <f>IFERROR(_xlfn.XLOOKUP($B927,'Ownership Metrics'!$A:$A,'Ownership Metrics'!$G:$G),"")</f>
        <v>46</v>
      </c>
      <c r="S927" s="27" t="str">
        <f>IFERROR(_xlfn.XLOOKUP($B927,'Ownership Metrics'!$A:$A,'Ownership Metrics'!$H:$H),"")</f>
        <v>Terkonsentrasi</v>
      </c>
      <c r="T927" s="27" t="str">
        <f>IFERROR(_xlfn.XLOOKUP($B927,'Ownership Metrics'!$A:$A,'Ownership Metrics'!$I:$I),"")</f>
        <v>Sedang</v>
      </c>
      <c r="U927" s="27">
        <f>IF(COUNTIFS($B$2:$B927,$B927,$D$2:$D927,$D927)=1,1,0)</f>
        <v>1</v>
      </c>
      <c r="V927" s="27">
        <f t="shared" si="43"/>
        <v>4.75</v>
      </c>
      <c r="W927" s="27">
        <f t="shared" si="44"/>
        <v>4</v>
      </c>
      <c r="X927" s="27">
        <f t="shared" si="42"/>
        <v>4.7499999073000003</v>
      </c>
    </row>
    <row r="928" spans="1:24" x14ac:dyDescent="0.25">
      <c r="A928" s="26">
        <v>46265</v>
      </c>
      <c r="B928" s="27" t="s">
        <v>10272</v>
      </c>
      <c r="C928" s="27" t="s">
        <v>1145</v>
      </c>
      <c r="D928" s="27" t="s">
        <v>1150</v>
      </c>
      <c r="E928" s="27" t="s">
        <v>35</v>
      </c>
      <c r="F928" s="27" t="s">
        <v>23</v>
      </c>
      <c r="G928" s="27" t="s">
        <v>36</v>
      </c>
      <c r="H928" s="27"/>
      <c r="I928" s="28">
        <v>189662100</v>
      </c>
      <c r="J928" s="28">
        <v>0</v>
      </c>
      <c r="K928" s="28">
        <v>189662100</v>
      </c>
      <c r="L928" s="29">
        <v>32.020000000000003</v>
      </c>
      <c r="M928" s="29">
        <f>IFERROR(_xlfn.XLOOKUP($B928,'Ownership Metrics'!$A:$A,'Ownership Metrics'!$B:$B),"")</f>
        <v>5.1100000000000003</v>
      </c>
      <c r="N928" s="28">
        <f>IFERROR(_xlfn.XLOOKUP($B928,'Ownership Metrics'!$A:$A,'Ownership Metrics'!$C:$C),"")</f>
        <v>2297</v>
      </c>
      <c r="O928" s="29">
        <f>IFERROR(_xlfn.XLOOKUP($B928,'Ownership Metrics'!$A:$A,'Ownership Metrics'!$D:$D),"")</f>
        <v>33.92</v>
      </c>
      <c r="P928" s="29">
        <f>IFERROR(_xlfn.XLOOKUP($B928,'Ownership Metrics'!$A:$A,'Ownership Metrics'!$E:$E),"")</f>
        <v>71.02</v>
      </c>
      <c r="Q928" s="30">
        <f>IFERROR(_xlfn.XLOOKUP($B928,'Ownership Metrics'!$A:$A,'Ownership Metrics'!$F:$F),"")</f>
        <v>10</v>
      </c>
      <c r="R928" s="30">
        <f>IFERROR(_xlfn.XLOOKUP($B928,'Ownership Metrics'!$A:$A,'Ownership Metrics'!$G:$G),"")</f>
        <v>46</v>
      </c>
      <c r="S928" s="27" t="str">
        <f>IFERROR(_xlfn.XLOOKUP($B928,'Ownership Metrics'!$A:$A,'Ownership Metrics'!$H:$H),"")</f>
        <v>Terkonsentrasi</v>
      </c>
      <c r="T928" s="27" t="str">
        <f>IFERROR(_xlfn.XLOOKUP($B928,'Ownership Metrics'!$A:$A,'Ownership Metrics'!$I:$I),"")</f>
        <v>Sedang</v>
      </c>
      <c r="U928" s="27">
        <f>IF(COUNTIFS($B$2:$B928,$B928,$D$2:$D928,$D928)=1,1,0)</f>
        <v>1</v>
      </c>
      <c r="V928" s="27">
        <f t="shared" si="43"/>
        <v>32.020000000000003</v>
      </c>
      <c r="W928" s="27">
        <f t="shared" si="44"/>
        <v>2</v>
      </c>
      <c r="X928" s="27">
        <f t="shared" si="42"/>
        <v>32.019999907200003</v>
      </c>
    </row>
    <row r="929" spans="1:24" x14ac:dyDescent="0.25">
      <c r="A929" s="26">
        <v>46265</v>
      </c>
      <c r="B929" s="27" t="s">
        <v>10272</v>
      </c>
      <c r="C929" s="27" t="s">
        <v>1145</v>
      </c>
      <c r="D929" s="27" t="s">
        <v>1151</v>
      </c>
      <c r="E929" s="27" t="s">
        <v>35</v>
      </c>
      <c r="F929" s="27" t="s">
        <v>23</v>
      </c>
      <c r="G929" s="27" t="s">
        <v>36</v>
      </c>
      <c r="H929" s="27" t="s">
        <v>24</v>
      </c>
      <c r="I929" s="28">
        <v>25068600</v>
      </c>
      <c r="J929" s="28">
        <v>0</v>
      </c>
      <c r="K929" s="28">
        <v>25068600</v>
      </c>
      <c r="L929" s="29">
        <v>4.2300000000000004</v>
      </c>
      <c r="M929" s="29">
        <f>IFERROR(_xlfn.XLOOKUP($B929,'Ownership Metrics'!$A:$A,'Ownership Metrics'!$B:$B),"")</f>
        <v>5.1100000000000003</v>
      </c>
      <c r="N929" s="28">
        <f>IFERROR(_xlfn.XLOOKUP($B929,'Ownership Metrics'!$A:$A,'Ownership Metrics'!$C:$C),"")</f>
        <v>2297</v>
      </c>
      <c r="O929" s="29">
        <f>IFERROR(_xlfn.XLOOKUP($B929,'Ownership Metrics'!$A:$A,'Ownership Metrics'!$D:$D),"")</f>
        <v>33.92</v>
      </c>
      <c r="P929" s="29">
        <f>IFERROR(_xlfn.XLOOKUP($B929,'Ownership Metrics'!$A:$A,'Ownership Metrics'!$E:$E),"")</f>
        <v>71.02</v>
      </c>
      <c r="Q929" s="30">
        <f>IFERROR(_xlfn.XLOOKUP($B929,'Ownership Metrics'!$A:$A,'Ownership Metrics'!$F:$F),"")</f>
        <v>10</v>
      </c>
      <c r="R929" s="30">
        <f>IFERROR(_xlfn.XLOOKUP($B929,'Ownership Metrics'!$A:$A,'Ownership Metrics'!$G:$G),"")</f>
        <v>46</v>
      </c>
      <c r="S929" s="27" t="str">
        <f>IFERROR(_xlfn.XLOOKUP($B929,'Ownership Metrics'!$A:$A,'Ownership Metrics'!$H:$H),"")</f>
        <v>Terkonsentrasi</v>
      </c>
      <c r="T929" s="27" t="str">
        <f>IFERROR(_xlfn.XLOOKUP($B929,'Ownership Metrics'!$A:$A,'Ownership Metrics'!$I:$I),"")</f>
        <v>Sedang</v>
      </c>
      <c r="U929" s="27">
        <f>IF(COUNTIFS($B$2:$B929,$B929,$D$2:$D929,$D929)=1,1,0)</f>
        <v>1</v>
      </c>
      <c r="V929" s="27">
        <f t="shared" si="43"/>
        <v>4.2300000000000004</v>
      </c>
      <c r="W929" s="27">
        <f t="shared" si="44"/>
        <v>7</v>
      </c>
      <c r="X929" s="27">
        <f t="shared" si="42"/>
        <v>4.2299999071000007</v>
      </c>
    </row>
    <row r="930" spans="1:24" x14ac:dyDescent="0.25">
      <c r="A930" s="26">
        <v>46265</v>
      </c>
      <c r="B930" s="27" t="s">
        <v>10272</v>
      </c>
      <c r="C930" s="27" t="s">
        <v>1145</v>
      </c>
      <c r="D930" s="27" t="s">
        <v>1152</v>
      </c>
      <c r="E930" s="27" t="s">
        <v>35</v>
      </c>
      <c r="F930" s="27" t="s">
        <v>23</v>
      </c>
      <c r="G930" s="27" t="s">
        <v>36</v>
      </c>
      <c r="H930" s="27" t="s">
        <v>24</v>
      </c>
      <c r="I930" s="28">
        <v>200912700</v>
      </c>
      <c r="J930" s="28">
        <v>0</v>
      </c>
      <c r="K930" s="28">
        <v>200912700</v>
      </c>
      <c r="L930" s="29">
        <v>33.92</v>
      </c>
      <c r="M930" s="29">
        <f>IFERROR(_xlfn.XLOOKUP($B930,'Ownership Metrics'!$A:$A,'Ownership Metrics'!$B:$B),"")</f>
        <v>5.1100000000000003</v>
      </c>
      <c r="N930" s="28">
        <f>IFERROR(_xlfn.XLOOKUP($B930,'Ownership Metrics'!$A:$A,'Ownership Metrics'!$C:$C),"")</f>
        <v>2297</v>
      </c>
      <c r="O930" s="29">
        <f>IFERROR(_xlfn.XLOOKUP($B930,'Ownership Metrics'!$A:$A,'Ownership Metrics'!$D:$D),"")</f>
        <v>33.92</v>
      </c>
      <c r="P930" s="29">
        <f>IFERROR(_xlfn.XLOOKUP($B930,'Ownership Metrics'!$A:$A,'Ownership Metrics'!$E:$E),"")</f>
        <v>71.02</v>
      </c>
      <c r="Q930" s="30">
        <f>IFERROR(_xlfn.XLOOKUP($B930,'Ownership Metrics'!$A:$A,'Ownership Metrics'!$F:$F),"")</f>
        <v>10</v>
      </c>
      <c r="R930" s="30">
        <f>IFERROR(_xlfn.XLOOKUP($B930,'Ownership Metrics'!$A:$A,'Ownership Metrics'!$G:$G),"")</f>
        <v>46</v>
      </c>
      <c r="S930" s="27" t="str">
        <f>IFERROR(_xlfn.XLOOKUP($B930,'Ownership Metrics'!$A:$A,'Ownership Metrics'!$H:$H),"")</f>
        <v>Terkonsentrasi</v>
      </c>
      <c r="T930" s="27" t="str">
        <f>IFERROR(_xlfn.XLOOKUP($B930,'Ownership Metrics'!$A:$A,'Ownership Metrics'!$I:$I),"")</f>
        <v>Sedang</v>
      </c>
      <c r="U930" s="27">
        <f>IF(COUNTIFS($B$2:$B930,$B930,$D$2:$D930,$D930)=1,1,0)</f>
        <v>1</v>
      </c>
      <c r="V930" s="27">
        <f t="shared" si="43"/>
        <v>33.92</v>
      </c>
      <c r="W930" s="27">
        <f t="shared" si="44"/>
        <v>1</v>
      </c>
      <c r="X930" s="27">
        <f t="shared" si="42"/>
        <v>33.919999907000005</v>
      </c>
    </row>
    <row r="931" spans="1:24" x14ac:dyDescent="0.25">
      <c r="A931" s="26">
        <v>46265</v>
      </c>
      <c r="B931" s="27" t="s">
        <v>10272</v>
      </c>
      <c r="C931" s="27" t="s">
        <v>1145</v>
      </c>
      <c r="D931" s="27" t="s">
        <v>1153</v>
      </c>
      <c r="E931" s="27" t="s">
        <v>35</v>
      </c>
      <c r="F931" s="27" t="s">
        <v>23</v>
      </c>
      <c r="G931" s="27" t="s">
        <v>36</v>
      </c>
      <c r="H931" s="27" t="s">
        <v>24</v>
      </c>
      <c r="I931" s="28">
        <v>17768400</v>
      </c>
      <c r="J931" s="28">
        <v>0</v>
      </c>
      <c r="K931" s="28">
        <v>17768400</v>
      </c>
      <c r="L931" s="29">
        <v>3</v>
      </c>
      <c r="M931" s="29">
        <f>IFERROR(_xlfn.XLOOKUP($B931,'Ownership Metrics'!$A:$A,'Ownership Metrics'!$B:$B),"")</f>
        <v>5.1100000000000003</v>
      </c>
      <c r="N931" s="28">
        <f>IFERROR(_xlfn.XLOOKUP($B931,'Ownership Metrics'!$A:$A,'Ownership Metrics'!$C:$C),"")</f>
        <v>2297</v>
      </c>
      <c r="O931" s="29">
        <f>IFERROR(_xlfn.XLOOKUP($B931,'Ownership Metrics'!$A:$A,'Ownership Metrics'!$D:$D),"")</f>
        <v>33.92</v>
      </c>
      <c r="P931" s="29">
        <f>IFERROR(_xlfn.XLOOKUP($B931,'Ownership Metrics'!$A:$A,'Ownership Metrics'!$E:$E),"")</f>
        <v>71.02</v>
      </c>
      <c r="Q931" s="30">
        <f>IFERROR(_xlfn.XLOOKUP($B931,'Ownership Metrics'!$A:$A,'Ownership Metrics'!$F:$F),"")</f>
        <v>10</v>
      </c>
      <c r="R931" s="30">
        <f>IFERROR(_xlfn.XLOOKUP($B931,'Ownership Metrics'!$A:$A,'Ownership Metrics'!$G:$G),"")</f>
        <v>46</v>
      </c>
      <c r="S931" s="27" t="str">
        <f>IFERROR(_xlfn.XLOOKUP($B931,'Ownership Metrics'!$A:$A,'Ownership Metrics'!$H:$H),"")</f>
        <v>Terkonsentrasi</v>
      </c>
      <c r="T931" s="27" t="str">
        <f>IFERROR(_xlfn.XLOOKUP($B931,'Ownership Metrics'!$A:$A,'Ownership Metrics'!$I:$I),"")</f>
        <v>Sedang</v>
      </c>
      <c r="U931" s="27">
        <f>IF(COUNTIFS($B$2:$B931,$B931,$D$2:$D931,$D931)=1,1,0)</f>
        <v>1</v>
      </c>
      <c r="V931" s="27">
        <f t="shared" si="43"/>
        <v>3</v>
      </c>
      <c r="W931" s="27">
        <f t="shared" si="44"/>
        <v>8</v>
      </c>
      <c r="X931" s="27">
        <f t="shared" si="42"/>
        <v>2.9999999068999998</v>
      </c>
    </row>
    <row r="932" spans="1:24" x14ac:dyDescent="0.25">
      <c r="A932" s="26">
        <v>46265</v>
      </c>
      <c r="B932" s="27" t="s">
        <v>10272</v>
      </c>
      <c r="C932" s="27" t="s">
        <v>1145</v>
      </c>
      <c r="D932" s="27" t="s">
        <v>360</v>
      </c>
      <c r="E932" s="27" t="s">
        <v>35</v>
      </c>
      <c r="F932" s="27" t="s">
        <v>23</v>
      </c>
      <c r="G932" s="27" t="s">
        <v>36</v>
      </c>
      <c r="H932" s="27" t="s">
        <v>24</v>
      </c>
      <c r="I932" s="28">
        <v>28133300</v>
      </c>
      <c r="J932" s="28">
        <v>0</v>
      </c>
      <c r="K932" s="28">
        <v>28133300</v>
      </c>
      <c r="L932" s="29">
        <v>4.75</v>
      </c>
      <c r="M932" s="29">
        <f>IFERROR(_xlfn.XLOOKUP($B932,'Ownership Metrics'!$A:$A,'Ownership Metrics'!$B:$B),"")</f>
        <v>5.1100000000000003</v>
      </c>
      <c r="N932" s="28">
        <f>IFERROR(_xlfn.XLOOKUP($B932,'Ownership Metrics'!$A:$A,'Ownership Metrics'!$C:$C),"")</f>
        <v>2297</v>
      </c>
      <c r="O932" s="29">
        <f>IFERROR(_xlfn.XLOOKUP($B932,'Ownership Metrics'!$A:$A,'Ownership Metrics'!$D:$D),"")</f>
        <v>33.92</v>
      </c>
      <c r="P932" s="29">
        <f>IFERROR(_xlfn.XLOOKUP($B932,'Ownership Metrics'!$A:$A,'Ownership Metrics'!$E:$E),"")</f>
        <v>71.02</v>
      </c>
      <c r="Q932" s="30">
        <f>IFERROR(_xlfn.XLOOKUP($B932,'Ownership Metrics'!$A:$A,'Ownership Metrics'!$F:$F),"")</f>
        <v>10</v>
      </c>
      <c r="R932" s="30">
        <f>IFERROR(_xlfn.XLOOKUP($B932,'Ownership Metrics'!$A:$A,'Ownership Metrics'!$G:$G),"")</f>
        <v>46</v>
      </c>
      <c r="S932" s="27" t="str">
        <f>IFERROR(_xlfn.XLOOKUP($B932,'Ownership Metrics'!$A:$A,'Ownership Metrics'!$H:$H),"")</f>
        <v>Terkonsentrasi</v>
      </c>
      <c r="T932" s="27" t="str">
        <f>IFERROR(_xlfn.XLOOKUP($B932,'Ownership Metrics'!$A:$A,'Ownership Metrics'!$I:$I),"")</f>
        <v>Sedang</v>
      </c>
      <c r="U932" s="27">
        <f>IF(COUNTIFS($B$2:$B932,$B932,$D$2:$D932,$D932)=1,1,0)</f>
        <v>1</v>
      </c>
      <c r="V932" s="27">
        <f t="shared" si="43"/>
        <v>4.75</v>
      </c>
      <c r="W932" s="27">
        <f t="shared" si="44"/>
        <v>5</v>
      </c>
      <c r="X932" s="27">
        <f t="shared" si="42"/>
        <v>4.7499999068000003</v>
      </c>
    </row>
    <row r="933" spans="1:24" x14ac:dyDescent="0.25">
      <c r="A933" s="26">
        <v>46265</v>
      </c>
      <c r="B933" s="27" t="s">
        <v>10272</v>
      </c>
      <c r="C933" s="27" t="s">
        <v>1145</v>
      </c>
      <c r="D933" s="27" t="s">
        <v>1154</v>
      </c>
      <c r="E933" s="27" t="s">
        <v>35</v>
      </c>
      <c r="F933" s="27" t="s">
        <v>23</v>
      </c>
      <c r="G933" s="27" t="s">
        <v>36</v>
      </c>
      <c r="H933" s="27" t="s">
        <v>24</v>
      </c>
      <c r="I933" s="28">
        <v>26652600</v>
      </c>
      <c r="J933" s="28">
        <v>0</v>
      </c>
      <c r="K933" s="28">
        <v>26652600</v>
      </c>
      <c r="L933" s="29">
        <v>4.5</v>
      </c>
      <c r="M933" s="29">
        <f>IFERROR(_xlfn.XLOOKUP($B933,'Ownership Metrics'!$A:$A,'Ownership Metrics'!$B:$B),"")</f>
        <v>5.1100000000000003</v>
      </c>
      <c r="N933" s="28">
        <f>IFERROR(_xlfn.XLOOKUP($B933,'Ownership Metrics'!$A:$A,'Ownership Metrics'!$C:$C),"")</f>
        <v>2297</v>
      </c>
      <c r="O933" s="29">
        <f>IFERROR(_xlfn.XLOOKUP($B933,'Ownership Metrics'!$A:$A,'Ownership Metrics'!$D:$D),"")</f>
        <v>33.92</v>
      </c>
      <c r="P933" s="29">
        <f>IFERROR(_xlfn.XLOOKUP($B933,'Ownership Metrics'!$A:$A,'Ownership Metrics'!$E:$E),"")</f>
        <v>71.02</v>
      </c>
      <c r="Q933" s="30">
        <f>IFERROR(_xlfn.XLOOKUP($B933,'Ownership Metrics'!$A:$A,'Ownership Metrics'!$F:$F),"")</f>
        <v>10</v>
      </c>
      <c r="R933" s="30">
        <f>IFERROR(_xlfn.XLOOKUP($B933,'Ownership Metrics'!$A:$A,'Ownership Metrics'!$G:$G),"")</f>
        <v>46</v>
      </c>
      <c r="S933" s="27" t="str">
        <f>IFERROR(_xlfn.XLOOKUP($B933,'Ownership Metrics'!$A:$A,'Ownership Metrics'!$H:$H),"")</f>
        <v>Terkonsentrasi</v>
      </c>
      <c r="T933" s="27" t="str">
        <f>IFERROR(_xlfn.XLOOKUP($B933,'Ownership Metrics'!$A:$A,'Ownership Metrics'!$I:$I),"")</f>
        <v>Sedang</v>
      </c>
      <c r="U933" s="27">
        <f>IF(COUNTIFS($B$2:$B933,$B933,$D$2:$D933,$D933)=1,1,0)</f>
        <v>1</v>
      </c>
      <c r="V933" s="27">
        <f t="shared" si="43"/>
        <v>4.5</v>
      </c>
      <c r="W933" s="27">
        <f t="shared" si="44"/>
        <v>6</v>
      </c>
      <c r="X933" s="27">
        <f t="shared" si="42"/>
        <v>4.4999999067000003</v>
      </c>
    </row>
    <row r="934" spans="1:24" x14ac:dyDescent="0.25">
      <c r="A934" s="26">
        <v>46265</v>
      </c>
      <c r="B934" s="27" t="s">
        <v>10273</v>
      </c>
      <c r="C934" s="27" t="s">
        <v>1156</v>
      </c>
      <c r="D934" s="27" t="s">
        <v>1157</v>
      </c>
      <c r="E934" s="27" t="s">
        <v>22</v>
      </c>
      <c r="F934" s="27" t="s">
        <v>23</v>
      </c>
      <c r="G934" s="27"/>
      <c r="H934" s="27" t="s">
        <v>24</v>
      </c>
      <c r="I934" s="28">
        <v>969174700</v>
      </c>
      <c r="J934" s="28">
        <v>0</v>
      </c>
      <c r="K934" s="28">
        <v>969174700</v>
      </c>
      <c r="L934" s="29">
        <v>74.900000000000006</v>
      </c>
      <c r="M934" s="29">
        <f>IFERROR(_xlfn.XLOOKUP($B934,'Ownership Metrics'!$A:$A,'Ownership Metrics'!$B:$B),"")</f>
        <v>11.45</v>
      </c>
      <c r="N934" s="28">
        <f>IFERROR(_xlfn.XLOOKUP($B934,'Ownership Metrics'!$A:$A,'Ownership Metrics'!$C:$C),"")</f>
        <v>5665</v>
      </c>
      <c r="O934" s="29">
        <f>IFERROR(_xlfn.XLOOKUP($B934,'Ownership Metrics'!$A:$A,'Ownership Metrics'!$D:$D),"")</f>
        <v>74.900000000000006</v>
      </c>
      <c r="P934" s="29">
        <f>IFERROR(_xlfn.XLOOKUP($B934,'Ownership Metrics'!$A:$A,'Ownership Metrics'!$E:$E),"")</f>
        <v>83.47</v>
      </c>
      <c r="Q934" s="30">
        <f>IFERROR(_xlfn.XLOOKUP($B934,'Ownership Metrics'!$A:$A,'Ownership Metrics'!$F:$F),"")</f>
        <v>5</v>
      </c>
      <c r="R934" s="30">
        <f>IFERROR(_xlfn.XLOOKUP($B934,'Ownership Metrics'!$A:$A,'Ownership Metrics'!$G:$G),"")</f>
        <v>70</v>
      </c>
      <c r="S934" s="27" t="str">
        <f>IFERROR(_xlfn.XLOOKUP($B934,'Ownership Metrics'!$A:$A,'Ownership Metrics'!$H:$H),"")</f>
        <v>Mayoritas</v>
      </c>
      <c r="T934" s="27" t="str">
        <f>IFERROR(_xlfn.XLOOKUP($B934,'Ownership Metrics'!$A:$A,'Ownership Metrics'!$I:$I),"")</f>
        <v>Tinggi</v>
      </c>
      <c r="U934" s="27">
        <f>IF(COUNTIFS($B$2:$B934,$B934,$D$2:$D934,$D934)=1,1,0)</f>
        <v>1</v>
      </c>
      <c r="V934" s="27">
        <f t="shared" si="43"/>
        <v>74.900000000000006</v>
      </c>
      <c r="W934" s="27">
        <f t="shared" si="44"/>
        <v>1</v>
      </c>
      <c r="X934" s="27">
        <f t="shared" si="42"/>
        <v>74.899999906600002</v>
      </c>
    </row>
    <row r="935" spans="1:24" x14ac:dyDescent="0.25">
      <c r="A935" s="26">
        <v>46265</v>
      </c>
      <c r="B935" s="27" t="s">
        <v>10273</v>
      </c>
      <c r="C935" s="27" t="s">
        <v>1156</v>
      </c>
      <c r="D935" s="27" t="s">
        <v>1158</v>
      </c>
      <c r="E935" s="27" t="s">
        <v>35</v>
      </c>
      <c r="F935" s="27" t="s">
        <v>23</v>
      </c>
      <c r="G935" s="27" t="s">
        <v>36</v>
      </c>
      <c r="H935" s="27" t="s">
        <v>24</v>
      </c>
      <c r="I935" s="28">
        <v>34653252</v>
      </c>
      <c r="J935" s="28">
        <v>0</v>
      </c>
      <c r="K935" s="28">
        <v>34653252</v>
      </c>
      <c r="L935" s="29">
        <v>2.68</v>
      </c>
      <c r="M935" s="29">
        <f>IFERROR(_xlfn.XLOOKUP($B935,'Ownership Metrics'!$A:$A,'Ownership Metrics'!$B:$B),"")</f>
        <v>11.45</v>
      </c>
      <c r="N935" s="28">
        <f>IFERROR(_xlfn.XLOOKUP($B935,'Ownership Metrics'!$A:$A,'Ownership Metrics'!$C:$C),"")</f>
        <v>5665</v>
      </c>
      <c r="O935" s="29">
        <f>IFERROR(_xlfn.XLOOKUP($B935,'Ownership Metrics'!$A:$A,'Ownership Metrics'!$D:$D),"")</f>
        <v>74.900000000000006</v>
      </c>
      <c r="P935" s="29">
        <f>IFERROR(_xlfn.XLOOKUP($B935,'Ownership Metrics'!$A:$A,'Ownership Metrics'!$E:$E),"")</f>
        <v>83.47</v>
      </c>
      <c r="Q935" s="30">
        <f>IFERROR(_xlfn.XLOOKUP($B935,'Ownership Metrics'!$A:$A,'Ownership Metrics'!$F:$F),"")</f>
        <v>5</v>
      </c>
      <c r="R935" s="30">
        <f>IFERROR(_xlfn.XLOOKUP($B935,'Ownership Metrics'!$A:$A,'Ownership Metrics'!$G:$G),"")</f>
        <v>70</v>
      </c>
      <c r="S935" s="27" t="str">
        <f>IFERROR(_xlfn.XLOOKUP($B935,'Ownership Metrics'!$A:$A,'Ownership Metrics'!$H:$H),"")</f>
        <v>Mayoritas</v>
      </c>
      <c r="T935" s="27" t="str">
        <f>IFERROR(_xlfn.XLOOKUP($B935,'Ownership Metrics'!$A:$A,'Ownership Metrics'!$I:$I),"")</f>
        <v>Tinggi</v>
      </c>
      <c r="U935" s="27">
        <f>IF(COUNTIFS($B$2:$B935,$B935,$D$2:$D935,$D935)=1,1,0)</f>
        <v>1</v>
      </c>
      <c r="V935" s="27">
        <f t="shared" si="43"/>
        <v>2.68</v>
      </c>
      <c r="W935" s="27">
        <f t="shared" si="44"/>
        <v>4</v>
      </c>
      <c r="X935" s="27">
        <f t="shared" si="42"/>
        <v>2.6799999065</v>
      </c>
    </row>
    <row r="936" spans="1:24" x14ac:dyDescent="0.25">
      <c r="A936" s="26">
        <v>46265</v>
      </c>
      <c r="B936" s="27" t="s">
        <v>10273</v>
      </c>
      <c r="C936" s="27" t="s">
        <v>1156</v>
      </c>
      <c r="D936" s="27" t="s">
        <v>1159</v>
      </c>
      <c r="E936" s="27" t="s">
        <v>35</v>
      </c>
      <c r="F936" s="27" t="s">
        <v>23</v>
      </c>
      <c r="G936" s="27" t="s">
        <v>36</v>
      </c>
      <c r="H936" s="27" t="s">
        <v>24</v>
      </c>
      <c r="I936" s="28">
        <v>75962140</v>
      </c>
      <c r="J936" s="28">
        <v>0</v>
      </c>
      <c r="K936" s="28">
        <v>75962140</v>
      </c>
      <c r="L936" s="29">
        <v>5.87</v>
      </c>
      <c r="M936" s="29">
        <f>IFERROR(_xlfn.XLOOKUP($B936,'Ownership Metrics'!$A:$A,'Ownership Metrics'!$B:$B),"")</f>
        <v>11.45</v>
      </c>
      <c r="N936" s="28">
        <f>IFERROR(_xlfn.XLOOKUP($B936,'Ownership Metrics'!$A:$A,'Ownership Metrics'!$C:$C),"")</f>
        <v>5665</v>
      </c>
      <c r="O936" s="29">
        <f>IFERROR(_xlfn.XLOOKUP($B936,'Ownership Metrics'!$A:$A,'Ownership Metrics'!$D:$D),"")</f>
        <v>74.900000000000006</v>
      </c>
      <c r="P936" s="29">
        <f>IFERROR(_xlfn.XLOOKUP($B936,'Ownership Metrics'!$A:$A,'Ownership Metrics'!$E:$E),"")</f>
        <v>83.47</v>
      </c>
      <c r="Q936" s="30">
        <f>IFERROR(_xlfn.XLOOKUP($B936,'Ownership Metrics'!$A:$A,'Ownership Metrics'!$F:$F),"")</f>
        <v>5</v>
      </c>
      <c r="R936" s="30">
        <f>IFERROR(_xlfn.XLOOKUP($B936,'Ownership Metrics'!$A:$A,'Ownership Metrics'!$G:$G),"")</f>
        <v>70</v>
      </c>
      <c r="S936" s="27" t="str">
        <f>IFERROR(_xlfn.XLOOKUP($B936,'Ownership Metrics'!$A:$A,'Ownership Metrics'!$H:$H),"")</f>
        <v>Mayoritas</v>
      </c>
      <c r="T936" s="27" t="str">
        <f>IFERROR(_xlfn.XLOOKUP($B936,'Ownership Metrics'!$A:$A,'Ownership Metrics'!$I:$I),"")</f>
        <v>Tinggi</v>
      </c>
      <c r="U936" s="27">
        <f>IF(COUNTIFS($B$2:$B936,$B936,$D$2:$D936,$D936)=1,1,0)</f>
        <v>1</v>
      </c>
      <c r="V936" s="27">
        <f t="shared" si="43"/>
        <v>5.87</v>
      </c>
      <c r="W936" s="27">
        <f t="shared" si="44"/>
        <v>2</v>
      </c>
      <c r="X936" s="27">
        <f t="shared" si="42"/>
        <v>5.8699999064000004</v>
      </c>
    </row>
    <row r="937" spans="1:24" x14ac:dyDescent="0.25">
      <c r="A937" s="26">
        <v>46265</v>
      </c>
      <c r="B937" s="27" t="s">
        <v>10273</v>
      </c>
      <c r="C937" s="27" t="s">
        <v>1156</v>
      </c>
      <c r="D937" s="27" t="s">
        <v>1160</v>
      </c>
      <c r="E937" s="27" t="s">
        <v>35</v>
      </c>
      <c r="F937" s="27" t="s">
        <v>23</v>
      </c>
      <c r="G937" s="27" t="s">
        <v>36</v>
      </c>
      <c r="H937" s="27" t="s">
        <v>24</v>
      </c>
      <c r="I937" s="28">
        <v>31053994</v>
      </c>
      <c r="J937" s="28">
        <v>0</v>
      </c>
      <c r="K937" s="28">
        <v>31053994</v>
      </c>
      <c r="L937" s="29">
        <v>2.4</v>
      </c>
      <c r="M937" s="29">
        <f>IFERROR(_xlfn.XLOOKUP($B937,'Ownership Metrics'!$A:$A,'Ownership Metrics'!$B:$B),"")</f>
        <v>11.45</v>
      </c>
      <c r="N937" s="28">
        <f>IFERROR(_xlfn.XLOOKUP($B937,'Ownership Metrics'!$A:$A,'Ownership Metrics'!$C:$C),"")</f>
        <v>5665</v>
      </c>
      <c r="O937" s="29">
        <f>IFERROR(_xlfn.XLOOKUP($B937,'Ownership Metrics'!$A:$A,'Ownership Metrics'!$D:$D),"")</f>
        <v>74.900000000000006</v>
      </c>
      <c r="P937" s="29">
        <f>IFERROR(_xlfn.XLOOKUP($B937,'Ownership Metrics'!$A:$A,'Ownership Metrics'!$E:$E),"")</f>
        <v>83.47</v>
      </c>
      <c r="Q937" s="30">
        <f>IFERROR(_xlfn.XLOOKUP($B937,'Ownership Metrics'!$A:$A,'Ownership Metrics'!$F:$F),"")</f>
        <v>5</v>
      </c>
      <c r="R937" s="30">
        <f>IFERROR(_xlfn.XLOOKUP($B937,'Ownership Metrics'!$A:$A,'Ownership Metrics'!$G:$G),"")</f>
        <v>70</v>
      </c>
      <c r="S937" s="27" t="str">
        <f>IFERROR(_xlfn.XLOOKUP($B937,'Ownership Metrics'!$A:$A,'Ownership Metrics'!$H:$H),"")</f>
        <v>Mayoritas</v>
      </c>
      <c r="T937" s="27" t="str">
        <f>IFERROR(_xlfn.XLOOKUP($B937,'Ownership Metrics'!$A:$A,'Ownership Metrics'!$I:$I),"")</f>
        <v>Tinggi</v>
      </c>
      <c r="U937" s="27">
        <f>IF(COUNTIFS($B$2:$B937,$B937,$D$2:$D937,$D937)=1,1,0)</f>
        <v>1</v>
      </c>
      <c r="V937" s="27">
        <f t="shared" si="43"/>
        <v>2.4</v>
      </c>
      <c r="W937" s="27">
        <f t="shared" si="44"/>
        <v>5</v>
      </c>
      <c r="X937" s="27">
        <f t="shared" si="42"/>
        <v>2.3999999062999997</v>
      </c>
    </row>
    <row r="938" spans="1:24" x14ac:dyDescent="0.25">
      <c r="A938" s="26">
        <v>46265</v>
      </c>
      <c r="B938" s="27" t="s">
        <v>10273</v>
      </c>
      <c r="C938" s="27" t="s">
        <v>1156</v>
      </c>
      <c r="D938" s="27" t="s">
        <v>1161</v>
      </c>
      <c r="E938" s="27" t="s">
        <v>35</v>
      </c>
      <c r="F938" s="27" t="s">
        <v>23</v>
      </c>
      <c r="G938" s="27" t="s">
        <v>36</v>
      </c>
      <c r="H938" s="27" t="s">
        <v>24</v>
      </c>
      <c r="I938" s="28">
        <v>34935743</v>
      </c>
      <c r="J938" s="28">
        <v>0</v>
      </c>
      <c r="K938" s="28">
        <v>34935743</v>
      </c>
      <c r="L938" s="29">
        <v>2.7</v>
      </c>
      <c r="M938" s="29">
        <f>IFERROR(_xlfn.XLOOKUP($B938,'Ownership Metrics'!$A:$A,'Ownership Metrics'!$B:$B),"")</f>
        <v>11.45</v>
      </c>
      <c r="N938" s="28">
        <f>IFERROR(_xlfn.XLOOKUP($B938,'Ownership Metrics'!$A:$A,'Ownership Metrics'!$C:$C),"")</f>
        <v>5665</v>
      </c>
      <c r="O938" s="29">
        <f>IFERROR(_xlfn.XLOOKUP($B938,'Ownership Metrics'!$A:$A,'Ownership Metrics'!$D:$D),"")</f>
        <v>74.900000000000006</v>
      </c>
      <c r="P938" s="29">
        <f>IFERROR(_xlfn.XLOOKUP($B938,'Ownership Metrics'!$A:$A,'Ownership Metrics'!$E:$E),"")</f>
        <v>83.47</v>
      </c>
      <c r="Q938" s="30">
        <f>IFERROR(_xlfn.XLOOKUP($B938,'Ownership Metrics'!$A:$A,'Ownership Metrics'!$F:$F),"")</f>
        <v>5</v>
      </c>
      <c r="R938" s="30">
        <f>IFERROR(_xlfn.XLOOKUP($B938,'Ownership Metrics'!$A:$A,'Ownership Metrics'!$G:$G),"")</f>
        <v>70</v>
      </c>
      <c r="S938" s="27" t="str">
        <f>IFERROR(_xlfn.XLOOKUP($B938,'Ownership Metrics'!$A:$A,'Ownership Metrics'!$H:$H),"")</f>
        <v>Mayoritas</v>
      </c>
      <c r="T938" s="27" t="str">
        <f>IFERROR(_xlfn.XLOOKUP($B938,'Ownership Metrics'!$A:$A,'Ownership Metrics'!$I:$I),"")</f>
        <v>Tinggi</v>
      </c>
      <c r="U938" s="27">
        <f>IF(COUNTIFS($B$2:$B938,$B938,$D$2:$D938,$D938)=1,1,0)</f>
        <v>1</v>
      </c>
      <c r="V938" s="27">
        <f t="shared" si="43"/>
        <v>2.7</v>
      </c>
      <c r="W938" s="27">
        <f t="shared" si="44"/>
        <v>3</v>
      </c>
      <c r="X938" s="27">
        <f t="shared" si="42"/>
        <v>2.6999999062</v>
      </c>
    </row>
    <row r="939" spans="1:24" x14ac:dyDescent="0.25">
      <c r="A939" s="26">
        <v>46265</v>
      </c>
      <c r="B939" s="27" t="s">
        <v>10274</v>
      </c>
      <c r="C939" s="27" t="s">
        <v>1163</v>
      </c>
      <c r="D939" s="27" t="s">
        <v>1164</v>
      </c>
      <c r="E939" s="27" t="s">
        <v>22</v>
      </c>
      <c r="F939" s="27" t="s">
        <v>23</v>
      </c>
      <c r="G939" s="27"/>
      <c r="H939" s="27"/>
      <c r="I939" s="28">
        <v>10000000</v>
      </c>
      <c r="J939" s="28">
        <v>516475716</v>
      </c>
      <c r="K939" s="28">
        <v>526475716</v>
      </c>
      <c r="L939" s="29">
        <v>86.57</v>
      </c>
      <c r="M939" s="29">
        <f>IFERROR(_xlfn.XLOOKUP($B939,'Ownership Metrics'!$A:$A,'Ownership Metrics'!$B:$B),"")</f>
        <v>9.68</v>
      </c>
      <c r="N939" s="28">
        <f>IFERROR(_xlfn.XLOOKUP($B939,'Ownership Metrics'!$A:$A,'Ownership Metrics'!$C:$C),"")</f>
        <v>7503</v>
      </c>
      <c r="O939" s="29">
        <f>IFERROR(_xlfn.XLOOKUP($B939,'Ownership Metrics'!$A:$A,'Ownership Metrics'!$D:$D),"")</f>
        <v>86.57</v>
      </c>
      <c r="P939" s="29">
        <f>IFERROR(_xlfn.XLOOKUP($B939,'Ownership Metrics'!$A:$A,'Ownership Metrics'!$E:$E),"")</f>
        <v>90.32</v>
      </c>
      <c r="Q939" s="30">
        <f>IFERROR(_xlfn.XLOOKUP($B939,'Ownership Metrics'!$A:$A,'Ownership Metrics'!$F:$F),"")</f>
        <v>3</v>
      </c>
      <c r="R939" s="30">
        <f>IFERROR(_xlfn.XLOOKUP($B939,'Ownership Metrics'!$A:$A,'Ownership Metrics'!$G:$G),"")</f>
        <v>83</v>
      </c>
      <c r="S939" s="27" t="str">
        <f>IFERROR(_xlfn.XLOOKUP($B939,'Ownership Metrics'!$A:$A,'Ownership Metrics'!$H:$H),"")</f>
        <v>Mayoritas</v>
      </c>
      <c r="T939" s="27" t="str">
        <f>IFERROR(_xlfn.XLOOKUP($B939,'Ownership Metrics'!$A:$A,'Ownership Metrics'!$I:$I),"")</f>
        <v>Tinggi</v>
      </c>
      <c r="U939" s="27">
        <f>IF(COUNTIFS($B$2:$B939,$B939,$D$2:$D939,$D939)=1,1,0)</f>
        <v>1</v>
      </c>
      <c r="V939" s="27">
        <f t="shared" si="43"/>
        <v>86.57</v>
      </c>
      <c r="W939" s="27">
        <f t="shared" si="44"/>
        <v>1</v>
      </c>
      <c r="X939" s="27">
        <f t="shared" si="42"/>
        <v>86.569999906099994</v>
      </c>
    </row>
    <row r="940" spans="1:24" x14ac:dyDescent="0.25">
      <c r="A940" s="26">
        <v>46265</v>
      </c>
      <c r="B940" s="27" t="s">
        <v>10274</v>
      </c>
      <c r="C940" s="27" t="s">
        <v>1163</v>
      </c>
      <c r="D940" s="27" t="s">
        <v>1165</v>
      </c>
      <c r="E940" s="27" t="s">
        <v>74</v>
      </c>
      <c r="F940" s="27" t="s">
        <v>23</v>
      </c>
      <c r="G940" s="27"/>
      <c r="H940" s="27" t="s">
        <v>24</v>
      </c>
      <c r="I940" s="28">
        <v>6876400</v>
      </c>
      <c r="J940" s="28">
        <v>0</v>
      </c>
      <c r="K940" s="28">
        <v>6876400</v>
      </c>
      <c r="L940" s="29">
        <v>1.1299999999999999</v>
      </c>
      <c r="M940" s="29">
        <f>IFERROR(_xlfn.XLOOKUP($B940,'Ownership Metrics'!$A:$A,'Ownership Metrics'!$B:$B),"")</f>
        <v>9.68</v>
      </c>
      <c r="N940" s="28">
        <f>IFERROR(_xlfn.XLOOKUP($B940,'Ownership Metrics'!$A:$A,'Ownership Metrics'!$C:$C),"")</f>
        <v>7503</v>
      </c>
      <c r="O940" s="29">
        <f>IFERROR(_xlfn.XLOOKUP($B940,'Ownership Metrics'!$A:$A,'Ownership Metrics'!$D:$D),"")</f>
        <v>86.57</v>
      </c>
      <c r="P940" s="29">
        <f>IFERROR(_xlfn.XLOOKUP($B940,'Ownership Metrics'!$A:$A,'Ownership Metrics'!$E:$E),"")</f>
        <v>90.32</v>
      </c>
      <c r="Q940" s="30">
        <f>IFERROR(_xlfn.XLOOKUP($B940,'Ownership Metrics'!$A:$A,'Ownership Metrics'!$F:$F),"")</f>
        <v>3</v>
      </c>
      <c r="R940" s="30">
        <f>IFERROR(_xlfn.XLOOKUP($B940,'Ownership Metrics'!$A:$A,'Ownership Metrics'!$G:$G),"")</f>
        <v>83</v>
      </c>
      <c r="S940" s="27" t="str">
        <f>IFERROR(_xlfn.XLOOKUP($B940,'Ownership Metrics'!$A:$A,'Ownership Metrics'!$H:$H),"")</f>
        <v>Mayoritas</v>
      </c>
      <c r="T940" s="27" t="str">
        <f>IFERROR(_xlfn.XLOOKUP($B940,'Ownership Metrics'!$A:$A,'Ownership Metrics'!$I:$I),"")</f>
        <v>Tinggi</v>
      </c>
      <c r="U940" s="27">
        <f>IF(COUNTIFS($B$2:$B940,$B940,$D$2:$D940,$D940)=1,1,0)</f>
        <v>1</v>
      </c>
      <c r="V940" s="27">
        <f t="shared" si="43"/>
        <v>1.1299999999999999</v>
      </c>
      <c r="W940" s="27">
        <f t="shared" si="44"/>
        <v>3</v>
      </c>
      <c r="X940" s="27">
        <f t="shared" si="42"/>
        <v>1.1299999059999999</v>
      </c>
    </row>
    <row r="941" spans="1:24" x14ac:dyDescent="0.25">
      <c r="A941" s="26">
        <v>46265</v>
      </c>
      <c r="B941" s="27" t="s">
        <v>10274</v>
      </c>
      <c r="C941" s="27" t="s">
        <v>1163</v>
      </c>
      <c r="D941" s="27" t="s">
        <v>1166</v>
      </c>
      <c r="E941" s="27" t="s">
        <v>67</v>
      </c>
      <c r="F941" s="27" t="s">
        <v>23</v>
      </c>
      <c r="G941" s="27"/>
      <c r="H941" s="27" t="s">
        <v>24</v>
      </c>
      <c r="I941" s="28">
        <v>15916200</v>
      </c>
      <c r="J941" s="28">
        <v>0</v>
      </c>
      <c r="K941" s="28">
        <v>15916200</v>
      </c>
      <c r="L941" s="29">
        <v>2.62</v>
      </c>
      <c r="M941" s="29">
        <f>IFERROR(_xlfn.XLOOKUP($B941,'Ownership Metrics'!$A:$A,'Ownership Metrics'!$B:$B),"")</f>
        <v>9.68</v>
      </c>
      <c r="N941" s="28">
        <f>IFERROR(_xlfn.XLOOKUP($B941,'Ownership Metrics'!$A:$A,'Ownership Metrics'!$C:$C),"")</f>
        <v>7503</v>
      </c>
      <c r="O941" s="29">
        <f>IFERROR(_xlfn.XLOOKUP($B941,'Ownership Metrics'!$A:$A,'Ownership Metrics'!$D:$D),"")</f>
        <v>86.57</v>
      </c>
      <c r="P941" s="29">
        <f>IFERROR(_xlfn.XLOOKUP($B941,'Ownership Metrics'!$A:$A,'Ownership Metrics'!$E:$E),"")</f>
        <v>90.32</v>
      </c>
      <c r="Q941" s="30">
        <f>IFERROR(_xlfn.XLOOKUP($B941,'Ownership Metrics'!$A:$A,'Ownership Metrics'!$F:$F),"")</f>
        <v>3</v>
      </c>
      <c r="R941" s="30">
        <f>IFERROR(_xlfn.XLOOKUP($B941,'Ownership Metrics'!$A:$A,'Ownership Metrics'!$G:$G),"")</f>
        <v>83</v>
      </c>
      <c r="S941" s="27" t="str">
        <f>IFERROR(_xlfn.XLOOKUP($B941,'Ownership Metrics'!$A:$A,'Ownership Metrics'!$H:$H),"")</f>
        <v>Mayoritas</v>
      </c>
      <c r="T941" s="27" t="str">
        <f>IFERROR(_xlfn.XLOOKUP($B941,'Ownership Metrics'!$A:$A,'Ownership Metrics'!$I:$I),"")</f>
        <v>Tinggi</v>
      </c>
      <c r="U941" s="27">
        <f>IF(COUNTIFS($B$2:$B941,$B941,$D$2:$D941,$D941)=1,1,0)</f>
        <v>1</v>
      </c>
      <c r="V941" s="27">
        <f t="shared" si="43"/>
        <v>2.62</v>
      </c>
      <c r="W941" s="27">
        <f t="shared" si="44"/>
        <v>2</v>
      </c>
      <c r="X941" s="27">
        <f t="shared" si="42"/>
        <v>2.6199999059000003</v>
      </c>
    </row>
    <row r="942" spans="1:24" x14ac:dyDescent="0.25">
      <c r="A942" s="26">
        <v>46265</v>
      </c>
      <c r="B942" s="27" t="s">
        <v>10275</v>
      </c>
      <c r="C942" s="27" t="s">
        <v>1168</v>
      </c>
      <c r="D942" s="27" t="s">
        <v>1169</v>
      </c>
      <c r="E942" s="27" t="s">
        <v>22</v>
      </c>
      <c r="F942" s="27" t="s">
        <v>23</v>
      </c>
      <c r="G942" s="27"/>
      <c r="H942" s="27" t="s">
        <v>24</v>
      </c>
      <c r="I942" s="28">
        <v>65787600</v>
      </c>
      <c r="J942" s="28">
        <v>0</v>
      </c>
      <c r="K942" s="28">
        <v>65787600</v>
      </c>
      <c r="L942" s="29">
        <v>1.07</v>
      </c>
      <c r="M942" s="29">
        <f>IFERROR(_xlfn.XLOOKUP($B942,'Ownership Metrics'!$A:$A,'Ownership Metrics'!$B:$B),"")</f>
        <v>4.2</v>
      </c>
      <c r="N942" s="28">
        <f>IFERROR(_xlfn.XLOOKUP($B942,'Ownership Metrics'!$A:$A,'Ownership Metrics'!$C:$C),"")</f>
        <v>1443</v>
      </c>
      <c r="O942" s="29">
        <f>IFERROR(_xlfn.XLOOKUP($B942,'Ownership Metrics'!$A:$A,'Ownership Metrics'!$D:$D),"")</f>
        <v>22.83</v>
      </c>
      <c r="P942" s="29">
        <f>IFERROR(_xlfn.XLOOKUP($B942,'Ownership Metrics'!$A:$A,'Ownership Metrics'!$E:$E),"")</f>
        <v>57.85</v>
      </c>
      <c r="Q942" s="30">
        <f>IFERROR(_xlfn.XLOOKUP($B942,'Ownership Metrics'!$A:$A,'Ownership Metrics'!$F:$F),"")</f>
        <v>11</v>
      </c>
      <c r="R942" s="30">
        <f>IFERROR(_xlfn.XLOOKUP($B942,'Ownership Metrics'!$A:$A,'Ownership Metrics'!$G:$G),"")</f>
        <v>36</v>
      </c>
      <c r="S942" s="27" t="str">
        <f>IFERROR(_xlfn.XLOOKUP($B942,'Ownership Metrics'!$A:$A,'Ownership Metrics'!$H:$H),"")</f>
        <v>Moderat</v>
      </c>
      <c r="T942" s="27" t="str">
        <f>IFERROR(_xlfn.XLOOKUP($B942,'Ownership Metrics'!$A:$A,'Ownership Metrics'!$I:$I),"")</f>
        <v>Sedang</v>
      </c>
      <c r="U942" s="27">
        <f>IF(COUNTIFS($B$2:$B942,$B942,$D$2:$D942,$D942)=1,1,0)</f>
        <v>1</v>
      </c>
      <c r="V942" s="27">
        <f t="shared" si="43"/>
        <v>1.07</v>
      </c>
      <c r="W942" s="27">
        <f t="shared" si="44"/>
        <v>10</v>
      </c>
      <c r="X942" s="27">
        <f t="shared" si="42"/>
        <v>1.0699999058</v>
      </c>
    </row>
    <row r="943" spans="1:24" x14ac:dyDescent="0.25">
      <c r="A943" s="26">
        <v>46265</v>
      </c>
      <c r="B943" s="27" t="s">
        <v>10275</v>
      </c>
      <c r="C943" s="27" t="s">
        <v>1168</v>
      </c>
      <c r="D943" s="27" t="s">
        <v>1170</v>
      </c>
      <c r="E943" s="27" t="s">
        <v>22</v>
      </c>
      <c r="F943" s="27" t="s">
        <v>23</v>
      </c>
      <c r="G943" s="27"/>
      <c r="H943" s="27" t="s">
        <v>24</v>
      </c>
      <c r="I943" s="28">
        <v>64618600</v>
      </c>
      <c r="J943" s="28">
        <v>0</v>
      </c>
      <c r="K943" s="28">
        <v>64618600</v>
      </c>
      <c r="L943" s="29">
        <v>1.05</v>
      </c>
      <c r="M943" s="29">
        <f>IFERROR(_xlfn.XLOOKUP($B943,'Ownership Metrics'!$A:$A,'Ownership Metrics'!$B:$B),"")</f>
        <v>4.2</v>
      </c>
      <c r="N943" s="28">
        <f>IFERROR(_xlfn.XLOOKUP($B943,'Ownership Metrics'!$A:$A,'Ownership Metrics'!$C:$C),"")</f>
        <v>1443</v>
      </c>
      <c r="O943" s="29">
        <f>IFERROR(_xlfn.XLOOKUP($B943,'Ownership Metrics'!$A:$A,'Ownership Metrics'!$D:$D),"")</f>
        <v>22.83</v>
      </c>
      <c r="P943" s="29">
        <f>IFERROR(_xlfn.XLOOKUP($B943,'Ownership Metrics'!$A:$A,'Ownership Metrics'!$E:$E),"")</f>
        <v>57.85</v>
      </c>
      <c r="Q943" s="30">
        <f>IFERROR(_xlfn.XLOOKUP($B943,'Ownership Metrics'!$A:$A,'Ownership Metrics'!$F:$F),"")</f>
        <v>11</v>
      </c>
      <c r="R943" s="30">
        <f>IFERROR(_xlfn.XLOOKUP($B943,'Ownership Metrics'!$A:$A,'Ownership Metrics'!$G:$G),"")</f>
        <v>36</v>
      </c>
      <c r="S943" s="27" t="str">
        <f>IFERROR(_xlfn.XLOOKUP($B943,'Ownership Metrics'!$A:$A,'Ownership Metrics'!$H:$H),"")</f>
        <v>Moderat</v>
      </c>
      <c r="T943" s="27" t="str">
        <f>IFERROR(_xlfn.XLOOKUP($B943,'Ownership Metrics'!$A:$A,'Ownership Metrics'!$I:$I),"")</f>
        <v>Sedang</v>
      </c>
      <c r="U943" s="27">
        <f>IF(COUNTIFS($B$2:$B943,$B943,$D$2:$D943,$D943)=1,1,0)</f>
        <v>1</v>
      </c>
      <c r="V943" s="27">
        <f t="shared" si="43"/>
        <v>1.05</v>
      </c>
      <c r="W943" s="27">
        <f t="shared" si="44"/>
        <v>11</v>
      </c>
      <c r="X943" s="27">
        <f t="shared" si="42"/>
        <v>1.0499999057</v>
      </c>
    </row>
    <row r="944" spans="1:24" x14ac:dyDescent="0.25">
      <c r="A944" s="26">
        <v>46265</v>
      </c>
      <c r="B944" s="27" t="s">
        <v>10275</v>
      </c>
      <c r="C944" s="27" t="s">
        <v>1168</v>
      </c>
      <c r="D944" s="27" t="s">
        <v>1171</v>
      </c>
      <c r="E944" s="27" t="s">
        <v>22</v>
      </c>
      <c r="F944" s="27" t="s">
        <v>23</v>
      </c>
      <c r="G944" s="27"/>
      <c r="H944" s="27" t="s">
        <v>24</v>
      </c>
      <c r="I944" s="28">
        <v>726190057</v>
      </c>
      <c r="J944" s="28">
        <v>0</v>
      </c>
      <c r="K944" s="28">
        <v>726190057</v>
      </c>
      <c r="L944" s="29">
        <v>11.84</v>
      </c>
      <c r="M944" s="29">
        <f>IFERROR(_xlfn.XLOOKUP($B944,'Ownership Metrics'!$A:$A,'Ownership Metrics'!$B:$B),"")</f>
        <v>4.2</v>
      </c>
      <c r="N944" s="28">
        <f>IFERROR(_xlfn.XLOOKUP($B944,'Ownership Metrics'!$A:$A,'Ownership Metrics'!$C:$C),"")</f>
        <v>1443</v>
      </c>
      <c r="O944" s="29">
        <f>IFERROR(_xlfn.XLOOKUP($B944,'Ownership Metrics'!$A:$A,'Ownership Metrics'!$D:$D),"")</f>
        <v>22.83</v>
      </c>
      <c r="P944" s="29">
        <f>IFERROR(_xlfn.XLOOKUP($B944,'Ownership Metrics'!$A:$A,'Ownership Metrics'!$E:$E),"")</f>
        <v>57.85</v>
      </c>
      <c r="Q944" s="30">
        <f>IFERROR(_xlfn.XLOOKUP($B944,'Ownership Metrics'!$A:$A,'Ownership Metrics'!$F:$F),"")</f>
        <v>11</v>
      </c>
      <c r="R944" s="30">
        <f>IFERROR(_xlfn.XLOOKUP($B944,'Ownership Metrics'!$A:$A,'Ownership Metrics'!$G:$G),"")</f>
        <v>36</v>
      </c>
      <c r="S944" s="27" t="str">
        <f>IFERROR(_xlfn.XLOOKUP($B944,'Ownership Metrics'!$A:$A,'Ownership Metrics'!$H:$H),"")</f>
        <v>Moderat</v>
      </c>
      <c r="T944" s="27" t="str">
        <f>IFERROR(_xlfn.XLOOKUP($B944,'Ownership Metrics'!$A:$A,'Ownership Metrics'!$I:$I),"")</f>
        <v>Sedang</v>
      </c>
      <c r="U944" s="27">
        <f>IF(COUNTIFS($B$2:$B944,$B944,$D$2:$D944,$D944)=1,1,0)</f>
        <v>1</v>
      </c>
      <c r="V944" s="27">
        <f t="shared" si="43"/>
        <v>11.84</v>
      </c>
      <c r="W944" s="27">
        <f t="shared" si="44"/>
        <v>4</v>
      </c>
      <c r="X944" s="27">
        <f t="shared" si="42"/>
        <v>11.839999905599999</v>
      </c>
    </row>
    <row r="945" spans="1:24" x14ac:dyDescent="0.25">
      <c r="A945" s="26">
        <v>46265</v>
      </c>
      <c r="B945" s="27" t="s">
        <v>10275</v>
      </c>
      <c r="C945" s="27" t="s">
        <v>1168</v>
      </c>
      <c r="D945" s="27" t="s">
        <v>1172</v>
      </c>
      <c r="E945" s="27" t="s">
        <v>22</v>
      </c>
      <c r="F945" s="27" t="s">
        <v>23</v>
      </c>
      <c r="G945" s="27"/>
      <c r="H945" s="27" t="s">
        <v>24</v>
      </c>
      <c r="I945" s="28">
        <v>1114213066</v>
      </c>
      <c r="J945" s="28">
        <v>0</v>
      </c>
      <c r="K945" s="28">
        <v>1114213066</v>
      </c>
      <c r="L945" s="29">
        <v>18.16</v>
      </c>
      <c r="M945" s="29">
        <f>IFERROR(_xlfn.XLOOKUP($B945,'Ownership Metrics'!$A:$A,'Ownership Metrics'!$B:$B),"")</f>
        <v>4.2</v>
      </c>
      <c r="N945" s="28">
        <f>IFERROR(_xlfn.XLOOKUP($B945,'Ownership Metrics'!$A:$A,'Ownership Metrics'!$C:$C),"")</f>
        <v>1443</v>
      </c>
      <c r="O945" s="29">
        <f>IFERROR(_xlfn.XLOOKUP($B945,'Ownership Metrics'!$A:$A,'Ownership Metrics'!$D:$D),"")</f>
        <v>22.83</v>
      </c>
      <c r="P945" s="29">
        <f>IFERROR(_xlfn.XLOOKUP($B945,'Ownership Metrics'!$A:$A,'Ownership Metrics'!$E:$E),"")</f>
        <v>57.85</v>
      </c>
      <c r="Q945" s="30">
        <f>IFERROR(_xlfn.XLOOKUP($B945,'Ownership Metrics'!$A:$A,'Ownership Metrics'!$F:$F),"")</f>
        <v>11</v>
      </c>
      <c r="R945" s="30">
        <f>IFERROR(_xlfn.XLOOKUP($B945,'Ownership Metrics'!$A:$A,'Ownership Metrics'!$G:$G),"")</f>
        <v>36</v>
      </c>
      <c r="S945" s="27" t="str">
        <f>IFERROR(_xlfn.XLOOKUP($B945,'Ownership Metrics'!$A:$A,'Ownership Metrics'!$H:$H),"")</f>
        <v>Moderat</v>
      </c>
      <c r="T945" s="27" t="str">
        <f>IFERROR(_xlfn.XLOOKUP($B945,'Ownership Metrics'!$A:$A,'Ownership Metrics'!$I:$I),"")</f>
        <v>Sedang</v>
      </c>
      <c r="U945" s="27">
        <f>IF(COUNTIFS($B$2:$B945,$B945,$D$2:$D945,$D945)=1,1,0)</f>
        <v>1</v>
      </c>
      <c r="V945" s="27">
        <f t="shared" si="43"/>
        <v>18.16</v>
      </c>
      <c r="W945" s="27">
        <f t="shared" si="44"/>
        <v>2</v>
      </c>
      <c r="X945" s="27">
        <f t="shared" si="42"/>
        <v>18.159999905500001</v>
      </c>
    </row>
    <row r="946" spans="1:24" x14ac:dyDescent="0.25">
      <c r="A946" s="26">
        <v>46265</v>
      </c>
      <c r="B946" s="27" t="s">
        <v>10275</v>
      </c>
      <c r="C946" s="27" t="s">
        <v>1168</v>
      </c>
      <c r="D946" s="27" t="s">
        <v>378</v>
      </c>
      <c r="E946" s="27" t="s">
        <v>51</v>
      </c>
      <c r="F946" s="27" t="s">
        <v>32</v>
      </c>
      <c r="G946" s="27"/>
      <c r="H946" s="27" t="s">
        <v>62</v>
      </c>
      <c r="I946" s="28">
        <v>141895000</v>
      </c>
      <c r="J946" s="28">
        <v>0</v>
      </c>
      <c r="K946" s="28">
        <v>141895000</v>
      </c>
      <c r="L946" s="29">
        <v>2.31</v>
      </c>
      <c r="M946" s="29">
        <f>IFERROR(_xlfn.XLOOKUP($B946,'Ownership Metrics'!$A:$A,'Ownership Metrics'!$B:$B),"")</f>
        <v>4.2</v>
      </c>
      <c r="N946" s="28">
        <f>IFERROR(_xlfn.XLOOKUP($B946,'Ownership Metrics'!$A:$A,'Ownership Metrics'!$C:$C),"")</f>
        <v>1443</v>
      </c>
      <c r="O946" s="29">
        <f>IFERROR(_xlfn.XLOOKUP($B946,'Ownership Metrics'!$A:$A,'Ownership Metrics'!$D:$D),"")</f>
        <v>22.83</v>
      </c>
      <c r="P946" s="29">
        <f>IFERROR(_xlfn.XLOOKUP($B946,'Ownership Metrics'!$A:$A,'Ownership Metrics'!$E:$E),"")</f>
        <v>57.85</v>
      </c>
      <c r="Q946" s="30">
        <f>IFERROR(_xlfn.XLOOKUP($B946,'Ownership Metrics'!$A:$A,'Ownership Metrics'!$F:$F),"")</f>
        <v>11</v>
      </c>
      <c r="R946" s="30">
        <f>IFERROR(_xlfn.XLOOKUP($B946,'Ownership Metrics'!$A:$A,'Ownership Metrics'!$G:$G),"")</f>
        <v>36</v>
      </c>
      <c r="S946" s="27" t="str">
        <f>IFERROR(_xlfn.XLOOKUP($B946,'Ownership Metrics'!$A:$A,'Ownership Metrics'!$H:$H),"")</f>
        <v>Moderat</v>
      </c>
      <c r="T946" s="27" t="str">
        <f>IFERROR(_xlfn.XLOOKUP($B946,'Ownership Metrics'!$A:$A,'Ownership Metrics'!$I:$I),"")</f>
        <v>Sedang</v>
      </c>
      <c r="U946" s="27">
        <f>IF(COUNTIFS($B$2:$B946,$B946,$D$2:$D946,$D946)=1,1,0)</f>
        <v>1</v>
      </c>
      <c r="V946" s="27">
        <f t="shared" si="43"/>
        <v>2.31</v>
      </c>
      <c r="W946" s="27">
        <f t="shared" si="44"/>
        <v>8</v>
      </c>
      <c r="X946" s="27">
        <f t="shared" si="42"/>
        <v>2.3099999054000002</v>
      </c>
    </row>
    <row r="947" spans="1:24" x14ac:dyDescent="0.25">
      <c r="A947" s="26">
        <v>46265</v>
      </c>
      <c r="B947" s="27" t="s">
        <v>10275</v>
      </c>
      <c r="C947" s="27" t="s">
        <v>1168</v>
      </c>
      <c r="D947" s="27" t="s">
        <v>63</v>
      </c>
      <c r="E947" s="27" t="s">
        <v>26</v>
      </c>
      <c r="F947" s="27" t="s">
        <v>32</v>
      </c>
      <c r="G947" s="27"/>
      <c r="H947" s="27" t="s">
        <v>64</v>
      </c>
      <c r="I947" s="28">
        <v>593387750</v>
      </c>
      <c r="J947" s="28">
        <v>0</v>
      </c>
      <c r="K947" s="28">
        <v>593387750</v>
      </c>
      <c r="L947" s="29">
        <v>9.67</v>
      </c>
      <c r="M947" s="29">
        <f>IFERROR(_xlfn.XLOOKUP($B947,'Ownership Metrics'!$A:$A,'Ownership Metrics'!$B:$B),"")</f>
        <v>4.2</v>
      </c>
      <c r="N947" s="28">
        <f>IFERROR(_xlfn.XLOOKUP($B947,'Ownership Metrics'!$A:$A,'Ownership Metrics'!$C:$C),"")</f>
        <v>1443</v>
      </c>
      <c r="O947" s="29">
        <f>IFERROR(_xlfn.XLOOKUP($B947,'Ownership Metrics'!$A:$A,'Ownership Metrics'!$D:$D),"")</f>
        <v>22.83</v>
      </c>
      <c r="P947" s="29">
        <f>IFERROR(_xlfn.XLOOKUP($B947,'Ownership Metrics'!$A:$A,'Ownership Metrics'!$E:$E),"")</f>
        <v>57.85</v>
      </c>
      <c r="Q947" s="30">
        <f>IFERROR(_xlfn.XLOOKUP($B947,'Ownership Metrics'!$A:$A,'Ownership Metrics'!$F:$F),"")</f>
        <v>11</v>
      </c>
      <c r="R947" s="30">
        <f>IFERROR(_xlfn.XLOOKUP($B947,'Ownership Metrics'!$A:$A,'Ownership Metrics'!$G:$G),"")</f>
        <v>36</v>
      </c>
      <c r="S947" s="27" t="str">
        <f>IFERROR(_xlfn.XLOOKUP($B947,'Ownership Metrics'!$A:$A,'Ownership Metrics'!$H:$H),"")</f>
        <v>Moderat</v>
      </c>
      <c r="T947" s="27" t="str">
        <f>IFERROR(_xlfn.XLOOKUP($B947,'Ownership Metrics'!$A:$A,'Ownership Metrics'!$I:$I),"")</f>
        <v>Sedang</v>
      </c>
      <c r="U947" s="27">
        <f>IF(COUNTIFS($B$2:$B947,$B947,$D$2:$D947,$D947)=1,1,0)</f>
        <v>1</v>
      </c>
      <c r="V947" s="27">
        <f t="shared" si="43"/>
        <v>9.67</v>
      </c>
      <c r="W947" s="27">
        <f t="shared" si="44"/>
        <v>5</v>
      </c>
      <c r="X947" s="27">
        <f t="shared" si="42"/>
        <v>9.6699999052999992</v>
      </c>
    </row>
    <row r="948" spans="1:24" x14ac:dyDescent="0.25">
      <c r="A948" s="26">
        <v>46265</v>
      </c>
      <c r="B948" s="27" t="s">
        <v>10275</v>
      </c>
      <c r="C948" s="27" t="s">
        <v>1168</v>
      </c>
      <c r="D948" s="27" t="s">
        <v>1173</v>
      </c>
      <c r="E948" s="27" t="s">
        <v>44</v>
      </c>
      <c r="F948" s="27" t="s">
        <v>23</v>
      </c>
      <c r="G948" s="27"/>
      <c r="H948" s="27" t="s">
        <v>24</v>
      </c>
      <c r="I948" s="28">
        <v>1339483685</v>
      </c>
      <c r="J948" s="28">
        <v>61347167</v>
      </c>
      <c r="K948" s="28">
        <v>1400830852</v>
      </c>
      <c r="L948" s="29">
        <v>22.83</v>
      </c>
      <c r="M948" s="29">
        <f>IFERROR(_xlfn.XLOOKUP($B948,'Ownership Metrics'!$A:$A,'Ownership Metrics'!$B:$B),"")</f>
        <v>4.2</v>
      </c>
      <c r="N948" s="28">
        <f>IFERROR(_xlfn.XLOOKUP($B948,'Ownership Metrics'!$A:$A,'Ownership Metrics'!$C:$C),"")</f>
        <v>1443</v>
      </c>
      <c r="O948" s="29">
        <f>IFERROR(_xlfn.XLOOKUP($B948,'Ownership Metrics'!$A:$A,'Ownership Metrics'!$D:$D),"")</f>
        <v>22.83</v>
      </c>
      <c r="P948" s="29">
        <f>IFERROR(_xlfn.XLOOKUP($B948,'Ownership Metrics'!$A:$A,'Ownership Metrics'!$E:$E),"")</f>
        <v>57.85</v>
      </c>
      <c r="Q948" s="30">
        <f>IFERROR(_xlfn.XLOOKUP($B948,'Ownership Metrics'!$A:$A,'Ownership Metrics'!$F:$F),"")</f>
        <v>11</v>
      </c>
      <c r="R948" s="30">
        <f>IFERROR(_xlfn.XLOOKUP($B948,'Ownership Metrics'!$A:$A,'Ownership Metrics'!$G:$G),"")</f>
        <v>36</v>
      </c>
      <c r="S948" s="27" t="str">
        <f>IFERROR(_xlfn.XLOOKUP($B948,'Ownership Metrics'!$A:$A,'Ownership Metrics'!$H:$H),"")</f>
        <v>Moderat</v>
      </c>
      <c r="T948" s="27" t="str">
        <f>IFERROR(_xlfn.XLOOKUP($B948,'Ownership Metrics'!$A:$A,'Ownership Metrics'!$I:$I),"")</f>
        <v>Sedang</v>
      </c>
      <c r="U948" s="27">
        <f>IF(COUNTIFS($B$2:$B948,$B948,$D$2:$D948,$D948)=1,1,0)</f>
        <v>1</v>
      </c>
      <c r="V948" s="27">
        <f t="shared" si="43"/>
        <v>22.83</v>
      </c>
      <c r="W948" s="27">
        <f t="shared" si="44"/>
        <v>1</v>
      </c>
      <c r="X948" s="27">
        <f t="shared" si="42"/>
        <v>22.829999905199998</v>
      </c>
    </row>
    <row r="949" spans="1:24" x14ac:dyDescent="0.25">
      <c r="A949" s="26">
        <v>46265</v>
      </c>
      <c r="B949" s="27" t="s">
        <v>10275</v>
      </c>
      <c r="C949" s="27" t="s">
        <v>1168</v>
      </c>
      <c r="D949" s="27" t="s">
        <v>182</v>
      </c>
      <c r="E949" s="27" t="s">
        <v>44</v>
      </c>
      <c r="F949" s="27" t="s">
        <v>23</v>
      </c>
      <c r="G949" s="27"/>
      <c r="H949" s="27" t="s">
        <v>24</v>
      </c>
      <c r="I949" s="28">
        <v>78968800</v>
      </c>
      <c r="J949" s="28">
        <v>0</v>
      </c>
      <c r="K949" s="28">
        <v>78968800</v>
      </c>
      <c r="L949" s="29">
        <v>1.29</v>
      </c>
      <c r="M949" s="29">
        <f>IFERROR(_xlfn.XLOOKUP($B949,'Ownership Metrics'!$A:$A,'Ownership Metrics'!$B:$B),"")</f>
        <v>4.2</v>
      </c>
      <c r="N949" s="28">
        <f>IFERROR(_xlfn.XLOOKUP($B949,'Ownership Metrics'!$A:$A,'Ownership Metrics'!$C:$C),"")</f>
        <v>1443</v>
      </c>
      <c r="O949" s="29">
        <f>IFERROR(_xlfn.XLOOKUP($B949,'Ownership Metrics'!$A:$A,'Ownership Metrics'!$D:$D),"")</f>
        <v>22.83</v>
      </c>
      <c r="P949" s="29">
        <f>IFERROR(_xlfn.XLOOKUP($B949,'Ownership Metrics'!$A:$A,'Ownership Metrics'!$E:$E),"")</f>
        <v>57.85</v>
      </c>
      <c r="Q949" s="30">
        <f>IFERROR(_xlfn.XLOOKUP($B949,'Ownership Metrics'!$A:$A,'Ownership Metrics'!$F:$F),"")</f>
        <v>11</v>
      </c>
      <c r="R949" s="30">
        <f>IFERROR(_xlfn.XLOOKUP($B949,'Ownership Metrics'!$A:$A,'Ownership Metrics'!$G:$G),"")</f>
        <v>36</v>
      </c>
      <c r="S949" s="27" t="str">
        <f>IFERROR(_xlfn.XLOOKUP($B949,'Ownership Metrics'!$A:$A,'Ownership Metrics'!$H:$H),"")</f>
        <v>Moderat</v>
      </c>
      <c r="T949" s="27" t="str">
        <f>IFERROR(_xlfn.XLOOKUP($B949,'Ownership Metrics'!$A:$A,'Ownership Metrics'!$I:$I),"")</f>
        <v>Sedang</v>
      </c>
      <c r="U949" s="27">
        <f>IF(COUNTIFS($B$2:$B949,$B949,$D$2:$D949,$D949)=1,1,0)</f>
        <v>1</v>
      </c>
      <c r="V949" s="27">
        <f t="shared" si="43"/>
        <v>1.29</v>
      </c>
      <c r="W949" s="27">
        <f t="shared" si="44"/>
        <v>9</v>
      </c>
      <c r="X949" s="27">
        <f t="shared" si="42"/>
        <v>1.2899999051</v>
      </c>
    </row>
    <row r="950" spans="1:24" x14ac:dyDescent="0.25">
      <c r="A950" s="26">
        <v>46265</v>
      </c>
      <c r="B950" s="27" t="s">
        <v>10275</v>
      </c>
      <c r="C950" s="27" t="s">
        <v>1168</v>
      </c>
      <c r="D950" s="27" t="s">
        <v>1174</v>
      </c>
      <c r="E950" s="27" t="s">
        <v>44</v>
      </c>
      <c r="F950" s="27" t="s">
        <v>23</v>
      </c>
      <c r="G950" s="27"/>
      <c r="H950" s="27" t="s">
        <v>24</v>
      </c>
      <c r="I950" s="28">
        <v>447677700</v>
      </c>
      <c r="J950" s="28">
        <v>0</v>
      </c>
      <c r="K950" s="28">
        <v>447677700</v>
      </c>
      <c r="L950" s="29">
        <v>7.3</v>
      </c>
      <c r="M950" s="29">
        <f>IFERROR(_xlfn.XLOOKUP($B950,'Ownership Metrics'!$A:$A,'Ownership Metrics'!$B:$B),"")</f>
        <v>4.2</v>
      </c>
      <c r="N950" s="28">
        <f>IFERROR(_xlfn.XLOOKUP($B950,'Ownership Metrics'!$A:$A,'Ownership Metrics'!$C:$C),"")</f>
        <v>1443</v>
      </c>
      <c r="O950" s="29">
        <f>IFERROR(_xlfn.XLOOKUP($B950,'Ownership Metrics'!$A:$A,'Ownership Metrics'!$D:$D),"")</f>
        <v>22.83</v>
      </c>
      <c r="P950" s="29">
        <f>IFERROR(_xlfn.XLOOKUP($B950,'Ownership Metrics'!$A:$A,'Ownership Metrics'!$E:$E),"")</f>
        <v>57.85</v>
      </c>
      <c r="Q950" s="30">
        <f>IFERROR(_xlfn.XLOOKUP($B950,'Ownership Metrics'!$A:$A,'Ownership Metrics'!$F:$F),"")</f>
        <v>11</v>
      </c>
      <c r="R950" s="30">
        <f>IFERROR(_xlfn.XLOOKUP($B950,'Ownership Metrics'!$A:$A,'Ownership Metrics'!$G:$G),"")</f>
        <v>36</v>
      </c>
      <c r="S950" s="27" t="str">
        <f>IFERROR(_xlfn.XLOOKUP($B950,'Ownership Metrics'!$A:$A,'Ownership Metrics'!$H:$H),"")</f>
        <v>Moderat</v>
      </c>
      <c r="T950" s="27" t="str">
        <f>IFERROR(_xlfn.XLOOKUP($B950,'Ownership Metrics'!$A:$A,'Ownership Metrics'!$I:$I),"")</f>
        <v>Sedang</v>
      </c>
      <c r="U950" s="27">
        <f>IF(COUNTIFS($B$2:$B950,$B950,$D$2:$D950,$D950)=1,1,0)</f>
        <v>1</v>
      </c>
      <c r="V950" s="27">
        <f t="shared" si="43"/>
        <v>7.3</v>
      </c>
      <c r="W950" s="27">
        <f t="shared" si="44"/>
        <v>6</v>
      </c>
      <c r="X950" s="27">
        <f t="shared" si="42"/>
        <v>7.299999905</v>
      </c>
    </row>
    <row r="951" spans="1:24" x14ac:dyDescent="0.25">
      <c r="A951" s="26">
        <v>46265</v>
      </c>
      <c r="B951" s="27" t="s">
        <v>10275</v>
      </c>
      <c r="C951" s="27" t="s">
        <v>1168</v>
      </c>
      <c r="D951" s="27" t="s">
        <v>198</v>
      </c>
      <c r="E951" s="27" t="s">
        <v>67</v>
      </c>
      <c r="F951" s="27" t="s">
        <v>23</v>
      </c>
      <c r="G951" s="27"/>
      <c r="H951" s="27" t="s">
        <v>24</v>
      </c>
      <c r="I951" s="28">
        <v>210000000</v>
      </c>
      <c r="J951" s="28">
        <v>0</v>
      </c>
      <c r="K951" s="28">
        <v>210000000</v>
      </c>
      <c r="L951" s="29">
        <v>3.42</v>
      </c>
      <c r="M951" s="29">
        <f>IFERROR(_xlfn.XLOOKUP($B951,'Ownership Metrics'!$A:$A,'Ownership Metrics'!$B:$B),"")</f>
        <v>4.2</v>
      </c>
      <c r="N951" s="28">
        <f>IFERROR(_xlfn.XLOOKUP($B951,'Ownership Metrics'!$A:$A,'Ownership Metrics'!$C:$C),"")</f>
        <v>1443</v>
      </c>
      <c r="O951" s="29">
        <f>IFERROR(_xlfn.XLOOKUP($B951,'Ownership Metrics'!$A:$A,'Ownership Metrics'!$D:$D),"")</f>
        <v>22.83</v>
      </c>
      <c r="P951" s="29">
        <f>IFERROR(_xlfn.XLOOKUP($B951,'Ownership Metrics'!$A:$A,'Ownership Metrics'!$E:$E),"")</f>
        <v>57.85</v>
      </c>
      <c r="Q951" s="30">
        <f>IFERROR(_xlfn.XLOOKUP($B951,'Ownership Metrics'!$A:$A,'Ownership Metrics'!$F:$F),"")</f>
        <v>11</v>
      </c>
      <c r="R951" s="30">
        <f>IFERROR(_xlfn.XLOOKUP($B951,'Ownership Metrics'!$A:$A,'Ownership Metrics'!$G:$G),"")</f>
        <v>36</v>
      </c>
      <c r="S951" s="27" t="str">
        <f>IFERROR(_xlfn.XLOOKUP($B951,'Ownership Metrics'!$A:$A,'Ownership Metrics'!$H:$H),"")</f>
        <v>Moderat</v>
      </c>
      <c r="T951" s="27" t="str">
        <f>IFERROR(_xlfn.XLOOKUP($B951,'Ownership Metrics'!$A:$A,'Ownership Metrics'!$I:$I),"")</f>
        <v>Sedang</v>
      </c>
      <c r="U951" s="27">
        <f>IF(COUNTIFS($B$2:$B951,$B951,$D$2:$D951,$D951)=1,1,0)</f>
        <v>1</v>
      </c>
      <c r="V951" s="27">
        <f t="shared" si="43"/>
        <v>3.42</v>
      </c>
      <c r="W951" s="27">
        <f t="shared" si="44"/>
        <v>7</v>
      </c>
      <c r="X951" s="27">
        <f t="shared" si="42"/>
        <v>3.4199999049000001</v>
      </c>
    </row>
    <row r="952" spans="1:24" x14ac:dyDescent="0.25">
      <c r="A952" s="26">
        <v>46265</v>
      </c>
      <c r="B952" s="27" t="s">
        <v>10275</v>
      </c>
      <c r="C952" s="27" t="s">
        <v>1168</v>
      </c>
      <c r="D952" s="27" t="s">
        <v>147</v>
      </c>
      <c r="E952" s="27" t="s">
        <v>67</v>
      </c>
      <c r="F952" s="27" t="s">
        <v>32</v>
      </c>
      <c r="G952" s="27"/>
      <c r="H952" s="27" t="s">
        <v>64</v>
      </c>
      <c r="I952" s="28">
        <v>1034416550</v>
      </c>
      <c r="J952" s="28">
        <v>0</v>
      </c>
      <c r="K952" s="28">
        <v>1034416550</v>
      </c>
      <c r="L952" s="29">
        <v>16.86</v>
      </c>
      <c r="M952" s="29">
        <f>IFERROR(_xlfn.XLOOKUP($B952,'Ownership Metrics'!$A:$A,'Ownership Metrics'!$B:$B),"")</f>
        <v>4.2</v>
      </c>
      <c r="N952" s="28">
        <f>IFERROR(_xlfn.XLOOKUP($B952,'Ownership Metrics'!$A:$A,'Ownership Metrics'!$C:$C),"")</f>
        <v>1443</v>
      </c>
      <c r="O952" s="29">
        <f>IFERROR(_xlfn.XLOOKUP($B952,'Ownership Metrics'!$A:$A,'Ownership Metrics'!$D:$D),"")</f>
        <v>22.83</v>
      </c>
      <c r="P952" s="29">
        <f>IFERROR(_xlfn.XLOOKUP($B952,'Ownership Metrics'!$A:$A,'Ownership Metrics'!$E:$E),"")</f>
        <v>57.85</v>
      </c>
      <c r="Q952" s="30">
        <f>IFERROR(_xlfn.XLOOKUP($B952,'Ownership Metrics'!$A:$A,'Ownership Metrics'!$F:$F),"")</f>
        <v>11</v>
      </c>
      <c r="R952" s="30">
        <f>IFERROR(_xlfn.XLOOKUP($B952,'Ownership Metrics'!$A:$A,'Ownership Metrics'!$G:$G),"")</f>
        <v>36</v>
      </c>
      <c r="S952" s="27" t="str">
        <f>IFERROR(_xlfn.XLOOKUP($B952,'Ownership Metrics'!$A:$A,'Ownership Metrics'!$H:$H),"")</f>
        <v>Moderat</v>
      </c>
      <c r="T952" s="27" t="str">
        <f>IFERROR(_xlfn.XLOOKUP($B952,'Ownership Metrics'!$A:$A,'Ownership Metrics'!$I:$I),"")</f>
        <v>Sedang</v>
      </c>
      <c r="U952" s="27">
        <f>IF(COUNTIFS($B$2:$B952,$B952,$D$2:$D952,$D952)=1,1,0)</f>
        <v>1</v>
      </c>
      <c r="V952" s="27">
        <f t="shared" si="43"/>
        <v>16.86</v>
      </c>
      <c r="W952" s="27">
        <f t="shared" si="44"/>
        <v>3</v>
      </c>
      <c r="X952" s="27">
        <f t="shared" si="42"/>
        <v>16.859999904799999</v>
      </c>
    </row>
    <row r="953" spans="1:24" x14ac:dyDescent="0.25">
      <c r="A953" s="26">
        <v>46265</v>
      </c>
      <c r="B953" s="27" t="s">
        <v>10276</v>
      </c>
      <c r="C953" s="27" t="s">
        <v>1176</v>
      </c>
      <c r="D953" s="27" t="s">
        <v>1177</v>
      </c>
      <c r="E953" s="27" t="s">
        <v>22</v>
      </c>
      <c r="F953" s="27" t="s">
        <v>23</v>
      </c>
      <c r="G953" s="27"/>
      <c r="H953" s="27" t="s">
        <v>24</v>
      </c>
      <c r="I953" s="28">
        <v>174000000</v>
      </c>
      <c r="J953" s="28">
        <v>0</v>
      </c>
      <c r="K953" s="28">
        <v>174000000</v>
      </c>
      <c r="L953" s="29">
        <v>7.65</v>
      </c>
      <c r="M953" s="29">
        <f>IFERROR(_xlfn.XLOOKUP($B953,'Ownership Metrics'!$A:$A,'Ownership Metrics'!$B:$B),"")</f>
        <v>6.67</v>
      </c>
      <c r="N953" s="28">
        <f>IFERROR(_xlfn.XLOOKUP($B953,'Ownership Metrics'!$A:$A,'Ownership Metrics'!$C:$C),"")</f>
        <v>7400</v>
      </c>
      <c r="O953" s="29">
        <f>IFERROR(_xlfn.XLOOKUP($B953,'Ownership Metrics'!$A:$A,'Ownership Metrics'!$D:$D),"")</f>
        <v>85.68</v>
      </c>
      <c r="P953" s="29">
        <f>IFERROR(_xlfn.XLOOKUP($B953,'Ownership Metrics'!$A:$A,'Ownership Metrics'!$E:$E),"")</f>
        <v>93.33</v>
      </c>
      <c r="Q953" s="30">
        <f>IFERROR(_xlfn.XLOOKUP($B953,'Ownership Metrics'!$A:$A,'Ownership Metrics'!$F:$F),"")</f>
        <v>2</v>
      </c>
      <c r="R953" s="30">
        <f>IFERROR(_xlfn.XLOOKUP($B953,'Ownership Metrics'!$A:$A,'Ownership Metrics'!$G:$G),"")</f>
        <v>85</v>
      </c>
      <c r="S953" s="27" t="str">
        <f>IFERROR(_xlfn.XLOOKUP($B953,'Ownership Metrics'!$A:$A,'Ownership Metrics'!$H:$H),"")</f>
        <v>Mayoritas</v>
      </c>
      <c r="T953" s="27" t="str">
        <f>IFERROR(_xlfn.XLOOKUP($B953,'Ownership Metrics'!$A:$A,'Ownership Metrics'!$I:$I),"")</f>
        <v>Tinggi</v>
      </c>
      <c r="U953" s="27">
        <f>IF(COUNTIFS($B$2:$B953,$B953,$D$2:$D953,$D953)=1,1,0)</f>
        <v>1</v>
      </c>
      <c r="V953" s="27">
        <f t="shared" si="43"/>
        <v>7.65</v>
      </c>
      <c r="W953" s="27">
        <f t="shared" si="44"/>
        <v>2</v>
      </c>
      <c r="X953" s="27">
        <f t="shared" si="42"/>
        <v>7.6499999047000005</v>
      </c>
    </row>
    <row r="954" spans="1:24" x14ac:dyDescent="0.25">
      <c r="A954" s="26">
        <v>46265</v>
      </c>
      <c r="B954" s="27" t="s">
        <v>10276</v>
      </c>
      <c r="C954" s="27" t="s">
        <v>1176</v>
      </c>
      <c r="D954" s="27" t="s">
        <v>1178</v>
      </c>
      <c r="E954" s="27" t="s">
        <v>74</v>
      </c>
      <c r="F954" s="27" t="s">
        <v>32</v>
      </c>
      <c r="G954" s="27"/>
      <c r="H954" s="27" t="s">
        <v>64</v>
      </c>
      <c r="I954" s="28">
        <v>1949465800</v>
      </c>
      <c r="J954" s="28">
        <v>0</v>
      </c>
      <c r="K954" s="28">
        <v>1949465800</v>
      </c>
      <c r="L954" s="29">
        <v>85.68</v>
      </c>
      <c r="M954" s="29">
        <f>IFERROR(_xlfn.XLOOKUP($B954,'Ownership Metrics'!$A:$A,'Ownership Metrics'!$B:$B),"")</f>
        <v>6.67</v>
      </c>
      <c r="N954" s="28">
        <f>IFERROR(_xlfn.XLOOKUP($B954,'Ownership Metrics'!$A:$A,'Ownership Metrics'!$C:$C),"")</f>
        <v>7400</v>
      </c>
      <c r="O954" s="29">
        <f>IFERROR(_xlfn.XLOOKUP($B954,'Ownership Metrics'!$A:$A,'Ownership Metrics'!$D:$D),"")</f>
        <v>85.68</v>
      </c>
      <c r="P954" s="29">
        <f>IFERROR(_xlfn.XLOOKUP($B954,'Ownership Metrics'!$A:$A,'Ownership Metrics'!$E:$E),"")</f>
        <v>93.33</v>
      </c>
      <c r="Q954" s="30">
        <f>IFERROR(_xlfn.XLOOKUP($B954,'Ownership Metrics'!$A:$A,'Ownership Metrics'!$F:$F),"")</f>
        <v>2</v>
      </c>
      <c r="R954" s="30">
        <f>IFERROR(_xlfn.XLOOKUP($B954,'Ownership Metrics'!$A:$A,'Ownership Metrics'!$G:$G),"")</f>
        <v>85</v>
      </c>
      <c r="S954" s="27" t="str">
        <f>IFERROR(_xlfn.XLOOKUP($B954,'Ownership Metrics'!$A:$A,'Ownership Metrics'!$H:$H),"")</f>
        <v>Mayoritas</v>
      </c>
      <c r="T954" s="27" t="str">
        <f>IFERROR(_xlfn.XLOOKUP($B954,'Ownership Metrics'!$A:$A,'Ownership Metrics'!$I:$I),"")</f>
        <v>Tinggi</v>
      </c>
      <c r="U954" s="27">
        <f>IF(COUNTIFS($B$2:$B954,$B954,$D$2:$D954,$D954)=1,1,0)</f>
        <v>1</v>
      </c>
      <c r="V954" s="27">
        <f t="shared" si="43"/>
        <v>85.68</v>
      </c>
      <c r="W954" s="27">
        <f t="shared" si="44"/>
        <v>1</v>
      </c>
      <c r="X954" s="27">
        <f t="shared" si="42"/>
        <v>85.67999990460001</v>
      </c>
    </row>
    <row r="955" spans="1:24" x14ac:dyDescent="0.25">
      <c r="A955" s="26">
        <v>46265</v>
      </c>
      <c r="B955" s="27" t="s">
        <v>10277</v>
      </c>
      <c r="C955" s="27" t="s">
        <v>1180</v>
      </c>
      <c r="D955" s="27" t="s">
        <v>1181</v>
      </c>
      <c r="E955" s="27" t="s">
        <v>22</v>
      </c>
      <c r="F955" s="27" t="s">
        <v>23</v>
      </c>
      <c r="G955" s="27"/>
      <c r="H955" s="27" t="s">
        <v>24</v>
      </c>
      <c r="I955" s="28">
        <v>899979311</v>
      </c>
      <c r="J955" s="28">
        <v>0</v>
      </c>
      <c r="K955" s="28">
        <v>899979311</v>
      </c>
      <c r="L955" s="29">
        <v>1.41</v>
      </c>
      <c r="M955" s="29">
        <f>IFERROR(_xlfn.XLOOKUP($B955,'Ownership Metrics'!$A:$A,'Ownership Metrics'!$B:$B),"")</f>
        <v>29.48</v>
      </c>
      <c r="N955" s="28">
        <f>IFERROR(_xlfn.XLOOKUP($B955,'Ownership Metrics'!$A:$A,'Ownership Metrics'!$C:$C),"")</f>
        <v>620</v>
      </c>
      <c r="O955" s="29">
        <f>IFERROR(_xlfn.XLOOKUP($B955,'Ownership Metrics'!$A:$A,'Ownership Metrics'!$D:$D),"")</f>
        <v>19.39</v>
      </c>
      <c r="P955" s="29">
        <f>IFERROR(_xlfn.XLOOKUP($B955,'Ownership Metrics'!$A:$A,'Ownership Metrics'!$E:$E),"")</f>
        <v>36.369999999999997</v>
      </c>
      <c r="Q955" s="30">
        <f>IFERROR(_xlfn.XLOOKUP($B955,'Ownership Metrics'!$A:$A,'Ownership Metrics'!$F:$F),"")</f>
        <v>18</v>
      </c>
      <c r="R955" s="30">
        <f>IFERROR(_xlfn.XLOOKUP($B955,'Ownership Metrics'!$A:$A,'Ownership Metrics'!$G:$G),"")</f>
        <v>18</v>
      </c>
      <c r="S955" s="27" t="str">
        <f>IFERROR(_xlfn.XLOOKUP($B955,'Ownership Metrics'!$A:$A,'Ownership Metrics'!$H:$H),"")</f>
        <v>Tersebar</v>
      </c>
      <c r="T955" s="27" t="str">
        <f>IFERROR(_xlfn.XLOOKUP($B955,'Ownership Metrics'!$A:$A,'Ownership Metrics'!$I:$I),"")</f>
        <v>Rendah</v>
      </c>
      <c r="U955" s="27">
        <f>IF(COUNTIFS($B$2:$B955,$B955,$D$2:$D955,$D955)=1,1,0)</f>
        <v>1</v>
      </c>
      <c r="V955" s="27">
        <f t="shared" si="43"/>
        <v>1.41</v>
      </c>
      <c r="W955" s="27">
        <f t="shared" si="44"/>
        <v>13</v>
      </c>
      <c r="X955" s="27">
        <f t="shared" si="42"/>
        <v>1.4099999045</v>
      </c>
    </row>
    <row r="956" spans="1:24" x14ac:dyDescent="0.25">
      <c r="A956" s="26">
        <v>46265</v>
      </c>
      <c r="B956" s="27" t="s">
        <v>10277</v>
      </c>
      <c r="C956" s="27" t="s">
        <v>1180</v>
      </c>
      <c r="D956" s="27" t="s">
        <v>1182</v>
      </c>
      <c r="E956" s="27" t="s">
        <v>22</v>
      </c>
      <c r="F956" s="27" t="s">
        <v>23</v>
      </c>
      <c r="G956" s="27"/>
      <c r="H956" s="27" t="s">
        <v>24</v>
      </c>
      <c r="I956" s="28">
        <v>4500000000</v>
      </c>
      <c r="J956" s="28">
        <v>0</v>
      </c>
      <c r="K956" s="28">
        <v>4500000000</v>
      </c>
      <c r="L956" s="29">
        <v>7.06</v>
      </c>
      <c r="M956" s="29">
        <f>IFERROR(_xlfn.XLOOKUP($B956,'Ownership Metrics'!$A:$A,'Ownership Metrics'!$B:$B),"")</f>
        <v>29.48</v>
      </c>
      <c r="N956" s="28">
        <f>IFERROR(_xlfn.XLOOKUP($B956,'Ownership Metrics'!$A:$A,'Ownership Metrics'!$C:$C),"")</f>
        <v>620</v>
      </c>
      <c r="O956" s="29">
        <f>IFERROR(_xlfn.XLOOKUP($B956,'Ownership Metrics'!$A:$A,'Ownership Metrics'!$D:$D),"")</f>
        <v>19.39</v>
      </c>
      <c r="P956" s="29">
        <f>IFERROR(_xlfn.XLOOKUP($B956,'Ownership Metrics'!$A:$A,'Ownership Metrics'!$E:$E),"")</f>
        <v>36.369999999999997</v>
      </c>
      <c r="Q956" s="30">
        <f>IFERROR(_xlfn.XLOOKUP($B956,'Ownership Metrics'!$A:$A,'Ownership Metrics'!$F:$F),"")</f>
        <v>18</v>
      </c>
      <c r="R956" s="30">
        <f>IFERROR(_xlfn.XLOOKUP($B956,'Ownership Metrics'!$A:$A,'Ownership Metrics'!$G:$G),"")</f>
        <v>18</v>
      </c>
      <c r="S956" s="27" t="str">
        <f>IFERROR(_xlfn.XLOOKUP($B956,'Ownership Metrics'!$A:$A,'Ownership Metrics'!$H:$H),"")</f>
        <v>Tersebar</v>
      </c>
      <c r="T956" s="27" t="str">
        <f>IFERROR(_xlfn.XLOOKUP($B956,'Ownership Metrics'!$A:$A,'Ownership Metrics'!$I:$I),"")</f>
        <v>Rendah</v>
      </c>
      <c r="U956" s="27">
        <f>IF(COUNTIFS($B$2:$B956,$B956,$D$2:$D956,$D956)=1,1,0)</f>
        <v>1</v>
      </c>
      <c r="V956" s="27">
        <f t="shared" si="43"/>
        <v>7.06</v>
      </c>
      <c r="W956" s="27">
        <f t="shared" si="44"/>
        <v>3</v>
      </c>
      <c r="X956" s="27">
        <f t="shared" si="42"/>
        <v>7.0599999043999997</v>
      </c>
    </row>
    <row r="957" spans="1:24" x14ac:dyDescent="0.25">
      <c r="A957" s="26">
        <v>46265</v>
      </c>
      <c r="B957" s="27" t="s">
        <v>10277</v>
      </c>
      <c r="C957" s="27" t="s">
        <v>1180</v>
      </c>
      <c r="D957" s="27" t="s">
        <v>1183</v>
      </c>
      <c r="E957" s="27" t="s">
        <v>22</v>
      </c>
      <c r="F957" s="27" t="s">
        <v>23</v>
      </c>
      <c r="G957" s="27"/>
      <c r="H957" s="27" t="s">
        <v>24</v>
      </c>
      <c r="I957" s="28">
        <v>2214493200</v>
      </c>
      <c r="J957" s="28">
        <v>0</v>
      </c>
      <c r="K957" s="28">
        <v>2214493200</v>
      </c>
      <c r="L957" s="29">
        <v>3.48</v>
      </c>
      <c r="M957" s="29">
        <f>IFERROR(_xlfn.XLOOKUP($B957,'Ownership Metrics'!$A:$A,'Ownership Metrics'!$B:$B),"")</f>
        <v>29.48</v>
      </c>
      <c r="N957" s="28">
        <f>IFERROR(_xlfn.XLOOKUP($B957,'Ownership Metrics'!$A:$A,'Ownership Metrics'!$C:$C),"")</f>
        <v>620</v>
      </c>
      <c r="O957" s="29">
        <f>IFERROR(_xlfn.XLOOKUP($B957,'Ownership Metrics'!$A:$A,'Ownership Metrics'!$D:$D),"")</f>
        <v>19.39</v>
      </c>
      <c r="P957" s="29">
        <f>IFERROR(_xlfn.XLOOKUP($B957,'Ownership Metrics'!$A:$A,'Ownership Metrics'!$E:$E),"")</f>
        <v>36.369999999999997</v>
      </c>
      <c r="Q957" s="30">
        <f>IFERROR(_xlfn.XLOOKUP($B957,'Ownership Metrics'!$A:$A,'Ownership Metrics'!$F:$F),"")</f>
        <v>18</v>
      </c>
      <c r="R957" s="30">
        <f>IFERROR(_xlfn.XLOOKUP($B957,'Ownership Metrics'!$A:$A,'Ownership Metrics'!$G:$G),"")</f>
        <v>18</v>
      </c>
      <c r="S957" s="27" t="str">
        <f>IFERROR(_xlfn.XLOOKUP($B957,'Ownership Metrics'!$A:$A,'Ownership Metrics'!$H:$H),"")</f>
        <v>Tersebar</v>
      </c>
      <c r="T957" s="27" t="str">
        <f>IFERROR(_xlfn.XLOOKUP($B957,'Ownership Metrics'!$A:$A,'Ownership Metrics'!$I:$I),"")</f>
        <v>Rendah</v>
      </c>
      <c r="U957" s="27">
        <f>IF(COUNTIFS($B$2:$B957,$B957,$D$2:$D957,$D957)=1,1,0)</f>
        <v>1</v>
      </c>
      <c r="V957" s="27">
        <f t="shared" si="43"/>
        <v>3.48</v>
      </c>
      <c r="W957" s="27">
        <f t="shared" si="44"/>
        <v>7</v>
      </c>
      <c r="X957" s="27">
        <f t="shared" si="42"/>
        <v>3.4799999043000001</v>
      </c>
    </row>
    <row r="958" spans="1:24" x14ac:dyDescent="0.25">
      <c r="A958" s="26">
        <v>46265</v>
      </c>
      <c r="B958" s="27" t="s">
        <v>10277</v>
      </c>
      <c r="C958" s="27" t="s">
        <v>1180</v>
      </c>
      <c r="D958" s="27" t="s">
        <v>1184</v>
      </c>
      <c r="E958" s="27" t="s">
        <v>74</v>
      </c>
      <c r="F958" s="27" t="s">
        <v>23</v>
      </c>
      <c r="G958" s="27"/>
      <c r="H958" s="27" t="s">
        <v>24</v>
      </c>
      <c r="I958" s="28">
        <v>2302675800</v>
      </c>
      <c r="J958" s="28">
        <v>0</v>
      </c>
      <c r="K958" s="28">
        <v>2302675800</v>
      </c>
      <c r="L958" s="29">
        <v>3.61</v>
      </c>
      <c r="M958" s="29">
        <f>IFERROR(_xlfn.XLOOKUP($B958,'Ownership Metrics'!$A:$A,'Ownership Metrics'!$B:$B),"")</f>
        <v>29.48</v>
      </c>
      <c r="N958" s="28">
        <f>IFERROR(_xlfn.XLOOKUP($B958,'Ownership Metrics'!$A:$A,'Ownership Metrics'!$C:$C),"")</f>
        <v>620</v>
      </c>
      <c r="O958" s="29">
        <f>IFERROR(_xlfn.XLOOKUP($B958,'Ownership Metrics'!$A:$A,'Ownership Metrics'!$D:$D),"")</f>
        <v>19.39</v>
      </c>
      <c r="P958" s="29">
        <f>IFERROR(_xlfn.XLOOKUP($B958,'Ownership Metrics'!$A:$A,'Ownership Metrics'!$E:$E),"")</f>
        <v>36.369999999999997</v>
      </c>
      <c r="Q958" s="30">
        <f>IFERROR(_xlfn.XLOOKUP($B958,'Ownership Metrics'!$A:$A,'Ownership Metrics'!$F:$F),"")</f>
        <v>18</v>
      </c>
      <c r="R958" s="30">
        <f>IFERROR(_xlfn.XLOOKUP($B958,'Ownership Metrics'!$A:$A,'Ownership Metrics'!$G:$G),"")</f>
        <v>18</v>
      </c>
      <c r="S958" s="27" t="str">
        <f>IFERROR(_xlfn.XLOOKUP($B958,'Ownership Metrics'!$A:$A,'Ownership Metrics'!$H:$H),"")</f>
        <v>Tersebar</v>
      </c>
      <c r="T958" s="27" t="str">
        <f>IFERROR(_xlfn.XLOOKUP($B958,'Ownership Metrics'!$A:$A,'Ownership Metrics'!$I:$I),"")</f>
        <v>Rendah</v>
      </c>
      <c r="U958" s="27">
        <f>IF(COUNTIFS($B$2:$B958,$B958,$D$2:$D958,$D958)=1,1,0)</f>
        <v>1</v>
      </c>
      <c r="V958" s="27">
        <f t="shared" si="43"/>
        <v>3.61</v>
      </c>
      <c r="W958" s="27">
        <f t="shared" si="44"/>
        <v>6</v>
      </c>
      <c r="X958" s="27">
        <f t="shared" si="42"/>
        <v>3.6099999041999999</v>
      </c>
    </row>
    <row r="959" spans="1:24" x14ac:dyDescent="0.25">
      <c r="A959" s="26">
        <v>46265</v>
      </c>
      <c r="B959" s="27" t="s">
        <v>10277</v>
      </c>
      <c r="C959" s="27" t="s">
        <v>1180</v>
      </c>
      <c r="D959" s="27" t="s">
        <v>1185</v>
      </c>
      <c r="E959" s="27" t="s">
        <v>1035</v>
      </c>
      <c r="F959" s="27" t="s">
        <v>23</v>
      </c>
      <c r="G959" s="27"/>
      <c r="H959" s="27" t="s">
        <v>24</v>
      </c>
      <c r="I959" s="28">
        <v>12352555813</v>
      </c>
      <c r="J959" s="28">
        <v>0</v>
      </c>
      <c r="K959" s="28">
        <v>12352555813</v>
      </c>
      <c r="L959" s="29">
        <v>19.39</v>
      </c>
      <c r="M959" s="29">
        <f>IFERROR(_xlfn.XLOOKUP($B959,'Ownership Metrics'!$A:$A,'Ownership Metrics'!$B:$B),"")</f>
        <v>29.48</v>
      </c>
      <c r="N959" s="28">
        <f>IFERROR(_xlfn.XLOOKUP($B959,'Ownership Metrics'!$A:$A,'Ownership Metrics'!$C:$C),"")</f>
        <v>620</v>
      </c>
      <c r="O959" s="29">
        <f>IFERROR(_xlfn.XLOOKUP($B959,'Ownership Metrics'!$A:$A,'Ownership Metrics'!$D:$D),"")</f>
        <v>19.39</v>
      </c>
      <c r="P959" s="29">
        <f>IFERROR(_xlfn.XLOOKUP($B959,'Ownership Metrics'!$A:$A,'Ownership Metrics'!$E:$E),"")</f>
        <v>36.369999999999997</v>
      </c>
      <c r="Q959" s="30">
        <f>IFERROR(_xlfn.XLOOKUP($B959,'Ownership Metrics'!$A:$A,'Ownership Metrics'!$F:$F),"")</f>
        <v>18</v>
      </c>
      <c r="R959" s="30">
        <f>IFERROR(_xlfn.XLOOKUP($B959,'Ownership Metrics'!$A:$A,'Ownership Metrics'!$G:$G),"")</f>
        <v>18</v>
      </c>
      <c r="S959" s="27" t="str">
        <f>IFERROR(_xlfn.XLOOKUP($B959,'Ownership Metrics'!$A:$A,'Ownership Metrics'!$H:$H),"")</f>
        <v>Tersebar</v>
      </c>
      <c r="T959" s="27" t="str">
        <f>IFERROR(_xlfn.XLOOKUP($B959,'Ownership Metrics'!$A:$A,'Ownership Metrics'!$I:$I),"")</f>
        <v>Rendah</v>
      </c>
      <c r="U959" s="27">
        <f>IF(COUNTIFS($B$2:$B959,$B959,$D$2:$D959,$D959)=1,1,0)</f>
        <v>1</v>
      </c>
      <c r="V959" s="27">
        <f t="shared" si="43"/>
        <v>19.39</v>
      </c>
      <c r="W959" s="27">
        <f t="shared" si="44"/>
        <v>1</v>
      </c>
      <c r="X959" s="27">
        <f t="shared" si="42"/>
        <v>19.389999904100002</v>
      </c>
    </row>
    <row r="960" spans="1:24" x14ac:dyDescent="0.25">
      <c r="A960" s="26">
        <v>46265</v>
      </c>
      <c r="B960" s="27" t="s">
        <v>10277</v>
      </c>
      <c r="C960" s="27" t="s">
        <v>1180</v>
      </c>
      <c r="D960" s="27" t="s">
        <v>1186</v>
      </c>
      <c r="E960" s="27" t="s">
        <v>83</v>
      </c>
      <c r="F960" s="27" t="s">
        <v>23</v>
      </c>
      <c r="G960" s="27"/>
      <c r="H960" s="27" t="s">
        <v>24</v>
      </c>
      <c r="I960" s="28">
        <v>1003313700</v>
      </c>
      <c r="J960" s="28">
        <v>0</v>
      </c>
      <c r="K960" s="28">
        <v>1003313700</v>
      </c>
      <c r="L960" s="29">
        <v>1.57</v>
      </c>
      <c r="M960" s="29">
        <f>IFERROR(_xlfn.XLOOKUP($B960,'Ownership Metrics'!$A:$A,'Ownership Metrics'!$B:$B),"")</f>
        <v>29.48</v>
      </c>
      <c r="N960" s="28">
        <f>IFERROR(_xlfn.XLOOKUP($B960,'Ownership Metrics'!$A:$A,'Ownership Metrics'!$C:$C),"")</f>
        <v>620</v>
      </c>
      <c r="O960" s="29">
        <f>IFERROR(_xlfn.XLOOKUP($B960,'Ownership Metrics'!$A:$A,'Ownership Metrics'!$D:$D),"")</f>
        <v>19.39</v>
      </c>
      <c r="P960" s="29">
        <f>IFERROR(_xlfn.XLOOKUP($B960,'Ownership Metrics'!$A:$A,'Ownership Metrics'!$E:$E),"")</f>
        <v>36.369999999999997</v>
      </c>
      <c r="Q960" s="30">
        <f>IFERROR(_xlfn.XLOOKUP($B960,'Ownership Metrics'!$A:$A,'Ownership Metrics'!$F:$F),"")</f>
        <v>18</v>
      </c>
      <c r="R960" s="30">
        <f>IFERROR(_xlfn.XLOOKUP($B960,'Ownership Metrics'!$A:$A,'Ownership Metrics'!$G:$G),"")</f>
        <v>18</v>
      </c>
      <c r="S960" s="27" t="str">
        <f>IFERROR(_xlfn.XLOOKUP($B960,'Ownership Metrics'!$A:$A,'Ownership Metrics'!$H:$H),"")</f>
        <v>Tersebar</v>
      </c>
      <c r="T960" s="27" t="str">
        <f>IFERROR(_xlfn.XLOOKUP($B960,'Ownership Metrics'!$A:$A,'Ownership Metrics'!$I:$I),"")</f>
        <v>Rendah</v>
      </c>
      <c r="U960" s="27">
        <f>IF(COUNTIFS($B$2:$B960,$B960,$D$2:$D960,$D960)=1,1,0)</f>
        <v>1</v>
      </c>
      <c r="V960" s="27">
        <f t="shared" si="43"/>
        <v>1.57</v>
      </c>
      <c r="W960" s="27">
        <f t="shared" si="44"/>
        <v>12</v>
      </c>
      <c r="X960" s="27">
        <f t="shared" si="42"/>
        <v>1.5699999040000001</v>
      </c>
    </row>
    <row r="961" spans="1:24" x14ac:dyDescent="0.25">
      <c r="A961" s="26">
        <v>46265</v>
      </c>
      <c r="B961" s="27" t="s">
        <v>10277</v>
      </c>
      <c r="C961" s="27" t="s">
        <v>1180</v>
      </c>
      <c r="D961" s="27" t="s">
        <v>1187</v>
      </c>
      <c r="E961" s="27" t="s">
        <v>204</v>
      </c>
      <c r="F961" s="27" t="s">
        <v>23</v>
      </c>
      <c r="G961" s="27"/>
      <c r="H961" s="27" t="s">
        <v>24</v>
      </c>
      <c r="I961" s="28">
        <v>666666600</v>
      </c>
      <c r="J961" s="28">
        <v>0</v>
      </c>
      <c r="K961" s="28">
        <v>666666600</v>
      </c>
      <c r="L961" s="29">
        <v>1.05</v>
      </c>
      <c r="M961" s="29">
        <f>IFERROR(_xlfn.XLOOKUP($B961,'Ownership Metrics'!$A:$A,'Ownership Metrics'!$B:$B),"")</f>
        <v>29.48</v>
      </c>
      <c r="N961" s="28">
        <f>IFERROR(_xlfn.XLOOKUP($B961,'Ownership Metrics'!$A:$A,'Ownership Metrics'!$C:$C),"")</f>
        <v>620</v>
      </c>
      <c r="O961" s="29">
        <f>IFERROR(_xlfn.XLOOKUP($B961,'Ownership Metrics'!$A:$A,'Ownership Metrics'!$D:$D),"")</f>
        <v>19.39</v>
      </c>
      <c r="P961" s="29">
        <f>IFERROR(_xlfn.XLOOKUP($B961,'Ownership Metrics'!$A:$A,'Ownership Metrics'!$E:$E),"")</f>
        <v>36.369999999999997</v>
      </c>
      <c r="Q961" s="30">
        <f>IFERROR(_xlfn.XLOOKUP($B961,'Ownership Metrics'!$A:$A,'Ownership Metrics'!$F:$F),"")</f>
        <v>18</v>
      </c>
      <c r="R961" s="30">
        <f>IFERROR(_xlfn.XLOOKUP($B961,'Ownership Metrics'!$A:$A,'Ownership Metrics'!$G:$G),"")</f>
        <v>18</v>
      </c>
      <c r="S961" s="27" t="str">
        <f>IFERROR(_xlfn.XLOOKUP($B961,'Ownership Metrics'!$A:$A,'Ownership Metrics'!$H:$H),"")</f>
        <v>Tersebar</v>
      </c>
      <c r="T961" s="27" t="str">
        <f>IFERROR(_xlfn.XLOOKUP($B961,'Ownership Metrics'!$A:$A,'Ownership Metrics'!$I:$I),"")</f>
        <v>Rendah</v>
      </c>
      <c r="U961" s="27">
        <f>IF(COUNTIFS($B$2:$B961,$B961,$D$2:$D961,$D961)=1,1,0)</f>
        <v>1</v>
      </c>
      <c r="V961" s="27">
        <f t="shared" si="43"/>
        <v>1.05</v>
      </c>
      <c r="W961" s="27">
        <f t="shared" si="44"/>
        <v>16</v>
      </c>
      <c r="X961" s="27">
        <f t="shared" si="42"/>
        <v>1.0499999039000001</v>
      </c>
    </row>
    <row r="962" spans="1:24" x14ac:dyDescent="0.25">
      <c r="A962" s="26">
        <v>46265</v>
      </c>
      <c r="B962" s="27" t="s">
        <v>10277</v>
      </c>
      <c r="C962" s="27" t="s">
        <v>1180</v>
      </c>
      <c r="D962" s="27" t="s">
        <v>1188</v>
      </c>
      <c r="E962" s="27" t="s">
        <v>83</v>
      </c>
      <c r="F962" s="27" t="s">
        <v>23</v>
      </c>
      <c r="G962" s="27"/>
      <c r="H962" s="27" t="s">
        <v>24</v>
      </c>
      <c r="I962" s="28">
        <v>649671200</v>
      </c>
      <c r="J962" s="28">
        <v>0</v>
      </c>
      <c r="K962" s="28">
        <v>649671200</v>
      </c>
      <c r="L962" s="29">
        <v>1.02</v>
      </c>
      <c r="M962" s="29">
        <f>IFERROR(_xlfn.XLOOKUP($B962,'Ownership Metrics'!$A:$A,'Ownership Metrics'!$B:$B),"")</f>
        <v>29.48</v>
      </c>
      <c r="N962" s="28">
        <f>IFERROR(_xlfn.XLOOKUP($B962,'Ownership Metrics'!$A:$A,'Ownership Metrics'!$C:$C),"")</f>
        <v>620</v>
      </c>
      <c r="O962" s="29">
        <f>IFERROR(_xlfn.XLOOKUP($B962,'Ownership Metrics'!$A:$A,'Ownership Metrics'!$D:$D),"")</f>
        <v>19.39</v>
      </c>
      <c r="P962" s="29">
        <f>IFERROR(_xlfn.XLOOKUP($B962,'Ownership Metrics'!$A:$A,'Ownership Metrics'!$E:$E),"")</f>
        <v>36.369999999999997</v>
      </c>
      <c r="Q962" s="30">
        <f>IFERROR(_xlfn.XLOOKUP($B962,'Ownership Metrics'!$A:$A,'Ownership Metrics'!$F:$F),"")</f>
        <v>18</v>
      </c>
      <c r="R962" s="30">
        <f>IFERROR(_xlfn.XLOOKUP($B962,'Ownership Metrics'!$A:$A,'Ownership Metrics'!$G:$G),"")</f>
        <v>18</v>
      </c>
      <c r="S962" s="27" t="str">
        <f>IFERROR(_xlfn.XLOOKUP($B962,'Ownership Metrics'!$A:$A,'Ownership Metrics'!$H:$H),"")</f>
        <v>Tersebar</v>
      </c>
      <c r="T962" s="27" t="str">
        <f>IFERROR(_xlfn.XLOOKUP($B962,'Ownership Metrics'!$A:$A,'Ownership Metrics'!$I:$I),"")</f>
        <v>Rendah</v>
      </c>
      <c r="U962" s="27">
        <f>IF(COUNTIFS($B$2:$B962,$B962,$D$2:$D962,$D962)=1,1,0)</f>
        <v>1</v>
      </c>
      <c r="V962" s="27">
        <f t="shared" si="43"/>
        <v>1.02</v>
      </c>
      <c r="W962" s="27">
        <f t="shared" si="44"/>
        <v>18</v>
      </c>
      <c r="X962" s="27">
        <f t="shared" ref="X962:X1025" si="45">$V962-(ROW()*0.0000000001)</f>
        <v>1.0199999038000001</v>
      </c>
    </row>
    <row r="963" spans="1:24" x14ac:dyDescent="0.25">
      <c r="A963" s="26">
        <v>46265</v>
      </c>
      <c r="B963" s="27" t="s">
        <v>10277</v>
      </c>
      <c r="C963" s="27" t="s">
        <v>1180</v>
      </c>
      <c r="D963" s="27" t="s">
        <v>232</v>
      </c>
      <c r="E963" s="27" t="s">
        <v>51</v>
      </c>
      <c r="F963" s="27" t="s">
        <v>32</v>
      </c>
      <c r="G963" s="27"/>
      <c r="H963" s="27" t="s">
        <v>64</v>
      </c>
      <c r="I963" s="28">
        <v>2306155436</v>
      </c>
      <c r="J963" s="28">
        <v>0</v>
      </c>
      <c r="K963" s="28">
        <v>2306155436</v>
      </c>
      <c r="L963" s="29">
        <v>3.62</v>
      </c>
      <c r="M963" s="29">
        <f>IFERROR(_xlfn.XLOOKUP($B963,'Ownership Metrics'!$A:$A,'Ownership Metrics'!$B:$B),"")</f>
        <v>29.48</v>
      </c>
      <c r="N963" s="28">
        <f>IFERROR(_xlfn.XLOOKUP($B963,'Ownership Metrics'!$A:$A,'Ownership Metrics'!$C:$C),"")</f>
        <v>620</v>
      </c>
      <c r="O963" s="29">
        <f>IFERROR(_xlfn.XLOOKUP($B963,'Ownership Metrics'!$A:$A,'Ownership Metrics'!$D:$D),"")</f>
        <v>19.39</v>
      </c>
      <c r="P963" s="29">
        <f>IFERROR(_xlfn.XLOOKUP($B963,'Ownership Metrics'!$A:$A,'Ownership Metrics'!$E:$E),"")</f>
        <v>36.369999999999997</v>
      </c>
      <c r="Q963" s="30">
        <f>IFERROR(_xlfn.XLOOKUP($B963,'Ownership Metrics'!$A:$A,'Ownership Metrics'!$F:$F),"")</f>
        <v>18</v>
      </c>
      <c r="R963" s="30">
        <f>IFERROR(_xlfn.XLOOKUP($B963,'Ownership Metrics'!$A:$A,'Ownership Metrics'!$G:$G),"")</f>
        <v>18</v>
      </c>
      <c r="S963" s="27" t="str">
        <f>IFERROR(_xlfn.XLOOKUP($B963,'Ownership Metrics'!$A:$A,'Ownership Metrics'!$H:$H),"")</f>
        <v>Tersebar</v>
      </c>
      <c r="T963" s="27" t="str">
        <f>IFERROR(_xlfn.XLOOKUP($B963,'Ownership Metrics'!$A:$A,'Ownership Metrics'!$I:$I),"")</f>
        <v>Rendah</v>
      </c>
      <c r="U963" s="27">
        <f>IF(COUNTIFS($B$2:$B963,$B963,$D$2:$D963,$D963)=1,1,0)</f>
        <v>1</v>
      </c>
      <c r="V963" s="27">
        <f t="shared" ref="V963:V1026" si="46">SUMIFS($L$2:$L$10000,$B$2:$B$10000,$B963,$D$2:$D$10000,$D963)</f>
        <v>3.62</v>
      </c>
      <c r="W963" s="27">
        <f t="shared" ref="W963:W1026" si="47">COUNTIFS($B$2:$B$10000,$B963,$U$2:$U$10000,1,$X$2:$X$10000,"&gt;"&amp;$X963)+1</f>
        <v>5</v>
      </c>
      <c r="X963" s="27">
        <f t="shared" si="45"/>
        <v>3.6199999037000001</v>
      </c>
    </row>
    <row r="964" spans="1:24" x14ac:dyDescent="0.25">
      <c r="A964" s="26">
        <v>46265</v>
      </c>
      <c r="B964" s="27" t="s">
        <v>10277</v>
      </c>
      <c r="C964" s="27" t="s">
        <v>1180</v>
      </c>
      <c r="D964" s="27" t="s">
        <v>1189</v>
      </c>
      <c r="E964" s="27" t="s">
        <v>83</v>
      </c>
      <c r="F964" s="27" t="s">
        <v>32</v>
      </c>
      <c r="G964" s="27"/>
      <c r="H964" s="27" t="s">
        <v>453</v>
      </c>
      <c r="I964" s="28">
        <v>1779410900</v>
      </c>
      <c r="J964" s="28">
        <v>0</v>
      </c>
      <c r="K964" s="28">
        <v>1779410900</v>
      </c>
      <c r="L964" s="29">
        <v>2.79</v>
      </c>
      <c r="M964" s="29">
        <f>IFERROR(_xlfn.XLOOKUP($B964,'Ownership Metrics'!$A:$A,'Ownership Metrics'!$B:$B),"")</f>
        <v>29.48</v>
      </c>
      <c r="N964" s="28">
        <f>IFERROR(_xlfn.XLOOKUP($B964,'Ownership Metrics'!$A:$A,'Ownership Metrics'!$C:$C),"")</f>
        <v>620</v>
      </c>
      <c r="O964" s="29">
        <f>IFERROR(_xlfn.XLOOKUP($B964,'Ownership Metrics'!$A:$A,'Ownership Metrics'!$D:$D),"")</f>
        <v>19.39</v>
      </c>
      <c r="P964" s="29">
        <f>IFERROR(_xlfn.XLOOKUP($B964,'Ownership Metrics'!$A:$A,'Ownership Metrics'!$E:$E),"")</f>
        <v>36.369999999999997</v>
      </c>
      <c r="Q964" s="30">
        <f>IFERROR(_xlfn.XLOOKUP($B964,'Ownership Metrics'!$A:$A,'Ownership Metrics'!$F:$F),"")</f>
        <v>18</v>
      </c>
      <c r="R964" s="30">
        <f>IFERROR(_xlfn.XLOOKUP($B964,'Ownership Metrics'!$A:$A,'Ownership Metrics'!$G:$G),"")</f>
        <v>18</v>
      </c>
      <c r="S964" s="27" t="str">
        <f>IFERROR(_xlfn.XLOOKUP($B964,'Ownership Metrics'!$A:$A,'Ownership Metrics'!$H:$H),"")</f>
        <v>Tersebar</v>
      </c>
      <c r="T964" s="27" t="str">
        <f>IFERROR(_xlfn.XLOOKUP($B964,'Ownership Metrics'!$A:$A,'Ownership Metrics'!$I:$I),"")</f>
        <v>Rendah</v>
      </c>
      <c r="U964" s="27">
        <f>IF(COUNTIFS($B$2:$B964,$B964,$D$2:$D964,$D964)=1,1,0)</f>
        <v>1</v>
      </c>
      <c r="V964" s="27">
        <f t="shared" si="46"/>
        <v>2.79</v>
      </c>
      <c r="W964" s="27">
        <f t="shared" si="47"/>
        <v>9</v>
      </c>
      <c r="X964" s="27">
        <f t="shared" si="45"/>
        <v>2.7899999036000001</v>
      </c>
    </row>
    <row r="965" spans="1:24" x14ac:dyDescent="0.25">
      <c r="A965" s="26">
        <v>46265</v>
      </c>
      <c r="B965" s="27" t="s">
        <v>10277</v>
      </c>
      <c r="C965" s="27" t="s">
        <v>1180</v>
      </c>
      <c r="D965" s="27" t="s">
        <v>1190</v>
      </c>
      <c r="E965" s="27" t="s">
        <v>22</v>
      </c>
      <c r="F965" s="27" t="s">
        <v>32</v>
      </c>
      <c r="G965" s="27"/>
      <c r="H965" s="27" t="s">
        <v>256</v>
      </c>
      <c r="I965" s="28">
        <v>1250000000</v>
      </c>
      <c r="J965" s="28">
        <v>0</v>
      </c>
      <c r="K965" s="28">
        <v>1250000000</v>
      </c>
      <c r="L965" s="29">
        <v>1.96</v>
      </c>
      <c r="M965" s="29">
        <f>IFERROR(_xlfn.XLOOKUP($B965,'Ownership Metrics'!$A:$A,'Ownership Metrics'!$B:$B),"")</f>
        <v>29.48</v>
      </c>
      <c r="N965" s="28">
        <f>IFERROR(_xlfn.XLOOKUP($B965,'Ownership Metrics'!$A:$A,'Ownership Metrics'!$C:$C),"")</f>
        <v>620</v>
      </c>
      <c r="O965" s="29">
        <f>IFERROR(_xlfn.XLOOKUP($B965,'Ownership Metrics'!$A:$A,'Ownership Metrics'!$D:$D),"")</f>
        <v>19.39</v>
      </c>
      <c r="P965" s="29">
        <f>IFERROR(_xlfn.XLOOKUP($B965,'Ownership Metrics'!$A:$A,'Ownership Metrics'!$E:$E),"")</f>
        <v>36.369999999999997</v>
      </c>
      <c r="Q965" s="30">
        <f>IFERROR(_xlfn.XLOOKUP($B965,'Ownership Metrics'!$A:$A,'Ownership Metrics'!$F:$F),"")</f>
        <v>18</v>
      </c>
      <c r="R965" s="30">
        <f>IFERROR(_xlfn.XLOOKUP($B965,'Ownership Metrics'!$A:$A,'Ownership Metrics'!$G:$G),"")</f>
        <v>18</v>
      </c>
      <c r="S965" s="27" t="str">
        <f>IFERROR(_xlfn.XLOOKUP($B965,'Ownership Metrics'!$A:$A,'Ownership Metrics'!$H:$H),"")</f>
        <v>Tersebar</v>
      </c>
      <c r="T965" s="27" t="str">
        <f>IFERROR(_xlfn.XLOOKUP($B965,'Ownership Metrics'!$A:$A,'Ownership Metrics'!$I:$I),"")</f>
        <v>Rendah</v>
      </c>
      <c r="U965" s="27">
        <f>IF(COUNTIFS($B$2:$B965,$B965,$D$2:$D965,$D965)=1,1,0)</f>
        <v>1</v>
      </c>
      <c r="V965" s="27">
        <f t="shared" si="46"/>
        <v>1.96</v>
      </c>
      <c r="W965" s="27">
        <f t="shared" si="47"/>
        <v>11</v>
      </c>
      <c r="X965" s="27">
        <f t="shared" si="45"/>
        <v>1.9599999035</v>
      </c>
    </row>
    <row r="966" spans="1:24" x14ac:dyDescent="0.25">
      <c r="A966" s="26">
        <v>46265</v>
      </c>
      <c r="B966" s="27" t="s">
        <v>10277</v>
      </c>
      <c r="C966" s="27" t="s">
        <v>1180</v>
      </c>
      <c r="D966" s="27" t="s">
        <v>1191</v>
      </c>
      <c r="E966" s="27" t="s">
        <v>22</v>
      </c>
      <c r="F966" s="27" t="s">
        <v>32</v>
      </c>
      <c r="G966" s="27"/>
      <c r="H966" s="27" t="s">
        <v>64</v>
      </c>
      <c r="I966" s="28">
        <v>859241400</v>
      </c>
      <c r="J966" s="28">
        <v>0</v>
      </c>
      <c r="K966" s="28">
        <v>859241400</v>
      </c>
      <c r="L966" s="29">
        <v>1.35</v>
      </c>
      <c r="M966" s="29">
        <f>IFERROR(_xlfn.XLOOKUP($B966,'Ownership Metrics'!$A:$A,'Ownership Metrics'!$B:$B),"")</f>
        <v>29.48</v>
      </c>
      <c r="N966" s="28">
        <f>IFERROR(_xlfn.XLOOKUP($B966,'Ownership Metrics'!$A:$A,'Ownership Metrics'!$C:$C),"")</f>
        <v>620</v>
      </c>
      <c r="O966" s="29">
        <f>IFERROR(_xlfn.XLOOKUP($B966,'Ownership Metrics'!$A:$A,'Ownership Metrics'!$D:$D),"")</f>
        <v>19.39</v>
      </c>
      <c r="P966" s="29">
        <f>IFERROR(_xlfn.XLOOKUP($B966,'Ownership Metrics'!$A:$A,'Ownership Metrics'!$E:$E),"")</f>
        <v>36.369999999999997</v>
      </c>
      <c r="Q966" s="30">
        <f>IFERROR(_xlfn.XLOOKUP($B966,'Ownership Metrics'!$A:$A,'Ownership Metrics'!$F:$F),"")</f>
        <v>18</v>
      </c>
      <c r="R966" s="30">
        <f>IFERROR(_xlfn.XLOOKUP($B966,'Ownership Metrics'!$A:$A,'Ownership Metrics'!$G:$G),"")</f>
        <v>18</v>
      </c>
      <c r="S966" s="27" t="str">
        <f>IFERROR(_xlfn.XLOOKUP($B966,'Ownership Metrics'!$A:$A,'Ownership Metrics'!$H:$H),"")</f>
        <v>Tersebar</v>
      </c>
      <c r="T966" s="27" t="str">
        <f>IFERROR(_xlfn.XLOOKUP($B966,'Ownership Metrics'!$A:$A,'Ownership Metrics'!$I:$I),"")</f>
        <v>Rendah</v>
      </c>
      <c r="U966" s="27">
        <f>IF(COUNTIFS($B$2:$B966,$B966,$D$2:$D966,$D966)=1,1,0)</f>
        <v>1</v>
      </c>
      <c r="V966" s="27">
        <f t="shared" si="46"/>
        <v>1.35</v>
      </c>
      <c r="W966" s="27">
        <f t="shared" si="47"/>
        <v>14</v>
      </c>
      <c r="X966" s="27">
        <f t="shared" si="45"/>
        <v>1.3499999034000001</v>
      </c>
    </row>
    <row r="967" spans="1:24" x14ac:dyDescent="0.25">
      <c r="A967" s="26">
        <v>46265</v>
      </c>
      <c r="B967" s="27" t="s">
        <v>10277</v>
      </c>
      <c r="C967" s="27" t="s">
        <v>1180</v>
      </c>
      <c r="D967" s="27" t="s">
        <v>1192</v>
      </c>
      <c r="E967" s="27" t="s">
        <v>44</v>
      </c>
      <c r="F967" s="27" t="s">
        <v>23</v>
      </c>
      <c r="G967" s="27"/>
      <c r="H967" s="27" t="s">
        <v>24</v>
      </c>
      <c r="I967" s="28">
        <v>743078600</v>
      </c>
      <c r="J967" s="28">
        <v>0</v>
      </c>
      <c r="K967" s="28">
        <v>743078600</v>
      </c>
      <c r="L967" s="29">
        <v>1.17</v>
      </c>
      <c r="M967" s="29">
        <f>IFERROR(_xlfn.XLOOKUP($B967,'Ownership Metrics'!$A:$A,'Ownership Metrics'!$B:$B),"")</f>
        <v>29.48</v>
      </c>
      <c r="N967" s="28">
        <f>IFERROR(_xlfn.XLOOKUP($B967,'Ownership Metrics'!$A:$A,'Ownership Metrics'!$C:$C),"")</f>
        <v>620</v>
      </c>
      <c r="O967" s="29">
        <f>IFERROR(_xlfn.XLOOKUP($B967,'Ownership Metrics'!$A:$A,'Ownership Metrics'!$D:$D),"")</f>
        <v>19.39</v>
      </c>
      <c r="P967" s="29">
        <f>IFERROR(_xlfn.XLOOKUP($B967,'Ownership Metrics'!$A:$A,'Ownership Metrics'!$E:$E),"")</f>
        <v>36.369999999999997</v>
      </c>
      <c r="Q967" s="30">
        <f>IFERROR(_xlfn.XLOOKUP($B967,'Ownership Metrics'!$A:$A,'Ownership Metrics'!$F:$F),"")</f>
        <v>18</v>
      </c>
      <c r="R967" s="30">
        <f>IFERROR(_xlfn.XLOOKUP($B967,'Ownership Metrics'!$A:$A,'Ownership Metrics'!$G:$G),"")</f>
        <v>18</v>
      </c>
      <c r="S967" s="27" t="str">
        <f>IFERROR(_xlfn.XLOOKUP($B967,'Ownership Metrics'!$A:$A,'Ownership Metrics'!$H:$H),"")</f>
        <v>Tersebar</v>
      </c>
      <c r="T967" s="27" t="str">
        <f>IFERROR(_xlfn.XLOOKUP($B967,'Ownership Metrics'!$A:$A,'Ownership Metrics'!$I:$I),"")</f>
        <v>Rendah</v>
      </c>
      <c r="U967" s="27">
        <f>IF(COUNTIFS($B$2:$B967,$B967,$D$2:$D967,$D967)=1,1,0)</f>
        <v>1</v>
      </c>
      <c r="V967" s="27">
        <f t="shared" si="46"/>
        <v>1.17</v>
      </c>
      <c r="W967" s="27">
        <f t="shared" si="47"/>
        <v>15</v>
      </c>
      <c r="X967" s="27">
        <f t="shared" si="45"/>
        <v>1.1699999032999999</v>
      </c>
    </row>
    <row r="968" spans="1:24" x14ac:dyDescent="0.25">
      <c r="A968" s="26">
        <v>46265</v>
      </c>
      <c r="B968" s="27" t="s">
        <v>10277</v>
      </c>
      <c r="C968" s="27" t="s">
        <v>1180</v>
      </c>
      <c r="D968" s="27" t="s">
        <v>208</v>
      </c>
      <c r="E968" s="27" t="s">
        <v>44</v>
      </c>
      <c r="F968" s="27" t="s">
        <v>23</v>
      </c>
      <c r="G968" s="27"/>
      <c r="H968" s="27" t="s">
        <v>24</v>
      </c>
      <c r="I968" s="28">
        <v>1681578492</v>
      </c>
      <c r="J968" s="28">
        <v>0</v>
      </c>
      <c r="K968" s="28">
        <v>1681578492</v>
      </c>
      <c r="L968" s="29">
        <v>2.64</v>
      </c>
      <c r="M968" s="29">
        <f>IFERROR(_xlfn.XLOOKUP($B968,'Ownership Metrics'!$A:$A,'Ownership Metrics'!$B:$B),"")</f>
        <v>29.48</v>
      </c>
      <c r="N968" s="28">
        <f>IFERROR(_xlfn.XLOOKUP($B968,'Ownership Metrics'!$A:$A,'Ownership Metrics'!$C:$C),"")</f>
        <v>620</v>
      </c>
      <c r="O968" s="29">
        <f>IFERROR(_xlfn.XLOOKUP($B968,'Ownership Metrics'!$A:$A,'Ownership Metrics'!$D:$D),"")</f>
        <v>19.39</v>
      </c>
      <c r="P968" s="29">
        <f>IFERROR(_xlfn.XLOOKUP($B968,'Ownership Metrics'!$A:$A,'Ownership Metrics'!$E:$E),"")</f>
        <v>36.369999999999997</v>
      </c>
      <c r="Q968" s="30">
        <f>IFERROR(_xlfn.XLOOKUP($B968,'Ownership Metrics'!$A:$A,'Ownership Metrics'!$F:$F),"")</f>
        <v>18</v>
      </c>
      <c r="R968" s="30">
        <f>IFERROR(_xlfn.XLOOKUP($B968,'Ownership Metrics'!$A:$A,'Ownership Metrics'!$G:$G),"")</f>
        <v>18</v>
      </c>
      <c r="S968" s="27" t="str">
        <f>IFERROR(_xlfn.XLOOKUP($B968,'Ownership Metrics'!$A:$A,'Ownership Metrics'!$H:$H),"")</f>
        <v>Tersebar</v>
      </c>
      <c r="T968" s="27" t="str">
        <f>IFERROR(_xlfn.XLOOKUP($B968,'Ownership Metrics'!$A:$A,'Ownership Metrics'!$I:$I),"")</f>
        <v>Rendah</v>
      </c>
      <c r="U968" s="27">
        <f>IF(COUNTIFS($B$2:$B968,$B968,$D$2:$D968,$D968)=1,1,0)</f>
        <v>1</v>
      </c>
      <c r="V968" s="27">
        <f t="shared" si="46"/>
        <v>2.64</v>
      </c>
      <c r="W968" s="27">
        <f t="shared" si="47"/>
        <v>10</v>
      </c>
      <c r="X968" s="27">
        <f t="shared" si="45"/>
        <v>2.6399999032000001</v>
      </c>
    </row>
    <row r="969" spans="1:24" x14ac:dyDescent="0.25">
      <c r="A969" s="26">
        <v>46265</v>
      </c>
      <c r="B969" s="27" t="s">
        <v>10277</v>
      </c>
      <c r="C969" s="27" t="s">
        <v>1180</v>
      </c>
      <c r="D969" s="27" t="s">
        <v>1193</v>
      </c>
      <c r="E969" s="27" t="s">
        <v>51</v>
      </c>
      <c r="F969" s="27" t="s">
        <v>32</v>
      </c>
      <c r="G969" s="27"/>
      <c r="H969" s="27" t="s">
        <v>33</v>
      </c>
      <c r="I969" s="28">
        <v>666666600</v>
      </c>
      <c r="J969" s="28">
        <v>0</v>
      </c>
      <c r="K969" s="28">
        <v>666666600</v>
      </c>
      <c r="L969" s="29">
        <v>1.05</v>
      </c>
      <c r="M969" s="29">
        <f>IFERROR(_xlfn.XLOOKUP($B969,'Ownership Metrics'!$A:$A,'Ownership Metrics'!$B:$B),"")</f>
        <v>29.48</v>
      </c>
      <c r="N969" s="28">
        <f>IFERROR(_xlfn.XLOOKUP($B969,'Ownership Metrics'!$A:$A,'Ownership Metrics'!$C:$C),"")</f>
        <v>620</v>
      </c>
      <c r="O969" s="29">
        <f>IFERROR(_xlfn.XLOOKUP($B969,'Ownership Metrics'!$A:$A,'Ownership Metrics'!$D:$D),"")</f>
        <v>19.39</v>
      </c>
      <c r="P969" s="29">
        <f>IFERROR(_xlfn.XLOOKUP($B969,'Ownership Metrics'!$A:$A,'Ownership Metrics'!$E:$E),"")</f>
        <v>36.369999999999997</v>
      </c>
      <c r="Q969" s="30">
        <f>IFERROR(_xlfn.XLOOKUP($B969,'Ownership Metrics'!$A:$A,'Ownership Metrics'!$F:$F),"")</f>
        <v>18</v>
      </c>
      <c r="R969" s="30">
        <f>IFERROR(_xlfn.XLOOKUP($B969,'Ownership Metrics'!$A:$A,'Ownership Metrics'!$G:$G),"")</f>
        <v>18</v>
      </c>
      <c r="S969" s="27" t="str">
        <f>IFERROR(_xlfn.XLOOKUP($B969,'Ownership Metrics'!$A:$A,'Ownership Metrics'!$H:$H),"")</f>
        <v>Tersebar</v>
      </c>
      <c r="T969" s="27" t="str">
        <f>IFERROR(_xlfn.XLOOKUP($B969,'Ownership Metrics'!$A:$A,'Ownership Metrics'!$I:$I),"")</f>
        <v>Rendah</v>
      </c>
      <c r="U969" s="27">
        <f>IF(COUNTIFS($B$2:$B969,$B969,$D$2:$D969,$D969)=1,1,0)</f>
        <v>1</v>
      </c>
      <c r="V969" s="27">
        <f t="shared" si="46"/>
        <v>1.05</v>
      </c>
      <c r="W969" s="27">
        <f t="shared" si="47"/>
        <v>17</v>
      </c>
      <c r="X969" s="27">
        <f t="shared" si="45"/>
        <v>1.0499999031</v>
      </c>
    </row>
    <row r="970" spans="1:24" x14ac:dyDescent="0.25">
      <c r="A970" s="26">
        <v>46265</v>
      </c>
      <c r="B970" s="27" t="s">
        <v>10277</v>
      </c>
      <c r="C970" s="27" t="s">
        <v>1180</v>
      </c>
      <c r="D970" s="27" t="s">
        <v>519</v>
      </c>
      <c r="E970" s="27" t="s">
        <v>22</v>
      </c>
      <c r="F970" s="27" t="s">
        <v>32</v>
      </c>
      <c r="G970" s="27"/>
      <c r="H970" s="27" t="s">
        <v>64</v>
      </c>
      <c r="I970" s="28">
        <v>2133709000</v>
      </c>
      <c r="J970" s="28">
        <v>0</v>
      </c>
      <c r="K970" s="28">
        <v>2133709000</v>
      </c>
      <c r="L970" s="29">
        <v>3.35</v>
      </c>
      <c r="M970" s="29">
        <f>IFERROR(_xlfn.XLOOKUP($B970,'Ownership Metrics'!$A:$A,'Ownership Metrics'!$B:$B),"")</f>
        <v>29.48</v>
      </c>
      <c r="N970" s="28">
        <f>IFERROR(_xlfn.XLOOKUP($B970,'Ownership Metrics'!$A:$A,'Ownership Metrics'!$C:$C),"")</f>
        <v>620</v>
      </c>
      <c r="O970" s="29">
        <f>IFERROR(_xlfn.XLOOKUP($B970,'Ownership Metrics'!$A:$A,'Ownership Metrics'!$D:$D),"")</f>
        <v>19.39</v>
      </c>
      <c r="P970" s="29">
        <f>IFERROR(_xlfn.XLOOKUP($B970,'Ownership Metrics'!$A:$A,'Ownership Metrics'!$E:$E),"")</f>
        <v>36.369999999999997</v>
      </c>
      <c r="Q970" s="30">
        <f>IFERROR(_xlfn.XLOOKUP($B970,'Ownership Metrics'!$A:$A,'Ownership Metrics'!$F:$F),"")</f>
        <v>18</v>
      </c>
      <c r="R970" s="30">
        <f>IFERROR(_xlfn.XLOOKUP($B970,'Ownership Metrics'!$A:$A,'Ownership Metrics'!$G:$G),"")</f>
        <v>18</v>
      </c>
      <c r="S970" s="27" t="str">
        <f>IFERROR(_xlfn.XLOOKUP($B970,'Ownership Metrics'!$A:$A,'Ownership Metrics'!$H:$H),"")</f>
        <v>Tersebar</v>
      </c>
      <c r="T970" s="27" t="str">
        <f>IFERROR(_xlfn.XLOOKUP($B970,'Ownership Metrics'!$A:$A,'Ownership Metrics'!$I:$I),"")</f>
        <v>Rendah</v>
      </c>
      <c r="U970" s="27">
        <f>IF(COUNTIFS($B$2:$B970,$B970,$D$2:$D970,$D970)=1,1,0)</f>
        <v>1</v>
      </c>
      <c r="V970" s="27">
        <f t="shared" si="46"/>
        <v>3.35</v>
      </c>
      <c r="W970" s="27">
        <f t="shared" si="47"/>
        <v>8</v>
      </c>
      <c r="X970" s="27">
        <f t="shared" si="45"/>
        <v>3.3499999030000001</v>
      </c>
    </row>
    <row r="971" spans="1:24" x14ac:dyDescent="0.25">
      <c r="A971" s="26">
        <v>46265</v>
      </c>
      <c r="B971" s="27" t="s">
        <v>10277</v>
      </c>
      <c r="C971" s="27" t="s">
        <v>1180</v>
      </c>
      <c r="D971" s="27" t="s">
        <v>1194</v>
      </c>
      <c r="E971" s="27" t="s">
        <v>67</v>
      </c>
      <c r="F971" s="27" t="s">
        <v>23</v>
      </c>
      <c r="G971" s="27"/>
      <c r="H971" s="27" t="s">
        <v>24</v>
      </c>
      <c r="I971" s="28">
        <v>2600000000</v>
      </c>
      <c r="J971" s="28">
        <v>0</v>
      </c>
      <c r="K971" s="28">
        <v>2600000000</v>
      </c>
      <c r="L971" s="29">
        <v>4.08</v>
      </c>
      <c r="M971" s="29">
        <f>IFERROR(_xlfn.XLOOKUP($B971,'Ownership Metrics'!$A:$A,'Ownership Metrics'!$B:$B),"")</f>
        <v>29.48</v>
      </c>
      <c r="N971" s="28">
        <f>IFERROR(_xlfn.XLOOKUP($B971,'Ownership Metrics'!$A:$A,'Ownership Metrics'!$C:$C),"")</f>
        <v>620</v>
      </c>
      <c r="O971" s="29">
        <f>IFERROR(_xlfn.XLOOKUP($B971,'Ownership Metrics'!$A:$A,'Ownership Metrics'!$D:$D),"")</f>
        <v>19.39</v>
      </c>
      <c r="P971" s="29">
        <f>IFERROR(_xlfn.XLOOKUP($B971,'Ownership Metrics'!$A:$A,'Ownership Metrics'!$E:$E),"")</f>
        <v>36.369999999999997</v>
      </c>
      <c r="Q971" s="30">
        <f>IFERROR(_xlfn.XLOOKUP($B971,'Ownership Metrics'!$A:$A,'Ownership Metrics'!$F:$F),"")</f>
        <v>18</v>
      </c>
      <c r="R971" s="30">
        <f>IFERROR(_xlfn.XLOOKUP($B971,'Ownership Metrics'!$A:$A,'Ownership Metrics'!$G:$G),"")</f>
        <v>18</v>
      </c>
      <c r="S971" s="27" t="str">
        <f>IFERROR(_xlfn.XLOOKUP($B971,'Ownership Metrics'!$A:$A,'Ownership Metrics'!$H:$H),"")</f>
        <v>Tersebar</v>
      </c>
      <c r="T971" s="27" t="str">
        <f>IFERROR(_xlfn.XLOOKUP($B971,'Ownership Metrics'!$A:$A,'Ownership Metrics'!$I:$I),"")</f>
        <v>Rendah</v>
      </c>
      <c r="U971" s="27">
        <f>IF(COUNTIFS($B$2:$B971,$B971,$D$2:$D971,$D971)=1,1,0)</f>
        <v>1</v>
      </c>
      <c r="V971" s="27">
        <f t="shared" si="46"/>
        <v>4.08</v>
      </c>
      <c r="W971" s="27">
        <f t="shared" si="47"/>
        <v>4</v>
      </c>
      <c r="X971" s="27">
        <f t="shared" si="45"/>
        <v>4.0799999029</v>
      </c>
    </row>
    <row r="972" spans="1:24" x14ac:dyDescent="0.25">
      <c r="A972" s="26">
        <v>46265</v>
      </c>
      <c r="B972" s="27" t="s">
        <v>10277</v>
      </c>
      <c r="C972" s="27" t="s">
        <v>1180</v>
      </c>
      <c r="D972" s="27" t="s">
        <v>1195</v>
      </c>
      <c r="E972" s="27" t="s">
        <v>149</v>
      </c>
      <c r="F972" s="27" t="s">
        <v>32</v>
      </c>
      <c r="G972" s="27"/>
      <c r="H972" s="27" t="s">
        <v>283</v>
      </c>
      <c r="I972" s="28">
        <v>6319000000</v>
      </c>
      <c r="J972" s="28">
        <v>0</v>
      </c>
      <c r="K972" s="28">
        <v>6319000000</v>
      </c>
      <c r="L972" s="29">
        <v>9.92</v>
      </c>
      <c r="M972" s="29">
        <f>IFERROR(_xlfn.XLOOKUP($B972,'Ownership Metrics'!$A:$A,'Ownership Metrics'!$B:$B),"")</f>
        <v>29.48</v>
      </c>
      <c r="N972" s="28">
        <f>IFERROR(_xlfn.XLOOKUP($B972,'Ownership Metrics'!$A:$A,'Ownership Metrics'!$C:$C),"")</f>
        <v>620</v>
      </c>
      <c r="O972" s="29">
        <f>IFERROR(_xlfn.XLOOKUP($B972,'Ownership Metrics'!$A:$A,'Ownership Metrics'!$D:$D),"")</f>
        <v>19.39</v>
      </c>
      <c r="P972" s="29">
        <f>IFERROR(_xlfn.XLOOKUP($B972,'Ownership Metrics'!$A:$A,'Ownership Metrics'!$E:$E),"")</f>
        <v>36.369999999999997</v>
      </c>
      <c r="Q972" s="30">
        <f>IFERROR(_xlfn.XLOOKUP($B972,'Ownership Metrics'!$A:$A,'Ownership Metrics'!$F:$F),"")</f>
        <v>18</v>
      </c>
      <c r="R972" s="30">
        <f>IFERROR(_xlfn.XLOOKUP($B972,'Ownership Metrics'!$A:$A,'Ownership Metrics'!$G:$G),"")</f>
        <v>18</v>
      </c>
      <c r="S972" s="27" t="str">
        <f>IFERROR(_xlfn.XLOOKUP($B972,'Ownership Metrics'!$A:$A,'Ownership Metrics'!$H:$H),"")</f>
        <v>Tersebar</v>
      </c>
      <c r="T972" s="27" t="str">
        <f>IFERROR(_xlfn.XLOOKUP($B972,'Ownership Metrics'!$A:$A,'Ownership Metrics'!$I:$I),"")</f>
        <v>Rendah</v>
      </c>
      <c r="U972" s="27">
        <f>IF(COUNTIFS($B$2:$B972,$B972,$D$2:$D972,$D972)=1,1,0)</f>
        <v>1</v>
      </c>
      <c r="V972" s="27">
        <f t="shared" si="46"/>
        <v>9.92</v>
      </c>
      <c r="W972" s="27">
        <f t="shared" si="47"/>
        <v>2</v>
      </c>
      <c r="X972" s="27">
        <f t="shared" si="45"/>
        <v>9.9199999028000008</v>
      </c>
    </row>
    <row r="973" spans="1:24" x14ac:dyDescent="0.25">
      <c r="A973" s="26">
        <v>46265</v>
      </c>
      <c r="B973" s="27" t="s">
        <v>10278</v>
      </c>
      <c r="C973" s="27" t="s">
        <v>1197</v>
      </c>
      <c r="D973" s="27" t="s">
        <v>541</v>
      </c>
      <c r="E973" s="27" t="s">
        <v>22</v>
      </c>
      <c r="F973" s="27" t="s">
        <v>23</v>
      </c>
      <c r="G973" s="27"/>
      <c r="H973" s="27" t="s">
        <v>24</v>
      </c>
      <c r="I973" s="28">
        <v>573267000</v>
      </c>
      <c r="J973" s="28">
        <v>0</v>
      </c>
      <c r="K973" s="28">
        <v>573267000</v>
      </c>
      <c r="L973" s="29">
        <v>11.4</v>
      </c>
      <c r="M973" s="29">
        <f>IFERROR(_xlfn.XLOOKUP($B973,'Ownership Metrics'!$A:$A,'Ownership Metrics'!$B:$B),"")</f>
        <v>13.54</v>
      </c>
      <c r="N973" s="28">
        <f>IFERROR(_xlfn.XLOOKUP($B973,'Ownership Metrics'!$A:$A,'Ownership Metrics'!$C:$C),"")</f>
        <v>3963</v>
      </c>
      <c r="O973" s="29">
        <f>IFERROR(_xlfn.XLOOKUP($B973,'Ownership Metrics'!$A:$A,'Ownership Metrics'!$D:$D),"")</f>
        <v>61.62</v>
      </c>
      <c r="P973" s="29">
        <f>IFERROR(_xlfn.XLOOKUP($B973,'Ownership Metrics'!$A:$A,'Ownership Metrics'!$E:$E),"")</f>
        <v>77.44</v>
      </c>
      <c r="Q973" s="30">
        <f>IFERROR(_xlfn.XLOOKUP($B973,'Ownership Metrics'!$A:$A,'Ownership Metrics'!$F:$F),"")</f>
        <v>8</v>
      </c>
      <c r="R973" s="30">
        <f>IFERROR(_xlfn.XLOOKUP($B973,'Ownership Metrics'!$A:$A,'Ownership Metrics'!$G:$G),"")</f>
        <v>58</v>
      </c>
      <c r="S973" s="27" t="str">
        <f>IFERROR(_xlfn.XLOOKUP($B973,'Ownership Metrics'!$A:$A,'Ownership Metrics'!$H:$H),"")</f>
        <v>Mayoritas</v>
      </c>
      <c r="T973" s="27" t="str">
        <f>IFERROR(_xlfn.XLOOKUP($B973,'Ownership Metrics'!$A:$A,'Ownership Metrics'!$I:$I),"")</f>
        <v>Tinggi</v>
      </c>
      <c r="U973" s="27">
        <f>IF(COUNTIFS($B$2:$B973,$B973,$D$2:$D973,$D973)=1,1,0)</f>
        <v>1</v>
      </c>
      <c r="V973" s="27">
        <f t="shared" si="46"/>
        <v>11.4</v>
      </c>
      <c r="W973" s="27">
        <f t="shared" si="47"/>
        <v>2</v>
      </c>
      <c r="X973" s="27">
        <f t="shared" si="45"/>
        <v>11.399999902700001</v>
      </c>
    </row>
    <row r="974" spans="1:24" x14ac:dyDescent="0.25">
      <c r="A974" s="26">
        <v>46265</v>
      </c>
      <c r="B974" s="27" t="s">
        <v>10278</v>
      </c>
      <c r="C974" s="27" t="s">
        <v>1197</v>
      </c>
      <c r="D974" s="27" t="s">
        <v>1198</v>
      </c>
      <c r="E974" s="27" t="s">
        <v>22</v>
      </c>
      <c r="F974" s="27" t="s">
        <v>23</v>
      </c>
      <c r="G974" s="27"/>
      <c r="H974" s="27" t="s">
        <v>24</v>
      </c>
      <c r="I974" s="28">
        <v>98148400</v>
      </c>
      <c r="J974" s="28">
        <v>0</v>
      </c>
      <c r="K974" s="28">
        <v>98148400</v>
      </c>
      <c r="L974" s="29">
        <v>1.95</v>
      </c>
      <c r="M974" s="29">
        <f>IFERROR(_xlfn.XLOOKUP($B974,'Ownership Metrics'!$A:$A,'Ownership Metrics'!$B:$B),"")</f>
        <v>13.54</v>
      </c>
      <c r="N974" s="28">
        <f>IFERROR(_xlfn.XLOOKUP($B974,'Ownership Metrics'!$A:$A,'Ownership Metrics'!$C:$C),"")</f>
        <v>3963</v>
      </c>
      <c r="O974" s="29">
        <f>IFERROR(_xlfn.XLOOKUP($B974,'Ownership Metrics'!$A:$A,'Ownership Metrics'!$D:$D),"")</f>
        <v>61.62</v>
      </c>
      <c r="P974" s="29">
        <f>IFERROR(_xlfn.XLOOKUP($B974,'Ownership Metrics'!$A:$A,'Ownership Metrics'!$E:$E),"")</f>
        <v>77.44</v>
      </c>
      <c r="Q974" s="30">
        <f>IFERROR(_xlfn.XLOOKUP($B974,'Ownership Metrics'!$A:$A,'Ownership Metrics'!$F:$F),"")</f>
        <v>8</v>
      </c>
      <c r="R974" s="30">
        <f>IFERROR(_xlfn.XLOOKUP($B974,'Ownership Metrics'!$A:$A,'Ownership Metrics'!$G:$G),"")</f>
        <v>58</v>
      </c>
      <c r="S974" s="27" t="str">
        <f>IFERROR(_xlfn.XLOOKUP($B974,'Ownership Metrics'!$A:$A,'Ownership Metrics'!$H:$H),"")</f>
        <v>Mayoritas</v>
      </c>
      <c r="T974" s="27" t="str">
        <f>IFERROR(_xlfn.XLOOKUP($B974,'Ownership Metrics'!$A:$A,'Ownership Metrics'!$I:$I),"")</f>
        <v>Tinggi</v>
      </c>
      <c r="U974" s="27">
        <f>IF(COUNTIFS($B$2:$B974,$B974,$D$2:$D974,$D974)=1,1,0)</f>
        <v>1</v>
      </c>
      <c r="V974" s="27">
        <f t="shared" si="46"/>
        <v>1.95</v>
      </c>
      <c r="W974" s="27">
        <f t="shared" si="47"/>
        <v>5</v>
      </c>
      <c r="X974" s="27">
        <f t="shared" si="45"/>
        <v>1.9499999025999999</v>
      </c>
    </row>
    <row r="975" spans="1:24" x14ac:dyDescent="0.25">
      <c r="A975" s="26">
        <v>46265</v>
      </c>
      <c r="B975" s="27" t="s">
        <v>10278</v>
      </c>
      <c r="C975" s="27" t="s">
        <v>1197</v>
      </c>
      <c r="D975" s="27" t="s">
        <v>1199</v>
      </c>
      <c r="E975" s="27" t="s">
        <v>83</v>
      </c>
      <c r="F975" s="27" t="s">
        <v>23</v>
      </c>
      <c r="G975" s="27"/>
      <c r="H975" s="27" t="s">
        <v>24</v>
      </c>
      <c r="I975" s="28">
        <v>83403000</v>
      </c>
      <c r="J975" s="28">
        <v>0</v>
      </c>
      <c r="K975" s="28">
        <v>83403000</v>
      </c>
      <c r="L975" s="29">
        <v>1.66</v>
      </c>
      <c r="M975" s="29">
        <f>IFERROR(_xlfn.XLOOKUP($B975,'Ownership Metrics'!$A:$A,'Ownership Metrics'!$B:$B),"")</f>
        <v>13.54</v>
      </c>
      <c r="N975" s="28">
        <f>IFERROR(_xlfn.XLOOKUP($B975,'Ownership Metrics'!$A:$A,'Ownership Metrics'!$C:$C),"")</f>
        <v>3963</v>
      </c>
      <c r="O975" s="29">
        <f>IFERROR(_xlfn.XLOOKUP($B975,'Ownership Metrics'!$A:$A,'Ownership Metrics'!$D:$D),"")</f>
        <v>61.62</v>
      </c>
      <c r="P975" s="29">
        <f>IFERROR(_xlfn.XLOOKUP($B975,'Ownership Metrics'!$A:$A,'Ownership Metrics'!$E:$E),"")</f>
        <v>77.44</v>
      </c>
      <c r="Q975" s="30">
        <f>IFERROR(_xlfn.XLOOKUP($B975,'Ownership Metrics'!$A:$A,'Ownership Metrics'!$F:$F),"")</f>
        <v>8</v>
      </c>
      <c r="R975" s="30">
        <f>IFERROR(_xlfn.XLOOKUP($B975,'Ownership Metrics'!$A:$A,'Ownership Metrics'!$G:$G),"")</f>
        <v>58</v>
      </c>
      <c r="S975" s="27" t="str">
        <f>IFERROR(_xlfn.XLOOKUP($B975,'Ownership Metrics'!$A:$A,'Ownership Metrics'!$H:$H),"")</f>
        <v>Mayoritas</v>
      </c>
      <c r="T975" s="27" t="str">
        <f>IFERROR(_xlfn.XLOOKUP($B975,'Ownership Metrics'!$A:$A,'Ownership Metrics'!$I:$I),"")</f>
        <v>Tinggi</v>
      </c>
      <c r="U975" s="27">
        <f>IF(COUNTIFS($B$2:$B975,$B975,$D$2:$D975,$D975)=1,1,0)</f>
        <v>1</v>
      </c>
      <c r="V975" s="27">
        <f t="shared" si="46"/>
        <v>1.66</v>
      </c>
      <c r="W975" s="27">
        <f t="shared" si="47"/>
        <v>7</v>
      </c>
      <c r="X975" s="27">
        <f t="shared" si="45"/>
        <v>1.6599999024999998</v>
      </c>
    </row>
    <row r="976" spans="1:24" x14ac:dyDescent="0.25">
      <c r="A976" s="26">
        <v>46265</v>
      </c>
      <c r="B976" s="27" t="s">
        <v>10278</v>
      </c>
      <c r="C976" s="27" t="s">
        <v>1197</v>
      </c>
      <c r="D976" s="27" t="s">
        <v>1200</v>
      </c>
      <c r="E976" s="27" t="s">
        <v>22</v>
      </c>
      <c r="F976" s="27" t="s">
        <v>23</v>
      </c>
      <c r="G976" s="27"/>
      <c r="H976" s="27" t="s">
        <v>24</v>
      </c>
      <c r="I976" s="28">
        <v>89800000</v>
      </c>
      <c r="J976" s="28">
        <v>0</v>
      </c>
      <c r="K976" s="28">
        <v>89800000</v>
      </c>
      <c r="L976" s="29">
        <v>1.79</v>
      </c>
      <c r="M976" s="29">
        <f>IFERROR(_xlfn.XLOOKUP($B976,'Ownership Metrics'!$A:$A,'Ownership Metrics'!$B:$B),"")</f>
        <v>13.54</v>
      </c>
      <c r="N976" s="28">
        <f>IFERROR(_xlfn.XLOOKUP($B976,'Ownership Metrics'!$A:$A,'Ownership Metrics'!$C:$C),"")</f>
        <v>3963</v>
      </c>
      <c r="O976" s="29">
        <f>IFERROR(_xlfn.XLOOKUP($B976,'Ownership Metrics'!$A:$A,'Ownership Metrics'!$D:$D),"")</f>
        <v>61.62</v>
      </c>
      <c r="P976" s="29">
        <f>IFERROR(_xlfn.XLOOKUP($B976,'Ownership Metrics'!$A:$A,'Ownership Metrics'!$E:$E),"")</f>
        <v>77.44</v>
      </c>
      <c r="Q976" s="30">
        <f>IFERROR(_xlfn.XLOOKUP($B976,'Ownership Metrics'!$A:$A,'Ownership Metrics'!$F:$F),"")</f>
        <v>8</v>
      </c>
      <c r="R976" s="30">
        <f>IFERROR(_xlfn.XLOOKUP($B976,'Ownership Metrics'!$A:$A,'Ownership Metrics'!$G:$G),"")</f>
        <v>58</v>
      </c>
      <c r="S976" s="27" t="str">
        <f>IFERROR(_xlfn.XLOOKUP($B976,'Ownership Metrics'!$A:$A,'Ownership Metrics'!$H:$H),"")</f>
        <v>Mayoritas</v>
      </c>
      <c r="T976" s="27" t="str">
        <f>IFERROR(_xlfn.XLOOKUP($B976,'Ownership Metrics'!$A:$A,'Ownership Metrics'!$I:$I),"")</f>
        <v>Tinggi</v>
      </c>
      <c r="U976" s="27">
        <f>IF(COUNTIFS($B$2:$B976,$B976,$D$2:$D976,$D976)=1,1,0)</f>
        <v>1</v>
      </c>
      <c r="V976" s="27">
        <f t="shared" si="46"/>
        <v>1.79</v>
      </c>
      <c r="W976" s="27">
        <f t="shared" si="47"/>
        <v>6</v>
      </c>
      <c r="X976" s="27">
        <f t="shared" si="45"/>
        <v>1.7899999024</v>
      </c>
    </row>
    <row r="977" spans="1:24" x14ac:dyDescent="0.25">
      <c r="A977" s="26">
        <v>46265</v>
      </c>
      <c r="B977" s="27" t="s">
        <v>10278</v>
      </c>
      <c r="C977" s="27" t="s">
        <v>1197</v>
      </c>
      <c r="D977" s="27" t="s">
        <v>1201</v>
      </c>
      <c r="E977" s="27" t="s">
        <v>22</v>
      </c>
      <c r="F977" s="27" t="s">
        <v>32</v>
      </c>
      <c r="G977" s="27"/>
      <c r="H977" s="27" t="s">
        <v>64</v>
      </c>
      <c r="I977" s="28">
        <v>3098530195</v>
      </c>
      <c r="J977" s="28">
        <v>0</v>
      </c>
      <c r="K977" s="28">
        <v>3098530195</v>
      </c>
      <c r="L977" s="29">
        <v>61.62</v>
      </c>
      <c r="M977" s="29">
        <f>IFERROR(_xlfn.XLOOKUP($B977,'Ownership Metrics'!$A:$A,'Ownership Metrics'!$B:$B),"")</f>
        <v>13.54</v>
      </c>
      <c r="N977" s="28">
        <f>IFERROR(_xlfn.XLOOKUP($B977,'Ownership Metrics'!$A:$A,'Ownership Metrics'!$C:$C),"")</f>
        <v>3963</v>
      </c>
      <c r="O977" s="29">
        <f>IFERROR(_xlfn.XLOOKUP($B977,'Ownership Metrics'!$A:$A,'Ownership Metrics'!$D:$D),"")</f>
        <v>61.62</v>
      </c>
      <c r="P977" s="29">
        <f>IFERROR(_xlfn.XLOOKUP($B977,'Ownership Metrics'!$A:$A,'Ownership Metrics'!$E:$E),"")</f>
        <v>77.44</v>
      </c>
      <c r="Q977" s="30">
        <f>IFERROR(_xlfn.XLOOKUP($B977,'Ownership Metrics'!$A:$A,'Ownership Metrics'!$F:$F),"")</f>
        <v>8</v>
      </c>
      <c r="R977" s="30">
        <f>IFERROR(_xlfn.XLOOKUP($B977,'Ownership Metrics'!$A:$A,'Ownership Metrics'!$G:$G),"")</f>
        <v>58</v>
      </c>
      <c r="S977" s="27" t="str">
        <f>IFERROR(_xlfn.XLOOKUP($B977,'Ownership Metrics'!$A:$A,'Ownership Metrics'!$H:$H),"")</f>
        <v>Mayoritas</v>
      </c>
      <c r="T977" s="27" t="str">
        <f>IFERROR(_xlfn.XLOOKUP($B977,'Ownership Metrics'!$A:$A,'Ownership Metrics'!$I:$I),"")</f>
        <v>Tinggi</v>
      </c>
      <c r="U977" s="27">
        <f>IF(COUNTIFS($B$2:$B977,$B977,$D$2:$D977,$D977)=1,1,0)</f>
        <v>1</v>
      </c>
      <c r="V977" s="27">
        <f t="shared" si="46"/>
        <v>61.62</v>
      </c>
      <c r="W977" s="27">
        <f t="shared" si="47"/>
        <v>1</v>
      </c>
      <c r="X977" s="27">
        <f t="shared" si="45"/>
        <v>61.619999902299995</v>
      </c>
    </row>
    <row r="978" spans="1:24" x14ac:dyDescent="0.25">
      <c r="A978" s="26">
        <v>46265</v>
      </c>
      <c r="B978" s="27" t="s">
        <v>10278</v>
      </c>
      <c r="C978" s="27" t="s">
        <v>1197</v>
      </c>
      <c r="D978" s="27" t="s">
        <v>1202</v>
      </c>
      <c r="E978" s="27" t="s">
        <v>35</v>
      </c>
      <c r="F978" s="27" t="s">
        <v>23</v>
      </c>
      <c r="G978" s="27" t="s">
        <v>36</v>
      </c>
      <c r="H978" s="27" t="s">
        <v>24</v>
      </c>
      <c r="I978" s="28">
        <v>222383030</v>
      </c>
      <c r="J978" s="28">
        <v>0</v>
      </c>
      <c r="K978" s="28">
        <v>222383030</v>
      </c>
      <c r="L978" s="29">
        <v>4.42</v>
      </c>
      <c r="M978" s="29">
        <f>IFERROR(_xlfn.XLOOKUP($B978,'Ownership Metrics'!$A:$A,'Ownership Metrics'!$B:$B),"")</f>
        <v>13.54</v>
      </c>
      <c r="N978" s="28">
        <f>IFERROR(_xlfn.XLOOKUP($B978,'Ownership Metrics'!$A:$A,'Ownership Metrics'!$C:$C),"")</f>
        <v>3963</v>
      </c>
      <c r="O978" s="29">
        <f>IFERROR(_xlfn.XLOOKUP($B978,'Ownership Metrics'!$A:$A,'Ownership Metrics'!$D:$D),"")</f>
        <v>61.62</v>
      </c>
      <c r="P978" s="29">
        <f>IFERROR(_xlfn.XLOOKUP($B978,'Ownership Metrics'!$A:$A,'Ownership Metrics'!$E:$E),"")</f>
        <v>77.44</v>
      </c>
      <c r="Q978" s="30">
        <f>IFERROR(_xlfn.XLOOKUP($B978,'Ownership Metrics'!$A:$A,'Ownership Metrics'!$F:$F),"")</f>
        <v>8</v>
      </c>
      <c r="R978" s="30">
        <f>IFERROR(_xlfn.XLOOKUP($B978,'Ownership Metrics'!$A:$A,'Ownership Metrics'!$G:$G),"")</f>
        <v>58</v>
      </c>
      <c r="S978" s="27" t="str">
        <f>IFERROR(_xlfn.XLOOKUP($B978,'Ownership Metrics'!$A:$A,'Ownership Metrics'!$H:$H),"")</f>
        <v>Mayoritas</v>
      </c>
      <c r="T978" s="27" t="str">
        <f>IFERROR(_xlfn.XLOOKUP($B978,'Ownership Metrics'!$A:$A,'Ownership Metrics'!$I:$I),"")</f>
        <v>Tinggi</v>
      </c>
      <c r="U978" s="27">
        <f>IF(COUNTIFS($B$2:$B978,$B978,$D$2:$D978,$D978)=1,1,0)</f>
        <v>1</v>
      </c>
      <c r="V978" s="27">
        <f t="shared" si="46"/>
        <v>4.42</v>
      </c>
      <c r="W978" s="27">
        <f t="shared" si="47"/>
        <v>3</v>
      </c>
      <c r="X978" s="27">
        <f t="shared" si="45"/>
        <v>4.4199999021999998</v>
      </c>
    </row>
    <row r="979" spans="1:24" x14ac:dyDescent="0.25">
      <c r="A979" s="26">
        <v>46265</v>
      </c>
      <c r="B979" s="27" t="s">
        <v>10278</v>
      </c>
      <c r="C979" s="27" t="s">
        <v>1197</v>
      </c>
      <c r="D979" s="27" t="s">
        <v>1203</v>
      </c>
      <c r="E979" s="27" t="s">
        <v>35</v>
      </c>
      <c r="F979" s="27" t="s">
        <v>23</v>
      </c>
      <c r="G979" s="27" t="s">
        <v>36</v>
      </c>
      <c r="H979" s="27" t="s">
        <v>24</v>
      </c>
      <c r="I979" s="28">
        <v>69915300</v>
      </c>
      <c r="J979" s="28">
        <v>0</v>
      </c>
      <c r="K979" s="28">
        <v>69915300</v>
      </c>
      <c r="L979" s="29">
        <v>1.39</v>
      </c>
      <c r="M979" s="29">
        <f>IFERROR(_xlfn.XLOOKUP($B979,'Ownership Metrics'!$A:$A,'Ownership Metrics'!$B:$B),"")</f>
        <v>13.54</v>
      </c>
      <c r="N979" s="28">
        <f>IFERROR(_xlfn.XLOOKUP($B979,'Ownership Metrics'!$A:$A,'Ownership Metrics'!$C:$C),"")</f>
        <v>3963</v>
      </c>
      <c r="O979" s="29">
        <f>IFERROR(_xlfn.XLOOKUP($B979,'Ownership Metrics'!$A:$A,'Ownership Metrics'!$D:$D),"")</f>
        <v>61.62</v>
      </c>
      <c r="P979" s="29">
        <f>IFERROR(_xlfn.XLOOKUP($B979,'Ownership Metrics'!$A:$A,'Ownership Metrics'!$E:$E),"")</f>
        <v>77.44</v>
      </c>
      <c r="Q979" s="30">
        <f>IFERROR(_xlfn.XLOOKUP($B979,'Ownership Metrics'!$A:$A,'Ownership Metrics'!$F:$F),"")</f>
        <v>8</v>
      </c>
      <c r="R979" s="30">
        <f>IFERROR(_xlfn.XLOOKUP($B979,'Ownership Metrics'!$A:$A,'Ownership Metrics'!$G:$G),"")</f>
        <v>58</v>
      </c>
      <c r="S979" s="27" t="str">
        <f>IFERROR(_xlfn.XLOOKUP($B979,'Ownership Metrics'!$A:$A,'Ownership Metrics'!$H:$H),"")</f>
        <v>Mayoritas</v>
      </c>
      <c r="T979" s="27" t="str">
        <f>IFERROR(_xlfn.XLOOKUP($B979,'Ownership Metrics'!$A:$A,'Ownership Metrics'!$I:$I),"")</f>
        <v>Tinggi</v>
      </c>
      <c r="U979" s="27">
        <f>IF(COUNTIFS($B$2:$B979,$B979,$D$2:$D979,$D979)=1,1,0)</f>
        <v>1</v>
      </c>
      <c r="V979" s="27">
        <f t="shared" si="46"/>
        <v>1.39</v>
      </c>
      <c r="W979" s="27">
        <f t="shared" si="47"/>
        <v>8</v>
      </c>
      <c r="X979" s="27">
        <f t="shared" si="45"/>
        <v>1.3899999020999998</v>
      </c>
    </row>
    <row r="980" spans="1:24" x14ac:dyDescent="0.25">
      <c r="A980" s="26">
        <v>46265</v>
      </c>
      <c r="B980" s="27" t="s">
        <v>10278</v>
      </c>
      <c r="C980" s="27" t="s">
        <v>1197</v>
      </c>
      <c r="D980" s="27" t="s">
        <v>1204</v>
      </c>
      <c r="E980" s="27" t="s">
        <v>35</v>
      </c>
      <c r="F980" s="27" t="s">
        <v>32</v>
      </c>
      <c r="G980" s="27" t="s">
        <v>1205</v>
      </c>
      <c r="H980" s="27" t="s">
        <v>64</v>
      </c>
      <c r="I980" s="28">
        <v>112042000</v>
      </c>
      <c r="J980" s="28">
        <v>0</v>
      </c>
      <c r="K980" s="28">
        <v>112042000</v>
      </c>
      <c r="L980" s="29">
        <v>2.23</v>
      </c>
      <c r="M980" s="29">
        <f>IFERROR(_xlfn.XLOOKUP($B980,'Ownership Metrics'!$A:$A,'Ownership Metrics'!$B:$B),"")</f>
        <v>13.54</v>
      </c>
      <c r="N980" s="28">
        <f>IFERROR(_xlfn.XLOOKUP($B980,'Ownership Metrics'!$A:$A,'Ownership Metrics'!$C:$C),"")</f>
        <v>3963</v>
      </c>
      <c r="O980" s="29">
        <f>IFERROR(_xlfn.XLOOKUP($B980,'Ownership Metrics'!$A:$A,'Ownership Metrics'!$D:$D),"")</f>
        <v>61.62</v>
      </c>
      <c r="P980" s="29">
        <f>IFERROR(_xlfn.XLOOKUP($B980,'Ownership Metrics'!$A:$A,'Ownership Metrics'!$E:$E),"")</f>
        <v>77.44</v>
      </c>
      <c r="Q980" s="30">
        <f>IFERROR(_xlfn.XLOOKUP($B980,'Ownership Metrics'!$A:$A,'Ownership Metrics'!$F:$F),"")</f>
        <v>8</v>
      </c>
      <c r="R980" s="30">
        <f>IFERROR(_xlfn.XLOOKUP($B980,'Ownership Metrics'!$A:$A,'Ownership Metrics'!$G:$G),"")</f>
        <v>58</v>
      </c>
      <c r="S980" s="27" t="str">
        <f>IFERROR(_xlfn.XLOOKUP($B980,'Ownership Metrics'!$A:$A,'Ownership Metrics'!$H:$H),"")</f>
        <v>Mayoritas</v>
      </c>
      <c r="T980" s="27" t="str">
        <f>IFERROR(_xlfn.XLOOKUP($B980,'Ownership Metrics'!$A:$A,'Ownership Metrics'!$I:$I),"")</f>
        <v>Tinggi</v>
      </c>
      <c r="U980" s="27">
        <f>IF(COUNTIFS($B$2:$B980,$B980,$D$2:$D980,$D980)=1,1,0)</f>
        <v>1</v>
      </c>
      <c r="V980" s="27">
        <f t="shared" si="46"/>
        <v>2.23</v>
      </c>
      <c r="W980" s="27">
        <f t="shared" si="47"/>
        <v>4</v>
      </c>
      <c r="X980" s="27">
        <f t="shared" si="45"/>
        <v>2.2299999019999999</v>
      </c>
    </row>
    <row r="981" spans="1:24" x14ac:dyDescent="0.25">
      <c r="A981" s="26">
        <v>46265</v>
      </c>
      <c r="B981" s="27" t="s">
        <v>10279</v>
      </c>
      <c r="C981" s="27" t="s">
        <v>1207</v>
      </c>
      <c r="D981" s="27" t="s">
        <v>1208</v>
      </c>
      <c r="E981" s="27" t="s">
        <v>22</v>
      </c>
      <c r="F981" s="27" t="s">
        <v>23</v>
      </c>
      <c r="G981" s="27"/>
      <c r="H981" s="27" t="s">
        <v>24</v>
      </c>
      <c r="I981" s="28">
        <v>108207016</v>
      </c>
      <c r="J981" s="28">
        <v>0</v>
      </c>
      <c r="K981" s="28">
        <v>108207016</v>
      </c>
      <c r="L981" s="29">
        <v>4.32</v>
      </c>
      <c r="M981" s="29">
        <f>IFERROR(_xlfn.XLOOKUP($B981,'Ownership Metrics'!$A:$A,'Ownership Metrics'!$B:$B),"")</f>
        <v>16.25</v>
      </c>
      <c r="N981" s="28">
        <f>IFERROR(_xlfn.XLOOKUP($B981,'Ownership Metrics'!$A:$A,'Ownership Metrics'!$C:$C),"")</f>
        <v>803</v>
      </c>
      <c r="O981" s="29">
        <f>IFERROR(_xlfn.XLOOKUP($B981,'Ownership Metrics'!$A:$A,'Ownership Metrics'!$D:$D),"")</f>
        <v>18.97</v>
      </c>
      <c r="P981" s="29">
        <f>IFERROR(_xlfn.XLOOKUP($B981,'Ownership Metrics'!$A:$A,'Ownership Metrics'!$E:$E),"")</f>
        <v>39.43</v>
      </c>
      <c r="Q981" s="30">
        <f>IFERROR(_xlfn.XLOOKUP($B981,'Ownership Metrics'!$A:$A,'Ownership Metrics'!$F:$F),"")</f>
        <v>16</v>
      </c>
      <c r="R981" s="30">
        <f>IFERROR(_xlfn.XLOOKUP($B981,'Ownership Metrics'!$A:$A,'Ownership Metrics'!$G:$G),"")</f>
        <v>22</v>
      </c>
      <c r="S981" s="27" t="str">
        <f>IFERROR(_xlfn.XLOOKUP($B981,'Ownership Metrics'!$A:$A,'Ownership Metrics'!$H:$H),"")</f>
        <v>Tersebar</v>
      </c>
      <c r="T981" s="27" t="str">
        <f>IFERROR(_xlfn.XLOOKUP($B981,'Ownership Metrics'!$A:$A,'Ownership Metrics'!$I:$I),"")</f>
        <v>Rendah</v>
      </c>
      <c r="U981" s="27">
        <f>IF(COUNTIFS($B$2:$B981,$B981,$D$2:$D981,$D981)=1,1,0)</f>
        <v>1</v>
      </c>
      <c r="V981" s="27">
        <f t="shared" si="46"/>
        <v>4.32</v>
      </c>
      <c r="W981" s="27">
        <f t="shared" si="47"/>
        <v>9</v>
      </c>
      <c r="X981" s="27">
        <f t="shared" si="45"/>
        <v>4.3199999019000002</v>
      </c>
    </row>
    <row r="982" spans="1:24" x14ac:dyDescent="0.25">
      <c r="A982" s="26">
        <v>46265</v>
      </c>
      <c r="B982" s="27" t="s">
        <v>10279</v>
      </c>
      <c r="C982" s="27" t="s">
        <v>1207</v>
      </c>
      <c r="D982" s="27" t="s">
        <v>1209</v>
      </c>
      <c r="E982" s="27" t="s">
        <v>22</v>
      </c>
      <c r="F982" s="27" t="s">
        <v>23</v>
      </c>
      <c r="G982" s="27"/>
      <c r="H982" s="27" t="s">
        <v>24</v>
      </c>
      <c r="I982" s="28">
        <v>22657979</v>
      </c>
      <c r="J982" s="28">
        <v>452000000</v>
      </c>
      <c r="K982" s="28">
        <v>474657979</v>
      </c>
      <c r="L982" s="29">
        <v>18.97</v>
      </c>
      <c r="M982" s="29">
        <f>IFERROR(_xlfn.XLOOKUP($B982,'Ownership Metrics'!$A:$A,'Ownership Metrics'!$B:$B),"")</f>
        <v>16.25</v>
      </c>
      <c r="N982" s="28">
        <f>IFERROR(_xlfn.XLOOKUP($B982,'Ownership Metrics'!$A:$A,'Ownership Metrics'!$C:$C),"")</f>
        <v>803</v>
      </c>
      <c r="O982" s="29">
        <f>IFERROR(_xlfn.XLOOKUP($B982,'Ownership Metrics'!$A:$A,'Ownership Metrics'!$D:$D),"")</f>
        <v>18.97</v>
      </c>
      <c r="P982" s="29">
        <f>IFERROR(_xlfn.XLOOKUP($B982,'Ownership Metrics'!$A:$A,'Ownership Metrics'!$E:$E),"")</f>
        <v>39.43</v>
      </c>
      <c r="Q982" s="30">
        <f>IFERROR(_xlfn.XLOOKUP($B982,'Ownership Metrics'!$A:$A,'Ownership Metrics'!$F:$F),"")</f>
        <v>16</v>
      </c>
      <c r="R982" s="30">
        <f>IFERROR(_xlfn.XLOOKUP($B982,'Ownership Metrics'!$A:$A,'Ownership Metrics'!$G:$G),"")</f>
        <v>22</v>
      </c>
      <c r="S982" s="27" t="str">
        <f>IFERROR(_xlfn.XLOOKUP($B982,'Ownership Metrics'!$A:$A,'Ownership Metrics'!$H:$H),"")</f>
        <v>Tersebar</v>
      </c>
      <c r="T982" s="27" t="str">
        <f>IFERROR(_xlfn.XLOOKUP($B982,'Ownership Metrics'!$A:$A,'Ownership Metrics'!$I:$I),"")</f>
        <v>Rendah</v>
      </c>
      <c r="U982" s="27">
        <f>IF(COUNTIFS($B$2:$B982,$B982,$D$2:$D982,$D982)=1,1,0)</f>
        <v>1</v>
      </c>
      <c r="V982" s="27">
        <f t="shared" si="46"/>
        <v>18.97</v>
      </c>
      <c r="W982" s="27">
        <f t="shared" si="47"/>
        <v>1</v>
      </c>
      <c r="X982" s="27">
        <f t="shared" si="45"/>
        <v>18.969999901799998</v>
      </c>
    </row>
    <row r="983" spans="1:24" x14ac:dyDescent="0.25">
      <c r="A983" s="26">
        <v>46265</v>
      </c>
      <c r="B983" s="27" t="s">
        <v>10279</v>
      </c>
      <c r="C983" s="27" t="s">
        <v>1207</v>
      </c>
      <c r="D983" s="27" t="s">
        <v>1210</v>
      </c>
      <c r="E983" s="27" t="s">
        <v>22</v>
      </c>
      <c r="F983" s="27" t="s">
        <v>23</v>
      </c>
      <c r="G983" s="27"/>
      <c r="H983" s="27" t="s">
        <v>24</v>
      </c>
      <c r="I983" s="28">
        <v>60678617</v>
      </c>
      <c r="J983" s="28">
        <v>0</v>
      </c>
      <c r="K983" s="28">
        <v>60678617</v>
      </c>
      <c r="L983" s="29">
        <v>2.4300000000000002</v>
      </c>
      <c r="M983" s="29">
        <f>IFERROR(_xlfn.XLOOKUP($B983,'Ownership Metrics'!$A:$A,'Ownership Metrics'!$B:$B),"")</f>
        <v>16.25</v>
      </c>
      <c r="N983" s="28">
        <f>IFERROR(_xlfn.XLOOKUP($B983,'Ownership Metrics'!$A:$A,'Ownership Metrics'!$C:$C),"")</f>
        <v>803</v>
      </c>
      <c r="O983" s="29">
        <f>IFERROR(_xlfn.XLOOKUP($B983,'Ownership Metrics'!$A:$A,'Ownership Metrics'!$D:$D),"")</f>
        <v>18.97</v>
      </c>
      <c r="P983" s="29">
        <f>IFERROR(_xlfn.XLOOKUP($B983,'Ownership Metrics'!$A:$A,'Ownership Metrics'!$E:$E),"")</f>
        <v>39.43</v>
      </c>
      <c r="Q983" s="30">
        <f>IFERROR(_xlfn.XLOOKUP($B983,'Ownership Metrics'!$A:$A,'Ownership Metrics'!$F:$F),"")</f>
        <v>16</v>
      </c>
      <c r="R983" s="30">
        <f>IFERROR(_xlfn.XLOOKUP($B983,'Ownership Metrics'!$A:$A,'Ownership Metrics'!$G:$G),"")</f>
        <v>22</v>
      </c>
      <c r="S983" s="27" t="str">
        <f>IFERROR(_xlfn.XLOOKUP($B983,'Ownership Metrics'!$A:$A,'Ownership Metrics'!$H:$H),"")</f>
        <v>Tersebar</v>
      </c>
      <c r="T983" s="27" t="str">
        <f>IFERROR(_xlfn.XLOOKUP($B983,'Ownership Metrics'!$A:$A,'Ownership Metrics'!$I:$I),"")</f>
        <v>Rendah</v>
      </c>
      <c r="U983" s="27">
        <f>IF(COUNTIFS($B$2:$B983,$B983,$D$2:$D983,$D983)=1,1,0)</f>
        <v>1</v>
      </c>
      <c r="V983" s="27">
        <f t="shared" si="46"/>
        <v>2.4300000000000002</v>
      </c>
      <c r="W983" s="27">
        <f t="shared" si="47"/>
        <v>10</v>
      </c>
      <c r="X983" s="27">
        <f t="shared" si="45"/>
        <v>2.4299999017</v>
      </c>
    </row>
    <row r="984" spans="1:24" x14ac:dyDescent="0.25">
      <c r="A984" s="26">
        <v>46265</v>
      </c>
      <c r="B984" s="27" t="s">
        <v>10279</v>
      </c>
      <c r="C984" s="27" t="s">
        <v>1207</v>
      </c>
      <c r="D984" s="27" t="s">
        <v>1211</v>
      </c>
      <c r="E984" s="27" t="s">
        <v>22</v>
      </c>
      <c r="F984" s="27" t="s">
        <v>23</v>
      </c>
      <c r="G984" s="27"/>
      <c r="H984" s="27" t="s">
        <v>24</v>
      </c>
      <c r="I984" s="28">
        <v>51981800</v>
      </c>
      <c r="J984" s="28">
        <v>0</v>
      </c>
      <c r="K984" s="28">
        <v>51981800</v>
      </c>
      <c r="L984" s="29">
        <v>2.08</v>
      </c>
      <c r="M984" s="29">
        <f>IFERROR(_xlfn.XLOOKUP($B984,'Ownership Metrics'!$A:$A,'Ownership Metrics'!$B:$B),"")</f>
        <v>16.25</v>
      </c>
      <c r="N984" s="28">
        <f>IFERROR(_xlfn.XLOOKUP($B984,'Ownership Metrics'!$A:$A,'Ownership Metrics'!$C:$C),"")</f>
        <v>803</v>
      </c>
      <c r="O984" s="29">
        <f>IFERROR(_xlfn.XLOOKUP($B984,'Ownership Metrics'!$A:$A,'Ownership Metrics'!$D:$D),"")</f>
        <v>18.97</v>
      </c>
      <c r="P984" s="29">
        <f>IFERROR(_xlfn.XLOOKUP($B984,'Ownership Metrics'!$A:$A,'Ownership Metrics'!$E:$E),"")</f>
        <v>39.43</v>
      </c>
      <c r="Q984" s="30">
        <f>IFERROR(_xlfn.XLOOKUP($B984,'Ownership Metrics'!$A:$A,'Ownership Metrics'!$F:$F),"")</f>
        <v>16</v>
      </c>
      <c r="R984" s="30">
        <f>IFERROR(_xlfn.XLOOKUP($B984,'Ownership Metrics'!$A:$A,'Ownership Metrics'!$G:$G),"")</f>
        <v>22</v>
      </c>
      <c r="S984" s="27" t="str">
        <f>IFERROR(_xlfn.XLOOKUP($B984,'Ownership Metrics'!$A:$A,'Ownership Metrics'!$H:$H),"")</f>
        <v>Tersebar</v>
      </c>
      <c r="T984" s="27" t="str">
        <f>IFERROR(_xlfn.XLOOKUP($B984,'Ownership Metrics'!$A:$A,'Ownership Metrics'!$I:$I),"")</f>
        <v>Rendah</v>
      </c>
      <c r="U984" s="27">
        <f>IF(COUNTIFS($B$2:$B984,$B984,$D$2:$D984,$D984)=1,1,0)</f>
        <v>1</v>
      </c>
      <c r="V984" s="27">
        <f t="shared" si="46"/>
        <v>2.08</v>
      </c>
      <c r="W984" s="27">
        <f t="shared" si="47"/>
        <v>11</v>
      </c>
      <c r="X984" s="27">
        <f t="shared" si="45"/>
        <v>2.0799999015999999</v>
      </c>
    </row>
    <row r="985" spans="1:24" x14ac:dyDescent="0.25">
      <c r="A985" s="26">
        <v>46265</v>
      </c>
      <c r="B985" s="27" t="s">
        <v>10279</v>
      </c>
      <c r="C985" s="27" t="s">
        <v>1207</v>
      </c>
      <c r="D985" s="27" t="s">
        <v>1212</v>
      </c>
      <c r="E985" s="27" t="s">
        <v>22</v>
      </c>
      <c r="F985" s="27" t="s">
        <v>23</v>
      </c>
      <c r="G985" s="27"/>
      <c r="H985" s="27" t="s">
        <v>24</v>
      </c>
      <c r="I985" s="28">
        <v>157050000</v>
      </c>
      <c r="J985" s="28">
        <v>0</v>
      </c>
      <c r="K985" s="28">
        <v>157050000</v>
      </c>
      <c r="L985" s="29">
        <v>6.28</v>
      </c>
      <c r="M985" s="29">
        <f>IFERROR(_xlfn.XLOOKUP($B985,'Ownership Metrics'!$A:$A,'Ownership Metrics'!$B:$B),"")</f>
        <v>16.25</v>
      </c>
      <c r="N985" s="28">
        <f>IFERROR(_xlfn.XLOOKUP($B985,'Ownership Metrics'!$A:$A,'Ownership Metrics'!$C:$C),"")</f>
        <v>803</v>
      </c>
      <c r="O985" s="29">
        <f>IFERROR(_xlfn.XLOOKUP($B985,'Ownership Metrics'!$A:$A,'Ownership Metrics'!$D:$D),"")</f>
        <v>18.97</v>
      </c>
      <c r="P985" s="29">
        <f>IFERROR(_xlfn.XLOOKUP($B985,'Ownership Metrics'!$A:$A,'Ownership Metrics'!$E:$E),"")</f>
        <v>39.43</v>
      </c>
      <c r="Q985" s="30">
        <f>IFERROR(_xlfn.XLOOKUP($B985,'Ownership Metrics'!$A:$A,'Ownership Metrics'!$F:$F),"")</f>
        <v>16</v>
      </c>
      <c r="R985" s="30">
        <f>IFERROR(_xlfn.XLOOKUP($B985,'Ownership Metrics'!$A:$A,'Ownership Metrics'!$G:$G),"")</f>
        <v>22</v>
      </c>
      <c r="S985" s="27" t="str">
        <f>IFERROR(_xlfn.XLOOKUP($B985,'Ownership Metrics'!$A:$A,'Ownership Metrics'!$H:$H),"")</f>
        <v>Tersebar</v>
      </c>
      <c r="T985" s="27" t="str">
        <f>IFERROR(_xlfn.XLOOKUP($B985,'Ownership Metrics'!$A:$A,'Ownership Metrics'!$I:$I),"")</f>
        <v>Rendah</v>
      </c>
      <c r="U985" s="27">
        <f>IF(COUNTIFS($B$2:$B985,$B985,$D$2:$D985,$D985)=1,1,0)</f>
        <v>1</v>
      </c>
      <c r="V985" s="27">
        <f t="shared" si="46"/>
        <v>6.28</v>
      </c>
      <c r="W985" s="27">
        <f t="shared" si="47"/>
        <v>3</v>
      </c>
      <c r="X985" s="27">
        <f t="shared" si="45"/>
        <v>6.2799999015000001</v>
      </c>
    </row>
    <row r="986" spans="1:24" x14ac:dyDescent="0.25">
      <c r="A986" s="26">
        <v>46265</v>
      </c>
      <c r="B986" s="27" t="s">
        <v>10279</v>
      </c>
      <c r="C986" s="27" t="s">
        <v>1207</v>
      </c>
      <c r="D986" s="27" t="s">
        <v>1213</v>
      </c>
      <c r="E986" s="27" t="s">
        <v>204</v>
      </c>
      <c r="F986" s="27" t="s">
        <v>23</v>
      </c>
      <c r="G986" s="27"/>
      <c r="H986" s="27" t="s">
        <v>24</v>
      </c>
      <c r="I986" s="28">
        <v>28005000</v>
      </c>
      <c r="J986" s="28">
        <v>0</v>
      </c>
      <c r="K986" s="28">
        <v>28005000</v>
      </c>
      <c r="L986" s="29">
        <v>1.1200000000000001</v>
      </c>
      <c r="M986" s="29">
        <f>IFERROR(_xlfn.XLOOKUP($B986,'Ownership Metrics'!$A:$A,'Ownership Metrics'!$B:$B),"")</f>
        <v>16.25</v>
      </c>
      <c r="N986" s="28">
        <f>IFERROR(_xlfn.XLOOKUP($B986,'Ownership Metrics'!$A:$A,'Ownership Metrics'!$C:$C),"")</f>
        <v>803</v>
      </c>
      <c r="O986" s="29">
        <f>IFERROR(_xlfn.XLOOKUP($B986,'Ownership Metrics'!$A:$A,'Ownership Metrics'!$D:$D),"")</f>
        <v>18.97</v>
      </c>
      <c r="P986" s="29">
        <f>IFERROR(_xlfn.XLOOKUP($B986,'Ownership Metrics'!$A:$A,'Ownership Metrics'!$E:$E),"")</f>
        <v>39.43</v>
      </c>
      <c r="Q986" s="30">
        <f>IFERROR(_xlfn.XLOOKUP($B986,'Ownership Metrics'!$A:$A,'Ownership Metrics'!$F:$F),"")</f>
        <v>16</v>
      </c>
      <c r="R986" s="30">
        <f>IFERROR(_xlfn.XLOOKUP($B986,'Ownership Metrics'!$A:$A,'Ownership Metrics'!$G:$G),"")</f>
        <v>22</v>
      </c>
      <c r="S986" s="27" t="str">
        <f>IFERROR(_xlfn.XLOOKUP($B986,'Ownership Metrics'!$A:$A,'Ownership Metrics'!$H:$H),"")</f>
        <v>Tersebar</v>
      </c>
      <c r="T986" s="27" t="str">
        <f>IFERROR(_xlfn.XLOOKUP($B986,'Ownership Metrics'!$A:$A,'Ownership Metrics'!$I:$I),"")</f>
        <v>Rendah</v>
      </c>
      <c r="U986" s="27">
        <f>IF(COUNTIFS($B$2:$B986,$B986,$D$2:$D986,$D986)=1,1,0)</f>
        <v>1</v>
      </c>
      <c r="V986" s="27">
        <f t="shared" si="46"/>
        <v>1.1200000000000001</v>
      </c>
      <c r="W986" s="27">
        <f t="shared" si="47"/>
        <v>15</v>
      </c>
      <c r="X986" s="27">
        <f t="shared" si="45"/>
        <v>1.1199999014000002</v>
      </c>
    </row>
    <row r="987" spans="1:24" x14ac:dyDescent="0.25">
      <c r="A987" s="26">
        <v>46265</v>
      </c>
      <c r="B987" s="27" t="s">
        <v>10279</v>
      </c>
      <c r="C987" s="27" t="s">
        <v>1207</v>
      </c>
      <c r="D987" s="27" t="s">
        <v>1214</v>
      </c>
      <c r="E987" s="27" t="s">
        <v>22</v>
      </c>
      <c r="F987" s="27" t="s">
        <v>23</v>
      </c>
      <c r="G987" s="27"/>
      <c r="H987" s="27" t="s">
        <v>24</v>
      </c>
      <c r="I987" s="28">
        <v>36285800</v>
      </c>
      <c r="J987" s="28">
        <v>0</v>
      </c>
      <c r="K987" s="28">
        <v>36285800</v>
      </c>
      <c r="L987" s="29">
        <v>1.45</v>
      </c>
      <c r="M987" s="29">
        <f>IFERROR(_xlfn.XLOOKUP($B987,'Ownership Metrics'!$A:$A,'Ownership Metrics'!$B:$B),"")</f>
        <v>16.25</v>
      </c>
      <c r="N987" s="28">
        <f>IFERROR(_xlfn.XLOOKUP($B987,'Ownership Metrics'!$A:$A,'Ownership Metrics'!$C:$C),"")</f>
        <v>803</v>
      </c>
      <c r="O987" s="29">
        <f>IFERROR(_xlfn.XLOOKUP($B987,'Ownership Metrics'!$A:$A,'Ownership Metrics'!$D:$D),"")</f>
        <v>18.97</v>
      </c>
      <c r="P987" s="29">
        <f>IFERROR(_xlfn.XLOOKUP($B987,'Ownership Metrics'!$A:$A,'Ownership Metrics'!$E:$E),"")</f>
        <v>39.43</v>
      </c>
      <c r="Q987" s="30">
        <f>IFERROR(_xlfn.XLOOKUP($B987,'Ownership Metrics'!$A:$A,'Ownership Metrics'!$F:$F),"")</f>
        <v>16</v>
      </c>
      <c r="R987" s="30">
        <f>IFERROR(_xlfn.XLOOKUP($B987,'Ownership Metrics'!$A:$A,'Ownership Metrics'!$G:$G),"")</f>
        <v>22</v>
      </c>
      <c r="S987" s="27" t="str">
        <f>IFERROR(_xlfn.XLOOKUP($B987,'Ownership Metrics'!$A:$A,'Ownership Metrics'!$H:$H),"")</f>
        <v>Tersebar</v>
      </c>
      <c r="T987" s="27" t="str">
        <f>IFERROR(_xlfn.XLOOKUP($B987,'Ownership Metrics'!$A:$A,'Ownership Metrics'!$I:$I),"")</f>
        <v>Rendah</v>
      </c>
      <c r="U987" s="27">
        <f>IF(COUNTIFS($B$2:$B987,$B987,$D$2:$D987,$D987)=1,1,0)</f>
        <v>1</v>
      </c>
      <c r="V987" s="27">
        <f t="shared" si="46"/>
        <v>1.45</v>
      </c>
      <c r="W987" s="27">
        <f t="shared" si="47"/>
        <v>13</v>
      </c>
      <c r="X987" s="27">
        <f t="shared" si="45"/>
        <v>1.4499999013</v>
      </c>
    </row>
    <row r="988" spans="1:24" x14ac:dyDescent="0.25">
      <c r="A988" s="26">
        <v>46265</v>
      </c>
      <c r="B988" s="27" t="s">
        <v>10279</v>
      </c>
      <c r="C988" s="27" t="s">
        <v>1207</v>
      </c>
      <c r="D988" s="27" t="s">
        <v>1215</v>
      </c>
      <c r="E988" s="27" t="s">
        <v>22</v>
      </c>
      <c r="F988" s="27" t="s">
        <v>23</v>
      </c>
      <c r="G988" s="27"/>
      <c r="H988" s="27" t="s">
        <v>24</v>
      </c>
      <c r="I988" s="28">
        <v>35241217</v>
      </c>
      <c r="J988" s="28">
        <v>0</v>
      </c>
      <c r="K988" s="28">
        <v>35241217</v>
      </c>
      <c r="L988" s="29">
        <v>1.41</v>
      </c>
      <c r="M988" s="29">
        <f>IFERROR(_xlfn.XLOOKUP($B988,'Ownership Metrics'!$A:$A,'Ownership Metrics'!$B:$B),"")</f>
        <v>16.25</v>
      </c>
      <c r="N988" s="28">
        <f>IFERROR(_xlfn.XLOOKUP($B988,'Ownership Metrics'!$A:$A,'Ownership Metrics'!$C:$C),"")</f>
        <v>803</v>
      </c>
      <c r="O988" s="29">
        <f>IFERROR(_xlfn.XLOOKUP($B988,'Ownership Metrics'!$A:$A,'Ownership Metrics'!$D:$D),"")</f>
        <v>18.97</v>
      </c>
      <c r="P988" s="29">
        <f>IFERROR(_xlfn.XLOOKUP($B988,'Ownership Metrics'!$A:$A,'Ownership Metrics'!$E:$E),"")</f>
        <v>39.43</v>
      </c>
      <c r="Q988" s="30">
        <f>IFERROR(_xlfn.XLOOKUP($B988,'Ownership Metrics'!$A:$A,'Ownership Metrics'!$F:$F),"")</f>
        <v>16</v>
      </c>
      <c r="R988" s="30">
        <f>IFERROR(_xlfn.XLOOKUP($B988,'Ownership Metrics'!$A:$A,'Ownership Metrics'!$G:$G),"")</f>
        <v>22</v>
      </c>
      <c r="S988" s="27" t="str">
        <f>IFERROR(_xlfn.XLOOKUP($B988,'Ownership Metrics'!$A:$A,'Ownership Metrics'!$H:$H),"")</f>
        <v>Tersebar</v>
      </c>
      <c r="T988" s="27" t="str">
        <f>IFERROR(_xlfn.XLOOKUP($B988,'Ownership Metrics'!$A:$A,'Ownership Metrics'!$I:$I),"")</f>
        <v>Rendah</v>
      </c>
      <c r="U988" s="27">
        <f>IF(COUNTIFS($B$2:$B988,$B988,$D$2:$D988,$D988)=1,1,0)</f>
        <v>1</v>
      </c>
      <c r="V988" s="27">
        <f t="shared" si="46"/>
        <v>1.41</v>
      </c>
      <c r="W988" s="27">
        <f t="shared" si="47"/>
        <v>14</v>
      </c>
      <c r="X988" s="27">
        <f t="shared" si="45"/>
        <v>1.4099999012</v>
      </c>
    </row>
    <row r="989" spans="1:24" x14ac:dyDescent="0.25">
      <c r="A989" s="26">
        <v>46265</v>
      </c>
      <c r="B989" s="27" t="s">
        <v>10279</v>
      </c>
      <c r="C989" s="27" t="s">
        <v>1207</v>
      </c>
      <c r="D989" s="27" t="s">
        <v>1216</v>
      </c>
      <c r="E989" s="27" t="s">
        <v>22</v>
      </c>
      <c r="F989" s="27" t="s">
        <v>32</v>
      </c>
      <c r="G989" s="27"/>
      <c r="H989" s="27" t="s">
        <v>116</v>
      </c>
      <c r="I989" s="28">
        <v>49498305</v>
      </c>
      <c r="J989" s="28">
        <v>0</v>
      </c>
      <c r="K989" s="28">
        <v>49498305</v>
      </c>
      <c r="L989" s="29">
        <v>1.98</v>
      </c>
      <c r="M989" s="29">
        <f>IFERROR(_xlfn.XLOOKUP($B989,'Ownership Metrics'!$A:$A,'Ownership Metrics'!$B:$B),"")</f>
        <v>16.25</v>
      </c>
      <c r="N989" s="28">
        <f>IFERROR(_xlfn.XLOOKUP($B989,'Ownership Metrics'!$A:$A,'Ownership Metrics'!$C:$C),"")</f>
        <v>803</v>
      </c>
      <c r="O989" s="29">
        <f>IFERROR(_xlfn.XLOOKUP($B989,'Ownership Metrics'!$A:$A,'Ownership Metrics'!$D:$D),"")</f>
        <v>18.97</v>
      </c>
      <c r="P989" s="29">
        <f>IFERROR(_xlfn.XLOOKUP($B989,'Ownership Metrics'!$A:$A,'Ownership Metrics'!$E:$E),"")</f>
        <v>39.43</v>
      </c>
      <c r="Q989" s="30">
        <f>IFERROR(_xlfn.XLOOKUP($B989,'Ownership Metrics'!$A:$A,'Ownership Metrics'!$F:$F),"")</f>
        <v>16</v>
      </c>
      <c r="R989" s="30">
        <f>IFERROR(_xlfn.XLOOKUP($B989,'Ownership Metrics'!$A:$A,'Ownership Metrics'!$G:$G),"")</f>
        <v>22</v>
      </c>
      <c r="S989" s="27" t="str">
        <f>IFERROR(_xlfn.XLOOKUP($B989,'Ownership Metrics'!$A:$A,'Ownership Metrics'!$H:$H),"")</f>
        <v>Tersebar</v>
      </c>
      <c r="T989" s="27" t="str">
        <f>IFERROR(_xlfn.XLOOKUP($B989,'Ownership Metrics'!$A:$A,'Ownership Metrics'!$I:$I),"")</f>
        <v>Rendah</v>
      </c>
      <c r="U989" s="27">
        <f>IF(COUNTIFS($B$2:$B989,$B989,$D$2:$D989,$D989)=1,1,0)</f>
        <v>1</v>
      </c>
      <c r="V989" s="27">
        <f t="shared" si="46"/>
        <v>1.98</v>
      </c>
      <c r="W989" s="27">
        <f t="shared" si="47"/>
        <v>12</v>
      </c>
      <c r="X989" s="27">
        <f t="shared" si="45"/>
        <v>1.9799999011</v>
      </c>
    </row>
    <row r="990" spans="1:24" x14ac:dyDescent="0.25">
      <c r="A990" s="26">
        <v>46265</v>
      </c>
      <c r="B990" s="27" t="s">
        <v>10279</v>
      </c>
      <c r="C990" s="27" t="s">
        <v>1207</v>
      </c>
      <c r="D990" s="27" t="s">
        <v>1217</v>
      </c>
      <c r="E990" s="27" t="s">
        <v>35</v>
      </c>
      <c r="F990" s="27" t="s">
        <v>23</v>
      </c>
      <c r="G990" s="27" t="s">
        <v>36</v>
      </c>
      <c r="H990" s="27" t="s">
        <v>24</v>
      </c>
      <c r="I990" s="28">
        <v>5605000</v>
      </c>
      <c r="J990" s="28">
        <v>149450000</v>
      </c>
      <c r="K990" s="28">
        <v>155055000</v>
      </c>
      <c r="L990" s="29">
        <v>6.2</v>
      </c>
      <c r="M990" s="29">
        <f>IFERROR(_xlfn.XLOOKUP($B990,'Ownership Metrics'!$A:$A,'Ownership Metrics'!$B:$B),"")</f>
        <v>16.25</v>
      </c>
      <c r="N990" s="28">
        <f>IFERROR(_xlfn.XLOOKUP($B990,'Ownership Metrics'!$A:$A,'Ownership Metrics'!$C:$C),"")</f>
        <v>803</v>
      </c>
      <c r="O990" s="29">
        <f>IFERROR(_xlfn.XLOOKUP($B990,'Ownership Metrics'!$A:$A,'Ownership Metrics'!$D:$D),"")</f>
        <v>18.97</v>
      </c>
      <c r="P990" s="29">
        <f>IFERROR(_xlfn.XLOOKUP($B990,'Ownership Metrics'!$A:$A,'Ownership Metrics'!$E:$E),"")</f>
        <v>39.43</v>
      </c>
      <c r="Q990" s="30">
        <f>IFERROR(_xlfn.XLOOKUP($B990,'Ownership Metrics'!$A:$A,'Ownership Metrics'!$F:$F),"")</f>
        <v>16</v>
      </c>
      <c r="R990" s="30">
        <f>IFERROR(_xlfn.XLOOKUP($B990,'Ownership Metrics'!$A:$A,'Ownership Metrics'!$G:$G),"")</f>
        <v>22</v>
      </c>
      <c r="S990" s="27" t="str">
        <f>IFERROR(_xlfn.XLOOKUP($B990,'Ownership Metrics'!$A:$A,'Ownership Metrics'!$H:$H),"")</f>
        <v>Tersebar</v>
      </c>
      <c r="T990" s="27" t="str">
        <f>IFERROR(_xlfn.XLOOKUP($B990,'Ownership Metrics'!$A:$A,'Ownership Metrics'!$I:$I),"")</f>
        <v>Rendah</v>
      </c>
      <c r="U990" s="27">
        <f>IF(COUNTIFS($B$2:$B990,$B990,$D$2:$D990,$D990)=1,1,0)</f>
        <v>1</v>
      </c>
      <c r="V990" s="27">
        <f t="shared" si="46"/>
        <v>6.2</v>
      </c>
      <c r="W990" s="27">
        <f t="shared" si="47"/>
        <v>4</v>
      </c>
      <c r="X990" s="27">
        <f t="shared" si="45"/>
        <v>6.199999901</v>
      </c>
    </row>
    <row r="991" spans="1:24" x14ac:dyDescent="0.25">
      <c r="A991" s="26">
        <v>46265</v>
      </c>
      <c r="B991" s="27" t="s">
        <v>10279</v>
      </c>
      <c r="C991" s="27" t="s">
        <v>1207</v>
      </c>
      <c r="D991" s="27" t="s">
        <v>480</v>
      </c>
      <c r="E991" s="27" t="s">
        <v>35</v>
      </c>
      <c r="F991" s="27" t="s">
        <v>23</v>
      </c>
      <c r="G991" s="27" t="s">
        <v>36</v>
      </c>
      <c r="H991" s="27" t="s">
        <v>24</v>
      </c>
      <c r="I991" s="28">
        <v>26532200</v>
      </c>
      <c r="J991" s="28">
        <v>0</v>
      </c>
      <c r="K991" s="28">
        <v>26532200</v>
      </c>
      <c r="L991" s="29">
        <v>1.06</v>
      </c>
      <c r="M991" s="29">
        <f>IFERROR(_xlfn.XLOOKUP($B991,'Ownership Metrics'!$A:$A,'Ownership Metrics'!$B:$B),"")</f>
        <v>16.25</v>
      </c>
      <c r="N991" s="28">
        <f>IFERROR(_xlfn.XLOOKUP($B991,'Ownership Metrics'!$A:$A,'Ownership Metrics'!$C:$C),"")</f>
        <v>803</v>
      </c>
      <c r="O991" s="29">
        <f>IFERROR(_xlfn.XLOOKUP($B991,'Ownership Metrics'!$A:$A,'Ownership Metrics'!$D:$D),"")</f>
        <v>18.97</v>
      </c>
      <c r="P991" s="29">
        <f>IFERROR(_xlfn.XLOOKUP($B991,'Ownership Metrics'!$A:$A,'Ownership Metrics'!$E:$E),"")</f>
        <v>39.43</v>
      </c>
      <c r="Q991" s="30">
        <f>IFERROR(_xlfn.XLOOKUP($B991,'Ownership Metrics'!$A:$A,'Ownership Metrics'!$F:$F),"")</f>
        <v>16</v>
      </c>
      <c r="R991" s="30">
        <f>IFERROR(_xlfn.XLOOKUP($B991,'Ownership Metrics'!$A:$A,'Ownership Metrics'!$G:$G),"")</f>
        <v>22</v>
      </c>
      <c r="S991" s="27" t="str">
        <f>IFERROR(_xlfn.XLOOKUP($B991,'Ownership Metrics'!$A:$A,'Ownership Metrics'!$H:$H),"")</f>
        <v>Tersebar</v>
      </c>
      <c r="T991" s="27" t="str">
        <f>IFERROR(_xlfn.XLOOKUP($B991,'Ownership Metrics'!$A:$A,'Ownership Metrics'!$I:$I),"")</f>
        <v>Rendah</v>
      </c>
      <c r="U991" s="27">
        <f>IF(COUNTIFS($B$2:$B991,$B991,$D$2:$D991,$D991)=1,1,0)</f>
        <v>1</v>
      </c>
      <c r="V991" s="27">
        <f t="shared" si="46"/>
        <v>1.06</v>
      </c>
      <c r="W991" s="27">
        <f t="shared" si="47"/>
        <v>16</v>
      </c>
      <c r="X991" s="27">
        <f t="shared" si="45"/>
        <v>1.0599999009000001</v>
      </c>
    </row>
    <row r="992" spans="1:24" x14ac:dyDescent="0.25">
      <c r="A992" s="26">
        <v>46265</v>
      </c>
      <c r="B992" s="27" t="s">
        <v>10279</v>
      </c>
      <c r="C992" s="27" t="s">
        <v>1207</v>
      </c>
      <c r="D992" s="27" t="s">
        <v>1218</v>
      </c>
      <c r="E992" s="27" t="s">
        <v>35</v>
      </c>
      <c r="F992" s="27" t="s">
        <v>23</v>
      </c>
      <c r="G992" s="27" t="s">
        <v>36</v>
      </c>
      <c r="H992" s="27" t="s">
        <v>24</v>
      </c>
      <c r="I992" s="28">
        <v>150379188</v>
      </c>
      <c r="J992" s="28">
        <v>0</v>
      </c>
      <c r="K992" s="28">
        <v>150379188</v>
      </c>
      <c r="L992" s="29">
        <v>6.01</v>
      </c>
      <c r="M992" s="29">
        <f>IFERROR(_xlfn.XLOOKUP($B992,'Ownership Metrics'!$A:$A,'Ownership Metrics'!$B:$B),"")</f>
        <v>16.25</v>
      </c>
      <c r="N992" s="28">
        <f>IFERROR(_xlfn.XLOOKUP($B992,'Ownership Metrics'!$A:$A,'Ownership Metrics'!$C:$C),"")</f>
        <v>803</v>
      </c>
      <c r="O992" s="29">
        <f>IFERROR(_xlfn.XLOOKUP($B992,'Ownership Metrics'!$A:$A,'Ownership Metrics'!$D:$D),"")</f>
        <v>18.97</v>
      </c>
      <c r="P992" s="29">
        <f>IFERROR(_xlfn.XLOOKUP($B992,'Ownership Metrics'!$A:$A,'Ownership Metrics'!$E:$E),"")</f>
        <v>39.43</v>
      </c>
      <c r="Q992" s="30">
        <f>IFERROR(_xlfn.XLOOKUP($B992,'Ownership Metrics'!$A:$A,'Ownership Metrics'!$F:$F),"")</f>
        <v>16</v>
      </c>
      <c r="R992" s="30">
        <f>IFERROR(_xlfn.XLOOKUP($B992,'Ownership Metrics'!$A:$A,'Ownership Metrics'!$G:$G),"")</f>
        <v>22</v>
      </c>
      <c r="S992" s="27" t="str">
        <f>IFERROR(_xlfn.XLOOKUP($B992,'Ownership Metrics'!$A:$A,'Ownership Metrics'!$H:$H),"")</f>
        <v>Tersebar</v>
      </c>
      <c r="T992" s="27" t="str">
        <f>IFERROR(_xlfn.XLOOKUP($B992,'Ownership Metrics'!$A:$A,'Ownership Metrics'!$I:$I),"")</f>
        <v>Rendah</v>
      </c>
      <c r="U992" s="27">
        <f>IF(COUNTIFS($B$2:$B992,$B992,$D$2:$D992,$D992)=1,1,0)</f>
        <v>1</v>
      </c>
      <c r="V992" s="27">
        <f t="shared" si="46"/>
        <v>6.01</v>
      </c>
      <c r="W992" s="27">
        <f t="shared" si="47"/>
        <v>6</v>
      </c>
      <c r="X992" s="27">
        <f t="shared" si="45"/>
        <v>6.0099999007999996</v>
      </c>
    </row>
    <row r="993" spans="1:24" x14ac:dyDescent="0.25">
      <c r="A993" s="26">
        <v>46265</v>
      </c>
      <c r="B993" s="27" t="s">
        <v>10279</v>
      </c>
      <c r="C993" s="27" t="s">
        <v>1207</v>
      </c>
      <c r="D993" s="27" t="s">
        <v>1219</v>
      </c>
      <c r="E993" s="27" t="s">
        <v>35</v>
      </c>
      <c r="F993" s="27" t="s">
        <v>23</v>
      </c>
      <c r="G993" s="27" t="s">
        <v>36</v>
      </c>
      <c r="H993" s="27" t="s">
        <v>24</v>
      </c>
      <c r="I993" s="28">
        <v>4001300</v>
      </c>
      <c r="J993" s="28">
        <v>149450000</v>
      </c>
      <c r="K993" s="28">
        <v>153451300</v>
      </c>
      <c r="L993" s="29">
        <v>6.13</v>
      </c>
      <c r="M993" s="29">
        <f>IFERROR(_xlfn.XLOOKUP($B993,'Ownership Metrics'!$A:$A,'Ownership Metrics'!$B:$B),"")</f>
        <v>16.25</v>
      </c>
      <c r="N993" s="28">
        <f>IFERROR(_xlfn.XLOOKUP($B993,'Ownership Metrics'!$A:$A,'Ownership Metrics'!$C:$C),"")</f>
        <v>803</v>
      </c>
      <c r="O993" s="29">
        <f>IFERROR(_xlfn.XLOOKUP($B993,'Ownership Metrics'!$A:$A,'Ownership Metrics'!$D:$D),"")</f>
        <v>18.97</v>
      </c>
      <c r="P993" s="29">
        <f>IFERROR(_xlfn.XLOOKUP($B993,'Ownership Metrics'!$A:$A,'Ownership Metrics'!$E:$E),"")</f>
        <v>39.43</v>
      </c>
      <c r="Q993" s="30">
        <f>IFERROR(_xlfn.XLOOKUP($B993,'Ownership Metrics'!$A:$A,'Ownership Metrics'!$F:$F),"")</f>
        <v>16</v>
      </c>
      <c r="R993" s="30">
        <f>IFERROR(_xlfn.XLOOKUP($B993,'Ownership Metrics'!$A:$A,'Ownership Metrics'!$G:$G),"")</f>
        <v>22</v>
      </c>
      <c r="S993" s="27" t="str">
        <f>IFERROR(_xlfn.XLOOKUP($B993,'Ownership Metrics'!$A:$A,'Ownership Metrics'!$H:$H),"")</f>
        <v>Tersebar</v>
      </c>
      <c r="T993" s="27" t="str">
        <f>IFERROR(_xlfn.XLOOKUP($B993,'Ownership Metrics'!$A:$A,'Ownership Metrics'!$I:$I),"")</f>
        <v>Rendah</v>
      </c>
      <c r="U993" s="27">
        <f>IF(COUNTIFS($B$2:$B993,$B993,$D$2:$D993,$D993)=1,1,0)</f>
        <v>1</v>
      </c>
      <c r="V993" s="27">
        <f t="shared" si="46"/>
        <v>6.13</v>
      </c>
      <c r="W993" s="27">
        <f t="shared" si="47"/>
        <v>5</v>
      </c>
      <c r="X993" s="27">
        <f t="shared" si="45"/>
        <v>6.1299999006999997</v>
      </c>
    </row>
    <row r="994" spans="1:24" x14ac:dyDescent="0.25">
      <c r="A994" s="26">
        <v>46265</v>
      </c>
      <c r="B994" s="27" t="s">
        <v>10279</v>
      </c>
      <c r="C994" s="27" t="s">
        <v>1207</v>
      </c>
      <c r="D994" s="27" t="s">
        <v>1220</v>
      </c>
      <c r="E994" s="27" t="s">
        <v>35</v>
      </c>
      <c r="F994" s="27" t="s">
        <v>23</v>
      </c>
      <c r="G994" s="27" t="s">
        <v>36</v>
      </c>
      <c r="H994" s="27" t="s">
        <v>24</v>
      </c>
      <c r="I994" s="28">
        <v>115734300</v>
      </c>
      <c r="J994" s="28">
        <v>239120000</v>
      </c>
      <c r="K994" s="28">
        <v>354854300</v>
      </c>
      <c r="L994" s="29">
        <v>14.18</v>
      </c>
      <c r="M994" s="29">
        <f>IFERROR(_xlfn.XLOOKUP($B994,'Ownership Metrics'!$A:$A,'Ownership Metrics'!$B:$B),"")</f>
        <v>16.25</v>
      </c>
      <c r="N994" s="28">
        <f>IFERROR(_xlfn.XLOOKUP($B994,'Ownership Metrics'!$A:$A,'Ownership Metrics'!$C:$C),"")</f>
        <v>803</v>
      </c>
      <c r="O994" s="29">
        <f>IFERROR(_xlfn.XLOOKUP($B994,'Ownership Metrics'!$A:$A,'Ownership Metrics'!$D:$D),"")</f>
        <v>18.97</v>
      </c>
      <c r="P994" s="29">
        <f>IFERROR(_xlfn.XLOOKUP($B994,'Ownership Metrics'!$A:$A,'Ownership Metrics'!$E:$E),"")</f>
        <v>39.43</v>
      </c>
      <c r="Q994" s="30">
        <f>IFERROR(_xlfn.XLOOKUP($B994,'Ownership Metrics'!$A:$A,'Ownership Metrics'!$F:$F),"")</f>
        <v>16</v>
      </c>
      <c r="R994" s="30">
        <f>IFERROR(_xlfn.XLOOKUP($B994,'Ownership Metrics'!$A:$A,'Ownership Metrics'!$G:$G),"")</f>
        <v>22</v>
      </c>
      <c r="S994" s="27" t="str">
        <f>IFERROR(_xlfn.XLOOKUP($B994,'Ownership Metrics'!$A:$A,'Ownership Metrics'!$H:$H),"")</f>
        <v>Tersebar</v>
      </c>
      <c r="T994" s="27" t="str">
        <f>IFERROR(_xlfn.XLOOKUP($B994,'Ownership Metrics'!$A:$A,'Ownership Metrics'!$I:$I),"")</f>
        <v>Rendah</v>
      </c>
      <c r="U994" s="27">
        <f>IF(COUNTIFS($B$2:$B994,$B994,$D$2:$D994,$D994)=1,1,0)</f>
        <v>1</v>
      </c>
      <c r="V994" s="27">
        <f t="shared" si="46"/>
        <v>14.18</v>
      </c>
      <c r="W994" s="27">
        <f t="shared" si="47"/>
        <v>2</v>
      </c>
      <c r="X994" s="27">
        <f t="shared" si="45"/>
        <v>14.1799999006</v>
      </c>
    </row>
    <row r="995" spans="1:24" x14ac:dyDescent="0.25">
      <c r="A995" s="26">
        <v>46265</v>
      </c>
      <c r="B995" s="27" t="s">
        <v>10279</v>
      </c>
      <c r="C995" s="27" t="s">
        <v>1207</v>
      </c>
      <c r="D995" s="27" t="s">
        <v>1221</v>
      </c>
      <c r="E995" s="27" t="s">
        <v>35</v>
      </c>
      <c r="F995" s="27" t="s">
        <v>23</v>
      </c>
      <c r="G995" s="27" t="s">
        <v>36</v>
      </c>
      <c r="H995" s="27" t="s">
        <v>24</v>
      </c>
      <c r="I995" s="28">
        <v>132715816</v>
      </c>
      <c r="J995" s="28">
        <v>0</v>
      </c>
      <c r="K995" s="28">
        <v>132715816</v>
      </c>
      <c r="L995" s="29">
        <v>5.3</v>
      </c>
      <c r="M995" s="29">
        <f>IFERROR(_xlfn.XLOOKUP($B995,'Ownership Metrics'!$A:$A,'Ownership Metrics'!$B:$B),"")</f>
        <v>16.25</v>
      </c>
      <c r="N995" s="28">
        <f>IFERROR(_xlfn.XLOOKUP($B995,'Ownership Metrics'!$A:$A,'Ownership Metrics'!$C:$C),"")</f>
        <v>803</v>
      </c>
      <c r="O995" s="29">
        <f>IFERROR(_xlfn.XLOOKUP($B995,'Ownership Metrics'!$A:$A,'Ownership Metrics'!$D:$D),"")</f>
        <v>18.97</v>
      </c>
      <c r="P995" s="29">
        <f>IFERROR(_xlfn.XLOOKUP($B995,'Ownership Metrics'!$A:$A,'Ownership Metrics'!$E:$E),"")</f>
        <v>39.43</v>
      </c>
      <c r="Q995" s="30">
        <f>IFERROR(_xlfn.XLOOKUP($B995,'Ownership Metrics'!$A:$A,'Ownership Metrics'!$F:$F),"")</f>
        <v>16</v>
      </c>
      <c r="R995" s="30">
        <f>IFERROR(_xlfn.XLOOKUP($B995,'Ownership Metrics'!$A:$A,'Ownership Metrics'!$G:$G),"")</f>
        <v>22</v>
      </c>
      <c r="S995" s="27" t="str">
        <f>IFERROR(_xlfn.XLOOKUP($B995,'Ownership Metrics'!$A:$A,'Ownership Metrics'!$H:$H),"")</f>
        <v>Tersebar</v>
      </c>
      <c r="T995" s="27" t="str">
        <f>IFERROR(_xlfn.XLOOKUP($B995,'Ownership Metrics'!$A:$A,'Ownership Metrics'!$I:$I),"")</f>
        <v>Rendah</v>
      </c>
      <c r="U995" s="27">
        <f>IF(COUNTIFS($B$2:$B995,$B995,$D$2:$D995,$D995)=1,1,0)</f>
        <v>1</v>
      </c>
      <c r="V995" s="27">
        <f t="shared" si="46"/>
        <v>5.3</v>
      </c>
      <c r="W995" s="27">
        <f t="shared" si="47"/>
        <v>7</v>
      </c>
      <c r="X995" s="27">
        <f t="shared" si="45"/>
        <v>5.2999999004999996</v>
      </c>
    </row>
    <row r="996" spans="1:24" x14ac:dyDescent="0.25">
      <c r="A996" s="26">
        <v>46265</v>
      </c>
      <c r="B996" s="27" t="s">
        <v>10279</v>
      </c>
      <c r="C996" s="27" t="s">
        <v>1207</v>
      </c>
      <c r="D996" s="27" t="s">
        <v>1222</v>
      </c>
      <c r="E996" s="27" t="s">
        <v>35</v>
      </c>
      <c r="F996" s="27" t="s">
        <v>23</v>
      </c>
      <c r="G996" s="27" t="s">
        <v>36</v>
      </c>
      <c r="H996" s="27" t="s">
        <v>24</v>
      </c>
      <c r="I996" s="28">
        <v>120810000</v>
      </c>
      <c r="J996" s="28">
        <v>0</v>
      </c>
      <c r="K996" s="28">
        <v>120810000</v>
      </c>
      <c r="L996" s="29">
        <v>4.83</v>
      </c>
      <c r="M996" s="29">
        <f>IFERROR(_xlfn.XLOOKUP($B996,'Ownership Metrics'!$A:$A,'Ownership Metrics'!$B:$B),"")</f>
        <v>16.25</v>
      </c>
      <c r="N996" s="28">
        <f>IFERROR(_xlfn.XLOOKUP($B996,'Ownership Metrics'!$A:$A,'Ownership Metrics'!$C:$C),"")</f>
        <v>803</v>
      </c>
      <c r="O996" s="29">
        <f>IFERROR(_xlfn.XLOOKUP($B996,'Ownership Metrics'!$A:$A,'Ownership Metrics'!$D:$D),"")</f>
        <v>18.97</v>
      </c>
      <c r="P996" s="29">
        <f>IFERROR(_xlfn.XLOOKUP($B996,'Ownership Metrics'!$A:$A,'Ownership Metrics'!$E:$E),"")</f>
        <v>39.43</v>
      </c>
      <c r="Q996" s="30">
        <f>IFERROR(_xlfn.XLOOKUP($B996,'Ownership Metrics'!$A:$A,'Ownership Metrics'!$F:$F),"")</f>
        <v>16</v>
      </c>
      <c r="R996" s="30">
        <f>IFERROR(_xlfn.XLOOKUP($B996,'Ownership Metrics'!$A:$A,'Ownership Metrics'!$G:$G),"")</f>
        <v>22</v>
      </c>
      <c r="S996" s="27" t="str">
        <f>IFERROR(_xlfn.XLOOKUP($B996,'Ownership Metrics'!$A:$A,'Ownership Metrics'!$H:$H),"")</f>
        <v>Tersebar</v>
      </c>
      <c r="T996" s="27" t="str">
        <f>IFERROR(_xlfn.XLOOKUP($B996,'Ownership Metrics'!$A:$A,'Ownership Metrics'!$I:$I),"")</f>
        <v>Rendah</v>
      </c>
      <c r="U996" s="27">
        <f>IF(COUNTIFS($B$2:$B996,$B996,$D$2:$D996,$D996)=1,1,0)</f>
        <v>1</v>
      </c>
      <c r="V996" s="27">
        <f t="shared" si="46"/>
        <v>4.83</v>
      </c>
      <c r="W996" s="27">
        <f t="shared" si="47"/>
        <v>8</v>
      </c>
      <c r="X996" s="27">
        <f t="shared" si="45"/>
        <v>4.8299999003999998</v>
      </c>
    </row>
    <row r="997" spans="1:24" x14ac:dyDescent="0.25">
      <c r="A997" s="26">
        <v>46265</v>
      </c>
      <c r="B997" s="27" t="s">
        <v>10280</v>
      </c>
      <c r="C997" s="27" t="s">
        <v>1224</v>
      </c>
      <c r="D997" s="27" t="s">
        <v>1225</v>
      </c>
      <c r="E997" s="27"/>
      <c r="F997" s="27"/>
      <c r="G997" s="27"/>
      <c r="H997" s="27"/>
      <c r="I997" s="28">
        <v>0</v>
      </c>
      <c r="J997" s="28">
        <v>190687500</v>
      </c>
      <c r="K997" s="28">
        <v>190687500</v>
      </c>
      <c r="L997" s="29">
        <v>6.36</v>
      </c>
      <c r="M997" s="29">
        <f>IFERROR(_xlfn.XLOOKUP($B997,'Ownership Metrics'!$A:$A,'Ownership Metrics'!$B:$B),"")</f>
        <v>10.76</v>
      </c>
      <c r="N997" s="28">
        <f>IFERROR(_xlfn.XLOOKUP($B997,'Ownership Metrics'!$A:$A,'Ownership Metrics'!$C:$C),"")</f>
        <v>1328</v>
      </c>
      <c r="O997" s="29">
        <f>IFERROR(_xlfn.XLOOKUP($B997,'Ownership Metrics'!$A:$A,'Ownership Metrics'!$D:$D),"")</f>
        <v>31</v>
      </c>
      <c r="P997" s="29">
        <f>IFERROR(_xlfn.XLOOKUP($B997,'Ownership Metrics'!$A:$A,'Ownership Metrics'!$E:$E),"")</f>
        <v>50.07</v>
      </c>
      <c r="Q997" s="30">
        <f>IFERROR(_xlfn.XLOOKUP($B997,'Ownership Metrics'!$A:$A,'Ownership Metrics'!$F:$F),"")</f>
        <v>14</v>
      </c>
      <c r="R997" s="30">
        <f>IFERROR(_xlfn.XLOOKUP($B997,'Ownership Metrics'!$A:$A,'Ownership Metrics'!$G:$G),"")</f>
        <v>30</v>
      </c>
      <c r="S997" s="27" t="str">
        <f>IFERROR(_xlfn.XLOOKUP($B997,'Ownership Metrics'!$A:$A,'Ownership Metrics'!$H:$H),"")</f>
        <v>Moderat</v>
      </c>
      <c r="T997" s="27" t="str">
        <f>IFERROR(_xlfn.XLOOKUP($B997,'Ownership Metrics'!$A:$A,'Ownership Metrics'!$I:$I),"")</f>
        <v>Sedang</v>
      </c>
      <c r="U997" s="27">
        <f>IF(COUNTIFS($B$2:$B997,$B997,$D$2:$D997,$D997)=1,1,0)</f>
        <v>1</v>
      </c>
      <c r="V997" s="27">
        <f t="shared" si="46"/>
        <v>6.36</v>
      </c>
      <c r="W997" s="27">
        <f t="shared" si="47"/>
        <v>3</v>
      </c>
      <c r="X997" s="27">
        <f t="shared" si="45"/>
        <v>6.3599999003000001</v>
      </c>
    </row>
    <row r="998" spans="1:24" x14ac:dyDescent="0.25">
      <c r="A998" s="26">
        <v>46265</v>
      </c>
      <c r="B998" s="27" t="s">
        <v>10280</v>
      </c>
      <c r="C998" s="27" t="s">
        <v>1224</v>
      </c>
      <c r="D998" s="27" t="s">
        <v>1226</v>
      </c>
      <c r="E998" s="27" t="s">
        <v>22</v>
      </c>
      <c r="F998" s="27" t="s">
        <v>23</v>
      </c>
      <c r="G998" s="27"/>
      <c r="H998" s="27"/>
      <c r="I998" s="28">
        <v>0</v>
      </c>
      <c r="J998" s="28">
        <v>930000000</v>
      </c>
      <c r="K998" s="28">
        <v>930000000</v>
      </c>
      <c r="L998" s="29">
        <v>31</v>
      </c>
      <c r="M998" s="29">
        <f>IFERROR(_xlfn.XLOOKUP($B998,'Ownership Metrics'!$A:$A,'Ownership Metrics'!$B:$B),"")</f>
        <v>10.76</v>
      </c>
      <c r="N998" s="28">
        <f>IFERROR(_xlfn.XLOOKUP($B998,'Ownership Metrics'!$A:$A,'Ownership Metrics'!$C:$C),"")</f>
        <v>1328</v>
      </c>
      <c r="O998" s="29">
        <f>IFERROR(_xlfn.XLOOKUP($B998,'Ownership Metrics'!$A:$A,'Ownership Metrics'!$D:$D),"")</f>
        <v>31</v>
      </c>
      <c r="P998" s="29">
        <f>IFERROR(_xlfn.XLOOKUP($B998,'Ownership Metrics'!$A:$A,'Ownership Metrics'!$E:$E),"")</f>
        <v>50.07</v>
      </c>
      <c r="Q998" s="30">
        <f>IFERROR(_xlfn.XLOOKUP($B998,'Ownership Metrics'!$A:$A,'Ownership Metrics'!$F:$F),"")</f>
        <v>14</v>
      </c>
      <c r="R998" s="30">
        <f>IFERROR(_xlfn.XLOOKUP($B998,'Ownership Metrics'!$A:$A,'Ownership Metrics'!$G:$G),"")</f>
        <v>30</v>
      </c>
      <c r="S998" s="27" t="str">
        <f>IFERROR(_xlfn.XLOOKUP($B998,'Ownership Metrics'!$A:$A,'Ownership Metrics'!$H:$H),"")</f>
        <v>Moderat</v>
      </c>
      <c r="T998" s="27" t="str">
        <f>IFERROR(_xlfn.XLOOKUP($B998,'Ownership Metrics'!$A:$A,'Ownership Metrics'!$I:$I),"")</f>
        <v>Sedang</v>
      </c>
      <c r="U998" s="27">
        <f>IF(COUNTIFS($B$2:$B998,$B998,$D$2:$D998,$D998)=1,1,0)</f>
        <v>1</v>
      </c>
      <c r="V998" s="27">
        <f t="shared" si="46"/>
        <v>31</v>
      </c>
      <c r="W998" s="27">
        <f t="shared" si="47"/>
        <v>1</v>
      </c>
      <c r="X998" s="27">
        <f t="shared" si="45"/>
        <v>30.999999900199999</v>
      </c>
    </row>
    <row r="999" spans="1:24" x14ac:dyDescent="0.25">
      <c r="A999" s="26">
        <v>46265</v>
      </c>
      <c r="B999" s="27" t="s">
        <v>10280</v>
      </c>
      <c r="C999" s="27" t="s">
        <v>1224</v>
      </c>
      <c r="D999" s="27" t="s">
        <v>578</v>
      </c>
      <c r="E999" s="27" t="s">
        <v>26</v>
      </c>
      <c r="F999" s="27" t="s">
        <v>32</v>
      </c>
      <c r="G999" s="27"/>
      <c r="H999" s="27" t="s">
        <v>64</v>
      </c>
      <c r="I999" s="28">
        <v>152683500</v>
      </c>
      <c r="J999" s="28">
        <v>0</v>
      </c>
      <c r="K999" s="28">
        <v>152683500</v>
      </c>
      <c r="L999" s="29">
        <v>5.09</v>
      </c>
      <c r="M999" s="29">
        <f>IFERROR(_xlfn.XLOOKUP($B999,'Ownership Metrics'!$A:$A,'Ownership Metrics'!$B:$B),"")</f>
        <v>10.76</v>
      </c>
      <c r="N999" s="28">
        <f>IFERROR(_xlfn.XLOOKUP($B999,'Ownership Metrics'!$A:$A,'Ownership Metrics'!$C:$C),"")</f>
        <v>1328</v>
      </c>
      <c r="O999" s="29">
        <f>IFERROR(_xlfn.XLOOKUP($B999,'Ownership Metrics'!$A:$A,'Ownership Metrics'!$D:$D),"")</f>
        <v>31</v>
      </c>
      <c r="P999" s="29">
        <f>IFERROR(_xlfn.XLOOKUP($B999,'Ownership Metrics'!$A:$A,'Ownership Metrics'!$E:$E),"")</f>
        <v>50.07</v>
      </c>
      <c r="Q999" s="30">
        <f>IFERROR(_xlfn.XLOOKUP($B999,'Ownership Metrics'!$A:$A,'Ownership Metrics'!$F:$F),"")</f>
        <v>14</v>
      </c>
      <c r="R999" s="30">
        <f>IFERROR(_xlfn.XLOOKUP($B999,'Ownership Metrics'!$A:$A,'Ownership Metrics'!$G:$G),"")</f>
        <v>30</v>
      </c>
      <c r="S999" s="27" t="str">
        <f>IFERROR(_xlfn.XLOOKUP($B999,'Ownership Metrics'!$A:$A,'Ownership Metrics'!$H:$H),"")</f>
        <v>Moderat</v>
      </c>
      <c r="T999" s="27" t="str">
        <f>IFERROR(_xlfn.XLOOKUP($B999,'Ownership Metrics'!$A:$A,'Ownership Metrics'!$I:$I),"")</f>
        <v>Sedang</v>
      </c>
      <c r="U999" s="27">
        <f>IF(COUNTIFS($B$2:$B999,$B999,$D$2:$D999,$D999)=1,1,0)</f>
        <v>1</v>
      </c>
      <c r="V999" s="27">
        <f t="shared" si="46"/>
        <v>5.09</v>
      </c>
      <c r="W999" s="27">
        <f t="shared" si="47"/>
        <v>5</v>
      </c>
      <c r="X999" s="27">
        <f t="shared" si="45"/>
        <v>5.0899999000999996</v>
      </c>
    </row>
    <row r="1000" spans="1:24" x14ac:dyDescent="0.25">
      <c r="A1000" s="26">
        <v>46265</v>
      </c>
      <c r="B1000" s="27" t="s">
        <v>10280</v>
      </c>
      <c r="C1000" s="27" t="s">
        <v>1224</v>
      </c>
      <c r="D1000" s="27" t="s">
        <v>1227</v>
      </c>
      <c r="E1000" s="27" t="s">
        <v>22</v>
      </c>
      <c r="F1000" s="27" t="s">
        <v>32</v>
      </c>
      <c r="G1000" s="27"/>
      <c r="H1000" s="27"/>
      <c r="I1000" s="28">
        <v>0</v>
      </c>
      <c r="J1000" s="28">
        <v>122250000</v>
      </c>
      <c r="K1000" s="28">
        <v>122250000</v>
      </c>
      <c r="L1000" s="29">
        <v>4.08</v>
      </c>
      <c r="M1000" s="29">
        <f>IFERROR(_xlfn.XLOOKUP($B1000,'Ownership Metrics'!$A:$A,'Ownership Metrics'!$B:$B),"")</f>
        <v>10.76</v>
      </c>
      <c r="N1000" s="28">
        <f>IFERROR(_xlfn.XLOOKUP($B1000,'Ownership Metrics'!$A:$A,'Ownership Metrics'!$C:$C),"")</f>
        <v>1328</v>
      </c>
      <c r="O1000" s="29">
        <f>IFERROR(_xlfn.XLOOKUP($B1000,'Ownership Metrics'!$A:$A,'Ownership Metrics'!$D:$D),"")</f>
        <v>31</v>
      </c>
      <c r="P1000" s="29">
        <f>IFERROR(_xlfn.XLOOKUP($B1000,'Ownership Metrics'!$A:$A,'Ownership Metrics'!$E:$E),"")</f>
        <v>50.07</v>
      </c>
      <c r="Q1000" s="30">
        <f>IFERROR(_xlfn.XLOOKUP($B1000,'Ownership Metrics'!$A:$A,'Ownership Metrics'!$F:$F),"")</f>
        <v>14</v>
      </c>
      <c r="R1000" s="30">
        <f>IFERROR(_xlfn.XLOOKUP($B1000,'Ownership Metrics'!$A:$A,'Ownership Metrics'!$G:$G),"")</f>
        <v>30</v>
      </c>
      <c r="S1000" s="27" t="str">
        <f>IFERROR(_xlfn.XLOOKUP($B1000,'Ownership Metrics'!$A:$A,'Ownership Metrics'!$H:$H),"")</f>
        <v>Moderat</v>
      </c>
      <c r="T1000" s="27" t="str">
        <f>IFERROR(_xlfn.XLOOKUP($B1000,'Ownership Metrics'!$A:$A,'Ownership Metrics'!$I:$I),"")</f>
        <v>Sedang</v>
      </c>
      <c r="U1000" s="27">
        <f>IF(COUNTIFS($B$2:$B1000,$B1000,$D$2:$D1000,$D1000)=1,1,0)</f>
        <v>1</v>
      </c>
      <c r="V1000" s="27">
        <f t="shared" si="46"/>
        <v>4.08</v>
      </c>
      <c r="W1000" s="27">
        <f t="shared" si="47"/>
        <v>9</v>
      </c>
      <c r="X1000" s="27">
        <f t="shared" si="45"/>
        <v>4.0799998999999998</v>
      </c>
    </row>
    <row r="1001" spans="1:24" x14ac:dyDescent="0.25">
      <c r="A1001" s="26">
        <v>46265</v>
      </c>
      <c r="B1001" s="27" t="s">
        <v>10280</v>
      </c>
      <c r="C1001" s="27" t="s">
        <v>1224</v>
      </c>
      <c r="D1001" s="27" t="s">
        <v>1228</v>
      </c>
      <c r="E1001" s="27" t="s">
        <v>22</v>
      </c>
      <c r="F1001" s="27" t="s">
        <v>32</v>
      </c>
      <c r="G1001" s="27"/>
      <c r="H1001" s="27"/>
      <c r="I1001" s="28">
        <v>0</v>
      </c>
      <c r="J1001" s="28">
        <v>381375000</v>
      </c>
      <c r="K1001" s="28">
        <v>381375000</v>
      </c>
      <c r="L1001" s="29">
        <v>12.71</v>
      </c>
      <c r="M1001" s="29">
        <f>IFERROR(_xlfn.XLOOKUP($B1001,'Ownership Metrics'!$A:$A,'Ownership Metrics'!$B:$B),"")</f>
        <v>10.76</v>
      </c>
      <c r="N1001" s="28">
        <f>IFERROR(_xlfn.XLOOKUP($B1001,'Ownership Metrics'!$A:$A,'Ownership Metrics'!$C:$C),"")</f>
        <v>1328</v>
      </c>
      <c r="O1001" s="29">
        <f>IFERROR(_xlfn.XLOOKUP($B1001,'Ownership Metrics'!$A:$A,'Ownership Metrics'!$D:$D),"")</f>
        <v>31</v>
      </c>
      <c r="P1001" s="29">
        <f>IFERROR(_xlfn.XLOOKUP($B1001,'Ownership Metrics'!$A:$A,'Ownership Metrics'!$E:$E),"")</f>
        <v>50.07</v>
      </c>
      <c r="Q1001" s="30">
        <f>IFERROR(_xlfn.XLOOKUP($B1001,'Ownership Metrics'!$A:$A,'Ownership Metrics'!$F:$F),"")</f>
        <v>14</v>
      </c>
      <c r="R1001" s="30">
        <f>IFERROR(_xlfn.XLOOKUP($B1001,'Ownership Metrics'!$A:$A,'Ownership Metrics'!$G:$G),"")</f>
        <v>30</v>
      </c>
      <c r="S1001" s="27" t="str">
        <f>IFERROR(_xlfn.XLOOKUP($B1001,'Ownership Metrics'!$A:$A,'Ownership Metrics'!$H:$H),"")</f>
        <v>Moderat</v>
      </c>
      <c r="T1001" s="27" t="str">
        <f>IFERROR(_xlfn.XLOOKUP($B1001,'Ownership Metrics'!$A:$A,'Ownership Metrics'!$I:$I),"")</f>
        <v>Sedang</v>
      </c>
      <c r="U1001" s="27">
        <f>IF(COUNTIFS($B$2:$B1001,$B1001,$D$2:$D1001,$D1001)=1,1,0)</f>
        <v>1</v>
      </c>
      <c r="V1001" s="27">
        <f t="shared" si="46"/>
        <v>12.71</v>
      </c>
      <c r="W1001" s="27">
        <f t="shared" si="47"/>
        <v>2</v>
      </c>
      <c r="X1001" s="27">
        <f t="shared" si="45"/>
        <v>12.709999899900001</v>
      </c>
    </row>
    <row r="1002" spans="1:24" x14ac:dyDescent="0.25">
      <c r="A1002" s="26">
        <v>46265</v>
      </c>
      <c r="B1002" s="27" t="s">
        <v>10280</v>
      </c>
      <c r="C1002" s="27" t="s">
        <v>1224</v>
      </c>
      <c r="D1002" s="27" t="s">
        <v>962</v>
      </c>
      <c r="E1002" s="27" t="s">
        <v>114</v>
      </c>
      <c r="F1002" s="27" t="s">
        <v>32</v>
      </c>
      <c r="G1002" s="27"/>
      <c r="H1002" s="27" t="s">
        <v>64</v>
      </c>
      <c r="I1002" s="28">
        <v>146300000</v>
      </c>
      <c r="J1002" s="28">
        <v>0</v>
      </c>
      <c r="K1002" s="28">
        <v>146300000</v>
      </c>
      <c r="L1002" s="29">
        <v>4.88</v>
      </c>
      <c r="M1002" s="29">
        <f>IFERROR(_xlfn.XLOOKUP($B1002,'Ownership Metrics'!$A:$A,'Ownership Metrics'!$B:$B),"")</f>
        <v>10.76</v>
      </c>
      <c r="N1002" s="28">
        <f>IFERROR(_xlfn.XLOOKUP($B1002,'Ownership Metrics'!$A:$A,'Ownership Metrics'!$C:$C),"")</f>
        <v>1328</v>
      </c>
      <c r="O1002" s="29">
        <f>IFERROR(_xlfn.XLOOKUP($B1002,'Ownership Metrics'!$A:$A,'Ownership Metrics'!$D:$D),"")</f>
        <v>31</v>
      </c>
      <c r="P1002" s="29">
        <f>IFERROR(_xlfn.XLOOKUP($B1002,'Ownership Metrics'!$A:$A,'Ownership Metrics'!$E:$E),"")</f>
        <v>50.07</v>
      </c>
      <c r="Q1002" s="30">
        <f>IFERROR(_xlfn.XLOOKUP($B1002,'Ownership Metrics'!$A:$A,'Ownership Metrics'!$F:$F),"")</f>
        <v>14</v>
      </c>
      <c r="R1002" s="30">
        <f>IFERROR(_xlfn.XLOOKUP($B1002,'Ownership Metrics'!$A:$A,'Ownership Metrics'!$G:$G),"")</f>
        <v>30</v>
      </c>
      <c r="S1002" s="27" t="str">
        <f>IFERROR(_xlfn.XLOOKUP($B1002,'Ownership Metrics'!$A:$A,'Ownership Metrics'!$H:$H),"")</f>
        <v>Moderat</v>
      </c>
      <c r="T1002" s="27" t="str">
        <f>IFERROR(_xlfn.XLOOKUP($B1002,'Ownership Metrics'!$A:$A,'Ownership Metrics'!$I:$I),"")</f>
        <v>Sedang</v>
      </c>
      <c r="U1002" s="27">
        <f>IF(COUNTIFS($B$2:$B1002,$B1002,$D$2:$D1002,$D1002)=1,1,0)</f>
        <v>1</v>
      </c>
      <c r="V1002" s="27">
        <f t="shared" si="46"/>
        <v>4.88</v>
      </c>
      <c r="W1002" s="27">
        <f t="shared" si="47"/>
        <v>7</v>
      </c>
      <c r="X1002" s="27">
        <f t="shared" si="45"/>
        <v>4.8799998997999996</v>
      </c>
    </row>
    <row r="1003" spans="1:24" x14ac:dyDescent="0.25">
      <c r="A1003" s="26">
        <v>46265</v>
      </c>
      <c r="B1003" s="27" t="s">
        <v>10280</v>
      </c>
      <c r="C1003" s="27" t="s">
        <v>1224</v>
      </c>
      <c r="D1003" s="27" t="s">
        <v>1229</v>
      </c>
      <c r="E1003" s="27" t="s">
        <v>26</v>
      </c>
      <c r="F1003" s="27" t="s">
        <v>32</v>
      </c>
      <c r="G1003" s="27"/>
      <c r="H1003" s="27" t="s">
        <v>64</v>
      </c>
      <c r="I1003" s="28">
        <v>147500000</v>
      </c>
      <c r="J1003" s="28">
        <v>0</v>
      </c>
      <c r="K1003" s="28">
        <v>147500000</v>
      </c>
      <c r="L1003" s="29">
        <v>4.92</v>
      </c>
      <c r="M1003" s="29">
        <f>IFERROR(_xlfn.XLOOKUP($B1003,'Ownership Metrics'!$A:$A,'Ownership Metrics'!$B:$B),"")</f>
        <v>10.76</v>
      </c>
      <c r="N1003" s="28">
        <f>IFERROR(_xlfn.XLOOKUP($B1003,'Ownership Metrics'!$A:$A,'Ownership Metrics'!$C:$C),"")</f>
        <v>1328</v>
      </c>
      <c r="O1003" s="29">
        <f>IFERROR(_xlfn.XLOOKUP($B1003,'Ownership Metrics'!$A:$A,'Ownership Metrics'!$D:$D),"")</f>
        <v>31</v>
      </c>
      <c r="P1003" s="29">
        <f>IFERROR(_xlfn.XLOOKUP($B1003,'Ownership Metrics'!$A:$A,'Ownership Metrics'!$E:$E),"")</f>
        <v>50.07</v>
      </c>
      <c r="Q1003" s="30">
        <f>IFERROR(_xlfn.XLOOKUP($B1003,'Ownership Metrics'!$A:$A,'Ownership Metrics'!$F:$F),"")</f>
        <v>14</v>
      </c>
      <c r="R1003" s="30">
        <f>IFERROR(_xlfn.XLOOKUP($B1003,'Ownership Metrics'!$A:$A,'Ownership Metrics'!$G:$G),"")</f>
        <v>30</v>
      </c>
      <c r="S1003" s="27" t="str">
        <f>IFERROR(_xlfn.XLOOKUP($B1003,'Ownership Metrics'!$A:$A,'Ownership Metrics'!$H:$H),"")</f>
        <v>Moderat</v>
      </c>
      <c r="T1003" s="27" t="str">
        <f>IFERROR(_xlfn.XLOOKUP($B1003,'Ownership Metrics'!$A:$A,'Ownership Metrics'!$I:$I),"")</f>
        <v>Sedang</v>
      </c>
      <c r="U1003" s="27">
        <f>IF(COUNTIFS($B$2:$B1003,$B1003,$D$2:$D1003,$D1003)=1,1,0)</f>
        <v>1</v>
      </c>
      <c r="V1003" s="27">
        <f t="shared" si="46"/>
        <v>4.92</v>
      </c>
      <c r="W1003" s="27">
        <f t="shared" si="47"/>
        <v>6</v>
      </c>
      <c r="X1003" s="27">
        <f t="shared" si="45"/>
        <v>4.9199998996999996</v>
      </c>
    </row>
    <row r="1004" spans="1:24" x14ac:dyDescent="0.25">
      <c r="A1004" s="26">
        <v>46265</v>
      </c>
      <c r="B1004" s="27" t="s">
        <v>10280</v>
      </c>
      <c r="C1004" s="27" t="s">
        <v>1224</v>
      </c>
      <c r="D1004" s="27" t="s">
        <v>939</v>
      </c>
      <c r="E1004" s="27" t="s">
        <v>26</v>
      </c>
      <c r="F1004" s="27" t="s">
        <v>32</v>
      </c>
      <c r="G1004" s="27"/>
      <c r="H1004" s="27" t="s">
        <v>940</v>
      </c>
      <c r="I1004" s="28">
        <v>139358500</v>
      </c>
      <c r="J1004" s="28">
        <v>0</v>
      </c>
      <c r="K1004" s="28">
        <v>139358500</v>
      </c>
      <c r="L1004" s="29">
        <v>4.6500000000000004</v>
      </c>
      <c r="M1004" s="29">
        <f>IFERROR(_xlfn.XLOOKUP($B1004,'Ownership Metrics'!$A:$A,'Ownership Metrics'!$B:$B),"")</f>
        <v>10.76</v>
      </c>
      <c r="N1004" s="28">
        <f>IFERROR(_xlfn.XLOOKUP($B1004,'Ownership Metrics'!$A:$A,'Ownership Metrics'!$C:$C),"")</f>
        <v>1328</v>
      </c>
      <c r="O1004" s="29">
        <f>IFERROR(_xlfn.XLOOKUP($B1004,'Ownership Metrics'!$A:$A,'Ownership Metrics'!$D:$D),"")</f>
        <v>31</v>
      </c>
      <c r="P1004" s="29">
        <f>IFERROR(_xlfn.XLOOKUP($B1004,'Ownership Metrics'!$A:$A,'Ownership Metrics'!$E:$E),"")</f>
        <v>50.07</v>
      </c>
      <c r="Q1004" s="30">
        <f>IFERROR(_xlfn.XLOOKUP($B1004,'Ownership Metrics'!$A:$A,'Ownership Metrics'!$F:$F),"")</f>
        <v>14</v>
      </c>
      <c r="R1004" s="30">
        <f>IFERROR(_xlfn.XLOOKUP($B1004,'Ownership Metrics'!$A:$A,'Ownership Metrics'!$G:$G),"")</f>
        <v>30</v>
      </c>
      <c r="S1004" s="27" t="str">
        <f>IFERROR(_xlfn.XLOOKUP($B1004,'Ownership Metrics'!$A:$A,'Ownership Metrics'!$H:$H),"")</f>
        <v>Moderat</v>
      </c>
      <c r="T1004" s="27" t="str">
        <f>IFERROR(_xlfn.XLOOKUP($B1004,'Ownership Metrics'!$A:$A,'Ownership Metrics'!$I:$I),"")</f>
        <v>Sedang</v>
      </c>
      <c r="U1004" s="27">
        <f>IF(COUNTIFS($B$2:$B1004,$B1004,$D$2:$D1004,$D1004)=1,1,0)</f>
        <v>1</v>
      </c>
      <c r="V1004" s="27">
        <f t="shared" si="46"/>
        <v>4.6500000000000004</v>
      </c>
      <c r="W1004" s="27">
        <f t="shared" si="47"/>
        <v>8</v>
      </c>
      <c r="X1004" s="27">
        <f t="shared" si="45"/>
        <v>4.6499998996</v>
      </c>
    </row>
    <row r="1005" spans="1:24" x14ac:dyDescent="0.25">
      <c r="A1005" s="26">
        <v>46265</v>
      </c>
      <c r="B1005" s="27" t="s">
        <v>10280</v>
      </c>
      <c r="C1005" s="27" t="s">
        <v>1224</v>
      </c>
      <c r="D1005" s="27" t="s">
        <v>207</v>
      </c>
      <c r="E1005" s="27" t="s">
        <v>26</v>
      </c>
      <c r="F1005" s="27" t="s">
        <v>32</v>
      </c>
      <c r="G1005" s="27"/>
      <c r="H1005" s="27" t="s">
        <v>64</v>
      </c>
      <c r="I1005" s="28">
        <v>158977000</v>
      </c>
      <c r="J1005" s="28">
        <v>0</v>
      </c>
      <c r="K1005" s="28">
        <v>158977000</v>
      </c>
      <c r="L1005" s="29">
        <v>5.3</v>
      </c>
      <c r="M1005" s="29">
        <f>IFERROR(_xlfn.XLOOKUP($B1005,'Ownership Metrics'!$A:$A,'Ownership Metrics'!$B:$B),"")</f>
        <v>10.76</v>
      </c>
      <c r="N1005" s="28">
        <f>IFERROR(_xlfn.XLOOKUP($B1005,'Ownership Metrics'!$A:$A,'Ownership Metrics'!$C:$C),"")</f>
        <v>1328</v>
      </c>
      <c r="O1005" s="29">
        <f>IFERROR(_xlfn.XLOOKUP($B1005,'Ownership Metrics'!$A:$A,'Ownership Metrics'!$D:$D),"")</f>
        <v>31</v>
      </c>
      <c r="P1005" s="29">
        <f>IFERROR(_xlfn.XLOOKUP($B1005,'Ownership Metrics'!$A:$A,'Ownership Metrics'!$E:$E),"")</f>
        <v>50.07</v>
      </c>
      <c r="Q1005" s="30">
        <f>IFERROR(_xlfn.XLOOKUP($B1005,'Ownership Metrics'!$A:$A,'Ownership Metrics'!$F:$F),"")</f>
        <v>14</v>
      </c>
      <c r="R1005" s="30">
        <f>IFERROR(_xlfn.XLOOKUP($B1005,'Ownership Metrics'!$A:$A,'Ownership Metrics'!$G:$G),"")</f>
        <v>30</v>
      </c>
      <c r="S1005" s="27" t="str">
        <f>IFERROR(_xlfn.XLOOKUP($B1005,'Ownership Metrics'!$A:$A,'Ownership Metrics'!$H:$H),"")</f>
        <v>Moderat</v>
      </c>
      <c r="T1005" s="27" t="str">
        <f>IFERROR(_xlfn.XLOOKUP($B1005,'Ownership Metrics'!$A:$A,'Ownership Metrics'!$I:$I),"")</f>
        <v>Sedang</v>
      </c>
      <c r="U1005" s="27">
        <f>IF(COUNTIFS($B$2:$B1005,$B1005,$D$2:$D1005,$D1005)=1,1,0)</f>
        <v>1</v>
      </c>
      <c r="V1005" s="27">
        <f t="shared" si="46"/>
        <v>5.3</v>
      </c>
      <c r="W1005" s="27">
        <f t="shared" si="47"/>
        <v>4</v>
      </c>
      <c r="X1005" s="27">
        <f t="shared" si="45"/>
        <v>5.2999998994999995</v>
      </c>
    </row>
    <row r="1006" spans="1:24" x14ac:dyDescent="0.25">
      <c r="A1006" s="26">
        <v>46265</v>
      </c>
      <c r="B1006" s="27" t="s">
        <v>10280</v>
      </c>
      <c r="C1006" s="27" t="s">
        <v>1224</v>
      </c>
      <c r="D1006" s="27" t="s">
        <v>1230</v>
      </c>
      <c r="E1006" s="27" t="s">
        <v>26</v>
      </c>
      <c r="F1006" s="27" t="s">
        <v>32</v>
      </c>
      <c r="G1006" s="27"/>
      <c r="H1006" s="27" t="s">
        <v>64</v>
      </c>
      <c r="I1006" s="28">
        <v>110419500</v>
      </c>
      <c r="J1006" s="28">
        <v>0</v>
      </c>
      <c r="K1006" s="28">
        <v>110419500</v>
      </c>
      <c r="L1006" s="29">
        <v>3.68</v>
      </c>
      <c r="M1006" s="29">
        <f>IFERROR(_xlfn.XLOOKUP($B1006,'Ownership Metrics'!$A:$A,'Ownership Metrics'!$B:$B),"")</f>
        <v>10.76</v>
      </c>
      <c r="N1006" s="28">
        <f>IFERROR(_xlfn.XLOOKUP($B1006,'Ownership Metrics'!$A:$A,'Ownership Metrics'!$C:$C),"")</f>
        <v>1328</v>
      </c>
      <c r="O1006" s="29">
        <f>IFERROR(_xlfn.XLOOKUP($B1006,'Ownership Metrics'!$A:$A,'Ownership Metrics'!$D:$D),"")</f>
        <v>31</v>
      </c>
      <c r="P1006" s="29">
        <f>IFERROR(_xlfn.XLOOKUP($B1006,'Ownership Metrics'!$A:$A,'Ownership Metrics'!$E:$E),"")</f>
        <v>50.07</v>
      </c>
      <c r="Q1006" s="30">
        <f>IFERROR(_xlfn.XLOOKUP($B1006,'Ownership Metrics'!$A:$A,'Ownership Metrics'!$F:$F),"")</f>
        <v>14</v>
      </c>
      <c r="R1006" s="30">
        <f>IFERROR(_xlfn.XLOOKUP($B1006,'Ownership Metrics'!$A:$A,'Ownership Metrics'!$G:$G),"")</f>
        <v>30</v>
      </c>
      <c r="S1006" s="27" t="str">
        <f>IFERROR(_xlfn.XLOOKUP($B1006,'Ownership Metrics'!$A:$A,'Ownership Metrics'!$H:$H),"")</f>
        <v>Moderat</v>
      </c>
      <c r="T1006" s="27" t="str">
        <f>IFERROR(_xlfn.XLOOKUP($B1006,'Ownership Metrics'!$A:$A,'Ownership Metrics'!$I:$I),"")</f>
        <v>Sedang</v>
      </c>
      <c r="U1006" s="27">
        <f>IF(COUNTIFS($B$2:$B1006,$B1006,$D$2:$D1006,$D1006)=1,1,0)</f>
        <v>1</v>
      </c>
      <c r="V1006" s="27">
        <f t="shared" si="46"/>
        <v>3.68</v>
      </c>
      <c r="W1006" s="27">
        <f t="shared" si="47"/>
        <v>10</v>
      </c>
      <c r="X1006" s="27">
        <f t="shared" si="45"/>
        <v>3.6799998994000003</v>
      </c>
    </row>
    <row r="1007" spans="1:24" x14ac:dyDescent="0.25">
      <c r="A1007" s="26">
        <v>46265</v>
      </c>
      <c r="B1007" s="27" t="s">
        <v>10280</v>
      </c>
      <c r="C1007" s="27" t="s">
        <v>1224</v>
      </c>
      <c r="D1007" s="27" t="s">
        <v>851</v>
      </c>
      <c r="E1007" s="27" t="s">
        <v>26</v>
      </c>
      <c r="F1007" s="27" t="s">
        <v>32</v>
      </c>
      <c r="G1007" s="27"/>
      <c r="H1007" s="27" t="s">
        <v>128</v>
      </c>
      <c r="I1007" s="28">
        <v>62119500</v>
      </c>
      <c r="J1007" s="28">
        <v>0</v>
      </c>
      <c r="K1007" s="28">
        <v>62119500</v>
      </c>
      <c r="L1007" s="29">
        <v>2.0699999999999998</v>
      </c>
      <c r="M1007" s="29">
        <f>IFERROR(_xlfn.XLOOKUP($B1007,'Ownership Metrics'!$A:$A,'Ownership Metrics'!$B:$B),"")</f>
        <v>10.76</v>
      </c>
      <c r="N1007" s="28">
        <f>IFERROR(_xlfn.XLOOKUP($B1007,'Ownership Metrics'!$A:$A,'Ownership Metrics'!$C:$C),"")</f>
        <v>1328</v>
      </c>
      <c r="O1007" s="29">
        <f>IFERROR(_xlfn.XLOOKUP($B1007,'Ownership Metrics'!$A:$A,'Ownership Metrics'!$D:$D),"")</f>
        <v>31</v>
      </c>
      <c r="P1007" s="29">
        <f>IFERROR(_xlfn.XLOOKUP($B1007,'Ownership Metrics'!$A:$A,'Ownership Metrics'!$E:$E),"")</f>
        <v>50.07</v>
      </c>
      <c r="Q1007" s="30">
        <f>IFERROR(_xlfn.XLOOKUP($B1007,'Ownership Metrics'!$A:$A,'Ownership Metrics'!$F:$F),"")</f>
        <v>14</v>
      </c>
      <c r="R1007" s="30">
        <f>IFERROR(_xlfn.XLOOKUP($B1007,'Ownership Metrics'!$A:$A,'Ownership Metrics'!$G:$G),"")</f>
        <v>30</v>
      </c>
      <c r="S1007" s="27" t="str">
        <f>IFERROR(_xlfn.XLOOKUP($B1007,'Ownership Metrics'!$A:$A,'Ownership Metrics'!$H:$H),"")</f>
        <v>Moderat</v>
      </c>
      <c r="T1007" s="27" t="str">
        <f>IFERROR(_xlfn.XLOOKUP($B1007,'Ownership Metrics'!$A:$A,'Ownership Metrics'!$I:$I),"")</f>
        <v>Sedang</v>
      </c>
      <c r="U1007" s="27">
        <f>IF(COUNTIFS($B$2:$B1007,$B1007,$D$2:$D1007,$D1007)=1,1,0)</f>
        <v>1</v>
      </c>
      <c r="V1007" s="27">
        <f t="shared" si="46"/>
        <v>2.0699999999999998</v>
      </c>
      <c r="W1007" s="27">
        <f t="shared" si="47"/>
        <v>11</v>
      </c>
      <c r="X1007" s="27">
        <f t="shared" si="45"/>
        <v>2.0699998992999999</v>
      </c>
    </row>
    <row r="1008" spans="1:24" x14ac:dyDescent="0.25">
      <c r="A1008" s="26">
        <v>46265</v>
      </c>
      <c r="B1008" s="27" t="s">
        <v>10280</v>
      </c>
      <c r="C1008" s="27" t="s">
        <v>1224</v>
      </c>
      <c r="D1008" s="27" t="s">
        <v>1231</v>
      </c>
      <c r="E1008" s="27" t="s">
        <v>427</v>
      </c>
      <c r="F1008" s="27" t="s">
        <v>32</v>
      </c>
      <c r="G1008" s="27"/>
      <c r="H1008" s="27" t="s">
        <v>62</v>
      </c>
      <c r="I1008" s="28">
        <v>57567100</v>
      </c>
      <c r="J1008" s="28">
        <v>0</v>
      </c>
      <c r="K1008" s="28">
        <v>57567100</v>
      </c>
      <c r="L1008" s="29">
        <v>1.92</v>
      </c>
      <c r="M1008" s="29">
        <f>IFERROR(_xlfn.XLOOKUP($B1008,'Ownership Metrics'!$A:$A,'Ownership Metrics'!$B:$B),"")</f>
        <v>10.76</v>
      </c>
      <c r="N1008" s="28">
        <f>IFERROR(_xlfn.XLOOKUP($B1008,'Ownership Metrics'!$A:$A,'Ownership Metrics'!$C:$C),"")</f>
        <v>1328</v>
      </c>
      <c r="O1008" s="29">
        <f>IFERROR(_xlfn.XLOOKUP($B1008,'Ownership Metrics'!$A:$A,'Ownership Metrics'!$D:$D),"")</f>
        <v>31</v>
      </c>
      <c r="P1008" s="29">
        <f>IFERROR(_xlfn.XLOOKUP($B1008,'Ownership Metrics'!$A:$A,'Ownership Metrics'!$E:$E),"")</f>
        <v>50.07</v>
      </c>
      <c r="Q1008" s="30">
        <f>IFERROR(_xlfn.XLOOKUP($B1008,'Ownership Metrics'!$A:$A,'Ownership Metrics'!$F:$F),"")</f>
        <v>14</v>
      </c>
      <c r="R1008" s="30">
        <f>IFERROR(_xlfn.XLOOKUP($B1008,'Ownership Metrics'!$A:$A,'Ownership Metrics'!$G:$G),"")</f>
        <v>30</v>
      </c>
      <c r="S1008" s="27" t="str">
        <f>IFERROR(_xlfn.XLOOKUP($B1008,'Ownership Metrics'!$A:$A,'Ownership Metrics'!$H:$H),"")</f>
        <v>Moderat</v>
      </c>
      <c r="T1008" s="27" t="str">
        <f>IFERROR(_xlfn.XLOOKUP($B1008,'Ownership Metrics'!$A:$A,'Ownership Metrics'!$I:$I),"")</f>
        <v>Sedang</v>
      </c>
      <c r="U1008" s="27">
        <f>IF(COUNTIFS($B$2:$B1008,$B1008,$D$2:$D1008,$D1008)=1,1,0)</f>
        <v>1</v>
      </c>
      <c r="V1008" s="27">
        <f t="shared" si="46"/>
        <v>1.92</v>
      </c>
      <c r="W1008" s="27">
        <f t="shared" si="47"/>
        <v>12</v>
      </c>
      <c r="X1008" s="27">
        <f t="shared" si="45"/>
        <v>1.9199998992</v>
      </c>
    </row>
    <row r="1009" spans="1:24" x14ac:dyDescent="0.25">
      <c r="A1009" s="26">
        <v>46265</v>
      </c>
      <c r="B1009" s="27" t="s">
        <v>10280</v>
      </c>
      <c r="C1009" s="27" t="s">
        <v>1224</v>
      </c>
      <c r="D1009" s="27" t="s">
        <v>1232</v>
      </c>
      <c r="E1009" s="27" t="s">
        <v>51</v>
      </c>
      <c r="F1009" s="27" t="s">
        <v>32</v>
      </c>
      <c r="G1009" s="27"/>
      <c r="H1009" s="27" t="s">
        <v>62</v>
      </c>
      <c r="I1009" s="28">
        <v>33200000</v>
      </c>
      <c r="J1009" s="28">
        <v>0</v>
      </c>
      <c r="K1009" s="28">
        <v>33200000</v>
      </c>
      <c r="L1009" s="29">
        <v>1.1100000000000001</v>
      </c>
      <c r="M1009" s="29">
        <f>IFERROR(_xlfn.XLOOKUP($B1009,'Ownership Metrics'!$A:$A,'Ownership Metrics'!$B:$B),"")</f>
        <v>10.76</v>
      </c>
      <c r="N1009" s="28">
        <f>IFERROR(_xlfn.XLOOKUP($B1009,'Ownership Metrics'!$A:$A,'Ownership Metrics'!$C:$C),"")</f>
        <v>1328</v>
      </c>
      <c r="O1009" s="29">
        <f>IFERROR(_xlfn.XLOOKUP($B1009,'Ownership Metrics'!$A:$A,'Ownership Metrics'!$D:$D),"")</f>
        <v>31</v>
      </c>
      <c r="P1009" s="29">
        <f>IFERROR(_xlfn.XLOOKUP($B1009,'Ownership Metrics'!$A:$A,'Ownership Metrics'!$E:$E),"")</f>
        <v>50.07</v>
      </c>
      <c r="Q1009" s="30">
        <f>IFERROR(_xlfn.XLOOKUP($B1009,'Ownership Metrics'!$A:$A,'Ownership Metrics'!$F:$F),"")</f>
        <v>14</v>
      </c>
      <c r="R1009" s="30">
        <f>IFERROR(_xlfn.XLOOKUP($B1009,'Ownership Metrics'!$A:$A,'Ownership Metrics'!$G:$G),"")</f>
        <v>30</v>
      </c>
      <c r="S1009" s="27" t="str">
        <f>IFERROR(_xlfn.XLOOKUP($B1009,'Ownership Metrics'!$A:$A,'Ownership Metrics'!$H:$H),"")</f>
        <v>Moderat</v>
      </c>
      <c r="T1009" s="27" t="str">
        <f>IFERROR(_xlfn.XLOOKUP($B1009,'Ownership Metrics'!$A:$A,'Ownership Metrics'!$I:$I),"")</f>
        <v>Sedang</v>
      </c>
      <c r="U1009" s="27">
        <f>IF(COUNTIFS($B$2:$B1009,$B1009,$D$2:$D1009,$D1009)=1,1,0)</f>
        <v>1</v>
      </c>
      <c r="V1009" s="27">
        <f t="shared" si="46"/>
        <v>1.1100000000000001</v>
      </c>
      <c r="W1009" s="27">
        <f t="shared" si="47"/>
        <v>14</v>
      </c>
      <c r="X1009" s="27">
        <f t="shared" si="45"/>
        <v>1.1099998991000002</v>
      </c>
    </row>
    <row r="1010" spans="1:24" x14ac:dyDescent="0.25">
      <c r="A1010" s="26">
        <v>46265</v>
      </c>
      <c r="B1010" s="27" t="s">
        <v>10280</v>
      </c>
      <c r="C1010" s="27" t="s">
        <v>1224</v>
      </c>
      <c r="D1010" s="27" t="s">
        <v>147</v>
      </c>
      <c r="E1010" s="27" t="s">
        <v>67</v>
      </c>
      <c r="F1010" s="27" t="s">
        <v>32</v>
      </c>
      <c r="G1010" s="27"/>
      <c r="H1010" s="27" t="s">
        <v>64</v>
      </c>
      <c r="I1010" s="28">
        <v>44144100</v>
      </c>
      <c r="J1010" s="28">
        <v>0</v>
      </c>
      <c r="K1010" s="28">
        <v>44144100</v>
      </c>
      <c r="L1010" s="29">
        <v>1.47</v>
      </c>
      <c r="M1010" s="29">
        <f>IFERROR(_xlfn.XLOOKUP($B1010,'Ownership Metrics'!$A:$A,'Ownership Metrics'!$B:$B),"")</f>
        <v>10.76</v>
      </c>
      <c r="N1010" s="28">
        <f>IFERROR(_xlfn.XLOOKUP($B1010,'Ownership Metrics'!$A:$A,'Ownership Metrics'!$C:$C),"")</f>
        <v>1328</v>
      </c>
      <c r="O1010" s="29">
        <f>IFERROR(_xlfn.XLOOKUP($B1010,'Ownership Metrics'!$A:$A,'Ownership Metrics'!$D:$D),"")</f>
        <v>31</v>
      </c>
      <c r="P1010" s="29">
        <f>IFERROR(_xlfn.XLOOKUP($B1010,'Ownership Metrics'!$A:$A,'Ownership Metrics'!$E:$E),"")</f>
        <v>50.07</v>
      </c>
      <c r="Q1010" s="30">
        <f>IFERROR(_xlfn.XLOOKUP($B1010,'Ownership Metrics'!$A:$A,'Ownership Metrics'!$F:$F),"")</f>
        <v>14</v>
      </c>
      <c r="R1010" s="30">
        <f>IFERROR(_xlfn.XLOOKUP($B1010,'Ownership Metrics'!$A:$A,'Ownership Metrics'!$G:$G),"")</f>
        <v>30</v>
      </c>
      <c r="S1010" s="27" t="str">
        <f>IFERROR(_xlfn.XLOOKUP($B1010,'Ownership Metrics'!$A:$A,'Ownership Metrics'!$H:$H),"")</f>
        <v>Moderat</v>
      </c>
      <c r="T1010" s="27" t="str">
        <f>IFERROR(_xlfn.XLOOKUP($B1010,'Ownership Metrics'!$A:$A,'Ownership Metrics'!$I:$I),"")</f>
        <v>Sedang</v>
      </c>
      <c r="U1010" s="27">
        <f>IF(COUNTIFS($B$2:$B1010,$B1010,$D$2:$D1010,$D1010)=1,1,0)</f>
        <v>1</v>
      </c>
      <c r="V1010" s="27">
        <f t="shared" si="46"/>
        <v>1.47</v>
      </c>
      <c r="W1010" s="27">
        <f t="shared" si="47"/>
        <v>13</v>
      </c>
      <c r="X1010" s="27">
        <f t="shared" si="45"/>
        <v>1.4699998990000001</v>
      </c>
    </row>
    <row r="1011" spans="1:24" x14ac:dyDescent="0.25">
      <c r="A1011" s="26">
        <v>46265</v>
      </c>
      <c r="B1011" s="27" t="s">
        <v>10281</v>
      </c>
      <c r="C1011" s="27" t="s">
        <v>1234</v>
      </c>
      <c r="D1011" s="27" t="s">
        <v>1235</v>
      </c>
      <c r="E1011" s="27"/>
      <c r="F1011" s="27"/>
      <c r="G1011" s="27"/>
      <c r="H1011" s="27"/>
      <c r="I1011" s="28">
        <v>0</v>
      </c>
      <c r="J1011" s="28">
        <v>4053172595</v>
      </c>
      <c r="K1011" s="28">
        <v>4053172595</v>
      </c>
      <c r="L1011" s="29">
        <v>38.520000000000003</v>
      </c>
      <c r="M1011" s="29">
        <f>IFERROR(_xlfn.XLOOKUP($B1011,'Ownership Metrics'!$A:$A,'Ownership Metrics'!$B:$B),"")</f>
        <v>27.71</v>
      </c>
      <c r="N1011" s="28">
        <f>IFERROR(_xlfn.XLOOKUP($B1011,'Ownership Metrics'!$A:$A,'Ownership Metrics'!$C:$C),"")</f>
        <v>1613</v>
      </c>
      <c r="O1011" s="29">
        <f>IFERROR(_xlfn.XLOOKUP($B1011,'Ownership Metrics'!$A:$A,'Ownership Metrics'!$D:$D),"")</f>
        <v>38.520000000000003</v>
      </c>
      <c r="P1011" s="29">
        <f>IFERROR(_xlfn.XLOOKUP($B1011,'Ownership Metrics'!$A:$A,'Ownership Metrics'!$E:$E),"")</f>
        <v>50.71</v>
      </c>
      <c r="Q1011" s="30">
        <f>IFERROR(_xlfn.XLOOKUP($B1011,'Ownership Metrics'!$A:$A,'Ownership Metrics'!$F:$F),"")</f>
        <v>14</v>
      </c>
      <c r="R1011" s="30">
        <f>IFERROR(_xlfn.XLOOKUP($B1011,'Ownership Metrics'!$A:$A,'Ownership Metrics'!$G:$G),"")</f>
        <v>31</v>
      </c>
      <c r="S1011" s="27" t="str">
        <f>IFERROR(_xlfn.XLOOKUP($B1011,'Ownership Metrics'!$A:$A,'Ownership Metrics'!$H:$H),"")</f>
        <v>Moderat</v>
      </c>
      <c r="T1011" s="27" t="str">
        <f>IFERROR(_xlfn.XLOOKUP($B1011,'Ownership Metrics'!$A:$A,'Ownership Metrics'!$I:$I),"")</f>
        <v>Sedang</v>
      </c>
      <c r="U1011" s="27">
        <f>IF(COUNTIFS($B$2:$B1011,$B1011,$D$2:$D1011,$D1011)=1,1,0)</f>
        <v>1</v>
      </c>
      <c r="V1011" s="27">
        <f t="shared" si="46"/>
        <v>38.520000000000003</v>
      </c>
      <c r="W1011" s="27">
        <f t="shared" si="47"/>
        <v>1</v>
      </c>
      <c r="X1011" s="27">
        <f t="shared" si="45"/>
        <v>38.519999898900004</v>
      </c>
    </row>
    <row r="1012" spans="1:24" x14ac:dyDescent="0.25">
      <c r="A1012" s="26">
        <v>46265</v>
      </c>
      <c r="B1012" s="27" t="s">
        <v>10281</v>
      </c>
      <c r="C1012" s="27" t="s">
        <v>1234</v>
      </c>
      <c r="D1012" s="27" t="s">
        <v>1236</v>
      </c>
      <c r="E1012" s="27"/>
      <c r="F1012" s="27"/>
      <c r="G1012" s="27"/>
      <c r="H1012" s="27"/>
      <c r="I1012" s="28">
        <v>0</v>
      </c>
      <c r="J1012" s="28">
        <v>520589856</v>
      </c>
      <c r="K1012" s="28">
        <v>520589856</v>
      </c>
      <c r="L1012" s="29">
        <v>4.95</v>
      </c>
      <c r="M1012" s="29">
        <f>IFERROR(_xlfn.XLOOKUP($B1012,'Ownership Metrics'!$A:$A,'Ownership Metrics'!$B:$B),"")</f>
        <v>27.71</v>
      </c>
      <c r="N1012" s="28">
        <f>IFERROR(_xlfn.XLOOKUP($B1012,'Ownership Metrics'!$A:$A,'Ownership Metrics'!$C:$C),"")</f>
        <v>1613</v>
      </c>
      <c r="O1012" s="29">
        <f>IFERROR(_xlfn.XLOOKUP($B1012,'Ownership Metrics'!$A:$A,'Ownership Metrics'!$D:$D),"")</f>
        <v>38.520000000000003</v>
      </c>
      <c r="P1012" s="29">
        <f>IFERROR(_xlfn.XLOOKUP($B1012,'Ownership Metrics'!$A:$A,'Ownership Metrics'!$E:$E),"")</f>
        <v>50.71</v>
      </c>
      <c r="Q1012" s="30">
        <f>IFERROR(_xlfn.XLOOKUP($B1012,'Ownership Metrics'!$A:$A,'Ownership Metrics'!$F:$F),"")</f>
        <v>14</v>
      </c>
      <c r="R1012" s="30">
        <f>IFERROR(_xlfn.XLOOKUP($B1012,'Ownership Metrics'!$A:$A,'Ownership Metrics'!$G:$G),"")</f>
        <v>31</v>
      </c>
      <c r="S1012" s="27" t="str">
        <f>IFERROR(_xlfn.XLOOKUP($B1012,'Ownership Metrics'!$A:$A,'Ownership Metrics'!$H:$H),"")</f>
        <v>Moderat</v>
      </c>
      <c r="T1012" s="27" t="str">
        <f>IFERROR(_xlfn.XLOOKUP($B1012,'Ownership Metrics'!$A:$A,'Ownership Metrics'!$I:$I),"")</f>
        <v>Sedang</v>
      </c>
      <c r="U1012" s="27">
        <f>IF(COUNTIFS($B$2:$B1012,$B1012,$D$2:$D1012,$D1012)=1,1,0)</f>
        <v>1</v>
      </c>
      <c r="V1012" s="27">
        <f t="shared" si="46"/>
        <v>4.95</v>
      </c>
      <c r="W1012" s="27">
        <f t="shared" si="47"/>
        <v>3</v>
      </c>
      <c r="X1012" s="27">
        <f t="shared" si="45"/>
        <v>4.9499998987999998</v>
      </c>
    </row>
    <row r="1013" spans="1:24" x14ac:dyDescent="0.25">
      <c r="A1013" s="26">
        <v>46265</v>
      </c>
      <c r="B1013" s="27" t="s">
        <v>10281</v>
      </c>
      <c r="C1013" s="27" t="s">
        <v>1234</v>
      </c>
      <c r="D1013" s="27" t="s">
        <v>1237</v>
      </c>
      <c r="E1013" s="27"/>
      <c r="F1013" s="27"/>
      <c r="G1013" s="27"/>
      <c r="H1013" s="27"/>
      <c r="I1013" s="28">
        <v>0</v>
      </c>
      <c r="J1013" s="28">
        <v>124048575</v>
      </c>
      <c r="K1013" s="28">
        <v>124048575</v>
      </c>
      <c r="L1013" s="29">
        <v>1.18</v>
      </c>
      <c r="M1013" s="29">
        <f>IFERROR(_xlfn.XLOOKUP($B1013,'Ownership Metrics'!$A:$A,'Ownership Metrics'!$B:$B),"")</f>
        <v>27.71</v>
      </c>
      <c r="N1013" s="28">
        <f>IFERROR(_xlfn.XLOOKUP($B1013,'Ownership Metrics'!$A:$A,'Ownership Metrics'!$C:$C),"")</f>
        <v>1613</v>
      </c>
      <c r="O1013" s="29">
        <f>IFERROR(_xlfn.XLOOKUP($B1013,'Ownership Metrics'!$A:$A,'Ownership Metrics'!$D:$D),"")</f>
        <v>38.520000000000003</v>
      </c>
      <c r="P1013" s="29">
        <f>IFERROR(_xlfn.XLOOKUP($B1013,'Ownership Metrics'!$A:$A,'Ownership Metrics'!$E:$E),"")</f>
        <v>50.71</v>
      </c>
      <c r="Q1013" s="30">
        <f>IFERROR(_xlfn.XLOOKUP($B1013,'Ownership Metrics'!$A:$A,'Ownership Metrics'!$F:$F),"")</f>
        <v>14</v>
      </c>
      <c r="R1013" s="30">
        <f>IFERROR(_xlfn.XLOOKUP($B1013,'Ownership Metrics'!$A:$A,'Ownership Metrics'!$G:$G),"")</f>
        <v>31</v>
      </c>
      <c r="S1013" s="27" t="str">
        <f>IFERROR(_xlfn.XLOOKUP($B1013,'Ownership Metrics'!$A:$A,'Ownership Metrics'!$H:$H),"")</f>
        <v>Moderat</v>
      </c>
      <c r="T1013" s="27" t="str">
        <f>IFERROR(_xlfn.XLOOKUP($B1013,'Ownership Metrics'!$A:$A,'Ownership Metrics'!$I:$I),"")</f>
        <v>Sedang</v>
      </c>
      <c r="U1013" s="27">
        <f>IF(COUNTIFS($B$2:$B1013,$B1013,$D$2:$D1013,$D1013)=1,1,0)</f>
        <v>1</v>
      </c>
      <c r="V1013" s="27">
        <f t="shared" si="46"/>
        <v>1.18</v>
      </c>
      <c r="W1013" s="27">
        <f t="shared" si="47"/>
        <v>12</v>
      </c>
      <c r="X1013" s="27">
        <f t="shared" si="45"/>
        <v>1.1799998987</v>
      </c>
    </row>
    <row r="1014" spans="1:24" x14ac:dyDescent="0.25">
      <c r="A1014" s="26">
        <v>46265</v>
      </c>
      <c r="B1014" s="27" t="s">
        <v>10281</v>
      </c>
      <c r="C1014" s="27" t="s">
        <v>1234</v>
      </c>
      <c r="D1014" s="27" t="s">
        <v>1238</v>
      </c>
      <c r="E1014" s="27"/>
      <c r="F1014" s="27"/>
      <c r="G1014" s="27"/>
      <c r="H1014" s="27"/>
      <c r="I1014" s="28">
        <v>0</v>
      </c>
      <c r="J1014" s="28">
        <v>133799152</v>
      </c>
      <c r="K1014" s="28">
        <v>133799152</v>
      </c>
      <c r="L1014" s="29">
        <v>1.27</v>
      </c>
      <c r="M1014" s="29">
        <f>IFERROR(_xlfn.XLOOKUP($B1014,'Ownership Metrics'!$A:$A,'Ownership Metrics'!$B:$B),"")</f>
        <v>27.71</v>
      </c>
      <c r="N1014" s="28">
        <f>IFERROR(_xlfn.XLOOKUP($B1014,'Ownership Metrics'!$A:$A,'Ownership Metrics'!$C:$C),"")</f>
        <v>1613</v>
      </c>
      <c r="O1014" s="29">
        <f>IFERROR(_xlfn.XLOOKUP($B1014,'Ownership Metrics'!$A:$A,'Ownership Metrics'!$D:$D),"")</f>
        <v>38.520000000000003</v>
      </c>
      <c r="P1014" s="29">
        <f>IFERROR(_xlfn.XLOOKUP($B1014,'Ownership Metrics'!$A:$A,'Ownership Metrics'!$E:$E),"")</f>
        <v>50.71</v>
      </c>
      <c r="Q1014" s="30">
        <f>IFERROR(_xlfn.XLOOKUP($B1014,'Ownership Metrics'!$A:$A,'Ownership Metrics'!$F:$F),"")</f>
        <v>14</v>
      </c>
      <c r="R1014" s="30">
        <f>IFERROR(_xlfn.XLOOKUP($B1014,'Ownership Metrics'!$A:$A,'Ownership Metrics'!$G:$G),"")</f>
        <v>31</v>
      </c>
      <c r="S1014" s="27" t="str">
        <f>IFERROR(_xlfn.XLOOKUP($B1014,'Ownership Metrics'!$A:$A,'Ownership Metrics'!$H:$H),"")</f>
        <v>Moderat</v>
      </c>
      <c r="T1014" s="27" t="str">
        <f>IFERROR(_xlfn.XLOOKUP($B1014,'Ownership Metrics'!$A:$A,'Ownership Metrics'!$I:$I),"")</f>
        <v>Sedang</v>
      </c>
      <c r="U1014" s="27">
        <f>IF(COUNTIFS($B$2:$B1014,$B1014,$D$2:$D1014,$D1014)=1,1,0)</f>
        <v>1</v>
      </c>
      <c r="V1014" s="27">
        <f t="shared" si="46"/>
        <v>1.27</v>
      </c>
      <c r="W1014" s="27">
        <f t="shared" si="47"/>
        <v>11</v>
      </c>
      <c r="X1014" s="27">
        <f t="shared" si="45"/>
        <v>1.2699998986000001</v>
      </c>
    </row>
    <row r="1015" spans="1:24" x14ac:dyDescent="0.25">
      <c r="A1015" s="26">
        <v>46265</v>
      </c>
      <c r="B1015" s="27" t="s">
        <v>10281</v>
      </c>
      <c r="C1015" s="27" t="s">
        <v>1234</v>
      </c>
      <c r="D1015" s="27" t="s">
        <v>1239</v>
      </c>
      <c r="E1015" s="27"/>
      <c r="F1015" s="27"/>
      <c r="G1015" s="27"/>
      <c r="H1015" s="27"/>
      <c r="I1015" s="28">
        <v>0</v>
      </c>
      <c r="J1015" s="28">
        <v>761921189</v>
      </c>
      <c r="K1015" s="28">
        <v>761921189</v>
      </c>
      <c r="L1015" s="29">
        <v>7.24</v>
      </c>
      <c r="M1015" s="29">
        <f>IFERROR(_xlfn.XLOOKUP($B1015,'Ownership Metrics'!$A:$A,'Ownership Metrics'!$B:$B),"")</f>
        <v>27.71</v>
      </c>
      <c r="N1015" s="28">
        <f>IFERROR(_xlfn.XLOOKUP($B1015,'Ownership Metrics'!$A:$A,'Ownership Metrics'!$C:$C),"")</f>
        <v>1613</v>
      </c>
      <c r="O1015" s="29">
        <f>IFERROR(_xlfn.XLOOKUP($B1015,'Ownership Metrics'!$A:$A,'Ownership Metrics'!$D:$D),"")</f>
        <v>38.520000000000003</v>
      </c>
      <c r="P1015" s="29">
        <f>IFERROR(_xlfn.XLOOKUP($B1015,'Ownership Metrics'!$A:$A,'Ownership Metrics'!$E:$E),"")</f>
        <v>50.71</v>
      </c>
      <c r="Q1015" s="30">
        <f>IFERROR(_xlfn.XLOOKUP($B1015,'Ownership Metrics'!$A:$A,'Ownership Metrics'!$F:$F),"")</f>
        <v>14</v>
      </c>
      <c r="R1015" s="30">
        <f>IFERROR(_xlfn.XLOOKUP($B1015,'Ownership Metrics'!$A:$A,'Ownership Metrics'!$G:$G),"")</f>
        <v>31</v>
      </c>
      <c r="S1015" s="27" t="str">
        <f>IFERROR(_xlfn.XLOOKUP($B1015,'Ownership Metrics'!$A:$A,'Ownership Metrics'!$H:$H),"")</f>
        <v>Moderat</v>
      </c>
      <c r="T1015" s="27" t="str">
        <f>IFERROR(_xlfn.XLOOKUP($B1015,'Ownership Metrics'!$A:$A,'Ownership Metrics'!$I:$I),"")</f>
        <v>Sedang</v>
      </c>
      <c r="U1015" s="27">
        <f>IF(COUNTIFS($B$2:$B1015,$B1015,$D$2:$D1015,$D1015)=1,1,0)</f>
        <v>1</v>
      </c>
      <c r="V1015" s="27">
        <f t="shared" si="46"/>
        <v>7.24</v>
      </c>
      <c r="W1015" s="27">
        <f t="shared" si="47"/>
        <v>2</v>
      </c>
      <c r="X1015" s="27">
        <f t="shared" si="45"/>
        <v>7.2399998984999998</v>
      </c>
    </row>
    <row r="1016" spans="1:24" x14ac:dyDescent="0.25">
      <c r="A1016" s="26">
        <v>46265</v>
      </c>
      <c r="B1016" s="27" t="s">
        <v>10281</v>
      </c>
      <c r="C1016" s="27" t="s">
        <v>1234</v>
      </c>
      <c r="D1016" s="27" t="s">
        <v>1240</v>
      </c>
      <c r="E1016" s="27"/>
      <c r="F1016" s="27"/>
      <c r="G1016" s="27"/>
      <c r="H1016" s="27"/>
      <c r="I1016" s="28">
        <v>0</v>
      </c>
      <c r="J1016" s="28">
        <v>216575147</v>
      </c>
      <c r="K1016" s="28">
        <v>216575147</v>
      </c>
      <c r="L1016" s="29">
        <v>2.06</v>
      </c>
      <c r="M1016" s="29">
        <f>IFERROR(_xlfn.XLOOKUP($B1016,'Ownership Metrics'!$A:$A,'Ownership Metrics'!$B:$B),"")</f>
        <v>27.71</v>
      </c>
      <c r="N1016" s="28">
        <f>IFERROR(_xlfn.XLOOKUP($B1016,'Ownership Metrics'!$A:$A,'Ownership Metrics'!$C:$C),"")</f>
        <v>1613</v>
      </c>
      <c r="O1016" s="29">
        <f>IFERROR(_xlfn.XLOOKUP($B1016,'Ownership Metrics'!$A:$A,'Ownership Metrics'!$D:$D),"")</f>
        <v>38.520000000000003</v>
      </c>
      <c r="P1016" s="29">
        <f>IFERROR(_xlfn.XLOOKUP($B1016,'Ownership Metrics'!$A:$A,'Ownership Metrics'!$E:$E),"")</f>
        <v>50.71</v>
      </c>
      <c r="Q1016" s="30">
        <f>IFERROR(_xlfn.XLOOKUP($B1016,'Ownership Metrics'!$A:$A,'Ownership Metrics'!$F:$F),"")</f>
        <v>14</v>
      </c>
      <c r="R1016" s="30">
        <f>IFERROR(_xlfn.XLOOKUP($B1016,'Ownership Metrics'!$A:$A,'Ownership Metrics'!$G:$G),"")</f>
        <v>31</v>
      </c>
      <c r="S1016" s="27" t="str">
        <f>IFERROR(_xlfn.XLOOKUP($B1016,'Ownership Metrics'!$A:$A,'Ownership Metrics'!$H:$H),"")</f>
        <v>Moderat</v>
      </c>
      <c r="T1016" s="27" t="str">
        <f>IFERROR(_xlfn.XLOOKUP($B1016,'Ownership Metrics'!$A:$A,'Ownership Metrics'!$I:$I),"")</f>
        <v>Sedang</v>
      </c>
      <c r="U1016" s="27">
        <f>IF(COUNTIFS($B$2:$B1016,$B1016,$D$2:$D1016,$D1016)=1,1,0)</f>
        <v>1</v>
      </c>
      <c r="V1016" s="27">
        <f t="shared" si="46"/>
        <v>2.06</v>
      </c>
      <c r="W1016" s="27">
        <f t="shared" si="47"/>
        <v>7</v>
      </c>
      <c r="X1016" s="27">
        <f t="shared" si="45"/>
        <v>2.0599998984000001</v>
      </c>
    </row>
    <row r="1017" spans="1:24" x14ac:dyDescent="0.25">
      <c r="A1017" s="26">
        <v>46265</v>
      </c>
      <c r="B1017" s="27" t="s">
        <v>10281</v>
      </c>
      <c r="C1017" s="27" t="s">
        <v>1234</v>
      </c>
      <c r="D1017" s="27" t="s">
        <v>1241</v>
      </c>
      <c r="E1017" s="27"/>
      <c r="F1017" s="27"/>
      <c r="G1017" s="27"/>
      <c r="H1017" s="27"/>
      <c r="I1017" s="28">
        <v>0</v>
      </c>
      <c r="J1017" s="28">
        <v>110162524</v>
      </c>
      <c r="K1017" s="28">
        <v>110162524</v>
      </c>
      <c r="L1017" s="29">
        <v>1.05</v>
      </c>
      <c r="M1017" s="29">
        <f>IFERROR(_xlfn.XLOOKUP($B1017,'Ownership Metrics'!$A:$A,'Ownership Metrics'!$B:$B),"")</f>
        <v>27.71</v>
      </c>
      <c r="N1017" s="28">
        <f>IFERROR(_xlfn.XLOOKUP($B1017,'Ownership Metrics'!$A:$A,'Ownership Metrics'!$C:$C),"")</f>
        <v>1613</v>
      </c>
      <c r="O1017" s="29">
        <f>IFERROR(_xlfn.XLOOKUP($B1017,'Ownership Metrics'!$A:$A,'Ownership Metrics'!$D:$D),"")</f>
        <v>38.520000000000003</v>
      </c>
      <c r="P1017" s="29">
        <f>IFERROR(_xlfn.XLOOKUP($B1017,'Ownership Metrics'!$A:$A,'Ownership Metrics'!$E:$E),"")</f>
        <v>50.71</v>
      </c>
      <c r="Q1017" s="30">
        <f>IFERROR(_xlfn.XLOOKUP($B1017,'Ownership Metrics'!$A:$A,'Ownership Metrics'!$F:$F),"")</f>
        <v>14</v>
      </c>
      <c r="R1017" s="30">
        <f>IFERROR(_xlfn.XLOOKUP($B1017,'Ownership Metrics'!$A:$A,'Ownership Metrics'!$G:$G),"")</f>
        <v>31</v>
      </c>
      <c r="S1017" s="27" t="str">
        <f>IFERROR(_xlfn.XLOOKUP($B1017,'Ownership Metrics'!$A:$A,'Ownership Metrics'!$H:$H),"")</f>
        <v>Moderat</v>
      </c>
      <c r="T1017" s="27" t="str">
        <f>IFERROR(_xlfn.XLOOKUP($B1017,'Ownership Metrics'!$A:$A,'Ownership Metrics'!$I:$I),"")</f>
        <v>Sedang</v>
      </c>
      <c r="U1017" s="27">
        <f>IF(COUNTIFS($B$2:$B1017,$B1017,$D$2:$D1017,$D1017)=1,1,0)</f>
        <v>1</v>
      </c>
      <c r="V1017" s="27">
        <f t="shared" si="46"/>
        <v>1.05</v>
      </c>
      <c r="W1017" s="27">
        <f t="shared" si="47"/>
        <v>14</v>
      </c>
      <c r="X1017" s="27">
        <f t="shared" si="45"/>
        <v>1.0499998983000001</v>
      </c>
    </row>
    <row r="1018" spans="1:24" x14ac:dyDescent="0.25">
      <c r="A1018" s="26">
        <v>46265</v>
      </c>
      <c r="B1018" s="27" t="s">
        <v>10281</v>
      </c>
      <c r="C1018" s="27" t="s">
        <v>1234</v>
      </c>
      <c r="D1018" s="27" t="s">
        <v>1242</v>
      </c>
      <c r="E1018" s="27"/>
      <c r="F1018" s="27"/>
      <c r="G1018" s="27"/>
      <c r="H1018" s="27"/>
      <c r="I1018" s="28">
        <v>0</v>
      </c>
      <c r="J1018" s="28">
        <v>161424407</v>
      </c>
      <c r="K1018" s="28">
        <v>161424407</v>
      </c>
      <c r="L1018" s="29">
        <v>1.53</v>
      </c>
      <c r="M1018" s="29">
        <f>IFERROR(_xlfn.XLOOKUP($B1018,'Ownership Metrics'!$A:$A,'Ownership Metrics'!$B:$B),"")</f>
        <v>27.71</v>
      </c>
      <c r="N1018" s="28">
        <f>IFERROR(_xlfn.XLOOKUP($B1018,'Ownership Metrics'!$A:$A,'Ownership Metrics'!$C:$C),"")</f>
        <v>1613</v>
      </c>
      <c r="O1018" s="29">
        <f>IFERROR(_xlfn.XLOOKUP($B1018,'Ownership Metrics'!$A:$A,'Ownership Metrics'!$D:$D),"")</f>
        <v>38.520000000000003</v>
      </c>
      <c r="P1018" s="29">
        <f>IFERROR(_xlfn.XLOOKUP($B1018,'Ownership Metrics'!$A:$A,'Ownership Metrics'!$E:$E),"")</f>
        <v>50.71</v>
      </c>
      <c r="Q1018" s="30">
        <f>IFERROR(_xlfn.XLOOKUP($B1018,'Ownership Metrics'!$A:$A,'Ownership Metrics'!$F:$F),"")</f>
        <v>14</v>
      </c>
      <c r="R1018" s="30">
        <f>IFERROR(_xlfn.XLOOKUP($B1018,'Ownership Metrics'!$A:$A,'Ownership Metrics'!$G:$G),"")</f>
        <v>31</v>
      </c>
      <c r="S1018" s="27" t="str">
        <f>IFERROR(_xlfn.XLOOKUP($B1018,'Ownership Metrics'!$A:$A,'Ownership Metrics'!$H:$H),"")</f>
        <v>Moderat</v>
      </c>
      <c r="T1018" s="27" t="str">
        <f>IFERROR(_xlfn.XLOOKUP($B1018,'Ownership Metrics'!$A:$A,'Ownership Metrics'!$I:$I),"")</f>
        <v>Sedang</v>
      </c>
      <c r="U1018" s="27">
        <f>IF(COUNTIFS($B$2:$B1018,$B1018,$D$2:$D1018,$D1018)=1,1,0)</f>
        <v>1</v>
      </c>
      <c r="V1018" s="27">
        <f t="shared" si="46"/>
        <v>1.53</v>
      </c>
      <c r="W1018" s="27">
        <f t="shared" si="47"/>
        <v>9</v>
      </c>
      <c r="X1018" s="27">
        <f t="shared" si="45"/>
        <v>1.5299998982</v>
      </c>
    </row>
    <row r="1019" spans="1:24" x14ac:dyDescent="0.25">
      <c r="A1019" s="26">
        <v>46265</v>
      </c>
      <c r="B1019" s="27" t="s">
        <v>10281</v>
      </c>
      <c r="C1019" s="27" t="s">
        <v>1234</v>
      </c>
      <c r="D1019" s="27" t="s">
        <v>1243</v>
      </c>
      <c r="E1019" s="27"/>
      <c r="F1019" s="27"/>
      <c r="G1019" s="27"/>
      <c r="H1019" s="27"/>
      <c r="I1019" s="28">
        <v>0</v>
      </c>
      <c r="J1019" s="28">
        <v>309379471</v>
      </c>
      <c r="K1019" s="28">
        <v>309379471</v>
      </c>
      <c r="L1019" s="29">
        <v>2.94</v>
      </c>
      <c r="M1019" s="29">
        <f>IFERROR(_xlfn.XLOOKUP($B1019,'Ownership Metrics'!$A:$A,'Ownership Metrics'!$B:$B),"")</f>
        <v>27.71</v>
      </c>
      <c r="N1019" s="28">
        <f>IFERROR(_xlfn.XLOOKUP($B1019,'Ownership Metrics'!$A:$A,'Ownership Metrics'!$C:$C),"")</f>
        <v>1613</v>
      </c>
      <c r="O1019" s="29">
        <f>IFERROR(_xlfn.XLOOKUP($B1019,'Ownership Metrics'!$A:$A,'Ownership Metrics'!$D:$D),"")</f>
        <v>38.520000000000003</v>
      </c>
      <c r="P1019" s="29">
        <f>IFERROR(_xlfn.XLOOKUP($B1019,'Ownership Metrics'!$A:$A,'Ownership Metrics'!$E:$E),"")</f>
        <v>50.71</v>
      </c>
      <c r="Q1019" s="30">
        <f>IFERROR(_xlfn.XLOOKUP($B1019,'Ownership Metrics'!$A:$A,'Ownership Metrics'!$F:$F),"")</f>
        <v>14</v>
      </c>
      <c r="R1019" s="30">
        <f>IFERROR(_xlfn.XLOOKUP($B1019,'Ownership Metrics'!$A:$A,'Ownership Metrics'!$G:$G),"")</f>
        <v>31</v>
      </c>
      <c r="S1019" s="27" t="str">
        <f>IFERROR(_xlfn.XLOOKUP($B1019,'Ownership Metrics'!$A:$A,'Ownership Metrics'!$H:$H),"")</f>
        <v>Moderat</v>
      </c>
      <c r="T1019" s="27" t="str">
        <f>IFERROR(_xlfn.XLOOKUP($B1019,'Ownership Metrics'!$A:$A,'Ownership Metrics'!$I:$I),"")</f>
        <v>Sedang</v>
      </c>
      <c r="U1019" s="27">
        <f>IF(COUNTIFS($B$2:$B1019,$B1019,$D$2:$D1019,$D1019)=1,1,0)</f>
        <v>1</v>
      </c>
      <c r="V1019" s="27">
        <f t="shared" si="46"/>
        <v>2.94</v>
      </c>
      <c r="W1019" s="27">
        <f t="shared" si="47"/>
        <v>6</v>
      </c>
      <c r="X1019" s="27">
        <f t="shared" si="45"/>
        <v>2.9399998981</v>
      </c>
    </row>
    <row r="1020" spans="1:24" x14ac:dyDescent="0.25">
      <c r="A1020" s="26">
        <v>46265</v>
      </c>
      <c r="B1020" s="27" t="s">
        <v>10281</v>
      </c>
      <c r="C1020" s="27" t="s">
        <v>1234</v>
      </c>
      <c r="D1020" s="27" t="s">
        <v>1244</v>
      </c>
      <c r="E1020" s="27"/>
      <c r="F1020" s="27"/>
      <c r="G1020" s="27"/>
      <c r="H1020" s="27"/>
      <c r="I1020" s="28">
        <v>0</v>
      </c>
      <c r="J1020" s="28">
        <v>140916899</v>
      </c>
      <c r="K1020" s="28">
        <v>140916899</v>
      </c>
      <c r="L1020" s="29">
        <v>1.34</v>
      </c>
      <c r="M1020" s="29">
        <f>IFERROR(_xlfn.XLOOKUP($B1020,'Ownership Metrics'!$A:$A,'Ownership Metrics'!$B:$B),"")</f>
        <v>27.71</v>
      </c>
      <c r="N1020" s="28">
        <f>IFERROR(_xlfn.XLOOKUP($B1020,'Ownership Metrics'!$A:$A,'Ownership Metrics'!$C:$C),"")</f>
        <v>1613</v>
      </c>
      <c r="O1020" s="29">
        <f>IFERROR(_xlfn.XLOOKUP($B1020,'Ownership Metrics'!$A:$A,'Ownership Metrics'!$D:$D),"")</f>
        <v>38.520000000000003</v>
      </c>
      <c r="P1020" s="29">
        <f>IFERROR(_xlfn.XLOOKUP($B1020,'Ownership Metrics'!$A:$A,'Ownership Metrics'!$E:$E),"")</f>
        <v>50.71</v>
      </c>
      <c r="Q1020" s="30">
        <f>IFERROR(_xlfn.XLOOKUP($B1020,'Ownership Metrics'!$A:$A,'Ownership Metrics'!$F:$F),"")</f>
        <v>14</v>
      </c>
      <c r="R1020" s="30">
        <f>IFERROR(_xlfn.XLOOKUP($B1020,'Ownership Metrics'!$A:$A,'Ownership Metrics'!$G:$G),"")</f>
        <v>31</v>
      </c>
      <c r="S1020" s="27" t="str">
        <f>IFERROR(_xlfn.XLOOKUP($B1020,'Ownership Metrics'!$A:$A,'Ownership Metrics'!$H:$H),"")</f>
        <v>Moderat</v>
      </c>
      <c r="T1020" s="27" t="str">
        <f>IFERROR(_xlfn.XLOOKUP($B1020,'Ownership Metrics'!$A:$A,'Ownership Metrics'!$I:$I),"")</f>
        <v>Sedang</v>
      </c>
      <c r="U1020" s="27">
        <f>IF(COUNTIFS($B$2:$B1020,$B1020,$D$2:$D1020,$D1020)=1,1,0)</f>
        <v>1</v>
      </c>
      <c r="V1020" s="27">
        <f t="shared" si="46"/>
        <v>1.34</v>
      </c>
      <c r="W1020" s="27">
        <f t="shared" si="47"/>
        <v>10</v>
      </c>
      <c r="X1020" s="27">
        <f t="shared" si="45"/>
        <v>1.3399998980000001</v>
      </c>
    </row>
    <row r="1021" spans="1:24" x14ac:dyDescent="0.25">
      <c r="A1021" s="26">
        <v>46265</v>
      </c>
      <c r="B1021" s="27" t="s">
        <v>10281</v>
      </c>
      <c r="C1021" s="27" t="s">
        <v>1234</v>
      </c>
      <c r="D1021" s="27" t="s">
        <v>1245</v>
      </c>
      <c r="E1021" s="27"/>
      <c r="F1021" s="27"/>
      <c r="G1021" s="27"/>
      <c r="H1021" s="27"/>
      <c r="I1021" s="28">
        <v>0</v>
      </c>
      <c r="J1021" s="28">
        <v>111215958</v>
      </c>
      <c r="K1021" s="28">
        <v>111215958</v>
      </c>
      <c r="L1021" s="29">
        <v>1.06</v>
      </c>
      <c r="M1021" s="29">
        <f>IFERROR(_xlfn.XLOOKUP($B1021,'Ownership Metrics'!$A:$A,'Ownership Metrics'!$B:$B),"")</f>
        <v>27.71</v>
      </c>
      <c r="N1021" s="28">
        <f>IFERROR(_xlfn.XLOOKUP($B1021,'Ownership Metrics'!$A:$A,'Ownership Metrics'!$C:$C),"")</f>
        <v>1613</v>
      </c>
      <c r="O1021" s="29">
        <f>IFERROR(_xlfn.XLOOKUP($B1021,'Ownership Metrics'!$A:$A,'Ownership Metrics'!$D:$D),"")</f>
        <v>38.520000000000003</v>
      </c>
      <c r="P1021" s="29">
        <f>IFERROR(_xlfn.XLOOKUP($B1021,'Ownership Metrics'!$A:$A,'Ownership Metrics'!$E:$E),"")</f>
        <v>50.71</v>
      </c>
      <c r="Q1021" s="30">
        <f>IFERROR(_xlfn.XLOOKUP($B1021,'Ownership Metrics'!$A:$A,'Ownership Metrics'!$F:$F),"")</f>
        <v>14</v>
      </c>
      <c r="R1021" s="30">
        <f>IFERROR(_xlfn.XLOOKUP($B1021,'Ownership Metrics'!$A:$A,'Ownership Metrics'!$G:$G),"")</f>
        <v>31</v>
      </c>
      <c r="S1021" s="27" t="str">
        <f>IFERROR(_xlfn.XLOOKUP($B1021,'Ownership Metrics'!$A:$A,'Ownership Metrics'!$H:$H),"")</f>
        <v>Moderat</v>
      </c>
      <c r="T1021" s="27" t="str">
        <f>IFERROR(_xlfn.XLOOKUP($B1021,'Ownership Metrics'!$A:$A,'Ownership Metrics'!$I:$I),"")</f>
        <v>Sedang</v>
      </c>
      <c r="U1021" s="27">
        <f>IF(COUNTIFS($B$2:$B1021,$B1021,$D$2:$D1021,$D1021)=1,1,0)</f>
        <v>1</v>
      </c>
      <c r="V1021" s="27">
        <f t="shared" si="46"/>
        <v>1.06</v>
      </c>
      <c r="W1021" s="27">
        <f t="shared" si="47"/>
        <v>13</v>
      </c>
      <c r="X1021" s="27">
        <f t="shared" si="45"/>
        <v>1.0599998979</v>
      </c>
    </row>
    <row r="1022" spans="1:24" x14ac:dyDescent="0.25">
      <c r="A1022" s="26">
        <v>46265</v>
      </c>
      <c r="B1022" s="27" t="s">
        <v>10281</v>
      </c>
      <c r="C1022" s="27" t="s">
        <v>1234</v>
      </c>
      <c r="D1022" s="27" t="s">
        <v>953</v>
      </c>
      <c r="E1022" s="27" t="s">
        <v>98</v>
      </c>
      <c r="F1022" s="27" t="s">
        <v>23</v>
      </c>
      <c r="G1022" s="27"/>
      <c r="H1022" s="27" t="s">
        <v>24</v>
      </c>
      <c r="I1022" s="28">
        <v>201734100</v>
      </c>
      <c r="J1022" s="28">
        <v>0</v>
      </c>
      <c r="K1022" s="28">
        <v>201734100</v>
      </c>
      <c r="L1022" s="29">
        <v>1.92</v>
      </c>
      <c r="M1022" s="29">
        <f>IFERROR(_xlfn.XLOOKUP($B1022,'Ownership Metrics'!$A:$A,'Ownership Metrics'!$B:$B),"")</f>
        <v>27.71</v>
      </c>
      <c r="N1022" s="28">
        <f>IFERROR(_xlfn.XLOOKUP($B1022,'Ownership Metrics'!$A:$A,'Ownership Metrics'!$C:$C),"")</f>
        <v>1613</v>
      </c>
      <c r="O1022" s="29">
        <f>IFERROR(_xlfn.XLOOKUP($B1022,'Ownership Metrics'!$A:$A,'Ownership Metrics'!$D:$D),"")</f>
        <v>38.520000000000003</v>
      </c>
      <c r="P1022" s="29">
        <f>IFERROR(_xlfn.XLOOKUP($B1022,'Ownership Metrics'!$A:$A,'Ownership Metrics'!$E:$E),"")</f>
        <v>50.71</v>
      </c>
      <c r="Q1022" s="30">
        <f>IFERROR(_xlfn.XLOOKUP($B1022,'Ownership Metrics'!$A:$A,'Ownership Metrics'!$F:$F),"")</f>
        <v>14</v>
      </c>
      <c r="R1022" s="30">
        <f>IFERROR(_xlfn.XLOOKUP($B1022,'Ownership Metrics'!$A:$A,'Ownership Metrics'!$G:$G),"")</f>
        <v>31</v>
      </c>
      <c r="S1022" s="27" t="str">
        <f>IFERROR(_xlfn.XLOOKUP($B1022,'Ownership Metrics'!$A:$A,'Ownership Metrics'!$H:$H),"")</f>
        <v>Moderat</v>
      </c>
      <c r="T1022" s="27" t="str">
        <f>IFERROR(_xlfn.XLOOKUP($B1022,'Ownership Metrics'!$A:$A,'Ownership Metrics'!$I:$I),"")</f>
        <v>Sedang</v>
      </c>
      <c r="U1022" s="27">
        <f>IF(COUNTIFS($B$2:$B1022,$B1022,$D$2:$D1022,$D1022)=1,1,0)</f>
        <v>1</v>
      </c>
      <c r="V1022" s="27">
        <f t="shared" si="46"/>
        <v>1.92</v>
      </c>
      <c r="W1022" s="27">
        <f t="shared" si="47"/>
        <v>8</v>
      </c>
      <c r="X1022" s="27">
        <f t="shared" si="45"/>
        <v>1.9199998977999999</v>
      </c>
    </row>
    <row r="1023" spans="1:24" x14ac:dyDescent="0.25">
      <c r="A1023" s="26">
        <v>46265</v>
      </c>
      <c r="B1023" s="27" t="s">
        <v>10281</v>
      </c>
      <c r="C1023" s="27" t="s">
        <v>1234</v>
      </c>
      <c r="D1023" s="27" t="s">
        <v>587</v>
      </c>
      <c r="E1023" s="27" t="s">
        <v>44</v>
      </c>
      <c r="F1023" s="27" t="s">
        <v>23</v>
      </c>
      <c r="G1023" s="27"/>
      <c r="H1023" s="27" t="s">
        <v>24</v>
      </c>
      <c r="I1023" s="28">
        <v>331665400</v>
      </c>
      <c r="J1023" s="28">
        <v>0</v>
      </c>
      <c r="K1023" s="28">
        <v>331665400</v>
      </c>
      <c r="L1023" s="29">
        <v>3.15</v>
      </c>
      <c r="M1023" s="29">
        <f>IFERROR(_xlfn.XLOOKUP($B1023,'Ownership Metrics'!$A:$A,'Ownership Metrics'!$B:$B),"")</f>
        <v>27.71</v>
      </c>
      <c r="N1023" s="28">
        <f>IFERROR(_xlfn.XLOOKUP($B1023,'Ownership Metrics'!$A:$A,'Ownership Metrics'!$C:$C),"")</f>
        <v>1613</v>
      </c>
      <c r="O1023" s="29">
        <f>IFERROR(_xlfn.XLOOKUP($B1023,'Ownership Metrics'!$A:$A,'Ownership Metrics'!$D:$D),"")</f>
        <v>38.520000000000003</v>
      </c>
      <c r="P1023" s="29">
        <f>IFERROR(_xlfn.XLOOKUP($B1023,'Ownership Metrics'!$A:$A,'Ownership Metrics'!$E:$E),"")</f>
        <v>50.71</v>
      </c>
      <c r="Q1023" s="30">
        <f>IFERROR(_xlfn.XLOOKUP($B1023,'Ownership Metrics'!$A:$A,'Ownership Metrics'!$F:$F),"")</f>
        <v>14</v>
      </c>
      <c r="R1023" s="30">
        <f>IFERROR(_xlfn.XLOOKUP($B1023,'Ownership Metrics'!$A:$A,'Ownership Metrics'!$G:$G),"")</f>
        <v>31</v>
      </c>
      <c r="S1023" s="27" t="str">
        <f>IFERROR(_xlfn.XLOOKUP($B1023,'Ownership Metrics'!$A:$A,'Ownership Metrics'!$H:$H),"")</f>
        <v>Moderat</v>
      </c>
      <c r="T1023" s="27" t="str">
        <f>IFERROR(_xlfn.XLOOKUP($B1023,'Ownership Metrics'!$A:$A,'Ownership Metrics'!$I:$I),"")</f>
        <v>Sedang</v>
      </c>
      <c r="U1023" s="27">
        <f>IF(COUNTIFS($B$2:$B1023,$B1023,$D$2:$D1023,$D1023)=1,1,0)</f>
        <v>1</v>
      </c>
      <c r="V1023" s="27">
        <f t="shared" si="46"/>
        <v>3.15</v>
      </c>
      <c r="W1023" s="27">
        <f t="shared" si="47"/>
        <v>5</v>
      </c>
      <c r="X1023" s="27">
        <f t="shared" si="45"/>
        <v>3.1499998976999999</v>
      </c>
    </row>
    <row r="1024" spans="1:24" x14ac:dyDescent="0.25">
      <c r="A1024" s="26">
        <v>46265</v>
      </c>
      <c r="B1024" s="27" t="s">
        <v>10281</v>
      </c>
      <c r="C1024" s="27" t="s">
        <v>1234</v>
      </c>
      <c r="D1024" s="27" t="s">
        <v>551</v>
      </c>
      <c r="E1024" s="27" t="s">
        <v>98</v>
      </c>
      <c r="F1024" s="27" t="s">
        <v>23</v>
      </c>
      <c r="G1024" s="27"/>
      <c r="H1024" s="27" t="s">
        <v>24</v>
      </c>
      <c r="I1024" s="28">
        <v>429468900</v>
      </c>
      <c r="J1024" s="28">
        <v>0</v>
      </c>
      <c r="K1024" s="28">
        <v>429468900</v>
      </c>
      <c r="L1024" s="29">
        <v>4.08</v>
      </c>
      <c r="M1024" s="29">
        <f>IFERROR(_xlfn.XLOOKUP($B1024,'Ownership Metrics'!$A:$A,'Ownership Metrics'!$B:$B),"")</f>
        <v>27.71</v>
      </c>
      <c r="N1024" s="28">
        <f>IFERROR(_xlfn.XLOOKUP($B1024,'Ownership Metrics'!$A:$A,'Ownership Metrics'!$C:$C),"")</f>
        <v>1613</v>
      </c>
      <c r="O1024" s="29">
        <f>IFERROR(_xlfn.XLOOKUP($B1024,'Ownership Metrics'!$A:$A,'Ownership Metrics'!$D:$D),"")</f>
        <v>38.520000000000003</v>
      </c>
      <c r="P1024" s="29">
        <f>IFERROR(_xlfn.XLOOKUP($B1024,'Ownership Metrics'!$A:$A,'Ownership Metrics'!$E:$E),"")</f>
        <v>50.71</v>
      </c>
      <c r="Q1024" s="30">
        <f>IFERROR(_xlfn.XLOOKUP($B1024,'Ownership Metrics'!$A:$A,'Ownership Metrics'!$F:$F),"")</f>
        <v>14</v>
      </c>
      <c r="R1024" s="30">
        <f>IFERROR(_xlfn.XLOOKUP($B1024,'Ownership Metrics'!$A:$A,'Ownership Metrics'!$G:$G),"")</f>
        <v>31</v>
      </c>
      <c r="S1024" s="27" t="str">
        <f>IFERROR(_xlfn.XLOOKUP($B1024,'Ownership Metrics'!$A:$A,'Ownership Metrics'!$H:$H),"")</f>
        <v>Moderat</v>
      </c>
      <c r="T1024" s="27" t="str">
        <f>IFERROR(_xlfn.XLOOKUP($B1024,'Ownership Metrics'!$A:$A,'Ownership Metrics'!$I:$I),"")</f>
        <v>Sedang</v>
      </c>
      <c r="U1024" s="27">
        <f>IF(COUNTIFS($B$2:$B1024,$B1024,$D$2:$D1024,$D1024)=1,1,0)</f>
        <v>1</v>
      </c>
      <c r="V1024" s="27">
        <f t="shared" si="46"/>
        <v>4.08</v>
      </c>
      <c r="W1024" s="27">
        <f t="shared" si="47"/>
        <v>4</v>
      </c>
      <c r="X1024" s="27">
        <f t="shared" si="45"/>
        <v>4.0799998976000005</v>
      </c>
    </row>
    <row r="1025" spans="1:24" x14ac:dyDescent="0.25">
      <c r="A1025" s="26">
        <v>46265</v>
      </c>
      <c r="B1025" s="27" t="s">
        <v>10282</v>
      </c>
      <c r="C1025" s="27" t="s">
        <v>1247</v>
      </c>
      <c r="D1025" s="27" t="s">
        <v>1248</v>
      </c>
      <c r="E1025" s="27"/>
      <c r="F1025" s="27"/>
      <c r="G1025" s="27"/>
      <c r="H1025" s="27"/>
      <c r="I1025" s="28">
        <v>0</v>
      </c>
      <c r="J1025" s="28">
        <v>7676913648</v>
      </c>
      <c r="K1025" s="28">
        <v>7676913648</v>
      </c>
      <c r="L1025" s="29">
        <v>51.13</v>
      </c>
      <c r="M1025" s="29">
        <f>IFERROR(_xlfn.XLOOKUP($B1025,'Ownership Metrics'!$A:$A,'Ownership Metrics'!$B:$B),"")</f>
        <v>31.66</v>
      </c>
      <c r="N1025" s="28">
        <f>IFERROR(_xlfn.XLOOKUP($B1025,'Ownership Metrics'!$A:$A,'Ownership Metrics'!$C:$C),"")</f>
        <v>2649</v>
      </c>
      <c r="O1025" s="29">
        <f>IFERROR(_xlfn.XLOOKUP($B1025,'Ownership Metrics'!$A:$A,'Ownership Metrics'!$D:$D),"")</f>
        <v>51.13</v>
      </c>
      <c r="P1025" s="29">
        <f>IFERROR(_xlfn.XLOOKUP($B1025,'Ownership Metrics'!$A:$A,'Ownership Metrics'!$E:$E),"")</f>
        <v>56.36</v>
      </c>
      <c r="Q1025" s="30">
        <f>IFERROR(_xlfn.XLOOKUP($B1025,'Ownership Metrics'!$A:$A,'Ownership Metrics'!$F:$F),"")</f>
        <v>10</v>
      </c>
      <c r="R1025" s="30">
        <f>IFERROR(_xlfn.XLOOKUP($B1025,'Ownership Metrics'!$A:$A,'Ownership Metrics'!$G:$G),"")</f>
        <v>42</v>
      </c>
      <c r="S1025" s="27" t="str">
        <f>IFERROR(_xlfn.XLOOKUP($B1025,'Ownership Metrics'!$A:$A,'Ownership Metrics'!$H:$H),"")</f>
        <v>Mayoritas</v>
      </c>
      <c r="T1025" s="27" t="str">
        <f>IFERROR(_xlfn.XLOOKUP($B1025,'Ownership Metrics'!$A:$A,'Ownership Metrics'!$I:$I),"")</f>
        <v>Sedang</v>
      </c>
      <c r="U1025" s="27">
        <f>IF(COUNTIFS($B$2:$B1025,$B1025,$D$2:$D1025,$D1025)=1,1,0)</f>
        <v>1</v>
      </c>
      <c r="V1025" s="27">
        <f t="shared" si="46"/>
        <v>51.13</v>
      </c>
      <c r="W1025" s="27">
        <f t="shared" si="47"/>
        <v>1</v>
      </c>
      <c r="X1025" s="27">
        <f t="shared" si="45"/>
        <v>51.129999897499999</v>
      </c>
    </row>
    <row r="1026" spans="1:24" x14ac:dyDescent="0.25">
      <c r="A1026" s="26">
        <v>46265</v>
      </c>
      <c r="B1026" s="27" t="s">
        <v>10282</v>
      </c>
      <c r="C1026" s="27" t="s">
        <v>1247</v>
      </c>
      <c r="D1026" s="27" t="s">
        <v>1249</v>
      </c>
      <c r="E1026" s="27"/>
      <c r="F1026" s="27"/>
      <c r="G1026" s="27"/>
      <c r="H1026" s="27"/>
      <c r="I1026" s="28">
        <v>0</v>
      </c>
      <c r="J1026" s="28">
        <v>319243457</v>
      </c>
      <c r="K1026" s="28">
        <v>319243457</v>
      </c>
      <c r="L1026" s="29">
        <v>2.13</v>
      </c>
      <c r="M1026" s="29">
        <f>IFERROR(_xlfn.XLOOKUP($B1026,'Ownership Metrics'!$A:$A,'Ownership Metrics'!$B:$B),"")</f>
        <v>31.66</v>
      </c>
      <c r="N1026" s="28">
        <f>IFERROR(_xlfn.XLOOKUP($B1026,'Ownership Metrics'!$A:$A,'Ownership Metrics'!$C:$C),"")</f>
        <v>2649</v>
      </c>
      <c r="O1026" s="29">
        <f>IFERROR(_xlfn.XLOOKUP($B1026,'Ownership Metrics'!$A:$A,'Ownership Metrics'!$D:$D),"")</f>
        <v>51.13</v>
      </c>
      <c r="P1026" s="29">
        <f>IFERROR(_xlfn.XLOOKUP($B1026,'Ownership Metrics'!$A:$A,'Ownership Metrics'!$E:$E),"")</f>
        <v>56.36</v>
      </c>
      <c r="Q1026" s="30">
        <f>IFERROR(_xlfn.XLOOKUP($B1026,'Ownership Metrics'!$A:$A,'Ownership Metrics'!$F:$F),"")</f>
        <v>10</v>
      </c>
      <c r="R1026" s="30">
        <f>IFERROR(_xlfn.XLOOKUP($B1026,'Ownership Metrics'!$A:$A,'Ownership Metrics'!$G:$G),"")</f>
        <v>42</v>
      </c>
      <c r="S1026" s="27" t="str">
        <f>IFERROR(_xlfn.XLOOKUP($B1026,'Ownership Metrics'!$A:$A,'Ownership Metrics'!$H:$H),"")</f>
        <v>Mayoritas</v>
      </c>
      <c r="T1026" s="27" t="str">
        <f>IFERROR(_xlfn.XLOOKUP($B1026,'Ownership Metrics'!$A:$A,'Ownership Metrics'!$I:$I),"")</f>
        <v>Sedang</v>
      </c>
      <c r="U1026" s="27">
        <f>IF(COUNTIFS($B$2:$B1026,$B1026,$D$2:$D1026,$D1026)=1,1,0)</f>
        <v>1</v>
      </c>
      <c r="V1026" s="27">
        <f t="shared" si="46"/>
        <v>2.13</v>
      </c>
      <c r="W1026" s="27">
        <f t="shared" si="47"/>
        <v>4</v>
      </c>
      <c r="X1026" s="27">
        <f t="shared" ref="X1026:X1089" si="48">$V1026-(ROW()*0.0000000001)</f>
        <v>2.1299998973999998</v>
      </c>
    </row>
    <row r="1027" spans="1:24" x14ac:dyDescent="0.25">
      <c r="A1027" s="26">
        <v>46265</v>
      </c>
      <c r="B1027" s="27" t="s">
        <v>10282</v>
      </c>
      <c r="C1027" s="27" t="s">
        <v>1247</v>
      </c>
      <c r="D1027" s="27" t="s">
        <v>1250</v>
      </c>
      <c r="E1027" s="27"/>
      <c r="F1027" s="27"/>
      <c r="G1027" s="27"/>
      <c r="H1027" s="27"/>
      <c r="I1027" s="28">
        <v>0</v>
      </c>
      <c r="J1027" s="28">
        <v>220213170</v>
      </c>
      <c r="K1027" s="28">
        <v>220213170</v>
      </c>
      <c r="L1027" s="29">
        <v>1.47</v>
      </c>
      <c r="M1027" s="29">
        <f>IFERROR(_xlfn.XLOOKUP($B1027,'Ownership Metrics'!$A:$A,'Ownership Metrics'!$B:$B),"")</f>
        <v>31.66</v>
      </c>
      <c r="N1027" s="28">
        <f>IFERROR(_xlfn.XLOOKUP($B1027,'Ownership Metrics'!$A:$A,'Ownership Metrics'!$C:$C),"")</f>
        <v>2649</v>
      </c>
      <c r="O1027" s="29">
        <f>IFERROR(_xlfn.XLOOKUP($B1027,'Ownership Metrics'!$A:$A,'Ownership Metrics'!$D:$D),"")</f>
        <v>51.13</v>
      </c>
      <c r="P1027" s="29">
        <f>IFERROR(_xlfn.XLOOKUP($B1027,'Ownership Metrics'!$A:$A,'Ownership Metrics'!$E:$E),"")</f>
        <v>56.36</v>
      </c>
      <c r="Q1027" s="30">
        <f>IFERROR(_xlfn.XLOOKUP($B1027,'Ownership Metrics'!$A:$A,'Ownership Metrics'!$F:$F),"")</f>
        <v>10</v>
      </c>
      <c r="R1027" s="30">
        <f>IFERROR(_xlfn.XLOOKUP($B1027,'Ownership Metrics'!$A:$A,'Ownership Metrics'!$G:$G),"")</f>
        <v>42</v>
      </c>
      <c r="S1027" s="27" t="str">
        <f>IFERROR(_xlfn.XLOOKUP($B1027,'Ownership Metrics'!$A:$A,'Ownership Metrics'!$H:$H),"")</f>
        <v>Mayoritas</v>
      </c>
      <c r="T1027" s="27" t="str">
        <f>IFERROR(_xlfn.XLOOKUP($B1027,'Ownership Metrics'!$A:$A,'Ownership Metrics'!$I:$I),"")</f>
        <v>Sedang</v>
      </c>
      <c r="U1027" s="27">
        <f>IF(COUNTIFS($B$2:$B1027,$B1027,$D$2:$D1027,$D1027)=1,1,0)</f>
        <v>1</v>
      </c>
      <c r="V1027" s="27">
        <f t="shared" ref="V1027:V1090" si="49">SUMIFS($L$2:$L$10000,$B$2:$B$10000,$B1027,$D$2:$D$10000,$D1027)</f>
        <v>1.47</v>
      </c>
      <c r="W1027" s="27">
        <f t="shared" ref="W1027:W1090" si="50">COUNTIFS($B$2:$B$10000,$B1027,$U$2:$U$10000,1,$X$2:$X$10000,"&gt;"&amp;$X1027)+1</f>
        <v>8</v>
      </c>
      <c r="X1027" s="27">
        <f t="shared" si="48"/>
        <v>1.4699998972999999</v>
      </c>
    </row>
    <row r="1028" spans="1:24" x14ac:dyDescent="0.25">
      <c r="A1028" s="26">
        <v>46265</v>
      </c>
      <c r="B1028" s="27" t="s">
        <v>10282</v>
      </c>
      <c r="C1028" s="27" t="s">
        <v>1247</v>
      </c>
      <c r="D1028" s="27" t="s">
        <v>1251</v>
      </c>
      <c r="E1028" s="27"/>
      <c r="F1028" s="27"/>
      <c r="G1028" s="27"/>
      <c r="H1028" s="27"/>
      <c r="I1028" s="28">
        <v>0</v>
      </c>
      <c r="J1028" s="28">
        <v>253635445</v>
      </c>
      <c r="K1028" s="28">
        <v>253635445</v>
      </c>
      <c r="L1028" s="29">
        <v>1.69</v>
      </c>
      <c r="M1028" s="29">
        <f>IFERROR(_xlfn.XLOOKUP($B1028,'Ownership Metrics'!$A:$A,'Ownership Metrics'!$B:$B),"")</f>
        <v>31.66</v>
      </c>
      <c r="N1028" s="28">
        <f>IFERROR(_xlfn.XLOOKUP($B1028,'Ownership Metrics'!$A:$A,'Ownership Metrics'!$C:$C),"")</f>
        <v>2649</v>
      </c>
      <c r="O1028" s="29">
        <f>IFERROR(_xlfn.XLOOKUP($B1028,'Ownership Metrics'!$A:$A,'Ownership Metrics'!$D:$D),"")</f>
        <v>51.13</v>
      </c>
      <c r="P1028" s="29">
        <f>IFERROR(_xlfn.XLOOKUP($B1028,'Ownership Metrics'!$A:$A,'Ownership Metrics'!$E:$E),"")</f>
        <v>56.36</v>
      </c>
      <c r="Q1028" s="30">
        <f>IFERROR(_xlfn.XLOOKUP($B1028,'Ownership Metrics'!$A:$A,'Ownership Metrics'!$F:$F),"")</f>
        <v>10</v>
      </c>
      <c r="R1028" s="30">
        <f>IFERROR(_xlfn.XLOOKUP($B1028,'Ownership Metrics'!$A:$A,'Ownership Metrics'!$G:$G),"")</f>
        <v>42</v>
      </c>
      <c r="S1028" s="27" t="str">
        <f>IFERROR(_xlfn.XLOOKUP($B1028,'Ownership Metrics'!$A:$A,'Ownership Metrics'!$H:$H),"")</f>
        <v>Mayoritas</v>
      </c>
      <c r="T1028" s="27" t="str">
        <f>IFERROR(_xlfn.XLOOKUP($B1028,'Ownership Metrics'!$A:$A,'Ownership Metrics'!$I:$I),"")</f>
        <v>Sedang</v>
      </c>
      <c r="U1028" s="27">
        <f>IF(COUNTIFS($B$2:$B1028,$B1028,$D$2:$D1028,$D1028)=1,1,0)</f>
        <v>1</v>
      </c>
      <c r="V1028" s="27">
        <f t="shared" si="49"/>
        <v>1.69</v>
      </c>
      <c r="W1028" s="27">
        <f t="shared" si="50"/>
        <v>7</v>
      </c>
      <c r="X1028" s="27">
        <f t="shared" si="48"/>
        <v>1.6899998971999999</v>
      </c>
    </row>
    <row r="1029" spans="1:24" x14ac:dyDescent="0.25">
      <c r="A1029" s="26">
        <v>46265</v>
      </c>
      <c r="B1029" s="27" t="s">
        <v>10282</v>
      </c>
      <c r="C1029" s="27" t="s">
        <v>1247</v>
      </c>
      <c r="D1029" s="27" t="s">
        <v>1252</v>
      </c>
      <c r="E1029" s="27"/>
      <c r="F1029" s="27"/>
      <c r="G1029" s="27"/>
      <c r="H1029" s="27"/>
      <c r="I1029" s="28">
        <v>0</v>
      </c>
      <c r="J1029" s="28">
        <v>300288632</v>
      </c>
      <c r="K1029" s="28">
        <v>300288632</v>
      </c>
      <c r="L1029" s="29">
        <v>2</v>
      </c>
      <c r="M1029" s="29">
        <f>IFERROR(_xlfn.XLOOKUP($B1029,'Ownership Metrics'!$A:$A,'Ownership Metrics'!$B:$B),"")</f>
        <v>31.66</v>
      </c>
      <c r="N1029" s="28">
        <f>IFERROR(_xlfn.XLOOKUP($B1029,'Ownership Metrics'!$A:$A,'Ownership Metrics'!$C:$C),"")</f>
        <v>2649</v>
      </c>
      <c r="O1029" s="29">
        <f>IFERROR(_xlfn.XLOOKUP($B1029,'Ownership Metrics'!$A:$A,'Ownership Metrics'!$D:$D),"")</f>
        <v>51.13</v>
      </c>
      <c r="P1029" s="29">
        <f>IFERROR(_xlfn.XLOOKUP($B1029,'Ownership Metrics'!$A:$A,'Ownership Metrics'!$E:$E),"")</f>
        <v>56.36</v>
      </c>
      <c r="Q1029" s="30">
        <f>IFERROR(_xlfn.XLOOKUP($B1029,'Ownership Metrics'!$A:$A,'Ownership Metrics'!$F:$F),"")</f>
        <v>10</v>
      </c>
      <c r="R1029" s="30">
        <f>IFERROR(_xlfn.XLOOKUP($B1029,'Ownership Metrics'!$A:$A,'Ownership Metrics'!$G:$G),"")</f>
        <v>42</v>
      </c>
      <c r="S1029" s="27" t="str">
        <f>IFERROR(_xlfn.XLOOKUP($B1029,'Ownership Metrics'!$A:$A,'Ownership Metrics'!$H:$H),"")</f>
        <v>Mayoritas</v>
      </c>
      <c r="T1029" s="27" t="str">
        <f>IFERROR(_xlfn.XLOOKUP($B1029,'Ownership Metrics'!$A:$A,'Ownership Metrics'!$I:$I),"")</f>
        <v>Sedang</v>
      </c>
      <c r="U1029" s="27">
        <f>IF(COUNTIFS($B$2:$B1029,$B1029,$D$2:$D1029,$D1029)=1,1,0)</f>
        <v>1</v>
      </c>
      <c r="V1029" s="27">
        <f t="shared" si="49"/>
        <v>2</v>
      </c>
      <c r="W1029" s="27">
        <f t="shared" si="50"/>
        <v>5</v>
      </c>
      <c r="X1029" s="27">
        <f t="shared" si="48"/>
        <v>1.9999998970999999</v>
      </c>
    </row>
    <row r="1030" spans="1:24" x14ac:dyDescent="0.25">
      <c r="A1030" s="26">
        <v>46265</v>
      </c>
      <c r="B1030" s="27" t="s">
        <v>10282</v>
      </c>
      <c r="C1030" s="27" t="s">
        <v>1247</v>
      </c>
      <c r="D1030" s="27" t="s">
        <v>1253</v>
      </c>
      <c r="E1030" s="27"/>
      <c r="F1030" s="27"/>
      <c r="G1030" s="27"/>
      <c r="H1030" s="27"/>
      <c r="I1030" s="28">
        <v>0</v>
      </c>
      <c r="J1030" s="28">
        <v>270036117</v>
      </c>
      <c r="K1030" s="28">
        <v>270036117</v>
      </c>
      <c r="L1030" s="29">
        <v>1.8</v>
      </c>
      <c r="M1030" s="29">
        <f>IFERROR(_xlfn.XLOOKUP($B1030,'Ownership Metrics'!$A:$A,'Ownership Metrics'!$B:$B),"")</f>
        <v>31.66</v>
      </c>
      <c r="N1030" s="28">
        <f>IFERROR(_xlfn.XLOOKUP($B1030,'Ownership Metrics'!$A:$A,'Ownership Metrics'!$C:$C),"")</f>
        <v>2649</v>
      </c>
      <c r="O1030" s="29">
        <f>IFERROR(_xlfn.XLOOKUP($B1030,'Ownership Metrics'!$A:$A,'Ownership Metrics'!$D:$D),"")</f>
        <v>51.13</v>
      </c>
      <c r="P1030" s="29">
        <f>IFERROR(_xlfn.XLOOKUP($B1030,'Ownership Metrics'!$A:$A,'Ownership Metrics'!$E:$E),"")</f>
        <v>56.36</v>
      </c>
      <c r="Q1030" s="30">
        <f>IFERROR(_xlfn.XLOOKUP($B1030,'Ownership Metrics'!$A:$A,'Ownership Metrics'!$F:$F),"")</f>
        <v>10</v>
      </c>
      <c r="R1030" s="30">
        <f>IFERROR(_xlfn.XLOOKUP($B1030,'Ownership Metrics'!$A:$A,'Ownership Metrics'!$G:$G),"")</f>
        <v>42</v>
      </c>
      <c r="S1030" s="27" t="str">
        <f>IFERROR(_xlfn.XLOOKUP($B1030,'Ownership Metrics'!$A:$A,'Ownership Metrics'!$H:$H),"")</f>
        <v>Mayoritas</v>
      </c>
      <c r="T1030" s="27" t="str">
        <f>IFERROR(_xlfn.XLOOKUP($B1030,'Ownership Metrics'!$A:$A,'Ownership Metrics'!$I:$I),"")</f>
        <v>Sedang</v>
      </c>
      <c r="U1030" s="27">
        <f>IF(COUNTIFS($B$2:$B1030,$B1030,$D$2:$D1030,$D1030)=1,1,0)</f>
        <v>1</v>
      </c>
      <c r="V1030" s="27">
        <f t="shared" si="49"/>
        <v>1.8</v>
      </c>
      <c r="W1030" s="27">
        <f t="shared" si="50"/>
        <v>6</v>
      </c>
      <c r="X1030" s="27">
        <f t="shared" si="48"/>
        <v>1.799999897</v>
      </c>
    </row>
    <row r="1031" spans="1:24" x14ac:dyDescent="0.25">
      <c r="A1031" s="26">
        <v>46265</v>
      </c>
      <c r="B1031" s="27" t="s">
        <v>10282</v>
      </c>
      <c r="C1031" s="27" t="s">
        <v>1247</v>
      </c>
      <c r="D1031" s="27" t="s">
        <v>1254</v>
      </c>
      <c r="E1031" s="27"/>
      <c r="F1031" s="27"/>
      <c r="G1031" s="27"/>
      <c r="H1031" s="27"/>
      <c r="I1031" s="28">
        <v>0</v>
      </c>
      <c r="J1031" s="28">
        <v>217418404</v>
      </c>
      <c r="K1031" s="28">
        <v>217418404</v>
      </c>
      <c r="L1031" s="29">
        <v>1.45</v>
      </c>
      <c r="M1031" s="29">
        <f>IFERROR(_xlfn.XLOOKUP($B1031,'Ownership Metrics'!$A:$A,'Ownership Metrics'!$B:$B),"")</f>
        <v>31.66</v>
      </c>
      <c r="N1031" s="28">
        <f>IFERROR(_xlfn.XLOOKUP($B1031,'Ownership Metrics'!$A:$A,'Ownership Metrics'!$C:$C),"")</f>
        <v>2649</v>
      </c>
      <c r="O1031" s="29">
        <f>IFERROR(_xlfn.XLOOKUP($B1031,'Ownership Metrics'!$A:$A,'Ownership Metrics'!$D:$D),"")</f>
        <v>51.13</v>
      </c>
      <c r="P1031" s="29">
        <f>IFERROR(_xlfn.XLOOKUP($B1031,'Ownership Metrics'!$A:$A,'Ownership Metrics'!$E:$E),"")</f>
        <v>56.36</v>
      </c>
      <c r="Q1031" s="30">
        <f>IFERROR(_xlfn.XLOOKUP($B1031,'Ownership Metrics'!$A:$A,'Ownership Metrics'!$F:$F),"")</f>
        <v>10</v>
      </c>
      <c r="R1031" s="30">
        <f>IFERROR(_xlfn.XLOOKUP($B1031,'Ownership Metrics'!$A:$A,'Ownership Metrics'!$G:$G),"")</f>
        <v>42</v>
      </c>
      <c r="S1031" s="27" t="str">
        <f>IFERROR(_xlfn.XLOOKUP($B1031,'Ownership Metrics'!$A:$A,'Ownership Metrics'!$H:$H),"")</f>
        <v>Mayoritas</v>
      </c>
      <c r="T1031" s="27" t="str">
        <f>IFERROR(_xlfn.XLOOKUP($B1031,'Ownership Metrics'!$A:$A,'Ownership Metrics'!$I:$I),"")</f>
        <v>Sedang</v>
      </c>
      <c r="U1031" s="27">
        <f>IF(COUNTIFS($B$2:$B1031,$B1031,$D$2:$D1031,$D1031)=1,1,0)</f>
        <v>1</v>
      </c>
      <c r="V1031" s="27">
        <f t="shared" si="49"/>
        <v>1.45</v>
      </c>
      <c r="W1031" s="27">
        <f t="shared" si="50"/>
        <v>9</v>
      </c>
      <c r="X1031" s="27">
        <f t="shared" si="48"/>
        <v>1.4499998968999999</v>
      </c>
    </row>
    <row r="1032" spans="1:24" x14ac:dyDescent="0.25">
      <c r="A1032" s="26">
        <v>46265</v>
      </c>
      <c r="B1032" s="27" t="s">
        <v>10282</v>
      </c>
      <c r="C1032" s="27" t="s">
        <v>1247</v>
      </c>
      <c r="D1032" s="27" t="s">
        <v>1255</v>
      </c>
      <c r="E1032" s="27"/>
      <c r="F1032" s="27"/>
      <c r="G1032" s="27"/>
      <c r="H1032" s="27"/>
      <c r="I1032" s="28">
        <v>0</v>
      </c>
      <c r="J1032" s="28">
        <v>215763995</v>
      </c>
      <c r="K1032" s="28">
        <v>215763995</v>
      </c>
      <c r="L1032" s="29">
        <v>1.44</v>
      </c>
      <c r="M1032" s="29">
        <f>IFERROR(_xlfn.XLOOKUP($B1032,'Ownership Metrics'!$A:$A,'Ownership Metrics'!$B:$B),"")</f>
        <v>31.66</v>
      </c>
      <c r="N1032" s="28">
        <f>IFERROR(_xlfn.XLOOKUP($B1032,'Ownership Metrics'!$A:$A,'Ownership Metrics'!$C:$C),"")</f>
        <v>2649</v>
      </c>
      <c r="O1032" s="29">
        <f>IFERROR(_xlfn.XLOOKUP($B1032,'Ownership Metrics'!$A:$A,'Ownership Metrics'!$D:$D),"")</f>
        <v>51.13</v>
      </c>
      <c r="P1032" s="29">
        <f>IFERROR(_xlfn.XLOOKUP($B1032,'Ownership Metrics'!$A:$A,'Ownership Metrics'!$E:$E),"")</f>
        <v>56.36</v>
      </c>
      <c r="Q1032" s="30">
        <f>IFERROR(_xlfn.XLOOKUP($B1032,'Ownership Metrics'!$A:$A,'Ownership Metrics'!$F:$F),"")</f>
        <v>10</v>
      </c>
      <c r="R1032" s="30">
        <f>IFERROR(_xlfn.XLOOKUP($B1032,'Ownership Metrics'!$A:$A,'Ownership Metrics'!$G:$G),"")</f>
        <v>42</v>
      </c>
      <c r="S1032" s="27" t="str">
        <f>IFERROR(_xlfn.XLOOKUP($B1032,'Ownership Metrics'!$A:$A,'Ownership Metrics'!$H:$H),"")</f>
        <v>Mayoritas</v>
      </c>
      <c r="T1032" s="27" t="str">
        <f>IFERROR(_xlfn.XLOOKUP($B1032,'Ownership Metrics'!$A:$A,'Ownership Metrics'!$I:$I),"")</f>
        <v>Sedang</v>
      </c>
      <c r="U1032" s="27">
        <f>IF(COUNTIFS($B$2:$B1032,$B1032,$D$2:$D1032,$D1032)=1,1,0)</f>
        <v>1</v>
      </c>
      <c r="V1032" s="27">
        <f t="shared" si="49"/>
        <v>1.44</v>
      </c>
      <c r="W1032" s="27">
        <f t="shared" si="50"/>
        <v>10</v>
      </c>
      <c r="X1032" s="27">
        <f t="shared" si="48"/>
        <v>1.4399998967999998</v>
      </c>
    </row>
    <row r="1033" spans="1:24" x14ac:dyDescent="0.25">
      <c r="A1033" s="26">
        <v>46265</v>
      </c>
      <c r="B1033" s="27" t="s">
        <v>10282</v>
      </c>
      <c r="C1033" s="27" t="s">
        <v>1247</v>
      </c>
      <c r="D1033" s="27" t="s">
        <v>1256</v>
      </c>
      <c r="E1033" s="27"/>
      <c r="F1033" s="27"/>
      <c r="G1033" s="27"/>
      <c r="H1033" s="27"/>
      <c r="I1033" s="28">
        <v>0</v>
      </c>
      <c r="J1033" s="28">
        <v>370155850</v>
      </c>
      <c r="K1033" s="28">
        <v>370155850</v>
      </c>
      <c r="L1033" s="29">
        <v>2.4700000000000002</v>
      </c>
      <c r="M1033" s="29">
        <f>IFERROR(_xlfn.XLOOKUP($B1033,'Ownership Metrics'!$A:$A,'Ownership Metrics'!$B:$B),"")</f>
        <v>31.66</v>
      </c>
      <c r="N1033" s="28">
        <f>IFERROR(_xlfn.XLOOKUP($B1033,'Ownership Metrics'!$A:$A,'Ownership Metrics'!$C:$C),"")</f>
        <v>2649</v>
      </c>
      <c r="O1033" s="29">
        <f>IFERROR(_xlfn.XLOOKUP($B1033,'Ownership Metrics'!$A:$A,'Ownership Metrics'!$D:$D),"")</f>
        <v>51.13</v>
      </c>
      <c r="P1033" s="29">
        <f>IFERROR(_xlfn.XLOOKUP($B1033,'Ownership Metrics'!$A:$A,'Ownership Metrics'!$E:$E),"")</f>
        <v>56.36</v>
      </c>
      <c r="Q1033" s="30">
        <f>IFERROR(_xlfn.XLOOKUP($B1033,'Ownership Metrics'!$A:$A,'Ownership Metrics'!$F:$F),"")</f>
        <v>10</v>
      </c>
      <c r="R1033" s="30">
        <f>IFERROR(_xlfn.XLOOKUP($B1033,'Ownership Metrics'!$A:$A,'Ownership Metrics'!$G:$G),"")</f>
        <v>42</v>
      </c>
      <c r="S1033" s="27" t="str">
        <f>IFERROR(_xlfn.XLOOKUP($B1033,'Ownership Metrics'!$A:$A,'Ownership Metrics'!$H:$H),"")</f>
        <v>Mayoritas</v>
      </c>
      <c r="T1033" s="27" t="str">
        <f>IFERROR(_xlfn.XLOOKUP($B1033,'Ownership Metrics'!$A:$A,'Ownership Metrics'!$I:$I),"")</f>
        <v>Sedang</v>
      </c>
      <c r="U1033" s="27">
        <f>IF(COUNTIFS($B$2:$B1033,$B1033,$D$2:$D1033,$D1033)=1,1,0)</f>
        <v>1</v>
      </c>
      <c r="V1033" s="27">
        <f t="shared" si="49"/>
        <v>2.4700000000000002</v>
      </c>
      <c r="W1033" s="27">
        <f t="shared" si="50"/>
        <v>3</v>
      </c>
      <c r="X1033" s="27">
        <f t="shared" si="48"/>
        <v>2.4699998967000001</v>
      </c>
    </row>
    <row r="1034" spans="1:24" x14ac:dyDescent="0.25">
      <c r="A1034" s="26">
        <v>46265</v>
      </c>
      <c r="B1034" s="27" t="s">
        <v>10282</v>
      </c>
      <c r="C1034" s="27" t="s">
        <v>1247</v>
      </c>
      <c r="D1034" s="27" t="s">
        <v>953</v>
      </c>
      <c r="E1034" s="27" t="s">
        <v>98</v>
      </c>
      <c r="F1034" s="27" t="s">
        <v>23</v>
      </c>
      <c r="G1034" s="27"/>
      <c r="H1034" s="27" t="s">
        <v>24</v>
      </c>
      <c r="I1034" s="28">
        <v>414504700</v>
      </c>
      <c r="J1034" s="28">
        <v>0</v>
      </c>
      <c r="K1034" s="28">
        <v>414504700</v>
      </c>
      <c r="L1034" s="29">
        <v>2.76</v>
      </c>
      <c r="M1034" s="29">
        <f>IFERROR(_xlfn.XLOOKUP($B1034,'Ownership Metrics'!$A:$A,'Ownership Metrics'!$B:$B),"")</f>
        <v>31.66</v>
      </c>
      <c r="N1034" s="28">
        <f>IFERROR(_xlfn.XLOOKUP($B1034,'Ownership Metrics'!$A:$A,'Ownership Metrics'!$C:$C),"")</f>
        <v>2649</v>
      </c>
      <c r="O1034" s="29">
        <f>IFERROR(_xlfn.XLOOKUP($B1034,'Ownership Metrics'!$A:$A,'Ownership Metrics'!$D:$D),"")</f>
        <v>51.13</v>
      </c>
      <c r="P1034" s="29">
        <f>IFERROR(_xlfn.XLOOKUP($B1034,'Ownership Metrics'!$A:$A,'Ownership Metrics'!$E:$E),"")</f>
        <v>56.36</v>
      </c>
      <c r="Q1034" s="30">
        <f>IFERROR(_xlfn.XLOOKUP($B1034,'Ownership Metrics'!$A:$A,'Ownership Metrics'!$F:$F),"")</f>
        <v>10</v>
      </c>
      <c r="R1034" s="30">
        <f>IFERROR(_xlfn.XLOOKUP($B1034,'Ownership Metrics'!$A:$A,'Ownership Metrics'!$G:$G),"")</f>
        <v>42</v>
      </c>
      <c r="S1034" s="27" t="str">
        <f>IFERROR(_xlfn.XLOOKUP($B1034,'Ownership Metrics'!$A:$A,'Ownership Metrics'!$H:$H),"")</f>
        <v>Mayoritas</v>
      </c>
      <c r="T1034" s="27" t="str">
        <f>IFERROR(_xlfn.XLOOKUP($B1034,'Ownership Metrics'!$A:$A,'Ownership Metrics'!$I:$I),"")</f>
        <v>Sedang</v>
      </c>
      <c r="U1034" s="27">
        <f>IF(COUNTIFS($B$2:$B1034,$B1034,$D$2:$D1034,$D1034)=1,1,0)</f>
        <v>1</v>
      </c>
      <c r="V1034" s="27">
        <f t="shared" si="49"/>
        <v>2.76</v>
      </c>
      <c r="W1034" s="27">
        <f t="shared" si="50"/>
        <v>2</v>
      </c>
      <c r="X1034" s="27">
        <f t="shared" si="48"/>
        <v>2.7599998965999997</v>
      </c>
    </row>
    <row r="1035" spans="1:24" x14ac:dyDescent="0.25">
      <c r="A1035" s="26">
        <v>46265</v>
      </c>
      <c r="B1035" s="27" t="s">
        <v>10283</v>
      </c>
      <c r="C1035" s="27" t="s">
        <v>1258</v>
      </c>
      <c r="D1035" s="27" t="s">
        <v>1259</v>
      </c>
      <c r="E1035" s="27" t="s">
        <v>22</v>
      </c>
      <c r="F1035" s="27" t="s">
        <v>23</v>
      </c>
      <c r="G1035" s="27"/>
      <c r="H1035" s="27" t="s">
        <v>24</v>
      </c>
      <c r="I1035" s="28">
        <v>110425600</v>
      </c>
      <c r="J1035" s="28">
        <v>0</v>
      </c>
      <c r="K1035" s="28">
        <v>110425600</v>
      </c>
      <c r="L1035" s="29">
        <v>1.47</v>
      </c>
      <c r="M1035" s="29">
        <f>IFERROR(_xlfn.XLOOKUP($B1035,'Ownership Metrics'!$A:$A,'Ownership Metrics'!$B:$B),"")</f>
        <v>5.72</v>
      </c>
      <c r="N1035" s="28">
        <f>IFERROR(_xlfn.XLOOKUP($B1035,'Ownership Metrics'!$A:$A,'Ownership Metrics'!$C:$C),"")</f>
        <v>2405</v>
      </c>
      <c r="O1035" s="29">
        <f>IFERROR(_xlfn.XLOOKUP($B1035,'Ownership Metrics'!$A:$A,'Ownership Metrics'!$D:$D),"")</f>
        <v>34.6</v>
      </c>
      <c r="P1035" s="29">
        <f>IFERROR(_xlfn.XLOOKUP($B1035,'Ownership Metrics'!$A:$A,'Ownership Metrics'!$E:$E),"")</f>
        <v>75.66</v>
      </c>
      <c r="Q1035" s="30">
        <f>IFERROR(_xlfn.XLOOKUP($B1035,'Ownership Metrics'!$A:$A,'Ownership Metrics'!$F:$F),"")</f>
        <v>9</v>
      </c>
      <c r="R1035" s="30">
        <f>IFERROR(_xlfn.XLOOKUP($B1035,'Ownership Metrics'!$A:$A,'Ownership Metrics'!$G:$G),"")</f>
        <v>49</v>
      </c>
      <c r="S1035" s="27" t="str">
        <f>IFERROR(_xlfn.XLOOKUP($B1035,'Ownership Metrics'!$A:$A,'Ownership Metrics'!$H:$H),"")</f>
        <v>Terkonsentrasi</v>
      </c>
      <c r="T1035" s="27" t="str">
        <f>IFERROR(_xlfn.XLOOKUP($B1035,'Ownership Metrics'!$A:$A,'Ownership Metrics'!$I:$I),"")</f>
        <v>Sedang</v>
      </c>
      <c r="U1035" s="27">
        <f>IF(COUNTIFS($B$2:$B1035,$B1035,$D$2:$D1035,$D1035)=1,1,0)</f>
        <v>1</v>
      </c>
      <c r="V1035" s="27">
        <f t="shared" si="49"/>
        <v>1.47</v>
      </c>
      <c r="W1035" s="27">
        <f t="shared" si="50"/>
        <v>9</v>
      </c>
      <c r="X1035" s="27">
        <f t="shared" si="48"/>
        <v>1.4699998965000001</v>
      </c>
    </row>
    <row r="1036" spans="1:24" x14ac:dyDescent="0.25">
      <c r="A1036" s="26">
        <v>46265</v>
      </c>
      <c r="B1036" s="27" t="s">
        <v>10283</v>
      </c>
      <c r="C1036" s="27" t="s">
        <v>1258</v>
      </c>
      <c r="D1036" s="27" t="s">
        <v>1260</v>
      </c>
      <c r="E1036" s="27" t="s">
        <v>22</v>
      </c>
      <c r="F1036" s="27" t="s">
        <v>23</v>
      </c>
      <c r="G1036" s="27"/>
      <c r="H1036" s="27" t="s">
        <v>24</v>
      </c>
      <c r="I1036" s="28">
        <v>2461554500</v>
      </c>
      <c r="J1036" s="28">
        <v>0</v>
      </c>
      <c r="K1036" s="28">
        <v>2461554500</v>
      </c>
      <c r="L1036" s="29">
        <v>32.76</v>
      </c>
      <c r="M1036" s="29">
        <f>IFERROR(_xlfn.XLOOKUP($B1036,'Ownership Metrics'!$A:$A,'Ownership Metrics'!$B:$B),"")</f>
        <v>5.72</v>
      </c>
      <c r="N1036" s="28">
        <f>IFERROR(_xlfn.XLOOKUP($B1036,'Ownership Metrics'!$A:$A,'Ownership Metrics'!$C:$C),"")</f>
        <v>2405</v>
      </c>
      <c r="O1036" s="29">
        <f>IFERROR(_xlfn.XLOOKUP($B1036,'Ownership Metrics'!$A:$A,'Ownership Metrics'!$D:$D),"")</f>
        <v>34.6</v>
      </c>
      <c r="P1036" s="29">
        <f>IFERROR(_xlfn.XLOOKUP($B1036,'Ownership Metrics'!$A:$A,'Ownership Metrics'!$E:$E),"")</f>
        <v>75.66</v>
      </c>
      <c r="Q1036" s="30">
        <f>IFERROR(_xlfn.XLOOKUP($B1036,'Ownership Metrics'!$A:$A,'Ownership Metrics'!$F:$F),"")</f>
        <v>9</v>
      </c>
      <c r="R1036" s="30">
        <f>IFERROR(_xlfn.XLOOKUP($B1036,'Ownership Metrics'!$A:$A,'Ownership Metrics'!$G:$G),"")</f>
        <v>49</v>
      </c>
      <c r="S1036" s="27" t="str">
        <f>IFERROR(_xlfn.XLOOKUP($B1036,'Ownership Metrics'!$A:$A,'Ownership Metrics'!$H:$H),"")</f>
        <v>Terkonsentrasi</v>
      </c>
      <c r="T1036" s="27" t="str">
        <f>IFERROR(_xlfn.XLOOKUP($B1036,'Ownership Metrics'!$A:$A,'Ownership Metrics'!$I:$I),"")</f>
        <v>Sedang</v>
      </c>
      <c r="U1036" s="27">
        <f>IF(COUNTIFS($B$2:$B1036,$B1036,$D$2:$D1036,$D1036)=1,1,0)</f>
        <v>1</v>
      </c>
      <c r="V1036" s="27">
        <f t="shared" si="49"/>
        <v>32.76</v>
      </c>
      <c r="W1036" s="27">
        <f t="shared" si="50"/>
        <v>2</v>
      </c>
      <c r="X1036" s="27">
        <f t="shared" si="48"/>
        <v>32.759999896399997</v>
      </c>
    </row>
    <row r="1037" spans="1:24" x14ac:dyDescent="0.25">
      <c r="A1037" s="26">
        <v>46265</v>
      </c>
      <c r="B1037" s="27" t="s">
        <v>10283</v>
      </c>
      <c r="C1037" s="27" t="s">
        <v>1258</v>
      </c>
      <c r="D1037" s="27" t="s">
        <v>1261</v>
      </c>
      <c r="E1037" s="27" t="s">
        <v>22</v>
      </c>
      <c r="F1037" s="27" t="s">
        <v>23</v>
      </c>
      <c r="G1037" s="27"/>
      <c r="H1037" s="27"/>
      <c r="I1037" s="28">
        <v>0</v>
      </c>
      <c r="J1037" s="28">
        <v>2600000000</v>
      </c>
      <c r="K1037" s="28">
        <v>2600000000</v>
      </c>
      <c r="L1037" s="29">
        <v>34.6</v>
      </c>
      <c r="M1037" s="29">
        <f>IFERROR(_xlfn.XLOOKUP($B1037,'Ownership Metrics'!$A:$A,'Ownership Metrics'!$B:$B),"")</f>
        <v>5.72</v>
      </c>
      <c r="N1037" s="28">
        <f>IFERROR(_xlfn.XLOOKUP($B1037,'Ownership Metrics'!$A:$A,'Ownership Metrics'!$C:$C),"")</f>
        <v>2405</v>
      </c>
      <c r="O1037" s="29">
        <f>IFERROR(_xlfn.XLOOKUP($B1037,'Ownership Metrics'!$A:$A,'Ownership Metrics'!$D:$D),"")</f>
        <v>34.6</v>
      </c>
      <c r="P1037" s="29">
        <f>IFERROR(_xlfn.XLOOKUP($B1037,'Ownership Metrics'!$A:$A,'Ownership Metrics'!$E:$E),"")</f>
        <v>75.66</v>
      </c>
      <c r="Q1037" s="30">
        <f>IFERROR(_xlfn.XLOOKUP($B1037,'Ownership Metrics'!$A:$A,'Ownership Metrics'!$F:$F),"")</f>
        <v>9</v>
      </c>
      <c r="R1037" s="30">
        <f>IFERROR(_xlfn.XLOOKUP($B1037,'Ownership Metrics'!$A:$A,'Ownership Metrics'!$G:$G),"")</f>
        <v>49</v>
      </c>
      <c r="S1037" s="27" t="str">
        <f>IFERROR(_xlfn.XLOOKUP($B1037,'Ownership Metrics'!$A:$A,'Ownership Metrics'!$H:$H),"")</f>
        <v>Terkonsentrasi</v>
      </c>
      <c r="T1037" s="27" t="str">
        <f>IFERROR(_xlfn.XLOOKUP($B1037,'Ownership Metrics'!$A:$A,'Ownership Metrics'!$I:$I),"")</f>
        <v>Sedang</v>
      </c>
      <c r="U1037" s="27">
        <f>IF(COUNTIFS($B$2:$B1037,$B1037,$D$2:$D1037,$D1037)=1,1,0)</f>
        <v>1</v>
      </c>
      <c r="V1037" s="27">
        <f t="shared" si="49"/>
        <v>34.6</v>
      </c>
      <c r="W1037" s="27">
        <f t="shared" si="50"/>
        <v>1</v>
      </c>
      <c r="X1037" s="27">
        <f t="shared" si="48"/>
        <v>34.599999896299998</v>
      </c>
    </row>
    <row r="1038" spans="1:24" x14ac:dyDescent="0.25">
      <c r="A1038" s="26">
        <v>46265</v>
      </c>
      <c r="B1038" s="27" t="s">
        <v>10283</v>
      </c>
      <c r="C1038" s="27" t="s">
        <v>1258</v>
      </c>
      <c r="D1038" s="27" t="s">
        <v>1262</v>
      </c>
      <c r="E1038" s="27" t="s">
        <v>35</v>
      </c>
      <c r="F1038" s="27" t="s">
        <v>23</v>
      </c>
      <c r="G1038" s="27" t="s">
        <v>36</v>
      </c>
      <c r="H1038" s="27" t="s">
        <v>24</v>
      </c>
      <c r="I1038" s="28">
        <v>294181167</v>
      </c>
      <c r="J1038" s="28">
        <v>0</v>
      </c>
      <c r="K1038" s="28">
        <v>294181167</v>
      </c>
      <c r="L1038" s="29">
        <v>3.92</v>
      </c>
      <c r="M1038" s="29">
        <f>IFERROR(_xlfn.XLOOKUP($B1038,'Ownership Metrics'!$A:$A,'Ownership Metrics'!$B:$B),"")</f>
        <v>5.72</v>
      </c>
      <c r="N1038" s="28">
        <f>IFERROR(_xlfn.XLOOKUP($B1038,'Ownership Metrics'!$A:$A,'Ownership Metrics'!$C:$C),"")</f>
        <v>2405</v>
      </c>
      <c r="O1038" s="29">
        <f>IFERROR(_xlfn.XLOOKUP($B1038,'Ownership Metrics'!$A:$A,'Ownership Metrics'!$D:$D),"")</f>
        <v>34.6</v>
      </c>
      <c r="P1038" s="29">
        <f>IFERROR(_xlfn.XLOOKUP($B1038,'Ownership Metrics'!$A:$A,'Ownership Metrics'!$E:$E),"")</f>
        <v>75.66</v>
      </c>
      <c r="Q1038" s="30">
        <f>IFERROR(_xlfn.XLOOKUP($B1038,'Ownership Metrics'!$A:$A,'Ownership Metrics'!$F:$F),"")</f>
        <v>9</v>
      </c>
      <c r="R1038" s="30">
        <f>IFERROR(_xlfn.XLOOKUP($B1038,'Ownership Metrics'!$A:$A,'Ownership Metrics'!$G:$G),"")</f>
        <v>49</v>
      </c>
      <c r="S1038" s="27" t="str">
        <f>IFERROR(_xlfn.XLOOKUP($B1038,'Ownership Metrics'!$A:$A,'Ownership Metrics'!$H:$H),"")</f>
        <v>Terkonsentrasi</v>
      </c>
      <c r="T1038" s="27" t="str">
        <f>IFERROR(_xlfn.XLOOKUP($B1038,'Ownership Metrics'!$A:$A,'Ownership Metrics'!$I:$I),"")</f>
        <v>Sedang</v>
      </c>
      <c r="U1038" s="27">
        <f>IF(COUNTIFS($B$2:$B1038,$B1038,$D$2:$D1038,$D1038)=1,1,0)</f>
        <v>1</v>
      </c>
      <c r="V1038" s="27">
        <f t="shared" si="49"/>
        <v>3.92</v>
      </c>
      <c r="W1038" s="27">
        <f t="shared" si="50"/>
        <v>5</v>
      </c>
      <c r="X1038" s="27">
        <f t="shared" si="48"/>
        <v>3.9199998961999998</v>
      </c>
    </row>
    <row r="1039" spans="1:24" x14ac:dyDescent="0.25">
      <c r="A1039" s="26">
        <v>46265</v>
      </c>
      <c r="B1039" s="27" t="s">
        <v>10283</v>
      </c>
      <c r="C1039" s="27" t="s">
        <v>1258</v>
      </c>
      <c r="D1039" s="27" t="s">
        <v>1263</v>
      </c>
      <c r="E1039" s="27" t="s">
        <v>35</v>
      </c>
      <c r="F1039" s="27" t="s">
        <v>23</v>
      </c>
      <c r="G1039" s="27" t="s">
        <v>36</v>
      </c>
      <c r="H1039" s="27" t="s">
        <v>24</v>
      </c>
      <c r="I1039" s="28">
        <v>23500000</v>
      </c>
      <c r="J1039" s="28">
        <v>600000000</v>
      </c>
      <c r="K1039" s="28">
        <v>623500000</v>
      </c>
      <c r="L1039" s="29">
        <v>8.3000000000000007</v>
      </c>
      <c r="M1039" s="29">
        <f>IFERROR(_xlfn.XLOOKUP($B1039,'Ownership Metrics'!$A:$A,'Ownership Metrics'!$B:$B),"")</f>
        <v>5.72</v>
      </c>
      <c r="N1039" s="28">
        <f>IFERROR(_xlfn.XLOOKUP($B1039,'Ownership Metrics'!$A:$A,'Ownership Metrics'!$C:$C),"")</f>
        <v>2405</v>
      </c>
      <c r="O1039" s="29">
        <f>IFERROR(_xlfn.XLOOKUP($B1039,'Ownership Metrics'!$A:$A,'Ownership Metrics'!$D:$D),"")</f>
        <v>34.6</v>
      </c>
      <c r="P1039" s="29">
        <f>IFERROR(_xlfn.XLOOKUP($B1039,'Ownership Metrics'!$A:$A,'Ownership Metrics'!$E:$E),"")</f>
        <v>75.66</v>
      </c>
      <c r="Q1039" s="30">
        <f>IFERROR(_xlfn.XLOOKUP($B1039,'Ownership Metrics'!$A:$A,'Ownership Metrics'!$F:$F),"")</f>
        <v>9</v>
      </c>
      <c r="R1039" s="30">
        <f>IFERROR(_xlfn.XLOOKUP($B1039,'Ownership Metrics'!$A:$A,'Ownership Metrics'!$G:$G),"")</f>
        <v>49</v>
      </c>
      <c r="S1039" s="27" t="str">
        <f>IFERROR(_xlfn.XLOOKUP($B1039,'Ownership Metrics'!$A:$A,'Ownership Metrics'!$H:$H),"")</f>
        <v>Terkonsentrasi</v>
      </c>
      <c r="T1039" s="27" t="str">
        <f>IFERROR(_xlfn.XLOOKUP($B1039,'Ownership Metrics'!$A:$A,'Ownership Metrics'!$I:$I),"")</f>
        <v>Sedang</v>
      </c>
      <c r="U1039" s="27">
        <f>IF(COUNTIFS($B$2:$B1039,$B1039,$D$2:$D1039,$D1039)=1,1,0)</f>
        <v>1</v>
      </c>
      <c r="V1039" s="27">
        <f t="shared" si="49"/>
        <v>8.3000000000000007</v>
      </c>
      <c r="W1039" s="27">
        <f t="shared" si="50"/>
        <v>3</v>
      </c>
      <c r="X1039" s="27">
        <f t="shared" si="48"/>
        <v>8.299999896100001</v>
      </c>
    </row>
    <row r="1040" spans="1:24" x14ac:dyDescent="0.25">
      <c r="A1040" s="26">
        <v>46265</v>
      </c>
      <c r="B1040" s="27" t="s">
        <v>10283</v>
      </c>
      <c r="C1040" s="27" t="s">
        <v>1258</v>
      </c>
      <c r="D1040" s="27" t="s">
        <v>1264</v>
      </c>
      <c r="E1040" s="27" t="s">
        <v>35</v>
      </c>
      <c r="F1040" s="27" t="s">
        <v>23</v>
      </c>
      <c r="G1040" s="27" t="s">
        <v>36</v>
      </c>
      <c r="H1040" s="27" t="s">
        <v>24</v>
      </c>
      <c r="I1040" s="28">
        <v>344181167</v>
      </c>
      <c r="J1040" s="28">
        <v>0</v>
      </c>
      <c r="K1040" s="28">
        <v>344181167</v>
      </c>
      <c r="L1040" s="29">
        <v>4.58</v>
      </c>
      <c r="M1040" s="29">
        <f>IFERROR(_xlfn.XLOOKUP($B1040,'Ownership Metrics'!$A:$A,'Ownership Metrics'!$B:$B),"")</f>
        <v>5.72</v>
      </c>
      <c r="N1040" s="28">
        <f>IFERROR(_xlfn.XLOOKUP($B1040,'Ownership Metrics'!$A:$A,'Ownership Metrics'!$C:$C),"")</f>
        <v>2405</v>
      </c>
      <c r="O1040" s="29">
        <f>IFERROR(_xlfn.XLOOKUP($B1040,'Ownership Metrics'!$A:$A,'Ownership Metrics'!$D:$D),"")</f>
        <v>34.6</v>
      </c>
      <c r="P1040" s="29">
        <f>IFERROR(_xlfn.XLOOKUP($B1040,'Ownership Metrics'!$A:$A,'Ownership Metrics'!$E:$E),"")</f>
        <v>75.66</v>
      </c>
      <c r="Q1040" s="30">
        <f>IFERROR(_xlfn.XLOOKUP($B1040,'Ownership Metrics'!$A:$A,'Ownership Metrics'!$F:$F),"")</f>
        <v>9</v>
      </c>
      <c r="R1040" s="30">
        <f>IFERROR(_xlfn.XLOOKUP($B1040,'Ownership Metrics'!$A:$A,'Ownership Metrics'!$G:$G),"")</f>
        <v>49</v>
      </c>
      <c r="S1040" s="27" t="str">
        <f>IFERROR(_xlfn.XLOOKUP($B1040,'Ownership Metrics'!$A:$A,'Ownership Metrics'!$H:$H),"")</f>
        <v>Terkonsentrasi</v>
      </c>
      <c r="T1040" s="27" t="str">
        <f>IFERROR(_xlfn.XLOOKUP($B1040,'Ownership Metrics'!$A:$A,'Ownership Metrics'!$I:$I),"")</f>
        <v>Sedang</v>
      </c>
      <c r="U1040" s="27">
        <f>IF(COUNTIFS($B$2:$B1040,$B1040,$D$2:$D1040,$D1040)=1,1,0)</f>
        <v>1</v>
      </c>
      <c r="V1040" s="27">
        <f t="shared" si="49"/>
        <v>4.58</v>
      </c>
      <c r="W1040" s="27">
        <f t="shared" si="50"/>
        <v>4</v>
      </c>
      <c r="X1040" s="27">
        <f t="shared" si="48"/>
        <v>4.5799998960000003</v>
      </c>
    </row>
    <row r="1041" spans="1:24" x14ac:dyDescent="0.25">
      <c r="A1041" s="26">
        <v>46265</v>
      </c>
      <c r="B1041" s="27" t="s">
        <v>10283</v>
      </c>
      <c r="C1041" s="27" t="s">
        <v>1258</v>
      </c>
      <c r="D1041" s="27" t="s">
        <v>1265</v>
      </c>
      <c r="E1041" s="27" t="s">
        <v>35</v>
      </c>
      <c r="F1041" s="27" t="s">
        <v>23</v>
      </c>
      <c r="G1041" s="27" t="s">
        <v>36</v>
      </c>
      <c r="H1041" s="27" t="s">
        <v>24</v>
      </c>
      <c r="I1041" s="28">
        <v>294181167</v>
      </c>
      <c r="J1041" s="28">
        <v>0</v>
      </c>
      <c r="K1041" s="28">
        <v>294181167</v>
      </c>
      <c r="L1041" s="29">
        <v>3.92</v>
      </c>
      <c r="M1041" s="29">
        <f>IFERROR(_xlfn.XLOOKUP($B1041,'Ownership Metrics'!$A:$A,'Ownership Metrics'!$B:$B),"")</f>
        <v>5.72</v>
      </c>
      <c r="N1041" s="28">
        <f>IFERROR(_xlfn.XLOOKUP($B1041,'Ownership Metrics'!$A:$A,'Ownership Metrics'!$C:$C),"")</f>
        <v>2405</v>
      </c>
      <c r="O1041" s="29">
        <f>IFERROR(_xlfn.XLOOKUP($B1041,'Ownership Metrics'!$A:$A,'Ownership Metrics'!$D:$D),"")</f>
        <v>34.6</v>
      </c>
      <c r="P1041" s="29">
        <f>IFERROR(_xlfn.XLOOKUP($B1041,'Ownership Metrics'!$A:$A,'Ownership Metrics'!$E:$E),"")</f>
        <v>75.66</v>
      </c>
      <c r="Q1041" s="30">
        <f>IFERROR(_xlfn.XLOOKUP($B1041,'Ownership Metrics'!$A:$A,'Ownership Metrics'!$F:$F),"")</f>
        <v>9</v>
      </c>
      <c r="R1041" s="30">
        <f>IFERROR(_xlfn.XLOOKUP($B1041,'Ownership Metrics'!$A:$A,'Ownership Metrics'!$G:$G),"")</f>
        <v>49</v>
      </c>
      <c r="S1041" s="27" t="str">
        <f>IFERROR(_xlfn.XLOOKUP($B1041,'Ownership Metrics'!$A:$A,'Ownership Metrics'!$H:$H),"")</f>
        <v>Terkonsentrasi</v>
      </c>
      <c r="T1041" s="27" t="str">
        <f>IFERROR(_xlfn.XLOOKUP($B1041,'Ownership Metrics'!$A:$A,'Ownership Metrics'!$I:$I),"")</f>
        <v>Sedang</v>
      </c>
      <c r="U1041" s="27">
        <f>IF(COUNTIFS($B$2:$B1041,$B1041,$D$2:$D1041,$D1041)=1,1,0)</f>
        <v>1</v>
      </c>
      <c r="V1041" s="27">
        <f t="shared" si="49"/>
        <v>3.92</v>
      </c>
      <c r="W1041" s="27">
        <f t="shared" si="50"/>
        <v>6</v>
      </c>
      <c r="X1041" s="27">
        <f t="shared" si="48"/>
        <v>3.9199998958999998</v>
      </c>
    </row>
    <row r="1042" spans="1:24" x14ac:dyDescent="0.25">
      <c r="A1042" s="26">
        <v>46265</v>
      </c>
      <c r="B1042" s="27" t="s">
        <v>10283</v>
      </c>
      <c r="C1042" s="27" t="s">
        <v>1258</v>
      </c>
      <c r="D1042" s="27" t="s">
        <v>1266</v>
      </c>
      <c r="E1042" s="27" t="s">
        <v>35</v>
      </c>
      <c r="F1042" s="27" t="s">
        <v>23</v>
      </c>
      <c r="G1042" s="27" t="s">
        <v>36</v>
      </c>
      <c r="H1042" s="27" t="s">
        <v>24</v>
      </c>
      <c r="I1042" s="28">
        <v>212047000</v>
      </c>
      <c r="J1042" s="28">
        <v>0</v>
      </c>
      <c r="K1042" s="28">
        <v>212047000</v>
      </c>
      <c r="L1042" s="29">
        <v>2.82</v>
      </c>
      <c r="M1042" s="29">
        <f>IFERROR(_xlfn.XLOOKUP($B1042,'Ownership Metrics'!$A:$A,'Ownership Metrics'!$B:$B),"")</f>
        <v>5.72</v>
      </c>
      <c r="N1042" s="28">
        <f>IFERROR(_xlfn.XLOOKUP($B1042,'Ownership Metrics'!$A:$A,'Ownership Metrics'!$C:$C),"")</f>
        <v>2405</v>
      </c>
      <c r="O1042" s="29">
        <f>IFERROR(_xlfn.XLOOKUP($B1042,'Ownership Metrics'!$A:$A,'Ownership Metrics'!$D:$D),"")</f>
        <v>34.6</v>
      </c>
      <c r="P1042" s="29">
        <f>IFERROR(_xlfn.XLOOKUP($B1042,'Ownership Metrics'!$A:$A,'Ownership Metrics'!$E:$E),"")</f>
        <v>75.66</v>
      </c>
      <c r="Q1042" s="30">
        <f>IFERROR(_xlfn.XLOOKUP($B1042,'Ownership Metrics'!$A:$A,'Ownership Metrics'!$F:$F),"")</f>
        <v>9</v>
      </c>
      <c r="R1042" s="30">
        <f>IFERROR(_xlfn.XLOOKUP($B1042,'Ownership Metrics'!$A:$A,'Ownership Metrics'!$G:$G),"")</f>
        <v>49</v>
      </c>
      <c r="S1042" s="27" t="str">
        <f>IFERROR(_xlfn.XLOOKUP($B1042,'Ownership Metrics'!$A:$A,'Ownership Metrics'!$H:$H),"")</f>
        <v>Terkonsentrasi</v>
      </c>
      <c r="T1042" s="27" t="str">
        <f>IFERROR(_xlfn.XLOOKUP($B1042,'Ownership Metrics'!$A:$A,'Ownership Metrics'!$I:$I),"")</f>
        <v>Sedang</v>
      </c>
      <c r="U1042" s="27">
        <f>IF(COUNTIFS($B$2:$B1042,$B1042,$D$2:$D1042,$D1042)=1,1,0)</f>
        <v>1</v>
      </c>
      <c r="V1042" s="27">
        <f t="shared" si="49"/>
        <v>2.82</v>
      </c>
      <c r="W1042" s="27">
        <f t="shared" si="50"/>
        <v>7</v>
      </c>
      <c r="X1042" s="27">
        <f t="shared" si="48"/>
        <v>2.8199998957999997</v>
      </c>
    </row>
    <row r="1043" spans="1:24" x14ac:dyDescent="0.25">
      <c r="A1043" s="26">
        <v>46265</v>
      </c>
      <c r="B1043" s="27" t="s">
        <v>10283</v>
      </c>
      <c r="C1043" s="27" t="s">
        <v>1258</v>
      </c>
      <c r="D1043" s="27" t="s">
        <v>1267</v>
      </c>
      <c r="E1043" s="27" t="s">
        <v>35</v>
      </c>
      <c r="F1043" s="27" t="s">
        <v>23</v>
      </c>
      <c r="G1043" s="27" t="s">
        <v>36</v>
      </c>
      <c r="H1043" s="27" t="s">
        <v>24</v>
      </c>
      <c r="I1043" s="28">
        <v>143449332</v>
      </c>
      <c r="J1043" s="28">
        <v>0</v>
      </c>
      <c r="K1043" s="28">
        <v>143449332</v>
      </c>
      <c r="L1043" s="29">
        <v>1.91</v>
      </c>
      <c r="M1043" s="29">
        <f>IFERROR(_xlfn.XLOOKUP($B1043,'Ownership Metrics'!$A:$A,'Ownership Metrics'!$B:$B),"")</f>
        <v>5.72</v>
      </c>
      <c r="N1043" s="28">
        <f>IFERROR(_xlfn.XLOOKUP($B1043,'Ownership Metrics'!$A:$A,'Ownership Metrics'!$C:$C),"")</f>
        <v>2405</v>
      </c>
      <c r="O1043" s="29">
        <f>IFERROR(_xlfn.XLOOKUP($B1043,'Ownership Metrics'!$A:$A,'Ownership Metrics'!$D:$D),"")</f>
        <v>34.6</v>
      </c>
      <c r="P1043" s="29">
        <f>IFERROR(_xlfn.XLOOKUP($B1043,'Ownership Metrics'!$A:$A,'Ownership Metrics'!$E:$E),"")</f>
        <v>75.66</v>
      </c>
      <c r="Q1043" s="30">
        <f>IFERROR(_xlfn.XLOOKUP($B1043,'Ownership Metrics'!$A:$A,'Ownership Metrics'!$F:$F),"")</f>
        <v>9</v>
      </c>
      <c r="R1043" s="30">
        <f>IFERROR(_xlfn.XLOOKUP($B1043,'Ownership Metrics'!$A:$A,'Ownership Metrics'!$G:$G),"")</f>
        <v>49</v>
      </c>
      <c r="S1043" s="27" t="str">
        <f>IFERROR(_xlfn.XLOOKUP($B1043,'Ownership Metrics'!$A:$A,'Ownership Metrics'!$H:$H),"")</f>
        <v>Terkonsentrasi</v>
      </c>
      <c r="T1043" s="27" t="str">
        <f>IFERROR(_xlfn.XLOOKUP($B1043,'Ownership Metrics'!$A:$A,'Ownership Metrics'!$I:$I),"")</f>
        <v>Sedang</v>
      </c>
      <c r="U1043" s="27">
        <f>IF(COUNTIFS($B$2:$B1043,$B1043,$D$2:$D1043,$D1043)=1,1,0)</f>
        <v>1</v>
      </c>
      <c r="V1043" s="27">
        <f t="shared" si="49"/>
        <v>1.91</v>
      </c>
      <c r="W1043" s="27">
        <f t="shared" si="50"/>
        <v>8</v>
      </c>
      <c r="X1043" s="27">
        <f t="shared" si="48"/>
        <v>1.9099998956999999</v>
      </c>
    </row>
    <row r="1044" spans="1:24" x14ac:dyDescent="0.25">
      <c r="A1044" s="26">
        <v>46265</v>
      </c>
      <c r="B1044" s="27" t="s">
        <v>10284</v>
      </c>
      <c r="C1044" s="27" t="s">
        <v>1269</v>
      </c>
      <c r="D1044" s="27" t="s">
        <v>1270</v>
      </c>
      <c r="E1044" s="27" t="s">
        <v>22</v>
      </c>
      <c r="F1044" s="27" t="s">
        <v>23</v>
      </c>
      <c r="G1044" s="27"/>
      <c r="H1044" s="27" t="s">
        <v>24</v>
      </c>
      <c r="I1044" s="28">
        <v>52471755460</v>
      </c>
      <c r="J1044" s="28">
        <v>56990344365</v>
      </c>
      <c r="K1044" s="28">
        <v>109462099825</v>
      </c>
      <c r="L1044" s="29">
        <v>65.27</v>
      </c>
      <c r="M1044" s="29">
        <f>IFERROR(_xlfn.XLOOKUP($B1044,'Ownership Metrics'!$A:$A,'Ownership Metrics'!$B:$B),"")</f>
        <v>18</v>
      </c>
      <c r="N1044" s="28">
        <f>IFERROR(_xlfn.XLOOKUP($B1044,'Ownership Metrics'!$A:$A,'Ownership Metrics'!$C:$C),"")</f>
        <v>4331</v>
      </c>
      <c r="O1044" s="29">
        <f>IFERROR(_xlfn.XLOOKUP($B1044,'Ownership Metrics'!$A:$A,'Ownership Metrics'!$D:$D),"")</f>
        <v>65.27</v>
      </c>
      <c r="P1044" s="29">
        <f>IFERROR(_xlfn.XLOOKUP($B1044,'Ownership Metrics'!$A:$A,'Ownership Metrics'!$E:$E),"")</f>
        <v>76.040000000000006</v>
      </c>
      <c r="Q1044" s="30">
        <f>IFERROR(_xlfn.XLOOKUP($B1044,'Ownership Metrics'!$A:$A,'Ownership Metrics'!$F:$F),"")</f>
        <v>7</v>
      </c>
      <c r="R1044" s="30">
        <f>IFERROR(_xlfn.XLOOKUP($B1044,'Ownership Metrics'!$A:$A,'Ownership Metrics'!$G:$G),"")</f>
        <v>60</v>
      </c>
      <c r="S1044" s="27" t="str">
        <f>IFERROR(_xlfn.XLOOKUP($B1044,'Ownership Metrics'!$A:$A,'Ownership Metrics'!$H:$H),"")</f>
        <v>Mayoritas</v>
      </c>
      <c r="T1044" s="27" t="str">
        <f>IFERROR(_xlfn.XLOOKUP($B1044,'Ownership Metrics'!$A:$A,'Ownership Metrics'!$I:$I),"")</f>
        <v>Tinggi</v>
      </c>
      <c r="U1044" s="27">
        <f>IF(COUNTIFS($B$2:$B1044,$B1044,$D$2:$D1044,$D1044)=1,1,0)</f>
        <v>1</v>
      </c>
      <c r="V1044" s="27">
        <f t="shared" si="49"/>
        <v>65.27</v>
      </c>
      <c r="W1044" s="27">
        <f t="shared" si="50"/>
        <v>1</v>
      </c>
      <c r="X1044" s="27">
        <f t="shared" si="48"/>
        <v>65.269999895599994</v>
      </c>
    </row>
    <row r="1045" spans="1:24" x14ac:dyDescent="0.25">
      <c r="A1045" s="26">
        <v>46265</v>
      </c>
      <c r="B1045" s="27" t="s">
        <v>10284</v>
      </c>
      <c r="C1045" s="27" t="s">
        <v>1269</v>
      </c>
      <c r="D1045" s="27" t="s">
        <v>1271</v>
      </c>
      <c r="E1045" s="27" t="s">
        <v>22</v>
      </c>
      <c r="F1045" s="27" t="s">
        <v>23</v>
      </c>
      <c r="G1045" s="27"/>
      <c r="H1045" s="27" t="s">
        <v>24</v>
      </c>
      <c r="I1045" s="28">
        <v>3601214800</v>
      </c>
      <c r="J1045" s="28">
        <v>0</v>
      </c>
      <c r="K1045" s="28">
        <v>3601214800</v>
      </c>
      <c r="L1045" s="29">
        <v>2.15</v>
      </c>
      <c r="M1045" s="29">
        <f>IFERROR(_xlfn.XLOOKUP($B1045,'Ownership Metrics'!$A:$A,'Ownership Metrics'!$B:$B),"")</f>
        <v>18</v>
      </c>
      <c r="N1045" s="28">
        <f>IFERROR(_xlfn.XLOOKUP($B1045,'Ownership Metrics'!$A:$A,'Ownership Metrics'!$C:$C),"")</f>
        <v>4331</v>
      </c>
      <c r="O1045" s="29">
        <f>IFERROR(_xlfn.XLOOKUP($B1045,'Ownership Metrics'!$A:$A,'Ownership Metrics'!$D:$D),"")</f>
        <v>65.27</v>
      </c>
      <c r="P1045" s="29">
        <f>IFERROR(_xlfn.XLOOKUP($B1045,'Ownership Metrics'!$A:$A,'Ownership Metrics'!$E:$E),"")</f>
        <v>76.040000000000006</v>
      </c>
      <c r="Q1045" s="30">
        <f>IFERROR(_xlfn.XLOOKUP($B1045,'Ownership Metrics'!$A:$A,'Ownership Metrics'!$F:$F),"")</f>
        <v>7</v>
      </c>
      <c r="R1045" s="30">
        <f>IFERROR(_xlfn.XLOOKUP($B1045,'Ownership Metrics'!$A:$A,'Ownership Metrics'!$G:$G),"")</f>
        <v>60</v>
      </c>
      <c r="S1045" s="27" t="str">
        <f>IFERROR(_xlfn.XLOOKUP($B1045,'Ownership Metrics'!$A:$A,'Ownership Metrics'!$H:$H),"")</f>
        <v>Mayoritas</v>
      </c>
      <c r="T1045" s="27" t="str">
        <f>IFERROR(_xlfn.XLOOKUP($B1045,'Ownership Metrics'!$A:$A,'Ownership Metrics'!$I:$I),"")</f>
        <v>Tinggi</v>
      </c>
      <c r="U1045" s="27">
        <f>IF(COUNTIFS($B$2:$B1045,$B1045,$D$2:$D1045,$D1045)=1,1,0)</f>
        <v>1</v>
      </c>
      <c r="V1045" s="27">
        <f t="shared" si="49"/>
        <v>2.15</v>
      </c>
      <c r="W1045" s="27">
        <f t="shared" si="50"/>
        <v>4</v>
      </c>
      <c r="X1045" s="27">
        <f t="shared" si="48"/>
        <v>2.1499998954999997</v>
      </c>
    </row>
    <row r="1046" spans="1:24" x14ac:dyDescent="0.25">
      <c r="A1046" s="26">
        <v>46265</v>
      </c>
      <c r="B1046" s="27" t="s">
        <v>10284</v>
      </c>
      <c r="C1046" s="27" t="s">
        <v>1269</v>
      </c>
      <c r="D1046" s="27" t="s">
        <v>1272</v>
      </c>
      <c r="E1046" s="27" t="s">
        <v>22</v>
      </c>
      <c r="F1046" s="27" t="s">
        <v>32</v>
      </c>
      <c r="G1046" s="27"/>
      <c r="H1046" s="27" t="s">
        <v>56</v>
      </c>
      <c r="I1046" s="28">
        <v>2644714200</v>
      </c>
      <c r="J1046" s="28">
        <v>0</v>
      </c>
      <c r="K1046" s="28">
        <v>2644714200</v>
      </c>
      <c r="L1046" s="29">
        <v>1.58</v>
      </c>
      <c r="M1046" s="29">
        <f>IFERROR(_xlfn.XLOOKUP($B1046,'Ownership Metrics'!$A:$A,'Ownership Metrics'!$B:$B),"")</f>
        <v>18</v>
      </c>
      <c r="N1046" s="28">
        <f>IFERROR(_xlfn.XLOOKUP($B1046,'Ownership Metrics'!$A:$A,'Ownership Metrics'!$C:$C),"")</f>
        <v>4331</v>
      </c>
      <c r="O1046" s="29">
        <f>IFERROR(_xlfn.XLOOKUP($B1046,'Ownership Metrics'!$A:$A,'Ownership Metrics'!$D:$D),"")</f>
        <v>65.27</v>
      </c>
      <c r="P1046" s="29">
        <f>IFERROR(_xlfn.XLOOKUP($B1046,'Ownership Metrics'!$A:$A,'Ownership Metrics'!$E:$E),"")</f>
        <v>76.040000000000006</v>
      </c>
      <c r="Q1046" s="30">
        <f>IFERROR(_xlfn.XLOOKUP($B1046,'Ownership Metrics'!$A:$A,'Ownership Metrics'!$F:$F),"")</f>
        <v>7</v>
      </c>
      <c r="R1046" s="30">
        <f>IFERROR(_xlfn.XLOOKUP($B1046,'Ownership Metrics'!$A:$A,'Ownership Metrics'!$G:$G),"")</f>
        <v>60</v>
      </c>
      <c r="S1046" s="27" t="str">
        <f>IFERROR(_xlfn.XLOOKUP($B1046,'Ownership Metrics'!$A:$A,'Ownership Metrics'!$H:$H),"")</f>
        <v>Mayoritas</v>
      </c>
      <c r="T1046" s="27" t="str">
        <f>IFERROR(_xlfn.XLOOKUP($B1046,'Ownership Metrics'!$A:$A,'Ownership Metrics'!$I:$I),"")</f>
        <v>Tinggi</v>
      </c>
      <c r="U1046" s="27">
        <f>IF(COUNTIFS($B$2:$B1046,$B1046,$D$2:$D1046,$D1046)=1,1,0)</f>
        <v>1</v>
      </c>
      <c r="V1046" s="27">
        <f t="shared" si="49"/>
        <v>1.58</v>
      </c>
      <c r="W1046" s="27">
        <f t="shared" si="50"/>
        <v>5</v>
      </c>
      <c r="X1046" s="27">
        <f t="shared" si="48"/>
        <v>1.5799998954000001</v>
      </c>
    </row>
    <row r="1047" spans="1:24" x14ac:dyDescent="0.25">
      <c r="A1047" s="26">
        <v>46265</v>
      </c>
      <c r="B1047" s="27" t="s">
        <v>10284</v>
      </c>
      <c r="C1047" s="27" t="s">
        <v>1269</v>
      </c>
      <c r="D1047" s="27" t="s">
        <v>1273</v>
      </c>
      <c r="E1047" s="27" t="s">
        <v>35</v>
      </c>
      <c r="F1047" s="27" t="s">
        <v>23</v>
      </c>
      <c r="G1047" s="27" t="s">
        <v>36</v>
      </c>
      <c r="H1047" s="27" t="s">
        <v>24</v>
      </c>
      <c r="I1047" s="28">
        <v>1849400000</v>
      </c>
      <c r="J1047" s="28">
        <v>0</v>
      </c>
      <c r="K1047" s="28">
        <v>1849400000</v>
      </c>
      <c r="L1047" s="29">
        <v>1.1000000000000001</v>
      </c>
      <c r="M1047" s="29">
        <f>IFERROR(_xlfn.XLOOKUP($B1047,'Ownership Metrics'!$A:$A,'Ownership Metrics'!$B:$B),"")</f>
        <v>18</v>
      </c>
      <c r="N1047" s="28">
        <f>IFERROR(_xlfn.XLOOKUP($B1047,'Ownership Metrics'!$A:$A,'Ownership Metrics'!$C:$C),"")</f>
        <v>4331</v>
      </c>
      <c r="O1047" s="29">
        <f>IFERROR(_xlfn.XLOOKUP($B1047,'Ownership Metrics'!$A:$A,'Ownership Metrics'!$D:$D),"")</f>
        <v>65.27</v>
      </c>
      <c r="P1047" s="29">
        <f>IFERROR(_xlfn.XLOOKUP($B1047,'Ownership Metrics'!$A:$A,'Ownership Metrics'!$E:$E),"")</f>
        <v>76.040000000000006</v>
      </c>
      <c r="Q1047" s="30">
        <f>IFERROR(_xlfn.XLOOKUP($B1047,'Ownership Metrics'!$A:$A,'Ownership Metrics'!$F:$F),"")</f>
        <v>7</v>
      </c>
      <c r="R1047" s="30">
        <f>IFERROR(_xlfn.XLOOKUP($B1047,'Ownership Metrics'!$A:$A,'Ownership Metrics'!$G:$G),"")</f>
        <v>60</v>
      </c>
      <c r="S1047" s="27" t="str">
        <f>IFERROR(_xlfn.XLOOKUP($B1047,'Ownership Metrics'!$A:$A,'Ownership Metrics'!$H:$H),"")</f>
        <v>Mayoritas</v>
      </c>
      <c r="T1047" s="27" t="str">
        <f>IFERROR(_xlfn.XLOOKUP($B1047,'Ownership Metrics'!$A:$A,'Ownership Metrics'!$I:$I),"")</f>
        <v>Tinggi</v>
      </c>
      <c r="U1047" s="27">
        <f>IF(COUNTIFS($B$2:$B1047,$B1047,$D$2:$D1047,$D1047)=1,1,0)</f>
        <v>1</v>
      </c>
      <c r="V1047" s="27">
        <f t="shared" si="49"/>
        <v>1.1000000000000001</v>
      </c>
      <c r="W1047" s="27">
        <f t="shared" si="50"/>
        <v>7</v>
      </c>
      <c r="X1047" s="27">
        <f t="shared" si="48"/>
        <v>1.0999998953000001</v>
      </c>
    </row>
    <row r="1048" spans="1:24" x14ac:dyDescent="0.25">
      <c r="A1048" s="26">
        <v>46265</v>
      </c>
      <c r="B1048" s="27" t="s">
        <v>10284</v>
      </c>
      <c r="C1048" s="27" t="s">
        <v>1269</v>
      </c>
      <c r="D1048" s="27" t="s">
        <v>1274</v>
      </c>
      <c r="E1048" s="27" t="s">
        <v>35</v>
      </c>
      <c r="F1048" s="27" t="s">
        <v>23</v>
      </c>
      <c r="G1048" s="27" t="s">
        <v>36</v>
      </c>
      <c r="H1048" s="27" t="s">
        <v>24</v>
      </c>
      <c r="I1048" s="28">
        <v>2979277812</v>
      </c>
      <c r="J1048" s="28">
        <v>8256000000</v>
      </c>
      <c r="K1048" s="28">
        <v>11235277812</v>
      </c>
      <c r="L1048" s="29">
        <v>6.7</v>
      </c>
      <c r="M1048" s="29">
        <f>IFERROR(_xlfn.XLOOKUP($B1048,'Ownership Metrics'!$A:$A,'Ownership Metrics'!$B:$B),"")</f>
        <v>18</v>
      </c>
      <c r="N1048" s="28">
        <f>IFERROR(_xlfn.XLOOKUP($B1048,'Ownership Metrics'!$A:$A,'Ownership Metrics'!$C:$C),"")</f>
        <v>4331</v>
      </c>
      <c r="O1048" s="29">
        <f>IFERROR(_xlfn.XLOOKUP($B1048,'Ownership Metrics'!$A:$A,'Ownership Metrics'!$D:$D),"")</f>
        <v>65.27</v>
      </c>
      <c r="P1048" s="29">
        <f>IFERROR(_xlfn.XLOOKUP($B1048,'Ownership Metrics'!$A:$A,'Ownership Metrics'!$E:$E),"")</f>
        <v>76.040000000000006</v>
      </c>
      <c r="Q1048" s="30">
        <f>IFERROR(_xlfn.XLOOKUP($B1048,'Ownership Metrics'!$A:$A,'Ownership Metrics'!$F:$F),"")</f>
        <v>7</v>
      </c>
      <c r="R1048" s="30">
        <f>IFERROR(_xlfn.XLOOKUP($B1048,'Ownership Metrics'!$A:$A,'Ownership Metrics'!$G:$G),"")</f>
        <v>60</v>
      </c>
      <c r="S1048" s="27" t="str">
        <f>IFERROR(_xlfn.XLOOKUP($B1048,'Ownership Metrics'!$A:$A,'Ownership Metrics'!$H:$H),"")</f>
        <v>Mayoritas</v>
      </c>
      <c r="T1048" s="27" t="str">
        <f>IFERROR(_xlfn.XLOOKUP($B1048,'Ownership Metrics'!$A:$A,'Ownership Metrics'!$I:$I),"")</f>
        <v>Tinggi</v>
      </c>
      <c r="U1048" s="27">
        <f>IF(COUNTIFS($B$2:$B1048,$B1048,$D$2:$D1048,$D1048)=1,1,0)</f>
        <v>1</v>
      </c>
      <c r="V1048" s="27">
        <f t="shared" si="49"/>
        <v>6.7</v>
      </c>
      <c r="W1048" s="27">
        <f t="shared" si="50"/>
        <v>2</v>
      </c>
      <c r="X1048" s="27">
        <f t="shared" si="48"/>
        <v>6.6999998952000004</v>
      </c>
    </row>
    <row r="1049" spans="1:24" x14ac:dyDescent="0.25">
      <c r="A1049" s="26">
        <v>46265</v>
      </c>
      <c r="B1049" s="27" t="s">
        <v>10284</v>
      </c>
      <c r="C1049" s="27" t="s">
        <v>1269</v>
      </c>
      <c r="D1049" s="27" t="s">
        <v>257</v>
      </c>
      <c r="E1049" s="27" t="s">
        <v>258</v>
      </c>
      <c r="F1049" s="27" t="s">
        <v>32</v>
      </c>
      <c r="G1049" s="27"/>
      <c r="H1049" s="27" t="s">
        <v>259</v>
      </c>
      <c r="I1049" s="28">
        <v>1890000000</v>
      </c>
      <c r="J1049" s="28">
        <v>0</v>
      </c>
      <c r="K1049" s="28">
        <v>1890000000</v>
      </c>
      <c r="L1049" s="29">
        <v>1.1299999999999999</v>
      </c>
      <c r="M1049" s="29">
        <f>IFERROR(_xlfn.XLOOKUP($B1049,'Ownership Metrics'!$A:$A,'Ownership Metrics'!$B:$B),"")</f>
        <v>18</v>
      </c>
      <c r="N1049" s="28">
        <f>IFERROR(_xlfn.XLOOKUP($B1049,'Ownership Metrics'!$A:$A,'Ownership Metrics'!$C:$C),"")</f>
        <v>4331</v>
      </c>
      <c r="O1049" s="29">
        <f>IFERROR(_xlfn.XLOOKUP($B1049,'Ownership Metrics'!$A:$A,'Ownership Metrics'!$D:$D),"")</f>
        <v>65.27</v>
      </c>
      <c r="P1049" s="29">
        <f>IFERROR(_xlfn.XLOOKUP($B1049,'Ownership Metrics'!$A:$A,'Ownership Metrics'!$E:$E),"")</f>
        <v>76.040000000000006</v>
      </c>
      <c r="Q1049" s="30">
        <f>IFERROR(_xlfn.XLOOKUP($B1049,'Ownership Metrics'!$A:$A,'Ownership Metrics'!$F:$F),"")</f>
        <v>7</v>
      </c>
      <c r="R1049" s="30">
        <f>IFERROR(_xlfn.XLOOKUP($B1049,'Ownership Metrics'!$A:$A,'Ownership Metrics'!$G:$G),"")</f>
        <v>60</v>
      </c>
      <c r="S1049" s="27" t="str">
        <f>IFERROR(_xlfn.XLOOKUP($B1049,'Ownership Metrics'!$A:$A,'Ownership Metrics'!$H:$H),"")</f>
        <v>Mayoritas</v>
      </c>
      <c r="T1049" s="27" t="str">
        <f>IFERROR(_xlfn.XLOOKUP($B1049,'Ownership Metrics'!$A:$A,'Ownership Metrics'!$I:$I),"")</f>
        <v>Tinggi</v>
      </c>
      <c r="U1049" s="27">
        <f>IF(COUNTIFS($B$2:$B1049,$B1049,$D$2:$D1049,$D1049)=1,1,0)</f>
        <v>1</v>
      </c>
      <c r="V1049" s="27">
        <f t="shared" si="49"/>
        <v>1.1299999999999999</v>
      </c>
      <c r="W1049" s="27">
        <f t="shared" si="50"/>
        <v>6</v>
      </c>
      <c r="X1049" s="27">
        <f t="shared" si="48"/>
        <v>1.1299998950999999</v>
      </c>
    </row>
    <row r="1050" spans="1:24" x14ac:dyDescent="0.25">
      <c r="A1050" s="26">
        <v>46265</v>
      </c>
      <c r="B1050" s="27" t="s">
        <v>10284</v>
      </c>
      <c r="C1050" s="27" t="s">
        <v>1269</v>
      </c>
      <c r="D1050" s="27" t="s">
        <v>1275</v>
      </c>
      <c r="E1050" s="27" t="s">
        <v>67</v>
      </c>
      <c r="F1050" s="27" t="s">
        <v>23</v>
      </c>
      <c r="G1050" s="27"/>
      <c r="H1050" s="27" t="s">
        <v>24</v>
      </c>
      <c r="I1050" s="28">
        <v>6825427954</v>
      </c>
      <c r="J1050" s="28">
        <v>0</v>
      </c>
      <c r="K1050" s="28">
        <v>6825427954</v>
      </c>
      <c r="L1050" s="29">
        <v>4.07</v>
      </c>
      <c r="M1050" s="29">
        <f>IFERROR(_xlfn.XLOOKUP($B1050,'Ownership Metrics'!$A:$A,'Ownership Metrics'!$B:$B),"")</f>
        <v>18</v>
      </c>
      <c r="N1050" s="28">
        <f>IFERROR(_xlfn.XLOOKUP($B1050,'Ownership Metrics'!$A:$A,'Ownership Metrics'!$C:$C),"")</f>
        <v>4331</v>
      </c>
      <c r="O1050" s="29">
        <f>IFERROR(_xlfn.XLOOKUP($B1050,'Ownership Metrics'!$A:$A,'Ownership Metrics'!$D:$D),"")</f>
        <v>65.27</v>
      </c>
      <c r="P1050" s="29">
        <f>IFERROR(_xlfn.XLOOKUP($B1050,'Ownership Metrics'!$A:$A,'Ownership Metrics'!$E:$E),"")</f>
        <v>76.040000000000006</v>
      </c>
      <c r="Q1050" s="30">
        <f>IFERROR(_xlfn.XLOOKUP($B1050,'Ownership Metrics'!$A:$A,'Ownership Metrics'!$F:$F),"")</f>
        <v>7</v>
      </c>
      <c r="R1050" s="30">
        <f>IFERROR(_xlfn.XLOOKUP($B1050,'Ownership Metrics'!$A:$A,'Ownership Metrics'!$G:$G),"")</f>
        <v>60</v>
      </c>
      <c r="S1050" s="27" t="str">
        <f>IFERROR(_xlfn.XLOOKUP($B1050,'Ownership Metrics'!$A:$A,'Ownership Metrics'!$H:$H),"")</f>
        <v>Mayoritas</v>
      </c>
      <c r="T1050" s="27" t="str">
        <f>IFERROR(_xlfn.XLOOKUP($B1050,'Ownership Metrics'!$A:$A,'Ownership Metrics'!$I:$I),"")</f>
        <v>Tinggi</v>
      </c>
      <c r="U1050" s="27">
        <f>IF(COUNTIFS($B$2:$B1050,$B1050,$D$2:$D1050,$D1050)=1,1,0)</f>
        <v>1</v>
      </c>
      <c r="V1050" s="27">
        <f t="shared" si="49"/>
        <v>4.07</v>
      </c>
      <c r="W1050" s="27">
        <f t="shared" si="50"/>
        <v>3</v>
      </c>
      <c r="X1050" s="27">
        <f t="shared" si="48"/>
        <v>4.0699998950000005</v>
      </c>
    </row>
    <row r="1051" spans="1:24" x14ac:dyDescent="0.25">
      <c r="A1051" s="26">
        <v>46265</v>
      </c>
      <c r="B1051" s="27" t="s">
        <v>10285</v>
      </c>
      <c r="C1051" s="27" t="s">
        <v>1277</v>
      </c>
      <c r="D1051" s="27" t="s">
        <v>1278</v>
      </c>
      <c r="E1051" s="27" t="s">
        <v>114</v>
      </c>
      <c r="F1051" s="27" t="s">
        <v>32</v>
      </c>
      <c r="G1051" s="27"/>
      <c r="H1051" s="27" t="s">
        <v>1279</v>
      </c>
      <c r="I1051" s="28">
        <v>32195726062</v>
      </c>
      <c r="J1051" s="28">
        <v>0</v>
      </c>
      <c r="K1051" s="28">
        <v>32195726062</v>
      </c>
      <c r="L1051" s="29">
        <v>91.57</v>
      </c>
      <c r="M1051" s="29">
        <f>IFERROR(_xlfn.XLOOKUP($B1051,'Ownership Metrics'!$A:$A,'Ownership Metrics'!$B:$B),"")</f>
        <v>4.37</v>
      </c>
      <c r="N1051" s="28">
        <f>IFERROR(_xlfn.XLOOKUP($B1051,'Ownership Metrics'!$A:$A,'Ownership Metrics'!$C:$C),"")</f>
        <v>8395</v>
      </c>
      <c r="O1051" s="29">
        <f>IFERROR(_xlfn.XLOOKUP($B1051,'Ownership Metrics'!$A:$A,'Ownership Metrics'!$D:$D),"")</f>
        <v>91.57</v>
      </c>
      <c r="P1051" s="29">
        <f>IFERROR(_xlfn.XLOOKUP($B1051,'Ownership Metrics'!$A:$A,'Ownership Metrics'!$E:$E),"")</f>
        <v>95.63</v>
      </c>
      <c r="Q1051" s="30">
        <f>IFERROR(_xlfn.XLOOKUP($B1051,'Ownership Metrics'!$A:$A,'Ownership Metrics'!$F:$F),"")</f>
        <v>3</v>
      </c>
      <c r="R1051" s="30">
        <f>IFERROR(_xlfn.XLOOKUP($B1051,'Ownership Metrics'!$A:$A,'Ownership Metrics'!$G:$G),"")</f>
        <v>89</v>
      </c>
      <c r="S1051" s="27" t="str">
        <f>IFERROR(_xlfn.XLOOKUP($B1051,'Ownership Metrics'!$A:$A,'Ownership Metrics'!$H:$H),"")</f>
        <v>Mayoritas</v>
      </c>
      <c r="T1051" s="27" t="str">
        <f>IFERROR(_xlfn.XLOOKUP($B1051,'Ownership Metrics'!$A:$A,'Ownership Metrics'!$I:$I),"")</f>
        <v>Tinggi</v>
      </c>
      <c r="U1051" s="27">
        <f>IF(COUNTIFS($B$2:$B1051,$B1051,$D$2:$D1051,$D1051)=1,1,0)</f>
        <v>1</v>
      </c>
      <c r="V1051" s="27">
        <f t="shared" si="49"/>
        <v>91.57</v>
      </c>
      <c r="W1051" s="27">
        <f t="shared" si="50"/>
        <v>1</v>
      </c>
      <c r="X1051" s="27">
        <f t="shared" si="48"/>
        <v>91.569999894899993</v>
      </c>
    </row>
    <row r="1052" spans="1:24" x14ac:dyDescent="0.25">
      <c r="A1052" s="26">
        <v>46265</v>
      </c>
      <c r="B1052" s="27" t="s">
        <v>10285</v>
      </c>
      <c r="C1052" s="27" t="s">
        <v>1277</v>
      </c>
      <c r="D1052" s="27" t="s">
        <v>1280</v>
      </c>
      <c r="E1052" s="27" t="s">
        <v>67</v>
      </c>
      <c r="F1052" s="27" t="s">
        <v>23</v>
      </c>
      <c r="G1052" s="27"/>
      <c r="H1052" s="27" t="s">
        <v>24</v>
      </c>
      <c r="I1052" s="28">
        <v>16</v>
      </c>
      <c r="J1052" s="28">
        <v>351580484</v>
      </c>
      <c r="K1052" s="28">
        <v>351580500</v>
      </c>
      <c r="L1052" s="29">
        <v>1</v>
      </c>
      <c r="M1052" s="29">
        <f>IFERROR(_xlfn.XLOOKUP($B1052,'Ownership Metrics'!$A:$A,'Ownership Metrics'!$B:$B),"")</f>
        <v>4.37</v>
      </c>
      <c r="N1052" s="28">
        <f>IFERROR(_xlfn.XLOOKUP($B1052,'Ownership Metrics'!$A:$A,'Ownership Metrics'!$C:$C),"")</f>
        <v>8395</v>
      </c>
      <c r="O1052" s="29">
        <f>IFERROR(_xlfn.XLOOKUP($B1052,'Ownership Metrics'!$A:$A,'Ownership Metrics'!$D:$D),"")</f>
        <v>91.57</v>
      </c>
      <c r="P1052" s="29">
        <f>IFERROR(_xlfn.XLOOKUP($B1052,'Ownership Metrics'!$A:$A,'Ownership Metrics'!$E:$E),"")</f>
        <v>95.63</v>
      </c>
      <c r="Q1052" s="30">
        <f>IFERROR(_xlfn.XLOOKUP($B1052,'Ownership Metrics'!$A:$A,'Ownership Metrics'!$F:$F),"")</f>
        <v>3</v>
      </c>
      <c r="R1052" s="30">
        <f>IFERROR(_xlfn.XLOOKUP($B1052,'Ownership Metrics'!$A:$A,'Ownership Metrics'!$G:$G),"")</f>
        <v>89</v>
      </c>
      <c r="S1052" s="27" t="str">
        <f>IFERROR(_xlfn.XLOOKUP($B1052,'Ownership Metrics'!$A:$A,'Ownership Metrics'!$H:$H),"")</f>
        <v>Mayoritas</v>
      </c>
      <c r="T1052" s="27" t="str">
        <f>IFERROR(_xlfn.XLOOKUP($B1052,'Ownership Metrics'!$A:$A,'Ownership Metrics'!$I:$I),"")</f>
        <v>Tinggi</v>
      </c>
      <c r="U1052" s="27">
        <f>IF(COUNTIFS($B$2:$B1052,$B1052,$D$2:$D1052,$D1052)=1,1,0)</f>
        <v>1</v>
      </c>
      <c r="V1052" s="27">
        <f t="shared" si="49"/>
        <v>1</v>
      </c>
      <c r="W1052" s="27">
        <f t="shared" si="50"/>
        <v>3</v>
      </c>
      <c r="X1052" s="27">
        <f t="shared" si="48"/>
        <v>0.99999989479999996</v>
      </c>
    </row>
    <row r="1053" spans="1:24" x14ac:dyDescent="0.25">
      <c r="A1053" s="26">
        <v>46265</v>
      </c>
      <c r="B1053" s="27" t="s">
        <v>10285</v>
      </c>
      <c r="C1053" s="27" t="s">
        <v>1277</v>
      </c>
      <c r="D1053" s="27" t="s">
        <v>147</v>
      </c>
      <c r="E1053" s="27" t="s">
        <v>67</v>
      </c>
      <c r="F1053" s="27" t="s">
        <v>32</v>
      </c>
      <c r="G1053" s="27"/>
      <c r="H1053" s="27" t="s">
        <v>64</v>
      </c>
      <c r="I1053" s="28">
        <v>1074578377</v>
      </c>
      <c r="J1053" s="28">
        <v>0</v>
      </c>
      <c r="K1053" s="28">
        <v>1074578377</v>
      </c>
      <c r="L1053" s="29">
        <v>3.06</v>
      </c>
      <c r="M1053" s="29">
        <f>IFERROR(_xlfn.XLOOKUP($B1053,'Ownership Metrics'!$A:$A,'Ownership Metrics'!$B:$B),"")</f>
        <v>4.37</v>
      </c>
      <c r="N1053" s="28">
        <f>IFERROR(_xlfn.XLOOKUP($B1053,'Ownership Metrics'!$A:$A,'Ownership Metrics'!$C:$C),"")</f>
        <v>8395</v>
      </c>
      <c r="O1053" s="29">
        <f>IFERROR(_xlfn.XLOOKUP($B1053,'Ownership Metrics'!$A:$A,'Ownership Metrics'!$D:$D),"")</f>
        <v>91.57</v>
      </c>
      <c r="P1053" s="29">
        <f>IFERROR(_xlfn.XLOOKUP($B1053,'Ownership Metrics'!$A:$A,'Ownership Metrics'!$E:$E),"")</f>
        <v>95.63</v>
      </c>
      <c r="Q1053" s="30">
        <f>IFERROR(_xlfn.XLOOKUP($B1053,'Ownership Metrics'!$A:$A,'Ownership Metrics'!$F:$F),"")</f>
        <v>3</v>
      </c>
      <c r="R1053" s="30">
        <f>IFERROR(_xlfn.XLOOKUP($B1053,'Ownership Metrics'!$A:$A,'Ownership Metrics'!$G:$G),"")</f>
        <v>89</v>
      </c>
      <c r="S1053" s="27" t="str">
        <f>IFERROR(_xlfn.XLOOKUP($B1053,'Ownership Metrics'!$A:$A,'Ownership Metrics'!$H:$H),"")</f>
        <v>Mayoritas</v>
      </c>
      <c r="T1053" s="27" t="str">
        <f>IFERROR(_xlfn.XLOOKUP($B1053,'Ownership Metrics'!$A:$A,'Ownership Metrics'!$I:$I),"")</f>
        <v>Tinggi</v>
      </c>
      <c r="U1053" s="27">
        <f>IF(COUNTIFS($B$2:$B1053,$B1053,$D$2:$D1053,$D1053)=1,1,0)</f>
        <v>1</v>
      </c>
      <c r="V1053" s="27">
        <f t="shared" si="49"/>
        <v>3.06</v>
      </c>
      <c r="W1053" s="27">
        <f t="shared" si="50"/>
        <v>2</v>
      </c>
      <c r="X1053" s="27">
        <f t="shared" si="48"/>
        <v>3.0599998947000002</v>
      </c>
    </row>
    <row r="1054" spans="1:24" x14ac:dyDescent="0.25">
      <c r="A1054" s="26">
        <v>46265</v>
      </c>
      <c r="B1054" s="27" t="s">
        <v>10286</v>
      </c>
      <c r="C1054" s="27" t="s">
        <v>1282</v>
      </c>
      <c r="D1054" s="27" t="s">
        <v>1283</v>
      </c>
      <c r="E1054" s="27" t="s">
        <v>22</v>
      </c>
      <c r="F1054" s="27" t="s">
        <v>23</v>
      </c>
      <c r="G1054" s="27"/>
      <c r="H1054" s="27"/>
      <c r="I1054" s="28">
        <v>0</v>
      </c>
      <c r="J1054" s="28">
        <v>2640000000</v>
      </c>
      <c r="K1054" s="28">
        <v>2640000000</v>
      </c>
      <c r="L1054" s="29">
        <v>29.7</v>
      </c>
      <c r="M1054" s="29">
        <f>IFERROR(_xlfn.XLOOKUP($B1054,'Ownership Metrics'!$A:$A,'Ownership Metrics'!$B:$B),"")</f>
        <v>7.71</v>
      </c>
      <c r="N1054" s="28">
        <f>IFERROR(_xlfn.XLOOKUP($B1054,'Ownership Metrics'!$A:$A,'Ownership Metrics'!$C:$C),"")</f>
        <v>2882</v>
      </c>
      <c r="O1054" s="29">
        <f>IFERROR(_xlfn.XLOOKUP($B1054,'Ownership Metrics'!$A:$A,'Ownership Metrics'!$D:$D),"")</f>
        <v>40.83</v>
      </c>
      <c r="P1054" s="29">
        <f>IFERROR(_xlfn.XLOOKUP($B1054,'Ownership Metrics'!$A:$A,'Ownership Metrics'!$E:$E),"")</f>
        <v>88.58</v>
      </c>
      <c r="Q1054" s="30">
        <f>IFERROR(_xlfn.XLOOKUP($B1054,'Ownership Metrics'!$A:$A,'Ownership Metrics'!$F:$F),"")</f>
        <v>5</v>
      </c>
      <c r="R1054" s="30">
        <f>IFERROR(_xlfn.XLOOKUP($B1054,'Ownership Metrics'!$A:$A,'Ownership Metrics'!$G:$G),"")</f>
        <v>60</v>
      </c>
      <c r="S1054" s="27" t="str">
        <f>IFERROR(_xlfn.XLOOKUP($B1054,'Ownership Metrics'!$A:$A,'Ownership Metrics'!$H:$H),"")</f>
        <v>Terkonsentrasi</v>
      </c>
      <c r="T1054" s="27" t="str">
        <f>IFERROR(_xlfn.XLOOKUP($B1054,'Ownership Metrics'!$A:$A,'Ownership Metrics'!$I:$I),"")</f>
        <v>Tinggi</v>
      </c>
      <c r="U1054" s="27">
        <f>IF(COUNTIFS($B$2:$B1054,$B1054,$D$2:$D1054,$D1054)=1,1,0)</f>
        <v>1</v>
      </c>
      <c r="V1054" s="27">
        <f t="shared" si="49"/>
        <v>29.7</v>
      </c>
      <c r="W1054" s="27">
        <f t="shared" si="50"/>
        <v>2</v>
      </c>
      <c r="X1054" s="27">
        <f t="shared" si="48"/>
        <v>29.699999894599998</v>
      </c>
    </row>
    <row r="1055" spans="1:24" x14ac:dyDescent="0.25">
      <c r="A1055" s="26">
        <v>46265</v>
      </c>
      <c r="B1055" s="27" t="s">
        <v>10286</v>
      </c>
      <c r="C1055" s="27" t="s">
        <v>1282</v>
      </c>
      <c r="D1055" s="27" t="s">
        <v>1284</v>
      </c>
      <c r="E1055" s="27" t="s">
        <v>22</v>
      </c>
      <c r="F1055" s="27" t="s">
        <v>23</v>
      </c>
      <c r="G1055" s="27"/>
      <c r="H1055" s="27" t="s">
        <v>24</v>
      </c>
      <c r="I1055" s="28">
        <v>760000000</v>
      </c>
      <c r="J1055" s="28">
        <v>845000000</v>
      </c>
      <c r="K1055" s="28">
        <v>1605000000</v>
      </c>
      <c r="L1055" s="29">
        <v>18.05</v>
      </c>
      <c r="M1055" s="29">
        <f>IFERROR(_xlfn.XLOOKUP($B1055,'Ownership Metrics'!$A:$A,'Ownership Metrics'!$B:$B),"")</f>
        <v>7.71</v>
      </c>
      <c r="N1055" s="28">
        <f>IFERROR(_xlfn.XLOOKUP($B1055,'Ownership Metrics'!$A:$A,'Ownership Metrics'!$C:$C),"")</f>
        <v>2882</v>
      </c>
      <c r="O1055" s="29">
        <f>IFERROR(_xlfn.XLOOKUP($B1055,'Ownership Metrics'!$A:$A,'Ownership Metrics'!$D:$D),"")</f>
        <v>40.83</v>
      </c>
      <c r="P1055" s="29">
        <f>IFERROR(_xlfn.XLOOKUP($B1055,'Ownership Metrics'!$A:$A,'Ownership Metrics'!$E:$E),"")</f>
        <v>88.58</v>
      </c>
      <c r="Q1055" s="30">
        <f>IFERROR(_xlfn.XLOOKUP($B1055,'Ownership Metrics'!$A:$A,'Ownership Metrics'!$F:$F),"")</f>
        <v>5</v>
      </c>
      <c r="R1055" s="30">
        <f>IFERROR(_xlfn.XLOOKUP($B1055,'Ownership Metrics'!$A:$A,'Ownership Metrics'!$G:$G),"")</f>
        <v>60</v>
      </c>
      <c r="S1055" s="27" t="str">
        <f>IFERROR(_xlfn.XLOOKUP($B1055,'Ownership Metrics'!$A:$A,'Ownership Metrics'!$H:$H),"")</f>
        <v>Terkonsentrasi</v>
      </c>
      <c r="T1055" s="27" t="str">
        <f>IFERROR(_xlfn.XLOOKUP($B1055,'Ownership Metrics'!$A:$A,'Ownership Metrics'!$I:$I),"")</f>
        <v>Tinggi</v>
      </c>
      <c r="U1055" s="27">
        <f>IF(COUNTIFS($B$2:$B1055,$B1055,$D$2:$D1055,$D1055)=1,1,0)</f>
        <v>1</v>
      </c>
      <c r="V1055" s="27">
        <f t="shared" si="49"/>
        <v>18.05</v>
      </c>
      <c r="W1055" s="27">
        <f t="shared" si="50"/>
        <v>3</v>
      </c>
      <c r="X1055" s="27">
        <f t="shared" si="48"/>
        <v>18.049999894500001</v>
      </c>
    </row>
    <row r="1056" spans="1:24" x14ac:dyDescent="0.25">
      <c r="A1056" s="26">
        <v>46265</v>
      </c>
      <c r="B1056" s="27" t="s">
        <v>10286</v>
      </c>
      <c r="C1056" s="27" t="s">
        <v>1282</v>
      </c>
      <c r="D1056" s="27" t="s">
        <v>1285</v>
      </c>
      <c r="E1056" s="27" t="s">
        <v>22</v>
      </c>
      <c r="F1056" s="27" t="s">
        <v>23</v>
      </c>
      <c r="G1056" s="27"/>
      <c r="H1056" s="27"/>
      <c r="I1056" s="28">
        <v>0</v>
      </c>
      <c r="J1056" s="28">
        <v>3630000000</v>
      </c>
      <c r="K1056" s="28">
        <v>3630000000</v>
      </c>
      <c r="L1056" s="29">
        <v>40.83</v>
      </c>
      <c r="M1056" s="29">
        <f>IFERROR(_xlfn.XLOOKUP($B1056,'Ownership Metrics'!$A:$A,'Ownership Metrics'!$B:$B),"")</f>
        <v>7.71</v>
      </c>
      <c r="N1056" s="28">
        <f>IFERROR(_xlfn.XLOOKUP($B1056,'Ownership Metrics'!$A:$A,'Ownership Metrics'!$C:$C),"")</f>
        <v>2882</v>
      </c>
      <c r="O1056" s="29">
        <f>IFERROR(_xlfn.XLOOKUP($B1056,'Ownership Metrics'!$A:$A,'Ownership Metrics'!$D:$D),"")</f>
        <v>40.83</v>
      </c>
      <c r="P1056" s="29">
        <f>IFERROR(_xlfn.XLOOKUP($B1056,'Ownership Metrics'!$A:$A,'Ownership Metrics'!$E:$E),"")</f>
        <v>88.58</v>
      </c>
      <c r="Q1056" s="30">
        <f>IFERROR(_xlfn.XLOOKUP($B1056,'Ownership Metrics'!$A:$A,'Ownership Metrics'!$F:$F),"")</f>
        <v>5</v>
      </c>
      <c r="R1056" s="30">
        <f>IFERROR(_xlfn.XLOOKUP($B1056,'Ownership Metrics'!$A:$A,'Ownership Metrics'!$G:$G),"")</f>
        <v>60</v>
      </c>
      <c r="S1056" s="27" t="str">
        <f>IFERROR(_xlfn.XLOOKUP($B1056,'Ownership Metrics'!$A:$A,'Ownership Metrics'!$H:$H),"")</f>
        <v>Terkonsentrasi</v>
      </c>
      <c r="T1056" s="27" t="str">
        <f>IFERROR(_xlfn.XLOOKUP($B1056,'Ownership Metrics'!$A:$A,'Ownership Metrics'!$I:$I),"")</f>
        <v>Tinggi</v>
      </c>
      <c r="U1056" s="27">
        <f>IF(COUNTIFS($B$2:$B1056,$B1056,$D$2:$D1056,$D1056)=1,1,0)</f>
        <v>1</v>
      </c>
      <c r="V1056" s="27">
        <f t="shared" si="49"/>
        <v>40.83</v>
      </c>
      <c r="W1056" s="27">
        <f t="shared" si="50"/>
        <v>1</v>
      </c>
      <c r="X1056" s="27">
        <f t="shared" si="48"/>
        <v>40.829999894399997</v>
      </c>
    </row>
    <row r="1057" spans="1:24" x14ac:dyDescent="0.25">
      <c r="A1057" s="26">
        <v>46265</v>
      </c>
      <c r="B1057" s="27" t="s">
        <v>10286</v>
      </c>
      <c r="C1057" s="27" t="s">
        <v>1282</v>
      </c>
      <c r="D1057" s="27" t="s">
        <v>1286</v>
      </c>
      <c r="E1057" s="27" t="s">
        <v>35</v>
      </c>
      <c r="F1057" s="27" t="s">
        <v>23</v>
      </c>
      <c r="G1057" s="27" t="s">
        <v>36</v>
      </c>
      <c r="H1057" s="27" t="s">
        <v>36</v>
      </c>
      <c r="I1057" s="28">
        <v>0</v>
      </c>
      <c r="J1057" s="28">
        <v>132000000</v>
      </c>
      <c r="K1057" s="28">
        <v>132000000</v>
      </c>
      <c r="L1057" s="29">
        <v>1.48</v>
      </c>
      <c r="M1057" s="29">
        <f>IFERROR(_xlfn.XLOOKUP($B1057,'Ownership Metrics'!$A:$A,'Ownership Metrics'!$B:$B),"")</f>
        <v>7.71</v>
      </c>
      <c r="N1057" s="28">
        <f>IFERROR(_xlfn.XLOOKUP($B1057,'Ownership Metrics'!$A:$A,'Ownership Metrics'!$C:$C),"")</f>
        <v>2882</v>
      </c>
      <c r="O1057" s="29">
        <f>IFERROR(_xlfn.XLOOKUP($B1057,'Ownership Metrics'!$A:$A,'Ownership Metrics'!$D:$D),"")</f>
        <v>40.83</v>
      </c>
      <c r="P1057" s="29">
        <f>IFERROR(_xlfn.XLOOKUP($B1057,'Ownership Metrics'!$A:$A,'Ownership Metrics'!$E:$E),"")</f>
        <v>88.58</v>
      </c>
      <c r="Q1057" s="30">
        <f>IFERROR(_xlfn.XLOOKUP($B1057,'Ownership Metrics'!$A:$A,'Ownership Metrics'!$F:$F),"")</f>
        <v>5</v>
      </c>
      <c r="R1057" s="30">
        <f>IFERROR(_xlfn.XLOOKUP($B1057,'Ownership Metrics'!$A:$A,'Ownership Metrics'!$G:$G),"")</f>
        <v>60</v>
      </c>
      <c r="S1057" s="27" t="str">
        <f>IFERROR(_xlfn.XLOOKUP($B1057,'Ownership Metrics'!$A:$A,'Ownership Metrics'!$H:$H),"")</f>
        <v>Terkonsentrasi</v>
      </c>
      <c r="T1057" s="27" t="str">
        <f>IFERROR(_xlfn.XLOOKUP($B1057,'Ownership Metrics'!$A:$A,'Ownership Metrics'!$I:$I),"")</f>
        <v>Tinggi</v>
      </c>
      <c r="U1057" s="27">
        <f>IF(COUNTIFS($B$2:$B1057,$B1057,$D$2:$D1057,$D1057)=1,1,0)</f>
        <v>1</v>
      </c>
      <c r="V1057" s="27">
        <f t="shared" si="49"/>
        <v>1.48</v>
      </c>
      <c r="W1057" s="27">
        <f t="shared" si="50"/>
        <v>5</v>
      </c>
      <c r="X1057" s="27">
        <f t="shared" si="48"/>
        <v>1.4799998942999999</v>
      </c>
    </row>
    <row r="1058" spans="1:24" x14ac:dyDescent="0.25">
      <c r="A1058" s="26">
        <v>46265</v>
      </c>
      <c r="B1058" s="27" t="s">
        <v>10286</v>
      </c>
      <c r="C1058" s="27" t="s">
        <v>1282</v>
      </c>
      <c r="D1058" s="27" t="s">
        <v>1287</v>
      </c>
      <c r="E1058" s="27" t="s">
        <v>35</v>
      </c>
      <c r="F1058" s="27" t="s">
        <v>23</v>
      </c>
      <c r="G1058" s="27" t="s">
        <v>36</v>
      </c>
      <c r="H1058" s="27" t="s">
        <v>36</v>
      </c>
      <c r="I1058" s="28">
        <v>0</v>
      </c>
      <c r="J1058" s="28">
        <v>198000000</v>
      </c>
      <c r="K1058" s="28">
        <v>198000000</v>
      </c>
      <c r="L1058" s="29">
        <v>2.23</v>
      </c>
      <c r="M1058" s="29">
        <f>IFERROR(_xlfn.XLOOKUP($B1058,'Ownership Metrics'!$A:$A,'Ownership Metrics'!$B:$B),"")</f>
        <v>7.71</v>
      </c>
      <c r="N1058" s="28">
        <f>IFERROR(_xlfn.XLOOKUP($B1058,'Ownership Metrics'!$A:$A,'Ownership Metrics'!$C:$C),"")</f>
        <v>2882</v>
      </c>
      <c r="O1058" s="29">
        <f>IFERROR(_xlfn.XLOOKUP($B1058,'Ownership Metrics'!$A:$A,'Ownership Metrics'!$D:$D),"")</f>
        <v>40.83</v>
      </c>
      <c r="P1058" s="29">
        <f>IFERROR(_xlfn.XLOOKUP($B1058,'Ownership Metrics'!$A:$A,'Ownership Metrics'!$E:$E),"")</f>
        <v>88.58</v>
      </c>
      <c r="Q1058" s="30">
        <f>IFERROR(_xlfn.XLOOKUP($B1058,'Ownership Metrics'!$A:$A,'Ownership Metrics'!$F:$F),"")</f>
        <v>5</v>
      </c>
      <c r="R1058" s="30">
        <f>IFERROR(_xlfn.XLOOKUP($B1058,'Ownership Metrics'!$A:$A,'Ownership Metrics'!$G:$G),"")</f>
        <v>60</v>
      </c>
      <c r="S1058" s="27" t="str">
        <f>IFERROR(_xlfn.XLOOKUP($B1058,'Ownership Metrics'!$A:$A,'Ownership Metrics'!$H:$H),"")</f>
        <v>Terkonsentrasi</v>
      </c>
      <c r="T1058" s="27" t="str">
        <f>IFERROR(_xlfn.XLOOKUP($B1058,'Ownership Metrics'!$A:$A,'Ownership Metrics'!$I:$I),"")</f>
        <v>Tinggi</v>
      </c>
      <c r="U1058" s="27">
        <f>IF(COUNTIFS($B$2:$B1058,$B1058,$D$2:$D1058,$D1058)=1,1,0)</f>
        <v>1</v>
      </c>
      <c r="V1058" s="27">
        <f t="shared" si="49"/>
        <v>2.23</v>
      </c>
      <c r="W1058" s="27">
        <f t="shared" si="50"/>
        <v>4</v>
      </c>
      <c r="X1058" s="27">
        <f t="shared" si="48"/>
        <v>2.2299998942000001</v>
      </c>
    </row>
    <row r="1059" spans="1:24" x14ac:dyDescent="0.25">
      <c r="A1059" s="26">
        <v>46265</v>
      </c>
      <c r="B1059" s="27" t="s">
        <v>10287</v>
      </c>
      <c r="C1059" s="27" t="s">
        <v>1289</v>
      </c>
      <c r="D1059" s="27" t="s">
        <v>1290</v>
      </c>
      <c r="E1059" s="27" t="s">
        <v>22</v>
      </c>
      <c r="F1059" s="27" t="s">
        <v>23</v>
      </c>
      <c r="G1059" s="27"/>
      <c r="H1059" s="27" t="s">
        <v>24</v>
      </c>
      <c r="I1059" s="28">
        <v>985683750</v>
      </c>
      <c r="J1059" s="28">
        <v>0</v>
      </c>
      <c r="K1059" s="28">
        <v>985683750</v>
      </c>
      <c r="L1059" s="29">
        <v>29.17</v>
      </c>
      <c r="M1059" s="29">
        <f>IFERROR(_xlfn.XLOOKUP($B1059,'Ownership Metrics'!$A:$A,'Ownership Metrics'!$B:$B),"")</f>
        <v>8.1</v>
      </c>
      <c r="N1059" s="28">
        <f>IFERROR(_xlfn.XLOOKUP($B1059,'Ownership Metrics'!$A:$A,'Ownership Metrics'!$C:$C),"")</f>
        <v>3465</v>
      </c>
      <c r="O1059" s="29">
        <f>IFERROR(_xlfn.XLOOKUP($B1059,'Ownership Metrics'!$A:$A,'Ownership Metrics'!$D:$D),"")</f>
        <v>50.83</v>
      </c>
      <c r="P1059" s="29">
        <f>IFERROR(_xlfn.XLOOKUP($B1059,'Ownership Metrics'!$A:$A,'Ownership Metrics'!$E:$E),"")</f>
        <v>83.33</v>
      </c>
      <c r="Q1059" s="30">
        <f>IFERROR(_xlfn.XLOOKUP($B1059,'Ownership Metrics'!$A:$A,'Ownership Metrics'!$F:$F),"")</f>
        <v>7</v>
      </c>
      <c r="R1059" s="30">
        <f>IFERROR(_xlfn.XLOOKUP($B1059,'Ownership Metrics'!$A:$A,'Ownership Metrics'!$G:$G),"")</f>
        <v>58</v>
      </c>
      <c r="S1059" s="27" t="str">
        <f>IFERROR(_xlfn.XLOOKUP($B1059,'Ownership Metrics'!$A:$A,'Ownership Metrics'!$H:$H),"")</f>
        <v>Mayoritas</v>
      </c>
      <c r="T1059" s="27" t="str">
        <f>IFERROR(_xlfn.XLOOKUP($B1059,'Ownership Metrics'!$A:$A,'Ownership Metrics'!$I:$I),"")</f>
        <v>Tinggi</v>
      </c>
      <c r="U1059" s="27">
        <f>IF(COUNTIFS($B$2:$B1059,$B1059,$D$2:$D1059,$D1059)=1,1,0)</f>
        <v>1</v>
      </c>
      <c r="V1059" s="27">
        <f t="shared" si="49"/>
        <v>29.17</v>
      </c>
      <c r="W1059" s="27">
        <f t="shared" si="50"/>
        <v>2</v>
      </c>
      <c r="X1059" s="27">
        <f t="shared" si="48"/>
        <v>29.169999894100002</v>
      </c>
    </row>
    <row r="1060" spans="1:24" x14ac:dyDescent="0.25">
      <c r="A1060" s="26">
        <v>46265</v>
      </c>
      <c r="B1060" s="27" t="s">
        <v>10287</v>
      </c>
      <c r="C1060" s="27" t="s">
        <v>1289</v>
      </c>
      <c r="D1060" s="27" t="s">
        <v>1291</v>
      </c>
      <c r="E1060" s="27" t="s">
        <v>22</v>
      </c>
      <c r="F1060" s="27" t="s">
        <v>23</v>
      </c>
      <c r="G1060" s="27"/>
      <c r="H1060" s="27" t="s">
        <v>24</v>
      </c>
      <c r="I1060" s="28">
        <v>112649570</v>
      </c>
      <c r="J1060" s="28">
        <v>0</v>
      </c>
      <c r="K1060" s="28">
        <v>112649570</v>
      </c>
      <c r="L1060" s="29">
        <v>3.33</v>
      </c>
      <c r="M1060" s="29">
        <f>IFERROR(_xlfn.XLOOKUP($B1060,'Ownership Metrics'!$A:$A,'Ownership Metrics'!$B:$B),"")</f>
        <v>8.1</v>
      </c>
      <c r="N1060" s="28">
        <f>IFERROR(_xlfn.XLOOKUP($B1060,'Ownership Metrics'!$A:$A,'Ownership Metrics'!$C:$C),"")</f>
        <v>3465</v>
      </c>
      <c r="O1060" s="29">
        <f>IFERROR(_xlfn.XLOOKUP($B1060,'Ownership Metrics'!$A:$A,'Ownership Metrics'!$D:$D),"")</f>
        <v>50.83</v>
      </c>
      <c r="P1060" s="29">
        <f>IFERROR(_xlfn.XLOOKUP($B1060,'Ownership Metrics'!$A:$A,'Ownership Metrics'!$E:$E),"")</f>
        <v>83.33</v>
      </c>
      <c r="Q1060" s="30">
        <f>IFERROR(_xlfn.XLOOKUP($B1060,'Ownership Metrics'!$A:$A,'Ownership Metrics'!$F:$F),"")</f>
        <v>7</v>
      </c>
      <c r="R1060" s="30">
        <f>IFERROR(_xlfn.XLOOKUP($B1060,'Ownership Metrics'!$A:$A,'Ownership Metrics'!$G:$G),"")</f>
        <v>58</v>
      </c>
      <c r="S1060" s="27" t="str">
        <f>IFERROR(_xlfn.XLOOKUP($B1060,'Ownership Metrics'!$A:$A,'Ownership Metrics'!$H:$H),"")</f>
        <v>Mayoritas</v>
      </c>
      <c r="T1060" s="27" t="str">
        <f>IFERROR(_xlfn.XLOOKUP($B1060,'Ownership Metrics'!$A:$A,'Ownership Metrics'!$I:$I),"")</f>
        <v>Tinggi</v>
      </c>
      <c r="U1060" s="27">
        <f>IF(COUNTIFS($B$2:$B1060,$B1060,$D$2:$D1060,$D1060)=1,1,0)</f>
        <v>1</v>
      </c>
      <c r="V1060" s="27">
        <f t="shared" si="49"/>
        <v>3.33</v>
      </c>
      <c r="W1060" s="27">
        <f t="shared" si="50"/>
        <v>3</v>
      </c>
      <c r="X1060" s="27">
        <f t="shared" si="48"/>
        <v>3.3299998940000002</v>
      </c>
    </row>
    <row r="1061" spans="1:24" x14ac:dyDescent="0.25">
      <c r="A1061" s="26">
        <v>46265</v>
      </c>
      <c r="B1061" s="27" t="s">
        <v>10287</v>
      </c>
      <c r="C1061" s="27" t="s">
        <v>1289</v>
      </c>
      <c r="D1061" s="27" t="s">
        <v>399</v>
      </c>
      <c r="E1061" s="27" t="s">
        <v>22</v>
      </c>
      <c r="F1061" s="27" t="s">
        <v>23</v>
      </c>
      <c r="G1061" s="27"/>
      <c r="H1061" s="27" t="s">
        <v>24</v>
      </c>
      <c r="I1061" s="28">
        <v>70000000</v>
      </c>
      <c r="J1061" s="28">
        <v>0</v>
      </c>
      <c r="K1061" s="28">
        <v>70000000</v>
      </c>
      <c r="L1061" s="29">
        <v>2.0699999999999998</v>
      </c>
      <c r="M1061" s="29">
        <f>IFERROR(_xlfn.XLOOKUP($B1061,'Ownership Metrics'!$A:$A,'Ownership Metrics'!$B:$B),"")</f>
        <v>8.1</v>
      </c>
      <c r="N1061" s="28">
        <f>IFERROR(_xlfn.XLOOKUP($B1061,'Ownership Metrics'!$A:$A,'Ownership Metrics'!$C:$C),"")</f>
        <v>3465</v>
      </c>
      <c r="O1061" s="29">
        <f>IFERROR(_xlfn.XLOOKUP($B1061,'Ownership Metrics'!$A:$A,'Ownership Metrics'!$D:$D),"")</f>
        <v>50.83</v>
      </c>
      <c r="P1061" s="29">
        <f>IFERROR(_xlfn.XLOOKUP($B1061,'Ownership Metrics'!$A:$A,'Ownership Metrics'!$E:$E),"")</f>
        <v>83.33</v>
      </c>
      <c r="Q1061" s="30">
        <f>IFERROR(_xlfn.XLOOKUP($B1061,'Ownership Metrics'!$A:$A,'Ownership Metrics'!$F:$F),"")</f>
        <v>7</v>
      </c>
      <c r="R1061" s="30">
        <f>IFERROR(_xlfn.XLOOKUP($B1061,'Ownership Metrics'!$A:$A,'Ownership Metrics'!$G:$G),"")</f>
        <v>58</v>
      </c>
      <c r="S1061" s="27" t="str">
        <f>IFERROR(_xlfn.XLOOKUP($B1061,'Ownership Metrics'!$A:$A,'Ownership Metrics'!$H:$H),"")</f>
        <v>Mayoritas</v>
      </c>
      <c r="T1061" s="27" t="str">
        <f>IFERROR(_xlfn.XLOOKUP($B1061,'Ownership Metrics'!$A:$A,'Ownership Metrics'!$I:$I),"")</f>
        <v>Tinggi</v>
      </c>
      <c r="U1061" s="27">
        <f>IF(COUNTIFS($B$2:$B1061,$B1061,$D$2:$D1061,$D1061)=1,1,0)</f>
        <v>1</v>
      </c>
      <c r="V1061" s="27">
        <f t="shared" si="49"/>
        <v>2.0699999999999998</v>
      </c>
      <c r="W1061" s="27">
        <f t="shared" si="50"/>
        <v>5</v>
      </c>
      <c r="X1061" s="27">
        <f t="shared" si="48"/>
        <v>2.0699998938999999</v>
      </c>
    </row>
    <row r="1062" spans="1:24" x14ac:dyDescent="0.25">
      <c r="A1062" s="26">
        <v>46265</v>
      </c>
      <c r="B1062" s="27" t="s">
        <v>10287</v>
      </c>
      <c r="C1062" s="27" t="s">
        <v>1289</v>
      </c>
      <c r="D1062" s="27" t="s">
        <v>1292</v>
      </c>
      <c r="E1062" s="27" t="s">
        <v>22</v>
      </c>
      <c r="F1062" s="27" t="s">
        <v>23</v>
      </c>
      <c r="G1062" s="27"/>
      <c r="H1062" s="27" t="s">
        <v>24</v>
      </c>
      <c r="I1062" s="28">
        <v>66662400</v>
      </c>
      <c r="J1062" s="28">
        <v>0</v>
      </c>
      <c r="K1062" s="28">
        <v>66662400</v>
      </c>
      <c r="L1062" s="29">
        <v>1.97</v>
      </c>
      <c r="M1062" s="29">
        <f>IFERROR(_xlfn.XLOOKUP($B1062,'Ownership Metrics'!$A:$A,'Ownership Metrics'!$B:$B),"")</f>
        <v>8.1</v>
      </c>
      <c r="N1062" s="28">
        <f>IFERROR(_xlfn.XLOOKUP($B1062,'Ownership Metrics'!$A:$A,'Ownership Metrics'!$C:$C),"")</f>
        <v>3465</v>
      </c>
      <c r="O1062" s="29">
        <f>IFERROR(_xlfn.XLOOKUP($B1062,'Ownership Metrics'!$A:$A,'Ownership Metrics'!$D:$D),"")</f>
        <v>50.83</v>
      </c>
      <c r="P1062" s="29">
        <f>IFERROR(_xlfn.XLOOKUP($B1062,'Ownership Metrics'!$A:$A,'Ownership Metrics'!$E:$E),"")</f>
        <v>83.33</v>
      </c>
      <c r="Q1062" s="30">
        <f>IFERROR(_xlfn.XLOOKUP($B1062,'Ownership Metrics'!$A:$A,'Ownership Metrics'!$F:$F),"")</f>
        <v>7</v>
      </c>
      <c r="R1062" s="30">
        <f>IFERROR(_xlfn.XLOOKUP($B1062,'Ownership Metrics'!$A:$A,'Ownership Metrics'!$G:$G),"")</f>
        <v>58</v>
      </c>
      <c r="S1062" s="27" t="str">
        <f>IFERROR(_xlfn.XLOOKUP($B1062,'Ownership Metrics'!$A:$A,'Ownership Metrics'!$H:$H),"")</f>
        <v>Mayoritas</v>
      </c>
      <c r="T1062" s="27" t="str">
        <f>IFERROR(_xlfn.XLOOKUP($B1062,'Ownership Metrics'!$A:$A,'Ownership Metrics'!$I:$I),"")</f>
        <v>Tinggi</v>
      </c>
      <c r="U1062" s="27">
        <f>IF(COUNTIFS($B$2:$B1062,$B1062,$D$2:$D1062,$D1062)=1,1,0)</f>
        <v>1</v>
      </c>
      <c r="V1062" s="27">
        <f t="shared" si="49"/>
        <v>1.97</v>
      </c>
      <c r="W1062" s="27">
        <f t="shared" si="50"/>
        <v>6</v>
      </c>
      <c r="X1062" s="27">
        <f t="shared" si="48"/>
        <v>1.9699998938000001</v>
      </c>
    </row>
    <row r="1063" spans="1:24" x14ac:dyDescent="0.25">
      <c r="A1063" s="26">
        <v>46265</v>
      </c>
      <c r="B1063" s="27" t="s">
        <v>10287</v>
      </c>
      <c r="C1063" s="27" t="s">
        <v>1289</v>
      </c>
      <c r="D1063" s="27" t="s">
        <v>400</v>
      </c>
      <c r="E1063" s="27" t="s">
        <v>22</v>
      </c>
      <c r="F1063" s="27" t="s">
        <v>23</v>
      </c>
      <c r="G1063" s="27"/>
      <c r="H1063" s="27" t="s">
        <v>24</v>
      </c>
      <c r="I1063" s="28">
        <v>1717905980</v>
      </c>
      <c r="J1063" s="28">
        <v>0</v>
      </c>
      <c r="K1063" s="28">
        <v>1717905980</v>
      </c>
      <c r="L1063" s="29">
        <v>50.83</v>
      </c>
      <c r="M1063" s="29">
        <f>IFERROR(_xlfn.XLOOKUP($B1063,'Ownership Metrics'!$A:$A,'Ownership Metrics'!$B:$B),"")</f>
        <v>8.1</v>
      </c>
      <c r="N1063" s="28">
        <f>IFERROR(_xlfn.XLOOKUP($B1063,'Ownership Metrics'!$A:$A,'Ownership Metrics'!$C:$C),"")</f>
        <v>3465</v>
      </c>
      <c r="O1063" s="29">
        <f>IFERROR(_xlfn.XLOOKUP($B1063,'Ownership Metrics'!$A:$A,'Ownership Metrics'!$D:$D),"")</f>
        <v>50.83</v>
      </c>
      <c r="P1063" s="29">
        <f>IFERROR(_xlfn.XLOOKUP($B1063,'Ownership Metrics'!$A:$A,'Ownership Metrics'!$E:$E),"")</f>
        <v>83.33</v>
      </c>
      <c r="Q1063" s="30">
        <f>IFERROR(_xlfn.XLOOKUP($B1063,'Ownership Metrics'!$A:$A,'Ownership Metrics'!$F:$F),"")</f>
        <v>7</v>
      </c>
      <c r="R1063" s="30">
        <f>IFERROR(_xlfn.XLOOKUP($B1063,'Ownership Metrics'!$A:$A,'Ownership Metrics'!$G:$G),"")</f>
        <v>58</v>
      </c>
      <c r="S1063" s="27" t="str">
        <f>IFERROR(_xlfn.XLOOKUP($B1063,'Ownership Metrics'!$A:$A,'Ownership Metrics'!$H:$H),"")</f>
        <v>Mayoritas</v>
      </c>
      <c r="T1063" s="27" t="str">
        <f>IFERROR(_xlfn.XLOOKUP($B1063,'Ownership Metrics'!$A:$A,'Ownership Metrics'!$I:$I),"")</f>
        <v>Tinggi</v>
      </c>
      <c r="U1063" s="27">
        <f>IF(COUNTIFS($B$2:$B1063,$B1063,$D$2:$D1063,$D1063)=1,1,0)</f>
        <v>1</v>
      </c>
      <c r="V1063" s="27">
        <f t="shared" si="49"/>
        <v>50.83</v>
      </c>
      <c r="W1063" s="27">
        <f t="shared" si="50"/>
        <v>1</v>
      </c>
      <c r="X1063" s="27">
        <f t="shared" si="48"/>
        <v>50.829999893699998</v>
      </c>
    </row>
    <row r="1064" spans="1:24" x14ac:dyDescent="0.25">
      <c r="A1064" s="26">
        <v>46265</v>
      </c>
      <c r="B1064" s="27" t="s">
        <v>10287</v>
      </c>
      <c r="C1064" s="27" t="s">
        <v>1289</v>
      </c>
      <c r="D1064" s="27" t="s">
        <v>103</v>
      </c>
      <c r="E1064" s="27" t="s">
        <v>35</v>
      </c>
      <c r="F1064" s="27" t="s">
        <v>23</v>
      </c>
      <c r="G1064" s="27" t="s">
        <v>36</v>
      </c>
      <c r="H1064" s="27" t="s">
        <v>24</v>
      </c>
      <c r="I1064" s="28">
        <v>53008200</v>
      </c>
      <c r="J1064" s="28">
        <v>0</v>
      </c>
      <c r="K1064" s="28">
        <v>53008200</v>
      </c>
      <c r="L1064" s="29">
        <v>1.57</v>
      </c>
      <c r="M1064" s="29">
        <f>IFERROR(_xlfn.XLOOKUP($B1064,'Ownership Metrics'!$A:$A,'Ownership Metrics'!$B:$B),"")</f>
        <v>8.1</v>
      </c>
      <c r="N1064" s="28">
        <f>IFERROR(_xlfn.XLOOKUP($B1064,'Ownership Metrics'!$A:$A,'Ownership Metrics'!$C:$C),"")</f>
        <v>3465</v>
      </c>
      <c r="O1064" s="29">
        <f>IFERROR(_xlfn.XLOOKUP($B1064,'Ownership Metrics'!$A:$A,'Ownership Metrics'!$D:$D),"")</f>
        <v>50.83</v>
      </c>
      <c r="P1064" s="29">
        <f>IFERROR(_xlfn.XLOOKUP($B1064,'Ownership Metrics'!$A:$A,'Ownership Metrics'!$E:$E),"")</f>
        <v>83.33</v>
      </c>
      <c r="Q1064" s="30">
        <f>IFERROR(_xlfn.XLOOKUP($B1064,'Ownership Metrics'!$A:$A,'Ownership Metrics'!$F:$F),"")</f>
        <v>7</v>
      </c>
      <c r="R1064" s="30">
        <f>IFERROR(_xlfn.XLOOKUP($B1064,'Ownership Metrics'!$A:$A,'Ownership Metrics'!$G:$G),"")</f>
        <v>58</v>
      </c>
      <c r="S1064" s="27" t="str">
        <f>IFERROR(_xlfn.XLOOKUP($B1064,'Ownership Metrics'!$A:$A,'Ownership Metrics'!$H:$H),"")</f>
        <v>Mayoritas</v>
      </c>
      <c r="T1064" s="27" t="str">
        <f>IFERROR(_xlfn.XLOOKUP($B1064,'Ownership Metrics'!$A:$A,'Ownership Metrics'!$I:$I),"")</f>
        <v>Tinggi</v>
      </c>
      <c r="U1064" s="27">
        <f>IF(COUNTIFS($B$2:$B1064,$B1064,$D$2:$D1064,$D1064)=1,1,0)</f>
        <v>1</v>
      </c>
      <c r="V1064" s="27">
        <f t="shared" si="49"/>
        <v>1.57</v>
      </c>
      <c r="W1064" s="27">
        <f t="shared" si="50"/>
        <v>7</v>
      </c>
      <c r="X1064" s="27">
        <f t="shared" si="48"/>
        <v>1.5699998936000001</v>
      </c>
    </row>
    <row r="1065" spans="1:24" x14ac:dyDescent="0.25">
      <c r="A1065" s="26">
        <v>46265</v>
      </c>
      <c r="B1065" s="27" t="s">
        <v>10287</v>
      </c>
      <c r="C1065" s="27" t="s">
        <v>1289</v>
      </c>
      <c r="D1065" s="27" t="s">
        <v>1293</v>
      </c>
      <c r="E1065" s="27" t="s">
        <v>35</v>
      </c>
      <c r="F1065" s="27" t="s">
        <v>23</v>
      </c>
      <c r="G1065" s="27" t="s">
        <v>36</v>
      </c>
      <c r="H1065" s="27" t="s">
        <v>24</v>
      </c>
      <c r="I1065" s="28">
        <v>100000000</v>
      </c>
      <c r="J1065" s="28">
        <v>0</v>
      </c>
      <c r="K1065" s="28">
        <v>100000000</v>
      </c>
      <c r="L1065" s="29">
        <v>2.96</v>
      </c>
      <c r="M1065" s="29">
        <f>IFERROR(_xlfn.XLOOKUP($B1065,'Ownership Metrics'!$A:$A,'Ownership Metrics'!$B:$B),"")</f>
        <v>8.1</v>
      </c>
      <c r="N1065" s="28">
        <f>IFERROR(_xlfn.XLOOKUP($B1065,'Ownership Metrics'!$A:$A,'Ownership Metrics'!$C:$C),"")</f>
        <v>3465</v>
      </c>
      <c r="O1065" s="29">
        <f>IFERROR(_xlfn.XLOOKUP($B1065,'Ownership Metrics'!$A:$A,'Ownership Metrics'!$D:$D),"")</f>
        <v>50.83</v>
      </c>
      <c r="P1065" s="29">
        <f>IFERROR(_xlfn.XLOOKUP($B1065,'Ownership Metrics'!$A:$A,'Ownership Metrics'!$E:$E),"")</f>
        <v>83.33</v>
      </c>
      <c r="Q1065" s="30">
        <f>IFERROR(_xlfn.XLOOKUP($B1065,'Ownership Metrics'!$A:$A,'Ownership Metrics'!$F:$F),"")</f>
        <v>7</v>
      </c>
      <c r="R1065" s="30">
        <f>IFERROR(_xlfn.XLOOKUP($B1065,'Ownership Metrics'!$A:$A,'Ownership Metrics'!$G:$G),"")</f>
        <v>58</v>
      </c>
      <c r="S1065" s="27" t="str">
        <f>IFERROR(_xlfn.XLOOKUP($B1065,'Ownership Metrics'!$A:$A,'Ownership Metrics'!$H:$H),"")</f>
        <v>Mayoritas</v>
      </c>
      <c r="T1065" s="27" t="str">
        <f>IFERROR(_xlfn.XLOOKUP($B1065,'Ownership Metrics'!$A:$A,'Ownership Metrics'!$I:$I),"")</f>
        <v>Tinggi</v>
      </c>
      <c r="U1065" s="27">
        <f>IF(COUNTIFS($B$2:$B1065,$B1065,$D$2:$D1065,$D1065)=1,1,0)</f>
        <v>1</v>
      </c>
      <c r="V1065" s="27">
        <f t="shared" si="49"/>
        <v>2.96</v>
      </c>
      <c r="W1065" s="27">
        <f t="shared" si="50"/>
        <v>4</v>
      </c>
      <c r="X1065" s="27">
        <f t="shared" si="48"/>
        <v>2.9599998935</v>
      </c>
    </row>
    <row r="1066" spans="1:24" x14ac:dyDescent="0.25">
      <c r="A1066" s="26">
        <v>46265</v>
      </c>
      <c r="B1066" s="27" t="s">
        <v>10288</v>
      </c>
      <c r="C1066" s="27" t="s">
        <v>1295</v>
      </c>
      <c r="D1066" s="27" t="s">
        <v>1296</v>
      </c>
      <c r="E1066" s="27"/>
      <c r="F1066" s="27"/>
      <c r="G1066" s="27"/>
      <c r="H1066" s="27"/>
      <c r="I1066" s="28">
        <v>0</v>
      </c>
      <c r="J1066" s="28">
        <v>395507735</v>
      </c>
      <c r="K1066" s="28">
        <v>395507735</v>
      </c>
      <c r="L1066" s="29">
        <v>1.57</v>
      </c>
      <c r="M1066" s="29">
        <f>IFERROR(_xlfn.XLOOKUP($B1066,'Ownership Metrics'!$A:$A,'Ownership Metrics'!$B:$B),"")</f>
        <v>41.48</v>
      </c>
      <c r="N1066" s="28">
        <f>IFERROR(_xlfn.XLOOKUP($B1066,'Ownership Metrics'!$A:$A,'Ownership Metrics'!$C:$C),"")</f>
        <v>481</v>
      </c>
      <c r="O1066" s="29">
        <f>IFERROR(_xlfn.XLOOKUP($B1066,'Ownership Metrics'!$A:$A,'Ownership Metrics'!$D:$D),"")</f>
        <v>17.41</v>
      </c>
      <c r="P1066" s="29">
        <f>IFERROR(_xlfn.XLOOKUP($B1066,'Ownership Metrics'!$A:$A,'Ownership Metrics'!$E:$E),"")</f>
        <v>31.2</v>
      </c>
      <c r="Q1066" s="30">
        <f>IFERROR(_xlfn.XLOOKUP($B1066,'Ownership Metrics'!$A:$A,'Ownership Metrics'!$F:$F),"")</f>
        <v>15</v>
      </c>
      <c r="R1066" s="30">
        <f>IFERROR(_xlfn.XLOOKUP($B1066,'Ownership Metrics'!$A:$A,'Ownership Metrics'!$G:$G),"")</f>
        <v>18</v>
      </c>
      <c r="S1066" s="27" t="str">
        <f>IFERROR(_xlfn.XLOOKUP($B1066,'Ownership Metrics'!$A:$A,'Ownership Metrics'!$H:$H),"")</f>
        <v>Tersebar</v>
      </c>
      <c r="T1066" s="27" t="str">
        <f>IFERROR(_xlfn.XLOOKUP($B1066,'Ownership Metrics'!$A:$A,'Ownership Metrics'!$I:$I),"")</f>
        <v>Rendah</v>
      </c>
      <c r="U1066" s="27">
        <f>IF(COUNTIFS($B$2:$B1066,$B1066,$D$2:$D1066,$D1066)=1,1,0)</f>
        <v>1</v>
      </c>
      <c r="V1066" s="27">
        <f t="shared" si="49"/>
        <v>1.57</v>
      </c>
      <c r="W1066" s="27">
        <f t="shared" si="50"/>
        <v>13</v>
      </c>
      <c r="X1066" s="27">
        <f t="shared" si="48"/>
        <v>1.5699998934000001</v>
      </c>
    </row>
    <row r="1067" spans="1:24" x14ac:dyDescent="0.25">
      <c r="A1067" s="26">
        <v>46265</v>
      </c>
      <c r="B1067" s="27" t="s">
        <v>10288</v>
      </c>
      <c r="C1067" s="27" t="s">
        <v>1295</v>
      </c>
      <c r="D1067" s="27" t="s">
        <v>1297</v>
      </c>
      <c r="E1067" s="27"/>
      <c r="F1067" s="27"/>
      <c r="G1067" s="27"/>
      <c r="H1067" s="27"/>
      <c r="I1067" s="28">
        <v>0</v>
      </c>
      <c r="J1067" s="28">
        <v>632687149</v>
      </c>
      <c r="K1067" s="28">
        <v>632687149</v>
      </c>
      <c r="L1067" s="29">
        <v>2.5099999999999998</v>
      </c>
      <c r="M1067" s="29">
        <f>IFERROR(_xlfn.XLOOKUP($B1067,'Ownership Metrics'!$A:$A,'Ownership Metrics'!$B:$B),"")</f>
        <v>41.48</v>
      </c>
      <c r="N1067" s="28">
        <f>IFERROR(_xlfn.XLOOKUP($B1067,'Ownership Metrics'!$A:$A,'Ownership Metrics'!$C:$C),"")</f>
        <v>481</v>
      </c>
      <c r="O1067" s="29">
        <f>IFERROR(_xlfn.XLOOKUP($B1067,'Ownership Metrics'!$A:$A,'Ownership Metrics'!$D:$D),"")</f>
        <v>17.41</v>
      </c>
      <c r="P1067" s="29">
        <f>IFERROR(_xlfn.XLOOKUP($B1067,'Ownership Metrics'!$A:$A,'Ownership Metrics'!$E:$E),"")</f>
        <v>31.2</v>
      </c>
      <c r="Q1067" s="30">
        <f>IFERROR(_xlfn.XLOOKUP($B1067,'Ownership Metrics'!$A:$A,'Ownership Metrics'!$F:$F),"")</f>
        <v>15</v>
      </c>
      <c r="R1067" s="30">
        <f>IFERROR(_xlfn.XLOOKUP($B1067,'Ownership Metrics'!$A:$A,'Ownership Metrics'!$G:$G),"")</f>
        <v>18</v>
      </c>
      <c r="S1067" s="27" t="str">
        <f>IFERROR(_xlfn.XLOOKUP($B1067,'Ownership Metrics'!$A:$A,'Ownership Metrics'!$H:$H),"")</f>
        <v>Tersebar</v>
      </c>
      <c r="T1067" s="27" t="str">
        <f>IFERROR(_xlfn.XLOOKUP($B1067,'Ownership Metrics'!$A:$A,'Ownership Metrics'!$I:$I),"")</f>
        <v>Rendah</v>
      </c>
      <c r="U1067" s="27">
        <f>IF(COUNTIFS($B$2:$B1067,$B1067,$D$2:$D1067,$D1067)=1,1,0)</f>
        <v>1</v>
      </c>
      <c r="V1067" s="27">
        <f t="shared" si="49"/>
        <v>2.5099999999999998</v>
      </c>
      <c r="W1067" s="27">
        <f t="shared" si="50"/>
        <v>8</v>
      </c>
      <c r="X1067" s="27">
        <f t="shared" si="48"/>
        <v>2.5099998932999998</v>
      </c>
    </row>
    <row r="1068" spans="1:24" x14ac:dyDescent="0.25">
      <c r="A1068" s="26">
        <v>46265</v>
      </c>
      <c r="B1068" s="27" t="s">
        <v>10288</v>
      </c>
      <c r="C1068" s="27" t="s">
        <v>1295</v>
      </c>
      <c r="D1068" s="27" t="s">
        <v>1298</v>
      </c>
      <c r="E1068" s="27"/>
      <c r="F1068" s="27"/>
      <c r="G1068" s="27"/>
      <c r="H1068" s="27"/>
      <c r="I1068" s="28">
        <v>0</v>
      </c>
      <c r="J1068" s="28">
        <v>2366547505</v>
      </c>
      <c r="K1068" s="28">
        <v>2366547505</v>
      </c>
      <c r="L1068" s="29">
        <v>9.4</v>
      </c>
      <c r="M1068" s="29">
        <f>IFERROR(_xlfn.XLOOKUP($B1068,'Ownership Metrics'!$A:$A,'Ownership Metrics'!$B:$B),"")</f>
        <v>41.48</v>
      </c>
      <c r="N1068" s="28">
        <f>IFERROR(_xlfn.XLOOKUP($B1068,'Ownership Metrics'!$A:$A,'Ownership Metrics'!$C:$C),"")</f>
        <v>481</v>
      </c>
      <c r="O1068" s="29">
        <f>IFERROR(_xlfn.XLOOKUP($B1068,'Ownership Metrics'!$A:$A,'Ownership Metrics'!$D:$D),"")</f>
        <v>17.41</v>
      </c>
      <c r="P1068" s="29">
        <f>IFERROR(_xlfn.XLOOKUP($B1068,'Ownership Metrics'!$A:$A,'Ownership Metrics'!$E:$E),"")</f>
        <v>31.2</v>
      </c>
      <c r="Q1068" s="30">
        <f>IFERROR(_xlfn.XLOOKUP($B1068,'Ownership Metrics'!$A:$A,'Ownership Metrics'!$F:$F),"")</f>
        <v>15</v>
      </c>
      <c r="R1068" s="30">
        <f>IFERROR(_xlfn.XLOOKUP($B1068,'Ownership Metrics'!$A:$A,'Ownership Metrics'!$G:$G),"")</f>
        <v>18</v>
      </c>
      <c r="S1068" s="27" t="str">
        <f>IFERROR(_xlfn.XLOOKUP($B1068,'Ownership Metrics'!$A:$A,'Ownership Metrics'!$H:$H),"")</f>
        <v>Tersebar</v>
      </c>
      <c r="T1068" s="27" t="str">
        <f>IFERROR(_xlfn.XLOOKUP($B1068,'Ownership Metrics'!$A:$A,'Ownership Metrics'!$I:$I),"")</f>
        <v>Rendah</v>
      </c>
      <c r="U1068" s="27">
        <f>IF(COUNTIFS($B$2:$B1068,$B1068,$D$2:$D1068,$D1068)=1,1,0)</f>
        <v>1</v>
      </c>
      <c r="V1068" s="27">
        <f t="shared" si="49"/>
        <v>9.4</v>
      </c>
      <c r="W1068" s="27">
        <f t="shared" si="50"/>
        <v>2</v>
      </c>
      <c r="X1068" s="27">
        <f t="shared" si="48"/>
        <v>9.3999998932000004</v>
      </c>
    </row>
    <row r="1069" spans="1:24" x14ac:dyDescent="0.25">
      <c r="A1069" s="26">
        <v>46265</v>
      </c>
      <c r="B1069" s="27" t="s">
        <v>10288</v>
      </c>
      <c r="C1069" s="27" t="s">
        <v>1295</v>
      </c>
      <c r="D1069" s="27" t="s">
        <v>1299</v>
      </c>
      <c r="E1069" s="27" t="s">
        <v>22</v>
      </c>
      <c r="F1069" s="27" t="s">
        <v>23</v>
      </c>
      <c r="G1069" s="27"/>
      <c r="H1069" s="27" t="s">
        <v>24</v>
      </c>
      <c r="I1069" s="28">
        <v>424583683</v>
      </c>
      <c r="J1069" s="28">
        <v>0</v>
      </c>
      <c r="K1069" s="28">
        <v>424583683</v>
      </c>
      <c r="L1069" s="29">
        <v>1.69</v>
      </c>
      <c r="M1069" s="29">
        <f>IFERROR(_xlfn.XLOOKUP($B1069,'Ownership Metrics'!$A:$A,'Ownership Metrics'!$B:$B),"")</f>
        <v>41.48</v>
      </c>
      <c r="N1069" s="28">
        <f>IFERROR(_xlfn.XLOOKUP($B1069,'Ownership Metrics'!$A:$A,'Ownership Metrics'!$C:$C),"")</f>
        <v>481</v>
      </c>
      <c r="O1069" s="29">
        <f>IFERROR(_xlfn.XLOOKUP($B1069,'Ownership Metrics'!$A:$A,'Ownership Metrics'!$D:$D),"")</f>
        <v>17.41</v>
      </c>
      <c r="P1069" s="29">
        <f>IFERROR(_xlfn.XLOOKUP($B1069,'Ownership Metrics'!$A:$A,'Ownership Metrics'!$E:$E),"")</f>
        <v>31.2</v>
      </c>
      <c r="Q1069" s="30">
        <f>IFERROR(_xlfn.XLOOKUP($B1069,'Ownership Metrics'!$A:$A,'Ownership Metrics'!$F:$F),"")</f>
        <v>15</v>
      </c>
      <c r="R1069" s="30">
        <f>IFERROR(_xlfn.XLOOKUP($B1069,'Ownership Metrics'!$A:$A,'Ownership Metrics'!$G:$G),"")</f>
        <v>18</v>
      </c>
      <c r="S1069" s="27" t="str">
        <f>IFERROR(_xlfn.XLOOKUP($B1069,'Ownership Metrics'!$A:$A,'Ownership Metrics'!$H:$H),"")</f>
        <v>Tersebar</v>
      </c>
      <c r="T1069" s="27" t="str">
        <f>IFERROR(_xlfn.XLOOKUP($B1069,'Ownership Metrics'!$A:$A,'Ownership Metrics'!$I:$I),"")</f>
        <v>Rendah</v>
      </c>
      <c r="U1069" s="27">
        <f>IF(COUNTIFS($B$2:$B1069,$B1069,$D$2:$D1069,$D1069)=1,1,0)</f>
        <v>1</v>
      </c>
      <c r="V1069" s="27">
        <f t="shared" si="49"/>
        <v>1.69</v>
      </c>
      <c r="W1069" s="27">
        <f t="shared" si="50"/>
        <v>10</v>
      </c>
      <c r="X1069" s="27">
        <f t="shared" si="48"/>
        <v>1.6899998931</v>
      </c>
    </row>
    <row r="1070" spans="1:24" x14ac:dyDescent="0.25">
      <c r="A1070" s="26">
        <v>46265</v>
      </c>
      <c r="B1070" s="27" t="s">
        <v>10288</v>
      </c>
      <c r="C1070" s="27" t="s">
        <v>1295</v>
      </c>
      <c r="D1070" s="27" t="s">
        <v>1300</v>
      </c>
      <c r="E1070" s="27" t="s">
        <v>22</v>
      </c>
      <c r="F1070" s="27" t="s">
        <v>23</v>
      </c>
      <c r="G1070" s="27"/>
      <c r="H1070" s="27" t="s">
        <v>24</v>
      </c>
      <c r="I1070" s="28">
        <v>4383489018</v>
      </c>
      <c r="J1070" s="28">
        <v>0</v>
      </c>
      <c r="K1070" s="28">
        <v>4383489018</v>
      </c>
      <c r="L1070" s="29">
        <v>17.41</v>
      </c>
      <c r="M1070" s="29">
        <f>IFERROR(_xlfn.XLOOKUP($B1070,'Ownership Metrics'!$A:$A,'Ownership Metrics'!$B:$B),"")</f>
        <v>41.48</v>
      </c>
      <c r="N1070" s="28">
        <f>IFERROR(_xlfn.XLOOKUP($B1070,'Ownership Metrics'!$A:$A,'Ownership Metrics'!$C:$C),"")</f>
        <v>481</v>
      </c>
      <c r="O1070" s="29">
        <f>IFERROR(_xlfn.XLOOKUP($B1070,'Ownership Metrics'!$A:$A,'Ownership Metrics'!$D:$D),"")</f>
        <v>17.41</v>
      </c>
      <c r="P1070" s="29">
        <f>IFERROR(_xlfn.XLOOKUP($B1070,'Ownership Metrics'!$A:$A,'Ownership Metrics'!$E:$E),"")</f>
        <v>31.2</v>
      </c>
      <c r="Q1070" s="30">
        <f>IFERROR(_xlfn.XLOOKUP($B1070,'Ownership Metrics'!$A:$A,'Ownership Metrics'!$F:$F),"")</f>
        <v>15</v>
      </c>
      <c r="R1070" s="30">
        <f>IFERROR(_xlfn.XLOOKUP($B1070,'Ownership Metrics'!$A:$A,'Ownership Metrics'!$G:$G),"")</f>
        <v>18</v>
      </c>
      <c r="S1070" s="27" t="str">
        <f>IFERROR(_xlfn.XLOOKUP($B1070,'Ownership Metrics'!$A:$A,'Ownership Metrics'!$H:$H),"")</f>
        <v>Tersebar</v>
      </c>
      <c r="T1070" s="27" t="str">
        <f>IFERROR(_xlfn.XLOOKUP($B1070,'Ownership Metrics'!$A:$A,'Ownership Metrics'!$I:$I),"")</f>
        <v>Rendah</v>
      </c>
      <c r="U1070" s="27">
        <f>IF(COUNTIFS($B$2:$B1070,$B1070,$D$2:$D1070,$D1070)=1,1,0)</f>
        <v>1</v>
      </c>
      <c r="V1070" s="27">
        <f t="shared" si="49"/>
        <v>17.41</v>
      </c>
      <c r="W1070" s="27">
        <f t="shared" si="50"/>
        <v>1</v>
      </c>
      <c r="X1070" s="27">
        <f t="shared" si="48"/>
        <v>17.409999892999998</v>
      </c>
    </row>
    <row r="1071" spans="1:24" x14ac:dyDescent="0.25">
      <c r="A1071" s="26">
        <v>46265</v>
      </c>
      <c r="B1071" s="27" t="s">
        <v>10288</v>
      </c>
      <c r="C1071" s="27" t="s">
        <v>1295</v>
      </c>
      <c r="D1071" s="27" t="s">
        <v>1301</v>
      </c>
      <c r="E1071" s="27" t="s">
        <v>22</v>
      </c>
      <c r="F1071" s="27" t="s">
        <v>32</v>
      </c>
      <c r="G1071" s="27"/>
      <c r="H1071" s="27" t="s">
        <v>64</v>
      </c>
      <c r="I1071" s="28">
        <v>424513683</v>
      </c>
      <c r="J1071" s="28">
        <v>0</v>
      </c>
      <c r="K1071" s="28">
        <v>424513683</v>
      </c>
      <c r="L1071" s="29">
        <v>1.69</v>
      </c>
      <c r="M1071" s="29">
        <f>IFERROR(_xlfn.XLOOKUP($B1071,'Ownership Metrics'!$A:$A,'Ownership Metrics'!$B:$B),"")</f>
        <v>41.48</v>
      </c>
      <c r="N1071" s="28">
        <f>IFERROR(_xlfn.XLOOKUP($B1071,'Ownership Metrics'!$A:$A,'Ownership Metrics'!$C:$C),"")</f>
        <v>481</v>
      </c>
      <c r="O1071" s="29">
        <f>IFERROR(_xlfn.XLOOKUP($B1071,'Ownership Metrics'!$A:$A,'Ownership Metrics'!$D:$D),"")</f>
        <v>17.41</v>
      </c>
      <c r="P1071" s="29">
        <f>IFERROR(_xlfn.XLOOKUP($B1071,'Ownership Metrics'!$A:$A,'Ownership Metrics'!$E:$E),"")</f>
        <v>31.2</v>
      </c>
      <c r="Q1071" s="30">
        <f>IFERROR(_xlfn.XLOOKUP($B1071,'Ownership Metrics'!$A:$A,'Ownership Metrics'!$F:$F),"")</f>
        <v>15</v>
      </c>
      <c r="R1071" s="30">
        <f>IFERROR(_xlfn.XLOOKUP($B1071,'Ownership Metrics'!$A:$A,'Ownership Metrics'!$G:$G),"")</f>
        <v>18</v>
      </c>
      <c r="S1071" s="27" t="str">
        <f>IFERROR(_xlfn.XLOOKUP($B1071,'Ownership Metrics'!$A:$A,'Ownership Metrics'!$H:$H),"")</f>
        <v>Tersebar</v>
      </c>
      <c r="T1071" s="27" t="str">
        <f>IFERROR(_xlfn.XLOOKUP($B1071,'Ownership Metrics'!$A:$A,'Ownership Metrics'!$I:$I),"")</f>
        <v>Rendah</v>
      </c>
      <c r="U1071" s="27">
        <f>IF(COUNTIFS($B$2:$B1071,$B1071,$D$2:$D1071,$D1071)=1,1,0)</f>
        <v>1</v>
      </c>
      <c r="V1071" s="27">
        <f t="shared" si="49"/>
        <v>1.69</v>
      </c>
      <c r="W1071" s="27">
        <f t="shared" si="50"/>
        <v>11</v>
      </c>
      <c r="X1071" s="27">
        <f t="shared" si="48"/>
        <v>1.6899998929</v>
      </c>
    </row>
    <row r="1072" spans="1:24" x14ac:dyDescent="0.25">
      <c r="A1072" s="26">
        <v>46265</v>
      </c>
      <c r="B1072" s="27" t="s">
        <v>10288</v>
      </c>
      <c r="C1072" s="27" t="s">
        <v>1295</v>
      </c>
      <c r="D1072" s="27" t="s">
        <v>1302</v>
      </c>
      <c r="E1072" s="27" t="s">
        <v>22</v>
      </c>
      <c r="F1072" s="27" t="s">
        <v>32</v>
      </c>
      <c r="G1072" s="27"/>
      <c r="H1072" s="27" t="s">
        <v>128</v>
      </c>
      <c r="I1072" s="28">
        <v>823034328</v>
      </c>
      <c r="J1072" s="28">
        <v>0</v>
      </c>
      <c r="K1072" s="28">
        <v>823034328</v>
      </c>
      <c r="L1072" s="29">
        <v>3.27</v>
      </c>
      <c r="M1072" s="29">
        <f>IFERROR(_xlfn.XLOOKUP($B1072,'Ownership Metrics'!$A:$A,'Ownership Metrics'!$B:$B),"")</f>
        <v>41.48</v>
      </c>
      <c r="N1072" s="28">
        <f>IFERROR(_xlfn.XLOOKUP($B1072,'Ownership Metrics'!$A:$A,'Ownership Metrics'!$C:$C),"")</f>
        <v>481</v>
      </c>
      <c r="O1072" s="29">
        <f>IFERROR(_xlfn.XLOOKUP($B1072,'Ownership Metrics'!$A:$A,'Ownership Metrics'!$D:$D),"")</f>
        <v>17.41</v>
      </c>
      <c r="P1072" s="29">
        <f>IFERROR(_xlfn.XLOOKUP($B1072,'Ownership Metrics'!$A:$A,'Ownership Metrics'!$E:$E),"")</f>
        <v>31.2</v>
      </c>
      <c r="Q1072" s="30">
        <f>IFERROR(_xlfn.XLOOKUP($B1072,'Ownership Metrics'!$A:$A,'Ownership Metrics'!$F:$F),"")</f>
        <v>15</v>
      </c>
      <c r="R1072" s="30">
        <f>IFERROR(_xlfn.XLOOKUP($B1072,'Ownership Metrics'!$A:$A,'Ownership Metrics'!$G:$G),"")</f>
        <v>18</v>
      </c>
      <c r="S1072" s="27" t="str">
        <f>IFERROR(_xlfn.XLOOKUP($B1072,'Ownership Metrics'!$A:$A,'Ownership Metrics'!$H:$H),"")</f>
        <v>Tersebar</v>
      </c>
      <c r="T1072" s="27" t="str">
        <f>IFERROR(_xlfn.XLOOKUP($B1072,'Ownership Metrics'!$A:$A,'Ownership Metrics'!$I:$I),"")</f>
        <v>Rendah</v>
      </c>
      <c r="U1072" s="27">
        <f>IF(COUNTIFS($B$2:$B1072,$B1072,$D$2:$D1072,$D1072)=1,1,0)</f>
        <v>1</v>
      </c>
      <c r="V1072" s="27">
        <f t="shared" si="49"/>
        <v>3.27</v>
      </c>
      <c r="W1072" s="27">
        <f t="shared" si="50"/>
        <v>5</v>
      </c>
      <c r="X1072" s="27">
        <f t="shared" si="48"/>
        <v>3.2699998928</v>
      </c>
    </row>
    <row r="1073" spans="1:24" x14ac:dyDescent="0.25">
      <c r="A1073" s="26">
        <v>46265</v>
      </c>
      <c r="B1073" s="27" t="s">
        <v>10288</v>
      </c>
      <c r="C1073" s="27" t="s">
        <v>1295</v>
      </c>
      <c r="D1073" s="27" t="s">
        <v>1303</v>
      </c>
      <c r="E1073" s="27" t="s">
        <v>22</v>
      </c>
      <c r="F1073" s="27" t="s">
        <v>32</v>
      </c>
      <c r="G1073" s="27"/>
      <c r="H1073" s="27" t="s">
        <v>64</v>
      </c>
      <c r="I1073" s="28">
        <v>786010349</v>
      </c>
      <c r="J1073" s="28">
        <v>0</v>
      </c>
      <c r="K1073" s="28">
        <v>786010349</v>
      </c>
      <c r="L1073" s="29">
        <v>3.12</v>
      </c>
      <c r="M1073" s="29">
        <f>IFERROR(_xlfn.XLOOKUP($B1073,'Ownership Metrics'!$A:$A,'Ownership Metrics'!$B:$B),"")</f>
        <v>41.48</v>
      </c>
      <c r="N1073" s="28">
        <f>IFERROR(_xlfn.XLOOKUP($B1073,'Ownership Metrics'!$A:$A,'Ownership Metrics'!$C:$C),"")</f>
        <v>481</v>
      </c>
      <c r="O1073" s="29">
        <f>IFERROR(_xlfn.XLOOKUP($B1073,'Ownership Metrics'!$A:$A,'Ownership Metrics'!$D:$D),"")</f>
        <v>17.41</v>
      </c>
      <c r="P1073" s="29">
        <f>IFERROR(_xlfn.XLOOKUP($B1073,'Ownership Metrics'!$A:$A,'Ownership Metrics'!$E:$E),"")</f>
        <v>31.2</v>
      </c>
      <c r="Q1073" s="30">
        <f>IFERROR(_xlfn.XLOOKUP($B1073,'Ownership Metrics'!$A:$A,'Ownership Metrics'!$F:$F),"")</f>
        <v>15</v>
      </c>
      <c r="R1073" s="30">
        <f>IFERROR(_xlfn.XLOOKUP($B1073,'Ownership Metrics'!$A:$A,'Ownership Metrics'!$G:$G),"")</f>
        <v>18</v>
      </c>
      <c r="S1073" s="27" t="str">
        <f>IFERROR(_xlfn.XLOOKUP($B1073,'Ownership Metrics'!$A:$A,'Ownership Metrics'!$H:$H),"")</f>
        <v>Tersebar</v>
      </c>
      <c r="T1073" s="27" t="str">
        <f>IFERROR(_xlfn.XLOOKUP($B1073,'Ownership Metrics'!$A:$A,'Ownership Metrics'!$I:$I),"")</f>
        <v>Rendah</v>
      </c>
      <c r="U1073" s="27">
        <f>IF(COUNTIFS($B$2:$B1073,$B1073,$D$2:$D1073,$D1073)=1,1,0)</f>
        <v>1</v>
      </c>
      <c r="V1073" s="27">
        <f t="shared" si="49"/>
        <v>3.12</v>
      </c>
      <c r="W1073" s="27">
        <f t="shared" si="50"/>
        <v>7</v>
      </c>
      <c r="X1073" s="27">
        <f t="shared" si="48"/>
        <v>3.1199998927000001</v>
      </c>
    </row>
    <row r="1074" spans="1:24" x14ac:dyDescent="0.25">
      <c r="A1074" s="26">
        <v>46265</v>
      </c>
      <c r="B1074" s="27" t="s">
        <v>10288</v>
      </c>
      <c r="C1074" s="27" t="s">
        <v>1295</v>
      </c>
      <c r="D1074" s="27" t="s">
        <v>348</v>
      </c>
      <c r="E1074" s="27" t="s">
        <v>26</v>
      </c>
      <c r="F1074" s="27" t="s">
        <v>32</v>
      </c>
      <c r="G1074" s="27"/>
      <c r="H1074" s="27" t="s">
        <v>64</v>
      </c>
      <c r="I1074" s="28">
        <v>354345996</v>
      </c>
      <c r="J1074" s="28">
        <v>0</v>
      </c>
      <c r="K1074" s="28">
        <v>354345996</v>
      </c>
      <c r="L1074" s="29">
        <v>1.41</v>
      </c>
      <c r="M1074" s="29">
        <f>IFERROR(_xlfn.XLOOKUP($B1074,'Ownership Metrics'!$A:$A,'Ownership Metrics'!$B:$B),"")</f>
        <v>41.48</v>
      </c>
      <c r="N1074" s="28">
        <f>IFERROR(_xlfn.XLOOKUP($B1074,'Ownership Metrics'!$A:$A,'Ownership Metrics'!$C:$C),"")</f>
        <v>481</v>
      </c>
      <c r="O1074" s="29">
        <f>IFERROR(_xlfn.XLOOKUP($B1074,'Ownership Metrics'!$A:$A,'Ownership Metrics'!$D:$D),"")</f>
        <v>17.41</v>
      </c>
      <c r="P1074" s="29">
        <f>IFERROR(_xlfn.XLOOKUP($B1074,'Ownership Metrics'!$A:$A,'Ownership Metrics'!$E:$E),"")</f>
        <v>31.2</v>
      </c>
      <c r="Q1074" s="30">
        <f>IFERROR(_xlfn.XLOOKUP($B1074,'Ownership Metrics'!$A:$A,'Ownership Metrics'!$F:$F),"")</f>
        <v>15</v>
      </c>
      <c r="R1074" s="30">
        <f>IFERROR(_xlfn.XLOOKUP($B1074,'Ownership Metrics'!$A:$A,'Ownership Metrics'!$G:$G),"")</f>
        <v>18</v>
      </c>
      <c r="S1074" s="27" t="str">
        <f>IFERROR(_xlfn.XLOOKUP($B1074,'Ownership Metrics'!$A:$A,'Ownership Metrics'!$H:$H),"")</f>
        <v>Tersebar</v>
      </c>
      <c r="T1074" s="27" t="str">
        <f>IFERROR(_xlfn.XLOOKUP($B1074,'Ownership Metrics'!$A:$A,'Ownership Metrics'!$I:$I),"")</f>
        <v>Rendah</v>
      </c>
      <c r="U1074" s="27">
        <f>IF(COUNTIFS($B$2:$B1074,$B1074,$D$2:$D1074,$D1074)=1,1,0)</f>
        <v>1</v>
      </c>
      <c r="V1074" s="27">
        <f t="shared" si="49"/>
        <v>1.41</v>
      </c>
      <c r="W1074" s="27">
        <f t="shared" si="50"/>
        <v>15</v>
      </c>
      <c r="X1074" s="27">
        <f t="shared" si="48"/>
        <v>1.4099998925999999</v>
      </c>
    </row>
    <row r="1075" spans="1:24" x14ac:dyDescent="0.25">
      <c r="A1075" s="26">
        <v>46265</v>
      </c>
      <c r="B1075" s="27" t="s">
        <v>10288</v>
      </c>
      <c r="C1075" s="27" t="s">
        <v>1295</v>
      </c>
      <c r="D1075" s="27" t="s">
        <v>1304</v>
      </c>
      <c r="E1075" s="27" t="s">
        <v>26</v>
      </c>
      <c r="F1075" s="27" t="s">
        <v>32</v>
      </c>
      <c r="G1075" s="27"/>
      <c r="H1075" s="27" t="s">
        <v>569</v>
      </c>
      <c r="I1075" s="28">
        <v>823407384</v>
      </c>
      <c r="J1075" s="28">
        <v>0</v>
      </c>
      <c r="K1075" s="28">
        <v>823407384</v>
      </c>
      <c r="L1075" s="29">
        <v>3.27</v>
      </c>
      <c r="M1075" s="29">
        <f>IFERROR(_xlfn.XLOOKUP($B1075,'Ownership Metrics'!$A:$A,'Ownership Metrics'!$B:$B),"")</f>
        <v>41.48</v>
      </c>
      <c r="N1075" s="28">
        <f>IFERROR(_xlfn.XLOOKUP($B1075,'Ownership Metrics'!$A:$A,'Ownership Metrics'!$C:$C),"")</f>
        <v>481</v>
      </c>
      <c r="O1075" s="29">
        <f>IFERROR(_xlfn.XLOOKUP($B1075,'Ownership Metrics'!$A:$A,'Ownership Metrics'!$D:$D),"")</f>
        <v>17.41</v>
      </c>
      <c r="P1075" s="29">
        <f>IFERROR(_xlfn.XLOOKUP($B1075,'Ownership Metrics'!$A:$A,'Ownership Metrics'!$E:$E),"")</f>
        <v>31.2</v>
      </c>
      <c r="Q1075" s="30">
        <f>IFERROR(_xlfn.XLOOKUP($B1075,'Ownership Metrics'!$A:$A,'Ownership Metrics'!$F:$F),"")</f>
        <v>15</v>
      </c>
      <c r="R1075" s="30">
        <f>IFERROR(_xlfn.XLOOKUP($B1075,'Ownership Metrics'!$A:$A,'Ownership Metrics'!$G:$G),"")</f>
        <v>18</v>
      </c>
      <c r="S1075" s="27" t="str">
        <f>IFERROR(_xlfn.XLOOKUP($B1075,'Ownership Metrics'!$A:$A,'Ownership Metrics'!$H:$H),"")</f>
        <v>Tersebar</v>
      </c>
      <c r="T1075" s="27" t="str">
        <f>IFERROR(_xlfn.XLOOKUP($B1075,'Ownership Metrics'!$A:$A,'Ownership Metrics'!$I:$I),"")</f>
        <v>Rendah</v>
      </c>
      <c r="U1075" s="27">
        <f>IF(COUNTIFS($B$2:$B1075,$B1075,$D$2:$D1075,$D1075)=1,1,0)</f>
        <v>1</v>
      </c>
      <c r="V1075" s="27">
        <f t="shared" si="49"/>
        <v>3.27</v>
      </c>
      <c r="W1075" s="27">
        <f t="shared" si="50"/>
        <v>6</v>
      </c>
      <c r="X1075" s="27">
        <f t="shared" si="48"/>
        <v>3.2699998925</v>
      </c>
    </row>
    <row r="1076" spans="1:24" x14ac:dyDescent="0.25">
      <c r="A1076" s="26">
        <v>46265</v>
      </c>
      <c r="B1076" s="27" t="s">
        <v>10288</v>
      </c>
      <c r="C1076" s="27" t="s">
        <v>1295</v>
      </c>
      <c r="D1076" s="27" t="s">
        <v>1305</v>
      </c>
      <c r="E1076" s="27" t="s">
        <v>35</v>
      </c>
      <c r="F1076" s="27" t="s">
        <v>23</v>
      </c>
      <c r="G1076" s="27" t="s">
        <v>36</v>
      </c>
      <c r="H1076" s="27" t="s">
        <v>24</v>
      </c>
      <c r="I1076" s="28">
        <v>415078100</v>
      </c>
      <c r="J1076" s="28">
        <v>0</v>
      </c>
      <c r="K1076" s="28">
        <v>415078100</v>
      </c>
      <c r="L1076" s="29">
        <v>1.65</v>
      </c>
      <c r="M1076" s="29">
        <f>IFERROR(_xlfn.XLOOKUP($B1076,'Ownership Metrics'!$A:$A,'Ownership Metrics'!$B:$B),"")</f>
        <v>41.48</v>
      </c>
      <c r="N1076" s="28">
        <f>IFERROR(_xlfn.XLOOKUP($B1076,'Ownership Metrics'!$A:$A,'Ownership Metrics'!$C:$C),"")</f>
        <v>481</v>
      </c>
      <c r="O1076" s="29">
        <f>IFERROR(_xlfn.XLOOKUP($B1076,'Ownership Metrics'!$A:$A,'Ownership Metrics'!$D:$D),"")</f>
        <v>17.41</v>
      </c>
      <c r="P1076" s="29">
        <f>IFERROR(_xlfn.XLOOKUP($B1076,'Ownership Metrics'!$A:$A,'Ownership Metrics'!$E:$E),"")</f>
        <v>31.2</v>
      </c>
      <c r="Q1076" s="30">
        <f>IFERROR(_xlfn.XLOOKUP($B1076,'Ownership Metrics'!$A:$A,'Ownership Metrics'!$F:$F),"")</f>
        <v>15</v>
      </c>
      <c r="R1076" s="30">
        <f>IFERROR(_xlfn.XLOOKUP($B1076,'Ownership Metrics'!$A:$A,'Ownership Metrics'!$G:$G),"")</f>
        <v>18</v>
      </c>
      <c r="S1076" s="27" t="str">
        <f>IFERROR(_xlfn.XLOOKUP($B1076,'Ownership Metrics'!$A:$A,'Ownership Metrics'!$H:$H),"")</f>
        <v>Tersebar</v>
      </c>
      <c r="T1076" s="27" t="str">
        <f>IFERROR(_xlfn.XLOOKUP($B1076,'Ownership Metrics'!$A:$A,'Ownership Metrics'!$I:$I),"")</f>
        <v>Rendah</v>
      </c>
      <c r="U1076" s="27">
        <f>IF(COUNTIFS($B$2:$B1076,$B1076,$D$2:$D1076,$D1076)=1,1,0)</f>
        <v>1</v>
      </c>
      <c r="V1076" s="27">
        <f t="shared" si="49"/>
        <v>1.65</v>
      </c>
      <c r="W1076" s="27">
        <f t="shared" si="50"/>
        <v>12</v>
      </c>
      <c r="X1076" s="27">
        <f t="shared" si="48"/>
        <v>1.6499998923999999</v>
      </c>
    </row>
    <row r="1077" spans="1:24" x14ac:dyDescent="0.25">
      <c r="A1077" s="26">
        <v>46265</v>
      </c>
      <c r="B1077" s="27" t="s">
        <v>10288</v>
      </c>
      <c r="C1077" s="27" t="s">
        <v>1295</v>
      </c>
      <c r="D1077" s="27" t="s">
        <v>1306</v>
      </c>
      <c r="E1077" s="27" t="s">
        <v>35</v>
      </c>
      <c r="F1077" s="27" t="s">
        <v>23</v>
      </c>
      <c r="G1077" s="27" t="s">
        <v>36</v>
      </c>
      <c r="H1077" s="27" t="s">
        <v>24</v>
      </c>
      <c r="I1077" s="28">
        <v>1105609300</v>
      </c>
      <c r="J1077" s="28">
        <v>0</v>
      </c>
      <c r="K1077" s="28">
        <v>1105609300</v>
      </c>
      <c r="L1077" s="29">
        <v>4.3899999999999997</v>
      </c>
      <c r="M1077" s="29">
        <f>IFERROR(_xlfn.XLOOKUP($B1077,'Ownership Metrics'!$A:$A,'Ownership Metrics'!$B:$B),"")</f>
        <v>41.48</v>
      </c>
      <c r="N1077" s="28">
        <f>IFERROR(_xlfn.XLOOKUP($B1077,'Ownership Metrics'!$A:$A,'Ownership Metrics'!$C:$C),"")</f>
        <v>481</v>
      </c>
      <c r="O1077" s="29">
        <f>IFERROR(_xlfn.XLOOKUP($B1077,'Ownership Metrics'!$A:$A,'Ownership Metrics'!$D:$D),"")</f>
        <v>17.41</v>
      </c>
      <c r="P1077" s="29">
        <f>IFERROR(_xlfn.XLOOKUP($B1077,'Ownership Metrics'!$A:$A,'Ownership Metrics'!$E:$E),"")</f>
        <v>31.2</v>
      </c>
      <c r="Q1077" s="30">
        <f>IFERROR(_xlfn.XLOOKUP($B1077,'Ownership Metrics'!$A:$A,'Ownership Metrics'!$F:$F),"")</f>
        <v>15</v>
      </c>
      <c r="R1077" s="30">
        <f>IFERROR(_xlfn.XLOOKUP($B1077,'Ownership Metrics'!$A:$A,'Ownership Metrics'!$G:$G),"")</f>
        <v>18</v>
      </c>
      <c r="S1077" s="27" t="str">
        <f>IFERROR(_xlfn.XLOOKUP($B1077,'Ownership Metrics'!$A:$A,'Ownership Metrics'!$H:$H),"")</f>
        <v>Tersebar</v>
      </c>
      <c r="T1077" s="27" t="str">
        <f>IFERROR(_xlfn.XLOOKUP($B1077,'Ownership Metrics'!$A:$A,'Ownership Metrics'!$I:$I),"")</f>
        <v>Rendah</v>
      </c>
      <c r="U1077" s="27">
        <f>IF(COUNTIFS($B$2:$B1077,$B1077,$D$2:$D1077,$D1077)=1,1,0)</f>
        <v>1</v>
      </c>
      <c r="V1077" s="27">
        <f t="shared" si="49"/>
        <v>4.3899999999999997</v>
      </c>
      <c r="W1077" s="27">
        <f t="shared" si="50"/>
        <v>3</v>
      </c>
      <c r="X1077" s="27">
        <f t="shared" si="48"/>
        <v>4.3899998922999997</v>
      </c>
    </row>
    <row r="1078" spans="1:24" x14ac:dyDescent="0.25">
      <c r="A1078" s="26">
        <v>46265</v>
      </c>
      <c r="B1078" s="27" t="s">
        <v>10288</v>
      </c>
      <c r="C1078" s="27" t="s">
        <v>1295</v>
      </c>
      <c r="D1078" s="27" t="s">
        <v>1307</v>
      </c>
      <c r="E1078" s="27" t="s">
        <v>35</v>
      </c>
      <c r="F1078" s="27" t="s">
        <v>23</v>
      </c>
      <c r="G1078" s="27" t="s">
        <v>36</v>
      </c>
      <c r="H1078" s="27" t="s">
        <v>24</v>
      </c>
      <c r="I1078" s="28">
        <v>371508900</v>
      </c>
      <c r="J1078" s="28">
        <v>0</v>
      </c>
      <c r="K1078" s="28">
        <v>371508900</v>
      </c>
      <c r="L1078" s="29">
        <v>1.48</v>
      </c>
      <c r="M1078" s="29">
        <f>IFERROR(_xlfn.XLOOKUP($B1078,'Ownership Metrics'!$A:$A,'Ownership Metrics'!$B:$B),"")</f>
        <v>41.48</v>
      </c>
      <c r="N1078" s="28">
        <f>IFERROR(_xlfn.XLOOKUP($B1078,'Ownership Metrics'!$A:$A,'Ownership Metrics'!$C:$C),"")</f>
        <v>481</v>
      </c>
      <c r="O1078" s="29">
        <f>IFERROR(_xlfn.XLOOKUP($B1078,'Ownership Metrics'!$A:$A,'Ownership Metrics'!$D:$D),"")</f>
        <v>17.41</v>
      </c>
      <c r="P1078" s="29">
        <f>IFERROR(_xlfn.XLOOKUP($B1078,'Ownership Metrics'!$A:$A,'Ownership Metrics'!$E:$E),"")</f>
        <v>31.2</v>
      </c>
      <c r="Q1078" s="30">
        <f>IFERROR(_xlfn.XLOOKUP($B1078,'Ownership Metrics'!$A:$A,'Ownership Metrics'!$F:$F),"")</f>
        <v>15</v>
      </c>
      <c r="R1078" s="30">
        <f>IFERROR(_xlfn.XLOOKUP($B1078,'Ownership Metrics'!$A:$A,'Ownership Metrics'!$G:$G),"")</f>
        <v>18</v>
      </c>
      <c r="S1078" s="27" t="str">
        <f>IFERROR(_xlfn.XLOOKUP($B1078,'Ownership Metrics'!$A:$A,'Ownership Metrics'!$H:$H),"")</f>
        <v>Tersebar</v>
      </c>
      <c r="T1078" s="27" t="str">
        <f>IFERROR(_xlfn.XLOOKUP($B1078,'Ownership Metrics'!$A:$A,'Ownership Metrics'!$I:$I),"")</f>
        <v>Rendah</v>
      </c>
      <c r="U1078" s="27">
        <f>IF(COUNTIFS($B$2:$B1078,$B1078,$D$2:$D1078,$D1078)=1,1,0)</f>
        <v>1</v>
      </c>
      <c r="V1078" s="27">
        <f t="shared" si="49"/>
        <v>1.48</v>
      </c>
      <c r="W1078" s="27">
        <f t="shared" si="50"/>
        <v>14</v>
      </c>
      <c r="X1078" s="27">
        <f t="shared" si="48"/>
        <v>1.4799998921999999</v>
      </c>
    </row>
    <row r="1079" spans="1:24" x14ac:dyDescent="0.25">
      <c r="A1079" s="26">
        <v>46265</v>
      </c>
      <c r="B1079" s="27" t="s">
        <v>10288</v>
      </c>
      <c r="C1079" s="27" t="s">
        <v>1295</v>
      </c>
      <c r="D1079" s="27" t="s">
        <v>1308</v>
      </c>
      <c r="E1079" s="27" t="s">
        <v>72</v>
      </c>
      <c r="F1079" s="27" t="s">
        <v>23</v>
      </c>
      <c r="G1079" s="27"/>
      <c r="H1079" s="27" t="s">
        <v>24</v>
      </c>
      <c r="I1079" s="28">
        <v>470833500</v>
      </c>
      <c r="J1079" s="28">
        <v>0</v>
      </c>
      <c r="K1079" s="28">
        <v>470833500</v>
      </c>
      <c r="L1079" s="29">
        <v>1.87</v>
      </c>
      <c r="M1079" s="29">
        <f>IFERROR(_xlfn.XLOOKUP($B1079,'Ownership Metrics'!$A:$A,'Ownership Metrics'!$B:$B),"")</f>
        <v>41.48</v>
      </c>
      <c r="N1079" s="28">
        <f>IFERROR(_xlfn.XLOOKUP($B1079,'Ownership Metrics'!$A:$A,'Ownership Metrics'!$C:$C),"")</f>
        <v>481</v>
      </c>
      <c r="O1079" s="29">
        <f>IFERROR(_xlfn.XLOOKUP($B1079,'Ownership Metrics'!$A:$A,'Ownership Metrics'!$D:$D),"")</f>
        <v>17.41</v>
      </c>
      <c r="P1079" s="29">
        <f>IFERROR(_xlfn.XLOOKUP($B1079,'Ownership Metrics'!$A:$A,'Ownership Metrics'!$E:$E),"")</f>
        <v>31.2</v>
      </c>
      <c r="Q1079" s="30">
        <f>IFERROR(_xlfn.XLOOKUP($B1079,'Ownership Metrics'!$A:$A,'Ownership Metrics'!$F:$F),"")</f>
        <v>15</v>
      </c>
      <c r="R1079" s="30">
        <f>IFERROR(_xlfn.XLOOKUP($B1079,'Ownership Metrics'!$A:$A,'Ownership Metrics'!$G:$G),"")</f>
        <v>18</v>
      </c>
      <c r="S1079" s="27" t="str">
        <f>IFERROR(_xlfn.XLOOKUP($B1079,'Ownership Metrics'!$A:$A,'Ownership Metrics'!$H:$H),"")</f>
        <v>Tersebar</v>
      </c>
      <c r="T1079" s="27" t="str">
        <f>IFERROR(_xlfn.XLOOKUP($B1079,'Ownership Metrics'!$A:$A,'Ownership Metrics'!$I:$I),"")</f>
        <v>Rendah</v>
      </c>
      <c r="U1079" s="27">
        <f>IF(COUNTIFS($B$2:$B1079,$B1079,$D$2:$D1079,$D1079)=1,1,0)</f>
        <v>1</v>
      </c>
      <c r="V1079" s="27">
        <f t="shared" si="49"/>
        <v>1.87</v>
      </c>
      <c r="W1079" s="27">
        <f t="shared" si="50"/>
        <v>9</v>
      </c>
      <c r="X1079" s="27">
        <f t="shared" si="48"/>
        <v>1.8699998921000001</v>
      </c>
    </row>
    <row r="1080" spans="1:24" x14ac:dyDescent="0.25">
      <c r="A1080" s="26">
        <v>46265</v>
      </c>
      <c r="B1080" s="27" t="s">
        <v>10288</v>
      </c>
      <c r="C1080" s="27" t="s">
        <v>1295</v>
      </c>
      <c r="D1080" s="27" t="s">
        <v>1309</v>
      </c>
      <c r="E1080" s="27" t="s">
        <v>124</v>
      </c>
      <c r="F1080" s="27" t="s">
        <v>32</v>
      </c>
      <c r="G1080" s="27"/>
      <c r="H1080" s="27" t="s">
        <v>205</v>
      </c>
      <c r="I1080" s="28">
        <v>955155787</v>
      </c>
      <c r="J1080" s="28">
        <v>0</v>
      </c>
      <c r="K1080" s="28">
        <v>955155787</v>
      </c>
      <c r="L1080" s="29">
        <v>3.79</v>
      </c>
      <c r="M1080" s="29">
        <f>IFERROR(_xlfn.XLOOKUP($B1080,'Ownership Metrics'!$A:$A,'Ownership Metrics'!$B:$B),"")</f>
        <v>41.48</v>
      </c>
      <c r="N1080" s="28">
        <f>IFERROR(_xlfn.XLOOKUP($B1080,'Ownership Metrics'!$A:$A,'Ownership Metrics'!$C:$C),"")</f>
        <v>481</v>
      </c>
      <c r="O1080" s="29">
        <f>IFERROR(_xlfn.XLOOKUP($B1080,'Ownership Metrics'!$A:$A,'Ownership Metrics'!$D:$D),"")</f>
        <v>17.41</v>
      </c>
      <c r="P1080" s="29">
        <f>IFERROR(_xlfn.XLOOKUP($B1080,'Ownership Metrics'!$A:$A,'Ownership Metrics'!$E:$E),"")</f>
        <v>31.2</v>
      </c>
      <c r="Q1080" s="30">
        <f>IFERROR(_xlfn.XLOOKUP($B1080,'Ownership Metrics'!$A:$A,'Ownership Metrics'!$F:$F),"")</f>
        <v>15</v>
      </c>
      <c r="R1080" s="30">
        <f>IFERROR(_xlfn.XLOOKUP($B1080,'Ownership Metrics'!$A:$A,'Ownership Metrics'!$G:$G),"")</f>
        <v>18</v>
      </c>
      <c r="S1080" s="27" t="str">
        <f>IFERROR(_xlfn.XLOOKUP($B1080,'Ownership Metrics'!$A:$A,'Ownership Metrics'!$H:$H),"")</f>
        <v>Tersebar</v>
      </c>
      <c r="T1080" s="27" t="str">
        <f>IFERROR(_xlfn.XLOOKUP($B1080,'Ownership Metrics'!$A:$A,'Ownership Metrics'!$I:$I),"")</f>
        <v>Rendah</v>
      </c>
      <c r="U1080" s="27">
        <f>IF(COUNTIFS($B$2:$B1080,$B1080,$D$2:$D1080,$D1080)=1,1,0)</f>
        <v>1</v>
      </c>
      <c r="V1080" s="27">
        <f t="shared" si="49"/>
        <v>3.79</v>
      </c>
      <c r="W1080" s="27">
        <f t="shared" si="50"/>
        <v>4</v>
      </c>
      <c r="X1080" s="27">
        <f t="shared" si="48"/>
        <v>3.789999892</v>
      </c>
    </row>
    <row r="1081" spans="1:24" x14ac:dyDescent="0.25">
      <c r="A1081" s="26">
        <v>46265</v>
      </c>
      <c r="B1081" s="27" t="s">
        <v>10289</v>
      </c>
      <c r="C1081" s="27" t="s">
        <v>1311</v>
      </c>
      <c r="D1081" s="27" t="s">
        <v>1312</v>
      </c>
      <c r="E1081" s="27" t="s">
        <v>22</v>
      </c>
      <c r="F1081" s="27" t="s">
        <v>32</v>
      </c>
      <c r="G1081" s="27"/>
      <c r="H1081" s="27" t="s">
        <v>62</v>
      </c>
      <c r="I1081" s="28">
        <v>34957486</v>
      </c>
      <c r="J1081" s="28">
        <v>0</v>
      </c>
      <c r="K1081" s="28">
        <v>34957486</v>
      </c>
      <c r="L1081" s="29">
        <v>4</v>
      </c>
      <c r="M1081" s="29">
        <f>IFERROR(_xlfn.XLOOKUP($B1081,'Ownership Metrics'!$A:$A,'Ownership Metrics'!$B:$B),"")</f>
        <v>0.74</v>
      </c>
      <c r="N1081" s="28">
        <f>IFERROR(_xlfn.XLOOKUP($B1081,'Ownership Metrics'!$A:$A,'Ownership Metrics'!$C:$C),"")</f>
        <v>4235</v>
      </c>
      <c r="O1081" s="29">
        <f>IFERROR(_xlfn.XLOOKUP($B1081,'Ownership Metrics'!$A:$A,'Ownership Metrics'!$D:$D),"")</f>
        <v>51</v>
      </c>
      <c r="P1081" s="29">
        <f>IFERROR(_xlfn.XLOOKUP($B1081,'Ownership Metrics'!$A:$A,'Ownership Metrics'!$E:$E),"")</f>
        <v>95.26</v>
      </c>
      <c r="Q1081" s="30">
        <f>IFERROR(_xlfn.XLOOKUP($B1081,'Ownership Metrics'!$A:$A,'Ownership Metrics'!$F:$F),"")</f>
        <v>4</v>
      </c>
      <c r="R1081" s="30">
        <f>IFERROR(_xlfn.XLOOKUP($B1081,'Ownership Metrics'!$A:$A,'Ownership Metrics'!$G:$G),"")</f>
        <v>69</v>
      </c>
      <c r="S1081" s="27" t="str">
        <f>IFERROR(_xlfn.XLOOKUP($B1081,'Ownership Metrics'!$A:$A,'Ownership Metrics'!$H:$H),"")</f>
        <v>Mayoritas</v>
      </c>
      <c r="T1081" s="27" t="str">
        <f>IFERROR(_xlfn.XLOOKUP($B1081,'Ownership Metrics'!$A:$A,'Ownership Metrics'!$I:$I),"")</f>
        <v>Tinggi</v>
      </c>
      <c r="U1081" s="27">
        <f>IF(COUNTIFS($B$2:$B1081,$B1081,$D$2:$D1081,$D1081)=1,1,0)</f>
        <v>1</v>
      </c>
      <c r="V1081" s="27">
        <f t="shared" si="49"/>
        <v>4</v>
      </c>
      <c r="W1081" s="27">
        <f t="shared" si="50"/>
        <v>4</v>
      </c>
      <c r="X1081" s="27">
        <f t="shared" si="48"/>
        <v>3.9999998918999999</v>
      </c>
    </row>
    <row r="1082" spans="1:24" x14ac:dyDescent="0.25">
      <c r="A1082" s="26">
        <v>46265</v>
      </c>
      <c r="B1082" s="27" t="s">
        <v>10289</v>
      </c>
      <c r="C1082" s="27" t="s">
        <v>1311</v>
      </c>
      <c r="D1082" s="27" t="s">
        <v>1313</v>
      </c>
      <c r="E1082" s="27" t="s">
        <v>22</v>
      </c>
      <c r="F1082" s="27" t="s">
        <v>32</v>
      </c>
      <c r="G1082" s="27"/>
      <c r="H1082" s="27" t="s">
        <v>62</v>
      </c>
      <c r="I1082" s="28">
        <v>37203432</v>
      </c>
      <c r="J1082" s="28">
        <v>0</v>
      </c>
      <c r="K1082" s="28">
        <v>37203432</v>
      </c>
      <c r="L1082" s="29">
        <v>4.26</v>
      </c>
      <c r="M1082" s="29">
        <f>IFERROR(_xlfn.XLOOKUP($B1082,'Ownership Metrics'!$A:$A,'Ownership Metrics'!$B:$B),"")</f>
        <v>0.74</v>
      </c>
      <c r="N1082" s="28">
        <f>IFERROR(_xlfn.XLOOKUP($B1082,'Ownership Metrics'!$A:$A,'Ownership Metrics'!$C:$C),"")</f>
        <v>4235</v>
      </c>
      <c r="O1082" s="29">
        <f>IFERROR(_xlfn.XLOOKUP($B1082,'Ownership Metrics'!$A:$A,'Ownership Metrics'!$D:$D),"")</f>
        <v>51</v>
      </c>
      <c r="P1082" s="29">
        <f>IFERROR(_xlfn.XLOOKUP($B1082,'Ownership Metrics'!$A:$A,'Ownership Metrics'!$E:$E),"")</f>
        <v>95.26</v>
      </c>
      <c r="Q1082" s="30">
        <f>IFERROR(_xlfn.XLOOKUP($B1082,'Ownership Metrics'!$A:$A,'Ownership Metrics'!$F:$F),"")</f>
        <v>4</v>
      </c>
      <c r="R1082" s="30">
        <f>IFERROR(_xlfn.XLOOKUP($B1082,'Ownership Metrics'!$A:$A,'Ownership Metrics'!$G:$G),"")</f>
        <v>69</v>
      </c>
      <c r="S1082" s="27" t="str">
        <f>IFERROR(_xlfn.XLOOKUP($B1082,'Ownership Metrics'!$A:$A,'Ownership Metrics'!$H:$H),"")</f>
        <v>Mayoritas</v>
      </c>
      <c r="T1082" s="27" t="str">
        <f>IFERROR(_xlfn.XLOOKUP($B1082,'Ownership Metrics'!$A:$A,'Ownership Metrics'!$I:$I),"")</f>
        <v>Tinggi</v>
      </c>
      <c r="U1082" s="27">
        <f>IF(COUNTIFS($B$2:$B1082,$B1082,$D$2:$D1082,$D1082)=1,1,0)</f>
        <v>1</v>
      </c>
      <c r="V1082" s="27">
        <f t="shared" si="49"/>
        <v>4.26</v>
      </c>
      <c r="W1082" s="27">
        <f t="shared" si="50"/>
        <v>3</v>
      </c>
      <c r="X1082" s="27">
        <f t="shared" si="48"/>
        <v>4.2599998917999997</v>
      </c>
    </row>
    <row r="1083" spans="1:24" x14ac:dyDescent="0.25">
      <c r="A1083" s="26">
        <v>46265</v>
      </c>
      <c r="B1083" s="27" t="s">
        <v>10289</v>
      </c>
      <c r="C1083" s="27" t="s">
        <v>1311</v>
      </c>
      <c r="D1083" s="27" t="s">
        <v>1314</v>
      </c>
      <c r="E1083" s="27" t="s">
        <v>22</v>
      </c>
      <c r="F1083" s="27" t="s">
        <v>32</v>
      </c>
      <c r="G1083" s="27"/>
      <c r="H1083" s="27" t="s">
        <v>64</v>
      </c>
      <c r="I1083" s="28">
        <v>349574856</v>
      </c>
      <c r="J1083" s="28">
        <v>0</v>
      </c>
      <c r="K1083" s="28">
        <v>349574856</v>
      </c>
      <c r="L1083" s="29">
        <v>40</v>
      </c>
      <c r="M1083" s="29">
        <f>IFERROR(_xlfn.XLOOKUP($B1083,'Ownership Metrics'!$A:$A,'Ownership Metrics'!$B:$B),"")</f>
        <v>0.74</v>
      </c>
      <c r="N1083" s="28">
        <f>IFERROR(_xlfn.XLOOKUP($B1083,'Ownership Metrics'!$A:$A,'Ownership Metrics'!$C:$C),"")</f>
        <v>4235</v>
      </c>
      <c r="O1083" s="29">
        <f>IFERROR(_xlfn.XLOOKUP($B1083,'Ownership Metrics'!$A:$A,'Ownership Metrics'!$D:$D),"")</f>
        <v>51</v>
      </c>
      <c r="P1083" s="29">
        <f>IFERROR(_xlfn.XLOOKUP($B1083,'Ownership Metrics'!$A:$A,'Ownership Metrics'!$E:$E),"")</f>
        <v>95.26</v>
      </c>
      <c r="Q1083" s="30">
        <f>IFERROR(_xlfn.XLOOKUP($B1083,'Ownership Metrics'!$A:$A,'Ownership Metrics'!$F:$F),"")</f>
        <v>4</v>
      </c>
      <c r="R1083" s="30">
        <f>IFERROR(_xlfn.XLOOKUP($B1083,'Ownership Metrics'!$A:$A,'Ownership Metrics'!$G:$G),"")</f>
        <v>69</v>
      </c>
      <c r="S1083" s="27" t="str">
        <f>IFERROR(_xlfn.XLOOKUP($B1083,'Ownership Metrics'!$A:$A,'Ownership Metrics'!$H:$H),"")</f>
        <v>Mayoritas</v>
      </c>
      <c r="T1083" s="27" t="str">
        <f>IFERROR(_xlfn.XLOOKUP($B1083,'Ownership Metrics'!$A:$A,'Ownership Metrics'!$I:$I),"")</f>
        <v>Tinggi</v>
      </c>
      <c r="U1083" s="27">
        <f>IF(COUNTIFS($B$2:$B1083,$B1083,$D$2:$D1083,$D1083)=1,1,0)</f>
        <v>1</v>
      </c>
      <c r="V1083" s="27">
        <f t="shared" si="49"/>
        <v>40</v>
      </c>
      <c r="W1083" s="27">
        <f t="shared" si="50"/>
        <v>2</v>
      </c>
      <c r="X1083" s="27">
        <f t="shared" si="48"/>
        <v>39.9999998917</v>
      </c>
    </row>
    <row r="1084" spans="1:24" x14ac:dyDescent="0.25">
      <c r="A1084" s="26">
        <v>46265</v>
      </c>
      <c r="B1084" s="27" t="s">
        <v>10289</v>
      </c>
      <c r="C1084" s="27" t="s">
        <v>1311</v>
      </c>
      <c r="D1084" s="27" t="s">
        <v>1315</v>
      </c>
      <c r="E1084" s="27" t="s">
        <v>124</v>
      </c>
      <c r="F1084" s="27" t="s">
        <v>32</v>
      </c>
      <c r="G1084" s="27"/>
      <c r="H1084" s="27" t="s">
        <v>128</v>
      </c>
      <c r="I1084" s="28">
        <v>445708436</v>
      </c>
      <c r="J1084" s="28">
        <v>0</v>
      </c>
      <c r="K1084" s="28">
        <v>445708436</v>
      </c>
      <c r="L1084" s="29">
        <v>51</v>
      </c>
      <c r="M1084" s="29">
        <f>IFERROR(_xlfn.XLOOKUP($B1084,'Ownership Metrics'!$A:$A,'Ownership Metrics'!$B:$B),"")</f>
        <v>0.74</v>
      </c>
      <c r="N1084" s="28">
        <f>IFERROR(_xlfn.XLOOKUP($B1084,'Ownership Metrics'!$A:$A,'Ownership Metrics'!$C:$C),"")</f>
        <v>4235</v>
      </c>
      <c r="O1084" s="29">
        <f>IFERROR(_xlfn.XLOOKUP($B1084,'Ownership Metrics'!$A:$A,'Ownership Metrics'!$D:$D),"")</f>
        <v>51</v>
      </c>
      <c r="P1084" s="29">
        <f>IFERROR(_xlfn.XLOOKUP($B1084,'Ownership Metrics'!$A:$A,'Ownership Metrics'!$E:$E),"")</f>
        <v>95.26</v>
      </c>
      <c r="Q1084" s="30">
        <f>IFERROR(_xlfn.XLOOKUP($B1084,'Ownership Metrics'!$A:$A,'Ownership Metrics'!$F:$F),"")</f>
        <v>4</v>
      </c>
      <c r="R1084" s="30">
        <f>IFERROR(_xlfn.XLOOKUP($B1084,'Ownership Metrics'!$A:$A,'Ownership Metrics'!$G:$G),"")</f>
        <v>69</v>
      </c>
      <c r="S1084" s="27" t="str">
        <f>IFERROR(_xlfn.XLOOKUP($B1084,'Ownership Metrics'!$A:$A,'Ownership Metrics'!$H:$H),"")</f>
        <v>Mayoritas</v>
      </c>
      <c r="T1084" s="27" t="str">
        <f>IFERROR(_xlfn.XLOOKUP($B1084,'Ownership Metrics'!$A:$A,'Ownership Metrics'!$I:$I),"")</f>
        <v>Tinggi</v>
      </c>
      <c r="U1084" s="27">
        <f>IF(COUNTIFS($B$2:$B1084,$B1084,$D$2:$D1084,$D1084)=1,1,0)</f>
        <v>1</v>
      </c>
      <c r="V1084" s="27">
        <f t="shared" si="49"/>
        <v>51</v>
      </c>
      <c r="W1084" s="27">
        <f t="shared" si="50"/>
        <v>1</v>
      </c>
      <c r="X1084" s="27">
        <f t="shared" si="48"/>
        <v>50.999999891599998</v>
      </c>
    </row>
    <row r="1085" spans="1:24" x14ac:dyDescent="0.25">
      <c r="A1085" s="26">
        <v>46265</v>
      </c>
      <c r="B1085" s="27" t="s">
        <v>10290</v>
      </c>
      <c r="C1085" s="27" t="s">
        <v>1317</v>
      </c>
      <c r="D1085" s="27" t="s">
        <v>1318</v>
      </c>
      <c r="E1085" s="27" t="s">
        <v>22</v>
      </c>
      <c r="F1085" s="27" t="s">
        <v>23</v>
      </c>
      <c r="G1085" s="27"/>
      <c r="H1085" s="27" t="s">
        <v>24</v>
      </c>
      <c r="I1085" s="28">
        <v>117943900</v>
      </c>
      <c r="J1085" s="28">
        <v>0</v>
      </c>
      <c r="K1085" s="28">
        <v>117943900</v>
      </c>
      <c r="L1085" s="29">
        <v>28.22</v>
      </c>
      <c r="M1085" s="29">
        <f>IFERROR(_xlfn.XLOOKUP($B1085,'Ownership Metrics'!$A:$A,'Ownership Metrics'!$B:$B),"")</f>
        <v>7.71</v>
      </c>
      <c r="N1085" s="28">
        <f>IFERROR(_xlfn.XLOOKUP($B1085,'Ownership Metrics'!$A:$A,'Ownership Metrics'!$C:$C),"")</f>
        <v>1893</v>
      </c>
      <c r="O1085" s="29">
        <f>IFERROR(_xlfn.XLOOKUP($B1085,'Ownership Metrics'!$A:$A,'Ownership Metrics'!$D:$D),"")</f>
        <v>28.22</v>
      </c>
      <c r="P1085" s="29">
        <f>IFERROR(_xlfn.XLOOKUP($B1085,'Ownership Metrics'!$A:$A,'Ownership Metrics'!$E:$E),"")</f>
        <v>70.680000000000007</v>
      </c>
      <c r="Q1085" s="30">
        <f>IFERROR(_xlfn.XLOOKUP($B1085,'Ownership Metrics'!$A:$A,'Ownership Metrics'!$F:$F),"")</f>
        <v>6</v>
      </c>
      <c r="R1085" s="30">
        <f>IFERROR(_xlfn.XLOOKUP($B1085,'Ownership Metrics'!$A:$A,'Ownership Metrics'!$G:$G),"")</f>
        <v>48</v>
      </c>
      <c r="S1085" s="27" t="str">
        <f>IFERROR(_xlfn.XLOOKUP($B1085,'Ownership Metrics'!$A:$A,'Ownership Metrics'!$H:$H),"")</f>
        <v>Terkonsentrasi</v>
      </c>
      <c r="T1085" s="27" t="str">
        <f>IFERROR(_xlfn.XLOOKUP($B1085,'Ownership Metrics'!$A:$A,'Ownership Metrics'!$I:$I),"")</f>
        <v>Sedang</v>
      </c>
      <c r="U1085" s="27">
        <f>IF(COUNTIFS($B$2:$B1085,$B1085,$D$2:$D1085,$D1085)=1,1,0)</f>
        <v>1</v>
      </c>
      <c r="V1085" s="27">
        <f t="shared" si="49"/>
        <v>28.22</v>
      </c>
      <c r="W1085" s="27">
        <f t="shared" si="50"/>
        <v>1</v>
      </c>
      <c r="X1085" s="27">
        <f t="shared" si="48"/>
        <v>28.219999891499999</v>
      </c>
    </row>
    <row r="1086" spans="1:24" x14ac:dyDescent="0.25">
      <c r="A1086" s="26">
        <v>46265</v>
      </c>
      <c r="B1086" s="27" t="s">
        <v>10290</v>
      </c>
      <c r="C1086" s="27" t="s">
        <v>1317</v>
      </c>
      <c r="D1086" s="27" t="s">
        <v>1319</v>
      </c>
      <c r="E1086" s="27" t="s">
        <v>35</v>
      </c>
      <c r="F1086" s="27" t="s">
        <v>23</v>
      </c>
      <c r="G1086" s="27" t="s">
        <v>36</v>
      </c>
      <c r="H1086" s="27" t="s">
        <v>24</v>
      </c>
      <c r="I1086" s="28">
        <v>75000000</v>
      </c>
      <c r="J1086" s="28">
        <v>0</v>
      </c>
      <c r="K1086" s="28">
        <v>75000000</v>
      </c>
      <c r="L1086" s="29">
        <v>17.940000000000001</v>
      </c>
      <c r="M1086" s="29">
        <f>IFERROR(_xlfn.XLOOKUP($B1086,'Ownership Metrics'!$A:$A,'Ownership Metrics'!$B:$B),"")</f>
        <v>7.71</v>
      </c>
      <c r="N1086" s="28">
        <f>IFERROR(_xlfn.XLOOKUP($B1086,'Ownership Metrics'!$A:$A,'Ownership Metrics'!$C:$C),"")</f>
        <v>1893</v>
      </c>
      <c r="O1086" s="29">
        <f>IFERROR(_xlfn.XLOOKUP($B1086,'Ownership Metrics'!$A:$A,'Ownership Metrics'!$D:$D),"")</f>
        <v>28.22</v>
      </c>
      <c r="P1086" s="29">
        <f>IFERROR(_xlfn.XLOOKUP($B1086,'Ownership Metrics'!$A:$A,'Ownership Metrics'!$E:$E),"")</f>
        <v>70.680000000000007</v>
      </c>
      <c r="Q1086" s="30">
        <f>IFERROR(_xlfn.XLOOKUP($B1086,'Ownership Metrics'!$A:$A,'Ownership Metrics'!$F:$F),"")</f>
        <v>6</v>
      </c>
      <c r="R1086" s="30">
        <f>IFERROR(_xlfn.XLOOKUP($B1086,'Ownership Metrics'!$A:$A,'Ownership Metrics'!$G:$G),"")</f>
        <v>48</v>
      </c>
      <c r="S1086" s="27" t="str">
        <f>IFERROR(_xlfn.XLOOKUP($B1086,'Ownership Metrics'!$A:$A,'Ownership Metrics'!$H:$H),"")</f>
        <v>Terkonsentrasi</v>
      </c>
      <c r="T1086" s="27" t="str">
        <f>IFERROR(_xlfn.XLOOKUP($B1086,'Ownership Metrics'!$A:$A,'Ownership Metrics'!$I:$I),"")</f>
        <v>Sedang</v>
      </c>
      <c r="U1086" s="27">
        <f>IF(COUNTIFS($B$2:$B1086,$B1086,$D$2:$D1086,$D1086)=1,1,0)</f>
        <v>1</v>
      </c>
      <c r="V1086" s="27">
        <f t="shared" si="49"/>
        <v>17.940000000000001</v>
      </c>
      <c r="W1086" s="27">
        <f t="shared" si="50"/>
        <v>3</v>
      </c>
      <c r="X1086" s="27">
        <f t="shared" si="48"/>
        <v>17.939999891400003</v>
      </c>
    </row>
    <row r="1087" spans="1:24" x14ac:dyDescent="0.25">
      <c r="A1087" s="26">
        <v>46265</v>
      </c>
      <c r="B1087" s="27" t="s">
        <v>10290</v>
      </c>
      <c r="C1087" s="27" t="s">
        <v>1317</v>
      </c>
      <c r="D1087" s="27" t="s">
        <v>1320</v>
      </c>
      <c r="E1087" s="27" t="s">
        <v>35</v>
      </c>
      <c r="F1087" s="27" t="s">
        <v>23</v>
      </c>
      <c r="G1087" s="27" t="s">
        <v>36</v>
      </c>
      <c r="H1087" s="27" t="s">
        <v>24</v>
      </c>
      <c r="I1087" s="28">
        <v>42500000</v>
      </c>
      <c r="J1087" s="28">
        <v>0</v>
      </c>
      <c r="K1087" s="28">
        <v>42500000</v>
      </c>
      <c r="L1087" s="29">
        <v>10.17</v>
      </c>
      <c r="M1087" s="29">
        <f>IFERROR(_xlfn.XLOOKUP($B1087,'Ownership Metrics'!$A:$A,'Ownership Metrics'!$B:$B),"")</f>
        <v>7.71</v>
      </c>
      <c r="N1087" s="28">
        <f>IFERROR(_xlfn.XLOOKUP($B1087,'Ownership Metrics'!$A:$A,'Ownership Metrics'!$C:$C),"")</f>
        <v>1893</v>
      </c>
      <c r="O1087" s="29">
        <f>IFERROR(_xlfn.XLOOKUP($B1087,'Ownership Metrics'!$A:$A,'Ownership Metrics'!$D:$D),"")</f>
        <v>28.22</v>
      </c>
      <c r="P1087" s="29">
        <f>IFERROR(_xlfn.XLOOKUP($B1087,'Ownership Metrics'!$A:$A,'Ownership Metrics'!$E:$E),"")</f>
        <v>70.680000000000007</v>
      </c>
      <c r="Q1087" s="30">
        <f>IFERROR(_xlfn.XLOOKUP($B1087,'Ownership Metrics'!$A:$A,'Ownership Metrics'!$F:$F),"")</f>
        <v>6</v>
      </c>
      <c r="R1087" s="30">
        <f>IFERROR(_xlfn.XLOOKUP($B1087,'Ownership Metrics'!$A:$A,'Ownership Metrics'!$G:$G),"")</f>
        <v>48</v>
      </c>
      <c r="S1087" s="27" t="str">
        <f>IFERROR(_xlfn.XLOOKUP($B1087,'Ownership Metrics'!$A:$A,'Ownership Metrics'!$H:$H),"")</f>
        <v>Terkonsentrasi</v>
      </c>
      <c r="T1087" s="27" t="str">
        <f>IFERROR(_xlfn.XLOOKUP($B1087,'Ownership Metrics'!$A:$A,'Ownership Metrics'!$I:$I),"")</f>
        <v>Sedang</v>
      </c>
      <c r="U1087" s="27">
        <f>IF(COUNTIFS($B$2:$B1087,$B1087,$D$2:$D1087,$D1087)=1,1,0)</f>
        <v>1</v>
      </c>
      <c r="V1087" s="27">
        <f t="shared" si="49"/>
        <v>10.17</v>
      </c>
      <c r="W1087" s="27">
        <f t="shared" si="50"/>
        <v>4</v>
      </c>
      <c r="X1087" s="27">
        <f t="shared" si="48"/>
        <v>10.1699998913</v>
      </c>
    </row>
    <row r="1088" spans="1:24" x14ac:dyDescent="0.25">
      <c r="A1088" s="26">
        <v>46265</v>
      </c>
      <c r="B1088" s="27" t="s">
        <v>10290</v>
      </c>
      <c r="C1088" s="27" t="s">
        <v>1317</v>
      </c>
      <c r="D1088" s="27" t="s">
        <v>1321</v>
      </c>
      <c r="E1088" s="27" t="s">
        <v>35</v>
      </c>
      <c r="F1088" s="27" t="s">
        <v>23</v>
      </c>
      <c r="G1088" s="27" t="s">
        <v>36</v>
      </c>
      <c r="H1088" s="27" t="s">
        <v>24</v>
      </c>
      <c r="I1088" s="28">
        <v>102500000</v>
      </c>
      <c r="J1088" s="28">
        <v>0</v>
      </c>
      <c r="K1088" s="28">
        <v>102500000</v>
      </c>
      <c r="L1088" s="29">
        <v>24.52</v>
      </c>
      <c r="M1088" s="29">
        <f>IFERROR(_xlfn.XLOOKUP($B1088,'Ownership Metrics'!$A:$A,'Ownership Metrics'!$B:$B),"")</f>
        <v>7.71</v>
      </c>
      <c r="N1088" s="28">
        <f>IFERROR(_xlfn.XLOOKUP($B1088,'Ownership Metrics'!$A:$A,'Ownership Metrics'!$C:$C),"")</f>
        <v>1893</v>
      </c>
      <c r="O1088" s="29">
        <f>IFERROR(_xlfn.XLOOKUP($B1088,'Ownership Metrics'!$A:$A,'Ownership Metrics'!$D:$D),"")</f>
        <v>28.22</v>
      </c>
      <c r="P1088" s="29">
        <f>IFERROR(_xlfn.XLOOKUP($B1088,'Ownership Metrics'!$A:$A,'Ownership Metrics'!$E:$E),"")</f>
        <v>70.680000000000007</v>
      </c>
      <c r="Q1088" s="30">
        <f>IFERROR(_xlfn.XLOOKUP($B1088,'Ownership Metrics'!$A:$A,'Ownership Metrics'!$F:$F),"")</f>
        <v>6</v>
      </c>
      <c r="R1088" s="30">
        <f>IFERROR(_xlfn.XLOOKUP($B1088,'Ownership Metrics'!$A:$A,'Ownership Metrics'!$G:$G),"")</f>
        <v>48</v>
      </c>
      <c r="S1088" s="27" t="str">
        <f>IFERROR(_xlfn.XLOOKUP($B1088,'Ownership Metrics'!$A:$A,'Ownership Metrics'!$H:$H),"")</f>
        <v>Terkonsentrasi</v>
      </c>
      <c r="T1088" s="27" t="str">
        <f>IFERROR(_xlfn.XLOOKUP($B1088,'Ownership Metrics'!$A:$A,'Ownership Metrics'!$I:$I),"")</f>
        <v>Sedang</v>
      </c>
      <c r="U1088" s="27">
        <f>IF(COUNTIFS($B$2:$B1088,$B1088,$D$2:$D1088,$D1088)=1,1,0)</f>
        <v>1</v>
      </c>
      <c r="V1088" s="27">
        <f t="shared" si="49"/>
        <v>24.52</v>
      </c>
      <c r="W1088" s="27">
        <f t="shared" si="50"/>
        <v>2</v>
      </c>
      <c r="X1088" s="27">
        <f t="shared" si="48"/>
        <v>24.519999891200001</v>
      </c>
    </row>
    <row r="1089" spans="1:24" x14ac:dyDescent="0.25">
      <c r="A1089" s="26">
        <v>46265</v>
      </c>
      <c r="B1089" s="27" t="s">
        <v>10290</v>
      </c>
      <c r="C1089" s="27" t="s">
        <v>1317</v>
      </c>
      <c r="D1089" s="27" t="s">
        <v>1322</v>
      </c>
      <c r="E1089" s="27" t="s">
        <v>35</v>
      </c>
      <c r="F1089" s="27" t="s">
        <v>23</v>
      </c>
      <c r="G1089" s="27" t="s">
        <v>36</v>
      </c>
      <c r="H1089" s="27" t="s">
        <v>24</v>
      </c>
      <c r="I1089" s="28">
        <v>30000000</v>
      </c>
      <c r="J1089" s="28">
        <v>0</v>
      </c>
      <c r="K1089" s="28">
        <v>30000000</v>
      </c>
      <c r="L1089" s="29">
        <v>7.18</v>
      </c>
      <c r="M1089" s="29">
        <f>IFERROR(_xlfn.XLOOKUP($B1089,'Ownership Metrics'!$A:$A,'Ownership Metrics'!$B:$B),"")</f>
        <v>7.71</v>
      </c>
      <c r="N1089" s="28">
        <f>IFERROR(_xlfn.XLOOKUP($B1089,'Ownership Metrics'!$A:$A,'Ownership Metrics'!$C:$C),"")</f>
        <v>1893</v>
      </c>
      <c r="O1089" s="29">
        <f>IFERROR(_xlfn.XLOOKUP($B1089,'Ownership Metrics'!$A:$A,'Ownership Metrics'!$D:$D),"")</f>
        <v>28.22</v>
      </c>
      <c r="P1089" s="29">
        <f>IFERROR(_xlfn.XLOOKUP($B1089,'Ownership Metrics'!$A:$A,'Ownership Metrics'!$E:$E),"")</f>
        <v>70.680000000000007</v>
      </c>
      <c r="Q1089" s="30">
        <f>IFERROR(_xlfn.XLOOKUP($B1089,'Ownership Metrics'!$A:$A,'Ownership Metrics'!$F:$F),"")</f>
        <v>6</v>
      </c>
      <c r="R1089" s="30">
        <f>IFERROR(_xlfn.XLOOKUP($B1089,'Ownership Metrics'!$A:$A,'Ownership Metrics'!$G:$G),"")</f>
        <v>48</v>
      </c>
      <c r="S1089" s="27" t="str">
        <f>IFERROR(_xlfn.XLOOKUP($B1089,'Ownership Metrics'!$A:$A,'Ownership Metrics'!$H:$H),"")</f>
        <v>Terkonsentrasi</v>
      </c>
      <c r="T1089" s="27" t="str">
        <f>IFERROR(_xlfn.XLOOKUP($B1089,'Ownership Metrics'!$A:$A,'Ownership Metrics'!$I:$I),"")</f>
        <v>Sedang</v>
      </c>
      <c r="U1089" s="27">
        <f>IF(COUNTIFS($B$2:$B1089,$B1089,$D$2:$D1089,$D1089)=1,1,0)</f>
        <v>1</v>
      </c>
      <c r="V1089" s="27">
        <f t="shared" si="49"/>
        <v>7.18</v>
      </c>
      <c r="W1089" s="27">
        <f t="shared" si="50"/>
        <v>5</v>
      </c>
      <c r="X1089" s="27">
        <f t="shared" si="48"/>
        <v>7.1799998910999996</v>
      </c>
    </row>
    <row r="1090" spans="1:24" x14ac:dyDescent="0.25">
      <c r="A1090" s="26">
        <v>46265</v>
      </c>
      <c r="B1090" s="27" t="s">
        <v>10290</v>
      </c>
      <c r="C1090" s="27" t="s">
        <v>1317</v>
      </c>
      <c r="D1090" s="27" t="s">
        <v>1323</v>
      </c>
      <c r="E1090" s="27" t="s">
        <v>67</v>
      </c>
      <c r="F1090" s="27" t="s">
        <v>23</v>
      </c>
      <c r="G1090" s="27"/>
      <c r="H1090" s="27" t="s">
        <v>24</v>
      </c>
      <c r="I1090" s="28">
        <v>17799500</v>
      </c>
      <c r="J1090" s="28">
        <v>0</v>
      </c>
      <c r="K1090" s="28">
        <v>17799500</v>
      </c>
      <c r="L1090" s="29">
        <v>4.26</v>
      </c>
      <c r="M1090" s="29">
        <f>IFERROR(_xlfn.XLOOKUP($B1090,'Ownership Metrics'!$A:$A,'Ownership Metrics'!$B:$B),"")</f>
        <v>7.71</v>
      </c>
      <c r="N1090" s="28">
        <f>IFERROR(_xlfn.XLOOKUP($B1090,'Ownership Metrics'!$A:$A,'Ownership Metrics'!$C:$C),"")</f>
        <v>1893</v>
      </c>
      <c r="O1090" s="29">
        <f>IFERROR(_xlfn.XLOOKUP($B1090,'Ownership Metrics'!$A:$A,'Ownership Metrics'!$D:$D),"")</f>
        <v>28.22</v>
      </c>
      <c r="P1090" s="29">
        <f>IFERROR(_xlfn.XLOOKUP($B1090,'Ownership Metrics'!$A:$A,'Ownership Metrics'!$E:$E),"")</f>
        <v>70.680000000000007</v>
      </c>
      <c r="Q1090" s="30">
        <f>IFERROR(_xlfn.XLOOKUP($B1090,'Ownership Metrics'!$A:$A,'Ownership Metrics'!$F:$F),"")</f>
        <v>6</v>
      </c>
      <c r="R1090" s="30">
        <f>IFERROR(_xlfn.XLOOKUP($B1090,'Ownership Metrics'!$A:$A,'Ownership Metrics'!$G:$G),"")</f>
        <v>48</v>
      </c>
      <c r="S1090" s="27" t="str">
        <f>IFERROR(_xlfn.XLOOKUP($B1090,'Ownership Metrics'!$A:$A,'Ownership Metrics'!$H:$H),"")</f>
        <v>Terkonsentrasi</v>
      </c>
      <c r="T1090" s="27" t="str">
        <f>IFERROR(_xlfn.XLOOKUP($B1090,'Ownership Metrics'!$A:$A,'Ownership Metrics'!$I:$I),"")</f>
        <v>Sedang</v>
      </c>
      <c r="U1090" s="27">
        <f>IF(COUNTIFS($B$2:$B1090,$B1090,$D$2:$D1090,$D1090)=1,1,0)</f>
        <v>1</v>
      </c>
      <c r="V1090" s="27">
        <f t="shared" si="49"/>
        <v>4.26</v>
      </c>
      <c r="W1090" s="27">
        <f t="shared" si="50"/>
        <v>6</v>
      </c>
      <c r="X1090" s="27">
        <f t="shared" ref="X1090:X1153" si="51">$V1090-(ROW()*0.0000000001)</f>
        <v>4.2599998909999996</v>
      </c>
    </row>
    <row r="1091" spans="1:24" x14ac:dyDescent="0.25">
      <c r="A1091" s="26">
        <v>46265</v>
      </c>
      <c r="B1091" s="27" t="s">
        <v>10291</v>
      </c>
      <c r="C1091" s="27" t="s">
        <v>1325</v>
      </c>
      <c r="D1091" s="27" t="s">
        <v>1326</v>
      </c>
      <c r="E1091" s="27" t="s">
        <v>22</v>
      </c>
      <c r="F1091" s="27" t="s">
        <v>23</v>
      </c>
      <c r="G1091" s="27"/>
      <c r="H1091" s="27" t="s">
        <v>24</v>
      </c>
      <c r="I1091" s="28">
        <v>644458115</v>
      </c>
      <c r="J1091" s="28">
        <v>0</v>
      </c>
      <c r="K1091" s="28">
        <v>644458115</v>
      </c>
      <c r="L1091" s="29">
        <v>3.56</v>
      </c>
      <c r="M1091" s="29">
        <f>IFERROR(_xlfn.XLOOKUP($B1091,'Ownership Metrics'!$A:$A,'Ownership Metrics'!$B:$B),"")</f>
        <v>2.06</v>
      </c>
      <c r="N1091" s="28">
        <f>IFERROR(_xlfn.XLOOKUP($B1091,'Ownership Metrics'!$A:$A,'Ownership Metrics'!$C:$C),"")</f>
        <v>7445</v>
      </c>
      <c r="O1091" s="29">
        <f>IFERROR(_xlfn.XLOOKUP($B1091,'Ownership Metrics'!$A:$A,'Ownership Metrics'!$D:$D),"")</f>
        <v>86.03</v>
      </c>
      <c r="P1091" s="29">
        <f>IFERROR(_xlfn.XLOOKUP($B1091,'Ownership Metrics'!$A:$A,'Ownership Metrics'!$E:$E),"")</f>
        <v>94.49</v>
      </c>
      <c r="Q1091" s="30">
        <f>IFERROR(_xlfn.XLOOKUP($B1091,'Ownership Metrics'!$A:$A,'Ownership Metrics'!$F:$F),"")</f>
        <v>5</v>
      </c>
      <c r="R1091" s="30">
        <f>IFERROR(_xlfn.XLOOKUP($B1091,'Ownership Metrics'!$A:$A,'Ownership Metrics'!$G:$G),"")</f>
        <v>82</v>
      </c>
      <c r="S1091" s="27" t="str">
        <f>IFERROR(_xlfn.XLOOKUP($B1091,'Ownership Metrics'!$A:$A,'Ownership Metrics'!$H:$H),"")</f>
        <v>Mayoritas</v>
      </c>
      <c r="T1091" s="27" t="str">
        <f>IFERROR(_xlfn.XLOOKUP($B1091,'Ownership Metrics'!$A:$A,'Ownership Metrics'!$I:$I),"")</f>
        <v>Tinggi</v>
      </c>
      <c r="U1091" s="27">
        <f>IF(COUNTIFS($B$2:$B1091,$B1091,$D$2:$D1091,$D1091)=1,1,0)</f>
        <v>1</v>
      </c>
      <c r="V1091" s="27">
        <f t="shared" ref="V1091:V1154" si="52">SUMIFS($L$2:$L$10000,$B$2:$B$10000,$B1091,$D$2:$D$10000,$D1091)</f>
        <v>3.56</v>
      </c>
      <c r="W1091" s="27">
        <f t="shared" ref="W1091:W1154" si="53">COUNTIFS($B$2:$B$10000,$B1091,$U$2:$U$10000,1,$X$2:$X$10000,"&gt;"&amp;$X1091)+1</f>
        <v>3</v>
      </c>
      <c r="X1091" s="27">
        <f t="shared" si="51"/>
        <v>3.5599998908999999</v>
      </c>
    </row>
    <row r="1092" spans="1:24" x14ac:dyDescent="0.25">
      <c r="A1092" s="26">
        <v>46265</v>
      </c>
      <c r="B1092" s="27" t="s">
        <v>10291</v>
      </c>
      <c r="C1092" s="27" t="s">
        <v>1325</v>
      </c>
      <c r="D1092" s="27" t="s">
        <v>1327</v>
      </c>
      <c r="E1092" s="27" t="s">
        <v>22</v>
      </c>
      <c r="F1092" s="27" t="s">
        <v>23</v>
      </c>
      <c r="G1092" s="27"/>
      <c r="H1092" s="27" t="s">
        <v>24</v>
      </c>
      <c r="I1092" s="28">
        <v>181026624</v>
      </c>
      <c r="J1092" s="28">
        <v>0</v>
      </c>
      <c r="K1092" s="28">
        <v>181026624</v>
      </c>
      <c r="L1092" s="29">
        <v>1</v>
      </c>
      <c r="M1092" s="29">
        <f>IFERROR(_xlfn.XLOOKUP($B1092,'Ownership Metrics'!$A:$A,'Ownership Metrics'!$B:$B),"")</f>
        <v>2.06</v>
      </c>
      <c r="N1092" s="28">
        <f>IFERROR(_xlfn.XLOOKUP($B1092,'Ownership Metrics'!$A:$A,'Ownership Metrics'!$C:$C),"")</f>
        <v>7445</v>
      </c>
      <c r="O1092" s="29">
        <f>IFERROR(_xlfn.XLOOKUP($B1092,'Ownership Metrics'!$A:$A,'Ownership Metrics'!$D:$D),"")</f>
        <v>86.03</v>
      </c>
      <c r="P1092" s="29">
        <f>IFERROR(_xlfn.XLOOKUP($B1092,'Ownership Metrics'!$A:$A,'Ownership Metrics'!$E:$E),"")</f>
        <v>94.49</v>
      </c>
      <c r="Q1092" s="30">
        <f>IFERROR(_xlfn.XLOOKUP($B1092,'Ownership Metrics'!$A:$A,'Ownership Metrics'!$F:$F),"")</f>
        <v>5</v>
      </c>
      <c r="R1092" s="30">
        <f>IFERROR(_xlfn.XLOOKUP($B1092,'Ownership Metrics'!$A:$A,'Ownership Metrics'!$G:$G),"")</f>
        <v>82</v>
      </c>
      <c r="S1092" s="27" t="str">
        <f>IFERROR(_xlfn.XLOOKUP($B1092,'Ownership Metrics'!$A:$A,'Ownership Metrics'!$H:$H),"")</f>
        <v>Mayoritas</v>
      </c>
      <c r="T1092" s="27" t="str">
        <f>IFERROR(_xlfn.XLOOKUP($B1092,'Ownership Metrics'!$A:$A,'Ownership Metrics'!$I:$I),"")</f>
        <v>Tinggi</v>
      </c>
      <c r="U1092" s="27">
        <f>IF(COUNTIFS($B$2:$B1092,$B1092,$D$2:$D1092,$D1092)=1,1,0)</f>
        <v>1</v>
      </c>
      <c r="V1092" s="27">
        <f t="shared" si="52"/>
        <v>1</v>
      </c>
      <c r="W1092" s="27">
        <f t="shared" si="53"/>
        <v>5</v>
      </c>
      <c r="X1092" s="27">
        <f t="shared" si="51"/>
        <v>0.99999989079999996</v>
      </c>
    </row>
    <row r="1093" spans="1:24" x14ac:dyDescent="0.25">
      <c r="A1093" s="26">
        <v>46265</v>
      </c>
      <c r="B1093" s="27" t="s">
        <v>10291</v>
      </c>
      <c r="C1093" s="27" t="s">
        <v>1325</v>
      </c>
      <c r="D1093" s="27" t="s">
        <v>307</v>
      </c>
      <c r="E1093" s="27" t="s">
        <v>22</v>
      </c>
      <c r="F1093" s="27" t="s">
        <v>23</v>
      </c>
      <c r="G1093" s="27"/>
      <c r="H1093" s="27" t="s">
        <v>24</v>
      </c>
      <c r="I1093" s="28">
        <v>887030453</v>
      </c>
      <c r="J1093" s="28">
        <v>0</v>
      </c>
      <c r="K1093" s="28">
        <v>887030453</v>
      </c>
      <c r="L1093" s="29">
        <v>4.9000000000000004</v>
      </c>
      <c r="M1093" s="29">
        <f>IFERROR(_xlfn.XLOOKUP($B1093,'Ownership Metrics'!$A:$A,'Ownership Metrics'!$B:$B),"")</f>
        <v>2.06</v>
      </c>
      <c r="N1093" s="28">
        <f>IFERROR(_xlfn.XLOOKUP($B1093,'Ownership Metrics'!$A:$A,'Ownership Metrics'!$C:$C),"")</f>
        <v>7445</v>
      </c>
      <c r="O1093" s="29">
        <f>IFERROR(_xlfn.XLOOKUP($B1093,'Ownership Metrics'!$A:$A,'Ownership Metrics'!$D:$D),"")</f>
        <v>86.03</v>
      </c>
      <c r="P1093" s="29">
        <f>IFERROR(_xlfn.XLOOKUP($B1093,'Ownership Metrics'!$A:$A,'Ownership Metrics'!$E:$E),"")</f>
        <v>94.49</v>
      </c>
      <c r="Q1093" s="30">
        <f>IFERROR(_xlfn.XLOOKUP($B1093,'Ownership Metrics'!$A:$A,'Ownership Metrics'!$F:$F),"")</f>
        <v>5</v>
      </c>
      <c r="R1093" s="30">
        <f>IFERROR(_xlfn.XLOOKUP($B1093,'Ownership Metrics'!$A:$A,'Ownership Metrics'!$G:$G),"")</f>
        <v>82</v>
      </c>
      <c r="S1093" s="27" t="str">
        <f>IFERROR(_xlfn.XLOOKUP($B1093,'Ownership Metrics'!$A:$A,'Ownership Metrics'!$H:$H),"")</f>
        <v>Mayoritas</v>
      </c>
      <c r="T1093" s="27" t="str">
        <f>IFERROR(_xlfn.XLOOKUP($B1093,'Ownership Metrics'!$A:$A,'Ownership Metrics'!$I:$I),"")</f>
        <v>Tinggi</v>
      </c>
      <c r="U1093" s="27">
        <f>IF(COUNTIFS($B$2:$B1093,$B1093,$D$2:$D1093,$D1093)=1,1,0)</f>
        <v>1</v>
      </c>
      <c r="V1093" s="27">
        <f t="shared" si="52"/>
        <v>4.9000000000000004</v>
      </c>
      <c r="W1093" s="27">
        <f t="shared" si="53"/>
        <v>2</v>
      </c>
      <c r="X1093" s="27">
        <f t="shared" si="51"/>
        <v>4.8999998907000002</v>
      </c>
    </row>
    <row r="1094" spans="1:24" x14ac:dyDescent="0.25">
      <c r="A1094" s="26">
        <v>46265</v>
      </c>
      <c r="B1094" s="27" t="s">
        <v>10291</v>
      </c>
      <c r="C1094" s="27" t="s">
        <v>1325</v>
      </c>
      <c r="D1094" s="27" t="s">
        <v>1328</v>
      </c>
      <c r="E1094" s="27" t="s">
        <v>22</v>
      </c>
      <c r="F1094" s="27" t="s">
        <v>32</v>
      </c>
      <c r="G1094" s="27"/>
      <c r="H1094" s="27" t="s">
        <v>64</v>
      </c>
      <c r="I1094" s="28">
        <v>15574208968</v>
      </c>
      <c r="J1094" s="28">
        <v>0</v>
      </c>
      <c r="K1094" s="28">
        <v>15574208968</v>
      </c>
      <c r="L1094" s="29">
        <v>86.03</v>
      </c>
      <c r="M1094" s="29">
        <f>IFERROR(_xlfn.XLOOKUP($B1094,'Ownership Metrics'!$A:$A,'Ownership Metrics'!$B:$B),"")</f>
        <v>2.06</v>
      </c>
      <c r="N1094" s="28">
        <f>IFERROR(_xlfn.XLOOKUP($B1094,'Ownership Metrics'!$A:$A,'Ownership Metrics'!$C:$C),"")</f>
        <v>7445</v>
      </c>
      <c r="O1094" s="29">
        <f>IFERROR(_xlfn.XLOOKUP($B1094,'Ownership Metrics'!$A:$A,'Ownership Metrics'!$D:$D),"")</f>
        <v>86.03</v>
      </c>
      <c r="P1094" s="29">
        <f>IFERROR(_xlfn.XLOOKUP($B1094,'Ownership Metrics'!$A:$A,'Ownership Metrics'!$E:$E),"")</f>
        <v>94.49</v>
      </c>
      <c r="Q1094" s="30">
        <f>IFERROR(_xlfn.XLOOKUP($B1094,'Ownership Metrics'!$A:$A,'Ownership Metrics'!$F:$F),"")</f>
        <v>5</v>
      </c>
      <c r="R1094" s="30">
        <f>IFERROR(_xlfn.XLOOKUP($B1094,'Ownership Metrics'!$A:$A,'Ownership Metrics'!$G:$G),"")</f>
        <v>82</v>
      </c>
      <c r="S1094" s="27" t="str">
        <f>IFERROR(_xlfn.XLOOKUP($B1094,'Ownership Metrics'!$A:$A,'Ownership Metrics'!$H:$H),"")</f>
        <v>Mayoritas</v>
      </c>
      <c r="T1094" s="27" t="str">
        <f>IFERROR(_xlfn.XLOOKUP($B1094,'Ownership Metrics'!$A:$A,'Ownership Metrics'!$I:$I),"")</f>
        <v>Tinggi</v>
      </c>
      <c r="U1094" s="27">
        <f>IF(COUNTIFS($B$2:$B1094,$B1094,$D$2:$D1094,$D1094)=1,1,0)</f>
        <v>1</v>
      </c>
      <c r="V1094" s="27">
        <f t="shared" si="52"/>
        <v>86.03</v>
      </c>
      <c r="W1094" s="27">
        <f t="shared" si="53"/>
        <v>1</v>
      </c>
      <c r="X1094" s="27">
        <f t="shared" si="51"/>
        <v>86.029999890599996</v>
      </c>
    </row>
    <row r="1095" spans="1:24" x14ac:dyDescent="0.25">
      <c r="A1095" s="26">
        <v>46265</v>
      </c>
      <c r="B1095" s="27" t="s">
        <v>10291</v>
      </c>
      <c r="C1095" s="27" t="s">
        <v>1325</v>
      </c>
      <c r="D1095" s="27" t="s">
        <v>1329</v>
      </c>
      <c r="E1095" s="27" t="s">
        <v>114</v>
      </c>
      <c r="F1095" s="27" t="s">
        <v>32</v>
      </c>
      <c r="G1095" s="27"/>
      <c r="H1095" s="27" t="s">
        <v>184</v>
      </c>
      <c r="I1095" s="28">
        <v>443901808</v>
      </c>
      <c r="J1095" s="28">
        <v>0</v>
      </c>
      <c r="K1095" s="28">
        <v>443901808</v>
      </c>
      <c r="L1095" s="29">
        <v>2.4500000000000002</v>
      </c>
      <c r="M1095" s="29">
        <f>IFERROR(_xlfn.XLOOKUP($B1095,'Ownership Metrics'!$A:$A,'Ownership Metrics'!$B:$B),"")</f>
        <v>2.06</v>
      </c>
      <c r="N1095" s="28">
        <f>IFERROR(_xlfn.XLOOKUP($B1095,'Ownership Metrics'!$A:$A,'Ownership Metrics'!$C:$C),"")</f>
        <v>7445</v>
      </c>
      <c r="O1095" s="29">
        <f>IFERROR(_xlfn.XLOOKUP($B1095,'Ownership Metrics'!$A:$A,'Ownership Metrics'!$D:$D),"")</f>
        <v>86.03</v>
      </c>
      <c r="P1095" s="29">
        <f>IFERROR(_xlfn.XLOOKUP($B1095,'Ownership Metrics'!$A:$A,'Ownership Metrics'!$E:$E),"")</f>
        <v>94.49</v>
      </c>
      <c r="Q1095" s="30">
        <f>IFERROR(_xlfn.XLOOKUP($B1095,'Ownership Metrics'!$A:$A,'Ownership Metrics'!$F:$F),"")</f>
        <v>5</v>
      </c>
      <c r="R1095" s="30">
        <f>IFERROR(_xlfn.XLOOKUP($B1095,'Ownership Metrics'!$A:$A,'Ownership Metrics'!$G:$G),"")</f>
        <v>82</v>
      </c>
      <c r="S1095" s="27" t="str">
        <f>IFERROR(_xlfn.XLOOKUP($B1095,'Ownership Metrics'!$A:$A,'Ownership Metrics'!$H:$H),"")</f>
        <v>Mayoritas</v>
      </c>
      <c r="T1095" s="27" t="str">
        <f>IFERROR(_xlfn.XLOOKUP($B1095,'Ownership Metrics'!$A:$A,'Ownership Metrics'!$I:$I),"")</f>
        <v>Tinggi</v>
      </c>
      <c r="U1095" s="27">
        <f>IF(COUNTIFS($B$2:$B1095,$B1095,$D$2:$D1095,$D1095)=1,1,0)</f>
        <v>1</v>
      </c>
      <c r="V1095" s="27">
        <f t="shared" si="52"/>
        <v>2.4500000000000002</v>
      </c>
      <c r="W1095" s="27">
        <f t="shared" si="53"/>
        <v>4</v>
      </c>
      <c r="X1095" s="27">
        <f t="shared" si="51"/>
        <v>2.4499998905</v>
      </c>
    </row>
    <row r="1096" spans="1:24" x14ac:dyDescent="0.25">
      <c r="A1096" s="26">
        <v>46265</v>
      </c>
      <c r="B1096" s="27" t="s">
        <v>10292</v>
      </c>
      <c r="C1096" s="27" t="s">
        <v>1331</v>
      </c>
      <c r="D1096" s="27" t="s">
        <v>1332</v>
      </c>
      <c r="E1096" s="27" t="s">
        <v>22</v>
      </c>
      <c r="F1096" s="27" t="s">
        <v>23</v>
      </c>
      <c r="G1096" s="27"/>
      <c r="H1096" s="27" t="s">
        <v>24</v>
      </c>
      <c r="I1096" s="28">
        <v>195903900</v>
      </c>
      <c r="J1096" s="28">
        <v>0</v>
      </c>
      <c r="K1096" s="28">
        <v>195903900</v>
      </c>
      <c r="L1096" s="29">
        <v>19.02</v>
      </c>
      <c r="M1096" s="29">
        <f>IFERROR(_xlfn.XLOOKUP($B1096,'Ownership Metrics'!$A:$A,'Ownership Metrics'!$B:$B),"")</f>
        <v>41.65</v>
      </c>
      <c r="N1096" s="28">
        <f>IFERROR(_xlfn.XLOOKUP($B1096,'Ownership Metrics'!$A:$A,'Ownership Metrics'!$C:$C),"")</f>
        <v>624</v>
      </c>
      <c r="O1096" s="29">
        <f>IFERROR(_xlfn.XLOOKUP($B1096,'Ownership Metrics'!$A:$A,'Ownership Metrics'!$D:$D),"")</f>
        <v>19.02</v>
      </c>
      <c r="P1096" s="29">
        <f>IFERROR(_xlfn.XLOOKUP($B1096,'Ownership Metrics'!$A:$A,'Ownership Metrics'!$E:$E),"")</f>
        <v>37.36</v>
      </c>
      <c r="Q1096" s="30">
        <f>IFERROR(_xlfn.XLOOKUP($B1096,'Ownership Metrics'!$A:$A,'Ownership Metrics'!$F:$F),"")</f>
        <v>10</v>
      </c>
      <c r="R1096" s="30">
        <f>IFERROR(_xlfn.XLOOKUP($B1096,'Ownership Metrics'!$A:$A,'Ownership Metrics'!$G:$G),"")</f>
        <v>26</v>
      </c>
      <c r="S1096" s="27" t="str">
        <f>IFERROR(_xlfn.XLOOKUP($B1096,'Ownership Metrics'!$A:$A,'Ownership Metrics'!$H:$H),"")</f>
        <v>Tersebar</v>
      </c>
      <c r="T1096" s="27" t="str">
        <f>IFERROR(_xlfn.XLOOKUP($B1096,'Ownership Metrics'!$A:$A,'Ownership Metrics'!$I:$I),"")</f>
        <v>Sedang</v>
      </c>
      <c r="U1096" s="27">
        <f>IF(COUNTIFS($B$2:$B1096,$B1096,$D$2:$D1096,$D1096)=1,1,0)</f>
        <v>1</v>
      </c>
      <c r="V1096" s="27">
        <f t="shared" si="52"/>
        <v>19.02</v>
      </c>
      <c r="W1096" s="27">
        <f t="shared" si="53"/>
        <v>1</v>
      </c>
      <c r="X1096" s="27">
        <f t="shared" si="51"/>
        <v>19.019999890400001</v>
      </c>
    </row>
    <row r="1097" spans="1:24" x14ac:dyDescent="0.25">
      <c r="A1097" s="26">
        <v>46265</v>
      </c>
      <c r="B1097" s="27" t="s">
        <v>10292</v>
      </c>
      <c r="C1097" s="27" t="s">
        <v>1331</v>
      </c>
      <c r="D1097" s="27" t="s">
        <v>1333</v>
      </c>
      <c r="E1097" s="27" t="s">
        <v>51</v>
      </c>
      <c r="F1097" s="27" t="s">
        <v>23</v>
      </c>
      <c r="G1097" s="27"/>
      <c r="H1097" s="27" t="s">
        <v>24</v>
      </c>
      <c r="I1097" s="28">
        <v>6483000</v>
      </c>
      <c r="J1097" s="28">
        <v>86250000</v>
      </c>
      <c r="K1097" s="28">
        <v>92733000</v>
      </c>
      <c r="L1097" s="29">
        <v>9</v>
      </c>
      <c r="M1097" s="29">
        <f>IFERROR(_xlfn.XLOOKUP($B1097,'Ownership Metrics'!$A:$A,'Ownership Metrics'!$B:$B),"")</f>
        <v>41.65</v>
      </c>
      <c r="N1097" s="28">
        <f>IFERROR(_xlfn.XLOOKUP($B1097,'Ownership Metrics'!$A:$A,'Ownership Metrics'!$C:$C),"")</f>
        <v>624</v>
      </c>
      <c r="O1097" s="29">
        <f>IFERROR(_xlfn.XLOOKUP($B1097,'Ownership Metrics'!$A:$A,'Ownership Metrics'!$D:$D),"")</f>
        <v>19.02</v>
      </c>
      <c r="P1097" s="29">
        <f>IFERROR(_xlfn.XLOOKUP($B1097,'Ownership Metrics'!$A:$A,'Ownership Metrics'!$E:$E),"")</f>
        <v>37.36</v>
      </c>
      <c r="Q1097" s="30">
        <f>IFERROR(_xlfn.XLOOKUP($B1097,'Ownership Metrics'!$A:$A,'Ownership Metrics'!$F:$F),"")</f>
        <v>10</v>
      </c>
      <c r="R1097" s="30">
        <f>IFERROR(_xlfn.XLOOKUP($B1097,'Ownership Metrics'!$A:$A,'Ownership Metrics'!$G:$G),"")</f>
        <v>26</v>
      </c>
      <c r="S1097" s="27" t="str">
        <f>IFERROR(_xlfn.XLOOKUP($B1097,'Ownership Metrics'!$A:$A,'Ownership Metrics'!$H:$H),"")</f>
        <v>Tersebar</v>
      </c>
      <c r="T1097" s="27" t="str">
        <f>IFERROR(_xlfn.XLOOKUP($B1097,'Ownership Metrics'!$A:$A,'Ownership Metrics'!$I:$I),"")</f>
        <v>Sedang</v>
      </c>
      <c r="U1097" s="27">
        <f>IF(COUNTIFS($B$2:$B1097,$B1097,$D$2:$D1097,$D1097)=1,1,0)</f>
        <v>1</v>
      </c>
      <c r="V1097" s="27">
        <f t="shared" si="52"/>
        <v>9</v>
      </c>
      <c r="W1097" s="27">
        <f t="shared" si="53"/>
        <v>3</v>
      </c>
      <c r="X1097" s="27">
        <f t="shared" si="51"/>
        <v>8.9999998902999998</v>
      </c>
    </row>
    <row r="1098" spans="1:24" x14ac:dyDescent="0.25">
      <c r="A1098" s="26">
        <v>46265</v>
      </c>
      <c r="B1098" s="27" t="s">
        <v>10292</v>
      </c>
      <c r="C1098" s="27" t="s">
        <v>1331</v>
      </c>
      <c r="D1098" s="27" t="s">
        <v>1334</v>
      </c>
      <c r="E1098" s="27" t="s">
        <v>35</v>
      </c>
      <c r="F1098" s="27" t="s">
        <v>23</v>
      </c>
      <c r="G1098" s="27" t="s">
        <v>36</v>
      </c>
      <c r="H1098" s="27" t="s">
        <v>24</v>
      </c>
      <c r="I1098" s="28">
        <v>78750000</v>
      </c>
      <c r="J1098" s="28">
        <v>0</v>
      </c>
      <c r="K1098" s="28">
        <v>78750000</v>
      </c>
      <c r="L1098" s="29">
        <v>7.65</v>
      </c>
      <c r="M1098" s="29">
        <f>IFERROR(_xlfn.XLOOKUP($B1098,'Ownership Metrics'!$A:$A,'Ownership Metrics'!$B:$B),"")</f>
        <v>41.65</v>
      </c>
      <c r="N1098" s="28">
        <f>IFERROR(_xlfn.XLOOKUP($B1098,'Ownership Metrics'!$A:$A,'Ownership Metrics'!$C:$C),"")</f>
        <v>624</v>
      </c>
      <c r="O1098" s="29">
        <f>IFERROR(_xlfn.XLOOKUP($B1098,'Ownership Metrics'!$A:$A,'Ownership Metrics'!$D:$D),"")</f>
        <v>19.02</v>
      </c>
      <c r="P1098" s="29">
        <f>IFERROR(_xlfn.XLOOKUP($B1098,'Ownership Metrics'!$A:$A,'Ownership Metrics'!$E:$E),"")</f>
        <v>37.36</v>
      </c>
      <c r="Q1098" s="30">
        <f>IFERROR(_xlfn.XLOOKUP($B1098,'Ownership Metrics'!$A:$A,'Ownership Metrics'!$F:$F),"")</f>
        <v>10</v>
      </c>
      <c r="R1098" s="30">
        <f>IFERROR(_xlfn.XLOOKUP($B1098,'Ownership Metrics'!$A:$A,'Ownership Metrics'!$G:$G),"")</f>
        <v>26</v>
      </c>
      <c r="S1098" s="27" t="str">
        <f>IFERROR(_xlfn.XLOOKUP($B1098,'Ownership Metrics'!$A:$A,'Ownership Metrics'!$H:$H),"")</f>
        <v>Tersebar</v>
      </c>
      <c r="T1098" s="27" t="str">
        <f>IFERROR(_xlfn.XLOOKUP($B1098,'Ownership Metrics'!$A:$A,'Ownership Metrics'!$I:$I),"")</f>
        <v>Sedang</v>
      </c>
      <c r="U1098" s="27">
        <f>IF(COUNTIFS($B$2:$B1098,$B1098,$D$2:$D1098,$D1098)=1,1,0)</f>
        <v>1</v>
      </c>
      <c r="V1098" s="27">
        <f t="shared" si="52"/>
        <v>7.65</v>
      </c>
      <c r="W1098" s="27">
        <f t="shared" si="53"/>
        <v>4</v>
      </c>
      <c r="X1098" s="27">
        <f t="shared" si="51"/>
        <v>7.6499998902000002</v>
      </c>
    </row>
    <row r="1099" spans="1:24" x14ac:dyDescent="0.25">
      <c r="A1099" s="26">
        <v>46265</v>
      </c>
      <c r="B1099" s="27" t="s">
        <v>10292</v>
      </c>
      <c r="C1099" s="27" t="s">
        <v>1331</v>
      </c>
      <c r="D1099" s="27" t="s">
        <v>1335</v>
      </c>
      <c r="E1099" s="27" t="s">
        <v>35</v>
      </c>
      <c r="F1099" s="27" t="s">
        <v>23</v>
      </c>
      <c r="G1099" s="27" t="s">
        <v>36</v>
      </c>
      <c r="H1099" s="27" t="s">
        <v>24</v>
      </c>
      <c r="I1099" s="28">
        <v>12800000</v>
      </c>
      <c r="J1099" s="28">
        <v>0</v>
      </c>
      <c r="K1099" s="28">
        <v>12800000</v>
      </c>
      <c r="L1099" s="29">
        <v>1.24</v>
      </c>
      <c r="M1099" s="29">
        <f>IFERROR(_xlfn.XLOOKUP($B1099,'Ownership Metrics'!$A:$A,'Ownership Metrics'!$B:$B),"")</f>
        <v>41.65</v>
      </c>
      <c r="N1099" s="28">
        <f>IFERROR(_xlfn.XLOOKUP($B1099,'Ownership Metrics'!$A:$A,'Ownership Metrics'!$C:$C),"")</f>
        <v>624</v>
      </c>
      <c r="O1099" s="29">
        <f>IFERROR(_xlfn.XLOOKUP($B1099,'Ownership Metrics'!$A:$A,'Ownership Metrics'!$D:$D),"")</f>
        <v>19.02</v>
      </c>
      <c r="P1099" s="29">
        <f>IFERROR(_xlfn.XLOOKUP($B1099,'Ownership Metrics'!$A:$A,'Ownership Metrics'!$E:$E),"")</f>
        <v>37.36</v>
      </c>
      <c r="Q1099" s="30">
        <f>IFERROR(_xlfn.XLOOKUP($B1099,'Ownership Metrics'!$A:$A,'Ownership Metrics'!$F:$F),"")</f>
        <v>10</v>
      </c>
      <c r="R1099" s="30">
        <f>IFERROR(_xlfn.XLOOKUP($B1099,'Ownership Metrics'!$A:$A,'Ownership Metrics'!$G:$G),"")</f>
        <v>26</v>
      </c>
      <c r="S1099" s="27" t="str">
        <f>IFERROR(_xlfn.XLOOKUP($B1099,'Ownership Metrics'!$A:$A,'Ownership Metrics'!$H:$H),"")</f>
        <v>Tersebar</v>
      </c>
      <c r="T1099" s="27" t="str">
        <f>IFERROR(_xlfn.XLOOKUP($B1099,'Ownership Metrics'!$A:$A,'Ownership Metrics'!$I:$I),"")</f>
        <v>Sedang</v>
      </c>
      <c r="U1099" s="27">
        <f>IF(COUNTIFS($B$2:$B1099,$B1099,$D$2:$D1099,$D1099)=1,1,0)</f>
        <v>1</v>
      </c>
      <c r="V1099" s="27">
        <f t="shared" si="52"/>
        <v>1.24</v>
      </c>
      <c r="W1099" s="27">
        <f t="shared" si="53"/>
        <v>10</v>
      </c>
      <c r="X1099" s="27">
        <f t="shared" si="51"/>
        <v>1.2399998901</v>
      </c>
    </row>
    <row r="1100" spans="1:24" x14ac:dyDescent="0.25">
      <c r="A1100" s="26">
        <v>46265</v>
      </c>
      <c r="B1100" s="27" t="s">
        <v>10292</v>
      </c>
      <c r="C1100" s="27" t="s">
        <v>1331</v>
      </c>
      <c r="D1100" s="27" t="s">
        <v>1336</v>
      </c>
      <c r="E1100" s="27" t="s">
        <v>35</v>
      </c>
      <c r="F1100" s="27" t="s">
        <v>23</v>
      </c>
      <c r="G1100" s="27" t="s">
        <v>36</v>
      </c>
      <c r="H1100" s="27" t="s">
        <v>24</v>
      </c>
      <c r="I1100" s="28">
        <v>23450800</v>
      </c>
      <c r="J1100" s="28">
        <v>0</v>
      </c>
      <c r="K1100" s="28">
        <v>23450800</v>
      </c>
      <c r="L1100" s="29">
        <v>2.2799999999999998</v>
      </c>
      <c r="M1100" s="29">
        <f>IFERROR(_xlfn.XLOOKUP($B1100,'Ownership Metrics'!$A:$A,'Ownership Metrics'!$B:$B),"")</f>
        <v>41.65</v>
      </c>
      <c r="N1100" s="28">
        <f>IFERROR(_xlfn.XLOOKUP($B1100,'Ownership Metrics'!$A:$A,'Ownership Metrics'!$C:$C),"")</f>
        <v>624</v>
      </c>
      <c r="O1100" s="29">
        <f>IFERROR(_xlfn.XLOOKUP($B1100,'Ownership Metrics'!$A:$A,'Ownership Metrics'!$D:$D),"")</f>
        <v>19.02</v>
      </c>
      <c r="P1100" s="29">
        <f>IFERROR(_xlfn.XLOOKUP($B1100,'Ownership Metrics'!$A:$A,'Ownership Metrics'!$E:$E),"")</f>
        <v>37.36</v>
      </c>
      <c r="Q1100" s="30">
        <f>IFERROR(_xlfn.XLOOKUP($B1100,'Ownership Metrics'!$A:$A,'Ownership Metrics'!$F:$F),"")</f>
        <v>10</v>
      </c>
      <c r="R1100" s="30">
        <f>IFERROR(_xlfn.XLOOKUP($B1100,'Ownership Metrics'!$A:$A,'Ownership Metrics'!$G:$G),"")</f>
        <v>26</v>
      </c>
      <c r="S1100" s="27" t="str">
        <f>IFERROR(_xlfn.XLOOKUP($B1100,'Ownership Metrics'!$A:$A,'Ownership Metrics'!$H:$H),"")</f>
        <v>Tersebar</v>
      </c>
      <c r="T1100" s="27" t="str">
        <f>IFERROR(_xlfn.XLOOKUP($B1100,'Ownership Metrics'!$A:$A,'Ownership Metrics'!$I:$I),"")</f>
        <v>Sedang</v>
      </c>
      <c r="U1100" s="27">
        <f>IF(COUNTIFS($B$2:$B1100,$B1100,$D$2:$D1100,$D1100)=1,1,0)</f>
        <v>1</v>
      </c>
      <c r="V1100" s="27">
        <f t="shared" si="52"/>
        <v>2.2799999999999998</v>
      </c>
      <c r="W1100" s="27">
        <f t="shared" si="53"/>
        <v>6</v>
      </c>
      <c r="X1100" s="27">
        <f t="shared" si="51"/>
        <v>2.2799998899999996</v>
      </c>
    </row>
    <row r="1101" spans="1:24" x14ac:dyDescent="0.25">
      <c r="A1101" s="26">
        <v>46265</v>
      </c>
      <c r="B1101" s="27" t="s">
        <v>10292</v>
      </c>
      <c r="C1101" s="27" t="s">
        <v>1331</v>
      </c>
      <c r="D1101" s="27" t="s">
        <v>1307</v>
      </c>
      <c r="E1101" s="27" t="s">
        <v>35</v>
      </c>
      <c r="F1101" s="27" t="s">
        <v>23</v>
      </c>
      <c r="G1101" s="27" t="s">
        <v>36</v>
      </c>
      <c r="H1101" s="27" t="s">
        <v>24</v>
      </c>
      <c r="I1101" s="28">
        <v>43517600</v>
      </c>
      <c r="J1101" s="28">
        <v>0</v>
      </c>
      <c r="K1101" s="28">
        <v>43517600</v>
      </c>
      <c r="L1101" s="29">
        <v>4.22</v>
      </c>
      <c r="M1101" s="29">
        <f>IFERROR(_xlfn.XLOOKUP($B1101,'Ownership Metrics'!$A:$A,'Ownership Metrics'!$B:$B),"")</f>
        <v>41.65</v>
      </c>
      <c r="N1101" s="28">
        <f>IFERROR(_xlfn.XLOOKUP($B1101,'Ownership Metrics'!$A:$A,'Ownership Metrics'!$C:$C),"")</f>
        <v>624</v>
      </c>
      <c r="O1101" s="29">
        <f>IFERROR(_xlfn.XLOOKUP($B1101,'Ownership Metrics'!$A:$A,'Ownership Metrics'!$D:$D),"")</f>
        <v>19.02</v>
      </c>
      <c r="P1101" s="29">
        <f>IFERROR(_xlfn.XLOOKUP($B1101,'Ownership Metrics'!$A:$A,'Ownership Metrics'!$E:$E),"")</f>
        <v>37.36</v>
      </c>
      <c r="Q1101" s="30">
        <f>IFERROR(_xlfn.XLOOKUP($B1101,'Ownership Metrics'!$A:$A,'Ownership Metrics'!$F:$F),"")</f>
        <v>10</v>
      </c>
      <c r="R1101" s="30">
        <f>IFERROR(_xlfn.XLOOKUP($B1101,'Ownership Metrics'!$A:$A,'Ownership Metrics'!$G:$G),"")</f>
        <v>26</v>
      </c>
      <c r="S1101" s="27" t="str">
        <f>IFERROR(_xlfn.XLOOKUP($B1101,'Ownership Metrics'!$A:$A,'Ownership Metrics'!$H:$H),"")</f>
        <v>Tersebar</v>
      </c>
      <c r="T1101" s="27" t="str">
        <f>IFERROR(_xlfn.XLOOKUP($B1101,'Ownership Metrics'!$A:$A,'Ownership Metrics'!$I:$I),"")</f>
        <v>Sedang</v>
      </c>
      <c r="U1101" s="27">
        <f>IF(COUNTIFS($B$2:$B1101,$B1101,$D$2:$D1101,$D1101)=1,1,0)</f>
        <v>1</v>
      </c>
      <c r="V1101" s="27">
        <f t="shared" si="52"/>
        <v>4.22</v>
      </c>
      <c r="W1101" s="27">
        <f t="shared" si="53"/>
        <v>5</v>
      </c>
      <c r="X1101" s="27">
        <f t="shared" si="51"/>
        <v>4.2199998898999995</v>
      </c>
    </row>
    <row r="1102" spans="1:24" x14ac:dyDescent="0.25">
      <c r="A1102" s="26">
        <v>46265</v>
      </c>
      <c r="B1102" s="27" t="s">
        <v>10292</v>
      </c>
      <c r="C1102" s="27" t="s">
        <v>1331</v>
      </c>
      <c r="D1102" s="27" t="s">
        <v>1337</v>
      </c>
      <c r="E1102" s="27" t="s">
        <v>35</v>
      </c>
      <c r="F1102" s="27" t="s">
        <v>23</v>
      </c>
      <c r="G1102" s="27" t="s">
        <v>36</v>
      </c>
      <c r="H1102" s="27" t="s">
        <v>24</v>
      </c>
      <c r="I1102" s="28">
        <v>14722300</v>
      </c>
      <c r="J1102" s="28">
        <v>0</v>
      </c>
      <c r="K1102" s="28">
        <v>14722300</v>
      </c>
      <c r="L1102" s="29">
        <v>1.43</v>
      </c>
      <c r="M1102" s="29">
        <f>IFERROR(_xlfn.XLOOKUP($B1102,'Ownership Metrics'!$A:$A,'Ownership Metrics'!$B:$B),"")</f>
        <v>41.65</v>
      </c>
      <c r="N1102" s="28">
        <f>IFERROR(_xlfn.XLOOKUP($B1102,'Ownership Metrics'!$A:$A,'Ownership Metrics'!$C:$C),"")</f>
        <v>624</v>
      </c>
      <c r="O1102" s="29">
        <f>IFERROR(_xlfn.XLOOKUP($B1102,'Ownership Metrics'!$A:$A,'Ownership Metrics'!$D:$D),"")</f>
        <v>19.02</v>
      </c>
      <c r="P1102" s="29">
        <f>IFERROR(_xlfn.XLOOKUP($B1102,'Ownership Metrics'!$A:$A,'Ownership Metrics'!$E:$E),"")</f>
        <v>37.36</v>
      </c>
      <c r="Q1102" s="30">
        <f>IFERROR(_xlfn.XLOOKUP($B1102,'Ownership Metrics'!$A:$A,'Ownership Metrics'!$F:$F),"")</f>
        <v>10</v>
      </c>
      <c r="R1102" s="30">
        <f>IFERROR(_xlfn.XLOOKUP($B1102,'Ownership Metrics'!$A:$A,'Ownership Metrics'!$G:$G),"")</f>
        <v>26</v>
      </c>
      <c r="S1102" s="27" t="str">
        <f>IFERROR(_xlfn.XLOOKUP($B1102,'Ownership Metrics'!$A:$A,'Ownership Metrics'!$H:$H),"")</f>
        <v>Tersebar</v>
      </c>
      <c r="T1102" s="27" t="str">
        <f>IFERROR(_xlfn.XLOOKUP($B1102,'Ownership Metrics'!$A:$A,'Ownership Metrics'!$I:$I),"")</f>
        <v>Sedang</v>
      </c>
      <c r="U1102" s="27">
        <f>IF(COUNTIFS($B$2:$B1102,$B1102,$D$2:$D1102,$D1102)=1,1,0)</f>
        <v>1</v>
      </c>
      <c r="V1102" s="27">
        <f t="shared" si="52"/>
        <v>1.43</v>
      </c>
      <c r="W1102" s="27">
        <f t="shared" si="53"/>
        <v>9</v>
      </c>
      <c r="X1102" s="27">
        <f t="shared" si="51"/>
        <v>1.4299998897999999</v>
      </c>
    </row>
    <row r="1103" spans="1:24" x14ac:dyDescent="0.25">
      <c r="A1103" s="26">
        <v>46265</v>
      </c>
      <c r="B1103" s="27" t="s">
        <v>10292</v>
      </c>
      <c r="C1103" s="27" t="s">
        <v>1331</v>
      </c>
      <c r="D1103" s="27" t="s">
        <v>1338</v>
      </c>
      <c r="E1103" s="27" t="s">
        <v>35</v>
      </c>
      <c r="F1103" s="27" t="s">
        <v>23</v>
      </c>
      <c r="G1103" s="27" t="s">
        <v>36</v>
      </c>
      <c r="H1103" s="27" t="s">
        <v>24</v>
      </c>
      <c r="I1103" s="28">
        <v>20008000</v>
      </c>
      <c r="J1103" s="28">
        <v>0</v>
      </c>
      <c r="K1103" s="28">
        <v>20008000</v>
      </c>
      <c r="L1103" s="29">
        <v>1.94</v>
      </c>
      <c r="M1103" s="29">
        <f>IFERROR(_xlfn.XLOOKUP($B1103,'Ownership Metrics'!$A:$A,'Ownership Metrics'!$B:$B),"")</f>
        <v>41.65</v>
      </c>
      <c r="N1103" s="28">
        <f>IFERROR(_xlfn.XLOOKUP($B1103,'Ownership Metrics'!$A:$A,'Ownership Metrics'!$C:$C),"")</f>
        <v>624</v>
      </c>
      <c r="O1103" s="29">
        <f>IFERROR(_xlfn.XLOOKUP($B1103,'Ownership Metrics'!$A:$A,'Ownership Metrics'!$D:$D),"")</f>
        <v>19.02</v>
      </c>
      <c r="P1103" s="29">
        <f>IFERROR(_xlfn.XLOOKUP($B1103,'Ownership Metrics'!$A:$A,'Ownership Metrics'!$E:$E),"")</f>
        <v>37.36</v>
      </c>
      <c r="Q1103" s="30">
        <f>IFERROR(_xlfn.XLOOKUP($B1103,'Ownership Metrics'!$A:$A,'Ownership Metrics'!$F:$F),"")</f>
        <v>10</v>
      </c>
      <c r="R1103" s="30">
        <f>IFERROR(_xlfn.XLOOKUP($B1103,'Ownership Metrics'!$A:$A,'Ownership Metrics'!$G:$G),"")</f>
        <v>26</v>
      </c>
      <c r="S1103" s="27" t="str">
        <f>IFERROR(_xlfn.XLOOKUP($B1103,'Ownership Metrics'!$A:$A,'Ownership Metrics'!$H:$H),"")</f>
        <v>Tersebar</v>
      </c>
      <c r="T1103" s="27" t="str">
        <f>IFERROR(_xlfn.XLOOKUP($B1103,'Ownership Metrics'!$A:$A,'Ownership Metrics'!$I:$I),"")</f>
        <v>Sedang</v>
      </c>
      <c r="U1103" s="27">
        <f>IF(COUNTIFS($B$2:$B1103,$B1103,$D$2:$D1103,$D1103)=1,1,0)</f>
        <v>1</v>
      </c>
      <c r="V1103" s="27">
        <f t="shared" si="52"/>
        <v>1.94</v>
      </c>
      <c r="W1103" s="27">
        <f t="shared" si="53"/>
        <v>8</v>
      </c>
      <c r="X1103" s="27">
        <f t="shared" si="51"/>
        <v>1.9399998896999999</v>
      </c>
    </row>
    <row r="1104" spans="1:24" x14ac:dyDescent="0.25">
      <c r="A1104" s="26">
        <v>46265</v>
      </c>
      <c r="B1104" s="27" t="s">
        <v>10292</v>
      </c>
      <c r="C1104" s="27" t="s">
        <v>1331</v>
      </c>
      <c r="D1104" s="27" t="s">
        <v>1339</v>
      </c>
      <c r="E1104" s="27" t="s">
        <v>35</v>
      </c>
      <c r="F1104" s="27" t="s">
        <v>23</v>
      </c>
      <c r="G1104" s="27" t="s">
        <v>36</v>
      </c>
      <c r="H1104" s="27" t="s">
        <v>24</v>
      </c>
      <c r="I1104" s="28">
        <v>50000000</v>
      </c>
      <c r="J1104" s="28">
        <v>46250000</v>
      </c>
      <c r="K1104" s="28">
        <v>96250000</v>
      </c>
      <c r="L1104" s="29">
        <v>9.34</v>
      </c>
      <c r="M1104" s="29">
        <f>IFERROR(_xlfn.XLOOKUP($B1104,'Ownership Metrics'!$A:$A,'Ownership Metrics'!$B:$B),"")</f>
        <v>41.65</v>
      </c>
      <c r="N1104" s="28">
        <f>IFERROR(_xlfn.XLOOKUP($B1104,'Ownership Metrics'!$A:$A,'Ownership Metrics'!$C:$C),"")</f>
        <v>624</v>
      </c>
      <c r="O1104" s="29">
        <f>IFERROR(_xlfn.XLOOKUP($B1104,'Ownership Metrics'!$A:$A,'Ownership Metrics'!$D:$D),"")</f>
        <v>19.02</v>
      </c>
      <c r="P1104" s="29">
        <f>IFERROR(_xlfn.XLOOKUP($B1104,'Ownership Metrics'!$A:$A,'Ownership Metrics'!$E:$E),"")</f>
        <v>37.36</v>
      </c>
      <c r="Q1104" s="30">
        <f>IFERROR(_xlfn.XLOOKUP($B1104,'Ownership Metrics'!$A:$A,'Ownership Metrics'!$F:$F),"")</f>
        <v>10</v>
      </c>
      <c r="R1104" s="30">
        <f>IFERROR(_xlfn.XLOOKUP($B1104,'Ownership Metrics'!$A:$A,'Ownership Metrics'!$G:$G),"")</f>
        <v>26</v>
      </c>
      <c r="S1104" s="27" t="str">
        <f>IFERROR(_xlfn.XLOOKUP($B1104,'Ownership Metrics'!$A:$A,'Ownership Metrics'!$H:$H),"")</f>
        <v>Tersebar</v>
      </c>
      <c r="T1104" s="27" t="str">
        <f>IFERROR(_xlfn.XLOOKUP($B1104,'Ownership Metrics'!$A:$A,'Ownership Metrics'!$I:$I),"")</f>
        <v>Sedang</v>
      </c>
      <c r="U1104" s="27">
        <f>IF(COUNTIFS($B$2:$B1104,$B1104,$D$2:$D1104,$D1104)=1,1,0)</f>
        <v>1</v>
      </c>
      <c r="V1104" s="27">
        <f t="shared" si="52"/>
        <v>9.34</v>
      </c>
      <c r="W1104" s="27">
        <f t="shared" si="53"/>
        <v>2</v>
      </c>
      <c r="X1104" s="27">
        <f t="shared" si="51"/>
        <v>9.3399998895999996</v>
      </c>
    </row>
    <row r="1105" spans="1:24" x14ac:dyDescent="0.25">
      <c r="A1105" s="26">
        <v>46265</v>
      </c>
      <c r="B1105" s="27" t="s">
        <v>10292</v>
      </c>
      <c r="C1105" s="27" t="s">
        <v>1331</v>
      </c>
      <c r="D1105" s="27" t="s">
        <v>1340</v>
      </c>
      <c r="E1105" s="27" t="s">
        <v>35</v>
      </c>
      <c r="F1105" s="27" t="s">
        <v>23</v>
      </c>
      <c r="G1105" s="27" t="s">
        <v>36</v>
      </c>
      <c r="H1105" s="27" t="s">
        <v>24</v>
      </c>
      <c r="I1105" s="28">
        <v>22988900</v>
      </c>
      <c r="J1105" s="28">
        <v>0</v>
      </c>
      <c r="K1105" s="28">
        <v>22988900</v>
      </c>
      <c r="L1105" s="29">
        <v>2.23</v>
      </c>
      <c r="M1105" s="29">
        <f>IFERROR(_xlfn.XLOOKUP($B1105,'Ownership Metrics'!$A:$A,'Ownership Metrics'!$B:$B),"")</f>
        <v>41.65</v>
      </c>
      <c r="N1105" s="28">
        <f>IFERROR(_xlfn.XLOOKUP($B1105,'Ownership Metrics'!$A:$A,'Ownership Metrics'!$C:$C),"")</f>
        <v>624</v>
      </c>
      <c r="O1105" s="29">
        <f>IFERROR(_xlfn.XLOOKUP($B1105,'Ownership Metrics'!$A:$A,'Ownership Metrics'!$D:$D),"")</f>
        <v>19.02</v>
      </c>
      <c r="P1105" s="29">
        <f>IFERROR(_xlfn.XLOOKUP($B1105,'Ownership Metrics'!$A:$A,'Ownership Metrics'!$E:$E),"")</f>
        <v>37.36</v>
      </c>
      <c r="Q1105" s="30">
        <f>IFERROR(_xlfn.XLOOKUP($B1105,'Ownership Metrics'!$A:$A,'Ownership Metrics'!$F:$F),"")</f>
        <v>10</v>
      </c>
      <c r="R1105" s="30">
        <f>IFERROR(_xlfn.XLOOKUP($B1105,'Ownership Metrics'!$A:$A,'Ownership Metrics'!$G:$G),"")</f>
        <v>26</v>
      </c>
      <c r="S1105" s="27" t="str">
        <f>IFERROR(_xlfn.XLOOKUP($B1105,'Ownership Metrics'!$A:$A,'Ownership Metrics'!$H:$H),"")</f>
        <v>Tersebar</v>
      </c>
      <c r="T1105" s="27" t="str">
        <f>IFERROR(_xlfn.XLOOKUP($B1105,'Ownership Metrics'!$A:$A,'Ownership Metrics'!$I:$I),"")</f>
        <v>Sedang</v>
      </c>
      <c r="U1105" s="27">
        <f>IF(COUNTIFS($B$2:$B1105,$B1105,$D$2:$D1105,$D1105)=1,1,0)</f>
        <v>1</v>
      </c>
      <c r="V1105" s="27">
        <f t="shared" si="52"/>
        <v>2.23</v>
      </c>
      <c r="W1105" s="27">
        <f t="shared" si="53"/>
        <v>7</v>
      </c>
      <c r="X1105" s="27">
        <f t="shared" si="51"/>
        <v>2.2299998895000002</v>
      </c>
    </row>
    <row r="1106" spans="1:24" x14ac:dyDescent="0.25">
      <c r="A1106" s="26">
        <v>46265</v>
      </c>
      <c r="B1106" s="27" t="s">
        <v>10293</v>
      </c>
      <c r="C1106" s="27" t="s">
        <v>1342</v>
      </c>
      <c r="D1106" s="27" t="s">
        <v>1343</v>
      </c>
      <c r="E1106" s="27" t="s">
        <v>51</v>
      </c>
      <c r="F1106" s="27" t="s">
        <v>23</v>
      </c>
      <c r="G1106" s="27"/>
      <c r="H1106" s="27" t="s">
        <v>24</v>
      </c>
      <c r="I1106" s="28">
        <v>4935430900</v>
      </c>
      <c r="J1106" s="28">
        <v>0</v>
      </c>
      <c r="K1106" s="28">
        <v>4935430900</v>
      </c>
      <c r="L1106" s="29">
        <v>57.37</v>
      </c>
      <c r="M1106" s="29">
        <f>IFERROR(_xlfn.XLOOKUP($B1106,'Ownership Metrics'!$A:$A,'Ownership Metrics'!$B:$B),"")</f>
        <v>12.58</v>
      </c>
      <c r="N1106" s="28">
        <f>IFERROR(_xlfn.XLOOKUP($B1106,'Ownership Metrics'!$A:$A,'Ownership Metrics'!$C:$C),"")</f>
        <v>3387</v>
      </c>
      <c r="O1106" s="29">
        <f>IFERROR(_xlfn.XLOOKUP($B1106,'Ownership Metrics'!$A:$A,'Ownership Metrics'!$D:$D),"")</f>
        <v>57.37</v>
      </c>
      <c r="P1106" s="29">
        <f>IFERROR(_xlfn.XLOOKUP($B1106,'Ownership Metrics'!$A:$A,'Ownership Metrics'!$E:$E),"")</f>
        <v>65.97</v>
      </c>
      <c r="Q1106" s="30">
        <f>IFERROR(_xlfn.XLOOKUP($B1106,'Ownership Metrics'!$A:$A,'Ownership Metrics'!$F:$F),"")</f>
        <v>12</v>
      </c>
      <c r="R1106" s="30">
        <f>IFERROR(_xlfn.XLOOKUP($B1106,'Ownership Metrics'!$A:$A,'Ownership Metrics'!$G:$G),"")</f>
        <v>47</v>
      </c>
      <c r="S1106" s="27" t="str">
        <f>IFERROR(_xlfn.XLOOKUP($B1106,'Ownership Metrics'!$A:$A,'Ownership Metrics'!$H:$H),"")</f>
        <v>Mayoritas</v>
      </c>
      <c r="T1106" s="27" t="str">
        <f>IFERROR(_xlfn.XLOOKUP($B1106,'Ownership Metrics'!$A:$A,'Ownership Metrics'!$I:$I),"")</f>
        <v>Sedang</v>
      </c>
      <c r="U1106" s="27">
        <f>IF(COUNTIFS($B$2:$B1106,$B1106,$D$2:$D1106,$D1106)=1,1,0)</f>
        <v>1</v>
      </c>
      <c r="V1106" s="27">
        <f t="shared" si="52"/>
        <v>57.37</v>
      </c>
      <c r="W1106" s="27">
        <f t="shared" si="53"/>
        <v>1</v>
      </c>
      <c r="X1106" s="27">
        <f t="shared" si="51"/>
        <v>57.369999889399999</v>
      </c>
    </row>
    <row r="1107" spans="1:24" x14ac:dyDescent="0.25">
      <c r="A1107" s="26">
        <v>46265</v>
      </c>
      <c r="B1107" s="27" t="s">
        <v>10293</v>
      </c>
      <c r="C1107" s="27" t="s">
        <v>1342</v>
      </c>
      <c r="D1107" s="27" t="s">
        <v>578</v>
      </c>
      <c r="E1107" s="27" t="s">
        <v>26</v>
      </c>
      <c r="F1107" s="27" t="s">
        <v>32</v>
      </c>
      <c r="G1107" s="27"/>
      <c r="H1107" s="27" t="s">
        <v>64</v>
      </c>
      <c r="I1107" s="28">
        <v>110133100</v>
      </c>
      <c r="J1107" s="28">
        <v>0</v>
      </c>
      <c r="K1107" s="28">
        <v>110133100</v>
      </c>
      <c r="L1107" s="29">
        <v>1.28</v>
      </c>
      <c r="M1107" s="29">
        <f>IFERROR(_xlfn.XLOOKUP($B1107,'Ownership Metrics'!$A:$A,'Ownership Metrics'!$B:$B),"")</f>
        <v>12.58</v>
      </c>
      <c r="N1107" s="28">
        <f>IFERROR(_xlfn.XLOOKUP($B1107,'Ownership Metrics'!$A:$A,'Ownership Metrics'!$C:$C),"")</f>
        <v>3387</v>
      </c>
      <c r="O1107" s="29">
        <f>IFERROR(_xlfn.XLOOKUP($B1107,'Ownership Metrics'!$A:$A,'Ownership Metrics'!$D:$D),"")</f>
        <v>57.37</v>
      </c>
      <c r="P1107" s="29">
        <f>IFERROR(_xlfn.XLOOKUP($B1107,'Ownership Metrics'!$A:$A,'Ownership Metrics'!$E:$E),"")</f>
        <v>65.97</v>
      </c>
      <c r="Q1107" s="30">
        <f>IFERROR(_xlfn.XLOOKUP($B1107,'Ownership Metrics'!$A:$A,'Ownership Metrics'!$F:$F),"")</f>
        <v>12</v>
      </c>
      <c r="R1107" s="30">
        <f>IFERROR(_xlfn.XLOOKUP($B1107,'Ownership Metrics'!$A:$A,'Ownership Metrics'!$G:$G),"")</f>
        <v>47</v>
      </c>
      <c r="S1107" s="27" t="str">
        <f>IFERROR(_xlfn.XLOOKUP($B1107,'Ownership Metrics'!$A:$A,'Ownership Metrics'!$H:$H),"")</f>
        <v>Mayoritas</v>
      </c>
      <c r="T1107" s="27" t="str">
        <f>IFERROR(_xlfn.XLOOKUP($B1107,'Ownership Metrics'!$A:$A,'Ownership Metrics'!$I:$I),"")</f>
        <v>Sedang</v>
      </c>
      <c r="U1107" s="27">
        <f>IF(COUNTIFS($B$2:$B1107,$B1107,$D$2:$D1107,$D1107)=1,1,0)</f>
        <v>1</v>
      </c>
      <c r="V1107" s="27">
        <f t="shared" si="52"/>
        <v>1.28</v>
      </c>
      <c r="W1107" s="27">
        <f t="shared" si="53"/>
        <v>11</v>
      </c>
      <c r="X1107" s="27">
        <f t="shared" si="51"/>
        <v>1.2799998893</v>
      </c>
    </row>
    <row r="1108" spans="1:24" x14ac:dyDescent="0.25">
      <c r="A1108" s="26">
        <v>46265</v>
      </c>
      <c r="B1108" s="27" t="s">
        <v>10293</v>
      </c>
      <c r="C1108" s="27" t="s">
        <v>1342</v>
      </c>
      <c r="D1108" s="27" t="s">
        <v>1344</v>
      </c>
      <c r="E1108" s="27" t="s">
        <v>83</v>
      </c>
      <c r="F1108" s="27" t="s">
        <v>32</v>
      </c>
      <c r="G1108" s="27"/>
      <c r="H1108" s="27" t="s">
        <v>128</v>
      </c>
      <c r="I1108" s="28">
        <v>421416176</v>
      </c>
      <c r="J1108" s="28">
        <v>0</v>
      </c>
      <c r="K1108" s="28">
        <v>421416176</v>
      </c>
      <c r="L1108" s="29">
        <v>4.9000000000000004</v>
      </c>
      <c r="M1108" s="29">
        <f>IFERROR(_xlfn.XLOOKUP($B1108,'Ownership Metrics'!$A:$A,'Ownership Metrics'!$B:$B),"")</f>
        <v>12.58</v>
      </c>
      <c r="N1108" s="28">
        <f>IFERROR(_xlfn.XLOOKUP($B1108,'Ownership Metrics'!$A:$A,'Ownership Metrics'!$C:$C),"")</f>
        <v>3387</v>
      </c>
      <c r="O1108" s="29">
        <f>IFERROR(_xlfn.XLOOKUP($B1108,'Ownership Metrics'!$A:$A,'Ownership Metrics'!$D:$D),"")</f>
        <v>57.37</v>
      </c>
      <c r="P1108" s="29">
        <f>IFERROR(_xlfn.XLOOKUP($B1108,'Ownership Metrics'!$A:$A,'Ownership Metrics'!$E:$E),"")</f>
        <v>65.97</v>
      </c>
      <c r="Q1108" s="30">
        <f>IFERROR(_xlfn.XLOOKUP($B1108,'Ownership Metrics'!$A:$A,'Ownership Metrics'!$F:$F),"")</f>
        <v>12</v>
      </c>
      <c r="R1108" s="30">
        <f>IFERROR(_xlfn.XLOOKUP($B1108,'Ownership Metrics'!$A:$A,'Ownership Metrics'!$G:$G),"")</f>
        <v>47</v>
      </c>
      <c r="S1108" s="27" t="str">
        <f>IFERROR(_xlfn.XLOOKUP($B1108,'Ownership Metrics'!$A:$A,'Ownership Metrics'!$H:$H),"")</f>
        <v>Mayoritas</v>
      </c>
      <c r="T1108" s="27" t="str">
        <f>IFERROR(_xlfn.XLOOKUP($B1108,'Ownership Metrics'!$A:$A,'Ownership Metrics'!$I:$I),"")</f>
        <v>Sedang</v>
      </c>
      <c r="U1108" s="27">
        <f>IF(COUNTIFS($B$2:$B1108,$B1108,$D$2:$D1108,$D1108)=1,1,0)</f>
        <v>1</v>
      </c>
      <c r="V1108" s="27">
        <f t="shared" si="52"/>
        <v>4.9000000000000004</v>
      </c>
      <c r="W1108" s="27">
        <f t="shared" si="53"/>
        <v>2</v>
      </c>
      <c r="X1108" s="27">
        <f t="shared" si="51"/>
        <v>4.8999998892000001</v>
      </c>
    </row>
    <row r="1109" spans="1:24" x14ac:dyDescent="0.25">
      <c r="A1109" s="26">
        <v>46265</v>
      </c>
      <c r="B1109" s="27" t="s">
        <v>10293</v>
      </c>
      <c r="C1109" s="27" t="s">
        <v>1342</v>
      </c>
      <c r="D1109" s="27" t="s">
        <v>1345</v>
      </c>
      <c r="E1109" s="27" t="s">
        <v>74</v>
      </c>
      <c r="F1109" s="27" t="s">
        <v>32</v>
      </c>
      <c r="G1109" s="27"/>
      <c r="H1109" s="27" t="s">
        <v>62</v>
      </c>
      <c r="I1109" s="28">
        <v>292397700</v>
      </c>
      <c r="J1109" s="28">
        <v>0</v>
      </c>
      <c r="K1109" s="28">
        <v>292397700</v>
      </c>
      <c r="L1109" s="29">
        <v>3.4</v>
      </c>
      <c r="M1109" s="29">
        <f>IFERROR(_xlfn.XLOOKUP($B1109,'Ownership Metrics'!$A:$A,'Ownership Metrics'!$B:$B),"")</f>
        <v>12.58</v>
      </c>
      <c r="N1109" s="28">
        <f>IFERROR(_xlfn.XLOOKUP($B1109,'Ownership Metrics'!$A:$A,'Ownership Metrics'!$C:$C),"")</f>
        <v>3387</v>
      </c>
      <c r="O1109" s="29">
        <f>IFERROR(_xlfn.XLOOKUP($B1109,'Ownership Metrics'!$A:$A,'Ownership Metrics'!$D:$D),"")</f>
        <v>57.37</v>
      </c>
      <c r="P1109" s="29">
        <f>IFERROR(_xlfn.XLOOKUP($B1109,'Ownership Metrics'!$A:$A,'Ownership Metrics'!$E:$E),"")</f>
        <v>65.97</v>
      </c>
      <c r="Q1109" s="30">
        <f>IFERROR(_xlfn.XLOOKUP($B1109,'Ownership Metrics'!$A:$A,'Ownership Metrics'!$F:$F),"")</f>
        <v>12</v>
      </c>
      <c r="R1109" s="30">
        <f>IFERROR(_xlfn.XLOOKUP($B1109,'Ownership Metrics'!$A:$A,'Ownership Metrics'!$G:$G),"")</f>
        <v>47</v>
      </c>
      <c r="S1109" s="27" t="str">
        <f>IFERROR(_xlfn.XLOOKUP($B1109,'Ownership Metrics'!$A:$A,'Ownership Metrics'!$H:$H),"")</f>
        <v>Mayoritas</v>
      </c>
      <c r="T1109" s="27" t="str">
        <f>IFERROR(_xlfn.XLOOKUP($B1109,'Ownership Metrics'!$A:$A,'Ownership Metrics'!$I:$I),"")</f>
        <v>Sedang</v>
      </c>
      <c r="U1109" s="27">
        <f>IF(COUNTIFS($B$2:$B1109,$B1109,$D$2:$D1109,$D1109)=1,1,0)</f>
        <v>1</v>
      </c>
      <c r="V1109" s="27">
        <f t="shared" si="52"/>
        <v>3.4</v>
      </c>
      <c r="W1109" s="27">
        <f t="shared" si="53"/>
        <v>4</v>
      </c>
      <c r="X1109" s="27">
        <f t="shared" si="51"/>
        <v>3.3999998891000001</v>
      </c>
    </row>
    <row r="1110" spans="1:24" x14ac:dyDescent="0.25">
      <c r="A1110" s="26">
        <v>46265</v>
      </c>
      <c r="B1110" s="27" t="s">
        <v>10293</v>
      </c>
      <c r="C1110" s="27" t="s">
        <v>1342</v>
      </c>
      <c r="D1110" s="27" t="s">
        <v>1346</v>
      </c>
      <c r="E1110" s="27" t="s">
        <v>83</v>
      </c>
      <c r="F1110" s="27" t="s">
        <v>32</v>
      </c>
      <c r="G1110" s="27"/>
      <c r="H1110" s="27" t="s">
        <v>128</v>
      </c>
      <c r="I1110" s="28">
        <v>318713500</v>
      </c>
      <c r="J1110" s="28">
        <v>0</v>
      </c>
      <c r="K1110" s="28">
        <v>318713500</v>
      </c>
      <c r="L1110" s="29">
        <v>3.7</v>
      </c>
      <c r="M1110" s="29">
        <f>IFERROR(_xlfn.XLOOKUP($B1110,'Ownership Metrics'!$A:$A,'Ownership Metrics'!$B:$B),"")</f>
        <v>12.58</v>
      </c>
      <c r="N1110" s="28">
        <f>IFERROR(_xlfn.XLOOKUP($B1110,'Ownership Metrics'!$A:$A,'Ownership Metrics'!$C:$C),"")</f>
        <v>3387</v>
      </c>
      <c r="O1110" s="29">
        <f>IFERROR(_xlfn.XLOOKUP($B1110,'Ownership Metrics'!$A:$A,'Ownership Metrics'!$D:$D),"")</f>
        <v>57.37</v>
      </c>
      <c r="P1110" s="29">
        <f>IFERROR(_xlfn.XLOOKUP($B1110,'Ownership Metrics'!$A:$A,'Ownership Metrics'!$E:$E),"")</f>
        <v>65.97</v>
      </c>
      <c r="Q1110" s="30">
        <f>IFERROR(_xlfn.XLOOKUP($B1110,'Ownership Metrics'!$A:$A,'Ownership Metrics'!$F:$F),"")</f>
        <v>12</v>
      </c>
      <c r="R1110" s="30">
        <f>IFERROR(_xlfn.XLOOKUP($B1110,'Ownership Metrics'!$A:$A,'Ownership Metrics'!$G:$G),"")</f>
        <v>47</v>
      </c>
      <c r="S1110" s="27" t="str">
        <f>IFERROR(_xlfn.XLOOKUP($B1110,'Ownership Metrics'!$A:$A,'Ownership Metrics'!$H:$H),"")</f>
        <v>Mayoritas</v>
      </c>
      <c r="T1110" s="27" t="str">
        <f>IFERROR(_xlfn.XLOOKUP($B1110,'Ownership Metrics'!$A:$A,'Ownership Metrics'!$I:$I),"")</f>
        <v>Sedang</v>
      </c>
      <c r="U1110" s="27">
        <f>IF(COUNTIFS($B$2:$B1110,$B1110,$D$2:$D1110,$D1110)=1,1,0)</f>
        <v>1</v>
      </c>
      <c r="V1110" s="27">
        <f t="shared" si="52"/>
        <v>3.7</v>
      </c>
      <c r="W1110" s="27">
        <f t="shared" si="53"/>
        <v>3</v>
      </c>
      <c r="X1110" s="27">
        <f t="shared" si="51"/>
        <v>3.6999998890000003</v>
      </c>
    </row>
    <row r="1111" spans="1:24" x14ac:dyDescent="0.25">
      <c r="A1111" s="26">
        <v>46265</v>
      </c>
      <c r="B1111" s="27" t="s">
        <v>10293</v>
      </c>
      <c r="C1111" s="27" t="s">
        <v>1342</v>
      </c>
      <c r="D1111" s="27" t="s">
        <v>348</v>
      </c>
      <c r="E1111" s="27" t="s">
        <v>26</v>
      </c>
      <c r="F1111" s="27" t="s">
        <v>32</v>
      </c>
      <c r="G1111" s="27"/>
      <c r="H1111" s="27" t="s">
        <v>64</v>
      </c>
      <c r="I1111" s="28">
        <v>141175400</v>
      </c>
      <c r="J1111" s="28">
        <v>0</v>
      </c>
      <c r="K1111" s="28">
        <v>141175400</v>
      </c>
      <c r="L1111" s="29">
        <v>1.64</v>
      </c>
      <c r="M1111" s="29">
        <f>IFERROR(_xlfn.XLOOKUP($B1111,'Ownership Metrics'!$A:$A,'Ownership Metrics'!$B:$B),"")</f>
        <v>12.58</v>
      </c>
      <c r="N1111" s="28">
        <f>IFERROR(_xlfn.XLOOKUP($B1111,'Ownership Metrics'!$A:$A,'Ownership Metrics'!$C:$C),"")</f>
        <v>3387</v>
      </c>
      <c r="O1111" s="29">
        <f>IFERROR(_xlfn.XLOOKUP($B1111,'Ownership Metrics'!$A:$A,'Ownership Metrics'!$D:$D),"")</f>
        <v>57.37</v>
      </c>
      <c r="P1111" s="29">
        <f>IFERROR(_xlfn.XLOOKUP($B1111,'Ownership Metrics'!$A:$A,'Ownership Metrics'!$E:$E),"")</f>
        <v>65.97</v>
      </c>
      <c r="Q1111" s="30">
        <f>IFERROR(_xlfn.XLOOKUP($B1111,'Ownership Metrics'!$A:$A,'Ownership Metrics'!$F:$F),"")</f>
        <v>12</v>
      </c>
      <c r="R1111" s="30">
        <f>IFERROR(_xlfn.XLOOKUP($B1111,'Ownership Metrics'!$A:$A,'Ownership Metrics'!$G:$G),"")</f>
        <v>47</v>
      </c>
      <c r="S1111" s="27" t="str">
        <f>IFERROR(_xlfn.XLOOKUP($B1111,'Ownership Metrics'!$A:$A,'Ownership Metrics'!$H:$H),"")</f>
        <v>Mayoritas</v>
      </c>
      <c r="T1111" s="27" t="str">
        <f>IFERROR(_xlfn.XLOOKUP($B1111,'Ownership Metrics'!$A:$A,'Ownership Metrics'!$I:$I),"")</f>
        <v>Sedang</v>
      </c>
      <c r="U1111" s="27">
        <f>IF(COUNTIFS($B$2:$B1111,$B1111,$D$2:$D1111,$D1111)=1,1,0)</f>
        <v>1</v>
      </c>
      <c r="V1111" s="27">
        <f t="shared" si="52"/>
        <v>1.64</v>
      </c>
      <c r="W1111" s="27">
        <f t="shared" si="53"/>
        <v>10</v>
      </c>
      <c r="X1111" s="27">
        <f t="shared" si="51"/>
        <v>1.6399998888999998</v>
      </c>
    </row>
    <row r="1112" spans="1:24" x14ac:dyDescent="0.25">
      <c r="A1112" s="26">
        <v>46265</v>
      </c>
      <c r="B1112" s="27" t="s">
        <v>10293</v>
      </c>
      <c r="C1112" s="27" t="s">
        <v>1342</v>
      </c>
      <c r="D1112" s="27" t="s">
        <v>1347</v>
      </c>
      <c r="E1112" s="27" t="s">
        <v>35</v>
      </c>
      <c r="F1112" s="27" t="s">
        <v>23</v>
      </c>
      <c r="G1112" s="27" t="s">
        <v>36</v>
      </c>
      <c r="H1112" s="27" t="s">
        <v>24</v>
      </c>
      <c r="I1112" s="28">
        <v>100000000</v>
      </c>
      <c r="J1112" s="28">
        <v>0</v>
      </c>
      <c r="K1112" s="28">
        <v>100000000</v>
      </c>
      <c r="L1112" s="29">
        <v>1.1599999999999999</v>
      </c>
      <c r="M1112" s="29">
        <f>IFERROR(_xlfn.XLOOKUP($B1112,'Ownership Metrics'!$A:$A,'Ownership Metrics'!$B:$B),"")</f>
        <v>12.58</v>
      </c>
      <c r="N1112" s="28">
        <f>IFERROR(_xlfn.XLOOKUP($B1112,'Ownership Metrics'!$A:$A,'Ownership Metrics'!$C:$C),"")</f>
        <v>3387</v>
      </c>
      <c r="O1112" s="29">
        <f>IFERROR(_xlfn.XLOOKUP($B1112,'Ownership Metrics'!$A:$A,'Ownership Metrics'!$D:$D),"")</f>
        <v>57.37</v>
      </c>
      <c r="P1112" s="29">
        <f>IFERROR(_xlfn.XLOOKUP($B1112,'Ownership Metrics'!$A:$A,'Ownership Metrics'!$E:$E),"")</f>
        <v>65.97</v>
      </c>
      <c r="Q1112" s="30">
        <f>IFERROR(_xlfn.XLOOKUP($B1112,'Ownership Metrics'!$A:$A,'Ownership Metrics'!$F:$F),"")</f>
        <v>12</v>
      </c>
      <c r="R1112" s="30">
        <f>IFERROR(_xlfn.XLOOKUP($B1112,'Ownership Metrics'!$A:$A,'Ownership Metrics'!$G:$G),"")</f>
        <v>47</v>
      </c>
      <c r="S1112" s="27" t="str">
        <f>IFERROR(_xlfn.XLOOKUP($B1112,'Ownership Metrics'!$A:$A,'Ownership Metrics'!$H:$H),"")</f>
        <v>Mayoritas</v>
      </c>
      <c r="T1112" s="27" t="str">
        <f>IFERROR(_xlfn.XLOOKUP($B1112,'Ownership Metrics'!$A:$A,'Ownership Metrics'!$I:$I),"")</f>
        <v>Sedang</v>
      </c>
      <c r="U1112" s="27">
        <f>IF(COUNTIFS($B$2:$B1112,$B1112,$D$2:$D1112,$D1112)=1,1,0)</f>
        <v>1</v>
      </c>
      <c r="V1112" s="27">
        <f t="shared" si="52"/>
        <v>1.1599999999999999</v>
      </c>
      <c r="W1112" s="27">
        <f t="shared" si="53"/>
        <v>12</v>
      </c>
      <c r="X1112" s="27">
        <f t="shared" si="51"/>
        <v>1.1599998887999998</v>
      </c>
    </row>
    <row r="1113" spans="1:24" x14ac:dyDescent="0.25">
      <c r="A1113" s="26">
        <v>46265</v>
      </c>
      <c r="B1113" s="27" t="s">
        <v>10293</v>
      </c>
      <c r="C1113" s="27" t="s">
        <v>1342</v>
      </c>
      <c r="D1113" s="27" t="s">
        <v>1348</v>
      </c>
      <c r="E1113" s="27" t="s">
        <v>35</v>
      </c>
      <c r="F1113" s="27" t="s">
        <v>23</v>
      </c>
      <c r="G1113" s="27" t="s">
        <v>36</v>
      </c>
      <c r="H1113" s="27" t="s">
        <v>24</v>
      </c>
      <c r="I1113" s="28">
        <v>278600000</v>
      </c>
      <c r="J1113" s="28">
        <v>0</v>
      </c>
      <c r="K1113" s="28">
        <v>278600000</v>
      </c>
      <c r="L1113" s="29">
        <v>3.24</v>
      </c>
      <c r="M1113" s="29">
        <f>IFERROR(_xlfn.XLOOKUP($B1113,'Ownership Metrics'!$A:$A,'Ownership Metrics'!$B:$B),"")</f>
        <v>12.58</v>
      </c>
      <c r="N1113" s="28">
        <f>IFERROR(_xlfn.XLOOKUP($B1113,'Ownership Metrics'!$A:$A,'Ownership Metrics'!$C:$C),"")</f>
        <v>3387</v>
      </c>
      <c r="O1113" s="29">
        <f>IFERROR(_xlfn.XLOOKUP($B1113,'Ownership Metrics'!$A:$A,'Ownership Metrics'!$D:$D),"")</f>
        <v>57.37</v>
      </c>
      <c r="P1113" s="29">
        <f>IFERROR(_xlfn.XLOOKUP($B1113,'Ownership Metrics'!$A:$A,'Ownership Metrics'!$E:$E),"")</f>
        <v>65.97</v>
      </c>
      <c r="Q1113" s="30">
        <f>IFERROR(_xlfn.XLOOKUP($B1113,'Ownership Metrics'!$A:$A,'Ownership Metrics'!$F:$F),"")</f>
        <v>12</v>
      </c>
      <c r="R1113" s="30">
        <f>IFERROR(_xlfn.XLOOKUP($B1113,'Ownership Metrics'!$A:$A,'Ownership Metrics'!$G:$G),"")</f>
        <v>47</v>
      </c>
      <c r="S1113" s="27" t="str">
        <f>IFERROR(_xlfn.XLOOKUP($B1113,'Ownership Metrics'!$A:$A,'Ownership Metrics'!$H:$H),"")</f>
        <v>Mayoritas</v>
      </c>
      <c r="T1113" s="27" t="str">
        <f>IFERROR(_xlfn.XLOOKUP($B1113,'Ownership Metrics'!$A:$A,'Ownership Metrics'!$I:$I),"")</f>
        <v>Sedang</v>
      </c>
      <c r="U1113" s="27">
        <f>IF(COUNTIFS($B$2:$B1113,$B1113,$D$2:$D1113,$D1113)=1,1,0)</f>
        <v>1</v>
      </c>
      <c r="V1113" s="27">
        <f t="shared" si="52"/>
        <v>3.24</v>
      </c>
      <c r="W1113" s="27">
        <f t="shared" si="53"/>
        <v>5</v>
      </c>
      <c r="X1113" s="27">
        <f t="shared" si="51"/>
        <v>3.2399998887000003</v>
      </c>
    </row>
    <row r="1114" spans="1:24" x14ac:dyDescent="0.25">
      <c r="A1114" s="26">
        <v>46265</v>
      </c>
      <c r="B1114" s="27" t="s">
        <v>10293</v>
      </c>
      <c r="C1114" s="27" t="s">
        <v>1342</v>
      </c>
      <c r="D1114" s="27" t="s">
        <v>1349</v>
      </c>
      <c r="E1114" s="27" t="s">
        <v>35</v>
      </c>
      <c r="F1114" s="27" t="s">
        <v>23</v>
      </c>
      <c r="G1114" s="27" t="s">
        <v>36</v>
      </c>
      <c r="H1114" s="27" t="s">
        <v>24</v>
      </c>
      <c r="I1114" s="28">
        <v>278600000</v>
      </c>
      <c r="J1114" s="28">
        <v>0</v>
      </c>
      <c r="K1114" s="28">
        <v>278600000</v>
      </c>
      <c r="L1114" s="29">
        <v>3.24</v>
      </c>
      <c r="M1114" s="29">
        <f>IFERROR(_xlfn.XLOOKUP($B1114,'Ownership Metrics'!$A:$A,'Ownership Metrics'!$B:$B),"")</f>
        <v>12.58</v>
      </c>
      <c r="N1114" s="28">
        <f>IFERROR(_xlfn.XLOOKUP($B1114,'Ownership Metrics'!$A:$A,'Ownership Metrics'!$C:$C),"")</f>
        <v>3387</v>
      </c>
      <c r="O1114" s="29">
        <f>IFERROR(_xlfn.XLOOKUP($B1114,'Ownership Metrics'!$A:$A,'Ownership Metrics'!$D:$D),"")</f>
        <v>57.37</v>
      </c>
      <c r="P1114" s="29">
        <f>IFERROR(_xlfn.XLOOKUP($B1114,'Ownership Metrics'!$A:$A,'Ownership Metrics'!$E:$E),"")</f>
        <v>65.97</v>
      </c>
      <c r="Q1114" s="30">
        <f>IFERROR(_xlfn.XLOOKUP($B1114,'Ownership Metrics'!$A:$A,'Ownership Metrics'!$F:$F),"")</f>
        <v>12</v>
      </c>
      <c r="R1114" s="30">
        <f>IFERROR(_xlfn.XLOOKUP($B1114,'Ownership Metrics'!$A:$A,'Ownership Metrics'!$G:$G),"")</f>
        <v>47</v>
      </c>
      <c r="S1114" s="27" t="str">
        <f>IFERROR(_xlfn.XLOOKUP($B1114,'Ownership Metrics'!$A:$A,'Ownership Metrics'!$H:$H),"")</f>
        <v>Mayoritas</v>
      </c>
      <c r="T1114" s="27" t="str">
        <f>IFERROR(_xlfn.XLOOKUP($B1114,'Ownership Metrics'!$A:$A,'Ownership Metrics'!$I:$I),"")</f>
        <v>Sedang</v>
      </c>
      <c r="U1114" s="27">
        <f>IF(COUNTIFS($B$2:$B1114,$B1114,$D$2:$D1114,$D1114)=1,1,0)</f>
        <v>1</v>
      </c>
      <c r="V1114" s="27">
        <f t="shared" si="52"/>
        <v>3.24</v>
      </c>
      <c r="W1114" s="27">
        <f t="shared" si="53"/>
        <v>6</v>
      </c>
      <c r="X1114" s="27">
        <f t="shared" si="51"/>
        <v>3.2399998886000003</v>
      </c>
    </row>
    <row r="1115" spans="1:24" x14ac:dyDescent="0.25">
      <c r="A1115" s="26">
        <v>46265</v>
      </c>
      <c r="B1115" s="27" t="s">
        <v>10293</v>
      </c>
      <c r="C1115" s="27" t="s">
        <v>1342</v>
      </c>
      <c r="D1115" s="27" t="s">
        <v>1350</v>
      </c>
      <c r="E1115" s="27" t="s">
        <v>35</v>
      </c>
      <c r="F1115" s="27" t="s">
        <v>23</v>
      </c>
      <c r="G1115" s="27" t="s">
        <v>36</v>
      </c>
      <c r="H1115" s="27" t="s">
        <v>24</v>
      </c>
      <c r="I1115" s="28">
        <v>207786000</v>
      </c>
      <c r="J1115" s="28">
        <v>0</v>
      </c>
      <c r="K1115" s="28">
        <v>207786000</v>
      </c>
      <c r="L1115" s="29">
        <v>2.42</v>
      </c>
      <c r="M1115" s="29">
        <f>IFERROR(_xlfn.XLOOKUP($B1115,'Ownership Metrics'!$A:$A,'Ownership Metrics'!$B:$B),"")</f>
        <v>12.58</v>
      </c>
      <c r="N1115" s="28">
        <f>IFERROR(_xlfn.XLOOKUP($B1115,'Ownership Metrics'!$A:$A,'Ownership Metrics'!$C:$C),"")</f>
        <v>3387</v>
      </c>
      <c r="O1115" s="29">
        <f>IFERROR(_xlfn.XLOOKUP($B1115,'Ownership Metrics'!$A:$A,'Ownership Metrics'!$D:$D),"")</f>
        <v>57.37</v>
      </c>
      <c r="P1115" s="29">
        <f>IFERROR(_xlfn.XLOOKUP($B1115,'Ownership Metrics'!$A:$A,'Ownership Metrics'!$E:$E),"")</f>
        <v>65.97</v>
      </c>
      <c r="Q1115" s="30">
        <f>IFERROR(_xlfn.XLOOKUP($B1115,'Ownership Metrics'!$A:$A,'Ownership Metrics'!$F:$F),"")</f>
        <v>12</v>
      </c>
      <c r="R1115" s="30">
        <f>IFERROR(_xlfn.XLOOKUP($B1115,'Ownership Metrics'!$A:$A,'Ownership Metrics'!$G:$G),"")</f>
        <v>47</v>
      </c>
      <c r="S1115" s="27" t="str">
        <f>IFERROR(_xlfn.XLOOKUP($B1115,'Ownership Metrics'!$A:$A,'Ownership Metrics'!$H:$H),"")</f>
        <v>Mayoritas</v>
      </c>
      <c r="T1115" s="27" t="str">
        <f>IFERROR(_xlfn.XLOOKUP($B1115,'Ownership Metrics'!$A:$A,'Ownership Metrics'!$I:$I),"")</f>
        <v>Sedang</v>
      </c>
      <c r="U1115" s="27">
        <f>IF(COUNTIFS($B$2:$B1115,$B1115,$D$2:$D1115,$D1115)=1,1,0)</f>
        <v>1</v>
      </c>
      <c r="V1115" s="27">
        <f t="shared" si="52"/>
        <v>2.42</v>
      </c>
      <c r="W1115" s="27">
        <f t="shared" si="53"/>
        <v>8</v>
      </c>
      <c r="X1115" s="27">
        <f t="shared" si="51"/>
        <v>2.4199998885</v>
      </c>
    </row>
    <row r="1116" spans="1:24" x14ac:dyDescent="0.25">
      <c r="A1116" s="26">
        <v>46265</v>
      </c>
      <c r="B1116" s="27" t="s">
        <v>10293</v>
      </c>
      <c r="C1116" s="27" t="s">
        <v>1342</v>
      </c>
      <c r="D1116" s="27" t="s">
        <v>1351</v>
      </c>
      <c r="E1116" s="27" t="s">
        <v>35</v>
      </c>
      <c r="F1116" s="27" t="s">
        <v>23</v>
      </c>
      <c r="G1116" s="27" t="s">
        <v>36</v>
      </c>
      <c r="H1116" s="27" t="s">
        <v>24</v>
      </c>
      <c r="I1116" s="28">
        <v>157865000</v>
      </c>
      <c r="J1116" s="28">
        <v>0</v>
      </c>
      <c r="K1116" s="28">
        <v>157865000</v>
      </c>
      <c r="L1116" s="29">
        <v>1.83</v>
      </c>
      <c r="M1116" s="29">
        <f>IFERROR(_xlfn.XLOOKUP($B1116,'Ownership Metrics'!$A:$A,'Ownership Metrics'!$B:$B),"")</f>
        <v>12.58</v>
      </c>
      <c r="N1116" s="28">
        <f>IFERROR(_xlfn.XLOOKUP($B1116,'Ownership Metrics'!$A:$A,'Ownership Metrics'!$C:$C),"")</f>
        <v>3387</v>
      </c>
      <c r="O1116" s="29">
        <f>IFERROR(_xlfn.XLOOKUP($B1116,'Ownership Metrics'!$A:$A,'Ownership Metrics'!$D:$D),"")</f>
        <v>57.37</v>
      </c>
      <c r="P1116" s="29">
        <f>IFERROR(_xlfn.XLOOKUP($B1116,'Ownership Metrics'!$A:$A,'Ownership Metrics'!$E:$E),"")</f>
        <v>65.97</v>
      </c>
      <c r="Q1116" s="30">
        <f>IFERROR(_xlfn.XLOOKUP($B1116,'Ownership Metrics'!$A:$A,'Ownership Metrics'!$F:$F),"")</f>
        <v>12</v>
      </c>
      <c r="R1116" s="30">
        <f>IFERROR(_xlfn.XLOOKUP($B1116,'Ownership Metrics'!$A:$A,'Ownership Metrics'!$G:$G),"")</f>
        <v>47</v>
      </c>
      <c r="S1116" s="27" t="str">
        <f>IFERROR(_xlfn.XLOOKUP($B1116,'Ownership Metrics'!$A:$A,'Ownership Metrics'!$H:$H),"")</f>
        <v>Mayoritas</v>
      </c>
      <c r="T1116" s="27" t="str">
        <f>IFERROR(_xlfn.XLOOKUP($B1116,'Ownership Metrics'!$A:$A,'Ownership Metrics'!$I:$I),"")</f>
        <v>Sedang</v>
      </c>
      <c r="U1116" s="27">
        <f>IF(COUNTIFS($B$2:$B1116,$B1116,$D$2:$D1116,$D1116)=1,1,0)</f>
        <v>1</v>
      </c>
      <c r="V1116" s="27">
        <f t="shared" si="52"/>
        <v>1.83</v>
      </c>
      <c r="W1116" s="27">
        <f t="shared" si="53"/>
        <v>9</v>
      </c>
      <c r="X1116" s="27">
        <f t="shared" si="51"/>
        <v>1.8299998884000002</v>
      </c>
    </row>
    <row r="1117" spans="1:24" x14ac:dyDescent="0.25">
      <c r="A1117" s="26">
        <v>46265</v>
      </c>
      <c r="B1117" s="27" t="s">
        <v>10293</v>
      </c>
      <c r="C1117" s="27" t="s">
        <v>1342</v>
      </c>
      <c r="D1117" s="27" t="s">
        <v>1352</v>
      </c>
      <c r="E1117" s="27" t="s">
        <v>35</v>
      </c>
      <c r="F1117" s="27" t="s">
        <v>23</v>
      </c>
      <c r="G1117" s="27" t="s">
        <v>36</v>
      </c>
      <c r="H1117" s="27" t="s">
        <v>24</v>
      </c>
      <c r="I1117" s="28">
        <v>278602400</v>
      </c>
      <c r="J1117" s="28">
        <v>0</v>
      </c>
      <c r="K1117" s="28">
        <v>278602400</v>
      </c>
      <c r="L1117" s="29">
        <v>3.24</v>
      </c>
      <c r="M1117" s="29">
        <f>IFERROR(_xlfn.XLOOKUP($B1117,'Ownership Metrics'!$A:$A,'Ownership Metrics'!$B:$B),"")</f>
        <v>12.58</v>
      </c>
      <c r="N1117" s="28">
        <f>IFERROR(_xlfn.XLOOKUP($B1117,'Ownership Metrics'!$A:$A,'Ownership Metrics'!$C:$C),"")</f>
        <v>3387</v>
      </c>
      <c r="O1117" s="29">
        <f>IFERROR(_xlfn.XLOOKUP($B1117,'Ownership Metrics'!$A:$A,'Ownership Metrics'!$D:$D),"")</f>
        <v>57.37</v>
      </c>
      <c r="P1117" s="29">
        <f>IFERROR(_xlfn.XLOOKUP($B1117,'Ownership Metrics'!$A:$A,'Ownership Metrics'!$E:$E),"")</f>
        <v>65.97</v>
      </c>
      <c r="Q1117" s="30">
        <f>IFERROR(_xlfn.XLOOKUP($B1117,'Ownership Metrics'!$A:$A,'Ownership Metrics'!$F:$F),"")</f>
        <v>12</v>
      </c>
      <c r="R1117" s="30">
        <f>IFERROR(_xlfn.XLOOKUP($B1117,'Ownership Metrics'!$A:$A,'Ownership Metrics'!$G:$G),"")</f>
        <v>47</v>
      </c>
      <c r="S1117" s="27" t="str">
        <f>IFERROR(_xlfn.XLOOKUP($B1117,'Ownership Metrics'!$A:$A,'Ownership Metrics'!$H:$H),"")</f>
        <v>Mayoritas</v>
      </c>
      <c r="T1117" s="27" t="str">
        <f>IFERROR(_xlfn.XLOOKUP($B1117,'Ownership Metrics'!$A:$A,'Ownership Metrics'!$I:$I),"")</f>
        <v>Sedang</v>
      </c>
      <c r="U1117" s="27">
        <f>IF(COUNTIFS($B$2:$B1117,$B1117,$D$2:$D1117,$D1117)=1,1,0)</f>
        <v>1</v>
      </c>
      <c r="V1117" s="27">
        <f t="shared" si="52"/>
        <v>3.24</v>
      </c>
      <c r="W1117" s="27">
        <f t="shared" si="53"/>
        <v>7</v>
      </c>
      <c r="X1117" s="27">
        <f t="shared" si="51"/>
        <v>3.2399998883000003</v>
      </c>
    </row>
    <row r="1118" spans="1:24" x14ac:dyDescent="0.25">
      <c r="A1118" s="26">
        <v>46265</v>
      </c>
      <c r="B1118" s="27" t="s">
        <v>10294</v>
      </c>
      <c r="C1118" s="27" t="s">
        <v>1354</v>
      </c>
      <c r="D1118" s="27" t="s">
        <v>106</v>
      </c>
      <c r="E1118" s="27" t="s">
        <v>22</v>
      </c>
      <c r="F1118" s="27" t="s">
        <v>23</v>
      </c>
      <c r="G1118" s="27"/>
      <c r="H1118" s="27"/>
      <c r="I1118" s="28">
        <v>0</v>
      </c>
      <c r="J1118" s="28">
        <v>48048000001</v>
      </c>
      <c r="K1118" s="28">
        <v>48048000001</v>
      </c>
      <c r="L1118" s="29">
        <v>51.48</v>
      </c>
      <c r="M1118" s="29">
        <f>IFERROR(_xlfn.XLOOKUP($B1118,'Ownership Metrics'!$A:$A,'Ownership Metrics'!$B:$B),"")</f>
        <v>37.9</v>
      </c>
      <c r="N1118" s="28">
        <f>IFERROR(_xlfn.XLOOKUP($B1118,'Ownership Metrics'!$A:$A,'Ownership Metrics'!$C:$C),"")</f>
        <v>2718</v>
      </c>
      <c r="O1118" s="29">
        <f>IFERROR(_xlfn.XLOOKUP($B1118,'Ownership Metrics'!$A:$A,'Ownership Metrics'!$D:$D),"")</f>
        <v>51.48</v>
      </c>
      <c r="P1118" s="29">
        <f>IFERROR(_xlfn.XLOOKUP($B1118,'Ownership Metrics'!$A:$A,'Ownership Metrics'!$E:$E),"")</f>
        <v>60.84</v>
      </c>
      <c r="Q1118" s="30">
        <f>IFERROR(_xlfn.XLOOKUP($B1118,'Ownership Metrics'!$A:$A,'Ownership Metrics'!$F:$F),"")</f>
        <v>4</v>
      </c>
      <c r="R1118" s="30">
        <f>IFERROR(_xlfn.XLOOKUP($B1118,'Ownership Metrics'!$A:$A,'Ownership Metrics'!$G:$G),"")</f>
        <v>50</v>
      </c>
      <c r="S1118" s="27" t="str">
        <f>IFERROR(_xlfn.XLOOKUP($B1118,'Ownership Metrics'!$A:$A,'Ownership Metrics'!$H:$H),"")</f>
        <v>Mayoritas</v>
      </c>
      <c r="T1118" s="27" t="str">
        <f>IFERROR(_xlfn.XLOOKUP($B1118,'Ownership Metrics'!$A:$A,'Ownership Metrics'!$I:$I),"")</f>
        <v>Sedang</v>
      </c>
      <c r="U1118" s="27">
        <f>IF(COUNTIFS($B$2:$B1118,$B1118,$D$2:$D1118,$D1118)=1,1,0)</f>
        <v>1</v>
      </c>
      <c r="V1118" s="27">
        <f t="shared" si="52"/>
        <v>51.48</v>
      </c>
      <c r="W1118" s="27">
        <f t="shared" si="53"/>
        <v>1</v>
      </c>
      <c r="X1118" s="27">
        <f t="shared" si="51"/>
        <v>51.479999888199998</v>
      </c>
    </row>
    <row r="1119" spans="1:24" x14ac:dyDescent="0.25">
      <c r="A1119" s="26">
        <v>46265</v>
      </c>
      <c r="B1119" s="27" t="s">
        <v>10294</v>
      </c>
      <c r="C1119" s="27" t="s">
        <v>1354</v>
      </c>
      <c r="D1119" s="27" t="s">
        <v>43</v>
      </c>
      <c r="E1119" s="27" t="s">
        <v>44</v>
      </c>
      <c r="F1119" s="27" t="s">
        <v>23</v>
      </c>
      <c r="G1119" s="27"/>
      <c r="H1119" s="27" t="s">
        <v>24</v>
      </c>
      <c r="I1119" s="28">
        <v>1266740824</v>
      </c>
      <c r="J1119" s="28">
        <v>0</v>
      </c>
      <c r="K1119" s="28">
        <v>1266740824</v>
      </c>
      <c r="L1119" s="29">
        <v>1.36</v>
      </c>
      <c r="M1119" s="29">
        <f>IFERROR(_xlfn.XLOOKUP($B1119,'Ownership Metrics'!$A:$A,'Ownership Metrics'!$B:$B),"")</f>
        <v>37.9</v>
      </c>
      <c r="N1119" s="28">
        <f>IFERROR(_xlfn.XLOOKUP($B1119,'Ownership Metrics'!$A:$A,'Ownership Metrics'!$C:$C),"")</f>
        <v>2718</v>
      </c>
      <c r="O1119" s="29">
        <f>IFERROR(_xlfn.XLOOKUP($B1119,'Ownership Metrics'!$A:$A,'Ownership Metrics'!$D:$D),"")</f>
        <v>51.48</v>
      </c>
      <c r="P1119" s="29">
        <f>IFERROR(_xlfn.XLOOKUP($B1119,'Ownership Metrics'!$A:$A,'Ownership Metrics'!$E:$E),"")</f>
        <v>60.84</v>
      </c>
      <c r="Q1119" s="30">
        <f>IFERROR(_xlfn.XLOOKUP($B1119,'Ownership Metrics'!$A:$A,'Ownership Metrics'!$F:$F),"")</f>
        <v>4</v>
      </c>
      <c r="R1119" s="30">
        <f>IFERROR(_xlfn.XLOOKUP($B1119,'Ownership Metrics'!$A:$A,'Ownership Metrics'!$G:$G),"")</f>
        <v>50</v>
      </c>
      <c r="S1119" s="27" t="str">
        <f>IFERROR(_xlfn.XLOOKUP($B1119,'Ownership Metrics'!$A:$A,'Ownership Metrics'!$H:$H),"")</f>
        <v>Mayoritas</v>
      </c>
      <c r="T1119" s="27" t="str">
        <f>IFERROR(_xlfn.XLOOKUP($B1119,'Ownership Metrics'!$A:$A,'Ownership Metrics'!$I:$I),"")</f>
        <v>Sedang</v>
      </c>
      <c r="U1119" s="27">
        <f>IF(COUNTIFS($B$2:$B1119,$B1119,$D$2:$D1119,$D1119)=1,1,0)</f>
        <v>1</v>
      </c>
      <c r="V1119" s="27">
        <f t="shared" si="52"/>
        <v>1.36</v>
      </c>
      <c r="W1119" s="27">
        <f t="shared" si="53"/>
        <v>3</v>
      </c>
      <c r="X1119" s="27">
        <f t="shared" si="51"/>
        <v>1.3599998881000002</v>
      </c>
    </row>
    <row r="1120" spans="1:24" x14ac:dyDescent="0.25">
      <c r="A1120" s="26">
        <v>46265</v>
      </c>
      <c r="B1120" s="27" t="s">
        <v>10294</v>
      </c>
      <c r="C1120" s="27" t="s">
        <v>1354</v>
      </c>
      <c r="D1120" s="27" t="s">
        <v>956</v>
      </c>
      <c r="E1120" s="27" t="s">
        <v>258</v>
      </c>
      <c r="F1120" s="27" t="s">
        <v>23</v>
      </c>
      <c r="G1120" s="27"/>
      <c r="H1120" s="27" t="s">
        <v>24</v>
      </c>
      <c r="I1120" s="28">
        <v>7466666666</v>
      </c>
      <c r="J1120" s="28">
        <v>0</v>
      </c>
      <c r="K1120" s="28">
        <v>7466666666</v>
      </c>
      <c r="L1120" s="29">
        <v>8</v>
      </c>
      <c r="M1120" s="29">
        <f>IFERROR(_xlfn.XLOOKUP($B1120,'Ownership Metrics'!$A:$A,'Ownership Metrics'!$B:$B),"")</f>
        <v>37.9</v>
      </c>
      <c r="N1120" s="28">
        <f>IFERROR(_xlfn.XLOOKUP($B1120,'Ownership Metrics'!$A:$A,'Ownership Metrics'!$C:$C),"")</f>
        <v>2718</v>
      </c>
      <c r="O1120" s="29">
        <f>IFERROR(_xlfn.XLOOKUP($B1120,'Ownership Metrics'!$A:$A,'Ownership Metrics'!$D:$D),"")</f>
        <v>51.48</v>
      </c>
      <c r="P1120" s="29">
        <f>IFERROR(_xlfn.XLOOKUP($B1120,'Ownership Metrics'!$A:$A,'Ownership Metrics'!$E:$E),"")</f>
        <v>60.84</v>
      </c>
      <c r="Q1120" s="30">
        <f>IFERROR(_xlfn.XLOOKUP($B1120,'Ownership Metrics'!$A:$A,'Ownership Metrics'!$F:$F),"")</f>
        <v>4</v>
      </c>
      <c r="R1120" s="30">
        <f>IFERROR(_xlfn.XLOOKUP($B1120,'Ownership Metrics'!$A:$A,'Ownership Metrics'!$G:$G),"")</f>
        <v>50</v>
      </c>
      <c r="S1120" s="27" t="str">
        <f>IFERROR(_xlfn.XLOOKUP($B1120,'Ownership Metrics'!$A:$A,'Ownership Metrics'!$H:$H),"")</f>
        <v>Mayoritas</v>
      </c>
      <c r="T1120" s="27" t="str">
        <f>IFERROR(_xlfn.XLOOKUP($B1120,'Ownership Metrics'!$A:$A,'Ownership Metrics'!$I:$I),"")</f>
        <v>Sedang</v>
      </c>
      <c r="U1120" s="27">
        <f>IF(COUNTIFS($B$2:$B1120,$B1120,$D$2:$D1120,$D1120)=1,1,0)</f>
        <v>1</v>
      </c>
      <c r="V1120" s="27">
        <f t="shared" si="52"/>
        <v>8</v>
      </c>
      <c r="W1120" s="27">
        <f t="shared" si="53"/>
        <v>2</v>
      </c>
      <c r="X1120" s="27">
        <f t="shared" si="51"/>
        <v>7.9999998879999996</v>
      </c>
    </row>
    <row r="1121" spans="1:24" x14ac:dyDescent="0.25">
      <c r="A1121" s="26">
        <v>46265</v>
      </c>
      <c r="B1121" s="27" t="s">
        <v>10294</v>
      </c>
      <c r="C1121" s="27" t="s">
        <v>1354</v>
      </c>
      <c r="D1121" s="27" t="s">
        <v>260</v>
      </c>
      <c r="E1121" s="27" t="s">
        <v>171</v>
      </c>
      <c r="F1121" s="27" t="s">
        <v>32</v>
      </c>
      <c r="G1121" s="27"/>
      <c r="H1121" s="27" t="s">
        <v>33</v>
      </c>
      <c r="I1121" s="28">
        <v>1172560100</v>
      </c>
      <c r="J1121" s="28">
        <v>0</v>
      </c>
      <c r="K1121" s="28">
        <v>1172560100</v>
      </c>
      <c r="L1121" s="29">
        <v>1.26</v>
      </c>
      <c r="M1121" s="29">
        <f>IFERROR(_xlfn.XLOOKUP($B1121,'Ownership Metrics'!$A:$A,'Ownership Metrics'!$B:$B),"")</f>
        <v>37.9</v>
      </c>
      <c r="N1121" s="28">
        <f>IFERROR(_xlfn.XLOOKUP($B1121,'Ownership Metrics'!$A:$A,'Ownership Metrics'!$C:$C),"")</f>
        <v>2718</v>
      </c>
      <c r="O1121" s="29">
        <f>IFERROR(_xlfn.XLOOKUP($B1121,'Ownership Metrics'!$A:$A,'Ownership Metrics'!$D:$D),"")</f>
        <v>51.48</v>
      </c>
      <c r="P1121" s="29">
        <f>IFERROR(_xlfn.XLOOKUP($B1121,'Ownership Metrics'!$A:$A,'Ownership Metrics'!$E:$E),"")</f>
        <v>60.84</v>
      </c>
      <c r="Q1121" s="30">
        <f>IFERROR(_xlfn.XLOOKUP($B1121,'Ownership Metrics'!$A:$A,'Ownership Metrics'!$F:$F),"")</f>
        <v>4</v>
      </c>
      <c r="R1121" s="30">
        <f>IFERROR(_xlfn.XLOOKUP($B1121,'Ownership Metrics'!$A:$A,'Ownership Metrics'!$G:$G),"")</f>
        <v>50</v>
      </c>
      <c r="S1121" s="27" t="str">
        <f>IFERROR(_xlfn.XLOOKUP($B1121,'Ownership Metrics'!$A:$A,'Ownership Metrics'!$H:$H),"")</f>
        <v>Mayoritas</v>
      </c>
      <c r="T1121" s="27" t="str">
        <f>IFERROR(_xlfn.XLOOKUP($B1121,'Ownership Metrics'!$A:$A,'Ownership Metrics'!$I:$I),"")</f>
        <v>Sedang</v>
      </c>
      <c r="U1121" s="27">
        <f>IF(COUNTIFS($B$2:$B1121,$B1121,$D$2:$D1121,$D1121)=1,1,0)</f>
        <v>1</v>
      </c>
      <c r="V1121" s="27">
        <f t="shared" si="52"/>
        <v>1.26</v>
      </c>
      <c r="W1121" s="27">
        <f t="shared" si="53"/>
        <v>4</v>
      </c>
      <c r="X1121" s="27">
        <f t="shared" si="51"/>
        <v>1.2599998879000001</v>
      </c>
    </row>
    <row r="1122" spans="1:24" x14ac:dyDescent="0.25">
      <c r="A1122" s="26">
        <v>46265</v>
      </c>
      <c r="B1122" s="27" t="s">
        <v>10295</v>
      </c>
      <c r="C1122" s="27" t="s">
        <v>1356</v>
      </c>
      <c r="D1122" s="27" t="s">
        <v>541</v>
      </c>
      <c r="E1122" s="27" t="s">
        <v>22</v>
      </c>
      <c r="F1122" s="27" t="s">
        <v>23</v>
      </c>
      <c r="G1122" s="27"/>
      <c r="H1122" s="27" t="s">
        <v>24</v>
      </c>
      <c r="I1122" s="28">
        <v>33368800</v>
      </c>
      <c r="J1122" s="28">
        <v>0</v>
      </c>
      <c r="K1122" s="28">
        <v>33368800</v>
      </c>
      <c r="L1122" s="29">
        <v>2.88</v>
      </c>
      <c r="M1122" s="29">
        <f>IFERROR(_xlfn.XLOOKUP($B1122,'Ownership Metrics'!$A:$A,'Ownership Metrics'!$B:$B),"")</f>
        <v>6.04</v>
      </c>
      <c r="N1122" s="28">
        <f>IFERROR(_xlfn.XLOOKUP($B1122,'Ownership Metrics'!$A:$A,'Ownership Metrics'!$C:$C),"")</f>
        <v>3629</v>
      </c>
      <c r="O1122" s="29">
        <f>IFERROR(_xlfn.XLOOKUP($B1122,'Ownership Metrics'!$A:$A,'Ownership Metrics'!$D:$D),"")</f>
        <v>59.11</v>
      </c>
      <c r="P1122" s="29">
        <f>IFERROR(_xlfn.XLOOKUP($B1122,'Ownership Metrics'!$A:$A,'Ownership Metrics'!$E:$E),"")</f>
        <v>68.41</v>
      </c>
      <c r="Q1122" s="30">
        <f>IFERROR(_xlfn.XLOOKUP($B1122,'Ownership Metrics'!$A:$A,'Ownership Metrics'!$F:$F),"")</f>
        <v>11</v>
      </c>
      <c r="R1122" s="30">
        <f>IFERROR(_xlfn.XLOOKUP($B1122,'Ownership Metrics'!$A:$A,'Ownership Metrics'!$G:$G),"")</f>
        <v>50</v>
      </c>
      <c r="S1122" s="27" t="str">
        <f>IFERROR(_xlfn.XLOOKUP($B1122,'Ownership Metrics'!$A:$A,'Ownership Metrics'!$H:$H),"")</f>
        <v>Mayoritas</v>
      </c>
      <c r="T1122" s="27" t="str">
        <f>IFERROR(_xlfn.XLOOKUP($B1122,'Ownership Metrics'!$A:$A,'Ownership Metrics'!$I:$I),"")</f>
        <v>Sedang</v>
      </c>
      <c r="U1122" s="27">
        <f>IF(COUNTIFS($B$2:$B1122,$B1122,$D$2:$D1122,$D1122)=1,1,0)</f>
        <v>1</v>
      </c>
      <c r="V1122" s="27">
        <f t="shared" si="52"/>
        <v>2.88</v>
      </c>
      <c r="W1122" s="27">
        <f t="shared" si="53"/>
        <v>9</v>
      </c>
      <c r="X1122" s="27">
        <f t="shared" si="51"/>
        <v>2.8799998877999999</v>
      </c>
    </row>
    <row r="1123" spans="1:24" x14ac:dyDescent="0.25">
      <c r="A1123" s="26">
        <v>46265</v>
      </c>
      <c r="B1123" s="27" t="s">
        <v>10295</v>
      </c>
      <c r="C1123" s="27" t="s">
        <v>1356</v>
      </c>
      <c r="D1123" s="27" t="s">
        <v>1357</v>
      </c>
      <c r="E1123" s="27" t="s">
        <v>22</v>
      </c>
      <c r="F1123" s="27" t="s">
        <v>23</v>
      </c>
      <c r="G1123" s="27"/>
      <c r="H1123" s="27" t="s">
        <v>24</v>
      </c>
      <c r="I1123" s="28">
        <v>685199832</v>
      </c>
      <c r="J1123" s="28">
        <v>0</v>
      </c>
      <c r="K1123" s="28">
        <v>685199832</v>
      </c>
      <c r="L1123" s="29">
        <v>59.11</v>
      </c>
      <c r="M1123" s="29">
        <f>IFERROR(_xlfn.XLOOKUP($B1123,'Ownership Metrics'!$A:$A,'Ownership Metrics'!$B:$B),"")</f>
        <v>6.04</v>
      </c>
      <c r="N1123" s="28">
        <f>IFERROR(_xlfn.XLOOKUP($B1123,'Ownership Metrics'!$A:$A,'Ownership Metrics'!$C:$C),"")</f>
        <v>3629</v>
      </c>
      <c r="O1123" s="29">
        <f>IFERROR(_xlfn.XLOOKUP($B1123,'Ownership Metrics'!$A:$A,'Ownership Metrics'!$D:$D),"")</f>
        <v>59.11</v>
      </c>
      <c r="P1123" s="29">
        <f>IFERROR(_xlfn.XLOOKUP($B1123,'Ownership Metrics'!$A:$A,'Ownership Metrics'!$E:$E),"")</f>
        <v>68.41</v>
      </c>
      <c r="Q1123" s="30">
        <f>IFERROR(_xlfn.XLOOKUP($B1123,'Ownership Metrics'!$A:$A,'Ownership Metrics'!$F:$F),"")</f>
        <v>11</v>
      </c>
      <c r="R1123" s="30">
        <f>IFERROR(_xlfn.XLOOKUP($B1123,'Ownership Metrics'!$A:$A,'Ownership Metrics'!$G:$G),"")</f>
        <v>50</v>
      </c>
      <c r="S1123" s="27" t="str">
        <f>IFERROR(_xlfn.XLOOKUP($B1123,'Ownership Metrics'!$A:$A,'Ownership Metrics'!$H:$H),"")</f>
        <v>Mayoritas</v>
      </c>
      <c r="T1123" s="27" t="str">
        <f>IFERROR(_xlfn.XLOOKUP($B1123,'Ownership Metrics'!$A:$A,'Ownership Metrics'!$I:$I),"")</f>
        <v>Sedang</v>
      </c>
      <c r="U1123" s="27">
        <f>IF(COUNTIFS($B$2:$B1123,$B1123,$D$2:$D1123,$D1123)=1,1,0)</f>
        <v>1</v>
      </c>
      <c r="V1123" s="27">
        <f t="shared" si="52"/>
        <v>59.11</v>
      </c>
      <c r="W1123" s="27">
        <f t="shared" si="53"/>
        <v>1</v>
      </c>
      <c r="X1123" s="27">
        <f t="shared" si="51"/>
        <v>59.109999887699999</v>
      </c>
    </row>
    <row r="1124" spans="1:24" x14ac:dyDescent="0.25">
      <c r="A1124" s="26">
        <v>46265</v>
      </c>
      <c r="B1124" s="27" t="s">
        <v>10295</v>
      </c>
      <c r="C1124" s="27" t="s">
        <v>1356</v>
      </c>
      <c r="D1124" s="27" t="s">
        <v>326</v>
      </c>
      <c r="E1124" s="27" t="s">
        <v>51</v>
      </c>
      <c r="F1124" s="27" t="s">
        <v>23</v>
      </c>
      <c r="G1124" s="27"/>
      <c r="H1124" s="27" t="s">
        <v>24</v>
      </c>
      <c r="I1124" s="28">
        <v>52000000</v>
      </c>
      <c r="J1124" s="28">
        <v>0</v>
      </c>
      <c r="K1124" s="28">
        <v>52000000</v>
      </c>
      <c r="L1124" s="29">
        <v>4.49</v>
      </c>
      <c r="M1124" s="29">
        <f>IFERROR(_xlfn.XLOOKUP($B1124,'Ownership Metrics'!$A:$A,'Ownership Metrics'!$B:$B),"")</f>
        <v>6.04</v>
      </c>
      <c r="N1124" s="28">
        <f>IFERROR(_xlfn.XLOOKUP($B1124,'Ownership Metrics'!$A:$A,'Ownership Metrics'!$C:$C),"")</f>
        <v>3629</v>
      </c>
      <c r="O1124" s="29">
        <f>IFERROR(_xlfn.XLOOKUP($B1124,'Ownership Metrics'!$A:$A,'Ownership Metrics'!$D:$D),"")</f>
        <v>59.11</v>
      </c>
      <c r="P1124" s="29">
        <f>IFERROR(_xlfn.XLOOKUP($B1124,'Ownership Metrics'!$A:$A,'Ownership Metrics'!$E:$E),"")</f>
        <v>68.41</v>
      </c>
      <c r="Q1124" s="30">
        <f>IFERROR(_xlfn.XLOOKUP($B1124,'Ownership Metrics'!$A:$A,'Ownership Metrics'!$F:$F),"")</f>
        <v>11</v>
      </c>
      <c r="R1124" s="30">
        <f>IFERROR(_xlfn.XLOOKUP($B1124,'Ownership Metrics'!$A:$A,'Ownership Metrics'!$G:$G),"")</f>
        <v>50</v>
      </c>
      <c r="S1124" s="27" t="str">
        <f>IFERROR(_xlfn.XLOOKUP($B1124,'Ownership Metrics'!$A:$A,'Ownership Metrics'!$H:$H),"")</f>
        <v>Mayoritas</v>
      </c>
      <c r="T1124" s="27" t="str">
        <f>IFERROR(_xlfn.XLOOKUP($B1124,'Ownership Metrics'!$A:$A,'Ownership Metrics'!$I:$I),"")</f>
        <v>Sedang</v>
      </c>
      <c r="U1124" s="27">
        <f>IF(COUNTIFS($B$2:$B1124,$B1124,$D$2:$D1124,$D1124)=1,1,0)</f>
        <v>1</v>
      </c>
      <c r="V1124" s="27">
        <f t="shared" si="52"/>
        <v>4.49</v>
      </c>
      <c r="W1124" s="27">
        <f t="shared" si="53"/>
        <v>3</v>
      </c>
      <c r="X1124" s="27">
        <f t="shared" si="51"/>
        <v>4.4899998875999998</v>
      </c>
    </row>
    <row r="1125" spans="1:24" x14ac:dyDescent="0.25">
      <c r="A1125" s="26">
        <v>46265</v>
      </c>
      <c r="B1125" s="27" t="s">
        <v>10295</v>
      </c>
      <c r="C1125" s="27" t="s">
        <v>1356</v>
      </c>
      <c r="D1125" s="27" t="s">
        <v>1200</v>
      </c>
      <c r="E1125" s="27" t="s">
        <v>22</v>
      </c>
      <c r="F1125" s="27" t="s">
        <v>23</v>
      </c>
      <c r="G1125" s="27"/>
      <c r="H1125" s="27" t="s">
        <v>24</v>
      </c>
      <c r="I1125" s="28">
        <v>21811600</v>
      </c>
      <c r="J1125" s="28">
        <v>0</v>
      </c>
      <c r="K1125" s="28">
        <v>21811600</v>
      </c>
      <c r="L1125" s="29">
        <v>1.88</v>
      </c>
      <c r="M1125" s="29">
        <f>IFERROR(_xlfn.XLOOKUP($B1125,'Ownership Metrics'!$A:$A,'Ownership Metrics'!$B:$B),"")</f>
        <v>6.04</v>
      </c>
      <c r="N1125" s="28">
        <f>IFERROR(_xlfn.XLOOKUP($B1125,'Ownership Metrics'!$A:$A,'Ownership Metrics'!$C:$C),"")</f>
        <v>3629</v>
      </c>
      <c r="O1125" s="29">
        <f>IFERROR(_xlfn.XLOOKUP($B1125,'Ownership Metrics'!$A:$A,'Ownership Metrics'!$D:$D),"")</f>
        <v>59.11</v>
      </c>
      <c r="P1125" s="29">
        <f>IFERROR(_xlfn.XLOOKUP($B1125,'Ownership Metrics'!$A:$A,'Ownership Metrics'!$E:$E),"")</f>
        <v>68.41</v>
      </c>
      <c r="Q1125" s="30">
        <f>IFERROR(_xlfn.XLOOKUP($B1125,'Ownership Metrics'!$A:$A,'Ownership Metrics'!$F:$F),"")</f>
        <v>11</v>
      </c>
      <c r="R1125" s="30">
        <f>IFERROR(_xlfn.XLOOKUP($B1125,'Ownership Metrics'!$A:$A,'Ownership Metrics'!$G:$G),"")</f>
        <v>50</v>
      </c>
      <c r="S1125" s="27" t="str">
        <f>IFERROR(_xlfn.XLOOKUP($B1125,'Ownership Metrics'!$A:$A,'Ownership Metrics'!$H:$H),"")</f>
        <v>Mayoritas</v>
      </c>
      <c r="T1125" s="27" t="str">
        <f>IFERROR(_xlfn.XLOOKUP($B1125,'Ownership Metrics'!$A:$A,'Ownership Metrics'!$I:$I),"")</f>
        <v>Sedang</v>
      </c>
      <c r="U1125" s="27">
        <f>IF(COUNTIFS($B$2:$B1125,$B1125,$D$2:$D1125,$D1125)=1,1,0)</f>
        <v>1</v>
      </c>
      <c r="V1125" s="27">
        <f t="shared" si="52"/>
        <v>1.88</v>
      </c>
      <c r="W1125" s="27">
        <f t="shared" si="53"/>
        <v>10</v>
      </c>
      <c r="X1125" s="27">
        <f t="shared" si="51"/>
        <v>1.8799998874999999</v>
      </c>
    </row>
    <row r="1126" spans="1:24" x14ac:dyDescent="0.25">
      <c r="A1126" s="26">
        <v>46265</v>
      </c>
      <c r="B1126" s="27" t="s">
        <v>10295</v>
      </c>
      <c r="C1126" s="27" t="s">
        <v>1356</v>
      </c>
      <c r="D1126" s="27" t="s">
        <v>1358</v>
      </c>
      <c r="E1126" s="27" t="s">
        <v>22</v>
      </c>
      <c r="F1126" s="27" t="s">
        <v>32</v>
      </c>
      <c r="G1126" s="27"/>
      <c r="H1126" s="27" t="s">
        <v>56</v>
      </c>
      <c r="I1126" s="28">
        <v>50000000</v>
      </c>
      <c r="J1126" s="28">
        <v>0</v>
      </c>
      <c r="K1126" s="28">
        <v>50000000</v>
      </c>
      <c r="L1126" s="29">
        <v>4.3099999999999996</v>
      </c>
      <c r="M1126" s="29">
        <f>IFERROR(_xlfn.XLOOKUP($B1126,'Ownership Metrics'!$A:$A,'Ownership Metrics'!$B:$B),"")</f>
        <v>6.04</v>
      </c>
      <c r="N1126" s="28">
        <f>IFERROR(_xlfn.XLOOKUP($B1126,'Ownership Metrics'!$A:$A,'Ownership Metrics'!$C:$C),"")</f>
        <v>3629</v>
      </c>
      <c r="O1126" s="29">
        <f>IFERROR(_xlfn.XLOOKUP($B1126,'Ownership Metrics'!$A:$A,'Ownership Metrics'!$D:$D),"")</f>
        <v>59.11</v>
      </c>
      <c r="P1126" s="29">
        <f>IFERROR(_xlfn.XLOOKUP($B1126,'Ownership Metrics'!$A:$A,'Ownership Metrics'!$E:$E),"")</f>
        <v>68.41</v>
      </c>
      <c r="Q1126" s="30">
        <f>IFERROR(_xlfn.XLOOKUP($B1126,'Ownership Metrics'!$A:$A,'Ownership Metrics'!$F:$F),"")</f>
        <v>11</v>
      </c>
      <c r="R1126" s="30">
        <f>IFERROR(_xlfn.XLOOKUP($B1126,'Ownership Metrics'!$A:$A,'Ownership Metrics'!$G:$G),"")</f>
        <v>50</v>
      </c>
      <c r="S1126" s="27" t="str">
        <f>IFERROR(_xlfn.XLOOKUP($B1126,'Ownership Metrics'!$A:$A,'Ownership Metrics'!$H:$H),"")</f>
        <v>Mayoritas</v>
      </c>
      <c r="T1126" s="27" t="str">
        <f>IFERROR(_xlfn.XLOOKUP($B1126,'Ownership Metrics'!$A:$A,'Ownership Metrics'!$I:$I),"")</f>
        <v>Sedang</v>
      </c>
      <c r="U1126" s="27">
        <f>IF(COUNTIFS($B$2:$B1126,$B1126,$D$2:$D1126,$D1126)=1,1,0)</f>
        <v>1</v>
      </c>
      <c r="V1126" s="27">
        <f t="shared" si="52"/>
        <v>4.3099999999999996</v>
      </c>
      <c r="W1126" s="27">
        <f t="shared" si="53"/>
        <v>5</v>
      </c>
      <c r="X1126" s="27">
        <f t="shared" si="51"/>
        <v>4.3099998873999992</v>
      </c>
    </row>
    <row r="1127" spans="1:24" x14ac:dyDescent="0.25">
      <c r="A1127" s="26">
        <v>46265</v>
      </c>
      <c r="B1127" s="27" t="s">
        <v>10295</v>
      </c>
      <c r="C1127" s="27" t="s">
        <v>1356</v>
      </c>
      <c r="D1127" s="27" t="s">
        <v>1359</v>
      </c>
      <c r="E1127" s="27" t="s">
        <v>74</v>
      </c>
      <c r="F1127" s="27" t="s">
        <v>32</v>
      </c>
      <c r="G1127" s="27"/>
      <c r="H1127" s="27" t="s">
        <v>64</v>
      </c>
      <c r="I1127" s="28">
        <v>55743000</v>
      </c>
      <c r="J1127" s="28">
        <v>0</v>
      </c>
      <c r="K1127" s="28">
        <v>55743000</v>
      </c>
      <c r="L1127" s="29">
        <v>4.8099999999999996</v>
      </c>
      <c r="M1127" s="29">
        <f>IFERROR(_xlfn.XLOOKUP($B1127,'Ownership Metrics'!$A:$A,'Ownership Metrics'!$B:$B),"")</f>
        <v>6.04</v>
      </c>
      <c r="N1127" s="28">
        <f>IFERROR(_xlfn.XLOOKUP($B1127,'Ownership Metrics'!$A:$A,'Ownership Metrics'!$C:$C),"")</f>
        <v>3629</v>
      </c>
      <c r="O1127" s="29">
        <f>IFERROR(_xlfn.XLOOKUP($B1127,'Ownership Metrics'!$A:$A,'Ownership Metrics'!$D:$D),"")</f>
        <v>59.11</v>
      </c>
      <c r="P1127" s="29">
        <f>IFERROR(_xlfn.XLOOKUP($B1127,'Ownership Metrics'!$A:$A,'Ownership Metrics'!$E:$E),"")</f>
        <v>68.41</v>
      </c>
      <c r="Q1127" s="30">
        <f>IFERROR(_xlfn.XLOOKUP($B1127,'Ownership Metrics'!$A:$A,'Ownership Metrics'!$F:$F),"")</f>
        <v>11</v>
      </c>
      <c r="R1127" s="30">
        <f>IFERROR(_xlfn.XLOOKUP($B1127,'Ownership Metrics'!$A:$A,'Ownership Metrics'!$G:$G),"")</f>
        <v>50</v>
      </c>
      <c r="S1127" s="27" t="str">
        <f>IFERROR(_xlfn.XLOOKUP($B1127,'Ownership Metrics'!$A:$A,'Ownership Metrics'!$H:$H),"")</f>
        <v>Mayoritas</v>
      </c>
      <c r="T1127" s="27" t="str">
        <f>IFERROR(_xlfn.XLOOKUP($B1127,'Ownership Metrics'!$A:$A,'Ownership Metrics'!$I:$I),"")</f>
        <v>Sedang</v>
      </c>
      <c r="U1127" s="27">
        <f>IF(COUNTIFS($B$2:$B1127,$B1127,$D$2:$D1127,$D1127)=1,1,0)</f>
        <v>1</v>
      </c>
      <c r="V1127" s="27">
        <f t="shared" si="52"/>
        <v>4.8099999999999996</v>
      </c>
      <c r="W1127" s="27">
        <f t="shared" si="53"/>
        <v>2</v>
      </c>
      <c r="X1127" s="27">
        <f t="shared" si="51"/>
        <v>4.8099998872999992</v>
      </c>
    </row>
    <row r="1128" spans="1:24" x14ac:dyDescent="0.25">
      <c r="A1128" s="26">
        <v>46265</v>
      </c>
      <c r="B1128" s="27" t="s">
        <v>10295</v>
      </c>
      <c r="C1128" s="27" t="s">
        <v>1356</v>
      </c>
      <c r="D1128" s="27" t="s">
        <v>1202</v>
      </c>
      <c r="E1128" s="27" t="s">
        <v>35</v>
      </c>
      <c r="F1128" s="27" t="s">
        <v>23</v>
      </c>
      <c r="G1128" s="27" t="s">
        <v>36</v>
      </c>
      <c r="H1128" s="27" t="s">
        <v>24</v>
      </c>
      <c r="I1128" s="28">
        <v>41057500</v>
      </c>
      <c r="J1128" s="28">
        <v>0</v>
      </c>
      <c r="K1128" s="28">
        <v>41057500</v>
      </c>
      <c r="L1128" s="29">
        <v>3.54</v>
      </c>
      <c r="M1128" s="29">
        <f>IFERROR(_xlfn.XLOOKUP($B1128,'Ownership Metrics'!$A:$A,'Ownership Metrics'!$B:$B),"")</f>
        <v>6.04</v>
      </c>
      <c r="N1128" s="28">
        <f>IFERROR(_xlfn.XLOOKUP($B1128,'Ownership Metrics'!$A:$A,'Ownership Metrics'!$C:$C),"")</f>
        <v>3629</v>
      </c>
      <c r="O1128" s="29">
        <f>IFERROR(_xlfn.XLOOKUP($B1128,'Ownership Metrics'!$A:$A,'Ownership Metrics'!$D:$D),"")</f>
        <v>59.11</v>
      </c>
      <c r="P1128" s="29">
        <f>IFERROR(_xlfn.XLOOKUP($B1128,'Ownership Metrics'!$A:$A,'Ownership Metrics'!$E:$E),"")</f>
        <v>68.41</v>
      </c>
      <c r="Q1128" s="30">
        <f>IFERROR(_xlfn.XLOOKUP($B1128,'Ownership Metrics'!$A:$A,'Ownership Metrics'!$F:$F),"")</f>
        <v>11</v>
      </c>
      <c r="R1128" s="30">
        <f>IFERROR(_xlfn.XLOOKUP($B1128,'Ownership Metrics'!$A:$A,'Ownership Metrics'!$G:$G),"")</f>
        <v>50</v>
      </c>
      <c r="S1128" s="27" t="str">
        <f>IFERROR(_xlfn.XLOOKUP($B1128,'Ownership Metrics'!$A:$A,'Ownership Metrics'!$H:$H),"")</f>
        <v>Mayoritas</v>
      </c>
      <c r="T1128" s="27" t="str">
        <f>IFERROR(_xlfn.XLOOKUP($B1128,'Ownership Metrics'!$A:$A,'Ownership Metrics'!$I:$I),"")</f>
        <v>Sedang</v>
      </c>
      <c r="U1128" s="27">
        <f>IF(COUNTIFS($B$2:$B1128,$B1128,$D$2:$D1128,$D1128)=1,1,0)</f>
        <v>1</v>
      </c>
      <c r="V1128" s="27">
        <f t="shared" si="52"/>
        <v>3.54</v>
      </c>
      <c r="W1128" s="27">
        <f t="shared" si="53"/>
        <v>7</v>
      </c>
      <c r="X1128" s="27">
        <f t="shared" si="51"/>
        <v>3.5399998872</v>
      </c>
    </row>
    <row r="1129" spans="1:24" x14ac:dyDescent="0.25">
      <c r="A1129" s="26">
        <v>46265</v>
      </c>
      <c r="B1129" s="27" t="s">
        <v>10295</v>
      </c>
      <c r="C1129" s="27" t="s">
        <v>1356</v>
      </c>
      <c r="D1129" s="27" t="s">
        <v>1204</v>
      </c>
      <c r="E1129" s="27" t="s">
        <v>35</v>
      </c>
      <c r="F1129" s="27" t="s">
        <v>32</v>
      </c>
      <c r="G1129" s="27" t="s">
        <v>1205</v>
      </c>
      <c r="H1129" s="27" t="s">
        <v>64</v>
      </c>
      <c r="I1129" s="28">
        <v>50000000</v>
      </c>
      <c r="J1129" s="28">
        <v>0</v>
      </c>
      <c r="K1129" s="28">
        <v>50000000</v>
      </c>
      <c r="L1129" s="29">
        <v>4.3099999999999996</v>
      </c>
      <c r="M1129" s="29">
        <f>IFERROR(_xlfn.XLOOKUP($B1129,'Ownership Metrics'!$A:$A,'Ownership Metrics'!$B:$B),"")</f>
        <v>6.04</v>
      </c>
      <c r="N1129" s="28">
        <f>IFERROR(_xlfn.XLOOKUP($B1129,'Ownership Metrics'!$A:$A,'Ownership Metrics'!$C:$C),"")</f>
        <v>3629</v>
      </c>
      <c r="O1129" s="29">
        <f>IFERROR(_xlfn.XLOOKUP($B1129,'Ownership Metrics'!$A:$A,'Ownership Metrics'!$D:$D),"")</f>
        <v>59.11</v>
      </c>
      <c r="P1129" s="29">
        <f>IFERROR(_xlfn.XLOOKUP($B1129,'Ownership Metrics'!$A:$A,'Ownership Metrics'!$E:$E),"")</f>
        <v>68.41</v>
      </c>
      <c r="Q1129" s="30">
        <f>IFERROR(_xlfn.XLOOKUP($B1129,'Ownership Metrics'!$A:$A,'Ownership Metrics'!$F:$F),"")</f>
        <v>11</v>
      </c>
      <c r="R1129" s="30">
        <f>IFERROR(_xlfn.XLOOKUP($B1129,'Ownership Metrics'!$A:$A,'Ownership Metrics'!$G:$G),"")</f>
        <v>50</v>
      </c>
      <c r="S1129" s="27" t="str">
        <f>IFERROR(_xlfn.XLOOKUP($B1129,'Ownership Metrics'!$A:$A,'Ownership Metrics'!$H:$H),"")</f>
        <v>Mayoritas</v>
      </c>
      <c r="T1129" s="27" t="str">
        <f>IFERROR(_xlfn.XLOOKUP($B1129,'Ownership Metrics'!$A:$A,'Ownership Metrics'!$I:$I),"")</f>
        <v>Sedang</v>
      </c>
      <c r="U1129" s="27">
        <f>IF(COUNTIFS($B$2:$B1129,$B1129,$D$2:$D1129,$D1129)=1,1,0)</f>
        <v>1</v>
      </c>
      <c r="V1129" s="27">
        <f t="shared" si="52"/>
        <v>4.3099999999999996</v>
      </c>
      <c r="W1129" s="27">
        <f t="shared" si="53"/>
        <v>6</v>
      </c>
      <c r="X1129" s="27">
        <f t="shared" si="51"/>
        <v>4.3099998871</v>
      </c>
    </row>
    <row r="1130" spans="1:24" x14ac:dyDescent="0.25">
      <c r="A1130" s="26">
        <v>46265</v>
      </c>
      <c r="B1130" s="27" t="s">
        <v>10295</v>
      </c>
      <c r="C1130" s="27" t="s">
        <v>1356</v>
      </c>
      <c r="D1130" s="27" t="s">
        <v>1360</v>
      </c>
      <c r="E1130" s="27" t="s">
        <v>22</v>
      </c>
      <c r="F1130" s="27" t="s">
        <v>32</v>
      </c>
      <c r="G1130" s="27"/>
      <c r="H1130" s="27" t="s">
        <v>56</v>
      </c>
      <c r="I1130" s="28">
        <v>50642500</v>
      </c>
      <c r="J1130" s="28">
        <v>0</v>
      </c>
      <c r="K1130" s="28">
        <v>50642500</v>
      </c>
      <c r="L1130" s="29">
        <v>4.37</v>
      </c>
      <c r="M1130" s="29">
        <f>IFERROR(_xlfn.XLOOKUP($B1130,'Ownership Metrics'!$A:$A,'Ownership Metrics'!$B:$B),"")</f>
        <v>6.04</v>
      </c>
      <c r="N1130" s="28">
        <f>IFERROR(_xlfn.XLOOKUP($B1130,'Ownership Metrics'!$A:$A,'Ownership Metrics'!$C:$C),"")</f>
        <v>3629</v>
      </c>
      <c r="O1130" s="29">
        <f>IFERROR(_xlfn.XLOOKUP($B1130,'Ownership Metrics'!$A:$A,'Ownership Metrics'!$D:$D),"")</f>
        <v>59.11</v>
      </c>
      <c r="P1130" s="29">
        <f>IFERROR(_xlfn.XLOOKUP($B1130,'Ownership Metrics'!$A:$A,'Ownership Metrics'!$E:$E),"")</f>
        <v>68.41</v>
      </c>
      <c r="Q1130" s="30">
        <f>IFERROR(_xlfn.XLOOKUP($B1130,'Ownership Metrics'!$A:$A,'Ownership Metrics'!$F:$F),"")</f>
        <v>11</v>
      </c>
      <c r="R1130" s="30">
        <f>IFERROR(_xlfn.XLOOKUP($B1130,'Ownership Metrics'!$A:$A,'Ownership Metrics'!$G:$G),"")</f>
        <v>50</v>
      </c>
      <c r="S1130" s="27" t="str">
        <f>IFERROR(_xlfn.XLOOKUP($B1130,'Ownership Metrics'!$A:$A,'Ownership Metrics'!$H:$H),"")</f>
        <v>Mayoritas</v>
      </c>
      <c r="T1130" s="27" t="str">
        <f>IFERROR(_xlfn.XLOOKUP($B1130,'Ownership Metrics'!$A:$A,'Ownership Metrics'!$I:$I),"")</f>
        <v>Sedang</v>
      </c>
      <c r="U1130" s="27">
        <f>IF(COUNTIFS($B$2:$B1130,$B1130,$D$2:$D1130,$D1130)=1,1,0)</f>
        <v>1</v>
      </c>
      <c r="V1130" s="27">
        <f t="shared" si="52"/>
        <v>4.37</v>
      </c>
      <c r="W1130" s="27">
        <f t="shared" si="53"/>
        <v>4</v>
      </c>
      <c r="X1130" s="27">
        <f t="shared" si="51"/>
        <v>4.3699998870000005</v>
      </c>
    </row>
    <row r="1131" spans="1:24" x14ac:dyDescent="0.25">
      <c r="A1131" s="26">
        <v>46265</v>
      </c>
      <c r="B1131" s="27" t="s">
        <v>10295</v>
      </c>
      <c r="C1131" s="27" t="s">
        <v>1356</v>
      </c>
      <c r="D1131" s="27" t="s">
        <v>331</v>
      </c>
      <c r="E1131" s="27" t="s">
        <v>171</v>
      </c>
      <c r="F1131" s="27" t="s">
        <v>23</v>
      </c>
      <c r="G1131" s="27"/>
      <c r="H1131" s="27" t="s">
        <v>24</v>
      </c>
      <c r="I1131" s="28">
        <v>37150000</v>
      </c>
      <c r="J1131" s="28">
        <v>0</v>
      </c>
      <c r="K1131" s="28">
        <v>37150000</v>
      </c>
      <c r="L1131" s="29">
        <v>3.2</v>
      </c>
      <c r="M1131" s="29">
        <f>IFERROR(_xlfn.XLOOKUP($B1131,'Ownership Metrics'!$A:$A,'Ownership Metrics'!$B:$B),"")</f>
        <v>6.04</v>
      </c>
      <c r="N1131" s="28">
        <f>IFERROR(_xlfn.XLOOKUP($B1131,'Ownership Metrics'!$A:$A,'Ownership Metrics'!$C:$C),"")</f>
        <v>3629</v>
      </c>
      <c r="O1131" s="29">
        <f>IFERROR(_xlfn.XLOOKUP($B1131,'Ownership Metrics'!$A:$A,'Ownership Metrics'!$D:$D),"")</f>
        <v>59.11</v>
      </c>
      <c r="P1131" s="29">
        <f>IFERROR(_xlfn.XLOOKUP($B1131,'Ownership Metrics'!$A:$A,'Ownership Metrics'!$E:$E),"")</f>
        <v>68.41</v>
      </c>
      <c r="Q1131" s="30">
        <f>IFERROR(_xlfn.XLOOKUP($B1131,'Ownership Metrics'!$A:$A,'Ownership Metrics'!$F:$F),"")</f>
        <v>11</v>
      </c>
      <c r="R1131" s="30">
        <f>IFERROR(_xlfn.XLOOKUP($B1131,'Ownership Metrics'!$A:$A,'Ownership Metrics'!$G:$G),"")</f>
        <v>50</v>
      </c>
      <c r="S1131" s="27" t="str">
        <f>IFERROR(_xlfn.XLOOKUP($B1131,'Ownership Metrics'!$A:$A,'Ownership Metrics'!$H:$H),"")</f>
        <v>Mayoritas</v>
      </c>
      <c r="T1131" s="27" t="str">
        <f>IFERROR(_xlfn.XLOOKUP($B1131,'Ownership Metrics'!$A:$A,'Ownership Metrics'!$I:$I),"")</f>
        <v>Sedang</v>
      </c>
      <c r="U1131" s="27">
        <f>IF(COUNTIFS($B$2:$B1131,$B1131,$D$2:$D1131,$D1131)=1,1,0)</f>
        <v>1</v>
      </c>
      <c r="V1131" s="27">
        <f t="shared" si="52"/>
        <v>3.2</v>
      </c>
      <c r="W1131" s="27">
        <f t="shared" si="53"/>
        <v>8</v>
      </c>
      <c r="X1131" s="27">
        <f t="shared" si="51"/>
        <v>3.1999998869000001</v>
      </c>
    </row>
    <row r="1132" spans="1:24" x14ac:dyDescent="0.25">
      <c r="A1132" s="26">
        <v>46265</v>
      </c>
      <c r="B1132" s="27" t="s">
        <v>10295</v>
      </c>
      <c r="C1132" s="27" t="s">
        <v>1356</v>
      </c>
      <c r="D1132" s="27" t="s">
        <v>457</v>
      </c>
      <c r="E1132" s="27" t="s">
        <v>67</v>
      </c>
      <c r="F1132" s="27" t="s">
        <v>23</v>
      </c>
      <c r="G1132" s="27"/>
      <c r="H1132" s="27" t="s">
        <v>24</v>
      </c>
      <c r="I1132" s="28">
        <v>12269600</v>
      </c>
      <c r="J1132" s="28">
        <v>0</v>
      </c>
      <c r="K1132" s="28">
        <v>12269600</v>
      </c>
      <c r="L1132" s="29">
        <v>1.06</v>
      </c>
      <c r="M1132" s="29">
        <f>IFERROR(_xlfn.XLOOKUP($B1132,'Ownership Metrics'!$A:$A,'Ownership Metrics'!$B:$B),"")</f>
        <v>6.04</v>
      </c>
      <c r="N1132" s="28">
        <f>IFERROR(_xlfn.XLOOKUP($B1132,'Ownership Metrics'!$A:$A,'Ownership Metrics'!$C:$C),"")</f>
        <v>3629</v>
      </c>
      <c r="O1132" s="29">
        <f>IFERROR(_xlfn.XLOOKUP($B1132,'Ownership Metrics'!$A:$A,'Ownership Metrics'!$D:$D),"")</f>
        <v>59.11</v>
      </c>
      <c r="P1132" s="29">
        <f>IFERROR(_xlfn.XLOOKUP($B1132,'Ownership Metrics'!$A:$A,'Ownership Metrics'!$E:$E),"")</f>
        <v>68.41</v>
      </c>
      <c r="Q1132" s="30">
        <f>IFERROR(_xlfn.XLOOKUP($B1132,'Ownership Metrics'!$A:$A,'Ownership Metrics'!$F:$F),"")</f>
        <v>11</v>
      </c>
      <c r="R1132" s="30">
        <f>IFERROR(_xlfn.XLOOKUP($B1132,'Ownership Metrics'!$A:$A,'Ownership Metrics'!$G:$G),"")</f>
        <v>50</v>
      </c>
      <c r="S1132" s="27" t="str">
        <f>IFERROR(_xlfn.XLOOKUP($B1132,'Ownership Metrics'!$A:$A,'Ownership Metrics'!$H:$H),"")</f>
        <v>Mayoritas</v>
      </c>
      <c r="T1132" s="27" t="str">
        <f>IFERROR(_xlfn.XLOOKUP($B1132,'Ownership Metrics'!$A:$A,'Ownership Metrics'!$I:$I),"")</f>
        <v>Sedang</v>
      </c>
      <c r="U1132" s="27">
        <f>IF(COUNTIFS($B$2:$B1132,$B1132,$D$2:$D1132,$D1132)=1,1,0)</f>
        <v>1</v>
      </c>
      <c r="V1132" s="27">
        <f t="shared" si="52"/>
        <v>1.06</v>
      </c>
      <c r="W1132" s="27">
        <f t="shared" si="53"/>
        <v>11</v>
      </c>
      <c r="X1132" s="27">
        <f t="shared" si="51"/>
        <v>1.0599998868</v>
      </c>
    </row>
    <row r="1133" spans="1:24" x14ac:dyDescent="0.25">
      <c r="A1133" s="26">
        <v>46265</v>
      </c>
      <c r="B1133" s="27" t="s">
        <v>10296</v>
      </c>
      <c r="C1133" s="27" t="s">
        <v>1362</v>
      </c>
      <c r="D1133" s="27" t="s">
        <v>1363</v>
      </c>
      <c r="E1133" s="27" t="s">
        <v>1128</v>
      </c>
      <c r="F1133" s="27" t="s">
        <v>23</v>
      </c>
      <c r="G1133" s="27"/>
      <c r="H1133" s="27" t="s">
        <v>24</v>
      </c>
      <c r="I1133" s="28">
        <v>260210900</v>
      </c>
      <c r="J1133" s="28">
        <v>0</v>
      </c>
      <c r="K1133" s="28">
        <v>260210900</v>
      </c>
      <c r="L1133" s="29">
        <v>1.57</v>
      </c>
      <c r="M1133" s="29">
        <f>IFERROR(_xlfn.XLOOKUP($B1133,'Ownership Metrics'!$A:$A,'Ownership Metrics'!$B:$B),"")</f>
        <v>39.06</v>
      </c>
      <c r="N1133" s="28">
        <f>IFERROR(_xlfn.XLOOKUP($B1133,'Ownership Metrics'!$A:$A,'Ownership Metrics'!$C:$C),"")</f>
        <v>1262</v>
      </c>
      <c r="O1133" s="29">
        <f>IFERROR(_xlfn.XLOOKUP($B1133,'Ownership Metrics'!$A:$A,'Ownership Metrics'!$D:$D),"")</f>
        <v>34.32</v>
      </c>
      <c r="P1133" s="29">
        <f>IFERROR(_xlfn.XLOOKUP($B1133,'Ownership Metrics'!$A:$A,'Ownership Metrics'!$E:$E),"")</f>
        <v>44.86</v>
      </c>
      <c r="Q1133" s="30">
        <f>IFERROR(_xlfn.XLOOKUP($B1133,'Ownership Metrics'!$A:$A,'Ownership Metrics'!$F:$F),"")</f>
        <v>14</v>
      </c>
      <c r="R1133" s="30">
        <f>IFERROR(_xlfn.XLOOKUP($B1133,'Ownership Metrics'!$A:$A,'Ownership Metrics'!$G:$G),"")</f>
        <v>28</v>
      </c>
      <c r="S1133" s="27" t="str">
        <f>IFERROR(_xlfn.XLOOKUP($B1133,'Ownership Metrics'!$A:$A,'Ownership Metrics'!$H:$H),"")</f>
        <v>Moderat</v>
      </c>
      <c r="T1133" s="27" t="str">
        <f>IFERROR(_xlfn.XLOOKUP($B1133,'Ownership Metrics'!$A:$A,'Ownership Metrics'!$I:$I),"")</f>
        <v>Sedang</v>
      </c>
      <c r="U1133" s="27">
        <f>IF(COUNTIFS($B$2:$B1133,$B1133,$D$2:$D1133,$D1133)=1,1,0)</f>
        <v>1</v>
      </c>
      <c r="V1133" s="27">
        <f t="shared" si="52"/>
        <v>1.57</v>
      </c>
      <c r="W1133" s="27">
        <f t="shared" si="53"/>
        <v>7</v>
      </c>
      <c r="X1133" s="27">
        <f t="shared" si="51"/>
        <v>1.5699998867</v>
      </c>
    </row>
    <row r="1134" spans="1:24" x14ac:dyDescent="0.25">
      <c r="A1134" s="26">
        <v>46265</v>
      </c>
      <c r="B1134" s="27" t="s">
        <v>10296</v>
      </c>
      <c r="C1134" s="27" t="s">
        <v>1362</v>
      </c>
      <c r="D1134" s="27" t="s">
        <v>1364</v>
      </c>
      <c r="E1134" s="27" t="s">
        <v>22</v>
      </c>
      <c r="F1134" s="27" t="s">
        <v>23</v>
      </c>
      <c r="G1134" s="27"/>
      <c r="H1134" s="27" t="s">
        <v>24</v>
      </c>
      <c r="I1134" s="28">
        <v>429700700</v>
      </c>
      <c r="J1134" s="28">
        <v>0</v>
      </c>
      <c r="K1134" s="28">
        <v>429700700</v>
      </c>
      <c r="L1134" s="29">
        <v>2.59</v>
      </c>
      <c r="M1134" s="29">
        <f>IFERROR(_xlfn.XLOOKUP($B1134,'Ownership Metrics'!$A:$A,'Ownership Metrics'!$B:$B),"")</f>
        <v>39.06</v>
      </c>
      <c r="N1134" s="28">
        <f>IFERROR(_xlfn.XLOOKUP($B1134,'Ownership Metrics'!$A:$A,'Ownership Metrics'!$C:$C),"")</f>
        <v>1262</v>
      </c>
      <c r="O1134" s="29">
        <f>IFERROR(_xlfn.XLOOKUP($B1134,'Ownership Metrics'!$A:$A,'Ownership Metrics'!$D:$D),"")</f>
        <v>34.32</v>
      </c>
      <c r="P1134" s="29">
        <f>IFERROR(_xlfn.XLOOKUP($B1134,'Ownership Metrics'!$A:$A,'Ownership Metrics'!$E:$E),"")</f>
        <v>44.86</v>
      </c>
      <c r="Q1134" s="30">
        <f>IFERROR(_xlfn.XLOOKUP($B1134,'Ownership Metrics'!$A:$A,'Ownership Metrics'!$F:$F),"")</f>
        <v>14</v>
      </c>
      <c r="R1134" s="30">
        <f>IFERROR(_xlfn.XLOOKUP($B1134,'Ownership Metrics'!$A:$A,'Ownership Metrics'!$G:$G),"")</f>
        <v>28</v>
      </c>
      <c r="S1134" s="27" t="str">
        <f>IFERROR(_xlfn.XLOOKUP($B1134,'Ownership Metrics'!$A:$A,'Ownership Metrics'!$H:$H),"")</f>
        <v>Moderat</v>
      </c>
      <c r="T1134" s="27" t="str">
        <f>IFERROR(_xlfn.XLOOKUP($B1134,'Ownership Metrics'!$A:$A,'Ownership Metrics'!$I:$I),"")</f>
        <v>Sedang</v>
      </c>
      <c r="U1134" s="27">
        <f>IF(COUNTIFS($B$2:$B1134,$B1134,$D$2:$D1134,$D1134)=1,1,0)</f>
        <v>1</v>
      </c>
      <c r="V1134" s="27">
        <f t="shared" si="52"/>
        <v>2.59</v>
      </c>
      <c r="W1134" s="27">
        <f t="shared" si="53"/>
        <v>4</v>
      </c>
      <c r="X1134" s="27">
        <f t="shared" si="51"/>
        <v>2.5899998865999998</v>
      </c>
    </row>
    <row r="1135" spans="1:24" x14ac:dyDescent="0.25">
      <c r="A1135" s="26">
        <v>46265</v>
      </c>
      <c r="B1135" s="27" t="s">
        <v>10296</v>
      </c>
      <c r="C1135" s="27" t="s">
        <v>1362</v>
      </c>
      <c r="D1135" s="27" t="s">
        <v>1365</v>
      </c>
      <c r="E1135" s="27" t="s">
        <v>22</v>
      </c>
      <c r="F1135" s="27" t="s">
        <v>23</v>
      </c>
      <c r="G1135" s="27"/>
      <c r="H1135" s="27" t="s">
        <v>24</v>
      </c>
      <c r="I1135" s="28">
        <v>177688700</v>
      </c>
      <c r="J1135" s="28">
        <v>0</v>
      </c>
      <c r="K1135" s="28">
        <v>177688700</v>
      </c>
      <c r="L1135" s="29">
        <v>1.07</v>
      </c>
      <c r="M1135" s="29">
        <f>IFERROR(_xlfn.XLOOKUP($B1135,'Ownership Metrics'!$A:$A,'Ownership Metrics'!$B:$B),"")</f>
        <v>39.06</v>
      </c>
      <c r="N1135" s="28">
        <f>IFERROR(_xlfn.XLOOKUP($B1135,'Ownership Metrics'!$A:$A,'Ownership Metrics'!$C:$C),"")</f>
        <v>1262</v>
      </c>
      <c r="O1135" s="29">
        <f>IFERROR(_xlfn.XLOOKUP($B1135,'Ownership Metrics'!$A:$A,'Ownership Metrics'!$D:$D),"")</f>
        <v>34.32</v>
      </c>
      <c r="P1135" s="29">
        <f>IFERROR(_xlfn.XLOOKUP($B1135,'Ownership Metrics'!$A:$A,'Ownership Metrics'!$E:$E),"")</f>
        <v>44.86</v>
      </c>
      <c r="Q1135" s="30">
        <f>IFERROR(_xlfn.XLOOKUP($B1135,'Ownership Metrics'!$A:$A,'Ownership Metrics'!$F:$F),"")</f>
        <v>14</v>
      </c>
      <c r="R1135" s="30">
        <f>IFERROR(_xlfn.XLOOKUP($B1135,'Ownership Metrics'!$A:$A,'Ownership Metrics'!$G:$G),"")</f>
        <v>28</v>
      </c>
      <c r="S1135" s="27" t="str">
        <f>IFERROR(_xlfn.XLOOKUP($B1135,'Ownership Metrics'!$A:$A,'Ownership Metrics'!$H:$H),"")</f>
        <v>Moderat</v>
      </c>
      <c r="T1135" s="27" t="str">
        <f>IFERROR(_xlfn.XLOOKUP($B1135,'Ownership Metrics'!$A:$A,'Ownership Metrics'!$I:$I),"")</f>
        <v>Sedang</v>
      </c>
      <c r="U1135" s="27">
        <f>IF(COUNTIFS($B$2:$B1135,$B1135,$D$2:$D1135,$D1135)=1,1,0)</f>
        <v>1</v>
      </c>
      <c r="V1135" s="27">
        <f t="shared" si="52"/>
        <v>1.07</v>
      </c>
      <c r="W1135" s="27">
        <f t="shared" si="53"/>
        <v>12</v>
      </c>
      <c r="X1135" s="27">
        <f t="shared" si="51"/>
        <v>1.0699998865</v>
      </c>
    </row>
    <row r="1136" spans="1:24" x14ac:dyDescent="0.25">
      <c r="A1136" s="26">
        <v>46265</v>
      </c>
      <c r="B1136" s="27" t="s">
        <v>10296</v>
      </c>
      <c r="C1136" s="27" t="s">
        <v>1362</v>
      </c>
      <c r="D1136" s="27" t="s">
        <v>801</v>
      </c>
      <c r="E1136" s="27" t="s">
        <v>83</v>
      </c>
      <c r="F1136" s="27" t="s">
        <v>23</v>
      </c>
      <c r="G1136" s="27"/>
      <c r="H1136" s="27" t="s">
        <v>24</v>
      </c>
      <c r="I1136" s="28">
        <v>336862800</v>
      </c>
      <c r="J1136" s="28">
        <v>0</v>
      </c>
      <c r="K1136" s="28">
        <v>336862800</v>
      </c>
      <c r="L1136" s="29">
        <v>2.0299999999999998</v>
      </c>
      <c r="M1136" s="29">
        <f>IFERROR(_xlfn.XLOOKUP($B1136,'Ownership Metrics'!$A:$A,'Ownership Metrics'!$B:$B),"")</f>
        <v>39.06</v>
      </c>
      <c r="N1136" s="28">
        <f>IFERROR(_xlfn.XLOOKUP($B1136,'Ownership Metrics'!$A:$A,'Ownership Metrics'!$C:$C),"")</f>
        <v>1262</v>
      </c>
      <c r="O1136" s="29">
        <f>IFERROR(_xlfn.XLOOKUP($B1136,'Ownership Metrics'!$A:$A,'Ownership Metrics'!$D:$D),"")</f>
        <v>34.32</v>
      </c>
      <c r="P1136" s="29">
        <f>IFERROR(_xlfn.XLOOKUP($B1136,'Ownership Metrics'!$A:$A,'Ownership Metrics'!$E:$E),"")</f>
        <v>44.86</v>
      </c>
      <c r="Q1136" s="30">
        <f>IFERROR(_xlfn.XLOOKUP($B1136,'Ownership Metrics'!$A:$A,'Ownership Metrics'!$F:$F),"")</f>
        <v>14</v>
      </c>
      <c r="R1136" s="30">
        <f>IFERROR(_xlfn.XLOOKUP($B1136,'Ownership Metrics'!$A:$A,'Ownership Metrics'!$G:$G),"")</f>
        <v>28</v>
      </c>
      <c r="S1136" s="27" t="str">
        <f>IFERROR(_xlfn.XLOOKUP($B1136,'Ownership Metrics'!$A:$A,'Ownership Metrics'!$H:$H),"")</f>
        <v>Moderat</v>
      </c>
      <c r="T1136" s="27" t="str">
        <f>IFERROR(_xlfn.XLOOKUP($B1136,'Ownership Metrics'!$A:$A,'Ownership Metrics'!$I:$I),"")</f>
        <v>Sedang</v>
      </c>
      <c r="U1136" s="27">
        <f>IF(COUNTIFS($B$2:$B1136,$B1136,$D$2:$D1136,$D1136)=1,1,0)</f>
        <v>1</v>
      </c>
      <c r="V1136" s="27">
        <f t="shared" si="52"/>
        <v>2.0299999999999998</v>
      </c>
      <c r="W1136" s="27">
        <f t="shared" si="53"/>
        <v>5</v>
      </c>
      <c r="X1136" s="27">
        <f t="shared" si="51"/>
        <v>2.0299998863999997</v>
      </c>
    </row>
    <row r="1137" spans="1:24" x14ac:dyDescent="0.25">
      <c r="A1137" s="26">
        <v>46265</v>
      </c>
      <c r="B1137" s="27" t="s">
        <v>10296</v>
      </c>
      <c r="C1137" s="27" t="s">
        <v>1362</v>
      </c>
      <c r="D1137" s="27" t="s">
        <v>802</v>
      </c>
      <c r="E1137" s="27" t="s">
        <v>22</v>
      </c>
      <c r="F1137" s="27" t="s">
        <v>23</v>
      </c>
      <c r="G1137" s="27"/>
      <c r="H1137" s="27" t="s">
        <v>24</v>
      </c>
      <c r="I1137" s="28">
        <v>231485500</v>
      </c>
      <c r="J1137" s="28">
        <v>0</v>
      </c>
      <c r="K1137" s="28">
        <v>231485500</v>
      </c>
      <c r="L1137" s="29">
        <v>1.4</v>
      </c>
      <c r="M1137" s="29">
        <f>IFERROR(_xlfn.XLOOKUP($B1137,'Ownership Metrics'!$A:$A,'Ownership Metrics'!$B:$B),"")</f>
        <v>39.06</v>
      </c>
      <c r="N1137" s="28">
        <f>IFERROR(_xlfn.XLOOKUP($B1137,'Ownership Metrics'!$A:$A,'Ownership Metrics'!$C:$C),"")</f>
        <v>1262</v>
      </c>
      <c r="O1137" s="29">
        <f>IFERROR(_xlfn.XLOOKUP($B1137,'Ownership Metrics'!$A:$A,'Ownership Metrics'!$D:$D),"")</f>
        <v>34.32</v>
      </c>
      <c r="P1137" s="29">
        <f>IFERROR(_xlfn.XLOOKUP($B1137,'Ownership Metrics'!$A:$A,'Ownership Metrics'!$E:$E),"")</f>
        <v>44.86</v>
      </c>
      <c r="Q1137" s="30">
        <f>IFERROR(_xlfn.XLOOKUP($B1137,'Ownership Metrics'!$A:$A,'Ownership Metrics'!$F:$F),"")</f>
        <v>14</v>
      </c>
      <c r="R1137" s="30">
        <f>IFERROR(_xlfn.XLOOKUP($B1137,'Ownership Metrics'!$A:$A,'Ownership Metrics'!$G:$G),"")</f>
        <v>28</v>
      </c>
      <c r="S1137" s="27" t="str">
        <f>IFERROR(_xlfn.XLOOKUP($B1137,'Ownership Metrics'!$A:$A,'Ownership Metrics'!$H:$H),"")</f>
        <v>Moderat</v>
      </c>
      <c r="T1137" s="27" t="str">
        <f>IFERROR(_xlfn.XLOOKUP($B1137,'Ownership Metrics'!$A:$A,'Ownership Metrics'!$I:$I),"")</f>
        <v>Sedang</v>
      </c>
      <c r="U1137" s="27">
        <f>IF(COUNTIFS($B$2:$B1137,$B1137,$D$2:$D1137,$D1137)=1,1,0)</f>
        <v>1</v>
      </c>
      <c r="V1137" s="27">
        <f t="shared" si="52"/>
        <v>1.4</v>
      </c>
      <c r="W1137" s="27">
        <f t="shared" si="53"/>
        <v>8</v>
      </c>
      <c r="X1137" s="27">
        <f t="shared" si="51"/>
        <v>1.3999998862999998</v>
      </c>
    </row>
    <row r="1138" spans="1:24" x14ac:dyDescent="0.25">
      <c r="A1138" s="26">
        <v>46265</v>
      </c>
      <c r="B1138" s="27" t="s">
        <v>10296</v>
      </c>
      <c r="C1138" s="27" t="s">
        <v>1362</v>
      </c>
      <c r="D1138" s="27" t="s">
        <v>991</v>
      </c>
      <c r="E1138" s="27" t="s">
        <v>22</v>
      </c>
      <c r="F1138" s="27" t="s">
        <v>23</v>
      </c>
      <c r="G1138" s="27"/>
      <c r="H1138" s="27" t="s">
        <v>24</v>
      </c>
      <c r="I1138" s="28">
        <v>5691534300</v>
      </c>
      <c r="J1138" s="28">
        <v>0</v>
      </c>
      <c r="K1138" s="28">
        <v>5691534300</v>
      </c>
      <c r="L1138" s="29">
        <v>34.32</v>
      </c>
      <c r="M1138" s="29">
        <f>IFERROR(_xlfn.XLOOKUP($B1138,'Ownership Metrics'!$A:$A,'Ownership Metrics'!$B:$B),"")</f>
        <v>39.06</v>
      </c>
      <c r="N1138" s="28">
        <f>IFERROR(_xlfn.XLOOKUP($B1138,'Ownership Metrics'!$A:$A,'Ownership Metrics'!$C:$C),"")</f>
        <v>1262</v>
      </c>
      <c r="O1138" s="29">
        <f>IFERROR(_xlfn.XLOOKUP($B1138,'Ownership Metrics'!$A:$A,'Ownership Metrics'!$D:$D),"")</f>
        <v>34.32</v>
      </c>
      <c r="P1138" s="29">
        <f>IFERROR(_xlfn.XLOOKUP($B1138,'Ownership Metrics'!$A:$A,'Ownership Metrics'!$E:$E),"")</f>
        <v>44.86</v>
      </c>
      <c r="Q1138" s="30">
        <f>IFERROR(_xlfn.XLOOKUP($B1138,'Ownership Metrics'!$A:$A,'Ownership Metrics'!$F:$F),"")</f>
        <v>14</v>
      </c>
      <c r="R1138" s="30">
        <f>IFERROR(_xlfn.XLOOKUP($B1138,'Ownership Metrics'!$A:$A,'Ownership Metrics'!$G:$G),"")</f>
        <v>28</v>
      </c>
      <c r="S1138" s="27" t="str">
        <f>IFERROR(_xlfn.XLOOKUP($B1138,'Ownership Metrics'!$A:$A,'Ownership Metrics'!$H:$H),"")</f>
        <v>Moderat</v>
      </c>
      <c r="T1138" s="27" t="str">
        <f>IFERROR(_xlfn.XLOOKUP($B1138,'Ownership Metrics'!$A:$A,'Ownership Metrics'!$I:$I),"")</f>
        <v>Sedang</v>
      </c>
      <c r="U1138" s="27">
        <f>IF(COUNTIFS($B$2:$B1138,$B1138,$D$2:$D1138,$D1138)=1,1,0)</f>
        <v>1</v>
      </c>
      <c r="V1138" s="27">
        <f t="shared" si="52"/>
        <v>34.32</v>
      </c>
      <c r="W1138" s="27">
        <f t="shared" si="53"/>
        <v>1</v>
      </c>
      <c r="X1138" s="27">
        <f t="shared" si="51"/>
        <v>34.319999886200002</v>
      </c>
    </row>
    <row r="1139" spans="1:24" x14ac:dyDescent="0.25">
      <c r="A1139" s="26">
        <v>46265</v>
      </c>
      <c r="B1139" s="27" t="s">
        <v>10296</v>
      </c>
      <c r="C1139" s="27" t="s">
        <v>1362</v>
      </c>
      <c r="D1139" s="27" t="s">
        <v>1366</v>
      </c>
      <c r="E1139" s="27" t="s">
        <v>83</v>
      </c>
      <c r="F1139" s="27" t="s">
        <v>32</v>
      </c>
      <c r="G1139" s="27"/>
      <c r="H1139" s="27" t="s">
        <v>1129</v>
      </c>
      <c r="I1139" s="28">
        <v>170901600</v>
      </c>
      <c r="J1139" s="28">
        <v>0</v>
      </c>
      <c r="K1139" s="28">
        <v>170901600</v>
      </c>
      <c r="L1139" s="29">
        <v>1.03</v>
      </c>
      <c r="M1139" s="29">
        <f>IFERROR(_xlfn.XLOOKUP($B1139,'Ownership Metrics'!$A:$A,'Ownership Metrics'!$B:$B),"")</f>
        <v>39.06</v>
      </c>
      <c r="N1139" s="28">
        <f>IFERROR(_xlfn.XLOOKUP($B1139,'Ownership Metrics'!$A:$A,'Ownership Metrics'!$C:$C),"")</f>
        <v>1262</v>
      </c>
      <c r="O1139" s="29">
        <f>IFERROR(_xlfn.XLOOKUP($B1139,'Ownership Metrics'!$A:$A,'Ownership Metrics'!$D:$D),"")</f>
        <v>34.32</v>
      </c>
      <c r="P1139" s="29">
        <f>IFERROR(_xlfn.XLOOKUP($B1139,'Ownership Metrics'!$A:$A,'Ownership Metrics'!$E:$E),"")</f>
        <v>44.86</v>
      </c>
      <c r="Q1139" s="30">
        <f>IFERROR(_xlfn.XLOOKUP($B1139,'Ownership Metrics'!$A:$A,'Ownership Metrics'!$F:$F),"")</f>
        <v>14</v>
      </c>
      <c r="R1139" s="30">
        <f>IFERROR(_xlfn.XLOOKUP($B1139,'Ownership Metrics'!$A:$A,'Ownership Metrics'!$G:$G),"")</f>
        <v>28</v>
      </c>
      <c r="S1139" s="27" t="str">
        <f>IFERROR(_xlfn.XLOOKUP($B1139,'Ownership Metrics'!$A:$A,'Ownership Metrics'!$H:$H),"")</f>
        <v>Moderat</v>
      </c>
      <c r="T1139" s="27" t="str">
        <f>IFERROR(_xlfn.XLOOKUP($B1139,'Ownership Metrics'!$A:$A,'Ownership Metrics'!$I:$I),"")</f>
        <v>Sedang</v>
      </c>
      <c r="U1139" s="27">
        <f>IF(COUNTIFS($B$2:$B1139,$B1139,$D$2:$D1139,$D1139)=1,1,0)</f>
        <v>1</v>
      </c>
      <c r="V1139" s="27">
        <f t="shared" si="52"/>
        <v>1.03</v>
      </c>
      <c r="W1139" s="27">
        <f t="shared" si="53"/>
        <v>13</v>
      </c>
      <c r="X1139" s="27">
        <f t="shared" si="51"/>
        <v>1.0299998860999999</v>
      </c>
    </row>
    <row r="1140" spans="1:24" x14ac:dyDescent="0.25">
      <c r="A1140" s="26">
        <v>46265</v>
      </c>
      <c r="B1140" s="27" t="s">
        <v>10296</v>
      </c>
      <c r="C1140" s="27" t="s">
        <v>1362</v>
      </c>
      <c r="D1140" s="27" t="s">
        <v>939</v>
      </c>
      <c r="E1140" s="27" t="s">
        <v>26</v>
      </c>
      <c r="F1140" s="27" t="s">
        <v>32</v>
      </c>
      <c r="G1140" s="27"/>
      <c r="H1140" s="27" t="s">
        <v>940</v>
      </c>
      <c r="I1140" s="28">
        <v>185502000</v>
      </c>
      <c r="J1140" s="28">
        <v>0</v>
      </c>
      <c r="K1140" s="28">
        <v>185502000</v>
      </c>
      <c r="L1140" s="29">
        <v>1.1200000000000001</v>
      </c>
      <c r="M1140" s="29">
        <f>IFERROR(_xlfn.XLOOKUP($B1140,'Ownership Metrics'!$A:$A,'Ownership Metrics'!$B:$B),"")</f>
        <v>39.06</v>
      </c>
      <c r="N1140" s="28">
        <f>IFERROR(_xlfn.XLOOKUP($B1140,'Ownership Metrics'!$A:$A,'Ownership Metrics'!$C:$C),"")</f>
        <v>1262</v>
      </c>
      <c r="O1140" s="29">
        <f>IFERROR(_xlfn.XLOOKUP($B1140,'Ownership Metrics'!$A:$A,'Ownership Metrics'!$D:$D),"")</f>
        <v>34.32</v>
      </c>
      <c r="P1140" s="29">
        <f>IFERROR(_xlfn.XLOOKUP($B1140,'Ownership Metrics'!$A:$A,'Ownership Metrics'!$E:$E),"")</f>
        <v>44.86</v>
      </c>
      <c r="Q1140" s="30">
        <f>IFERROR(_xlfn.XLOOKUP($B1140,'Ownership Metrics'!$A:$A,'Ownership Metrics'!$F:$F),"")</f>
        <v>14</v>
      </c>
      <c r="R1140" s="30">
        <f>IFERROR(_xlfn.XLOOKUP($B1140,'Ownership Metrics'!$A:$A,'Ownership Metrics'!$G:$G),"")</f>
        <v>28</v>
      </c>
      <c r="S1140" s="27" t="str">
        <f>IFERROR(_xlfn.XLOOKUP($B1140,'Ownership Metrics'!$A:$A,'Ownership Metrics'!$H:$H),"")</f>
        <v>Moderat</v>
      </c>
      <c r="T1140" s="27" t="str">
        <f>IFERROR(_xlfn.XLOOKUP($B1140,'Ownership Metrics'!$A:$A,'Ownership Metrics'!$I:$I),"")</f>
        <v>Sedang</v>
      </c>
      <c r="U1140" s="27">
        <f>IF(COUNTIFS($B$2:$B1140,$B1140,$D$2:$D1140,$D1140)=1,1,0)</f>
        <v>1</v>
      </c>
      <c r="V1140" s="27">
        <f t="shared" si="52"/>
        <v>1.1200000000000001</v>
      </c>
      <c r="W1140" s="27">
        <f t="shared" si="53"/>
        <v>10</v>
      </c>
      <c r="X1140" s="27">
        <f t="shared" si="51"/>
        <v>1.119999886</v>
      </c>
    </row>
    <row r="1141" spans="1:24" x14ac:dyDescent="0.25">
      <c r="A1141" s="26">
        <v>46265</v>
      </c>
      <c r="B1141" s="27" t="s">
        <v>10296</v>
      </c>
      <c r="C1141" s="27" t="s">
        <v>1362</v>
      </c>
      <c r="D1141" s="27" t="s">
        <v>1367</v>
      </c>
      <c r="E1141" s="27" t="s">
        <v>35</v>
      </c>
      <c r="F1141" s="27" t="s">
        <v>23</v>
      </c>
      <c r="G1141" s="27" t="s">
        <v>36</v>
      </c>
      <c r="H1141" s="27" t="s">
        <v>24</v>
      </c>
      <c r="I1141" s="28">
        <v>203148100</v>
      </c>
      <c r="J1141" s="28">
        <v>0</v>
      </c>
      <c r="K1141" s="28">
        <v>203148100</v>
      </c>
      <c r="L1141" s="29">
        <v>1.22</v>
      </c>
      <c r="M1141" s="29">
        <f>IFERROR(_xlfn.XLOOKUP($B1141,'Ownership Metrics'!$A:$A,'Ownership Metrics'!$B:$B),"")</f>
        <v>39.06</v>
      </c>
      <c r="N1141" s="28">
        <f>IFERROR(_xlfn.XLOOKUP($B1141,'Ownership Metrics'!$A:$A,'Ownership Metrics'!$C:$C),"")</f>
        <v>1262</v>
      </c>
      <c r="O1141" s="29">
        <f>IFERROR(_xlfn.XLOOKUP($B1141,'Ownership Metrics'!$A:$A,'Ownership Metrics'!$D:$D),"")</f>
        <v>34.32</v>
      </c>
      <c r="P1141" s="29">
        <f>IFERROR(_xlfn.XLOOKUP($B1141,'Ownership Metrics'!$A:$A,'Ownership Metrics'!$E:$E),"")</f>
        <v>44.86</v>
      </c>
      <c r="Q1141" s="30">
        <f>IFERROR(_xlfn.XLOOKUP($B1141,'Ownership Metrics'!$A:$A,'Ownership Metrics'!$F:$F),"")</f>
        <v>14</v>
      </c>
      <c r="R1141" s="30">
        <f>IFERROR(_xlfn.XLOOKUP($B1141,'Ownership Metrics'!$A:$A,'Ownership Metrics'!$G:$G),"")</f>
        <v>28</v>
      </c>
      <c r="S1141" s="27" t="str">
        <f>IFERROR(_xlfn.XLOOKUP($B1141,'Ownership Metrics'!$A:$A,'Ownership Metrics'!$H:$H),"")</f>
        <v>Moderat</v>
      </c>
      <c r="T1141" s="27" t="str">
        <f>IFERROR(_xlfn.XLOOKUP($B1141,'Ownership Metrics'!$A:$A,'Ownership Metrics'!$I:$I),"")</f>
        <v>Sedang</v>
      </c>
      <c r="U1141" s="27">
        <f>IF(COUNTIFS($B$2:$B1141,$B1141,$D$2:$D1141,$D1141)=1,1,0)</f>
        <v>1</v>
      </c>
      <c r="V1141" s="27">
        <f t="shared" si="52"/>
        <v>1.22</v>
      </c>
      <c r="W1141" s="27">
        <f t="shared" si="53"/>
        <v>9</v>
      </c>
      <c r="X1141" s="27">
        <f t="shared" si="51"/>
        <v>1.2199998859000001</v>
      </c>
    </row>
    <row r="1142" spans="1:24" x14ac:dyDescent="0.25">
      <c r="A1142" s="26">
        <v>46265</v>
      </c>
      <c r="B1142" s="27" t="s">
        <v>10296</v>
      </c>
      <c r="C1142" s="27" t="s">
        <v>1362</v>
      </c>
      <c r="D1142" s="27" t="s">
        <v>1368</v>
      </c>
      <c r="E1142" s="27" t="s">
        <v>35</v>
      </c>
      <c r="F1142" s="27" t="s">
        <v>23</v>
      </c>
      <c r="G1142" s="27" t="s">
        <v>36</v>
      </c>
      <c r="H1142" s="27" t="s">
        <v>24</v>
      </c>
      <c r="I1142" s="28">
        <v>183303100</v>
      </c>
      <c r="J1142" s="28">
        <v>0</v>
      </c>
      <c r="K1142" s="28">
        <v>183303100</v>
      </c>
      <c r="L1142" s="29">
        <v>1.1100000000000001</v>
      </c>
      <c r="M1142" s="29">
        <f>IFERROR(_xlfn.XLOOKUP($B1142,'Ownership Metrics'!$A:$A,'Ownership Metrics'!$B:$B),"")</f>
        <v>39.06</v>
      </c>
      <c r="N1142" s="28">
        <f>IFERROR(_xlfn.XLOOKUP($B1142,'Ownership Metrics'!$A:$A,'Ownership Metrics'!$C:$C),"")</f>
        <v>1262</v>
      </c>
      <c r="O1142" s="29">
        <f>IFERROR(_xlfn.XLOOKUP($B1142,'Ownership Metrics'!$A:$A,'Ownership Metrics'!$D:$D),"")</f>
        <v>34.32</v>
      </c>
      <c r="P1142" s="29">
        <f>IFERROR(_xlfn.XLOOKUP($B1142,'Ownership Metrics'!$A:$A,'Ownership Metrics'!$E:$E),"")</f>
        <v>44.86</v>
      </c>
      <c r="Q1142" s="30">
        <f>IFERROR(_xlfn.XLOOKUP($B1142,'Ownership Metrics'!$A:$A,'Ownership Metrics'!$F:$F),"")</f>
        <v>14</v>
      </c>
      <c r="R1142" s="30">
        <f>IFERROR(_xlfn.XLOOKUP($B1142,'Ownership Metrics'!$A:$A,'Ownership Metrics'!$G:$G),"")</f>
        <v>28</v>
      </c>
      <c r="S1142" s="27" t="str">
        <f>IFERROR(_xlfn.XLOOKUP($B1142,'Ownership Metrics'!$A:$A,'Ownership Metrics'!$H:$H),"")</f>
        <v>Moderat</v>
      </c>
      <c r="T1142" s="27" t="str">
        <f>IFERROR(_xlfn.XLOOKUP($B1142,'Ownership Metrics'!$A:$A,'Ownership Metrics'!$I:$I),"")</f>
        <v>Sedang</v>
      </c>
      <c r="U1142" s="27">
        <f>IF(COUNTIFS($B$2:$B1142,$B1142,$D$2:$D1142,$D1142)=1,1,0)</f>
        <v>1</v>
      </c>
      <c r="V1142" s="27">
        <f t="shared" si="52"/>
        <v>1.1100000000000001</v>
      </c>
      <c r="W1142" s="27">
        <f t="shared" si="53"/>
        <v>11</v>
      </c>
      <c r="X1142" s="27">
        <f t="shared" si="51"/>
        <v>1.1099998858000002</v>
      </c>
    </row>
    <row r="1143" spans="1:24" x14ac:dyDescent="0.25">
      <c r="A1143" s="26">
        <v>46265</v>
      </c>
      <c r="B1143" s="27" t="s">
        <v>10296</v>
      </c>
      <c r="C1143" s="27" t="s">
        <v>1362</v>
      </c>
      <c r="D1143" s="27" t="s">
        <v>75</v>
      </c>
      <c r="E1143" s="27" t="s">
        <v>35</v>
      </c>
      <c r="F1143" s="27" t="s">
        <v>23</v>
      </c>
      <c r="G1143" s="27" t="s">
        <v>36</v>
      </c>
      <c r="H1143" s="27" t="s">
        <v>24</v>
      </c>
      <c r="I1143" s="28">
        <v>1067633500</v>
      </c>
      <c r="J1143" s="28">
        <v>0</v>
      </c>
      <c r="K1143" s="28">
        <v>1067633500</v>
      </c>
      <c r="L1143" s="29">
        <v>6.44</v>
      </c>
      <c r="M1143" s="29">
        <f>IFERROR(_xlfn.XLOOKUP($B1143,'Ownership Metrics'!$A:$A,'Ownership Metrics'!$B:$B),"")</f>
        <v>39.06</v>
      </c>
      <c r="N1143" s="28">
        <f>IFERROR(_xlfn.XLOOKUP($B1143,'Ownership Metrics'!$A:$A,'Ownership Metrics'!$C:$C),"")</f>
        <v>1262</v>
      </c>
      <c r="O1143" s="29">
        <f>IFERROR(_xlfn.XLOOKUP($B1143,'Ownership Metrics'!$A:$A,'Ownership Metrics'!$D:$D),"")</f>
        <v>34.32</v>
      </c>
      <c r="P1143" s="29">
        <f>IFERROR(_xlfn.XLOOKUP($B1143,'Ownership Metrics'!$A:$A,'Ownership Metrics'!$E:$E),"")</f>
        <v>44.86</v>
      </c>
      <c r="Q1143" s="30">
        <f>IFERROR(_xlfn.XLOOKUP($B1143,'Ownership Metrics'!$A:$A,'Ownership Metrics'!$F:$F),"")</f>
        <v>14</v>
      </c>
      <c r="R1143" s="30">
        <f>IFERROR(_xlfn.XLOOKUP($B1143,'Ownership Metrics'!$A:$A,'Ownership Metrics'!$G:$G),"")</f>
        <v>28</v>
      </c>
      <c r="S1143" s="27" t="str">
        <f>IFERROR(_xlfn.XLOOKUP($B1143,'Ownership Metrics'!$A:$A,'Ownership Metrics'!$H:$H),"")</f>
        <v>Moderat</v>
      </c>
      <c r="T1143" s="27" t="str">
        <f>IFERROR(_xlfn.XLOOKUP($B1143,'Ownership Metrics'!$A:$A,'Ownership Metrics'!$I:$I),"")</f>
        <v>Sedang</v>
      </c>
      <c r="U1143" s="27">
        <f>IF(COUNTIFS($B$2:$B1143,$B1143,$D$2:$D1143,$D1143)=1,1,0)</f>
        <v>1</v>
      </c>
      <c r="V1143" s="27">
        <f t="shared" si="52"/>
        <v>6.44</v>
      </c>
      <c r="W1143" s="27">
        <f t="shared" si="53"/>
        <v>2</v>
      </c>
      <c r="X1143" s="27">
        <f t="shared" si="51"/>
        <v>6.4399998857000007</v>
      </c>
    </row>
    <row r="1144" spans="1:24" x14ac:dyDescent="0.25">
      <c r="A1144" s="26">
        <v>46265</v>
      </c>
      <c r="B1144" s="27" t="s">
        <v>10296</v>
      </c>
      <c r="C1144" s="27" t="s">
        <v>1362</v>
      </c>
      <c r="D1144" s="27" t="s">
        <v>1369</v>
      </c>
      <c r="E1144" s="27" t="s">
        <v>72</v>
      </c>
      <c r="F1144" s="27" t="s">
        <v>32</v>
      </c>
      <c r="G1144" s="27"/>
      <c r="H1144" s="27" t="s">
        <v>569</v>
      </c>
      <c r="I1144" s="28">
        <v>320231300</v>
      </c>
      <c r="J1144" s="28">
        <v>0</v>
      </c>
      <c r="K1144" s="28">
        <v>320231300</v>
      </c>
      <c r="L1144" s="29">
        <v>1.93</v>
      </c>
      <c r="M1144" s="29">
        <f>IFERROR(_xlfn.XLOOKUP($B1144,'Ownership Metrics'!$A:$A,'Ownership Metrics'!$B:$B),"")</f>
        <v>39.06</v>
      </c>
      <c r="N1144" s="28">
        <f>IFERROR(_xlfn.XLOOKUP($B1144,'Ownership Metrics'!$A:$A,'Ownership Metrics'!$C:$C),"")</f>
        <v>1262</v>
      </c>
      <c r="O1144" s="29">
        <f>IFERROR(_xlfn.XLOOKUP($B1144,'Ownership Metrics'!$A:$A,'Ownership Metrics'!$D:$D),"")</f>
        <v>34.32</v>
      </c>
      <c r="P1144" s="29">
        <f>IFERROR(_xlfn.XLOOKUP($B1144,'Ownership Metrics'!$A:$A,'Ownership Metrics'!$E:$E),"")</f>
        <v>44.86</v>
      </c>
      <c r="Q1144" s="30">
        <f>IFERROR(_xlfn.XLOOKUP($B1144,'Ownership Metrics'!$A:$A,'Ownership Metrics'!$F:$F),"")</f>
        <v>14</v>
      </c>
      <c r="R1144" s="30">
        <f>IFERROR(_xlfn.XLOOKUP($B1144,'Ownership Metrics'!$A:$A,'Ownership Metrics'!$G:$G),"")</f>
        <v>28</v>
      </c>
      <c r="S1144" s="27" t="str">
        <f>IFERROR(_xlfn.XLOOKUP($B1144,'Ownership Metrics'!$A:$A,'Ownership Metrics'!$H:$H),"")</f>
        <v>Moderat</v>
      </c>
      <c r="T1144" s="27" t="str">
        <f>IFERROR(_xlfn.XLOOKUP($B1144,'Ownership Metrics'!$A:$A,'Ownership Metrics'!$I:$I),"")</f>
        <v>Sedang</v>
      </c>
      <c r="U1144" s="27">
        <f>IF(COUNTIFS($B$2:$B1144,$B1144,$D$2:$D1144,$D1144)=1,1,0)</f>
        <v>1</v>
      </c>
      <c r="V1144" s="27">
        <f t="shared" si="52"/>
        <v>1.93</v>
      </c>
      <c r="W1144" s="27">
        <f t="shared" si="53"/>
        <v>6</v>
      </c>
      <c r="X1144" s="27">
        <f t="shared" si="51"/>
        <v>1.9299998856</v>
      </c>
    </row>
    <row r="1145" spans="1:24" x14ac:dyDescent="0.25">
      <c r="A1145" s="26">
        <v>46265</v>
      </c>
      <c r="B1145" s="27" t="s">
        <v>10296</v>
      </c>
      <c r="C1145" s="27" t="s">
        <v>1362</v>
      </c>
      <c r="D1145" s="27" t="s">
        <v>1141</v>
      </c>
      <c r="E1145" s="27" t="s">
        <v>22</v>
      </c>
      <c r="F1145" s="27" t="s">
        <v>32</v>
      </c>
      <c r="G1145" s="27"/>
      <c r="H1145" s="27" t="s">
        <v>56</v>
      </c>
      <c r="I1145" s="28">
        <v>168191887</v>
      </c>
      <c r="J1145" s="28">
        <v>0</v>
      </c>
      <c r="K1145" s="28">
        <v>168191887</v>
      </c>
      <c r="L1145" s="29">
        <v>1.01</v>
      </c>
      <c r="M1145" s="29">
        <f>IFERROR(_xlfn.XLOOKUP($B1145,'Ownership Metrics'!$A:$A,'Ownership Metrics'!$B:$B),"")</f>
        <v>39.06</v>
      </c>
      <c r="N1145" s="28">
        <f>IFERROR(_xlfn.XLOOKUP($B1145,'Ownership Metrics'!$A:$A,'Ownership Metrics'!$C:$C),"")</f>
        <v>1262</v>
      </c>
      <c r="O1145" s="29">
        <f>IFERROR(_xlfn.XLOOKUP($B1145,'Ownership Metrics'!$A:$A,'Ownership Metrics'!$D:$D),"")</f>
        <v>34.32</v>
      </c>
      <c r="P1145" s="29">
        <f>IFERROR(_xlfn.XLOOKUP($B1145,'Ownership Metrics'!$A:$A,'Ownership Metrics'!$E:$E),"")</f>
        <v>44.86</v>
      </c>
      <c r="Q1145" s="30">
        <f>IFERROR(_xlfn.XLOOKUP($B1145,'Ownership Metrics'!$A:$A,'Ownership Metrics'!$F:$F),"")</f>
        <v>14</v>
      </c>
      <c r="R1145" s="30">
        <f>IFERROR(_xlfn.XLOOKUP($B1145,'Ownership Metrics'!$A:$A,'Ownership Metrics'!$G:$G),"")</f>
        <v>28</v>
      </c>
      <c r="S1145" s="27" t="str">
        <f>IFERROR(_xlfn.XLOOKUP($B1145,'Ownership Metrics'!$A:$A,'Ownership Metrics'!$H:$H),"")</f>
        <v>Moderat</v>
      </c>
      <c r="T1145" s="27" t="str">
        <f>IFERROR(_xlfn.XLOOKUP($B1145,'Ownership Metrics'!$A:$A,'Ownership Metrics'!$I:$I),"")</f>
        <v>Sedang</v>
      </c>
      <c r="U1145" s="27">
        <f>IF(COUNTIFS($B$2:$B1145,$B1145,$D$2:$D1145,$D1145)=1,1,0)</f>
        <v>1</v>
      </c>
      <c r="V1145" s="27">
        <f t="shared" si="52"/>
        <v>1.01</v>
      </c>
      <c r="W1145" s="27">
        <f t="shared" si="53"/>
        <v>14</v>
      </c>
      <c r="X1145" s="27">
        <f t="shared" si="51"/>
        <v>1.0099998855000001</v>
      </c>
    </row>
    <row r="1146" spans="1:24" x14ac:dyDescent="0.25">
      <c r="A1146" s="26">
        <v>46265</v>
      </c>
      <c r="B1146" s="27" t="s">
        <v>10296</v>
      </c>
      <c r="C1146" s="27" t="s">
        <v>1362</v>
      </c>
      <c r="D1146" s="27" t="s">
        <v>380</v>
      </c>
      <c r="E1146" s="27" t="s">
        <v>67</v>
      </c>
      <c r="F1146" s="27" t="s">
        <v>23</v>
      </c>
      <c r="G1146" s="27"/>
      <c r="H1146" s="27" t="s">
        <v>24</v>
      </c>
      <c r="I1146" s="28">
        <v>679206700</v>
      </c>
      <c r="J1146" s="28">
        <v>0</v>
      </c>
      <c r="K1146" s="28">
        <v>679206700</v>
      </c>
      <c r="L1146" s="29">
        <v>4.0999999999999996</v>
      </c>
      <c r="M1146" s="29">
        <f>IFERROR(_xlfn.XLOOKUP($B1146,'Ownership Metrics'!$A:$A,'Ownership Metrics'!$B:$B),"")</f>
        <v>39.06</v>
      </c>
      <c r="N1146" s="28">
        <f>IFERROR(_xlfn.XLOOKUP($B1146,'Ownership Metrics'!$A:$A,'Ownership Metrics'!$C:$C),"")</f>
        <v>1262</v>
      </c>
      <c r="O1146" s="29">
        <f>IFERROR(_xlfn.XLOOKUP($B1146,'Ownership Metrics'!$A:$A,'Ownership Metrics'!$D:$D),"")</f>
        <v>34.32</v>
      </c>
      <c r="P1146" s="29">
        <f>IFERROR(_xlfn.XLOOKUP($B1146,'Ownership Metrics'!$A:$A,'Ownership Metrics'!$E:$E),"")</f>
        <v>44.86</v>
      </c>
      <c r="Q1146" s="30">
        <f>IFERROR(_xlfn.XLOOKUP($B1146,'Ownership Metrics'!$A:$A,'Ownership Metrics'!$F:$F),"")</f>
        <v>14</v>
      </c>
      <c r="R1146" s="30">
        <f>IFERROR(_xlfn.XLOOKUP($B1146,'Ownership Metrics'!$A:$A,'Ownership Metrics'!$G:$G),"")</f>
        <v>28</v>
      </c>
      <c r="S1146" s="27" t="str">
        <f>IFERROR(_xlfn.XLOOKUP($B1146,'Ownership Metrics'!$A:$A,'Ownership Metrics'!$H:$H),"")</f>
        <v>Moderat</v>
      </c>
      <c r="T1146" s="27" t="str">
        <f>IFERROR(_xlfn.XLOOKUP($B1146,'Ownership Metrics'!$A:$A,'Ownership Metrics'!$I:$I),"")</f>
        <v>Sedang</v>
      </c>
      <c r="U1146" s="27">
        <f>IF(COUNTIFS($B$2:$B1146,$B1146,$D$2:$D1146,$D1146)=1,1,0)</f>
        <v>1</v>
      </c>
      <c r="V1146" s="27">
        <f t="shared" si="52"/>
        <v>4.0999999999999996</v>
      </c>
      <c r="W1146" s="27">
        <f t="shared" si="53"/>
        <v>3</v>
      </c>
      <c r="X1146" s="27">
        <f t="shared" si="51"/>
        <v>4.0999998853999999</v>
      </c>
    </row>
    <row r="1147" spans="1:24" x14ac:dyDescent="0.25">
      <c r="A1147" s="26">
        <v>46265</v>
      </c>
      <c r="B1147" s="27" t="s">
        <v>10297</v>
      </c>
      <c r="C1147" s="27" t="s">
        <v>1371</v>
      </c>
      <c r="D1147" s="27" t="s">
        <v>1372</v>
      </c>
      <c r="E1147" s="27"/>
      <c r="F1147" s="27"/>
      <c r="G1147" s="27"/>
      <c r="H1147" s="27"/>
      <c r="I1147" s="28">
        <v>0</v>
      </c>
      <c r="J1147" s="28">
        <v>1000396641</v>
      </c>
      <c r="K1147" s="28">
        <v>1000396641</v>
      </c>
      <c r="L1147" s="29">
        <v>29.53</v>
      </c>
      <c r="M1147" s="29">
        <f>IFERROR(_xlfn.XLOOKUP($B1147,'Ownership Metrics'!$A:$A,'Ownership Metrics'!$B:$B),"")</f>
        <v>8.35</v>
      </c>
      <c r="N1147" s="28">
        <f>IFERROR(_xlfn.XLOOKUP($B1147,'Ownership Metrics'!$A:$A,'Ownership Metrics'!$C:$C),"")</f>
        <v>2425</v>
      </c>
      <c r="O1147" s="29">
        <f>IFERROR(_xlfn.XLOOKUP($B1147,'Ownership Metrics'!$A:$A,'Ownership Metrics'!$D:$D),"")</f>
        <v>33.450000000000003</v>
      </c>
      <c r="P1147" s="29">
        <f>IFERROR(_xlfn.XLOOKUP($B1147,'Ownership Metrics'!$A:$A,'Ownership Metrics'!$E:$E),"")</f>
        <v>80.7</v>
      </c>
      <c r="Q1147" s="30">
        <f>IFERROR(_xlfn.XLOOKUP($B1147,'Ownership Metrics'!$A:$A,'Ownership Metrics'!$F:$F),"")</f>
        <v>4</v>
      </c>
      <c r="R1147" s="30">
        <f>IFERROR(_xlfn.XLOOKUP($B1147,'Ownership Metrics'!$A:$A,'Ownership Metrics'!$G:$G),"")</f>
        <v>56</v>
      </c>
      <c r="S1147" s="27" t="str">
        <f>IFERROR(_xlfn.XLOOKUP($B1147,'Ownership Metrics'!$A:$A,'Ownership Metrics'!$H:$H),"")</f>
        <v>Terkonsentrasi</v>
      </c>
      <c r="T1147" s="27" t="str">
        <f>IFERROR(_xlfn.XLOOKUP($B1147,'Ownership Metrics'!$A:$A,'Ownership Metrics'!$I:$I),"")</f>
        <v>Tinggi</v>
      </c>
      <c r="U1147" s="27">
        <f>IF(COUNTIFS($B$2:$B1147,$B1147,$D$2:$D1147,$D1147)=1,1,0)</f>
        <v>1</v>
      </c>
      <c r="V1147" s="27">
        <f t="shared" si="52"/>
        <v>29.53</v>
      </c>
      <c r="W1147" s="27">
        <f t="shared" si="53"/>
        <v>2</v>
      </c>
      <c r="X1147" s="27">
        <f t="shared" si="51"/>
        <v>29.529999885300001</v>
      </c>
    </row>
    <row r="1148" spans="1:24" x14ac:dyDescent="0.25">
      <c r="A1148" s="26">
        <v>46265</v>
      </c>
      <c r="B1148" s="27" t="s">
        <v>10297</v>
      </c>
      <c r="C1148" s="27" t="s">
        <v>1371</v>
      </c>
      <c r="D1148" s="27" t="s">
        <v>1373</v>
      </c>
      <c r="E1148" s="27"/>
      <c r="F1148" s="27"/>
      <c r="G1148" s="27"/>
      <c r="H1148" s="27"/>
      <c r="I1148" s="28">
        <v>0</v>
      </c>
      <c r="J1148" s="28">
        <v>600237984</v>
      </c>
      <c r="K1148" s="28">
        <v>600237984</v>
      </c>
      <c r="L1148" s="29">
        <v>17.72</v>
      </c>
      <c r="M1148" s="29">
        <f>IFERROR(_xlfn.XLOOKUP($B1148,'Ownership Metrics'!$A:$A,'Ownership Metrics'!$B:$B),"")</f>
        <v>8.35</v>
      </c>
      <c r="N1148" s="28">
        <f>IFERROR(_xlfn.XLOOKUP($B1148,'Ownership Metrics'!$A:$A,'Ownership Metrics'!$C:$C),"")</f>
        <v>2425</v>
      </c>
      <c r="O1148" s="29">
        <f>IFERROR(_xlfn.XLOOKUP($B1148,'Ownership Metrics'!$A:$A,'Ownership Metrics'!$D:$D),"")</f>
        <v>33.450000000000003</v>
      </c>
      <c r="P1148" s="29">
        <f>IFERROR(_xlfn.XLOOKUP($B1148,'Ownership Metrics'!$A:$A,'Ownership Metrics'!$E:$E),"")</f>
        <v>80.7</v>
      </c>
      <c r="Q1148" s="30">
        <f>IFERROR(_xlfn.XLOOKUP($B1148,'Ownership Metrics'!$A:$A,'Ownership Metrics'!$F:$F),"")</f>
        <v>4</v>
      </c>
      <c r="R1148" s="30">
        <f>IFERROR(_xlfn.XLOOKUP($B1148,'Ownership Metrics'!$A:$A,'Ownership Metrics'!$G:$G),"")</f>
        <v>56</v>
      </c>
      <c r="S1148" s="27" t="str">
        <f>IFERROR(_xlfn.XLOOKUP($B1148,'Ownership Metrics'!$A:$A,'Ownership Metrics'!$H:$H),"")</f>
        <v>Terkonsentrasi</v>
      </c>
      <c r="T1148" s="27" t="str">
        <f>IFERROR(_xlfn.XLOOKUP($B1148,'Ownership Metrics'!$A:$A,'Ownership Metrics'!$I:$I),"")</f>
        <v>Tinggi</v>
      </c>
      <c r="U1148" s="27">
        <f>IF(COUNTIFS($B$2:$B1148,$B1148,$D$2:$D1148,$D1148)=1,1,0)</f>
        <v>1</v>
      </c>
      <c r="V1148" s="27">
        <f t="shared" si="52"/>
        <v>17.72</v>
      </c>
      <c r="W1148" s="27">
        <f t="shared" si="53"/>
        <v>3</v>
      </c>
      <c r="X1148" s="27">
        <f t="shared" si="51"/>
        <v>17.7199998852</v>
      </c>
    </row>
    <row r="1149" spans="1:24" x14ac:dyDescent="0.25">
      <c r="A1149" s="26">
        <v>46265</v>
      </c>
      <c r="B1149" s="27" t="s">
        <v>10297</v>
      </c>
      <c r="C1149" s="27" t="s">
        <v>1371</v>
      </c>
      <c r="D1149" s="27" t="s">
        <v>1374</v>
      </c>
      <c r="E1149" s="27" t="s">
        <v>22</v>
      </c>
      <c r="F1149" s="27" t="s">
        <v>23</v>
      </c>
      <c r="G1149" s="27"/>
      <c r="H1149" s="27" t="s">
        <v>24</v>
      </c>
      <c r="I1149" s="28">
        <v>1133440000</v>
      </c>
      <c r="J1149" s="28">
        <v>0</v>
      </c>
      <c r="K1149" s="28">
        <v>1133440000</v>
      </c>
      <c r="L1149" s="29">
        <v>33.450000000000003</v>
      </c>
      <c r="M1149" s="29">
        <f>IFERROR(_xlfn.XLOOKUP($B1149,'Ownership Metrics'!$A:$A,'Ownership Metrics'!$B:$B),"")</f>
        <v>8.35</v>
      </c>
      <c r="N1149" s="28">
        <f>IFERROR(_xlfn.XLOOKUP($B1149,'Ownership Metrics'!$A:$A,'Ownership Metrics'!$C:$C),"")</f>
        <v>2425</v>
      </c>
      <c r="O1149" s="29">
        <f>IFERROR(_xlfn.XLOOKUP($B1149,'Ownership Metrics'!$A:$A,'Ownership Metrics'!$D:$D),"")</f>
        <v>33.450000000000003</v>
      </c>
      <c r="P1149" s="29">
        <f>IFERROR(_xlfn.XLOOKUP($B1149,'Ownership Metrics'!$A:$A,'Ownership Metrics'!$E:$E),"")</f>
        <v>80.7</v>
      </c>
      <c r="Q1149" s="30">
        <f>IFERROR(_xlfn.XLOOKUP($B1149,'Ownership Metrics'!$A:$A,'Ownership Metrics'!$F:$F),"")</f>
        <v>4</v>
      </c>
      <c r="R1149" s="30">
        <f>IFERROR(_xlfn.XLOOKUP($B1149,'Ownership Metrics'!$A:$A,'Ownership Metrics'!$G:$G),"")</f>
        <v>56</v>
      </c>
      <c r="S1149" s="27" t="str">
        <f>IFERROR(_xlfn.XLOOKUP($B1149,'Ownership Metrics'!$A:$A,'Ownership Metrics'!$H:$H),"")</f>
        <v>Terkonsentrasi</v>
      </c>
      <c r="T1149" s="27" t="str">
        <f>IFERROR(_xlfn.XLOOKUP($B1149,'Ownership Metrics'!$A:$A,'Ownership Metrics'!$I:$I),"")</f>
        <v>Tinggi</v>
      </c>
      <c r="U1149" s="27">
        <f>IF(COUNTIFS($B$2:$B1149,$B1149,$D$2:$D1149,$D1149)=1,1,0)</f>
        <v>1</v>
      </c>
      <c r="V1149" s="27">
        <f t="shared" si="52"/>
        <v>33.450000000000003</v>
      </c>
      <c r="W1149" s="27">
        <f t="shared" si="53"/>
        <v>1</v>
      </c>
      <c r="X1149" s="27">
        <f t="shared" si="51"/>
        <v>33.449999885100006</v>
      </c>
    </row>
    <row r="1150" spans="1:24" x14ac:dyDescent="0.25">
      <c r="A1150" s="26">
        <v>46265</v>
      </c>
      <c r="B1150" s="27" t="s">
        <v>10297</v>
      </c>
      <c r="C1150" s="27" t="s">
        <v>1371</v>
      </c>
      <c r="D1150" s="27" t="s">
        <v>1375</v>
      </c>
      <c r="E1150" s="27" t="s">
        <v>22</v>
      </c>
      <c r="F1150" s="27" t="s">
        <v>23</v>
      </c>
      <c r="G1150" s="27"/>
      <c r="H1150" s="27" t="s">
        <v>24</v>
      </c>
      <c r="I1150" s="28">
        <v>0</v>
      </c>
      <c r="J1150" s="28">
        <v>370982305</v>
      </c>
      <c r="K1150" s="28">
        <v>370982305</v>
      </c>
      <c r="L1150" s="29">
        <v>10.95</v>
      </c>
      <c r="M1150" s="29">
        <f>IFERROR(_xlfn.XLOOKUP($B1150,'Ownership Metrics'!$A:$A,'Ownership Metrics'!$B:$B),"")</f>
        <v>8.35</v>
      </c>
      <c r="N1150" s="28">
        <f>IFERROR(_xlfn.XLOOKUP($B1150,'Ownership Metrics'!$A:$A,'Ownership Metrics'!$C:$C),"")</f>
        <v>2425</v>
      </c>
      <c r="O1150" s="29">
        <f>IFERROR(_xlfn.XLOOKUP($B1150,'Ownership Metrics'!$A:$A,'Ownership Metrics'!$D:$D),"")</f>
        <v>33.450000000000003</v>
      </c>
      <c r="P1150" s="29">
        <f>IFERROR(_xlfn.XLOOKUP($B1150,'Ownership Metrics'!$A:$A,'Ownership Metrics'!$E:$E),"")</f>
        <v>80.7</v>
      </c>
      <c r="Q1150" s="30">
        <f>IFERROR(_xlfn.XLOOKUP($B1150,'Ownership Metrics'!$A:$A,'Ownership Metrics'!$F:$F),"")</f>
        <v>4</v>
      </c>
      <c r="R1150" s="30">
        <f>IFERROR(_xlfn.XLOOKUP($B1150,'Ownership Metrics'!$A:$A,'Ownership Metrics'!$G:$G),"")</f>
        <v>56</v>
      </c>
      <c r="S1150" s="27" t="str">
        <f>IFERROR(_xlfn.XLOOKUP($B1150,'Ownership Metrics'!$A:$A,'Ownership Metrics'!$H:$H),"")</f>
        <v>Terkonsentrasi</v>
      </c>
      <c r="T1150" s="27" t="str">
        <f>IFERROR(_xlfn.XLOOKUP($B1150,'Ownership Metrics'!$A:$A,'Ownership Metrics'!$I:$I),"")</f>
        <v>Tinggi</v>
      </c>
      <c r="U1150" s="27">
        <f>IF(COUNTIFS($B$2:$B1150,$B1150,$D$2:$D1150,$D1150)=1,1,0)</f>
        <v>1</v>
      </c>
      <c r="V1150" s="27">
        <f t="shared" si="52"/>
        <v>10.95</v>
      </c>
      <c r="W1150" s="27">
        <f t="shared" si="53"/>
        <v>4</v>
      </c>
      <c r="X1150" s="27">
        <f t="shared" si="51"/>
        <v>10.949999884999999</v>
      </c>
    </row>
    <row r="1151" spans="1:24" x14ac:dyDescent="0.25">
      <c r="A1151" s="26">
        <v>46265</v>
      </c>
      <c r="B1151" s="27" t="s">
        <v>10298</v>
      </c>
      <c r="C1151" s="27" t="s">
        <v>1377</v>
      </c>
      <c r="D1151" s="27" t="s">
        <v>1378</v>
      </c>
      <c r="E1151" s="27"/>
      <c r="F1151" s="27"/>
      <c r="G1151" s="27"/>
      <c r="H1151" s="27"/>
      <c r="I1151" s="28">
        <v>0</v>
      </c>
      <c r="J1151" s="28">
        <v>38445133000</v>
      </c>
      <c r="K1151" s="28">
        <v>38445133000</v>
      </c>
      <c r="L1151" s="29">
        <v>14.6</v>
      </c>
      <c r="M1151" s="29">
        <f>IFERROR(_xlfn.XLOOKUP($B1151,'Ownership Metrics'!$A:$A,'Ownership Metrics'!$B:$B),"")</f>
        <v>18.93</v>
      </c>
      <c r="N1151" s="28">
        <f>IFERROR(_xlfn.XLOOKUP($B1151,'Ownership Metrics'!$A:$A,'Ownership Metrics'!$C:$C),"")</f>
        <v>1107</v>
      </c>
      <c r="O1151" s="29">
        <f>IFERROR(_xlfn.XLOOKUP($B1151,'Ownership Metrics'!$A:$A,'Ownership Metrics'!$D:$D),"")</f>
        <v>25.31</v>
      </c>
      <c r="P1151" s="29">
        <f>IFERROR(_xlfn.XLOOKUP($B1151,'Ownership Metrics'!$A:$A,'Ownership Metrics'!$E:$E),"")</f>
        <v>50.49</v>
      </c>
      <c r="Q1151" s="30">
        <f>IFERROR(_xlfn.XLOOKUP($B1151,'Ownership Metrics'!$A:$A,'Ownership Metrics'!$F:$F),"")</f>
        <v>13</v>
      </c>
      <c r="R1151" s="30">
        <f>IFERROR(_xlfn.XLOOKUP($B1151,'Ownership Metrics'!$A:$A,'Ownership Metrics'!$G:$G),"")</f>
        <v>30</v>
      </c>
      <c r="S1151" s="27" t="str">
        <f>IFERROR(_xlfn.XLOOKUP($B1151,'Ownership Metrics'!$A:$A,'Ownership Metrics'!$H:$H),"")</f>
        <v>Moderat</v>
      </c>
      <c r="T1151" s="27" t="str">
        <f>IFERROR(_xlfn.XLOOKUP($B1151,'Ownership Metrics'!$A:$A,'Ownership Metrics'!$I:$I),"")</f>
        <v>Sedang</v>
      </c>
      <c r="U1151" s="27">
        <f>IF(COUNTIFS($B$2:$B1151,$B1151,$D$2:$D1151,$D1151)=1,1,0)</f>
        <v>1</v>
      </c>
      <c r="V1151" s="27">
        <f t="shared" si="52"/>
        <v>14.6</v>
      </c>
      <c r="W1151" s="27">
        <f t="shared" si="53"/>
        <v>2</v>
      </c>
      <c r="X1151" s="27">
        <f t="shared" si="51"/>
        <v>14.599999884899999</v>
      </c>
    </row>
    <row r="1152" spans="1:24" x14ac:dyDescent="0.25">
      <c r="A1152" s="26">
        <v>46265</v>
      </c>
      <c r="B1152" s="27" t="s">
        <v>10298</v>
      </c>
      <c r="C1152" s="27" t="s">
        <v>1377</v>
      </c>
      <c r="D1152" s="27" t="s">
        <v>1379</v>
      </c>
      <c r="E1152" s="27"/>
      <c r="F1152" s="27"/>
      <c r="G1152" s="27"/>
      <c r="H1152" s="27"/>
      <c r="I1152" s="28">
        <v>0</v>
      </c>
      <c r="J1152" s="28">
        <v>11718750000</v>
      </c>
      <c r="K1152" s="28">
        <v>11718750000</v>
      </c>
      <c r="L1152" s="29">
        <v>4.45</v>
      </c>
      <c r="M1152" s="29">
        <f>IFERROR(_xlfn.XLOOKUP($B1152,'Ownership Metrics'!$A:$A,'Ownership Metrics'!$B:$B),"")</f>
        <v>18.93</v>
      </c>
      <c r="N1152" s="28">
        <f>IFERROR(_xlfn.XLOOKUP($B1152,'Ownership Metrics'!$A:$A,'Ownership Metrics'!$C:$C),"")</f>
        <v>1107</v>
      </c>
      <c r="O1152" s="29">
        <f>IFERROR(_xlfn.XLOOKUP($B1152,'Ownership Metrics'!$A:$A,'Ownership Metrics'!$D:$D),"")</f>
        <v>25.31</v>
      </c>
      <c r="P1152" s="29">
        <f>IFERROR(_xlfn.XLOOKUP($B1152,'Ownership Metrics'!$A:$A,'Ownership Metrics'!$E:$E),"")</f>
        <v>50.49</v>
      </c>
      <c r="Q1152" s="30">
        <f>IFERROR(_xlfn.XLOOKUP($B1152,'Ownership Metrics'!$A:$A,'Ownership Metrics'!$F:$F),"")</f>
        <v>13</v>
      </c>
      <c r="R1152" s="30">
        <f>IFERROR(_xlfn.XLOOKUP($B1152,'Ownership Metrics'!$A:$A,'Ownership Metrics'!$G:$G),"")</f>
        <v>30</v>
      </c>
      <c r="S1152" s="27" t="str">
        <f>IFERROR(_xlfn.XLOOKUP($B1152,'Ownership Metrics'!$A:$A,'Ownership Metrics'!$H:$H),"")</f>
        <v>Moderat</v>
      </c>
      <c r="T1152" s="27" t="str">
        <f>IFERROR(_xlfn.XLOOKUP($B1152,'Ownership Metrics'!$A:$A,'Ownership Metrics'!$I:$I),"")</f>
        <v>Sedang</v>
      </c>
      <c r="U1152" s="27">
        <f>IF(COUNTIFS($B$2:$B1152,$B1152,$D$2:$D1152,$D1152)=1,1,0)</f>
        <v>1</v>
      </c>
      <c r="V1152" s="27">
        <f t="shared" si="52"/>
        <v>4.45</v>
      </c>
      <c r="W1152" s="27">
        <f t="shared" si="53"/>
        <v>5</v>
      </c>
      <c r="X1152" s="27">
        <f t="shared" si="51"/>
        <v>4.4499998848000004</v>
      </c>
    </row>
    <row r="1153" spans="1:24" x14ac:dyDescent="0.25">
      <c r="A1153" s="26">
        <v>46265</v>
      </c>
      <c r="B1153" s="27" t="s">
        <v>10298</v>
      </c>
      <c r="C1153" s="27" t="s">
        <v>1377</v>
      </c>
      <c r="D1153" s="27" t="s">
        <v>1380</v>
      </c>
      <c r="E1153" s="27"/>
      <c r="F1153" s="27"/>
      <c r="G1153" s="27"/>
      <c r="H1153" s="27"/>
      <c r="I1153" s="28">
        <v>0</v>
      </c>
      <c r="J1153" s="28">
        <v>23898722798</v>
      </c>
      <c r="K1153" s="28">
        <v>23898722798</v>
      </c>
      <c r="L1153" s="29">
        <v>9.08</v>
      </c>
      <c r="M1153" s="29">
        <f>IFERROR(_xlfn.XLOOKUP($B1153,'Ownership Metrics'!$A:$A,'Ownership Metrics'!$B:$B),"")</f>
        <v>18.93</v>
      </c>
      <c r="N1153" s="28">
        <f>IFERROR(_xlfn.XLOOKUP($B1153,'Ownership Metrics'!$A:$A,'Ownership Metrics'!$C:$C),"")</f>
        <v>1107</v>
      </c>
      <c r="O1153" s="29">
        <f>IFERROR(_xlfn.XLOOKUP($B1153,'Ownership Metrics'!$A:$A,'Ownership Metrics'!$D:$D),"")</f>
        <v>25.31</v>
      </c>
      <c r="P1153" s="29">
        <f>IFERROR(_xlfn.XLOOKUP($B1153,'Ownership Metrics'!$A:$A,'Ownership Metrics'!$E:$E),"")</f>
        <v>50.49</v>
      </c>
      <c r="Q1153" s="30">
        <f>IFERROR(_xlfn.XLOOKUP($B1153,'Ownership Metrics'!$A:$A,'Ownership Metrics'!$F:$F),"")</f>
        <v>13</v>
      </c>
      <c r="R1153" s="30">
        <f>IFERROR(_xlfn.XLOOKUP($B1153,'Ownership Metrics'!$A:$A,'Ownership Metrics'!$G:$G),"")</f>
        <v>30</v>
      </c>
      <c r="S1153" s="27" t="str">
        <f>IFERROR(_xlfn.XLOOKUP($B1153,'Ownership Metrics'!$A:$A,'Ownership Metrics'!$H:$H),"")</f>
        <v>Moderat</v>
      </c>
      <c r="T1153" s="27" t="str">
        <f>IFERROR(_xlfn.XLOOKUP($B1153,'Ownership Metrics'!$A:$A,'Ownership Metrics'!$I:$I),"")</f>
        <v>Sedang</v>
      </c>
      <c r="U1153" s="27">
        <f>IF(COUNTIFS($B$2:$B1153,$B1153,$D$2:$D1153,$D1153)=1,1,0)</f>
        <v>1</v>
      </c>
      <c r="V1153" s="27">
        <f t="shared" si="52"/>
        <v>9.08</v>
      </c>
      <c r="W1153" s="27">
        <f t="shared" si="53"/>
        <v>4</v>
      </c>
      <c r="X1153" s="27">
        <f t="shared" si="51"/>
        <v>9.0799998846999994</v>
      </c>
    </row>
    <row r="1154" spans="1:24" x14ac:dyDescent="0.25">
      <c r="A1154" s="26">
        <v>46265</v>
      </c>
      <c r="B1154" s="27" t="s">
        <v>10298</v>
      </c>
      <c r="C1154" s="27" t="s">
        <v>1377</v>
      </c>
      <c r="D1154" s="27" t="s">
        <v>1381</v>
      </c>
      <c r="E1154" s="27"/>
      <c r="F1154" s="27"/>
      <c r="G1154" s="27"/>
      <c r="H1154" s="27"/>
      <c r="I1154" s="28">
        <v>0</v>
      </c>
      <c r="J1154" s="28">
        <v>5070180100</v>
      </c>
      <c r="K1154" s="28">
        <v>5070180100</v>
      </c>
      <c r="L1154" s="29">
        <v>1.93</v>
      </c>
      <c r="M1154" s="29">
        <f>IFERROR(_xlfn.XLOOKUP($B1154,'Ownership Metrics'!$A:$A,'Ownership Metrics'!$B:$B),"")</f>
        <v>18.93</v>
      </c>
      <c r="N1154" s="28">
        <f>IFERROR(_xlfn.XLOOKUP($B1154,'Ownership Metrics'!$A:$A,'Ownership Metrics'!$C:$C),"")</f>
        <v>1107</v>
      </c>
      <c r="O1154" s="29">
        <f>IFERROR(_xlfn.XLOOKUP($B1154,'Ownership Metrics'!$A:$A,'Ownership Metrics'!$D:$D),"")</f>
        <v>25.31</v>
      </c>
      <c r="P1154" s="29">
        <f>IFERROR(_xlfn.XLOOKUP($B1154,'Ownership Metrics'!$A:$A,'Ownership Metrics'!$E:$E),"")</f>
        <v>50.49</v>
      </c>
      <c r="Q1154" s="30">
        <f>IFERROR(_xlfn.XLOOKUP($B1154,'Ownership Metrics'!$A:$A,'Ownership Metrics'!$F:$F),"")</f>
        <v>13</v>
      </c>
      <c r="R1154" s="30">
        <f>IFERROR(_xlfn.XLOOKUP($B1154,'Ownership Metrics'!$A:$A,'Ownership Metrics'!$G:$G),"")</f>
        <v>30</v>
      </c>
      <c r="S1154" s="27" t="str">
        <f>IFERROR(_xlfn.XLOOKUP($B1154,'Ownership Metrics'!$A:$A,'Ownership Metrics'!$H:$H),"")</f>
        <v>Moderat</v>
      </c>
      <c r="T1154" s="27" t="str">
        <f>IFERROR(_xlfn.XLOOKUP($B1154,'Ownership Metrics'!$A:$A,'Ownership Metrics'!$I:$I),"")</f>
        <v>Sedang</v>
      </c>
      <c r="U1154" s="27">
        <f>IF(COUNTIFS($B$2:$B1154,$B1154,$D$2:$D1154,$D1154)=1,1,0)</f>
        <v>1</v>
      </c>
      <c r="V1154" s="27">
        <f t="shared" si="52"/>
        <v>1.93</v>
      </c>
      <c r="W1154" s="27">
        <f t="shared" si="53"/>
        <v>10</v>
      </c>
      <c r="X1154" s="27">
        <f t="shared" ref="X1154:X1217" si="54">$V1154-(ROW()*0.0000000001)</f>
        <v>1.9299998845999999</v>
      </c>
    </row>
    <row r="1155" spans="1:24" x14ac:dyDescent="0.25">
      <c r="A1155" s="26">
        <v>46265</v>
      </c>
      <c r="B1155" s="27" t="s">
        <v>10298</v>
      </c>
      <c r="C1155" s="27" t="s">
        <v>1377</v>
      </c>
      <c r="D1155" s="27" t="s">
        <v>1382</v>
      </c>
      <c r="E1155" s="27"/>
      <c r="F1155" s="27"/>
      <c r="G1155" s="27"/>
      <c r="H1155" s="27"/>
      <c r="I1155" s="28">
        <v>0</v>
      </c>
      <c r="J1155" s="28">
        <v>8000000000</v>
      </c>
      <c r="K1155" s="28">
        <v>8000000000</v>
      </c>
      <c r="L1155" s="29">
        <v>3.04</v>
      </c>
      <c r="M1155" s="29">
        <f>IFERROR(_xlfn.XLOOKUP($B1155,'Ownership Metrics'!$A:$A,'Ownership Metrics'!$B:$B),"")</f>
        <v>18.93</v>
      </c>
      <c r="N1155" s="28">
        <f>IFERROR(_xlfn.XLOOKUP($B1155,'Ownership Metrics'!$A:$A,'Ownership Metrics'!$C:$C),"")</f>
        <v>1107</v>
      </c>
      <c r="O1155" s="29">
        <f>IFERROR(_xlfn.XLOOKUP($B1155,'Ownership Metrics'!$A:$A,'Ownership Metrics'!$D:$D),"")</f>
        <v>25.31</v>
      </c>
      <c r="P1155" s="29">
        <f>IFERROR(_xlfn.XLOOKUP($B1155,'Ownership Metrics'!$A:$A,'Ownership Metrics'!$E:$E),"")</f>
        <v>50.49</v>
      </c>
      <c r="Q1155" s="30">
        <f>IFERROR(_xlfn.XLOOKUP($B1155,'Ownership Metrics'!$A:$A,'Ownership Metrics'!$F:$F),"")</f>
        <v>13</v>
      </c>
      <c r="R1155" s="30">
        <f>IFERROR(_xlfn.XLOOKUP($B1155,'Ownership Metrics'!$A:$A,'Ownership Metrics'!$G:$G),"")</f>
        <v>30</v>
      </c>
      <c r="S1155" s="27" t="str">
        <f>IFERROR(_xlfn.XLOOKUP($B1155,'Ownership Metrics'!$A:$A,'Ownership Metrics'!$H:$H),"")</f>
        <v>Moderat</v>
      </c>
      <c r="T1155" s="27" t="str">
        <f>IFERROR(_xlfn.XLOOKUP($B1155,'Ownership Metrics'!$A:$A,'Ownership Metrics'!$I:$I),"")</f>
        <v>Sedang</v>
      </c>
      <c r="U1155" s="27">
        <f>IF(COUNTIFS($B$2:$B1155,$B1155,$D$2:$D1155,$D1155)=1,1,0)</f>
        <v>1</v>
      </c>
      <c r="V1155" s="27">
        <f t="shared" ref="V1155:V1218" si="55">SUMIFS($L$2:$L$10000,$B$2:$B$10000,$B1155,$D$2:$D$10000,$D1155)</f>
        <v>3.04</v>
      </c>
      <c r="W1155" s="27">
        <f t="shared" ref="W1155:W1218" si="56">COUNTIFS($B$2:$B$10000,$B1155,$U$2:$U$10000,1,$X$2:$X$10000,"&gt;"&amp;$X1155)+1</f>
        <v>6</v>
      </c>
      <c r="X1155" s="27">
        <f t="shared" si="54"/>
        <v>3.0399998845000002</v>
      </c>
    </row>
    <row r="1156" spans="1:24" x14ac:dyDescent="0.25">
      <c r="A1156" s="26">
        <v>46265</v>
      </c>
      <c r="B1156" s="27" t="s">
        <v>10298</v>
      </c>
      <c r="C1156" s="27" t="s">
        <v>1377</v>
      </c>
      <c r="D1156" s="27" t="s">
        <v>1383</v>
      </c>
      <c r="E1156" s="27"/>
      <c r="F1156" s="27"/>
      <c r="G1156" s="27"/>
      <c r="H1156" s="27"/>
      <c r="I1156" s="28">
        <v>0</v>
      </c>
      <c r="J1156" s="28">
        <v>8000000000</v>
      </c>
      <c r="K1156" s="28">
        <v>8000000000</v>
      </c>
      <c r="L1156" s="29">
        <v>3.04</v>
      </c>
      <c r="M1156" s="29">
        <f>IFERROR(_xlfn.XLOOKUP($B1156,'Ownership Metrics'!$A:$A,'Ownership Metrics'!$B:$B),"")</f>
        <v>18.93</v>
      </c>
      <c r="N1156" s="28">
        <f>IFERROR(_xlfn.XLOOKUP($B1156,'Ownership Metrics'!$A:$A,'Ownership Metrics'!$C:$C),"")</f>
        <v>1107</v>
      </c>
      <c r="O1156" s="29">
        <f>IFERROR(_xlfn.XLOOKUP($B1156,'Ownership Metrics'!$A:$A,'Ownership Metrics'!$D:$D),"")</f>
        <v>25.31</v>
      </c>
      <c r="P1156" s="29">
        <f>IFERROR(_xlfn.XLOOKUP($B1156,'Ownership Metrics'!$A:$A,'Ownership Metrics'!$E:$E),"")</f>
        <v>50.49</v>
      </c>
      <c r="Q1156" s="30">
        <f>IFERROR(_xlfn.XLOOKUP($B1156,'Ownership Metrics'!$A:$A,'Ownership Metrics'!$F:$F),"")</f>
        <v>13</v>
      </c>
      <c r="R1156" s="30">
        <f>IFERROR(_xlfn.XLOOKUP($B1156,'Ownership Metrics'!$A:$A,'Ownership Metrics'!$G:$G),"")</f>
        <v>30</v>
      </c>
      <c r="S1156" s="27" t="str">
        <f>IFERROR(_xlfn.XLOOKUP($B1156,'Ownership Metrics'!$A:$A,'Ownership Metrics'!$H:$H),"")</f>
        <v>Moderat</v>
      </c>
      <c r="T1156" s="27" t="str">
        <f>IFERROR(_xlfn.XLOOKUP($B1156,'Ownership Metrics'!$A:$A,'Ownership Metrics'!$I:$I),"")</f>
        <v>Sedang</v>
      </c>
      <c r="U1156" s="27">
        <f>IF(COUNTIFS($B$2:$B1156,$B1156,$D$2:$D1156,$D1156)=1,1,0)</f>
        <v>1</v>
      </c>
      <c r="V1156" s="27">
        <f t="shared" si="55"/>
        <v>3.04</v>
      </c>
      <c r="W1156" s="27">
        <f t="shared" si="56"/>
        <v>7</v>
      </c>
      <c r="X1156" s="27">
        <f t="shared" si="54"/>
        <v>3.0399998844000002</v>
      </c>
    </row>
    <row r="1157" spans="1:24" x14ac:dyDescent="0.25">
      <c r="A1157" s="26">
        <v>46265</v>
      </c>
      <c r="B1157" s="27" t="s">
        <v>10298</v>
      </c>
      <c r="C1157" s="27" t="s">
        <v>1377</v>
      </c>
      <c r="D1157" s="27" t="s">
        <v>1182</v>
      </c>
      <c r="E1157" s="27" t="s">
        <v>22</v>
      </c>
      <c r="F1157" s="27" t="s">
        <v>23</v>
      </c>
      <c r="G1157" s="27"/>
      <c r="H1157" s="27" t="s">
        <v>24</v>
      </c>
      <c r="I1157" s="28">
        <v>66650370266</v>
      </c>
      <c r="J1157" s="28">
        <v>0</v>
      </c>
      <c r="K1157" s="28">
        <v>66650370266</v>
      </c>
      <c r="L1157" s="29">
        <v>25.31</v>
      </c>
      <c r="M1157" s="29">
        <f>IFERROR(_xlfn.XLOOKUP($B1157,'Ownership Metrics'!$A:$A,'Ownership Metrics'!$B:$B),"")</f>
        <v>18.93</v>
      </c>
      <c r="N1157" s="28">
        <f>IFERROR(_xlfn.XLOOKUP($B1157,'Ownership Metrics'!$A:$A,'Ownership Metrics'!$C:$C),"")</f>
        <v>1107</v>
      </c>
      <c r="O1157" s="29">
        <f>IFERROR(_xlfn.XLOOKUP($B1157,'Ownership Metrics'!$A:$A,'Ownership Metrics'!$D:$D),"")</f>
        <v>25.31</v>
      </c>
      <c r="P1157" s="29">
        <f>IFERROR(_xlfn.XLOOKUP($B1157,'Ownership Metrics'!$A:$A,'Ownership Metrics'!$E:$E),"")</f>
        <v>50.49</v>
      </c>
      <c r="Q1157" s="30">
        <f>IFERROR(_xlfn.XLOOKUP($B1157,'Ownership Metrics'!$A:$A,'Ownership Metrics'!$F:$F),"")</f>
        <v>13</v>
      </c>
      <c r="R1157" s="30">
        <f>IFERROR(_xlfn.XLOOKUP($B1157,'Ownership Metrics'!$A:$A,'Ownership Metrics'!$G:$G),"")</f>
        <v>30</v>
      </c>
      <c r="S1157" s="27" t="str">
        <f>IFERROR(_xlfn.XLOOKUP($B1157,'Ownership Metrics'!$A:$A,'Ownership Metrics'!$H:$H),"")</f>
        <v>Moderat</v>
      </c>
      <c r="T1157" s="27" t="str">
        <f>IFERROR(_xlfn.XLOOKUP($B1157,'Ownership Metrics'!$A:$A,'Ownership Metrics'!$I:$I),"")</f>
        <v>Sedang</v>
      </c>
      <c r="U1157" s="27">
        <f>IF(COUNTIFS($B$2:$B1157,$B1157,$D$2:$D1157,$D1157)=1,1,0)</f>
        <v>1</v>
      </c>
      <c r="V1157" s="27">
        <f t="shared" si="55"/>
        <v>25.31</v>
      </c>
      <c r="W1157" s="27">
        <f t="shared" si="56"/>
        <v>1</v>
      </c>
      <c r="X1157" s="27">
        <f t="shared" si="54"/>
        <v>25.309999884299998</v>
      </c>
    </row>
    <row r="1158" spans="1:24" x14ac:dyDescent="0.25">
      <c r="A1158" s="26">
        <v>46265</v>
      </c>
      <c r="B1158" s="27" t="s">
        <v>10298</v>
      </c>
      <c r="C1158" s="27" t="s">
        <v>1377</v>
      </c>
      <c r="D1158" s="27" t="s">
        <v>1384</v>
      </c>
      <c r="E1158" s="27" t="s">
        <v>22</v>
      </c>
      <c r="F1158" s="27" t="s">
        <v>23</v>
      </c>
      <c r="G1158" s="27"/>
      <c r="H1158" s="27" t="s">
        <v>24</v>
      </c>
      <c r="I1158" s="28">
        <v>5250000000</v>
      </c>
      <c r="J1158" s="28">
        <v>0</v>
      </c>
      <c r="K1158" s="28">
        <v>5250000000</v>
      </c>
      <c r="L1158" s="29">
        <v>1.99</v>
      </c>
      <c r="M1158" s="29">
        <f>IFERROR(_xlfn.XLOOKUP($B1158,'Ownership Metrics'!$A:$A,'Ownership Metrics'!$B:$B),"")</f>
        <v>18.93</v>
      </c>
      <c r="N1158" s="28">
        <f>IFERROR(_xlfn.XLOOKUP($B1158,'Ownership Metrics'!$A:$A,'Ownership Metrics'!$C:$C),"")</f>
        <v>1107</v>
      </c>
      <c r="O1158" s="29">
        <f>IFERROR(_xlfn.XLOOKUP($B1158,'Ownership Metrics'!$A:$A,'Ownership Metrics'!$D:$D),"")</f>
        <v>25.31</v>
      </c>
      <c r="P1158" s="29">
        <f>IFERROR(_xlfn.XLOOKUP($B1158,'Ownership Metrics'!$A:$A,'Ownership Metrics'!$E:$E),"")</f>
        <v>50.49</v>
      </c>
      <c r="Q1158" s="30">
        <f>IFERROR(_xlfn.XLOOKUP($B1158,'Ownership Metrics'!$A:$A,'Ownership Metrics'!$F:$F),"")</f>
        <v>13</v>
      </c>
      <c r="R1158" s="30">
        <f>IFERROR(_xlfn.XLOOKUP($B1158,'Ownership Metrics'!$A:$A,'Ownership Metrics'!$G:$G),"")</f>
        <v>30</v>
      </c>
      <c r="S1158" s="27" t="str">
        <f>IFERROR(_xlfn.XLOOKUP($B1158,'Ownership Metrics'!$A:$A,'Ownership Metrics'!$H:$H),"")</f>
        <v>Moderat</v>
      </c>
      <c r="T1158" s="27" t="str">
        <f>IFERROR(_xlfn.XLOOKUP($B1158,'Ownership Metrics'!$A:$A,'Ownership Metrics'!$I:$I),"")</f>
        <v>Sedang</v>
      </c>
      <c r="U1158" s="27">
        <f>IF(COUNTIFS($B$2:$B1158,$B1158,$D$2:$D1158,$D1158)=1,1,0)</f>
        <v>1</v>
      </c>
      <c r="V1158" s="27">
        <f t="shared" si="55"/>
        <v>1.99</v>
      </c>
      <c r="W1158" s="27">
        <f t="shared" si="56"/>
        <v>9</v>
      </c>
      <c r="X1158" s="27">
        <f t="shared" si="54"/>
        <v>1.9899998842</v>
      </c>
    </row>
    <row r="1159" spans="1:24" x14ac:dyDescent="0.25">
      <c r="A1159" s="26">
        <v>46265</v>
      </c>
      <c r="B1159" s="27" t="s">
        <v>10298</v>
      </c>
      <c r="C1159" s="27" t="s">
        <v>1377</v>
      </c>
      <c r="D1159" s="27" t="s">
        <v>1385</v>
      </c>
      <c r="E1159" s="27" t="s">
        <v>22</v>
      </c>
      <c r="F1159" s="27" t="s">
        <v>23</v>
      </c>
      <c r="G1159" s="27"/>
      <c r="H1159" s="27" t="s">
        <v>24</v>
      </c>
      <c r="I1159" s="28">
        <v>4000000000</v>
      </c>
      <c r="J1159" s="28">
        <v>0</v>
      </c>
      <c r="K1159" s="28">
        <v>4000000000</v>
      </c>
      <c r="L1159" s="29">
        <v>1.52</v>
      </c>
      <c r="M1159" s="29">
        <f>IFERROR(_xlfn.XLOOKUP($B1159,'Ownership Metrics'!$A:$A,'Ownership Metrics'!$B:$B),"")</f>
        <v>18.93</v>
      </c>
      <c r="N1159" s="28">
        <f>IFERROR(_xlfn.XLOOKUP($B1159,'Ownership Metrics'!$A:$A,'Ownership Metrics'!$C:$C),"")</f>
        <v>1107</v>
      </c>
      <c r="O1159" s="29">
        <f>IFERROR(_xlfn.XLOOKUP($B1159,'Ownership Metrics'!$A:$A,'Ownership Metrics'!$D:$D),"")</f>
        <v>25.31</v>
      </c>
      <c r="P1159" s="29">
        <f>IFERROR(_xlfn.XLOOKUP($B1159,'Ownership Metrics'!$A:$A,'Ownership Metrics'!$E:$E),"")</f>
        <v>50.49</v>
      </c>
      <c r="Q1159" s="30">
        <f>IFERROR(_xlfn.XLOOKUP($B1159,'Ownership Metrics'!$A:$A,'Ownership Metrics'!$F:$F),"")</f>
        <v>13</v>
      </c>
      <c r="R1159" s="30">
        <f>IFERROR(_xlfn.XLOOKUP($B1159,'Ownership Metrics'!$A:$A,'Ownership Metrics'!$G:$G),"")</f>
        <v>30</v>
      </c>
      <c r="S1159" s="27" t="str">
        <f>IFERROR(_xlfn.XLOOKUP($B1159,'Ownership Metrics'!$A:$A,'Ownership Metrics'!$H:$H),"")</f>
        <v>Moderat</v>
      </c>
      <c r="T1159" s="27" t="str">
        <f>IFERROR(_xlfn.XLOOKUP($B1159,'Ownership Metrics'!$A:$A,'Ownership Metrics'!$I:$I),"")</f>
        <v>Sedang</v>
      </c>
      <c r="U1159" s="27">
        <f>IF(COUNTIFS($B$2:$B1159,$B1159,$D$2:$D1159,$D1159)=1,1,0)</f>
        <v>1</v>
      </c>
      <c r="V1159" s="27">
        <f t="shared" si="55"/>
        <v>1.52</v>
      </c>
      <c r="W1159" s="27">
        <f t="shared" si="56"/>
        <v>12</v>
      </c>
      <c r="X1159" s="27">
        <f t="shared" si="54"/>
        <v>1.5199998841</v>
      </c>
    </row>
    <row r="1160" spans="1:24" x14ac:dyDescent="0.25">
      <c r="A1160" s="26">
        <v>46265</v>
      </c>
      <c r="B1160" s="27" t="s">
        <v>10298</v>
      </c>
      <c r="C1160" s="27" t="s">
        <v>1377</v>
      </c>
      <c r="D1160" s="27" t="s">
        <v>1386</v>
      </c>
      <c r="E1160" s="27" t="s">
        <v>22</v>
      </c>
      <c r="F1160" s="27" t="s">
        <v>23</v>
      </c>
      <c r="G1160" s="27"/>
      <c r="H1160" s="27" t="s">
        <v>24</v>
      </c>
      <c r="I1160" s="28">
        <v>6244966680</v>
      </c>
      <c r="J1160" s="28">
        <v>0</v>
      </c>
      <c r="K1160" s="28">
        <v>6244966680</v>
      </c>
      <c r="L1160" s="29">
        <v>2.37</v>
      </c>
      <c r="M1160" s="29">
        <f>IFERROR(_xlfn.XLOOKUP($B1160,'Ownership Metrics'!$A:$A,'Ownership Metrics'!$B:$B),"")</f>
        <v>18.93</v>
      </c>
      <c r="N1160" s="28">
        <f>IFERROR(_xlfn.XLOOKUP($B1160,'Ownership Metrics'!$A:$A,'Ownership Metrics'!$C:$C),"")</f>
        <v>1107</v>
      </c>
      <c r="O1160" s="29">
        <f>IFERROR(_xlfn.XLOOKUP($B1160,'Ownership Metrics'!$A:$A,'Ownership Metrics'!$D:$D),"")</f>
        <v>25.31</v>
      </c>
      <c r="P1160" s="29">
        <f>IFERROR(_xlfn.XLOOKUP($B1160,'Ownership Metrics'!$A:$A,'Ownership Metrics'!$E:$E),"")</f>
        <v>50.49</v>
      </c>
      <c r="Q1160" s="30">
        <f>IFERROR(_xlfn.XLOOKUP($B1160,'Ownership Metrics'!$A:$A,'Ownership Metrics'!$F:$F),"")</f>
        <v>13</v>
      </c>
      <c r="R1160" s="30">
        <f>IFERROR(_xlfn.XLOOKUP($B1160,'Ownership Metrics'!$A:$A,'Ownership Metrics'!$G:$G),"")</f>
        <v>30</v>
      </c>
      <c r="S1160" s="27" t="str">
        <f>IFERROR(_xlfn.XLOOKUP($B1160,'Ownership Metrics'!$A:$A,'Ownership Metrics'!$H:$H),"")</f>
        <v>Moderat</v>
      </c>
      <c r="T1160" s="27" t="str">
        <f>IFERROR(_xlfn.XLOOKUP($B1160,'Ownership Metrics'!$A:$A,'Ownership Metrics'!$I:$I),"")</f>
        <v>Sedang</v>
      </c>
      <c r="U1160" s="27">
        <f>IF(COUNTIFS($B$2:$B1160,$B1160,$D$2:$D1160,$D1160)=1,1,0)</f>
        <v>1</v>
      </c>
      <c r="V1160" s="27">
        <f t="shared" si="55"/>
        <v>2.37</v>
      </c>
      <c r="W1160" s="27">
        <f t="shared" si="56"/>
        <v>8</v>
      </c>
      <c r="X1160" s="27">
        <f t="shared" si="54"/>
        <v>2.3699998840000003</v>
      </c>
    </row>
    <row r="1161" spans="1:24" x14ac:dyDescent="0.25">
      <c r="A1161" s="26">
        <v>46265</v>
      </c>
      <c r="B1161" s="27" t="s">
        <v>10298</v>
      </c>
      <c r="C1161" s="27" t="s">
        <v>1377</v>
      </c>
      <c r="D1161" s="27" t="s">
        <v>1387</v>
      </c>
      <c r="E1161" s="27" t="s">
        <v>83</v>
      </c>
      <c r="F1161" s="27" t="s">
        <v>32</v>
      </c>
      <c r="G1161" s="27"/>
      <c r="H1161" s="27" t="s">
        <v>453</v>
      </c>
      <c r="I1161" s="28">
        <v>27857777917</v>
      </c>
      <c r="J1161" s="28">
        <v>0</v>
      </c>
      <c r="K1161" s="28">
        <v>27857777917</v>
      </c>
      <c r="L1161" s="29">
        <v>10.58</v>
      </c>
      <c r="M1161" s="29">
        <f>IFERROR(_xlfn.XLOOKUP($B1161,'Ownership Metrics'!$A:$A,'Ownership Metrics'!$B:$B),"")</f>
        <v>18.93</v>
      </c>
      <c r="N1161" s="28">
        <f>IFERROR(_xlfn.XLOOKUP($B1161,'Ownership Metrics'!$A:$A,'Ownership Metrics'!$C:$C),"")</f>
        <v>1107</v>
      </c>
      <c r="O1161" s="29">
        <f>IFERROR(_xlfn.XLOOKUP($B1161,'Ownership Metrics'!$A:$A,'Ownership Metrics'!$D:$D),"")</f>
        <v>25.31</v>
      </c>
      <c r="P1161" s="29">
        <f>IFERROR(_xlfn.XLOOKUP($B1161,'Ownership Metrics'!$A:$A,'Ownership Metrics'!$E:$E),"")</f>
        <v>50.49</v>
      </c>
      <c r="Q1161" s="30">
        <f>IFERROR(_xlfn.XLOOKUP($B1161,'Ownership Metrics'!$A:$A,'Ownership Metrics'!$F:$F),"")</f>
        <v>13</v>
      </c>
      <c r="R1161" s="30">
        <f>IFERROR(_xlfn.XLOOKUP($B1161,'Ownership Metrics'!$A:$A,'Ownership Metrics'!$G:$G),"")</f>
        <v>30</v>
      </c>
      <c r="S1161" s="27" t="str">
        <f>IFERROR(_xlfn.XLOOKUP($B1161,'Ownership Metrics'!$A:$A,'Ownership Metrics'!$H:$H),"")</f>
        <v>Moderat</v>
      </c>
      <c r="T1161" s="27" t="str">
        <f>IFERROR(_xlfn.XLOOKUP($B1161,'Ownership Metrics'!$A:$A,'Ownership Metrics'!$I:$I),"")</f>
        <v>Sedang</v>
      </c>
      <c r="U1161" s="27">
        <f>IF(COUNTIFS($B$2:$B1161,$B1161,$D$2:$D1161,$D1161)=1,1,0)</f>
        <v>1</v>
      </c>
      <c r="V1161" s="27">
        <f t="shared" si="55"/>
        <v>10.58</v>
      </c>
      <c r="W1161" s="27">
        <f t="shared" si="56"/>
        <v>3</v>
      </c>
      <c r="X1161" s="27">
        <f t="shared" si="54"/>
        <v>10.579999883899999</v>
      </c>
    </row>
    <row r="1162" spans="1:24" x14ac:dyDescent="0.25">
      <c r="A1162" s="26">
        <v>46265</v>
      </c>
      <c r="B1162" s="27" t="s">
        <v>10298</v>
      </c>
      <c r="C1162" s="27" t="s">
        <v>1377</v>
      </c>
      <c r="D1162" s="27" t="s">
        <v>1388</v>
      </c>
      <c r="E1162" s="27" t="s">
        <v>35</v>
      </c>
      <c r="F1162" s="27" t="s">
        <v>32</v>
      </c>
      <c r="G1162" s="27" t="s">
        <v>1389</v>
      </c>
      <c r="H1162" s="27" t="s">
        <v>64</v>
      </c>
      <c r="I1162" s="28">
        <v>3643344329</v>
      </c>
      <c r="J1162" s="28">
        <v>0</v>
      </c>
      <c r="K1162" s="28">
        <v>3643344329</v>
      </c>
      <c r="L1162" s="29">
        <v>1.38</v>
      </c>
      <c r="M1162" s="29">
        <f>IFERROR(_xlfn.XLOOKUP($B1162,'Ownership Metrics'!$A:$A,'Ownership Metrics'!$B:$B),"")</f>
        <v>18.93</v>
      </c>
      <c r="N1162" s="28">
        <f>IFERROR(_xlfn.XLOOKUP($B1162,'Ownership Metrics'!$A:$A,'Ownership Metrics'!$C:$C),"")</f>
        <v>1107</v>
      </c>
      <c r="O1162" s="29">
        <f>IFERROR(_xlfn.XLOOKUP($B1162,'Ownership Metrics'!$A:$A,'Ownership Metrics'!$D:$D),"")</f>
        <v>25.31</v>
      </c>
      <c r="P1162" s="29">
        <f>IFERROR(_xlfn.XLOOKUP($B1162,'Ownership Metrics'!$A:$A,'Ownership Metrics'!$E:$E),"")</f>
        <v>50.49</v>
      </c>
      <c r="Q1162" s="30">
        <f>IFERROR(_xlfn.XLOOKUP($B1162,'Ownership Metrics'!$A:$A,'Ownership Metrics'!$F:$F),"")</f>
        <v>13</v>
      </c>
      <c r="R1162" s="30">
        <f>IFERROR(_xlfn.XLOOKUP($B1162,'Ownership Metrics'!$A:$A,'Ownership Metrics'!$G:$G),"")</f>
        <v>30</v>
      </c>
      <c r="S1162" s="27" t="str">
        <f>IFERROR(_xlfn.XLOOKUP($B1162,'Ownership Metrics'!$A:$A,'Ownership Metrics'!$H:$H),"")</f>
        <v>Moderat</v>
      </c>
      <c r="T1162" s="27" t="str">
        <f>IFERROR(_xlfn.XLOOKUP($B1162,'Ownership Metrics'!$A:$A,'Ownership Metrics'!$I:$I),"")</f>
        <v>Sedang</v>
      </c>
      <c r="U1162" s="27">
        <f>IF(COUNTIFS($B$2:$B1162,$B1162,$D$2:$D1162,$D1162)=1,1,0)</f>
        <v>1</v>
      </c>
      <c r="V1162" s="27">
        <f t="shared" si="55"/>
        <v>1.38</v>
      </c>
      <c r="W1162" s="27">
        <f t="shared" si="56"/>
        <v>13</v>
      </c>
      <c r="X1162" s="27">
        <f t="shared" si="54"/>
        <v>1.3799998837999998</v>
      </c>
    </row>
    <row r="1163" spans="1:24" x14ac:dyDescent="0.25">
      <c r="A1163" s="26">
        <v>46265</v>
      </c>
      <c r="B1163" s="27" t="s">
        <v>10298</v>
      </c>
      <c r="C1163" s="27" t="s">
        <v>1377</v>
      </c>
      <c r="D1163" s="27" t="s">
        <v>1390</v>
      </c>
      <c r="E1163" s="27" t="s">
        <v>204</v>
      </c>
      <c r="F1163" s="27" t="s">
        <v>32</v>
      </c>
      <c r="G1163" s="27"/>
      <c r="H1163" s="27" t="s">
        <v>62</v>
      </c>
      <c r="I1163" s="28">
        <v>4690000000</v>
      </c>
      <c r="J1163" s="28">
        <v>0</v>
      </c>
      <c r="K1163" s="28">
        <v>4690000000</v>
      </c>
      <c r="L1163" s="29">
        <v>1.78</v>
      </c>
      <c r="M1163" s="29">
        <f>IFERROR(_xlfn.XLOOKUP($B1163,'Ownership Metrics'!$A:$A,'Ownership Metrics'!$B:$B),"")</f>
        <v>18.93</v>
      </c>
      <c r="N1163" s="28">
        <f>IFERROR(_xlfn.XLOOKUP($B1163,'Ownership Metrics'!$A:$A,'Ownership Metrics'!$C:$C),"")</f>
        <v>1107</v>
      </c>
      <c r="O1163" s="29">
        <f>IFERROR(_xlfn.XLOOKUP($B1163,'Ownership Metrics'!$A:$A,'Ownership Metrics'!$D:$D),"")</f>
        <v>25.31</v>
      </c>
      <c r="P1163" s="29">
        <f>IFERROR(_xlfn.XLOOKUP($B1163,'Ownership Metrics'!$A:$A,'Ownership Metrics'!$E:$E),"")</f>
        <v>50.49</v>
      </c>
      <c r="Q1163" s="30">
        <f>IFERROR(_xlfn.XLOOKUP($B1163,'Ownership Metrics'!$A:$A,'Ownership Metrics'!$F:$F),"")</f>
        <v>13</v>
      </c>
      <c r="R1163" s="30">
        <f>IFERROR(_xlfn.XLOOKUP($B1163,'Ownership Metrics'!$A:$A,'Ownership Metrics'!$G:$G),"")</f>
        <v>30</v>
      </c>
      <c r="S1163" s="27" t="str">
        <f>IFERROR(_xlfn.XLOOKUP($B1163,'Ownership Metrics'!$A:$A,'Ownership Metrics'!$H:$H),"")</f>
        <v>Moderat</v>
      </c>
      <c r="T1163" s="27" t="str">
        <f>IFERROR(_xlfn.XLOOKUP($B1163,'Ownership Metrics'!$A:$A,'Ownership Metrics'!$I:$I),"")</f>
        <v>Sedang</v>
      </c>
      <c r="U1163" s="27">
        <f>IF(COUNTIFS($B$2:$B1163,$B1163,$D$2:$D1163,$D1163)=1,1,0)</f>
        <v>1</v>
      </c>
      <c r="V1163" s="27">
        <f t="shared" si="55"/>
        <v>1.78</v>
      </c>
      <c r="W1163" s="27">
        <f t="shared" si="56"/>
        <v>11</v>
      </c>
      <c r="X1163" s="27">
        <f t="shared" si="54"/>
        <v>1.7799998837</v>
      </c>
    </row>
    <row r="1164" spans="1:24" x14ac:dyDescent="0.25">
      <c r="A1164" s="26">
        <v>46265</v>
      </c>
      <c r="B1164" s="27" t="s">
        <v>10299</v>
      </c>
      <c r="C1164" s="27" t="s">
        <v>1392</v>
      </c>
      <c r="D1164" s="27" t="s">
        <v>1393</v>
      </c>
      <c r="E1164" s="27"/>
      <c r="F1164" s="27"/>
      <c r="G1164" s="27"/>
      <c r="H1164" s="27"/>
      <c r="I1164" s="28">
        <v>0</v>
      </c>
      <c r="J1164" s="28">
        <v>255399748</v>
      </c>
      <c r="K1164" s="28">
        <v>255399748</v>
      </c>
      <c r="L1164" s="29">
        <v>1.02</v>
      </c>
      <c r="M1164" s="29">
        <f>IFERROR(_xlfn.XLOOKUP($B1164,'Ownership Metrics'!$A:$A,'Ownership Metrics'!$B:$B),"")</f>
        <v>7.53</v>
      </c>
      <c r="N1164" s="28">
        <f>IFERROR(_xlfn.XLOOKUP($B1164,'Ownership Metrics'!$A:$A,'Ownership Metrics'!$C:$C),"")</f>
        <v>8364</v>
      </c>
      <c r="O1164" s="29">
        <f>IFERROR(_xlfn.XLOOKUP($B1164,'Ownership Metrics'!$A:$A,'Ownership Metrics'!$D:$D),"")</f>
        <v>91.45</v>
      </c>
      <c r="P1164" s="29">
        <f>IFERROR(_xlfn.XLOOKUP($B1164,'Ownership Metrics'!$A:$A,'Ownership Metrics'!$E:$E),"")</f>
        <v>92.47</v>
      </c>
      <c r="Q1164" s="30">
        <f>IFERROR(_xlfn.XLOOKUP($B1164,'Ownership Metrics'!$A:$A,'Ownership Metrics'!$F:$F),"")</f>
        <v>2</v>
      </c>
      <c r="R1164" s="30">
        <f>IFERROR(_xlfn.XLOOKUP($B1164,'Ownership Metrics'!$A:$A,'Ownership Metrics'!$G:$G),"")</f>
        <v>89</v>
      </c>
      <c r="S1164" s="27" t="str">
        <f>IFERROR(_xlfn.XLOOKUP($B1164,'Ownership Metrics'!$A:$A,'Ownership Metrics'!$H:$H),"")</f>
        <v>Mayoritas</v>
      </c>
      <c r="T1164" s="27" t="str">
        <f>IFERROR(_xlfn.XLOOKUP($B1164,'Ownership Metrics'!$A:$A,'Ownership Metrics'!$I:$I),"")</f>
        <v>Tinggi</v>
      </c>
      <c r="U1164" s="27">
        <f>IF(COUNTIFS($B$2:$B1164,$B1164,$D$2:$D1164,$D1164)=1,1,0)</f>
        <v>1</v>
      </c>
      <c r="V1164" s="27">
        <f t="shared" si="55"/>
        <v>1.02</v>
      </c>
      <c r="W1164" s="27">
        <f t="shared" si="56"/>
        <v>2</v>
      </c>
      <c r="X1164" s="27">
        <f t="shared" si="54"/>
        <v>1.0199998835999999</v>
      </c>
    </row>
    <row r="1165" spans="1:24" x14ac:dyDescent="0.25">
      <c r="A1165" s="26">
        <v>46265</v>
      </c>
      <c r="B1165" s="27" t="s">
        <v>10299</v>
      </c>
      <c r="C1165" s="27" t="s">
        <v>1392</v>
      </c>
      <c r="D1165" s="27" t="s">
        <v>1394</v>
      </c>
      <c r="E1165" s="27" t="s">
        <v>114</v>
      </c>
      <c r="F1165" s="27" t="s">
        <v>32</v>
      </c>
      <c r="G1165" s="27"/>
      <c r="H1165" s="27" t="s">
        <v>33</v>
      </c>
      <c r="I1165" s="28">
        <v>22991336581</v>
      </c>
      <c r="J1165" s="28">
        <v>0</v>
      </c>
      <c r="K1165" s="28">
        <v>22991336581</v>
      </c>
      <c r="L1165" s="29">
        <v>91.45</v>
      </c>
      <c r="M1165" s="29">
        <f>IFERROR(_xlfn.XLOOKUP($B1165,'Ownership Metrics'!$A:$A,'Ownership Metrics'!$B:$B),"")</f>
        <v>7.53</v>
      </c>
      <c r="N1165" s="28">
        <f>IFERROR(_xlfn.XLOOKUP($B1165,'Ownership Metrics'!$A:$A,'Ownership Metrics'!$C:$C),"")</f>
        <v>8364</v>
      </c>
      <c r="O1165" s="29">
        <f>IFERROR(_xlfn.XLOOKUP($B1165,'Ownership Metrics'!$A:$A,'Ownership Metrics'!$D:$D),"")</f>
        <v>91.45</v>
      </c>
      <c r="P1165" s="29">
        <f>IFERROR(_xlfn.XLOOKUP($B1165,'Ownership Metrics'!$A:$A,'Ownership Metrics'!$E:$E),"")</f>
        <v>92.47</v>
      </c>
      <c r="Q1165" s="30">
        <f>IFERROR(_xlfn.XLOOKUP($B1165,'Ownership Metrics'!$A:$A,'Ownership Metrics'!$F:$F),"")</f>
        <v>2</v>
      </c>
      <c r="R1165" s="30">
        <f>IFERROR(_xlfn.XLOOKUP($B1165,'Ownership Metrics'!$A:$A,'Ownership Metrics'!$G:$G),"")</f>
        <v>89</v>
      </c>
      <c r="S1165" s="27" t="str">
        <f>IFERROR(_xlfn.XLOOKUP($B1165,'Ownership Metrics'!$A:$A,'Ownership Metrics'!$H:$H),"")</f>
        <v>Mayoritas</v>
      </c>
      <c r="T1165" s="27" t="str">
        <f>IFERROR(_xlfn.XLOOKUP($B1165,'Ownership Metrics'!$A:$A,'Ownership Metrics'!$I:$I),"")</f>
        <v>Tinggi</v>
      </c>
      <c r="U1165" s="27">
        <f>IF(COUNTIFS($B$2:$B1165,$B1165,$D$2:$D1165,$D1165)=1,1,0)</f>
        <v>1</v>
      </c>
      <c r="V1165" s="27">
        <f t="shared" si="55"/>
        <v>91.45</v>
      </c>
      <c r="W1165" s="27">
        <f t="shared" si="56"/>
        <v>1</v>
      </c>
      <c r="X1165" s="27">
        <f t="shared" si="54"/>
        <v>91.449999883499999</v>
      </c>
    </row>
    <row r="1166" spans="1:24" x14ac:dyDescent="0.25">
      <c r="A1166" s="26">
        <v>46265</v>
      </c>
      <c r="B1166" s="27" t="s">
        <v>10300</v>
      </c>
      <c r="C1166" s="27" t="s">
        <v>1396</v>
      </c>
      <c r="D1166" s="27" t="s">
        <v>1397</v>
      </c>
      <c r="E1166" s="27" t="s">
        <v>22</v>
      </c>
      <c r="F1166" s="27" t="s">
        <v>23</v>
      </c>
      <c r="G1166" s="27"/>
      <c r="H1166" s="27" t="s">
        <v>24</v>
      </c>
      <c r="I1166" s="28">
        <v>0</v>
      </c>
      <c r="J1166" s="28">
        <v>940513633</v>
      </c>
      <c r="K1166" s="28">
        <v>940513633</v>
      </c>
      <c r="L1166" s="29">
        <v>1.23</v>
      </c>
      <c r="M1166" s="29">
        <f>IFERROR(_xlfn.XLOOKUP($B1166,'Ownership Metrics'!$A:$A,'Ownership Metrics'!$B:$B),"")</f>
        <v>1.48</v>
      </c>
      <c r="N1166" s="28">
        <f>IFERROR(_xlfn.XLOOKUP($B1166,'Ownership Metrics'!$A:$A,'Ownership Metrics'!$C:$C),"")</f>
        <v>3304</v>
      </c>
      <c r="O1166" s="29">
        <f>IFERROR(_xlfn.XLOOKUP($B1166,'Ownership Metrics'!$A:$A,'Ownership Metrics'!$D:$D),"")</f>
        <v>45.02</v>
      </c>
      <c r="P1166" s="29">
        <f>IFERROR(_xlfn.XLOOKUP($B1166,'Ownership Metrics'!$A:$A,'Ownership Metrics'!$E:$E),"")</f>
        <v>87.71</v>
      </c>
      <c r="Q1166" s="30">
        <f>IFERROR(_xlfn.XLOOKUP($B1166,'Ownership Metrics'!$A:$A,'Ownership Metrics'!$F:$F),"")</f>
        <v>6</v>
      </c>
      <c r="R1166" s="30">
        <f>IFERROR(_xlfn.XLOOKUP($B1166,'Ownership Metrics'!$A:$A,'Ownership Metrics'!$G:$G),"")</f>
        <v>60</v>
      </c>
      <c r="S1166" s="27" t="str">
        <f>IFERROR(_xlfn.XLOOKUP($B1166,'Ownership Metrics'!$A:$A,'Ownership Metrics'!$H:$H),"")</f>
        <v>Terkonsentrasi</v>
      </c>
      <c r="T1166" s="27" t="str">
        <f>IFERROR(_xlfn.XLOOKUP($B1166,'Ownership Metrics'!$A:$A,'Ownership Metrics'!$I:$I),"")</f>
        <v>Tinggi</v>
      </c>
      <c r="U1166" s="27">
        <f>IF(COUNTIFS($B$2:$B1166,$B1166,$D$2:$D1166,$D1166)=1,1,0)</f>
        <v>1</v>
      </c>
      <c r="V1166" s="27">
        <f t="shared" si="55"/>
        <v>1.23</v>
      </c>
      <c r="W1166" s="27">
        <f t="shared" si="56"/>
        <v>6</v>
      </c>
      <c r="X1166" s="27">
        <f t="shared" si="54"/>
        <v>1.2299998833999999</v>
      </c>
    </row>
    <row r="1167" spans="1:24" x14ac:dyDescent="0.25">
      <c r="A1167" s="26">
        <v>46265</v>
      </c>
      <c r="B1167" s="27" t="s">
        <v>10300</v>
      </c>
      <c r="C1167" s="27" t="s">
        <v>1396</v>
      </c>
      <c r="D1167" s="27" t="s">
        <v>1398</v>
      </c>
      <c r="E1167" s="27" t="s">
        <v>26</v>
      </c>
      <c r="F1167" s="27" t="s">
        <v>32</v>
      </c>
      <c r="G1167" s="27"/>
      <c r="H1167" s="27" t="s">
        <v>64</v>
      </c>
      <c r="I1167" s="28">
        <v>3650000000</v>
      </c>
      <c r="J1167" s="28">
        <v>0</v>
      </c>
      <c r="K1167" s="28">
        <v>3650000000</v>
      </c>
      <c r="L1167" s="29">
        <v>4.79</v>
      </c>
      <c r="M1167" s="29">
        <f>IFERROR(_xlfn.XLOOKUP($B1167,'Ownership Metrics'!$A:$A,'Ownership Metrics'!$B:$B),"")</f>
        <v>1.48</v>
      </c>
      <c r="N1167" s="28">
        <f>IFERROR(_xlfn.XLOOKUP($B1167,'Ownership Metrics'!$A:$A,'Ownership Metrics'!$C:$C),"")</f>
        <v>3304</v>
      </c>
      <c r="O1167" s="29">
        <f>IFERROR(_xlfn.XLOOKUP($B1167,'Ownership Metrics'!$A:$A,'Ownership Metrics'!$D:$D),"")</f>
        <v>45.02</v>
      </c>
      <c r="P1167" s="29">
        <f>IFERROR(_xlfn.XLOOKUP($B1167,'Ownership Metrics'!$A:$A,'Ownership Metrics'!$E:$E),"")</f>
        <v>87.71</v>
      </c>
      <c r="Q1167" s="30">
        <f>IFERROR(_xlfn.XLOOKUP($B1167,'Ownership Metrics'!$A:$A,'Ownership Metrics'!$F:$F),"")</f>
        <v>6</v>
      </c>
      <c r="R1167" s="30">
        <f>IFERROR(_xlfn.XLOOKUP($B1167,'Ownership Metrics'!$A:$A,'Ownership Metrics'!$G:$G),"")</f>
        <v>60</v>
      </c>
      <c r="S1167" s="27" t="str">
        <f>IFERROR(_xlfn.XLOOKUP($B1167,'Ownership Metrics'!$A:$A,'Ownership Metrics'!$H:$H),"")</f>
        <v>Terkonsentrasi</v>
      </c>
      <c r="T1167" s="27" t="str">
        <f>IFERROR(_xlfn.XLOOKUP($B1167,'Ownership Metrics'!$A:$A,'Ownership Metrics'!$I:$I),"")</f>
        <v>Tinggi</v>
      </c>
      <c r="U1167" s="27">
        <f>IF(COUNTIFS($B$2:$B1167,$B1167,$D$2:$D1167,$D1167)=1,1,0)</f>
        <v>1</v>
      </c>
      <c r="V1167" s="27">
        <f t="shared" si="55"/>
        <v>4.79</v>
      </c>
      <c r="W1167" s="27">
        <f t="shared" si="56"/>
        <v>4</v>
      </c>
      <c r="X1167" s="27">
        <f t="shared" si="54"/>
        <v>4.7899998833000001</v>
      </c>
    </row>
    <row r="1168" spans="1:24" x14ac:dyDescent="0.25">
      <c r="A1168" s="26">
        <v>46265</v>
      </c>
      <c r="B1168" s="27" t="s">
        <v>10300</v>
      </c>
      <c r="C1168" s="27" t="s">
        <v>1396</v>
      </c>
      <c r="D1168" s="27" t="s">
        <v>1399</v>
      </c>
      <c r="E1168" s="27" t="s">
        <v>26</v>
      </c>
      <c r="F1168" s="27" t="s">
        <v>32</v>
      </c>
      <c r="G1168" s="27"/>
      <c r="H1168" s="27" t="s">
        <v>64</v>
      </c>
      <c r="I1168" s="28">
        <v>6653168749</v>
      </c>
      <c r="J1168" s="28">
        <v>0</v>
      </c>
      <c r="K1168" s="28">
        <v>6653168749</v>
      </c>
      <c r="L1168" s="29">
        <v>8.73</v>
      </c>
      <c r="M1168" s="29">
        <f>IFERROR(_xlfn.XLOOKUP($B1168,'Ownership Metrics'!$A:$A,'Ownership Metrics'!$B:$B),"")</f>
        <v>1.48</v>
      </c>
      <c r="N1168" s="28">
        <f>IFERROR(_xlfn.XLOOKUP($B1168,'Ownership Metrics'!$A:$A,'Ownership Metrics'!$C:$C),"")</f>
        <v>3304</v>
      </c>
      <c r="O1168" s="29">
        <f>IFERROR(_xlfn.XLOOKUP($B1168,'Ownership Metrics'!$A:$A,'Ownership Metrics'!$D:$D),"")</f>
        <v>45.02</v>
      </c>
      <c r="P1168" s="29">
        <f>IFERROR(_xlfn.XLOOKUP($B1168,'Ownership Metrics'!$A:$A,'Ownership Metrics'!$E:$E),"")</f>
        <v>87.71</v>
      </c>
      <c r="Q1168" s="30">
        <f>IFERROR(_xlfn.XLOOKUP($B1168,'Ownership Metrics'!$A:$A,'Ownership Metrics'!$F:$F),"")</f>
        <v>6</v>
      </c>
      <c r="R1168" s="30">
        <f>IFERROR(_xlfn.XLOOKUP($B1168,'Ownership Metrics'!$A:$A,'Ownership Metrics'!$G:$G),"")</f>
        <v>60</v>
      </c>
      <c r="S1168" s="27" t="str">
        <f>IFERROR(_xlfn.XLOOKUP($B1168,'Ownership Metrics'!$A:$A,'Ownership Metrics'!$H:$H),"")</f>
        <v>Terkonsentrasi</v>
      </c>
      <c r="T1168" s="27" t="str">
        <f>IFERROR(_xlfn.XLOOKUP($B1168,'Ownership Metrics'!$A:$A,'Ownership Metrics'!$I:$I),"")</f>
        <v>Tinggi</v>
      </c>
      <c r="U1168" s="27">
        <f>IF(COUNTIFS($B$2:$B1168,$B1168,$D$2:$D1168,$D1168)=1,1,0)</f>
        <v>1</v>
      </c>
      <c r="V1168" s="27">
        <f t="shared" si="55"/>
        <v>8.73</v>
      </c>
      <c r="W1168" s="27">
        <f t="shared" si="56"/>
        <v>3</v>
      </c>
      <c r="X1168" s="27">
        <f t="shared" si="54"/>
        <v>8.7299998831999996</v>
      </c>
    </row>
    <row r="1169" spans="1:24" x14ac:dyDescent="0.25">
      <c r="A1169" s="26">
        <v>46265</v>
      </c>
      <c r="B1169" s="27" t="s">
        <v>10300</v>
      </c>
      <c r="C1169" s="27" t="s">
        <v>1396</v>
      </c>
      <c r="D1169" s="27" t="s">
        <v>1400</v>
      </c>
      <c r="E1169" s="27" t="s">
        <v>26</v>
      </c>
      <c r="F1169" s="27" t="s">
        <v>32</v>
      </c>
      <c r="G1169" s="27"/>
      <c r="H1169" s="27" t="s">
        <v>64</v>
      </c>
      <c r="I1169" s="28">
        <v>3650000000</v>
      </c>
      <c r="J1169" s="28">
        <v>0</v>
      </c>
      <c r="K1169" s="28">
        <v>3650000000</v>
      </c>
      <c r="L1169" s="29">
        <v>4.79</v>
      </c>
      <c r="M1169" s="29">
        <f>IFERROR(_xlfn.XLOOKUP($B1169,'Ownership Metrics'!$A:$A,'Ownership Metrics'!$B:$B),"")</f>
        <v>1.48</v>
      </c>
      <c r="N1169" s="28">
        <f>IFERROR(_xlfn.XLOOKUP($B1169,'Ownership Metrics'!$A:$A,'Ownership Metrics'!$C:$C),"")</f>
        <v>3304</v>
      </c>
      <c r="O1169" s="29">
        <f>IFERROR(_xlfn.XLOOKUP($B1169,'Ownership Metrics'!$A:$A,'Ownership Metrics'!$D:$D),"")</f>
        <v>45.02</v>
      </c>
      <c r="P1169" s="29">
        <f>IFERROR(_xlfn.XLOOKUP($B1169,'Ownership Metrics'!$A:$A,'Ownership Metrics'!$E:$E),"")</f>
        <v>87.71</v>
      </c>
      <c r="Q1169" s="30">
        <f>IFERROR(_xlfn.XLOOKUP($B1169,'Ownership Metrics'!$A:$A,'Ownership Metrics'!$F:$F),"")</f>
        <v>6</v>
      </c>
      <c r="R1169" s="30">
        <f>IFERROR(_xlfn.XLOOKUP($B1169,'Ownership Metrics'!$A:$A,'Ownership Metrics'!$G:$G),"")</f>
        <v>60</v>
      </c>
      <c r="S1169" s="27" t="str">
        <f>IFERROR(_xlfn.XLOOKUP($B1169,'Ownership Metrics'!$A:$A,'Ownership Metrics'!$H:$H),"")</f>
        <v>Terkonsentrasi</v>
      </c>
      <c r="T1169" s="27" t="str">
        <f>IFERROR(_xlfn.XLOOKUP($B1169,'Ownership Metrics'!$A:$A,'Ownership Metrics'!$I:$I),"")</f>
        <v>Tinggi</v>
      </c>
      <c r="U1169" s="27">
        <f>IF(COUNTIFS($B$2:$B1169,$B1169,$D$2:$D1169,$D1169)=1,1,0)</f>
        <v>1</v>
      </c>
      <c r="V1169" s="27">
        <f t="shared" si="55"/>
        <v>4.79</v>
      </c>
      <c r="W1169" s="27">
        <f t="shared" si="56"/>
        <v>5</v>
      </c>
      <c r="X1169" s="27">
        <f t="shared" si="54"/>
        <v>4.7899998831000001</v>
      </c>
    </row>
    <row r="1170" spans="1:24" x14ac:dyDescent="0.25">
      <c r="A1170" s="26">
        <v>46265</v>
      </c>
      <c r="B1170" s="27" t="s">
        <v>10300</v>
      </c>
      <c r="C1170" s="27" t="s">
        <v>1396</v>
      </c>
      <c r="D1170" s="27" t="s">
        <v>1401</v>
      </c>
      <c r="E1170" s="27" t="s">
        <v>22</v>
      </c>
      <c r="F1170" s="27" t="s">
        <v>32</v>
      </c>
      <c r="G1170" s="27"/>
      <c r="H1170" s="27"/>
      <c r="I1170" s="28">
        <v>0</v>
      </c>
      <c r="J1170" s="28">
        <v>34312479550</v>
      </c>
      <c r="K1170" s="28">
        <v>34312479550</v>
      </c>
      <c r="L1170" s="29">
        <v>45.02</v>
      </c>
      <c r="M1170" s="29">
        <f>IFERROR(_xlfn.XLOOKUP($B1170,'Ownership Metrics'!$A:$A,'Ownership Metrics'!$B:$B),"")</f>
        <v>1.48</v>
      </c>
      <c r="N1170" s="28">
        <f>IFERROR(_xlfn.XLOOKUP($B1170,'Ownership Metrics'!$A:$A,'Ownership Metrics'!$C:$C),"")</f>
        <v>3304</v>
      </c>
      <c r="O1170" s="29">
        <f>IFERROR(_xlfn.XLOOKUP($B1170,'Ownership Metrics'!$A:$A,'Ownership Metrics'!$D:$D),"")</f>
        <v>45.02</v>
      </c>
      <c r="P1170" s="29">
        <f>IFERROR(_xlfn.XLOOKUP($B1170,'Ownership Metrics'!$A:$A,'Ownership Metrics'!$E:$E),"")</f>
        <v>87.71</v>
      </c>
      <c r="Q1170" s="30">
        <f>IFERROR(_xlfn.XLOOKUP($B1170,'Ownership Metrics'!$A:$A,'Ownership Metrics'!$F:$F),"")</f>
        <v>6</v>
      </c>
      <c r="R1170" s="30">
        <f>IFERROR(_xlfn.XLOOKUP($B1170,'Ownership Metrics'!$A:$A,'Ownership Metrics'!$G:$G),"")</f>
        <v>60</v>
      </c>
      <c r="S1170" s="27" t="str">
        <f>IFERROR(_xlfn.XLOOKUP($B1170,'Ownership Metrics'!$A:$A,'Ownership Metrics'!$H:$H),"")</f>
        <v>Terkonsentrasi</v>
      </c>
      <c r="T1170" s="27" t="str">
        <f>IFERROR(_xlfn.XLOOKUP($B1170,'Ownership Metrics'!$A:$A,'Ownership Metrics'!$I:$I),"")</f>
        <v>Tinggi</v>
      </c>
      <c r="U1170" s="27">
        <f>IF(COUNTIFS($B$2:$B1170,$B1170,$D$2:$D1170,$D1170)=1,1,0)</f>
        <v>1</v>
      </c>
      <c r="V1170" s="27">
        <f t="shared" si="55"/>
        <v>45.02</v>
      </c>
      <c r="W1170" s="27">
        <f t="shared" si="56"/>
        <v>1</v>
      </c>
      <c r="X1170" s="27">
        <f t="shared" si="54"/>
        <v>45.019999883000004</v>
      </c>
    </row>
    <row r="1171" spans="1:24" x14ac:dyDescent="0.25">
      <c r="A1171" s="26">
        <v>46265</v>
      </c>
      <c r="B1171" s="27" t="s">
        <v>10300</v>
      </c>
      <c r="C1171" s="27" t="s">
        <v>1396</v>
      </c>
      <c r="D1171" s="27" t="s">
        <v>1402</v>
      </c>
      <c r="E1171" s="27" t="s">
        <v>22</v>
      </c>
      <c r="F1171" s="27" t="s">
        <v>32</v>
      </c>
      <c r="G1171" s="27"/>
      <c r="H1171" s="27"/>
      <c r="I1171" s="28">
        <v>0</v>
      </c>
      <c r="J1171" s="28">
        <v>25882393996</v>
      </c>
      <c r="K1171" s="28">
        <v>25882393996</v>
      </c>
      <c r="L1171" s="29">
        <v>33.96</v>
      </c>
      <c r="M1171" s="29">
        <f>IFERROR(_xlfn.XLOOKUP($B1171,'Ownership Metrics'!$A:$A,'Ownership Metrics'!$B:$B),"")</f>
        <v>1.48</v>
      </c>
      <c r="N1171" s="28">
        <f>IFERROR(_xlfn.XLOOKUP($B1171,'Ownership Metrics'!$A:$A,'Ownership Metrics'!$C:$C),"")</f>
        <v>3304</v>
      </c>
      <c r="O1171" s="29">
        <f>IFERROR(_xlfn.XLOOKUP($B1171,'Ownership Metrics'!$A:$A,'Ownership Metrics'!$D:$D),"")</f>
        <v>45.02</v>
      </c>
      <c r="P1171" s="29">
        <f>IFERROR(_xlfn.XLOOKUP($B1171,'Ownership Metrics'!$A:$A,'Ownership Metrics'!$E:$E),"")</f>
        <v>87.71</v>
      </c>
      <c r="Q1171" s="30">
        <f>IFERROR(_xlfn.XLOOKUP($B1171,'Ownership Metrics'!$A:$A,'Ownership Metrics'!$F:$F),"")</f>
        <v>6</v>
      </c>
      <c r="R1171" s="30">
        <f>IFERROR(_xlfn.XLOOKUP($B1171,'Ownership Metrics'!$A:$A,'Ownership Metrics'!$G:$G),"")</f>
        <v>60</v>
      </c>
      <c r="S1171" s="27" t="str">
        <f>IFERROR(_xlfn.XLOOKUP($B1171,'Ownership Metrics'!$A:$A,'Ownership Metrics'!$H:$H),"")</f>
        <v>Terkonsentrasi</v>
      </c>
      <c r="T1171" s="27" t="str">
        <f>IFERROR(_xlfn.XLOOKUP($B1171,'Ownership Metrics'!$A:$A,'Ownership Metrics'!$I:$I),"")</f>
        <v>Tinggi</v>
      </c>
      <c r="U1171" s="27">
        <f>IF(COUNTIFS($B$2:$B1171,$B1171,$D$2:$D1171,$D1171)=1,1,0)</f>
        <v>1</v>
      </c>
      <c r="V1171" s="27">
        <f t="shared" si="55"/>
        <v>33.96</v>
      </c>
      <c r="W1171" s="27">
        <f t="shared" si="56"/>
        <v>2</v>
      </c>
      <c r="X1171" s="27">
        <f t="shared" si="54"/>
        <v>33.9599998829</v>
      </c>
    </row>
    <row r="1172" spans="1:24" x14ac:dyDescent="0.25">
      <c r="A1172" s="26">
        <v>46265</v>
      </c>
      <c r="B1172" s="27" t="s">
        <v>10301</v>
      </c>
      <c r="C1172" s="27" t="s">
        <v>1404</v>
      </c>
      <c r="D1172" s="27" t="s">
        <v>683</v>
      </c>
      <c r="E1172" s="27" t="s">
        <v>83</v>
      </c>
      <c r="F1172" s="27" t="s">
        <v>32</v>
      </c>
      <c r="G1172" s="27"/>
      <c r="H1172" s="27" t="s">
        <v>256</v>
      </c>
      <c r="I1172" s="28">
        <v>1726423568</v>
      </c>
      <c r="J1172" s="28">
        <v>0</v>
      </c>
      <c r="K1172" s="28">
        <v>1726423568</v>
      </c>
      <c r="L1172" s="29">
        <v>4.7699999999999996</v>
      </c>
      <c r="M1172" s="29">
        <f>IFERROR(_xlfn.XLOOKUP($B1172,'Ownership Metrics'!$A:$A,'Ownership Metrics'!$B:$B),"")</f>
        <v>0.28999999999999998</v>
      </c>
      <c r="N1172" s="28">
        <f>IFERROR(_xlfn.XLOOKUP($B1172,'Ownership Metrics'!$A:$A,'Ownership Metrics'!$C:$C),"")</f>
        <v>7989</v>
      </c>
      <c r="O1172" s="29">
        <f>IFERROR(_xlfn.XLOOKUP($B1172,'Ownership Metrics'!$A:$A,'Ownership Metrics'!$D:$D),"")</f>
        <v>89.12</v>
      </c>
      <c r="P1172" s="29">
        <f>IFERROR(_xlfn.XLOOKUP($B1172,'Ownership Metrics'!$A:$A,'Ownership Metrics'!$E:$E),"")</f>
        <v>98.71</v>
      </c>
      <c r="Q1172" s="30">
        <f>IFERROR(_xlfn.XLOOKUP($B1172,'Ownership Metrics'!$A:$A,'Ownership Metrics'!$F:$F),"")</f>
        <v>4</v>
      </c>
      <c r="R1172" s="30">
        <f>IFERROR(_xlfn.XLOOKUP($B1172,'Ownership Metrics'!$A:$A,'Ownership Metrics'!$G:$G),"")</f>
        <v>87</v>
      </c>
      <c r="S1172" s="27" t="str">
        <f>IFERROR(_xlfn.XLOOKUP($B1172,'Ownership Metrics'!$A:$A,'Ownership Metrics'!$H:$H),"")</f>
        <v>Mayoritas</v>
      </c>
      <c r="T1172" s="27" t="str">
        <f>IFERROR(_xlfn.XLOOKUP($B1172,'Ownership Metrics'!$A:$A,'Ownership Metrics'!$I:$I),"")</f>
        <v>Tinggi</v>
      </c>
      <c r="U1172" s="27">
        <f>IF(COUNTIFS($B$2:$B1172,$B1172,$D$2:$D1172,$D1172)=1,1,0)</f>
        <v>1</v>
      </c>
      <c r="V1172" s="27">
        <f t="shared" si="55"/>
        <v>4.7699999999999996</v>
      </c>
      <c r="W1172" s="27">
        <f t="shared" si="56"/>
        <v>3</v>
      </c>
      <c r="X1172" s="27">
        <f t="shared" si="54"/>
        <v>4.7699998827999996</v>
      </c>
    </row>
    <row r="1173" spans="1:24" x14ac:dyDescent="0.25">
      <c r="A1173" s="26">
        <v>46265</v>
      </c>
      <c r="B1173" s="27" t="s">
        <v>10301</v>
      </c>
      <c r="C1173" s="27" t="s">
        <v>1404</v>
      </c>
      <c r="D1173" s="27" t="s">
        <v>1405</v>
      </c>
      <c r="E1173" s="27" t="s">
        <v>114</v>
      </c>
      <c r="F1173" s="27" t="s">
        <v>32</v>
      </c>
      <c r="G1173" s="27"/>
      <c r="H1173" s="27" t="s">
        <v>184</v>
      </c>
      <c r="I1173" s="28">
        <v>32244827604</v>
      </c>
      <c r="J1173" s="28">
        <v>0</v>
      </c>
      <c r="K1173" s="28">
        <v>32244827604</v>
      </c>
      <c r="L1173" s="29">
        <v>89.12</v>
      </c>
      <c r="M1173" s="29">
        <f>IFERROR(_xlfn.XLOOKUP($B1173,'Ownership Metrics'!$A:$A,'Ownership Metrics'!$B:$B),"")</f>
        <v>0.28999999999999998</v>
      </c>
      <c r="N1173" s="28">
        <f>IFERROR(_xlfn.XLOOKUP($B1173,'Ownership Metrics'!$A:$A,'Ownership Metrics'!$C:$C),"")</f>
        <v>7989</v>
      </c>
      <c r="O1173" s="29">
        <f>IFERROR(_xlfn.XLOOKUP($B1173,'Ownership Metrics'!$A:$A,'Ownership Metrics'!$D:$D),"")</f>
        <v>89.12</v>
      </c>
      <c r="P1173" s="29">
        <f>IFERROR(_xlfn.XLOOKUP($B1173,'Ownership Metrics'!$A:$A,'Ownership Metrics'!$E:$E),"")</f>
        <v>98.71</v>
      </c>
      <c r="Q1173" s="30">
        <f>IFERROR(_xlfn.XLOOKUP($B1173,'Ownership Metrics'!$A:$A,'Ownership Metrics'!$F:$F),"")</f>
        <v>4</v>
      </c>
      <c r="R1173" s="30">
        <f>IFERROR(_xlfn.XLOOKUP($B1173,'Ownership Metrics'!$A:$A,'Ownership Metrics'!$G:$G),"")</f>
        <v>87</v>
      </c>
      <c r="S1173" s="27" t="str">
        <f>IFERROR(_xlfn.XLOOKUP($B1173,'Ownership Metrics'!$A:$A,'Ownership Metrics'!$H:$H),"")</f>
        <v>Mayoritas</v>
      </c>
      <c r="T1173" s="27" t="str">
        <f>IFERROR(_xlfn.XLOOKUP($B1173,'Ownership Metrics'!$A:$A,'Ownership Metrics'!$I:$I),"")</f>
        <v>Tinggi</v>
      </c>
      <c r="U1173" s="27">
        <f>IF(COUNTIFS($B$2:$B1173,$B1173,$D$2:$D1173,$D1173)=1,1,0)</f>
        <v>1</v>
      </c>
      <c r="V1173" s="27">
        <f t="shared" si="55"/>
        <v>89.12</v>
      </c>
      <c r="W1173" s="27">
        <f t="shared" si="56"/>
        <v>1</v>
      </c>
      <c r="X1173" s="27">
        <f t="shared" si="54"/>
        <v>89.1199998827</v>
      </c>
    </row>
    <row r="1174" spans="1:24" x14ac:dyDescent="0.25">
      <c r="A1174" s="26">
        <v>46265</v>
      </c>
      <c r="B1174" s="27" t="s">
        <v>10301</v>
      </c>
      <c r="C1174" s="27" t="s">
        <v>1404</v>
      </c>
      <c r="D1174" s="27" t="s">
        <v>1406</v>
      </c>
      <c r="E1174" s="27" t="s">
        <v>44</v>
      </c>
      <c r="F1174" s="27" t="s">
        <v>23</v>
      </c>
      <c r="G1174" s="27"/>
      <c r="H1174" s="27" t="s">
        <v>24</v>
      </c>
      <c r="I1174" s="28">
        <v>10</v>
      </c>
      <c r="J1174" s="28">
        <v>361813733</v>
      </c>
      <c r="K1174" s="28">
        <v>361813743</v>
      </c>
      <c r="L1174" s="29">
        <v>1</v>
      </c>
      <c r="M1174" s="29">
        <f>IFERROR(_xlfn.XLOOKUP($B1174,'Ownership Metrics'!$A:$A,'Ownership Metrics'!$B:$B),"")</f>
        <v>0.28999999999999998</v>
      </c>
      <c r="N1174" s="28">
        <f>IFERROR(_xlfn.XLOOKUP($B1174,'Ownership Metrics'!$A:$A,'Ownership Metrics'!$C:$C),"")</f>
        <v>7989</v>
      </c>
      <c r="O1174" s="29">
        <f>IFERROR(_xlfn.XLOOKUP($B1174,'Ownership Metrics'!$A:$A,'Ownership Metrics'!$D:$D),"")</f>
        <v>89.12</v>
      </c>
      <c r="P1174" s="29">
        <f>IFERROR(_xlfn.XLOOKUP($B1174,'Ownership Metrics'!$A:$A,'Ownership Metrics'!$E:$E),"")</f>
        <v>98.71</v>
      </c>
      <c r="Q1174" s="30">
        <f>IFERROR(_xlfn.XLOOKUP($B1174,'Ownership Metrics'!$A:$A,'Ownership Metrics'!$F:$F),"")</f>
        <v>4</v>
      </c>
      <c r="R1174" s="30">
        <f>IFERROR(_xlfn.XLOOKUP($B1174,'Ownership Metrics'!$A:$A,'Ownership Metrics'!$G:$G),"")</f>
        <v>87</v>
      </c>
      <c r="S1174" s="27" t="str">
        <f>IFERROR(_xlfn.XLOOKUP($B1174,'Ownership Metrics'!$A:$A,'Ownership Metrics'!$H:$H),"")</f>
        <v>Mayoritas</v>
      </c>
      <c r="T1174" s="27" t="str">
        <f>IFERROR(_xlfn.XLOOKUP($B1174,'Ownership Metrics'!$A:$A,'Ownership Metrics'!$I:$I),"")</f>
        <v>Tinggi</v>
      </c>
      <c r="U1174" s="27">
        <f>IF(COUNTIFS($B$2:$B1174,$B1174,$D$2:$D1174,$D1174)=1,1,0)</f>
        <v>1</v>
      </c>
      <c r="V1174" s="27">
        <f t="shared" si="55"/>
        <v>1</v>
      </c>
      <c r="W1174" s="27">
        <f t="shared" si="56"/>
        <v>4</v>
      </c>
      <c r="X1174" s="27">
        <f t="shared" si="54"/>
        <v>0.99999988259999995</v>
      </c>
    </row>
    <row r="1175" spans="1:24" x14ac:dyDescent="0.25">
      <c r="A1175" s="26">
        <v>46265</v>
      </c>
      <c r="B1175" s="27" t="s">
        <v>10301</v>
      </c>
      <c r="C1175" s="27" t="s">
        <v>1404</v>
      </c>
      <c r="D1175" s="27" t="s">
        <v>1407</v>
      </c>
      <c r="E1175" s="27" t="s">
        <v>149</v>
      </c>
      <c r="F1175" s="27" t="s">
        <v>32</v>
      </c>
      <c r="G1175" s="27"/>
      <c r="H1175" s="27" t="s">
        <v>256</v>
      </c>
      <c r="I1175" s="28">
        <v>1743941529</v>
      </c>
      <c r="J1175" s="28">
        <v>0</v>
      </c>
      <c r="K1175" s="28">
        <v>1743941529</v>
      </c>
      <c r="L1175" s="29">
        <v>4.82</v>
      </c>
      <c r="M1175" s="29">
        <f>IFERROR(_xlfn.XLOOKUP($B1175,'Ownership Metrics'!$A:$A,'Ownership Metrics'!$B:$B),"")</f>
        <v>0.28999999999999998</v>
      </c>
      <c r="N1175" s="28">
        <f>IFERROR(_xlfn.XLOOKUP($B1175,'Ownership Metrics'!$A:$A,'Ownership Metrics'!$C:$C),"")</f>
        <v>7989</v>
      </c>
      <c r="O1175" s="29">
        <f>IFERROR(_xlfn.XLOOKUP($B1175,'Ownership Metrics'!$A:$A,'Ownership Metrics'!$D:$D),"")</f>
        <v>89.12</v>
      </c>
      <c r="P1175" s="29">
        <f>IFERROR(_xlfn.XLOOKUP($B1175,'Ownership Metrics'!$A:$A,'Ownership Metrics'!$E:$E),"")</f>
        <v>98.71</v>
      </c>
      <c r="Q1175" s="30">
        <f>IFERROR(_xlfn.XLOOKUP($B1175,'Ownership Metrics'!$A:$A,'Ownership Metrics'!$F:$F),"")</f>
        <v>4</v>
      </c>
      <c r="R1175" s="30">
        <f>IFERROR(_xlfn.XLOOKUP($B1175,'Ownership Metrics'!$A:$A,'Ownership Metrics'!$G:$G),"")</f>
        <v>87</v>
      </c>
      <c r="S1175" s="27" t="str">
        <f>IFERROR(_xlfn.XLOOKUP($B1175,'Ownership Metrics'!$A:$A,'Ownership Metrics'!$H:$H),"")</f>
        <v>Mayoritas</v>
      </c>
      <c r="T1175" s="27" t="str">
        <f>IFERROR(_xlfn.XLOOKUP($B1175,'Ownership Metrics'!$A:$A,'Ownership Metrics'!$I:$I),"")</f>
        <v>Tinggi</v>
      </c>
      <c r="U1175" s="27">
        <f>IF(COUNTIFS($B$2:$B1175,$B1175,$D$2:$D1175,$D1175)=1,1,0)</f>
        <v>1</v>
      </c>
      <c r="V1175" s="27">
        <f t="shared" si="55"/>
        <v>4.82</v>
      </c>
      <c r="W1175" s="27">
        <f t="shared" si="56"/>
        <v>2</v>
      </c>
      <c r="X1175" s="27">
        <f t="shared" si="54"/>
        <v>4.8199998825000003</v>
      </c>
    </row>
    <row r="1176" spans="1:24" x14ac:dyDescent="0.25">
      <c r="A1176" s="26">
        <v>46265</v>
      </c>
      <c r="B1176" s="27" t="s">
        <v>10302</v>
      </c>
      <c r="C1176" s="27" t="s">
        <v>1409</v>
      </c>
      <c r="D1176" s="27" t="s">
        <v>1410</v>
      </c>
      <c r="E1176" s="27" t="s">
        <v>22</v>
      </c>
      <c r="F1176" s="27" t="s">
        <v>23</v>
      </c>
      <c r="G1176" s="27"/>
      <c r="H1176" s="27" t="s">
        <v>24</v>
      </c>
      <c r="I1176" s="28">
        <v>149550600</v>
      </c>
      <c r="J1176" s="28">
        <v>0</v>
      </c>
      <c r="K1176" s="28">
        <v>149550600</v>
      </c>
      <c r="L1176" s="29">
        <v>4.2699999999999996</v>
      </c>
      <c r="M1176" s="29">
        <f>IFERROR(_xlfn.XLOOKUP($B1176,'Ownership Metrics'!$A:$A,'Ownership Metrics'!$B:$B),"")</f>
        <v>8.83</v>
      </c>
      <c r="N1176" s="28">
        <f>IFERROR(_xlfn.XLOOKUP($B1176,'Ownership Metrics'!$A:$A,'Ownership Metrics'!$C:$C),"")</f>
        <v>1889</v>
      </c>
      <c r="O1176" s="29">
        <f>IFERROR(_xlfn.XLOOKUP($B1176,'Ownership Metrics'!$A:$A,'Ownership Metrics'!$D:$D),"")</f>
        <v>28.57</v>
      </c>
      <c r="P1176" s="29">
        <f>IFERROR(_xlfn.XLOOKUP($B1176,'Ownership Metrics'!$A:$A,'Ownership Metrics'!$E:$E),"")</f>
        <v>71.430000000000007</v>
      </c>
      <c r="Q1176" s="30">
        <f>IFERROR(_xlfn.XLOOKUP($B1176,'Ownership Metrics'!$A:$A,'Ownership Metrics'!$F:$F),"")</f>
        <v>6</v>
      </c>
      <c r="R1176" s="30">
        <f>IFERROR(_xlfn.XLOOKUP($B1176,'Ownership Metrics'!$A:$A,'Ownership Metrics'!$G:$G),"")</f>
        <v>48</v>
      </c>
      <c r="S1176" s="27" t="str">
        <f>IFERROR(_xlfn.XLOOKUP($B1176,'Ownership Metrics'!$A:$A,'Ownership Metrics'!$H:$H),"")</f>
        <v>Terkonsentrasi</v>
      </c>
      <c r="T1176" s="27" t="str">
        <f>IFERROR(_xlfn.XLOOKUP($B1176,'Ownership Metrics'!$A:$A,'Ownership Metrics'!$I:$I),"")</f>
        <v>Sedang</v>
      </c>
      <c r="U1176" s="27">
        <f>IF(COUNTIFS($B$2:$B1176,$B1176,$D$2:$D1176,$D1176)=1,1,0)</f>
        <v>1</v>
      </c>
      <c r="V1176" s="27">
        <f t="shared" si="55"/>
        <v>4.2699999999999996</v>
      </c>
      <c r="W1176" s="27">
        <f t="shared" si="56"/>
        <v>6</v>
      </c>
      <c r="X1176" s="27">
        <f t="shared" si="54"/>
        <v>4.2699998823999996</v>
      </c>
    </row>
    <row r="1177" spans="1:24" x14ac:dyDescent="0.25">
      <c r="A1177" s="26">
        <v>46265</v>
      </c>
      <c r="B1177" s="27" t="s">
        <v>10302</v>
      </c>
      <c r="C1177" s="27" t="s">
        <v>1409</v>
      </c>
      <c r="D1177" s="27" t="s">
        <v>1411</v>
      </c>
      <c r="E1177" s="27" t="s">
        <v>22</v>
      </c>
      <c r="F1177" s="27" t="s">
        <v>23</v>
      </c>
      <c r="G1177" s="27"/>
      <c r="H1177" s="27" t="s">
        <v>24</v>
      </c>
      <c r="I1177" s="28">
        <v>172000000</v>
      </c>
      <c r="J1177" s="28">
        <v>0</v>
      </c>
      <c r="K1177" s="28">
        <v>172000000</v>
      </c>
      <c r="L1177" s="29">
        <v>4.91</v>
      </c>
      <c r="M1177" s="29">
        <f>IFERROR(_xlfn.XLOOKUP($B1177,'Ownership Metrics'!$A:$A,'Ownership Metrics'!$B:$B),"")</f>
        <v>8.83</v>
      </c>
      <c r="N1177" s="28">
        <f>IFERROR(_xlfn.XLOOKUP($B1177,'Ownership Metrics'!$A:$A,'Ownership Metrics'!$C:$C),"")</f>
        <v>1889</v>
      </c>
      <c r="O1177" s="29">
        <f>IFERROR(_xlfn.XLOOKUP($B1177,'Ownership Metrics'!$A:$A,'Ownership Metrics'!$D:$D),"")</f>
        <v>28.57</v>
      </c>
      <c r="P1177" s="29">
        <f>IFERROR(_xlfn.XLOOKUP($B1177,'Ownership Metrics'!$A:$A,'Ownership Metrics'!$E:$E),"")</f>
        <v>71.430000000000007</v>
      </c>
      <c r="Q1177" s="30">
        <f>IFERROR(_xlfn.XLOOKUP($B1177,'Ownership Metrics'!$A:$A,'Ownership Metrics'!$F:$F),"")</f>
        <v>6</v>
      </c>
      <c r="R1177" s="30">
        <f>IFERROR(_xlfn.XLOOKUP($B1177,'Ownership Metrics'!$A:$A,'Ownership Metrics'!$G:$G),"")</f>
        <v>48</v>
      </c>
      <c r="S1177" s="27" t="str">
        <f>IFERROR(_xlfn.XLOOKUP($B1177,'Ownership Metrics'!$A:$A,'Ownership Metrics'!$H:$H),"")</f>
        <v>Terkonsentrasi</v>
      </c>
      <c r="T1177" s="27" t="str">
        <f>IFERROR(_xlfn.XLOOKUP($B1177,'Ownership Metrics'!$A:$A,'Ownership Metrics'!$I:$I),"")</f>
        <v>Sedang</v>
      </c>
      <c r="U1177" s="27">
        <f>IF(COUNTIFS($B$2:$B1177,$B1177,$D$2:$D1177,$D1177)=1,1,0)</f>
        <v>1</v>
      </c>
      <c r="V1177" s="27">
        <f t="shared" si="55"/>
        <v>4.91</v>
      </c>
      <c r="W1177" s="27">
        <f t="shared" si="56"/>
        <v>5</v>
      </c>
      <c r="X1177" s="27">
        <f t="shared" si="54"/>
        <v>4.9099998823000002</v>
      </c>
    </row>
    <row r="1178" spans="1:24" x14ac:dyDescent="0.25">
      <c r="A1178" s="26">
        <v>46265</v>
      </c>
      <c r="B1178" s="27" t="s">
        <v>10302</v>
      </c>
      <c r="C1178" s="27" t="s">
        <v>1409</v>
      </c>
      <c r="D1178" s="27" t="s">
        <v>1412</v>
      </c>
      <c r="E1178" s="27" t="s">
        <v>35</v>
      </c>
      <c r="F1178" s="27" t="s">
        <v>23</v>
      </c>
      <c r="G1178" s="27" t="s">
        <v>36</v>
      </c>
      <c r="H1178" s="27" t="s">
        <v>24</v>
      </c>
      <c r="I1178" s="28">
        <v>750400000</v>
      </c>
      <c r="J1178" s="28">
        <v>0</v>
      </c>
      <c r="K1178" s="28">
        <v>750400000</v>
      </c>
      <c r="L1178" s="29">
        <v>21.43</v>
      </c>
      <c r="M1178" s="29">
        <f>IFERROR(_xlfn.XLOOKUP($B1178,'Ownership Metrics'!$A:$A,'Ownership Metrics'!$B:$B),"")</f>
        <v>8.83</v>
      </c>
      <c r="N1178" s="28">
        <f>IFERROR(_xlfn.XLOOKUP($B1178,'Ownership Metrics'!$A:$A,'Ownership Metrics'!$C:$C),"")</f>
        <v>1889</v>
      </c>
      <c r="O1178" s="29">
        <f>IFERROR(_xlfn.XLOOKUP($B1178,'Ownership Metrics'!$A:$A,'Ownership Metrics'!$D:$D),"")</f>
        <v>28.57</v>
      </c>
      <c r="P1178" s="29">
        <f>IFERROR(_xlfn.XLOOKUP($B1178,'Ownership Metrics'!$A:$A,'Ownership Metrics'!$E:$E),"")</f>
        <v>71.430000000000007</v>
      </c>
      <c r="Q1178" s="30">
        <f>IFERROR(_xlfn.XLOOKUP($B1178,'Ownership Metrics'!$A:$A,'Ownership Metrics'!$F:$F),"")</f>
        <v>6</v>
      </c>
      <c r="R1178" s="30">
        <f>IFERROR(_xlfn.XLOOKUP($B1178,'Ownership Metrics'!$A:$A,'Ownership Metrics'!$G:$G),"")</f>
        <v>48</v>
      </c>
      <c r="S1178" s="27" t="str">
        <f>IFERROR(_xlfn.XLOOKUP($B1178,'Ownership Metrics'!$A:$A,'Ownership Metrics'!$H:$H),"")</f>
        <v>Terkonsentrasi</v>
      </c>
      <c r="T1178" s="27" t="str">
        <f>IFERROR(_xlfn.XLOOKUP($B1178,'Ownership Metrics'!$A:$A,'Ownership Metrics'!$I:$I),"")</f>
        <v>Sedang</v>
      </c>
      <c r="U1178" s="27">
        <f>IF(COUNTIFS($B$2:$B1178,$B1178,$D$2:$D1178,$D1178)=1,1,0)</f>
        <v>1</v>
      </c>
      <c r="V1178" s="27">
        <f t="shared" si="55"/>
        <v>21.43</v>
      </c>
      <c r="W1178" s="27">
        <f t="shared" si="56"/>
        <v>2</v>
      </c>
      <c r="X1178" s="27">
        <f t="shared" si="54"/>
        <v>21.429999882200001</v>
      </c>
    </row>
    <row r="1179" spans="1:24" x14ac:dyDescent="0.25">
      <c r="A1179" s="26">
        <v>46265</v>
      </c>
      <c r="B1179" s="27" t="s">
        <v>10302</v>
      </c>
      <c r="C1179" s="27" t="s">
        <v>1409</v>
      </c>
      <c r="D1179" s="27" t="s">
        <v>1413</v>
      </c>
      <c r="E1179" s="27" t="s">
        <v>35</v>
      </c>
      <c r="F1179" s="27" t="s">
        <v>23</v>
      </c>
      <c r="G1179" s="27" t="s">
        <v>36</v>
      </c>
      <c r="H1179" s="27" t="s">
        <v>24</v>
      </c>
      <c r="I1179" s="28">
        <v>369910200</v>
      </c>
      <c r="J1179" s="28">
        <v>0</v>
      </c>
      <c r="K1179" s="28">
        <v>369910200</v>
      </c>
      <c r="L1179" s="29">
        <v>10.56</v>
      </c>
      <c r="M1179" s="29">
        <f>IFERROR(_xlfn.XLOOKUP($B1179,'Ownership Metrics'!$A:$A,'Ownership Metrics'!$B:$B),"")</f>
        <v>8.83</v>
      </c>
      <c r="N1179" s="28">
        <f>IFERROR(_xlfn.XLOOKUP($B1179,'Ownership Metrics'!$A:$A,'Ownership Metrics'!$C:$C),"")</f>
        <v>1889</v>
      </c>
      <c r="O1179" s="29">
        <f>IFERROR(_xlfn.XLOOKUP($B1179,'Ownership Metrics'!$A:$A,'Ownership Metrics'!$D:$D),"")</f>
        <v>28.57</v>
      </c>
      <c r="P1179" s="29">
        <f>IFERROR(_xlfn.XLOOKUP($B1179,'Ownership Metrics'!$A:$A,'Ownership Metrics'!$E:$E),"")</f>
        <v>71.430000000000007</v>
      </c>
      <c r="Q1179" s="30">
        <f>IFERROR(_xlfn.XLOOKUP($B1179,'Ownership Metrics'!$A:$A,'Ownership Metrics'!$F:$F),"")</f>
        <v>6</v>
      </c>
      <c r="R1179" s="30">
        <f>IFERROR(_xlfn.XLOOKUP($B1179,'Ownership Metrics'!$A:$A,'Ownership Metrics'!$G:$G),"")</f>
        <v>48</v>
      </c>
      <c r="S1179" s="27" t="str">
        <f>IFERROR(_xlfn.XLOOKUP($B1179,'Ownership Metrics'!$A:$A,'Ownership Metrics'!$H:$H),"")</f>
        <v>Terkonsentrasi</v>
      </c>
      <c r="T1179" s="27" t="str">
        <f>IFERROR(_xlfn.XLOOKUP($B1179,'Ownership Metrics'!$A:$A,'Ownership Metrics'!$I:$I),"")</f>
        <v>Sedang</v>
      </c>
      <c r="U1179" s="27">
        <f>IF(COUNTIFS($B$2:$B1179,$B1179,$D$2:$D1179,$D1179)=1,1,0)</f>
        <v>1</v>
      </c>
      <c r="V1179" s="27">
        <f t="shared" si="55"/>
        <v>10.56</v>
      </c>
      <c r="W1179" s="27">
        <f t="shared" si="56"/>
        <v>4</v>
      </c>
      <c r="X1179" s="27">
        <f t="shared" si="54"/>
        <v>10.5599998821</v>
      </c>
    </row>
    <row r="1180" spans="1:24" x14ac:dyDescent="0.25">
      <c r="A1180" s="26">
        <v>46265</v>
      </c>
      <c r="B1180" s="27" t="s">
        <v>10302</v>
      </c>
      <c r="C1180" s="27" t="s">
        <v>1409</v>
      </c>
      <c r="D1180" s="27" t="s">
        <v>1414</v>
      </c>
      <c r="E1180" s="27" t="s">
        <v>35</v>
      </c>
      <c r="F1180" s="27" t="s">
        <v>23</v>
      </c>
      <c r="G1180" s="27" t="s">
        <v>36</v>
      </c>
      <c r="H1180" s="27" t="s">
        <v>24</v>
      </c>
      <c r="I1180" s="28">
        <v>1000400000</v>
      </c>
      <c r="J1180" s="28">
        <v>0</v>
      </c>
      <c r="K1180" s="28">
        <v>1000400000</v>
      </c>
      <c r="L1180" s="29">
        <v>28.57</v>
      </c>
      <c r="M1180" s="29">
        <f>IFERROR(_xlfn.XLOOKUP($B1180,'Ownership Metrics'!$A:$A,'Ownership Metrics'!$B:$B),"")</f>
        <v>8.83</v>
      </c>
      <c r="N1180" s="28">
        <f>IFERROR(_xlfn.XLOOKUP($B1180,'Ownership Metrics'!$A:$A,'Ownership Metrics'!$C:$C),"")</f>
        <v>1889</v>
      </c>
      <c r="O1180" s="29">
        <f>IFERROR(_xlfn.XLOOKUP($B1180,'Ownership Metrics'!$A:$A,'Ownership Metrics'!$D:$D),"")</f>
        <v>28.57</v>
      </c>
      <c r="P1180" s="29">
        <f>IFERROR(_xlfn.XLOOKUP($B1180,'Ownership Metrics'!$A:$A,'Ownership Metrics'!$E:$E),"")</f>
        <v>71.430000000000007</v>
      </c>
      <c r="Q1180" s="30">
        <f>IFERROR(_xlfn.XLOOKUP($B1180,'Ownership Metrics'!$A:$A,'Ownership Metrics'!$F:$F),"")</f>
        <v>6</v>
      </c>
      <c r="R1180" s="30">
        <f>IFERROR(_xlfn.XLOOKUP($B1180,'Ownership Metrics'!$A:$A,'Ownership Metrics'!$G:$G),"")</f>
        <v>48</v>
      </c>
      <c r="S1180" s="27" t="str">
        <f>IFERROR(_xlfn.XLOOKUP($B1180,'Ownership Metrics'!$A:$A,'Ownership Metrics'!$H:$H),"")</f>
        <v>Terkonsentrasi</v>
      </c>
      <c r="T1180" s="27" t="str">
        <f>IFERROR(_xlfn.XLOOKUP($B1180,'Ownership Metrics'!$A:$A,'Ownership Metrics'!$I:$I),"")</f>
        <v>Sedang</v>
      </c>
      <c r="U1180" s="27">
        <f>IF(COUNTIFS($B$2:$B1180,$B1180,$D$2:$D1180,$D1180)=1,1,0)</f>
        <v>1</v>
      </c>
      <c r="V1180" s="27">
        <f t="shared" si="55"/>
        <v>28.57</v>
      </c>
      <c r="W1180" s="27">
        <f t="shared" si="56"/>
        <v>1</v>
      </c>
      <c r="X1180" s="27">
        <f t="shared" si="54"/>
        <v>28.569999882000001</v>
      </c>
    </row>
    <row r="1181" spans="1:24" x14ac:dyDescent="0.25">
      <c r="A1181" s="26">
        <v>46265</v>
      </c>
      <c r="B1181" s="27" t="s">
        <v>10302</v>
      </c>
      <c r="C1181" s="27" t="s">
        <v>1409</v>
      </c>
      <c r="D1181" s="27" t="s">
        <v>1415</v>
      </c>
      <c r="E1181" s="27" t="s">
        <v>35</v>
      </c>
      <c r="F1181" s="27" t="s">
        <v>23</v>
      </c>
      <c r="G1181" s="27" t="s">
        <v>36</v>
      </c>
      <c r="H1181" s="27" t="s">
        <v>24</v>
      </c>
      <c r="I1181" s="28">
        <v>750400000</v>
      </c>
      <c r="J1181" s="28">
        <v>0</v>
      </c>
      <c r="K1181" s="28">
        <v>750400000</v>
      </c>
      <c r="L1181" s="29">
        <v>21.43</v>
      </c>
      <c r="M1181" s="29">
        <f>IFERROR(_xlfn.XLOOKUP($B1181,'Ownership Metrics'!$A:$A,'Ownership Metrics'!$B:$B),"")</f>
        <v>8.83</v>
      </c>
      <c r="N1181" s="28">
        <f>IFERROR(_xlfn.XLOOKUP($B1181,'Ownership Metrics'!$A:$A,'Ownership Metrics'!$C:$C),"")</f>
        <v>1889</v>
      </c>
      <c r="O1181" s="29">
        <f>IFERROR(_xlfn.XLOOKUP($B1181,'Ownership Metrics'!$A:$A,'Ownership Metrics'!$D:$D),"")</f>
        <v>28.57</v>
      </c>
      <c r="P1181" s="29">
        <f>IFERROR(_xlfn.XLOOKUP($B1181,'Ownership Metrics'!$A:$A,'Ownership Metrics'!$E:$E),"")</f>
        <v>71.430000000000007</v>
      </c>
      <c r="Q1181" s="30">
        <f>IFERROR(_xlfn.XLOOKUP($B1181,'Ownership Metrics'!$A:$A,'Ownership Metrics'!$F:$F),"")</f>
        <v>6</v>
      </c>
      <c r="R1181" s="30">
        <f>IFERROR(_xlfn.XLOOKUP($B1181,'Ownership Metrics'!$A:$A,'Ownership Metrics'!$G:$G),"")</f>
        <v>48</v>
      </c>
      <c r="S1181" s="27" t="str">
        <f>IFERROR(_xlfn.XLOOKUP($B1181,'Ownership Metrics'!$A:$A,'Ownership Metrics'!$H:$H),"")</f>
        <v>Terkonsentrasi</v>
      </c>
      <c r="T1181" s="27" t="str">
        <f>IFERROR(_xlfn.XLOOKUP($B1181,'Ownership Metrics'!$A:$A,'Ownership Metrics'!$I:$I),"")</f>
        <v>Sedang</v>
      </c>
      <c r="U1181" s="27">
        <f>IF(COUNTIFS($B$2:$B1181,$B1181,$D$2:$D1181,$D1181)=1,1,0)</f>
        <v>1</v>
      </c>
      <c r="V1181" s="27">
        <f t="shared" si="55"/>
        <v>21.43</v>
      </c>
      <c r="W1181" s="27">
        <f t="shared" si="56"/>
        <v>3</v>
      </c>
      <c r="X1181" s="27">
        <f t="shared" si="54"/>
        <v>21.429999881899999</v>
      </c>
    </row>
    <row r="1182" spans="1:24" x14ac:dyDescent="0.25">
      <c r="A1182" s="26">
        <v>46265</v>
      </c>
      <c r="B1182" s="27" t="s">
        <v>10303</v>
      </c>
      <c r="C1182" s="27" t="s">
        <v>1417</v>
      </c>
      <c r="D1182" s="27" t="s">
        <v>1418</v>
      </c>
      <c r="E1182" s="27" t="s">
        <v>22</v>
      </c>
      <c r="F1182" s="27" t="s">
        <v>23</v>
      </c>
      <c r="G1182" s="27"/>
      <c r="H1182" s="27" t="s">
        <v>24</v>
      </c>
      <c r="I1182" s="28">
        <v>274000000</v>
      </c>
      <c r="J1182" s="28">
        <v>0</v>
      </c>
      <c r="K1182" s="28">
        <v>274000000</v>
      </c>
      <c r="L1182" s="29">
        <v>23.71</v>
      </c>
      <c r="M1182" s="29">
        <f>IFERROR(_xlfn.XLOOKUP($B1182,'Ownership Metrics'!$A:$A,'Ownership Metrics'!$B:$B),"")</f>
        <v>3.39</v>
      </c>
      <c r="N1182" s="28">
        <f>IFERROR(_xlfn.XLOOKUP($B1182,'Ownership Metrics'!$A:$A,'Ownership Metrics'!$C:$C),"")</f>
        <v>1734</v>
      </c>
      <c r="O1182" s="29">
        <f>IFERROR(_xlfn.XLOOKUP($B1182,'Ownership Metrics'!$A:$A,'Ownership Metrics'!$D:$D),"")</f>
        <v>28.95</v>
      </c>
      <c r="P1182" s="29">
        <f>IFERROR(_xlfn.XLOOKUP($B1182,'Ownership Metrics'!$A:$A,'Ownership Metrics'!$E:$E),"")</f>
        <v>67.61</v>
      </c>
      <c r="Q1182" s="30">
        <f>IFERROR(_xlfn.XLOOKUP($B1182,'Ownership Metrics'!$A:$A,'Ownership Metrics'!$F:$F),"")</f>
        <v>12</v>
      </c>
      <c r="R1182" s="30">
        <f>IFERROR(_xlfn.XLOOKUP($B1182,'Ownership Metrics'!$A:$A,'Ownership Metrics'!$G:$G),"")</f>
        <v>40</v>
      </c>
      <c r="S1182" s="27" t="str">
        <f>IFERROR(_xlfn.XLOOKUP($B1182,'Ownership Metrics'!$A:$A,'Ownership Metrics'!$H:$H),"")</f>
        <v>Oligopoli</v>
      </c>
      <c r="T1182" s="27" t="str">
        <f>IFERROR(_xlfn.XLOOKUP($B1182,'Ownership Metrics'!$A:$A,'Ownership Metrics'!$I:$I),"")</f>
        <v>Sedang</v>
      </c>
      <c r="U1182" s="27">
        <f>IF(COUNTIFS($B$2:$B1182,$B1182,$D$2:$D1182,$D1182)=1,1,0)</f>
        <v>1</v>
      </c>
      <c r="V1182" s="27">
        <f t="shared" si="55"/>
        <v>23.71</v>
      </c>
      <c r="W1182" s="27">
        <f t="shared" si="56"/>
        <v>2</v>
      </c>
      <c r="X1182" s="27">
        <f t="shared" si="54"/>
        <v>23.709999881800002</v>
      </c>
    </row>
    <row r="1183" spans="1:24" x14ac:dyDescent="0.25">
      <c r="A1183" s="26">
        <v>46265</v>
      </c>
      <c r="B1183" s="27" t="s">
        <v>10303</v>
      </c>
      <c r="C1183" s="27" t="s">
        <v>1417</v>
      </c>
      <c r="D1183" s="27" t="s">
        <v>1419</v>
      </c>
      <c r="E1183" s="27" t="s">
        <v>22</v>
      </c>
      <c r="F1183" s="27" t="s">
        <v>32</v>
      </c>
      <c r="G1183" s="27"/>
      <c r="H1183" s="27" t="s">
        <v>184</v>
      </c>
      <c r="I1183" s="28">
        <v>50775000</v>
      </c>
      <c r="J1183" s="28">
        <v>0</v>
      </c>
      <c r="K1183" s="28">
        <v>50775000</v>
      </c>
      <c r="L1183" s="29">
        <v>4.3899999999999997</v>
      </c>
      <c r="M1183" s="29">
        <f>IFERROR(_xlfn.XLOOKUP($B1183,'Ownership Metrics'!$A:$A,'Ownership Metrics'!$B:$B),"")</f>
        <v>3.39</v>
      </c>
      <c r="N1183" s="28">
        <f>IFERROR(_xlfn.XLOOKUP($B1183,'Ownership Metrics'!$A:$A,'Ownership Metrics'!$C:$C),"")</f>
        <v>1734</v>
      </c>
      <c r="O1183" s="29">
        <f>IFERROR(_xlfn.XLOOKUP($B1183,'Ownership Metrics'!$A:$A,'Ownership Metrics'!$D:$D),"")</f>
        <v>28.95</v>
      </c>
      <c r="P1183" s="29">
        <f>IFERROR(_xlfn.XLOOKUP($B1183,'Ownership Metrics'!$A:$A,'Ownership Metrics'!$E:$E),"")</f>
        <v>67.61</v>
      </c>
      <c r="Q1183" s="30">
        <f>IFERROR(_xlfn.XLOOKUP($B1183,'Ownership Metrics'!$A:$A,'Ownership Metrics'!$F:$F),"")</f>
        <v>12</v>
      </c>
      <c r="R1183" s="30">
        <f>IFERROR(_xlfn.XLOOKUP($B1183,'Ownership Metrics'!$A:$A,'Ownership Metrics'!$G:$G),"")</f>
        <v>40</v>
      </c>
      <c r="S1183" s="27" t="str">
        <f>IFERROR(_xlfn.XLOOKUP($B1183,'Ownership Metrics'!$A:$A,'Ownership Metrics'!$H:$H),"")</f>
        <v>Oligopoli</v>
      </c>
      <c r="T1183" s="27" t="str">
        <f>IFERROR(_xlfn.XLOOKUP($B1183,'Ownership Metrics'!$A:$A,'Ownership Metrics'!$I:$I),"")</f>
        <v>Sedang</v>
      </c>
      <c r="U1183" s="27">
        <f>IF(COUNTIFS($B$2:$B1183,$B1183,$D$2:$D1183,$D1183)=1,1,0)</f>
        <v>1</v>
      </c>
      <c r="V1183" s="27">
        <f t="shared" si="55"/>
        <v>4.3899999999999997</v>
      </c>
      <c r="W1183" s="27">
        <f t="shared" si="56"/>
        <v>5</v>
      </c>
      <c r="X1183" s="27">
        <f t="shared" si="54"/>
        <v>4.3899998816999997</v>
      </c>
    </row>
    <row r="1184" spans="1:24" x14ac:dyDescent="0.25">
      <c r="A1184" s="26">
        <v>46265</v>
      </c>
      <c r="B1184" s="27" t="s">
        <v>10303</v>
      </c>
      <c r="C1184" s="27" t="s">
        <v>1417</v>
      </c>
      <c r="D1184" s="27" t="s">
        <v>1420</v>
      </c>
      <c r="E1184" s="27" t="s">
        <v>22</v>
      </c>
      <c r="F1184" s="27" t="s">
        <v>32</v>
      </c>
      <c r="G1184" s="27"/>
      <c r="H1184" s="27"/>
      <c r="I1184" s="28">
        <v>0</v>
      </c>
      <c r="J1184" s="28">
        <v>172784000</v>
      </c>
      <c r="K1184" s="28">
        <v>172784000</v>
      </c>
      <c r="L1184" s="29">
        <v>14.95</v>
      </c>
      <c r="M1184" s="29">
        <f>IFERROR(_xlfn.XLOOKUP($B1184,'Ownership Metrics'!$A:$A,'Ownership Metrics'!$B:$B),"")</f>
        <v>3.39</v>
      </c>
      <c r="N1184" s="28">
        <f>IFERROR(_xlfn.XLOOKUP($B1184,'Ownership Metrics'!$A:$A,'Ownership Metrics'!$C:$C),"")</f>
        <v>1734</v>
      </c>
      <c r="O1184" s="29">
        <f>IFERROR(_xlfn.XLOOKUP($B1184,'Ownership Metrics'!$A:$A,'Ownership Metrics'!$D:$D),"")</f>
        <v>28.95</v>
      </c>
      <c r="P1184" s="29">
        <f>IFERROR(_xlfn.XLOOKUP($B1184,'Ownership Metrics'!$A:$A,'Ownership Metrics'!$E:$E),"")</f>
        <v>67.61</v>
      </c>
      <c r="Q1184" s="30">
        <f>IFERROR(_xlfn.XLOOKUP($B1184,'Ownership Metrics'!$A:$A,'Ownership Metrics'!$F:$F),"")</f>
        <v>12</v>
      </c>
      <c r="R1184" s="30">
        <f>IFERROR(_xlfn.XLOOKUP($B1184,'Ownership Metrics'!$A:$A,'Ownership Metrics'!$G:$G),"")</f>
        <v>40</v>
      </c>
      <c r="S1184" s="27" t="str">
        <f>IFERROR(_xlfn.XLOOKUP($B1184,'Ownership Metrics'!$A:$A,'Ownership Metrics'!$H:$H),"")</f>
        <v>Oligopoli</v>
      </c>
      <c r="T1184" s="27" t="str">
        <f>IFERROR(_xlfn.XLOOKUP($B1184,'Ownership Metrics'!$A:$A,'Ownership Metrics'!$I:$I),"")</f>
        <v>Sedang</v>
      </c>
      <c r="U1184" s="27">
        <f>IF(COUNTIFS($B$2:$B1184,$B1184,$D$2:$D1184,$D1184)=1,1,0)</f>
        <v>1</v>
      </c>
      <c r="V1184" s="27">
        <f t="shared" si="55"/>
        <v>14.95</v>
      </c>
      <c r="W1184" s="27">
        <f t="shared" si="56"/>
        <v>3</v>
      </c>
      <c r="X1184" s="27">
        <f t="shared" si="54"/>
        <v>14.9499998816</v>
      </c>
    </row>
    <row r="1185" spans="1:24" x14ac:dyDescent="0.25">
      <c r="A1185" s="26">
        <v>46265</v>
      </c>
      <c r="B1185" s="27" t="s">
        <v>10303</v>
      </c>
      <c r="C1185" s="27" t="s">
        <v>1417</v>
      </c>
      <c r="D1185" s="27" t="s">
        <v>1421</v>
      </c>
      <c r="E1185" s="27" t="s">
        <v>35</v>
      </c>
      <c r="F1185" s="27" t="s">
        <v>23</v>
      </c>
      <c r="G1185" s="27" t="s">
        <v>36</v>
      </c>
      <c r="H1185" s="27" t="s">
        <v>24</v>
      </c>
      <c r="I1185" s="28">
        <v>32544900</v>
      </c>
      <c r="J1185" s="28">
        <v>0</v>
      </c>
      <c r="K1185" s="28">
        <v>32544900</v>
      </c>
      <c r="L1185" s="29">
        <v>2.82</v>
      </c>
      <c r="M1185" s="29">
        <f>IFERROR(_xlfn.XLOOKUP($B1185,'Ownership Metrics'!$A:$A,'Ownership Metrics'!$B:$B),"")</f>
        <v>3.39</v>
      </c>
      <c r="N1185" s="28">
        <f>IFERROR(_xlfn.XLOOKUP($B1185,'Ownership Metrics'!$A:$A,'Ownership Metrics'!$C:$C),"")</f>
        <v>1734</v>
      </c>
      <c r="O1185" s="29">
        <f>IFERROR(_xlfn.XLOOKUP($B1185,'Ownership Metrics'!$A:$A,'Ownership Metrics'!$D:$D),"")</f>
        <v>28.95</v>
      </c>
      <c r="P1185" s="29">
        <f>IFERROR(_xlfn.XLOOKUP($B1185,'Ownership Metrics'!$A:$A,'Ownership Metrics'!$E:$E),"")</f>
        <v>67.61</v>
      </c>
      <c r="Q1185" s="30">
        <f>IFERROR(_xlfn.XLOOKUP($B1185,'Ownership Metrics'!$A:$A,'Ownership Metrics'!$F:$F),"")</f>
        <v>12</v>
      </c>
      <c r="R1185" s="30">
        <f>IFERROR(_xlfn.XLOOKUP($B1185,'Ownership Metrics'!$A:$A,'Ownership Metrics'!$G:$G),"")</f>
        <v>40</v>
      </c>
      <c r="S1185" s="27" t="str">
        <f>IFERROR(_xlfn.XLOOKUP($B1185,'Ownership Metrics'!$A:$A,'Ownership Metrics'!$H:$H),"")</f>
        <v>Oligopoli</v>
      </c>
      <c r="T1185" s="27" t="str">
        <f>IFERROR(_xlfn.XLOOKUP($B1185,'Ownership Metrics'!$A:$A,'Ownership Metrics'!$I:$I),"")</f>
        <v>Sedang</v>
      </c>
      <c r="U1185" s="27">
        <f>IF(COUNTIFS($B$2:$B1185,$B1185,$D$2:$D1185,$D1185)=1,1,0)</f>
        <v>1</v>
      </c>
      <c r="V1185" s="27">
        <f t="shared" si="55"/>
        <v>2.82</v>
      </c>
      <c r="W1185" s="27">
        <f t="shared" si="56"/>
        <v>8</v>
      </c>
      <c r="X1185" s="27">
        <f t="shared" si="54"/>
        <v>2.8199998814999998</v>
      </c>
    </row>
    <row r="1186" spans="1:24" x14ac:dyDescent="0.25">
      <c r="A1186" s="26">
        <v>46265</v>
      </c>
      <c r="B1186" s="27" t="s">
        <v>10303</v>
      </c>
      <c r="C1186" s="27" t="s">
        <v>1417</v>
      </c>
      <c r="D1186" s="27" t="s">
        <v>1422</v>
      </c>
      <c r="E1186" s="27" t="s">
        <v>35</v>
      </c>
      <c r="F1186" s="27" t="s">
        <v>23</v>
      </c>
      <c r="G1186" s="27" t="s">
        <v>36</v>
      </c>
      <c r="H1186" s="27" t="s">
        <v>24</v>
      </c>
      <c r="I1186" s="28">
        <v>23160600</v>
      </c>
      <c r="J1186" s="28">
        <v>0</v>
      </c>
      <c r="K1186" s="28">
        <v>23160600</v>
      </c>
      <c r="L1186" s="29">
        <v>2</v>
      </c>
      <c r="M1186" s="29">
        <f>IFERROR(_xlfn.XLOOKUP($B1186,'Ownership Metrics'!$A:$A,'Ownership Metrics'!$B:$B),"")</f>
        <v>3.39</v>
      </c>
      <c r="N1186" s="28">
        <f>IFERROR(_xlfn.XLOOKUP($B1186,'Ownership Metrics'!$A:$A,'Ownership Metrics'!$C:$C),"")</f>
        <v>1734</v>
      </c>
      <c r="O1186" s="29">
        <f>IFERROR(_xlfn.XLOOKUP($B1186,'Ownership Metrics'!$A:$A,'Ownership Metrics'!$D:$D),"")</f>
        <v>28.95</v>
      </c>
      <c r="P1186" s="29">
        <f>IFERROR(_xlfn.XLOOKUP($B1186,'Ownership Metrics'!$A:$A,'Ownership Metrics'!$E:$E),"")</f>
        <v>67.61</v>
      </c>
      <c r="Q1186" s="30">
        <f>IFERROR(_xlfn.XLOOKUP($B1186,'Ownership Metrics'!$A:$A,'Ownership Metrics'!$F:$F),"")</f>
        <v>12</v>
      </c>
      <c r="R1186" s="30">
        <f>IFERROR(_xlfn.XLOOKUP($B1186,'Ownership Metrics'!$A:$A,'Ownership Metrics'!$G:$G),"")</f>
        <v>40</v>
      </c>
      <c r="S1186" s="27" t="str">
        <f>IFERROR(_xlfn.XLOOKUP($B1186,'Ownership Metrics'!$A:$A,'Ownership Metrics'!$H:$H),"")</f>
        <v>Oligopoli</v>
      </c>
      <c r="T1186" s="27" t="str">
        <f>IFERROR(_xlfn.XLOOKUP($B1186,'Ownership Metrics'!$A:$A,'Ownership Metrics'!$I:$I),"")</f>
        <v>Sedang</v>
      </c>
      <c r="U1186" s="27">
        <f>IF(COUNTIFS($B$2:$B1186,$B1186,$D$2:$D1186,$D1186)=1,1,0)</f>
        <v>1</v>
      </c>
      <c r="V1186" s="27">
        <f t="shared" si="55"/>
        <v>2</v>
      </c>
      <c r="W1186" s="27">
        <f t="shared" si="56"/>
        <v>11</v>
      </c>
      <c r="X1186" s="27">
        <f t="shared" si="54"/>
        <v>1.9999998814</v>
      </c>
    </row>
    <row r="1187" spans="1:24" x14ac:dyDescent="0.25">
      <c r="A1187" s="26">
        <v>46265</v>
      </c>
      <c r="B1187" s="27" t="s">
        <v>10303</v>
      </c>
      <c r="C1187" s="27" t="s">
        <v>1417</v>
      </c>
      <c r="D1187" s="27" t="s">
        <v>1423</v>
      </c>
      <c r="E1187" s="27" t="s">
        <v>35</v>
      </c>
      <c r="F1187" s="27" t="s">
        <v>23</v>
      </c>
      <c r="G1187" s="27" t="s">
        <v>36</v>
      </c>
      <c r="H1187" s="27" t="s">
        <v>24</v>
      </c>
      <c r="I1187" s="28">
        <v>29198100</v>
      </c>
      <c r="J1187" s="28">
        <v>0</v>
      </c>
      <c r="K1187" s="28">
        <v>29198100</v>
      </c>
      <c r="L1187" s="29">
        <v>2.5299999999999998</v>
      </c>
      <c r="M1187" s="29">
        <f>IFERROR(_xlfn.XLOOKUP($B1187,'Ownership Metrics'!$A:$A,'Ownership Metrics'!$B:$B),"")</f>
        <v>3.39</v>
      </c>
      <c r="N1187" s="28">
        <f>IFERROR(_xlfn.XLOOKUP($B1187,'Ownership Metrics'!$A:$A,'Ownership Metrics'!$C:$C),"")</f>
        <v>1734</v>
      </c>
      <c r="O1187" s="29">
        <f>IFERROR(_xlfn.XLOOKUP($B1187,'Ownership Metrics'!$A:$A,'Ownership Metrics'!$D:$D),"")</f>
        <v>28.95</v>
      </c>
      <c r="P1187" s="29">
        <f>IFERROR(_xlfn.XLOOKUP($B1187,'Ownership Metrics'!$A:$A,'Ownership Metrics'!$E:$E),"")</f>
        <v>67.61</v>
      </c>
      <c r="Q1187" s="30">
        <f>IFERROR(_xlfn.XLOOKUP($B1187,'Ownership Metrics'!$A:$A,'Ownership Metrics'!$F:$F),"")</f>
        <v>12</v>
      </c>
      <c r="R1187" s="30">
        <f>IFERROR(_xlfn.XLOOKUP($B1187,'Ownership Metrics'!$A:$A,'Ownership Metrics'!$G:$G),"")</f>
        <v>40</v>
      </c>
      <c r="S1187" s="27" t="str">
        <f>IFERROR(_xlfn.XLOOKUP($B1187,'Ownership Metrics'!$A:$A,'Ownership Metrics'!$H:$H),"")</f>
        <v>Oligopoli</v>
      </c>
      <c r="T1187" s="27" t="str">
        <f>IFERROR(_xlfn.XLOOKUP($B1187,'Ownership Metrics'!$A:$A,'Ownership Metrics'!$I:$I),"")</f>
        <v>Sedang</v>
      </c>
      <c r="U1187" s="27">
        <f>IF(COUNTIFS($B$2:$B1187,$B1187,$D$2:$D1187,$D1187)=1,1,0)</f>
        <v>1</v>
      </c>
      <c r="V1187" s="27">
        <f t="shared" si="55"/>
        <v>2.5299999999999998</v>
      </c>
      <c r="W1187" s="27">
        <f t="shared" si="56"/>
        <v>9</v>
      </c>
      <c r="X1187" s="27">
        <f t="shared" si="54"/>
        <v>2.5299998812999998</v>
      </c>
    </row>
    <row r="1188" spans="1:24" x14ac:dyDescent="0.25">
      <c r="A1188" s="26">
        <v>46265</v>
      </c>
      <c r="B1188" s="27" t="s">
        <v>10303</v>
      </c>
      <c r="C1188" s="27" t="s">
        <v>1417</v>
      </c>
      <c r="D1188" s="27" t="s">
        <v>1424</v>
      </c>
      <c r="E1188" s="27" t="s">
        <v>35</v>
      </c>
      <c r="F1188" s="27" t="s">
        <v>23</v>
      </c>
      <c r="G1188" s="27" t="s">
        <v>36</v>
      </c>
      <c r="H1188" s="27" t="s">
        <v>24</v>
      </c>
      <c r="I1188" s="28">
        <v>334588400</v>
      </c>
      <c r="J1188" s="28">
        <v>0</v>
      </c>
      <c r="K1188" s="28">
        <v>334588400</v>
      </c>
      <c r="L1188" s="29">
        <v>28.95</v>
      </c>
      <c r="M1188" s="29">
        <f>IFERROR(_xlfn.XLOOKUP($B1188,'Ownership Metrics'!$A:$A,'Ownership Metrics'!$B:$B),"")</f>
        <v>3.39</v>
      </c>
      <c r="N1188" s="28">
        <f>IFERROR(_xlfn.XLOOKUP($B1188,'Ownership Metrics'!$A:$A,'Ownership Metrics'!$C:$C),"")</f>
        <v>1734</v>
      </c>
      <c r="O1188" s="29">
        <f>IFERROR(_xlfn.XLOOKUP($B1188,'Ownership Metrics'!$A:$A,'Ownership Metrics'!$D:$D),"")</f>
        <v>28.95</v>
      </c>
      <c r="P1188" s="29">
        <f>IFERROR(_xlfn.XLOOKUP($B1188,'Ownership Metrics'!$A:$A,'Ownership Metrics'!$E:$E),"")</f>
        <v>67.61</v>
      </c>
      <c r="Q1188" s="30">
        <f>IFERROR(_xlfn.XLOOKUP($B1188,'Ownership Metrics'!$A:$A,'Ownership Metrics'!$F:$F),"")</f>
        <v>12</v>
      </c>
      <c r="R1188" s="30">
        <f>IFERROR(_xlfn.XLOOKUP($B1188,'Ownership Metrics'!$A:$A,'Ownership Metrics'!$G:$G),"")</f>
        <v>40</v>
      </c>
      <c r="S1188" s="27" t="str">
        <f>IFERROR(_xlfn.XLOOKUP($B1188,'Ownership Metrics'!$A:$A,'Ownership Metrics'!$H:$H),"")</f>
        <v>Oligopoli</v>
      </c>
      <c r="T1188" s="27" t="str">
        <f>IFERROR(_xlfn.XLOOKUP($B1188,'Ownership Metrics'!$A:$A,'Ownership Metrics'!$I:$I),"")</f>
        <v>Sedang</v>
      </c>
      <c r="U1188" s="27">
        <f>IF(COUNTIFS($B$2:$B1188,$B1188,$D$2:$D1188,$D1188)=1,1,0)</f>
        <v>1</v>
      </c>
      <c r="V1188" s="27">
        <f t="shared" si="55"/>
        <v>28.95</v>
      </c>
      <c r="W1188" s="27">
        <f t="shared" si="56"/>
        <v>1</v>
      </c>
      <c r="X1188" s="27">
        <f t="shared" si="54"/>
        <v>28.9499998812</v>
      </c>
    </row>
    <row r="1189" spans="1:24" x14ac:dyDescent="0.25">
      <c r="A1189" s="26">
        <v>46265</v>
      </c>
      <c r="B1189" s="27" t="s">
        <v>10303</v>
      </c>
      <c r="C1189" s="27" t="s">
        <v>1417</v>
      </c>
      <c r="D1189" s="27" t="s">
        <v>103</v>
      </c>
      <c r="E1189" s="27" t="s">
        <v>35</v>
      </c>
      <c r="F1189" s="27" t="s">
        <v>23</v>
      </c>
      <c r="G1189" s="27" t="s">
        <v>36</v>
      </c>
      <c r="H1189" s="27" t="s">
        <v>24</v>
      </c>
      <c r="I1189" s="28">
        <v>24754100</v>
      </c>
      <c r="J1189" s="28">
        <v>0</v>
      </c>
      <c r="K1189" s="28">
        <v>24754100</v>
      </c>
      <c r="L1189" s="29">
        <v>2.14</v>
      </c>
      <c r="M1189" s="29">
        <f>IFERROR(_xlfn.XLOOKUP($B1189,'Ownership Metrics'!$A:$A,'Ownership Metrics'!$B:$B),"")</f>
        <v>3.39</v>
      </c>
      <c r="N1189" s="28">
        <f>IFERROR(_xlfn.XLOOKUP($B1189,'Ownership Metrics'!$A:$A,'Ownership Metrics'!$C:$C),"")</f>
        <v>1734</v>
      </c>
      <c r="O1189" s="29">
        <f>IFERROR(_xlfn.XLOOKUP($B1189,'Ownership Metrics'!$A:$A,'Ownership Metrics'!$D:$D),"")</f>
        <v>28.95</v>
      </c>
      <c r="P1189" s="29">
        <f>IFERROR(_xlfn.XLOOKUP($B1189,'Ownership Metrics'!$A:$A,'Ownership Metrics'!$E:$E),"")</f>
        <v>67.61</v>
      </c>
      <c r="Q1189" s="30">
        <f>IFERROR(_xlfn.XLOOKUP($B1189,'Ownership Metrics'!$A:$A,'Ownership Metrics'!$F:$F),"")</f>
        <v>12</v>
      </c>
      <c r="R1189" s="30">
        <f>IFERROR(_xlfn.XLOOKUP($B1189,'Ownership Metrics'!$A:$A,'Ownership Metrics'!$G:$G),"")</f>
        <v>40</v>
      </c>
      <c r="S1189" s="27" t="str">
        <f>IFERROR(_xlfn.XLOOKUP($B1189,'Ownership Metrics'!$A:$A,'Ownership Metrics'!$H:$H),"")</f>
        <v>Oligopoli</v>
      </c>
      <c r="T1189" s="27" t="str">
        <f>IFERROR(_xlfn.XLOOKUP($B1189,'Ownership Metrics'!$A:$A,'Ownership Metrics'!$I:$I),"")</f>
        <v>Sedang</v>
      </c>
      <c r="U1189" s="27">
        <f>IF(COUNTIFS($B$2:$B1189,$B1189,$D$2:$D1189,$D1189)=1,1,0)</f>
        <v>1</v>
      </c>
      <c r="V1189" s="27">
        <f t="shared" si="55"/>
        <v>2.14</v>
      </c>
      <c r="W1189" s="27">
        <f t="shared" si="56"/>
        <v>10</v>
      </c>
      <c r="X1189" s="27">
        <f t="shared" si="54"/>
        <v>2.1399998811000001</v>
      </c>
    </row>
    <row r="1190" spans="1:24" x14ac:dyDescent="0.25">
      <c r="A1190" s="26">
        <v>46265</v>
      </c>
      <c r="B1190" s="27" t="s">
        <v>10303</v>
      </c>
      <c r="C1190" s="27" t="s">
        <v>1417</v>
      </c>
      <c r="D1190" s="27" t="s">
        <v>1425</v>
      </c>
      <c r="E1190" s="27" t="s">
        <v>35</v>
      </c>
      <c r="F1190" s="27" t="s">
        <v>23</v>
      </c>
      <c r="G1190" s="27" t="s">
        <v>36</v>
      </c>
      <c r="H1190" s="27" t="s">
        <v>24</v>
      </c>
      <c r="I1190" s="28">
        <v>68427000</v>
      </c>
      <c r="J1190" s="28">
        <v>0</v>
      </c>
      <c r="K1190" s="28">
        <v>68427000</v>
      </c>
      <c r="L1190" s="29">
        <v>5.92</v>
      </c>
      <c r="M1190" s="29">
        <f>IFERROR(_xlfn.XLOOKUP($B1190,'Ownership Metrics'!$A:$A,'Ownership Metrics'!$B:$B),"")</f>
        <v>3.39</v>
      </c>
      <c r="N1190" s="28">
        <f>IFERROR(_xlfn.XLOOKUP($B1190,'Ownership Metrics'!$A:$A,'Ownership Metrics'!$C:$C),"")</f>
        <v>1734</v>
      </c>
      <c r="O1190" s="29">
        <f>IFERROR(_xlfn.XLOOKUP($B1190,'Ownership Metrics'!$A:$A,'Ownership Metrics'!$D:$D),"")</f>
        <v>28.95</v>
      </c>
      <c r="P1190" s="29">
        <f>IFERROR(_xlfn.XLOOKUP($B1190,'Ownership Metrics'!$A:$A,'Ownership Metrics'!$E:$E),"")</f>
        <v>67.61</v>
      </c>
      <c r="Q1190" s="30">
        <f>IFERROR(_xlfn.XLOOKUP($B1190,'Ownership Metrics'!$A:$A,'Ownership Metrics'!$F:$F),"")</f>
        <v>12</v>
      </c>
      <c r="R1190" s="30">
        <f>IFERROR(_xlfn.XLOOKUP($B1190,'Ownership Metrics'!$A:$A,'Ownership Metrics'!$G:$G),"")</f>
        <v>40</v>
      </c>
      <c r="S1190" s="27" t="str">
        <f>IFERROR(_xlfn.XLOOKUP($B1190,'Ownership Metrics'!$A:$A,'Ownership Metrics'!$H:$H),"")</f>
        <v>Oligopoli</v>
      </c>
      <c r="T1190" s="27" t="str">
        <f>IFERROR(_xlfn.XLOOKUP($B1190,'Ownership Metrics'!$A:$A,'Ownership Metrics'!$I:$I),"")</f>
        <v>Sedang</v>
      </c>
      <c r="U1190" s="27">
        <f>IF(COUNTIFS($B$2:$B1190,$B1190,$D$2:$D1190,$D1190)=1,1,0)</f>
        <v>1</v>
      </c>
      <c r="V1190" s="27">
        <f t="shared" si="55"/>
        <v>5.92</v>
      </c>
      <c r="W1190" s="27">
        <f t="shared" si="56"/>
        <v>4</v>
      </c>
      <c r="X1190" s="27">
        <f t="shared" si="54"/>
        <v>5.9199998809999999</v>
      </c>
    </row>
    <row r="1191" spans="1:24" x14ac:dyDescent="0.25">
      <c r="A1191" s="26">
        <v>46265</v>
      </c>
      <c r="B1191" s="27" t="s">
        <v>10303</v>
      </c>
      <c r="C1191" s="27" t="s">
        <v>1417</v>
      </c>
      <c r="D1191" s="27" t="s">
        <v>1426</v>
      </c>
      <c r="E1191" s="27" t="s">
        <v>35</v>
      </c>
      <c r="F1191" s="27" t="s">
        <v>32</v>
      </c>
      <c r="G1191" s="27" t="s">
        <v>1427</v>
      </c>
      <c r="H1191" s="27" t="s">
        <v>184</v>
      </c>
      <c r="I1191" s="28">
        <v>50775000</v>
      </c>
      <c r="J1191" s="28">
        <v>0</v>
      </c>
      <c r="K1191" s="28">
        <v>50775000</v>
      </c>
      <c r="L1191" s="29">
        <v>4.3899999999999997</v>
      </c>
      <c r="M1191" s="29">
        <f>IFERROR(_xlfn.XLOOKUP($B1191,'Ownership Metrics'!$A:$A,'Ownership Metrics'!$B:$B),"")</f>
        <v>3.39</v>
      </c>
      <c r="N1191" s="28">
        <f>IFERROR(_xlfn.XLOOKUP($B1191,'Ownership Metrics'!$A:$A,'Ownership Metrics'!$C:$C),"")</f>
        <v>1734</v>
      </c>
      <c r="O1191" s="29">
        <f>IFERROR(_xlfn.XLOOKUP($B1191,'Ownership Metrics'!$A:$A,'Ownership Metrics'!$D:$D),"")</f>
        <v>28.95</v>
      </c>
      <c r="P1191" s="29">
        <f>IFERROR(_xlfn.XLOOKUP($B1191,'Ownership Metrics'!$A:$A,'Ownership Metrics'!$E:$E),"")</f>
        <v>67.61</v>
      </c>
      <c r="Q1191" s="30">
        <f>IFERROR(_xlfn.XLOOKUP($B1191,'Ownership Metrics'!$A:$A,'Ownership Metrics'!$F:$F),"")</f>
        <v>12</v>
      </c>
      <c r="R1191" s="30">
        <f>IFERROR(_xlfn.XLOOKUP($B1191,'Ownership Metrics'!$A:$A,'Ownership Metrics'!$G:$G),"")</f>
        <v>40</v>
      </c>
      <c r="S1191" s="27" t="str">
        <f>IFERROR(_xlfn.XLOOKUP($B1191,'Ownership Metrics'!$A:$A,'Ownership Metrics'!$H:$H),"")</f>
        <v>Oligopoli</v>
      </c>
      <c r="T1191" s="27" t="str">
        <f>IFERROR(_xlfn.XLOOKUP($B1191,'Ownership Metrics'!$A:$A,'Ownership Metrics'!$I:$I),"")</f>
        <v>Sedang</v>
      </c>
      <c r="U1191" s="27">
        <f>IF(COUNTIFS($B$2:$B1191,$B1191,$D$2:$D1191,$D1191)=1,1,0)</f>
        <v>1</v>
      </c>
      <c r="V1191" s="27">
        <f t="shared" si="55"/>
        <v>4.3899999999999997</v>
      </c>
      <c r="W1191" s="27">
        <f t="shared" si="56"/>
        <v>6</v>
      </c>
      <c r="X1191" s="27">
        <f t="shared" si="54"/>
        <v>4.3899998808999996</v>
      </c>
    </row>
    <row r="1192" spans="1:24" x14ac:dyDescent="0.25">
      <c r="A1192" s="26">
        <v>46265</v>
      </c>
      <c r="B1192" s="27" t="s">
        <v>10303</v>
      </c>
      <c r="C1192" s="27" t="s">
        <v>1417</v>
      </c>
      <c r="D1192" s="27" t="s">
        <v>1428</v>
      </c>
      <c r="E1192" s="27" t="s">
        <v>35</v>
      </c>
      <c r="F1192" s="27" t="s">
        <v>32</v>
      </c>
      <c r="G1192" s="27" t="s">
        <v>1429</v>
      </c>
      <c r="H1192" s="27" t="s">
        <v>1430</v>
      </c>
      <c r="I1192" s="28">
        <v>39692300</v>
      </c>
      <c r="J1192" s="28">
        <v>0</v>
      </c>
      <c r="K1192" s="28">
        <v>39692300</v>
      </c>
      <c r="L1192" s="29">
        <v>3.43</v>
      </c>
      <c r="M1192" s="29">
        <f>IFERROR(_xlfn.XLOOKUP($B1192,'Ownership Metrics'!$A:$A,'Ownership Metrics'!$B:$B),"")</f>
        <v>3.39</v>
      </c>
      <c r="N1192" s="28">
        <f>IFERROR(_xlfn.XLOOKUP($B1192,'Ownership Metrics'!$A:$A,'Ownership Metrics'!$C:$C),"")</f>
        <v>1734</v>
      </c>
      <c r="O1192" s="29">
        <f>IFERROR(_xlfn.XLOOKUP($B1192,'Ownership Metrics'!$A:$A,'Ownership Metrics'!$D:$D),"")</f>
        <v>28.95</v>
      </c>
      <c r="P1192" s="29">
        <f>IFERROR(_xlfn.XLOOKUP($B1192,'Ownership Metrics'!$A:$A,'Ownership Metrics'!$E:$E),"")</f>
        <v>67.61</v>
      </c>
      <c r="Q1192" s="30">
        <f>IFERROR(_xlfn.XLOOKUP($B1192,'Ownership Metrics'!$A:$A,'Ownership Metrics'!$F:$F),"")</f>
        <v>12</v>
      </c>
      <c r="R1192" s="30">
        <f>IFERROR(_xlfn.XLOOKUP($B1192,'Ownership Metrics'!$A:$A,'Ownership Metrics'!$G:$G),"")</f>
        <v>40</v>
      </c>
      <c r="S1192" s="27" t="str">
        <f>IFERROR(_xlfn.XLOOKUP($B1192,'Ownership Metrics'!$A:$A,'Ownership Metrics'!$H:$H),"")</f>
        <v>Oligopoli</v>
      </c>
      <c r="T1192" s="27" t="str">
        <f>IFERROR(_xlfn.XLOOKUP($B1192,'Ownership Metrics'!$A:$A,'Ownership Metrics'!$I:$I),"")</f>
        <v>Sedang</v>
      </c>
      <c r="U1192" s="27">
        <f>IF(COUNTIFS($B$2:$B1192,$B1192,$D$2:$D1192,$D1192)=1,1,0)</f>
        <v>1</v>
      </c>
      <c r="V1192" s="27">
        <f t="shared" si="55"/>
        <v>3.43</v>
      </c>
      <c r="W1192" s="27">
        <f t="shared" si="56"/>
        <v>7</v>
      </c>
      <c r="X1192" s="27">
        <f t="shared" si="54"/>
        <v>3.4299998808000001</v>
      </c>
    </row>
    <row r="1193" spans="1:24" x14ac:dyDescent="0.25">
      <c r="A1193" s="26">
        <v>46265</v>
      </c>
      <c r="B1193" s="27" t="s">
        <v>10303</v>
      </c>
      <c r="C1193" s="27" t="s">
        <v>1417</v>
      </c>
      <c r="D1193" s="27" t="s">
        <v>1431</v>
      </c>
      <c r="E1193" s="27" t="s">
        <v>35</v>
      </c>
      <c r="F1193" s="27" t="s">
        <v>32</v>
      </c>
      <c r="G1193" s="27"/>
      <c r="H1193" s="27" t="s">
        <v>128</v>
      </c>
      <c r="I1193" s="28">
        <v>16000000</v>
      </c>
      <c r="J1193" s="28">
        <v>0</v>
      </c>
      <c r="K1193" s="28">
        <v>16000000</v>
      </c>
      <c r="L1193" s="29">
        <v>1.38</v>
      </c>
      <c r="M1193" s="29">
        <f>IFERROR(_xlfn.XLOOKUP($B1193,'Ownership Metrics'!$A:$A,'Ownership Metrics'!$B:$B),"")</f>
        <v>3.39</v>
      </c>
      <c r="N1193" s="28">
        <f>IFERROR(_xlfn.XLOOKUP($B1193,'Ownership Metrics'!$A:$A,'Ownership Metrics'!$C:$C),"")</f>
        <v>1734</v>
      </c>
      <c r="O1193" s="29">
        <f>IFERROR(_xlfn.XLOOKUP($B1193,'Ownership Metrics'!$A:$A,'Ownership Metrics'!$D:$D),"")</f>
        <v>28.95</v>
      </c>
      <c r="P1193" s="29">
        <f>IFERROR(_xlfn.XLOOKUP($B1193,'Ownership Metrics'!$A:$A,'Ownership Metrics'!$E:$E),"")</f>
        <v>67.61</v>
      </c>
      <c r="Q1193" s="30">
        <f>IFERROR(_xlfn.XLOOKUP($B1193,'Ownership Metrics'!$A:$A,'Ownership Metrics'!$F:$F),"")</f>
        <v>12</v>
      </c>
      <c r="R1193" s="30">
        <f>IFERROR(_xlfn.XLOOKUP($B1193,'Ownership Metrics'!$A:$A,'Ownership Metrics'!$G:$G),"")</f>
        <v>40</v>
      </c>
      <c r="S1193" s="27" t="str">
        <f>IFERROR(_xlfn.XLOOKUP($B1193,'Ownership Metrics'!$A:$A,'Ownership Metrics'!$H:$H),"")</f>
        <v>Oligopoli</v>
      </c>
      <c r="T1193" s="27" t="str">
        <f>IFERROR(_xlfn.XLOOKUP($B1193,'Ownership Metrics'!$A:$A,'Ownership Metrics'!$I:$I),"")</f>
        <v>Sedang</v>
      </c>
      <c r="U1193" s="27">
        <f>IF(COUNTIFS($B$2:$B1193,$B1193,$D$2:$D1193,$D1193)=1,1,0)</f>
        <v>1</v>
      </c>
      <c r="V1193" s="27">
        <f t="shared" si="55"/>
        <v>1.38</v>
      </c>
      <c r="W1193" s="27">
        <f t="shared" si="56"/>
        <v>12</v>
      </c>
      <c r="X1193" s="27">
        <f t="shared" si="54"/>
        <v>1.3799998806999998</v>
      </c>
    </row>
    <row r="1194" spans="1:24" x14ac:dyDescent="0.25">
      <c r="A1194" s="26">
        <v>46265</v>
      </c>
      <c r="B1194" s="27" t="s">
        <v>10304</v>
      </c>
      <c r="C1194" s="27" t="s">
        <v>1433</v>
      </c>
      <c r="D1194" s="27" t="s">
        <v>441</v>
      </c>
      <c r="E1194" s="27" t="s">
        <v>74</v>
      </c>
      <c r="F1194" s="27" t="s">
        <v>23</v>
      </c>
      <c r="G1194" s="27"/>
      <c r="H1194" s="27" t="s">
        <v>24</v>
      </c>
      <c r="I1194" s="28">
        <v>127935900</v>
      </c>
      <c r="J1194" s="28">
        <v>0</v>
      </c>
      <c r="K1194" s="28">
        <v>127935900</v>
      </c>
      <c r="L1194" s="29">
        <v>3.36</v>
      </c>
      <c r="M1194" s="29">
        <f>IFERROR(_xlfn.XLOOKUP($B1194,'Ownership Metrics'!$A:$A,'Ownership Metrics'!$B:$B),"")</f>
        <v>14.19</v>
      </c>
      <c r="N1194" s="28">
        <f>IFERROR(_xlfn.XLOOKUP($B1194,'Ownership Metrics'!$A:$A,'Ownership Metrics'!$C:$C),"")</f>
        <v>1057</v>
      </c>
      <c r="O1194" s="29">
        <f>IFERROR(_xlfn.XLOOKUP($B1194,'Ownership Metrics'!$A:$A,'Ownership Metrics'!$D:$D),"")</f>
        <v>29.5</v>
      </c>
      <c r="P1194" s="29">
        <f>IFERROR(_xlfn.XLOOKUP($B1194,'Ownership Metrics'!$A:$A,'Ownership Metrics'!$E:$E),"")</f>
        <v>38.74</v>
      </c>
      <c r="Q1194" s="30">
        <f>IFERROR(_xlfn.XLOOKUP($B1194,'Ownership Metrics'!$A:$A,'Ownership Metrics'!$F:$F),"")</f>
        <v>21</v>
      </c>
      <c r="R1194" s="30">
        <f>IFERROR(_xlfn.XLOOKUP($B1194,'Ownership Metrics'!$A:$A,'Ownership Metrics'!$G:$G),"")</f>
        <v>18</v>
      </c>
      <c r="S1194" s="27" t="str">
        <f>IFERROR(_xlfn.XLOOKUP($B1194,'Ownership Metrics'!$A:$A,'Ownership Metrics'!$H:$H),"")</f>
        <v>Tersebar</v>
      </c>
      <c r="T1194" s="27" t="str">
        <f>IFERROR(_xlfn.XLOOKUP($B1194,'Ownership Metrics'!$A:$A,'Ownership Metrics'!$I:$I),"")</f>
        <v>Rendah</v>
      </c>
      <c r="U1194" s="27">
        <f>IF(COUNTIFS($B$2:$B1194,$B1194,$D$2:$D1194,$D1194)=1,1,0)</f>
        <v>1</v>
      </c>
      <c r="V1194" s="27">
        <f t="shared" si="55"/>
        <v>3.36</v>
      </c>
      <c r="W1194" s="27">
        <f t="shared" si="56"/>
        <v>10</v>
      </c>
      <c r="X1194" s="27">
        <f t="shared" si="54"/>
        <v>3.3599998805999998</v>
      </c>
    </row>
    <row r="1195" spans="1:24" x14ac:dyDescent="0.25">
      <c r="A1195" s="26">
        <v>46265</v>
      </c>
      <c r="B1195" s="27" t="s">
        <v>10304</v>
      </c>
      <c r="C1195" s="27" t="s">
        <v>1433</v>
      </c>
      <c r="D1195" s="27" t="s">
        <v>442</v>
      </c>
      <c r="E1195" s="27" t="s">
        <v>22</v>
      </c>
      <c r="F1195" s="27" t="s">
        <v>23</v>
      </c>
      <c r="G1195" s="27"/>
      <c r="H1195" s="27" t="s">
        <v>24</v>
      </c>
      <c r="I1195" s="28">
        <v>140676186</v>
      </c>
      <c r="J1195" s="28">
        <v>0</v>
      </c>
      <c r="K1195" s="28">
        <v>140676186</v>
      </c>
      <c r="L1195" s="29">
        <v>3.7</v>
      </c>
      <c r="M1195" s="29">
        <f>IFERROR(_xlfn.XLOOKUP($B1195,'Ownership Metrics'!$A:$A,'Ownership Metrics'!$B:$B),"")</f>
        <v>14.19</v>
      </c>
      <c r="N1195" s="28">
        <f>IFERROR(_xlfn.XLOOKUP($B1195,'Ownership Metrics'!$A:$A,'Ownership Metrics'!$C:$C),"")</f>
        <v>1057</v>
      </c>
      <c r="O1195" s="29">
        <f>IFERROR(_xlfn.XLOOKUP($B1195,'Ownership Metrics'!$A:$A,'Ownership Metrics'!$D:$D),"")</f>
        <v>29.5</v>
      </c>
      <c r="P1195" s="29">
        <f>IFERROR(_xlfn.XLOOKUP($B1195,'Ownership Metrics'!$A:$A,'Ownership Metrics'!$E:$E),"")</f>
        <v>38.74</v>
      </c>
      <c r="Q1195" s="30">
        <f>IFERROR(_xlfn.XLOOKUP($B1195,'Ownership Metrics'!$A:$A,'Ownership Metrics'!$F:$F),"")</f>
        <v>21</v>
      </c>
      <c r="R1195" s="30">
        <f>IFERROR(_xlfn.XLOOKUP($B1195,'Ownership Metrics'!$A:$A,'Ownership Metrics'!$G:$G),"")</f>
        <v>18</v>
      </c>
      <c r="S1195" s="27" t="str">
        <f>IFERROR(_xlfn.XLOOKUP($B1195,'Ownership Metrics'!$A:$A,'Ownership Metrics'!$H:$H),"")</f>
        <v>Tersebar</v>
      </c>
      <c r="T1195" s="27" t="str">
        <f>IFERROR(_xlfn.XLOOKUP($B1195,'Ownership Metrics'!$A:$A,'Ownership Metrics'!$I:$I),"")</f>
        <v>Rendah</v>
      </c>
      <c r="U1195" s="27">
        <f>IF(COUNTIFS($B$2:$B1195,$B1195,$D$2:$D1195,$D1195)=1,1,0)</f>
        <v>1</v>
      </c>
      <c r="V1195" s="27">
        <f t="shared" si="55"/>
        <v>3.7</v>
      </c>
      <c r="W1195" s="27">
        <f t="shared" si="56"/>
        <v>8</v>
      </c>
      <c r="X1195" s="27">
        <f t="shared" si="54"/>
        <v>3.6999998805000001</v>
      </c>
    </row>
    <row r="1196" spans="1:24" x14ac:dyDescent="0.25">
      <c r="A1196" s="26">
        <v>46265</v>
      </c>
      <c r="B1196" s="27" t="s">
        <v>10304</v>
      </c>
      <c r="C1196" s="27" t="s">
        <v>1433</v>
      </c>
      <c r="D1196" s="27" t="s">
        <v>1007</v>
      </c>
      <c r="E1196" s="27" t="s">
        <v>22</v>
      </c>
      <c r="F1196" s="27" t="s">
        <v>23</v>
      </c>
      <c r="G1196" s="27"/>
      <c r="H1196" s="27" t="s">
        <v>24</v>
      </c>
      <c r="I1196" s="28">
        <v>163788600</v>
      </c>
      <c r="J1196" s="28">
        <v>0</v>
      </c>
      <c r="K1196" s="28">
        <v>163788600</v>
      </c>
      <c r="L1196" s="29">
        <v>4.3099999999999996</v>
      </c>
      <c r="M1196" s="29">
        <f>IFERROR(_xlfn.XLOOKUP($B1196,'Ownership Metrics'!$A:$A,'Ownership Metrics'!$B:$B),"")</f>
        <v>14.19</v>
      </c>
      <c r="N1196" s="28">
        <f>IFERROR(_xlfn.XLOOKUP($B1196,'Ownership Metrics'!$A:$A,'Ownership Metrics'!$C:$C),"")</f>
        <v>1057</v>
      </c>
      <c r="O1196" s="29">
        <f>IFERROR(_xlfn.XLOOKUP($B1196,'Ownership Metrics'!$A:$A,'Ownership Metrics'!$D:$D),"")</f>
        <v>29.5</v>
      </c>
      <c r="P1196" s="29">
        <f>IFERROR(_xlfn.XLOOKUP($B1196,'Ownership Metrics'!$A:$A,'Ownership Metrics'!$E:$E),"")</f>
        <v>38.74</v>
      </c>
      <c r="Q1196" s="30">
        <f>IFERROR(_xlfn.XLOOKUP($B1196,'Ownership Metrics'!$A:$A,'Ownership Metrics'!$F:$F),"")</f>
        <v>21</v>
      </c>
      <c r="R1196" s="30">
        <f>IFERROR(_xlfn.XLOOKUP($B1196,'Ownership Metrics'!$A:$A,'Ownership Metrics'!$G:$G),"")</f>
        <v>18</v>
      </c>
      <c r="S1196" s="27" t="str">
        <f>IFERROR(_xlfn.XLOOKUP($B1196,'Ownership Metrics'!$A:$A,'Ownership Metrics'!$H:$H),"")</f>
        <v>Tersebar</v>
      </c>
      <c r="T1196" s="27" t="str">
        <f>IFERROR(_xlfn.XLOOKUP($B1196,'Ownership Metrics'!$A:$A,'Ownership Metrics'!$I:$I),"")</f>
        <v>Rendah</v>
      </c>
      <c r="U1196" s="27">
        <f>IF(COUNTIFS($B$2:$B1196,$B1196,$D$2:$D1196,$D1196)=1,1,0)</f>
        <v>1</v>
      </c>
      <c r="V1196" s="27">
        <f t="shared" si="55"/>
        <v>4.3099999999999996</v>
      </c>
      <c r="W1196" s="27">
        <f t="shared" si="56"/>
        <v>3</v>
      </c>
      <c r="X1196" s="27">
        <f t="shared" si="54"/>
        <v>4.3099998803999995</v>
      </c>
    </row>
    <row r="1197" spans="1:24" x14ac:dyDescent="0.25">
      <c r="A1197" s="26">
        <v>46265</v>
      </c>
      <c r="B1197" s="27" t="s">
        <v>10304</v>
      </c>
      <c r="C1197" s="27" t="s">
        <v>1433</v>
      </c>
      <c r="D1197" s="27" t="s">
        <v>445</v>
      </c>
      <c r="E1197" s="27" t="s">
        <v>22</v>
      </c>
      <c r="F1197" s="27" t="s">
        <v>23</v>
      </c>
      <c r="G1197" s="27"/>
      <c r="H1197" s="27" t="s">
        <v>24</v>
      </c>
      <c r="I1197" s="28">
        <v>159507300</v>
      </c>
      <c r="J1197" s="28">
        <v>0</v>
      </c>
      <c r="K1197" s="28">
        <v>159507300</v>
      </c>
      <c r="L1197" s="29">
        <v>4.1900000000000004</v>
      </c>
      <c r="M1197" s="29">
        <f>IFERROR(_xlfn.XLOOKUP($B1197,'Ownership Metrics'!$A:$A,'Ownership Metrics'!$B:$B),"")</f>
        <v>14.19</v>
      </c>
      <c r="N1197" s="28">
        <f>IFERROR(_xlfn.XLOOKUP($B1197,'Ownership Metrics'!$A:$A,'Ownership Metrics'!$C:$C),"")</f>
        <v>1057</v>
      </c>
      <c r="O1197" s="29">
        <f>IFERROR(_xlfn.XLOOKUP($B1197,'Ownership Metrics'!$A:$A,'Ownership Metrics'!$D:$D),"")</f>
        <v>29.5</v>
      </c>
      <c r="P1197" s="29">
        <f>IFERROR(_xlfn.XLOOKUP($B1197,'Ownership Metrics'!$A:$A,'Ownership Metrics'!$E:$E),"")</f>
        <v>38.74</v>
      </c>
      <c r="Q1197" s="30">
        <f>IFERROR(_xlfn.XLOOKUP($B1197,'Ownership Metrics'!$A:$A,'Ownership Metrics'!$F:$F),"")</f>
        <v>21</v>
      </c>
      <c r="R1197" s="30">
        <f>IFERROR(_xlfn.XLOOKUP($B1197,'Ownership Metrics'!$A:$A,'Ownership Metrics'!$G:$G),"")</f>
        <v>18</v>
      </c>
      <c r="S1197" s="27" t="str">
        <f>IFERROR(_xlfn.XLOOKUP($B1197,'Ownership Metrics'!$A:$A,'Ownership Metrics'!$H:$H),"")</f>
        <v>Tersebar</v>
      </c>
      <c r="T1197" s="27" t="str">
        <f>IFERROR(_xlfn.XLOOKUP($B1197,'Ownership Metrics'!$A:$A,'Ownership Metrics'!$I:$I),"")</f>
        <v>Rendah</v>
      </c>
      <c r="U1197" s="27">
        <f>IF(COUNTIFS($B$2:$B1197,$B1197,$D$2:$D1197,$D1197)=1,1,0)</f>
        <v>1</v>
      </c>
      <c r="V1197" s="27">
        <f t="shared" si="55"/>
        <v>4.1900000000000004</v>
      </c>
      <c r="W1197" s="27">
        <f t="shared" si="56"/>
        <v>4</v>
      </c>
      <c r="X1197" s="27">
        <f t="shared" si="54"/>
        <v>4.1899998803000003</v>
      </c>
    </row>
    <row r="1198" spans="1:24" x14ac:dyDescent="0.25">
      <c r="A1198" s="26">
        <v>46265</v>
      </c>
      <c r="B1198" s="27" t="s">
        <v>10304</v>
      </c>
      <c r="C1198" s="27" t="s">
        <v>1433</v>
      </c>
      <c r="D1198" s="27" t="s">
        <v>446</v>
      </c>
      <c r="E1198" s="27" t="s">
        <v>22</v>
      </c>
      <c r="F1198" s="27" t="s">
        <v>23</v>
      </c>
      <c r="G1198" s="27"/>
      <c r="H1198" s="27" t="s">
        <v>24</v>
      </c>
      <c r="I1198" s="28">
        <v>153949600</v>
      </c>
      <c r="J1198" s="28">
        <v>0</v>
      </c>
      <c r="K1198" s="28">
        <v>153949600</v>
      </c>
      <c r="L1198" s="29">
        <v>4.05</v>
      </c>
      <c r="M1198" s="29">
        <f>IFERROR(_xlfn.XLOOKUP($B1198,'Ownership Metrics'!$A:$A,'Ownership Metrics'!$B:$B),"")</f>
        <v>14.19</v>
      </c>
      <c r="N1198" s="28">
        <f>IFERROR(_xlfn.XLOOKUP($B1198,'Ownership Metrics'!$A:$A,'Ownership Metrics'!$C:$C),"")</f>
        <v>1057</v>
      </c>
      <c r="O1198" s="29">
        <f>IFERROR(_xlfn.XLOOKUP($B1198,'Ownership Metrics'!$A:$A,'Ownership Metrics'!$D:$D),"")</f>
        <v>29.5</v>
      </c>
      <c r="P1198" s="29">
        <f>IFERROR(_xlfn.XLOOKUP($B1198,'Ownership Metrics'!$A:$A,'Ownership Metrics'!$E:$E),"")</f>
        <v>38.74</v>
      </c>
      <c r="Q1198" s="30">
        <f>IFERROR(_xlfn.XLOOKUP($B1198,'Ownership Metrics'!$A:$A,'Ownership Metrics'!$F:$F),"")</f>
        <v>21</v>
      </c>
      <c r="R1198" s="30">
        <f>IFERROR(_xlfn.XLOOKUP($B1198,'Ownership Metrics'!$A:$A,'Ownership Metrics'!$G:$G),"")</f>
        <v>18</v>
      </c>
      <c r="S1198" s="27" t="str">
        <f>IFERROR(_xlfn.XLOOKUP($B1198,'Ownership Metrics'!$A:$A,'Ownership Metrics'!$H:$H),"")</f>
        <v>Tersebar</v>
      </c>
      <c r="T1198" s="27" t="str">
        <f>IFERROR(_xlfn.XLOOKUP($B1198,'Ownership Metrics'!$A:$A,'Ownership Metrics'!$I:$I),"")</f>
        <v>Rendah</v>
      </c>
      <c r="U1198" s="27">
        <f>IF(COUNTIFS($B$2:$B1198,$B1198,$D$2:$D1198,$D1198)=1,1,0)</f>
        <v>1</v>
      </c>
      <c r="V1198" s="27">
        <f t="shared" si="55"/>
        <v>4.05</v>
      </c>
      <c r="W1198" s="27">
        <f t="shared" si="56"/>
        <v>5</v>
      </c>
      <c r="X1198" s="27">
        <f t="shared" si="54"/>
        <v>4.0499998801999997</v>
      </c>
    </row>
    <row r="1199" spans="1:24" x14ac:dyDescent="0.25">
      <c r="A1199" s="26">
        <v>46265</v>
      </c>
      <c r="B1199" s="27" t="s">
        <v>10304</v>
      </c>
      <c r="C1199" s="27" t="s">
        <v>1433</v>
      </c>
      <c r="D1199" s="27" t="s">
        <v>1434</v>
      </c>
      <c r="E1199" s="27" t="s">
        <v>22</v>
      </c>
      <c r="F1199" s="27" t="s">
        <v>23</v>
      </c>
      <c r="G1199" s="27"/>
      <c r="H1199" s="27" t="s">
        <v>24</v>
      </c>
      <c r="I1199" s="28">
        <v>77635000</v>
      </c>
      <c r="J1199" s="28">
        <v>0</v>
      </c>
      <c r="K1199" s="28">
        <v>77635000</v>
      </c>
      <c r="L1199" s="29">
        <v>2.04</v>
      </c>
      <c r="M1199" s="29">
        <f>IFERROR(_xlfn.XLOOKUP($B1199,'Ownership Metrics'!$A:$A,'Ownership Metrics'!$B:$B),"")</f>
        <v>14.19</v>
      </c>
      <c r="N1199" s="28">
        <f>IFERROR(_xlfn.XLOOKUP($B1199,'Ownership Metrics'!$A:$A,'Ownership Metrics'!$C:$C),"")</f>
        <v>1057</v>
      </c>
      <c r="O1199" s="29">
        <f>IFERROR(_xlfn.XLOOKUP($B1199,'Ownership Metrics'!$A:$A,'Ownership Metrics'!$D:$D),"")</f>
        <v>29.5</v>
      </c>
      <c r="P1199" s="29">
        <f>IFERROR(_xlfn.XLOOKUP($B1199,'Ownership Metrics'!$A:$A,'Ownership Metrics'!$E:$E),"")</f>
        <v>38.74</v>
      </c>
      <c r="Q1199" s="30">
        <f>IFERROR(_xlfn.XLOOKUP($B1199,'Ownership Metrics'!$A:$A,'Ownership Metrics'!$F:$F),"")</f>
        <v>21</v>
      </c>
      <c r="R1199" s="30">
        <f>IFERROR(_xlfn.XLOOKUP($B1199,'Ownership Metrics'!$A:$A,'Ownership Metrics'!$G:$G),"")</f>
        <v>18</v>
      </c>
      <c r="S1199" s="27" t="str">
        <f>IFERROR(_xlfn.XLOOKUP($B1199,'Ownership Metrics'!$A:$A,'Ownership Metrics'!$H:$H),"")</f>
        <v>Tersebar</v>
      </c>
      <c r="T1199" s="27" t="str">
        <f>IFERROR(_xlfn.XLOOKUP($B1199,'Ownership Metrics'!$A:$A,'Ownership Metrics'!$I:$I),"")</f>
        <v>Rendah</v>
      </c>
      <c r="U1199" s="27">
        <f>IF(COUNTIFS($B$2:$B1199,$B1199,$D$2:$D1199,$D1199)=1,1,0)</f>
        <v>1</v>
      </c>
      <c r="V1199" s="27">
        <f t="shared" si="55"/>
        <v>2.04</v>
      </c>
      <c r="W1199" s="27">
        <f t="shared" si="56"/>
        <v>13</v>
      </c>
      <c r="X1199" s="27">
        <f t="shared" si="54"/>
        <v>2.0399998800999999</v>
      </c>
    </row>
    <row r="1200" spans="1:24" x14ac:dyDescent="0.25">
      <c r="A1200" s="26">
        <v>46265</v>
      </c>
      <c r="B1200" s="27" t="s">
        <v>10304</v>
      </c>
      <c r="C1200" s="27" t="s">
        <v>1433</v>
      </c>
      <c r="D1200" s="27" t="s">
        <v>447</v>
      </c>
      <c r="E1200" s="27" t="s">
        <v>22</v>
      </c>
      <c r="F1200" s="27" t="s">
        <v>23</v>
      </c>
      <c r="G1200" s="27"/>
      <c r="H1200" s="27" t="s">
        <v>24</v>
      </c>
      <c r="I1200" s="28">
        <v>132554300</v>
      </c>
      <c r="J1200" s="28">
        <v>0</v>
      </c>
      <c r="K1200" s="28">
        <v>132554300</v>
      </c>
      <c r="L1200" s="29">
        <v>3.49</v>
      </c>
      <c r="M1200" s="29">
        <f>IFERROR(_xlfn.XLOOKUP($B1200,'Ownership Metrics'!$A:$A,'Ownership Metrics'!$B:$B),"")</f>
        <v>14.19</v>
      </c>
      <c r="N1200" s="28">
        <f>IFERROR(_xlfn.XLOOKUP($B1200,'Ownership Metrics'!$A:$A,'Ownership Metrics'!$C:$C),"")</f>
        <v>1057</v>
      </c>
      <c r="O1200" s="29">
        <f>IFERROR(_xlfn.XLOOKUP($B1200,'Ownership Metrics'!$A:$A,'Ownership Metrics'!$D:$D),"")</f>
        <v>29.5</v>
      </c>
      <c r="P1200" s="29">
        <f>IFERROR(_xlfn.XLOOKUP($B1200,'Ownership Metrics'!$A:$A,'Ownership Metrics'!$E:$E),"")</f>
        <v>38.74</v>
      </c>
      <c r="Q1200" s="30">
        <f>IFERROR(_xlfn.XLOOKUP($B1200,'Ownership Metrics'!$A:$A,'Ownership Metrics'!$F:$F),"")</f>
        <v>21</v>
      </c>
      <c r="R1200" s="30">
        <f>IFERROR(_xlfn.XLOOKUP($B1200,'Ownership Metrics'!$A:$A,'Ownership Metrics'!$G:$G),"")</f>
        <v>18</v>
      </c>
      <c r="S1200" s="27" t="str">
        <f>IFERROR(_xlfn.XLOOKUP($B1200,'Ownership Metrics'!$A:$A,'Ownership Metrics'!$H:$H),"")</f>
        <v>Tersebar</v>
      </c>
      <c r="T1200" s="27" t="str">
        <f>IFERROR(_xlfn.XLOOKUP($B1200,'Ownership Metrics'!$A:$A,'Ownership Metrics'!$I:$I),"")</f>
        <v>Rendah</v>
      </c>
      <c r="U1200" s="27">
        <f>IF(COUNTIFS($B$2:$B1200,$B1200,$D$2:$D1200,$D1200)=1,1,0)</f>
        <v>1</v>
      </c>
      <c r="V1200" s="27">
        <f t="shared" si="55"/>
        <v>3.49</v>
      </c>
      <c r="W1200" s="27">
        <f t="shared" si="56"/>
        <v>9</v>
      </c>
      <c r="X1200" s="27">
        <f t="shared" si="54"/>
        <v>3.4899998800000001</v>
      </c>
    </row>
    <row r="1201" spans="1:24" x14ac:dyDescent="0.25">
      <c r="A1201" s="26">
        <v>46265</v>
      </c>
      <c r="B1201" s="27" t="s">
        <v>10304</v>
      </c>
      <c r="C1201" s="27" t="s">
        <v>1433</v>
      </c>
      <c r="D1201" s="27" t="s">
        <v>1435</v>
      </c>
      <c r="E1201" s="27" t="s">
        <v>83</v>
      </c>
      <c r="F1201" s="27" t="s">
        <v>23</v>
      </c>
      <c r="G1201" s="27"/>
      <c r="H1201" s="27" t="s">
        <v>24</v>
      </c>
      <c r="I1201" s="28">
        <v>41500000</v>
      </c>
      <c r="J1201" s="28">
        <v>0</v>
      </c>
      <c r="K1201" s="28">
        <v>41500000</v>
      </c>
      <c r="L1201" s="29">
        <v>1.0900000000000001</v>
      </c>
      <c r="M1201" s="29">
        <f>IFERROR(_xlfn.XLOOKUP($B1201,'Ownership Metrics'!$A:$A,'Ownership Metrics'!$B:$B),"")</f>
        <v>14.19</v>
      </c>
      <c r="N1201" s="28">
        <f>IFERROR(_xlfn.XLOOKUP($B1201,'Ownership Metrics'!$A:$A,'Ownership Metrics'!$C:$C),"")</f>
        <v>1057</v>
      </c>
      <c r="O1201" s="29">
        <f>IFERROR(_xlfn.XLOOKUP($B1201,'Ownership Metrics'!$A:$A,'Ownership Metrics'!$D:$D),"")</f>
        <v>29.5</v>
      </c>
      <c r="P1201" s="29">
        <f>IFERROR(_xlfn.XLOOKUP($B1201,'Ownership Metrics'!$A:$A,'Ownership Metrics'!$E:$E),"")</f>
        <v>38.74</v>
      </c>
      <c r="Q1201" s="30">
        <f>IFERROR(_xlfn.XLOOKUP($B1201,'Ownership Metrics'!$A:$A,'Ownership Metrics'!$F:$F),"")</f>
        <v>21</v>
      </c>
      <c r="R1201" s="30">
        <f>IFERROR(_xlfn.XLOOKUP($B1201,'Ownership Metrics'!$A:$A,'Ownership Metrics'!$G:$G),"")</f>
        <v>18</v>
      </c>
      <c r="S1201" s="27" t="str">
        <f>IFERROR(_xlfn.XLOOKUP($B1201,'Ownership Metrics'!$A:$A,'Ownership Metrics'!$H:$H),"")</f>
        <v>Tersebar</v>
      </c>
      <c r="T1201" s="27" t="str">
        <f>IFERROR(_xlfn.XLOOKUP($B1201,'Ownership Metrics'!$A:$A,'Ownership Metrics'!$I:$I),"")</f>
        <v>Rendah</v>
      </c>
      <c r="U1201" s="27">
        <f>IF(COUNTIFS($B$2:$B1201,$B1201,$D$2:$D1201,$D1201)=1,1,0)</f>
        <v>1</v>
      </c>
      <c r="V1201" s="27">
        <f t="shared" si="55"/>
        <v>1.0900000000000001</v>
      </c>
      <c r="W1201" s="27">
        <f t="shared" si="56"/>
        <v>21</v>
      </c>
      <c r="X1201" s="27">
        <f t="shared" si="54"/>
        <v>1.0899998799000001</v>
      </c>
    </row>
    <row r="1202" spans="1:24" x14ac:dyDescent="0.25">
      <c r="A1202" s="26">
        <v>46265</v>
      </c>
      <c r="B1202" s="27" t="s">
        <v>10304</v>
      </c>
      <c r="C1202" s="27" t="s">
        <v>1433</v>
      </c>
      <c r="D1202" s="27" t="s">
        <v>1118</v>
      </c>
      <c r="E1202" s="27" t="s">
        <v>22</v>
      </c>
      <c r="F1202" s="27" t="s">
        <v>23</v>
      </c>
      <c r="G1202" s="27"/>
      <c r="H1202" s="27" t="s">
        <v>24</v>
      </c>
      <c r="I1202" s="28">
        <v>153065300</v>
      </c>
      <c r="J1202" s="28">
        <v>0</v>
      </c>
      <c r="K1202" s="28">
        <v>153065300</v>
      </c>
      <c r="L1202" s="29">
        <v>4.0199999999999996</v>
      </c>
      <c r="M1202" s="29">
        <f>IFERROR(_xlfn.XLOOKUP($B1202,'Ownership Metrics'!$A:$A,'Ownership Metrics'!$B:$B),"")</f>
        <v>14.19</v>
      </c>
      <c r="N1202" s="28">
        <f>IFERROR(_xlfn.XLOOKUP($B1202,'Ownership Metrics'!$A:$A,'Ownership Metrics'!$C:$C),"")</f>
        <v>1057</v>
      </c>
      <c r="O1202" s="29">
        <f>IFERROR(_xlfn.XLOOKUP($B1202,'Ownership Metrics'!$A:$A,'Ownership Metrics'!$D:$D),"")</f>
        <v>29.5</v>
      </c>
      <c r="P1202" s="29">
        <f>IFERROR(_xlfn.XLOOKUP($B1202,'Ownership Metrics'!$A:$A,'Ownership Metrics'!$E:$E),"")</f>
        <v>38.74</v>
      </c>
      <c r="Q1202" s="30">
        <f>IFERROR(_xlfn.XLOOKUP($B1202,'Ownership Metrics'!$A:$A,'Ownership Metrics'!$F:$F),"")</f>
        <v>21</v>
      </c>
      <c r="R1202" s="30">
        <f>IFERROR(_xlfn.XLOOKUP($B1202,'Ownership Metrics'!$A:$A,'Ownership Metrics'!$G:$G),"")</f>
        <v>18</v>
      </c>
      <c r="S1202" s="27" t="str">
        <f>IFERROR(_xlfn.XLOOKUP($B1202,'Ownership Metrics'!$A:$A,'Ownership Metrics'!$H:$H),"")</f>
        <v>Tersebar</v>
      </c>
      <c r="T1202" s="27" t="str">
        <f>IFERROR(_xlfn.XLOOKUP($B1202,'Ownership Metrics'!$A:$A,'Ownership Metrics'!$I:$I),"")</f>
        <v>Rendah</v>
      </c>
      <c r="U1202" s="27">
        <f>IF(COUNTIFS($B$2:$B1202,$B1202,$D$2:$D1202,$D1202)=1,1,0)</f>
        <v>1</v>
      </c>
      <c r="V1202" s="27">
        <f t="shared" si="55"/>
        <v>4.0199999999999996</v>
      </c>
      <c r="W1202" s="27">
        <f t="shared" si="56"/>
        <v>7</v>
      </c>
      <c r="X1202" s="27">
        <f t="shared" si="54"/>
        <v>4.0199998797999994</v>
      </c>
    </row>
    <row r="1203" spans="1:24" x14ac:dyDescent="0.25">
      <c r="A1203" s="26">
        <v>46265</v>
      </c>
      <c r="B1203" s="27" t="s">
        <v>10304</v>
      </c>
      <c r="C1203" s="27" t="s">
        <v>1433</v>
      </c>
      <c r="D1203" s="27" t="s">
        <v>1436</v>
      </c>
      <c r="E1203" s="27" t="s">
        <v>22</v>
      </c>
      <c r="F1203" s="27" t="s">
        <v>32</v>
      </c>
      <c r="G1203" s="27"/>
      <c r="H1203" s="27" t="s">
        <v>64</v>
      </c>
      <c r="I1203" s="28">
        <v>1122137075</v>
      </c>
      <c r="J1203" s="28">
        <v>0</v>
      </c>
      <c r="K1203" s="28">
        <v>1122137075</v>
      </c>
      <c r="L1203" s="29">
        <v>29.5</v>
      </c>
      <c r="M1203" s="29">
        <f>IFERROR(_xlfn.XLOOKUP($B1203,'Ownership Metrics'!$A:$A,'Ownership Metrics'!$B:$B),"")</f>
        <v>14.19</v>
      </c>
      <c r="N1203" s="28">
        <f>IFERROR(_xlfn.XLOOKUP($B1203,'Ownership Metrics'!$A:$A,'Ownership Metrics'!$C:$C),"")</f>
        <v>1057</v>
      </c>
      <c r="O1203" s="29">
        <f>IFERROR(_xlfn.XLOOKUP($B1203,'Ownership Metrics'!$A:$A,'Ownership Metrics'!$D:$D),"")</f>
        <v>29.5</v>
      </c>
      <c r="P1203" s="29">
        <f>IFERROR(_xlfn.XLOOKUP($B1203,'Ownership Metrics'!$A:$A,'Ownership Metrics'!$E:$E),"")</f>
        <v>38.74</v>
      </c>
      <c r="Q1203" s="30">
        <f>IFERROR(_xlfn.XLOOKUP($B1203,'Ownership Metrics'!$A:$A,'Ownership Metrics'!$F:$F),"")</f>
        <v>21</v>
      </c>
      <c r="R1203" s="30">
        <f>IFERROR(_xlfn.XLOOKUP($B1203,'Ownership Metrics'!$A:$A,'Ownership Metrics'!$G:$G),"")</f>
        <v>18</v>
      </c>
      <c r="S1203" s="27" t="str">
        <f>IFERROR(_xlfn.XLOOKUP($B1203,'Ownership Metrics'!$A:$A,'Ownership Metrics'!$H:$H),"")</f>
        <v>Tersebar</v>
      </c>
      <c r="T1203" s="27" t="str">
        <f>IFERROR(_xlfn.XLOOKUP($B1203,'Ownership Metrics'!$A:$A,'Ownership Metrics'!$I:$I),"")</f>
        <v>Rendah</v>
      </c>
      <c r="U1203" s="27">
        <f>IF(COUNTIFS($B$2:$B1203,$B1203,$D$2:$D1203,$D1203)=1,1,0)</f>
        <v>1</v>
      </c>
      <c r="V1203" s="27">
        <f t="shared" si="55"/>
        <v>29.5</v>
      </c>
      <c r="W1203" s="27">
        <f t="shared" si="56"/>
        <v>1</v>
      </c>
      <c r="X1203" s="27">
        <f t="shared" si="54"/>
        <v>29.499999879699999</v>
      </c>
    </row>
    <row r="1204" spans="1:24" x14ac:dyDescent="0.25">
      <c r="A1204" s="26">
        <v>46265</v>
      </c>
      <c r="B1204" s="27" t="s">
        <v>10304</v>
      </c>
      <c r="C1204" s="27" t="s">
        <v>1433</v>
      </c>
      <c r="D1204" s="27" t="s">
        <v>1437</v>
      </c>
      <c r="E1204" s="27" t="s">
        <v>44</v>
      </c>
      <c r="F1204" s="27" t="s">
        <v>23</v>
      </c>
      <c r="G1204" s="27"/>
      <c r="H1204" s="27" t="s">
        <v>24</v>
      </c>
      <c r="I1204" s="28">
        <v>52600000</v>
      </c>
      <c r="J1204" s="28">
        <v>0</v>
      </c>
      <c r="K1204" s="28">
        <v>52600000</v>
      </c>
      <c r="L1204" s="29">
        <v>1.38</v>
      </c>
      <c r="M1204" s="29">
        <f>IFERROR(_xlfn.XLOOKUP($B1204,'Ownership Metrics'!$A:$A,'Ownership Metrics'!$B:$B),"")</f>
        <v>14.19</v>
      </c>
      <c r="N1204" s="28">
        <f>IFERROR(_xlfn.XLOOKUP($B1204,'Ownership Metrics'!$A:$A,'Ownership Metrics'!$C:$C),"")</f>
        <v>1057</v>
      </c>
      <c r="O1204" s="29">
        <f>IFERROR(_xlfn.XLOOKUP($B1204,'Ownership Metrics'!$A:$A,'Ownership Metrics'!$D:$D),"")</f>
        <v>29.5</v>
      </c>
      <c r="P1204" s="29">
        <f>IFERROR(_xlfn.XLOOKUP($B1204,'Ownership Metrics'!$A:$A,'Ownership Metrics'!$E:$E),"")</f>
        <v>38.74</v>
      </c>
      <c r="Q1204" s="30">
        <f>IFERROR(_xlfn.XLOOKUP($B1204,'Ownership Metrics'!$A:$A,'Ownership Metrics'!$F:$F),"")</f>
        <v>21</v>
      </c>
      <c r="R1204" s="30">
        <f>IFERROR(_xlfn.XLOOKUP($B1204,'Ownership Metrics'!$A:$A,'Ownership Metrics'!$G:$G),"")</f>
        <v>18</v>
      </c>
      <c r="S1204" s="27" t="str">
        <f>IFERROR(_xlfn.XLOOKUP($B1204,'Ownership Metrics'!$A:$A,'Ownership Metrics'!$H:$H),"")</f>
        <v>Tersebar</v>
      </c>
      <c r="T1204" s="27" t="str">
        <f>IFERROR(_xlfn.XLOOKUP($B1204,'Ownership Metrics'!$A:$A,'Ownership Metrics'!$I:$I),"")</f>
        <v>Rendah</v>
      </c>
      <c r="U1204" s="27">
        <f>IF(COUNTIFS($B$2:$B1204,$B1204,$D$2:$D1204,$D1204)=1,1,0)</f>
        <v>1</v>
      </c>
      <c r="V1204" s="27">
        <f t="shared" si="55"/>
        <v>1.38</v>
      </c>
      <c r="W1204" s="27">
        <f t="shared" si="56"/>
        <v>19</v>
      </c>
      <c r="X1204" s="27">
        <f t="shared" si="54"/>
        <v>1.3799998795999999</v>
      </c>
    </row>
    <row r="1205" spans="1:24" x14ac:dyDescent="0.25">
      <c r="A1205" s="26">
        <v>46265</v>
      </c>
      <c r="B1205" s="27" t="s">
        <v>10304</v>
      </c>
      <c r="C1205" s="27" t="s">
        <v>1433</v>
      </c>
      <c r="D1205" s="27" t="s">
        <v>865</v>
      </c>
      <c r="E1205" s="27" t="s">
        <v>44</v>
      </c>
      <c r="F1205" s="27" t="s">
        <v>23</v>
      </c>
      <c r="G1205" s="27"/>
      <c r="H1205" s="27" t="s">
        <v>24</v>
      </c>
      <c r="I1205" s="28">
        <v>73250000</v>
      </c>
      <c r="J1205" s="28">
        <v>0</v>
      </c>
      <c r="K1205" s="28">
        <v>73250000</v>
      </c>
      <c r="L1205" s="29">
        <v>1.93</v>
      </c>
      <c r="M1205" s="29">
        <f>IFERROR(_xlfn.XLOOKUP($B1205,'Ownership Metrics'!$A:$A,'Ownership Metrics'!$B:$B),"")</f>
        <v>14.19</v>
      </c>
      <c r="N1205" s="28">
        <f>IFERROR(_xlfn.XLOOKUP($B1205,'Ownership Metrics'!$A:$A,'Ownership Metrics'!$C:$C),"")</f>
        <v>1057</v>
      </c>
      <c r="O1205" s="29">
        <f>IFERROR(_xlfn.XLOOKUP($B1205,'Ownership Metrics'!$A:$A,'Ownership Metrics'!$D:$D),"")</f>
        <v>29.5</v>
      </c>
      <c r="P1205" s="29">
        <f>IFERROR(_xlfn.XLOOKUP($B1205,'Ownership Metrics'!$A:$A,'Ownership Metrics'!$E:$E),"")</f>
        <v>38.74</v>
      </c>
      <c r="Q1205" s="30">
        <f>IFERROR(_xlfn.XLOOKUP($B1205,'Ownership Metrics'!$A:$A,'Ownership Metrics'!$F:$F),"")</f>
        <v>21</v>
      </c>
      <c r="R1205" s="30">
        <f>IFERROR(_xlfn.XLOOKUP($B1205,'Ownership Metrics'!$A:$A,'Ownership Metrics'!$G:$G),"")</f>
        <v>18</v>
      </c>
      <c r="S1205" s="27" t="str">
        <f>IFERROR(_xlfn.XLOOKUP($B1205,'Ownership Metrics'!$A:$A,'Ownership Metrics'!$H:$H),"")</f>
        <v>Tersebar</v>
      </c>
      <c r="T1205" s="27" t="str">
        <f>IFERROR(_xlfn.XLOOKUP($B1205,'Ownership Metrics'!$A:$A,'Ownership Metrics'!$I:$I),"")</f>
        <v>Rendah</v>
      </c>
      <c r="U1205" s="27">
        <f>IF(COUNTIFS($B$2:$B1205,$B1205,$D$2:$D1205,$D1205)=1,1,0)</f>
        <v>1</v>
      </c>
      <c r="V1205" s="27">
        <f t="shared" si="55"/>
        <v>1.93</v>
      </c>
      <c r="W1205" s="27">
        <f t="shared" si="56"/>
        <v>14</v>
      </c>
      <c r="X1205" s="27">
        <f t="shared" si="54"/>
        <v>1.9299998795</v>
      </c>
    </row>
    <row r="1206" spans="1:24" x14ac:dyDescent="0.25">
      <c r="A1206" s="26">
        <v>46265</v>
      </c>
      <c r="B1206" s="27" t="s">
        <v>10304</v>
      </c>
      <c r="C1206" s="27" t="s">
        <v>1433</v>
      </c>
      <c r="D1206" s="27" t="s">
        <v>550</v>
      </c>
      <c r="E1206" s="27" t="s">
        <v>44</v>
      </c>
      <c r="F1206" s="27" t="s">
        <v>23</v>
      </c>
      <c r="G1206" s="27"/>
      <c r="H1206" s="27" t="s">
        <v>24</v>
      </c>
      <c r="I1206" s="28">
        <v>153545500</v>
      </c>
      <c r="J1206" s="28">
        <v>0</v>
      </c>
      <c r="K1206" s="28">
        <v>153545500</v>
      </c>
      <c r="L1206" s="29">
        <v>4.04</v>
      </c>
      <c r="M1206" s="29">
        <f>IFERROR(_xlfn.XLOOKUP($B1206,'Ownership Metrics'!$A:$A,'Ownership Metrics'!$B:$B),"")</f>
        <v>14.19</v>
      </c>
      <c r="N1206" s="28">
        <f>IFERROR(_xlfn.XLOOKUP($B1206,'Ownership Metrics'!$A:$A,'Ownership Metrics'!$C:$C),"")</f>
        <v>1057</v>
      </c>
      <c r="O1206" s="29">
        <f>IFERROR(_xlfn.XLOOKUP($B1206,'Ownership Metrics'!$A:$A,'Ownership Metrics'!$D:$D),"")</f>
        <v>29.5</v>
      </c>
      <c r="P1206" s="29">
        <f>IFERROR(_xlfn.XLOOKUP($B1206,'Ownership Metrics'!$A:$A,'Ownership Metrics'!$E:$E),"")</f>
        <v>38.74</v>
      </c>
      <c r="Q1206" s="30">
        <f>IFERROR(_xlfn.XLOOKUP($B1206,'Ownership Metrics'!$A:$A,'Ownership Metrics'!$F:$F),"")</f>
        <v>21</v>
      </c>
      <c r="R1206" s="30">
        <f>IFERROR(_xlfn.XLOOKUP($B1206,'Ownership Metrics'!$A:$A,'Ownership Metrics'!$G:$G),"")</f>
        <v>18</v>
      </c>
      <c r="S1206" s="27" t="str">
        <f>IFERROR(_xlfn.XLOOKUP($B1206,'Ownership Metrics'!$A:$A,'Ownership Metrics'!$H:$H),"")</f>
        <v>Tersebar</v>
      </c>
      <c r="T1206" s="27" t="str">
        <f>IFERROR(_xlfn.XLOOKUP($B1206,'Ownership Metrics'!$A:$A,'Ownership Metrics'!$I:$I),"")</f>
        <v>Rendah</v>
      </c>
      <c r="U1206" s="27">
        <f>IF(COUNTIFS($B$2:$B1206,$B1206,$D$2:$D1206,$D1206)=1,1,0)</f>
        <v>1</v>
      </c>
      <c r="V1206" s="27">
        <f t="shared" si="55"/>
        <v>4.04</v>
      </c>
      <c r="W1206" s="27">
        <f t="shared" si="56"/>
        <v>6</v>
      </c>
      <c r="X1206" s="27">
        <f t="shared" si="54"/>
        <v>4.0399998793999998</v>
      </c>
    </row>
    <row r="1207" spans="1:24" x14ac:dyDescent="0.25">
      <c r="A1207" s="26">
        <v>46265</v>
      </c>
      <c r="B1207" s="27" t="s">
        <v>10304</v>
      </c>
      <c r="C1207" s="27" t="s">
        <v>1433</v>
      </c>
      <c r="D1207" s="27" t="s">
        <v>866</v>
      </c>
      <c r="E1207" s="27" t="s">
        <v>44</v>
      </c>
      <c r="F1207" s="27" t="s">
        <v>23</v>
      </c>
      <c r="G1207" s="27"/>
      <c r="H1207" s="27" t="s">
        <v>24</v>
      </c>
      <c r="I1207" s="28">
        <v>126433500</v>
      </c>
      <c r="J1207" s="28">
        <v>0</v>
      </c>
      <c r="K1207" s="28">
        <v>126433500</v>
      </c>
      <c r="L1207" s="29">
        <v>3.32</v>
      </c>
      <c r="M1207" s="29">
        <f>IFERROR(_xlfn.XLOOKUP($B1207,'Ownership Metrics'!$A:$A,'Ownership Metrics'!$B:$B),"")</f>
        <v>14.19</v>
      </c>
      <c r="N1207" s="28">
        <f>IFERROR(_xlfn.XLOOKUP($B1207,'Ownership Metrics'!$A:$A,'Ownership Metrics'!$C:$C),"")</f>
        <v>1057</v>
      </c>
      <c r="O1207" s="29">
        <f>IFERROR(_xlfn.XLOOKUP($B1207,'Ownership Metrics'!$A:$A,'Ownership Metrics'!$D:$D),"")</f>
        <v>29.5</v>
      </c>
      <c r="P1207" s="29">
        <f>IFERROR(_xlfn.XLOOKUP($B1207,'Ownership Metrics'!$A:$A,'Ownership Metrics'!$E:$E),"")</f>
        <v>38.74</v>
      </c>
      <c r="Q1207" s="30">
        <f>IFERROR(_xlfn.XLOOKUP($B1207,'Ownership Metrics'!$A:$A,'Ownership Metrics'!$F:$F),"")</f>
        <v>21</v>
      </c>
      <c r="R1207" s="30">
        <f>IFERROR(_xlfn.XLOOKUP($B1207,'Ownership Metrics'!$A:$A,'Ownership Metrics'!$G:$G),"")</f>
        <v>18</v>
      </c>
      <c r="S1207" s="27" t="str">
        <f>IFERROR(_xlfn.XLOOKUP($B1207,'Ownership Metrics'!$A:$A,'Ownership Metrics'!$H:$H),"")</f>
        <v>Tersebar</v>
      </c>
      <c r="T1207" s="27" t="str">
        <f>IFERROR(_xlfn.XLOOKUP($B1207,'Ownership Metrics'!$A:$A,'Ownership Metrics'!$I:$I),"")</f>
        <v>Rendah</v>
      </c>
      <c r="U1207" s="27">
        <f>IF(COUNTIFS($B$2:$B1207,$B1207,$D$2:$D1207,$D1207)=1,1,0)</f>
        <v>1</v>
      </c>
      <c r="V1207" s="27">
        <f t="shared" si="55"/>
        <v>3.32</v>
      </c>
      <c r="W1207" s="27">
        <f t="shared" si="56"/>
        <v>11</v>
      </c>
      <c r="X1207" s="27">
        <f t="shared" si="54"/>
        <v>3.3199998792999996</v>
      </c>
    </row>
    <row r="1208" spans="1:24" x14ac:dyDescent="0.25">
      <c r="A1208" s="26">
        <v>46265</v>
      </c>
      <c r="B1208" s="27" t="s">
        <v>10304</v>
      </c>
      <c r="C1208" s="27" t="s">
        <v>1433</v>
      </c>
      <c r="D1208" s="27" t="s">
        <v>812</v>
      </c>
      <c r="E1208" s="27" t="s">
        <v>44</v>
      </c>
      <c r="F1208" s="27" t="s">
        <v>23</v>
      </c>
      <c r="G1208" s="27"/>
      <c r="H1208" s="27" t="s">
        <v>24</v>
      </c>
      <c r="I1208" s="28">
        <v>187580400</v>
      </c>
      <c r="J1208" s="28">
        <v>0</v>
      </c>
      <c r="K1208" s="28">
        <v>187580400</v>
      </c>
      <c r="L1208" s="29">
        <v>4.93</v>
      </c>
      <c r="M1208" s="29">
        <f>IFERROR(_xlfn.XLOOKUP($B1208,'Ownership Metrics'!$A:$A,'Ownership Metrics'!$B:$B),"")</f>
        <v>14.19</v>
      </c>
      <c r="N1208" s="28">
        <f>IFERROR(_xlfn.XLOOKUP($B1208,'Ownership Metrics'!$A:$A,'Ownership Metrics'!$C:$C),"")</f>
        <v>1057</v>
      </c>
      <c r="O1208" s="29">
        <f>IFERROR(_xlfn.XLOOKUP($B1208,'Ownership Metrics'!$A:$A,'Ownership Metrics'!$D:$D),"")</f>
        <v>29.5</v>
      </c>
      <c r="P1208" s="29">
        <f>IFERROR(_xlfn.XLOOKUP($B1208,'Ownership Metrics'!$A:$A,'Ownership Metrics'!$E:$E),"")</f>
        <v>38.74</v>
      </c>
      <c r="Q1208" s="30">
        <f>IFERROR(_xlfn.XLOOKUP($B1208,'Ownership Metrics'!$A:$A,'Ownership Metrics'!$F:$F),"")</f>
        <v>21</v>
      </c>
      <c r="R1208" s="30">
        <f>IFERROR(_xlfn.XLOOKUP($B1208,'Ownership Metrics'!$A:$A,'Ownership Metrics'!$G:$G),"")</f>
        <v>18</v>
      </c>
      <c r="S1208" s="27" t="str">
        <f>IFERROR(_xlfn.XLOOKUP($B1208,'Ownership Metrics'!$A:$A,'Ownership Metrics'!$H:$H),"")</f>
        <v>Tersebar</v>
      </c>
      <c r="T1208" s="27" t="str">
        <f>IFERROR(_xlfn.XLOOKUP($B1208,'Ownership Metrics'!$A:$A,'Ownership Metrics'!$I:$I),"")</f>
        <v>Rendah</v>
      </c>
      <c r="U1208" s="27">
        <f>IF(COUNTIFS($B$2:$B1208,$B1208,$D$2:$D1208,$D1208)=1,1,0)</f>
        <v>1</v>
      </c>
      <c r="V1208" s="27">
        <f t="shared" si="55"/>
        <v>4.93</v>
      </c>
      <c r="W1208" s="27">
        <f t="shared" si="56"/>
        <v>2</v>
      </c>
      <c r="X1208" s="27">
        <f t="shared" si="54"/>
        <v>4.9299998791999995</v>
      </c>
    </row>
    <row r="1209" spans="1:24" x14ac:dyDescent="0.25">
      <c r="A1209" s="26">
        <v>46265</v>
      </c>
      <c r="B1209" s="27" t="s">
        <v>10304</v>
      </c>
      <c r="C1209" s="27" t="s">
        <v>1433</v>
      </c>
      <c r="D1209" s="27" t="s">
        <v>1438</v>
      </c>
      <c r="E1209" s="27" t="s">
        <v>44</v>
      </c>
      <c r="F1209" s="27" t="s">
        <v>23</v>
      </c>
      <c r="G1209" s="27"/>
      <c r="H1209" s="27" t="s">
        <v>24</v>
      </c>
      <c r="I1209" s="28">
        <v>67846000</v>
      </c>
      <c r="J1209" s="28">
        <v>0</v>
      </c>
      <c r="K1209" s="28">
        <v>67846000</v>
      </c>
      <c r="L1209" s="29">
        <v>1.78</v>
      </c>
      <c r="M1209" s="29">
        <f>IFERROR(_xlfn.XLOOKUP($B1209,'Ownership Metrics'!$A:$A,'Ownership Metrics'!$B:$B),"")</f>
        <v>14.19</v>
      </c>
      <c r="N1209" s="28">
        <f>IFERROR(_xlfn.XLOOKUP($B1209,'Ownership Metrics'!$A:$A,'Ownership Metrics'!$C:$C),"")</f>
        <v>1057</v>
      </c>
      <c r="O1209" s="29">
        <f>IFERROR(_xlfn.XLOOKUP($B1209,'Ownership Metrics'!$A:$A,'Ownership Metrics'!$D:$D),"")</f>
        <v>29.5</v>
      </c>
      <c r="P1209" s="29">
        <f>IFERROR(_xlfn.XLOOKUP($B1209,'Ownership Metrics'!$A:$A,'Ownership Metrics'!$E:$E),"")</f>
        <v>38.74</v>
      </c>
      <c r="Q1209" s="30">
        <f>IFERROR(_xlfn.XLOOKUP($B1209,'Ownership Metrics'!$A:$A,'Ownership Metrics'!$F:$F),"")</f>
        <v>21</v>
      </c>
      <c r="R1209" s="30">
        <f>IFERROR(_xlfn.XLOOKUP($B1209,'Ownership Metrics'!$A:$A,'Ownership Metrics'!$G:$G),"")</f>
        <v>18</v>
      </c>
      <c r="S1209" s="27" t="str">
        <f>IFERROR(_xlfn.XLOOKUP($B1209,'Ownership Metrics'!$A:$A,'Ownership Metrics'!$H:$H),"")</f>
        <v>Tersebar</v>
      </c>
      <c r="T1209" s="27" t="str">
        <f>IFERROR(_xlfn.XLOOKUP($B1209,'Ownership Metrics'!$A:$A,'Ownership Metrics'!$I:$I),"")</f>
        <v>Rendah</v>
      </c>
      <c r="U1209" s="27">
        <f>IF(COUNTIFS($B$2:$B1209,$B1209,$D$2:$D1209,$D1209)=1,1,0)</f>
        <v>1</v>
      </c>
      <c r="V1209" s="27">
        <f t="shared" si="55"/>
        <v>1.78</v>
      </c>
      <c r="W1209" s="27">
        <f t="shared" si="56"/>
        <v>16</v>
      </c>
      <c r="X1209" s="27">
        <f t="shared" si="54"/>
        <v>1.7799998791</v>
      </c>
    </row>
    <row r="1210" spans="1:24" x14ac:dyDescent="0.25">
      <c r="A1210" s="26">
        <v>46265</v>
      </c>
      <c r="B1210" s="27" t="s">
        <v>10304</v>
      </c>
      <c r="C1210" s="27" t="s">
        <v>1433</v>
      </c>
      <c r="D1210" s="27" t="s">
        <v>855</v>
      </c>
      <c r="E1210" s="27" t="s">
        <v>72</v>
      </c>
      <c r="F1210" s="27" t="s">
        <v>23</v>
      </c>
      <c r="G1210" s="27"/>
      <c r="H1210" s="27" t="s">
        <v>24</v>
      </c>
      <c r="I1210" s="28">
        <v>62178500</v>
      </c>
      <c r="J1210" s="28">
        <v>0</v>
      </c>
      <c r="K1210" s="28">
        <v>62178500</v>
      </c>
      <c r="L1210" s="29">
        <v>1.63</v>
      </c>
      <c r="M1210" s="29">
        <f>IFERROR(_xlfn.XLOOKUP($B1210,'Ownership Metrics'!$A:$A,'Ownership Metrics'!$B:$B),"")</f>
        <v>14.19</v>
      </c>
      <c r="N1210" s="28">
        <f>IFERROR(_xlfn.XLOOKUP($B1210,'Ownership Metrics'!$A:$A,'Ownership Metrics'!$C:$C),"")</f>
        <v>1057</v>
      </c>
      <c r="O1210" s="29">
        <f>IFERROR(_xlfn.XLOOKUP($B1210,'Ownership Metrics'!$A:$A,'Ownership Metrics'!$D:$D),"")</f>
        <v>29.5</v>
      </c>
      <c r="P1210" s="29">
        <f>IFERROR(_xlfn.XLOOKUP($B1210,'Ownership Metrics'!$A:$A,'Ownership Metrics'!$E:$E),"")</f>
        <v>38.74</v>
      </c>
      <c r="Q1210" s="30">
        <f>IFERROR(_xlfn.XLOOKUP($B1210,'Ownership Metrics'!$A:$A,'Ownership Metrics'!$F:$F),"")</f>
        <v>21</v>
      </c>
      <c r="R1210" s="30">
        <f>IFERROR(_xlfn.XLOOKUP($B1210,'Ownership Metrics'!$A:$A,'Ownership Metrics'!$G:$G),"")</f>
        <v>18</v>
      </c>
      <c r="S1210" s="27" t="str">
        <f>IFERROR(_xlfn.XLOOKUP($B1210,'Ownership Metrics'!$A:$A,'Ownership Metrics'!$H:$H),"")</f>
        <v>Tersebar</v>
      </c>
      <c r="T1210" s="27" t="str">
        <f>IFERROR(_xlfn.XLOOKUP($B1210,'Ownership Metrics'!$A:$A,'Ownership Metrics'!$I:$I),"")</f>
        <v>Rendah</v>
      </c>
      <c r="U1210" s="27">
        <f>IF(COUNTIFS($B$2:$B1210,$B1210,$D$2:$D1210,$D1210)=1,1,0)</f>
        <v>1</v>
      </c>
      <c r="V1210" s="27">
        <f t="shared" si="55"/>
        <v>1.63</v>
      </c>
      <c r="W1210" s="27">
        <f t="shared" si="56"/>
        <v>18</v>
      </c>
      <c r="X1210" s="27">
        <f t="shared" si="54"/>
        <v>1.6299998789999999</v>
      </c>
    </row>
    <row r="1211" spans="1:24" x14ac:dyDescent="0.25">
      <c r="A1211" s="26">
        <v>46265</v>
      </c>
      <c r="B1211" s="27" t="s">
        <v>10304</v>
      </c>
      <c r="C1211" s="27" t="s">
        <v>1433</v>
      </c>
      <c r="D1211" s="27" t="s">
        <v>456</v>
      </c>
      <c r="E1211" s="27" t="s">
        <v>124</v>
      </c>
      <c r="F1211" s="27" t="s">
        <v>32</v>
      </c>
      <c r="G1211" s="27"/>
      <c r="H1211" s="27" t="s">
        <v>56</v>
      </c>
      <c r="I1211" s="28">
        <v>80000000</v>
      </c>
      <c r="J1211" s="28">
        <v>0</v>
      </c>
      <c r="K1211" s="28">
        <v>80000000</v>
      </c>
      <c r="L1211" s="29">
        <v>2.1</v>
      </c>
      <c r="M1211" s="29">
        <f>IFERROR(_xlfn.XLOOKUP($B1211,'Ownership Metrics'!$A:$A,'Ownership Metrics'!$B:$B),"")</f>
        <v>14.19</v>
      </c>
      <c r="N1211" s="28">
        <f>IFERROR(_xlfn.XLOOKUP($B1211,'Ownership Metrics'!$A:$A,'Ownership Metrics'!$C:$C),"")</f>
        <v>1057</v>
      </c>
      <c r="O1211" s="29">
        <f>IFERROR(_xlfn.XLOOKUP($B1211,'Ownership Metrics'!$A:$A,'Ownership Metrics'!$D:$D),"")</f>
        <v>29.5</v>
      </c>
      <c r="P1211" s="29">
        <f>IFERROR(_xlfn.XLOOKUP($B1211,'Ownership Metrics'!$A:$A,'Ownership Metrics'!$E:$E),"")</f>
        <v>38.74</v>
      </c>
      <c r="Q1211" s="30">
        <f>IFERROR(_xlfn.XLOOKUP($B1211,'Ownership Metrics'!$A:$A,'Ownership Metrics'!$F:$F),"")</f>
        <v>21</v>
      </c>
      <c r="R1211" s="30">
        <f>IFERROR(_xlfn.XLOOKUP($B1211,'Ownership Metrics'!$A:$A,'Ownership Metrics'!$G:$G),"")</f>
        <v>18</v>
      </c>
      <c r="S1211" s="27" t="str">
        <f>IFERROR(_xlfn.XLOOKUP($B1211,'Ownership Metrics'!$A:$A,'Ownership Metrics'!$H:$H),"")</f>
        <v>Tersebar</v>
      </c>
      <c r="T1211" s="27" t="str">
        <f>IFERROR(_xlfn.XLOOKUP($B1211,'Ownership Metrics'!$A:$A,'Ownership Metrics'!$I:$I),"")</f>
        <v>Rendah</v>
      </c>
      <c r="U1211" s="27">
        <f>IF(COUNTIFS($B$2:$B1211,$B1211,$D$2:$D1211,$D1211)=1,1,0)</f>
        <v>1</v>
      </c>
      <c r="V1211" s="27">
        <f t="shared" si="55"/>
        <v>2.1</v>
      </c>
      <c r="W1211" s="27">
        <f t="shared" si="56"/>
        <v>12</v>
      </c>
      <c r="X1211" s="27">
        <f t="shared" si="54"/>
        <v>2.0999998789000003</v>
      </c>
    </row>
    <row r="1212" spans="1:24" x14ac:dyDescent="0.25">
      <c r="A1212" s="26">
        <v>46265</v>
      </c>
      <c r="B1212" s="27" t="s">
        <v>10304</v>
      </c>
      <c r="C1212" s="27" t="s">
        <v>1433</v>
      </c>
      <c r="D1212" s="27" t="s">
        <v>1439</v>
      </c>
      <c r="E1212" s="27" t="s">
        <v>149</v>
      </c>
      <c r="F1212" s="27" t="s">
        <v>23</v>
      </c>
      <c r="G1212" s="27"/>
      <c r="H1212" s="27" t="s">
        <v>24</v>
      </c>
      <c r="I1212" s="28">
        <v>72250000</v>
      </c>
      <c r="J1212" s="28">
        <v>0</v>
      </c>
      <c r="K1212" s="28">
        <v>72250000</v>
      </c>
      <c r="L1212" s="29">
        <v>1.9</v>
      </c>
      <c r="M1212" s="29">
        <f>IFERROR(_xlfn.XLOOKUP($B1212,'Ownership Metrics'!$A:$A,'Ownership Metrics'!$B:$B),"")</f>
        <v>14.19</v>
      </c>
      <c r="N1212" s="28">
        <f>IFERROR(_xlfn.XLOOKUP($B1212,'Ownership Metrics'!$A:$A,'Ownership Metrics'!$C:$C),"")</f>
        <v>1057</v>
      </c>
      <c r="O1212" s="29">
        <f>IFERROR(_xlfn.XLOOKUP($B1212,'Ownership Metrics'!$A:$A,'Ownership Metrics'!$D:$D),"")</f>
        <v>29.5</v>
      </c>
      <c r="P1212" s="29">
        <f>IFERROR(_xlfn.XLOOKUP($B1212,'Ownership Metrics'!$A:$A,'Ownership Metrics'!$E:$E),"")</f>
        <v>38.74</v>
      </c>
      <c r="Q1212" s="30">
        <f>IFERROR(_xlfn.XLOOKUP($B1212,'Ownership Metrics'!$A:$A,'Ownership Metrics'!$F:$F),"")</f>
        <v>21</v>
      </c>
      <c r="R1212" s="30">
        <f>IFERROR(_xlfn.XLOOKUP($B1212,'Ownership Metrics'!$A:$A,'Ownership Metrics'!$G:$G),"")</f>
        <v>18</v>
      </c>
      <c r="S1212" s="27" t="str">
        <f>IFERROR(_xlfn.XLOOKUP($B1212,'Ownership Metrics'!$A:$A,'Ownership Metrics'!$H:$H),"")</f>
        <v>Tersebar</v>
      </c>
      <c r="T1212" s="27" t="str">
        <f>IFERROR(_xlfn.XLOOKUP($B1212,'Ownership Metrics'!$A:$A,'Ownership Metrics'!$I:$I),"")</f>
        <v>Rendah</v>
      </c>
      <c r="U1212" s="27">
        <f>IF(COUNTIFS($B$2:$B1212,$B1212,$D$2:$D1212,$D1212)=1,1,0)</f>
        <v>1</v>
      </c>
      <c r="V1212" s="27">
        <f t="shared" si="55"/>
        <v>1.9</v>
      </c>
      <c r="W1212" s="27">
        <f t="shared" si="56"/>
        <v>15</v>
      </c>
      <c r="X1212" s="27">
        <f t="shared" si="54"/>
        <v>1.8999998787999999</v>
      </c>
    </row>
    <row r="1213" spans="1:24" x14ac:dyDescent="0.25">
      <c r="A1213" s="26">
        <v>46265</v>
      </c>
      <c r="B1213" s="27" t="s">
        <v>10304</v>
      </c>
      <c r="C1213" s="27" t="s">
        <v>1433</v>
      </c>
      <c r="D1213" s="27" t="s">
        <v>458</v>
      </c>
      <c r="E1213" s="27" t="s">
        <v>67</v>
      </c>
      <c r="F1213" s="27" t="s">
        <v>23</v>
      </c>
      <c r="G1213" s="27"/>
      <c r="H1213" s="27" t="s">
        <v>24</v>
      </c>
      <c r="I1213" s="28">
        <v>52300000</v>
      </c>
      <c r="J1213" s="28">
        <v>0</v>
      </c>
      <c r="K1213" s="28">
        <v>52300000</v>
      </c>
      <c r="L1213" s="29">
        <v>1.38</v>
      </c>
      <c r="M1213" s="29">
        <f>IFERROR(_xlfn.XLOOKUP($B1213,'Ownership Metrics'!$A:$A,'Ownership Metrics'!$B:$B),"")</f>
        <v>14.19</v>
      </c>
      <c r="N1213" s="28">
        <f>IFERROR(_xlfn.XLOOKUP($B1213,'Ownership Metrics'!$A:$A,'Ownership Metrics'!$C:$C),"")</f>
        <v>1057</v>
      </c>
      <c r="O1213" s="29">
        <f>IFERROR(_xlfn.XLOOKUP($B1213,'Ownership Metrics'!$A:$A,'Ownership Metrics'!$D:$D),"")</f>
        <v>29.5</v>
      </c>
      <c r="P1213" s="29">
        <f>IFERROR(_xlfn.XLOOKUP($B1213,'Ownership Metrics'!$A:$A,'Ownership Metrics'!$E:$E),"")</f>
        <v>38.74</v>
      </c>
      <c r="Q1213" s="30">
        <f>IFERROR(_xlfn.XLOOKUP($B1213,'Ownership Metrics'!$A:$A,'Ownership Metrics'!$F:$F),"")</f>
        <v>21</v>
      </c>
      <c r="R1213" s="30">
        <f>IFERROR(_xlfn.XLOOKUP($B1213,'Ownership Metrics'!$A:$A,'Ownership Metrics'!$G:$G),"")</f>
        <v>18</v>
      </c>
      <c r="S1213" s="27" t="str">
        <f>IFERROR(_xlfn.XLOOKUP($B1213,'Ownership Metrics'!$A:$A,'Ownership Metrics'!$H:$H),"")</f>
        <v>Tersebar</v>
      </c>
      <c r="T1213" s="27" t="str">
        <f>IFERROR(_xlfn.XLOOKUP($B1213,'Ownership Metrics'!$A:$A,'Ownership Metrics'!$I:$I),"")</f>
        <v>Rendah</v>
      </c>
      <c r="U1213" s="27">
        <f>IF(COUNTIFS($B$2:$B1213,$B1213,$D$2:$D1213,$D1213)=1,1,0)</f>
        <v>1</v>
      </c>
      <c r="V1213" s="27">
        <f t="shared" si="55"/>
        <v>1.38</v>
      </c>
      <c r="W1213" s="27">
        <f t="shared" si="56"/>
        <v>20</v>
      </c>
      <c r="X1213" s="27">
        <f t="shared" si="54"/>
        <v>1.3799998786999998</v>
      </c>
    </row>
    <row r="1214" spans="1:24" x14ac:dyDescent="0.25">
      <c r="A1214" s="26">
        <v>46265</v>
      </c>
      <c r="B1214" s="27" t="s">
        <v>10304</v>
      </c>
      <c r="C1214" s="27" t="s">
        <v>1433</v>
      </c>
      <c r="D1214" s="27" t="s">
        <v>1123</v>
      </c>
      <c r="E1214" s="27" t="s">
        <v>149</v>
      </c>
      <c r="F1214" s="27" t="s">
        <v>23</v>
      </c>
      <c r="G1214" s="27"/>
      <c r="H1214" s="27" t="s">
        <v>24</v>
      </c>
      <c r="I1214" s="28">
        <v>63700000</v>
      </c>
      <c r="J1214" s="28">
        <v>0</v>
      </c>
      <c r="K1214" s="28">
        <v>63700000</v>
      </c>
      <c r="L1214" s="29">
        <v>1.67</v>
      </c>
      <c r="M1214" s="29">
        <f>IFERROR(_xlfn.XLOOKUP($B1214,'Ownership Metrics'!$A:$A,'Ownership Metrics'!$B:$B),"")</f>
        <v>14.19</v>
      </c>
      <c r="N1214" s="28">
        <f>IFERROR(_xlfn.XLOOKUP($B1214,'Ownership Metrics'!$A:$A,'Ownership Metrics'!$C:$C),"")</f>
        <v>1057</v>
      </c>
      <c r="O1214" s="29">
        <f>IFERROR(_xlfn.XLOOKUP($B1214,'Ownership Metrics'!$A:$A,'Ownership Metrics'!$D:$D),"")</f>
        <v>29.5</v>
      </c>
      <c r="P1214" s="29">
        <f>IFERROR(_xlfn.XLOOKUP($B1214,'Ownership Metrics'!$A:$A,'Ownership Metrics'!$E:$E),"")</f>
        <v>38.74</v>
      </c>
      <c r="Q1214" s="30">
        <f>IFERROR(_xlfn.XLOOKUP($B1214,'Ownership Metrics'!$A:$A,'Ownership Metrics'!$F:$F),"")</f>
        <v>21</v>
      </c>
      <c r="R1214" s="30">
        <f>IFERROR(_xlfn.XLOOKUP($B1214,'Ownership Metrics'!$A:$A,'Ownership Metrics'!$G:$G),"")</f>
        <v>18</v>
      </c>
      <c r="S1214" s="27" t="str">
        <f>IFERROR(_xlfn.XLOOKUP($B1214,'Ownership Metrics'!$A:$A,'Ownership Metrics'!$H:$H),"")</f>
        <v>Tersebar</v>
      </c>
      <c r="T1214" s="27" t="str">
        <f>IFERROR(_xlfn.XLOOKUP($B1214,'Ownership Metrics'!$A:$A,'Ownership Metrics'!$I:$I),"")</f>
        <v>Rendah</v>
      </c>
      <c r="U1214" s="27">
        <f>IF(COUNTIFS($B$2:$B1214,$B1214,$D$2:$D1214,$D1214)=1,1,0)</f>
        <v>1</v>
      </c>
      <c r="V1214" s="27">
        <f t="shared" si="55"/>
        <v>1.67</v>
      </c>
      <c r="W1214" s="27">
        <f t="shared" si="56"/>
        <v>17</v>
      </c>
      <c r="X1214" s="27">
        <f t="shared" si="54"/>
        <v>1.6699998785999999</v>
      </c>
    </row>
    <row r="1215" spans="1:24" x14ac:dyDescent="0.25">
      <c r="A1215" s="26">
        <v>46265</v>
      </c>
      <c r="B1215" s="27" t="s">
        <v>10305</v>
      </c>
      <c r="C1215" s="27" t="s">
        <v>1441</v>
      </c>
      <c r="D1215" s="27" t="s">
        <v>1169</v>
      </c>
      <c r="E1215" s="27" t="s">
        <v>22</v>
      </c>
      <c r="F1215" s="27" t="s">
        <v>23</v>
      </c>
      <c r="G1215" s="27"/>
      <c r="H1215" s="27" t="s">
        <v>24</v>
      </c>
      <c r="I1215" s="28">
        <v>96150000</v>
      </c>
      <c r="J1215" s="28">
        <v>0</v>
      </c>
      <c r="K1215" s="28">
        <v>96150000</v>
      </c>
      <c r="L1215" s="29">
        <v>1.6</v>
      </c>
      <c r="M1215" s="29">
        <f>IFERROR(_xlfn.XLOOKUP($B1215,'Ownership Metrics'!$A:$A,'Ownership Metrics'!$B:$B),"")</f>
        <v>14.6</v>
      </c>
      <c r="N1215" s="28">
        <f>IFERROR(_xlfn.XLOOKUP($B1215,'Ownership Metrics'!$A:$A,'Ownership Metrics'!$C:$C),"")</f>
        <v>1686</v>
      </c>
      <c r="O1215" s="29">
        <f>IFERROR(_xlfn.XLOOKUP($B1215,'Ownership Metrics'!$A:$A,'Ownership Metrics'!$D:$D),"")</f>
        <v>38.26</v>
      </c>
      <c r="P1215" s="29">
        <f>IFERROR(_xlfn.XLOOKUP($B1215,'Ownership Metrics'!$A:$A,'Ownership Metrics'!$E:$E),"")</f>
        <v>53.54</v>
      </c>
      <c r="Q1215" s="30">
        <f>IFERROR(_xlfn.XLOOKUP($B1215,'Ownership Metrics'!$A:$A,'Ownership Metrics'!$F:$F),"")</f>
        <v>16</v>
      </c>
      <c r="R1215" s="30">
        <f>IFERROR(_xlfn.XLOOKUP($B1215,'Ownership Metrics'!$A:$A,'Ownership Metrics'!$G:$G),"")</f>
        <v>31</v>
      </c>
      <c r="S1215" s="27" t="str">
        <f>IFERROR(_xlfn.XLOOKUP($B1215,'Ownership Metrics'!$A:$A,'Ownership Metrics'!$H:$H),"")</f>
        <v>Moderat</v>
      </c>
      <c r="T1215" s="27" t="str">
        <f>IFERROR(_xlfn.XLOOKUP($B1215,'Ownership Metrics'!$A:$A,'Ownership Metrics'!$I:$I),"")</f>
        <v>Sedang</v>
      </c>
      <c r="U1215" s="27">
        <f>IF(COUNTIFS($B$2:$B1215,$B1215,$D$2:$D1215,$D1215)=1,1,0)</f>
        <v>1</v>
      </c>
      <c r="V1215" s="27">
        <f t="shared" si="55"/>
        <v>1.6</v>
      </c>
      <c r="W1215" s="27">
        <f t="shared" si="56"/>
        <v>12</v>
      </c>
      <c r="X1215" s="27">
        <f t="shared" si="54"/>
        <v>1.5999998785</v>
      </c>
    </row>
    <row r="1216" spans="1:24" x14ac:dyDescent="0.25">
      <c r="A1216" s="26">
        <v>46265</v>
      </c>
      <c r="B1216" s="27" t="s">
        <v>10305</v>
      </c>
      <c r="C1216" s="27" t="s">
        <v>1441</v>
      </c>
      <c r="D1216" s="27" t="s">
        <v>1442</v>
      </c>
      <c r="E1216" s="27" t="s">
        <v>1128</v>
      </c>
      <c r="F1216" s="27" t="s">
        <v>23</v>
      </c>
      <c r="G1216" s="27"/>
      <c r="H1216" s="27" t="s">
        <v>24</v>
      </c>
      <c r="I1216" s="28">
        <v>66878600</v>
      </c>
      <c r="J1216" s="28">
        <v>0</v>
      </c>
      <c r="K1216" s="28">
        <v>66878600</v>
      </c>
      <c r="L1216" s="29">
        <v>1.1100000000000001</v>
      </c>
      <c r="M1216" s="29">
        <f>IFERROR(_xlfn.XLOOKUP($B1216,'Ownership Metrics'!$A:$A,'Ownership Metrics'!$B:$B),"")</f>
        <v>14.6</v>
      </c>
      <c r="N1216" s="28">
        <f>IFERROR(_xlfn.XLOOKUP($B1216,'Ownership Metrics'!$A:$A,'Ownership Metrics'!$C:$C),"")</f>
        <v>1686</v>
      </c>
      <c r="O1216" s="29">
        <f>IFERROR(_xlfn.XLOOKUP($B1216,'Ownership Metrics'!$A:$A,'Ownership Metrics'!$D:$D),"")</f>
        <v>38.26</v>
      </c>
      <c r="P1216" s="29">
        <f>IFERROR(_xlfn.XLOOKUP($B1216,'Ownership Metrics'!$A:$A,'Ownership Metrics'!$E:$E),"")</f>
        <v>53.54</v>
      </c>
      <c r="Q1216" s="30">
        <f>IFERROR(_xlfn.XLOOKUP($B1216,'Ownership Metrics'!$A:$A,'Ownership Metrics'!$F:$F),"")</f>
        <v>16</v>
      </c>
      <c r="R1216" s="30">
        <f>IFERROR(_xlfn.XLOOKUP($B1216,'Ownership Metrics'!$A:$A,'Ownership Metrics'!$G:$G),"")</f>
        <v>31</v>
      </c>
      <c r="S1216" s="27" t="str">
        <f>IFERROR(_xlfn.XLOOKUP($B1216,'Ownership Metrics'!$A:$A,'Ownership Metrics'!$H:$H),"")</f>
        <v>Moderat</v>
      </c>
      <c r="T1216" s="27" t="str">
        <f>IFERROR(_xlfn.XLOOKUP($B1216,'Ownership Metrics'!$A:$A,'Ownership Metrics'!$I:$I),"")</f>
        <v>Sedang</v>
      </c>
      <c r="U1216" s="27">
        <f>IF(COUNTIFS($B$2:$B1216,$B1216,$D$2:$D1216,$D1216)=1,1,0)</f>
        <v>1</v>
      </c>
      <c r="V1216" s="27">
        <f t="shared" si="55"/>
        <v>1.1100000000000001</v>
      </c>
      <c r="W1216" s="27">
        <f t="shared" si="56"/>
        <v>15</v>
      </c>
      <c r="X1216" s="27">
        <f t="shared" si="54"/>
        <v>1.1099998784</v>
      </c>
    </row>
    <row r="1217" spans="1:24" x14ac:dyDescent="0.25">
      <c r="A1217" s="26">
        <v>46265</v>
      </c>
      <c r="B1217" s="27" t="s">
        <v>10305</v>
      </c>
      <c r="C1217" s="27" t="s">
        <v>1441</v>
      </c>
      <c r="D1217" s="27" t="s">
        <v>1443</v>
      </c>
      <c r="E1217" s="27" t="s">
        <v>51</v>
      </c>
      <c r="F1217" s="27" t="s">
        <v>23</v>
      </c>
      <c r="G1217" s="27"/>
      <c r="H1217" s="27" t="s">
        <v>24</v>
      </c>
      <c r="I1217" s="28">
        <v>127220000</v>
      </c>
      <c r="J1217" s="28">
        <v>0</v>
      </c>
      <c r="K1217" s="28">
        <v>127220000</v>
      </c>
      <c r="L1217" s="29">
        <v>2.12</v>
      </c>
      <c r="M1217" s="29">
        <f>IFERROR(_xlfn.XLOOKUP($B1217,'Ownership Metrics'!$A:$A,'Ownership Metrics'!$B:$B),"")</f>
        <v>14.6</v>
      </c>
      <c r="N1217" s="28">
        <f>IFERROR(_xlfn.XLOOKUP($B1217,'Ownership Metrics'!$A:$A,'Ownership Metrics'!$C:$C),"")</f>
        <v>1686</v>
      </c>
      <c r="O1217" s="29">
        <f>IFERROR(_xlfn.XLOOKUP($B1217,'Ownership Metrics'!$A:$A,'Ownership Metrics'!$D:$D),"")</f>
        <v>38.26</v>
      </c>
      <c r="P1217" s="29">
        <f>IFERROR(_xlfn.XLOOKUP($B1217,'Ownership Metrics'!$A:$A,'Ownership Metrics'!$E:$E),"")</f>
        <v>53.54</v>
      </c>
      <c r="Q1217" s="30">
        <f>IFERROR(_xlfn.XLOOKUP($B1217,'Ownership Metrics'!$A:$A,'Ownership Metrics'!$F:$F),"")</f>
        <v>16</v>
      </c>
      <c r="R1217" s="30">
        <f>IFERROR(_xlfn.XLOOKUP($B1217,'Ownership Metrics'!$A:$A,'Ownership Metrics'!$G:$G),"")</f>
        <v>31</v>
      </c>
      <c r="S1217" s="27" t="str">
        <f>IFERROR(_xlfn.XLOOKUP($B1217,'Ownership Metrics'!$A:$A,'Ownership Metrics'!$H:$H),"")</f>
        <v>Moderat</v>
      </c>
      <c r="T1217" s="27" t="str">
        <f>IFERROR(_xlfn.XLOOKUP($B1217,'Ownership Metrics'!$A:$A,'Ownership Metrics'!$I:$I),"")</f>
        <v>Sedang</v>
      </c>
      <c r="U1217" s="27">
        <f>IF(COUNTIFS($B$2:$B1217,$B1217,$D$2:$D1217,$D1217)=1,1,0)</f>
        <v>1</v>
      </c>
      <c r="V1217" s="27">
        <f t="shared" si="55"/>
        <v>2.12</v>
      </c>
      <c r="W1217" s="27">
        <f t="shared" si="56"/>
        <v>9</v>
      </c>
      <c r="X1217" s="27">
        <f t="shared" si="54"/>
        <v>2.1199998783000003</v>
      </c>
    </row>
    <row r="1218" spans="1:24" x14ac:dyDescent="0.25">
      <c r="A1218" s="26">
        <v>46265</v>
      </c>
      <c r="B1218" s="27" t="s">
        <v>10305</v>
      </c>
      <c r="C1218" s="27" t="s">
        <v>1441</v>
      </c>
      <c r="D1218" s="27" t="s">
        <v>1444</v>
      </c>
      <c r="E1218" s="27" t="s">
        <v>35</v>
      </c>
      <c r="F1218" s="27" t="s">
        <v>23</v>
      </c>
      <c r="G1218" s="27" t="s">
        <v>36</v>
      </c>
      <c r="H1218" s="27" t="s">
        <v>24</v>
      </c>
      <c r="I1218" s="28">
        <v>304627000</v>
      </c>
      <c r="J1218" s="28">
        <v>0</v>
      </c>
      <c r="K1218" s="28">
        <v>304627000</v>
      </c>
      <c r="L1218" s="29">
        <v>5.08</v>
      </c>
      <c r="M1218" s="29">
        <f>IFERROR(_xlfn.XLOOKUP($B1218,'Ownership Metrics'!$A:$A,'Ownership Metrics'!$B:$B),"")</f>
        <v>14.6</v>
      </c>
      <c r="N1218" s="28">
        <f>IFERROR(_xlfn.XLOOKUP($B1218,'Ownership Metrics'!$A:$A,'Ownership Metrics'!$C:$C),"")</f>
        <v>1686</v>
      </c>
      <c r="O1218" s="29">
        <f>IFERROR(_xlfn.XLOOKUP($B1218,'Ownership Metrics'!$A:$A,'Ownership Metrics'!$D:$D),"")</f>
        <v>38.26</v>
      </c>
      <c r="P1218" s="29">
        <f>IFERROR(_xlfn.XLOOKUP($B1218,'Ownership Metrics'!$A:$A,'Ownership Metrics'!$E:$E),"")</f>
        <v>53.54</v>
      </c>
      <c r="Q1218" s="30">
        <f>IFERROR(_xlfn.XLOOKUP($B1218,'Ownership Metrics'!$A:$A,'Ownership Metrics'!$F:$F),"")</f>
        <v>16</v>
      </c>
      <c r="R1218" s="30">
        <f>IFERROR(_xlfn.XLOOKUP($B1218,'Ownership Metrics'!$A:$A,'Ownership Metrics'!$G:$G),"")</f>
        <v>31</v>
      </c>
      <c r="S1218" s="27" t="str">
        <f>IFERROR(_xlfn.XLOOKUP($B1218,'Ownership Metrics'!$A:$A,'Ownership Metrics'!$H:$H),"")</f>
        <v>Moderat</v>
      </c>
      <c r="T1218" s="27" t="str">
        <f>IFERROR(_xlfn.XLOOKUP($B1218,'Ownership Metrics'!$A:$A,'Ownership Metrics'!$I:$I),"")</f>
        <v>Sedang</v>
      </c>
      <c r="U1218" s="27">
        <f>IF(COUNTIFS($B$2:$B1218,$B1218,$D$2:$D1218,$D1218)=1,1,0)</f>
        <v>1</v>
      </c>
      <c r="V1218" s="27">
        <f t="shared" si="55"/>
        <v>5.08</v>
      </c>
      <c r="W1218" s="27">
        <f t="shared" si="56"/>
        <v>4</v>
      </c>
      <c r="X1218" s="27">
        <f t="shared" ref="X1218:X1281" si="57">$V1218-(ROW()*0.0000000001)</f>
        <v>5.0799998781999998</v>
      </c>
    </row>
    <row r="1219" spans="1:24" x14ac:dyDescent="0.25">
      <c r="A1219" s="26">
        <v>46265</v>
      </c>
      <c r="B1219" s="27" t="s">
        <v>10305</v>
      </c>
      <c r="C1219" s="27" t="s">
        <v>1441</v>
      </c>
      <c r="D1219" s="27" t="s">
        <v>1445</v>
      </c>
      <c r="E1219" s="27" t="s">
        <v>35</v>
      </c>
      <c r="F1219" s="27" t="s">
        <v>23</v>
      </c>
      <c r="G1219" s="27" t="s">
        <v>36</v>
      </c>
      <c r="H1219" s="27" t="s">
        <v>24</v>
      </c>
      <c r="I1219" s="28">
        <v>80905000</v>
      </c>
      <c r="J1219" s="28">
        <v>0</v>
      </c>
      <c r="K1219" s="28">
        <v>80905000</v>
      </c>
      <c r="L1219" s="29">
        <v>1.35</v>
      </c>
      <c r="M1219" s="29">
        <f>IFERROR(_xlfn.XLOOKUP($B1219,'Ownership Metrics'!$A:$A,'Ownership Metrics'!$B:$B),"")</f>
        <v>14.6</v>
      </c>
      <c r="N1219" s="28">
        <f>IFERROR(_xlfn.XLOOKUP($B1219,'Ownership Metrics'!$A:$A,'Ownership Metrics'!$C:$C),"")</f>
        <v>1686</v>
      </c>
      <c r="O1219" s="29">
        <f>IFERROR(_xlfn.XLOOKUP($B1219,'Ownership Metrics'!$A:$A,'Ownership Metrics'!$D:$D),"")</f>
        <v>38.26</v>
      </c>
      <c r="P1219" s="29">
        <f>IFERROR(_xlfn.XLOOKUP($B1219,'Ownership Metrics'!$A:$A,'Ownership Metrics'!$E:$E),"")</f>
        <v>53.54</v>
      </c>
      <c r="Q1219" s="30">
        <f>IFERROR(_xlfn.XLOOKUP($B1219,'Ownership Metrics'!$A:$A,'Ownership Metrics'!$F:$F),"")</f>
        <v>16</v>
      </c>
      <c r="R1219" s="30">
        <f>IFERROR(_xlfn.XLOOKUP($B1219,'Ownership Metrics'!$A:$A,'Ownership Metrics'!$G:$G),"")</f>
        <v>31</v>
      </c>
      <c r="S1219" s="27" t="str">
        <f>IFERROR(_xlfn.XLOOKUP($B1219,'Ownership Metrics'!$A:$A,'Ownership Metrics'!$H:$H),"")</f>
        <v>Moderat</v>
      </c>
      <c r="T1219" s="27" t="str">
        <f>IFERROR(_xlfn.XLOOKUP($B1219,'Ownership Metrics'!$A:$A,'Ownership Metrics'!$I:$I),"")</f>
        <v>Sedang</v>
      </c>
      <c r="U1219" s="27">
        <f>IF(COUNTIFS($B$2:$B1219,$B1219,$D$2:$D1219,$D1219)=1,1,0)</f>
        <v>1</v>
      </c>
      <c r="V1219" s="27">
        <f t="shared" ref="V1219:V1282" si="58">SUMIFS($L$2:$L$10000,$B$2:$B$10000,$B1219,$D$2:$D$10000,$D1219)</f>
        <v>1.35</v>
      </c>
      <c r="W1219" s="27">
        <f t="shared" ref="W1219:W1282" si="59">COUNTIFS($B$2:$B$10000,$B1219,$U$2:$U$10000,1,$X$2:$X$10000,"&gt;"&amp;$X1219)+1</f>
        <v>13</v>
      </c>
      <c r="X1219" s="27">
        <f t="shared" si="57"/>
        <v>1.3499998781</v>
      </c>
    </row>
    <row r="1220" spans="1:24" x14ac:dyDescent="0.25">
      <c r="A1220" s="26">
        <v>46265</v>
      </c>
      <c r="B1220" s="27" t="s">
        <v>10305</v>
      </c>
      <c r="C1220" s="27" t="s">
        <v>1441</v>
      </c>
      <c r="D1220" s="27" t="s">
        <v>1446</v>
      </c>
      <c r="E1220" s="27" t="s">
        <v>35</v>
      </c>
      <c r="F1220" s="27" t="s">
        <v>23</v>
      </c>
      <c r="G1220" s="27" t="s">
        <v>36</v>
      </c>
      <c r="H1220" s="27" t="s">
        <v>24</v>
      </c>
      <c r="I1220" s="28">
        <v>169000000</v>
      </c>
      <c r="J1220" s="28">
        <v>0</v>
      </c>
      <c r="K1220" s="28">
        <v>169000000</v>
      </c>
      <c r="L1220" s="29">
        <v>2.82</v>
      </c>
      <c r="M1220" s="29">
        <f>IFERROR(_xlfn.XLOOKUP($B1220,'Ownership Metrics'!$A:$A,'Ownership Metrics'!$B:$B),"")</f>
        <v>14.6</v>
      </c>
      <c r="N1220" s="28">
        <f>IFERROR(_xlfn.XLOOKUP($B1220,'Ownership Metrics'!$A:$A,'Ownership Metrics'!$C:$C),"")</f>
        <v>1686</v>
      </c>
      <c r="O1220" s="29">
        <f>IFERROR(_xlfn.XLOOKUP($B1220,'Ownership Metrics'!$A:$A,'Ownership Metrics'!$D:$D),"")</f>
        <v>38.26</v>
      </c>
      <c r="P1220" s="29">
        <f>IFERROR(_xlfn.XLOOKUP($B1220,'Ownership Metrics'!$A:$A,'Ownership Metrics'!$E:$E),"")</f>
        <v>53.54</v>
      </c>
      <c r="Q1220" s="30">
        <f>IFERROR(_xlfn.XLOOKUP($B1220,'Ownership Metrics'!$A:$A,'Ownership Metrics'!$F:$F),"")</f>
        <v>16</v>
      </c>
      <c r="R1220" s="30">
        <f>IFERROR(_xlfn.XLOOKUP($B1220,'Ownership Metrics'!$A:$A,'Ownership Metrics'!$G:$G),"")</f>
        <v>31</v>
      </c>
      <c r="S1220" s="27" t="str">
        <f>IFERROR(_xlfn.XLOOKUP($B1220,'Ownership Metrics'!$A:$A,'Ownership Metrics'!$H:$H),"")</f>
        <v>Moderat</v>
      </c>
      <c r="T1220" s="27" t="str">
        <f>IFERROR(_xlfn.XLOOKUP($B1220,'Ownership Metrics'!$A:$A,'Ownership Metrics'!$I:$I),"")</f>
        <v>Sedang</v>
      </c>
      <c r="U1220" s="27">
        <f>IF(COUNTIFS($B$2:$B1220,$B1220,$D$2:$D1220,$D1220)=1,1,0)</f>
        <v>1</v>
      </c>
      <c r="V1220" s="27">
        <f t="shared" si="58"/>
        <v>2.82</v>
      </c>
      <c r="W1220" s="27">
        <f t="shared" si="59"/>
        <v>7</v>
      </c>
      <c r="X1220" s="27">
        <f t="shared" si="57"/>
        <v>2.819999878</v>
      </c>
    </row>
    <row r="1221" spans="1:24" x14ac:dyDescent="0.25">
      <c r="A1221" s="26">
        <v>46265</v>
      </c>
      <c r="B1221" s="27" t="s">
        <v>10305</v>
      </c>
      <c r="C1221" s="27" t="s">
        <v>1441</v>
      </c>
      <c r="D1221" s="27" t="s">
        <v>1447</v>
      </c>
      <c r="E1221" s="27" t="s">
        <v>35</v>
      </c>
      <c r="F1221" s="27" t="s">
        <v>23</v>
      </c>
      <c r="G1221" s="27" t="s">
        <v>36</v>
      </c>
      <c r="H1221" s="27" t="s">
        <v>24</v>
      </c>
      <c r="I1221" s="28">
        <v>249850000</v>
      </c>
      <c r="J1221" s="28">
        <v>0</v>
      </c>
      <c r="K1221" s="28">
        <v>249850000</v>
      </c>
      <c r="L1221" s="29">
        <v>4.16</v>
      </c>
      <c r="M1221" s="29">
        <f>IFERROR(_xlfn.XLOOKUP($B1221,'Ownership Metrics'!$A:$A,'Ownership Metrics'!$B:$B),"")</f>
        <v>14.6</v>
      </c>
      <c r="N1221" s="28">
        <f>IFERROR(_xlfn.XLOOKUP($B1221,'Ownership Metrics'!$A:$A,'Ownership Metrics'!$C:$C),"")</f>
        <v>1686</v>
      </c>
      <c r="O1221" s="29">
        <f>IFERROR(_xlfn.XLOOKUP($B1221,'Ownership Metrics'!$A:$A,'Ownership Metrics'!$D:$D),"")</f>
        <v>38.26</v>
      </c>
      <c r="P1221" s="29">
        <f>IFERROR(_xlfn.XLOOKUP($B1221,'Ownership Metrics'!$A:$A,'Ownership Metrics'!$E:$E),"")</f>
        <v>53.54</v>
      </c>
      <c r="Q1221" s="30">
        <f>IFERROR(_xlfn.XLOOKUP($B1221,'Ownership Metrics'!$A:$A,'Ownership Metrics'!$F:$F),"")</f>
        <v>16</v>
      </c>
      <c r="R1221" s="30">
        <f>IFERROR(_xlfn.XLOOKUP($B1221,'Ownership Metrics'!$A:$A,'Ownership Metrics'!$G:$G),"")</f>
        <v>31</v>
      </c>
      <c r="S1221" s="27" t="str">
        <f>IFERROR(_xlfn.XLOOKUP($B1221,'Ownership Metrics'!$A:$A,'Ownership Metrics'!$H:$H),"")</f>
        <v>Moderat</v>
      </c>
      <c r="T1221" s="27" t="str">
        <f>IFERROR(_xlfn.XLOOKUP($B1221,'Ownership Metrics'!$A:$A,'Ownership Metrics'!$I:$I),"")</f>
        <v>Sedang</v>
      </c>
      <c r="U1221" s="27">
        <f>IF(COUNTIFS($B$2:$B1221,$B1221,$D$2:$D1221,$D1221)=1,1,0)</f>
        <v>1</v>
      </c>
      <c r="V1221" s="27">
        <f t="shared" si="58"/>
        <v>4.16</v>
      </c>
      <c r="W1221" s="27">
        <f t="shared" si="59"/>
        <v>6</v>
      </c>
      <c r="X1221" s="27">
        <f t="shared" si="57"/>
        <v>4.1599998778999998</v>
      </c>
    </row>
    <row r="1222" spans="1:24" x14ac:dyDescent="0.25">
      <c r="A1222" s="26">
        <v>46265</v>
      </c>
      <c r="B1222" s="27" t="s">
        <v>10305</v>
      </c>
      <c r="C1222" s="27" t="s">
        <v>1441</v>
      </c>
      <c r="D1222" s="27" t="s">
        <v>1448</v>
      </c>
      <c r="E1222" s="27" t="s">
        <v>35</v>
      </c>
      <c r="F1222" s="27" t="s">
        <v>23</v>
      </c>
      <c r="G1222" s="27" t="s">
        <v>36</v>
      </c>
      <c r="H1222" s="27" t="s">
        <v>24</v>
      </c>
      <c r="I1222" s="28">
        <v>150000000</v>
      </c>
      <c r="J1222" s="28">
        <v>0</v>
      </c>
      <c r="K1222" s="28">
        <v>150000000</v>
      </c>
      <c r="L1222" s="29">
        <v>2.5</v>
      </c>
      <c r="M1222" s="29">
        <f>IFERROR(_xlfn.XLOOKUP($B1222,'Ownership Metrics'!$A:$A,'Ownership Metrics'!$B:$B),"")</f>
        <v>14.6</v>
      </c>
      <c r="N1222" s="28">
        <f>IFERROR(_xlfn.XLOOKUP($B1222,'Ownership Metrics'!$A:$A,'Ownership Metrics'!$C:$C),"")</f>
        <v>1686</v>
      </c>
      <c r="O1222" s="29">
        <f>IFERROR(_xlfn.XLOOKUP($B1222,'Ownership Metrics'!$A:$A,'Ownership Metrics'!$D:$D),"")</f>
        <v>38.26</v>
      </c>
      <c r="P1222" s="29">
        <f>IFERROR(_xlfn.XLOOKUP($B1222,'Ownership Metrics'!$A:$A,'Ownership Metrics'!$E:$E),"")</f>
        <v>53.54</v>
      </c>
      <c r="Q1222" s="30">
        <f>IFERROR(_xlfn.XLOOKUP($B1222,'Ownership Metrics'!$A:$A,'Ownership Metrics'!$F:$F),"")</f>
        <v>16</v>
      </c>
      <c r="R1222" s="30">
        <f>IFERROR(_xlfn.XLOOKUP($B1222,'Ownership Metrics'!$A:$A,'Ownership Metrics'!$G:$G),"")</f>
        <v>31</v>
      </c>
      <c r="S1222" s="27" t="str">
        <f>IFERROR(_xlfn.XLOOKUP($B1222,'Ownership Metrics'!$A:$A,'Ownership Metrics'!$H:$H),"")</f>
        <v>Moderat</v>
      </c>
      <c r="T1222" s="27" t="str">
        <f>IFERROR(_xlfn.XLOOKUP($B1222,'Ownership Metrics'!$A:$A,'Ownership Metrics'!$I:$I),"")</f>
        <v>Sedang</v>
      </c>
      <c r="U1222" s="27">
        <f>IF(COUNTIFS($B$2:$B1222,$B1222,$D$2:$D1222,$D1222)=1,1,0)</f>
        <v>1</v>
      </c>
      <c r="V1222" s="27">
        <f t="shared" si="58"/>
        <v>2.5</v>
      </c>
      <c r="W1222" s="27">
        <f t="shared" si="59"/>
        <v>8</v>
      </c>
      <c r="X1222" s="27">
        <f t="shared" si="57"/>
        <v>2.4999998778000001</v>
      </c>
    </row>
    <row r="1223" spans="1:24" x14ac:dyDescent="0.25">
      <c r="A1223" s="26">
        <v>46265</v>
      </c>
      <c r="B1223" s="27" t="s">
        <v>10305</v>
      </c>
      <c r="C1223" s="27" t="s">
        <v>1441</v>
      </c>
      <c r="D1223" s="27" t="s">
        <v>1449</v>
      </c>
      <c r="E1223" s="27" t="s">
        <v>35</v>
      </c>
      <c r="F1223" s="27" t="s">
        <v>23</v>
      </c>
      <c r="G1223" s="27" t="s">
        <v>36</v>
      </c>
      <c r="H1223" s="27" t="s">
        <v>24</v>
      </c>
      <c r="I1223" s="28">
        <v>2295830720</v>
      </c>
      <c r="J1223" s="28">
        <v>0</v>
      </c>
      <c r="K1223" s="28">
        <v>2295830720</v>
      </c>
      <c r="L1223" s="29">
        <v>38.26</v>
      </c>
      <c r="M1223" s="29">
        <f>IFERROR(_xlfn.XLOOKUP($B1223,'Ownership Metrics'!$A:$A,'Ownership Metrics'!$B:$B),"")</f>
        <v>14.6</v>
      </c>
      <c r="N1223" s="28">
        <f>IFERROR(_xlfn.XLOOKUP($B1223,'Ownership Metrics'!$A:$A,'Ownership Metrics'!$C:$C),"")</f>
        <v>1686</v>
      </c>
      <c r="O1223" s="29">
        <f>IFERROR(_xlfn.XLOOKUP($B1223,'Ownership Metrics'!$A:$A,'Ownership Metrics'!$D:$D),"")</f>
        <v>38.26</v>
      </c>
      <c r="P1223" s="29">
        <f>IFERROR(_xlfn.XLOOKUP($B1223,'Ownership Metrics'!$A:$A,'Ownership Metrics'!$E:$E),"")</f>
        <v>53.54</v>
      </c>
      <c r="Q1223" s="30">
        <f>IFERROR(_xlfn.XLOOKUP($B1223,'Ownership Metrics'!$A:$A,'Ownership Metrics'!$F:$F),"")</f>
        <v>16</v>
      </c>
      <c r="R1223" s="30">
        <f>IFERROR(_xlfn.XLOOKUP($B1223,'Ownership Metrics'!$A:$A,'Ownership Metrics'!$G:$G),"")</f>
        <v>31</v>
      </c>
      <c r="S1223" s="27" t="str">
        <f>IFERROR(_xlfn.XLOOKUP($B1223,'Ownership Metrics'!$A:$A,'Ownership Metrics'!$H:$H),"")</f>
        <v>Moderat</v>
      </c>
      <c r="T1223" s="27" t="str">
        <f>IFERROR(_xlfn.XLOOKUP($B1223,'Ownership Metrics'!$A:$A,'Ownership Metrics'!$I:$I),"")</f>
        <v>Sedang</v>
      </c>
      <c r="U1223" s="27">
        <f>IF(COUNTIFS($B$2:$B1223,$B1223,$D$2:$D1223,$D1223)=1,1,0)</f>
        <v>1</v>
      </c>
      <c r="V1223" s="27">
        <f t="shared" si="58"/>
        <v>38.26</v>
      </c>
      <c r="W1223" s="27">
        <f t="shared" si="59"/>
        <v>1</v>
      </c>
      <c r="X1223" s="27">
        <f t="shared" si="57"/>
        <v>38.259999877699997</v>
      </c>
    </row>
    <row r="1224" spans="1:24" x14ac:dyDescent="0.25">
      <c r="A1224" s="26">
        <v>46265</v>
      </c>
      <c r="B1224" s="27" t="s">
        <v>10305</v>
      </c>
      <c r="C1224" s="27" t="s">
        <v>1441</v>
      </c>
      <c r="D1224" s="27" t="s">
        <v>1111</v>
      </c>
      <c r="E1224" s="27" t="s">
        <v>35</v>
      </c>
      <c r="F1224" s="27" t="s">
        <v>23</v>
      </c>
      <c r="G1224" s="27" t="s">
        <v>36</v>
      </c>
      <c r="H1224" s="27" t="s">
        <v>24</v>
      </c>
      <c r="I1224" s="28">
        <v>69205000</v>
      </c>
      <c r="J1224" s="28">
        <v>0</v>
      </c>
      <c r="K1224" s="28">
        <v>69205000</v>
      </c>
      <c r="L1224" s="29">
        <v>1.1499999999999999</v>
      </c>
      <c r="M1224" s="29">
        <f>IFERROR(_xlfn.XLOOKUP($B1224,'Ownership Metrics'!$A:$A,'Ownership Metrics'!$B:$B),"")</f>
        <v>14.6</v>
      </c>
      <c r="N1224" s="28">
        <f>IFERROR(_xlfn.XLOOKUP($B1224,'Ownership Metrics'!$A:$A,'Ownership Metrics'!$C:$C),"")</f>
        <v>1686</v>
      </c>
      <c r="O1224" s="29">
        <f>IFERROR(_xlfn.XLOOKUP($B1224,'Ownership Metrics'!$A:$A,'Ownership Metrics'!$D:$D),"")</f>
        <v>38.26</v>
      </c>
      <c r="P1224" s="29">
        <f>IFERROR(_xlfn.XLOOKUP($B1224,'Ownership Metrics'!$A:$A,'Ownership Metrics'!$E:$E),"")</f>
        <v>53.54</v>
      </c>
      <c r="Q1224" s="30">
        <f>IFERROR(_xlfn.XLOOKUP($B1224,'Ownership Metrics'!$A:$A,'Ownership Metrics'!$F:$F),"")</f>
        <v>16</v>
      </c>
      <c r="R1224" s="30">
        <f>IFERROR(_xlfn.XLOOKUP($B1224,'Ownership Metrics'!$A:$A,'Ownership Metrics'!$G:$G),"")</f>
        <v>31</v>
      </c>
      <c r="S1224" s="27" t="str">
        <f>IFERROR(_xlfn.XLOOKUP($B1224,'Ownership Metrics'!$A:$A,'Ownership Metrics'!$H:$H),"")</f>
        <v>Moderat</v>
      </c>
      <c r="T1224" s="27" t="str">
        <f>IFERROR(_xlfn.XLOOKUP($B1224,'Ownership Metrics'!$A:$A,'Ownership Metrics'!$I:$I),"")</f>
        <v>Sedang</v>
      </c>
      <c r="U1224" s="27">
        <f>IF(COUNTIFS($B$2:$B1224,$B1224,$D$2:$D1224,$D1224)=1,1,0)</f>
        <v>1</v>
      </c>
      <c r="V1224" s="27">
        <f t="shared" si="58"/>
        <v>1.1499999999999999</v>
      </c>
      <c r="W1224" s="27">
        <f t="shared" si="59"/>
        <v>14</v>
      </c>
      <c r="X1224" s="27">
        <f t="shared" si="57"/>
        <v>1.1499998776</v>
      </c>
    </row>
    <row r="1225" spans="1:24" x14ac:dyDescent="0.25">
      <c r="A1225" s="26">
        <v>46265</v>
      </c>
      <c r="B1225" s="27" t="s">
        <v>10305</v>
      </c>
      <c r="C1225" s="27" t="s">
        <v>1441</v>
      </c>
      <c r="D1225" s="27" t="s">
        <v>1450</v>
      </c>
      <c r="E1225" s="27" t="s">
        <v>35</v>
      </c>
      <c r="F1225" s="27" t="s">
        <v>23</v>
      </c>
      <c r="G1225" s="27" t="s">
        <v>36</v>
      </c>
      <c r="H1225" s="27" t="s">
        <v>24</v>
      </c>
      <c r="I1225" s="28">
        <v>114864500</v>
      </c>
      <c r="J1225" s="28">
        <v>0</v>
      </c>
      <c r="K1225" s="28">
        <v>114864500</v>
      </c>
      <c r="L1225" s="29">
        <v>1.91</v>
      </c>
      <c r="M1225" s="29">
        <f>IFERROR(_xlfn.XLOOKUP($B1225,'Ownership Metrics'!$A:$A,'Ownership Metrics'!$B:$B),"")</f>
        <v>14.6</v>
      </c>
      <c r="N1225" s="28">
        <f>IFERROR(_xlfn.XLOOKUP($B1225,'Ownership Metrics'!$A:$A,'Ownership Metrics'!$C:$C),"")</f>
        <v>1686</v>
      </c>
      <c r="O1225" s="29">
        <f>IFERROR(_xlfn.XLOOKUP($B1225,'Ownership Metrics'!$A:$A,'Ownership Metrics'!$D:$D),"")</f>
        <v>38.26</v>
      </c>
      <c r="P1225" s="29">
        <f>IFERROR(_xlfn.XLOOKUP($B1225,'Ownership Metrics'!$A:$A,'Ownership Metrics'!$E:$E),"")</f>
        <v>53.54</v>
      </c>
      <c r="Q1225" s="30">
        <f>IFERROR(_xlfn.XLOOKUP($B1225,'Ownership Metrics'!$A:$A,'Ownership Metrics'!$F:$F),"")</f>
        <v>16</v>
      </c>
      <c r="R1225" s="30">
        <f>IFERROR(_xlfn.XLOOKUP($B1225,'Ownership Metrics'!$A:$A,'Ownership Metrics'!$G:$G),"")</f>
        <v>31</v>
      </c>
      <c r="S1225" s="27" t="str">
        <f>IFERROR(_xlfn.XLOOKUP($B1225,'Ownership Metrics'!$A:$A,'Ownership Metrics'!$H:$H),"")</f>
        <v>Moderat</v>
      </c>
      <c r="T1225" s="27" t="str">
        <f>IFERROR(_xlfn.XLOOKUP($B1225,'Ownership Metrics'!$A:$A,'Ownership Metrics'!$I:$I),"")</f>
        <v>Sedang</v>
      </c>
      <c r="U1225" s="27">
        <f>IF(COUNTIFS($B$2:$B1225,$B1225,$D$2:$D1225,$D1225)=1,1,0)</f>
        <v>1</v>
      </c>
      <c r="V1225" s="27">
        <f t="shared" si="58"/>
        <v>1.91</v>
      </c>
      <c r="W1225" s="27">
        <f t="shared" si="59"/>
        <v>11</v>
      </c>
      <c r="X1225" s="27">
        <f t="shared" si="57"/>
        <v>1.9099998775</v>
      </c>
    </row>
    <row r="1226" spans="1:24" x14ac:dyDescent="0.25">
      <c r="A1226" s="26">
        <v>46265</v>
      </c>
      <c r="B1226" s="27" t="s">
        <v>10305</v>
      </c>
      <c r="C1226" s="27" t="s">
        <v>1441</v>
      </c>
      <c r="D1226" s="27" t="s">
        <v>1451</v>
      </c>
      <c r="E1226" s="27" t="s">
        <v>35</v>
      </c>
      <c r="F1226" s="27" t="s">
        <v>23</v>
      </c>
      <c r="G1226" s="27" t="s">
        <v>36</v>
      </c>
      <c r="H1226" s="27" t="s">
        <v>24</v>
      </c>
      <c r="I1226" s="28">
        <v>64090200</v>
      </c>
      <c r="J1226" s="28">
        <v>0</v>
      </c>
      <c r="K1226" s="28">
        <v>64090200</v>
      </c>
      <c r="L1226" s="29">
        <v>1.07</v>
      </c>
      <c r="M1226" s="29">
        <f>IFERROR(_xlfn.XLOOKUP($B1226,'Ownership Metrics'!$A:$A,'Ownership Metrics'!$B:$B),"")</f>
        <v>14.6</v>
      </c>
      <c r="N1226" s="28">
        <f>IFERROR(_xlfn.XLOOKUP($B1226,'Ownership Metrics'!$A:$A,'Ownership Metrics'!$C:$C),"")</f>
        <v>1686</v>
      </c>
      <c r="O1226" s="29">
        <f>IFERROR(_xlfn.XLOOKUP($B1226,'Ownership Metrics'!$A:$A,'Ownership Metrics'!$D:$D),"")</f>
        <v>38.26</v>
      </c>
      <c r="P1226" s="29">
        <f>IFERROR(_xlfn.XLOOKUP($B1226,'Ownership Metrics'!$A:$A,'Ownership Metrics'!$E:$E),"")</f>
        <v>53.54</v>
      </c>
      <c r="Q1226" s="30">
        <f>IFERROR(_xlfn.XLOOKUP($B1226,'Ownership Metrics'!$A:$A,'Ownership Metrics'!$F:$F),"")</f>
        <v>16</v>
      </c>
      <c r="R1226" s="30">
        <f>IFERROR(_xlfn.XLOOKUP($B1226,'Ownership Metrics'!$A:$A,'Ownership Metrics'!$G:$G),"")</f>
        <v>31</v>
      </c>
      <c r="S1226" s="27" t="str">
        <f>IFERROR(_xlfn.XLOOKUP($B1226,'Ownership Metrics'!$A:$A,'Ownership Metrics'!$H:$H),"")</f>
        <v>Moderat</v>
      </c>
      <c r="T1226" s="27" t="str">
        <f>IFERROR(_xlfn.XLOOKUP($B1226,'Ownership Metrics'!$A:$A,'Ownership Metrics'!$I:$I),"")</f>
        <v>Sedang</v>
      </c>
      <c r="U1226" s="27">
        <f>IF(COUNTIFS($B$2:$B1226,$B1226,$D$2:$D1226,$D1226)=1,1,0)</f>
        <v>1</v>
      </c>
      <c r="V1226" s="27">
        <f t="shared" si="58"/>
        <v>1.07</v>
      </c>
      <c r="W1226" s="27">
        <f t="shared" si="59"/>
        <v>16</v>
      </c>
      <c r="X1226" s="27">
        <f t="shared" si="57"/>
        <v>1.0699998774000001</v>
      </c>
    </row>
    <row r="1227" spans="1:24" x14ac:dyDescent="0.25">
      <c r="A1227" s="26">
        <v>46265</v>
      </c>
      <c r="B1227" s="27" t="s">
        <v>10305</v>
      </c>
      <c r="C1227" s="27" t="s">
        <v>1441</v>
      </c>
      <c r="D1227" s="27" t="s">
        <v>1173</v>
      </c>
      <c r="E1227" s="27" t="s">
        <v>44</v>
      </c>
      <c r="F1227" s="27" t="s">
        <v>23</v>
      </c>
      <c r="G1227" s="27"/>
      <c r="H1227" s="27" t="s">
        <v>24</v>
      </c>
      <c r="I1227" s="28">
        <v>294000000</v>
      </c>
      <c r="J1227" s="28">
        <v>0</v>
      </c>
      <c r="K1227" s="28">
        <v>294000000</v>
      </c>
      <c r="L1227" s="29">
        <v>4.9000000000000004</v>
      </c>
      <c r="M1227" s="29">
        <f>IFERROR(_xlfn.XLOOKUP($B1227,'Ownership Metrics'!$A:$A,'Ownership Metrics'!$B:$B),"")</f>
        <v>14.6</v>
      </c>
      <c r="N1227" s="28">
        <f>IFERROR(_xlfn.XLOOKUP($B1227,'Ownership Metrics'!$A:$A,'Ownership Metrics'!$C:$C),"")</f>
        <v>1686</v>
      </c>
      <c r="O1227" s="29">
        <f>IFERROR(_xlfn.XLOOKUP($B1227,'Ownership Metrics'!$A:$A,'Ownership Metrics'!$D:$D),"")</f>
        <v>38.26</v>
      </c>
      <c r="P1227" s="29">
        <f>IFERROR(_xlfn.XLOOKUP($B1227,'Ownership Metrics'!$A:$A,'Ownership Metrics'!$E:$E),"")</f>
        <v>53.54</v>
      </c>
      <c r="Q1227" s="30">
        <f>IFERROR(_xlfn.XLOOKUP($B1227,'Ownership Metrics'!$A:$A,'Ownership Metrics'!$F:$F),"")</f>
        <v>16</v>
      </c>
      <c r="R1227" s="30">
        <f>IFERROR(_xlfn.XLOOKUP($B1227,'Ownership Metrics'!$A:$A,'Ownership Metrics'!$G:$G),"")</f>
        <v>31</v>
      </c>
      <c r="S1227" s="27" t="str">
        <f>IFERROR(_xlfn.XLOOKUP($B1227,'Ownership Metrics'!$A:$A,'Ownership Metrics'!$H:$H),"")</f>
        <v>Moderat</v>
      </c>
      <c r="T1227" s="27" t="str">
        <f>IFERROR(_xlfn.XLOOKUP($B1227,'Ownership Metrics'!$A:$A,'Ownership Metrics'!$I:$I),"")</f>
        <v>Sedang</v>
      </c>
      <c r="U1227" s="27">
        <f>IF(COUNTIFS($B$2:$B1227,$B1227,$D$2:$D1227,$D1227)=1,1,0)</f>
        <v>1</v>
      </c>
      <c r="V1227" s="27">
        <f t="shared" si="58"/>
        <v>4.9000000000000004</v>
      </c>
      <c r="W1227" s="27">
        <f t="shared" si="59"/>
        <v>5</v>
      </c>
      <c r="X1227" s="27">
        <f t="shared" si="57"/>
        <v>4.8999998773</v>
      </c>
    </row>
    <row r="1228" spans="1:24" x14ac:dyDescent="0.25">
      <c r="A1228" s="26">
        <v>46265</v>
      </c>
      <c r="B1228" s="27" t="s">
        <v>10305</v>
      </c>
      <c r="C1228" s="27" t="s">
        <v>1441</v>
      </c>
      <c r="D1228" s="27" t="s">
        <v>182</v>
      </c>
      <c r="E1228" s="27" t="s">
        <v>44</v>
      </c>
      <c r="F1228" s="27" t="s">
        <v>23</v>
      </c>
      <c r="G1228" s="27"/>
      <c r="H1228" s="27" t="s">
        <v>24</v>
      </c>
      <c r="I1228" s="28">
        <v>533000000</v>
      </c>
      <c r="J1228" s="28">
        <v>0</v>
      </c>
      <c r="K1228" s="28">
        <v>533000000</v>
      </c>
      <c r="L1228" s="29">
        <v>8.8800000000000008</v>
      </c>
      <c r="M1228" s="29">
        <f>IFERROR(_xlfn.XLOOKUP($B1228,'Ownership Metrics'!$A:$A,'Ownership Metrics'!$B:$B),"")</f>
        <v>14.6</v>
      </c>
      <c r="N1228" s="28">
        <f>IFERROR(_xlfn.XLOOKUP($B1228,'Ownership Metrics'!$A:$A,'Ownership Metrics'!$C:$C),"")</f>
        <v>1686</v>
      </c>
      <c r="O1228" s="29">
        <f>IFERROR(_xlfn.XLOOKUP($B1228,'Ownership Metrics'!$A:$A,'Ownership Metrics'!$D:$D),"")</f>
        <v>38.26</v>
      </c>
      <c r="P1228" s="29">
        <f>IFERROR(_xlfn.XLOOKUP($B1228,'Ownership Metrics'!$A:$A,'Ownership Metrics'!$E:$E),"")</f>
        <v>53.54</v>
      </c>
      <c r="Q1228" s="30">
        <f>IFERROR(_xlfn.XLOOKUP($B1228,'Ownership Metrics'!$A:$A,'Ownership Metrics'!$F:$F),"")</f>
        <v>16</v>
      </c>
      <c r="R1228" s="30">
        <f>IFERROR(_xlfn.XLOOKUP($B1228,'Ownership Metrics'!$A:$A,'Ownership Metrics'!$G:$G),"")</f>
        <v>31</v>
      </c>
      <c r="S1228" s="27" t="str">
        <f>IFERROR(_xlfn.XLOOKUP($B1228,'Ownership Metrics'!$A:$A,'Ownership Metrics'!$H:$H),"")</f>
        <v>Moderat</v>
      </c>
      <c r="T1228" s="27" t="str">
        <f>IFERROR(_xlfn.XLOOKUP($B1228,'Ownership Metrics'!$A:$A,'Ownership Metrics'!$I:$I),"")</f>
        <v>Sedang</v>
      </c>
      <c r="U1228" s="27">
        <f>IF(COUNTIFS($B$2:$B1228,$B1228,$D$2:$D1228,$D1228)=1,1,0)</f>
        <v>1</v>
      </c>
      <c r="V1228" s="27">
        <f t="shared" si="58"/>
        <v>8.8800000000000008</v>
      </c>
      <c r="W1228" s="27">
        <f t="shared" si="59"/>
        <v>2</v>
      </c>
      <c r="X1228" s="27">
        <f t="shared" si="57"/>
        <v>8.8799998772000013</v>
      </c>
    </row>
    <row r="1229" spans="1:24" x14ac:dyDescent="0.25">
      <c r="A1229" s="26">
        <v>46265</v>
      </c>
      <c r="B1229" s="27" t="s">
        <v>10305</v>
      </c>
      <c r="C1229" s="27" t="s">
        <v>1441</v>
      </c>
      <c r="D1229" s="27" t="s">
        <v>1174</v>
      </c>
      <c r="E1229" s="27" t="s">
        <v>44</v>
      </c>
      <c r="F1229" s="27" t="s">
        <v>23</v>
      </c>
      <c r="G1229" s="27"/>
      <c r="H1229" s="27" t="s">
        <v>24</v>
      </c>
      <c r="I1229" s="28">
        <v>384000000</v>
      </c>
      <c r="J1229" s="28">
        <v>0</v>
      </c>
      <c r="K1229" s="28">
        <v>384000000</v>
      </c>
      <c r="L1229" s="29">
        <v>6.4</v>
      </c>
      <c r="M1229" s="29">
        <f>IFERROR(_xlfn.XLOOKUP($B1229,'Ownership Metrics'!$A:$A,'Ownership Metrics'!$B:$B),"")</f>
        <v>14.6</v>
      </c>
      <c r="N1229" s="28">
        <f>IFERROR(_xlfn.XLOOKUP($B1229,'Ownership Metrics'!$A:$A,'Ownership Metrics'!$C:$C),"")</f>
        <v>1686</v>
      </c>
      <c r="O1229" s="29">
        <f>IFERROR(_xlfn.XLOOKUP($B1229,'Ownership Metrics'!$A:$A,'Ownership Metrics'!$D:$D),"")</f>
        <v>38.26</v>
      </c>
      <c r="P1229" s="29">
        <f>IFERROR(_xlfn.XLOOKUP($B1229,'Ownership Metrics'!$A:$A,'Ownership Metrics'!$E:$E),"")</f>
        <v>53.54</v>
      </c>
      <c r="Q1229" s="30">
        <f>IFERROR(_xlfn.XLOOKUP($B1229,'Ownership Metrics'!$A:$A,'Ownership Metrics'!$F:$F),"")</f>
        <v>16</v>
      </c>
      <c r="R1229" s="30">
        <f>IFERROR(_xlfn.XLOOKUP($B1229,'Ownership Metrics'!$A:$A,'Ownership Metrics'!$G:$G),"")</f>
        <v>31</v>
      </c>
      <c r="S1229" s="27" t="str">
        <f>IFERROR(_xlfn.XLOOKUP($B1229,'Ownership Metrics'!$A:$A,'Ownership Metrics'!$H:$H),"")</f>
        <v>Moderat</v>
      </c>
      <c r="T1229" s="27" t="str">
        <f>IFERROR(_xlfn.XLOOKUP($B1229,'Ownership Metrics'!$A:$A,'Ownership Metrics'!$I:$I),"")</f>
        <v>Sedang</v>
      </c>
      <c r="U1229" s="27">
        <f>IF(COUNTIFS($B$2:$B1229,$B1229,$D$2:$D1229,$D1229)=1,1,0)</f>
        <v>1</v>
      </c>
      <c r="V1229" s="27">
        <f t="shared" si="58"/>
        <v>6.4</v>
      </c>
      <c r="W1229" s="27">
        <f t="shared" si="59"/>
        <v>3</v>
      </c>
      <c r="X1229" s="27">
        <f t="shared" si="57"/>
        <v>6.3999998771</v>
      </c>
    </row>
    <row r="1230" spans="1:24" x14ac:dyDescent="0.25">
      <c r="A1230" s="26">
        <v>46265</v>
      </c>
      <c r="B1230" s="27" t="s">
        <v>10305</v>
      </c>
      <c r="C1230" s="27" t="s">
        <v>1441</v>
      </c>
      <c r="D1230" s="27" t="s">
        <v>147</v>
      </c>
      <c r="E1230" s="27" t="s">
        <v>67</v>
      </c>
      <c r="F1230" s="27" t="s">
        <v>32</v>
      </c>
      <c r="G1230" s="27"/>
      <c r="H1230" s="27" t="s">
        <v>64</v>
      </c>
      <c r="I1230" s="28">
        <v>125150000</v>
      </c>
      <c r="J1230" s="28">
        <v>0</v>
      </c>
      <c r="K1230" s="28">
        <v>125150000</v>
      </c>
      <c r="L1230" s="29">
        <v>2.09</v>
      </c>
      <c r="M1230" s="29">
        <f>IFERROR(_xlfn.XLOOKUP($B1230,'Ownership Metrics'!$A:$A,'Ownership Metrics'!$B:$B),"")</f>
        <v>14.6</v>
      </c>
      <c r="N1230" s="28">
        <f>IFERROR(_xlfn.XLOOKUP($B1230,'Ownership Metrics'!$A:$A,'Ownership Metrics'!$C:$C),"")</f>
        <v>1686</v>
      </c>
      <c r="O1230" s="29">
        <f>IFERROR(_xlfn.XLOOKUP($B1230,'Ownership Metrics'!$A:$A,'Ownership Metrics'!$D:$D),"")</f>
        <v>38.26</v>
      </c>
      <c r="P1230" s="29">
        <f>IFERROR(_xlfn.XLOOKUP($B1230,'Ownership Metrics'!$A:$A,'Ownership Metrics'!$E:$E),"")</f>
        <v>53.54</v>
      </c>
      <c r="Q1230" s="30">
        <f>IFERROR(_xlfn.XLOOKUP($B1230,'Ownership Metrics'!$A:$A,'Ownership Metrics'!$F:$F),"")</f>
        <v>16</v>
      </c>
      <c r="R1230" s="30">
        <f>IFERROR(_xlfn.XLOOKUP($B1230,'Ownership Metrics'!$A:$A,'Ownership Metrics'!$G:$G),"")</f>
        <v>31</v>
      </c>
      <c r="S1230" s="27" t="str">
        <f>IFERROR(_xlfn.XLOOKUP($B1230,'Ownership Metrics'!$A:$A,'Ownership Metrics'!$H:$H),"")</f>
        <v>Moderat</v>
      </c>
      <c r="T1230" s="27" t="str">
        <f>IFERROR(_xlfn.XLOOKUP($B1230,'Ownership Metrics'!$A:$A,'Ownership Metrics'!$I:$I),"")</f>
        <v>Sedang</v>
      </c>
      <c r="U1230" s="27">
        <f>IF(COUNTIFS($B$2:$B1230,$B1230,$D$2:$D1230,$D1230)=1,1,0)</f>
        <v>1</v>
      </c>
      <c r="V1230" s="27">
        <f t="shared" si="58"/>
        <v>2.09</v>
      </c>
      <c r="W1230" s="27">
        <f t="shared" si="59"/>
        <v>10</v>
      </c>
      <c r="X1230" s="27">
        <f t="shared" si="57"/>
        <v>2.0899998769999999</v>
      </c>
    </row>
    <row r="1231" spans="1:24" x14ac:dyDescent="0.25">
      <c r="A1231" s="26">
        <v>46265</v>
      </c>
      <c r="B1231" s="27" t="s">
        <v>10306</v>
      </c>
      <c r="C1231" s="27" t="s">
        <v>1453</v>
      </c>
      <c r="D1231" s="27" t="s">
        <v>1454</v>
      </c>
      <c r="E1231" s="27" t="s">
        <v>22</v>
      </c>
      <c r="F1231" s="27" t="s">
        <v>23</v>
      </c>
      <c r="G1231" s="27"/>
      <c r="H1231" s="27" t="s">
        <v>24</v>
      </c>
      <c r="I1231" s="28">
        <v>29000000</v>
      </c>
      <c r="J1231" s="28">
        <v>0</v>
      </c>
      <c r="K1231" s="28">
        <v>29000000</v>
      </c>
      <c r="L1231" s="29">
        <v>1.24</v>
      </c>
      <c r="M1231" s="29">
        <f>IFERROR(_xlfn.XLOOKUP($B1231,'Ownership Metrics'!$A:$A,'Ownership Metrics'!$B:$B),"")</f>
        <v>1.3</v>
      </c>
      <c r="N1231" s="28">
        <f>IFERROR(_xlfn.XLOOKUP($B1231,'Ownership Metrics'!$A:$A,'Ownership Metrics'!$C:$C),"")</f>
        <v>4368</v>
      </c>
      <c r="O1231" s="29">
        <f>IFERROR(_xlfn.XLOOKUP($B1231,'Ownership Metrics'!$A:$A,'Ownership Metrics'!$D:$D),"")</f>
        <v>63.83</v>
      </c>
      <c r="P1231" s="29">
        <f>IFERROR(_xlfn.XLOOKUP($B1231,'Ownership Metrics'!$A:$A,'Ownership Metrics'!$E:$E),"")</f>
        <v>86.23</v>
      </c>
      <c r="Q1231" s="30">
        <f>IFERROR(_xlfn.XLOOKUP($B1231,'Ownership Metrics'!$A:$A,'Ownership Metrics'!$F:$F),"")</f>
        <v>8</v>
      </c>
      <c r="R1231" s="30">
        <f>IFERROR(_xlfn.XLOOKUP($B1231,'Ownership Metrics'!$A:$A,'Ownership Metrics'!$G:$G),"")</f>
        <v>62</v>
      </c>
      <c r="S1231" s="27" t="str">
        <f>IFERROR(_xlfn.XLOOKUP($B1231,'Ownership Metrics'!$A:$A,'Ownership Metrics'!$H:$H),"")</f>
        <v>Mayoritas</v>
      </c>
      <c r="T1231" s="27" t="str">
        <f>IFERROR(_xlfn.XLOOKUP($B1231,'Ownership Metrics'!$A:$A,'Ownership Metrics'!$I:$I),"")</f>
        <v>Tinggi</v>
      </c>
      <c r="U1231" s="27">
        <f>IF(COUNTIFS($B$2:$B1231,$B1231,$D$2:$D1231,$D1231)=1,1,0)</f>
        <v>1</v>
      </c>
      <c r="V1231" s="27">
        <f t="shared" si="58"/>
        <v>1.24</v>
      </c>
      <c r="W1231" s="27">
        <f t="shared" si="59"/>
        <v>7</v>
      </c>
      <c r="X1231" s="27">
        <f t="shared" si="57"/>
        <v>1.2399998769</v>
      </c>
    </row>
    <row r="1232" spans="1:24" x14ac:dyDescent="0.25">
      <c r="A1232" s="26">
        <v>46265</v>
      </c>
      <c r="B1232" s="27" t="s">
        <v>10306</v>
      </c>
      <c r="C1232" s="27" t="s">
        <v>1453</v>
      </c>
      <c r="D1232" s="27" t="s">
        <v>1455</v>
      </c>
      <c r="E1232" s="27" t="s">
        <v>22</v>
      </c>
      <c r="F1232" s="27" t="s">
        <v>23</v>
      </c>
      <c r="G1232" s="27"/>
      <c r="H1232" s="27" t="s">
        <v>24</v>
      </c>
      <c r="I1232" s="28">
        <v>29000000</v>
      </c>
      <c r="J1232" s="28">
        <v>0</v>
      </c>
      <c r="K1232" s="28">
        <v>29000000</v>
      </c>
      <c r="L1232" s="29">
        <v>1.24</v>
      </c>
      <c r="M1232" s="29">
        <f>IFERROR(_xlfn.XLOOKUP($B1232,'Ownership Metrics'!$A:$A,'Ownership Metrics'!$B:$B),"")</f>
        <v>1.3</v>
      </c>
      <c r="N1232" s="28">
        <f>IFERROR(_xlfn.XLOOKUP($B1232,'Ownership Metrics'!$A:$A,'Ownership Metrics'!$C:$C),"")</f>
        <v>4368</v>
      </c>
      <c r="O1232" s="29">
        <f>IFERROR(_xlfn.XLOOKUP($B1232,'Ownership Metrics'!$A:$A,'Ownership Metrics'!$D:$D),"")</f>
        <v>63.83</v>
      </c>
      <c r="P1232" s="29">
        <f>IFERROR(_xlfn.XLOOKUP($B1232,'Ownership Metrics'!$A:$A,'Ownership Metrics'!$E:$E),"")</f>
        <v>86.23</v>
      </c>
      <c r="Q1232" s="30">
        <f>IFERROR(_xlfn.XLOOKUP($B1232,'Ownership Metrics'!$A:$A,'Ownership Metrics'!$F:$F),"")</f>
        <v>8</v>
      </c>
      <c r="R1232" s="30">
        <f>IFERROR(_xlfn.XLOOKUP($B1232,'Ownership Metrics'!$A:$A,'Ownership Metrics'!$G:$G),"")</f>
        <v>62</v>
      </c>
      <c r="S1232" s="27" t="str">
        <f>IFERROR(_xlfn.XLOOKUP($B1232,'Ownership Metrics'!$A:$A,'Ownership Metrics'!$H:$H),"")</f>
        <v>Mayoritas</v>
      </c>
      <c r="T1232" s="27" t="str">
        <f>IFERROR(_xlfn.XLOOKUP($B1232,'Ownership Metrics'!$A:$A,'Ownership Metrics'!$I:$I),"")</f>
        <v>Tinggi</v>
      </c>
      <c r="U1232" s="27">
        <f>IF(COUNTIFS($B$2:$B1232,$B1232,$D$2:$D1232,$D1232)=1,1,0)</f>
        <v>1</v>
      </c>
      <c r="V1232" s="27">
        <f t="shared" si="58"/>
        <v>1.24</v>
      </c>
      <c r="W1232" s="27">
        <f t="shared" si="59"/>
        <v>8</v>
      </c>
      <c r="X1232" s="27">
        <f t="shared" si="57"/>
        <v>1.2399998768</v>
      </c>
    </row>
    <row r="1233" spans="1:24" x14ac:dyDescent="0.25">
      <c r="A1233" s="26">
        <v>46265</v>
      </c>
      <c r="B1233" s="27" t="s">
        <v>10306</v>
      </c>
      <c r="C1233" s="27" t="s">
        <v>1453</v>
      </c>
      <c r="D1233" s="27" t="s">
        <v>1456</v>
      </c>
      <c r="E1233" s="27" t="s">
        <v>22</v>
      </c>
      <c r="F1233" s="27" t="s">
        <v>23</v>
      </c>
      <c r="G1233" s="27"/>
      <c r="H1233" s="27" t="s">
        <v>24</v>
      </c>
      <c r="I1233" s="28">
        <v>146000000</v>
      </c>
      <c r="J1233" s="28">
        <v>1350000000</v>
      </c>
      <c r="K1233" s="28">
        <v>1496000000</v>
      </c>
      <c r="L1233" s="29">
        <v>63.83</v>
      </c>
      <c r="M1233" s="29">
        <f>IFERROR(_xlfn.XLOOKUP($B1233,'Ownership Metrics'!$A:$A,'Ownership Metrics'!$B:$B),"")</f>
        <v>1.3</v>
      </c>
      <c r="N1233" s="28">
        <f>IFERROR(_xlfn.XLOOKUP($B1233,'Ownership Metrics'!$A:$A,'Ownership Metrics'!$C:$C),"")</f>
        <v>4368</v>
      </c>
      <c r="O1233" s="29">
        <f>IFERROR(_xlfn.XLOOKUP($B1233,'Ownership Metrics'!$A:$A,'Ownership Metrics'!$D:$D),"")</f>
        <v>63.83</v>
      </c>
      <c r="P1233" s="29">
        <f>IFERROR(_xlfn.XLOOKUP($B1233,'Ownership Metrics'!$A:$A,'Ownership Metrics'!$E:$E),"")</f>
        <v>86.23</v>
      </c>
      <c r="Q1233" s="30">
        <f>IFERROR(_xlfn.XLOOKUP($B1233,'Ownership Metrics'!$A:$A,'Ownership Metrics'!$F:$F),"")</f>
        <v>8</v>
      </c>
      <c r="R1233" s="30">
        <f>IFERROR(_xlfn.XLOOKUP($B1233,'Ownership Metrics'!$A:$A,'Ownership Metrics'!$G:$G),"")</f>
        <v>62</v>
      </c>
      <c r="S1233" s="27" t="str">
        <f>IFERROR(_xlfn.XLOOKUP($B1233,'Ownership Metrics'!$A:$A,'Ownership Metrics'!$H:$H),"")</f>
        <v>Mayoritas</v>
      </c>
      <c r="T1233" s="27" t="str">
        <f>IFERROR(_xlfn.XLOOKUP($B1233,'Ownership Metrics'!$A:$A,'Ownership Metrics'!$I:$I),"")</f>
        <v>Tinggi</v>
      </c>
      <c r="U1233" s="27">
        <f>IF(COUNTIFS($B$2:$B1233,$B1233,$D$2:$D1233,$D1233)=1,1,0)</f>
        <v>1</v>
      </c>
      <c r="V1233" s="27">
        <f t="shared" si="58"/>
        <v>63.83</v>
      </c>
      <c r="W1233" s="27">
        <f t="shared" si="59"/>
        <v>1</v>
      </c>
      <c r="X1233" s="27">
        <f t="shared" si="57"/>
        <v>63.829999876700001</v>
      </c>
    </row>
    <row r="1234" spans="1:24" x14ac:dyDescent="0.25">
      <c r="A1234" s="26">
        <v>46265</v>
      </c>
      <c r="B1234" s="27" t="s">
        <v>10306</v>
      </c>
      <c r="C1234" s="27" t="s">
        <v>1453</v>
      </c>
      <c r="D1234" s="27" t="s">
        <v>165</v>
      </c>
      <c r="E1234" s="27" t="s">
        <v>166</v>
      </c>
      <c r="F1234" s="27" t="s">
        <v>32</v>
      </c>
      <c r="G1234" s="27"/>
      <c r="H1234" s="27" t="s">
        <v>64</v>
      </c>
      <c r="I1234" s="28">
        <v>92500000</v>
      </c>
      <c r="J1234" s="28">
        <v>0</v>
      </c>
      <c r="K1234" s="28">
        <v>92500000</v>
      </c>
      <c r="L1234" s="29">
        <v>3.95</v>
      </c>
      <c r="M1234" s="29">
        <f>IFERROR(_xlfn.XLOOKUP($B1234,'Ownership Metrics'!$A:$A,'Ownership Metrics'!$B:$B),"")</f>
        <v>1.3</v>
      </c>
      <c r="N1234" s="28">
        <f>IFERROR(_xlfn.XLOOKUP($B1234,'Ownership Metrics'!$A:$A,'Ownership Metrics'!$C:$C),"")</f>
        <v>4368</v>
      </c>
      <c r="O1234" s="29">
        <f>IFERROR(_xlfn.XLOOKUP($B1234,'Ownership Metrics'!$A:$A,'Ownership Metrics'!$D:$D),"")</f>
        <v>63.83</v>
      </c>
      <c r="P1234" s="29">
        <f>IFERROR(_xlfn.XLOOKUP($B1234,'Ownership Metrics'!$A:$A,'Ownership Metrics'!$E:$E),"")</f>
        <v>86.23</v>
      </c>
      <c r="Q1234" s="30">
        <f>IFERROR(_xlfn.XLOOKUP($B1234,'Ownership Metrics'!$A:$A,'Ownership Metrics'!$F:$F),"")</f>
        <v>8</v>
      </c>
      <c r="R1234" s="30">
        <f>IFERROR(_xlfn.XLOOKUP($B1234,'Ownership Metrics'!$A:$A,'Ownership Metrics'!$G:$G),"")</f>
        <v>62</v>
      </c>
      <c r="S1234" s="27" t="str">
        <f>IFERROR(_xlfn.XLOOKUP($B1234,'Ownership Metrics'!$A:$A,'Ownership Metrics'!$H:$H),"")</f>
        <v>Mayoritas</v>
      </c>
      <c r="T1234" s="27" t="str">
        <f>IFERROR(_xlfn.XLOOKUP($B1234,'Ownership Metrics'!$A:$A,'Ownership Metrics'!$I:$I),"")</f>
        <v>Tinggi</v>
      </c>
      <c r="U1234" s="27">
        <f>IF(COUNTIFS($B$2:$B1234,$B1234,$D$2:$D1234,$D1234)=1,1,0)</f>
        <v>1</v>
      </c>
      <c r="V1234" s="27">
        <f t="shared" si="58"/>
        <v>3.95</v>
      </c>
      <c r="W1234" s="27">
        <f t="shared" si="59"/>
        <v>4</v>
      </c>
      <c r="X1234" s="27">
        <f t="shared" si="57"/>
        <v>3.9499998766000002</v>
      </c>
    </row>
    <row r="1235" spans="1:24" x14ac:dyDescent="0.25">
      <c r="A1235" s="26">
        <v>46265</v>
      </c>
      <c r="B1235" s="27" t="s">
        <v>10306</v>
      </c>
      <c r="C1235" s="27" t="s">
        <v>1453</v>
      </c>
      <c r="D1235" s="27" t="s">
        <v>1457</v>
      </c>
      <c r="E1235" s="27" t="s">
        <v>74</v>
      </c>
      <c r="F1235" s="27" t="s">
        <v>32</v>
      </c>
      <c r="G1235" s="27"/>
      <c r="H1235" s="27" t="s">
        <v>116</v>
      </c>
      <c r="I1235" s="28">
        <v>54000000</v>
      </c>
      <c r="J1235" s="28">
        <v>0</v>
      </c>
      <c r="K1235" s="28">
        <v>54000000</v>
      </c>
      <c r="L1235" s="29">
        <v>2.2999999999999998</v>
      </c>
      <c r="M1235" s="29">
        <f>IFERROR(_xlfn.XLOOKUP($B1235,'Ownership Metrics'!$A:$A,'Ownership Metrics'!$B:$B),"")</f>
        <v>1.3</v>
      </c>
      <c r="N1235" s="28">
        <f>IFERROR(_xlfn.XLOOKUP($B1235,'Ownership Metrics'!$A:$A,'Ownership Metrics'!$C:$C),"")</f>
        <v>4368</v>
      </c>
      <c r="O1235" s="29">
        <f>IFERROR(_xlfn.XLOOKUP($B1235,'Ownership Metrics'!$A:$A,'Ownership Metrics'!$D:$D),"")</f>
        <v>63.83</v>
      </c>
      <c r="P1235" s="29">
        <f>IFERROR(_xlfn.XLOOKUP($B1235,'Ownership Metrics'!$A:$A,'Ownership Metrics'!$E:$E),"")</f>
        <v>86.23</v>
      </c>
      <c r="Q1235" s="30">
        <f>IFERROR(_xlfn.XLOOKUP($B1235,'Ownership Metrics'!$A:$A,'Ownership Metrics'!$F:$F),"")</f>
        <v>8</v>
      </c>
      <c r="R1235" s="30">
        <f>IFERROR(_xlfn.XLOOKUP($B1235,'Ownership Metrics'!$A:$A,'Ownership Metrics'!$G:$G),"")</f>
        <v>62</v>
      </c>
      <c r="S1235" s="27" t="str">
        <f>IFERROR(_xlfn.XLOOKUP($B1235,'Ownership Metrics'!$A:$A,'Ownership Metrics'!$H:$H),"")</f>
        <v>Mayoritas</v>
      </c>
      <c r="T1235" s="27" t="str">
        <f>IFERROR(_xlfn.XLOOKUP($B1235,'Ownership Metrics'!$A:$A,'Ownership Metrics'!$I:$I),"")</f>
        <v>Tinggi</v>
      </c>
      <c r="U1235" s="27">
        <f>IF(COUNTIFS($B$2:$B1235,$B1235,$D$2:$D1235,$D1235)=1,1,0)</f>
        <v>1</v>
      </c>
      <c r="V1235" s="27">
        <f t="shared" si="58"/>
        <v>2.2999999999999998</v>
      </c>
      <c r="W1235" s="27">
        <f t="shared" si="59"/>
        <v>6</v>
      </c>
      <c r="X1235" s="27">
        <f t="shared" si="57"/>
        <v>2.2999998764999998</v>
      </c>
    </row>
    <row r="1236" spans="1:24" x14ac:dyDescent="0.25">
      <c r="A1236" s="26">
        <v>46265</v>
      </c>
      <c r="B1236" s="27" t="s">
        <v>10306</v>
      </c>
      <c r="C1236" s="27" t="s">
        <v>1453</v>
      </c>
      <c r="D1236" s="27" t="s">
        <v>1458</v>
      </c>
      <c r="E1236" s="27" t="s">
        <v>35</v>
      </c>
      <c r="F1236" s="27" t="s">
        <v>23</v>
      </c>
      <c r="G1236" s="27" t="s">
        <v>36</v>
      </c>
      <c r="H1236" s="27" t="s">
        <v>24</v>
      </c>
      <c r="I1236" s="28">
        <v>0</v>
      </c>
      <c r="J1236" s="28">
        <v>300000000</v>
      </c>
      <c r="K1236" s="28">
        <v>300000000</v>
      </c>
      <c r="L1236" s="29">
        <v>12.8</v>
      </c>
      <c r="M1236" s="29">
        <f>IFERROR(_xlfn.XLOOKUP($B1236,'Ownership Metrics'!$A:$A,'Ownership Metrics'!$B:$B),"")</f>
        <v>1.3</v>
      </c>
      <c r="N1236" s="28">
        <f>IFERROR(_xlfn.XLOOKUP($B1236,'Ownership Metrics'!$A:$A,'Ownership Metrics'!$C:$C),"")</f>
        <v>4368</v>
      </c>
      <c r="O1236" s="29">
        <f>IFERROR(_xlfn.XLOOKUP($B1236,'Ownership Metrics'!$A:$A,'Ownership Metrics'!$D:$D),"")</f>
        <v>63.83</v>
      </c>
      <c r="P1236" s="29">
        <f>IFERROR(_xlfn.XLOOKUP($B1236,'Ownership Metrics'!$A:$A,'Ownership Metrics'!$E:$E),"")</f>
        <v>86.23</v>
      </c>
      <c r="Q1236" s="30">
        <f>IFERROR(_xlfn.XLOOKUP($B1236,'Ownership Metrics'!$A:$A,'Ownership Metrics'!$F:$F),"")</f>
        <v>8</v>
      </c>
      <c r="R1236" s="30">
        <f>IFERROR(_xlfn.XLOOKUP($B1236,'Ownership Metrics'!$A:$A,'Ownership Metrics'!$G:$G),"")</f>
        <v>62</v>
      </c>
      <c r="S1236" s="27" t="str">
        <f>IFERROR(_xlfn.XLOOKUP($B1236,'Ownership Metrics'!$A:$A,'Ownership Metrics'!$H:$H),"")</f>
        <v>Mayoritas</v>
      </c>
      <c r="T1236" s="27" t="str">
        <f>IFERROR(_xlfn.XLOOKUP($B1236,'Ownership Metrics'!$A:$A,'Ownership Metrics'!$I:$I),"")</f>
        <v>Tinggi</v>
      </c>
      <c r="U1236" s="27">
        <f>IF(COUNTIFS($B$2:$B1236,$B1236,$D$2:$D1236,$D1236)=1,1,0)</f>
        <v>1</v>
      </c>
      <c r="V1236" s="27">
        <f t="shared" si="58"/>
        <v>12.8</v>
      </c>
      <c r="W1236" s="27">
        <f t="shared" si="59"/>
        <v>2</v>
      </c>
      <c r="X1236" s="27">
        <f t="shared" si="57"/>
        <v>12.799999876400001</v>
      </c>
    </row>
    <row r="1237" spans="1:24" x14ac:dyDescent="0.25">
      <c r="A1237" s="26">
        <v>46265</v>
      </c>
      <c r="B1237" s="27" t="s">
        <v>10306</v>
      </c>
      <c r="C1237" s="27" t="s">
        <v>1453</v>
      </c>
      <c r="D1237" s="27" t="s">
        <v>1459</v>
      </c>
      <c r="E1237" s="27" t="s">
        <v>35</v>
      </c>
      <c r="F1237" s="27" t="s">
        <v>23</v>
      </c>
      <c r="G1237" s="27" t="s">
        <v>36</v>
      </c>
      <c r="H1237" s="27" t="s">
        <v>24</v>
      </c>
      <c r="I1237" s="28">
        <v>112500000</v>
      </c>
      <c r="J1237" s="28">
        <v>112500000</v>
      </c>
      <c r="K1237" s="28">
        <v>225000000</v>
      </c>
      <c r="L1237" s="29">
        <v>9.6</v>
      </c>
      <c r="M1237" s="29">
        <f>IFERROR(_xlfn.XLOOKUP($B1237,'Ownership Metrics'!$A:$A,'Ownership Metrics'!$B:$B),"")</f>
        <v>1.3</v>
      </c>
      <c r="N1237" s="28">
        <f>IFERROR(_xlfn.XLOOKUP($B1237,'Ownership Metrics'!$A:$A,'Ownership Metrics'!$C:$C),"")</f>
        <v>4368</v>
      </c>
      <c r="O1237" s="29">
        <f>IFERROR(_xlfn.XLOOKUP($B1237,'Ownership Metrics'!$A:$A,'Ownership Metrics'!$D:$D),"")</f>
        <v>63.83</v>
      </c>
      <c r="P1237" s="29">
        <f>IFERROR(_xlfn.XLOOKUP($B1237,'Ownership Metrics'!$A:$A,'Ownership Metrics'!$E:$E),"")</f>
        <v>86.23</v>
      </c>
      <c r="Q1237" s="30">
        <f>IFERROR(_xlfn.XLOOKUP($B1237,'Ownership Metrics'!$A:$A,'Ownership Metrics'!$F:$F),"")</f>
        <v>8</v>
      </c>
      <c r="R1237" s="30">
        <f>IFERROR(_xlfn.XLOOKUP($B1237,'Ownership Metrics'!$A:$A,'Ownership Metrics'!$G:$G),"")</f>
        <v>62</v>
      </c>
      <c r="S1237" s="27" t="str">
        <f>IFERROR(_xlfn.XLOOKUP($B1237,'Ownership Metrics'!$A:$A,'Ownership Metrics'!$H:$H),"")</f>
        <v>Mayoritas</v>
      </c>
      <c r="T1237" s="27" t="str">
        <f>IFERROR(_xlfn.XLOOKUP($B1237,'Ownership Metrics'!$A:$A,'Ownership Metrics'!$I:$I),"")</f>
        <v>Tinggi</v>
      </c>
      <c r="U1237" s="27">
        <f>IF(COUNTIFS($B$2:$B1237,$B1237,$D$2:$D1237,$D1237)=1,1,0)</f>
        <v>1</v>
      </c>
      <c r="V1237" s="27">
        <f t="shared" si="58"/>
        <v>9.6</v>
      </c>
      <c r="W1237" s="27">
        <f t="shared" si="59"/>
        <v>3</v>
      </c>
      <c r="X1237" s="27">
        <f t="shared" si="57"/>
        <v>9.5999998763000001</v>
      </c>
    </row>
    <row r="1238" spans="1:24" x14ac:dyDescent="0.25">
      <c r="A1238" s="26">
        <v>46265</v>
      </c>
      <c r="B1238" s="27" t="s">
        <v>10306</v>
      </c>
      <c r="C1238" s="27" t="s">
        <v>1453</v>
      </c>
      <c r="D1238" s="27" t="s">
        <v>147</v>
      </c>
      <c r="E1238" s="27" t="s">
        <v>67</v>
      </c>
      <c r="F1238" s="27" t="s">
        <v>32</v>
      </c>
      <c r="G1238" s="27"/>
      <c r="H1238" s="27" t="s">
        <v>64</v>
      </c>
      <c r="I1238" s="28">
        <v>87691100</v>
      </c>
      <c r="J1238" s="28">
        <v>0</v>
      </c>
      <c r="K1238" s="28">
        <v>87691100</v>
      </c>
      <c r="L1238" s="29">
        <v>3.74</v>
      </c>
      <c r="M1238" s="29">
        <f>IFERROR(_xlfn.XLOOKUP($B1238,'Ownership Metrics'!$A:$A,'Ownership Metrics'!$B:$B),"")</f>
        <v>1.3</v>
      </c>
      <c r="N1238" s="28">
        <f>IFERROR(_xlfn.XLOOKUP($B1238,'Ownership Metrics'!$A:$A,'Ownership Metrics'!$C:$C),"")</f>
        <v>4368</v>
      </c>
      <c r="O1238" s="29">
        <f>IFERROR(_xlfn.XLOOKUP($B1238,'Ownership Metrics'!$A:$A,'Ownership Metrics'!$D:$D),"")</f>
        <v>63.83</v>
      </c>
      <c r="P1238" s="29">
        <f>IFERROR(_xlfn.XLOOKUP($B1238,'Ownership Metrics'!$A:$A,'Ownership Metrics'!$E:$E),"")</f>
        <v>86.23</v>
      </c>
      <c r="Q1238" s="30">
        <f>IFERROR(_xlfn.XLOOKUP($B1238,'Ownership Metrics'!$A:$A,'Ownership Metrics'!$F:$F),"")</f>
        <v>8</v>
      </c>
      <c r="R1238" s="30">
        <f>IFERROR(_xlfn.XLOOKUP($B1238,'Ownership Metrics'!$A:$A,'Ownership Metrics'!$G:$G),"")</f>
        <v>62</v>
      </c>
      <c r="S1238" s="27" t="str">
        <f>IFERROR(_xlfn.XLOOKUP($B1238,'Ownership Metrics'!$A:$A,'Ownership Metrics'!$H:$H),"")</f>
        <v>Mayoritas</v>
      </c>
      <c r="T1238" s="27" t="str">
        <f>IFERROR(_xlfn.XLOOKUP($B1238,'Ownership Metrics'!$A:$A,'Ownership Metrics'!$I:$I),"")</f>
        <v>Tinggi</v>
      </c>
      <c r="U1238" s="27">
        <f>IF(COUNTIFS($B$2:$B1238,$B1238,$D$2:$D1238,$D1238)=1,1,0)</f>
        <v>1</v>
      </c>
      <c r="V1238" s="27">
        <f t="shared" si="58"/>
        <v>3.74</v>
      </c>
      <c r="W1238" s="27">
        <f t="shared" si="59"/>
        <v>5</v>
      </c>
      <c r="X1238" s="27">
        <f t="shared" si="57"/>
        <v>3.7399998762000002</v>
      </c>
    </row>
    <row r="1239" spans="1:24" x14ac:dyDescent="0.25">
      <c r="A1239" s="26">
        <v>46265</v>
      </c>
      <c r="B1239" s="27" t="s">
        <v>10307</v>
      </c>
      <c r="C1239" s="27" t="s">
        <v>1461</v>
      </c>
      <c r="D1239" s="27" t="s">
        <v>1462</v>
      </c>
      <c r="E1239" s="27" t="s">
        <v>22</v>
      </c>
      <c r="F1239" s="27" t="s">
        <v>23</v>
      </c>
      <c r="G1239" s="27"/>
      <c r="H1239" s="27" t="s">
        <v>24</v>
      </c>
      <c r="I1239" s="28">
        <v>190138786</v>
      </c>
      <c r="J1239" s="28">
        <v>0</v>
      </c>
      <c r="K1239" s="28">
        <v>190138786</v>
      </c>
      <c r="L1239" s="29">
        <v>13.58</v>
      </c>
      <c r="M1239" s="29">
        <f>IFERROR(_xlfn.XLOOKUP($B1239,'Ownership Metrics'!$A:$A,'Ownership Metrics'!$B:$B),"")</f>
        <v>49.32</v>
      </c>
      <c r="N1239" s="28">
        <f>IFERROR(_xlfn.XLOOKUP($B1239,'Ownership Metrics'!$A:$A,'Ownership Metrics'!$C:$C),"")</f>
        <v>340</v>
      </c>
      <c r="O1239" s="29">
        <f>IFERROR(_xlfn.XLOOKUP($B1239,'Ownership Metrics'!$A:$A,'Ownership Metrics'!$D:$D),"")</f>
        <v>13.58</v>
      </c>
      <c r="P1239" s="29">
        <f>IFERROR(_xlfn.XLOOKUP($B1239,'Ownership Metrics'!$A:$A,'Ownership Metrics'!$E:$E),"")</f>
        <v>28.84</v>
      </c>
      <c r="Q1239" s="30">
        <f>IFERROR(_xlfn.XLOOKUP($B1239,'Ownership Metrics'!$A:$A,'Ownership Metrics'!$F:$F),"")</f>
        <v>17</v>
      </c>
      <c r="R1239" s="30">
        <f>IFERROR(_xlfn.XLOOKUP($B1239,'Ownership Metrics'!$A:$A,'Ownership Metrics'!$G:$G),"")</f>
        <v>15</v>
      </c>
      <c r="S1239" s="27" t="str">
        <f>IFERROR(_xlfn.XLOOKUP($B1239,'Ownership Metrics'!$A:$A,'Ownership Metrics'!$H:$H),"")</f>
        <v>Tersebar</v>
      </c>
      <c r="T1239" s="27" t="str">
        <f>IFERROR(_xlfn.XLOOKUP($B1239,'Ownership Metrics'!$A:$A,'Ownership Metrics'!$I:$I),"")</f>
        <v>Rendah</v>
      </c>
      <c r="U1239" s="27">
        <f>IF(COUNTIFS($B$2:$B1239,$B1239,$D$2:$D1239,$D1239)=1,1,0)</f>
        <v>1</v>
      </c>
      <c r="V1239" s="27">
        <f t="shared" si="58"/>
        <v>13.58</v>
      </c>
      <c r="W1239" s="27">
        <f t="shared" si="59"/>
        <v>1</v>
      </c>
      <c r="X1239" s="27">
        <f t="shared" si="57"/>
        <v>13.5799998761</v>
      </c>
    </row>
    <row r="1240" spans="1:24" x14ac:dyDescent="0.25">
      <c r="A1240" s="26">
        <v>46265</v>
      </c>
      <c r="B1240" s="27" t="s">
        <v>10307</v>
      </c>
      <c r="C1240" s="27" t="s">
        <v>1461</v>
      </c>
      <c r="D1240" s="27" t="s">
        <v>1463</v>
      </c>
      <c r="E1240" s="27" t="s">
        <v>22</v>
      </c>
      <c r="F1240" s="27" t="s">
        <v>23</v>
      </c>
      <c r="G1240" s="27"/>
      <c r="H1240" s="27" t="s">
        <v>24</v>
      </c>
      <c r="I1240" s="28">
        <v>16000000</v>
      </c>
      <c r="J1240" s="28">
        <v>0</v>
      </c>
      <c r="K1240" s="28">
        <v>16000000</v>
      </c>
      <c r="L1240" s="29">
        <v>1.1399999999999999</v>
      </c>
      <c r="M1240" s="29">
        <f>IFERROR(_xlfn.XLOOKUP($B1240,'Ownership Metrics'!$A:$A,'Ownership Metrics'!$B:$B),"")</f>
        <v>49.32</v>
      </c>
      <c r="N1240" s="28">
        <f>IFERROR(_xlfn.XLOOKUP($B1240,'Ownership Metrics'!$A:$A,'Ownership Metrics'!$C:$C),"")</f>
        <v>340</v>
      </c>
      <c r="O1240" s="29">
        <f>IFERROR(_xlfn.XLOOKUP($B1240,'Ownership Metrics'!$A:$A,'Ownership Metrics'!$D:$D),"")</f>
        <v>13.58</v>
      </c>
      <c r="P1240" s="29">
        <f>IFERROR(_xlfn.XLOOKUP($B1240,'Ownership Metrics'!$A:$A,'Ownership Metrics'!$E:$E),"")</f>
        <v>28.84</v>
      </c>
      <c r="Q1240" s="30">
        <f>IFERROR(_xlfn.XLOOKUP($B1240,'Ownership Metrics'!$A:$A,'Ownership Metrics'!$F:$F),"")</f>
        <v>17</v>
      </c>
      <c r="R1240" s="30">
        <f>IFERROR(_xlfn.XLOOKUP($B1240,'Ownership Metrics'!$A:$A,'Ownership Metrics'!$G:$G),"")</f>
        <v>15</v>
      </c>
      <c r="S1240" s="27" t="str">
        <f>IFERROR(_xlfn.XLOOKUP($B1240,'Ownership Metrics'!$A:$A,'Ownership Metrics'!$H:$H),"")</f>
        <v>Tersebar</v>
      </c>
      <c r="T1240" s="27" t="str">
        <f>IFERROR(_xlfn.XLOOKUP($B1240,'Ownership Metrics'!$A:$A,'Ownership Metrics'!$I:$I),"")</f>
        <v>Rendah</v>
      </c>
      <c r="U1240" s="27">
        <f>IF(COUNTIFS($B$2:$B1240,$B1240,$D$2:$D1240,$D1240)=1,1,0)</f>
        <v>1</v>
      </c>
      <c r="V1240" s="27">
        <f t="shared" si="58"/>
        <v>1.1399999999999999</v>
      </c>
      <c r="W1240" s="27">
        <f t="shared" si="59"/>
        <v>15</v>
      </c>
      <c r="X1240" s="27">
        <f t="shared" si="57"/>
        <v>1.1399998759999999</v>
      </c>
    </row>
    <row r="1241" spans="1:24" x14ac:dyDescent="0.25">
      <c r="A1241" s="26">
        <v>46265</v>
      </c>
      <c r="B1241" s="27" t="s">
        <v>10307</v>
      </c>
      <c r="C1241" s="27" t="s">
        <v>1461</v>
      </c>
      <c r="D1241" s="27" t="s">
        <v>1464</v>
      </c>
      <c r="E1241" s="27" t="s">
        <v>22</v>
      </c>
      <c r="F1241" s="27" t="s">
        <v>23</v>
      </c>
      <c r="G1241" s="27"/>
      <c r="H1241" s="27" t="s">
        <v>24</v>
      </c>
      <c r="I1241" s="28">
        <v>15537173</v>
      </c>
      <c r="J1241" s="28">
        <v>0</v>
      </c>
      <c r="K1241" s="28">
        <v>15537173</v>
      </c>
      <c r="L1241" s="29">
        <v>1.1100000000000001</v>
      </c>
      <c r="M1241" s="29">
        <f>IFERROR(_xlfn.XLOOKUP($B1241,'Ownership Metrics'!$A:$A,'Ownership Metrics'!$B:$B),"")</f>
        <v>49.32</v>
      </c>
      <c r="N1241" s="28">
        <f>IFERROR(_xlfn.XLOOKUP($B1241,'Ownership Metrics'!$A:$A,'Ownership Metrics'!$C:$C),"")</f>
        <v>340</v>
      </c>
      <c r="O1241" s="29">
        <f>IFERROR(_xlfn.XLOOKUP($B1241,'Ownership Metrics'!$A:$A,'Ownership Metrics'!$D:$D),"")</f>
        <v>13.58</v>
      </c>
      <c r="P1241" s="29">
        <f>IFERROR(_xlfn.XLOOKUP($B1241,'Ownership Metrics'!$A:$A,'Ownership Metrics'!$E:$E),"")</f>
        <v>28.84</v>
      </c>
      <c r="Q1241" s="30">
        <f>IFERROR(_xlfn.XLOOKUP($B1241,'Ownership Metrics'!$A:$A,'Ownership Metrics'!$F:$F),"")</f>
        <v>17</v>
      </c>
      <c r="R1241" s="30">
        <f>IFERROR(_xlfn.XLOOKUP($B1241,'Ownership Metrics'!$A:$A,'Ownership Metrics'!$G:$G),"")</f>
        <v>15</v>
      </c>
      <c r="S1241" s="27" t="str">
        <f>IFERROR(_xlfn.XLOOKUP($B1241,'Ownership Metrics'!$A:$A,'Ownership Metrics'!$H:$H),"")</f>
        <v>Tersebar</v>
      </c>
      <c r="T1241" s="27" t="str">
        <f>IFERROR(_xlfn.XLOOKUP($B1241,'Ownership Metrics'!$A:$A,'Ownership Metrics'!$I:$I),"")</f>
        <v>Rendah</v>
      </c>
      <c r="U1241" s="27">
        <f>IF(COUNTIFS($B$2:$B1241,$B1241,$D$2:$D1241,$D1241)=1,1,0)</f>
        <v>1</v>
      </c>
      <c r="V1241" s="27">
        <f t="shared" si="58"/>
        <v>1.1100000000000001</v>
      </c>
      <c r="W1241" s="27">
        <f t="shared" si="59"/>
        <v>16</v>
      </c>
      <c r="X1241" s="27">
        <f t="shared" si="57"/>
        <v>1.1099998759</v>
      </c>
    </row>
    <row r="1242" spans="1:24" x14ac:dyDescent="0.25">
      <c r="A1242" s="26">
        <v>46265</v>
      </c>
      <c r="B1242" s="27" t="s">
        <v>10307</v>
      </c>
      <c r="C1242" s="27" t="s">
        <v>1461</v>
      </c>
      <c r="D1242" s="27" t="s">
        <v>1465</v>
      </c>
      <c r="E1242" s="27" t="s">
        <v>22</v>
      </c>
      <c r="F1242" s="27" t="s">
        <v>23</v>
      </c>
      <c r="G1242" s="27"/>
      <c r="H1242" s="27" t="s">
        <v>24</v>
      </c>
      <c r="I1242" s="28">
        <v>21000000</v>
      </c>
      <c r="J1242" s="28">
        <v>0</v>
      </c>
      <c r="K1242" s="28">
        <v>21000000</v>
      </c>
      <c r="L1242" s="29">
        <v>1.5</v>
      </c>
      <c r="M1242" s="29">
        <f>IFERROR(_xlfn.XLOOKUP($B1242,'Ownership Metrics'!$A:$A,'Ownership Metrics'!$B:$B),"")</f>
        <v>49.32</v>
      </c>
      <c r="N1242" s="28">
        <f>IFERROR(_xlfn.XLOOKUP($B1242,'Ownership Metrics'!$A:$A,'Ownership Metrics'!$C:$C),"")</f>
        <v>340</v>
      </c>
      <c r="O1242" s="29">
        <f>IFERROR(_xlfn.XLOOKUP($B1242,'Ownership Metrics'!$A:$A,'Ownership Metrics'!$D:$D),"")</f>
        <v>13.58</v>
      </c>
      <c r="P1242" s="29">
        <f>IFERROR(_xlfn.XLOOKUP($B1242,'Ownership Metrics'!$A:$A,'Ownership Metrics'!$E:$E),"")</f>
        <v>28.84</v>
      </c>
      <c r="Q1242" s="30">
        <f>IFERROR(_xlfn.XLOOKUP($B1242,'Ownership Metrics'!$A:$A,'Ownership Metrics'!$F:$F),"")</f>
        <v>17</v>
      </c>
      <c r="R1242" s="30">
        <f>IFERROR(_xlfn.XLOOKUP($B1242,'Ownership Metrics'!$A:$A,'Ownership Metrics'!$G:$G),"")</f>
        <v>15</v>
      </c>
      <c r="S1242" s="27" t="str">
        <f>IFERROR(_xlfn.XLOOKUP($B1242,'Ownership Metrics'!$A:$A,'Ownership Metrics'!$H:$H),"")</f>
        <v>Tersebar</v>
      </c>
      <c r="T1242" s="27" t="str">
        <f>IFERROR(_xlfn.XLOOKUP($B1242,'Ownership Metrics'!$A:$A,'Ownership Metrics'!$I:$I),"")</f>
        <v>Rendah</v>
      </c>
      <c r="U1242" s="27">
        <f>IF(COUNTIFS($B$2:$B1242,$B1242,$D$2:$D1242,$D1242)=1,1,0)</f>
        <v>1</v>
      </c>
      <c r="V1242" s="27">
        <f t="shared" si="58"/>
        <v>1.5</v>
      </c>
      <c r="W1242" s="27">
        <f t="shared" si="59"/>
        <v>9</v>
      </c>
      <c r="X1242" s="27">
        <f t="shared" si="57"/>
        <v>1.4999998757999999</v>
      </c>
    </row>
    <row r="1243" spans="1:24" x14ac:dyDescent="0.25">
      <c r="A1243" s="26">
        <v>46265</v>
      </c>
      <c r="B1243" s="27" t="s">
        <v>10307</v>
      </c>
      <c r="C1243" s="27" t="s">
        <v>1461</v>
      </c>
      <c r="D1243" s="27" t="s">
        <v>1466</v>
      </c>
      <c r="E1243" s="27" t="s">
        <v>22</v>
      </c>
      <c r="F1243" s="27" t="s">
        <v>23</v>
      </c>
      <c r="G1243" s="27"/>
      <c r="H1243" s="27" t="s">
        <v>24</v>
      </c>
      <c r="I1243" s="28">
        <v>121652000</v>
      </c>
      <c r="J1243" s="28">
        <v>0</v>
      </c>
      <c r="K1243" s="28">
        <v>121652000</v>
      </c>
      <c r="L1243" s="29">
        <v>8.69</v>
      </c>
      <c r="M1243" s="29">
        <f>IFERROR(_xlfn.XLOOKUP($B1243,'Ownership Metrics'!$A:$A,'Ownership Metrics'!$B:$B),"")</f>
        <v>49.32</v>
      </c>
      <c r="N1243" s="28">
        <f>IFERROR(_xlfn.XLOOKUP($B1243,'Ownership Metrics'!$A:$A,'Ownership Metrics'!$C:$C),"")</f>
        <v>340</v>
      </c>
      <c r="O1243" s="29">
        <f>IFERROR(_xlfn.XLOOKUP($B1243,'Ownership Metrics'!$A:$A,'Ownership Metrics'!$D:$D),"")</f>
        <v>13.58</v>
      </c>
      <c r="P1243" s="29">
        <f>IFERROR(_xlfn.XLOOKUP($B1243,'Ownership Metrics'!$A:$A,'Ownership Metrics'!$E:$E),"")</f>
        <v>28.84</v>
      </c>
      <c r="Q1243" s="30">
        <f>IFERROR(_xlfn.XLOOKUP($B1243,'Ownership Metrics'!$A:$A,'Ownership Metrics'!$F:$F),"")</f>
        <v>17</v>
      </c>
      <c r="R1243" s="30">
        <f>IFERROR(_xlfn.XLOOKUP($B1243,'Ownership Metrics'!$A:$A,'Ownership Metrics'!$G:$G),"")</f>
        <v>15</v>
      </c>
      <c r="S1243" s="27" t="str">
        <f>IFERROR(_xlfn.XLOOKUP($B1243,'Ownership Metrics'!$A:$A,'Ownership Metrics'!$H:$H),"")</f>
        <v>Tersebar</v>
      </c>
      <c r="T1243" s="27" t="str">
        <f>IFERROR(_xlfn.XLOOKUP($B1243,'Ownership Metrics'!$A:$A,'Ownership Metrics'!$I:$I),"")</f>
        <v>Rendah</v>
      </c>
      <c r="U1243" s="27">
        <f>IF(COUNTIFS($B$2:$B1243,$B1243,$D$2:$D1243,$D1243)=1,1,0)</f>
        <v>1</v>
      </c>
      <c r="V1243" s="27">
        <f t="shared" si="58"/>
        <v>8.69</v>
      </c>
      <c r="W1243" s="27">
        <f t="shared" si="59"/>
        <v>2</v>
      </c>
      <c r="X1243" s="27">
        <f t="shared" si="57"/>
        <v>8.6899998756999999</v>
      </c>
    </row>
    <row r="1244" spans="1:24" x14ac:dyDescent="0.25">
      <c r="A1244" s="26">
        <v>46265</v>
      </c>
      <c r="B1244" s="27" t="s">
        <v>10307</v>
      </c>
      <c r="C1244" s="27" t="s">
        <v>1461</v>
      </c>
      <c r="D1244" s="27" t="s">
        <v>1467</v>
      </c>
      <c r="E1244" s="27" t="s">
        <v>22</v>
      </c>
      <c r="F1244" s="27" t="s">
        <v>23</v>
      </c>
      <c r="G1244" s="27"/>
      <c r="H1244" s="27" t="s">
        <v>24</v>
      </c>
      <c r="I1244" s="28">
        <v>91969800</v>
      </c>
      <c r="J1244" s="28">
        <v>0</v>
      </c>
      <c r="K1244" s="28">
        <v>91969800</v>
      </c>
      <c r="L1244" s="29">
        <v>6.57</v>
      </c>
      <c r="M1244" s="29">
        <f>IFERROR(_xlfn.XLOOKUP($B1244,'Ownership Metrics'!$A:$A,'Ownership Metrics'!$B:$B),"")</f>
        <v>49.32</v>
      </c>
      <c r="N1244" s="28">
        <f>IFERROR(_xlfn.XLOOKUP($B1244,'Ownership Metrics'!$A:$A,'Ownership Metrics'!$C:$C),"")</f>
        <v>340</v>
      </c>
      <c r="O1244" s="29">
        <f>IFERROR(_xlfn.XLOOKUP($B1244,'Ownership Metrics'!$A:$A,'Ownership Metrics'!$D:$D),"")</f>
        <v>13.58</v>
      </c>
      <c r="P1244" s="29">
        <f>IFERROR(_xlfn.XLOOKUP($B1244,'Ownership Metrics'!$A:$A,'Ownership Metrics'!$E:$E),"")</f>
        <v>28.84</v>
      </c>
      <c r="Q1244" s="30">
        <f>IFERROR(_xlfn.XLOOKUP($B1244,'Ownership Metrics'!$A:$A,'Ownership Metrics'!$F:$F),"")</f>
        <v>17</v>
      </c>
      <c r="R1244" s="30">
        <f>IFERROR(_xlfn.XLOOKUP($B1244,'Ownership Metrics'!$A:$A,'Ownership Metrics'!$G:$G),"")</f>
        <v>15</v>
      </c>
      <c r="S1244" s="27" t="str">
        <f>IFERROR(_xlfn.XLOOKUP($B1244,'Ownership Metrics'!$A:$A,'Ownership Metrics'!$H:$H),"")</f>
        <v>Tersebar</v>
      </c>
      <c r="T1244" s="27" t="str">
        <f>IFERROR(_xlfn.XLOOKUP($B1244,'Ownership Metrics'!$A:$A,'Ownership Metrics'!$I:$I),"")</f>
        <v>Rendah</v>
      </c>
      <c r="U1244" s="27">
        <f>IF(COUNTIFS($B$2:$B1244,$B1244,$D$2:$D1244,$D1244)=1,1,0)</f>
        <v>1</v>
      </c>
      <c r="V1244" s="27">
        <f t="shared" si="58"/>
        <v>6.57</v>
      </c>
      <c r="W1244" s="27">
        <f t="shared" si="59"/>
        <v>3</v>
      </c>
      <c r="X1244" s="27">
        <f t="shared" si="57"/>
        <v>6.5699998756000006</v>
      </c>
    </row>
    <row r="1245" spans="1:24" x14ac:dyDescent="0.25">
      <c r="A1245" s="26">
        <v>46265</v>
      </c>
      <c r="B1245" s="27" t="s">
        <v>10307</v>
      </c>
      <c r="C1245" s="27" t="s">
        <v>1461</v>
      </c>
      <c r="D1245" s="27" t="s">
        <v>1468</v>
      </c>
      <c r="E1245" s="27" t="s">
        <v>35</v>
      </c>
      <c r="F1245" s="27" t="s">
        <v>23</v>
      </c>
      <c r="G1245" s="27" t="s">
        <v>36</v>
      </c>
      <c r="H1245" s="27" t="s">
        <v>24</v>
      </c>
      <c r="I1245" s="28">
        <v>35000000</v>
      </c>
      <c r="J1245" s="28">
        <v>0</v>
      </c>
      <c r="K1245" s="28">
        <v>35000000</v>
      </c>
      <c r="L1245" s="29">
        <v>2.5</v>
      </c>
      <c r="M1245" s="29">
        <f>IFERROR(_xlfn.XLOOKUP($B1245,'Ownership Metrics'!$A:$A,'Ownership Metrics'!$B:$B),"")</f>
        <v>49.32</v>
      </c>
      <c r="N1245" s="28">
        <f>IFERROR(_xlfn.XLOOKUP($B1245,'Ownership Metrics'!$A:$A,'Ownership Metrics'!$C:$C),"")</f>
        <v>340</v>
      </c>
      <c r="O1245" s="29">
        <f>IFERROR(_xlfn.XLOOKUP($B1245,'Ownership Metrics'!$A:$A,'Ownership Metrics'!$D:$D),"")</f>
        <v>13.58</v>
      </c>
      <c r="P1245" s="29">
        <f>IFERROR(_xlfn.XLOOKUP($B1245,'Ownership Metrics'!$A:$A,'Ownership Metrics'!$E:$E),"")</f>
        <v>28.84</v>
      </c>
      <c r="Q1245" s="30">
        <f>IFERROR(_xlfn.XLOOKUP($B1245,'Ownership Metrics'!$A:$A,'Ownership Metrics'!$F:$F),"")</f>
        <v>17</v>
      </c>
      <c r="R1245" s="30">
        <f>IFERROR(_xlfn.XLOOKUP($B1245,'Ownership Metrics'!$A:$A,'Ownership Metrics'!$G:$G),"")</f>
        <v>15</v>
      </c>
      <c r="S1245" s="27" t="str">
        <f>IFERROR(_xlfn.XLOOKUP($B1245,'Ownership Metrics'!$A:$A,'Ownership Metrics'!$H:$H),"")</f>
        <v>Tersebar</v>
      </c>
      <c r="T1245" s="27" t="str">
        <f>IFERROR(_xlfn.XLOOKUP($B1245,'Ownership Metrics'!$A:$A,'Ownership Metrics'!$I:$I),"")</f>
        <v>Rendah</v>
      </c>
      <c r="U1245" s="27">
        <f>IF(COUNTIFS($B$2:$B1245,$B1245,$D$2:$D1245,$D1245)=1,1,0)</f>
        <v>1</v>
      </c>
      <c r="V1245" s="27">
        <f t="shared" si="58"/>
        <v>2.5</v>
      </c>
      <c r="W1245" s="27">
        <f t="shared" si="59"/>
        <v>4</v>
      </c>
      <c r="X1245" s="27">
        <f t="shared" si="57"/>
        <v>2.4999998754999999</v>
      </c>
    </row>
    <row r="1246" spans="1:24" x14ac:dyDescent="0.25">
      <c r="A1246" s="26">
        <v>46265</v>
      </c>
      <c r="B1246" s="27" t="s">
        <v>10307</v>
      </c>
      <c r="C1246" s="27" t="s">
        <v>1461</v>
      </c>
      <c r="D1246" s="27" t="s">
        <v>1469</v>
      </c>
      <c r="E1246" s="27" t="s">
        <v>35</v>
      </c>
      <c r="F1246" s="27" t="s">
        <v>23</v>
      </c>
      <c r="G1246" s="27" t="s">
        <v>36</v>
      </c>
      <c r="H1246" s="27" t="s">
        <v>24</v>
      </c>
      <c r="I1246" s="28">
        <v>33500600</v>
      </c>
      <c r="J1246" s="28">
        <v>0</v>
      </c>
      <c r="K1246" s="28">
        <v>33500600</v>
      </c>
      <c r="L1246" s="29">
        <v>2.39</v>
      </c>
      <c r="M1246" s="29">
        <f>IFERROR(_xlfn.XLOOKUP($B1246,'Ownership Metrics'!$A:$A,'Ownership Metrics'!$B:$B),"")</f>
        <v>49.32</v>
      </c>
      <c r="N1246" s="28">
        <f>IFERROR(_xlfn.XLOOKUP($B1246,'Ownership Metrics'!$A:$A,'Ownership Metrics'!$C:$C),"")</f>
        <v>340</v>
      </c>
      <c r="O1246" s="29">
        <f>IFERROR(_xlfn.XLOOKUP($B1246,'Ownership Metrics'!$A:$A,'Ownership Metrics'!$D:$D),"")</f>
        <v>13.58</v>
      </c>
      <c r="P1246" s="29">
        <f>IFERROR(_xlfn.XLOOKUP($B1246,'Ownership Metrics'!$A:$A,'Ownership Metrics'!$E:$E),"")</f>
        <v>28.84</v>
      </c>
      <c r="Q1246" s="30">
        <f>IFERROR(_xlfn.XLOOKUP($B1246,'Ownership Metrics'!$A:$A,'Ownership Metrics'!$F:$F),"")</f>
        <v>17</v>
      </c>
      <c r="R1246" s="30">
        <f>IFERROR(_xlfn.XLOOKUP($B1246,'Ownership Metrics'!$A:$A,'Ownership Metrics'!$G:$G),"")</f>
        <v>15</v>
      </c>
      <c r="S1246" s="27" t="str">
        <f>IFERROR(_xlfn.XLOOKUP($B1246,'Ownership Metrics'!$A:$A,'Ownership Metrics'!$H:$H),"")</f>
        <v>Tersebar</v>
      </c>
      <c r="T1246" s="27" t="str">
        <f>IFERROR(_xlfn.XLOOKUP($B1246,'Ownership Metrics'!$A:$A,'Ownership Metrics'!$I:$I),"")</f>
        <v>Rendah</v>
      </c>
      <c r="U1246" s="27">
        <f>IF(COUNTIFS($B$2:$B1246,$B1246,$D$2:$D1246,$D1246)=1,1,0)</f>
        <v>1</v>
      </c>
      <c r="V1246" s="27">
        <f t="shared" si="58"/>
        <v>2.39</v>
      </c>
      <c r="W1246" s="27">
        <f t="shared" si="59"/>
        <v>5</v>
      </c>
      <c r="X1246" s="27">
        <f t="shared" si="57"/>
        <v>2.3899998754</v>
      </c>
    </row>
    <row r="1247" spans="1:24" x14ac:dyDescent="0.25">
      <c r="A1247" s="26">
        <v>46265</v>
      </c>
      <c r="B1247" s="27" t="s">
        <v>10307</v>
      </c>
      <c r="C1247" s="27" t="s">
        <v>1461</v>
      </c>
      <c r="D1247" s="27" t="s">
        <v>1470</v>
      </c>
      <c r="E1247" s="27" t="s">
        <v>35</v>
      </c>
      <c r="F1247" s="27" t="s">
        <v>23</v>
      </c>
      <c r="G1247" s="27" t="s">
        <v>36</v>
      </c>
      <c r="H1247" s="27" t="s">
        <v>24</v>
      </c>
      <c r="I1247" s="28">
        <v>26214500</v>
      </c>
      <c r="J1247" s="28">
        <v>0</v>
      </c>
      <c r="K1247" s="28">
        <v>26214500</v>
      </c>
      <c r="L1247" s="29">
        <v>1.87</v>
      </c>
      <c r="M1247" s="29">
        <f>IFERROR(_xlfn.XLOOKUP($B1247,'Ownership Metrics'!$A:$A,'Ownership Metrics'!$B:$B),"")</f>
        <v>49.32</v>
      </c>
      <c r="N1247" s="28">
        <f>IFERROR(_xlfn.XLOOKUP($B1247,'Ownership Metrics'!$A:$A,'Ownership Metrics'!$C:$C),"")</f>
        <v>340</v>
      </c>
      <c r="O1247" s="29">
        <f>IFERROR(_xlfn.XLOOKUP($B1247,'Ownership Metrics'!$A:$A,'Ownership Metrics'!$D:$D),"")</f>
        <v>13.58</v>
      </c>
      <c r="P1247" s="29">
        <f>IFERROR(_xlfn.XLOOKUP($B1247,'Ownership Metrics'!$A:$A,'Ownership Metrics'!$E:$E),"")</f>
        <v>28.84</v>
      </c>
      <c r="Q1247" s="30">
        <f>IFERROR(_xlfn.XLOOKUP($B1247,'Ownership Metrics'!$A:$A,'Ownership Metrics'!$F:$F),"")</f>
        <v>17</v>
      </c>
      <c r="R1247" s="30">
        <f>IFERROR(_xlfn.XLOOKUP($B1247,'Ownership Metrics'!$A:$A,'Ownership Metrics'!$G:$G),"")</f>
        <v>15</v>
      </c>
      <c r="S1247" s="27" t="str">
        <f>IFERROR(_xlfn.XLOOKUP($B1247,'Ownership Metrics'!$A:$A,'Ownership Metrics'!$H:$H),"")</f>
        <v>Tersebar</v>
      </c>
      <c r="T1247" s="27" t="str">
        <f>IFERROR(_xlfn.XLOOKUP($B1247,'Ownership Metrics'!$A:$A,'Ownership Metrics'!$I:$I),"")</f>
        <v>Rendah</v>
      </c>
      <c r="U1247" s="27">
        <f>IF(COUNTIFS($B$2:$B1247,$B1247,$D$2:$D1247,$D1247)=1,1,0)</f>
        <v>1</v>
      </c>
      <c r="V1247" s="27">
        <f t="shared" si="58"/>
        <v>1.87</v>
      </c>
      <c r="W1247" s="27">
        <f t="shared" si="59"/>
        <v>7</v>
      </c>
      <c r="X1247" s="27">
        <f t="shared" si="57"/>
        <v>1.8699998753</v>
      </c>
    </row>
    <row r="1248" spans="1:24" x14ac:dyDescent="0.25">
      <c r="A1248" s="26">
        <v>46265</v>
      </c>
      <c r="B1248" s="27" t="s">
        <v>10307</v>
      </c>
      <c r="C1248" s="27" t="s">
        <v>1461</v>
      </c>
      <c r="D1248" s="27" t="s">
        <v>1471</v>
      </c>
      <c r="E1248" s="27" t="s">
        <v>35</v>
      </c>
      <c r="F1248" s="27" t="s">
        <v>23</v>
      </c>
      <c r="G1248" s="27" t="s">
        <v>36</v>
      </c>
      <c r="H1248" s="27" t="s">
        <v>24</v>
      </c>
      <c r="I1248" s="28">
        <v>26996800</v>
      </c>
      <c r="J1248" s="28">
        <v>0</v>
      </c>
      <c r="K1248" s="28">
        <v>26996800</v>
      </c>
      <c r="L1248" s="29">
        <v>1.93</v>
      </c>
      <c r="M1248" s="29">
        <f>IFERROR(_xlfn.XLOOKUP($B1248,'Ownership Metrics'!$A:$A,'Ownership Metrics'!$B:$B),"")</f>
        <v>49.32</v>
      </c>
      <c r="N1248" s="28">
        <f>IFERROR(_xlfn.XLOOKUP($B1248,'Ownership Metrics'!$A:$A,'Ownership Metrics'!$C:$C),"")</f>
        <v>340</v>
      </c>
      <c r="O1248" s="29">
        <f>IFERROR(_xlfn.XLOOKUP($B1248,'Ownership Metrics'!$A:$A,'Ownership Metrics'!$D:$D),"")</f>
        <v>13.58</v>
      </c>
      <c r="P1248" s="29">
        <f>IFERROR(_xlfn.XLOOKUP($B1248,'Ownership Metrics'!$A:$A,'Ownership Metrics'!$E:$E),"")</f>
        <v>28.84</v>
      </c>
      <c r="Q1248" s="30">
        <f>IFERROR(_xlfn.XLOOKUP($B1248,'Ownership Metrics'!$A:$A,'Ownership Metrics'!$F:$F),"")</f>
        <v>17</v>
      </c>
      <c r="R1248" s="30">
        <f>IFERROR(_xlfn.XLOOKUP($B1248,'Ownership Metrics'!$A:$A,'Ownership Metrics'!$G:$G),"")</f>
        <v>15</v>
      </c>
      <c r="S1248" s="27" t="str">
        <f>IFERROR(_xlfn.XLOOKUP($B1248,'Ownership Metrics'!$A:$A,'Ownership Metrics'!$H:$H),"")</f>
        <v>Tersebar</v>
      </c>
      <c r="T1248" s="27" t="str">
        <f>IFERROR(_xlfn.XLOOKUP($B1248,'Ownership Metrics'!$A:$A,'Ownership Metrics'!$I:$I),"")</f>
        <v>Rendah</v>
      </c>
      <c r="U1248" s="27">
        <f>IF(COUNTIFS($B$2:$B1248,$B1248,$D$2:$D1248,$D1248)=1,1,0)</f>
        <v>1</v>
      </c>
      <c r="V1248" s="27">
        <f t="shared" si="58"/>
        <v>1.93</v>
      </c>
      <c r="W1248" s="27">
        <f t="shared" si="59"/>
        <v>6</v>
      </c>
      <c r="X1248" s="27">
        <f t="shared" si="57"/>
        <v>1.9299998752</v>
      </c>
    </row>
    <row r="1249" spans="1:24" x14ac:dyDescent="0.25">
      <c r="A1249" s="26">
        <v>46265</v>
      </c>
      <c r="B1249" s="27" t="s">
        <v>10307</v>
      </c>
      <c r="C1249" s="27" t="s">
        <v>1461</v>
      </c>
      <c r="D1249" s="27" t="s">
        <v>1472</v>
      </c>
      <c r="E1249" s="27" t="s">
        <v>35</v>
      </c>
      <c r="F1249" s="27" t="s">
        <v>23</v>
      </c>
      <c r="G1249" s="27" t="s">
        <v>36</v>
      </c>
      <c r="H1249" s="27" t="s">
        <v>24</v>
      </c>
      <c r="I1249" s="28">
        <v>20000000</v>
      </c>
      <c r="J1249" s="28">
        <v>0</v>
      </c>
      <c r="K1249" s="28">
        <v>20000000</v>
      </c>
      <c r="L1249" s="29">
        <v>1.43</v>
      </c>
      <c r="M1249" s="29">
        <f>IFERROR(_xlfn.XLOOKUP($B1249,'Ownership Metrics'!$A:$A,'Ownership Metrics'!$B:$B),"")</f>
        <v>49.32</v>
      </c>
      <c r="N1249" s="28">
        <f>IFERROR(_xlfn.XLOOKUP($B1249,'Ownership Metrics'!$A:$A,'Ownership Metrics'!$C:$C),"")</f>
        <v>340</v>
      </c>
      <c r="O1249" s="29">
        <f>IFERROR(_xlfn.XLOOKUP($B1249,'Ownership Metrics'!$A:$A,'Ownership Metrics'!$D:$D),"")</f>
        <v>13.58</v>
      </c>
      <c r="P1249" s="29">
        <f>IFERROR(_xlfn.XLOOKUP($B1249,'Ownership Metrics'!$A:$A,'Ownership Metrics'!$E:$E),"")</f>
        <v>28.84</v>
      </c>
      <c r="Q1249" s="30">
        <f>IFERROR(_xlfn.XLOOKUP($B1249,'Ownership Metrics'!$A:$A,'Ownership Metrics'!$F:$F),"")</f>
        <v>17</v>
      </c>
      <c r="R1249" s="30">
        <f>IFERROR(_xlfn.XLOOKUP($B1249,'Ownership Metrics'!$A:$A,'Ownership Metrics'!$G:$G),"")</f>
        <v>15</v>
      </c>
      <c r="S1249" s="27" t="str">
        <f>IFERROR(_xlfn.XLOOKUP($B1249,'Ownership Metrics'!$A:$A,'Ownership Metrics'!$H:$H),"")</f>
        <v>Tersebar</v>
      </c>
      <c r="T1249" s="27" t="str">
        <f>IFERROR(_xlfn.XLOOKUP($B1249,'Ownership Metrics'!$A:$A,'Ownership Metrics'!$I:$I),"")</f>
        <v>Rendah</v>
      </c>
      <c r="U1249" s="27">
        <f>IF(COUNTIFS($B$2:$B1249,$B1249,$D$2:$D1249,$D1249)=1,1,0)</f>
        <v>1</v>
      </c>
      <c r="V1249" s="27">
        <f t="shared" si="58"/>
        <v>1.43</v>
      </c>
      <c r="W1249" s="27">
        <f t="shared" si="59"/>
        <v>11</v>
      </c>
      <c r="X1249" s="27">
        <f t="shared" si="57"/>
        <v>1.4299998751</v>
      </c>
    </row>
    <row r="1250" spans="1:24" x14ac:dyDescent="0.25">
      <c r="A1250" s="26">
        <v>46265</v>
      </c>
      <c r="B1250" s="27" t="s">
        <v>10307</v>
      </c>
      <c r="C1250" s="27" t="s">
        <v>1461</v>
      </c>
      <c r="D1250" s="27" t="s">
        <v>1473</v>
      </c>
      <c r="E1250" s="27" t="s">
        <v>35</v>
      </c>
      <c r="F1250" s="27" t="s">
        <v>23</v>
      </c>
      <c r="G1250" s="27" t="s">
        <v>36</v>
      </c>
      <c r="H1250" s="27" t="s">
        <v>24</v>
      </c>
      <c r="I1250" s="28">
        <v>14556500</v>
      </c>
      <c r="J1250" s="28">
        <v>0</v>
      </c>
      <c r="K1250" s="28">
        <v>14556500</v>
      </c>
      <c r="L1250" s="29">
        <v>1.04</v>
      </c>
      <c r="M1250" s="29">
        <f>IFERROR(_xlfn.XLOOKUP($B1250,'Ownership Metrics'!$A:$A,'Ownership Metrics'!$B:$B),"")</f>
        <v>49.32</v>
      </c>
      <c r="N1250" s="28">
        <f>IFERROR(_xlfn.XLOOKUP($B1250,'Ownership Metrics'!$A:$A,'Ownership Metrics'!$C:$C),"")</f>
        <v>340</v>
      </c>
      <c r="O1250" s="29">
        <f>IFERROR(_xlfn.XLOOKUP($B1250,'Ownership Metrics'!$A:$A,'Ownership Metrics'!$D:$D),"")</f>
        <v>13.58</v>
      </c>
      <c r="P1250" s="29">
        <f>IFERROR(_xlfn.XLOOKUP($B1250,'Ownership Metrics'!$A:$A,'Ownership Metrics'!$E:$E),"")</f>
        <v>28.84</v>
      </c>
      <c r="Q1250" s="30">
        <f>IFERROR(_xlfn.XLOOKUP($B1250,'Ownership Metrics'!$A:$A,'Ownership Metrics'!$F:$F),"")</f>
        <v>17</v>
      </c>
      <c r="R1250" s="30">
        <f>IFERROR(_xlfn.XLOOKUP($B1250,'Ownership Metrics'!$A:$A,'Ownership Metrics'!$G:$G),"")</f>
        <v>15</v>
      </c>
      <c r="S1250" s="27" t="str">
        <f>IFERROR(_xlfn.XLOOKUP($B1250,'Ownership Metrics'!$A:$A,'Ownership Metrics'!$H:$H),"")</f>
        <v>Tersebar</v>
      </c>
      <c r="T1250" s="27" t="str">
        <f>IFERROR(_xlfn.XLOOKUP($B1250,'Ownership Metrics'!$A:$A,'Ownership Metrics'!$I:$I),"")</f>
        <v>Rendah</v>
      </c>
      <c r="U1250" s="27">
        <f>IF(COUNTIFS($B$2:$B1250,$B1250,$D$2:$D1250,$D1250)=1,1,0)</f>
        <v>1</v>
      </c>
      <c r="V1250" s="27">
        <f t="shared" si="58"/>
        <v>1.04</v>
      </c>
      <c r="W1250" s="27">
        <f t="shared" si="59"/>
        <v>17</v>
      </c>
      <c r="X1250" s="27">
        <f t="shared" si="57"/>
        <v>1.0399998750000001</v>
      </c>
    </row>
    <row r="1251" spans="1:24" x14ac:dyDescent="0.25">
      <c r="A1251" s="26">
        <v>46265</v>
      </c>
      <c r="B1251" s="27" t="s">
        <v>10307</v>
      </c>
      <c r="C1251" s="27" t="s">
        <v>1461</v>
      </c>
      <c r="D1251" s="27" t="s">
        <v>1474</v>
      </c>
      <c r="E1251" s="27" t="s">
        <v>35</v>
      </c>
      <c r="F1251" s="27" t="s">
        <v>32</v>
      </c>
      <c r="G1251" s="27" t="s">
        <v>195</v>
      </c>
      <c r="H1251" s="27" t="s">
        <v>24</v>
      </c>
      <c r="I1251" s="28">
        <v>16306900</v>
      </c>
      <c r="J1251" s="28">
        <v>0</v>
      </c>
      <c r="K1251" s="28">
        <v>16306900</v>
      </c>
      <c r="L1251" s="29">
        <v>1.1599999999999999</v>
      </c>
      <c r="M1251" s="29">
        <f>IFERROR(_xlfn.XLOOKUP($B1251,'Ownership Metrics'!$A:$A,'Ownership Metrics'!$B:$B),"")</f>
        <v>49.32</v>
      </c>
      <c r="N1251" s="28">
        <f>IFERROR(_xlfn.XLOOKUP($B1251,'Ownership Metrics'!$A:$A,'Ownership Metrics'!$C:$C),"")</f>
        <v>340</v>
      </c>
      <c r="O1251" s="29">
        <f>IFERROR(_xlfn.XLOOKUP($B1251,'Ownership Metrics'!$A:$A,'Ownership Metrics'!$D:$D),"")</f>
        <v>13.58</v>
      </c>
      <c r="P1251" s="29">
        <f>IFERROR(_xlfn.XLOOKUP($B1251,'Ownership Metrics'!$A:$A,'Ownership Metrics'!$E:$E),"")</f>
        <v>28.84</v>
      </c>
      <c r="Q1251" s="30">
        <f>IFERROR(_xlfn.XLOOKUP($B1251,'Ownership Metrics'!$A:$A,'Ownership Metrics'!$F:$F),"")</f>
        <v>17</v>
      </c>
      <c r="R1251" s="30">
        <f>IFERROR(_xlfn.XLOOKUP($B1251,'Ownership Metrics'!$A:$A,'Ownership Metrics'!$G:$G),"")</f>
        <v>15</v>
      </c>
      <c r="S1251" s="27" t="str">
        <f>IFERROR(_xlfn.XLOOKUP($B1251,'Ownership Metrics'!$A:$A,'Ownership Metrics'!$H:$H),"")</f>
        <v>Tersebar</v>
      </c>
      <c r="T1251" s="27" t="str">
        <f>IFERROR(_xlfn.XLOOKUP($B1251,'Ownership Metrics'!$A:$A,'Ownership Metrics'!$I:$I),"")</f>
        <v>Rendah</v>
      </c>
      <c r="U1251" s="27">
        <f>IF(COUNTIFS($B$2:$B1251,$B1251,$D$2:$D1251,$D1251)=1,1,0)</f>
        <v>1</v>
      </c>
      <c r="V1251" s="27">
        <f t="shared" si="58"/>
        <v>1.1599999999999999</v>
      </c>
      <c r="W1251" s="27">
        <f t="shared" si="59"/>
        <v>14</v>
      </c>
      <c r="X1251" s="27">
        <f t="shared" si="57"/>
        <v>1.1599998749</v>
      </c>
    </row>
    <row r="1252" spans="1:24" x14ac:dyDescent="0.25">
      <c r="A1252" s="26">
        <v>46265</v>
      </c>
      <c r="B1252" s="27" t="s">
        <v>10307</v>
      </c>
      <c r="C1252" s="27" t="s">
        <v>1461</v>
      </c>
      <c r="D1252" s="27" t="s">
        <v>1475</v>
      </c>
      <c r="E1252" s="27" t="s">
        <v>35</v>
      </c>
      <c r="F1252" s="27" t="s">
        <v>32</v>
      </c>
      <c r="G1252" s="27" t="s">
        <v>195</v>
      </c>
      <c r="H1252" s="27" t="s">
        <v>196</v>
      </c>
      <c r="I1252" s="28">
        <v>20250000</v>
      </c>
      <c r="J1252" s="28">
        <v>0</v>
      </c>
      <c r="K1252" s="28">
        <v>20250000</v>
      </c>
      <c r="L1252" s="29">
        <v>1.45</v>
      </c>
      <c r="M1252" s="29">
        <f>IFERROR(_xlfn.XLOOKUP($B1252,'Ownership Metrics'!$A:$A,'Ownership Metrics'!$B:$B),"")</f>
        <v>49.32</v>
      </c>
      <c r="N1252" s="28">
        <f>IFERROR(_xlfn.XLOOKUP($B1252,'Ownership Metrics'!$A:$A,'Ownership Metrics'!$C:$C),"")</f>
        <v>340</v>
      </c>
      <c r="O1252" s="29">
        <f>IFERROR(_xlfn.XLOOKUP($B1252,'Ownership Metrics'!$A:$A,'Ownership Metrics'!$D:$D),"")</f>
        <v>13.58</v>
      </c>
      <c r="P1252" s="29">
        <f>IFERROR(_xlfn.XLOOKUP($B1252,'Ownership Metrics'!$A:$A,'Ownership Metrics'!$E:$E),"")</f>
        <v>28.84</v>
      </c>
      <c r="Q1252" s="30">
        <f>IFERROR(_xlfn.XLOOKUP($B1252,'Ownership Metrics'!$A:$A,'Ownership Metrics'!$F:$F),"")</f>
        <v>17</v>
      </c>
      <c r="R1252" s="30">
        <f>IFERROR(_xlfn.XLOOKUP($B1252,'Ownership Metrics'!$A:$A,'Ownership Metrics'!$G:$G),"")</f>
        <v>15</v>
      </c>
      <c r="S1252" s="27" t="str">
        <f>IFERROR(_xlfn.XLOOKUP($B1252,'Ownership Metrics'!$A:$A,'Ownership Metrics'!$H:$H),"")</f>
        <v>Tersebar</v>
      </c>
      <c r="T1252" s="27" t="str">
        <f>IFERROR(_xlfn.XLOOKUP($B1252,'Ownership Metrics'!$A:$A,'Ownership Metrics'!$I:$I),"")</f>
        <v>Rendah</v>
      </c>
      <c r="U1252" s="27">
        <f>IF(COUNTIFS($B$2:$B1252,$B1252,$D$2:$D1252,$D1252)=1,1,0)</f>
        <v>1</v>
      </c>
      <c r="V1252" s="27">
        <f t="shared" si="58"/>
        <v>1.45</v>
      </c>
      <c r="W1252" s="27">
        <f t="shared" si="59"/>
        <v>10</v>
      </c>
      <c r="X1252" s="27">
        <f t="shared" si="57"/>
        <v>1.4499998748</v>
      </c>
    </row>
    <row r="1253" spans="1:24" x14ac:dyDescent="0.25">
      <c r="A1253" s="26">
        <v>46265</v>
      </c>
      <c r="B1253" s="27" t="s">
        <v>10307</v>
      </c>
      <c r="C1253" s="27" t="s">
        <v>1461</v>
      </c>
      <c r="D1253" s="27" t="s">
        <v>1476</v>
      </c>
      <c r="E1253" s="27" t="s">
        <v>35</v>
      </c>
      <c r="F1253" s="27" t="s">
        <v>32</v>
      </c>
      <c r="G1253" s="27" t="s">
        <v>195</v>
      </c>
      <c r="H1253" s="27" t="s">
        <v>24</v>
      </c>
      <c r="I1253" s="28">
        <v>19797000</v>
      </c>
      <c r="J1253" s="28">
        <v>0</v>
      </c>
      <c r="K1253" s="28">
        <v>19797000</v>
      </c>
      <c r="L1253" s="29">
        <v>1.41</v>
      </c>
      <c r="M1253" s="29">
        <f>IFERROR(_xlfn.XLOOKUP($B1253,'Ownership Metrics'!$A:$A,'Ownership Metrics'!$B:$B),"")</f>
        <v>49.32</v>
      </c>
      <c r="N1253" s="28">
        <f>IFERROR(_xlfn.XLOOKUP($B1253,'Ownership Metrics'!$A:$A,'Ownership Metrics'!$C:$C),"")</f>
        <v>340</v>
      </c>
      <c r="O1253" s="29">
        <f>IFERROR(_xlfn.XLOOKUP($B1253,'Ownership Metrics'!$A:$A,'Ownership Metrics'!$D:$D),"")</f>
        <v>13.58</v>
      </c>
      <c r="P1253" s="29">
        <f>IFERROR(_xlfn.XLOOKUP($B1253,'Ownership Metrics'!$A:$A,'Ownership Metrics'!$E:$E),"")</f>
        <v>28.84</v>
      </c>
      <c r="Q1253" s="30">
        <f>IFERROR(_xlfn.XLOOKUP($B1253,'Ownership Metrics'!$A:$A,'Ownership Metrics'!$F:$F),"")</f>
        <v>17</v>
      </c>
      <c r="R1253" s="30">
        <f>IFERROR(_xlfn.XLOOKUP($B1253,'Ownership Metrics'!$A:$A,'Ownership Metrics'!$G:$G),"")</f>
        <v>15</v>
      </c>
      <c r="S1253" s="27" t="str">
        <f>IFERROR(_xlfn.XLOOKUP($B1253,'Ownership Metrics'!$A:$A,'Ownership Metrics'!$H:$H),"")</f>
        <v>Tersebar</v>
      </c>
      <c r="T1253" s="27" t="str">
        <f>IFERROR(_xlfn.XLOOKUP($B1253,'Ownership Metrics'!$A:$A,'Ownership Metrics'!$I:$I),"")</f>
        <v>Rendah</v>
      </c>
      <c r="U1253" s="27">
        <f>IF(COUNTIFS($B$2:$B1253,$B1253,$D$2:$D1253,$D1253)=1,1,0)</f>
        <v>1</v>
      </c>
      <c r="V1253" s="27">
        <f t="shared" si="58"/>
        <v>1.41</v>
      </c>
      <c r="W1253" s="27">
        <f t="shared" si="59"/>
        <v>12</v>
      </c>
      <c r="X1253" s="27">
        <f t="shared" si="57"/>
        <v>1.4099998747</v>
      </c>
    </row>
    <row r="1254" spans="1:24" x14ac:dyDescent="0.25">
      <c r="A1254" s="26">
        <v>46265</v>
      </c>
      <c r="B1254" s="27" t="s">
        <v>10307</v>
      </c>
      <c r="C1254" s="27" t="s">
        <v>1461</v>
      </c>
      <c r="D1254" s="27" t="s">
        <v>1477</v>
      </c>
      <c r="E1254" s="27" t="s">
        <v>72</v>
      </c>
      <c r="F1254" s="27" t="s">
        <v>23</v>
      </c>
      <c r="G1254" s="27"/>
      <c r="H1254" s="27" t="s">
        <v>24</v>
      </c>
      <c r="I1254" s="28">
        <v>22368000</v>
      </c>
      <c r="J1254" s="28">
        <v>0</v>
      </c>
      <c r="K1254" s="28">
        <v>22368000</v>
      </c>
      <c r="L1254" s="29">
        <v>1.6</v>
      </c>
      <c r="M1254" s="29">
        <f>IFERROR(_xlfn.XLOOKUP($B1254,'Ownership Metrics'!$A:$A,'Ownership Metrics'!$B:$B),"")</f>
        <v>49.32</v>
      </c>
      <c r="N1254" s="28">
        <f>IFERROR(_xlfn.XLOOKUP($B1254,'Ownership Metrics'!$A:$A,'Ownership Metrics'!$C:$C),"")</f>
        <v>340</v>
      </c>
      <c r="O1254" s="29">
        <f>IFERROR(_xlfn.XLOOKUP($B1254,'Ownership Metrics'!$A:$A,'Ownership Metrics'!$D:$D),"")</f>
        <v>13.58</v>
      </c>
      <c r="P1254" s="29">
        <f>IFERROR(_xlfn.XLOOKUP($B1254,'Ownership Metrics'!$A:$A,'Ownership Metrics'!$E:$E),"")</f>
        <v>28.84</v>
      </c>
      <c r="Q1254" s="30">
        <f>IFERROR(_xlfn.XLOOKUP($B1254,'Ownership Metrics'!$A:$A,'Ownership Metrics'!$F:$F),"")</f>
        <v>17</v>
      </c>
      <c r="R1254" s="30">
        <f>IFERROR(_xlfn.XLOOKUP($B1254,'Ownership Metrics'!$A:$A,'Ownership Metrics'!$G:$G),"")</f>
        <v>15</v>
      </c>
      <c r="S1254" s="27" t="str">
        <f>IFERROR(_xlfn.XLOOKUP($B1254,'Ownership Metrics'!$A:$A,'Ownership Metrics'!$H:$H),"")</f>
        <v>Tersebar</v>
      </c>
      <c r="T1254" s="27" t="str">
        <f>IFERROR(_xlfn.XLOOKUP($B1254,'Ownership Metrics'!$A:$A,'Ownership Metrics'!$I:$I),"")</f>
        <v>Rendah</v>
      </c>
      <c r="U1254" s="27">
        <f>IF(COUNTIFS($B$2:$B1254,$B1254,$D$2:$D1254,$D1254)=1,1,0)</f>
        <v>1</v>
      </c>
      <c r="V1254" s="27">
        <f t="shared" si="58"/>
        <v>1.6</v>
      </c>
      <c r="W1254" s="27">
        <f t="shared" si="59"/>
        <v>8</v>
      </c>
      <c r="X1254" s="27">
        <f t="shared" si="57"/>
        <v>1.5999998746000001</v>
      </c>
    </row>
    <row r="1255" spans="1:24" x14ac:dyDescent="0.25">
      <c r="A1255" s="26">
        <v>46265</v>
      </c>
      <c r="B1255" s="27" t="s">
        <v>10307</v>
      </c>
      <c r="C1255" s="27" t="s">
        <v>1461</v>
      </c>
      <c r="D1255" s="27" t="s">
        <v>1478</v>
      </c>
      <c r="E1255" s="27" t="s">
        <v>72</v>
      </c>
      <c r="F1255" s="27" t="s">
        <v>23</v>
      </c>
      <c r="G1255" s="27"/>
      <c r="H1255" s="27" t="s">
        <v>24</v>
      </c>
      <c r="I1255" s="28">
        <v>18284300</v>
      </c>
      <c r="J1255" s="28">
        <v>0</v>
      </c>
      <c r="K1255" s="28">
        <v>18284300</v>
      </c>
      <c r="L1255" s="29">
        <v>1.31</v>
      </c>
      <c r="M1255" s="29">
        <f>IFERROR(_xlfn.XLOOKUP($B1255,'Ownership Metrics'!$A:$A,'Ownership Metrics'!$B:$B),"")</f>
        <v>49.32</v>
      </c>
      <c r="N1255" s="28">
        <f>IFERROR(_xlfn.XLOOKUP($B1255,'Ownership Metrics'!$A:$A,'Ownership Metrics'!$C:$C),"")</f>
        <v>340</v>
      </c>
      <c r="O1255" s="29">
        <f>IFERROR(_xlfn.XLOOKUP($B1255,'Ownership Metrics'!$A:$A,'Ownership Metrics'!$D:$D),"")</f>
        <v>13.58</v>
      </c>
      <c r="P1255" s="29">
        <f>IFERROR(_xlfn.XLOOKUP($B1255,'Ownership Metrics'!$A:$A,'Ownership Metrics'!$E:$E),"")</f>
        <v>28.84</v>
      </c>
      <c r="Q1255" s="30">
        <f>IFERROR(_xlfn.XLOOKUP($B1255,'Ownership Metrics'!$A:$A,'Ownership Metrics'!$F:$F),"")</f>
        <v>17</v>
      </c>
      <c r="R1255" s="30">
        <f>IFERROR(_xlfn.XLOOKUP($B1255,'Ownership Metrics'!$A:$A,'Ownership Metrics'!$G:$G),"")</f>
        <v>15</v>
      </c>
      <c r="S1255" s="27" t="str">
        <f>IFERROR(_xlfn.XLOOKUP($B1255,'Ownership Metrics'!$A:$A,'Ownership Metrics'!$H:$H),"")</f>
        <v>Tersebar</v>
      </c>
      <c r="T1255" s="27" t="str">
        <f>IFERROR(_xlfn.XLOOKUP($B1255,'Ownership Metrics'!$A:$A,'Ownership Metrics'!$I:$I),"")</f>
        <v>Rendah</v>
      </c>
      <c r="U1255" s="27">
        <f>IF(COUNTIFS($B$2:$B1255,$B1255,$D$2:$D1255,$D1255)=1,1,0)</f>
        <v>1</v>
      </c>
      <c r="V1255" s="27">
        <f t="shared" si="58"/>
        <v>1.31</v>
      </c>
      <c r="W1255" s="27">
        <f t="shared" si="59"/>
        <v>13</v>
      </c>
      <c r="X1255" s="27">
        <f t="shared" si="57"/>
        <v>1.3099998745000001</v>
      </c>
    </row>
    <row r="1256" spans="1:24" x14ac:dyDescent="0.25">
      <c r="A1256" s="26">
        <v>46265</v>
      </c>
      <c r="B1256" s="27" t="s">
        <v>10308</v>
      </c>
      <c r="C1256" s="27" t="s">
        <v>1480</v>
      </c>
      <c r="D1256" s="27" t="s">
        <v>541</v>
      </c>
      <c r="E1256" s="27" t="s">
        <v>22</v>
      </c>
      <c r="F1256" s="27" t="s">
        <v>23</v>
      </c>
      <c r="G1256" s="27"/>
      <c r="H1256" s="27" t="s">
        <v>24</v>
      </c>
      <c r="I1256" s="28">
        <v>27739500</v>
      </c>
      <c r="J1256" s="28">
        <v>0</v>
      </c>
      <c r="K1256" s="28">
        <v>27739500</v>
      </c>
      <c r="L1256" s="29">
        <v>1.04</v>
      </c>
      <c r="M1256" s="29">
        <f>IFERROR(_xlfn.XLOOKUP($B1256,'Ownership Metrics'!$A:$A,'Ownership Metrics'!$B:$B),"")</f>
        <v>1.73</v>
      </c>
      <c r="N1256" s="28">
        <f>IFERROR(_xlfn.XLOOKUP($B1256,'Ownership Metrics'!$A:$A,'Ownership Metrics'!$C:$C),"")</f>
        <v>6813</v>
      </c>
      <c r="O1256" s="29">
        <f>IFERROR(_xlfn.XLOOKUP($B1256,'Ownership Metrics'!$A:$A,'Ownership Metrics'!$D:$D),"")</f>
        <v>82.03</v>
      </c>
      <c r="P1256" s="29">
        <f>IFERROR(_xlfn.XLOOKUP($B1256,'Ownership Metrics'!$A:$A,'Ownership Metrics'!$E:$E),"")</f>
        <v>93.76</v>
      </c>
      <c r="Q1256" s="30">
        <f>IFERROR(_xlfn.XLOOKUP($B1256,'Ownership Metrics'!$A:$A,'Ownership Metrics'!$F:$F),"")</f>
        <v>6</v>
      </c>
      <c r="R1256" s="30">
        <f>IFERROR(_xlfn.XLOOKUP($B1256,'Ownership Metrics'!$A:$A,'Ownership Metrics'!$G:$G),"")</f>
        <v>78</v>
      </c>
      <c r="S1256" s="27" t="str">
        <f>IFERROR(_xlfn.XLOOKUP($B1256,'Ownership Metrics'!$A:$A,'Ownership Metrics'!$H:$H),"")</f>
        <v>Mayoritas</v>
      </c>
      <c r="T1256" s="27" t="str">
        <f>IFERROR(_xlfn.XLOOKUP($B1256,'Ownership Metrics'!$A:$A,'Ownership Metrics'!$I:$I),"")</f>
        <v>Tinggi</v>
      </c>
      <c r="U1256" s="27">
        <f>IF(COUNTIFS($B$2:$B1256,$B1256,$D$2:$D1256,$D1256)=1,1,0)</f>
        <v>1</v>
      </c>
      <c r="V1256" s="27">
        <f t="shared" si="58"/>
        <v>1.04</v>
      </c>
      <c r="W1256" s="27">
        <f t="shared" si="59"/>
        <v>5</v>
      </c>
      <c r="X1256" s="27">
        <f t="shared" si="57"/>
        <v>1.0399998744000001</v>
      </c>
    </row>
    <row r="1257" spans="1:24" x14ac:dyDescent="0.25">
      <c r="A1257" s="26">
        <v>46265</v>
      </c>
      <c r="B1257" s="27" t="s">
        <v>10308</v>
      </c>
      <c r="C1257" s="27" t="s">
        <v>1480</v>
      </c>
      <c r="D1257" s="27" t="s">
        <v>1481</v>
      </c>
      <c r="E1257" s="27" t="s">
        <v>22</v>
      </c>
      <c r="F1257" s="27" t="s">
        <v>23</v>
      </c>
      <c r="G1257" s="27"/>
      <c r="H1257" s="27" t="s">
        <v>24</v>
      </c>
      <c r="I1257" s="28">
        <v>208108444</v>
      </c>
      <c r="J1257" s="28">
        <v>0</v>
      </c>
      <c r="K1257" s="28">
        <v>208108444</v>
      </c>
      <c r="L1257" s="29">
        <v>7.78</v>
      </c>
      <c r="M1257" s="29">
        <f>IFERROR(_xlfn.XLOOKUP($B1257,'Ownership Metrics'!$A:$A,'Ownership Metrics'!$B:$B),"")</f>
        <v>1.73</v>
      </c>
      <c r="N1257" s="28">
        <f>IFERROR(_xlfn.XLOOKUP($B1257,'Ownership Metrics'!$A:$A,'Ownership Metrics'!$C:$C),"")</f>
        <v>6813</v>
      </c>
      <c r="O1257" s="29">
        <f>IFERROR(_xlfn.XLOOKUP($B1257,'Ownership Metrics'!$A:$A,'Ownership Metrics'!$D:$D),"")</f>
        <v>82.03</v>
      </c>
      <c r="P1257" s="29">
        <f>IFERROR(_xlfn.XLOOKUP($B1257,'Ownership Metrics'!$A:$A,'Ownership Metrics'!$E:$E),"")</f>
        <v>93.76</v>
      </c>
      <c r="Q1257" s="30">
        <f>IFERROR(_xlfn.XLOOKUP($B1257,'Ownership Metrics'!$A:$A,'Ownership Metrics'!$F:$F),"")</f>
        <v>6</v>
      </c>
      <c r="R1257" s="30">
        <f>IFERROR(_xlfn.XLOOKUP($B1257,'Ownership Metrics'!$A:$A,'Ownership Metrics'!$G:$G),"")</f>
        <v>78</v>
      </c>
      <c r="S1257" s="27" t="str">
        <f>IFERROR(_xlfn.XLOOKUP($B1257,'Ownership Metrics'!$A:$A,'Ownership Metrics'!$H:$H),"")</f>
        <v>Mayoritas</v>
      </c>
      <c r="T1257" s="27" t="str">
        <f>IFERROR(_xlfn.XLOOKUP($B1257,'Ownership Metrics'!$A:$A,'Ownership Metrics'!$I:$I),"")</f>
        <v>Tinggi</v>
      </c>
      <c r="U1257" s="27">
        <f>IF(COUNTIFS($B$2:$B1257,$B1257,$D$2:$D1257,$D1257)=1,1,0)</f>
        <v>1</v>
      </c>
      <c r="V1257" s="27">
        <f t="shared" si="58"/>
        <v>7.78</v>
      </c>
      <c r="W1257" s="27">
        <f t="shared" si="59"/>
        <v>2</v>
      </c>
      <c r="X1257" s="27">
        <f t="shared" si="57"/>
        <v>7.7799998743000005</v>
      </c>
    </row>
    <row r="1258" spans="1:24" x14ac:dyDescent="0.25">
      <c r="A1258" s="26">
        <v>46265</v>
      </c>
      <c r="B1258" s="27" t="s">
        <v>10308</v>
      </c>
      <c r="C1258" s="27" t="s">
        <v>1480</v>
      </c>
      <c r="D1258" s="27" t="s">
        <v>1198</v>
      </c>
      <c r="E1258" s="27" t="s">
        <v>22</v>
      </c>
      <c r="F1258" s="27" t="s">
        <v>23</v>
      </c>
      <c r="G1258" s="27"/>
      <c r="H1258" s="27" t="s">
        <v>24</v>
      </c>
      <c r="I1258" s="28">
        <v>26764200</v>
      </c>
      <c r="J1258" s="28">
        <v>0</v>
      </c>
      <c r="K1258" s="28">
        <v>26764200</v>
      </c>
      <c r="L1258" s="29">
        <v>1</v>
      </c>
      <c r="M1258" s="29">
        <f>IFERROR(_xlfn.XLOOKUP($B1258,'Ownership Metrics'!$A:$A,'Ownership Metrics'!$B:$B),"")</f>
        <v>1.73</v>
      </c>
      <c r="N1258" s="28">
        <f>IFERROR(_xlfn.XLOOKUP($B1258,'Ownership Metrics'!$A:$A,'Ownership Metrics'!$C:$C),"")</f>
        <v>6813</v>
      </c>
      <c r="O1258" s="29">
        <f>IFERROR(_xlfn.XLOOKUP($B1258,'Ownership Metrics'!$A:$A,'Ownership Metrics'!$D:$D),"")</f>
        <v>82.03</v>
      </c>
      <c r="P1258" s="29">
        <f>IFERROR(_xlfn.XLOOKUP($B1258,'Ownership Metrics'!$A:$A,'Ownership Metrics'!$E:$E),"")</f>
        <v>93.76</v>
      </c>
      <c r="Q1258" s="30">
        <f>IFERROR(_xlfn.XLOOKUP($B1258,'Ownership Metrics'!$A:$A,'Ownership Metrics'!$F:$F),"")</f>
        <v>6</v>
      </c>
      <c r="R1258" s="30">
        <f>IFERROR(_xlfn.XLOOKUP($B1258,'Ownership Metrics'!$A:$A,'Ownership Metrics'!$G:$G),"")</f>
        <v>78</v>
      </c>
      <c r="S1258" s="27" t="str">
        <f>IFERROR(_xlfn.XLOOKUP($B1258,'Ownership Metrics'!$A:$A,'Ownership Metrics'!$H:$H),"")</f>
        <v>Mayoritas</v>
      </c>
      <c r="T1258" s="27" t="str">
        <f>IFERROR(_xlfn.XLOOKUP($B1258,'Ownership Metrics'!$A:$A,'Ownership Metrics'!$I:$I),"")</f>
        <v>Tinggi</v>
      </c>
      <c r="U1258" s="27">
        <f>IF(COUNTIFS($B$2:$B1258,$B1258,$D$2:$D1258,$D1258)=1,1,0)</f>
        <v>1</v>
      </c>
      <c r="V1258" s="27">
        <f t="shared" si="58"/>
        <v>1</v>
      </c>
      <c r="W1258" s="27">
        <f t="shared" si="59"/>
        <v>6</v>
      </c>
      <c r="X1258" s="27">
        <f t="shared" si="57"/>
        <v>0.99999987420000003</v>
      </c>
    </row>
    <row r="1259" spans="1:24" x14ac:dyDescent="0.25">
      <c r="A1259" s="26">
        <v>46265</v>
      </c>
      <c r="B1259" s="27" t="s">
        <v>10308</v>
      </c>
      <c r="C1259" s="27" t="s">
        <v>1480</v>
      </c>
      <c r="D1259" s="27" t="s">
        <v>1482</v>
      </c>
      <c r="E1259" s="27" t="s">
        <v>22</v>
      </c>
      <c r="F1259" s="27" t="s">
        <v>32</v>
      </c>
      <c r="G1259" s="27"/>
      <c r="H1259" s="27" t="s">
        <v>133</v>
      </c>
      <c r="I1259" s="28">
        <v>2193552006</v>
      </c>
      <c r="J1259" s="28">
        <v>0</v>
      </c>
      <c r="K1259" s="28">
        <v>2193552006</v>
      </c>
      <c r="L1259" s="29">
        <v>82.03</v>
      </c>
      <c r="M1259" s="29">
        <f>IFERROR(_xlfn.XLOOKUP($B1259,'Ownership Metrics'!$A:$A,'Ownership Metrics'!$B:$B),"")</f>
        <v>1.73</v>
      </c>
      <c r="N1259" s="28">
        <f>IFERROR(_xlfn.XLOOKUP($B1259,'Ownership Metrics'!$A:$A,'Ownership Metrics'!$C:$C),"")</f>
        <v>6813</v>
      </c>
      <c r="O1259" s="29">
        <f>IFERROR(_xlfn.XLOOKUP($B1259,'Ownership Metrics'!$A:$A,'Ownership Metrics'!$D:$D),"")</f>
        <v>82.03</v>
      </c>
      <c r="P1259" s="29">
        <f>IFERROR(_xlfn.XLOOKUP($B1259,'Ownership Metrics'!$A:$A,'Ownership Metrics'!$E:$E),"")</f>
        <v>93.76</v>
      </c>
      <c r="Q1259" s="30">
        <f>IFERROR(_xlfn.XLOOKUP($B1259,'Ownership Metrics'!$A:$A,'Ownership Metrics'!$F:$F),"")</f>
        <v>6</v>
      </c>
      <c r="R1259" s="30">
        <f>IFERROR(_xlfn.XLOOKUP($B1259,'Ownership Metrics'!$A:$A,'Ownership Metrics'!$G:$G),"")</f>
        <v>78</v>
      </c>
      <c r="S1259" s="27" t="str">
        <f>IFERROR(_xlfn.XLOOKUP($B1259,'Ownership Metrics'!$A:$A,'Ownership Metrics'!$H:$H),"")</f>
        <v>Mayoritas</v>
      </c>
      <c r="T1259" s="27" t="str">
        <f>IFERROR(_xlfn.XLOOKUP($B1259,'Ownership Metrics'!$A:$A,'Ownership Metrics'!$I:$I),"")</f>
        <v>Tinggi</v>
      </c>
      <c r="U1259" s="27">
        <f>IF(COUNTIFS($B$2:$B1259,$B1259,$D$2:$D1259,$D1259)=1,1,0)</f>
        <v>1</v>
      </c>
      <c r="V1259" s="27">
        <f t="shared" si="58"/>
        <v>82.03</v>
      </c>
      <c r="W1259" s="27">
        <f t="shared" si="59"/>
        <v>1</v>
      </c>
      <c r="X1259" s="27">
        <f t="shared" si="57"/>
        <v>82.0299998741</v>
      </c>
    </row>
    <row r="1260" spans="1:24" x14ac:dyDescent="0.25">
      <c r="A1260" s="26">
        <v>46265</v>
      </c>
      <c r="B1260" s="27" t="s">
        <v>10308</v>
      </c>
      <c r="C1260" s="27" t="s">
        <v>1480</v>
      </c>
      <c r="D1260" s="27" t="s">
        <v>175</v>
      </c>
      <c r="E1260" s="27" t="s">
        <v>67</v>
      </c>
      <c r="F1260" s="27" t="s">
        <v>23</v>
      </c>
      <c r="G1260" s="27"/>
      <c r="H1260" s="27" t="s">
        <v>24</v>
      </c>
      <c r="I1260" s="28">
        <v>66171662</v>
      </c>
      <c r="J1260" s="28">
        <v>0</v>
      </c>
      <c r="K1260" s="28">
        <v>66171662</v>
      </c>
      <c r="L1260" s="29">
        <v>2.4700000000000002</v>
      </c>
      <c r="M1260" s="29">
        <f>IFERROR(_xlfn.XLOOKUP($B1260,'Ownership Metrics'!$A:$A,'Ownership Metrics'!$B:$B),"")</f>
        <v>1.73</v>
      </c>
      <c r="N1260" s="28">
        <f>IFERROR(_xlfn.XLOOKUP($B1260,'Ownership Metrics'!$A:$A,'Ownership Metrics'!$C:$C),"")</f>
        <v>6813</v>
      </c>
      <c r="O1260" s="29">
        <f>IFERROR(_xlfn.XLOOKUP($B1260,'Ownership Metrics'!$A:$A,'Ownership Metrics'!$D:$D),"")</f>
        <v>82.03</v>
      </c>
      <c r="P1260" s="29">
        <f>IFERROR(_xlfn.XLOOKUP($B1260,'Ownership Metrics'!$A:$A,'Ownership Metrics'!$E:$E),"")</f>
        <v>93.76</v>
      </c>
      <c r="Q1260" s="30">
        <f>IFERROR(_xlfn.XLOOKUP($B1260,'Ownership Metrics'!$A:$A,'Ownership Metrics'!$F:$F),"")</f>
        <v>6</v>
      </c>
      <c r="R1260" s="30">
        <f>IFERROR(_xlfn.XLOOKUP($B1260,'Ownership Metrics'!$A:$A,'Ownership Metrics'!$G:$G),"")</f>
        <v>78</v>
      </c>
      <c r="S1260" s="27" t="str">
        <f>IFERROR(_xlfn.XLOOKUP($B1260,'Ownership Metrics'!$A:$A,'Ownership Metrics'!$H:$H),"")</f>
        <v>Mayoritas</v>
      </c>
      <c r="T1260" s="27" t="str">
        <f>IFERROR(_xlfn.XLOOKUP($B1260,'Ownership Metrics'!$A:$A,'Ownership Metrics'!$I:$I),"")</f>
        <v>Tinggi</v>
      </c>
      <c r="U1260" s="27">
        <f>IF(COUNTIFS($B$2:$B1260,$B1260,$D$2:$D1260,$D1260)=1,1,0)</f>
        <v>1</v>
      </c>
      <c r="V1260" s="27">
        <f t="shared" si="58"/>
        <v>2.4700000000000002</v>
      </c>
      <c r="W1260" s="27">
        <f t="shared" si="59"/>
        <v>4</v>
      </c>
      <c r="X1260" s="27">
        <f t="shared" si="57"/>
        <v>2.469999874</v>
      </c>
    </row>
    <row r="1261" spans="1:24" x14ac:dyDescent="0.25">
      <c r="A1261" s="26">
        <v>46265</v>
      </c>
      <c r="B1261" s="27" t="s">
        <v>10308</v>
      </c>
      <c r="C1261" s="27" t="s">
        <v>1480</v>
      </c>
      <c r="D1261" s="27" t="s">
        <v>147</v>
      </c>
      <c r="E1261" s="27" t="s">
        <v>67</v>
      </c>
      <c r="F1261" s="27" t="s">
        <v>32</v>
      </c>
      <c r="G1261" s="27"/>
      <c r="H1261" s="27" t="s">
        <v>64</v>
      </c>
      <c r="I1261" s="28">
        <v>105534900</v>
      </c>
      <c r="J1261" s="28">
        <v>0</v>
      </c>
      <c r="K1261" s="28">
        <v>105534900</v>
      </c>
      <c r="L1261" s="29">
        <v>3.95</v>
      </c>
      <c r="M1261" s="29">
        <f>IFERROR(_xlfn.XLOOKUP($B1261,'Ownership Metrics'!$A:$A,'Ownership Metrics'!$B:$B),"")</f>
        <v>1.73</v>
      </c>
      <c r="N1261" s="28">
        <f>IFERROR(_xlfn.XLOOKUP($B1261,'Ownership Metrics'!$A:$A,'Ownership Metrics'!$C:$C),"")</f>
        <v>6813</v>
      </c>
      <c r="O1261" s="29">
        <f>IFERROR(_xlfn.XLOOKUP($B1261,'Ownership Metrics'!$A:$A,'Ownership Metrics'!$D:$D),"")</f>
        <v>82.03</v>
      </c>
      <c r="P1261" s="29">
        <f>IFERROR(_xlfn.XLOOKUP($B1261,'Ownership Metrics'!$A:$A,'Ownership Metrics'!$E:$E),"")</f>
        <v>93.76</v>
      </c>
      <c r="Q1261" s="30">
        <f>IFERROR(_xlfn.XLOOKUP($B1261,'Ownership Metrics'!$A:$A,'Ownership Metrics'!$F:$F),"")</f>
        <v>6</v>
      </c>
      <c r="R1261" s="30">
        <f>IFERROR(_xlfn.XLOOKUP($B1261,'Ownership Metrics'!$A:$A,'Ownership Metrics'!$G:$G),"")</f>
        <v>78</v>
      </c>
      <c r="S1261" s="27" t="str">
        <f>IFERROR(_xlfn.XLOOKUP($B1261,'Ownership Metrics'!$A:$A,'Ownership Metrics'!$H:$H),"")</f>
        <v>Mayoritas</v>
      </c>
      <c r="T1261" s="27" t="str">
        <f>IFERROR(_xlfn.XLOOKUP($B1261,'Ownership Metrics'!$A:$A,'Ownership Metrics'!$I:$I),"")</f>
        <v>Tinggi</v>
      </c>
      <c r="U1261" s="27">
        <f>IF(COUNTIFS($B$2:$B1261,$B1261,$D$2:$D1261,$D1261)=1,1,0)</f>
        <v>1</v>
      </c>
      <c r="V1261" s="27">
        <f t="shared" si="58"/>
        <v>3.95</v>
      </c>
      <c r="W1261" s="27">
        <f t="shared" si="59"/>
        <v>3</v>
      </c>
      <c r="X1261" s="27">
        <f t="shared" si="57"/>
        <v>3.9499998739</v>
      </c>
    </row>
    <row r="1262" spans="1:24" x14ac:dyDescent="0.25">
      <c r="A1262" s="26">
        <v>46265</v>
      </c>
      <c r="B1262" s="27" t="s">
        <v>10309</v>
      </c>
      <c r="C1262" s="27" t="s">
        <v>1484</v>
      </c>
      <c r="D1262" s="27" t="s">
        <v>1485</v>
      </c>
      <c r="E1262" s="27" t="s">
        <v>83</v>
      </c>
      <c r="F1262" s="27" t="s">
        <v>32</v>
      </c>
      <c r="G1262" s="27"/>
      <c r="H1262" s="27" t="s">
        <v>64</v>
      </c>
      <c r="I1262" s="28">
        <v>488464000</v>
      </c>
      <c r="J1262" s="28">
        <v>0</v>
      </c>
      <c r="K1262" s="28">
        <v>488464000</v>
      </c>
      <c r="L1262" s="29">
        <v>4.9400000000000004</v>
      </c>
      <c r="M1262" s="29">
        <f>IFERROR(_xlfn.XLOOKUP($B1262,'Ownership Metrics'!$A:$A,'Ownership Metrics'!$B:$B),"")</f>
        <v>0.26</v>
      </c>
      <c r="N1262" s="28">
        <f>IFERROR(_xlfn.XLOOKUP($B1262,'Ownership Metrics'!$A:$A,'Ownership Metrics'!$C:$C),"")</f>
        <v>8124</v>
      </c>
      <c r="O1262" s="29">
        <f>IFERROR(_xlfn.XLOOKUP($B1262,'Ownership Metrics'!$A:$A,'Ownership Metrics'!$D:$D),"")</f>
        <v>89.86</v>
      </c>
      <c r="P1262" s="29">
        <f>IFERROR(_xlfn.XLOOKUP($B1262,'Ownership Metrics'!$A:$A,'Ownership Metrics'!$E:$E),"")</f>
        <v>99.74</v>
      </c>
      <c r="Q1262" s="30">
        <f>IFERROR(_xlfn.XLOOKUP($B1262,'Ownership Metrics'!$A:$A,'Ownership Metrics'!$F:$F),"")</f>
        <v>3</v>
      </c>
      <c r="R1262" s="30">
        <f>IFERROR(_xlfn.XLOOKUP($B1262,'Ownership Metrics'!$A:$A,'Ownership Metrics'!$G:$G),"")</f>
        <v>89</v>
      </c>
      <c r="S1262" s="27" t="str">
        <f>IFERROR(_xlfn.XLOOKUP($B1262,'Ownership Metrics'!$A:$A,'Ownership Metrics'!$H:$H),"")</f>
        <v>Mayoritas</v>
      </c>
      <c r="T1262" s="27" t="str">
        <f>IFERROR(_xlfn.XLOOKUP($B1262,'Ownership Metrics'!$A:$A,'Ownership Metrics'!$I:$I),"")</f>
        <v>Tinggi</v>
      </c>
      <c r="U1262" s="27">
        <f>IF(COUNTIFS($B$2:$B1262,$B1262,$D$2:$D1262,$D1262)=1,1,0)</f>
        <v>1</v>
      </c>
      <c r="V1262" s="27">
        <f t="shared" si="58"/>
        <v>4.9400000000000004</v>
      </c>
      <c r="W1262" s="27">
        <f t="shared" si="59"/>
        <v>2</v>
      </c>
      <c r="X1262" s="27">
        <f t="shared" si="57"/>
        <v>4.9399998738000006</v>
      </c>
    </row>
    <row r="1263" spans="1:24" x14ac:dyDescent="0.25">
      <c r="A1263" s="26">
        <v>46265</v>
      </c>
      <c r="B1263" s="27" t="s">
        <v>10309</v>
      </c>
      <c r="C1263" s="27" t="s">
        <v>1484</v>
      </c>
      <c r="D1263" s="27" t="s">
        <v>1486</v>
      </c>
      <c r="E1263" s="27" t="s">
        <v>51</v>
      </c>
      <c r="F1263" s="27" t="s">
        <v>32</v>
      </c>
      <c r="G1263" s="27"/>
      <c r="H1263" s="27" t="s">
        <v>64</v>
      </c>
      <c r="I1263" s="28">
        <v>8881734000</v>
      </c>
      <c r="J1263" s="28">
        <v>0</v>
      </c>
      <c r="K1263" s="28">
        <v>8881734000</v>
      </c>
      <c r="L1263" s="29">
        <v>89.86</v>
      </c>
      <c r="M1263" s="29">
        <f>IFERROR(_xlfn.XLOOKUP($B1263,'Ownership Metrics'!$A:$A,'Ownership Metrics'!$B:$B),"")</f>
        <v>0.26</v>
      </c>
      <c r="N1263" s="28">
        <f>IFERROR(_xlfn.XLOOKUP($B1263,'Ownership Metrics'!$A:$A,'Ownership Metrics'!$C:$C),"")</f>
        <v>8124</v>
      </c>
      <c r="O1263" s="29">
        <f>IFERROR(_xlfn.XLOOKUP($B1263,'Ownership Metrics'!$A:$A,'Ownership Metrics'!$D:$D),"")</f>
        <v>89.86</v>
      </c>
      <c r="P1263" s="29">
        <f>IFERROR(_xlfn.XLOOKUP($B1263,'Ownership Metrics'!$A:$A,'Ownership Metrics'!$E:$E),"")</f>
        <v>99.74</v>
      </c>
      <c r="Q1263" s="30">
        <f>IFERROR(_xlfn.XLOOKUP($B1263,'Ownership Metrics'!$A:$A,'Ownership Metrics'!$F:$F),"")</f>
        <v>3</v>
      </c>
      <c r="R1263" s="30">
        <f>IFERROR(_xlfn.XLOOKUP($B1263,'Ownership Metrics'!$A:$A,'Ownership Metrics'!$G:$G),"")</f>
        <v>89</v>
      </c>
      <c r="S1263" s="27" t="str">
        <f>IFERROR(_xlfn.XLOOKUP($B1263,'Ownership Metrics'!$A:$A,'Ownership Metrics'!$H:$H),"")</f>
        <v>Mayoritas</v>
      </c>
      <c r="T1263" s="27" t="str">
        <f>IFERROR(_xlfn.XLOOKUP($B1263,'Ownership Metrics'!$A:$A,'Ownership Metrics'!$I:$I),"")</f>
        <v>Tinggi</v>
      </c>
      <c r="U1263" s="27">
        <f>IF(COUNTIFS($B$2:$B1263,$B1263,$D$2:$D1263,$D1263)=1,1,0)</f>
        <v>1</v>
      </c>
      <c r="V1263" s="27">
        <f t="shared" si="58"/>
        <v>89.86</v>
      </c>
      <c r="W1263" s="27">
        <f t="shared" si="59"/>
        <v>1</v>
      </c>
      <c r="X1263" s="27">
        <f t="shared" si="57"/>
        <v>89.859999873700005</v>
      </c>
    </row>
    <row r="1264" spans="1:24" x14ac:dyDescent="0.25">
      <c r="A1264" s="26">
        <v>46265</v>
      </c>
      <c r="B1264" s="27" t="s">
        <v>10309</v>
      </c>
      <c r="C1264" s="27" t="s">
        <v>1484</v>
      </c>
      <c r="D1264" s="27" t="s">
        <v>147</v>
      </c>
      <c r="E1264" s="27" t="s">
        <v>67</v>
      </c>
      <c r="F1264" s="27" t="s">
        <v>32</v>
      </c>
      <c r="G1264" s="27"/>
      <c r="H1264" s="27" t="s">
        <v>64</v>
      </c>
      <c r="I1264" s="28">
        <v>488414900</v>
      </c>
      <c r="J1264" s="28">
        <v>0</v>
      </c>
      <c r="K1264" s="28">
        <v>488414900</v>
      </c>
      <c r="L1264" s="29">
        <v>4.9400000000000004</v>
      </c>
      <c r="M1264" s="29">
        <f>IFERROR(_xlfn.XLOOKUP($B1264,'Ownership Metrics'!$A:$A,'Ownership Metrics'!$B:$B),"")</f>
        <v>0.26</v>
      </c>
      <c r="N1264" s="28">
        <f>IFERROR(_xlfn.XLOOKUP($B1264,'Ownership Metrics'!$A:$A,'Ownership Metrics'!$C:$C),"")</f>
        <v>8124</v>
      </c>
      <c r="O1264" s="29">
        <f>IFERROR(_xlfn.XLOOKUP($B1264,'Ownership Metrics'!$A:$A,'Ownership Metrics'!$D:$D),"")</f>
        <v>89.86</v>
      </c>
      <c r="P1264" s="29">
        <f>IFERROR(_xlfn.XLOOKUP($B1264,'Ownership Metrics'!$A:$A,'Ownership Metrics'!$E:$E),"")</f>
        <v>99.74</v>
      </c>
      <c r="Q1264" s="30">
        <f>IFERROR(_xlfn.XLOOKUP($B1264,'Ownership Metrics'!$A:$A,'Ownership Metrics'!$F:$F),"")</f>
        <v>3</v>
      </c>
      <c r="R1264" s="30">
        <f>IFERROR(_xlfn.XLOOKUP($B1264,'Ownership Metrics'!$A:$A,'Ownership Metrics'!$G:$G),"")</f>
        <v>89</v>
      </c>
      <c r="S1264" s="27" t="str">
        <f>IFERROR(_xlfn.XLOOKUP($B1264,'Ownership Metrics'!$A:$A,'Ownership Metrics'!$H:$H),"")</f>
        <v>Mayoritas</v>
      </c>
      <c r="T1264" s="27" t="str">
        <f>IFERROR(_xlfn.XLOOKUP($B1264,'Ownership Metrics'!$A:$A,'Ownership Metrics'!$I:$I),"")</f>
        <v>Tinggi</v>
      </c>
      <c r="U1264" s="27">
        <f>IF(COUNTIFS($B$2:$B1264,$B1264,$D$2:$D1264,$D1264)=1,1,0)</f>
        <v>1</v>
      </c>
      <c r="V1264" s="27">
        <f t="shared" si="58"/>
        <v>4.9400000000000004</v>
      </c>
      <c r="W1264" s="27">
        <f t="shared" si="59"/>
        <v>3</v>
      </c>
      <c r="X1264" s="27">
        <f t="shared" si="57"/>
        <v>4.9399998736000006</v>
      </c>
    </row>
    <row r="1265" spans="1:24" x14ac:dyDescent="0.25">
      <c r="A1265" s="26">
        <v>46265</v>
      </c>
      <c r="B1265" s="27" t="s">
        <v>10310</v>
      </c>
      <c r="C1265" s="27" t="s">
        <v>1488</v>
      </c>
      <c r="D1265" s="27" t="s">
        <v>541</v>
      </c>
      <c r="E1265" s="27" t="s">
        <v>22</v>
      </c>
      <c r="F1265" s="27" t="s">
        <v>23</v>
      </c>
      <c r="G1265" s="27"/>
      <c r="H1265" s="27" t="s">
        <v>24</v>
      </c>
      <c r="I1265" s="28">
        <v>370212200</v>
      </c>
      <c r="J1265" s="28">
        <v>0</v>
      </c>
      <c r="K1265" s="28">
        <v>370212200</v>
      </c>
      <c r="L1265" s="29">
        <v>10.48</v>
      </c>
      <c r="M1265" s="29">
        <f>IFERROR(_xlfn.XLOOKUP($B1265,'Ownership Metrics'!$A:$A,'Ownership Metrics'!$B:$B),"")</f>
        <v>5.99</v>
      </c>
      <c r="N1265" s="28">
        <f>IFERROR(_xlfn.XLOOKUP($B1265,'Ownership Metrics'!$A:$A,'Ownership Metrics'!$C:$C),"")</f>
        <v>4774</v>
      </c>
      <c r="O1265" s="29">
        <f>IFERROR(_xlfn.XLOOKUP($B1265,'Ownership Metrics'!$A:$A,'Ownership Metrics'!$D:$D),"")</f>
        <v>67.400000000000006</v>
      </c>
      <c r="P1265" s="29">
        <f>IFERROR(_xlfn.XLOOKUP($B1265,'Ownership Metrics'!$A:$A,'Ownership Metrics'!$E:$E),"")</f>
        <v>87.88</v>
      </c>
      <c r="Q1265" s="30">
        <f>IFERROR(_xlfn.XLOOKUP($B1265,'Ownership Metrics'!$A:$A,'Ownership Metrics'!$F:$F),"")</f>
        <v>5</v>
      </c>
      <c r="R1265" s="30">
        <f>IFERROR(_xlfn.XLOOKUP($B1265,'Ownership Metrics'!$A:$A,'Ownership Metrics'!$G:$G),"")</f>
        <v>68</v>
      </c>
      <c r="S1265" s="27" t="str">
        <f>IFERROR(_xlfn.XLOOKUP($B1265,'Ownership Metrics'!$A:$A,'Ownership Metrics'!$H:$H),"")</f>
        <v>Mayoritas</v>
      </c>
      <c r="T1265" s="27" t="str">
        <f>IFERROR(_xlfn.XLOOKUP($B1265,'Ownership Metrics'!$A:$A,'Ownership Metrics'!$I:$I),"")</f>
        <v>Tinggi</v>
      </c>
      <c r="U1265" s="27">
        <f>IF(COUNTIFS($B$2:$B1265,$B1265,$D$2:$D1265,$D1265)=1,1,0)</f>
        <v>1</v>
      </c>
      <c r="V1265" s="27">
        <f t="shared" si="58"/>
        <v>10.48</v>
      </c>
      <c r="W1265" s="27">
        <f t="shared" si="59"/>
        <v>2</v>
      </c>
      <c r="X1265" s="27">
        <f t="shared" si="57"/>
        <v>10.479999873500001</v>
      </c>
    </row>
    <row r="1266" spans="1:24" x14ac:dyDescent="0.25">
      <c r="A1266" s="26">
        <v>46265</v>
      </c>
      <c r="B1266" s="27" t="s">
        <v>10310</v>
      </c>
      <c r="C1266" s="27" t="s">
        <v>1488</v>
      </c>
      <c r="D1266" s="27" t="s">
        <v>1481</v>
      </c>
      <c r="E1266" s="27" t="s">
        <v>22</v>
      </c>
      <c r="F1266" s="27" t="s">
        <v>23</v>
      </c>
      <c r="G1266" s="27"/>
      <c r="H1266" s="27" t="s">
        <v>24</v>
      </c>
      <c r="I1266" s="28">
        <v>2381968773</v>
      </c>
      <c r="J1266" s="28">
        <v>0</v>
      </c>
      <c r="K1266" s="28">
        <v>2381968773</v>
      </c>
      <c r="L1266" s="29">
        <v>67.400000000000006</v>
      </c>
      <c r="M1266" s="29">
        <f>IFERROR(_xlfn.XLOOKUP($B1266,'Ownership Metrics'!$A:$A,'Ownership Metrics'!$B:$B),"")</f>
        <v>5.99</v>
      </c>
      <c r="N1266" s="28">
        <f>IFERROR(_xlfn.XLOOKUP($B1266,'Ownership Metrics'!$A:$A,'Ownership Metrics'!$C:$C),"")</f>
        <v>4774</v>
      </c>
      <c r="O1266" s="29">
        <f>IFERROR(_xlfn.XLOOKUP($B1266,'Ownership Metrics'!$A:$A,'Ownership Metrics'!$D:$D),"")</f>
        <v>67.400000000000006</v>
      </c>
      <c r="P1266" s="29">
        <f>IFERROR(_xlfn.XLOOKUP($B1266,'Ownership Metrics'!$A:$A,'Ownership Metrics'!$E:$E),"")</f>
        <v>87.88</v>
      </c>
      <c r="Q1266" s="30">
        <f>IFERROR(_xlfn.XLOOKUP($B1266,'Ownership Metrics'!$A:$A,'Ownership Metrics'!$F:$F),"")</f>
        <v>5</v>
      </c>
      <c r="R1266" s="30">
        <f>IFERROR(_xlfn.XLOOKUP($B1266,'Ownership Metrics'!$A:$A,'Ownership Metrics'!$G:$G),"")</f>
        <v>68</v>
      </c>
      <c r="S1266" s="27" t="str">
        <f>IFERROR(_xlfn.XLOOKUP($B1266,'Ownership Metrics'!$A:$A,'Ownership Metrics'!$H:$H),"")</f>
        <v>Mayoritas</v>
      </c>
      <c r="T1266" s="27" t="str">
        <f>IFERROR(_xlfn.XLOOKUP($B1266,'Ownership Metrics'!$A:$A,'Ownership Metrics'!$I:$I),"")</f>
        <v>Tinggi</v>
      </c>
      <c r="U1266" s="27">
        <f>IF(COUNTIFS($B$2:$B1266,$B1266,$D$2:$D1266,$D1266)=1,1,0)</f>
        <v>1</v>
      </c>
      <c r="V1266" s="27">
        <f t="shared" si="58"/>
        <v>67.400000000000006</v>
      </c>
      <c r="W1266" s="27">
        <f t="shared" si="59"/>
        <v>1</v>
      </c>
      <c r="X1266" s="27">
        <f t="shared" si="57"/>
        <v>67.399999873400006</v>
      </c>
    </row>
    <row r="1267" spans="1:24" x14ac:dyDescent="0.25">
      <c r="A1267" s="26">
        <v>46265</v>
      </c>
      <c r="B1267" s="27" t="s">
        <v>10310</v>
      </c>
      <c r="C1267" s="27" t="s">
        <v>1488</v>
      </c>
      <c r="D1267" s="27" t="s">
        <v>1489</v>
      </c>
      <c r="E1267" s="27" t="s">
        <v>22</v>
      </c>
      <c r="F1267" s="27" t="s">
        <v>23</v>
      </c>
      <c r="G1267" s="27"/>
      <c r="H1267" s="27" t="s">
        <v>24</v>
      </c>
      <c r="I1267" s="28">
        <v>353400000</v>
      </c>
      <c r="J1267" s="28">
        <v>0</v>
      </c>
      <c r="K1267" s="28">
        <v>353400000</v>
      </c>
      <c r="L1267" s="29">
        <v>10</v>
      </c>
      <c r="M1267" s="29">
        <f>IFERROR(_xlfn.XLOOKUP($B1267,'Ownership Metrics'!$A:$A,'Ownership Metrics'!$B:$B),"")</f>
        <v>5.99</v>
      </c>
      <c r="N1267" s="28">
        <f>IFERROR(_xlfn.XLOOKUP($B1267,'Ownership Metrics'!$A:$A,'Ownership Metrics'!$C:$C),"")</f>
        <v>4774</v>
      </c>
      <c r="O1267" s="29">
        <f>IFERROR(_xlfn.XLOOKUP($B1267,'Ownership Metrics'!$A:$A,'Ownership Metrics'!$D:$D),"")</f>
        <v>67.400000000000006</v>
      </c>
      <c r="P1267" s="29">
        <f>IFERROR(_xlfn.XLOOKUP($B1267,'Ownership Metrics'!$A:$A,'Ownership Metrics'!$E:$E),"")</f>
        <v>87.88</v>
      </c>
      <c r="Q1267" s="30">
        <f>IFERROR(_xlfn.XLOOKUP($B1267,'Ownership Metrics'!$A:$A,'Ownership Metrics'!$F:$F),"")</f>
        <v>5</v>
      </c>
      <c r="R1267" s="30">
        <f>IFERROR(_xlfn.XLOOKUP($B1267,'Ownership Metrics'!$A:$A,'Ownership Metrics'!$G:$G),"")</f>
        <v>68</v>
      </c>
      <c r="S1267" s="27" t="str">
        <f>IFERROR(_xlfn.XLOOKUP($B1267,'Ownership Metrics'!$A:$A,'Ownership Metrics'!$H:$H),"")</f>
        <v>Mayoritas</v>
      </c>
      <c r="T1267" s="27" t="str">
        <f>IFERROR(_xlfn.XLOOKUP($B1267,'Ownership Metrics'!$A:$A,'Ownership Metrics'!$I:$I),"")</f>
        <v>Tinggi</v>
      </c>
      <c r="U1267" s="27">
        <f>IF(COUNTIFS($B$2:$B1267,$B1267,$D$2:$D1267,$D1267)=1,1,0)</f>
        <v>1</v>
      </c>
      <c r="V1267" s="27">
        <f t="shared" si="58"/>
        <v>10</v>
      </c>
      <c r="W1267" s="27">
        <f t="shared" si="59"/>
        <v>3</v>
      </c>
      <c r="X1267" s="27">
        <f t="shared" si="57"/>
        <v>9.9999998733000002</v>
      </c>
    </row>
    <row r="1268" spans="1:24" x14ac:dyDescent="0.25">
      <c r="A1268" s="26">
        <v>46265</v>
      </c>
      <c r="B1268" s="27" t="s">
        <v>10310</v>
      </c>
      <c r="C1268" s="27" t="s">
        <v>1488</v>
      </c>
      <c r="D1268" s="27" t="s">
        <v>1490</v>
      </c>
      <c r="E1268" s="27" t="s">
        <v>22</v>
      </c>
      <c r="F1268" s="27" t="s">
        <v>32</v>
      </c>
      <c r="G1268" s="27"/>
      <c r="H1268" s="27" t="s">
        <v>64</v>
      </c>
      <c r="I1268" s="28">
        <v>147186100</v>
      </c>
      <c r="J1268" s="28">
        <v>0</v>
      </c>
      <c r="K1268" s="28">
        <v>147186100</v>
      </c>
      <c r="L1268" s="29">
        <v>4.16</v>
      </c>
      <c r="M1268" s="29">
        <f>IFERROR(_xlfn.XLOOKUP($B1268,'Ownership Metrics'!$A:$A,'Ownership Metrics'!$B:$B),"")</f>
        <v>5.99</v>
      </c>
      <c r="N1268" s="28">
        <f>IFERROR(_xlfn.XLOOKUP($B1268,'Ownership Metrics'!$A:$A,'Ownership Metrics'!$C:$C),"")</f>
        <v>4774</v>
      </c>
      <c r="O1268" s="29">
        <f>IFERROR(_xlfn.XLOOKUP($B1268,'Ownership Metrics'!$A:$A,'Ownership Metrics'!$D:$D),"")</f>
        <v>67.400000000000006</v>
      </c>
      <c r="P1268" s="29">
        <f>IFERROR(_xlfn.XLOOKUP($B1268,'Ownership Metrics'!$A:$A,'Ownership Metrics'!$E:$E),"")</f>
        <v>87.88</v>
      </c>
      <c r="Q1268" s="30">
        <f>IFERROR(_xlfn.XLOOKUP($B1268,'Ownership Metrics'!$A:$A,'Ownership Metrics'!$F:$F),"")</f>
        <v>5</v>
      </c>
      <c r="R1268" s="30">
        <f>IFERROR(_xlfn.XLOOKUP($B1268,'Ownership Metrics'!$A:$A,'Ownership Metrics'!$G:$G),"")</f>
        <v>68</v>
      </c>
      <c r="S1268" s="27" t="str">
        <f>IFERROR(_xlfn.XLOOKUP($B1268,'Ownership Metrics'!$A:$A,'Ownership Metrics'!$H:$H),"")</f>
        <v>Mayoritas</v>
      </c>
      <c r="T1268" s="27" t="str">
        <f>IFERROR(_xlfn.XLOOKUP($B1268,'Ownership Metrics'!$A:$A,'Ownership Metrics'!$I:$I),"")</f>
        <v>Tinggi</v>
      </c>
      <c r="U1268" s="27">
        <f>IF(COUNTIFS($B$2:$B1268,$B1268,$D$2:$D1268,$D1268)=1,1,0)</f>
        <v>1</v>
      </c>
      <c r="V1268" s="27">
        <f t="shared" si="58"/>
        <v>4.16</v>
      </c>
      <c r="W1268" s="27">
        <f t="shared" si="59"/>
        <v>4</v>
      </c>
      <c r="X1268" s="27">
        <f t="shared" si="57"/>
        <v>4.1599998732000003</v>
      </c>
    </row>
    <row r="1269" spans="1:24" x14ac:dyDescent="0.25">
      <c r="A1269" s="26">
        <v>46265</v>
      </c>
      <c r="B1269" s="27" t="s">
        <v>10310</v>
      </c>
      <c r="C1269" s="27" t="s">
        <v>1488</v>
      </c>
      <c r="D1269" s="27" t="s">
        <v>1491</v>
      </c>
      <c r="E1269" s="27" t="s">
        <v>35</v>
      </c>
      <c r="F1269" s="27" t="s">
        <v>23</v>
      </c>
      <c r="G1269" s="27" t="s">
        <v>36</v>
      </c>
      <c r="H1269" s="27" t="s">
        <v>24</v>
      </c>
      <c r="I1269" s="28">
        <v>69638600</v>
      </c>
      <c r="J1269" s="28">
        <v>0</v>
      </c>
      <c r="K1269" s="28">
        <v>69638600</v>
      </c>
      <c r="L1269" s="29">
        <v>1.97</v>
      </c>
      <c r="M1269" s="29">
        <f>IFERROR(_xlfn.XLOOKUP($B1269,'Ownership Metrics'!$A:$A,'Ownership Metrics'!$B:$B),"")</f>
        <v>5.99</v>
      </c>
      <c r="N1269" s="28">
        <f>IFERROR(_xlfn.XLOOKUP($B1269,'Ownership Metrics'!$A:$A,'Ownership Metrics'!$C:$C),"")</f>
        <v>4774</v>
      </c>
      <c r="O1269" s="29">
        <f>IFERROR(_xlfn.XLOOKUP($B1269,'Ownership Metrics'!$A:$A,'Ownership Metrics'!$D:$D),"")</f>
        <v>67.400000000000006</v>
      </c>
      <c r="P1269" s="29">
        <f>IFERROR(_xlfn.XLOOKUP($B1269,'Ownership Metrics'!$A:$A,'Ownership Metrics'!$E:$E),"")</f>
        <v>87.88</v>
      </c>
      <c r="Q1269" s="30">
        <f>IFERROR(_xlfn.XLOOKUP($B1269,'Ownership Metrics'!$A:$A,'Ownership Metrics'!$F:$F),"")</f>
        <v>5</v>
      </c>
      <c r="R1269" s="30">
        <f>IFERROR(_xlfn.XLOOKUP($B1269,'Ownership Metrics'!$A:$A,'Ownership Metrics'!$G:$G),"")</f>
        <v>68</v>
      </c>
      <c r="S1269" s="27" t="str">
        <f>IFERROR(_xlfn.XLOOKUP($B1269,'Ownership Metrics'!$A:$A,'Ownership Metrics'!$H:$H),"")</f>
        <v>Mayoritas</v>
      </c>
      <c r="T1269" s="27" t="str">
        <f>IFERROR(_xlfn.XLOOKUP($B1269,'Ownership Metrics'!$A:$A,'Ownership Metrics'!$I:$I),"")</f>
        <v>Tinggi</v>
      </c>
      <c r="U1269" s="27">
        <f>IF(COUNTIFS($B$2:$B1269,$B1269,$D$2:$D1269,$D1269)=1,1,0)</f>
        <v>1</v>
      </c>
      <c r="V1269" s="27">
        <f t="shared" si="58"/>
        <v>1.97</v>
      </c>
      <c r="W1269" s="27">
        <f t="shared" si="59"/>
        <v>5</v>
      </c>
      <c r="X1269" s="27">
        <f t="shared" si="57"/>
        <v>1.9699998730999999</v>
      </c>
    </row>
    <row r="1270" spans="1:24" x14ac:dyDescent="0.25">
      <c r="A1270" s="26">
        <v>46265</v>
      </c>
      <c r="B1270" s="27" t="s">
        <v>10311</v>
      </c>
      <c r="C1270" s="27" t="s">
        <v>1493</v>
      </c>
      <c r="D1270" s="27" t="s">
        <v>1494</v>
      </c>
      <c r="E1270" s="27" t="s">
        <v>22</v>
      </c>
      <c r="F1270" s="27" t="s">
        <v>23</v>
      </c>
      <c r="G1270" s="27"/>
      <c r="H1270" s="27" t="s">
        <v>24</v>
      </c>
      <c r="I1270" s="28">
        <v>9954300</v>
      </c>
      <c r="J1270" s="28">
        <v>0</v>
      </c>
      <c r="K1270" s="28">
        <v>9954300</v>
      </c>
      <c r="L1270" s="29">
        <v>2.21</v>
      </c>
      <c r="M1270" s="29">
        <f>IFERROR(_xlfn.XLOOKUP($B1270,'Ownership Metrics'!$A:$A,'Ownership Metrics'!$B:$B),"")</f>
        <v>1.1000000000000001</v>
      </c>
      <c r="N1270" s="28">
        <f>IFERROR(_xlfn.XLOOKUP($B1270,'Ownership Metrics'!$A:$A,'Ownership Metrics'!$C:$C),"")</f>
        <v>4150</v>
      </c>
      <c r="O1270" s="29">
        <f>IFERROR(_xlfn.XLOOKUP($B1270,'Ownership Metrics'!$A:$A,'Ownership Metrics'!$D:$D),"")</f>
        <v>61.59</v>
      </c>
      <c r="P1270" s="29">
        <f>IFERROR(_xlfn.XLOOKUP($B1270,'Ownership Metrics'!$A:$A,'Ownership Metrics'!$E:$E),"")</f>
        <v>83.77</v>
      </c>
      <c r="Q1270" s="30">
        <f>IFERROR(_xlfn.XLOOKUP($B1270,'Ownership Metrics'!$A:$A,'Ownership Metrics'!$F:$F),"")</f>
        <v>8</v>
      </c>
      <c r="R1270" s="30">
        <f>IFERROR(_xlfn.XLOOKUP($B1270,'Ownership Metrics'!$A:$A,'Ownership Metrics'!$G:$G),"")</f>
        <v>61</v>
      </c>
      <c r="S1270" s="27" t="str">
        <f>IFERROR(_xlfn.XLOOKUP($B1270,'Ownership Metrics'!$A:$A,'Ownership Metrics'!$H:$H),"")</f>
        <v>Mayoritas</v>
      </c>
      <c r="T1270" s="27" t="str">
        <f>IFERROR(_xlfn.XLOOKUP($B1270,'Ownership Metrics'!$A:$A,'Ownership Metrics'!$I:$I),"")</f>
        <v>Tinggi</v>
      </c>
      <c r="U1270" s="27">
        <f>IF(COUNTIFS($B$2:$B1270,$B1270,$D$2:$D1270,$D1270)=1,1,0)</f>
        <v>1</v>
      </c>
      <c r="V1270" s="27">
        <f t="shared" si="58"/>
        <v>2.21</v>
      </c>
      <c r="W1270" s="27">
        <f t="shared" si="59"/>
        <v>7</v>
      </c>
      <c r="X1270" s="27">
        <f t="shared" si="57"/>
        <v>2.2099998730000001</v>
      </c>
    </row>
    <row r="1271" spans="1:24" x14ac:dyDescent="0.25">
      <c r="A1271" s="26">
        <v>46265</v>
      </c>
      <c r="B1271" s="27" t="s">
        <v>10311</v>
      </c>
      <c r="C1271" s="27" t="s">
        <v>1493</v>
      </c>
      <c r="D1271" s="27" t="s">
        <v>1495</v>
      </c>
      <c r="E1271" s="27" t="s">
        <v>22</v>
      </c>
      <c r="F1271" s="27" t="s">
        <v>23</v>
      </c>
      <c r="G1271" s="27"/>
      <c r="H1271" s="27" t="s">
        <v>24</v>
      </c>
      <c r="I1271" s="28">
        <v>25231500</v>
      </c>
      <c r="J1271" s="28">
        <v>0</v>
      </c>
      <c r="K1271" s="28">
        <v>25231500</v>
      </c>
      <c r="L1271" s="29">
        <v>5.61</v>
      </c>
      <c r="M1271" s="29">
        <f>IFERROR(_xlfn.XLOOKUP($B1271,'Ownership Metrics'!$A:$A,'Ownership Metrics'!$B:$B),"")</f>
        <v>1.1000000000000001</v>
      </c>
      <c r="N1271" s="28">
        <f>IFERROR(_xlfn.XLOOKUP($B1271,'Ownership Metrics'!$A:$A,'Ownership Metrics'!$C:$C),"")</f>
        <v>4150</v>
      </c>
      <c r="O1271" s="29">
        <f>IFERROR(_xlfn.XLOOKUP($B1271,'Ownership Metrics'!$A:$A,'Ownership Metrics'!$D:$D),"")</f>
        <v>61.59</v>
      </c>
      <c r="P1271" s="29">
        <f>IFERROR(_xlfn.XLOOKUP($B1271,'Ownership Metrics'!$A:$A,'Ownership Metrics'!$E:$E),"")</f>
        <v>83.77</v>
      </c>
      <c r="Q1271" s="30">
        <f>IFERROR(_xlfn.XLOOKUP($B1271,'Ownership Metrics'!$A:$A,'Ownership Metrics'!$F:$F),"")</f>
        <v>8</v>
      </c>
      <c r="R1271" s="30">
        <f>IFERROR(_xlfn.XLOOKUP($B1271,'Ownership Metrics'!$A:$A,'Ownership Metrics'!$G:$G),"")</f>
        <v>61</v>
      </c>
      <c r="S1271" s="27" t="str">
        <f>IFERROR(_xlfn.XLOOKUP($B1271,'Ownership Metrics'!$A:$A,'Ownership Metrics'!$H:$H),"")</f>
        <v>Mayoritas</v>
      </c>
      <c r="T1271" s="27" t="str">
        <f>IFERROR(_xlfn.XLOOKUP($B1271,'Ownership Metrics'!$A:$A,'Ownership Metrics'!$I:$I),"")</f>
        <v>Tinggi</v>
      </c>
      <c r="U1271" s="27">
        <f>IF(COUNTIFS($B$2:$B1271,$B1271,$D$2:$D1271,$D1271)=1,1,0)</f>
        <v>1</v>
      </c>
      <c r="V1271" s="27">
        <f t="shared" si="58"/>
        <v>5.61</v>
      </c>
      <c r="W1271" s="27">
        <f t="shared" si="59"/>
        <v>3</v>
      </c>
      <c r="X1271" s="27">
        <f t="shared" si="57"/>
        <v>5.6099998729000005</v>
      </c>
    </row>
    <row r="1272" spans="1:24" x14ac:dyDescent="0.25">
      <c r="A1272" s="26">
        <v>46265</v>
      </c>
      <c r="B1272" s="27" t="s">
        <v>10311</v>
      </c>
      <c r="C1272" s="27" t="s">
        <v>1493</v>
      </c>
      <c r="D1272" s="27" t="s">
        <v>1496</v>
      </c>
      <c r="E1272" s="27" t="s">
        <v>22</v>
      </c>
      <c r="F1272" s="27" t="s">
        <v>32</v>
      </c>
      <c r="G1272" s="27"/>
      <c r="H1272" s="27" t="s">
        <v>1497</v>
      </c>
      <c r="I1272" s="28">
        <v>277193068</v>
      </c>
      <c r="J1272" s="28">
        <v>0</v>
      </c>
      <c r="K1272" s="28">
        <v>277193068</v>
      </c>
      <c r="L1272" s="29">
        <v>61.59</v>
      </c>
      <c r="M1272" s="29">
        <f>IFERROR(_xlfn.XLOOKUP($B1272,'Ownership Metrics'!$A:$A,'Ownership Metrics'!$B:$B),"")</f>
        <v>1.1000000000000001</v>
      </c>
      <c r="N1272" s="28">
        <f>IFERROR(_xlfn.XLOOKUP($B1272,'Ownership Metrics'!$A:$A,'Ownership Metrics'!$C:$C),"")</f>
        <v>4150</v>
      </c>
      <c r="O1272" s="29">
        <f>IFERROR(_xlfn.XLOOKUP($B1272,'Ownership Metrics'!$A:$A,'Ownership Metrics'!$D:$D),"")</f>
        <v>61.59</v>
      </c>
      <c r="P1272" s="29">
        <f>IFERROR(_xlfn.XLOOKUP($B1272,'Ownership Metrics'!$A:$A,'Ownership Metrics'!$E:$E),"")</f>
        <v>83.77</v>
      </c>
      <c r="Q1272" s="30">
        <f>IFERROR(_xlfn.XLOOKUP($B1272,'Ownership Metrics'!$A:$A,'Ownership Metrics'!$F:$F),"")</f>
        <v>8</v>
      </c>
      <c r="R1272" s="30">
        <f>IFERROR(_xlfn.XLOOKUP($B1272,'Ownership Metrics'!$A:$A,'Ownership Metrics'!$G:$G),"")</f>
        <v>61</v>
      </c>
      <c r="S1272" s="27" t="str">
        <f>IFERROR(_xlfn.XLOOKUP($B1272,'Ownership Metrics'!$A:$A,'Ownership Metrics'!$H:$H),"")</f>
        <v>Mayoritas</v>
      </c>
      <c r="T1272" s="27" t="str">
        <f>IFERROR(_xlfn.XLOOKUP($B1272,'Ownership Metrics'!$A:$A,'Ownership Metrics'!$I:$I),"")</f>
        <v>Tinggi</v>
      </c>
      <c r="U1272" s="27">
        <f>IF(COUNTIFS($B$2:$B1272,$B1272,$D$2:$D1272,$D1272)=1,1,0)</f>
        <v>1</v>
      </c>
      <c r="V1272" s="27">
        <f t="shared" si="58"/>
        <v>61.59</v>
      </c>
      <c r="W1272" s="27">
        <f t="shared" si="59"/>
        <v>1</v>
      </c>
      <c r="X1272" s="27">
        <f t="shared" si="57"/>
        <v>61.5899998728</v>
      </c>
    </row>
    <row r="1273" spans="1:24" x14ac:dyDescent="0.25">
      <c r="A1273" s="26">
        <v>46265</v>
      </c>
      <c r="B1273" s="27" t="s">
        <v>10311</v>
      </c>
      <c r="C1273" s="27" t="s">
        <v>1493</v>
      </c>
      <c r="D1273" s="27" t="s">
        <v>1262</v>
      </c>
      <c r="E1273" s="27" t="s">
        <v>35</v>
      </c>
      <c r="F1273" s="27" t="s">
        <v>23</v>
      </c>
      <c r="G1273" s="27" t="s">
        <v>36</v>
      </c>
      <c r="H1273" s="27" t="s">
        <v>24</v>
      </c>
      <c r="I1273" s="28">
        <v>13969977</v>
      </c>
      <c r="J1273" s="28">
        <v>0</v>
      </c>
      <c r="K1273" s="28">
        <v>13969977</v>
      </c>
      <c r="L1273" s="29">
        <v>3.1</v>
      </c>
      <c r="M1273" s="29">
        <f>IFERROR(_xlfn.XLOOKUP($B1273,'Ownership Metrics'!$A:$A,'Ownership Metrics'!$B:$B),"")</f>
        <v>1.1000000000000001</v>
      </c>
      <c r="N1273" s="28">
        <f>IFERROR(_xlfn.XLOOKUP($B1273,'Ownership Metrics'!$A:$A,'Ownership Metrics'!$C:$C),"")</f>
        <v>4150</v>
      </c>
      <c r="O1273" s="29">
        <f>IFERROR(_xlfn.XLOOKUP($B1273,'Ownership Metrics'!$A:$A,'Ownership Metrics'!$D:$D),"")</f>
        <v>61.59</v>
      </c>
      <c r="P1273" s="29">
        <f>IFERROR(_xlfn.XLOOKUP($B1273,'Ownership Metrics'!$A:$A,'Ownership Metrics'!$E:$E),"")</f>
        <v>83.77</v>
      </c>
      <c r="Q1273" s="30">
        <f>IFERROR(_xlfn.XLOOKUP($B1273,'Ownership Metrics'!$A:$A,'Ownership Metrics'!$F:$F),"")</f>
        <v>8</v>
      </c>
      <c r="R1273" s="30">
        <f>IFERROR(_xlfn.XLOOKUP($B1273,'Ownership Metrics'!$A:$A,'Ownership Metrics'!$G:$G),"")</f>
        <v>61</v>
      </c>
      <c r="S1273" s="27" t="str">
        <f>IFERROR(_xlfn.XLOOKUP($B1273,'Ownership Metrics'!$A:$A,'Ownership Metrics'!$H:$H),"")</f>
        <v>Mayoritas</v>
      </c>
      <c r="T1273" s="27" t="str">
        <f>IFERROR(_xlfn.XLOOKUP($B1273,'Ownership Metrics'!$A:$A,'Ownership Metrics'!$I:$I),"")</f>
        <v>Tinggi</v>
      </c>
      <c r="U1273" s="27">
        <f>IF(COUNTIFS($B$2:$B1273,$B1273,$D$2:$D1273,$D1273)=1,1,0)</f>
        <v>1</v>
      </c>
      <c r="V1273" s="27">
        <f t="shared" si="58"/>
        <v>3.1</v>
      </c>
      <c r="W1273" s="27">
        <f t="shared" si="59"/>
        <v>5</v>
      </c>
      <c r="X1273" s="27">
        <f t="shared" si="57"/>
        <v>3.0999998727000002</v>
      </c>
    </row>
    <row r="1274" spans="1:24" x14ac:dyDescent="0.25">
      <c r="A1274" s="26">
        <v>46265</v>
      </c>
      <c r="B1274" s="27" t="s">
        <v>10311</v>
      </c>
      <c r="C1274" s="27" t="s">
        <v>1493</v>
      </c>
      <c r="D1274" s="27" t="s">
        <v>1264</v>
      </c>
      <c r="E1274" s="27" t="s">
        <v>35</v>
      </c>
      <c r="F1274" s="27" t="s">
        <v>23</v>
      </c>
      <c r="G1274" s="27" t="s">
        <v>36</v>
      </c>
      <c r="H1274" s="27" t="s">
        <v>24</v>
      </c>
      <c r="I1274" s="28">
        <v>21864097</v>
      </c>
      <c r="J1274" s="28">
        <v>0</v>
      </c>
      <c r="K1274" s="28">
        <v>21864097</v>
      </c>
      <c r="L1274" s="29">
        <v>4.8600000000000003</v>
      </c>
      <c r="M1274" s="29">
        <f>IFERROR(_xlfn.XLOOKUP($B1274,'Ownership Metrics'!$A:$A,'Ownership Metrics'!$B:$B),"")</f>
        <v>1.1000000000000001</v>
      </c>
      <c r="N1274" s="28">
        <f>IFERROR(_xlfn.XLOOKUP($B1274,'Ownership Metrics'!$A:$A,'Ownership Metrics'!$C:$C),"")</f>
        <v>4150</v>
      </c>
      <c r="O1274" s="29">
        <f>IFERROR(_xlfn.XLOOKUP($B1274,'Ownership Metrics'!$A:$A,'Ownership Metrics'!$D:$D),"")</f>
        <v>61.59</v>
      </c>
      <c r="P1274" s="29">
        <f>IFERROR(_xlfn.XLOOKUP($B1274,'Ownership Metrics'!$A:$A,'Ownership Metrics'!$E:$E),"")</f>
        <v>83.77</v>
      </c>
      <c r="Q1274" s="30">
        <f>IFERROR(_xlfn.XLOOKUP($B1274,'Ownership Metrics'!$A:$A,'Ownership Metrics'!$F:$F),"")</f>
        <v>8</v>
      </c>
      <c r="R1274" s="30">
        <f>IFERROR(_xlfn.XLOOKUP($B1274,'Ownership Metrics'!$A:$A,'Ownership Metrics'!$G:$G),"")</f>
        <v>61</v>
      </c>
      <c r="S1274" s="27" t="str">
        <f>IFERROR(_xlfn.XLOOKUP($B1274,'Ownership Metrics'!$A:$A,'Ownership Metrics'!$H:$H),"")</f>
        <v>Mayoritas</v>
      </c>
      <c r="T1274" s="27" t="str">
        <f>IFERROR(_xlfn.XLOOKUP($B1274,'Ownership Metrics'!$A:$A,'Ownership Metrics'!$I:$I),"")</f>
        <v>Tinggi</v>
      </c>
      <c r="U1274" s="27">
        <f>IF(COUNTIFS($B$2:$B1274,$B1274,$D$2:$D1274,$D1274)=1,1,0)</f>
        <v>1</v>
      </c>
      <c r="V1274" s="27">
        <f t="shared" si="58"/>
        <v>4.8600000000000003</v>
      </c>
      <c r="W1274" s="27">
        <f t="shared" si="59"/>
        <v>4</v>
      </c>
      <c r="X1274" s="27">
        <f t="shared" si="57"/>
        <v>4.8599998726000004</v>
      </c>
    </row>
    <row r="1275" spans="1:24" x14ac:dyDescent="0.25">
      <c r="A1275" s="26">
        <v>46265</v>
      </c>
      <c r="B1275" s="27" t="s">
        <v>10311</v>
      </c>
      <c r="C1275" s="27" t="s">
        <v>1493</v>
      </c>
      <c r="D1275" s="27" t="s">
        <v>1265</v>
      </c>
      <c r="E1275" s="27" t="s">
        <v>35</v>
      </c>
      <c r="F1275" s="27" t="s">
        <v>23</v>
      </c>
      <c r="G1275" s="27" t="s">
        <v>36</v>
      </c>
      <c r="H1275" s="27" t="s">
        <v>24</v>
      </c>
      <c r="I1275" s="28">
        <v>13370600</v>
      </c>
      <c r="J1275" s="28">
        <v>0</v>
      </c>
      <c r="K1275" s="28">
        <v>13370600</v>
      </c>
      <c r="L1275" s="29">
        <v>2.97</v>
      </c>
      <c r="M1275" s="29">
        <f>IFERROR(_xlfn.XLOOKUP($B1275,'Ownership Metrics'!$A:$A,'Ownership Metrics'!$B:$B),"")</f>
        <v>1.1000000000000001</v>
      </c>
      <c r="N1275" s="28">
        <f>IFERROR(_xlfn.XLOOKUP($B1275,'Ownership Metrics'!$A:$A,'Ownership Metrics'!$C:$C),"")</f>
        <v>4150</v>
      </c>
      <c r="O1275" s="29">
        <f>IFERROR(_xlfn.XLOOKUP($B1275,'Ownership Metrics'!$A:$A,'Ownership Metrics'!$D:$D),"")</f>
        <v>61.59</v>
      </c>
      <c r="P1275" s="29">
        <f>IFERROR(_xlfn.XLOOKUP($B1275,'Ownership Metrics'!$A:$A,'Ownership Metrics'!$E:$E),"")</f>
        <v>83.77</v>
      </c>
      <c r="Q1275" s="30">
        <f>IFERROR(_xlfn.XLOOKUP($B1275,'Ownership Metrics'!$A:$A,'Ownership Metrics'!$F:$F),"")</f>
        <v>8</v>
      </c>
      <c r="R1275" s="30">
        <f>IFERROR(_xlfn.XLOOKUP($B1275,'Ownership Metrics'!$A:$A,'Ownership Metrics'!$G:$G),"")</f>
        <v>61</v>
      </c>
      <c r="S1275" s="27" t="str">
        <f>IFERROR(_xlfn.XLOOKUP($B1275,'Ownership Metrics'!$A:$A,'Ownership Metrics'!$H:$H),"")</f>
        <v>Mayoritas</v>
      </c>
      <c r="T1275" s="27" t="str">
        <f>IFERROR(_xlfn.XLOOKUP($B1275,'Ownership Metrics'!$A:$A,'Ownership Metrics'!$I:$I),"")</f>
        <v>Tinggi</v>
      </c>
      <c r="U1275" s="27">
        <f>IF(COUNTIFS($B$2:$B1275,$B1275,$D$2:$D1275,$D1275)=1,1,0)</f>
        <v>1</v>
      </c>
      <c r="V1275" s="27">
        <f t="shared" si="58"/>
        <v>2.97</v>
      </c>
      <c r="W1275" s="27">
        <f t="shared" si="59"/>
        <v>6</v>
      </c>
      <c r="X1275" s="27">
        <f t="shared" si="57"/>
        <v>2.9699998725000003</v>
      </c>
    </row>
    <row r="1276" spans="1:24" x14ac:dyDescent="0.25">
      <c r="A1276" s="26">
        <v>46265</v>
      </c>
      <c r="B1276" s="27" t="s">
        <v>10311</v>
      </c>
      <c r="C1276" s="27" t="s">
        <v>1493</v>
      </c>
      <c r="D1276" s="27" t="s">
        <v>1267</v>
      </c>
      <c r="E1276" s="27" t="s">
        <v>35</v>
      </c>
      <c r="F1276" s="27" t="s">
        <v>23</v>
      </c>
      <c r="G1276" s="27" t="s">
        <v>36</v>
      </c>
      <c r="H1276" s="27" t="s">
        <v>24</v>
      </c>
      <c r="I1276" s="28">
        <v>74571620</v>
      </c>
      <c r="J1276" s="28">
        <v>0</v>
      </c>
      <c r="K1276" s="28">
        <v>74571620</v>
      </c>
      <c r="L1276" s="29">
        <v>16.57</v>
      </c>
      <c r="M1276" s="29">
        <f>IFERROR(_xlfn.XLOOKUP($B1276,'Ownership Metrics'!$A:$A,'Ownership Metrics'!$B:$B),"")</f>
        <v>1.1000000000000001</v>
      </c>
      <c r="N1276" s="28">
        <f>IFERROR(_xlfn.XLOOKUP($B1276,'Ownership Metrics'!$A:$A,'Ownership Metrics'!$C:$C),"")</f>
        <v>4150</v>
      </c>
      <c r="O1276" s="29">
        <f>IFERROR(_xlfn.XLOOKUP($B1276,'Ownership Metrics'!$A:$A,'Ownership Metrics'!$D:$D),"")</f>
        <v>61.59</v>
      </c>
      <c r="P1276" s="29">
        <f>IFERROR(_xlfn.XLOOKUP($B1276,'Ownership Metrics'!$A:$A,'Ownership Metrics'!$E:$E),"")</f>
        <v>83.77</v>
      </c>
      <c r="Q1276" s="30">
        <f>IFERROR(_xlfn.XLOOKUP($B1276,'Ownership Metrics'!$A:$A,'Ownership Metrics'!$F:$F),"")</f>
        <v>8</v>
      </c>
      <c r="R1276" s="30">
        <f>IFERROR(_xlfn.XLOOKUP($B1276,'Ownership Metrics'!$A:$A,'Ownership Metrics'!$G:$G),"")</f>
        <v>61</v>
      </c>
      <c r="S1276" s="27" t="str">
        <f>IFERROR(_xlfn.XLOOKUP($B1276,'Ownership Metrics'!$A:$A,'Ownership Metrics'!$H:$H),"")</f>
        <v>Mayoritas</v>
      </c>
      <c r="T1276" s="27" t="str">
        <f>IFERROR(_xlfn.XLOOKUP($B1276,'Ownership Metrics'!$A:$A,'Ownership Metrics'!$I:$I),"")</f>
        <v>Tinggi</v>
      </c>
      <c r="U1276" s="27">
        <f>IF(COUNTIFS($B$2:$B1276,$B1276,$D$2:$D1276,$D1276)=1,1,0)</f>
        <v>1</v>
      </c>
      <c r="V1276" s="27">
        <f t="shared" si="58"/>
        <v>16.57</v>
      </c>
      <c r="W1276" s="27">
        <f t="shared" si="59"/>
        <v>2</v>
      </c>
      <c r="X1276" s="27">
        <f t="shared" si="57"/>
        <v>16.5699998724</v>
      </c>
    </row>
    <row r="1277" spans="1:24" x14ac:dyDescent="0.25">
      <c r="A1277" s="26">
        <v>46265</v>
      </c>
      <c r="B1277" s="27" t="s">
        <v>10311</v>
      </c>
      <c r="C1277" s="27" t="s">
        <v>1493</v>
      </c>
      <c r="D1277" s="27" t="s">
        <v>1498</v>
      </c>
      <c r="E1277" s="27" t="s">
        <v>35</v>
      </c>
      <c r="F1277" s="27" t="s">
        <v>32</v>
      </c>
      <c r="G1277" s="27" t="s">
        <v>181</v>
      </c>
      <c r="H1277" s="27" t="s">
        <v>64</v>
      </c>
      <c r="I1277" s="28">
        <v>8969977</v>
      </c>
      <c r="J1277" s="28">
        <v>0</v>
      </c>
      <c r="K1277" s="28">
        <v>8969977</v>
      </c>
      <c r="L1277" s="29">
        <v>1.99</v>
      </c>
      <c r="M1277" s="29">
        <f>IFERROR(_xlfn.XLOOKUP($B1277,'Ownership Metrics'!$A:$A,'Ownership Metrics'!$B:$B),"")</f>
        <v>1.1000000000000001</v>
      </c>
      <c r="N1277" s="28">
        <f>IFERROR(_xlfn.XLOOKUP($B1277,'Ownership Metrics'!$A:$A,'Ownership Metrics'!$C:$C),"")</f>
        <v>4150</v>
      </c>
      <c r="O1277" s="29">
        <f>IFERROR(_xlfn.XLOOKUP($B1277,'Ownership Metrics'!$A:$A,'Ownership Metrics'!$D:$D),"")</f>
        <v>61.59</v>
      </c>
      <c r="P1277" s="29">
        <f>IFERROR(_xlfn.XLOOKUP($B1277,'Ownership Metrics'!$A:$A,'Ownership Metrics'!$E:$E),"")</f>
        <v>83.77</v>
      </c>
      <c r="Q1277" s="30">
        <f>IFERROR(_xlfn.XLOOKUP($B1277,'Ownership Metrics'!$A:$A,'Ownership Metrics'!$F:$F),"")</f>
        <v>8</v>
      </c>
      <c r="R1277" s="30">
        <f>IFERROR(_xlfn.XLOOKUP($B1277,'Ownership Metrics'!$A:$A,'Ownership Metrics'!$G:$G),"")</f>
        <v>61</v>
      </c>
      <c r="S1277" s="27" t="str">
        <f>IFERROR(_xlfn.XLOOKUP($B1277,'Ownership Metrics'!$A:$A,'Ownership Metrics'!$H:$H),"")</f>
        <v>Mayoritas</v>
      </c>
      <c r="T1277" s="27" t="str">
        <f>IFERROR(_xlfn.XLOOKUP($B1277,'Ownership Metrics'!$A:$A,'Ownership Metrics'!$I:$I),"")</f>
        <v>Tinggi</v>
      </c>
      <c r="U1277" s="27">
        <f>IF(COUNTIFS($B$2:$B1277,$B1277,$D$2:$D1277,$D1277)=1,1,0)</f>
        <v>1</v>
      </c>
      <c r="V1277" s="27">
        <f t="shared" si="58"/>
        <v>1.99</v>
      </c>
      <c r="W1277" s="27">
        <f t="shared" si="59"/>
        <v>8</v>
      </c>
      <c r="X1277" s="27">
        <f t="shared" si="57"/>
        <v>1.9899998723000001</v>
      </c>
    </row>
    <row r="1278" spans="1:24" x14ac:dyDescent="0.25">
      <c r="A1278" s="26">
        <v>46265</v>
      </c>
      <c r="B1278" s="27" t="s">
        <v>10312</v>
      </c>
      <c r="C1278" s="27" t="s">
        <v>1500</v>
      </c>
      <c r="D1278" s="27" t="s">
        <v>1501</v>
      </c>
      <c r="E1278" s="27" t="s">
        <v>22</v>
      </c>
      <c r="F1278" s="27" t="s">
        <v>23</v>
      </c>
      <c r="G1278" s="27"/>
      <c r="H1278" s="27" t="s">
        <v>24</v>
      </c>
      <c r="I1278" s="28">
        <v>1841593000</v>
      </c>
      <c r="J1278" s="28">
        <v>84634146666</v>
      </c>
      <c r="K1278" s="28">
        <v>86475739666</v>
      </c>
      <c r="L1278" s="29">
        <v>64.64</v>
      </c>
      <c r="M1278" s="29">
        <f>IFERROR(_xlfn.XLOOKUP($B1278,'Ownership Metrics'!$A:$A,'Ownership Metrics'!$B:$B),"")</f>
        <v>6.8</v>
      </c>
      <c r="N1278" s="28">
        <f>IFERROR(_xlfn.XLOOKUP($B1278,'Ownership Metrics'!$A:$A,'Ownership Metrics'!$C:$C),"")</f>
        <v>4710</v>
      </c>
      <c r="O1278" s="29">
        <f>IFERROR(_xlfn.XLOOKUP($B1278,'Ownership Metrics'!$A:$A,'Ownership Metrics'!$D:$D),"")</f>
        <v>64.64</v>
      </c>
      <c r="P1278" s="29">
        <f>IFERROR(_xlfn.XLOOKUP($B1278,'Ownership Metrics'!$A:$A,'Ownership Metrics'!$E:$E),"")</f>
        <v>90.37</v>
      </c>
      <c r="Q1278" s="30">
        <f>IFERROR(_xlfn.XLOOKUP($B1278,'Ownership Metrics'!$A:$A,'Ownership Metrics'!$F:$F),"")</f>
        <v>4</v>
      </c>
      <c r="R1278" s="30">
        <f>IFERROR(_xlfn.XLOOKUP($B1278,'Ownership Metrics'!$A:$A,'Ownership Metrics'!$G:$G),"")</f>
        <v>70</v>
      </c>
      <c r="S1278" s="27" t="str">
        <f>IFERROR(_xlfn.XLOOKUP($B1278,'Ownership Metrics'!$A:$A,'Ownership Metrics'!$H:$H),"")</f>
        <v>Mayoritas</v>
      </c>
      <c r="T1278" s="27" t="str">
        <f>IFERROR(_xlfn.XLOOKUP($B1278,'Ownership Metrics'!$A:$A,'Ownership Metrics'!$I:$I),"")</f>
        <v>Tinggi</v>
      </c>
      <c r="U1278" s="27">
        <f>IF(COUNTIFS($B$2:$B1278,$B1278,$D$2:$D1278,$D1278)=1,1,0)</f>
        <v>1</v>
      </c>
      <c r="V1278" s="27">
        <f t="shared" si="58"/>
        <v>64.64</v>
      </c>
      <c r="W1278" s="27">
        <f t="shared" si="59"/>
        <v>1</v>
      </c>
      <c r="X1278" s="27">
        <f t="shared" si="57"/>
        <v>64.639999872199994</v>
      </c>
    </row>
    <row r="1279" spans="1:24" x14ac:dyDescent="0.25">
      <c r="A1279" s="26">
        <v>46265</v>
      </c>
      <c r="B1279" s="27" t="s">
        <v>10312</v>
      </c>
      <c r="C1279" s="27" t="s">
        <v>1500</v>
      </c>
      <c r="D1279" s="27" t="s">
        <v>1502</v>
      </c>
      <c r="E1279" s="27" t="s">
        <v>22</v>
      </c>
      <c r="F1279" s="27" t="s">
        <v>32</v>
      </c>
      <c r="G1279" s="27"/>
      <c r="H1279" s="27" t="s">
        <v>64</v>
      </c>
      <c r="I1279" s="28">
        <v>30323313100</v>
      </c>
      <c r="J1279" s="28">
        <v>0</v>
      </c>
      <c r="K1279" s="28">
        <v>30323313100</v>
      </c>
      <c r="L1279" s="29">
        <v>22.67</v>
      </c>
      <c r="M1279" s="29">
        <f>IFERROR(_xlfn.XLOOKUP($B1279,'Ownership Metrics'!$A:$A,'Ownership Metrics'!$B:$B),"")</f>
        <v>6.8</v>
      </c>
      <c r="N1279" s="28">
        <f>IFERROR(_xlfn.XLOOKUP($B1279,'Ownership Metrics'!$A:$A,'Ownership Metrics'!$C:$C),"")</f>
        <v>4710</v>
      </c>
      <c r="O1279" s="29">
        <f>IFERROR(_xlfn.XLOOKUP($B1279,'Ownership Metrics'!$A:$A,'Ownership Metrics'!$D:$D),"")</f>
        <v>64.64</v>
      </c>
      <c r="P1279" s="29">
        <f>IFERROR(_xlfn.XLOOKUP($B1279,'Ownership Metrics'!$A:$A,'Ownership Metrics'!$E:$E),"")</f>
        <v>90.37</v>
      </c>
      <c r="Q1279" s="30">
        <f>IFERROR(_xlfn.XLOOKUP($B1279,'Ownership Metrics'!$A:$A,'Ownership Metrics'!$F:$F),"")</f>
        <v>4</v>
      </c>
      <c r="R1279" s="30">
        <f>IFERROR(_xlfn.XLOOKUP($B1279,'Ownership Metrics'!$A:$A,'Ownership Metrics'!$G:$G),"")</f>
        <v>70</v>
      </c>
      <c r="S1279" s="27" t="str">
        <f>IFERROR(_xlfn.XLOOKUP($B1279,'Ownership Metrics'!$A:$A,'Ownership Metrics'!$H:$H),"")</f>
        <v>Mayoritas</v>
      </c>
      <c r="T1279" s="27" t="str">
        <f>IFERROR(_xlfn.XLOOKUP($B1279,'Ownership Metrics'!$A:$A,'Ownership Metrics'!$I:$I),"")</f>
        <v>Tinggi</v>
      </c>
      <c r="U1279" s="27">
        <f>IF(COUNTIFS($B$2:$B1279,$B1279,$D$2:$D1279,$D1279)=1,1,0)</f>
        <v>1</v>
      </c>
      <c r="V1279" s="27">
        <f t="shared" si="58"/>
        <v>22.67</v>
      </c>
      <c r="W1279" s="27">
        <f t="shared" si="59"/>
        <v>2</v>
      </c>
      <c r="X1279" s="27">
        <f t="shared" si="57"/>
        <v>22.6699998721</v>
      </c>
    </row>
    <row r="1280" spans="1:24" x14ac:dyDescent="0.25">
      <c r="A1280" s="26">
        <v>46265</v>
      </c>
      <c r="B1280" s="27" t="s">
        <v>10312</v>
      </c>
      <c r="C1280" s="27" t="s">
        <v>1500</v>
      </c>
      <c r="D1280" s="27" t="s">
        <v>1503</v>
      </c>
      <c r="E1280" s="27" t="s">
        <v>166</v>
      </c>
      <c r="F1280" s="27" t="s">
        <v>32</v>
      </c>
      <c r="G1280" s="27"/>
      <c r="H1280" s="27" t="s">
        <v>64</v>
      </c>
      <c r="I1280" s="28">
        <v>3787466067</v>
      </c>
      <c r="J1280" s="28">
        <v>0</v>
      </c>
      <c r="K1280" s="28">
        <v>3787466067</v>
      </c>
      <c r="L1280" s="29">
        <v>2.83</v>
      </c>
      <c r="M1280" s="29">
        <f>IFERROR(_xlfn.XLOOKUP($B1280,'Ownership Metrics'!$A:$A,'Ownership Metrics'!$B:$B),"")</f>
        <v>6.8</v>
      </c>
      <c r="N1280" s="28">
        <f>IFERROR(_xlfn.XLOOKUP($B1280,'Ownership Metrics'!$A:$A,'Ownership Metrics'!$C:$C),"")</f>
        <v>4710</v>
      </c>
      <c r="O1280" s="29">
        <f>IFERROR(_xlfn.XLOOKUP($B1280,'Ownership Metrics'!$A:$A,'Ownership Metrics'!$D:$D),"")</f>
        <v>64.64</v>
      </c>
      <c r="P1280" s="29">
        <f>IFERROR(_xlfn.XLOOKUP($B1280,'Ownership Metrics'!$A:$A,'Ownership Metrics'!$E:$E),"")</f>
        <v>90.37</v>
      </c>
      <c r="Q1280" s="30">
        <f>IFERROR(_xlfn.XLOOKUP($B1280,'Ownership Metrics'!$A:$A,'Ownership Metrics'!$F:$F),"")</f>
        <v>4</v>
      </c>
      <c r="R1280" s="30">
        <f>IFERROR(_xlfn.XLOOKUP($B1280,'Ownership Metrics'!$A:$A,'Ownership Metrics'!$G:$G),"")</f>
        <v>70</v>
      </c>
      <c r="S1280" s="27" t="str">
        <f>IFERROR(_xlfn.XLOOKUP($B1280,'Ownership Metrics'!$A:$A,'Ownership Metrics'!$H:$H),"")</f>
        <v>Mayoritas</v>
      </c>
      <c r="T1280" s="27" t="str">
        <f>IFERROR(_xlfn.XLOOKUP($B1280,'Ownership Metrics'!$A:$A,'Ownership Metrics'!$I:$I),"")</f>
        <v>Tinggi</v>
      </c>
      <c r="U1280" s="27">
        <f>IF(COUNTIFS($B$2:$B1280,$B1280,$D$2:$D1280,$D1280)=1,1,0)</f>
        <v>1</v>
      </c>
      <c r="V1280" s="27">
        <f t="shared" si="58"/>
        <v>2.83</v>
      </c>
      <c r="W1280" s="27">
        <f t="shared" si="59"/>
        <v>4</v>
      </c>
      <c r="X1280" s="27">
        <f t="shared" si="57"/>
        <v>2.8299998720000001</v>
      </c>
    </row>
    <row r="1281" spans="1:24" x14ac:dyDescent="0.25">
      <c r="A1281" s="26">
        <v>46265</v>
      </c>
      <c r="B1281" s="27" t="s">
        <v>10312</v>
      </c>
      <c r="C1281" s="27" t="s">
        <v>1500</v>
      </c>
      <c r="D1281" s="27" t="s">
        <v>1504</v>
      </c>
      <c r="E1281" s="27" t="s">
        <v>72</v>
      </c>
      <c r="F1281" s="27" t="s">
        <v>32</v>
      </c>
      <c r="G1281" s="27"/>
      <c r="H1281" s="27" t="s">
        <v>64</v>
      </c>
      <c r="I1281" s="28">
        <v>4087211926</v>
      </c>
      <c r="J1281" s="28">
        <v>0</v>
      </c>
      <c r="K1281" s="28">
        <v>4087211926</v>
      </c>
      <c r="L1281" s="29">
        <v>3.06</v>
      </c>
      <c r="M1281" s="29">
        <f>IFERROR(_xlfn.XLOOKUP($B1281,'Ownership Metrics'!$A:$A,'Ownership Metrics'!$B:$B),"")</f>
        <v>6.8</v>
      </c>
      <c r="N1281" s="28">
        <f>IFERROR(_xlfn.XLOOKUP($B1281,'Ownership Metrics'!$A:$A,'Ownership Metrics'!$C:$C),"")</f>
        <v>4710</v>
      </c>
      <c r="O1281" s="29">
        <f>IFERROR(_xlfn.XLOOKUP($B1281,'Ownership Metrics'!$A:$A,'Ownership Metrics'!$D:$D),"")</f>
        <v>64.64</v>
      </c>
      <c r="P1281" s="29">
        <f>IFERROR(_xlfn.XLOOKUP($B1281,'Ownership Metrics'!$A:$A,'Ownership Metrics'!$E:$E),"")</f>
        <v>90.37</v>
      </c>
      <c r="Q1281" s="30">
        <f>IFERROR(_xlfn.XLOOKUP($B1281,'Ownership Metrics'!$A:$A,'Ownership Metrics'!$F:$F),"")</f>
        <v>4</v>
      </c>
      <c r="R1281" s="30">
        <f>IFERROR(_xlfn.XLOOKUP($B1281,'Ownership Metrics'!$A:$A,'Ownership Metrics'!$G:$G),"")</f>
        <v>70</v>
      </c>
      <c r="S1281" s="27" t="str">
        <f>IFERROR(_xlfn.XLOOKUP($B1281,'Ownership Metrics'!$A:$A,'Ownership Metrics'!$H:$H),"")</f>
        <v>Mayoritas</v>
      </c>
      <c r="T1281" s="27" t="str">
        <f>IFERROR(_xlfn.XLOOKUP($B1281,'Ownership Metrics'!$A:$A,'Ownership Metrics'!$I:$I),"")</f>
        <v>Tinggi</v>
      </c>
      <c r="U1281" s="27">
        <f>IF(COUNTIFS($B$2:$B1281,$B1281,$D$2:$D1281,$D1281)=1,1,0)</f>
        <v>1</v>
      </c>
      <c r="V1281" s="27">
        <f t="shared" si="58"/>
        <v>3.06</v>
      </c>
      <c r="W1281" s="27">
        <f t="shared" si="59"/>
        <v>3</v>
      </c>
      <c r="X1281" s="27">
        <f t="shared" si="57"/>
        <v>3.0599998719000001</v>
      </c>
    </row>
    <row r="1282" spans="1:24" x14ac:dyDescent="0.25">
      <c r="A1282" s="26">
        <v>46265</v>
      </c>
      <c r="B1282" s="27" t="s">
        <v>10313</v>
      </c>
      <c r="C1282" s="27" t="s">
        <v>1506</v>
      </c>
      <c r="D1282" s="27" t="s">
        <v>1507</v>
      </c>
      <c r="E1282" s="27" t="s">
        <v>98</v>
      </c>
      <c r="F1282" s="27" t="s">
        <v>23</v>
      </c>
      <c r="G1282" s="27"/>
      <c r="H1282" s="27" t="s">
        <v>24</v>
      </c>
      <c r="I1282" s="28">
        <v>23376387072</v>
      </c>
      <c r="J1282" s="28">
        <v>364221364</v>
      </c>
      <c r="K1282" s="28">
        <v>23740608436</v>
      </c>
      <c r="L1282" s="29">
        <v>51.47</v>
      </c>
      <c r="M1282" s="29">
        <f>IFERROR(_xlfn.XLOOKUP($B1282,'Ownership Metrics'!$A:$A,'Ownership Metrics'!$B:$B),"")</f>
        <v>8.9700000000000006</v>
      </c>
      <c r="N1282" s="28">
        <f>IFERROR(_xlfn.XLOOKUP($B1282,'Ownership Metrics'!$A:$A,'Ownership Metrics'!$C:$C),"")</f>
        <v>3421</v>
      </c>
      <c r="O1282" s="29">
        <f>IFERROR(_xlfn.XLOOKUP($B1282,'Ownership Metrics'!$A:$A,'Ownership Metrics'!$D:$D),"")</f>
        <v>51.47</v>
      </c>
      <c r="P1282" s="29">
        <f>IFERROR(_xlfn.XLOOKUP($B1282,'Ownership Metrics'!$A:$A,'Ownership Metrics'!$E:$E),"")</f>
        <v>89.88</v>
      </c>
      <c r="Q1282" s="30">
        <f>IFERROR(_xlfn.XLOOKUP($B1282,'Ownership Metrics'!$A:$A,'Ownership Metrics'!$F:$F),"")</f>
        <v>4</v>
      </c>
      <c r="R1282" s="30">
        <f>IFERROR(_xlfn.XLOOKUP($B1282,'Ownership Metrics'!$A:$A,'Ownership Metrics'!$G:$G),"")</f>
        <v>64</v>
      </c>
      <c r="S1282" s="27" t="str">
        <f>IFERROR(_xlfn.XLOOKUP($B1282,'Ownership Metrics'!$A:$A,'Ownership Metrics'!$H:$H),"")</f>
        <v>Mayoritas</v>
      </c>
      <c r="T1282" s="27" t="str">
        <f>IFERROR(_xlfn.XLOOKUP($B1282,'Ownership Metrics'!$A:$A,'Ownership Metrics'!$I:$I),"")</f>
        <v>Tinggi</v>
      </c>
      <c r="U1282" s="27">
        <f>IF(COUNTIFS($B$2:$B1282,$B1282,$D$2:$D1282,$D1282)=1,1,0)</f>
        <v>1</v>
      </c>
      <c r="V1282" s="27">
        <f t="shared" si="58"/>
        <v>51.47</v>
      </c>
      <c r="W1282" s="27">
        <f t="shared" si="59"/>
        <v>1</v>
      </c>
      <c r="X1282" s="27">
        <f t="shared" ref="X1282:X1345" si="60">$V1282-(ROW()*0.0000000001)</f>
        <v>51.469999871799999</v>
      </c>
    </row>
    <row r="1283" spans="1:24" x14ac:dyDescent="0.25">
      <c r="A1283" s="26">
        <v>46265</v>
      </c>
      <c r="B1283" s="27" t="s">
        <v>10313</v>
      </c>
      <c r="C1283" s="27" t="s">
        <v>1506</v>
      </c>
      <c r="D1283" s="27" t="s">
        <v>1508</v>
      </c>
      <c r="E1283" s="27" t="s">
        <v>114</v>
      </c>
      <c r="F1283" s="27" t="s">
        <v>23</v>
      </c>
      <c r="G1283" s="27"/>
      <c r="H1283" s="27" t="s">
        <v>24</v>
      </c>
      <c r="I1283" s="28">
        <v>10720230418</v>
      </c>
      <c r="J1283" s="28">
        <v>0</v>
      </c>
      <c r="K1283" s="28">
        <v>10720230418</v>
      </c>
      <c r="L1283" s="29">
        <v>23.24</v>
      </c>
      <c r="M1283" s="29">
        <f>IFERROR(_xlfn.XLOOKUP($B1283,'Ownership Metrics'!$A:$A,'Ownership Metrics'!$B:$B),"")</f>
        <v>8.9700000000000006</v>
      </c>
      <c r="N1283" s="28">
        <f>IFERROR(_xlfn.XLOOKUP($B1283,'Ownership Metrics'!$A:$A,'Ownership Metrics'!$C:$C),"")</f>
        <v>3421</v>
      </c>
      <c r="O1283" s="29">
        <f>IFERROR(_xlfn.XLOOKUP($B1283,'Ownership Metrics'!$A:$A,'Ownership Metrics'!$D:$D),"")</f>
        <v>51.47</v>
      </c>
      <c r="P1283" s="29">
        <f>IFERROR(_xlfn.XLOOKUP($B1283,'Ownership Metrics'!$A:$A,'Ownership Metrics'!$E:$E),"")</f>
        <v>89.88</v>
      </c>
      <c r="Q1283" s="30">
        <f>IFERROR(_xlfn.XLOOKUP($B1283,'Ownership Metrics'!$A:$A,'Ownership Metrics'!$F:$F),"")</f>
        <v>4</v>
      </c>
      <c r="R1283" s="30">
        <f>IFERROR(_xlfn.XLOOKUP($B1283,'Ownership Metrics'!$A:$A,'Ownership Metrics'!$G:$G),"")</f>
        <v>64</v>
      </c>
      <c r="S1283" s="27" t="str">
        <f>IFERROR(_xlfn.XLOOKUP($B1283,'Ownership Metrics'!$A:$A,'Ownership Metrics'!$H:$H),"")</f>
        <v>Mayoritas</v>
      </c>
      <c r="T1283" s="27" t="str">
        <f>IFERROR(_xlfn.XLOOKUP($B1283,'Ownership Metrics'!$A:$A,'Ownership Metrics'!$I:$I),"")</f>
        <v>Tinggi</v>
      </c>
      <c r="U1283" s="27">
        <f>IF(COUNTIFS($B$2:$B1283,$B1283,$D$2:$D1283,$D1283)=1,1,0)</f>
        <v>1</v>
      </c>
      <c r="V1283" s="27">
        <f t="shared" ref="V1283:V1346" si="61">SUMIFS($L$2:$L$10000,$B$2:$B$10000,$B1283,$D$2:$D$10000,$D1283)</f>
        <v>23.24</v>
      </c>
      <c r="W1283" s="27">
        <f t="shared" ref="W1283:W1346" si="62">COUNTIFS($B$2:$B$10000,$B1283,$U$2:$U$10000,1,$X$2:$X$10000,"&gt;"&amp;$X1283)+1</f>
        <v>2</v>
      </c>
      <c r="X1283" s="27">
        <f t="shared" si="60"/>
        <v>23.239999871699997</v>
      </c>
    </row>
    <row r="1284" spans="1:24" x14ac:dyDescent="0.25">
      <c r="A1284" s="26">
        <v>46265</v>
      </c>
      <c r="B1284" s="27" t="s">
        <v>10313</v>
      </c>
      <c r="C1284" s="27" t="s">
        <v>1506</v>
      </c>
      <c r="D1284" s="27" t="s">
        <v>169</v>
      </c>
      <c r="E1284" s="27" t="s">
        <v>114</v>
      </c>
      <c r="F1284" s="27" t="s">
        <v>23</v>
      </c>
      <c r="G1284" s="27"/>
      <c r="H1284" s="27" t="s">
        <v>24</v>
      </c>
      <c r="I1284" s="28">
        <v>6995600520</v>
      </c>
      <c r="J1284" s="28">
        <v>0</v>
      </c>
      <c r="K1284" s="28">
        <v>6995600520</v>
      </c>
      <c r="L1284" s="29">
        <v>15.17</v>
      </c>
      <c r="M1284" s="29">
        <f>IFERROR(_xlfn.XLOOKUP($B1284,'Ownership Metrics'!$A:$A,'Ownership Metrics'!$B:$B),"")</f>
        <v>8.9700000000000006</v>
      </c>
      <c r="N1284" s="28">
        <f>IFERROR(_xlfn.XLOOKUP($B1284,'Ownership Metrics'!$A:$A,'Ownership Metrics'!$C:$C),"")</f>
        <v>3421</v>
      </c>
      <c r="O1284" s="29">
        <f>IFERROR(_xlfn.XLOOKUP($B1284,'Ownership Metrics'!$A:$A,'Ownership Metrics'!$D:$D),"")</f>
        <v>51.47</v>
      </c>
      <c r="P1284" s="29">
        <f>IFERROR(_xlfn.XLOOKUP($B1284,'Ownership Metrics'!$A:$A,'Ownership Metrics'!$E:$E),"")</f>
        <v>89.88</v>
      </c>
      <c r="Q1284" s="30">
        <f>IFERROR(_xlfn.XLOOKUP($B1284,'Ownership Metrics'!$A:$A,'Ownership Metrics'!$F:$F),"")</f>
        <v>4</v>
      </c>
      <c r="R1284" s="30">
        <f>IFERROR(_xlfn.XLOOKUP($B1284,'Ownership Metrics'!$A:$A,'Ownership Metrics'!$G:$G),"")</f>
        <v>64</v>
      </c>
      <c r="S1284" s="27" t="str">
        <f>IFERROR(_xlfn.XLOOKUP($B1284,'Ownership Metrics'!$A:$A,'Ownership Metrics'!$H:$H),"")</f>
        <v>Mayoritas</v>
      </c>
      <c r="T1284" s="27" t="str">
        <f>IFERROR(_xlfn.XLOOKUP($B1284,'Ownership Metrics'!$A:$A,'Ownership Metrics'!$I:$I),"")</f>
        <v>Tinggi</v>
      </c>
      <c r="U1284" s="27">
        <f>IF(COUNTIFS($B$2:$B1284,$B1284,$D$2:$D1284,$D1284)=1,1,0)</f>
        <v>1</v>
      </c>
      <c r="V1284" s="27">
        <f t="shared" si="61"/>
        <v>15.17</v>
      </c>
      <c r="W1284" s="27">
        <f t="shared" si="62"/>
        <v>3</v>
      </c>
      <c r="X1284" s="27">
        <f t="shared" si="60"/>
        <v>15.1699998716</v>
      </c>
    </row>
    <row r="1285" spans="1:24" x14ac:dyDescent="0.25">
      <c r="A1285" s="26">
        <v>46265</v>
      </c>
      <c r="B1285" s="27" t="s">
        <v>10313</v>
      </c>
      <c r="C1285" s="27" t="s">
        <v>1506</v>
      </c>
      <c r="D1285" s="27" t="s">
        <v>260</v>
      </c>
      <c r="E1285" s="27" t="s">
        <v>171</v>
      </c>
      <c r="F1285" s="27" t="s">
        <v>32</v>
      </c>
      <c r="G1285" s="27"/>
      <c r="H1285" s="27" t="s">
        <v>33</v>
      </c>
      <c r="I1285" s="28">
        <v>529595900</v>
      </c>
      <c r="J1285" s="28">
        <v>0</v>
      </c>
      <c r="K1285" s="28">
        <v>529595900</v>
      </c>
      <c r="L1285" s="29">
        <v>1.1499999999999999</v>
      </c>
      <c r="M1285" s="29">
        <f>IFERROR(_xlfn.XLOOKUP($B1285,'Ownership Metrics'!$A:$A,'Ownership Metrics'!$B:$B),"")</f>
        <v>8.9700000000000006</v>
      </c>
      <c r="N1285" s="28">
        <f>IFERROR(_xlfn.XLOOKUP($B1285,'Ownership Metrics'!$A:$A,'Ownership Metrics'!$C:$C),"")</f>
        <v>3421</v>
      </c>
      <c r="O1285" s="29">
        <f>IFERROR(_xlfn.XLOOKUP($B1285,'Ownership Metrics'!$A:$A,'Ownership Metrics'!$D:$D),"")</f>
        <v>51.47</v>
      </c>
      <c r="P1285" s="29">
        <f>IFERROR(_xlfn.XLOOKUP($B1285,'Ownership Metrics'!$A:$A,'Ownership Metrics'!$E:$E),"")</f>
        <v>89.88</v>
      </c>
      <c r="Q1285" s="30">
        <f>IFERROR(_xlfn.XLOOKUP($B1285,'Ownership Metrics'!$A:$A,'Ownership Metrics'!$F:$F),"")</f>
        <v>4</v>
      </c>
      <c r="R1285" s="30">
        <f>IFERROR(_xlfn.XLOOKUP($B1285,'Ownership Metrics'!$A:$A,'Ownership Metrics'!$G:$G),"")</f>
        <v>64</v>
      </c>
      <c r="S1285" s="27" t="str">
        <f>IFERROR(_xlfn.XLOOKUP($B1285,'Ownership Metrics'!$A:$A,'Ownership Metrics'!$H:$H),"")</f>
        <v>Mayoritas</v>
      </c>
      <c r="T1285" s="27" t="str">
        <f>IFERROR(_xlfn.XLOOKUP($B1285,'Ownership Metrics'!$A:$A,'Ownership Metrics'!$I:$I),"")</f>
        <v>Tinggi</v>
      </c>
      <c r="U1285" s="27">
        <f>IF(COUNTIFS($B$2:$B1285,$B1285,$D$2:$D1285,$D1285)=1,1,0)</f>
        <v>1</v>
      </c>
      <c r="V1285" s="27">
        <f t="shared" si="61"/>
        <v>1.1499999999999999</v>
      </c>
      <c r="W1285" s="27">
        <f t="shared" si="62"/>
        <v>4</v>
      </c>
      <c r="X1285" s="27">
        <f t="shared" si="60"/>
        <v>1.1499998714999999</v>
      </c>
    </row>
    <row r="1286" spans="1:24" x14ac:dyDescent="0.25">
      <c r="A1286" s="26">
        <v>46265</v>
      </c>
      <c r="B1286" s="27" t="s">
        <v>10314</v>
      </c>
      <c r="C1286" s="27" t="s">
        <v>1510</v>
      </c>
      <c r="D1286" s="27" t="s">
        <v>1511</v>
      </c>
      <c r="E1286" s="27" t="s">
        <v>22</v>
      </c>
      <c r="F1286" s="27" t="s">
        <v>23</v>
      </c>
      <c r="G1286" s="27"/>
      <c r="H1286" s="27" t="s">
        <v>24</v>
      </c>
      <c r="I1286" s="28">
        <v>4565383689</v>
      </c>
      <c r="J1286" s="28">
        <v>0</v>
      </c>
      <c r="K1286" s="28">
        <v>4565383689</v>
      </c>
      <c r="L1286" s="29">
        <v>3.22</v>
      </c>
      <c r="M1286" s="29">
        <f>IFERROR(_xlfn.XLOOKUP($B1286,'Ownership Metrics'!$A:$A,'Ownership Metrics'!$B:$B),"")</f>
        <v>22.76</v>
      </c>
      <c r="N1286" s="28">
        <f>IFERROR(_xlfn.XLOOKUP($B1286,'Ownership Metrics'!$A:$A,'Ownership Metrics'!$C:$C),"")</f>
        <v>861</v>
      </c>
      <c r="O1286" s="29">
        <f>IFERROR(_xlfn.XLOOKUP($B1286,'Ownership Metrics'!$A:$A,'Ownership Metrics'!$D:$D),"")</f>
        <v>25.1</v>
      </c>
      <c r="P1286" s="29">
        <f>IFERROR(_xlfn.XLOOKUP($B1286,'Ownership Metrics'!$A:$A,'Ownership Metrics'!$E:$E),"")</f>
        <v>40.159999999999997</v>
      </c>
      <c r="Q1286" s="30">
        <f>IFERROR(_xlfn.XLOOKUP($B1286,'Ownership Metrics'!$A:$A,'Ownership Metrics'!$F:$F),"")</f>
        <v>17</v>
      </c>
      <c r="R1286" s="30">
        <f>IFERROR(_xlfn.XLOOKUP($B1286,'Ownership Metrics'!$A:$A,'Ownership Metrics'!$G:$G),"")</f>
        <v>21</v>
      </c>
      <c r="S1286" s="27" t="str">
        <f>IFERROR(_xlfn.XLOOKUP($B1286,'Ownership Metrics'!$A:$A,'Ownership Metrics'!$H:$H),"")</f>
        <v>Moderat</v>
      </c>
      <c r="T1286" s="27" t="str">
        <f>IFERROR(_xlfn.XLOOKUP($B1286,'Ownership Metrics'!$A:$A,'Ownership Metrics'!$I:$I),"")</f>
        <v>Rendah</v>
      </c>
      <c r="U1286" s="27">
        <f>IF(COUNTIFS($B$2:$B1286,$B1286,$D$2:$D1286,$D1286)=1,1,0)</f>
        <v>1</v>
      </c>
      <c r="V1286" s="27">
        <f t="shared" si="61"/>
        <v>3.22</v>
      </c>
      <c r="W1286" s="27">
        <f t="shared" si="62"/>
        <v>9</v>
      </c>
      <c r="X1286" s="27">
        <f t="shared" si="60"/>
        <v>3.2199998714000002</v>
      </c>
    </row>
    <row r="1287" spans="1:24" x14ac:dyDescent="0.25">
      <c r="A1287" s="26">
        <v>46265</v>
      </c>
      <c r="B1287" s="27" t="s">
        <v>10314</v>
      </c>
      <c r="C1287" s="27" t="s">
        <v>1510</v>
      </c>
      <c r="D1287" s="27" t="s">
        <v>1185</v>
      </c>
      <c r="E1287" s="27" t="s">
        <v>1035</v>
      </c>
      <c r="F1287" s="27" t="s">
        <v>23</v>
      </c>
      <c r="G1287" s="27"/>
      <c r="H1287" s="27" t="s">
        <v>24</v>
      </c>
      <c r="I1287" s="28">
        <v>2023019602</v>
      </c>
      <c r="J1287" s="28">
        <v>0</v>
      </c>
      <c r="K1287" s="28">
        <v>2023019602</v>
      </c>
      <c r="L1287" s="29">
        <v>1.43</v>
      </c>
      <c r="M1287" s="29">
        <f>IFERROR(_xlfn.XLOOKUP($B1287,'Ownership Metrics'!$A:$A,'Ownership Metrics'!$B:$B),"")</f>
        <v>22.76</v>
      </c>
      <c r="N1287" s="28">
        <f>IFERROR(_xlfn.XLOOKUP($B1287,'Ownership Metrics'!$A:$A,'Ownership Metrics'!$C:$C),"")</f>
        <v>861</v>
      </c>
      <c r="O1287" s="29">
        <f>IFERROR(_xlfn.XLOOKUP($B1287,'Ownership Metrics'!$A:$A,'Ownership Metrics'!$D:$D),"")</f>
        <v>25.1</v>
      </c>
      <c r="P1287" s="29">
        <f>IFERROR(_xlfn.XLOOKUP($B1287,'Ownership Metrics'!$A:$A,'Ownership Metrics'!$E:$E),"")</f>
        <v>40.159999999999997</v>
      </c>
      <c r="Q1287" s="30">
        <f>IFERROR(_xlfn.XLOOKUP($B1287,'Ownership Metrics'!$A:$A,'Ownership Metrics'!$F:$F),"")</f>
        <v>17</v>
      </c>
      <c r="R1287" s="30">
        <f>IFERROR(_xlfn.XLOOKUP($B1287,'Ownership Metrics'!$A:$A,'Ownership Metrics'!$G:$G),"")</f>
        <v>21</v>
      </c>
      <c r="S1287" s="27" t="str">
        <f>IFERROR(_xlfn.XLOOKUP($B1287,'Ownership Metrics'!$A:$A,'Ownership Metrics'!$H:$H),"")</f>
        <v>Moderat</v>
      </c>
      <c r="T1287" s="27" t="str">
        <f>IFERROR(_xlfn.XLOOKUP($B1287,'Ownership Metrics'!$A:$A,'Ownership Metrics'!$I:$I),"")</f>
        <v>Rendah</v>
      </c>
      <c r="U1287" s="27">
        <f>IF(COUNTIFS($B$2:$B1287,$B1287,$D$2:$D1287,$D1287)=1,1,0)</f>
        <v>1</v>
      </c>
      <c r="V1287" s="27">
        <f t="shared" si="61"/>
        <v>1.43</v>
      </c>
      <c r="W1287" s="27">
        <f t="shared" si="62"/>
        <v>14</v>
      </c>
      <c r="X1287" s="27">
        <f t="shared" si="60"/>
        <v>1.4299998712999999</v>
      </c>
    </row>
    <row r="1288" spans="1:24" x14ac:dyDescent="0.25">
      <c r="A1288" s="26">
        <v>46265</v>
      </c>
      <c r="B1288" s="27" t="s">
        <v>10314</v>
      </c>
      <c r="C1288" s="27" t="s">
        <v>1510</v>
      </c>
      <c r="D1288" s="27" t="s">
        <v>377</v>
      </c>
      <c r="E1288" s="27" t="s">
        <v>22</v>
      </c>
      <c r="F1288" s="27" t="s">
        <v>23</v>
      </c>
      <c r="G1288" s="27"/>
      <c r="H1288" s="27" t="s">
        <v>24</v>
      </c>
      <c r="I1288" s="28">
        <v>1707070000</v>
      </c>
      <c r="J1288" s="28">
        <v>0</v>
      </c>
      <c r="K1288" s="28">
        <v>1707070000</v>
      </c>
      <c r="L1288" s="29">
        <v>1.2</v>
      </c>
      <c r="M1288" s="29">
        <f>IFERROR(_xlfn.XLOOKUP($B1288,'Ownership Metrics'!$A:$A,'Ownership Metrics'!$B:$B),"")</f>
        <v>22.76</v>
      </c>
      <c r="N1288" s="28">
        <f>IFERROR(_xlfn.XLOOKUP($B1288,'Ownership Metrics'!$A:$A,'Ownership Metrics'!$C:$C),"")</f>
        <v>861</v>
      </c>
      <c r="O1288" s="29">
        <f>IFERROR(_xlfn.XLOOKUP($B1288,'Ownership Metrics'!$A:$A,'Ownership Metrics'!$D:$D),"")</f>
        <v>25.1</v>
      </c>
      <c r="P1288" s="29">
        <f>IFERROR(_xlfn.XLOOKUP($B1288,'Ownership Metrics'!$A:$A,'Ownership Metrics'!$E:$E),"")</f>
        <v>40.159999999999997</v>
      </c>
      <c r="Q1288" s="30">
        <f>IFERROR(_xlfn.XLOOKUP($B1288,'Ownership Metrics'!$A:$A,'Ownership Metrics'!$F:$F),"")</f>
        <v>17</v>
      </c>
      <c r="R1288" s="30">
        <f>IFERROR(_xlfn.XLOOKUP($B1288,'Ownership Metrics'!$A:$A,'Ownership Metrics'!$G:$G),"")</f>
        <v>21</v>
      </c>
      <c r="S1288" s="27" t="str">
        <f>IFERROR(_xlfn.XLOOKUP($B1288,'Ownership Metrics'!$A:$A,'Ownership Metrics'!$H:$H),"")</f>
        <v>Moderat</v>
      </c>
      <c r="T1288" s="27" t="str">
        <f>IFERROR(_xlfn.XLOOKUP($B1288,'Ownership Metrics'!$A:$A,'Ownership Metrics'!$I:$I),"")</f>
        <v>Rendah</v>
      </c>
      <c r="U1288" s="27">
        <f>IF(COUNTIFS($B$2:$B1288,$B1288,$D$2:$D1288,$D1288)=1,1,0)</f>
        <v>1</v>
      </c>
      <c r="V1288" s="27">
        <f t="shared" si="61"/>
        <v>1.2</v>
      </c>
      <c r="W1288" s="27">
        <f t="shared" si="62"/>
        <v>16</v>
      </c>
      <c r="X1288" s="27">
        <f t="shared" si="60"/>
        <v>1.1999998712</v>
      </c>
    </row>
    <row r="1289" spans="1:24" x14ac:dyDescent="0.25">
      <c r="A1289" s="26">
        <v>46265</v>
      </c>
      <c r="B1289" s="27" t="s">
        <v>10314</v>
      </c>
      <c r="C1289" s="27" t="s">
        <v>1510</v>
      </c>
      <c r="D1289" s="27" t="s">
        <v>1512</v>
      </c>
      <c r="E1289" s="27" t="s">
        <v>22</v>
      </c>
      <c r="F1289" s="27" t="s">
        <v>23</v>
      </c>
      <c r="G1289" s="27"/>
      <c r="H1289" s="27" t="s">
        <v>24</v>
      </c>
      <c r="I1289" s="28">
        <v>6067891376</v>
      </c>
      <c r="J1289" s="28">
        <v>0</v>
      </c>
      <c r="K1289" s="28">
        <v>6067891376</v>
      </c>
      <c r="L1289" s="29">
        <v>4.28</v>
      </c>
      <c r="M1289" s="29">
        <f>IFERROR(_xlfn.XLOOKUP($B1289,'Ownership Metrics'!$A:$A,'Ownership Metrics'!$B:$B),"")</f>
        <v>22.76</v>
      </c>
      <c r="N1289" s="28">
        <f>IFERROR(_xlfn.XLOOKUP($B1289,'Ownership Metrics'!$A:$A,'Ownership Metrics'!$C:$C),"")</f>
        <v>861</v>
      </c>
      <c r="O1289" s="29">
        <f>IFERROR(_xlfn.XLOOKUP($B1289,'Ownership Metrics'!$A:$A,'Ownership Metrics'!$D:$D),"")</f>
        <v>25.1</v>
      </c>
      <c r="P1289" s="29">
        <f>IFERROR(_xlfn.XLOOKUP($B1289,'Ownership Metrics'!$A:$A,'Ownership Metrics'!$E:$E),"")</f>
        <v>40.159999999999997</v>
      </c>
      <c r="Q1289" s="30">
        <f>IFERROR(_xlfn.XLOOKUP($B1289,'Ownership Metrics'!$A:$A,'Ownership Metrics'!$F:$F),"")</f>
        <v>17</v>
      </c>
      <c r="R1289" s="30">
        <f>IFERROR(_xlfn.XLOOKUP($B1289,'Ownership Metrics'!$A:$A,'Ownership Metrics'!$G:$G),"")</f>
        <v>21</v>
      </c>
      <c r="S1289" s="27" t="str">
        <f>IFERROR(_xlfn.XLOOKUP($B1289,'Ownership Metrics'!$A:$A,'Ownership Metrics'!$H:$H),"")</f>
        <v>Moderat</v>
      </c>
      <c r="T1289" s="27" t="str">
        <f>IFERROR(_xlfn.XLOOKUP($B1289,'Ownership Metrics'!$A:$A,'Ownership Metrics'!$I:$I),"")</f>
        <v>Rendah</v>
      </c>
      <c r="U1289" s="27">
        <f>IF(COUNTIFS($B$2:$B1289,$B1289,$D$2:$D1289,$D1289)=1,1,0)</f>
        <v>1</v>
      </c>
      <c r="V1289" s="27">
        <f t="shared" si="61"/>
        <v>4.28</v>
      </c>
      <c r="W1289" s="27">
        <f t="shared" si="62"/>
        <v>6</v>
      </c>
      <c r="X1289" s="27">
        <f t="shared" si="60"/>
        <v>4.2799998711000002</v>
      </c>
    </row>
    <row r="1290" spans="1:24" x14ac:dyDescent="0.25">
      <c r="A1290" s="26">
        <v>46265</v>
      </c>
      <c r="B1290" s="27" t="s">
        <v>10314</v>
      </c>
      <c r="C1290" s="27" t="s">
        <v>1510</v>
      </c>
      <c r="D1290" s="27" t="s">
        <v>1513</v>
      </c>
      <c r="E1290" s="27" t="s">
        <v>358</v>
      </c>
      <c r="F1290" s="27" t="s">
        <v>32</v>
      </c>
      <c r="G1290" s="27"/>
      <c r="H1290" s="27" t="s">
        <v>64</v>
      </c>
      <c r="I1290" s="28">
        <v>2600000032</v>
      </c>
      <c r="J1290" s="28">
        <v>0</v>
      </c>
      <c r="K1290" s="28">
        <v>2600000032</v>
      </c>
      <c r="L1290" s="29">
        <v>1.83</v>
      </c>
      <c r="M1290" s="29">
        <f>IFERROR(_xlfn.XLOOKUP($B1290,'Ownership Metrics'!$A:$A,'Ownership Metrics'!$B:$B),"")</f>
        <v>22.76</v>
      </c>
      <c r="N1290" s="28">
        <f>IFERROR(_xlfn.XLOOKUP($B1290,'Ownership Metrics'!$A:$A,'Ownership Metrics'!$C:$C),"")</f>
        <v>861</v>
      </c>
      <c r="O1290" s="29">
        <f>IFERROR(_xlfn.XLOOKUP($B1290,'Ownership Metrics'!$A:$A,'Ownership Metrics'!$D:$D),"")</f>
        <v>25.1</v>
      </c>
      <c r="P1290" s="29">
        <f>IFERROR(_xlfn.XLOOKUP($B1290,'Ownership Metrics'!$A:$A,'Ownership Metrics'!$E:$E),"")</f>
        <v>40.159999999999997</v>
      </c>
      <c r="Q1290" s="30">
        <f>IFERROR(_xlfn.XLOOKUP($B1290,'Ownership Metrics'!$A:$A,'Ownership Metrics'!$F:$F),"")</f>
        <v>17</v>
      </c>
      <c r="R1290" s="30">
        <f>IFERROR(_xlfn.XLOOKUP($B1290,'Ownership Metrics'!$A:$A,'Ownership Metrics'!$G:$G),"")</f>
        <v>21</v>
      </c>
      <c r="S1290" s="27" t="str">
        <f>IFERROR(_xlfn.XLOOKUP($B1290,'Ownership Metrics'!$A:$A,'Ownership Metrics'!$H:$H),"")</f>
        <v>Moderat</v>
      </c>
      <c r="T1290" s="27" t="str">
        <f>IFERROR(_xlfn.XLOOKUP($B1290,'Ownership Metrics'!$A:$A,'Ownership Metrics'!$I:$I),"")</f>
        <v>Rendah</v>
      </c>
      <c r="U1290" s="27">
        <f>IF(COUNTIFS($B$2:$B1290,$B1290,$D$2:$D1290,$D1290)=1,1,0)</f>
        <v>1</v>
      </c>
      <c r="V1290" s="27">
        <f t="shared" si="61"/>
        <v>1.83</v>
      </c>
      <c r="W1290" s="27">
        <f t="shared" si="62"/>
        <v>13</v>
      </c>
      <c r="X1290" s="27">
        <f t="shared" si="60"/>
        <v>1.8299998710000001</v>
      </c>
    </row>
    <row r="1291" spans="1:24" x14ac:dyDescent="0.25">
      <c r="A1291" s="26">
        <v>46265</v>
      </c>
      <c r="B1291" s="27" t="s">
        <v>10314</v>
      </c>
      <c r="C1291" s="27" t="s">
        <v>1510</v>
      </c>
      <c r="D1291" s="27" t="s">
        <v>1514</v>
      </c>
      <c r="E1291" s="27" t="s">
        <v>166</v>
      </c>
      <c r="F1291" s="27" t="s">
        <v>32</v>
      </c>
      <c r="G1291" s="27"/>
      <c r="H1291" s="27" t="s">
        <v>64</v>
      </c>
      <c r="I1291" s="28">
        <v>10784607811</v>
      </c>
      <c r="J1291" s="28">
        <v>0</v>
      </c>
      <c r="K1291" s="28">
        <v>10784607811</v>
      </c>
      <c r="L1291" s="29">
        <v>7.61</v>
      </c>
      <c r="M1291" s="29">
        <f>IFERROR(_xlfn.XLOOKUP($B1291,'Ownership Metrics'!$A:$A,'Ownership Metrics'!$B:$B),"")</f>
        <v>22.76</v>
      </c>
      <c r="N1291" s="28">
        <f>IFERROR(_xlfn.XLOOKUP($B1291,'Ownership Metrics'!$A:$A,'Ownership Metrics'!$C:$C),"")</f>
        <v>861</v>
      </c>
      <c r="O1291" s="29">
        <f>IFERROR(_xlfn.XLOOKUP($B1291,'Ownership Metrics'!$A:$A,'Ownership Metrics'!$D:$D),"")</f>
        <v>25.1</v>
      </c>
      <c r="P1291" s="29">
        <f>IFERROR(_xlfn.XLOOKUP($B1291,'Ownership Metrics'!$A:$A,'Ownership Metrics'!$E:$E),"")</f>
        <v>40.159999999999997</v>
      </c>
      <c r="Q1291" s="30">
        <f>IFERROR(_xlfn.XLOOKUP($B1291,'Ownership Metrics'!$A:$A,'Ownership Metrics'!$F:$F),"")</f>
        <v>17</v>
      </c>
      <c r="R1291" s="30">
        <f>IFERROR(_xlfn.XLOOKUP($B1291,'Ownership Metrics'!$A:$A,'Ownership Metrics'!$G:$G),"")</f>
        <v>21</v>
      </c>
      <c r="S1291" s="27" t="str">
        <f>IFERROR(_xlfn.XLOOKUP($B1291,'Ownership Metrics'!$A:$A,'Ownership Metrics'!$H:$H),"")</f>
        <v>Moderat</v>
      </c>
      <c r="T1291" s="27" t="str">
        <f>IFERROR(_xlfn.XLOOKUP($B1291,'Ownership Metrics'!$A:$A,'Ownership Metrics'!$I:$I),"")</f>
        <v>Rendah</v>
      </c>
      <c r="U1291" s="27">
        <f>IF(COUNTIFS($B$2:$B1291,$B1291,$D$2:$D1291,$D1291)=1,1,0)</f>
        <v>1</v>
      </c>
      <c r="V1291" s="27">
        <f t="shared" si="61"/>
        <v>7.61</v>
      </c>
      <c r="W1291" s="27">
        <f t="shared" si="62"/>
        <v>2</v>
      </c>
      <c r="X1291" s="27">
        <f t="shared" si="60"/>
        <v>7.6099998709000003</v>
      </c>
    </row>
    <row r="1292" spans="1:24" x14ac:dyDescent="0.25">
      <c r="A1292" s="26">
        <v>46265</v>
      </c>
      <c r="B1292" s="27" t="s">
        <v>10314</v>
      </c>
      <c r="C1292" s="27" t="s">
        <v>1510</v>
      </c>
      <c r="D1292" s="27" t="s">
        <v>1413</v>
      </c>
      <c r="E1292" s="27" t="s">
        <v>35</v>
      </c>
      <c r="F1292" s="27" t="s">
        <v>23</v>
      </c>
      <c r="G1292" s="27" t="s">
        <v>36</v>
      </c>
      <c r="H1292" s="27" t="s">
        <v>24</v>
      </c>
      <c r="I1292" s="28">
        <v>10568888888</v>
      </c>
      <c r="J1292" s="28">
        <v>0</v>
      </c>
      <c r="K1292" s="28">
        <v>10568888888</v>
      </c>
      <c r="L1292" s="29">
        <v>7.45</v>
      </c>
      <c r="M1292" s="29">
        <f>IFERROR(_xlfn.XLOOKUP($B1292,'Ownership Metrics'!$A:$A,'Ownership Metrics'!$B:$B),"")</f>
        <v>22.76</v>
      </c>
      <c r="N1292" s="28">
        <f>IFERROR(_xlfn.XLOOKUP($B1292,'Ownership Metrics'!$A:$A,'Ownership Metrics'!$C:$C),"")</f>
        <v>861</v>
      </c>
      <c r="O1292" s="29">
        <f>IFERROR(_xlfn.XLOOKUP($B1292,'Ownership Metrics'!$A:$A,'Ownership Metrics'!$D:$D),"")</f>
        <v>25.1</v>
      </c>
      <c r="P1292" s="29">
        <f>IFERROR(_xlfn.XLOOKUP($B1292,'Ownership Metrics'!$A:$A,'Ownership Metrics'!$E:$E),"")</f>
        <v>40.159999999999997</v>
      </c>
      <c r="Q1292" s="30">
        <f>IFERROR(_xlfn.XLOOKUP($B1292,'Ownership Metrics'!$A:$A,'Ownership Metrics'!$F:$F),"")</f>
        <v>17</v>
      </c>
      <c r="R1292" s="30">
        <f>IFERROR(_xlfn.XLOOKUP($B1292,'Ownership Metrics'!$A:$A,'Ownership Metrics'!$G:$G),"")</f>
        <v>21</v>
      </c>
      <c r="S1292" s="27" t="str">
        <f>IFERROR(_xlfn.XLOOKUP($B1292,'Ownership Metrics'!$A:$A,'Ownership Metrics'!$H:$H),"")</f>
        <v>Moderat</v>
      </c>
      <c r="T1292" s="27" t="str">
        <f>IFERROR(_xlfn.XLOOKUP($B1292,'Ownership Metrics'!$A:$A,'Ownership Metrics'!$I:$I),"")</f>
        <v>Rendah</v>
      </c>
      <c r="U1292" s="27">
        <f>IF(COUNTIFS($B$2:$B1292,$B1292,$D$2:$D1292,$D1292)=1,1,0)</f>
        <v>1</v>
      </c>
      <c r="V1292" s="27">
        <f t="shared" si="61"/>
        <v>7.45</v>
      </c>
      <c r="W1292" s="27">
        <f t="shared" si="62"/>
        <v>3</v>
      </c>
      <c r="X1292" s="27">
        <f t="shared" si="60"/>
        <v>7.4499998708000001</v>
      </c>
    </row>
    <row r="1293" spans="1:24" x14ac:dyDescent="0.25">
      <c r="A1293" s="26">
        <v>46265</v>
      </c>
      <c r="B1293" s="27" t="s">
        <v>10314</v>
      </c>
      <c r="C1293" s="27" t="s">
        <v>1510</v>
      </c>
      <c r="D1293" s="27" t="s">
        <v>1173</v>
      </c>
      <c r="E1293" s="27" t="s">
        <v>44</v>
      </c>
      <c r="F1293" s="27" t="s">
        <v>23</v>
      </c>
      <c r="G1293" s="27"/>
      <c r="H1293" s="27" t="s">
        <v>24</v>
      </c>
      <c r="I1293" s="28">
        <v>1509383760</v>
      </c>
      <c r="J1293" s="28">
        <v>0</v>
      </c>
      <c r="K1293" s="28">
        <v>1509383760</v>
      </c>
      <c r="L1293" s="29">
        <v>1.06</v>
      </c>
      <c r="M1293" s="29">
        <f>IFERROR(_xlfn.XLOOKUP($B1293,'Ownership Metrics'!$A:$A,'Ownership Metrics'!$B:$B),"")</f>
        <v>22.76</v>
      </c>
      <c r="N1293" s="28">
        <f>IFERROR(_xlfn.XLOOKUP($B1293,'Ownership Metrics'!$A:$A,'Ownership Metrics'!$C:$C),"")</f>
        <v>861</v>
      </c>
      <c r="O1293" s="29">
        <f>IFERROR(_xlfn.XLOOKUP($B1293,'Ownership Metrics'!$A:$A,'Ownership Metrics'!$D:$D),"")</f>
        <v>25.1</v>
      </c>
      <c r="P1293" s="29">
        <f>IFERROR(_xlfn.XLOOKUP($B1293,'Ownership Metrics'!$A:$A,'Ownership Metrics'!$E:$E),"")</f>
        <v>40.159999999999997</v>
      </c>
      <c r="Q1293" s="30">
        <f>IFERROR(_xlfn.XLOOKUP($B1293,'Ownership Metrics'!$A:$A,'Ownership Metrics'!$F:$F),"")</f>
        <v>17</v>
      </c>
      <c r="R1293" s="30">
        <f>IFERROR(_xlfn.XLOOKUP($B1293,'Ownership Metrics'!$A:$A,'Ownership Metrics'!$G:$G),"")</f>
        <v>21</v>
      </c>
      <c r="S1293" s="27" t="str">
        <f>IFERROR(_xlfn.XLOOKUP($B1293,'Ownership Metrics'!$A:$A,'Ownership Metrics'!$H:$H),"")</f>
        <v>Moderat</v>
      </c>
      <c r="T1293" s="27" t="str">
        <f>IFERROR(_xlfn.XLOOKUP($B1293,'Ownership Metrics'!$A:$A,'Ownership Metrics'!$I:$I),"")</f>
        <v>Rendah</v>
      </c>
      <c r="U1293" s="27">
        <f>IF(COUNTIFS($B$2:$B1293,$B1293,$D$2:$D1293,$D1293)=1,1,0)</f>
        <v>1</v>
      </c>
      <c r="V1293" s="27">
        <f t="shared" si="61"/>
        <v>1.06</v>
      </c>
      <c r="W1293" s="27">
        <f t="shared" si="62"/>
        <v>17</v>
      </c>
      <c r="X1293" s="27">
        <f t="shared" si="60"/>
        <v>1.0599998707</v>
      </c>
    </row>
    <row r="1294" spans="1:24" x14ac:dyDescent="0.25">
      <c r="A1294" s="26">
        <v>46265</v>
      </c>
      <c r="B1294" s="27" t="s">
        <v>10314</v>
      </c>
      <c r="C1294" s="27" t="s">
        <v>1510</v>
      </c>
      <c r="D1294" s="27" t="s">
        <v>1515</v>
      </c>
      <c r="E1294" s="27" t="s">
        <v>1516</v>
      </c>
      <c r="F1294" s="27" t="s">
        <v>32</v>
      </c>
      <c r="G1294" s="27"/>
      <c r="H1294" s="27" t="s">
        <v>135</v>
      </c>
      <c r="I1294" s="28">
        <v>1882467800</v>
      </c>
      <c r="J1294" s="28">
        <v>0</v>
      </c>
      <c r="K1294" s="28">
        <v>1882467800</v>
      </c>
      <c r="L1294" s="29">
        <v>1.33</v>
      </c>
      <c r="M1294" s="29">
        <f>IFERROR(_xlfn.XLOOKUP($B1294,'Ownership Metrics'!$A:$A,'Ownership Metrics'!$B:$B),"")</f>
        <v>22.76</v>
      </c>
      <c r="N1294" s="28">
        <f>IFERROR(_xlfn.XLOOKUP($B1294,'Ownership Metrics'!$A:$A,'Ownership Metrics'!$C:$C),"")</f>
        <v>861</v>
      </c>
      <c r="O1294" s="29">
        <f>IFERROR(_xlfn.XLOOKUP($B1294,'Ownership Metrics'!$A:$A,'Ownership Metrics'!$D:$D),"")</f>
        <v>25.1</v>
      </c>
      <c r="P1294" s="29">
        <f>IFERROR(_xlfn.XLOOKUP($B1294,'Ownership Metrics'!$A:$A,'Ownership Metrics'!$E:$E),"")</f>
        <v>40.159999999999997</v>
      </c>
      <c r="Q1294" s="30">
        <f>IFERROR(_xlfn.XLOOKUP($B1294,'Ownership Metrics'!$A:$A,'Ownership Metrics'!$F:$F),"")</f>
        <v>17</v>
      </c>
      <c r="R1294" s="30">
        <f>IFERROR(_xlfn.XLOOKUP($B1294,'Ownership Metrics'!$A:$A,'Ownership Metrics'!$G:$G),"")</f>
        <v>21</v>
      </c>
      <c r="S1294" s="27" t="str">
        <f>IFERROR(_xlfn.XLOOKUP($B1294,'Ownership Metrics'!$A:$A,'Ownership Metrics'!$H:$H),"")</f>
        <v>Moderat</v>
      </c>
      <c r="T1294" s="27" t="str">
        <f>IFERROR(_xlfn.XLOOKUP($B1294,'Ownership Metrics'!$A:$A,'Ownership Metrics'!$I:$I),"")</f>
        <v>Rendah</v>
      </c>
      <c r="U1294" s="27">
        <f>IF(COUNTIFS($B$2:$B1294,$B1294,$D$2:$D1294,$D1294)=1,1,0)</f>
        <v>1</v>
      </c>
      <c r="V1294" s="27">
        <f t="shared" si="61"/>
        <v>1.33</v>
      </c>
      <c r="W1294" s="27">
        <f t="shared" si="62"/>
        <v>15</v>
      </c>
      <c r="X1294" s="27">
        <f t="shared" si="60"/>
        <v>1.3299998706</v>
      </c>
    </row>
    <row r="1295" spans="1:24" x14ac:dyDescent="0.25">
      <c r="A1295" s="26">
        <v>46265</v>
      </c>
      <c r="B1295" s="27" t="s">
        <v>10314</v>
      </c>
      <c r="C1295" s="27" t="s">
        <v>1510</v>
      </c>
      <c r="D1295" s="27" t="s">
        <v>1517</v>
      </c>
      <c r="E1295" s="27" t="s">
        <v>1516</v>
      </c>
      <c r="F1295" s="27" t="s">
        <v>32</v>
      </c>
      <c r="G1295" s="27"/>
      <c r="H1295" s="27" t="s">
        <v>135</v>
      </c>
      <c r="I1295" s="28">
        <v>3118232700</v>
      </c>
      <c r="J1295" s="28">
        <v>0</v>
      </c>
      <c r="K1295" s="28">
        <v>3118232700</v>
      </c>
      <c r="L1295" s="29">
        <v>2.2000000000000002</v>
      </c>
      <c r="M1295" s="29">
        <f>IFERROR(_xlfn.XLOOKUP($B1295,'Ownership Metrics'!$A:$A,'Ownership Metrics'!$B:$B),"")</f>
        <v>22.76</v>
      </c>
      <c r="N1295" s="28">
        <f>IFERROR(_xlfn.XLOOKUP($B1295,'Ownership Metrics'!$A:$A,'Ownership Metrics'!$C:$C),"")</f>
        <v>861</v>
      </c>
      <c r="O1295" s="29">
        <f>IFERROR(_xlfn.XLOOKUP($B1295,'Ownership Metrics'!$A:$A,'Ownership Metrics'!$D:$D),"")</f>
        <v>25.1</v>
      </c>
      <c r="P1295" s="29">
        <f>IFERROR(_xlfn.XLOOKUP($B1295,'Ownership Metrics'!$A:$A,'Ownership Metrics'!$E:$E),"")</f>
        <v>40.159999999999997</v>
      </c>
      <c r="Q1295" s="30">
        <f>IFERROR(_xlfn.XLOOKUP($B1295,'Ownership Metrics'!$A:$A,'Ownership Metrics'!$F:$F),"")</f>
        <v>17</v>
      </c>
      <c r="R1295" s="30">
        <f>IFERROR(_xlfn.XLOOKUP($B1295,'Ownership Metrics'!$A:$A,'Ownership Metrics'!$G:$G),"")</f>
        <v>21</v>
      </c>
      <c r="S1295" s="27" t="str">
        <f>IFERROR(_xlfn.XLOOKUP($B1295,'Ownership Metrics'!$A:$A,'Ownership Metrics'!$H:$H),"")</f>
        <v>Moderat</v>
      </c>
      <c r="T1295" s="27" t="str">
        <f>IFERROR(_xlfn.XLOOKUP($B1295,'Ownership Metrics'!$A:$A,'Ownership Metrics'!$I:$I),"")</f>
        <v>Rendah</v>
      </c>
      <c r="U1295" s="27">
        <f>IF(COUNTIFS($B$2:$B1295,$B1295,$D$2:$D1295,$D1295)=1,1,0)</f>
        <v>1</v>
      </c>
      <c r="V1295" s="27">
        <f t="shared" si="61"/>
        <v>2.2000000000000002</v>
      </c>
      <c r="W1295" s="27">
        <f t="shared" si="62"/>
        <v>12</v>
      </c>
      <c r="X1295" s="27">
        <f t="shared" si="60"/>
        <v>2.1999998705000001</v>
      </c>
    </row>
    <row r="1296" spans="1:24" x14ac:dyDescent="0.25">
      <c r="A1296" s="26">
        <v>46265</v>
      </c>
      <c r="B1296" s="27" t="s">
        <v>10314</v>
      </c>
      <c r="C1296" s="27" t="s">
        <v>1510</v>
      </c>
      <c r="D1296" s="27" t="s">
        <v>1518</v>
      </c>
      <c r="E1296" s="27" t="s">
        <v>51</v>
      </c>
      <c r="F1296" s="27" t="s">
        <v>32</v>
      </c>
      <c r="G1296" s="27"/>
      <c r="H1296" s="27" t="s">
        <v>62</v>
      </c>
      <c r="I1296" s="28">
        <v>35592738434</v>
      </c>
      <c r="J1296" s="28">
        <v>0</v>
      </c>
      <c r="K1296" s="28">
        <v>35592738434</v>
      </c>
      <c r="L1296" s="29">
        <v>25.1</v>
      </c>
      <c r="M1296" s="29">
        <f>IFERROR(_xlfn.XLOOKUP($B1296,'Ownership Metrics'!$A:$A,'Ownership Metrics'!$B:$B),"")</f>
        <v>22.76</v>
      </c>
      <c r="N1296" s="28">
        <f>IFERROR(_xlfn.XLOOKUP($B1296,'Ownership Metrics'!$A:$A,'Ownership Metrics'!$C:$C),"")</f>
        <v>861</v>
      </c>
      <c r="O1296" s="29">
        <f>IFERROR(_xlfn.XLOOKUP($B1296,'Ownership Metrics'!$A:$A,'Ownership Metrics'!$D:$D),"")</f>
        <v>25.1</v>
      </c>
      <c r="P1296" s="29">
        <f>IFERROR(_xlfn.XLOOKUP($B1296,'Ownership Metrics'!$A:$A,'Ownership Metrics'!$E:$E),"")</f>
        <v>40.159999999999997</v>
      </c>
      <c r="Q1296" s="30">
        <f>IFERROR(_xlfn.XLOOKUP($B1296,'Ownership Metrics'!$A:$A,'Ownership Metrics'!$F:$F),"")</f>
        <v>17</v>
      </c>
      <c r="R1296" s="30">
        <f>IFERROR(_xlfn.XLOOKUP($B1296,'Ownership Metrics'!$A:$A,'Ownership Metrics'!$G:$G),"")</f>
        <v>21</v>
      </c>
      <c r="S1296" s="27" t="str">
        <f>IFERROR(_xlfn.XLOOKUP($B1296,'Ownership Metrics'!$A:$A,'Ownership Metrics'!$H:$H),"")</f>
        <v>Moderat</v>
      </c>
      <c r="T1296" s="27" t="str">
        <f>IFERROR(_xlfn.XLOOKUP($B1296,'Ownership Metrics'!$A:$A,'Ownership Metrics'!$I:$I),"")</f>
        <v>Rendah</v>
      </c>
      <c r="U1296" s="27">
        <f>IF(COUNTIFS($B$2:$B1296,$B1296,$D$2:$D1296,$D1296)=1,1,0)</f>
        <v>1</v>
      </c>
      <c r="V1296" s="27">
        <f t="shared" si="61"/>
        <v>25.1</v>
      </c>
      <c r="W1296" s="27">
        <f t="shared" si="62"/>
        <v>1</v>
      </c>
      <c r="X1296" s="27">
        <f t="shared" si="60"/>
        <v>25.099999870400001</v>
      </c>
    </row>
    <row r="1297" spans="1:24" x14ac:dyDescent="0.25">
      <c r="A1297" s="26">
        <v>46265</v>
      </c>
      <c r="B1297" s="27" t="s">
        <v>10314</v>
      </c>
      <c r="C1297" s="27" t="s">
        <v>1510</v>
      </c>
      <c r="D1297" s="27" t="s">
        <v>198</v>
      </c>
      <c r="E1297" s="27" t="s">
        <v>67</v>
      </c>
      <c r="F1297" s="27" t="s">
        <v>23</v>
      </c>
      <c r="G1297" s="27"/>
      <c r="H1297" s="27" t="s">
        <v>24</v>
      </c>
      <c r="I1297" s="28">
        <v>6440977200</v>
      </c>
      <c r="J1297" s="28">
        <v>0</v>
      </c>
      <c r="K1297" s="28">
        <v>6440977200</v>
      </c>
      <c r="L1297" s="29">
        <v>4.54</v>
      </c>
      <c r="M1297" s="29">
        <f>IFERROR(_xlfn.XLOOKUP($B1297,'Ownership Metrics'!$A:$A,'Ownership Metrics'!$B:$B),"")</f>
        <v>22.76</v>
      </c>
      <c r="N1297" s="28">
        <f>IFERROR(_xlfn.XLOOKUP($B1297,'Ownership Metrics'!$A:$A,'Ownership Metrics'!$C:$C),"")</f>
        <v>861</v>
      </c>
      <c r="O1297" s="29">
        <f>IFERROR(_xlfn.XLOOKUP($B1297,'Ownership Metrics'!$A:$A,'Ownership Metrics'!$D:$D),"")</f>
        <v>25.1</v>
      </c>
      <c r="P1297" s="29">
        <f>IFERROR(_xlfn.XLOOKUP($B1297,'Ownership Metrics'!$A:$A,'Ownership Metrics'!$E:$E),"")</f>
        <v>40.159999999999997</v>
      </c>
      <c r="Q1297" s="30">
        <f>IFERROR(_xlfn.XLOOKUP($B1297,'Ownership Metrics'!$A:$A,'Ownership Metrics'!$F:$F),"")</f>
        <v>17</v>
      </c>
      <c r="R1297" s="30">
        <f>IFERROR(_xlfn.XLOOKUP($B1297,'Ownership Metrics'!$A:$A,'Ownership Metrics'!$G:$G),"")</f>
        <v>21</v>
      </c>
      <c r="S1297" s="27" t="str">
        <f>IFERROR(_xlfn.XLOOKUP($B1297,'Ownership Metrics'!$A:$A,'Ownership Metrics'!$H:$H),"")</f>
        <v>Moderat</v>
      </c>
      <c r="T1297" s="27" t="str">
        <f>IFERROR(_xlfn.XLOOKUP($B1297,'Ownership Metrics'!$A:$A,'Ownership Metrics'!$I:$I),"")</f>
        <v>Rendah</v>
      </c>
      <c r="U1297" s="27">
        <f>IF(COUNTIFS($B$2:$B1297,$B1297,$D$2:$D1297,$D1297)=1,1,0)</f>
        <v>1</v>
      </c>
      <c r="V1297" s="27">
        <f t="shared" si="61"/>
        <v>4.54</v>
      </c>
      <c r="W1297" s="27">
        <f t="shared" si="62"/>
        <v>4</v>
      </c>
      <c r="X1297" s="27">
        <f t="shared" si="60"/>
        <v>4.5399998703</v>
      </c>
    </row>
    <row r="1298" spans="1:24" x14ac:dyDescent="0.25">
      <c r="A1298" s="26">
        <v>46265</v>
      </c>
      <c r="B1298" s="27" t="s">
        <v>10314</v>
      </c>
      <c r="C1298" s="27" t="s">
        <v>1510</v>
      </c>
      <c r="D1298" s="27" t="s">
        <v>380</v>
      </c>
      <c r="E1298" s="27" t="s">
        <v>67</v>
      </c>
      <c r="F1298" s="27" t="s">
        <v>23</v>
      </c>
      <c r="G1298" s="27"/>
      <c r="H1298" s="27" t="s">
        <v>24</v>
      </c>
      <c r="I1298" s="28">
        <v>6089825900</v>
      </c>
      <c r="J1298" s="28">
        <v>0</v>
      </c>
      <c r="K1298" s="28">
        <v>6089825900</v>
      </c>
      <c r="L1298" s="29">
        <v>4.3</v>
      </c>
      <c r="M1298" s="29">
        <f>IFERROR(_xlfn.XLOOKUP($B1298,'Ownership Metrics'!$A:$A,'Ownership Metrics'!$B:$B),"")</f>
        <v>22.76</v>
      </c>
      <c r="N1298" s="28">
        <f>IFERROR(_xlfn.XLOOKUP($B1298,'Ownership Metrics'!$A:$A,'Ownership Metrics'!$C:$C),"")</f>
        <v>861</v>
      </c>
      <c r="O1298" s="29">
        <f>IFERROR(_xlfn.XLOOKUP($B1298,'Ownership Metrics'!$A:$A,'Ownership Metrics'!$D:$D),"")</f>
        <v>25.1</v>
      </c>
      <c r="P1298" s="29">
        <f>IFERROR(_xlfn.XLOOKUP($B1298,'Ownership Metrics'!$A:$A,'Ownership Metrics'!$E:$E),"")</f>
        <v>40.159999999999997</v>
      </c>
      <c r="Q1298" s="30">
        <f>IFERROR(_xlfn.XLOOKUP($B1298,'Ownership Metrics'!$A:$A,'Ownership Metrics'!$F:$F),"")</f>
        <v>17</v>
      </c>
      <c r="R1298" s="30">
        <f>IFERROR(_xlfn.XLOOKUP($B1298,'Ownership Metrics'!$A:$A,'Ownership Metrics'!$G:$G),"")</f>
        <v>21</v>
      </c>
      <c r="S1298" s="27" t="str">
        <f>IFERROR(_xlfn.XLOOKUP($B1298,'Ownership Metrics'!$A:$A,'Ownership Metrics'!$H:$H),"")</f>
        <v>Moderat</v>
      </c>
      <c r="T1298" s="27" t="str">
        <f>IFERROR(_xlfn.XLOOKUP($B1298,'Ownership Metrics'!$A:$A,'Ownership Metrics'!$I:$I),"")</f>
        <v>Rendah</v>
      </c>
      <c r="U1298" s="27">
        <f>IF(COUNTIFS($B$2:$B1298,$B1298,$D$2:$D1298,$D1298)=1,1,0)</f>
        <v>1</v>
      </c>
      <c r="V1298" s="27">
        <f t="shared" si="61"/>
        <v>4.3</v>
      </c>
      <c r="W1298" s="27">
        <f t="shared" si="62"/>
        <v>5</v>
      </c>
      <c r="X1298" s="27">
        <f t="shared" si="60"/>
        <v>4.2999998701999997</v>
      </c>
    </row>
    <row r="1299" spans="1:24" x14ac:dyDescent="0.25">
      <c r="A1299" s="26">
        <v>46265</v>
      </c>
      <c r="B1299" s="27" t="s">
        <v>10314</v>
      </c>
      <c r="C1299" s="27" t="s">
        <v>1510</v>
      </c>
      <c r="D1299" s="27" t="s">
        <v>484</v>
      </c>
      <c r="E1299" s="27" t="s">
        <v>67</v>
      </c>
      <c r="F1299" s="27" t="s">
        <v>23</v>
      </c>
      <c r="G1299" s="27"/>
      <c r="H1299" s="27" t="s">
        <v>24</v>
      </c>
      <c r="I1299" s="28">
        <v>4905541765</v>
      </c>
      <c r="J1299" s="28">
        <v>0</v>
      </c>
      <c r="K1299" s="28">
        <v>4905541765</v>
      </c>
      <c r="L1299" s="29">
        <v>3.46</v>
      </c>
      <c r="M1299" s="29">
        <f>IFERROR(_xlfn.XLOOKUP($B1299,'Ownership Metrics'!$A:$A,'Ownership Metrics'!$B:$B),"")</f>
        <v>22.76</v>
      </c>
      <c r="N1299" s="28">
        <f>IFERROR(_xlfn.XLOOKUP($B1299,'Ownership Metrics'!$A:$A,'Ownership Metrics'!$C:$C),"")</f>
        <v>861</v>
      </c>
      <c r="O1299" s="29">
        <f>IFERROR(_xlfn.XLOOKUP($B1299,'Ownership Metrics'!$A:$A,'Ownership Metrics'!$D:$D),"")</f>
        <v>25.1</v>
      </c>
      <c r="P1299" s="29">
        <f>IFERROR(_xlfn.XLOOKUP($B1299,'Ownership Metrics'!$A:$A,'Ownership Metrics'!$E:$E),"")</f>
        <v>40.159999999999997</v>
      </c>
      <c r="Q1299" s="30">
        <f>IFERROR(_xlfn.XLOOKUP($B1299,'Ownership Metrics'!$A:$A,'Ownership Metrics'!$F:$F),"")</f>
        <v>17</v>
      </c>
      <c r="R1299" s="30">
        <f>IFERROR(_xlfn.XLOOKUP($B1299,'Ownership Metrics'!$A:$A,'Ownership Metrics'!$G:$G),"")</f>
        <v>21</v>
      </c>
      <c r="S1299" s="27" t="str">
        <f>IFERROR(_xlfn.XLOOKUP($B1299,'Ownership Metrics'!$A:$A,'Ownership Metrics'!$H:$H),"")</f>
        <v>Moderat</v>
      </c>
      <c r="T1299" s="27" t="str">
        <f>IFERROR(_xlfn.XLOOKUP($B1299,'Ownership Metrics'!$A:$A,'Ownership Metrics'!$I:$I),"")</f>
        <v>Rendah</v>
      </c>
      <c r="U1299" s="27">
        <f>IF(COUNTIFS($B$2:$B1299,$B1299,$D$2:$D1299,$D1299)=1,1,0)</f>
        <v>1</v>
      </c>
      <c r="V1299" s="27">
        <f t="shared" si="61"/>
        <v>3.46</v>
      </c>
      <c r="W1299" s="27">
        <f t="shared" si="62"/>
        <v>7</v>
      </c>
      <c r="X1299" s="27">
        <f t="shared" si="60"/>
        <v>3.4599998700999999</v>
      </c>
    </row>
    <row r="1300" spans="1:24" x14ac:dyDescent="0.25">
      <c r="A1300" s="26">
        <v>46265</v>
      </c>
      <c r="B1300" s="27" t="s">
        <v>10314</v>
      </c>
      <c r="C1300" s="27" t="s">
        <v>1510</v>
      </c>
      <c r="D1300" s="27" t="s">
        <v>1519</v>
      </c>
      <c r="E1300" s="27" t="s">
        <v>149</v>
      </c>
      <c r="F1300" s="27" t="s">
        <v>32</v>
      </c>
      <c r="G1300" s="27"/>
      <c r="H1300" s="27" t="s">
        <v>128</v>
      </c>
      <c r="I1300" s="28">
        <v>3325642700</v>
      </c>
      <c r="J1300" s="28">
        <v>0</v>
      </c>
      <c r="K1300" s="28">
        <v>3325642700</v>
      </c>
      <c r="L1300" s="29">
        <v>2.35</v>
      </c>
      <c r="M1300" s="29">
        <f>IFERROR(_xlfn.XLOOKUP($B1300,'Ownership Metrics'!$A:$A,'Ownership Metrics'!$B:$B),"")</f>
        <v>22.76</v>
      </c>
      <c r="N1300" s="28">
        <f>IFERROR(_xlfn.XLOOKUP($B1300,'Ownership Metrics'!$A:$A,'Ownership Metrics'!$C:$C),"")</f>
        <v>861</v>
      </c>
      <c r="O1300" s="29">
        <f>IFERROR(_xlfn.XLOOKUP($B1300,'Ownership Metrics'!$A:$A,'Ownership Metrics'!$D:$D),"")</f>
        <v>25.1</v>
      </c>
      <c r="P1300" s="29">
        <f>IFERROR(_xlfn.XLOOKUP($B1300,'Ownership Metrics'!$A:$A,'Ownership Metrics'!$E:$E),"")</f>
        <v>40.159999999999997</v>
      </c>
      <c r="Q1300" s="30">
        <f>IFERROR(_xlfn.XLOOKUP($B1300,'Ownership Metrics'!$A:$A,'Ownership Metrics'!$F:$F),"")</f>
        <v>17</v>
      </c>
      <c r="R1300" s="30">
        <f>IFERROR(_xlfn.XLOOKUP($B1300,'Ownership Metrics'!$A:$A,'Ownership Metrics'!$G:$G),"")</f>
        <v>21</v>
      </c>
      <c r="S1300" s="27" t="str">
        <f>IFERROR(_xlfn.XLOOKUP($B1300,'Ownership Metrics'!$A:$A,'Ownership Metrics'!$H:$H),"")</f>
        <v>Moderat</v>
      </c>
      <c r="T1300" s="27" t="str">
        <f>IFERROR(_xlfn.XLOOKUP($B1300,'Ownership Metrics'!$A:$A,'Ownership Metrics'!$I:$I),"")</f>
        <v>Rendah</v>
      </c>
      <c r="U1300" s="27">
        <f>IF(COUNTIFS($B$2:$B1300,$B1300,$D$2:$D1300,$D1300)=1,1,0)</f>
        <v>1</v>
      </c>
      <c r="V1300" s="27">
        <f t="shared" si="61"/>
        <v>2.35</v>
      </c>
      <c r="W1300" s="27">
        <f t="shared" si="62"/>
        <v>11</v>
      </c>
      <c r="X1300" s="27">
        <f t="shared" si="60"/>
        <v>2.34999987</v>
      </c>
    </row>
    <row r="1301" spans="1:24" x14ac:dyDescent="0.25">
      <c r="A1301" s="26">
        <v>46265</v>
      </c>
      <c r="B1301" s="27" t="s">
        <v>10314</v>
      </c>
      <c r="C1301" s="27" t="s">
        <v>1510</v>
      </c>
      <c r="D1301" s="27" t="s">
        <v>1195</v>
      </c>
      <c r="E1301" s="27" t="s">
        <v>149</v>
      </c>
      <c r="F1301" s="27" t="s">
        <v>32</v>
      </c>
      <c r="G1301" s="27"/>
      <c r="H1301" s="27" t="s">
        <v>283</v>
      </c>
      <c r="I1301" s="28">
        <v>4736411700</v>
      </c>
      <c r="J1301" s="28">
        <v>0</v>
      </c>
      <c r="K1301" s="28">
        <v>4736411700</v>
      </c>
      <c r="L1301" s="29">
        <v>3.34</v>
      </c>
      <c r="M1301" s="29">
        <f>IFERROR(_xlfn.XLOOKUP($B1301,'Ownership Metrics'!$A:$A,'Ownership Metrics'!$B:$B),"")</f>
        <v>22.76</v>
      </c>
      <c r="N1301" s="28">
        <f>IFERROR(_xlfn.XLOOKUP($B1301,'Ownership Metrics'!$A:$A,'Ownership Metrics'!$C:$C),"")</f>
        <v>861</v>
      </c>
      <c r="O1301" s="29">
        <f>IFERROR(_xlfn.XLOOKUP($B1301,'Ownership Metrics'!$A:$A,'Ownership Metrics'!$D:$D),"")</f>
        <v>25.1</v>
      </c>
      <c r="P1301" s="29">
        <f>IFERROR(_xlfn.XLOOKUP($B1301,'Ownership Metrics'!$A:$A,'Ownership Metrics'!$E:$E),"")</f>
        <v>40.159999999999997</v>
      </c>
      <c r="Q1301" s="30">
        <f>IFERROR(_xlfn.XLOOKUP($B1301,'Ownership Metrics'!$A:$A,'Ownership Metrics'!$F:$F),"")</f>
        <v>17</v>
      </c>
      <c r="R1301" s="30">
        <f>IFERROR(_xlfn.XLOOKUP($B1301,'Ownership Metrics'!$A:$A,'Ownership Metrics'!$G:$G),"")</f>
        <v>21</v>
      </c>
      <c r="S1301" s="27" t="str">
        <f>IFERROR(_xlfn.XLOOKUP($B1301,'Ownership Metrics'!$A:$A,'Ownership Metrics'!$H:$H),"")</f>
        <v>Moderat</v>
      </c>
      <c r="T1301" s="27" t="str">
        <f>IFERROR(_xlfn.XLOOKUP($B1301,'Ownership Metrics'!$A:$A,'Ownership Metrics'!$I:$I),"")</f>
        <v>Rendah</v>
      </c>
      <c r="U1301" s="27">
        <f>IF(COUNTIFS($B$2:$B1301,$B1301,$D$2:$D1301,$D1301)=1,1,0)</f>
        <v>1</v>
      </c>
      <c r="V1301" s="27">
        <f t="shared" si="61"/>
        <v>3.34</v>
      </c>
      <c r="W1301" s="27">
        <f t="shared" si="62"/>
        <v>8</v>
      </c>
      <c r="X1301" s="27">
        <f t="shared" si="60"/>
        <v>3.3399998698999998</v>
      </c>
    </row>
    <row r="1302" spans="1:24" x14ac:dyDescent="0.25">
      <c r="A1302" s="26">
        <v>46265</v>
      </c>
      <c r="B1302" s="27" t="s">
        <v>10314</v>
      </c>
      <c r="C1302" s="27" t="s">
        <v>1510</v>
      </c>
      <c r="D1302" s="27" t="s">
        <v>66</v>
      </c>
      <c r="E1302" s="27" t="s">
        <v>67</v>
      </c>
      <c r="F1302" s="27" t="s">
        <v>32</v>
      </c>
      <c r="G1302" s="27"/>
      <c r="H1302" s="27" t="s">
        <v>64</v>
      </c>
      <c r="I1302" s="28">
        <v>3600479200</v>
      </c>
      <c r="J1302" s="28">
        <v>0</v>
      </c>
      <c r="K1302" s="28">
        <v>3600479200</v>
      </c>
      <c r="L1302" s="29">
        <v>2.54</v>
      </c>
      <c r="M1302" s="29">
        <f>IFERROR(_xlfn.XLOOKUP($B1302,'Ownership Metrics'!$A:$A,'Ownership Metrics'!$B:$B),"")</f>
        <v>22.76</v>
      </c>
      <c r="N1302" s="28">
        <f>IFERROR(_xlfn.XLOOKUP($B1302,'Ownership Metrics'!$A:$A,'Ownership Metrics'!$C:$C),"")</f>
        <v>861</v>
      </c>
      <c r="O1302" s="29">
        <f>IFERROR(_xlfn.XLOOKUP($B1302,'Ownership Metrics'!$A:$A,'Ownership Metrics'!$D:$D),"")</f>
        <v>25.1</v>
      </c>
      <c r="P1302" s="29">
        <f>IFERROR(_xlfn.XLOOKUP($B1302,'Ownership Metrics'!$A:$A,'Ownership Metrics'!$E:$E),"")</f>
        <v>40.159999999999997</v>
      </c>
      <c r="Q1302" s="30">
        <f>IFERROR(_xlfn.XLOOKUP($B1302,'Ownership Metrics'!$A:$A,'Ownership Metrics'!$F:$F),"")</f>
        <v>17</v>
      </c>
      <c r="R1302" s="30">
        <f>IFERROR(_xlfn.XLOOKUP($B1302,'Ownership Metrics'!$A:$A,'Ownership Metrics'!$G:$G),"")</f>
        <v>21</v>
      </c>
      <c r="S1302" s="27" t="str">
        <f>IFERROR(_xlfn.XLOOKUP($B1302,'Ownership Metrics'!$A:$A,'Ownership Metrics'!$H:$H),"")</f>
        <v>Moderat</v>
      </c>
      <c r="T1302" s="27" t="str">
        <f>IFERROR(_xlfn.XLOOKUP($B1302,'Ownership Metrics'!$A:$A,'Ownership Metrics'!$I:$I),"")</f>
        <v>Rendah</v>
      </c>
      <c r="U1302" s="27">
        <f>IF(COUNTIFS($B$2:$B1302,$B1302,$D$2:$D1302,$D1302)=1,1,0)</f>
        <v>1</v>
      </c>
      <c r="V1302" s="27">
        <f t="shared" si="61"/>
        <v>2.54</v>
      </c>
      <c r="W1302" s="27">
        <f t="shared" si="62"/>
        <v>10</v>
      </c>
      <c r="X1302" s="27">
        <f t="shared" si="60"/>
        <v>2.5399998697999999</v>
      </c>
    </row>
    <row r="1303" spans="1:24" x14ac:dyDescent="0.25">
      <c r="A1303" s="26">
        <v>46265</v>
      </c>
      <c r="B1303" s="27" t="s">
        <v>10315</v>
      </c>
      <c r="C1303" s="27" t="s">
        <v>1521</v>
      </c>
      <c r="D1303" s="27" t="s">
        <v>1522</v>
      </c>
      <c r="E1303" s="27" t="s">
        <v>22</v>
      </c>
      <c r="F1303" s="27" t="s">
        <v>23</v>
      </c>
      <c r="G1303" s="27"/>
      <c r="H1303" s="27" t="s">
        <v>24</v>
      </c>
      <c r="I1303" s="28">
        <v>534252162</v>
      </c>
      <c r="J1303" s="28">
        <v>0</v>
      </c>
      <c r="K1303" s="28">
        <v>534252162</v>
      </c>
      <c r="L1303" s="29">
        <v>54.57</v>
      </c>
      <c r="M1303" s="29">
        <f>IFERROR(_xlfn.XLOOKUP($B1303,'Ownership Metrics'!$A:$A,'Ownership Metrics'!$B:$B),"")</f>
        <v>4.32</v>
      </c>
      <c r="N1303" s="28">
        <f>IFERROR(_xlfn.XLOOKUP($B1303,'Ownership Metrics'!$A:$A,'Ownership Metrics'!$C:$C),"")</f>
        <v>3190</v>
      </c>
      <c r="O1303" s="29">
        <f>IFERROR(_xlfn.XLOOKUP($B1303,'Ownership Metrics'!$A:$A,'Ownership Metrics'!$D:$D),"")</f>
        <v>54.57</v>
      </c>
      <c r="P1303" s="29">
        <f>IFERROR(_xlfn.XLOOKUP($B1303,'Ownership Metrics'!$A:$A,'Ownership Metrics'!$E:$E),"")</f>
        <v>70.11</v>
      </c>
      <c r="Q1303" s="30">
        <f>IFERROR(_xlfn.XLOOKUP($B1303,'Ownership Metrics'!$A:$A,'Ownership Metrics'!$F:$F),"")</f>
        <v>13</v>
      </c>
      <c r="R1303" s="30">
        <f>IFERROR(_xlfn.XLOOKUP($B1303,'Ownership Metrics'!$A:$A,'Ownership Metrics'!$G:$G),"")</f>
        <v>46</v>
      </c>
      <c r="S1303" s="27" t="str">
        <f>IFERROR(_xlfn.XLOOKUP($B1303,'Ownership Metrics'!$A:$A,'Ownership Metrics'!$H:$H),"")</f>
        <v>Mayoritas</v>
      </c>
      <c r="T1303" s="27" t="str">
        <f>IFERROR(_xlfn.XLOOKUP($B1303,'Ownership Metrics'!$A:$A,'Ownership Metrics'!$I:$I),"")</f>
        <v>Sedang</v>
      </c>
      <c r="U1303" s="27">
        <f>IF(COUNTIFS($B$2:$B1303,$B1303,$D$2:$D1303,$D1303)=1,1,0)</f>
        <v>1</v>
      </c>
      <c r="V1303" s="27">
        <f t="shared" si="61"/>
        <v>54.57</v>
      </c>
      <c r="W1303" s="27">
        <f t="shared" si="62"/>
        <v>1</v>
      </c>
      <c r="X1303" s="27">
        <f t="shared" si="60"/>
        <v>54.569999869699998</v>
      </c>
    </row>
    <row r="1304" spans="1:24" x14ac:dyDescent="0.25">
      <c r="A1304" s="26">
        <v>46265</v>
      </c>
      <c r="B1304" s="27" t="s">
        <v>10315</v>
      </c>
      <c r="C1304" s="27" t="s">
        <v>1521</v>
      </c>
      <c r="D1304" s="27" t="s">
        <v>1523</v>
      </c>
      <c r="E1304" s="27" t="s">
        <v>22</v>
      </c>
      <c r="F1304" s="27" t="s">
        <v>23</v>
      </c>
      <c r="G1304" s="27"/>
      <c r="H1304" s="27" t="s">
        <v>24</v>
      </c>
      <c r="I1304" s="28">
        <v>21021677</v>
      </c>
      <c r="J1304" s="28">
        <v>0</v>
      </c>
      <c r="K1304" s="28">
        <v>21021677</v>
      </c>
      <c r="L1304" s="29">
        <v>2.15</v>
      </c>
      <c r="M1304" s="29">
        <f>IFERROR(_xlfn.XLOOKUP($B1304,'Ownership Metrics'!$A:$A,'Ownership Metrics'!$B:$B),"")</f>
        <v>4.32</v>
      </c>
      <c r="N1304" s="28">
        <f>IFERROR(_xlfn.XLOOKUP($B1304,'Ownership Metrics'!$A:$A,'Ownership Metrics'!$C:$C),"")</f>
        <v>3190</v>
      </c>
      <c r="O1304" s="29">
        <f>IFERROR(_xlfn.XLOOKUP($B1304,'Ownership Metrics'!$A:$A,'Ownership Metrics'!$D:$D),"")</f>
        <v>54.57</v>
      </c>
      <c r="P1304" s="29">
        <f>IFERROR(_xlfn.XLOOKUP($B1304,'Ownership Metrics'!$A:$A,'Ownership Metrics'!$E:$E),"")</f>
        <v>70.11</v>
      </c>
      <c r="Q1304" s="30">
        <f>IFERROR(_xlfn.XLOOKUP($B1304,'Ownership Metrics'!$A:$A,'Ownership Metrics'!$F:$F),"")</f>
        <v>13</v>
      </c>
      <c r="R1304" s="30">
        <f>IFERROR(_xlfn.XLOOKUP($B1304,'Ownership Metrics'!$A:$A,'Ownership Metrics'!$G:$G),"")</f>
        <v>46</v>
      </c>
      <c r="S1304" s="27" t="str">
        <f>IFERROR(_xlfn.XLOOKUP($B1304,'Ownership Metrics'!$A:$A,'Ownership Metrics'!$H:$H),"")</f>
        <v>Mayoritas</v>
      </c>
      <c r="T1304" s="27" t="str">
        <f>IFERROR(_xlfn.XLOOKUP($B1304,'Ownership Metrics'!$A:$A,'Ownership Metrics'!$I:$I),"")</f>
        <v>Sedang</v>
      </c>
      <c r="U1304" s="27">
        <f>IF(COUNTIFS($B$2:$B1304,$B1304,$D$2:$D1304,$D1304)=1,1,0)</f>
        <v>1</v>
      </c>
      <c r="V1304" s="27">
        <f t="shared" si="61"/>
        <v>2.15</v>
      </c>
      <c r="W1304" s="27">
        <f t="shared" si="62"/>
        <v>9</v>
      </c>
      <c r="X1304" s="27">
        <f t="shared" si="60"/>
        <v>2.1499998695999998</v>
      </c>
    </row>
    <row r="1305" spans="1:24" x14ac:dyDescent="0.25">
      <c r="A1305" s="26">
        <v>46265</v>
      </c>
      <c r="B1305" s="27" t="s">
        <v>10315</v>
      </c>
      <c r="C1305" s="27" t="s">
        <v>1521</v>
      </c>
      <c r="D1305" s="27" t="s">
        <v>1524</v>
      </c>
      <c r="E1305" s="27" t="s">
        <v>22</v>
      </c>
      <c r="F1305" s="27" t="s">
        <v>23</v>
      </c>
      <c r="G1305" s="27"/>
      <c r="H1305" s="27" t="s">
        <v>24</v>
      </c>
      <c r="I1305" s="28">
        <v>22764447</v>
      </c>
      <c r="J1305" s="28">
        <v>0</v>
      </c>
      <c r="K1305" s="28">
        <v>22764447</v>
      </c>
      <c r="L1305" s="29">
        <v>2.33</v>
      </c>
      <c r="M1305" s="29">
        <f>IFERROR(_xlfn.XLOOKUP($B1305,'Ownership Metrics'!$A:$A,'Ownership Metrics'!$B:$B),"")</f>
        <v>4.32</v>
      </c>
      <c r="N1305" s="28">
        <f>IFERROR(_xlfn.XLOOKUP($B1305,'Ownership Metrics'!$A:$A,'Ownership Metrics'!$C:$C),"")</f>
        <v>3190</v>
      </c>
      <c r="O1305" s="29">
        <f>IFERROR(_xlfn.XLOOKUP($B1305,'Ownership Metrics'!$A:$A,'Ownership Metrics'!$D:$D),"")</f>
        <v>54.57</v>
      </c>
      <c r="P1305" s="29">
        <f>IFERROR(_xlfn.XLOOKUP($B1305,'Ownership Metrics'!$A:$A,'Ownership Metrics'!$E:$E),"")</f>
        <v>70.11</v>
      </c>
      <c r="Q1305" s="30">
        <f>IFERROR(_xlfn.XLOOKUP($B1305,'Ownership Metrics'!$A:$A,'Ownership Metrics'!$F:$F),"")</f>
        <v>13</v>
      </c>
      <c r="R1305" s="30">
        <f>IFERROR(_xlfn.XLOOKUP($B1305,'Ownership Metrics'!$A:$A,'Ownership Metrics'!$G:$G),"")</f>
        <v>46</v>
      </c>
      <c r="S1305" s="27" t="str">
        <f>IFERROR(_xlfn.XLOOKUP($B1305,'Ownership Metrics'!$A:$A,'Ownership Metrics'!$H:$H),"")</f>
        <v>Mayoritas</v>
      </c>
      <c r="T1305" s="27" t="str">
        <f>IFERROR(_xlfn.XLOOKUP($B1305,'Ownership Metrics'!$A:$A,'Ownership Metrics'!$I:$I),"")</f>
        <v>Sedang</v>
      </c>
      <c r="U1305" s="27">
        <f>IF(COUNTIFS($B$2:$B1305,$B1305,$D$2:$D1305,$D1305)=1,1,0)</f>
        <v>1</v>
      </c>
      <c r="V1305" s="27">
        <f t="shared" si="61"/>
        <v>2.33</v>
      </c>
      <c r="W1305" s="27">
        <f t="shared" si="62"/>
        <v>7</v>
      </c>
      <c r="X1305" s="27">
        <f t="shared" si="60"/>
        <v>2.3299998694999999</v>
      </c>
    </row>
    <row r="1306" spans="1:24" x14ac:dyDescent="0.25">
      <c r="A1306" s="26">
        <v>46265</v>
      </c>
      <c r="B1306" s="27" t="s">
        <v>10315</v>
      </c>
      <c r="C1306" s="27" t="s">
        <v>1521</v>
      </c>
      <c r="D1306" s="27" t="s">
        <v>1525</v>
      </c>
      <c r="E1306" s="27" t="s">
        <v>22</v>
      </c>
      <c r="F1306" s="27" t="s">
        <v>23</v>
      </c>
      <c r="G1306" s="27"/>
      <c r="H1306" s="27" t="s">
        <v>24</v>
      </c>
      <c r="I1306" s="28">
        <v>33163000</v>
      </c>
      <c r="J1306" s="28">
        <v>0</v>
      </c>
      <c r="K1306" s="28">
        <v>33163000</v>
      </c>
      <c r="L1306" s="29">
        <v>3.39</v>
      </c>
      <c r="M1306" s="29">
        <f>IFERROR(_xlfn.XLOOKUP($B1306,'Ownership Metrics'!$A:$A,'Ownership Metrics'!$B:$B),"")</f>
        <v>4.32</v>
      </c>
      <c r="N1306" s="28">
        <f>IFERROR(_xlfn.XLOOKUP($B1306,'Ownership Metrics'!$A:$A,'Ownership Metrics'!$C:$C),"")</f>
        <v>3190</v>
      </c>
      <c r="O1306" s="29">
        <f>IFERROR(_xlfn.XLOOKUP($B1306,'Ownership Metrics'!$A:$A,'Ownership Metrics'!$D:$D),"")</f>
        <v>54.57</v>
      </c>
      <c r="P1306" s="29">
        <f>IFERROR(_xlfn.XLOOKUP($B1306,'Ownership Metrics'!$A:$A,'Ownership Metrics'!$E:$E),"")</f>
        <v>70.11</v>
      </c>
      <c r="Q1306" s="30">
        <f>IFERROR(_xlfn.XLOOKUP($B1306,'Ownership Metrics'!$A:$A,'Ownership Metrics'!$F:$F),"")</f>
        <v>13</v>
      </c>
      <c r="R1306" s="30">
        <f>IFERROR(_xlfn.XLOOKUP($B1306,'Ownership Metrics'!$A:$A,'Ownership Metrics'!$G:$G),"")</f>
        <v>46</v>
      </c>
      <c r="S1306" s="27" t="str">
        <f>IFERROR(_xlfn.XLOOKUP($B1306,'Ownership Metrics'!$A:$A,'Ownership Metrics'!$H:$H),"")</f>
        <v>Mayoritas</v>
      </c>
      <c r="T1306" s="27" t="str">
        <f>IFERROR(_xlfn.XLOOKUP($B1306,'Ownership Metrics'!$A:$A,'Ownership Metrics'!$I:$I),"")</f>
        <v>Sedang</v>
      </c>
      <c r="U1306" s="27">
        <f>IF(COUNTIFS($B$2:$B1306,$B1306,$D$2:$D1306,$D1306)=1,1,0)</f>
        <v>1</v>
      </c>
      <c r="V1306" s="27">
        <f t="shared" si="61"/>
        <v>3.39</v>
      </c>
      <c r="W1306" s="27">
        <f t="shared" si="62"/>
        <v>6</v>
      </c>
      <c r="X1306" s="27">
        <f t="shared" si="60"/>
        <v>3.3899998694</v>
      </c>
    </row>
    <row r="1307" spans="1:24" x14ac:dyDescent="0.25">
      <c r="A1307" s="26">
        <v>46265</v>
      </c>
      <c r="B1307" s="27" t="s">
        <v>10315</v>
      </c>
      <c r="C1307" s="27" t="s">
        <v>1521</v>
      </c>
      <c r="D1307" s="27" t="s">
        <v>1526</v>
      </c>
      <c r="E1307" s="27" t="s">
        <v>22</v>
      </c>
      <c r="F1307" s="27" t="s">
        <v>23</v>
      </c>
      <c r="G1307" s="27"/>
      <c r="H1307" s="27" t="s">
        <v>24</v>
      </c>
      <c r="I1307" s="28">
        <v>19891379</v>
      </c>
      <c r="J1307" s="28">
        <v>0</v>
      </c>
      <c r="K1307" s="28">
        <v>19891379</v>
      </c>
      <c r="L1307" s="29">
        <v>2.0299999999999998</v>
      </c>
      <c r="M1307" s="29">
        <f>IFERROR(_xlfn.XLOOKUP($B1307,'Ownership Metrics'!$A:$A,'Ownership Metrics'!$B:$B),"")</f>
        <v>4.32</v>
      </c>
      <c r="N1307" s="28">
        <f>IFERROR(_xlfn.XLOOKUP($B1307,'Ownership Metrics'!$A:$A,'Ownership Metrics'!$C:$C),"")</f>
        <v>3190</v>
      </c>
      <c r="O1307" s="29">
        <f>IFERROR(_xlfn.XLOOKUP($B1307,'Ownership Metrics'!$A:$A,'Ownership Metrics'!$D:$D),"")</f>
        <v>54.57</v>
      </c>
      <c r="P1307" s="29">
        <f>IFERROR(_xlfn.XLOOKUP($B1307,'Ownership Metrics'!$A:$A,'Ownership Metrics'!$E:$E),"")</f>
        <v>70.11</v>
      </c>
      <c r="Q1307" s="30">
        <f>IFERROR(_xlfn.XLOOKUP($B1307,'Ownership Metrics'!$A:$A,'Ownership Metrics'!$F:$F),"")</f>
        <v>13</v>
      </c>
      <c r="R1307" s="30">
        <f>IFERROR(_xlfn.XLOOKUP($B1307,'Ownership Metrics'!$A:$A,'Ownership Metrics'!$G:$G),"")</f>
        <v>46</v>
      </c>
      <c r="S1307" s="27" t="str">
        <f>IFERROR(_xlfn.XLOOKUP($B1307,'Ownership Metrics'!$A:$A,'Ownership Metrics'!$H:$H),"")</f>
        <v>Mayoritas</v>
      </c>
      <c r="T1307" s="27" t="str">
        <f>IFERROR(_xlfn.XLOOKUP($B1307,'Ownership Metrics'!$A:$A,'Ownership Metrics'!$I:$I),"")</f>
        <v>Sedang</v>
      </c>
      <c r="U1307" s="27">
        <f>IF(COUNTIFS($B$2:$B1307,$B1307,$D$2:$D1307,$D1307)=1,1,0)</f>
        <v>1</v>
      </c>
      <c r="V1307" s="27">
        <f t="shared" si="61"/>
        <v>2.0299999999999998</v>
      </c>
      <c r="W1307" s="27">
        <f t="shared" si="62"/>
        <v>10</v>
      </c>
      <c r="X1307" s="27">
        <f t="shared" si="60"/>
        <v>2.0299998692999996</v>
      </c>
    </row>
    <row r="1308" spans="1:24" x14ac:dyDescent="0.25">
      <c r="A1308" s="26">
        <v>46265</v>
      </c>
      <c r="B1308" s="27" t="s">
        <v>10315</v>
      </c>
      <c r="C1308" s="27" t="s">
        <v>1521</v>
      </c>
      <c r="D1308" s="27" t="s">
        <v>1527</v>
      </c>
      <c r="E1308" s="27" t="s">
        <v>35</v>
      </c>
      <c r="F1308" s="27" t="s">
        <v>23</v>
      </c>
      <c r="G1308" s="27" t="s">
        <v>36</v>
      </c>
      <c r="H1308" s="27" t="s">
        <v>24</v>
      </c>
      <c r="I1308" s="28">
        <v>49774000</v>
      </c>
      <c r="J1308" s="28">
        <v>0</v>
      </c>
      <c r="K1308" s="28">
        <v>49774000</v>
      </c>
      <c r="L1308" s="29">
        <v>5.08</v>
      </c>
      <c r="M1308" s="29">
        <f>IFERROR(_xlfn.XLOOKUP($B1308,'Ownership Metrics'!$A:$A,'Ownership Metrics'!$B:$B),"")</f>
        <v>4.32</v>
      </c>
      <c r="N1308" s="28">
        <f>IFERROR(_xlfn.XLOOKUP($B1308,'Ownership Metrics'!$A:$A,'Ownership Metrics'!$C:$C),"")</f>
        <v>3190</v>
      </c>
      <c r="O1308" s="29">
        <f>IFERROR(_xlfn.XLOOKUP($B1308,'Ownership Metrics'!$A:$A,'Ownership Metrics'!$D:$D),"")</f>
        <v>54.57</v>
      </c>
      <c r="P1308" s="29">
        <f>IFERROR(_xlfn.XLOOKUP($B1308,'Ownership Metrics'!$A:$A,'Ownership Metrics'!$E:$E),"")</f>
        <v>70.11</v>
      </c>
      <c r="Q1308" s="30">
        <f>IFERROR(_xlfn.XLOOKUP($B1308,'Ownership Metrics'!$A:$A,'Ownership Metrics'!$F:$F),"")</f>
        <v>13</v>
      </c>
      <c r="R1308" s="30">
        <f>IFERROR(_xlfn.XLOOKUP($B1308,'Ownership Metrics'!$A:$A,'Ownership Metrics'!$G:$G),"")</f>
        <v>46</v>
      </c>
      <c r="S1308" s="27" t="str">
        <f>IFERROR(_xlfn.XLOOKUP($B1308,'Ownership Metrics'!$A:$A,'Ownership Metrics'!$H:$H),"")</f>
        <v>Mayoritas</v>
      </c>
      <c r="T1308" s="27" t="str">
        <f>IFERROR(_xlfn.XLOOKUP($B1308,'Ownership Metrics'!$A:$A,'Ownership Metrics'!$I:$I),"")</f>
        <v>Sedang</v>
      </c>
      <c r="U1308" s="27">
        <f>IF(COUNTIFS($B$2:$B1308,$B1308,$D$2:$D1308,$D1308)=1,1,0)</f>
        <v>1</v>
      </c>
      <c r="V1308" s="27">
        <f t="shared" si="61"/>
        <v>5.08</v>
      </c>
      <c r="W1308" s="27">
        <f t="shared" si="62"/>
        <v>3</v>
      </c>
      <c r="X1308" s="27">
        <f t="shared" si="60"/>
        <v>5.0799998691999999</v>
      </c>
    </row>
    <row r="1309" spans="1:24" x14ac:dyDescent="0.25">
      <c r="A1309" s="26">
        <v>46265</v>
      </c>
      <c r="B1309" s="27" t="s">
        <v>10315</v>
      </c>
      <c r="C1309" s="27" t="s">
        <v>1521</v>
      </c>
      <c r="D1309" s="27" t="s">
        <v>1528</v>
      </c>
      <c r="E1309" s="27" t="s">
        <v>35</v>
      </c>
      <c r="F1309" s="27" t="s">
        <v>23</v>
      </c>
      <c r="G1309" s="27" t="s">
        <v>36</v>
      </c>
      <c r="H1309" s="27"/>
      <c r="I1309" s="28">
        <v>16800000</v>
      </c>
      <c r="J1309" s="28">
        <v>0</v>
      </c>
      <c r="K1309" s="28">
        <v>16800000</v>
      </c>
      <c r="L1309" s="29">
        <v>1.72</v>
      </c>
      <c r="M1309" s="29">
        <f>IFERROR(_xlfn.XLOOKUP($B1309,'Ownership Metrics'!$A:$A,'Ownership Metrics'!$B:$B),"")</f>
        <v>4.32</v>
      </c>
      <c r="N1309" s="28">
        <f>IFERROR(_xlfn.XLOOKUP($B1309,'Ownership Metrics'!$A:$A,'Ownership Metrics'!$C:$C),"")</f>
        <v>3190</v>
      </c>
      <c r="O1309" s="29">
        <f>IFERROR(_xlfn.XLOOKUP($B1309,'Ownership Metrics'!$A:$A,'Ownership Metrics'!$D:$D),"")</f>
        <v>54.57</v>
      </c>
      <c r="P1309" s="29">
        <f>IFERROR(_xlfn.XLOOKUP($B1309,'Ownership Metrics'!$A:$A,'Ownership Metrics'!$E:$E),"")</f>
        <v>70.11</v>
      </c>
      <c r="Q1309" s="30">
        <f>IFERROR(_xlfn.XLOOKUP($B1309,'Ownership Metrics'!$A:$A,'Ownership Metrics'!$F:$F),"")</f>
        <v>13</v>
      </c>
      <c r="R1309" s="30">
        <f>IFERROR(_xlfn.XLOOKUP($B1309,'Ownership Metrics'!$A:$A,'Ownership Metrics'!$G:$G),"")</f>
        <v>46</v>
      </c>
      <c r="S1309" s="27" t="str">
        <f>IFERROR(_xlfn.XLOOKUP($B1309,'Ownership Metrics'!$A:$A,'Ownership Metrics'!$H:$H),"")</f>
        <v>Mayoritas</v>
      </c>
      <c r="T1309" s="27" t="str">
        <f>IFERROR(_xlfn.XLOOKUP($B1309,'Ownership Metrics'!$A:$A,'Ownership Metrics'!$I:$I),"")</f>
        <v>Sedang</v>
      </c>
      <c r="U1309" s="27">
        <f>IF(COUNTIFS($B$2:$B1309,$B1309,$D$2:$D1309,$D1309)=1,1,0)</f>
        <v>1</v>
      </c>
      <c r="V1309" s="27">
        <f t="shared" si="61"/>
        <v>1.72</v>
      </c>
      <c r="W1309" s="27">
        <f t="shared" si="62"/>
        <v>12</v>
      </c>
      <c r="X1309" s="27">
        <f t="shared" si="60"/>
        <v>1.7199998691</v>
      </c>
    </row>
    <row r="1310" spans="1:24" x14ac:dyDescent="0.25">
      <c r="A1310" s="26">
        <v>46265</v>
      </c>
      <c r="B1310" s="27" t="s">
        <v>10315</v>
      </c>
      <c r="C1310" s="27" t="s">
        <v>1521</v>
      </c>
      <c r="D1310" s="27" t="s">
        <v>1529</v>
      </c>
      <c r="E1310" s="27" t="s">
        <v>35</v>
      </c>
      <c r="F1310" s="27" t="s">
        <v>23</v>
      </c>
      <c r="G1310" s="27" t="s">
        <v>36</v>
      </c>
      <c r="H1310" s="27" t="s">
        <v>24</v>
      </c>
      <c r="I1310" s="28">
        <v>19611800</v>
      </c>
      <c r="J1310" s="28">
        <v>0</v>
      </c>
      <c r="K1310" s="28">
        <v>19611800</v>
      </c>
      <c r="L1310" s="29">
        <v>2</v>
      </c>
      <c r="M1310" s="29">
        <f>IFERROR(_xlfn.XLOOKUP($B1310,'Ownership Metrics'!$A:$A,'Ownership Metrics'!$B:$B),"")</f>
        <v>4.32</v>
      </c>
      <c r="N1310" s="28">
        <f>IFERROR(_xlfn.XLOOKUP($B1310,'Ownership Metrics'!$A:$A,'Ownership Metrics'!$C:$C),"")</f>
        <v>3190</v>
      </c>
      <c r="O1310" s="29">
        <f>IFERROR(_xlfn.XLOOKUP($B1310,'Ownership Metrics'!$A:$A,'Ownership Metrics'!$D:$D),"")</f>
        <v>54.57</v>
      </c>
      <c r="P1310" s="29">
        <f>IFERROR(_xlfn.XLOOKUP($B1310,'Ownership Metrics'!$A:$A,'Ownership Metrics'!$E:$E),"")</f>
        <v>70.11</v>
      </c>
      <c r="Q1310" s="30">
        <f>IFERROR(_xlfn.XLOOKUP($B1310,'Ownership Metrics'!$A:$A,'Ownership Metrics'!$F:$F),"")</f>
        <v>13</v>
      </c>
      <c r="R1310" s="30">
        <f>IFERROR(_xlfn.XLOOKUP($B1310,'Ownership Metrics'!$A:$A,'Ownership Metrics'!$G:$G),"")</f>
        <v>46</v>
      </c>
      <c r="S1310" s="27" t="str">
        <f>IFERROR(_xlfn.XLOOKUP($B1310,'Ownership Metrics'!$A:$A,'Ownership Metrics'!$H:$H),"")</f>
        <v>Mayoritas</v>
      </c>
      <c r="T1310" s="27" t="str">
        <f>IFERROR(_xlfn.XLOOKUP($B1310,'Ownership Metrics'!$A:$A,'Ownership Metrics'!$I:$I),"")</f>
        <v>Sedang</v>
      </c>
      <c r="U1310" s="27">
        <f>IF(COUNTIFS($B$2:$B1310,$B1310,$D$2:$D1310,$D1310)=1,1,0)</f>
        <v>1</v>
      </c>
      <c r="V1310" s="27">
        <f t="shared" si="61"/>
        <v>2</v>
      </c>
      <c r="W1310" s="27">
        <f t="shared" si="62"/>
        <v>11</v>
      </c>
      <c r="X1310" s="27">
        <f t="shared" si="60"/>
        <v>1.999999869</v>
      </c>
    </row>
    <row r="1311" spans="1:24" x14ac:dyDescent="0.25">
      <c r="A1311" s="26">
        <v>46265</v>
      </c>
      <c r="B1311" s="27" t="s">
        <v>10315</v>
      </c>
      <c r="C1311" s="27" t="s">
        <v>1521</v>
      </c>
      <c r="D1311" s="27" t="s">
        <v>1530</v>
      </c>
      <c r="E1311" s="27" t="s">
        <v>35</v>
      </c>
      <c r="F1311" s="27" t="s">
        <v>32</v>
      </c>
      <c r="G1311" s="27" t="s">
        <v>1531</v>
      </c>
      <c r="H1311" s="27" t="s">
        <v>24</v>
      </c>
      <c r="I1311" s="28">
        <v>46755008</v>
      </c>
      <c r="J1311" s="28">
        <v>0</v>
      </c>
      <c r="K1311" s="28">
        <v>46755008</v>
      </c>
      <c r="L1311" s="29">
        <v>4.78</v>
      </c>
      <c r="M1311" s="29">
        <f>IFERROR(_xlfn.XLOOKUP($B1311,'Ownership Metrics'!$A:$A,'Ownership Metrics'!$B:$B),"")</f>
        <v>4.32</v>
      </c>
      <c r="N1311" s="28">
        <f>IFERROR(_xlfn.XLOOKUP($B1311,'Ownership Metrics'!$A:$A,'Ownership Metrics'!$C:$C),"")</f>
        <v>3190</v>
      </c>
      <c r="O1311" s="29">
        <f>IFERROR(_xlfn.XLOOKUP($B1311,'Ownership Metrics'!$A:$A,'Ownership Metrics'!$D:$D),"")</f>
        <v>54.57</v>
      </c>
      <c r="P1311" s="29">
        <f>IFERROR(_xlfn.XLOOKUP($B1311,'Ownership Metrics'!$A:$A,'Ownership Metrics'!$E:$E),"")</f>
        <v>70.11</v>
      </c>
      <c r="Q1311" s="30">
        <f>IFERROR(_xlfn.XLOOKUP($B1311,'Ownership Metrics'!$A:$A,'Ownership Metrics'!$F:$F),"")</f>
        <v>13</v>
      </c>
      <c r="R1311" s="30">
        <f>IFERROR(_xlfn.XLOOKUP($B1311,'Ownership Metrics'!$A:$A,'Ownership Metrics'!$G:$G),"")</f>
        <v>46</v>
      </c>
      <c r="S1311" s="27" t="str">
        <f>IFERROR(_xlfn.XLOOKUP($B1311,'Ownership Metrics'!$A:$A,'Ownership Metrics'!$H:$H),"")</f>
        <v>Mayoritas</v>
      </c>
      <c r="T1311" s="27" t="str">
        <f>IFERROR(_xlfn.XLOOKUP($B1311,'Ownership Metrics'!$A:$A,'Ownership Metrics'!$I:$I),"")</f>
        <v>Sedang</v>
      </c>
      <c r="U1311" s="27">
        <f>IF(COUNTIFS($B$2:$B1311,$B1311,$D$2:$D1311,$D1311)=1,1,0)</f>
        <v>1</v>
      </c>
      <c r="V1311" s="27">
        <f t="shared" si="61"/>
        <v>4.78</v>
      </c>
      <c r="W1311" s="27">
        <f t="shared" si="62"/>
        <v>4</v>
      </c>
      <c r="X1311" s="27">
        <f t="shared" si="60"/>
        <v>4.7799998689000001</v>
      </c>
    </row>
    <row r="1312" spans="1:24" x14ac:dyDescent="0.25">
      <c r="A1312" s="26">
        <v>46265</v>
      </c>
      <c r="B1312" s="27" t="s">
        <v>10315</v>
      </c>
      <c r="C1312" s="27" t="s">
        <v>1521</v>
      </c>
      <c r="D1312" s="27" t="s">
        <v>1532</v>
      </c>
      <c r="E1312" s="27" t="s">
        <v>35</v>
      </c>
      <c r="F1312" s="27" t="s">
        <v>32</v>
      </c>
      <c r="G1312" s="27" t="s">
        <v>1531</v>
      </c>
      <c r="H1312" s="27" t="s">
        <v>24</v>
      </c>
      <c r="I1312" s="28">
        <v>9935800</v>
      </c>
      <c r="J1312" s="28">
        <v>0</v>
      </c>
      <c r="K1312" s="28">
        <v>9935800</v>
      </c>
      <c r="L1312" s="29">
        <v>1.01</v>
      </c>
      <c r="M1312" s="29">
        <f>IFERROR(_xlfn.XLOOKUP($B1312,'Ownership Metrics'!$A:$A,'Ownership Metrics'!$B:$B),"")</f>
        <v>4.32</v>
      </c>
      <c r="N1312" s="28">
        <f>IFERROR(_xlfn.XLOOKUP($B1312,'Ownership Metrics'!$A:$A,'Ownership Metrics'!$C:$C),"")</f>
        <v>3190</v>
      </c>
      <c r="O1312" s="29">
        <f>IFERROR(_xlfn.XLOOKUP($B1312,'Ownership Metrics'!$A:$A,'Ownership Metrics'!$D:$D),"")</f>
        <v>54.57</v>
      </c>
      <c r="P1312" s="29">
        <f>IFERROR(_xlfn.XLOOKUP($B1312,'Ownership Metrics'!$A:$A,'Ownership Metrics'!$E:$E),"")</f>
        <v>70.11</v>
      </c>
      <c r="Q1312" s="30">
        <f>IFERROR(_xlfn.XLOOKUP($B1312,'Ownership Metrics'!$A:$A,'Ownership Metrics'!$F:$F),"")</f>
        <v>13</v>
      </c>
      <c r="R1312" s="30">
        <f>IFERROR(_xlfn.XLOOKUP($B1312,'Ownership Metrics'!$A:$A,'Ownership Metrics'!$G:$G),"")</f>
        <v>46</v>
      </c>
      <c r="S1312" s="27" t="str">
        <f>IFERROR(_xlfn.XLOOKUP($B1312,'Ownership Metrics'!$A:$A,'Ownership Metrics'!$H:$H),"")</f>
        <v>Mayoritas</v>
      </c>
      <c r="T1312" s="27" t="str">
        <f>IFERROR(_xlfn.XLOOKUP($B1312,'Ownership Metrics'!$A:$A,'Ownership Metrics'!$I:$I),"")</f>
        <v>Sedang</v>
      </c>
      <c r="U1312" s="27">
        <f>IF(COUNTIFS($B$2:$B1312,$B1312,$D$2:$D1312,$D1312)=1,1,0)</f>
        <v>1</v>
      </c>
      <c r="V1312" s="27">
        <f t="shared" si="61"/>
        <v>1.01</v>
      </c>
      <c r="W1312" s="27">
        <f t="shared" si="62"/>
        <v>13</v>
      </c>
      <c r="X1312" s="27">
        <f t="shared" si="60"/>
        <v>1.0099998688</v>
      </c>
    </row>
    <row r="1313" spans="1:24" x14ac:dyDescent="0.25">
      <c r="A1313" s="26">
        <v>46265</v>
      </c>
      <c r="B1313" s="27" t="s">
        <v>10315</v>
      </c>
      <c r="C1313" s="27" t="s">
        <v>1521</v>
      </c>
      <c r="D1313" s="27" t="s">
        <v>1533</v>
      </c>
      <c r="E1313" s="27" t="s">
        <v>35</v>
      </c>
      <c r="F1313" s="27" t="s">
        <v>32</v>
      </c>
      <c r="G1313" s="27" t="s">
        <v>1531</v>
      </c>
      <c r="H1313" s="27" t="s">
        <v>24</v>
      </c>
      <c r="I1313" s="28">
        <v>37921610</v>
      </c>
      <c r="J1313" s="28">
        <v>0</v>
      </c>
      <c r="K1313" s="28">
        <v>37921610</v>
      </c>
      <c r="L1313" s="29">
        <v>3.87</v>
      </c>
      <c r="M1313" s="29">
        <f>IFERROR(_xlfn.XLOOKUP($B1313,'Ownership Metrics'!$A:$A,'Ownership Metrics'!$B:$B),"")</f>
        <v>4.32</v>
      </c>
      <c r="N1313" s="28">
        <f>IFERROR(_xlfn.XLOOKUP($B1313,'Ownership Metrics'!$A:$A,'Ownership Metrics'!$C:$C),"")</f>
        <v>3190</v>
      </c>
      <c r="O1313" s="29">
        <f>IFERROR(_xlfn.XLOOKUP($B1313,'Ownership Metrics'!$A:$A,'Ownership Metrics'!$D:$D),"")</f>
        <v>54.57</v>
      </c>
      <c r="P1313" s="29">
        <f>IFERROR(_xlfn.XLOOKUP($B1313,'Ownership Metrics'!$A:$A,'Ownership Metrics'!$E:$E),"")</f>
        <v>70.11</v>
      </c>
      <c r="Q1313" s="30">
        <f>IFERROR(_xlfn.XLOOKUP($B1313,'Ownership Metrics'!$A:$A,'Ownership Metrics'!$F:$F),"")</f>
        <v>13</v>
      </c>
      <c r="R1313" s="30">
        <f>IFERROR(_xlfn.XLOOKUP($B1313,'Ownership Metrics'!$A:$A,'Ownership Metrics'!$G:$G),"")</f>
        <v>46</v>
      </c>
      <c r="S1313" s="27" t="str">
        <f>IFERROR(_xlfn.XLOOKUP($B1313,'Ownership Metrics'!$A:$A,'Ownership Metrics'!$H:$H),"")</f>
        <v>Mayoritas</v>
      </c>
      <c r="T1313" s="27" t="str">
        <f>IFERROR(_xlfn.XLOOKUP($B1313,'Ownership Metrics'!$A:$A,'Ownership Metrics'!$I:$I),"")</f>
        <v>Sedang</v>
      </c>
      <c r="U1313" s="27">
        <f>IF(COUNTIFS($B$2:$B1313,$B1313,$D$2:$D1313,$D1313)=1,1,0)</f>
        <v>1</v>
      </c>
      <c r="V1313" s="27">
        <f t="shared" si="61"/>
        <v>3.87</v>
      </c>
      <c r="W1313" s="27">
        <f t="shared" si="62"/>
        <v>5</v>
      </c>
      <c r="X1313" s="27">
        <f t="shared" si="60"/>
        <v>3.8699998686999999</v>
      </c>
    </row>
    <row r="1314" spans="1:24" x14ac:dyDescent="0.25">
      <c r="A1314" s="26">
        <v>46265</v>
      </c>
      <c r="B1314" s="27" t="s">
        <v>10315</v>
      </c>
      <c r="C1314" s="27" t="s">
        <v>1521</v>
      </c>
      <c r="D1314" s="27" t="s">
        <v>1534</v>
      </c>
      <c r="E1314" s="27" t="s">
        <v>72</v>
      </c>
      <c r="F1314" s="27" t="s">
        <v>32</v>
      </c>
      <c r="G1314" s="27"/>
      <c r="H1314" s="27" t="s">
        <v>62</v>
      </c>
      <c r="I1314" s="28">
        <v>102414000</v>
      </c>
      <c r="J1314" s="28">
        <v>0</v>
      </c>
      <c r="K1314" s="28">
        <v>102414000</v>
      </c>
      <c r="L1314" s="29">
        <v>10.46</v>
      </c>
      <c r="M1314" s="29">
        <f>IFERROR(_xlfn.XLOOKUP($B1314,'Ownership Metrics'!$A:$A,'Ownership Metrics'!$B:$B),"")</f>
        <v>4.32</v>
      </c>
      <c r="N1314" s="28">
        <f>IFERROR(_xlfn.XLOOKUP($B1314,'Ownership Metrics'!$A:$A,'Ownership Metrics'!$C:$C),"")</f>
        <v>3190</v>
      </c>
      <c r="O1314" s="29">
        <f>IFERROR(_xlfn.XLOOKUP($B1314,'Ownership Metrics'!$A:$A,'Ownership Metrics'!$D:$D),"")</f>
        <v>54.57</v>
      </c>
      <c r="P1314" s="29">
        <f>IFERROR(_xlfn.XLOOKUP($B1314,'Ownership Metrics'!$A:$A,'Ownership Metrics'!$E:$E),"")</f>
        <v>70.11</v>
      </c>
      <c r="Q1314" s="30">
        <f>IFERROR(_xlfn.XLOOKUP($B1314,'Ownership Metrics'!$A:$A,'Ownership Metrics'!$F:$F),"")</f>
        <v>13</v>
      </c>
      <c r="R1314" s="30">
        <f>IFERROR(_xlfn.XLOOKUP($B1314,'Ownership Metrics'!$A:$A,'Ownership Metrics'!$G:$G),"")</f>
        <v>46</v>
      </c>
      <c r="S1314" s="27" t="str">
        <f>IFERROR(_xlfn.XLOOKUP($B1314,'Ownership Metrics'!$A:$A,'Ownership Metrics'!$H:$H),"")</f>
        <v>Mayoritas</v>
      </c>
      <c r="T1314" s="27" t="str">
        <f>IFERROR(_xlfn.XLOOKUP($B1314,'Ownership Metrics'!$A:$A,'Ownership Metrics'!$I:$I),"")</f>
        <v>Sedang</v>
      </c>
      <c r="U1314" s="27">
        <f>IF(COUNTIFS($B$2:$B1314,$B1314,$D$2:$D1314,$D1314)=1,1,0)</f>
        <v>1</v>
      </c>
      <c r="V1314" s="27">
        <f t="shared" si="61"/>
        <v>10.46</v>
      </c>
      <c r="W1314" s="27">
        <f t="shared" si="62"/>
        <v>2</v>
      </c>
      <c r="X1314" s="27">
        <f t="shared" si="60"/>
        <v>10.459999868600001</v>
      </c>
    </row>
    <row r="1315" spans="1:24" x14ac:dyDescent="0.25">
      <c r="A1315" s="26">
        <v>46265</v>
      </c>
      <c r="B1315" s="27" t="s">
        <v>10315</v>
      </c>
      <c r="C1315" s="27" t="s">
        <v>1521</v>
      </c>
      <c r="D1315" s="27" t="s">
        <v>1535</v>
      </c>
      <c r="E1315" s="27" t="s">
        <v>124</v>
      </c>
      <c r="F1315" s="27" t="s">
        <v>32</v>
      </c>
      <c r="G1315" s="27"/>
      <c r="H1315" s="27" t="s">
        <v>56</v>
      </c>
      <c r="I1315" s="28">
        <v>22383000</v>
      </c>
      <c r="J1315" s="28">
        <v>0</v>
      </c>
      <c r="K1315" s="28">
        <v>22383000</v>
      </c>
      <c r="L1315" s="29">
        <v>2.29</v>
      </c>
      <c r="M1315" s="29">
        <f>IFERROR(_xlfn.XLOOKUP($B1315,'Ownership Metrics'!$A:$A,'Ownership Metrics'!$B:$B),"")</f>
        <v>4.32</v>
      </c>
      <c r="N1315" s="28">
        <f>IFERROR(_xlfn.XLOOKUP($B1315,'Ownership Metrics'!$A:$A,'Ownership Metrics'!$C:$C),"")</f>
        <v>3190</v>
      </c>
      <c r="O1315" s="29">
        <f>IFERROR(_xlfn.XLOOKUP($B1315,'Ownership Metrics'!$A:$A,'Ownership Metrics'!$D:$D),"")</f>
        <v>54.57</v>
      </c>
      <c r="P1315" s="29">
        <f>IFERROR(_xlfn.XLOOKUP($B1315,'Ownership Metrics'!$A:$A,'Ownership Metrics'!$E:$E),"")</f>
        <v>70.11</v>
      </c>
      <c r="Q1315" s="30">
        <f>IFERROR(_xlfn.XLOOKUP($B1315,'Ownership Metrics'!$A:$A,'Ownership Metrics'!$F:$F),"")</f>
        <v>13</v>
      </c>
      <c r="R1315" s="30">
        <f>IFERROR(_xlfn.XLOOKUP($B1315,'Ownership Metrics'!$A:$A,'Ownership Metrics'!$G:$G),"")</f>
        <v>46</v>
      </c>
      <c r="S1315" s="27" t="str">
        <f>IFERROR(_xlfn.XLOOKUP($B1315,'Ownership Metrics'!$A:$A,'Ownership Metrics'!$H:$H),"")</f>
        <v>Mayoritas</v>
      </c>
      <c r="T1315" s="27" t="str">
        <f>IFERROR(_xlfn.XLOOKUP($B1315,'Ownership Metrics'!$A:$A,'Ownership Metrics'!$I:$I),"")</f>
        <v>Sedang</v>
      </c>
      <c r="U1315" s="27">
        <f>IF(COUNTIFS($B$2:$B1315,$B1315,$D$2:$D1315,$D1315)=1,1,0)</f>
        <v>1</v>
      </c>
      <c r="V1315" s="27">
        <f t="shared" si="61"/>
        <v>2.29</v>
      </c>
      <c r="W1315" s="27">
        <f t="shared" si="62"/>
        <v>8</v>
      </c>
      <c r="X1315" s="27">
        <f t="shared" si="60"/>
        <v>2.2899998685000003</v>
      </c>
    </row>
    <row r="1316" spans="1:24" x14ac:dyDescent="0.25">
      <c r="A1316" s="26">
        <v>46265</v>
      </c>
      <c r="B1316" s="27" t="s">
        <v>10316</v>
      </c>
      <c r="C1316" s="27" t="s">
        <v>1537</v>
      </c>
      <c r="D1316" s="27" t="s">
        <v>1405</v>
      </c>
      <c r="E1316" s="27" t="s">
        <v>114</v>
      </c>
      <c r="F1316" s="27" t="s">
        <v>32</v>
      </c>
      <c r="G1316" s="27"/>
      <c r="H1316" s="27" t="s">
        <v>184</v>
      </c>
      <c r="I1316" s="28">
        <v>4680136246</v>
      </c>
      <c r="J1316" s="28">
        <v>0</v>
      </c>
      <c r="K1316" s="28">
        <v>4680136246</v>
      </c>
      <c r="L1316" s="29">
        <v>4.99</v>
      </c>
      <c r="M1316" s="29">
        <f>IFERROR(_xlfn.XLOOKUP($B1316,'Ownership Metrics'!$A:$A,'Ownership Metrics'!$B:$B),"")</f>
        <v>22.33</v>
      </c>
      <c r="N1316" s="28">
        <f>IFERROR(_xlfn.XLOOKUP($B1316,'Ownership Metrics'!$A:$A,'Ownership Metrics'!$C:$C),"")</f>
        <v>5120</v>
      </c>
      <c r="O1316" s="29">
        <f>IFERROR(_xlfn.XLOOKUP($B1316,'Ownership Metrics'!$A:$A,'Ownership Metrics'!$D:$D),"")</f>
        <v>71.37</v>
      </c>
      <c r="P1316" s="29">
        <f>IFERROR(_xlfn.XLOOKUP($B1316,'Ownership Metrics'!$A:$A,'Ownership Metrics'!$E:$E),"")</f>
        <v>77.67</v>
      </c>
      <c r="Q1316" s="30">
        <f>IFERROR(_xlfn.XLOOKUP($B1316,'Ownership Metrics'!$A:$A,'Ownership Metrics'!$F:$F),"")</f>
        <v>3</v>
      </c>
      <c r="R1316" s="30">
        <f>IFERROR(_xlfn.XLOOKUP($B1316,'Ownership Metrics'!$A:$A,'Ownership Metrics'!$G:$G),"")</f>
        <v>68</v>
      </c>
      <c r="S1316" s="27" t="str">
        <f>IFERROR(_xlfn.XLOOKUP($B1316,'Ownership Metrics'!$A:$A,'Ownership Metrics'!$H:$H),"")</f>
        <v>Mayoritas</v>
      </c>
      <c r="T1316" s="27" t="str">
        <f>IFERROR(_xlfn.XLOOKUP($B1316,'Ownership Metrics'!$A:$A,'Ownership Metrics'!$I:$I),"")</f>
        <v>Tinggi</v>
      </c>
      <c r="U1316" s="27">
        <f>IF(COUNTIFS($B$2:$B1316,$B1316,$D$2:$D1316,$D1316)=1,1,0)</f>
        <v>1</v>
      </c>
      <c r="V1316" s="27">
        <f t="shared" si="61"/>
        <v>4.99</v>
      </c>
      <c r="W1316" s="27">
        <f t="shared" si="62"/>
        <v>2</v>
      </c>
      <c r="X1316" s="27">
        <f t="shared" si="60"/>
        <v>4.9899998684</v>
      </c>
    </row>
    <row r="1317" spans="1:24" x14ac:dyDescent="0.25">
      <c r="A1317" s="26">
        <v>46265</v>
      </c>
      <c r="B1317" s="27" t="s">
        <v>10316</v>
      </c>
      <c r="C1317" s="27" t="s">
        <v>1537</v>
      </c>
      <c r="D1317" s="27" t="s">
        <v>1538</v>
      </c>
      <c r="E1317" s="27" t="s">
        <v>35</v>
      </c>
      <c r="F1317" s="27" t="s">
        <v>23</v>
      </c>
      <c r="G1317" s="27" t="s">
        <v>36</v>
      </c>
      <c r="H1317" s="27" t="s">
        <v>24</v>
      </c>
      <c r="I1317" s="28">
        <v>18082521875</v>
      </c>
      <c r="J1317" s="28">
        <v>48827508290</v>
      </c>
      <c r="K1317" s="28">
        <v>66910030165</v>
      </c>
      <c r="L1317" s="29">
        <v>71.37</v>
      </c>
      <c r="M1317" s="29">
        <f>IFERROR(_xlfn.XLOOKUP($B1317,'Ownership Metrics'!$A:$A,'Ownership Metrics'!$B:$B),"")</f>
        <v>22.33</v>
      </c>
      <c r="N1317" s="28">
        <f>IFERROR(_xlfn.XLOOKUP($B1317,'Ownership Metrics'!$A:$A,'Ownership Metrics'!$C:$C),"")</f>
        <v>5120</v>
      </c>
      <c r="O1317" s="29">
        <f>IFERROR(_xlfn.XLOOKUP($B1317,'Ownership Metrics'!$A:$A,'Ownership Metrics'!$D:$D),"")</f>
        <v>71.37</v>
      </c>
      <c r="P1317" s="29">
        <f>IFERROR(_xlfn.XLOOKUP($B1317,'Ownership Metrics'!$A:$A,'Ownership Metrics'!$E:$E),"")</f>
        <v>77.67</v>
      </c>
      <c r="Q1317" s="30">
        <f>IFERROR(_xlfn.XLOOKUP($B1317,'Ownership Metrics'!$A:$A,'Ownership Metrics'!$F:$F),"")</f>
        <v>3</v>
      </c>
      <c r="R1317" s="30">
        <f>IFERROR(_xlfn.XLOOKUP($B1317,'Ownership Metrics'!$A:$A,'Ownership Metrics'!$G:$G),"")</f>
        <v>68</v>
      </c>
      <c r="S1317" s="27" t="str">
        <f>IFERROR(_xlfn.XLOOKUP($B1317,'Ownership Metrics'!$A:$A,'Ownership Metrics'!$H:$H),"")</f>
        <v>Mayoritas</v>
      </c>
      <c r="T1317" s="27" t="str">
        <f>IFERROR(_xlfn.XLOOKUP($B1317,'Ownership Metrics'!$A:$A,'Ownership Metrics'!$I:$I),"")</f>
        <v>Tinggi</v>
      </c>
      <c r="U1317" s="27">
        <f>IF(COUNTIFS($B$2:$B1317,$B1317,$D$2:$D1317,$D1317)=1,1,0)</f>
        <v>1</v>
      </c>
      <c r="V1317" s="27">
        <f t="shared" si="61"/>
        <v>71.37</v>
      </c>
      <c r="W1317" s="27">
        <f t="shared" si="62"/>
        <v>1</v>
      </c>
      <c r="X1317" s="27">
        <f t="shared" si="60"/>
        <v>71.369999868299999</v>
      </c>
    </row>
    <row r="1318" spans="1:24" x14ac:dyDescent="0.25">
      <c r="A1318" s="26">
        <v>46265</v>
      </c>
      <c r="B1318" s="27" t="s">
        <v>10316</v>
      </c>
      <c r="C1318" s="27" t="s">
        <v>1537</v>
      </c>
      <c r="D1318" s="27" t="s">
        <v>1539</v>
      </c>
      <c r="E1318" s="27" t="s">
        <v>22</v>
      </c>
      <c r="F1318" s="27" t="s">
        <v>32</v>
      </c>
      <c r="G1318" s="27"/>
      <c r="H1318" s="27" t="s">
        <v>56</v>
      </c>
      <c r="I1318" s="28">
        <v>1230844819</v>
      </c>
      <c r="J1318" s="28">
        <v>0</v>
      </c>
      <c r="K1318" s="28">
        <v>1230844819</v>
      </c>
      <c r="L1318" s="29">
        <v>1.31</v>
      </c>
      <c r="M1318" s="29">
        <f>IFERROR(_xlfn.XLOOKUP($B1318,'Ownership Metrics'!$A:$A,'Ownership Metrics'!$B:$B),"")</f>
        <v>22.33</v>
      </c>
      <c r="N1318" s="28">
        <f>IFERROR(_xlfn.XLOOKUP($B1318,'Ownership Metrics'!$A:$A,'Ownership Metrics'!$C:$C),"")</f>
        <v>5120</v>
      </c>
      <c r="O1318" s="29">
        <f>IFERROR(_xlfn.XLOOKUP($B1318,'Ownership Metrics'!$A:$A,'Ownership Metrics'!$D:$D),"")</f>
        <v>71.37</v>
      </c>
      <c r="P1318" s="29">
        <f>IFERROR(_xlfn.XLOOKUP($B1318,'Ownership Metrics'!$A:$A,'Ownership Metrics'!$E:$E),"")</f>
        <v>77.67</v>
      </c>
      <c r="Q1318" s="30">
        <f>IFERROR(_xlfn.XLOOKUP($B1318,'Ownership Metrics'!$A:$A,'Ownership Metrics'!$F:$F),"")</f>
        <v>3</v>
      </c>
      <c r="R1318" s="30">
        <f>IFERROR(_xlfn.XLOOKUP($B1318,'Ownership Metrics'!$A:$A,'Ownership Metrics'!$G:$G),"")</f>
        <v>68</v>
      </c>
      <c r="S1318" s="27" t="str">
        <f>IFERROR(_xlfn.XLOOKUP($B1318,'Ownership Metrics'!$A:$A,'Ownership Metrics'!$H:$H),"")</f>
        <v>Mayoritas</v>
      </c>
      <c r="T1318" s="27" t="str">
        <f>IFERROR(_xlfn.XLOOKUP($B1318,'Ownership Metrics'!$A:$A,'Ownership Metrics'!$I:$I),"")</f>
        <v>Tinggi</v>
      </c>
      <c r="U1318" s="27">
        <f>IF(COUNTIFS($B$2:$B1318,$B1318,$D$2:$D1318,$D1318)=1,1,0)</f>
        <v>1</v>
      </c>
      <c r="V1318" s="27">
        <f t="shared" si="61"/>
        <v>1.31</v>
      </c>
      <c r="W1318" s="27">
        <f t="shared" si="62"/>
        <v>3</v>
      </c>
      <c r="X1318" s="27">
        <f t="shared" si="60"/>
        <v>1.3099998682</v>
      </c>
    </row>
    <row r="1319" spans="1:24" x14ac:dyDescent="0.25">
      <c r="A1319" s="26">
        <v>46265</v>
      </c>
      <c r="B1319" s="27" t="s">
        <v>10317</v>
      </c>
      <c r="C1319" s="27" t="s">
        <v>1541</v>
      </c>
      <c r="D1319" s="27" t="s">
        <v>1542</v>
      </c>
      <c r="E1319" s="27" t="s">
        <v>22</v>
      </c>
      <c r="F1319" s="27" t="s">
        <v>23</v>
      </c>
      <c r="G1319" s="27"/>
      <c r="H1319" s="27" t="s">
        <v>24</v>
      </c>
      <c r="I1319" s="28">
        <v>69089408</v>
      </c>
      <c r="J1319" s="28">
        <v>0</v>
      </c>
      <c r="K1319" s="28">
        <v>69089408</v>
      </c>
      <c r="L1319" s="29">
        <v>6.95</v>
      </c>
      <c r="M1319" s="29">
        <f>IFERROR(_xlfn.XLOOKUP($B1319,'Ownership Metrics'!$A:$A,'Ownership Metrics'!$B:$B),"")</f>
        <v>45.84</v>
      </c>
      <c r="N1319" s="28">
        <f>IFERROR(_xlfn.XLOOKUP($B1319,'Ownership Metrics'!$A:$A,'Ownership Metrics'!$C:$C),"")</f>
        <v>1347</v>
      </c>
      <c r="O1319" s="29">
        <f>IFERROR(_xlfn.XLOOKUP($B1319,'Ownership Metrics'!$A:$A,'Ownership Metrics'!$D:$D),"")</f>
        <v>35.479999999999997</v>
      </c>
      <c r="P1319" s="29">
        <f>IFERROR(_xlfn.XLOOKUP($B1319,'Ownership Metrics'!$A:$A,'Ownership Metrics'!$E:$E),"")</f>
        <v>47.71</v>
      </c>
      <c r="Q1319" s="30">
        <f>IFERROR(_xlfn.XLOOKUP($B1319,'Ownership Metrics'!$A:$A,'Ownership Metrics'!$F:$F),"")</f>
        <v>7</v>
      </c>
      <c r="R1319" s="30">
        <f>IFERROR(_xlfn.XLOOKUP($B1319,'Ownership Metrics'!$A:$A,'Ownership Metrics'!$G:$G),"")</f>
        <v>36</v>
      </c>
      <c r="S1319" s="27" t="str">
        <f>IFERROR(_xlfn.XLOOKUP($B1319,'Ownership Metrics'!$A:$A,'Ownership Metrics'!$H:$H),"")</f>
        <v>Moderat</v>
      </c>
      <c r="T1319" s="27" t="str">
        <f>IFERROR(_xlfn.XLOOKUP($B1319,'Ownership Metrics'!$A:$A,'Ownership Metrics'!$I:$I),"")</f>
        <v>Sedang</v>
      </c>
      <c r="U1319" s="27">
        <f>IF(COUNTIFS($B$2:$B1319,$B1319,$D$2:$D1319,$D1319)=1,1,0)</f>
        <v>1</v>
      </c>
      <c r="V1319" s="27">
        <f t="shared" si="61"/>
        <v>6.95</v>
      </c>
      <c r="W1319" s="27">
        <f t="shared" si="62"/>
        <v>2</v>
      </c>
      <c r="X1319" s="27">
        <f t="shared" si="60"/>
        <v>6.9499998680999999</v>
      </c>
    </row>
    <row r="1320" spans="1:24" x14ac:dyDescent="0.25">
      <c r="A1320" s="26">
        <v>46265</v>
      </c>
      <c r="B1320" s="27" t="s">
        <v>10317</v>
      </c>
      <c r="C1320" s="27" t="s">
        <v>1541</v>
      </c>
      <c r="D1320" s="27" t="s">
        <v>1543</v>
      </c>
      <c r="E1320" s="27" t="s">
        <v>35</v>
      </c>
      <c r="F1320" s="27" t="s">
        <v>23</v>
      </c>
      <c r="G1320" s="27" t="s">
        <v>36</v>
      </c>
      <c r="H1320" s="27" t="s">
        <v>24</v>
      </c>
      <c r="I1320" s="28">
        <v>21588700</v>
      </c>
      <c r="J1320" s="28">
        <v>0</v>
      </c>
      <c r="K1320" s="28">
        <v>21588700</v>
      </c>
      <c r="L1320" s="29">
        <v>2.17</v>
      </c>
      <c r="M1320" s="29">
        <f>IFERROR(_xlfn.XLOOKUP($B1320,'Ownership Metrics'!$A:$A,'Ownership Metrics'!$B:$B),"")</f>
        <v>45.84</v>
      </c>
      <c r="N1320" s="28">
        <f>IFERROR(_xlfn.XLOOKUP($B1320,'Ownership Metrics'!$A:$A,'Ownership Metrics'!$C:$C),"")</f>
        <v>1347</v>
      </c>
      <c r="O1320" s="29">
        <f>IFERROR(_xlfn.XLOOKUP($B1320,'Ownership Metrics'!$A:$A,'Ownership Metrics'!$D:$D),"")</f>
        <v>35.479999999999997</v>
      </c>
      <c r="P1320" s="29">
        <f>IFERROR(_xlfn.XLOOKUP($B1320,'Ownership Metrics'!$A:$A,'Ownership Metrics'!$E:$E),"")</f>
        <v>47.71</v>
      </c>
      <c r="Q1320" s="30">
        <f>IFERROR(_xlfn.XLOOKUP($B1320,'Ownership Metrics'!$A:$A,'Ownership Metrics'!$F:$F),"")</f>
        <v>7</v>
      </c>
      <c r="R1320" s="30">
        <f>IFERROR(_xlfn.XLOOKUP($B1320,'Ownership Metrics'!$A:$A,'Ownership Metrics'!$G:$G),"")</f>
        <v>36</v>
      </c>
      <c r="S1320" s="27" t="str">
        <f>IFERROR(_xlfn.XLOOKUP($B1320,'Ownership Metrics'!$A:$A,'Ownership Metrics'!$H:$H),"")</f>
        <v>Moderat</v>
      </c>
      <c r="T1320" s="27" t="str">
        <f>IFERROR(_xlfn.XLOOKUP($B1320,'Ownership Metrics'!$A:$A,'Ownership Metrics'!$I:$I),"")</f>
        <v>Sedang</v>
      </c>
      <c r="U1320" s="27">
        <f>IF(COUNTIFS($B$2:$B1320,$B1320,$D$2:$D1320,$D1320)=1,1,0)</f>
        <v>1</v>
      </c>
      <c r="V1320" s="27">
        <f t="shared" si="61"/>
        <v>2.17</v>
      </c>
      <c r="W1320" s="27">
        <f t="shared" si="62"/>
        <v>4</v>
      </c>
      <c r="X1320" s="27">
        <f t="shared" si="60"/>
        <v>2.1699998680000001</v>
      </c>
    </row>
    <row r="1321" spans="1:24" x14ac:dyDescent="0.25">
      <c r="A1321" s="26">
        <v>46265</v>
      </c>
      <c r="B1321" s="27" t="s">
        <v>10317</v>
      </c>
      <c r="C1321" s="27" t="s">
        <v>1541</v>
      </c>
      <c r="D1321" s="27" t="s">
        <v>1544</v>
      </c>
      <c r="E1321" s="27" t="s">
        <v>35</v>
      </c>
      <c r="F1321" s="27" t="s">
        <v>23</v>
      </c>
      <c r="G1321" s="27" t="s">
        <v>36</v>
      </c>
      <c r="H1321" s="27" t="s">
        <v>24</v>
      </c>
      <c r="I1321" s="28">
        <v>21588700</v>
      </c>
      <c r="J1321" s="28">
        <v>0</v>
      </c>
      <c r="K1321" s="28">
        <v>21588700</v>
      </c>
      <c r="L1321" s="29">
        <v>2.17</v>
      </c>
      <c r="M1321" s="29">
        <f>IFERROR(_xlfn.XLOOKUP($B1321,'Ownership Metrics'!$A:$A,'Ownership Metrics'!$B:$B),"")</f>
        <v>45.84</v>
      </c>
      <c r="N1321" s="28">
        <f>IFERROR(_xlfn.XLOOKUP($B1321,'Ownership Metrics'!$A:$A,'Ownership Metrics'!$C:$C),"")</f>
        <v>1347</v>
      </c>
      <c r="O1321" s="29">
        <f>IFERROR(_xlfn.XLOOKUP($B1321,'Ownership Metrics'!$A:$A,'Ownership Metrics'!$D:$D),"")</f>
        <v>35.479999999999997</v>
      </c>
      <c r="P1321" s="29">
        <f>IFERROR(_xlfn.XLOOKUP($B1321,'Ownership Metrics'!$A:$A,'Ownership Metrics'!$E:$E),"")</f>
        <v>47.71</v>
      </c>
      <c r="Q1321" s="30">
        <f>IFERROR(_xlfn.XLOOKUP($B1321,'Ownership Metrics'!$A:$A,'Ownership Metrics'!$F:$F),"")</f>
        <v>7</v>
      </c>
      <c r="R1321" s="30">
        <f>IFERROR(_xlfn.XLOOKUP($B1321,'Ownership Metrics'!$A:$A,'Ownership Metrics'!$G:$G),"")</f>
        <v>36</v>
      </c>
      <c r="S1321" s="27" t="str">
        <f>IFERROR(_xlfn.XLOOKUP($B1321,'Ownership Metrics'!$A:$A,'Ownership Metrics'!$H:$H),"")</f>
        <v>Moderat</v>
      </c>
      <c r="T1321" s="27" t="str">
        <f>IFERROR(_xlfn.XLOOKUP($B1321,'Ownership Metrics'!$A:$A,'Ownership Metrics'!$I:$I),"")</f>
        <v>Sedang</v>
      </c>
      <c r="U1321" s="27">
        <f>IF(COUNTIFS($B$2:$B1321,$B1321,$D$2:$D1321,$D1321)=1,1,0)</f>
        <v>1</v>
      </c>
      <c r="V1321" s="27">
        <f t="shared" si="61"/>
        <v>2.17</v>
      </c>
      <c r="W1321" s="27">
        <f t="shared" si="62"/>
        <v>5</v>
      </c>
      <c r="X1321" s="27">
        <f t="shared" si="60"/>
        <v>2.1699998679000001</v>
      </c>
    </row>
    <row r="1322" spans="1:24" x14ac:dyDescent="0.25">
      <c r="A1322" s="26">
        <v>46265</v>
      </c>
      <c r="B1322" s="27" t="s">
        <v>10317</v>
      </c>
      <c r="C1322" s="27" t="s">
        <v>1541</v>
      </c>
      <c r="D1322" s="27" t="s">
        <v>1545</v>
      </c>
      <c r="E1322" s="27" t="s">
        <v>35</v>
      </c>
      <c r="F1322" s="27" t="s">
        <v>23</v>
      </c>
      <c r="G1322" s="27" t="s">
        <v>36</v>
      </c>
      <c r="H1322" s="27" t="s">
        <v>24</v>
      </c>
      <c r="I1322" s="28">
        <v>52482536</v>
      </c>
      <c r="J1322" s="28">
        <v>0</v>
      </c>
      <c r="K1322" s="28">
        <v>52482536</v>
      </c>
      <c r="L1322" s="29">
        <v>5.28</v>
      </c>
      <c r="M1322" s="29">
        <f>IFERROR(_xlfn.XLOOKUP($B1322,'Ownership Metrics'!$A:$A,'Ownership Metrics'!$B:$B),"")</f>
        <v>45.84</v>
      </c>
      <c r="N1322" s="28">
        <f>IFERROR(_xlfn.XLOOKUP($B1322,'Ownership Metrics'!$A:$A,'Ownership Metrics'!$C:$C),"")</f>
        <v>1347</v>
      </c>
      <c r="O1322" s="29">
        <f>IFERROR(_xlfn.XLOOKUP($B1322,'Ownership Metrics'!$A:$A,'Ownership Metrics'!$D:$D),"")</f>
        <v>35.479999999999997</v>
      </c>
      <c r="P1322" s="29">
        <f>IFERROR(_xlfn.XLOOKUP($B1322,'Ownership Metrics'!$A:$A,'Ownership Metrics'!$E:$E),"")</f>
        <v>47.71</v>
      </c>
      <c r="Q1322" s="30">
        <f>IFERROR(_xlfn.XLOOKUP($B1322,'Ownership Metrics'!$A:$A,'Ownership Metrics'!$F:$F),"")</f>
        <v>7</v>
      </c>
      <c r="R1322" s="30">
        <f>IFERROR(_xlfn.XLOOKUP($B1322,'Ownership Metrics'!$A:$A,'Ownership Metrics'!$G:$G),"")</f>
        <v>36</v>
      </c>
      <c r="S1322" s="27" t="str">
        <f>IFERROR(_xlfn.XLOOKUP($B1322,'Ownership Metrics'!$A:$A,'Ownership Metrics'!$H:$H),"")</f>
        <v>Moderat</v>
      </c>
      <c r="T1322" s="27" t="str">
        <f>IFERROR(_xlfn.XLOOKUP($B1322,'Ownership Metrics'!$A:$A,'Ownership Metrics'!$I:$I),"")</f>
        <v>Sedang</v>
      </c>
      <c r="U1322" s="27">
        <f>IF(COUNTIFS($B$2:$B1322,$B1322,$D$2:$D1322,$D1322)=1,1,0)</f>
        <v>1</v>
      </c>
      <c r="V1322" s="27">
        <f t="shared" si="61"/>
        <v>5.28</v>
      </c>
      <c r="W1322" s="27">
        <f t="shared" si="62"/>
        <v>3</v>
      </c>
      <c r="X1322" s="27">
        <f t="shared" si="60"/>
        <v>5.2799998678</v>
      </c>
    </row>
    <row r="1323" spans="1:24" x14ac:dyDescent="0.25">
      <c r="A1323" s="26">
        <v>46265</v>
      </c>
      <c r="B1323" s="27" t="s">
        <v>10317</v>
      </c>
      <c r="C1323" s="27" t="s">
        <v>1541</v>
      </c>
      <c r="D1323" s="27" t="s">
        <v>1546</v>
      </c>
      <c r="E1323" s="27" t="s">
        <v>35</v>
      </c>
      <c r="F1323" s="27" t="s">
        <v>23</v>
      </c>
      <c r="G1323" s="27" t="s">
        <v>36</v>
      </c>
      <c r="H1323" s="27" t="s">
        <v>24</v>
      </c>
      <c r="I1323" s="28">
        <v>9986300</v>
      </c>
      <c r="J1323" s="28">
        <v>0</v>
      </c>
      <c r="K1323" s="28">
        <v>9986300</v>
      </c>
      <c r="L1323" s="29">
        <v>1</v>
      </c>
      <c r="M1323" s="29">
        <f>IFERROR(_xlfn.XLOOKUP($B1323,'Ownership Metrics'!$A:$A,'Ownership Metrics'!$B:$B),"")</f>
        <v>45.84</v>
      </c>
      <c r="N1323" s="28">
        <f>IFERROR(_xlfn.XLOOKUP($B1323,'Ownership Metrics'!$A:$A,'Ownership Metrics'!$C:$C),"")</f>
        <v>1347</v>
      </c>
      <c r="O1323" s="29">
        <f>IFERROR(_xlfn.XLOOKUP($B1323,'Ownership Metrics'!$A:$A,'Ownership Metrics'!$D:$D),"")</f>
        <v>35.479999999999997</v>
      </c>
      <c r="P1323" s="29">
        <f>IFERROR(_xlfn.XLOOKUP($B1323,'Ownership Metrics'!$A:$A,'Ownership Metrics'!$E:$E),"")</f>
        <v>47.71</v>
      </c>
      <c r="Q1323" s="30">
        <f>IFERROR(_xlfn.XLOOKUP($B1323,'Ownership Metrics'!$A:$A,'Ownership Metrics'!$F:$F),"")</f>
        <v>7</v>
      </c>
      <c r="R1323" s="30">
        <f>IFERROR(_xlfn.XLOOKUP($B1323,'Ownership Metrics'!$A:$A,'Ownership Metrics'!$G:$G),"")</f>
        <v>36</v>
      </c>
      <c r="S1323" s="27" t="str">
        <f>IFERROR(_xlfn.XLOOKUP($B1323,'Ownership Metrics'!$A:$A,'Ownership Metrics'!$H:$H),"")</f>
        <v>Moderat</v>
      </c>
      <c r="T1323" s="27" t="str">
        <f>IFERROR(_xlfn.XLOOKUP($B1323,'Ownership Metrics'!$A:$A,'Ownership Metrics'!$I:$I),"")</f>
        <v>Sedang</v>
      </c>
      <c r="U1323" s="27">
        <f>IF(COUNTIFS($B$2:$B1323,$B1323,$D$2:$D1323,$D1323)=1,1,0)</f>
        <v>1</v>
      </c>
      <c r="V1323" s="27">
        <f t="shared" si="61"/>
        <v>1</v>
      </c>
      <c r="W1323" s="27">
        <f t="shared" si="62"/>
        <v>7</v>
      </c>
      <c r="X1323" s="27">
        <f t="shared" si="60"/>
        <v>0.99999986770000004</v>
      </c>
    </row>
    <row r="1324" spans="1:24" x14ac:dyDescent="0.25">
      <c r="A1324" s="26">
        <v>46265</v>
      </c>
      <c r="B1324" s="27" t="s">
        <v>10317</v>
      </c>
      <c r="C1324" s="27" t="s">
        <v>1541</v>
      </c>
      <c r="D1324" s="27" t="s">
        <v>1547</v>
      </c>
      <c r="E1324" s="27" t="s">
        <v>35</v>
      </c>
      <c r="F1324" s="27" t="s">
        <v>23</v>
      </c>
      <c r="G1324" s="27" t="s">
        <v>36</v>
      </c>
      <c r="H1324" s="27" t="s">
        <v>24</v>
      </c>
      <c r="I1324" s="28">
        <v>352846648</v>
      </c>
      <c r="J1324" s="28">
        <v>0</v>
      </c>
      <c r="K1324" s="28">
        <v>352846648</v>
      </c>
      <c r="L1324" s="29">
        <v>35.479999999999997</v>
      </c>
      <c r="M1324" s="29">
        <f>IFERROR(_xlfn.XLOOKUP($B1324,'Ownership Metrics'!$A:$A,'Ownership Metrics'!$B:$B),"")</f>
        <v>45.84</v>
      </c>
      <c r="N1324" s="28">
        <f>IFERROR(_xlfn.XLOOKUP($B1324,'Ownership Metrics'!$A:$A,'Ownership Metrics'!$C:$C),"")</f>
        <v>1347</v>
      </c>
      <c r="O1324" s="29">
        <f>IFERROR(_xlfn.XLOOKUP($B1324,'Ownership Metrics'!$A:$A,'Ownership Metrics'!$D:$D),"")</f>
        <v>35.479999999999997</v>
      </c>
      <c r="P1324" s="29">
        <f>IFERROR(_xlfn.XLOOKUP($B1324,'Ownership Metrics'!$A:$A,'Ownership Metrics'!$E:$E),"")</f>
        <v>47.71</v>
      </c>
      <c r="Q1324" s="30">
        <f>IFERROR(_xlfn.XLOOKUP($B1324,'Ownership Metrics'!$A:$A,'Ownership Metrics'!$F:$F),"")</f>
        <v>7</v>
      </c>
      <c r="R1324" s="30">
        <f>IFERROR(_xlfn.XLOOKUP($B1324,'Ownership Metrics'!$A:$A,'Ownership Metrics'!$G:$G),"")</f>
        <v>36</v>
      </c>
      <c r="S1324" s="27" t="str">
        <f>IFERROR(_xlfn.XLOOKUP($B1324,'Ownership Metrics'!$A:$A,'Ownership Metrics'!$H:$H),"")</f>
        <v>Moderat</v>
      </c>
      <c r="T1324" s="27" t="str">
        <f>IFERROR(_xlfn.XLOOKUP($B1324,'Ownership Metrics'!$A:$A,'Ownership Metrics'!$I:$I),"")</f>
        <v>Sedang</v>
      </c>
      <c r="U1324" s="27">
        <f>IF(COUNTIFS($B$2:$B1324,$B1324,$D$2:$D1324,$D1324)=1,1,0)</f>
        <v>1</v>
      </c>
      <c r="V1324" s="27">
        <f t="shared" si="61"/>
        <v>35.479999999999997</v>
      </c>
      <c r="W1324" s="27">
        <f t="shared" si="62"/>
        <v>1</v>
      </c>
      <c r="X1324" s="27">
        <f t="shared" si="60"/>
        <v>35.4799998676</v>
      </c>
    </row>
    <row r="1325" spans="1:24" x14ac:dyDescent="0.25">
      <c r="A1325" s="26">
        <v>46265</v>
      </c>
      <c r="B1325" s="27" t="s">
        <v>10317</v>
      </c>
      <c r="C1325" s="27" t="s">
        <v>1541</v>
      </c>
      <c r="D1325" s="27" t="s">
        <v>1548</v>
      </c>
      <c r="E1325" s="27" t="s">
        <v>35</v>
      </c>
      <c r="F1325" s="27" t="s">
        <v>23</v>
      </c>
      <c r="G1325" s="27" t="s">
        <v>36</v>
      </c>
      <c r="H1325" s="27" t="s">
        <v>24</v>
      </c>
      <c r="I1325" s="28">
        <v>11053300</v>
      </c>
      <c r="J1325" s="28">
        <v>0</v>
      </c>
      <c r="K1325" s="28">
        <v>11053300</v>
      </c>
      <c r="L1325" s="29">
        <v>1.1100000000000001</v>
      </c>
      <c r="M1325" s="29">
        <f>IFERROR(_xlfn.XLOOKUP($B1325,'Ownership Metrics'!$A:$A,'Ownership Metrics'!$B:$B),"")</f>
        <v>45.84</v>
      </c>
      <c r="N1325" s="28">
        <f>IFERROR(_xlfn.XLOOKUP($B1325,'Ownership Metrics'!$A:$A,'Ownership Metrics'!$C:$C),"")</f>
        <v>1347</v>
      </c>
      <c r="O1325" s="29">
        <f>IFERROR(_xlfn.XLOOKUP($B1325,'Ownership Metrics'!$A:$A,'Ownership Metrics'!$D:$D),"")</f>
        <v>35.479999999999997</v>
      </c>
      <c r="P1325" s="29">
        <f>IFERROR(_xlfn.XLOOKUP($B1325,'Ownership Metrics'!$A:$A,'Ownership Metrics'!$E:$E),"")</f>
        <v>47.71</v>
      </c>
      <c r="Q1325" s="30">
        <f>IFERROR(_xlfn.XLOOKUP($B1325,'Ownership Metrics'!$A:$A,'Ownership Metrics'!$F:$F),"")</f>
        <v>7</v>
      </c>
      <c r="R1325" s="30">
        <f>IFERROR(_xlfn.XLOOKUP($B1325,'Ownership Metrics'!$A:$A,'Ownership Metrics'!$G:$G),"")</f>
        <v>36</v>
      </c>
      <c r="S1325" s="27" t="str">
        <f>IFERROR(_xlfn.XLOOKUP($B1325,'Ownership Metrics'!$A:$A,'Ownership Metrics'!$H:$H),"")</f>
        <v>Moderat</v>
      </c>
      <c r="T1325" s="27" t="str">
        <f>IFERROR(_xlfn.XLOOKUP($B1325,'Ownership Metrics'!$A:$A,'Ownership Metrics'!$I:$I),"")</f>
        <v>Sedang</v>
      </c>
      <c r="U1325" s="27">
        <f>IF(COUNTIFS($B$2:$B1325,$B1325,$D$2:$D1325,$D1325)=1,1,0)</f>
        <v>1</v>
      </c>
      <c r="V1325" s="27">
        <f t="shared" si="61"/>
        <v>1.1100000000000001</v>
      </c>
      <c r="W1325" s="27">
        <f t="shared" si="62"/>
        <v>6</v>
      </c>
      <c r="X1325" s="27">
        <f t="shared" si="60"/>
        <v>1.1099998675</v>
      </c>
    </row>
    <row r="1326" spans="1:24" x14ac:dyDescent="0.25">
      <c r="A1326" s="26">
        <v>46265</v>
      </c>
      <c r="B1326" s="27" t="s">
        <v>10318</v>
      </c>
      <c r="C1326" s="27" t="s">
        <v>1550</v>
      </c>
      <c r="D1326" s="27" t="s">
        <v>1551</v>
      </c>
      <c r="E1326" s="27" t="s">
        <v>22</v>
      </c>
      <c r="F1326" s="27" t="s">
        <v>23</v>
      </c>
      <c r="G1326" s="27"/>
      <c r="H1326" s="27" t="s">
        <v>24</v>
      </c>
      <c r="I1326" s="28">
        <v>252639600</v>
      </c>
      <c r="J1326" s="28">
        <v>0</v>
      </c>
      <c r="K1326" s="28">
        <v>252639600</v>
      </c>
      <c r="L1326" s="29">
        <v>1.01</v>
      </c>
      <c r="M1326" s="29">
        <f>IFERROR(_xlfn.XLOOKUP($B1326,'Ownership Metrics'!$A:$A,'Ownership Metrics'!$B:$B),"")</f>
        <v>9.9600000000000009</v>
      </c>
      <c r="N1326" s="28">
        <f>IFERROR(_xlfn.XLOOKUP($B1326,'Ownership Metrics'!$A:$A,'Ownership Metrics'!$C:$C),"")</f>
        <v>3221</v>
      </c>
      <c r="O1326" s="29">
        <f>IFERROR(_xlfn.XLOOKUP($B1326,'Ownership Metrics'!$A:$A,'Ownership Metrics'!$D:$D),"")</f>
        <v>39.85</v>
      </c>
      <c r="P1326" s="29">
        <f>IFERROR(_xlfn.XLOOKUP($B1326,'Ownership Metrics'!$A:$A,'Ownership Metrics'!$E:$E),"")</f>
        <v>84.93</v>
      </c>
      <c r="Q1326" s="30">
        <f>IFERROR(_xlfn.XLOOKUP($B1326,'Ownership Metrics'!$A:$A,'Ownership Metrics'!$F:$F),"")</f>
        <v>5</v>
      </c>
      <c r="R1326" s="30">
        <f>IFERROR(_xlfn.XLOOKUP($B1326,'Ownership Metrics'!$A:$A,'Ownership Metrics'!$G:$G),"")</f>
        <v>60</v>
      </c>
      <c r="S1326" s="27" t="str">
        <f>IFERROR(_xlfn.XLOOKUP($B1326,'Ownership Metrics'!$A:$A,'Ownership Metrics'!$H:$H),"")</f>
        <v>Terkonsentrasi</v>
      </c>
      <c r="T1326" s="27" t="str">
        <f>IFERROR(_xlfn.XLOOKUP($B1326,'Ownership Metrics'!$A:$A,'Ownership Metrics'!$I:$I),"")</f>
        <v>Tinggi</v>
      </c>
      <c r="U1326" s="27">
        <f>IF(COUNTIFS($B$2:$B1326,$B1326,$D$2:$D1326,$D1326)=1,1,0)</f>
        <v>1</v>
      </c>
      <c r="V1326" s="27">
        <f t="shared" si="61"/>
        <v>1.01</v>
      </c>
      <c r="W1326" s="27">
        <f t="shared" si="62"/>
        <v>5</v>
      </c>
      <c r="X1326" s="27">
        <f t="shared" si="60"/>
        <v>1.0099998673999999</v>
      </c>
    </row>
    <row r="1327" spans="1:24" x14ac:dyDescent="0.25">
      <c r="A1327" s="26">
        <v>46265</v>
      </c>
      <c r="B1327" s="27" t="s">
        <v>10318</v>
      </c>
      <c r="C1327" s="27" t="s">
        <v>1550</v>
      </c>
      <c r="D1327" s="27" t="s">
        <v>1552</v>
      </c>
      <c r="E1327" s="27" t="s">
        <v>51</v>
      </c>
      <c r="F1327" s="27" t="s">
        <v>32</v>
      </c>
      <c r="G1327" s="27"/>
      <c r="H1327" s="27" t="s">
        <v>64</v>
      </c>
      <c r="I1327" s="28">
        <v>1029597258</v>
      </c>
      <c r="J1327" s="28">
        <v>0</v>
      </c>
      <c r="K1327" s="28">
        <v>1029597258</v>
      </c>
      <c r="L1327" s="29">
        <v>4.0999999999999996</v>
      </c>
      <c r="M1327" s="29">
        <f>IFERROR(_xlfn.XLOOKUP($B1327,'Ownership Metrics'!$A:$A,'Ownership Metrics'!$B:$B),"")</f>
        <v>9.9600000000000009</v>
      </c>
      <c r="N1327" s="28">
        <f>IFERROR(_xlfn.XLOOKUP($B1327,'Ownership Metrics'!$A:$A,'Ownership Metrics'!$C:$C),"")</f>
        <v>3221</v>
      </c>
      <c r="O1327" s="29">
        <f>IFERROR(_xlfn.XLOOKUP($B1327,'Ownership Metrics'!$A:$A,'Ownership Metrics'!$D:$D),"")</f>
        <v>39.85</v>
      </c>
      <c r="P1327" s="29">
        <f>IFERROR(_xlfn.XLOOKUP($B1327,'Ownership Metrics'!$A:$A,'Ownership Metrics'!$E:$E),"")</f>
        <v>84.93</v>
      </c>
      <c r="Q1327" s="30">
        <f>IFERROR(_xlfn.XLOOKUP($B1327,'Ownership Metrics'!$A:$A,'Ownership Metrics'!$F:$F),"")</f>
        <v>5</v>
      </c>
      <c r="R1327" s="30">
        <f>IFERROR(_xlfn.XLOOKUP($B1327,'Ownership Metrics'!$A:$A,'Ownership Metrics'!$G:$G),"")</f>
        <v>60</v>
      </c>
      <c r="S1327" s="27" t="str">
        <f>IFERROR(_xlfn.XLOOKUP($B1327,'Ownership Metrics'!$A:$A,'Ownership Metrics'!$H:$H),"")</f>
        <v>Terkonsentrasi</v>
      </c>
      <c r="T1327" s="27" t="str">
        <f>IFERROR(_xlfn.XLOOKUP($B1327,'Ownership Metrics'!$A:$A,'Ownership Metrics'!$I:$I),"")</f>
        <v>Tinggi</v>
      </c>
      <c r="U1327" s="27">
        <f>IF(COUNTIFS($B$2:$B1327,$B1327,$D$2:$D1327,$D1327)=1,1,0)</f>
        <v>1</v>
      </c>
      <c r="V1327" s="27">
        <f t="shared" si="61"/>
        <v>4.0999999999999996</v>
      </c>
      <c r="W1327" s="27">
        <f t="shared" si="62"/>
        <v>4</v>
      </c>
      <c r="X1327" s="27">
        <f t="shared" si="60"/>
        <v>4.0999998672999993</v>
      </c>
    </row>
    <row r="1328" spans="1:24" x14ac:dyDescent="0.25">
      <c r="A1328" s="26">
        <v>46265</v>
      </c>
      <c r="B1328" s="27" t="s">
        <v>10318</v>
      </c>
      <c r="C1328" s="27" t="s">
        <v>1550</v>
      </c>
      <c r="D1328" s="27" t="s">
        <v>1553</v>
      </c>
      <c r="E1328" s="27" t="s">
        <v>204</v>
      </c>
      <c r="F1328" s="27" t="s">
        <v>32</v>
      </c>
      <c r="G1328" s="27"/>
      <c r="H1328" s="27" t="s">
        <v>33</v>
      </c>
      <c r="I1328" s="28">
        <v>1312116139</v>
      </c>
      <c r="J1328" s="28">
        <v>0</v>
      </c>
      <c r="K1328" s="28">
        <v>1312116139</v>
      </c>
      <c r="L1328" s="29">
        <v>5.23</v>
      </c>
      <c r="M1328" s="29">
        <f>IFERROR(_xlfn.XLOOKUP($B1328,'Ownership Metrics'!$A:$A,'Ownership Metrics'!$B:$B),"")</f>
        <v>9.9600000000000009</v>
      </c>
      <c r="N1328" s="28">
        <f>IFERROR(_xlfn.XLOOKUP($B1328,'Ownership Metrics'!$A:$A,'Ownership Metrics'!$C:$C),"")</f>
        <v>3221</v>
      </c>
      <c r="O1328" s="29">
        <f>IFERROR(_xlfn.XLOOKUP($B1328,'Ownership Metrics'!$A:$A,'Ownership Metrics'!$D:$D),"")</f>
        <v>39.85</v>
      </c>
      <c r="P1328" s="29">
        <f>IFERROR(_xlfn.XLOOKUP($B1328,'Ownership Metrics'!$A:$A,'Ownership Metrics'!$E:$E),"")</f>
        <v>84.93</v>
      </c>
      <c r="Q1328" s="30">
        <f>IFERROR(_xlfn.XLOOKUP($B1328,'Ownership Metrics'!$A:$A,'Ownership Metrics'!$F:$F),"")</f>
        <v>5</v>
      </c>
      <c r="R1328" s="30">
        <f>IFERROR(_xlfn.XLOOKUP($B1328,'Ownership Metrics'!$A:$A,'Ownership Metrics'!$G:$G),"")</f>
        <v>60</v>
      </c>
      <c r="S1328" s="27" t="str">
        <f>IFERROR(_xlfn.XLOOKUP($B1328,'Ownership Metrics'!$A:$A,'Ownership Metrics'!$H:$H),"")</f>
        <v>Terkonsentrasi</v>
      </c>
      <c r="T1328" s="27" t="str">
        <f>IFERROR(_xlfn.XLOOKUP($B1328,'Ownership Metrics'!$A:$A,'Ownership Metrics'!$I:$I),"")</f>
        <v>Tinggi</v>
      </c>
      <c r="U1328" s="27">
        <f>IF(COUNTIFS($B$2:$B1328,$B1328,$D$2:$D1328,$D1328)=1,1,0)</f>
        <v>1</v>
      </c>
      <c r="V1328" s="27">
        <f t="shared" si="61"/>
        <v>5.23</v>
      </c>
      <c r="W1328" s="27">
        <f t="shared" si="62"/>
        <v>3</v>
      </c>
      <c r="X1328" s="27">
        <f t="shared" si="60"/>
        <v>5.2299998672000001</v>
      </c>
    </row>
    <row r="1329" spans="1:24" x14ac:dyDescent="0.25">
      <c r="A1329" s="26">
        <v>46265</v>
      </c>
      <c r="B1329" s="27" t="s">
        <v>10318</v>
      </c>
      <c r="C1329" s="27" t="s">
        <v>1550</v>
      </c>
      <c r="D1329" s="27" t="s">
        <v>1554</v>
      </c>
      <c r="E1329" s="27" t="s">
        <v>35</v>
      </c>
      <c r="F1329" s="27" t="s">
        <v>23</v>
      </c>
      <c r="G1329" s="27" t="s">
        <v>36</v>
      </c>
      <c r="H1329" s="27" t="s">
        <v>24</v>
      </c>
      <c r="I1329" s="28">
        <v>0</v>
      </c>
      <c r="J1329" s="28">
        <v>10000000000</v>
      </c>
      <c r="K1329" s="28">
        <v>10000000000</v>
      </c>
      <c r="L1329" s="29">
        <v>39.85</v>
      </c>
      <c r="M1329" s="29">
        <f>IFERROR(_xlfn.XLOOKUP($B1329,'Ownership Metrics'!$A:$A,'Ownership Metrics'!$B:$B),"")</f>
        <v>9.9600000000000009</v>
      </c>
      <c r="N1329" s="28">
        <f>IFERROR(_xlfn.XLOOKUP($B1329,'Ownership Metrics'!$A:$A,'Ownership Metrics'!$C:$C),"")</f>
        <v>3221</v>
      </c>
      <c r="O1329" s="29">
        <f>IFERROR(_xlfn.XLOOKUP($B1329,'Ownership Metrics'!$A:$A,'Ownership Metrics'!$D:$D),"")</f>
        <v>39.85</v>
      </c>
      <c r="P1329" s="29">
        <f>IFERROR(_xlfn.XLOOKUP($B1329,'Ownership Metrics'!$A:$A,'Ownership Metrics'!$E:$E),"")</f>
        <v>84.93</v>
      </c>
      <c r="Q1329" s="30">
        <f>IFERROR(_xlfn.XLOOKUP($B1329,'Ownership Metrics'!$A:$A,'Ownership Metrics'!$F:$F),"")</f>
        <v>5</v>
      </c>
      <c r="R1329" s="30">
        <f>IFERROR(_xlfn.XLOOKUP($B1329,'Ownership Metrics'!$A:$A,'Ownership Metrics'!$G:$G),"")</f>
        <v>60</v>
      </c>
      <c r="S1329" s="27" t="str">
        <f>IFERROR(_xlfn.XLOOKUP($B1329,'Ownership Metrics'!$A:$A,'Ownership Metrics'!$H:$H),"")</f>
        <v>Terkonsentrasi</v>
      </c>
      <c r="T1329" s="27" t="str">
        <f>IFERROR(_xlfn.XLOOKUP($B1329,'Ownership Metrics'!$A:$A,'Ownership Metrics'!$I:$I),"")</f>
        <v>Tinggi</v>
      </c>
      <c r="U1329" s="27">
        <f>IF(COUNTIFS($B$2:$B1329,$B1329,$D$2:$D1329,$D1329)=1,1,0)</f>
        <v>1</v>
      </c>
      <c r="V1329" s="27">
        <f t="shared" si="61"/>
        <v>39.85</v>
      </c>
      <c r="W1329" s="27">
        <f t="shared" si="62"/>
        <v>1</v>
      </c>
      <c r="X1329" s="27">
        <f t="shared" si="60"/>
        <v>39.849999867100003</v>
      </c>
    </row>
    <row r="1330" spans="1:24" x14ac:dyDescent="0.25">
      <c r="A1330" s="26">
        <v>46265</v>
      </c>
      <c r="B1330" s="27" t="s">
        <v>10318</v>
      </c>
      <c r="C1330" s="27" t="s">
        <v>1550</v>
      </c>
      <c r="D1330" s="27" t="s">
        <v>1555</v>
      </c>
      <c r="E1330" s="27" t="s">
        <v>35</v>
      </c>
      <c r="F1330" s="27" t="s">
        <v>23</v>
      </c>
      <c r="G1330" s="27" t="s">
        <v>36</v>
      </c>
      <c r="H1330" s="27" t="s">
        <v>24</v>
      </c>
      <c r="I1330" s="28">
        <v>0</v>
      </c>
      <c r="J1330" s="28">
        <v>10000000000</v>
      </c>
      <c r="K1330" s="28">
        <v>10000000000</v>
      </c>
      <c r="L1330" s="29">
        <v>39.85</v>
      </c>
      <c r="M1330" s="29">
        <f>IFERROR(_xlfn.XLOOKUP($B1330,'Ownership Metrics'!$A:$A,'Ownership Metrics'!$B:$B),"")</f>
        <v>9.9600000000000009</v>
      </c>
      <c r="N1330" s="28">
        <f>IFERROR(_xlfn.XLOOKUP($B1330,'Ownership Metrics'!$A:$A,'Ownership Metrics'!$C:$C),"")</f>
        <v>3221</v>
      </c>
      <c r="O1330" s="29">
        <f>IFERROR(_xlfn.XLOOKUP($B1330,'Ownership Metrics'!$A:$A,'Ownership Metrics'!$D:$D),"")</f>
        <v>39.85</v>
      </c>
      <c r="P1330" s="29">
        <f>IFERROR(_xlfn.XLOOKUP($B1330,'Ownership Metrics'!$A:$A,'Ownership Metrics'!$E:$E),"")</f>
        <v>84.93</v>
      </c>
      <c r="Q1330" s="30">
        <f>IFERROR(_xlfn.XLOOKUP($B1330,'Ownership Metrics'!$A:$A,'Ownership Metrics'!$F:$F),"")</f>
        <v>5</v>
      </c>
      <c r="R1330" s="30">
        <f>IFERROR(_xlfn.XLOOKUP($B1330,'Ownership Metrics'!$A:$A,'Ownership Metrics'!$G:$G),"")</f>
        <v>60</v>
      </c>
      <c r="S1330" s="27" t="str">
        <f>IFERROR(_xlfn.XLOOKUP($B1330,'Ownership Metrics'!$A:$A,'Ownership Metrics'!$H:$H),"")</f>
        <v>Terkonsentrasi</v>
      </c>
      <c r="T1330" s="27" t="str">
        <f>IFERROR(_xlfn.XLOOKUP($B1330,'Ownership Metrics'!$A:$A,'Ownership Metrics'!$I:$I),"")</f>
        <v>Tinggi</v>
      </c>
      <c r="U1330" s="27">
        <f>IF(COUNTIFS($B$2:$B1330,$B1330,$D$2:$D1330,$D1330)=1,1,0)</f>
        <v>1</v>
      </c>
      <c r="V1330" s="27">
        <f t="shared" si="61"/>
        <v>39.85</v>
      </c>
      <c r="W1330" s="27">
        <f t="shared" si="62"/>
        <v>2</v>
      </c>
      <c r="X1330" s="27">
        <f t="shared" si="60"/>
        <v>39.849999867000001</v>
      </c>
    </row>
    <row r="1331" spans="1:24" x14ac:dyDescent="0.25">
      <c r="A1331" s="26">
        <v>46265</v>
      </c>
      <c r="B1331" s="27" t="s">
        <v>10319</v>
      </c>
      <c r="C1331" s="27" t="s">
        <v>1557</v>
      </c>
      <c r="D1331" s="27" t="s">
        <v>1558</v>
      </c>
      <c r="E1331" s="27"/>
      <c r="F1331" s="27"/>
      <c r="G1331" s="27"/>
      <c r="H1331" s="27"/>
      <c r="I1331" s="28">
        <v>0</v>
      </c>
      <c r="J1331" s="28">
        <v>256923130</v>
      </c>
      <c r="K1331" s="28">
        <v>256923130</v>
      </c>
      <c r="L1331" s="29">
        <v>1.21</v>
      </c>
      <c r="M1331" s="29">
        <f>IFERROR(_xlfn.XLOOKUP($B1331,'Ownership Metrics'!$A:$A,'Ownership Metrics'!$B:$B),"")</f>
        <v>16.57</v>
      </c>
      <c r="N1331" s="28">
        <f>IFERROR(_xlfn.XLOOKUP($B1331,'Ownership Metrics'!$A:$A,'Ownership Metrics'!$C:$C),"")</f>
        <v>3047</v>
      </c>
      <c r="O1331" s="29">
        <f>IFERROR(_xlfn.XLOOKUP($B1331,'Ownership Metrics'!$A:$A,'Ownership Metrics'!$D:$D),"")</f>
        <v>48.73</v>
      </c>
      <c r="P1331" s="29">
        <f>IFERROR(_xlfn.XLOOKUP($B1331,'Ownership Metrics'!$A:$A,'Ownership Metrics'!$E:$E),"")</f>
        <v>77.06</v>
      </c>
      <c r="Q1331" s="30">
        <f>IFERROR(_xlfn.XLOOKUP($B1331,'Ownership Metrics'!$A:$A,'Ownership Metrics'!$F:$F),"")</f>
        <v>8</v>
      </c>
      <c r="R1331" s="30">
        <f>IFERROR(_xlfn.XLOOKUP($B1331,'Ownership Metrics'!$A:$A,'Ownership Metrics'!$G:$G),"")</f>
        <v>53</v>
      </c>
      <c r="S1331" s="27" t="str">
        <f>IFERROR(_xlfn.XLOOKUP($B1331,'Ownership Metrics'!$A:$A,'Ownership Metrics'!$H:$H),"")</f>
        <v>Terkonsentrasi</v>
      </c>
      <c r="T1331" s="27" t="str">
        <f>IFERROR(_xlfn.XLOOKUP($B1331,'Ownership Metrics'!$A:$A,'Ownership Metrics'!$I:$I),"")</f>
        <v>Sedang</v>
      </c>
      <c r="U1331" s="27">
        <f>IF(COUNTIFS($B$2:$B1331,$B1331,$D$2:$D1331,$D1331)=1,1,0)</f>
        <v>1</v>
      </c>
      <c r="V1331" s="27">
        <f t="shared" si="61"/>
        <v>1.21</v>
      </c>
      <c r="W1331" s="27">
        <f t="shared" si="62"/>
        <v>6</v>
      </c>
      <c r="X1331" s="27">
        <f t="shared" si="60"/>
        <v>1.2099998669000001</v>
      </c>
    </row>
    <row r="1332" spans="1:24" x14ac:dyDescent="0.25">
      <c r="A1332" s="26">
        <v>46265</v>
      </c>
      <c r="B1332" s="27" t="s">
        <v>10319</v>
      </c>
      <c r="C1332" s="27" t="s">
        <v>1557</v>
      </c>
      <c r="D1332" s="27" t="s">
        <v>1559</v>
      </c>
      <c r="E1332" s="27" t="s">
        <v>22</v>
      </c>
      <c r="F1332" s="27" t="s">
        <v>23</v>
      </c>
      <c r="G1332" s="27"/>
      <c r="H1332" s="27" t="s">
        <v>24</v>
      </c>
      <c r="I1332" s="28">
        <v>35531700</v>
      </c>
      <c r="J1332" s="28">
        <v>5390432786</v>
      </c>
      <c r="K1332" s="28">
        <v>5425964486</v>
      </c>
      <c r="L1332" s="29">
        <v>25.63</v>
      </c>
      <c r="M1332" s="29">
        <f>IFERROR(_xlfn.XLOOKUP($B1332,'Ownership Metrics'!$A:$A,'Ownership Metrics'!$B:$B),"")</f>
        <v>16.57</v>
      </c>
      <c r="N1332" s="28">
        <f>IFERROR(_xlfn.XLOOKUP($B1332,'Ownership Metrics'!$A:$A,'Ownership Metrics'!$C:$C),"")</f>
        <v>3047</v>
      </c>
      <c r="O1332" s="29">
        <f>IFERROR(_xlfn.XLOOKUP($B1332,'Ownership Metrics'!$A:$A,'Ownership Metrics'!$D:$D),"")</f>
        <v>48.73</v>
      </c>
      <c r="P1332" s="29">
        <f>IFERROR(_xlfn.XLOOKUP($B1332,'Ownership Metrics'!$A:$A,'Ownership Metrics'!$E:$E),"")</f>
        <v>77.06</v>
      </c>
      <c r="Q1332" s="30">
        <f>IFERROR(_xlfn.XLOOKUP($B1332,'Ownership Metrics'!$A:$A,'Ownership Metrics'!$F:$F),"")</f>
        <v>8</v>
      </c>
      <c r="R1332" s="30">
        <f>IFERROR(_xlfn.XLOOKUP($B1332,'Ownership Metrics'!$A:$A,'Ownership Metrics'!$G:$G),"")</f>
        <v>53</v>
      </c>
      <c r="S1332" s="27" t="str">
        <f>IFERROR(_xlfn.XLOOKUP($B1332,'Ownership Metrics'!$A:$A,'Ownership Metrics'!$H:$H),"")</f>
        <v>Terkonsentrasi</v>
      </c>
      <c r="T1332" s="27" t="str">
        <f>IFERROR(_xlfn.XLOOKUP($B1332,'Ownership Metrics'!$A:$A,'Ownership Metrics'!$I:$I),"")</f>
        <v>Sedang</v>
      </c>
      <c r="U1332" s="27">
        <f>IF(COUNTIFS($B$2:$B1332,$B1332,$D$2:$D1332,$D1332)=1,1,0)</f>
        <v>1</v>
      </c>
      <c r="V1332" s="27">
        <f t="shared" si="61"/>
        <v>25.63</v>
      </c>
      <c r="W1332" s="27">
        <f t="shared" si="62"/>
        <v>2</v>
      </c>
      <c r="X1332" s="27">
        <f t="shared" si="60"/>
        <v>25.629999866799999</v>
      </c>
    </row>
    <row r="1333" spans="1:24" x14ac:dyDescent="0.25">
      <c r="A1333" s="26">
        <v>46265</v>
      </c>
      <c r="B1333" s="27" t="s">
        <v>10319</v>
      </c>
      <c r="C1333" s="27" t="s">
        <v>1557</v>
      </c>
      <c r="D1333" s="27" t="s">
        <v>1560</v>
      </c>
      <c r="E1333" s="27" t="s">
        <v>22</v>
      </c>
      <c r="F1333" s="27" t="s">
        <v>23</v>
      </c>
      <c r="G1333" s="27"/>
      <c r="H1333" s="27" t="s">
        <v>24</v>
      </c>
      <c r="I1333" s="28">
        <v>3855267000</v>
      </c>
      <c r="J1333" s="28">
        <v>6461120464</v>
      </c>
      <c r="K1333" s="28">
        <v>10316387464</v>
      </c>
      <c r="L1333" s="29">
        <v>48.73</v>
      </c>
      <c r="M1333" s="29">
        <f>IFERROR(_xlfn.XLOOKUP($B1333,'Ownership Metrics'!$A:$A,'Ownership Metrics'!$B:$B),"")</f>
        <v>16.57</v>
      </c>
      <c r="N1333" s="28">
        <f>IFERROR(_xlfn.XLOOKUP($B1333,'Ownership Metrics'!$A:$A,'Ownership Metrics'!$C:$C),"")</f>
        <v>3047</v>
      </c>
      <c r="O1333" s="29">
        <f>IFERROR(_xlfn.XLOOKUP($B1333,'Ownership Metrics'!$A:$A,'Ownership Metrics'!$D:$D),"")</f>
        <v>48.73</v>
      </c>
      <c r="P1333" s="29">
        <f>IFERROR(_xlfn.XLOOKUP($B1333,'Ownership Metrics'!$A:$A,'Ownership Metrics'!$E:$E),"")</f>
        <v>77.06</v>
      </c>
      <c r="Q1333" s="30">
        <f>IFERROR(_xlfn.XLOOKUP($B1333,'Ownership Metrics'!$A:$A,'Ownership Metrics'!$F:$F),"")</f>
        <v>8</v>
      </c>
      <c r="R1333" s="30">
        <f>IFERROR(_xlfn.XLOOKUP($B1333,'Ownership Metrics'!$A:$A,'Ownership Metrics'!$G:$G),"")</f>
        <v>53</v>
      </c>
      <c r="S1333" s="27" t="str">
        <f>IFERROR(_xlfn.XLOOKUP($B1333,'Ownership Metrics'!$A:$A,'Ownership Metrics'!$H:$H),"")</f>
        <v>Terkonsentrasi</v>
      </c>
      <c r="T1333" s="27" t="str">
        <f>IFERROR(_xlfn.XLOOKUP($B1333,'Ownership Metrics'!$A:$A,'Ownership Metrics'!$I:$I),"")</f>
        <v>Sedang</v>
      </c>
      <c r="U1333" s="27">
        <f>IF(COUNTIFS($B$2:$B1333,$B1333,$D$2:$D1333,$D1333)=1,1,0)</f>
        <v>1</v>
      </c>
      <c r="V1333" s="27">
        <f t="shared" si="61"/>
        <v>48.73</v>
      </c>
      <c r="W1333" s="27">
        <f t="shared" si="62"/>
        <v>1</v>
      </c>
      <c r="X1333" s="27">
        <f t="shared" si="60"/>
        <v>48.729999866699998</v>
      </c>
    </row>
    <row r="1334" spans="1:24" x14ac:dyDescent="0.25">
      <c r="A1334" s="26">
        <v>46265</v>
      </c>
      <c r="B1334" s="27" t="s">
        <v>10319</v>
      </c>
      <c r="C1334" s="27" t="s">
        <v>1557</v>
      </c>
      <c r="D1334" s="27" t="s">
        <v>1561</v>
      </c>
      <c r="E1334" s="27" t="s">
        <v>22</v>
      </c>
      <c r="F1334" s="27" t="s">
        <v>23</v>
      </c>
      <c r="G1334" s="27"/>
      <c r="H1334" s="27" t="s">
        <v>24</v>
      </c>
      <c r="I1334" s="28">
        <v>0</v>
      </c>
      <c r="J1334" s="28">
        <v>257970700</v>
      </c>
      <c r="K1334" s="28">
        <v>257970700</v>
      </c>
      <c r="L1334" s="29">
        <v>1.22</v>
      </c>
      <c r="M1334" s="29">
        <f>IFERROR(_xlfn.XLOOKUP($B1334,'Ownership Metrics'!$A:$A,'Ownership Metrics'!$B:$B),"")</f>
        <v>16.57</v>
      </c>
      <c r="N1334" s="28">
        <f>IFERROR(_xlfn.XLOOKUP($B1334,'Ownership Metrics'!$A:$A,'Ownership Metrics'!$C:$C),"")</f>
        <v>3047</v>
      </c>
      <c r="O1334" s="29">
        <f>IFERROR(_xlfn.XLOOKUP($B1334,'Ownership Metrics'!$A:$A,'Ownership Metrics'!$D:$D),"")</f>
        <v>48.73</v>
      </c>
      <c r="P1334" s="29">
        <f>IFERROR(_xlfn.XLOOKUP($B1334,'Ownership Metrics'!$A:$A,'Ownership Metrics'!$E:$E),"")</f>
        <v>77.06</v>
      </c>
      <c r="Q1334" s="30">
        <f>IFERROR(_xlfn.XLOOKUP($B1334,'Ownership Metrics'!$A:$A,'Ownership Metrics'!$F:$F),"")</f>
        <v>8</v>
      </c>
      <c r="R1334" s="30">
        <f>IFERROR(_xlfn.XLOOKUP($B1334,'Ownership Metrics'!$A:$A,'Ownership Metrics'!$G:$G),"")</f>
        <v>53</v>
      </c>
      <c r="S1334" s="27" t="str">
        <f>IFERROR(_xlfn.XLOOKUP($B1334,'Ownership Metrics'!$A:$A,'Ownership Metrics'!$H:$H),"")</f>
        <v>Terkonsentrasi</v>
      </c>
      <c r="T1334" s="27" t="str">
        <f>IFERROR(_xlfn.XLOOKUP($B1334,'Ownership Metrics'!$A:$A,'Ownership Metrics'!$I:$I),"")</f>
        <v>Sedang</v>
      </c>
      <c r="U1334" s="27">
        <f>IF(COUNTIFS($B$2:$B1334,$B1334,$D$2:$D1334,$D1334)=1,1,0)</f>
        <v>1</v>
      </c>
      <c r="V1334" s="27">
        <f t="shared" si="61"/>
        <v>1.22</v>
      </c>
      <c r="W1334" s="27">
        <f t="shared" si="62"/>
        <v>5</v>
      </c>
      <c r="X1334" s="27">
        <f t="shared" si="60"/>
        <v>1.2199998666</v>
      </c>
    </row>
    <row r="1335" spans="1:24" x14ac:dyDescent="0.25">
      <c r="A1335" s="26">
        <v>46265</v>
      </c>
      <c r="B1335" s="27" t="s">
        <v>10319</v>
      </c>
      <c r="C1335" s="27" t="s">
        <v>1557</v>
      </c>
      <c r="D1335" s="27" t="s">
        <v>1562</v>
      </c>
      <c r="E1335" s="27" t="s">
        <v>22</v>
      </c>
      <c r="F1335" s="27" t="s">
        <v>23</v>
      </c>
      <c r="G1335" s="27"/>
      <c r="H1335" s="27" t="s">
        <v>24</v>
      </c>
      <c r="I1335" s="28">
        <v>375941470</v>
      </c>
      <c r="J1335" s="28">
        <v>0</v>
      </c>
      <c r="K1335" s="28">
        <v>375941470</v>
      </c>
      <c r="L1335" s="29">
        <v>1.78</v>
      </c>
      <c r="M1335" s="29">
        <f>IFERROR(_xlfn.XLOOKUP($B1335,'Ownership Metrics'!$A:$A,'Ownership Metrics'!$B:$B),"")</f>
        <v>16.57</v>
      </c>
      <c r="N1335" s="28">
        <f>IFERROR(_xlfn.XLOOKUP($B1335,'Ownership Metrics'!$A:$A,'Ownership Metrics'!$C:$C),"")</f>
        <v>3047</v>
      </c>
      <c r="O1335" s="29">
        <f>IFERROR(_xlfn.XLOOKUP($B1335,'Ownership Metrics'!$A:$A,'Ownership Metrics'!$D:$D),"")</f>
        <v>48.73</v>
      </c>
      <c r="P1335" s="29">
        <f>IFERROR(_xlfn.XLOOKUP($B1335,'Ownership Metrics'!$A:$A,'Ownership Metrics'!$E:$E),"")</f>
        <v>77.06</v>
      </c>
      <c r="Q1335" s="30">
        <f>IFERROR(_xlfn.XLOOKUP($B1335,'Ownership Metrics'!$A:$A,'Ownership Metrics'!$F:$F),"")</f>
        <v>8</v>
      </c>
      <c r="R1335" s="30">
        <f>IFERROR(_xlfn.XLOOKUP($B1335,'Ownership Metrics'!$A:$A,'Ownership Metrics'!$G:$G),"")</f>
        <v>53</v>
      </c>
      <c r="S1335" s="27" t="str">
        <f>IFERROR(_xlfn.XLOOKUP($B1335,'Ownership Metrics'!$A:$A,'Ownership Metrics'!$H:$H),"")</f>
        <v>Terkonsentrasi</v>
      </c>
      <c r="T1335" s="27" t="str">
        <f>IFERROR(_xlfn.XLOOKUP($B1335,'Ownership Metrics'!$A:$A,'Ownership Metrics'!$I:$I),"")</f>
        <v>Sedang</v>
      </c>
      <c r="U1335" s="27">
        <f>IF(COUNTIFS($B$2:$B1335,$B1335,$D$2:$D1335,$D1335)=1,1,0)</f>
        <v>1</v>
      </c>
      <c r="V1335" s="27">
        <f t="shared" si="61"/>
        <v>1.78</v>
      </c>
      <c r="W1335" s="27">
        <f t="shared" si="62"/>
        <v>4</v>
      </c>
      <c r="X1335" s="27">
        <f t="shared" si="60"/>
        <v>1.7799998665000001</v>
      </c>
    </row>
    <row r="1336" spans="1:24" x14ac:dyDescent="0.25">
      <c r="A1336" s="26">
        <v>46265</v>
      </c>
      <c r="B1336" s="27" t="s">
        <v>10319</v>
      </c>
      <c r="C1336" s="27" t="s">
        <v>1557</v>
      </c>
      <c r="D1336" s="27" t="s">
        <v>43</v>
      </c>
      <c r="E1336" s="27" t="s">
        <v>44</v>
      </c>
      <c r="F1336" s="27" t="s">
        <v>23</v>
      </c>
      <c r="G1336" s="27"/>
      <c r="H1336" s="27" t="s">
        <v>24</v>
      </c>
      <c r="I1336" s="28">
        <v>572129400</v>
      </c>
      <c r="J1336" s="28">
        <v>0</v>
      </c>
      <c r="K1336" s="28">
        <v>572129400</v>
      </c>
      <c r="L1336" s="29">
        <v>2.7</v>
      </c>
      <c r="M1336" s="29">
        <f>IFERROR(_xlfn.XLOOKUP($B1336,'Ownership Metrics'!$A:$A,'Ownership Metrics'!$B:$B),"")</f>
        <v>16.57</v>
      </c>
      <c r="N1336" s="28">
        <f>IFERROR(_xlfn.XLOOKUP($B1336,'Ownership Metrics'!$A:$A,'Ownership Metrics'!$C:$C),"")</f>
        <v>3047</v>
      </c>
      <c r="O1336" s="29">
        <f>IFERROR(_xlfn.XLOOKUP($B1336,'Ownership Metrics'!$A:$A,'Ownership Metrics'!$D:$D),"")</f>
        <v>48.73</v>
      </c>
      <c r="P1336" s="29">
        <f>IFERROR(_xlfn.XLOOKUP($B1336,'Ownership Metrics'!$A:$A,'Ownership Metrics'!$E:$E),"")</f>
        <v>77.06</v>
      </c>
      <c r="Q1336" s="30">
        <f>IFERROR(_xlfn.XLOOKUP($B1336,'Ownership Metrics'!$A:$A,'Ownership Metrics'!$F:$F),"")</f>
        <v>8</v>
      </c>
      <c r="R1336" s="30">
        <f>IFERROR(_xlfn.XLOOKUP($B1336,'Ownership Metrics'!$A:$A,'Ownership Metrics'!$G:$G),"")</f>
        <v>53</v>
      </c>
      <c r="S1336" s="27" t="str">
        <f>IFERROR(_xlfn.XLOOKUP($B1336,'Ownership Metrics'!$A:$A,'Ownership Metrics'!$H:$H),"")</f>
        <v>Terkonsentrasi</v>
      </c>
      <c r="T1336" s="27" t="str">
        <f>IFERROR(_xlfn.XLOOKUP($B1336,'Ownership Metrics'!$A:$A,'Ownership Metrics'!$I:$I),"")</f>
        <v>Sedang</v>
      </c>
      <c r="U1336" s="27">
        <f>IF(COUNTIFS($B$2:$B1336,$B1336,$D$2:$D1336,$D1336)=1,1,0)</f>
        <v>1</v>
      </c>
      <c r="V1336" s="27">
        <f t="shared" si="61"/>
        <v>2.7</v>
      </c>
      <c r="W1336" s="27">
        <f t="shared" si="62"/>
        <v>3</v>
      </c>
      <c r="X1336" s="27">
        <f t="shared" si="60"/>
        <v>2.6999998664000002</v>
      </c>
    </row>
    <row r="1337" spans="1:24" x14ac:dyDescent="0.25">
      <c r="A1337" s="26">
        <v>46265</v>
      </c>
      <c r="B1337" s="27" t="s">
        <v>10319</v>
      </c>
      <c r="C1337" s="27" t="s">
        <v>1557</v>
      </c>
      <c r="D1337" s="27" t="s">
        <v>953</v>
      </c>
      <c r="E1337" s="27" t="s">
        <v>98</v>
      </c>
      <c r="F1337" s="27" t="s">
        <v>23</v>
      </c>
      <c r="G1337" s="27"/>
      <c r="H1337" s="27" t="s">
        <v>24</v>
      </c>
      <c r="I1337" s="28">
        <v>230304100</v>
      </c>
      <c r="J1337" s="28">
        <v>0</v>
      </c>
      <c r="K1337" s="28">
        <v>230304100</v>
      </c>
      <c r="L1337" s="29">
        <v>1.0900000000000001</v>
      </c>
      <c r="M1337" s="29">
        <f>IFERROR(_xlfn.XLOOKUP($B1337,'Ownership Metrics'!$A:$A,'Ownership Metrics'!$B:$B),"")</f>
        <v>16.57</v>
      </c>
      <c r="N1337" s="28">
        <f>IFERROR(_xlfn.XLOOKUP($B1337,'Ownership Metrics'!$A:$A,'Ownership Metrics'!$C:$C),"")</f>
        <v>3047</v>
      </c>
      <c r="O1337" s="29">
        <f>IFERROR(_xlfn.XLOOKUP($B1337,'Ownership Metrics'!$A:$A,'Ownership Metrics'!$D:$D),"")</f>
        <v>48.73</v>
      </c>
      <c r="P1337" s="29">
        <f>IFERROR(_xlfn.XLOOKUP($B1337,'Ownership Metrics'!$A:$A,'Ownership Metrics'!$E:$E),"")</f>
        <v>77.06</v>
      </c>
      <c r="Q1337" s="30">
        <f>IFERROR(_xlfn.XLOOKUP($B1337,'Ownership Metrics'!$A:$A,'Ownership Metrics'!$F:$F),"")</f>
        <v>8</v>
      </c>
      <c r="R1337" s="30">
        <f>IFERROR(_xlfn.XLOOKUP($B1337,'Ownership Metrics'!$A:$A,'Ownership Metrics'!$G:$G),"")</f>
        <v>53</v>
      </c>
      <c r="S1337" s="27" t="str">
        <f>IFERROR(_xlfn.XLOOKUP($B1337,'Ownership Metrics'!$A:$A,'Ownership Metrics'!$H:$H),"")</f>
        <v>Terkonsentrasi</v>
      </c>
      <c r="T1337" s="27" t="str">
        <f>IFERROR(_xlfn.XLOOKUP($B1337,'Ownership Metrics'!$A:$A,'Ownership Metrics'!$I:$I),"")</f>
        <v>Sedang</v>
      </c>
      <c r="U1337" s="27">
        <f>IF(COUNTIFS($B$2:$B1337,$B1337,$D$2:$D1337,$D1337)=1,1,0)</f>
        <v>1</v>
      </c>
      <c r="V1337" s="27">
        <f t="shared" si="61"/>
        <v>1.0900000000000001</v>
      </c>
      <c r="W1337" s="27">
        <f t="shared" si="62"/>
        <v>7</v>
      </c>
      <c r="X1337" s="27">
        <f t="shared" si="60"/>
        <v>1.0899998663000001</v>
      </c>
    </row>
    <row r="1338" spans="1:24" x14ac:dyDescent="0.25">
      <c r="A1338" s="26">
        <v>46265</v>
      </c>
      <c r="B1338" s="27" t="s">
        <v>10319</v>
      </c>
      <c r="C1338" s="27" t="s">
        <v>1557</v>
      </c>
      <c r="D1338" s="27" t="s">
        <v>257</v>
      </c>
      <c r="E1338" s="27" t="s">
        <v>258</v>
      </c>
      <c r="F1338" s="27" t="s">
        <v>32</v>
      </c>
      <c r="G1338" s="27"/>
      <c r="H1338" s="27" t="s">
        <v>259</v>
      </c>
      <c r="I1338" s="28">
        <v>225595800</v>
      </c>
      <c r="J1338" s="28">
        <v>0</v>
      </c>
      <c r="K1338" s="28">
        <v>225595800</v>
      </c>
      <c r="L1338" s="29">
        <v>1.07</v>
      </c>
      <c r="M1338" s="29">
        <f>IFERROR(_xlfn.XLOOKUP($B1338,'Ownership Metrics'!$A:$A,'Ownership Metrics'!$B:$B),"")</f>
        <v>16.57</v>
      </c>
      <c r="N1338" s="28">
        <f>IFERROR(_xlfn.XLOOKUP($B1338,'Ownership Metrics'!$A:$A,'Ownership Metrics'!$C:$C),"")</f>
        <v>3047</v>
      </c>
      <c r="O1338" s="29">
        <f>IFERROR(_xlfn.XLOOKUP($B1338,'Ownership Metrics'!$A:$A,'Ownership Metrics'!$D:$D),"")</f>
        <v>48.73</v>
      </c>
      <c r="P1338" s="29">
        <f>IFERROR(_xlfn.XLOOKUP($B1338,'Ownership Metrics'!$A:$A,'Ownership Metrics'!$E:$E),"")</f>
        <v>77.06</v>
      </c>
      <c r="Q1338" s="30">
        <f>IFERROR(_xlfn.XLOOKUP($B1338,'Ownership Metrics'!$A:$A,'Ownership Metrics'!$F:$F),"")</f>
        <v>8</v>
      </c>
      <c r="R1338" s="30">
        <f>IFERROR(_xlfn.XLOOKUP($B1338,'Ownership Metrics'!$A:$A,'Ownership Metrics'!$G:$G),"")</f>
        <v>53</v>
      </c>
      <c r="S1338" s="27" t="str">
        <f>IFERROR(_xlfn.XLOOKUP($B1338,'Ownership Metrics'!$A:$A,'Ownership Metrics'!$H:$H),"")</f>
        <v>Terkonsentrasi</v>
      </c>
      <c r="T1338" s="27" t="str">
        <f>IFERROR(_xlfn.XLOOKUP($B1338,'Ownership Metrics'!$A:$A,'Ownership Metrics'!$I:$I),"")</f>
        <v>Sedang</v>
      </c>
      <c r="U1338" s="27">
        <f>IF(COUNTIFS($B$2:$B1338,$B1338,$D$2:$D1338,$D1338)=1,1,0)</f>
        <v>1</v>
      </c>
      <c r="V1338" s="27">
        <f t="shared" si="61"/>
        <v>1.07</v>
      </c>
      <c r="W1338" s="27">
        <f t="shared" si="62"/>
        <v>8</v>
      </c>
      <c r="X1338" s="27">
        <f t="shared" si="60"/>
        <v>1.0699998662000001</v>
      </c>
    </row>
    <row r="1339" spans="1:24" x14ac:dyDescent="0.25">
      <c r="A1339" s="26">
        <v>46265</v>
      </c>
      <c r="B1339" s="27" t="s">
        <v>10320</v>
      </c>
      <c r="C1339" s="27" t="s">
        <v>1564</v>
      </c>
      <c r="D1339" s="27" t="s">
        <v>859</v>
      </c>
      <c r="E1339" s="27" t="s">
        <v>22</v>
      </c>
      <c r="F1339" s="27" t="s">
        <v>23</v>
      </c>
      <c r="G1339" s="27"/>
      <c r="H1339" s="27" t="s">
        <v>24</v>
      </c>
      <c r="I1339" s="28">
        <v>985189711</v>
      </c>
      <c r="J1339" s="28">
        <v>0</v>
      </c>
      <c r="K1339" s="28">
        <v>985189711</v>
      </c>
      <c r="L1339" s="29">
        <v>5</v>
      </c>
      <c r="M1339" s="29">
        <f>IFERROR(_xlfn.XLOOKUP($B1339,'Ownership Metrics'!$A:$A,'Ownership Metrics'!$B:$B),"")</f>
        <v>5.07</v>
      </c>
      <c r="N1339" s="28">
        <f>IFERROR(_xlfn.XLOOKUP($B1339,'Ownership Metrics'!$A:$A,'Ownership Metrics'!$C:$C),"")</f>
        <v>3700</v>
      </c>
      <c r="O1339" s="29">
        <f>IFERROR(_xlfn.XLOOKUP($B1339,'Ownership Metrics'!$A:$A,'Ownership Metrics'!$D:$D),"")</f>
        <v>59.99</v>
      </c>
      <c r="P1339" s="29">
        <f>IFERROR(_xlfn.XLOOKUP($B1339,'Ownership Metrics'!$A:$A,'Ownership Metrics'!$E:$E),"")</f>
        <v>68.569999999999993</v>
      </c>
      <c r="Q1339" s="30">
        <f>IFERROR(_xlfn.XLOOKUP($B1339,'Ownership Metrics'!$A:$A,'Ownership Metrics'!$F:$F),"")</f>
        <v>15</v>
      </c>
      <c r="R1339" s="30">
        <f>IFERROR(_xlfn.XLOOKUP($B1339,'Ownership Metrics'!$A:$A,'Ownership Metrics'!$G:$G),"")</f>
        <v>46</v>
      </c>
      <c r="S1339" s="27" t="str">
        <f>IFERROR(_xlfn.XLOOKUP($B1339,'Ownership Metrics'!$A:$A,'Ownership Metrics'!$H:$H),"")</f>
        <v>Mayoritas</v>
      </c>
      <c r="T1339" s="27" t="str">
        <f>IFERROR(_xlfn.XLOOKUP($B1339,'Ownership Metrics'!$A:$A,'Ownership Metrics'!$I:$I),"")</f>
        <v>Sedang</v>
      </c>
      <c r="U1339" s="27">
        <f>IF(COUNTIFS($B$2:$B1339,$B1339,$D$2:$D1339,$D1339)=1,1,0)</f>
        <v>1</v>
      </c>
      <c r="V1339" s="27">
        <f t="shared" si="61"/>
        <v>5</v>
      </c>
      <c r="W1339" s="27">
        <f t="shared" si="62"/>
        <v>2</v>
      </c>
      <c r="X1339" s="27">
        <f t="shared" si="60"/>
        <v>4.9999998660999996</v>
      </c>
    </row>
    <row r="1340" spans="1:24" x14ac:dyDescent="0.25">
      <c r="A1340" s="26">
        <v>46265</v>
      </c>
      <c r="B1340" s="27" t="s">
        <v>10320</v>
      </c>
      <c r="C1340" s="27" t="s">
        <v>1564</v>
      </c>
      <c r="D1340" s="27" t="s">
        <v>1565</v>
      </c>
      <c r="E1340" s="27" t="s">
        <v>22</v>
      </c>
      <c r="F1340" s="27" t="s">
        <v>23</v>
      </c>
      <c r="G1340" s="27"/>
      <c r="H1340" s="27" t="s">
        <v>24</v>
      </c>
      <c r="I1340" s="28">
        <v>436399284</v>
      </c>
      <c r="J1340" s="28">
        <v>0</v>
      </c>
      <c r="K1340" s="28">
        <v>436399284</v>
      </c>
      <c r="L1340" s="29">
        <v>2.21</v>
      </c>
      <c r="M1340" s="29">
        <f>IFERROR(_xlfn.XLOOKUP($B1340,'Ownership Metrics'!$A:$A,'Ownership Metrics'!$B:$B),"")</f>
        <v>5.07</v>
      </c>
      <c r="N1340" s="28">
        <f>IFERROR(_xlfn.XLOOKUP($B1340,'Ownership Metrics'!$A:$A,'Ownership Metrics'!$C:$C),"")</f>
        <v>3700</v>
      </c>
      <c r="O1340" s="29">
        <f>IFERROR(_xlfn.XLOOKUP($B1340,'Ownership Metrics'!$A:$A,'Ownership Metrics'!$D:$D),"")</f>
        <v>59.99</v>
      </c>
      <c r="P1340" s="29">
        <f>IFERROR(_xlfn.XLOOKUP($B1340,'Ownership Metrics'!$A:$A,'Ownership Metrics'!$E:$E),"")</f>
        <v>68.569999999999993</v>
      </c>
      <c r="Q1340" s="30">
        <f>IFERROR(_xlfn.XLOOKUP($B1340,'Ownership Metrics'!$A:$A,'Ownership Metrics'!$F:$F),"")</f>
        <v>15</v>
      </c>
      <c r="R1340" s="30">
        <f>IFERROR(_xlfn.XLOOKUP($B1340,'Ownership Metrics'!$A:$A,'Ownership Metrics'!$G:$G),"")</f>
        <v>46</v>
      </c>
      <c r="S1340" s="27" t="str">
        <f>IFERROR(_xlfn.XLOOKUP($B1340,'Ownership Metrics'!$A:$A,'Ownership Metrics'!$H:$H),"")</f>
        <v>Mayoritas</v>
      </c>
      <c r="T1340" s="27" t="str">
        <f>IFERROR(_xlfn.XLOOKUP($B1340,'Ownership Metrics'!$A:$A,'Ownership Metrics'!$I:$I),"")</f>
        <v>Sedang</v>
      </c>
      <c r="U1340" s="27">
        <f>IF(COUNTIFS($B$2:$B1340,$B1340,$D$2:$D1340,$D1340)=1,1,0)</f>
        <v>1</v>
      </c>
      <c r="V1340" s="27">
        <f t="shared" si="61"/>
        <v>2.21</v>
      </c>
      <c r="W1340" s="27">
        <f t="shared" si="62"/>
        <v>11</v>
      </c>
      <c r="X1340" s="27">
        <f t="shared" si="60"/>
        <v>2.209999866</v>
      </c>
    </row>
    <row r="1341" spans="1:24" x14ac:dyDescent="0.25">
      <c r="A1341" s="26">
        <v>46265</v>
      </c>
      <c r="B1341" s="27" t="s">
        <v>10320</v>
      </c>
      <c r="C1341" s="27" t="s">
        <v>1564</v>
      </c>
      <c r="D1341" s="27" t="s">
        <v>1566</v>
      </c>
      <c r="E1341" s="27" t="s">
        <v>22</v>
      </c>
      <c r="F1341" s="27" t="s">
        <v>23</v>
      </c>
      <c r="G1341" s="27"/>
      <c r="H1341" s="27" t="s">
        <v>24</v>
      </c>
      <c r="I1341" s="28">
        <v>378698200</v>
      </c>
      <c r="J1341" s="28">
        <v>0</v>
      </c>
      <c r="K1341" s="28">
        <v>378698200</v>
      </c>
      <c r="L1341" s="29">
        <v>1.92</v>
      </c>
      <c r="M1341" s="29">
        <f>IFERROR(_xlfn.XLOOKUP($B1341,'Ownership Metrics'!$A:$A,'Ownership Metrics'!$B:$B),"")</f>
        <v>5.07</v>
      </c>
      <c r="N1341" s="28">
        <f>IFERROR(_xlfn.XLOOKUP($B1341,'Ownership Metrics'!$A:$A,'Ownership Metrics'!$C:$C),"")</f>
        <v>3700</v>
      </c>
      <c r="O1341" s="29">
        <f>IFERROR(_xlfn.XLOOKUP($B1341,'Ownership Metrics'!$A:$A,'Ownership Metrics'!$D:$D),"")</f>
        <v>59.99</v>
      </c>
      <c r="P1341" s="29">
        <f>IFERROR(_xlfn.XLOOKUP($B1341,'Ownership Metrics'!$A:$A,'Ownership Metrics'!$E:$E),"")</f>
        <v>68.569999999999993</v>
      </c>
      <c r="Q1341" s="30">
        <f>IFERROR(_xlfn.XLOOKUP($B1341,'Ownership Metrics'!$A:$A,'Ownership Metrics'!$F:$F),"")</f>
        <v>15</v>
      </c>
      <c r="R1341" s="30">
        <f>IFERROR(_xlfn.XLOOKUP($B1341,'Ownership Metrics'!$A:$A,'Ownership Metrics'!$G:$G),"")</f>
        <v>46</v>
      </c>
      <c r="S1341" s="27" t="str">
        <f>IFERROR(_xlfn.XLOOKUP($B1341,'Ownership Metrics'!$A:$A,'Ownership Metrics'!$H:$H),"")</f>
        <v>Mayoritas</v>
      </c>
      <c r="T1341" s="27" t="str">
        <f>IFERROR(_xlfn.XLOOKUP($B1341,'Ownership Metrics'!$A:$A,'Ownership Metrics'!$I:$I),"")</f>
        <v>Sedang</v>
      </c>
      <c r="U1341" s="27">
        <f>IF(COUNTIFS($B$2:$B1341,$B1341,$D$2:$D1341,$D1341)=1,1,0)</f>
        <v>1</v>
      </c>
      <c r="V1341" s="27">
        <f t="shared" si="61"/>
        <v>1.92</v>
      </c>
      <c r="W1341" s="27">
        <f t="shared" si="62"/>
        <v>12</v>
      </c>
      <c r="X1341" s="27">
        <f t="shared" si="60"/>
        <v>1.9199998658999999</v>
      </c>
    </row>
    <row r="1342" spans="1:24" x14ac:dyDescent="0.25">
      <c r="A1342" s="26">
        <v>46265</v>
      </c>
      <c r="B1342" s="27" t="s">
        <v>10320</v>
      </c>
      <c r="C1342" s="27" t="s">
        <v>1564</v>
      </c>
      <c r="D1342" s="27" t="s">
        <v>1567</v>
      </c>
      <c r="E1342" s="27" t="s">
        <v>1035</v>
      </c>
      <c r="F1342" s="27" t="s">
        <v>23</v>
      </c>
      <c r="G1342" s="27"/>
      <c r="H1342" s="27" t="s">
        <v>24</v>
      </c>
      <c r="I1342" s="28">
        <v>368265732</v>
      </c>
      <c r="J1342" s="28">
        <v>320000000</v>
      </c>
      <c r="K1342" s="28">
        <v>688265732</v>
      </c>
      <c r="L1342" s="29">
        <v>3.49</v>
      </c>
      <c r="M1342" s="29">
        <f>IFERROR(_xlfn.XLOOKUP($B1342,'Ownership Metrics'!$A:$A,'Ownership Metrics'!$B:$B),"")</f>
        <v>5.07</v>
      </c>
      <c r="N1342" s="28">
        <f>IFERROR(_xlfn.XLOOKUP($B1342,'Ownership Metrics'!$A:$A,'Ownership Metrics'!$C:$C),"")</f>
        <v>3700</v>
      </c>
      <c r="O1342" s="29">
        <f>IFERROR(_xlfn.XLOOKUP($B1342,'Ownership Metrics'!$A:$A,'Ownership Metrics'!$D:$D),"")</f>
        <v>59.99</v>
      </c>
      <c r="P1342" s="29">
        <f>IFERROR(_xlfn.XLOOKUP($B1342,'Ownership Metrics'!$A:$A,'Ownership Metrics'!$E:$E),"")</f>
        <v>68.569999999999993</v>
      </c>
      <c r="Q1342" s="30">
        <f>IFERROR(_xlfn.XLOOKUP($B1342,'Ownership Metrics'!$A:$A,'Ownership Metrics'!$F:$F),"")</f>
        <v>15</v>
      </c>
      <c r="R1342" s="30">
        <f>IFERROR(_xlfn.XLOOKUP($B1342,'Ownership Metrics'!$A:$A,'Ownership Metrics'!$G:$G),"")</f>
        <v>46</v>
      </c>
      <c r="S1342" s="27" t="str">
        <f>IFERROR(_xlfn.XLOOKUP($B1342,'Ownership Metrics'!$A:$A,'Ownership Metrics'!$H:$H),"")</f>
        <v>Mayoritas</v>
      </c>
      <c r="T1342" s="27" t="str">
        <f>IFERROR(_xlfn.XLOOKUP($B1342,'Ownership Metrics'!$A:$A,'Ownership Metrics'!$I:$I),"")</f>
        <v>Sedang</v>
      </c>
      <c r="U1342" s="27">
        <f>IF(COUNTIFS($B$2:$B1342,$B1342,$D$2:$D1342,$D1342)=1,1,0)</f>
        <v>1</v>
      </c>
      <c r="V1342" s="27">
        <f t="shared" si="61"/>
        <v>3.49</v>
      </c>
      <c r="W1342" s="27">
        <f t="shared" si="62"/>
        <v>4</v>
      </c>
      <c r="X1342" s="27">
        <f t="shared" si="60"/>
        <v>3.4899998658000002</v>
      </c>
    </row>
    <row r="1343" spans="1:24" x14ac:dyDescent="0.25">
      <c r="A1343" s="26">
        <v>46265</v>
      </c>
      <c r="B1343" s="27" t="s">
        <v>10320</v>
      </c>
      <c r="C1343" s="27" t="s">
        <v>1564</v>
      </c>
      <c r="D1343" s="27" t="s">
        <v>1568</v>
      </c>
      <c r="E1343" s="27" t="s">
        <v>22</v>
      </c>
      <c r="F1343" s="27" t="s">
        <v>23</v>
      </c>
      <c r="G1343" s="27"/>
      <c r="H1343" s="27" t="s">
        <v>24</v>
      </c>
      <c r="I1343" s="28">
        <v>202800000</v>
      </c>
      <c r="J1343" s="28">
        <v>0</v>
      </c>
      <c r="K1343" s="28">
        <v>202800000</v>
      </c>
      <c r="L1343" s="29">
        <v>1.03</v>
      </c>
      <c r="M1343" s="29">
        <f>IFERROR(_xlfn.XLOOKUP($B1343,'Ownership Metrics'!$A:$A,'Ownership Metrics'!$B:$B),"")</f>
        <v>5.07</v>
      </c>
      <c r="N1343" s="28">
        <f>IFERROR(_xlfn.XLOOKUP($B1343,'Ownership Metrics'!$A:$A,'Ownership Metrics'!$C:$C),"")</f>
        <v>3700</v>
      </c>
      <c r="O1343" s="29">
        <f>IFERROR(_xlfn.XLOOKUP($B1343,'Ownership Metrics'!$A:$A,'Ownership Metrics'!$D:$D),"")</f>
        <v>59.99</v>
      </c>
      <c r="P1343" s="29">
        <f>IFERROR(_xlfn.XLOOKUP($B1343,'Ownership Metrics'!$A:$A,'Ownership Metrics'!$E:$E),"")</f>
        <v>68.569999999999993</v>
      </c>
      <c r="Q1343" s="30">
        <f>IFERROR(_xlfn.XLOOKUP($B1343,'Ownership Metrics'!$A:$A,'Ownership Metrics'!$F:$F),"")</f>
        <v>15</v>
      </c>
      <c r="R1343" s="30">
        <f>IFERROR(_xlfn.XLOOKUP($B1343,'Ownership Metrics'!$A:$A,'Ownership Metrics'!$G:$G),"")</f>
        <v>46</v>
      </c>
      <c r="S1343" s="27" t="str">
        <f>IFERROR(_xlfn.XLOOKUP($B1343,'Ownership Metrics'!$A:$A,'Ownership Metrics'!$H:$H),"")</f>
        <v>Mayoritas</v>
      </c>
      <c r="T1343" s="27" t="str">
        <f>IFERROR(_xlfn.XLOOKUP($B1343,'Ownership Metrics'!$A:$A,'Ownership Metrics'!$I:$I),"")</f>
        <v>Sedang</v>
      </c>
      <c r="U1343" s="27">
        <f>IF(COUNTIFS($B$2:$B1343,$B1343,$D$2:$D1343,$D1343)=1,1,0)</f>
        <v>1</v>
      </c>
      <c r="V1343" s="27">
        <f t="shared" si="61"/>
        <v>1.03</v>
      </c>
      <c r="W1343" s="27">
        <f t="shared" si="62"/>
        <v>15</v>
      </c>
      <c r="X1343" s="27">
        <f t="shared" si="60"/>
        <v>1.0299998657</v>
      </c>
    </row>
    <row r="1344" spans="1:24" x14ac:dyDescent="0.25">
      <c r="A1344" s="26">
        <v>46265</v>
      </c>
      <c r="B1344" s="27" t="s">
        <v>10320</v>
      </c>
      <c r="C1344" s="27" t="s">
        <v>1564</v>
      </c>
      <c r="D1344" s="27" t="s">
        <v>1569</v>
      </c>
      <c r="E1344" s="27" t="s">
        <v>22</v>
      </c>
      <c r="F1344" s="27" t="s">
        <v>23</v>
      </c>
      <c r="G1344" s="27"/>
      <c r="H1344" s="27" t="s">
        <v>24</v>
      </c>
      <c r="I1344" s="28">
        <v>212208100</v>
      </c>
      <c r="J1344" s="28">
        <v>0</v>
      </c>
      <c r="K1344" s="28">
        <v>212208100</v>
      </c>
      <c r="L1344" s="29">
        <v>1.08</v>
      </c>
      <c r="M1344" s="29">
        <f>IFERROR(_xlfn.XLOOKUP($B1344,'Ownership Metrics'!$A:$A,'Ownership Metrics'!$B:$B),"")</f>
        <v>5.07</v>
      </c>
      <c r="N1344" s="28">
        <f>IFERROR(_xlfn.XLOOKUP($B1344,'Ownership Metrics'!$A:$A,'Ownership Metrics'!$C:$C),"")</f>
        <v>3700</v>
      </c>
      <c r="O1344" s="29">
        <f>IFERROR(_xlfn.XLOOKUP($B1344,'Ownership Metrics'!$A:$A,'Ownership Metrics'!$D:$D),"")</f>
        <v>59.99</v>
      </c>
      <c r="P1344" s="29">
        <f>IFERROR(_xlfn.XLOOKUP($B1344,'Ownership Metrics'!$A:$A,'Ownership Metrics'!$E:$E),"")</f>
        <v>68.569999999999993</v>
      </c>
      <c r="Q1344" s="30">
        <f>IFERROR(_xlfn.XLOOKUP($B1344,'Ownership Metrics'!$A:$A,'Ownership Metrics'!$F:$F),"")</f>
        <v>15</v>
      </c>
      <c r="R1344" s="30">
        <f>IFERROR(_xlfn.XLOOKUP($B1344,'Ownership Metrics'!$A:$A,'Ownership Metrics'!$G:$G),"")</f>
        <v>46</v>
      </c>
      <c r="S1344" s="27" t="str">
        <f>IFERROR(_xlfn.XLOOKUP($B1344,'Ownership Metrics'!$A:$A,'Ownership Metrics'!$H:$H),"")</f>
        <v>Mayoritas</v>
      </c>
      <c r="T1344" s="27" t="str">
        <f>IFERROR(_xlfn.XLOOKUP($B1344,'Ownership Metrics'!$A:$A,'Ownership Metrics'!$I:$I),"")</f>
        <v>Sedang</v>
      </c>
      <c r="U1344" s="27">
        <f>IF(COUNTIFS($B$2:$B1344,$B1344,$D$2:$D1344,$D1344)=1,1,0)</f>
        <v>1</v>
      </c>
      <c r="V1344" s="27">
        <f t="shared" si="61"/>
        <v>1.08</v>
      </c>
      <c r="W1344" s="27">
        <f t="shared" si="62"/>
        <v>14</v>
      </c>
      <c r="X1344" s="27">
        <f t="shared" si="60"/>
        <v>1.0799998656000001</v>
      </c>
    </row>
    <row r="1345" spans="1:24" x14ac:dyDescent="0.25">
      <c r="A1345" s="26">
        <v>46265</v>
      </c>
      <c r="B1345" s="27" t="s">
        <v>10320</v>
      </c>
      <c r="C1345" s="27" t="s">
        <v>1564</v>
      </c>
      <c r="D1345" s="27" t="s">
        <v>1570</v>
      </c>
      <c r="E1345" s="27" t="s">
        <v>1571</v>
      </c>
      <c r="F1345" s="27" t="s">
        <v>23</v>
      </c>
      <c r="G1345" s="27"/>
      <c r="H1345" s="27" t="s">
        <v>24</v>
      </c>
      <c r="I1345" s="28">
        <v>704894412</v>
      </c>
      <c r="J1345" s="28">
        <v>0</v>
      </c>
      <c r="K1345" s="28">
        <v>704894412</v>
      </c>
      <c r="L1345" s="29">
        <v>3.58</v>
      </c>
      <c r="M1345" s="29">
        <f>IFERROR(_xlfn.XLOOKUP($B1345,'Ownership Metrics'!$A:$A,'Ownership Metrics'!$B:$B),"")</f>
        <v>5.07</v>
      </c>
      <c r="N1345" s="28">
        <f>IFERROR(_xlfn.XLOOKUP($B1345,'Ownership Metrics'!$A:$A,'Ownership Metrics'!$C:$C),"")</f>
        <v>3700</v>
      </c>
      <c r="O1345" s="29">
        <f>IFERROR(_xlfn.XLOOKUP($B1345,'Ownership Metrics'!$A:$A,'Ownership Metrics'!$D:$D),"")</f>
        <v>59.99</v>
      </c>
      <c r="P1345" s="29">
        <f>IFERROR(_xlfn.XLOOKUP($B1345,'Ownership Metrics'!$A:$A,'Ownership Metrics'!$E:$E),"")</f>
        <v>68.569999999999993</v>
      </c>
      <c r="Q1345" s="30">
        <f>IFERROR(_xlfn.XLOOKUP($B1345,'Ownership Metrics'!$A:$A,'Ownership Metrics'!$F:$F),"")</f>
        <v>15</v>
      </c>
      <c r="R1345" s="30">
        <f>IFERROR(_xlfn.XLOOKUP($B1345,'Ownership Metrics'!$A:$A,'Ownership Metrics'!$G:$G),"")</f>
        <v>46</v>
      </c>
      <c r="S1345" s="27" t="str">
        <f>IFERROR(_xlfn.XLOOKUP($B1345,'Ownership Metrics'!$A:$A,'Ownership Metrics'!$H:$H),"")</f>
        <v>Mayoritas</v>
      </c>
      <c r="T1345" s="27" t="str">
        <f>IFERROR(_xlfn.XLOOKUP($B1345,'Ownership Metrics'!$A:$A,'Ownership Metrics'!$I:$I),"")</f>
        <v>Sedang</v>
      </c>
      <c r="U1345" s="27">
        <f>IF(COUNTIFS($B$2:$B1345,$B1345,$D$2:$D1345,$D1345)=1,1,0)</f>
        <v>1</v>
      </c>
      <c r="V1345" s="27">
        <f t="shared" si="61"/>
        <v>3.58</v>
      </c>
      <c r="W1345" s="27">
        <f t="shared" si="62"/>
        <v>3</v>
      </c>
      <c r="X1345" s="27">
        <f t="shared" si="60"/>
        <v>3.5799998655</v>
      </c>
    </row>
    <row r="1346" spans="1:24" x14ac:dyDescent="0.25">
      <c r="A1346" s="26">
        <v>46265</v>
      </c>
      <c r="B1346" s="27" t="s">
        <v>10320</v>
      </c>
      <c r="C1346" s="27" t="s">
        <v>1564</v>
      </c>
      <c r="D1346" s="27" t="s">
        <v>1572</v>
      </c>
      <c r="E1346" s="27" t="s">
        <v>22</v>
      </c>
      <c r="F1346" s="27" t="s">
        <v>23</v>
      </c>
      <c r="G1346" s="27"/>
      <c r="H1346" s="27" t="s">
        <v>24</v>
      </c>
      <c r="I1346" s="28">
        <v>452774630</v>
      </c>
      <c r="J1346" s="28">
        <v>0</v>
      </c>
      <c r="K1346" s="28">
        <v>452774630</v>
      </c>
      <c r="L1346" s="29">
        <v>2.2999999999999998</v>
      </c>
      <c r="M1346" s="29">
        <f>IFERROR(_xlfn.XLOOKUP($B1346,'Ownership Metrics'!$A:$A,'Ownership Metrics'!$B:$B),"")</f>
        <v>5.07</v>
      </c>
      <c r="N1346" s="28">
        <f>IFERROR(_xlfn.XLOOKUP($B1346,'Ownership Metrics'!$A:$A,'Ownership Metrics'!$C:$C),"")</f>
        <v>3700</v>
      </c>
      <c r="O1346" s="29">
        <f>IFERROR(_xlfn.XLOOKUP($B1346,'Ownership Metrics'!$A:$A,'Ownership Metrics'!$D:$D),"")</f>
        <v>59.99</v>
      </c>
      <c r="P1346" s="29">
        <f>IFERROR(_xlfn.XLOOKUP($B1346,'Ownership Metrics'!$A:$A,'Ownership Metrics'!$E:$E),"")</f>
        <v>68.569999999999993</v>
      </c>
      <c r="Q1346" s="30">
        <f>IFERROR(_xlfn.XLOOKUP($B1346,'Ownership Metrics'!$A:$A,'Ownership Metrics'!$F:$F),"")</f>
        <v>15</v>
      </c>
      <c r="R1346" s="30">
        <f>IFERROR(_xlfn.XLOOKUP($B1346,'Ownership Metrics'!$A:$A,'Ownership Metrics'!$G:$G),"")</f>
        <v>46</v>
      </c>
      <c r="S1346" s="27" t="str">
        <f>IFERROR(_xlfn.XLOOKUP($B1346,'Ownership Metrics'!$A:$A,'Ownership Metrics'!$H:$H),"")</f>
        <v>Mayoritas</v>
      </c>
      <c r="T1346" s="27" t="str">
        <f>IFERROR(_xlfn.XLOOKUP($B1346,'Ownership Metrics'!$A:$A,'Ownership Metrics'!$I:$I),"")</f>
        <v>Sedang</v>
      </c>
      <c r="U1346" s="27">
        <f>IF(COUNTIFS($B$2:$B1346,$B1346,$D$2:$D1346,$D1346)=1,1,0)</f>
        <v>1</v>
      </c>
      <c r="V1346" s="27">
        <f t="shared" si="61"/>
        <v>2.2999999999999998</v>
      </c>
      <c r="W1346" s="27">
        <f t="shared" si="62"/>
        <v>7</v>
      </c>
      <c r="X1346" s="27">
        <f t="shared" ref="X1346:X1409" si="63">$V1346-(ROW()*0.0000000001)</f>
        <v>2.2999998653999998</v>
      </c>
    </row>
    <row r="1347" spans="1:24" x14ac:dyDescent="0.25">
      <c r="A1347" s="26">
        <v>46265</v>
      </c>
      <c r="B1347" s="27" t="s">
        <v>10320</v>
      </c>
      <c r="C1347" s="27" t="s">
        <v>1564</v>
      </c>
      <c r="D1347" s="27" t="s">
        <v>1573</v>
      </c>
      <c r="E1347" s="27" t="s">
        <v>22</v>
      </c>
      <c r="F1347" s="27" t="s">
        <v>23</v>
      </c>
      <c r="G1347" s="27"/>
      <c r="H1347" s="27" t="s">
        <v>24</v>
      </c>
      <c r="I1347" s="28">
        <v>11826853600</v>
      </c>
      <c r="J1347" s="28">
        <v>0</v>
      </c>
      <c r="K1347" s="28">
        <v>11826853600</v>
      </c>
      <c r="L1347" s="29">
        <v>59.99</v>
      </c>
      <c r="M1347" s="29">
        <f>IFERROR(_xlfn.XLOOKUP($B1347,'Ownership Metrics'!$A:$A,'Ownership Metrics'!$B:$B),"")</f>
        <v>5.07</v>
      </c>
      <c r="N1347" s="28">
        <f>IFERROR(_xlfn.XLOOKUP($B1347,'Ownership Metrics'!$A:$A,'Ownership Metrics'!$C:$C),"")</f>
        <v>3700</v>
      </c>
      <c r="O1347" s="29">
        <f>IFERROR(_xlfn.XLOOKUP($B1347,'Ownership Metrics'!$A:$A,'Ownership Metrics'!$D:$D),"")</f>
        <v>59.99</v>
      </c>
      <c r="P1347" s="29">
        <f>IFERROR(_xlfn.XLOOKUP($B1347,'Ownership Metrics'!$A:$A,'Ownership Metrics'!$E:$E),"")</f>
        <v>68.569999999999993</v>
      </c>
      <c r="Q1347" s="30">
        <f>IFERROR(_xlfn.XLOOKUP($B1347,'Ownership Metrics'!$A:$A,'Ownership Metrics'!$F:$F),"")</f>
        <v>15</v>
      </c>
      <c r="R1347" s="30">
        <f>IFERROR(_xlfn.XLOOKUP($B1347,'Ownership Metrics'!$A:$A,'Ownership Metrics'!$G:$G),"")</f>
        <v>46</v>
      </c>
      <c r="S1347" s="27" t="str">
        <f>IFERROR(_xlfn.XLOOKUP($B1347,'Ownership Metrics'!$A:$A,'Ownership Metrics'!$H:$H),"")</f>
        <v>Mayoritas</v>
      </c>
      <c r="T1347" s="27" t="str">
        <f>IFERROR(_xlfn.XLOOKUP($B1347,'Ownership Metrics'!$A:$A,'Ownership Metrics'!$I:$I),"")</f>
        <v>Sedang</v>
      </c>
      <c r="U1347" s="27">
        <f>IF(COUNTIFS($B$2:$B1347,$B1347,$D$2:$D1347,$D1347)=1,1,0)</f>
        <v>1</v>
      </c>
      <c r="V1347" s="27">
        <f t="shared" ref="V1347:V1410" si="64">SUMIFS($L$2:$L$10000,$B$2:$B$10000,$B1347,$D$2:$D$10000,$D1347)</f>
        <v>59.99</v>
      </c>
      <c r="W1347" s="27">
        <f t="shared" ref="W1347:W1410" si="65">COUNTIFS($B$2:$B$10000,$B1347,$U$2:$U$10000,1,$X$2:$X$10000,"&gt;"&amp;$X1347)+1</f>
        <v>1</v>
      </c>
      <c r="X1347" s="27">
        <f t="shared" si="63"/>
        <v>59.9899998653</v>
      </c>
    </row>
    <row r="1348" spans="1:24" x14ac:dyDescent="0.25">
      <c r="A1348" s="26">
        <v>46265</v>
      </c>
      <c r="B1348" s="27" t="s">
        <v>10320</v>
      </c>
      <c r="C1348" s="27" t="s">
        <v>1564</v>
      </c>
      <c r="D1348" s="27" t="s">
        <v>207</v>
      </c>
      <c r="E1348" s="27" t="s">
        <v>26</v>
      </c>
      <c r="F1348" s="27" t="s">
        <v>32</v>
      </c>
      <c r="G1348" s="27"/>
      <c r="H1348" s="27" t="s">
        <v>64</v>
      </c>
      <c r="I1348" s="28">
        <v>597204710</v>
      </c>
      <c r="J1348" s="28">
        <v>0</v>
      </c>
      <c r="K1348" s="28">
        <v>597204710</v>
      </c>
      <c r="L1348" s="29">
        <v>3.03</v>
      </c>
      <c r="M1348" s="29">
        <f>IFERROR(_xlfn.XLOOKUP($B1348,'Ownership Metrics'!$A:$A,'Ownership Metrics'!$B:$B),"")</f>
        <v>5.07</v>
      </c>
      <c r="N1348" s="28">
        <f>IFERROR(_xlfn.XLOOKUP($B1348,'Ownership Metrics'!$A:$A,'Ownership Metrics'!$C:$C),"")</f>
        <v>3700</v>
      </c>
      <c r="O1348" s="29">
        <f>IFERROR(_xlfn.XLOOKUP($B1348,'Ownership Metrics'!$A:$A,'Ownership Metrics'!$D:$D),"")</f>
        <v>59.99</v>
      </c>
      <c r="P1348" s="29">
        <f>IFERROR(_xlfn.XLOOKUP($B1348,'Ownership Metrics'!$A:$A,'Ownership Metrics'!$E:$E),"")</f>
        <v>68.569999999999993</v>
      </c>
      <c r="Q1348" s="30">
        <f>IFERROR(_xlfn.XLOOKUP($B1348,'Ownership Metrics'!$A:$A,'Ownership Metrics'!$F:$F),"")</f>
        <v>15</v>
      </c>
      <c r="R1348" s="30">
        <f>IFERROR(_xlfn.XLOOKUP($B1348,'Ownership Metrics'!$A:$A,'Ownership Metrics'!$G:$G),"")</f>
        <v>46</v>
      </c>
      <c r="S1348" s="27" t="str">
        <f>IFERROR(_xlfn.XLOOKUP($B1348,'Ownership Metrics'!$A:$A,'Ownership Metrics'!$H:$H),"")</f>
        <v>Mayoritas</v>
      </c>
      <c r="T1348" s="27" t="str">
        <f>IFERROR(_xlfn.XLOOKUP($B1348,'Ownership Metrics'!$A:$A,'Ownership Metrics'!$I:$I),"")</f>
        <v>Sedang</v>
      </c>
      <c r="U1348" s="27">
        <f>IF(COUNTIFS($B$2:$B1348,$B1348,$D$2:$D1348,$D1348)=1,1,0)</f>
        <v>1</v>
      </c>
      <c r="V1348" s="27">
        <f t="shared" si="64"/>
        <v>3.03</v>
      </c>
      <c r="W1348" s="27">
        <f t="shared" si="65"/>
        <v>5</v>
      </c>
      <c r="X1348" s="27">
        <f t="shared" si="63"/>
        <v>3.0299998651999998</v>
      </c>
    </row>
    <row r="1349" spans="1:24" x14ac:dyDescent="0.25">
      <c r="A1349" s="26">
        <v>46265</v>
      </c>
      <c r="B1349" s="27" t="s">
        <v>10320</v>
      </c>
      <c r="C1349" s="27" t="s">
        <v>1564</v>
      </c>
      <c r="D1349" s="27" t="s">
        <v>850</v>
      </c>
      <c r="E1349" s="27" t="s">
        <v>83</v>
      </c>
      <c r="F1349" s="27" t="s">
        <v>32</v>
      </c>
      <c r="G1349" s="27"/>
      <c r="H1349" s="27" t="s">
        <v>56</v>
      </c>
      <c r="I1349" s="28">
        <v>341939669</v>
      </c>
      <c r="J1349" s="28">
        <v>0</v>
      </c>
      <c r="K1349" s="28">
        <v>341939669</v>
      </c>
      <c r="L1349" s="29">
        <v>1.73</v>
      </c>
      <c r="M1349" s="29">
        <f>IFERROR(_xlfn.XLOOKUP($B1349,'Ownership Metrics'!$A:$A,'Ownership Metrics'!$B:$B),"")</f>
        <v>5.07</v>
      </c>
      <c r="N1349" s="28">
        <f>IFERROR(_xlfn.XLOOKUP($B1349,'Ownership Metrics'!$A:$A,'Ownership Metrics'!$C:$C),"")</f>
        <v>3700</v>
      </c>
      <c r="O1349" s="29">
        <f>IFERROR(_xlfn.XLOOKUP($B1349,'Ownership Metrics'!$A:$A,'Ownership Metrics'!$D:$D),"")</f>
        <v>59.99</v>
      </c>
      <c r="P1349" s="29">
        <f>IFERROR(_xlfn.XLOOKUP($B1349,'Ownership Metrics'!$A:$A,'Ownership Metrics'!$E:$E),"")</f>
        <v>68.569999999999993</v>
      </c>
      <c r="Q1349" s="30">
        <f>IFERROR(_xlfn.XLOOKUP($B1349,'Ownership Metrics'!$A:$A,'Ownership Metrics'!$F:$F),"")</f>
        <v>15</v>
      </c>
      <c r="R1349" s="30">
        <f>IFERROR(_xlfn.XLOOKUP($B1349,'Ownership Metrics'!$A:$A,'Ownership Metrics'!$G:$G),"")</f>
        <v>46</v>
      </c>
      <c r="S1349" s="27" t="str">
        <f>IFERROR(_xlfn.XLOOKUP($B1349,'Ownership Metrics'!$A:$A,'Ownership Metrics'!$H:$H),"")</f>
        <v>Mayoritas</v>
      </c>
      <c r="T1349" s="27" t="str">
        <f>IFERROR(_xlfn.XLOOKUP($B1349,'Ownership Metrics'!$A:$A,'Ownership Metrics'!$I:$I),"")</f>
        <v>Sedang</v>
      </c>
      <c r="U1349" s="27">
        <f>IF(COUNTIFS($B$2:$B1349,$B1349,$D$2:$D1349,$D1349)=1,1,0)</f>
        <v>1</v>
      </c>
      <c r="V1349" s="27">
        <f t="shared" si="64"/>
        <v>1.73</v>
      </c>
      <c r="W1349" s="27">
        <f t="shared" si="65"/>
        <v>13</v>
      </c>
      <c r="X1349" s="27">
        <f t="shared" si="63"/>
        <v>1.7299998650999999</v>
      </c>
    </row>
    <row r="1350" spans="1:24" x14ac:dyDescent="0.25">
      <c r="A1350" s="26">
        <v>46265</v>
      </c>
      <c r="B1350" s="27" t="s">
        <v>10320</v>
      </c>
      <c r="C1350" s="27" t="s">
        <v>1564</v>
      </c>
      <c r="D1350" s="27" t="s">
        <v>1574</v>
      </c>
      <c r="E1350" s="27" t="s">
        <v>83</v>
      </c>
      <c r="F1350" s="27" t="s">
        <v>32</v>
      </c>
      <c r="G1350" s="27"/>
      <c r="H1350" s="27" t="s">
        <v>64</v>
      </c>
      <c r="I1350" s="28">
        <v>447036813</v>
      </c>
      <c r="J1350" s="28">
        <v>0</v>
      </c>
      <c r="K1350" s="28">
        <v>447036813</v>
      </c>
      <c r="L1350" s="29">
        <v>2.27</v>
      </c>
      <c r="M1350" s="29">
        <f>IFERROR(_xlfn.XLOOKUP($B1350,'Ownership Metrics'!$A:$A,'Ownership Metrics'!$B:$B),"")</f>
        <v>5.07</v>
      </c>
      <c r="N1350" s="28">
        <f>IFERROR(_xlfn.XLOOKUP($B1350,'Ownership Metrics'!$A:$A,'Ownership Metrics'!$C:$C),"")</f>
        <v>3700</v>
      </c>
      <c r="O1350" s="29">
        <f>IFERROR(_xlfn.XLOOKUP($B1350,'Ownership Metrics'!$A:$A,'Ownership Metrics'!$D:$D),"")</f>
        <v>59.99</v>
      </c>
      <c r="P1350" s="29">
        <f>IFERROR(_xlfn.XLOOKUP($B1350,'Ownership Metrics'!$A:$A,'Ownership Metrics'!$E:$E),"")</f>
        <v>68.569999999999993</v>
      </c>
      <c r="Q1350" s="30">
        <f>IFERROR(_xlfn.XLOOKUP($B1350,'Ownership Metrics'!$A:$A,'Ownership Metrics'!$F:$F),"")</f>
        <v>15</v>
      </c>
      <c r="R1350" s="30">
        <f>IFERROR(_xlfn.XLOOKUP($B1350,'Ownership Metrics'!$A:$A,'Ownership Metrics'!$G:$G),"")</f>
        <v>46</v>
      </c>
      <c r="S1350" s="27" t="str">
        <f>IFERROR(_xlfn.XLOOKUP($B1350,'Ownership Metrics'!$A:$A,'Ownership Metrics'!$H:$H),"")</f>
        <v>Mayoritas</v>
      </c>
      <c r="T1350" s="27" t="str">
        <f>IFERROR(_xlfn.XLOOKUP($B1350,'Ownership Metrics'!$A:$A,'Ownership Metrics'!$I:$I),"")</f>
        <v>Sedang</v>
      </c>
      <c r="U1350" s="27">
        <f>IF(COUNTIFS($B$2:$B1350,$B1350,$D$2:$D1350,$D1350)=1,1,0)</f>
        <v>1</v>
      </c>
      <c r="V1350" s="27">
        <f t="shared" si="64"/>
        <v>2.27</v>
      </c>
      <c r="W1350" s="27">
        <f t="shared" si="65"/>
        <v>9</v>
      </c>
      <c r="X1350" s="27">
        <f t="shared" si="63"/>
        <v>2.269999865</v>
      </c>
    </row>
    <row r="1351" spans="1:24" x14ac:dyDescent="0.25">
      <c r="A1351" s="26">
        <v>46265</v>
      </c>
      <c r="B1351" s="27" t="s">
        <v>10320</v>
      </c>
      <c r="C1351" s="27" t="s">
        <v>1564</v>
      </c>
      <c r="D1351" s="27" t="s">
        <v>1575</v>
      </c>
      <c r="E1351" s="27" t="s">
        <v>83</v>
      </c>
      <c r="F1351" s="27" t="s">
        <v>32</v>
      </c>
      <c r="G1351" s="27"/>
      <c r="H1351" s="27" t="s">
        <v>64</v>
      </c>
      <c r="I1351" s="28">
        <v>449498601</v>
      </c>
      <c r="J1351" s="28">
        <v>0</v>
      </c>
      <c r="K1351" s="28">
        <v>449498601</v>
      </c>
      <c r="L1351" s="29">
        <v>2.2799999999999998</v>
      </c>
      <c r="M1351" s="29">
        <f>IFERROR(_xlfn.XLOOKUP($B1351,'Ownership Metrics'!$A:$A,'Ownership Metrics'!$B:$B),"")</f>
        <v>5.07</v>
      </c>
      <c r="N1351" s="28">
        <f>IFERROR(_xlfn.XLOOKUP($B1351,'Ownership Metrics'!$A:$A,'Ownership Metrics'!$C:$C),"")</f>
        <v>3700</v>
      </c>
      <c r="O1351" s="29">
        <f>IFERROR(_xlfn.XLOOKUP($B1351,'Ownership Metrics'!$A:$A,'Ownership Metrics'!$D:$D),"")</f>
        <v>59.99</v>
      </c>
      <c r="P1351" s="29">
        <f>IFERROR(_xlfn.XLOOKUP($B1351,'Ownership Metrics'!$A:$A,'Ownership Metrics'!$E:$E),"")</f>
        <v>68.569999999999993</v>
      </c>
      <c r="Q1351" s="30">
        <f>IFERROR(_xlfn.XLOOKUP($B1351,'Ownership Metrics'!$A:$A,'Ownership Metrics'!$F:$F),"")</f>
        <v>15</v>
      </c>
      <c r="R1351" s="30">
        <f>IFERROR(_xlfn.XLOOKUP($B1351,'Ownership Metrics'!$A:$A,'Ownership Metrics'!$G:$G),"")</f>
        <v>46</v>
      </c>
      <c r="S1351" s="27" t="str">
        <f>IFERROR(_xlfn.XLOOKUP($B1351,'Ownership Metrics'!$A:$A,'Ownership Metrics'!$H:$H),"")</f>
        <v>Mayoritas</v>
      </c>
      <c r="T1351" s="27" t="str">
        <f>IFERROR(_xlfn.XLOOKUP($B1351,'Ownership Metrics'!$A:$A,'Ownership Metrics'!$I:$I),"")</f>
        <v>Sedang</v>
      </c>
      <c r="U1351" s="27">
        <f>IF(COUNTIFS($B$2:$B1351,$B1351,$D$2:$D1351,$D1351)=1,1,0)</f>
        <v>1</v>
      </c>
      <c r="V1351" s="27">
        <f t="shared" si="64"/>
        <v>2.2799999999999998</v>
      </c>
      <c r="W1351" s="27">
        <f t="shared" si="65"/>
        <v>8</v>
      </c>
      <c r="X1351" s="27">
        <f t="shared" si="63"/>
        <v>2.2799998648999997</v>
      </c>
    </row>
    <row r="1352" spans="1:24" x14ac:dyDescent="0.25">
      <c r="A1352" s="26">
        <v>46265</v>
      </c>
      <c r="B1352" s="27" t="s">
        <v>10320</v>
      </c>
      <c r="C1352" s="27" t="s">
        <v>1564</v>
      </c>
      <c r="D1352" s="27" t="s">
        <v>1576</v>
      </c>
      <c r="E1352" s="27" t="s">
        <v>204</v>
      </c>
      <c r="F1352" s="27" t="s">
        <v>32</v>
      </c>
      <c r="G1352" s="27"/>
      <c r="H1352" s="27" t="s">
        <v>33</v>
      </c>
      <c r="I1352" s="28">
        <v>545590174</v>
      </c>
      <c r="J1352" s="28">
        <v>0</v>
      </c>
      <c r="K1352" s="28">
        <v>545590174</v>
      </c>
      <c r="L1352" s="29">
        <v>2.77</v>
      </c>
      <c r="M1352" s="29">
        <f>IFERROR(_xlfn.XLOOKUP($B1352,'Ownership Metrics'!$A:$A,'Ownership Metrics'!$B:$B),"")</f>
        <v>5.07</v>
      </c>
      <c r="N1352" s="28">
        <f>IFERROR(_xlfn.XLOOKUP($B1352,'Ownership Metrics'!$A:$A,'Ownership Metrics'!$C:$C),"")</f>
        <v>3700</v>
      </c>
      <c r="O1352" s="29">
        <f>IFERROR(_xlfn.XLOOKUP($B1352,'Ownership Metrics'!$A:$A,'Ownership Metrics'!$D:$D),"")</f>
        <v>59.99</v>
      </c>
      <c r="P1352" s="29">
        <f>IFERROR(_xlfn.XLOOKUP($B1352,'Ownership Metrics'!$A:$A,'Ownership Metrics'!$E:$E),"")</f>
        <v>68.569999999999993</v>
      </c>
      <c r="Q1352" s="30">
        <f>IFERROR(_xlfn.XLOOKUP($B1352,'Ownership Metrics'!$A:$A,'Ownership Metrics'!$F:$F),"")</f>
        <v>15</v>
      </c>
      <c r="R1352" s="30">
        <f>IFERROR(_xlfn.XLOOKUP($B1352,'Ownership Metrics'!$A:$A,'Ownership Metrics'!$G:$G),"")</f>
        <v>46</v>
      </c>
      <c r="S1352" s="27" t="str">
        <f>IFERROR(_xlfn.XLOOKUP($B1352,'Ownership Metrics'!$A:$A,'Ownership Metrics'!$H:$H),"")</f>
        <v>Mayoritas</v>
      </c>
      <c r="T1352" s="27" t="str">
        <f>IFERROR(_xlfn.XLOOKUP($B1352,'Ownership Metrics'!$A:$A,'Ownership Metrics'!$I:$I),"")</f>
        <v>Sedang</v>
      </c>
      <c r="U1352" s="27">
        <f>IF(COUNTIFS($B$2:$B1352,$B1352,$D$2:$D1352,$D1352)=1,1,0)</f>
        <v>1</v>
      </c>
      <c r="V1352" s="27">
        <f t="shared" si="64"/>
        <v>2.77</v>
      </c>
      <c r="W1352" s="27">
        <f t="shared" si="65"/>
        <v>6</v>
      </c>
      <c r="X1352" s="27">
        <f t="shared" si="63"/>
        <v>2.7699998647999999</v>
      </c>
    </row>
    <row r="1353" spans="1:24" x14ac:dyDescent="0.25">
      <c r="A1353" s="26">
        <v>46265</v>
      </c>
      <c r="B1353" s="27" t="s">
        <v>10320</v>
      </c>
      <c r="C1353" s="27" t="s">
        <v>1564</v>
      </c>
      <c r="D1353" s="27" t="s">
        <v>1577</v>
      </c>
      <c r="E1353" s="27" t="s">
        <v>67</v>
      </c>
      <c r="F1353" s="27" t="s">
        <v>32</v>
      </c>
      <c r="G1353" s="27"/>
      <c r="H1353" s="27" t="s">
        <v>33</v>
      </c>
      <c r="I1353" s="28">
        <v>443038550</v>
      </c>
      <c r="J1353" s="28">
        <v>0</v>
      </c>
      <c r="K1353" s="28">
        <v>443038550</v>
      </c>
      <c r="L1353" s="29">
        <v>2.25</v>
      </c>
      <c r="M1353" s="29">
        <f>IFERROR(_xlfn.XLOOKUP($B1353,'Ownership Metrics'!$A:$A,'Ownership Metrics'!$B:$B),"")</f>
        <v>5.07</v>
      </c>
      <c r="N1353" s="28">
        <f>IFERROR(_xlfn.XLOOKUP($B1353,'Ownership Metrics'!$A:$A,'Ownership Metrics'!$C:$C),"")</f>
        <v>3700</v>
      </c>
      <c r="O1353" s="29">
        <f>IFERROR(_xlfn.XLOOKUP($B1353,'Ownership Metrics'!$A:$A,'Ownership Metrics'!$D:$D),"")</f>
        <v>59.99</v>
      </c>
      <c r="P1353" s="29">
        <f>IFERROR(_xlfn.XLOOKUP($B1353,'Ownership Metrics'!$A:$A,'Ownership Metrics'!$E:$E),"")</f>
        <v>68.569999999999993</v>
      </c>
      <c r="Q1353" s="30">
        <f>IFERROR(_xlfn.XLOOKUP($B1353,'Ownership Metrics'!$A:$A,'Ownership Metrics'!$F:$F),"")</f>
        <v>15</v>
      </c>
      <c r="R1353" s="30">
        <f>IFERROR(_xlfn.XLOOKUP($B1353,'Ownership Metrics'!$A:$A,'Ownership Metrics'!$G:$G),"")</f>
        <v>46</v>
      </c>
      <c r="S1353" s="27" t="str">
        <f>IFERROR(_xlfn.XLOOKUP($B1353,'Ownership Metrics'!$A:$A,'Ownership Metrics'!$H:$H),"")</f>
        <v>Mayoritas</v>
      </c>
      <c r="T1353" s="27" t="str">
        <f>IFERROR(_xlfn.XLOOKUP($B1353,'Ownership Metrics'!$A:$A,'Ownership Metrics'!$I:$I),"")</f>
        <v>Sedang</v>
      </c>
      <c r="U1353" s="27">
        <f>IF(COUNTIFS($B$2:$B1353,$B1353,$D$2:$D1353,$D1353)=1,1,0)</f>
        <v>1</v>
      </c>
      <c r="V1353" s="27">
        <f t="shared" si="64"/>
        <v>2.25</v>
      </c>
      <c r="W1353" s="27">
        <f t="shared" si="65"/>
        <v>10</v>
      </c>
      <c r="X1353" s="27">
        <f t="shared" si="63"/>
        <v>2.2499998646999999</v>
      </c>
    </row>
    <row r="1354" spans="1:24" x14ac:dyDescent="0.25">
      <c r="A1354" s="26">
        <v>46265</v>
      </c>
      <c r="B1354" s="27" t="s">
        <v>10321</v>
      </c>
      <c r="C1354" s="27" t="s">
        <v>1579</v>
      </c>
      <c r="D1354" s="27" t="s">
        <v>1580</v>
      </c>
      <c r="E1354" s="27" t="s">
        <v>51</v>
      </c>
      <c r="F1354" s="27" t="s">
        <v>23</v>
      </c>
      <c r="G1354" s="27"/>
      <c r="H1354" s="27" t="s">
        <v>24</v>
      </c>
      <c r="I1354" s="28">
        <v>47331500</v>
      </c>
      <c r="J1354" s="28">
        <v>0</v>
      </c>
      <c r="K1354" s="28">
        <v>47331500</v>
      </c>
      <c r="L1354" s="29">
        <v>2.56</v>
      </c>
      <c r="M1354" s="29">
        <f>IFERROR(_xlfn.XLOOKUP($B1354,'Ownership Metrics'!$A:$A,'Ownership Metrics'!$B:$B),"")</f>
        <v>6.55</v>
      </c>
      <c r="N1354" s="28">
        <f>IFERROR(_xlfn.XLOOKUP($B1354,'Ownership Metrics'!$A:$A,'Ownership Metrics'!$C:$C),"")</f>
        <v>1814</v>
      </c>
      <c r="O1354" s="29">
        <f>IFERROR(_xlfn.XLOOKUP($B1354,'Ownership Metrics'!$A:$A,'Ownership Metrics'!$D:$D),"")</f>
        <v>36.64</v>
      </c>
      <c r="P1354" s="29">
        <f>IFERROR(_xlfn.XLOOKUP($B1354,'Ownership Metrics'!$A:$A,'Ownership Metrics'!$E:$E),"")</f>
        <v>63.65</v>
      </c>
      <c r="Q1354" s="30">
        <f>IFERROR(_xlfn.XLOOKUP($B1354,'Ownership Metrics'!$A:$A,'Ownership Metrics'!$F:$F),"")</f>
        <v>13</v>
      </c>
      <c r="R1354" s="30">
        <f>IFERROR(_xlfn.XLOOKUP($B1354,'Ownership Metrics'!$A:$A,'Ownership Metrics'!$G:$G),"")</f>
        <v>38</v>
      </c>
      <c r="S1354" s="27" t="str">
        <f>IFERROR(_xlfn.XLOOKUP($B1354,'Ownership Metrics'!$A:$A,'Ownership Metrics'!$H:$H),"")</f>
        <v>Oligopoli</v>
      </c>
      <c r="T1354" s="27" t="str">
        <f>IFERROR(_xlfn.XLOOKUP($B1354,'Ownership Metrics'!$A:$A,'Ownership Metrics'!$I:$I),"")</f>
        <v>Sedang</v>
      </c>
      <c r="U1354" s="27">
        <f>IF(COUNTIFS($B$2:$B1354,$B1354,$D$2:$D1354,$D1354)=1,1,0)</f>
        <v>1</v>
      </c>
      <c r="V1354" s="27">
        <f t="shared" si="64"/>
        <v>2.56</v>
      </c>
      <c r="W1354" s="27">
        <f t="shared" si="65"/>
        <v>9</v>
      </c>
      <c r="X1354" s="27">
        <f t="shared" si="63"/>
        <v>2.5599998646</v>
      </c>
    </row>
    <row r="1355" spans="1:24" x14ac:dyDescent="0.25">
      <c r="A1355" s="26">
        <v>46265</v>
      </c>
      <c r="B1355" s="27" t="s">
        <v>10321</v>
      </c>
      <c r="C1355" s="27" t="s">
        <v>1579</v>
      </c>
      <c r="D1355" s="27" t="s">
        <v>1581</v>
      </c>
      <c r="E1355" s="27" t="s">
        <v>22</v>
      </c>
      <c r="F1355" s="27" t="s">
        <v>23</v>
      </c>
      <c r="G1355" s="27"/>
      <c r="H1355" s="27" t="s">
        <v>24</v>
      </c>
      <c r="I1355" s="28">
        <v>97619000</v>
      </c>
      <c r="J1355" s="28">
        <v>0</v>
      </c>
      <c r="K1355" s="28">
        <v>97619000</v>
      </c>
      <c r="L1355" s="29">
        <v>5.28</v>
      </c>
      <c r="M1355" s="29">
        <f>IFERROR(_xlfn.XLOOKUP($B1355,'Ownership Metrics'!$A:$A,'Ownership Metrics'!$B:$B),"")</f>
        <v>6.55</v>
      </c>
      <c r="N1355" s="28">
        <f>IFERROR(_xlfn.XLOOKUP($B1355,'Ownership Metrics'!$A:$A,'Ownership Metrics'!$C:$C),"")</f>
        <v>1814</v>
      </c>
      <c r="O1355" s="29">
        <f>IFERROR(_xlfn.XLOOKUP($B1355,'Ownership Metrics'!$A:$A,'Ownership Metrics'!$D:$D),"")</f>
        <v>36.64</v>
      </c>
      <c r="P1355" s="29">
        <f>IFERROR(_xlfn.XLOOKUP($B1355,'Ownership Metrics'!$A:$A,'Ownership Metrics'!$E:$E),"")</f>
        <v>63.65</v>
      </c>
      <c r="Q1355" s="30">
        <f>IFERROR(_xlfn.XLOOKUP($B1355,'Ownership Metrics'!$A:$A,'Ownership Metrics'!$F:$F),"")</f>
        <v>13</v>
      </c>
      <c r="R1355" s="30">
        <f>IFERROR(_xlfn.XLOOKUP($B1355,'Ownership Metrics'!$A:$A,'Ownership Metrics'!$G:$G),"")</f>
        <v>38</v>
      </c>
      <c r="S1355" s="27" t="str">
        <f>IFERROR(_xlfn.XLOOKUP($B1355,'Ownership Metrics'!$A:$A,'Ownership Metrics'!$H:$H),"")</f>
        <v>Oligopoli</v>
      </c>
      <c r="T1355" s="27" t="str">
        <f>IFERROR(_xlfn.XLOOKUP($B1355,'Ownership Metrics'!$A:$A,'Ownership Metrics'!$I:$I),"")</f>
        <v>Sedang</v>
      </c>
      <c r="U1355" s="27">
        <f>IF(COUNTIFS($B$2:$B1355,$B1355,$D$2:$D1355,$D1355)=1,1,0)</f>
        <v>1</v>
      </c>
      <c r="V1355" s="27">
        <f t="shared" si="64"/>
        <v>5.28</v>
      </c>
      <c r="W1355" s="27">
        <f t="shared" si="65"/>
        <v>4</v>
      </c>
      <c r="X1355" s="27">
        <f t="shared" si="63"/>
        <v>5.2799998645000006</v>
      </c>
    </row>
    <row r="1356" spans="1:24" x14ac:dyDescent="0.25">
      <c r="A1356" s="26">
        <v>46265</v>
      </c>
      <c r="B1356" s="27" t="s">
        <v>10321</v>
      </c>
      <c r="C1356" s="27" t="s">
        <v>1579</v>
      </c>
      <c r="D1356" s="27" t="s">
        <v>1582</v>
      </c>
      <c r="E1356" s="27" t="s">
        <v>74</v>
      </c>
      <c r="F1356" s="27" t="s">
        <v>23</v>
      </c>
      <c r="G1356" s="27"/>
      <c r="H1356" s="27" t="s">
        <v>24</v>
      </c>
      <c r="I1356" s="28">
        <v>67344900</v>
      </c>
      <c r="J1356" s="28">
        <v>0</v>
      </c>
      <c r="K1356" s="28">
        <v>67344900</v>
      </c>
      <c r="L1356" s="29">
        <v>3.64</v>
      </c>
      <c r="M1356" s="29">
        <f>IFERROR(_xlfn.XLOOKUP($B1356,'Ownership Metrics'!$A:$A,'Ownership Metrics'!$B:$B),"")</f>
        <v>6.55</v>
      </c>
      <c r="N1356" s="28">
        <f>IFERROR(_xlfn.XLOOKUP($B1356,'Ownership Metrics'!$A:$A,'Ownership Metrics'!$C:$C),"")</f>
        <v>1814</v>
      </c>
      <c r="O1356" s="29">
        <f>IFERROR(_xlfn.XLOOKUP($B1356,'Ownership Metrics'!$A:$A,'Ownership Metrics'!$D:$D),"")</f>
        <v>36.64</v>
      </c>
      <c r="P1356" s="29">
        <f>IFERROR(_xlfn.XLOOKUP($B1356,'Ownership Metrics'!$A:$A,'Ownership Metrics'!$E:$E),"")</f>
        <v>63.65</v>
      </c>
      <c r="Q1356" s="30">
        <f>IFERROR(_xlfn.XLOOKUP($B1356,'Ownership Metrics'!$A:$A,'Ownership Metrics'!$F:$F),"")</f>
        <v>13</v>
      </c>
      <c r="R1356" s="30">
        <f>IFERROR(_xlfn.XLOOKUP($B1356,'Ownership Metrics'!$A:$A,'Ownership Metrics'!$G:$G),"")</f>
        <v>38</v>
      </c>
      <c r="S1356" s="27" t="str">
        <f>IFERROR(_xlfn.XLOOKUP($B1356,'Ownership Metrics'!$A:$A,'Ownership Metrics'!$H:$H),"")</f>
        <v>Oligopoli</v>
      </c>
      <c r="T1356" s="27" t="str">
        <f>IFERROR(_xlfn.XLOOKUP($B1356,'Ownership Metrics'!$A:$A,'Ownership Metrics'!$I:$I),"")</f>
        <v>Sedang</v>
      </c>
      <c r="U1356" s="27">
        <f>IF(COUNTIFS($B$2:$B1356,$B1356,$D$2:$D1356,$D1356)=1,1,0)</f>
        <v>1</v>
      </c>
      <c r="V1356" s="27">
        <f t="shared" si="64"/>
        <v>3.64</v>
      </c>
      <c r="W1356" s="27">
        <f t="shared" si="65"/>
        <v>8</v>
      </c>
      <c r="X1356" s="27">
        <f t="shared" si="63"/>
        <v>3.6399998644</v>
      </c>
    </row>
    <row r="1357" spans="1:24" x14ac:dyDescent="0.25">
      <c r="A1357" s="26">
        <v>46265</v>
      </c>
      <c r="B1357" s="27" t="s">
        <v>10321</v>
      </c>
      <c r="C1357" s="27" t="s">
        <v>1579</v>
      </c>
      <c r="D1357" s="27" t="s">
        <v>1583</v>
      </c>
      <c r="E1357" s="27" t="s">
        <v>51</v>
      </c>
      <c r="F1357" s="27" t="s">
        <v>23</v>
      </c>
      <c r="G1357" s="27"/>
      <c r="H1357" s="27" t="s">
        <v>24</v>
      </c>
      <c r="I1357" s="28">
        <v>677965065</v>
      </c>
      <c r="J1357" s="28">
        <v>0</v>
      </c>
      <c r="K1357" s="28">
        <v>677965065</v>
      </c>
      <c r="L1357" s="29">
        <v>36.64</v>
      </c>
      <c r="M1357" s="29">
        <f>IFERROR(_xlfn.XLOOKUP($B1357,'Ownership Metrics'!$A:$A,'Ownership Metrics'!$B:$B),"")</f>
        <v>6.55</v>
      </c>
      <c r="N1357" s="28">
        <f>IFERROR(_xlfn.XLOOKUP($B1357,'Ownership Metrics'!$A:$A,'Ownership Metrics'!$C:$C),"")</f>
        <v>1814</v>
      </c>
      <c r="O1357" s="29">
        <f>IFERROR(_xlfn.XLOOKUP($B1357,'Ownership Metrics'!$A:$A,'Ownership Metrics'!$D:$D),"")</f>
        <v>36.64</v>
      </c>
      <c r="P1357" s="29">
        <f>IFERROR(_xlfn.XLOOKUP($B1357,'Ownership Metrics'!$A:$A,'Ownership Metrics'!$E:$E),"")</f>
        <v>63.65</v>
      </c>
      <c r="Q1357" s="30">
        <f>IFERROR(_xlfn.XLOOKUP($B1357,'Ownership Metrics'!$A:$A,'Ownership Metrics'!$F:$F),"")</f>
        <v>13</v>
      </c>
      <c r="R1357" s="30">
        <f>IFERROR(_xlfn.XLOOKUP($B1357,'Ownership Metrics'!$A:$A,'Ownership Metrics'!$G:$G),"")</f>
        <v>38</v>
      </c>
      <c r="S1357" s="27" t="str">
        <f>IFERROR(_xlfn.XLOOKUP($B1357,'Ownership Metrics'!$A:$A,'Ownership Metrics'!$H:$H),"")</f>
        <v>Oligopoli</v>
      </c>
      <c r="T1357" s="27" t="str">
        <f>IFERROR(_xlfn.XLOOKUP($B1357,'Ownership Metrics'!$A:$A,'Ownership Metrics'!$I:$I),"")</f>
        <v>Sedang</v>
      </c>
      <c r="U1357" s="27">
        <f>IF(COUNTIFS($B$2:$B1357,$B1357,$D$2:$D1357,$D1357)=1,1,0)</f>
        <v>1</v>
      </c>
      <c r="V1357" s="27">
        <f t="shared" si="64"/>
        <v>36.64</v>
      </c>
      <c r="W1357" s="27">
        <f t="shared" si="65"/>
        <v>1</v>
      </c>
      <c r="X1357" s="27">
        <f t="shared" si="63"/>
        <v>36.639999864300002</v>
      </c>
    </row>
    <row r="1358" spans="1:24" x14ac:dyDescent="0.25">
      <c r="A1358" s="26">
        <v>46265</v>
      </c>
      <c r="B1358" s="27" t="s">
        <v>10321</v>
      </c>
      <c r="C1358" s="27" t="s">
        <v>1579</v>
      </c>
      <c r="D1358" s="27" t="s">
        <v>1386</v>
      </c>
      <c r="E1358" s="27" t="s">
        <v>22</v>
      </c>
      <c r="F1358" s="27" t="s">
        <v>23</v>
      </c>
      <c r="G1358" s="27"/>
      <c r="H1358" s="27" t="s">
        <v>24</v>
      </c>
      <c r="I1358" s="28">
        <v>28426700</v>
      </c>
      <c r="J1358" s="28">
        <v>0</v>
      </c>
      <c r="K1358" s="28">
        <v>28426700</v>
      </c>
      <c r="L1358" s="29">
        <v>1.54</v>
      </c>
      <c r="M1358" s="29">
        <f>IFERROR(_xlfn.XLOOKUP($B1358,'Ownership Metrics'!$A:$A,'Ownership Metrics'!$B:$B),"")</f>
        <v>6.55</v>
      </c>
      <c r="N1358" s="28">
        <f>IFERROR(_xlfn.XLOOKUP($B1358,'Ownership Metrics'!$A:$A,'Ownership Metrics'!$C:$C),"")</f>
        <v>1814</v>
      </c>
      <c r="O1358" s="29">
        <f>IFERROR(_xlfn.XLOOKUP($B1358,'Ownership Metrics'!$A:$A,'Ownership Metrics'!$D:$D),"")</f>
        <v>36.64</v>
      </c>
      <c r="P1358" s="29">
        <f>IFERROR(_xlfn.XLOOKUP($B1358,'Ownership Metrics'!$A:$A,'Ownership Metrics'!$E:$E),"")</f>
        <v>63.65</v>
      </c>
      <c r="Q1358" s="30">
        <f>IFERROR(_xlfn.XLOOKUP($B1358,'Ownership Metrics'!$A:$A,'Ownership Metrics'!$F:$F),"")</f>
        <v>13</v>
      </c>
      <c r="R1358" s="30">
        <f>IFERROR(_xlfn.XLOOKUP($B1358,'Ownership Metrics'!$A:$A,'Ownership Metrics'!$G:$G),"")</f>
        <v>38</v>
      </c>
      <c r="S1358" s="27" t="str">
        <f>IFERROR(_xlfn.XLOOKUP($B1358,'Ownership Metrics'!$A:$A,'Ownership Metrics'!$H:$H),"")</f>
        <v>Oligopoli</v>
      </c>
      <c r="T1358" s="27" t="str">
        <f>IFERROR(_xlfn.XLOOKUP($B1358,'Ownership Metrics'!$A:$A,'Ownership Metrics'!$I:$I),"")</f>
        <v>Sedang</v>
      </c>
      <c r="U1358" s="27">
        <f>IF(COUNTIFS($B$2:$B1358,$B1358,$D$2:$D1358,$D1358)=1,1,0)</f>
        <v>1</v>
      </c>
      <c r="V1358" s="27">
        <f t="shared" si="64"/>
        <v>1.54</v>
      </c>
      <c r="W1358" s="27">
        <f t="shared" si="65"/>
        <v>11</v>
      </c>
      <c r="X1358" s="27">
        <f t="shared" si="63"/>
        <v>1.5399998642000001</v>
      </c>
    </row>
    <row r="1359" spans="1:24" x14ac:dyDescent="0.25">
      <c r="A1359" s="26">
        <v>46265</v>
      </c>
      <c r="B1359" s="27" t="s">
        <v>10321</v>
      </c>
      <c r="C1359" s="27" t="s">
        <v>1579</v>
      </c>
      <c r="D1359" s="27" t="s">
        <v>562</v>
      </c>
      <c r="E1359" s="27" t="s">
        <v>114</v>
      </c>
      <c r="F1359" s="27" t="s">
        <v>32</v>
      </c>
      <c r="G1359" s="27"/>
      <c r="H1359" s="27" t="s">
        <v>102</v>
      </c>
      <c r="I1359" s="28">
        <v>27202500</v>
      </c>
      <c r="J1359" s="28">
        <v>0</v>
      </c>
      <c r="K1359" s="28">
        <v>27202500</v>
      </c>
      <c r="L1359" s="29">
        <v>1.47</v>
      </c>
      <c r="M1359" s="29">
        <f>IFERROR(_xlfn.XLOOKUP($B1359,'Ownership Metrics'!$A:$A,'Ownership Metrics'!$B:$B),"")</f>
        <v>6.55</v>
      </c>
      <c r="N1359" s="28">
        <f>IFERROR(_xlfn.XLOOKUP($B1359,'Ownership Metrics'!$A:$A,'Ownership Metrics'!$C:$C),"")</f>
        <v>1814</v>
      </c>
      <c r="O1359" s="29">
        <f>IFERROR(_xlfn.XLOOKUP($B1359,'Ownership Metrics'!$A:$A,'Ownership Metrics'!$D:$D),"")</f>
        <v>36.64</v>
      </c>
      <c r="P1359" s="29">
        <f>IFERROR(_xlfn.XLOOKUP($B1359,'Ownership Metrics'!$A:$A,'Ownership Metrics'!$E:$E),"")</f>
        <v>63.65</v>
      </c>
      <c r="Q1359" s="30">
        <f>IFERROR(_xlfn.XLOOKUP($B1359,'Ownership Metrics'!$A:$A,'Ownership Metrics'!$F:$F),"")</f>
        <v>13</v>
      </c>
      <c r="R1359" s="30">
        <f>IFERROR(_xlfn.XLOOKUP($B1359,'Ownership Metrics'!$A:$A,'Ownership Metrics'!$G:$G),"")</f>
        <v>38</v>
      </c>
      <c r="S1359" s="27" t="str">
        <f>IFERROR(_xlfn.XLOOKUP($B1359,'Ownership Metrics'!$A:$A,'Ownership Metrics'!$H:$H),"")</f>
        <v>Oligopoli</v>
      </c>
      <c r="T1359" s="27" t="str">
        <f>IFERROR(_xlfn.XLOOKUP($B1359,'Ownership Metrics'!$A:$A,'Ownership Metrics'!$I:$I),"")</f>
        <v>Sedang</v>
      </c>
      <c r="U1359" s="27">
        <f>IF(COUNTIFS($B$2:$B1359,$B1359,$D$2:$D1359,$D1359)=1,1,0)</f>
        <v>1</v>
      </c>
      <c r="V1359" s="27">
        <f t="shared" si="64"/>
        <v>1.47</v>
      </c>
      <c r="W1359" s="27">
        <f t="shared" si="65"/>
        <v>12</v>
      </c>
      <c r="X1359" s="27">
        <f t="shared" si="63"/>
        <v>1.4699998641000001</v>
      </c>
    </row>
    <row r="1360" spans="1:24" x14ac:dyDescent="0.25">
      <c r="A1360" s="26">
        <v>46265</v>
      </c>
      <c r="B1360" s="27" t="s">
        <v>10321</v>
      </c>
      <c r="C1360" s="27" t="s">
        <v>1579</v>
      </c>
      <c r="D1360" s="27" t="s">
        <v>786</v>
      </c>
      <c r="E1360" s="27" t="s">
        <v>83</v>
      </c>
      <c r="F1360" s="27" t="s">
        <v>32</v>
      </c>
      <c r="G1360" s="27"/>
      <c r="H1360" s="27" t="s">
        <v>256</v>
      </c>
      <c r="I1360" s="28">
        <v>26781500</v>
      </c>
      <c r="J1360" s="28">
        <v>0</v>
      </c>
      <c r="K1360" s="28">
        <v>26781500</v>
      </c>
      <c r="L1360" s="29">
        <v>1.45</v>
      </c>
      <c r="M1360" s="29">
        <f>IFERROR(_xlfn.XLOOKUP($B1360,'Ownership Metrics'!$A:$A,'Ownership Metrics'!$B:$B),"")</f>
        <v>6.55</v>
      </c>
      <c r="N1360" s="28">
        <f>IFERROR(_xlfn.XLOOKUP($B1360,'Ownership Metrics'!$A:$A,'Ownership Metrics'!$C:$C),"")</f>
        <v>1814</v>
      </c>
      <c r="O1360" s="29">
        <f>IFERROR(_xlfn.XLOOKUP($B1360,'Ownership Metrics'!$A:$A,'Ownership Metrics'!$D:$D),"")</f>
        <v>36.64</v>
      </c>
      <c r="P1360" s="29">
        <f>IFERROR(_xlfn.XLOOKUP($B1360,'Ownership Metrics'!$A:$A,'Ownership Metrics'!$E:$E),"")</f>
        <v>63.65</v>
      </c>
      <c r="Q1360" s="30">
        <f>IFERROR(_xlfn.XLOOKUP($B1360,'Ownership Metrics'!$A:$A,'Ownership Metrics'!$F:$F),"")</f>
        <v>13</v>
      </c>
      <c r="R1360" s="30">
        <f>IFERROR(_xlfn.XLOOKUP($B1360,'Ownership Metrics'!$A:$A,'Ownership Metrics'!$G:$G),"")</f>
        <v>38</v>
      </c>
      <c r="S1360" s="27" t="str">
        <f>IFERROR(_xlfn.XLOOKUP($B1360,'Ownership Metrics'!$A:$A,'Ownership Metrics'!$H:$H),"")</f>
        <v>Oligopoli</v>
      </c>
      <c r="T1360" s="27" t="str">
        <f>IFERROR(_xlfn.XLOOKUP($B1360,'Ownership Metrics'!$A:$A,'Ownership Metrics'!$I:$I),"")</f>
        <v>Sedang</v>
      </c>
      <c r="U1360" s="27">
        <f>IF(COUNTIFS($B$2:$B1360,$B1360,$D$2:$D1360,$D1360)=1,1,0)</f>
        <v>1</v>
      </c>
      <c r="V1360" s="27">
        <f t="shared" si="64"/>
        <v>1.45</v>
      </c>
      <c r="W1360" s="27">
        <f t="shared" si="65"/>
        <v>13</v>
      </c>
      <c r="X1360" s="27">
        <f t="shared" si="63"/>
        <v>1.449999864</v>
      </c>
    </row>
    <row r="1361" spans="1:24" x14ac:dyDescent="0.25">
      <c r="A1361" s="26">
        <v>46265</v>
      </c>
      <c r="B1361" s="27" t="s">
        <v>10321</v>
      </c>
      <c r="C1361" s="27" t="s">
        <v>1579</v>
      </c>
      <c r="D1361" s="27" t="s">
        <v>1584</v>
      </c>
      <c r="E1361" s="27" t="s">
        <v>35</v>
      </c>
      <c r="F1361" s="27" t="s">
        <v>23</v>
      </c>
      <c r="G1361" s="27" t="s">
        <v>36</v>
      </c>
      <c r="H1361" s="27" t="s">
        <v>24</v>
      </c>
      <c r="I1361" s="28">
        <v>240751300</v>
      </c>
      <c r="J1361" s="28">
        <v>0</v>
      </c>
      <c r="K1361" s="28">
        <v>240751300</v>
      </c>
      <c r="L1361" s="29">
        <v>13.01</v>
      </c>
      <c r="M1361" s="29">
        <f>IFERROR(_xlfn.XLOOKUP($B1361,'Ownership Metrics'!$A:$A,'Ownership Metrics'!$B:$B),"")</f>
        <v>6.55</v>
      </c>
      <c r="N1361" s="28">
        <f>IFERROR(_xlfn.XLOOKUP($B1361,'Ownership Metrics'!$A:$A,'Ownership Metrics'!$C:$C),"")</f>
        <v>1814</v>
      </c>
      <c r="O1361" s="29">
        <f>IFERROR(_xlfn.XLOOKUP($B1361,'Ownership Metrics'!$A:$A,'Ownership Metrics'!$D:$D),"")</f>
        <v>36.64</v>
      </c>
      <c r="P1361" s="29">
        <f>IFERROR(_xlfn.XLOOKUP($B1361,'Ownership Metrics'!$A:$A,'Ownership Metrics'!$E:$E),"")</f>
        <v>63.65</v>
      </c>
      <c r="Q1361" s="30">
        <f>IFERROR(_xlfn.XLOOKUP($B1361,'Ownership Metrics'!$A:$A,'Ownership Metrics'!$F:$F),"")</f>
        <v>13</v>
      </c>
      <c r="R1361" s="30">
        <f>IFERROR(_xlfn.XLOOKUP($B1361,'Ownership Metrics'!$A:$A,'Ownership Metrics'!$G:$G),"")</f>
        <v>38</v>
      </c>
      <c r="S1361" s="27" t="str">
        <f>IFERROR(_xlfn.XLOOKUP($B1361,'Ownership Metrics'!$A:$A,'Ownership Metrics'!$H:$H),"")</f>
        <v>Oligopoli</v>
      </c>
      <c r="T1361" s="27" t="str">
        <f>IFERROR(_xlfn.XLOOKUP($B1361,'Ownership Metrics'!$A:$A,'Ownership Metrics'!$I:$I),"")</f>
        <v>Sedang</v>
      </c>
      <c r="U1361" s="27">
        <f>IF(COUNTIFS($B$2:$B1361,$B1361,$D$2:$D1361,$D1361)=1,1,0)</f>
        <v>1</v>
      </c>
      <c r="V1361" s="27">
        <f t="shared" si="64"/>
        <v>13.01</v>
      </c>
      <c r="W1361" s="27">
        <f t="shared" si="65"/>
        <v>3</v>
      </c>
      <c r="X1361" s="27">
        <f t="shared" si="63"/>
        <v>13.009999863899999</v>
      </c>
    </row>
    <row r="1362" spans="1:24" x14ac:dyDescent="0.25">
      <c r="A1362" s="26">
        <v>46265</v>
      </c>
      <c r="B1362" s="27" t="s">
        <v>10321</v>
      </c>
      <c r="C1362" s="27" t="s">
        <v>1579</v>
      </c>
      <c r="D1362" s="27" t="s">
        <v>1585</v>
      </c>
      <c r="E1362" s="27" t="s">
        <v>35</v>
      </c>
      <c r="F1362" s="27" t="s">
        <v>23</v>
      </c>
      <c r="G1362" s="27" t="s">
        <v>36</v>
      </c>
      <c r="H1362" s="27" t="s">
        <v>24</v>
      </c>
      <c r="I1362" s="28">
        <v>74020000</v>
      </c>
      <c r="J1362" s="28">
        <v>0</v>
      </c>
      <c r="K1362" s="28">
        <v>74020000</v>
      </c>
      <c r="L1362" s="29">
        <v>4</v>
      </c>
      <c r="M1362" s="29">
        <f>IFERROR(_xlfn.XLOOKUP($B1362,'Ownership Metrics'!$A:$A,'Ownership Metrics'!$B:$B),"")</f>
        <v>6.55</v>
      </c>
      <c r="N1362" s="28">
        <f>IFERROR(_xlfn.XLOOKUP($B1362,'Ownership Metrics'!$A:$A,'Ownership Metrics'!$C:$C),"")</f>
        <v>1814</v>
      </c>
      <c r="O1362" s="29">
        <f>IFERROR(_xlfn.XLOOKUP($B1362,'Ownership Metrics'!$A:$A,'Ownership Metrics'!$D:$D),"")</f>
        <v>36.64</v>
      </c>
      <c r="P1362" s="29">
        <f>IFERROR(_xlfn.XLOOKUP($B1362,'Ownership Metrics'!$A:$A,'Ownership Metrics'!$E:$E),"")</f>
        <v>63.65</v>
      </c>
      <c r="Q1362" s="30">
        <f>IFERROR(_xlfn.XLOOKUP($B1362,'Ownership Metrics'!$A:$A,'Ownership Metrics'!$F:$F),"")</f>
        <v>13</v>
      </c>
      <c r="R1362" s="30">
        <f>IFERROR(_xlfn.XLOOKUP($B1362,'Ownership Metrics'!$A:$A,'Ownership Metrics'!$G:$G),"")</f>
        <v>38</v>
      </c>
      <c r="S1362" s="27" t="str">
        <f>IFERROR(_xlfn.XLOOKUP($B1362,'Ownership Metrics'!$A:$A,'Ownership Metrics'!$H:$H),"")</f>
        <v>Oligopoli</v>
      </c>
      <c r="T1362" s="27" t="str">
        <f>IFERROR(_xlfn.XLOOKUP($B1362,'Ownership Metrics'!$A:$A,'Ownership Metrics'!$I:$I),"")</f>
        <v>Sedang</v>
      </c>
      <c r="U1362" s="27">
        <f>IF(COUNTIFS($B$2:$B1362,$B1362,$D$2:$D1362,$D1362)=1,1,0)</f>
        <v>1</v>
      </c>
      <c r="V1362" s="27">
        <f t="shared" si="64"/>
        <v>4</v>
      </c>
      <c r="W1362" s="27">
        <f t="shared" si="65"/>
        <v>5</v>
      </c>
      <c r="X1362" s="27">
        <f t="shared" si="63"/>
        <v>3.9999998637999998</v>
      </c>
    </row>
    <row r="1363" spans="1:24" x14ac:dyDescent="0.25">
      <c r="A1363" s="26">
        <v>46265</v>
      </c>
      <c r="B1363" s="27" t="s">
        <v>10321</v>
      </c>
      <c r="C1363" s="27" t="s">
        <v>1579</v>
      </c>
      <c r="D1363" s="27" t="s">
        <v>1586</v>
      </c>
      <c r="E1363" s="27" t="s">
        <v>35</v>
      </c>
      <c r="F1363" s="27" t="s">
        <v>23</v>
      </c>
      <c r="G1363" s="27" t="s">
        <v>36</v>
      </c>
      <c r="H1363" s="27" t="s">
        <v>24</v>
      </c>
      <c r="I1363" s="28">
        <v>259000000</v>
      </c>
      <c r="J1363" s="28">
        <v>0</v>
      </c>
      <c r="K1363" s="28">
        <v>259000000</v>
      </c>
      <c r="L1363" s="29">
        <v>14</v>
      </c>
      <c r="M1363" s="29">
        <f>IFERROR(_xlfn.XLOOKUP($B1363,'Ownership Metrics'!$A:$A,'Ownership Metrics'!$B:$B),"")</f>
        <v>6.55</v>
      </c>
      <c r="N1363" s="28">
        <f>IFERROR(_xlfn.XLOOKUP($B1363,'Ownership Metrics'!$A:$A,'Ownership Metrics'!$C:$C),"")</f>
        <v>1814</v>
      </c>
      <c r="O1363" s="29">
        <f>IFERROR(_xlfn.XLOOKUP($B1363,'Ownership Metrics'!$A:$A,'Ownership Metrics'!$D:$D),"")</f>
        <v>36.64</v>
      </c>
      <c r="P1363" s="29">
        <f>IFERROR(_xlfn.XLOOKUP($B1363,'Ownership Metrics'!$A:$A,'Ownership Metrics'!$E:$E),"")</f>
        <v>63.65</v>
      </c>
      <c r="Q1363" s="30">
        <f>IFERROR(_xlfn.XLOOKUP($B1363,'Ownership Metrics'!$A:$A,'Ownership Metrics'!$F:$F),"")</f>
        <v>13</v>
      </c>
      <c r="R1363" s="30">
        <f>IFERROR(_xlfn.XLOOKUP($B1363,'Ownership Metrics'!$A:$A,'Ownership Metrics'!$G:$G),"")</f>
        <v>38</v>
      </c>
      <c r="S1363" s="27" t="str">
        <f>IFERROR(_xlfn.XLOOKUP($B1363,'Ownership Metrics'!$A:$A,'Ownership Metrics'!$H:$H),"")</f>
        <v>Oligopoli</v>
      </c>
      <c r="T1363" s="27" t="str">
        <f>IFERROR(_xlfn.XLOOKUP($B1363,'Ownership Metrics'!$A:$A,'Ownership Metrics'!$I:$I),"")</f>
        <v>Sedang</v>
      </c>
      <c r="U1363" s="27">
        <f>IF(COUNTIFS($B$2:$B1363,$B1363,$D$2:$D1363,$D1363)=1,1,0)</f>
        <v>1</v>
      </c>
      <c r="V1363" s="27">
        <f t="shared" si="64"/>
        <v>14</v>
      </c>
      <c r="W1363" s="27">
        <f t="shared" si="65"/>
        <v>2</v>
      </c>
      <c r="X1363" s="27">
        <f t="shared" si="63"/>
        <v>13.999999863699999</v>
      </c>
    </row>
    <row r="1364" spans="1:24" x14ac:dyDescent="0.25">
      <c r="A1364" s="26">
        <v>46265</v>
      </c>
      <c r="B1364" s="27" t="s">
        <v>10321</v>
      </c>
      <c r="C1364" s="27" t="s">
        <v>1579</v>
      </c>
      <c r="D1364" s="27" t="s">
        <v>1587</v>
      </c>
      <c r="E1364" s="27" t="s">
        <v>35</v>
      </c>
      <c r="F1364" s="27" t="s">
        <v>23</v>
      </c>
      <c r="G1364" s="27" t="s">
        <v>36</v>
      </c>
      <c r="H1364" s="27" t="s">
        <v>24</v>
      </c>
      <c r="I1364" s="28">
        <v>74020000</v>
      </c>
      <c r="J1364" s="28">
        <v>0</v>
      </c>
      <c r="K1364" s="28">
        <v>74020000</v>
      </c>
      <c r="L1364" s="29">
        <v>4</v>
      </c>
      <c r="M1364" s="29">
        <f>IFERROR(_xlfn.XLOOKUP($B1364,'Ownership Metrics'!$A:$A,'Ownership Metrics'!$B:$B),"")</f>
        <v>6.55</v>
      </c>
      <c r="N1364" s="28">
        <f>IFERROR(_xlfn.XLOOKUP($B1364,'Ownership Metrics'!$A:$A,'Ownership Metrics'!$C:$C),"")</f>
        <v>1814</v>
      </c>
      <c r="O1364" s="29">
        <f>IFERROR(_xlfn.XLOOKUP($B1364,'Ownership Metrics'!$A:$A,'Ownership Metrics'!$D:$D),"")</f>
        <v>36.64</v>
      </c>
      <c r="P1364" s="29">
        <f>IFERROR(_xlfn.XLOOKUP($B1364,'Ownership Metrics'!$A:$A,'Ownership Metrics'!$E:$E),"")</f>
        <v>63.65</v>
      </c>
      <c r="Q1364" s="30">
        <f>IFERROR(_xlfn.XLOOKUP($B1364,'Ownership Metrics'!$A:$A,'Ownership Metrics'!$F:$F),"")</f>
        <v>13</v>
      </c>
      <c r="R1364" s="30">
        <f>IFERROR(_xlfn.XLOOKUP($B1364,'Ownership Metrics'!$A:$A,'Ownership Metrics'!$G:$G),"")</f>
        <v>38</v>
      </c>
      <c r="S1364" s="27" t="str">
        <f>IFERROR(_xlfn.XLOOKUP($B1364,'Ownership Metrics'!$A:$A,'Ownership Metrics'!$H:$H),"")</f>
        <v>Oligopoli</v>
      </c>
      <c r="T1364" s="27" t="str">
        <f>IFERROR(_xlfn.XLOOKUP($B1364,'Ownership Metrics'!$A:$A,'Ownership Metrics'!$I:$I),"")</f>
        <v>Sedang</v>
      </c>
      <c r="U1364" s="27">
        <f>IF(COUNTIFS($B$2:$B1364,$B1364,$D$2:$D1364,$D1364)=1,1,0)</f>
        <v>1</v>
      </c>
      <c r="V1364" s="27">
        <f t="shared" si="64"/>
        <v>4</v>
      </c>
      <c r="W1364" s="27">
        <f t="shared" si="65"/>
        <v>6</v>
      </c>
      <c r="X1364" s="27">
        <f t="shared" si="63"/>
        <v>3.9999998635999998</v>
      </c>
    </row>
    <row r="1365" spans="1:24" x14ac:dyDescent="0.25">
      <c r="A1365" s="26">
        <v>46265</v>
      </c>
      <c r="B1365" s="27" t="s">
        <v>10321</v>
      </c>
      <c r="C1365" s="27" t="s">
        <v>1579</v>
      </c>
      <c r="D1365" s="27" t="s">
        <v>1588</v>
      </c>
      <c r="E1365" s="27" t="s">
        <v>35</v>
      </c>
      <c r="F1365" s="27" t="s">
        <v>23</v>
      </c>
      <c r="G1365" s="27" t="s">
        <v>36</v>
      </c>
      <c r="H1365" s="27" t="s">
        <v>24</v>
      </c>
      <c r="I1365" s="28">
        <v>74020000</v>
      </c>
      <c r="J1365" s="28">
        <v>0</v>
      </c>
      <c r="K1365" s="28">
        <v>74020000</v>
      </c>
      <c r="L1365" s="29">
        <v>4</v>
      </c>
      <c r="M1365" s="29">
        <f>IFERROR(_xlfn.XLOOKUP($B1365,'Ownership Metrics'!$A:$A,'Ownership Metrics'!$B:$B),"")</f>
        <v>6.55</v>
      </c>
      <c r="N1365" s="28">
        <f>IFERROR(_xlfn.XLOOKUP($B1365,'Ownership Metrics'!$A:$A,'Ownership Metrics'!$C:$C),"")</f>
        <v>1814</v>
      </c>
      <c r="O1365" s="29">
        <f>IFERROR(_xlfn.XLOOKUP($B1365,'Ownership Metrics'!$A:$A,'Ownership Metrics'!$D:$D),"")</f>
        <v>36.64</v>
      </c>
      <c r="P1365" s="29">
        <f>IFERROR(_xlfn.XLOOKUP($B1365,'Ownership Metrics'!$A:$A,'Ownership Metrics'!$E:$E),"")</f>
        <v>63.65</v>
      </c>
      <c r="Q1365" s="30">
        <f>IFERROR(_xlfn.XLOOKUP($B1365,'Ownership Metrics'!$A:$A,'Ownership Metrics'!$F:$F),"")</f>
        <v>13</v>
      </c>
      <c r="R1365" s="30">
        <f>IFERROR(_xlfn.XLOOKUP($B1365,'Ownership Metrics'!$A:$A,'Ownership Metrics'!$G:$G),"")</f>
        <v>38</v>
      </c>
      <c r="S1365" s="27" t="str">
        <f>IFERROR(_xlfn.XLOOKUP($B1365,'Ownership Metrics'!$A:$A,'Ownership Metrics'!$H:$H),"")</f>
        <v>Oligopoli</v>
      </c>
      <c r="T1365" s="27" t="str">
        <f>IFERROR(_xlfn.XLOOKUP($B1365,'Ownership Metrics'!$A:$A,'Ownership Metrics'!$I:$I),"")</f>
        <v>Sedang</v>
      </c>
      <c r="U1365" s="27">
        <f>IF(COUNTIFS($B$2:$B1365,$B1365,$D$2:$D1365,$D1365)=1,1,0)</f>
        <v>1</v>
      </c>
      <c r="V1365" s="27">
        <f t="shared" si="64"/>
        <v>4</v>
      </c>
      <c r="W1365" s="27">
        <f t="shared" si="65"/>
        <v>7</v>
      </c>
      <c r="X1365" s="27">
        <f t="shared" si="63"/>
        <v>3.9999998634999998</v>
      </c>
    </row>
    <row r="1366" spans="1:24" x14ac:dyDescent="0.25">
      <c r="A1366" s="26">
        <v>46265</v>
      </c>
      <c r="B1366" s="27" t="s">
        <v>10321</v>
      </c>
      <c r="C1366" s="27" t="s">
        <v>1579</v>
      </c>
      <c r="D1366" s="27" t="s">
        <v>147</v>
      </c>
      <c r="E1366" s="27" t="s">
        <v>67</v>
      </c>
      <c r="F1366" s="27" t="s">
        <v>32</v>
      </c>
      <c r="G1366" s="27"/>
      <c r="H1366" s="27" t="s">
        <v>64</v>
      </c>
      <c r="I1366" s="28">
        <v>34380000</v>
      </c>
      <c r="J1366" s="28">
        <v>0</v>
      </c>
      <c r="K1366" s="28">
        <v>34380000</v>
      </c>
      <c r="L1366" s="29">
        <v>1.86</v>
      </c>
      <c r="M1366" s="29">
        <f>IFERROR(_xlfn.XLOOKUP($B1366,'Ownership Metrics'!$A:$A,'Ownership Metrics'!$B:$B),"")</f>
        <v>6.55</v>
      </c>
      <c r="N1366" s="28">
        <f>IFERROR(_xlfn.XLOOKUP($B1366,'Ownership Metrics'!$A:$A,'Ownership Metrics'!$C:$C),"")</f>
        <v>1814</v>
      </c>
      <c r="O1366" s="29">
        <f>IFERROR(_xlfn.XLOOKUP($B1366,'Ownership Metrics'!$A:$A,'Ownership Metrics'!$D:$D),"")</f>
        <v>36.64</v>
      </c>
      <c r="P1366" s="29">
        <f>IFERROR(_xlfn.XLOOKUP($B1366,'Ownership Metrics'!$A:$A,'Ownership Metrics'!$E:$E),"")</f>
        <v>63.65</v>
      </c>
      <c r="Q1366" s="30">
        <f>IFERROR(_xlfn.XLOOKUP($B1366,'Ownership Metrics'!$A:$A,'Ownership Metrics'!$F:$F),"")</f>
        <v>13</v>
      </c>
      <c r="R1366" s="30">
        <f>IFERROR(_xlfn.XLOOKUP($B1366,'Ownership Metrics'!$A:$A,'Ownership Metrics'!$G:$G),"")</f>
        <v>38</v>
      </c>
      <c r="S1366" s="27" t="str">
        <f>IFERROR(_xlfn.XLOOKUP($B1366,'Ownership Metrics'!$A:$A,'Ownership Metrics'!$H:$H),"")</f>
        <v>Oligopoli</v>
      </c>
      <c r="T1366" s="27" t="str">
        <f>IFERROR(_xlfn.XLOOKUP($B1366,'Ownership Metrics'!$A:$A,'Ownership Metrics'!$I:$I),"")</f>
        <v>Sedang</v>
      </c>
      <c r="U1366" s="27">
        <f>IF(COUNTIFS($B$2:$B1366,$B1366,$D$2:$D1366,$D1366)=1,1,0)</f>
        <v>1</v>
      </c>
      <c r="V1366" s="27">
        <f t="shared" si="64"/>
        <v>1.86</v>
      </c>
      <c r="W1366" s="27">
        <f t="shared" si="65"/>
        <v>10</v>
      </c>
      <c r="X1366" s="27">
        <f t="shared" si="63"/>
        <v>1.8599998634000001</v>
      </c>
    </row>
    <row r="1367" spans="1:24" x14ac:dyDescent="0.25">
      <c r="A1367" s="26">
        <v>46265</v>
      </c>
      <c r="B1367" s="27" t="s">
        <v>10322</v>
      </c>
      <c r="C1367" s="27" t="s">
        <v>1590</v>
      </c>
      <c r="D1367" s="27" t="s">
        <v>1591</v>
      </c>
      <c r="E1367" s="27" t="s">
        <v>1128</v>
      </c>
      <c r="F1367" s="27" t="s">
        <v>23</v>
      </c>
      <c r="G1367" s="27"/>
      <c r="H1367" s="27" t="s">
        <v>24</v>
      </c>
      <c r="I1367" s="28">
        <v>0</v>
      </c>
      <c r="J1367" s="28">
        <v>1308280674</v>
      </c>
      <c r="K1367" s="28">
        <v>1308280674</v>
      </c>
      <c r="L1367" s="29">
        <v>50</v>
      </c>
      <c r="M1367" s="29">
        <f>IFERROR(_xlfn.XLOOKUP($B1367,'Ownership Metrics'!$A:$A,'Ownership Metrics'!$B:$B),"")</f>
        <v>9.26</v>
      </c>
      <c r="N1367" s="28">
        <f>IFERROR(_xlfn.XLOOKUP($B1367,'Ownership Metrics'!$A:$A,'Ownership Metrics'!$C:$C),"")</f>
        <v>3296</v>
      </c>
      <c r="O1367" s="29">
        <f>IFERROR(_xlfn.XLOOKUP($B1367,'Ownership Metrics'!$A:$A,'Ownership Metrics'!$D:$D),"")</f>
        <v>50</v>
      </c>
      <c r="P1367" s="29">
        <f>IFERROR(_xlfn.XLOOKUP($B1367,'Ownership Metrics'!$A:$A,'Ownership Metrics'!$E:$E),"")</f>
        <v>85.74</v>
      </c>
      <c r="Q1367" s="30">
        <f>IFERROR(_xlfn.XLOOKUP($B1367,'Ownership Metrics'!$A:$A,'Ownership Metrics'!$F:$F),"")</f>
        <v>4</v>
      </c>
      <c r="R1367" s="30">
        <f>IFERROR(_xlfn.XLOOKUP($B1367,'Ownership Metrics'!$A:$A,'Ownership Metrics'!$G:$G),"")</f>
        <v>62</v>
      </c>
      <c r="S1367" s="27" t="str">
        <f>IFERROR(_xlfn.XLOOKUP($B1367,'Ownership Metrics'!$A:$A,'Ownership Metrics'!$H:$H),"")</f>
        <v>Mayoritas</v>
      </c>
      <c r="T1367" s="27" t="str">
        <f>IFERROR(_xlfn.XLOOKUP($B1367,'Ownership Metrics'!$A:$A,'Ownership Metrics'!$I:$I),"")</f>
        <v>Tinggi</v>
      </c>
      <c r="U1367" s="27">
        <f>IF(COUNTIFS($B$2:$B1367,$B1367,$D$2:$D1367,$D1367)=1,1,0)</f>
        <v>1</v>
      </c>
      <c r="V1367" s="27">
        <f t="shared" si="64"/>
        <v>50</v>
      </c>
      <c r="W1367" s="27">
        <f t="shared" si="65"/>
        <v>1</v>
      </c>
      <c r="X1367" s="27">
        <f t="shared" si="63"/>
        <v>49.999999863299998</v>
      </c>
    </row>
    <row r="1368" spans="1:24" x14ac:dyDescent="0.25">
      <c r="A1368" s="26">
        <v>46265</v>
      </c>
      <c r="B1368" s="27" t="s">
        <v>10322</v>
      </c>
      <c r="C1368" s="27" t="s">
        <v>1590</v>
      </c>
      <c r="D1368" s="27" t="s">
        <v>1592</v>
      </c>
      <c r="E1368" s="27" t="s">
        <v>22</v>
      </c>
      <c r="F1368" s="27" t="s">
        <v>23</v>
      </c>
      <c r="G1368" s="27"/>
      <c r="H1368" s="27" t="s">
        <v>24</v>
      </c>
      <c r="I1368" s="28">
        <v>130825000</v>
      </c>
      <c r="J1368" s="28">
        <v>0</v>
      </c>
      <c r="K1368" s="28">
        <v>130825000</v>
      </c>
      <c r="L1368" s="29">
        <v>5</v>
      </c>
      <c r="M1368" s="29">
        <f>IFERROR(_xlfn.XLOOKUP($B1368,'Ownership Metrics'!$A:$A,'Ownership Metrics'!$B:$B),"")</f>
        <v>9.26</v>
      </c>
      <c r="N1368" s="28">
        <f>IFERROR(_xlfn.XLOOKUP($B1368,'Ownership Metrics'!$A:$A,'Ownership Metrics'!$C:$C),"")</f>
        <v>3296</v>
      </c>
      <c r="O1368" s="29">
        <f>IFERROR(_xlfn.XLOOKUP($B1368,'Ownership Metrics'!$A:$A,'Ownership Metrics'!$D:$D),"")</f>
        <v>50</v>
      </c>
      <c r="P1368" s="29">
        <f>IFERROR(_xlfn.XLOOKUP($B1368,'Ownership Metrics'!$A:$A,'Ownership Metrics'!$E:$E),"")</f>
        <v>85.74</v>
      </c>
      <c r="Q1368" s="30">
        <f>IFERROR(_xlfn.XLOOKUP($B1368,'Ownership Metrics'!$A:$A,'Ownership Metrics'!$F:$F),"")</f>
        <v>4</v>
      </c>
      <c r="R1368" s="30">
        <f>IFERROR(_xlfn.XLOOKUP($B1368,'Ownership Metrics'!$A:$A,'Ownership Metrics'!$G:$G),"")</f>
        <v>62</v>
      </c>
      <c r="S1368" s="27" t="str">
        <f>IFERROR(_xlfn.XLOOKUP($B1368,'Ownership Metrics'!$A:$A,'Ownership Metrics'!$H:$H),"")</f>
        <v>Mayoritas</v>
      </c>
      <c r="T1368" s="27" t="str">
        <f>IFERROR(_xlfn.XLOOKUP($B1368,'Ownership Metrics'!$A:$A,'Ownership Metrics'!$I:$I),"")</f>
        <v>Tinggi</v>
      </c>
      <c r="U1368" s="27">
        <f>IF(COUNTIFS($B$2:$B1368,$B1368,$D$2:$D1368,$D1368)=1,1,0)</f>
        <v>1</v>
      </c>
      <c r="V1368" s="27">
        <f t="shared" si="64"/>
        <v>5</v>
      </c>
      <c r="W1368" s="27">
        <f t="shared" si="65"/>
        <v>4</v>
      </c>
      <c r="X1368" s="27">
        <f t="shared" si="63"/>
        <v>4.9999998632000002</v>
      </c>
    </row>
    <row r="1369" spans="1:24" x14ac:dyDescent="0.25">
      <c r="A1369" s="26">
        <v>46265</v>
      </c>
      <c r="B1369" s="27" t="s">
        <v>10322</v>
      </c>
      <c r="C1369" s="27" t="s">
        <v>1590</v>
      </c>
      <c r="D1369" s="27" t="s">
        <v>1593</v>
      </c>
      <c r="E1369" s="27" t="s">
        <v>22</v>
      </c>
      <c r="F1369" s="27" t="s">
        <v>32</v>
      </c>
      <c r="G1369" s="27"/>
      <c r="H1369" s="27" t="s">
        <v>133</v>
      </c>
      <c r="I1369" s="28">
        <v>254847100</v>
      </c>
      <c r="J1369" s="28">
        <v>0</v>
      </c>
      <c r="K1369" s="28">
        <v>254847100</v>
      </c>
      <c r="L1369" s="29">
        <v>9.74</v>
      </c>
      <c r="M1369" s="29">
        <f>IFERROR(_xlfn.XLOOKUP($B1369,'Ownership Metrics'!$A:$A,'Ownership Metrics'!$B:$B),"")</f>
        <v>9.26</v>
      </c>
      <c r="N1369" s="28">
        <f>IFERROR(_xlfn.XLOOKUP($B1369,'Ownership Metrics'!$A:$A,'Ownership Metrics'!$C:$C),"")</f>
        <v>3296</v>
      </c>
      <c r="O1369" s="29">
        <f>IFERROR(_xlfn.XLOOKUP($B1369,'Ownership Metrics'!$A:$A,'Ownership Metrics'!$D:$D),"")</f>
        <v>50</v>
      </c>
      <c r="P1369" s="29">
        <f>IFERROR(_xlfn.XLOOKUP($B1369,'Ownership Metrics'!$A:$A,'Ownership Metrics'!$E:$E),"")</f>
        <v>85.74</v>
      </c>
      <c r="Q1369" s="30">
        <f>IFERROR(_xlfn.XLOOKUP($B1369,'Ownership Metrics'!$A:$A,'Ownership Metrics'!$F:$F),"")</f>
        <v>4</v>
      </c>
      <c r="R1369" s="30">
        <f>IFERROR(_xlfn.XLOOKUP($B1369,'Ownership Metrics'!$A:$A,'Ownership Metrics'!$G:$G),"")</f>
        <v>62</v>
      </c>
      <c r="S1369" s="27" t="str">
        <f>IFERROR(_xlfn.XLOOKUP($B1369,'Ownership Metrics'!$A:$A,'Ownership Metrics'!$H:$H),"")</f>
        <v>Mayoritas</v>
      </c>
      <c r="T1369" s="27" t="str">
        <f>IFERROR(_xlfn.XLOOKUP($B1369,'Ownership Metrics'!$A:$A,'Ownership Metrics'!$I:$I),"")</f>
        <v>Tinggi</v>
      </c>
      <c r="U1369" s="27">
        <f>IF(COUNTIFS($B$2:$B1369,$B1369,$D$2:$D1369,$D1369)=1,1,0)</f>
        <v>1</v>
      </c>
      <c r="V1369" s="27">
        <f t="shared" si="64"/>
        <v>9.74</v>
      </c>
      <c r="W1369" s="27">
        <f t="shared" si="65"/>
        <v>3</v>
      </c>
      <c r="X1369" s="27">
        <f t="shared" si="63"/>
        <v>9.7399998630999995</v>
      </c>
    </row>
    <row r="1370" spans="1:24" x14ac:dyDescent="0.25">
      <c r="A1370" s="26">
        <v>46265</v>
      </c>
      <c r="B1370" s="27" t="s">
        <v>10322</v>
      </c>
      <c r="C1370" s="27" t="s">
        <v>1590</v>
      </c>
      <c r="D1370" s="27" t="s">
        <v>1594</v>
      </c>
      <c r="E1370" s="27" t="s">
        <v>51</v>
      </c>
      <c r="F1370" s="27" t="s">
        <v>32</v>
      </c>
      <c r="G1370" s="27"/>
      <c r="H1370" s="27" t="s">
        <v>64</v>
      </c>
      <c r="I1370" s="28">
        <v>680290000</v>
      </c>
      <c r="J1370" s="28">
        <v>0</v>
      </c>
      <c r="K1370" s="28">
        <v>680290000</v>
      </c>
      <c r="L1370" s="29">
        <v>26</v>
      </c>
      <c r="M1370" s="29">
        <f>IFERROR(_xlfn.XLOOKUP($B1370,'Ownership Metrics'!$A:$A,'Ownership Metrics'!$B:$B),"")</f>
        <v>9.26</v>
      </c>
      <c r="N1370" s="28">
        <f>IFERROR(_xlfn.XLOOKUP($B1370,'Ownership Metrics'!$A:$A,'Ownership Metrics'!$C:$C),"")</f>
        <v>3296</v>
      </c>
      <c r="O1370" s="29">
        <f>IFERROR(_xlfn.XLOOKUP($B1370,'Ownership Metrics'!$A:$A,'Ownership Metrics'!$D:$D),"")</f>
        <v>50</v>
      </c>
      <c r="P1370" s="29">
        <f>IFERROR(_xlfn.XLOOKUP($B1370,'Ownership Metrics'!$A:$A,'Ownership Metrics'!$E:$E),"")</f>
        <v>85.74</v>
      </c>
      <c r="Q1370" s="30">
        <f>IFERROR(_xlfn.XLOOKUP($B1370,'Ownership Metrics'!$A:$A,'Ownership Metrics'!$F:$F),"")</f>
        <v>4</v>
      </c>
      <c r="R1370" s="30">
        <f>IFERROR(_xlfn.XLOOKUP($B1370,'Ownership Metrics'!$A:$A,'Ownership Metrics'!$G:$G),"")</f>
        <v>62</v>
      </c>
      <c r="S1370" s="27" t="str">
        <f>IFERROR(_xlfn.XLOOKUP($B1370,'Ownership Metrics'!$A:$A,'Ownership Metrics'!$H:$H),"")</f>
        <v>Mayoritas</v>
      </c>
      <c r="T1370" s="27" t="str">
        <f>IFERROR(_xlfn.XLOOKUP($B1370,'Ownership Metrics'!$A:$A,'Ownership Metrics'!$I:$I),"")</f>
        <v>Tinggi</v>
      </c>
      <c r="U1370" s="27">
        <f>IF(COUNTIFS($B$2:$B1370,$B1370,$D$2:$D1370,$D1370)=1,1,0)</f>
        <v>1</v>
      </c>
      <c r="V1370" s="27">
        <f t="shared" si="64"/>
        <v>26</v>
      </c>
      <c r="W1370" s="27">
        <f t="shared" si="65"/>
        <v>2</v>
      </c>
      <c r="X1370" s="27">
        <f t="shared" si="63"/>
        <v>25.999999862999999</v>
      </c>
    </row>
    <row r="1371" spans="1:24" x14ac:dyDescent="0.25">
      <c r="A1371" s="26">
        <v>46265</v>
      </c>
      <c r="B1371" s="27" t="s">
        <v>10323</v>
      </c>
      <c r="C1371" s="27" t="s">
        <v>1596</v>
      </c>
      <c r="D1371" s="27" t="s">
        <v>1597</v>
      </c>
      <c r="E1371" s="27" t="s">
        <v>22</v>
      </c>
      <c r="F1371" s="27" t="s">
        <v>23</v>
      </c>
      <c r="G1371" s="27"/>
      <c r="H1371" s="27" t="s">
        <v>24</v>
      </c>
      <c r="I1371" s="28">
        <v>131063491</v>
      </c>
      <c r="J1371" s="28">
        <v>52974500</v>
      </c>
      <c r="K1371" s="28">
        <v>184037991</v>
      </c>
      <c r="L1371" s="29">
        <v>4.99</v>
      </c>
      <c r="M1371" s="29">
        <f>IFERROR(_xlfn.XLOOKUP($B1371,'Ownership Metrics'!$A:$A,'Ownership Metrics'!$B:$B),"")</f>
        <v>2.37</v>
      </c>
      <c r="N1371" s="28">
        <f>IFERROR(_xlfn.XLOOKUP($B1371,'Ownership Metrics'!$A:$A,'Ownership Metrics'!$C:$C),"")</f>
        <v>8301</v>
      </c>
      <c r="O1371" s="29">
        <f>IFERROR(_xlfn.XLOOKUP($B1371,'Ownership Metrics'!$A:$A,'Ownership Metrics'!$D:$D),"")</f>
        <v>90.96</v>
      </c>
      <c r="P1371" s="29">
        <f>IFERROR(_xlfn.XLOOKUP($B1371,'Ownership Metrics'!$A:$A,'Ownership Metrics'!$E:$E),"")</f>
        <v>97.63</v>
      </c>
      <c r="Q1371" s="30">
        <f>IFERROR(_xlfn.XLOOKUP($B1371,'Ownership Metrics'!$A:$A,'Ownership Metrics'!$F:$F),"")</f>
        <v>3</v>
      </c>
      <c r="R1371" s="30">
        <f>IFERROR(_xlfn.XLOOKUP($B1371,'Ownership Metrics'!$A:$A,'Ownership Metrics'!$G:$G),"")</f>
        <v>89</v>
      </c>
      <c r="S1371" s="27" t="str">
        <f>IFERROR(_xlfn.XLOOKUP($B1371,'Ownership Metrics'!$A:$A,'Ownership Metrics'!$H:$H),"")</f>
        <v>Mayoritas</v>
      </c>
      <c r="T1371" s="27" t="str">
        <f>IFERROR(_xlfn.XLOOKUP($B1371,'Ownership Metrics'!$A:$A,'Ownership Metrics'!$I:$I),"")</f>
        <v>Tinggi</v>
      </c>
      <c r="U1371" s="27">
        <f>IF(COUNTIFS($B$2:$B1371,$B1371,$D$2:$D1371,$D1371)=1,1,0)</f>
        <v>1</v>
      </c>
      <c r="V1371" s="27">
        <f t="shared" si="64"/>
        <v>4.99</v>
      </c>
      <c r="W1371" s="27">
        <f t="shared" si="65"/>
        <v>2</v>
      </c>
      <c r="X1371" s="27">
        <f t="shared" si="63"/>
        <v>4.9899998629000004</v>
      </c>
    </row>
    <row r="1372" spans="1:24" x14ac:dyDescent="0.25">
      <c r="A1372" s="26">
        <v>46265</v>
      </c>
      <c r="B1372" s="27" t="s">
        <v>10323</v>
      </c>
      <c r="C1372" s="27" t="s">
        <v>1596</v>
      </c>
      <c r="D1372" s="27" t="s">
        <v>1598</v>
      </c>
      <c r="E1372" s="27" t="s">
        <v>22</v>
      </c>
      <c r="F1372" s="27" t="s">
        <v>32</v>
      </c>
      <c r="G1372" s="27"/>
      <c r="H1372" s="27"/>
      <c r="I1372" s="28">
        <v>0</v>
      </c>
      <c r="J1372" s="28">
        <v>3355488000</v>
      </c>
      <c r="K1372" s="28">
        <v>3355488000</v>
      </c>
      <c r="L1372" s="29">
        <v>90.96</v>
      </c>
      <c r="M1372" s="29">
        <f>IFERROR(_xlfn.XLOOKUP($B1372,'Ownership Metrics'!$A:$A,'Ownership Metrics'!$B:$B),"")</f>
        <v>2.37</v>
      </c>
      <c r="N1372" s="28">
        <f>IFERROR(_xlfn.XLOOKUP($B1372,'Ownership Metrics'!$A:$A,'Ownership Metrics'!$C:$C),"")</f>
        <v>8301</v>
      </c>
      <c r="O1372" s="29">
        <f>IFERROR(_xlfn.XLOOKUP($B1372,'Ownership Metrics'!$A:$A,'Ownership Metrics'!$D:$D),"")</f>
        <v>90.96</v>
      </c>
      <c r="P1372" s="29">
        <f>IFERROR(_xlfn.XLOOKUP($B1372,'Ownership Metrics'!$A:$A,'Ownership Metrics'!$E:$E),"")</f>
        <v>97.63</v>
      </c>
      <c r="Q1372" s="30">
        <f>IFERROR(_xlfn.XLOOKUP($B1372,'Ownership Metrics'!$A:$A,'Ownership Metrics'!$F:$F),"")</f>
        <v>3</v>
      </c>
      <c r="R1372" s="30">
        <f>IFERROR(_xlfn.XLOOKUP($B1372,'Ownership Metrics'!$A:$A,'Ownership Metrics'!$G:$G),"")</f>
        <v>89</v>
      </c>
      <c r="S1372" s="27" t="str">
        <f>IFERROR(_xlfn.XLOOKUP($B1372,'Ownership Metrics'!$A:$A,'Ownership Metrics'!$H:$H),"")</f>
        <v>Mayoritas</v>
      </c>
      <c r="T1372" s="27" t="str">
        <f>IFERROR(_xlfn.XLOOKUP($B1372,'Ownership Metrics'!$A:$A,'Ownership Metrics'!$I:$I),"")</f>
        <v>Tinggi</v>
      </c>
      <c r="U1372" s="27">
        <f>IF(COUNTIFS($B$2:$B1372,$B1372,$D$2:$D1372,$D1372)=1,1,0)</f>
        <v>1</v>
      </c>
      <c r="V1372" s="27">
        <f t="shared" si="64"/>
        <v>90.96</v>
      </c>
      <c r="W1372" s="27">
        <f t="shared" si="65"/>
        <v>1</v>
      </c>
      <c r="X1372" s="27">
        <f t="shared" si="63"/>
        <v>90.95999986279999</v>
      </c>
    </row>
    <row r="1373" spans="1:24" x14ac:dyDescent="0.25">
      <c r="A1373" s="26">
        <v>46265</v>
      </c>
      <c r="B1373" s="27" t="s">
        <v>10323</v>
      </c>
      <c r="C1373" s="27" t="s">
        <v>1596</v>
      </c>
      <c r="D1373" s="27" t="s">
        <v>1599</v>
      </c>
      <c r="E1373" s="27" t="s">
        <v>35</v>
      </c>
      <c r="F1373" s="27" t="s">
        <v>23</v>
      </c>
      <c r="G1373" s="27" t="s">
        <v>36</v>
      </c>
      <c r="H1373" s="27" t="s">
        <v>24</v>
      </c>
      <c r="I1373" s="28">
        <v>61954784</v>
      </c>
      <c r="J1373" s="28">
        <v>0</v>
      </c>
      <c r="K1373" s="28">
        <v>61954784</v>
      </c>
      <c r="L1373" s="29">
        <v>1.68</v>
      </c>
      <c r="M1373" s="29">
        <f>IFERROR(_xlfn.XLOOKUP($B1373,'Ownership Metrics'!$A:$A,'Ownership Metrics'!$B:$B),"")</f>
        <v>2.37</v>
      </c>
      <c r="N1373" s="28">
        <f>IFERROR(_xlfn.XLOOKUP($B1373,'Ownership Metrics'!$A:$A,'Ownership Metrics'!$C:$C),"")</f>
        <v>8301</v>
      </c>
      <c r="O1373" s="29">
        <f>IFERROR(_xlfn.XLOOKUP($B1373,'Ownership Metrics'!$A:$A,'Ownership Metrics'!$D:$D),"")</f>
        <v>90.96</v>
      </c>
      <c r="P1373" s="29">
        <f>IFERROR(_xlfn.XLOOKUP($B1373,'Ownership Metrics'!$A:$A,'Ownership Metrics'!$E:$E),"")</f>
        <v>97.63</v>
      </c>
      <c r="Q1373" s="30">
        <f>IFERROR(_xlfn.XLOOKUP($B1373,'Ownership Metrics'!$A:$A,'Ownership Metrics'!$F:$F),"")</f>
        <v>3</v>
      </c>
      <c r="R1373" s="30">
        <f>IFERROR(_xlfn.XLOOKUP($B1373,'Ownership Metrics'!$A:$A,'Ownership Metrics'!$G:$G),"")</f>
        <v>89</v>
      </c>
      <c r="S1373" s="27" t="str">
        <f>IFERROR(_xlfn.XLOOKUP($B1373,'Ownership Metrics'!$A:$A,'Ownership Metrics'!$H:$H),"")</f>
        <v>Mayoritas</v>
      </c>
      <c r="T1373" s="27" t="str">
        <f>IFERROR(_xlfn.XLOOKUP($B1373,'Ownership Metrics'!$A:$A,'Ownership Metrics'!$I:$I),"")</f>
        <v>Tinggi</v>
      </c>
      <c r="U1373" s="27">
        <f>IF(COUNTIFS($B$2:$B1373,$B1373,$D$2:$D1373,$D1373)=1,1,0)</f>
        <v>1</v>
      </c>
      <c r="V1373" s="27">
        <f t="shared" si="64"/>
        <v>1.68</v>
      </c>
      <c r="W1373" s="27">
        <f t="shared" si="65"/>
        <v>3</v>
      </c>
      <c r="X1373" s="27">
        <f t="shared" si="63"/>
        <v>1.6799998626999999</v>
      </c>
    </row>
    <row r="1374" spans="1:24" x14ac:dyDescent="0.25">
      <c r="A1374" s="26">
        <v>46265</v>
      </c>
      <c r="B1374" s="27" t="s">
        <v>10324</v>
      </c>
      <c r="C1374" s="27" t="s">
        <v>1601</v>
      </c>
      <c r="D1374" s="27" t="s">
        <v>1602</v>
      </c>
      <c r="E1374" s="27" t="s">
        <v>22</v>
      </c>
      <c r="F1374" s="27" t="s">
        <v>32</v>
      </c>
      <c r="G1374" s="27"/>
      <c r="H1374" s="27" t="s">
        <v>56</v>
      </c>
      <c r="I1374" s="28">
        <v>19247528400</v>
      </c>
      <c r="J1374" s="28">
        <v>0</v>
      </c>
      <c r="K1374" s="28">
        <v>19247528400</v>
      </c>
      <c r="L1374" s="29">
        <v>41.59</v>
      </c>
      <c r="M1374" s="29">
        <f>IFERROR(_xlfn.XLOOKUP($B1374,'Ownership Metrics'!$A:$A,'Ownership Metrics'!$B:$B),"")</f>
        <v>37.97</v>
      </c>
      <c r="N1374" s="28">
        <f>IFERROR(_xlfn.XLOOKUP($B1374,'Ownership Metrics'!$A:$A,'Ownership Metrics'!$C:$C),"")</f>
        <v>1852</v>
      </c>
      <c r="O1374" s="29">
        <f>IFERROR(_xlfn.XLOOKUP($B1374,'Ownership Metrics'!$A:$A,'Ownership Metrics'!$D:$D),"")</f>
        <v>41.59</v>
      </c>
      <c r="P1374" s="29">
        <f>IFERROR(_xlfn.XLOOKUP($B1374,'Ownership Metrics'!$A:$A,'Ownership Metrics'!$E:$E),"")</f>
        <v>54.91</v>
      </c>
      <c r="Q1374" s="30">
        <f>IFERROR(_xlfn.XLOOKUP($B1374,'Ownership Metrics'!$A:$A,'Ownership Metrics'!$F:$F),"")</f>
        <v>7</v>
      </c>
      <c r="R1374" s="30">
        <f>IFERROR(_xlfn.XLOOKUP($B1374,'Ownership Metrics'!$A:$A,'Ownership Metrics'!$G:$G),"")</f>
        <v>41</v>
      </c>
      <c r="S1374" s="27" t="str">
        <f>IFERROR(_xlfn.XLOOKUP($B1374,'Ownership Metrics'!$A:$A,'Ownership Metrics'!$H:$H),"")</f>
        <v>Moderat</v>
      </c>
      <c r="T1374" s="27" t="str">
        <f>IFERROR(_xlfn.XLOOKUP($B1374,'Ownership Metrics'!$A:$A,'Ownership Metrics'!$I:$I),"")</f>
        <v>Sedang</v>
      </c>
      <c r="U1374" s="27">
        <f>IF(COUNTIFS($B$2:$B1374,$B1374,$D$2:$D1374,$D1374)=1,1,0)</f>
        <v>1</v>
      </c>
      <c r="V1374" s="27">
        <f t="shared" si="64"/>
        <v>41.59</v>
      </c>
      <c r="W1374" s="27">
        <f t="shared" si="65"/>
        <v>1</v>
      </c>
      <c r="X1374" s="27">
        <f t="shared" si="63"/>
        <v>41.589999862600003</v>
      </c>
    </row>
    <row r="1375" spans="1:24" x14ac:dyDescent="0.25">
      <c r="A1375" s="26">
        <v>46265</v>
      </c>
      <c r="B1375" s="27" t="s">
        <v>10324</v>
      </c>
      <c r="C1375" s="27" t="s">
        <v>1601</v>
      </c>
      <c r="D1375" s="27" t="s">
        <v>1603</v>
      </c>
      <c r="E1375" s="27" t="s">
        <v>166</v>
      </c>
      <c r="F1375" s="27" t="s">
        <v>32</v>
      </c>
      <c r="G1375" s="27"/>
      <c r="H1375" s="27" t="s">
        <v>102</v>
      </c>
      <c r="I1375" s="28">
        <v>1605404888</v>
      </c>
      <c r="J1375" s="28">
        <v>0</v>
      </c>
      <c r="K1375" s="28">
        <v>1605404888</v>
      </c>
      <c r="L1375" s="29">
        <v>3.47</v>
      </c>
      <c r="M1375" s="29">
        <f>IFERROR(_xlfn.XLOOKUP($B1375,'Ownership Metrics'!$A:$A,'Ownership Metrics'!$B:$B),"")</f>
        <v>37.97</v>
      </c>
      <c r="N1375" s="28">
        <f>IFERROR(_xlfn.XLOOKUP($B1375,'Ownership Metrics'!$A:$A,'Ownership Metrics'!$C:$C),"")</f>
        <v>1852</v>
      </c>
      <c r="O1375" s="29">
        <f>IFERROR(_xlfn.XLOOKUP($B1375,'Ownership Metrics'!$A:$A,'Ownership Metrics'!$D:$D),"")</f>
        <v>41.59</v>
      </c>
      <c r="P1375" s="29">
        <f>IFERROR(_xlfn.XLOOKUP($B1375,'Ownership Metrics'!$A:$A,'Ownership Metrics'!$E:$E),"")</f>
        <v>54.91</v>
      </c>
      <c r="Q1375" s="30">
        <f>IFERROR(_xlfn.XLOOKUP($B1375,'Ownership Metrics'!$A:$A,'Ownership Metrics'!$F:$F),"")</f>
        <v>7</v>
      </c>
      <c r="R1375" s="30">
        <f>IFERROR(_xlfn.XLOOKUP($B1375,'Ownership Metrics'!$A:$A,'Ownership Metrics'!$G:$G),"")</f>
        <v>41</v>
      </c>
      <c r="S1375" s="27" t="str">
        <f>IFERROR(_xlfn.XLOOKUP($B1375,'Ownership Metrics'!$A:$A,'Ownership Metrics'!$H:$H),"")</f>
        <v>Moderat</v>
      </c>
      <c r="T1375" s="27" t="str">
        <f>IFERROR(_xlfn.XLOOKUP($B1375,'Ownership Metrics'!$A:$A,'Ownership Metrics'!$I:$I),"")</f>
        <v>Sedang</v>
      </c>
      <c r="U1375" s="27">
        <f>IF(COUNTIFS($B$2:$B1375,$B1375,$D$2:$D1375,$D1375)=1,1,0)</f>
        <v>1</v>
      </c>
      <c r="V1375" s="27">
        <f t="shared" si="64"/>
        <v>3.47</v>
      </c>
      <c r="W1375" s="27">
        <f t="shared" si="65"/>
        <v>3</v>
      </c>
      <c r="X1375" s="27">
        <f t="shared" si="63"/>
        <v>3.4699998625000004</v>
      </c>
    </row>
    <row r="1376" spans="1:24" x14ac:dyDescent="0.25">
      <c r="A1376" s="26">
        <v>46265</v>
      </c>
      <c r="B1376" s="27" t="s">
        <v>10324</v>
      </c>
      <c r="C1376" s="27" t="s">
        <v>1601</v>
      </c>
      <c r="D1376" s="27" t="s">
        <v>1604</v>
      </c>
      <c r="E1376" s="27" t="s">
        <v>35</v>
      </c>
      <c r="F1376" s="27" t="s">
        <v>23</v>
      </c>
      <c r="G1376" s="27" t="s">
        <v>36</v>
      </c>
      <c r="H1376" s="27" t="s">
        <v>24</v>
      </c>
      <c r="I1376" s="28">
        <v>676666600</v>
      </c>
      <c r="J1376" s="28">
        <v>0</v>
      </c>
      <c r="K1376" s="28">
        <v>676666600</v>
      </c>
      <c r="L1376" s="29">
        <v>1.46</v>
      </c>
      <c r="M1376" s="29">
        <f>IFERROR(_xlfn.XLOOKUP($B1376,'Ownership Metrics'!$A:$A,'Ownership Metrics'!$B:$B),"")</f>
        <v>37.97</v>
      </c>
      <c r="N1376" s="28">
        <f>IFERROR(_xlfn.XLOOKUP($B1376,'Ownership Metrics'!$A:$A,'Ownership Metrics'!$C:$C),"")</f>
        <v>1852</v>
      </c>
      <c r="O1376" s="29">
        <f>IFERROR(_xlfn.XLOOKUP($B1376,'Ownership Metrics'!$A:$A,'Ownership Metrics'!$D:$D),"")</f>
        <v>41.59</v>
      </c>
      <c r="P1376" s="29">
        <f>IFERROR(_xlfn.XLOOKUP($B1376,'Ownership Metrics'!$A:$A,'Ownership Metrics'!$E:$E),"")</f>
        <v>54.91</v>
      </c>
      <c r="Q1376" s="30">
        <f>IFERROR(_xlfn.XLOOKUP($B1376,'Ownership Metrics'!$A:$A,'Ownership Metrics'!$F:$F),"")</f>
        <v>7</v>
      </c>
      <c r="R1376" s="30">
        <f>IFERROR(_xlfn.XLOOKUP($B1376,'Ownership Metrics'!$A:$A,'Ownership Metrics'!$G:$G),"")</f>
        <v>41</v>
      </c>
      <c r="S1376" s="27" t="str">
        <f>IFERROR(_xlfn.XLOOKUP($B1376,'Ownership Metrics'!$A:$A,'Ownership Metrics'!$H:$H),"")</f>
        <v>Moderat</v>
      </c>
      <c r="T1376" s="27" t="str">
        <f>IFERROR(_xlfn.XLOOKUP($B1376,'Ownership Metrics'!$A:$A,'Ownership Metrics'!$I:$I),"")</f>
        <v>Sedang</v>
      </c>
      <c r="U1376" s="27">
        <f>IF(COUNTIFS($B$2:$B1376,$B1376,$D$2:$D1376,$D1376)=1,1,0)</f>
        <v>1</v>
      </c>
      <c r="V1376" s="27">
        <f t="shared" si="64"/>
        <v>1.46</v>
      </c>
      <c r="W1376" s="27">
        <f t="shared" si="65"/>
        <v>6</v>
      </c>
      <c r="X1376" s="27">
        <f t="shared" si="63"/>
        <v>1.4599998623999999</v>
      </c>
    </row>
    <row r="1377" spans="1:24" x14ac:dyDescent="0.25">
      <c r="A1377" s="26">
        <v>46265</v>
      </c>
      <c r="B1377" s="27" t="s">
        <v>10324</v>
      </c>
      <c r="C1377" s="27" t="s">
        <v>1601</v>
      </c>
      <c r="D1377" s="27" t="s">
        <v>551</v>
      </c>
      <c r="E1377" s="27" t="s">
        <v>98</v>
      </c>
      <c r="F1377" s="27" t="s">
        <v>23</v>
      </c>
      <c r="G1377" s="27"/>
      <c r="H1377" s="27" t="s">
        <v>24</v>
      </c>
      <c r="I1377" s="28">
        <v>4557527258</v>
      </c>
      <c r="J1377" s="28">
        <v>0</v>
      </c>
      <c r="K1377" s="28">
        <v>4557527258</v>
      </c>
      <c r="L1377" s="29">
        <v>9.85</v>
      </c>
      <c r="M1377" s="29">
        <f>IFERROR(_xlfn.XLOOKUP($B1377,'Ownership Metrics'!$A:$A,'Ownership Metrics'!$B:$B),"")</f>
        <v>37.97</v>
      </c>
      <c r="N1377" s="28">
        <f>IFERROR(_xlfn.XLOOKUP($B1377,'Ownership Metrics'!$A:$A,'Ownership Metrics'!$C:$C),"")</f>
        <v>1852</v>
      </c>
      <c r="O1377" s="29">
        <f>IFERROR(_xlfn.XLOOKUP($B1377,'Ownership Metrics'!$A:$A,'Ownership Metrics'!$D:$D),"")</f>
        <v>41.59</v>
      </c>
      <c r="P1377" s="29">
        <f>IFERROR(_xlfn.XLOOKUP($B1377,'Ownership Metrics'!$A:$A,'Ownership Metrics'!$E:$E),"")</f>
        <v>54.91</v>
      </c>
      <c r="Q1377" s="30">
        <f>IFERROR(_xlfn.XLOOKUP($B1377,'Ownership Metrics'!$A:$A,'Ownership Metrics'!$F:$F),"")</f>
        <v>7</v>
      </c>
      <c r="R1377" s="30">
        <f>IFERROR(_xlfn.XLOOKUP($B1377,'Ownership Metrics'!$A:$A,'Ownership Metrics'!$G:$G),"")</f>
        <v>41</v>
      </c>
      <c r="S1377" s="27" t="str">
        <f>IFERROR(_xlfn.XLOOKUP($B1377,'Ownership Metrics'!$A:$A,'Ownership Metrics'!$H:$H),"")</f>
        <v>Moderat</v>
      </c>
      <c r="T1377" s="27" t="str">
        <f>IFERROR(_xlfn.XLOOKUP($B1377,'Ownership Metrics'!$A:$A,'Ownership Metrics'!$I:$I),"")</f>
        <v>Sedang</v>
      </c>
      <c r="U1377" s="27">
        <f>IF(COUNTIFS($B$2:$B1377,$B1377,$D$2:$D1377,$D1377)=1,1,0)</f>
        <v>1</v>
      </c>
      <c r="V1377" s="27">
        <f t="shared" si="64"/>
        <v>9.85</v>
      </c>
      <c r="W1377" s="27">
        <f t="shared" si="65"/>
        <v>2</v>
      </c>
      <c r="X1377" s="27">
        <f t="shared" si="63"/>
        <v>9.8499998622999989</v>
      </c>
    </row>
    <row r="1378" spans="1:24" x14ac:dyDescent="0.25">
      <c r="A1378" s="26">
        <v>46265</v>
      </c>
      <c r="B1378" s="27" t="s">
        <v>10324</v>
      </c>
      <c r="C1378" s="27" t="s">
        <v>1601</v>
      </c>
      <c r="D1378" s="27" t="s">
        <v>1605</v>
      </c>
      <c r="E1378" s="27" t="s">
        <v>72</v>
      </c>
      <c r="F1378" s="27" t="s">
        <v>23</v>
      </c>
      <c r="G1378" s="27"/>
      <c r="H1378" s="27" t="s">
        <v>24</v>
      </c>
      <c r="I1378" s="28">
        <v>577121000</v>
      </c>
      <c r="J1378" s="28">
        <v>0</v>
      </c>
      <c r="K1378" s="28">
        <v>577121000</v>
      </c>
      <c r="L1378" s="29">
        <v>1.25</v>
      </c>
      <c r="M1378" s="29">
        <f>IFERROR(_xlfn.XLOOKUP($B1378,'Ownership Metrics'!$A:$A,'Ownership Metrics'!$B:$B),"")</f>
        <v>37.97</v>
      </c>
      <c r="N1378" s="28">
        <f>IFERROR(_xlfn.XLOOKUP($B1378,'Ownership Metrics'!$A:$A,'Ownership Metrics'!$C:$C),"")</f>
        <v>1852</v>
      </c>
      <c r="O1378" s="29">
        <f>IFERROR(_xlfn.XLOOKUP($B1378,'Ownership Metrics'!$A:$A,'Ownership Metrics'!$D:$D),"")</f>
        <v>41.59</v>
      </c>
      <c r="P1378" s="29">
        <f>IFERROR(_xlfn.XLOOKUP($B1378,'Ownership Metrics'!$A:$A,'Ownership Metrics'!$E:$E),"")</f>
        <v>54.91</v>
      </c>
      <c r="Q1378" s="30">
        <f>IFERROR(_xlfn.XLOOKUP($B1378,'Ownership Metrics'!$A:$A,'Ownership Metrics'!$F:$F),"")</f>
        <v>7</v>
      </c>
      <c r="R1378" s="30">
        <f>IFERROR(_xlfn.XLOOKUP($B1378,'Ownership Metrics'!$A:$A,'Ownership Metrics'!$G:$G),"")</f>
        <v>41</v>
      </c>
      <c r="S1378" s="27" t="str">
        <f>IFERROR(_xlfn.XLOOKUP($B1378,'Ownership Metrics'!$A:$A,'Ownership Metrics'!$H:$H),"")</f>
        <v>Moderat</v>
      </c>
      <c r="T1378" s="27" t="str">
        <f>IFERROR(_xlfn.XLOOKUP($B1378,'Ownership Metrics'!$A:$A,'Ownership Metrics'!$I:$I),"")</f>
        <v>Sedang</v>
      </c>
      <c r="U1378" s="27">
        <f>IF(COUNTIFS($B$2:$B1378,$B1378,$D$2:$D1378,$D1378)=1,1,0)</f>
        <v>1</v>
      </c>
      <c r="V1378" s="27">
        <f t="shared" si="64"/>
        <v>1.25</v>
      </c>
      <c r="W1378" s="27">
        <f t="shared" si="65"/>
        <v>7</v>
      </c>
      <c r="X1378" s="27">
        <f t="shared" si="63"/>
        <v>1.2499998621999999</v>
      </c>
    </row>
    <row r="1379" spans="1:24" x14ac:dyDescent="0.25">
      <c r="A1379" s="26">
        <v>46265</v>
      </c>
      <c r="B1379" s="27" t="s">
        <v>10324</v>
      </c>
      <c r="C1379" s="27" t="s">
        <v>1601</v>
      </c>
      <c r="D1379" s="27" t="s">
        <v>416</v>
      </c>
      <c r="E1379" s="27" t="s">
        <v>72</v>
      </c>
      <c r="F1379" s="27" t="s">
        <v>23</v>
      </c>
      <c r="G1379" s="27"/>
      <c r="H1379" s="27" t="s">
        <v>24</v>
      </c>
      <c r="I1379" s="28">
        <v>1184713400</v>
      </c>
      <c r="J1379" s="28">
        <v>0</v>
      </c>
      <c r="K1379" s="28">
        <v>1184713400</v>
      </c>
      <c r="L1379" s="29">
        <v>2.56</v>
      </c>
      <c r="M1379" s="29">
        <f>IFERROR(_xlfn.XLOOKUP($B1379,'Ownership Metrics'!$A:$A,'Ownership Metrics'!$B:$B),"")</f>
        <v>37.97</v>
      </c>
      <c r="N1379" s="28">
        <f>IFERROR(_xlfn.XLOOKUP($B1379,'Ownership Metrics'!$A:$A,'Ownership Metrics'!$C:$C),"")</f>
        <v>1852</v>
      </c>
      <c r="O1379" s="29">
        <f>IFERROR(_xlfn.XLOOKUP($B1379,'Ownership Metrics'!$A:$A,'Ownership Metrics'!$D:$D),"")</f>
        <v>41.59</v>
      </c>
      <c r="P1379" s="29">
        <f>IFERROR(_xlfn.XLOOKUP($B1379,'Ownership Metrics'!$A:$A,'Ownership Metrics'!$E:$E),"")</f>
        <v>54.91</v>
      </c>
      <c r="Q1379" s="30">
        <f>IFERROR(_xlfn.XLOOKUP($B1379,'Ownership Metrics'!$A:$A,'Ownership Metrics'!$F:$F),"")</f>
        <v>7</v>
      </c>
      <c r="R1379" s="30">
        <f>IFERROR(_xlfn.XLOOKUP($B1379,'Ownership Metrics'!$A:$A,'Ownership Metrics'!$G:$G),"")</f>
        <v>41</v>
      </c>
      <c r="S1379" s="27" t="str">
        <f>IFERROR(_xlfn.XLOOKUP($B1379,'Ownership Metrics'!$A:$A,'Ownership Metrics'!$H:$H),"")</f>
        <v>Moderat</v>
      </c>
      <c r="T1379" s="27" t="str">
        <f>IFERROR(_xlfn.XLOOKUP($B1379,'Ownership Metrics'!$A:$A,'Ownership Metrics'!$I:$I),"")</f>
        <v>Sedang</v>
      </c>
      <c r="U1379" s="27">
        <f>IF(COUNTIFS($B$2:$B1379,$B1379,$D$2:$D1379,$D1379)=1,1,0)</f>
        <v>1</v>
      </c>
      <c r="V1379" s="27">
        <f t="shared" si="64"/>
        <v>2.56</v>
      </c>
      <c r="W1379" s="27">
        <f t="shared" si="65"/>
        <v>4</v>
      </c>
      <c r="X1379" s="27">
        <f t="shared" si="63"/>
        <v>2.5599998621000002</v>
      </c>
    </row>
    <row r="1380" spans="1:24" x14ac:dyDescent="0.25">
      <c r="A1380" s="26">
        <v>46265</v>
      </c>
      <c r="B1380" s="27" t="s">
        <v>10324</v>
      </c>
      <c r="C1380" s="27" t="s">
        <v>1601</v>
      </c>
      <c r="D1380" s="27" t="s">
        <v>417</v>
      </c>
      <c r="E1380" s="27" t="s">
        <v>72</v>
      </c>
      <c r="F1380" s="27" t="s">
        <v>23</v>
      </c>
      <c r="G1380" s="27"/>
      <c r="H1380" s="27" t="s">
        <v>24</v>
      </c>
      <c r="I1380" s="28">
        <v>853900400</v>
      </c>
      <c r="J1380" s="28">
        <v>0</v>
      </c>
      <c r="K1380" s="28">
        <v>853900400</v>
      </c>
      <c r="L1380" s="29">
        <v>1.85</v>
      </c>
      <c r="M1380" s="29">
        <f>IFERROR(_xlfn.XLOOKUP($B1380,'Ownership Metrics'!$A:$A,'Ownership Metrics'!$B:$B),"")</f>
        <v>37.97</v>
      </c>
      <c r="N1380" s="28">
        <f>IFERROR(_xlfn.XLOOKUP($B1380,'Ownership Metrics'!$A:$A,'Ownership Metrics'!$C:$C),"")</f>
        <v>1852</v>
      </c>
      <c r="O1380" s="29">
        <f>IFERROR(_xlfn.XLOOKUP($B1380,'Ownership Metrics'!$A:$A,'Ownership Metrics'!$D:$D),"")</f>
        <v>41.59</v>
      </c>
      <c r="P1380" s="29">
        <f>IFERROR(_xlfn.XLOOKUP($B1380,'Ownership Metrics'!$A:$A,'Ownership Metrics'!$E:$E),"")</f>
        <v>54.91</v>
      </c>
      <c r="Q1380" s="30">
        <f>IFERROR(_xlfn.XLOOKUP($B1380,'Ownership Metrics'!$A:$A,'Ownership Metrics'!$F:$F),"")</f>
        <v>7</v>
      </c>
      <c r="R1380" s="30">
        <f>IFERROR(_xlfn.XLOOKUP($B1380,'Ownership Metrics'!$A:$A,'Ownership Metrics'!$G:$G),"")</f>
        <v>41</v>
      </c>
      <c r="S1380" s="27" t="str">
        <f>IFERROR(_xlfn.XLOOKUP($B1380,'Ownership Metrics'!$A:$A,'Ownership Metrics'!$H:$H),"")</f>
        <v>Moderat</v>
      </c>
      <c r="T1380" s="27" t="str">
        <f>IFERROR(_xlfn.XLOOKUP($B1380,'Ownership Metrics'!$A:$A,'Ownership Metrics'!$I:$I),"")</f>
        <v>Sedang</v>
      </c>
      <c r="U1380" s="27">
        <f>IF(COUNTIFS($B$2:$B1380,$B1380,$D$2:$D1380,$D1380)=1,1,0)</f>
        <v>1</v>
      </c>
      <c r="V1380" s="27">
        <f t="shared" si="64"/>
        <v>1.85</v>
      </c>
      <c r="W1380" s="27">
        <f t="shared" si="65"/>
        <v>5</v>
      </c>
      <c r="X1380" s="27">
        <f t="shared" si="63"/>
        <v>1.849999862</v>
      </c>
    </row>
    <row r="1381" spans="1:24" x14ac:dyDescent="0.25">
      <c r="A1381" s="26">
        <v>46265</v>
      </c>
      <c r="B1381" s="27" t="s">
        <v>10325</v>
      </c>
      <c r="C1381" s="27" t="s">
        <v>1607</v>
      </c>
      <c r="D1381" s="27" t="s">
        <v>1608</v>
      </c>
      <c r="E1381" s="27" t="s">
        <v>22</v>
      </c>
      <c r="F1381" s="27" t="s">
        <v>23</v>
      </c>
      <c r="G1381" s="27"/>
      <c r="H1381" s="27" t="s">
        <v>24</v>
      </c>
      <c r="I1381" s="28">
        <v>4846785385</v>
      </c>
      <c r="J1381" s="28">
        <v>0</v>
      </c>
      <c r="K1381" s="28">
        <v>4846785385</v>
      </c>
      <c r="L1381" s="29">
        <v>10.86</v>
      </c>
      <c r="M1381" s="29">
        <f>IFERROR(_xlfn.XLOOKUP($B1381,'Ownership Metrics'!$A:$A,'Ownership Metrics'!$B:$B),"")</f>
        <v>23.58</v>
      </c>
      <c r="N1381" s="28">
        <f>IFERROR(_xlfn.XLOOKUP($B1381,'Ownership Metrics'!$A:$A,'Ownership Metrics'!$C:$C),"")</f>
        <v>603</v>
      </c>
      <c r="O1381" s="29">
        <f>IFERROR(_xlfn.XLOOKUP($B1381,'Ownership Metrics'!$A:$A,'Ownership Metrics'!$D:$D),"")</f>
        <v>13.86</v>
      </c>
      <c r="P1381" s="29">
        <f>IFERROR(_xlfn.XLOOKUP($B1381,'Ownership Metrics'!$A:$A,'Ownership Metrics'!$E:$E),"")</f>
        <v>35.92</v>
      </c>
      <c r="Q1381" s="30">
        <f>IFERROR(_xlfn.XLOOKUP($B1381,'Ownership Metrics'!$A:$A,'Ownership Metrics'!$F:$F),"")</f>
        <v>16</v>
      </c>
      <c r="R1381" s="30">
        <f>IFERROR(_xlfn.XLOOKUP($B1381,'Ownership Metrics'!$A:$A,'Ownership Metrics'!$G:$G),"")</f>
        <v>19</v>
      </c>
      <c r="S1381" s="27" t="str">
        <f>IFERROR(_xlfn.XLOOKUP($B1381,'Ownership Metrics'!$A:$A,'Ownership Metrics'!$H:$H),"")</f>
        <v>Tersebar</v>
      </c>
      <c r="T1381" s="27" t="str">
        <f>IFERROR(_xlfn.XLOOKUP($B1381,'Ownership Metrics'!$A:$A,'Ownership Metrics'!$I:$I),"")</f>
        <v>Rendah</v>
      </c>
      <c r="U1381" s="27">
        <f>IF(COUNTIFS($B$2:$B1381,$B1381,$D$2:$D1381,$D1381)=1,1,0)</f>
        <v>1</v>
      </c>
      <c r="V1381" s="27">
        <f t="shared" si="64"/>
        <v>10.86</v>
      </c>
      <c r="W1381" s="27">
        <f t="shared" si="65"/>
        <v>3</v>
      </c>
      <c r="X1381" s="27">
        <f t="shared" si="63"/>
        <v>10.859999861899999</v>
      </c>
    </row>
    <row r="1382" spans="1:24" x14ac:dyDescent="0.25">
      <c r="A1382" s="26">
        <v>46265</v>
      </c>
      <c r="B1382" s="27" t="s">
        <v>10325</v>
      </c>
      <c r="C1382" s="27" t="s">
        <v>1607</v>
      </c>
      <c r="D1382" s="27" t="s">
        <v>1609</v>
      </c>
      <c r="E1382" s="27" t="s">
        <v>22</v>
      </c>
      <c r="F1382" s="27" t="s">
        <v>23</v>
      </c>
      <c r="G1382" s="27"/>
      <c r="H1382" s="27" t="s">
        <v>24</v>
      </c>
      <c r="I1382" s="28">
        <v>2639582576</v>
      </c>
      <c r="J1382" s="28">
        <v>0</v>
      </c>
      <c r="K1382" s="28">
        <v>2639582576</v>
      </c>
      <c r="L1382" s="29">
        <v>5.91</v>
      </c>
      <c r="M1382" s="29">
        <f>IFERROR(_xlfn.XLOOKUP($B1382,'Ownership Metrics'!$A:$A,'Ownership Metrics'!$B:$B),"")</f>
        <v>23.58</v>
      </c>
      <c r="N1382" s="28">
        <f>IFERROR(_xlfn.XLOOKUP($B1382,'Ownership Metrics'!$A:$A,'Ownership Metrics'!$C:$C),"")</f>
        <v>603</v>
      </c>
      <c r="O1382" s="29">
        <f>IFERROR(_xlfn.XLOOKUP($B1382,'Ownership Metrics'!$A:$A,'Ownership Metrics'!$D:$D),"")</f>
        <v>13.86</v>
      </c>
      <c r="P1382" s="29">
        <f>IFERROR(_xlfn.XLOOKUP($B1382,'Ownership Metrics'!$A:$A,'Ownership Metrics'!$E:$E),"")</f>
        <v>35.92</v>
      </c>
      <c r="Q1382" s="30">
        <f>IFERROR(_xlfn.XLOOKUP($B1382,'Ownership Metrics'!$A:$A,'Ownership Metrics'!$F:$F),"")</f>
        <v>16</v>
      </c>
      <c r="R1382" s="30">
        <f>IFERROR(_xlfn.XLOOKUP($B1382,'Ownership Metrics'!$A:$A,'Ownership Metrics'!$G:$G),"")</f>
        <v>19</v>
      </c>
      <c r="S1382" s="27" t="str">
        <f>IFERROR(_xlfn.XLOOKUP($B1382,'Ownership Metrics'!$A:$A,'Ownership Metrics'!$H:$H),"")</f>
        <v>Tersebar</v>
      </c>
      <c r="T1382" s="27" t="str">
        <f>IFERROR(_xlfn.XLOOKUP($B1382,'Ownership Metrics'!$A:$A,'Ownership Metrics'!$I:$I),"")</f>
        <v>Rendah</v>
      </c>
      <c r="U1382" s="27">
        <f>IF(COUNTIFS($B$2:$B1382,$B1382,$D$2:$D1382,$D1382)=1,1,0)</f>
        <v>1</v>
      </c>
      <c r="V1382" s="27">
        <f t="shared" si="64"/>
        <v>5.91</v>
      </c>
      <c r="W1382" s="27">
        <f t="shared" si="65"/>
        <v>5</v>
      </c>
      <c r="X1382" s="27">
        <f t="shared" si="63"/>
        <v>5.9099998618000003</v>
      </c>
    </row>
    <row r="1383" spans="1:24" x14ac:dyDescent="0.25">
      <c r="A1383" s="26">
        <v>46265</v>
      </c>
      <c r="B1383" s="27" t="s">
        <v>10325</v>
      </c>
      <c r="C1383" s="27" t="s">
        <v>1607</v>
      </c>
      <c r="D1383" s="27" t="s">
        <v>1610</v>
      </c>
      <c r="E1383" s="27" t="s">
        <v>22</v>
      </c>
      <c r="F1383" s="27" t="s">
        <v>23</v>
      </c>
      <c r="G1383" s="27"/>
      <c r="H1383" s="27" t="s">
        <v>24</v>
      </c>
      <c r="I1383" s="28">
        <v>5000439000</v>
      </c>
      <c r="J1383" s="28">
        <v>0</v>
      </c>
      <c r="K1383" s="28">
        <v>5000439000</v>
      </c>
      <c r="L1383" s="29">
        <v>11.2</v>
      </c>
      <c r="M1383" s="29">
        <f>IFERROR(_xlfn.XLOOKUP($B1383,'Ownership Metrics'!$A:$A,'Ownership Metrics'!$B:$B),"")</f>
        <v>23.58</v>
      </c>
      <c r="N1383" s="28">
        <f>IFERROR(_xlfn.XLOOKUP($B1383,'Ownership Metrics'!$A:$A,'Ownership Metrics'!$C:$C),"")</f>
        <v>603</v>
      </c>
      <c r="O1383" s="29">
        <f>IFERROR(_xlfn.XLOOKUP($B1383,'Ownership Metrics'!$A:$A,'Ownership Metrics'!$D:$D),"")</f>
        <v>13.86</v>
      </c>
      <c r="P1383" s="29">
        <f>IFERROR(_xlfn.XLOOKUP($B1383,'Ownership Metrics'!$A:$A,'Ownership Metrics'!$E:$E),"")</f>
        <v>35.92</v>
      </c>
      <c r="Q1383" s="30">
        <f>IFERROR(_xlfn.XLOOKUP($B1383,'Ownership Metrics'!$A:$A,'Ownership Metrics'!$F:$F),"")</f>
        <v>16</v>
      </c>
      <c r="R1383" s="30">
        <f>IFERROR(_xlfn.XLOOKUP($B1383,'Ownership Metrics'!$A:$A,'Ownership Metrics'!$G:$G),"")</f>
        <v>19</v>
      </c>
      <c r="S1383" s="27" t="str">
        <f>IFERROR(_xlfn.XLOOKUP($B1383,'Ownership Metrics'!$A:$A,'Ownership Metrics'!$H:$H),"")</f>
        <v>Tersebar</v>
      </c>
      <c r="T1383" s="27" t="str">
        <f>IFERROR(_xlfn.XLOOKUP($B1383,'Ownership Metrics'!$A:$A,'Ownership Metrics'!$I:$I),"")</f>
        <v>Rendah</v>
      </c>
      <c r="U1383" s="27">
        <f>IF(COUNTIFS($B$2:$B1383,$B1383,$D$2:$D1383,$D1383)=1,1,0)</f>
        <v>1</v>
      </c>
      <c r="V1383" s="27">
        <f t="shared" si="64"/>
        <v>11.2</v>
      </c>
      <c r="W1383" s="27">
        <f t="shared" si="65"/>
        <v>2</v>
      </c>
      <c r="X1383" s="27">
        <f t="shared" si="63"/>
        <v>11.199999861699999</v>
      </c>
    </row>
    <row r="1384" spans="1:24" x14ac:dyDescent="0.25">
      <c r="A1384" s="26">
        <v>46265</v>
      </c>
      <c r="B1384" s="27" t="s">
        <v>10325</v>
      </c>
      <c r="C1384" s="27" t="s">
        <v>1607</v>
      </c>
      <c r="D1384" s="27" t="s">
        <v>1611</v>
      </c>
      <c r="E1384" s="27" t="s">
        <v>22</v>
      </c>
      <c r="F1384" s="27" t="s">
        <v>23</v>
      </c>
      <c r="G1384" s="27"/>
      <c r="H1384" s="27" t="s">
        <v>24</v>
      </c>
      <c r="I1384" s="28">
        <v>888123303</v>
      </c>
      <c r="J1384" s="28">
        <v>0</v>
      </c>
      <c r="K1384" s="28">
        <v>888123303</v>
      </c>
      <c r="L1384" s="29">
        <v>1.99</v>
      </c>
      <c r="M1384" s="29">
        <f>IFERROR(_xlfn.XLOOKUP($B1384,'Ownership Metrics'!$A:$A,'Ownership Metrics'!$B:$B),"")</f>
        <v>23.58</v>
      </c>
      <c r="N1384" s="28">
        <f>IFERROR(_xlfn.XLOOKUP($B1384,'Ownership Metrics'!$A:$A,'Ownership Metrics'!$C:$C),"")</f>
        <v>603</v>
      </c>
      <c r="O1384" s="29">
        <f>IFERROR(_xlfn.XLOOKUP($B1384,'Ownership Metrics'!$A:$A,'Ownership Metrics'!$D:$D),"")</f>
        <v>13.86</v>
      </c>
      <c r="P1384" s="29">
        <f>IFERROR(_xlfn.XLOOKUP($B1384,'Ownership Metrics'!$A:$A,'Ownership Metrics'!$E:$E),"")</f>
        <v>35.92</v>
      </c>
      <c r="Q1384" s="30">
        <f>IFERROR(_xlfn.XLOOKUP($B1384,'Ownership Metrics'!$A:$A,'Ownership Metrics'!$F:$F),"")</f>
        <v>16</v>
      </c>
      <c r="R1384" s="30">
        <f>IFERROR(_xlfn.XLOOKUP($B1384,'Ownership Metrics'!$A:$A,'Ownership Metrics'!$G:$G),"")</f>
        <v>19</v>
      </c>
      <c r="S1384" s="27" t="str">
        <f>IFERROR(_xlfn.XLOOKUP($B1384,'Ownership Metrics'!$A:$A,'Ownership Metrics'!$H:$H),"")</f>
        <v>Tersebar</v>
      </c>
      <c r="T1384" s="27" t="str">
        <f>IFERROR(_xlfn.XLOOKUP($B1384,'Ownership Metrics'!$A:$A,'Ownership Metrics'!$I:$I),"")</f>
        <v>Rendah</v>
      </c>
      <c r="U1384" s="27">
        <f>IF(COUNTIFS($B$2:$B1384,$B1384,$D$2:$D1384,$D1384)=1,1,0)</f>
        <v>1</v>
      </c>
      <c r="V1384" s="27">
        <f t="shared" si="64"/>
        <v>1.99</v>
      </c>
      <c r="W1384" s="27">
        <f t="shared" si="65"/>
        <v>12</v>
      </c>
      <c r="X1384" s="27">
        <f t="shared" si="63"/>
        <v>1.9899998616000001</v>
      </c>
    </row>
    <row r="1385" spans="1:24" x14ac:dyDescent="0.25">
      <c r="A1385" s="26">
        <v>46265</v>
      </c>
      <c r="B1385" s="27" t="s">
        <v>10325</v>
      </c>
      <c r="C1385" s="27" t="s">
        <v>1607</v>
      </c>
      <c r="D1385" s="27" t="s">
        <v>1612</v>
      </c>
      <c r="E1385" s="27" t="s">
        <v>22</v>
      </c>
      <c r="F1385" s="27" t="s">
        <v>23</v>
      </c>
      <c r="G1385" s="27"/>
      <c r="H1385" s="27" t="s">
        <v>24</v>
      </c>
      <c r="I1385" s="28">
        <v>1613331000</v>
      </c>
      <c r="J1385" s="28">
        <v>0</v>
      </c>
      <c r="K1385" s="28">
        <v>1613331000</v>
      </c>
      <c r="L1385" s="29">
        <v>3.61</v>
      </c>
      <c r="M1385" s="29">
        <f>IFERROR(_xlfn.XLOOKUP($B1385,'Ownership Metrics'!$A:$A,'Ownership Metrics'!$B:$B),"")</f>
        <v>23.58</v>
      </c>
      <c r="N1385" s="28">
        <f>IFERROR(_xlfn.XLOOKUP($B1385,'Ownership Metrics'!$A:$A,'Ownership Metrics'!$C:$C),"")</f>
        <v>603</v>
      </c>
      <c r="O1385" s="29">
        <f>IFERROR(_xlfn.XLOOKUP($B1385,'Ownership Metrics'!$A:$A,'Ownership Metrics'!$D:$D),"")</f>
        <v>13.86</v>
      </c>
      <c r="P1385" s="29">
        <f>IFERROR(_xlfn.XLOOKUP($B1385,'Ownership Metrics'!$A:$A,'Ownership Metrics'!$E:$E),"")</f>
        <v>35.92</v>
      </c>
      <c r="Q1385" s="30">
        <f>IFERROR(_xlfn.XLOOKUP($B1385,'Ownership Metrics'!$A:$A,'Ownership Metrics'!$F:$F),"")</f>
        <v>16</v>
      </c>
      <c r="R1385" s="30">
        <f>IFERROR(_xlfn.XLOOKUP($B1385,'Ownership Metrics'!$A:$A,'Ownership Metrics'!$G:$G),"")</f>
        <v>19</v>
      </c>
      <c r="S1385" s="27" t="str">
        <f>IFERROR(_xlfn.XLOOKUP($B1385,'Ownership Metrics'!$A:$A,'Ownership Metrics'!$H:$H),"")</f>
        <v>Tersebar</v>
      </c>
      <c r="T1385" s="27" t="str">
        <f>IFERROR(_xlfn.XLOOKUP($B1385,'Ownership Metrics'!$A:$A,'Ownership Metrics'!$I:$I),"")</f>
        <v>Rendah</v>
      </c>
      <c r="U1385" s="27">
        <f>IF(COUNTIFS($B$2:$B1385,$B1385,$D$2:$D1385,$D1385)=1,1,0)</f>
        <v>1</v>
      </c>
      <c r="V1385" s="27">
        <f t="shared" si="64"/>
        <v>3.61</v>
      </c>
      <c r="W1385" s="27">
        <f t="shared" si="65"/>
        <v>7</v>
      </c>
      <c r="X1385" s="27">
        <f t="shared" si="63"/>
        <v>3.6099998615</v>
      </c>
    </row>
    <row r="1386" spans="1:24" x14ac:dyDescent="0.25">
      <c r="A1386" s="26">
        <v>46265</v>
      </c>
      <c r="B1386" s="27" t="s">
        <v>10325</v>
      </c>
      <c r="C1386" s="27" t="s">
        <v>1607</v>
      </c>
      <c r="D1386" s="27" t="s">
        <v>1613</v>
      </c>
      <c r="E1386" s="27" t="s">
        <v>358</v>
      </c>
      <c r="F1386" s="27" t="s">
        <v>23</v>
      </c>
      <c r="G1386" s="27"/>
      <c r="H1386" s="27" t="s">
        <v>24</v>
      </c>
      <c r="I1386" s="28">
        <v>6189313980</v>
      </c>
      <c r="J1386" s="28">
        <v>0</v>
      </c>
      <c r="K1386" s="28">
        <v>6189313980</v>
      </c>
      <c r="L1386" s="29">
        <v>13.86</v>
      </c>
      <c r="M1386" s="29">
        <f>IFERROR(_xlfn.XLOOKUP($B1386,'Ownership Metrics'!$A:$A,'Ownership Metrics'!$B:$B),"")</f>
        <v>23.58</v>
      </c>
      <c r="N1386" s="28">
        <f>IFERROR(_xlfn.XLOOKUP($B1386,'Ownership Metrics'!$A:$A,'Ownership Metrics'!$C:$C),"")</f>
        <v>603</v>
      </c>
      <c r="O1386" s="29">
        <f>IFERROR(_xlfn.XLOOKUP($B1386,'Ownership Metrics'!$A:$A,'Ownership Metrics'!$D:$D),"")</f>
        <v>13.86</v>
      </c>
      <c r="P1386" s="29">
        <f>IFERROR(_xlfn.XLOOKUP($B1386,'Ownership Metrics'!$A:$A,'Ownership Metrics'!$E:$E),"")</f>
        <v>35.92</v>
      </c>
      <c r="Q1386" s="30">
        <f>IFERROR(_xlfn.XLOOKUP($B1386,'Ownership Metrics'!$A:$A,'Ownership Metrics'!$F:$F),"")</f>
        <v>16</v>
      </c>
      <c r="R1386" s="30">
        <f>IFERROR(_xlfn.XLOOKUP($B1386,'Ownership Metrics'!$A:$A,'Ownership Metrics'!$G:$G),"")</f>
        <v>19</v>
      </c>
      <c r="S1386" s="27" t="str">
        <f>IFERROR(_xlfn.XLOOKUP($B1386,'Ownership Metrics'!$A:$A,'Ownership Metrics'!$H:$H),"")</f>
        <v>Tersebar</v>
      </c>
      <c r="T1386" s="27" t="str">
        <f>IFERROR(_xlfn.XLOOKUP($B1386,'Ownership Metrics'!$A:$A,'Ownership Metrics'!$I:$I),"")</f>
        <v>Rendah</v>
      </c>
      <c r="U1386" s="27">
        <f>IF(COUNTIFS($B$2:$B1386,$B1386,$D$2:$D1386,$D1386)=1,1,0)</f>
        <v>1</v>
      </c>
      <c r="V1386" s="27">
        <f t="shared" si="64"/>
        <v>13.86</v>
      </c>
      <c r="W1386" s="27">
        <f t="shared" si="65"/>
        <v>1</v>
      </c>
      <c r="X1386" s="27">
        <f t="shared" si="63"/>
        <v>13.859999861399999</v>
      </c>
    </row>
    <row r="1387" spans="1:24" x14ac:dyDescent="0.25">
      <c r="A1387" s="26">
        <v>46265</v>
      </c>
      <c r="B1387" s="27" t="s">
        <v>10325</v>
      </c>
      <c r="C1387" s="27" t="s">
        <v>1607</v>
      </c>
      <c r="D1387" s="27" t="s">
        <v>1614</v>
      </c>
      <c r="E1387" s="27" t="s">
        <v>22</v>
      </c>
      <c r="F1387" s="27" t="s">
        <v>23</v>
      </c>
      <c r="G1387" s="27"/>
      <c r="H1387" s="27" t="s">
        <v>24</v>
      </c>
      <c r="I1387" s="28">
        <v>1507578500</v>
      </c>
      <c r="J1387" s="28">
        <v>0</v>
      </c>
      <c r="K1387" s="28">
        <v>1507578500</v>
      </c>
      <c r="L1387" s="29">
        <v>3.38</v>
      </c>
      <c r="M1387" s="29">
        <f>IFERROR(_xlfn.XLOOKUP($B1387,'Ownership Metrics'!$A:$A,'Ownership Metrics'!$B:$B),"")</f>
        <v>23.58</v>
      </c>
      <c r="N1387" s="28">
        <f>IFERROR(_xlfn.XLOOKUP($B1387,'Ownership Metrics'!$A:$A,'Ownership Metrics'!$C:$C),"")</f>
        <v>603</v>
      </c>
      <c r="O1387" s="29">
        <f>IFERROR(_xlfn.XLOOKUP($B1387,'Ownership Metrics'!$A:$A,'Ownership Metrics'!$D:$D),"")</f>
        <v>13.86</v>
      </c>
      <c r="P1387" s="29">
        <f>IFERROR(_xlfn.XLOOKUP($B1387,'Ownership Metrics'!$A:$A,'Ownership Metrics'!$E:$E),"")</f>
        <v>35.92</v>
      </c>
      <c r="Q1387" s="30">
        <f>IFERROR(_xlfn.XLOOKUP($B1387,'Ownership Metrics'!$A:$A,'Ownership Metrics'!$F:$F),"")</f>
        <v>16</v>
      </c>
      <c r="R1387" s="30">
        <f>IFERROR(_xlfn.XLOOKUP($B1387,'Ownership Metrics'!$A:$A,'Ownership Metrics'!$G:$G),"")</f>
        <v>19</v>
      </c>
      <c r="S1387" s="27" t="str">
        <f>IFERROR(_xlfn.XLOOKUP($B1387,'Ownership Metrics'!$A:$A,'Ownership Metrics'!$H:$H),"")</f>
        <v>Tersebar</v>
      </c>
      <c r="T1387" s="27" t="str">
        <f>IFERROR(_xlfn.XLOOKUP($B1387,'Ownership Metrics'!$A:$A,'Ownership Metrics'!$I:$I),"")</f>
        <v>Rendah</v>
      </c>
      <c r="U1387" s="27">
        <f>IF(COUNTIFS($B$2:$B1387,$B1387,$D$2:$D1387,$D1387)=1,1,0)</f>
        <v>1</v>
      </c>
      <c r="V1387" s="27">
        <f t="shared" si="64"/>
        <v>3.38</v>
      </c>
      <c r="W1387" s="27">
        <f t="shared" si="65"/>
        <v>8</v>
      </c>
      <c r="X1387" s="27">
        <f t="shared" si="63"/>
        <v>3.3799998613</v>
      </c>
    </row>
    <row r="1388" spans="1:24" x14ac:dyDescent="0.25">
      <c r="A1388" s="26">
        <v>46265</v>
      </c>
      <c r="B1388" s="27" t="s">
        <v>10325</v>
      </c>
      <c r="C1388" s="27" t="s">
        <v>1607</v>
      </c>
      <c r="D1388" s="27" t="s">
        <v>1615</v>
      </c>
      <c r="E1388" s="27" t="s">
        <v>204</v>
      </c>
      <c r="F1388" s="27" t="s">
        <v>23</v>
      </c>
      <c r="G1388" s="27"/>
      <c r="H1388" s="27" t="s">
        <v>24</v>
      </c>
      <c r="I1388" s="28">
        <v>3145050000</v>
      </c>
      <c r="J1388" s="28">
        <v>0</v>
      </c>
      <c r="K1388" s="28">
        <v>3145050000</v>
      </c>
      <c r="L1388" s="29">
        <v>7.04</v>
      </c>
      <c r="M1388" s="29">
        <f>IFERROR(_xlfn.XLOOKUP($B1388,'Ownership Metrics'!$A:$A,'Ownership Metrics'!$B:$B),"")</f>
        <v>23.58</v>
      </c>
      <c r="N1388" s="28">
        <f>IFERROR(_xlfn.XLOOKUP($B1388,'Ownership Metrics'!$A:$A,'Ownership Metrics'!$C:$C),"")</f>
        <v>603</v>
      </c>
      <c r="O1388" s="29">
        <f>IFERROR(_xlfn.XLOOKUP($B1388,'Ownership Metrics'!$A:$A,'Ownership Metrics'!$D:$D),"")</f>
        <v>13.86</v>
      </c>
      <c r="P1388" s="29">
        <f>IFERROR(_xlfn.XLOOKUP($B1388,'Ownership Metrics'!$A:$A,'Ownership Metrics'!$E:$E),"")</f>
        <v>35.92</v>
      </c>
      <c r="Q1388" s="30">
        <f>IFERROR(_xlfn.XLOOKUP($B1388,'Ownership Metrics'!$A:$A,'Ownership Metrics'!$F:$F),"")</f>
        <v>16</v>
      </c>
      <c r="R1388" s="30">
        <f>IFERROR(_xlfn.XLOOKUP($B1388,'Ownership Metrics'!$A:$A,'Ownership Metrics'!$G:$G),"")</f>
        <v>19</v>
      </c>
      <c r="S1388" s="27" t="str">
        <f>IFERROR(_xlfn.XLOOKUP($B1388,'Ownership Metrics'!$A:$A,'Ownership Metrics'!$H:$H),"")</f>
        <v>Tersebar</v>
      </c>
      <c r="T1388" s="27" t="str">
        <f>IFERROR(_xlfn.XLOOKUP($B1388,'Ownership Metrics'!$A:$A,'Ownership Metrics'!$I:$I),"")</f>
        <v>Rendah</v>
      </c>
      <c r="U1388" s="27">
        <f>IF(COUNTIFS($B$2:$B1388,$B1388,$D$2:$D1388,$D1388)=1,1,0)</f>
        <v>1</v>
      </c>
      <c r="V1388" s="27">
        <f t="shared" si="64"/>
        <v>7.04</v>
      </c>
      <c r="W1388" s="27">
        <f t="shared" si="65"/>
        <v>4</v>
      </c>
      <c r="X1388" s="27">
        <f t="shared" si="63"/>
        <v>7.0399998612000001</v>
      </c>
    </row>
    <row r="1389" spans="1:24" x14ac:dyDescent="0.25">
      <c r="A1389" s="26">
        <v>46265</v>
      </c>
      <c r="B1389" s="27" t="s">
        <v>10325</v>
      </c>
      <c r="C1389" s="27" t="s">
        <v>1607</v>
      </c>
      <c r="D1389" s="27" t="s">
        <v>562</v>
      </c>
      <c r="E1389" s="27" t="s">
        <v>114</v>
      </c>
      <c r="F1389" s="27" t="s">
        <v>32</v>
      </c>
      <c r="G1389" s="27"/>
      <c r="H1389" s="27" t="s">
        <v>102</v>
      </c>
      <c r="I1389" s="28">
        <v>1293561470</v>
      </c>
      <c r="J1389" s="28">
        <v>0</v>
      </c>
      <c r="K1389" s="28">
        <v>1293561470</v>
      </c>
      <c r="L1389" s="29">
        <v>2.9</v>
      </c>
      <c r="M1389" s="29">
        <f>IFERROR(_xlfn.XLOOKUP($B1389,'Ownership Metrics'!$A:$A,'Ownership Metrics'!$B:$B),"")</f>
        <v>23.58</v>
      </c>
      <c r="N1389" s="28">
        <f>IFERROR(_xlfn.XLOOKUP($B1389,'Ownership Metrics'!$A:$A,'Ownership Metrics'!$C:$C),"")</f>
        <v>603</v>
      </c>
      <c r="O1389" s="29">
        <f>IFERROR(_xlfn.XLOOKUP($B1389,'Ownership Metrics'!$A:$A,'Ownership Metrics'!$D:$D),"")</f>
        <v>13.86</v>
      </c>
      <c r="P1389" s="29">
        <f>IFERROR(_xlfn.XLOOKUP($B1389,'Ownership Metrics'!$A:$A,'Ownership Metrics'!$E:$E),"")</f>
        <v>35.92</v>
      </c>
      <c r="Q1389" s="30">
        <f>IFERROR(_xlfn.XLOOKUP($B1389,'Ownership Metrics'!$A:$A,'Ownership Metrics'!$F:$F),"")</f>
        <v>16</v>
      </c>
      <c r="R1389" s="30">
        <f>IFERROR(_xlfn.XLOOKUP($B1389,'Ownership Metrics'!$A:$A,'Ownership Metrics'!$G:$G),"")</f>
        <v>19</v>
      </c>
      <c r="S1389" s="27" t="str">
        <f>IFERROR(_xlfn.XLOOKUP($B1389,'Ownership Metrics'!$A:$A,'Ownership Metrics'!$H:$H),"")</f>
        <v>Tersebar</v>
      </c>
      <c r="T1389" s="27" t="str">
        <f>IFERROR(_xlfn.XLOOKUP($B1389,'Ownership Metrics'!$A:$A,'Ownership Metrics'!$I:$I),"")</f>
        <v>Rendah</v>
      </c>
      <c r="U1389" s="27">
        <f>IF(COUNTIFS($B$2:$B1389,$B1389,$D$2:$D1389,$D1389)=1,1,0)</f>
        <v>1</v>
      </c>
      <c r="V1389" s="27">
        <f t="shared" si="64"/>
        <v>2.9</v>
      </c>
      <c r="W1389" s="27">
        <f t="shared" si="65"/>
        <v>9</v>
      </c>
      <c r="X1389" s="27">
        <f t="shared" si="63"/>
        <v>2.8999998611</v>
      </c>
    </row>
    <row r="1390" spans="1:24" x14ac:dyDescent="0.25">
      <c r="A1390" s="26">
        <v>46265</v>
      </c>
      <c r="B1390" s="27" t="s">
        <v>10325</v>
      </c>
      <c r="C1390" s="27" t="s">
        <v>1607</v>
      </c>
      <c r="D1390" s="27" t="s">
        <v>587</v>
      </c>
      <c r="E1390" s="27" t="s">
        <v>44</v>
      </c>
      <c r="F1390" s="27" t="s">
        <v>23</v>
      </c>
      <c r="G1390" s="27"/>
      <c r="H1390" s="27" t="s">
        <v>24</v>
      </c>
      <c r="I1390" s="28">
        <v>1158858923</v>
      </c>
      <c r="J1390" s="28">
        <v>0</v>
      </c>
      <c r="K1390" s="28">
        <v>1158858923</v>
      </c>
      <c r="L1390" s="29">
        <v>2.6</v>
      </c>
      <c r="M1390" s="29">
        <f>IFERROR(_xlfn.XLOOKUP($B1390,'Ownership Metrics'!$A:$A,'Ownership Metrics'!$B:$B),"")</f>
        <v>23.58</v>
      </c>
      <c r="N1390" s="28">
        <f>IFERROR(_xlfn.XLOOKUP($B1390,'Ownership Metrics'!$A:$A,'Ownership Metrics'!$C:$C),"")</f>
        <v>603</v>
      </c>
      <c r="O1390" s="29">
        <f>IFERROR(_xlfn.XLOOKUP($B1390,'Ownership Metrics'!$A:$A,'Ownership Metrics'!$D:$D),"")</f>
        <v>13.86</v>
      </c>
      <c r="P1390" s="29">
        <f>IFERROR(_xlfn.XLOOKUP($B1390,'Ownership Metrics'!$A:$A,'Ownership Metrics'!$E:$E),"")</f>
        <v>35.92</v>
      </c>
      <c r="Q1390" s="30">
        <f>IFERROR(_xlfn.XLOOKUP($B1390,'Ownership Metrics'!$A:$A,'Ownership Metrics'!$F:$F),"")</f>
        <v>16</v>
      </c>
      <c r="R1390" s="30">
        <f>IFERROR(_xlfn.XLOOKUP($B1390,'Ownership Metrics'!$A:$A,'Ownership Metrics'!$G:$G),"")</f>
        <v>19</v>
      </c>
      <c r="S1390" s="27" t="str">
        <f>IFERROR(_xlfn.XLOOKUP($B1390,'Ownership Metrics'!$A:$A,'Ownership Metrics'!$H:$H),"")</f>
        <v>Tersebar</v>
      </c>
      <c r="T1390" s="27" t="str">
        <f>IFERROR(_xlfn.XLOOKUP($B1390,'Ownership Metrics'!$A:$A,'Ownership Metrics'!$I:$I),"")</f>
        <v>Rendah</v>
      </c>
      <c r="U1390" s="27">
        <f>IF(COUNTIFS($B$2:$B1390,$B1390,$D$2:$D1390,$D1390)=1,1,0)</f>
        <v>1</v>
      </c>
      <c r="V1390" s="27">
        <f t="shared" si="64"/>
        <v>2.6</v>
      </c>
      <c r="W1390" s="27">
        <f t="shared" si="65"/>
        <v>11</v>
      </c>
      <c r="X1390" s="27">
        <f t="shared" si="63"/>
        <v>2.5999998610000001</v>
      </c>
    </row>
    <row r="1391" spans="1:24" x14ac:dyDescent="0.25">
      <c r="A1391" s="26">
        <v>46265</v>
      </c>
      <c r="B1391" s="27" t="s">
        <v>10325</v>
      </c>
      <c r="C1391" s="27" t="s">
        <v>1607</v>
      </c>
      <c r="D1391" s="27" t="s">
        <v>1616</v>
      </c>
      <c r="E1391" s="27" t="s">
        <v>72</v>
      </c>
      <c r="F1391" s="27" t="s">
        <v>23</v>
      </c>
      <c r="G1391" s="27"/>
      <c r="H1391" s="27" t="s">
        <v>24</v>
      </c>
      <c r="I1391" s="28">
        <v>515000000</v>
      </c>
      <c r="J1391" s="28">
        <v>0</v>
      </c>
      <c r="K1391" s="28">
        <v>515000000</v>
      </c>
      <c r="L1391" s="29">
        <v>1.1499999999999999</v>
      </c>
      <c r="M1391" s="29">
        <f>IFERROR(_xlfn.XLOOKUP($B1391,'Ownership Metrics'!$A:$A,'Ownership Metrics'!$B:$B),"")</f>
        <v>23.58</v>
      </c>
      <c r="N1391" s="28">
        <f>IFERROR(_xlfn.XLOOKUP($B1391,'Ownership Metrics'!$A:$A,'Ownership Metrics'!$C:$C),"")</f>
        <v>603</v>
      </c>
      <c r="O1391" s="29">
        <f>IFERROR(_xlfn.XLOOKUP($B1391,'Ownership Metrics'!$A:$A,'Ownership Metrics'!$D:$D),"")</f>
        <v>13.86</v>
      </c>
      <c r="P1391" s="29">
        <f>IFERROR(_xlfn.XLOOKUP($B1391,'Ownership Metrics'!$A:$A,'Ownership Metrics'!$E:$E),"")</f>
        <v>35.92</v>
      </c>
      <c r="Q1391" s="30">
        <f>IFERROR(_xlfn.XLOOKUP($B1391,'Ownership Metrics'!$A:$A,'Ownership Metrics'!$F:$F),"")</f>
        <v>16</v>
      </c>
      <c r="R1391" s="30">
        <f>IFERROR(_xlfn.XLOOKUP($B1391,'Ownership Metrics'!$A:$A,'Ownership Metrics'!$G:$G),"")</f>
        <v>19</v>
      </c>
      <c r="S1391" s="27" t="str">
        <f>IFERROR(_xlfn.XLOOKUP($B1391,'Ownership Metrics'!$A:$A,'Ownership Metrics'!$H:$H),"")</f>
        <v>Tersebar</v>
      </c>
      <c r="T1391" s="27" t="str">
        <f>IFERROR(_xlfn.XLOOKUP($B1391,'Ownership Metrics'!$A:$A,'Ownership Metrics'!$I:$I),"")</f>
        <v>Rendah</v>
      </c>
      <c r="U1391" s="27">
        <f>IF(COUNTIFS($B$2:$B1391,$B1391,$D$2:$D1391,$D1391)=1,1,0)</f>
        <v>1</v>
      </c>
      <c r="V1391" s="27">
        <f t="shared" si="64"/>
        <v>1.1499999999999999</v>
      </c>
      <c r="W1391" s="27">
        <f t="shared" si="65"/>
        <v>14</v>
      </c>
      <c r="X1391" s="27">
        <f t="shared" si="63"/>
        <v>1.1499998608999999</v>
      </c>
    </row>
    <row r="1392" spans="1:24" x14ac:dyDescent="0.25">
      <c r="A1392" s="26">
        <v>46265</v>
      </c>
      <c r="B1392" s="27" t="s">
        <v>10325</v>
      </c>
      <c r="C1392" s="27" t="s">
        <v>1607</v>
      </c>
      <c r="D1392" s="27" t="s">
        <v>1617</v>
      </c>
      <c r="E1392" s="27" t="s">
        <v>72</v>
      </c>
      <c r="F1392" s="27" t="s">
        <v>23</v>
      </c>
      <c r="G1392" s="27"/>
      <c r="H1392" s="27" t="s">
        <v>24</v>
      </c>
      <c r="I1392" s="28">
        <v>501000000</v>
      </c>
      <c r="J1392" s="28">
        <v>0</v>
      </c>
      <c r="K1392" s="28">
        <v>501000000</v>
      </c>
      <c r="L1392" s="29">
        <v>1.1200000000000001</v>
      </c>
      <c r="M1392" s="29">
        <f>IFERROR(_xlfn.XLOOKUP($B1392,'Ownership Metrics'!$A:$A,'Ownership Metrics'!$B:$B),"")</f>
        <v>23.58</v>
      </c>
      <c r="N1392" s="28">
        <f>IFERROR(_xlfn.XLOOKUP($B1392,'Ownership Metrics'!$A:$A,'Ownership Metrics'!$C:$C),"")</f>
        <v>603</v>
      </c>
      <c r="O1392" s="29">
        <f>IFERROR(_xlfn.XLOOKUP($B1392,'Ownership Metrics'!$A:$A,'Ownership Metrics'!$D:$D),"")</f>
        <v>13.86</v>
      </c>
      <c r="P1392" s="29">
        <f>IFERROR(_xlfn.XLOOKUP($B1392,'Ownership Metrics'!$A:$A,'Ownership Metrics'!$E:$E),"")</f>
        <v>35.92</v>
      </c>
      <c r="Q1392" s="30">
        <f>IFERROR(_xlfn.XLOOKUP($B1392,'Ownership Metrics'!$A:$A,'Ownership Metrics'!$F:$F),"")</f>
        <v>16</v>
      </c>
      <c r="R1392" s="30">
        <f>IFERROR(_xlfn.XLOOKUP($B1392,'Ownership Metrics'!$A:$A,'Ownership Metrics'!$G:$G),"")</f>
        <v>19</v>
      </c>
      <c r="S1392" s="27" t="str">
        <f>IFERROR(_xlfn.XLOOKUP($B1392,'Ownership Metrics'!$A:$A,'Ownership Metrics'!$H:$H),"")</f>
        <v>Tersebar</v>
      </c>
      <c r="T1392" s="27" t="str">
        <f>IFERROR(_xlfn.XLOOKUP($B1392,'Ownership Metrics'!$A:$A,'Ownership Metrics'!$I:$I),"")</f>
        <v>Rendah</v>
      </c>
      <c r="U1392" s="27">
        <f>IF(COUNTIFS($B$2:$B1392,$B1392,$D$2:$D1392,$D1392)=1,1,0)</f>
        <v>1</v>
      </c>
      <c r="V1392" s="27">
        <f t="shared" si="64"/>
        <v>1.1200000000000001</v>
      </c>
      <c r="W1392" s="27">
        <f t="shared" si="65"/>
        <v>15</v>
      </c>
      <c r="X1392" s="27">
        <f t="shared" si="63"/>
        <v>1.1199998608000001</v>
      </c>
    </row>
    <row r="1393" spans="1:24" x14ac:dyDescent="0.25">
      <c r="A1393" s="26">
        <v>46265</v>
      </c>
      <c r="B1393" s="27" t="s">
        <v>10325</v>
      </c>
      <c r="C1393" s="27" t="s">
        <v>1607</v>
      </c>
      <c r="D1393" s="27" t="s">
        <v>554</v>
      </c>
      <c r="E1393" s="27" t="s">
        <v>555</v>
      </c>
      <c r="F1393" s="27" t="s">
        <v>23</v>
      </c>
      <c r="G1393" s="27"/>
      <c r="H1393" s="27" t="s">
        <v>24</v>
      </c>
      <c r="I1393" s="28">
        <v>1235421231</v>
      </c>
      <c r="J1393" s="28">
        <v>0</v>
      </c>
      <c r="K1393" s="28">
        <v>1235421231</v>
      </c>
      <c r="L1393" s="29">
        <v>2.77</v>
      </c>
      <c r="M1393" s="29">
        <f>IFERROR(_xlfn.XLOOKUP($B1393,'Ownership Metrics'!$A:$A,'Ownership Metrics'!$B:$B),"")</f>
        <v>23.58</v>
      </c>
      <c r="N1393" s="28">
        <f>IFERROR(_xlfn.XLOOKUP($B1393,'Ownership Metrics'!$A:$A,'Ownership Metrics'!$C:$C),"")</f>
        <v>603</v>
      </c>
      <c r="O1393" s="29">
        <f>IFERROR(_xlfn.XLOOKUP($B1393,'Ownership Metrics'!$A:$A,'Ownership Metrics'!$D:$D),"")</f>
        <v>13.86</v>
      </c>
      <c r="P1393" s="29">
        <f>IFERROR(_xlfn.XLOOKUP($B1393,'Ownership Metrics'!$A:$A,'Ownership Metrics'!$E:$E),"")</f>
        <v>35.92</v>
      </c>
      <c r="Q1393" s="30">
        <f>IFERROR(_xlfn.XLOOKUP($B1393,'Ownership Metrics'!$A:$A,'Ownership Metrics'!$F:$F),"")</f>
        <v>16</v>
      </c>
      <c r="R1393" s="30">
        <f>IFERROR(_xlfn.XLOOKUP($B1393,'Ownership Metrics'!$A:$A,'Ownership Metrics'!$G:$G),"")</f>
        <v>19</v>
      </c>
      <c r="S1393" s="27" t="str">
        <f>IFERROR(_xlfn.XLOOKUP($B1393,'Ownership Metrics'!$A:$A,'Ownership Metrics'!$H:$H),"")</f>
        <v>Tersebar</v>
      </c>
      <c r="T1393" s="27" t="str">
        <f>IFERROR(_xlfn.XLOOKUP($B1393,'Ownership Metrics'!$A:$A,'Ownership Metrics'!$I:$I),"")</f>
        <v>Rendah</v>
      </c>
      <c r="U1393" s="27">
        <f>IF(COUNTIFS($B$2:$B1393,$B1393,$D$2:$D1393,$D1393)=1,1,0)</f>
        <v>1</v>
      </c>
      <c r="V1393" s="27">
        <f t="shared" si="64"/>
        <v>2.77</v>
      </c>
      <c r="W1393" s="27">
        <f t="shared" si="65"/>
        <v>10</v>
      </c>
      <c r="X1393" s="27">
        <f t="shared" si="63"/>
        <v>2.7699998607</v>
      </c>
    </row>
    <row r="1394" spans="1:24" x14ac:dyDescent="0.25">
      <c r="A1394" s="26">
        <v>46265</v>
      </c>
      <c r="B1394" s="27" t="s">
        <v>10325</v>
      </c>
      <c r="C1394" s="27" t="s">
        <v>1607</v>
      </c>
      <c r="D1394" s="27" t="s">
        <v>1618</v>
      </c>
      <c r="E1394" s="27" t="s">
        <v>22</v>
      </c>
      <c r="F1394" s="27" t="s">
        <v>32</v>
      </c>
      <c r="G1394" s="27"/>
      <c r="H1394" s="27" t="s">
        <v>205</v>
      </c>
      <c r="I1394" s="28">
        <v>2213279000</v>
      </c>
      <c r="J1394" s="28">
        <v>0</v>
      </c>
      <c r="K1394" s="28">
        <v>2213279000</v>
      </c>
      <c r="L1394" s="29">
        <v>4.96</v>
      </c>
      <c r="M1394" s="29">
        <f>IFERROR(_xlfn.XLOOKUP($B1394,'Ownership Metrics'!$A:$A,'Ownership Metrics'!$B:$B),"")</f>
        <v>23.58</v>
      </c>
      <c r="N1394" s="28">
        <f>IFERROR(_xlfn.XLOOKUP($B1394,'Ownership Metrics'!$A:$A,'Ownership Metrics'!$C:$C),"")</f>
        <v>603</v>
      </c>
      <c r="O1394" s="29">
        <f>IFERROR(_xlfn.XLOOKUP($B1394,'Ownership Metrics'!$A:$A,'Ownership Metrics'!$D:$D),"")</f>
        <v>13.86</v>
      </c>
      <c r="P1394" s="29">
        <f>IFERROR(_xlfn.XLOOKUP($B1394,'Ownership Metrics'!$A:$A,'Ownership Metrics'!$E:$E),"")</f>
        <v>35.92</v>
      </c>
      <c r="Q1394" s="30">
        <f>IFERROR(_xlfn.XLOOKUP($B1394,'Ownership Metrics'!$A:$A,'Ownership Metrics'!$F:$F),"")</f>
        <v>16</v>
      </c>
      <c r="R1394" s="30">
        <f>IFERROR(_xlfn.XLOOKUP($B1394,'Ownership Metrics'!$A:$A,'Ownership Metrics'!$G:$G),"")</f>
        <v>19</v>
      </c>
      <c r="S1394" s="27" t="str">
        <f>IFERROR(_xlfn.XLOOKUP($B1394,'Ownership Metrics'!$A:$A,'Ownership Metrics'!$H:$H),"")</f>
        <v>Tersebar</v>
      </c>
      <c r="T1394" s="27" t="str">
        <f>IFERROR(_xlfn.XLOOKUP($B1394,'Ownership Metrics'!$A:$A,'Ownership Metrics'!$I:$I),"")</f>
        <v>Rendah</v>
      </c>
      <c r="U1394" s="27">
        <f>IF(COUNTIFS($B$2:$B1394,$B1394,$D$2:$D1394,$D1394)=1,1,0)</f>
        <v>1</v>
      </c>
      <c r="V1394" s="27">
        <f t="shared" si="64"/>
        <v>4.96</v>
      </c>
      <c r="W1394" s="27">
        <f t="shared" si="65"/>
        <v>6</v>
      </c>
      <c r="X1394" s="27">
        <f t="shared" si="63"/>
        <v>4.9599998606</v>
      </c>
    </row>
    <row r="1395" spans="1:24" x14ac:dyDescent="0.25">
      <c r="A1395" s="26">
        <v>46265</v>
      </c>
      <c r="B1395" s="27" t="s">
        <v>10325</v>
      </c>
      <c r="C1395" s="27" t="s">
        <v>1607</v>
      </c>
      <c r="D1395" s="27" t="s">
        <v>1619</v>
      </c>
      <c r="E1395" s="27" t="s">
        <v>67</v>
      </c>
      <c r="F1395" s="27" t="s">
        <v>23</v>
      </c>
      <c r="G1395" s="27"/>
      <c r="H1395" s="27" t="s">
        <v>24</v>
      </c>
      <c r="I1395" s="28">
        <v>500000000</v>
      </c>
      <c r="J1395" s="28">
        <v>0</v>
      </c>
      <c r="K1395" s="28">
        <v>500000000</v>
      </c>
      <c r="L1395" s="29">
        <v>1.1200000000000001</v>
      </c>
      <c r="M1395" s="29">
        <f>IFERROR(_xlfn.XLOOKUP($B1395,'Ownership Metrics'!$A:$A,'Ownership Metrics'!$B:$B),"")</f>
        <v>23.58</v>
      </c>
      <c r="N1395" s="28">
        <f>IFERROR(_xlfn.XLOOKUP($B1395,'Ownership Metrics'!$A:$A,'Ownership Metrics'!$C:$C),"")</f>
        <v>603</v>
      </c>
      <c r="O1395" s="29">
        <f>IFERROR(_xlfn.XLOOKUP($B1395,'Ownership Metrics'!$A:$A,'Ownership Metrics'!$D:$D),"")</f>
        <v>13.86</v>
      </c>
      <c r="P1395" s="29">
        <f>IFERROR(_xlfn.XLOOKUP($B1395,'Ownership Metrics'!$A:$A,'Ownership Metrics'!$E:$E),"")</f>
        <v>35.92</v>
      </c>
      <c r="Q1395" s="30">
        <f>IFERROR(_xlfn.XLOOKUP($B1395,'Ownership Metrics'!$A:$A,'Ownership Metrics'!$F:$F),"")</f>
        <v>16</v>
      </c>
      <c r="R1395" s="30">
        <f>IFERROR(_xlfn.XLOOKUP($B1395,'Ownership Metrics'!$A:$A,'Ownership Metrics'!$G:$G),"")</f>
        <v>19</v>
      </c>
      <c r="S1395" s="27" t="str">
        <f>IFERROR(_xlfn.XLOOKUP($B1395,'Ownership Metrics'!$A:$A,'Ownership Metrics'!$H:$H),"")</f>
        <v>Tersebar</v>
      </c>
      <c r="T1395" s="27" t="str">
        <f>IFERROR(_xlfn.XLOOKUP($B1395,'Ownership Metrics'!$A:$A,'Ownership Metrics'!$I:$I),"")</f>
        <v>Rendah</v>
      </c>
      <c r="U1395" s="27">
        <f>IF(COUNTIFS($B$2:$B1395,$B1395,$D$2:$D1395,$D1395)=1,1,0)</f>
        <v>1</v>
      </c>
      <c r="V1395" s="27">
        <f t="shared" si="64"/>
        <v>1.1200000000000001</v>
      </c>
      <c r="W1395" s="27">
        <f t="shared" si="65"/>
        <v>16</v>
      </c>
      <c r="X1395" s="27">
        <f t="shared" si="63"/>
        <v>1.1199998605000001</v>
      </c>
    </row>
    <row r="1396" spans="1:24" x14ac:dyDescent="0.25">
      <c r="A1396" s="26">
        <v>46265</v>
      </c>
      <c r="B1396" s="27" t="s">
        <v>10325</v>
      </c>
      <c r="C1396" s="27" t="s">
        <v>1607</v>
      </c>
      <c r="D1396" s="27" t="s">
        <v>418</v>
      </c>
      <c r="E1396" s="27" t="s">
        <v>67</v>
      </c>
      <c r="F1396" s="27" t="s">
        <v>23</v>
      </c>
      <c r="G1396" s="27"/>
      <c r="H1396" s="27" t="s">
        <v>24</v>
      </c>
      <c r="I1396" s="28">
        <v>868897500</v>
      </c>
      <c r="J1396" s="28">
        <v>0</v>
      </c>
      <c r="K1396" s="28">
        <v>868897500</v>
      </c>
      <c r="L1396" s="29">
        <v>1.95</v>
      </c>
      <c r="M1396" s="29">
        <f>IFERROR(_xlfn.XLOOKUP($B1396,'Ownership Metrics'!$A:$A,'Ownership Metrics'!$B:$B),"")</f>
        <v>23.58</v>
      </c>
      <c r="N1396" s="28">
        <f>IFERROR(_xlfn.XLOOKUP($B1396,'Ownership Metrics'!$A:$A,'Ownership Metrics'!$C:$C),"")</f>
        <v>603</v>
      </c>
      <c r="O1396" s="29">
        <f>IFERROR(_xlfn.XLOOKUP($B1396,'Ownership Metrics'!$A:$A,'Ownership Metrics'!$D:$D),"")</f>
        <v>13.86</v>
      </c>
      <c r="P1396" s="29">
        <f>IFERROR(_xlfn.XLOOKUP($B1396,'Ownership Metrics'!$A:$A,'Ownership Metrics'!$E:$E),"")</f>
        <v>35.92</v>
      </c>
      <c r="Q1396" s="30">
        <f>IFERROR(_xlfn.XLOOKUP($B1396,'Ownership Metrics'!$A:$A,'Ownership Metrics'!$F:$F),"")</f>
        <v>16</v>
      </c>
      <c r="R1396" s="30">
        <f>IFERROR(_xlfn.XLOOKUP($B1396,'Ownership Metrics'!$A:$A,'Ownership Metrics'!$G:$G),"")</f>
        <v>19</v>
      </c>
      <c r="S1396" s="27" t="str">
        <f>IFERROR(_xlfn.XLOOKUP($B1396,'Ownership Metrics'!$A:$A,'Ownership Metrics'!$H:$H),"")</f>
        <v>Tersebar</v>
      </c>
      <c r="T1396" s="27" t="str">
        <f>IFERROR(_xlfn.XLOOKUP($B1396,'Ownership Metrics'!$A:$A,'Ownership Metrics'!$I:$I),"")</f>
        <v>Rendah</v>
      </c>
      <c r="U1396" s="27">
        <f>IF(COUNTIFS($B$2:$B1396,$B1396,$D$2:$D1396,$D1396)=1,1,0)</f>
        <v>1</v>
      </c>
      <c r="V1396" s="27">
        <f t="shared" si="64"/>
        <v>1.95</v>
      </c>
      <c r="W1396" s="27">
        <f t="shared" si="65"/>
        <v>13</v>
      </c>
      <c r="X1396" s="27">
        <f t="shared" si="63"/>
        <v>1.9499998604</v>
      </c>
    </row>
    <row r="1397" spans="1:24" x14ac:dyDescent="0.25">
      <c r="A1397" s="26">
        <v>46265</v>
      </c>
      <c r="B1397" s="27" t="s">
        <v>10326</v>
      </c>
      <c r="C1397" s="27" t="s">
        <v>1621</v>
      </c>
      <c r="D1397" s="27" t="s">
        <v>1622</v>
      </c>
      <c r="E1397" s="27" t="s">
        <v>83</v>
      </c>
      <c r="F1397" s="27" t="s">
        <v>32</v>
      </c>
      <c r="G1397" s="27"/>
      <c r="H1397" s="27" t="s">
        <v>64</v>
      </c>
      <c r="I1397" s="28">
        <v>12004000</v>
      </c>
      <c r="J1397" s="28">
        <v>0</v>
      </c>
      <c r="K1397" s="28">
        <v>12004000</v>
      </c>
      <c r="L1397" s="29">
        <v>1.67</v>
      </c>
      <c r="M1397" s="29">
        <f>IFERROR(_xlfn.XLOOKUP($B1397,'Ownership Metrics'!$A:$A,'Ownership Metrics'!$B:$B),"")</f>
        <v>2.31</v>
      </c>
      <c r="N1397" s="28">
        <f>IFERROR(_xlfn.XLOOKUP($B1397,'Ownership Metrics'!$A:$A,'Ownership Metrics'!$C:$C),"")</f>
        <v>2677</v>
      </c>
      <c r="O1397" s="29">
        <f>IFERROR(_xlfn.XLOOKUP($B1397,'Ownership Metrics'!$A:$A,'Ownership Metrics'!$D:$D),"")</f>
        <v>35.94</v>
      </c>
      <c r="P1397" s="29">
        <f>IFERROR(_xlfn.XLOOKUP($B1397,'Ownership Metrics'!$A:$A,'Ownership Metrics'!$E:$E),"")</f>
        <v>77.02</v>
      </c>
      <c r="Q1397" s="30">
        <f>IFERROR(_xlfn.XLOOKUP($B1397,'Ownership Metrics'!$A:$A,'Ownership Metrics'!$F:$F),"")</f>
        <v>11</v>
      </c>
      <c r="R1397" s="30">
        <f>IFERROR(_xlfn.XLOOKUP($B1397,'Ownership Metrics'!$A:$A,'Ownership Metrics'!$G:$G),"")</f>
        <v>48</v>
      </c>
      <c r="S1397" s="27" t="str">
        <f>IFERROR(_xlfn.XLOOKUP($B1397,'Ownership Metrics'!$A:$A,'Ownership Metrics'!$H:$H),"")</f>
        <v>Terkonsentrasi</v>
      </c>
      <c r="T1397" s="27" t="str">
        <f>IFERROR(_xlfn.XLOOKUP($B1397,'Ownership Metrics'!$A:$A,'Ownership Metrics'!$I:$I),"")</f>
        <v>Sedang</v>
      </c>
      <c r="U1397" s="27">
        <f>IF(COUNTIFS($B$2:$B1397,$B1397,$D$2:$D1397,$D1397)=1,1,0)</f>
        <v>1</v>
      </c>
      <c r="V1397" s="27">
        <f t="shared" si="64"/>
        <v>1.67</v>
      </c>
      <c r="W1397" s="27">
        <f t="shared" si="65"/>
        <v>7</v>
      </c>
      <c r="X1397" s="27">
        <f t="shared" si="63"/>
        <v>1.6699998602999999</v>
      </c>
    </row>
    <row r="1398" spans="1:24" x14ac:dyDescent="0.25">
      <c r="A1398" s="26">
        <v>46265</v>
      </c>
      <c r="B1398" s="27" t="s">
        <v>10326</v>
      </c>
      <c r="C1398" s="27" t="s">
        <v>1621</v>
      </c>
      <c r="D1398" s="27" t="s">
        <v>1623</v>
      </c>
      <c r="E1398" s="27" t="s">
        <v>35</v>
      </c>
      <c r="F1398" s="27" t="s">
        <v>23</v>
      </c>
      <c r="G1398" s="27" t="s">
        <v>36</v>
      </c>
      <c r="H1398" s="27" t="s">
        <v>36</v>
      </c>
      <c r="I1398" s="28">
        <v>0</v>
      </c>
      <c r="J1398" s="28">
        <v>28750000</v>
      </c>
      <c r="K1398" s="28">
        <v>28750000</v>
      </c>
      <c r="L1398" s="29">
        <v>3.99</v>
      </c>
      <c r="M1398" s="29">
        <f>IFERROR(_xlfn.XLOOKUP($B1398,'Ownership Metrics'!$A:$A,'Ownership Metrics'!$B:$B),"")</f>
        <v>2.31</v>
      </c>
      <c r="N1398" s="28">
        <f>IFERROR(_xlfn.XLOOKUP($B1398,'Ownership Metrics'!$A:$A,'Ownership Metrics'!$C:$C),"")</f>
        <v>2677</v>
      </c>
      <c r="O1398" s="29">
        <f>IFERROR(_xlfn.XLOOKUP($B1398,'Ownership Metrics'!$A:$A,'Ownership Metrics'!$D:$D),"")</f>
        <v>35.94</v>
      </c>
      <c r="P1398" s="29">
        <f>IFERROR(_xlfn.XLOOKUP($B1398,'Ownership Metrics'!$A:$A,'Ownership Metrics'!$E:$E),"")</f>
        <v>77.02</v>
      </c>
      <c r="Q1398" s="30">
        <f>IFERROR(_xlfn.XLOOKUP($B1398,'Ownership Metrics'!$A:$A,'Ownership Metrics'!$F:$F),"")</f>
        <v>11</v>
      </c>
      <c r="R1398" s="30">
        <f>IFERROR(_xlfn.XLOOKUP($B1398,'Ownership Metrics'!$A:$A,'Ownership Metrics'!$G:$G),"")</f>
        <v>48</v>
      </c>
      <c r="S1398" s="27" t="str">
        <f>IFERROR(_xlfn.XLOOKUP($B1398,'Ownership Metrics'!$A:$A,'Ownership Metrics'!$H:$H),"")</f>
        <v>Terkonsentrasi</v>
      </c>
      <c r="T1398" s="27" t="str">
        <f>IFERROR(_xlfn.XLOOKUP($B1398,'Ownership Metrics'!$A:$A,'Ownership Metrics'!$I:$I),"")</f>
        <v>Sedang</v>
      </c>
      <c r="U1398" s="27">
        <f>IF(COUNTIFS($B$2:$B1398,$B1398,$D$2:$D1398,$D1398)=1,1,0)</f>
        <v>1</v>
      </c>
      <c r="V1398" s="27">
        <f t="shared" si="64"/>
        <v>3.99</v>
      </c>
      <c r="W1398" s="27">
        <f t="shared" si="65"/>
        <v>5</v>
      </c>
      <c r="X1398" s="27">
        <f t="shared" si="63"/>
        <v>3.9899998602000002</v>
      </c>
    </row>
    <row r="1399" spans="1:24" x14ac:dyDescent="0.25">
      <c r="A1399" s="26">
        <v>46265</v>
      </c>
      <c r="B1399" s="27" t="s">
        <v>10326</v>
      </c>
      <c r="C1399" s="27" t="s">
        <v>1621</v>
      </c>
      <c r="D1399" s="27" t="s">
        <v>1624</v>
      </c>
      <c r="E1399" s="27" t="s">
        <v>35</v>
      </c>
      <c r="F1399" s="27" t="s">
        <v>23</v>
      </c>
      <c r="G1399" s="27" t="s">
        <v>36</v>
      </c>
      <c r="H1399" s="27" t="s">
        <v>24</v>
      </c>
      <c r="I1399" s="28">
        <v>11500000</v>
      </c>
      <c r="J1399" s="28">
        <v>0</v>
      </c>
      <c r="K1399" s="28">
        <v>11500000</v>
      </c>
      <c r="L1399" s="29">
        <v>1.6</v>
      </c>
      <c r="M1399" s="29">
        <f>IFERROR(_xlfn.XLOOKUP($B1399,'Ownership Metrics'!$A:$A,'Ownership Metrics'!$B:$B),"")</f>
        <v>2.31</v>
      </c>
      <c r="N1399" s="28">
        <f>IFERROR(_xlfn.XLOOKUP($B1399,'Ownership Metrics'!$A:$A,'Ownership Metrics'!$C:$C),"")</f>
        <v>2677</v>
      </c>
      <c r="O1399" s="29">
        <f>IFERROR(_xlfn.XLOOKUP($B1399,'Ownership Metrics'!$A:$A,'Ownership Metrics'!$D:$D),"")</f>
        <v>35.94</v>
      </c>
      <c r="P1399" s="29">
        <f>IFERROR(_xlfn.XLOOKUP($B1399,'Ownership Metrics'!$A:$A,'Ownership Metrics'!$E:$E),"")</f>
        <v>77.02</v>
      </c>
      <c r="Q1399" s="30">
        <f>IFERROR(_xlfn.XLOOKUP($B1399,'Ownership Metrics'!$A:$A,'Ownership Metrics'!$F:$F),"")</f>
        <v>11</v>
      </c>
      <c r="R1399" s="30">
        <f>IFERROR(_xlfn.XLOOKUP($B1399,'Ownership Metrics'!$A:$A,'Ownership Metrics'!$G:$G),"")</f>
        <v>48</v>
      </c>
      <c r="S1399" s="27" t="str">
        <f>IFERROR(_xlfn.XLOOKUP($B1399,'Ownership Metrics'!$A:$A,'Ownership Metrics'!$H:$H),"")</f>
        <v>Terkonsentrasi</v>
      </c>
      <c r="T1399" s="27" t="str">
        <f>IFERROR(_xlfn.XLOOKUP($B1399,'Ownership Metrics'!$A:$A,'Ownership Metrics'!$I:$I),"")</f>
        <v>Sedang</v>
      </c>
      <c r="U1399" s="27">
        <f>IF(COUNTIFS($B$2:$B1399,$B1399,$D$2:$D1399,$D1399)=1,1,0)</f>
        <v>1</v>
      </c>
      <c r="V1399" s="27">
        <f t="shared" si="64"/>
        <v>1.6</v>
      </c>
      <c r="W1399" s="27">
        <f t="shared" si="65"/>
        <v>8</v>
      </c>
      <c r="X1399" s="27">
        <f t="shared" si="63"/>
        <v>1.5999998601000001</v>
      </c>
    </row>
    <row r="1400" spans="1:24" x14ac:dyDescent="0.25">
      <c r="A1400" s="26">
        <v>46265</v>
      </c>
      <c r="B1400" s="27" t="s">
        <v>10326</v>
      </c>
      <c r="C1400" s="27" t="s">
        <v>1621</v>
      </c>
      <c r="D1400" s="27" t="s">
        <v>1625</v>
      </c>
      <c r="E1400" s="27" t="s">
        <v>35</v>
      </c>
      <c r="F1400" s="27" t="s">
        <v>23</v>
      </c>
      <c r="G1400" s="27" t="s">
        <v>36</v>
      </c>
      <c r="H1400" s="27" t="s">
        <v>24</v>
      </c>
      <c r="I1400" s="28">
        <v>0</v>
      </c>
      <c r="J1400" s="28">
        <v>258750000</v>
      </c>
      <c r="K1400" s="28">
        <v>258750000</v>
      </c>
      <c r="L1400" s="29">
        <v>35.94</v>
      </c>
      <c r="M1400" s="29">
        <f>IFERROR(_xlfn.XLOOKUP($B1400,'Ownership Metrics'!$A:$A,'Ownership Metrics'!$B:$B),"")</f>
        <v>2.31</v>
      </c>
      <c r="N1400" s="28">
        <f>IFERROR(_xlfn.XLOOKUP($B1400,'Ownership Metrics'!$A:$A,'Ownership Metrics'!$C:$C),"")</f>
        <v>2677</v>
      </c>
      <c r="O1400" s="29">
        <f>IFERROR(_xlfn.XLOOKUP($B1400,'Ownership Metrics'!$A:$A,'Ownership Metrics'!$D:$D),"")</f>
        <v>35.94</v>
      </c>
      <c r="P1400" s="29">
        <f>IFERROR(_xlfn.XLOOKUP($B1400,'Ownership Metrics'!$A:$A,'Ownership Metrics'!$E:$E),"")</f>
        <v>77.02</v>
      </c>
      <c r="Q1400" s="30">
        <f>IFERROR(_xlfn.XLOOKUP($B1400,'Ownership Metrics'!$A:$A,'Ownership Metrics'!$F:$F),"")</f>
        <v>11</v>
      </c>
      <c r="R1400" s="30">
        <f>IFERROR(_xlfn.XLOOKUP($B1400,'Ownership Metrics'!$A:$A,'Ownership Metrics'!$G:$G),"")</f>
        <v>48</v>
      </c>
      <c r="S1400" s="27" t="str">
        <f>IFERROR(_xlfn.XLOOKUP($B1400,'Ownership Metrics'!$A:$A,'Ownership Metrics'!$H:$H),"")</f>
        <v>Terkonsentrasi</v>
      </c>
      <c r="T1400" s="27" t="str">
        <f>IFERROR(_xlfn.XLOOKUP($B1400,'Ownership Metrics'!$A:$A,'Ownership Metrics'!$I:$I),"")</f>
        <v>Sedang</v>
      </c>
      <c r="U1400" s="27">
        <f>IF(COUNTIFS($B$2:$B1400,$B1400,$D$2:$D1400,$D1400)=1,1,0)</f>
        <v>1</v>
      </c>
      <c r="V1400" s="27">
        <f t="shared" si="64"/>
        <v>35.94</v>
      </c>
      <c r="W1400" s="27">
        <f t="shared" si="65"/>
        <v>1</v>
      </c>
      <c r="X1400" s="27">
        <f t="shared" si="63"/>
        <v>35.93999986</v>
      </c>
    </row>
    <row r="1401" spans="1:24" x14ac:dyDescent="0.25">
      <c r="A1401" s="26">
        <v>46265</v>
      </c>
      <c r="B1401" s="27" t="s">
        <v>10326</v>
      </c>
      <c r="C1401" s="27" t="s">
        <v>1621</v>
      </c>
      <c r="D1401" s="27" t="s">
        <v>1626</v>
      </c>
      <c r="E1401" s="27" t="s">
        <v>35</v>
      </c>
      <c r="F1401" s="27" t="s">
        <v>23</v>
      </c>
      <c r="G1401" s="27" t="s">
        <v>36</v>
      </c>
      <c r="H1401" s="27" t="s">
        <v>24</v>
      </c>
      <c r="I1401" s="28">
        <v>37000000</v>
      </c>
      <c r="J1401" s="28">
        <v>0</v>
      </c>
      <c r="K1401" s="28">
        <v>37000000</v>
      </c>
      <c r="L1401" s="29">
        <v>5.14</v>
      </c>
      <c r="M1401" s="29">
        <f>IFERROR(_xlfn.XLOOKUP($B1401,'Ownership Metrics'!$A:$A,'Ownership Metrics'!$B:$B),"")</f>
        <v>2.31</v>
      </c>
      <c r="N1401" s="28">
        <f>IFERROR(_xlfn.XLOOKUP($B1401,'Ownership Metrics'!$A:$A,'Ownership Metrics'!$C:$C),"")</f>
        <v>2677</v>
      </c>
      <c r="O1401" s="29">
        <f>IFERROR(_xlfn.XLOOKUP($B1401,'Ownership Metrics'!$A:$A,'Ownership Metrics'!$D:$D),"")</f>
        <v>35.94</v>
      </c>
      <c r="P1401" s="29">
        <f>IFERROR(_xlfn.XLOOKUP($B1401,'Ownership Metrics'!$A:$A,'Ownership Metrics'!$E:$E),"")</f>
        <v>77.02</v>
      </c>
      <c r="Q1401" s="30">
        <f>IFERROR(_xlfn.XLOOKUP($B1401,'Ownership Metrics'!$A:$A,'Ownership Metrics'!$F:$F),"")</f>
        <v>11</v>
      </c>
      <c r="R1401" s="30">
        <f>IFERROR(_xlfn.XLOOKUP($B1401,'Ownership Metrics'!$A:$A,'Ownership Metrics'!$G:$G),"")</f>
        <v>48</v>
      </c>
      <c r="S1401" s="27" t="str">
        <f>IFERROR(_xlfn.XLOOKUP($B1401,'Ownership Metrics'!$A:$A,'Ownership Metrics'!$H:$H),"")</f>
        <v>Terkonsentrasi</v>
      </c>
      <c r="T1401" s="27" t="str">
        <f>IFERROR(_xlfn.XLOOKUP($B1401,'Ownership Metrics'!$A:$A,'Ownership Metrics'!$I:$I),"")</f>
        <v>Sedang</v>
      </c>
      <c r="U1401" s="27">
        <f>IF(COUNTIFS($B$2:$B1401,$B1401,$D$2:$D1401,$D1401)=1,1,0)</f>
        <v>1</v>
      </c>
      <c r="V1401" s="27">
        <f t="shared" si="64"/>
        <v>5.14</v>
      </c>
      <c r="W1401" s="27">
        <f t="shared" si="65"/>
        <v>3</v>
      </c>
      <c r="X1401" s="27">
        <f t="shared" si="63"/>
        <v>5.1399998598999996</v>
      </c>
    </row>
    <row r="1402" spans="1:24" x14ac:dyDescent="0.25">
      <c r="A1402" s="26">
        <v>46265</v>
      </c>
      <c r="B1402" s="27" t="s">
        <v>10326</v>
      </c>
      <c r="C1402" s="27" t="s">
        <v>1621</v>
      </c>
      <c r="D1402" s="27" t="s">
        <v>1627</v>
      </c>
      <c r="E1402" s="27" t="s">
        <v>35</v>
      </c>
      <c r="F1402" s="27" t="s">
        <v>23</v>
      </c>
      <c r="G1402" s="27" t="s">
        <v>36</v>
      </c>
      <c r="H1402" s="27" t="s">
        <v>24</v>
      </c>
      <c r="I1402" s="28">
        <v>0</v>
      </c>
      <c r="J1402" s="28">
        <v>258750000</v>
      </c>
      <c r="K1402" s="28">
        <v>258750000</v>
      </c>
      <c r="L1402" s="29">
        <v>35.94</v>
      </c>
      <c r="M1402" s="29">
        <f>IFERROR(_xlfn.XLOOKUP($B1402,'Ownership Metrics'!$A:$A,'Ownership Metrics'!$B:$B),"")</f>
        <v>2.31</v>
      </c>
      <c r="N1402" s="28">
        <f>IFERROR(_xlfn.XLOOKUP($B1402,'Ownership Metrics'!$A:$A,'Ownership Metrics'!$C:$C),"")</f>
        <v>2677</v>
      </c>
      <c r="O1402" s="29">
        <f>IFERROR(_xlfn.XLOOKUP($B1402,'Ownership Metrics'!$A:$A,'Ownership Metrics'!$D:$D),"")</f>
        <v>35.94</v>
      </c>
      <c r="P1402" s="29">
        <f>IFERROR(_xlfn.XLOOKUP($B1402,'Ownership Metrics'!$A:$A,'Ownership Metrics'!$E:$E),"")</f>
        <v>77.02</v>
      </c>
      <c r="Q1402" s="30">
        <f>IFERROR(_xlfn.XLOOKUP($B1402,'Ownership Metrics'!$A:$A,'Ownership Metrics'!$F:$F),"")</f>
        <v>11</v>
      </c>
      <c r="R1402" s="30">
        <f>IFERROR(_xlfn.XLOOKUP($B1402,'Ownership Metrics'!$A:$A,'Ownership Metrics'!$G:$G),"")</f>
        <v>48</v>
      </c>
      <c r="S1402" s="27" t="str">
        <f>IFERROR(_xlfn.XLOOKUP($B1402,'Ownership Metrics'!$A:$A,'Ownership Metrics'!$H:$H),"")</f>
        <v>Terkonsentrasi</v>
      </c>
      <c r="T1402" s="27" t="str">
        <f>IFERROR(_xlfn.XLOOKUP($B1402,'Ownership Metrics'!$A:$A,'Ownership Metrics'!$I:$I),"")</f>
        <v>Sedang</v>
      </c>
      <c r="U1402" s="27">
        <f>IF(COUNTIFS($B$2:$B1402,$B1402,$D$2:$D1402,$D1402)=1,1,0)</f>
        <v>1</v>
      </c>
      <c r="V1402" s="27">
        <f t="shared" si="64"/>
        <v>35.94</v>
      </c>
      <c r="W1402" s="27">
        <f t="shared" si="65"/>
        <v>2</v>
      </c>
      <c r="X1402" s="27">
        <f t="shared" si="63"/>
        <v>35.939999859799997</v>
      </c>
    </row>
    <row r="1403" spans="1:24" x14ac:dyDescent="0.25">
      <c r="A1403" s="26">
        <v>46265</v>
      </c>
      <c r="B1403" s="27" t="s">
        <v>10326</v>
      </c>
      <c r="C1403" s="27" t="s">
        <v>1621</v>
      </c>
      <c r="D1403" s="27" t="s">
        <v>1628</v>
      </c>
      <c r="E1403" s="27" t="s">
        <v>35</v>
      </c>
      <c r="F1403" s="27" t="s">
        <v>23</v>
      </c>
      <c r="G1403" s="27" t="s">
        <v>36</v>
      </c>
      <c r="H1403" s="27" t="s">
        <v>24</v>
      </c>
      <c r="I1403" s="28">
        <v>11500000</v>
      </c>
      <c r="J1403" s="28">
        <v>0</v>
      </c>
      <c r="K1403" s="28">
        <v>11500000</v>
      </c>
      <c r="L1403" s="29">
        <v>1.6</v>
      </c>
      <c r="M1403" s="29">
        <f>IFERROR(_xlfn.XLOOKUP($B1403,'Ownership Metrics'!$A:$A,'Ownership Metrics'!$B:$B),"")</f>
        <v>2.31</v>
      </c>
      <c r="N1403" s="28">
        <f>IFERROR(_xlfn.XLOOKUP($B1403,'Ownership Metrics'!$A:$A,'Ownership Metrics'!$C:$C),"")</f>
        <v>2677</v>
      </c>
      <c r="O1403" s="29">
        <f>IFERROR(_xlfn.XLOOKUP($B1403,'Ownership Metrics'!$A:$A,'Ownership Metrics'!$D:$D),"")</f>
        <v>35.94</v>
      </c>
      <c r="P1403" s="29">
        <f>IFERROR(_xlfn.XLOOKUP($B1403,'Ownership Metrics'!$A:$A,'Ownership Metrics'!$E:$E),"")</f>
        <v>77.02</v>
      </c>
      <c r="Q1403" s="30">
        <f>IFERROR(_xlfn.XLOOKUP($B1403,'Ownership Metrics'!$A:$A,'Ownership Metrics'!$F:$F),"")</f>
        <v>11</v>
      </c>
      <c r="R1403" s="30">
        <f>IFERROR(_xlfn.XLOOKUP($B1403,'Ownership Metrics'!$A:$A,'Ownership Metrics'!$G:$G),"")</f>
        <v>48</v>
      </c>
      <c r="S1403" s="27" t="str">
        <f>IFERROR(_xlfn.XLOOKUP($B1403,'Ownership Metrics'!$A:$A,'Ownership Metrics'!$H:$H),"")</f>
        <v>Terkonsentrasi</v>
      </c>
      <c r="T1403" s="27" t="str">
        <f>IFERROR(_xlfn.XLOOKUP($B1403,'Ownership Metrics'!$A:$A,'Ownership Metrics'!$I:$I),"")</f>
        <v>Sedang</v>
      </c>
      <c r="U1403" s="27">
        <f>IF(COUNTIFS($B$2:$B1403,$B1403,$D$2:$D1403,$D1403)=1,1,0)</f>
        <v>1</v>
      </c>
      <c r="V1403" s="27">
        <f t="shared" si="64"/>
        <v>1.6</v>
      </c>
      <c r="W1403" s="27">
        <f t="shared" si="65"/>
        <v>9</v>
      </c>
      <c r="X1403" s="27">
        <f t="shared" si="63"/>
        <v>1.5999998597</v>
      </c>
    </row>
    <row r="1404" spans="1:24" x14ac:dyDescent="0.25">
      <c r="A1404" s="26">
        <v>46265</v>
      </c>
      <c r="B1404" s="27" t="s">
        <v>10326</v>
      </c>
      <c r="C1404" s="27" t="s">
        <v>1621</v>
      </c>
      <c r="D1404" s="27" t="s">
        <v>1629</v>
      </c>
      <c r="E1404" s="27" t="s">
        <v>35</v>
      </c>
      <c r="F1404" s="27" t="s">
        <v>23</v>
      </c>
      <c r="G1404" s="27" t="s">
        <v>36</v>
      </c>
      <c r="H1404" s="27" t="s">
        <v>24</v>
      </c>
      <c r="I1404" s="28">
        <v>0</v>
      </c>
      <c r="J1404" s="28">
        <v>28750000</v>
      </c>
      <c r="K1404" s="28">
        <v>28750000</v>
      </c>
      <c r="L1404" s="29">
        <v>3.99</v>
      </c>
      <c r="M1404" s="29">
        <f>IFERROR(_xlfn.XLOOKUP($B1404,'Ownership Metrics'!$A:$A,'Ownership Metrics'!$B:$B),"")</f>
        <v>2.31</v>
      </c>
      <c r="N1404" s="28">
        <f>IFERROR(_xlfn.XLOOKUP($B1404,'Ownership Metrics'!$A:$A,'Ownership Metrics'!$C:$C),"")</f>
        <v>2677</v>
      </c>
      <c r="O1404" s="29">
        <f>IFERROR(_xlfn.XLOOKUP($B1404,'Ownership Metrics'!$A:$A,'Ownership Metrics'!$D:$D),"")</f>
        <v>35.94</v>
      </c>
      <c r="P1404" s="29">
        <f>IFERROR(_xlfn.XLOOKUP($B1404,'Ownership Metrics'!$A:$A,'Ownership Metrics'!$E:$E),"")</f>
        <v>77.02</v>
      </c>
      <c r="Q1404" s="30">
        <f>IFERROR(_xlfn.XLOOKUP($B1404,'Ownership Metrics'!$A:$A,'Ownership Metrics'!$F:$F),"")</f>
        <v>11</v>
      </c>
      <c r="R1404" s="30">
        <f>IFERROR(_xlfn.XLOOKUP($B1404,'Ownership Metrics'!$A:$A,'Ownership Metrics'!$G:$G),"")</f>
        <v>48</v>
      </c>
      <c r="S1404" s="27" t="str">
        <f>IFERROR(_xlfn.XLOOKUP($B1404,'Ownership Metrics'!$A:$A,'Ownership Metrics'!$H:$H),"")</f>
        <v>Terkonsentrasi</v>
      </c>
      <c r="T1404" s="27" t="str">
        <f>IFERROR(_xlfn.XLOOKUP($B1404,'Ownership Metrics'!$A:$A,'Ownership Metrics'!$I:$I),"")</f>
        <v>Sedang</v>
      </c>
      <c r="U1404" s="27">
        <f>IF(COUNTIFS($B$2:$B1404,$B1404,$D$2:$D1404,$D1404)=1,1,0)</f>
        <v>1</v>
      </c>
      <c r="V1404" s="27">
        <f t="shared" si="64"/>
        <v>3.99</v>
      </c>
      <c r="W1404" s="27">
        <f t="shared" si="65"/>
        <v>6</v>
      </c>
      <c r="X1404" s="27">
        <f t="shared" si="63"/>
        <v>3.9899998596000001</v>
      </c>
    </row>
    <row r="1405" spans="1:24" x14ac:dyDescent="0.25">
      <c r="A1405" s="26">
        <v>46265</v>
      </c>
      <c r="B1405" s="27" t="s">
        <v>10326</v>
      </c>
      <c r="C1405" s="27" t="s">
        <v>1621</v>
      </c>
      <c r="D1405" s="27" t="s">
        <v>1630</v>
      </c>
      <c r="E1405" s="27" t="s">
        <v>35</v>
      </c>
      <c r="F1405" s="27" t="s">
        <v>23</v>
      </c>
      <c r="G1405" s="27" t="s">
        <v>36</v>
      </c>
      <c r="H1405" s="27" t="s">
        <v>24</v>
      </c>
      <c r="I1405" s="28">
        <v>10316900</v>
      </c>
      <c r="J1405" s="28">
        <v>0</v>
      </c>
      <c r="K1405" s="28">
        <v>10316900</v>
      </c>
      <c r="L1405" s="29">
        <v>1.43</v>
      </c>
      <c r="M1405" s="29">
        <f>IFERROR(_xlfn.XLOOKUP($B1405,'Ownership Metrics'!$A:$A,'Ownership Metrics'!$B:$B),"")</f>
        <v>2.31</v>
      </c>
      <c r="N1405" s="28">
        <f>IFERROR(_xlfn.XLOOKUP($B1405,'Ownership Metrics'!$A:$A,'Ownership Metrics'!$C:$C),"")</f>
        <v>2677</v>
      </c>
      <c r="O1405" s="29">
        <f>IFERROR(_xlfn.XLOOKUP($B1405,'Ownership Metrics'!$A:$A,'Ownership Metrics'!$D:$D),"")</f>
        <v>35.94</v>
      </c>
      <c r="P1405" s="29">
        <f>IFERROR(_xlfn.XLOOKUP($B1405,'Ownership Metrics'!$A:$A,'Ownership Metrics'!$E:$E),"")</f>
        <v>77.02</v>
      </c>
      <c r="Q1405" s="30">
        <f>IFERROR(_xlfn.XLOOKUP($B1405,'Ownership Metrics'!$A:$A,'Ownership Metrics'!$F:$F),"")</f>
        <v>11</v>
      </c>
      <c r="R1405" s="30">
        <f>IFERROR(_xlfn.XLOOKUP($B1405,'Ownership Metrics'!$A:$A,'Ownership Metrics'!$G:$G),"")</f>
        <v>48</v>
      </c>
      <c r="S1405" s="27" t="str">
        <f>IFERROR(_xlfn.XLOOKUP($B1405,'Ownership Metrics'!$A:$A,'Ownership Metrics'!$H:$H),"")</f>
        <v>Terkonsentrasi</v>
      </c>
      <c r="T1405" s="27" t="str">
        <f>IFERROR(_xlfn.XLOOKUP($B1405,'Ownership Metrics'!$A:$A,'Ownership Metrics'!$I:$I),"")</f>
        <v>Sedang</v>
      </c>
      <c r="U1405" s="27">
        <f>IF(COUNTIFS($B$2:$B1405,$B1405,$D$2:$D1405,$D1405)=1,1,0)</f>
        <v>1</v>
      </c>
      <c r="V1405" s="27">
        <f t="shared" si="64"/>
        <v>1.43</v>
      </c>
      <c r="W1405" s="27">
        <f t="shared" si="65"/>
        <v>11</v>
      </c>
      <c r="X1405" s="27">
        <f t="shared" si="63"/>
        <v>1.4299998594999999</v>
      </c>
    </row>
    <row r="1406" spans="1:24" x14ac:dyDescent="0.25">
      <c r="A1406" s="26">
        <v>46265</v>
      </c>
      <c r="B1406" s="27" t="s">
        <v>10326</v>
      </c>
      <c r="C1406" s="27" t="s">
        <v>1621</v>
      </c>
      <c r="D1406" s="27" t="s">
        <v>1631</v>
      </c>
      <c r="E1406" s="27" t="s">
        <v>35</v>
      </c>
      <c r="F1406" s="27" t="s">
        <v>23</v>
      </c>
      <c r="G1406" s="27" t="s">
        <v>36</v>
      </c>
      <c r="H1406" s="27" t="s">
        <v>24</v>
      </c>
      <c r="I1406" s="28">
        <v>11500000</v>
      </c>
      <c r="J1406" s="28">
        <v>0</v>
      </c>
      <c r="K1406" s="28">
        <v>11500000</v>
      </c>
      <c r="L1406" s="29">
        <v>1.6</v>
      </c>
      <c r="M1406" s="29">
        <f>IFERROR(_xlfn.XLOOKUP($B1406,'Ownership Metrics'!$A:$A,'Ownership Metrics'!$B:$B),"")</f>
        <v>2.31</v>
      </c>
      <c r="N1406" s="28">
        <f>IFERROR(_xlfn.XLOOKUP($B1406,'Ownership Metrics'!$A:$A,'Ownership Metrics'!$C:$C),"")</f>
        <v>2677</v>
      </c>
      <c r="O1406" s="29">
        <f>IFERROR(_xlfn.XLOOKUP($B1406,'Ownership Metrics'!$A:$A,'Ownership Metrics'!$D:$D),"")</f>
        <v>35.94</v>
      </c>
      <c r="P1406" s="29">
        <f>IFERROR(_xlfn.XLOOKUP($B1406,'Ownership Metrics'!$A:$A,'Ownership Metrics'!$E:$E),"")</f>
        <v>77.02</v>
      </c>
      <c r="Q1406" s="30">
        <f>IFERROR(_xlfn.XLOOKUP($B1406,'Ownership Metrics'!$A:$A,'Ownership Metrics'!$F:$F),"")</f>
        <v>11</v>
      </c>
      <c r="R1406" s="30">
        <f>IFERROR(_xlfn.XLOOKUP($B1406,'Ownership Metrics'!$A:$A,'Ownership Metrics'!$G:$G),"")</f>
        <v>48</v>
      </c>
      <c r="S1406" s="27" t="str">
        <f>IFERROR(_xlfn.XLOOKUP($B1406,'Ownership Metrics'!$A:$A,'Ownership Metrics'!$H:$H),"")</f>
        <v>Terkonsentrasi</v>
      </c>
      <c r="T1406" s="27" t="str">
        <f>IFERROR(_xlfn.XLOOKUP($B1406,'Ownership Metrics'!$A:$A,'Ownership Metrics'!$I:$I),"")</f>
        <v>Sedang</v>
      </c>
      <c r="U1406" s="27">
        <f>IF(COUNTIFS($B$2:$B1406,$B1406,$D$2:$D1406,$D1406)=1,1,0)</f>
        <v>1</v>
      </c>
      <c r="V1406" s="27">
        <f t="shared" si="64"/>
        <v>1.6</v>
      </c>
      <c r="W1406" s="27">
        <f t="shared" si="65"/>
        <v>10</v>
      </c>
      <c r="X1406" s="27">
        <f t="shared" si="63"/>
        <v>1.5999998594</v>
      </c>
    </row>
    <row r="1407" spans="1:24" x14ac:dyDescent="0.25">
      <c r="A1407" s="26">
        <v>46265</v>
      </c>
      <c r="B1407" s="27" t="s">
        <v>10326</v>
      </c>
      <c r="C1407" s="27" t="s">
        <v>1621</v>
      </c>
      <c r="D1407" s="27" t="s">
        <v>1632</v>
      </c>
      <c r="E1407" s="27" t="s">
        <v>35</v>
      </c>
      <c r="F1407" s="27" t="s">
        <v>23</v>
      </c>
      <c r="G1407" s="27" t="s">
        <v>36</v>
      </c>
      <c r="H1407" s="27" t="s">
        <v>24</v>
      </c>
      <c r="I1407" s="28">
        <v>0</v>
      </c>
      <c r="J1407" s="28">
        <v>34500000</v>
      </c>
      <c r="K1407" s="28">
        <v>34500000</v>
      </c>
      <c r="L1407" s="29">
        <v>4.79</v>
      </c>
      <c r="M1407" s="29">
        <f>IFERROR(_xlfn.XLOOKUP($B1407,'Ownership Metrics'!$A:$A,'Ownership Metrics'!$B:$B),"")</f>
        <v>2.31</v>
      </c>
      <c r="N1407" s="28">
        <f>IFERROR(_xlfn.XLOOKUP($B1407,'Ownership Metrics'!$A:$A,'Ownership Metrics'!$C:$C),"")</f>
        <v>2677</v>
      </c>
      <c r="O1407" s="29">
        <f>IFERROR(_xlfn.XLOOKUP($B1407,'Ownership Metrics'!$A:$A,'Ownership Metrics'!$D:$D),"")</f>
        <v>35.94</v>
      </c>
      <c r="P1407" s="29">
        <f>IFERROR(_xlfn.XLOOKUP($B1407,'Ownership Metrics'!$A:$A,'Ownership Metrics'!$E:$E),"")</f>
        <v>77.02</v>
      </c>
      <c r="Q1407" s="30">
        <f>IFERROR(_xlfn.XLOOKUP($B1407,'Ownership Metrics'!$A:$A,'Ownership Metrics'!$F:$F),"")</f>
        <v>11</v>
      </c>
      <c r="R1407" s="30">
        <f>IFERROR(_xlfn.XLOOKUP($B1407,'Ownership Metrics'!$A:$A,'Ownership Metrics'!$G:$G),"")</f>
        <v>48</v>
      </c>
      <c r="S1407" s="27" t="str">
        <f>IFERROR(_xlfn.XLOOKUP($B1407,'Ownership Metrics'!$A:$A,'Ownership Metrics'!$H:$H),"")</f>
        <v>Terkonsentrasi</v>
      </c>
      <c r="T1407" s="27" t="str">
        <f>IFERROR(_xlfn.XLOOKUP($B1407,'Ownership Metrics'!$A:$A,'Ownership Metrics'!$I:$I),"")</f>
        <v>Sedang</v>
      </c>
      <c r="U1407" s="27">
        <f>IF(COUNTIFS($B$2:$B1407,$B1407,$D$2:$D1407,$D1407)=1,1,0)</f>
        <v>1</v>
      </c>
      <c r="V1407" s="27">
        <f t="shared" si="64"/>
        <v>4.79</v>
      </c>
      <c r="W1407" s="27">
        <f t="shared" si="65"/>
        <v>4</v>
      </c>
      <c r="X1407" s="27">
        <f t="shared" si="63"/>
        <v>4.7899998592999999</v>
      </c>
    </row>
    <row r="1408" spans="1:24" x14ac:dyDescent="0.25">
      <c r="A1408" s="26">
        <v>46265</v>
      </c>
      <c r="B1408" s="27" t="s">
        <v>10327</v>
      </c>
      <c r="C1408" s="27" t="s">
        <v>1634</v>
      </c>
      <c r="D1408" s="27" t="s">
        <v>1635</v>
      </c>
      <c r="E1408" s="27" t="s">
        <v>114</v>
      </c>
      <c r="F1408" s="27" t="s">
        <v>23</v>
      </c>
      <c r="G1408" s="27"/>
      <c r="H1408" s="27" t="s">
        <v>24</v>
      </c>
      <c r="I1408" s="28">
        <v>0</v>
      </c>
      <c r="J1408" s="28">
        <v>109742058</v>
      </c>
      <c r="K1408" s="28">
        <v>109742058</v>
      </c>
      <c r="L1408" s="29">
        <v>1.03</v>
      </c>
      <c r="M1408" s="29">
        <f>IFERROR(_xlfn.XLOOKUP($B1408,'Ownership Metrics'!$A:$A,'Ownership Metrics'!$B:$B),"")</f>
        <v>0.4</v>
      </c>
      <c r="N1408" s="28">
        <f>IFERROR(_xlfn.XLOOKUP($B1408,'Ownership Metrics'!$A:$A,'Ownership Metrics'!$C:$C),"")</f>
        <v>8312</v>
      </c>
      <c r="O1408" s="29">
        <f>IFERROR(_xlfn.XLOOKUP($B1408,'Ownership Metrics'!$A:$A,'Ownership Metrics'!$D:$D),"")</f>
        <v>91.05</v>
      </c>
      <c r="P1408" s="29">
        <f>IFERROR(_xlfn.XLOOKUP($B1408,'Ownership Metrics'!$A:$A,'Ownership Metrics'!$E:$E),"")</f>
        <v>96.69</v>
      </c>
      <c r="Q1408" s="30">
        <f>IFERROR(_xlfn.XLOOKUP($B1408,'Ownership Metrics'!$A:$A,'Ownership Metrics'!$F:$F),"")</f>
        <v>5</v>
      </c>
      <c r="R1408" s="30">
        <f>IFERROR(_xlfn.XLOOKUP($B1408,'Ownership Metrics'!$A:$A,'Ownership Metrics'!$G:$G),"")</f>
        <v>87</v>
      </c>
      <c r="S1408" s="27" t="str">
        <f>IFERROR(_xlfn.XLOOKUP($B1408,'Ownership Metrics'!$A:$A,'Ownership Metrics'!$H:$H),"")</f>
        <v>Mayoritas</v>
      </c>
      <c r="T1408" s="27" t="str">
        <f>IFERROR(_xlfn.XLOOKUP($B1408,'Ownership Metrics'!$A:$A,'Ownership Metrics'!$I:$I),"")</f>
        <v>Tinggi</v>
      </c>
      <c r="U1408" s="27">
        <f>IF(COUNTIFS($B$2:$B1408,$B1408,$D$2:$D1408,$D1408)=1,1,0)</f>
        <v>1</v>
      </c>
      <c r="V1408" s="27">
        <f t="shared" si="64"/>
        <v>1.03</v>
      </c>
      <c r="W1408" s="27">
        <f t="shared" si="65"/>
        <v>5</v>
      </c>
      <c r="X1408" s="27">
        <f t="shared" si="63"/>
        <v>1.0299998591999999</v>
      </c>
    </row>
    <row r="1409" spans="1:24" x14ac:dyDescent="0.25">
      <c r="A1409" s="26">
        <v>46265</v>
      </c>
      <c r="B1409" s="27" t="s">
        <v>10327</v>
      </c>
      <c r="C1409" s="27" t="s">
        <v>1634</v>
      </c>
      <c r="D1409" s="27" t="s">
        <v>1636</v>
      </c>
      <c r="E1409" s="27" t="s">
        <v>114</v>
      </c>
      <c r="F1409" s="27" t="s">
        <v>32</v>
      </c>
      <c r="G1409" s="27"/>
      <c r="H1409" s="27" t="s">
        <v>116</v>
      </c>
      <c r="I1409" s="28">
        <v>9692826975</v>
      </c>
      <c r="J1409" s="28">
        <v>0</v>
      </c>
      <c r="K1409" s="28">
        <v>9692826975</v>
      </c>
      <c r="L1409" s="29">
        <v>91.05</v>
      </c>
      <c r="M1409" s="29">
        <f>IFERROR(_xlfn.XLOOKUP($B1409,'Ownership Metrics'!$A:$A,'Ownership Metrics'!$B:$B),"")</f>
        <v>0.4</v>
      </c>
      <c r="N1409" s="28">
        <f>IFERROR(_xlfn.XLOOKUP($B1409,'Ownership Metrics'!$A:$A,'Ownership Metrics'!$C:$C),"")</f>
        <v>8312</v>
      </c>
      <c r="O1409" s="29">
        <f>IFERROR(_xlfn.XLOOKUP($B1409,'Ownership Metrics'!$A:$A,'Ownership Metrics'!$D:$D),"")</f>
        <v>91.05</v>
      </c>
      <c r="P1409" s="29">
        <f>IFERROR(_xlfn.XLOOKUP($B1409,'Ownership Metrics'!$A:$A,'Ownership Metrics'!$E:$E),"")</f>
        <v>96.69</v>
      </c>
      <c r="Q1409" s="30">
        <f>IFERROR(_xlfn.XLOOKUP($B1409,'Ownership Metrics'!$A:$A,'Ownership Metrics'!$F:$F),"")</f>
        <v>5</v>
      </c>
      <c r="R1409" s="30">
        <f>IFERROR(_xlfn.XLOOKUP($B1409,'Ownership Metrics'!$A:$A,'Ownership Metrics'!$G:$G),"")</f>
        <v>87</v>
      </c>
      <c r="S1409" s="27" t="str">
        <f>IFERROR(_xlfn.XLOOKUP($B1409,'Ownership Metrics'!$A:$A,'Ownership Metrics'!$H:$H),"")</f>
        <v>Mayoritas</v>
      </c>
      <c r="T1409" s="27" t="str">
        <f>IFERROR(_xlfn.XLOOKUP($B1409,'Ownership Metrics'!$A:$A,'Ownership Metrics'!$I:$I),"")</f>
        <v>Tinggi</v>
      </c>
      <c r="U1409" s="27">
        <f>IF(COUNTIFS($B$2:$B1409,$B1409,$D$2:$D1409,$D1409)=1,1,0)</f>
        <v>1</v>
      </c>
      <c r="V1409" s="27">
        <f t="shared" si="64"/>
        <v>91.05</v>
      </c>
      <c r="W1409" s="27">
        <f t="shared" si="65"/>
        <v>1</v>
      </c>
      <c r="X1409" s="27">
        <f t="shared" si="63"/>
        <v>91.049999859099998</v>
      </c>
    </row>
    <row r="1410" spans="1:24" x14ac:dyDescent="0.25">
      <c r="A1410" s="26">
        <v>46265</v>
      </c>
      <c r="B1410" s="27" t="s">
        <v>10327</v>
      </c>
      <c r="C1410" s="27" t="s">
        <v>1634</v>
      </c>
      <c r="D1410" s="27" t="s">
        <v>683</v>
      </c>
      <c r="E1410" s="27" t="s">
        <v>83</v>
      </c>
      <c r="F1410" s="27" t="s">
        <v>32</v>
      </c>
      <c r="G1410" s="27"/>
      <c r="H1410" s="27" t="s">
        <v>256</v>
      </c>
      <c r="I1410" s="28">
        <v>200005600</v>
      </c>
      <c r="J1410" s="28">
        <v>0</v>
      </c>
      <c r="K1410" s="28">
        <v>200005600</v>
      </c>
      <c r="L1410" s="29">
        <v>1.88</v>
      </c>
      <c r="M1410" s="29">
        <f>IFERROR(_xlfn.XLOOKUP($B1410,'Ownership Metrics'!$A:$A,'Ownership Metrics'!$B:$B),"")</f>
        <v>0.4</v>
      </c>
      <c r="N1410" s="28">
        <f>IFERROR(_xlfn.XLOOKUP($B1410,'Ownership Metrics'!$A:$A,'Ownership Metrics'!$C:$C),"")</f>
        <v>8312</v>
      </c>
      <c r="O1410" s="29">
        <f>IFERROR(_xlfn.XLOOKUP($B1410,'Ownership Metrics'!$A:$A,'Ownership Metrics'!$D:$D),"")</f>
        <v>91.05</v>
      </c>
      <c r="P1410" s="29">
        <f>IFERROR(_xlfn.XLOOKUP($B1410,'Ownership Metrics'!$A:$A,'Ownership Metrics'!$E:$E),"")</f>
        <v>96.69</v>
      </c>
      <c r="Q1410" s="30">
        <f>IFERROR(_xlfn.XLOOKUP($B1410,'Ownership Metrics'!$A:$A,'Ownership Metrics'!$F:$F),"")</f>
        <v>5</v>
      </c>
      <c r="R1410" s="30">
        <f>IFERROR(_xlfn.XLOOKUP($B1410,'Ownership Metrics'!$A:$A,'Ownership Metrics'!$G:$G),"")</f>
        <v>87</v>
      </c>
      <c r="S1410" s="27" t="str">
        <f>IFERROR(_xlfn.XLOOKUP($B1410,'Ownership Metrics'!$A:$A,'Ownership Metrics'!$H:$H),"")</f>
        <v>Mayoritas</v>
      </c>
      <c r="T1410" s="27" t="str">
        <f>IFERROR(_xlfn.XLOOKUP($B1410,'Ownership Metrics'!$A:$A,'Ownership Metrics'!$I:$I),"")</f>
        <v>Tinggi</v>
      </c>
      <c r="U1410" s="27">
        <f>IF(COUNTIFS($B$2:$B1410,$B1410,$D$2:$D1410,$D1410)=1,1,0)</f>
        <v>1</v>
      </c>
      <c r="V1410" s="27">
        <f t="shared" si="64"/>
        <v>1.88</v>
      </c>
      <c r="W1410" s="27">
        <f t="shared" si="65"/>
        <v>3</v>
      </c>
      <c r="X1410" s="27">
        <f t="shared" ref="X1410:X1473" si="66">$V1410-(ROW()*0.0000000001)</f>
        <v>1.879999859</v>
      </c>
    </row>
    <row r="1411" spans="1:24" x14ac:dyDescent="0.25">
      <c r="A1411" s="26">
        <v>46265</v>
      </c>
      <c r="B1411" s="27" t="s">
        <v>10327</v>
      </c>
      <c r="C1411" s="27" t="s">
        <v>1634</v>
      </c>
      <c r="D1411" s="27" t="s">
        <v>562</v>
      </c>
      <c r="E1411" s="27" t="s">
        <v>114</v>
      </c>
      <c r="F1411" s="27" t="s">
        <v>32</v>
      </c>
      <c r="G1411" s="27"/>
      <c r="H1411" s="27" t="s">
        <v>102</v>
      </c>
      <c r="I1411" s="28">
        <v>400000063</v>
      </c>
      <c r="J1411" s="28">
        <v>0</v>
      </c>
      <c r="K1411" s="28">
        <v>400000063</v>
      </c>
      <c r="L1411" s="29">
        <v>3.76</v>
      </c>
      <c r="M1411" s="29">
        <f>IFERROR(_xlfn.XLOOKUP($B1411,'Ownership Metrics'!$A:$A,'Ownership Metrics'!$B:$B),"")</f>
        <v>0.4</v>
      </c>
      <c r="N1411" s="28">
        <f>IFERROR(_xlfn.XLOOKUP($B1411,'Ownership Metrics'!$A:$A,'Ownership Metrics'!$C:$C),"")</f>
        <v>8312</v>
      </c>
      <c r="O1411" s="29">
        <f>IFERROR(_xlfn.XLOOKUP($B1411,'Ownership Metrics'!$A:$A,'Ownership Metrics'!$D:$D),"")</f>
        <v>91.05</v>
      </c>
      <c r="P1411" s="29">
        <f>IFERROR(_xlfn.XLOOKUP($B1411,'Ownership Metrics'!$A:$A,'Ownership Metrics'!$E:$E),"")</f>
        <v>96.69</v>
      </c>
      <c r="Q1411" s="30">
        <f>IFERROR(_xlfn.XLOOKUP($B1411,'Ownership Metrics'!$A:$A,'Ownership Metrics'!$F:$F),"")</f>
        <v>5</v>
      </c>
      <c r="R1411" s="30">
        <f>IFERROR(_xlfn.XLOOKUP($B1411,'Ownership Metrics'!$A:$A,'Ownership Metrics'!$G:$G),"")</f>
        <v>87</v>
      </c>
      <c r="S1411" s="27" t="str">
        <f>IFERROR(_xlfn.XLOOKUP($B1411,'Ownership Metrics'!$A:$A,'Ownership Metrics'!$H:$H),"")</f>
        <v>Mayoritas</v>
      </c>
      <c r="T1411" s="27" t="str">
        <f>IFERROR(_xlfn.XLOOKUP($B1411,'Ownership Metrics'!$A:$A,'Ownership Metrics'!$I:$I),"")</f>
        <v>Tinggi</v>
      </c>
      <c r="U1411" s="27">
        <f>IF(COUNTIFS($B$2:$B1411,$B1411,$D$2:$D1411,$D1411)=1,1,0)</f>
        <v>1</v>
      </c>
      <c r="V1411" s="27">
        <f t="shared" ref="V1411:V1474" si="67">SUMIFS($L$2:$L$10000,$B$2:$B$10000,$B1411,$D$2:$D$10000,$D1411)</f>
        <v>3.76</v>
      </c>
      <c r="W1411" s="27">
        <f t="shared" ref="W1411:W1474" si="68">COUNTIFS($B$2:$B$10000,$B1411,$U$2:$U$10000,1,$X$2:$X$10000,"&gt;"&amp;$X1411)+1</f>
        <v>2</v>
      </c>
      <c r="X1411" s="27">
        <f t="shared" si="66"/>
        <v>3.7599998588999997</v>
      </c>
    </row>
    <row r="1412" spans="1:24" x14ac:dyDescent="0.25">
      <c r="A1412" s="26">
        <v>46265</v>
      </c>
      <c r="B1412" s="27" t="s">
        <v>10327</v>
      </c>
      <c r="C1412" s="27" t="s">
        <v>1634</v>
      </c>
      <c r="D1412" s="27" t="s">
        <v>1407</v>
      </c>
      <c r="E1412" s="27" t="s">
        <v>149</v>
      </c>
      <c r="F1412" s="27" t="s">
        <v>32</v>
      </c>
      <c r="G1412" s="27"/>
      <c r="H1412" s="27" t="s">
        <v>256</v>
      </c>
      <c r="I1412" s="28">
        <v>200000000</v>
      </c>
      <c r="J1412" s="28">
        <v>0</v>
      </c>
      <c r="K1412" s="28">
        <v>200000000</v>
      </c>
      <c r="L1412" s="29">
        <v>1.88</v>
      </c>
      <c r="M1412" s="29">
        <f>IFERROR(_xlfn.XLOOKUP($B1412,'Ownership Metrics'!$A:$A,'Ownership Metrics'!$B:$B),"")</f>
        <v>0.4</v>
      </c>
      <c r="N1412" s="28">
        <f>IFERROR(_xlfn.XLOOKUP($B1412,'Ownership Metrics'!$A:$A,'Ownership Metrics'!$C:$C),"")</f>
        <v>8312</v>
      </c>
      <c r="O1412" s="29">
        <f>IFERROR(_xlfn.XLOOKUP($B1412,'Ownership Metrics'!$A:$A,'Ownership Metrics'!$D:$D),"")</f>
        <v>91.05</v>
      </c>
      <c r="P1412" s="29">
        <f>IFERROR(_xlfn.XLOOKUP($B1412,'Ownership Metrics'!$A:$A,'Ownership Metrics'!$E:$E),"")</f>
        <v>96.69</v>
      </c>
      <c r="Q1412" s="30">
        <f>IFERROR(_xlfn.XLOOKUP($B1412,'Ownership Metrics'!$A:$A,'Ownership Metrics'!$F:$F),"")</f>
        <v>5</v>
      </c>
      <c r="R1412" s="30">
        <f>IFERROR(_xlfn.XLOOKUP($B1412,'Ownership Metrics'!$A:$A,'Ownership Metrics'!$G:$G),"")</f>
        <v>87</v>
      </c>
      <c r="S1412" s="27" t="str">
        <f>IFERROR(_xlfn.XLOOKUP($B1412,'Ownership Metrics'!$A:$A,'Ownership Metrics'!$H:$H),"")</f>
        <v>Mayoritas</v>
      </c>
      <c r="T1412" s="27" t="str">
        <f>IFERROR(_xlfn.XLOOKUP($B1412,'Ownership Metrics'!$A:$A,'Ownership Metrics'!$I:$I),"")</f>
        <v>Tinggi</v>
      </c>
      <c r="U1412" s="27">
        <f>IF(COUNTIFS($B$2:$B1412,$B1412,$D$2:$D1412,$D1412)=1,1,0)</f>
        <v>1</v>
      </c>
      <c r="V1412" s="27">
        <f t="shared" si="67"/>
        <v>1.88</v>
      </c>
      <c r="W1412" s="27">
        <f t="shared" si="68"/>
        <v>4</v>
      </c>
      <c r="X1412" s="27">
        <f t="shared" si="66"/>
        <v>1.8799998588</v>
      </c>
    </row>
    <row r="1413" spans="1:24" x14ac:dyDescent="0.25">
      <c r="A1413" s="26">
        <v>46265</v>
      </c>
      <c r="B1413" s="27" t="s">
        <v>10328</v>
      </c>
      <c r="C1413" s="27" t="s">
        <v>1638</v>
      </c>
      <c r="D1413" s="27" t="s">
        <v>1639</v>
      </c>
      <c r="E1413" s="27" t="s">
        <v>114</v>
      </c>
      <c r="F1413" s="27" t="s">
        <v>23</v>
      </c>
      <c r="G1413" s="27"/>
      <c r="H1413" s="27" t="s">
        <v>24</v>
      </c>
      <c r="I1413" s="28">
        <v>5315553000</v>
      </c>
      <c r="J1413" s="28">
        <v>77037000</v>
      </c>
      <c r="K1413" s="28">
        <v>5392590000</v>
      </c>
      <c r="L1413" s="29">
        <v>70</v>
      </c>
      <c r="M1413" s="29">
        <f>IFERROR(_xlfn.XLOOKUP($B1413,'Ownership Metrics'!$A:$A,'Ownership Metrics'!$B:$B),"")</f>
        <v>21.3</v>
      </c>
      <c r="N1413" s="28">
        <f>IFERROR(_xlfn.XLOOKUP($B1413,'Ownership Metrics'!$A:$A,'Ownership Metrics'!$C:$C),"")</f>
        <v>4928</v>
      </c>
      <c r="O1413" s="29">
        <f>IFERROR(_xlfn.XLOOKUP($B1413,'Ownership Metrics'!$A:$A,'Ownership Metrics'!$D:$D),"")</f>
        <v>70</v>
      </c>
      <c r="P1413" s="29">
        <f>IFERROR(_xlfn.XLOOKUP($B1413,'Ownership Metrics'!$A:$A,'Ownership Metrics'!$E:$E),"")</f>
        <v>76.88</v>
      </c>
      <c r="Q1413" s="30">
        <f>IFERROR(_xlfn.XLOOKUP($B1413,'Ownership Metrics'!$A:$A,'Ownership Metrics'!$F:$F),"")</f>
        <v>4</v>
      </c>
      <c r="R1413" s="30">
        <f>IFERROR(_xlfn.XLOOKUP($B1413,'Ownership Metrics'!$A:$A,'Ownership Metrics'!$G:$G),"")</f>
        <v>66</v>
      </c>
      <c r="S1413" s="27" t="str">
        <f>IFERROR(_xlfn.XLOOKUP($B1413,'Ownership Metrics'!$A:$A,'Ownership Metrics'!$H:$H),"")</f>
        <v>Mayoritas</v>
      </c>
      <c r="T1413" s="27" t="str">
        <f>IFERROR(_xlfn.XLOOKUP($B1413,'Ownership Metrics'!$A:$A,'Ownership Metrics'!$I:$I),"")</f>
        <v>Tinggi</v>
      </c>
      <c r="U1413" s="27">
        <f>IF(COUNTIFS($B$2:$B1413,$B1413,$D$2:$D1413,$D1413)=1,1,0)</f>
        <v>1</v>
      </c>
      <c r="V1413" s="27">
        <f t="shared" si="67"/>
        <v>70</v>
      </c>
      <c r="W1413" s="27">
        <f t="shared" si="68"/>
        <v>1</v>
      </c>
      <c r="X1413" s="27">
        <f t="shared" si="66"/>
        <v>69.999999858699994</v>
      </c>
    </row>
    <row r="1414" spans="1:24" x14ac:dyDescent="0.25">
      <c r="A1414" s="26">
        <v>46265</v>
      </c>
      <c r="B1414" s="27" t="s">
        <v>10328</v>
      </c>
      <c r="C1414" s="27" t="s">
        <v>1638</v>
      </c>
      <c r="D1414" s="27" t="s">
        <v>1096</v>
      </c>
      <c r="E1414" s="27" t="s">
        <v>427</v>
      </c>
      <c r="F1414" s="27" t="s">
        <v>32</v>
      </c>
      <c r="G1414" s="27"/>
      <c r="H1414" s="27" t="s">
        <v>135</v>
      </c>
      <c r="I1414" s="28">
        <v>140158492</v>
      </c>
      <c r="J1414" s="28">
        <v>0</v>
      </c>
      <c r="K1414" s="28">
        <v>140158492</v>
      </c>
      <c r="L1414" s="29">
        <v>1.82</v>
      </c>
      <c r="M1414" s="29">
        <f>IFERROR(_xlfn.XLOOKUP($B1414,'Ownership Metrics'!$A:$A,'Ownership Metrics'!$B:$B),"")</f>
        <v>21.3</v>
      </c>
      <c r="N1414" s="28">
        <f>IFERROR(_xlfn.XLOOKUP($B1414,'Ownership Metrics'!$A:$A,'Ownership Metrics'!$C:$C),"")</f>
        <v>4928</v>
      </c>
      <c r="O1414" s="29">
        <f>IFERROR(_xlfn.XLOOKUP($B1414,'Ownership Metrics'!$A:$A,'Ownership Metrics'!$D:$D),"")</f>
        <v>70</v>
      </c>
      <c r="P1414" s="29">
        <f>IFERROR(_xlfn.XLOOKUP($B1414,'Ownership Metrics'!$A:$A,'Ownership Metrics'!$E:$E),"")</f>
        <v>76.88</v>
      </c>
      <c r="Q1414" s="30">
        <f>IFERROR(_xlfn.XLOOKUP($B1414,'Ownership Metrics'!$A:$A,'Ownership Metrics'!$F:$F),"")</f>
        <v>4</v>
      </c>
      <c r="R1414" s="30">
        <f>IFERROR(_xlfn.XLOOKUP($B1414,'Ownership Metrics'!$A:$A,'Ownership Metrics'!$G:$G),"")</f>
        <v>66</v>
      </c>
      <c r="S1414" s="27" t="str">
        <f>IFERROR(_xlfn.XLOOKUP($B1414,'Ownership Metrics'!$A:$A,'Ownership Metrics'!$H:$H),"")</f>
        <v>Mayoritas</v>
      </c>
      <c r="T1414" s="27" t="str">
        <f>IFERROR(_xlfn.XLOOKUP($B1414,'Ownership Metrics'!$A:$A,'Ownership Metrics'!$I:$I),"")</f>
        <v>Tinggi</v>
      </c>
      <c r="U1414" s="27">
        <f>IF(COUNTIFS($B$2:$B1414,$B1414,$D$2:$D1414,$D1414)=1,1,0)</f>
        <v>1</v>
      </c>
      <c r="V1414" s="27">
        <f t="shared" si="67"/>
        <v>1.82</v>
      </c>
      <c r="W1414" s="27">
        <f t="shared" si="68"/>
        <v>4</v>
      </c>
      <c r="X1414" s="27">
        <f t="shared" si="66"/>
        <v>1.8199998586000001</v>
      </c>
    </row>
    <row r="1415" spans="1:24" x14ac:dyDescent="0.25">
      <c r="A1415" s="26">
        <v>46265</v>
      </c>
      <c r="B1415" s="27" t="s">
        <v>10328</v>
      </c>
      <c r="C1415" s="27" t="s">
        <v>1638</v>
      </c>
      <c r="D1415" s="27" t="s">
        <v>254</v>
      </c>
      <c r="E1415" s="27" t="s">
        <v>72</v>
      </c>
      <c r="F1415" s="27" t="s">
        <v>32</v>
      </c>
      <c r="G1415" s="27"/>
      <c r="H1415" s="27" t="s">
        <v>80</v>
      </c>
      <c r="I1415" s="28">
        <v>323441000</v>
      </c>
      <c r="J1415" s="28">
        <v>0</v>
      </c>
      <c r="K1415" s="28">
        <v>323441000</v>
      </c>
      <c r="L1415" s="29">
        <v>4.2</v>
      </c>
      <c r="M1415" s="29">
        <f>IFERROR(_xlfn.XLOOKUP($B1415,'Ownership Metrics'!$A:$A,'Ownership Metrics'!$B:$B),"")</f>
        <v>21.3</v>
      </c>
      <c r="N1415" s="28">
        <f>IFERROR(_xlfn.XLOOKUP($B1415,'Ownership Metrics'!$A:$A,'Ownership Metrics'!$C:$C),"")</f>
        <v>4928</v>
      </c>
      <c r="O1415" s="29">
        <f>IFERROR(_xlfn.XLOOKUP($B1415,'Ownership Metrics'!$A:$A,'Ownership Metrics'!$D:$D),"")</f>
        <v>70</v>
      </c>
      <c r="P1415" s="29">
        <f>IFERROR(_xlfn.XLOOKUP($B1415,'Ownership Metrics'!$A:$A,'Ownership Metrics'!$E:$E),"")</f>
        <v>76.88</v>
      </c>
      <c r="Q1415" s="30">
        <f>IFERROR(_xlfn.XLOOKUP($B1415,'Ownership Metrics'!$A:$A,'Ownership Metrics'!$F:$F),"")</f>
        <v>4</v>
      </c>
      <c r="R1415" s="30">
        <f>IFERROR(_xlfn.XLOOKUP($B1415,'Ownership Metrics'!$A:$A,'Ownership Metrics'!$G:$G),"")</f>
        <v>66</v>
      </c>
      <c r="S1415" s="27" t="str">
        <f>IFERROR(_xlfn.XLOOKUP($B1415,'Ownership Metrics'!$A:$A,'Ownership Metrics'!$H:$H),"")</f>
        <v>Mayoritas</v>
      </c>
      <c r="T1415" s="27" t="str">
        <f>IFERROR(_xlfn.XLOOKUP($B1415,'Ownership Metrics'!$A:$A,'Ownership Metrics'!$I:$I),"")</f>
        <v>Tinggi</v>
      </c>
      <c r="U1415" s="27">
        <f>IF(COUNTIFS($B$2:$B1415,$B1415,$D$2:$D1415,$D1415)=1,1,0)</f>
        <v>1</v>
      </c>
      <c r="V1415" s="27">
        <f t="shared" si="67"/>
        <v>4.2</v>
      </c>
      <c r="W1415" s="27">
        <f t="shared" si="68"/>
        <v>2</v>
      </c>
      <c r="X1415" s="27">
        <f t="shared" si="66"/>
        <v>4.1999998585</v>
      </c>
    </row>
    <row r="1416" spans="1:24" x14ac:dyDescent="0.25">
      <c r="A1416" s="26">
        <v>46265</v>
      </c>
      <c r="B1416" s="27" t="s">
        <v>10328</v>
      </c>
      <c r="C1416" s="27" t="s">
        <v>1638</v>
      </c>
      <c r="D1416" s="27" t="s">
        <v>257</v>
      </c>
      <c r="E1416" s="27" t="s">
        <v>258</v>
      </c>
      <c r="F1416" s="27" t="s">
        <v>32</v>
      </c>
      <c r="G1416" s="27"/>
      <c r="H1416" s="27" t="s">
        <v>259</v>
      </c>
      <c r="I1416" s="28">
        <v>206369400</v>
      </c>
      <c r="J1416" s="28">
        <v>0</v>
      </c>
      <c r="K1416" s="28">
        <v>206369400</v>
      </c>
      <c r="L1416" s="29">
        <v>2.68</v>
      </c>
      <c r="M1416" s="29">
        <f>IFERROR(_xlfn.XLOOKUP($B1416,'Ownership Metrics'!$A:$A,'Ownership Metrics'!$B:$B),"")</f>
        <v>21.3</v>
      </c>
      <c r="N1416" s="28">
        <f>IFERROR(_xlfn.XLOOKUP($B1416,'Ownership Metrics'!$A:$A,'Ownership Metrics'!$C:$C),"")</f>
        <v>4928</v>
      </c>
      <c r="O1416" s="29">
        <f>IFERROR(_xlfn.XLOOKUP($B1416,'Ownership Metrics'!$A:$A,'Ownership Metrics'!$D:$D),"")</f>
        <v>70</v>
      </c>
      <c r="P1416" s="29">
        <f>IFERROR(_xlfn.XLOOKUP($B1416,'Ownership Metrics'!$A:$A,'Ownership Metrics'!$E:$E),"")</f>
        <v>76.88</v>
      </c>
      <c r="Q1416" s="30">
        <f>IFERROR(_xlfn.XLOOKUP($B1416,'Ownership Metrics'!$A:$A,'Ownership Metrics'!$F:$F),"")</f>
        <v>4</v>
      </c>
      <c r="R1416" s="30">
        <f>IFERROR(_xlfn.XLOOKUP($B1416,'Ownership Metrics'!$A:$A,'Ownership Metrics'!$G:$G),"")</f>
        <v>66</v>
      </c>
      <c r="S1416" s="27" t="str">
        <f>IFERROR(_xlfn.XLOOKUP($B1416,'Ownership Metrics'!$A:$A,'Ownership Metrics'!$H:$H),"")</f>
        <v>Mayoritas</v>
      </c>
      <c r="T1416" s="27" t="str">
        <f>IFERROR(_xlfn.XLOOKUP($B1416,'Ownership Metrics'!$A:$A,'Ownership Metrics'!$I:$I),"")</f>
        <v>Tinggi</v>
      </c>
      <c r="U1416" s="27">
        <f>IF(COUNTIFS($B$2:$B1416,$B1416,$D$2:$D1416,$D1416)=1,1,0)</f>
        <v>1</v>
      </c>
      <c r="V1416" s="27">
        <f t="shared" si="67"/>
        <v>2.68</v>
      </c>
      <c r="W1416" s="27">
        <f t="shared" si="68"/>
        <v>3</v>
      </c>
      <c r="X1416" s="27">
        <f t="shared" si="66"/>
        <v>2.6799998584</v>
      </c>
    </row>
    <row r="1417" spans="1:24" x14ac:dyDescent="0.25">
      <c r="A1417" s="26">
        <v>46265</v>
      </c>
      <c r="B1417" s="27" t="s">
        <v>10329</v>
      </c>
      <c r="C1417" s="27" t="s">
        <v>1641</v>
      </c>
      <c r="D1417" s="27" t="s">
        <v>1642</v>
      </c>
      <c r="E1417" s="27" t="s">
        <v>22</v>
      </c>
      <c r="F1417" s="27" t="s">
        <v>23</v>
      </c>
      <c r="G1417" s="27"/>
      <c r="H1417" s="27" t="s">
        <v>24</v>
      </c>
      <c r="I1417" s="28">
        <v>111753000</v>
      </c>
      <c r="J1417" s="28">
        <v>0</v>
      </c>
      <c r="K1417" s="28">
        <v>111753000</v>
      </c>
      <c r="L1417" s="29">
        <v>5.59</v>
      </c>
      <c r="M1417" s="29">
        <f>IFERROR(_xlfn.XLOOKUP($B1417,'Ownership Metrics'!$A:$A,'Ownership Metrics'!$B:$B),"")</f>
        <v>4.88</v>
      </c>
      <c r="N1417" s="28">
        <f>IFERROR(_xlfn.XLOOKUP($B1417,'Ownership Metrics'!$A:$A,'Ownership Metrics'!$C:$C),"")</f>
        <v>2050</v>
      </c>
      <c r="O1417" s="29">
        <f>IFERROR(_xlfn.XLOOKUP($B1417,'Ownership Metrics'!$A:$A,'Ownership Metrics'!$D:$D),"")</f>
        <v>36.5</v>
      </c>
      <c r="P1417" s="29">
        <f>IFERROR(_xlfn.XLOOKUP($B1417,'Ownership Metrics'!$A:$A,'Ownership Metrics'!$E:$E),"")</f>
        <v>66.09</v>
      </c>
      <c r="Q1417" s="30">
        <f>IFERROR(_xlfn.XLOOKUP($B1417,'Ownership Metrics'!$A:$A,'Ownership Metrics'!$F:$F),"")</f>
        <v>12</v>
      </c>
      <c r="R1417" s="30">
        <f>IFERROR(_xlfn.XLOOKUP($B1417,'Ownership Metrics'!$A:$A,'Ownership Metrics'!$G:$G),"")</f>
        <v>41</v>
      </c>
      <c r="S1417" s="27" t="str">
        <f>IFERROR(_xlfn.XLOOKUP($B1417,'Ownership Metrics'!$A:$A,'Ownership Metrics'!$H:$H),"")</f>
        <v>Oligopoli</v>
      </c>
      <c r="T1417" s="27" t="str">
        <f>IFERROR(_xlfn.XLOOKUP($B1417,'Ownership Metrics'!$A:$A,'Ownership Metrics'!$I:$I),"")</f>
        <v>Sedang</v>
      </c>
      <c r="U1417" s="27">
        <f>IF(COUNTIFS($B$2:$B1417,$B1417,$D$2:$D1417,$D1417)=1,1,0)</f>
        <v>1</v>
      </c>
      <c r="V1417" s="27">
        <f t="shared" si="67"/>
        <v>5.59</v>
      </c>
      <c r="W1417" s="27">
        <f t="shared" si="68"/>
        <v>3</v>
      </c>
      <c r="X1417" s="27">
        <f t="shared" si="66"/>
        <v>5.5899998582999997</v>
      </c>
    </row>
    <row r="1418" spans="1:24" x14ac:dyDescent="0.25">
      <c r="A1418" s="26">
        <v>46265</v>
      </c>
      <c r="B1418" s="27" t="s">
        <v>10329</v>
      </c>
      <c r="C1418" s="27" t="s">
        <v>1641</v>
      </c>
      <c r="D1418" s="27" t="s">
        <v>1643</v>
      </c>
      <c r="E1418" s="27" t="s">
        <v>35</v>
      </c>
      <c r="F1418" s="27" t="s">
        <v>23</v>
      </c>
      <c r="G1418" s="27" t="s">
        <v>36</v>
      </c>
      <c r="H1418" s="27" t="s">
        <v>24</v>
      </c>
      <c r="I1418" s="28">
        <v>5320600</v>
      </c>
      <c r="J1418" s="28">
        <v>80000000</v>
      </c>
      <c r="K1418" s="28">
        <v>85320600</v>
      </c>
      <c r="L1418" s="29">
        <v>4.2699999999999996</v>
      </c>
      <c r="M1418" s="29">
        <f>IFERROR(_xlfn.XLOOKUP($B1418,'Ownership Metrics'!$A:$A,'Ownership Metrics'!$B:$B),"")</f>
        <v>4.88</v>
      </c>
      <c r="N1418" s="28">
        <f>IFERROR(_xlfn.XLOOKUP($B1418,'Ownership Metrics'!$A:$A,'Ownership Metrics'!$C:$C),"")</f>
        <v>2050</v>
      </c>
      <c r="O1418" s="29">
        <f>IFERROR(_xlfn.XLOOKUP($B1418,'Ownership Metrics'!$A:$A,'Ownership Metrics'!$D:$D),"")</f>
        <v>36.5</v>
      </c>
      <c r="P1418" s="29">
        <f>IFERROR(_xlfn.XLOOKUP($B1418,'Ownership Metrics'!$A:$A,'Ownership Metrics'!$E:$E),"")</f>
        <v>66.09</v>
      </c>
      <c r="Q1418" s="30">
        <f>IFERROR(_xlfn.XLOOKUP($B1418,'Ownership Metrics'!$A:$A,'Ownership Metrics'!$F:$F),"")</f>
        <v>12</v>
      </c>
      <c r="R1418" s="30">
        <f>IFERROR(_xlfn.XLOOKUP($B1418,'Ownership Metrics'!$A:$A,'Ownership Metrics'!$G:$G),"")</f>
        <v>41</v>
      </c>
      <c r="S1418" s="27" t="str">
        <f>IFERROR(_xlfn.XLOOKUP($B1418,'Ownership Metrics'!$A:$A,'Ownership Metrics'!$H:$H),"")</f>
        <v>Oligopoli</v>
      </c>
      <c r="T1418" s="27" t="str">
        <f>IFERROR(_xlfn.XLOOKUP($B1418,'Ownership Metrics'!$A:$A,'Ownership Metrics'!$I:$I),"")</f>
        <v>Sedang</v>
      </c>
      <c r="U1418" s="27">
        <f>IF(COUNTIFS($B$2:$B1418,$B1418,$D$2:$D1418,$D1418)=1,1,0)</f>
        <v>1</v>
      </c>
      <c r="V1418" s="27">
        <f t="shared" si="67"/>
        <v>4.2699999999999996</v>
      </c>
      <c r="W1418" s="27">
        <f t="shared" si="68"/>
        <v>7</v>
      </c>
      <c r="X1418" s="27">
        <f t="shared" si="66"/>
        <v>4.2699998581999994</v>
      </c>
    </row>
    <row r="1419" spans="1:24" x14ac:dyDescent="0.25">
      <c r="A1419" s="26">
        <v>46265</v>
      </c>
      <c r="B1419" s="27" t="s">
        <v>10329</v>
      </c>
      <c r="C1419" s="27" t="s">
        <v>1641</v>
      </c>
      <c r="D1419" s="27" t="s">
        <v>1644</v>
      </c>
      <c r="E1419" s="27" t="s">
        <v>35</v>
      </c>
      <c r="F1419" s="27" t="s">
        <v>23</v>
      </c>
      <c r="G1419" s="27" t="s">
        <v>36</v>
      </c>
      <c r="H1419" s="27" t="s">
        <v>24</v>
      </c>
      <c r="I1419" s="28">
        <v>0</v>
      </c>
      <c r="J1419" s="28">
        <v>480000000</v>
      </c>
      <c r="K1419" s="28">
        <v>480000000</v>
      </c>
      <c r="L1419" s="29">
        <v>24</v>
      </c>
      <c r="M1419" s="29">
        <f>IFERROR(_xlfn.XLOOKUP($B1419,'Ownership Metrics'!$A:$A,'Ownership Metrics'!$B:$B),"")</f>
        <v>4.88</v>
      </c>
      <c r="N1419" s="28">
        <f>IFERROR(_xlfn.XLOOKUP($B1419,'Ownership Metrics'!$A:$A,'Ownership Metrics'!$C:$C),"")</f>
        <v>2050</v>
      </c>
      <c r="O1419" s="29">
        <f>IFERROR(_xlfn.XLOOKUP($B1419,'Ownership Metrics'!$A:$A,'Ownership Metrics'!$D:$D),"")</f>
        <v>36.5</v>
      </c>
      <c r="P1419" s="29">
        <f>IFERROR(_xlfn.XLOOKUP($B1419,'Ownership Metrics'!$A:$A,'Ownership Metrics'!$E:$E),"")</f>
        <v>66.09</v>
      </c>
      <c r="Q1419" s="30">
        <f>IFERROR(_xlfn.XLOOKUP($B1419,'Ownership Metrics'!$A:$A,'Ownership Metrics'!$F:$F),"")</f>
        <v>12</v>
      </c>
      <c r="R1419" s="30">
        <f>IFERROR(_xlfn.XLOOKUP($B1419,'Ownership Metrics'!$A:$A,'Ownership Metrics'!$G:$G),"")</f>
        <v>41</v>
      </c>
      <c r="S1419" s="27" t="str">
        <f>IFERROR(_xlfn.XLOOKUP($B1419,'Ownership Metrics'!$A:$A,'Ownership Metrics'!$H:$H),"")</f>
        <v>Oligopoli</v>
      </c>
      <c r="T1419" s="27" t="str">
        <f>IFERROR(_xlfn.XLOOKUP($B1419,'Ownership Metrics'!$A:$A,'Ownership Metrics'!$I:$I),"")</f>
        <v>Sedang</v>
      </c>
      <c r="U1419" s="27">
        <f>IF(COUNTIFS($B$2:$B1419,$B1419,$D$2:$D1419,$D1419)=1,1,0)</f>
        <v>1</v>
      </c>
      <c r="V1419" s="27">
        <f t="shared" si="67"/>
        <v>24</v>
      </c>
      <c r="W1419" s="27">
        <f t="shared" si="68"/>
        <v>2</v>
      </c>
      <c r="X1419" s="27">
        <f t="shared" si="66"/>
        <v>23.999999858100001</v>
      </c>
    </row>
    <row r="1420" spans="1:24" x14ac:dyDescent="0.25">
      <c r="A1420" s="26">
        <v>46265</v>
      </c>
      <c r="B1420" s="27" t="s">
        <v>10329</v>
      </c>
      <c r="C1420" s="27" t="s">
        <v>1641</v>
      </c>
      <c r="D1420" s="27" t="s">
        <v>1645</v>
      </c>
      <c r="E1420" s="27" t="s">
        <v>35</v>
      </c>
      <c r="F1420" s="27" t="s">
        <v>23</v>
      </c>
      <c r="G1420" s="27" t="s">
        <v>36</v>
      </c>
      <c r="H1420" s="27" t="s">
        <v>24</v>
      </c>
      <c r="I1420" s="28">
        <v>27635800</v>
      </c>
      <c r="J1420" s="28">
        <v>0</v>
      </c>
      <c r="K1420" s="28">
        <v>27635800</v>
      </c>
      <c r="L1420" s="29">
        <v>1.38</v>
      </c>
      <c r="M1420" s="29">
        <f>IFERROR(_xlfn.XLOOKUP($B1420,'Ownership Metrics'!$A:$A,'Ownership Metrics'!$B:$B),"")</f>
        <v>4.88</v>
      </c>
      <c r="N1420" s="28">
        <f>IFERROR(_xlfn.XLOOKUP($B1420,'Ownership Metrics'!$A:$A,'Ownership Metrics'!$C:$C),"")</f>
        <v>2050</v>
      </c>
      <c r="O1420" s="29">
        <f>IFERROR(_xlfn.XLOOKUP($B1420,'Ownership Metrics'!$A:$A,'Ownership Metrics'!$D:$D),"")</f>
        <v>36.5</v>
      </c>
      <c r="P1420" s="29">
        <f>IFERROR(_xlfn.XLOOKUP($B1420,'Ownership Metrics'!$A:$A,'Ownership Metrics'!$E:$E),"")</f>
        <v>66.09</v>
      </c>
      <c r="Q1420" s="30">
        <f>IFERROR(_xlfn.XLOOKUP($B1420,'Ownership Metrics'!$A:$A,'Ownership Metrics'!$F:$F),"")</f>
        <v>12</v>
      </c>
      <c r="R1420" s="30">
        <f>IFERROR(_xlfn.XLOOKUP($B1420,'Ownership Metrics'!$A:$A,'Ownership Metrics'!$G:$G),"")</f>
        <v>41</v>
      </c>
      <c r="S1420" s="27" t="str">
        <f>IFERROR(_xlfn.XLOOKUP($B1420,'Ownership Metrics'!$A:$A,'Ownership Metrics'!$H:$H),"")</f>
        <v>Oligopoli</v>
      </c>
      <c r="T1420" s="27" t="str">
        <f>IFERROR(_xlfn.XLOOKUP($B1420,'Ownership Metrics'!$A:$A,'Ownership Metrics'!$I:$I),"")</f>
        <v>Sedang</v>
      </c>
      <c r="U1420" s="27">
        <f>IF(COUNTIFS($B$2:$B1420,$B1420,$D$2:$D1420,$D1420)=1,1,0)</f>
        <v>1</v>
      </c>
      <c r="V1420" s="27">
        <f t="shared" si="67"/>
        <v>1.38</v>
      </c>
      <c r="W1420" s="27">
        <f t="shared" si="68"/>
        <v>11</v>
      </c>
      <c r="X1420" s="27">
        <f t="shared" si="66"/>
        <v>1.3799998579999999</v>
      </c>
    </row>
    <row r="1421" spans="1:24" x14ac:dyDescent="0.25">
      <c r="A1421" s="26">
        <v>46265</v>
      </c>
      <c r="B1421" s="27" t="s">
        <v>10329</v>
      </c>
      <c r="C1421" s="27" t="s">
        <v>1641</v>
      </c>
      <c r="D1421" s="27" t="s">
        <v>1646</v>
      </c>
      <c r="E1421" s="27" t="s">
        <v>35</v>
      </c>
      <c r="F1421" s="27" t="s">
        <v>23</v>
      </c>
      <c r="G1421" s="27" t="s">
        <v>36</v>
      </c>
      <c r="H1421" s="27" t="s">
        <v>24</v>
      </c>
      <c r="I1421" s="28">
        <v>34401200</v>
      </c>
      <c r="J1421" s="28">
        <v>0</v>
      </c>
      <c r="K1421" s="28">
        <v>34401200</v>
      </c>
      <c r="L1421" s="29">
        <v>1.72</v>
      </c>
      <c r="M1421" s="29">
        <f>IFERROR(_xlfn.XLOOKUP($B1421,'Ownership Metrics'!$A:$A,'Ownership Metrics'!$B:$B),"")</f>
        <v>4.88</v>
      </c>
      <c r="N1421" s="28">
        <f>IFERROR(_xlfn.XLOOKUP($B1421,'Ownership Metrics'!$A:$A,'Ownership Metrics'!$C:$C),"")</f>
        <v>2050</v>
      </c>
      <c r="O1421" s="29">
        <f>IFERROR(_xlfn.XLOOKUP($B1421,'Ownership Metrics'!$A:$A,'Ownership Metrics'!$D:$D),"")</f>
        <v>36.5</v>
      </c>
      <c r="P1421" s="29">
        <f>IFERROR(_xlfn.XLOOKUP($B1421,'Ownership Metrics'!$A:$A,'Ownership Metrics'!$E:$E),"")</f>
        <v>66.09</v>
      </c>
      <c r="Q1421" s="30">
        <f>IFERROR(_xlfn.XLOOKUP($B1421,'Ownership Metrics'!$A:$A,'Ownership Metrics'!$F:$F),"")</f>
        <v>12</v>
      </c>
      <c r="R1421" s="30">
        <f>IFERROR(_xlfn.XLOOKUP($B1421,'Ownership Metrics'!$A:$A,'Ownership Metrics'!$G:$G),"")</f>
        <v>41</v>
      </c>
      <c r="S1421" s="27" t="str">
        <f>IFERROR(_xlfn.XLOOKUP($B1421,'Ownership Metrics'!$A:$A,'Ownership Metrics'!$H:$H),"")</f>
        <v>Oligopoli</v>
      </c>
      <c r="T1421" s="27" t="str">
        <f>IFERROR(_xlfn.XLOOKUP($B1421,'Ownership Metrics'!$A:$A,'Ownership Metrics'!$I:$I),"")</f>
        <v>Sedang</v>
      </c>
      <c r="U1421" s="27">
        <f>IF(COUNTIFS($B$2:$B1421,$B1421,$D$2:$D1421,$D1421)=1,1,0)</f>
        <v>1</v>
      </c>
      <c r="V1421" s="27">
        <f t="shared" si="67"/>
        <v>1.72</v>
      </c>
      <c r="W1421" s="27">
        <f t="shared" si="68"/>
        <v>10</v>
      </c>
      <c r="X1421" s="27">
        <f t="shared" si="66"/>
        <v>1.7199998579</v>
      </c>
    </row>
    <row r="1422" spans="1:24" x14ac:dyDescent="0.25">
      <c r="A1422" s="26">
        <v>46265</v>
      </c>
      <c r="B1422" s="27" t="s">
        <v>10329</v>
      </c>
      <c r="C1422" s="27" t="s">
        <v>1641</v>
      </c>
      <c r="D1422" s="27" t="s">
        <v>1647</v>
      </c>
      <c r="E1422" s="27" t="s">
        <v>35</v>
      </c>
      <c r="F1422" s="27" t="s">
        <v>23</v>
      </c>
      <c r="G1422" s="27" t="s">
        <v>36</v>
      </c>
      <c r="H1422" s="27" t="s">
        <v>24</v>
      </c>
      <c r="I1422" s="28">
        <v>10000000</v>
      </c>
      <c r="J1422" s="28">
        <v>720000000</v>
      </c>
      <c r="K1422" s="28">
        <v>730000000</v>
      </c>
      <c r="L1422" s="29">
        <v>36.5</v>
      </c>
      <c r="M1422" s="29">
        <f>IFERROR(_xlfn.XLOOKUP($B1422,'Ownership Metrics'!$A:$A,'Ownership Metrics'!$B:$B),"")</f>
        <v>4.88</v>
      </c>
      <c r="N1422" s="28">
        <f>IFERROR(_xlfn.XLOOKUP($B1422,'Ownership Metrics'!$A:$A,'Ownership Metrics'!$C:$C),"")</f>
        <v>2050</v>
      </c>
      <c r="O1422" s="29">
        <f>IFERROR(_xlfn.XLOOKUP($B1422,'Ownership Metrics'!$A:$A,'Ownership Metrics'!$D:$D),"")</f>
        <v>36.5</v>
      </c>
      <c r="P1422" s="29">
        <f>IFERROR(_xlfn.XLOOKUP($B1422,'Ownership Metrics'!$A:$A,'Ownership Metrics'!$E:$E),"")</f>
        <v>66.09</v>
      </c>
      <c r="Q1422" s="30">
        <f>IFERROR(_xlfn.XLOOKUP($B1422,'Ownership Metrics'!$A:$A,'Ownership Metrics'!$F:$F),"")</f>
        <v>12</v>
      </c>
      <c r="R1422" s="30">
        <f>IFERROR(_xlfn.XLOOKUP($B1422,'Ownership Metrics'!$A:$A,'Ownership Metrics'!$G:$G),"")</f>
        <v>41</v>
      </c>
      <c r="S1422" s="27" t="str">
        <f>IFERROR(_xlfn.XLOOKUP($B1422,'Ownership Metrics'!$A:$A,'Ownership Metrics'!$H:$H),"")</f>
        <v>Oligopoli</v>
      </c>
      <c r="T1422" s="27" t="str">
        <f>IFERROR(_xlfn.XLOOKUP($B1422,'Ownership Metrics'!$A:$A,'Ownership Metrics'!$I:$I),"")</f>
        <v>Sedang</v>
      </c>
      <c r="U1422" s="27">
        <f>IF(COUNTIFS($B$2:$B1422,$B1422,$D$2:$D1422,$D1422)=1,1,0)</f>
        <v>1</v>
      </c>
      <c r="V1422" s="27">
        <f t="shared" si="67"/>
        <v>36.5</v>
      </c>
      <c r="W1422" s="27">
        <f t="shared" si="68"/>
        <v>1</v>
      </c>
      <c r="X1422" s="27">
        <f t="shared" si="66"/>
        <v>36.499999857799999</v>
      </c>
    </row>
    <row r="1423" spans="1:24" x14ac:dyDescent="0.25">
      <c r="A1423" s="26">
        <v>46265</v>
      </c>
      <c r="B1423" s="27" t="s">
        <v>10329</v>
      </c>
      <c r="C1423" s="27" t="s">
        <v>1641</v>
      </c>
      <c r="D1423" s="27" t="s">
        <v>1648</v>
      </c>
      <c r="E1423" s="27" t="s">
        <v>35</v>
      </c>
      <c r="F1423" s="27" t="s">
        <v>23</v>
      </c>
      <c r="G1423" s="27" t="s">
        <v>36</v>
      </c>
      <c r="H1423" s="27" t="s">
        <v>24</v>
      </c>
      <c r="I1423" s="28">
        <v>9528400</v>
      </c>
      <c r="J1423" s="28">
        <v>80000000</v>
      </c>
      <c r="K1423" s="28">
        <v>89528400</v>
      </c>
      <c r="L1423" s="29">
        <v>4.4800000000000004</v>
      </c>
      <c r="M1423" s="29">
        <f>IFERROR(_xlfn.XLOOKUP($B1423,'Ownership Metrics'!$A:$A,'Ownership Metrics'!$B:$B),"")</f>
        <v>4.88</v>
      </c>
      <c r="N1423" s="28">
        <f>IFERROR(_xlfn.XLOOKUP($B1423,'Ownership Metrics'!$A:$A,'Ownership Metrics'!$C:$C),"")</f>
        <v>2050</v>
      </c>
      <c r="O1423" s="29">
        <f>IFERROR(_xlfn.XLOOKUP($B1423,'Ownership Metrics'!$A:$A,'Ownership Metrics'!$D:$D),"")</f>
        <v>36.5</v>
      </c>
      <c r="P1423" s="29">
        <f>IFERROR(_xlfn.XLOOKUP($B1423,'Ownership Metrics'!$A:$A,'Ownership Metrics'!$E:$E),"")</f>
        <v>66.09</v>
      </c>
      <c r="Q1423" s="30">
        <f>IFERROR(_xlfn.XLOOKUP($B1423,'Ownership Metrics'!$A:$A,'Ownership Metrics'!$F:$F),"")</f>
        <v>12</v>
      </c>
      <c r="R1423" s="30">
        <f>IFERROR(_xlfn.XLOOKUP($B1423,'Ownership Metrics'!$A:$A,'Ownership Metrics'!$G:$G),"")</f>
        <v>41</v>
      </c>
      <c r="S1423" s="27" t="str">
        <f>IFERROR(_xlfn.XLOOKUP($B1423,'Ownership Metrics'!$A:$A,'Ownership Metrics'!$H:$H),"")</f>
        <v>Oligopoli</v>
      </c>
      <c r="T1423" s="27" t="str">
        <f>IFERROR(_xlfn.XLOOKUP($B1423,'Ownership Metrics'!$A:$A,'Ownership Metrics'!$I:$I),"")</f>
        <v>Sedang</v>
      </c>
      <c r="U1423" s="27">
        <f>IF(COUNTIFS($B$2:$B1423,$B1423,$D$2:$D1423,$D1423)=1,1,0)</f>
        <v>1</v>
      </c>
      <c r="V1423" s="27">
        <f t="shared" si="67"/>
        <v>4.4800000000000004</v>
      </c>
      <c r="W1423" s="27">
        <f t="shared" si="68"/>
        <v>4</v>
      </c>
      <c r="X1423" s="27">
        <f t="shared" si="66"/>
        <v>4.4799998577000002</v>
      </c>
    </row>
    <row r="1424" spans="1:24" x14ac:dyDescent="0.25">
      <c r="A1424" s="26">
        <v>46265</v>
      </c>
      <c r="B1424" s="27" t="s">
        <v>10329</v>
      </c>
      <c r="C1424" s="27" t="s">
        <v>1641</v>
      </c>
      <c r="D1424" s="27" t="s">
        <v>1649</v>
      </c>
      <c r="E1424" s="27" t="s">
        <v>35</v>
      </c>
      <c r="F1424" s="27" t="s">
        <v>23</v>
      </c>
      <c r="G1424" s="27" t="s">
        <v>36</v>
      </c>
      <c r="H1424" s="27" t="s">
        <v>24</v>
      </c>
      <c r="I1424" s="28">
        <v>20906000</v>
      </c>
      <c r="J1424" s="28">
        <v>0</v>
      </c>
      <c r="K1424" s="28">
        <v>20906000</v>
      </c>
      <c r="L1424" s="29">
        <v>1.05</v>
      </c>
      <c r="M1424" s="29">
        <f>IFERROR(_xlfn.XLOOKUP($B1424,'Ownership Metrics'!$A:$A,'Ownership Metrics'!$B:$B),"")</f>
        <v>4.88</v>
      </c>
      <c r="N1424" s="28">
        <f>IFERROR(_xlfn.XLOOKUP($B1424,'Ownership Metrics'!$A:$A,'Ownership Metrics'!$C:$C),"")</f>
        <v>2050</v>
      </c>
      <c r="O1424" s="29">
        <f>IFERROR(_xlfn.XLOOKUP($B1424,'Ownership Metrics'!$A:$A,'Ownership Metrics'!$D:$D),"")</f>
        <v>36.5</v>
      </c>
      <c r="P1424" s="29">
        <f>IFERROR(_xlfn.XLOOKUP($B1424,'Ownership Metrics'!$A:$A,'Ownership Metrics'!$E:$E),"")</f>
        <v>66.09</v>
      </c>
      <c r="Q1424" s="30">
        <f>IFERROR(_xlfn.XLOOKUP($B1424,'Ownership Metrics'!$A:$A,'Ownership Metrics'!$F:$F),"")</f>
        <v>12</v>
      </c>
      <c r="R1424" s="30">
        <f>IFERROR(_xlfn.XLOOKUP($B1424,'Ownership Metrics'!$A:$A,'Ownership Metrics'!$G:$G),"")</f>
        <v>41</v>
      </c>
      <c r="S1424" s="27" t="str">
        <f>IFERROR(_xlfn.XLOOKUP($B1424,'Ownership Metrics'!$A:$A,'Ownership Metrics'!$H:$H),"")</f>
        <v>Oligopoli</v>
      </c>
      <c r="T1424" s="27" t="str">
        <f>IFERROR(_xlfn.XLOOKUP($B1424,'Ownership Metrics'!$A:$A,'Ownership Metrics'!$I:$I),"")</f>
        <v>Sedang</v>
      </c>
      <c r="U1424" s="27">
        <f>IF(COUNTIFS($B$2:$B1424,$B1424,$D$2:$D1424,$D1424)=1,1,0)</f>
        <v>1</v>
      </c>
      <c r="V1424" s="27">
        <f t="shared" si="67"/>
        <v>1.05</v>
      </c>
      <c r="W1424" s="27">
        <f t="shared" si="68"/>
        <v>12</v>
      </c>
      <c r="X1424" s="27">
        <f t="shared" si="66"/>
        <v>1.0499998576</v>
      </c>
    </row>
    <row r="1425" spans="1:24" x14ac:dyDescent="0.25">
      <c r="A1425" s="26">
        <v>46265</v>
      </c>
      <c r="B1425" s="27" t="s">
        <v>10329</v>
      </c>
      <c r="C1425" s="27" t="s">
        <v>1641</v>
      </c>
      <c r="D1425" s="27" t="s">
        <v>1650</v>
      </c>
      <c r="E1425" s="27" t="s">
        <v>35</v>
      </c>
      <c r="F1425" s="27" t="s">
        <v>23</v>
      </c>
      <c r="G1425" s="27" t="s">
        <v>36</v>
      </c>
      <c r="H1425" s="27" t="s">
        <v>24</v>
      </c>
      <c r="I1425" s="28">
        <v>63408400</v>
      </c>
      <c r="J1425" s="28">
        <v>0</v>
      </c>
      <c r="K1425" s="28">
        <v>63408400</v>
      </c>
      <c r="L1425" s="29">
        <v>3.17</v>
      </c>
      <c r="M1425" s="29">
        <f>IFERROR(_xlfn.XLOOKUP($B1425,'Ownership Metrics'!$A:$A,'Ownership Metrics'!$B:$B),"")</f>
        <v>4.88</v>
      </c>
      <c r="N1425" s="28">
        <f>IFERROR(_xlfn.XLOOKUP($B1425,'Ownership Metrics'!$A:$A,'Ownership Metrics'!$C:$C),"")</f>
        <v>2050</v>
      </c>
      <c r="O1425" s="29">
        <f>IFERROR(_xlfn.XLOOKUP($B1425,'Ownership Metrics'!$A:$A,'Ownership Metrics'!$D:$D),"")</f>
        <v>36.5</v>
      </c>
      <c r="P1425" s="29">
        <f>IFERROR(_xlfn.XLOOKUP($B1425,'Ownership Metrics'!$A:$A,'Ownership Metrics'!$E:$E),"")</f>
        <v>66.09</v>
      </c>
      <c r="Q1425" s="30">
        <f>IFERROR(_xlfn.XLOOKUP($B1425,'Ownership Metrics'!$A:$A,'Ownership Metrics'!$F:$F),"")</f>
        <v>12</v>
      </c>
      <c r="R1425" s="30">
        <f>IFERROR(_xlfn.XLOOKUP($B1425,'Ownership Metrics'!$A:$A,'Ownership Metrics'!$G:$G),"")</f>
        <v>41</v>
      </c>
      <c r="S1425" s="27" t="str">
        <f>IFERROR(_xlfn.XLOOKUP($B1425,'Ownership Metrics'!$A:$A,'Ownership Metrics'!$H:$H),"")</f>
        <v>Oligopoli</v>
      </c>
      <c r="T1425" s="27" t="str">
        <f>IFERROR(_xlfn.XLOOKUP($B1425,'Ownership Metrics'!$A:$A,'Ownership Metrics'!$I:$I),"")</f>
        <v>Sedang</v>
      </c>
      <c r="U1425" s="27">
        <f>IF(COUNTIFS($B$2:$B1425,$B1425,$D$2:$D1425,$D1425)=1,1,0)</f>
        <v>1</v>
      </c>
      <c r="V1425" s="27">
        <f t="shared" si="67"/>
        <v>3.17</v>
      </c>
      <c r="W1425" s="27">
        <f t="shared" si="68"/>
        <v>9</v>
      </c>
      <c r="X1425" s="27">
        <f t="shared" si="66"/>
        <v>3.1699998575000001</v>
      </c>
    </row>
    <row r="1426" spans="1:24" x14ac:dyDescent="0.25">
      <c r="A1426" s="26">
        <v>46265</v>
      </c>
      <c r="B1426" s="27" t="s">
        <v>10329</v>
      </c>
      <c r="C1426" s="27" t="s">
        <v>1641</v>
      </c>
      <c r="D1426" s="27" t="s">
        <v>1651</v>
      </c>
      <c r="E1426" s="27" t="s">
        <v>35</v>
      </c>
      <c r="F1426" s="27" t="s">
        <v>23</v>
      </c>
      <c r="G1426" s="27" t="s">
        <v>36</v>
      </c>
      <c r="H1426" s="27" t="s">
        <v>24</v>
      </c>
      <c r="I1426" s="28">
        <v>9509800</v>
      </c>
      <c r="J1426" s="28">
        <v>80000000</v>
      </c>
      <c r="K1426" s="28">
        <v>89509800</v>
      </c>
      <c r="L1426" s="29">
        <v>4.4800000000000004</v>
      </c>
      <c r="M1426" s="29">
        <f>IFERROR(_xlfn.XLOOKUP($B1426,'Ownership Metrics'!$A:$A,'Ownership Metrics'!$B:$B),"")</f>
        <v>4.88</v>
      </c>
      <c r="N1426" s="28">
        <f>IFERROR(_xlfn.XLOOKUP($B1426,'Ownership Metrics'!$A:$A,'Ownership Metrics'!$C:$C),"")</f>
        <v>2050</v>
      </c>
      <c r="O1426" s="29">
        <f>IFERROR(_xlfn.XLOOKUP($B1426,'Ownership Metrics'!$A:$A,'Ownership Metrics'!$D:$D),"")</f>
        <v>36.5</v>
      </c>
      <c r="P1426" s="29">
        <f>IFERROR(_xlfn.XLOOKUP($B1426,'Ownership Metrics'!$A:$A,'Ownership Metrics'!$E:$E),"")</f>
        <v>66.09</v>
      </c>
      <c r="Q1426" s="30">
        <f>IFERROR(_xlfn.XLOOKUP($B1426,'Ownership Metrics'!$A:$A,'Ownership Metrics'!$F:$F),"")</f>
        <v>12</v>
      </c>
      <c r="R1426" s="30">
        <f>IFERROR(_xlfn.XLOOKUP($B1426,'Ownership Metrics'!$A:$A,'Ownership Metrics'!$G:$G),"")</f>
        <v>41</v>
      </c>
      <c r="S1426" s="27" t="str">
        <f>IFERROR(_xlfn.XLOOKUP($B1426,'Ownership Metrics'!$A:$A,'Ownership Metrics'!$H:$H),"")</f>
        <v>Oligopoli</v>
      </c>
      <c r="T1426" s="27" t="str">
        <f>IFERROR(_xlfn.XLOOKUP($B1426,'Ownership Metrics'!$A:$A,'Ownership Metrics'!$I:$I),"")</f>
        <v>Sedang</v>
      </c>
      <c r="U1426" s="27">
        <f>IF(COUNTIFS($B$2:$B1426,$B1426,$D$2:$D1426,$D1426)=1,1,0)</f>
        <v>1</v>
      </c>
      <c r="V1426" s="27">
        <f t="shared" si="67"/>
        <v>4.4800000000000004</v>
      </c>
      <c r="W1426" s="27">
        <f t="shared" si="68"/>
        <v>5</v>
      </c>
      <c r="X1426" s="27">
        <f t="shared" si="66"/>
        <v>4.4799998574000002</v>
      </c>
    </row>
    <row r="1427" spans="1:24" x14ac:dyDescent="0.25">
      <c r="A1427" s="26">
        <v>46265</v>
      </c>
      <c r="B1427" s="27" t="s">
        <v>10329</v>
      </c>
      <c r="C1427" s="27" t="s">
        <v>1641</v>
      </c>
      <c r="D1427" s="27" t="s">
        <v>1652</v>
      </c>
      <c r="E1427" s="27" t="s">
        <v>35</v>
      </c>
      <c r="F1427" s="27" t="s">
        <v>23</v>
      </c>
      <c r="G1427" s="27" t="s">
        <v>36</v>
      </c>
      <c r="H1427" s="27" t="s">
        <v>24</v>
      </c>
      <c r="I1427" s="28">
        <v>9583000</v>
      </c>
      <c r="J1427" s="28">
        <v>80000000</v>
      </c>
      <c r="K1427" s="28">
        <v>89583000</v>
      </c>
      <c r="L1427" s="29">
        <v>4.4800000000000004</v>
      </c>
      <c r="M1427" s="29">
        <f>IFERROR(_xlfn.XLOOKUP($B1427,'Ownership Metrics'!$A:$A,'Ownership Metrics'!$B:$B),"")</f>
        <v>4.88</v>
      </c>
      <c r="N1427" s="28">
        <f>IFERROR(_xlfn.XLOOKUP($B1427,'Ownership Metrics'!$A:$A,'Ownership Metrics'!$C:$C),"")</f>
        <v>2050</v>
      </c>
      <c r="O1427" s="29">
        <f>IFERROR(_xlfn.XLOOKUP($B1427,'Ownership Metrics'!$A:$A,'Ownership Metrics'!$D:$D),"")</f>
        <v>36.5</v>
      </c>
      <c r="P1427" s="29">
        <f>IFERROR(_xlfn.XLOOKUP($B1427,'Ownership Metrics'!$A:$A,'Ownership Metrics'!$E:$E),"")</f>
        <v>66.09</v>
      </c>
      <c r="Q1427" s="30">
        <f>IFERROR(_xlfn.XLOOKUP($B1427,'Ownership Metrics'!$A:$A,'Ownership Metrics'!$F:$F),"")</f>
        <v>12</v>
      </c>
      <c r="R1427" s="30">
        <f>IFERROR(_xlfn.XLOOKUP($B1427,'Ownership Metrics'!$A:$A,'Ownership Metrics'!$G:$G),"")</f>
        <v>41</v>
      </c>
      <c r="S1427" s="27" t="str">
        <f>IFERROR(_xlfn.XLOOKUP($B1427,'Ownership Metrics'!$A:$A,'Ownership Metrics'!$H:$H),"")</f>
        <v>Oligopoli</v>
      </c>
      <c r="T1427" s="27" t="str">
        <f>IFERROR(_xlfn.XLOOKUP($B1427,'Ownership Metrics'!$A:$A,'Ownership Metrics'!$I:$I),"")</f>
        <v>Sedang</v>
      </c>
      <c r="U1427" s="27">
        <f>IF(COUNTIFS($B$2:$B1427,$B1427,$D$2:$D1427,$D1427)=1,1,0)</f>
        <v>1</v>
      </c>
      <c r="V1427" s="27">
        <f t="shared" si="67"/>
        <v>4.4800000000000004</v>
      </c>
      <c r="W1427" s="27">
        <f t="shared" si="68"/>
        <v>6</v>
      </c>
      <c r="X1427" s="27">
        <f t="shared" si="66"/>
        <v>4.4799998573000002</v>
      </c>
    </row>
    <row r="1428" spans="1:24" x14ac:dyDescent="0.25">
      <c r="A1428" s="26">
        <v>46265</v>
      </c>
      <c r="B1428" s="27" t="s">
        <v>10329</v>
      </c>
      <c r="C1428" s="27" t="s">
        <v>1641</v>
      </c>
      <c r="D1428" s="27" t="s">
        <v>1653</v>
      </c>
      <c r="E1428" s="27" t="s">
        <v>35</v>
      </c>
      <c r="F1428" s="27" t="s">
        <v>23</v>
      </c>
      <c r="G1428" s="27" t="s">
        <v>36</v>
      </c>
      <c r="H1428" s="27" t="s">
        <v>24</v>
      </c>
      <c r="I1428" s="28">
        <v>0</v>
      </c>
      <c r="J1428" s="28">
        <v>80000000</v>
      </c>
      <c r="K1428" s="28">
        <v>80000000</v>
      </c>
      <c r="L1428" s="29">
        <v>4</v>
      </c>
      <c r="M1428" s="29">
        <f>IFERROR(_xlfn.XLOOKUP($B1428,'Ownership Metrics'!$A:$A,'Ownership Metrics'!$B:$B),"")</f>
        <v>4.88</v>
      </c>
      <c r="N1428" s="28">
        <f>IFERROR(_xlfn.XLOOKUP($B1428,'Ownership Metrics'!$A:$A,'Ownership Metrics'!$C:$C),"")</f>
        <v>2050</v>
      </c>
      <c r="O1428" s="29">
        <f>IFERROR(_xlfn.XLOOKUP($B1428,'Ownership Metrics'!$A:$A,'Ownership Metrics'!$D:$D),"")</f>
        <v>36.5</v>
      </c>
      <c r="P1428" s="29">
        <f>IFERROR(_xlfn.XLOOKUP($B1428,'Ownership Metrics'!$A:$A,'Ownership Metrics'!$E:$E),"")</f>
        <v>66.09</v>
      </c>
      <c r="Q1428" s="30">
        <f>IFERROR(_xlfn.XLOOKUP($B1428,'Ownership Metrics'!$A:$A,'Ownership Metrics'!$F:$F),"")</f>
        <v>12</v>
      </c>
      <c r="R1428" s="30">
        <f>IFERROR(_xlfn.XLOOKUP($B1428,'Ownership Metrics'!$A:$A,'Ownership Metrics'!$G:$G),"")</f>
        <v>41</v>
      </c>
      <c r="S1428" s="27" t="str">
        <f>IFERROR(_xlfn.XLOOKUP($B1428,'Ownership Metrics'!$A:$A,'Ownership Metrics'!$H:$H),"")</f>
        <v>Oligopoli</v>
      </c>
      <c r="T1428" s="27" t="str">
        <f>IFERROR(_xlfn.XLOOKUP($B1428,'Ownership Metrics'!$A:$A,'Ownership Metrics'!$I:$I),"")</f>
        <v>Sedang</v>
      </c>
      <c r="U1428" s="27">
        <f>IF(COUNTIFS($B$2:$B1428,$B1428,$D$2:$D1428,$D1428)=1,1,0)</f>
        <v>1</v>
      </c>
      <c r="V1428" s="27">
        <f t="shared" si="67"/>
        <v>4</v>
      </c>
      <c r="W1428" s="27">
        <f t="shared" si="68"/>
        <v>8</v>
      </c>
      <c r="X1428" s="27">
        <f t="shared" si="66"/>
        <v>3.9999998572000002</v>
      </c>
    </row>
    <row r="1429" spans="1:24" x14ac:dyDescent="0.25">
      <c r="A1429" s="26">
        <v>46265</v>
      </c>
      <c r="B1429" s="27" t="s">
        <v>10330</v>
      </c>
      <c r="C1429" s="27" t="s">
        <v>1655</v>
      </c>
      <c r="D1429" s="27" t="s">
        <v>1656</v>
      </c>
      <c r="E1429" s="27" t="s">
        <v>22</v>
      </c>
      <c r="F1429" s="27" t="s">
        <v>23</v>
      </c>
      <c r="G1429" s="27"/>
      <c r="H1429" s="27" t="s">
        <v>24</v>
      </c>
      <c r="I1429" s="28">
        <v>1201296998</v>
      </c>
      <c r="J1429" s="28">
        <v>0</v>
      </c>
      <c r="K1429" s="28">
        <v>1201296998</v>
      </c>
      <c r="L1429" s="29">
        <v>26.7</v>
      </c>
      <c r="M1429" s="29">
        <f>IFERROR(_xlfn.XLOOKUP($B1429,'Ownership Metrics'!$A:$A,'Ownership Metrics'!$B:$B),"")</f>
        <v>4.5599999999999996</v>
      </c>
      <c r="N1429" s="28">
        <f>IFERROR(_xlfn.XLOOKUP($B1429,'Ownership Metrics'!$A:$A,'Ownership Metrics'!$C:$C),"")</f>
        <v>2296</v>
      </c>
      <c r="O1429" s="29">
        <f>IFERROR(_xlfn.XLOOKUP($B1429,'Ownership Metrics'!$A:$A,'Ownership Metrics'!$D:$D),"")</f>
        <v>37.590000000000003</v>
      </c>
      <c r="P1429" s="29">
        <f>IFERROR(_xlfn.XLOOKUP($B1429,'Ownership Metrics'!$A:$A,'Ownership Metrics'!$E:$E),"")</f>
        <v>72</v>
      </c>
      <c r="Q1429" s="30">
        <f>IFERROR(_xlfn.XLOOKUP($B1429,'Ownership Metrics'!$A:$A,'Ownership Metrics'!$F:$F),"")</f>
        <v>8</v>
      </c>
      <c r="R1429" s="30">
        <f>IFERROR(_xlfn.XLOOKUP($B1429,'Ownership Metrics'!$A:$A,'Ownership Metrics'!$G:$G),"")</f>
        <v>48</v>
      </c>
      <c r="S1429" s="27" t="str">
        <f>IFERROR(_xlfn.XLOOKUP($B1429,'Ownership Metrics'!$A:$A,'Ownership Metrics'!$H:$H),"")</f>
        <v>Terkonsentrasi</v>
      </c>
      <c r="T1429" s="27" t="str">
        <f>IFERROR(_xlfn.XLOOKUP($B1429,'Ownership Metrics'!$A:$A,'Ownership Metrics'!$I:$I),"")</f>
        <v>Sedang</v>
      </c>
      <c r="U1429" s="27">
        <f>IF(COUNTIFS($B$2:$B1429,$B1429,$D$2:$D1429,$D1429)=1,1,0)</f>
        <v>1</v>
      </c>
      <c r="V1429" s="27">
        <f t="shared" si="67"/>
        <v>26.7</v>
      </c>
      <c r="W1429" s="27">
        <f t="shared" si="68"/>
        <v>2</v>
      </c>
      <c r="X1429" s="27">
        <f t="shared" si="66"/>
        <v>26.6999998571</v>
      </c>
    </row>
    <row r="1430" spans="1:24" x14ac:dyDescent="0.25">
      <c r="A1430" s="26">
        <v>46265</v>
      </c>
      <c r="B1430" s="27" t="s">
        <v>10330</v>
      </c>
      <c r="C1430" s="27" t="s">
        <v>1655</v>
      </c>
      <c r="D1430" s="27" t="s">
        <v>1657</v>
      </c>
      <c r="E1430" s="27" t="s">
        <v>22</v>
      </c>
      <c r="F1430" s="27" t="s">
        <v>23</v>
      </c>
      <c r="G1430" s="27"/>
      <c r="H1430" s="27" t="s">
        <v>24</v>
      </c>
      <c r="I1430" s="28">
        <v>1690967732</v>
      </c>
      <c r="J1430" s="28">
        <v>0</v>
      </c>
      <c r="K1430" s="28">
        <v>1690967732</v>
      </c>
      <c r="L1430" s="29">
        <v>37.590000000000003</v>
      </c>
      <c r="M1430" s="29">
        <f>IFERROR(_xlfn.XLOOKUP($B1430,'Ownership Metrics'!$A:$A,'Ownership Metrics'!$B:$B),"")</f>
        <v>4.5599999999999996</v>
      </c>
      <c r="N1430" s="28">
        <f>IFERROR(_xlfn.XLOOKUP($B1430,'Ownership Metrics'!$A:$A,'Ownership Metrics'!$C:$C),"")</f>
        <v>2296</v>
      </c>
      <c r="O1430" s="29">
        <f>IFERROR(_xlfn.XLOOKUP($B1430,'Ownership Metrics'!$A:$A,'Ownership Metrics'!$D:$D),"")</f>
        <v>37.590000000000003</v>
      </c>
      <c r="P1430" s="29">
        <f>IFERROR(_xlfn.XLOOKUP($B1430,'Ownership Metrics'!$A:$A,'Ownership Metrics'!$E:$E),"")</f>
        <v>72</v>
      </c>
      <c r="Q1430" s="30">
        <f>IFERROR(_xlfn.XLOOKUP($B1430,'Ownership Metrics'!$A:$A,'Ownership Metrics'!$F:$F),"")</f>
        <v>8</v>
      </c>
      <c r="R1430" s="30">
        <f>IFERROR(_xlfn.XLOOKUP($B1430,'Ownership Metrics'!$A:$A,'Ownership Metrics'!$G:$G),"")</f>
        <v>48</v>
      </c>
      <c r="S1430" s="27" t="str">
        <f>IFERROR(_xlfn.XLOOKUP($B1430,'Ownership Metrics'!$A:$A,'Ownership Metrics'!$H:$H),"")</f>
        <v>Terkonsentrasi</v>
      </c>
      <c r="T1430" s="27" t="str">
        <f>IFERROR(_xlfn.XLOOKUP($B1430,'Ownership Metrics'!$A:$A,'Ownership Metrics'!$I:$I),"")</f>
        <v>Sedang</v>
      </c>
      <c r="U1430" s="27">
        <f>IF(COUNTIFS($B$2:$B1430,$B1430,$D$2:$D1430,$D1430)=1,1,0)</f>
        <v>1</v>
      </c>
      <c r="V1430" s="27">
        <f t="shared" si="67"/>
        <v>37.590000000000003</v>
      </c>
      <c r="W1430" s="27">
        <f t="shared" si="68"/>
        <v>1</v>
      </c>
      <c r="X1430" s="27">
        <f t="shared" si="66"/>
        <v>37.589999857000002</v>
      </c>
    </row>
    <row r="1431" spans="1:24" x14ac:dyDescent="0.25">
      <c r="A1431" s="26">
        <v>46265</v>
      </c>
      <c r="B1431" s="27" t="s">
        <v>10330</v>
      </c>
      <c r="C1431" s="27" t="s">
        <v>1655</v>
      </c>
      <c r="D1431" s="27" t="s">
        <v>1658</v>
      </c>
      <c r="E1431" s="27" t="s">
        <v>166</v>
      </c>
      <c r="F1431" s="27" t="s">
        <v>32</v>
      </c>
      <c r="G1431" s="27"/>
      <c r="H1431" s="27" t="s">
        <v>64</v>
      </c>
      <c r="I1431" s="28">
        <v>216257166</v>
      </c>
      <c r="J1431" s="28">
        <v>0</v>
      </c>
      <c r="K1431" s="28">
        <v>216257166</v>
      </c>
      <c r="L1431" s="29">
        <v>4.8099999999999996</v>
      </c>
      <c r="M1431" s="29">
        <f>IFERROR(_xlfn.XLOOKUP($B1431,'Ownership Metrics'!$A:$A,'Ownership Metrics'!$B:$B),"")</f>
        <v>4.5599999999999996</v>
      </c>
      <c r="N1431" s="28">
        <f>IFERROR(_xlfn.XLOOKUP($B1431,'Ownership Metrics'!$A:$A,'Ownership Metrics'!$C:$C),"")</f>
        <v>2296</v>
      </c>
      <c r="O1431" s="29">
        <f>IFERROR(_xlfn.XLOOKUP($B1431,'Ownership Metrics'!$A:$A,'Ownership Metrics'!$D:$D),"")</f>
        <v>37.590000000000003</v>
      </c>
      <c r="P1431" s="29">
        <f>IFERROR(_xlfn.XLOOKUP($B1431,'Ownership Metrics'!$A:$A,'Ownership Metrics'!$E:$E),"")</f>
        <v>72</v>
      </c>
      <c r="Q1431" s="30">
        <f>IFERROR(_xlfn.XLOOKUP($B1431,'Ownership Metrics'!$A:$A,'Ownership Metrics'!$F:$F),"")</f>
        <v>8</v>
      </c>
      <c r="R1431" s="30">
        <f>IFERROR(_xlfn.XLOOKUP($B1431,'Ownership Metrics'!$A:$A,'Ownership Metrics'!$G:$G),"")</f>
        <v>48</v>
      </c>
      <c r="S1431" s="27" t="str">
        <f>IFERROR(_xlfn.XLOOKUP($B1431,'Ownership Metrics'!$A:$A,'Ownership Metrics'!$H:$H),"")</f>
        <v>Terkonsentrasi</v>
      </c>
      <c r="T1431" s="27" t="str">
        <f>IFERROR(_xlfn.XLOOKUP($B1431,'Ownership Metrics'!$A:$A,'Ownership Metrics'!$I:$I),"")</f>
        <v>Sedang</v>
      </c>
      <c r="U1431" s="27">
        <f>IF(COUNTIFS($B$2:$B1431,$B1431,$D$2:$D1431,$D1431)=1,1,0)</f>
        <v>1</v>
      </c>
      <c r="V1431" s="27">
        <f t="shared" si="67"/>
        <v>4.8099999999999996</v>
      </c>
      <c r="W1431" s="27">
        <f t="shared" si="68"/>
        <v>6</v>
      </c>
      <c r="X1431" s="27">
        <f t="shared" si="66"/>
        <v>4.8099998568999993</v>
      </c>
    </row>
    <row r="1432" spans="1:24" x14ac:dyDescent="0.25">
      <c r="A1432" s="26">
        <v>46265</v>
      </c>
      <c r="B1432" s="27" t="s">
        <v>10330</v>
      </c>
      <c r="C1432" s="27" t="s">
        <v>1655</v>
      </c>
      <c r="D1432" s="27" t="s">
        <v>1659</v>
      </c>
      <c r="E1432" s="27" t="s">
        <v>22</v>
      </c>
      <c r="F1432" s="27" t="s">
        <v>32</v>
      </c>
      <c r="G1432" s="27"/>
      <c r="H1432" s="27" t="s">
        <v>64</v>
      </c>
      <c r="I1432" s="28">
        <v>223480000</v>
      </c>
      <c r="J1432" s="28">
        <v>0</v>
      </c>
      <c r="K1432" s="28">
        <v>223480000</v>
      </c>
      <c r="L1432" s="29">
        <v>4.97</v>
      </c>
      <c r="M1432" s="29">
        <f>IFERROR(_xlfn.XLOOKUP($B1432,'Ownership Metrics'!$A:$A,'Ownership Metrics'!$B:$B),"")</f>
        <v>4.5599999999999996</v>
      </c>
      <c r="N1432" s="28">
        <f>IFERROR(_xlfn.XLOOKUP($B1432,'Ownership Metrics'!$A:$A,'Ownership Metrics'!$C:$C),"")</f>
        <v>2296</v>
      </c>
      <c r="O1432" s="29">
        <f>IFERROR(_xlfn.XLOOKUP($B1432,'Ownership Metrics'!$A:$A,'Ownership Metrics'!$D:$D),"")</f>
        <v>37.590000000000003</v>
      </c>
      <c r="P1432" s="29">
        <f>IFERROR(_xlfn.XLOOKUP($B1432,'Ownership Metrics'!$A:$A,'Ownership Metrics'!$E:$E),"")</f>
        <v>72</v>
      </c>
      <c r="Q1432" s="30">
        <f>IFERROR(_xlfn.XLOOKUP($B1432,'Ownership Metrics'!$A:$A,'Ownership Metrics'!$F:$F),"")</f>
        <v>8</v>
      </c>
      <c r="R1432" s="30">
        <f>IFERROR(_xlfn.XLOOKUP($B1432,'Ownership Metrics'!$A:$A,'Ownership Metrics'!$G:$G),"")</f>
        <v>48</v>
      </c>
      <c r="S1432" s="27" t="str">
        <f>IFERROR(_xlfn.XLOOKUP($B1432,'Ownership Metrics'!$A:$A,'Ownership Metrics'!$H:$H),"")</f>
        <v>Terkonsentrasi</v>
      </c>
      <c r="T1432" s="27" t="str">
        <f>IFERROR(_xlfn.XLOOKUP($B1432,'Ownership Metrics'!$A:$A,'Ownership Metrics'!$I:$I),"")</f>
        <v>Sedang</v>
      </c>
      <c r="U1432" s="27">
        <f>IF(COUNTIFS($B$2:$B1432,$B1432,$D$2:$D1432,$D1432)=1,1,0)</f>
        <v>1</v>
      </c>
      <c r="V1432" s="27">
        <f t="shared" si="67"/>
        <v>4.97</v>
      </c>
      <c r="W1432" s="27">
        <f t="shared" si="68"/>
        <v>4</v>
      </c>
      <c r="X1432" s="27">
        <f t="shared" si="66"/>
        <v>4.9699998567999994</v>
      </c>
    </row>
    <row r="1433" spans="1:24" x14ac:dyDescent="0.25">
      <c r="A1433" s="26">
        <v>46265</v>
      </c>
      <c r="B1433" s="27" t="s">
        <v>10330</v>
      </c>
      <c r="C1433" s="27" t="s">
        <v>1655</v>
      </c>
      <c r="D1433" s="27" t="s">
        <v>1660</v>
      </c>
      <c r="E1433" s="27" t="s">
        <v>67</v>
      </c>
      <c r="F1433" s="27" t="s">
        <v>32</v>
      </c>
      <c r="G1433" s="27"/>
      <c r="H1433" s="27" t="s">
        <v>64</v>
      </c>
      <c r="I1433" s="28">
        <v>206026800</v>
      </c>
      <c r="J1433" s="28">
        <v>0</v>
      </c>
      <c r="K1433" s="28">
        <v>206026800</v>
      </c>
      <c r="L1433" s="29">
        <v>4.58</v>
      </c>
      <c r="M1433" s="29">
        <f>IFERROR(_xlfn.XLOOKUP($B1433,'Ownership Metrics'!$A:$A,'Ownership Metrics'!$B:$B),"")</f>
        <v>4.5599999999999996</v>
      </c>
      <c r="N1433" s="28">
        <f>IFERROR(_xlfn.XLOOKUP($B1433,'Ownership Metrics'!$A:$A,'Ownership Metrics'!$C:$C),"")</f>
        <v>2296</v>
      </c>
      <c r="O1433" s="29">
        <f>IFERROR(_xlfn.XLOOKUP($B1433,'Ownership Metrics'!$A:$A,'Ownership Metrics'!$D:$D),"")</f>
        <v>37.590000000000003</v>
      </c>
      <c r="P1433" s="29">
        <f>IFERROR(_xlfn.XLOOKUP($B1433,'Ownership Metrics'!$A:$A,'Ownership Metrics'!$E:$E),"")</f>
        <v>72</v>
      </c>
      <c r="Q1433" s="30">
        <f>IFERROR(_xlfn.XLOOKUP($B1433,'Ownership Metrics'!$A:$A,'Ownership Metrics'!$F:$F),"")</f>
        <v>8</v>
      </c>
      <c r="R1433" s="30">
        <f>IFERROR(_xlfn.XLOOKUP($B1433,'Ownership Metrics'!$A:$A,'Ownership Metrics'!$G:$G),"")</f>
        <v>48</v>
      </c>
      <c r="S1433" s="27" t="str">
        <f>IFERROR(_xlfn.XLOOKUP($B1433,'Ownership Metrics'!$A:$A,'Ownership Metrics'!$H:$H),"")</f>
        <v>Terkonsentrasi</v>
      </c>
      <c r="T1433" s="27" t="str">
        <f>IFERROR(_xlfn.XLOOKUP($B1433,'Ownership Metrics'!$A:$A,'Ownership Metrics'!$I:$I),"")</f>
        <v>Sedang</v>
      </c>
      <c r="U1433" s="27">
        <f>IF(COUNTIFS($B$2:$B1433,$B1433,$D$2:$D1433,$D1433)=1,1,0)</f>
        <v>1</v>
      </c>
      <c r="V1433" s="27">
        <f t="shared" si="67"/>
        <v>4.58</v>
      </c>
      <c r="W1433" s="27">
        <f t="shared" si="68"/>
        <v>7</v>
      </c>
      <c r="X1433" s="27">
        <f t="shared" si="66"/>
        <v>4.5799998566999998</v>
      </c>
    </row>
    <row r="1434" spans="1:24" x14ac:dyDescent="0.25">
      <c r="A1434" s="26">
        <v>46265</v>
      </c>
      <c r="B1434" s="27" t="s">
        <v>10330</v>
      </c>
      <c r="C1434" s="27" t="s">
        <v>1655</v>
      </c>
      <c r="D1434" s="27" t="s">
        <v>147</v>
      </c>
      <c r="E1434" s="27" t="s">
        <v>67</v>
      </c>
      <c r="F1434" s="27" t="s">
        <v>32</v>
      </c>
      <c r="G1434" s="27"/>
      <c r="H1434" s="27" t="s">
        <v>64</v>
      </c>
      <c r="I1434" s="28">
        <v>346762698</v>
      </c>
      <c r="J1434" s="28">
        <v>0</v>
      </c>
      <c r="K1434" s="28">
        <v>346762698</v>
      </c>
      <c r="L1434" s="29">
        <v>7.71</v>
      </c>
      <c r="M1434" s="29">
        <f>IFERROR(_xlfn.XLOOKUP($B1434,'Ownership Metrics'!$A:$A,'Ownership Metrics'!$B:$B),"")</f>
        <v>4.5599999999999996</v>
      </c>
      <c r="N1434" s="28">
        <f>IFERROR(_xlfn.XLOOKUP($B1434,'Ownership Metrics'!$A:$A,'Ownership Metrics'!$C:$C),"")</f>
        <v>2296</v>
      </c>
      <c r="O1434" s="29">
        <f>IFERROR(_xlfn.XLOOKUP($B1434,'Ownership Metrics'!$A:$A,'Ownership Metrics'!$D:$D),"")</f>
        <v>37.590000000000003</v>
      </c>
      <c r="P1434" s="29">
        <f>IFERROR(_xlfn.XLOOKUP($B1434,'Ownership Metrics'!$A:$A,'Ownership Metrics'!$E:$E),"")</f>
        <v>72</v>
      </c>
      <c r="Q1434" s="30">
        <f>IFERROR(_xlfn.XLOOKUP($B1434,'Ownership Metrics'!$A:$A,'Ownership Metrics'!$F:$F),"")</f>
        <v>8</v>
      </c>
      <c r="R1434" s="30">
        <f>IFERROR(_xlfn.XLOOKUP($B1434,'Ownership Metrics'!$A:$A,'Ownership Metrics'!$G:$G),"")</f>
        <v>48</v>
      </c>
      <c r="S1434" s="27" t="str">
        <f>IFERROR(_xlfn.XLOOKUP($B1434,'Ownership Metrics'!$A:$A,'Ownership Metrics'!$H:$H),"")</f>
        <v>Terkonsentrasi</v>
      </c>
      <c r="T1434" s="27" t="str">
        <f>IFERROR(_xlfn.XLOOKUP($B1434,'Ownership Metrics'!$A:$A,'Ownership Metrics'!$I:$I),"")</f>
        <v>Sedang</v>
      </c>
      <c r="U1434" s="27">
        <f>IF(COUNTIFS($B$2:$B1434,$B1434,$D$2:$D1434,$D1434)=1,1,0)</f>
        <v>1</v>
      </c>
      <c r="V1434" s="27">
        <f t="shared" si="67"/>
        <v>7.71</v>
      </c>
      <c r="W1434" s="27">
        <f t="shared" si="68"/>
        <v>3</v>
      </c>
      <c r="X1434" s="27">
        <f t="shared" si="66"/>
        <v>7.7099998565999996</v>
      </c>
    </row>
    <row r="1435" spans="1:24" x14ac:dyDescent="0.25">
      <c r="A1435" s="26">
        <v>46265</v>
      </c>
      <c r="B1435" s="27" t="s">
        <v>10330</v>
      </c>
      <c r="C1435" s="27" t="s">
        <v>1655</v>
      </c>
      <c r="D1435" s="27" t="s">
        <v>66</v>
      </c>
      <c r="E1435" s="27" t="s">
        <v>67</v>
      </c>
      <c r="F1435" s="27" t="s">
        <v>32</v>
      </c>
      <c r="G1435" s="27"/>
      <c r="H1435" s="27" t="s">
        <v>64</v>
      </c>
      <c r="I1435" s="28">
        <v>221349100</v>
      </c>
      <c r="J1435" s="28">
        <v>0</v>
      </c>
      <c r="K1435" s="28">
        <v>221349100</v>
      </c>
      <c r="L1435" s="29">
        <v>4.92</v>
      </c>
      <c r="M1435" s="29">
        <f>IFERROR(_xlfn.XLOOKUP($B1435,'Ownership Metrics'!$A:$A,'Ownership Metrics'!$B:$B),"")</f>
        <v>4.5599999999999996</v>
      </c>
      <c r="N1435" s="28">
        <f>IFERROR(_xlfn.XLOOKUP($B1435,'Ownership Metrics'!$A:$A,'Ownership Metrics'!$C:$C),"")</f>
        <v>2296</v>
      </c>
      <c r="O1435" s="29">
        <f>IFERROR(_xlfn.XLOOKUP($B1435,'Ownership Metrics'!$A:$A,'Ownership Metrics'!$D:$D),"")</f>
        <v>37.590000000000003</v>
      </c>
      <c r="P1435" s="29">
        <f>IFERROR(_xlfn.XLOOKUP($B1435,'Ownership Metrics'!$A:$A,'Ownership Metrics'!$E:$E),"")</f>
        <v>72</v>
      </c>
      <c r="Q1435" s="30">
        <f>IFERROR(_xlfn.XLOOKUP($B1435,'Ownership Metrics'!$A:$A,'Ownership Metrics'!$F:$F),"")</f>
        <v>8</v>
      </c>
      <c r="R1435" s="30">
        <f>IFERROR(_xlfn.XLOOKUP($B1435,'Ownership Metrics'!$A:$A,'Ownership Metrics'!$G:$G),"")</f>
        <v>48</v>
      </c>
      <c r="S1435" s="27" t="str">
        <f>IFERROR(_xlfn.XLOOKUP($B1435,'Ownership Metrics'!$A:$A,'Ownership Metrics'!$H:$H),"")</f>
        <v>Terkonsentrasi</v>
      </c>
      <c r="T1435" s="27" t="str">
        <f>IFERROR(_xlfn.XLOOKUP($B1435,'Ownership Metrics'!$A:$A,'Ownership Metrics'!$I:$I),"")</f>
        <v>Sedang</v>
      </c>
      <c r="U1435" s="27">
        <f>IF(COUNTIFS($B$2:$B1435,$B1435,$D$2:$D1435,$D1435)=1,1,0)</f>
        <v>1</v>
      </c>
      <c r="V1435" s="27">
        <f t="shared" si="67"/>
        <v>4.92</v>
      </c>
      <c r="W1435" s="27">
        <f t="shared" si="68"/>
        <v>5</v>
      </c>
      <c r="X1435" s="27">
        <f t="shared" si="66"/>
        <v>4.9199998564999996</v>
      </c>
    </row>
    <row r="1436" spans="1:24" x14ac:dyDescent="0.25">
      <c r="A1436" s="26">
        <v>46265</v>
      </c>
      <c r="B1436" s="27" t="s">
        <v>10330</v>
      </c>
      <c r="C1436" s="27" t="s">
        <v>1655</v>
      </c>
      <c r="D1436" s="27" t="s">
        <v>148</v>
      </c>
      <c r="E1436" s="27" t="s">
        <v>149</v>
      </c>
      <c r="F1436" s="27" t="s">
        <v>32</v>
      </c>
      <c r="G1436" s="27"/>
      <c r="H1436" s="27" t="s">
        <v>64</v>
      </c>
      <c r="I1436" s="28">
        <v>187381466</v>
      </c>
      <c r="J1436" s="28">
        <v>0</v>
      </c>
      <c r="K1436" s="28">
        <v>187381466</v>
      </c>
      <c r="L1436" s="29">
        <v>4.16</v>
      </c>
      <c r="M1436" s="29">
        <f>IFERROR(_xlfn.XLOOKUP($B1436,'Ownership Metrics'!$A:$A,'Ownership Metrics'!$B:$B),"")</f>
        <v>4.5599999999999996</v>
      </c>
      <c r="N1436" s="28">
        <f>IFERROR(_xlfn.XLOOKUP($B1436,'Ownership Metrics'!$A:$A,'Ownership Metrics'!$C:$C),"")</f>
        <v>2296</v>
      </c>
      <c r="O1436" s="29">
        <f>IFERROR(_xlfn.XLOOKUP($B1436,'Ownership Metrics'!$A:$A,'Ownership Metrics'!$D:$D),"")</f>
        <v>37.590000000000003</v>
      </c>
      <c r="P1436" s="29">
        <f>IFERROR(_xlfn.XLOOKUP($B1436,'Ownership Metrics'!$A:$A,'Ownership Metrics'!$E:$E),"")</f>
        <v>72</v>
      </c>
      <c r="Q1436" s="30">
        <f>IFERROR(_xlfn.XLOOKUP($B1436,'Ownership Metrics'!$A:$A,'Ownership Metrics'!$F:$F),"")</f>
        <v>8</v>
      </c>
      <c r="R1436" s="30">
        <f>IFERROR(_xlfn.XLOOKUP($B1436,'Ownership Metrics'!$A:$A,'Ownership Metrics'!$G:$G),"")</f>
        <v>48</v>
      </c>
      <c r="S1436" s="27" t="str">
        <f>IFERROR(_xlfn.XLOOKUP($B1436,'Ownership Metrics'!$A:$A,'Ownership Metrics'!$H:$H),"")</f>
        <v>Terkonsentrasi</v>
      </c>
      <c r="T1436" s="27" t="str">
        <f>IFERROR(_xlfn.XLOOKUP($B1436,'Ownership Metrics'!$A:$A,'Ownership Metrics'!$I:$I),"")</f>
        <v>Sedang</v>
      </c>
      <c r="U1436" s="27">
        <f>IF(COUNTIFS($B$2:$B1436,$B1436,$D$2:$D1436,$D1436)=1,1,0)</f>
        <v>1</v>
      </c>
      <c r="V1436" s="27">
        <f t="shared" si="67"/>
        <v>4.16</v>
      </c>
      <c r="W1436" s="27">
        <f t="shared" si="68"/>
        <v>8</v>
      </c>
      <c r="X1436" s="27">
        <f t="shared" si="66"/>
        <v>4.1599998563999998</v>
      </c>
    </row>
    <row r="1437" spans="1:24" x14ac:dyDescent="0.25">
      <c r="A1437" s="26">
        <v>46265</v>
      </c>
      <c r="B1437" s="27" t="s">
        <v>10331</v>
      </c>
      <c r="C1437" s="27" t="s">
        <v>1662</v>
      </c>
      <c r="D1437" s="27" t="s">
        <v>924</v>
      </c>
      <c r="E1437" s="27" t="s">
        <v>22</v>
      </c>
      <c r="F1437" s="27" t="s">
        <v>23</v>
      </c>
      <c r="G1437" s="27"/>
      <c r="H1437" s="27" t="s">
        <v>24</v>
      </c>
      <c r="I1437" s="28">
        <v>11333488507</v>
      </c>
      <c r="J1437" s="28">
        <v>0</v>
      </c>
      <c r="K1437" s="28">
        <v>11333488507</v>
      </c>
      <c r="L1437" s="29">
        <v>10.99</v>
      </c>
      <c r="M1437" s="29">
        <f>IFERROR(_xlfn.XLOOKUP($B1437,'Ownership Metrics'!$A:$A,'Ownership Metrics'!$B:$B),"")</f>
        <v>28.09</v>
      </c>
      <c r="N1437" s="28">
        <f>IFERROR(_xlfn.XLOOKUP($B1437,'Ownership Metrics'!$A:$A,'Ownership Metrics'!$C:$C),"")</f>
        <v>2255</v>
      </c>
      <c r="O1437" s="29">
        <f>IFERROR(_xlfn.XLOOKUP($B1437,'Ownership Metrics'!$A:$A,'Ownership Metrics'!$D:$D),"")</f>
        <v>44.9</v>
      </c>
      <c r="P1437" s="29">
        <f>IFERROR(_xlfn.XLOOKUP($B1437,'Ownership Metrics'!$A:$A,'Ownership Metrics'!$E:$E),"")</f>
        <v>66.38</v>
      </c>
      <c r="Q1437" s="30">
        <f>IFERROR(_xlfn.XLOOKUP($B1437,'Ownership Metrics'!$A:$A,'Ownership Metrics'!$F:$F),"")</f>
        <v>7</v>
      </c>
      <c r="R1437" s="30">
        <f>IFERROR(_xlfn.XLOOKUP($B1437,'Ownership Metrics'!$A:$A,'Ownership Metrics'!$G:$G),"")</f>
        <v>47</v>
      </c>
      <c r="S1437" s="27" t="str">
        <f>IFERROR(_xlfn.XLOOKUP($B1437,'Ownership Metrics'!$A:$A,'Ownership Metrics'!$H:$H),"")</f>
        <v>Oligopoli</v>
      </c>
      <c r="T1437" s="27" t="str">
        <f>IFERROR(_xlfn.XLOOKUP($B1437,'Ownership Metrics'!$A:$A,'Ownership Metrics'!$I:$I),"")</f>
        <v>Sedang</v>
      </c>
      <c r="U1437" s="27">
        <f>IF(COUNTIFS($B$2:$B1437,$B1437,$D$2:$D1437,$D1437)=1,1,0)</f>
        <v>1</v>
      </c>
      <c r="V1437" s="27">
        <f t="shared" si="67"/>
        <v>10.99</v>
      </c>
      <c r="W1437" s="27">
        <f t="shared" si="68"/>
        <v>2</v>
      </c>
      <c r="X1437" s="27">
        <f t="shared" si="66"/>
        <v>10.989999856300001</v>
      </c>
    </row>
    <row r="1438" spans="1:24" x14ac:dyDescent="0.25">
      <c r="A1438" s="26">
        <v>46265</v>
      </c>
      <c r="B1438" s="27" t="s">
        <v>10331</v>
      </c>
      <c r="C1438" s="27" t="s">
        <v>1662</v>
      </c>
      <c r="D1438" s="27" t="s">
        <v>1663</v>
      </c>
      <c r="E1438" s="27" t="s">
        <v>22</v>
      </c>
      <c r="F1438" s="27" t="s">
        <v>23</v>
      </c>
      <c r="G1438" s="27"/>
      <c r="H1438" s="27" t="s">
        <v>24</v>
      </c>
      <c r="I1438" s="28">
        <v>10821706040</v>
      </c>
      <c r="J1438" s="28">
        <v>0</v>
      </c>
      <c r="K1438" s="28">
        <v>10821706040</v>
      </c>
      <c r="L1438" s="29">
        <v>10.49</v>
      </c>
      <c r="M1438" s="29">
        <f>IFERROR(_xlfn.XLOOKUP($B1438,'Ownership Metrics'!$A:$A,'Ownership Metrics'!$B:$B),"")</f>
        <v>28.09</v>
      </c>
      <c r="N1438" s="28">
        <f>IFERROR(_xlfn.XLOOKUP($B1438,'Ownership Metrics'!$A:$A,'Ownership Metrics'!$C:$C),"")</f>
        <v>2255</v>
      </c>
      <c r="O1438" s="29">
        <f>IFERROR(_xlfn.XLOOKUP($B1438,'Ownership Metrics'!$A:$A,'Ownership Metrics'!$D:$D),"")</f>
        <v>44.9</v>
      </c>
      <c r="P1438" s="29">
        <f>IFERROR(_xlfn.XLOOKUP($B1438,'Ownership Metrics'!$A:$A,'Ownership Metrics'!$E:$E),"")</f>
        <v>66.38</v>
      </c>
      <c r="Q1438" s="30">
        <f>IFERROR(_xlfn.XLOOKUP($B1438,'Ownership Metrics'!$A:$A,'Ownership Metrics'!$F:$F),"")</f>
        <v>7</v>
      </c>
      <c r="R1438" s="30">
        <f>IFERROR(_xlfn.XLOOKUP($B1438,'Ownership Metrics'!$A:$A,'Ownership Metrics'!$G:$G),"")</f>
        <v>47</v>
      </c>
      <c r="S1438" s="27" t="str">
        <f>IFERROR(_xlfn.XLOOKUP($B1438,'Ownership Metrics'!$A:$A,'Ownership Metrics'!$H:$H),"")</f>
        <v>Oligopoli</v>
      </c>
      <c r="T1438" s="27" t="str">
        <f>IFERROR(_xlfn.XLOOKUP($B1438,'Ownership Metrics'!$A:$A,'Ownership Metrics'!$I:$I),"")</f>
        <v>Sedang</v>
      </c>
      <c r="U1438" s="27">
        <f>IF(COUNTIFS($B$2:$B1438,$B1438,$D$2:$D1438,$D1438)=1,1,0)</f>
        <v>1</v>
      </c>
      <c r="V1438" s="27">
        <f t="shared" si="67"/>
        <v>10.49</v>
      </c>
      <c r="W1438" s="27">
        <f t="shared" si="68"/>
        <v>3</v>
      </c>
      <c r="X1438" s="27">
        <f t="shared" si="66"/>
        <v>10.489999856200001</v>
      </c>
    </row>
    <row r="1439" spans="1:24" x14ac:dyDescent="0.25">
      <c r="A1439" s="26">
        <v>46265</v>
      </c>
      <c r="B1439" s="27" t="s">
        <v>10331</v>
      </c>
      <c r="C1439" s="27" t="s">
        <v>1662</v>
      </c>
      <c r="D1439" s="27" t="s">
        <v>1664</v>
      </c>
      <c r="E1439" s="27" t="s">
        <v>22</v>
      </c>
      <c r="F1439" s="27" t="s">
        <v>23</v>
      </c>
      <c r="G1439" s="27"/>
      <c r="H1439" s="27" t="s">
        <v>24</v>
      </c>
      <c r="I1439" s="28">
        <v>46321746385</v>
      </c>
      <c r="J1439" s="28">
        <v>0</v>
      </c>
      <c r="K1439" s="28">
        <v>46321746385</v>
      </c>
      <c r="L1439" s="29">
        <v>44.9</v>
      </c>
      <c r="M1439" s="29">
        <f>IFERROR(_xlfn.XLOOKUP($B1439,'Ownership Metrics'!$A:$A,'Ownership Metrics'!$B:$B),"")</f>
        <v>28.09</v>
      </c>
      <c r="N1439" s="28">
        <f>IFERROR(_xlfn.XLOOKUP($B1439,'Ownership Metrics'!$A:$A,'Ownership Metrics'!$C:$C),"")</f>
        <v>2255</v>
      </c>
      <c r="O1439" s="29">
        <f>IFERROR(_xlfn.XLOOKUP($B1439,'Ownership Metrics'!$A:$A,'Ownership Metrics'!$D:$D),"")</f>
        <v>44.9</v>
      </c>
      <c r="P1439" s="29">
        <f>IFERROR(_xlfn.XLOOKUP($B1439,'Ownership Metrics'!$A:$A,'Ownership Metrics'!$E:$E),"")</f>
        <v>66.38</v>
      </c>
      <c r="Q1439" s="30">
        <f>IFERROR(_xlfn.XLOOKUP($B1439,'Ownership Metrics'!$A:$A,'Ownership Metrics'!$F:$F),"")</f>
        <v>7</v>
      </c>
      <c r="R1439" s="30">
        <f>IFERROR(_xlfn.XLOOKUP($B1439,'Ownership Metrics'!$A:$A,'Ownership Metrics'!$G:$G),"")</f>
        <v>47</v>
      </c>
      <c r="S1439" s="27" t="str">
        <f>IFERROR(_xlfn.XLOOKUP($B1439,'Ownership Metrics'!$A:$A,'Ownership Metrics'!$H:$H),"")</f>
        <v>Oligopoli</v>
      </c>
      <c r="T1439" s="27" t="str">
        <f>IFERROR(_xlfn.XLOOKUP($B1439,'Ownership Metrics'!$A:$A,'Ownership Metrics'!$I:$I),"")</f>
        <v>Sedang</v>
      </c>
      <c r="U1439" s="27">
        <f>IF(COUNTIFS($B$2:$B1439,$B1439,$D$2:$D1439,$D1439)=1,1,0)</f>
        <v>1</v>
      </c>
      <c r="V1439" s="27">
        <f t="shared" si="67"/>
        <v>44.9</v>
      </c>
      <c r="W1439" s="27">
        <f t="shared" si="68"/>
        <v>1</v>
      </c>
      <c r="X1439" s="27">
        <f t="shared" si="66"/>
        <v>44.899999856099996</v>
      </c>
    </row>
    <row r="1440" spans="1:24" x14ac:dyDescent="0.25">
      <c r="A1440" s="26">
        <v>46265</v>
      </c>
      <c r="B1440" s="27" t="s">
        <v>10331</v>
      </c>
      <c r="C1440" s="27" t="s">
        <v>1662</v>
      </c>
      <c r="D1440" s="27" t="s">
        <v>1665</v>
      </c>
      <c r="E1440" s="27" t="s">
        <v>204</v>
      </c>
      <c r="F1440" s="27" t="s">
        <v>32</v>
      </c>
      <c r="G1440" s="27"/>
      <c r="H1440" s="27" t="s">
        <v>64</v>
      </c>
      <c r="I1440" s="28">
        <v>1857930509</v>
      </c>
      <c r="J1440" s="28">
        <v>0</v>
      </c>
      <c r="K1440" s="28">
        <v>1857930509</v>
      </c>
      <c r="L1440" s="29">
        <v>1.8</v>
      </c>
      <c r="M1440" s="29">
        <f>IFERROR(_xlfn.XLOOKUP($B1440,'Ownership Metrics'!$A:$A,'Ownership Metrics'!$B:$B),"")</f>
        <v>28.09</v>
      </c>
      <c r="N1440" s="28">
        <f>IFERROR(_xlfn.XLOOKUP($B1440,'Ownership Metrics'!$A:$A,'Ownership Metrics'!$C:$C),"")</f>
        <v>2255</v>
      </c>
      <c r="O1440" s="29">
        <f>IFERROR(_xlfn.XLOOKUP($B1440,'Ownership Metrics'!$A:$A,'Ownership Metrics'!$D:$D),"")</f>
        <v>44.9</v>
      </c>
      <c r="P1440" s="29">
        <f>IFERROR(_xlfn.XLOOKUP($B1440,'Ownership Metrics'!$A:$A,'Ownership Metrics'!$E:$E),"")</f>
        <v>66.38</v>
      </c>
      <c r="Q1440" s="30">
        <f>IFERROR(_xlfn.XLOOKUP($B1440,'Ownership Metrics'!$A:$A,'Ownership Metrics'!$F:$F),"")</f>
        <v>7</v>
      </c>
      <c r="R1440" s="30">
        <f>IFERROR(_xlfn.XLOOKUP($B1440,'Ownership Metrics'!$A:$A,'Ownership Metrics'!$G:$G),"")</f>
        <v>47</v>
      </c>
      <c r="S1440" s="27" t="str">
        <f>IFERROR(_xlfn.XLOOKUP($B1440,'Ownership Metrics'!$A:$A,'Ownership Metrics'!$H:$H),"")</f>
        <v>Oligopoli</v>
      </c>
      <c r="T1440" s="27" t="str">
        <f>IFERROR(_xlfn.XLOOKUP($B1440,'Ownership Metrics'!$A:$A,'Ownership Metrics'!$I:$I),"")</f>
        <v>Sedang</v>
      </c>
      <c r="U1440" s="27">
        <f>IF(COUNTIFS($B$2:$B1440,$B1440,$D$2:$D1440,$D1440)=1,1,0)</f>
        <v>1</v>
      </c>
      <c r="V1440" s="27">
        <f t="shared" si="67"/>
        <v>1.8</v>
      </c>
      <c r="W1440" s="27">
        <f t="shared" si="68"/>
        <v>4</v>
      </c>
      <c r="X1440" s="27">
        <f t="shared" si="66"/>
        <v>1.7999998560000001</v>
      </c>
    </row>
    <row r="1441" spans="1:24" x14ac:dyDescent="0.25">
      <c r="A1441" s="26">
        <v>46265</v>
      </c>
      <c r="B1441" s="27" t="s">
        <v>10331</v>
      </c>
      <c r="C1441" s="27" t="s">
        <v>1662</v>
      </c>
      <c r="D1441" s="27" t="s">
        <v>1666</v>
      </c>
      <c r="E1441" s="27" t="s">
        <v>35</v>
      </c>
      <c r="F1441" s="27" t="s">
        <v>23</v>
      </c>
      <c r="G1441" s="27" t="s">
        <v>36</v>
      </c>
      <c r="H1441" s="27" t="s">
        <v>24</v>
      </c>
      <c r="I1441" s="28">
        <v>1199600033</v>
      </c>
      <c r="J1441" s="28">
        <v>0</v>
      </c>
      <c r="K1441" s="28">
        <v>1199600033</v>
      </c>
      <c r="L1441" s="29">
        <v>1.1599999999999999</v>
      </c>
      <c r="M1441" s="29">
        <f>IFERROR(_xlfn.XLOOKUP($B1441,'Ownership Metrics'!$A:$A,'Ownership Metrics'!$B:$B),"")</f>
        <v>28.09</v>
      </c>
      <c r="N1441" s="28">
        <f>IFERROR(_xlfn.XLOOKUP($B1441,'Ownership Metrics'!$A:$A,'Ownership Metrics'!$C:$C),"")</f>
        <v>2255</v>
      </c>
      <c r="O1441" s="29">
        <f>IFERROR(_xlfn.XLOOKUP($B1441,'Ownership Metrics'!$A:$A,'Ownership Metrics'!$D:$D),"")</f>
        <v>44.9</v>
      </c>
      <c r="P1441" s="29">
        <f>IFERROR(_xlfn.XLOOKUP($B1441,'Ownership Metrics'!$A:$A,'Ownership Metrics'!$E:$E),"")</f>
        <v>66.38</v>
      </c>
      <c r="Q1441" s="30">
        <f>IFERROR(_xlfn.XLOOKUP($B1441,'Ownership Metrics'!$A:$A,'Ownership Metrics'!$F:$F),"")</f>
        <v>7</v>
      </c>
      <c r="R1441" s="30">
        <f>IFERROR(_xlfn.XLOOKUP($B1441,'Ownership Metrics'!$A:$A,'Ownership Metrics'!$G:$G),"")</f>
        <v>47</v>
      </c>
      <c r="S1441" s="27" t="str">
        <f>IFERROR(_xlfn.XLOOKUP($B1441,'Ownership Metrics'!$A:$A,'Ownership Metrics'!$H:$H),"")</f>
        <v>Oligopoli</v>
      </c>
      <c r="T1441" s="27" t="str">
        <f>IFERROR(_xlfn.XLOOKUP($B1441,'Ownership Metrics'!$A:$A,'Ownership Metrics'!$I:$I),"")</f>
        <v>Sedang</v>
      </c>
      <c r="U1441" s="27">
        <f>IF(COUNTIFS($B$2:$B1441,$B1441,$D$2:$D1441,$D1441)=1,1,0)</f>
        <v>1</v>
      </c>
      <c r="V1441" s="27">
        <f t="shared" si="67"/>
        <v>1.1599999999999999</v>
      </c>
      <c r="W1441" s="27">
        <f t="shared" si="68"/>
        <v>7</v>
      </c>
      <c r="X1441" s="27">
        <f t="shared" si="66"/>
        <v>1.1599998559</v>
      </c>
    </row>
    <row r="1442" spans="1:24" x14ac:dyDescent="0.25">
      <c r="A1442" s="26">
        <v>46265</v>
      </c>
      <c r="B1442" s="27" t="s">
        <v>10331</v>
      </c>
      <c r="C1442" s="27" t="s">
        <v>1662</v>
      </c>
      <c r="D1442" s="27" t="s">
        <v>1667</v>
      </c>
      <c r="E1442" s="27" t="s">
        <v>35</v>
      </c>
      <c r="F1442" s="27" t="s">
        <v>23</v>
      </c>
      <c r="G1442" s="27" t="s">
        <v>36</v>
      </c>
      <c r="H1442" s="27" t="s">
        <v>24</v>
      </c>
      <c r="I1442" s="28">
        <v>1438287844</v>
      </c>
      <c r="J1442" s="28">
        <v>0</v>
      </c>
      <c r="K1442" s="28">
        <v>1438287844</v>
      </c>
      <c r="L1442" s="29">
        <v>1.39</v>
      </c>
      <c r="M1442" s="29">
        <f>IFERROR(_xlfn.XLOOKUP($B1442,'Ownership Metrics'!$A:$A,'Ownership Metrics'!$B:$B),"")</f>
        <v>28.09</v>
      </c>
      <c r="N1442" s="28">
        <f>IFERROR(_xlfn.XLOOKUP($B1442,'Ownership Metrics'!$A:$A,'Ownership Metrics'!$C:$C),"")</f>
        <v>2255</v>
      </c>
      <c r="O1442" s="29">
        <f>IFERROR(_xlfn.XLOOKUP($B1442,'Ownership Metrics'!$A:$A,'Ownership Metrics'!$D:$D),"")</f>
        <v>44.9</v>
      </c>
      <c r="P1442" s="29">
        <f>IFERROR(_xlfn.XLOOKUP($B1442,'Ownership Metrics'!$A:$A,'Ownership Metrics'!$E:$E),"")</f>
        <v>66.38</v>
      </c>
      <c r="Q1442" s="30">
        <f>IFERROR(_xlfn.XLOOKUP($B1442,'Ownership Metrics'!$A:$A,'Ownership Metrics'!$F:$F),"")</f>
        <v>7</v>
      </c>
      <c r="R1442" s="30">
        <f>IFERROR(_xlfn.XLOOKUP($B1442,'Ownership Metrics'!$A:$A,'Ownership Metrics'!$G:$G),"")</f>
        <v>47</v>
      </c>
      <c r="S1442" s="27" t="str">
        <f>IFERROR(_xlfn.XLOOKUP($B1442,'Ownership Metrics'!$A:$A,'Ownership Metrics'!$H:$H),"")</f>
        <v>Oligopoli</v>
      </c>
      <c r="T1442" s="27" t="str">
        <f>IFERROR(_xlfn.XLOOKUP($B1442,'Ownership Metrics'!$A:$A,'Ownership Metrics'!$I:$I),"")</f>
        <v>Sedang</v>
      </c>
      <c r="U1442" s="27">
        <f>IF(COUNTIFS($B$2:$B1442,$B1442,$D$2:$D1442,$D1442)=1,1,0)</f>
        <v>1</v>
      </c>
      <c r="V1442" s="27">
        <f t="shared" si="67"/>
        <v>1.39</v>
      </c>
      <c r="W1442" s="27">
        <f t="shared" si="68"/>
        <v>5</v>
      </c>
      <c r="X1442" s="27">
        <f t="shared" si="66"/>
        <v>1.3899998558</v>
      </c>
    </row>
    <row r="1443" spans="1:24" x14ac:dyDescent="0.25">
      <c r="A1443" s="26">
        <v>46265</v>
      </c>
      <c r="B1443" s="27" t="s">
        <v>10331</v>
      </c>
      <c r="C1443" s="27" t="s">
        <v>1662</v>
      </c>
      <c r="D1443" s="27" t="s">
        <v>1668</v>
      </c>
      <c r="E1443" s="27" t="s">
        <v>35</v>
      </c>
      <c r="F1443" s="27" t="s">
        <v>23</v>
      </c>
      <c r="G1443" s="27" t="s">
        <v>36</v>
      </c>
      <c r="H1443" s="27" t="s">
        <v>24</v>
      </c>
      <c r="I1443" s="28">
        <v>1220729842</v>
      </c>
      <c r="J1443" s="28">
        <v>0</v>
      </c>
      <c r="K1443" s="28">
        <v>1220729842</v>
      </c>
      <c r="L1443" s="29">
        <v>1.18</v>
      </c>
      <c r="M1443" s="29">
        <f>IFERROR(_xlfn.XLOOKUP($B1443,'Ownership Metrics'!$A:$A,'Ownership Metrics'!$B:$B),"")</f>
        <v>28.09</v>
      </c>
      <c r="N1443" s="28">
        <f>IFERROR(_xlfn.XLOOKUP($B1443,'Ownership Metrics'!$A:$A,'Ownership Metrics'!$C:$C),"")</f>
        <v>2255</v>
      </c>
      <c r="O1443" s="29">
        <f>IFERROR(_xlfn.XLOOKUP($B1443,'Ownership Metrics'!$A:$A,'Ownership Metrics'!$D:$D),"")</f>
        <v>44.9</v>
      </c>
      <c r="P1443" s="29">
        <f>IFERROR(_xlfn.XLOOKUP($B1443,'Ownership Metrics'!$A:$A,'Ownership Metrics'!$E:$E),"")</f>
        <v>66.38</v>
      </c>
      <c r="Q1443" s="30">
        <f>IFERROR(_xlfn.XLOOKUP($B1443,'Ownership Metrics'!$A:$A,'Ownership Metrics'!$F:$F),"")</f>
        <v>7</v>
      </c>
      <c r="R1443" s="30">
        <f>IFERROR(_xlfn.XLOOKUP($B1443,'Ownership Metrics'!$A:$A,'Ownership Metrics'!$G:$G),"")</f>
        <v>47</v>
      </c>
      <c r="S1443" s="27" t="str">
        <f>IFERROR(_xlfn.XLOOKUP($B1443,'Ownership Metrics'!$A:$A,'Ownership Metrics'!$H:$H),"")</f>
        <v>Oligopoli</v>
      </c>
      <c r="T1443" s="27" t="str">
        <f>IFERROR(_xlfn.XLOOKUP($B1443,'Ownership Metrics'!$A:$A,'Ownership Metrics'!$I:$I),"")</f>
        <v>Sedang</v>
      </c>
      <c r="U1443" s="27">
        <f>IF(COUNTIFS($B$2:$B1443,$B1443,$D$2:$D1443,$D1443)=1,1,0)</f>
        <v>1</v>
      </c>
      <c r="V1443" s="27">
        <f t="shared" si="67"/>
        <v>1.18</v>
      </c>
      <c r="W1443" s="27">
        <f t="shared" si="68"/>
        <v>6</v>
      </c>
      <c r="X1443" s="27">
        <f t="shared" si="66"/>
        <v>1.1799998557</v>
      </c>
    </row>
    <row r="1444" spans="1:24" x14ac:dyDescent="0.25">
      <c r="A1444" s="26">
        <v>46265</v>
      </c>
      <c r="B1444" s="27" t="s">
        <v>10332</v>
      </c>
      <c r="C1444" s="27" t="s">
        <v>1670</v>
      </c>
      <c r="D1444" s="27" t="s">
        <v>1671</v>
      </c>
      <c r="E1444" s="27" t="s">
        <v>204</v>
      </c>
      <c r="F1444" s="27" t="s">
        <v>23</v>
      </c>
      <c r="G1444" s="27"/>
      <c r="H1444" s="27" t="s">
        <v>24</v>
      </c>
      <c r="I1444" s="28">
        <v>36901500</v>
      </c>
      <c r="J1444" s="28">
        <v>0</v>
      </c>
      <c r="K1444" s="28">
        <v>36901500</v>
      </c>
      <c r="L1444" s="29">
        <v>1.4</v>
      </c>
      <c r="M1444" s="29">
        <f>IFERROR(_xlfn.XLOOKUP($B1444,'Ownership Metrics'!$A:$A,'Ownership Metrics'!$B:$B),"")</f>
        <v>4.67</v>
      </c>
      <c r="N1444" s="28">
        <f>IFERROR(_xlfn.XLOOKUP($B1444,'Ownership Metrics'!$A:$A,'Ownership Metrics'!$C:$C),"")</f>
        <v>2264</v>
      </c>
      <c r="O1444" s="29">
        <f>IFERROR(_xlfn.XLOOKUP($B1444,'Ownership Metrics'!$A:$A,'Ownership Metrics'!$D:$D),"")</f>
        <v>30.32</v>
      </c>
      <c r="P1444" s="29">
        <f>IFERROR(_xlfn.XLOOKUP($B1444,'Ownership Metrics'!$A:$A,'Ownership Metrics'!$E:$E),"")</f>
        <v>74.94</v>
      </c>
      <c r="Q1444" s="30">
        <f>IFERROR(_xlfn.XLOOKUP($B1444,'Ownership Metrics'!$A:$A,'Ownership Metrics'!$F:$F),"")</f>
        <v>6</v>
      </c>
      <c r="R1444" s="30">
        <f>IFERROR(_xlfn.XLOOKUP($B1444,'Ownership Metrics'!$A:$A,'Ownership Metrics'!$G:$G),"")</f>
        <v>51</v>
      </c>
      <c r="S1444" s="27" t="str">
        <f>IFERROR(_xlfn.XLOOKUP($B1444,'Ownership Metrics'!$A:$A,'Ownership Metrics'!$H:$H),"")</f>
        <v>Terkonsentrasi</v>
      </c>
      <c r="T1444" s="27" t="str">
        <f>IFERROR(_xlfn.XLOOKUP($B1444,'Ownership Metrics'!$A:$A,'Ownership Metrics'!$I:$I),"")</f>
        <v>Sedang</v>
      </c>
      <c r="U1444" s="27">
        <f>IF(COUNTIFS($B$2:$B1444,$B1444,$D$2:$D1444,$D1444)=1,1,0)</f>
        <v>1</v>
      </c>
      <c r="V1444" s="27">
        <f t="shared" si="67"/>
        <v>1.4</v>
      </c>
      <c r="W1444" s="27">
        <f t="shared" si="68"/>
        <v>6</v>
      </c>
      <c r="X1444" s="27">
        <f t="shared" si="66"/>
        <v>1.3999998556</v>
      </c>
    </row>
    <row r="1445" spans="1:24" x14ac:dyDescent="0.25">
      <c r="A1445" s="26">
        <v>46265</v>
      </c>
      <c r="B1445" s="27" t="s">
        <v>10332</v>
      </c>
      <c r="C1445" s="27" t="s">
        <v>1670</v>
      </c>
      <c r="D1445" s="27" t="s">
        <v>1672</v>
      </c>
      <c r="E1445" s="27" t="s">
        <v>35</v>
      </c>
      <c r="F1445" s="27" t="s">
        <v>23</v>
      </c>
      <c r="G1445" s="27" t="s">
        <v>36</v>
      </c>
      <c r="H1445" s="27" t="s">
        <v>24</v>
      </c>
      <c r="I1445" s="28">
        <v>384475003</v>
      </c>
      <c r="J1445" s="28">
        <v>0</v>
      </c>
      <c r="K1445" s="28">
        <v>384475003</v>
      </c>
      <c r="L1445" s="29">
        <v>14.56</v>
      </c>
      <c r="M1445" s="29">
        <f>IFERROR(_xlfn.XLOOKUP($B1445,'Ownership Metrics'!$A:$A,'Ownership Metrics'!$B:$B),"")</f>
        <v>4.67</v>
      </c>
      <c r="N1445" s="28">
        <f>IFERROR(_xlfn.XLOOKUP($B1445,'Ownership Metrics'!$A:$A,'Ownership Metrics'!$C:$C),"")</f>
        <v>2264</v>
      </c>
      <c r="O1445" s="29">
        <f>IFERROR(_xlfn.XLOOKUP($B1445,'Ownership Metrics'!$A:$A,'Ownership Metrics'!$D:$D),"")</f>
        <v>30.32</v>
      </c>
      <c r="P1445" s="29">
        <f>IFERROR(_xlfn.XLOOKUP($B1445,'Ownership Metrics'!$A:$A,'Ownership Metrics'!$E:$E),"")</f>
        <v>74.94</v>
      </c>
      <c r="Q1445" s="30">
        <f>IFERROR(_xlfn.XLOOKUP($B1445,'Ownership Metrics'!$A:$A,'Ownership Metrics'!$F:$F),"")</f>
        <v>6</v>
      </c>
      <c r="R1445" s="30">
        <f>IFERROR(_xlfn.XLOOKUP($B1445,'Ownership Metrics'!$A:$A,'Ownership Metrics'!$G:$G),"")</f>
        <v>51</v>
      </c>
      <c r="S1445" s="27" t="str">
        <f>IFERROR(_xlfn.XLOOKUP($B1445,'Ownership Metrics'!$A:$A,'Ownership Metrics'!$H:$H),"")</f>
        <v>Terkonsentrasi</v>
      </c>
      <c r="T1445" s="27" t="str">
        <f>IFERROR(_xlfn.XLOOKUP($B1445,'Ownership Metrics'!$A:$A,'Ownership Metrics'!$I:$I),"")</f>
        <v>Sedang</v>
      </c>
      <c r="U1445" s="27">
        <f>IF(COUNTIFS($B$2:$B1445,$B1445,$D$2:$D1445,$D1445)=1,1,0)</f>
        <v>1</v>
      </c>
      <c r="V1445" s="27">
        <f t="shared" si="67"/>
        <v>14.56</v>
      </c>
      <c r="W1445" s="27">
        <f t="shared" si="68"/>
        <v>4</v>
      </c>
      <c r="X1445" s="27">
        <f t="shared" si="66"/>
        <v>14.559999855500001</v>
      </c>
    </row>
    <row r="1446" spans="1:24" x14ac:dyDescent="0.25">
      <c r="A1446" s="26">
        <v>46265</v>
      </c>
      <c r="B1446" s="27" t="s">
        <v>10332</v>
      </c>
      <c r="C1446" s="27" t="s">
        <v>1670</v>
      </c>
      <c r="D1446" s="27" t="s">
        <v>1673</v>
      </c>
      <c r="E1446" s="27" t="s">
        <v>35</v>
      </c>
      <c r="F1446" s="27" t="s">
        <v>23</v>
      </c>
      <c r="G1446" s="27" t="s">
        <v>36</v>
      </c>
      <c r="H1446" s="27" t="s">
        <v>24</v>
      </c>
      <c r="I1446" s="28">
        <v>388475003</v>
      </c>
      <c r="J1446" s="28">
        <v>0</v>
      </c>
      <c r="K1446" s="28">
        <v>388475003</v>
      </c>
      <c r="L1446" s="29">
        <v>14.71</v>
      </c>
      <c r="M1446" s="29">
        <f>IFERROR(_xlfn.XLOOKUP($B1446,'Ownership Metrics'!$A:$A,'Ownership Metrics'!$B:$B),"")</f>
        <v>4.67</v>
      </c>
      <c r="N1446" s="28">
        <f>IFERROR(_xlfn.XLOOKUP($B1446,'Ownership Metrics'!$A:$A,'Ownership Metrics'!$C:$C),"")</f>
        <v>2264</v>
      </c>
      <c r="O1446" s="29">
        <f>IFERROR(_xlfn.XLOOKUP($B1446,'Ownership Metrics'!$A:$A,'Ownership Metrics'!$D:$D),"")</f>
        <v>30.32</v>
      </c>
      <c r="P1446" s="29">
        <f>IFERROR(_xlfn.XLOOKUP($B1446,'Ownership Metrics'!$A:$A,'Ownership Metrics'!$E:$E),"")</f>
        <v>74.94</v>
      </c>
      <c r="Q1446" s="30">
        <f>IFERROR(_xlfn.XLOOKUP($B1446,'Ownership Metrics'!$A:$A,'Ownership Metrics'!$F:$F),"")</f>
        <v>6</v>
      </c>
      <c r="R1446" s="30">
        <f>IFERROR(_xlfn.XLOOKUP($B1446,'Ownership Metrics'!$A:$A,'Ownership Metrics'!$G:$G),"")</f>
        <v>51</v>
      </c>
      <c r="S1446" s="27" t="str">
        <f>IFERROR(_xlfn.XLOOKUP($B1446,'Ownership Metrics'!$A:$A,'Ownership Metrics'!$H:$H),"")</f>
        <v>Terkonsentrasi</v>
      </c>
      <c r="T1446" s="27" t="str">
        <f>IFERROR(_xlfn.XLOOKUP($B1446,'Ownership Metrics'!$A:$A,'Ownership Metrics'!$I:$I),"")</f>
        <v>Sedang</v>
      </c>
      <c r="U1446" s="27">
        <f>IF(COUNTIFS($B$2:$B1446,$B1446,$D$2:$D1446,$D1446)=1,1,0)</f>
        <v>1</v>
      </c>
      <c r="V1446" s="27">
        <f t="shared" si="67"/>
        <v>14.71</v>
      </c>
      <c r="W1446" s="27">
        <f t="shared" si="68"/>
        <v>3</v>
      </c>
      <c r="X1446" s="27">
        <f t="shared" si="66"/>
        <v>14.709999855400001</v>
      </c>
    </row>
    <row r="1447" spans="1:24" x14ac:dyDescent="0.25">
      <c r="A1447" s="26">
        <v>46265</v>
      </c>
      <c r="B1447" s="27" t="s">
        <v>10332</v>
      </c>
      <c r="C1447" s="27" t="s">
        <v>1670</v>
      </c>
      <c r="D1447" s="27" t="s">
        <v>1674</v>
      </c>
      <c r="E1447" s="27" t="s">
        <v>35</v>
      </c>
      <c r="F1447" s="27" t="s">
        <v>23</v>
      </c>
      <c r="G1447" s="27" t="s">
        <v>36</v>
      </c>
      <c r="H1447" s="27" t="s">
        <v>24</v>
      </c>
      <c r="I1447" s="28">
        <v>789812604</v>
      </c>
      <c r="J1447" s="28">
        <v>0</v>
      </c>
      <c r="K1447" s="28">
        <v>789812604</v>
      </c>
      <c r="L1447" s="29">
        <v>29.91</v>
      </c>
      <c r="M1447" s="29">
        <f>IFERROR(_xlfn.XLOOKUP($B1447,'Ownership Metrics'!$A:$A,'Ownership Metrics'!$B:$B),"")</f>
        <v>4.67</v>
      </c>
      <c r="N1447" s="28">
        <f>IFERROR(_xlfn.XLOOKUP($B1447,'Ownership Metrics'!$A:$A,'Ownership Metrics'!$C:$C),"")</f>
        <v>2264</v>
      </c>
      <c r="O1447" s="29">
        <f>IFERROR(_xlfn.XLOOKUP($B1447,'Ownership Metrics'!$A:$A,'Ownership Metrics'!$D:$D),"")</f>
        <v>30.32</v>
      </c>
      <c r="P1447" s="29">
        <f>IFERROR(_xlfn.XLOOKUP($B1447,'Ownership Metrics'!$A:$A,'Ownership Metrics'!$E:$E),"")</f>
        <v>74.94</v>
      </c>
      <c r="Q1447" s="30">
        <f>IFERROR(_xlfn.XLOOKUP($B1447,'Ownership Metrics'!$A:$A,'Ownership Metrics'!$F:$F),"")</f>
        <v>6</v>
      </c>
      <c r="R1447" s="30">
        <f>IFERROR(_xlfn.XLOOKUP($B1447,'Ownership Metrics'!$A:$A,'Ownership Metrics'!$G:$G),"")</f>
        <v>51</v>
      </c>
      <c r="S1447" s="27" t="str">
        <f>IFERROR(_xlfn.XLOOKUP($B1447,'Ownership Metrics'!$A:$A,'Ownership Metrics'!$H:$H),"")</f>
        <v>Terkonsentrasi</v>
      </c>
      <c r="T1447" s="27" t="str">
        <f>IFERROR(_xlfn.XLOOKUP($B1447,'Ownership Metrics'!$A:$A,'Ownership Metrics'!$I:$I),"")</f>
        <v>Sedang</v>
      </c>
      <c r="U1447" s="27">
        <f>IF(COUNTIFS($B$2:$B1447,$B1447,$D$2:$D1447,$D1447)=1,1,0)</f>
        <v>1</v>
      </c>
      <c r="V1447" s="27">
        <f t="shared" si="67"/>
        <v>29.91</v>
      </c>
      <c r="W1447" s="27">
        <f t="shared" si="68"/>
        <v>2</v>
      </c>
      <c r="X1447" s="27">
        <f t="shared" si="66"/>
        <v>29.909999855300001</v>
      </c>
    </row>
    <row r="1448" spans="1:24" x14ac:dyDescent="0.25">
      <c r="A1448" s="26">
        <v>46265</v>
      </c>
      <c r="B1448" s="27" t="s">
        <v>10332</v>
      </c>
      <c r="C1448" s="27" t="s">
        <v>1670</v>
      </c>
      <c r="D1448" s="27" t="s">
        <v>1675</v>
      </c>
      <c r="E1448" s="27" t="s">
        <v>35</v>
      </c>
      <c r="F1448" s="27" t="s">
        <v>23</v>
      </c>
      <c r="G1448" s="27" t="s">
        <v>36</v>
      </c>
      <c r="H1448" s="27" t="s">
        <v>24</v>
      </c>
      <c r="I1448" s="28">
        <v>800489790</v>
      </c>
      <c r="J1448" s="28">
        <v>0</v>
      </c>
      <c r="K1448" s="28">
        <v>800489790</v>
      </c>
      <c r="L1448" s="29">
        <v>30.32</v>
      </c>
      <c r="M1448" s="29">
        <f>IFERROR(_xlfn.XLOOKUP($B1448,'Ownership Metrics'!$A:$A,'Ownership Metrics'!$B:$B),"")</f>
        <v>4.67</v>
      </c>
      <c r="N1448" s="28">
        <f>IFERROR(_xlfn.XLOOKUP($B1448,'Ownership Metrics'!$A:$A,'Ownership Metrics'!$C:$C),"")</f>
        <v>2264</v>
      </c>
      <c r="O1448" s="29">
        <f>IFERROR(_xlfn.XLOOKUP($B1448,'Ownership Metrics'!$A:$A,'Ownership Metrics'!$D:$D),"")</f>
        <v>30.32</v>
      </c>
      <c r="P1448" s="29">
        <f>IFERROR(_xlfn.XLOOKUP($B1448,'Ownership Metrics'!$A:$A,'Ownership Metrics'!$E:$E),"")</f>
        <v>74.94</v>
      </c>
      <c r="Q1448" s="30">
        <f>IFERROR(_xlfn.XLOOKUP($B1448,'Ownership Metrics'!$A:$A,'Ownership Metrics'!$F:$F),"")</f>
        <v>6</v>
      </c>
      <c r="R1448" s="30">
        <f>IFERROR(_xlfn.XLOOKUP($B1448,'Ownership Metrics'!$A:$A,'Ownership Metrics'!$G:$G),"")</f>
        <v>51</v>
      </c>
      <c r="S1448" s="27" t="str">
        <f>IFERROR(_xlfn.XLOOKUP($B1448,'Ownership Metrics'!$A:$A,'Ownership Metrics'!$H:$H),"")</f>
        <v>Terkonsentrasi</v>
      </c>
      <c r="T1448" s="27" t="str">
        <f>IFERROR(_xlfn.XLOOKUP($B1448,'Ownership Metrics'!$A:$A,'Ownership Metrics'!$I:$I),"")</f>
        <v>Sedang</v>
      </c>
      <c r="U1448" s="27">
        <f>IF(COUNTIFS($B$2:$B1448,$B1448,$D$2:$D1448,$D1448)=1,1,0)</f>
        <v>1</v>
      </c>
      <c r="V1448" s="27">
        <f t="shared" si="67"/>
        <v>30.32</v>
      </c>
      <c r="W1448" s="27">
        <f t="shared" si="68"/>
        <v>1</v>
      </c>
      <c r="X1448" s="27">
        <f t="shared" si="66"/>
        <v>30.319999855199999</v>
      </c>
    </row>
    <row r="1449" spans="1:24" x14ac:dyDescent="0.25">
      <c r="A1449" s="26">
        <v>46265</v>
      </c>
      <c r="B1449" s="27" t="s">
        <v>10332</v>
      </c>
      <c r="C1449" s="27" t="s">
        <v>1670</v>
      </c>
      <c r="D1449" s="27" t="s">
        <v>1676</v>
      </c>
      <c r="E1449" s="27" t="s">
        <v>708</v>
      </c>
      <c r="F1449" s="27" t="s">
        <v>23</v>
      </c>
      <c r="G1449" s="27"/>
      <c r="H1449" s="27" t="s">
        <v>24</v>
      </c>
      <c r="I1449" s="28">
        <v>116896974</v>
      </c>
      <c r="J1449" s="28">
        <v>0</v>
      </c>
      <c r="K1449" s="28">
        <v>116896974</v>
      </c>
      <c r="L1449" s="29">
        <v>4.43</v>
      </c>
      <c r="M1449" s="29">
        <f>IFERROR(_xlfn.XLOOKUP($B1449,'Ownership Metrics'!$A:$A,'Ownership Metrics'!$B:$B),"")</f>
        <v>4.67</v>
      </c>
      <c r="N1449" s="28">
        <f>IFERROR(_xlfn.XLOOKUP($B1449,'Ownership Metrics'!$A:$A,'Ownership Metrics'!$C:$C),"")</f>
        <v>2264</v>
      </c>
      <c r="O1449" s="29">
        <f>IFERROR(_xlfn.XLOOKUP($B1449,'Ownership Metrics'!$A:$A,'Ownership Metrics'!$D:$D),"")</f>
        <v>30.32</v>
      </c>
      <c r="P1449" s="29">
        <f>IFERROR(_xlfn.XLOOKUP($B1449,'Ownership Metrics'!$A:$A,'Ownership Metrics'!$E:$E),"")</f>
        <v>74.94</v>
      </c>
      <c r="Q1449" s="30">
        <f>IFERROR(_xlfn.XLOOKUP($B1449,'Ownership Metrics'!$A:$A,'Ownership Metrics'!$F:$F),"")</f>
        <v>6</v>
      </c>
      <c r="R1449" s="30">
        <f>IFERROR(_xlfn.XLOOKUP($B1449,'Ownership Metrics'!$A:$A,'Ownership Metrics'!$G:$G),"")</f>
        <v>51</v>
      </c>
      <c r="S1449" s="27" t="str">
        <f>IFERROR(_xlfn.XLOOKUP($B1449,'Ownership Metrics'!$A:$A,'Ownership Metrics'!$H:$H),"")</f>
        <v>Terkonsentrasi</v>
      </c>
      <c r="T1449" s="27" t="str">
        <f>IFERROR(_xlfn.XLOOKUP($B1449,'Ownership Metrics'!$A:$A,'Ownership Metrics'!$I:$I),"")</f>
        <v>Sedang</v>
      </c>
      <c r="U1449" s="27">
        <f>IF(COUNTIFS($B$2:$B1449,$B1449,$D$2:$D1449,$D1449)=1,1,0)</f>
        <v>1</v>
      </c>
      <c r="V1449" s="27">
        <f t="shared" si="67"/>
        <v>4.43</v>
      </c>
      <c r="W1449" s="27">
        <f t="shared" si="68"/>
        <v>5</v>
      </c>
      <c r="X1449" s="27">
        <f t="shared" si="66"/>
        <v>4.4299998550999993</v>
      </c>
    </row>
    <row r="1450" spans="1:24" x14ac:dyDescent="0.25">
      <c r="A1450" s="26">
        <v>46265</v>
      </c>
      <c r="B1450" s="27" t="s">
        <v>10333</v>
      </c>
      <c r="C1450" s="27" t="s">
        <v>1678</v>
      </c>
      <c r="D1450" s="27" t="s">
        <v>1679</v>
      </c>
      <c r="E1450" s="27" t="s">
        <v>74</v>
      </c>
      <c r="F1450" s="27" t="s">
        <v>23</v>
      </c>
      <c r="G1450" s="27"/>
      <c r="H1450" s="27" t="s">
        <v>24</v>
      </c>
      <c r="I1450" s="28">
        <v>2251898042</v>
      </c>
      <c r="J1450" s="28">
        <v>0</v>
      </c>
      <c r="K1450" s="28">
        <v>2251898042</v>
      </c>
      <c r="L1450" s="29">
        <v>14.53</v>
      </c>
      <c r="M1450" s="29">
        <f>IFERROR(_xlfn.XLOOKUP($B1450,'Ownership Metrics'!$A:$A,'Ownership Metrics'!$B:$B),"")</f>
        <v>54.89</v>
      </c>
      <c r="N1450" s="28">
        <f>IFERROR(_xlfn.XLOOKUP($B1450,'Ownership Metrics'!$A:$A,'Ownership Metrics'!$C:$C),"")</f>
        <v>360</v>
      </c>
      <c r="O1450" s="29">
        <f>IFERROR(_xlfn.XLOOKUP($B1450,'Ownership Metrics'!$A:$A,'Ownership Metrics'!$D:$D),"")</f>
        <v>14.53</v>
      </c>
      <c r="P1450" s="29">
        <f>IFERROR(_xlfn.XLOOKUP($B1450,'Ownership Metrics'!$A:$A,'Ownership Metrics'!$E:$E),"")</f>
        <v>28.6</v>
      </c>
      <c r="Q1450" s="30">
        <f>IFERROR(_xlfn.XLOOKUP($B1450,'Ownership Metrics'!$A:$A,'Ownership Metrics'!$F:$F),"")</f>
        <v>11</v>
      </c>
      <c r="R1450" s="30">
        <f>IFERROR(_xlfn.XLOOKUP($B1450,'Ownership Metrics'!$A:$A,'Ownership Metrics'!$G:$G),"")</f>
        <v>21</v>
      </c>
      <c r="S1450" s="27" t="str">
        <f>IFERROR(_xlfn.XLOOKUP($B1450,'Ownership Metrics'!$A:$A,'Ownership Metrics'!$H:$H),"")</f>
        <v>Tersebar</v>
      </c>
      <c r="T1450" s="27" t="str">
        <f>IFERROR(_xlfn.XLOOKUP($B1450,'Ownership Metrics'!$A:$A,'Ownership Metrics'!$I:$I),"")</f>
        <v>Rendah</v>
      </c>
      <c r="U1450" s="27">
        <f>IF(COUNTIFS($B$2:$B1450,$B1450,$D$2:$D1450,$D1450)=1,1,0)</f>
        <v>1</v>
      </c>
      <c r="V1450" s="27">
        <f t="shared" si="67"/>
        <v>14.53</v>
      </c>
      <c r="W1450" s="27">
        <f t="shared" si="68"/>
        <v>1</v>
      </c>
      <c r="X1450" s="27">
        <f t="shared" si="66"/>
        <v>14.529999855</v>
      </c>
    </row>
    <row r="1451" spans="1:24" x14ac:dyDescent="0.25">
      <c r="A1451" s="26">
        <v>46265</v>
      </c>
      <c r="B1451" s="27" t="s">
        <v>10333</v>
      </c>
      <c r="C1451" s="27" t="s">
        <v>1678</v>
      </c>
      <c r="D1451" s="27" t="s">
        <v>1183</v>
      </c>
      <c r="E1451" s="27" t="s">
        <v>22</v>
      </c>
      <c r="F1451" s="27" t="s">
        <v>23</v>
      </c>
      <c r="G1451" s="27"/>
      <c r="H1451" s="27" t="s">
        <v>24</v>
      </c>
      <c r="I1451" s="28">
        <v>215898594</v>
      </c>
      <c r="J1451" s="28">
        <v>0</v>
      </c>
      <c r="K1451" s="28">
        <v>215898594</v>
      </c>
      <c r="L1451" s="29">
        <v>1.39</v>
      </c>
      <c r="M1451" s="29">
        <f>IFERROR(_xlfn.XLOOKUP($B1451,'Ownership Metrics'!$A:$A,'Ownership Metrics'!$B:$B),"")</f>
        <v>54.89</v>
      </c>
      <c r="N1451" s="28">
        <f>IFERROR(_xlfn.XLOOKUP($B1451,'Ownership Metrics'!$A:$A,'Ownership Metrics'!$C:$C),"")</f>
        <v>360</v>
      </c>
      <c r="O1451" s="29">
        <f>IFERROR(_xlfn.XLOOKUP($B1451,'Ownership Metrics'!$A:$A,'Ownership Metrics'!$D:$D),"")</f>
        <v>14.53</v>
      </c>
      <c r="P1451" s="29">
        <f>IFERROR(_xlfn.XLOOKUP($B1451,'Ownership Metrics'!$A:$A,'Ownership Metrics'!$E:$E),"")</f>
        <v>28.6</v>
      </c>
      <c r="Q1451" s="30">
        <f>IFERROR(_xlfn.XLOOKUP($B1451,'Ownership Metrics'!$A:$A,'Ownership Metrics'!$F:$F),"")</f>
        <v>11</v>
      </c>
      <c r="R1451" s="30">
        <f>IFERROR(_xlfn.XLOOKUP($B1451,'Ownership Metrics'!$A:$A,'Ownership Metrics'!$G:$G),"")</f>
        <v>21</v>
      </c>
      <c r="S1451" s="27" t="str">
        <f>IFERROR(_xlfn.XLOOKUP($B1451,'Ownership Metrics'!$A:$A,'Ownership Metrics'!$H:$H),"")</f>
        <v>Tersebar</v>
      </c>
      <c r="T1451" s="27" t="str">
        <f>IFERROR(_xlfn.XLOOKUP($B1451,'Ownership Metrics'!$A:$A,'Ownership Metrics'!$I:$I),"")</f>
        <v>Rendah</v>
      </c>
      <c r="U1451" s="27">
        <f>IF(COUNTIFS($B$2:$B1451,$B1451,$D$2:$D1451,$D1451)=1,1,0)</f>
        <v>1</v>
      </c>
      <c r="V1451" s="27">
        <f t="shared" si="67"/>
        <v>1.39</v>
      </c>
      <c r="W1451" s="27">
        <f t="shared" si="68"/>
        <v>8</v>
      </c>
      <c r="X1451" s="27">
        <f t="shared" si="66"/>
        <v>1.3899998548999999</v>
      </c>
    </row>
    <row r="1452" spans="1:24" x14ac:dyDescent="0.25">
      <c r="A1452" s="26">
        <v>46265</v>
      </c>
      <c r="B1452" s="27" t="s">
        <v>10333</v>
      </c>
      <c r="C1452" s="27" t="s">
        <v>1678</v>
      </c>
      <c r="D1452" s="27" t="s">
        <v>1184</v>
      </c>
      <c r="E1452" s="27" t="s">
        <v>74</v>
      </c>
      <c r="F1452" s="27" t="s">
        <v>23</v>
      </c>
      <c r="G1452" s="27"/>
      <c r="H1452" s="27" t="s">
        <v>24</v>
      </c>
      <c r="I1452" s="28">
        <v>560927600</v>
      </c>
      <c r="J1452" s="28">
        <v>0</v>
      </c>
      <c r="K1452" s="28">
        <v>560927600</v>
      </c>
      <c r="L1452" s="29">
        <v>3.62</v>
      </c>
      <c r="M1452" s="29">
        <f>IFERROR(_xlfn.XLOOKUP($B1452,'Ownership Metrics'!$A:$A,'Ownership Metrics'!$B:$B),"")</f>
        <v>54.89</v>
      </c>
      <c r="N1452" s="28">
        <f>IFERROR(_xlfn.XLOOKUP($B1452,'Ownership Metrics'!$A:$A,'Ownership Metrics'!$C:$C),"")</f>
        <v>360</v>
      </c>
      <c r="O1452" s="29">
        <f>IFERROR(_xlfn.XLOOKUP($B1452,'Ownership Metrics'!$A:$A,'Ownership Metrics'!$D:$D),"")</f>
        <v>14.53</v>
      </c>
      <c r="P1452" s="29">
        <f>IFERROR(_xlfn.XLOOKUP($B1452,'Ownership Metrics'!$A:$A,'Ownership Metrics'!$E:$E),"")</f>
        <v>28.6</v>
      </c>
      <c r="Q1452" s="30">
        <f>IFERROR(_xlfn.XLOOKUP($B1452,'Ownership Metrics'!$A:$A,'Ownership Metrics'!$F:$F),"")</f>
        <v>11</v>
      </c>
      <c r="R1452" s="30">
        <f>IFERROR(_xlfn.XLOOKUP($B1452,'Ownership Metrics'!$A:$A,'Ownership Metrics'!$G:$G),"")</f>
        <v>21</v>
      </c>
      <c r="S1452" s="27" t="str">
        <f>IFERROR(_xlfn.XLOOKUP($B1452,'Ownership Metrics'!$A:$A,'Ownership Metrics'!$H:$H),"")</f>
        <v>Tersebar</v>
      </c>
      <c r="T1452" s="27" t="str">
        <f>IFERROR(_xlfn.XLOOKUP($B1452,'Ownership Metrics'!$A:$A,'Ownership Metrics'!$I:$I),"")</f>
        <v>Rendah</v>
      </c>
      <c r="U1452" s="27">
        <f>IF(COUNTIFS($B$2:$B1452,$B1452,$D$2:$D1452,$D1452)=1,1,0)</f>
        <v>1</v>
      </c>
      <c r="V1452" s="27">
        <f t="shared" si="67"/>
        <v>3.62</v>
      </c>
      <c r="W1452" s="27">
        <f t="shared" si="68"/>
        <v>4</v>
      </c>
      <c r="X1452" s="27">
        <f t="shared" si="66"/>
        <v>3.6199998548000001</v>
      </c>
    </row>
    <row r="1453" spans="1:24" x14ac:dyDescent="0.25">
      <c r="A1453" s="26">
        <v>46265</v>
      </c>
      <c r="B1453" s="27" t="s">
        <v>10333</v>
      </c>
      <c r="C1453" s="27" t="s">
        <v>1678</v>
      </c>
      <c r="D1453" s="27" t="s">
        <v>232</v>
      </c>
      <c r="E1453" s="27" t="s">
        <v>51</v>
      </c>
      <c r="F1453" s="27" t="s">
        <v>32</v>
      </c>
      <c r="G1453" s="27"/>
      <c r="H1453" s="27" t="s">
        <v>64</v>
      </c>
      <c r="I1453" s="28">
        <v>292567100</v>
      </c>
      <c r="J1453" s="28">
        <v>0</v>
      </c>
      <c r="K1453" s="28">
        <v>292567100</v>
      </c>
      <c r="L1453" s="29">
        <v>1.89</v>
      </c>
      <c r="M1453" s="29">
        <f>IFERROR(_xlfn.XLOOKUP($B1453,'Ownership Metrics'!$A:$A,'Ownership Metrics'!$B:$B),"")</f>
        <v>54.89</v>
      </c>
      <c r="N1453" s="28">
        <f>IFERROR(_xlfn.XLOOKUP($B1453,'Ownership Metrics'!$A:$A,'Ownership Metrics'!$C:$C),"")</f>
        <v>360</v>
      </c>
      <c r="O1453" s="29">
        <f>IFERROR(_xlfn.XLOOKUP($B1453,'Ownership Metrics'!$A:$A,'Ownership Metrics'!$D:$D),"")</f>
        <v>14.53</v>
      </c>
      <c r="P1453" s="29">
        <f>IFERROR(_xlfn.XLOOKUP($B1453,'Ownership Metrics'!$A:$A,'Ownership Metrics'!$E:$E),"")</f>
        <v>28.6</v>
      </c>
      <c r="Q1453" s="30">
        <f>IFERROR(_xlfn.XLOOKUP($B1453,'Ownership Metrics'!$A:$A,'Ownership Metrics'!$F:$F),"")</f>
        <v>11</v>
      </c>
      <c r="R1453" s="30">
        <f>IFERROR(_xlfn.XLOOKUP($B1453,'Ownership Metrics'!$A:$A,'Ownership Metrics'!$G:$G),"")</f>
        <v>21</v>
      </c>
      <c r="S1453" s="27" t="str">
        <f>IFERROR(_xlfn.XLOOKUP($B1453,'Ownership Metrics'!$A:$A,'Ownership Metrics'!$H:$H),"")</f>
        <v>Tersebar</v>
      </c>
      <c r="T1453" s="27" t="str">
        <f>IFERROR(_xlfn.XLOOKUP($B1453,'Ownership Metrics'!$A:$A,'Ownership Metrics'!$I:$I),"")</f>
        <v>Rendah</v>
      </c>
      <c r="U1453" s="27">
        <f>IF(COUNTIFS($B$2:$B1453,$B1453,$D$2:$D1453,$D1453)=1,1,0)</f>
        <v>1</v>
      </c>
      <c r="V1453" s="27">
        <f t="shared" si="67"/>
        <v>1.89</v>
      </c>
      <c r="W1453" s="27">
        <f t="shared" si="68"/>
        <v>7</v>
      </c>
      <c r="X1453" s="27">
        <f t="shared" si="66"/>
        <v>1.8899998546999999</v>
      </c>
    </row>
    <row r="1454" spans="1:24" x14ac:dyDescent="0.25">
      <c r="A1454" s="26">
        <v>46265</v>
      </c>
      <c r="B1454" s="27" t="s">
        <v>10333</v>
      </c>
      <c r="C1454" s="27" t="s">
        <v>1678</v>
      </c>
      <c r="D1454" s="27" t="s">
        <v>1680</v>
      </c>
      <c r="E1454" s="27" t="s">
        <v>22</v>
      </c>
      <c r="F1454" s="27" t="s">
        <v>32</v>
      </c>
      <c r="G1454" s="27"/>
      <c r="H1454" s="27" t="s">
        <v>128</v>
      </c>
      <c r="I1454" s="28">
        <v>1408585144</v>
      </c>
      <c r="J1454" s="28">
        <v>0</v>
      </c>
      <c r="K1454" s="28">
        <v>1408585144</v>
      </c>
      <c r="L1454" s="29">
        <v>9.09</v>
      </c>
      <c r="M1454" s="29">
        <f>IFERROR(_xlfn.XLOOKUP($B1454,'Ownership Metrics'!$A:$A,'Ownership Metrics'!$B:$B),"")</f>
        <v>54.89</v>
      </c>
      <c r="N1454" s="28">
        <f>IFERROR(_xlfn.XLOOKUP($B1454,'Ownership Metrics'!$A:$A,'Ownership Metrics'!$C:$C),"")</f>
        <v>360</v>
      </c>
      <c r="O1454" s="29">
        <f>IFERROR(_xlfn.XLOOKUP($B1454,'Ownership Metrics'!$A:$A,'Ownership Metrics'!$D:$D),"")</f>
        <v>14.53</v>
      </c>
      <c r="P1454" s="29">
        <f>IFERROR(_xlfn.XLOOKUP($B1454,'Ownership Metrics'!$A:$A,'Ownership Metrics'!$E:$E),"")</f>
        <v>28.6</v>
      </c>
      <c r="Q1454" s="30">
        <f>IFERROR(_xlfn.XLOOKUP($B1454,'Ownership Metrics'!$A:$A,'Ownership Metrics'!$F:$F),"")</f>
        <v>11</v>
      </c>
      <c r="R1454" s="30">
        <f>IFERROR(_xlfn.XLOOKUP($B1454,'Ownership Metrics'!$A:$A,'Ownership Metrics'!$G:$G),"")</f>
        <v>21</v>
      </c>
      <c r="S1454" s="27" t="str">
        <f>IFERROR(_xlfn.XLOOKUP($B1454,'Ownership Metrics'!$A:$A,'Ownership Metrics'!$H:$H),"")</f>
        <v>Tersebar</v>
      </c>
      <c r="T1454" s="27" t="str">
        <f>IFERROR(_xlfn.XLOOKUP($B1454,'Ownership Metrics'!$A:$A,'Ownership Metrics'!$I:$I),"")</f>
        <v>Rendah</v>
      </c>
      <c r="U1454" s="27">
        <f>IF(COUNTIFS($B$2:$B1454,$B1454,$D$2:$D1454,$D1454)=1,1,0)</f>
        <v>1</v>
      </c>
      <c r="V1454" s="27">
        <f t="shared" si="67"/>
        <v>9.09</v>
      </c>
      <c r="W1454" s="27">
        <f t="shared" si="68"/>
        <v>2</v>
      </c>
      <c r="X1454" s="27">
        <f t="shared" si="66"/>
        <v>9.0899998546000003</v>
      </c>
    </row>
    <row r="1455" spans="1:24" x14ac:dyDescent="0.25">
      <c r="A1455" s="26">
        <v>46265</v>
      </c>
      <c r="B1455" s="27" t="s">
        <v>10333</v>
      </c>
      <c r="C1455" s="27" t="s">
        <v>1678</v>
      </c>
      <c r="D1455" s="27" t="s">
        <v>207</v>
      </c>
      <c r="E1455" s="27" t="s">
        <v>26</v>
      </c>
      <c r="F1455" s="27" t="s">
        <v>32</v>
      </c>
      <c r="G1455" s="27"/>
      <c r="H1455" s="27" t="s">
        <v>64</v>
      </c>
      <c r="I1455" s="28">
        <v>181708100</v>
      </c>
      <c r="J1455" s="28">
        <v>0</v>
      </c>
      <c r="K1455" s="28">
        <v>181708100</v>
      </c>
      <c r="L1455" s="29">
        <v>1.17</v>
      </c>
      <c r="M1455" s="29">
        <f>IFERROR(_xlfn.XLOOKUP($B1455,'Ownership Metrics'!$A:$A,'Ownership Metrics'!$B:$B),"")</f>
        <v>54.89</v>
      </c>
      <c r="N1455" s="28">
        <f>IFERROR(_xlfn.XLOOKUP($B1455,'Ownership Metrics'!$A:$A,'Ownership Metrics'!$C:$C),"")</f>
        <v>360</v>
      </c>
      <c r="O1455" s="29">
        <f>IFERROR(_xlfn.XLOOKUP($B1455,'Ownership Metrics'!$A:$A,'Ownership Metrics'!$D:$D),"")</f>
        <v>14.53</v>
      </c>
      <c r="P1455" s="29">
        <f>IFERROR(_xlfn.XLOOKUP($B1455,'Ownership Metrics'!$A:$A,'Ownership Metrics'!$E:$E),"")</f>
        <v>28.6</v>
      </c>
      <c r="Q1455" s="30">
        <f>IFERROR(_xlfn.XLOOKUP($B1455,'Ownership Metrics'!$A:$A,'Ownership Metrics'!$F:$F),"")</f>
        <v>11</v>
      </c>
      <c r="R1455" s="30">
        <f>IFERROR(_xlfn.XLOOKUP($B1455,'Ownership Metrics'!$A:$A,'Ownership Metrics'!$G:$G),"")</f>
        <v>21</v>
      </c>
      <c r="S1455" s="27" t="str">
        <f>IFERROR(_xlfn.XLOOKUP($B1455,'Ownership Metrics'!$A:$A,'Ownership Metrics'!$H:$H),"")</f>
        <v>Tersebar</v>
      </c>
      <c r="T1455" s="27" t="str">
        <f>IFERROR(_xlfn.XLOOKUP($B1455,'Ownership Metrics'!$A:$A,'Ownership Metrics'!$I:$I),"")</f>
        <v>Rendah</v>
      </c>
      <c r="U1455" s="27">
        <f>IF(COUNTIFS($B$2:$B1455,$B1455,$D$2:$D1455,$D1455)=1,1,0)</f>
        <v>1</v>
      </c>
      <c r="V1455" s="27">
        <f t="shared" si="67"/>
        <v>1.17</v>
      </c>
      <c r="W1455" s="27">
        <f t="shared" si="68"/>
        <v>11</v>
      </c>
      <c r="X1455" s="27">
        <f t="shared" si="66"/>
        <v>1.1699998544999999</v>
      </c>
    </row>
    <row r="1456" spans="1:24" x14ac:dyDescent="0.25">
      <c r="A1456" s="26">
        <v>46265</v>
      </c>
      <c r="B1456" s="27" t="s">
        <v>10333</v>
      </c>
      <c r="C1456" s="27" t="s">
        <v>1678</v>
      </c>
      <c r="D1456" s="27" t="s">
        <v>1681</v>
      </c>
      <c r="E1456" s="27" t="s">
        <v>35</v>
      </c>
      <c r="F1456" s="27" t="s">
        <v>23</v>
      </c>
      <c r="G1456" s="27" t="s">
        <v>36</v>
      </c>
      <c r="H1456" s="27" t="s">
        <v>24</v>
      </c>
      <c r="I1456" s="28">
        <v>533337950</v>
      </c>
      <c r="J1456" s="28">
        <v>0</v>
      </c>
      <c r="K1456" s="28">
        <v>533337950</v>
      </c>
      <c r="L1456" s="29">
        <v>3.44</v>
      </c>
      <c r="M1456" s="29">
        <f>IFERROR(_xlfn.XLOOKUP($B1456,'Ownership Metrics'!$A:$A,'Ownership Metrics'!$B:$B),"")</f>
        <v>54.89</v>
      </c>
      <c r="N1456" s="28">
        <f>IFERROR(_xlfn.XLOOKUP($B1456,'Ownership Metrics'!$A:$A,'Ownership Metrics'!$C:$C),"")</f>
        <v>360</v>
      </c>
      <c r="O1456" s="29">
        <f>IFERROR(_xlfn.XLOOKUP($B1456,'Ownership Metrics'!$A:$A,'Ownership Metrics'!$D:$D),"")</f>
        <v>14.53</v>
      </c>
      <c r="P1456" s="29">
        <f>IFERROR(_xlfn.XLOOKUP($B1456,'Ownership Metrics'!$A:$A,'Ownership Metrics'!$E:$E),"")</f>
        <v>28.6</v>
      </c>
      <c r="Q1456" s="30">
        <f>IFERROR(_xlfn.XLOOKUP($B1456,'Ownership Metrics'!$A:$A,'Ownership Metrics'!$F:$F),"")</f>
        <v>11</v>
      </c>
      <c r="R1456" s="30">
        <f>IFERROR(_xlfn.XLOOKUP($B1456,'Ownership Metrics'!$A:$A,'Ownership Metrics'!$G:$G),"")</f>
        <v>21</v>
      </c>
      <c r="S1456" s="27" t="str">
        <f>IFERROR(_xlfn.XLOOKUP($B1456,'Ownership Metrics'!$A:$A,'Ownership Metrics'!$H:$H),"")</f>
        <v>Tersebar</v>
      </c>
      <c r="T1456" s="27" t="str">
        <f>IFERROR(_xlfn.XLOOKUP($B1456,'Ownership Metrics'!$A:$A,'Ownership Metrics'!$I:$I),"")</f>
        <v>Rendah</v>
      </c>
      <c r="U1456" s="27">
        <f>IF(COUNTIFS($B$2:$B1456,$B1456,$D$2:$D1456,$D1456)=1,1,0)</f>
        <v>1</v>
      </c>
      <c r="V1456" s="27">
        <f t="shared" si="67"/>
        <v>3.44</v>
      </c>
      <c r="W1456" s="27">
        <f t="shared" si="68"/>
        <v>5</v>
      </c>
      <c r="X1456" s="27">
        <f t="shared" si="66"/>
        <v>3.4399998543999999</v>
      </c>
    </row>
    <row r="1457" spans="1:24" x14ac:dyDescent="0.25">
      <c r="A1457" s="26">
        <v>46265</v>
      </c>
      <c r="B1457" s="27" t="s">
        <v>10333</v>
      </c>
      <c r="C1457" s="27" t="s">
        <v>1678</v>
      </c>
      <c r="D1457" s="27" t="s">
        <v>360</v>
      </c>
      <c r="E1457" s="27" t="s">
        <v>35</v>
      </c>
      <c r="F1457" s="27" t="s">
        <v>23</v>
      </c>
      <c r="G1457" s="27" t="s">
        <v>36</v>
      </c>
      <c r="H1457" s="27" t="s">
        <v>24</v>
      </c>
      <c r="I1457" s="28">
        <v>192500000</v>
      </c>
      <c r="J1457" s="28">
        <v>0</v>
      </c>
      <c r="K1457" s="28">
        <v>192500000</v>
      </c>
      <c r="L1457" s="29">
        <v>1.24</v>
      </c>
      <c r="M1457" s="29">
        <f>IFERROR(_xlfn.XLOOKUP($B1457,'Ownership Metrics'!$A:$A,'Ownership Metrics'!$B:$B),"")</f>
        <v>54.89</v>
      </c>
      <c r="N1457" s="28">
        <f>IFERROR(_xlfn.XLOOKUP($B1457,'Ownership Metrics'!$A:$A,'Ownership Metrics'!$C:$C),"")</f>
        <v>360</v>
      </c>
      <c r="O1457" s="29">
        <f>IFERROR(_xlfn.XLOOKUP($B1457,'Ownership Metrics'!$A:$A,'Ownership Metrics'!$D:$D),"")</f>
        <v>14.53</v>
      </c>
      <c r="P1457" s="29">
        <f>IFERROR(_xlfn.XLOOKUP($B1457,'Ownership Metrics'!$A:$A,'Ownership Metrics'!$E:$E),"")</f>
        <v>28.6</v>
      </c>
      <c r="Q1457" s="30">
        <f>IFERROR(_xlfn.XLOOKUP($B1457,'Ownership Metrics'!$A:$A,'Ownership Metrics'!$F:$F),"")</f>
        <v>11</v>
      </c>
      <c r="R1457" s="30">
        <f>IFERROR(_xlfn.XLOOKUP($B1457,'Ownership Metrics'!$A:$A,'Ownership Metrics'!$G:$G),"")</f>
        <v>21</v>
      </c>
      <c r="S1457" s="27" t="str">
        <f>IFERROR(_xlfn.XLOOKUP($B1457,'Ownership Metrics'!$A:$A,'Ownership Metrics'!$H:$H),"")</f>
        <v>Tersebar</v>
      </c>
      <c r="T1457" s="27" t="str">
        <f>IFERROR(_xlfn.XLOOKUP($B1457,'Ownership Metrics'!$A:$A,'Ownership Metrics'!$I:$I),"")</f>
        <v>Rendah</v>
      </c>
      <c r="U1457" s="27">
        <f>IF(COUNTIFS($B$2:$B1457,$B1457,$D$2:$D1457,$D1457)=1,1,0)</f>
        <v>1</v>
      </c>
      <c r="V1457" s="27">
        <f t="shared" si="67"/>
        <v>1.24</v>
      </c>
      <c r="W1457" s="27">
        <f t="shared" si="68"/>
        <v>10</v>
      </c>
      <c r="X1457" s="27">
        <f t="shared" si="66"/>
        <v>1.2399998542999999</v>
      </c>
    </row>
    <row r="1458" spans="1:24" x14ac:dyDescent="0.25">
      <c r="A1458" s="26">
        <v>46265</v>
      </c>
      <c r="B1458" s="27" t="s">
        <v>10333</v>
      </c>
      <c r="C1458" s="27" t="s">
        <v>1678</v>
      </c>
      <c r="D1458" s="27" t="s">
        <v>519</v>
      </c>
      <c r="E1458" s="27" t="s">
        <v>22</v>
      </c>
      <c r="F1458" s="27" t="s">
        <v>32</v>
      </c>
      <c r="G1458" s="27"/>
      <c r="H1458" s="27" t="s">
        <v>64</v>
      </c>
      <c r="I1458" s="28">
        <v>771000000</v>
      </c>
      <c r="J1458" s="28">
        <v>0</v>
      </c>
      <c r="K1458" s="28">
        <v>771000000</v>
      </c>
      <c r="L1458" s="29">
        <v>4.9800000000000004</v>
      </c>
      <c r="M1458" s="29">
        <f>IFERROR(_xlfn.XLOOKUP($B1458,'Ownership Metrics'!$A:$A,'Ownership Metrics'!$B:$B),"")</f>
        <v>54.89</v>
      </c>
      <c r="N1458" s="28">
        <f>IFERROR(_xlfn.XLOOKUP($B1458,'Ownership Metrics'!$A:$A,'Ownership Metrics'!$C:$C),"")</f>
        <v>360</v>
      </c>
      <c r="O1458" s="29">
        <f>IFERROR(_xlfn.XLOOKUP($B1458,'Ownership Metrics'!$A:$A,'Ownership Metrics'!$D:$D),"")</f>
        <v>14.53</v>
      </c>
      <c r="P1458" s="29">
        <f>IFERROR(_xlfn.XLOOKUP($B1458,'Ownership Metrics'!$A:$A,'Ownership Metrics'!$E:$E),"")</f>
        <v>28.6</v>
      </c>
      <c r="Q1458" s="30">
        <f>IFERROR(_xlfn.XLOOKUP($B1458,'Ownership Metrics'!$A:$A,'Ownership Metrics'!$F:$F),"")</f>
        <v>11</v>
      </c>
      <c r="R1458" s="30">
        <f>IFERROR(_xlfn.XLOOKUP($B1458,'Ownership Metrics'!$A:$A,'Ownership Metrics'!$G:$G),"")</f>
        <v>21</v>
      </c>
      <c r="S1458" s="27" t="str">
        <f>IFERROR(_xlfn.XLOOKUP($B1458,'Ownership Metrics'!$A:$A,'Ownership Metrics'!$H:$H),"")</f>
        <v>Tersebar</v>
      </c>
      <c r="T1458" s="27" t="str">
        <f>IFERROR(_xlfn.XLOOKUP($B1458,'Ownership Metrics'!$A:$A,'Ownership Metrics'!$I:$I),"")</f>
        <v>Rendah</v>
      </c>
      <c r="U1458" s="27">
        <f>IF(COUNTIFS($B$2:$B1458,$B1458,$D$2:$D1458,$D1458)=1,1,0)</f>
        <v>1</v>
      </c>
      <c r="V1458" s="27">
        <f t="shared" si="67"/>
        <v>4.9800000000000004</v>
      </c>
      <c r="W1458" s="27">
        <f t="shared" si="68"/>
        <v>3</v>
      </c>
      <c r="X1458" s="27">
        <f t="shared" si="66"/>
        <v>4.9799998542000008</v>
      </c>
    </row>
    <row r="1459" spans="1:24" x14ac:dyDescent="0.25">
      <c r="A1459" s="26">
        <v>46265</v>
      </c>
      <c r="B1459" s="27" t="s">
        <v>10333</v>
      </c>
      <c r="C1459" s="27" t="s">
        <v>1678</v>
      </c>
      <c r="D1459" s="27" t="s">
        <v>1194</v>
      </c>
      <c r="E1459" s="27" t="s">
        <v>67</v>
      </c>
      <c r="F1459" s="27" t="s">
        <v>23</v>
      </c>
      <c r="G1459" s="27"/>
      <c r="H1459" s="27" t="s">
        <v>24</v>
      </c>
      <c r="I1459" s="28">
        <v>380000000</v>
      </c>
      <c r="J1459" s="28">
        <v>0</v>
      </c>
      <c r="K1459" s="28">
        <v>380000000</v>
      </c>
      <c r="L1459" s="29">
        <v>2.4500000000000002</v>
      </c>
      <c r="M1459" s="29">
        <f>IFERROR(_xlfn.XLOOKUP($B1459,'Ownership Metrics'!$A:$A,'Ownership Metrics'!$B:$B),"")</f>
        <v>54.89</v>
      </c>
      <c r="N1459" s="28">
        <f>IFERROR(_xlfn.XLOOKUP($B1459,'Ownership Metrics'!$A:$A,'Ownership Metrics'!$C:$C),"")</f>
        <v>360</v>
      </c>
      <c r="O1459" s="29">
        <f>IFERROR(_xlfn.XLOOKUP($B1459,'Ownership Metrics'!$A:$A,'Ownership Metrics'!$D:$D),"")</f>
        <v>14.53</v>
      </c>
      <c r="P1459" s="29">
        <f>IFERROR(_xlfn.XLOOKUP($B1459,'Ownership Metrics'!$A:$A,'Ownership Metrics'!$E:$E),"")</f>
        <v>28.6</v>
      </c>
      <c r="Q1459" s="30">
        <f>IFERROR(_xlfn.XLOOKUP($B1459,'Ownership Metrics'!$A:$A,'Ownership Metrics'!$F:$F),"")</f>
        <v>11</v>
      </c>
      <c r="R1459" s="30">
        <f>IFERROR(_xlfn.XLOOKUP($B1459,'Ownership Metrics'!$A:$A,'Ownership Metrics'!$G:$G),"")</f>
        <v>21</v>
      </c>
      <c r="S1459" s="27" t="str">
        <f>IFERROR(_xlfn.XLOOKUP($B1459,'Ownership Metrics'!$A:$A,'Ownership Metrics'!$H:$H),"")</f>
        <v>Tersebar</v>
      </c>
      <c r="T1459" s="27" t="str">
        <f>IFERROR(_xlfn.XLOOKUP($B1459,'Ownership Metrics'!$A:$A,'Ownership Metrics'!$I:$I),"")</f>
        <v>Rendah</v>
      </c>
      <c r="U1459" s="27">
        <f>IF(COUNTIFS($B$2:$B1459,$B1459,$D$2:$D1459,$D1459)=1,1,0)</f>
        <v>1</v>
      </c>
      <c r="V1459" s="27">
        <f t="shared" si="67"/>
        <v>2.4500000000000002</v>
      </c>
      <c r="W1459" s="27">
        <f t="shared" si="68"/>
        <v>6</v>
      </c>
      <c r="X1459" s="27">
        <f t="shared" si="66"/>
        <v>2.4499998541000001</v>
      </c>
    </row>
    <row r="1460" spans="1:24" x14ac:dyDescent="0.25">
      <c r="A1460" s="26">
        <v>46265</v>
      </c>
      <c r="B1460" s="27" t="s">
        <v>10333</v>
      </c>
      <c r="C1460" s="27" t="s">
        <v>1678</v>
      </c>
      <c r="D1460" s="27" t="s">
        <v>1682</v>
      </c>
      <c r="E1460" s="27" t="s">
        <v>67</v>
      </c>
      <c r="F1460" s="27" t="s">
        <v>23</v>
      </c>
      <c r="G1460" s="27"/>
      <c r="H1460" s="27" t="s">
        <v>24</v>
      </c>
      <c r="I1460" s="28">
        <v>203108094</v>
      </c>
      <c r="J1460" s="28">
        <v>0</v>
      </c>
      <c r="K1460" s="28">
        <v>203108094</v>
      </c>
      <c r="L1460" s="29">
        <v>1.31</v>
      </c>
      <c r="M1460" s="29">
        <f>IFERROR(_xlfn.XLOOKUP($B1460,'Ownership Metrics'!$A:$A,'Ownership Metrics'!$B:$B),"")</f>
        <v>54.89</v>
      </c>
      <c r="N1460" s="28">
        <f>IFERROR(_xlfn.XLOOKUP($B1460,'Ownership Metrics'!$A:$A,'Ownership Metrics'!$C:$C),"")</f>
        <v>360</v>
      </c>
      <c r="O1460" s="29">
        <f>IFERROR(_xlfn.XLOOKUP($B1460,'Ownership Metrics'!$A:$A,'Ownership Metrics'!$D:$D),"")</f>
        <v>14.53</v>
      </c>
      <c r="P1460" s="29">
        <f>IFERROR(_xlfn.XLOOKUP($B1460,'Ownership Metrics'!$A:$A,'Ownership Metrics'!$E:$E),"")</f>
        <v>28.6</v>
      </c>
      <c r="Q1460" s="30">
        <f>IFERROR(_xlfn.XLOOKUP($B1460,'Ownership Metrics'!$A:$A,'Ownership Metrics'!$F:$F),"")</f>
        <v>11</v>
      </c>
      <c r="R1460" s="30">
        <f>IFERROR(_xlfn.XLOOKUP($B1460,'Ownership Metrics'!$A:$A,'Ownership Metrics'!$G:$G),"")</f>
        <v>21</v>
      </c>
      <c r="S1460" s="27" t="str">
        <f>IFERROR(_xlfn.XLOOKUP($B1460,'Ownership Metrics'!$A:$A,'Ownership Metrics'!$H:$H),"")</f>
        <v>Tersebar</v>
      </c>
      <c r="T1460" s="27" t="str">
        <f>IFERROR(_xlfn.XLOOKUP($B1460,'Ownership Metrics'!$A:$A,'Ownership Metrics'!$I:$I),"")</f>
        <v>Rendah</v>
      </c>
      <c r="U1460" s="27">
        <f>IF(COUNTIFS($B$2:$B1460,$B1460,$D$2:$D1460,$D1460)=1,1,0)</f>
        <v>1</v>
      </c>
      <c r="V1460" s="27">
        <f t="shared" si="67"/>
        <v>1.31</v>
      </c>
      <c r="W1460" s="27">
        <f t="shared" si="68"/>
        <v>9</v>
      </c>
      <c r="X1460" s="27">
        <f t="shared" si="66"/>
        <v>1.309999854</v>
      </c>
    </row>
    <row r="1461" spans="1:24" x14ac:dyDescent="0.25">
      <c r="A1461" s="26">
        <v>46265</v>
      </c>
      <c r="B1461" s="27" t="s">
        <v>10334</v>
      </c>
      <c r="C1461" s="27" t="s">
        <v>1684</v>
      </c>
      <c r="D1461" s="27" t="s">
        <v>1182</v>
      </c>
      <c r="E1461" s="27" t="s">
        <v>22</v>
      </c>
      <c r="F1461" s="27" t="s">
        <v>23</v>
      </c>
      <c r="G1461" s="27"/>
      <c r="H1461" s="27" t="s">
        <v>24</v>
      </c>
      <c r="I1461" s="28">
        <v>4377500777</v>
      </c>
      <c r="J1461" s="28">
        <v>12643180</v>
      </c>
      <c r="K1461" s="28">
        <v>4390143957</v>
      </c>
      <c r="L1461" s="29">
        <v>1.18</v>
      </c>
      <c r="M1461" s="29">
        <f>IFERROR(_xlfn.XLOOKUP($B1461,'Ownership Metrics'!$A:$A,'Ownership Metrics'!$B:$B),"")</f>
        <v>39.82</v>
      </c>
      <c r="N1461" s="28">
        <f>IFERROR(_xlfn.XLOOKUP($B1461,'Ownership Metrics'!$A:$A,'Ownership Metrics'!$C:$C),"")</f>
        <v>2137</v>
      </c>
      <c r="O1461" s="29">
        <f>IFERROR(_xlfn.XLOOKUP($B1461,'Ownership Metrics'!$A:$A,'Ownership Metrics'!$D:$D),"")</f>
        <v>45.78</v>
      </c>
      <c r="P1461" s="29">
        <f>IFERROR(_xlfn.XLOOKUP($B1461,'Ownership Metrics'!$A:$A,'Ownership Metrics'!$E:$E),"")</f>
        <v>53.11</v>
      </c>
      <c r="Q1461" s="30">
        <f>IFERROR(_xlfn.XLOOKUP($B1461,'Ownership Metrics'!$A:$A,'Ownership Metrics'!$F:$F),"")</f>
        <v>7</v>
      </c>
      <c r="R1461" s="30">
        <f>IFERROR(_xlfn.XLOOKUP($B1461,'Ownership Metrics'!$A:$A,'Ownership Metrics'!$G:$G),"")</f>
        <v>42</v>
      </c>
      <c r="S1461" s="27" t="str">
        <f>IFERROR(_xlfn.XLOOKUP($B1461,'Ownership Metrics'!$A:$A,'Ownership Metrics'!$H:$H),"")</f>
        <v>Moderat</v>
      </c>
      <c r="T1461" s="27" t="str">
        <f>IFERROR(_xlfn.XLOOKUP($B1461,'Ownership Metrics'!$A:$A,'Ownership Metrics'!$I:$I),"")</f>
        <v>Sedang</v>
      </c>
      <c r="U1461" s="27">
        <f>IF(COUNTIFS($B$2:$B1461,$B1461,$D$2:$D1461,$D1461)=1,1,0)</f>
        <v>1</v>
      </c>
      <c r="V1461" s="27">
        <f t="shared" si="67"/>
        <v>1.18</v>
      </c>
      <c r="W1461" s="27">
        <f t="shared" si="68"/>
        <v>6</v>
      </c>
      <c r="X1461" s="27">
        <f t="shared" si="66"/>
        <v>1.1799998538999998</v>
      </c>
    </row>
    <row r="1462" spans="1:24" x14ac:dyDescent="0.25">
      <c r="A1462" s="26">
        <v>46265</v>
      </c>
      <c r="B1462" s="27" t="s">
        <v>10334</v>
      </c>
      <c r="C1462" s="27" t="s">
        <v>1684</v>
      </c>
      <c r="D1462" s="27" t="s">
        <v>1685</v>
      </c>
      <c r="E1462" s="27" t="s">
        <v>51</v>
      </c>
      <c r="F1462" s="27" t="s">
        <v>32</v>
      </c>
      <c r="G1462" s="27"/>
      <c r="H1462" s="27" t="s">
        <v>128</v>
      </c>
      <c r="I1462" s="28">
        <v>11805000000</v>
      </c>
      <c r="J1462" s="28">
        <v>0</v>
      </c>
      <c r="K1462" s="28">
        <v>11805000000</v>
      </c>
      <c r="L1462" s="29">
        <v>3.18</v>
      </c>
      <c r="M1462" s="29">
        <f>IFERROR(_xlfn.XLOOKUP($B1462,'Ownership Metrics'!$A:$A,'Ownership Metrics'!$B:$B),"")</f>
        <v>39.82</v>
      </c>
      <c r="N1462" s="28">
        <f>IFERROR(_xlfn.XLOOKUP($B1462,'Ownership Metrics'!$A:$A,'Ownership Metrics'!$C:$C),"")</f>
        <v>2137</v>
      </c>
      <c r="O1462" s="29">
        <f>IFERROR(_xlfn.XLOOKUP($B1462,'Ownership Metrics'!$A:$A,'Ownership Metrics'!$D:$D),"")</f>
        <v>45.78</v>
      </c>
      <c r="P1462" s="29">
        <f>IFERROR(_xlfn.XLOOKUP($B1462,'Ownership Metrics'!$A:$A,'Ownership Metrics'!$E:$E),"")</f>
        <v>53.11</v>
      </c>
      <c r="Q1462" s="30">
        <f>IFERROR(_xlfn.XLOOKUP($B1462,'Ownership Metrics'!$A:$A,'Ownership Metrics'!$F:$F),"")</f>
        <v>7</v>
      </c>
      <c r="R1462" s="30">
        <f>IFERROR(_xlfn.XLOOKUP($B1462,'Ownership Metrics'!$A:$A,'Ownership Metrics'!$G:$G),"")</f>
        <v>42</v>
      </c>
      <c r="S1462" s="27" t="str">
        <f>IFERROR(_xlfn.XLOOKUP($B1462,'Ownership Metrics'!$A:$A,'Ownership Metrics'!$H:$H),"")</f>
        <v>Moderat</v>
      </c>
      <c r="T1462" s="27" t="str">
        <f>IFERROR(_xlfn.XLOOKUP($B1462,'Ownership Metrics'!$A:$A,'Ownership Metrics'!$I:$I),"")</f>
        <v>Sedang</v>
      </c>
      <c r="U1462" s="27">
        <f>IF(COUNTIFS($B$2:$B1462,$B1462,$D$2:$D1462,$D1462)=1,1,0)</f>
        <v>1</v>
      </c>
      <c r="V1462" s="27">
        <f t="shared" si="67"/>
        <v>3.18</v>
      </c>
      <c r="W1462" s="27">
        <f t="shared" si="68"/>
        <v>3</v>
      </c>
      <c r="X1462" s="27">
        <f t="shared" si="66"/>
        <v>3.1799998538000001</v>
      </c>
    </row>
    <row r="1463" spans="1:24" x14ac:dyDescent="0.25">
      <c r="A1463" s="26">
        <v>46265</v>
      </c>
      <c r="B1463" s="27" t="s">
        <v>10334</v>
      </c>
      <c r="C1463" s="27" t="s">
        <v>1684</v>
      </c>
      <c r="D1463" s="27" t="s">
        <v>1686</v>
      </c>
      <c r="E1463" s="27" t="s">
        <v>51</v>
      </c>
      <c r="F1463" s="27" t="s">
        <v>32</v>
      </c>
      <c r="G1463" s="27"/>
      <c r="H1463" s="27" t="s">
        <v>128</v>
      </c>
      <c r="I1463" s="28">
        <v>170000000000</v>
      </c>
      <c r="J1463" s="28">
        <v>0</v>
      </c>
      <c r="K1463" s="28">
        <v>170000000000</v>
      </c>
      <c r="L1463" s="29">
        <v>45.78</v>
      </c>
      <c r="M1463" s="29">
        <f>IFERROR(_xlfn.XLOOKUP($B1463,'Ownership Metrics'!$A:$A,'Ownership Metrics'!$B:$B),"")</f>
        <v>39.82</v>
      </c>
      <c r="N1463" s="28">
        <f>IFERROR(_xlfn.XLOOKUP($B1463,'Ownership Metrics'!$A:$A,'Ownership Metrics'!$C:$C),"")</f>
        <v>2137</v>
      </c>
      <c r="O1463" s="29">
        <f>IFERROR(_xlfn.XLOOKUP($B1463,'Ownership Metrics'!$A:$A,'Ownership Metrics'!$D:$D),"")</f>
        <v>45.78</v>
      </c>
      <c r="P1463" s="29">
        <f>IFERROR(_xlfn.XLOOKUP($B1463,'Ownership Metrics'!$A:$A,'Ownership Metrics'!$E:$E),"")</f>
        <v>53.11</v>
      </c>
      <c r="Q1463" s="30">
        <f>IFERROR(_xlfn.XLOOKUP($B1463,'Ownership Metrics'!$A:$A,'Ownership Metrics'!$F:$F),"")</f>
        <v>7</v>
      </c>
      <c r="R1463" s="30">
        <f>IFERROR(_xlfn.XLOOKUP($B1463,'Ownership Metrics'!$A:$A,'Ownership Metrics'!$G:$G),"")</f>
        <v>42</v>
      </c>
      <c r="S1463" s="27" t="str">
        <f>IFERROR(_xlfn.XLOOKUP($B1463,'Ownership Metrics'!$A:$A,'Ownership Metrics'!$H:$H),"")</f>
        <v>Moderat</v>
      </c>
      <c r="T1463" s="27" t="str">
        <f>IFERROR(_xlfn.XLOOKUP($B1463,'Ownership Metrics'!$A:$A,'Ownership Metrics'!$I:$I),"")</f>
        <v>Sedang</v>
      </c>
      <c r="U1463" s="27">
        <f>IF(COUNTIFS($B$2:$B1463,$B1463,$D$2:$D1463,$D1463)=1,1,0)</f>
        <v>1</v>
      </c>
      <c r="V1463" s="27">
        <f t="shared" si="67"/>
        <v>45.78</v>
      </c>
      <c r="W1463" s="27">
        <f t="shared" si="68"/>
        <v>1</v>
      </c>
      <c r="X1463" s="27">
        <f t="shared" si="66"/>
        <v>45.779999853699998</v>
      </c>
    </row>
    <row r="1464" spans="1:24" x14ac:dyDescent="0.25">
      <c r="A1464" s="26">
        <v>46265</v>
      </c>
      <c r="B1464" s="27" t="s">
        <v>10334</v>
      </c>
      <c r="C1464" s="27" t="s">
        <v>1684</v>
      </c>
      <c r="D1464" s="27" t="s">
        <v>1687</v>
      </c>
      <c r="E1464" s="27" t="s">
        <v>22</v>
      </c>
      <c r="F1464" s="27" t="s">
        <v>32</v>
      </c>
      <c r="G1464" s="27"/>
      <c r="H1464" s="27" t="s">
        <v>56</v>
      </c>
      <c r="I1464" s="28">
        <v>10115976900</v>
      </c>
      <c r="J1464" s="28">
        <v>0</v>
      </c>
      <c r="K1464" s="28">
        <v>10115976900</v>
      </c>
      <c r="L1464" s="29">
        <v>2.72</v>
      </c>
      <c r="M1464" s="29">
        <f>IFERROR(_xlfn.XLOOKUP($B1464,'Ownership Metrics'!$A:$A,'Ownership Metrics'!$B:$B),"")</f>
        <v>39.82</v>
      </c>
      <c r="N1464" s="28">
        <f>IFERROR(_xlfn.XLOOKUP($B1464,'Ownership Metrics'!$A:$A,'Ownership Metrics'!$C:$C),"")</f>
        <v>2137</v>
      </c>
      <c r="O1464" s="29">
        <f>IFERROR(_xlfn.XLOOKUP($B1464,'Ownership Metrics'!$A:$A,'Ownership Metrics'!$D:$D),"")</f>
        <v>45.78</v>
      </c>
      <c r="P1464" s="29">
        <f>IFERROR(_xlfn.XLOOKUP($B1464,'Ownership Metrics'!$A:$A,'Ownership Metrics'!$E:$E),"")</f>
        <v>53.11</v>
      </c>
      <c r="Q1464" s="30">
        <f>IFERROR(_xlfn.XLOOKUP($B1464,'Ownership Metrics'!$A:$A,'Ownership Metrics'!$F:$F),"")</f>
        <v>7</v>
      </c>
      <c r="R1464" s="30">
        <f>IFERROR(_xlfn.XLOOKUP($B1464,'Ownership Metrics'!$A:$A,'Ownership Metrics'!$G:$G),"")</f>
        <v>42</v>
      </c>
      <c r="S1464" s="27" t="str">
        <f>IFERROR(_xlfn.XLOOKUP($B1464,'Ownership Metrics'!$A:$A,'Ownership Metrics'!$H:$H),"")</f>
        <v>Moderat</v>
      </c>
      <c r="T1464" s="27" t="str">
        <f>IFERROR(_xlfn.XLOOKUP($B1464,'Ownership Metrics'!$A:$A,'Ownership Metrics'!$I:$I),"")</f>
        <v>Sedang</v>
      </c>
      <c r="U1464" s="27">
        <f>IF(COUNTIFS($B$2:$B1464,$B1464,$D$2:$D1464,$D1464)=1,1,0)</f>
        <v>1</v>
      </c>
      <c r="V1464" s="27">
        <f t="shared" si="67"/>
        <v>2.72</v>
      </c>
      <c r="W1464" s="27">
        <f t="shared" si="68"/>
        <v>4</v>
      </c>
      <c r="X1464" s="27">
        <f t="shared" si="66"/>
        <v>2.7199998536000001</v>
      </c>
    </row>
    <row r="1465" spans="1:24" x14ac:dyDescent="0.25">
      <c r="A1465" s="26">
        <v>46265</v>
      </c>
      <c r="B1465" s="27" t="s">
        <v>10334</v>
      </c>
      <c r="C1465" s="27" t="s">
        <v>1684</v>
      </c>
      <c r="D1465" s="27" t="s">
        <v>1603</v>
      </c>
      <c r="E1465" s="27" t="s">
        <v>166</v>
      </c>
      <c r="F1465" s="27" t="s">
        <v>32</v>
      </c>
      <c r="G1465" s="27"/>
      <c r="H1465" s="27" t="s">
        <v>102</v>
      </c>
      <c r="I1465" s="28">
        <v>15425122105</v>
      </c>
      <c r="J1465" s="28">
        <v>0</v>
      </c>
      <c r="K1465" s="28">
        <v>15425122105</v>
      </c>
      <c r="L1465" s="29">
        <v>4.1500000000000004</v>
      </c>
      <c r="M1465" s="29">
        <f>IFERROR(_xlfn.XLOOKUP($B1465,'Ownership Metrics'!$A:$A,'Ownership Metrics'!$B:$B),"")</f>
        <v>39.82</v>
      </c>
      <c r="N1465" s="28">
        <f>IFERROR(_xlfn.XLOOKUP($B1465,'Ownership Metrics'!$A:$A,'Ownership Metrics'!$C:$C),"")</f>
        <v>2137</v>
      </c>
      <c r="O1465" s="29">
        <f>IFERROR(_xlfn.XLOOKUP($B1465,'Ownership Metrics'!$A:$A,'Ownership Metrics'!$D:$D),"")</f>
        <v>45.78</v>
      </c>
      <c r="P1465" s="29">
        <f>IFERROR(_xlfn.XLOOKUP($B1465,'Ownership Metrics'!$A:$A,'Ownership Metrics'!$E:$E),"")</f>
        <v>53.11</v>
      </c>
      <c r="Q1465" s="30">
        <f>IFERROR(_xlfn.XLOOKUP($B1465,'Ownership Metrics'!$A:$A,'Ownership Metrics'!$F:$F),"")</f>
        <v>7</v>
      </c>
      <c r="R1465" s="30">
        <f>IFERROR(_xlfn.XLOOKUP($B1465,'Ownership Metrics'!$A:$A,'Ownership Metrics'!$G:$G),"")</f>
        <v>42</v>
      </c>
      <c r="S1465" s="27" t="str">
        <f>IFERROR(_xlfn.XLOOKUP($B1465,'Ownership Metrics'!$A:$A,'Ownership Metrics'!$H:$H),"")</f>
        <v>Moderat</v>
      </c>
      <c r="T1465" s="27" t="str">
        <f>IFERROR(_xlfn.XLOOKUP($B1465,'Ownership Metrics'!$A:$A,'Ownership Metrics'!$I:$I),"")</f>
        <v>Sedang</v>
      </c>
      <c r="U1465" s="27">
        <f>IF(COUNTIFS($B$2:$B1465,$B1465,$D$2:$D1465,$D1465)=1,1,0)</f>
        <v>1</v>
      </c>
      <c r="V1465" s="27">
        <f t="shared" si="67"/>
        <v>4.1500000000000004</v>
      </c>
      <c r="W1465" s="27">
        <f t="shared" si="68"/>
        <v>2</v>
      </c>
      <c r="X1465" s="27">
        <f t="shared" si="66"/>
        <v>4.1499998535000007</v>
      </c>
    </row>
    <row r="1466" spans="1:24" x14ac:dyDescent="0.25">
      <c r="A1466" s="26">
        <v>46265</v>
      </c>
      <c r="B1466" s="27" t="s">
        <v>10334</v>
      </c>
      <c r="C1466" s="27" t="s">
        <v>1684</v>
      </c>
      <c r="D1466" s="27" t="s">
        <v>1514</v>
      </c>
      <c r="E1466" s="27" t="s">
        <v>166</v>
      </c>
      <c r="F1466" s="27" t="s">
        <v>32</v>
      </c>
      <c r="G1466" s="27"/>
      <c r="H1466" s="27" t="s">
        <v>64</v>
      </c>
      <c r="I1466" s="28">
        <v>7716639554</v>
      </c>
      <c r="J1466" s="28">
        <v>0</v>
      </c>
      <c r="K1466" s="28">
        <v>7716639554</v>
      </c>
      <c r="L1466" s="29">
        <v>2.08</v>
      </c>
      <c r="M1466" s="29">
        <f>IFERROR(_xlfn.XLOOKUP($B1466,'Ownership Metrics'!$A:$A,'Ownership Metrics'!$B:$B),"")</f>
        <v>39.82</v>
      </c>
      <c r="N1466" s="28">
        <f>IFERROR(_xlfn.XLOOKUP($B1466,'Ownership Metrics'!$A:$A,'Ownership Metrics'!$C:$C),"")</f>
        <v>2137</v>
      </c>
      <c r="O1466" s="29">
        <f>IFERROR(_xlfn.XLOOKUP($B1466,'Ownership Metrics'!$A:$A,'Ownership Metrics'!$D:$D),"")</f>
        <v>45.78</v>
      </c>
      <c r="P1466" s="29">
        <f>IFERROR(_xlfn.XLOOKUP($B1466,'Ownership Metrics'!$A:$A,'Ownership Metrics'!$E:$E),"")</f>
        <v>53.11</v>
      </c>
      <c r="Q1466" s="30">
        <f>IFERROR(_xlfn.XLOOKUP($B1466,'Ownership Metrics'!$A:$A,'Ownership Metrics'!$F:$F),"")</f>
        <v>7</v>
      </c>
      <c r="R1466" s="30">
        <f>IFERROR(_xlfn.XLOOKUP($B1466,'Ownership Metrics'!$A:$A,'Ownership Metrics'!$G:$G),"")</f>
        <v>42</v>
      </c>
      <c r="S1466" s="27" t="str">
        <f>IFERROR(_xlfn.XLOOKUP($B1466,'Ownership Metrics'!$A:$A,'Ownership Metrics'!$H:$H),"")</f>
        <v>Moderat</v>
      </c>
      <c r="T1466" s="27" t="str">
        <f>IFERROR(_xlfn.XLOOKUP($B1466,'Ownership Metrics'!$A:$A,'Ownership Metrics'!$I:$I),"")</f>
        <v>Sedang</v>
      </c>
      <c r="U1466" s="27">
        <f>IF(COUNTIFS($B$2:$B1466,$B1466,$D$2:$D1466,$D1466)=1,1,0)</f>
        <v>1</v>
      </c>
      <c r="V1466" s="27">
        <f t="shared" si="67"/>
        <v>2.08</v>
      </c>
      <c r="W1466" s="27">
        <f t="shared" si="68"/>
        <v>5</v>
      </c>
      <c r="X1466" s="27">
        <f t="shared" si="66"/>
        <v>2.0799998533999999</v>
      </c>
    </row>
    <row r="1467" spans="1:24" x14ac:dyDescent="0.25">
      <c r="A1467" s="26">
        <v>46265</v>
      </c>
      <c r="B1467" s="27" t="s">
        <v>10334</v>
      </c>
      <c r="C1467" s="27" t="s">
        <v>1684</v>
      </c>
      <c r="D1467" s="27" t="s">
        <v>1519</v>
      </c>
      <c r="E1467" s="27" t="s">
        <v>149</v>
      </c>
      <c r="F1467" s="27" t="s">
        <v>32</v>
      </c>
      <c r="G1467" s="27"/>
      <c r="H1467" s="27" t="s">
        <v>128</v>
      </c>
      <c r="I1467" s="28">
        <v>4057166260</v>
      </c>
      <c r="J1467" s="28">
        <v>0</v>
      </c>
      <c r="K1467" s="28">
        <v>4057166260</v>
      </c>
      <c r="L1467" s="29">
        <v>1.0900000000000001</v>
      </c>
      <c r="M1467" s="29">
        <f>IFERROR(_xlfn.XLOOKUP($B1467,'Ownership Metrics'!$A:$A,'Ownership Metrics'!$B:$B),"")</f>
        <v>39.82</v>
      </c>
      <c r="N1467" s="28">
        <f>IFERROR(_xlfn.XLOOKUP($B1467,'Ownership Metrics'!$A:$A,'Ownership Metrics'!$C:$C),"")</f>
        <v>2137</v>
      </c>
      <c r="O1467" s="29">
        <f>IFERROR(_xlfn.XLOOKUP($B1467,'Ownership Metrics'!$A:$A,'Ownership Metrics'!$D:$D),"")</f>
        <v>45.78</v>
      </c>
      <c r="P1467" s="29">
        <f>IFERROR(_xlfn.XLOOKUP($B1467,'Ownership Metrics'!$A:$A,'Ownership Metrics'!$E:$E),"")</f>
        <v>53.11</v>
      </c>
      <c r="Q1467" s="30">
        <f>IFERROR(_xlfn.XLOOKUP($B1467,'Ownership Metrics'!$A:$A,'Ownership Metrics'!$F:$F),"")</f>
        <v>7</v>
      </c>
      <c r="R1467" s="30">
        <f>IFERROR(_xlfn.XLOOKUP($B1467,'Ownership Metrics'!$A:$A,'Ownership Metrics'!$G:$G),"")</f>
        <v>42</v>
      </c>
      <c r="S1467" s="27" t="str">
        <f>IFERROR(_xlfn.XLOOKUP($B1467,'Ownership Metrics'!$A:$A,'Ownership Metrics'!$H:$H),"")</f>
        <v>Moderat</v>
      </c>
      <c r="T1467" s="27" t="str">
        <f>IFERROR(_xlfn.XLOOKUP($B1467,'Ownership Metrics'!$A:$A,'Ownership Metrics'!$I:$I),"")</f>
        <v>Sedang</v>
      </c>
      <c r="U1467" s="27">
        <f>IF(COUNTIFS($B$2:$B1467,$B1467,$D$2:$D1467,$D1467)=1,1,0)</f>
        <v>1</v>
      </c>
      <c r="V1467" s="27">
        <f t="shared" si="67"/>
        <v>1.0900000000000001</v>
      </c>
      <c r="W1467" s="27">
        <f t="shared" si="68"/>
        <v>7</v>
      </c>
      <c r="X1467" s="27">
        <f t="shared" si="66"/>
        <v>1.0899998533000002</v>
      </c>
    </row>
    <row r="1468" spans="1:24" x14ac:dyDescent="0.25">
      <c r="A1468" s="26">
        <v>46265</v>
      </c>
      <c r="B1468" s="27" t="s">
        <v>10335</v>
      </c>
      <c r="C1468" s="27" t="s">
        <v>1689</v>
      </c>
      <c r="D1468" s="27" t="s">
        <v>533</v>
      </c>
      <c r="E1468" s="27" t="s">
        <v>22</v>
      </c>
      <c r="F1468" s="27" t="s">
        <v>23</v>
      </c>
      <c r="G1468" s="27"/>
      <c r="H1468" s="27" t="s">
        <v>24</v>
      </c>
      <c r="I1468" s="28">
        <v>459826076</v>
      </c>
      <c r="J1468" s="28">
        <v>0</v>
      </c>
      <c r="K1468" s="28">
        <v>459826076</v>
      </c>
      <c r="L1468" s="29">
        <v>1.87</v>
      </c>
      <c r="M1468" s="29">
        <f>IFERROR(_xlfn.XLOOKUP($B1468,'Ownership Metrics'!$A:$A,'Ownership Metrics'!$B:$B),"")</f>
        <v>21.34</v>
      </c>
      <c r="N1468" s="28">
        <f>IFERROR(_xlfn.XLOOKUP($B1468,'Ownership Metrics'!$A:$A,'Ownership Metrics'!$C:$C),"")</f>
        <v>3773</v>
      </c>
      <c r="O1468" s="29">
        <f>IFERROR(_xlfn.XLOOKUP($B1468,'Ownership Metrics'!$A:$A,'Ownership Metrics'!$D:$D),"")</f>
        <v>61.07</v>
      </c>
      <c r="P1468" s="29">
        <f>IFERROR(_xlfn.XLOOKUP($B1468,'Ownership Metrics'!$A:$A,'Ownership Metrics'!$E:$E),"")</f>
        <v>67.94</v>
      </c>
      <c r="Q1468" s="30">
        <f>IFERROR(_xlfn.XLOOKUP($B1468,'Ownership Metrics'!$A:$A,'Ownership Metrics'!$F:$F),"")</f>
        <v>9</v>
      </c>
      <c r="R1468" s="30">
        <f>IFERROR(_xlfn.XLOOKUP($B1468,'Ownership Metrics'!$A:$A,'Ownership Metrics'!$G:$G),"")</f>
        <v>52</v>
      </c>
      <c r="S1468" s="27" t="str">
        <f>IFERROR(_xlfn.XLOOKUP($B1468,'Ownership Metrics'!$A:$A,'Ownership Metrics'!$H:$H),"")</f>
        <v>Mayoritas</v>
      </c>
      <c r="T1468" s="27" t="str">
        <f>IFERROR(_xlfn.XLOOKUP($B1468,'Ownership Metrics'!$A:$A,'Ownership Metrics'!$I:$I),"")</f>
        <v>Sedang</v>
      </c>
      <c r="U1468" s="27">
        <f>IF(COUNTIFS($B$2:$B1468,$B1468,$D$2:$D1468,$D1468)=1,1,0)</f>
        <v>1</v>
      </c>
      <c r="V1468" s="27">
        <f t="shared" si="67"/>
        <v>1.87</v>
      </c>
      <c r="W1468" s="27">
        <f t="shared" si="68"/>
        <v>7</v>
      </c>
      <c r="X1468" s="27">
        <f t="shared" si="66"/>
        <v>1.8699998532000002</v>
      </c>
    </row>
    <row r="1469" spans="1:24" x14ac:dyDescent="0.25">
      <c r="A1469" s="26">
        <v>46265</v>
      </c>
      <c r="B1469" s="27" t="s">
        <v>10335</v>
      </c>
      <c r="C1469" s="27" t="s">
        <v>1689</v>
      </c>
      <c r="D1469" s="27" t="s">
        <v>1073</v>
      </c>
      <c r="E1469" s="27" t="s">
        <v>22</v>
      </c>
      <c r="F1469" s="27" t="s">
        <v>23</v>
      </c>
      <c r="G1469" s="27"/>
      <c r="H1469" s="27" t="s">
        <v>24</v>
      </c>
      <c r="I1469" s="28">
        <v>326622200</v>
      </c>
      <c r="J1469" s="28">
        <v>0</v>
      </c>
      <c r="K1469" s="28">
        <v>326622200</v>
      </c>
      <c r="L1469" s="29">
        <v>1.33</v>
      </c>
      <c r="M1469" s="29">
        <f>IFERROR(_xlfn.XLOOKUP($B1469,'Ownership Metrics'!$A:$A,'Ownership Metrics'!$B:$B),"")</f>
        <v>21.34</v>
      </c>
      <c r="N1469" s="28">
        <f>IFERROR(_xlfn.XLOOKUP($B1469,'Ownership Metrics'!$A:$A,'Ownership Metrics'!$C:$C),"")</f>
        <v>3773</v>
      </c>
      <c r="O1469" s="29">
        <f>IFERROR(_xlfn.XLOOKUP($B1469,'Ownership Metrics'!$A:$A,'Ownership Metrics'!$D:$D),"")</f>
        <v>61.07</v>
      </c>
      <c r="P1469" s="29">
        <f>IFERROR(_xlfn.XLOOKUP($B1469,'Ownership Metrics'!$A:$A,'Ownership Metrics'!$E:$E),"")</f>
        <v>67.94</v>
      </c>
      <c r="Q1469" s="30">
        <f>IFERROR(_xlfn.XLOOKUP($B1469,'Ownership Metrics'!$A:$A,'Ownership Metrics'!$F:$F),"")</f>
        <v>9</v>
      </c>
      <c r="R1469" s="30">
        <f>IFERROR(_xlfn.XLOOKUP($B1469,'Ownership Metrics'!$A:$A,'Ownership Metrics'!$G:$G),"")</f>
        <v>52</v>
      </c>
      <c r="S1469" s="27" t="str">
        <f>IFERROR(_xlfn.XLOOKUP($B1469,'Ownership Metrics'!$A:$A,'Ownership Metrics'!$H:$H),"")</f>
        <v>Mayoritas</v>
      </c>
      <c r="T1469" s="27" t="str">
        <f>IFERROR(_xlfn.XLOOKUP($B1469,'Ownership Metrics'!$A:$A,'Ownership Metrics'!$I:$I),"")</f>
        <v>Sedang</v>
      </c>
      <c r="U1469" s="27">
        <f>IF(COUNTIFS($B$2:$B1469,$B1469,$D$2:$D1469,$D1469)=1,1,0)</f>
        <v>1</v>
      </c>
      <c r="V1469" s="27">
        <f t="shared" si="67"/>
        <v>1.33</v>
      </c>
      <c r="W1469" s="27">
        <f t="shared" si="68"/>
        <v>9</v>
      </c>
      <c r="X1469" s="27">
        <f t="shared" si="66"/>
        <v>1.3299998531000001</v>
      </c>
    </row>
    <row r="1470" spans="1:24" x14ac:dyDescent="0.25">
      <c r="A1470" s="26">
        <v>46265</v>
      </c>
      <c r="B1470" s="27" t="s">
        <v>10335</v>
      </c>
      <c r="C1470" s="27" t="s">
        <v>1689</v>
      </c>
      <c r="D1470" s="27" t="s">
        <v>1690</v>
      </c>
      <c r="E1470" s="27" t="s">
        <v>22</v>
      </c>
      <c r="F1470" s="27" t="s">
        <v>23</v>
      </c>
      <c r="G1470" s="27"/>
      <c r="H1470" s="27" t="s">
        <v>24</v>
      </c>
      <c r="I1470" s="28">
        <v>539868097</v>
      </c>
      <c r="J1470" s="28">
        <v>0</v>
      </c>
      <c r="K1470" s="28">
        <v>539868097</v>
      </c>
      <c r="L1470" s="29">
        <v>2.19</v>
      </c>
      <c r="M1470" s="29">
        <f>IFERROR(_xlfn.XLOOKUP($B1470,'Ownership Metrics'!$A:$A,'Ownership Metrics'!$B:$B),"")</f>
        <v>21.34</v>
      </c>
      <c r="N1470" s="28">
        <f>IFERROR(_xlfn.XLOOKUP($B1470,'Ownership Metrics'!$A:$A,'Ownership Metrics'!$C:$C),"")</f>
        <v>3773</v>
      </c>
      <c r="O1470" s="29">
        <f>IFERROR(_xlfn.XLOOKUP($B1470,'Ownership Metrics'!$A:$A,'Ownership Metrics'!$D:$D),"")</f>
        <v>61.07</v>
      </c>
      <c r="P1470" s="29">
        <f>IFERROR(_xlfn.XLOOKUP($B1470,'Ownership Metrics'!$A:$A,'Ownership Metrics'!$E:$E),"")</f>
        <v>67.94</v>
      </c>
      <c r="Q1470" s="30">
        <f>IFERROR(_xlfn.XLOOKUP($B1470,'Ownership Metrics'!$A:$A,'Ownership Metrics'!$F:$F),"")</f>
        <v>9</v>
      </c>
      <c r="R1470" s="30">
        <f>IFERROR(_xlfn.XLOOKUP($B1470,'Ownership Metrics'!$A:$A,'Ownership Metrics'!$G:$G),"")</f>
        <v>52</v>
      </c>
      <c r="S1470" s="27" t="str">
        <f>IFERROR(_xlfn.XLOOKUP($B1470,'Ownership Metrics'!$A:$A,'Ownership Metrics'!$H:$H),"")</f>
        <v>Mayoritas</v>
      </c>
      <c r="T1470" s="27" t="str">
        <f>IFERROR(_xlfn.XLOOKUP($B1470,'Ownership Metrics'!$A:$A,'Ownership Metrics'!$I:$I),"")</f>
        <v>Sedang</v>
      </c>
      <c r="U1470" s="27">
        <f>IF(COUNTIFS($B$2:$B1470,$B1470,$D$2:$D1470,$D1470)=1,1,0)</f>
        <v>1</v>
      </c>
      <c r="V1470" s="27">
        <f t="shared" si="67"/>
        <v>2.19</v>
      </c>
      <c r="W1470" s="27">
        <f t="shared" si="68"/>
        <v>4</v>
      </c>
      <c r="X1470" s="27">
        <f t="shared" si="66"/>
        <v>2.1899998529999998</v>
      </c>
    </row>
    <row r="1471" spans="1:24" x14ac:dyDescent="0.25">
      <c r="A1471" s="26">
        <v>46265</v>
      </c>
      <c r="B1471" s="27" t="s">
        <v>10335</v>
      </c>
      <c r="C1471" s="27" t="s">
        <v>1689</v>
      </c>
      <c r="D1471" s="27" t="s">
        <v>1691</v>
      </c>
      <c r="E1471" s="27" t="s">
        <v>22</v>
      </c>
      <c r="F1471" s="27" t="s">
        <v>23</v>
      </c>
      <c r="G1471" s="27"/>
      <c r="H1471" s="27" t="s">
        <v>24</v>
      </c>
      <c r="I1471" s="28">
        <v>15034031772</v>
      </c>
      <c r="J1471" s="28">
        <v>0</v>
      </c>
      <c r="K1471" s="28">
        <v>15034031772</v>
      </c>
      <c r="L1471" s="29">
        <v>61.07</v>
      </c>
      <c r="M1471" s="29">
        <f>IFERROR(_xlfn.XLOOKUP($B1471,'Ownership Metrics'!$A:$A,'Ownership Metrics'!$B:$B),"")</f>
        <v>21.34</v>
      </c>
      <c r="N1471" s="28">
        <f>IFERROR(_xlfn.XLOOKUP($B1471,'Ownership Metrics'!$A:$A,'Ownership Metrics'!$C:$C),"")</f>
        <v>3773</v>
      </c>
      <c r="O1471" s="29">
        <f>IFERROR(_xlfn.XLOOKUP($B1471,'Ownership Metrics'!$A:$A,'Ownership Metrics'!$D:$D),"")</f>
        <v>61.07</v>
      </c>
      <c r="P1471" s="29">
        <f>IFERROR(_xlfn.XLOOKUP($B1471,'Ownership Metrics'!$A:$A,'Ownership Metrics'!$E:$E),"")</f>
        <v>67.94</v>
      </c>
      <c r="Q1471" s="30">
        <f>IFERROR(_xlfn.XLOOKUP($B1471,'Ownership Metrics'!$A:$A,'Ownership Metrics'!$F:$F),"")</f>
        <v>9</v>
      </c>
      <c r="R1471" s="30">
        <f>IFERROR(_xlfn.XLOOKUP($B1471,'Ownership Metrics'!$A:$A,'Ownership Metrics'!$G:$G),"")</f>
        <v>52</v>
      </c>
      <c r="S1471" s="27" t="str">
        <f>IFERROR(_xlfn.XLOOKUP($B1471,'Ownership Metrics'!$A:$A,'Ownership Metrics'!$H:$H),"")</f>
        <v>Mayoritas</v>
      </c>
      <c r="T1471" s="27" t="str">
        <f>IFERROR(_xlfn.XLOOKUP($B1471,'Ownership Metrics'!$A:$A,'Ownership Metrics'!$I:$I),"")</f>
        <v>Sedang</v>
      </c>
      <c r="U1471" s="27">
        <f>IF(COUNTIFS($B$2:$B1471,$B1471,$D$2:$D1471,$D1471)=1,1,0)</f>
        <v>1</v>
      </c>
      <c r="V1471" s="27">
        <f t="shared" si="67"/>
        <v>61.07</v>
      </c>
      <c r="W1471" s="27">
        <f t="shared" si="68"/>
        <v>1</v>
      </c>
      <c r="X1471" s="27">
        <f t="shared" si="66"/>
        <v>61.069999852899997</v>
      </c>
    </row>
    <row r="1472" spans="1:24" x14ac:dyDescent="0.25">
      <c r="A1472" s="26">
        <v>46265</v>
      </c>
      <c r="B1472" s="27" t="s">
        <v>10335</v>
      </c>
      <c r="C1472" s="27" t="s">
        <v>1689</v>
      </c>
      <c r="D1472" s="27" t="s">
        <v>535</v>
      </c>
      <c r="E1472" s="27" t="s">
        <v>22</v>
      </c>
      <c r="F1472" s="27" t="s">
        <v>23</v>
      </c>
      <c r="G1472" s="27"/>
      <c r="H1472" s="27" t="s">
        <v>24</v>
      </c>
      <c r="I1472" s="28">
        <v>969574600</v>
      </c>
      <c r="J1472" s="28">
        <v>0</v>
      </c>
      <c r="K1472" s="28">
        <v>969574600</v>
      </c>
      <c r="L1472" s="29">
        <v>3.94</v>
      </c>
      <c r="M1472" s="29">
        <f>IFERROR(_xlfn.XLOOKUP($B1472,'Ownership Metrics'!$A:$A,'Ownership Metrics'!$B:$B),"")</f>
        <v>21.34</v>
      </c>
      <c r="N1472" s="28">
        <f>IFERROR(_xlfn.XLOOKUP($B1472,'Ownership Metrics'!$A:$A,'Ownership Metrics'!$C:$C),"")</f>
        <v>3773</v>
      </c>
      <c r="O1472" s="29">
        <f>IFERROR(_xlfn.XLOOKUP($B1472,'Ownership Metrics'!$A:$A,'Ownership Metrics'!$D:$D),"")</f>
        <v>61.07</v>
      </c>
      <c r="P1472" s="29">
        <f>IFERROR(_xlfn.XLOOKUP($B1472,'Ownership Metrics'!$A:$A,'Ownership Metrics'!$E:$E),"")</f>
        <v>67.94</v>
      </c>
      <c r="Q1472" s="30">
        <f>IFERROR(_xlfn.XLOOKUP($B1472,'Ownership Metrics'!$A:$A,'Ownership Metrics'!$F:$F),"")</f>
        <v>9</v>
      </c>
      <c r="R1472" s="30">
        <f>IFERROR(_xlfn.XLOOKUP($B1472,'Ownership Metrics'!$A:$A,'Ownership Metrics'!$G:$G),"")</f>
        <v>52</v>
      </c>
      <c r="S1472" s="27" t="str">
        <f>IFERROR(_xlfn.XLOOKUP($B1472,'Ownership Metrics'!$A:$A,'Ownership Metrics'!$H:$H),"")</f>
        <v>Mayoritas</v>
      </c>
      <c r="T1472" s="27" t="str">
        <f>IFERROR(_xlfn.XLOOKUP($B1472,'Ownership Metrics'!$A:$A,'Ownership Metrics'!$I:$I),"")</f>
        <v>Sedang</v>
      </c>
      <c r="U1472" s="27">
        <f>IF(COUNTIFS($B$2:$B1472,$B1472,$D$2:$D1472,$D1472)=1,1,0)</f>
        <v>1</v>
      </c>
      <c r="V1472" s="27">
        <f t="shared" si="67"/>
        <v>3.94</v>
      </c>
      <c r="W1472" s="27">
        <f t="shared" si="68"/>
        <v>2</v>
      </c>
      <c r="X1472" s="27">
        <f t="shared" si="66"/>
        <v>3.9399998527999998</v>
      </c>
    </row>
    <row r="1473" spans="1:24" x14ac:dyDescent="0.25">
      <c r="A1473" s="26">
        <v>46265</v>
      </c>
      <c r="B1473" s="27" t="s">
        <v>10335</v>
      </c>
      <c r="C1473" s="27" t="s">
        <v>1689</v>
      </c>
      <c r="D1473" s="27" t="s">
        <v>1692</v>
      </c>
      <c r="E1473" s="27" t="s">
        <v>83</v>
      </c>
      <c r="F1473" s="27" t="s">
        <v>32</v>
      </c>
      <c r="G1473" s="27"/>
      <c r="H1473" s="27" t="s">
        <v>64</v>
      </c>
      <c r="I1473" s="28">
        <v>464624259</v>
      </c>
      <c r="J1473" s="28">
        <v>0</v>
      </c>
      <c r="K1473" s="28">
        <v>464624259</v>
      </c>
      <c r="L1473" s="29">
        <v>1.89</v>
      </c>
      <c r="M1473" s="29">
        <f>IFERROR(_xlfn.XLOOKUP($B1473,'Ownership Metrics'!$A:$A,'Ownership Metrics'!$B:$B),"")</f>
        <v>21.34</v>
      </c>
      <c r="N1473" s="28">
        <f>IFERROR(_xlfn.XLOOKUP($B1473,'Ownership Metrics'!$A:$A,'Ownership Metrics'!$C:$C),"")</f>
        <v>3773</v>
      </c>
      <c r="O1473" s="29">
        <f>IFERROR(_xlfn.XLOOKUP($B1473,'Ownership Metrics'!$A:$A,'Ownership Metrics'!$D:$D),"")</f>
        <v>61.07</v>
      </c>
      <c r="P1473" s="29">
        <f>IFERROR(_xlfn.XLOOKUP($B1473,'Ownership Metrics'!$A:$A,'Ownership Metrics'!$E:$E),"")</f>
        <v>67.94</v>
      </c>
      <c r="Q1473" s="30">
        <f>IFERROR(_xlfn.XLOOKUP($B1473,'Ownership Metrics'!$A:$A,'Ownership Metrics'!$F:$F),"")</f>
        <v>9</v>
      </c>
      <c r="R1473" s="30">
        <f>IFERROR(_xlfn.XLOOKUP($B1473,'Ownership Metrics'!$A:$A,'Ownership Metrics'!$G:$G),"")</f>
        <v>52</v>
      </c>
      <c r="S1473" s="27" t="str">
        <f>IFERROR(_xlfn.XLOOKUP($B1473,'Ownership Metrics'!$A:$A,'Ownership Metrics'!$H:$H),"")</f>
        <v>Mayoritas</v>
      </c>
      <c r="T1473" s="27" t="str">
        <f>IFERROR(_xlfn.XLOOKUP($B1473,'Ownership Metrics'!$A:$A,'Ownership Metrics'!$I:$I),"")</f>
        <v>Sedang</v>
      </c>
      <c r="U1473" s="27">
        <f>IF(COUNTIFS($B$2:$B1473,$B1473,$D$2:$D1473,$D1473)=1,1,0)</f>
        <v>1</v>
      </c>
      <c r="V1473" s="27">
        <f t="shared" si="67"/>
        <v>1.89</v>
      </c>
      <c r="W1473" s="27">
        <f t="shared" si="68"/>
        <v>6</v>
      </c>
      <c r="X1473" s="27">
        <f t="shared" si="66"/>
        <v>1.8899998526999999</v>
      </c>
    </row>
    <row r="1474" spans="1:24" x14ac:dyDescent="0.25">
      <c r="A1474" s="26">
        <v>46265</v>
      </c>
      <c r="B1474" s="27" t="s">
        <v>10335</v>
      </c>
      <c r="C1474" s="27" t="s">
        <v>1689</v>
      </c>
      <c r="D1474" s="27" t="s">
        <v>1693</v>
      </c>
      <c r="E1474" s="27" t="s">
        <v>22</v>
      </c>
      <c r="F1474" s="27" t="s">
        <v>32</v>
      </c>
      <c r="G1474" s="27"/>
      <c r="H1474" s="27" t="s">
        <v>234</v>
      </c>
      <c r="I1474" s="28">
        <v>720756608</v>
      </c>
      <c r="J1474" s="28">
        <v>0</v>
      </c>
      <c r="K1474" s="28">
        <v>720756608</v>
      </c>
      <c r="L1474" s="29">
        <v>2.93</v>
      </c>
      <c r="M1474" s="29">
        <f>IFERROR(_xlfn.XLOOKUP($B1474,'Ownership Metrics'!$A:$A,'Ownership Metrics'!$B:$B),"")</f>
        <v>21.34</v>
      </c>
      <c r="N1474" s="28">
        <f>IFERROR(_xlfn.XLOOKUP($B1474,'Ownership Metrics'!$A:$A,'Ownership Metrics'!$C:$C),"")</f>
        <v>3773</v>
      </c>
      <c r="O1474" s="29">
        <f>IFERROR(_xlfn.XLOOKUP($B1474,'Ownership Metrics'!$A:$A,'Ownership Metrics'!$D:$D),"")</f>
        <v>61.07</v>
      </c>
      <c r="P1474" s="29">
        <f>IFERROR(_xlfn.XLOOKUP($B1474,'Ownership Metrics'!$A:$A,'Ownership Metrics'!$E:$E),"")</f>
        <v>67.94</v>
      </c>
      <c r="Q1474" s="30">
        <f>IFERROR(_xlfn.XLOOKUP($B1474,'Ownership Metrics'!$A:$A,'Ownership Metrics'!$F:$F),"")</f>
        <v>9</v>
      </c>
      <c r="R1474" s="30">
        <f>IFERROR(_xlfn.XLOOKUP($B1474,'Ownership Metrics'!$A:$A,'Ownership Metrics'!$G:$G),"")</f>
        <v>52</v>
      </c>
      <c r="S1474" s="27" t="str">
        <f>IFERROR(_xlfn.XLOOKUP($B1474,'Ownership Metrics'!$A:$A,'Ownership Metrics'!$H:$H),"")</f>
        <v>Mayoritas</v>
      </c>
      <c r="T1474" s="27" t="str">
        <f>IFERROR(_xlfn.XLOOKUP($B1474,'Ownership Metrics'!$A:$A,'Ownership Metrics'!$I:$I),"")</f>
        <v>Sedang</v>
      </c>
      <c r="U1474" s="27">
        <f>IF(COUNTIFS($B$2:$B1474,$B1474,$D$2:$D1474,$D1474)=1,1,0)</f>
        <v>1</v>
      </c>
      <c r="V1474" s="27">
        <f t="shared" si="67"/>
        <v>2.93</v>
      </c>
      <c r="W1474" s="27">
        <f t="shared" si="68"/>
        <v>3</v>
      </c>
      <c r="X1474" s="27">
        <f t="shared" ref="X1474:X1537" si="69">$V1474-(ROW()*0.0000000001)</f>
        <v>2.9299998526</v>
      </c>
    </row>
    <row r="1475" spans="1:24" x14ac:dyDescent="0.25">
      <c r="A1475" s="26">
        <v>46265</v>
      </c>
      <c r="B1475" s="27" t="s">
        <v>10335</v>
      </c>
      <c r="C1475" s="27" t="s">
        <v>1689</v>
      </c>
      <c r="D1475" s="27" t="s">
        <v>1694</v>
      </c>
      <c r="E1475" s="27" t="s">
        <v>35</v>
      </c>
      <c r="F1475" s="27" t="s">
        <v>23</v>
      </c>
      <c r="G1475" s="27" t="s">
        <v>36</v>
      </c>
      <c r="H1475" s="27" t="s">
        <v>24</v>
      </c>
      <c r="I1475" s="28">
        <v>477572682</v>
      </c>
      <c r="J1475" s="28">
        <v>0</v>
      </c>
      <c r="K1475" s="28">
        <v>477572682</v>
      </c>
      <c r="L1475" s="29">
        <v>1.94</v>
      </c>
      <c r="M1475" s="29">
        <f>IFERROR(_xlfn.XLOOKUP($B1475,'Ownership Metrics'!$A:$A,'Ownership Metrics'!$B:$B),"")</f>
        <v>21.34</v>
      </c>
      <c r="N1475" s="28">
        <f>IFERROR(_xlfn.XLOOKUP($B1475,'Ownership Metrics'!$A:$A,'Ownership Metrics'!$C:$C),"")</f>
        <v>3773</v>
      </c>
      <c r="O1475" s="29">
        <f>IFERROR(_xlfn.XLOOKUP($B1475,'Ownership Metrics'!$A:$A,'Ownership Metrics'!$D:$D),"")</f>
        <v>61.07</v>
      </c>
      <c r="P1475" s="29">
        <f>IFERROR(_xlfn.XLOOKUP($B1475,'Ownership Metrics'!$A:$A,'Ownership Metrics'!$E:$E),"")</f>
        <v>67.94</v>
      </c>
      <c r="Q1475" s="30">
        <f>IFERROR(_xlfn.XLOOKUP($B1475,'Ownership Metrics'!$A:$A,'Ownership Metrics'!$F:$F),"")</f>
        <v>9</v>
      </c>
      <c r="R1475" s="30">
        <f>IFERROR(_xlfn.XLOOKUP($B1475,'Ownership Metrics'!$A:$A,'Ownership Metrics'!$G:$G),"")</f>
        <v>52</v>
      </c>
      <c r="S1475" s="27" t="str">
        <f>IFERROR(_xlfn.XLOOKUP($B1475,'Ownership Metrics'!$A:$A,'Ownership Metrics'!$H:$H),"")</f>
        <v>Mayoritas</v>
      </c>
      <c r="T1475" s="27" t="str">
        <f>IFERROR(_xlfn.XLOOKUP($B1475,'Ownership Metrics'!$A:$A,'Ownership Metrics'!$I:$I),"")</f>
        <v>Sedang</v>
      </c>
      <c r="U1475" s="27">
        <f>IF(COUNTIFS($B$2:$B1475,$B1475,$D$2:$D1475,$D1475)=1,1,0)</f>
        <v>1</v>
      </c>
      <c r="V1475" s="27">
        <f t="shared" ref="V1475:V1538" si="70">SUMIFS($L$2:$L$10000,$B$2:$B$10000,$B1475,$D$2:$D$10000,$D1475)</f>
        <v>1.94</v>
      </c>
      <c r="W1475" s="27">
        <f t="shared" ref="W1475:W1538" si="71">COUNTIFS($B$2:$B$10000,$B1475,$U$2:$U$10000,1,$X$2:$X$10000,"&gt;"&amp;$X1475)+1</f>
        <v>5</v>
      </c>
      <c r="X1475" s="27">
        <f t="shared" si="69"/>
        <v>1.9399998525</v>
      </c>
    </row>
    <row r="1476" spans="1:24" x14ac:dyDescent="0.25">
      <c r="A1476" s="26">
        <v>46265</v>
      </c>
      <c r="B1476" s="27" t="s">
        <v>10335</v>
      </c>
      <c r="C1476" s="27" t="s">
        <v>1689</v>
      </c>
      <c r="D1476" s="27" t="s">
        <v>1695</v>
      </c>
      <c r="E1476" s="27" t="s">
        <v>51</v>
      </c>
      <c r="F1476" s="27" t="s">
        <v>32</v>
      </c>
      <c r="G1476" s="27"/>
      <c r="H1476" s="27" t="s">
        <v>64</v>
      </c>
      <c r="I1476" s="28">
        <v>368059686</v>
      </c>
      <c r="J1476" s="28">
        <v>0</v>
      </c>
      <c r="K1476" s="28">
        <v>368059686</v>
      </c>
      <c r="L1476" s="29">
        <v>1.5</v>
      </c>
      <c r="M1476" s="29">
        <f>IFERROR(_xlfn.XLOOKUP($B1476,'Ownership Metrics'!$A:$A,'Ownership Metrics'!$B:$B),"")</f>
        <v>21.34</v>
      </c>
      <c r="N1476" s="28">
        <f>IFERROR(_xlfn.XLOOKUP($B1476,'Ownership Metrics'!$A:$A,'Ownership Metrics'!$C:$C),"")</f>
        <v>3773</v>
      </c>
      <c r="O1476" s="29">
        <f>IFERROR(_xlfn.XLOOKUP($B1476,'Ownership Metrics'!$A:$A,'Ownership Metrics'!$D:$D),"")</f>
        <v>61.07</v>
      </c>
      <c r="P1476" s="29">
        <f>IFERROR(_xlfn.XLOOKUP($B1476,'Ownership Metrics'!$A:$A,'Ownership Metrics'!$E:$E),"")</f>
        <v>67.94</v>
      </c>
      <c r="Q1476" s="30">
        <f>IFERROR(_xlfn.XLOOKUP($B1476,'Ownership Metrics'!$A:$A,'Ownership Metrics'!$F:$F),"")</f>
        <v>9</v>
      </c>
      <c r="R1476" s="30">
        <f>IFERROR(_xlfn.XLOOKUP($B1476,'Ownership Metrics'!$A:$A,'Ownership Metrics'!$G:$G),"")</f>
        <v>52</v>
      </c>
      <c r="S1476" s="27" t="str">
        <f>IFERROR(_xlfn.XLOOKUP($B1476,'Ownership Metrics'!$A:$A,'Ownership Metrics'!$H:$H),"")</f>
        <v>Mayoritas</v>
      </c>
      <c r="T1476" s="27" t="str">
        <f>IFERROR(_xlfn.XLOOKUP($B1476,'Ownership Metrics'!$A:$A,'Ownership Metrics'!$I:$I),"")</f>
        <v>Sedang</v>
      </c>
      <c r="U1476" s="27">
        <f>IF(COUNTIFS($B$2:$B1476,$B1476,$D$2:$D1476,$D1476)=1,1,0)</f>
        <v>1</v>
      </c>
      <c r="V1476" s="27">
        <f t="shared" si="70"/>
        <v>1.5</v>
      </c>
      <c r="W1476" s="27">
        <f t="shared" si="71"/>
        <v>8</v>
      </c>
      <c r="X1476" s="27">
        <f t="shared" si="69"/>
        <v>1.4999998524</v>
      </c>
    </row>
    <row r="1477" spans="1:24" x14ac:dyDescent="0.25">
      <c r="A1477" s="26">
        <v>46265</v>
      </c>
      <c r="B1477" s="27" t="s">
        <v>10336</v>
      </c>
      <c r="C1477" s="27" t="s">
        <v>1697</v>
      </c>
      <c r="D1477" s="27" t="s">
        <v>541</v>
      </c>
      <c r="E1477" s="27" t="s">
        <v>22</v>
      </c>
      <c r="F1477" s="27" t="s">
        <v>23</v>
      </c>
      <c r="G1477" s="27"/>
      <c r="H1477" s="27" t="s">
        <v>24</v>
      </c>
      <c r="I1477" s="28">
        <v>11082071942</v>
      </c>
      <c r="J1477" s="28">
        <v>0</v>
      </c>
      <c r="K1477" s="28">
        <v>11082071942</v>
      </c>
      <c r="L1477" s="29">
        <v>60.17</v>
      </c>
      <c r="M1477" s="29">
        <f>IFERROR(_xlfn.XLOOKUP($B1477,'Ownership Metrics'!$A:$A,'Ownership Metrics'!$B:$B),"")</f>
        <v>8.9700000000000006</v>
      </c>
      <c r="N1477" s="28">
        <f>IFERROR(_xlfn.XLOOKUP($B1477,'Ownership Metrics'!$A:$A,'Ownership Metrics'!$C:$C),"")</f>
        <v>3826</v>
      </c>
      <c r="O1477" s="29">
        <f>IFERROR(_xlfn.XLOOKUP($B1477,'Ownership Metrics'!$A:$A,'Ownership Metrics'!$D:$D),"")</f>
        <v>60.17</v>
      </c>
      <c r="P1477" s="29">
        <f>IFERROR(_xlfn.XLOOKUP($B1477,'Ownership Metrics'!$A:$A,'Ownership Metrics'!$E:$E),"")</f>
        <v>77.12</v>
      </c>
      <c r="Q1477" s="30">
        <f>IFERROR(_xlfn.XLOOKUP($B1477,'Ownership Metrics'!$A:$A,'Ownership Metrics'!$F:$F),"")</f>
        <v>7</v>
      </c>
      <c r="R1477" s="30">
        <f>IFERROR(_xlfn.XLOOKUP($B1477,'Ownership Metrics'!$A:$A,'Ownership Metrics'!$G:$G),"")</f>
        <v>58</v>
      </c>
      <c r="S1477" s="27" t="str">
        <f>IFERROR(_xlfn.XLOOKUP($B1477,'Ownership Metrics'!$A:$A,'Ownership Metrics'!$H:$H),"")</f>
        <v>Mayoritas</v>
      </c>
      <c r="T1477" s="27" t="str">
        <f>IFERROR(_xlfn.XLOOKUP($B1477,'Ownership Metrics'!$A:$A,'Ownership Metrics'!$I:$I),"")</f>
        <v>Tinggi</v>
      </c>
      <c r="U1477" s="27">
        <f>IF(COUNTIFS($B$2:$B1477,$B1477,$D$2:$D1477,$D1477)=1,1,0)</f>
        <v>1</v>
      </c>
      <c r="V1477" s="27">
        <f t="shared" si="70"/>
        <v>60.17</v>
      </c>
      <c r="W1477" s="27">
        <f t="shared" si="71"/>
        <v>1</v>
      </c>
      <c r="X1477" s="27">
        <f t="shared" si="69"/>
        <v>60.169999852300002</v>
      </c>
    </row>
    <row r="1478" spans="1:24" x14ac:dyDescent="0.25">
      <c r="A1478" s="26">
        <v>46265</v>
      </c>
      <c r="B1478" s="27" t="s">
        <v>10336</v>
      </c>
      <c r="C1478" s="27" t="s">
        <v>1697</v>
      </c>
      <c r="D1478" s="27" t="s">
        <v>1198</v>
      </c>
      <c r="E1478" s="27" t="s">
        <v>22</v>
      </c>
      <c r="F1478" s="27" t="s">
        <v>23</v>
      </c>
      <c r="G1478" s="27"/>
      <c r="H1478" s="27" t="s">
        <v>24</v>
      </c>
      <c r="I1478" s="28">
        <v>850186000</v>
      </c>
      <c r="J1478" s="28">
        <v>0</v>
      </c>
      <c r="K1478" s="28">
        <v>850186000</v>
      </c>
      <c r="L1478" s="29">
        <v>4.62</v>
      </c>
      <c r="M1478" s="29">
        <f>IFERROR(_xlfn.XLOOKUP($B1478,'Ownership Metrics'!$A:$A,'Ownership Metrics'!$B:$B),"")</f>
        <v>8.9700000000000006</v>
      </c>
      <c r="N1478" s="28">
        <f>IFERROR(_xlfn.XLOOKUP($B1478,'Ownership Metrics'!$A:$A,'Ownership Metrics'!$C:$C),"")</f>
        <v>3826</v>
      </c>
      <c r="O1478" s="29">
        <f>IFERROR(_xlfn.XLOOKUP($B1478,'Ownership Metrics'!$A:$A,'Ownership Metrics'!$D:$D),"")</f>
        <v>60.17</v>
      </c>
      <c r="P1478" s="29">
        <f>IFERROR(_xlfn.XLOOKUP($B1478,'Ownership Metrics'!$A:$A,'Ownership Metrics'!$E:$E),"")</f>
        <v>77.12</v>
      </c>
      <c r="Q1478" s="30">
        <f>IFERROR(_xlfn.XLOOKUP($B1478,'Ownership Metrics'!$A:$A,'Ownership Metrics'!$F:$F),"")</f>
        <v>7</v>
      </c>
      <c r="R1478" s="30">
        <f>IFERROR(_xlfn.XLOOKUP($B1478,'Ownership Metrics'!$A:$A,'Ownership Metrics'!$G:$G),"")</f>
        <v>58</v>
      </c>
      <c r="S1478" s="27" t="str">
        <f>IFERROR(_xlfn.XLOOKUP($B1478,'Ownership Metrics'!$A:$A,'Ownership Metrics'!$H:$H),"")</f>
        <v>Mayoritas</v>
      </c>
      <c r="T1478" s="27" t="str">
        <f>IFERROR(_xlfn.XLOOKUP($B1478,'Ownership Metrics'!$A:$A,'Ownership Metrics'!$I:$I),"")</f>
        <v>Tinggi</v>
      </c>
      <c r="U1478" s="27">
        <f>IF(COUNTIFS($B$2:$B1478,$B1478,$D$2:$D1478,$D1478)=1,1,0)</f>
        <v>1</v>
      </c>
      <c r="V1478" s="27">
        <f t="shared" si="70"/>
        <v>4.62</v>
      </c>
      <c r="W1478" s="27">
        <f t="shared" si="71"/>
        <v>4</v>
      </c>
      <c r="X1478" s="27">
        <f t="shared" si="69"/>
        <v>4.6199998522000003</v>
      </c>
    </row>
    <row r="1479" spans="1:24" x14ac:dyDescent="0.25">
      <c r="A1479" s="26">
        <v>46265</v>
      </c>
      <c r="B1479" s="27" t="s">
        <v>10336</v>
      </c>
      <c r="C1479" s="27" t="s">
        <v>1697</v>
      </c>
      <c r="D1479" s="27" t="s">
        <v>1359</v>
      </c>
      <c r="E1479" s="27" t="s">
        <v>74</v>
      </c>
      <c r="F1479" s="27" t="s">
        <v>32</v>
      </c>
      <c r="G1479" s="27"/>
      <c r="H1479" s="27" t="s">
        <v>64</v>
      </c>
      <c r="I1479" s="28">
        <v>1958234404</v>
      </c>
      <c r="J1479" s="28">
        <v>0</v>
      </c>
      <c r="K1479" s="28">
        <v>1958234404</v>
      </c>
      <c r="L1479" s="29">
        <v>10.63</v>
      </c>
      <c r="M1479" s="29">
        <f>IFERROR(_xlfn.XLOOKUP($B1479,'Ownership Metrics'!$A:$A,'Ownership Metrics'!$B:$B),"")</f>
        <v>8.9700000000000006</v>
      </c>
      <c r="N1479" s="28">
        <f>IFERROR(_xlfn.XLOOKUP($B1479,'Ownership Metrics'!$A:$A,'Ownership Metrics'!$C:$C),"")</f>
        <v>3826</v>
      </c>
      <c r="O1479" s="29">
        <f>IFERROR(_xlfn.XLOOKUP($B1479,'Ownership Metrics'!$A:$A,'Ownership Metrics'!$D:$D),"")</f>
        <v>60.17</v>
      </c>
      <c r="P1479" s="29">
        <f>IFERROR(_xlfn.XLOOKUP($B1479,'Ownership Metrics'!$A:$A,'Ownership Metrics'!$E:$E),"")</f>
        <v>77.12</v>
      </c>
      <c r="Q1479" s="30">
        <f>IFERROR(_xlfn.XLOOKUP($B1479,'Ownership Metrics'!$A:$A,'Ownership Metrics'!$F:$F),"")</f>
        <v>7</v>
      </c>
      <c r="R1479" s="30">
        <f>IFERROR(_xlfn.XLOOKUP($B1479,'Ownership Metrics'!$A:$A,'Ownership Metrics'!$G:$G),"")</f>
        <v>58</v>
      </c>
      <c r="S1479" s="27" t="str">
        <f>IFERROR(_xlfn.XLOOKUP($B1479,'Ownership Metrics'!$A:$A,'Ownership Metrics'!$H:$H),"")</f>
        <v>Mayoritas</v>
      </c>
      <c r="T1479" s="27" t="str">
        <f>IFERROR(_xlfn.XLOOKUP($B1479,'Ownership Metrics'!$A:$A,'Ownership Metrics'!$I:$I),"")</f>
        <v>Tinggi</v>
      </c>
      <c r="U1479" s="27">
        <f>IF(COUNTIFS($B$2:$B1479,$B1479,$D$2:$D1479,$D1479)=1,1,0)</f>
        <v>1</v>
      </c>
      <c r="V1479" s="27">
        <f t="shared" si="70"/>
        <v>10.63</v>
      </c>
      <c r="W1479" s="27">
        <f t="shared" si="71"/>
        <v>2</v>
      </c>
      <c r="X1479" s="27">
        <f t="shared" si="69"/>
        <v>10.629999852100001</v>
      </c>
    </row>
    <row r="1480" spans="1:24" x14ac:dyDescent="0.25">
      <c r="A1480" s="26">
        <v>46265</v>
      </c>
      <c r="B1480" s="27" t="s">
        <v>10336</v>
      </c>
      <c r="C1480" s="27" t="s">
        <v>1697</v>
      </c>
      <c r="D1480" s="27" t="s">
        <v>1698</v>
      </c>
      <c r="E1480" s="27" t="s">
        <v>31</v>
      </c>
      <c r="F1480" s="27" t="s">
        <v>32</v>
      </c>
      <c r="G1480" s="27"/>
      <c r="H1480" s="27" t="s">
        <v>1699</v>
      </c>
      <c r="I1480" s="28">
        <v>780394335</v>
      </c>
      <c r="J1480" s="28">
        <v>0</v>
      </c>
      <c r="K1480" s="28">
        <v>780394335</v>
      </c>
      <c r="L1480" s="29">
        <v>4.24</v>
      </c>
      <c r="M1480" s="29">
        <f>IFERROR(_xlfn.XLOOKUP($B1480,'Ownership Metrics'!$A:$A,'Ownership Metrics'!$B:$B),"")</f>
        <v>8.9700000000000006</v>
      </c>
      <c r="N1480" s="28">
        <f>IFERROR(_xlfn.XLOOKUP($B1480,'Ownership Metrics'!$A:$A,'Ownership Metrics'!$C:$C),"")</f>
        <v>3826</v>
      </c>
      <c r="O1480" s="29">
        <f>IFERROR(_xlfn.XLOOKUP($B1480,'Ownership Metrics'!$A:$A,'Ownership Metrics'!$D:$D),"")</f>
        <v>60.17</v>
      </c>
      <c r="P1480" s="29">
        <f>IFERROR(_xlfn.XLOOKUP($B1480,'Ownership Metrics'!$A:$A,'Ownership Metrics'!$E:$E),"")</f>
        <v>77.12</v>
      </c>
      <c r="Q1480" s="30">
        <f>IFERROR(_xlfn.XLOOKUP($B1480,'Ownership Metrics'!$A:$A,'Ownership Metrics'!$F:$F),"")</f>
        <v>7</v>
      </c>
      <c r="R1480" s="30">
        <f>IFERROR(_xlfn.XLOOKUP($B1480,'Ownership Metrics'!$A:$A,'Ownership Metrics'!$G:$G),"")</f>
        <v>58</v>
      </c>
      <c r="S1480" s="27" t="str">
        <f>IFERROR(_xlfn.XLOOKUP($B1480,'Ownership Metrics'!$A:$A,'Ownership Metrics'!$H:$H),"")</f>
        <v>Mayoritas</v>
      </c>
      <c r="T1480" s="27" t="str">
        <f>IFERROR(_xlfn.XLOOKUP($B1480,'Ownership Metrics'!$A:$A,'Ownership Metrics'!$I:$I),"")</f>
        <v>Tinggi</v>
      </c>
      <c r="U1480" s="27">
        <f>IF(COUNTIFS($B$2:$B1480,$B1480,$D$2:$D1480,$D1480)=1,1,0)</f>
        <v>1</v>
      </c>
      <c r="V1480" s="27">
        <f t="shared" si="70"/>
        <v>4.24</v>
      </c>
      <c r="W1480" s="27">
        <f t="shared" si="71"/>
        <v>5</v>
      </c>
      <c r="X1480" s="27">
        <f t="shared" si="69"/>
        <v>4.2399998520000004</v>
      </c>
    </row>
    <row r="1481" spans="1:24" x14ac:dyDescent="0.25">
      <c r="A1481" s="26">
        <v>46265</v>
      </c>
      <c r="B1481" s="27" t="s">
        <v>10336</v>
      </c>
      <c r="C1481" s="27" t="s">
        <v>1697</v>
      </c>
      <c r="D1481" s="27" t="s">
        <v>1202</v>
      </c>
      <c r="E1481" s="27" t="s">
        <v>35</v>
      </c>
      <c r="F1481" s="27" t="s">
        <v>23</v>
      </c>
      <c r="G1481" s="27" t="s">
        <v>36</v>
      </c>
      <c r="H1481" s="27" t="s">
        <v>24</v>
      </c>
      <c r="I1481" s="28">
        <v>1163587703</v>
      </c>
      <c r="J1481" s="28">
        <v>0</v>
      </c>
      <c r="K1481" s="28">
        <v>1163587703</v>
      </c>
      <c r="L1481" s="29">
        <v>6.32</v>
      </c>
      <c r="M1481" s="29">
        <f>IFERROR(_xlfn.XLOOKUP($B1481,'Ownership Metrics'!$A:$A,'Ownership Metrics'!$B:$B),"")</f>
        <v>8.9700000000000006</v>
      </c>
      <c r="N1481" s="28">
        <f>IFERROR(_xlfn.XLOOKUP($B1481,'Ownership Metrics'!$A:$A,'Ownership Metrics'!$C:$C),"")</f>
        <v>3826</v>
      </c>
      <c r="O1481" s="29">
        <f>IFERROR(_xlfn.XLOOKUP($B1481,'Ownership Metrics'!$A:$A,'Ownership Metrics'!$D:$D),"")</f>
        <v>60.17</v>
      </c>
      <c r="P1481" s="29">
        <f>IFERROR(_xlfn.XLOOKUP($B1481,'Ownership Metrics'!$A:$A,'Ownership Metrics'!$E:$E),"")</f>
        <v>77.12</v>
      </c>
      <c r="Q1481" s="30">
        <f>IFERROR(_xlfn.XLOOKUP($B1481,'Ownership Metrics'!$A:$A,'Ownership Metrics'!$F:$F),"")</f>
        <v>7</v>
      </c>
      <c r="R1481" s="30">
        <f>IFERROR(_xlfn.XLOOKUP($B1481,'Ownership Metrics'!$A:$A,'Ownership Metrics'!$G:$G),"")</f>
        <v>58</v>
      </c>
      <c r="S1481" s="27" t="str">
        <f>IFERROR(_xlfn.XLOOKUP($B1481,'Ownership Metrics'!$A:$A,'Ownership Metrics'!$H:$H),"")</f>
        <v>Mayoritas</v>
      </c>
      <c r="T1481" s="27" t="str">
        <f>IFERROR(_xlfn.XLOOKUP($B1481,'Ownership Metrics'!$A:$A,'Ownership Metrics'!$I:$I),"")</f>
        <v>Tinggi</v>
      </c>
      <c r="U1481" s="27">
        <f>IF(COUNTIFS($B$2:$B1481,$B1481,$D$2:$D1481,$D1481)=1,1,0)</f>
        <v>1</v>
      </c>
      <c r="V1481" s="27">
        <f t="shared" si="70"/>
        <v>6.32</v>
      </c>
      <c r="W1481" s="27">
        <f t="shared" si="71"/>
        <v>3</v>
      </c>
      <c r="X1481" s="27">
        <f t="shared" si="69"/>
        <v>6.3199998519000005</v>
      </c>
    </row>
    <row r="1482" spans="1:24" x14ac:dyDescent="0.25">
      <c r="A1482" s="26">
        <v>46265</v>
      </c>
      <c r="B1482" s="27" t="s">
        <v>10336</v>
      </c>
      <c r="C1482" s="27" t="s">
        <v>1697</v>
      </c>
      <c r="D1482" s="27" t="s">
        <v>1204</v>
      </c>
      <c r="E1482" s="27" t="s">
        <v>35</v>
      </c>
      <c r="F1482" s="27" t="s">
        <v>32</v>
      </c>
      <c r="G1482" s="27" t="s">
        <v>1205</v>
      </c>
      <c r="H1482" s="27" t="s">
        <v>64</v>
      </c>
      <c r="I1482" s="28">
        <v>579591915</v>
      </c>
      <c r="J1482" s="28">
        <v>0</v>
      </c>
      <c r="K1482" s="28">
        <v>579591915</v>
      </c>
      <c r="L1482" s="29">
        <v>3.15</v>
      </c>
      <c r="M1482" s="29">
        <f>IFERROR(_xlfn.XLOOKUP($B1482,'Ownership Metrics'!$A:$A,'Ownership Metrics'!$B:$B),"")</f>
        <v>8.9700000000000006</v>
      </c>
      <c r="N1482" s="28">
        <f>IFERROR(_xlfn.XLOOKUP($B1482,'Ownership Metrics'!$A:$A,'Ownership Metrics'!$C:$C),"")</f>
        <v>3826</v>
      </c>
      <c r="O1482" s="29">
        <f>IFERROR(_xlfn.XLOOKUP($B1482,'Ownership Metrics'!$A:$A,'Ownership Metrics'!$D:$D),"")</f>
        <v>60.17</v>
      </c>
      <c r="P1482" s="29">
        <f>IFERROR(_xlfn.XLOOKUP($B1482,'Ownership Metrics'!$A:$A,'Ownership Metrics'!$E:$E),"")</f>
        <v>77.12</v>
      </c>
      <c r="Q1482" s="30">
        <f>IFERROR(_xlfn.XLOOKUP($B1482,'Ownership Metrics'!$A:$A,'Ownership Metrics'!$F:$F),"")</f>
        <v>7</v>
      </c>
      <c r="R1482" s="30">
        <f>IFERROR(_xlfn.XLOOKUP($B1482,'Ownership Metrics'!$A:$A,'Ownership Metrics'!$G:$G),"")</f>
        <v>58</v>
      </c>
      <c r="S1482" s="27" t="str">
        <f>IFERROR(_xlfn.XLOOKUP($B1482,'Ownership Metrics'!$A:$A,'Ownership Metrics'!$H:$H),"")</f>
        <v>Mayoritas</v>
      </c>
      <c r="T1482" s="27" t="str">
        <f>IFERROR(_xlfn.XLOOKUP($B1482,'Ownership Metrics'!$A:$A,'Ownership Metrics'!$I:$I),"")</f>
        <v>Tinggi</v>
      </c>
      <c r="U1482" s="27">
        <f>IF(COUNTIFS($B$2:$B1482,$B1482,$D$2:$D1482,$D1482)=1,1,0)</f>
        <v>1</v>
      </c>
      <c r="V1482" s="27">
        <f t="shared" si="70"/>
        <v>3.15</v>
      </c>
      <c r="W1482" s="27">
        <f t="shared" si="71"/>
        <v>6</v>
      </c>
      <c r="X1482" s="27">
        <f t="shared" si="69"/>
        <v>3.1499998518000001</v>
      </c>
    </row>
    <row r="1483" spans="1:24" x14ac:dyDescent="0.25">
      <c r="A1483" s="26">
        <v>46265</v>
      </c>
      <c r="B1483" s="27" t="s">
        <v>10336</v>
      </c>
      <c r="C1483" s="27" t="s">
        <v>1697</v>
      </c>
      <c r="D1483" s="27" t="s">
        <v>1360</v>
      </c>
      <c r="E1483" s="27" t="s">
        <v>22</v>
      </c>
      <c r="F1483" s="27" t="s">
        <v>32</v>
      </c>
      <c r="G1483" s="27"/>
      <c r="H1483" s="27" t="s">
        <v>56</v>
      </c>
      <c r="I1483" s="28">
        <v>349503648</v>
      </c>
      <c r="J1483" s="28">
        <v>0</v>
      </c>
      <c r="K1483" s="28">
        <v>349503648</v>
      </c>
      <c r="L1483" s="29">
        <v>1.9</v>
      </c>
      <c r="M1483" s="29">
        <f>IFERROR(_xlfn.XLOOKUP($B1483,'Ownership Metrics'!$A:$A,'Ownership Metrics'!$B:$B),"")</f>
        <v>8.9700000000000006</v>
      </c>
      <c r="N1483" s="28">
        <f>IFERROR(_xlfn.XLOOKUP($B1483,'Ownership Metrics'!$A:$A,'Ownership Metrics'!$C:$C),"")</f>
        <v>3826</v>
      </c>
      <c r="O1483" s="29">
        <f>IFERROR(_xlfn.XLOOKUP($B1483,'Ownership Metrics'!$A:$A,'Ownership Metrics'!$D:$D),"")</f>
        <v>60.17</v>
      </c>
      <c r="P1483" s="29">
        <f>IFERROR(_xlfn.XLOOKUP($B1483,'Ownership Metrics'!$A:$A,'Ownership Metrics'!$E:$E),"")</f>
        <v>77.12</v>
      </c>
      <c r="Q1483" s="30">
        <f>IFERROR(_xlfn.XLOOKUP($B1483,'Ownership Metrics'!$A:$A,'Ownership Metrics'!$F:$F),"")</f>
        <v>7</v>
      </c>
      <c r="R1483" s="30">
        <f>IFERROR(_xlfn.XLOOKUP($B1483,'Ownership Metrics'!$A:$A,'Ownership Metrics'!$G:$G),"")</f>
        <v>58</v>
      </c>
      <c r="S1483" s="27" t="str">
        <f>IFERROR(_xlfn.XLOOKUP($B1483,'Ownership Metrics'!$A:$A,'Ownership Metrics'!$H:$H),"")</f>
        <v>Mayoritas</v>
      </c>
      <c r="T1483" s="27" t="str">
        <f>IFERROR(_xlfn.XLOOKUP($B1483,'Ownership Metrics'!$A:$A,'Ownership Metrics'!$I:$I),"")</f>
        <v>Tinggi</v>
      </c>
      <c r="U1483" s="27">
        <f>IF(COUNTIFS($B$2:$B1483,$B1483,$D$2:$D1483,$D1483)=1,1,0)</f>
        <v>1</v>
      </c>
      <c r="V1483" s="27">
        <f t="shared" si="70"/>
        <v>1.9</v>
      </c>
      <c r="W1483" s="27">
        <f t="shared" si="71"/>
        <v>7</v>
      </c>
      <c r="X1483" s="27">
        <f t="shared" si="69"/>
        <v>1.8999998516999999</v>
      </c>
    </row>
    <row r="1484" spans="1:24" x14ac:dyDescent="0.25">
      <c r="A1484" s="26">
        <v>46265</v>
      </c>
      <c r="B1484" s="27" t="s">
        <v>10337</v>
      </c>
      <c r="C1484" s="27" t="s">
        <v>1701</v>
      </c>
      <c r="D1484" s="27" t="s">
        <v>1702</v>
      </c>
      <c r="E1484" s="27" t="s">
        <v>22</v>
      </c>
      <c r="F1484" s="27" t="s">
        <v>23</v>
      </c>
      <c r="G1484" s="27"/>
      <c r="H1484" s="27" t="s">
        <v>24</v>
      </c>
      <c r="I1484" s="28">
        <v>11886121516</v>
      </c>
      <c r="J1484" s="28">
        <v>0</v>
      </c>
      <c r="K1484" s="28">
        <v>11886121516</v>
      </c>
      <c r="L1484" s="29">
        <v>37.700000000000003</v>
      </c>
      <c r="M1484" s="29">
        <f>IFERROR(_xlfn.XLOOKUP($B1484,'Ownership Metrics'!$A:$A,'Ownership Metrics'!$B:$B),"")</f>
        <v>19.39</v>
      </c>
      <c r="N1484" s="28">
        <f>IFERROR(_xlfn.XLOOKUP($B1484,'Ownership Metrics'!$A:$A,'Ownership Metrics'!$C:$C),"")</f>
        <v>2803</v>
      </c>
      <c r="O1484" s="29">
        <f>IFERROR(_xlfn.XLOOKUP($B1484,'Ownership Metrics'!$A:$A,'Ownership Metrics'!$D:$D),"")</f>
        <v>37.700000000000003</v>
      </c>
      <c r="P1484" s="29">
        <f>IFERROR(_xlfn.XLOOKUP($B1484,'Ownership Metrics'!$A:$A,'Ownership Metrics'!$E:$E),"")</f>
        <v>77.25</v>
      </c>
      <c r="Q1484" s="30">
        <f>IFERROR(_xlfn.XLOOKUP($B1484,'Ownership Metrics'!$A:$A,'Ownership Metrics'!$F:$F),"")</f>
        <v>5</v>
      </c>
      <c r="R1484" s="30">
        <f>IFERROR(_xlfn.XLOOKUP($B1484,'Ownership Metrics'!$A:$A,'Ownership Metrics'!$G:$G),"")</f>
        <v>55</v>
      </c>
      <c r="S1484" s="27" t="str">
        <f>IFERROR(_xlfn.XLOOKUP($B1484,'Ownership Metrics'!$A:$A,'Ownership Metrics'!$H:$H),"")</f>
        <v>Terkonsentrasi</v>
      </c>
      <c r="T1484" s="27" t="str">
        <f>IFERROR(_xlfn.XLOOKUP($B1484,'Ownership Metrics'!$A:$A,'Ownership Metrics'!$I:$I),"")</f>
        <v>Sedang</v>
      </c>
      <c r="U1484" s="27">
        <f>IF(COUNTIFS($B$2:$B1484,$B1484,$D$2:$D1484,$D1484)=1,1,0)</f>
        <v>1</v>
      </c>
      <c r="V1484" s="27">
        <f t="shared" si="70"/>
        <v>37.700000000000003</v>
      </c>
      <c r="W1484" s="27">
        <f t="shared" si="71"/>
        <v>1</v>
      </c>
      <c r="X1484" s="27">
        <f t="shared" si="69"/>
        <v>37.699999851600005</v>
      </c>
    </row>
    <row r="1485" spans="1:24" x14ac:dyDescent="0.25">
      <c r="A1485" s="26">
        <v>46265</v>
      </c>
      <c r="B1485" s="27" t="s">
        <v>10337</v>
      </c>
      <c r="C1485" s="27" t="s">
        <v>1701</v>
      </c>
      <c r="D1485" s="27" t="s">
        <v>1703</v>
      </c>
      <c r="E1485" s="27" t="s">
        <v>22</v>
      </c>
      <c r="F1485" s="27" t="s">
        <v>23</v>
      </c>
      <c r="G1485" s="27"/>
      <c r="H1485" s="27" t="s">
        <v>24</v>
      </c>
      <c r="I1485" s="28">
        <v>805274800</v>
      </c>
      <c r="J1485" s="28">
        <v>0</v>
      </c>
      <c r="K1485" s="28">
        <v>805274800</v>
      </c>
      <c r="L1485" s="29">
        <v>2.5499999999999998</v>
      </c>
      <c r="M1485" s="29">
        <f>IFERROR(_xlfn.XLOOKUP($B1485,'Ownership Metrics'!$A:$A,'Ownership Metrics'!$B:$B),"")</f>
        <v>19.39</v>
      </c>
      <c r="N1485" s="28">
        <f>IFERROR(_xlfn.XLOOKUP($B1485,'Ownership Metrics'!$A:$A,'Ownership Metrics'!$C:$C),"")</f>
        <v>2803</v>
      </c>
      <c r="O1485" s="29">
        <f>IFERROR(_xlfn.XLOOKUP($B1485,'Ownership Metrics'!$A:$A,'Ownership Metrics'!$D:$D),"")</f>
        <v>37.700000000000003</v>
      </c>
      <c r="P1485" s="29">
        <f>IFERROR(_xlfn.XLOOKUP($B1485,'Ownership Metrics'!$A:$A,'Ownership Metrics'!$E:$E),"")</f>
        <v>77.25</v>
      </c>
      <c r="Q1485" s="30">
        <f>IFERROR(_xlfn.XLOOKUP($B1485,'Ownership Metrics'!$A:$A,'Ownership Metrics'!$F:$F),"")</f>
        <v>5</v>
      </c>
      <c r="R1485" s="30">
        <f>IFERROR(_xlfn.XLOOKUP($B1485,'Ownership Metrics'!$A:$A,'Ownership Metrics'!$G:$G),"")</f>
        <v>55</v>
      </c>
      <c r="S1485" s="27" t="str">
        <f>IFERROR(_xlfn.XLOOKUP($B1485,'Ownership Metrics'!$A:$A,'Ownership Metrics'!$H:$H),"")</f>
        <v>Terkonsentrasi</v>
      </c>
      <c r="T1485" s="27" t="str">
        <f>IFERROR(_xlfn.XLOOKUP($B1485,'Ownership Metrics'!$A:$A,'Ownership Metrics'!$I:$I),"")</f>
        <v>Sedang</v>
      </c>
      <c r="U1485" s="27">
        <f>IF(COUNTIFS($B$2:$B1485,$B1485,$D$2:$D1485,$D1485)=1,1,0)</f>
        <v>1</v>
      </c>
      <c r="V1485" s="27">
        <f t="shared" si="70"/>
        <v>2.5499999999999998</v>
      </c>
      <c r="W1485" s="27">
        <f t="shared" si="71"/>
        <v>3</v>
      </c>
      <c r="X1485" s="27">
        <f t="shared" si="69"/>
        <v>2.5499998515</v>
      </c>
    </row>
    <row r="1486" spans="1:24" x14ac:dyDescent="0.25">
      <c r="A1486" s="26">
        <v>46265</v>
      </c>
      <c r="B1486" s="27" t="s">
        <v>10337</v>
      </c>
      <c r="C1486" s="27" t="s">
        <v>1701</v>
      </c>
      <c r="D1486" s="27" t="s">
        <v>1704</v>
      </c>
      <c r="E1486" s="27" t="s">
        <v>22</v>
      </c>
      <c r="F1486" s="27" t="s">
        <v>23</v>
      </c>
      <c r="G1486" s="27"/>
      <c r="H1486" s="27" t="s">
        <v>24</v>
      </c>
      <c r="I1486" s="28">
        <v>402922800</v>
      </c>
      <c r="J1486" s="28">
        <v>0</v>
      </c>
      <c r="K1486" s="28">
        <v>402922800</v>
      </c>
      <c r="L1486" s="29">
        <v>1.28</v>
      </c>
      <c r="M1486" s="29">
        <f>IFERROR(_xlfn.XLOOKUP($B1486,'Ownership Metrics'!$A:$A,'Ownership Metrics'!$B:$B),"")</f>
        <v>19.39</v>
      </c>
      <c r="N1486" s="28">
        <f>IFERROR(_xlfn.XLOOKUP($B1486,'Ownership Metrics'!$A:$A,'Ownership Metrics'!$C:$C),"")</f>
        <v>2803</v>
      </c>
      <c r="O1486" s="29">
        <f>IFERROR(_xlfn.XLOOKUP($B1486,'Ownership Metrics'!$A:$A,'Ownership Metrics'!$D:$D),"")</f>
        <v>37.700000000000003</v>
      </c>
      <c r="P1486" s="29">
        <f>IFERROR(_xlfn.XLOOKUP($B1486,'Ownership Metrics'!$A:$A,'Ownership Metrics'!$E:$E),"")</f>
        <v>77.25</v>
      </c>
      <c r="Q1486" s="30">
        <f>IFERROR(_xlfn.XLOOKUP($B1486,'Ownership Metrics'!$A:$A,'Ownership Metrics'!$F:$F),"")</f>
        <v>5</v>
      </c>
      <c r="R1486" s="30">
        <f>IFERROR(_xlfn.XLOOKUP($B1486,'Ownership Metrics'!$A:$A,'Ownership Metrics'!$G:$G),"")</f>
        <v>55</v>
      </c>
      <c r="S1486" s="27" t="str">
        <f>IFERROR(_xlfn.XLOOKUP($B1486,'Ownership Metrics'!$A:$A,'Ownership Metrics'!$H:$H),"")</f>
        <v>Terkonsentrasi</v>
      </c>
      <c r="T1486" s="27" t="str">
        <f>IFERROR(_xlfn.XLOOKUP($B1486,'Ownership Metrics'!$A:$A,'Ownership Metrics'!$I:$I),"")</f>
        <v>Sedang</v>
      </c>
      <c r="U1486" s="27">
        <f>IF(COUNTIFS($B$2:$B1486,$B1486,$D$2:$D1486,$D1486)=1,1,0)</f>
        <v>1</v>
      </c>
      <c r="V1486" s="27">
        <f t="shared" si="70"/>
        <v>1.28</v>
      </c>
      <c r="W1486" s="27">
        <f t="shared" si="71"/>
        <v>5</v>
      </c>
      <c r="X1486" s="27">
        <f t="shared" si="69"/>
        <v>1.2799998513999999</v>
      </c>
    </row>
    <row r="1487" spans="1:24" x14ac:dyDescent="0.25">
      <c r="A1487" s="26">
        <v>46265</v>
      </c>
      <c r="B1487" s="27" t="s">
        <v>10337</v>
      </c>
      <c r="C1487" s="27" t="s">
        <v>1701</v>
      </c>
      <c r="D1487" s="27" t="s">
        <v>953</v>
      </c>
      <c r="E1487" s="27" t="s">
        <v>98</v>
      </c>
      <c r="F1487" s="27" t="s">
        <v>23</v>
      </c>
      <c r="G1487" s="27"/>
      <c r="H1487" s="27" t="s">
        <v>24</v>
      </c>
      <c r="I1487" s="28">
        <v>656857500</v>
      </c>
      <c r="J1487" s="28">
        <v>0</v>
      </c>
      <c r="K1487" s="28">
        <v>656857500</v>
      </c>
      <c r="L1487" s="29">
        <v>2.08</v>
      </c>
      <c r="M1487" s="29">
        <f>IFERROR(_xlfn.XLOOKUP($B1487,'Ownership Metrics'!$A:$A,'Ownership Metrics'!$B:$B),"")</f>
        <v>19.39</v>
      </c>
      <c r="N1487" s="28">
        <f>IFERROR(_xlfn.XLOOKUP($B1487,'Ownership Metrics'!$A:$A,'Ownership Metrics'!$C:$C),"")</f>
        <v>2803</v>
      </c>
      <c r="O1487" s="29">
        <f>IFERROR(_xlfn.XLOOKUP($B1487,'Ownership Metrics'!$A:$A,'Ownership Metrics'!$D:$D),"")</f>
        <v>37.700000000000003</v>
      </c>
      <c r="P1487" s="29">
        <f>IFERROR(_xlfn.XLOOKUP($B1487,'Ownership Metrics'!$A:$A,'Ownership Metrics'!$E:$E),"")</f>
        <v>77.25</v>
      </c>
      <c r="Q1487" s="30">
        <f>IFERROR(_xlfn.XLOOKUP($B1487,'Ownership Metrics'!$A:$A,'Ownership Metrics'!$F:$F),"")</f>
        <v>5</v>
      </c>
      <c r="R1487" s="30">
        <f>IFERROR(_xlfn.XLOOKUP($B1487,'Ownership Metrics'!$A:$A,'Ownership Metrics'!$G:$G),"")</f>
        <v>55</v>
      </c>
      <c r="S1487" s="27" t="str">
        <f>IFERROR(_xlfn.XLOOKUP($B1487,'Ownership Metrics'!$A:$A,'Ownership Metrics'!$H:$H),"")</f>
        <v>Terkonsentrasi</v>
      </c>
      <c r="T1487" s="27" t="str">
        <f>IFERROR(_xlfn.XLOOKUP($B1487,'Ownership Metrics'!$A:$A,'Ownership Metrics'!$I:$I),"")</f>
        <v>Sedang</v>
      </c>
      <c r="U1487" s="27">
        <f>IF(COUNTIFS($B$2:$B1487,$B1487,$D$2:$D1487,$D1487)=1,1,0)</f>
        <v>1</v>
      </c>
      <c r="V1487" s="27">
        <f t="shared" si="70"/>
        <v>2.08</v>
      </c>
      <c r="W1487" s="27">
        <f t="shared" si="71"/>
        <v>4</v>
      </c>
      <c r="X1487" s="27">
        <f t="shared" si="69"/>
        <v>2.0799998513000002</v>
      </c>
    </row>
    <row r="1488" spans="1:24" x14ac:dyDescent="0.25">
      <c r="A1488" s="26">
        <v>46265</v>
      </c>
      <c r="B1488" s="27" t="s">
        <v>10337</v>
      </c>
      <c r="C1488" s="27" t="s">
        <v>1701</v>
      </c>
      <c r="D1488" s="27" t="s">
        <v>1705</v>
      </c>
      <c r="E1488" s="27" t="s">
        <v>204</v>
      </c>
      <c r="F1488" s="27" t="s">
        <v>32</v>
      </c>
      <c r="G1488" s="27"/>
      <c r="H1488" s="27" t="s">
        <v>33</v>
      </c>
      <c r="I1488" s="28">
        <v>11664357670</v>
      </c>
      <c r="J1488" s="28">
        <v>0</v>
      </c>
      <c r="K1488" s="28">
        <v>11664357670</v>
      </c>
      <c r="L1488" s="29">
        <v>37</v>
      </c>
      <c r="M1488" s="29">
        <f>IFERROR(_xlfn.XLOOKUP($B1488,'Ownership Metrics'!$A:$A,'Ownership Metrics'!$B:$B),"")</f>
        <v>19.39</v>
      </c>
      <c r="N1488" s="28">
        <f>IFERROR(_xlfn.XLOOKUP($B1488,'Ownership Metrics'!$A:$A,'Ownership Metrics'!$C:$C),"")</f>
        <v>2803</v>
      </c>
      <c r="O1488" s="29">
        <f>IFERROR(_xlfn.XLOOKUP($B1488,'Ownership Metrics'!$A:$A,'Ownership Metrics'!$D:$D),"")</f>
        <v>37.700000000000003</v>
      </c>
      <c r="P1488" s="29">
        <f>IFERROR(_xlfn.XLOOKUP($B1488,'Ownership Metrics'!$A:$A,'Ownership Metrics'!$E:$E),"")</f>
        <v>77.25</v>
      </c>
      <c r="Q1488" s="30">
        <f>IFERROR(_xlfn.XLOOKUP($B1488,'Ownership Metrics'!$A:$A,'Ownership Metrics'!$F:$F),"")</f>
        <v>5</v>
      </c>
      <c r="R1488" s="30">
        <f>IFERROR(_xlfn.XLOOKUP($B1488,'Ownership Metrics'!$A:$A,'Ownership Metrics'!$G:$G),"")</f>
        <v>55</v>
      </c>
      <c r="S1488" s="27" t="str">
        <f>IFERROR(_xlfn.XLOOKUP($B1488,'Ownership Metrics'!$A:$A,'Ownership Metrics'!$H:$H),"")</f>
        <v>Terkonsentrasi</v>
      </c>
      <c r="T1488" s="27" t="str">
        <f>IFERROR(_xlfn.XLOOKUP($B1488,'Ownership Metrics'!$A:$A,'Ownership Metrics'!$I:$I),"")</f>
        <v>Sedang</v>
      </c>
      <c r="U1488" s="27">
        <f>IF(COUNTIFS($B$2:$B1488,$B1488,$D$2:$D1488,$D1488)=1,1,0)</f>
        <v>1</v>
      </c>
      <c r="V1488" s="27">
        <f t="shared" si="70"/>
        <v>37</v>
      </c>
      <c r="W1488" s="27">
        <f t="shared" si="71"/>
        <v>2</v>
      </c>
      <c r="X1488" s="27">
        <f t="shared" si="69"/>
        <v>36.999999851200002</v>
      </c>
    </row>
    <row r="1489" spans="1:24" x14ac:dyDescent="0.25">
      <c r="A1489" s="26">
        <v>46265</v>
      </c>
      <c r="B1489" s="27" t="s">
        <v>10338</v>
      </c>
      <c r="C1489" s="27" t="s">
        <v>1707</v>
      </c>
      <c r="D1489" s="27" t="s">
        <v>1708</v>
      </c>
      <c r="E1489" s="27" t="s">
        <v>22</v>
      </c>
      <c r="F1489" s="27" t="s">
        <v>23</v>
      </c>
      <c r="G1489" s="27"/>
      <c r="H1489" s="27" t="s">
        <v>24</v>
      </c>
      <c r="I1489" s="28">
        <v>3333380000</v>
      </c>
      <c r="J1489" s="28">
        <v>0</v>
      </c>
      <c r="K1489" s="28">
        <v>3333380000</v>
      </c>
      <c r="L1489" s="29">
        <v>10</v>
      </c>
      <c r="M1489" s="29">
        <f>IFERROR(_xlfn.XLOOKUP($B1489,'Ownership Metrics'!$A:$A,'Ownership Metrics'!$B:$B),"")</f>
        <v>1.51</v>
      </c>
      <c r="N1489" s="28">
        <f>IFERROR(_xlfn.XLOOKUP($B1489,'Ownership Metrics'!$A:$A,'Ownership Metrics'!$C:$C),"")</f>
        <v>2304</v>
      </c>
      <c r="O1489" s="29">
        <f>IFERROR(_xlfn.XLOOKUP($B1489,'Ownership Metrics'!$A:$A,'Ownership Metrics'!$D:$D),"")</f>
        <v>40.25</v>
      </c>
      <c r="P1489" s="29">
        <f>IFERROR(_xlfn.XLOOKUP($B1489,'Ownership Metrics'!$A:$A,'Ownership Metrics'!$E:$E),"")</f>
        <v>72.25</v>
      </c>
      <c r="Q1489" s="30">
        <f>IFERROR(_xlfn.XLOOKUP($B1489,'Ownership Metrics'!$A:$A,'Ownership Metrics'!$F:$F),"")</f>
        <v>10</v>
      </c>
      <c r="R1489" s="30">
        <f>IFERROR(_xlfn.XLOOKUP($B1489,'Ownership Metrics'!$A:$A,'Ownership Metrics'!$G:$G),"")</f>
        <v>46</v>
      </c>
      <c r="S1489" s="27" t="str">
        <f>IFERROR(_xlfn.XLOOKUP($B1489,'Ownership Metrics'!$A:$A,'Ownership Metrics'!$H:$H),"")</f>
        <v>Terkonsentrasi</v>
      </c>
      <c r="T1489" s="27" t="str">
        <f>IFERROR(_xlfn.XLOOKUP($B1489,'Ownership Metrics'!$A:$A,'Ownership Metrics'!$I:$I),"")</f>
        <v>Sedang</v>
      </c>
      <c r="U1489" s="27">
        <f>IF(COUNTIFS($B$2:$B1489,$B1489,$D$2:$D1489,$D1489)=1,1,0)</f>
        <v>1</v>
      </c>
      <c r="V1489" s="27">
        <f t="shared" si="70"/>
        <v>10</v>
      </c>
      <c r="W1489" s="27">
        <f t="shared" si="71"/>
        <v>3</v>
      </c>
      <c r="X1489" s="27">
        <f t="shared" si="69"/>
        <v>9.9999998511000001</v>
      </c>
    </row>
    <row r="1490" spans="1:24" x14ac:dyDescent="0.25">
      <c r="A1490" s="26">
        <v>46265</v>
      </c>
      <c r="B1490" s="27" t="s">
        <v>10338</v>
      </c>
      <c r="C1490" s="27" t="s">
        <v>1707</v>
      </c>
      <c r="D1490" s="27" t="s">
        <v>1709</v>
      </c>
      <c r="E1490" s="27" t="s">
        <v>22</v>
      </c>
      <c r="F1490" s="27" t="s">
        <v>32</v>
      </c>
      <c r="G1490" s="27"/>
      <c r="H1490" s="27" t="s">
        <v>133</v>
      </c>
      <c r="I1490" s="28">
        <v>1333333400</v>
      </c>
      <c r="J1490" s="28">
        <v>0</v>
      </c>
      <c r="K1490" s="28">
        <v>1333333400</v>
      </c>
      <c r="L1490" s="29">
        <v>4</v>
      </c>
      <c r="M1490" s="29">
        <f>IFERROR(_xlfn.XLOOKUP($B1490,'Ownership Metrics'!$A:$A,'Ownership Metrics'!$B:$B),"")</f>
        <v>1.51</v>
      </c>
      <c r="N1490" s="28">
        <f>IFERROR(_xlfn.XLOOKUP($B1490,'Ownership Metrics'!$A:$A,'Ownership Metrics'!$C:$C),"")</f>
        <v>2304</v>
      </c>
      <c r="O1490" s="29">
        <f>IFERROR(_xlfn.XLOOKUP($B1490,'Ownership Metrics'!$A:$A,'Ownership Metrics'!$D:$D),"")</f>
        <v>40.25</v>
      </c>
      <c r="P1490" s="29">
        <f>IFERROR(_xlfn.XLOOKUP($B1490,'Ownership Metrics'!$A:$A,'Ownership Metrics'!$E:$E),"")</f>
        <v>72.25</v>
      </c>
      <c r="Q1490" s="30">
        <f>IFERROR(_xlfn.XLOOKUP($B1490,'Ownership Metrics'!$A:$A,'Ownership Metrics'!$F:$F),"")</f>
        <v>10</v>
      </c>
      <c r="R1490" s="30">
        <f>IFERROR(_xlfn.XLOOKUP($B1490,'Ownership Metrics'!$A:$A,'Ownership Metrics'!$G:$G),"")</f>
        <v>46</v>
      </c>
      <c r="S1490" s="27" t="str">
        <f>IFERROR(_xlfn.XLOOKUP($B1490,'Ownership Metrics'!$A:$A,'Ownership Metrics'!$H:$H),"")</f>
        <v>Terkonsentrasi</v>
      </c>
      <c r="T1490" s="27" t="str">
        <f>IFERROR(_xlfn.XLOOKUP($B1490,'Ownership Metrics'!$A:$A,'Ownership Metrics'!$I:$I),"")</f>
        <v>Sedang</v>
      </c>
      <c r="U1490" s="27">
        <f>IF(COUNTIFS($B$2:$B1490,$B1490,$D$2:$D1490,$D1490)=1,1,0)</f>
        <v>1</v>
      </c>
      <c r="V1490" s="27">
        <f t="shared" si="70"/>
        <v>4</v>
      </c>
      <c r="W1490" s="27">
        <f t="shared" si="71"/>
        <v>4</v>
      </c>
      <c r="X1490" s="27">
        <f t="shared" si="69"/>
        <v>3.9999998510000001</v>
      </c>
    </row>
    <row r="1491" spans="1:24" x14ac:dyDescent="0.25">
      <c r="A1491" s="26">
        <v>46265</v>
      </c>
      <c r="B1491" s="27" t="s">
        <v>10338</v>
      </c>
      <c r="C1491" s="27" t="s">
        <v>1707</v>
      </c>
      <c r="D1491" s="27" t="s">
        <v>1710</v>
      </c>
      <c r="E1491" s="27" t="s">
        <v>435</v>
      </c>
      <c r="F1491" s="27" t="s">
        <v>32</v>
      </c>
      <c r="G1491" s="27"/>
      <c r="H1491" s="27" t="s">
        <v>133</v>
      </c>
      <c r="I1491" s="28">
        <v>1333333400</v>
      </c>
      <c r="J1491" s="28">
        <v>0</v>
      </c>
      <c r="K1491" s="28">
        <v>1333333400</v>
      </c>
      <c r="L1491" s="29">
        <v>4</v>
      </c>
      <c r="M1491" s="29">
        <f>IFERROR(_xlfn.XLOOKUP($B1491,'Ownership Metrics'!$A:$A,'Ownership Metrics'!$B:$B),"")</f>
        <v>1.51</v>
      </c>
      <c r="N1491" s="28">
        <f>IFERROR(_xlfn.XLOOKUP($B1491,'Ownership Metrics'!$A:$A,'Ownership Metrics'!$C:$C),"")</f>
        <v>2304</v>
      </c>
      <c r="O1491" s="29">
        <f>IFERROR(_xlfn.XLOOKUP($B1491,'Ownership Metrics'!$A:$A,'Ownership Metrics'!$D:$D),"")</f>
        <v>40.25</v>
      </c>
      <c r="P1491" s="29">
        <f>IFERROR(_xlfn.XLOOKUP($B1491,'Ownership Metrics'!$A:$A,'Ownership Metrics'!$E:$E),"")</f>
        <v>72.25</v>
      </c>
      <c r="Q1491" s="30">
        <f>IFERROR(_xlfn.XLOOKUP($B1491,'Ownership Metrics'!$A:$A,'Ownership Metrics'!$F:$F),"")</f>
        <v>10</v>
      </c>
      <c r="R1491" s="30">
        <f>IFERROR(_xlfn.XLOOKUP($B1491,'Ownership Metrics'!$A:$A,'Ownership Metrics'!$G:$G),"")</f>
        <v>46</v>
      </c>
      <c r="S1491" s="27" t="str">
        <f>IFERROR(_xlfn.XLOOKUP($B1491,'Ownership Metrics'!$A:$A,'Ownership Metrics'!$H:$H),"")</f>
        <v>Terkonsentrasi</v>
      </c>
      <c r="T1491" s="27" t="str">
        <f>IFERROR(_xlfn.XLOOKUP($B1491,'Ownership Metrics'!$A:$A,'Ownership Metrics'!$I:$I),"")</f>
        <v>Sedang</v>
      </c>
      <c r="U1491" s="27">
        <f>IF(COUNTIFS($B$2:$B1491,$B1491,$D$2:$D1491,$D1491)=1,1,0)</f>
        <v>1</v>
      </c>
      <c r="V1491" s="27">
        <f t="shared" si="70"/>
        <v>4</v>
      </c>
      <c r="W1491" s="27">
        <f t="shared" si="71"/>
        <v>5</v>
      </c>
      <c r="X1491" s="27">
        <f t="shared" si="69"/>
        <v>3.9999998509000001</v>
      </c>
    </row>
    <row r="1492" spans="1:24" x14ac:dyDescent="0.25">
      <c r="A1492" s="26">
        <v>46265</v>
      </c>
      <c r="B1492" s="27" t="s">
        <v>10338</v>
      </c>
      <c r="C1492" s="27" t="s">
        <v>1707</v>
      </c>
      <c r="D1492" s="27" t="s">
        <v>1711</v>
      </c>
      <c r="E1492" s="27" t="s">
        <v>358</v>
      </c>
      <c r="F1492" s="27" t="s">
        <v>32</v>
      </c>
      <c r="G1492" s="27"/>
      <c r="H1492" s="27" t="s">
        <v>133</v>
      </c>
      <c r="I1492" s="28">
        <v>1333333400</v>
      </c>
      <c r="J1492" s="28">
        <v>0</v>
      </c>
      <c r="K1492" s="28">
        <v>1333333400</v>
      </c>
      <c r="L1492" s="29">
        <v>4</v>
      </c>
      <c r="M1492" s="29">
        <f>IFERROR(_xlfn.XLOOKUP($B1492,'Ownership Metrics'!$A:$A,'Ownership Metrics'!$B:$B),"")</f>
        <v>1.51</v>
      </c>
      <c r="N1492" s="28">
        <f>IFERROR(_xlfn.XLOOKUP($B1492,'Ownership Metrics'!$A:$A,'Ownership Metrics'!$C:$C),"")</f>
        <v>2304</v>
      </c>
      <c r="O1492" s="29">
        <f>IFERROR(_xlfn.XLOOKUP($B1492,'Ownership Metrics'!$A:$A,'Ownership Metrics'!$D:$D),"")</f>
        <v>40.25</v>
      </c>
      <c r="P1492" s="29">
        <f>IFERROR(_xlfn.XLOOKUP($B1492,'Ownership Metrics'!$A:$A,'Ownership Metrics'!$E:$E),"")</f>
        <v>72.25</v>
      </c>
      <c r="Q1492" s="30">
        <f>IFERROR(_xlfn.XLOOKUP($B1492,'Ownership Metrics'!$A:$A,'Ownership Metrics'!$F:$F),"")</f>
        <v>10</v>
      </c>
      <c r="R1492" s="30">
        <f>IFERROR(_xlfn.XLOOKUP($B1492,'Ownership Metrics'!$A:$A,'Ownership Metrics'!$G:$G),"")</f>
        <v>46</v>
      </c>
      <c r="S1492" s="27" t="str">
        <f>IFERROR(_xlfn.XLOOKUP($B1492,'Ownership Metrics'!$A:$A,'Ownership Metrics'!$H:$H),"")</f>
        <v>Terkonsentrasi</v>
      </c>
      <c r="T1492" s="27" t="str">
        <f>IFERROR(_xlfn.XLOOKUP($B1492,'Ownership Metrics'!$A:$A,'Ownership Metrics'!$I:$I),"")</f>
        <v>Sedang</v>
      </c>
      <c r="U1492" s="27">
        <f>IF(COUNTIFS($B$2:$B1492,$B1492,$D$2:$D1492,$D1492)=1,1,0)</f>
        <v>1</v>
      </c>
      <c r="V1492" s="27">
        <f t="shared" si="70"/>
        <v>4</v>
      </c>
      <c r="W1492" s="27">
        <f t="shared" si="71"/>
        <v>6</v>
      </c>
      <c r="X1492" s="27">
        <f t="shared" si="69"/>
        <v>3.9999998508000001</v>
      </c>
    </row>
    <row r="1493" spans="1:24" x14ac:dyDescent="0.25">
      <c r="A1493" s="26">
        <v>46265</v>
      </c>
      <c r="B1493" s="27" t="s">
        <v>10338</v>
      </c>
      <c r="C1493" s="27" t="s">
        <v>1707</v>
      </c>
      <c r="D1493" s="27" t="s">
        <v>1712</v>
      </c>
      <c r="E1493" s="27" t="s">
        <v>435</v>
      </c>
      <c r="F1493" s="27" t="s">
        <v>32</v>
      </c>
      <c r="G1493" s="27"/>
      <c r="H1493" s="27" t="s">
        <v>133</v>
      </c>
      <c r="I1493" s="28">
        <v>1333333400</v>
      </c>
      <c r="J1493" s="28">
        <v>0</v>
      </c>
      <c r="K1493" s="28">
        <v>1333333400</v>
      </c>
      <c r="L1493" s="29">
        <v>4</v>
      </c>
      <c r="M1493" s="29">
        <f>IFERROR(_xlfn.XLOOKUP($B1493,'Ownership Metrics'!$A:$A,'Ownership Metrics'!$B:$B),"")</f>
        <v>1.51</v>
      </c>
      <c r="N1493" s="28">
        <f>IFERROR(_xlfn.XLOOKUP($B1493,'Ownership Metrics'!$A:$A,'Ownership Metrics'!$C:$C),"")</f>
        <v>2304</v>
      </c>
      <c r="O1493" s="29">
        <f>IFERROR(_xlfn.XLOOKUP($B1493,'Ownership Metrics'!$A:$A,'Ownership Metrics'!$D:$D),"")</f>
        <v>40.25</v>
      </c>
      <c r="P1493" s="29">
        <f>IFERROR(_xlfn.XLOOKUP($B1493,'Ownership Metrics'!$A:$A,'Ownership Metrics'!$E:$E),"")</f>
        <v>72.25</v>
      </c>
      <c r="Q1493" s="30">
        <f>IFERROR(_xlfn.XLOOKUP($B1493,'Ownership Metrics'!$A:$A,'Ownership Metrics'!$F:$F),"")</f>
        <v>10</v>
      </c>
      <c r="R1493" s="30">
        <f>IFERROR(_xlfn.XLOOKUP($B1493,'Ownership Metrics'!$A:$A,'Ownership Metrics'!$G:$G),"")</f>
        <v>46</v>
      </c>
      <c r="S1493" s="27" t="str">
        <f>IFERROR(_xlfn.XLOOKUP($B1493,'Ownership Metrics'!$A:$A,'Ownership Metrics'!$H:$H),"")</f>
        <v>Terkonsentrasi</v>
      </c>
      <c r="T1493" s="27" t="str">
        <f>IFERROR(_xlfn.XLOOKUP($B1493,'Ownership Metrics'!$A:$A,'Ownership Metrics'!$I:$I),"")</f>
        <v>Sedang</v>
      </c>
      <c r="U1493" s="27">
        <f>IF(COUNTIFS($B$2:$B1493,$B1493,$D$2:$D1493,$D1493)=1,1,0)</f>
        <v>1</v>
      </c>
      <c r="V1493" s="27">
        <f t="shared" si="70"/>
        <v>4</v>
      </c>
      <c r="W1493" s="27">
        <f t="shared" si="71"/>
        <v>7</v>
      </c>
      <c r="X1493" s="27">
        <f t="shared" si="69"/>
        <v>3.9999998507000001</v>
      </c>
    </row>
    <row r="1494" spans="1:24" x14ac:dyDescent="0.25">
      <c r="A1494" s="26">
        <v>46265</v>
      </c>
      <c r="B1494" s="27" t="s">
        <v>10338</v>
      </c>
      <c r="C1494" s="27" t="s">
        <v>1707</v>
      </c>
      <c r="D1494" s="27" t="s">
        <v>132</v>
      </c>
      <c r="E1494" s="27" t="s">
        <v>22</v>
      </c>
      <c r="F1494" s="27" t="s">
        <v>32</v>
      </c>
      <c r="G1494" s="27"/>
      <c r="H1494" s="27" t="s">
        <v>133</v>
      </c>
      <c r="I1494" s="28">
        <v>1333333400</v>
      </c>
      <c r="J1494" s="28">
        <v>0</v>
      </c>
      <c r="K1494" s="28">
        <v>1333333400</v>
      </c>
      <c r="L1494" s="29">
        <v>4</v>
      </c>
      <c r="M1494" s="29">
        <f>IFERROR(_xlfn.XLOOKUP($B1494,'Ownership Metrics'!$A:$A,'Ownership Metrics'!$B:$B),"")</f>
        <v>1.51</v>
      </c>
      <c r="N1494" s="28">
        <f>IFERROR(_xlfn.XLOOKUP($B1494,'Ownership Metrics'!$A:$A,'Ownership Metrics'!$C:$C),"")</f>
        <v>2304</v>
      </c>
      <c r="O1494" s="29">
        <f>IFERROR(_xlfn.XLOOKUP($B1494,'Ownership Metrics'!$A:$A,'Ownership Metrics'!$D:$D),"")</f>
        <v>40.25</v>
      </c>
      <c r="P1494" s="29">
        <f>IFERROR(_xlfn.XLOOKUP($B1494,'Ownership Metrics'!$A:$A,'Ownership Metrics'!$E:$E),"")</f>
        <v>72.25</v>
      </c>
      <c r="Q1494" s="30">
        <f>IFERROR(_xlfn.XLOOKUP($B1494,'Ownership Metrics'!$A:$A,'Ownership Metrics'!$F:$F),"")</f>
        <v>10</v>
      </c>
      <c r="R1494" s="30">
        <f>IFERROR(_xlfn.XLOOKUP($B1494,'Ownership Metrics'!$A:$A,'Ownership Metrics'!$G:$G),"")</f>
        <v>46</v>
      </c>
      <c r="S1494" s="27" t="str">
        <f>IFERROR(_xlfn.XLOOKUP($B1494,'Ownership Metrics'!$A:$A,'Ownership Metrics'!$H:$H),"")</f>
        <v>Terkonsentrasi</v>
      </c>
      <c r="T1494" s="27" t="str">
        <f>IFERROR(_xlfn.XLOOKUP($B1494,'Ownership Metrics'!$A:$A,'Ownership Metrics'!$I:$I),"")</f>
        <v>Sedang</v>
      </c>
      <c r="U1494" s="27">
        <f>IF(COUNTIFS($B$2:$B1494,$B1494,$D$2:$D1494,$D1494)=1,1,0)</f>
        <v>1</v>
      </c>
      <c r="V1494" s="27">
        <f t="shared" si="70"/>
        <v>4</v>
      </c>
      <c r="W1494" s="27">
        <f t="shared" si="71"/>
        <v>8</v>
      </c>
      <c r="X1494" s="27">
        <f t="shared" si="69"/>
        <v>3.9999998506000001</v>
      </c>
    </row>
    <row r="1495" spans="1:24" x14ac:dyDescent="0.25">
      <c r="A1495" s="26">
        <v>46265</v>
      </c>
      <c r="B1495" s="27" t="s">
        <v>10338</v>
      </c>
      <c r="C1495" s="27" t="s">
        <v>1707</v>
      </c>
      <c r="D1495" s="27" t="s">
        <v>1713</v>
      </c>
      <c r="E1495" s="27" t="s">
        <v>35</v>
      </c>
      <c r="F1495" s="27" t="s">
        <v>23</v>
      </c>
      <c r="G1495" s="27" t="s">
        <v>36</v>
      </c>
      <c r="H1495" s="27" t="s">
        <v>24</v>
      </c>
      <c r="I1495" s="28">
        <v>0</v>
      </c>
      <c r="J1495" s="28">
        <v>994975000</v>
      </c>
      <c r="K1495" s="28">
        <v>994975000</v>
      </c>
      <c r="L1495" s="29">
        <v>2.98</v>
      </c>
      <c r="M1495" s="29">
        <f>IFERROR(_xlfn.XLOOKUP($B1495,'Ownership Metrics'!$A:$A,'Ownership Metrics'!$B:$B),"")</f>
        <v>1.51</v>
      </c>
      <c r="N1495" s="28">
        <f>IFERROR(_xlfn.XLOOKUP($B1495,'Ownership Metrics'!$A:$A,'Ownership Metrics'!$C:$C),"")</f>
        <v>2304</v>
      </c>
      <c r="O1495" s="29">
        <f>IFERROR(_xlfn.XLOOKUP($B1495,'Ownership Metrics'!$A:$A,'Ownership Metrics'!$D:$D),"")</f>
        <v>40.25</v>
      </c>
      <c r="P1495" s="29">
        <f>IFERROR(_xlfn.XLOOKUP($B1495,'Ownership Metrics'!$A:$A,'Ownership Metrics'!$E:$E),"")</f>
        <v>72.25</v>
      </c>
      <c r="Q1495" s="30">
        <f>IFERROR(_xlfn.XLOOKUP($B1495,'Ownership Metrics'!$A:$A,'Ownership Metrics'!$F:$F),"")</f>
        <v>10</v>
      </c>
      <c r="R1495" s="30">
        <f>IFERROR(_xlfn.XLOOKUP($B1495,'Ownership Metrics'!$A:$A,'Ownership Metrics'!$G:$G),"")</f>
        <v>46</v>
      </c>
      <c r="S1495" s="27" t="str">
        <f>IFERROR(_xlfn.XLOOKUP($B1495,'Ownership Metrics'!$A:$A,'Ownership Metrics'!$H:$H),"")</f>
        <v>Terkonsentrasi</v>
      </c>
      <c r="T1495" s="27" t="str">
        <f>IFERROR(_xlfn.XLOOKUP($B1495,'Ownership Metrics'!$A:$A,'Ownership Metrics'!$I:$I),"")</f>
        <v>Sedang</v>
      </c>
      <c r="U1495" s="27">
        <f>IF(COUNTIFS($B$2:$B1495,$B1495,$D$2:$D1495,$D1495)=1,1,0)</f>
        <v>1</v>
      </c>
      <c r="V1495" s="27">
        <f t="shared" si="70"/>
        <v>2.98</v>
      </c>
      <c r="W1495" s="27">
        <f t="shared" si="71"/>
        <v>10</v>
      </c>
      <c r="X1495" s="27">
        <f t="shared" si="69"/>
        <v>2.9799998505</v>
      </c>
    </row>
    <row r="1496" spans="1:24" x14ac:dyDescent="0.25">
      <c r="A1496" s="26">
        <v>46265</v>
      </c>
      <c r="B1496" s="27" t="s">
        <v>10338</v>
      </c>
      <c r="C1496" s="27" t="s">
        <v>1707</v>
      </c>
      <c r="D1496" s="27" t="s">
        <v>1714</v>
      </c>
      <c r="E1496" s="27" t="s">
        <v>35</v>
      </c>
      <c r="F1496" s="27" t="s">
        <v>23</v>
      </c>
      <c r="G1496" s="27" t="s">
        <v>36</v>
      </c>
      <c r="H1496" s="27" t="s">
        <v>24</v>
      </c>
      <c r="I1496" s="28">
        <v>13416921870</v>
      </c>
      <c r="J1496" s="28">
        <v>0</v>
      </c>
      <c r="K1496" s="28">
        <v>13416921870</v>
      </c>
      <c r="L1496" s="29">
        <v>40.25</v>
      </c>
      <c r="M1496" s="29">
        <f>IFERROR(_xlfn.XLOOKUP($B1496,'Ownership Metrics'!$A:$A,'Ownership Metrics'!$B:$B),"")</f>
        <v>1.51</v>
      </c>
      <c r="N1496" s="28">
        <f>IFERROR(_xlfn.XLOOKUP($B1496,'Ownership Metrics'!$A:$A,'Ownership Metrics'!$C:$C),"")</f>
        <v>2304</v>
      </c>
      <c r="O1496" s="29">
        <f>IFERROR(_xlfn.XLOOKUP($B1496,'Ownership Metrics'!$A:$A,'Ownership Metrics'!$D:$D),"")</f>
        <v>40.25</v>
      </c>
      <c r="P1496" s="29">
        <f>IFERROR(_xlfn.XLOOKUP($B1496,'Ownership Metrics'!$A:$A,'Ownership Metrics'!$E:$E),"")</f>
        <v>72.25</v>
      </c>
      <c r="Q1496" s="30">
        <f>IFERROR(_xlfn.XLOOKUP($B1496,'Ownership Metrics'!$A:$A,'Ownership Metrics'!$F:$F),"")</f>
        <v>10</v>
      </c>
      <c r="R1496" s="30">
        <f>IFERROR(_xlfn.XLOOKUP($B1496,'Ownership Metrics'!$A:$A,'Ownership Metrics'!$G:$G),"")</f>
        <v>46</v>
      </c>
      <c r="S1496" s="27" t="str">
        <f>IFERROR(_xlfn.XLOOKUP($B1496,'Ownership Metrics'!$A:$A,'Ownership Metrics'!$H:$H),"")</f>
        <v>Terkonsentrasi</v>
      </c>
      <c r="T1496" s="27" t="str">
        <f>IFERROR(_xlfn.XLOOKUP($B1496,'Ownership Metrics'!$A:$A,'Ownership Metrics'!$I:$I),"")</f>
        <v>Sedang</v>
      </c>
      <c r="U1496" s="27">
        <f>IF(COUNTIFS($B$2:$B1496,$B1496,$D$2:$D1496,$D1496)=1,1,0)</f>
        <v>1</v>
      </c>
      <c r="V1496" s="27">
        <f t="shared" si="70"/>
        <v>40.25</v>
      </c>
      <c r="W1496" s="27">
        <f t="shared" si="71"/>
        <v>1</v>
      </c>
      <c r="X1496" s="27">
        <f t="shared" si="69"/>
        <v>40.249999850400002</v>
      </c>
    </row>
    <row r="1497" spans="1:24" x14ac:dyDescent="0.25">
      <c r="A1497" s="26">
        <v>46265</v>
      </c>
      <c r="B1497" s="27" t="s">
        <v>10338</v>
      </c>
      <c r="C1497" s="27" t="s">
        <v>1707</v>
      </c>
      <c r="D1497" s="27" t="s">
        <v>1715</v>
      </c>
      <c r="E1497" s="27" t="s">
        <v>35</v>
      </c>
      <c r="F1497" s="27" t="s">
        <v>32</v>
      </c>
      <c r="G1497" s="27" t="s">
        <v>363</v>
      </c>
      <c r="H1497" s="27" t="s">
        <v>24</v>
      </c>
      <c r="I1497" s="28">
        <v>1087150000</v>
      </c>
      <c r="J1497" s="28">
        <v>0</v>
      </c>
      <c r="K1497" s="28">
        <v>1087150000</v>
      </c>
      <c r="L1497" s="29">
        <v>3.26</v>
      </c>
      <c r="M1497" s="29">
        <f>IFERROR(_xlfn.XLOOKUP($B1497,'Ownership Metrics'!$A:$A,'Ownership Metrics'!$B:$B),"")</f>
        <v>1.51</v>
      </c>
      <c r="N1497" s="28">
        <f>IFERROR(_xlfn.XLOOKUP($B1497,'Ownership Metrics'!$A:$A,'Ownership Metrics'!$C:$C),"")</f>
        <v>2304</v>
      </c>
      <c r="O1497" s="29">
        <f>IFERROR(_xlfn.XLOOKUP($B1497,'Ownership Metrics'!$A:$A,'Ownership Metrics'!$D:$D),"")</f>
        <v>40.25</v>
      </c>
      <c r="P1497" s="29">
        <f>IFERROR(_xlfn.XLOOKUP($B1497,'Ownership Metrics'!$A:$A,'Ownership Metrics'!$E:$E),"")</f>
        <v>72.25</v>
      </c>
      <c r="Q1497" s="30">
        <f>IFERROR(_xlfn.XLOOKUP($B1497,'Ownership Metrics'!$A:$A,'Ownership Metrics'!$F:$F),"")</f>
        <v>10</v>
      </c>
      <c r="R1497" s="30">
        <f>IFERROR(_xlfn.XLOOKUP($B1497,'Ownership Metrics'!$A:$A,'Ownership Metrics'!$G:$G),"")</f>
        <v>46</v>
      </c>
      <c r="S1497" s="27" t="str">
        <f>IFERROR(_xlfn.XLOOKUP($B1497,'Ownership Metrics'!$A:$A,'Ownership Metrics'!$H:$H),"")</f>
        <v>Terkonsentrasi</v>
      </c>
      <c r="T1497" s="27" t="str">
        <f>IFERROR(_xlfn.XLOOKUP($B1497,'Ownership Metrics'!$A:$A,'Ownership Metrics'!$I:$I),"")</f>
        <v>Sedang</v>
      </c>
      <c r="U1497" s="27">
        <f>IF(COUNTIFS($B$2:$B1497,$B1497,$D$2:$D1497,$D1497)=1,1,0)</f>
        <v>1</v>
      </c>
      <c r="V1497" s="27">
        <f t="shared" si="70"/>
        <v>3.26</v>
      </c>
      <c r="W1497" s="27">
        <f t="shared" si="71"/>
        <v>9</v>
      </c>
      <c r="X1497" s="27">
        <f t="shared" si="69"/>
        <v>3.2599998502999998</v>
      </c>
    </row>
    <row r="1498" spans="1:24" x14ac:dyDescent="0.25">
      <c r="A1498" s="26">
        <v>46265</v>
      </c>
      <c r="B1498" s="27" t="s">
        <v>10338</v>
      </c>
      <c r="C1498" s="27" t="s">
        <v>1707</v>
      </c>
      <c r="D1498" s="27" t="s">
        <v>1716</v>
      </c>
      <c r="E1498" s="27" t="s">
        <v>35</v>
      </c>
      <c r="F1498" s="27" t="s">
        <v>32</v>
      </c>
      <c r="G1498" s="27" t="s">
        <v>181</v>
      </c>
      <c r="H1498" s="27" t="s">
        <v>64</v>
      </c>
      <c r="I1498" s="28">
        <v>7333333700</v>
      </c>
      <c r="J1498" s="28">
        <v>0</v>
      </c>
      <c r="K1498" s="28">
        <v>7333333700</v>
      </c>
      <c r="L1498" s="29">
        <v>22</v>
      </c>
      <c r="M1498" s="29">
        <f>IFERROR(_xlfn.XLOOKUP($B1498,'Ownership Metrics'!$A:$A,'Ownership Metrics'!$B:$B),"")</f>
        <v>1.51</v>
      </c>
      <c r="N1498" s="28">
        <f>IFERROR(_xlfn.XLOOKUP($B1498,'Ownership Metrics'!$A:$A,'Ownership Metrics'!$C:$C),"")</f>
        <v>2304</v>
      </c>
      <c r="O1498" s="29">
        <f>IFERROR(_xlfn.XLOOKUP($B1498,'Ownership Metrics'!$A:$A,'Ownership Metrics'!$D:$D),"")</f>
        <v>40.25</v>
      </c>
      <c r="P1498" s="29">
        <f>IFERROR(_xlfn.XLOOKUP($B1498,'Ownership Metrics'!$A:$A,'Ownership Metrics'!$E:$E),"")</f>
        <v>72.25</v>
      </c>
      <c r="Q1498" s="30">
        <f>IFERROR(_xlfn.XLOOKUP($B1498,'Ownership Metrics'!$A:$A,'Ownership Metrics'!$F:$F),"")</f>
        <v>10</v>
      </c>
      <c r="R1498" s="30">
        <f>IFERROR(_xlfn.XLOOKUP($B1498,'Ownership Metrics'!$A:$A,'Ownership Metrics'!$G:$G),"")</f>
        <v>46</v>
      </c>
      <c r="S1498" s="27" t="str">
        <f>IFERROR(_xlfn.XLOOKUP($B1498,'Ownership Metrics'!$A:$A,'Ownership Metrics'!$H:$H),"")</f>
        <v>Terkonsentrasi</v>
      </c>
      <c r="T1498" s="27" t="str">
        <f>IFERROR(_xlfn.XLOOKUP($B1498,'Ownership Metrics'!$A:$A,'Ownership Metrics'!$I:$I),"")</f>
        <v>Sedang</v>
      </c>
      <c r="U1498" s="27">
        <f>IF(COUNTIFS($B$2:$B1498,$B1498,$D$2:$D1498,$D1498)=1,1,0)</f>
        <v>1</v>
      </c>
      <c r="V1498" s="27">
        <f t="shared" si="70"/>
        <v>22</v>
      </c>
      <c r="W1498" s="27">
        <f t="shared" si="71"/>
        <v>2</v>
      </c>
      <c r="X1498" s="27">
        <f t="shared" si="69"/>
        <v>21.999999850199998</v>
      </c>
    </row>
    <row r="1499" spans="1:24" x14ac:dyDescent="0.25">
      <c r="A1499" s="26">
        <v>46265</v>
      </c>
      <c r="B1499" s="27" t="s">
        <v>10339</v>
      </c>
      <c r="C1499" s="27" t="s">
        <v>1718</v>
      </c>
      <c r="D1499" s="27" t="s">
        <v>1719</v>
      </c>
      <c r="E1499" s="27" t="s">
        <v>22</v>
      </c>
      <c r="F1499" s="27" t="s">
        <v>23</v>
      </c>
      <c r="G1499" s="27"/>
      <c r="H1499" s="27" t="s">
        <v>24</v>
      </c>
      <c r="I1499" s="28">
        <v>1066636700</v>
      </c>
      <c r="J1499" s="28">
        <v>0</v>
      </c>
      <c r="K1499" s="28">
        <v>1066636700</v>
      </c>
      <c r="L1499" s="29">
        <v>88.64</v>
      </c>
      <c r="M1499" s="29">
        <f>IFERROR(_xlfn.XLOOKUP($B1499,'Ownership Metrics'!$A:$A,'Ownership Metrics'!$B:$B),"")</f>
        <v>7.92</v>
      </c>
      <c r="N1499" s="28">
        <f>IFERROR(_xlfn.XLOOKUP($B1499,'Ownership Metrics'!$A:$A,'Ownership Metrics'!$C:$C),"")</f>
        <v>7863</v>
      </c>
      <c r="O1499" s="29">
        <f>IFERROR(_xlfn.XLOOKUP($B1499,'Ownership Metrics'!$A:$A,'Ownership Metrics'!$D:$D),"")</f>
        <v>88.64</v>
      </c>
      <c r="P1499" s="29">
        <f>IFERROR(_xlfn.XLOOKUP($B1499,'Ownership Metrics'!$A:$A,'Ownership Metrics'!$E:$E),"")</f>
        <v>92.08</v>
      </c>
      <c r="Q1499" s="30">
        <f>IFERROR(_xlfn.XLOOKUP($B1499,'Ownership Metrics'!$A:$A,'Ownership Metrics'!$F:$F),"")</f>
        <v>3</v>
      </c>
      <c r="R1499" s="30">
        <f>IFERROR(_xlfn.XLOOKUP($B1499,'Ownership Metrics'!$A:$A,'Ownership Metrics'!$G:$G),"")</f>
        <v>86</v>
      </c>
      <c r="S1499" s="27" t="str">
        <f>IFERROR(_xlfn.XLOOKUP($B1499,'Ownership Metrics'!$A:$A,'Ownership Metrics'!$H:$H),"")</f>
        <v>Mayoritas</v>
      </c>
      <c r="T1499" s="27" t="str">
        <f>IFERROR(_xlfn.XLOOKUP($B1499,'Ownership Metrics'!$A:$A,'Ownership Metrics'!$I:$I),"")</f>
        <v>Tinggi</v>
      </c>
      <c r="U1499" s="27">
        <f>IF(COUNTIFS($B$2:$B1499,$B1499,$D$2:$D1499,$D1499)=1,1,0)</f>
        <v>1</v>
      </c>
      <c r="V1499" s="27">
        <f t="shared" si="70"/>
        <v>88.64</v>
      </c>
      <c r="W1499" s="27">
        <f t="shared" si="71"/>
        <v>1</v>
      </c>
      <c r="X1499" s="27">
        <f t="shared" si="69"/>
        <v>88.639999850099997</v>
      </c>
    </row>
    <row r="1500" spans="1:24" x14ac:dyDescent="0.25">
      <c r="A1500" s="26">
        <v>46265</v>
      </c>
      <c r="B1500" s="27" t="s">
        <v>10339</v>
      </c>
      <c r="C1500" s="27" t="s">
        <v>1718</v>
      </c>
      <c r="D1500" s="27" t="s">
        <v>1720</v>
      </c>
      <c r="E1500" s="27" t="s">
        <v>35</v>
      </c>
      <c r="F1500" s="27" t="s">
        <v>23</v>
      </c>
      <c r="G1500" s="27" t="s">
        <v>36</v>
      </c>
      <c r="H1500" s="27" t="s">
        <v>24</v>
      </c>
      <c r="I1500" s="28">
        <v>22595100</v>
      </c>
      <c r="J1500" s="28">
        <v>0</v>
      </c>
      <c r="K1500" s="28">
        <v>22595100</v>
      </c>
      <c r="L1500" s="29">
        <v>1.88</v>
      </c>
      <c r="M1500" s="29">
        <f>IFERROR(_xlfn.XLOOKUP($B1500,'Ownership Metrics'!$A:$A,'Ownership Metrics'!$B:$B),"")</f>
        <v>7.92</v>
      </c>
      <c r="N1500" s="28">
        <f>IFERROR(_xlfn.XLOOKUP($B1500,'Ownership Metrics'!$A:$A,'Ownership Metrics'!$C:$C),"")</f>
        <v>7863</v>
      </c>
      <c r="O1500" s="29">
        <f>IFERROR(_xlfn.XLOOKUP($B1500,'Ownership Metrics'!$A:$A,'Ownership Metrics'!$D:$D),"")</f>
        <v>88.64</v>
      </c>
      <c r="P1500" s="29">
        <f>IFERROR(_xlfn.XLOOKUP($B1500,'Ownership Metrics'!$A:$A,'Ownership Metrics'!$E:$E),"")</f>
        <v>92.08</v>
      </c>
      <c r="Q1500" s="30">
        <f>IFERROR(_xlfn.XLOOKUP($B1500,'Ownership Metrics'!$A:$A,'Ownership Metrics'!$F:$F),"")</f>
        <v>3</v>
      </c>
      <c r="R1500" s="30">
        <f>IFERROR(_xlfn.XLOOKUP($B1500,'Ownership Metrics'!$A:$A,'Ownership Metrics'!$G:$G),"")</f>
        <v>86</v>
      </c>
      <c r="S1500" s="27" t="str">
        <f>IFERROR(_xlfn.XLOOKUP($B1500,'Ownership Metrics'!$A:$A,'Ownership Metrics'!$H:$H),"")</f>
        <v>Mayoritas</v>
      </c>
      <c r="T1500" s="27" t="str">
        <f>IFERROR(_xlfn.XLOOKUP($B1500,'Ownership Metrics'!$A:$A,'Ownership Metrics'!$I:$I),"")</f>
        <v>Tinggi</v>
      </c>
      <c r="U1500" s="27">
        <f>IF(COUNTIFS($B$2:$B1500,$B1500,$D$2:$D1500,$D1500)=1,1,0)</f>
        <v>1</v>
      </c>
      <c r="V1500" s="27">
        <f t="shared" si="70"/>
        <v>1.88</v>
      </c>
      <c r="W1500" s="27">
        <f t="shared" si="71"/>
        <v>2</v>
      </c>
      <c r="X1500" s="27">
        <f t="shared" si="69"/>
        <v>1.8799998499999999</v>
      </c>
    </row>
    <row r="1501" spans="1:24" x14ac:dyDescent="0.25">
      <c r="A1501" s="26">
        <v>46265</v>
      </c>
      <c r="B1501" s="27" t="s">
        <v>10339</v>
      </c>
      <c r="C1501" s="27" t="s">
        <v>1718</v>
      </c>
      <c r="D1501" s="27" t="s">
        <v>1111</v>
      </c>
      <c r="E1501" s="27" t="s">
        <v>35</v>
      </c>
      <c r="F1501" s="27" t="s">
        <v>23</v>
      </c>
      <c r="G1501" s="27" t="s">
        <v>36</v>
      </c>
      <c r="H1501" s="27" t="s">
        <v>24</v>
      </c>
      <c r="I1501" s="28">
        <v>18757900</v>
      </c>
      <c r="J1501" s="28">
        <v>0</v>
      </c>
      <c r="K1501" s="28">
        <v>18757900</v>
      </c>
      <c r="L1501" s="29">
        <v>1.56</v>
      </c>
      <c r="M1501" s="29">
        <f>IFERROR(_xlfn.XLOOKUP($B1501,'Ownership Metrics'!$A:$A,'Ownership Metrics'!$B:$B),"")</f>
        <v>7.92</v>
      </c>
      <c r="N1501" s="28">
        <f>IFERROR(_xlfn.XLOOKUP($B1501,'Ownership Metrics'!$A:$A,'Ownership Metrics'!$C:$C),"")</f>
        <v>7863</v>
      </c>
      <c r="O1501" s="29">
        <f>IFERROR(_xlfn.XLOOKUP($B1501,'Ownership Metrics'!$A:$A,'Ownership Metrics'!$D:$D),"")</f>
        <v>88.64</v>
      </c>
      <c r="P1501" s="29">
        <f>IFERROR(_xlfn.XLOOKUP($B1501,'Ownership Metrics'!$A:$A,'Ownership Metrics'!$E:$E),"")</f>
        <v>92.08</v>
      </c>
      <c r="Q1501" s="30">
        <f>IFERROR(_xlfn.XLOOKUP($B1501,'Ownership Metrics'!$A:$A,'Ownership Metrics'!$F:$F),"")</f>
        <v>3</v>
      </c>
      <c r="R1501" s="30">
        <f>IFERROR(_xlfn.XLOOKUP($B1501,'Ownership Metrics'!$A:$A,'Ownership Metrics'!$G:$G),"")</f>
        <v>86</v>
      </c>
      <c r="S1501" s="27" t="str">
        <f>IFERROR(_xlfn.XLOOKUP($B1501,'Ownership Metrics'!$A:$A,'Ownership Metrics'!$H:$H),"")</f>
        <v>Mayoritas</v>
      </c>
      <c r="T1501" s="27" t="str">
        <f>IFERROR(_xlfn.XLOOKUP($B1501,'Ownership Metrics'!$A:$A,'Ownership Metrics'!$I:$I),"")</f>
        <v>Tinggi</v>
      </c>
      <c r="U1501" s="27">
        <f>IF(COUNTIFS($B$2:$B1501,$B1501,$D$2:$D1501,$D1501)=1,1,0)</f>
        <v>1</v>
      </c>
      <c r="V1501" s="27">
        <f t="shared" si="70"/>
        <v>1.56</v>
      </c>
      <c r="W1501" s="27">
        <f t="shared" si="71"/>
        <v>3</v>
      </c>
      <c r="X1501" s="27">
        <f t="shared" si="69"/>
        <v>1.5599998499000001</v>
      </c>
    </row>
    <row r="1502" spans="1:24" x14ac:dyDescent="0.25">
      <c r="A1502" s="26">
        <v>46265</v>
      </c>
      <c r="B1502" s="27" t="s">
        <v>10340</v>
      </c>
      <c r="C1502" s="27" t="s">
        <v>1722</v>
      </c>
      <c r="D1502" s="27" t="s">
        <v>1723</v>
      </c>
      <c r="E1502" s="27" t="s">
        <v>35</v>
      </c>
      <c r="F1502" s="27" t="s">
        <v>23</v>
      </c>
      <c r="G1502" s="27" t="s">
        <v>36</v>
      </c>
      <c r="H1502" s="27" t="s">
        <v>24</v>
      </c>
      <c r="I1502" s="28">
        <v>89430900</v>
      </c>
      <c r="J1502" s="28">
        <v>0</v>
      </c>
      <c r="K1502" s="28">
        <v>89430900</v>
      </c>
      <c r="L1502" s="29">
        <v>1.52</v>
      </c>
      <c r="M1502" s="29">
        <f>IFERROR(_xlfn.XLOOKUP($B1502,'Ownership Metrics'!$A:$A,'Ownership Metrics'!$B:$B),"")</f>
        <v>5.0199999999999996</v>
      </c>
      <c r="N1502" s="28">
        <f>IFERROR(_xlfn.XLOOKUP($B1502,'Ownership Metrics'!$A:$A,'Ownership Metrics'!$C:$C),"")</f>
        <v>7085</v>
      </c>
      <c r="O1502" s="29">
        <f>IFERROR(_xlfn.XLOOKUP($B1502,'Ownership Metrics'!$A:$A,'Ownership Metrics'!$D:$D),"")</f>
        <v>83.94</v>
      </c>
      <c r="P1502" s="29">
        <f>IFERROR(_xlfn.XLOOKUP($B1502,'Ownership Metrics'!$A:$A,'Ownership Metrics'!$E:$E),"")</f>
        <v>91.95</v>
      </c>
      <c r="Q1502" s="30">
        <f>IFERROR(_xlfn.XLOOKUP($B1502,'Ownership Metrics'!$A:$A,'Ownership Metrics'!$F:$F),"")</f>
        <v>5</v>
      </c>
      <c r="R1502" s="30">
        <f>IFERROR(_xlfn.XLOOKUP($B1502,'Ownership Metrics'!$A:$A,'Ownership Metrics'!$G:$G),"")</f>
        <v>80</v>
      </c>
      <c r="S1502" s="27" t="str">
        <f>IFERROR(_xlfn.XLOOKUP($B1502,'Ownership Metrics'!$A:$A,'Ownership Metrics'!$H:$H),"")</f>
        <v>Mayoritas</v>
      </c>
      <c r="T1502" s="27" t="str">
        <f>IFERROR(_xlfn.XLOOKUP($B1502,'Ownership Metrics'!$A:$A,'Ownership Metrics'!$I:$I),"")</f>
        <v>Tinggi</v>
      </c>
      <c r="U1502" s="27">
        <f>IF(COUNTIFS($B$2:$B1502,$B1502,$D$2:$D1502,$D1502)=1,1,0)</f>
        <v>1</v>
      </c>
      <c r="V1502" s="27">
        <f t="shared" si="70"/>
        <v>1.52</v>
      </c>
      <c r="W1502" s="27">
        <f t="shared" si="71"/>
        <v>4</v>
      </c>
      <c r="X1502" s="27">
        <f t="shared" si="69"/>
        <v>1.5199998498</v>
      </c>
    </row>
    <row r="1503" spans="1:24" x14ac:dyDescent="0.25">
      <c r="A1503" s="26">
        <v>46265</v>
      </c>
      <c r="B1503" s="27" t="s">
        <v>10340</v>
      </c>
      <c r="C1503" s="27" t="s">
        <v>1722</v>
      </c>
      <c r="D1503" s="27" t="s">
        <v>1724</v>
      </c>
      <c r="E1503" s="27" t="s">
        <v>35</v>
      </c>
      <c r="F1503" s="27" t="s">
        <v>23</v>
      </c>
      <c r="G1503" s="27" t="s">
        <v>36</v>
      </c>
      <c r="H1503" s="27" t="s">
        <v>24</v>
      </c>
      <c r="I1503" s="28">
        <v>297974000</v>
      </c>
      <c r="J1503" s="28">
        <v>0</v>
      </c>
      <c r="K1503" s="28">
        <v>297974000</v>
      </c>
      <c r="L1503" s="29">
        <v>5.0599999999999996</v>
      </c>
      <c r="M1503" s="29">
        <f>IFERROR(_xlfn.XLOOKUP($B1503,'Ownership Metrics'!$A:$A,'Ownership Metrics'!$B:$B),"")</f>
        <v>5.0199999999999996</v>
      </c>
      <c r="N1503" s="28">
        <f>IFERROR(_xlfn.XLOOKUP($B1503,'Ownership Metrics'!$A:$A,'Ownership Metrics'!$C:$C),"")</f>
        <v>7085</v>
      </c>
      <c r="O1503" s="29">
        <f>IFERROR(_xlfn.XLOOKUP($B1503,'Ownership Metrics'!$A:$A,'Ownership Metrics'!$D:$D),"")</f>
        <v>83.94</v>
      </c>
      <c r="P1503" s="29">
        <f>IFERROR(_xlfn.XLOOKUP($B1503,'Ownership Metrics'!$A:$A,'Ownership Metrics'!$E:$E),"")</f>
        <v>91.95</v>
      </c>
      <c r="Q1503" s="30">
        <f>IFERROR(_xlfn.XLOOKUP($B1503,'Ownership Metrics'!$A:$A,'Ownership Metrics'!$F:$F),"")</f>
        <v>5</v>
      </c>
      <c r="R1503" s="30">
        <f>IFERROR(_xlfn.XLOOKUP($B1503,'Ownership Metrics'!$A:$A,'Ownership Metrics'!$G:$G),"")</f>
        <v>80</v>
      </c>
      <c r="S1503" s="27" t="str">
        <f>IFERROR(_xlfn.XLOOKUP($B1503,'Ownership Metrics'!$A:$A,'Ownership Metrics'!$H:$H),"")</f>
        <v>Mayoritas</v>
      </c>
      <c r="T1503" s="27" t="str">
        <f>IFERROR(_xlfn.XLOOKUP($B1503,'Ownership Metrics'!$A:$A,'Ownership Metrics'!$I:$I),"")</f>
        <v>Tinggi</v>
      </c>
      <c r="U1503" s="27">
        <f>IF(COUNTIFS($B$2:$B1503,$B1503,$D$2:$D1503,$D1503)=1,1,0)</f>
        <v>1</v>
      </c>
      <c r="V1503" s="27">
        <f t="shared" si="70"/>
        <v>5.0599999999999996</v>
      </c>
      <c r="W1503" s="27">
        <f t="shared" si="71"/>
        <v>2</v>
      </c>
      <c r="X1503" s="27">
        <f t="shared" si="69"/>
        <v>5.0599998496999996</v>
      </c>
    </row>
    <row r="1504" spans="1:24" x14ac:dyDescent="0.25">
      <c r="A1504" s="26">
        <v>46265</v>
      </c>
      <c r="B1504" s="27" t="s">
        <v>10340</v>
      </c>
      <c r="C1504" s="27" t="s">
        <v>1722</v>
      </c>
      <c r="D1504" s="27" t="s">
        <v>1725</v>
      </c>
      <c r="E1504" s="27" t="s">
        <v>35</v>
      </c>
      <c r="F1504" s="27" t="s">
        <v>23</v>
      </c>
      <c r="G1504" s="27" t="s">
        <v>36</v>
      </c>
      <c r="H1504" s="27" t="s">
        <v>24</v>
      </c>
      <c r="I1504" s="28">
        <v>88833700</v>
      </c>
      <c r="J1504" s="28">
        <v>0</v>
      </c>
      <c r="K1504" s="28">
        <v>88833700</v>
      </c>
      <c r="L1504" s="29">
        <v>1.51</v>
      </c>
      <c r="M1504" s="29">
        <f>IFERROR(_xlfn.XLOOKUP($B1504,'Ownership Metrics'!$A:$A,'Ownership Metrics'!$B:$B),"")</f>
        <v>5.0199999999999996</v>
      </c>
      <c r="N1504" s="28">
        <f>IFERROR(_xlfn.XLOOKUP($B1504,'Ownership Metrics'!$A:$A,'Ownership Metrics'!$C:$C),"")</f>
        <v>7085</v>
      </c>
      <c r="O1504" s="29">
        <f>IFERROR(_xlfn.XLOOKUP($B1504,'Ownership Metrics'!$A:$A,'Ownership Metrics'!$D:$D),"")</f>
        <v>83.94</v>
      </c>
      <c r="P1504" s="29">
        <f>IFERROR(_xlfn.XLOOKUP($B1504,'Ownership Metrics'!$A:$A,'Ownership Metrics'!$E:$E),"")</f>
        <v>91.95</v>
      </c>
      <c r="Q1504" s="30">
        <f>IFERROR(_xlfn.XLOOKUP($B1504,'Ownership Metrics'!$A:$A,'Ownership Metrics'!$F:$F),"")</f>
        <v>5</v>
      </c>
      <c r="R1504" s="30">
        <f>IFERROR(_xlfn.XLOOKUP($B1504,'Ownership Metrics'!$A:$A,'Ownership Metrics'!$G:$G),"")</f>
        <v>80</v>
      </c>
      <c r="S1504" s="27" t="str">
        <f>IFERROR(_xlfn.XLOOKUP($B1504,'Ownership Metrics'!$A:$A,'Ownership Metrics'!$H:$H),"")</f>
        <v>Mayoritas</v>
      </c>
      <c r="T1504" s="27" t="str">
        <f>IFERROR(_xlfn.XLOOKUP($B1504,'Ownership Metrics'!$A:$A,'Ownership Metrics'!$I:$I),"")</f>
        <v>Tinggi</v>
      </c>
      <c r="U1504" s="27">
        <f>IF(COUNTIFS($B$2:$B1504,$B1504,$D$2:$D1504,$D1504)=1,1,0)</f>
        <v>1</v>
      </c>
      <c r="V1504" s="27">
        <f t="shared" si="70"/>
        <v>1.51</v>
      </c>
      <c r="W1504" s="27">
        <f t="shared" si="71"/>
        <v>5</v>
      </c>
      <c r="X1504" s="27">
        <f t="shared" si="69"/>
        <v>1.5099998496</v>
      </c>
    </row>
    <row r="1505" spans="1:24" x14ac:dyDescent="0.25">
      <c r="A1505" s="26">
        <v>46265</v>
      </c>
      <c r="B1505" s="27" t="s">
        <v>10340</v>
      </c>
      <c r="C1505" s="27" t="s">
        <v>1722</v>
      </c>
      <c r="D1505" s="27" t="s">
        <v>1726</v>
      </c>
      <c r="E1505" s="27" t="s">
        <v>35</v>
      </c>
      <c r="F1505" s="27" t="s">
        <v>23</v>
      </c>
      <c r="G1505" s="27" t="s">
        <v>36</v>
      </c>
      <c r="H1505" s="27"/>
      <c r="I1505" s="28">
        <v>4940010100</v>
      </c>
      <c r="J1505" s="28">
        <v>0</v>
      </c>
      <c r="K1505" s="28">
        <v>4940010100</v>
      </c>
      <c r="L1505" s="29">
        <v>83.94</v>
      </c>
      <c r="M1505" s="29">
        <f>IFERROR(_xlfn.XLOOKUP($B1505,'Ownership Metrics'!$A:$A,'Ownership Metrics'!$B:$B),"")</f>
        <v>5.0199999999999996</v>
      </c>
      <c r="N1505" s="28">
        <f>IFERROR(_xlfn.XLOOKUP($B1505,'Ownership Metrics'!$A:$A,'Ownership Metrics'!$C:$C),"")</f>
        <v>7085</v>
      </c>
      <c r="O1505" s="29">
        <f>IFERROR(_xlfn.XLOOKUP($B1505,'Ownership Metrics'!$A:$A,'Ownership Metrics'!$D:$D),"")</f>
        <v>83.94</v>
      </c>
      <c r="P1505" s="29">
        <f>IFERROR(_xlfn.XLOOKUP($B1505,'Ownership Metrics'!$A:$A,'Ownership Metrics'!$E:$E),"")</f>
        <v>91.95</v>
      </c>
      <c r="Q1505" s="30">
        <f>IFERROR(_xlfn.XLOOKUP($B1505,'Ownership Metrics'!$A:$A,'Ownership Metrics'!$F:$F),"")</f>
        <v>5</v>
      </c>
      <c r="R1505" s="30">
        <f>IFERROR(_xlfn.XLOOKUP($B1505,'Ownership Metrics'!$A:$A,'Ownership Metrics'!$G:$G),"")</f>
        <v>80</v>
      </c>
      <c r="S1505" s="27" t="str">
        <f>IFERROR(_xlfn.XLOOKUP($B1505,'Ownership Metrics'!$A:$A,'Ownership Metrics'!$H:$H),"")</f>
        <v>Mayoritas</v>
      </c>
      <c r="T1505" s="27" t="str">
        <f>IFERROR(_xlfn.XLOOKUP($B1505,'Ownership Metrics'!$A:$A,'Ownership Metrics'!$I:$I),"")</f>
        <v>Tinggi</v>
      </c>
      <c r="U1505" s="27">
        <f>IF(COUNTIFS($B$2:$B1505,$B1505,$D$2:$D1505,$D1505)=1,1,0)</f>
        <v>1</v>
      </c>
      <c r="V1505" s="27">
        <f t="shared" si="70"/>
        <v>83.94</v>
      </c>
      <c r="W1505" s="27">
        <f t="shared" si="71"/>
        <v>1</v>
      </c>
      <c r="X1505" s="27">
        <f t="shared" si="69"/>
        <v>83.939999849499998</v>
      </c>
    </row>
    <row r="1506" spans="1:24" x14ac:dyDescent="0.25">
      <c r="A1506" s="26">
        <v>46265</v>
      </c>
      <c r="B1506" s="27" t="s">
        <v>10340</v>
      </c>
      <c r="C1506" s="27" t="s">
        <v>1722</v>
      </c>
      <c r="D1506" s="27" t="s">
        <v>1727</v>
      </c>
      <c r="E1506" s="27" t="s">
        <v>35</v>
      </c>
      <c r="F1506" s="27" t="s">
        <v>23</v>
      </c>
      <c r="G1506" s="27" t="s">
        <v>36</v>
      </c>
      <c r="H1506" s="27" t="s">
        <v>24</v>
      </c>
      <c r="I1506" s="28">
        <v>173889400</v>
      </c>
      <c r="J1506" s="28">
        <v>0</v>
      </c>
      <c r="K1506" s="28">
        <v>173889400</v>
      </c>
      <c r="L1506" s="29">
        <v>2.95</v>
      </c>
      <c r="M1506" s="29">
        <f>IFERROR(_xlfn.XLOOKUP($B1506,'Ownership Metrics'!$A:$A,'Ownership Metrics'!$B:$B),"")</f>
        <v>5.0199999999999996</v>
      </c>
      <c r="N1506" s="28">
        <f>IFERROR(_xlfn.XLOOKUP($B1506,'Ownership Metrics'!$A:$A,'Ownership Metrics'!$C:$C),"")</f>
        <v>7085</v>
      </c>
      <c r="O1506" s="29">
        <f>IFERROR(_xlfn.XLOOKUP($B1506,'Ownership Metrics'!$A:$A,'Ownership Metrics'!$D:$D),"")</f>
        <v>83.94</v>
      </c>
      <c r="P1506" s="29">
        <f>IFERROR(_xlfn.XLOOKUP($B1506,'Ownership Metrics'!$A:$A,'Ownership Metrics'!$E:$E),"")</f>
        <v>91.95</v>
      </c>
      <c r="Q1506" s="30">
        <f>IFERROR(_xlfn.XLOOKUP($B1506,'Ownership Metrics'!$A:$A,'Ownership Metrics'!$F:$F),"")</f>
        <v>5</v>
      </c>
      <c r="R1506" s="30">
        <f>IFERROR(_xlfn.XLOOKUP($B1506,'Ownership Metrics'!$A:$A,'Ownership Metrics'!$G:$G),"")</f>
        <v>80</v>
      </c>
      <c r="S1506" s="27" t="str">
        <f>IFERROR(_xlfn.XLOOKUP($B1506,'Ownership Metrics'!$A:$A,'Ownership Metrics'!$H:$H),"")</f>
        <v>Mayoritas</v>
      </c>
      <c r="T1506" s="27" t="str">
        <f>IFERROR(_xlfn.XLOOKUP($B1506,'Ownership Metrics'!$A:$A,'Ownership Metrics'!$I:$I),"")</f>
        <v>Tinggi</v>
      </c>
      <c r="U1506" s="27">
        <f>IF(COUNTIFS($B$2:$B1506,$B1506,$D$2:$D1506,$D1506)=1,1,0)</f>
        <v>1</v>
      </c>
      <c r="V1506" s="27">
        <f t="shared" si="70"/>
        <v>2.95</v>
      </c>
      <c r="W1506" s="27">
        <f t="shared" si="71"/>
        <v>3</v>
      </c>
      <c r="X1506" s="27">
        <f t="shared" si="69"/>
        <v>2.9499998494000002</v>
      </c>
    </row>
    <row r="1507" spans="1:24" x14ac:dyDescent="0.25">
      <c r="A1507" s="26">
        <v>46265</v>
      </c>
      <c r="B1507" s="27" t="s">
        <v>10341</v>
      </c>
      <c r="C1507" s="27" t="s">
        <v>1729</v>
      </c>
      <c r="D1507" s="27" t="s">
        <v>1730</v>
      </c>
      <c r="E1507" s="27"/>
      <c r="F1507" s="27"/>
      <c r="G1507" s="27"/>
      <c r="H1507" s="27"/>
      <c r="I1507" s="28">
        <v>0</v>
      </c>
      <c r="J1507" s="28">
        <v>300038400</v>
      </c>
      <c r="K1507" s="28">
        <v>300038400</v>
      </c>
      <c r="L1507" s="29">
        <v>36</v>
      </c>
      <c r="M1507" s="29">
        <f>IFERROR(_xlfn.XLOOKUP($B1507,'Ownership Metrics'!$A:$A,'Ownership Metrics'!$B:$B),"")</f>
        <v>6.23</v>
      </c>
      <c r="N1507" s="28">
        <f>IFERROR(_xlfn.XLOOKUP($B1507,'Ownership Metrics'!$A:$A,'Ownership Metrics'!$C:$C),"")</f>
        <v>2912</v>
      </c>
      <c r="O1507" s="29">
        <f>IFERROR(_xlfn.XLOOKUP($B1507,'Ownership Metrics'!$A:$A,'Ownership Metrics'!$D:$D),"")</f>
        <v>39</v>
      </c>
      <c r="P1507" s="29">
        <f>IFERROR(_xlfn.XLOOKUP($B1507,'Ownership Metrics'!$A:$A,'Ownership Metrics'!$E:$E),"")</f>
        <v>83.1</v>
      </c>
      <c r="Q1507" s="30">
        <f>IFERROR(_xlfn.XLOOKUP($B1507,'Ownership Metrics'!$A:$A,'Ownership Metrics'!$F:$F),"")</f>
        <v>8</v>
      </c>
      <c r="R1507" s="30">
        <f>IFERROR(_xlfn.XLOOKUP($B1507,'Ownership Metrics'!$A:$A,'Ownership Metrics'!$G:$G),"")</f>
        <v>55</v>
      </c>
      <c r="S1507" s="27" t="str">
        <f>IFERROR(_xlfn.XLOOKUP($B1507,'Ownership Metrics'!$A:$A,'Ownership Metrics'!$H:$H),"")</f>
        <v>Terkonsentrasi</v>
      </c>
      <c r="T1507" s="27" t="str">
        <f>IFERROR(_xlfn.XLOOKUP($B1507,'Ownership Metrics'!$A:$A,'Ownership Metrics'!$I:$I),"")</f>
        <v>Sedang</v>
      </c>
      <c r="U1507" s="27">
        <f>IF(COUNTIFS($B$2:$B1507,$B1507,$D$2:$D1507,$D1507)=1,1,0)</f>
        <v>1</v>
      </c>
      <c r="V1507" s="27">
        <f t="shared" si="70"/>
        <v>36</v>
      </c>
      <c r="W1507" s="27">
        <f t="shared" si="71"/>
        <v>2</v>
      </c>
      <c r="X1507" s="27">
        <f t="shared" si="69"/>
        <v>35.999999849300004</v>
      </c>
    </row>
    <row r="1508" spans="1:24" x14ac:dyDescent="0.25">
      <c r="A1508" s="26">
        <v>46265</v>
      </c>
      <c r="B1508" s="27" t="s">
        <v>10341</v>
      </c>
      <c r="C1508" s="27" t="s">
        <v>1729</v>
      </c>
      <c r="D1508" s="27" t="s">
        <v>1731</v>
      </c>
      <c r="E1508" s="27" t="s">
        <v>22</v>
      </c>
      <c r="F1508" s="27" t="s">
        <v>23</v>
      </c>
      <c r="G1508" s="27"/>
      <c r="H1508" s="27" t="s">
        <v>24</v>
      </c>
      <c r="I1508" s="28">
        <v>325041600</v>
      </c>
      <c r="J1508" s="28">
        <v>0</v>
      </c>
      <c r="K1508" s="28">
        <v>325041600</v>
      </c>
      <c r="L1508" s="29">
        <v>39</v>
      </c>
      <c r="M1508" s="29">
        <f>IFERROR(_xlfn.XLOOKUP($B1508,'Ownership Metrics'!$A:$A,'Ownership Metrics'!$B:$B),"")</f>
        <v>6.23</v>
      </c>
      <c r="N1508" s="28">
        <f>IFERROR(_xlfn.XLOOKUP($B1508,'Ownership Metrics'!$A:$A,'Ownership Metrics'!$C:$C),"")</f>
        <v>2912</v>
      </c>
      <c r="O1508" s="29">
        <f>IFERROR(_xlfn.XLOOKUP($B1508,'Ownership Metrics'!$A:$A,'Ownership Metrics'!$D:$D),"")</f>
        <v>39</v>
      </c>
      <c r="P1508" s="29">
        <f>IFERROR(_xlfn.XLOOKUP($B1508,'Ownership Metrics'!$A:$A,'Ownership Metrics'!$E:$E),"")</f>
        <v>83.1</v>
      </c>
      <c r="Q1508" s="30">
        <f>IFERROR(_xlfn.XLOOKUP($B1508,'Ownership Metrics'!$A:$A,'Ownership Metrics'!$F:$F),"")</f>
        <v>8</v>
      </c>
      <c r="R1508" s="30">
        <f>IFERROR(_xlfn.XLOOKUP($B1508,'Ownership Metrics'!$A:$A,'Ownership Metrics'!$G:$G),"")</f>
        <v>55</v>
      </c>
      <c r="S1508" s="27" t="str">
        <f>IFERROR(_xlfn.XLOOKUP($B1508,'Ownership Metrics'!$A:$A,'Ownership Metrics'!$H:$H),"")</f>
        <v>Terkonsentrasi</v>
      </c>
      <c r="T1508" s="27" t="str">
        <f>IFERROR(_xlfn.XLOOKUP($B1508,'Ownership Metrics'!$A:$A,'Ownership Metrics'!$I:$I),"")</f>
        <v>Sedang</v>
      </c>
      <c r="U1508" s="27">
        <f>IF(COUNTIFS($B$2:$B1508,$B1508,$D$2:$D1508,$D1508)=1,1,0)</f>
        <v>1</v>
      </c>
      <c r="V1508" s="27">
        <f t="shared" si="70"/>
        <v>39</v>
      </c>
      <c r="W1508" s="27">
        <f t="shared" si="71"/>
        <v>1</v>
      </c>
      <c r="X1508" s="27">
        <f t="shared" si="69"/>
        <v>38.999999849200002</v>
      </c>
    </row>
    <row r="1509" spans="1:24" x14ac:dyDescent="0.25">
      <c r="A1509" s="26">
        <v>46265</v>
      </c>
      <c r="B1509" s="27" t="s">
        <v>10341</v>
      </c>
      <c r="C1509" s="27" t="s">
        <v>1729</v>
      </c>
      <c r="D1509" s="27" t="s">
        <v>1732</v>
      </c>
      <c r="E1509" s="27" t="s">
        <v>35</v>
      </c>
      <c r="F1509" s="27" t="s">
        <v>23</v>
      </c>
      <c r="G1509" s="27" t="s">
        <v>36</v>
      </c>
      <c r="H1509" s="27"/>
      <c r="I1509" s="28">
        <v>10000000</v>
      </c>
      <c r="J1509" s="28">
        <v>0</v>
      </c>
      <c r="K1509" s="28">
        <v>10000000</v>
      </c>
      <c r="L1509" s="29">
        <v>1.2</v>
      </c>
      <c r="M1509" s="29">
        <f>IFERROR(_xlfn.XLOOKUP($B1509,'Ownership Metrics'!$A:$A,'Ownership Metrics'!$B:$B),"")</f>
        <v>6.23</v>
      </c>
      <c r="N1509" s="28">
        <f>IFERROR(_xlfn.XLOOKUP($B1509,'Ownership Metrics'!$A:$A,'Ownership Metrics'!$C:$C),"")</f>
        <v>2912</v>
      </c>
      <c r="O1509" s="29">
        <f>IFERROR(_xlfn.XLOOKUP($B1509,'Ownership Metrics'!$A:$A,'Ownership Metrics'!$D:$D),"")</f>
        <v>39</v>
      </c>
      <c r="P1509" s="29">
        <f>IFERROR(_xlfn.XLOOKUP($B1509,'Ownership Metrics'!$A:$A,'Ownership Metrics'!$E:$E),"")</f>
        <v>83.1</v>
      </c>
      <c r="Q1509" s="30">
        <f>IFERROR(_xlfn.XLOOKUP($B1509,'Ownership Metrics'!$A:$A,'Ownership Metrics'!$F:$F),"")</f>
        <v>8</v>
      </c>
      <c r="R1509" s="30">
        <f>IFERROR(_xlfn.XLOOKUP($B1509,'Ownership Metrics'!$A:$A,'Ownership Metrics'!$G:$G),"")</f>
        <v>55</v>
      </c>
      <c r="S1509" s="27" t="str">
        <f>IFERROR(_xlfn.XLOOKUP($B1509,'Ownership Metrics'!$A:$A,'Ownership Metrics'!$H:$H),"")</f>
        <v>Terkonsentrasi</v>
      </c>
      <c r="T1509" s="27" t="str">
        <f>IFERROR(_xlfn.XLOOKUP($B1509,'Ownership Metrics'!$A:$A,'Ownership Metrics'!$I:$I),"")</f>
        <v>Sedang</v>
      </c>
      <c r="U1509" s="27">
        <f>IF(COUNTIFS($B$2:$B1509,$B1509,$D$2:$D1509,$D1509)=1,1,0)</f>
        <v>1</v>
      </c>
      <c r="V1509" s="27">
        <f t="shared" si="70"/>
        <v>1.2</v>
      </c>
      <c r="W1509" s="27">
        <f t="shared" si="71"/>
        <v>8</v>
      </c>
      <c r="X1509" s="27">
        <f t="shared" si="69"/>
        <v>1.1999998490999999</v>
      </c>
    </row>
    <row r="1510" spans="1:24" x14ac:dyDescent="0.25">
      <c r="A1510" s="26">
        <v>46265</v>
      </c>
      <c r="B1510" s="27" t="s">
        <v>10341</v>
      </c>
      <c r="C1510" s="27" t="s">
        <v>1729</v>
      </c>
      <c r="D1510" s="27" t="s">
        <v>1733</v>
      </c>
      <c r="E1510" s="27" t="s">
        <v>35</v>
      </c>
      <c r="F1510" s="27" t="s">
        <v>23</v>
      </c>
      <c r="G1510" s="27" t="s">
        <v>36</v>
      </c>
      <c r="H1510" s="27" t="s">
        <v>24</v>
      </c>
      <c r="I1510" s="28">
        <v>13702700</v>
      </c>
      <c r="J1510" s="28">
        <v>0</v>
      </c>
      <c r="K1510" s="28">
        <v>13702700</v>
      </c>
      <c r="L1510" s="29">
        <v>1.64</v>
      </c>
      <c r="M1510" s="29">
        <f>IFERROR(_xlfn.XLOOKUP($B1510,'Ownership Metrics'!$A:$A,'Ownership Metrics'!$B:$B),"")</f>
        <v>6.23</v>
      </c>
      <c r="N1510" s="28">
        <f>IFERROR(_xlfn.XLOOKUP($B1510,'Ownership Metrics'!$A:$A,'Ownership Metrics'!$C:$C),"")</f>
        <v>2912</v>
      </c>
      <c r="O1510" s="29">
        <f>IFERROR(_xlfn.XLOOKUP($B1510,'Ownership Metrics'!$A:$A,'Ownership Metrics'!$D:$D),"")</f>
        <v>39</v>
      </c>
      <c r="P1510" s="29">
        <f>IFERROR(_xlfn.XLOOKUP($B1510,'Ownership Metrics'!$A:$A,'Ownership Metrics'!$E:$E),"")</f>
        <v>83.1</v>
      </c>
      <c r="Q1510" s="30">
        <f>IFERROR(_xlfn.XLOOKUP($B1510,'Ownership Metrics'!$A:$A,'Ownership Metrics'!$F:$F),"")</f>
        <v>8</v>
      </c>
      <c r="R1510" s="30">
        <f>IFERROR(_xlfn.XLOOKUP($B1510,'Ownership Metrics'!$A:$A,'Ownership Metrics'!$G:$G),"")</f>
        <v>55</v>
      </c>
      <c r="S1510" s="27" t="str">
        <f>IFERROR(_xlfn.XLOOKUP($B1510,'Ownership Metrics'!$A:$A,'Ownership Metrics'!$H:$H),"")</f>
        <v>Terkonsentrasi</v>
      </c>
      <c r="T1510" s="27" t="str">
        <f>IFERROR(_xlfn.XLOOKUP($B1510,'Ownership Metrics'!$A:$A,'Ownership Metrics'!$I:$I),"")</f>
        <v>Sedang</v>
      </c>
      <c r="U1510" s="27">
        <f>IF(COUNTIFS($B$2:$B1510,$B1510,$D$2:$D1510,$D1510)=1,1,0)</f>
        <v>1</v>
      </c>
      <c r="V1510" s="27">
        <f t="shared" si="70"/>
        <v>1.64</v>
      </c>
      <c r="W1510" s="27">
        <f t="shared" si="71"/>
        <v>6</v>
      </c>
      <c r="X1510" s="27">
        <f t="shared" si="69"/>
        <v>1.6399998489999998</v>
      </c>
    </row>
    <row r="1511" spans="1:24" x14ac:dyDescent="0.25">
      <c r="A1511" s="26">
        <v>46265</v>
      </c>
      <c r="B1511" s="27" t="s">
        <v>10341</v>
      </c>
      <c r="C1511" s="27" t="s">
        <v>1729</v>
      </c>
      <c r="D1511" s="27" t="s">
        <v>1734</v>
      </c>
      <c r="E1511" s="27" t="s">
        <v>35</v>
      </c>
      <c r="F1511" s="27" t="s">
        <v>23</v>
      </c>
      <c r="G1511" s="27" t="s">
        <v>36</v>
      </c>
      <c r="H1511" s="27" t="s">
        <v>24</v>
      </c>
      <c r="I1511" s="28">
        <v>36421500</v>
      </c>
      <c r="J1511" s="28">
        <v>0</v>
      </c>
      <c r="K1511" s="28">
        <v>36421500</v>
      </c>
      <c r="L1511" s="29">
        <v>4.37</v>
      </c>
      <c r="M1511" s="29">
        <f>IFERROR(_xlfn.XLOOKUP($B1511,'Ownership Metrics'!$A:$A,'Ownership Metrics'!$B:$B),"")</f>
        <v>6.23</v>
      </c>
      <c r="N1511" s="28">
        <f>IFERROR(_xlfn.XLOOKUP($B1511,'Ownership Metrics'!$A:$A,'Ownership Metrics'!$C:$C),"")</f>
        <v>2912</v>
      </c>
      <c r="O1511" s="29">
        <f>IFERROR(_xlfn.XLOOKUP($B1511,'Ownership Metrics'!$A:$A,'Ownership Metrics'!$D:$D),"")</f>
        <v>39</v>
      </c>
      <c r="P1511" s="29">
        <f>IFERROR(_xlfn.XLOOKUP($B1511,'Ownership Metrics'!$A:$A,'Ownership Metrics'!$E:$E),"")</f>
        <v>83.1</v>
      </c>
      <c r="Q1511" s="30">
        <f>IFERROR(_xlfn.XLOOKUP($B1511,'Ownership Metrics'!$A:$A,'Ownership Metrics'!$F:$F),"")</f>
        <v>8</v>
      </c>
      <c r="R1511" s="30">
        <f>IFERROR(_xlfn.XLOOKUP($B1511,'Ownership Metrics'!$A:$A,'Ownership Metrics'!$G:$G),"")</f>
        <v>55</v>
      </c>
      <c r="S1511" s="27" t="str">
        <f>IFERROR(_xlfn.XLOOKUP($B1511,'Ownership Metrics'!$A:$A,'Ownership Metrics'!$H:$H),"")</f>
        <v>Terkonsentrasi</v>
      </c>
      <c r="T1511" s="27" t="str">
        <f>IFERROR(_xlfn.XLOOKUP($B1511,'Ownership Metrics'!$A:$A,'Ownership Metrics'!$I:$I),"")</f>
        <v>Sedang</v>
      </c>
      <c r="U1511" s="27">
        <f>IF(COUNTIFS($B$2:$B1511,$B1511,$D$2:$D1511,$D1511)=1,1,0)</f>
        <v>1</v>
      </c>
      <c r="V1511" s="27">
        <f t="shared" si="70"/>
        <v>4.37</v>
      </c>
      <c r="W1511" s="27">
        <f t="shared" si="71"/>
        <v>4</v>
      </c>
      <c r="X1511" s="27">
        <f t="shared" si="69"/>
        <v>4.3699998489</v>
      </c>
    </row>
    <row r="1512" spans="1:24" x14ac:dyDescent="0.25">
      <c r="A1512" s="26">
        <v>46265</v>
      </c>
      <c r="B1512" s="27" t="s">
        <v>10341</v>
      </c>
      <c r="C1512" s="27" t="s">
        <v>1729</v>
      </c>
      <c r="D1512" s="27" t="s">
        <v>1735</v>
      </c>
      <c r="E1512" s="27" t="s">
        <v>35</v>
      </c>
      <c r="F1512" s="27" t="s">
        <v>32</v>
      </c>
      <c r="G1512" s="27"/>
      <c r="H1512" s="27"/>
      <c r="I1512" s="28">
        <v>17445600</v>
      </c>
      <c r="J1512" s="28">
        <v>0</v>
      </c>
      <c r="K1512" s="28">
        <v>17445600</v>
      </c>
      <c r="L1512" s="29">
        <v>2.09</v>
      </c>
      <c r="M1512" s="29">
        <f>IFERROR(_xlfn.XLOOKUP($B1512,'Ownership Metrics'!$A:$A,'Ownership Metrics'!$B:$B),"")</f>
        <v>6.23</v>
      </c>
      <c r="N1512" s="28">
        <f>IFERROR(_xlfn.XLOOKUP($B1512,'Ownership Metrics'!$A:$A,'Ownership Metrics'!$C:$C),"")</f>
        <v>2912</v>
      </c>
      <c r="O1512" s="29">
        <f>IFERROR(_xlfn.XLOOKUP($B1512,'Ownership Metrics'!$A:$A,'Ownership Metrics'!$D:$D),"")</f>
        <v>39</v>
      </c>
      <c r="P1512" s="29">
        <f>IFERROR(_xlfn.XLOOKUP($B1512,'Ownership Metrics'!$A:$A,'Ownership Metrics'!$E:$E),"")</f>
        <v>83.1</v>
      </c>
      <c r="Q1512" s="30">
        <f>IFERROR(_xlfn.XLOOKUP($B1512,'Ownership Metrics'!$A:$A,'Ownership Metrics'!$F:$F),"")</f>
        <v>8</v>
      </c>
      <c r="R1512" s="30">
        <f>IFERROR(_xlfn.XLOOKUP($B1512,'Ownership Metrics'!$A:$A,'Ownership Metrics'!$G:$G),"")</f>
        <v>55</v>
      </c>
      <c r="S1512" s="27" t="str">
        <f>IFERROR(_xlfn.XLOOKUP($B1512,'Ownership Metrics'!$A:$A,'Ownership Metrics'!$H:$H),"")</f>
        <v>Terkonsentrasi</v>
      </c>
      <c r="T1512" s="27" t="str">
        <f>IFERROR(_xlfn.XLOOKUP($B1512,'Ownership Metrics'!$A:$A,'Ownership Metrics'!$I:$I),"")</f>
        <v>Sedang</v>
      </c>
      <c r="U1512" s="27">
        <f>IF(COUNTIFS($B$2:$B1512,$B1512,$D$2:$D1512,$D1512)=1,1,0)</f>
        <v>1</v>
      </c>
      <c r="V1512" s="27">
        <f t="shared" si="70"/>
        <v>2.09</v>
      </c>
      <c r="W1512" s="27">
        <f t="shared" si="71"/>
        <v>5</v>
      </c>
      <c r="X1512" s="27">
        <f t="shared" si="69"/>
        <v>2.0899998487999998</v>
      </c>
    </row>
    <row r="1513" spans="1:24" x14ac:dyDescent="0.25">
      <c r="A1513" s="26">
        <v>46265</v>
      </c>
      <c r="B1513" s="27" t="s">
        <v>10341</v>
      </c>
      <c r="C1513" s="27" t="s">
        <v>1729</v>
      </c>
      <c r="D1513" s="27" t="s">
        <v>1736</v>
      </c>
      <c r="E1513" s="27" t="s">
        <v>35</v>
      </c>
      <c r="F1513" s="27" t="s">
        <v>32</v>
      </c>
      <c r="G1513" s="27" t="s">
        <v>363</v>
      </c>
      <c r="H1513" s="27" t="s">
        <v>24</v>
      </c>
      <c r="I1513" s="28">
        <v>11399900</v>
      </c>
      <c r="J1513" s="28">
        <v>0</v>
      </c>
      <c r="K1513" s="28">
        <v>11399900</v>
      </c>
      <c r="L1513" s="29">
        <v>1.37</v>
      </c>
      <c r="M1513" s="29">
        <f>IFERROR(_xlfn.XLOOKUP($B1513,'Ownership Metrics'!$A:$A,'Ownership Metrics'!$B:$B),"")</f>
        <v>6.23</v>
      </c>
      <c r="N1513" s="28">
        <f>IFERROR(_xlfn.XLOOKUP($B1513,'Ownership Metrics'!$A:$A,'Ownership Metrics'!$C:$C),"")</f>
        <v>2912</v>
      </c>
      <c r="O1513" s="29">
        <f>IFERROR(_xlfn.XLOOKUP($B1513,'Ownership Metrics'!$A:$A,'Ownership Metrics'!$D:$D),"")</f>
        <v>39</v>
      </c>
      <c r="P1513" s="29">
        <f>IFERROR(_xlfn.XLOOKUP($B1513,'Ownership Metrics'!$A:$A,'Ownership Metrics'!$E:$E),"")</f>
        <v>83.1</v>
      </c>
      <c r="Q1513" s="30">
        <f>IFERROR(_xlfn.XLOOKUP($B1513,'Ownership Metrics'!$A:$A,'Ownership Metrics'!$F:$F),"")</f>
        <v>8</v>
      </c>
      <c r="R1513" s="30">
        <f>IFERROR(_xlfn.XLOOKUP($B1513,'Ownership Metrics'!$A:$A,'Ownership Metrics'!$G:$G),"")</f>
        <v>55</v>
      </c>
      <c r="S1513" s="27" t="str">
        <f>IFERROR(_xlfn.XLOOKUP($B1513,'Ownership Metrics'!$A:$A,'Ownership Metrics'!$H:$H),"")</f>
        <v>Terkonsentrasi</v>
      </c>
      <c r="T1513" s="27" t="str">
        <f>IFERROR(_xlfn.XLOOKUP($B1513,'Ownership Metrics'!$A:$A,'Ownership Metrics'!$I:$I),"")</f>
        <v>Sedang</v>
      </c>
      <c r="U1513" s="27">
        <f>IF(COUNTIFS($B$2:$B1513,$B1513,$D$2:$D1513,$D1513)=1,1,0)</f>
        <v>1</v>
      </c>
      <c r="V1513" s="27">
        <f t="shared" si="70"/>
        <v>1.37</v>
      </c>
      <c r="W1513" s="27">
        <f t="shared" si="71"/>
        <v>7</v>
      </c>
      <c r="X1513" s="27">
        <f t="shared" si="69"/>
        <v>1.3699998487</v>
      </c>
    </row>
    <row r="1514" spans="1:24" x14ac:dyDescent="0.25">
      <c r="A1514" s="26">
        <v>46265</v>
      </c>
      <c r="B1514" s="27" t="s">
        <v>10341</v>
      </c>
      <c r="C1514" s="27" t="s">
        <v>1729</v>
      </c>
      <c r="D1514" s="27" t="s">
        <v>1737</v>
      </c>
      <c r="E1514" s="27" t="s">
        <v>67</v>
      </c>
      <c r="F1514" s="27" t="s">
        <v>32</v>
      </c>
      <c r="G1514" s="27"/>
      <c r="H1514" s="27" t="s">
        <v>64</v>
      </c>
      <c r="I1514" s="28">
        <v>67500000</v>
      </c>
      <c r="J1514" s="28">
        <v>0</v>
      </c>
      <c r="K1514" s="28">
        <v>67500000</v>
      </c>
      <c r="L1514" s="29">
        <v>8.1</v>
      </c>
      <c r="M1514" s="29">
        <f>IFERROR(_xlfn.XLOOKUP($B1514,'Ownership Metrics'!$A:$A,'Ownership Metrics'!$B:$B),"")</f>
        <v>6.23</v>
      </c>
      <c r="N1514" s="28">
        <f>IFERROR(_xlfn.XLOOKUP($B1514,'Ownership Metrics'!$A:$A,'Ownership Metrics'!$C:$C),"")</f>
        <v>2912</v>
      </c>
      <c r="O1514" s="29">
        <f>IFERROR(_xlfn.XLOOKUP($B1514,'Ownership Metrics'!$A:$A,'Ownership Metrics'!$D:$D),"")</f>
        <v>39</v>
      </c>
      <c r="P1514" s="29">
        <f>IFERROR(_xlfn.XLOOKUP($B1514,'Ownership Metrics'!$A:$A,'Ownership Metrics'!$E:$E),"")</f>
        <v>83.1</v>
      </c>
      <c r="Q1514" s="30">
        <f>IFERROR(_xlfn.XLOOKUP($B1514,'Ownership Metrics'!$A:$A,'Ownership Metrics'!$F:$F),"")</f>
        <v>8</v>
      </c>
      <c r="R1514" s="30">
        <f>IFERROR(_xlfn.XLOOKUP($B1514,'Ownership Metrics'!$A:$A,'Ownership Metrics'!$G:$G),"")</f>
        <v>55</v>
      </c>
      <c r="S1514" s="27" t="str">
        <f>IFERROR(_xlfn.XLOOKUP($B1514,'Ownership Metrics'!$A:$A,'Ownership Metrics'!$H:$H),"")</f>
        <v>Terkonsentrasi</v>
      </c>
      <c r="T1514" s="27" t="str">
        <f>IFERROR(_xlfn.XLOOKUP($B1514,'Ownership Metrics'!$A:$A,'Ownership Metrics'!$I:$I),"")</f>
        <v>Sedang</v>
      </c>
      <c r="U1514" s="27">
        <f>IF(COUNTIFS($B$2:$B1514,$B1514,$D$2:$D1514,$D1514)=1,1,0)</f>
        <v>1</v>
      </c>
      <c r="V1514" s="27">
        <f t="shared" si="70"/>
        <v>8.1</v>
      </c>
      <c r="W1514" s="27">
        <f t="shared" si="71"/>
        <v>3</v>
      </c>
      <c r="X1514" s="27">
        <f t="shared" si="69"/>
        <v>8.0999998485999996</v>
      </c>
    </row>
    <row r="1515" spans="1:24" x14ac:dyDescent="0.25">
      <c r="A1515" s="26">
        <v>46265</v>
      </c>
      <c r="B1515" s="27" t="s">
        <v>10342</v>
      </c>
      <c r="C1515" s="27" t="s">
        <v>1739</v>
      </c>
      <c r="D1515" s="27" t="s">
        <v>542</v>
      </c>
      <c r="E1515" s="27" t="s">
        <v>22</v>
      </c>
      <c r="F1515" s="27" t="s">
        <v>23</v>
      </c>
      <c r="G1515" s="27"/>
      <c r="H1515" s="27" t="s">
        <v>24</v>
      </c>
      <c r="I1515" s="28">
        <v>1167194804</v>
      </c>
      <c r="J1515" s="28">
        <v>0</v>
      </c>
      <c r="K1515" s="28">
        <v>1167194804</v>
      </c>
      <c r="L1515" s="29">
        <v>3.51</v>
      </c>
      <c r="M1515" s="29">
        <f>IFERROR(_xlfn.XLOOKUP($B1515,'Ownership Metrics'!$A:$A,'Ownership Metrics'!$B:$B),"")</f>
        <v>14.43</v>
      </c>
      <c r="N1515" s="28">
        <f>IFERROR(_xlfn.XLOOKUP($B1515,'Ownership Metrics'!$A:$A,'Ownership Metrics'!$C:$C),"")</f>
        <v>2836</v>
      </c>
      <c r="O1515" s="29">
        <f>IFERROR(_xlfn.XLOOKUP($B1515,'Ownership Metrics'!$A:$A,'Ownership Metrics'!$D:$D),"")</f>
        <v>49.92</v>
      </c>
      <c r="P1515" s="29">
        <f>IFERROR(_xlfn.XLOOKUP($B1515,'Ownership Metrics'!$A:$A,'Ownership Metrics'!$E:$E),"")</f>
        <v>71.61</v>
      </c>
      <c r="Q1515" s="30">
        <f>IFERROR(_xlfn.XLOOKUP($B1515,'Ownership Metrics'!$A:$A,'Ownership Metrics'!$F:$F),"")</f>
        <v>10</v>
      </c>
      <c r="R1515" s="30">
        <f>IFERROR(_xlfn.XLOOKUP($B1515,'Ownership Metrics'!$A:$A,'Ownership Metrics'!$G:$G),"")</f>
        <v>48</v>
      </c>
      <c r="S1515" s="27" t="str">
        <f>IFERROR(_xlfn.XLOOKUP($B1515,'Ownership Metrics'!$A:$A,'Ownership Metrics'!$H:$H),"")</f>
        <v>Terkonsentrasi</v>
      </c>
      <c r="T1515" s="27" t="str">
        <f>IFERROR(_xlfn.XLOOKUP($B1515,'Ownership Metrics'!$A:$A,'Ownership Metrics'!$I:$I),"")</f>
        <v>Sedang</v>
      </c>
      <c r="U1515" s="27">
        <f>IF(COUNTIFS($B$2:$B1515,$B1515,$D$2:$D1515,$D1515)=1,1,0)</f>
        <v>1</v>
      </c>
      <c r="V1515" s="27">
        <f t="shared" si="70"/>
        <v>3.51</v>
      </c>
      <c r="W1515" s="27">
        <f t="shared" si="71"/>
        <v>4</v>
      </c>
      <c r="X1515" s="27">
        <f t="shared" si="69"/>
        <v>3.5099998484999997</v>
      </c>
    </row>
    <row r="1516" spans="1:24" x14ac:dyDescent="0.25">
      <c r="A1516" s="26">
        <v>46265</v>
      </c>
      <c r="B1516" s="27" t="s">
        <v>10342</v>
      </c>
      <c r="C1516" s="27" t="s">
        <v>1739</v>
      </c>
      <c r="D1516" s="27" t="s">
        <v>441</v>
      </c>
      <c r="E1516" s="27" t="s">
        <v>74</v>
      </c>
      <c r="F1516" s="27" t="s">
        <v>23</v>
      </c>
      <c r="G1516" s="27"/>
      <c r="H1516" s="27" t="s">
        <v>24</v>
      </c>
      <c r="I1516" s="28">
        <v>413691500</v>
      </c>
      <c r="J1516" s="28">
        <v>0</v>
      </c>
      <c r="K1516" s="28">
        <v>413691500</v>
      </c>
      <c r="L1516" s="29">
        <v>1.24</v>
      </c>
      <c r="M1516" s="29">
        <f>IFERROR(_xlfn.XLOOKUP($B1516,'Ownership Metrics'!$A:$A,'Ownership Metrics'!$B:$B),"")</f>
        <v>14.43</v>
      </c>
      <c r="N1516" s="28">
        <f>IFERROR(_xlfn.XLOOKUP($B1516,'Ownership Metrics'!$A:$A,'Ownership Metrics'!$C:$C),"")</f>
        <v>2836</v>
      </c>
      <c r="O1516" s="29">
        <f>IFERROR(_xlfn.XLOOKUP($B1516,'Ownership Metrics'!$A:$A,'Ownership Metrics'!$D:$D),"")</f>
        <v>49.92</v>
      </c>
      <c r="P1516" s="29">
        <f>IFERROR(_xlfn.XLOOKUP($B1516,'Ownership Metrics'!$A:$A,'Ownership Metrics'!$E:$E),"")</f>
        <v>71.61</v>
      </c>
      <c r="Q1516" s="30">
        <f>IFERROR(_xlfn.XLOOKUP($B1516,'Ownership Metrics'!$A:$A,'Ownership Metrics'!$F:$F),"")</f>
        <v>10</v>
      </c>
      <c r="R1516" s="30">
        <f>IFERROR(_xlfn.XLOOKUP($B1516,'Ownership Metrics'!$A:$A,'Ownership Metrics'!$G:$G),"")</f>
        <v>48</v>
      </c>
      <c r="S1516" s="27" t="str">
        <f>IFERROR(_xlfn.XLOOKUP($B1516,'Ownership Metrics'!$A:$A,'Ownership Metrics'!$H:$H),"")</f>
        <v>Terkonsentrasi</v>
      </c>
      <c r="T1516" s="27" t="str">
        <f>IFERROR(_xlfn.XLOOKUP($B1516,'Ownership Metrics'!$A:$A,'Ownership Metrics'!$I:$I),"")</f>
        <v>Sedang</v>
      </c>
      <c r="U1516" s="27">
        <f>IF(COUNTIFS($B$2:$B1516,$B1516,$D$2:$D1516,$D1516)=1,1,0)</f>
        <v>1</v>
      </c>
      <c r="V1516" s="27">
        <f t="shared" si="70"/>
        <v>1.24</v>
      </c>
      <c r="W1516" s="27">
        <f t="shared" si="71"/>
        <v>8</v>
      </c>
      <c r="X1516" s="27">
        <f t="shared" si="69"/>
        <v>1.2399998483999999</v>
      </c>
    </row>
    <row r="1517" spans="1:24" x14ac:dyDescent="0.25">
      <c r="A1517" s="26">
        <v>46265</v>
      </c>
      <c r="B1517" s="27" t="s">
        <v>10342</v>
      </c>
      <c r="C1517" s="27" t="s">
        <v>1739</v>
      </c>
      <c r="D1517" s="27" t="s">
        <v>1740</v>
      </c>
      <c r="E1517" s="27" t="s">
        <v>22</v>
      </c>
      <c r="F1517" s="27" t="s">
        <v>23</v>
      </c>
      <c r="G1517" s="27"/>
      <c r="H1517" s="27" t="s">
        <v>24</v>
      </c>
      <c r="I1517" s="28">
        <v>12499999999</v>
      </c>
      <c r="J1517" s="28">
        <v>4100000000</v>
      </c>
      <c r="K1517" s="28">
        <v>16599999999</v>
      </c>
      <c r="L1517" s="29">
        <v>49.92</v>
      </c>
      <c r="M1517" s="29">
        <f>IFERROR(_xlfn.XLOOKUP($B1517,'Ownership Metrics'!$A:$A,'Ownership Metrics'!$B:$B),"")</f>
        <v>14.43</v>
      </c>
      <c r="N1517" s="28">
        <f>IFERROR(_xlfn.XLOOKUP($B1517,'Ownership Metrics'!$A:$A,'Ownership Metrics'!$C:$C),"")</f>
        <v>2836</v>
      </c>
      <c r="O1517" s="29">
        <f>IFERROR(_xlfn.XLOOKUP($B1517,'Ownership Metrics'!$A:$A,'Ownership Metrics'!$D:$D),"")</f>
        <v>49.92</v>
      </c>
      <c r="P1517" s="29">
        <f>IFERROR(_xlfn.XLOOKUP($B1517,'Ownership Metrics'!$A:$A,'Ownership Metrics'!$E:$E),"")</f>
        <v>71.61</v>
      </c>
      <c r="Q1517" s="30">
        <f>IFERROR(_xlfn.XLOOKUP($B1517,'Ownership Metrics'!$A:$A,'Ownership Metrics'!$F:$F),"")</f>
        <v>10</v>
      </c>
      <c r="R1517" s="30">
        <f>IFERROR(_xlfn.XLOOKUP($B1517,'Ownership Metrics'!$A:$A,'Ownership Metrics'!$G:$G),"")</f>
        <v>48</v>
      </c>
      <c r="S1517" s="27" t="str">
        <f>IFERROR(_xlfn.XLOOKUP($B1517,'Ownership Metrics'!$A:$A,'Ownership Metrics'!$H:$H),"")</f>
        <v>Terkonsentrasi</v>
      </c>
      <c r="T1517" s="27" t="str">
        <f>IFERROR(_xlfn.XLOOKUP($B1517,'Ownership Metrics'!$A:$A,'Ownership Metrics'!$I:$I),"")</f>
        <v>Sedang</v>
      </c>
      <c r="U1517" s="27">
        <f>IF(COUNTIFS($B$2:$B1517,$B1517,$D$2:$D1517,$D1517)=1,1,0)</f>
        <v>1</v>
      </c>
      <c r="V1517" s="27">
        <f t="shared" si="70"/>
        <v>49.92</v>
      </c>
      <c r="W1517" s="27">
        <f t="shared" si="71"/>
        <v>1</v>
      </c>
      <c r="X1517" s="27">
        <f t="shared" si="69"/>
        <v>49.919999848300002</v>
      </c>
    </row>
    <row r="1518" spans="1:24" x14ac:dyDescent="0.25">
      <c r="A1518" s="26">
        <v>46265</v>
      </c>
      <c r="B1518" s="27" t="s">
        <v>10342</v>
      </c>
      <c r="C1518" s="27" t="s">
        <v>1739</v>
      </c>
      <c r="D1518" s="27" t="s">
        <v>1118</v>
      </c>
      <c r="E1518" s="27" t="s">
        <v>22</v>
      </c>
      <c r="F1518" s="27" t="s">
        <v>23</v>
      </c>
      <c r="G1518" s="27"/>
      <c r="H1518" s="27" t="s">
        <v>24</v>
      </c>
      <c r="I1518" s="28">
        <v>605590800</v>
      </c>
      <c r="J1518" s="28">
        <v>0</v>
      </c>
      <c r="K1518" s="28">
        <v>605590800</v>
      </c>
      <c r="L1518" s="29">
        <v>1.82</v>
      </c>
      <c r="M1518" s="29">
        <f>IFERROR(_xlfn.XLOOKUP($B1518,'Ownership Metrics'!$A:$A,'Ownership Metrics'!$B:$B),"")</f>
        <v>14.43</v>
      </c>
      <c r="N1518" s="28">
        <f>IFERROR(_xlfn.XLOOKUP($B1518,'Ownership Metrics'!$A:$A,'Ownership Metrics'!$C:$C),"")</f>
        <v>2836</v>
      </c>
      <c r="O1518" s="29">
        <f>IFERROR(_xlfn.XLOOKUP($B1518,'Ownership Metrics'!$A:$A,'Ownership Metrics'!$D:$D),"")</f>
        <v>49.92</v>
      </c>
      <c r="P1518" s="29">
        <f>IFERROR(_xlfn.XLOOKUP($B1518,'Ownership Metrics'!$A:$A,'Ownership Metrics'!$E:$E),"")</f>
        <v>71.61</v>
      </c>
      <c r="Q1518" s="30">
        <f>IFERROR(_xlfn.XLOOKUP($B1518,'Ownership Metrics'!$A:$A,'Ownership Metrics'!$F:$F),"")</f>
        <v>10</v>
      </c>
      <c r="R1518" s="30">
        <f>IFERROR(_xlfn.XLOOKUP($B1518,'Ownership Metrics'!$A:$A,'Ownership Metrics'!$G:$G),"")</f>
        <v>48</v>
      </c>
      <c r="S1518" s="27" t="str">
        <f>IFERROR(_xlfn.XLOOKUP($B1518,'Ownership Metrics'!$A:$A,'Ownership Metrics'!$H:$H),"")</f>
        <v>Terkonsentrasi</v>
      </c>
      <c r="T1518" s="27" t="str">
        <f>IFERROR(_xlfn.XLOOKUP($B1518,'Ownership Metrics'!$A:$A,'Ownership Metrics'!$I:$I),"")</f>
        <v>Sedang</v>
      </c>
      <c r="U1518" s="27">
        <f>IF(COUNTIFS($B$2:$B1518,$B1518,$D$2:$D1518,$D1518)=1,1,0)</f>
        <v>1</v>
      </c>
      <c r="V1518" s="27">
        <f t="shared" si="70"/>
        <v>1.82</v>
      </c>
      <c r="W1518" s="27">
        <f t="shared" si="71"/>
        <v>7</v>
      </c>
      <c r="X1518" s="27">
        <f t="shared" si="69"/>
        <v>1.8199998482000002</v>
      </c>
    </row>
    <row r="1519" spans="1:24" x14ac:dyDescent="0.25">
      <c r="A1519" s="26">
        <v>46265</v>
      </c>
      <c r="B1519" s="27" t="s">
        <v>10342</v>
      </c>
      <c r="C1519" s="27" t="s">
        <v>1739</v>
      </c>
      <c r="D1519" s="27" t="s">
        <v>1741</v>
      </c>
      <c r="E1519" s="27" t="s">
        <v>83</v>
      </c>
      <c r="F1519" s="27" t="s">
        <v>32</v>
      </c>
      <c r="G1519" s="27"/>
      <c r="H1519" s="27" t="s">
        <v>64</v>
      </c>
      <c r="I1519" s="28">
        <v>340000000</v>
      </c>
      <c r="J1519" s="28">
        <v>0</v>
      </c>
      <c r="K1519" s="28">
        <v>340000000</v>
      </c>
      <c r="L1519" s="29">
        <v>1.02</v>
      </c>
      <c r="M1519" s="29">
        <f>IFERROR(_xlfn.XLOOKUP($B1519,'Ownership Metrics'!$A:$A,'Ownership Metrics'!$B:$B),"")</f>
        <v>14.43</v>
      </c>
      <c r="N1519" s="28">
        <f>IFERROR(_xlfn.XLOOKUP($B1519,'Ownership Metrics'!$A:$A,'Ownership Metrics'!$C:$C),"")</f>
        <v>2836</v>
      </c>
      <c r="O1519" s="29">
        <f>IFERROR(_xlfn.XLOOKUP($B1519,'Ownership Metrics'!$A:$A,'Ownership Metrics'!$D:$D),"")</f>
        <v>49.92</v>
      </c>
      <c r="P1519" s="29">
        <f>IFERROR(_xlfn.XLOOKUP($B1519,'Ownership Metrics'!$A:$A,'Ownership Metrics'!$E:$E),"")</f>
        <v>71.61</v>
      </c>
      <c r="Q1519" s="30">
        <f>IFERROR(_xlfn.XLOOKUP($B1519,'Ownership Metrics'!$A:$A,'Ownership Metrics'!$F:$F),"")</f>
        <v>10</v>
      </c>
      <c r="R1519" s="30">
        <f>IFERROR(_xlfn.XLOOKUP($B1519,'Ownership Metrics'!$A:$A,'Ownership Metrics'!$G:$G),"")</f>
        <v>48</v>
      </c>
      <c r="S1519" s="27" t="str">
        <f>IFERROR(_xlfn.XLOOKUP($B1519,'Ownership Metrics'!$A:$A,'Ownership Metrics'!$H:$H),"")</f>
        <v>Terkonsentrasi</v>
      </c>
      <c r="T1519" s="27" t="str">
        <f>IFERROR(_xlfn.XLOOKUP($B1519,'Ownership Metrics'!$A:$A,'Ownership Metrics'!$I:$I),"")</f>
        <v>Sedang</v>
      </c>
      <c r="U1519" s="27">
        <f>IF(COUNTIFS($B$2:$B1519,$B1519,$D$2:$D1519,$D1519)=1,1,0)</f>
        <v>1</v>
      </c>
      <c r="V1519" s="27">
        <f t="shared" si="70"/>
        <v>1.02</v>
      </c>
      <c r="W1519" s="27">
        <f t="shared" si="71"/>
        <v>10</v>
      </c>
      <c r="X1519" s="27">
        <f t="shared" si="69"/>
        <v>1.0199998481000001</v>
      </c>
    </row>
    <row r="1520" spans="1:24" x14ac:dyDescent="0.25">
      <c r="A1520" s="26">
        <v>46265</v>
      </c>
      <c r="B1520" s="27" t="s">
        <v>10342</v>
      </c>
      <c r="C1520" s="27" t="s">
        <v>1739</v>
      </c>
      <c r="D1520" s="27" t="s">
        <v>939</v>
      </c>
      <c r="E1520" s="27" t="s">
        <v>26</v>
      </c>
      <c r="F1520" s="27" t="s">
        <v>32</v>
      </c>
      <c r="G1520" s="27"/>
      <c r="H1520" s="27" t="s">
        <v>940</v>
      </c>
      <c r="I1520" s="28">
        <v>999634200</v>
      </c>
      <c r="J1520" s="28">
        <v>0</v>
      </c>
      <c r="K1520" s="28">
        <v>999634200</v>
      </c>
      <c r="L1520" s="29">
        <v>3.01</v>
      </c>
      <c r="M1520" s="29">
        <f>IFERROR(_xlfn.XLOOKUP($B1520,'Ownership Metrics'!$A:$A,'Ownership Metrics'!$B:$B),"")</f>
        <v>14.43</v>
      </c>
      <c r="N1520" s="28">
        <f>IFERROR(_xlfn.XLOOKUP($B1520,'Ownership Metrics'!$A:$A,'Ownership Metrics'!$C:$C),"")</f>
        <v>2836</v>
      </c>
      <c r="O1520" s="29">
        <f>IFERROR(_xlfn.XLOOKUP($B1520,'Ownership Metrics'!$A:$A,'Ownership Metrics'!$D:$D),"")</f>
        <v>49.92</v>
      </c>
      <c r="P1520" s="29">
        <f>IFERROR(_xlfn.XLOOKUP($B1520,'Ownership Metrics'!$A:$A,'Ownership Metrics'!$E:$E),"")</f>
        <v>71.61</v>
      </c>
      <c r="Q1520" s="30">
        <f>IFERROR(_xlfn.XLOOKUP($B1520,'Ownership Metrics'!$A:$A,'Ownership Metrics'!$F:$F),"")</f>
        <v>10</v>
      </c>
      <c r="R1520" s="30">
        <f>IFERROR(_xlfn.XLOOKUP($B1520,'Ownership Metrics'!$A:$A,'Ownership Metrics'!$G:$G),"")</f>
        <v>48</v>
      </c>
      <c r="S1520" s="27" t="str">
        <f>IFERROR(_xlfn.XLOOKUP($B1520,'Ownership Metrics'!$A:$A,'Ownership Metrics'!$H:$H),"")</f>
        <v>Terkonsentrasi</v>
      </c>
      <c r="T1520" s="27" t="str">
        <f>IFERROR(_xlfn.XLOOKUP($B1520,'Ownership Metrics'!$A:$A,'Ownership Metrics'!$I:$I),"")</f>
        <v>Sedang</v>
      </c>
      <c r="U1520" s="27">
        <f>IF(COUNTIFS($B$2:$B1520,$B1520,$D$2:$D1520,$D1520)=1,1,0)</f>
        <v>1</v>
      </c>
      <c r="V1520" s="27">
        <f t="shared" si="70"/>
        <v>3.01</v>
      </c>
      <c r="W1520" s="27">
        <f t="shared" si="71"/>
        <v>5</v>
      </c>
      <c r="X1520" s="27">
        <f t="shared" si="69"/>
        <v>3.0099998479999996</v>
      </c>
    </row>
    <row r="1521" spans="1:24" x14ac:dyDescent="0.25">
      <c r="A1521" s="26">
        <v>46265</v>
      </c>
      <c r="B1521" s="27" t="s">
        <v>10342</v>
      </c>
      <c r="C1521" s="27" t="s">
        <v>1739</v>
      </c>
      <c r="D1521" s="27" t="s">
        <v>811</v>
      </c>
      <c r="E1521" s="27" t="s">
        <v>26</v>
      </c>
      <c r="F1521" s="27" t="s">
        <v>32</v>
      </c>
      <c r="G1521" s="27"/>
      <c r="H1521" s="27" t="s">
        <v>64</v>
      </c>
      <c r="I1521" s="28">
        <v>5643313300</v>
      </c>
      <c r="J1521" s="28">
        <v>0</v>
      </c>
      <c r="K1521" s="28">
        <v>5643313300</v>
      </c>
      <c r="L1521" s="29">
        <v>16.97</v>
      </c>
      <c r="M1521" s="29">
        <f>IFERROR(_xlfn.XLOOKUP($B1521,'Ownership Metrics'!$A:$A,'Ownership Metrics'!$B:$B),"")</f>
        <v>14.43</v>
      </c>
      <c r="N1521" s="28">
        <f>IFERROR(_xlfn.XLOOKUP($B1521,'Ownership Metrics'!$A:$A,'Ownership Metrics'!$C:$C),"")</f>
        <v>2836</v>
      </c>
      <c r="O1521" s="29">
        <f>IFERROR(_xlfn.XLOOKUP($B1521,'Ownership Metrics'!$A:$A,'Ownership Metrics'!$D:$D),"")</f>
        <v>49.92</v>
      </c>
      <c r="P1521" s="29">
        <f>IFERROR(_xlfn.XLOOKUP($B1521,'Ownership Metrics'!$A:$A,'Ownership Metrics'!$E:$E),"")</f>
        <v>71.61</v>
      </c>
      <c r="Q1521" s="30">
        <f>IFERROR(_xlfn.XLOOKUP($B1521,'Ownership Metrics'!$A:$A,'Ownership Metrics'!$F:$F),"")</f>
        <v>10</v>
      </c>
      <c r="R1521" s="30">
        <f>IFERROR(_xlfn.XLOOKUP($B1521,'Ownership Metrics'!$A:$A,'Ownership Metrics'!$G:$G),"")</f>
        <v>48</v>
      </c>
      <c r="S1521" s="27" t="str">
        <f>IFERROR(_xlfn.XLOOKUP($B1521,'Ownership Metrics'!$A:$A,'Ownership Metrics'!$H:$H),"")</f>
        <v>Terkonsentrasi</v>
      </c>
      <c r="T1521" s="27" t="str">
        <f>IFERROR(_xlfn.XLOOKUP($B1521,'Ownership Metrics'!$A:$A,'Ownership Metrics'!$I:$I),"")</f>
        <v>Sedang</v>
      </c>
      <c r="U1521" s="27">
        <f>IF(COUNTIFS($B$2:$B1521,$B1521,$D$2:$D1521,$D1521)=1,1,0)</f>
        <v>1</v>
      </c>
      <c r="V1521" s="27">
        <f t="shared" si="70"/>
        <v>16.97</v>
      </c>
      <c r="W1521" s="27">
        <f t="shared" si="71"/>
        <v>2</v>
      </c>
      <c r="X1521" s="27">
        <f t="shared" si="69"/>
        <v>16.969999847899999</v>
      </c>
    </row>
    <row r="1522" spans="1:24" x14ac:dyDescent="0.25">
      <c r="A1522" s="26">
        <v>46265</v>
      </c>
      <c r="B1522" s="27" t="s">
        <v>10342</v>
      </c>
      <c r="C1522" s="27" t="s">
        <v>1739</v>
      </c>
      <c r="D1522" s="27" t="s">
        <v>348</v>
      </c>
      <c r="E1522" s="27" t="s">
        <v>26</v>
      </c>
      <c r="F1522" s="27" t="s">
        <v>32</v>
      </c>
      <c r="G1522" s="27"/>
      <c r="H1522" s="27" t="s">
        <v>64</v>
      </c>
      <c r="I1522" s="28">
        <v>755459200</v>
      </c>
      <c r="J1522" s="28">
        <v>0</v>
      </c>
      <c r="K1522" s="28">
        <v>755459200</v>
      </c>
      <c r="L1522" s="29">
        <v>2.27</v>
      </c>
      <c r="M1522" s="29">
        <f>IFERROR(_xlfn.XLOOKUP($B1522,'Ownership Metrics'!$A:$A,'Ownership Metrics'!$B:$B),"")</f>
        <v>14.43</v>
      </c>
      <c r="N1522" s="28">
        <f>IFERROR(_xlfn.XLOOKUP($B1522,'Ownership Metrics'!$A:$A,'Ownership Metrics'!$C:$C),"")</f>
        <v>2836</v>
      </c>
      <c r="O1522" s="29">
        <f>IFERROR(_xlfn.XLOOKUP($B1522,'Ownership Metrics'!$A:$A,'Ownership Metrics'!$D:$D),"")</f>
        <v>49.92</v>
      </c>
      <c r="P1522" s="29">
        <f>IFERROR(_xlfn.XLOOKUP($B1522,'Ownership Metrics'!$A:$A,'Ownership Metrics'!$E:$E),"")</f>
        <v>71.61</v>
      </c>
      <c r="Q1522" s="30">
        <f>IFERROR(_xlfn.XLOOKUP($B1522,'Ownership Metrics'!$A:$A,'Ownership Metrics'!$F:$F),"")</f>
        <v>10</v>
      </c>
      <c r="R1522" s="30">
        <f>IFERROR(_xlfn.XLOOKUP($B1522,'Ownership Metrics'!$A:$A,'Ownership Metrics'!$G:$G),"")</f>
        <v>48</v>
      </c>
      <c r="S1522" s="27" t="str">
        <f>IFERROR(_xlfn.XLOOKUP($B1522,'Ownership Metrics'!$A:$A,'Ownership Metrics'!$H:$H),"")</f>
        <v>Terkonsentrasi</v>
      </c>
      <c r="T1522" s="27" t="str">
        <f>IFERROR(_xlfn.XLOOKUP($B1522,'Ownership Metrics'!$A:$A,'Ownership Metrics'!$I:$I),"")</f>
        <v>Sedang</v>
      </c>
      <c r="U1522" s="27">
        <f>IF(COUNTIFS($B$2:$B1522,$B1522,$D$2:$D1522,$D1522)=1,1,0)</f>
        <v>1</v>
      </c>
      <c r="V1522" s="27">
        <f t="shared" si="70"/>
        <v>2.27</v>
      </c>
      <c r="W1522" s="27">
        <f t="shared" si="71"/>
        <v>6</v>
      </c>
      <c r="X1522" s="27">
        <f t="shared" si="69"/>
        <v>2.2699998477999999</v>
      </c>
    </row>
    <row r="1523" spans="1:24" x14ac:dyDescent="0.25">
      <c r="A1523" s="26">
        <v>46265</v>
      </c>
      <c r="B1523" s="27" t="s">
        <v>10342</v>
      </c>
      <c r="C1523" s="27" t="s">
        <v>1739</v>
      </c>
      <c r="D1523" s="27" t="s">
        <v>1742</v>
      </c>
      <c r="E1523" s="27" t="s">
        <v>35</v>
      </c>
      <c r="F1523" s="27" t="s">
        <v>23</v>
      </c>
      <c r="G1523" s="27" t="s">
        <v>36</v>
      </c>
      <c r="H1523" s="27" t="s">
        <v>24</v>
      </c>
      <c r="I1523" s="28">
        <v>361769304</v>
      </c>
      <c r="J1523" s="28">
        <v>0</v>
      </c>
      <c r="K1523" s="28">
        <v>361769304</v>
      </c>
      <c r="L1523" s="29">
        <v>1.0900000000000001</v>
      </c>
      <c r="M1523" s="29">
        <f>IFERROR(_xlfn.XLOOKUP($B1523,'Ownership Metrics'!$A:$A,'Ownership Metrics'!$B:$B),"")</f>
        <v>14.43</v>
      </c>
      <c r="N1523" s="28">
        <f>IFERROR(_xlfn.XLOOKUP($B1523,'Ownership Metrics'!$A:$A,'Ownership Metrics'!$C:$C),"")</f>
        <v>2836</v>
      </c>
      <c r="O1523" s="29">
        <f>IFERROR(_xlfn.XLOOKUP($B1523,'Ownership Metrics'!$A:$A,'Ownership Metrics'!$D:$D),"")</f>
        <v>49.92</v>
      </c>
      <c r="P1523" s="29">
        <f>IFERROR(_xlfn.XLOOKUP($B1523,'Ownership Metrics'!$A:$A,'Ownership Metrics'!$E:$E),"")</f>
        <v>71.61</v>
      </c>
      <c r="Q1523" s="30">
        <f>IFERROR(_xlfn.XLOOKUP($B1523,'Ownership Metrics'!$A:$A,'Ownership Metrics'!$F:$F),"")</f>
        <v>10</v>
      </c>
      <c r="R1523" s="30">
        <f>IFERROR(_xlfn.XLOOKUP($B1523,'Ownership Metrics'!$A:$A,'Ownership Metrics'!$G:$G),"")</f>
        <v>48</v>
      </c>
      <c r="S1523" s="27" t="str">
        <f>IFERROR(_xlfn.XLOOKUP($B1523,'Ownership Metrics'!$A:$A,'Ownership Metrics'!$H:$H),"")</f>
        <v>Terkonsentrasi</v>
      </c>
      <c r="T1523" s="27" t="str">
        <f>IFERROR(_xlfn.XLOOKUP($B1523,'Ownership Metrics'!$A:$A,'Ownership Metrics'!$I:$I),"")</f>
        <v>Sedang</v>
      </c>
      <c r="U1523" s="27">
        <f>IF(COUNTIFS($B$2:$B1523,$B1523,$D$2:$D1523,$D1523)=1,1,0)</f>
        <v>1</v>
      </c>
      <c r="V1523" s="27">
        <f t="shared" si="70"/>
        <v>1.0900000000000001</v>
      </c>
      <c r="W1523" s="27">
        <f t="shared" si="71"/>
        <v>9</v>
      </c>
      <c r="X1523" s="27">
        <f t="shared" si="69"/>
        <v>1.0899998477000001</v>
      </c>
    </row>
    <row r="1524" spans="1:24" x14ac:dyDescent="0.25">
      <c r="A1524" s="26">
        <v>46265</v>
      </c>
      <c r="B1524" s="27" t="s">
        <v>10342</v>
      </c>
      <c r="C1524" s="27" t="s">
        <v>1739</v>
      </c>
      <c r="D1524" s="27" t="s">
        <v>550</v>
      </c>
      <c r="E1524" s="27" t="s">
        <v>44</v>
      </c>
      <c r="F1524" s="27" t="s">
        <v>23</v>
      </c>
      <c r="G1524" s="27"/>
      <c r="H1524" s="27" t="s">
        <v>24</v>
      </c>
      <c r="I1524" s="28">
        <v>1570879600</v>
      </c>
      <c r="J1524" s="28">
        <v>0</v>
      </c>
      <c r="K1524" s="28">
        <v>1570879600</v>
      </c>
      <c r="L1524" s="29">
        <v>4.72</v>
      </c>
      <c r="M1524" s="29">
        <f>IFERROR(_xlfn.XLOOKUP($B1524,'Ownership Metrics'!$A:$A,'Ownership Metrics'!$B:$B),"")</f>
        <v>14.43</v>
      </c>
      <c r="N1524" s="28">
        <f>IFERROR(_xlfn.XLOOKUP($B1524,'Ownership Metrics'!$A:$A,'Ownership Metrics'!$C:$C),"")</f>
        <v>2836</v>
      </c>
      <c r="O1524" s="29">
        <f>IFERROR(_xlfn.XLOOKUP($B1524,'Ownership Metrics'!$A:$A,'Ownership Metrics'!$D:$D),"")</f>
        <v>49.92</v>
      </c>
      <c r="P1524" s="29">
        <f>IFERROR(_xlfn.XLOOKUP($B1524,'Ownership Metrics'!$A:$A,'Ownership Metrics'!$E:$E),"")</f>
        <v>71.61</v>
      </c>
      <c r="Q1524" s="30">
        <f>IFERROR(_xlfn.XLOOKUP($B1524,'Ownership Metrics'!$A:$A,'Ownership Metrics'!$F:$F),"")</f>
        <v>10</v>
      </c>
      <c r="R1524" s="30">
        <f>IFERROR(_xlfn.XLOOKUP($B1524,'Ownership Metrics'!$A:$A,'Ownership Metrics'!$G:$G),"")</f>
        <v>48</v>
      </c>
      <c r="S1524" s="27" t="str">
        <f>IFERROR(_xlfn.XLOOKUP($B1524,'Ownership Metrics'!$A:$A,'Ownership Metrics'!$H:$H),"")</f>
        <v>Terkonsentrasi</v>
      </c>
      <c r="T1524" s="27" t="str">
        <f>IFERROR(_xlfn.XLOOKUP($B1524,'Ownership Metrics'!$A:$A,'Ownership Metrics'!$I:$I),"")</f>
        <v>Sedang</v>
      </c>
      <c r="U1524" s="27">
        <f>IF(COUNTIFS($B$2:$B1524,$B1524,$D$2:$D1524,$D1524)=1,1,0)</f>
        <v>1</v>
      </c>
      <c r="V1524" s="27">
        <f t="shared" si="70"/>
        <v>4.72</v>
      </c>
      <c r="W1524" s="27">
        <f t="shared" si="71"/>
        <v>3</v>
      </c>
      <c r="X1524" s="27">
        <f t="shared" si="69"/>
        <v>4.7199998475999996</v>
      </c>
    </row>
    <row r="1525" spans="1:24" x14ac:dyDescent="0.25">
      <c r="A1525" s="26">
        <v>46265</v>
      </c>
      <c r="B1525" s="27" t="s">
        <v>10343</v>
      </c>
      <c r="C1525" s="27" t="s">
        <v>1744</v>
      </c>
      <c r="D1525" s="27" t="s">
        <v>1745</v>
      </c>
      <c r="E1525" s="27" t="s">
        <v>22</v>
      </c>
      <c r="F1525" s="27" t="s">
        <v>23</v>
      </c>
      <c r="G1525" s="27"/>
      <c r="H1525" s="27" t="s">
        <v>24</v>
      </c>
      <c r="I1525" s="28">
        <v>446166300</v>
      </c>
      <c r="J1525" s="28">
        <v>0</v>
      </c>
      <c r="K1525" s="28">
        <v>446166300</v>
      </c>
      <c r="L1525" s="29">
        <v>2.97</v>
      </c>
      <c r="M1525" s="29">
        <f>IFERROR(_xlfn.XLOOKUP($B1525,'Ownership Metrics'!$A:$A,'Ownership Metrics'!$B:$B),"")</f>
        <v>20.329999999999998</v>
      </c>
      <c r="N1525" s="28">
        <f>IFERROR(_xlfn.XLOOKUP($B1525,'Ownership Metrics'!$A:$A,'Ownership Metrics'!$C:$C),"")</f>
        <v>284</v>
      </c>
      <c r="O1525" s="29">
        <f>IFERROR(_xlfn.XLOOKUP($B1525,'Ownership Metrics'!$A:$A,'Ownership Metrics'!$D:$D),"")</f>
        <v>5.01</v>
      </c>
      <c r="P1525" s="29">
        <f>IFERROR(_xlfn.XLOOKUP($B1525,'Ownership Metrics'!$A:$A,'Ownership Metrics'!$E:$E),"")</f>
        <v>14.92</v>
      </c>
      <c r="Q1525" s="30">
        <f>IFERROR(_xlfn.XLOOKUP($B1525,'Ownership Metrics'!$A:$A,'Ownership Metrics'!$F:$F),"")</f>
        <v>26</v>
      </c>
      <c r="R1525" s="30">
        <f>IFERROR(_xlfn.XLOOKUP($B1525,'Ownership Metrics'!$A:$A,'Ownership Metrics'!$G:$G),"")</f>
        <v>7</v>
      </c>
      <c r="S1525" s="27" t="str">
        <f>IFERROR(_xlfn.XLOOKUP($B1525,'Ownership Metrics'!$A:$A,'Ownership Metrics'!$H:$H),"")</f>
        <v>Tersebar</v>
      </c>
      <c r="T1525" s="27" t="str">
        <f>IFERROR(_xlfn.XLOOKUP($B1525,'Ownership Metrics'!$A:$A,'Ownership Metrics'!$I:$I),"")</f>
        <v>Rendah</v>
      </c>
      <c r="U1525" s="27">
        <f>IF(COUNTIFS($B$2:$B1525,$B1525,$D$2:$D1525,$D1525)=1,1,0)</f>
        <v>1</v>
      </c>
      <c r="V1525" s="27">
        <f t="shared" si="70"/>
        <v>2.97</v>
      </c>
      <c r="W1525" s="27">
        <f t="shared" si="71"/>
        <v>13</v>
      </c>
      <c r="X1525" s="27">
        <f t="shared" si="69"/>
        <v>2.9699998475</v>
      </c>
    </row>
    <row r="1526" spans="1:24" x14ac:dyDescent="0.25">
      <c r="A1526" s="26">
        <v>46265</v>
      </c>
      <c r="B1526" s="27" t="s">
        <v>10343</v>
      </c>
      <c r="C1526" s="27" t="s">
        <v>1744</v>
      </c>
      <c r="D1526" s="27" t="s">
        <v>1746</v>
      </c>
      <c r="E1526" s="27" t="s">
        <v>22</v>
      </c>
      <c r="F1526" s="27" t="s">
        <v>23</v>
      </c>
      <c r="G1526" s="27"/>
      <c r="H1526" s="27" t="s">
        <v>24</v>
      </c>
      <c r="I1526" s="28">
        <v>223265700</v>
      </c>
      <c r="J1526" s="28">
        <v>0</v>
      </c>
      <c r="K1526" s="28">
        <v>223265700</v>
      </c>
      <c r="L1526" s="29">
        <v>1.49</v>
      </c>
      <c r="M1526" s="29">
        <f>IFERROR(_xlfn.XLOOKUP($B1526,'Ownership Metrics'!$A:$A,'Ownership Metrics'!$B:$B),"")</f>
        <v>20.329999999999998</v>
      </c>
      <c r="N1526" s="28">
        <f>IFERROR(_xlfn.XLOOKUP($B1526,'Ownership Metrics'!$A:$A,'Ownership Metrics'!$C:$C),"")</f>
        <v>284</v>
      </c>
      <c r="O1526" s="29">
        <f>IFERROR(_xlfn.XLOOKUP($B1526,'Ownership Metrics'!$A:$A,'Ownership Metrics'!$D:$D),"")</f>
        <v>5.01</v>
      </c>
      <c r="P1526" s="29">
        <f>IFERROR(_xlfn.XLOOKUP($B1526,'Ownership Metrics'!$A:$A,'Ownership Metrics'!$E:$E),"")</f>
        <v>14.92</v>
      </c>
      <c r="Q1526" s="30">
        <f>IFERROR(_xlfn.XLOOKUP($B1526,'Ownership Metrics'!$A:$A,'Ownership Metrics'!$F:$F),"")</f>
        <v>26</v>
      </c>
      <c r="R1526" s="30">
        <f>IFERROR(_xlfn.XLOOKUP($B1526,'Ownership Metrics'!$A:$A,'Ownership Metrics'!$G:$G),"")</f>
        <v>7</v>
      </c>
      <c r="S1526" s="27" t="str">
        <f>IFERROR(_xlfn.XLOOKUP($B1526,'Ownership Metrics'!$A:$A,'Ownership Metrics'!$H:$H),"")</f>
        <v>Tersebar</v>
      </c>
      <c r="T1526" s="27" t="str">
        <f>IFERROR(_xlfn.XLOOKUP($B1526,'Ownership Metrics'!$A:$A,'Ownership Metrics'!$I:$I),"")</f>
        <v>Rendah</v>
      </c>
      <c r="U1526" s="27">
        <f>IF(COUNTIFS($B$2:$B1526,$B1526,$D$2:$D1526,$D1526)=1,1,0)</f>
        <v>1</v>
      </c>
      <c r="V1526" s="27">
        <f t="shared" si="70"/>
        <v>1.49</v>
      </c>
      <c r="W1526" s="27">
        <f t="shared" si="71"/>
        <v>24</v>
      </c>
      <c r="X1526" s="27">
        <f t="shared" si="69"/>
        <v>1.4899998474</v>
      </c>
    </row>
    <row r="1527" spans="1:24" x14ac:dyDescent="0.25">
      <c r="A1527" s="26">
        <v>46265</v>
      </c>
      <c r="B1527" s="27" t="s">
        <v>10343</v>
      </c>
      <c r="C1527" s="27" t="s">
        <v>1744</v>
      </c>
      <c r="D1527" s="27" t="s">
        <v>1747</v>
      </c>
      <c r="E1527" s="27" t="s">
        <v>51</v>
      </c>
      <c r="F1527" s="27" t="s">
        <v>23</v>
      </c>
      <c r="G1527" s="27"/>
      <c r="H1527" s="27" t="s">
        <v>24</v>
      </c>
      <c r="I1527" s="28">
        <v>167013100</v>
      </c>
      <c r="J1527" s="28">
        <v>0</v>
      </c>
      <c r="K1527" s="28">
        <v>167013100</v>
      </c>
      <c r="L1527" s="29">
        <v>1.1100000000000001</v>
      </c>
      <c r="M1527" s="29">
        <f>IFERROR(_xlfn.XLOOKUP($B1527,'Ownership Metrics'!$A:$A,'Ownership Metrics'!$B:$B),"")</f>
        <v>20.329999999999998</v>
      </c>
      <c r="N1527" s="28">
        <f>IFERROR(_xlfn.XLOOKUP($B1527,'Ownership Metrics'!$A:$A,'Ownership Metrics'!$C:$C),"")</f>
        <v>284</v>
      </c>
      <c r="O1527" s="29">
        <f>IFERROR(_xlfn.XLOOKUP($B1527,'Ownership Metrics'!$A:$A,'Ownership Metrics'!$D:$D),"")</f>
        <v>5.01</v>
      </c>
      <c r="P1527" s="29">
        <f>IFERROR(_xlfn.XLOOKUP($B1527,'Ownership Metrics'!$A:$A,'Ownership Metrics'!$E:$E),"")</f>
        <v>14.92</v>
      </c>
      <c r="Q1527" s="30">
        <f>IFERROR(_xlfn.XLOOKUP($B1527,'Ownership Metrics'!$A:$A,'Ownership Metrics'!$F:$F),"")</f>
        <v>26</v>
      </c>
      <c r="R1527" s="30">
        <f>IFERROR(_xlfn.XLOOKUP($B1527,'Ownership Metrics'!$A:$A,'Ownership Metrics'!$G:$G),"")</f>
        <v>7</v>
      </c>
      <c r="S1527" s="27" t="str">
        <f>IFERROR(_xlfn.XLOOKUP($B1527,'Ownership Metrics'!$A:$A,'Ownership Metrics'!$H:$H),"")</f>
        <v>Tersebar</v>
      </c>
      <c r="T1527" s="27" t="str">
        <f>IFERROR(_xlfn.XLOOKUP($B1527,'Ownership Metrics'!$A:$A,'Ownership Metrics'!$I:$I),"")</f>
        <v>Rendah</v>
      </c>
      <c r="U1527" s="27">
        <f>IF(COUNTIFS($B$2:$B1527,$B1527,$D$2:$D1527,$D1527)=1,1,0)</f>
        <v>1</v>
      </c>
      <c r="V1527" s="27">
        <f t="shared" si="70"/>
        <v>1.1100000000000001</v>
      </c>
      <c r="W1527" s="27">
        <f t="shared" si="71"/>
        <v>25</v>
      </c>
      <c r="X1527" s="27">
        <f t="shared" si="69"/>
        <v>1.1099998473000001</v>
      </c>
    </row>
    <row r="1528" spans="1:24" x14ac:dyDescent="0.25">
      <c r="A1528" s="26">
        <v>46265</v>
      </c>
      <c r="B1528" s="27" t="s">
        <v>10343</v>
      </c>
      <c r="C1528" s="27" t="s">
        <v>1744</v>
      </c>
      <c r="D1528" s="27" t="s">
        <v>1748</v>
      </c>
      <c r="E1528" s="27" t="s">
        <v>22</v>
      </c>
      <c r="F1528" s="27" t="s">
        <v>23</v>
      </c>
      <c r="G1528" s="27"/>
      <c r="H1528" s="27" t="s">
        <v>24</v>
      </c>
      <c r="I1528" s="28">
        <v>248774600</v>
      </c>
      <c r="J1528" s="28">
        <v>0</v>
      </c>
      <c r="K1528" s="28">
        <v>248774600</v>
      </c>
      <c r="L1528" s="29">
        <v>1.66</v>
      </c>
      <c r="M1528" s="29">
        <f>IFERROR(_xlfn.XLOOKUP($B1528,'Ownership Metrics'!$A:$A,'Ownership Metrics'!$B:$B),"")</f>
        <v>20.329999999999998</v>
      </c>
      <c r="N1528" s="28">
        <f>IFERROR(_xlfn.XLOOKUP($B1528,'Ownership Metrics'!$A:$A,'Ownership Metrics'!$C:$C),"")</f>
        <v>284</v>
      </c>
      <c r="O1528" s="29">
        <f>IFERROR(_xlfn.XLOOKUP($B1528,'Ownership Metrics'!$A:$A,'Ownership Metrics'!$D:$D),"")</f>
        <v>5.01</v>
      </c>
      <c r="P1528" s="29">
        <f>IFERROR(_xlfn.XLOOKUP($B1528,'Ownership Metrics'!$A:$A,'Ownership Metrics'!$E:$E),"")</f>
        <v>14.92</v>
      </c>
      <c r="Q1528" s="30">
        <f>IFERROR(_xlfn.XLOOKUP($B1528,'Ownership Metrics'!$A:$A,'Ownership Metrics'!$F:$F),"")</f>
        <v>26</v>
      </c>
      <c r="R1528" s="30">
        <f>IFERROR(_xlfn.XLOOKUP($B1528,'Ownership Metrics'!$A:$A,'Ownership Metrics'!$G:$G),"")</f>
        <v>7</v>
      </c>
      <c r="S1528" s="27" t="str">
        <f>IFERROR(_xlfn.XLOOKUP($B1528,'Ownership Metrics'!$A:$A,'Ownership Metrics'!$H:$H),"")</f>
        <v>Tersebar</v>
      </c>
      <c r="T1528" s="27" t="str">
        <f>IFERROR(_xlfn.XLOOKUP($B1528,'Ownership Metrics'!$A:$A,'Ownership Metrics'!$I:$I),"")</f>
        <v>Rendah</v>
      </c>
      <c r="U1528" s="27">
        <f>IF(COUNTIFS($B$2:$B1528,$B1528,$D$2:$D1528,$D1528)=1,1,0)</f>
        <v>1</v>
      </c>
      <c r="V1528" s="27">
        <f t="shared" si="70"/>
        <v>1.66</v>
      </c>
      <c r="W1528" s="27">
        <f t="shared" si="71"/>
        <v>22</v>
      </c>
      <c r="X1528" s="27">
        <f t="shared" si="69"/>
        <v>1.6599998471999999</v>
      </c>
    </row>
    <row r="1529" spans="1:24" x14ac:dyDescent="0.25">
      <c r="A1529" s="26">
        <v>46265</v>
      </c>
      <c r="B1529" s="27" t="s">
        <v>10343</v>
      </c>
      <c r="C1529" s="27" t="s">
        <v>1744</v>
      </c>
      <c r="D1529" s="27" t="s">
        <v>1749</v>
      </c>
      <c r="E1529" s="27" t="s">
        <v>22</v>
      </c>
      <c r="F1529" s="27" t="s">
        <v>23</v>
      </c>
      <c r="G1529" s="27"/>
      <c r="H1529" s="27" t="s">
        <v>24</v>
      </c>
      <c r="I1529" s="28">
        <v>748351400</v>
      </c>
      <c r="J1529" s="28">
        <v>0</v>
      </c>
      <c r="K1529" s="28">
        <v>748351400</v>
      </c>
      <c r="L1529" s="29">
        <v>4.99</v>
      </c>
      <c r="M1529" s="29">
        <f>IFERROR(_xlfn.XLOOKUP($B1529,'Ownership Metrics'!$A:$A,'Ownership Metrics'!$B:$B),"")</f>
        <v>20.329999999999998</v>
      </c>
      <c r="N1529" s="28">
        <f>IFERROR(_xlfn.XLOOKUP($B1529,'Ownership Metrics'!$A:$A,'Ownership Metrics'!$C:$C),"")</f>
        <v>284</v>
      </c>
      <c r="O1529" s="29">
        <f>IFERROR(_xlfn.XLOOKUP($B1529,'Ownership Metrics'!$A:$A,'Ownership Metrics'!$D:$D),"")</f>
        <v>5.01</v>
      </c>
      <c r="P1529" s="29">
        <f>IFERROR(_xlfn.XLOOKUP($B1529,'Ownership Metrics'!$A:$A,'Ownership Metrics'!$E:$E),"")</f>
        <v>14.92</v>
      </c>
      <c r="Q1529" s="30">
        <f>IFERROR(_xlfn.XLOOKUP($B1529,'Ownership Metrics'!$A:$A,'Ownership Metrics'!$F:$F),"")</f>
        <v>26</v>
      </c>
      <c r="R1529" s="30">
        <f>IFERROR(_xlfn.XLOOKUP($B1529,'Ownership Metrics'!$A:$A,'Ownership Metrics'!$G:$G),"")</f>
        <v>7</v>
      </c>
      <c r="S1529" s="27" t="str">
        <f>IFERROR(_xlfn.XLOOKUP($B1529,'Ownership Metrics'!$A:$A,'Ownership Metrics'!$H:$H),"")</f>
        <v>Tersebar</v>
      </c>
      <c r="T1529" s="27" t="str">
        <f>IFERROR(_xlfn.XLOOKUP($B1529,'Ownership Metrics'!$A:$A,'Ownership Metrics'!$I:$I),"")</f>
        <v>Rendah</v>
      </c>
      <c r="U1529" s="27">
        <f>IF(COUNTIFS($B$2:$B1529,$B1529,$D$2:$D1529,$D1529)=1,1,0)</f>
        <v>1</v>
      </c>
      <c r="V1529" s="27">
        <f t="shared" si="70"/>
        <v>4.99</v>
      </c>
      <c r="W1529" s="27">
        <f t="shared" si="71"/>
        <v>2</v>
      </c>
      <c r="X1529" s="27">
        <f t="shared" si="69"/>
        <v>4.9899998471</v>
      </c>
    </row>
    <row r="1530" spans="1:24" x14ac:dyDescent="0.25">
      <c r="A1530" s="26">
        <v>46265</v>
      </c>
      <c r="B1530" s="27" t="s">
        <v>10343</v>
      </c>
      <c r="C1530" s="27" t="s">
        <v>1744</v>
      </c>
      <c r="D1530" s="27" t="s">
        <v>1750</v>
      </c>
      <c r="E1530" s="27" t="s">
        <v>22</v>
      </c>
      <c r="F1530" s="27" t="s">
        <v>23</v>
      </c>
      <c r="G1530" s="27"/>
      <c r="H1530" s="27" t="s">
        <v>24</v>
      </c>
      <c r="I1530" s="28">
        <v>562000000</v>
      </c>
      <c r="J1530" s="28">
        <v>0</v>
      </c>
      <c r="K1530" s="28">
        <v>562000000</v>
      </c>
      <c r="L1530" s="29">
        <v>3.75</v>
      </c>
      <c r="M1530" s="29">
        <f>IFERROR(_xlfn.XLOOKUP($B1530,'Ownership Metrics'!$A:$A,'Ownership Metrics'!$B:$B),"")</f>
        <v>20.329999999999998</v>
      </c>
      <c r="N1530" s="28">
        <f>IFERROR(_xlfn.XLOOKUP($B1530,'Ownership Metrics'!$A:$A,'Ownership Metrics'!$C:$C),"")</f>
        <v>284</v>
      </c>
      <c r="O1530" s="29">
        <f>IFERROR(_xlfn.XLOOKUP($B1530,'Ownership Metrics'!$A:$A,'Ownership Metrics'!$D:$D),"")</f>
        <v>5.01</v>
      </c>
      <c r="P1530" s="29">
        <f>IFERROR(_xlfn.XLOOKUP($B1530,'Ownership Metrics'!$A:$A,'Ownership Metrics'!$E:$E),"")</f>
        <v>14.92</v>
      </c>
      <c r="Q1530" s="30">
        <f>IFERROR(_xlfn.XLOOKUP($B1530,'Ownership Metrics'!$A:$A,'Ownership Metrics'!$F:$F),"")</f>
        <v>26</v>
      </c>
      <c r="R1530" s="30">
        <f>IFERROR(_xlfn.XLOOKUP($B1530,'Ownership Metrics'!$A:$A,'Ownership Metrics'!$G:$G),"")</f>
        <v>7</v>
      </c>
      <c r="S1530" s="27" t="str">
        <f>IFERROR(_xlfn.XLOOKUP($B1530,'Ownership Metrics'!$A:$A,'Ownership Metrics'!$H:$H),"")</f>
        <v>Tersebar</v>
      </c>
      <c r="T1530" s="27" t="str">
        <f>IFERROR(_xlfn.XLOOKUP($B1530,'Ownership Metrics'!$A:$A,'Ownership Metrics'!$I:$I),"")</f>
        <v>Rendah</v>
      </c>
      <c r="U1530" s="27">
        <f>IF(COUNTIFS($B$2:$B1530,$B1530,$D$2:$D1530,$D1530)=1,1,0)</f>
        <v>1</v>
      </c>
      <c r="V1530" s="27">
        <f t="shared" si="70"/>
        <v>3.75</v>
      </c>
      <c r="W1530" s="27">
        <f t="shared" si="71"/>
        <v>9</v>
      </c>
      <c r="X1530" s="27">
        <f t="shared" si="69"/>
        <v>3.7499998470000002</v>
      </c>
    </row>
    <row r="1531" spans="1:24" x14ac:dyDescent="0.25">
      <c r="A1531" s="26">
        <v>46265</v>
      </c>
      <c r="B1531" s="27" t="s">
        <v>10343</v>
      </c>
      <c r="C1531" s="27" t="s">
        <v>1744</v>
      </c>
      <c r="D1531" s="27" t="s">
        <v>1442</v>
      </c>
      <c r="E1531" s="27" t="s">
        <v>1128</v>
      </c>
      <c r="F1531" s="27" t="s">
        <v>23</v>
      </c>
      <c r="G1531" s="27"/>
      <c r="H1531" s="27" t="s">
        <v>24</v>
      </c>
      <c r="I1531" s="28">
        <v>433098300</v>
      </c>
      <c r="J1531" s="28">
        <v>0</v>
      </c>
      <c r="K1531" s="28">
        <v>433098300</v>
      </c>
      <c r="L1531" s="29">
        <v>2.89</v>
      </c>
      <c r="M1531" s="29">
        <f>IFERROR(_xlfn.XLOOKUP($B1531,'Ownership Metrics'!$A:$A,'Ownership Metrics'!$B:$B),"")</f>
        <v>20.329999999999998</v>
      </c>
      <c r="N1531" s="28">
        <f>IFERROR(_xlfn.XLOOKUP($B1531,'Ownership Metrics'!$A:$A,'Ownership Metrics'!$C:$C),"")</f>
        <v>284</v>
      </c>
      <c r="O1531" s="29">
        <f>IFERROR(_xlfn.XLOOKUP($B1531,'Ownership Metrics'!$A:$A,'Ownership Metrics'!$D:$D),"")</f>
        <v>5.01</v>
      </c>
      <c r="P1531" s="29">
        <f>IFERROR(_xlfn.XLOOKUP($B1531,'Ownership Metrics'!$A:$A,'Ownership Metrics'!$E:$E),"")</f>
        <v>14.92</v>
      </c>
      <c r="Q1531" s="30">
        <f>IFERROR(_xlfn.XLOOKUP($B1531,'Ownership Metrics'!$A:$A,'Ownership Metrics'!$F:$F),"")</f>
        <v>26</v>
      </c>
      <c r="R1531" s="30">
        <f>IFERROR(_xlfn.XLOOKUP($B1531,'Ownership Metrics'!$A:$A,'Ownership Metrics'!$G:$G),"")</f>
        <v>7</v>
      </c>
      <c r="S1531" s="27" t="str">
        <f>IFERROR(_xlfn.XLOOKUP($B1531,'Ownership Metrics'!$A:$A,'Ownership Metrics'!$H:$H),"")</f>
        <v>Tersebar</v>
      </c>
      <c r="T1531" s="27" t="str">
        <f>IFERROR(_xlfn.XLOOKUP($B1531,'Ownership Metrics'!$A:$A,'Ownership Metrics'!$I:$I),"")</f>
        <v>Rendah</v>
      </c>
      <c r="U1531" s="27">
        <f>IF(COUNTIFS($B$2:$B1531,$B1531,$D$2:$D1531,$D1531)=1,1,0)</f>
        <v>1</v>
      </c>
      <c r="V1531" s="27">
        <f t="shared" si="70"/>
        <v>2.89</v>
      </c>
      <c r="W1531" s="27">
        <f t="shared" si="71"/>
        <v>15</v>
      </c>
      <c r="X1531" s="27">
        <f t="shared" si="69"/>
        <v>2.8899998469000003</v>
      </c>
    </row>
    <row r="1532" spans="1:24" x14ac:dyDescent="0.25">
      <c r="A1532" s="26">
        <v>46265</v>
      </c>
      <c r="B1532" s="27" t="s">
        <v>10343</v>
      </c>
      <c r="C1532" s="27" t="s">
        <v>1744</v>
      </c>
      <c r="D1532" s="27" t="s">
        <v>1751</v>
      </c>
      <c r="E1532" s="27" t="s">
        <v>74</v>
      </c>
      <c r="F1532" s="27" t="s">
        <v>23</v>
      </c>
      <c r="G1532" s="27"/>
      <c r="H1532" s="27" t="s">
        <v>24</v>
      </c>
      <c r="I1532" s="28">
        <v>673822800</v>
      </c>
      <c r="J1532" s="28">
        <v>0</v>
      </c>
      <c r="K1532" s="28">
        <v>673822800</v>
      </c>
      <c r="L1532" s="29">
        <v>4.49</v>
      </c>
      <c r="M1532" s="29">
        <f>IFERROR(_xlfn.XLOOKUP($B1532,'Ownership Metrics'!$A:$A,'Ownership Metrics'!$B:$B),"")</f>
        <v>20.329999999999998</v>
      </c>
      <c r="N1532" s="28">
        <f>IFERROR(_xlfn.XLOOKUP($B1532,'Ownership Metrics'!$A:$A,'Ownership Metrics'!$C:$C),"")</f>
        <v>284</v>
      </c>
      <c r="O1532" s="29">
        <f>IFERROR(_xlfn.XLOOKUP($B1532,'Ownership Metrics'!$A:$A,'Ownership Metrics'!$D:$D),"")</f>
        <v>5.01</v>
      </c>
      <c r="P1532" s="29">
        <f>IFERROR(_xlfn.XLOOKUP($B1532,'Ownership Metrics'!$A:$A,'Ownership Metrics'!$E:$E),"")</f>
        <v>14.92</v>
      </c>
      <c r="Q1532" s="30">
        <f>IFERROR(_xlfn.XLOOKUP($B1532,'Ownership Metrics'!$A:$A,'Ownership Metrics'!$F:$F),"")</f>
        <v>26</v>
      </c>
      <c r="R1532" s="30">
        <f>IFERROR(_xlfn.XLOOKUP($B1532,'Ownership Metrics'!$A:$A,'Ownership Metrics'!$G:$G),"")</f>
        <v>7</v>
      </c>
      <c r="S1532" s="27" t="str">
        <f>IFERROR(_xlfn.XLOOKUP($B1532,'Ownership Metrics'!$A:$A,'Ownership Metrics'!$H:$H),"")</f>
        <v>Tersebar</v>
      </c>
      <c r="T1532" s="27" t="str">
        <f>IFERROR(_xlfn.XLOOKUP($B1532,'Ownership Metrics'!$A:$A,'Ownership Metrics'!$I:$I),"")</f>
        <v>Rendah</v>
      </c>
      <c r="U1532" s="27">
        <f>IF(COUNTIFS($B$2:$B1532,$B1532,$D$2:$D1532,$D1532)=1,1,0)</f>
        <v>1</v>
      </c>
      <c r="V1532" s="27">
        <f t="shared" si="70"/>
        <v>4.49</v>
      </c>
      <c r="W1532" s="27">
        <f t="shared" si="71"/>
        <v>5</v>
      </c>
      <c r="X1532" s="27">
        <f t="shared" si="69"/>
        <v>4.4899998468</v>
      </c>
    </row>
    <row r="1533" spans="1:24" x14ac:dyDescent="0.25">
      <c r="A1533" s="26">
        <v>46265</v>
      </c>
      <c r="B1533" s="27" t="s">
        <v>10343</v>
      </c>
      <c r="C1533" s="27" t="s">
        <v>1744</v>
      </c>
      <c r="D1533" s="27" t="s">
        <v>1752</v>
      </c>
      <c r="E1533" s="27" t="s">
        <v>22</v>
      </c>
      <c r="F1533" s="27" t="s">
        <v>23</v>
      </c>
      <c r="G1533" s="27"/>
      <c r="H1533" s="27" t="s">
        <v>24</v>
      </c>
      <c r="I1533" s="28">
        <v>750962700</v>
      </c>
      <c r="J1533" s="28">
        <v>0</v>
      </c>
      <c r="K1533" s="28">
        <v>750962700</v>
      </c>
      <c r="L1533" s="29">
        <v>5.01</v>
      </c>
      <c r="M1533" s="29">
        <f>IFERROR(_xlfn.XLOOKUP($B1533,'Ownership Metrics'!$A:$A,'Ownership Metrics'!$B:$B),"")</f>
        <v>20.329999999999998</v>
      </c>
      <c r="N1533" s="28">
        <f>IFERROR(_xlfn.XLOOKUP($B1533,'Ownership Metrics'!$A:$A,'Ownership Metrics'!$C:$C),"")</f>
        <v>284</v>
      </c>
      <c r="O1533" s="29">
        <f>IFERROR(_xlfn.XLOOKUP($B1533,'Ownership Metrics'!$A:$A,'Ownership Metrics'!$D:$D),"")</f>
        <v>5.01</v>
      </c>
      <c r="P1533" s="29">
        <f>IFERROR(_xlfn.XLOOKUP($B1533,'Ownership Metrics'!$A:$A,'Ownership Metrics'!$E:$E),"")</f>
        <v>14.92</v>
      </c>
      <c r="Q1533" s="30">
        <f>IFERROR(_xlfn.XLOOKUP($B1533,'Ownership Metrics'!$A:$A,'Ownership Metrics'!$F:$F),"")</f>
        <v>26</v>
      </c>
      <c r="R1533" s="30">
        <f>IFERROR(_xlfn.XLOOKUP($B1533,'Ownership Metrics'!$A:$A,'Ownership Metrics'!$G:$G),"")</f>
        <v>7</v>
      </c>
      <c r="S1533" s="27" t="str">
        <f>IFERROR(_xlfn.XLOOKUP($B1533,'Ownership Metrics'!$A:$A,'Ownership Metrics'!$H:$H),"")</f>
        <v>Tersebar</v>
      </c>
      <c r="T1533" s="27" t="str">
        <f>IFERROR(_xlfn.XLOOKUP($B1533,'Ownership Metrics'!$A:$A,'Ownership Metrics'!$I:$I),"")</f>
        <v>Rendah</v>
      </c>
      <c r="U1533" s="27">
        <f>IF(COUNTIFS($B$2:$B1533,$B1533,$D$2:$D1533,$D1533)=1,1,0)</f>
        <v>1</v>
      </c>
      <c r="V1533" s="27">
        <f t="shared" si="70"/>
        <v>5.01</v>
      </c>
      <c r="W1533" s="27">
        <f t="shared" si="71"/>
        <v>1</v>
      </c>
      <c r="X1533" s="27">
        <f t="shared" si="69"/>
        <v>5.0099998466999995</v>
      </c>
    </row>
    <row r="1534" spans="1:24" x14ac:dyDescent="0.25">
      <c r="A1534" s="26">
        <v>46265</v>
      </c>
      <c r="B1534" s="27" t="s">
        <v>10343</v>
      </c>
      <c r="C1534" s="27" t="s">
        <v>1744</v>
      </c>
      <c r="D1534" s="27" t="s">
        <v>127</v>
      </c>
      <c r="E1534" s="27" t="s">
        <v>22</v>
      </c>
      <c r="F1534" s="27" t="s">
        <v>32</v>
      </c>
      <c r="G1534" s="27"/>
      <c r="H1534" s="27" t="s">
        <v>128</v>
      </c>
      <c r="I1534" s="28">
        <v>650588000</v>
      </c>
      <c r="J1534" s="28">
        <v>0</v>
      </c>
      <c r="K1534" s="28">
        <v>650588000</v>
      </c>
      <c r="L1534" s="29">
        <v>4.34</v>
      </c>
      <c r="M1534" s="29">
        <f>IFERROR(_xlfn.XLOOKUP($B1534,'Ownership Metrics'!$A:$A,'Ownership Metrics'!$B:$B),"")</f>
        <v>20.329999999999998</v>
      </c>
      <c r="N1534" s="28">
        <f>IFERROR(_xlfn.XLOOKUP($B1534,'Ownership Metrics'!$A:$A,'Ownership Metrics'!$C:$C),"")</f>
        <v>284</v>
      </c>
      <c r="O1534" s="29">
        <f>IFERROR(_xlfn.XLOOKUP($B1534,'Ownership Metrics'!$A:$A,'Ownership Metrics'!$D:$D),"")</f>
        <v>5.01</v>
      </c>
      <c r="P1534" s="29">
        <f>IFERROR(_xlfn.XLOOKUP($B1534,'Ownership Metrics'!$A:$A,'Ownership Metrics'!$E:$E),"")</f>
        <v>14.92</v>
      </c>
      <c r="Q1534" s="30">
        <f>IFERROR(_xlfn.XLOOKUP($B1534,'Ownership Metrics'!$A:$A,'Ownership Metrics'!$F:$F),"")</f>
        <v>26</v>
      </c>
      <c r="R1534" s="30">
        <f>IFERROR(_xlfn.XLOOKUP($B1534,'Ownership Metrics'!$A:$A,'Ownership Metrics'!$G:$G),"")</f>
        <v>7</v>
      </c>
      <c r="S1534" s="27" t="str">
        <f>IFERROR(_xlfn.XLOOKUP($B1534,'Ownership Metrics'!$A:$A,'Ownership Metrics'!$H:$H),"")</f>
        <v>Tersebar</v>
      </c>
      <c r="T1534" s="27" t="str">
        <f>IFERROR(_xlfn.XLOOKUP($B1534,'Ownership Metrics'!$A:$A,'Ownership Metrics'!$I:$I),"")</f>
        <v>Rendah</v>
      </c>
      <c r="U1534" s="27">
        <f>IF(COUNTIFS($B$2:$B1534,$B1534,$D$2:$D1534,$D1534)=1,1,0)</f>
        <v>1</v>
      </c>
      <c r="V1534" s="27">
        <f t="shared" si="70"/>
        <v>4.34</v>
      </c>
      <c r="W1534" s="27">
        <f t="shared" si="71"/>
        <v>6</v>
      </c>
      <c r="X1534" s="27">
        <f t="shared" si="69"/>
        <v>4.3399998465999996</v>
      </c>
    </row>
    <row r="1535" spans="1:24" x14ac:dyDescent="0.25">
      <c r="A1535" s="26">
        <v>46265</v>
      </c>
      <c r="B1535" s="27" t="s">
        <v>10343</v>
      </c>
      <c r="C1535" s="27" t="s">
        <v>1744</v>
      </c>
      <c r="D1535" s="27" t="s">
        <v>1753</v>
      </c>
      <c r="E1535" s="27" t="s">
        <v>83</v>
      </c>
      <c r="F1535" s="27" t="s">
        <v>32</v>
      </c>
      <c r="G1535" s="27"/>
      <c r="H1535" s="27" t="s">
        <v>62</v>
      </c>
      <c r="I1535" s="28">
        <v>711034500</v>
      </c>
      <c r="J1535" s="28">
        <v>0</v>
      </c>
      <c r="K1535" s="28">
        <v>711034500</v>
      </c>
      <c r="L1535" s="29">
        <v>4.74</v>
      </c>
      <c r="M1535" s="29">
        <f>IFERROR(_xlfn.XLOOKUP($B1535,'Ownership Metrics'!$A:$A,'Ownership Metrics'!$B:$B),"")</f>
        <v>20.329999999999998</v>
      </c>
      <c r="N1535" s="28">
        <f>IFERROR(_xlfn.XLOOKUP($B1535,'Ownership Metrics'!$A:$A,'Ownership Metrics'!$C:$C),"")</f>
        <v>284</v>
      </c>
      <c r="O1535" s="29">
        <f>IFERROR(_xlfn.XLOOKUP($B1535,'Ownership Metrics'!$A:$A,'Ownership Metrics'!$D:$D),"")</f>
        <v>5.01</v>
      </c>
      <c r="P1535" s="29">
        <f>IFERROR(_xlfn.XLOOKUP($B1535,'Ownership Metrics'!$A:$A,'Ownership Metrics'!$E:$E),"")</f>
        <v>14.92</v>
      </c>
      <c r="Q1535" s="30">
        <f>IFERROR(_xlfn.XLOOKUP($B1535,'Ownership Metrics'!$A:$A,'Ownership Metrics'!$F:$F),"")</f>
        <v>26</v>
      </c>
      <c r="R1535" s="30">
        <f>IFERROR(_xlfn.XLOOKUP($B1535,'Ownership Metrics'!$A:$A,'Ownership Metrics'!$G:$G),"")</f>
        <v>7</v>
      </c>
      <c r="S1535" s="27" t="str">
        <f>IFERROR(_xlfn.XLOOKUP($B1535,'Ownership Metrics'!$A:$A,'Ownership Metrics'!$H:$H),"")</f>
        <v>Tersebar</v>
      </c>
      <c r="T1535" s="27" t="str">
        <f>IFERROR(_xlfn.XLOOKUP($B1535,'Ownership Metrics'!$A:$A,'Ownership Metrics'!$I:$I),"")</f>
        <v>Rendah</v>
      </c>
      <c r="U1535" s="27">
        <f>IF(COUNTIFS($B$2:$B1535,$B1535,$D$2:$D1535,$D1535)=1,1,0)</f>
        <v>1</v>
      </c>
      <c r="V1535" s="27">
        <f t="shared" si="70"/>
        <v>4.74</v>
      </c>
      <c r="W1535" s="27">
        <f t="shared" si="71"/>
        <v>4</v>
      </c>
      <c r="X1535" s="27">
        <f t="shared" si="69"/>
        <v>4.7399998464999999</v>
      </c>
    </row>
    <row r="1536" spans="1:24" x14ac:dyDescent="0.25">
      <c r="A1536" s="26">
        <v>46265</v>
      </c>
      <c r="B1536" s="27" t="s">
        <v>10343</v>
      </c>
      <c r="C1536" s="27" t="s">
        <v>1744</v>
      </c>
      <c r="D1536" s="27" t="s">
        <v>1754</v>
      </c>
      <c r="E1536" s="27" t="s">
        <v>31</v>
      </c>
      <c r="F1536" s="27" t="s">
        <v>32</v>
      </c>
      <c r="G1536" s="27"/>
      <c r="H1536" s="27" t="s">
        <v>62</v>
      </c>
      <c r="I1536" s="28">
        <v>404900000</v>
      </c>
      <c r="J1536" s="28">
        <v>0</v>
      </c>
      <c r="K1536" s="28">
        <v>404900000</v>
      </c>
      <c r="L1536" s="29">
        <v>2.7</v>
      </c>
      <c r="M1536" s="29">
        <f>IFERROR(_xlfn.XLOOKUP($B1536,'Ownership Metrics'!$A:$A,'Ownership Metrics'!$B:$B),"")</f>
        <v>20.329999999999998</v>
      </c>
      <c r="N1536" s="28">
        <f>IFERROR(_xlfn.XLOOKUP($B1536,'Ownership Metrics'!$A:$A,'Ownership Metrics'!$C:$C),"")</f>
        <v>284</v>
      </c>
      <c r="O1536" s="29">
        <f>IFERROR(_xlfn.XLOOKUP($B1536,'Ownership Metrics'!$A:$A,'Ownership Metrics'!$D:$D),"")</f>
        <v>5.01</v>
      </c>
      <c r="P1536" s="29">
        <f>IFERROR(_xlfn.XLOOKUP($B1536,'Ownership Metrics'!$A:$A,'Ownership Metrics'!$E:$E),"")</f>
        <v>14.92</v>
      </c>
      <c r="Q1536" s="30">
        <f>IFERROR(_xlfn.XLOOKUP($B1536,'Ownership Metrics'!$A:$A,'Ownership Metrics'!$F:$F),"")</f>
        <v>26</v>
      </c>
      <c r="R1536" s="30">
        <f>IFERROR(_xlfn.XLOOKUP($B1536,'Ownership Metrics'!$A:$A,'Ownership Metrics'!$G:$G),"")</f>
        <v>7</v>
      </c>
      <c r="S1536" s="27" t="str">
        <f>IFERROR(_xlfn.XLOOKUP($B1536,'Ownership Metrics'!$A:$A,'Ownership Metrics'!$H:$H),"")</f>
        <v>Tersebar</v>
      </c>
      <c r="T1536" s="27" t="str">
        <f>IFERROR(_xlfn.XLOOKUP($B1536,'Ownership Metrics'!$A:$A,'Ownership Metrics'!$I:$I),"")</f>
        <v>Rendah</v>
      </c>
      <c r="U1536" s="27">
        <f>IF(COUNTIFS($B$2:$B1536,$B1536,$D$2:$D1536,$D1536)=1,1,0)</f>
        <v>1</v>
      </c>
      <c r="V1536" s="27">
        <f t="shared" si="70"/>
        <v>2.7</v>
      </c>
      <c r="W1536" s="27">
        <f t="shared" si="71"/>
        <v>16</v>
      </c>
      <c r="X1536" s="27">
        <f t="shared" si="69"/>
        <v>2.6999998464000003</v>
      </c>
    </row>
    <row r="1537" spans="1:24" x14ac:dyDescent="0.25">
      <c r="A1537" s="26">
        <v>46265</v>
      </c>
      <c r="B1537" s="27" t="s">
        <v>10343</v>
      </c>
      <c r="C1537" s="27" t="s">
        <v>1744</v>
      </c>
      <c r="D1537" s="27" t="s">
        <v>993</v>
      </c>
      <c r="E1537" s="27" t="s">
        <v>35</v>
      </c>
      <c r="F1537" s="27" t="s">
        <v>23</v>
      </c>
      <c r="G1537" s="27" t="s">
        <v>36</v>
      </c>
      <c r="H1537" s="27" t="s">
        <v>24</v>
      </c>
      <c r="I1537" s="28">
        <v>620513500</v>
      </c>
      <c r="J1537" s="28">
        <v>0</v>
      </c>
      <c r="K1537" s="28">
        <v>620513500</v>
      </c>
      <c r="L1537" s="29">
        <v>4.1399999999999997</v>
      </c>
      <c r="M1537" s="29">
        <f>IFERROR(_xlfn.XLOOKUP($B1537,'Ownership Metrics'!$A:$A,'Ownership Metrics'!$B:$B),"")</f>
        <v>20.329999999999998</v>
      </c>
      <c r="N1537" s="28">
        <f>IFERROR(_xlfn.XLOOKUP($B1537,'Ownership Metrics'!$A:$A,'Ownership Metrics'!$C:$C),"")</f>
        <v>284</v>
      </c>
      <c r="O1537" s="29">
        <f>IFERROR(_xlfn.XLOOKUP($B1537,'Ownership Metrics'!$A:$A,'Ownership Metrics'!$D:$D),"")</f>
        <v>5.01</v>
      </c>
      <c r="P1537" s="29">
        <f>IFERROR(_xlfn.XLOOKUP($B1537,'Ownership Metrics'!$A:$A,'Ownership Metrics'!$E:$E),"")</f>
        <v>14.92</v>
      </c>
      <c r="Q1537" s="30">
        <f>IFERROR(_xlfn.XLOOKUP($B1537,'Ownership Metrics'!$A:$A,'Ownership Metrics'!$F:$F),"")</f>
        <v>26</v>
      </c>
      <c r="R1537" s="30">
        <f>IFERROR(_xlfn.XLOOKUP($B1537,'Ownership Metrics'!$A:$A,'Ownership Metrics'!$G:$G),"")</f>
        <v>7</v>
      </c>
      <c r="S1537" s="27" t="str">
        <f>IFERROR(_xlfn.XLOOKUP($B1537,'Ownership Metrics'!$A:$A,'Ownership Metrics'!$H:$H),"")</f>
        <v>Tersebar</v>
      </c>
      <c r="T1537" s="27" t="str">
        <f>IFERROR(_xlfn.XLOOKUP($B1537,'Ownership Metrics'!$A:$A,'Ownership Metrics'!$I:$I),"")</f>
        <v>Rendah</v>
      </c>
      <c r="U1537" s="27">
        <f>IF(COUNTIFS($B$2:$B1537,$B1537,$D$2:$D1537,$D1537)=1,1,0)</f>
        <v>1</v>
      </c>
      <c r="V1537" s="27">
        <f t="shared" si="70"/>
        <v>4.1399999999999997</v>
      </c>
      <c r="W1537" s="27">
        <f t="shared" si="71"/>
        <v>7</v>
      </c>
      <c r="X1537" s="27">
        <f t="shared" si="69"/>
        <v>4.1399998462999994</v>
      </c>
    </row>
    <row r="1538" spans="1:24" x14ac:dyDescent="0.25">
      <c r="A1538" s="26">
        <v>46265</v>
      </c>
      <c r="B1538" s="27" t="s">
        <v>10343</v>
      </c>
      <c r="C1538" s="27" t="s">
        <v>1744</v>
      </c>
      <c r="D1538" s="27" t="s">
        <v>1755</v>
      </c>
      <c r="E1538" s="27" t="s">
        <v>35</v>
      </c>
      <c r="F1538" s="27" t="s">
        <v>23</v>
      </c>
      <c r="G1538" s="27" t="s">
        <v>36</v>
      </c>
      <c r="H1538" s="27" t="s">
        <v>24</v>
      </c>
      <c r="I1538" s="28">
        <v>400000000</v>
      </c>
      <c r="J1538" s="28">
        <v>0</v>
      </c>
      <c r="K1538" s="28">
        <v>400000000</v>
      </c>
      <c r="L1538" s="29">
        <v>2.67</v>
      </c>
      <c r="M1538" s="29">
        <f>IFERROR(_xlfn.XLOOKUP($B1538,'Ownership Metrics'!$A:$A,'Ownership Metrics'!$B:$B),"")</f>
        <v>20.329999999999998</v>
      </c>
      <c r="N1538" s="28">
        <f>IFERROR(_xlfn.XLOOKUP($B1538,'Ownership Metrics'!$A:$A,'Ownership Metrics'!$C:$C),"")</f>
        <v>284</v>
      </c>
      <c r="O1538" s="29">
        <f>IFERROR(_xlfn.XLOOKUP($B1538,'Ownership Metrics'!$A:$A,'Ownership Metrics'!$D:$D),"")</f>
        <v>5.01</v>
      </c>
      <c r="P1538" s="29">
        <f>IFERROR(_xlfn.XLOOKUP($B1538,'Ownership Metrics'!$A:$A,'Ownership Metrics'!$E:$E),"")</f>
        <v>14.92</v>
      </c>
      <c r="Q1538" s="30">
        <f>IFERROR(_xlfn.XLOOKUP($B1538,'Ownership Metrics'!$A:$A,'Ownership Metrics'!$F:$F),"")</f>
        <v>26</v>
      </c>
      <c r="R1538" s="30">
        <f>IFERROR(_xlfn.XLOOKUP($B1538,'Ownership Metrics'!$A:$A,'Ownership Metrics'!$G:$G),"")</f>
        <v>7</v>
      </c>
      <c r="S1538" s="27" t="str">
        <f>IFERROR(_xlfn.XLOOKUP($B1538,'Ownership Metrics'!$A:$A,'Ownership Metrics'!$H:$H),"")</f>
        <v>Tersebar</v>
      </c>
      <c r="T1538" s="27" t="str">
        <f>IFERROR(_xlfn.XLOOKUP($B1538,'Ownership Metrics'!$A:$A,'Ownership Metrics'!$I:$I),"")</f>
        <v>Rendah</v>
      </c>
      <c r="U1538" s="27">
        <f>IF(COUNTIFS($B$2:$B1538,$B1538,$D$2:$D1538,$D1538)=1,1,0)</f>
        <v>1</v>
      </c>
      <c r="V1538" s="27">
        <f t="shared" si="70"/>
        <v>2.67</v>
      </c>
      <c r="W1538" s="27">
        <f t="shared" si="71"/>
        <v>17</v>
      </c>
      <c r="X1538" s="27">
        <f t="shared" ref="X1538:X1601" si="72">$V1538-(ROW()*0.0000000001)</f>
        <v>2.6699998462000001</v>
      </c>
    </row>
    <row r="1539" spans="1:24" x14ac:dyDescent="0.25">
      <c r="A1539" s="26">
        <v>46265</v>
      </c>
      <c r="B1539" s="27" t="s">
        <v>10343</v>
      </c>
      <c r="C1539" s="27" t="s">
        <v>1744</v>
      </c>
      <c r="D1539" s="27" t="s">
        <v>1756</v>
      </c>
      <c r="E1539" s="27" t="s">
        <v>35</v>
      </c>
      <c r="F1539" s="27" t="s">
        <v>23</v>
      </c>
      <c r="G1539" s="27" t="s">
        <v>36</v>
      </c>
      <c r="H1539" s="27" t="s">
        <v>24</v>
      </c>
      <c r="I1539" s="28">
        <v>268412500</v>
      </c>
      <c r="J1539" s="28">
        <v>0</v>
      </c>
      <c r="K1539" s="28">
        <v>268412500</v>
      </c>
      <c r="L1539" s="29">
        <v>1.79</v>
      </c>
      <c r="M1539" s="29">
        <f>IFERROR(_xlfn.XLOOKUP($B1539,'Ownership Metrics'!$A:$A,'Ownership Metrics'!$B:$B),"")</f>
        <v>20.329999999999998</v>
      </c>
      <c r="N1539" s="28">
        <f>IFERROR(_xlfn.XLOOKUP($B1539,'Ownership Metrics'!$A:$A,'Ownership Metrics'!$C:$C),"")</f>
        <v>284</v>
      </c>
      <c r="O1539" s="29">
        <f>IFERROR(_xlfn.XLOOKUP($B1539,'Ownership Metrics'!$A:$A,'Ownership Metrics'!$D:$D),"")</f>
        <v>5.01</v>
      </c>
      <c r="P1539" s="29">
        <f>IFERROR(_xlfn.XLOOKUP($B1539,'Ownership Metrics'!$A:$A,'Ownership Metrics'!$E:$E),"")</f>
        <v>14.92</v>
      </c>
      <c r="Q1539" s="30">
        <f>IFERROR(_xlfn.XLOOKUP($B1539,'Ownership Metrics'!$A:$A,'Ownership Metrics'!$F:$F),"")</f>
        <v>26</v>
      </c>
      <c r="R1539" s="30">
        <f>IFERROR(_xlfn.XLOOKUP($B1539,'Ownership Metrics'!$A:$A,'Ownership Metrics'!$G:$G),"")</f>
        <v>7</v>
      </c>
      <c r="S1539" s="27" t="str">
        <f>IFERROR(_xlfn.XLOOKUP($B1539,'Ownership Metrics'!$A:$A,'Ownership Metrics'!$H:$H),"")</f>
        <v>Tersebar</v>
      </c>
      <c r="T1539" s="27" t="str">
        <f>IFERROR(_xlfn.XLOOKUP($B1539,'Ownership Metrics'!$A:$A,'Ownership Metrics'!$I:$I),"")</f>
        <v>Rendah</v>
      </c>
      <c r="U1539" s="27">
        <f>IF(COUNTIFS($B$2:$B1539,$B1539,$D$2:$D1539,$D1539)=1,1,0)</f>
        <v>1</v>
      </c>
      <c r="V1539" s="27">
        <f t="shared" ref="V1539:V1602" si="73">SUMIFS($L$2:$L$10000,$B$2:$B$10000,$B1539,$D$2:$D$10000,$D1539)</f>
        <v>1.79</v>
      </c>
      <c r="W1539" s="27">
        <f t="shared" ref="W1539:W1602" si="74">COUNTIFS($B$2:$B$10000,$B1539,$U$2:$U$10000,1,$X$2:$X$10000,"&gt;"&amp;$X1539)+1</f>
        <v>21</v>
      </c>
      <c r="X1539" s="27">
        <f t="shared" si="72"/>
        <v>1.7899998461</v>
      </c>
    </row>
    <row r="1540" spans="1:24" x14ac:dyDescent="0.25">
      <c r="A1540" s="26">
        <v>46265</v>
      </c>
      <c r="B1540" s="27" t="s">
        <v>10343</v>
      </c>
      <c r="C1540" s="27" t="s">
        <v>1744</v>
      </c>
      <c r="D1540" s="27" t="s">
        <v>1757</v>
      </c>
      <c r="E1540" s="27" t="s">
        <v>35</v>
      </c>
      <c r="F1540" s="27" t="s">
        <v>23</v>
      </c>
      <c r="G1540" s="27" t="s">
        <v>36</v>
      </c>
      <c r="H1540" s="27" t="s">
        <v>24</v>
      </c>
      <c r="I1540" s="28">
        <v>544777600</v>
      </c>
      <c r="J1540" s="28">
        <v>0</v>
      </c>
      <c r="K1540" s="28">
        <v>544777600</v>
      </c>
      <c r="L1540" s="29">
        <v>3.63</v>
      </c>
      <c r="M1540" s="29">
        <f>IFERROR(_xlfn.XLOOKUP($B1540,'Ownership Metrics'!$A:$A,'Ownership Metrics'!$B:$B),"")</f>
        <v>20.329999999999998</v>
      </c>
      <c r="N1540" s="28">
        <f>IFERROR(_xlfn.XLOOKUP($B1540,'Ownership Metrics'!$A:$A,'Ownership Metrics'!$C:$C),"")</f>
        <v>284</v>
      </c>
      <c r="O1540" s="29">
        <f>IFERROR(_xlfn.XLOOKUP($B1540,'Ownership Metrics'!$A:$A,'Ownership Metrics'!$D:$D),"")</f>
        <v>5.01</v>
      </c>
      <c r="P1540" s="29">
        <f>IFERROR(_xlfn.XLOOKUP($B1540,'Ownership Metrics'!$A:$A,'Ownership Metrics'!$E:$E),"")</f>
        <v>14.92</v>
      </c>
      <c r="Q1540" s="30">
        <f>IFERROR(_xlfn.XLOOKUP($B1540,'Ownership Metrics'!$A:$A,'Ownership Metrics'!$F:$F),"")</f>
        <v>26</v>
      </c>
      <c r="R1540" s="30">
        <f>IFERROR(_xlfn.XLOOKUP($B1540,'Ownership Metrics'!$A:$A,'Ownership Metrics'!$G:$G),"")</f>
        <v>7</v>
      </c>
      <c r="S1540" s="27" t="str">
        <f>IFERROR(_xlfn.XLOOKUP($B1540,'Ownership Metrics'!$A:$A,'Ownership Metrics'!$H:$H),"")</f>
        <v>Tersebar</v>
      </c>
      <c r="T1540" s="27" t="str">
        <f>IFERROR(_xlfn.XLOOKUP($B1540,'Ownership Metrics'!$A:$A,'Ownership Metrics'!$I:$I),"")</f>
        <v>Rendah</v>
      </c>
      <c r="U1540" s="27">
        <f>IF(COUNTIFS($B$2:$B1540,$B1540,$D$2:$D1540,$D1540)=1,1,0)</f>
        <v>1</v>
      </c>
      <c r="V1540" s="27">
        <f t="shared" si="73"/>
        <v>3.63</v>
      </c>
      <c r="W1540" s="27">
        <f t="shared" si="74"/>
        <v>10</v>
      </c>
      <c r="X1540" s="27">
        <f t="shared" si="72"/>
        <v>3.629999846</v>
      </c>
    </row>
    <row r="1541" spans="1:24" x14ac:dyDescent="0.25">
      <c r="A1541" s="26">
        <v>46265</v>
      </c>
      <c r="B1541" s="27" t="s">
        <v>10343</v>
      </c>
      <c r="C1541" s="27" t="s">
        <v>1744</v>
      </c>
      <c r="D1541" s="27" t="s">
        <v>1446</v>
      </c>
      <c r="E1541" s="27" t="s">
        <v>35</v>
      </c>
      <c r="F1541" s="27" t="s">
        <v>23</v>
      </c>
      <c r="G1541" s="27" t="s">
        <v>36</v>
      </c>
      <c r="H1541" s="27" t="s">
        <v>24</v>
      </c>
      <c r="I1541" s="28">
        <v>399268300</v>
      </c>
      <c r="J1541" s="28">
        <v>0</v>
      </c>
      <c r="K1541" s="28">
        <v>399268300</v>
      </c>
      <c r="L1541" s="29">
        <v>2.66</v>
      </c>
      <c r="M1541" s="29">
        <f>IFERROR(_xlfn.XLOOKUP($B1541,'Ownership Metrics'!$A:$A,'Ownership Metrics'!$B:$B),"")</f>
        <v>20.329999999999998</v>
      </c>
      <c r="N1541" s="28">
        <f>IFERROR(_xlfn.XLOOKUP($B1541,'Ownership Metrics'!$A:$A,'Ownership Metrics'!$C:$C),"")</f>
        <v>284</v>
      </c>
      <c r="O1541" s="29">
        <f>IFERROR(_xlfn.XLOOKUP($B1541,'Ownership Metrics'!$A:$A,'Ownership Metrics'!$D:$D),"")</f>
        <v>5.01</v>
      </c>
      <c r="P1541" s="29">
        <f>IFERROR(_xlfn.XLOOKUP($B1541,'Ownership Metrics'!$A:$A,'Ownership Metrics'!$E:$E),"")</f>
        <v>14.92</v>
      </c>
      <c r="Q1541" s="30">
        <f>IFERROR(_xlfn.XLOOKUP($B1541,'Ownership Metrics'!$A:$A,'Ownership Metrics'!$F:$F),"")</f>
        <v>26</v>
      </c>
      <c r="R1541" s="30">
        <f>IFERROR(_xlfn.XLOOKUP($B1541,'Ownership Metrics'!$A:$A,'Ownership Metrics'!$G:$G),"")</f>
        <v>7</v>
      </c>
      <c r="S1541" s="27" t="str">
        <f>IFERROR(_xlfn.XLOOKUP($B1541,'Ownership Metrics'!$A:$A,'Ownership Metrics'!$H:$H),"")</f>
        <v>Tersebar</v>
      </c>
      <c r="T1541" s="27" t="str">
        <f>IFERROR(_xlfn.XLOOKUP($B1541,'Ownership Metrics'!$A:$A,'Ownership Metrics'!$I:$I),"")</f>
        <v>Rendah</v>
      </c>
      <c r="U1541" s="27">
        <f>IF(COUNTIFS($B$2:$B1541,$B1541,$D$2:$D1541,$D1541)=1,1,0)</f>
        <v>1</v>
      </c>
      <c r="V1541" s="27">
        <f t="shared" si="73"/>
        <v>2.66</v>
      </c>
      <c r="W1541" s="27">
        <f t="shared" si="74"/>
        <v>18</v>
      </c>
      <c r="X1541" s="27">
        <f t="shared" si="72"/>
        <v>2.6599998459000003</v>
      </c>
    </row>
    <row r="1542" spans="1:24" x14ac:dyDescent="0.25">
      <c r="A1542" s="26">
        <v>46265</v>
      </c>
      <c r="B1542" s="27" t="s">
        <v>10343</v>
      </c>
      <c r="C1542" s="27" t="s">
        <v>1744</v>
      </c>
      <c r="D1542" s="27" t="s">
        <v>1758</v>
      </c>
      <c r="E1542" s="27" t="s">
        <v>35</v>
      </c>
      <c r="F1542" s="27" t="s">
        <v>23</v>
      </c>
      <c r="G1542" s="27" t="s">
        <v>36</v>
      </c>
      <c r="H1542" s="27" t="s">
        <v>24</v>
      </c>
      <c r="I1542" s="28">
        <v>152963600</v>
      </c>
      <c r="J1542" s="28">
        <v>0</v>
      </c>
      <c r="K1542" s="28">
        <v>152963600</v>
      </c>
      <c r="L1542" s="29">
        <v>1.02</v>
      </c>
      <c r="M1542" s="29">
        <f>IFERROR(_xlfn.XLOOKUP($B1542,'Ownership Metrics'!$A:$A,'Ownership Metrics'!$B:$B),"")</f>
        <v>20.329999999999998</v>
      </c>
      <c r="N1542" s="28">
        <f>IFERROR(_xlfn.XLOOKUP($B1542,'Ownership Metrics'!$A:$A,'Ownership Metrics'!$C:$C),"")</f>
        <v>284</v>
      </c>
      <c r="O1542" s="29">
        <f>IFERROR(_xlfn.XLOOKUP($B1542,'Ownership Metrics'!$A:$A,'Ownership Metrics'!$D:$D),"")</f>
        <v>5.01</v>
      </c>
      <c r="P1542" s="29">
        <f>IFERROR(_xlfn.XLOOKUP($B1542,'Ownership Metrics'!$A:$A,'Ownership Metrics'!$E:$E),"")</f>
        <v>14.92</v>
      </c>
      <c r="Q1542" s="30">
        <f>IFERROR(_xlfn.XLOOKUP($B1542,'Ownership Metrics'!$A:$A,'Ownership Metrics'!$F:$F),"")</f>
        <v>26</v>
      </c>
      <c r="R1542" s="30">
        <f>IFERROR(_xlfn.XLOOKUP($B1542,'Ownership Metrics'!$A:$A,'Ownership Metrics'!$G:$G),"")</f>
        <v>7</v>
      </c>
      <c r="S1542" s="27" t="str">
        <f>IFERROR(_xlfn.XLOOKUP($B1542,'Ownership Metrics'!$A:$A,'Ownership Metrics'!$H:$H),"")</f>
        <v>Tersebar</v>
      </c>
      <c r="T1542" s="27" t="str">
        <f>IFERROR(_xlfn.XLOOKUP($B1542,'Ownership Metrics'!$A:$A,'Ownership Metrics'!$I:$I),"")</f>
        <v>Rendah</v>
      </c>
      <c r="U1542" s="27">
        <f>IF(COUNTIFS($B$2:$B1542,$B1542,$D$2:$D1542,$D1542)=1,1,0)</f>
        <v>1</v>
      </c>
      <c r="V1542" s="27">
        <f t="shared" si="73"/>
        <v>1.02</v>
      </c>
      <c r="W1542" s="27">
        <f t="shared" si="74"/>
        <v>26</v>
      </c>
      <c r="X1542" s="27">
        <f t="shared" si="72"/>
        <v>1.0199998457999999</v>
      </c>
    </row>
    <row r="1543" spans="1:24" x14ac:dyDescent="0.25">
      <c r="A1543" s="26">
        <v>46265</v>
      </c>
      <c r="B1543" s="27" t="s">
        <v>10343</v>
      </c>
      <c r="C1543" s="27" t="s">
        <v>1744</v>
      </c>
      <c r="D1543" s="27" t="s">
        <v>1759</v>
      </c>
      <c r="E1543" s="27" t="s">
        <v>35</v>
      </c>
      <c r="F1543" s="27" t="s">
        <v>23</v>
      </c>
      <c r="G1543" s="27" t="s">
        <v>36</v>
      </c>
      <c r="H1543" s="27" t="s">
        <v>24</v>
      </c>
      <c r="I1543" s="28">
        <v>226460000</v>
      </c>
      <c r="J1543" s="28">
        <v>0</v>
      </c>
      <c r="K1543" s="28">
        <v>226460000</v>
      </c>
      <c r="L1543" s="29">
        <v>1.51</v>
      </c>
      <c r="M1543" s="29">
        <f>IFERROR(_xlfn.XLOOKUP($B1543,'Ownership Metrics'!$A:$A,'Ownership Metrics'!$B:$B),"")</f>
        <v>20.329999999999998</v>
      </c>
      <c r="N1543" s="28">
        <f>IFERROR(_xlfn.XLOOKUP($B1543,'Ownership Metrics'!$A:$A,'Ownership Metrics'!$C:$C),"")</f>
        <v>284</v>
      </c>
      <c r="O1543" s="29">
        <f>IFERROR(_xlfn.XLOOKUP($B1543,'Ownership Metrics'!$A:$A,'Ownership Metrics'!$D:$D),"")</f>
        <v>5.01</v>
      </c>
      <c r="P1543" s="29">
        <f>IFERROR(_xlfn.XLOOKUP($B1543,'Ownership Metrics'!$A:$A,'Ownership Metrics'!$E:$E),"")</f>
        <v>14.92</v>
      </c>
      <c r="Q1543" s="30">
        <f>IFERROR(_xlfn.XLOOKUP($B1543,'Ownership Metrics'!$A:$A,'Ownership Metrics'!$F:$F),"")</f>
        <v>26</v>
      </c>
      <c r="R1543" s="30">
        <f>IFERROR(_xlfn.XLOOKUP($B1543,'Ownership Metrics'!$A:$A,'Ownership Metrics'!$G:$G),"")</f>
        <v>7</v>
      </c>
      <c r="S1543" s="27" t="str">
        <f>IFERROR(_xlfn.XLOOKUP($B1543,'Ownership Metrics'!$A:$A,'Ownership Metrics'!$H:$H),"")</f>
        <v>Tersebar</v>
      </c>
      <c r="T1543" s="27" t="str">
        <f>IFERROR(_xlfn.XLOOKUP($B1543,'Ownership Metrics'!$A:$A,'Ownership Metrics'!$I:$I),"")</f>
        <v>Rendah</v>
      </c>
      <c r="U1543" s="27">
        <f>IF(COUNTIFS($B$2:$B1543,$B1543,$D$2:$D1543,$D1543)=1,1,0)</f>
        <v>1</v>
      </c>
      <c r="V1543" s="27">
        <f t="shared" si="73"/>
        <v>1.51</v>
      </c>
      <c r="W1543" s="27">
        <f t="shared" si="74"/>
        <v>23</v>
      </c>
      <c r="X1543" s="27">
        <f t="shared" si="72"/>
        <v>1.5099998456999999</v>
      </c>
    </row>
    <row r="1544" spans="1:24" x14ac:dyDescent="0.25">
      <c r="A1544" s="26">
        <v>46265</v>
      </c>
      <c r="B1544" s="27" t="s">
        <v>10343</v>
      </c>
      <c r="C1544" s="27" t="s">
        <v>1744</v>
      </c>
      <c r="D1544" s="27" t="s">
        <v>1760</v>
      </c>
      <c r="E1544" s="27" t="s">
        <v>35</v>
      </c>
      <c r="F1544" s="27" t="s">
        <v>23</v>
      </c>
      <c r="G1544" s="27" t="s">
        <v>36</v>
      </c>
      <c r="H1544" s="27" t="s">
        <v>24</v>
      </c>
      <c r="I1544" s="28">
        <v>612381000</v>
      </c>
      <c r="J1544" s="28">
        <v>0</v>
      </c>
      <c r="K1544" s="28">
        <v>612381000</v>
      </c>
      <c r="L1544" s="29">
        <v>4.08</v>
      </c>
      <c r="M1544" s="29">
        <f>IFERROR(_xlfn.XLOOKUP($B1544,'Ownership Metrics'!$A:$A,'Ownership Metrics'!$B:$B),"")</f>
        <v>20.329999999999998</v>
      </c>
      <c r="N1544" s="28">
        <f>IFERROR(_xlfn.XLOOKUP($B1544,'Ownership Metrics'!$A:$A,'Ownership Metrics'!$C:$C),"")</f>
        <v>284</v>
      </c>
      <c r="O1544" s="29">
        <f>IFERROR(_xlfn.XLOOKUP($B1544,'Ownership Metrics'!$A:$A,'Ownership Metrics'!$D:$D),"")</f>
        <v>5.01</v>
      </c>
      <c r="P1544" s="29">
        <f>IFERROR(_xlfn.XLOOKUP($B1544,'Ownership Metrics'!$A:$A,'Ownership Metrics'!$E:$E),"")</f>
        <v>14.92</v>
      </c>
      <c r="Q1544" s="30">
        <f>IFERROR(_xlfn.XLOOKUP($B1544,'Ownership Metrics'!$A:$A,'Ownership Metrics'!$F:$F),"")</f>
        <v>26</v>
      </c>
      <c r="R1544" s="30">
        <f>IFERROR(_xlfn.XLOOKUP($B1544,'Ownership Metrics'!$A:$A,'Ownership Metrics'!$G:$G),"")</f>
        <v>7</v>
      </c>
      <c r="S1544" s="27" t="str">
        <f>IFERROR(_xlfn.XLOOKUP($B1544,'Ownership Metrics'!$A:$A,'Ownership Metrics'!$H:$H),"")</f>
        <v>Tersebar</v>
      </c>
      <c r="T1544" s="27" t="str">
        <f>IFERROR(_xlfn.XLOOKUP($B1544,'Ownership Metrics'!$A:$A,'Ownership Metrics'!$I:$I),"")</f>
        <v>Rendah</v>
      </c>
      <c r="U1544" s="27">
        <f>IF(COUNTIFS($B$2:$B1544,$B1544,$D$2:$D1544,$D1544)=1,1,0)</f>
        <v>1</v>
      </c>
      <c r="V1544" s="27">
        <f t="shared" si="73"/>
        <v>4.08</v>
      </c>
      <c r="W1544" s="27">
        <f t="shared" si="74"/>
        <v>8</v>
      </c>
      <c r="X1544" s="27">
        <f t="shared" si="72"/>
        <v>4.0799998455999997</v>
      </c>
    </row>
    <row r="1545" spans="1:24" x14ac:dyDescent="0.25">
      <c r="A1545" s="26">
        <v>46265</v>
      </c>
      <c r="B1545" s="27" t="s">
        <v>10343</v>
      </c>
      <c r="C1545" s="27" t="s">
        <v>1744</v>
      </c>
      <c r="D1545" s="27" t="s">
        <v>1761</v>
      </c>
      <c r="E1545" s="27" t="s">
        <v>35</v>
      </c>
      <c r="F1545" s="27" t="s">
        <v>23</v>
      </c>
      <c r="G1545" s="27" t="s">
        <v>36</v>
      </c>
      <c r="H1545" s="27" t="s">
        <v>24</v>
      </c>
      <c r="I1545" s="28">
        <v>293148400</v>
      </c>
      <c r="J1545" s="28">
        <v>0</v>
      </c>
      <c r="K1545" s="28">
        <v>293148400</v>
      </c>
      <c r="L1545" s="29">
        <v>1.95</v>
      </c>
      <c r="M1545" s="29">
        <f>IFERROR(_xlfn.XLOOKUP($B1545,'Ownership Metrics'!$A:$A,'Ownership Metrics'!$B:$B),"")</f>
        <v>20.329999999999998</v>
      </c>
      <c r="N1545" s="28">
        <f>IFERROR(_xlfn.XLOOKUP($B1545,'Ownership Metrics'!$A:$A,'Ownership Metrics'!$C:$C),"")</f>
        <v>284</v>
      </c>
      <c r="O1545" s="29">
        <f>IFERROR(_xlfn.XLOOKUP($B1545,'Ownership Metrics'!$A:$A,'Ownership Metrics'!$D:$D),"")</f>
        <v>5.01</v>
      </c>
      <c r="P1545" s="29">
        <f>IFERROR(_xlfn.XLOOKUP($B1545,'Ownership Metrics'!$A:$A,'Ownership Metrics'!$E:$E),"")</f>
        <v>14.92</v>
      </c>
      <c r="Q1545" s="30">
        <f>IFERROR(_xlfn.XLOOKUP($B1545,'Ownership Metrics'!$A:$A,'Ownership Metrics'!$F:$F),"")</f>
        <v>26</v>
      </c>
      <c r="R1545" s="30">
        <f>IFERROR(_xlfn.XLOOKUP($B1545,'Ownership Metrics'!$A:$A,'Ownership Metrics'!$G:$G),"")</f>
        <v>7</v>
      </c>
      <c r="S1545" s="27" t="str">
        <f>IFERROR(_xlfn.XLOOKUP($B1545,'Ownership Metrics'!$A:$A,'Ownership Metrics'!$H:$H),"")</f>
        <v>Tersebar</v>
      </c>
      <c r="T1545" s="27" t="str">
        <f>IFERROR(_xlfn.XLOOKUP($B1545,'Ownership Metrics'!$A:$A,'Ownership Metrics'!$I:$I),"")</f>
        <v>Rendah</v>
      </c>
      <c r="U1545" s="27">
        <f>IF(COUNTIFS($B$2:$B1545,$B1545,$D$2:$D1545,$D1545)=1,1,0)</f>
        <v>1</v>
      </c>
      <c r="V1545" s="27">
        <f t="shared" si="73"/>
        <v>1.95</v>
      </c>
      <c r="W1545" s="27">
        <f t="shared" si="74"/>
        <v>19</v>
      </c>
      <c r="X1545" s="27">
        <f t="shared" si="72"/>
        <v>1.9499998455000001</v>
      </c>
    </row>
    <row r="1546" spans="1:24" x14ac:dyDescent="0.25">
      <c r="A1546" s="26">
        <v>46265</v>
      </c>
      <c r="B1546" s="27" t="s">
        <v>10343</v>
      </c>
      <c r="C1546" s="27" t="s">
        <v>1744</v>
      </c>
      <c r="D1546" s="27" t="s">
        <v>1762</v>
      </c>
      <c r="E1546" s="27" t="s">
        <v>35</v>
      </c>
      <c r="F1546" s="27" t="s">
        <v>23</v>
      </c>
      <c r="G1546" s="27" t="s">
        <v>36</v>
      </c>
      <c r="H1546" s="27" t="s">
        <v>24</v>
      </c>
      <c r="I1546" s="28">
        <v>284059500</v>
      </c>
      <c r="J1546" s="28">
        <v>0</v>
      </c>
      <c r="K1546" s="28">
        <v>284059500</v>
      </c>
      <c r="L1546" s="29">
        <v>1.89</v>
      </c>
      <c r="M1546" s="29">
        <f>IFERROR(_xlfn.XLOOKUP($B1546,'Ownership Metrics'!$A:$A,'Ownership Metrics'!$B:$B),"")</f>
        <v>20.329999999999998</v>
      </c>
      <c r="N1546" s="28">
        <f>IFERROR(_xlfn.XLOOKUP($B1546,'Ownership Metrics'!$A:$A,'Ownership Metrics'!$C:$C),"")</f>
        <v>284</v>
      </c>
      <c r="O1546" s="29">
        <f>IFERROR(_xlfn.XLOOKUP($B1546,'Ownership Metrics'!$A:$A,'Ownership Metrics'!$D:$D),"")</f>
        <v>5.01</v>
      </c>
      <c r="P1546" s="29">
        <f>IFERROR(_xlfn.XLOOKUP($B1546,'Ownership Metrics'!$A:$A,'Ownership Metrics'!$E:$E),"")</f>
        <v>14.92</v>
      </c>
      <c r="Q1546" s="30">
        <f>IFERROR(_xlfn.XLOOKUP($B1546,'Ownership Metrics'!$A:$A,'Ownership Metrics'!$F:$F),"")</f>
        <v>26</v>
      </c>
      <c r="R1546" s="30">
        <f>IFERROR(_xlfn.XLOOKUP($B1546,'Ownership Metrics'!$A:$A,'Ownership Metrics'!$G:$G),"")</f>
        <v>7</v>
      </c>
      <c r="S1546" s="27" t="str">
        <f>IFERROR(_xlfn.XLOOKUP($B1546,'Ownership Metrics'!$A:$A,'Ownership Metrics'!$H:$H),"")</f>
        <v>Tersebar</v>
      </c>
      <c r="T1546" s="27" t="str">
        <f>IFERROR(_xlfn.XLOOKUP($B1546,'Ownership Metrics'!$A:$A,'Ownership Metrics'!$I:$I),"")</f>
        <v>Rendah</v>
      </c>
      <c r="U1546" s="27">
        <f>IF(COUNTIFS($B$2:$B1546,$B1546,$D$2:$D1546,$D1546)=1,1,0)</f>
        <v>1</v>
      </c>
      <c r="V1546" s="27">
        <f t="shared" si="73"/>
        <v>1.89</v>
      </c>
      <c r="W1546" s="27">
        <f t="shared" si="74"/>
        <v>20</v>
      </c>
      <c r="X1546" s="27">
        <f t="shared" si="72"/>
        <v>1.8899998454</v>
      </c>
    </row>
    <row r="1547" spans="1:24" x14ac:dyDescent="0.25">
      <c r="A1547" s="26">
        <v>46265</v>
      </c>
      <c r="B1547" s="27" t="s">
        <v>10343</v>
      </c>
      <c r="C1547" s="27" t="s">
        <v>1744</v>
      </c>
      <c r="D1547" s="27" t="s">
        <v>1448</v>
      </c>
      <c r="E1547" s="27" t="s">
        <v>35</v>
      </c>
      <c r="F1547" s="27" t="s">
        <v>23</v>
      </c>
      <c r="G1547" s="27" t="s">
        <v>36</v>
      </c>
      <c r="H1547" s="27" t="s">
        <v>24</v>
      </c>
      <c r="I1547" s="28">
        <v>458432000</v>
      </c>
      <c r="J1547" s="28">
        <v>0</v>
      </c>
      <c r="K1547" s="28">
        <v>458432000</v>
      </c>
      <c r="L1547" s="29">
        <v>3.06</v>
      </c>
      <c r="M1547" s="29">
        <f>IFERROR(_xlfn.XLOOKUP($B1547,'Ownership Metrics'!$A:$A,'Ownership Metrics'!$B:$B),"")</f>
        <v>20.329999999999998</v>
      </c>
      <c r="N1547" s="28">
        <f>IFERROR(_xlfn.XLOOKUP($B1547,'Ownership Metrics'!$A:$A,'Ownership Metrics'!$C:$C),"")</f>
        <v>284</v>
      </c>
      <c r="O1547" s="29">
        <f>IFERROR(_xlfn.XLOOKUP($B1547,'Ownership Metrics'!$A:$A,'Ownership Metrics'!$D:$D),"")</f>
        <v>5.01</v>
      </c>
      <c r="P1547" s="29">
        <f>IFERROR(_xlfn.XLOOKUP($B1547,'Ownership Metrics'!$A:$A,'Ownership Metrics'!$E:$E),"")</f>
        <v>14.92</v>
      </c>
      <c r="Q1547" s="30">
        <f>IFERROR(_xlfn.XLOOKUP($B1547,'Ownership Metrics'!$A:$A,'Ownership Metrics'!$F:$F),"")</f>
        <v>26</v>
      </c>
      <c r="R1547" s="30">
        <f>IFERROR(_xlfn.XLOOKUP($B1547,'Ownership Metrics'!$A:$A,'Ownership Metrics'!$G:$G),"")</f>
        <v>7</v>
      </c>
      <c r="S1547" s="27" t="str">
        <f>IFERROR(_xlfn.XLOOKUP($B1547,'Ownership Metrics'!$A:$A,'Ownership Metrics'!$H:$H),"")</f>
        <v>Tersebar</v>
      </c>
      <c r="T1547" s="27" t="str">
        <f>IFERROR(_xlfn.XLOOKUP($B1547,'Ownership Metrics'!$A:$A,'Ownership Metrics'!$I:$I),"")</f>
        <v>Rendah</v>
      </c>
      <c r="U1547" s="27">
        <f>IF(COUNTIFS($B$2:$B1547,$B1547,$D$2:$D1547,$D1547)=1,1,0)</f>
        <v>1</v>
      </c>
      <c r="V1547" s="27">
        <f t="shared" si="73"/>
        <v>3.06</v>
      </c>
      <c r="W1547" s="27">
        <f t="shared" si="74"/>
        <v>12</v>
      </c>
      <c r="X1547" s="27">
        <f t="shared" si="72"/>
        <v>3.0599998453000001</v>
      </c>
    </row>
    <row r="1548" spans="1:24" x14ac:dyDescent="0.25">
      <c r="A1548" s="26">
        <v>46265</v>
      </c>
      <c r="B1548" s="27" t="s">
        <v>10343</v>
      </c>
      <c r="C1548" s="27" t="s">
        <v>1744</v>
      </c>
      <c r="D1548" s="27" t="s">
        <v>1450</v>
      </c>
      <c r="E1548" s="27" t="s">
        <v>35</v>
      </c>
      <c r="F1548" s="27" t="s">
        <v>23</v>
      </c>
      <c r="G1548" s="27" t="s">
        <v>36</v>
      </c>
      <c r="H1548" s="27" t="s">
        <v>24</v>
      </c>
      <c r="I1548" s="28">
        <v>737518000</v>
      </c>
      <c r="J1548" s="28">
        <v>0</v>
      </c>
      <c r="K1548" s="28">
        <v>737518000</v>
      </c>
      <c r="L1548" s="29">
        <v>4.92</v>
      </c>
      <c r="M1548" s="29">
        <f>IFERROR(_xlfn.XLOOKUP($B1548,'Ownership Metrics'!$A:$A,'Ownership Metrics'!$B:$B),"")</f>
        <v>20.329999999999998</v>
      </c>
      <c r="N1548" s="28">
        <f>IFERROR(_xlfn.XLOOKUP($B1548,'Ownership Metrics'!$A:$A,'Ownership Metrics'!$C:$C),"")</f>
        <v>284</v>
      </c>
      <c r="O1548" s="29">
        <f>IFERROR(_xlfn.XLOOKUP($B1548,'Ownership Metrics'!$A:$A,'Ownership Metrics'!$D:$D),"")</f>
        <v>5.01</v>
      </c>
      <c r="P1548" s="29">
        <f>IFERROR(_xlfn.XLOOKUP($B1548,'Ownership Metrics'!$A:$A,'Ownership Metrics'!$E:$E),"")</f>
        <v>14.92</v>
      </c>
      <c r="Q1548" s="30">
        <f>IFERROR(_xlfn.XLOOKUP($B1548,'Ownership Metrics'!$A:$A,'Ownership Metrics'!$F:$F),"")</f>
        <v>26</v>
      </c>
      <c r="R1548" s="30">
        <f>IFERROR(_xlfn.XLOOKUP($B1548,'Ownership Metrics'!$A:$A,'Ownership Metrics'!$G:$G),"")</f>
        <v>7</v>
      </c>
      <c r="S1548" s="27" t="str">
        <f>IFERROR(_xlfn.XLOOKUP($B1548,'Ownership Metrics'!$A:$A,'Ownership Metrics'!$H:$H),"")</f>
        <v>Tersebar</v>
      </c>
      <c r="T1548" s="27" t="str">
        <f>IFERROR(_xlfn.XLOOKUP($B1548,'Ownership Metrics'!$A:$A,'Ownership Metrics'!$I:$I),"")</f>
        <v>Rendah</v>
      </c>
      <c r="U1548" s="27">
        <f>IF(COUNTIFS($B$2:$B1548,$B1548,$D$2:$D1548,$D1548)=1,1,0)</f>
        <v>1</v>
      </c>
      <c r="V1548" s="27">
        <f t="shared" si="73"/>
        <v>4.92</v>
      </c>
      <c r="W1548" s="27">
        <f t="shared" si="74"/>
        <v>3</v>
      </c>
      <c r="X1548" s="27">
        <f t="shared" si="72"/>
        <v>4.9199998451999996</v>
      </c>
    </row>
    <row r="1549" spans="1:24" x14ac:dyDescent="0.25">
      <c r="A1549" s="26">
        <v>46265</v>
      </c>
      <c r="B1549" s="27" t="s">
        <v>10343</v>
      </c>
      <c r="C1549" s="27" t="s">
        <v>1744</v>
      </c>
      <c r="D1549" s="27" t="s">
        <v>198</v>
      </c>
      <c r="E1549" s="27" t="s">
        <v>67</v>
      </c>
      <c r="F1549" s="27" t="s">
        <v>23</v>
      </c>
      <c r="G1549" s="27"/>
      <c r="H1549" s="27" t="s">
        <v>24</v>
      </c>
      <c r="I1549" s="28">
        <v>434369615</v>
      </c>
      <c r="J1549" s="28">
        <v>0</v>
      </c>
      <c r="K1549" s="28">
        <v>434369615</v>
      </c>
      <c r="L1549" s="29">
        <v>2.9</v>
      </c>
      <c r="M1549" s="29">
        <f>IFERROR(_xlfn.XLOOKUP($B1549,'Ownership Metrics'!$A:$A,'Ownership Metrics'!$B:$B),"")</f>
        <v>20.329999999999998</v>
      </c>
      <c r="N1549" s="28">
        <f>IFERROR(_xlfn.XLOOKUP($B1549,'Ownership Metrics'!$A:$A,'Ownership Metrics'!$C:$C),"")</f>
        <v>284</v>
      </c>
      <c r="O1549" s="29">
        <f>IFERROR(_xlfn.XLOOKUP($B1549,'Ownership Metrics'!$A:$A,'Ownership Metrics'!$D:$D),"")</f>
        <v>5.01</v>
      </c>
      <c r="P1549" s="29">
        <f>IFERROR(_xlfn.XLOOKUP($B1549,'Ownership Metrics'!$A:$A,'Ownership Metrics'!$E:$E),"")</f>
        <v>14.92</v>
      </c>
      <c r="Q1549" s="30">
        <f>IFERROR(_xlfn.XLOOKUP($B1549,'Ownership Metrics'!$A:$A,'Ownership Metrics'!$F:$F),"")</f>
        <v>26</v>
      </c>
      <c r="R1549" s="30">
        <f>IFERROR(_xlfn.XLOOKUP($B1549,'Ownership Metrics'!$A:$A,'Ownership Metrics'!$G:$G),"")</f>
        <v>7</v>
      </c>
      <c r="S1549" s="27" t="str">
        <f>IFERROR(_xlfn.XLOOKUP($B1549,'Ownership Metrics'!$A:$A,'Ownership Metrics'!$H:$H),"")</f>
        <v>Tersebar</v>
      </c>
      <c r="T1549" s="27" t="str">
        <f>IFERROR(_xlfn.XLOOKUP($B1549,'Ownership Metrics'!$A:$A,'Ownership Metrics'!$I:$I),"")</f>
        <v>Rendah</v>
      </c>
      <c r="U1549" s="27">
        <f>IF(COUNTIFS($B$2:$B1549,$B1549,$D$2:$D1549,$D1549)=1,1,0)</f>
        <v>1</v>
      </c>
      <c r="V1549" s="27">
        <f t="shared" si="73"/>
        <v>2.9</v>
      </c>
      <c r="W1549" s="27">
        <f t="shared" si="74"/>
        <v>14</v>
      </c>
      <c r="X1549" s="27">
        <f t="shared" si="72"/>
        <v>2.8999998451</v>
      </c>
    </row>
    <row r="1550" spans="1:24" x14ac:dyDescent="0.25">
      <c r="A1550" s="26">
        <v>46265</v>
      </c>
      <c r="B1550" s="27" t="s">
        <v>10343</v>
      </c>
      <c r="C1550" s="27" t="s">
        <v>1744</v>
      </c>
      <c r="D1550" s="27" t="s">
        <v>66</v>
      </c>
      <c r="E1550" s="27" t="s">
        <v>67</v>
      </c>
      <c r="F1550" s="27" t="s">
        <v>32</v>
      </c>
      <c r="G1550" s="27"/>
      <c r="H1550" s="27" t="s">
        <v>64</v>
      </c>
      <c r="I1550" s="28">
        <v>497124500</v>
      </c>
      <c r="J1550" s="28">
        <v>0</v>
      </c>
      <c r="K1550" s="28">
        <v>497124500</v>
      </c>
      <c r="L1550" s="29">
        <v>3.31</v>
      </c>
      <c r="M1550" s="29">
        <f>IFERROR(_xlfn.XLOOKUP($B1550,'Ownership Metrics'!$A:$A,'Ownership Metrics'!$B:$B),"")</f>
        <v>20.329999999999998</v>
      </c>
      <c r="N1550" s="28">
        <f>IFERROR(_xlfn.XLOOKUP($B1550,'Ownership Metrics'!$A:$A,'Ownership Metrics'!$C:$C),"")</f>
        <v>284</v>
      </c>
      <c r="O1550" s="29">
        <f>IFERROR(_xlfn.XLOOKUP($B1550,'Ownership Metrics'!$A:$A,'Ownership Metrics'!$D:$D),"")</f>
        <v>5.01</v>
      </c>
      <c r="P1550" s="29">
        <f>IFERROR(_xlfn.XLOOKUP($B1550,'Ownership Metrics'!$A:$A,'Ownership Metrics'!$E:$E),"")</f>
        <v>14.92</v>
      </c>
      <c r="Q1550" s="30">
        <f>IFERROR(_xlfn.XLOOKUP($B1550,'Ownership Metrics'!$A:$A,'Ownership Metrics'!$F:$F),"")</f>
        <v>26</v>
      </c>
      <c r="R1550" s="30">
        <f>IFERROR(_xlfn.XLOOKUP($B1550,'Ownership Metrics'!$A:$A,'Ownership Metrics'!$G:$G),"")</f>
        <v>7</v>
      </c>
      <c r="S1550" s="27" t="str">
        <f>IFERROR(_xlfn.XLOOKUP($B1550,'Ownership Metrics'!$A:$A,'Ownership Metrics'!$H:$H),"")</f>
        <v>Tersebar</v>
      </c>
      <c r="T1550" s="27" t="str">
        <f>IFERROR(_xlfn.XLOOKUP($B1550,'Ownership Metrics'!$A:$A,'Ownership Metrics'!$I:$I),"")</f>
        <v>Rendah</v>
      </c>
      <c r="U1550" s="27">
        <f>IF(COUNTIFS($B$2:$B1550,$B1550,$D$2:$D1550,$D1550)=1,1,0)</f>
        <v>1</v>
      </c>
      <c r="V1550" s="27">
        <f t="shared" si="73"/>
        <v>3.31</v>
      </c>
      <c r="W1550" s="27">
        <f t="shared" si="74"/>
        <v>11</v>
      </c>
      <c r="X1550" s="27">
        <f t="shared" si="72"/>
        <v>3.3099998450000001</v>
      </c>
    </row>
    <row r="1551" spans="1:24" x14ac:dyDescent="0.25">
      <c r="A1551" s="26">
        <v>46265</v>
      </c>
      <c r="B1551" s="27" t="s">
        <v>10344</v>
      </c>
      <c r="C1551" s="27" t="s">
        <v>1764</v>
      </c>
      <c r="D1551" s="27" t="s">
        <v>542</v>
      </c>
      <c r="E1551" s="27" t="s">
        <v>22</v>
      </c>
      <c r="F1551" s="27" t="s">
        <v>23</v>
      </c>
      <c r="G1551" s="27"/>
      <c r="H1551" s="27" t="s">
        <v>24</v>
      </c>
      <c r="I1551" s="28">
        <v>1021235472</v>
      </c>
      <c r="J1551" s="28">
        <v>0</v>
      </c>
      <c r="K1551" s="28">
        <v>1021235472</v>
      </c>
      <c r="L1551" s="29">
        <v>1.87</v>
      </c>
      <c r="M1551" s="29">
        <f>IFERROR(_xlfn.XLOOKUP($B1551,'Ownership Metrics'!$A:$A,'Ownership Metrics'!$B:$B),"")</f>
        <v>9.11</v>
      </c>
      <c r="N1551" s="28">
        <f>IFERROR(_xlfn.XLOOKUP($B1551,'Ownership Metrics'!$A:$A,'Ownership Metrics'!$C:$C),"")</f>
        <v>2909</v>
      </c>
      <c r="O1551" s="29">
        <f>IFERROR(_xlfn.XLOOKUP($B1551,'Ownership Metrics'!$A:$A,'Ownership Metrics'!$D:$D),"")</f>
        <v>52.67</v>
      </c>
      <c r="P1551" s="29">
        <f>IFERROR(_xlfn.XLOOKUP($B1551,'Ownership Metrics'!$A:$A,'Ownership Metrics'!$E:$E),"")</f>
        <v>62.47</v>
      </c>
      <c r="Q1551" s="30">
        <f>IFERROR(_xlfn.XLOOKUP($B1551,'Ownership Metrics'!$A:$A,'Ownership Metrics'!$F:$F),"")</f>
        <v>14</v>
      </c>
      <c r="R1551" s="30">
        <f>IFERROR(_xlfn.XLOOKUP($B1551,'Ownership Metrics'!$A:$A,'Ownership Metrics'!$G:$G),"")</f>
        <v>41</v>
      </c>
      <c r="S1551" s="27" t="str">
        <f>IFERROR(_xlfn.XLOOKUP($B1551,'Ownership Metrics'!$A:$A,'Ownership Metrics'!$H:$H),"")</f>
        <v>Mayoritas</v>
      </c>
      <c r="T1551" s="27" t="str">
        <f>IFERROR(_xlfn.XLOOKUP($B1551,'Ownership Metrics'!$A:$A,'Ownership Metrics'!$I:$I),"")</f>
        <v>Sedang</v>
      </c>
      <c r="U1551" s="27">
        <f>IF(COUNTIFS($B$2:$B1551,$B1551,$D$2:$D1551,$D1551)=1,1,0)</f>
        <v>1</v>
      </c>
      <c r="V1551" s="27">
        <f t="shared" si="73"/>
        <v>1.87</v>
      </c>
      <c r="W1551" s="27">
        <f t="shared" si="74"/>
        <v>10</v>
      </c>
      <c r="X1551" s="27">
        <f t="shared" si="72"/>
        <v>1.8699998449000002</v>
      </c>
    </row>
    <row r="1552" spans="1:24" x14ac:dyDescent="0.25">
      <c r="A1552" s="26">
        <v>46265</v>
      </c>
      <c r="B1552" s="27" t="s">
        <v>10344</v>
      </c>
      <c r="C1552" s="27" t="s">
        <v>1764</v>
      </c>
      <c r="D1552" s="27" t="s">
        <v>1434</v>
      </c>
      <c r="E1552" s="27" t="s">
        <v>22</v>
      </c>
      <c r="F1552" s="27" t="s">
        <v>23</v>
      </c>
      <c r="G1552" s="27"/>
      <c r="H1552" s="27" t="s">
        <v>24</v>
      </c>
      <c r="I1552" s="28">
        <v>1434103300</v>
      </c>
      <c r="J1552" s="28">
        <v>0</v>
      </c>
      <c r="K1552" s="28">
        <v>1434103300</v>
      </c>
      <c r="L1552" s="29">
        <v>2.63</v>
      </c>
      <c r="M1552" s="29">
        <f>IFERROR(_xlfn.XLOOKUP($B1552,'Ownership Metrics'!$A:$A,'Ownership Metrics'!$B:$B),"")</f>
        <v>9.11</v>
      </c>
      <c r="N1552" s="28">
        <f>IFERROR(_xlfn.XLOOKUP($B1552,'Ownership Metrics'!$A:$A,'Ownership Metrics'!$C:$C),"")</f>
        <v>2909</v>
      </c>
      <c r="O1552" s="29">
        <f>IFERROR(_xlfn.XLOOKUP($B1552,'Ownership Metrics'!$A:$A,'Ownership Metrics'!$D:$D),"")</f>
        <v>52.67</v>
      </c>
      <c r="P1552" s="29">
        <f>IFERROR(_xlfn.XLOOKUP($B1552,'Ownership Metrics'!$A:$A,'Ownership Metrics'!$E:$E),"")</f>
        <v>62.47</v>
      </c>
      <c r="Q1552" s="30">
        <f>IFERROR(_xlfn.XLOOKUP($B1552,'Ownership Metrics'!$A:$A,'Ownership Metrics'!$F:$F),"")</f>
        <v>14</v>
      </c>
      <c r="R1552" s="30">
        <f>IFERROR(_xlfn.XLOOKUP($B1552,'Ownership Metrics'!$A:$A,'Ownership Metrics'!$G:$G),"")</f>
        <v>41</v>
      </c>
      <c r="S1552" s="27" t="str">
        <f>IFERROR(_xlfn.XLOOKUP($B1552,'Ownership Metrics'!$A:$A,'Ownership Metrics'!$H:$H),"")</f>
        <v>Mayoritas</v>
      </c>
      <c r="T1552" s="27" t="str">
        <f>IFERROR(_xlfn.XLOOKUP($B1552,'Ownership Metrics'!$A:$A,'Ownership Metrics'!$I:$I),"")</f>
        <v>Sedang</v>
      </c>
      <c r="U1552" s="27">
        <f>IF(COUNTIFS($B$2:$B1552,$B1552,$D$2:$D1552,$D1552)=1,1,0)</f>
        <v>1</v>
      </c>
      <c r="V1552" s="27">
        <f t="shared" si="73"/>
        <v>2.63</v>
      </c>
      <c r="W1552" s="27">
        <f t="shared" si="74"/>
        <v>8</v>
      </c>
      <c r="X1552" s="27">
        <f t="shared" si="72"/>
        <v>2.6299998447999999</v>
      </c>
    </row>
    <row r="1553" spans="1:24" x14ac:dyDescent="0.25">
      <c r="A1553" s="26">
        <v>46265</v>
      </c>
      <c r="B1553" s="27" t="s">
        <v>10344</v>
      </c>
      <c r="C1553" s="27" t="s">
        <v>1764</v>
      </c>
      <c r="D1553" s="27" t="s">
        <v>1765</v>
      </c>
      <c r="E1553" s="27" t="s">
        <v>83</v>
      </c>
      <c r="F1553" s="27" t="s">
        <v>23</v>
      </c>
      <c r="G1553" s="27"/>
      <c r="H1553" s="27" t="s">
        <v>24</v>
      </c>
      <c r="I1553" s="28">
        <v>2362200000</v>
      </c>
      <c r="J1553" s="28">
        <v>0</v>
      </c>
      <c r="K1553" s="28">
        <v>2362200000</v>
      </c>
      <c r="L1553" s="29">
        <v>4.34</v>
      </c>
      <c r="M1553" s="29">
        <f>IFERROR(_xlfn.XLOOKUP($B1553,'Ownership Metrics'!$A:$A,'Ownership Metrics'!$B:$B),"")</f>
        <v>9.11</v>
      </c>
      <c r="N1553" s="28">
        <f>IFERROR(_xlfn.XLOOKUP($B1553,'Ownership Metrics'!$A:$A,'Ownership Metrics'!$C:$C),"")</f>
        <v>2909</v>
      </c>
      <c r="O1553" s="29">
        <f>IFERROR(_xlfn.XLOOKUP($B1553,'Ownership Metrics'!$A:$A,'Ownership Metrics'!$D:$D),"")</f>
        <v>52.67</v>
      </c>
      <c r="P1553" s="29">
        <f>IFERROR(_xlfn.XLOOKUP($B1553,'Ownership Metrics'!$A:$A,'Ownership Metrics'!$E:$E),"")</f>
        <v>62.47</v>
      </c>
      <c r="Q1553" s="30">
        <f>IFERROR(_xlfn.XLOOKUP($B1553,'Ownership Metrics'!$A:$A,'Ownership Metrics'!$F:$F),"")</f>
        <v>14</v>
      </c>
      <c r="R1553" s="30">
        <f>IFERROR(_xlfn.XLOOKUP($B1553,'Ownership Metrics'!$A:$A,'Ownership Metrics'!$G:$G),"")</f>
        <v>41</v>
      </c>
      <c r="S1553" s="27" t="str">
        <f>IFERROR(_xlfn.XLOOKUP($B1553,'Ownership Metrics'!$A:$A,'Ownership Metrics'!$H:$H),"")</f>
        <v>Mayoritas</v>
      </c>
      <c r="T1553" s="27" t="str">
        <f>IFERROR(_xlfn.XLOOKUP($B1553,'Ownership Metrics'!$A:$A,'Ownership Metrics'!$I:$I),"")</f>
        <v>Sedang</v>
      </c>
      <c r="U1553" s="27">
        <f>IF(COUNTIFS($B$2:$B1553,$B1553,$D$2:$D1553,$D1553)=1,1,0)</f>
        <v>1</v>
      </c>
      <c r="V1553" s="27">
        <f t="shared" si="73"/>
        <v>4.34</v>
      </c>
      <c r="W1553" s="27">
        <f t="shared" si="74"/>
        <v>5</v>
      </c>
      <c r="X1553" s="27">
        <f t="shared" si="72"/>
        <v>4.3399998446999994</v>
      </c>
    </row>
    <row r="1554" spans="1:24" x14ac:dyDescent="0.25">
      <c r="A1554" s="26">
        <v>46265</v>
      </c>
      <c r="B1554" s="27" t="s">
        <v>10344</v>
      </c>
      <c r="C1554" s="27" t="s">
        <v>1764</v>
      </c>
      <c r="D1554" s="27" t="s">
        <v>1766</v>
      </c>
      <c r="E1554" s="27" t="s">
        <v>22</v>
      </c>
      <c r="F1554" s="27" t="s">
        <v>23</v>
      </c>
      <c r="G1554" s="27"/>
      <c r="H1554" s="27" t="s">
        <v>24</v>
      </c>
      <c r="I1554" s="28">
        <v>25092354842</v>
      </c>
      <c r="J1554" s="28">
        <v>3600000000</v>
      </c>
      <c r="K1554" s="28">
        <v>28692354842</v>
      </c>
      <c r="L1554" s="29">
        <v>52.67</v>
      </c>
      <c r="M1554" s="29">
        <f>IFERROR(_xlfn.XLOOKUP($B1554,'Ownership Metrics'!$A:$A,'Ownership Metrics'!$B:$B),"")</f>
        <v>9.11</v>
      </c>
      <c r="N1554" s="28">
        <f>IFERROR(_xlfn.XLOOKUP($B1554,'Ownership Metrics'!$A:$A,'Ownership Metrics'!$C:$C),"")</f>
        <v>2909</v>
      </c>
      <c r="O1554" s="29">
        <f>IFERROR(_xlfn.XLOOKUP($B1554,'Ownership Metrics'!$A:$A,'Ownership Metrics'!$D:$D),"")</f>
        <v>52.67</v>
      </c>
      <c r="P1554" s="29">
        <f>IFERROR(_xlfn.XLOOKUP($B1554,'Ownership Metrics'!$A:$A,'Ownership Metrics'!$E:$E),"")</f>
        <v>62.47</v>
      </c>
      <c r="Q1554" s="30">
        <f>IFERROR(_xlfn.XLOOKUP($B1554,'Ownership Metrics'!$A:$A,'Ownership Metrics'!$F:$F),"")</f>
        <v>14</v>
      </c>
      <c r="R1554" s="30">
        <f>IFERROR(_xlfn.XLOOKUP($B1554,'Ownership Metrics'!$A:$A,'Ownership Metrics'!$G:$G),"")</f>
        <v>41</v>
      </c>
      <c r="S1554" s="27" t="str">
        <f>IFERROR(_xlfn.XLOOKUP($B1554,'Ownership Metrics'!$A:$A,'Ownership Metrics'!$H:$H),"")</f>
        <v>Mayoritas</v>
      </c>
      <c r="T1554" s="27" t="str">
        <f>IFERROR(_xlfn.XLOOKUP($B1554,'Ownership Metrics'!$A:$A,'Ownership Metrics'!$I:$I),"")</f>
        <v>Sedang</v>
      </c>
      <c r="U1554" s="27">
        <f>IF(COUNTIFS($B$2:$B1554,$B1554,$D$2:$D1554,$D1554)=1,1,0)</f>
        <v>1</v>
      </c>
      <c r="V1554" s="27">
        <f t="shared" si="73"/>
        <v>52.67</v>
      </c>
      <c r="W1554" s="27">
        <f t="shared" si="74"/>
        <v>1</v>
      </c>
      <c r="X1554" s="27">
        <f t="shared" si="72"/>
        <v>52.6699998446</v>
      </c>
    </row>
    <row r="1555" spans="1:24" x14ac:dyDescent="0.25">
      <c r="A1555" s="26">
        <v>46265</v>
      </c>
      <c r="B1555" s="27" t="s">
        <v>10344</v>
      </c>
      <c r="C1555" s="27" t="s">
        <v>1764</v>
      </c>
      <c r="D1555" s="27" t="s">
        <v>447</v>
      </c>
      <c r="E1555" s="27" t="s">
        <v>22</v>
      </c>
      <c r="F1555" s="27" t="s">
        <v>23</v>
      </c>
      <c r="G1555" s="27"/>
      <c r="H1555" s="27" t="s">
        <v>24</v>
      </c>
      <c r="I1555" s="28">
        <v>946602000</v>
      </c>
      <c r="J1555" s="28">
        <v>0</v>
      </c>
      <c r="K1555" s="28">
        <v>946602000</v>
      </c>
      <c r="L1555" s="29">
        <v>1.74</v>
      </c>
      <c r="M1555" s="29">
        <f>IFERROR(_xlfn.XLOOKUP($B1555,'Ownership Metrics'!$A:$A,'Ownership Metrics'!$B:$B),"")</f>
        <v>9.11</v>
      </c>
      <c r="N1555" s="28">
        <f>IFERROR(_xlfn.XLOOKUP($B1555,'Ownership Metrics'!$A:$A,'Ownership Metrics'!$C:$C),"")</f>
        <v>2909</v>
      </c>
      <c r="O1555" s="29">
        <f>IFERROR(_xlfn.XLOOKUP($B1555,'Ownership Metrics'!$A:$A,'Ownership Metrics'!$D:$D),"")</f>
        <v>52.67</v>
      </c>
      <c r="P1555" s="29">
        <f>IFERROR(_xlfn.XLOOKUP($B1555,'Ownership Metrics'!$A:$A,'Ownership Metrics'!$E:$E),"")</f>
        <v>62.47</v>
      </c>
      <c r="Q1555" s="30">
        <f>IFERROR(_xlfn.XLOOKUP($B1555,'Ownership Metrics'!$A:$A,'Ownership Metrics'!$F:$F),"")</f>
        <v>14</v>
      </c>
      <c r="R1555" s="30">
        <f>IFERROR(_xlfn.XLOOKUP($B1555,'Ownership Metrics'!$A:$A,'Ownership Metrics'!$G:$G),"")</f>
        <v>41</v>
      </c>
      <c r="S1555" s="27" t="str">
        <f>IFERROR(_xlfn.XLOOKUP($B1555,'Ownership Metrics'!$A:$A,'Ownership Metrics'!$H:$H),"")</f>
        <v>Mayoritas</v>
      </c>
      <c r="T1555" s="27" t="str">
        <f>IFERROR(_xlfn.XLOOKUP($B1555,'Ownership Metrics'!$A:$A,'Ownership Metrics'!$I:$I),"")</f>
        <v>Sedang</v>
      </c>
      <c r="U1555" s="27">
        <f>IF(COUNTIFS($B$2:$B1555,$B1555,$D$2:$D1555,$D1555)=1,1,0)</f>
        <v>1</v>
      </c>
      <c r="V1555" s="27">
        <f t="shared" si="73"/>
        <v>1.74</v>
      </c>
      <c r="W1555" s="27">
        <f t="shared" si="74"/>
        <v>12</v>
      </c>
      <c r="X1555" s="27">
        <f t="shared" si="72"/>
        <v>1.7399998445</v>
      </c>
    </row>
    <row r="1556" spans="1:24" x14ac:dyDescent="0.25">
      <c r="A1556" s="26">
        <v>46265</v>
      </c>
      <c r="B1556" s="27" t="s">
        <v>10344</v>
      </c>
      <c r="C1556" s="27" t="s">
        <v>1764</v>
      </c>
      <c r="D1556" s="27" t="s">
        <v>1435</v>
      </c>
      <c r="E1556" s="27" t="s">
        <v>83</v>
      </c>
      <c r="F1556" s="27" t="s">
        <v>23</v>
      </c>
      <c r="G1556" s="27"/>
      <c r="H1556" s="27" t="s">
        <v>24</v>
      </c>
      <c r="I1556" s="28">
        <v>1951294700</v>
      </c>
      <c r="J1556" s="28">
        <v>0</v>
      </c>
      <c r="K1556" s="28">
        <v>1951294700</v>
      </c>
      <c r="L1556" s="29">
        <v>3.58</v>
      </c>
      <c r="M1556" s="29">
        <f>IFERROR(_xlfn.XLOOKUP($B1556,'Ownership Metrics'!$A:$A,'Ownership Metrics'!$B:$B),"")</f>
        <v>9.11</v>
      </c>
      <c r="N1556" s="28">
        <f>IFERROR(_xlfn.XLOOKUP($B1556,'Ownership Metrics'!$A:$A,'Ownership Metrics'!$C:$C),"")</f>
        <v>2909</v>
      </c>
      <c r="O1556" s="29">
        <f>IFERROR(_xlfn.XLOOKUP($B1556,'Ownership Metrics'!$A:$A,'Ownership Metrics'!$D:$D),"")</f>
        <v>52.67</v>
      </c>
      <c r="P1556" s="29">
        <f>IFERROR(_xlfn.XLOOKUP($B1556,'Ownership Metrics'!$A:$A,'Ownership Metrics'!$E:$E),"")</f>
        <v>62.47</v>
      </c>
      <c r="Q1556" s="30">
        <f>IFERROR(_xlfn.XLOOKUP($B1556,'Ownership Metrics'!$A:$A,'Ownership Metrics'!$F:$F),"")</f>
        <v>14</v>
      </c>
      <c r="R1556" s="30">
        <f>IFERROR(_xlfn.XLOOKUP($B1556,'Ownership Metrics'!$A:$A,'Ownership Metrics'!$G:$G),"")</f>
        <v>41</v>
      </c>
      <c r="S1556" s="27" t="str">
        <f>IFERROR(_xlfn.XLOOKUP($B1556,'Ownership Metrics'!$A:$A,'Ownership Metrics'!$H:$H),"")</f>
        <v>Mayoritas</v>
      </c>
      <c r="T1556" s="27" t="str">
        <f>IFERROR(_xlfn.XLOOKUP($B1556,'Ownership Metrics'!$A:$A,'Ownership Metrics'!$I:$I),"")</f>
        <v>Sedang</v>
      </c>
      <c r="U1556" s="27">
        <f>IF(COUNTIFS($B$2:$B1556,$B1556,$D$2:$D1556,$D1556)=1,1,0)</f>
        <v>1</v>
      </c>
      <c r="V1556" s="27">
        <f t="shared" si="73"/>
        <v>3.58</v>
      </c>
      <c r="W1556" s="27">
        <f t="shared" si="74"/>
        <v>6</v>
      </c>
      <c r="X1556" s="27">
        <f t="shared" si="72"/>
        <v>3.5799998444000001</v>
      </c>
    </row>
    <row r="1557" spans="1:24" x14ac:dyDescent="0.25">
      <c r="A1557" s="26">
        <v>46265</v>
      </c>
      <c r="B1557" s="27" t="s">
        <v>10344</v>
      </c>
      <c r="C1557" s="27" t="s">
        <v>1764</v>
      </c>
      <c r="D1557" s="27" t="s">
        <v>1118</v>
      </c>
      <c r="E1557" s="27" t="s">
        <v>22</v>
      </c>
      <c r="F1557" s="27" t="s">
        <v>23</v>
      </c>
      <c r="G1557" s="27"/>
      <c r="H1557" s="27" t="s">
        <v>24</v>
      </c>
      <c r="I1557" s="28">
        <v>611396900</v>
      </c>
      <c r="J1557" s="28">
        <v>0</v>
      </c>
      <c r="K1557" s="28">
        <v>611396900</v>
      </c>
      <c r="L1557" s="29">
        <v>1.1200000000000001</v>
      </c>
      <c r="M1557" s="29">
        <f>IFERROR(_xlfn.XLOOKUP($B1557,'Ownership Metrics'!$A:$A,'Ownership Metrics'!$B:$B),"")</f>
        <v>9.11</v>
      </c>
      <c r="N1557" s="28">
        <f>IFERROR(_xlfn.XLOOKUP($B1557,'Ownership Metrics'!$A:$A,'Ownership Metrics'!$C:$C),"")</f>
        <v>2909</v>
      </c>
      <c r="O1557" s="29">
        <f>IFERROR(_xlfn.XLOOKUP($B1557,'Ownership Metrics'!$A:$A,'Ownership Metrics'!$D:$D),"")</f>
        <v>52.67</v>
      </c>
      <c r="P1557" s="29">
        <f>IFERROR(_xlfn.XLOOKUP($B1557,'Ownership Metrics'!$A:$A,'Ownership Metrics'!$E:$E),"")</f>
        <v>62.47</v>
      </c>
      <c r="Q1557" s="30">
        <f>IFERROR(_xlfn.XLOOKUP($B1557,'Ownership Metrics'!$A:$A,'Ownership Metrics'!$F:$F),"")</f>
        <v>14</v>
      </c>
      <c r="R1557" s="30">
        <f>IFERROR(_xlfn.XLOOKUP($B1557,'Ownership Metrics'!$A:$A,'Ownership Metrics'!$G:$G),"")</f>
        <v>41</v>
      </c>
      <c r="S1557" s="27" t="str">
        <f>IFERROR(_xlfn.XLOOKUP($B1557,'Ownership Metrics'!$A:$A,'Ownership Metrics'!$H:$H),"")</f>
        <v>Mayoritas</v>
      </c>
      <c r="T1557" s="27" t="str">
        <f>IFERROR(_xlfn.XLOOKUP($B1557,'Ownership Metrics'!$A:$A,'Ownership Metrics'!$I:$I),"")</f>
        <v>Sedang</v>
      </c>
      <c r="U1557" s="27">
        <f>IF(COUNTIFS($B$2:$B1557,$B1557,$D$2:$D1557,$D1557)=1,1,0)</f>
        <v>1</v>
      </c>
      <c r="V1557" s="27">
        <f t="shared" si="73"/>
        <v>1.1200000000000001</v>
      </c>
      <c r="W1557" s="27">
        <f t="shared" si="74"/>
        <v>14</v>
      </c>
      <c r="X1557" s="27">
        <f t="shared" si="72"/>
        <v>1.1199998443000001</v>
      </c>
    </row>
    <row r="1558" spans="1:24" x14ac:dyDescent="0.25">
      <c r="A1558" s="26">
        <v>46265</v>
      </c>
      <c r="B1558" s="27" t="s">
        <v>10344</v>
      </c>
      <c r="C1558" s="27" t="s">
        <v>1764</v>
      </c>
      <c r="D1558" s="27" t="s">
        <v>862</v>
      </c>
      <c r="E1558" s="27" t="s">
        <v>22</v>
      </c>
      <c r="F1558" s="27" t="s">
        <v>32</v>
      </c>
      <c r="G1558" s="27"/>
      <c r="H1558" s="27" t="s">
        <v>128</v>
      </c>
      <c r="I1558" s="28">
        <v>2500000000</v>
      </c>
      <c r="J1558" s="28">
        <v>0</v>
      </c>
      <c r="K1558" s="28">
        <v>2500000000</v>
      </c>
      <c r="L1558" s="29">
        <v>4.59</v>
      </c>
      <c r="M1558" s="29">
        <f>IFERROR(_xlfn.XLOOKUP($B1558,'Ownership Metrics'!$A:$A,'Ownership Metrics'!$B:$B),"")</f>
        <v>9.11</v>
      </c>
      <c r="N1558" s="28">
        <f>IFERROR(_xlfn.XLOOKUP($B1558,'Ownership Metrics'!$A:$A,'Ownership Metrics'!$C:$C),"")</f>
        <v>2909</v>
      </c>
      <c r="O1558" s="29">
        <f>IFERROR(_xlfn.XLOOKUP($B1558,'Ownership Metrics'!$A:$A,'Ownership Metrics'!$D:$D),"")</f>
        <v>52.67</v>
      </c>
      <c r="P1558" s="29">
        <f>IFERROR(_xlfn.XLOOKUP($B1558,'Ownership Metrics'!$A:$A,'Ownership Metrics'!$E:$E),"")</f>
        <v>62.47</v>
      </c>
      <c r="Q1558" s="30">
        <f>IFERROR(_xlfn.XLOOKUP($B1558,'Ownership Metrics'!$A:$A,'Ownership Metrics'!$F:$F),"")</f>
        <v>14</v>
      </c>
      <c r="R1558" s="30">
        <f>IFERROR(_xlfn.XLOOKUP($B1558,'Ownership Metrics'!$A:$A,'Ownership Metrics'!$G:$G),"")</f>
        <v>41</v>
      </c>
      <c r="S1558" s="27" t="str">
        <f>IFERROR(_xlfn.XLOOKUP($B1558,'Ownership Metrics'!$A:$A,'Ownership Metrics'!$H:$H),"")</f>
        <v>Mayoritas</v>
      </c>
      <c r="T1558" s="27" t="str">
        <f>IFERROR(_xlfn.XLOOKUP($B1558,'Ownership Metrics'!$A:$A,'Ownership Metrics'!$I:$I),"")</f>
        <v>Sedang</v>
      </c>
      <c r="U1558" s="27">
        <f>IF(COUNTIFS($B$2:$B1558,$B1558,$D$2:$D1558,$D1558)=1,1,0)</f>
        <v>1</v>
      </c>
      <c r="V1558" s="27">
        <f t="shared" si="73"/>
        <v>4.59</v>
      </c>
      <c r="W1558" s="27">
        <f t="shared" si="74"/>
        <v>4</v>
      </c>
      <c r="X1558" s="27">
        <f t="shared" si="72"/>
        <v>4.5899998442000003</v>
      </c>
    </row>
    <row r="1559" spans="1:24" x14ac:dyDescent="0.25">
      <c r="A1559" s="26">
        <v>46265</v>
      </c>
      <c r="B1559" s="27" t="s">
        <v>10344</v>
      </c>
      <c r="C1559" s="27" t="s">
        <v>1764</v>
      </c>
      <c r="D1559" s="27" t="s">
        <v>452</v>
      </c>
      <c r="E1559" s="27" t="s">
        <v>83</v>
      </c>
      <c r="F1559" s="27" t="s">
        <v>32</v>
      </c>
      <c r="G1559" s="27"/>
      <c r="H1559" s="27" t="s">
        <v>453</v>
      </c>
      <c r="I1559" s="28">
        <v>0</v>
      </c>
      <c r="J1559" s="28">
        <v>959800000</v>
      </c>
      <c r="K1559" s="28">
        <v>959800000</v>
      </c>
      <c r="L1559" s="29">
        <v>1.76</v>
      </c>
      <c r="M1559" s="29">
        <f>IFERROR(_xlfn.XLOOKUP($B1559,'Ownership Metrics'!$A:$A,'Ownership Metrics'!$B:$B),"")</f>
        <v>9.11</v>
      </c>
      <c r="N1559" s="28">
        <f>IFERROR(_xlfn.XLOOKUP($B1559,'Ownership Metrics'!$A:$A,'Ownership Metrics'!$C:$C),"")</f>
        <v>2909</v>
      </c>
      <c r="O1559" s="29">
        <f>IFERROR(_xlfn.XLOOKUP($B1559,'Ownership Metrics'!$A:$A,'Ownership Metrics'!$D:$D),"")</f>
        <v>52.67</v>
      </c>
      <c r="P1559" s="29">
        <f>IFERROR(_xlfn.XLOOKUP($B1559,'Ownership Metrics'!$A:$A,'Ownership Metrics'!$E:$E),"")</f>
        <v>62.47</v>
      </c>
      <c r="Q1559" s="30">
        <f>IFERROR(_xlfn.XLOOKUP($B1559,'Ownership Metrics'!$A:$A,'Ownership Metrics'!$F:$F),"")</f>
        <v>14</v>
      </c>
      <c r="R1559" s="30">
        <f>IFERROR(_xlfn.XLOOKUP($B1559,'Ownership Metrics'!$A:$A,'Ownership Metrics'!$G:$G),"")</f>
        <v>41</v>
      </c>
      <c r="S1559" s="27" t="str">
        <f>IFERROR(_xlfn.XLOOKUP($B1559,'Ownership Metrics'!$A:$A,'Ownership Metrics'!$H:$H),"")</f>
        <v>Mayoritas</v>
      </c>
      <c r="T1559" s="27" t="str">
        <f>IFERROR(_xlfn.XLOOKUP($B1559,'Ownership Metrics'!$A:$A,'Ownership Metrics'!$I:$I),"")</f>
        <v>Sedang</v>
      </c>
      <c r="U1559" s="27">
        <f>IF(COUNTIFS($B$2:$B1559,$B1559,$D$2:$D1559,$D1559)=1,1,0)</f>
        <v>1</v>
      </c>
      <c r="V1559" s="27">
        <f t="shared" si="73"/>
        <v>1.76</v>
      </c>
      <c r="W1559" s="27">
        <f t="shared" si="74"/>
        <v>11</v>
      </c>
      <c r="X1559" s="27">
        <f t="shared" si="72"/>
        <v>1.7599998441</v>
      </c>
    </row>
    <row r="1560" spans="1:24" x14ac:dyDescent="0.25">
      <c r="A1560" s="26">
        <v>46265</v>
      </c>
      <c r="B1560" s="27" t="s">
        <v>10344</v>
      </c>
      <c r="C1560" s="27" t="s">
        <v>1764</v>
      </c>
      <c r="D1560" s="27" t="s">
        <v>1767</v>
      </c>
      <c r="E1560" s="27" t="s">
        <v>22</v>
      </c>
      <c r="F1560" s="27" t="s">
        <v>32</v>
      </c>
      <c r="G1560" s="27"/>
      <c r="H1560" s="27" t="s">
        <v>128</v>
      </c>
      <c r="I1560" s="28">
        <v>892142500</v>
      </c>
      <c r="J1560" s="28">
        <v>0</v>
      </c>
      <c r="K1560" s="28">
        <v>892142500</v>
      </c>
      <c r="L1560" s="29">
        <v>1.64</v>
      </c>
      <c r="M1560" s="29">
        <f>IFERROR(_xlfn.XLOOKUP($B1560,'Ownership Metrics'!$A:$A,'Ownership Metrics'!$B:$B),"")</f>
        <v>9.11</v>
      </c>
      <c r="N1560" s="28">
        <f>IFERROR(_xlfn.XLOOKUP($B1560,'Ownership Metrics'!$A:$A,'Ownership Metrics'!$C:$C),"")</f>
        <v>2909</v>
      </c>
      <c r="O1560" s="29">
        <f>IFERROR(_xlfn.XLOOKUP($B1560,'Ownership Metrics'!$A:$A,'Ownership Metrics'!$D:$D),"")</f>
        <v>52.67</v>
      </c>
      <c r="P1560" s="29">
        <f>IFERROR(_xlfn.XLOOKUP($B1560,'Ownership Metrics'!$A:$A,'Ownership Metrics'!$E:$E),"")</f>
        <v>62.47</v>
      </c>
      <c r="Q1560" s="30">
        <f>IFERROR(_xlfn.XLOOKUP($B1560,'Ownership Metrics'!$A:$A,'Ownership Metrics'!$F:$F),"")</f>
        <v>14</v>
      </c>
      <c r="R1560" s="30">
        <f>IFERROR(_xlfn.XLOOKUP($B1560,'Ownership Metrics'!$A:$A,'Ownership Metrics'!$G:$G),"")</f>
        <v>41</v>
      </c>
      <c r="S1560" s="27" t="str">
        <f>IFERROR(_xlfn.XLOOKUP($B1560,'Ownership Metrics'!$A:$A,'Ownership Metrics'!$H:$H),"")</f>
        <v>Mayoritas</v>
      </c>
      <c r="T1560" s="27" t="str">
        <f>IFERROR(_xlfn.XLOOKUP($B1560,'Ownership Metrics'!$A:$A,'Ownership Metrics'!$I:$I),"")</f>
        <v>Sedang</v>
      </c>
      <c r="U1560" s="27">
        <f>IF(COUNTIFS($B$2:$B1560,$B1560,$D$2:$D1560,$D1560)=1,1,0)</f>
        <v>1</v>
      </c>
      <c r="V1560" s="27">
        <f t="shared" si="73"/>
        <v>1.64</v>
      </c>
      <c r="W1560" s="27">
        <f t="shared" si="74"/>
        <v>13</v>
      </c>
      <c r="X1560" s="27">
        <f t="shared" si="72"/>
        <v>1.6399998439999999</v>
      </c>
    </row>
    <row r="1561" spans="1:24" x14ac:dyDescent="0.25">
      <c r="A1561" s="26">
        <v>46265</v>
      </c>
      <c r="B1561" s="27" t="s">
        <v>10344</v>
      </c>
      <c r="C1561" s="27" t="s">
        <v>1764</v>
      </c>
      <c r="D1561" s="27" t="s">
        <v>1768</v>
      </c>
      <c r="E1561" s="27" t="s">
        <v>22</v>
      </c>
      <c r="F1561" s="27" t="s">
        <v>32</v>
      </c>
      <c r="G1561" s="27"/>
      <c r="H1561" s="27" t="s">
        <v>453</v>
      </c>
      <c r="I1561" s="28">
        <v>2669337000</v>
      </c>
      <c r="J1561" s="28">
        <v>0</v>
      </c>
      <c r="K1561" s="28">
        <v>2669337000</v>
      </c>
      <c r="L1561" s="29">
        <v>4.9000000000000004</v>
      </c>
      <c r="M1561" s="29">
        <f>IFERROR(_xlfn.XLOOKUP($B1561,'Ownership Metrics'!$A:$A,'Ownership Metrics'!$B:$B),"")</f>
        <v>9.11</v>
      </c>
      <c r="N1561" s="28">
        <f>IFERROR(_xlfn.XLOOKUP($B1561,'Ownership Metrics'!$A:$A,'Ownership Metrics'!$C:$C),"")</f>
        <v>2909</v>
      </c>
      <c r="O1561" s="29">
        <f>IFERROR(_xlfn.XLOOKUP($B1561,'Ownership Metrics'!$A:$A,'Ownership Metrics'!$D:$D),"")</f>
        <v>52.67</v>
      </c>
      <c r="P1561" s="29">
        <f>IFERROR(_xlfn.XLOOKUP($B1561,'Ownership Metrics'!$A:$A,'Ownership Metrics'!$E:$E),"")</f>
        <v>62.47</v>
      </c>
      <c r="Q1561" s="30">
        <f>IFERROR(_xlfn.XLOOKUP($B1561,'Ownership Metrics'!$A:$A,'Ownership Metrics'!$F:$F),"")</f>
        <v>14</v>
      </c>
      <c r="R1561" s="30">
        <f>IFERROR(_xlfn.XLOOKUP($B1561,'Ownership Metrics'!$A:$A,'Ownership Metrics'!$G:$G),"")</f>
        <v>41</v>
      </c>
      <c r="S1561" s="27" t="str">
        <f>IFERROR(_xlfn.XLOOKUP($B1561,'Ownership Metrics'!$A:$A,'Ownership Metrics'!$H:$H),"")</f>
        <v>Mayoritas</v>
      </c>
      <c r="T1561" s="27" t="str">
        <f>IFERROR(_xlfn.XLOOKUP($B1561,'Ownership Metrics'!$A:$A,'Ownership Metrics'!$I:$I),"")</f>
        <v>Sedang</v>
      </c>
      <c r="U1561" s="27">
        <f>IF(COUNTIFS($B$2:$B1561,$B1561,$D$2:$D1561,$D1561)=1,1,0)</f>
        <v>1</v>
      </c>
      <c r="V1561" s="27">
        <f t="shared" si="73"/>
        <v>4.9000000000000004</v>
      </c>
      <c r="W1561" s="27">
        <f t="shared" si="74"/>
        <v>2</v>
      </c>
      <c r="X1561" s="27">
        <f t="shared" si="72"/>
        <v>4.8999998439000008</v>
      </c>
    </row>
    <row r="1562" spans="1:24" x14ac:dyDescent="0.25">
      <c r="A1562" s="26">
        <v>46265</v>
      </c>
      <c r="B1562" s="27" t="s">
        <v>10344</v>
      </c>
      <c r="C1562" s="27" t="s">
        <v>1764</v>
      </c>
      <c r="D1562" s="27" t="s">
        <v>811</v>
      </c>
      <c r="E1562" s="27" t="s">
        <v>26</v>
      </c>
      <c r="F1562" s="27" t="s">
        <v>32</v>
      </c>
      <c r="G1562" s="27"/>
      <c r="H1562" s="27" t="s">
        <v>64</v>
      </c>
      <c r="I1562" s="28">
        <v>1199613500</v>
      </c>
      <c r="J1562" s="28">
        <v>0</v>
      </c>
      <c r="K1562" s="28">
        <v>1199613500</v>
      </c>
      <c r="L1562" s="29">
        <v>2.2000000000000002</v>
      </c>
      <c r="M1562" s="29">
        <f>IFERROR(_xlfn.XLOOKUP($B1562,'Ownership Metrics'!$A:$A,'Ownership Metrics'!$B:$B),"")</f>
        <v>9.11</v>
      </c>
      <c r="N1562" s="28">
        <f>IFERROR(_xlfn.XLOOKUP($B1562,'Ownership Metrics'!$A:$A,'Ownership Metrics'!$C:$C),"")</f>
        <v>2909</v>
      </c>
      <c r="O1562" s="29">
        <f>IFERROR(_xlfn.XLOOKUP($B1562,'Ownership Metrics'!$A:$A,'Ownership Metrics'!$D:$D),"")</f>
        <v>52.67</v>
      </c>
      <c r="P1562" s="29">
        <f>IFERROR(_xlfn.XLOOKUP($B1562,'Ownership Metrics'!$A:$A,'Ownership Metrics'!$E:$E),"")</f>
        <v>62.47</v>
      </c>
      <c r="Q1562" s="30">
        <f>IFERROR(_xlfn.XLOOKUP($B1562,'Ownership Metrics'!$A:$A,'Ownership Metrics'!$F:$F),"")</f>
        <v>14</v>
      </c>
      <c r="R1562" s="30">
        <f>IFERROR(_xlfn.XLOOKUP($B1562,'Ownership Metrics'!$A:$A,'Ownership Metrics'!$G:$G),"")</f>
        <v>41</v>
      </c>
      <c r="S1562" s="27" t="str">
        <f>IFERROR(_xlfn.XLOOKUP($B1562,'Ownership Metrics'!$A:$A,'Ownership Metrics'!$H:$H),"")</f>
        <v>Mayoritas</v>
      </c>
      <c r="T1562" s="27" t="str">
        <f>IFERROR(_xlfn.XLOOKUP($B1562,'Ownership Metrics'!$A:$A,'Ownership Metrics'!$I:$I),"")</f>
        <v>Sedang</v>
      </c>
      <c r="U1562" s="27">
        <f>IF(COUNTIFS($B$2:$B1562,$B1562,$D$2:$D1562,$D1562)=1,1,0)</f>
        <v>1</v>
      </c>
      <c r="V1562" s="27">
        <f t="shared" si="73"/>
        <v>2.2000000000000002</v>
      </c>
      <c r="W1562" s="27">
        <f t="shared" si="74"/>
        <v>9</v>
      </c>
      <c r="X1562" s="27">
        <f t="shared" si="72"/>
        <v>2.1999998438000001</v>
      </c>
    </row>
    <row r="1563" spans="1:24" x14ac:dyDescent="0.25">
      <c r="A1563" s="26">
        <v>46265</v>
      </c>
      <c r="B1563" s="27" t="s">
        <v>10344</v>
      </c>
      <c r="C1563" s="27" t="s">
        <v>1764</v>
      </c>
      <c r="D1563" s="27" t="s">
        <v>456</v>
      </c>
      <c r="E1563" s="27" t="s">
        <v>124</v>
      </c>
      <c r="F1563" s="27" t="s">
        <v>32</v>
      </c>
      <c r="G1563" s="27"/>
      <c r="H1563" s="27" t="s">
        <v>56</v>
      </c>
      <c r="I1563" s="28">
        <v>476926000</v>
      </c>
      <c r="J1563" s="28">
        <v>1127832500</v>
      </c>
      <c r="K1563" s="28">
        <v>1604758500</v>
      </c>
      <c r="L1563" s="29">
        <v>2.95</v>
      </c>
      <c r="M1563" s="29">
        <f>IFERROR(_xlfn.XLOOKUP($B1563,'Ownership Metrics'!$A:$A,'Ownership Metrics'!$B:$B),"")</f>
        <v>9.11</v>
      </c>
      <c r="N1563" s="28">
        <f>IFERROR(_xlfn.XLOOKUP($B1563,'Ownership Metrics'!$A:$A,'Ownership Metrics'!$C:$C),"")</f>
        <v>2909</v>
      </c>
      <c r="O1563" s="29">
        <f>IFERROR(_xlfn.XLOOKUP($B1563,'Ownership Metrics'!$A:$A,'Ownership Metrics'!$D:$D),"")</f>
        <v>52.67</v>
      </c>
      <c r="P1563" s="29">
        <f>IFERROR(_xlfn.XLOOKUP($B1563,'Ownership Metrics'!$A:$A,'Ownership Metrics'!$E:$E),"")</f>
        <v>62.47</v>
      </c>
      <c r="Q1563" s="30">
        <f>IFERROR(_xlfn.XLOOKUP($B1563,'Ownership Metrics'!$A:$A,'Ownership Metrics'!$F:$F),"")</f>
        <v>14</v>
      </c>
      <c r="R1563" s="30">
        <f>IFERROR(_xlfn.XLOOKUP($B1563,'Ownership Metrics'!$A:$A,'Ownership Metrics'!$G:$G),"")</f>
        <v>41</v>
      </c>
      <c r="S1563" s="27" t="str">
        <f>IFERROR(_xlfn.XLOOKUP($B1563,'Ownership Metrics'!$A:$A,'Ownership Metrics'!$H:$H),"")</f>
        <v>Mayoritas</v>
      </c>
      <c r="T1563" s="27" t="str">
        <f>IFERROR(_xlfn.XLOOKUP($B1563,'Ownership Metrics'!$A:$A,'Ownership Metrics'!$I:$I),"")</f>
        <v>Sedang</v>
      </c>
      <c r="U1563" s="27">
        <f>IF(COUNTIFS($B$2:$B1563,$B1563,$D$2:$D1563,$D1563)=1,1,0)</f>
        <v>1</v>
      </c>
      <c r="V1563" s="27">
        <f t="shared" si="73"/>
        <v>2.95</v>
      </c>
      <c r="W1563" s="27">
        <f t="shared" si="74"/>
        <v>7</v>
      </c>
      <c r="X1563" s="27">
        <f t="shared" si="72"/>
        <v>2.9499998437000001</v>
      </c>
    </row>
    <row r="1564" spans="1:24" x14ac:dyDescent="0.25">
      <c r="A1564" s="26">
        <v>46265</v>
      </c>
      <c r="B1564" s="27" t="s">
        <v>10344</v>
      </c>
      <c r="C1564" s="27" t="s">
        <v>1764</v>
      </c>
      <c r="D1564" s="27" t="s">
        <v>1769</v>
      </c>
      <c r="E1564" s="27" t="s">
        <v>124</v>
      </c>
      <c r="F1564" s="27" t="s">
        <v>32</v>
      </c>
      <c r="G1564" s="27"/>
      <c r="H1564" s="27" t="s">
        <v>56</v>
      </c>
      <c r="I1564" s="28">
        <v>2669300000</v>
      </c>
      <c r="J1564" s="28">
        <v>0</v>
      </c>
      <c r="K1564" s="28">
        <v>2669300000</v>
      </c>
      <c r="L1564" s="29">
        <v>4.9000000000000004</v>
      </c>
      <c r="M1564" s="29">
        <f>IFERROR(_xlfn.XLOOKUP($B1564,'Ownership Metrics'!$A:$A,'Ownership Metrics'!$B:$B),"")</f>
        <v>9.11</v>
      </c>
      <c r="N1564" s="28">
        <f>IFERROR(_xlfn.XLOOKUP($B1564,'Ownership Metrics'!$A:$A,'Ownership Metrics'!$C:$C),"")</f>
        <v>2909</v>
      </c>
      <c r="O1564" s="29">
        <f>IFERROR(_xlfn.XLOOKUP($B1564,'Ownership Metrics'!$A:$A,'Ownership Metrics'!$D:$D),"")</f>
        <v>52.67</v>
      </c>
      <c r="P1564" s="29">
        <f>IFERROR(_xlfn.XLOOKUP($B1564,'Ownership Metrics'!$A:$A,'Ownership Metrics'!$E:$E),"")</f>
        <v>62.47</v>
      </c>
      <c r="Q1564" s="30">
        <f>IFERROR(_xlfn.XLOOKUP($B1564,'Ownership Metrics'!$A:$A,'Ownership Metrics'!$F:$F),"")</f>
        <v>14</v>
      </c>
      <c r="R1564" s="30">
        <f>IFERROR(_xlfn.XLOOKUP($B1564,'Ownership Metrics'!$A:$A,'Ownership Metrics'!$G:$G),"")</f>
        <v>41</v>
      </c>
      <c r="S1564" s="27" t="str">
        <f>IFERROR(_xlfn.XLOOKUP($B1564,'Ownership Metrics'!$A:$A,'Ownership Metrics'!$H:$H),"")</f>
        <v>Mayoritas</v>
      </c>
      <c r="T1564" s="27" t="str">
        <f>IFERROR(_xlfn.XLOOKUP($B1564,'Ownership Metrics'!$A:$A,'Ownership Metrics'!$I:$I),"")</f>
        <v>Sedang</v>
      </c>
      <c r="U1564" s="27">
        <f>IF(COUNTIFS($B$2:$B1564,$B1564,$D$2:$D1564,$D1564)=1,1,0)</f>
        <v>1</v>
      </c>
      <c r="V1564" s="27">
        <f t="shared" si="73"/>
        <v>4.9000000000000004</v>
      </c>
      <c r="W1564" s="27">
        <f t="shared" si="74"/>
        <v>3</v>
      </c>
      <c r="X1564" s="27">
        <f t="shared" si="72"/>
        <v>4.8999998436000007</v>
      </c>
    </row>
    <row r="1565" spans="1:24" x14ac:dyDescent="0.25">
      <c r="A1565" s="26">
        <v>46265</v>
      </c>
      <c r="B1565" s="27" t="s">
        <v>10345</v>
      </c>
      <c r="C1565" s="27" t="s">
        <v>1771</v>
      </c>
      <c r="D1565" s="27" t="s">
        <v>1772</v>
      </c>
      <c r="E1565" s="27" t="s">
        <v>22</v>
      </c>
      <c r="F1565" s="27" t="s">
        <v>23</v>
      </c>
      <c r="G1565" s="27"/>
      <c r="H1565" s="27" t="s">
        <v>24</v>
      </c>
      <c r="I1565" s="28">
        <v>91604300</v>
      </c>
      <c r="J1565" s="28">
        <v>0</v>
      </c>
      <c r="K1565" s="28">
        <v>91604300</v>
      </c>
      <c r="L1565" s="29">
        <v>3.77</v>
      </c>
      <c r="M1565" s="29">
        <f>IFERROR(_xlfn.XLOOKUP($B1565,'Ownership Metrics'!$A:$A,'Ownership Metrics'!$B:$B),"")</f>
        <v>9.42</v>
      </c>
      <c r="N1565" s="28">
        <f>IFERROR(_xlfn.XLOOKUP($B1565,'Ownership Metrics'!$A:$A,'Ownership Metrics'!$C:$C),"")</f>
        <v>3098</v>
      </c>
      <c r="O1565" s="29">
        <f>IFERROR(_xlfn.XLOOKUP($B1565,'Ownership Metrics'!$A:$A,'Ownership Metrics'!$D:$D),"")</f>
        <v>38.869999999999997</v>
      </c>
      <c r="P1565" s="29">
        <f>IFERROR(_xlfn.XLOOKUP($B1565,'Ownership Metrics'!$A:$A,'Ownership Metrics'!$E:$E),"")</f>
        <v>85.75</v>
      </c>
      <c r="Q1565" s="30">
        <f>IFERROR(_xlfn.XLOOKUP($B1565,'Ownership Metrics'!$A:$A,'Ownership Metrics'!$F:$F),"")</f>
        <v>5</v>
      </c>
      <c r="R1565" s="30">
        <f>IFERROR(_xlfn.XLOOKUP($B1565,'Ownership Metrics'!$A:$A,'Ownership Metrics'!$G:$G),"")</f>
        <v>60</v>
      </c>
      <c r="S1565" s="27" t="str">
        <f>IFERROR(_xlfn.XLOOKUP($B1565,'Ownership Metrics'!$A:$A,'Ownership Metrics'!$H:$H),"")</f>
        <v>Terkonsentrasi</v>
      </c>
      <c r="T1565" s="27" t="str">
        <f>IFERROR(_xlfn.XLOOKUP($B1565,'Ownership Metrics'!$A:$A,'Ownership Metrics'!$I:$I),"")</f>
        <v>Tinggi</v>
      </c>
      <c r="U1565" s="27">
        <f>IF(COUNTIFS($B$2:$B1565,$B1565,$D$2:$D1565,$D1565)=1,1,0)</f>
        <v>1</v>
      </c>
      <c r="V1565" s="27">
        <f t="shared" si="73"/>
        <v>3.77</v>
      </c>
      <c r="W1565" s="27">
        <f t="shared" si="74"/>
        <v>4</v>
      </c>
      <c r="X1565" s="27">
        <f t="shared" si="72"/>
        <v>3.7699998434999999</v>
      </c>
    </row>
    <row r="1566" spans="1:24" x14ac:dyDescent="0.25">
      <c r="A1566" s="26">
        <v>46265</v>
      </c>
      <c r="B1566" s="27" t="s">
        <v>10345</v>
      </c>
      <c r="C1566" s="27" t="s">
        <v>1771</v>
      </c>
      <c r="D1566" s="27" t="s">
        <v>1773</v>
      </c>
      <c r="E1566" s="27" t="s">
        <v>35</v>
      </c>
      <c r="F1566" s="27" t="s">
        <v>23</v>
      </c>
      <c r="G1566" s="27" t="s">
        <v>36</v>
      </c>
      <c r="H1566" s="27" t="s">
        <v>24</v>
      </c>
      <c r="I1566" s="28">
        <v>942181445</v>
      </c>
      <c r="J1566" s="28">
        <v>0</v>
      </c>
      <c r="K1566" s="28">
        <v>942181445</v>
      </c>
      <c r="L1566" s="29">
        <v>38.81</v>
      </c>
      <c r="M1566" s="29">
        <f>IFERROR(_xlfn.XLOOKUP($B1566,'Ownership Metrics'!$A:$A,'Ownership Metrics'!$B:$B),"")</f>
        <v>9.42</v>
      </c>
      <c r="N1566" s="28">
        <f>IFERROR(_xlfn.XLOOKUP($B1566,'Ownership Metrics'!$A:$A,'Ownership Metrics'!$C:$C),"")</f>
        <v>3098</v>
      </c>
      <c r="O1566" s="29">
        <f>IFERROR(_xlfn.XLOOKUP($B1566,'Ownership Metrics'!$A:$A,'Ownership Metrics'!$D:$D),"")</f>
        <v>38.869999999999997</v>
      </c>
      <c r="P1566" s="29">
        <f>IFERROR(_xlfn.XLOOKUP($B1566,'Ownership Metrics'!$A:$A,'Ownership Metrics'!$E:$E),"")</f>
        <v>85.75</v>
      </c>
      <c r="Q1566" s="30">
        <f>IFERROR(_xlfn.XLOOKUP($B1566,'Ownership Metrics'!$A:$A,'Ownership Metrics'!$F:$F),"")</f>
        <v>5</v>
      </c>
      <c r="R1566" s="30">
        <f>IFERROR(_xlfn.XLOOKUP($B1566,'Ownership Metrics'!$A:$A,'Ownership Metrics'!$G:$G),"")</f>
        <v>60</v>
      </c>
      <c r="S1566" s="27" t="str">
        <f>IFERROR(_xlfn.XLOOKUP($B1566,'Ownership Metrics'!$A:$A,'Ownership Metrics'!$H:$H),"")</f>
        <v>Terkonsentrasi</v>
      </c>
      <c r="T1566" s="27" t="str">
        <f>IFERROR(_xlfn.XLOOKUP($B1566,'Ownership Metrics'!$A:$A,'Ownership Metrics'!$I:$I),"")</f>
        <v>Tinggi</v>
      </c>
      <c r="U1566" s="27">
        <f>IF(COUNTIFS($B$2:$B1566,$B1566,$D$2:$D1566,$D1566)=1,1,0)</f>
        <v>1</v>
      </c>
      <c r="V1566" s="27">
        <f t="shared" si="73"/>
        <v>38.81</v>
      </c>
      <c r="W1566" s="27">
        <f t="shared" si="74"/>
        <v>2</v>
      </c>
      <c r="X1566" s="27">
        <f t="shared" si="72"/>
        <v>38.8099998434</v>
      </c>
    </row>
    <row r="1567" spans="1:24" x14ac:dyDescent="0.25">
      <c r="A1567" s="26">
        <v>46265</v>
      </c>
      <c r="B1567" s="27" t="s">
        <v>10345</v>
      </c>
      <c r="C1567" s="27" t="s">
        <v>1771</v>
      </c>
      <c r="D1567" s="27" t="s">
        <v>1774</v>
      </c>
      <c r="E1567" s="27" t="s">
        <v>35</v>
      </c>
      <c r="F1567" s="27" t="s">
        <v>23</v>
      </c>
      <c r="G1567" s="27" t="s">
        <v>36</v>
      </c>
      <c r="H1567" s="27" t="s">
        <v>24</v>
      </c>
      <c r="I1567" s="28">
        <v>196037800</v>
      </c>
      <c r="J1567" s="28">
        <v>0</v>
      </c>
      <c r="K1567" s="28">
        <v>196037800</v>
      </c>
      <c r="L1567" s="29">
        <v>8.07</v>
      </c>
      <c r="M1567" s="29">
        <f>IFERROR(_xlfn.XLOOKUP($B1567,'Ownership Metrics'!$A:$A,'Ownership Metrics'!$B:$B),"")</f>
        <v>9.42</v>
      </c>
      <c r="N1567" s="28">
        <f>IFERROR(_xlfn.XLOOKUP($B1567,'Ownership Metrics'!$A:$A,'Ownership Metrics'!$C:$C),"")</f>
        <v>3098</v>
      </c>
      <c r="O1567" s="29">
        <f>IFERROR(_xlfn.XLOOKUP($B1567,'Ownership Metrics'!$A:$A,'Ownership Metrics'!$D:$D),"")</f>
        <v>38.869999999999997</v>
      </c>
      <c r="P1567" s="29">
        <f>IFERROR(_xlfn.XLOOKUP($B1567,'Ownership Metrics'!$A:$A,'Ownership Metrics'!$E:$E),"")</f>
        <v>85.75</v>
      </c>
      <c r="Q1567" s="30">
        <f>IFERROR(_xlfn.XLOOKUP($B1567,'Ownership Metrics'!$A:$A,'Ownership Metrics'!$F:$F),"")</f>
        <v>5</v>
      </c>
      <c r="R1567" s="30">
        <f>IFERROR(_xlfn.XLOOKUP($B1567,'Ownership Metrics'!$A:$A,'Ownership Metrics'!$G:$G),"")</f>
        <v>60</v>
      </c>
      <c r="S1567" s="27" t="str">
        <f>IFERROR(_xlfn.XLOOKUP($B1567,'Ownership Metrics'!$A:$A,'Ownership Metrics'!$H:$H),"")</f>
        <v>Terkonsentrasi</v>
      </c>
      <c r="T1567" s="27" t="str">
        <f>IFERROR(_xlfn.XLOOKUP($B1567,'Ownership Metrics'!$A:$A,'Ownership Metrics'!$I:$I),"")</f>
        <v>Tinggi</v>
      </c>
      <c r="U1567" s="27">
        <f>IF(COUNTIFS($B$2:$B1567,$B1567,$D$2:$D1567,$D1567)=1,1,0)</f>
        <v>1</v>
      </c>
      <c r="V1567" s="27">
        <f t="shared" si="73"/>
        <v>8.07</v>
      </c>
      <c r="W1567" s="27">
        <f t="shared" si="74"/>
        <v>3</v>
      </c>
      <c r="X1567" s="27">
        <f t="shared" si="72"/>
        <v>8.0699998432999998</v>
      </c>
    </row>
    <row r="1568" spans="1:24" x14ac:dyDescent="0.25">
      <c r="A1568" s="26">
        <v>46265</v>
      </c>
      <c r="B1568" s="27" t="s">
        <v>10345</v>
      </c>
      <c r="C1568" s="27" t="s">
        <v>1771</v>
      </c>
      <c r="D1568" s="27" t="s">
        <v>1775</v>
      </c>
      <c r="E1568" s="27" t="s">
        <v>35</v>
      </c>
      <c r="F1568" s="27" t="s">
        <v>23</v>
      </c>
      <c r="G1568" s="27" t="s">
        <v>36</v>
      </c>
      <c r="H1568" s="27" t="s">
        <v>24</v>
      </c>
      <c r="I1568" s="28">
        <v>25666856</v>
      </c>
      <c r="J1568" s="28">
        <v>0</v>
      </c>
      <c r="K1568" s="28">
        <v>25666856</v>
      </c>
      <c r="L1568" s="29">
        <v>1.06</v>
      </c>
      <c r="M1568" s="29">
        <f>IFERROR(_xlfn.XLOOKUP($B1568,'Ownership Metrics'!$A:$A,'Ownership Metrics'!$B:$B),"")</f>
        <v>9.42</v>
      </c>
      <c r="N1568" s="28">
        <f>IFERROR(_xlfn.XLOOKUP($B1568,'Ownership Metrics'!$A:$A,'Ownership Metrics'!$C:$C),"")</f>
        <v>3098</v>
      </c>
      <c r="O1568" s="29">
        <f>IFERROR(_xlfn.XLOOKUP($B1568,'Ownership Metrics'!$A:$A,'Ownership Metrics'!$D:$D),"")</f>
        <v>38.869999999999997</v>
      </c>
      <c r="P1568" s="29">
        <f>IFERROR(_xlfn.XLOOKUP($B1568,'Ownership Metrics'!$A:$A,'Ownership Metrics'!$E:$E),"")</f>
        <v>85.75</v>
      </c>
      <c r="Q1568" s="30">
        <f>IFERROR(_xlfn.XLOOKUP($B1568,'Ownership Metrics'!$A:$A,'Ownership Metrics'!$F:$F),"")</f>
        <v>5</v>
      </c>
      <c r="R1568" s="30">
        <f>IFERROR(_xlfn.XLOOKUP($B1568,'Ownership Metrics'!$A:$A,'Ownership Metrics'!$G:$G),"")</f>
        <v>60</v>
      </c>
      <c r="S1568" s="27" t="str">
        <f>IFERROR(_xlfn.XLOOKUP($B1568,'Ownership Metrics'!$A:$A,'Ownership Metrics'!$H:$H),"")</f>
        <v>Terkonsentrasi</v>
      </c>
      <c r="T1568" s="27" t="str">
        <f>IFERROR(_xlfn.XLOOKUP($B1568,'Ownership Metrics'!$A:$A,'Ownership Metrics'!$I:$I),"")</f>
        <v>Tinggi</v>
      </c>
      <c r="U1568" s="27">
        <f>IF(COUNTIFS($B$2:$B1568,$B1568,$D$2:$D1568,$D1568)=1,1,0)</f>
        <v>1</v>
      </c>
      <c r="V1568" s="27">
        <f t="shared" si="73"/>
        <v>1.06</v>
      </c>
      <c r="W1568" s="27">
        <f t="shared" si="74"/>
        <v>5</v>
      </c>
      <c r="X1568" s="27">
        <f t="shared" si="72"/>
        <v>1.0599998432</v>
      </c>
    </row>
    <row r="1569" spans="1:24" x14ac:dyDescent="0.25">
      <c r="A1569" s="26">
        <v>46265</v>
      </c>
      <c r="B1569" s="27" t="s">
        <v>10345</v>
      </c>
      <c r="C1569" s="27" t="s">
        <v>1771</v>
      </c>
      <c r="D1569" s="27" t="s">
        <v>1776</v>
      </c>
      <c r="E1569" s="27" t="s">
        <v>35</v>
      </c>
      <c r="F1569" s="27" t="s">
        <v>23</v>
      </c>
      <c r="G1569" s="27" t="s">
        <v>36</v>
      </c>
      <c r="H1569" s="27" t="s">
        <v>24</v>
      </c>
      <c r="I1569" s="28">
        <v>943762501</v>
      </c>
      <c r="J1569" s="28">
        <v>0</v>
      </c>
      <c r="K1569" s="28">
        <v>943762501</v>
      </c>
      <c r="L1569" s="29">
        <v>38.869999999999997</v>
      </c>
      <c r="M1569" s="29">
        <f>IFERROR(_xlfn.XLOOKUP($B1569,'Ownership Metrics'!$A:$A,'Ownership Metrics'!$B:$B),"")</f>
        <v>9.42</v>
      </c>
      <c r="N1569" s="28">
        <f>IFERROR(_xlfn.XLOOKUP($B1569,'Ownership Metrics'!$A:$A,'Ownership Metrics'!$C:$C),"")</f>
        <v>3098</v>
      </c>
      <c r="O1569" s="29">
        <f>IFERROR(_xlfn.XLOOKUP($B1569,'Ownership Metrics'!$A:$A,'Ownership Metrics'!$D:$D),"")</f>
        <v>38.869999999999997</v>
      </c>
      <c r="P1569" s="29">
        <f>IFERROR(_xlfn.XLOOKUP($B1569,'Ownership Metrics'!$A:$A,'Ownership Metrics'!$E:$E),"")</f>
        <v>85.75</v>
      </c>
      <c r="Q1569" s="30">
        <f>IFERROR(_xlfn.XLOOKUP($B1569,'Ownership Metrics'!$A:$A,'Ownership Metrics'!$F:$F),"")</f>
        <v>5</v>
      </c>
      <c r="R1569" s="30">
        <f>IFERROR(_xlfn.XLOOKUP($B1569,'Ownership Metrics'!$A:$A,'Ownership Metrics'!$G:$G),"")</f>
        <v>60</v>
      </c>
      <c r="S1569" s="27" t="str">
        <f>IFERROR(_xlfn.XLOOKUP($B1569,'Ownership Metrics'!$A:$A,'Ownership Metrics'!$H:$H),"")</f>
        <v>Terkonsentrasi</v>
      </c>
      <c r="T1569" s="27" t="str">
        <f>IFERROR(_xlfn.XLOOKUP($B1569,'Ownership Metrics'!$A:$A,'Ownership Metrics'!$I:$I),"")</f>
        <v>Tinggi</v>
      </c>
      <c r="U1569" s="27">
        <f>IF(COUNTIFS($B$2:$B1569,$B1569,$D$2:$D1569,$D1569)=1,1,0)</f>
        <v>1</v>
      </c>
      <c r="V1569" s="27">
        <f t="shared" si="73"/>
        <v>38.869999999999997</v>
      </c>
      <c r="W1569" s="27">
        <f t="shared" si="74"/>
        <v>1</v>
      </c>
      <c r="X1569" s="27">
        <f t="shared" si="72"/>
        <v>38.869999843099997</v>
      </c>
    </row>
    <row r="1570" spans="1:24" x14ac:dyDescent="0.25">
      <c r="A1570" s="26">
        <v>46265</v>
      </c>
      <c r="B1570" s="27" t="s">
        <v>10346</v>
      </c>
      <c r="C1570" s="27" t="s">
        <v>1778</v>
      </c>
      <c r="D1570" s="27" t="s">
        <v>1779</v>
      </c>
      <c r="E1570" s="27" t="s">
        <v>22</v>
      </c>
      <c r="F1570" s="27" t="s">
        <v>23</v>
      </c>
      <c r="G1570" s="27"/>
      <c r="H1570" s="27" t="s">
        <v>24</v>
      </c>
      <c r="I1570" s="28">
        <v>1273041500</v>
      </c>
      <c r="J1570" s="28">
        <v>0</v>
      </c>
      <c r="K1570" s="28">
        <v>1273041500</v>
      </c>
      <c r="L1570" s="29">
        <v>61</v>
      </c>
      <c r="M1570" s="29">
        <f>IFERROR(_xlfn.XLOOKUP($B1570,'Ownership Metrics'!$A:$A,'Ownership Metrics'!$B:$B),"")</f>
        <v>7.71</v>
      </c>
      <c r="N1570" s="28">
        <f>IFERROR(_xlfn.XLOOKUP($B1570,'Ownership Metrics'!$A:$A,'Ownership Metrics'!$C:$C),"")</f>
        <v>4230</v>
      </c>
      <c r="O1570" s="29">
        <f>IFERROR(_xlfn.XLOOKUP($B1570,'Ownership Metrics'!$A:$A,'Ownership Metrics'!$D:$D),"")</f>
        <v>61</v>
      </c>
      <c r="P1570" s="29">
        <f>IFERROR(_xlfn.XLOOKUP($B1570,'Ownership Metrics'!$A:$A,'Ownership Metrics'!$E:$E),"")</f>
        <v>88.36</v>
      </c>
      <c r="Q1570" s="30">
        <f>IFERROR(_xlfn.XLOOKUP($B1570,'Ownership Metrics'!$A:$A,'Ownership Metrics'!$F:$F),"")</f>
        <v>5</v>
      </c>
      <c r="R1570" s="30">
        <f>IFERROR(_xlfn.XLOOKUP($B1570,'Ownership Metrics'!$A:$A,'Ownership Metrics'!$G:$G),"")</f>
        <v>66</v>
      </c>
      <c r="S1570" s="27" t="str">
        <f>IFERROR(_xlfn.XLOOKUP($B1570,'Ownership Metrics'!$A:$A,'Ownership Metrics'!$H:$H),"")</f>
        <v>Mayoritas</v>
      </c>
      <c r="T1570" s="27" t="str">
        <f>IFERROR(_xlfn.XLOOKUP($B1570,'Ownership Metrics'!$A:$A,'Ownership Metrics'!$I:$I),"")</f>
        <v>Tinggi</v>
      </c>
      <c r="U1570" s="27">
        <f>IF(COUNTIFS($B$2:$B1570,$B1570,$D$2:$D1570,$D1570)=1,1,0)</f>
        <v>1</v>
      </c>
      <c r="V1570" s="27">
        <f t="shared" si="73"/>
        <v>61</v>
      </c>
      <c r="W1570" s="27">
        <f t="shared" si="74"/>
        <v>1</v>
      </c>
      <c r="X1570" s="27">
        <f t="shared" si="72"/>
        <v>60.999999842999998</v>
      </c>
    </row>
    <row r="1571" spans="1:24" x14ac:dyDescent="0.25">
      <c r="A1571" s="26">
        <v>46265</v>
      </c>
      <c r="B1571" s="27" t="s">
        <v>10346</v>
      </c>
      <c r="C1571" s="27" t="s">
        <v>1778</v>
      </c>
      <c r="D1571" s="27" t="s">
        <v>1780</v>
      </c>
      <c r="E1571" s="27" t="s">
        <v>22</v>
      </c>
      <c r="F1571" s="27" t="s">
        <v>32</v>
      </c>
      <c r="G1571" s="27"/>
      <c r="H1571" s="27" t="s">
        <v>64</v>
      </c>
      <c r="I1571" s="28">
        <v>451830800</v>
      </c>
      <c r="J1571" s="28">
        <v>0</v>
      </c>
      <c r="K1571" s="28">
        <v>451830800</v>
      </c>
      <c r="L1571" s="29">
        <v>21.65</v>
      </c>
      <c r="M1571" s="29">
        <f>IFERROR(_xlfn.XLOOKUP($B1571,'Ownership Metrics'!$A:$A,'Ownership Metrics'!$B:$B),"")</f>
        <v>7.71</v>
      </c>
      <c r="N1571" s="28">
        <f>IFERROR(_xlfn.XLOOKUP($B1571,'Ownership Metrics'!$A:$A,'Ownership Metrics'!$C:$C),"")</f>
        <v>4230</v>
      </c>
      <c r="O1571" s="29">
        <f>IFERROR(_xlfn.XLOOKUP($B1571,'Ownership Metrics'!$A:$A,'Ownership Metrics'!$D:$D),"")</f>
        <v>61</v>
      </c>
      <c r="P1571" s="29">
        <f>IFERROR(_xlfn.XLOOKUP($B1571,'Ownership Metrics'!$A:$A,'Ownership Metrics'!$E:$E),"")</f>
        <v>88.36</v>
      </c>
      <c r="Q1571" s="30">
        <f>IFERROR(_xlfn.XLOOKUP($B1571,'Ownership Metrics'!$A:$A,'Ownership Metrics'!$F:$F),"")</f>
        <v>5</v>
      </c>
      <c r="R1571" s="30">
        <f>IFERROR(_xlfn.XLOOKUP($B1571,'Ownership Metrics'!$A:$A,'Ownership Metrics'!$G:$G),"")</f>
        <v>66</v>
      </c>
      <c r="S1571" s="27" t="str">
        <f>IFERROR(_xlfn.XLOOKUP($B1571,'Ownership Metrics'!$A:$A,'Ownership Metrics'!$H:$H),"")</f>
        <v>Mayoritas</v>
      </c>
      <c r="T1571" s="27" t="str">
        <f>IFERROR(_xlfn.XLOOKUP($B1571,'Ownership Metrics'!$A:$A,'Ownership Metrics'!$I:$I),"")</f>
        <v>Tinggi</v>
      </c>
      <c r="U1571" s="27">
        <f>IF(COUNTIFS($B$2:$B1571,$B1571,$D$2:$D1571,$D1571)=1,1,0)</f>
        <v>1</v>
      </c>
      <c r="V1571" s="27">
        <f t="shared" si="73"/>
        <v>21.65</v>
      </c>
      <c r="W1571" s="27">
        <f t="shared" si="74"/>
        <v>2</v>
      </c>
      <c r="X1571" s="27">
        <f t="shared" si="72"/>
        <v>21.649999842899998</v>
      </c>
    </row>
    <row r="1572" spans="1:24" x14ac:dyDescent="0.25">
      <c r="A1572" s="26">
        <v>46265</v>
      </c>
      <c r="B1572" s="27" t="s">
        <v>10346</v>
      </c>
      <c r="C1572" s="27" t="s">
        <v>1778</v>
      </c>
      <c r="D1572" s="27" t="s">
        <v>103</v>
      </c>
      <c r="E1572" s="27" t="s">
        <v>35</v>
      </c>
      <c r="F1572" s="27" t="s">
        <v>23</v>
      </c>
      <c r="G1572" s="27" t="s">
        <v>36</v>
      </c>
      <c r="H1572" s="27" t="s">
        <v>24</v>
      </c>
      <c r="I1572" s="28">
        <v>119266400</v>
      </c>
      <c r="J1572" s="28">
        <v>0</v>
      </c>
      <c r="K1572" s="28">
        <v>119266400</v>
      </c>
      <c r="L1572" s="29">
        <v>5.71</v>
      </c>
      <c r="M1572" s="29">
        <f>IFERROR(_xlfn.XLOOKUP($B1572,'Ownership Metrics'!$A:$A,'Ownership Metrics'!$B:$B),"")</f>
        <v>7.71</v>
      </c>
      <c r="N1572" s="28">
        <f>IFERROR(_xlfn.XLOOKUP($B1572,'Ownership Metrics'!$A:$A,'Ownership Metrics'!$C:$C),"")</f>
        <v>4230</v>
      </c>
      <c r="O1572" s="29">
        <f>IFERROR(_xlfn.XLOOKUP($B1572,'Ownership Metrics'!$A:$A,'Ownership Metrics'!$D:$D),"")</f>
        <v>61</v>
      </c>
      <c r="P1572" s="29">
        <f>IFERROR(_xlfn.XLOOKUP($B1572,'Ownership Metrics'!$A:$A,'Ownership Metrics'!$E:$E),"")</f>
        <v>88.36</v>
      </c>
      <c r="Q1572" s="30">
        <f>IFERROR(_xlfn.XLOOKUP($B1572,'Ownership Metrics'!$A:$A,'Ownership Metrics'!$F:$F),"")</f>
        <v>5</v>
      </c>
      <c r="R1572" s="30">
        <f>IFERROR(_xlfn.XLOOKUP($B1572,'Ownership Metrics'!$A:$A,'Ownership Metrics'!$G:$G),"")</f>
        <v>66</v>
      </c>
      <c r="S1572" s="27" t="str">
        <f>IFERROR(_xlfn.XLOOKUP($B1572,'Ownership Metrics'!$A:$A,'Ownership Metrics'!$H:$H),"")</f>
        <v>Mayoritas</v>
      </c>
      <c r="T1572" s="27" t="str">
        <f>IFERROR(_xlfn.XLOOKUP($B1572,'Ownership Metrics'!$A:$A,'Ownership Metrics'!$I:$I),"")</f>
        <v>Tinggi</v>
      </c>
      <c r="U1572" s="27">
        <f>IF(COUNTIFS($B$2:$B1572,$B1572,$D$2:$D1572,$D1572)=1,1,0)</f>
        <v>1</v>
      </c>
      <c r="V1572" s="27">
        <f t="shared" si="73"/>
        <v>5.71</v>
      </c>
      <c r="W1572" s="27">
        <f t="shared" si="74"/>
        <v>3</v>
      </c>
      <c r="X1572" s="27">
        <f t="shared" si="72"/>
        <v>5.7099998428000003</v>
      </c>
    </row>
    <row r="1573" spans="1:24" x14ac:dyDescent="0.25">
      <c r="A1573" s="26">
        <v>46265</v>
      </c>
      <c r="B1573" s="27" t="s">
        <v>10346</v>
      </c>
      <c r="C1573" s="27" t="s">
        <v>1778</v>
      </c>
      <c r="D1573" s="27" t="s">
        <v>1737</v>
      </c>
      <c r="E1573" s="27" t="s">
        <v>67</v>
      </c>
      <c r="F1573" s="27" t="s">
        <v>32</v>
      </c>
      <c r="G1573" s="27"/>
      <c r="H1573" s="27" t="s">
        <v>64</v>
      </c>
      <c r="I1573" s="28">
        <v>47629400</v>
      </c>
      <c r="J1573" s="28">
        <v>0</v>
      </c>
      <c r="K1573" s="28">
        <v>47629400</v>
      </c>
      <c r="L1573" s="29">
        <v>2.2799999999999998</v>
      </c>
      <c r="M1573" s="29">
        <f>IFERROR(_xlfn.XLOOKUP($B1573,'Ownership Metrics'!$A:$A,'Ownership Metrics'!$B:$B),"")</f>
        <v>7.71</v>
      </c>
      <c r="N1573" s="28">
        <f>IFERROR(_xlfn.XLOOKUP($B1573,'Ownership Metrics'!$A:$A,'Ownership Metrics'!$C:$C),"")</f>
        <v>4230</v>
      </c>
      <c r="O1573" s="29">
        <f>IFERROR(_xlfn.XLOOKUP($B1573,'Ownership Metrics'!$A:$A,'Ownership Metrics'!$D:$D),"")</f>
        <v>61</v>
      </c>
      <c r="P1573" s="29">
        <f>IFERROR(_xlfn.XLOOKUP($B1573,'Ownership Metrics'!$A:$A,'Ownership Metrics'!$E:$E),"")</f>
        <v>88.36</v>
      </c>
      <c r="Q1573" s="30">
        <f>IFERROR(_xlfn.XLOOKUP($B1573,'Ownership Metrics'!$A:$A,'Ownership Metrics'!$F:$F),"")</f>
        <v>5</v>
      </c>
      <c r="R1573" s="30">
        <f>IFERROR(_xlfn.XLOOKUP($B1573,'Ownership Metrics'!$A:$A,'Ownership Metrics'!$G:$G),"")</f>
        <v>66</v>
      </c>
      <c r="S1573" s="27" t="str">
        <f>IFERROR(_xlfn.XLOOKUP($B1573,'Ownership Metrics'!$A:$A,'Ownership Metrics'!$H:$H),"")</f>
        <v>Mayoritas</v>
      </c>
      <c r="T1573" s="27" t="str">
        <f>IFERROR(_xlfn.XLOOKUP($B1573,'Ownership Metrics'!$A:$A,'Ownership Metrics'!$I:$I),"")</f>
        <v>Tinggi</v>
      </c>
      <c r="U1573" s="27">
        <f>IF(COUNTIFS($B$2:$B1573,$B1573,$D$2:$D1573,$D1573)=1,1,0)</f>
        <v>1</v>
      </c>
      <c r="V1573" s="27">
        <f t="shared" si="73"/>
        <v>2.2799999999999998</v>
      </c>
      <c r="W1573" s="27">
        <f t="shared" si="74"/>
        <v>4</v>
      </c>
      <c r="X1573" s="27">
        <f t="shared" si="72"/>
        <v>2.2799998426999997</v>
      </c>
    </row>
    <row r="1574" spans="1:24" x14ac:dyDescent="0.25">
      <c r="A1574" s="26">
        <v>46265</v>
      </c>
      <c r="B1574" s="27" t="s">
        <v>10346</v>
      </c>
      <c r="C1574" s="27" t="s">
        <v>1778</v>
      </c>
      <c r="D1574" s="27" t="s">
        <v>147</v>
      </c>
      <c r="E1574" s="27" t="s">
        <v>67</v>
      </c>
      <c r="F1574" s="27" t="s">
        <v>32</v>
      </c>
      <c r="G1574" s="27"/>
      <c r="H1574" s="27" t="s">
        <v>64</v>
      </c>
      <c r="I1574" s="28">
        <v>34388700</v>
      </c>
      <c r="J1574" s="28">
        <v>0</v>
      </c>
      <c r="K1574" s="28">
        <v>34388700</v>
      </c>
      <c r="L1574" s="29">
        <v>1.65</v>
      </c>
      <c r="M1574" s="29">
        <f>IFERROR(_xlfn.XLOOKUP($B1574,'Ownership Metrics'!$A:$A,'Ownership Metrics'!$B:$B),"")</f>
        <v>7.71</v>
      </c>
      <c r="N1574" s="28">
        <f>IFERROR(_xlfn.XLOOKUP($B1574,'Ownership Metrics'!$A:$A,'Ownership Metrics'!$C:$C),"")</f>
        <v>4230</v>
      </c>
      <c r="O1574" s="29">
        <f>IFERROR(_xlfn.XLOOKUP($B1574,'Ownership Metrics'!$A:$A,'Ownership Metrics'!$D:$D),"")</f>
        <v>61</v>
      </c>
      <c r="P1574" s="29">
        <f>IFERROR(_xlfn.XLOOKUP($B1574,'Ownership Metrics'!$A:$A,'Ownership Metrics'!$E:$E),"")</f>
        <v>88.36</v>
      </c>
      <c r="Q1574" s="30">
        <f>IFERROR(_xlfn.XLOOKUP($B1574,'Ownership Metrics'!$A:$A,'Ownership Metrics'!$F:$F),"")</f>
        <v>5</v>
      </c>
      <c r="R1574" s="30">
        <f>IFERROR(_xlfn.XLOOKUP($B1574,'Ownership Metrics'!$A:$A,'Ownership Metrics'!$G:$G),"")</f>
        <v>66</v>
      </c>
      <c r="S1574" s="27" t="str">
        <f>IFERROR(_xlfn.XLOOKUP($B1574,'Ownership Metrics'!$A:$A,'Ownership Metrics'!$H:$H),"")</f>
        <v>Mayoritas</v>
      </c>
      <c r="T1574" s="27" t="str">
        <f>IFERROR(_xlfn.XLOOKUP($B1574,'Ownership Metrics'!$A:$A,'Ownership Metrics'!$I:$I),"")</f>
        <v>Tinggi</v>
      </c>
      <c r="U1574" s="27">
        <f>IF(COUNTIFS($B$2:$B1574,$B1574,$D$2:$D1574,$D1574)=1,1,0)</f>
        <v>1</v>
      </c>
      <c r="V1574" s="27">
        <f t="shared" si="73"/>
        <v>1.65</v>
      </c>
      <c r="W1574" s="27">
        <f t="shared" si="74"/>
        <v>5</v>
      </c>
      <c r="X1574" s="27">
        <f t="shared" si="72"/>
        <v>1.6499998426</v>
      </c>
    </row>
    <row r="1575" spans="1:24" x14ac:dyDescent="0.25">
      <c r="A1575" s="26">
        <v>46265</v>
      </c>
      <c r="B1575" s="27" t="s">
        <v>10347</v>
      </c>
      <c r="C1575" s="27" t="s">
        <v>1782</v>
      </c>
      <c r="D1575" s="27" t="s">
        <v>1783</v>
      </c>
      <c r="E1575" s="27" t="s">
        <v>22</v>
      </c>
      <c r="F1575" s="27" t="s">
        <v>23</v>
      </c>
      <c r="G1575" s="27"/>
      <c r="H1575" s="27" t="s">
        <v>24</v>
      </c>
      <c r="I1575" s="28">
        <v>94961240</v>
      </c>
      <c r="J1575" s="28">
        <v>4852050000</v>
      </c>
      <c r="K1575" s="28">
        <v>4947011240</v>
      </c>
      <c r="L1575" s="29">
        <v>87.27</v>
      </c>
      <c r="M1575" s="29">
        <f>IFERROR(_xlfn.XLOOKUP($B1575,'Ownership Metrics'!$A:$A,'Ownership Metrics'!$B:$B),"")</f>
        <v>12.73</v>
      </c>
      <c r="N1575" s="28">
        <f>IFERROR(_xlfn.XLOOKUP($B1575,'Ownership Metrics'!$A:$A,'Ownership Metrics'!$C:$C),"")</f>
        <v>7616</v>
      </c>
      <c r="O1575" s="29">
        <f>IFERROR(_xlfn.XLOOKUP($B1575,'Ownership Metrics'!$A:$A,'Ownership Metrics'!$D:$D),"")</f>
        <v>87.27</v>
      </c>
      <c r="P1575" s="29">
        <f>IFERROR(_xlfn.XLOOKUP($B1575,'Ownership Metrics'!$A:$A,'Ownership Metrics'!$E:$E),"")</f>
        <v>87.27</v>
      </c>
      <c r="Q1575" s="30">
        <f>IFERROR(_xlfn.XLOOKUP($B1575,'Ownership Metrics'!$A:$A,'Ownership Metrics'!$F:$F),"")</f>
        <v>1</v>
      </c>
      <c r="R1575" s="30">
        <f>IFERROR(_xlfn.XLOOKUP($B1575,'Ownership Metrics'!$A:$A,'Ownership Metrics'!$G:$G),"")</f>
        <v>85</v>
      </c>
      <c r="S1575" s="27" t="str">
        <f>IFERROR(_xlfn.XLOOKUP($B1575,'Ownership Metrics'!$A:$A,'Ownership Metrics'!$H:$H),"")</f>
        <v>Mayoritas</v>
      </c>
      <c r="T1575" s="27" t="str">
        <f>IFERROR(_xlfn.XLOOKUP($B1575,'Ownership Metrics'!$A:$A,'Ownership Metrics'!$I:$I),"")</f>
        <v>Tinggi</v>
      </c>
      <c r="U1575" s="27">
        <f>IF(COUNTIFS($B$2:$B1575,$B1575,$D$2:$D1575,$D1575)=1,1,0)</f>
        <v>1</v>
      </c>
      <c r="V1575" s="27">
        <f t="shared" si="73"/>
        <v>87.27</v>
      </c>
      <c r="W1575" s="27">
        <f t="shared" si="74"/>
        <v>1</v>
      </c>
      <c r="X1575" s="27">
        <f t="shared" si="72"/>
        <v>87.269999842499999</v>
      </c>
    </row>
    <row r="1576" spans="1:24" x14ac:dyDescent="0.25">
      <c r="A1576" s="26">
        <v>46265</v>
      </c>
      <c r="B1576" s="27" t="s">
        <v>10348</v>
      </c>
      <c r="C1576" s="27" t="s">
        <v>1785</v>
      </c>
      <c r="D1576" s="27" t="s">
        <v>1786</v>
      </c>
      <c r="E1576" s="27" t="s">
        <v>22</v>
      </c>
      <c r="F1576" s="27" t="s">
        <v>23</v>
      </c>
      <c r="G1576" s="27"/>
      <c r="H1576" s="27" t="s">
        <v>24</v>
      </c>
      <c r="I1576" s="28">
        <v>155000000</v>
      </c>
      <c r="J1576" s="28">
        <v>0</v>
      </c>
      <c r="K1576" s="28">
        <v>155000000</v>
      </c>
      <c r="L1576" s="29">
        <v>8.27</v>
      </c>
      <c r="M1576" s="29">
        <f>IFERROR(_xlfn.XLOOKUP($B1576,'Ownership Metrics'!$A:$A,'Ownership Metrics'!$B:$B),"")</f>
        <v>22.67</v>
      </c>
      <c r="N1576" s="28">
        <f>IFERROR(_xlfn.XLOOKUP($B1576,'Ownership Metrics'!$A:$A,'Ownership Metrics'!$C:$C),"")</f>
        <v>4658</v>
      </c>
      <c r="O1576" s="29">
        <f>IFERROR(_xlfn.XLOOKUP($B1576,'Ownership Metrics'!$A:$A,'Ownership Metrics'!$D:$D),"")</f>
        <v>67.73</v>
      </c>
      <c r="P1576" s="29">
        <f>IFERROR(_xlfn.XLOOKUP($B1576,'Ownership Metrics'!$A:$A,'Ownership Metrics'!$E:$E),"")</f>
        <v>77.33</v>
      </c>
      <c r="Q1576" s="30">
        <f>IFERROR(_xlfn.XLOOKUP($B1576,'Ownership Metrics'!$A:$A,'Ownership Metrics'!$F:$F),"")</f>
        <v>3</v>
      </c>
      <c r="R1576" s="30">
        <f>IFERROR(_xlfn.XLOOKUP($B1576,'Ownership Metrics'!$A:$A,'Ownership Metrics'!$G:$G),"")</f>
        <v>66</v>
      </c>
      <c r="S1576" s="27" t="str">
        <f>IFERROR(_xlfn.XLOOKUP($B1576,'Ownership Metrics'!$A:$A,'Ownership Metrics'!$H:$H),"")</f>
        <v>Mayoritas</v>
      </c>
      <c r="T1576" s="27" t="str">
        <f>IFERROR(_xlfn.XLOOKUP($B1576,'Ownership Metrics'!$A:$A,'Ownership Metrics'!$I:$I),"")</f>
        <v>Tinggi</v>
      </c>
      <c r="U1576" s="27">
        <f>IF(COUNTIFS($B$2:$B1576,$B1576,$D$2:$D1576,$D1576)=1,1,0)</f>
        <v>1</v>
      </c>
      <c r="V1576" s="27">
        <f t="shared" si="73"/>
        <v>8.27</v>
      </c>
      <c r="W1576" s="27">
        <f t="shared" si="74"/>
        <v>2</v>
      </c>
      <c r="X1576" s="27">
        <f t="shared" si="72"/>
        <v>8.269999842399999</v>
      </c>
    </row>
    <row r="1577" spans="1:24" x14ac:dyDescent="0.25">
      <c r="A1577" s="26">
        <v>46265</v>
      </c>
      <c r="B1577" s="27" t="s">
        <v>10348</v>
      </c>
      <c r="C1577" s="27" t="s">
        <v>1785</v>
      </c>
      <c r="D1577" s="27" t="s">
        <v>1787</v>
      </c>
      <c r="E1577" s="27" t="s">
        <v>22</v>
      </c>
      <c r="F1577" s="27" t="s">
        <v>23</v>
      </c>
      <c r="G1577" s="27"/>
      <c r="H1577" s="27" t="s">
        <v>24</v>
      </c>
      <c r="I1577" s="28">
        <v>1270000000</v>
      </c>
      <c r="J1577" s="28">
        <v>0</v>
      </c>
      <c r="K1577" s="28">
        <v>1270000000</v>
      </c>
      <c r="L1577" s="29">
        <v>67.73</v>
      </c>
      <c r="M1577" s="29">
        <f>IFERROR(_xlfn.XLOOKUP($B1577,'Ownership Metrics'!$A:$A,'Ownership Metrics'!$B:$B),"")</f>
        <v>22.67</v>
      </c>
      <c r="N1577" s="28">
        <f>IFERROR(_xlfn.XLOOKUP($B1577,'Ownership Metrics'!$A:$A,'Ownership Metrics'!$C:$C),"")</f>
        <v>4658</v>
      </c>
      <c r="O1577" s="29">
        <f>IFERROR(_xlfn.XLOOKUP($B1577,'Ownership Metrics'!$A:$A,'Ownership Metrics'!$D:$D),"")</f>
        <v>67.73</v>
      </c>
      <c r="P1577" s="29">
        <f>IFERROR(_xlfn.XLOOKUP($B1577,'Ownership Metrics'!$A:$A,'Ownership Metrics'!$E:$E),"")</f>
        <v>77.33</v>
      </c>
      <c r="Q1577" s="30">
        <f>IFERROR(_xlfn.XLOOKUP($B1577,'Ownership Metrics'!$A:$A,'Ownership Metrics'!$F:$F),"")</f>
        <v>3</v>
      </c>
      <c r="R1577" s="30">
        <f>IFERROR(_xlfn.XLOOKUP($B1577,'Ownership Metrics'!$A:$A,'Ownership Metrics'!$G:$G),"")</f>
        <v>66</v>
      </c>
      <c r="S1577" s="27" t="str">
        <f>IFERROR(_xlfn.XLOOKUP($B1577,'Ownership Metrics'!$A:$A,'Ownership Metrics'!$H:$H),"")</f>
        <v>Mayoritas</v>
      </c>
      <c r="T1577" s="27" t="str">
        <f>IFERROR(_xlfn.XLOOKUP($B1577,'Ownership Metrics'!$A:$A,'Ownership Metrics'!$I:$I),"")</f>
        <v>Tinggi</v>
      </c>
      <c r="U1577" s="27">
        <f>IF(COUNTIFS($B$2:$B1577,$B1577,$D$2:$D1577,$D1577)=1,1,0)</f>
        <v>1</v>
      </c>
      <c r="V1577" s="27">
        <f t="shared" si="73"/>
        <v>67.73</v>
      </c>
      <c r="W1577" s="27">
        <f t="shared" si="74"/>
        <v>1</v>
      </c>
      <c r="X1577" s="27">
        <f t="shared" si="72"/>
        <v>67.729999842300003</v>
      </c>
    </row>
    <row r="1578" spans="1:24" x14ac:dyDescent="0.25">
      <c r="A1578" s="26">
        <v>46265</v>
      </c>
      <c r="B1578" s="27" t="s">
        <v>10348</v>
      </c>
      <c r="C1578" s="27" t="s">
        <v>1785</v>
      </c>
      <c r="D1578" s="27" t="s">
        <v>1788</v>
      </c>
      <c r="E1578" s="27" t="s">
        <v>35</v>
      </c>
      <c r="F1578" s="27" t="s">
        <v>23</v>
      </c>
      <c r="G1578" s="27" t="s">
        <v>36</v>
      </c>
      <c r="H1578" s="27" t="s">
        <v>24</v>
      </c>
      <c r="I1578" s="28">
        <v>25000000</v>
      </c>
      <c r="J1578" s="28">
        <v>0</v>
      </c>
      <c r="K1578" s="28">
        <v>25000000</v>
      </c>
      <c r="L1578" s="29">
        <v>1.33</v>
      </c>
      <c r="M1578" s="29">
        <f>IFERROR(_xlfn.XLOOKUP($B1578,'Ownership Metrics'!$A:$A,'Ownership Metrics'!$B:$B),"")</f>
        <v>22.67</v>
      </c>
      <c r="N1578" s="28">
        <f>IFERROR(_xlfn.XLOOKUP($B1578,'Ownership Metrics'!$A:$A,'Ownership Metrics'!$C:$C),"")</f>
        <v>4658</v>
      </c>
      <c r="O1578" s="29">
        <f>IFERROR(_xlfn.XLOOKUP($B1578,'Ownership Metrics'!$A:$A,'Ownership Metrics'!$D:$D),"")</f>
        <v>67.73</v>
      </c>
      <c r="P1578" s="29">
        <f>IFERROR(_xlfn.XLOOKUP($B1578,'Ownership Metrics'!$A:$A,'Ownership Metrics'!$E:$E),"")</f>
        <v>77.33</v>
      </c>
      <c r="Q1578" s="30">
        <f>IFERROR(_xlfn.XLOOKUP($B1578,'Ownership Metrics'!$A:$A,'Ownership Metrics'!$F:$F),"")</f>
        <v>3</v>
      </c>
      <c r="R1578" s="30">
        <f>IFERROR(_xlfn.XLOOKUP($B1578,'Ownership Metrics'!$A:$A,'Ownership Metrics'!$G:$G),"")</f>
        <v>66</v>
      </c>
      <c r="S1578" s="27" t="str">
        <f>IFERROR(_xlfn.XLOOKUP($B1578,'Ownership Metrics'!$A:$A,'Ownership Metrics'!$H:$H),"")</f>
        <v>Mayoritas</v>
      </c>
      <c r="T1578" s="27" t="str">
        <f>IFERROR(_xlfn.XLOOKUP($B1578,'Ownership Metrics'!$A:$A,'Ownership Metrics'!$I:$I),"")</f>
        <v>Tinggi</v>
      </c>
      <c r="U1578" s="27">
        <f>IF(COUNTIFS($B$2:$B1578,$B1578,$D$2:$D1578,$D1578)=1,1,0)</f>
        <v>1</v>
      </c>
      <c r="V1578" s="27">
        <f t="shared" si="73"/>
        <v>1.33</v>
      </c>
      <c r="W1578" s="27">
        <f t="shared" si="74"/>
        <v>3</v>
      </c>
      <c r="X1578" s="27">
        <f t="shared" si="72"/>
        <v>1.3299998422000001</v>
      </c>
    </row>
    <row r="1579" spans="1:24" x14ac:dyDescent="0.25">
      <c r="A1579" s="26">
        <v>46265</v>
      </c>
      <c r="B1579" s="27" t="s">
        <v>10349</v>
      </c>
      <c r="C1579" s="27" t="s">
        <v>1790</v>
      </c>
      <c r="D1579" s="27" t="s">
        <v>1791</v>
      </c>
      <c r="E1579" s="27" t="s">
        <v>22</v>
      </c>
      <c r="F1579" s="27" t="s">
        <v>23</v>
      </c>
      <c r="G1579" s="27"/>
      <c r="H1579" s="27" t="s">
        <v>24</v>
      </c>
      <c r="I1579" s="28">
        <v>67422000</v>
      </c>
      <c r="J1579" s="28">
        <v>0</v>
      </c>
      <c r="K1579" s="28">
        <v>67422000</v>
      </c>
      <c r="L1579" s="29">
        <v>4.97</v>
      </c>
      <c r="M1579" s="29">
        <f>IFERROR(_xlfn.XLOOKUP($B1579,'Ownership Metrics'!$A:$A,'Ownership Metrics'!$B:$B),"")</f>
        <v>2.76</v>
      </c>
      <c r="N1579" s="28">
        <f>IFERROR(_xlfn.XLOOKUP($B1579,'Ownership Metrics'!$A:$A,'Ownership Metrics'!$C:$C),"")</f>
        <v>5477</v>
      </c>
      <c r="O1579" s="29">
        <f>IFERROR(_xlfn.XLOOKUP($B1579,'Ownership Metrics'!$A:$A,'Ownership Metrics'!$D:$D),"")</f>
        <v>73.150000000000006</v>
      </c>
      <c r="P1579" s="29">
        <f>IFERROR(_xlfn.XLOOKUP($B1579,'Ownership Metrics'!$A:$A,'Ownership Metrics'!$E:$E),"")</f>
        <v>84.98</v>
      </c>
      <c r="Q1579" s="30">
        <f>IFERROR(_xlfn.XLOOKUP($B1579,'Ownership Metrics'!$A:$A,'Ownership Metrics'!$F:$F),"")</f>
        <v>6</v>
      </c>
      <c r="R1579" s="30">
        <f>IFERROR(_xlfn.XLOOKUP($B1579,'Ownership Metrics'!$A:$A,'Ownership Metrics'!$G:$G),"")</f>
        <v>69</v>
      </c>
      <c r="S1579" s="27" t="str">
        <f>IFERROR(_xlfn.XLOOKUP($B1579,'Ownership Metrics'!$A:$A,'Ownership Metrics'!$H:$H),"")</f>
        <v>Mayoritas</v>
      </c>
      <c r="T1579" s="27" t="str">
        <f>IFERROR(_xlfn.XLOOKUP($B1579,'Ownership Metrics'!$A:$A,'Ownership Metrics'!$I:$I),"")</f>
        <v>Tinggi</v>
      </c>
      <c r="U1579" s="27">
        <f>IF(COUNTIFS($B$2:$B1579,$B1579,$D$2:$D1579,$D1579)=1,1,0)</f>
        <v>1</v>
      </c>
      <c r="V1579" s="27">
        <f t="shared" si="73"/>
        <v>4.97</v>
      </c>
      <c r="W1579" s="27">
        <f t="shared" si="74"/>
        <v>4</v>
      </c>
      <c r="X1579" s="27">
        <f t="shared" si="72"/>
        <v>4.9699998421</v>
      </c>
    </row>
    <row r="1580" spans="1:24" x14ac:dyDescent="0.25">
      <c r="A1580" s="26">
        <v>46265</v>
      </c>
      <c r="B1580" s="27" t="s">
        <v>10349</v>
      </c>
      <c r="C1580" s="27" t="s">
        <v>1790</v>
      </c>
      <c r="D1580" s="27" t="s">
        <v>1792</v>
      </c>
      <c r="E1580" s="27" t="s">
        <v>22</v>
      </c>
      <c r="F1580" s="27" t="s">
        <v>23</v>
      </c>
      <c r="G1580" s="27"/>
      <c r="H1580" s="27"/>
      <c r="I1580" s="28">
        <v>0</v>
      </c>
      <c r="J1580" s="28">
        <v>992031000</v>
      </c>
      <c r="K1580" s="28">
        <v>992031000</v>
      </c>
      <c r="L1580" s="29">
        <v>73.150000000000006</v>
      </c>
      <c r="M1580" s="29">
        <f>IFERROR(_xlfn.XLOOKUP($B1580,'Ownership Metrics'!$A:$A,'Ownership Metrics'!$B:$B),"")</f>
        <v>2.76</v>
      </c>
      <c r="N1580" s="28">
        <f>IFERROR(_xlfn.XLOOKUP($B1580,'Ownership Metrics'!$A:$A,'Ownership Metrics'!$C:$C),"")</f>
        <v>5477</v>
      </c>
      <c r="O1580" s="29">
        <f>IFERROR(_xlfn.XLOOKUP($B1580,'Ownership Metrics'!$A:$A,'Ownership Metrics'!$D:$D),"")</f>
        <v>73.150000000000006</v>
      </c>
      <c r="P1580" s="29">
        <f>IFERROR(_xlfn.XLOOKUP($B1580,'Ownership Metrics'!$A:$A,'Ownership Metrics'!$E:$E),"")</f>
        <v>84.98</v>
      </c>
      <c r="Q1580" s="30">
        <f>IFERROR(_xlfn.XLOOKUP($B1580,'Ownership Metrics'!$A:$A,'Ownership Metrics'!$F:$F),"")</f>
        <v>6</v>
      </c>
      <c r="R1580" s="30">
        <f>IFERROR(_xlfn.XLOOKUP($B1580,'Ownership Metrics'!$A:$A,'Ownership Metrics'!$G:$G),"")</f>
        <v>69</v>
      </c>
      <c r="S1580" s="27" t="str">
        <f>IFERROR(_xlfn.XLOOKUP($B1580,'Ownership Metrics'!$A:$A,'Ownership Metrics'!$H:$H),"")</f>
        <v>Mayoritas</v>
      </c>
      <c r="T1580" s="27" t="str">
        <f>IFERROR(_xlfn.XLOOKUP($B1580,'Ownership Metrics'!$A:$A,'Ownership Metrics'!$I:$I),"")</f>
        <v>Tinggi</v>
      </c>
      <c r="U1580" s="27">
        <f>IF(COUNTIFS($B$2:$B1580,$B1580,$D$2:$D1580,$D1580)=1,1,0)</f>
        <v>1</v>
      </c>
      <c r="V1580" s="27">
        <f t="shared" si="73"/>
        <v>73.150000000000006</v>
      </c>
      <c r="W1580" s="27">
        <f t="shared" si="74"/>
        <v>1</v>
      </c>
      <c r="X1580" s="27">
        <f t="shared" si="72"/>
        <v>73.149999842</v>
      </c>
    </row>
    <row r="1581" spans="1:24" x14ac:dyDescent="0.25">
      <c r="A1581" s="26">
        <v>46265</v>
      </c>
      <c r="B1581" s="27" t="s">
        <v>10349</v>
      </c>
      <c r="C1581" s="27" t="s">
        <v>1790</v>
      </c>
      <c r="D1581" s="27" t="s">
        <v>1793</v>
      </c>
      <c r="E1581" s="27" t="s">
        <v>22</v>
      </c>
      <c r="F1581" s="27" t="s">
        <v>23</v>
      </c>
      <c r="G1581" s="27"/>
      <c r="H1581" s="27" t="s">
        <v>24</v>
      </c>
      <c r="I1581" s="28">
        <v>66666600</v>
      </c>
      <c r="J1581" s="28">
        <v>0</v>
      </c>
      <c r="K1581" s="28">
        <v>66666600</v>
      </c>
      <c r="L1581" s="29">
        <v>4.92</v>
      </c>
      <c r="M1581" s="29">
        <f>IFERROR(_xlfn.XLOOKUP($B1581,'Ownership Metrics'!$A:$A,'Ownership Metrics'!$B:$B),"")</f>
        <v>2.76</v>
      </c>
      <c r="N1581" s="28">
        <f>IFERROR(_xlfn.XLOOKUP($B1581,'Ownership Metrics'!$A:$A,'Ownership Metrics'!$C:$C),"")</f>
        <v>5477</v>
      </c>
      <c r="O1581" s="29">
        <f>IFERROR(_xlfn.XLOOKUP($B1581,'Ownership Metrics'!$A:$A,'Ownership Metrics'!$D:$D),"")</f>
        <v>73.150000000000006</v>
      </c>
      <c r="P1581" s="29">
        <f>IFERROR(_xlfn.XLOOKUP($B1581,'Ownership Metrics'!$A:$A,'Ownership Metrics'!$E:$E),"")</f>
        <v>84.98</v>
      </c>
      <c r="Q1581" s="30">
        <f>IFERROR(_xlfn.XLOOKUP($B1581,'Ownership Metrics'!$A:$A,'Ownership Metrics'!$F:$F),"")</f>
        <v>6</v>
      </c>
      <c r="R1581" s="30">
        <f>IFERROR(_xlfn.XLOOKUP($B1581,'Ownership Metrics'!$A:$A,'Ownership Metrics'!$G:$G),"")</f>
        <v>69</v>
      </c>
      <c r="S1581" s="27" t="str">
        <f>IFERROR(_xlfn.XLOOKUP($B1581,'Ownership Metrics'!$A:$A,'Ownership Metrics'!$H:$H),"")</f>
        <v>Mayoritas</v>
      </c>
      <c r="T1581" s="27" t="str">
        <f>IFERROR(_xlfn.XLOOKUP($B1581,'Ownership Metrics'!$A:$A,'Ownership Metrics'!$I:$I),"")</f>
        <v>Tinggi</v>
      </c>
      <c r="U1581" s="27">
        <f>IF(COUNTIFS($B$2:$B1581,$B1581,$D$2:$D1581,$D1581)=1,1,0)</f>
        <v>1</v>
      </c>
      <c r="V1581" s="27">
        <f t="shared" si="73"/>
        <v>4.92</v>
      </c>
      <c r="W1581" s="27">
        <f t="shared" si="74"/>
        <v>5</v>
      </c>
      <c r="X1581" s="27">
        <f t="shared" si="72"/>
        <v>4.9199998419000002</v>
      </c>
    </row>
    <row r="1582" spans="1:24" x14ac:dyDescent="0.25">
      <c r="A1582" s="26">
        <v>46265</v>
      </c>
      <c r="B1582" s="27" t="s">
        <v>10349</v>
      </c>
      <c r="C1582" s="27" t="s">
        <v>1790</v>
      </c>
      <c r="D1582" s="27" t="s">
        <v>1794</v>
      </c>
      <c r="E1582" s="27" t="s">
        <v>22</v>
      </c>
      <c r="F1582" s="27" t="s">
        <v>23</v>
      </c>
      <c r="G1582" s="27"/>
      <c r="H1582" s="27" t="s">
        <v>24</v>
      </c>
      <c r="I1582" s="28">
        <v>32158100</v>
      </c>
      <c r="J1582" s="28">
        <v>0</v>
      </c>
      <c r="K1582" s="28">
        <v>32158100</v>
      </c>
      <c r="L1582" s="29">
        <v>2.37</v>
      </c>
      <c r="M1582" s="29">
        <f>IFERROR(_xlfn.XLOOKUP($B1582,'Ownership Metrics'!$A:$A,'Ownership Metrics'!$B:$B),"")</f>
        <v>2.76</v>
      </c>
      <c r="N1582" s="28">
        <f>IFERROR(_xlfn.XLOOKUP($B1582,'Ownership Metrics'!$A:$A,'Ownership Metrics'!$C:$C),"")</f>
        <v>5477</v>
      </c>
      <c r="O1582" s="29">
        <f>IFERROR(_xlfn.XLOOKUP($B1582,'Ownership Metrics'!$A:$A,'Ownership Metrics'!$D:$D),"")</f>
        <v>73.150000000000006</v>
      </c>
      <c r="P1582" s="29">
        <f>IFERROR(_xlfn.XLOOKUP($B1582,'Ownership Metrics'!$A:$A,'Ownership Metrics'!$E:$E),"")</f>
        <v>84.98</v>
      </c>
      <c r="Q1582" s="30">
        <f>IFERROR(_xlfn.XLOOKUP($B1582,'Ownership Metrics'!$A:$A,'Ownership Metrics'!$F:$F),"")</f>
        <v>6</v>
      </c>
      <c r="R1582" s="30">
        <f>IFERROR(_xlfn.XLOOKUP($B1582,'Ownership Metrics'!$A:$A,'Ownership Metrics'!$G:$G),"")</f>
        <v>69</v>
      </c>
      <c r="S1582" s="27" t="str">
        <f>IFERROR(_xlfn.XLOOKUP($B1582,'Ownership Metrics'!$A:$A,'Ownership Metrics'!$H:$H),"")</f>
        <v>Mayoritas</v>
      </c>
      <c r="T1582" s="27" t="str">
        <f>IFERROR(_xlfn.XLOOKUP($B1582,'Ownership Metrics'!$A:$A,'Ownership Metrics'!$I:$I),"")</f>
        <v>Tinggi</v>
      </c>
      <c r="U1582" s="27">
        <f>IF(COUNTIFS($B$2:$B1582,$B1582,$D$2:$D1582,$D1582)=1,1,0)</f>
        <v>1</v>
      </c>
      <c r="V1582" s="27">
        <f t="shared" si="73"/>
        <v>2.37</v>
      </c>
      <c r="W1582" s="27">
        <f t="shared" si="74"/>
        <v>6</v>
      </c>
      <c r="X1582" s="27">
        <f t="shared" si="72"/>
        <v>2.3699998417999999</v>
      </c>
    </row>
    <row r="1583" spans="1:24" x14ac:dyDescent="0.25">
      <c r="A1583" s="26">
        <v>46265</v>
      </c>
      <c r="B1583" s="27" t="s">
        <v>10349</v>
      </c>
      <c r="C1583" s="27" t="s">
        <v>1790</v>
      </c>
      <c r="D1583" s="27" t="s">
        <v>1795</v>
      </c>
      <c r="E1583" s="27" t="s">
        <v>35</v>
      </c>
      <c r="F1583" s="27" t="s">
        <v>23</v>
      </c>
      <c r="G1583" s="27" t="s">
        <v>36</v>
      </c>
      <c r="H1583" s="27" t="s">
        <v>24</v>
      </c>
      <c r="I1583" s="28">
        <v>67541300</v>
      </c>
      <c r="J1583" s="28">
        <v>0</v>
      </c>
      <c r="K1583" s="28">
        <v>67541300</v>
      </c>
      <c r="L1583" s="29">
        <v>4.9800000000000004</v>
      </c>
      <c r="M1583" s="29">
        <f>IFERROR(_xlfn.XLOOKUP($B1583,'Ownership Metrics'!$A:$A,'Ownership Metrics'!$B:$B),"")</f>
        <v>2.76</v>
      </c>
      <c r="N1583" s="28">
        <f>IFERROR(_xlfn.XLOOKUP($B1583,'Ownership Metrics'!$A:$A,'Ownership Metrics'!$C:$C),"")</f>
        <v>5477</v>
      </c>
      <c r="O1583" s="29">
        <f>IFERROR(_xlfn.XLOOKUP($B1583,'Ownership Metrics'!$A:$A,'Ownership Metrics'!$D:$D),"")</f>
        <v>73.150000000000006</v>
      </c>
      <c r="P1583" s="29">
        <f>IFERROR(_xlfn.XLOOKUP($B1583,'Ownership Metrics'!$A:$A,'Ownership Metrics'!$E:$E),"")</f>
        <v>84.98</v>
      </c>
      <c r="Q1583" s="30">
        <f>IFERROR(_xlfn.XLOOKUP($B1583,'Ownership Metrics'!$A:$A,'Ownership Metrics'!$F:$F),"")</f>
        <v>6</v>
      </c>
      <c r="R1583" s="30">
        <f>IFERROR(_xlfn.XLOOKUP($B1583,'Ownership Metrics'!$A:$A,'Ownership Metrics'!$G:$G),"")</f>
        <v>69</v>
      </c>
      <c r="S1583" s="27" t="str">
        <f>IFERROR(_xlfn.XLOOKUP($B1583,'Ownership Metrics'!$A:$A,'Ownership Metrics'!$H:$H),"")</f>
        <v>Mayoritas</v>
      </c>
      <c r="T1583" s="27" t="str">
        <f>IFERROR(_xlfn.XLOOKUP($B1583,'Ownership Metrics'!$A:$A,'Ownership Metrics'!$I:$I),"")</f>
        <v>Tinggi</v>
      </c>
      <c r="U1583" s="27">
        <f>IF(COUNTIFS($B$2:$B1583,$B1583,$D$2:$D1583,$D1583)=1,1,0)</f>
        <v>1</v>
      </c>
      <c r="V1583" s="27">
        <f t="shared" si="73"/>
        <v>4.9800000000000004</v>
      </c>
      <c r="W1583" s="27">
        <f t="shared" si="74"/>
        <v>3</v>
      </c>
      <c r="X1583" s="27">
        <f t="shared" si="72"/>
        <v>4.9799998417000007</v>
      </c>
    </row>
    <row r="1584" spans="1:24" x14ac:dyDescent="0.25">
      <c r="A1584" s="26">
        <v>46265</v>
      </c>
      <c r="B1584" s="27" t="s">
        <v>10349</v>
      </c>
      <c r="C1584" s="27" t="s">
        <v>1790</v>
      </c>
      <c r="D1584" s="27" t="s">
        <v>1796</v>
      </c>
      <c r="E1584" s="27" t="s">
        <v>35</v>
      </c>
      <c r="F1584" s="27" t="s">
        <v>23</v>
      </c>
      <c r="G1584" s="27" t="s">
        <v>36</v>
      </c>
      <c r="H1584" s="27" t="s">
        <v>36</v>
      </c>
      <c r="I1584" s="28">
        <v>0</v>
      </c>
      <c r="J1584" s="28">
        <v>92969000</v>
      </c>
      <c r="K1584" s="28">
        <v>92969000</v>
      </c>
      <c r="L1584" s="29">
        <v>6.85</v>
      </c>
      <c r="M1584" s="29">
        <f>IFERROR(_xlfn.XLOOKUP($B1584,'Ownership Metrics'!$A:$A,'Ownership Metrics'!$B:$B),"")</f>
        <v>2.76</v>
      </c>
      <c r="N1584" s="28">
        <f>IFERROR(_xlfn.XLOOKUP($B1584,'Ownership Metrics'!$A:$A,'Ownership Metrics'!$C:$C),"")</f>
        <v>5477</v>
      </c>
      <c r="O1584" s="29">
        <f>IFERROR(_xlfn.XLOOKUP($B1584,'Ownership Metrics'!$A:$A,'Ownership Metrics'!$D:$D),"")</f>
        <v>73.150000000000006</v>
      </c>
      <c r="P1584" s="29">
        <f>IFERROR(_xlfn.XLOOKUP($B1584,'Ownership Metrics'!$A:$A,'Ownership Metrics'!$E:$E),"")</f>
        <v>84.98</v>
      </c>
      <c r="Q1584" s="30">
        <f>IFERROR(_xlfn.XLOOKUP($B1584,'Ownership Metrics'!$A:$A,'Ownership Metrics'!$F:$F),"")</f>
        <v>6</v>
      </c>
      <c r="R1584" s="30">
        <f>IFERROR(_xlfn.XLOOKUP($B1584,'Ownership Metrics'!$A:$A,'Ownership Metrics'!$G:$G),"")</f>
        <v>69</v>
      </c>
      <c r="S1584" s="27" t="str">
        <f>IFERROR(_xlfn.XLOOKUP($B1584,'Ownership Metrics'!$A:$A,'Ownership Metrics'!$H:$H),"")</f>
        <v>Mayoritas</v>
      </c>
      <c r="T1584" s="27" t="str">
        <f>IFERROR(_xlfn.XLOOKUP($B1584,'Ownership Metrics'!$A:$A,'Ownership Metrics'!$I:$I),"")</f>
        <v>Tinggi</v>
      </c>
      <c r="U1584" s="27">
        <f>IF(COUNTIFS($B$2:$B1584,$B1584,$D$2:$D1584,$D1584)=1,1,0)</f>
        <v>1</v>
      </c>
      <c r="V1584" s="27">
        <f t="shared" si="73"/>
        <v>6.85</v>
      </c>
      <c r="W1584" s="27">
        <f t="shared" si="74"/>
        <v>2</v>
      </c>
      <c r="X1584" s="27">
        <f t="shared" si="72"/>
        <v>6.8499998415999999</v>
      </c>
    </row>
    <row r="1585" spans="1:24" x14ac:dyDescent="0.25">
      <c r="A1585" s="26">
        <v>46265</v>
      </c>
      <c r="B1585" s="27" t="s">
        <v>10350</v>
      </c>
      <c r="C1585" s="27" t="s">
        <v>1798</v>
      </c>
      <c r="D1585" s="27" t="s">
        <v>1799</v>
      </c>
      <c r="E1585" s="27" t="s">
        <v>22</v>
      </c>
      <c r="F1585" s="27" t="s">
        <v>23</v>
      </c>
      <c r="G1585" s="27"/>
      <c r="H1585" s="27" t="s">
        <v>24</v>
      </c>
      <c r="I1585" s="28">
        <v>422238651</v>
      </c>
      <c r="J1585" s="28">
        <v>0</v>
      </c>
      <c r="K1585" s="28">
        <v>422238651</v>
      </c>
      <c r="L1585" s="29">
        <v>9.3000000000000007</v>
      </c>
      <c r="M1585" s="29">
        <f>IFERROR(_xlfn.XLOOKUP($B1585,'Ownership Metrics'!$A:$A,'Ownership Metrics'!$B:$B),"")</f>
        <v>22.5</v>
      </c>
      <c r="N1585" s="28">
        <f>IFERROR(_xlfn.XLOOKUP($B1585,'Ownership Metrics'!$A:$A,'Ownership Metrics'!$C:$C),"")</f>
        <v>3857</v>
      </c>
      <c r="O1585" s="29">
        <f>IFERROR(_xlfn.XLOOKUP($B1585,'Ownership Metrics'!$A:$A,'Ownership Metrics'!$D:$D),"")</f>
        <v>61.13</v>
      </c>
      <c r="P1585" s="29">
        <f>IFERROR(_xlfn.XLOOKUP($B1585,'Ownership Metrics'!$A:$A,'Ownership Metrics'!$E:$E),"")</f>
        <v>76</v>
      </c>
      <c r="Q1585" s="30">
        <f>IFERROR(_xlfn.XLOOKUP($B1585,'Ownership Metrics'!$A:$A,'Ownership Metrics'!$F:$F),"")</f>
        <v>4</v>
      </c>
      <c r="R1585" s="30">
        <f>IFERROR(_xlfn.XLOOKUP($B1585,'Ownership Metrics'!$A:$A,'Ownership Metrics'!$G:$G),"")</f>
        <v>61</v>
      </c>
      <c r="S1585" s="27" t="str">
        <f>IFERROR(_xlfn.XLOOKUP($B1585,'Ownership Metrics'!$A:$A,'Ownership Metrics'!$H:$H),"")</f>
        <v>Mayoritas</v>
      </c>
      <c r="T1585" s="27" t="str">
        <f>IFERROR(_xlfn.XLOOKUP($B1585,'Ownership Metrics'!$A:$A,'Ownership Metrics'!$I:$I),"")</f>
        <v>Tinggi</v>
      </c>
      <c r="U1585" s="27">
        <f>IF(COUNTIFS($B$2:$B1585,$B1585,$D$2:$D1585,$D1585)=1,1,0)</f>
        <v>1</v>
      </c>
      <c r="V1585" s="27">
        <f t="shared" si="73"/>
        <v>9.3000000000000007</v>
      </c>
      <c r="W1585" s="27">
        <f t="shared" si="74"/>
        <v>2</v>
      </c>
      <c r="X1585" s="27">
        <f t="shared" si="72"/>
        <v>9.2999998415</v>
      </c>
    </row>
    <row r="1586" spans="1:24" x14ac:dyDescent="0.25">
      <c r="A1586" s="26">
        <v>46265</v>
      </c>
      <c r="B1586" s="27" t="s">
        <v>10350</v>
      </c>
      <c r="C1586" s="27" t="s">
        <v>1798</v>
      </c>
      <c r="D1586" s="27" t="s">
        <v>1800</v>
      </c>
      <c r="E1586" s="27" t="s">
        <v>22</v>
      </c>
      <c r="F1586" s="27" t="s">
        <v>23</v>
      </c>
      <c r="G1586" s="27"/>
      <c r="H1586" s="27" t="s">
        <v>24</v>
      </c>
      <c r="I1586" s="28">
        <v>2774000000</v>
      </c>
      <c r="J1586" s="28">
        <v>0</v>
      </c>
      <c r="K1586" s="28">
        <v>2774000000</v>
      </c>
      <c r="L1586" s="29">
        <v>61.13</v>
      </c>
      <c r="M1586" s="29">
        <f>IFERROR(_xlfn.XLOOKUP($B1586,'Ownership Metrics'!$A:$A,'Ownership Metrics'!$B:$B),"")</f>
        <v>22.5</v>
      </c>
      <c r="N1586" s="28">
        <f>IFERROR(_xlfn.XLOOKUP($B1586,'Ownership Metrics'!$A:$A,'Ownership Metrics'!$C:$C),"")</f>
        <v>3857</v>
      </c>
      <c r="O1586" s="29">
        <f>IFERROR(_xlfn.XLOOKUP($B1586,'Ownership Metrics'!$A:$A,'Ownership Metrics'!$D:$D),"")</f>
        <v>61.13</v>
      </c>
      <c r="P1586" s="29">
        <f>IFERROR(_xlfn.XLOOKUP($B1586,'Ownership Metrics'!$A:$A,'Ownership Metrics'!$E:$E),"")</f>
        <v>76</v>
      </c>
      <c r="Q1586" s="30">
        <f>IFERROR(_xlfn.XLOOKUP($B1586,'Ownership Metrics'!$A:$A,'Ownership Metrics'!$F:$F),"")</f>
        <v>4</v>
      </c>
      <c r="R1586" s="30">
        <f>IFERROR(_xlfn.XLOOKUP($B1586,'Ownership Metrics'!$A:$A,'Ownership Metrics'!$G:$G),"")</f>
        <v>61</v>
      </c>
      <c r="S1586" s="27" t="str">
        <f>IFERROR(_xlfn.XLOOKUP($B1586,'Ownership Metrics'!$A:$A,'Ownership Metrics'!$H:$H),"")</f>
        <v>Mayoritas</v>
      </c>
      <c r="T1586" s="27" t="str">
        <f>IFERROR(_xlfn.XLOOKUP($B1586,'Ownership Metrics'!$A:$A,'Ownership Metrics'!$I:$I),"")</f>
        <v>Tinggi</v>
      </c>
      <c r="U1586" s="27">
        <f>IF(COUNTIFS($B$2:$B1586,$B1586,$D$2:$D1586,$D1586)=1,1,0)</f>
        <v>1</v>
      </c>
      <c r="V1586" s="27">
        <f t="shared" si="73"/>
        <v>61.13</v>
      </c>
      <c r="W1586" s="27">
        <f t="shared" si="74"/>
        <v>1</v>
      </c>
      <c r="X1586" s="27">
        <f t="shared" si="72"/>
        <v>61.1299998414</v>
      </c>
    </row>
    <row r="1587" spans="1:24" x14ac:dyDescent="0.25">
      <c r="A1587" s="26">
        <v>46265</v>
      </c>
      <c r="B1587" s="27" t="s">
        <v>10350</v>
      </c>
      <c r="C1587" s="27" t="s">
        <v>1798</v>
      </c>
      <c r="D1587" s="27" t="s">
        <v>1801</v>
      </c>
      <c r="E1587" s="27" t="s">
        <v>35</v>
      </c>
      <c r="F1587" s="27" t="s">
        <v>23</v>
      </c>
      <c r="G1587" s="27" t="s">
        <v>36</v>
      </c>
      <c r="H1587" s="27" t="s">
        <v>24</v>
      </c>
      <c r="I1587" s="28">
        <v>68000000</v>
      </c>
      <c r="J1587" s="28">
        <v>0</v>
      </c>
      <c r="K1587" s="28">
        <v>68000000</v>
      </c>
      <c r="L1587" s="29">
        <v>1.5</v>
      </c>
      <c r="M1587" s="29">
        <f>IFERROR(_xlfn.XLOOKUP($B1587,'Ownership Metrics'!$A:$A,'Ownership Metrics'!$B:$B),"")</f>
        <v>22.5</v>
      </c>
      <c r="N1587" s="28">
        <f>IFERROR(_xlfn.XLOOKUP($B1587,'Ownership Metrics'!$A:$A,'Ownership Metrics'!$C:$C),"")</f>
        <v>3857</v>
      </c>
      <c r="O1587" s="29">
        <f>IFERROR(_xlfn.XLOOKUP($B1587,'Ownership Metrics'!$A:$A,'Ownership Metrics'!$D:$D),"")</f>
        <v>61.13</v>
      </c>
      <c r="P1587" s="29">
        <f>IFERROR(_xlfn.XLOOKUP($B1587,'Ownership Metrics'!$A:$A,'Ownership Metrics'!$E:$E),"")</f>
        <v>76</v>
      </c>
      <c r="Q1587" s="30">
        <f>IFERROR(_xlfn.XLOOKUP($B1587,'Ownership Metrics'!$A:$A,'Ownership Metrics'!$F:$F),"")</f>
        <v>4</v>
      </c>
      <c r="R1587" s="30">
        <f>IFERROR(_xlfn.XLOOKUP($B1587,'Ownership Metrics'!$A:$A,'Ownership Metrics'!$G:$G),"")</f>
        <v>61</v>
      </c>
      <c r="S1587" s="27" t="str">
        <f>IFERROR(_xlfn.XLOOKUP($B1587,'Ownership Metrics'!$A:$A,'Ownership Metrics'!$H:$H),"")</f>
        <v>Mayoritas</v>
      </c>
      <c r="T1587" s="27" t="str">
        <f>IFERROR(_xlfn.XLOOKUP($B1587,'Ownership Metrics'!$A:$A,'Ownership Metrics'!$I:$I),"")</f>
        <v>Tinggi</v>
      </c>
      <c r="U1587" s="27">
        <f>IF(COUNTIFS($B$2:$B1587,$B1587,$D$2:$D1587,$D1587)=1,1,0)</f>
        <v>1</v>
      </c>
      <c r="V1587" s="27">
        <f t="shared" si="73"/>
        <v>1.5</v>
      </c>
      <c r="W1587" s="27">
        <f t="shared" si="74"/>
        <v>4</v>
      </c>
      <c r="X1587" s="27">
        <f t="shared" si="72"/>
        <v>1.4999998413</v>
      </c>
    </row>
    <row r="1588" spans="1:24" x14ac:dyDescent="0.25">
      <c r="A1588" s="26">
        <v>46265</v>
      </c>
      <c r="B1588" s="27" t="s">
        <v>10350</v>
      </c>
      <c r="C1588" s="27" t="s">
        <v>1798</v>
      </c>
      <c r="D1588" s="27" t="s">
        <v>1802</v>
      </c>
      <c r="E1588" s="27" t="s">
        <v>35</v>
      </c>
      <c r="F1588" s="27" t="s">
        <v>23</v>
      </c>
      <c r="G1588" s="27" t="s">
        <v>36</v>
      </c>
      <c r="H1588" s="27" t="s">
        <v>24</v>
      </c>
      <c r="I1588" s="28">
        <v>252761323</v>
      </c>
      <c r="J1588" s="28">
        <v>0</v>
      </c>
      <c r="K1588" s="28">
        <v>252761323</v>
      </c>
      <c r="L1588" s="29">
        <v>5.57</v>
      </c>
      <c r="M1588" s="29">
        <f>IFERROR(_xlfn.XLOOKUP($B1588,'Ownership Metrics'!$A:$A,'Ownership Metrics'!$B:$B),"")</f>
        <v>22.5</v>
      </c>
      <c r="N1588" s="28">
        <f>IFERROR(_xlfn.XLOOKUP($B1588,'Ownership Metrics'!$A:$A,'Ownership Metrics'!$C:$C),"")</f>
        <v>3857</v>
      </c>
      <c r="O1588" s="29">
        <f>IFERROR(_xlfn.XLOOKUP($B1588,'Ownership Metrics'!$A:$A,'Ownership Metrics'!$D:$D),"")</f>
        <v>61.13</v>
      </c>
      <c r="P1588" s="29">
        <f>IFERROR(_xlfn.XLOOKUP($B1588,'Ownership Metrics'!$A:$A,'Ownership Metrics'!$E:$E),"")</f>
        <v>76</v>
      </c>
      <c r="Q1588" s="30">
        <f>IFERROR(_xlfn.XLOOKUP($B1588,'Ownership Metrics'!$A:$A,'Ownership Metrics'!$F:$F),"")</f>
        <v>4</v>
      </c>
      <c r="R1588" s="30">
        <f>IFERROR(_xlfn.XLOOKUP($B1588,'Ownership Metrics'!$A:$A,'Ownership Metrics'!$G:$G),"")</f>
        <v>61</v>
      </c>
      <c r="S1588" s="27" t="str">
        <f>IFERROR(_xlfn.XLOOKUP($B1588,'Ownership Metrics'!$A:$A,'Ownership Metrics'!$H:$H),"")</f>
        <v>Mayoritas</v>
      </c>
      <c r="T1588" s="27" t="str">
        <f>IFERROR(_xlfn.XLOOKUP($B1588,'Ownership Metrics'!$A:$A,'Ownership Metrics'!$I:$I),"")</f>
        <v>Tinggi</v>
      </c>
      <c r="U1588" s="27">
        <f>IF(COUNTIFS($B$2:$B1588,$B1588,$D$2:$D1588,$D1588)=1,1,0)</f>
        <v>1</v>
      </c>
      <c r="V1588" s="27">
        <f t="shared" si="73"/>
        <v>5.57</v>
      </c>
      <c r="W1588" s="27">
        <f t="shared" si="74"/>
        <v>3</v>
      </c>
      <c r="X1588" s="27">
        <f t="shared" si="72"/>
        <v>5.5699998412000005</v>
      </c>
    </row>
    <row r="1589" spans="1:24" x14ac:dyDescent="0.25">
      <c r="A1589" s="26">
        <v>46265</v>
      </c>
      <c r="B1589" s="27" t="s">
        <v>10351</v>
      </c>
      <c r="C1589" s="27" t="s">
        <v>1804</v>
      </c>
      <c r="D1589" s="27" t="s">
        <v>1805</v>
      </c>
      <c r="E1589" s="27" t="s">
        <v>74</v>
      </c>
      <c r="F1589" s="27" t="s">
        <v>23</v>
      </c>
      <c r="G1589" s="27"/>
      <c r="H1589" s="27" t="s">
        <v>24</v>
      </c>
      <c r="I1589" s="28">
        <v>0</v>
      </c>
      <c r="J1589" s="28">
        <v>55736300</v>
      </c>
      <c r="K1589" s="28">
        <v>55736300</v>
      </c>
      <c r="L1589" s="29">
        <v>1.78</v>
      </c>
      <c r="M1589" s="29">
        <f>IFERROR(_xlfn.XLOOKUP($B1589,'Ownership Metrics'!$A:$A,'Ownership Metrics'!$B:$B),"")</f>
        <v>4.07</v>
      </c>
      <c r="N1589" s="28">
        <f>IFERROR(_xlfn.XLOOKUP($B1589,'Ownership Metrics'!$A:$A,'Ownership Metrics'!$C:$C),"")</f>
        <v>5033</v>
      </c>
      <c r="O1589" s="29">
        <f>IFERROR(_xlfn.XLOOKUP($B1589,'Ownership Metrics'!$A:$A,'Ownership Metrics'!$D:$D),"")</f>
        <v>70.22</v>
      </c>
      <c r="P1589" s="29">
        <f>IFERROR(_xlfn.XLOOKUP($B1589,'Ownership Metrics'!$A:$A,'Ownership Metrics'!$E:$E),"")</f>
        <v>79.650000000000006</v>
      </c>
      <c r="Q1589" s="30">
        <f>IFERROR(_xlfn.XLOOKUP($B1589,'Ownership Metrics'!$A:$A,'Ownership Metrics'!$F:$F),"")</f>
        <v>8</v>
      </c>
      <c r="R1589" s="30">
        <f>IFERROR(_xlfn.XLOOKUP($B1589,'Ownership Metrics'!$A:$A,'Ownership Metrics'!$G:$G),"")</f>
        <v>63</v>
      </c>
      <c r="S1589" s="27" t="str">
        <f>IFERROR(_xlfn.XLOOKUP($B1589,'Ownership Metrics'!$A:$A,'Ownership Metrics'!$H:$H),"")</f>
        <v>Mayoritas</v>
      </c>
      <c r="T1589" s="27" t="str">
        <f>IFERROR(_xlfn.XLOOKUP($B1589,'Ownership Metrics'!$A:$A,'Ownership Metrics'!$I:$I),"")</f>
        <v>Tinggi</v>
      </c>
      <c r="U1589" s="27">
        <f>IF(COUNTIFS($B$2:$B1589,$B1589,$D$2:$D1589,$D1589)=1,1,0)</f>
        <v>1</v>
      </c>
      <c r="V1589" s="27">
        <f t="shared" si="73"/>
        <v>1.78</v>
      </c>
      <c r="W1589" s="27">
        <f t="shared" si="74"/>
        <v>8</v>
      </c>
      <c r="X1589" s="27">
        <f t="shared" si="72"/>
        <v>1.7799998411</v>
      </c>
    </row>
    <row r="1590" spans="1:24" x14ac:dyDescent="0.25">
      <c r="A1590" s="26">
        <v>46265</v>
      </c>
      <c r="B1590" s="27" t="s">
        <v>10351</v>
      </c>
      <c r="C1590" s="27" t="s">
        <v>1804</v>
      </c>
      <c r="D1590" s="27" t="s">
        <v>1806</v>
      </c>
      <c r="E1590" s="27" t="s">
        <v>22</v>
      </c>
      <c r="F1590" s="27" t="s">
        <v>23</v>
      </c>
      <c r="G1590" s="27"/>
      <c r="H1590" s="27"/>
      <c r="I1590" s="28">
        <v>0</v>
      </c>
      <c r="J1590" s="28">
        <v>125000000</v>
      </c>
      <c r="K1590" s="28">
        <v>125000000</v>
      </c>
      <c r="L1590" s="29">
        <v>4</v>
      </c>
      <c r="M1590" s="29">
        <f>IFERROR(_xlfn.XLOOKUP($B1590,'Ownership Metrics'!$A:$A,'Ownership Metrics'!$B:$B),"")</f>
        <v>4.07</v>
      </c>
      <c r="N1590" s="28">
        <f>IFERROR(_xlfn.XLOOKUP($B1590,'Ownership Metrics'!$A:$A,'Ownership Metrics'!$C:$C),"")</f>
        <v>5033</v>
      </c>
      <c r="O1590" s="29">
        <f>IFERROR(_xlfn.XLOOKUP($B1590,'Ownership Metrics'!$A:$A,'Ownership Metrics'!$D:$D),"")</f>
        <v>70.22</v>
      </c>
      <c r="P1590" s="29">
        <f>IFERROR(_xlfn.XLOOKUP($B1590,'Ownership Metrics'!$A:$A,'Ownership Metrics'!$E:$E),"")</f>
        <v>79.650000000000006</v>
      </c>
      <c r="Q1590" s="30">
        <f>IFERROR(_xlfn.XLOOKUP($B1590,'Ownership Metrics'!$A:$A,'Ownership Metrics'!$F:$F),"")</f>
        <v>8</v>
      </c>
      <c r="R1590" s="30">
        <f>IFERROR(_xlfn.XLOOKUP($B1590,'Ownership Metrics'!$A:$A,'Ownership Metrics'!$G:$G),"")</f>
        <v>63</v>
      </c>
      <c r="S1590" s="27" t="str">
        <f>IFERROR(_xlfn.XLOOKUP($B1590,'Ownership Metrics'!$A:$A,'Ownership Metrics'!$H:$H),"")</f>
        <v>Mayoritas</v>
      </c>
      <c r="T1590" s="27" t="str">
        <f>IFERROR(_xlfn.XLOOKUP($B1590,'Ownership Metrics'!$A:$A,'Ownership Metrics'!$I:$I),"")</f>
        <v>Tinggi</v>
      </c>
      <c r="U1590" s="27">
        <f>IF(COUNTIFS($B$2:$B1590,$B1590,$D$2:$D1590,$D1590)=1,1,0)</f>
        <v>1</v>
      </c>
      <c r="V1590" s="27">
        <f t="shared" si="73"/>
        <v>4</v>
      </c>
      <c r="W1590" s="27">
        <f t="shared" si="74"/>
        <v>5</v>
      </c>
      <c r="X1590" s="27">
        <f t="shared" si="72"/>
        <v>3.9999998410000002</v>
      </c>
    </row>
    <row r="1591" spans="1:24" x14ac:dyDescent="0.25">
      <c r="A1591" s="26">
        <v>46265</v>
      </c>
      <c r="B1591" s="27" t="s">
        <v>10351</v>
      </c>
      <c r="C1591" s="27" t="s">
        <v>1804</v>
      </c>
      <c r="D1591" s="27" t="s">
        <v>1807</v>
      </c>
      <c r="E1591" s="27" t="s">
        <v>22</v>
      </c>
      <c r="F1591" s="27" t="s">
        <v>23</v>
      </c>
      <c r="G1591" s="27"/>
      <c r="H1591" s="27"/>
      <c r="I1591" s="28">
        <v>0</v>
      </c>
      <c r="J1591" s="28">
        <v>125000000</v>
      </c>
      <c r="K1591" s="28">
        <v>125000000</v>
      </c>
      <c r="L1591" s="29">
        <v>4</v>
      </c>
      <c r="M1591" s="29">
        <f>IFERROR(_xlfn.XLOOKUP($B1591,'Ownership Metrics'!$A:$A,'Ownership Metrics'!$B:$B),"")</f>
        <v>4.07</v>
      </c>
      <c r="N1591" s="28">
        <f>IFERROR(_xlfn.XLOOKUP($B1591,'Ownership Metrics'!$A:$A,'Ownership Metrics'!$C:$C),"")</f>
        <v>5033</v>
      </c>
      <c r="O1591" s="29">
        <f>IFERROR(_xlfn.XLOOKUP($B1591,'Ownership Metrics'!$A:$A,'Ownership Metrics'!$D:$D),"")</f>
        <v>70.22</v>
      </c>
      <c r="P1591" s="29">
        <f>IFERROR(_xlfn.XLOOKUP($B1591,'Ownership Metrics'!$A:$A,'Ownership Metrics'!$E:$E),"")</f>
        <v>79.650000000000006</v>
      </c>
      <c r="Q1591" s="30">
        <f>IFERROR(_xlfn.XLOOKUP($B1591,'Ownership Metrics'!$A:$A,'Ownership Metrics'!$F:$F),"")</f>
        <v>8</v>
      </c>
      <c r="R1591" s="30">
        <f>IFERROR(_xlfn.XLOOKUP($B1591,'Ownership Metrics'!$A:$A,'Ownership Metrics'!$G:$G),"")</f>
        <v>63</v>
      </c>
      <c r="S1591" s="27" t="str">
        <f>IFERROR(_xlfn.XLOOKUP($B1591,'Ownership Metrics'!$A:$A,'Ownership Metrics'!$H:$H),"")</f>
        <v>Mayoritas</v>
      </c>
      <c r="T1591" s="27" t="str">
        <f>IFERROR(_xlfn.XLOOKUP($B1591,'Ownership Metrics'!$A:$A,'Ownership Metrics'!$I:$I),"")</f>
        <v>Tinggi</v>
      </c>
      <c r="U1591" s="27">
        <f>IF(COUNTIFS($B$2:$B1591,$B1591,$D$2:$D1591,$D1591)=1,1,0)</f>
        <v>1</v>
      </c>
      <c r="V1591" s="27">
        <f t="shared" si="73"/>
        <v>4</v>
      </c>
      <c r="W1591" s="27">
        <f t="shared" si="74"/>
        <v>6</v>
      </c>
      <c r="X1591" s="27">
        <f t="shared" si="72"/>
        <v>3.9999998409000002</v>
      </c>
    </row>
    <row r="1592" spans="1:24" x14ac:dyDescent="0.25">
      <c r="A1592" s="26">
        <v>46265</v>
      </c>
      <c r="B1592" s="27" t="s">
        <v>10351</v>
      </c>
      <c r="C1592" s="27" t="s">
        <v>1804</v>
      </c>
      <c r="D1592" s="27" t="s">
        <v>1808</v>
      </c>
      <c r="E1592" s="27" t="s">
        <v>22</v>
      </c>
      <c r="F1592" s="27" t="s">
        <v>23</v>
      </c>
      <c r="G1592" s="27"/>
      <c r="H1592" s="27" t="s">
        <v>24</v>
      </c>
      <c r="I1592" s="28">
        <v>1644263700</v>
      </c>
      <c r="J1592" s="28">
        <v>550000000</v>
      </c>
      <c r="K1592" s="28">
        <v>2194263700</v>
      </c>
      <c r="L1592" s="29">
        <v>70.22</v>
      </c>
      <c r="M1592" s="29">
        <f>IFERROR(_xlfn.XLOOKUP($B1592,'Ownership Metrics'!$A:$A,'Ownership Metrics'!$B:$B),"")</f>
        <v>4.07</v>
      </c>
      <c r="N1592" s="28">
        <f>IFERROR(_xlfn.XLOOKUP($B1592,'Ownership Metrics'!$A:$A,'Ownership Metrics'!$C:$C),"")</f>
        <v>5033</v>
      </c>
      <c r="O1592" s="29">
        <f>IFERROR(_xlfn.XLOOKUP($B1592,'Ownership Metrics'!$A:$A,'Ownership Metrics'!$D:$D),"")</f>
        <v>70.22</v>
      </c>
      <c r="P1592" s="29">
        <f>IFERROR(_xlfn.XLOOKUP($B1592,'Ownership Metrics'!$A:$A,'Ownership Metrics'!$E:$E),"")</f>
        <v>79.650000000000006</v>
      </c>
      <c r="Q1592" s="30">
        <f>IFERROR(_xlfn.XLOOKUP($B1592,'Ownership Metrics'!$A:$A,'Ownership Metrics'!$F:$F),"")</f>
        <v>8</v>
      </c>
      <c r="R1592" s="30">
        <f>IFERROR(_xlfn.XLOOKUP($B1592,'Ownership Metrics'!$A:$A,'Ownership Metrics'!$G:$G),"")</f>
        <v>63</v>
      </c>
      <c r="S1592" s="27" t="str">
        <f>IFERROR(_xlfn.XLOOKUP($B1592,'Ownership Metrics'!$A:$A,'Ownership Metrics'!$H:$H),"")</f>
        <v>Mayoritas</v>
      </c>
      <c r="T1592" s="27" t="str">
        <f>IFERROR(_xlfn.XLOOKUP($B1592,'Ownership Metrics'!$A:$A,'Ownership Metrics'!$I:$I),"")</f>
        <v>Tinggi</v>
      </c>
      <c r="U1592" s="27">
        <f>IF(COUNTIFS($B$2:$B1592,$B1592,$D$2:$D1592,$D1592)=1,1,0)</f>
        <v>1</v>
      </c>
      <c r="V1592" s="27">
        <f t="shared" si="73"/>
        <v>70.22</v>
      </c>
      <c r="W1592" s="27">
        <f t="shared" si="74"/>
        <v>1</v>
      </c>
      <c r="X1592" s="27">
        <f t="shared" si="72"/>
        <v>70.2199998408</v>
      </c>
    </row>
    <row r="1593" spans="1:24" x14ac:dyDescent="0.25">
      <c r="A1593" s="26">
        <v>46265</v>
      </c>
      <c r="B1593" s="27" t="s">
        <v>10351</v>
      </c>
      <c r="C1593" s="27" t="s">
        <v>1804</v>
      </c>
      <c r="D1593" s="27" t="s">
        <v>912</v>
      </c>
      <c r="E1593" s="27" t="s">
        <v>26</v>
      </c>
      <c r="F1593" s="27" t="s">
        <v>32</v>
      </c>
      <c r="G1593" s="27"/>
      <c r="H1593" s="27" t="s">
        <v>64</v>
      </c>
      <c r="I1593" s="28">
        <v>77425021</v>
      </c>
      <c r="J1593" s="28">
        <v>0</v>
      </c>
      <c r="K1593" s="28">
        <v>77425021</v>
      </c>
      <c r="L1593" s="29">
        <v>2.48</v>
      </c>
      <c r="M1593" s="29">
        <f>IFERROR(_xlfn.XLOOKUP($B1593,'Ownership Metrics'!$A:$A,'Ownership Metrics'!$B:$B),"")</f>
        <v>4.07</v>
      </c>
      <c r="N1593" s="28">
        <f>IFERROR(_xlfn.XLOOKUP($B1593,'Ownership Metrics'!$A:$A,'Ownership Metrics'!$C:$C),"")</f>
        <v>5033</v>
      </c>
      <c r="O1593" s="29">
        <f>IFERROR(_xlfn.XLOOKUP($B1593,'Ownership Metrics'!$A:$A,'Ownership Metrics'!$D:$D),"")</f>
        <v>70.22</v>
      </c>
      <c r="P1593" s="29">
        <f>IFERROR(_xlfn.XLOOKUP($B1593,'Ownership Metrics'!$A:$A,'Ownership Metrics'!$E:$E),"")</f>
        <v>79.650000000000006</v>
      </c>
      <c r="Q1593" s="30">
        <f>IFERROR(_xlfn.XLOOKUP($B1593,'Ownership Metrics'!$A:$A,'Ownership Metrics'!$F:$F),"")</f>
        <v>8</v>
      </c>
      <c r="R1593" s="30">
        <f>IFERROR(_xlfn.XLOOKUP($B1593,'Ownership Metrics'!$A:$A,'Ownership Metrics'!$G:$G),"")</f>
        <v>63</v>
      </c>
      <c r="S1593" s="27" t="str">
        <f>IFERROR(_xlfn.XLOOKUP($B1593,'Ownership Metrics'!$A:$A,'Ownership Metrics'!$H:$H),"")</f>
        <v>Mayoritas</v>
      </c>
      <c r="T1593" s="27" t="str">
        <f>IFERROR(_xlfn.XLOOKUP($B1593,'Ownership Metrics'!$A:$A,'Ownership Metrics'!$I:$I),"")</f>
        <v>Tinggi</v>
      </c>
      <c r="U1593" s="27">
        <f>IF(COUNTIFS($B$2:$B1593,$B1593,$D$2:$D1593,$D1593)=1,1,0)</f>
        <v>1</v>
      </c>
      <c r="V1593" s="27">
        <f t="shared" si="73"/>
        <v>2.48</v>
      </c>
      <c r="W1593" s="27">
        <f t="shared" si="74"/>
        <v>7</v>
      </c>
      <c r="X1593" s="27">
        <f t="shared" si="72"/>
        <v>2.4799998407000001</v>
      </c>
    </row>
    <row r="1594" spans="1:24" x14ac:dyDescent="0.25">
      <c r="A1594" s="26">
        <v>46265</v>
      </c>
      <c r="B1594" s="27" t="s">
        <v>10351</v>
      </c>
      <c r="C1594" s="27" t="s">
        <v>1804</v>
      </c>
      <c r="D1594" s="27" t="s">
        <v>1003</v>
      </c>
      <c r="E1594" s="27" t="s">
        <v>26</v>
      </c>
      <c r="F1594" s="27" t="s">
        <v>32</v>
      </c>
      <c r="G1594" s="27"/>
      <c r="H1594" s="27" t="s">
        <v>64</v>
      </c>
      <c r="I1594" s="28">
        <v>153826700</v>
      </c>
      <c r="J1594" s="28">
        <v>0</v>
      </c>
      <c r="K1594" s="28">
        <v>153826700</v>
      </c>
      <c r="L1594" s="29">
        <v>4.92</v>
      </c>
      <c r="M1594" s="29">
        <f>IFERROR(_xlfn.XLOOKUP($B1594,'Ownership Metrics'!$A:$A,'Ownership Metrics'!$B:$B),"")</f>
        <v>4.07</v>
      </c>
      <c r="N1594" s="28">
        <f>IFERROR(_xlfn.XLOOKUP($B1594,'Ownership Metrics'!$A:$A,'Ownership Metrics'!$C:$C),"")</f>
        <v>5033</v>
      </c>
      <c r="O1594" s="29">
        <f>IFERROR(_xlfn.XLOOKUP($B1594,'Ownership Metrics'!$A:$A,'Ownership Metrics'!$D:$D),"")</f>
        <v>70.22</v>
      </c>
      <c r="P1594" s="29">
        <f>IFERROR(_xlfn.XLOOKUP($B1594,'Ownership Metrics'!$A:$A,'Ownership Metrics'!$E:$E),"")</f>
        <v>79.650000000000006</v>
      </c>
      <c r="Q1594" s="30">
        <f>IFERROR(_xlfn.XLOOKUP($B1594,'Ownership Metrics'!$A:$A,'Ownership Metrics'!$F:$F),"")</f>
        <v>8</v>
      </c>
      <c r="R1594" s="30">
        <f>IFERROR(_xlfn.XLOOKUP($B1594,'Ownership Metrics'!$A:$A,'Ownership Metrics'!$G:$G),"")</f>
        <v>63</v>
      </c>
      <c r="S1594" s="27" t="str">
        <f>IFERROR(_xlfn.XLOOKUP($B1594,'Ownership Metrics'!$A:$A,'Ownership Metrics'!$H:$H),"")</f>
        <v>Mayoritas</v>
      </c>
      <c r="T1594" s="27" t="str">
        <f>IFERROR(_xlfn.XLOOKUP($B1594,'Ownership Metrics'!$A:$A,'Ownership Metrics'!$I:$I),"")</f>
        <v>Tinggi</v>
      </c>
      <c r="U1594" s="27">
        <f>IF(COUNTIFS($B$2:$B1594,$B1594,$D$2:$D1594,$D1594)=1,1,0)</f>
        <v>1</v>
      </c>
      <c r="V1594" s="27">
        <f t="shared" si="73"/>
        <v>4.92</v>
      </c>
      <c r="W1594" s="27">
        <f t="shared" si="74"/>
        <v>2</v>
      </c>
      <c r="X1594" s="27">
        <f t="shared" si="72"/>
        <v>4.9199998406000001</v>
      </c>
    </row>
    <row r="1595" spans="1:24" x14ac:dyDescent="0.25">
      <c r="A1595" s="26">
        <v>46265</v>
      </c>
      <c r="B1595" s="27" t="s">
        <v>10351</v>
      </c>
      <c r="C1595" s="27" t="s">
        <v>1804</v>
      </c>
      <c r="D1595" s="27" t="s">
        <v>348</v>
      </c>
      <c r="E1595" s="27" t="s">
        <v>26</v>
      </c>
      <c r="F1595" s="27" t="s">
        <v>32</v>
      </c>
      <c r="G1595" s="27"/>
      <c r="H1595" s="27" t="s">
        <v>64</v>
      </c>
      <c r="I1595" s="28">
        <v>140937500</v>
      </c>
      <c r="J1595" s="28">
        <v>0</v>
      </c>
      <c r="K1595" s="28">
        <v>140937500</v>
      </c>
      <c r="L1595" s="29">
        <v>4.51</v>
      </c>
      <c r="M1595" s="29">
        <f>IFERROR(_xlfn.XLOOKUP($B1595,'Ownership Metrics'!$A:$A,'Ownership Metrics'!$B:$B),"")</f>
        <v>4.07</v>
      </c>
      <c r="N1595" s="28">
        <f>IFERROR(_xlfn.XLOOKUP($B1595,'Ownership Metrics'!$A:$A,'Ownership Metrics'!$C:$C),"")</f>
        <v>5033</v>
      </c>
      <c r="O1595" s="29">
        <f>IFERROR(_xlfn.XLOOKUP($B1595,'Ownership Metrics'!$A:$A,'Ownership Metrics'!$D:$D),"")</f>
        <v>70.22</v>
      </c>
      <c r="P1595" s="29">
        <f>IFERROR(_xlfn.XLOOKUP($B1595,'Ownership Metrics'!$A:$A,'Ownership Metrics'!$E:$E),"")</f>
        <v>79.650000000000006</v>
      </c>
      <c r="Q1595" s="30">
        <f>IFERROR(_xlfn.XLOOKUP($B1595,'Ownership Metrics'!$A:$A,'Ownership Metrics'!$F:$F),"")</f>
        <v>8</v>
      </c>
      <c r="R1595" s="30">
        <f>IFERROR(_xlfn.XLOOKUP($B1595,'Ownership Metrics'!$A:$A,'Ownership Metrics'!$G:$G),"")</f>
        <v>63</v>
      </c>
      <c r="S1595" s="27" t="str">
        <f>IFERROR(_xlfn.XLOOKUP($B1595,'Ownership Metrics'!$A:$A,'Ownership Metrics'!$H:$H),"")</f>
        <v>Mayoritas</v>
      </c>
      <c r="T1595" s="27" t="str">
        <f>IFERROR(_xlfn.XLOOKUP($B1595,'Ownership Metrics'!$A:$A,'Ownership Metrics'!$I:$I),"")</f>
        <v>Tinggi</v>
      </c>
      <c r="U1595" s="27">
        <f>IF(COUNTIFS($B$2:$B1595,$B1595,$D$2:$D1595,$D1595)=1,1,0)</f>
        <v>1</v>
      </c>
      <c r="V1595" s="27">
        <f t="shared" si="73"/>
        <v>4.51</v>
      </c>
      <c r="W1595" s="27">
        <f t="shared" si="74"/>
        <v>3</v>
      </c>
      <c r="X1595" s="27">
        <f t="shared" si="72"/>
        <v>4.5099998404999999</v>
      </c>
    </row>
    <row r="1596" spans="1:24" x14ac:dyDescent="0.25">
      <c r="A1596" s="26">
        <v>46265</v>
      </c>
      <c r="B1596" s="27" t="s">
        <v>10351</v>
      </c>
      <c r="C1596" s="27" t="s">
        <v>1804</v>
      </c>
      <c r="D1596" s="27" t="s">
        <v>1809</v>
      </c>
      <c r="E1596" s="27" t="s">
        <v>83</v>
      </c>
      <c r="F1596" s="27" t="s">
        <v>32</v>
      </c>
      <c r="G1596" s="27"/>
      <c r="H1596" s="27" t="s">
        <v>64</v>
      </c>
      <c r="I1596" s="28">
        <v>125748479</v>
      </c>
      <c r="J1596" s="28">
        <v>0</v>
      </c>
      <c r="K1596" s="28">
        <v>125748479</v>
      </c>
      <c r="L1596" s="29">
        <v>4.0199999999999996</v>
      </c>
      <c r="M1596" s="29">
        <f>IFERROR(_xlfn.XLOOKUP($B1596,'Ownership Metrics'!$A:$A,'Ownership Metrics'!$B:$B),"")</f>
        <v>4.07</v>
      </c>
      <c r="N1596" s="28">
        <f>IFERROR(_xlfn.XLOOKUP($B1596,'Ownership Metrics'!$A:$A,'Ownership Metrics'!$C:$C),"")</f>
        <v>5033</v>
      </c>
      <c r="O1596" s="29">
        <f>IFERROR(_xlfn.XLOOKUP($B1596,'Ownership Metrics'!$A:$A,'Ownership Metrics'!$D:$D),"")</f>
        <v>70.22</v>
      </c>
      <c r="P1596" s="29">
        <f>IFERROR(_xlfn.XLOOKUP($B1596,'Ownership Metrics'!$A:$A,'Ownership Metrics'!$E:$E),"")</f>
        <v>79.650000000000006</v>
      </c>
      <c r="Q1596" s="30">
        <f>IFERROR(_xlfn.XLOOKUP($B1596,'Ownership Metrics'!$A:$A,'Ownership Metrics'!$F:$F),"")</f>
        <v>8</v>
      </c>
      <c r="R1596" s="30">
        <f>IFERROR(_xlfn.XLOOKUP($B1596,'Ownership Metrics'!$A:$A,'Ownership Metrics'!$G:$G),"")</f>
        <v>63</v>
      </c>
      <c r="S1596" s="27" t="str">
        <f>IFERROR(_xlfn.XLOOKUP($B1596,'Ownership Metrics'!$A:$A,'Ownership Metrics'!$H:$H),"")</f>
        <v>Mayoritas</v>
      </c>
      <c r="T1596" s="27" t="str">
        <f>IFERROR(_xlfn.XLOOKUP($B1596,'Ownership Metrics'!$A:$A,'Ownership Metrics'!$I:$I),"")</f>
        <v>Tinggi</v>
      </c>
      <c r="U1596" s="27">
        <f>IF(COUNTIFS($B$2:$B1596,$B1596,$D$2:$D1596,$D1596)=1,1,0)</f>
        <v>1</v>
      </c>
      <c r="V1596" s="27">
        <f t="shared" si="73"/>
        <v>4.0199999999999996</v>
      </c>
      <c r="W1596" s="27">
        <f t="shared" si="74"/>
        <v>4</v>
      </c>
      <c r="X1596" s="27">
        <f t="shared" si="72"/>
        <v>4.0199998403999997</v>
      </c>
    </row>
    <row r="1597" spans="1:24" x14ac:dyDescent="0.25">
      <c r="A1597" s="26">
        <v>46265</v>
      </c>
      <c r="B1597" s="27" t="s">
        <v>10352</v>
      </c>
      <c r="C1597" s="27" t="s">
        <v>1811</v>
      </c>
      <c r="D1597" s="27" t="s">
        <v>1812</v>
      </c>
      <c r="E1597" s="27" t="s">
        <v>22</v>
      </c>
      <c r="F1597" s="27" t="s">
        <v>23</v>
      </c>
      <c r="G1597" s="27"/>
      <c r="H1597" s="27" t="s">
        <v>24</v>
      </c>
      <c r="I1597" s="28">
        <v>244639718</v>
      </c>
      <c r="J1597" s="28">
        <v>0</v>
      </c>
      <c r="K1597" s="28">
        <v>244639718</v>
      </c>
      <c r="L1597" s="29">
        <v>18.350000000000001</v>
      </c>
      <c r="M1597" s="29">
        <f>IFERROR(_xlfn.XLOOKUP($B1597,'Ownership Metrics'!$A:$A,'Ownership Metrics'!$B:$B),"")</f>
        <v>8.33</v>
      </c>
      <c r="N1597" s="28">
        <f>IFERROR(_xlfn.XLOOKUP($B1597,'Ownership Metrics'!$A:$A,'Ownership Metrics'!$C:$C),"")</f>
        <v>2091</v>
      </c>
      <c r="O1597" s="29">
        <f>IFERROR(_xlfn.XLOOKUP($B1597,'Ownership Metrics'!$A:$A,'Ownership Metrics'!$D:$D),"")</f>
        <v>35.299999999999997</v>
      </c>
      <c r="P1597" s="29">
        <f>IFERROR(_xlfn.XLOOKUP($B1597,'Ownership Metrics'!$A:$A,'Ownership Metrics'!$E:$E),"")</f>
        <v>72</v>
      </c>
      <c r="Q1597" s="30">
        <f>IFERROR(_xlfn.XLOOKUP($B1597,'Ownership Metrics'!$A:$A,'Ownership Metrics'!$F:$F),"")</f>
        <v>6</v>
      </c>
      <c r="R1597" s="30">
        <f>IFERROR(_xlfn.XLOOKUP($B1597,'Ownership Metrics'!$A:$A,'Ownership Metrics'!$G:$G),"")</f>
        <v>49</v>
      </c>
      <c r="S1597" s="27" t="str">
        <f>IFERROR(_xlfn.XLOOKUP($B1597,'Ownership Metrics'!$A:$A,'Ownership Metrics'!$H:$H),"")</f>
        <v>Terkonsentrasi</v>
      </c>
      <c r="T1597" s="27" t="str">
        <f>IFERROR(_xlfn.XLOOKUP($B1597,'Ownership Metrics'!$A:$A,'Ownership Metrics'!$I:$I),"")</f>
        <v>Sedang</v>
      </c>
      <c r="U1597" s="27">
        <f>IF(COUNTIFS($B$2:$B1597,$B1597,$D$2:$D1597,$D1597)=1,1,0)</f>
        <v>1</v>
      </c>
      <c r="V1597" s="27">
        <f t="shared" si="73"/>
        <v>18.350000000000001</v>
      </c>
      <c r="W1597" s="27">
        <f t="shared" si="74"/>
        <v>2</v>
      </c>
      <c r="X1597" s="27">
        <f t="shared" si="72"/>
        <v>18.349999840300001</v>
      </c>
    </row>
    <row r="1598" spans="1:24" x14ac:dyDescent="0.25">
      <c r="A1598" s="26">
        <v>46265</v>
      </c>
      <c r="B1598" s="27" t="s">
        <v>10352</v>
      </c>
      <c r="C1598" s="27" t="s">
        <v>1811</v>
      </c>
      <c r="D1598" s="27" t="s">
        <v>1813</v>
      </c>
      <c r="E1598" s="27" t="s">
        <v>22</v>
      </c>
      <c r="F1598" s="27" t="s">
        <v>23</v>
      </c>
      <c r="G1598" s="27"/>
      <c r="H1598" s="27" t="s">
        <v>24</v>
      </c>
      <c r="I1598" s="28">
        <v>470720563</v>
      </c>
      <c r="J1598" s="28">
        <v>0</v>
      </c>
      <c r="K1598" s="28">
        <v>470720563</v>
      </c>
      <c r="L1598" s="29">
        <v>35.299999999999997</v>
      </c>
      <c r="M1598" s="29">
        <f>IFERROR(_xlfn.XLOOKUP($B1598,'Ownership Metrics'!$A:$A,'Ownership Metrics'!$B:$B),"")</f>
        <v>8.33</v>
      </c>
      <c r="N1598" s="28">
        <f>IFERROR(_xlfn.XLOOKUP($B1598,'Ownership Metrics'!$A:$A,'Ownership Metrics'!$C:$C),"")</f>
        <v>2091</v>
      </c>
      <c r="O1598" s="29">
        <f>IFERROR(_xlfn.XLOOKUP($B1598,'Ownership Metrics'!$A:$A,'Ownership Metrics'!$D:$D),"")</f>
        <v>35.299999999999997</v>
      </c>
      <c r="P1598" s="29">
        <f>IFERROR(_xlfn.XLOOKUP($B1598,'Ownership Metrics'!$A:$A,'Ownership Metrics'!$E:$E),"")</f>
        <v>72</v>
      </c>
      <c r="Q1598" s="30">
        <f>IFERROR(_xlfn.XLOOKUP($B1598,'Ownership Metrics'!$A:$A,'Ownership Metrics'!$F:$F),"")</f>
        <v>6</v>
      </c>
      <c r="R1598" s="30">
        <f>IFERROR(_xlfn.XLOOKUP($B1598,'Ownership Metrics'!$A:$A,'Ownership Metrics'!$G:$G),"")</f>
        <v>49</v>
      </c>
      <c r="S1598" s="27" t="str">
        <f>IFERROR(_xlfn.XLOOKUP($B1598,'Ownership Metrics'!$A:$A,'Ownership Metrics'!$H:$H),"")</f>
        <v>Terkonsentrasi</v>
      </c>
      <c r="T1598" s="27" t="str">
        <f>IFERROR(_xlfn.XLOOKUP($B1598,'Ownership Metrics'!$A:$A,'Ownership Metrics'!$I:$I),"")</f>
        <v>Sedang</v>
      </c>
      <c r="U1598" s="27">
        <f>IF(COUNTIFS($B$2:$B1598,$B1598,$D$2:$D1598,$D1598)=1,1,0)</f>
        <v>1</v>
      </c>
      <c r="V1598" s="27">
        <f t="shared" si="73"/>
        <v>35.299999999999997</v>
      </c>
      <c r="W1598" s="27">
        <f t="shared" si="74"/>
        <v>1</v>
      </c>
      <c r="X1598" s="27">
        <f t="shared" si="72"/>
        <v>35.299999840199995</v>
      </c>
    </row>
    <row r="1599" spans="1:24" x14ac:dyDescent="0.25">
      <c r="A1599" s="26">
        <v>46265</v>
      </c>
      <c r="B1599" s="27" t="s">
        <v>10352</v>
      </c>
      <c r="C1599" s="27" t="s">
        <v>1811</v>
      </c>
      <c r="D1599" s="27" t="s">
        <v>1814</v>
      </c>
      <c r="E1599" s="27" t="s">
        <v>22</v>
      </c>
      <c r="F1599" s="27" t="s">
        <v>23</v>
      </c>
      <c r="G1599" s="27"/>
      <c r="H1599" s="27" t="s">
        <v>24</v>
      </c>
      <c r="I1599" s="28">
        <v>0</v>
      </c>
      <c r="J1599" s="28">
        <v>244639718</v>
      </c>
      <c r="K1599" s="28">
        <v>244639718</v>
      </c>
      <c r="L1599" s="29">
        <v>18.350000000000001</v>
      </c>
      <c r="M1599" s="29">
        <f>IFERROR(_xlfn.XLOOKUP($B1599,'Ownership Metrics'!$A:$A,'Ownership Metrics'!$B:$B),"")</f>
        <v>8.33</v>
      </c>
      <c r="N1599" s="28">
        <f>IFERROR(_xlfn.XLOOKUP($B1599,'Ownership Metrics'!$A:$A,'Ownership Metrics'!$C:$C),"")</f>
        <v>2091</v>
      </c>
      <c r="O1599" s="29">
        <f>IFERROR(_xlfn.XLOOKUP($B1599,'Ownership Metrics'!$A:$A,'Ownership Metrics'!$D:$D),"")</f>
        <v>35.299999999999997</v>
      </c>
      <c r="P1599" s="29">
        <f>IFERROR(_xlfn.XLOOKUP($B1599,'Ownership Metrics'!$A:$A,'Ownership Metrics'!$E:$E),"")</f>
        <v>72</v>
      </c>
      <c r="Q1599" s="30">
        <f>IFERROR(_xlfn.XLOOKUP($B1599,'Ownership Metrics'!$A:$A,'Ownership Metrics'!$F:$F),"")</f>
        <v>6</v>
      </c>
      <c r="R1599" s="30">
        <f>IFERROR(_xlfn.XLOOKUP($B1599,'Ownership Metrics'!$A:$A,'Ownership Metrics'!$G:$G),"")</f>
        <v>49</v>
      </c>
      <c r="S1599" s="27" t="str">
        <f>IFERROR(_xlfn.XLOOKUP($B1599,'Ownership Metrics'!$A:$A,'Ownership Metrics'!$H:$H),"")</f>
        <v>Terkonsentrasi</v>
      </c>
      <c r="T1599" s="27" t="str">
        <f>IFERROR(_xlfn.XLOOKUP($B1599,'Ownership Metrics'!$A:$A,'Ownership Metrics'!$I:$I),"")</f>
        <v>Sedang</v>
      </c>
      <c r="U1599" s="27">
        <f>IF(COUNTIFS($B$2:$B1599,$B1599,$D$2:$D1599,$D1599)=1,1,0)</f>
        <v>1</v>
      </c>
      <c r="V1599" s="27">
        <f t="shared" si="73"/>
        <v>18.350000000000001</v>
      </c>
      <c r="W1599" s="27">
        <f t="shared" si="74"/>
        <v>3</v>
      </c>
      <c r="X1599" s="27">
        <f t="shared" si="72"/>
        <v>18.349999840100001</v>
      </c>
    </row>
    <row r="1600" spans="1:24" x14ac:dyDescent="0.25">
      <c r="A1600" s="26">
        <v>46265</v>
      </c>
      <c r="B1600" s="27" t="s">
        <v>10352</v>
      </c>
      <c r="C1600" s="27" t="s">
        <v>1811</v>
      </c>
      <c r="D1600" s="27" t="s">
        <v>578</v>
      </c>
      <c r="E1600" s="27" t="s">
        <v>26</v>
      </c>
      <c r="F1600" s="27" t="s">
        <v>32</v>
      </c>
      <c r="G1600" s="27"/>
      <c r="H1600" s="27" t="s">
        <v>64</v>
      </c>
      <c r="I1600" s="28">
        <v>17510020</v>
      </c>
      <c r="J1600" s="28">
        <v>0</v>
      </c>
      <c r="K1600" s="28">
        <v>17510020</v>
      </c>
      <c r="L1600" s="29">
        <v>1.31</v>
      </c>
      <c r="M1600" s="29">
        <f>IFERROR(_xlfn.XLOOKUP($B1600,'Ownership Metrics'!$A:$A,'Ownership Metrics'!$B:$B),"")</f>
        <v>8.33</v>
      </c>
      <c r="N1600" s="28">
        <f>IFERROR(_xlfn.XLOOKUP($B1600,'Ownership Metrics'!$A:$A,'Ownership Metrics'!$C:$C),"")</f>
        <v>2091</v>
      </c>
      <c r="O1600" s="29">
        <f>IFERROR(_xlfn.XLOOKUP($B1600,'Ownership Metrics'!$A:$A,'Ownership Metrics'!$D:$D),"")</f>
        <v>35.299999999999997</v>
      </c>
      <c r="P1600" s="29">
        <f>IFERROR(_xlfn.XLOOKUP($B1600,'Ownership Metrics'!$A:$A,'Ownership Metrics'!$E:$E),"")</f>
        <v>72</v>
      </c>
      <c r="Q1600" s="30">
        <f>IFERROR(_xlfn.XLOOKUP($B1600,'Ownership Metrics'!$A:$A,'Ownership Metrics'!$F:$F),"")</f>
        <v>6</v>
      </c>
      <c r="R1600" s="30">
        <f>IFERROR(_xlfn.XLOOKUP($B1600,'Ownership Metrics'!$A:$A,'Ownership Metrics'!$G:$G),"")</f>
        <v>49</v>
      </c>
      <c r="S1600" s="27" t="str">
        <f>IFERROR(_xlfn.XLOOKUP($B1600,'Ownership Metrics'!$A:$A,'Ownership Metrics'!$H:$H),"")</f>
        <v>Terkonsentrasi</v>
      </c>
      <c r="T1600" s="27" t="str">
        <f>IFERROR(_xlfn.XLOOKUP($B1600,'Ownership Metrics'!$A:$A,'Ownership Metrics'!$I:$I),"")</f>
        <v>Sedang</v>
      </c>
      <c r="U1600" s="27">
        <f>IF(COUNTIFS($B$2:$B1600,$B1600,$D$2:$D1600,$D1600)=1,1,0)</f>
        <v>1</v>
      </c>
      <c r="V1600" s="27">
        <f t="shared" si="73"/>
        <v>1.31</v>
      </c>
      <c r="W1600" s="27">
        <f t="shared" si="74"/>
        <v>6</v>
      </c>
      <c r="X1600" s="27">
        <f t="shared" si="72"/>
        <v>1.3099998400000001</v>
      </c>
    </row>
    <row r="1601" spans="1:24" x14ac:dyDescent="0.25">
      <c r="A1601" s="26">
        <v>46265</v>
      </c>
      <c r="B1601" s="27" t="s">
        <v>10352</v>
      </c>
      <c r="C1601" s="27" t="s">
        <v>1811</v>
      </c>
      <c r="D1601" s="27" t="s">
        <v>1815</v>
      </c>
      <c r="E1601" s="27" t="s">
        <v>22</v>
      </c>
      <c r="F1601" s="27" t="s">
        <v>32</v>
      </c>
      <c r="G1601" s="27"/>
      <c r="H1601" s="27" t="s">
        <v>64</v>
      </c>
      <c r="I1601" s="28">
        <v>118938186</v>
      </c>
      <c r="J1601" s="28">
        <v>14294926</v>
      </c>
      <c r="K1601" s="28">
        <v>133233112</v>
      </c>
      <c r="L1601" s="29">
        <v>9.99</v>
      </c>
      <c r="M1601" s="29">
        <f>IFERROR(_xlfn.XLOOKUP($B1601,'Ownership Metrics'!$A:$A,'Ownership Metrics'!$B:$B),"")</f>
        <v>8.33</v>
      </c>
      <c r="N1601" s="28">
        <f>IFERROR(_xlfn.XLOOKUP($B1601,'Ownership Metrics'!$A:$A,'Ownership Metrics'!$C:$C),"")</f>
        <v>2091</v>
      </c>
      <c r="O1601" s="29">
        <f>IFERROR(_xlfn.XLOOKUP($B1601,'Ownership Metrics'!$A:$A,'Ownership Metrics'!$D:$D),"")</f>
        <v>35.299999999999997</v>
      </c>
      <c r="P1601" s="29">
        <f>IFERROR(_xlfn.XLOOKUP($B1601,'Ownership Metrics'!$A:$A,'Ownership Metrics'!$E:$E),"")</f>
        <v>72</v>
      </c>
      <c r="Q1601" s="30">
        <f>IFERROR(_xlfn.XLOOKUP($B1601,'Ownership Metrics'!$A:$A,'Ownership Metrics'!$F:$F),"")</f>
        <v>6</v>
      </c>
      <c r="R1601" s="30">
        <f>IFERROR(_xlfn.XLOOKUP($B1601,'Ownership Metrics'!$A:$A,'Ownership Metrics'!$G:$G),"")</f>
        <v>49</v>
      </c>
      <c r="S1601" s="27" t="str">
        <f>IFERROR(_xlfn.XLOOKUP($B1601,'Ownership Metrics'!$A:$A,'Ownership Metrics'!$H:$H),"")</f>
        <v>Terkonsentrasi</v>
      </c>
      <c r="T1601" s="27" t="str">
        <f>IFERROR(_xlfn.XLOOKUP($B1601,'Ownership Metrics'!$A:$A,'Ownership Metrics'!$I:$I),"")</f>
        <v>Sedang</v>
      </c>
      <c r="U1601" s="27">
        <f>IF(COUNTIFS($B$2:$B1601,$B1601,$D$2:$D1601,$D1601)=1,1,0)</f>
        <v>1</v>
      </c>
      <c r="V1601" s="27">
        <f t="shared" si="73"/>
        <v>9.99</v>
      </c>
      <c r="W1601" s="27">
        <f t="shared" si="74"/>
        <v>4</v>
      </c>
      <c r="X1601" s="27">
        <f t="shared" si="72"/>
        <v>9.9899998398999994</v>
      </c>
    </row>
    <row r="1602" spans="1:24" x14ac:dyDescent="0.25">
      <c r="A1602" s="26">
        <v>46265</v>
      </c>
      <c r="B1602" s="27" t="s">
        <v>10352</v>
      </c>
      <c r="C1602" s="27" t="s">
        <v>1811</v>
      </c>
      <c r="D1602" s="27" t="s">
        <v>1816</v>
      </c>
      <c r="E1602" s="27" t="s">
        <v>35</v>
      </c>
      <c r="F1602" s="27" t="s">
        <v>23</v>
      </c>
      <c r="G1602" s="27" t="s">
        <v>36</v>
      </c>
      <c r="H1602" s="27" t="s">
        <v>24</v>
      </c>
      <c r="I1602" s="28">
        <v>111625000</v>
      </c>
      <c r="J1602" s="28">
        <v>0</v>
      </c>
      <c r="K1602" s="28">
        <v>111625000</v>
      </c>
      <c r="L1602" s="29">
        <v>8.3699999999999992</v>
      </c>
      <c r="M1602" s="29">
        <f>IFERROR(_xlfn.XLOOKUP($B1602,'Ownership Metrics'!$A:$A,'Ownership Metrics'!$B:$B),"")</f>
        <v>8.33</v>
      </c>
      <c r="N1602" s="28">
        <f>IFERROR(_xlfn.XLOOKUP($B1602,'Ownership Metrics'!$A:$A,'Ownership Metrics'!$C:$C),"")</f>
        <v>2091</v>
      </c>
      <c r="O1602" s="29">
        <f>IFERROR(_xlfn.XLOOKUP($B1602,'Ownership Metrics'!$A:$A,'Ownership Metrics'!$D:$D),"")</f>
        <v>35.299999999999997</v>
      </c>
      <c r="P1602" s="29">
        <f>IFERROR(_xlfn.XLOOKUP($B1602,'Ownership Metrics'!$A:$A,'Ownership Metrics'!$E:$E),"")</f>
        <v>72</v>
      </c>
      <c r="Q1602" s="30">
        <f>IFERROR(_xlfn.XLOOKUP($B1602,'Ownership Metrics'!$A:$A,'Ownership Metrics'!$F:$F),"")</f>
        <v>6</v>
      </c>
      <c r="R1602" s="30">
        <f>IFERROR(_xlfn.XLOOKUP($B1602,'Ownership Metrics'!$A:$A,'Ownership Metrics'!$G:$G),"")</f>
        <v>49</v>
      </c>
      <c r="S1602" s="27" t="str">
        <f>IFERROR(_xlfn.XLOOKUP($B1602,'Ownership Metrics'!$A:$A,'Ownership Metrics'!$H:$H),"")</f>
        <v>Terkonsentrasi</v>
      </c>
      <c r="T1602" s="27" t="str">
        <f>IFERROR(_xlfn.XLOOKUP($B1602,'Ownership Metrics'!$A:$A,'Ownership Metrics'!$I:$I),"")</f>
        <v>Sedang</v>
      </c>
      <c r="U1602" s="27">
        <f>IF(COUNTIFS($B$2:$B1602,$B1602,$D$2:$D1602,$D1602)=1,1,0)</f>
        <v>1</v>
      </c>
      <c r="V1602" s="27">
        <f t="shared" si="73"/>
        <v>8.3699999999999992</v>
      </c>
      <c r="W1602" s="27">
        <f t="shared" si="74"/>
        <v>5</v>
      </c>
      <c r="X1602" s="27">
        <f t="shared" ref="X1602:X1665" si="75">$V1602-(ROW()*0.0000000001)</f>
        <v>8.3699998397999984</v>
      </c>
    </row>
    <row r="1603" spans="1:24" x14ac:dyDescent="0.25">
      <c r="A1603" s="26">
        <v>46265</v>
      </c>
      <c r="B1603" s="27" t="s">
        <v>10353</v>
      </c>
      <c r="C1603" s="27" t="s">
        <v>1818</v>
      </c>
      <c r="D1603" s="27" t="s">
        <v>1819</v>
      </c>
      <c r="E1603" s="27" t="s">
        <v>22</v>
      </c>
      <c r="F1603" s="27" t="s">
        <v>23</v>
      </c>
      <c r="G1603" s="27"/>
      <c r="H1603" s="27" t="s">
        <v>24</v>
      </c>
      <c r="I1603" s="28">
        <v>11234643100</v>
      </c>
      <c r="J1603" s="28">
        <v>63662977700</v>
      </c>
      <c r="K1603" s="28">
        <v>74897620800</v>
      </c>
      <c r="L1603" s="29">
        <v>60</v>
      </c>
      <c r="M1603" s="29">
        <f>IFERROR(_xlfn.XLOOKUP($B1603,'Ownership Metrics'!$A:$A,'Ownership Metrics'!$B:$B),"")</f>
        <v>9</v>
      </c>
      <c r="N1603" s="28">
        <f>IFERROR(_xlfn.XLOOKUP($B1603,'Ownership Metrics'!$A:$A,'Ownership Metrics'!$C:$C),"")</f>
        <v>4501</v>
      </c>
      <c r="O1603" s="29">
        <f>IFERROR(_xlfn.XLOOKUP($B1603,'Ownership Metrics'!$A:$A,'Ownership Metrics'!$D:$D),"")</f>
        <v>60</v>
      </c>
      <c r="P1603" s="29">
        <f>IFERROR(_xlfn.XLOOKUP($B1603,'Ownership Metrics'!$A:$A,'Ownership Metrics'!$E:$E),"")</f>
        <v>91</v>
      </c>
      <c r="Q1603" s="30">
        <f>IFERROR(_xlfn.XLOOKUP($B1603,'Ownership Metrics'!$A:$A,'Ownership Metrics'!$F:$F),"")</f>
        <v>3</v>
      </c>
      <c r="R1603" s="30">
        <f>IFERROR(_xlfn.XLOOKUP($B1603,'Ownership Metrics'!$A:$A,'Ownership Metrics'!$G:$G),"")</f>
        <v>70</v>
      </c>
      <c r="S1603" s="27" t="str">
        <f>IFERROR(_xlfn.XLOOKUP($B1603,'Ownership Metrics'!$A:$A,'Ownership Metrics'!$H:$H),"")</f>
        <v>Mayoritas</v>
      </c>
      <c r="T1603" s="27" t="str">
        <f>IFERROR(_xlfn.XLOOKUP($B1603,'Ownership Metrics'!$A:$A,'Ownership Metrics'!$I:$I),"")</f>
        <v>Tinggi</v>
      </c>
      <c r="U1603" s="27">
        <f>IF(COUNTIFS($B$2:$B1603,$B1603,$D$2:$D1603,$D1603)=1,1,0)</f>
        <v>1</v>
      </c>
      <c r="V1603" s="27">
        <f t="shared" ref="V1603:V1666" si="76">SUMIFS($L$2:$L$10000,$B$2:$B$10000,$B1603,$D$2:$D$10000,$D1603)</f>
        <v>60</v>
      </c>
      <c r="W1603" s="27">
        <f t="shared" ref="W1603:W1666" si="77">COUNTIFS($B$2:$B$10000,$B1603,$U$2:$U$10000,1,$X$2:$X$10000,"&gt;"&amp;$X1603)+1</f>
        <v>1</v>
      </c>
      <c r="X1603" s="27">
        <f t="shared" si="75"/>
        <v>59.999999839700003</v>
      </c>
    </row>
    <row r="1604" spans="1:24" x14ac:dyDescent="0.25">
      <c r="A1604" s="26">
        <v>46265</v>
      </c>
      <c r="B1604" s="27" t="s">
        <v>10353</v>
      </c>
      <c r="C1604" s="27" t="s">
        <v>1818</v>
      </c>
      <c r="D1604" s="27" t="s">
        <v>1820</v>
      </c>
      <c r="E1604" s="27" t="s">
        <v>22</v>
      </c>
      <c r="F1604" s="27" t="s">
        <v>32</v>
      </c>
      <c r="G1604" s="27"/>
      <c r="H1604" s="27"/>
      <c r="I1604" s="28">
        <v>0</v>
      </c>
      <c r="J1604" s="28">
        <v>37448816400</v>
      </c>
      <c r="K1604" s="28">
        <v>37448816400</v>
      </c>
      <c r="L1604" s="29">
        <v>30</v>
      </c>
      <c r="M1604" s="29">
        <f>IFERROR(_xlfn.XLOOKUP($B1604,'Ownership Metrics'!$A:$A,'Ownership Metrics'!$B:$B),"")</f>
        <v>9</v>
      </c>
      <c r="N1604" s="28">
        <f>IFERROR(_xlfn.XLOOKUP($B1604,'Ownership Metrics'!$A:$A,'Ownership Metrics'!$C:$C),"")</f>
        <v>4501</v>
      </c>
      <c r="O1604" s="29">
        <f>IFERROR(_xlfn.XLOOKUP($B1604,'Ownership Metrics'!$A:$A,'Ownership Metrics'!$D:$D),"")</f>
        <v>60</v>
      </c>
      <c r="P1604" s="29">
        <f>IFERROR(_xlfn.XLOOKUP($B1604,'Ownership Metrics'!$A:$A,'Ownership Metrics'!$E:$E),"")</f>
        <v>91</v>
      </c>
      <c r="Q1604" s="30">
        <f>IFERROR(_xlfn.XLOOKUP($B1604,'Ownership Metrics'!$A:$A,'Ownership Metrics'!$F:$F),"")</f>
        <v>3</v>
      </c>
      <c r="R1604" s="30">
        <f>IFERROR(_xlfn.XLOOKUP($B1604,'Ownership Metrics'!$A:$A,'Ownership Metrics'!$G:$G),"")</f>
        <v>70</v>
      </c>
      <c r="S1604" s="27" t="str">
        <f>IFERROR(_xlfn.XLOOKUP($B1604,'Ownership Metrics'!$A:$A,'Ownership Metrics'!$H:$H),"")</f>
        <v>Mayoritas</v>
      </c>
      <c r="T1604" s="27" t="str">
        <f>IFERROR(_xlfn.XLOOKUP($B1604,'Ownership Metrics'!$A:$A,'Ownership Metrics'!$I:$I),"")</f>
        <v>Tinggi</v>
      </c>
      <c r="U1604" s="27">
        <f>IF(COUNTIFS($B$2:$B1604,$B1604,$D$2:$D1604,$D1604)=1,1,0)</f>
        <v>1</v>
      </c>
      <c r="V1604" s="27">
        <f t="shared" si="76"/>
        <v>30</v>
      </c>
      <c r="W1604" s="27">
        <f t="shared" si="77"/>
        <v>2</v>
      </c>
      <c r="X1604" s="27">
        <f t="shared" si="75"/>
        <v>29.999999839600001</v>
      </c>
    </row>
    <row r="1605" spans="1:24" x14ac:dyDescent="0.25">
      <c r="A1605" s="26">
        <v>46265</v>
      </c>
      <c r="B1605" s="27" t="s">
        <v>10353</v>
      </c>
      <c r="C1605" s="27" t="s">
        <v>1818</v>
      </c>
      <c r="D1605" s="27" t="s">
        <v>1405</v>
      </c>
      <c r="E1605" s="27" t="s">
        <v>114</v>
      </c>
      <c r="F1605" s="27" t="s">
        <v>32</v>
      </c>
      <c r="G1605" s="27"/>
      <c r="H1605" s="27" t="s">
        <v>184</v>
      </c>
      <c r="I1605" s="28">
        <v>1250000000</v>
      </c>
      <c r="J1605" s="28">
        <v>0</v>
      </c>
      <c r="K1605" s="28">
        <v>1250000000</v>
      </c>
      <c r="L1605" s="29">
        <v>1</v>
      </c>
      <c r="M1605" s="29">
        <f>IFERROR(_xlfn.XLOOKUP($B1605,'Ownership Metrics'!$A:$A,'Ownership Metrics'!$B:$B),"")</f>
        <v>9</v>
      </c>
      <c r="N1605" s="28">
        <f>IFERROR(_xlfn.XLOOKUP($B1605,'Ownership Metrics'!$A:$A,'Ownership Metrics'!$C:$C),"")</f>
        <v>4501</v>
      </c>
      <c r="O1605" s="29">
        <f>IFERROR(_xlfn.XLOOKUP($B1605,'Ownership Metrics'!$A:$A,'Ownership Metrics'!$D:$D),"")</f>
        <v>60</v>
      </c>
      <c r="P1605" s="29">
        <f>IFERROR(_xlfn.XLOOKUP($B1605,'Ownership Metrics'!$A:$A,'Ownership Metrics'!$E:$E),"")</f>
        <v>91</v>
      </c>
      <c r="Q1605" s="30">
        <f>IFERROR(_xlfn.XLOOKUP($B1605,'Ownership Metrics'!$A:$A,'Ownership Metrics'!$F:$F),"")</f>
        <v>3</v>
      </c>
      <c r="R1605" s="30">
        <f>IFERROR(_xlfn.XLOOKUP($B1605,'Ownership Metrics'!$A:$A,'Ownership Metrics'!$G:$G),"")</f>
        <v>70</v>
      </c>
      <c r="S1605" s="27" t="str">
        <f>IFERROR(_xlfn.XLOOKUP($B1605,'Ownership Metrics'!$A:$A,'Ownership Metrics'!$H:$H),"")</f>
        <v>Mayoritas</v>
      </c>
      <c r="T1605" s="27" t="str">
        <f>IFERROR(_xlfn.XLOOKUP($B1605,'Ownership Metrics'!$A:$A,'Ownership Metrics'!$I:$I),"")</f>
        <v>Tinggi</v>
      </c>
      <c r="U1605" s="27">
        <f>IF(COUNTIFS($B$2:$B1605,$B1605,$D$2:$D1605,$D1605)=1,1,0)</f>
        <v>1</v>
      </c>
      <c r="V1605" s="27">
        <f t="shared" si="76"/>
        <v>1</v>
      </c>
      <c r="W1605" s="27">
        <f t="shared" si="77"/>
        <v>3</v>
      </c>
      <c r="X1605" s="27">
        <f t="shared" si="75"/>
        <v>0.99999983950000004</v>
      </c>
    </row>
    <row r="1606" spans="1:24" x14ac:dyDescent="0.25">
      <c r="A1606" s="26">
        <v>46265</v>
      </c>
      <c r="B1606" s="27" t="s">
        <v>10354</v>
      </c>
      <c r="C1606" s="27" t="s">
        <v>1822</v>
      </c>
      <c r="D1606" s="27" t="s">
        <v>1823</v>
      </c>
      <c r="E1606" s="27" t="s">
        <v>358</v>
      </c>
      <c r="F1606" s="27" t="s">
        <v>23</v>
      </c>
      <c r="G1606" s="27"/>
      <c r="H1606" s="27" t="s">
        <v>24</v>
      </c>
      <c r="I1606" s="28">
        <v>511684000</v>
      </c>
      <c r="J1606" s="28">
        <v>0</v>
      </c>
      <c r="K1606" s="28">
        <v>511684000</v>
      </c>
      <c r="L1606" s="29">
        <v>86</v>
      </c>
      <c r="M1606" s="29">
        <f>IFERROR(_xlfn.XLOOKUP($B1606,'Ownership Metrics'!$A:$A,'Ownership Metrics'!$B:$B),"")</f>
        <v>5.77</v>
      </c>
      <c r="N1606" s="28">
        <f>IFERROR(_xlfn.XLOOKUP($B1606,'Ownership Metrics'!$A:$A,'Ownership Metrics'!$C:$C),"")</f>
        <v>7426</v>
      </c>
      <c r="O1606" s="29">
        <f>IFERROR(_xlfn.XLOOKUP($B1606,'Ownership Metrics'!$A:$A,'Ownership Metrics'!$D:$D),"")</f>
        <v>86</v>
      </c>
      <c r="P1606" s="29">
        <f>IFERROR(_xlfn.XLOOKUP($B1606,'Ownership Metrics'!$A:$A,'Ownership Metrics'!$E:$E),"")</f>
        <v>92.98</v>
      </c>
      <c r="Q1606" s="30">
        <f>IFERROR(_xlfn.XLOOKUP($B1606,'Ownership Metrics'!$A:$A,'Ownership Metrics'!$F:$F),"")</f>
        <v>4</v>
      </c>
      <c r="R1606" s="30">
        <f>IFERROR(_xlfn.XLOOKUP($B1606,'Ownership Metrics'!$A:$A,'Ownership Metrics'!$G:$G),"")</f>
        <v>83</v>
      </c>
      <c r="S1606" s="27" t="str">
        <f>IFERROR(_xlfn.XLOOKUP($B1606,'Ownership Metrics'!$A:$A,'Ownership Metrics'!$H:$H),"")</f>
        <v>Mayoritas</v>
      </c>
      <c r="T1606" s="27" t="str">
        <f>IFERROR(_xlfn.XLOOKUP($B1606,'Ownership Metrics'!$A:$A,'Ownership Metrics'!$I:$I),"")</f>
        <v>Tinggi</v>
      </c>
      <c r="U1606" s="27">
        <f>IF(COUNTIFS($B$2:$B1606,$B1606,$D$2:$D1606,$D1606)=1,1,0)</f>
        <v>1</v>
      </c>
      <c r="V1606" s="27">
        <f t="shared" si="76"/>
        <v>86</v>
      </c>
      <c r="W1606" s="27">
        <f t="shared" si="77"/>
        <v>1</v>
      </c>
      <c r="X1606" s="27">
        <f t="shared" si="75"/>
        <v>85.999999839400004</v>
      </c>
    </row>
    <row r="1607" spans="1:24" x14ac:dyDescent="0.25">
      <c r="A1607" s="26">
        <v>46265</v>
      </c>
      <c r="B1607" s="27" t="s">
        <v>10354</v>
      </c>
      <c r="C1607" s="27" t="s">
        <v>1822</v>
      </c>
      <c r="D1607" s="27" t="s">
        <v>1824</v>
      </c>
      <c r="E1607" s="27" t="s">
        <v>1128</v>
      </c>
      <c r="F1607" s="27" t="s">
        <v>32</v>
      </c>
      <c r="G1607" s="27"/>
      <c r="H1607" s="27" t="s">
        <v>56</v>
      </c>
      <c r="I1607" s="28">
        <v>29490000</v>
      </c>
      <c r="J1607" s="28">
        <v>0</v>
      </c>
      <c r="K1607" s="28">
        <v>29490000</v>
      </c>
      <c r="L1607" s="29">
        <v>4.96</v>
      </c>
      <c r="M1607" s="29">
        <f>IFERROR(_xlfn.XLOOKUP($B1607,'Ownership Metrics'!$A:$A,'Ownership Metrics'!$B:$B),"")</f>
        <v>5.77</v>
      </c>
      <c r="N1607" s="28">
        <f>IFERROR(_xlfn.XLOOKUP($B1607,'Ownership Metrics'!$A:$A,'Ownership Metrics'!$C:$C),"")</f>
        <v>7426</v>
      </c>
      <c r="O1607" s="29">
        <f>IFERROR(_xlfn.XLOOKUP($B1607,'Ownership Metrics'!$A:$A,'Ownership Metrics'!$D:$D),"")</f>
        <v>86</v>
      </c>
      <c r="P1607" s="29">
        <f>IFERROR(_xlfn.XLOOKUP($B1607,'Ownership Metrics'!$A:$A,'Ownership Metrics'!$E:$E),"")</f>
        <v>92.98</v>
      </c>
      <c r="Q1607" s="30">
        <f>IFERROR(_xlfn.XLOOKUP($B1607,'Ownership Metrics'!$A:$A,'Ownership Metrics'!$F:$F),"")</f>
        <v>4</v>
      </c>
      <c r="R1607" s="30">
        <f>IFERROR(_xlfn.XLOOKUP($B1607,'Ownership Metrics'!$A:$A,'Ownership Metrics'!$G:$G),"")</f>
        <v>83</v>
      </c>
      <c r="S1607" s="27" t="str">
        <f>IFERROR(_xlfn.XLOOKUP($B1607,'Ownership Metrics'!$A:$A,'Ownership Metrics'!$H:$H),"")</f>
        <v>Mayoritas</v>
      </c>
      <c r="T1607" s="27" t="str">
        <f>IFERROR(_xlfn.XLOOKUP($B1607,'Ownership Metrics'!$A:$A,'Ownership Metrics'!$I:$I),"")</f>
        <v>Tinggi</v>
      </c>
      <c r="U1607" s="27">
        <f>IF(COUNTIFS($B$2:$B1607,$B1607,$D$2:$D1607,$D1607)=1,1,0)</f>
        <v>1</v>
      </c>
      <c r="V1607" s="27">
        <f t="shared" si="76"/>
        <v>4.96</v>
      </c>
      <c r="W1607" s="27">
        <f t="shared" si="77"/>
        <v>2</v>
      </c>
      <c r="X1607" s="27">
        <f t="shared" si="75"/>
        <v>4.9599998393</v>
      </c>
    </row>
    <row r="1608" spans="1:24" x14ac:dyDescent="0.25">
      <c r="A1608" s="26">
        <v>46265</v>
      </c>
      <c r="B1608" s="27" t="s">
        <v>10354</v>
      </c>
      <c r="C1608" s="27" t="s">
        <v>1822</v>
      </c>
      <c r="D1608" s="27" t="s">
        <v>1825</v>
      </c>
      <c r="E1608" s="27" t="s">
        <v>35</v>
      </c>
      <c r="F1608" s="27" t="s">
        <v>23</v>
      </c>
      <c r="G1608" s="27" t="s">
        <v>36</v>
      </c>
      <c r="H1608" s="27" t="s">
        <v>24</v>
      </c>
      <c r="I1608" s="28">
        <v>7439600</v>
      </c>
      <c r="J1608" s="28">
        <v>0</v>
      </c>
      <c r="K1608" s="28">
        <v>7439600</v>
      </c>
      <c r="L1608" s="29">
        <v>1.25</v>
      </c>
      <c r="M1608" s="29">
        <f>IFERROR(_xlfn.XLOOKUP($B1608,'Ownership Metrics'!$A:$A,'Ownership Metrics'!$B:$B),"")</f>
        <v>5.77</v>
      </c>
      <c r="N1608" s="28">
        <f>IFERROR(_xlfn.XLOOKUP($B1608,'Ownership Metrics'!$A:$A,'Ownership Metrics'!$C:$C),"")</f>
        <v>7426</v>
      </c>
      <c r="O1608" s="29">
        <f>IFERROR(_xlfn.XLOOKUP($B1608,'Ownership Metrics'!$A:$A,'Ownership Metrics'!$D:$D),"")</f>
        <v>86</v>
      </c>
      <c r="P1608" s="29">
        <f>IFERROR(_xlfn.XLOOKUP($B1608,'Ownership Metrics'!$A:$A,'Ownership Metrics'!$E:$E),"")</f>
        <v>92.98</v>
      </c>
      <c r="Q1608" s="30">
        <f>IFERROR(_xlfn.XLOOKUP($B1608,'Ownership Metrics'!$A:$A,'Ownership Metrics'!$F:$F),"")</f>
        <v>4</v>
      </c>
      <c r="R1608" s="30">
        <f>IFERROR(_xlfn.XLOOKUP($B1608,'Ownership Metrics'!$A:$A,'Ownership Metrics'!$G:$G),"")</f>
        <v>83</v>
      </c>
      <c r="S1608" s="27" t="str">
        <f>IFERROR(_xlfn.XLOOKUP($B1608,'Ownership Metrics'!$A:$A,'Ownership Metrics'!$H:$H),"")</f>
        <v>Mayoritas</v>
      </c>
      <c r="T1608" s="27" t="str">
        <f>IFERROR(_xlfn.XLOOKUP($B1608,'Ownership Metrics'!$A:$A,'Ownership Metrics'!$I:$I),"")</f>
        <v>Tinggi</v>
      </c>
      <c r="U1608" s="27">
        <f>IF(COUNTIFS($B$2:$B1608,$B1608,$D$2:$D1608,$D1608)=1,1,0)</f>
        <v>1</v>
      </c>
      <c r="V1608" s="27">
        <f t="shared" si="76"/>
        <v>1.25</v>
      </c>
      <c r="W1608" s="27">
        <f t="shared" si="77"/>
        <v>4</v>
      </c>
      <c r="X1608" s="27">
        <f t="shared" si="75"/>
        <v>1.2499998392</v>
      </c>
    </row>
    <row r="1609" spans="1:24" x14ac:dyDescent="0.25">
      <c r="A1609" s="26">
        <v>46265</v>
      </c>
      <c r="B1609" s="27" t="s">
        <v>10354</v>
      </c>
      <c r="C1609" s="27" t="s">
        <v>1822</v>
      </c>
      <c r="D1609" s="27" t="s">
        <v>103</v>
      </c>
      <c r="E1609" s="27" t="s">
        <v>35</v>
      </c>
      <c r="F1609" s="27" t="s">
        <v>23</v>
      </c>
      <c r="G1609" s="27" t="s">
        <v>36</v>
      </c>
      <c r="H1609" s="27" t="s">
        <v>24</v>
      </c>
      <c r="I1609" s="28">
        <v>12047400</v>
      </c>
      <c r="J1609" s="28">
        <v>0</v>
      </c>
      <c r="K1609" s="28">
        <v>12047400</v>
      </c>
      <c r="L1609" s="29">
        <v>2.02</v>
      </c>
      <c r="M1609" s="29">
        <f>IFERROR(_xlfn.XLOOKUP($B1609,'Ownership Metrics'!$A:$A,'Ownership Metrics'!$B:$B),"")</f>
        <v>5.77</v>
      </c>
      <c r="N1609" s="28">
        <f>IFERROR(_xlfn.XLOOKUP($B1609,'Ownership Metrics'!$A:$A,'Ownership Metrics'!$C:$C),"")</f>
        <v>7426</v>
      </c>
      <c r="O1609" s="29">
        <f>IFERROR(_xlfn.XLOOKUP($B1609,'Ownership Metrics'!$A:$A,'Ownership Metrics'!$D:$D),"")</f>
        <v>86</v>
      </c>
      <c r="P1609" s="29">
        <f>IFERROR(_xlfn.XLOOKUP($B1609,'Ownership Metrics'!$A:$A,'Ownership Metrics'!$E:$E),"")</f>
        <v>92.98</v>
      </c>
      <c r="Q1609" s="30">
        <f>IFERROR(_xlfn.XLOOKUP($B1609,'Ownership Metrics'!$A:$A,'Ownership Metrics'!$F:$F),"")</f>
        <v>4</v>
      </c>
      <c r="R1609" s="30">
        <f>IFERROR(_xlfn.XLOOKUP($B1609,'Ownership Metrics'!$A:$A,'Ownership Metrics'!$G:$G),"")</f>
        <v>83</v>
      </c>
      <c r="S1609" s="27" t="str">
        <f>IFERROR(_xlfn.XLOOKUP($B1609,'Ownership Metrics'!$A:$A,'Ownership Metrics'!$H:$H),"")</f>
        <v>Mayoritas</v>
      </c>
      <c r="T1609" s="27" t="str">
        <f>IFERROR(_xlfn.XLOOKUP($B1609,'Ownership Metrics'!$A:$A,'Ownership Metrics'!$I:$I),"")</f>
        <v>Tinggi</v>
      </c>
      <c r="U1609" s="27">
        <f>IF(COUNTIFS($B$2:$B1609,$B1609,$D$2:$D1609,$D1609)=1,1,0)</f>
        <v>1</v>
      </c>
      <c r="V1609" s="27">
        <f t="shared" si="76"/>
        <v>2.02</v>
      </c>
      <c r="W1609" s="27">
        <f t="shared" si="77"/>
        <v>3</v>
      </c>
      <c r="X1609" s="27">
        <f t="shared" si="75"/>
        <v>2.0199998391</v>
      </c>
    </row>
    <row r="1610" spans="1:24" x14ac:dyDescent="0.25">
      <c r="A1610" s="26">
        <v>46265</v>
      </c>
      <c r="B1610" s="27" t="s">
        <v>10355</v>
      </c>
      <c r="C1610" s="27" t="s">
        <v>1827</v>
      </c>
      <c r="D1610" s="27" t="s">
        <v>1828</v>
      </c>
      <c r="E1610" s="27" t="s">
        <v>22</v>
      </c>
      <c r="F1610" s="27" t="s">
        <v>32</v>
      </c>
      <c r="G1610" s="27"/>
      <c r="H1610" s="27" t="s">
        <v>64</v>
      </c>
      <c r="I1610" s="28">
        <v>28741393732</v>
      </c>
      <c r="J1610" s="28">
        <v>0</v>
      </c>
      <c r="K1610" s="28">
        <v>28741393732</v>
      </c>
      <c r="L1610" s="29">
        <v>92.17</v>
      </c>
      <c r="M1610" s="29">
        <f>IFERROR(_xlfn.XLOOKUP($B1610,'Ownership Metrics'!$A:$A,'Ownership Metrics'!$B:$B),"")</f>
        <v>3.83</v>
      </c>
      <c r="N1610" s="28">
        <f>IFERROR(_xlfn.XLOOKUP($B1610,'Ownership Metrics'!$A:$A,'Ownership Metrics'!$C:$C),"")</f>
        <v>8511</v>
      </c>
      <c r="O1610" s="29">
        <f>IFERROR(_xlfn.XLOOKUP($B1610,'Ownership Metrics'!$A:$A,'Ownership Metrics'!$D:$D),"")</f>
        <v>92.17</v>
      </c>
      <c r="P1610" s="29">
        <f>IFERROR(_xlfn.XLOOKUP($B1610,'Ownership Metrics'!$A:$A,'Ownership Metrics'!$E:$E),"")</f>
        <v>96.17</v>
      </c>
      <c r="Q1610" s="30">
        <f>IFERROR(_xlfn.XLOOKUP($B1610,'Ownership Metrics'!$A:$A,'Ownership Metrics'!$F:$F),"")</f>
        <v>2</v>
      </c>
      <c r="R1610" s="30">
        <f>IFERROR(_xlfn.XLOOKUP($B1610,'Ownership Metrics'!$A:$A,'Ownership Metrics'!$G:$G),"")</f>
        <v>91</v>
      </c>
      <c r="S1610" s="27" t="str">
        <f>IFERROR(_xlfn.XLOOKUP($B1610,'Ownership Metrics'!$A:$A,'Ownership Metrics'!$H:$H),"")</f>
        <v>Mayoritas</v>
      </c>
      <c r="T1610" s="27" t="str">
        <f>IFERROR(_xlfn.XLOOKUP($B1610,'Ownership Metrics'!$A:$A,'Ownership Metrics'!$I:$I),"")</f>
        <v>Tinggi</v>
      </c>
      <c r="U1610" s="27">
        <f>IF(COUNTIFS($B$2:$B1610,$B1610,$D$2:$D1610,$D1610)=1,1,0)</f>
        <v>1</v>
      </c>
      <c r="V1610" s="27">
        <f t="shared" si="76"/>
        <v>92.17</v>
      </c>
      <c r="W1610" s="27">
        <f t="shared" si="77"/>
        <v>1</v>
      </c>
      <c r="X1610" s="27">
        <f t="shared" si="75"/>
        <v>92.169999838999999</v>
      </c>
    </row>
    <row r="1611" spans="1:24" x14ac:dyDescent="0.25">
      <c r="A1611" s="26">
        <v>46265</v>
      </c>
      <c r="B1611" s="27" t="s">
        <v>10355</v>
      </c>
      <c r="C1611" s="27" t="s">
        <v>1827</v>
      </c>
      <c r="D1611" s="27" t="s">
        <v>147</v>
      </c>
      <c r="E1611" s="27" t="s">
        <v>67</v>
      </c>
      <c r="F1611" s="27" t="s">
        <v>32</v>
      </c>
      <c r="G1611" s="27"/>
      <c r="H1611" s="27" t="s">
        <v>64</v>
      </c>
      <c r="I1611" s="28">
        <v>1247838596</v>
      </c>
      <c r="J1611" s="28">
        <v>0</v>
      </c>
      <c r="K1611" s="28">
        <v>1247838596</v>
      </c>
      <c r="L1611" s="29">
        <v>4</v>
      </c>
      <c r="M1611" s="29">
        <f>IFERROR(_xlfn.XLOOKUP($B1611,'Ownership Metrics'!$A:$A,'Ownership Metrics'!$B:$B),"")</f>
        <v>3.83</v>
      </c>
      <c r="N1611" s="28">
        <f>IFERROR(_xlfn.XLOOKUP($B1611,'Ownership Metrics'!$A:$A,'Ownership Metrics'!$C:$C),"")</f>
        <v>8511</v>
      </c>
      <c r="O1611" s="29">
        <f>IFERROR(_xlfn.XLOOKUP($B1611,'Ownership Metrics'!$A:$A,'Ownership Metrics'!$D:$D),"")</f>
        <v>92.17</v>
      </c>
      <c r="P1611" s="29">
        <f>IFERROR(_xlfn.XLOOKUP($B1611,'Ownership Metrics'!$A:$A,'Ownership Metrics'!$E:$E),"")</f>
        <v>96.17</v>
      </c>
      <c r="Q1611" s="30">
        <f>IFERROR(_xlfn.XLOOKUP($B1611,'Ownership Metrics'!$A:$A,'Ownership Metrics'!$F:$F),"")</f>
        <v>2</v>
      </c>
      <c r="R1611" s="30">
        <f>IFERROR(_xlfn.XLOOKUP($B1611,'Ownership Metrics'!$A:$A,'Ownership Metrics'!$G:$G),"")</f>
        <v>91</v>
      </c>
      <c r="S1611" s="27" t="str">
        <f>IFERROR(_xlfn.XLOOKUP($B1611,'Ownership Metrics'!$A:$A,'Ownership Metrics'!$H:$H),"")</f>
        <v>Mayoritas</v>
      </c>
      <c r="T1611" s="27" t="str">
        <f>IFERROR(_xlfn.XLOOKUP($B1611,'Ownership Metrics'!$A:$A,'Ownership Metrics'!$I:$I),"")</f>
        <v>Tinggi</v>
      </c>
      <c r="U1611" s="27">
        <f>IF(COUNTIFS($B$2:$B1611,$B1611,$D$2:$D1611,$D1611)=1,1,0)</f>
        <v>1</v>
      </c>
      <c r="V1611" s="27">
        <f t="shared" si="76"/>
        <v>4</v>
      </c>
      <c r="W1611" s="27">
        <f t="shared" si="77"/>
        <v>2</v>
      </c>
      <c r="X1611" s="27">
        <f t="shared" si="75"/>
        <v>3.9999998389</v>
      </c>
    </row>
    <row r="1612" spans="1:24" x14ac:dyDescent="0.25">
      <c r="A1612" s="26">
        <v>46265</v>
      </c>
      <c r="B1612" s="27" t="s">
        <v>10356</v>
      </c>
      <c r="C1612" s="27" t="s">
        <v>1830</v>
      </c>
      <c r="D1612" s="27" t="s">
        <v>329</v>
      </c>
      <c r="E1612" s="27" t="s">
        <v>114</v>
      </c>
      <c r="F1612" s="27" t="s">
        <v>23</v>
      </c>
      <c r="G1612" s="27"/>
      <c r="H1612" s="27" t="s">
        <v>24</v>
      </c>
      <c r="I1612" s="28">
        <v>2051421264</v>
      </c>
      <c r="J1612" s="28">
        <v>10000</v>
      </c>
      <c r="K1612" s="28">
        <v>2051431264</v>
      </c>
      <c r="L1612" s="29">
        <v>51.49</v>
      </c>
      <c r="M1612" s="29">
        <f>IFERROR(_xlfn.XLOOKUP($B1612,'Ownership Metrics'!$A:$A,'Ownership Metrics'!$B:$B),"")</f>
        <v>21.1</v>
      </c>
      <c r="N1612" s="28">
        <f>IFERROR(_xlfn.XLOOKUP($B1612,'Ownership Metrics'!$A:$A,'Ownership Metrics'!$C:$C),"")</f>
        <v>2765</v>
      </c>
      <c r="O1612" s="29">
        <f>IFERROR(_xlfn.XLOOKUP($B1612,'Ownership Metrics'!$A:$A,'Ownership Metrics'!$D:$D),"")</f>
        <v>51.49</v>
      </c>
      <c r="P1612" s="29">
        <f>IFERROR(_xlfn.XLOOKUP($B1612,'Ownership Metrics'!$A:$A,'Ownership Metrics'!$E:$E),"")</f>
        <v>63.71</v>
      </c>
      <c r="Q1612" s="30">
        <f>IFERROR(_xlfn.XLOOKUP($B1612,'Ownership Metrics'!$A:$A,'Ownership Metrics'!$F:$F),"")</f>
        <v>11</v>
      </c>
      <c r="R1612" s="30">
        <f>IFERROR(_xlfn.XLOOKUP($B1612,'Ownership Metrics'!$A:$A,'Ownership Metrics'!$G:$G),"")</f>
        <v>44</v>
      </c>
      <c r="S1612" s="27" t="str">
        <f>IFERROR(_xlfn.XLOOKUP($B1612,'Ownership Metrics'!$A:$A,'Ownership Metrics'!$H:$H),"")</f>
        <v>Mayoritas</v>
      </c>
      <c r="T1612" s="27" t="str">
        <f>IFERROR(_xlfn.XLOOKUP($B1612,'Ownership Metrics'!$A:$A,'Ownership Metrics'!$I:$I),"")</f>
        <v>Sedang</v>
      </c>
      <c r="U1612" s="27">
        <f>IF(COUNTIFS($B$2:$B1612,$B1612,$D$2:$D1612,$D1612)=1,1,0)</f>
        <v>1</v>
      </c>
      <c r="V1612" s="27">
        <f t="shared" si="76"/>
        <v>51.49</v>
      </c>
      <c r="W1612" s="27">
        <f t="shared" si="77"/>
        <v>1</v>
      </c>
      <c r="X1612" s="27">
        <f t="shared" si="75"/>
        <v>51.489999838800003</v>
      </c>
    </row>
    <row r="1613" spans="1:24" x14ac:dyDescent="0.25">
      <c r="A1613" s="26">
        <v>46265</v>
      </c>
      <c r="B1613" s="27" t="s">
        <v>10356</v>
      </c>
      <c r="C1613" s="27" t="s">
        <v>1830</v>
      </c>
      <c r="D1613" s="27" t="s">
        <v>103</v>
      </c>
      <c r="E1613" s="27" t="s">
        <v>35</v>
      </c>
      <c r="F1613" s="27" t="s">
        <v>23</v>
      </c>
      <c r="G1613" s="27" t="s">
        <v>36</v>
      </c>
      <c r="H1613" s="27" t="s">
        <v>24</v>
      </c>
      <c r="I1613" s="28">
        <v>101839700</v>
      </c>
      <c r="J1613" s="28">
        <v>0</v>
      </c>
      <c r="K1613" s="28">
        <v>101839700</v>
      </c>
      <c r="L1613" s="29">
        <v>2.56</v>
      </c>
      <c r="M1613" s="29">
        <f>IFERROR(_xlfn.XLOOKUP($B1613,'Ownership Metrics'!$A:$A,'Ownership Metrics'!$B:$B),"")</f>
        <v>21.1</v>
      </c>
      <c r="N1613" s="28">
        <f>IFERROR(_xlfn.XLOOKUP($B1613,'Ownership Metrics'!$A:$A,'Ownership Metrics'!$C:$C),"")</f>
        <v>2765</v>
      </c>
      <c r="O1613" s="29">
        <f>IFERROR(_xlfn.XLOOKUP($B1613,'Ownership Metrics'!$A:$A,'Ownership Metrics'!$D:$D),"")</f>
        <v>51.49</v>
      </c>
      <c r="P1613" s="29">
        <f>IFERROR(_xlfn.XLOOKUP($B1613,'Ownership Metrics'!$A:$A,'Ownership Metrics'!$E:$E),"")</f>
        <v>63.71</v>
      </c>
      <c r="Q1613" s="30">
        <f>IFERROR(_xlfn.XLOOKUP($B1613,'Ownership Metrics'!$A:$A,'Ownership Metrics'!$F:$F),"")</f>
        <v>11</v>
      </c>
      <c r="R1613" s="30">
        <f>IFERROR(_xlfn.XLOOKUP($B1613,'Ownership Metrics'!$A:$A,'Ownership Metrics'!$G:$G),"")</f>
        <v>44</v>
      </c>
      <c r="S1613" s="27" t="str">
        <f>IFERROR(_xlfn.XLOOKUP($B1613,'Ownership Metrics'!$A:$A,'Ownership Metrics'!$H:$H),"")</f>
        <v>Mayoritas</v>
      </c>
      <c r="T1613" s="27" t="str">
        <f>IFERROR(_xlfn.XLOOKUP($B1613,'Ownership Metrics'!$A:$A,'Ownership Metrics'!$I:$I),"")</f>
        <v>Sedang</v>
      </c>
      <c r="U1613" s="27">
        <f>IF(COUNTIFS($B$2:$B1613,$B1613,$D$2:$D1613,$D1613)=1,1,0)</f>
        <v>1</v>
      </c>
      <c r="V1613" s="27">
        <f t="shared" si="76"/>
        <v>2.56</v>
      </c>
      <c r="W1613" s="27">
        <f t="shared" si="77"/>
        <v>5</v>
      </c>
      <c r="X1613" s="27">
        <f t="shared" si="75"/>
        <v>2.5599998387</v>
      </c>
    </row>
    <row r="1614" spans="1:24" x14ac:dyDescent="0.25">
      <c r="A1614" s="26">
        <v>46265</v>
      </c>
      <c r="B1614" s="27" t="s">
        <v>10356</v>
      </c>
      <c r="C1614" s="27" t="s">
        <v>1830</v>
      </c>
      <c r="D1614" s="27" t="s">
        <v>1831</v>
      </c>
      <c r="E1614" s="27" t="s">
        <v>35</v>
      </c>
      <c r="F1614" s="27" t="s">
        <v>23</v>
      </c>
      <c r="G1614" s="27" t="s">
        <v>36</v>
      </c>
      <c r="H1614" s="27" t="s">
        <v>24</v>
      </c>
      <c r="I1614" s="28">
        <v>62800000</v>
      </c>
      <c r="J1614" s="28">
        <v>0</v>
      </c>
      <c r="K1614" s="28">
        <v>62800000</v>
      </c>
      <c r="L1614" s="29">
        <v>1.58</v>
      </c>
      <c r="M1614" s="29">
        <f>IFERROR(_xlfn.XLOOKUP($B1614,'Ownership Metrics'!$A:$A,'Ownership Metrics'!$B:$B),"")</f>
        <v>21.1</v>
      </c>
      <c r="N1614" s="28">
        <f>IFERROR(_xlfn.XLOOKUP($B1614,'Ownership Metrics'!$A:$A,'Ownership Metrics'!$C:$C),"")</f>
        <v>2765</v>
      </c>
      <c r="O1614" s="29">
        <f>IFERROR(_xlfn.XLOOKUP($B1614,'Ownership Metrics'!$A:$A,'Ownership Metrics'!$D:$D),"")</f>
        <v>51.49</v>
      </c>
      <c r="P1614" s="29">
        <f>IFERROR(_xlfn.XLOOKUP($B1614,'Ownership Metrics'!$A:$A,'Ownership Metrics'!$E:$E),"")</f>
        <v>63.71</v>
      </c>
      <c r="Q1614" s="30">
        <f>IFERROR(_xlfn.XLOOKUP($B1614,'Ownership Metrics'!$A:$A,'Ownership Metrics'!$F:$F),"")</f>
        <v>11</v>
      </c>
      <c r="R1614" s="30">
        <f>IFERROR(_xlfn.XLOOKUP($B1614,'Ownership Metrics'!$A:$A,'Ownership Metrics'!$G:$G),"")</f>
        <v>44</v>
      </c>
      <c r="S1614" s="27" t="str">
        <f>IFERROR(_xlfn.XLOOKUP($B1614,'Ownership Metrics'!$A:$A,'Ownership Metrics'!$H:$H),"")</f>
        <v>Mayoritas</v>
      </c>
      <c r="T1614" s="27" t="str">
        <f>IFERROR(_xlfn.XLOOKUP($B1614,'Ownership Metrics'!$A:$A,'Ownership Metrics'!$I:$I),"")</f>
        <v>Sedang</v>
      </c>
      <c r="U1614" s="27">
        <f>IF(COUNTIFS($B$2:$B1614,$B1614,$D$2:$D1614,$D1614)=1,1,0)</f>
        <v>1</v>
      </c>
      <c r="V1614" s="27">
        <f t="shared" si="76"/>
        <v>1.58</v>
      </c>
      <c r="W1614" s="27">
        <f t="shared" si="77"/>
        <v>9</v>
      </c>
      <c r="X1614" s="27">
        <f t="shared" si="75"/>
        <v>1.5799998386</v>
      </c>
    </row>
    <row r="1615" spans="1:24" x14ac:dyDescent="0.25">
      <c r="A1615" s="26">
        <v>46265</v>
      </c>
      <c r="B1615" s="27" t="s">
        <v>10356</v>
      </c>
      <c r="C1615" s="27" t="s">
        <v>1830</v>
      </c>
      <c r="D1615" s="27" t="s">
        <v>75</v>
      </c>
      <c r="E1615" s="27" t="s">
        <v>35</v>
      </c>
      <c r="F1615" s="27" t="s">
        <v>23</v>
      </c>
      <c r="G1615" s="27" t="s">
        <v>36</v>
      </c>
      <c r="H1615" s="27" t="s">
        <v>24</v>
      </c>
      <c r="I1615" s="28">
        <v>87820700</v>
      </c>
      <c r="J1615" s="28">
        <v>0</v>
      </c>
      <c r="K1615" s="28">
        <v>87820700</v>
      </c>
      <c r="L1615" s="29">
        <v>2.2000000000000002</v>
      </c>
      <c r="M1615" s="29">
        <f>IFERROR(_xlfn.XLOOKUP($B1615,'Ownership Metrics'!$A:$A,'Ownership Metrics'!$B:$B),"")</f>
        <v>21.1</v>
      </c>
      <c r="N1615" s="28">
        <f>IFERROR(_xlfn.XLOOKUP($B1615,'Ownership Metrics'!$A:$A,'Ownership Metrics'!$C:$C),"")</f>
        <v>2765</v>
      </c>
      <c r="O1615" s="29">
        <f>IFERROR(_xlfn.XLOOKUP($B1615,'Ownership Metrics'!$A:$A,'Ownership Metrics'!$D:$D),"")</f>
        <v>51.49</v>
      </c>
      <c r="P1615" s="29">
        <f>IFERROR(_xlfn.XLOOKUP($B1615,'Ownership Metrics'!$A:$A,'Ownership Metrics'!$E:$E),"")</f>
        <v>63.71</v>
      </c>
      <c r="Q1615" s="30">
        <f>IFERROR(_xlfn.XLOOKUP($B1615,'Ownership Metrics'!$A:$A,'Ownership Metrics'!$F:$F),"")</f>
        <v>11</v>
      </c>
      <c r="R1615" s="30">
        <f>IFERROR(_xlfn.XLOOKUP($B1615,'Ownership Metrics'!$A:$A,'Ownership Metrics'!$G:$G),"")</f>
        <v>44</v>
      </c>
      <c r="S1615" s="27" t="str">
        <f>IFERROR(_xlfn.XLOOKUP($B1615,'Ownership Metrics'!$A:$A,'Ownership Metrics'!$H:$H),"")</f>
        <v>Mayoritas</v>
      </c>
      <c r="T1615" s="27" t="str">
        <f>IFERROR(_xlfn.XLOOKUP($B1615,'Ownership Metrics'!$A:$A,'Ownership Metrics'!$I:$I),"")</f>
        <v>Sedang</v>
      </c>
      <c r="U1615" s="27">
        <f>IF(COUNTIFS($B$2:$B1615,$B1615,$D$2:$D1615,$D1615)=1,1,0)</f>
        <v>1</v>
      </c>
      <c r="V1615" s="27">
        <f t="shared" si="76"/>
        <v>2.2000000000000002</v>
      </c>
      <c r="W1615" s="27">
        <f t="shared" si="77"/>
        <v>6</v>
      </c>
      <c r="X1615" s="27">
        <f t="shared" si="75"/>
        <v>2.1999998385000001</v>
      </c>
    </row>
    <row r="1616" spans="1:24" x14ac:dyDescent="0.25">
      <c r="A1616" s="26">
        <v>46265</v>
      </c>
      <c r="B1616" s="27" t="s">
        <v>10356</v>
      </c>
      <c r="C1616" s="27" t="s">
        <v>1830</v>
      </c>
      <c r="D1616" s="27" t="s">
        <v>1307</v>
      </c>
      <c r="E1616" s="27" t="s">
        <v>35</v>
      </c>
      <c r="F1616" s="27" t="s">
        <v>23</v>
      </c>
      <c r="G1616" s="27" t="s">
        <v>36</v>
      </c>
      <c r="H1616" s="27" t="s">
        <v>24</v>
      </c>
      <c r="I1616" s="28">
        <v>159167300</v>
      </c>
      <c r="J1616" s="28">
        <v>0</v>
      </c>
      <c r="K1616" s="28">
        <v>159167300</v>
      </c>
      <c r="L1616" s="29">
        <v>3.99</v>
      </c>
      <c r="M1616" s="29">
        <f>IFERROR(_xlfn.XLOOKUP($B1616,'Ownership Metrics'!$A:$A,'Ownership Metrics'!$B:$B),"")</f>
        <v>21.1</v>
      </c>
      <c r="N1616" s="28">
        <f>IFERROR(_xlfn.XLOOKUP($B1616,'Ownership Metrics'!$A:$A,'Ownership Metrics'!$C:$C),"")</f>
        <v>2765</v>
      </c>
      <c r="O1616" s="29">
        <f>IFERROR(_xlfn.XLOOKUP($B1616,'Ownership Metrics'!$A:$A,'Ownership Metrics'!$D:$D),"")</f>
        <v>51.49</v>
      </c>
      <c r="P1616" s="29">
        <f>IFERROR(_xlfn.XLOOKUP($B1616,'Ownership Metrics'!$A:$A,'Ownership Metrics'!$E:$E),"")</f>
        <v>63.71</v>
      </c>
      <c r="Q1616" s="30">
        <f>IFERROR(_xlfn.XLOOKUP($B1616,'Ownership Metrics'!$A:$A,'Ownership Metrics'!$F:$F),"")</f>
        <v>11</v>
      </c>
      <c r="R1616" s="30">
        <f>IFERROR(_xlfn.XLOOKUP($B1616,'Ownership Metrics'!$A:$A,'Ownership Metrics'!$G:$G),"")</f>
        <v>44</v>
      </c>
      <c r="S1616" s="27" t="str">
        <f>IFERROR(_xlfn.XLOOKUP($B1616,'Ownership Metrics'!$A:$A,'Ownership Metrics'!$H:$H),"")</f>
        <v>Mayoritas</v>
      </c>
      <c r="T1616" s="27" t="str">
        <f>IFERROR(_xlfn.XLOOKUP($B1616,'Ownership Metrics'!$A:$A,'Ownership Metrics'!$I:$I),"")</f>
        <v>Sedang</v>
      </c>
      <c r="U1616" s="27">
        <f>IF(COUNTIFS($B$2:$B1616,$B1616,$D$2:$D1616,$D1616)=1,1,0)</f>
        <v>1</v>
      </c>
      <c r="V1616" s="27">
        <f t="shared" si="76"/>
        <v>3.99</v>
      </c>
      <c r="W1616" s="27">
        <f t="shared" si="77"/>
        <v>3</v>
      </c>
      <c r="X1616" s="27">
        <f t="shared" si="75"/>
        <v>3.9899998384000002</v>
      </c>
    </row>
    <row r="1617" spans="1:24" x14ac:dyDescent="0.25">
      <c r="A1617" s="26">
        <v>46265</v>
      </c>
      <c r="B1617" s="27" t="s">
        <v>10356</v>
      </c>
      <c r="C1617" s="27" t="s">
        <v>1830</v>
      </c>
      <c r="D1617" s="27" t="s">
        <v>1308</v>
      </c>
      <c r="E1617" s="27" t="s">
        <v>72</v>
      </c>
      <c r="F1617" s="27" t="s">
        <v>23</v>
      </c>
      <c r="G1617" s="27"/>
      <c r="H1617" s="27" t="s">
        <v>24</v>
      </c>
      <c r="I1617" s="28">
        <v>60248800</v>
      </c>
      <c r="J1617" s="28">
        <v>0</v>
      </c>
      <c r="K1617" s="28">
        <v>60248800</v>
      </c>
      <c r="L1617" s="29">
        <v>1.51</v>
      </c>
      <c r="M1617" s="29">
        <f>IFERROR(_xlfn.XLOOKUP($B1617,'Ownership Metrics'!$A:$A,'Ownership Metrics'!$B:$B),"")</f>
        <v>21.1</v>
      </c>
      <c r="N1617" s="28">
        <f>IFERROR(_xlfn.XLOOKUP($B1617,'Ownership Metrics'!$A:$A,'Ownership Metrics'!$C:$C),"")</f>
        <v>2765</v>
      </c>
      <c r="O1617" s="29">
        <f>IFERROR(_xlfn.XLOOKUP($B1617,'Ownership Metrics'!$A:$A,'Ownership Metrics'!$D:$D),"")</f>
        <v>51.49</v>
      </c>
      <c r="P1617" s="29">
        <f>IFERROR(_xlfn.XLOOKUP($B1617,'Ownership Metrics'!$A:$A,'Ownership Metrics'!$E:$E),"")</f>
        <v>63.71</v>
      </c>
      <c r="Q1617" s="30">
        <f>IFERROR(_xlfn.XLOOKUP($B1617,'Ownership Metrics'!$A:$A,'Ownership Metrics'!$F:$F),"")</f>
        <v>11</v>
      </c>
      <c r="R1617" s="30">
        <f>IFERROR(_xlfn.XLOOKUP($B1617,'Ownership Metrics'!$A:$A,'Ownership Metrics'!$G:$G),"")</f>
        <v>44</v>
      </c>
      <c r="S1617" s="27" t="str">
        <f>IFERROR(_xlfn.XLOOKUP($B1617,'Ownership Metrics'!$A:$A,'Ownership Metrics'!$H:$H),"")</f>
        <v>Mayoritas</v>
      </c>
      <c r="T1617" s="27" t="str">
        <f>IFERROR(_xlfn.XLOOKUP($B1617,'Ownership Metrics'!$A:$A,'Ownership Metrics'!$I:$I),"")</f>
        <v>Sedang</v>
      </c>
      <c r="U1617" s="27">
        <f>IF(COUNTIFS($B$2:$B1617,$B1617,$D$2:$D1617,$D1617)=1,1,0)</f>
        <v>1</v>
      </c>
      <c r="V1617" s="27">
        <f t="shared" si="76"/>
        <v>1.51</v>
      </c>
      <c r="W1617" s="27">
        <f t="shared" si="77"/>
        <v>10</v>
      </c>
      <c r="X1617" s="27">
        <f t="shared" si="75"/>
        <v>1.5099998383</v>
      </c>
    </row>
    <row r="1618" spans="1:24" x14ac:dyDescent="0.25">
      <c r="A1618" s="26">
        <v>46265</v>
      </c>
      <c r="B1618" s="27" t="s">
        <v>10356</v>
      </c>
      <c r="C1618" s="27" t="s">
        <v>1830</v>
      </c>
      <c r="D1618" s="27" t="s">
        <v>568</v>
      </c>
      <c r="E1618" s="27" t="s">
        <v>72</v>
      </c>
      <c r="F1618" s="27" t="s">
        <v>32</v>
      </c>
      <c r="G1618" s="27"/>
      <c r="H1618" s="27" t="s">
        <v>569</v>
      </c>
      <c r="I1618" s="28">
        <v>327759425</v>
      </c>
      <c r="J1618" s="28">
        <v>0</v>
      </c>
      <c r="K1618" s="28">
        <v>327759425</v>
      </c>
      <c r="L1618" s="29">
        <v>8.23</v>
      </c>
      <c r="M1618" s="29">
        <f>IFERROR(_xlfn.XLOOKUP($B1618,'Ownership Metrics'!$A:$A,'Ownership Metrics'!$B:$B),"")</f>
        <v>21.1</v>
      </c>
      <c r="N1618" s="28">
        <f>IFERROR(_xlfn.XLOOKUP($B1618,'Ownership Metrics'!$A:$A,'Ownership Metrics'!$C:$C),"")</f>
        <v>2765</v>
      </c>
      <c r="O1618" s="29">
        <f>IFERROR(_xlfn.XLOOKUP($B1618,'Ownership Metrics'!$A:$A,'Ownership Metrics'!$D:$D),"")</f>
        <v>51.49</v>
      </c>
      <c r="P1618" s="29">
        <f>IFERROR(_xlfn.XLOOKUP($B1618,'Ownership Metrics'!$A:$A,'Ownership Metrics'!$E:$E),"")</f>
        <v>63.71</v>
      </c>
      <c r="Q1618" s="30">
        <f>IFERROR(_xlfn.XLOOKUP($B1618,'Ownership Metrics'!$A:$A,'Ownership Metrics'!$F:$F),"")</f>
        <v>11</v>
      </c>
      <c r="R1618" s="30">
        <f>IFERROR(_xlfn.XLOOKUP($B1618,'Ownership Metrics'!$A:$A,'Ownership Metrics'!$G:$G),"")</f>
        <v>44</v>
      </c>
      <c r="S1618" s="27" t="str">
        <f>IFERROR(_xlfn.XLOOKUP($B1618,'Ownership Metrics'!$A:$A,'Ownership Metrics'!$H:$H),"")</f>
        <v>Mayoritas</v>
      </c>
      <c r="T1618" s="27" t="str">
        <f>IFERROR(_xlfn.XLOOKUP($B1618,'Ownership Metrics'!$A:$A,'Ownership Metrics'!$I:$I),"")</f>
        <v>Sedang</v>
      </c>
      <c r="U1618" s="27">
        <f>IF(COUNTIFS($B$2:$B1618,$B1618,$D$2:$D1618,$D1618)=1,1,0)</f>
        <v>1</v>
      </c>
      <c r="V1618" s="27">
        <f t="shared" si="76"/>
        <v>8.23</v>
      </c>
      <c r="W1618" s="27">
        <f t="shared" si="77"/>
        <v>2</v>
      </c>
      <c r="X1618" s="27">
        <f t="shared" si="75"/>
        <v>8.2299998382000012</v>
      </c>
    </row>
    <row r="1619" spans="1:24" x14ac:dyDescent="0.25">
      <c r="A1619" s="26">
        <v>46265</v>
      </c>
      <c r="B1619" s="27" t="s">
        <v>10356</v>
      </c>
      <c r="C1619" s="27" t="s">
        <v>1830</v>
      </c>
      <c r="D1619" s="27" t="s">
        <v>110</v>
      </c>
      <c r="E1619" s="27" t="s">
        <v>67</v>
      </c>
      <c r="F1619" s="27" t="s">
        <v>23</v>
      </c>
      <c r="G1619" s="27"/>
      <c r="H1619" s="27" t="s">
        <v>24</v>
      </c>
      <c r="I1619" s="28">
        <v>76064200</v>
      </c>
      <c r="J1619" s="28">
        <v>0</v>
      </c>
      <c r="K1619" s="28">
        <v>76064200</v>
      </c>
      <c r="L1619" s="29">
        <v>1.91</v>
      </c>
      <c r="M1619" s="29">
        <f>IFERROR(_xlfn.XLOOKUP($B1619,'Ownership Metrics'!$A:$A,'Ownership Metrics'!$B:$B),"")</f>
        <v>21.1</v>
      </c>
      <c r="N1619" s="28">
        <f>IFERROR(_xlfn.XLOOKUP($B1619,'Ownership Metrics'!$A:$A,'Ownership Metrics'!$C:$C),"")</f>
        <v>2765</v>
      </c>
      <c r="O1619" s="29">
        <f>IFERROR(_xlfn.XLOOKUP($B1619,'Ownership Metrics'!$A:$A,'Ownership Metrics'!$D:$D),"")</f>
        <v>51.49</v>
      </c>
      <c r="P1619" s="29">
        <f>IFERROR(_xlfn.XLOOKUP($B1619,'Ownership Metrics'!$A:$A,'Ownership Metrics'!$E:$E),"")</f>
        <v>63.71</v>
      </c>
      <c r="Q1619" s="30">
        <f>IFERROR(_xlfn.XLOOKUP($B1619,'Ownership Metrics'!$A:$A,'Ownership Metrics'!$F:$F),"")</f>
        <v>11</v>
      </c>
      <c r="R1619" s="30">
        <f>IFERROR(_xlfn.XLOOKUP($B1619,'Ownership Metrics'!$A:$A,'Ownership Metrics'!$G:$G),"")</f>
        <v>44</v>
      </c>
      <c r="S1619" s="27" t="str">
        <f>IFERROR(_xlfn.XLOOKUP($B1619,'Ownership Metrics'!$A:$A,'Ownership Metrics'!$H:$H),"")</f>
        <v>Mayoritas</v>
      </c>
      <c r="T1619" s="27" t="str">
        <f>IFERROR(_xlfn.XLOOKUP($B1619,'Ownership Metrics'!$A:$A,'Ownership Metrics'!$I:$I),"")</f>
        <v>Sedang</v>
      </c>
      <c r="U1619" s="27">
        <f>IF(COUNTIFS($B$2:$B1619,$B1619,$D$2:$D1619,$D1619)=1,1,0)</f>
        <v>1</v>
      </c>
      <c r="V1619" s="27">
        <f t="shared" si="76"/>
        <v>1.91</v>
      </c>
      <c r="W1619" s="27">
        <f t="shared" si="77"/>
        <v>7</v>
      </c>
      <c r="X1619" s="27">
        <f t="shared" si="75"/>
        <v>1.9099998380999998</v>
      </c>
    </row>
    <row r="1620" spans="1:24" x14ac:dyDescent="0.25">
      <c r="A1620" s="26">
        <v>46265</v>
      </c>
      <c r="B1620" s="27" t="s">
        <v>10356</v>
      </c>
      <c r="C1620" s="27" t="s">
        <v>1830</v>
      </c>
      <c r="D1620" s="27" t="s">
        <v>1737</v>
      </c>
      <c r="E1620" s="27" t="s">
        <v>67</v>
      </c>
      <c r="F1620" s="27" t="s">
        <v>32</v>
      </c>
      <c r="G1620" s="27"/>
      <c r="H1620" s="27" t="s">
        <v>64</v>
      </c>
      <c r="I1620" s="28">
        <v>64834400</v>
      </c>
      <c r="J1620" s="28">
        <v>0</v>
      </c>
      <c r="K1620" s="28">
        <v>64834400</v>
      </c>
      <c r="L1620" s="29">
        <v>1.63</v>
      </c>
      <c r="M1620" s="29">
        <f>IFERROR(_xlfn.XLOOKUP($B1620,'Ownership Metrics'!$A:$A,'Ownership Metrics'!$B:$B),"")</f>
        <v>21.1</v>
      </c>
      <c r="N1620" s="28">
        <f>IFERROR(_xlfn.XLOOKUP($B1620,'Ownership Metrics'!$A:$A,'Ownership Metrics'!$C:$C),"")</f>
        <v>2765</v>
      </c>
      <c r="O1620" s="29">
        <f>IFERROR(_xlfn.XLOOKUP($B1620,'Ownership Metrics'!$A:$A,'Ownership Metrics'!$D:$D),"")</f>
        <v>51.49</v>
      </c>
      <c r="P1620" s="29">
        <f>IFERROR(_xlfn.XLOOKUP($B1620,'Ownership Metrics'!$A:$A,'Ownership Metrics'!$E:$E),"")</f>
        <v>63.71</v>
      </c>
      <c r="Q1620" s="30">
        <f>IFERROR(_xlfn.XLOOKUP($B1620,'Ownership Metrics'!$A:$A,'Ownership Metrics'!$F:$F),"")</f>
        <v>11</v>
      </c>
      <c r="R1620" s="30">
        <f>IFERROR(_xlfn.XLOOKUP($B1620,'Ownership Metrics'!$A:$A,'Ownership Metrics'!$G:$G),"")</f>
        <v>44</v>
      </c>
      <c r="S1620" s="27" t="str">
        <f>IFERROR(_xlfn.XLOOKUP($B1620,'Ownership Metrics'!$A:$A,'Ownership Metrics'!$H:$H),"")</f>
        <v>Mayoritas</v>
      </c>
      <c r="T1620" s="27" t="str">
        <f>IFERROR(_xlfn.XLOOKUP($B1620,'Ownership Metrics'!$A:$A,'Ownership Metrics'!$I:$I),"")</f>
        <v>Sedang</v>
      </c>
      <c r="U1620" s="27">
        <f>IF(COUNTIFS($B$2:$B1620,$B1620,$D$2:$D1620,$D1620)=1,1,0)</f>
        <v>1</v>
      </c>
      <c r="V1620" s="27">
        <f t="shared" si="76"/>
        <v>1.63</v>
      </c>
      <c r="W1620" s="27">
        <f t="shared" si="77"/>
        <v>8</v>
      </c>
      <c r="X1620" s="27">
        <f t="shared" si="75"/>
        <v>1.6299998379999998</v>
      </c>
    </row>
    <row r="1621" spans="1:24" x14ac:dyDescent="0.25">
      <c r="A1621" s="26">
        <v>46265</v>
      </c>
      <c r="B1621" s="27" t="s">
        <v>10356</v>
      </c>
      <c r="C1621" s="27" t="s">
        <v>1830</v>
      </c>
      <c r="D1621" s="27" t="s">
        <v>147</v>
      </c>
      <c r="E1621" s="27" t="s">
        <v>67</v>
      </c>
      <c r="F1621" s="27" t="s">
        <v>32</v>
      </c>
      <c r="G1621" s="27"/>
      <c r="H1621" s="27" t="s">
        <v>64</v>
      </c>
      <c r="I1621" s="28">
        <v>102218200</v>
      </c>
      <c r="J1621" s="28">
        <v>0</v>
      </c>
      <c r="K1621" s="28">
        <v>102218200</v>
      </c>
      <c r="L1621" s="29">
        <v>2.57</v>
      </c>
      <c r="M1621" s="29">
        <f>IFERROR(_xlfn.XLOOKUP($B1621,'Ownership Metrics'!$A:$A,'Ownership Metrics'!$B:$B),"")</f>
        <v>21.1</v>
      </c>
      <c r="N1621" s="28">
        <f>IFERROR(_xlfn.XLOOKUP($B1621,'Ownership Metrics'!$A:$A,'Ownership Metrics'!$C:$C),"")</f>
        <v>2765</v>
      </c>
      <c r="O1621" s="29">
        <f>IFERROR(_xlfn.XLOOKUP($B1621,'Ownership Metrics'!$A:$A,'Ownership Metrics'!$D:$D),"")</f>
        <v>51.49</v>
      </c>
      <c r="P1621" s="29">
        <f>IFERROR(_xlfn.XLOOKUP($B1621,'Ownership Metrics'!$A:$A,'Ownership Metrics'!$E:$E),"")</f>
        <v>63.71</v>
      </c>
      <c r="Q1621" s="30">
        <f>IFERROR(_xlfn.XLOOKUP($B1621,'Ownership Metrics'!$A:$A,'Ownership Metrics'!$F:$F),"")</f>
        <v>11</v>
      </c>
      <c r="R1621" s="30">
        <f>IFERROR(_xlfn.XLOOKUP($B1621,'Ownership Metrics'!$A:$A,'Ownership Metrics'!$G:$G),"")</f>
        <v>44</v>
      </c>
      <c r="S1621" s="27" t="str">
        <f>IFERROR(_xlfn.XLOOKUP($B1621,'Ownership Metrics'!$A:$A,'Ownership Metrics'!$H:$H),"")</f>
        <v>Mayoritas</v>
      </c>
      <c r="T1621" s="27" t="str">
        <f>IFERROR(_xlfn.XLOOKUP($B1621,'Ownership Metrics'!$A:$A,'Ownership Metrics'!$I:$I),"")</f>
        <v>Sedang</v>
      </c>
      <c r="U1621" s="27">
        <f>IF(COUNTIFS($B$2:$B1621,$B1621,$D$2:$D1621,$D1621)=1,1,0)</f>
        <v>1</v>
      </c>
      <c r="V1621" s="27">
        <f t="shared" si="76"/>
        <v>2.57</v>
      </c>
      <c r="W1621" s="27">
        <f t="shared" si="77"/>
        <v>4</v>
      </c>
      <c r="X1621" s="27">
        <f t="shared" si="75"/>
        <v>2.5699998378999998</v>
      </c>
    </row>
    <row r="1622" spans="1:24" x14ac:dyDescent="0.25">
      <c r="A1622" s="26">
        <v>46265</v>
      </c>
      <c r="B1622" s="27" t="s">
        <v>10356</v>
      </c>
      <c r="C1622" s="27" t="s">
        <v>1830</v>
      </c>
      <c r="D1622" s="27" t="s">
        <v>66</v>
      </c>
      <c r="E1622" s="27" t="s">
        <v>67</v>
      </c>
      <c r="F1622" s="27" t="s">
        <v>32</v>
      </c>
      <c r="G1622" s="27"/>
      <c r="H1622" s="27" t="s">
        <v>64</v>
      </c>
      <c r="I1622" s="28">
        <v>48919100</v>
      </c>
      <c r="J1622" s="28">
        <v>0</v>
      </c>
      <c r="K1622" s="28">
        <v>48919100</v>
      </c>
      <c r="L1622" s="29">
        <v>1.23</v>
      </c>
      <c r="M1622" s="29">
        <f>IFERROR(_xlfn.XLOOKUP($B1622,'Ownership Metrics'!$A:$A,'Ownership Metrics'!$B:$B),"")</f>
        <v>21.1</v>
      </c>
      <c r="N1622" s="28">
        <f>IFERROR(_xlfn.XLOOKUP($B1622,'Ownership Metrics'!$A:$A,'Ownership Metrics'!$C:$C),"")</f>
        <v>2765</v>
      </c>
      <c r="O1622" s="29">
        <f>IFERROR(_xlfn.XLOOKUP($B1622,'Ownership Metrics'!$A:$A,'Ownership Metrics'!$D:$D),"")</f>
        <v>51.49</v>
      </c>
      <c r="P1622" s="29">
        <f>IFERROR(_xlfn.XLOOKUP($B1622,'Ownership Metrics'!$A:$A,'Ownership Metrics'!$E:$E),"")</f>
        <v>63.71</v>
      </c>
      <c r="Q1622" s="30">
        <f>IFERROR(_xlfn.XLOOKUP($B1622,'Ownership Metrics'!$A:$A,'Ownership Metrics'!$F:$F),"")</f>
        <v>11</v>
      </c>
      <c r="R1622" s="30">
        <f>IFERROR(_xlfn.XLOOKUP($B1622,'Ownership Metrics'!$A:$A,'Ownership Metrics'!$G:$G),"")</f>
        <v>44</v>
      </c>
      <c r="S1622" s="27" t="str">
        <f>IFERROR(_xlfn.XLOOKUP($B1622,'Ownership Metrics'!$A:$A,'Ownership Metrics'!$H:$H),"")</f>
        <v>Mayoritas</v>
      </c>
      <c r="T1622" s="27" t="str">
        <f>IFERROR(_xlfn.XLOOKUP($B1622,'Ownership Metrics'!$A:$A,'Ownership Metrics'!$I:$I),"")</f>
        <v>Sedang</v>
      </c>
      <c r="U1622" s="27">
        <f>IF(COUNTIFS($B$2:$B1622,$B1622,$D$2:$D1622,$D1622)=1,1,0)</f>
        <v>1</v>
      </c>
      <c r="V1622" s="27">
        <f t="shared" si="76"/>
        <v>1.23</v>
      </c>
      <c r="W1622" s="27">
        <f t="shared" si="77"/>
        <v>11</v>
      </c>
      <c r="X1622" s="27">
        <f t="shared" si="75"/>
        <v>1.2299998377999999</v>
      </c>
    </row>
    <row r="1623" spans="1:24" x14ac:dyDescent="0.25">
      <c r="A1623" s="26">
        <v>46265</v>
      </c>
      <c r="B1623" s="27" t="s">
        <v>10357</v>
      </c>
      <c r="C1623" s="27" t="s">
        <v>1833</v>
      </c>
      <c r="D1623" s="27" t="s">
        <v>1834</v>
      </c>
      <c r="E1623" s="27" t="s">
        <v>22</v>
      </c>
      <c r="F1623" s="27" t="s">
        <v>23</v>
      </c>
      <c r="G1623" s="27"/>
      <c r="H1623" s="27"/>
      <c r="I1623" s="28">
        <v>0</v>
      </c>
      <c r="J1623" s="28">
        <v>379750000</v>
      </c>
      <c r="K1623" s="28">
        <v>379750000</v>
      </c>
      <c r="L1623" s="29">
        <v>21.44</v>
      </c>
      <c r="M1623" s="29">
        <f>IFERROR(_xlfn.XLOOKUP($B1623,'Ownership Metrics'!$A:$A,'Ownership Metrics'!$B:$B),"")</f>
        <v>22.83</v>
      </c>
      <c r="N1623" s="28">
        <f>IFERROR(_xlfn.XLOOKUP($B1623,'Ownership Metrics'!$A:$A,'Ownership Metrics'!$C:$C),"")</f>
        <v>1652</v>
      </c>
      <c r="O1623" s="29">
        <f>IFERROR(_xlfn.XLOOKUP($B1623,'Ownership Metrics'!$A:$A,'Ownership Metrics'!$D:$D),"")</f>
        <v>32.32</v>
      </c>
      <c r="P1623" s="29">
        <f>IFERROR(_xlfn.XLOOKUP($B1623,'Ownership Metrics'!$A:$A,'Ownership Metrics'!$E:$E),"")</f>
        <v>62.86</v>
      </c>
      <c r="Q1623" s="30">
        <f>IFERROR(_xlfn.XLOOKUP($B1623,'Ownership Metrics'!$A:$A,'Ownership Metrics'!$F:$F),"")</f>
        <v>8</v>
      </c>
      <c r="R1623" s="30">
        <f>IFERROR(_xlfn.XLOOKUP($B1623,'Ownership Metrics'!$A:$A,'Ownership Metrics'!$G:$G),"")</f>
        <v>42</v>
      </c>
      <c r="S1623" s="27" t="str">
        <f>IFERROR(_xlfn.XLOOKUP($B1623,'Ownership Metrics'!$A:$A,'Ownership Metrics'!$H:$H),"")</f>
        <v>Oligopoli</v>
      </c>
      <c r="T1623" s="27" t="str">
        <f>IFERROR(_xlfn.XLOOKUP($B1623,'Ownership Metrics'!$A:$A,'Ownership Metrics'!$I:$I),"")</f>
        <v>Sedang</v>
      </c>
      <c r="U1623" s="27">
        <f>IF(COUNTIFS($B$2:$B1623,$B1623,$D$2:$D1623,$D1623)=1,1,0)</f>
        <v>1</v>
      </c>
      <c r="V1623" s="27">
        <f t="shared" si="76"/>
        <v>21.44</v>
      </c>
      <c r="W1623" s="27">
        <f t="shared" si="77"/>
        <v>2</v>
      </c>
      <c r="X1623" s="27">
        <f t="shared" si="75"/>
        <v>21.4399998377</v>
      </c>
    </row>
    <row r="1624" spans="1:24" x14ac:dyDescent="0.25">
      <c r="A1624" s="26">
        <v>46265</v>
      </c>
      <c r="B1624" s="27" t="s">
        <v>10357</v>
      </c>
      <c r="C1624" s="27" t="s">
        <v>1833</v>
      </c>
      <c r="D1624" s="27" t="s">
        <v>1835</v>
      </c>
      <c r="E1624" s="27" t="s">
        <v>22</v>
      </c>
      <c r="F1624" s="27" t="s">
        <v>23</v>
      </c>
      <c r="G1624" s="27"/>
      <c r="H1624" s="27"/>
      <c r="I1624" s="28">
        <v>0</v>
      </c>
      <c r="J1624" s="28">
        <v>126480000</v>
      </c>
      <c r="K1624" s="28">
        <v>126480000</v>
      </c>
      <c r="L1624" s="29">
        <v>7.14</v>
      </c>
      <c r="M1624" s="29">
        <f>IFERROR(_xlfn.XLOOKUP($B1624,'Ownership Metrics'!$A:$A,'Ownership Metrics'!$B:$B),"")</f>
        <v>22.83</v>
      </c>
      <c r="N1624" s="28">
        <f>IFERROR(_xlfn.XLOOKUP($B1624,'Ownership Metrics'!$A:$A,'Ownership Metrics'!$C:$C),"")</f>
        <v>1652</v>
      </c>
      <c r="O1624" s="29">
        <f>IFERROR(_xlfn.XLOOKUP($B1624,'Ownership Metrics'!$A:$A,'Ownership Metrics'!$D:$D),"")</f>
        <v>32.32</v>
      </c>
      <c r="P1624" s="29">
        <f>IFERROR(_xlfn.XLOOKUP($B1624,'Ownership Metrics'!$A:$A,'Ownership Metrics'!$E:$E),"")</f>
        <v>62.86</v>
      </c>
      <c r="Q1624" s="30">
        <f>IFERROR(_xlfn.XLOOKUP($B1624,'Ownership Metrics'!$A:$A,'Ownership Metrics'!$F:$F),"")</f>
        <v>8</v>
      </c>
      <c r="R1624" s="30">
        <f>IFERROR(_xlfn.XLOOKUP($B1624,'Ownership Metrics'!$A:$A,'Ownership Metrics'!$G:$G),"")</f>
        <v>42</v>
      </c>
      <c r="S1624" s="27" t="str">
        <f>IFERROR(_xlfn.XLOOKUP($B1624,'Ownership Metrics'!$A:$A,'Ownership Metrics'!$H:$H),"")</f>
        <v>Oligopoli</v>
      </c>
      <c r="T1624" s="27" t="str">
        <f>IFERROR(_xlfn.XLOOKUP($B1624,'Ownership Metrics'!$A:$A,'Ownership Metrics'!$I:$I),"")</f>
        <v>Sedang</v>
      </c>
      <c r="U1624" s="27">
        <f>IF(COUNTIFS($B$2:$B1624,$B1624,$D$2:$D1624,$D1624)=1,1,0)</f>
        <v>1</v>
      </c>
      <c r="V1624" s="27">
        <f t="shared" si="76"/>
        <v>7.14</v>
      </c>
      <c r="W1624" s="27">
        <f t="shared" si="77"/>
        <v>4</v>
      </c>
      <c r="X1624" s="27">
        <f t="shared" si="75"/>
        <v>7.1399998375999996</v>
      </c>
    </row>
    <row r="1625" spans="1:24" x14ac:dyDescent="0.25">
      <c r="A1625" s="26">
        <v>46265</v>
      </c>
      <c r="B1625" s="27" t="s">
        <v>10357</v>
      </c>
      <c r="C1625" s="27" t="s">
        <v>1833</v>
      </c>
      <c r="D1625" s="27" t="s">
        <v>1836</v>
      </c>
      <c r="E1625" s="27" t="s">
        <v>22</v>
      </c>
      <c r="F1625" s="27" t="s">
        <v>23</v>
      </c>
      <c r="G1625" s="27"/>
      <c r="H1625" s="27" t="s">
        <v>24</v>
      </c>
      <c r="I1625" s="28">
        <v>0</v>
      </c>
      <c r="J1625" s="28">
        <v>572570000</v>
      </c>
      <c r="K1625" s="28">
        <v>572570000</v>
      </c>
      <c r="L1625" s="29">
        <v>32.32</v>
      </c>
      <c r="M1625" s="29">
        <f>IFERROR(_xlfn.XLOOKUP($B1625,'Ownership Metrics'!$A:$A,'Ownership Metrics'!$B:$B),"")</f>
        <v>22.83</v>
      </c>
      <c r="N1625" s="28">
        <f>IFERROR(_xlfn.XLOOKUP($B1625,'Ownership Metrics'!$A:$A,'Ownership Metrics'!$C:$C),"")</f>
        <v>1652</v>
      </c>
      <c r="O1625" s="29">
        <f>IFERROR(_xlfn.XLOOKUP($B1625,'Ownership Metrics'!$A:$A,'Ownership Metrics'!$D:$D),"")</f>
        <v>32.32</v>
      </c>
      <c r="P1625" s="29">
        <f>IFERROR(_xlfn.XLOOKUP($B1625,'Ownership Metrics'!$A:$A,'Ownership Metrics'!$E:$E),"")</f>
        <v>62.86</v>
      </c>
      <c r="Q1625" s="30">
        <f>IFERROR(_xlfn.XLOOKUP($B1625,'Ownership Metrics'!$A:$A,'Ownership Metrics'!$F:$F),"")</f>
        <v>8</v>
      </c>
      <c r="R1625" s="30">
        <f>IFERROR(_xlfn.XLOOKUP($B1625,'Ownership Metrics'!$A:$A,'Ownership Metrics'!$G:$G),"")</f>
        <v>42</v>
      </c>
      <c r="S1625" s="27" t="str">
        <f>IFERROR(_xlfn.XLOOKUP($B1625,'Ownership Metrics'!$A:$A,'Ownership Metrics'!$H:$H),"")</f>
        <v>Oligopoli</v>
      </c>
      <c r="T1625" s="27" t="str">
        <f>IFERROR(_xlfn.XLOOKUP($B1625,'Ownership Metrics'!$A:$A,'Ownership Metrics'!$I:$I),"")</f>
        <v>Sedang</v>
      </c>
      <c r="U1625" s="27">
        <f>IF(COUNTIFS($B$2:$B1625,$B1625,$D$2:$D1625,$D1625)=1,1,0)</f>
        <v>1</v>
      </c>
      <c r="V1625" s="27">
        <f t="shared" si="76"/>
        <v>32.32</v>
      </c>
      <c r="W1625" s="27">
        <f t="shared" si="77"/>
        <v>1</v>
      </c>
      <c r="X1625" s="27">
        <f t="shared" si="75"/>
        <v>32.319999837499999</v>
      </c>
    </row>
    <row r="1626" spans="1:24" x14ac:dyDescent="0.25">
      <c r="A1626" s="26">
        <v>46265</v>
      </c>
      <c r="B1626" s="27" t="s">
        <v>10357</v>
      </c>
      <c r="C1626" s="27" t="s">
        <v>1833</v>
      </c>
      <c r="D1626" s="27" t="s">
        <v>1837</v>
      </c>
      <c r="E1626" s="27" t="s">
        <v>22</v>
      </c>
      <c r="F1626" s="27" t="s">
        <v>23</v>
      </c>
      <c r="G1626" s="27"/>
      <c r="H1626" s="27"/>
      <c r="I1626" s="28">
        <v>0</v>
      </c>
      <c r="J1626" s="28">
        <v>161200000</v>
      </c>
      <c r="K1626" s="28">
        <v>161200000</v>
      </c>
      <c r="L1626" s="29">
        <v>9.1</v>
      </c>
      <c r="M1626" s="29">
        <f>IFERROR(_xlfn.XLOOKUP($B1626,'Ownership Metrics'!$A:$A,'Ownership Metrics'!$B:$B),"")</f>
        <v>22.83</v>
      </c>
      <c r="N1626" s="28">
        <f>IFERROR(_xlfn.XLOOKUP($B1626,'Ownership Metrics'!$A:$A,'Ownership Metrics'!$C:$C),"")</f>
        <v>1652</v>
      </c>
      <c r="O1626" s="29">
        <f>IFERROR(_xlfn.XLOOKUP($B1626,'Ownership Metrics'!$A:$A,'Ownership Metrics'!$D:$D),"")</f>
        <v>32.32</v>
      </c>
      <c r="P1626" s="29">
        <f>IFERROR(_xlfn.XLOOKUP($B1626,'Ownership Metrics'!$A:$A,'Ownership Metrics'!$E:$E),"")</f>
        <v>62.86</v>
      </c>
      <c r="Q1626" s="30">
        <f>IFERROR(_xlfn.XLOOKUP($B1626,'Ownership Metrics'!$A:$A,'Ownership Metrics'!$F:$F),"")</f>
        <v>8</v>
      </c>
      <c r="R1626" s="30">
        <f>IFERROR(_xlfn.XLOOKUP($B1626,'Ownership Metrics'!$A:$A,'Ownership Metrics'!$G:$G),"")</f>
        <v>42</v>
      </c>
      <c r="S1626" s="27" t="str">
        <f>IFERROR(_xlfn.XLOOKUP($B1626,'Ownership Metrics'!$A:$A,'Ownership Metrics'!$H:$H),"")</f>
        <v>Oligopoli</v>
      </c>
      <c r="T1626" s="27" t="str">
        <f>IFERROR(_xlfn.XLOOKUP($B1626,'Ownership Metrics'!$A:$A,'Ownership Metrics'!$I:$I),"")</f>
        <v>Sedang</v>
      </c>
      <c r="U1626" s="27">
        <f>IF(COUNTIFS($B$2:$B1626,$B1626,$D$2:$D1626,$D1626)=1,1,0)</f>
        <v>1</v>
      </c>
      <c r="V1626" s="27">
        <f t="shared" si="76"/>
        <v>9.1</v>
      </c>
      <c r="W1626" s="27">
        <f t="shared" si="77"/>
        <v>3</v>
      </c>
      <c r="X1626" s="27">
        <f t="shared" si="75"/>
        <v>9.0999998374000004</v>
      </c>
    </row>
    <row r="1627" spans="1:24" x14ac:dyDescent="0.25">
      <c r="A1627" s="26">
        <v>46265</v>
      </c>
      <c r="B1627" s="27" t="s">
        <v>10357</v>
      </c>
      <c r="C1627" s="27" t="s">
        <v>1833</v>
      </c>
      <c r="D1627" s="27" t="s">
        <v>1838</v>
      </c>
      <c r="E1627" s="27" t="s">
        <v>35</v>
      </c>
      <c r="F1627" s="27" t="s">
        <v>23</v>
      </c>
      <c r="G1627" s="27" t="s">
        <v>36</v>
      </c>
      <c r="H1627" s="27" t="s">
        <v>24</v>
      </c>
      <c r="I1627" s="28">
        <v>22476300</v>
      </c>
      <c r="J1627" s="28">
        <v>0</v>
      </c>
      <c r="K1627" s="28">
        <v>22476300</v>
      </c>
      <c r="L1627" s="29">
        <v>1.27</v>
      </c>
      <c r="M1627" s="29">
        <f>IFERROR(_xlfn.XLOOKUP($B1627,'Ownership Metrics'!$A:$A,'Ownership Metrics'!$B:$B),"")</f>
        <v>22.83</v>
      </c>
      <c r="N1627" s="28">
        <f>IFERROR(_xlfn.XLOOKUP($B1627,'Ownership Metrics'!$A:$A,'Ownership Metrics'!$C:$C),"")</f>
        <v>1652</v>
      </c>
      <c r="O1627" s="29">
        <f>IFERROR(_xlfn.XLOOKUP($B1627,'Ownership Metrics'!$A:$A,'Ownership Metrics'!$D:$D),"")</f>
        <v>32.32</v>
      </c>
      <c r="P1627" s="29">
        <f>IFERROR(_xlfn.XLOOKUP($B1627,'Ownership Metrics'!$A:$A,'Ownership Metrics'!$E:$E),"")</f>
        <v>62.86</v>
      </c>
      <c r="Q1627" s="30">
        <f>IFERROR(_xlfn.XLOOKUP($B1627,'Ownership Metrics'!$A:$A,'Ownership Metrics'!$F:$F),"")</f>
        <v>8</v>
      </c>
      <c r="R1627" s="30">
        <f>IFERROR(_xlfn.XLOOKUP($B1627,'Ownership Metrics'!$A:$A,'Ownership Metrics'!$G:$G),"")</f>
        <v>42</v>
      </c>
      <c r="S1627" s="27" t="str">
        <f>IFERROR(_xlfn.XLOOKUP($B1627,'Ownership Metrics'!$A:$A,'Ownership Metrics'!$H:$H),"")</f>
        <v>Oligopoli</v>
      </c>
      <c r="T1627" s="27" t="str">
        <f>IFERROR(_xlfn.XLOOKUP($B1627,'Ownership Metrics'!$A:$A,'Ownership Metrics'!$I:$I),"")</f>
        <v>Sedang</v>
      </c>
      <c r="U1627" s="27">
        <f>IF(COUNTIFS($B$2:$B1627,$B1627,$D$2:$D1627,$D1627)=1,1,0)</f>
        <v>1</v>
      </c>
      <c r="V1627" s="27">
        <f t="shared" si="76"/>
        <v>1.27</v>
      </c>
      <c r="W1627" s="27">
        <f t="shared" si="77"/>
        <v>8</v>
      </c>
      <c r="X1627" s="27">
        <f t="shared" si="75"/>
        <v>1.2699998373000001</v>
      </c>
    </row>
    <row r="1628" spans="1:24" x14ac:dyDescent="0.25">
      <c r="A1628" s="26">
        <v>46265</v>
      </c>
      <c r="B1628" s="27" t="s">
        <v>10357</v>
      </c>
      <c r="C1628" s="27" t="s">
        <v>1833</v>
      </c>
      <c r="D1628" s="27" t="s">
        <v>1839</v>
      </c>
      <c r="E1628" s="27" t="s">
        <v>35</v>
      </c>
      <c r="F1628" s="27" t="s">
        <v>23</v>
      </c>
      <c r="G1628" s="27" t="s">
        <v>36</v>
      </c>
      <c r="H1628" s="27" t="s">
        <v>24</v>
      </c>
      <c r="I1628" s="28">
        <v>33976300</v>
      </c>
      <c r="J1628" s="28">
        <v>0</v>
      </c>
      <c r="K1628" s="28">
        <v>33976300</v>
      </c>
      <c r="L1628" s="29">
        <v>1.92</v>
      </c>
      <c r="M1628" s="29">
        <f>IFERROR(_xlfn.XLOOKUP($B1628,'Ownership Metrics'!$A:$A,'Ownership Metrics'!$B:$B),"")</f>
        <v>22.83</v>
      </c>
      <c r="N1628" s="28">
        <f>IFERROR(_xlfn.XLOOKUP($B1628,'Ownership Metrics'!$A:$A,'Ownership Metrics'!$C:$C),"")</f>
        <v>1652</v>
      </c>
      <c r="O1628" s="29">
        <f>IFERROR(_xlfn.XLOOKUP($B1628,'Ownership Metrics'!$A:$A,'Ownership Metrics'!$D:$D),"")</f>
        <v>32.32</v>
      </c>
      <c r="P1628" s="29">
        <f>IFERROR(_xlfn.XLOOKUP($B1628,'Ownership Metrics'!$A:$A,'Ownership Metrics'!$E:$E),"")</f>
        <v>62.86</v>
      </c>
      <c r="Q1628" s="30">
        <f>IFERROR(_xlfn.XLOOKUP($B1628,'Ownership Metrics'!$A:$A,'Ownership Metrics'!$F:$F),"")</f>
        <v>8</v>
      </c>
      <c r="R1628" s="30">
        <f>IFERROR(_xlfn.XLOOKUP($B1628,'Ownership Metrics'!$A:$A,'Ownership Metrics'!$G:$G),"")</f>
        <v>42</v>
      </c>
      <c r="S1628" s="27" t="str">
        <f>IFERROR(_xlfn.XLOOKUP($B1628,'Ownership Metrics'!$A:$A,'Ownership Metrics'!$H:$H),"")</f>
        <v>Oligopoli</v>
      </c>
      <c r="T1628" s="27" t="str">
        <f>IFERROR(_xlfn.XLOOKUP($B1628,'Ownership Metrics'!$A:$A,'Ownership Metrics'!$I:$I),"")</f>
        <v>Sedang</v>
      </c>
      <c r="U1628" s="27">
        <f>IF(COUNTIFS($B$2:$B1628,$B1628,$D$2:$D1628,$D1628)=1,1,0)</f>
        <v>1</v>
      </c>
      <c r="V1628" s="27">
        <f t="shared" si="76"/>
        <v>1.92</v>
      </c>
      <c r="W1628" s="27">
        <f t="shared" si="77"/>
        <v>6</v>
      </c>
      <c r="X1628" s="27">
        <f t="shared" si="75"/>
        <v>1.9199998372</v>
      </c>
    </row>
    <row r="1629" spans="1:24" x14ac:dyDescent="0.25">
      <c r="A1629" s="26">
        <v>46265</v>
      </c>
      <c r="B1629" s="27" t="s">
        <v>10357</v>
      </c>
      <c r="C1629" s="27" t="s">
        <v>1833</v>
      </c>
      <c r="D1629" s="27" t="s">
        <v>1840</v>
      </c>
      <c r="E1629" s="27" t="s">
        <v>35</v>
      </c>
      <c r="F1629" s="27" t="s">
        <v>23</v>
      </c>
      <c r="G1629" s="27" t="s">
        <v>36</v>
      </c>
      <c r="H1629" s="27" t="s">
        <v>24</v>
      </c>
      <c r="I1629" s="28">
        <v>41500700</v>
      </c>
      <c r="J1629" s="28">
        <v>0</v>
      </c>
      <c r="K1629" s="28">
        <v>41500700</v>
      </c>
      <c r="L1629" s="29">
        <v>2.34</v>
      </c>
      <c r="M1629" s="29">
        <f>IFERROR(_xlfn.XLOOKUP($B1629,'Ownership Metrics'!$A:$A,'Ownership Metrics'!$B:$B),"")</f>
        <v>22.83</v>
      </c>
      <c r="N1629" s="28">
        <f>IFERROR(_xlfn.XLOOKUP($B1629,'Ownership Metrics'!$A:$A,'Ownership Metrics'!$C:$C),"")</f>
        <v>1652</v>
      </c>
      <c r="O1629" s="29">
        <f>IFERROR(_xlfn.XLOOKUP($B1629,'Ownership Metrics'!$A:$A,'Ownership Metrics'!$D:$D),"")</f>
        <v>32.32</v>
      </c>
      <c r="P1629" s="29">
        <f>IFERROR(_xlfn.XLOOKUP($B1629,'Ownership Metrics'!$A:$A,'Ownership Metrics'!$E:$E),"")</f>
        <v>62.86</v>
      </c>
      <c r="Q1629" s="30">
        <f>IFERROR(_xlfn.XLOOKUP($B1629,'Ownership Metrics'!$A:$A,'Ownership Metrics'!$F:$F),"")</f>
        <v>8</v>
      </c>
      <c r="R1629" s="30">
        <f>IFERROR(_xlfn.XLOOKUP($B1629,'Ownership Metrics'!$A:$A,'Ownership Metrics'!$G:$G),"")</f>
        <v>42</v>
      </c>
      <c r="S1629" s="27" t="str">
        <f>IFERROR(_xlfn.XLOOKUP($B1629,'Ownership Metrics'!$A:$A,'Ownership Metrics'!$H:$H),"")</f>
        <v>Oligopoli</v>
      </c>
      <c r="T1629" s="27" t="str">
        <f>IFERROR(_xlfn.XLOOKUP($B1629,'Ownership Metrics'!$A:$A,'Ownership Metrics'!$I:$I),"")</f>
        <v>Sedang</v>
      </c>
      <c r="U1629" s="27">
        <f>IF(COUNTIFS($B$2:$B1629,$B1629,$D$2:$D1629,$D1629)=1,1,0)</f>
        <v>1</v>
      </c>
      <c r="V1629" s="27">
        <f t="shared" si="76"/>
        <v>2.34</v>
      </c>
      <c r="W1629" s="27">
        <f t="shared" si="77"/>
        <v>5</v>
      </c>
      <c r="X1629" s="27">
        <f t="shared" si="75"/>
        <v>2.3399998370999997</v>
      </c>
    </row>
    <row r="1630" spans="1:24" x14ac:dyDescent="0.25">
      <c r="A1630" s="26">
        <v>46265</v>
      </c>
      <c r="B1630" s="27" t="s">
        <v>10357</v>
      </c>
      <c r="C1630" s="27" t="s">
        <v>1833</v>
      </c>
      <c r="D1630" s="27" t="s">
        <v>1841</v>
      </c>
      <c r="E1630" s="27" t="s">
        <v>35</v>
      </c>
      <c r="F1630" s="27" t="s">
        <v>23</v>
      </c>
      <c r="G1630" s="27" t="s">
        <v>36</v>
      </c>
      <c r="H1630" s="27" t="s">
        <v>24</v>
      </c>
      <c r="I1630" s="28">
        <v>29004300</v>
      </c>
      <c r="J1630" s="28">
        <v>0</v>
      </c>
      <c r="K1630" s="28">
        <v>29004300</v>
      </c>
      <c r="L1630" s="29">
        <v>1.64</v>
      </c>
      <c r="M1630" s="29">
        <f>IFERROR(_xlfn.XLOOKUP($B1630,'Ownership Metrics'!$A:$A,'Ownership Metrics'!$B:$B),"")</f>
        <v>22.83</v>
      </c>
      <c r="N1630" s="28">
        <f>IFERROR(_xlfn.XLOOKUP($B1630,'Ownership Metrics'!$A:$A,'Ownership Metrics'!$C:$C),"")</f>
        <v>1652</v>
      </c>
      <c r="O1630" s="29">
        <f>IFERROR(_xlfn.XLOOKUP($B1630,'Ownership Metrics'!$A:$A,'Ownership Metrics'!$D:$D),"")</f>
        <v>32.32</v>
      </c>
      <c r="P1630" s="29">
        <f>IFERROR(_xlfn.XLOOKUP($B1630,'Ownership Metrics'!$A:$A,'Ownership Metrics'!$E:$E),"")</f>
        <v>62.86</v>
      </c>
      <c r="Q1630" s="30">
        <f>IFERROR(_xlfn.XLOOKUP($B1630,'Ownership Metrics'!$A:$A,'Ownership Metrics'!$F:$F),"")</f>
        <v>8</v>
      </c>
      <c r="R1630" s="30">
        <f>IFERROR(_xlfn.XLOOKUP($B1630,'Ownership Metrics'!$A:$A,'Ownership Metrics'!$G:$G),"")</f>
        <v>42</v>
      </c>
      <c r="S1630" s="27" t="str">
        <f>IFERROR(_xlfn.XLOOKUP($B1630,'Ownership Metrics'!$A:$A,'Ownership Metrics'!$H:$H),"")</f>
        <v>Oligopoli</v>
      </c>
      <c r="T1630" s="27" t="str">
        <f>IFERROR(_xlfn.XLOOKUP($B1630,'Ownership Metrics'!$A:$A,'Ownership Metrics'!$I:$I),"")</f>
        <v>Sedang</v>
      </c>
      <c r="U1630" s="27">
        <f>IF(COUNTIFS($B$2:$B1630,$B1630,$D$2:$D1630,$D1630)=1,1,0)</f>
        <v>1</v>
      </c>
      <c r="V1630" s="27">
        <f t="shared" si="76"/>
        <v>1.64</v>
      </c>
      <c r="W1630" s="27">
        <f t="shared" si="77"/>
        <v>7</v>
      </c>
      <c r="X1630" s="27">
        <f t="shared" si="75"/>
        <v>1.639999837</v>
      </c>
    </row>
    <row r="1631" spans="1:24" x14ac:dyDescent="0.25">
      <c r="A1631" s="26">
        <v>46265</v>
      </c>
      <c r="B1631" s="27" t="s">
        <v>10358</v>
      </c>
      <c r="C1631" s="27" t="s">
        <v>1843</v>
      </c>
      <c r="D1631" s="27" t="s">
        <v>1844</v>
      </c>
      <c r="E1631" s="27" t="s">
        <v>22</v>
      </c>
      <c r="F1631" s="27" t="s">
        <v>23</v>
      </c>
      <c r="G1631" s="27"/>
      <c r="H1631" s="27"/>
      <c r="I1631" s="28">
        <v>0</v>
      </c>
      <c r="J1631" s="28">
        <v>2488367736</v>
      </c>
      <c r="K1631" s="28">
        <v>2488367736</v>
      </c>
      <c r="L1631" s="29">
        <v>60.5</v>
      </c>
      <c r="M1631" s="29">
        <f>IFERROR(_xlfn.XLOOKUP($B1631,'Ownership Metrics'!$A:$A,'Ownership Metrics'!$B:$B),"")</f>
        <v>15.68</v>
      </c>
      <c r="N1631" s="28">
        <f>IFERROR(_xlfn.XLOOKUP($B1631,'Ownership Metrics'!$A:$A,'Ownership Metrics'!$C:$C),"")</f>
        <v>3928</v>
      </c>
      <c r="O1631" s="29">
        <f>IFERROR(_xlfn.XLOOKUP($B1631,'Ownership Metrics'!$A:$A,'Ownership Metrics'!$D:$D),"")</f>
        <v>60.5</v>
      </c>
      <c r="P1631" s="29">
        <f>IFERROR(_xlfn.XLOOKUP($B1631,'Ownership Metrics'!$A:$A,'Ownership Metrics'!$E:$E),"")</f>
        <v>79.09</v>
      </c>
      <c r="Q1631" s="30">
        <f>IFERROR(_xlfn.XLOOKUP($B1631,'Ownership Metrics'!$A:$A,'Ownership Metrics'!$F:$F),"")</f>
        <v>6</v>
      </c>
      <c r="R1631" s="30">
        <f>IFERROR(_xlfn.XLOOKUP($B1631,'Ownership Metrics'!$A:$A,'Ownership Metrics'!$G:$G),"")</f>
        <v>60</v>
      </c>
      <c r="S1631" s="27" t="str">
        <f>IFERROR(_xlfn.XLOOKUP($B1631,'Ownership Metrics'!$A:$A,'Ownership Metrics'!$H:$H),"")</f>
        <v>Mayoritas</v>
      </c>
      <c r="T1631" s="27" t="str">
        <f>IFERROR(_xlfn.XLOOKUP($B1631,'Ownership Metrics'!$A:$A,'Ownership Metrics'!$I:$I),"")</f>
        <v>Tinggi</v>
      </c>
      <c r="U1631" s="27">
        <f>IF(COUNTIFS($B$2:$B1631,$B1631,$D$2:$D1631,$D1631)=1,1,0)</f>
        <v>1</v>
      </c>
      <c r="V1631" s="27">
        <f t="shared" si="76"/>
        <v>60.5</v>
      </c>
      <c r="W1631" s="27">
        <f t="shared" si="77"/>
        <v>1</v>
      </c>
      <c r="X1631" s="27">
        <f t="shared" si="75"/>
        <v>60.499999836900002</v>
      </c>
    </row>
    <row r="1632" spans="1:24" x14ac:dyDescent="0.25">
      <c r="A1632" s="26">
        <v>46265</v>
      </c>
      <c r="B1632" s="27" t="s">
        <v>10358</v>
      </c>
      <c r="C1632" s="27" t="s">
        <v>1843</v>
      </c>
      <c r="D1632" s="27" t="s">
        <v>1845</v>
      </c>
      <c r="E1632" s="27" t="s">
        <v>22</v>
      </c>
      <c r="F1632" s="27" t="s">
        <v>23</v>
      </c>
      <c r="G1632" s="27"/>
      <c r="H1632" s="27" t="s">
        <v>24</v>
      </c>
      <c r="I1632" s="28">
        <v>80000000</v>
      </c>
      <c r="J1632" s="28">
        <v>0</v>
      </c>
      <c r="K1632" s="28">
        <v>80000000</v>
      </c>
      <c r="L1632" s="29">
        <v>1.94</v>
      </c>
      <c r="M1632" s="29">
        <f>IFERROR(_xlfn.XLOOKUP($B1632,'Ownership Metrics'!$A:$A,'Ownership Metrics'!$B:$B),"")</f>
        <v>15.68</v>
      </c>
      <c r="N1632" s="28">
        <f>IFERROR(_xlfn.XLOOKUP($B1632,'Ownership Metrics'!$A:$A,'Ownership Metrics'!$C:$C),"")</f>
        <v>3928</v>
      </c>
      <c r="O1632" s="29">
        <f>IFERROR(_xlfn.XLOOKUP($B1632,'Ownership Metrics'!$A:$A,'Ownership Metrics'!$D:$D),"")</f>
        <v>60.5</v>
      </c>
      <c r="P1632" s="29">
        <f>IFERROR(_xlfn.XLOOKUP($B1632,'Ownership Metrics'!$A:$A,'Ownership Metrics'!$E:$E),"")</f>
        <v>79.09</v>
      </c>
      <c r="Q1632" s="30">
        <f>IFERROR(_xlfn.XLOOKUP($B1632,'Ownership Metrics'!$A:$A,'Ownership Metrics'!$F:$F),"")</f>
        <v>6</v>
      </c>
      <c r="R1632" s="30">
        <f>IFERROR(_xlfn.XLOOKUP($B1632,'Ownership Metrics'!$A:$A,'Ownership Metrics'!$G:$G),"")</f>
        <v>60</v>
      </c>
      <c r="S1632" s="27" t="str">
        <f>IFERROR(_xlfn.XLOOKUP($B1632,'Ownership Metrics'!$A:$A,'Ownership Metrics'!$H:$H),"")</f>
        <v>Mayoritas</v>
      </c>
      <c r="T1632" s="27" t="str">
        <f>IFERROR(_xlfn.XLOOKUP($B1632,'Ownership Metrics'!$A:$A,'Ownership Metrics'!$I:$I),"")</f>
        <v>Tinggi</v>
      </c>
      <c r="U1632" s="27">
        <f>IF(COUNTIFS($B$2:$B1632,$B1632,$D$2:$D1632,$D1632)=1,1,0)</f>
        <v>1</v>
      </c>
      <c r="V1632" s="27">
        <f t="shared" si="76"/>
        <v>1.94</v>
      </c>
      <c r="W1632" s="27">
        <f t="shared" si="77"/>
        <v>5</v>
      </c>
      <c r="X1632" s="27">
        <f t="shared" si="75"/>
        <v>1.9399998368</v>
      </c>
    </row>
    <row r="1633" spans="1:24" x14ac:dyDescent="0.25">
      <c r="A1633" s="26">
        <v>46265</v>
      </c>
      <c r="B1633" s="27" t="s">
        <v>10358</v>
      </c>
      <c r="C1633" s="27" t="s">
        <v>1843</v>
      </c>
      <c r="D1633" s="27" t="s">
        <v>1846</v>
      </c>
      <c r="E1633" s="27" t="s">
        <v>22</v>
      </c>
      <c r="F1633" s="27" t="s">
        <v>32</v>
      </c>
      <c r="G1633" s="27"/>
      <c r="H1633" s="27" t="s">
        <v>64</v>
      </c>
      <c r="I1633" s="28">
        <v>114292300</v>
      </c>
      <c r="J1633" s="28">
        <v>0</v>
      </c>
      <c r="K1633" s="28">
        <v>114292300</v>
      </c>
      <c r="L1633" s="29">
        <v>2.78</v>
      </c>
      <c r="M1633" s="29">
        <f>IFERROR(_xlfn.XLOOKUP($B1633,'Ownership Metrics'!$A:$A,'Ownership Metrics'!$B:$B),"")</f>
        <v>15.68</v>
      </c>
      <c r="N1633" s="28">
        <f>IFERROR(_xlfn.XLOOKUP($B1633,'Ownership Metrics'!$A:$A,'Ownership Metrics'!$C:$C),"")</f>
        <v>3928</v>
      </c>
      <c r="O1633" s="29">
        <f>IFERROR(_xlfn.XLOOKUP($B1633,'Ownership Metrics'!$A:$A,'Ownership Metrics'!$D:$D),"")</f>
        <v>60.5</v>
      </c>
      <c r="P1633" s="29">
        <f>IFERROR(_xlfn.XLOOKUP($B1633,'Ownership Metrics'!$A:$A,'Ownership Metrics'!$E:$E),"")</f>
        <v>79.09</v>
      </c>
      <c r="Q1633" s="30">
        <f>IFERROR(_xlfn.XLOOKUP($B1633,'Ownership Metrics'!$A:$A,'Ownership Metrics'!$F:$F),"")</f>
        <v>6</v>
      </c>
      <c r="R1633" s="30">
        <f>IFERROR(_xlfn.XLOOKUP($B1633,'Ownership Metrics'!$A:$A,'Ownership Metrics'!$G:$G),"")</f>
        <v>60</v>
      </c>
      <c r="S1633" s="27" t="str">
        <f>IFERROR(_xlfn.XLOOKUP($B1633,'Ownership Metrics'!$A:$A,'Ownership Metrics'!$H:$H),"")</f>
        <v>Mayoritas</v>
      </c>
      <c r="T1633" s="27" t="str">
        <f>IFERROR(_xlfn.XLOOKUP($B1633,'Ownership Metrics'!$A:$A,'Ownership Metrics'!$I:$I),"")</f>
        <v>Tinggi</v>
      </c>
      <c r="U1633" s="27">
        <f>IF(COUNTIFS($B$2:$B1633,$B1633,$D$2:$D1633,$D1633)=1,1,0)</f>
        <v>1</v>
      </c>
      <c r="V1633" s="27">
        <f t="shared" si="76"/>
        <v>2.78</v>
      </c>
      <c r="W1633" s="27">
        <f t="shared" si="77"/>
        <v>3</v>
      </c>
      <c r="X1633" s="27">
        <f t="shared" si="75"/>
        <v>2.7799998366999996</v>
      </c>
    </row>
    <row r="1634" spans="1:24" x14ac:dyDescent="0.25">
      <c r="A1634" s="26">
        <v>46265</v>
      </c>
      <c r="B1634" s="27" t="s">
        <v>10358</v>
      </c>
      <c r="C1634" s="27" t="s">
        <v>1843</v>
      </c>
      <c r="D1634" s="27" t="s">
        <v>1847</v>
      </c>
      <c r="E1634" s="27" t="s">
        <v>22</v>
      </c>
      <c r="F1634" s="27" t="s">
        <v>32</v>
      </c>
      <c r="G1634" s="27"/>
      <c r="H1634" s="27" t="s">
        <v>128</v>
      </c>
      <c r="I1634" s="28">
        <v>93625876</v>
      </c>
      <c r="J1634" s="28">
        <v>0</v>
      </c>
      <c r="K1634" s="28">
        <v>93625876</v>
      </c>
      <c r="L1634" s="29">
        <v>2.2799999999999998</v>
      </c>
      <c r="M1634" s="29">
        <f>IFERROR(_xlfn.XLOOKUP($B1634,'Ownership Metrics'!$A:$A,'Ownership Metrics'!$B:$B),"")</f>
        <v>15.68</v>
      </c>
      <c r="N1634" s="28">
        <f>IFERROR(_xlfn.XLOOKUP($B1634,'Ownership Metrics'!$A:$A,'Ownership Metrics'!$C:$C),"")</f>
        <v>3928</v>
      </c>
      <c r="O1634" s="29">
        <f>IFERROR(_xlfn.XLOOKUP($B1634,'Ownership Metrics'!$A:$A,'Ownership Metrics'!$D:$D),"")</f>
        <v>60.5</v>
      </c>
      <c r="P1634" s="29">
        <f>IFERROR(_xlfn.XLOOKUP($B1634,'Ownership Metrics'!$A:$A,'Ownership Metrics'!$E:$E),"")</f>
        <v>79.09</v>
      </c>
      <c r="Q1634" s="30">
        <f>IFERROR(_xlfn.XLOOKUP($B1634,'Ownership Metrics'!$A:$A,'Ownership Metrics'!$F:$F),"")</f>
        <v>6</v>
      </c>
      <c r="R1634" s="30">
        <f>IFERROR(_xlfn.XLOOKUP($B1634,'Ownership Metrics'!$A:$A,'Ownership Metrics'!$G:$G),"")</f>
        <v>60</v>
      </c>
      <c r="S1634" s="27" t="str">
        <f>IFERROR(_xlfn.XLOOKUP($B1634,'Ownership Metrics'!$A:$A,'Ownership Metrics'!$H:$H),"")</f>
        <v>Mayoritas</v>
      </c>
      <c r="T1634" s="27" t="str">
        <f>IFERROR(_xlfn.XLOOKUP($B1634,'Ownership Metrics'!$A:$A,'Ownership Metrics'!$I:$I),"")</f>
        <v>Tinggi</v>
      </c>
      <c r="U1634" s="27">
        <f>IF(COUNTIFS($B$2:$B1634,$B1634,$D$2:$D1634,$D1634)=1,1,0)</f>
        <v>1</v>
      </c>
      <c r="V1634" s="27">
        <f t="shared" si="76"/>
        <v>2.2799999999999998</v>
      </c>
      <c r="W1634" s="27">
        <f t="shared" si="77"/>
        <v>4</v>
      </c>
      <c r="X1634" s="27">
        <f t="shared" si="75"/>
        <v>2.2799998365999996</v>
      </c>
    </row>
    <row r="1635" spans="1:24" x14ac:dyDescent="0.25">
      <c r="A1635" s="26">
        <v>46265</v>
      </c>
      <c r="B1635" s="27" t="s">
        <v>10358</v>
      </c>
      <c r="C1635" s="27" t="s">
        <v>1843</v>
      </c>
      <c r="D1635" s="27" t="s">
        <v>1848</v>
      </c>
      <c r="E1635" s="27" t="s">
        <v>35</v>
      </c>
      <c r="F1635" s="27" t="s">
        <v>23</v>
      </c>
      <c r="G1635" s="27" t="s">
        <v>36</v>
      </c>
      <c r="H1635" s="27" t="s">
        <v>24</v>
      </c>
      <c r="I1635" s="28">
        <v>41345000</v>
      </c>
      <c r="J1635" s="28">
        <v>0</v>
      </c>
      <c r="K1635" s="28">
        <v>41345000</v>
      </c>
      <c r="L1635" s="29">
        <v>1.01</v>
      </c>
      <c r="M1635" s="29">
        <f>IFERROR(_xlfn.XLOOKUP($B1635,'Ownership Metrics'!$A:$A,'Ownership Metrics'!$B:$B),"")</f>
        <v>15.68</v>
      </c>
      <c r="N1635" s="28">
        <f>IFERROR(_xlfn.XLOOKUP($B1635,'Ownership Metrics'!$A:$A,'Ownership Metrics'!$C:$C),"")</f>
        <v>3928</v>
      </c>
      <c r="O1635" s="29">
        <f>IFERROR(_xlfn.XLOOKUP($B1635,'Ownership Metrics'!$A:$A,'Ownership Metrics'!$D:$D),"")</f>
        <v>60.5</v>
      </c>
      <c r="P1635" s="29">
        <f>IFERROR(_xlfn.XLOOKUP($B1635,'Ownership Metrics'!$A:$A,'Ownership Metrics'!$E:$E),"")</f>
        <v>79.09</v>
      </c>
      <c r="Q1635" s="30">
        <f>IFERROR(_xlfn.XLOOKUP($B1635,'Ownership Metrics'!$A:$A,'Ownership Metrics'!$F:$F),"")</f>
        <v>6</v>
      </c>
      <c r="R1635" s="30">
        <f>IFERROR(_xlfn.XLOOKUP($B1635,'Ownership Metrics'!$A:$A,'Ownership Metrics'!$G:$G),"")</f>
        <v>60</v>
      </c>
      <c r="S1635" s="27" t="str">
        <f>IFERROR(_xlfn.XLOOKUP($B1635,'Ownership Metrics'!$A:$A,'Ownership Metrics'!$H:$H),"")</f>
        <v>Mayoritas</v>
      </c>
      <c r="T1635" s="27" t="str">
        <f>IFERROR(_xlfn.XLOOKUP($B1635,'Ownership Metrics'!$A:$A,'Ownership Metrics'!$I:$I),"")</f>
        <v>Tinggi</v>
      </c>
      <c r="U1635" s="27">
        <f>IF(COUNTIFS($B$2:$B1635,$B1635,$D$2:$D1635,$D1635)=1,1,0)</f>
        <v>1</v>
      </c>
      <c r="V1635" s="27">
        <f t="shared" si="76"/>
        <v>1.01</v>
      </c>
      <c r="W1635" s="27">
        <f t="shared" si="77"/>
        <v>6</v>
      </c>
      <c r="X1635" s="27">
        <f t="shared" si="75"/>
        <v>1.0099998365</v>
      </c>
    </row>
    <row r="1636" spans="1:24" x14ac:dyDescent="0.25">
      <c r="A1636" s="26">
        <v>46265</v>
      </c>
      <c r="B1636" s="27" t="s">
        <v>10358</v>
      </c>
      <c r="C1636" s="27" t="s">
        <v>1843</v>
      </c>
      <c r="D1636" s="27" t="s">
        <v>1849</v>
      </c>
      <c r="E1636" s="27" t="s">
        <v>35</v>
      </c>
      <c r="F1636" s="27" t="s">
        <v>23</v>
      </c>
      <c r="G1636" s="27" t="s">
        <v>36</v>
      </c>
      <c r="H1636" s="27" t="s">
        <v>36</v>
      </c>
      <c r="I1636" s="28">
        <v>0</v>
      </c>
      <c r="J1636" s="28">
        <v>650179697</v>
      </c>
      <c r="K1636" s="28">
        <v>650179697</v>
      </c>
      <c r="L1636" s="29">
        <v>15.81</v>
      </c>
      <c r="M1636" s="29">
        <f>IFERROR(_xlfn.XLOOKUP($B1636,'Ownership Metrics'!$A:$A,'Ownership Metrics'!$B:$B),"")</f>
        <v>15.68</v>
      </c>
      <c r="N1636" s="28">
        <f>IFERROR(_xlfn.XLOOKUP($B1636,'Ownership Metrics'!$A:$A,'Ownership Metrics'!$C:$C),"")</f>
        <v>3928</v>
      </c>
      <c r="O1636" s="29">
        <f>IFERROR(_xlfn.XLOOKUP($B1636,'Ownership Metrics'!$A:$A,'Ownership Metrics'!$D:$D),"")</f>
        <v>60.5</v>
      </c>
      <c r="P1636" s="29">
        <f>IFERROR(_xlfn.XLOOKUP($B1636,'Ownership Metrics'!$A:$A,'Ownership Metrics'!$E:$E),"")</f>
        <v>79.09</v>
      </c>
      <c r="Q1636" s="30">
        <f>IFERROR(_xlfn.XLOOKUP($B1636,'Ownership Metrics'!$A:$A,'Ownership Metrics'!$F:$F),"")</f>
        <v>6</v>
      </c>
      <c r="R1636" s="30">
        <f>IFERROR(_xlfn.XLOOKUP($B1636,'Ownership Metrics'!$A:$A,'Ownership Metrics'!$G:$G),"")</f>
        <v>60</v>
      </c>
      <c r="S1636" s="27" t="str">
        <f>IFERROR(_xlfn.XLOOKUP($B1636,'Ownership Metrics'!$A:$A,'Ownership Metrics'!$H:$H),"")</f>
        <v>Mayoritas</v>
      </c>
      <c r="T1636" s="27" t="str">
        <f>IFERROR(_xlfn.XLOOKUP($B1636,'Ownership Metrics'!$A:$A,'Ownership Metrics'!$I:$I),"")</f>
        <v>Tinggi</v>
      </c>
      <c r="U1636" s="27">
        <f>IF(COUNTIFS($B$2:$B1636,$B1636,$D$2:$D1636,$D1636)=1,1,0)</f>
        <v>1</v>
      </c>
      <c r="V1636" s="27">
        <f t="shared" si="76"/>
        <v>15.81</v>
      </c>
      <c r="W1636" s="27">
        <f t="shared" si="77"/>
        <v>2</v>
      </c>
      <c r="X1636" s="27">
        <f t="shared" si="75"/>
        <v>15.809999836400001</v>
      </c>
    </row>
    <row r="1637" spans="1:24" x14ac:dyDescent="0.25">
      <c r="A1637" s="26">
        <v>46265</v>
      </c>
      <c r="B1637" s="27" t="s">
        <v>10359</v>
      </c>
      <c r="C1637" s="27" t="s">
        <v>1851</v>
      </c>
      <c r="D1637" s="27" t="s">
        <v>1852</v>
      </c>
      <c r="E1637" s="27"/>
      <c r="F1637" s="27"/>
      <c r="G1637" s="27"/>
      <c r="H1637" s="27"/>
      <c r="I1637" s="28">
        <v>0</v>
      </c>
      <c r="J1637" s="28">
        <v>1164000000</v>
      </c>
      <c r="K1637" s="28">
        <v>1164000000</v>
      </c>
      <c r="L1637" s="29">
        <v>68.47</v>
      </c>
      <c r="M1637" s="29">
        <f>IFERROR(_xlfn.XLOOKUP($B1637,'Ownership Metrics'!$A:$A,'Ownership Metrics'!$B:$B),"")</f>
        <v>31.53</v>
      </c>
      <c r="N1637" s="28">
        <f>IFERROR(_xlfn.XLOOKUP($B1637,'Ownership Metrics'!$A:$A,'Ownership Metrics'!$C:$C),"")</f>
        <v>4688</v>
      </c>
      <c r="O1637" s="29">
        <f>IFERROR(_xlfn.XLOOKUP($B1637,'Ownership Metrics'!$A:$A,'Ownership Metrics'!$D:$D),"")</f>
        <v>68.47</v>
      </c>
      <c r="P1637" s="29">
        <f>IFERROR(_xlfn.XLOOKUP($B1637,'Ownership Metrics'!$A:$A,'Ownership Metrics'!$E:$E),"")</f>
        <v>68.47</v>
      </c>
      <c r="Q1637" s="30">
        <f>IFERROR(_xlfn.XLOOKUP($B1637,'Ownership Metrics'!$A:$A,'Ownership Metrics'!$F:$F),"")</f>
        <v>1</v>
      </c>
      <c r="R1637" s="30">
        <f>IFERROR(_xlfn.XLOOKUP($B1637,'Ownership Metrics'!$A:$A,'Ownership Metrics'!$G:$G),"")</f>
        <v>65</v>
      </c>
      <c r="S1637" s="27" t="str">
        <f>IFERROR(_xlfn.XLOOKUP($B1637,'Ownership Metrics'!$A:$A,'Ownership Metrics'!$H:$H),"")</f>
        <v>Mayoritas</v>
      </c>
      <c r="T1637" s="27" t="str">
        <f>IFERROR(_xlfn.XLOOKUP($B1637,'Ownership Metrics'!$A:$A,'Ownership Metrics'!$I:$I),"")</f>
        <v>Tinggi</v>
      </c>
      <c r="U1637" s="27">
        <f>IF(COUNTIFS($B$2:$B1637,$B1637,$D$2:$D1637,$D1637)=1,1,0)</f>
        <v>1</v>
      </c>
      <c r="V1637" s="27">
        <f t="shared" si="76"/>
        <v>68.47</v>
      </c>
      <c r="W1637" s="27">
        <f t="shared" si="77"/>
        <v>1</v>
      </c>
      <c r="X1637" s="27">
        <f t="shared" si="75"/>
        <v>68.469999836300005</v>
      </c>
    </row>
    <row r="1638" spans="1:24" x14ac:dyDescent="0.25">
      <c r="A1638" s="26">
        <v>46265</v>
      </c>
      <c r="B1638" s="27" t="s">
        <v>10360</v>
      </c>
      <c r="C1638" s="27" t="s">
        <v>1854</v>
      </c>
      <c r="D1638" s="27" t="s">
        <v>1855</v>
      </c>
      <c r="E1638" s="27" t="s">
        <v>22</v>
      </c>
      <c r="F1638" s="27" t="s">
        <v>23</v>
      </c>
      <c r="G1638" s="27"/>
      <c r="H1638" s="27" t="s">
        <v>24</v>
      </c>
      <c r="I1638" s="28">
        <v>30300000</v>
      </c>
      <c r="J1638" s="28">
        <v>0</v>
      </c>
      <c r="K1638" s="28">
        <v>30300000</v>
      </c>
      <c r="L1638" s="29">
        <v>3.76</v>
      </c>
      <c r="M1638" s="29">
        <f>IFERROR(_xlfn.XLOOKUP($B1638,'Ownership Metrics'!$A:$A,'Ownership Metrics'!$B:$B),"")</f>
        <v>21.98</v>
      </c>
      <c r="N1638" s="28">
        <f>IFERROR(_xlfn.XLOOKUP($B1638,'Ownership Metrics'!$A:$A,'Ownership Metrics'!$C:$C),"")</f>
        <v>3616</v>
      </c>
      <c r="O1638" s="29">
        <f>IFERROR(_xlfn.XLOOKUP($B1638,'Ownership Metrics'!$A:$A,'Ownership Metrics'!$D:$D),"")</f>
        <v>59.61</v>
      </c>
      <c r="P1638" s="29">
        <f>IFERROR(_xlfn.XLOOKUP($B1638,'Ownership Metrics'!$A:$A,'Ownership Metrics'!$E:$E),"")</f>
        <v>67.13</v>
      </c>
      <c r="Q1638" s="30">
        <f>IFERROR(_xlfn.XLOOKUP($B1638,'Ownership Metrics'!$A:$A,'Ownership Metrics'!$F:$F),"")</f>
        <v>7</v>
      </c>
      <c r="R1638" s="30">
        <f>IFERROR(_xlfn.XLOOKUP($B1638,'Ownership Metrics'!$A:$A,'Ownership Metrics'!$G:$G),"")</f>
        <v>53</v>
      </c>
      <c r="S1638" s="27" t="str">
        <f>IFERROR(_xlfn.XLOOKUP($B1638,'Ownership Metrics'!$A:$A,'Ownership Metrics'!$H:$H),"")</f>
        <v>Mayoritas</v>
      </c>
      <c r="T1638" s="27" t="str">
        <f>IFERROR(_xlfn.XLOOKUP($B1638,'Ownership Metrics'!$A:$A,'Ownership Metrics'!$I:$I),"")</f>
        <v>Sedang</v>
      </c>
      <c r="U1638" s="27">
        <f>IF(COUNTIFS($B$2:$B1638,$B1638,$D$2:$D1638,$D1638)=1,1,0)</f>
        <v>1</v>
      </c>
      <c r="V1638" s="27">
        <f t="shared" si="76"/>
        <v>3.76</v>
      </c>
      <c r="W1638" s="27">
        <f t="shared" si="77"/>
        <v>2</v>
      </c>
      <c r="X1638" s="27">
        <f t="shared" si="75"/>
        <v>3.7599998362</v>
      </c>
    </row>
    <row r="1639" spans="1:24" x14ac:dyDescent="0.25">
      <c r="A1639" s="26">
        <v>46265</v>
      </c>
      <c r="B1639" s="27" t="s">
        <v>10360</v>
      </c>
      <c r="C1639" s="27" t="s">
        <v>1854</v>
      </c>
      <c r="D1639" s="27" t="s">
        <v>1856</v>
      </c>
      <c r="E1639" s="27" t="s">
        <v>22</v>
      </c>
      <c r="F1639" s="27" t="s">
        <v>23</v>
      </c>
      <c r="G1639" s="27"/>
      <c r="H1639" s="27" t="s">
        <v>24</v>
      </c>
      <c r="I1639" s="28">
        <v>30300000</v>
      </c>
      <c r="J1639" s="28">
        <v>0</v>
      </c>
      <c r="K1639" s="28">
        <v>30300000</v>
      </c>
      <c r="L1639" s="29">
        <v>3.76</v>
      </c>
      <c r="M1639" s="29">
        <f>IFERROR(_xlfn.XLOOKUP($B1639,'Ownership Metrics'!$A:$A,'Ownership Metrics'!$B:$B),"")</f>
        <v>21.98</v>
      </c>
      <c r="N1639" s="28">
        <f>IFERROR(_xlfn.XLOOKUP($B1639,'Ownership Metrics'!$A:$A,'Ownership Metrics'!$C:$C),"")</f>
        <v>3616</v>
      </c>
      <c r="O1639" s="29">
        <f>IFERROR(_xlfn.XLOOKUP($B1639,'Ownership Metrics'!$A:$A,'Ownership Metrics'!$D:$D),"")</f>
        <v>59.61</v>
      </c>
      <c r="P1639" s="29">
        <f>IFERROR(_xlfn.XLOOKUP($B1639,'Ownership Metrics'!$A:$A,'Ownership Metrics'!$E:$E),"")</f>
        <v>67.13</v>
      </c>
      <c r="Q1639" s="30">
        <f>IFERROR(_xlfn.XLOOKUP($B1639,'Ownership Metrics'!$A:$A,'Ownership Metrics'!$F:$F),"")</f>
        <v>7</v>
      </c>
      <c r="R1639" s="30">
        <f>IFERROR(_xlfn.XLOOKUP($B1639,'Ownership Metrics'!$A:$A,'Ownership Metrics'!$G:$G),"")</f>
        <v>53</v>
      </c>
      <c r="S1639" s="27" t="str">
        <f>IFERROR(_xlfn.XLOOKUP($B1639,'Ownership Metrics'!$A:$A,'Ownership Metrics'!$H:$H),"")</f>
        <v>Mayoritas</v>
      </c>
      <c r="T1639" s="27" t="str">
        <f>IFERROR(_xlfn.XLOOKUP($B1639,'Ownership Metrics'!$A:$A,'Ownership Metrics'!$I:$I),"")</f>
        <v>Sedang</v>
      </c>
      <c r="U1639" s="27">
        <f>IF(COUNTIFS($B$2:$B1639,$B1639,$D$2:$D1639,$D1639)=1,1,0)</f>
        <v>1</v>
      </c>
      <c r="V1639" s="27">
        <f t="shared" si="76"/>
        <v>3.76</v>
      </c>
      <c r="W1639" s="27">
        <f t="shared" si="77"/>
        <v>3</v>
      </c>
      <c r="X1639" s="27">
        <f t="shared" si="75"/>
        <v>3.7599998361</v>
      </c>
    </row>
    <row r="1640" spans="1:24" x14ac:dyDescent="0.25">
      <c r="A1640" s="26">
        <v>46265</v>
      </c>
      <c r="B1640" s="27" t="s">
        <v>10360</v>
      </c>
      <c r="C1640" s="27" t="s">
        <v>1854</v>
      </c>
      <c r="D1640" s="27" t="s">
        <v>1857</v>
      </c>
      <c r="E1640" s="27" t="s">
        <v>22</v>
      </c>
      <c r="F1640" s="27" t="s">
        <v>23</v>
      </c>
      <c r="G1640" s="27"/>
      <c r="H1640" s="27" t="s">
        <v>24</v>
      </c>
      <c r="I1640" s="28">
        <v>30300000</v>
      </c>
      <c r="J1640" s="28">
        <v>0</v>
      </c>
      <c r="K1640" s="28">
        <v>30300000</v>
      </c>
      <c r="L1640" s="29">
        <v>3.76</v>
      </c>
      <c r="M1640" s="29">
        <f>IFERROR(_xlfn.XLOOKUP($B1640,'Ownership Metrics'!$A:$A,'Ownership Metrics'!$B:$B),"")</f>
        <v>21.98</v>
      </c>
      <c r="N1640" s="28">
        <f>IFERROR(_xlfn.XLOOKUP($B1640,'Ownership Metrics'!$A:$A,'Ownership Metrics'!$C:$C),"")</f>
        <v>3616</v>
      </c>
      <c r="O1640" s="29">
        <f>IFERROR(_xlfn.XLOOKUP($B1640,'Ownership Metrics'!$A:$A,'Ownership Metrics'!$D:$D),"")</f>
        <v>59.61</v>
      </c>
      <c r="P1640" s="29">
        <f>IFERROR(_xlfn.XLOOKUP($B1640,'Ownership Metrics'!$A:$A,'Ownership Metrics'!$E:$E),"")</f>
        <v>67.13</v>
      </c>
      <c r="Q1640" s="30">
        <f>IFERROR(_xlfn.XLOOKUP($B1640,'Ownership Metrics'!$A:$A,'Ownership Metrics'!$F:$F),"")</f>
        <v>7</v>
      </c>
      <c r="R1640" s="30">
        <f>IFERROR(_xlfn.XLOOKUP($B1640,'Ownership Metrics'!$A:$A,'Ownership Metrics'!$G:$G),"")</f>
        <v>53</v>
      </c>
      <c r="S1640" s="27" t="str">
        <f>IFERROR(_xlfn.XLOOKUP($B1640,'Ownership Metrics'!$A:$A,'Ownership Metrics'!$H:$H),"")</f>
        <v>Mayoritas</v>
      </c>
      <c r="T1640" s="27" t="str">
        <f>IFERROR(_xlfn.XLOOKUP($B1640,'Ownership Metrics'!$A:$A,'Ownership Metrics'!$I:$I),"")</f>
        <v>Sedang</v>
      </c>
      <c r="U1640" s="27">
        <f>IF(COUNTIFS($B$2:$B1640,$B1640,$D$2:$D1640,$D1640)=1,1,0)</f>
        <v>1</v>
      </c>
      <c r="V1640" s="27">
        <f t="shared" si="76"/>
        <v>3.76</v>
      </c>
      <c r="W1640" s="27">
        <f t="shared" si="77"/>
        <v>4</v>
      </c>
      <c r="X1640" s="27">
        <f t="shared" si="75"/>
        <v>3.759999836</v>
      </c>
    </row>
    <row r="1641" spans="1:24" x14ac:dyDescent="0.25">
      <c r="A1641" s="26">
        <v>46265</v>
      </c>
      <c r="B1641" s="27" t="s">
        <v>10360</v>
      </c>
      <c r="C1641" s="27" t="s">
        <v>1854</v>
      </c>
      <c r="D1641" s="27" t="s">
        <v>1858</v>
      </c>
      <c r="E1641" s="27" t="s">
        <v>22</v>
      </c>
      <c r="F1641" s="27" t="s">
        <v>23</v>
      </c>
      <c r="G1641" s="27"/>
      <c r="H1641" s="27" t="s">
        <v>24</v>
      </c>
      <c r="I1641" s="28">
        <v>30300000</v>
      </c>
      <c r="J1641" s="28">
        <v>0</v>
      </c>
      <c r="K1641" s="28">
        <v>30300000</v>
      </c>
      <c r="L1641" s="29">
        <v>3.76</v>
      </c>
      <c r="M1641" s="29">
        <f>IFERROR(_xlfn.XLOOKUP($B1641,'Ownership Metrics'!$A:$A,'Ownership Metrics'!$B:$B),"")</f>
        <v>21.98</v>
      </c>
      <c r="N1641" s="28">
        <f>IFERROR(_xlfn.XLOOKUP($B1641,'Ownership Metrics'!$A:$A,'Ownership Metrics'!$C:$C),"")</f>
        <v>3616</v>
      </c>
      <c r="O1641" s="29">
        <f>IFERROR(_xlfn.XLOOKUP($B1641,'Ownership Metrics'!$A:$A,'Ownership Metrics'!$D:$D),"")</f>
        <v>59.61</v>
      </c>
      <c r="P1641" s="29">
        <f>IFERROR(_xlfn.XLOOKUP($B1641,'Ownership Metrics'!$A:$A,'Ownership Metrics'!$E:$E),"")</f>
        <v>67.13</v>
      </c>
      <c r="Q1641" s="30">
        <f>IFERROR(_xlfn.XLOOKUP($B1641,'Ownership Metrics'!$A:$A,'Ownership Metrics'!$F:$F),"")</f>
        <v>7</v>
      </c>
      <c r="R1641" s="30">
        <f>IFERROR(_xlfn.XLOOKUP($B1641,'Ownership Metrics'!$A:$A,'Ownership Metrics'!$G:$G),"")</f>
        <v>53</v>
      </c>
      <c r="S1641" s="27" t="str">
        <f>IFERROR(_xlfn.XLOOKUP($B1641,'Ownership Metrics'!$A:$A,'Ownership Metrics'!$H:$H),"")</f>
        <v>Mayoritas</v>
      </c>
      <c r="T1641" s="27" t="str">
        <f>IFERROR(_xlfn.XLOOKUP($B1641,'Ownership Metrics'!$A:$A,'Ownership Metrics'!$I:$I),"")</f>
        <v>Sedang</v>
      </c>
      <c r="U1641" s="27">
        <f>IF(COUNTIFS($B$2:$B1641,$B1641,$D$2:$D1641,$D1641)=1,1,0)</f>
        <v>1</v>
      </c>
      <c r="V1641" s="27">
        <f t="shared" si="76"/>
        <v>3.76</v>
      </c>
      <c r="W1641" s="27">
        <f t="shared" si="77"/>
        <v>5</v>
      </c>
      <c r="X1641" s="27">
        <f t="shared" si="75"/>
        <v>3.7599998359</v>
      </c>
    </row>
    <row r="1642" spans="1:24" x14ac:dyDescent="0.25">
      <c r="A1642" s="26">
        <v>46265</v>
      </c>
      <c r="B1642" s="27" t="s">
        <v>10360</v>
      </c>
      <c r="C1642" s="27" t="s">
        <v>1854</v>
      </c>
      <c r="D1642" s="27" t="s">
        <v>1859</v>
      </c>
      <c r="E1642" s="27" t="s">
        <v>22</v>
      </c>
      <c r="F1642" s="27" t="s">
        <v>23</v>
      </c>
      <c r="G1642" s="27"/>
      <c r="H1642" s="27" t="s">
        <v>24</v>
      </c>
      <c r="I1642" s="28">
        <v>480480000</v>
      </c>
      <c r="J1642" s="28">
        <v>0</v>
      </c>
      <c r="K1642" s="28">
        <v>480480000</v>
      </c>
      <c r="L1642" s="29">
        <v>59.61</v>
      </c>
      <c r="M1642" s="29">
        <f>IFERROR(_xlfn.XLOOKUP($B1642,'Ownership Metrics'!$A:$A,'Ownership Metrics'!$B:$B),"")</f>
        <v>21.98</v>
      </c>
      <c r="N1642" s="28">
        <f>IFERROR(_xlfn.XLOOKUP($B1642,'Ownership Metrics'!$A:$A,'Ownership Metrics'!$C:$C),"")</f>
        <v>3616</v>
      </c>
      <c r="O1642" s="29">
        <f>IFERROR(_xlfn.XLOOKUP($B1642,'Ownership Metrics'!$A:$A,'Ownership Metrics'!$D:$D),"")</f>
        <v>59.61</v>
      </c>
      <c r="P1642" s="29">
        <f>IFERROR(_xlfn.XLOOKUP($B1642,'Ownership Metrics'!$A:$A,'Ownership Metrics'!$E:$E),"")</f>
        <v>67.13</v>
      </c>
      <c r="Q1642" s="30">
        <f>IFERROR(_xlfn.XLOOKUP($B1642,'Ownership Metrics'!$A:$A,'Ownership Metrics'!$F:$F),"")</f>
        <v>7</v>
      </c>
      <c r="R1642" s="30">
        <f>IFERROR(_xlfn.XLOOKUP($B1642,'Ownership Metrics'!$A:$A,'Ownership Metrics'!$G:$G),"")</f>
        <v>53</v>
      </c>
      <c r="S1642" s="27" t="str">
        <f>IFERROR(_xlfn.XLOOKUP($B1642,'Ownership Metrics'!$A:$A,'Ownership Metrics'!$H:$H),"")</f>
        <v>Mayoritas</v>
      </c>
      <c r="T1642" s="27" t="str">
        <f>IFERROR(_xlfn.XLOOKUP($B1642,'Ownership Metrics'!$A:$A,'Ownership Metrics'!$I:$I),"")</f>
        <v>Sedang</v>
      </c>
      <c r="U1642" s="27">
        <f>IF(COUNTIFS($B$2:$B1642,$B1642,$D$2:$D1642,$D1642)=1,1,0)</f>
        <v>1</v>
      </c>
      <c r="V1642" s="27">
        <f t="shared" si="76"/>
        <v>59.61</v>
      </c>
      <c r="W1642" s="27">
        <f t="shared" si="77"/>
        <v>1</v>
      </c>
      <c r="X1642" s="27">
        <f t="shared" si="75"/>
        <v>59.609999835799997</v>
      </c>
    </row>
    <row r="1643" spans="1:24" x14ac:dyDescent="0.25">
      <c r="A1643" s="26">
        <v>46265</v>
      </c>
      <c r="B1643" s="27" t="s">
        <v>10360</v>
      </c>
      <c r="C1643" s="27" t="s">
        <v>1854</v>
      </c>
      <c r="D1643" s="27" t="s">
        <v>1860</v>
      </c>
      <c r="E1643" s="27" t="s">
        <v>35</v>
      </c>
      <c r="F1643" s="27" t="s">
        <v>23</v>
      </c>
      <c r="G1643" s="27" t="s">
        <v>36</v>
      </c>
      <c r="H1643" s="27" t="s">
        <v>24</v>
      </c>
      <c r="I1643" s="28">
        <v>8395000</v>
      </c>
      <c r="J1643" s="28">
        <v>0</v>
      </c>
      <c r="K1643" s="28">
        <v>8395000</v>
      </c>
      <c r="L1643" s="29">
        <v>1.04</v>
      </c>
      <c r="M1643" s="29">
        <f>IFERROR(_xlfn.XLOOKUP($B1643,'Ownership Metrics'!$A:$A,'Ownership Metrics'!$B:$B),"")</f>
        <v>21.98</v>
      </c>
      <c r="N1643" s="28">
        <f>IFERROR(_xlfn.XLOOKUP($B1643,'Ownership Metrics'!$A:$A,'Ownership Metrics'!$C:$C),"")</f>
        <v>3616</v>
      </c>
      <c r="O1643" s="29">
        <f>IFERROR(_xlfn.XLOOKUP($B1643,'Ownership Metrics'!$A:$A,'Ownership Metrics'!$D:$D),"")</f>
        <v>59.61</v>
      </c>
      <c r="P1643" s="29">
        <f>IFERROR(_xlfn.XLOOKUP($B1643,'Ownership Metrics'!$A:$A,'Ownership Metrics'!$E:$E),"")</f>
        <v>67.13</v>
      </c>
      <c r="Q1643" s="30">
        <f>IFERROR(_xlfn.XLOOKUP($B1643,'Ownership Metrics'!$A:$A,'Ownership Metrics'!$F:$F),"")</f>
        <v>7</v>
      </c>
      <c r="R1643" s="30">
        <f>IFERROR(_xlfn.XLOOKUP($B1643,'Ownership Metrics'!$A:$A,'Ownership Metrics'!$G:$G),"")</f>
        <v>53</v>
      </c>
      <c r="S1643" s="27" t="str">
        <f>IFERROR(_xlfn.XLOOKUP($B1643,'Ownership Metrics'!$A:$A,'Ownership Metrics'!$H:$H),"")</f>
        <v>Mayoritas</v>
      </c>
      <c r="T1643" s="27" t="str">
        <f>IFERROR(_xlfn.XLOOKUP($B1643,'Ownership Metrics'!$A:$A,'Ownership Metrics'!$I:$I),"")</f>
        <v>Sedang</v>
      </c>
      <c r="U1643" s="27">
        <f>IF(COUNTIFS($B$2:$B1643,$B1643,$D$2:$D1643,$D1643)=1,1,0)</f>
        <v>1</v>
      </c>
      <c r="V1643" s="27">
        <f t="shared" si="76"/>
        <v>1.04</v>
      </c>
      <c r="W1643" s="27">
        <f t="shared" si="77"/>
        <v>7</v>
      </c>
      <c r="X1643" s="27">
        <f t="shared" si="75"/>
        <v>1.0399998357</v>
      </c>
    </row>
    <row r="1644" spans="1:24" x14ac:dyDescent="0.25">
      <c r="A1644" s="26">
        <v>46265</v>
      </c>
      <c r="B1644" s="27" t="s">
        <v>10360</v>
      </c>
      <c r="C1644" s="27" t="s">
        <v>1854</v>
      </c>
      <c r="D1644" s="27" t="s">
        <v>1861</v>
      </c>
      <c r="E1644" s="27" t="s">
        <v>35</v>
      </c>
      <c r="F1644" s="27" t="s">
        <v>23</v>
      </c>
      <c r="G1644" s="27" t="s">
        <v>36</v>
      </c>
      <c r="H1644" s="27" t="s">
        <v>24</v>
      </c>
      <c r="I1644" s="28">
        <v>18780800</v>
      </c>
      <c r="J1644" s="28">
        <v>0</v>
      </c>
      <c r="K1644" s="28">
        <v>18780800</v>
      </c>
      <c r="L1644" s="29">
        <v>2.33</v>
      </c>
      <c r="M1644" s="29">
        <f>IFERROR(_xlfn.XLOOKUP($B1644,'Ownership Metrics'!$A:$A,'Ownership Metrics'!$B:$B),"")</f>
        <v>21.98</v>
      </c>
      <c r="N1644" s="28">
        <f>IFERROR(_xlfn.XLOOKUP($B1644,'Ownership Metrics'!$A:$A,'Ownership Metrics'!$C:$C),"")</f>
        <v>3616</v>
      </c>
      <c r="O1644" s="29">
        <f>IFERROR(_xlfn.XLOOKUP($B1644,'Ownership Metrics'!$A:$A,'Ownership Metrics'!$D:$D),"")</f>
        <v>59.61</v>
      </c>
      <c r="P1644" s="29">
        <f>IFERROR(_xlfn.XLOOKUP($B1644,'Ownership Metrics'!$A:$A,'Ownership Metrics'!$E:$E),"")</f>
        <v>67.13</v>
      </c>
      <c r="Q1644" s="30">
        <f>IFERROR(_xlfn.XLOOKUP($B1644,'Ownership Metrics'!$A:$A,'Ownership Metrics'!$F:$F),"")</f>
        <v>7</v>
      </c>
      <c r="R1644" s="30">
        <f>IFERROR(_xlfn.XLOOKUP($B1644,'Ownership Metrics'!$A:$A,'Ownership Metrics'!$G:$G),"")</f>
        <v>53</v>
      </c>
      <c r="S1644" s="27" t="str">
        <f>IFERROR(_xlfn.XLOOKUP($B1644,'Ownership Metrics'!$A:$A,'Ownership Metrics'!$H:$H),"")</f>
        <v>Mayoritas</v>
      </c>
      <c r="T1644" s="27" t="str">
        <f>IFERROR(_xlfn.XLOOKUP($B1644,'Ownership Metrics'!$A:$A,'Ownership Metrics'!$I:$I),"")</f>
        <v>Sedang</v>
      </c>
      <c r="U1644" s="27">
        <f>IF(COUNTIFS($B$2:$B1644,$B1644,$D$2:$D1644,$D1644)=1,1,0)</f>
        <v>1</v>
      </c>
      <c r="V1644" s="27">
        <f t="shared" si="76"/>
        <v>2.33</v>
      </c>
      <c r="W1644" s="27">
        <f t="shared" si="77"/>
        <v>6</v>
      </c>
      <c r="X1644" s="27">
        <f t="shared" si="75"/>
        <v>2.3299998356000002</v>
      </c>
    </row>
    <row r="1645" spans="1:24" x14ac:dyDescent="0.25">
      <c r="A1645" s="26">
        <v>46265</v>
      </c>
      <c r="B1645" s="27" t="s">
        <v>10361</v>
      </c>
      <c r="C1645" s="27" t="s">
        <v>1863</v>
      </c>
      <c r="D1645" s="27" t="s">
        <v>1864</v>
      </c>
      <c r="E1645" s="27"/>
      <c r="F1645" s="27"/>
      <c r="G1645" s="27"/>
      <c r="H1645" s="27"/>
      <c r="I1645" s="28">
        <v>0</v>
      </c>
      <c r="J1645" s="28">
        <v>12250000</v>
      </c>
      <c r="K1645" s="28">
        <v>12250000</v>
      </c>
      <c r="L1645" s="29">
        <v>1.23</v>
      </c>
      <c r="M1645" s="29">
        <f>IFERROR(_xlfn.XLOOKUP($B1645,'Ownership Metrics'!$A:$A,'Ownership Metrics'!$B:$B),"")</f>
        <v>7.81</v>
      </c>
      <c r="N1645" s="28">
        <f>IFERROR(_xlfn.XLOOKUP($B1645,'Ownership Metrics'!$A:$A,'Ownership Metrics'!$C:$C),"")</f>
        <v>3002</v>
      </c>
      <c r="O1645" s="29">
        <f>IFERROR(_xlfn.XLOOKUP($B1645,'Ownership Metrics'!$A:$A,'Ownership Metrics'!$D:$D),"")</f>
        <v>53.26</v>
      </c>
      <c r="P1645" s="29">
        <f>IFERROR(_xlfn.XLOOKUP($B1645,'Ownership Metrics'!$A:$A,'Ownership Metrics'!$E:$E),"")</f>
        <v>64.28</v>
      </c>
      <c r="Q1645" s="30">
        <f>IFERROR(_xlfn.XLOOKUP($B1645,'Ownership Metrics'!$A:$A,'Ownership Metrics'!$F:$F),"")</f>
        <v>12</v>
      </c>
      <c r="R1645" s="30">
        <f>IFERROR(_xlfn.XLOOKUP($B1645,'Ownership Metrics'!$A:$A,'Ownership Metrics'!$G:$G),"")</f>
        <v>44</v>
      </c>
      <c r="S1645" s="27" t="str">
        <f>IFERROR(_xlfn.XLOOKUP($B1645,'Ownership Metrics'!$A:$A,'Ownership Metrics'!$H:$H),"")</f>
        <v>Mayoritas</v>
      </c>
      <c r="T1645" s="27" t="str">
        <f>IFERROR(_xlfn.XLOOKUP($B1645,'Ownership Metrics'!$A:$A,'Ownership Metrics'!$I:$I),"")</f>
        <v>Sedang</v>
      </c>
      <c r="U1645" s="27">
        <f>IF(COUNTIFS($B$2:$B1645,$B1645,$D$2:$D1645,$D1645)=1,1,0)</f>
        <v>1</v>
      </c>
      <c r="V1645" s="27">
        <f t="shared" si="76"/>
        <v>1.23</v>
      </c>
      <c r="W1645" s="27">
        <f t="shared" si="77"/>
        <v>11</v>
      </c>
      <c r="X1645" s="27">
        <f t="shared" si="75"/>
        <v>1.2299998354999999</v>
      </c>
    </row>
    <row r="1646" spans="1:24" x14ac:dyDescent="0.25">
      <c r="A1646" s="26">
        <v>46265</v>
      </c>
      <c r="B1646" s="27" t="s">
        <v>10361</v>
      </c>
      <c r="C1646" s="27" t="s">
        <v>1863</v>
      </c>
      <c r="D1646" s="27" t="s">
        <v>1072</v>
      </c>
      <c r="E1646" s="27" t="s">
        <v>22</v>
      </c>
      <c r="F1646" s="27" t="s">
        <v>23</v>
      </c>
      <c r="G1646" s="27"/>
      <c r="H1646" s="27" t="s">
        <v>24</v>
      </c>
      <c r="I1646" s="28">
        <v>40724000</v>
      </c>
      <c r="J1646" s="28">
        <v>0</v>
      </c>
      <c r="K1646" s="28">
        <v>40724000</v>
      </c>
      <c r="L1646" s="29">
        <v>4.07</v>
      </c>
      <c r="M1646" s="29">
        <f>IFERROR(_xlfn.XLOOKUP($B1646,'Ownership Metrics'!$A:$A,'Ownership Metrics'!$B:$B),"")</f>
        <v>7.81</v>
      </c>
      <c r="N1646" s="28">
        <f>IFERROR(_xlfn.XLOOKUP($B1646,'Ownership Metrics'!$A:$A,'Ownership Metrics'!$C:$C),"")</f>
        <v>3002</v>
      </c>
      <c r="O1646" s="29">
        <f>IFERROR(_xlfn.XLOOKUP($B1646,'Ownership Metrics'!$A:$A,'Ownership Metrics'!$D:$D),"")</f>
        <v>53.26</v>
      </c>
      <c r="P1646" s="29">
        <f>IFERROR(_xlfn.XLOOKUP($B1646,'Ownership Metrics'!$A:$A,'Ownership Metrics'!$E:$E),"")</f>
        <v>64.28</v>
      </c>
      <c r="Q1646" s="30">
        <f>IFERROR(_xlfn.XLOOKUP($B1646,'Ownership Metrics'!$A:$A,'Ownership Metrics'!$F:$F),"")</f>
        <v>12</v>
      </c>
      <c r="R1646" s="30">
        <f>IFERROR(_xlfn.XLOOKUP($B1646,'Ownership Metrics'!$A:$A,'Ownership Metrics'!$G:$G),"")</f>
        <v>44</v>
      </c>
      <c r="S1646" s="27" t="str">
        <f>IFERROR(_xlfn.XLOOKUP($B1646,'Ownership Metrics'!$A:$A,'Ownership Metrics'!$H:$H),"")</f>
        <v>Mayoritas</v>
      </c>
      <c r="T1646" s="27" t="str">
        <f>IFERROR(_xlfn.XLOOKUP($B1646,'Ownership Metrics'!$A:$A,'Ownership Metrics'!$I:$I),"")</f>
        <v>Sedang</v>
      </c>
      <c r="U1646" s="27">
        <f>IF(COUNTIFS($B$2:$B1646,$B1646,$D$2:$D1646,$D1646)=1,1,0)</f>
        <v>1</v>
      </c>
      <c r="V1646" s="27">
        <f t="shared" si="76"/>
        <v>4.07</v>
      </c>
      <c r="W1646" s="27">
        <f t="shared" si="77"/>
        <v>6</v>
      </c>
      <c r="X1646" s="27">
        <f t="shared" si="75"/>
        <v>4.0699998354</v>
      </c>
    </row>
    <row r="1647" spans="1:24" x14ac:dyDescent="0.25">
      <c r="A1647" s="26">
        <v>46265</v>
      </c>
      <c r="B1647" s="27" t="s">
        <v>10361</v>
      </c>
      <c r="C1647" s="27" t="s">
        <v>1863</v>
      </c>
      <c r="D1647" s="27" t="s">
        <v>1865</v>
      </c>
      <c r="E1647" s="27" t="s">
        <v>22</v>
      </c>
      <c r="F1647" s="27" t="s">
        <v>23</v>
      </c>
      <c r="G1647" s="27"/>
      <c r="H1647" s="27" t="s">
        <v>24</v>
      </c>
      <c r="I1647" s="28">
        <v>25835800</v>
      </c>
      <c r="J1647" s="28">
        <v>0</v>
      </c>
      <c r="K1647" s="28">
        <v>25835800</v>
      </c>
      <c r="L1647" s="29">
        <v>2.58</v>
      </c>
      <c r="M1647" s="29">
        <f>IFERROR(_xlfn.XLOOKUP($B1647,'Ownership Metrics'!$A:$A,'Ownership Metrics'!$B:$B),"")</f>
        <v>7.81</v>
      </c>
      <c r="N1647" s="28">
        <f>IFERROR(_xlfn.XLOOKUP($B1647,'Ownership Metrics'!$A:$A,'Ownership Metrics'!$C:$C),"")</f>
        <v>3002</v>
      </c>
      <c r="O1647" s="29">
        <f>IFERROR(_xlfn.XLOOKUP($B1647,'Ownership Metrics'!$A:$A,'Ownership Metrics'!$D:$D),"")</f>
        <v>53.26</v>
      </c>
      <c r="P1647" s="29">
        <f>IFERROR(_xlfn.XLOOKUP($B1647,'Ownership Metrics'!$A:$A,'Ownership Metrics'!$E:$E),"")</f>
        <v>64.28</v>
      </c>
      <c r="Q1647" s="30">
        <f>IFERROR(_xlfn.XLOOKUP($B1647,'Ownership Metrics'!$A:$A,'Ownership Metrics'!$F:$F),"")</f>
        <v>12</v>
      </c>
      <c r="R1647" s="30">
        <f>IFERROR(_xlfn.XLOOKUP($B1647,'Ownership Metrics'!$A:$A,'Ownership Metrics'!$G:$G),"")</f>
        <v>44</v>
      </c>
      <c r="S1647" s="27" t="str">
        <f>IFERROR(_xlfn.XLOOKUP($B1647,'Ownership Metrics'!$A:$A,'Ownership Metrics'!$H:$H),"")</f>
        <v>Mayoritas</v>
      </c>
      <c r="T1647" s="27" t="str">
        <f>IFERROR(_xlfn.XLOOKUP($B1647,'Ownership Metrics'!$A:$A,'Ownership Metrics'!$I:$I),"")</f>
        <v>Sedang</v>
      </c>
      <c r="U1647" s="27">
        <f>IF(COUNTIFS($B$2:$B1647,$B1647,$D$2:$D1647,$D1647)=1,1,0)</f>
        <v>1</v>
      </c>
      <c r="V1647" s="27">
        <f t="shared" si="76"/>
        <v>2.58</v>
      </c>
      <c r="W1647" s="27">
        <f t="shared" si="77"/>
        <v>9</v>
      </c>
      <c r="X1647" s="27">
        <f t="shared" si="75"/>
        <v>2.5799998353000002</v>
      </c>
    </row>
    <row r="1648" spans="1:24" x14ac:dyDescent="0.25">
      <c r="A1648" s="26">
        <v>46265</v>
      </c>
      <c r="B1648" s="27" t="s">
        <v>10361</v>
      </c>
      <c r="C1648" s="27" t="s">
        <v>1863</v>
      </c>
      <c r="D1648" s="27" t="s">
        <v>1074</v>
      </c>
      <c r="E1648" s="27" t="s">
        <v>22</v>
      </c>
      <c r="F1648" s="27" t="s">
        <v>23</v>
      </c>
      <c r="G1648" s="27"/>
      <c r="H1648" s="27" t="s">
        <v>24</v>
      </c>
      <c r="I1648" s="28">
        <v>33918000</v>
      </c>
      <c r="J1648" s="28">
        <v>498728100</v>
      </c>
      <c r="K1648" s="28">
        <v>532646100</v>
      </c>
      <c r="L1648" s="29">
        <v>53.26</v>
      </c>
      <c r="M1648" s="29">
        <f>IFERROR(_xlfn.XLOOKUP($B1648,'Ownership Metrics'!$A:$A,'Ownership Metrics'!$B:$B),"")</f>
        <v>7.81</v>
      </c>
      <c r="N1648" s="28">
        <f>IFERROR(_xlfn.XLOOKUP($B1648,'Ownership Metrics'!$A:$A,'Ownership Metrics'!$C:$C),"")</f>
        <v>3002</v>
      </c>
      <c r="O1648" s="29">
        <f>IFERROR(_xlfn.XLOOKUP($B1648,'Ownership Metrics'!$A:$A,'Ownership Metrics'!$D:$D),"")</f>
        <v>53.26</v>
      </c>
      <c r="P1648" s="29">
        <f>IFERROR(_xlfn.XLOOKUP($B1648,'Ownership Metrics'!$A:$A,'Ownership Metrics'!$E:$E),"")</f>
        <v>64.28</v>
      </c>
      <c r="Q1648" s="30">
        <f>IFERROR(_xlfn.XLOOKUP($B1648,'Ownership Metrics'!$A:$A,'Ownership Metrics'!$F:$F),"")</f>
        <v>12</v>
      </c>
      <c r="R1648" s="30">
        <f>IFERROR(_xlfn.XLOOKUP($B1648,'Ownership Metrics'!$A:$A,'Ownership Metrics'!$G:$G),"")</f>
        <v>44</v>
      </c>
      <c r="S1648" s="27" t="str">
        <f>IFERROR(_xlfn.XLOOKUP($B1648,'Ownership Metrics'!$A:$A,'Ownership Metrics'!$H:$H),"")</f>
        <v>Mayoritas</v>
      </c>
      <c r="T1648" s="27" t="str">
        <f>IFERROR(_xlfn.XLOOKUP($B1648,'Ownership Metrics'!$A:$A,'Ownership Metrics'!$I:$I),"")</f>
        <v>Sedang</v>
      </c>
      <c r="U1648" s="27">
        <f>IF(COUNTIFS($B$2:$B1648,$B1648,$D$2:$D1648,$D1648)=1,1,0)</f>
        <v>1</v>
      </c>
      <c r="V1648" s="27">
        <f t="shared" si="76"/>
        <v>53.26</v>
      </c>
      <c r="W1648" s="27">
        <f t="shared" si="77"/>
        <v>1</v>
      </c>
      <c r="X1648" s="27">
        <f t="shared" si="75"/>
        <v>53.259999835199999</v>
      </c>
    </row>
    <row r="1649" spans="1:24" x14ac:dyDescent="0.25">
      <c r="A1649" s="26">
        <v>46265</v>
      </c>
      <c r="B1649" s="27" t="s">
        <v>10361</v>
      </c>
      <c r="C1649" s="27" t="s">
        <v>1863</v>
      </c>
      <c r="D1649" s="27" t="s">
        <v>207</v>
      </c>
      <c r="E1649" s="27" t="s">
        <v>26</v>
      </c>
      <c r="F1649" s="27" t="s">
        <v>32</v>
      </c>
      <c r="G1649" s="27"/>
      <c r="H1649" s="27" t="s">
        <v>64</v>
      </c>
      <c r="I1649" s="28">
        <v>49000000</v>
      </c>
      <c r="J1649" s="28">
        <v>0</v>
      </c>
      <c r="K1649" s="28">
        <v>49000000</v>
      </c>
      <c r="L1649" s="29">
        <v>4.9000000000000004</v>
      </c>
      <c r="M1649" s="29">
        <f>IFERROR(_xlfn.XLOOKUP($B1649,'Ownership Metrics'!$A:$A,'Ownership Metrics'!$B:$B),"")</f>
        <v>7.81</v>
      </c>
      <c r="N1649" s="28">
        <f>IFERROR(_xlfn.XLOOKUP($B1649,'Ownership Metrics'!$A:$A,'Ownership Metrics'!$C:$C),"")</f>
        <v>3002</v>
      </c>
      <c r="O1649" s="29">
        <f>IFERROR(_xlfn.XLOOKUP($B1649,'Ownership Metrics'!$A:$A,'Ownership Metrics'!$D:$D),"")</f>
        <v>53.26</v>
      </c>
      <c r="P1649" s="29">
        <f>IFERROR(_xlfn.XLOOKUP($B1649,'Ownership Metrics'!$A:$A,'Ownership Metrics'!$E:$E),"")</f>
        <v>64.28</v>
      </c>
      <c r="Q1649" s="30">
        <f>IFERROR(_xlfn.XLOOKUP($B1649,'Ownership Metrics'!$A:$A,'Ownership Metrics'!$F:$F),"")</f>
        <v>12</v>
      </c>
      <c r="R1649" s="30">
        <f>IFERROR(_xlfn.XLOOKUP($B1649,'Ownership Metrics'!$A:$A,'Ownership Metrics'!$G:$G),"")</f>
        <v>44</v>
      </c>
      <c r="S1649" s="27" t="str">
        <f>IFERROR(_xlfn.XLOOKUP($B1649,'Ownership Metrics'!$A:$A,'Ownership Metrics'!$H:$H),"")</f>
        <v>Mayoritas</v>
      </c>
      <c r="T1649" s="27" t="str">
        <f>IFERROR(_xlfn.XLOOKUP($B1649,'Ownership Metrics'!$A:$A,'Ownership Metrics'!$I:$I),"")</f>
        <v>Sedang</v>
      </c>
      <c r="U1649" s="27">
        <f>IF(COUNTIFS($B$2:$B1649,$B1649,$D$2:$D1649,$D1649)=1,1,0)</f>
        <v>1</v>
      </c>
      <c r="V1649" s="27">
        <f t="shared" si="76"/>
        <v>4.9000000000000004</v>
      </c>
      <c r="W1649" s="27">
        <f t="shared" si="77"/>
        <v>5</v>
      </c>
      <c r="X1649" s="27">
        <f t="shared" si="75"/>
        <v>4.8999998351</v>
      </c>
    </row>
    <row r="1650" spans="1:24" x14ac:dyDescent="0.25">
      <c r="A1650" s="26">
        <v>46265</v>
      </c>
      <c r="B1650" s="27" t="s">
        <v>10361</v>
      </c>
      <c r="C1650" s="27" t="s">
        <v>1863</v>
      </c>
      <c r="D1650" s="27" t="s">
        <v>850</v>
      </c>
      <c r="E1650" s="27" t="s">
        <v>83</v>
      </c>
      <c r="F1650" s="27" t="s">
        <v>32</v>
      </c>
      <c r="G1650" s="27"/>
      <c r="H1650" s="27" t="s">
        <v>56</v>
      </c>
      <c r="I1650" s="28">
        <v>35956700</v>
      </c>
      <c r="J1650" s="28">
        <v>0</v>
      </c>
      <c r="K1650" s="28">
        <v>35956700</v>
      </c>
      <c r="L1650" s="29">
        <v>3.6</v>
      </c>
      <c r="M1650" s="29">
        <f>IFERROR(_xlfn.XLOOKUP($B1650,'Ownership Metrics'!$A:$A,'Ownership Metrics'!$B:$B),"")</f>
        <v>7.81</v>
      </c>
      <c r="N1650" s="28">
        <f>IFERROR(_xlfn.XLOOKUP($B1650,'Ownership Metrics'!$A:$A,'Ownership Metrics'!$C:$C),"")</f>
        <v>3002</v>
      </c>
      <c r="O1650" s="29">
        <f>IFERROR(_xlfn.XLOOKUP($B1650,'Ownership Metrics'!$A:$A,'Ownership Metrics'!$D:$D),"")</f>
        <v>53.26</v>
      </c>
      <c r="P1650" s="29">
        <f>IFERROR(_xlfn.XLOOKUP($B1650,'Ownership Metrics'!$A:$A,'Ownership Metrics'!$E:$E),"")</f>
        <v>64.28</v>
      </c>
      <c r="Q1650" s="30">
        <f>IFERROR(_xlfn.XLOOKUP($B1650,'Ownership Metrics'!$A:$A,'Ownership Metrics'!$F:$F),"")</f>
        <v>12</v>
      </c>
      <c r="R1650" s="30">
        <f>IFERROR(_xlfn.XLOOKUP($B1650,'Ownership Metrics'!$A:$A,'Ownership Metrics'!$G:$G),"")</f>
        <v>44</v>
      </c>
      <c r="S1650" s="27" t="str">
        <f>IFERROR(_xlfn.XLOOKUP($B1650,'Ownership Metrics'!$A:$A,'Ownership Metrics'!$H:$H),"")</f>
        <v>Mayoritas</v>
      </c>
      <c r="T1650" s="27" t="str">
        <f>IFERROR(_xlfn.XLOOKUP($B1650,'Ownership Metrics'!$A:$A,'Ownership Metrics'!$I:$I),"")</f>
        <v>Sedang</v>
      </c>
      <c r="U1650" s="27">
        <f>IF(COUNTIFS($B$2:$B1650,$B1650,$D$2:$D1650,$D1650)=1,1,0)</f>
        <v>1</v>
      </c>
      <c r="V1650" s="27">
        <f t="shared" si="76"/>
        <v>3.6</v>
      </c>
      <c r="W1650" s="27">
        <f t="shared" si="77"/>
        <v>7</v>
      </c>
      <c r="X1650" s="27">
        <f t="shared" si="75"/>
        <v>3.5999998350000002</v>
      </c>
    </row>
    <row r="1651" spans="1:24" x14ac:dyDescent="0.25">
      <c r="A1651" s="26">
        <v>46265</v>
      </c>
      <c r="B1651" s="27" t="s">
        <v>10361</v>
      </c>
      <c r="C1651" s="27" t="s">
        <v>1863</v>
      </c>
      <c r="D1651" s="27" t="s">
        <v>1866</v>
      </c>
      <c r="E1651" s="27" t="s">
        <v>83</v>
      </c>
      <c r="F1651" s="27" t="s">
        <v>32</v>
      </c>
      <c r="G1651" s="27"/>
      <c r="H1651" s="27" t="s">
        <v>56</v>
      </c>
      <c r="I1651" s="28">
        <v>60194800</v>
      </c>
      <c r="J1651" s="28">
        <v>0</v>
      </c>
      <c r="K1651" s="28">
        <v>60194800</v>
      </c>
      <c r="L1651" s="29">
        <v>6.02</v>
      </c>
      <c r="M1651" s="29">
        <f>IFERROR(_xlfn.XLOOKUP($B1651,'Ownership Metrics'!$A:$A,'Ownership Metrics'!$B:$B),"")</f>
        <v>7.81</v>
      </c>
      <c r="N1651" s="28">
        <f>IFERROR(_xlfn.XLOOKUP($B1651,'Ownership Metrics'!$A:$A,'Ownership Metrics'!$C:$C),"")</f>
        <v>3002</v>
      </c>
      <c r="O1651" s="29">
        <f>IFERROR(_xlfn.XLOOKUP($B1651,'Ownership Metrics'!$A:$A,'Ownership Metrics'!$D:$D),"")</f>
        <v>53.26</v>
      </c>
      <c r="P1651" s="29">
        <f>IFERROR(_xlfn.XLOOKUP($B1651,'Ownership Metrics'!$A:$A,'Ownership Metrics'!$E:$E),"")</f>
        <v>64.28</v>
      </c>
      <c r="Q1651" s="30">
        <f>IFERROR(_xlfn.XLOOKUP($B1651,'Ownership Metrics'!$A:$A,'Ownership Metrics'!$F:$F),"")</f>
        <v>12</v>
      </c>
      <c r="R1651" s="30">
        <f>IFERROR(_xlfn.XLOOKUP($B1651,'Ownership Metrics'!$A:$A,'Ownership Metrics'!$G:$G),"")</f>
        <v>44</v>
      </c>
      <c r="S1651" s="27" t="str">
        <f>IFERROR(_xlfn.XLOOKUP($B1651,'Ownership Metrics'!$A:$A,'Ownership Metrics'!$H:$H),"")</f>
        <v>Mayoritas</v>
      </c>
      <c r="T1651" s="27" t="str">
        <f>IFERROR(_xlfn.XLOOKUP($B1651,'Ownership Metrics'!$A:$A,'Ownership Metrics'!$I:$I),"")</f>
        <v>Sedang</v>
      </c>
      <c r="U1651" s="27">
        <f>IF(COUNTIFS($B$2:$B1651,$B1651,$D$2:$D1651,$D1651)=1,1,0)</f>
        <v>1</v>
      </c>
      <c r="V1651" s="27">
        <f t="shared" si="76"/>
        <v>6.02</v>
      </c>
      <c r="W1651" s="27">
        <f t="shared" si="77"/>
        <v>2</v>
      </c>
      <c r="X1651" s="27">
        <f t="shared" si="75"/>
        <v>6.0199998348999992</v>
      </c>
    </row>
    <row r="1652" spans="1:24" x14ac:dyDescent="0.25">
      <c r="A1652" s="26">
        <v>46265</v>
      </c>
      <c r="B1652" s="27" t="s">
        <v>10361</v>
      </c>
      <c r="C1652" s="27" t="s">
        <v>1863</v>
      </c>
      <c r="D1652" s="27" t="s">
        <v>1867</v>
      </c>
      <c r="E1652" s="27" t="s">
        <v>83</v>
      </c>
      <c r="F1652" s="27" t="s">
        <v>32</v>
      </c>
      <c r="G1652" s="27"/>
      <c r="H1652" s="27" t="s">
        <v>56</v>
      </c>
      <c r="I1652" s="28">
        <v>10339150</v>
      </c>
      <c r="J1652" s="28">
        <v>0</v>
      </c>
      <c r="K1652" s="28">
        <v>10339150</v>
      </c>
      <c r="L1652" s="29">
        <v>1.03</v>
      </c>
      <c r="M1652" s="29">
        <f>IFERROR(_xlfn.XLOOKUP($B1652,'Ownership Metrics'!$A:$A,'Ownership Metrics'!$B:$B),"")</f>
        <v>7.81</v>
      </c>
      <c r="N1652" s="28">
        <f>IFERROR(_xlfn.XLOOKUP($B1652,'Ownership Metrics'!$A:$A,'Ownership Metrics'!$C:$C),"")</f>
        <v>3002</v>
      </c>
      <c r="O1652" s="29">
        <f>IFERROR(_xlfn.XLOOKUP($B1652,'Ownership Metrics'!$A:$A,'Ownership Metrics'!$D:$D),"")</f>
        <v>53.26</v>
      </c>
      <c r="P1652" s="29">
        <f>IFERROR(_xlfn.XLOOKUP($B1652,'Ownership Metrics'!$A:$A,'Ownership Metrics'!$E:$E),"")</f>
        <v>64.28</v>
      </c>
      <c r="Q1652" s="30">
        <f>IFERROR(_xlfn.XLOOKUP($B1652,'Ownership Metrics'!$A:$A,'Ownership Metrics'!$F:$F),"")</f>
        <v>12</v>
      </c>
      <c r="R1652" s="30">
        <f>IFERROR(_xlfn.XLOOKUP($B1652,'Ownership Metrics'!$A:$A,'Ownership Metrics'!$G:$G),"")</f>
        <v>44</v>
      </c>
      <c r="S1652" s="27" t="str">
        <f>IFERROR(_xlfn.XLOOKUP($B1652,'Ownership Metrics'!$A:$A,'Ownership Metrics'!$H:$H),"")</f>
        <v>Mayoritas</v>
      </c>
      <c r="T1652" s="27" t="str">
        <f>IFERROR(_xlfn.XLOOKUP($B1652,'Ownership Metrics'!$A:$A,'Ownership Metrics'!$I:$I),"")</f>
        <v>Sedang</v>
      </c>
      <c r="U1652" s="27">
        <f>IF(COUNTIFS($B$2:$B1652,$B1652,$D$2:$D1652,$D1652)=1,1,0)</f>
        <v>1</v>
      </c>
      <c r="V1652" s="27">
        <f t="shared" si="76"/>
        <v>1.03</v>
      </c>
      <c r="W1652" s="27">
        <f t="shared" si="77"/>
        <v>12</v>
      </c>
      <c r="X1652" s="27">
        <f t="shared" si="75"/>
        <v>1.0299998348000001</v>
      </c>
    </row>
    <row r="1653" spans="1:24" x14ac:dyDescent="0.25">
      <c r="A1653" s="26">
        <v>46265</v>
      </c>
      <c r="B1653" s="27" t="s">
        <v>10361</v>
      </c>
      <c r="C1653" s="27" t="s">
        <v>1863</v>
      </c>
      <c r="D1653" s="27" t="s">
        <v>1868</v>
      </c>
      <c r="E1653" s="27" t="s">
        <v>35</v>
      </c>
      <c r="F1653" s="27" t="s">
        <v>23</v>
      </c>
      <c r="G1653" s="27" t="s">
        <v>36</v>
      </c>
      <c r="H1653" s="27" t="s">
        <v>24</v>
      </c>
      <c r="I1653" s="28">
        <v>50000000</v>
      </c>
      <c r="J1653" s="28">
        <v>0</v>
      </c>
      <c r="K1653" s="28">
        <v>50000000</v>
      </c>
      <c r="L1653" s="29">
        <v>5</v>
      </c>
      <c r="M1653" s="29">
        <f>IFERROR(_xlfn.XLOOKUP($B1653,'Ownership Metrics'!$A:$A,'Ownership Metrics'!$B:$B),"")</f>
        <v>7.81</v>
      </c>
      <c r="N1653" s="28">
        <f>IFERROR(_xlfn.XLOOKUP($B1653,'Ownership Metrics'!$A:$A,'Ownership Metrics'!$C:$C),"")</f>
        <v>3002</v>
      </c>
      <c r="O1653" s="29">
        <f>IFERROR(_xlfn.XLOOKUP($B1653,'Ownership Metrics'!$A:$A,'Ownership Metrics'!$D:$D),"")</f>
        <v>53.26</v>
      </c>
      <c r="P1653" s="29">
        <f>IFERROR(_xlfn.XLOOKUP($B1653,'Ownership Metrics'!$A:$A,'Ownership Metrics'!$E:$E),"")</f>
        <v>64.28</v>
      </c>
      <c r="Q1653" s="30">
        <f>IFERROR(_xlfn.XLOOKUP($B1653,'Ownership Metrics'!$A:$A,'Ownership Metrics'!$F:$F),"")</f>
        <v>12</v>
      </c>
      <c r="R1653" s="30">
        <f>IFERROR(_xlfn.XLOOKUP($B1653,'Ownership Metrics'!$A:$A,'Ownership Metrics'!$G:$G),"")</f>
        <v>44</v>
      </c>
      <c r="S1653" s="27" t="str">
        <f>IFERROR(_xlfn.XLOOKUP($B1653,'Ownership Metrics'!$A:$A,'Ownership Metrics'!$H:$H),"")</f>
        <v>Mayoritas</v>
      </c>
      <c r="T1653" s="27" t="str">
        <f>IFERROR(_xlfn.XLOOKUP($B1653,'Ownership Metrics'!$A:$A,'Ownership Metrics'!$I:$I),"")</f>
        <v>Sedang</v>
      </c>
      <c r="U1653" s="27">
        <f>IF(COUNTIFS($B$2:$B1653,$B1653,$D$2:$D1653,$D1653)=1,1,0)</f>
        <v>1</v>
      </c>
      <c r="V1653" s="27">
        <f t="shared" si="76"/>
        <v>5</v>
      </c>
      <c r="W1653" s="27">
        <f t="shared" si="77"/>
        <v>3</v>
      </c>
      <c r="X1653" s="27">
        <f t="shared" si="75"/>
        <v>4.9999998346999996</v>
      </c>
    </row>
    <row r="1654" spans="1:24" x14ac:dyDescent="0.25">
      <c r="A1654" s="26">
        <v>46265</v>
      </c>
      <c r="B1654" s="27" t="s">
        <v>10361</v>
      </c>
      <c r="C1654" s="27" t="s">
        <v>1863</v>
      </c>
      <c r="D1654" s="27" t="s">
        <v>1869</v>
      </c>
      <c r="E1654" s="27" t="s">
        <v>35</v>
      </c>
      <c r="F1654" s="27" t="s">
        <v>23</v>
      </c>
      <c r="G1654" s="27" t="s">
        <v>36</v>
      </c>
      <c r="H1654" s="27" t="s">
        <v>24</v>
      </c>
      <c r="I1654" s="28">
        <v>50000000</v>
      </c>
      <c r="J1654" s="28">
        <v>0</v>
      </c>
      <c r="K1654" s="28">
        <v>50000000</v>
      </c>
      <c r="L1654" s="29">
        <v>5</v>
      </c>
      <c r="M1654" s="29">
        <f>IFERROR(_xlfn.XLOOKUP($B1654,'Ownership Metrics'!$A:$A,'Ownership Metrics'!$B:$B),"")</f>
        <v>7.81</v>
      </c>
      <c r="N1654" s="28">
        <f>IFERROR(_xlfn.XLOOKUP($B1654,'Ownership Metrics'!$A:$A,'Ownership Metrics'!$C:$C),"")</f>
        <v>3002</v>
      </c>
      <c r="O1654" s="29">
        <f>IFERROR(_xlfn.XLOOKUP($B1654,'Ownership Metrics'!$A:$A,'Ownership Metrics'!$D:$D),"")</f>
        <v>53.26</v>
      </c>
      <c r="P1654" s="29">
        <f>IFERROR(_xlfn.XLOOKUP($B1654,'Ownership Metrics'!$A:$A,'Ownership Metrics'!$E:$E),"")</f>
        <v>64.28</v>
      </c>
      <c r="Q1654" s="30">
        <f>IFERROR(_xlfn.XLOOKUP($B1654,'Ownership Metrics'!$A:$A,'Ownership Metrics'!$F:$F),"")</f>
        <v>12</v>
      </c>
      <c r="R1654" s="30">
        <f>IFERROR(_xlfn.XLOOKUP($B1654,'Ownership Metrics'!$A:$A,'Ownership Metrics'!$G:$G),"")</f>
        <v>44</v>
      </c>
      <c r="S1654" s="27" t="str">
        <f>IFERROR(_xlfn.XLOOKUP($B1654,'Ownership Metrics'!$A:$A,'Ownership Metrics'!$H:$H),"")</f>
        <v>Mayoritas</v>
      </c>
      <c r="T1654" s="27" t="str">
        <f>IFERROR(_xlfn.XLOOKUP($B1654,'Ownership Metrics'!$A:$A,'Ownership Metrics'!$I:$I),"")</f>
        <v>Sedang</v>
      </c>
      <c r="U1654" s="27">
        <f>IF(COUNTIFS($B$2:$B1654,$B1654,$D$2:$D1654,$D1654)=1,1,0)</f>
        <v>1</v>
      </c>
      <c r="V1654" s="27">
        <f t="shared" si="76"/>
        <v>5</v>
      </c>
      <c r="W1654" s="27">
        <f t="shared" si="77"/>
        <v>4</v>
      </c>
      <c r="X1654" s="27">
        <f t="shared" si="75"/>
        <v>4.9999998345999996</v>
      </c>
    </row>
    <row r="1655" spans="1:24" x14ac:dyDescent="0.25">
      <c r="A1655" s="26">
        <v>46265</v>
      </c>
      <c r="B1655" s="27" t="s">
        <v>10361</v>
      </c>
      <c r="C1655" s="27" t="s">
        <v>1863</v>
      </c>
      <c r="D1655" s="27" t="s">
        <v>1870</v>
      </c>
      <c r="E1655" s="27" t="s">
        <v>204</v>
      </c>
      <c r="F1655" s="27" t="s">
        <v>32</v>
      </c>
      <c r="G1655" s="27"/>
      <c r="H1655" s="27" t="s">
        <v>56</v>
      </c>
      <c r="I1655" s="28">
        <v>35667250</v>
      </c>
      <c r="J1655" s="28">
        <v>0</v>
      </c>
      <c r="K1655" s="28">
        <v>35667250</v>
      </c>
      <c r="L1655" s="29">
        <v>3.57</v>
      </c>
      <c r="M1655" s="29">
        <f>IFERROR(_xlfn.XLOOKUP($B1655,'Ownership Metrics'!$A:$A,'Ownership Metrics'!$B:$B),"")</f>
        <v>7.81</v>
      </c>
      <c r="N1655" s="28">
        <f>IFERROR(_xlfn.XLOOKUP($B1655,'Ownership Metrics'!$A:$A,'Ownership Metrics'!$C:$C),"")</f>
        <v>3002</v>
      </c>
      <c r="O1655" s="29">
        <f>IFERROR(_xlfn.XLOOKUP($B1655,'Ownership Metrics'!$A:$A,'Ownership Metrics'!$D:$D),"")</f>
        <v>53.26</v>
      </c>
      <c r="P1655" s="29">
        <f>IFERROR(_xlfn.XLOOKUP($B1655,'Ownership Metrics'!$A:$A,'Ownership Metrics'!$E:$E),"")</f>
        <v>64.28</v>
      </c>
      <c r="Q1655" s="30">
        <f>IFERROR(_xlfn.XLOOKUP($B1655,'Ownership Metrics'!$A:$A,'Ownership Metrics'!$F:$F),"")</f>
        <v>12</v>
      </c>
      <c r="R1655" s="30">
        <f>IFERROR(_xlfn.XLOOKUP($B1655,'Ownership Metrics'!$A:$A,'Ownership Metrics'!$G:$G),"")</f>
        <v>44</v>
      </c>
      <c r="S1655" s="27" t="str">
        <f>IFERROR(_xlfn.XLOOKUP($B1655,'Ownership Metrics'!$A:$A,'Ownership Metrics'!$H:$H),"")</f>
        <v>Mayoritas</v>
      </c>
      <c r="T1655" s="27" t="str">
        <f>IFERROR(_xlfn.XLOOKUP($B1655,'Ownership Metrics'!$A:$A,'Ownership Metrics'!$I:$I),"")</f>
        <v>Sedang</v>
      </c>
      <c r="U1655" s="27">
        <f>IF(COUNTIFS($B$2:$B1655,$B1655,$D$2:$D1655,$D1655)=1,1,0)</f>
        <v>1</v>
      </c>
      <c r="V1655" s="27">
        <f t="shared" si="76"/>
        <v>3.57</v>
      </c>
      <c r="W1655" s="27">
        <f t="shared" si="77"/>
        <v>8</v>
      </c>
      <c r="X1655" s="27">
        <f t="shared" si="75"/>
        <v>3.5699998344999999</v>
      </c>
    </row>
    <row r="1656" spans="1:24" x14ac:dyDescent="0.25">
      <c r="A1656" s="26">
        <v>46265</v>
      </c>
      <c r="B1656" s="27" t="s">
        <v>10361</v>
      </c>
      <c r="C1656" s="27" t="s">
        <v>1863</v>
      </c>
      <c r="D1656" s="27" t="s">
        <v>148</v>
      </c>
      <c r="E1656" s="27" t="s">
        <v>149</v>
      </c>
      <c r="F1656" s="27" t="s">
        <v>32</v>
      </c>
      <c r="G1656" s="27"/>
      <c r="H1656" s="27" t="s">
        <v>64</v>
      </c>
      <c r="I1656" s="28">
        <v>19250000</v>
      </c>
      <c r="J1656" s="28">
        <v>0</v>
      </c>
      <c r="K1656" s="28">
        <v>19250000</v>
      </c>
      <c r="L1656" s="29">
        <v>1.93</v>
      </c>
      <c r="M1656" s="29">
        <f>IFERROR(_xlfn.XLOOKUP($B1656,'Ownership Metrics'!$A:$A,'Ownership Metrics'!$B:$B),"")</f>
        <v>7.81</v>
      </c>
      <c r="N1656" s="28">
        <f>IFERROR(_xlfn.XLOOKUP($B1656,'Ownership Metrics'!$A:$A,'Ownership Metrics'!$C:$C),"")</f>
        <v>3002</v>
      </c>
      <c r="O1656" s="29">
        <f>IFERROR(_xlfn.XLOOKUP($B1656,'Ownership Metrics'!$A:$A,'Ownership Metrics'!$D:$D),"")</f>
        <v>53.26</v>
      </c>
      <c r="P1656" s="29">
        <f>IFERROR(_xlfn.XLOOKUP($B1656,'Ownership Metrics'!$A:$A,'Ownership Metrics'!$E:$E),"")</f>
        <v>64.28</v>
      </c>
      <c r="Q1656" s="30">
        <f>IFERROR(_xlfn.XLOOKUP($B1656,'Ownership Metrics'!$A:$A,'Ownership Metrics'!$F:$F),"")</f>
        <v>12</v>
      </c>
      <c r="R1656" s="30">
        <f>IFERROR(_xlfn.XLOOKUP($B1656,'Ownership Metrics'!$A:$A,'Ownership Metrics'!$G:$G),"")</f>
        <v>44</v>
      </c>
      <c r="S1656" s="27" t="str">
        <f>IFERROR(_xlfn.XLOOKUP($B1656,'Ownership Metrics'!$A:$A,'Ownership Metrics'!$H:$H),"")</f>
        <v>Mayoritas</v>
      </c>
      <c r="T1656" s="27" t="str">
        <f>IFERROR(_xlfn.XLOOKUP($B1656,'Ownership Metrics'!$A:$A,'Ownership Metrics'!$I:$I),"")</f>
        <v>Sedang</v>
      </c>
      <c r="U1656" s="27">
        <f>IF(COUNTIFS($B$2:$B1656,$B1656,$D$2:$D1656,$D1656)=1,1,0)</f>
        <v>1</v>
      </c>
      <c r="V1656" s="27">
        <f t="shared" si="76"/>
        <v>1.93</v>
      </c>
      <c r="W1656" s="27">
        <f t="shared" si="77"/>
        <v>10</v>
      </c>
      <c r="X1656" s="27">
        <f t="shared" si="75"/>
        <v>1.9299998344</v>
      </c>
    </row>
    <row r="1657" spans="1:24" x14ac:dyDescent="0.25">
      <c r="A1657" s="26">
        <v>46265</v>
      </c>
      <c r="B1657" s="27" t="s">
        <v>10362</v>
      </c>
      <c r="C1657" s="27" t="s">
        <v>1872</v>
      </c>
      <c r="D1657" s="27" t="s">
        <v>1873</v>
      </c>
      <c r="E1657" s="27" t="s">
        <v>22</v>
      </c>
      <c r="F1657" s="27" t="s">
        <v>23</v>
      </c>
      <c r="G1657" s="27"/>
      <c r="H1657" s="27" t="s">
        <v>24</v>
      </c>
      <c r="I1657" s="28">
        <v>142648700</v>
      </c>
      <c r="J1657" s="28">
        <v>0</v>
      </c>
      <c r="K1657" s="28">
        <v>142648700</v>
      </c>
      <c r="L1657" s="29">
        <v>3.6</v>
      </c>
      <c r="M1657" s="29">
        <f>IFERROR(_xlfn.XLOOKUP($B1657,'Ownership Metrics'!$A:$A,'Ownership Metrics'!$B:$B),"")</f>
        <v>1.4</v>
      </c>
      <c r="N1657" s="28">
        <f>IFERROR(_xlfn.XLOOKUP($B1657,'Ownership Metrics'!$A:$A,'Ownership Metrics'!$C:$C),"")</f>
        <v>4676</v>
      </c>
      <c r="O1657" s="29">
        <f>IFERROR(_xlfn.XLOOKUP($B1657,'Ownership Metrics'!$A:$A,'Ownership Metrics'!$D:$D),"")</f>
        <v>60.46</v>
      </c>
      <c r="P1657" s="29">
        <f>IFERROR(_xlfn.XLOOKUP($B1657,'Ownership Metrics'!$A:$A,'Ownership Metrics'!$E:$E),"")</f>
        <v>95.67</v>
      </c>
      <c r="Q1657" s="30">
        <f>IFERROR(_xlfn.XLOOKUP($B1657,'Ownership Metrics'!$A:$A,'Ownership Metrics'!$F:$F),"")</f>
        <v>4</v>
      </c>
      <c r="R1657" s="30">
        <f>IFERROR(_xlfn.XLOOKUP($B1657,'Ownership Metrics'!$A:$A,'Ownership Metrics'!$G:$G),"")</f>
        <v>71</v>
      </c>
      <c r="S1657" s="27" t="str">
        <f>IFERROR(_xlfn.XLOOKUP($B1657,'Ownership Metrics'!$A:$A,'Ownership Metrics'!$H:$H),"")</f>
        <v>Mayoritas</v>
      </c>
      <c r="T1657" s="27" t="str">
        <f>IFERROR(_xlfn.XLOOKUP($B1657,'Ownership Metrics'!$A:$A,'Ownership Metrics'!$I:$I),"")</f>
        <v>Tinggi</v>
      </c>
      <c r="U1657" s="27">
        <f>IF(COUNTIFS($B$2:$B1657,$B1657,$D$2:$D1657,$D1657)=1,1,0)</f>
        <v>1</v>
      </c>
      <c r="V1657" s="27">
        <f t="shared" si="76"/>
        <v>3.6</v>
      </c>
      <c r="W1657" s="27">
        <f t="shared" si="77"/>
        <v>3</v>
      </c>
      <c r="X1657" s="27">
        <f t="shared" si="75"/>
        <v>3.5999998343000001</v>
      </c>
    </row>
    <row r="1658" spans="1:24" x14ac:dyDescent="0.25">
      <c r="A1658" s="26">
        <v>46265</v>
      </c>
      <c r="B1658" s="27" t="s">
        <v>10362</v>
      </c>
      <c r="C1658" s="27" t="s">
        <v>1872</v>
      </c>
      <c r="D1658" s="27" t="s">
        <v>1874</v>
      </c>
      <c r="E1658" s="27" t="s">
        <v>22</v>
      </c>
      <c r="F1658" s="27" t="s">
        <v>23</v>
      </c>
      <c r="G1658" s="27"/>
      <c r="H1658" s="27" t="s">
        <v>24</v>
      </c>
      <c r="I1658" s="28">
        <v>734140695</v>
      </c>
      <c r="J1658" s="28">
        <v>1660105263</v>
      </c>
      <c r="K1658" s="28">
        <v>2394245958</v>
      </c>
      <c r="L1658" s="29">
        <v>60.46</v>
      </c>
      <c r="M1658" s="29">
        <f>IFERROR(_xlfn.XLOOKUP($B1658,'Ownership Metrics'!$A:$A,'Ownership Metrics'!$B:$B),"")</f>
        <v>1.4</v>
      </c>
      <c r="N1658" s="28">
        <f>IFERROR(_xlfn.XLOOKUP($B1658,'Ownership Metrics'!$A:$A,'Ownership Metrics'!$C:$C),"")</f>
        <v>4676</v>
      </c>
      <c r="O1658" s="29">
        <f>IFERROR(_xlfn.XLOOKUP($B1658,'Ownership Metrics'!$A:$A,'Ownership Metrics'!$D:$D),"")</f>
        <v>60.46</v>
      </c>
      <c r="P1658" s="29">
        <f>IFERROR(_xlfn.XLOOKUP($B1658,'Ownership Metrics'!$A:$A,'Ownership Metrics'!$E:$E),"")</f>
        <v>95.67</v>
      </c>
      <c r="Q1658" s="30">
        <f>IFERROR(_xlfn.XLOOKUP($B1658,'Ownership Metrics'!$A:$A,'Ownership Metrics'!$F:$F),"")</f>
        <v>4</v>
      </c>
      <c r="R1658" s="30">
        <f>IFERROR(_xlfn.XLOOKUP($B1658,'Ownership Metrics'!$A:$A,'Ownership Metrics'!$G:$G),"")</f>
        <v>71</v>
      </c>
      <c r="S1658" s="27" t="str">
        <f>IFERROR(_xlfn.XLOOKUP($B1658,'Ownership Metrics'!$A:$A,'Ownership Metrics'!$H:$H),"")</f>
        <v>Mayoritas</v>
      </c>
      <c r="T1658" s="27" t="str">
        <f>IFERROR(_xlfn.XLOOKUP($B1658,'Ownership Metrics'!$A:$A,'Ownership Metrics'!$I:$I),"")</f>
        <v>Tinggi</v>
      </c>
      <c r="U1658" s="27">
        <f>IF(COUNTIFS($B$2:$B1658,$B1658,$D$2:$D1658,$D1658)=1,1,0)</f>
        <v>1</v>
      </c>
      <c r="V1658" s="27">
        <f t="shared" si="76"/>
        <v>60.46</v>
      </c>
      <c r="W1658" s="27">
        <f t="shared" si="77"/>
        <v>1</v>
      </c>
      <c r="X1658" s="27">
        <f t="shared" si="75"/>
        <v>60.459999834199998</v>
      </c>
    </row>
    <row r="1659" spans="1:24" x14ac:dyDescent="0.25">
      <c r="A1659" s="26">
        <v>46265</v>
      </c>
      <c r="B1659" s="27" t="s">
        <v>10362</v>
      </c>
      <c r="C1659" s="27" t="s">
        <v>1872</v>
      </c>
      <c r="D1659" s="27" t="s">
        <v>1875</v>
      </c>
      <c r="E1659" s="27" t="s">
        <v>22</v>
      </c>
      <c r="F1659" s="27" t="s">
        <v>32</v>
      </c>
      <c r="G1659" s="27"/>
      <c r="H1659" s="27" t="s">
        <v>763</v>
      </c>
      <c r="I1659" s="28">
        <v>1251999084</v>
      </c>
      <c r="J1659" s="28">
        <v>0</v>
      </c>
      <c r="K1659" s="28">
        <v>1251999084</v>
      </c>
      <c r="L1659" s="29">
        <v>31.61</v>
      </c>
      <c r="M1659" s="29">
        <f>IFERROR(_xlfn.XLOOKUP($B1659,'Ownership Metrics'!$A:$A,'Ownership Metrics'!$B:$B),"")</f>
        <v>1.4</v>
      </c>
      <c r="N1659" s="28">
        <f>IFERROR(_xlfn.XLOOKUP($B1659,'Ownership Metrics'!$A:$A,'Ownership Metrics'!$C:$C),"")</f>
        <v>4676</v>
      </c>
      <c r="O1659" s="29">
        <f>IFERROR(_xlfn.XLOOKUP($B1659,'Ownership Metrics'!$A:$A,'Ownership Metrics'!$D:$D),"")</f>
        <v>60.46</v>
      </c>
      <c r="P1659" s="29">
        <f>IFERROR(_xlfn.XLOOKUP($B1659,'Ownership Metrics'!$A:$A,'Ownership Metrics'!$E:$E),"")</f>
        <v>95.67</v>
      </c>
      <c r="Q1659" s="30">
        <f>IFERROR(_xlfn.XLOOKUP($B1659,'Ownership Metrics'!$A:$A,'Ownership Metrics'!$F:$F),"")</f>
        <v>4</v>
      </c>
      <c r="R1659" s="30">
        <f>IFERROR(_xlfn.XLOOKUP($B1659,'Ownership Metrics'!$A:$A,'Ownership Metrics'!$G:$G),"")</f>
        <v>71</v>
      </c>
      <c r="S1659" s="27" t="str">
        <f>IFERROR(_xlfn.XLOOKUP($B1659,'Ownership Metrics'!$A:$A,'Ownership Metrics'!$H:$H),"")</f>
        <v>Mayoritas</v>
      </c>
      <c r="T1659" s="27" t="str">
        <f>IFERROR(_xlfn.XLOOKUP($B1659,'Ownership Metrics'!$A:$A,'Ownership Metrics'!$I:$I),"")</f>
        <v>Tinggi</v>
      </c>
      <c r="U1659" s="27">
        <f>IF(COUNTIFS($B$2:$B1659,$B1659,$D$2:$D1659,$D1659)=1,1,0)</f>
        <v>1</v>
      </c>
      <c r="V1659" s="27">
        <f t="shared" si="76"/>
        <v>31.61</v>
      </c>
      <c r="W1659" s="27">
        <f t="shared" si="77"/>
        <v>2</v>
      </c>
      <c r="X1659" s="27">
        <f t="shared" si="75"/>
        <v>31.609999834099998</v>
      </c>
    </row>
    <row r="1660" spans="1:24" x14ac:dyDescent="0.25">
      <c r="A1660" s="26">
        <v>46265</v>
      </c>
      <c r="B1660" s="27" t="s">
        <v>10362</v>
      </c>
      <c r="C1660" s="27" t="s">
        <v>1872</v>
      </c>
      <c r="D1660" s="27" t="s">
        <v>147</v>
      </c>
      <c r="E1660" s="27" t="s">
        <v>67</v>
      </c>
      <c r="F1660" s="27" t="s">
        <v>32</v>
      </c>
      <c r="G1660" s="27"/>
      <c r="H1660" s="27" t="s">
        <v>64</v>
      </c>
      <c r="I1660" s="28">
        <v>115953940</v>
      </c>
      <c r="J1660" s="28">
        <v>0</v>
      </c>
      <c r="K1660" s="28">
        <v>115953940</v>
      </c>
      <c r="L1660" s="29">
        <v>2.93</v>
      </c>
      <c r="M1660" s="29">
        <f>IFERROR(_xlfn.XLOOKUP($B1660,'Ownership Metrics'!$A:$A,'Ownership Metrics'!$B:$B),"")</f>
        <v>1.4</v>
      </c>
      <c r="N1660" s="28">
        <f>IFERROR(_xlfn.XLOOKUP($B1660,'Ownership Metrics'!$A:$A,'Ownership Metrics'!$C:$C),"")</f>
        <v>4676</v>
      </c>
      <c r="O1660" s="29">
        <f>IFERROR(_xlfn.XLOOKUP($B1660,'Ownership Metrics'!$A:$A,'Ownership Metrics'!$D:$D),"")</f>
        <v>60.46</v>
      </c>
      <c r="P1660" s="29">
        <f>IFERROR(_xlfn.XLOOKUP($B1660,'Ownership Metrics'!$A:$A,'Ownership Metrics'!$E:$E),"")</f>
        <v>95.67</v>
      </c>
      <c r="Q1660" s="30">
        <f>IFERROR(_xlfn.XLOOKUP($B1660,'Ownership Metrics'!$A:$A,'Ownership Metrics'!$F:$F),"")</f>
        <v>4</v>
      </c>
      <c r="R1660" s="30">
        <f>IFERROR(_xlfn.XLOOKUP($B1660,'Ownership Metrics'!$A:$A,'Ownership Metrics'!$G:$G),"")</f>
        <v>71</v>
      </c>
      <c r="S1660" s="27" t="str">
        <f>IFERROR(_xlfn.XLOOKUP($B1660,'Ownership Metrics'!$A:$A,'Ownership Metrics'!$H:$H),"")</f>
        <v>Mayoritas</v>
      </c>
      <c r="T1660" s="27" t="str">
        <f>IFERROR(_xlfn.XLOOKUP($B1660,'Ownership Metrics'!$A:$A,'Ownership Metrics'!$I:$I),"")</f>
        <v>Tinggi</v>
      </c>
      <c r="U1660" s="27">
        <f>IF(COUNTIFS($B$2:$B1660,$B1660,$D$2:$D1660,$D1660)=1,1,0)</f>
        <v>1</v>
      </c>
      <c r="V1660" s="27">
        <f t="shared" si="76"/>
        <v>2.93</v>
      </c>
      <c r="W1660" s="27">
        <f t="shared" si="77"/>
        <v>4</v>
      </c>
      <c r="X1660" s="27">
        <f t="shared" si="75"/>
        <v>2.9299998340000002</v>
      </c>
    </row>
    <row r="1661" spans="1:24" x14ac:dyDescent="0.25">
      <c r="A1661" s="26">
        <v>46265</v>
      </c>
      <c r="B1661" s="27" t="s">
        <v>10363</v>
      </c>
      <c r="C1661" s="27" t="s">
        <v>1877</v>
      </c>
      <c r="D1661" s="27" t="s">
        <v>1878</v>
      </c>
      <c r="E1661" s="27"/>
      <c r="F1661" s="27"/>
      <c r="G1661" s="27"/>
      <c r="H1661" s="27"/>
      <c r="I1661" s="28">
        <v>0</v>
      </c>
      <c r="J1661" s="28">
        <v>269000000</v>
      </c>
      <c r="K1661" s="28">
        <v>269000000</v>
      </c>
      <c r="L1661" s="29">
        <v>4.9800000000000004</v>
      </c>
      <c r="M1661" s="29">
        <f>IFERROR(_xlfn.XLOOKUP($B1661,'Ownership Metrics'!$A:$A,'Ownership Metrics'!$B:$B),"")</f>
        <v>4.32</v>
      </c>
      <c r="N1661" s="28">
        <f>IFERROR(_xlfn.XLOOKUP($B1661,'Ownership Metrics'!$A:$A,'Ownership Metrics'!$C:$C),"")</f>
        <v>866</v>
      </c>
      <c r="O1661" s="29">
        <f>IFERROR(_xlfn.XLOOKUP($B1661,'Ownership Metrics'!$A:$A,'Ownership Metrics'!$D:$D),"")</f>
        <v>20.63</v>
      </c>
      <c r="P1661" s="29">
        <f>IFERROR(_xlfn.XLOOKUP($B1661,'Ownership Metrics'!$A:$A,'Ownership Metrics'!$E:$E),"")</f>
        <v>39.96</v>
      </c>
      <c r="Q1661" s="30">
        <f>IFERROR(_xlfn.XLOOKUP($B1661,'Ownership Metrics'!$A:$A,'Ownership Metrics'!$F:$F),"")</f>
        <v>16</v>
      </c>
      <c r="R1661" s="30">
        <f>IFERROR(_xlfn.XLOOKUP($B1661,'Ownership Metrics'!$A:$A,'Ownership Metrics'!$G:$G),"")</f>
        <v>22</v>
      </c>
      <c r="S1661" s="27" t="str">
        <f>IFERROR(_xlfn.XLOOKUP($B1661,'Ownership Metrics'!$A:$A,'Ownership Metrics'!$H:$H),"")</f>
        <v>Tersebar</v>
      </c>
      <c r="T1661" s="27" t="str">
        <f>IFERROR(_xlfn.XLOOKUP($B1661,'Ownership Metrics'!$A:$A,'Ownership Metrics'!$I:$I),"")</f>
        <v>Rendah</v>
      </c>
      <c r="U1661" s="27">
        <f>IF(COUNTIFS($B$2:$B1661,$B1661,$D$2:$D1661,$D1661)=1,1,0)</f>
        <v>1</v>
      </c>
      <c r="V1661" s="27">
        <f t="shared" si="76"/>
        <v>4.9800000000000004</v>
      </c>
      <c r="W1661" s="27">
        <f t="shared" si="77"/>
        <v>5</v>
      </c>
      <c r="X1661" s="27">
        <f t="shared" si="75"/>
        <v>4.9799998339</v>
      </c>
    </row>
    <row r="1662" spans="1:24" x14ac:dyDescent="0.25">
      <c r="A1662" s="26">
        <v>46265</v>
      </c>
      <c r="B1662" s="27" t="s">
        <v>10363</v>
      </c>
      <c r="C1662" s="27" t="s">
        <v>1877</v>
      </c>
      <c r="D1662" s="27" t="s">
        <v>1879</v>
      </c>
      <c r="E1662" s="27"/>
      <c r="F1662" s="27"/>
      <c r="G1662" s="27"/>
      <c r="H1662" s="27"/>
      <c r="I1662" s="28">
        <v>0</v>
      </c>
      <c r="J1662" s="28">
        <v>510000000</v>
      </c>
      <c r="K1662" s="28">
        <v>510000000</v>
      </c>
      <c r="L1662" s="29">
        <v>9.44</v>
      </c>
      <c r="M1662" s="29">
        <f>IFERROR(_xlfn.XLOOKUP($B1662,'Ownership Metrics'!$A:$A,'Ownership Metrics'!$B:$B),"")</f>
        <v>4.32</v>
      </c>
      <c r="N1662" s="28">
        <f>IFERROR(_xlfn.XLOOKUP($B1662,'Ownership Metrics'!$A:$A,'Ownership Metrics'!$C:$C),"")</f>
        <v>866</v>
      </c>
      <c r="O1662" s="29">
        <f>IFERROR(_xlfn.XLOOKUP($B1662,'Ownership Metrics'!$A:$A,'Ownership Metrics'!$D:$D),"")</f>
        <v>20.63</v>
      </c>
      <c r="P1662" s="29">
        <f>IFERROR(_xlfn.XLOOKUP($B1662,'Ownership Metrics'!$A:$A,'Ownership Metrics'!$E:$E),"")</f>
        <v>39.96</v>
      </c>
      <c r="Q1662" s="30">
        <f>IFERROR(_xlfn.XLOOKUP($B1662,'Ownership Metrics'!$A:$A,'Ownership Metrics'!$F:$F),"")</f>
        <v>16</v>
      </c>
      <c r="R1662" s="30">
        <f>IFERROR(_xlfn.XLOOKUP($B1662,'Ownership Metrics'!$A:$A,'Ownership Metrics'!$G:$G),"")</f>
        <v>22</v>
      </c>
      <c r="S1662" s="27" t="str">
        <f>IFERROR(_xlfn.XLOOKUP($B1662,'Ownership Metrics'!$A:$A,'Ownership Metrics'!$H:$H),"")</f>
        <v>Tersebar</v>
      </c>
      <c r="T1662" s="27" t="str">
        <f>IFERROR(_xlfn.XLOOKUP($B1662,'Ownership Metrics'!$A:$A,'Ownership Metrics'!$I:$I),"")</f>
        <v>Rendah</v>
      </c>
      <c r="U1662" s="27">
        <f>IF(COUNTIFS($B$2:$B1662,$B1662,$D$2:$D1662,$D1662)=1,1,0)</f>
        <v>1</v>
      </c>
      <c r="V1662" s="27">
        <f t="shared" si="76"/>
        <v>9.44</v>
      </c>
      <c r="W1662" s="27">
        <f t="shared" si="77"/>
        <v>3</v>
      </c>
      <c r="X1662" s="27">
        <f t="shared" si="75"/>
        <v>9.4399998338</v>
      </c>
    </row>
    <row r="1663" spans="1:24" x14ac:dyDescent="0.25">
      <c r="A1663" s="26">
        <v>46265</v>
      </c>
      <c r="B1663" s="27" t="s">
        <v>10363</v>
      </c>
      <c r="C1663" s="27" t="s">
        <v>1877</v>
      </c>
      <c r="D1663" s="27" t="s">
        <v>1880</v>
      </c>
      <c r="E1663" s="27"/>
      <c r="F1663" s="27"/>
      <c r="G1663" s="27"/>
      <c r="H1663" s="27"/>
      <c r="I1663" s="28">
        <v>0</v>
      </c>
      <c r="J1663" s="28">
        <v>265000000</v>
      </c>
      <c r="K1663" s="28">
        <v>265000000</v>
      </c>
      <c r="L1663" s="29">
        <v>4.9000000000000004</v>
      </c>
      <c r="M1663" s="29">
        <f>IFERROR(_xlfn.XLOOKUP($B1663,'Ownership Metrics'!$A:$A,'Ownership Metrics'!$B:$B),"")</f>
        <v>4.32</v>
      </c>
      <c r="N1663" s="28">
        <f>IFERROR(_xlfn.XLOOKUP($B1663,'Ownership Metrics'!$A:$A,'Ownership Metrics'!$C:$C),"")</f>
        <v>866</v>
      </c>
      <c r="O1663" s="29">
        <f>IFERROR(_xlfn.XLOOKUP($B1663,'Ownership Metrics'!$A:$A,'Ownership Metrics'!$D:$D),"")</f>
        <v>20.63</v>
      </c>
      <c r="P1663" s="29">
        <f>IFERROR(_xlfn.XLOOKUP($B1663,'Ownership Metrics'!$A:$A,'Ownership Metrics'!$E:$E),"")</f>
        <v>39.96</v>
      </c>
      <c r="Q1663" s="30">
        <f>IFERROR(_xlfn.XLOOKUP($B1663,'Ownership Metrics'!$A:$A,'Ownership Metrics'!$F:$F),"")</f>
        <v>16</v>
      </c>
      <c r="R1663" s="30">
        <f>IFERROR(_xlfn.XLOOKUP($B1663,'Ownership Metrics'!$A:$A,'Ownership Metrics'!$G:$G),"")</f>
        <v>22</v>
      </c>
      <c r="S1663" s="27" t="str">
        <f>IFERROR(_xlfn.XLOOKUP($B1663,'Ownership Metrics'!$A:$A,'Ownership Metrics'!$H:$H),"")</f>
        <v>Tersebar</v>
      </c>
      <c r="T1663" s="27" t="str">
        <f>IFERROR(_xlfn.XLOOKUP($B1663,'Ownership Metrics'!$A:$A,'Ownership Metrics'!$I:$I),"")</f>
        <v>Rendah</v>
      </c>
      <c r="U1663" s="27">
        <f>IF(COUNTIFS($B$2:$B1663,$B1663,$D$2:$D1663,$D1663)=1,1,0)</f>
        <v>1</v>
      </c>
      <c r="V1663" s="27">
        <f t="shared" si="76"/>
        <v>4.9000000000000004</v>
      </c>
      <c r="W1663" s="27">
        <f t="shared" si="77"/>
        <v>7</v>
      </c>
      <c r="X1663" s="27">
        <f t="shared" si="75"/>
        <v>4.8999998336999999</v>
      </c>
    </row>
    <row r="1664" spans="1:24" x14ac:dyDescent="0.25">
      <c r="A1664" s="26">
        <v>46265</v>
      </c>
      <c r="B1664" s="27" t="s">
        <v>10363</v>
      </c>
      <c r="C1664" s="27" t="s">
        <v>1877</v>
      </c>
      <c r="D1664" s="27" t="s">
        <v>1881</v>
      </c>
      <c r="E1664" s="27"/>
      <c r="F1664" s="27"/>
      <c r="G1664" s="27"/>
      <c r="H1664" s="27"/>
      <c r="I1664" s="28">
        <v>0</v>
      </c>
      <c r="J1664" s="28">
        <v>266000000</v>
      </c>
      <c r="K1664" s="28">
        <v>266000000</v>
      </c>
      <c r="L1664" s="29">
        <v>4.92</v>
      </c>
      <c r="M1664" s="29">
        <f>IFERROR(_xlfn.XLOOKUP($B1664,'Ownership Metrics'!$A:$A,'Ownership Metrics'!$B:$B),"")</f>
        <v>4.32</v>
      </c>
      <c r="N1664" s="28">
        <f>IFERROR(_xlfn.XLOOKUP($B1664,'Ownership Metrics'!$A:$A,'Ownership Metrics'!$C:$C),"")</f>
        <v>866</v>
      </c>
      <c r="O1664" s="29">
        <f>IFERROR(_xlfn.XLOOKUP($B1664,'Ownership Metrics'!$A:$A,'Ownership Metrics'!$D:$D),"")</f>
        <v>20.63</v>
      </c>
      <c r="P1664" s="29">
        <f>IFERROR(_xlfn.XLOOKUP($B1664,'Ownership Metrics'!$A:$A,'Ownership Metrics'!$E:$E),"")</f>
        <v>39.96</v>
      </c>
      <c r="Q1664" s="30">
        <f>IFERROR(_xlfn.XLOOKUP($B1664,'Ownership Metrics'!$A:$A,'Ownership Metrics'!$F:$F),"")</f>
        <v>16</v>
      </c>
      <c r="R1664" s="30">
        <f>IFERROR(_xlfn.XLOOKUP($B1664,'Ownership Metrics'!$A:$A,'Ownership Metrics'!$G:$G),"")</f>
        <v>22</v>
      </c>
      <c r="S1664" s="27" t="str">
        <f>IFERROR(_xlfn.XLOOKUP($B1664,'Ownership Metrics'!$A:$A,'Ownership Metrics'!$H:$H),"")</f>
        <v>Tersebar</v>
      </c>
      <c r="T1664" s="27" t="str">
        <f>IFERROR(_xlfn.XLOOKUP($B1664,'Ownership Metrics'!$A:$A,'Ownership Metrics'!$I:$I),"")</f>
        <v>Rendah</v>
      </c>
      <c r="U1664" s="27">
        <f>IF(COUNTIFS($B$2:$B1664,$B1664,$D$2:$D1664,$D1664)=1,1,0)</f>
        <v>1</v>
      </c>
      <c r="V1664" s="27">
        <f t="shared" si="76"/>
        <v>4.92</v>
      </c>
      <c r="W1664" s="27">
        <f t="shared" si="77"/>
        <v>6</v>
      </c>
      <c r="X1664" s="27">
        <f t="shared" si="75"/>
        <v>4.9199998336000004</v>
      </c>
    </row>
    <row r="1665" spans="1:24" x14ac:dyDescent="0.25">
      <c r="A1665" s="26">
        <v>46265</v>
      </c>
      <c r="B1665" s="27" t="s">
        <v>10363</v>
      </c>
      <c r="C1665" s="27" t="s">
        <v>1877</v>
      </c>
      <c r="D1665" s="27" t="s">
        <v>1882</v>
      </c>
      <c r="E1665" s="27"/>
      <c r="F1665" s="27"/>
      <c r="G1665" s="27"/>
      <c r="H1665" s="27"/>
      <c r="I1665" s="28">
        <v>0</v>
      </c>
      <c r="J1665" s="28">
        <v>250000000</v>
      </c>
      <c r="K1665" s="28">
        <v>250000000</v>
      </c>
      <c r="L1665" s="29">
        <v>4.63</v>
      </c>
      <c r="M1665" s="29">
        <f>IFERROR(_xlfn.XLOOKUP($B1665,'Ownership Metrics'!$A:$A,'Ownership Metrics'!$B:$B),"")</f>
        <v>4.32</v>
      </c>
      <c r="N1665" s="28">
        <f>IFERROR(_xlfn.XLOOKUP($B1665,'Ownership Metrics'!$A:$A,'Ownership Metrics'!$C:$C),"")</f>
        <v>866</v>
      </c>
      <c r="O1665" s="29">
        <f>IFERROR(_xlfn.XLOOKUP($B1665,'Ownership Metrics'!$A:$A,'Ownership Metrics'!$D:$D),"")</f>
        <v>20.63</v>
      </c>
      <c r="P1665" s="29">
        <f>IFERROR(_xlfn.XLOOKUP($B1665,'Ownership Metrics'!$A:$A,'Ownership Metrics'!$E:$E),"")</f>
        <v>39.96</v>
      </c>
      <c r="Q1665" s="30">
        <f>IFERROR(_xlfn.XLOOKUP($B1665,'Ownership Metrics'!$A:$A,'Ownership Metrics'!$F:$F),"")</f>
        <v>16</v>
      </c>
      <c r="R1665" s="30">
        <f>IFERROR(_xlfn.XLOOKUP($B1665,'Ownership Metrics'!$A:$A,'Ownership Metrics'!$G:$G),"")</f>
        <v>22</v>
      </c>
      <c r="S1665" s="27" t="str">
        <f>IFERROR(_xlfn.XLOOKUP($B1665,'Ownership Metrics'!$A:$A,'Ownership Metrics'!$H:$H),"")</f>
        <v>Tersebar</v>
      </c>
      <c r="T1665" s="27" t="str">
        <f>IFERROR(_xlfn.XLOOKUP($B1665,'Ownership Metrics'!$A:$A,'Ownership Metrics'!$I:$I),"")</f>
        <v>Rendah</v>
      </c>
      <c r="U1665" s="27">
        <f>IF(COUNTIFS($B$2:$B1665,$B1665,$D$2:$D1665,$D1665)=1,1,0)</f>
        <v>1</v>
      </c>
      <c r="V1665" s="27">
        <f t="shared" si="76"/>
        <v>4.63</v>
      </c>
      <c r="W1665" s="27">
        <f t="shared" si="77"/>
        <v>9</v>
      </c>
      <c r="X1665" s="27">
        <f t="shared" si="75"/>
        <v>4.6299998335000003</v>
      </c>
    </row>
    <row r="1666" spans="1:24" x14ac:dyDescent="0.25">
      <c r="A1666" s="26">
        <v>46265</v>
      </c>
      <c r="B1666" s="27" t="s">
        <v>10363</v>
      </c>
      <c r="C1666" s="27" t="s">
        <v>1877</v>
      </c>
      <c r="D1666" s="27" t="s">
        <v>1883</v>
      </c>
      <c r="E1666" s="27"/>
      <c r="F1666" s="27"/>
      <c r="G1666" s="27"/>
      <c r="H1666" s="27"/>
      <c r="I1666" s="28">
        <v>0</v>
      </c>
      <c r="J1666" s="28">
        <v>250000000</v>
      </c>
      <c r="K1666" s="28">
        <v>250000000</v>
      </c>
      <c r="L1666" s="29">
        <v>4.63</v>
      </c>
      <c r="M1666" s="29">
        <f>IFERROR(_xlfn.XLOOKUP($B1666,'Ownership Metrics'!$A:$A,'Ownership Metrics'!$B:$B),"")</f>
        <v>4.32</v>
      </c>
      <c r="N1666" s="28">
        <f>IFERROR(_xlfn.XLOOKUP($B1666,'Ownership Metrics'!$A:$A,'Ownership Metrics'!$C:$C),"")</f>
        <v>866</v>
      </c>
      <c r="O1666" s="29">
        <f>IFERROR(_xlfn.XLOOKUP($B1666,'Ownership Metrics'!$A:$A,'Ownership Metrics'!$D:$D),"")</f>
        <v>20.63</v>
      </c>
      <c r="P1666" s="29">
        <f>IFERROR(_xlfn.XLOOKUP($B1666,'Ownership Metrics'!$A:$A,'Ownership Metrics'!$E:$E),"")</f>
        <v>39.96</v>
      </c>
      <c r="Q1666" s="30">
        <f>IFERROR(_xlfn.XLOOKUP($B1666,'Ownership Metrics'!$A:$A,'Ownership Metrics'!$F:$F),"")</f>
        <v>16</v>
      </c>
      <c r="R1666" s="30">
        <f>IFERROR(_xlfn.XLOOKUP($B1666,'Ownership Metrics'!$A:$A,'Ownership Metrics'!$G:$G),"")</f>
        <v>22</v>
      </c>
      <c r="S1666" s="27" t="str">
        <f>IFERROR(_xlfn.XLOOKUP($B1666,'Ownership Metrics'!$A:$A,'Ownership Metrics'!$H:$H),"")</f>
        <v>Tersebar</v>
      </c>
      <c r="T1666" s="27" t="str">
        <f>IFERROR(_xlfn.XLOOKUP($B1666,'Ownership Metrics'!$A:$A,'Ownership Metrics'!$I:$I),"")</f>
        <v>Rendah</v>
      </c>
      <c r="U1666" s="27">
        <f>IF(COUNTIFS($B$2:$B1666,$B1666,$D$2:$D1666,$D1666)=1,1,0)</f>
        <v>1</v>
      </c>
      <c r="V1666" s="27">
        <f t="shared" si="76"/>
        <v>4.63</v>
      </c>
      <c r="W1666" s="27">
        <f t="shared" si="77"/>
        <v>10</v>
      </c>
      <c r="X1666" s="27">
        <f t="shared" ref="X1666:X1729" si="78">$V1666-(ROW()*0.0000000001)</f>
        <v>4.6299998334000003</v>
      </c>
    </row>
    <row r="1667" spans="1:24" x14ac:dyDescent="0.25">
      <c r="A1667" s="26">
        <v>46265</v>
      </c>
      <c r="B1667" s="27" t="s">
        <v>10363</v>
      </c>
      <c r="C1667" s="27" t="s">
        <v>1877</v>
      </c>
      <c r="D1667" s="27" t="s">
        <v>1884</v>
      </c>
      <c r="E1667" s="27"/>
      <c r="F1667" s="27"/>
      <c r="G1667" s="27"/>
      <c r="H1667" s="27"/>
      <c r="I1667" s="28">
        <v>0</v>
      </c>
      <c r="J1667" s="28">
        <v>240000000</v>
      </c>
      <c r="K1667" s="28">
        <v>240000000</v>
      </c>
      <c r="L1667" s="29">
        <v>4.4400000000000004</v>
      </c>
      <c r="M1667" s="29">
        <f>IFERROR(_xlfn.XLOOKUP($B1667,'Ownership Metrics'!$A:$A,'Ownership Metrics'!$B:$B),"")</f>
        <v>4.32</v>
      </c>
      <c r="N1667" s="28">
        <f>IFERROR(_xlfn.XLOOKUP($B1667,'Ownership Metrics'!$A:$A,'Ownership Metrics'!$C:$C),"")</f>
        <v>866</v>
      </c>
      <c r="O1667" s="29">
        <f>IFERROR(_xlfn.XLOOKUP($B1667,'Ownership Metrics'!$A:$A,'Ownership Metrics'!$D:$D),"")</f>
        <v>20.63</v>
      </c>
      <c r="P1667" s="29">
        <f>IFERROR(_xlfn.XLOOKUP($B1667,'Ownership Metrics'!$A:$A,'Ownership Metrics'!$E:$E),"")</f>
        <v>39.96</v>
      </c>
      <c r="Q1667" s="30">
        <f>IFERROR(_xlfn.XLOOKUP($B1667,'Ownership Metrics'!$A:$A,'Ownership Metrics'!$F:$F),"")</f>
        <v>16</v>
      </c>
      <c r="R1667" s="30">
        <f>IFERROR(_xlfn.XLOOKUP($B1667,'Ownership Metrics'!$A:$A,'Ownership Metrics'!$G:$G),"")</f>
        <v>22</v>
      </c>
      <c r="S1667" s="27" t="str">
        <f>IFERROR(_xlfn.XLOOKUP($B1667,'Ownership Metrics'!$A:$A,'Ownership Metrics'!$H:$H),"")</f>
        <v>Tersebar</v>
      </c>
      <c r="T1667" s="27" t="str">
        <f>IFERROR(_xlfn.XLOOKUP($B1667,'Ownership Metrics'!$A:$A,'Ownership Metrics'!$I:$I),"")</f>
        <v>Rendah</v>
      </c>
      <c r="U1667" s="27">
        <f>IF(COUNTIFS($B$2:$B1667,$B1667,$D$2:$D1667,$D1667)=1,1,0)</f>
        <v>1</v>
      </c>
      <c r="V1667" s="27">
        <f t="shared" ref="V1667:V1730" si="79">SUMIFS($L$2:$L$10000,$B$2:$B$10000,$B1667,$D$2:$D$10000,$D1667)</f>
        <v>4.4400000000000004</v>
      </c>
      <c r="W1667" s="27">
        <f t="shared" ref="W1667:W1730" si="80">COUNTIFS($B$2:$B$10000,$B1667,$U$2:$U$10000,1,$X$2:$X$10000,"&gt;"&amp;$X1667)+1</f>
        <v>11</v>
      </c>
      <c r="X1667" s="27">
        <f t="shared" si="78"/>
        <v>4.4399998333000008</v>
      </c>
    </row>
    <row r="1668" spans="1:24" x14ac:dyDescent="0.25">
      <c r="A1668" s="26">
        <v>46265</v>
      </c>
      <c r="B1668" s="27" t="s">
        <v>10363</v>
      </c>
      <c r="C1668" s="27" t="s">
        <v>1877</v>
      </c>
      <c r="D1668" s="27" t="s">
        <v>1885</v>
      </c>
      <c r="E1668" s="27"/>
      <c r="F1668" s="27"/>
      <c r="G1668" s="27"/>
      <c r="H1668" s="27"/>
      <c r="I1668" s="28">
        <v>0</v>
      </c>
      <c r="J1668" s="28">
        <v>260000000</v>
      </c>
      <c r="K1668" s="28">
        <v>260000000</v>
      </c>
      <c r="L1668" s="29">
        <v>4.8099999999999996</v>
      </c>
      <c r="M1668" s="29">
        <f>IFERROR(_xlfn.XLOOKUP($B1668,'Ownership Metrics'!$A:$A,'Ownership Metrics'!$B:$B),"")</f>
        <v>4.32</v>
      </c>
      <c r="N1668" s="28">
        <f>IFERROR(_xlfn.XLOOKUP($B1668,'Ownership Metrics'!$A:$A,'Ownership Metrics'!$C:$C),"")</f>
        <v>866</v>
      </c>
      <c r="O1668" s="29">
        <f>IFERROR(_xlfn.XLOOKUP($B1668,'Ownership Metrics'!$A:$A,'Ownership Metrics'!$D:$D),"")</f>
        <v>20.63</v>
      </c>
      <c r="P1668" s="29">
        <f>IFERROR(_xlfn.XLOOKUP($B1668,'Ownership Metrics'!$A:$A,'Ownership Metrics'!$E:$E),"")</f>
        <v>39.96</v>
      </c>
      <c r="Q1668" s="30">
        <f>IFERROR(_xlfn.XLOOKUP($B1668,'Ownership Metrics'!$A:$A,'Ownership Metrics'!$F:$F),"")</f>
        <v>16</v>
      </c>
      <c r="R1668" s="30">
        <f>IFERROR(_xlfn.XLOOKUP($B1668,'Ownership Metrics'!$A:$A,'Ownership Metrics'!$G:$G),"")</f>
        <v>22</v>
      </c>
      <c r="S1668" s="27" t="str">
        <f>IFERROR(_xlfn.XLOOKUP($B1668,'Ownership Metrics'!$A:$A,'Ownership Metrics'!$H:$H),"")</f>
        <v>Tersebar</v>
      </c>
      <c r="T1668" s="27" t="str">
        <f>IFERROR(_xlfn.XLOOKUP($B1668,'Ownership Metrics'!$A:$A,'Ownership Metrics'!$I:$I),"")</f>
        <v>Rendah</v>
      </c>
      <c r="U1668" s="27">
        <f>IF(COUNTIFS($B$2:$B1668,$B1668,$D$2:$D1668,$D1668)=1,1,0)</f>
        <v>1</v>
      </c>
      <c r="V1668" s="27">
        <f t="shared" si="79"/>
        <v>4.8099999999999996</v>
      </c>
      <c r="W1668" s="27">
        <f t="shared" si="80"/>
        <v>8</v>
      </c>
      <c r="X1668" s="27">
        <f t="shared" si="78"/>
        <v>4.8099998332</v>
      </c>
    </row>
    <row r="1669" spans="1:24" x14ac:dyDescent="0.25">
      <c r="A1669" s="26">
        <v>46265</v>
      </c>
      <c r="B1669" s="27" t="s">
        <v>10363</v>
      </c>
      <c r="C1669" s="27" t="s">
        <v>1877</v>
      </c>
      <c r="D1669" s="27" t="s">
        <v>1886</v>
      </c>
      <c r="E1669" s="27"/>
      <c r="F1669" s="27"/>
      <c r="G1669" s="27"/>
      <c r="H1669" s="27"/>
      <c r="I1669" s="28">
        <v>0</v>
      </c>
      <c r="J1669" s="28">
        <v>534427000</v>
      </c>
      <c r="K1669" s="28">
        <v>534427000</v>
      </c>
      <c r="L1669" s="29">
        <v>9.89</v>
      </c>
      <c r="M1669" s="29">
        <f>IFERROR(_xlfn.XLOOKUP($B1669,'Ownership Metrics'!$A:$A,'Ownership Metrics'!$B:$B),"")</f>
        <v>4.32</v>
      </c>
      <c r="N1669" s="28">
        <f>IFERROR(_xlfn.XLOOKUP($B1669,'Ownership Metrics'!$A:$A,'Ownership Metrics'!$C:$C),"")</f>
        <v>866</v>
      </c>
      <c r="O1669" s="29">
        <f>IFERROR(_xlfn.XLOOKUP($B1669,'Ownership Metrics'!$A:$A,'Ownership Metrics'!$D:$D),"")</f>
        <v>20.63</v>
      </c>
      <c r="P1669" s="29">
        <f>IFERROR(_xlfn.XLOOKUP($B1669,'Ownership Metrics'!$A:$A,'Ownership Metrics'!$E:$E),"")</f>
        <v>39.96</v>
      </c>
      <c r="Q1669" s="30">
        <f>IFERROR(_xlfn.XLOOKUP($B1669,'Ownership Metrics'!$A:$A,'Ownership Metrics'!$F:$F),"")</f>
        <v>16</v>
      </c>
      <c r="R1669" s="30">
        <f>IFERROR(_xlfn.XLOOKUP($B1669,'Ownership Metrics'!$A:$A,'Ownership Metrics'!$G:$G),"")</f>
        <v>22</v>
      </c>
      <c r="S1669" s="27" t="str">
        <f>IFERROR(_xlfn.XLOOKUP($B1669,'Ownership Metrics'!$A:$A,'Ownership Metrics'!$H:$H),"")</f>
        <v>Tersebar</v>
      </c>
      <c r="T1669" s="27" t="str">
        <f>IFERROR(_xlfn.XLOOKUP($B1669,'Ownership Metrics'!$A:$A,'Ownership Metrics'!$I:$I),"")</f>
        <v>Rendah</v>
      </c>
      <c r="U1669" s="27">
        <f>IF(COUNTIFS($B$2:$B1669,$B1669,$D$2:$D1669,$D1669)=1,1,0)</f>
        <v>1</v>
      </c>
      <c r="V1669" s="27">
        <f t="shared" si="79"/>
        <v>9.89</v>
      </c>
      <c r="W1669" s="27">
        <f t="shared" si="80"/>
        <v>2</v>
      </c>
      <c r="X1669" s="27">
        <f t="shared" si="78"/>
        <v>9.889999833100001</v>
      </c>
    </row>
    <row r="1670" spans="1:24" x14ac:dyDescent="0.25">
      <c r="A1670" s="26">
        <v>46265</v>
      </c>
      <c r="B1670" s="27" t="s">
        <v>10363</v>
      </c>
      <c r="C1670" s="27" t="s">
        <v>1877</v>
      </c>
      <c r="D1670" s="27" t="s">
        <v>1887</v>
      </c>
      <c r="E1670" s="27" t="s">
        <v>51</v>
      </c>
      <c r="F1670" s="27" t="s">
        <v>23</v>
      </c>
      <c r="G1670" s="27"/>
      <c r="H1670" s="27" t="s">
        <v>24</v>
      </c>
      <c r="I1670" s="28">
        <v>4448500</v>
      </c>
      <c r="J1670" s="28">
        <v>313902870</v>
      </c>
      <c r="K1670" s="28">
        <v>318351370</v>
      </c>
      <c r="L1670" s="29">
        <v>5.89</v>
      </c>
      <c r="M1670" s="29">
        <f>IFERROR(_xlfn.XLOOKUP($B1670,'Ownership Metrics'!$A:$A,'Ownership Metrics'!$B:$B),"")</f>
        <v>4.32</v>
      </c>
      <c r="N1670" s="28">
        <f>IFERROR(_xlfn.XLOOKUP($B1670,'Ownership Metrics'!$A:$A,'Ownership Metrics'!$C:$C),"")</f>
        <v>866</v>
      </c>
      <c r="O1670" s="29">
        <f>IFERROR(_xlfn.XLOOKUP($B1670,'Ownership Metrics'!$A:$A,'Ownership Metrics'!$D:$D),"")</f>
        <v>20.63</v>
      </c>
      <c r="P1670" s="29">
        <f>IFERROR(_xlfn.XLOOKUP($B1670,'Ownership Metrics'!$A:$A,'Ownership Metrics'!$E:$E),"")</f>
        <v>39.96</v>
      </c>
      <c r="Q1670" s="30">
        <f>IFERROR(_xlfn.XLOOKUP($B1670,'Ownership Metrics'!$A:$A,'Ownership Metrics'!$F:$F),"")</f>
        <v>16</v>
      </c>
      <c r="R1670" s="30">
        <f>IFERROR(_xlfn.XLOOKUP($B1670,'Ownership Metrics'!$A:$A,'Ownership Metrics'!$G:$G),"")</f>
        <v>22</v>
      </c>
      <c r="S1670" s="27" t="str">
        <f>IFERROR(_xlfn.XLOOKUP($B1670,'Ownership Metrics'!$A:$A,'Ownership Metrics'!$H:$H),"")</f>
        <v>Tersebar</v>
      </c>
      <c r="T1670" s="27" t="str">
        <f>IFERROR(_xlfn.XLOOKUP($B1670,'Ownership Metrics'!$A:$A,'Ownership Metrics'!$I:$I),"")</f>
        <v>Rendah</v>
      </c>
      <c r="U1670" s="27">
        <f>IF(COUNTIFS($B$2:$B1670,$B1670,$D$2:$D1670,$D1670)=1,1,0)</f>
        <v>1</v>
      </c>
      <c r="V1670" s="27">
        <f t="shared" si="79"/>
        <v>5.89</v>
      </c>
      <c r="W1670" s="27">
        <f t="shared" si="80"/>
        <v>4</v>
      </c>
      <c r="X1670" s="27">
        <f t="shared" si="78"/>
        <v>5.8899998330000001</v>
      </c>
    </row>
    <row r="1671" spans="1:24" x14ac:dyDescent="0.25">
      <c r="A1671" s="26">
        <v>46265</v>
      </c>
      <c r="B1671" s="27" t="s">
        <v>10363</v>
      </c>
      <c r="C1671" s="27" t="s">
        <v>1877</v>
      </c>
      <c r="D1671" s="27" t="s">
        <v>1270</v>
      </c>
      <c r="E1671" s="27" t="s">
        <v>22</v>
      </c>
      <c r="F1671" s="27" t="s">
        <v>23</v>
      </c>
      <c r="G1671" s="27"/>
      <c r="H1671" s="27" t="s">
        <v>24</v>
      </c>
      <c r="I1671" s="28">
        <v>0</v>
      </c>
      <c r="J1671" s="28">
        <v>1115000000</v>
      </c>
      <c r="K1671" s="28">
        <v>1115000000</v>
      </c>
      <c r="L1671" s="29">
        <v>20.63</v>
      </c>
      <c r="M1671" s="29">
        <f>IFERROR(_xlfn.XLOOKUP($B1671,'Ownership Metrics'!$A:$A,'Ownership Metrics'!$B:$B),"")</f>
        <v>4.32</v>
      </c>
      <c r="N1671" s="28">
        <f>IFERROR(_xlfn.XLOOKUP($B1671,'Ownership Metrics'!$A:$A,'Ownership Metrics'!$C:$C),"")</f>
        <v>866</v>
      </c>
      <c r="O1671" s="29">
        <f>IFERROR(_xlfn.XLOOKUP($B1671,'Ownership Metrics'!$A:$A,'Ownership Metrics'!$D:$D),"")</f>
        <v>20.63</v>
      </c>
      <c r="P1671" s="29">
        <f>IFERROR(_xlfn.XLOOKUP($B1671,'Ownership Metrics'!$A:$A,'Ownership Metrics'!$E:$E),"")</f>
        <v>39.96</v>
      </c>
      <c r="Q1671" s="30">
        <f>IFERROR(_xlfn.XLOOKUP($B1671,'Ownership Metrics'!$A:$A,'Ownership Metrics'!$F:$F),"")</f>
        <v>16</v>
      </c>
      <c r="R1671" s="30">
        <f>IFERROR(_xlfn.XLOOKUP($B1671,'Ownership Metrics'!$A:$A,'Ownership Metrics'!$G:$G),"")</f>
        <v>22</v>
      </c>
      <c r="S1671" s="27" t="str">
        <f>IFERROR(_xlfn.XLOOKUP($B1671,'Ownership Metrics'!$A:$A,'Ownership Metrics'!$H:$H),"")</f>
        <v>Tersebar</v>
      </c>
      <c r="T1671" s="27" t="str">
        <f>IFERROR(_xlfn.XLOOKUP($B1671,'Ownership Metrics'!$A:$A,'Ownership Metrics'!$I:$I),"")</f>
        <v>Rendah</v>
      </c>
      <c r="U1671" s="27">
        <f>IF(COUNTIFS($B$2:$B1671,$B1671,$D$2:$D1671,$D1671)=1,1,0)</f>
        <v>1</v>
      </c>
      <c r="V1671" s="27">
        <f t="shared" si="79"/>
        <v>20.63</v>
      </c>
      <c r="W1671" s="27">
        <f t="shared" si="80"/>
        <v>1</v>
      </c>
      <c r="X1671" s="27">
        <f t="shared" si="78"/>
        <v>20.629999832899998</v>
      </c>
    </row>
    <row r="1672" spans="1:24" x14ac:dyDescent="0.25">
      <c r="A1672" s="26">
        <v>46265</v>
      </c>
      <c r="B1672" s="27" t="s">
        <v>10363</v>
      </c>
      <c r="C1672" s="27" t="s">
        <v>1877</v>
      </c>
      <c r="D1672" s="27" t="s">
        <v>1888</v>
      </c>
      <c r="E1672" s="27" t="s">
        <v>139</v>
      </c>
      <c r="F1672" s="27" t="s">
        <v>23</v>
      </c>
      <c r="G1672" s="27"/>
      <c r="H1672" s="27" t="s">
        <v>24</v>
      </c>
      <c r="I1672" s="28">
        <v>155225000</v>
      </c>
      <c r="J1672" s="28">
        <v>0</v>
      </c>
      <c r="K1672" s="28">
        <v>155225000</v>
      </c>
      <c r="L1672" s="29">
        <v>2.87</v>
      </c>
      <c r="M1672" s="29">
        <f>IFERROR(_xlfn.XLOOKUP($B1672,'Ownership Metrics'!$A:$A,'Ownership Metrics'!$B:$B),"")</f>
        <v>4.32</v>
      </c>
      <c r="N1672" s="28">
        <f>IFERROR(_xlfn.XLOOKUP($B1672,'Ownership Metrics'!$A:$A,'Ownership Metrics'!$C:$C),"")</f>
        <v>866</v>
      </c>
      <c r="O1672" s="29">
        <f>IFERROR(_xlfn.XLOOKUP($B1672,'Ownership Metrics'!$A:$A,'Ownership Metrics'!$D:$D),"")</f>
        <v>20.63</v>
      </c>
      <c r="P1672" s="29">
        <f>IFERROR(_xlfn.XLOOKUP($B1672,'Ownership Metrics'!$A:$A,'Ownership Metrics'!$E:$E),"")</f>
        <v>39.96</v>
      </c>
      <c r="Q1672" s="30">
        <f>IFERROR(_xlfn.XLOOKUP($B1672,'Ownership Metrics'!$A:$A,'Ownership Metrics'!$F:$F),"")</f>
        <v>16</v>
      </c>
      <c r="R1672" s="30">
        <f>IFERROR(_xlfn.XLOOKUP($B1672,'Ownership Metrics'!$A:$A,'Ownership Metrics'!$G:$G),"")</f>
        <v>22</v>
      </c>
      <c r="S1672" s="27" t="str">
        <f>IFERROR(_xlfn.XLOOKUP($B1672,'Ownership Metrics'!$A:$A,'Ownership Metrics'!$H:$H),"")</f>
        <v>Tersebar</v>
      </c>
      <c r="T1672" s="27" t="str">
        <f>IFERROR(_xlfn.XLOOKUP($B1672,'Ownership Metrics'!$A:$A,'Ownership Metrics'!$I:$I),"")</f>
        <v>Rendah</v>
      </c>
      <c r="U1672" s="27">
        <f>IF(COUNTIFS($B$2:$B1672,$B1672,$D$2:$D1672,$D1672)=1,1,0)</f>
        <v>1</v>
      </c>
      <c r="V1672" s="27">
        <f t="shared" si="79"/>
        <v>2.87</v>
      </c>
      <c r="W1672" s="27">
        <f t="shared" si="80"/>
        <v>15</v>
      </c>
      <c r="X1672" s="27">
        <f t="shared" si="78"/>
        <v>2.8699998328</v>
      </c>
    </row>
    <row r="1673" spans="1:24" x14ac:dyDescent="0.25">
      <c r="A1673" s="26">
        <v>46265</v>
      </c>
      <c r="B1673" s="27" t="s">
        <v>10363</v>
      </c>
      <c r="C1673" s="27" t="s">
        <v>1877</v>
      </c>
      <c r="D1673" s="27" t="s">
        <v>1889</v>
      </c>
      <c r="E1673" s="27" t="s">
        <v>22</v>
      </c>
      <c r="F1673" s="27" t="s">
        <v>23</v>
      </c>
      <c r="G1673" s="27"/>
      <c r="H1673" s="27"/>
      <c r="I1673" s="28">
        <v>0</v>
      </c>
      <c r="J1673" s="28">
        <v>210000000</v>
      </c>
      <c r="K1673" s="28">
        <v>210000000</v>
      </c>
      <c r="L1673" s="29">
        <v>3.89</v>
      </c>
      <c r="M1673" s="29">
        <f>IFERROR(_xlfn.XLOOKUP($B1673,'Ownership Metrics'!$A:$A,'Ownership Metrics'!$B:$B),"")</f>
        <v>4.32</v>
      </c>
      <c r="N1673" s="28">
        <f>IFERROR(_xlfn.XLOOKUP($B1673,'Ownership Metrics'!$A:$A,'Ownership Metrics'!$C:$C),"")</f>
        <v>866</v>
      </c>
      <c r="O1673" s="29">
        <f>IFERROR(_xlfn.XLOOKUP($B1673,'Ownership Metrics'!$A:$A,'Ownership Metrics'!$D:$D),"")</f>
        <v>20.63</v>
      </c>
      <c r="P1673" s="29">
        <f>IFERROR(_xlfn.XLOOKUP($B1673,'Ownership Metrics'!$A:$A,'Ownership Metrics'!$E:$E),"")</f>
        <v>39.96</v>
      </c>
      <c r="Q1673" s="30">
        <f>IFERROR(_xlfn.XLOOKUP($B1673,'Ownership Metrics'!$A:$A,'Ownership Metrics'!$F:$F),"")</f>
        <v>16</v>
      </c>
      <c r="R1673" s="30">
        <f>IFERROR(_xlfn.XLOOKUP($B1673,'Ownership Metrics'!$A:$A,'Ownership Metrics'!$G:$G),"")</f>
        <v>22</v>
      </c>
      <c r="S1673" s="27" t="str">
        <f>IFERROR(_xlfn.XLOOKUP($B1673,'Ownership Metrics'!$A:$A,'Ownership Metrics'!$H:$H),"")</f>
        <v>Tersebar</v>
      </c>
      <c r="T1673" s="27" t="str">
        <f>IFERROR(_xlfn.XLOOKUP($B1673,'Ownership Metrics'!$A:$A,'Ownership Metrics'!$I:$I),"")</f>
        <v>Rendah</v>
      </c>
      <c r="U1673" s="27">
        <f>IF(COUNTIFS($B$2:$B1673,$B1673,$D$2:$D1673,$D1673)=1,1,0)</f>
        <v>1</v>
      </c>
      <c r="V1673" s="27">
        <f t="shared" si="79"/>
        <v>3.89</v>
      </c>
      <c r="W1673" s="27">
        <f t="shared" si="80"/>
        <v>14</v>
      </c>
      <c r="X1673" s="27">
        <f t="shared" si="78"/>
        <v>3.8899998327</v>
      </c>
    </row>
    <row r="1674" spans="1:24" x14ac:dyDescent="0.25">
      <c r="A1674" s="26">
        <v>46265</v>
      </c>
      <c r="B1674" s="27" t="s">
        <v>10363</v>
      </c>
      <c r="C1674" s="27" t="s">
        <v>1877</v>
      </c>
      <c r="D1674" s="27" t="s">
        <v>1890</v>
      </c>
      <c r="E1674" s="27" t="s">
        <v>22</v>
      </c>
      <c r="F1674" s="27" t="s">
        <v>23</v>
      </c>
      <c r="G1674" s="27"/>
      <c r="H1674" s="27"/>
      <c r="I1674" s="28">
        <v>0</v>
      </c>
      <c r="J1674" s="28">
        <v>235200000</v>
      </c>
      <c r="K1674" s="28">
        <v>235200000</v>
      </c>
      <c r="L1674" s="29">
        <v>4.3499999999999996</v>
      </c>
      <c r="M1674" s="29">
        <f>IFERROR(_xlfn.XLOOKUP($B1674,'Ownership Metrics'!$A:$A,'Ownership Metrics'!$B:$B),"")</f>
        <v>4.32</v>
      </c>
      <c r="N1674" s="28">
        <f>IFERROR(_xlfn.XLOOKUP($B1674,'Ownership Metrics'!$A:$A,'Ownership Metrics'!$C:$C),"")</f>
        <v>866</v>
      </c>
      <c r="O1674" s="29">
        <f>IFERROR(_xlfn.XLOOKUP($B1674,'Ownership Metrics'!$A:$A,'Ownership Metrics'!$D:$D),"")</f>
        <v>20.63</v>
      </c>
      <c r="P1674" s="29">
        <f>IFERROR(_xlfn.XLOOKUP($B1674,'Ownership Metrics'!$A:$A,'Ownership Metrics'!$E:$E),"")</f>
        <v>39.96</v>
      </c>
      <c r="Q1674" s="30">
        <f>IFERROR(_xlfn.XLOOKUP($B1674,'Ownership Metrics'!$A:$A,'Ownership Metrics'!$F:$F),"")</f>
        <v>16</v>
      </c>
      <c r="R1674" s="30">
        <f>IFERROR(_xlfn.XLOOKUP($B1674,'Ownership Metrics'!$A:$A,'Ownership Metrics'!$G:$G),"")</f>
        <v>22</v>
      </c>
      <c r="S1674" s="27" t="str">
        <f>IFERROR(_xlfn.XLOOKUP($B1674,'Ownership Metrics'!$A:$A,'Ownership Metrics'!$H:$H),"")</f>
        <v>Tersebar</v>
      </c>
      <c r="T1674" s="27" t="str">
        <f>IFERROR(_xlfn.XLOOKUP($B1674,'Ownership Metrics'!$A:$A,'Ownership Metrics'!$I:$I),"")</f>
        <v>Rendah</v>
      </c>
      <c r="U1674" s="27">
        <f>IF(COUNTIFS($B$2:$B1674,$B1674,$D$2:$D1674,$D1674)=1,1,0)</f>
        <v>1</v>
      </c>
      <c r="V1674" s="27">
        <f t="shared" si="79"/>
        <v>4.3499999999999996</v>
      </c>
      <c r="W1674" s="27">
        <f t="shared" si="80"/>
        <v>12</v>
      </c>
      <c r="X1674" s="27">
        <f t="shared" si="78"/>
        <v>4.3499998326</v>
      </c>
    </row>
    <row r="1675" spans="1:24" x14ac:dyDescent="0.25">
      <c r="A1675" s="26">
        <v>46265</v>
      </c>
      <c r="B1675" s="27" t="s">
        <v>10363</v>
      </c>
      <c r="C1675" s="27" t="s">
        <v>1877</v>
      </c>
      <c r="D1675" s="27" t="s">
        <v>1891</v>
      </c>
      <c r="E1675" s="27" t="s">
        <v>22</v>
      </c>
      <c r="F1675" s="27" t="s">
        <v>23</v>
      </c>
      <c r="G1675" s="27"/>
      <c r="H1675" s="27"/>
      <c r="I1675" s="28">
        <v>0</v>
      </c>
      <c r="J1675" s="28">
        <v>212522000</v>
      </c>
      <c r="K1675" s="28">
        <v>212522000</v>
      </c>
      <c r="L1675" s="29">
        <v>3.93</v>
      </c>
      <c r="M1675" s="29">
        <f>IFERROR(_xlfn.XLOOKUP($B1675,'Ownership Metrics'!$A:$A,'Ownership Metrics'!$B:$B),"")</f>
        <v>4.32</v>
      </c>
      <c r="N1675" s="28">
        <f>IFERROR(_xlfn.XLOOKUP($B1675,'Ownership Metrics'!$A:$A,'Ownership Metrics'!$C:$C),"")</f>
        <v>866</v>
      </c>
      <c r="O1675" s="29">
        <f>IFERROR(_xlfn.XLOOKUP($B1675,'Ownership Metrics'!$A:$A,'Ownership Metrics'!$D:$D),"")</f>
        <v>20.63</v>
      </c>
      <c r="P1675" s="29">
        <f>IFERROR(_xlfn.XLOOKUP($B1675,'Ownership Metrics'!$A:$A,'Ownership Metrics'!$E:$E),"")</f>
        <v>39.96</v>
      </c>
      <c r="Q1675" s="30">
        <f>IFERROR(_xlfn.XLOOKUP($B1675,'Ownership Metrics'!$A:$A,'Ownership Metrics'!$F:$F),"")</f>
        <v>16</v>
      </c>
      <c r="R1675" s="30">
        <f>IFERROR(_xlfn.XLOOKUP($B1675,'Ownership Metrics'!$A:$A,'Ownership Metrics'!$G:$G),"")</f>
        <v>22</v>
      </c>
      <c r="S1675" s="27" t="str">
        <f>IFERROR(_xlfn.XLOOKUP($B1675,'Ownership Metrics'!$A:$A,'Ownership Metrics'!$H:$H),"")</f>
        <v>Tersebar</v>
      </c>
      <c r="T1675" s="27" t="str">
        <f>IFERROR(_xlfn.XLOOKUP($B1675,'Ownership Metrics'!$A:$A,'Ownership Metrics'!$I:$I),"")</f>
        <v>Rendah</v>
      </c>
      <c r="U1675" s="27">
        <f>IF(COUNTIFS($B$2:$B1675,$B1675,$D$2:$D1675,$D1675)=1,1,0)</f>
        <v>1</v>
      </c>
      <c r="V1675" s="27">
        <f t="shared" si="79"/>
        <v>3.93</v>
      </c>
      <c r="W1675" s="27">
        <f t="shared" si="80"/>
        <v>13</v>
      </c>
      <c r="X1675" s="27">
        <f t="shared" si="78"/>
        <v>3.9299998325000001</v>
      </c>
    </row>
    <row r="1676" spans="1:24" x14ac:dyDescent="0.25">
      <c r="A1676" s="26">
        <v>46265</v>
      </c>
      <c r="B1676" s="27" t="s">
        <v>10363</v>
      </c>
      <c r="C1676" s="27" t="s">
        <v>1877</v>
      </c>
      <c r="D1676" s="27" t="s">
        <v>1682</v>
      </c>
      <c r="E1676" s="27" t="s">
        <v>67</v>
      </c>
      <c r="F1676" s="27" t="s">
        <v>23</v>
      </c>
      <c r="G1676" s="27"/>
      <c r="H1676" s="27" t="s">
        <v>24</v>
      </c>
      <c r="I1676" s="28">
        <v>80091230</v>
      </c>
      <c r="J1676" s="28">
        <v>0</v>
      </c>
      <c r="K1676" s="28">
        <v>80091230</v>
      </c>
      <c r="L1676" s="29">
        <v>1.48</v>
      </c>
      <c r="M1676" s="29">
        <f>IFERROR(_xlfn.XLOOKUP($B1676,'Ownership Metrics'!$A:$A,'Ownership Metrics'!$B:$B),"")</f>
        <v>4.32</v>
      </c>
      <c r="N1676" s="28">
        <f>IFERROR(_xlfn.XLOOKUP($B1676,'Ownership Metrics'!$A:$A,'Ownership Metrics'!$C:$C),"")</f>
        <v>866</v>
      </c>
      <c r="O1676" s="29">
        <f>IFERROR(_xlfn.XLOOKUP($B1676,'Ownership Metrics'!$A:$A,'Ownership Metrics'!$D:$D),"")</f>
        <v>20.63</v>
      </c>
      <c r="P1676" s="29">
        <f>IFERROR(_xlfn.XLOOKUP($B1676,'Ownership Metrics'!$A:$A,'Ownership Metrics'!$E:$E),"")</f>
        <v>39.96</v>
      </c>
      <c r="Q1676" s="30">
        <f>IFERROR(_xlfn.XLOOKUP($B1676,'Ownership Metrics'!$A:$A,'Ownership Metrics'!$F:$F),"")</f>
        <v>16</v>
      </c>
      <c r="R1676" s="30">
        <f>IFERROR(_xlfn.XLOOKUP($B1676,'Ownership Metrics'!$A:$A,'Ownership Metrics'!$G:$G),"")</f>
        <v>22</v>
      </c>
      <c r="S1676" s="27" t="str">
        <f>IFERROR(_xlfn.XLOOKUP($B1676,'Ownership Metrics'!$A:$A,'Ownership Metrics'!$H:$H),"")</f>
        <v>Tersebar</v>
      </c>
      <c r="T1676" s="27" t="str">
        <f>IFERROR(_xlfn.XLOOKUP($B1676,'Ownership Metrics'!$A:$A,'Ownership Metrics'!$I:$I),"")</f>
        <v>Rendah</v>
      </c>
      <c r="U1676" s="27">
        <f>IF(COUNTIFS($B$2:$B1676,$B1676,$D$2:$D1676,$D1676)=1,1,0)</f>
        <v>1</v>
      </c>
      <c r="V1676" s="27">
        <f t="shared" si="79"/>
        <v>1.48</v>
      </c>
      <c r="W1676" s="27">
        <f t="shared" si="80"/>
        <v>16</v>
      </c>
      <c r="X1676" s="27">
        <f t="shared" si="78"/>
        <v>1.4799998323999999</v>
      </c>
    </row>
    <row r="1677" spans="1:24" x14ac:dyDescent="0.25">
      <c r="A1677" s="26">
        <v>46265</v>
      </c>
      <c r="B1677" s="27" t="s">
        <v>10364</v>
      </c>
      <c r="C1677" s="27" t="s">
        <v>1893</v>
      </c>
      <c r="D1677" s="27" t="s">
        <v>1894</v>
      </c>
      <c r="E1677" s="27"/>
      <c r="F1677" s="27"/>
      <c r="G1677" s="27"/>
      <c r="H1677" s="27"/>
      <c r="I1677" s="28">
        <v>0</v>
      </c>
      <c r="J1677" s="28">
        <v>1998750000</v>
      </c>
      <c r="K1677" s="28">
        <v>1998750000</v>
      </c>
      <c r="L1677" s="29">
        <v>77.77</v>
      </c>
      <c r="M1677" s="29">
        <f>IFERROR(_xlfn.XLOOKUP($B1677,'Ownership Metrics'!$A:$A,'Ownership Metrics'!$B:$B),"")</f>
        <v>0.67</v>
      </c>
      <c r="N1677" s="28">
        <f>IFERROR(_xlfn.XLOOKUP($B1677,'Ownership Metrics'!$A:$A,'Ownership Metrics'!$C:$C),"")</f>
        <v>6128</v>
      </c>
      <c r="O1677" s="29">
        <f>IFERROR(_xlfn.XLOOKUP($B1677,'Ownership Metrics'!$A:$A,'Ownership Metrics'!$D:$D),"")</f>
        <v>77.77</v>
      </c>
      <c r="P1677" s="29">
        <f>IFERROR(_xlfn.XLOOKUP($B1677,'Ownership Metrics'!$A:$A,'Ownership Metrics'!$E:$E),"")</f>
        <v>87.27</v>
      </c>
      <c r="Q1677" s="30">
        <f>IFERROR(_xlfn.XLOOKUP($B1677,'Ownership Metrics'!$A:$A,'Ownership Metrics'!$F:$F),"")</f>
        <v>8</v>
      </c>
      <c r="R1677" s="30">
        <f>IFERROR(_xlfn.XLOOKUP($B1677,'Ownership Metrics'!$A:$A,'Ownership Metrics'!$G:$G),"")</f>
        <v>71</v>
      </c>
      <c r="S1677" s="27" t="str">
        <f>IFERROR(_xlfn.XLOOKUP($B1677,'Ownership Metrics'!$A:$A,'Ownership Metrics'!$H:$H),"")</f>
        <v>Mayoritas</v>
      </c>
      <c r="T1677" s="27" t="str">
        <f>IFERROR(_xlfn.XLOOKUP($B1677,'Ownership Metrics'!$A:$A,'Ownership Metrics'!$I:$I),"")</f>
        <v>Tinggi</v>
      </c>
      <c r="U1677" s="27">
        <f>IF(COUNTIFS($B$2:$B1677,$B1677,$D$2:$D1677,$D1677)=1,1,0)</f>
        <v>1</v>
      </c>
      <c r="V1677" s="27">
        <f t="shared" si="79"/>
        <v>77.77</v>
      </c>
      <c r="W1677" s="27">
        <f t="shared" si="80"/>
        <v>1</v>
      </c>
      <c r="X1677" s="27">
        <f t="shared" si="78"/>
        <v>77.769999832300002</v>
      </c>
    </row>
    <row r="1678" spans="1:24" x14ac:dyDescent="0.25">
      <c r="A1678" s="26">
        <v>46265</v>
      </c>
      <c r="B1678" s="27" t="s">
        <v>10364</v>
      </c>
      <c r="C1678" s="27" t="s">
        <v>1893</v>
      </c>
      <c r="D1678" s="27" t="s">
        <v>1615</v>
      </c>
      <c r="E1678" s="27" t="s">
        <v>204</v>
      </c>
      <c r="F1678" s="27" t="s">
        <v>23</v>
      </c>
      <c r="G1678" s="27"/>
      <c r="H1678" s="27" t="s">
        <v>24</v>
      </c>
      <c r="I1678" s="28">
        <v>44843667</v>
      </c>
      <c r="J1678" s="28">
        <v>0</v>
      </c>
      <c r="K1678" s="28">
        <v>44843667</v>
      </c>
      <c r="L1678" s="29">
        <v>1.74</v>
      </c>
      <c r="M1678" s="29">
        <f>IFERROR(_xlfn.XLOOKUP($B1678,'Ownership Metrics'!$A:$A,'Ownership Metrics'!$B:$B),"")</f>
        <v>0.67</v>
      </c>
      <c r="N1678" s="28">
        <f>IFERROR(_xlfn.XLOOKUP($B1678,'Ownership Metrics'!$A:$A,'Ownership Metrics'!$C:$C),"")</f>
        <v>6128</v>
      </c>
      <c r="O1678" s="29">
        <f>IFERROR(_xlfn.XLOOKUP($B1678,'Ownership Metrics'!$A:$A,'Ownership Metrics'!$D:$D),"")</f>
        <v>77.77</v>
      </c>
      <c r="P1678" s="29">
        <f>IFERROR(_xlfn.XLOOKUP($B1678,'Ownership Metrics'!$A:$A,'Ownership Metrics'!$E:$E),"")</f>
        <v>87.27</v>
      </c>
      <c r="Q1678" s="30">
        <f>IFERROR(_xlfn.XLOOKUP($B1678,'Ownership Metrics'!$A:$A,'Ownership Metrics'!$F:$F),"")</f>
        <v>8</v>
      </c>
      <c r="R1678" s="30">
        <f>IFERROR(_xlfn.XLOOKUP($B1678,'Ownership Metrics'!$A:$A,'Ownership Metrics'!$G:$G),"")</f>
        <v>71</v>
      </c>
      <c r="S1678" s="27" t="str">
        <f>IFERROR(_xlfn.XLOOKUP($B1678,'Ownership Metrics'!$A:$A,'Ownership Metrics'!$H:$H),"")</f>
        <v>Mayoritas</v>
      </c>
      <c r="T1678" s="27" t="str">
        <f>IFERROR(_xlfn.XLOOKUP($B1678,'Ownership Metrics'!$A:$A,'Ownership Metrics'!$I:$I),"")</f>
        <v>Tinggi</v>
      </c>
      <c r="U1678" s="27">
        <f>IF(COUNTIFS($B$2:$B1678,$B1678,$D$2:$D1678,$D1678)=1,1,0)</f>
        <v>1</v>
      </c>
      <c r="V1678" s="27">
        <f t="shared" si="79"/>
        <v>1.74</v>
      </c>
      <c r="W1678" s="27">
        <f t="shared" si="80"/>
        <v>7</v>
      </c>
      <c r="X1678" s="27">
        <f t="shared" si="78"/>
        <v>1.7399998322000001</v>
      </c>
    </row>
    <row r="1679" spans="1:24" x14ac:dyDescent="0.25">
      <c r="A1679" s="26">
        <v>46265</v>
      </c>
      <c r="B1679" s="27" t="s">
        <v>10364</v>
      </c>
      <c r="C1679" s="27" t="s">
        <v>1893</v>
      </c>
      <c r="D1679" s="27" t="s">
        <v>1895</v>
      </c>
      <c r="E1679" s="27" t="s">
        <v>35</v>
      </c>
      <c r="F1679" s="27" t="s">
        <v>23</v>
      </c>
      <c r="G1679" s="27" t="s">
        <v>36</v>
      </c>
      <c r="H1679" s="27"/>
      <c r="I1679" s="28">
        <v>122000000</v>
      </c>
      <c r="J1679" s="28">
        <v>0</v>
      </c>
      <c r="K1679" s="28">
        <v>122000000</v>
      </c>
      <c r="L1679" s="29">
        <v>4.75</v>
      </c>
      <c r="M1679" s="29">
        <f>IFERROR(_xlfn.XLOOKUP($B1679,'Ownership Metrics'!$A:$A,'Ownership Metrics'!$B:$B),"")</f>
        <v>0.67</v>
      </c>
      <c r="N1679" s="28">
        <f>IFERROR(_xlfn.XLOOKUP($B1679,'Ownership Metrics'!$A:$A,'Ownership Metrics'!$C:$C),"")</f>
        <v>6128</v>
      </c>
      <c r="O1679" s="29">
        <f>IFERROR(_xlfn.XLOOKUP($B1679,'Ownership Metrics'!$A:$A,'Ownership Metrics'!$D:$D),"")</f>
        <v>77.77</v>
      </c>
      <c r="P1679" s="29">
        <f>IFERROR(_xlfn.XLOOKUP($B1679,'Ownership Metrics'!$A:$A,'Ownership Metrics'!$E:$E),"")</f>
        <v>87.27</v>
      </c>
      <c r="Q1679" s="30">
        <f>IFERROR(_xlfn.XLOOKUP($B1679,'Ownership Metrics'!$A:$A,'Ownership Metrics'!$F:$F),"")</f>
        <v>8</v>
      </c>
      <c r="R1679" s="30">
        <f>IFERROR(_xlfn.XLOOKUP($B1679,'Ownership Metrics'!$A:$A,'Ownership Metrics'!$G:$G),"")</f>
        <v>71</v>
      </c>
      <c r="S1679" s="27" t="str">
        <f>IFERROR(_xlfn.XLOOKUP($B1679,'Ownership Metrics'!$A:$A,'Ownership Metrics'!$H:$H),"")</f>
        <v>Mayoritas</v>
      </c>
      <c r="T1679" s="27" t="str">
        <f>IFERROR(_xlfn.XLOOKUP($B1679,'Ownership Metrics'!$A:$A,'Ownership Metrics'!$I:$I),"")</f>
        <v>Tinggi</v>
      </c>
      <c r="U1679" s="27">
        <f>IF(COUNTIFS($B$2:$B1679,$B1679,$D$2:$D1679,$D1679)=1,1,0)</f>
        <v>1</v>
      </c>
      <c r="V1679" s="27">
        <f t="shared" si="79"/>
        <v>4.75</v>
      </c>
      <c r="W1679" s="27">
        <f t="shared" si="80"/>
        <v>2</v>
      </c>
      <c r="X1679" s="27">
        <f t="shared" si="78"/>
        <v>4.7499998321000003</v>
      </c>
    </row>
    <row r="1680" spans="1:24" x14ac:dyDescent="0.25">
      <c r="A1680" s="26">
        <v>46265</v>
      </c>
      <c r="B1680" s="27" t="s">
        <v>10364</v>
      </c>
      <c r="C1680" s="27" t="s">
        <v>1893</v>
      </c>
      <c r="D1680" s="27" t="s">
        <v>1896</v>
      </c>
      <c r="E1680" s="27" t="s">
        <v>35</v>
      </c>
      <c r="F1680" s="27" t="s">
        <v>23</v>
      </c>
      <c r="G1680" s="27" t="s">
        <v>36</v>
      </c>
      <c r="H1680" s="27" t="s">
        <v>24</v>
      </c>
      <c r="I1680" s="28">
        <v>42068266</v>
      </c>
      <c r="J1680" s="28">
        <v>0</v>
      </c>
      <c r="K1680" s="28">
        <v>42068266</v>
      </c>
      <c r="L1680" s="29">
        <v>1.64</v>
      </c>
      <c r="M1680" s="29">
        <f>IFERROR(_xlfn.XLOOKUP($B1680,'Ownership Metrics'!$A:$A,'Ownership Metrics'!$B:$B),"")</f>
        <v>0.67</v>
      </c>
      <c r="N1680" s="28">
        <f>IFERROR(_xlfn.XLOOKUP($B1680,'Ownership Metrics'!$A:$A,'Ownership Metrics'!$C:$C),"")</f>
        <v>6128</v>
      </c>
      <c r="O1680" s="29">
        <f>IFERROR(_xlfn.XLOOKUP($B1680,'Ownership Metrics'!$A:$A,'Ownership Metrics'!$D:$D),"")</f>
        <v>77.77</v>
      </c>
      <c r="P1680" s="29">
        <f>IFERROR(_xlfn.XLOOKUP($B1680,'Ownership Metrics'!$A:$A,'Ownership Metrics'!$E:$E),"")</f>
        <v>87.27</v>
      </c>
      <c r="Q1680" s="30">
        <f>IFERROR(_xlfn.XLOOKUP($B1680,'Ownership Metrics'!$A:$A,'Ownership Metrics'!$F:$F),"")</f>
        <v>8</v>
      </c>
      <c r="R1680" s="30">
        <f>IFERROR(_xlfn.XLOOKUP($B1680,'Ownership Metrics'!$A:$A,'Ownership Metrics'!$G:$G),"")</f>
        <v>71</v>
      </c>
      <c r="S1680" s="27" t="str">
        <f>IFERROR(_xlfn.XLOOKUP($B1680,'Ownership Metrics'!$A:$A,'Ownership Metrics'!$H:$H),"")</f>
        <v>Mayoritas</v>
      </c>
      <c r="T1680" s="27" t="str">
        <f>IFERROR(_xlfn.XLOOKUP($B1680,'Ownership Metrics'!$A:$A,'Ownership Metrics'!$I:$I),"")</f>
        <v>Tinggi</v>
      </c>
      <c r="U1680" s="27">
        <f>IF(COUNTIFS($B$2:$B1680,$B1680,$D$2:$D1680,$D1680)=1,1,0)</f>
        <v>1</v>
      </c>
      <c r="V1680" s="27">
        <f t="shared" si="79"/>
        <v>1.64</v>
      </c>
      <c r="W1680" s="27">
        <f t="shared" si="80"/>
        <v>8</v>
      </c>
      <c r="X1680" s="27">
        <f t="shared" si="78"/>
        <v>1.639999832</v>
      </c>
    </row>
    <row r="1681" spans="1:24" x14ac:dyDescent="0.25">
      <c r="A1681" s="26">
        <v>46265</v>
      </c>
      <c r="B1681" s="27" t="s">
        <v>10364</v>
      </c>
      <c r="C1681" s="27" t="s">
        <v>1893</v>
      </c>
      <c r="D1681" s="27" t="s">
        <v>1897</v>
      </c>
      <c r="E1681" s="27" t="s">
        <v>35</v>
      </c>
      <c r="F1681" s="27" t="s">
        <v>23</v>
      </c>
      <c r="G1681" s="27" t="s">
        <v>36</v>
      </c>
      <c r="H1681" s="27" t="s">
        <v>24</v>
      </c>
      <c r="I1681" s="28">
        <v>0</v>
      </c>
      <c r="J1681" s="28">
        <v>51250000</v>
      </c>
      <c r="K1681" s="28">
        <v>51250000</v>
      </c>
      <c r="L1681" s="29">
        <v>1.99</v>
      </c>
      <c r="M1681" s="29">
        <f>IFERROR(_xlfn.XLOOKUP($B1681,'Ownership Metrics'!$A:$A,'Ownership Metrics'!$B:$B),"")</f>
        <v>0.67</v>
      </c>
      <c r="N1681" s="28">
        <f>IFERROR(_xlfn.XLOOKUP($B1681,'Ownership Metrics'!$A:$A,'Ownership Metrics'!$C:$C),"")</f>
        <v>6128</v>
      </c>
      <c r="O1681" s="29">
        <f>IFERROR(_xlfn.XLOOKUP($B1681,'Ownership Metrics'!$A:$A,'Ownership Metrics'!$D:$D),"")</f>
        <v>77.77</v>
      </c>
      <c r="P1681" s="29">
        <f>IFERROR(_xlfn.XLOOKUP($B1681,'Ownership Metrics'!$A:$A,'Ownership Metrics'!$E:$E),"")</f>
        <v>87.27</v>
      </c>
      <c r="Q1681" s="30">
        <f>IFERROR(_xlfn.XLOOKUP($B1681,'Ownership Metrics'!$A:$A,'Ownership Metrics'!$F:$F),"")</f>
        <v>8</v>
      </c>
      <c r="R1681" s="30">
        <f>IFERROR(_xlfn.XLOOKUP($B1681,'Ownership Metrics'!$A:$A,'Ownership Metrics'!$G:$G),"")</f>
        <v>71</v>
      </c>
      <c r="S1681" s="27" t="str">
        <f>IFERROR(_xlfn.XLOOKUP($B1681,'Ownership Metrics'!$A:$A,'Ownership Metrics'!$H:$H),"")</f>
        <v>Mayoritas</v>
      </c>
      <c r="T1681" s="27" t="str">
        <f>IFERROR(_xlfn.XLOOKUP($B1681,'Ownership Metrics'!$A:$A,'Ownership Metrics'!$I:$I),"")</f>
        <v>Tinggi</v>
      </c>
      <c r="U1681" s="27">
        <f>IF(COUNTIFS($B$2:$B1681,$B1681,$D$2:$D1681,$D1681)=1,1,0)</f>
        <v>1</v>
      </c>
      <c r="V1681" s="27">
        <f t="shared" si="79"/>
        <v>1.99</v>
      </c>
      <c r="W1681" s="27">
        <f t="shared" si="80"/>
        <v>6</v>
      </c>
      <c r="X1681" s="27">
        <f t="shared" si="78"/>
        <v>1.9899998319000001</v>
      </c>
    </row>
    <row r="1682" spans="1:24" x14ac:dyDescent="0.25">
      <c r="A1682" s="26">
        <v>46265</v>
      </c>
      <c r="B1682" s="27" t="s">
        <v>10364</v>
      </c>
      <c r="C1682" s="27" t="s">
        <v>1893</v>
      </c>
      <c r="D1682" s="27" t="s">
        <v>1898</v>
      </c>
      <c r="E1682" s="27" t="s">
        <v>35</v>
      </c>
      <c r="F1682" s="27" t="s">
        <v>23</v>
      </c>
      <c r="G1682" s="27" t="s">
        <v>36</v>
      </c>
      <c r="H1682" s="27" t="s">
        <v>24</v>
      </c>
      <c r="I1682" s="28">
        <v>122000000</v>
      </c>
      <c r="J1682" s="28">
        <v>0</v>
      </c>
      <c r="K1682" s="28">
        <v>122000000</v>
      </c>
      <c r="L1682" s="29">
        <v>4.75</v>
      </c>
      <c r="M1682" s="29">
        <f>IFERROR(_xlfn.XLOOKUP($B1682,'Ownership Metrics'!$A:$A,'Ownership Metrics'!$B:$B),"")</f>
        <v>0.67</v>
      </c>
      <c r="N1682" s="28">
        <f>IFERROR(_xlfn.XLOOKUP($B1682,'Ownership Metrics'!$A:$A,'Ownership Metrics'!$C:$C),"")</f>
        <v>6128</v>
      </c>
      <c r="O1682" s="29">
        <f>IFERROR(_xlfn.XLOOKUP($B1682,'Ownership Metrics'!$A:$A,'Ownership Metrics'!$D:$D),"")</f>
        <v>77.77</v>
      </c>
      <c r="P1682" s="29">
        <f>IFERROR(_xlfn.XLOOKUP($B1682,'Ownership Metrics'!$A:$A,'Ownership Metrics'!$E:$E),"")</f>
        <v>87.27</v>
      </c>
      <c r="Q1682" s="30">
        <f>IFERROR(_xlfn.XLOOKUP($B1682,'Ownership Metrics'!$A:$A,'Ownership Metrics'!$F:$F),"")</f>
        <v>8</v>
      </c>
      <c r="R1682" s="30">
        <f>IFERROR(_xlfn.XLOOKUP($B1682,'Ownership Metrics'!$A:$A,'Ownership Metrics'!$G:$G),"")</f>
        <v>71</v>
      </c>
      <c r="S1682" s="27" t="str">
        <f>IFERROR(_xlfn.XLOOKUP($B1682,'Ownership Metrics'!$A:$A,'Ownership Metrics'!$H:$H),"")</f>
        <v>Mayoritas</v>
      </c>
      <c r="T1682" s="27" t="str">
        <f>IFERROR(_xlfn.XLOOKUP($B1682,'Ownership Metrics'!$A:$A,'Ownership Metrics'!$I:$I),"")</f>
        <v>Tinggi</v>
      </c>
      <c r="U1682" s="27">
        <f>IF(COUNTIFS($B$2:$B1682,$B1682,$D$2:$D1682,$D1682)=1,1,0)</f>
        <v>1</v>
      </c>
      <c r="V1682" s="27">
        <f t="shared" si="79"/>
        <v>4.75</v>
      </c>
      <c r="W1682" s="27">
        <f t="shared" si="80"/>
        <v>3</v>
      </c>
      <c r="X1682" s="27">
        <f t="shared" si="78"/>
        <v>4.7499998318000003</v>
      </c>
    </row>
    <row r="1683" spans="1:24" x14ac:dyDescent="0.25">
      <c r="A1683" s="26">
        <v>46265</v>
      </c>
      <c r="B1683" s="27" t="s">
        <v>10364</v>
      </c>
      <c r="C1683" s="27" t="s">
        <v>1893</v>
      </c>
      <c r="D1683" s="27" t="s">
        <v>1899</v>
      </c>
      <c r="E1683" s="27" t="s">
        <v>35</v>
      </c>
      <c r="F1683" s="27" t="s">
        <v>23</v>
      </c>
      <c r="G1683" s="27" t="s">
        <v>36</v>
      </c>
      <c r="H1683" s="27" t="s">
        <v>24</v>
      </c>
      <c r="I1683" s="28">
        <v>55065000</v>
      </c>
      <c r="J1683" s="28">
        <v>0</v>
      </c>
      <c r="K1683" s="28">
        <v>55065000</v>
      </c>
      <c r="L1683" s="29">
        <v>2.14</v>
      </c>
      <c r="M1683" s="29">
        <f>IFERROR(_xlfn.XLOOKUP($B1683,'Ownership Metrics'!$A:$A,'Ownership Metrics'!$B:$B),"")</f>
        <v>0.67</v>
      </c>
      <c r="N1683" s="28">
        <f>IFERROR(_xlfn.XLOOKUP($B1683,'Ownership Metrics'!$A:$A,'Ownership Metrics'!$C:$C),"")</f>
        <v>6128</v>
      </c>
      <c r="O1683" s="29">
        <f>IFERROR(_xlfn.XLOOKUP($B1683,'Ownership Metrics'!$A:$A,'Ownership Metrics'!$D:$D),"")</f>
        <v>77.77</v>
      </c>
      <c r="P1683" s="29">
        <f>IFERROR(_xlfn.XLOOKUP($B1683,'Ownership Metrics'!$A:$A,'Ownership Metrics'!$E:$E),"")</f>
        <v>87.27</v>
      </c>
      <c r="Q1683" s="30">
        <f>IFERROR(_xlfn.XLOOKUP($B1683,'Ownership Metrics'!$A:$A,'Ownership Metrics'!$F:$F),"")</f>
        <v>8</v>
      </c>
      <c r="R1683" s="30">
        <f>IFERROR(_xlfn.XLOOKUP($B1683,'Ownership Metrics'!$A:$A,'Ownership Metrics'!$G:$G),"")</f>
        <v>71</v>
      </c>
      <c r="S1683" s="27" t="str">
        <f>IFERROR(_xlfn.XLOOKUP($B1683,'Ownership Metrics'!$A:$A,'Ownership Metrics'!$H:$H),"")</f>
        <v>Mayoritas</v>
      </c>
      <c r="T1683" s="27" t="str">
        <f>IFERROR(_xlfn.XLOOKUP($B1683,'Ownership Metrics'!$A:$A,'Ownership Metrics'!$I:$I),"")</f>
        <v>Tinggi</v>
      </c>
      <c r="U1683" s="27">
        <f>IF(COUNTIFS($B$2:$B1683,$B1683,$D$2:$D1683,$D1683)=1,1,0)</f>
        <v>1</v>
      </c>
      <c r="V1683" s="27">
        <f t="shared" si="79"/>
        <v>2.14</v>
      </c>
      <c r="W1683" s="27">
        <f t="shared" si="80"/>
        <v>5</v>
      </c>
      <c r="X1683" s="27">
        <f t="shared" si="78"/>
        <v>2.1399998317</v>
      </c>
    </row>
    <row r="1684" spans="1:24" x14ac:dyDescent="0.25">
      <c r="A1684" s="26">
        <v>46265</v>
      </c>
      <c r="B1684" s="27" t="s">
        <v>10364</v>
      </c>
      <c r="C1684" s="27" t="s">
        <v>1893</v>
      </c>
      <c r="D1684" s="27" t="s">
        <v>1900</v>
      </c>
      <c r="E1684" s="27" t="s">
        <v>35</v>
      </c>
      <c r="F1684" s="27" t="s">
        <v>23</v>
      </c>
      <c r="G1684" s="27" t="s">
        <v>36</v>
      </c>
      <c r="H1684" s="27" t="s">
        <v>24</v>
      </c>
      <c r="I1684" s="28">
        <v>117000000</v>
      </c>
      <c r="J1684" s="28">
        <v>0</v>
      </c>
      <c r="K1684" s="28">
        <v>117000000</v>
      </c>
      <c r="L1684" s="29">
        <v>4.55</v>
      </c>
      <c r="M1684" s="29">
        <f>IFERROR(_xlfn.XLOOKUP($B1684,'Ownership Metrics'!$A:$A,'Ownership Metrics'!$B:$B),"")</f>
        <v>0.67</v>
      </c>
      <c r="N1684" s="28">
        <f>IFERROR(_xlfn.XLOOKUP($B1684,'Ownership Metrics'!$A:$A,'Ownership Metrics'!$C:$C),"")</f>
        <v>6128</v>
      </c>
      <c r="O1684" s="29">
        <f>IFERROR(_xlfn.XLOOKUP($B1684,'Ownership Metrics'!$A:$A,'Ownership Metrics'!$D:$D),"")</f>
        <v>77.77</v>
      </c>
      <c r="P1684" s="29">
        <f>IFERROR(_xlfn.XLOOKUP($B1684,'Ownership Metrics'!$A:$A,'Ownership Metrics'!$E:$E),"")</f>
        <v>87.27</v>
      </c>
      <c r="Q1684" s="30">
        <f>IFERROR(_xlfn.XLOOKUP($B1684,'Ownership Metrics'!$A:$A,'Ownership Metrics'!$F:$F),"")</f>
        <v>8</v>
      </c>
      <c r="R1684" s="30">
        <f>IFERROR(_xlfn.XLOOKUP($B1684,'Ownership Metrics'!$A:$A,'Ownership Metrics'!$G:$G),"")</f>
        <v>71</v>
      </c>
      <c r="S1684" s="27" t="str">
        <f>IFERROR(_xlfn.XLOOKUP($B1684,'Ownership Metrics'!$A:$A,'Ownership Metrics'!$H:$H),"")</f>
        <v>Mayoritas</v>
      </c>
      <c r="T1684" s="27" t="str">
        <f>IFERROR(_xlfn.XLOOKUP($B1684,'Ownership Metrics'!$A:$A,'Ownership Metrics'!$I:$I),"")</f>
        <v>Tinggi</v>
      </c>
      <c r="U1684" s="27">
        <f>IF(COUNTIFS($B$2:$B1684,$B1684,$D$2:$D1684,$D1684)=1,1,0)</f>
        <v>1</v>
      </c>
      <c r="V1684" s="27">
        <f t="shared" si="79"/>
        <v>4.55</v>
      </c>
      <c r="W1684" s="27">
        <f t="shared" si="80"/>
        <v>4</v>
      </c>
      <c r="X1684" s="27">
        <f t="shared" si="78"/>
        <v>4.5499998316000001</v>
      </c>
    </row>
    <row r="1685" spans="1:24" x14ac:dyDescent="0.25">
      <c r="A1685" s="26">
        <v>46265</v>
      </c>
      <c r="B1685" s="27" t="s">
        <v>10365</v>
      </c>
      <c r="C1685" s="27" t="s">
        <v>1902</v>
      </c>
      <c r="D1685" s="27" t="s">
        <v>1903</v>
      </c>
      <c r="E1685" s="27" t="s">
        <v>22</v>
      </c>
      <c r="F1685" s="27" t="s">
        <v>23</v>
      </c>
      <c r="G1685" s="27"/>
      <c r="H1685" s="27" t="s">
        <v>24</v>
      </c>
      <c r="I1685" s="28">
        <v>109824800</v>
      </c>
      <c r="J1685" s="28">
        <v>13360000000</v>
      </c>
      <c r="K1685" s="28">
        <v>13469824800</v>
      </c>
      <c r="L1685" s="29">
        <v>56.12</v>
      </c>
      <c r="M1685" s="29">
        <f>IFERROR(_xlfn.XLOOKUP($B1685,'Ownership Metrics'!$A:$A,'Ownership Metrics'!$B:$B),"")</f>
        <v>10.58</v>
      </c>
      <c r="N1685" s="28">
        <f>IFERROR(_xlfn.XLOOKUP($B1685,'Ownership Metrics'!$A:$A,'Ownership Metrics'!$C:$C),"")</f>
        <v>3631</v>
      </c>
      <c r="O1685" s="29">
        <f>IFERROR(_xlfn.XLOOKUP($B1685,'Ownership Metrics'!$A:$A,'Ownership Metrics'!$D:$D),"")</f>
        <v>56.12</v>
      </c>
      <c r="P1685" s="29">
        <f>IFERROR(_xlfn.XLOOKUP($B1685,'Ownership Metrics'!$A:$A,'Ownership Metrics'!$E:$E),"")</f>
        <v>81.319999999999993</v>
      </c>
      <c r="Q1685" s="30">
        <f>IFERROR(_xlfn.XLOOKUP($B1685,'Ownership Metrics'!$A:$A,'Ownership Metrics'!$F:$F),"")</f>
        <v>7</v>
      </c>
      <c r="R1685" s="30">
        <f>IFERROR(_xlfn.XLOOKUP($B1685,'Ownership Metrics'!$A:$A,'Ownership Metrics'!$G:$G),"")</f>
        <v>58</v>
      </c>
      <c r="S1685" s="27" t="str">
        <f>IFERROR(_xlfn.XLOOKUP($B1685,'Ownership Metrics'!$A:$A,'Ownership Metrics'!$H:$H),"")</f>
        <v>Mayoritas</v>
      </c>
      <c r="T1685" s="27" t="str">
        <f>IFERROR(_xlfn.XLOOKUP($B1685,'Ownership Metrics'!$A:$A,'Ownership Metrics'!$I:$I),"")</f>
        <v>Tinggi</v>
      </c>
      <c r="U1685" s="27">
        <f>IF(COUNTIFS($B$2:$B1685,$B1685,$D$2:$D1685,$D1685)=1,1,0)</f>
        <v>1</v>
      </c>
      <c r="V1685" s="27">
        <f t="shared" si="79"/>
        <v>56.12</v>
      </c>
      <c r="W1685" s="27">
        <f t="shared" si="80"/>
        <v>1</v>
      </c>
      <c r="X1685" s="27">
        <f t="shared" si="78"/>
        <v>56.119999831499996</v>
      </c>
    </row>
    <row r="1686" spans="1:24" x14ac:dyDescent="0.25">
      <c r="A1686" s="26">
        <v>46265</v>
      </c>
      <c r="B1686" s="27" t="s">
        <v>10365</v>
      </c>
      <c r="C1686" s="27" t="s">
        <v>1902</v>
      </c>
      <c r="D1686" s="27" t="s">
        <v>1904</v>
      </c>
      <c r="E1686" s="27" t="s">
        <v>22</v>
      </c>
      <c r="F1686" s="27" t="s">
        <v>23</v>
      </c>
      <c r="G1686" s="27"/>
      <c r="H1686" s="27" t="s">
        <v>24</v>
      </c>
      <c r="I1686" s="28">
        <v>985757800</v>
      </c>
      <c r="J1686" s="28">
        <v>0</v>
      </c>
      <c r="K1686" s="28">
        <v>985757800</v>
      </c>
      <c r="L1686" s="29">
        <v>4.1100000000000003</v>
      </c>
      <c r="M1686" s="29">
        <f>IFERROR(_xlfn.XLOOKUP($B1686,'Ownership Metrics'!$A:$A,'Ownership Metrics'!$B:$B),"")</f>
        <v>10.58</v>
      </c>
      <c r="N1686" s="28">
        <f>IFERROR(_xlfn.XLOOKUP($B1686,'Ownership Metrics'!$A:$A,'Ownership Metrics'!$C:$C),"")</f>
        <v>3631</v>
      </c>
      <c r="O1686" s="29">
        <f>IFERROR(_xlfn.XLOOKUP($B1686,'Ownership Metrics'!$A:$A,'Ownership Metrics'!$D:$D),"")</f>
        <v>56.12</v>
      </c>
      <c r="P1686" s="29">
        <f>IFERROR(_xlfn.XLOOKUP($B1686,'Ownership Metrics'!$A:$A,'Ownership Metrics'!$E:$E),"")</f>
        <v>81.319999999999993</v>
      </c>
      <c r="Q1686" s="30">
        <f>IFERROR(_xlfn.XLOOKUP($B1686,'Ownership Metrics'!$A:$A,'Ownership Metrics'!$F:$F),"")</f>
        <v>7</v>
      </c>
      <c r="R1686" s="30">
        <f>IFERROR(_xlfn.XLOOKUP($B1686,'Ownership Metrics'!$A:$A,'Ownership Metrics'!$G:$G),"")</f>
        <v>58</v>
      </c>
      <c r="S1686" s="27" t="str">
        <f>IFERROR(_xlfn.XLOOKUP($B1686,'Ownership Metrics'!$A:$A,'Ownership Metrics'!$H:$H),"")</f>
        <v>Mayoritas</v>
      </c>
      <c r="T1686" s="27" t="str">
        <f>IFERROR(_xlfn.XLOOKUP($B1686,'Ownership Metrics'!$A:$A,'Ownership Metrics'!$I:$I),"")</f>
        <v>Tinggi</v>
      </c>
      <c r="U1686" s="27">
        <f>IF(COUNTIFS($B$2:$B1686,$B1686,$D$2:$D1686,$D1686)=1,1,0)</f>
        <v>1</v>
      </c>
      <c r="V1686" s="27">
        <f t="shared" si="79"/>
        <v>4.1100000000000003</v>
      </c>
      <c r="W1686" s="27">
        <f t="shared" si="80"/>
        <v>3</v>
      </c>
      <c r="X1686" s="27">
        <f t="shared" si="78"/>
        <v>4.1099998314000006</v>
      </c>
    </row>
    <row r="1687" spans="1:24" x14ac:dyDescent="0.25">
      <c r="A1687" s="26">
        <v>46265</v>
      </c>
      <c r="B1687" s="27" t="s">
        <v>10365</v>
      </c>
      <c r="C1687" s="27" t="s">
        <v>1902</v>
      </c>
      <c r="D1687" s="27" t="s">
        <v>1905</v>
      </c>
      <c r="E1687" s="27" t="s">
        <v>74</v>
      </c>
      <c r="F1687" s="27" t="s">
        <v>23</v>
      </c>
      <c r="G1687" s="27"/>
      <c r="H1687" s="27" t="s">
        <v>24</v>
      </c>
      <c r="I1687" s="28">
        <v>704496300</v>
      </c>
      <c r="J1687" s="28">
        <v>0</v>
      </c>
      <c r="K1687" s="28">
        <v>704496300</v>
      </c>
      <c r="L1687" s="29">
        <v>2.94</v>
      </c>
      <c r="M1687" s="29">
        <f>IFERROR(_xlfn.XLOOKUP($B1687,'Ownership Metrics'!$A:$A,'Ownership Metrics'!$B:$B),"")</f>
        <v>10.58</v>
      </c>
      <c r="N1687" s="28">
        <f>IFERROR(_xlfn.XLOOKUP($B1687,'Ownership Metrics'!$A:$A,'Ownership Metrics'!$C:$C),"")</f>
        <v>3631</v>
      </c>
      <c r="O1687" s="29">
        <f>IFERROR(_xlfn.XLOOKUP($B1687,'Ownership Metrics'!$A:$A,'Ownership Metrics'!$D:$D),"")</f>
        <v>56.12</v>
      </c>
      <c r="P1687" s="29">
        <f>IFERROR(_xlfn.XLOOKUP($B1687,'Ownership Metrics'!$A:$A,'Ownership Metrics'!$E:$E),"")</f>
        <v>81.319999999999993</v>
      </c>
      <c r="Q1687" s="30">
        <f>IFERROR(_xlfn.XLOOKUP($B1687,'Ownership Metrics'!$A:$A,'Ownership Metrics'!$F:$F),"")</f>
        <v>7</v>
      </c>
      <c r="R1687" s="30">
        <f>IFERROR(_xlfn.XLOOKUP($B1687,'Ownership Metrics'!$A:$A,'Ownership Metrics'!$G:$G),"")</f>
        <v>58</v>
      </c>
      <c r="S1687" s="27" t="str">
        <f>IFERROR(_xlfn.XLOOKUP($B1687,'Ownership Metrics'!$A:$A,'Ownership Metrics'!$H:$H),"")</f>
        <v>Mayoritas</v>
      </c>
      <c r="T1687" s="27" t="str">
        <f>IFERROR(_xlfn.XLOOKUP($B1687,'Ownership Metrics'!$A:$A,'Ownership Metrics'!$I:$I),"")</f>
        <v>Tinggi</v>
      </c>
      <c r="U1687" s="27">
        <f>IF(COUNTIFS($B$2:$B1687,$B1687,$D$2:$D1687,$D1687)=1,1,0)</f>
        <v>1</v>
      </c>
      <c r="V1687" s="27">
        <f t="shared" si="79"/>
        <v>2.94</v>
      </c>
      <c r="W1687" s="27">
        <f t="shared" si="80"/>
        <v>4</v>
      </c>
      <c r="X1687" s="27">
        <f t="shared" si="78"/>
        <v>2.9399998312999998</v>
      </c>
    </row>
    <row r="1688" spans="1:24" x14ac:dyDescent="0.25">
      <c r="A1688" s="26">
        <v>46265</v>
      </c>
      <c r="B1688" s="27" t="s">
        <v>10365</v>
      </c>
      <c r="C1688" s="27" t="s">
        <v>1902</v>
      </c>
      <c r="D1688" s="27" t="s">
        <v>1906</v>
      </c>
      <c r="E1688" s="27" t="s">
        <v>22</v>
      </c>
      <c r="F1688" s="27" t="s">
        <v>23</v>
      </c>
      <c r="G1688" s="27"/>
      <c r="H1688" s="27" t="s">
        <v>24</v>
      </c>
      <c r="I1688" s="28">
        <v>700000000</v>
      </c>
      <c r="J1688" s="28">
        <v>0</v>
      </c>
      <c r="K1688" s="28">
        <v>700000000</v>
      </c>
      <c r="L1688" s="29">
        <v>2.92</v>
      </c>
      <c r="M1688" s="29">
        <f>IFERROR(_xlfn.XLOOKUP($B1688,'Ownership Metrics'!$A:$A,'Ownership Metrics'!$B:$B),"")</f>
        <v>10.58</v>
      </c>
      <c r="N1688" s="28">
        <f>IFERROR(_xlfn.XLOOKUP($B1688,'Ownership Metrics'!$A:$A,'Ownership Metrics'!$C:$C),"")</f>
        <v>3631</v>
      </c>
      <c r="O1688" s="29">
        <f>IFERROR(_xlfn.XLOOKUP($B1688,'Ownership Metrics'!$A:$A,'Ownership Metrics'!$D:$D),"")</f>
        <v>56.12</v>
      </c>
      <c r="P1688" s="29">
        <f>IFERROR(_xlfn.XLOOKUP($B1688,'Ownership Metrics'!$A:$A,'Ownership Metrics'!$E:$E),"")</f>
        <v>81.319999999999993</v>
      </c>
      <c r="Q1688" s="30">
        <f>IFERROR(_xlfn.XLOOKUP($B1688,'Ownership Metrics'!$A:$A,'Ownership Metrics'!$F:$F),"")</f>
        <v>7</v>
      </c>
      <c r="R1688" s="30">
        <f>IFERROR(_xlfn.XLOOKUP($B1688,'Ownership Metrics'!$A:$A,'Ownership Metrics'!$G:$G),"")</f>
        <v>58</v>
      </c>
      <c r="S1688" s="27" t="str">
        <f>IFERROR(_xlfn.XLOOKUP($B1688,'Ownership Metrics'!$A:$A,'Ownership Metrics'!$H:$H),"")</f>
        <v>Mayoritas</v>
      </c>
      <c r="T1688" s="27" t="str">
        <f>IFERROR(_xlfn.XLOOKUP($B1688,'Ownership Metrics'!$A:$A,'Ownership Metrics'!$I:$I),"")</f>
        <v>Tinggi</v>
      </c>
      <c r="U1688" s="27">
        <f>IF(COUNTIFS($B$2:$B1688,$B1688,$D$2:$D1688,$D1688)=1,1,0)</f>
        <v>1</v>
      </c>
      <c r="V1688" s="27">
        <f t="shared" si="79"/>
        <v>2.92</v>
      </c>
      <c r="W1688" s="27">
        <f t="shared" si="80"/>
        <v>5</v>
      </c>
      <c r="X1688" s="27">
        <f t="shared" si="78"/>
        <v>2.9199998311999997</v>
      </c>
    </row>
    <row r="1689" spans="1:24" x14ac:dyDescent="0.25">
      <c r="A1689" s="26">
        <v>46265</v>
      </c>
      <c r="B1689" s="27" t="s">
        <v>10365</v>
      </c>
      <c r="C1689" s="27" t="s">
        <v>1902</v>
      </c>
      <c r="D1689" s="27" t="s">
        <v>1907</v>
      </c>
      <c r="E1689" s="27" t="s">
        <v>22</v>
      </c>
      <c r="F1689" s="27" t="s">
        <v>23</v>
      </c>
      <c r="G1689" s="27"/>
      <c r="H1689" s="27" t="s">
        <v>24</v>
      </c>
      <c r="I1689" s="28">
        <v>161400000</v>
      </c>
      <c r="J1689" s="28">
        <v>4900000000</v>
      </c>
      <c r="K1689" s="28">
        <v>5061400000</v>
      </c>
      <c r="L1689" s="29">
        <v>21.09</v>
      </c>
      <c r="M1689" s="29">
        <f>IFERROR(_xlfn.XLOOKUP($B1689,'Ownership Metrics'!$A:$A,'Ownership Metrics'!$B:$B),"")</f>
        <v>10.58</v>
      </c>
      <c r="N1689" s="28">
        <f>IFERROR(_xlfn.XLOOKUP($B1689,'Ownership Metrics'!$A:$A,'Ownership Metrics'!$C:$C),"")</f>
        <v>3631</v>
      </c>
      <c r="O1689" s="29">
        <f>IFERROR(_xlfn.XLOOKUP($B1689,'Ownership Metrics'!$A:$A,'Ownership Metrics'!$D:$D),"")</f>
        <v>56.12</v>
      </c>
      <c r="P1689" s="29">
        <f>IFERROR(_xlfn.XLOOKUP($B1689,'Ownership Metrics'!$A:$A,'Ownership Metrics'!$E:$E),"")</f>
        <v>81.319999999999993</v>
      </c>
      <c r="Q1689" s="30">
        <f>IFERROR(_xlfn.XLOOKUP($B1689,'Ownership Metrics'!$A:$A,'Ownership Metrics'!$F:$F),"")</f>
        <v>7</v>
      </c>
      <c r="R1689" s="30">
        <f>IFERROR(_xlfn.XLOOKUP($B1689,'Ownership Metrics'!$A:$A,'Ownership Metrics'!$G:$G),"")</f>
        <v>58</v>
      </c>
      <c r="S1689" s="27" t="str">
        <f>IFERROR(_xlfn.XLOOKUP($B1689,'Ownership Metrics'!$A:$A,'Ownership Metrics'!$H:$H),"")</f>
        <v>Mayoritas</v>
      </c>
      <c r="T1689" s="27" t="str">
        <f>IFERROR(_xlfn.XLOOKUP($B1689,'Ownership Metrics'!$A:$A,'Ownership Metrics'!$I:$I),"")</f>
        <v>Tinggi</v>
      </c>
      <c r="U1689" s="27">
        <f>IF(COUNTIFS($B$2:$B1689,$B1689,$D$2:$D1689,$D1689)=1,1,0)</f>
        <v>1</v>
      </c>
      <c r="V1689" s="27">
        <f t="shared" si="79"/>
        <v>21.09</v>
      </c>
      <c r="W1689" s="27">
        <f t="shared" si="80"/>
        <v>2</v>
      </c>
      <c r="X1689" s="27">
        <f t="shared" si="78"/>
        <v>21.089999831099998</v>
      </c>
    </row>
    <row r="1690" spans="1:24" x14ac:dyDescent="0.25">
      <c r="A1690" s="26">
        <v>46265</v>
      </c>
      <c r="B1690" s="27" t="s">
        <v>10365</v>
      </c>
      <c r="C1690" s="27" t="s">
        <v>1902</v>
      </c>
      <c r="D1690" s="27" t="s">
        <v>1908</v>
      </c>
      <c r="E1690" s="27" t="s">
        <v>35</v>
      </c>
      <c r="F1690" s="27" t="s">
        <v>23</v>
      </c>
      <c r="G1690" s="27" t="s">
        <v>36</v>
      </c>
      <c r="H1690" s="27" t="s">
        <v>24</v>
      </c>
      <c r="I1690" s="28">
        <v>243712158</v>
      </c>
      <c r="J1690" s="28">
        <v>0</v>
      </c>
      <c r="K1690" s="28">
        <v>243712158</v>
      </c>
      <c r="L1690" s="29">
        <v>1.02</v>
      </c>
      <c r="M1690" s="29">
        <f>IFERROR(_xlfn.XLOOKUP($B1690,'Ownership Metrics'!$A:$A,'Ownership Metrics'!$B:$B),"")</f>
        <v>10.58</v>
      </c>
      <c r="N1690" s="28">
        <f>IFERROR(_xlfn.XLOOKUP($B1690,'Ownership Metrics'!$A:$A,'Ownership Metrics'!$C:$C),"")</f>
        <v>3631</v>
      </c>
      <c r="O1690" s="29">
        <f>IFERROR(_xlfn.XLOOKUP($B1690,'Ownership Metrics'!$A:$A,'Ownership Metrics'!$D:$D),"")</f>
        <v>56.12</v>
      </c>
      <c r="P1690" s="29">
        <f>IFERROR(_xlfn.XLOOKUP($B1690,'Ownership Metrics'!$A:$A,'Ownership Metrics'!$E:$E),"")</f>
        <v>81.319999999999993</v>
      </c>
      <c r="Q1690" s="30">
        <f>IFERROR(_xlfn.XLOOKUP($B1690,'Ownership Metrics'!$A:$A,'Ownership Metrics'!$F:$F),"")</f>
        <v>7</v>
      </c>
      <c r="R1690" s="30">
        <f>IFERROR(_xlfn.XLOOKUP($B1690,'Ownership Metrics'!$A:$A,'Ownership Metrics'!$G:$G),"")</f>
        <v>58</v>
      </c>
      <c r="S1690" s="27" t="str">
        <f>IFERROR(_xlfn.XLOOKUP($B1690,'Ownership Metrics'!$A:$A,'Ownership Metrics'!$H:$H),"")</f>
        <v>Mayoritas</v>
      </c>
      <c r="T1690" s="27" t="str">
        <f>IFERROR(_xlfn.XLOOKUP($B1690,'Ownership Metrics'!$A:$A,'Ownership Metrics'!$I:$I),"")</f>
        <v>Tinggi</v>
      </c>
      <c r="U1690" s="27">
        <f>IF(COUNTIFS($B$2:$B1690,$B1690,$D$2:$D1690,$D1690)=1,1,0)</f>
        <v>1</v>
      </c>
      <c r="V1690" s="27">
        <f t="shared" si="79"/>
        <v>1.02</v>
      </c>
      <c r="W1690" s="27">
        <f t="shared" si="80"/>
        <v>7</v>
      </c>
      <c r="X1690" s="27">
        <f t="shared" si="78"/>
        <v>1.019999831</v>
      </c>
    </row>
    <row r="1691" spans="1:24" x14ac:dyDescent="0.25">
      <c r="A1691" s="26">
        <v>46265</v>
      </c>
      <c r="B1691" s="27" t="s">
        <v>10365</v>
      </c>
      <c r="C1691" s="27" t="s">
        <v>1902</v>
      </c>
      <c r="D1691" s="27" t="s">
        <v>103</v>
      </c>
      <c r="E1691" s="27" t="s">
        <v>35</v>
      </c>
      <c r="F1691" s="27" t="s">
        <v>23</v>
      </c>
      <c r="G1691" s="27" t="s">
        <v>36</v>
      </c>
      <c r="H1691" s="27" t="s">
        <v>24</v>
      </c>
      <c r="I1691" s="28">
        <v>292720000</v>
      </c>
      <c r="J1691" s="28">
        <v>0</v>
      </c>
      <c r="K1691" s="28">
        <v>292720000</v>
      </c>
      <c r="L1691" s="29">
        <v>1.22</v>
      </c>
      <c r="M1691" s="29">
        <f>IFERROR(_xlfn.XLOOKUP($B1691,'Ownership Metrics'!$A:$A,'Ownership Metrics'!$B:$B),"")</f>
        <v>10.58</v>
      </c>
      <c r="N1691" s="28">
        <f>IFERROR(_xlfn.XLOOKUP($B1691,'Ownership Metrics'!$A:$A,'Ownership Metrics'!$C:$C),"")</f>
        <v>3631</v>
      </c>
      <c r="O1691" s="29">
        <f>IFERROR(_xlfn.XLOOKUP($B1691,'Ownership Metrics'!$A:$A,'Ownership Metrics'!$D:$D),"")</f>
        <v>56.12</v>
      </c>
      <c r="P1691" s="29">
        <f>IFERROR(_xlfn.XLOOKUP($B1691,'Ownership Metrics'!$A:$A,'Ownership Metrics'!$E:$E),"")</f>
        <v>81.319999999999993</v>
      </c>
      <c r="Q1691" s="30">
        <f>IFERROR(_xlfn.XLOOKUP($B1691,'Ownership Metrics'!$A:$A,'Ownership Metrics'!$F:$F),"")</f>
        <v>7</v>
      </c>
      <c r="R1691" s="30">
        <f>IFERROR(_xlfn.XLOOKUP($B1691,'Ownership Metrics'!$A:$A,'Ownership Metrics'!$G:$G),"")</f>
        <v>58</v>
      </c>
      <c r="S1691" s="27" t="str">
        <f>IFERROR(_xlfn.XLOOKUP($B1691,'Ownership Metrics'!$A:$A,'Ownership Metrics'!$H:$H),"")</f>
        <v>Mayoritas</v>
      </c>
      <c r="T1691" s="27" t="str">
        <f>IFERROR(_xlfn.XLOOKUP($B1691,'Ownership Metrics'!$A:$A,'Ownership Metrics'!$I:$I),"")</f>
        <v>Tinggi</v>
      </c>
      <c r="U1691" s="27">
        <f>IF(COUNTIFS($B$2:$B1691,$B1691,$D$2:$D1691,$D1691)=1,1,0)</f>
        <v>1</v>
      </c>
      <c r="V1691" s="27">
        <f t="shared" si="79"/>
        <v>1.22</v>
      </c>
      <c r="W1691" s="27">
        <f t="shared" si="80"/>
        <v>6</v>
      </c>
      <c r="X1691" s="27">
        <f t="shared" si="78"/>
        <v>1.2199998309</v>
      </c>
    </row>
    <row r="1692" spans="1:24" x14ac:dyDescent="0.25">
      <c r="A1692" s="26">
        <v>46265</v>
      </c>
      <c r="B1692" s="27" t="s">
        <v>10366</v>
      </c>
      <c r="C1692" s="27" t="s">
        <v>1910</v>
      </c>
      <c r="D1692" s="27" t="s">
        <v>1911</v>
      </c>
      <c r="E1692" s="27" t="s">
        <v>35</v>
      </c>
      <c r="F1692" s="27" t="s">
        <v>23</v>
      </c>
      <c r="G1692" s="27"/>
      <c r="H1692" s="27"/>
      <c r="I1692" s="28">
        <v>3106500</v>
      </c>
      <c r="J1692" s="28">
        <v>0</v>
      </c>
      <c r="K1692" s="28">
        <v>3106500</v>
      </c>
      <c r="L1692" s="29">
        <v>1.01</v>
      </c>
      <c r="M1692" s="29">
        <f>IFERROR(_xlfn.XLOOKUP($B1692,'Ownership Metrics'!$A:$A,'Ownership Metrics'!$B:$B),"")</f>
        <v>18.82</v>
      </c>
      <c r="N1692" s="28">
        <f>IFERROR(_xlfn.XLOOKUP($B1692,'Ownership Metrics'!$A:$A,'Ownership Metrics'!$C:$C),"")</f>
        <v>2740</v>
      </c>
      <c r="O1692" s="29">
        <f>IFERROR(_xlfn.XLOOKUP($B1692,'Ownership Metrics'!$A:$A,'Ownership Metrics'!$D:$D),"")</f>
        <v>51</v>
      </c>
      <c r="P1692" s="29">
        <f>IFERROR(_xlfn.XLOOKUP($B1692,'Ownership Metrics'!$A:$A,'Ownership Metrics'!$E:$E),"")</f>
        <v>65.08</v>
      </c>
      <c r="Q1692" s="30">
        <f>IFERROR(_xlfn.XLOOKUP($B1692,'Ownership Metrics'!$A:$A,'Ownership Metrics'!$F:$F),"")</f>
        <v>11</v>
      </c>
      <c r="R1692" s="30">
        <f>IFERROR(_xlfn.XLOOKUP($B1692,'Ownership Metrics'!$A:$A,'Ownership Metrics'!$G:$G),"")</f>
        <v>45</v>
      </c>
      <c r="S1692" s="27" t="str">
        <f>IFERROR(_xlfn.XLOOKUP($B1692,'Ownership Metrics'!$A:$A,'Ownership Metrics'!$H:$H),"")</f>
        <v>Mayoritas</v>
      </c>
      <c r="T1692" s="27" t="str">
        <f>IFERROR(_xlfn.XLOOKUP($B1692,'Ownership Metrics'!$A:$A,'Ownership Metrics'!$I:$I),"")</f>
        <v>Sedang</v>
      </c>
      <c r="U1692" s="27">
        <f>IF(COUNTIFS($B$2:$B1692,$B1692,$D$2:$D1692,$D1692)=1,1,0)</f>
        <v>1</v>
      </c>
      <c r="V1692" s="27">
        <f t="shared" si="79"/>
        <v>1.01</v>
      </c>
      <c r="W1692" s="27">
        <f t="shared" si="80"/>
        <v>11</v>
      </c>
      <c r="X1692" s="27">
        <f t="shared" si="78"/>
        <v>1.0099998308</v>
      </c>
    </row>
    <row r="1693" spans="1:24" x14ac:dyDescent="0.25">
      <c r="A1693" s="26">
        <v>46265</v>
      </c>
      <c r="B1693" s="27" t="s">
        <v>10366</v>
      </c>
      <c r="C1693" s="27" t="s">
        <v>1910</v>
      </c>
      <c r="D1693" s="27" t="s">
        <v>1912</v>
      </c>
      <c r="E1693" s="27" t="s">
        <v>22</v>
      </c>
      <c r="F1693" s="27" t="s">
        <v>23</v>
      </c>
      <c r="G1693" s="27"/>
      <c r="H1693" s="27" t="s">
        <v>24</v>
      </c>
      <c r="I1693" s="28">
        <v>695300</v>
      </c>
      <c r="J1693" s="28">
        <v>22060000</v>
      </c>
      <c r="K1693" s="28">
        <v>22755300</v>
      </c>
      <c r="L1693" s="29">
        <v>7.43</v>
      </c>
      <c r="M1693" s="29">
        <f>IFERROR(_xlfn.XLOOKUP($B1693,'Ownership Metrics'!$A:$A,'Ownership Metrics'!$B:$B),"")</f>
        <v>18.82</v>
      </c>
      <c r="N1693" s="28">
        <f>IFERROR(_xlfn.XLOOKUP($B1693,'Ownership Metrics'!$A:$A,'Ownership Metrics'!$C:$C),"")</f>
        <v>2740</v>
      </c>
      <c r="O1693" s="29">
        <f>IFERROR(_xlfn.XLOOKUP($B1693,'Ownership Metrics'!$A:$A,'Ownership Metrics'!$D:$D),"")</f>
        <v>51</v>
      </c>
      <c r="P1693" s="29">
        <f>IFERROR(_xlfn.XLOOKUP($B1693,'Ownership Metrics'!$A:$A,'Ownership Metrics'!$E:$E),"")</f>
        <v>65.08</v>
      </c>
      <c r="Q1693" s="30">
        <f>IFERROR(_xlfn.XLOOKUP($B1693,'Ownership Metrics'!$A:$A,'Ownership Metrics'!$F:$F),"")</f>
        <v>11</v>
      </c>
      <c r="R1693" s="30">
        <f>IFERROR(_xlfn.XLOOKUP($B1693,'Ownership Metrics'!$A:$A,'Ownership Metrics'!$G:$G),"")</f>
        <v>45</v>
      </c>
      <c r="S1693" s="27" t="str">
        <f>IFERROR(_xlfn.XLOOKUP($B1693,'Ownership Metrics'!$A:$A,'Ownership Metrics'!$H:$H),"")</f>
        <v>Mayoritas</v>
      </c>
      <c r="T1693" s="27" t="str">
        <f>IFERROR(_xlfn.XLOOKUP($B1693,'Ownership Metrics'!$A:$A,'Ownership Metrics'!$I:$I),"")</f>
        <v>Sedang</v>
      </c>
      <c r="U1693" s="27">
        <f>IF(COUNTIFS($B$2:$B1693,$B1693,$D$2:$D1693,$D1693)=1,1,0)</f>
        <v>1</v>
      </c>
      <c r="V1693" s="27">
        <f t="shared" si="79"/>
        <v>7.43</v>
      </c>
      <c r="W1693" s="27">
        <f t="shared" si="80"/>
        <v>2</v>
      </c>
      <c r="X1693" s="27">
        <f t="shared" si="78"/>
        <v>7.4299998306999999</v>
      </c>
    </row>
    <row r="1694" spans="1:24" x14ac:dyDescent="0.25">
      <c r="A1694" s="26">
        <v>46265</v>
      </c>
      <c r="B1694" s="27" t="s">
        <v>10366</v>
      </c>
      <c r="C1694" s="27" t="s">
        <v>1910</v>
      </c>
      <c r="D1694" s="27" t="s">
        <v>1913</v>
      </c>
      <c r="E1694" s="27" t="s">
        <v>22</v>
      </c>
      <c r="F1694" s="27" t="s">
        <v>32</v>
      </c>
      <c r="G1694" s="27"/>
      <c r="H1694" s="27" t="s">
        <v>64</v>
      </c>
      <c r="I1694" s="28">
        <v>156230000</v>
      </c>
      <c r="J1694" s="28">
        <v>0</v>
      </c>
      <c r="K1694" s="28">
        <v>156230000</v>
      </c>
      <c r="L1694" s="29">
        <v>51</v>
      </c>
      <c r="M1694" s="29">
        <f>IFERROR(_xlfn.XLOOKUP($B1694,'Ownership Metrics'!$A:$A,'Ownership Metrics'!$B:$B),"")</f>
        <v>18.82</v>
      </c>
      <c r="N1694" s="28">
        <f>IFERROR(_xlfn.XLOOKUP($B1694,'Ownership Metrics'!$A:$A,'Ownership Metrics'!$C:$C),"")</f>
        <v>2740</v>
      </c>
      <c r="O1694" s="29">
        <f>IFERROR(_xlfn.XLOOKUP($B1694,'Ownership Metrics'!$A:$A,'Ownership Metrics'!$D:$D),"")</f>
        <v>51</v>
      </c>
      <c r="P1694" s="29">
        <f>IFERROR(_xlfn.XLOOKUP($B1694,'Ownership Metrics'!$A:$A,'Ownership Metrics'!$E:$E),"")</f>
        <v>65.08</v>
      </c>
      <c r="Q1694" s="30">
        <f>IFERROR(_xlfn.XLOOKUP($B1694,'Ownership Metrics'!$A:$A,'Ownership Metrics'!$F:$F),"")</f>
        <v>11</v>
      </c>
      <c r="R1694" s="30">
        <f>IFERROR(_xlfn.XLOOKUP($B1694,'Ownership Metrics'!$A:$A,'Ownership Metrics'!$G:$G),"")</f>
        <v>45</v>
      </c>
      <c r="S1694" s="27" t="str">
        <f>IFERROR(_xlfn.XLOOKUP($B1694,'Ownership Metrics'!$A:$A,'Ownership Metrics'!$H:$H),"")</f>
        <v>Mayoritas</v>
      </c>
      <c r="T1694" s="27" t="str">
        <f>IFERROR(_xlfn.XLOOKUP($B1694,'Ownership Metrics'!$A:$A,'Ownership Metrics'!$I:$I),"")</f>
        <v>Sedang</v>
      </c>
      <c r="U1694" s="27">
        <f>IF(COUNTIFS($B$2:$B1694,$B1694,$D$2:$D1694,$D1694)=1,1,0)</f>
        <v>1</v>
      </c>
      <c r="V1694" s="27">
        <f t="shared" si="79"/>
        <v>51</v>
      </c>
      <c r="W1694" s="27">
        <f t="shared" si="80"/>
        <v>1</v>
      </c>
      <c r="X1694" s="27">
        <f t="shared" si="78"/>
        <v>50.999999830599997</v>
      </c>
    </row>
    <row r="1695" spans="1:24" x14ac:dyDescent="0.25">
      <c r="A1695" s="26">
        <v>46265</v>
      </c>
      <c r="B1695" s="27" t="s">
        <v>10366</v>
      </c>
      <c r="C1695" s="27" t="s">
        <v>1910</v>
      </c>
      <c r="D1695" s="27" t="s">
        <v>1914</v>
      </c>
      <c r="E1695" s="27" t="s">
        <v>35</v>
      </c>
      <c r="F1695" s="27" t="s">
        <v>23</v>
      </c>
      <c r="G1695" s="27" t="s">
        <v>36</v>
      </c>
      <c r="H1695" s="27" t="s">
        <v>24</v>
      </c>
      <c r="I1695" s="28">
        <v>6190000</v>
      </c>
      <c r="J1695" s="28">
        <v>0</v>
      </c>
      <c r="K1695" s="28">
        <v>6190000</v>
      </c>
      <c r="L1695" s="29">
        <v>2.02</v>
      </c>
      <c r="M1695" s="29">
        <f>IFERROR(_xlfn.XLOOKUP($B1695,'Ownership Metrics'!$A:$A,'Ownership Metrics'!$B:$B),"")</f>
        <v>18.82</v>
      </c>
      <c r="N1695" s="28">
        <f>IFERROR(_xlfn.XLOOKUP($B1695,'Ownership Metrics'!$A:$A,'Ownership Metrics'!$C:$C),"")</f>
        <v>2740</v>
      </c>
      <c r="O1695" s="29">
        <f>IFERROR(_xlfn.XLOOKUP($B1695,'Ownership Metrics'!$A:$A,'Ownership Metrics'!$D:$D),"")</f>
        <v>51</v>
      </c>
      <c r="P1695" s="29">
        <f>IFERROR(_xlfn.XLOOKUP($B1695,'Ownership Metrics'!$A:$A,'Ownership Metrics'!$E:$E),"")</f>
        <v>65.08</v>
      </c>
      <c r="Q1695" s="30">
        <f>IFERROR(_xlfn.XLOOKUP($B1695,'Ownership Metrics'!$A:$A,'Ownership Metrics'!$F:$F),"")</f>
        <v>11</v>
      </c>
      <c r="R1695" s="30">
        <f>IFERROR(_xlfn.XLOOKUP($B1695,'Ownership Metrics'!$A:$A,'Ownership Metrics'!$G:$G),"")</f>
        <v>45</v>
      </c>
      <c r="S1695" s="27" t="str">
        <f>IFERROR(_xlfn.XLOOKUP($B1695,'Ownership Metrics'!$A:$A,'Ownership Metrics'!$H:$H),"")</f>
        <v>Mayoritas</v>
      </c>
      <c r="T1695" s="27" t="str">
        <f>IFERROR(_xlfn.XLOOKUP($B1695,'Ownership Metrics'!$A:$A,'Ownership Metrics'!$I:$I),"")</f>
        <v>Sedang</v>
      </c>
      <c r="U1695" s="27">
        <f>IF(COUNTIFS($B$2:$B1695,$B1695,$D$2:$D1695,$D1695)=1,1,0)</f>
        <v>1</v>
      </c>
      <c r="V1695" s="27">
        <f t="shared" si="79"/>
        <v>2.02</v>
      </c>
      <c r="W1695" s="27">
        <f t="shared" si="80"/>
        <v>8</v>
      </c>
      <c r="X1695" s="27">
        <f t="shared" si="78"/>
        <v>2.0199998305000002</v>
      </c>
    </row>
    <row r="1696" spans="1:24" x14ac:dyDescent="0.25">
      <c r="A1696" s="26">
        <v>46265</v>
      </c>
      <c r="B1696" s="27" t="s">
        <v>10366</v>
      </c>
      <c r="C1696" s="27" t="s">
        <v>1910</v>
      </c>
      <c r="D1696" s="27" t="s">
        <v>1915</v>
      </c>
      <c r="E1696" s="27" t="s">
        <v>35</v>
      </c>
      <c r="F1696" s="27" t="s">
        <v>23</v>
      </c>
      <c r="G1696" s="27" t="s">
        <v>36</v>
      </c>
      <c r="H1696" s="27" t="s">
        <v>24</v>
      </c>
      <c r="I1696" s="28">
        <v>3642100</v>
      </c>
      <c r="J1696" s="28">
        <v>0</v>
      </c>
      <c r="K1696" s="28">
        <v>3642100</v>
      </c>
      <c r="L1696" s="29">
        <v>1.19</v>
      </c>
      <c r="M1696" s="29">
        <f>IFERROR(_xlfn.XLOOKUP($B1696,'Ownership Metrics'!$A:$A,'Ownership Metrics'!$B:$B),"")</f>
        <v>18.82</v>
      </c>
      <c r="N1696" s="28">
        <f>IFERROR(_xlfn.XLOOKUP($B1696,'Ownership Metrics'!$A:$A,'Ownership Metrics'!$C:$C),"")</f>
        <v>2740</v>
      </c>
      <c r="O1696" s="29">
        <f>IFERROR(_xlfn.XLOOKUP($B1696,'Ownership Metrics'!$A:$A,'Ownership Metrics'!$D:$D),"")</f>
        <v>51</v>
      </c>
      <c r="P1696" s="29">
        <f>IFERROR(_xlfn.XLOOKUP($B1696,'Ownership Metrics'!$A:$A,'Ownership Metrics'!$E:$E),"")</f>
        <v>65.08</v>
      </c>
      <c r="Q1696" s="30">
        <f>IFERROR(_xlfn.XLOOKUP($B1696,'Ownership Metrics'!$A:$A,'Ownership Metrics'!$F:$F),"")</f>
        <v>11</v>
      </c>
      <c r="R1696" s="30">
        <f>IFERROR(_xlfn.XLOOKUP($B1696,'Ownership Metrics'!$A:$A,'Ownership Metrics'!$G:$G),"")</f>
        <v>45</v>
      </c>
      <c r="S1696" s="27" t="str">
        <f>IFERROR(_xlfn.XLOOKUP($B1696,'Ownership Metrics'!$A:$A,'Ownership Metrics'!$H:$H),"")</f>
        <v>Mayoritas</v>
      </c>
      <c r="T1696" s="27" t="str">
        <f>IFERROR(_xlfn.XLOOKUP($B1696,'Ownership Metrics'!$A:$A,'Ownership Metrics'!$I:$I),"")</f>
        <v>Sedang</v>
      </c>
      <c r="U1696" s="27">
        <f>IF(COUNTIFS($B$2:$B1696,$B1696,$D$2:$D1696,$D1696)=1,1,0)</f>
        <v>1</v>
      </c>
      <c r="V1696" s="27">
        <f t="shared" si="79"/>
        <v>1.19</v>
      </c>
      <c r="W1696" s="27">
        <f t="shared" si="80"/>
        <v>9</v>
      </c>
      <c r="X1696" s="27">
        <f t="shared" si="78"/>
        <v>1.1899998303999999</v>
      </c>
    </row>
    <row r="1697" spans="1:24" x14ac:dyDescent="0.25">
      <c r="A1697" s="26">
        <v>46265</v>
      </c>
      <c r="B1697" s="27" t="s">
        <v>10366</v>
      </c>
      <c r="C1697" s="27" t="s">
        <v>1910</v>
      </c>
      <c r="D1697" s="27" t="s">
        <v>1916</v>
      </c>
      <c r="E1697" s="27" t="s">
        <v>35</v>
      </c>
      <c r="F1697" s="27" t="s">
        <v>23</v>
      </c>
      <c r="G1697" s="27" t="s">
        <v>36</v>
      </c>
      <c r="H1697" s="27"/>
      <c r="I1697" s="28">
        <v>3141000</v>
      </c>
      <c r="J1697" s="28">
        <v>0</v>
      </c>
      <c r="K1697" s="28">
        <v>3141000</v>
      </c>
      <c r="L1697" s="29">
        <v>1.03</v>
      </c>
      <c r="M1697" s="29">
        <f>IFERROR(_xlfn.XLOOKUP($B1697,'Ownership Metrics'!$A:$A,'Ownership Metrics'!$B:$B),"")</f>
        <v>18.82</v>
      </c>
      <c r="N1697" s="28">
        <f>IFERROR(_xlfn.XLOOKUP($B1697,'Ownership Metrics'!$A:$A,'Ownership Metrics'!$C:$C),"")</f>
        <v>2740</v>
      </c>
      <c r="O1697" s="29">
        <f>IFERROR(_xlfn.XLOOKUP($B1697,'Ownership Metrics'!$A:$A,'Ownership Metrics'!$D:$D),"")</f>
        <v>51</v>
      </c>
      <c r="P1697" s="29">
        <f>IFERROR(_xlfn.XLOOKUP($B1697,'Ownership Metrics'!$A:$A,'Ownership Metrics'!$E:$E),"")</f>
        <v>65.08</v>
      </c>
      <c r="Q1697" s="30">
        <f>IFERROR(_xlfn.XLOOKUP($B1697,'Ownership Metrics'!$A:$A,'Ownership Metrics'!$F:$F),"")</f>
        <v>11</v>
      </c>
      <c r="R1697" s="30">
        <f>IFERROR(_xlfn.XLOOKUP($B1697,'Ownership Metrics'!$A:$A,'Ownership Metrics'!$G:$G),"")</f>
        <v>45</v>
      </c>
      <c r="S1697" s="27" t="str">
        <f>IFERROR(_xlfn.XLOOKUP($B1697,'Ownership Metrics'!$A:$A,'Ownership Metrics'!$H:$H),"")</f>
        <v>Mayoritas</v>
      </c>
      <c r="T1697" s="27" t="str">
        <f>IFERROR(_xlfn.XLOOKUP($B1697,'Ownership Metrics'!$A:$A,'Ownership Metrics'!$I:$I),"")</f>
        <v>Sedang</v>
      </c>
      <c r="U1697" s="27">
        <f>IF(COUNTIFS($B$2:$B1697,$B1697,$D$2:$D1697,$D1697)=1,1,0)</f>
        <v>1</v>
      </c>
      <c r="V1697" s="27">
        <f t="shared" si="79"/>
        <v>1.03</v>
      </c>
      <c r="W1697" s="27">
        <f t="shared" si="80"/>
        <v>10</v>
      </c>
      <c r="X1697" s="27">
        <f t="shared" si="78"/>
        <v>1.0299998303</v>
      </c>
    </row>
    <row r="1698" spans="1:24" x14ac:dyDescent="0.25">
      <c r="A1698" s="26">
        <v>46265</v>
      </c>
      <c r="B1698" s="27" t="s">
        <v>10366</v>
      </c>
      <c r="C1698" s="27" t="s">
        <v>1910</v>
      </c>
      <c r="D1698" s="27" t="s">
        <v>1917</v>
      </c>
      <c r="E1698" s="27" t="s">
        <v>35</v>
      </c>
      <c r="F1698" s="27" t="s">
        <v>23</v>
      </c>
      <c r="G1698" s="27" t="s">
        <v>36</v>
      </c>
      <c r="H1698" s="27"/>
      <c r="I1698" s="28">
        <v>8000000</v>
      </c>
      <c r="J1698" s="28">
        <v>0</v>
      </c>
      <c r="K1698" s="28">
        <v>8000000</v>
      </c>
      <c r="L1698" s="29">
        <v>2.61</v>
      </c>
      <c r="M1698" s="29">
        <f>IFERROR(_xlfn.XLOOKUP($B1698,'Ownership Metrics'!$A:$A,'Ownership Metrics'!$B:$B),"")</f>
        <v>18.82</v>
      </c>
      <c r="N1698" s="28">
        <f>IFERROR(_xlfn.XLOOKUP($B1698,'Ownership Metrics'!$A:$A,'Ownership Metrics'!$C:$C),"")</f>
        <v>2740</v>
      </c>
      <c r="O1698" s="29">
        <f>IFERROR(_xlfn.XLOOKUP($B1698,'Ownership Metrics'!$A:$A,'Ownership Metrics'!$D:$D),"")</f>
        <v>51</v>
      </c>
      <c r="P1698" s="29">
        <f>IFERROR(_xlfn.XLOOKUP($B1698,'Ownership Metrics'!$A:$A,'Ownership Metrics'!$E:$E),"")</f>
        <v>65.08</v>
      </c>
      <c r="Q1698" s="30">
        <f>IFERROR(_xlfn.XLOOKUP($B1698,'Ownership Metrics'!$A:$A,'Ownership Metrics'!$F:$F),"")</f>
        <v>11</v>
      </c>
      <c r="R1698" s="30">
        <f>IFERROR(_xlfn.XLOOKUP($B1698,'Ownership Metrics'!$A:$A,'Ownership Metrics'!$G:$G),"")</f>
        <v>45</v>
      </c>
      <c r="S1698" s="27" t="str">
        <f>IFERROR(_xlfn.XLOOKUP($B1698,'Ownership Metrics'!$A:$A,'Ownership Metrics'!$H:$H),"")</f>
        <v>Mayoritas</v>
      </c>
      <c r="T1698" s="27" t="str">
        <f>IFERROR(_xlfn.XLOOKUP($B1698,'Ownership Metrics'!$A:$A,'Ownership Metrics'!$I:$I),"")</f>
        <v>Sedang</v>
      </c>
      <c r="U1698" s="27">
        <f>IF(COUNTIFS($B$2:$B1698,$B1698,$D$2:$D1698,$D1698)=1,1,0)</f>
        <v>1</v>
      </c>
      <c r="V1698" s="27">
        <f t="shared" si="79"/>
        <v>2.61</v>
      </c>
      <c r="W1698" s="27">
        <f t="shared" si="80"/>
        <v>5</v>
      </c>
      <c r="X1698" s="27">
        <f t="shared" si="78"/>
        <v>2.6099998302</v>
      </c>
    </row>
    <row r="1699" spans="1:24" x14ac:dyDescent="0.25">
      <c r="A1699" s="26">
        <v>46265</v>
      </c>
      <c r="B1699" s="27" t="s">
        <v>10366</v>
      </c>
      <c r="C1699" s="27" t="s">
        <v>1910</v>
      </c>
      <c r="D1699" s="27" t="s">
        <v>1918</v>
      </c>
      <c r="E1699" s="27" t="s">
        <v>35</v>
      </c>
      <c r="F1699" s="27" t="s">
        <v>23</v>
      </c>
      <c r="G1699" s="27" t="s">
        <v>36</v>
      </c>
      <c r="H1699" s="27" t="s">
        <v>24</v>
      </c>
      <c r="I1699" s="28">
        <v>12159000</v>
      </c>
      <c r="J1699" s="28">
        <v>0</v>
      </c>
      <c r="K1699" s="28">
        <v>12159000</v>
      </c>
      <c r="L1699" s="29">
        <v>3.97</v>
      </c>
      <c r="M1699" s="29">
        <f>IFERROR(_xlfn.XLOOKUP($B1699,'Ownership Metrics'!$A:$A,'Ownership Metrics'!$B:$B),"")</f>
        <v>18.82</v>
      </c>
      <c r="N1699" s="28">
        <f>IFERROR(_xlfn.XLOOKUP($B1699,'Ownership Metrics'!$A:$A,'Ownership Metrics'!$C:$C),"")</f>
        <v>2740</v>
      </c>
      <c r="O1699" s="29">
        <f>IFERROR(_xlfn.XLOOKUP($B1699,'Ownership Metrics'!$A:$A,'Ownership Metrics'!$D:$D),"")</f>
        <v>51</v>
      </c>
      <c r="P1699" s="29">
        <f>IFERROR(_xlfn.XLOOKUP($B1699,'Ownership Metrics'!$A:$A,'Ownership Metrics'!$E:$E),"")</f>
        <v>65.08</v>
      </c>
      <c r="Q1699" s="30">
        <f>IFERROR(_xlfn.XLOOKUP($B1699,'Ownership Metrics'!$A:$A,'Ownership Metrics'!$F:$F),"")</f>
        <v>11</v>
      </c>
      <c r="R1699" s="30">
        <f>IFERROR(_xlfn.XLOOKUP($B1699,'Ownership Metrics'!$A:$A,'Ownership Metrics'!$G:$G),"")</f>
        <v>45</v>
      </c>
      <c r="S1699" s="27" t="str">
        <f>IFERROR(_xlfn.XLOOKUP($B1699,'Ownership Metrics'!$A:$A,'Ownership Metrics'!$H:$H),"")</f>
        <v>Mayoritas</v>
      </c>
      <c r="T1699" s="27" t="str">
        <f>IFERROR(_xlfn.XLOOKUP($B1699,'Ownership Metrics'!$A:$A,'Ownership Metrics'!$I:$I),"")</f>
        <v>Sedang</v>
      </c>
      <c r="U1699" s="27">
        <f>IF(COUNTIFS($B$2:$B1699,$B1699,$D$2:$D1699,$D1699)=1,1,0)</f>
        <v>1</v>
      </c>
      <c r="V1699" s="27">
        <f t="shared" si="79"/>
        <v>3.97</v>
      </c>
      <c r="W1699" s="27">
        <f t="shared" si="80"/>
        <v>4</v>
      </c>
      <c r="X1699" s="27">
        <f t="shared" si="78"/>
        <v>3.9699998301000003</v>
      </c>
    </row>
    <row r="1700" spans="1:24" x14ac:dyDescent="0.25">
      <c r="A1700" s="26">
        <v>46265</v>
      </c>
      <c r="B1700" s="27" t="s">
        <v>10366</v>
      </c>
      <c r="C1700" s="27" t="s">
        <v>1910</v>
      </c>
      <c r="D1700" s="27" t="s">
        <v>1919</v>
      </c>
      <c r="E1700" s="27" t="s">
        <v>35</v>
      </c>
      <c r="F1700" s="27" t="s">
        <v>23</v>
      </c>
      <c r="G1700" s="27" t="s">
        <v>36</v>
      </c>
      <c r="H1700" s="27" t="s">
        <v>24</v>
      </c>
      <c r="I1700" s="28">
        <v>6210000</v>
      </c>
      <c r="J1700" s="28">
        <v>0</v>
      </c>
      <c r="K1700" s="28">
        <v>6210000</v>
      </c>
      <c r="L1700" s="29">
        <v>2.0299999999999998</v>
      </c>
      <c r="M1700" s="29">
        <f>IFERROR(_xlfn.XLOOKUP($B1700,'Ownership Metrics'!$A:$A,'Ownership Metrics'!$B:$B),"")</f>
        <v>18.82</v>
      </c>
      <c r="N1700" s="28">
        <f>IFERROR(_xlfn.XLOOKUP($B1700,'Ownership Metrics'!$A:$A,'Ownership Metrics'!$C:$C),"")</f>
        <v>2740</v>
      </c>
      <c r="O1700" s="29">
        <f>IFERROR(_xlfn.XLOOKUP($B1700,'Ownership Metrics'!$A:$A,'Ownership Metrics'!$D:$D),"")</f>
        <v>51</v>
      </c>
      <c r="P1700" s="29">
        <f>IFERROR(_xlfn.XLOOKUP($B1700,'Ownership Metrics'!$A:$A,'Ownership Metrics'!$E:$E),"")</f>
        <v>65.08</v>
      </c>
      <c r="Q1700" s="30">
        <f>IFERROR(_xlfn.XLOOKUP($B1700,'Ownership Metrics'!$A:$A,'Ownership Metrics'!$F:$F),"")</f>
        <v>11</v>
      </c>
      <c r="R1700" s="30">
        <f>IFERROR(_xlfn.XLOOKUP($B1700,'Ownership Metrics'!$A:$A,'Ownership Metrics'!$G:$G),"")</f>
        <v>45</v>
      </c>
      <c r="S1700" s="27" t="str">
        <f>IFERROR(_xlfn.XLOOKUP($B1700,'Ownership Metrics'!$A:$A,'Ownership Metrics'!$H:$H),"")</f>
        <v>Mayoritas</v>
      </c>
      <c r="T1700" s="27" t="str">
        <f>IFERROR(_xlfn.XLOOKUP($B1700,'Ownership Metrics'!$A:$A,'Ownership Metrics'!$I:$I),"")</f>
        <v>Sedang</v>
      </c>
      <c r="U1700" s="27">
        <f>IF(COUNTIFS($B$2:$B1700,$B1700,$D$2:$D1700,$D1700)=1,1,0)</f>
        <v>1</v>
      </c>
      <c r="V1700" s="27">
        <f t="shared" si="79"/>
        <v>2.0299999999999998</v>
      </c>
      <c r="W1700" s="27">
        <f t="shared" si="80"/>
        <v>7</v>
      </c>
      <c r="X1700" s="27">
        <f t="shared" si="78"/>
        <v>2.0299998299999999</v>
      </c>
    </row>
    <row r="1701" spans="1:24" x14ac:dyDescent="0.25">
      <c r="A1701" s="26">
        <v>46265</v>
      </c>
      <c r="B1701" s="27" t="s">
        <v>10366</v>
      </c>
      <c r="C1701" s="27" t="s">
        <v>1910</v>
      </c>
      <c r="D1701" s="27" t="s">
        <v>1920</v>
      </c>
      <c r="E1701" s="27" t="s">
        <v>35</v>
      </c>
      <c r="F1701" s="27" t="s">
        <v>23</v>
      </c>
      <c r="G1701" s="27" t="s">
        <v>36</v>
      </c>
      <c r="H1701" s="27" t="s">
        <v>24</v>
      </c>
      <c r="I1701" s="28">
        <v>20364500</v>
      </c>
      <c r="J1701" s="28">
        <v>0</v>
      </c>
      <c r="K1701" s="28">
        <v>20364500</v>
      </c>
      <c r="L1701" s="29">
        <v>6.65</v>
      </c>
      <c r="M1701" s="29">
        <f>IFERROR(_xlfn.XLOOKUP($B1701,'Ownership Metrics'!$A:$A,'Ownership Metrics'!$B:$B),"")</f>
        <v>18.82</v>
      </c>
      <c r="N1701" s="28">
        <f>IFERROR(_xlfn.XLOOKUP($B1701,'Ownership Metrics'!$A:$A,'Ownership Metrics'!$C:$C),"")</f>
        <v>2740</v>
      </c>
      <c r="O1701" s="29">
        <f>IFERROR(_xlfn.XLOOKUP($B1701,'Ownership Metrics'!$A:$A,'Ownership Metrics'!$D:$D),"")</f>
        <v>51</v>
      </c>
      <c r="P1701" s="29">
        <f>IFERROR(_xlfn.XLOOKUP($B1701,'Ownership Metrics'!$A:$A,'Ownership Metrics'!$E:$E),"")</f>
        <v>65.08</v>
      </c>
      <c r="Q1701" s="30">
        <f>IFERROR(_xlfn.XLOOKUP($B1701,'Ownership Metrics'!$A:$A,'Ownership Metrics'!$F:$F),"")</f>
        <v>11</v>
      </c>
      <c r="R1701" s="30">
        <f>IFERROR(_xlfn.XLOOKUP($B1701,'Ownership Metrics'!$A:$A,'Ownership Metrics'!$G:$G),"")</f>
        <v>45</v>
      </c>
      <c r="S1701" s="27" t="str">
        <f>IFERROR(_xlfn.XLOOKUP($B1701,'Ownership Metrics'!$A:$A,'Ownership Metrics'!$H:$H),"")</f>
        <v>Mayoritas</v>
      </c>
      <c r="T1701" s="27" t="str">
        <f>IFERROR(_xlfn.XLOOKUP($B1701,'Ownership Metrics'!$A:$A,'Ownership Metrics'!$I:$I),"")</f>
        <v>Sedang</v>
      </c>
      <c r="U1701" s="27">
        <f>IF(COUNTIFS($B$2:$B1701,$B1701,$D$2:$D1701,$D1701)=1,1,0)</f>
        <v>1</v>
      </c>
      <c r="V1701" s="27">
        <f t="shared" si="79"/>
        <v>6.65</v>
      </c>
      <c r="W1701" s="27">
        <f t="shared" si="80"/>
        <v>3</v>
      </c>
      <c r="X1701" s="27">
        <f t="shared" si="78"/>
        <v>6.6499998299000005</v>
      </c>
    </row>
    <row r="1702" spans="1:24" x14ac:dyDescent="0.25">
      <c r="A1702" s="26">
        <v>46265</v>
      </c>
      <c r="B1702" s="27" t="s">
        <v>10366</v>
      </c>
      <c r="C1702" s="27" t="s">
        <v>1910</v>
      </c>
      <c r="D1702" s="27" t="s">
        <v>1921</v>
      </c>
      <c r="E1702" s="27" t="s">
        <v>35</v>
      </c>
      <c r="F1702" s="27" t="s">
        <v>23</v>
      </c>
      <c r="G1702" s="27" t="s">
        <v>36</v>
      </c>
      <c r="H1702" s="27"/>
      <c r="I1702" s="28">
        <v>6867700</v>
      </c>
      <c r="J1702" s="28">
        <v>0</v>
      </c>
      <c r="K1702" s="28">
        <v>6867700</v>
      </c>
      <c r="L1702" s="29">
        <v>2.2400000000000002</v>
      </c>
      <c r="M1702" s="29">
        <f>IFERROR(_xlfn.XLOOKUP($B1702,'Ownership Metrics'!$A:$A,'Ownership Metrics'!$B:$B),"")</f>
        <v>18.82</v>
      </c>
      <c r="N1702" s="28">
        <f>IFERROR(_xlfn.XLOOKUP($B1702,'Ownership Metrics'!$A:$A,'Ownership Metrics'!$C:$C),"")</f>
        <v>2740</v>
      </c>
      <c r="O1702" s="29">
        <f>IFERROR(_xlfn.XLOOKUP($B1702,'Ownership Metrics'!$A:$A,'Ownership Metrics'!$D:$D),"")</f>
        <v>51</v>
      </c>
      <c r="P1702" s="29">
        <f>IFERROR(_xlfn.XLOOKUP($B1702,'Ownership Metrics'!$A:$A,'Ownership Metrics'!$E:$E),"")</f>
        <v>65.08</v>
      </c>
      <c r="Q1702" s="30">
        <f>IFERROR(_xlfn.XLOOKUP($B1702,'Ownership Metrics'!$A:$A,'Ownership Metrics'!$F:$F),"")</f>
        <v>11</v>
      </c>
      <c r="R1702" s="30">
        <f>IFERROR(_xlfn.XLOOKUP($B1702,'Ownership Metrics'!$A:$A,'Ownership Metrics'!$G:$G),"")</f>
        <v>45</v>
      </c>
      <c r="S1702" s="27" t="str">
        <f>IFERROR(_xlfn.XLOOKUP($B1702,'Ownership Metrics'!$A:$A,'Ownership Metrics'!$H:$H),"")</f>
        <v>Mayoritas</v>
      </c>
      <c r="T1702" s="27" t="str">
        <f>IFERROR(_xlfn.XLOOKUP($B1702,'Ownership Metrics'!$A:$A,'Ownership Metrics'!$I:$I),"")</f>
        <v>Sedang</v>
      </c>
      <c r="U1702" s="27">
        <f>IF(COUNTIFS($B$2:$B1702,$B1702,$D$2:$D1702,$D1702)=1,1,0)</f>
        <v>1</v>
      </c>
      <c r="V1702" s="27">
        <f t="shared" si="79"/>
        <v>2.2400000000000002</v>
      </c>
      <c r="W1702" s="27">
        <f t="shared" si="80"/>
        <v>6</v>
      </c>
      <c r="X1702" s="27">
        <f t="shared" si="78"/>
        <v>2.2399998298000003</v>
      </c>
    </row>
    <row r="1703" spans="1:24" x14ac:dyDescent="0.25">
      <c r="A1703" s="26">
        <v>46265</v>
      </c>
      <c r="B1703" s="27" t="s">
        <v>10367</v>
      </c>
      <c r="C1703" s="27" t="s">
        <v>1923</v>
      </c>
      <c r="D1703" s="27" t="s">
        <v>1924</v>
      </c>
      <c r="E1703" s="27" t="s">
        <v>22</v>
      </c>
      <c r="F1703" s="27" t="s">
        <v>32</v>
      </c>
      <c r="G1703" s="27"/>
      <c r="H1703" s="27" t="s">
        <v>56</v>
      </c>
      <c r="I1703" s="28">
        <v>331989901</v>
      </c>
      <c r="J1703" s="28">
        <v>0</v>
      </c>
      <c r="K1703" s="28">
        <v>331989901</v>
      </c>
      <c r="L1703" s="29">
        <v>4.96</v>
      </c>
      <c r="M1703" s="29">
        <f>IFERROR(_xlfn.XLOOKUP($B1703,'Ownership Metrics'!$A:$A,'Ownership Metrics'!$B:$B),"")</f>
        <v>2.08</v>
      </c>
      <c r="N1703" s="28">
        <f>IFERROR(_xlfn.XLOOKUP($B1703,'Ownership Metrics'!$A:$A,'Ownership Metrics'!$C:$C),"")</f>
        <v>3705</v>
      </c>
      <c r="O1703" s="29">
        <f>IFERROR(_xlfn.XLOOKUP($B1703,'Ownership Metrics'!$A:$A,'Ownership Metrics'!$D:$D),"")</f>
        <v>59.35</v>
      </c>
      <c r="P1703" s="29">
        <f>IFERROR(_xlfn.XLOOKUP($B1703,'Ownership Metrics'!$A:$A,'Ownership Metrics'!$E:$E),"")</f>
        <v>70.150000000000006</v>
      </c>
      <c r="Q1703" s="30">
        <f>IFERROR(_xlfn.XLOOKUP($B1703,'Ownership Metrics'!$A:$A,'Ownership Metrics'!$F:$F),"")</f>
        <v>10</v>
      </c>
      <c r="R1703" s="30">
        <f>IFERROR(_xlfn.XLOOKUP($B1703,'Ownership Metrics'!$A:$A,'Ownership Metrics'!$G:$G),"")</f>
        <v>52</v>
      </c>
      <c r="S1703" s="27" t="str">
        <f>IFERROR(_xlfn.XLOOKUP($B1703,'Ownership Metrics'!$A:$A,'Ownership Metrics'!$H:$H),"")</f>
        <v>Mayoritas</v>
      </c>
      <c r="T1703" s="27" t="str">
        <f>IFERROR(_xlfn.XLOOKUP($B1703,'Ownership Metrics'!$A:$A,'Ownership Metrics'!$I:$I),"")</f>
        <v>Sedang</v>
      </c>
      <c r="U1703" s="27">
        <f>IF(COUNTIFS($B$2:$B1703,$B1703,$D$2:$D1703,$D1703)=1,1,0)</f>
        <v>1</v>
      </c>
      <c r="V1703" s="27">
        <f t="shared" si="79"/>
        <v>4.96</v>
      </c>
      <c r="W1703" s="27">
        <f t="shared" si="80"/>
        <v>7</v>
      </c>
      <c r="X1703" s="27">
        <f t="shared" si="78"/>
        <v>4.9599998297000001</v>
      </c>
    </row>
    <row r="1704" spans="1:24" x14ac:dyDescent="0.25">
      <c r="A1704" s="26">
        <v>46265</v>
      </c>
      <c r="B1704" s="27" t="s">
        <v>10367</v>
      </c>
      <c r="C1704" s="27" t="s">
        <v>1923</v>
      </c>
      <c r="D1704" s="27" t="s">
        <v>1925</v>
      </c>
      <c r="E1704" s="27" t="s">
        <v>35</v>
      </c>
      <c r="F1704" s="27" t="s">
        <v>23</v>
      </c>
      <c r="G1704" s="27" t="s">
        <v>36</v>
      </c>
      <c r="H1704" s="27" t="s">
        <v>24</v>
      </c>
      <c r="I1704" s="28">
        <v>220793696</v>
      </c>
      <c r="J1704" s="28">
        <v>50000000</v>
      </c>
      <c r="K1704" s="28">
        <v>270793696</v>
      </c>
      <c r="L1704" s="29">
        <v>4.04</v>
      </c>
      <c r="M1704" s="29">
        <f>IFERROR(_xlfn.XLOOKUP($B1704,'Ownership Metrics'!$A:$A,'Ownership Metrics'!$B:$B),"")</f>
        <v>2.08</v>
      </c>
      <c r="N1704" s="28">
        <f>IFERROR(_xlfn.XLOOKUP($B1704,'Ownership Metrics'!$A:$A,'Ownership Metrics'!$C:$C),"")</f>
        <v>3705</v>
      </c>
      <c r="O1704" s="29">
        <f>IFERROR(_xlfn.XLOOKUP($B1704,'Ownership Metrics'!$A:$A,'Ownership Metrics'!$D:$D),"")</f>
        <v>59.35</v>
      </c>
      <c r="P1704" s="29">
        <f>IFERROR(_xlfn.XLOOKUP($B1704,'Ownership Metrics'!$A:$A,'Ownership Metrics'!$E:$E),"")</f>
        <v>70.150000000000006</v>
      </c>
      <c r="Q1704" s="30">
        <f>IFERROR(_xlfn.XLOOKUP($B1704,'Ownership Metrics'!$A:$A,'Ownership Metrics'!$F:$F),"")</f>
        <v>10</v>
      </c>
      <c r="R1704" s="30">
        <f>IFERROR(_xlfn.XLOOKUP($B1704,'Ownership Metrics'!$A:$A,'Ownership Metrics'!$G:$G),"")</f>
        <v>52</v>
      </c>
      <c r="S1704" s="27" t="str">
        <f>IFERROR(_xlfn.XLOOKUP($B1704,'Ownership Metrics'!$A:$A,'Ownership Metrics'!$H:$H),"")</f>
        <v>Mayoritas</v>
      </c>
      <c r="T1704" s="27" t="str">
        <f>IFERROR(_xlfn.XLOOKUP($B1704,'Ownership Metrics'!$A:$A,'Ownership Metrics'!$I:$I),"")</f>
        <v>Sedang</v>
      </c>
      <c r="U1704" s="27">
        <f>IF(COUNTIFS($B$2:$B1704,$B1704,$D$2:$D1704,$D1704)=1,1,0)</f>
        <v>1</v>
      </c>
      <c r="V1704" s="27">
        <f t="shared" si="79"/>
        <v>4.04</v>
      </c>
      <c r="W1704" s="27">
        <f t="shared" si="80"/>
        <v>8</v>
      </c>
      <c r="X1704" s="27">
        <f t="shared" si="78"/>
        <v>4.0399998296000001</v>
      </c>
    </row>
    <row r="1705" spans="1:24" x14ac:dyDescent="0.25">
      <c r="A1705" s="26">
        <v>46265</v>
      </c>
      <c r="B1705" s="27" t="s">
        <v>10367</v>
      </c>
      <c r="C1705" s="27" t="s">
        <v>1923</v>
      </c>
      <c r="D1705" s="27" t="s">
        <v>1926</v>
      </c>
      <c r="E1705" s="27" t="s">
        <v>35</v>
      </c>
      <c r="F1705" s="27" t="s">
        <v>23</v>
      </c>
      <c r="G1705" s="27" t="s">
        <v>36</v>
      </c>
      <c r="H1705" s="27" t="s">
        <v>24</v>
      </c>
      <c r="I1705" s="28">
        <v>334195400</v>
      </c>
      <c r="J1705" s="28">
        <v>0</v>
      </c>
      <c r="K1705" s="28">
        <v>334195400</v>
      </c>
      <c r="L1705" s="29">
        <v>4.99</v>
      </c>
      <c r="M1705" s="29">
        <f>IFERROR(_xlfn.XLOOKUP($B1705,'Ownership Metrics'!$A:$A,'Ownership Metrics'!$B:$B),"")</f>
        <v>2.08</v>
      </c>
      <c r="N1705" s="28">
        <f>IFERROR(_xlfn.XLOOKUP($B1705,'Ownership Metrics'!$A:$A,'Ownership Metrics'!$C:$C),"")</f>
        <v>3705</v>
      </c>
      <c r="O1705" s="29">
        <f>IFERROR(_xlfn.XLOOKUP($B1705,'Ownership Metrics'!$A:$A,'Ownership Metrics'!$D:$D),"")</f>
        <v>59.35</v>
      </c>
      <c r="P1705" s="29">
        <f>IFERROR(_xlfn.XLOOKUP($B1705,'Ownership Metrics'!$A:$A,'Ownership Metrics'!$E:$E),"")</f>
        <v>70.150000000000006</v>
      </c>
      <c r="Q1705" s="30">
        <f>IFERROR(_xlfn.XLOOKUP($B1705,'Ownership Metrics'!$A:$A,'Ownership Metrics'!$F:$F),"")</f>
        <v>10</v>
      </c>
      <c r="R1705" s="30">
        <f>IFERROR(_xlfn.XLOOKUP($B1705,'Ownership Metrics'!$A:$A,'Ownership Metrics'!$G:$G),"")</f>
        <v>52</v>
      </c>
      <c r="S1705" s="27" t="str">
        <f>IFERROR(_xlfn.XLOOKUP($B1705,'Ownership Metrics'!$A:$A,'Ownership Metrics'!$H:$H),"")</f>
        <v>Mayoritas</v>
      </c>
      <c r="T1705" s="27" t="str">
        <f>IFERROR(_xlfn.XLOOKUP($B1705,'Ownership Metrics'!$A:$A,'Ownership Metrics'!$I:$I),"")</f>
        <v>Sedang</v>
      </c>
      <c r="U1705" s="27">
        <f>IF(COUNTIFS($B$2:$B1705,$B1705,$D$2:$D1705,$D1705)=1,1,0)</f>
        <v>1</v>
      </c>
      <c r="V1705" s="27">
        <f t="shared" si="79"/>
        <v>4.99</v>
      </c>
      <c r="W1705" s="27">
        <f t="shared" si="80"/>
        <v>5</v>
      </c>
      <c r="X1705" s="27">
        <f t="shared" si="78"/>
        <v>4.9899998295000003</v>
      </c>
    </row>
    <row r="1706" spans="1:24" x14ac:dyDescent="0.25">
      <c r="A1706" s="26">
        <v>46265</v>
      </c>
      <c r="B1706" s="27" t="s">
        <v>10367</v>
      </c>
      <c r="C1706" s="27" t="s">
        <v>1923</v>
      </c>
      <c r="D1706" s="27" t="s">
        <v>1927</v>
      </c>
      <c r="E1706" s="27" t="s">
        <v>35</v>
      </c>
      <c r="F1706" s="27" t="s">
        <v>23</v>
      </c>
      <c r="G1706" s="27" t="s">
        <v>36</v>
      </c>
      <c r="H1706" s="27" t="s">
        <v>24</v>
      </c>
      <c r="I1706" s="28">
        <v>334772774</v>
      </c>
      <c r="J1706" s="28">
        <v>0</v>
      </c>
      <c r="K1706" s="28">
        <v>334772774</v>
      </c>
      <c r="L1706" s="29">
        <v>5</v>
      </c>
      <c r="M1706" s="29">
        <f>IFERROR(_xlfn.XLOOKUP($B1706,'Ownership Metrics'!$A:$A,'Ownership Metrics'!$B:$B),"")</f>
        <v>2.08</v>
      </c>
      <c r="N1706" s="28">
        <f>IFERROR(_xlfn.XLOOKUP($B1706,'Ownership Metrics'!$A:$A,'Ownership Metrics'!$C:$C),"")</f>
        <v>3705</v>
      </c>
      <c r="O1706" s="29">
        <f>IFERROR(_xlfn.XLOOKUP($B1706,'Ownership Metrics'!$A:$A,'Ownership Metrics'!$D:$D),"")</f>
        <v>59.35</v>
      </c>
      <c r="P1706" s="29">
        <f>IFERROR(_xlfn.XLOOKUP($B1706,'Ownership Metrics'!$A:$A,'Ownership Metrics'!$E:$E),"")</f>
        <v>70.150000000000006</v>
      </c>
      <c r="Q1706" s="30">
        <f>IFERROR(_xlfn.XLOOKUP($B1706,'Ownership Metrics'!$A:$A,'Ownership Metrics'!$F:$F),"")</f>
        <v>10</v>
      </c>
      <c r="R1706" s="30">
        <f>IFERROR(_xlfn.XLOOKUP($B1706,'Ownership Metrics'!$A:$A,'Ownership Metrics'!$G:$G),"")</f>
        <v>52</v>
      </c>
      <c r="S1706" s="27" t="str">
        <f>IFERROR(_xlfn.XLOOKUP($B1706,'Ownership Metrics'!$A:$A,'Ownership Metrics'!$H:$H),"")</f>
        <v>Mayoritas</v>
      </c>
      <c r="T1706" s="27" t="str">
        <f>IFERROR(_xlfn.XLOOKUP($B1706,'Ownership Metrics'!$A:$A,'Ownership Metrics'!$I:$I),"")</f>
        <v>Sedang</v>
      </c>
      <c r="U1706" s="27">
        <f>IF(COUNTIFS($B$2:$B1706,$B1706,$D$2:$D1706,$D1706)=1,1,0)</f>
        <v>1</v>
      </c>
      <c r="V1706" s="27">
        <f t="shared" si="79"/>
        <v>5</v>
      </c>
      <c r="W1706" s="27">
        <f t="shared" si="80"/>
        <v>3</v>
      </c>
      <c r="X1706" s="27">
        <f t="shared" si="78"/>
        <v>4.9999998294000001</v>
      </c>
    </row>
    <row r="1707" spans="1:24" x14ac:dyDescent="0.25">
      <c r="A1707" s="26">
        <v>46265</v>
      </c>
      <c r="B1707" s="27" t="s">
        <v>10367</v>
      </c>
      <c r="C1707" s="27" t="s">
        <v>1923</v>
      </c>
      <c r="D1707" s="27" t="s">
        <v>1264</v>
      </c>
      <c r="E1707" s="27" t="s">
        <v>35</v>
      </c>
      <c r="F1707" s="27" t="s">
        <v>23</v>
      </c>
      <c r="G1707" s="27" t="s">
        <v>36</v>
      </c>
      <c r="H1707" s="27" t="s">
        <v>24</v>
      </c>
      <c r="I1707" s="28">
        <v>167076500</v>
      </c>
      <c r="J1707" s="28">
        <v>0</v>
      </c>
      <c r="K1707" s="28">
        <v>167076500</v>
      </c>
      <c r="L1707" s="29">
        <v>2.5</v>
      </c>
      <c r="M1707" s="29">
        <f>IFERROR(_xlfn.XLOOKUP($B1707,'Ownership Metrics'!$A:$A,'Ownership Metrics'!$B:$B),"")</f>
        <v>2.08</v>
      </c>
      <c r="N1707" s="28">
        <f>IFERROR(_xlfn.XLOOKUP($B1707,'Ownership Metrics'!$A:$A,'Ownership Metrics'!$C:$C),"")</f>
        <v>3705</v>
      </c>
      <c r="O1707" s="29">
        <f>IFERROR(_xlfn.XLOOKUP($B1707,'Ownership Metrics'!$A:$A,'Ownership Metrics'!$D:$D),"")</f>
        <v>59.35</v>
      </c>
      <c r="P1707" s="29">
        <f>IFERROR(_xlfn.XLOOKUP($B1707,'Ownership Metrics'!$A:$A,'Ownership Metrics'!$E:$E),"")</f>
        <v>70.150000000000006</v>
      </c>
      <c r="Q1707" s="30">
        <f>IFERROR(_xlfn.XLOOKUP($B1707,'Ownership Metrics'!$A:$A,'Ownership Metrics'!$F:$F),"")</f>
        <v>10</v>
      </c>
      <c r="R1707" s="30">
        <f>IFERROR(_xlfn.XLOOKUP($B1707,'Ownership Metrics'!$A:$A,'Ownership Metrics'!$G:$G),"")</f>
        <v>52</v>
      </c>
      <c r="S1707" s="27" t="str">
        <f>IFERROR(_xlfn.XLOOKUP($B1707,'Ownership Metrics'!$A:$A,'Ownership Metrics'!$H:$H),"")</f>
        <v>Mayoritas</v>
      </c>
      <c r="T1707" s="27" t="str">
        <f>IFERROR(_xlfn.XLOOKUP($B1707,'Ownership Metrics'!$A:$A,'Ownership Metrics'!$I:$I),"")</f>
        <v>Sedang</v>
      </c>
      <c r="U1707" s="27">
        <f>IF(COUNTIFS($B$2:$B1707,$B1707,$D$2:$D1707,$D1707)=1,1,0)</f>
        <v>1</v>
      </c>
      <c r="V1707" s="27">
        <f t="shared" si="79"/>
        <v>2.5</v>
      </c>
      <c r="W1707" s="27">
        <f t="shared" si="80"/>
        <v>9</v>
      </c>
      <c r="X1707" s="27">
        <f t="shared" si="78"/>
        <v>2.4999998293000001</v>
      </c>
    </row>
    <row r="1708" spans="1:24" x14ac:dyDescent="0.25">
      <c r="A1708" s="26">
        <v>46265</v>
      </c>
      <c r="B1708" s="27" t="s">
        <v>10367</v>
      </c>
      <c r="C1708" s="27" t="s">
        <v>1923</v>
      </c>
      <c r="D1708" s="27" t="s">
        <v>1928</v>
      </c>
      <c r="E1708" s="27" t="s">
        <v>35</v>
      </c>
      <c r="F1708" s="27" t="s">
        <v>23</v>
      </c>
      <c r="G1708" s="27" t="s">
        <v>36</v>
      </c>
      <c r="H1708" s="27" t="s">
        <v>24</v>
      </c>
      <c r="I1708" s="28">
        <v>334559700</v>
      </c>
      <c r="J1708" s="28">
        <v>0</v>
      </c>
      <c r="K1708" s="28">
        <v>334559700</v>
      </c>
      <c r="L1708" s="29">
        <v>5</v>
      </c>
      <c r="M1708" s="29">
        <f>IFERROR(_xlfn.XLOOKUP($B1708,'Ownership Metrics'!$A:$A,'Ownership Metrics'!$B:$B),"")</f>
        <v>2.08</v>
      </c>
      <c r="N1708" s="28">
        <f>IFERROR(_xlfn.XLOOKUP($B1708,'Ownership Metrics'!$A:$A,'Ownership Metrics'!$C:$C),"")</f>
        <v>3705</v>
      </c>
      <c r="O1708" s="29">
        <f>IFERROR(_xlfn.XLOOKUP($B1708,'Ownership Metrics'!$A:$A,'Ownership Metrics'!$D:$D),"")</f>
        <v>59.35</v>
      </c>
      <c r="P1708" s="29">
        <f>IFERROR(_xlfn.XLOOKUP($B1708,'Ownership Metrics'!$A:$A,'Ownership Metrics'!$E:$E),"")</f>
        <v>70.150000000000006</v>
      </c>
      <c r="Q1708" s="30">
        <f>IFERROR(_xlfn.XLOOKUP($B1708,'Ownership Metrics'!$A:$A,'Ownership Metrics'!$F:$F),"")</f>
        <v>10</v>
      </c>
      <c r="R1708" s="30">
        <f>IFERROR(_xlfn.XLOOKUP($B1708,'Ownership Metrics'!$A:$A,'Ownership Metrics'!$G:$G),"")</f>
        <v>52</v>
      </c>
      <c r="S1708" s="27" t="str">
        <f>IFERROR(_xlfn.XLOOKUP($B1708,'Ownership Metrics'!$A:$A,'Ownership Metrics'!$H:$H),"")</f>
        <v>Mayoritas</v>
      </c>
      <c r="T1708" s="27" t="str">
        <f>IFERROR(_xlfn.XLOOKUP($B1708,'Ownership Metrics'!$A:$A,'Ownership Metrics'!$I:$I),"")</f>
        <v>Sedang</v>
      </c>
      <c r="U1708" s="27">
        <f>IF(COUNTIFS($B$2:$B1708,$B1708,$D$2:$D1708,$D1708)=1,1,0)</f>
        <v>1</v>
      </c>
      <c r="V1708" s="27">
        <f t="shared" si="79"/>
        <v>5</v>
      </c>
      <c r="W1708" s="27">
        <f t="shared" si="80"/>
        <v>4</v>
      </c>
      <c r="X1708" s="27">
        <f t="shared" si="78"/>
        <v>4.9999998292000001</v>
      </c>
    </row>
    <row r="1709" spans="1:24" x14ac:dyDescent="0.25">
      <c r="A1709" s="26">
        <v>46265</v>
      </c>
      <c r="B1709" s="27" t="s">
        <v>10367</v>
      </c>
      <c r="C1709" s="27" t="s">
        <v>1923</v>
      </c>
      <c r="D1709" s="27" t="s">
        <v>1929</v>
      </c>
      <c r="E1709" s="27" t="s">
        <v>35</v>
      </c>
      <c r="F1709" s="27" t="s">
        <v>23</v>
      </c>
      <c r="G1709" s="27" t="s">
        <v>36</v>
      </c>
      <c r="H1709" s="27" t="s">
        <v>24</v>
      </c>
      <c r="I1709" s="28">
        <v>333828574</v>
      </c>
      <c r="J1709" s="28">
        <v>0</v>
      </c>
      <c r="K1709" s="28">
        <v>333828574</v>
      </c>
      <c r="L1709" s="29">
        <v>4.99</v>
      </c>
      <c r="M1709" s="29">
        <f>IFERROR(_xlfn.XLOOKUP($B1709,'Ownership Metrics'!$A:$A,'Ownership Metrics'!$B:$B),"")</f>
        <v>2.08</v>
      </c>
      <c r="N1709" s="28">
        <f>IFERROR(_xlfn.XLOOKUP($B1709,'Ownership Metrics'!$A:$A,'Ownership Metrics'!$C:$C),"")</f>
        <v>3705</v>
      </c>
      <c r="O1709" s="29">
        <f>IFERROR(_xlfn.XLOOKUP($B1709,'Ownership Metrics'!$A:$A,'Ownership Metrics'!$D:$D),"")</f>
        <v>59.35</v>
      </c>
      <c r="P1709" s="29">
        <f>IFERROR(_xlfn.XLOOKUP($B1709,'Ownership Metrics'!$A:$A,'Ownership Metrics'!$E:$E),"")</f>
        <v>70.150000000000006</v>
      </c>
      <c r="Q1709" s="30">
        <f>IFERROR(_xlfn.XLOOKUP($B1709,'Ownership Metrics'!$A:$A,'Ownership Metrics'!$F:$F),"")</f>
        <v>10</v>
      </c>
      <c r="R1709" s="30">
        <f>IFERROR(_xlfn.XLOOKUP($B1709,'Ownership Metrics'!$A:$A,'Ownership Metrics'!$G:$G),"")</f>
        <v>52</v>
      </c>
      <c r="S1709" s="27" t="str">
        <f>IFERROR(_xlfn.XLOOKUP($B1709,'Ownership Metrics'!$A:$A,'Ownership Metrics'!$H:$H),"")</f>
        <v>Mayoritas</v>
      </c>
      <c r="T1709" s="27" t="str">
        <f>IFERROR(_xlfn.XLOOKUP($B1709,'Ownership Metrics'!$A:$A,'Ownership Metrics'!$I:$I),"")</f>
        <v>Sedang</v>
      </c>
      <c r="U1709" s="27">
        <f>IF(COUNTIFS($B$2:$B1709,$B1709,$D$2:$D1709,$D1709)=1,1,0)</f>
        <v>1</v>
      </c>
      <c r="V1709" s="27">
        <f t="shared" si="79"/>
        <v>4.99</v>
      </c>
      <c r="W1709" s="27">
        <f t="shared" si="80"/>
        <v>6</v>
      </c>
      <c r="X1709" s="27">
        <f t="shared" si="78"/>
        <v>4.9899998291000003</v>
      </c>
    </row>
    <row r="1710" spans="1:24" x14ac:dyDescent="0.25">
      <c r="A1710" s="26">
        <v>46265</v>
      </c>
      <c r="B1710" s="27" t="s">
        <v>10367</v>
      </c>
      <c r="C1710" s="27" t="s">
        <v>1923</v>
      </c>
      <c r="D1710" s="27" t="s">
        <v>1265</v>
      </c>
      <c r="E1710" s="27" t="s">
        <v>35</v>
      </c>
      <c r="F1710" s="27" t="s">
        <v>23</v>
      </c>
      <c r="G1710" s="27" t="s">
        <v>36</v>
      </c>
      <c r="H1710" s="27" t="s">
        <v>24</v>
      </c>
      <c r="I1710" s="28">
        <v>86212220</v>
      </c>
      <c r="J1710" s="28">
        <v>0</v>
      </c>
      <c r="K1710" s="28">
        <v>86212220</v>
      </c>
      <c r="L1710" s="29">
        <v>1.29</v>
      </c>
      <c r="M1710" s="29">
        <f>IFERROR(_xlfn.XLOOKUP($B1710,'Ownership Metrics'!$A:$A,'Ownership Metrics'!$B:$B),"")</f>
        <v>2.08</v>
      </c>
      <c r="N1710" s="28">
        <f>IFERROR(_xlfn.XLOOKUP($B1710,'Ownership Metrics'!$A:$A,'Ownership Metrics'!$C:$C),"")</f>
        <v>3705</v>
      </c>
      <c r="O1710" s="29">
        <f>IFERROR(_xlfn.XLOOKUP($B1710,'Ownership Metrics'!$A:$A,'Ownership Metrics'!$D:$D),"")</f>
        <v>59.35</v>
      </c>
      <c r="P1710" s="29">
        <f>IFERROR(_xlfn.XLOOKUP($B1710,'Ownership Metrics'!$A:$A,'Ownership Metrics'!$E:$E),"")</f>
        <v>70.150000000000006</v>
      </c>
      <c r="Q1710" s="30">
        <f>IFERROR(_xlfn.XLOOKUP($B1710,'Ownership Metrics'!$A:$A,'Ownership Metrics'!$F:$F),"")</f>
        <v>10</v>
      </c>
      <c r="R1710" s="30">
        <f>IFERROR(_xlfn.XLOOKUP($B1710,'Ownership Metrics'!$A:$A,'Ownership Metrics'!$G:$G),"")</f>
        <v>52</v>
      </c>
      <c r="S1710" s="27" t="str">
        <f>IFERROR(_xlfn.XLOOKUP($B1710,'Ownership Metrics'!$A:$A,'Ownership Metrics'!$H:$H),"")</f>
        <v>Mayoritas</v>
      </c>
      <c r="T1710" s="27" t="str">
        <f>IFERROR(_xlfn.XLOOKUP($B1710,'Ownership Metrics'!$A:$A,'Ownership Metrics'!$I:$I),"")</f>
        <v>Sedang</v>
      </c>
      <c r="U1710" s="27">
        <f>IF(COUNTIFS($B$2:$B1710,$B1710,$D$2:$D1710,$D1710)=1,1,0)</f>
        <v>1</v>
      </c>
      <c r="V1710" s="27">
        <f t="shared" si="79"/>
        <v>1.29</v>
      </c>
      <c r="W1710" s="27">
        <f t="shared" si="80"/>
        <v>10</v>
      </c>
      <c r="X1710" s="27">
        <f t="shared" si="78"/>
        <v>1.2899998290000001</v>
      </c>
    </row>
    <row r="1711" spans="1:24" x14ac:dyDescent="0.25">
      <c r="A1711" s="26">
        <v>46265</v>
      </c>
      <c r="B1711" s="27" t="s">
        <v>10367</v>
      </c>
      <c r="C1711" s="27" t="s">
        <v>1923</v>
      </c>
      <c r="D1711" s="27" t="s">
        <v>1267</v>
      </c>
      <c r="E1711" s="27" t="s">
        <v>35</v>
      </c>
      <c r="F1711" s="27" t="s">
        <v>23</v>
      </c>
      <c r="G1711" s="27" t="s">
        <v>36</v>
      </c>
      <c r="H1711" s="27" t="s">
        <v>24</v>
      </c>
      <c r="I1711" s="28">
        <v>388075000</v>
      </c>
      <c r="J1711" s="28">
        <v>0</v>
      </c>
      <c r="K1711" s="28">
        <v>388075000</v>
      </c>
      <c r="L1711" s="29">
        <v>5.8</v>
      </c>
      <c r="M1711" s="29">
        <f>IFERROR(_xlfn.XLOOKUP($B1711,'Ownership Metrics'!$A:$A,'Ownership Metrics'!$B:$B),"")</f>
        <v>2.08</v>
      </c>
      <c r="N1711" s="28">
        <f>IFERROR(_xlfn.XLOOKUP($B1711,'Ownership Metrics'!$A:$A,'Ownership Metrics'!$C:$C),"")</f>
        <v>3705</v>
      </c>
      <c r="O1711" s="29">
        <f>IFERROR(_xlfn.XLOOKUP($B1711,'Ownership Metrics'!$A:$A,'Ownership Metrics'!$D:$D),"")</f>
        <v>59.35</v>
      </c>
      <c r="P1711" s="29">
        <f>IFERROR(_xlfn.XLOOKUP($B1711,'Ownership Metrics'!$A:$A,'Ownership Metrics'!$E:$E),"")</f>
        <v>70.150000000000006</v>
      </c>
      <c r="Q1711" s="30">
        <f>IFERROR(_xlfn.XLOOKUP($B1711,'Ownership Metrics'!$A:$A,'Ownership Metrics'!$F:$F),"")</f>
        <v>10</v>
      </c>
      <c r="R1711" s="30">
        <f>IFERROR(_xlfn.XLOOKUP($B1711,'Ownership Metrics'!$A:$A,'Ownership Metrics'!$G:$G),"")</f>
        <v>52</v>
      </c>
      <c r="S1711" s="27" t="str">
        <f>IFERROR(_xlfn.XLOOKUP($B1711,'Ownership Metrics'!$A:$A,'Ownership Metrics'!$H:$H),"")</f>
        <v>Mayoritas</v>
      </c>
      <c r="T1711" s="27" t="str">
        <f>IFERROR(_xlfn.XLOOKUP($B1711,'Ownership Metrics'!$A:$A,'Ownership Metrics'!$I:$I),"")</f>
        <v>Sedang</v>
      </c>
      <c r="U1711" s="27">
        <f>IF(COUNTIFS($B$2:$B1711,$B1711,$D$2:$D1711,$D1711)=1,1,0)</f>
        <v>1</v>
      </c>
      <c r="V1711" s="27">
        <f t="shared" si="79"/>
        <v>5.8</v>
      </c>
      <c r="W1711" s="27">
        <f t="shared" si="80"/>
        <v>2</v>
      </c>
      <c r="X1711" s="27">
        <f t="shared" si="78"/>
        <v>5.7999998288999999</v>
      </c>
    </row>
    <row r="1712" spans="1:24" x14ac:dyDescent="0.25">
      <c r="A1712" s="26">
        <v>46265</v>
      </c>
      <c r="B1712" s="27" t="s">
        <v>10367</v>
      </c>
      <c r="C1712" s="27" t="s">
        <v>1923</v>
      </c>
      <c r="D1712" s="27" t="s">
        <v>915</v>
      </c>
      <c r="E1712" s="27" t="s">
        <v>26</v>
      </c>
      <c r="F1712" s="27" t="s">
        <v>32</v>
      </c>
      <c r="G1712" s="27"/>
      <c r="H1712" s="27" t="s">
        <v>64</v>
      </c>
      <c r="I1712" s="28">
        <v>3974436274</v>
      </c>
      <c r="J1712" s="28">
        <v>0</v>
      </c>
      <c r="K1712" s="28">
        <v>3974436274</v>
      </c>
      <c r="L1712" s="29">
        <v>59.35</v>
      </c>
      <c r="M1712" s="29">
        <f>IFERROR(_xlfn.XLOOKUP($B1712,'Ownership Metrics'!$A:$A,'Ownership Metrics'!$B:$B),"")</f>
        <v>2.08</v>
      </c>
      <c r="N1712" s="28">
        <f>IFERROR(_xlfn.XLOOKUP($B1712,'Ownership Metrics'!$A:$A,'Ownership Metrics'!$C:$C),"")</f>
        <v>3705</v>
      </c>
      <c r="O1712" s="29">
        <f>IFERROR(_xlfn.XLOOKUP($B1712,'Ownership Metrics'!$A:$A,'Ownership Metrics'!$D:$D),"")</f>
        <v>59.35</v>
      </c>
      <c r="P1712" s="29">
        <f>IFERROR(_xlfn.XLOOKUP($B1712,'Ownership Metrics'!$A:$A,'Ownership Metrics'!$E:$E),"")</f>
        <v>70.150000000000006</v>
      </c>
      <c r="Q1712" s="30">
        <f>IFERROR(_xlfn.XLOOKUP($B1712,'Ownership Metrics'!$A:$A,'Ownership Metrics'!$F:$F),"")</f>
        <v>10</v>
      </c>
      <c r="R1712" s="30">
        <f>IFERROR(_xlfn.XLOOKUP($B1712,'Ownership Metrics'!$A:$A,'Ownership Metrics'!$G:$G),"")</f>
        <v>52</v>
      </c>
      <c r="S1712" s="27" t="str">
        <f>IFERROR(_xlfn.XLOOKUP($B1712,'Ownership Metrics'!$A:$A,'Ownership Metrics'!$H:$H),"")</f>
        <v>Mayoritas</v>
      </c>
      <c r="T1712" s="27" t="str">
        <f>IFERROR(_xlfn.XLOOKUP($B1712,'Ownership Metrics'!$A:$A,'Ownership Metrics'!$I:$I),"")</f>
        <v>Sedang</v>
      </c>
      <c r="U1712" s="27">
        <f>IF(COUNTIFS($B$2:$B1712,$B1712,$D$2:$D1712,$D1712)=1,1,0)</f>
        <v>1</v>
      </c>
      <c r="V1712" s="27">
        <f t="shared" si="79"/>
        <v>59.35</v>
      </c>
      <c r="W1712" s="27">
        <f t="shared" si="80"/>
        <v>1</v>
      </c>
      <c r="X1712" s="27">
        <f t="shared" si="78"/>
        <v>59.349999828800001</v>
      </c>
    </row>
    <row r="1713" spans="1:24" x14ac:dyDescent="0.25">
      <c r="A1713" s="26">
        <v>46265</v>
      </c>
      <c r="B1713" s="27" t="s">
        <v>10368</v>
      </c>
      <c r="C1713" s="27" t="s">
        <v>1931</v>
      </c>
      <c r="D1713" s="27" t="s">
        <v>1932</v>
      </c>
      <c r="E1713" s="27" t="s">
        <v>83</v>
      </c>
      <c r="F1713" s="27" t="s">
        <v>23</v>
      </c>
      <c r="G1713" s="27"/>
      <c r="H1713" s="27" t="s">
        <v>24</v>
      </c>
      <c r="I1713" s="28">
        <v>181034700</v>
      </c>
      <c r="J1713" s="28">
        <v>0</v>
      </c>
      <c r="K1713" s="28">
        <v>181034700</v>
      </c>
      <c r="L1713" s="29">
        <v>1.06</v>
      </c>
      <c r="M1713" s="29">
        <f>IFERROR(_xlfn.XLOOKUP($B1713,'Ownership Metrics'!$A:$A,'Ownership Metrics'!$B:$B),"")</f>
        <v>1.65</v>
      </c>
      <c r="N1713" s="28">
        <f>IFERROR(_xlfn.XLOOKUP($B1713,'Ownership Metrics'!$A:$A,'Ownership Metrics'!$C:$C),"")</f>
        <v>7666</v>
      </c>
      <c r="O1713" s="29">
        <f>IFERROR(_xlfn.XLOOKUP($B1713,'Ownership Metrics'!$A:$A,'Ownership Metrics'!$D:$D),"")</f>
        <v>87.37</v>
      </c>
      <c r="P1713" s="29">
        <f>IFERROR(_xlfn.XLOOKUP($B1713,'Ownership Metrics'!$A:$A,'Ownership Metrics'!$E:$E),"")</f>
        <v>94.81</v>
      </c>
      <c r="Q1713" s="30">
        <f>IFERROR(_xlfn.XLOOKUP($B1713,'Ownership Metrics'!$A:$A,'Ownership Metrics'!$F:$F),"")</f>
        <v>6</v>
      </c>
      <c r="R1713" s="30">
        <f>IFERROR(_xlfn.XLOOKUP($B1713,'Ownership Metrics'!$A:$A,'Ownership Metrics'!$G:$G),"")</f>
        <v>82</v>
      </c>
      <c r="S1713" s="27" t="str">
        <f>IFERROR(_xlfn.XLOOKUP($B1713,'Ownership Metrics'!$A:$A,'Ownership Metrics'!$H:$H),"")</f>
        <v>Mayoritas</v>
      </c>
      <c r="T1713" s="27" t="str">
        <f>IFERROR(_xlfn.XLOOKUP($B1713,'Ownership Metrics'!$A:$A,'Ownership Metrics'!$I:$I),"")</f>
        <v>Tinggi</v>
      </c>
      <c r="U1713" s="27">
        <f>IF(COUNTIFS($B$2:$B1713,$B1713,$D$2:$D1713,$D1713)=1,1,0)</f>
        <v>1</v>
      </c>
      <c r="V1713" s="27">
        <f t="shared" si="79"/>
        <v>1.06</v>
      </c>
      <c r="W1713" s="27">
        <f t="shared" si="80"/>
        <v>6</v>
      </c>
      <c r="X1713" s="27">
        <f t="shared" si="78"/>
        <v>1.0599998287000001</v>
      </c>
    </row>
    <row r="1714" spans="1:24" x14ac:dyDescent="0.25">
      <c r="A1714" s="26">
        <v>46265</v>
      </c>
      <c r="B1714" s="27" t="s">
        <v>10368</v>
      </c>
      <c r="C1714" s="27" t="s">
        <v>1931</v>
      </c>
      <c r="D1714" s="27" t="s">
        <v>1933</v>
      </c>
      <c r="E1714" s="27" t="s">
        <v>22</v>
      </c>
      <c r="F1714" s="27" t="s">
        <v>23</v>
      </c>
      <c r="G1714" s="27"/>
      <c r="H1714" s="27" t="s">
        <v>24</v>
      </c>
      <c r="I1714" s="28">
        <v>190000000</v>
      </c>
      <c r="J1714" s="28">
        <v>0</v>
      </c>
      <c r="K1714" s="28">
        <v>190000000</v>
      </c>
      <c r="L1714" s="29">
        <v>1.1100000000000001</v>
      </c>
      <c r="M1714" s="29">
        <f>IFERROR(_xlfn.XLOOKUP($B1714,'Ownership Metrics'!$A:$A,'Ownership Metrics'!$B:$B),"")</f>
        <v>1.65</v>
      </c>
      <c r="N1714" s="28">
        <f>IFERROR(_xlfn.XLOOKUP($B1714,'Ownership Metrics'!$A:$A,'Ownership Metrics'!$C:$C),"")</f>
        <v>7666</v>
      </c>
      <c r="O1714" s="29">
        <f>IFERROR(_xlfn.XLOOKUP($B1714,'Ownership Metrics'!$A:$A,'Ownership Metrics'!$D:$D),"")</f>
        <v>87.37</v>
      </c>
      <c r="P1714" s="29">
        <f>IFERROR(_xlfn.XLOOKUP($B1714,'Ownership Metrics'!$A:$A,'Ownership Metrics'!$E:$E),"")</f>
        <v>94.81</v>
      </c>
      <c r="Q1714" s="30">
        <f>IFERROR(_xlfn.XLOOKUP($B1714,'Ownership Metrics'!$A:$A,'Ownership Metrics'!$F:$F),"")</f>
        <v>6</v>
      </c>
      <c r="R1714" s="30">
        <f>IFERROR(_xlfn.XLOOKUP($B1714,'Ownership Metrics'!$A:$A,'Ownership Metrics'!$G:$G),"")</f>
        <v>82</v>
      </c>
      <c r="S1714" s="27" t="str">
        <f>IFERROR(_xlfn.XLOOKUP($B1714,'Ownership Metrics'!$A:$A,'Ownership Metrics'!$H:$H),"")</f>
        <v>Mayoritas</v>
      </c>
      <c r="T1714" s="27" t="str">
        <f>IFERROR(_xlfn.XLOOKUP($B1714,'Ownership Metrics'!$A:$A,'Ownership Metrics'!$I:$I),"")</f>
        <v>Tinggi</v>
      </c>
      <c r="U1714" s="27">
        <f>IF(COUNTIFS($B$2:$B1714,$B1714,$D$2:$D1714,$D1714)=1,1,0)</f>
        <v>1</v>
      </c>
      <c r="V1714" s="27">
        <f t="shared" si="79"/>
        <v>1.1100000000000001</v>
      </c>
      <c r="W1714" s="27">
        <f t="shared" si="80"/>
        <v>5</v>
      </c>
      <c r="X1714" s="27">
        <f t="shared" si="78"/>
        <v>1.1099998286000001</v>
      </c>
    </row>
    <row r="1715" spans="1:24" x14ac:dyDescent="0.25">
      <c r="A1715" s="26">
        <v>46265</v>
      </c>
      <c r="B1715" s="27" t="s">
        <v>10368</v>
      </c>
      <c r="C1715" s="27" t="s">
        <v>1931</v>
      </c>
      <c r="D1715" s="27" t="s">
        <v>1934</v>
      </c>
      <c r="E1715" s="27" t="s">
        <v>22</v>
      </c>
      <c r="F1715" s="27" t="s">
        <v>32</v>
      </c>
      <c r="G1715" s="27"/>
      <c r="H1715" s="27" t="s">
        <v>56</v>
      </c>
      <c r="I1715" s="28">
        <v>518206300</v>
      </c>
      <c r="J1715" s="28">
        <v>0</v>
      </c>
      <c r="K1715" s="28">
        <v>518206300</v>
      </c>
      <c r="L1715" s="29">
        <v>3.03</v>
      </c>
      <c r="M1715" s="29">
        <f>IFERROR(_xlfn.XLOOKUP($B1715,'Ownership Metrics'!$A:$A,'Ownership Metrics'!$B:$B),"")</f>
        <v>1.65</v>
      </c>
      <c r="N1715" s="28">
        <f>IFERROR(_xlfn.XLOOKUP($B1715,'Ownership Metrics'!$A:$A,'Ownership Metrics'!$C:$C),"")</f>
        <v>7666</v>
      </c>
      <c r="O1715" s="29">
        <f>IFERROR(_xlfn.XLOOKUP($B1715,'Ownership Metrics'!$A:$A,'Ownership Metrics'!$D:$D),"")</f>
        <v>87.37</v>
      </c>
      <c r="P1715" s="29">
        <f>IFERROR(_xlfn.XLOOKUP($B1715,'Ownership Metrics'!$A:$A,'Ownership Metrics'!$E:$E),"")</f>
        <v>94.81</v>
      </c>
      <c r="Q1715" s="30">
        <f>IFERROR(_xlfn.XLOOKUP($B1715,'Ownership Metrics'!$A:$A,'Ownership Metrics'!$F:$F),"")</f>
        <v>6</v>
      </c>
      <c r="R1715" s="30">
        <f>IFERROR(_xlfn.XLOOKUP($B1715,'Ownership Metrics'!$A:$A,'Ownership Metrics'!$G:$G),"")</f>
        <v>82</v>
      </c>
      <c r="S1715" s="27" t="str">
        <f>IFERROR(_xlfn.XLOOKUP($B1715,'Ownership Metrics'!$A:$A,'Ownership Metrics'!$H:$H),"")</f>
        <v>Mayoritas</v>
      </c>
      <c r="T1715" s="27" t="str">
        <f>IFERROR(_xlfn.XLOOKUP($B1715,'Ownership Metrics'!$A:$A,'Ownership Metrics'!$I:$I),"")</f>
        <v>Tinggi</v>
      </c>
      <c r="U1715" s="27">
        <f>IF(COUNTIFS($B$2:$B1715,$B1715,$D$2:$D1715,$D1715)=1,1,0)</f>
        <v>1</v>
      </c>
      <c r="V1715" s="27">
        <f t="shared" si="79"/>
        <v>3.03</v>
      </c>
      <c r="W1715" s="27">
        <f t="shared" si="80"/>
        <v>3</v>
      </c>
      <c r="X1715" s="27">
        <f t="shared" si="78"/>
        <v>3.0299998284999998</v>
      </c>
    </row>
    <row r="1716" spans="1:24" x14ac:dyDescent="0.25">
      <c r="A1716" s="26">
        <v>46265</v>
      </c>
      <c r="B1716" s="27" t="s">
        <v>10368</v>
      </c>
      <c r="C1716" s="27" t="s">
        <v>1931</v>
      </c>
      <c r="D1716" s="27" t="s">
        <v>1935</v>
      </c>
      <c r="E1716" s="27" t="s">
        <v>22</v>
      </c>
      <c r="F1716" s="27" t="s">
        <v>32</v>
      </c>
      <c r="G1716" s="27"/>
      <c r="H1716" s="27" t="s">
        <v>64</v>
      </c>
      <c r="I1716" s="28">
        <v>14962904000</v>
      </c>
      <c r="J1716" s="28">
        <v>0</v>
      </c>
      <c r="K1716" s="28">
        <v>14962904000</v>
      </c>
      <c r="L1716" s="29">
        <v>87.37</v>
      </c>
      <c r="M1716" s="29">
        <f>IFERROR(_xlfn.XLOOKUP($B1716,'Ownership Metrics'!$A:$A,'Ownership Metrics'!$B:$B),"")</f>
        <v>1.65</v>
      </c>
      <c r="N1716" s="28">
        <f>IFERROR(_xlfn.XLOOKUP($B1716,'Ownership Metrics'!$A:$A,'Ownership Metrics'!$C:$C),"")</f>
        <v>7666</v>
      </c>
      <c r="O1716" s="29">
        <f>IFERROR(_xlfn.XLOOKUP($B1716,'Ownership Metrics'!$A:$A,'Ownership Metrics'!$D:$D),"")</f>
        <v>87.37</v>
      </c>
      <c r="P1716" s="29">
        <f>IFERROR(_xlfn.XLOOKUP($B1716,'Ownership Metrics'!$A:$A,'Ownership Metrics'!$E:$E),"")</f>
        <v>94.81</v>
      </c>
      <c r="Q1716" s="30">
        <f>IFERROR(_xlfn.XLOOKUP($B1716,'Ownership Metrics'!$A:$A,'Ownership Metrics'!$F:$F),"")</f>
        <v>6</v>
      </c>
      <c r="R1716" s="30">
        <f>IFERROR(_xlfn.XLOOKUP($B1716,'Ownership Metrics'!$A:$A,'Ownership Metrics'!$G:$G),"")</f>
        <v>82</v>
      </c>
      <c r="S1716" s="27" t="str">
        <f>IFERROR(_xlfn.XLOOKUP($B1716,'Ownership Metrics'!$A:$A,'Ownership Metrics'!$H:$H),"")</f>
        <v>Mayoritas</v>
      </c>
      <c r="T1716" s="27" t="str">
        <f>IFERROR(_xlfn.XLOOKUP($B1716,'Ownership Metrics'!$A:$A,'Ownership Metrics'!$I:$I),"")</f>
        <v>Tinggi</v>
      </c>
      <c r="U1716" s="27">
        <f>IF(COUNTIFS($B$2:$B1716,$B1716,$D$2:$D1716,$D1716)=1,1,0)</f>
        <v>1</v>
      </c>
      <c r="V1716" s="27">
        <f t="shared" si="79"/>
        <v>87.37</v>
      </c>
      <c r="W1716" s="27">
        <f t="shared" si="80"/>
        <v>1</v>
      </c>
      <c r="X1716" s="27">
        <f t="shared" si="78"/>
        <v>87.369999828399997</v>
      </c>
    </row>
    <row r="1717" spans="1:24" x14ac:dyDescent="0.25">
      <c r="A1717" s="26">
        <v>46265</v>
      </c>
      <c r="B1717" s="27" t="s">
        <v>10368</v>
      </c>
      <c r="C1717" s="27" t="s">
        <v>1931</v>
      </c>
      <c r="D1717" s="27" t="s">
        <v>1936</v>
      </c>
      <c r="E1717" s="27" t="s">
        <v>22</v>
      </c>
      <c r="F1717" s="27" t="s">
        <v>32</v>
      </c>
      <c r="G1717" s="27"/>
      <c r="H1717" s="27" t="s">
        <v>128</v>
      </c>
      <c r="I1717" s="28">
        <v>754638900</v>
      </c>
      <c r="J1717" s="28">
        <v>0</v>
      </c>
      <c r="K1717" s="28">
        <v>754638900</v>
      </c>
      <c r="L1717" s="29">
        <v>4.41</v>
      </c>
      <c r="M1717" s="29">
        <f>IFERROR(_xlfn.XLOOKUP($B1717,'Ownership Metrics'!$A:$A,'Ownership Metrics'!$B:$B),"")</f>
        <v>1.65</v>
      </c>
      <c r="N1717" s="28">
        <f>IFERROR(_xlfn.XLOOKUP($B1717,'Ownership Metrics'!$A:$A,'Ownership Metrics'!$C:$C),"")</f>
        <v>7666</v>
      </c>
      <c r="O1717" s="29">
        <f>IFERROR(_xlfn.XLOOKUP($B1717,'Ownership Metrics'!$A:$A,'Ownership Metrics'!$D:$D),"")</f>
        <v>87.37</v>
      </c>
      <c r="P1717" s="29">
        <f>IFERROR(_xlfn.XLOOKUP($B1717,'Ownership Metrics'!$A:$A,'Ownership Metrics'!$E:$E),"")</f>
        <v>94.81</v>
      </c>
      <c r="Q1717" s="30">
        <f>IFERROR(_xlfn.XLOOKUP($B1717,'Ownership Metrics'!$A:$A,'Ownership Metrics'!$F:$F),"")</f>
        <v>6</v>
      </c>
      <c r="R1717" s="30">
        <f>IFERROR(_xlfn.XLOOKUP($B1717,'Ownership Metrics'!$A:$A,'Ownership Metrics'!$G:$G),"")</f>
        <v>82</v>
      </c>
      <c r="S1717" s="27" t="str">
        <f>IFERROR(_xlfn.XLOOKUP($B1717,'Ownership Metrics'!$A:$A,'Ownership Metrics'!$H:$H),"")</f>
        <v>Mayoritas</v>
      </c>
      <c r="T1717" s="27" t="str">
        <f>IFERROR(_xlfn.XLOOKUP($B1717,'Ownership Metrics'!$A:$A,'Ownership Metrics'!$I:$I),"")</f>
        <v>Tinggi</v>
      </c>
      <c r="U1717" s="27">
        <f>IF(COUNTIFS($B$2:$B1717,$B1717,$D$2:$D1717,$D1717)=1,1,0)</f>
        <v>1</v>
      </c>
      <c r="V1717" s="27">
        <f t="shared" si="79"/>
        <v>4.41</v>
      </c>
      <c r="W1717" s="27">
        <f t="shared" si="80"/>
        <v>2</v>
      </c>
      <c r="X1717" s="27">
        <f t="shared" si="78"/>
        <v>4.4099998283000001</v>
      </c>
    </row>
    <row r="1718" spans="1:24" x14ac:dyDescent="0.25">
      <c r="A1718" s="26">
        <v>46265</v>
      </c>
      <c r="B1718" s="27" t="s">
        <v>10368</v>
      </c>
      <c r="C1718" s="27" t="s">
        <v>1931</v>
      </c>
      <c r="D1718" s="27" t="s">
        <v>207</v>
      </c>
      <c r="E1718" s="27" t="s">
        <v>26</v>
      </c>
      <c r="F1718" s="27" t="s">
        <v>32</v>
      </c>
      <c r="G1718" s="27"/>
      <c r="H1718" s="27" t="s">
        <v>64</v>
      </c>
      <c r="I1718" s="28">
        <v>233930800</v>
      </c>
      <c r="J1718" s="28">
        <v>0</v>
      </c>
      <c r="K1718" s="28">
        <v>233930800</v>
      </c>
      <c r="L1718" s="29">
        <v>1.37</v>
      </c>
      <c r="M1718" s="29">
        <f>IFERROR(_xlfn.XLOOKUP($B1718,'Ownership Metrics'!$A:$A,'Ownership Metrics'!$B:$B),"")</f>
        <v>1.65</v>
      </c>
      <c r="N1718" s="28">
        <f>IFERROR(_xlfn.XLOOKUP($B1718,'Ownership Metrics'!$A:$A,'Ownership Metrics'!$C:$C),"")</f>
        <v>7666</v>
      </c>
      <c r="O1718" s="29">
        <f>IFERROR(_xlfn.XLOOKUP($B1718,'Ownership Metrics'!$A:$A,'Ownership Metrics'!$D:$D),"")</f>
        <v>87.37</v>
      </c>
      <c r="P1718" s="29">
        <f>IFERROR(_xlfn.XLOOKUP($B1718,'Ownership Metrics'!$A:$A,'Ownership Metrics'!$E:$E),"")</f>
        <v>94.81</v>
      </c>
      <c r="Q1718" s="30">
        <f>IFERROR(_xlfn.XLOOKUP($B1718,'Ownership Metrics'!$A:$A,'Ownership Metrics'!$F:$F),"")</f>
        <v>6</v>
      </c>
      <c r="R1718" s="30">
        <f>IFERROR(_xlfn.XLOOKUP($B1718,'Ownership Metrics'!$A:$A,'Ownership Metrics'!$G:$G),"")</f>
        <v>82</v>
      </c>
      <c r="S1718" s="27" t="str">
        <f>IFERROR(_xlfn.XLOOKUP($B1718,'Ownership Metrics'!$A:$A,'Ownership Metrics'!$H:$H),"")</f>
        <v>Mayoritas</v>
      </c>
      <c r="T1718" s="27" t="str">
        <f>IFERROR(_xlfn.XLOOKUP($B1718,'Ownership Metrics'!$A:$A,'Ownership Metrics'!$I:$I),"")</f>
        <v>Tinggi</v>
      </c>
      <c r="U1718" s="27">
        <f>IF(COUNTIFS($B$2:$B1718,$B1718,$D$2:$D1718,$D1718)=1,1,0)</f>
        <v>1</v>
      </c>
      <c r="V1718" s="27">
        <f t="shared" si="79"/>
        <v>1.37</v>
      </c>
      <c r="W1718" s="27">
        <f t="shared" si="80"/>
        <v>4</v>
      </c>
      <c r="X1718" s="27">
        <f t="shared" si="78"/>
        <v>1.3699998282000001</v>
      </c>
    </row>
    <row r="1719" spans="1:24" x14ac:dyDescent="0.25">
      <c r="A1719" s="26">
        <v>46265</v>
      </c>
      <c r="B1719" s="27" t="s">
        <v>10369</v>
      </c>
      <c r="C1719" s="27" t="s">
        <v>1938</v>
      </c>
      <c r="D1719" s="27" t="s">
        <v>1939</v>
      </c>
      <c r="E1719" s="27" t="s">
        <v>22</v>
      </c>
      <c r="F1719" s="27" t="s">
        <v>23</v>
      </c>
      <c r="G1719" s="27"/>
      <c r="H1719" s="27" t="s">
        <v>24</v>
      </c>
      <c r="I1719" s="28">
        <v>4931915000</v>
      </c>
      <c r="J1719" s="28">
        <v>0</v>
      </c>
      <c r="K1719" s="28">
        <v>4931915000</v>
      </c>
      <c r="L1719" s="29">
        <v>46.16</v>
      </c>
      <c r="M1719" s="29">
        <f>IFERROR(_xlfn.XLOOKUP($B1719,'Ownership Metrics'!$A:$A,'Ownership Metrics'!$B:$B),"")</f>
        <v>3.38</v>
      </c>
      <c r="N1719" s="28">
        <f>IFERROR(_xlfn.XLOOKUP($B1719,'Ownership Metrics'!$A:$A,'Ownership Metrics'!$C:$C),"")</f>
        <v>4288</v>
      </c>
      <c r="O1719" s="29">
        <f>IFERROR(_xlfn.XLOOKUP($B1719,'Ownership Metrics'!$A:$A,'Ownership Metrics'!$D:$D),"")</f>
        <v>46.25</v>
      </c>
      <c r="P1719" s="29">
        <f>IFERROR(_xlfn.XLOOKUP($B1719,'Ownership Metrics'!$A:$A,'Ownership Metrics'!$E:$E),"")</f>
        <v>96.62</v>
      </c>
      <c r="Q1719" s="30">
        <f>IFERROR(_xlfn.XLOOKUP($B1719,'Ownership Metrics'!$A:$A,'Ownership Metrics'!$F:$F),"")</f>
        <v>3</v>
      </c>
      <c r="R1719" s="30">
        <f>IFERROR(_xlfn.XLOOKUP($B1719,'Ownership Metrics'!$A:$A,'Ownership Metrics'!$G:$G),"")</f>
        <v>71</v>
      </c>
      <c r="S1719" s="27" t="str">
        <f>IFERROR(_xlfn.XLOOKUP($B1719,'Ownership Metrics'!$A:$A,'Ownership Metrics'!$H:$H),"")</f>
        <v>Terkonsentrasi</v>
      </c>
      <c r="T1719" s="27" t="str">
        <f>IFERROR(_xlfn.XLOOKUP($B1719,'Ownership Metrics'!$A:$A,'Ownership Metrics'!$I:$I),"")</f>
        <v>Tinggi</v>
      </c>
      <c r="U1719" s="27">
        <f>IF(COUNTIFS($B$2:$B1719,$B1719,$D$2:$D1719,$D1719)=1,1,0)</f>
        <v>1</v>
      </c>
      <c r="V1719" s="27">
        <f t="shared" si="79"/>
        <v>46.16</v>
      </c>
      <c r="W1719" s="27">
        <f t="shared" si="80"/>
        <v>2</v>
      </c>
      <c r="X1719" s="27">
        <f t="shared" si="78"/>
        <v>46.159999828099998</v>
      </c>
    </row>
    <row r="1720" spans="1:24" x14ac:dyDescent="0.25">
      <c r="A1720" s="26">
        <v>46265</v>
      </c>
      <c r="B1720" s="27" t="s">
        <v>10369</v>
      </c>
      <c r="C1720" s="27" t="s">
        <v>1938</v>
      </c>
      <c r="D1720" s="27" t="s">
        <v>1940</v>
      </c>
      <c r="E1720" s="27" t="s">
        <v>22</v>
      </c>
      <c r="F1720" s="27" t="s">
        <v>32</v>
      </c>
      <c r="G1720" s="27"/>
      <c r="H1720" s="27" t="s">
        <v>33</v>
      </c>
      <c r="I1720" s="28">
        <v>4942013300</v>
      </c>
      <c r="J1720" s="28">
        <v>0</v>
      </c>
      <c r="K1720" s="28">
        <v>4942013300</v>
      </c>
      <c r="L1720" s="29">
        <v>46.25</v>
      </c>
      <c r="M1720" s="29">
        <f>IFERROR(_xlfn.XLOOKUP($B1720,'Ownership Metrics'!$A:$A,'Ownership Metrics'!$B:$B),"")</f>
        <v>3.38</v>
      </c>
      <c r="N1720" s="28">
        <f>IFERROR(_xlfn.XLOOKUP($B1720,'Ownership Metrics'!$A:$A,'Ownership Metrics'!$C:$C),"")</f>
        <v>4288</v>
      </c>
      <c r="O1720" s="29">
        <f>IFERROR(_xlfn.XLOOKUP($B1720,'Ownership Metrics'!$A:$A,'Ownership Metrics'!$D:$D),"")</f>
        <v>46.25</v>
      </c>
      <c r="P1720" s="29">
        <f>IFERROR(_xlfn.XLOOKUP($B1720,'Ownership Metrics'!$A:$A,'Ownership Metrics'!$E:$E),"")</f>
        <v>96.62</v>
      </c>
      <c r="Q1720" s="30">
        <f>IFERROR(_xlfn.XLOOKUP($B1720,'Ownership Metrics'!$A:$A,'Ownership Metrics'!$F:$F),"")</f>
        <v>3</v>
      </c>
      <c r="R1720" s="30">
        <f>IFERROR(_xlfn.XLOOKUP($B1720,'Ownership Metrics'!$A:$A,'Ownership Metrics'!$G:$G),"")</f>
        <v>71</v>
      </c>
      <c r="S1720" s="27" t="str">
        <f>IFERROR(_xlfn.XLOOKUP($B1720,'Ownership Metrics'!$A:$A,'Ownership Metrics'!$H:$H),"")</f>
        <v>Terkonsentrasi</v>
      </c>
      <c r="T1720" s="27" t="str">
        <f>IFERROR(_xlfn.XLOOKUP($B1720,'Ownership Metrics'!$A:$A,'Ownership Metrics'!$I:$I),"")</f>
        <v>Tinggi</v>
      </c>
      <c r="U1720" s="27">
        <f>IF(COUNTIFS($B$2:$B1720,$B1720,$D$2:$D1720,$D1720)=1,1,0)</f>
        <v>1</v>
      </c>
      <c r="V1720" s="27">
        <f t="shared" si="79"/>
        <v>46.25</v>
      </c>
      <c r="W1720" s="27">
        <f t="shared" si="80"/>
        <v>1</v>
      </c>
      <c r="X1720" s="27">
        <f t="shared" si="78"/>
        <v>46.249999828</v>
      </c>
    </row>
    <row r="1721" spans="1:24" x14ac:dyDescent="0.25">
      <c r="A1721" s="26">
        <v>46265</v>
      </c>
      <c r="B1721" s="27" t="s">
        <v>10369</v>
      </c>
      <c r="C1721" s="27" t="s">
        <v>1938</v>
      </c>
      <c r="D1721" s="27" t="s">
        <v>1682</v>
      </c>
      <c r="E1721" s="27" t="s">
        <v>67</v>
      </c>
      <c r="F1721" s="27" t="s">
        <v>23</v>
      </c>
      <c r="G1721" s="27"/>
      <c r="H1721" s="27" t="s">
        <v>24</v>
      </c>
      <c r="I1721" s="28">
        <v>450000000</v>
      </c>
      <c r="J1721" s="28">
        <v>0</v>
      </c>
      <c r="K1721" s="28">
        <v>450000000</v>
      </c>
      <c r="L1721" s="29">
        <v>4.21</v>
      </c>
      <c r="M1721" s="29">
        <f>IFERROR(_xlfn.XLOOKUP($B1721,'Ownership Metrics'!$A:$A,'Ownership Metrics'!$B:$B),"")</f>
        <v>3.38</v>
      </c>
      <c r="N1721" s="28">
        <f>IFERROR(_xlfn.XLOOKUP($B1721,'Ownership Metrics'!$A:$A,'Ownership Metrics'!$C:$C),"")</f>
        <v>4288</v>
      </c>
      <c r="O1721" s="29">
        <f>IFERROR(_xlfn.XLOOKUP($B1721,'Ownership Metrics'!$A:$A,'Ownership Metrics'!$D:$D),"")</f>
        <v>46.25</v>
      </c>
      <c r="P1721" s="29">
        <f>IFERROR(_xlfn.XLOOKUP($B1721,'Ownership Metrics'!$A:$A,'Ownership Metrics'!$E:$E),"")</f>
        <v>96.62</v>
      </c>
      <c r="Q1721" s="30">
        <f>IFERROR(_xlfn.XLOOKUP($B1721,'Ownership Metrics'!$A:$A,'Ownership Metrics'!$F:$F),"")</f>
        <v>3</v>
      </c>
      <c r="R1721" s="30">
        <f>IFERROR(_xlfn.XLOOKUP($B1721,'Ownership Metrics'!$A:$A,'Ownership Metrics'!$G:$G),"")</f>
        <v>71</v>
      </c>
      <c r="S1721" s="27" t="str">
        <f>IFERROR(_xlfn.XLOOKUP($B1721,'Ownership Metrics'!$A:$A,'Ownership Metrics'!$H:$H),"")</f>
        <v>Terkonsentrasi</v>
      </c>
      <c r="T1721" s="27" t="str">
        <f>IFERROR(_xlfn.XLOOKUP($B1721,'Ownership Metrics'!$A:$A,'Ownership Metrics'!$I:$I),"")</f>
        <v>Tinggi</v>
      </c>
      <c r="U1721" s="27">
        <f>IF(COUNTIFS($B$2:$B1721,$B1721,$D$2:$D1721,$D1721)=1,1,0)</f>
        <v>1</v>
      </c>
      <c r="V1721" s="27">
        <f t="shared" si="79"/>
        <v>4.21</v>
      </c>
      <c r="W1721" s="27">
        <f t="shared" si="80"/>
        <v>3</v>
      </c>
      <c r="X1721" s="27">
        <f t="shared" si="78"/>
        <v>4.2099998278999999</v>
      </c>
    </row>
    <row r="1722" spans="1:24" x14ac:dyDescent="0.25">
      <c r="A1722" s="26">
        <v>46265</v>
      </c>
      <c r="B1722" s="27" t="s">
        <v>10370</v>
      </c>
      <c r="C1722" s="27" t="s">
        <v>1942</v>
      </c>
      <c r="D1722" s="27" t="s">
        <v>1943</v>
      </c>
      <c r="E1722" s="27" t="s">
        <v>51</v>
      </c>
      <c r="F1722" s="27" t="s">
        <v>32</v>
      </c>
      <c r="G1722" s="27"/>
      <c r="H1722" s="27" t="s">
        <v>64</v>
      </c>
      <c r="I1722" s="28">
        <v>447777778</v>
      </c>
      <c r="J1722" s="28">
        <v>0</v>
      </c>
      <c r="K1722" s="28">
        <v>447777778</v>
      </c>
      <c r="L1722" s="29">
        <v>5.64</v>
      </c>
      <c r="M1722" s="29">
        <f>IFERROR(_xlfn.XLOOKUP($B1722,'Ownership Metrics'!$A:$A,'Ownership Metrics'!$B:$B),"")</f>
        <v>16.79</v>
      </c>
      <c r="N1722" s="28">
        <f>IFERROR(_xlfn.XLOOKUP($B1722,'Ownership Metrics'!$A:$A,'Ownership Metrics'!$C:$C),"")</f>
        <v>3058</v>
      </c>
      <c r="O1722" s="29">
        <f>IFERROR(_xlfn.XLOOKUP($B1722,'Ownership Metrics'!$A:$A,'Ownership Metrics'!$D:$D),"")</f>
        <v>53.56</v>
      </c>
      <c r="P1722" s="29">
        <f>IFERROR(_xlfn.XLOOKUP($B1722,'Ownership Metrics'!$A:$A,'Ownership Metrics'!$E:$E),"")</f>
        <v>68.31</v>
      </c>
      <c r="Q1722" s="30">
        <f>IFERROR(_xlfn.XLOOKUP($B1722,'Ownership Metrics'!$A:$A,'Ownership Metrics'!$F:$F),"")</f>
        <v>7</v>
      </c>
      <c r="R1722" s="30">
        <f>IFERROR(_xlfn.XLOOKUP($B1722,'Ownership Metrics'!$A:$A,'Ownership Metrics'!$G:$G),"")</f>
        <v>51</v>
      </c>
      <c r="S1722" s="27" t="str">
        <f>IFERROR(_xlfn.XLOOKUP($B1722,'Ownership Metrics'!$A:$A,'Ownership Metrics'!$H:$H),"")</f>
        <v>Mayoritas</v>
      </c>
      <c r="T1722" s="27" t="str">
        <f>IFERROR(_xlfn.XLOOKUP($B1722,'Ownership Metrics'!$A:$A,'Ownership Metrics'!$I:$I),"")</f>
        <v>Sedang</v>
      </c>
      <c r="U1722" s="27">
        <f>IF(COUNTIFS($B$2:$B1722,$B1722,$D$2:$D1722,$D1722)=1,1,0)</f>
        <v>1</v>
      </c>
      <c r="V1722" s="27">
        <f t="shared" si="79"/>
        <v>5.64</v>
      </c>
      <c r="W1722" s="27">
        <f t="shared" si="80"/>
        <v>5</v>
      </c>
      <c r="X1722" s="27">
        <f t="shared" si="78"/>
        <v>5.6399998277999996</v>
      </c>
    </row>
    <row r="1723" spans="1:24" x14ac:dyDescent="0.25">
      <c r="A1723" s="26">
        <v>46265</v>
      </c>
      <c r="B1723" s="27" t="s">
        <v>10370</v>
      </c>
      <c r="C1723" s="27" t="s">
        <v>1942</v>
      </c>
      <c r="D1723" s="27" t="s">
        <v>1944</v>
      </c>
      <c r="E1723" s="27" t="s">
        <v>35</v>
      </c>
      <c r="F1723" s="27" t="s">
        <v>23</v>
      </c>
      <c r="G1723" s="27" t="s">
        <v>36</v>
      </c>
      <c r="H1723" s="27" t="s">
        <v>24</v>
      </c>
      <c r="I1723" s="28">
        <v>0</v>
      </c>
      <c r="J1723" s="28">
        <v>537003200</v>
      </c>
      <c r="K1723" s="28">
        <v>537003200</v>
      </c>
      <c r="L1723" s="29">
        <v>6.77</v>
      </c>
      <c r="M1723" s="29">
        <f>IFERROR(_xlfn.XLOOKUP($B1723,'Ownership Metrics'!$A:$A,'Ownership Metrics'!$B:$B),"")</f>
        <v>16.79</v>
      </c>
      <c r="N1723" s="28">
        <f>IFERROR(_xlfn.XLOOKUP($B1723,'Ownership Metrics'!$A:$A,'Ownership Metrics'!$C:$C),"")</f>
        <v>3058</v>
      </c>
      <c r="O1723" s="29">
        <f>IFERROR(_xlfn.XLOOKUP($B1723,'Ownership Metrics'!$A:$A,'Ownership Metrics'!$D:$D),"")</f>
        <v>53.56</v>
      </c>
      <c r="P1723" s="29">
        <f>IFERROR(_xlfn.XLOOKUP($B1723,'Ownership Metrics'!$A:$A,'Ownership Metrics'!$E:$E),"")</f>
        <v>68.31</v>
      </c>
      <c r="Q1723" s="30">
        <f>IFERROR(_xlfn.XLOOKUP($B1723,'Ownership Metrics'!$A:$A,'Ownership Metrics'!$F:$F),"")</f>
        <v>7</v>
      </c>
      <c r="R1723" s="30">
        <f>IFERROR(_xlfn.XLOOKUP($B1723,'Ownership Metrics'!$A:$A,'Ownership Metrics'!$G:$G),"")</f>
        <v>51</v>
      </c>
      <c r="S1723" s="27" t="str">
        <f>IFERROR(_xlfn.XLOOKUP($B1723,'Ownership Metrics'!$A:$A,'Ownership Metrics'!$H:$H),"")</f>
        <v>Mayoritas</v>
      </c>
      <c r="T1723" s="27" t="str">
        <f>IFERROR(_xlfn.XLOOKUP($B1723,'Ownership Metrics'!$A:$A,'Ownership Metrics'!$I:$I),"")</f>
        <v>Sedang</v>
      </c>
      <c r="U1723" s="27">
        <f>IF(COUNTIFS($B$2:$B1723,$B1723,$D$2:$D1723,$D1723)=1,1,0)</f>
        <v>1</v>
      </c>
      <c r="V1723" s="27">
        <f t="shared" si="79"/>
        <v>6.77</v>
      </c>
      <c r="W1723" s="27">
        <f t="shared" si="80"/>
        <v>4</v>
      </c>
      <c r="X1723" s="27">
        <f t="shared" si="78"/>
        <v>6.7699998276999995</v>
      </c>
    </row>
    <row r="1724" spans="1:24" x14ac:dyDescent="0.25">
      <c r="A1724" s="26">
        <v>46265</v>
      </c>
      <c r="B1724" s="27" t="s">
        <v>10370</v>
      </c>
      <c r="C1724" s="27" t="s">
        <v>1942</v>
      </c>
      <c r="D1724" s="27" t="s">
        <v>1945</v>
      </c>
      <c r="E1724" s="27" t="s">
        <v>35</v>
      </c>
      <c r="F1724" s="27" t="s">
        <v>23</v>
      </c>
      <c r="G1724" s="27" t="s">
        <v>36</v>
      </c>
      <c r="H1724" s="27" t="s">
        <v>24</v>
      </c>
      <c r="I1724" s="28">
        <v>1500000000</v>
      </c>
      <c r="J1724" s="28">
        <v>2750000000</v>
      </c>
      <c r="K1724" s="28">
        <v>4250000000</v>
      </c>
      <c r="L1724" s="29">
        <v>53.56</v>
      </c>
      <c r="M1724" s="29">
        <f>IFERROR(_xlfn.XLOOKUP($B1724,'Ownership Metrics'!$A:$A,'Ownership Metrics'!$B:$B),"")</f>
        <v>16.79</v>
      </c>
      <c r="N1724" s="28">
        <f>IFERROR(_xlfn.XLOOKUP($B1724,'Ownership Metrics'!$A:$A,'Ownership Metrics'!$C:$C),"")</f>
        <v>3058</v>
      </c>
      <c r="O1724" s="29">
        <f>IFERROR(_xlfn.XLOOKUP($B1724,'Ownership Metrics'!$A:$A,'Ownership Metrics'!$D:$D),"")</f>
        <v>53.56</v>
      </c>
      <c r="P1724" s="29">
        <f>IFERROR(_xlfn.XLOOKUP($B1724,'Ownership Metrics'!$A:$A,'Ownership Metrics'!$E:$E),"")</f>
        <v>68.31</v>
      </c>
      <c r="Q1724" s="30">
        <f>IFERROR(_xlfn.XLOOKUP($B1724,'Ownership Metrics'!$A:$A,'Ownership Metrics'!$F:$F),"")</f>
        <v>7</v>
      </c>
      <c r="R1724" s="30">
        <f>IFERROR(_xlfn.XLOOKUP($B1724,'Ownership Metrics'!$A:$A,'Ownership Metrics'!$G:$G),"")</f>
        <v>51</v>
      </c>
      <c r="S1724" s="27" t="str">
        <f>IFERROR(_xlfn.XLOOKUP($B1724,'Ownership Metrics'!$A:$A,'Ownership Metrics'!$H:$H),"")</f>
        <v>Mayoritas</v>
      </c>
      <c r="T1724" s="27" t="str">
        <f>IFERROR(_xlfn.XLOOKUP($B1724,'Ownership Metrics'!$A:$A,'Ownership Metrics'!$I:$I),"")</f>
        <v>Sedang</v>
      </c>
      <c r="U1724" s="27">
        <f>IF(COUNTIFS($B$2:$B1724,$B1724,$D$2:$D1724,$D1724)=1,1,0)</f>
        <v>1</v>
      </c>
      <c r="V1724" s="27">
        <f t="shared" si="79"/>
        <v>53.56</v>
      </c>
      <c r="W1724" s="27">
        <f t="shared" si="80"/>
        <v>1</v>
      </c>
      <c r="X1724" s="27">
        <f t="shared" si="78"/>
        <v>53.559999827600002</v>
      </c>
    </row>
    <row r="1725" spans="1:24" x14ac:dyDescent="0.25">
      <c r="A1725" s="26">
        <v>46265</v>
      </c>
      <c r="B1725" s="27" t="s">
        <v>10370</v>
      </c>
      <c r="C1725" s="27" t="s">
        <v>1942</v>
      </c>
      <c r="D1725" s="27" t="s">
        <v>1946</v>
      </c>
      <c r="E1725" s="27" t="s">
        <v>35</v>
      </c>
      <c r="F1725" s="27" t="s">
        <v>23</v>
      </c>
      <c r="G1725" s="27" t="s">
        <v>36</v>
      </c>
      <c r="H1725" s="27" t="s">
        <v>24</v>
      </c>
      <c r="I1725" s="28">
        <v>31807600</v>
      </c>
      <c r="J1725" s="28">
        <v>530000000</v>
      </c>
      <c r="K1725" s="28">
        <v>561807600</v>
      </c>
      <c r="L1725" s="29">
        <v>7.08</v>
      </c>
      <c r="M1725" s="29">
        <f>IFERROR(_xlfn.XLOOKUP($B1725,'Ownership Metrics'!$A:$A,'Ownership Metrics'!$B:$B),"")</f>
        <v>16.79</v>
      </c>
      <c r="N1725" s="28">
        <f>IFERROR(_xlfn.XLOOKUP($B1725,'Ownership Metrics'!$A:$A,'Ownership Metrics'!$C:$C),"")</f>
        <v>3058</v>
      </c>
      <c r="O1725" s="29">
        <f>IFERROR(_xlfn.XLOOKUP($B1725,'Ownership Metrics'!$A:$A,'Ownership Metrics'!$D:$D),"")</f>
        <v>53.56</v>
      </c>
      <c r="P1725" s="29">
        <f>IFERROR(_xlfn.XLOOKUP($B1725,'Ownership Metrics'!$A:$A,'Ownership Metrics'!$E:$E),"")</f>
        <v>68.31</v>
      </c>
      <c r="Q1725" s="30">
        <f>IFERROR(_xlfn.XLOOKUP($B1725,'Ownership Metrics'!$A:$A,'Ownership Metrics'!$F:$F),"")</f>
        <v>7</v>
      </c>
      <c r="R1725" s="30">
        <f>IFERROR(_xlfn.XLOOKUP($B1725,'Ownership Metrics'!$A:$A,'Ownership Metrics'!$G:$G),"")</f>
        <v>51</v>
      </c>
      <c r="S1725" s="27" t="str">
        <f>IFERROR(_xlfn.XLOOKUP($B1725,'Ownership Metrics'!$A:$A,'Ownership Metrics'!$H:$H),"")</f>
        <v>Mayoritas</v>
      </c>
      <c r="T1725" s="27" t="str">
        <f>IFERROR(_xlfn.XLOOKUP($B1725,'Ownership Metrics'!$A:$A,'Ownership Metrics'!$I:$I),"")</f>
        <v>Sedang</v>
      </c>
      <c r="U1725" s="27">
        <f>IF(COUNTIFS($B$2:$B1725,$B1725,$D$2:$D1725,$D1725)=1,1,0)</f>
        <v>1</v>
      </c>
      <c r="V1725" s="27">
        <f t="shared" si="79"/>
        <v>7.08</v>
      </c>
      <c r="W1725" s="27">
        <f t="shared" si="80"/>
        <v>3</v>
      </c>
      <c r="X1725" s="27">
        <f t="shared" si="78"/>
        <v>7.0799998275</v>
      </c>
    </row>
    <row r="1726" spans="1:24" x14ac:dyDescent="0.25">
      <c r="A1726" s="26">
        <v>46265</v>
      </c>
      <c r="B1726" s="27" t="s">
        <v>10370</v>
      </c>
      <c r="C1726" s="27" t="s">
        <v>1942</v>
      </c>
      <c r="D1726" s="27" t="s">
        <v>1947</v>
      </c>
      <c r="E1726" s="27" t="s">
        <v>35</v>
      </c>
      <c r="F1726" s="27" t="s">
        <v>23</v>
      </c>
      <c r="G1726" s="27" t="s">
        <v>36</v>
      </c>
      <c r="H1726" s="27" t="s">
        <v>24</v>
      </c>
      <c r="I1726" s="28">
        <v>151555700</v>
      </c>
      <c r="J1726" s="28">
        <v>457003200</v>
      </c>
      <c r="K1726" s="28">
        <v>608558900</v>
      </c>
      <c r="L1726" s="29">
        <v>7.67</v>
      </c>
      <c r="M1726" s="29">
        <f>IFERROR(_xlfn.XLOOKUP($B1726,'Ownership Metrics'!$A:$A,'Ownership Metrics'!$B:$B),"")</f>
        <v>16.79</v>
      </c>
      <c r="N1726" s="28">
        <f>IFERROR(_xlfn.XLOOKUP($B1726,'Ownership Metrics'!$A:$A,'Ownership Metrics'!$C:$C),"")</f>
        <v>3058</v>
      </c>
      <c r="O1726" s="29">
        <f>IFERROR(_xlfn.XLOOKUP($B1726,'Ownership Metrics'!$A:$A,'Ownership Metrics'!$D:$D),"")</f>
        <v>53.56</v>
      </c>
      <c r="P1726" s="29">
        <f>IFERROR(_xlfn.XLOOKUP($B1726,'Ownership Metrics'!$A:$A,'Ownership Metrics'!$E:$E),"")</f>
        <v>68.31</v>
      </c>
      <c r="Q1726" s="30">
        <f>IFERROR(_xlfn.XLOOKUP($B1726,'Ownership Metrics'!$A:$A,'Ownership Metrics'!$F:$F),"")</f>
        <v>7</v>
      </c>
      <c r="R1726" s="30">
        <f>IFERROR(_xlfn.XLOOKUP($B1726,'Ownership Metrics'!$A:$A,'Ownership Metrics'!$G:$G),"")</f>
        <v>51</v>
      </c>
      <c r="S1726" s="27" t="str">
        <f>IFERROR(_xlfn.XLOOKUP($B1726,'Ownership Metrics'!$A:$A,'Ownership Metrics'!$H:$H),"")</f>
        <v>Mayoritas</v>
      </c>
      <c r="T1726" s="27" t="str">
        <f>IFERROR(_xlfn.XLOOKUP($B1726,'Ownership Metrics'!$A:$A,'Ownership Metrics'!$I:$I),"")</f>
        <v>Sedang</v>
      </c>
      <c r="U1726" s="27">
        <f>IF(COUNTIFS($B$2:$B1726,$B1726,$D$2:$D1726,$D1726)=1,1,0)</f>
        <v>1</v>
      </c>
      <c r="V1726" s="27">
        <f t="shared" si="79"/>
        <v>7.67</v>
      </c>
      <c r="W1726" s="27">
        <f t="shared" si="80"/>
        <v>2</v>
      </c>
      <c r="X1726" s="27">
        <f t="shared" si="78"/>
        <v>7.6699998273999999</v>
      </c>
    </row>
    <row r="1727" spans="1:24" x14ac:dyDescent="0.25">
      <c r="A1727" s="26">
        <v>46265</v>
      </c>
      <c r="B1727" s="27" t="s">
        <v>10370</v>
      </c>
      <c r="C1727" s="27" t="s">
        <v>1942</v>
      </c>
      <c r="D1727" s="27" t="s">
        <v>753</v>
      </c>
      <c r="E1727" s="27" t="s">
        <v>44</v>
      </c>
      <c r="F1727" s="27" t="s">
        <v>23</v>
      </c>
      <c r="G1727" s="27"/>
      <c r="H1727" s="27" t="s">
        <v>24</v>
      </c>
      <c r="I1727" s="28">
        <v>85372500</v>
      </c>
      <c r="J1727" s="28">
        <v>0</v>
      </c>
      <c r="K1727" s="28">
        <v>85372500</v>
      </c>
      <c r="L1727" s="29">
        <v>1.08</v>
      </c>
      <c r="M1727" s="29">
        <f>IFERROR(_xlfn.XLOOKUP($B1727,'Ownership Metrics'!$A:$A,'Ownership Metrics'!$B:$B),"")</f>
        <v>16.79</v>
      </c>
      <c r="N1727" s="28">
        <f>IFERROR(_xlfn.XLOOKUP($B1727,'Ownership Metrics'!$A:$A,'Ownership Metrics'!$C:$C),"")</f>
        <v>3058</v>
      </c>
      <c r="O1727" s="29">
        <f>IFERROR(_xlfn.XLOOKUP($B1727,'Ownership Metrics'!$A:$A,'Ownership Metrics'!$D:$D),"")</f>
        <v>53.56</v>
      </c>
      <c r="P1727" s="29">
        <f>IFERROR(_xlfn.XLOOKUP($B1727,'Ownership Metrics'!$A:$A,'Ownership Metrics'!$E:$E),"")</f>
        <v>68.31</v>
      </c>
      <c r="Q1727" s="30">
        <f>IFERROR(_xlfn.XLOOKUP($B1727,'Ownership Metrics'!$A:$A,'Ownership Metrics'!$F:$F),"")</f>
        <v>7</v>
      </c>
      <c r="R1727" s="30">
        <f>IFERROR(_xlfn.XLOOKUP($B1727,'Ownership Metrics'!$A:$A,'Ownership Metrics'!$G:$G),"")</f>
        <v>51</v>
      </c>
      <c r="S1727" s="27" t="str">
        <f>IFERROR(_xlfn.XLOOKUP($B1727,'Ownership Metrics'!$A:$A,'Ownership Metrics'!$H:$H),"")</f>
        <v>Mayoritas</v>
      </c>
      <c r="T1727" s="27" t="str">
        <f>IFERROR(_xlfn.XLOOKUP($B1727,'Ownership Metrics'!$A:$A,'Ownership Metrics'!$I:$I),"")</f>
        <v>Sedang</v>
      </c>
      <c r="U1727" s="27">
        <f>IF(COUNTIFS($B$2:$B1727,$B1727,$D$2:$D1727,$D1727)=1,1,0)</f>
        <v>1</v>
      </c>
      <c r="V1727" s="27">
        <f t="shared" si="79"/>
        <v>1.08</v>
      </c>
      <c r="W1727" s="27">
        <f t="shared" si="80"/>
        <v>7</v>
      </c>
      <c r="X1727" s="27">
        <f t="shared" si="78"/>
        <v>1.0799998273</v>
      </c>
    </row>
    <row r="1728" spans="1:24" x14ac:dyDescent="0.25">
      <c r="A1728" s="26">
        <v>46265</v>
      </c>
      <c r="B1728" s="27" t="s">
        <v>10370</v>
      </c>
      <c r="C1728" s="27" t="s">
        <v>1942</v>
      </c>
      <c r="D1728" s="27" t="s">
        <v>1948</v>
      </c>
      <c r="E1728" s="27" t="s">
        <v>67</v>
      </c>
      <c r="F1728" s="27" t="s">
        <v>32</v>
      </c>
      <c r="G1728" s="27"/>
      <c r="H1728" s="27" t="s">
        <v>116</v>
      </c>
      <c r="I1728" s="28">
        <v>111945500</v>
      </c>
      <c r="J1728" s="28">
        <v>0</v>
      </c>
      <c r="K1728" s="28">
        <v>111945500</v>
      </c>
      <c r="L1728" s="29">
        <v>1.41</v>
      </c>
      <c r="M1728" s="29">
        <f>IFERROR(_xlfn.XLOOKUP($B1728,'Ownership Metrics'!$A:$A,'Ownership Metrics'!$B:$B),"")</f>
        <v>16.79</v>
      </c>
      <c r="N1728" s="28">
        <f>IFERROR(_xlfn.XLOOKUP($B1728,'Ownership Metrics'!$A:$A,'Ownership Metrics'!$C:$C),"")</f>
        <v>3058</v>
      </c>
      <c r="O1728" s="29">
        <f>IFERROR(_xlfn.XLOOKUP($B1728,'Ownership Metrics'!$A:$A,'Ownership Metrics'!$D:$D),"")</f>
        <v>53.56</v>
      </c>
      <c r="P1728" s="29">
        <f>IFERROR(_xlfn.XLOOKUP($B1728,'Ownership Metrics'!$A:$A,'Ownership Metrics'!$E:$E),"")</f>
        <v>68.31</v>
      </c>
      <c r="Q1728" s="30">
        <f>IFERROR(_xlfn.XLOOKUP($B1728,'Ownership Metrics'!$A:$A,'Ownership Metrics'!$F:$F),"")</f>
        <v>7</v>
      </c>
      <c r="R1728" s="30">
        <f>IFERROR(_xlfn.XLOOKUP($B1728,'Ownership Metrics'!$A:$A,'Ownership Metrics'!$G:$G),"")</f>
        <v>51</v>
      </c>
      <c r="S1728" s="27" t="str">
        <f>IFERROR(_xlfn.XLOOKUP($B1728,'Ownership Metrics'!$A:$A,'Ownership Metrics'!$H:$H),"")</f>
        <v>Mayoritas</v>
      </c>
      <c r="T1728" s="27" t="str">
        <f>IFERROR(_xlfn.XLOOKUP($B1728,'Ownership Metrics'!$A:$A,'Ownership Metrics'!$I:$I),"")</f>
        <v>Sedang</v>
      </c>
      <c r="U1728" s="27">
        <f>IF(COUNTIFS($B$2:$B1728,$B1728,$D$2:$D1728,$D1728)=1,1,0)</f>
        <v>1</v>
      </c>
      <c r="V1728" s="27">
        <f t="shared" si="79"/>
        <v>1.41</v>
      </c>
      <c r="W1728" s="27">
        <f t="shared" si="80"/>
        <v>6</v>
      </c>
      <c r="X1728" s="27">
        <f t="shared" si="78"/>
        <v>1.4099998271999998</v>
      </c>
    </row>
    <row r="1729" spans="1:24" x14ac:dyDescent="0.25">
      <c r="A1729" s="26">
        <v>46265</v>
      </c>
      <c r="B1729" s="27" t="s">
        <v>10371</v>
      </c>
      <c r="C1729" s="27" t="s">
        <v>1950</v>
      </c>
      <c r="D1729" s="27" t="s">
        <v>1951</v>
      </c>
      <c r="E1729" s="27" t="s">
        <v>22</v>
      </c>
      <c r="F1729" s="27" t="s">
        <v>23</v>
      </c>
      <c r="G1729" s="27"/>
      <c r="H1729" s="27" t="s">
        <v>24</v>
      </c>
      <c r="I1729" s="28">
        <v>174285211</v>
      </c>
      <c r="J1729" s="28">
        <v>0</v>
      </c>
      <c r="K1729" s="28">
        <v>174285211</v>
      </c>
      <c r="L1729" s="29">
        <v>1.95</v>
      </c>
      <c r="M1729" s="29">
        <f>IFERROR(_xlfn.XLOOKUP($B1729,'Ownership Metrics'!$A:$A,'Ownership Metrics'!$B:$B),"")</f>
        <v>46.43</v>
      </c>
      <c r="N1729" s="28">
        <f>IFERROR(_xlfn.XLOOKUP($B1729,'Ownership Metrics'!$A:$A,'Ownership Metrics'!$C:$C),"")</f>
        <v>2094</v>
      </c>
      <c r="O1729" s="29">
        <f>IFERROR(_xlfn.XLOOKUP($B1729,'Ownership Metrics'!$A:$A,'Ownership Metrics'!$D:$D),"")</f>
        <v>45.59</v>
      </c>
      <c r="P1729" s="29">
        <f>IFERROR(_xlfn.XLOOKUP($B1729,'Ownership Metrics'!$A:$A,'Ownership Metrics'!$E:$E),"")</f>
        <v>49.78</v>
      </c>
      <c r="Q1729" s="30">
        <f>IFERROR(_xlfn.XLOOKUP($B1729,'Ownership Metrics'!$A:$A,'Ownership Metrics'!$F:$F),"")</f>
        <v>5</v>
      </c>
      <c r="R1729" s="30">
        <f>IFERROR(_xlfn.XLOOKUP($B1729,'Ownership Metrics'!$A:$A,'Ownership Metrics'!$G:$G),"")</f>
        <v>43</v>
      </c>
      <c r="S1729" s="27" t="str">
        <f>IFERROR(_xlfn.XLOOKUP($B1729,'Ownership Metrics'!$A:$A,'Ownership Metrics'!$H:$H),"")</f>
        <v>Moderat</v>
      </c>
      <c r="T1729" s="27" t="str">
        <f>IFERROR(_xlfn.XLOOKUP($B1729,'Ownership Metrics'!$A:$A,'Ownership Metrics'!$I:$I),"")</f>
        <v>Sedang</v>
      </c>
      <c r="U1729" s="27">
        <f>IF(COUNTIFS($B$2:$B1729,$B1729,$D$2:$D1729,$D1729)=1,1,0)</f>
        <v>1</v>
      </c>
      <c r="V1729" s="27">
        <f t="shared" si="79"/>
        <v>1.95</v>
      </c>
      <c r="W1729" s="27">
        <f t="shared" si="80"/>
        <v>3</v>
      </c>
      <c r="X1729" s="27">
        <f t="shared" si="78"/>
        <v>1.9499998270999999</v>
      </c>
    </row>
    <row r="1730" spans="1:24" x14ac:dyDescent="0.25">
      <c r="A1730" s="26">
        <v>46265</v>
      </c>
      <c r="B1730" s="27" t="s">
        <v>10371</v>
      </c>
      <c r="C1730" s="27" t="s">
        <v>1950</v>
      </c>
      <c r="D1730" s="27" t="s">
        <v>1952</v>
      </c>
      <c r="E1730" s="27" t="s">
        <v>22</v>
      </c>
      <c r="F1730" s="27" t="s">
        <v>32</v>
      </c>
      <c r="G1730" s="27"/>
      <c r="H1730" s="27" t="s">
        <v>64</v>
      </c>
      <c r="I1730" s="28">
        <v>4083459543</v>
      </c>
      <c r="J1730" s="28">
        <v>0</v>
      </c>
      <c r="K1730" s="28">
        <v>4083459543</v>
      </c>
      <c r="L1730" s="29">
        <v>45.59</v>
      </c>
      <c r="M1730" s="29">
        <f>IFERROR(_xlfn.XLOOKUP($B1730,'Ownership Metrics'!$A:$A,'Ownership Metrics'!$B:$B),"")</f>
        <v>46.43</v>
      </c>
      <c r="N1730" s="28">
        <f>IFERROR(_xlfn.XLOOKUP($B1730,'Ownership Metrics'!$A:$A,'Ownership Metrics'!$C:$C),"")</f>
        <v>2094</v>
      </c>
      <c r="O1730" s="29">
        <f>IFERROR(_xlfn.XLOOKUP($B1730,'Ownership Metrics'!$A:$A,'Ownership Metrics'!$D:$D),"")</f>
        <v>45.59</v>
      </c>
      <c r="P1730" s="29">
        <f>IFERROR(_xlfn.XLOOKUP($B1730,'Ownership Metrics'!$A:$A,'Ownership Metrics'!$E:$E),"")</f>
        <v>49.78</v>
      </c>
      <c r="Q1730" s="30">
        <f>IFERROR(_xlfn.XLOOKUP($B1730,'Ownership Metrics'!$A:$A,'Ownership Metrics'!$F:$F),"")</f>
        <v>5</v>
      </c>
      <c r="R1730" s="30">
        <f>IFERROR(_xlfn.XLOOKUP($B1730,'Ownership Metrics'!$A:$A,'Ownership Metrics'!$G:$G),"")</f>
        <v>43</v>
      </c>
      <c r="S1730" s="27" t="str">
        <f>IFERROR(_xlfn.XLOOKUP($B1730,'Ownership Metrics'!$A:$A,'Ownership Metrics'!$H:$H),"")</f>
        <v>Moderat</v>
      </c>
      <c r="T1730" s="27" t="str">
        <f>IFERROR(_xlfn.XLOOKUP($B1730,'Ownership Metrics'!$A:$A,'Ownership Metrics'!$I:$I),"")</f>
        <v>Sedang</v>
      </c>
      <c r="U1730" s="27">
        <f>IF(COUNTIFS($B$2:$B1730,$B1730,$D$2:$D1730,$D1730)=1,1,0)</f>
        <v>1</v>
      </c>
      <c r="V1730" s="27">
        <f t="shared" si="79"/>
        <v>45.59</v>
      </c>
      <c r="W1730" s="27">
        <f t="shared" si="80"/>
        <v>1</v>
      </c>
      <c r="X1730" s="27">
        <f t="shared" ref="X1730:X1793" si="81">$V1730-(ROW()*0.0000000001)</f>
        <v>45.589999827000007</v>
      </c>
    </row>
    <row r="1731" spans="1:24" x14ac:dyDescent="0.25">
      <c r="A1731" s="26">
        <v>46265</v>
      </c>
      <c r="B1731" s="27" t="s">
        <v>10371</v>
      </c>
      <c r="C1731" s="27" t="s">
        <v>1950</v>
      </c>
      <c r="D1731" s="27" t="s">
        <v>912</v>
      </c>
      <c r="E1731" s="27" t="s">
        <v>26</v>
      </c>
      <c r="F1731" s="27" t="s">
        <v>32</v>
      </c>
      <c r="G1731" s="27"/>
      <c r="H1731" s="27" t="s">
        <v>64</v>
      </c>
      <c r="I1731" s="28">
        <v>170000000</v>
      </c>
      <c r="J1731" s="28">
        <v>0</v>
      </c>
      <c r="K1731" s="28">
        <v>170000000</v>
      </c>
      <c r="L1731" s="29">
        <v>1.9</v>
      </c>
      <c r="M1731" s="29">
        <f>IFERROR(_xlfn.XLOOKUP($B1731,'Ownership Metrics'!$A:$A,'Ownership Metrics'!$B:$B),"")</f>
        <v>46.43</v>
      </c>
      <c r="N1731" s="28">
        <f>IFERROR(_xlfn.XLOOKUP($B1731,'Ownership Metrics'!$A:$A,'Ownership Metrics'!$C:$C),"")</f>
        <v>2094</v>
      </c>
      <c r="O1731" s="29">
        <f>IFERROR(_xlfn.XLOOKUP($B1731,'Ownership Metrics'!$A:$A,'Ownership Metrics'!$D:$D),"")</f>
        <v>45.59</v>
      </c>
      <c r="P1731" s="29">
        <f>IFERROR(_xlfn.XLOOKUP($B1731,'Ownership Metrics'!$A:$A,'Ownership Metrics'!$E:$E),"")</f>
        <v>49.78</v>
      </c>
      <c r="Q1731" s="30">
        <f>IFERROR(_xlfn.XLOOKUP($B1731,'Ownership Metrics'!$A:$A,'Ownership Metrics'!$F:$F),"")</f>
        <v>5</v>
      </c>
      <c r="R1731" s="30">
        <f>IFERROR(_xlfn.XLOOKUP($B1731,'Ownership Metrics'!$A:$A,'Ownership Metrics'!$G:$G),"")</f>
        <v>43</v>
      </c>
      <c r="S1731" s="27" t="str">
        <f>IFERROR(_xlfn.XLOOKUP($B1731,'Ownership Metrics'!$A:$A,'Ownership Metrics'!$H:$H),"")</f>
        <v>Moderat</v>
      </c>
      <c r="T1731" s="27" t="str">
        <f>IFERROR(_xlfn.XLOOKUP($B1731,'Ownership Metrics'!$A:$A,'Ownership Metrics'!$I:$I),"")</f>
        <v>Sedang</v>
      </c>
      <c r="U1731" s="27">
        <f>IF(COUNTIFS($B$2:$B1731,$B1731,$D$2:$D1731,$D1731)=1,1,0)</f>
        <v>1</v>
      </c>
      <c r="V1731" s="27">
        <f t="shared" ref="V1731:V1794" si="82">SUMIFS($L$2:$L$10000,$B$2:$B$10000,$B1731,$D$2:$D$10000,$D1731)</f>
        <v>1.9</v>
      </c>
      <c r="W1731" s="27">
        <f t="shared" ref="W1731:W1794" si="83">COUNTIFS($B$2:$B$10000,$B1731,$U$2:$U$10000,1,$X$2:$X$10000,"&gt;"&amp;$X1731)+1</f>
        <v>4</v>
      </c>
      <c r="X1731" s="27">
        <f t="shared" si="81"/>
        <v>1.8999998269</v>
      </c>
    </row>
    <row r="1732" spans="1:24" x14ac:dyDescent="0.25">
      <c r="A1732" s="26">
        <v>46265</v>
      </c>
      <c r="B1732" s="27" t="s">
        <v>10371</v>
      </c>
      <c r="C1732" s="27" t="s">
        <v>1950</v>
      </c>
      <c r="D1732" s="27" t="s">
        <v>1953</v>
      </c>
      <c r="E1732" s="27" t="s">
        <v>35</v>
      </c>
      <c r="F1732" s="27" t="s">
        <v>23</v>
      </c>
      <c r="G1732" s="27" t="s">
        <v>36</v>
      </c>
      <c r="H1732" s="27" t="s">
        <v>24</v>
      </c>
      <c r="I1732" s="28">
        <v>168900000</v>
      </c>
      <c r="J1732" s="28">
        <v>0</v>
      </c>
      <c r="K1732" s="28">
        <v>168900000</v>
      </c>
      <c r="L1732" s="29">
        <v>1.89</v>
      </c>
      <c r="M1732" s="29">
        <f>IFERROR(_xlfn.XLOOKUP($B1732,'Ownership Metrics'!$A:$A,'Ownership Metrics'!$B:$B),"")</f>
        <v>46.43</v>
      </c>
      <c r="N1732" s="28">
        <f>IFERROR(_xlfn.XLOOKUP($B1732,'Ownership Metrics'!$A:$A,'Ownership Metrics'!$C:$C),"")</f>
        <v>2094</v>
      </c>
      <c r="O1732" s="29">
        <f>IFERROR(_xlfn.XLOOKUP($B1732,'Ownership Metrics'!$A:$A,'Ownership Metrics'!$D:$D),"")</f>
        <v>45.59</v>
      </c>
      <c r="P1732" s="29">
        <f>IFERROR(_xlfn.XLOOKUP($B1732,'Ownership Metrics'!$A:$A,'Ownership Metrics'!$E:$E),"")</f>
        <v>49.78</v>
      </c>
      <c r="Q1732" s="30">
        <f>IFERROR(_xlfn.XLOOKUP($B1732,'Ownership Metrics'!$A:$A,'Ownership Metrics'!$F:$F),"")</f>
        <v>5</v>
      </c>
      <c r="R1732" s="30">
        <f>IFERROR(_xlfn.XLOOKUP($B1732,'Ownership Metrics'!$A:$A,'Ownership Metrics'!$G:$G),"")</f>
        <v>43</v>
      </c>
      <c r="S1732" s="27" t="str">
        <f>IFERROR(_xlfn.XLOOKUP($B1732,'Ownership Metrics'!$A:$A,'Ownership Metrics'!$H:$H),"")</f>
        <v>Moderat</v>
      </c>
      <c r="T1732" s="27" t="str">
        <f>IFERROR(_xlfn.XLOOKUP($B1732,'Ownership Metrics'!$A:$A,'Ownership Metrics'!$I:$I),"")</f>
        <v>Sedang</v>
      </c>
      <c r="U1732" s="27">
        <f>IF(COUNTIFS($B$2:$B1732,$B1732,$D$2:$D1732,$D1732)=1,1,0)</f>
        <v>1</v>
      </c>
      <c r="V1732" s="27">
        <f t="shared" si="82"/>
        <v>1.89</v>
      </c>
      <c r="W1732" s="27">
        <f t="shared" si="83"/>
        <v>5</v>
      </c>
      <c r="X1732" s="27">
        <f t="shared" si="81"/>
        <v>1.8899998268</v>
      </c>
    </row>
    <row r="1733" spans="1:24" x14ac:dyDescent="0.25">
      <c r="A1733" s="26">
        <v>46265</v>
      </c>
      <c r="B1733" s="27" t="s">
        <v>10371</v>
      </c>
      <c r="C1733" s="27" t="s">
        <v>1950</v>
      </c>
      <c r="D1733" s="27" t="s">
        <v>1954</v>
      </c>
      <c r="E1733" s="27" t="s">
        <v>35</v>
      </c>
      <c r="F1733" s="27" t="s">
        <v>23</v>
      </c>
      <c r="G1733" s="27" t="s">
        <v>36</v>
      </c>
      <c r="H1733" s="27" t="s">
        <v>24</v>
      </c>
      <c r="I1733" s="28">
        <v>200500000</v>
      </c>
      <c r="J1733" s="28">
        <v>0</v>
      </c>
      <c r="K1733" s="28">
        <v>200500000</v>
      </c>
      <c r="L1733" s="29">
        <v>2.2400000000000002</v>
      </c>
      <c r="M1733" s="29">
        <f>IFERROR(_xlfn.XLOOKUP($B1733,'Ownership Metrics'!$A:$A,'Ownership Metrics'!$B:$B),"")</f>
        <v>46.43</v>
      </c>
      <c r="N1733" s="28">
        <f>IFERROR(_xlfn.XLOOKUP($B1733,'Ownership Metrics'!$A:$A,'Ownership Metrics'!$C:$C),"")</f>
        <v>2094</v>
      </c>
      <c r="O1733" s="29">
        <f>IFERROR(_xlfn.XLOOKUP($B1733,'Ownership Metrics'!$A:$A,'Ownership Metrics'!$D:$D),"")</f>
        <v>45.59</v>
      </c>
      <c r="P1733" s="29">
        <f>IFERROR(_xlfn.XLOOKUP($B1733,'Ownership Metrics'!$A:$A,'Ownership Metrics'!$E:$E),"")</f>
        <v>49.78</v>
      </c>
      <c r="Q1733" s="30">
        <f>IFERROR(_xlfn.XLOOKUP($B1733,'Ownership Metrics'!$A:$A,'Ownership Metrics'!$F:$F),"")</f>
        <v>5</v>
      </c>
      <c r="R1733" s="30">
        <f>IFERROR(_xlfn.XLOOKUP($B1733,'Ownership Metrics'!$A:$A,'Ownership Metrics'!$G:$G),"")</f>
        <v>43</v>
      </c>
      <c r="S1733" s="27" t="str">
        <f>IFERROR(_xlfn.XLOOKUP($B1733,'Ownership Metrics'!$A:$A,'Ownership Metrics'!$H:$H),"")</f>
        <v>Moderat</v>
      </c>
      <c r="T1733" s="27" t="str">
        <f>IFERROR(_xlfn.XLOOKUP($B1733,'Ownership Metrics'!$A:$A,'Ownership Metrics'!$I:$I),"")</f>
        <v>Sedang</v>
      </c>
      <c r="U1733" s="27">
        <f>IF(COUNTIFS($B$2:$B1733,$B1733,$D$2:$D1733,$D1733)=1,1,0)</f>
        <v>1</v>
      </c>
      <c r="V1733" s="27">
        <f t="shared" si="82"/>
        <v>2.2400000000000002</v>
      </c>
      <c r="W1733" s="27">
        <f t="shared" si="83"/>
        <v>2</v>
      </c>
      <c r="X1733" s="27">
        <f t="shared" si="81"/>
        <v>2.2399998267000001</v>
      </c>
    </row>
    <row r="1734" spans="1:24" x14ac:dyDescent="0.25">
      <c r="A1734" s="26">
        <v>46265</v>
      </c>
      <c r="B1734" s="27" t="s">
        <v>10372</v>
      </c>
      <c r="C1734" s="27" t="s">
        <v>1956</v>
      </c>
      <c r="D1734" s="27" t="s">
        <v>1957</v>
      </c>
      <c r="E1734" s="27" t="s">
        <v>22</v>
      </c>
      <c r="F1734" s="27" t="s">
        <v>23</v>
      </c>
      <c r="G1734" s="27"/>
      <c r="H1734" s="27" t="s">
        <v>24</v>
      </c>
      <c r="I1734" s="28">
        <v>900000000</v>
      </c>
      <c r="J1734" s="28">
        <v>45000000000</v>
      </c>
      <c r="K1734" s="28">
        <v>45900000000</v>
      </c>
      <c r="L1734" s="29">
        <v>55.07</v>
      </c>
      <c r="M1734" s="29">
        <f>IFERROR(_xlfn.XLOOKUP($B1734,'Ownership Metrics'!$A:$A,'Ownership Metrics'!$B:$B),"")</f>
        <v>6.75</v>
      </c>
      <c r="N1734" s="28">
        <f>IFERROR(_xlfn.XLOOKUP($B1734,'Ownership Metrics'!$A:$A,'Ownership Metrics'!$C:$C),"")</f>
        <v>3752</v>
      </c>
      <c r="O1734" s="29">
        <f>IFERROR(_xlfn.XLOOKUP($B1734,'Ownership Metrics'!$A:$A,'Ownership Metrics'!$D:$D),"")</f>
        <v>55.07</v>
      </c>
      <c r="P1734" s="29">
        <f>IFERROR(_xlfn.XLOOKUP($B1734,'Ownership Metrics'!$A:$A,'Ownership Metrics'!$E:$E),"")</f>
        <v>91.8</v>
      </c>
      <c r="Q1734" s="30">
        <f>IFERROR(_xlfn.XLOOKUP($B1734,'Ownership Metrics'!$A:$A,'Ownership Metrics'!$F:$F),"")</f>
        <v>4</v>
      </c>
      <c r="R1734" s="30">
        <f>IFERROR(_xlfn.XLOOKUP($B1734,'Ownership Metrics'!$A:$A,'Ownership Metrics'!$G:$G),"")</f>
        <v>66</v>
      </c>
      <c r="S1734" s="27" t="str">
        <f>IFERROR(_xlfn.XLOOKUP($B1734,'Ownership Metrics'!$A:$A,'Ownership Metrics'!$H:$H),"")</f>
        <v>Mayoritas</v>
      </c>
      <c r="T1734" s="27" t="str">
        <f>IFERROR(_xlfn.XLOOKUP($B1734,'Ownership Metrics'!$A:$A,'Ownership Metrics'!$I:$I),"")</f>
        <v>Tinggi</v>
      </c>
      <c r="U1734" s="27">
        <f>IF(COUNTIFS($B$2:$B1734,$B1734,$D$2:$D1734,$D1734)=1,1,0)</f>
        <v>1</v>
      </c>
      <c r="V1734" s="27">
        <f t="shared" si="82"/>
        <v>55.07</v>
      </c>
      <c r="W1734" s="27">
        <f t="shared" si="83"/>
        <v>1</v>
      </c>
      <c r="X1734" s="27">
        <f t="shared" si="81"/>
        <v>55.069999826600004</v>
      </c>
    </row>
    <row r="1735" spans="1:24" x14ac:dyDescent="0.25">
      <c r="A1735" s="26">
        <v>46265</v>
      </c>
      <c r="B1735" s="27" t="s">
        <v>10372</v>
      </c>
      <c r="C1735" s="27" t="s">
        <v>1956</v>
      </c>
      <c r="D1735" s="27" t="s">
        <v>1958</v>
      </c>
      <c r="E1735" s="27" t="s">
        <v>74</v>
      </c>
      <c r="F1735" s="27" t="s">
        <v>23</v>
      </c>
      <c r="G1735" s="27"/>
      <c r="H1735" s="27" t="s">
        <v>24</v>
      </c>
      <c r="I1735" s="28">
        <v>11475000000</v>
      </c>
      <c r="J1735" s="28">
        <v>0</v>
      </c>
      <c r="K1735" s="28">
        <v>11475000000</v>
      </c>
      <c r="L1735" s="29">
        <v>13.77</v>
      </c>
      <c r="M1735" s="29">
        <f>IFERROR(_xlfn.XLOOKUP($B1735,'Ownership Metrics'!$A:$A,'Ownership Metrics'!$B:$B),"")</f>
        <v>6.75</v>
      </c>
      <c r="N1735" s="28">
        <f>IFERROR(_xlfn.XLOOKUP($B1735,'Ownership Metrics'!$A:$A,'Ownership Metrics'!$C:$C),"")</f>
        <v>3752</v>
      </c>
      <c r="O1735" s="29">
        <f>IFERROR(_xlfn.XLOOKUP($B1735,'Ownership Metrics'!$A:$A,'Ownership Metrics'!$D:$D),"")</f>
        <v>55.07</v>
      </c>
      <c r="P1735" s="29">
        <f>IFERROR(_xlfn.XLOOKUP($B1735,'Ownership Metrics'!$A:$A,'Ownership Metrics'!$E:$E),"")</f>
        <v>91.8</v>
      </c>
      <c r="Q1735" s="30">
        <f>IFERROR(_xlfn.XLOOKUP($B1735,'Ownership Metrics'!$A:$A,'Ownership Metrics'!$F:$F),"")</f>
        <v>4</v>
      </c>
      <c r="R1735" s="30">
        <f>IFERROR(_xlfn.XLOOKUP($B1735,'Ownership Metrics'!$A:$A,'Ownership Metrics'!$G:$G),"")</f>
        <v>66</v>
      </c>
      <c r="S1735" s="27" t="str">
        <f>IFERROR(_xlfn.XLOOKUP($B1735,'Ownership Metrics'!$A:$A,'Ownership Metrics'!$H:$H),"")</f>
        <v>Mayoritas</v>
      </c>
      <c r="T1735" s="27" t="str">
        <f>IFERROR(_xlfn.XLOOKUP($B1735,'Ownership Metrics'!$A:$A,'Ownership Metrics'!$I:$I),"")</f>
        <v>Tinggi</v>
      </c>
      <c r="U1735" s="27">
        <f>IF(COUNTIFS($B$2:$B1735,$B1735,$D$2:$D1735,$D1735)=1,1,0)</f>
        <v>1</v>
      </c>
      <c r="V1735" s="27">
        <f t="shared" si="82"/>
        <v>13.77</v>
      </c>
      <c r="W1735" s="27">
        <f t="shared" si="83"/>
        <v>3</v>
      </c>
      <c r="X1735" s="27">
        <f t="shared" si="81"/>
        <v>13.769999826499999</v>
      </c>
    </row>
    <row r="1736" spans="1:24" x14ac:dyDescent="0.25">
      <c r="A1736" s="26">
        <v>46265</v>
      </c>
      <c r="B1736" s="27" t="s">
        <v>10372</v>
      </c>
      <c r="C1736" s="27" t="s">
        <v>1956</v>
      </c>
      <c r="D1736" s="27" t="s">
        <v>1959</v>
      </c>
      <c r="E1736" s="27" t="s">
        <v>22</v>
      </c>
      <c r="F1736" s="27" t="s">
        <v>32</v>
      </c>
      <c r="G1736" s="27"/>
      <c r="H1736" s="27" t="s">
        <v>64</v>
      </c>
      <c r="I1736" s="28">
        <v>19135200000</v>
      </c>
      <c r="J1736" s="28">
        <v>0</v>
      </c>
      <c r="K1736" s="28">
        <v>19135200000</v>
      </c>
      <c r="L1736" s="29">
        <v>22.96</v>
      </c>
      <c r="M1736" s="29">
        <f>IFERROR(_xlfn.XLOOKUP($B1736,'Ownership Metrics'!$A:$A,'Ownership Metrics'!$B:$B),"")</f>
        <v>6.75</v>
      </c>
      <c r="N1736" s="28">
        <f>IFERROR(_xlfn.XLOOKUP($B1736,'Ownership Metrics'!$A:$A,'Ownership Metrics'!$C:$C),"")</f>
        <v>3752</v>
      </c>
      <c r="O1736" s="29">
        <f>IFERROR(_xlfn.XLOOKUP($B1736,'Ownership Metrics'!$A:$A,'Ownership Metrics'!$D:$D),"")</f>
        <v>55.07</v>
      </c>
      <c r="P1736" s="29">
        <f>IFERROR(_xlfn.XLOOKUP($B1736,'Ownership Metrics'!$A:$A,'Ownership Metrics'!$E:$E),"")</f>
        <v>91.8</v>
      </c>
      <c r="Q1736" s="30">
        <f>IFERROR(_xlfn.XLOOKUP($B1736,'Ownership Metrics'!$A:$A,'Ownership Metrics'!$F:$F),"")</f>
        <v>4</v>
      </c>
      <c r="R1736" s="30">
        <f>IFERROR(_xlfn.XLOOKUP($B1736,'Ownership Metrics'!$A:$A,'Ownership Metrics'!$G:$G),"")</f>
        <v>66</v>
      </c>
      <c r="S1736" s="27" t="str">
        <f>IFERROR(_xlfn.XLOOKUP($B1736,'Ownership Metrics'!$A:$A,'Ownership Metrics'!$H:$H),"")</f>
        <v>Mayoritas</v>
      </c>
      <c r="T1736" s="27" t="str">
        <f>IFERROR(_xlfn.XLOOKUP($B1736,'Ownership Metrics'!$A:$A,'Ownership Metrics'!$I:$I),"")</f>
        <v>Tinggi</v>
      </c>
      <c r="U1736" s="27">
        <f>IF(COUNTIFS($B$2:$B1736,$B1736,$D$2:$D1736,$D1736)=1,1,0)</f>
        <v>1</v>
      </c>
      <c r="V1736" s="27">
        <f t="shared" si="82"/>
        <v>22.96</v>
      </c>
      <c r="W1736" s="27">
        <f t="shared" si="83"/>
        <v>2</v>
      </c>
      <c r="X1736" s="27">
        <f t="shared" si="81"/>
        <v>22.959999826400001</v>
      </c>
    </row>
    <row r="1737" spans="1:24" x14ac:dyDescent="0.25">
      <c r="A1737" s="26">
        <v>46265</v>
      </c>
      <c r="B1737" s="27" t="s">
        <v>10372</v>
      </c>
      <c r="C1737" s="27" t="s">
        <v>1956</v>
      </c>
      <c r="D1737" s="27" t="s">
        <v>1960</v>
      </c>
      <c r="E1737" s="27" t="s">
        <v>72</v>
      </c>
      <c r="F1737" s="27" t="s">
        <v>32</v>
      </c>
      <c r="G1737" s="27"/>
      <c r="H1737" s="27" t="s">
        <v>62</v>
      </c>
      <c r="I1737" s="28">
        <v>1212076098</v>
      </c>
      <c r="J1737" s="28">
        <v>0</v>
      </c>
      <c r="K1737" s="28">
        <v>1212076098</v>
      </c>
      <c r="L1737" s="29">
        <v>1.45</v>
      </c>
      <c r="M1737" s="29">
        <f>IFERROR(_xlfn.XLOOKUP($B1737,'Ownership Metrics'!$A:$A,'Ownership Metrics'!$B:$B),"")</f>
        <v>6.75</v>
      </c>
      <c r="N1737" s="28">
        <f>IFERROR(_xlfn.XLOOKUP($B1737,'Ownership Metrics'!$A:$A,'Ownership Metrics'!$C:$C),"")</f>
        <v>3752</v>
      </c>
      <c r="O1737" s="29">
        <f>IFERROR(_xlfn.XLOOKUP($B1737,'Ownership Metrics'!$A:$A,'Ownership Metrics'!$D:$D),"")</f>
        <v>55.07</v>
      </c>
      <c r="P1737" s="29">
        <f>IFERROR(_xlfn.XLOOKUP($B1737,'Ownership Metrics'!$A:$A,'Ownership Metrics'!$E:$E),"")</f>
        <v>91.8</v>
      </c>
      <c r="Q1737" s="30">
        <f>IFERROR(_xlfn.XLOOKUP($B1737,'Ownership Metrics'!$A:$A,'Ownership Metrics'!$F:$F),"")</f>
        <v>4</v>
      </c>
      <c r="R1737" s="30">
        <f>IFERROR(_xlfn.XLOOKUP($B1737,'Ownership Metrics'!$A:$A,'Ownership Metrics'!$G:$G),"")</f>
        <v>66</v>
      </c>
      <c r="S1737" s="27" t="str">
        <f>IFERROR(_xlfn.XLOOKUP($B1737,'Ownership Metrics'!$A:$A,'Ownership Metrics'!$H:$H),"")</f>
        <v>Mayoritas</v>
      </c>
      <c r="T1737" s="27" t="str">
        <f>IFERROR(_xlfn.XLOOKUP($B1737,'Ownership Metrics'!$A:$A,'Ownership Metrics'!$I:$I),"")</f>
        <v>Tinggi</v>
      </c>
      <c r="U1737" s="27">
        <f>IF(COUNTIFS($B$2:$B1737,$B1737,$D$2:$D1737,$D1737)=1,1,0)</f>
        <v>1</v>
      </c>
      <c r="V1737" s="27">
        <f t="shared" si="82"/>
        <v>1.45</v>
      </c>
      <c r="W1737" s="27">
        <f t="shared" si="83"/>
        <v>4</v>
      </c>
      <c r="X1737" s="27">
        <f t="shared" si="81"/>
        <v>1.4499998263</v>
      </c>
    </row>
    <row r="1738" spans="1:24" x14ac:dyDescent="0.25">
      <c r="A1738" s="26">
        <v>46265</v>
      </c>
      <c r="B1738" s="27" t="s">
        <v>10373</v>
      </c>
      <c r="C1738" s="27" t="s">
        <v>1962</v>
      </c>
      <c r="D1738" s="27" t="s">
        <v>1963</v>
      </c>
      <c r="E1738" s="27" t="s">
        <v>35</v>
      </c>
      <c r="F1738" s="27" t="s">
        <v>23</v>
      </c>
      <c r="G1738" s="27" t="s">
        <v>36</v>
      </c>
      <c r="H1738" s="27" t="s">
        <v>24</v>
      </c>
      <c r="I1738" s="28">
        <v>0</v>
      </c>
      <c r="J1738" s="28">
        <v>250000000</v>
      </c>
      <c r="K1738" s="28">
        <v>250000000</v>
      </c>
      <c r="L1738" s="29">
        <v>4</v>
      </c>
      <c r="M1738" s="29">
        <f>IFERROR(_xlfn.XLOOKUP($B1738,'Ownership Metrics'!$A:$A,'Ownership Metrics'!$B:$B),"")</f>
        <v>76.069999999999993</v>
      </c>
      <c r="N1738" s="28">
        <f>IFERROR(_xlfn.XLOOKUP($B1738,'Ownership Metrics'!$A:$A,'Ownership Metrics'!$C:$C),"")</f>
        <v>138</v>
      </c>
      <c r="O1738" s="29">
        <f>IFERROR(_xlfn.XLOOKUP($B1738,'Ownership Metrics'!$A:$A,'Ownership Metrics'!$D:$D),"")</f>
        <v>8.68</v>
      </c>
      <c r="P1738" s="29">
        <f>IFERROR(_xlfn.XLOOKUP($B1738,'Ownership Metrics'!$A:$A,'Ownership Metrics'!$E:$E),"")</f>
        <v>18.68</v>
      </c>
      <c r="Q1738" s="30">
        <f>IFERROR(_xlfn.XLOOKUP($B1738,'Ownership Metrics'!$A:$A,'Ownership Metrics'!$F:$F),"")</f>
        <v>6</v>
      </c>
      <c r="R1738" s="30">
        <f>IFERROR(_xlfn.XLOOKUP($B1738,'Ownership Metrics'!$A:$A,'Ownership Metrics'!$G:$G),"")</f>
        <v>22</v>
      </c>
      <c r="S1738" s="27" t="str">
        <f>IFERROR(_xlfn.XLOOKUP($B1738,'Ownership Metrics'!$A:$A,'Ownership Metrics'!$H:$H),"")</f>
        <v>Tersebar</v>
      </c>
      <c r="T1738" s="27" t="str">
        <f>IFERROR(_xlfn.XLOOKUP($B1738,'Ownership Metrics'!$A:$A,'Ownership Metrics'!$I:$I),"")</f>
        <v>Rendah</v>
      </c>
      <c r="U1738" s="27">
        <f>IF(COUNTIFS($B$2:$B1738,$B1738,$D$2:$D1738,$D1738)=1,1,0)</f>
        <v>1</v>
      </c>
      <c r="V1738" s="27">
        <f t="shared" si="82"/>
        <v>4</v>
      </c>
      <c r="W1738" s="27">
        <f t="shared" si="83"/>
        <v>3</v>
      </c>
      <c r="X1738" s="27">
        <f t="shared" si="81"/>
        <v>3.9999998261999998</v>
      </c>
    </row>
    <row r="1739" spans="1:24" x14ac:dyDescent="0.25">
      <c r="A1739" s="26">
        <v>46265</v>
      </c>
      <c r="B1739" s="27" t="s">
        <v>10373</v>
      </c>
      <c r="C1739" s="27" t="s">
        <v>1962</v>
      </c>
      <c r="D1739" s="27" t="s">
        <v>1964</v>
      </c>
      <c r="E1739" s="27" t="s">
        <v>35</v>
      </c>
      <c r="F1739" s="27" t="s">
        <v>23</v>
      </c>
      <c r="G1739" s="27" t="s">
        <v>36</v>
      </c>
      <c r="H1739" s="27" t="s">
        <v>24</v>
      </c>
      <c r="I1739" s="28">
        <v>78750000</v>
      </c>
      <c r="J1739" s="28">
        <v>0</v>
      </c>
      <c r="K1739" s="28">
        <v>78750000</v>
      </c>
      <c r="L1739" s="29">
        <v>1.26</v>
      </c>
      <c r="M1739" s="29">
        <f>IFERROR(_xlfn.XLOOKUP($B1739,'Ownership Metrics'!$A:$A,'Ownership Metrics'!$B:$B),"")</f>
        <v>76.069999999999993</v>
      </c>
      <c r="N1739" s="28">
        <f>IFERROR(_xlfn.XLOOKUP($B1739,'Ownership Metrics'!$A:$A,'Ownership Metrics'!$C:$C),"")</f>
        <v>138</v>
      </c>
      <c r="O1739" s="29">
        <f>IFERROR(_xlfn.XLOOKUP($B1739,'Ownership Metrics'!$A:$A,'Ownership Metrics'!$D:$D),"")</f>
        <v>8.68</v>
      </c>
      <c r="P1739" s="29">
        <f>IFERROR(_xlfn.XLOOKUP($B1739,'Ownership Metrics'!$A:$A,'Ownership Metrics'!$E:$E),"")</f>
        <v>18.68</v>
      </c>
      <c r="Q1739" s="30">
        <f>IFERROR(_xlfn.XLOOKUP($B1739,'Ownership Metrics'!$A:$A,'Ownership Metrics'!$F:$F),"")</f>
        <v>6</v>
      </c>
      <c r="R1739" s="30">
        <f>IFERROR(_xlfn.XLOOKUP($B1739,'Ownership Metrics'!$A:$A,'Ownership Metrics'!$G:$G),"")</f>
        <v>22</v>
      </c>
      <c r="S1739" s="27" t="str">
        <f>IFERROR(_xlfn.XLOOKUP($B1739,'Ownership Metrics'!$A:$A,'Ownership Metrics'!$H:$H),"")</f>
        <v>Tersebar</v>
      </c>
      <c r="T1739" s="27" t="str">
        <f>IFERROR(_xlfn.XLOOKUP($B1739,'Ownership Metrics'!$A:$A,'Ownership Metrics'!$I:$I),"")</f>
        <v>Rendah</v>
      </c>
      <c r="U1739" s="27">
        <f>IF(COUNTIFS($B$2:$B1739,$B1739,$D$2:$D1739,$D1739)=1,1,0)</f>
        <v>1</v>
      </c>
      <c r="V1739" s="27">
        <f t="shared" si="82"/>
        <v>1.26</v>
      </c>
      <c r="W1739" s="27">
        <f t="shared" si="83"/>
        <v>5</v>
      </c>
      <c r="X1739" s="27">
        <f t="shared" si="81"/>
        <v>1.2599998261000001</v>
      </c>
    </row>
    <row r="1740" spans="1:24" x14ac:dyDescent="0.25">
      <c r="A1740" s="26">
        <v>46265</v>
      </c>
      <c r="B1740" s="27" t="s">
        <v>10373</v>
      </c>
      <c r="C1740" s="27" t="s">
        <v>1962</v>
      </c>
      <c r="D1740" s="27" t="s">
        <v>1965</v>
      </c>
      <c r="E1740" s="27" t="s">
        <v>35</v>
      </c>
      <c r="F1740" s="27" t="s">
        <v>23</v>
      </c>
      <c r="G1740" s="27" t="s">
        <v>36</v>
      </c>
      <c r="H1740" s="27" t="s">
        <v>24</v>
      </c>
      <c r="I1740" s="28">
        <v>177594900</v>
      </c>
      <c r="J1740" s="28">
        <v>0</v>
      </c>
      <c r="K1740" s="28">
        <v>177594900</v>
      </c>
      <c r="L1740" s="29">
        <v>2.84</v>
      </c>
      <c r="M1740" s="29">
        <f>IFERROR(_xlfn.XLOOKUP($B1740,'Ownership Metrics'!$A:$A,'Ownership Metrics'!$B:$B),"")</f>
        <v>76.069999999999993</v>
      </c>
      <c r="N1740" s="28">
        <f>IFERROR(_xlfn.XLOOKUP($B1740,'Ownership Metrics'!$A:$A,'Ownership Metrics'!$C:$C),"")</f>
        <v>138</v>
      </c>
      <c r="O1740" s="29">
        <f>IFERROR(_xlfn.XLOOKUP($B1740,'Ownership Metrics'!$A:$A,'Ownership Metrics'!$D:$D),"")</f>
        <v>8.68</v>
      </c>
      <c r="P1740" s="29">
        <f>IFERROR(_xlfn.XLOOKUP($B1740,'Ownership Metrics'!$A:$A,'Ownership Metrics'!$E:$E),"")</f>
        <v>18.68</v>
      </c>
      <c r="Q1740" s="30">
        <f>IFERROR(_xlfn.XLOOKUP($B1740,'Ownership Metrics'!$A:$A,'Ownership Metrics'!$F:$F),"")</f>
        <v>6</v>
      </c>
      <c r="R1740" s="30">
        <f>IFERROR(_xlfn.XLOOKUP($B1740,'Ownership Metrics'!$A:$A,'Ownership Metrics'!$G:$G),"")</f>
        <v>22</v>
      </c>
      <c r="S1740" s="27" t="str">
        <f>IFERROR(_xlfn.XLOOKUP($B1740,'Ownership Metrics'!$A:$A,'Ownership Metrics'!$H:$H),"")</f>
        <v>Tersebar</v>
      </c>
      <c r="T1740" s="27" t="str">
        <f>IFERROR(_xlfn.XLOOKUP($B1740,'Ownership Metrics'!$A:$A,'Ownership Metrics'!$I:$I),"")</f>
        <v>Rendah</v>
      </c>
      <c r="U1740" s="27">
        <f>IF(COUNTIFS($B$2:$B1740,$B1740,$D$2:$D1740,$D1740)=1,1,0)</f>
        <v>1</v>
      </c>
      <c r="V1740" s="27">
        <f t="shared" si="82"/>
        <v>2.84</v>
      </c>
      <c r="W1740" s="27">
        <f t="shared" si="83"/>
        <v>4</v>
      </c>
      <c r="X1740" s="27">
        <f t="shared" si="81"/>
        <v>2.8399998259999997</v>
      </c>
    </row>
    <row r="1741" spans="1:24" x14ac:dyDescent="0.25">
      <c r="A1741" s="26">
        <v>46265</v>
      </c>
      <c r="B1741" s="27" t="s">
        <v>10373</v>
      </c>
      <c r="C1741" s="27" t="s">
        <v>1962</v>
      </c>
      <c r="D1741" s="27" t="s">
        <v>1966</v>
      </c>
      <c r="E1741" s="27" t="s">
        <v>35</v>
      </c>
      <c r="F1741" s="27" t="s">
        <v>23</v>
      </c>
      <c r="G1741" s="27" t="s">
        <v>36</v>
      </c>
      <c r="H1741" s="27" t="s">
        <v>24</v>
      </c>
      <c r="I1741" s="28">
        <v>375000000</v>
      </c>
      <c r="J1741" s="28">
        <v>0</v>
      </c>
      <c r="K1741" s="28">
        <v>375000000</v>
      </c>
      <c r="L1741" s="29">
        <v>6</v>
      </c>
      <c r="M1741" s="29">
        <f>IFERROR(_xlfn.XLOOKUP($B1741,'Ownership Metrics'!$A:$A,'Ownership Metrics'!$B:$B),"")</f>
        <v>76.069999999999993</v>
      </c>
      <c r="N1741" s="28">
        <f>IFERROR(_xlfn.XLOOKUP($B1741,'Ownership Metrics'!$A:$A,'Ownership Metrics'!$C:$C),"")</f>
        <v>138</v>
      </c>
      <c r="O1741" s="29">
        <f>IFERROR(_xlfn.XLOOKUP($B1741,'Ownership Metrics'!$A:$A,'Ownership Metrics'!$D:$D),"")</f>
        <v>8.68</v>
      </c>
      <c r="P1741" s="29">
        <f>IFERROR(_xlfn.XLOOKUP($B1741,'Ownership Metrics'!$A:$A,'Ownership Metrics'!$E:$E),"")</f>
        <v>18.68</v>
      </c>
      <c r="Q1741" s="30">
        <f>IFERROR(_xlfn.XLOOKUP($B1741,'Ownership Metrics'!$A:$A,'Ownership Metrics'!$F:$F),"")</f>
        <v>6</v>
      </c>
      <c r="R1741" s="30">
        <f>IFERROR(_xlfn.XLOOKUP($B1741,'Ownership Metrics'!$A:$A,'Ownership Metrics'!$G:$G),"")</f>
        <v>22</v>
      </c>
      <c r="S1741" s="27" t="str">
        <f>IFERROR(_xlfn.XLOOKUP($B1741,'Ownership Metrics'!$A:$A,'Ownership Metrics'!$H:$H),"")</f>
        <v>Tersebar</v>
      </c>
      <c r="T1741" s="27" t="str">
        <f>IFERROR(_xlfn.XLOOKUP($B1741,'Ownership Metrics'!$A:$A,'Ownership Metrics'!$I:$I),"")</f>
        <v>Rendah</v>
      </c>
      <c r="U1741" s="27">
        <f>IF(COUNTIFS($B$2:$B1741,$B1741,$D$2:$D1741,$D1741)=1,1,0)</f>
        <v>1</v>
      </c>
      <c r="V1741" s="27">
        <f t="shared" si="82"/>
        <v>6</v>
      </c>
      <c r="W1741" s="27">
        <f t="shared" si="83"/>
        <v>2</v>
      </c>
      <c r="X1741" s="27">
        <f t="shared" si="81"/>
        <v>5.9999998258999998</v>
      </c>
    </row>
    <row r="1742" spans="1:24" x14ac:dyDescent="0.25">
      <c r="A1742" s="26">
        <v>46265</v>
      </c>
      <c r="B1742" s="27" t="s">
        <v>10373</v>
      </c>
      <c r="C1742" s="27" t="s">
        <v>1962</v>
      </c>
      <c r="D1742" s="27" t="s">
        <v>1967</v>
      </c>
      <c r="E1742" s="27" t="s">
        <v>35</v>
      </c>
      <c r="F1742" s="27" t="s">
        <v>23</v>
      </c>
      <c r="G1742" s="27" t="s">
        <v>36</v>
      </c>
      <c r="H1742" s="27" t="s">
        <v>24</v>
      </c>
      <c r="I1742" s="28">
        <v>71649400</v>
      </c>
      <c r="J1742" s="28">
        <v>0</v>
      </c>
      <c r="K1742" s="28">
        <v>71649400</v>
      </c>
      <c r="L1742" s="29">
        <v>1.1499999999999999</v>
      </c>
      <c r="M1742" s="29">
        <f>IFERROR(_xlfn.XLOOKUP($B1742,'Ownership Metrics'!$A:$A,'Ownership Metrics'!$B:$B),"")</f>
        <v>76.069999999999993</v>
      </c>
      <c r="N1742" s="28">
        <f>IFERROR(_xlfn.XLOOKUP($B1742,'Ownership Metrics'!$A:$A,'Ownership Metrics'!$C:$C),"")</f>
        <v>138</v>
      </c>
      <c r="O1742" s="29">
        <f>IFERROR(_xlfn.XLOOKUP($B1742,'Ownership Metrics'!$A:$A,'Ownership Metrics'!$D:$D),"")</f>
        <v>8.68</v>
      </c>
      <c r="P1742" s="29">
        <f>IFERROR(_xlfn.XLOOKUP($B1742,'Ownership Metrics'!$A:$A,'Ownership Metrics'!$E:$E),"")</f>
        <v>18.68</v>
      </c>
      <c r="Q1742" s="30">
        <f>IFERROR(_xlfn.XLOOKUP($B1742,'Ownership Metrics'!$A:$A,'Ownership Metrics'!$F:$F),"")</f>
        <v>6</v>
      </c>
      <c r="R1742" s="30">
        <f>IFERROR(_xlfn.XLOOKUP($B1742,'Ownership Metrics'!$A:$A,'Ownership Metrics'!$G:$G),"")</f>
        <v>22</v>
      </c>
      <c r="S1742" s="27" t="str">
        <f>IFERROR(_xlfn.XLOOKUP($B1742,'Ownership Metrics'!$A:$A,'Ownership Metrics'!$H:$H),"")</f>
        <v>Tersebar</v>
      </c>
      <c r="T1742" s="27" t="str">
        <f>IFERROR(_xlfn.XLOOKUP($B1742,'Ownership Metrics'!$A:$A,'Ownership Metrics'!$I:$I),"")</f>
        <v>Rendah</v>
      </c>
      <c r="U1742" s="27">
        <f>IF(COUNTIFS($B$2:$B1742,$B1742,$D$2:$D1742,$D1742)=1,1,0)</f>
        <v>1</v>
      </c>
      <c r="V1742" s="27">
        <f t="shared" si="82"/>
        <v>1.1499999999999999</v>
      </c>
      <c r="W1742" s="27">
        <f t="shared" si="83"/>
        <v>6</v>
      </c>
      <c r="X1742" s="27">
        <f t="shared" si="81"/>
        <v>1.1499998257999999</v>
      </c>
    </row>
    <row r="1743" spans="1:24" x14ac:dyDescent="0.25">
      <c r="A1743" s="26">
        <v>46265</v>
      </c>
      <c r="B1743" s="27" t="s">
        <v>10373</v>
      </c>
      <c r="C1743" s="27" t="s">
        <v>1962</v>
      </c>
      <c r="D1743" s="27" t="s">
        <v>1968</v>
      </c>
      <c r="E1743" s="27" t="s">
        <v>35</v>
      </c>
      <c r="F1743" s="27" t="s">
        <v>23</v>
      </c>
      <c r="G1743" s="27" t="s">
        <v>36</v>
      </c>
      <c r="H1743" s="27" t="s">
        <v>24</v>
      </c>
      <c r="I1743" s="28">
        <v>542789500</v>
      </c>
      <c r="J1743" s="28">
        <v>0</v>
      </c>
      <c r="K1743" s="28">
        <v>542789500</v>
      </c>
      <c r="L1743" s="29">
        <v>8.68</v>
      </c>
      <c r="M1743" s="29">
        <f>IFERROR(_xlfn.XLOOKUP($B1743,'Ownership Metrics'!$A:$A,'Ownership Metrics'!$B:$B),"")</f>
        <v>76.069999999999993</v>
      </c>
      <c r="N1743" s="28">
        <f>IFERROR(_xlfn.XLOOKUP($B1743,'Ownership Metrics'!$A:$A,'Ownership Metrics'!$C:$C),"")</f>
        <v>138</v>
      </c>
      <c r="O1743" s="29">
        <f>IFERROR(_xlfn.XLOOKUP($B1743,'Ownership Metrics'!$A:$A,'Ownership Metrics'!$D:$D),"")</f>
        <v>8.68</v>
      </c>
      <c r="P1743" s="29">
        <f>IFERROR(_xlfn.XLOOKUP($B1743,'Ownership Metrics'!$A:$A,'Ownership Metrics'!$E:$E),"")</f>
        <v>18.68</v>
      </c>
      <c r="Q1743" s="30">
        <f>IFERROR(_xlfn.XLOOKUP($B1743,'Ownership Metrics'!$A:$A,'Ownership Metrics'!$F:$F),"")</f>
        <v>6</v>
      </c>
      <c r="R1743" s="30">
        <f>IFERROR(_xlfn.XLOOKUP($B1743,'Ownership Metrics'!$A:$A,'Ownership Metrics'!$G:$G),"")</f>
        <v>22</v>
      </c>
      <c r="S1743" s="27" t="str">
        <f>IFERROR(_xlfn.XLOOKUP($B1743,'Ownership Metrics'!$A:$A,'Ownership Metrics'!$H:$H),"")</f>
        <v>Tersebar</v>
      </c>
      <c r="T1743" s="27" t="str">
        <f>IFERROR(_xlfn.XLOOKUP($B1743,'Ownership Metrics'!$A:$A,'Ownership Metrics'!$I:$I),"")</f>
        <v>Rendah</v>
      </c>
      <c r="U1743" s="27">
        <f>IF(COUNTIFS($B$2:$B1743,$B1743,$D$2:$D1743,$D1743)=1,1,0)</f>
        <v>1</v>
      </c>
      <c r="V1743" s="27">
        <f t="shared" si="82"/>
        <v>8.68</v>
      </c>
      <c r="W1743" s="27">
        <f t="shared" si="83"/>
        <v>1</v>
      </c>
      <c r="X1743" s="27">
        <f t="shared" si="81"/>
        <v>8.6799998256999995</v>
      </c>
    </row>
    <row r="1744" spans="1:24" x14ac:dyDescent="0.25">
      <c r="A1744" s="26">
        <v>46265</v>
      </c>
      <c r="B1744" s="27" t="s">
        <v>10374</v>
      </c>
      <c r="C1744" s="27" t="s">
        <v>1970</v>
      </c>
      <c r="D1744" s="27" t="s">
        <v>1971</v>
      </c>
      <c r="E1744" s="27" t="s">
        <v>51</v>
      </c>
      <c r="F1744" s="27" t="s">
        <v>32</v>
      </c>
      <c r="G1744" s="27"/>
      <c r="H1744" s="27" t="s">
        <v>56</v>
      </c>
      <c r="I1744" s="28">
        <v>7425927816</v>
      </c>
      <c r="J1744" s="28">
        <v>0</v>
      </c>
      <c r="K1744" s="28">
        <v>7425927816</v>
      </c>
      <c r="L1744" s="29">
        <v>52.16</v>
      </c>
      <c r="M1744" s="29">
        <f>IFERROR(_xlfn.XLOOKUP($B1744,'Ownership Metrics'!$A:$A,'Ownership Metrics'!$B:$B),"")</f>
        <v>42.94</v>
      </c>
      <c r="N1744" s="28">
        <f>IFERROR(_xlfn.XLOOKUP($B1744,'Ownership Metrics'!$A:$A,'Ownership Metrics'!$C:$C),"")</f>
        <v>2745</v>
      </c>
      <c r="O1744" s="29">
        <f>IFERROR(_xlfn.XLOOKUP($B1744,'Ownership Metrics'!$A:$A,'Ownership Metrics'!$D:$D),"")</f>
        <v>52.16</v>
      </c>
      <c r="P1744" s="29">
        <f>IFERROR(_xlfn.XLOOKUP($B1744,'Ownership Metrics'!$A:$A,'Ownership Metrics'!$E:$E),"")</f>
        <v>57.06</v>
      </c>
      <c r="Q1744" s="30">
        <f>IFERROR(_xlfn.XLOOKUP($B1744,'Ownership Metrics'!$A:$A,'Ownership Metrics'!$F:$F),"")</f>
        <v>2</v>
      </c>
      <c r="R1744" s="30">
        <f>IFERROR(_xlfn.XLOOKUP($B1744,'Ownership Metrics'!$A:$A,'Ownership Metrics'!$G:$G),"")</f>
        <v>51</v>
      </c>
      <c r="S1744" s="27" t="str">
        <f>IFERROR(_xlfn.XLOOKUP($B1744,'Ownership Metrics'!$A:$A,'Ownership Metrics'!$H:$H),"")</f>
        <v>Mayoritas</v>
      </c>
      <c r="T1744" s="27" t="str">
        <f>IFERROR(_xlfn.XLOOKUP($B1744,'Ownership Metrics'!$A:$A,'Ownership Metrics'!$I:$I),"")</f>
        <v>Sedang</v>
      </c>
      <c r="U1744" s="27">
        <f>IF(COUNTIFS($B$2:$B1744,$B1744,$D$2:$D1744,$D1744)=1,1,0)</f>
        <v>1</v>
      </c>
      <c r="V1744" s="27">
        <f t="shared" si="82"/>
        <v>52.16</v>
      </c>
      <c r="W1744" s="27">
        <f t="shared" si="83"/>
        <v>1</v>
      </c>
      <c r="X1744" s="27">
        <f t="shared" si="81"/>
        <v>52.159999825599996</v>
      </c>
    </row>
    <row r="1745" spans="1:24" x14ac:dyDescent="0.25">
      <c r="A1745" s="26">
        <v>46265</v>
      </c>
      <c r="B1745" s="27" t="s">
        <v>10374</v>
      </c>
      <c r="C1745" s="27" t="s">
        <v>1970</v>
      </c>
      <c r="D1745" s="27" t="s">
        <v>63</v>
      </c>
      <c r="E1745" s="27" t="s">
        <v>26</v>
      </c>
      <c r="F1745" s="27" t="s">
        <v>32</v>
      </c>
      <c r="G1745" s="27"/>
      <c r="H1745" s="27" t="s">
        <v>64</v>
      </c>
      <c r="I1745" s="28">
        <v>697778976</v>
      </c>
      <c r="J1745" s="28">
        <v>0</v>
      </c>
      <c r="K1745" s="28">
        <v>697778976</v>
      </c>
      <c r="L1745" s="29">
        <v>4.9000000000000004</v>
      </c>
      <c r="M1745" s="29">
        <f>IFERROR(_xlfn.XLOOKUP($B1745,'Ownership Metrics'!$A:$A,'Ownership Metrics'!$B:$B),"")</f>
        <v>42.94</v>
      </c>
      <c r="N1745" s="28">
        <f>IFERROR(_xlfn.XLOOKUP($B1745,'Ownership Metrics'!$A:$A,'Ownership Metrics'!$C:$C),"")</f>
        <v>2745</v>
      </c>
      <c r="O1745" s="29">
        <f>IFERROR(_xlfn.XLOOKUP($B1745,'Ownership Metrics'!$A:$A,'Ownership Metrics'!$D:$D),"")</f>
        <v>52.16</v>
      </c>
      <c r="P1745" s="29">
        <f>IFERROR(_xlfn.XLOOKUP($B1745,'Ownership Metrics'!$A:$A,'Ownership Metrics'!$E:$E),"")</f>
        <v>57.06</v>
      </c>
      <c r="Q1745" s="30">
        <f>IFERROR(_xlfn.XLOOKUP($B1745,'Ownership Metrics'!$A:$A,'Ownership Metrics'!$F:$F),"")</f>
        <v>2</v>
      </c>
      <c r="R1745" s="30">
        <f>IFERROR(_xlfn.XLOOKUP($B1745,'Ownership Metrics'!$A:$A,'Ownership Metrics'!$G:$G),"")</f>
        <v>51</v>
      </c>
      <c r="S1745" s="27" t="str">
        <f>IFERROR(_xlfn.XLOOKUP($B1745,'Ownership Metrics'!$A:$A,'Ownership Metrics'!$H:$H),"")</f>
        <v>Mayoritas</v>
      </c>
      <c r="T1745" s="27" t="str">
        <f>IFERROR(_xlfn.XLOOKUP($B1745,'Ownership Metrics'!$A:$A,'Ownership Metrics'!$I:$I),"")</f>
        <v>Sedang</v>
      </c>
      <c r="U1745" s="27">
        <f>IF(COUNTIFS($B$2:$B1745,$B1745,$D$2:$D1745,$D1745)=1,1,0)</f>
        <v>1</v>
      </c>
      <c r="V1745" s="27">
        <f t="shared" si="82"/>
        <v>4.9000000000000004</v>
      </c>
      <c r="W1745" s="27">
        <f t="shared" si="83"/>
        <v>2</v>
      </c>
      <c r="X1745" s="27">
        <f t="shared" si="81"/>
        <v>4.8999998255000001</v>
      </c>
    </row>
    <row r="1746" spans="1:24" x14ac:dyDescent="0.25">
      <c r="A1746" s="26">
        <v>46265</v>
      </c>
      <c r="B1746" s="27" t="s">
        <v>10375</v>
      </c>
      <c r="C1746" s="27" t="s">
        <v>1973</v>
      </c>
      <c r="D1746" s="27" t="s">
        <v>1974</v>
      </c>
      <c r="E1746" s="27" t="s">
        <v>83</v>
      </c>
      <c r="F1746" s="27" t="s">
        <v>23</v>
      </c>
      <c r="G1746" s="27"/>
      <c r="H1746" s="27" t="s">
        <v>24</v>
      </c>
      <c r="I1746" s="28">
        <v>3527001000</v>
      </c>
      <c r="J1746" s="28">
        <v>0</v>
      </c>
      <c r="K1746" s="28">
        <v>3527001000</v>
      </c>
      <c r="L1746" s="29">
        <v>23.98</v>
      </c>
      <c r="M1746" s="29">
        <f>IFERROR(_xlfn.XLOOKUP($B1746,'Ownership Metrics'!$A:$A,'Ownership Metrics'!$B:$B),"")</f>
        <v>12.79</v>
      </c>
      <c r="N1746" s="28">
        <f>IFERROR(_xlfn.XLOOKUP($B1746,'Ownership Metrics'!$A:$A,'Ownership Metrics'!$C:$C),"")</f>
        <v>1147</v>
      </c>
      <c r="O1746" s="29">
        <f>IFERROR(_xlfn.XLOOKUP($B1746,'Ownership Metrics'!$A:$A,'Ownership Metrics'!$D:$D),"")</f>
        <v>23.98</v>
      </c>
      <c r="P1746" s="29">
        <f>IFERROR(_xlfn.XLOOKUP($B1746,'Ownership Metrics'!$A:$A,'Ownership Metrics'!$E:$E),"")</f>
        <v>51.7</v>
      </c>
      <c r="Q1746" s="30">
        <f>IFERROR(_xlfn.XLOOKUP($B1746,'Ownership Metrics'!$A:$A,'Ownership Metrics'!$F:$F),"")</f>
        <v>15</v>
      </c>
      <c r="R1746" s="30">
        <f>IFERROR(_xlfn.XLOOKUP($B1746,'Ownership Metrics'!$A:$A,'Ownership Metrics'!$G:$G),"")</f>
        <v>29</v>
      </c>
      <c r="S1746" s="27" t="str">
        <f>IFERROR(_xlfn.XLOOKUP($B1746,'Ownership Metrics'!$A:$A,'Ownership Metrics'!$H:$H),"")</f>
        <v>Moderat</v>
      </c>
      <c r="T1746" s="27" t="str">
        <f>IFERROR(_xlfn.XLOOKUP($B1746,'Ownership Metrics'!$A:$A,'Ownership Metrics'!$I:$I),"")</f>
        <v>Sedang</v>
      </c>
      <c r="U1746" s="27">
        <f>IF(COUNTIFS($B$2:$B1746,$B1746,$D$2:$D1746,$D1746)=1,1,0)</f>
        <v>1</v>
      </c>
      <c r="V1746" s="27">
        <f t="shared" si="82"/>
        <v>23.98</v>
      </c>
      <c r="W1746" s="27">
        <f t="shared" si="83"/>
        <v>1</v>
      </c>
      <c r="X1746" s="27">
        <f t="shared" si="81"/>
        <v>23.9799998254</v>
      </c>
    </row>
    <row r="1747" spans="1:24" x14ac:dyDescent="0.25">
      <c r="A1747" s="26">
        <v>46265</v>
      </c>
      <c r="B1747" s="27" t="s">
        <v>10375</v>
      </c>
      <c r="C1747" s="27" t="s">
        <v>1973</v>
      </c>
      <c r="D1747" s="27" t="s">
        <v>1975</v>
      </c>
      <c r="E1747" s="27" t="s">
        <v>83</v>
      </c>
      <c r="F1747" s="27" t="s">
        <v>23</v>
      </c>
      <c r="G1747" s="27"/>
      <c r="H1747" s="27" t="s">
        <v>24</v>
      </c>
      <c r="I1747" s="28">
        <v>500000000</v>
      </c>
      <c r="J1747" s="28">
        <v>0</v>
      </c>
      <c r="K1747" s="28">
        <v>500000000</v>
      </c>
      <c r="L1747" s="29">
        <v>3.4</v>
      </c>
      <c r="M1747" s="29">
        <f>IFERROR(_xlfn.XLOOKUP($B1747,'Ownership Metrics'!$A:$A,'Ownership Metrics'!$B:$B),"")</f>
        <v>12.79</v>
      </c>
      <c r="N1747" s="28">
        <f>IFERROR(_xlfn.XLOOKUP($B1747,'Ownership Metrics'!$A:$A,'Ownership Metrics'!$C:$C),"")</f>
        <v>1147</v>
      </c>
      <c r="O1747" s="29">
        <f>IFERROR(_xlfn.XLOOKUP($B1747,'Ownership Metrics'!$A:$A,'Ownership Metrics'!$D:$D),"")</f>
        <v>23.98</v>
      </c>
      <c r="P1747" s="29">
        <f>IFERROR(_xlfn.XLOOKUP($B1747,'Ownership Metrics'!$A:$A,'Ownership Metrics'!$E:$E),"")</f>
        <v>51.7</v>
      </c>
      <c r="Q1747" s="30">
        <f>IFERROR(_xlfn.XLOOKUP($B1747,'Ownership Metrics'!$A:$A,'Ownership Metrics'!$F:$F),"")</f>
        <v>15</v>
      </c>
      <c r="R1747" s="30">
        <f>IFERROR(_xlfn.XLOOKUP($B1747,'Ownership Metrics'!$A:$A,'Ownership Metrics'!$G:$G),"")</f>
        <v>29</v>
      </c>
      <c r="S1747" s="27" t="str">
        <f>IFERROR(_xlfn.XLOOKUP($B1747,'Ownership Metrics'!$A:$A,'Ownership Metrics'!$H:$H),"")</f>
        <v>Moderat</v>
      </c>
      <c r="T1747" s="27" t="str">
        <f>IFERROR(_xlfn.XLOOKUP($B1747,'Ownership Metrics'!$A:$A,'Ownership Metrics'!$I:$I),"")</f>
        <v>Sedang</v>
      </c>
      <c r="U1747" s="27">
        <f>IF(COUNTIFS($B$2:$B1747,$B1747,$D$2:$D1747,$D1747)=1,1,0)</f>
        <v>1</v>
      </c>
      <c r="V1747" s="27">
        <f t="shared" si="82"/>
        <v>3.4</v>
      </c>
      <c r="W1747" s="27">
        <f t="shared" si="83"/>
        <v>5</v>
      </c>
      <c r="X1747" s="27">
        <f t="shared" si="81"/>
        <v>3.3999998253000001</v>
      </c>
    </row>
    <row r="1748" spans="1:24" x14ac:dyDescent="0.25">
      <c r="A1748" s="26">
        <v>46265</v>
      </c>
      <c r="B1748" s="27" t="s">
        <v>10375</v>
      </c>
      <c r="C1748" s="27" t="s">
        <v>1973</v>
      </c>
      <c r="D1748" s="27" t="s">
        <v>1976</v>
      </c>
      <c r="E1748" s="27" t="s">
        <v>83</v>
      </c>
      <c r="F1748" s="27" t="s">
        <v>23</v>
      </c>
      <c r="G1748" s="27"/>
      <c r="H1748" s="27" t="s">
        <v>24</v>
      </c>
      <c r="I1748" s="28">
        <v>481489000</v>
      </c>
      <c r="J1748" s="28">
        <v>0</v>
      </c>
      <c r="K1748" s="28">
        <v>481489000</v>
      </c>
      <c r="L1748" s="29">
        <v>3.27</v>
      </c>
      <c r="M1748" s="29">
        <f>IFERROR(_xlfn.XLOOKUP($B1748,'Ownership Metrics'!$A:$A,'Ownership Metrics'!$B:$B),"")</f>
        <v>12.79</v>
      </c>
      <c r="N1748" s="28">
        <f>IFERROR(_xlfn.XLOOKUP($B1748,'Ownership Metrics'!$A:$A,'Ownership Metrics'!$C:$C),"")</f>
        <v>1147</v>
      </c>
      <c r="O1748" s="29">
        <f>IFERROR(_xlfn.XLOOKUP($B1748,'Ownership Metrics'!$A:$A,'Ownership Metrics'!$D:$D),"")</f>
        <v>23.98</v>
      </c>
      <c r="P1748" s="29">
        <f>IFERROR(_xlfn.XLOOKUP($B1748,'Ownership Metrics'!$A:$A,'Ownership Metrics'!$E:$E),"")</f>
        <v>51.7</v>
      </c>
      <c r="Q1748" s="30">
        <f>IFERROR(_xlfn.XLOOKUP($B1748,'Ownership Metrics'!$A:$A,'Ownership Metrics'!$F:$F),"")</f>
        <v>15</v>
      </c>
      <c r="R1748" s="30">
        <f>IFERROR(_xlfn.XLOOKUP($B1748,'Ownership Metrics'!$A:$A,'Ownership Metrics'!$G:$G),"")</f>
        <v>29</v>
      </c>
      <c r="S1748" s="27" t="str">
        <f>IFERROR(_xlfn.XLOOKUP($B1748,'Ownership Metrics'!$A:$A,'Ownership Metrics'!$H:$H),"")</f>
        <v>Moderat</v>
      </c>
      <c r="T1748" s="27" t="str">
        <f>IFERROR(_xlfn.XLOOKUP($B1748,'Ownership Metrics'!$A:$A,'Ownership Metrics'!$I:$I),"")</f>
        <v>Sedang</v>
      </c>
      <c r="U1748" s="27">
        <f>IF(COUNTIFS($B$2:$B1748,$B1748,$D$2:$D1748,$D1748)=1,1,0)</f>
        <v>1</v>
      </c>
      <c r="V1748" s="27">
        <f t="shared" si="82"/>
        <v>3.27</v>
      </c>
      <c r="W1748" s="27">
        <f t="shared" si="83"/>
        <v>9</v>
      </c>
      <c r="X1748" s="27">
        <f t="shared" si="81"/>
        <v>3.2699998252000002</v>
      </c>
    </row>
    <row r="1749" spans="1:24" x14ac:dyDescent="0.25">
      <c r="A1749" s="26">
        <v>46265</v>
      </c>
      <c r="B1749" s="27" t="s">
        <v>10375</v>
      </c>
      <c r="C1749" s="27" t="s">
        <v>1973</v>
      </c>
      <c r="D1749" s="27" t="s">
        <v>1977</v>
      </c>
      <c r="E1749" s="27" t="s">
        <v>83</v>
      </c>
      <c r="F1749" s="27" t="s">
        <v>23</v>
      </c>
      <c r="G1749" s="27"/>
      <c r="H1749" s="27" t="s">
        <v>24</v>
      </c>
      <c r="I1749" s="28">
        <v>500000000</v>
      </c>
      <c r="J1749" s="28">
        <v>0</v>
      </c>
      <c r="K1749" s="28">
        <v>500000000</v>
      </c>
      <c r="L1749" s="29">
        <v>3.4</v>
      </c>
      <c r="M1749" s="29">
        <f>IFERROR(_xlfn.XLOOKUP($B1749,'Ownership Metrics'!$A:$A,'Ownership Metrics'!$B:$B),"")</f>
        <v>12.79</v>
      </c>
      <c r="N1749" s="28">
        <f>IFERROR(_xlfn.XLOOKUP($B1749,'Ownership Metrics'!$A:$A,'Ownership Metrics'!$C:$C),"")</f>
        <v>1147</v>
      </c>
      <c r="O1749" s="29">
        <f>IFERROR(_xlfn.XLOOKUP($B1749,'Ownership Metrics'!$A:$A,'Ownership Metrics'!$D:$D),"")</f>
        <v>23.98</v>
      </c>
      <c r="P1749" s="29">
        <f>IFERROR(_xlfn.XLOOKUP($B1749,'Ownership Metrics'!$A:$A,'Ownership Metrics'!$E:$E),"")</f>
        <v>51.7</v>
      </c>
      <c r="Q1749" s="30">
        <f>IFERROR(_xlfn.XLOOKUP($B1749,'Ownership Metrics'!$A:$A,'Ownership Metrics'!$F:$F),"")</f>
        <v>15</v>
      </c>
      <c r="R1749" s="30">
        <f>IFERROR(_xlfn.XLOOKUP($B1749,'Ownership Metrics'!$A:$A,'Ownership Metrics'!$G:$G),"")</f>
        <v>29</v>
      </c>
      <c r="S1749" s="27" t="str">
        <f>IFERROR(_xlfn.XLOOKUP($B1749,'Ownership Metrics'!$A:$A,'Ownership Metrics'!$H:$H),"")</f>
        <v>Moderat</v>
      </c>
      <c r="T1749" s="27" t="str">
        <f>IFERROR(_xlfn.XLOOKUP($B1749,'Ownership Metrics'!$A:$A,'Ownership Metrics'!$I:$I),"")</f>
        <v>Sedang</v>
      </c>
      <c r="U1749" s="27">
        <f>IF(COUNTIFS($B$2:$B1749,$B1749,$D$2:$D1749,$D1749)=1,1,0)</f>
        <v>1</v>
      </c>
      <c r="V1749" s="27">
        <f t="shared" si="82"/>
        <v>3.4</v>
      </c>
      <c r="W1749" s="27">
        <f t="shared" si="83"/>
        <v>6</v>
      </c>
      <c r="X1749" s="27">
        <f t="shared" si="81"/>
        <v>3.3999998251000001</v>
      </c>
    </row>
    <row r="1750" spans="1:24" x14ac:dyDescent="0.25">
      <c r="A1750" s="26">
        <v>46265</v>
      </c>
      <c r="B1750" s="27" t="s">
        <v>10375</v>
      </c>
      <c r="C1750" s="27" t="s">
        <v>1973</v>
      </c>
      <c r="D1750" s="27" t="s">
        <v>1978</v>
      </c>
      <c r="E1750" s="27" t="s">
        <v>83</v>
      </c>
      <c r="F1750" s="27" t="s">
        <v>23</v>
      </c>
      <c r="G1750" s="27"/>
      <c r="H1750" s="27" t="s">
        <v>24</v>
      </c>
      <c r="I1750" s="28">
        <v>500000000</v>
      </c>
      <c r="J1750" s="28">
        <v>0</v>
      </c>
      <c r="K1750" s="28">
        <v>500000000</v>
      </c>
      <c r="L1750" s="29">
        <v>3.4</v>
      </c>
      <c r="M1750" s="29">
        <f>IFERROR(_xlfn.XLOOKUP($B1750,'Ownership Metrics'!$A:$A,'Ownership Metrics'!$B:$B),"")</f>
        <v>12.79</v>
      </c>
      <c r="N1750" s="28">
        <f>IFERROR(_xlfn.XLOOKUP($B1750,'Ownership Metrics'!$A:$A,'Ownership Metrics'!$C:$C),"")</f>
        <v>1147</v>
      </c>
      <c r="O1750" s="29">
        <f>IFERROR(_xlfn.XLOOKUP($B1750,'Ownership Metrics'!$A:$A,'Ownership Metrics'!$D:$D),"")</f>
        <v>23.98</v>
      </c>
      <c r="P1750" s="29">
        <f>IFERROR(_xlfn.XLOOKUP($B1750,'Ownership Metrics'!$A:$A,'Ownership Metrics'!$E:$E),"")</f>
        <v>51.7</v>
      </c>
      <c r="Q1750" s="30">
        <f>IFERROR(_xlfn.XLOOKUP($B1750,'Ownership Metrics'!$A:$A,'Ownership Metrics'!$F:$F),"")</f>
        <v>15</v>
      </c>
      <c r="R1750" s="30">
        <f>IFERROR(_xlfn.XLOOKUP($B1750,'Ownership Metrics'!$A:$A,'Ownership Metrics'!$G:$G),"")</f>
        <v>29</v>
      </c>
      <c r="S1750" s="27" t="str">
        <f>IFERROR(_xlfn.XLOOKUP($B1750,'Ownership Metrics'!$A:$A,'Ownership Metrics'!$H:$H),"")</f>
        <v>Moderat</v>
      </c>
      <c r="T1750" s="27" t="str">
        <f>IFERROR(_xlfn.XLOOKUP($B1750,'Ownership Metrics'!$A:$A,'Ownership Metrics'!$I:$I),"")</f>
        <v>Sedang</v>
      </c>
      <c r="U1750" s="27">
        <f>IF(COUNTIFS($B$2:$B1750,$B1750,$D$2:$D1750,$D1750)=1,1,0)</f>
        <v>1</v>
      </c>
      <c r="V1750" s="27">
        <f t="shared" si="82"/>
        <v>3.4</v>
      </c>
      <c r="W1750" s="27">
        <f t="shared" si="83"/>
        <v>7</v>
      </c>
      <c r="X1750" s="27">
        <f t="shared" si="81"/>
        <v>3.3999998250000001</v>
      </c>
    </row>
    <row r="1751" spans="1:24" x14ac:dyDescent="0.25">
      <c r="A1751" s="26">
        <v>46265</v>
      </c>
      <c r="B1751" s="27" t="s">
        <v>10375</v>
      </c>
      <c r="C1751" s="27" t="s">
        <v>1973</v>
      </c>
      <c r="D1751" s="27" t="s">
        <v>1979</v>
      </c>
      <c r="E1751" s="27" t="s">
        <v>83</v>
      </c>
      <c r="F1751" s="27" t="s">
        <v>23</v>
      </c>
      <c r="G1751" s="27"/>
      <c r="H1751" s="27" t="s">
        <v>24</v>
      </c>
      <c r="I1751" s="28">
        <v>500000000</v>
      </c>
      <c r="J1751" s="28">
        <v>0</v>
      </c>
      <c r="K1751" s="28">
        <v>500000000</v>
      </c>
      <c r="L1751" s="29">
        <v>3.4</v>
      </c>
      <c r="M1751" s="29">
        <f>IFERROR(_xlfn.XLOOKUP($B1751,'Ownership Metrics'!$A:$A,'Ownership Metrics'!$B:$B),"")</f>
        <v>12.79</v>
      </c>
      <c r="N1751" s="28">
        <f>IFERROR(_xlfn.XLOOKUP($B1751,'Ownership Metrics'!$A:$A,'Ownership Metrics'!$C:$C),"")</f>
        <v>1147</v>
      </c>
      <c r="O1751" s="29">
        <f>IFERROR(_xlfn.XLOOKUP($B1751,'Ownership Metrics'!$A:$A,'Ownership Metrics'!$D:$D),"")</f>
        <v>23.98</v>
      </c>
      <c r="P1751" s="29">
        <f>IFERROR(_xlfn.XLOOKUP($B1751,'Ownership Metrics'!$A:$A,'Ownership Metrics'!$E:$E),"")</f>
        <v>51.7</v>
      </c>
      <c r="Q1751" s="30">
        <f>IFERROR(_xlfn.XLOOKUP($B1751,'Ownership Metrics'!$A:$A,'Ownership Metrics'!$F:$F),"")</f>
        <v>15</v>
      </c>
      <c r="R1751" s="30">
        <f>IFERROR(_xlfn.XLOOKUP($B1751,'Ownership Metrics'!$A:$A,'Ownership Metrics'!$G:$G),"")</f>
        <v>29</v>
      </c>
      <c r="S1751" s="27" t="str">
        <f>IFERROR(_xlfn.XLOOKUP($B1751,'Ownership Metrics'!$A:$A,'Ownership Metrics'!$H:$H),"")</f>
        <v>Moderat</v>
      </c>
      <c r="T1751" s="27" t="str">
        <f>IFERROR(_xlfn.XLOOKUP($B1751,'Ownership Metrics'!$A:$A,'Ownership Metrics'!$I:$I),"")</f>
        <v>Sedang</v>
      </c>
      <c r="U1751" s="27">
        <f>IF(COUNTIFS($B$2:$B1751,$B1751,$D$2:$D1751,$D1751)=1,1,0)</f>
        <v>1</v>
      </c>
      <c r="V1751" s="27">
        <f t="shared" si="82"/>
        <v>3.4</v>
      </c>
      <c r="W1751" s="27">
        <f t="shared" si="83"/>
        <v>8</v>
      </c>
      <c r="X1751" s="27">
        <f t="shared" si="81"/>
        <v>3.3999998249000001</v>
      </c>
    </row>
    <row r="1752" spans="1:24" x14ac:dyDescent="0.25">
      <c r="A1752" s="26">
        <v>46265</v>
      </c>
      <c r="B1752" s="27" t="s">
        <v>10375</v>
      </c>
      <c r="C1752" s="27" t="s">
        <v>1973</v>
      </c>
      <c r="D1752" s="27" t="s">
        <v>1980</v>
      </c>
      <c r="E1752" s="27" t="s">
        <v>22</v>
      </c>
      <c r="F1752" s="27" t="s">
        <v>23</v>
      </c>
      <c r="G1752" s="27"/>
      <c r="H1752" s="27" t="s">
        <v>24</v>
      </c>
      <c r="I1752" s="28">
        <v>750000000</v>
      </c>
      <c r="J1752" s="28">
        <v>0</v>
      </c>
      <c r="K1752" s="28">
        <v>750000000</v>
      </c>
      <c r="L1752" s="29">
        <v>5.0999999999999996</v>
      </c>
      <c r="M1752" s="29">
        <f>IFERROR(_xlfn.XLOOKUP($B1752,'Ownership Metrics'!$A:$A,'Ownership Metrics'!$B:$B),"")</f>
        <v>12.79</v>
      </c>
      <c r="N1752" s="28">
        <f>IFERROR(_xlfn.XLOOKUP($B1752,'Ownership Metrics'!$A:$A,'Ownership Metrics'!$C:$C),"")</f>
        <v>1147</v>
      </c>
      <c r="O1752" s="29">
        <f>IFERROR(_xlfn.XLOOKUP($B1752,'Ownership Metrics'!$A:$A,'Ownership Metrics'!$D:$D),"")</f>
        <v>23.98</v>
      </c>
      <c r="P1752" s="29">
        <f>IFERROR(_xlfn.XLOOKUP($B1752,'Ownership Metrics'!$A:$A,'Ownership Metrics'!$E:$E),"")</f>
        <v>51.7</v>
      </c>
      <c r="Q1752" s="30">
        <f>IFERROR(_xlfn.XLOOKUP($B1752,'Ownership Metrics'!$A:$A,'Ownership Metrics'!$F:$F),"")</f>
        <v>15</v>
      </c>
      <c r="R1752" s="30">
        <f>IFERROR(_xlfn.XLOOKUP($B1752,'Ownership Metrics'!$A:$A,'Ownership Metrics'!$G:$G),"")</f>
        <v>29</v>
      </c>
      <c r="S1752" s="27" t="str">
        <f>IFERROR(_xlfn.XLOOKUP($B1752,'Ownership Metrics'!$A:$A,'Ownership Metrics'!$H:$H),"")</f>
        <v>Moderat</v>
      </c>
      <c r="T1752" s="27" t="str">
        <f>IFERROR(_xlfn.XLOOKUP($B1752,'Ownership Metrics'!$A:$A,'Ownership Metrics'!$I:$I),"")</f>
        <v>Sedang</v>
      </c>
      <c r="U1752" s="27">
        <f>IF(COUNTIFS($B$2:$B1752,$B1752,$D$2:$D1752,$D1752)=1,1,0)</f>
        <v>1</v>
      </c>
      <c r="V1752" s="27">
        <f t="shared" si="82"/>
        <v>5.0999999999999996</v>
      </c>
      <c r="W1752" s="27">
        <f t="shared" si="83"/>
        <v>4</v>
      </c>
      <c r="X1752" s="27">
        <f t="shared" si="81"/>
        <v>5.0999998247999994</v>
      </c>
    </row>
    <row r="1753" spans="1:24" x14ac:dyDescent="0.25">
      <c r="A1753" s="26">
        <v>46265</v>
      </c>
      <c r="B1753" s="27" t="s">
        <v>10375</v>
      </c>
      <c r="C1753" s="27" t="s">
        <v>1973</v>
      </c>
      <c r="D1753" s="27" t="s">
        <v>1981</v>
      </c>
      <c r="E1753" s="27" t="s">
        <v>83</v>
      </c>
      <c r="F1753" s="27" t="s">
        <v>23</v>
      </c>
      <c r="G1753" s="27"/>
      <c r="H1753" s="27" t="s">
        <v>24</v>
      </c>
      <c r="I1753" s="28">
        <v>180896000</v>
      </c>
      <c r="J1753" s="28">
        <v>0</v>
      </c>
      <c r="K1753" s="28">
        <v>180896000</v>
      </c>
      <c r="L1753" s="29">
        <v>1.23</v>
      </c>
      <c r="M1753" s="29">
        <f>IFERROR(_xlfn.XLOOKUP($B1753,'Ownership Metrics'!$A:$A,'Ownership Metrics'!$B:$B),"")</f>
        <v>12.79</v>
      </c>
      <c r="N1753" s="28">
        <f>IFERROR(_xlfn.XLOOKUP($B1753,'Ownership Metrics'!$A:$A,'Ownership Metrics'!$C:$C),"")</f>
        <v>1147</v>
      </c>
      <c r="O1753" s="29">
        <f>IFERROR(_xlfn.XLOOKUP($B1753,'Ownership Metrics'!$A:$A,'Ownership Metrics'!$D:$D),"")</f>
        <v>23.98</v>
      </c>
      <c r="P1753" s="29">
        <f>IFERROR(_xlfn.XLOOKUP($B1753,'Ownership Metrics'!$A:$A,'Ownership Metrics'!$E:$E),"")</f>
        <v>51.7</v>
      </c>
      <c r="Q1753" s="30">
        <f>IFERROR(_xlfn.XLOOKUP($B1753,'Ownership Metrics'!$A:$A,'Ownership Metrics'!$F:$F),"")</f>
        <v>15</v>
      </c>
      <c r="R1753" s="30">
        <f>IFERROR(_xlfn.XLOOKUP($B1753,'Ownership Metrics'!$A:$A,'Ownership Metrics'!$G:$G),"")</f>
        <v>29</v>
      </c>
      <c r="S1753" s="27" t="str">
        <f>IFERROR(_xlfn.XLOOKUP($B1753,'Ownership Metrics'!$A:$A,'Ownership Metrics'!$H:$H),"")</f>
        <v>Moderat</v>
      </c>
      <c r="T1753" s="27" t="str">
        <f>IFERROR(_xlfn.XLOOKUP($B1753,'Ownership Metrics'!$A:$A,'Ownership Metrics'!$I:$I),"")</f>
        <v>Sedang</v>
      </c>
      <c r="U1753" s="27">
        <f>IF(COUNTIFS($B$2:$B1753,$B1753,$D$2:$D1753,$D1753)=1,1,0)</f>
        <v>1</v>
      </c>
      <c r="V1753" s="27">
        <f t="shared" si="82"/>
        <v>1.23</v>
      </c>
      <c r="W1753" s="27">
        <f t="shared" si="83"/>
        <v>15</v>
      </c>
      <c r="X1753" s="27">
        <f t="shared" si="81"/>
        <v>1.2299998246999999</v>
      </c>
    </row>
    <row r="1754" spans="1:24" x14ac:dyDescent="0.25">
      <c r="A1754" s="26">
        <v>46265</v>
      </c>
      <c r="B1754" s="27" t="s">
        <v>10375</v>
      </c>
      <c r="C1754" s="27" t="s">
        <v>1973</v>
      </c>
      <c r="D1754" s="27" t="s">
        <v>1982</v>
      </c>
      <c r="E1754" s="27" t="s">
        <v>22</v>
      </c>
      <c r="F1754" s="27" t="s">
        <v>23</v>
      </c>
      <c r="G1754" s="27"/>
      <c r="H1754" s="27" t="s">
        <v>24</v>
      </c>
      <c r="I1754" s="28">
        <v>468750000</v>
      </c>
      <c r="J1754" s="28">
        <v>0</v>
      </c>
      <c r="K1754" s="28">
        <v>468750000</v>
      </c>
      <c r="L1754" s="29">
        <v>3.19</v>
      </c>
      <c r="M1754" s="29">
        <f>IFERROR(_xlfn.XLOOKUP($B1754,'Ownership Metrics'!$A:$A,'Ownership Metrics'!$B:$B),"")</f>
        <v>12.79</v>
      </c>
      <c r="N1754" s="28">
        <f>IFERROR(_xlfn.XLOOKUP($B1754,'Ownership Metrics'!$A:$A,'Ownership Metrics'!$C:$C),"")</f>
        <v>1147</v>
      </c>
      <c r="O1754" s="29">
        <f>IFERROR(_xlfn.XLOOKUP($B1754,'Ownership Metrics'!$A:$A,'Ownership Metrics'!$D:$D),"")</f>
        <v>23.98</v>
      </c>
      <c r="P1754" s="29">
        <f>IFERROR(_xlfn.XLOOKUP($B1754,'Ownership Metrics'!$A:$A,'Ownership Metrics'!$E:$E),"")</f>
        <v>51.7</v>
      </c>
      <c r="Q1754" s="30">
        <f>IFERROR(_xlfn.XLOOKUP($B1754,'Ownership Metrics'!$A:$A,'Ownership Metrics'!$F:$F),"")</f>
        <v>15</v>
      </c>
      <c r="R1754" s="30">
        <f>IFERROR(_xlfn.XLOOKUP($B1754,'Ownership Metrics'!$A:$A,'Ownership Metrics'!$G:$G),"")</f>
        <v>29</v>
      </c>
      <c r="S1754" s="27" t="str">
        <f>IFERROR(_xlfn.XLOOKUP($B1754,'Ownership Metrics'!$A:$A,'Ownership Metrics'!$H:$H),"")</f>
        <v>Moderat</v>
      </c>
      <c r="T1754" s="27" t="str">
        <f>IFERROR(_xlfn.XLOOKUP($B1754,'Ownership Metrics'!$A:$A,'Ownership Metrics'!$I:$I),"")</f>
        <v>Sedang</v>
      </c>
      <c r="U1754" s="27">
        <f>IF(COUNTIFS($B$2:$B1754,$B1754,$D$2:$D1754,$D1754)=1,1,0)</f>
        <v>1</v>
      </c>
      <c r="V1754" s="27">
        <f t="shared" si="82"/>
        <v>3.19</v>
      </c>
      <c r="W1754" s="27">
        <f t="shared" si="83"/>
        <v>10</v>
      </c>
      <c r="X1754" s="27">
        <f t="shared" si="81"/>
        <v>3.1899998246000001</v>
      </c>
    </row>
    <row r="1755" spans="1:24" x14ac:dyDescent="0.25">
      <c r="A1755" s="26">
        <v>46265</v>
      </c>
      <c r="B1755" s="27" t="s">
        <v>10375</v>
      </c>
      <c r="C1755" s="27" t="s">
        <v>1973</v>
      </c>
      <c r="D1755" s="27" t="s">
        <v>1983</v>
      </c>
      <c r="E1755" s="27" t="s">
        <v>22</v>
      </c>
      <c r="F1755" s="27" t="s">
        <v>23</v>
      </c>
      <c r="G1755" s="27"/>
      <c r="H1755" s="27" t="s">
        <v>24</v>
      </c>
      <c r="I1755" s="28">
        <v>468750000</v>
      </c>
      <c r="J1755" s="28">
        <v>0</v>
      </c>
      <c r="K1755" s="28">
        <v>468750000</v>
      </c>
      <c r="L1755" s="29">
        <v>3.19</v>
      </c>
      <c r="M1755" s="29">
        <f>IFERROR(_xlfn.XLOOKUP($B1755,'Ownership Metrics'!$A:$A,'Ownership Metrics'!$B:$B),"")</f>
        <v>12.79</v>
      </c>
      <c r="N1755" s="28">
        <f>IFERROR(_xlfn.XLOOKUP($B1755,'Ownership Metrics'!$A:$A,'Ownership Metrics'!$C:$C),"")</f>
        <v>1147</v>
      </c>
      <c r="O1755" s="29">
        <f>IFERROR(_xlfn.XLOOKUP($B1755,'Ownership Metrics'!$A:$A,'Ownership Metrics'!$D:$D),"")</f>
        <v>23.98</v>
      </c>
      <c r="P1755" s="29">
        <f>IFERROR(_xlfn.XLOOKUP($B1755,'Ownership Metrics'!$A:$A,'Ownership Metrics'!$E:$E),"")</f>
        <v>51.7</v>
      </c>
      <c r="Q1755" s="30">
        <f>IFERROR(_xlfn.XLOOKUP($B1755,'Ownership Metrics'!$A:$A,'Ownership Metrics'!$F:$F),"")</f>
        <v>15</v>
      </c>
      <c r="R1755" s="30">
        <f>IFERROR(_xlfn.XLOOKUP($B1755,'Ownership Metrics'!$A:$A,'Ownership Metrics'!$G:$G),"")</f>
        <v>29</v>
      </c>
      <c r="S1755" s="27" t="str">
        <f>IFERROR(_xlfn.XLOOKUP($B1755,'Ownership Metrics'!$A:$A,'Ownership Metrics'!$H:$H),"")</f>
        <v>Moderat</v>
      </c>
      <c r="T1755" s="27" t="str">
        <f>IFERROR(_xlfn.XLOOKUP($B1755,'Ownership Metrics'!$A:$A,'Ownership Metrics'!$I:$I),"")</f>
        <v>Sedang</v>
      </c>
      <c r="U1755" s="27">
        <f>IF(COUNTIFS($B$2:$B1755,$B1755,$D$2:$D1755,$D1755)=1,1,0)</f>
        <v>1</v>
      </c>
      <c r="V1755" s="27">
        <f t="shared" si="82"/>
        <v>3.19</v>
      </c>
      <c r="W1755" s="27">
        <f t="shared" si="83"/>
        <v>11</v>
      </c>
      <c r="X1755" s="27">
        <f t="shared" si="81"/>
        <v>3.1899998245000001</v>
      </c>
    </row>
    <row r="1756" spans="1:24" x14ac:dyDescent="0.25">
      <c r="A1756" s="26">
        <v>46265</v>
      </c>
      <c r="B1756" s="27" t="s">
        <v>10375</v>
      </c>
      <c r="C1756" s="27" t="s">
        <v>1973</v>
      </c>
      <c r="D1756" s="27" t="s">
        <v>1984</v>
      </c>
      <c r="E1756" s="27" t="s">
        <v>83</v>
      </c>
      <c r="F1756" s="27" t="s">
        <v>23</v>
      </c>
      <c r="G1756" s="27"/>
      <c r="H1756" s="27" t="s">
        <v>24</v>
      </c>
      <c r="I1756" s="28">
        <v>2910504000</v>
      </c>
      <c r="J1756" s="28">
        <v>0</v>
      </c>
      <c r="K1756" s="28">
        <v>2910504000</v>
      </c>
      <c r="L1756" s="29">
        <v>19.79</v>
      </c>
      <c r="M1756" s="29">
        <f>IFERROR(_xlfn.XLOOKUP($B1756,'Ownership Metrics'!$A:$A,'Ownership Metrics'!$B:$B),"")</f>
        <v>12.79</v>
      </c>
      <c r="N1756" s="28">
        <f>IFERROR(_xlfn.XLOOKUP($B1756,'Ownership Metrics'!$A:$A,'Ownership Metrics'!$C:$C),"")</f>
        <v>1147</v>
      </c>
      <c r="O1756" s="29">
        <f>IFERROR(_xlfn.XLOOKUP($B1756,'Ownership Metrics'!$A:$A,'Ownership Metrics'!$D:$D),"")</f>
        <v>23.98</v>
      </c>
      <c r="P1756" s="29">
        <f>IFERROR(_xlfn.XLOOKUP($B1756,'Ownership Metrics'!$A:$A,'Ownership Metrics'!$E:$E),"")</f>
        <v>51.7</v>
      </c>
      <c r="Q1756" s="30">
        <f>IFERROR(_xlfn.XLOOKUP($B1756,'Ownership Metrics'!$A:$A,'Ownership Metrics'!$F:$F),"")</f>
        <v>15</v>
      </c>
      <c r="R1756" s="30">
        <f>IFERROR(_xlfn.XLOOKUP($B1756,'Ownership Metrics'!$A:$A,'Ownership Metrics'!$G:$G),"")</f>
        <v>29</v>
      </c>
      <c r="S1756" s="27" t="str">
        <f>IFERROR(_xlfn.XLOOKUP($B1756,'Ownership Metrics'!$A:$A,'Ownership Metrics'!$H:$H),"")</f>
        <v>Moderat</v>
      </c>
      <c r="T1756" s="27" t="str">
        <f>IFERROR(_xlfn.XLOOKUP($B1756,'Ownership Metrics'!$A:$A,'Ownership Metrics'!$I:$I),"")</f>
        <v>Sedang</v>
      </c>
      <c r="U1756" s="27">
        <f>IF(COUNTIFS($B$2:$B1756,$B1756,$D$2:$D1756,$D1756)=1,1,0)</f>
        <v>1</v>
      </c>
      <c r="V1756" s="27">
        <f t="shared" si="82"/>
        <v>19.79</v>
      </c>
      <c r="W1756" s="27">
        <f t="shared" si="83"/>
        <v>2</v>
      </c>
      <c r="X1756" s="27">
        <f t="shared" si="81"/>
        <v>19.789999824399999</v>
      </c>
    </row>
    <row r="1757" spans="1:24" x14ac:dyDescent="0.25">
      <c r="A1757" s="26">
        <v>46265</v>
      </c>
      <c r="B1757" s="27" t="s">
        <v>10375</v>
      </c>
      <c r="C1757" s="27" t="s">
        <v>1973</v>
      </c>
      <c r="D1757" s="27" t="s">
        <v>1985</v>
      </c>
      <c r="E1757" s="27" t="s">
        <v>83</v>
      </c>
      <c r="F1757" s="27" t="s">
        <v>23</v>
      </c>
      <c r="G1757" s="27"/>
      <c r="H1757" s="27" t="s">
        <v>24</v>
      </c>
      <c r="I1757" s="28">
        <v>375000000</v>
      </c>
      <c r="J1757" s="28">
        <v>0</v>
      </c>
      <c r="K1757" s="28">
        <v>375000000</v>
      </c>
      <c r="L1757" s="29">
        <v>2.5499999999999998</v>
      </c>
      <c r="M1757" s="29">
        <f>IFERROR(_xlfn.XLOOKUP($B1757,'Ownership Metrics'!$A:$A,'Ownership Metrics'!$B:$B),"")</f>
        <v>12.79</v>
      </c>
      <c r="N1757" s="28">
        <f>IFERROR(_xlfn.XLOOKUP($B1757,'Ownership Metrics'!$A:$A,'Ownership Metrics'!$C:$C),"")</f>
        <v>1147</v>
      </c>
      <c r="O1757" s="29">
        <f>IFERROR(_xlfn.XLOOKUP($B1757,'Ownership Metrics'!$A:$A,'Ownership Metrics'!$D:$D),"")</f>
        <v>23.98</v>
      </c>
      <c r="P1757" s="29">
        <f>IFERROR(_xlfn.XLOOKUP($B1757,'Ownership Metrics'!$A:$A,'Ownership Metrics'!$E:$E),"")</f>
        <v>51.7</v>
      </c>
      <c r="Q1757" s="30">
        <f>IFERROR(_xlfn.XLOOKUP($B1757,'Ownership Metrics'!$A:$A,'Ownership Metrics'!$F:$F),"")</f>
        <v>15</v>
      </c>
      <c r="R1757" s="30">
        <f>IFERROR(_xlfn.XLOOKUP($B1757,'Ownership Metrics'!$A:$A,'Ownership Metrics'!$G:$G),"")</f>
        <v>29</v>
      </c>
      <c r="S1757" s="27" t="str">
        <f>IFERROR(_xlfn.XLOOKUP($B1757,'Ownership Metrics'!$A:$A,'Ownership Metrics'!$H:$H),"")</f>
        <v>Moderat</v>
      </c>
      <c r="T1757" s="27" t="str">
        <f>IFERROR(_xlfn.XLOOKUP($B1757,'Ownership Metrics'!$A:$A,'Ownership Metrics'!$I:$I),"")</f>
        <v>Sedang</v>
      </c>
      <c r="U1757" s="27">
        <f>IF(COUNTIFS($B$2:$B1757,$B1757,$D$2:$D1757,$D1757)=1,1,0)</f>
        <v>1</v>
      </c>
      <c r="V1757" s="27">
        <f t="shared" si="82"/>
        <v>2.5499999999999998</v>
      </c>
      <c r="W1757" s="27">
        <f t="shared" si="83"/>
        <v>12</v>
      </c>
      <c r="X1757" s="27">
        <f t="shared" si="81"/>
        <v>2.5499998242999999</v>
      </c>
    </row>
    <row r="1758" spans="1:24" x14ac:dyDescent="0.25">
      <c r="A1758" s="26">
        <v>46265</v>
      </c>
      <c r="B1758" s="27" t="s">
        <v>10375</v>
      </c>
      <c r="C1758" s="27" t="s">
        <v>1973</v>
      </c>
      <c r="D1758" s="27" t="s">
        <v>1986</v>
      </c>
      <c r="E1758" s="27" t="s">
        <v>22</v>
      </c>
      <c r="F1758" s="27" t="s">
        <v>23</v>
      </c>
      <c r="G1758" s="27"/>
      <c r="H1758" s="27" t="s">
        <v>24</v>
      </c>
      <c r="I1758" s="28">
        <v>202800000</v>
      </c>
      <c r="J1758" s="28">
        <v>0</v>
      </c>
      <c r="K1758" s="28">
        <v>202800000</v>
      </c>
      <c r="L1758" s="29">
        <v>1.38</v>
      </c>
      <c r="M1758" s="29">
        <f>IFERROR(_xlfn.XLOOKUP($B1758,'Ownership Metrics'!$A:$A,'Ownership Metrics'!$B:$B),"")</f>
        <v>12.79</v>
      </c>
      <c r="N1758" s="28">
        <f>IFERROR(_xlfn.XLOOKUP($B1758,'Ownership Metrics'!$A:$A,'Ownership Metrics'!$C:$C),"")</f>
        <v>1147</v>
      </c>
      <c r="O1758" s="29">
        <f>IFERROR(_xlfn.XLOOKUP($B1758,'Ownership Metrics'!$A:$A,'Ownership Metrics'!$D:$D),"")</f>
        <v>23.98</v>
      </c>
      <c r="P1758" s="29">
        <f>IFERROR(_xlfn.XLOOKUP($B1758,'Ownership Metrics'!$A:$A,'Ownership Metrics'!$E:$E),"")</f>
        <v>51.7</v>
      </c>
      <c r="Q1758" s="30">
        <f>IFERROR(_xlfn.XLOOKUP($B1758,'Ownership Metrics'!$A:$A,'Ownership Metrics'!$F:$F),"")</f>
        <v>15</v>
      </c>
      <c r="R1758" s="30">
        <f>IFERROR(_xlfn.XLOOKUP($B1758,'Ownership Metrics'!$A:$A,'Ownership Metrics'!$G:$G),"")</f>
        <v>29</v>
      </c>
      <c r="S1758" s="27" t="str">
        <f>IFERROR(_xlfn.XLOOKUP($B1758,'Ownership Metrics'!$A:$A,'Ownership Metrics'!$H:$H),"")</f>
        <v>Moderat</v>
      </c>
      <c r="T1758" s="27" t="str">
        <f>IFERROR(_xlfn.XLOOKUP($B1758,'Ownership Metrics'!$A:$A,'Ownership Metrics'!$I:$I),"")</f>
        <v>Sedang</v>
      </c>
      <c r="U1758" s="27">
        <f>IF(COUNTIFS($B$2:$B1758,$B1758,$D$2:$D1758,$D1758)=1,1,0)</f>
        <v>1</v>
      </c>
      <c r="V1758" s="27">
        <f t="shared" si="82"/>
        <v>1.38</v>
      </c>
      <c r="W1758" s="27">
        <f t="shared" si="83"/>
        <v>14</v>
      </c>
      <c r="X1758" s="27">
        <f t="shared" si="81"/>
        <v>1.3799998242</v>
      </c>
    </row>
    <row r="1759" spans="1:24" x14ac:dyDescent="0.25">
      <c r="A1759" s="26">
        <v>46265</v>
      </c>
      <c r="B1759" s="27" t="s">
        <v>10375</v>
      </c>
      <c r="C1759" s="27" t="s">
        <v>1973</v>
      </c>
      <c r="D1759" s="27" t="s">
        <v>1987</v>
      </c>
      <c r="E1759" s="27" t="s">
        <v>83</v>
      </c>
      <c r="F1759" s="27" t="s">
        <v>23</v>
      </c>
      <c r="G1759" s="27"/>
      <c r="H1759" s="27" t="s">
        <v>24</v>
      </c>
      <c r="I1759" s="28">
        <v>294117600</v>
      </c>
      <c r="J1759" s="28">
        <v>0</v>
      </c>
      <c r="K1759" s="28">
        <v>294117600</v>
      </c>
      <c r="L1759" s="29">
        <v>2</v>
      </c>
      <c r="M1759" s="29">
        <f>IFERROR(_xlfn.XLOOKUP($B1759,'Ownership Metrics'!$A:$A,'Ownership Metrics'!$B:$B),"")</f>
        <v>12.79</v>
      </c>
      <c r="N1759" s="28">
        <f>IFERROR(_xlfn.XLOOKUP($B1759,'Ownership Metrics'!$A:$A,'Ownership Metrics'!$C:$C),"")</f>
        <v>1147</v>
      </c>
      <c r="O1759" s="29">
        <f>IFERROR(_xlfn.XLOOKUP($B1759,'Ownership Metrics'!$A:$A,'Ownership Metrics'!$D:$D),"")</f>
        <v>23.98</v>
      </c>
      <c r="P1759" s="29">
        <f>IFERROR(_xlfn.XLOOKUP($B1759,'Ownership Metrics'!$A:$A,'Ownership Metrics'!$E:$E),"")</f>
        <v>51.7</v>
      </c>
      <c r="Q1759" s="30">
        <f>IFERROR(_xlfn.XLOOKUP($B1759,'Ownership Metrics'!$A:$A,'Ownership Metrics'!$F:$F),"")</f>
        <v>15</v>
      </c>
      <c r="R1759" s="30">
        <f>IFERROR(_xlfn.XLOOKUP($B1759,'Ownership Metrics'!$A:$A,'Ownership Metrics'!$G:$G),"")</f>
        <v>29</v>
      </c>
      <c r="S1759" s="27" t="str">
        <f>IFERROR(_xlfn.XLOOKUP($B1759,'Ownership Metrics'!$A:$A,'Ownership Metrics'!$H:$H),"")</f>
        <v>Moderat</v>
      </c>
      <c r="T1759" s="27" t="str">
        <f>IFERROR(_xlfn.XLOOKUP($B1759,'Ownership Metrics'!$A:$A,'Ownership Metrics'!$I:$I),"")</f>
        <v>Sedang</v>
      </c>
      <c r="U1759" s="27">
        <f>IF(COUNTIFS($B$2:$B1759,$B1759,$D$2:$D1759,$D1759)=1,1,0)</f>
        <v>1</v>
      </c>
      <c r="V1759" s="27">
        <f t="shared" si="82"/>
        <v>2</v>
      </c>
      <c r="W1759" s="27">
        <f t="shared" si="83"/>
        <v>13</v>
      </c>
      <c r="X1759" s="27">
        <f t="shared" si="81"/>
        <v>1.9999998241000001</v>
      </c>
    </row>
    <row r="1760" spans="1:24" x14ac:dyDescent="0.25">
      <c r="A1760" s="26">
        <v>46265</v>
      </c>
      <c r="B1760" s="27" t="s">
        <v>10375</v>
      </c>
      <c r="C1760" s="27" t="s">
        <v>1973</v>
      </c>
      <c r="D1760" s="27" t="s">
        <v>1988</v>
      </c>
      <c r="E1760" s="27" t="s">
        <v>35</v>
      </c>
      <c r="F1760" s="27" t="s">
        <v>23</v>
      </c>
      <c r="G1760" s="27" t="s">
        <v>36</v>
      </c>
      <c r="H1760" s="27" t="s">
        <v>24</v>
      </c>
      <c r="I1760" s="28">
        <v>1166750000</v>
      </c>
      <c r="J1760" s="28">
        <v>0</v>
      </c>
      <c r="K1760" s="28">
        <v>1166750000</v>
      </c>
      <c r="L1760" s="29">
        <v>7.93</v>
      </c>
      <c r="M1760" s="29">
        <f>IFERROR(_xlfn.XLOOKUP($B1760,'Ownership Metrics'!$A:$A,'Ownership Metrics'!$B:$B),"")</f>
        <v>12.79</v>
      </c>
      <c r="N1760" s="28">
        <f>IFERROR(_xlfn.XLOOKUP($B1760,'Ownership Metrics'!$A:$A,'Ownership Metrics'!$C:$C),"")</f>
        <v>1147</v>
      </c>
      <c r="O1760" s="29">
        <f>IFERROR(_xlfn.XLOOKUP($B1760,'Ownership Metrics'!$A:$A,'Ownership Metrics'!$D:$D),"")</f>
        <v>23.98</v>
      </c>
      <c r="P1760" s="29">
        <f>IFERROR(_xlfn.XLOOKUP($B1760,'Ownership Metrics'!$A:$A,'Ownership Metrics'!$E:$E),"")</f>
        <v>51.7</v>
      </c>
      <c r="Q1760" s="30">
        <f>IFERROR(_xlfn.XLOOKUP($B1760,'Ownership Metrics'!$A:$A,'Ownership Metrics'!$F:$F),"")</f>
        <v>15</v>
      </c>
      <c r="R1760" s="30">
        <f>IFERROR(_xlfn.XLOOKUP($B1760,'Ownership Metrics'!$A:$A,'Ownership Metrics'!$G:$G),"")</f>
        <v>29</v>
      </c>
      <c r="S1760" s="27" t="str">
        <f>IFERROR(_xlfn.XLOOKUP($B1760,'Ownership Metrics'!$A:$A,'Ownership Metrics'!$H:$H),"")</f>
        <v>Moderat</v>
      </c>
      <c r="T1760" s="27" t="str">
        <f>IFERROR(_xlfn.XLOOKUP($B1760,'Ownership Metrics'!$A:$A,'Ownership Metrics'!$I:$I),"")</f>
        <v>Sedang</v>
      </c>
      <c r="U1760" s="27">
        <f>IF(COUNTIFS($B$2:$B1760,$B1760,$D$2:$D1760,$D1760)=1,1,0)</f>
        <v>1</v>
      </c>
      <c r="V1760" s="27">
        <f t="shared" si="82"/>
        <v>7.93</v>
      </c>
      <c r="W1760" s="27">
        <f t="shared" si="83"/>
        <v>3</v>
      </c>
      <c r="X1760" s="27">
        <f t="shared" si="81"/>
        <v>7.9299998239999994</v>
      </c>
    </row>
    <row r="1761" spans="1:24" x14ac:dyDescent="0.25">
      <c r="A1761" s="26">
        <v>46265</v>
      </c>
      <c r="B1761" s="27" t="s">
        <v>10376</v>
      </c>
      <c r="C1761" s="27" t="s">
        <v>1990</v>
      </c>
      <c r="D1761" s="27" t="s">
        <v>1991</v>
      </c>
      <c r="E1761" s="27" t="s">
        <v>22</v>
      </c>
      <c r="F1761" s="27" t="s">
        <v>23</v>
      </c>
      <c r="G1761" s="27"/>
      <c r="H1761" s="27" t="s">
        <v>24</v>
      </c>
      <c r="I1761" s="28">
        <v>110694600</v>
      </c>
      <c r="J1761" s="28">
        <v>0</v>
      </c>
      <c r="K1761" s="28">
        <v>110694600</v>
      </c>
      <c r="L1761" s="29">
        <v>2.27</v>
      </c>
      <c r="M1761" s="29">
        <f>IFERROR(_xlfn.XLOOKUP($B1761,'Ownership Metrics'!$A:$A,'Ownership Metrics'!$B:$B),"")</f>
        <v>2.56</v>
      </c>
      <c r="N1761" s="28">
        <f>IFERROR(_xlfn.XLOOKUP($B1761,'Ownership Metrics'!$A:$A,'Ownership Metrics'!$C:$C),"")</f>
        <v>5338</v>
      </c>
      <c r="O1761" s="29">
        <f>IFERROR(_xlfn.XLOOKUP($B1761,'Ownership Metrics'!$A:$A,'Ownership Metrics'!$D:$D),"")</f>
        <v>71.12</v>
      </c>
      <c r="P1761" s="29">
        <f>IFERROR(_xlfn.XLOOKUP($B1761,'Ownership Metrics'!$A:$A,'Ownership Metrics'!$E:$E),"")</f>
        <v>93.59</v>
      </c>
      <c r="Q1761" s="30">
        <f>IFERROR(_xlfn.XLOOKUP($B1761,'Ownership Metrics'!$A:$A,'Ownership Metrics'!$F:$F),"")</f>
        <v>5</v>
      </c>
      <c r="R1761" s="30">
        <f>IFERROR(_xlfn.XLOOKUP($B1761,'Ownership Metrics'!$A:$A,'Ownership Metrics'!$G:$G),"")</f>
        <v>73</v>
      </c>
      <c r="S1761" s="27" t="str">
        <f>IFERROR(_xlfn.XLOOKUP($B1761,'Ownership Metrics'!$A:$A,'Ownership Metrics'!$H:$H),"")</f>
        <v>Mayoritas</v>
      </c>
      <c r="T1761" s="27" t="str">
        <f>IFERROR(_xlfn.XLOOKUP($B1761,'Ownership Metrics'!$A:$A,'Ownership Metrics'!$I:$I),"")</f>
        <v>Tinggi</v>
      </c>
      <c r="U1761" s="27">
        <f>IF(COUNTIFS($B$2:$B1761,$B1761,$D$2:$D1761,$D1761)=1,1,0)</f>
        <v>1</v>
      </c>
      <c r="V1761" s="27">
        <f t="shared" si="82"/>
        <v>2.27</v>
      </c>
      <c r="W1761" s="27">
        <f t="shared" si="83"/>
        <v>4</v>
      </c>
      <c r="X1761" s="27">
        <f t="shared" si="81"/>
        <v>2.2699998239000001</v>
      </c>
    </row>
    <row r="1762" spans="1:24" x14ac:dyDescent="0.25">
      <c r="A1762" s="26">
        <v>46265</v>
      </c>
      <c r="B1762" s="27" t="s">
        <v>10376</v>
      </c>
      <c r="C1762" s="27" t="s">
        <v>1990</v>
      </c>
      <c r="D1762" s="27" t="s">
        <v>1992</v>
      </c>
      <c r="E1762" s="27" t="s">
        <v>22</v>
      </c>
      <c r="F1762" s="27" t="s">
        <v>23</v>
      </c>
      <c r="G1762" s="27"/>
      <c r="H1762" s="27" t="s">
        <v>24</v>
      </c>
      <c r="I1762" s="28">
        <v>3464639204</v>
      </c>
      <c r="J1762" s="28">
        <v>0</v>
      </c>
      <c r="K1762" s="28">
        <v>3464639204</v>
      </c>
      <c r="L1762" s="29">
        <v>71.12</v>
      </c>
      <c r="M1762" s="29">
        <f>IFERROR(_xlfn.XLOOKUP($B1762,'Ownership Metrics'!$A:$A,'Ownership Metrics'!$B:$B),"")</f>
        <v>2.56</v>
      </c>
      <c r="N1762" s="28">
        <f>IFERROR(_xlfn.XLOOKUP($B1762,'Ownership Metrics'!$A:$A,'Ownership Metrics'!$C:$C),"")</f>
        <v>5338</v>
      </c>
      <c r="O1762" s="29">
        <f>IFERROR(_xlfn.XLOOKUP($B1762,'Ownership Metrics'!$A:$A,'Ownership Metrics'!$D:$D),"")</f>
        <v>71.12</v>
      </c>
      <c r="P1762" s="29">
        <f>IFERROR(_xlfn.XLOOKUP($B1762,'Ownership Metrics'!$A:$A,'Ownership Metrics'!$E:$E),"")</f>
        <v>93.59</v>
      </c>
      <c r="Q1762" s="30">
        <f>IFERROR(_xlfn.XLOOKUP($B1762,'Ownership Metrics'!$A:$A,'Ownership Metrics'!$F:$F),"")</f>
        <v>5</v>
      </c>
      <c r="R1762" s="30">
        <f>IFERROR(_xlfn.XLOOKUP($B1762,'Ownership Metrics'!$A:$A,'Ownership Metrics'!$G:$G),"")</f>
        <v>73</v>
      </c>
      <c r="S1762" s="27" t="str">
        <f>IFERROR(_xlfn.XLOOKUP($B1762,'Ownership Metrics'!$A:$A,'Ownership Metrics'!$H:$H),"")</f>
        <v>Mayoritas</v>
      </c>
      <c r="T1762" s="27" t="str">
        <f>IFERROR(_xlfn.XLOOKUP($B1762,'Ownership Metrics'!$A:$A,'Ownership Metrics'!$I:$I),"")</f>
        <v>Tinggi</v>
      </c>
      <c r="U1762" s="27">
        <f>IF(COUNTIFS($B$2:$B1762,$B1762,$D$2:$D1762,$D1762)=1,1,0)</f>
        <v>1</v>
      </c>
      <c r="V1762" s="27">
        <f t="shared" si="82"/>
        <v>71.12</v>
      </c>
      <c r="W1762" s="27">
        <f t="shared" si="83"/>
        <v>1</v>
      </c>
      <c r="X1762" s="27">
        <f t="shared" si="81"/>
        <v>71.119999823800001</v>
      </c>
    </row>
    <row r="1763" spans="1:24" x14ac:dyDescent="0.25">
      <c r="A1763" s="26">
        <v>46265</v>
      </c>
      <c r="B1763" s="27" t="s">
        <v>10376</v>
      </c>
      <c r="C1763" s="27" t="s">
        <v>1990</v>
      </c>
      <c r="D1763" s="27" t="s">
        <v>1993</v>
      </c>
      <c r="E1763" s="27" t="s">
        <v>358</v>
      </c>
      <c r="F1763" s="27" t="s">
        <v>32</v>
      </c>
      <c r="G1763" s="27"/>
      <c r="H1763" s="27" t="s">
        <v>234</v>
      </c>
      <c r="I1763" s="28">
        <v>699040539</v>
      </c>
      <c r="J1763" s="28">
        <v>0</v>
      </c>
      <c r="K1763" s="28">
        <v>699040539</v>
      </c>
      <c r="L1763" s="29">
        <v>14.35</v>
      </c>
      <c r="M1763" s="29">
        <f>IFERROR(_xlfn.XLOOKUP($B1763,'Ownership Metrics'!$A:$A,'Ownership Metrics'!$B:$B),"")</f>
        <v>2.56</v>
      </c>
      <c r="N1763" s="28">
        <f>IFERROR(_xlfn.XLOOKUP($B1763,'Ownership Metrics'!$A:$A,'Ownership Metrics'!$C:$C),"")</f>
        <v>5338</v>
      </c>
      <c r="O1763" s="29">
        <f>IFERROR(_xlfn.XLOOKUP($B1763,'Ownership Metrics'!$A:$A,'Ownership Metrics'!$D:$D),"")</f>
        <v>71.12</v>
      </c>
      <c r="P1763" s="29">
        <f>IFERROR(_xlfn.XLOOKUP($B1763,'Ownership Metrics'!$A:$A,'Ownership Metrics'!$E:$E),"")</f>
        <v>93.59</v>
      </c>
      <c r="Q1763" s="30">
        <f>IFERROR(_xlfn.XLOOKUP($B1763,'Ownership Metrics'!$A:$A,'Ownership Metrics'!$F:$F),"")</f>
        <v>5</v>
      </c>
      <c r="R1763" s="30">
        <f>IFERROR(_xlfn.XLOOKUP($B1763,'Ownership Metrics'!$A:$A,'Ownership Metrics'!$G:$G),"")</f>
        <v>73</v>
      </c>
      <c r="S1763" s="27" t="str">
        <f>IFERROR(_xlfn.XLOOKUP($B1763,'Ownership Metrics'!$A:$A,'Ownership Metrics'!$H:$H),"")</f>
        <v>Mayoritas</v>
      </c>
      <c r="T1763" s="27" t="str">
        <f>IFERROR(_xlfn.XLOOKUP($B1763,'Ownership Metrics'!$A:$A,'Ownership Metrics'!$I:$I),"")</f>
        <v>Tinggi</v>
      </c>
      <c r="U1763" s="27">
        <f>IF(COUNTIFS($B$2:$B1763,$B1763,$D$2:$D1763,$D1763)=1,1,0)</f>
        <v>1</v>
      </c>
      <c r="V1763" s="27">
        <f t="shared" si="82"/>
        <v>14.35</v>
      </c>
      <c r="W1763" s="27">
        <f t="shared" si="83"/>
        <v>2</v>
      </c>
      <c r="X1763" s="27">
        <f t="shared" si="81"/>
        <v>14.349999823699999</v>
      </c>
    </row>
    <row r="1764" spans="1:24" x14ac:dyDescent="0.25">
      <c r="A1764" s="26">
        <v>46265</v>
      </c>
      <c r="B1764" s="27" t="s">
        <v>10376</v>
      </c>
      <c r="C1764" s="27" t="s">
        <v>1990</v>
      </c>
      <c r="D1764" s="27" t="s">
        <v>1994</v>
      </c>
      <c r="E1764" s="27" t="s">
        <v>358</v>
      </c>
      <c r="F1764" s="27" t="s">
        <v>32</v>
      </c>
      <c r="G1764" s="27"/>
      <c r="H1764" s="27" t="s">
        <v>234</v>
      </c>
      <c r="I1764" s="28">
        <v>395470500</v>
      </c>
      <c r="J1764" s="28">
        <v>0</v>
      </c>
      <c r="K1764" s="28">
        <v>395470500</v>
      </c>
      <c r="L1764" s="29">
        <v>8.1199999999999992</v>
      </c>
      <c r="M1764" s="29">
        <f>IFERROR(_xlfn.XLOOKUP($B1764,'Ownership Metrics'!$A:$A,'Ownership Metrics'!$B:$B),"")</f>
        <v>2.56</v>
      </c>
      <c r="N1764" s="28">
        <f>IFERROR(_xlfn.XLOOKUP($B1764,'Ownership Metrics'!$A:$A,'Ownership Metrics'!$C:$C),"")</f>
        <v>5338</v>
      </c>
      <c r="O1764" s="29">
        <f>IFERROR(_xlfn.XLOOKUP($B1764,'Ownership Metrics'!$A:$A,'Ownership Metrics'!$D:$D),"")</f>
        <v>71.12</v>
      </c>
      <c r="P1764" s="29">
        <f>IFERROR(_xlfn.XLOOKUP($B1764,'Ownership Metrics'!$A:$A,'Ownership Metrics'!$E:$E),"")</f>
        <v>93.59</v>
      </c>
      <c r="Q1764" s="30">
        <f>IFERROR(_xlfn.XLOOKUP($B1764,'Ownership Metrics'!$A:$A,'Ownership Metrics'!$F:$F),"")</f>
        <v>5</v>
      </c>
      <c r="R1764" s="30">
        <f>IFERROR(_xlfn.XLOOKUP($B1764,'Ownership Metrics'!$A:$A,'Ownership Metrics'!$G:$G),"")</f>
        <v>73</v>
      </c>
      <c r="S1764" s="27" t="str">
        <f>IFERROR(_xlfn.XLOOKUP($B1764,'Ownership Metrics'!$A:$A,'Ownership Metrics'!$H:$H),"")</f>
        <v>Mayoritas</v>
      </c>
      <c r="T1764" s="27" t="str">
        <f>IFERROR(_xlfn.XLOOKUP($B1764,'Ownership Metrics'!$A:$A,'Ownership Metrics'!$I:$I),"")</f>
        <v>Tinggi</v>
      </c>
      <c r="U1764" s="27">
        <f>IF(COUNTIFS($B$2:$B1764,$B1764,$D$2:$D1764,$D1764)=1,1,0)</f>
        <v>1</v>
      </c>
      <c r="V1764" s="27">
        <f t="shared" si="82"/>
        <v>8.1199999999999992</v>
      </c>
      <c r="W1764" s="27">
        <f t="shared" si="83"/>
        <v>3</v>
      </c>
      <c r="X1764" s="27">
        <f t="shared" si="81"/>
        <v>8.1199998235999988</v>
      </c>
    </row>
    <row r="1765" spans="1:24" x14ac:dyDescent="0.25">
      <c r="A1765" s="26">
        <v>46265</v>
      </c>
      <c r="B1765" s="27" t="s">
        <v>10376</v>
      </c>
      <c r="C1765" s="27" t="s">
        <v>1990</v>
      </c>
      <c r="D1765" s="27" t="s">
        <v>416</v>
      </c>
      <c r="E1765" s="27" t="s">
        <v>72</v>
      </c>
      <c r="F1765" s="27" t="s">
        <v>23</v>
      </c>
      <c r="G1765" s="27"/>
      <c r="H1765" s="27" t="s">
        <v>24</v>
      </c>
      <c r="I1765" s="28">
        <v>76758400</v>
      </c>
      <c r="J1765" s="28">
        <v>0</v>
      </c>
      <c r="K1765" s="28">
        <v>76758400</v>
      </c>
      <c r="L1765" s="29">
        <v>1.58</v>
      </c>
      <c r="M1765" s="29">
        <f>IFERROR(_xlfn.XLOOKUP($B1765,'Ownership Metrics'!$A:$A,'Ownership Metrics'!$B:$B),"")</f>
        <v>2.56</v>
      </c>
      <c r="N1765" s="28">
        <f>IFERROR(_xlfn.XLOOKUP($B1765,'Ownership Metrics'!$A:$A,'Ownership Metrics'!$C:$C),"")</f>
        <v>5338</v>
      </c>
      <c r="O1765" s="29">
        <f>IFERROR(_xlfn.XLOOKUP($B1765,'Ownership Metrics'!$A:$A,'Ownership Metrics'!$D:$D),"")</f>
        <v>71.12</v>
      </c>
      <c r="P1765" s="29">
        <f>IFERROR(_xlfn.XLOOKUP($B1765,'Ownership Metrics'!$A:$A,'Ownership Metrics'!$E:$E),"")</f>
        <v>93.59</v>
      </c>
      <c r="Q1765" s="30">
        <f>IFERROR(_xlfn.XLOOKUP($B1765,'Ownership Metrics'!$A:$A,'Ownership Metrics'!$F:$F),"")</f>
        <v>5</v>
      </c>
      <c r="R1765" s="30">
        <f>IFERROR(_xlfn.XLOOKUP($B1765,'Ownership Metrics'!$A:$A,'Ownership Metrics'!$G:$G),"")</f>
        <v>73</v>
      </c>
      <c r="S1765" s="27" t="str">
        <f>IFERROR(_xlfn.XLOOKUP($B1765,'Ownership Metrics'!$A:$A,'Ownership Metrics'!$H:$H),"")</f>
        <v>Mayoritas</v>
      </c>
      <c r="T1765" s="27" t="str">
        <f>IFERROR(_xlfn.XLOOKUP($B1765,'Ownership Metrics'!$A:$A,'Ownership Metrics'!$I:$I),"")</f>
        <v>Tinggi</v>
      </c>
      <c r="U1765" s="27">
        <f>IF(COUNTIFS($B$2:$B1765,$B1765,$D$2:$D1765,$D1765)=1,1,0)</f>
        <v>1</v>
      </c>
      <c r="V1765" s="27">
        <f t="shared" si="82"/>
        <v>1.58</v>
      </c>
      <c r="W1765" s="27">
        <f t="shared" si="83"/>
        <v>5</v>
      </c>
      <c r="X1765" s="27">
        <f t="shared" si="81"/>
        <v>1.5799998235000001</v>
      </c>
    </row>
    <row r="1766" spans="1:24" x14ac:dyDescent="0.25">
      <c r="A1766" s="26">
        <v>46265</v>
      </c>
      <c r="B1766" s="27" t="s">
        <v>10377</v>
      </c>
      <c r="C1766" s="27" t="s">
        <v>1996</v>
      </c>
      <c r="D1766" s="27" t="s">
        <v>1997</v>
      </c>
      <c r="E1766" s="27" t="s">
        <v>22</v>
      </c>
      <c r="F1766" s="27" t="s">
        <v>23</v>
      </c>
      <c r="G1766" s="27"/>
      <c r="H1766" s="27"/>
      <c r="I1766" s="28">
        <v>0</v>
      </c>
      <c r="J1766" s="28">
        <v>9106385410</v>
      </c>
      <c r="K1766" s="28">
        <v>9106385410</v>
      </c>
      <c r="L1766" s="29">
        <v>55.53</v>
      </c>
      <c r="M1766" s="29">
        <f>IFERROR(_xlfn.XLOOKUP($B1766,'Ownership Metrics'!$A:$A,'Ownership Metrics'!$B:$B),"")</f>
        <v>13.83</v>
      </c>
      <c r="N1766" s="28">
        <f>IFERROR(_xlfn.XLOOKUP($B1766,'Ownership Metrics'!$A:$A,'Ownership Metrics'!$C:$C),"")</f>
        <v>3214</v>
      </c>
      <c r="O1766" s="29">
        <f>IFERROR(_xlfn.XLOOKUP($B1766,'Ownership Metrics'!$A:$A,'Ownership Metrics'!$D:$D),"")</f>
        <v>55.53</v>
      </c>
      <c r="P1766" s="29">
        <f>IFERROR(_xlfn.XLOOKUP($B1766,'Ownership Metrics'!$A:$A,'Ownership Metrics'!$E:$E),"")</f>
        <v>66.2</v>
      </c>
      <c r="Q1766" s="30">
        <f>IFERROR(_xlfn.XLOOKUP($B1766,'Ownership Metrics'!$A:$A,'Ownership Metrics'!$F:$F),"")</f>
        <v>9</v>
      </c>
      <c r="R1766" s="30">
        <f>IFERROR(_xlfn.XLOOKUP($B1766,'Ownership Metrics'!$A:$A,'Ownership Metrics'!$G:$G),"")</f>
        <v>49</v>
      </c>
      <c r="S1766" s="27" t="str">
        <f>IFERROR(_xlfn.XLOOKUP($B1766,'Ownership Metrics'!$A:$A,'Ownership Metrics'!$H:$H),"")</f>
        <v>Mayoritas</v>
      </c>
      <c r="T1766" s="27" t="str">
        <f>IFERROR(_xlfn.XLOOKUP($B1766,'Ownership Metrics'!$A:$A,'Ownership Metrics'!$I:$I),"")</f>
        <v>Sedang</v>
      </c>
      <c r="U1766" s="27">
        <f>IF(COUNTIFS($B$2:$B1766,$B1766,$D$2:$D1766,$D1766)=1,1,0)</f>
        <v>1</v>
      </c>
      <c r="V1766" s="27">
        <f t="shared" si="82"/>
        <v>55.53</v>
      </c>
      <c r="W1766" s="27">
        <f t="shared" si="83"/>
        <v>1</v>
      </c>
      <c r="X1766" s="27">
        <f t="shared" si="81"/>
        <v>55.529999823400004</v>
      </c>
    </row>
    <row r="1767" spans="1:24" x14ac:dyDescent="0.25">
      <c r="A1767" s="26">
        <v>46265</v>
      </c>
      <c r="B1767" s="27" t="s">
        <v>10377</v>
      </c>
      <c r="C1767" s="27" t="s">
        <v>1996</v>
      </c>
      <c r="D1767" s="27" t="s">
        <v>1998</v>
      </c>
      <c r="E1767" s="27" t="s">
        <v>22</v>
      </c>
      <c r="F1767" s="27" t="s">
        <v>23</v>
      </c>
      <c r="G1767" s="27"/>
      <c r="H1767" s="27" t="s">
        <v>24</v>
      </c>
      <c r="I1767" s="28">
        <v>58442400</v>
      </c>
      <c r="J1767" s="28">
        <v>710000000</v>
      </c>
      <c r="K1767" s="28">
        <v>768442400</v>
      </c>
      <c r="L1767" s="29">
        <v>4.6900000000000004</v>
      </c>
      <c r="M1767" s="29">
        <f>IFERROR(_xlfn.XLOOKUP($B1767,'Ownership Metrics'!$A:$A,'Ownership Metrics'!$B:$B),"")</f>
        <v>13.83</v>
      </c>
      <c r="N1767" s="28">
        <f>IFERROR(_xlfn.XLOOKUP($B1767,'Ownership Metrics'!$A:$A,'Ownership Metrics'!$C:$C),"")</f>
        <v>3214</v>
      </c>
      <c r="O1767" s="29">
        <f>IFERROR(_xlfn.XLOOKUP($B1767,'Ownership Metrics'!$A:$A,'Ownership Metrics'!$D:$D),"")</f>
        <v>55.53</v>
      </c>
      <c r="P1767" s="29">
        <f>IFERROR(_xlfn.XLOOKUP($B1767,'Ownership Metrics'!$A:$A,'Ownership Metrics'!$E:$E),"")</f>
        <v>66.2</v>
      </c>
      <c r="Q1767" s="30">
        <f>IFERROR(_xlfn.XLOOKUP($B1767,'Ownership Metrics'!$A:$A,'Ownership Metrics'!$F:$F),"")</f>
        <v>9</v>
      </c>
      <c r="R1767" s="30">
        <f>IFERROR(_xlfn.XLOOKUP($B1767,'Ownership Metrics'!$A:$A,'Ownership Metrics'!$G:$G),"")</f>
        <v>49</v>
      </c>
      <c r="S1767" s="27" t="str">
        <f>IFERROR(_xlfn.XLOOKUP($B1767,'Ownership Metrics'!$A:$A,'Ownership Metrics'!$H:$H),"")</f>
        <v>Mayoritas</v>
      </c>
      <c r="T1767" s="27" t="str">
        <f>IFERROR(_xlfn.XLOOKUP($B1767,'Ownership Metrics'!$A:$A,'Ownership Metrics'!$I:$I),"")</f>
        <v>Sedang</v>
      </c>
      <c r="U1767" s="27">
        <f>IF(COUNTIFS($B$2:$B1767,$B1767,$D$2:$D1767,$D1767)=1,1,0)</f>
        <v>1</v>
      </c>
      <c r="V1767" s="27">
        <f t="shared" si="82"/>
        <v>4.6900000000000004</v>
      </c>
      <c r="W1767" s="27">
        <f t="shared" si="83"/>
        <v>3</v>
      </c>
      <c r="X1767" s="27">
        <f t="shared" si="81"/>
        <v>4.6899998233</v>
      </c>
    </row>
    <row r="1768" spans="1:24" x14ac:dyDescent="0.25">
      <c r="A1768" s="26">
        <v>46265</v>
      </c>
      <c r="B1768" s="27" t="s">
        <v>10377</v>
      </c>
      <c r="C1768" s="27" t="s">
        <v>1996</v>
      </c>
      <c r="D1768" s="27" t="s">
        <v>578</v>
      </c>
      <c r="E1768" s="27" t="s">
        <v>26</v>
      </c>
      <c r="F1768" s="27" t="s">
        <v>32</v>
      </c>
      <c r="G1768" s="27"/>
      <c r="H1768" s="27" t="s">
        <v>64</v>
      </c>
      <c r="I1768" s="28">
        <v>704137300</v>
      </c>
      <c r="J1768" s="28">
        <v>0</v>
      </c>
      <c r="K1768" s="28">
        <v>704137300</v>
      </c>
      <c r="L1768" s="29">
        <v>4.29</v>
      </c>
      <c r="M1768" s="29">
        <f>IFERROR(_xlfn.XLOOKUP($B1768,'Ownership Metrics'!$A:$A,'Ownership Metrics'!$B:$B),"")</f>
        <v>13.83</v>
      </c>
      <c r="N1768" s="28">
        <f>IFERROR(_xlfn.XLOOKUP($B1768,'Ownership Metrics'!$A:$A,'Ownership Metrics'!$C:$C),"")</f>
        <v>3214</v>
      </c>
      <c r="O1768" s="29">
        <f>IFERROR(_xlfn.XLOOKUP($B1768,'Ownership Metrics'!$A:$A,'Ownership Metrics'!$D:$D),"")</f>
        <v>55.53</v>
      </c>
      <c r="P1768" s="29">
        <f>IFERROR(_xlfn.XLOOKUP($B1768,'Ownership Metrics'!$A:$A,'Ownership Metrics'!$E:$E),"")</f>
        <v>66.2</v>
      </c>
      <c r="Q1768" s="30">
        <f>IFERROR(_xlfn.XLOOKUP($B1768,'Ownership Metrics'!$A:$A,'Ownership Metrics'!$F:$F),"")</f>
        <v>9</v>
      </c>
      <c r="R1768" s="30">
        <f>IFERROR(_xlfn.XLOOKUP($B1768,'Ownership Metrics'!$A:$A,'Ownership Metrics'!$G:$G),"")</f>
        <v>49</v>
      </c>
      <c r="S1768" s="27" t="str">
        <f>IFERROR(_xlfn.XLOOKUP($B1768,'Ownership Metrics'!$A:$A,'Ownership Metrics'!$H:$H),"")</f>
        <v>Mayoritas</v>
      </c>
      <c r="T1768" s="27" t="str">
        <f>IFERROR(_xlfn.XLOOKUP($B1768,'Ownership Metrics'!$A:$A,'Ownership Metrics'!$I:$I),"")</f>
        <v>Sedang</v>
      </c>
      <c r="U1768" s="27">
        <f>IF(COUNTIFS($B$2:$B1768,$B1768,$D$2:$D1768,$D1768)=1,1,0)</f>
        <v>1</v>
      </c>
      <c r="V1768" s="27">
        <f t="shared" si="82"/>
        <v>4.29</v>
      </c>
      <c r="W1768" s="27">
        <f t="shared" si="83"/>
        <v>5</v>
      </c>
      <c r="X1768" s="27">
        <f t="shared" si="81"/>
        <v>4.2899998231999996</v>
      </c>
    </row>
    <row r="1769" spans="1:24" x14ac:dyDescent="0.25">
      <c r="A1769" s="26">
        <v>46265</v>
      </c>
      <c r="B1769" s="27" t="s">
        <v>10377</v>
      </c>
      <c r="C1769" s="27" t="s">
        <v>1996</v>
      </c>
      <c r="D1769" s="27" t="s">
        <v>1658</v>
      </c>
      <c r="E1769" s="27" t="s">
        <v>166</v>
      </c>
      <c r="F1769" s="27" t="s">
        <v>32</v>
      </c>
      <c r="G1769" s="27"/>
      <c r="H1769" s="27" t="s">
        <v>64</v>
      </c>
      <c r="I1769" s="28">
        <v>512963540</v>
      </c>
      <c r="J1769" s="28">
        <v>0</v>
      </c>
      <c r="K1769" s="28">
        <v>512963540</v>
      </c>
      <c r="L1769" s="29">
        <v>3.13</v>
      </c>
      <c r="M1769" s="29">
        <f>IFERROR(_xlfn.XLOOKUP($B1769,'Ownership Metrics'!$A:$A,'Ownership Metrics'!$B:$B),"")</f>
        <v>13.83</v>
      </c>
      <c r="N1769" s="28">
        <f>IFERROR(_xlfn.XLOOKUP($B1769,'Ownership Metrics'!$A:$A,'Ownership Metrics'!$C:$C),"")</f>
        <v>3214</v>
      </c>
      <c r="O1769" s="29">
        <f>IFERROR(_xlfn.XLOOKUP($B1769,'Ownership Metrics'!$A:$A,'Ownership Metrics'!$D:$D),"")</f>
        <v>55.53</v>
      </c>
      <c r="P1769" s="29">
        <f>IFERROR(_xlfn.XLOOKUP($B1769,'Ownership Metrics'!$A:$A,'Ownership Metrics'!$E:$E),"")</f>
        <v>66.2</v>
      </c>
      <c r="Q1769" s="30">
        <f>IFERROR(_xlfn.XLOOKUP($B1769,'Ownership Metrics'!$A:$A,'Ownership Metrics'!$F:$F),"")</f>
        <v>9</v>
      </c>
      <c r="R1769" s="30">
        <f>IFERROR(_xlfn.XLOOKUP($B1769,'Ownership Metrics'!$A:$A,'Ownership Metrics'!$G:$G),"")</f>
        <v>49</v>
      </c>
      <c r="S1769" s="27" t="str">
        <f>IFERROR(_xlfn.XLOOKUP($B1769,'Ownership Metrics'!$A:$A,'Ownership Metrics'!$H:$H),"")</f>
        <v>Mayoritas</v>
      </c>
      <c r="T1769" s="27" t="str">
        <f>IFERROR(_xlfn.XLOOKUP($B1769,'Ownership Metrics'!$A:$A,'Ownership Metrics'!$I:$I),"")</f>
        <v>Sedang</v>
      </c>
      <c r="U1769" s="27">
        <f>IF(COUNTIFS($B$2:$B1769,$B1769,$D$2:$D1769,$D1769)=1,1,0)</f>
        <v>1</v>
      </c>
      <c r="V1769" s="27">
        <f t="shared" si="82"/>
        <v>3.13</v>
      </c>
      <c r="W1769" s="27">
        <f t="shared" si="83"/>
        <v>7</v>
      </c>
      <c r="X1769" s="27">
        <f t="shared" si="81"/>
        <v>3.1299998230999999</v>
      </c>
    </row>
    <row r="1770" spans="1:24" x14ac:dyDescent="0.25">
      <c r="A1770" s="26">
        <v>46265</v>
      </c>
      <c r="B1770" s="27" t="s">
        <v>10377</v>
      </c>
      <c r="C1770" s="27" t="s">
        <v>1996</v>
      </c>
      <c r="D1770" s="27" t="s">
        <v>63</v>
      </c>
      <c r="E1770" s="27" t="s">
        <v>26</v>
      </c>
      <c r="F1770" s="27" t="s">
        <v>32</v>
      </c>
      <c r="G1770" s="27"/>
      <c r="H1770" s="27" t="s">
        <v>64</v>
      </c>
      <c r="I1770" s="28">
        <v>719421300</v>
      </c>
      <c r="J1770" s="28">
        <v>0</v>
      </c>
      <c r="K1770" s="28">
        <v>719421300</v>
      </c>
      <c r="L1770" s="29">
        <v>4.3899999999999997</v>
      </c>
      <c r="M1770" s="29">
        <f>IFERROR(_xlfn.XLOOKUP($B1770,'Ownership Metrics'!$A:$A,'Ownership Metrics'!$B:$B),"")</f>
        <v>13.83</v>
      </c>
      <c r="N1770" s="28">
        <f>IFERROR(_xlfn.XLOOKUP($B1770,'Ownership Metrics'!$A:$A,'Ownership Metrics'!$C:$C),"")</f>
        <v>3214</v>
      </c>
      <c r="O1770" s="29">
        <f>IFERROR(_xlfn.XLOOKUP($B1770,'Ownership Metrics'!$A:$A,'Ownership Metrics'!$D:$D),"")</f>
        <v>55.53</v>
      </c>
      <c r="P1770" s="29">
        <f>IFERROR(_xlfn.XLOOKUP($B1770,'Ownership Metrics'!$A:$A,'Ownership Metrics'!$E:$E),"")</f>
        <v>66.2</v>
      </c>
      <c r="Q1770" s="30">
        <f>IFERROR(_xlfn.XLOOKUP($B1770,'Ownership Metrics'!$A:$A,'Ownership Metrics'!$F:$F),"")</f>
        <v>9</v>
      </c>
      <c r="R1770" s="30">
        <f>IFERROR(_xlfn.XLOOKUP($B1770,'Ownership Metrics'!$A:$A,'Ownership Metrics'!$G:$G),"")</f>
        <v>49</v>
      </c>
      <c r="S1770" s="27" t="str">
        <f>IFERROR(_xlfn.XLOOKUP($B1770,'Ownership Metrics'!$A:$A,'Ownership Metrics'!$H:$H),"")</f>
        <v>Mayoritas</v>
      </c>
      <c r="T1770" s="27" t="str">
        <f>IFERROR(_xlfn.XLOOKUP($B1770,'Ownership Metrics'!$A:$A,'Ownership Metrics'!$I:$I),"")</f>
        <v>Sedang</v>
      </c>
      <c r="U1770" s="27">
        <f>IF(COUNTIFS($B$2:$B1770,$B1770,$D$2:$D1770,$D1770)=1,1,0)</f>
        <v>1</v>
      </c>
      <c r="V1770" s="27">
        <f t="shared" si="82"/>
        <v>4.3899999999999997</v>
      </c>
      <c r="W1770" s="27">
        <f t="shared" si="83"/>
        <v>4</v>
      </c>
      <c r="X1770" s="27">
        <f t="shared" si="81"/>
        <v>4.3899998229999992</v>
      </c>
    </row>
    <row r="1771" spans="1:24" x14ac:dyDescent="0.25">
      <c r="A1771" s="26">
        <v>46265</v>
      </c>
      <c r="B1771" s="27" t="s">
        <v>10377</v>
      </c>
      <c r="C1771" s="27" t="s">
        <v>1996</v>
      </c>
      <c r="D1771" s="27" t="s">
        <v>207</v>
      </c>
      <c r="E1771" s="27" t="s">
        <v>26</v>
      </c>
      <c r="F1771" s="27" t="s">
        <v>32</v>
      </c>
      <c r="G1771" s="27"/>
      <c r="H1771" s="27" t="s">
        <v>64</v>
      </c>
      <c r="I1771" s="28">
        <v>980766200</v>
      </c>
      <c r="J1771" s="28">
        <v>0</v>
      </c>
      <c r="K1771" s="28">
        <v>980766200</v>
      </c>
      <c r="L1771" s="29">
        <v>5.98</v>
      </c>
      <c r="M1771" s="29">
        <f>IFERROR(_xlfn.XLOOKUP($B1771,'Ownership Metrics'!$A:$A,'Ownership Metrics'!$B:$B),"")</f>
        <v>13.83</v>
      </c>
      <c r="N1771" s="28">
        <f>IFERROR(_xlfn.XLOOKUP($B1771,'Ownership Metrics'!$A:$A,'Ownership Metrics'!$C:$C),"")</f>
        <v>3214</v>
      </c>
      <c r="O1771" s="29">
        <f>IFERROR(_xlfn.XLOOKUP($B1771,'Ownership Metrics'!$A:$A,'Ownership Metrics'!$D:$D),"")</f>
        <v>55.53</v>
      </c>
      <c r="P1771" s="29">
        <f>IFERROR(_xlfn.XLOOKUP($B1771,'Ownership Metrics'!$A:$A,'Ownership Metrics'!$E:$E),"")</f>
        <v>66.2</v>
      </c>
      <c r="Q1771" s="30">
        <f>IFERROR(_xlfn.XLOOKUP($B1771,'Ownership Metrics'!$A:$A,'Ownership Metrics'!$F:$F),"")</f>
        <v>9</v>
      </c>
      <c r="R1771" s="30">
        <f>IFERROR(_xlfn.XLOOKUP($B1771,'Ownership Metrics'!$A:$A,'Ownership Metrics'!$G:$G),"")</f>
        <v>49</v>
      </c>
      <c r="S1771" s="27" t="str">
        <f>IFERROR(_xlfn.XLOOKUP($B1771,'Ownership Metrics'!$A:$A,'Ownership Metrics'!$H:$H),"")</f>
        <v>Mayoritas</v>
      </c>
      <c r="T1771" s="27" t="str">
        <f>IFERROR(_xlfn.XLOOKUP($B1771,'Ownership Metrics'!$A:$A,'Ownership Metrics'!$I:$I),"")</f>
        <v>Sedang</v>
      </c>
      <c r="U1771" s="27">
        <f>IF(COUNTIFS($B$2:$B1771,$B1771,$D$2:$D1771,$D1771)=1,1,0)</f>
        <v>1</v>
      </c>
      <c r="V1771" s="27">
        <f t="shared" si="82"/>
        <v>5.98</v>
      </c>
      <c r="W1771" s="27">
        <f t="shared" si="83"/>
        <v>2</v>
      </c>
      <c r="X1771" s="27">
        <f t="shared" si="81"/>
        <v>5.9799998229</v>
      </c>
    </row>
    <row r="1772" spans="1:24" x14ac:dyDescent="0.25">
      <c r="A1772" s="26">
        <v>46265</v>
      </c>
      <c r="B1772" s="27" t="s">
        <v>10377</v>
      </c>
      <c r="C1772" s="27" t="s">
        <v>1996</v>
      </c>
      <c r="D1772" s="27" t="s">
        <v>1230</v>
      </c>
      <c r="E1772" s="27" t="s">
        <v>26</v>
      </c>
      <c r="F1772" s="27" t="s">
        <v>32</v>
      </c>
      <c r="G1772" s="27"/>
      <c r="H1772" s="27" t="s">
        <v>64</v>
      </c>
      <c r="I1772" s="28">
        <v>681950000</v>
      </c>
      <c r="J1772" s="28">
        <v>0</v>
      </c>
      <c r="K1772" s="28">
        <v>681950000</v>
      </c>
      <c r="L1772" s="29">
        <v>4.16</v>
      </c>
      <c r="M1772" s="29">
        <f>IFERROR(_xlfn.XLOOKUP($B1772,'Ownership Metrics'!$A:$A,'Ownership Metrics'!$B:$B),"")</f>
        <v>13.83</v>
      </c>
      <c r="N1772" s="28">
        <f>IFERROR(_xlfn.XLOOKUP($B1772,'Ownership Metrics'!$A:$A,'Ownership Metrics'!$C:$C),"")</f>
        <v>3214</v>
      </c>
      <c r="O1772" s="29">
        <f>IFERROR(_xlfn.XLOOKUP($B1772,'Ownership Metrics'!$A:$A,'Ownership Metrics'!$D:$D),"")</f>
        <v>55.53</v>
      </c>
      <c r="P1772" s="29">
        <f>IFERROR(_xlfn.XLOOKUP($B1772,'Ownership Metrics'!$A:$A,'Ownership Metrics'!$E:$E),"")</f>
        <v>66.2</v>
      </c>
      <c r="Q1772" s="30">
        <f>IFERROR(_xlfn.XLOOKUP($B1772,'Ownership Metrics'!$A:$A,'Ownership Metrics'!$F:$F),"")</f>
        <v>9</v>
      </c>
      <c r="R1772" s="30">
        <f>IFERROR(_xlfn.XLOOKUP($B1772,'Ownership Metrics'!$A:$A,'Ownership Metrics'!$G:$G),"")</f>
        <v>49</v>
      </c>
      <c r="S1772" s="27" t="str">
        <f>IFERROR(_xlfn.XLOOKUP($B1772,'Ownership Metrics'!$A:$A,'Ownership Metrics'!$H:$H),"")</f>
        <v>Mayoritas</v>
      </c>
      <c r="T1772" s="27" t="str">
        <f>IFERROR(_xlfn.XLOOKUP($B1772,'Ownership Metrics'!$A:$A,'Ownership Metrics'!$I:$I),"")</f>
        <v>Sedang</v>
      </c>
      <c r="U1772" s="27">
        <f>IF(COUNTIFS($B$2:$B1772,$B1772,$D$2:$D1772,$D1772)=1,1,0)</f>
        <v>1</v>
      </c>
      <c r="V1772" s="27">
        <f t="shared" si="82"/>
        <v>4.16</v>
      </c>
      <c r="W1772" s="27">
        <f t="shared" si="83"/>
        <v>6</v>
      </c>
      <c r="X1772" s="27">
        <f t="shared" si="81"/>
        <v>4.1599998228000006</v>
      </c>
    </row>
    <row r="1773" spans="1:24" x14ac:dyDescent="0.25">
      <c r="A1773" s="26">
        <v>46265</v>
      </c>
      <c r="B1773" s="27" t="s">
        <v>10377</v>
      </c>
      <c r="C1773" s="27" t="s">
        <v>1996</v>
      </c>
      <c r="D1773" s="27" t="s">
        <v>1999</v>
      </c>
      <c r="E1773" s="27" t="s">
        <v>44</v>
      </c>
      <c r="F1773" s="27" t="s">
        <v>23</v>
      </c>
      <c r="G1773" s="27"/>
      <c r="H1773" s="27" t="s">
        <v>24</v>
      </c>
      <c r="I1773" s="28">
        <v>263754700</v>
      </c>
      <c r="J1773" s="28">
        <v>0</v>
      </c>
      <c r="K1773" s="28">
        <v>263754700</v>
      </c>
      <c r="L1773" s="29">
        <v>1.61</v>
      </c>
      <c r="M1773" s="29">
        <f>IFERROR(_xlfn.XLOOKUP($B1773,'Ownership Metrics'!$A:$A,'Ownership Metrics'!$B:$B),"")</f>
        <v>13.83</v>
      </c>
      <c r="N1773" s="28">
        <f>IFERROR(_xlfn.XLOOKUP($B1773,'Ownership Metrics'!$A:$A,'Ownership Metrics'!$C:$C),"")</f>
        <v>3214</v>
      </c>
      <c r="O1773" s="29">
        <f>IFERROR(_xlfn.XLOOKUP($B1773,'Ownership Metrics'!$A:$A,'Ownership Metrics'!$D:$D),"")</f>
        <v>55.53</v>
      </c>
      <c r="P1773" s="29">
        <f>IFERROR(_xlfn.XLOOKUP($B1773,'Ownership Metrics'!$A:$A,'Ownership Metrics'!$E:$E),"")</f>
        <v>66.2</v>
      </c>
      <c r="Q1773" s="30">
        <f>IFERROR(_xlfn.XLOOKUP($B1773,'Ownership Metrics'!$A:$A,'Ownership Metrics'!$F:$F),"")</f>
        <v>9</v>
      </c>
      <c r="R1773" s="30">
        <f>IFERROR(_xlfn.XLOOKUP($B1773,'Ownership Metrics'!$A:$A,'Ownership Metrics'!$G:$G),"")</f>
        <v>49</v>
      </c>
      <c r="S1773" s="27" t="str">
        <f>IFERROR(_xlfn.XLOOKUP($B1773,'Ownership Metrics'!$A:$A,'Ownership Metrics'!$H:$H),"")</f>
        <v>Mayoritas</v>
      </c>
      <c r="T1773" s="27" t="str">
        <f>IFERROR(_xlfn.XLOOKUP($B1773,'Ownership Metrics'!$A:$A,'Ownership Metrics'!$I:$I),"")</f>
        <v>Sedang</v>
      </c>
      <c r="U1773" s="27">
        <f>IF(COUNTIFS($B$2:$B1773,$B1773,$D$2:$D1773,$D1773)=1,1,0)</f>
        <v>1</v>
      </c>
      <c r="V1773" s="27">
        <f t="shared" si="82"/>
        <v>1.61</v>
      </c>
      <c r="W1773" s="27">
        <f t="shared" si="83"/>
        <v>9</v>
      </c>
      <c r="X1773" s="27">
        <f t="shared" si="81"/>
        <v>1.6099998227000001</v>
      </c>
    </row>
    <row r="1774" spans="1:24" x14ac:dyDescent="0.25">
      <c r="A1774" s="26">
        <v>46265</v>
      </c>
      <c r="B1774" s="27" t="s">
        <v>10377</v>
      </c>
      <c r="C1774" s="27" t="s">
        <v>1996</v>
      </c>
      <c r="D1774" s="27" t="s">
        <v>147</v>
      </c>
      <c r="E1774" s="27" t="s">
        <v>67</v>
      </c>
      <c r="F1774" s="27" t="s">
        <v>32</v>
      </c>
      <c r="G1774" s="27"/>
      <c r="H1774" s="27" t="s">
        <v>64</v>
      </c>
      <c r="I1774" s="28">
        <v>392577420</v>
      </c>
      <c r="J1774" s="28">
        <v>0</v>
      </c>
      <c r="K1774" s="28">
        <v>392577420</v>
      </c>
      <c r="L1774" s="29">
        <v>2.39</v>
      </c>
      <c r="M1774" s="29">
        <f>IFERROR(_xlfn.XLOOKUP($B1774,'Ownership Metrics'!$A:$A,'Ownership Metrics'!$B:$B),"")</f>
        <v>13.83</v>
      </c>
      <c r="N1774" s="28">
        <f>IFERROR(_xlfn.XLOOKUP($B1774,'Ownership Metrics'!$A:$A,'Ownership Metrics'!$C:$C),"")</f>
        <v>3214</v>
      </c>
      <c r="O1774" s="29">
        <f>IFERROR(_xlfn.XLOOKUP($B1774,'Ownership Metrics'!$A:$A,'Ownership Metrics'!$D:$D),"")</f>
        <v>55.53</v>
      </c>
      <c r="P1774" s="29">
        <f>IFERROR(_xlfn.XLOOKUP($B1774,'Ownership Metrics'!$A:$A,'Ownership Metrics'!$E:$E),"")</f>
        <v>66.2</v>
      </c>
      <c r="Q1774" s="30">
        <f>IFERROR(_xlfn.XLOOKUP($B1774,'Ownership Metrics'!$A:$A,'Ownership Metrics'!$F:$F),"")</f>
        <v>9</v>
      </c>
      <c r="R1774" s="30">
        <f>IFERROR(_xlfn.XLOOKUP($B1774,'Ownership Metrics'!$A:$A,'Ownership Metrics'!$G:$G),"")</f>
        <v>49</v>
      </c>
      <c r="S1774" s="27" t="str">
        <f>IFERROR(_xlfn.XLOOKUP($B1774,'Ownership Metrics'!$A:$A,'Ownership Metrics'!$H:$H),"")</f>
        <v>Mayoritas</v>
      </c>
      <c r="T1774" s="27" t="str">
        <f>IFERROR(_xlfn.XLOOKUP($B1774,'Ownership Metrics'!$A:$A,'Ownership Metrics'!$I:$I),"")</f>
        <v>Sedang</v>
      </c>
      <c r="U1774" s="27">
        <f>IF(COUNTIFS($B$2:$B1774,$B1774,$D$2:$D1774,$D1774)=1,1,0)</f>
        <v>1</v>
      </c>
      <c r="V1774" s="27">
        <f t="shared" si="82"/>
        <v>2.39</v>
      </c>
      <c r="W1774" s="27">
        <f t="shared" si="83"/>
        <v>8</v>
      </c>
      <c r="X1774" s="27">
        <f t="shared" si="81"/>
        <v>2.3899998226000001</v>
      </c>
    </row>
    <row r="1775" spans="1:24" x14ac:dyDescent="0.25">
      <c r="A1775" s="26">
        <v>46265</v>
      </c>
      <c r="B1775" s="27" t="s">
        <v>10378</v>
      </c>
      <c r="C1775" s="27" t="s">
        <v>2001</v>
      </c>
      <c r="D1775" s="27" t="s">
        <v>2002</v>
      </c>
      <c r="E1775" s="27"/>
      <c r="F1775" s="27"/>
      <c r="G1775" s="27"/>
      <c r="H1775" s="27"/>
      <c r="I1775" s="28">
        <v>0</v>
      </c>
      <c r="J1775" s="28">
        <v>1732500000</v>
      </c>
      <c r="K1775" s="28">
        <v>1732500000</v>
      </c>
      <c r="L1775" s="29">
        <v>71.2</v>
      </c>
      <c r="M1775" s="29">
        <f>IFERROR(_xlfn.XLOOKUP($B1775,'Ownership Metrics'!$A:$A,'Ownership Metrics'!$B:$B),"")</f>
        <v>22.4</v>
      </c>
      <c r="N1775" s="28">
        <f>IFERROR(_xlfn.XLOOKUP($B1775,'Ownership Metrics'!$A:$A,'Ownership Metrics'!$C:$C),"")</f>
        <v>5095</v>
      </c>
      <c r="O1775" s="29">
        <f>IFERROR(_xlfn.XLOOKUP($B1775,'Ownership Metrics'!$A:$A,'Ownership Metrics'!$D:$D),"")</f>
        <v>71.2</v>
      </c>
      <c r="P1775" s="29">
        <f>IFERROR(_xlfn.XLOOKUP($B1775,'Ownership Metrics'!$A:$A,'Ownership Metrics'!$E:$E),"")</f>
        <v>77.599999999999994</v>
      </c>
      <c r="Q1775" s="30">
        <f>IFERROR(_xlfn.XLOOKUP($B1775,'Ownership Metrics'!$A:$A,'Ownership Metrics'!$F:$F),"")</f>
        <v>3</v>
      </c>
      <c r="R1775" s="30">
        <f>IFERROR(_xlfn.XLOOKUP($B1775,'Ownership Metrics'!$A:$A,'Ownership Metrics'!$G:$G),"")</f>
        <v>68</v>
      </c>
      <c r="S1775" s="27" t="str">
        <f>IFERROR(_xlfn.XLOOKUP($B1775,'Ownership Metrics'!$A:$A,'Ownership Metrics'!$H:$H),"")</f>
        <v>Mayoritas</v>
      </c>
      <c r="T1775" s="27" t="str">
        <f>IFERROR(_xlfn.XLOOKUP($B1775,'Ownership Metrics'!$A:$A,'Ownership Metrics'!$I:$I),"")</f>
        <v>Tinggi</v>
      </c>
      <c r="U1775" s="27">
        <f>IF(COUNTIFS($B$2:$B1775,$B1775,$D$2:$D1775,$D1775)=1,1,0)</f>
        <v>1</v>
      </c>
      <c r="V1775" s="27">
        <f t="shared" si="82"/>
        <v>71.2</v>
      </c>
      <c r="W1775" s="27">
        <f t="shared" si="83"/>
        <v>1</v>
      </c>
      <c r="X1775" s="27">
        <f t="shared" si="81"/>
        <v>71.199999822500004</v>
      </c>
    </row>
    <row r="1776" spans="1:24" x14ac:dyDescent="0.25">
      <c r="A1776" s="26">
        <v>46265</v>
      </c>
      <c r="B1776" s="27" t="s">
        <v>10378</v>
      </c>
      <c r="C1776" s="27" t="s">
        <v>2001</v>
      </c>
      <c r="D1776" s="27" t="s">
        <v>416</v>
      </c>
      <c r="E1776" s="27" t="s">
        <v>72</v>
      </c>
      <c r="F1776" s="27" t="s">
        <v>23</v>
      </c>
      <c r="G1776" s="27"/>
      <c r="H1776" s="27" t="s">
        <v>24</v>
      </c>
      <c r="I1776" s="28">
        <v>37119200</v>
      </c>
      <c r="J1776" s="28">
        <v>0</v>
      </c>
      <c r="K1776" s="28">
        <v>37119200</v>
      </c>
      <c r="L1776" s="29">
        <v>1.53</v>
      </c>
      <c r="M1776" s="29">
        <f>IFERROR(_xlfn.XLOOKUP($B1776,'Ownership Metrics'!$A:$A,'Ownership Metrics'!$B:$B),"")</f>
        <v>22.4</v>
      </c>
      <c r="N1776" s="28">
        <f>IFERROR(_xlfn.XLOOKUP($B1776,'Ownership Metrics'!$A:$A,'Ownership Metrics'!$C:$C),"")</f>
        <v>5095</v>
      </c>
      <c r="O1776" s="29">
        <f>IFERROR(_xlfn.XLOOKUP($B1776,'Ownership Metrics'!$A:$A,'Ownership Metrics'!$D:$D),"")</f>
        <v>71.2</v>
      </c>
      <c r="P1776" s="29">
        <f>IFERROR(_xlfn.XLOOKUP($B1776,'Ownership Metrics'!$A:$A,'Ownership Metrics'!$E:$E),"")</f>
        <v>77.599999999999994</v>
      </c>
      <c r="Q1776" s="30">
        <f>IFERROR(_xlfn.XLOOKUP($B1776,'Ownership Metrics'!$A:$A,'Ownership Metrics'!$F:$F),"")</f>
        <v>3</v>
      </c>
      <c r="R1776" s="30">
        <f>IFERROR(_xlfn.XLOOKUP($B1776,'Ownership Metrics'!$A:$A,'Ownership Metrics'!$G:$G),"")</f>
        <v>68</v>
      </c>
      <c r="S1776" s="27" t="str">
        <f>IFERROR(_xlfn.XLOOKUP($B1776,'Ownership Metrics'!$A:$A,'Ownership Metrics'!$H:$H),"")</f>
        <v>Mayoritas</v>
      </c>
      <c r="T1776" s="27" t="str">
        <f>IFERROR(_xlfn.XLOOKUP($B1776,'Ownership Metrics'!$A:$A,'Ownership Metrics'!$I:$I),"")</f>
        <v>Tinggi</v>
      </c>
      <c r="U1776" s="27">
        <f>IF(COUNTIFS($B$2:$B1776,$B1776,$D$2:$D1776,$D1776)=1,1,0)</f>
        <v>1</v>
      </c>
      <c r="V1776" s="27">
        <f t="shared" si="82"/>
        <v>1.53</v>
      </c>
      <c r="W1776" s="27">
        <f t="shared" si="83"/>
        <v>3</v>
      </c>
      <c r="X1776" s="27">
        <f t="shared" si="81"/>
        <v>1.5299998224</v>
      </c>
    </row>
    <row r="1777" spans="1:24" x14ac:dyDescent="0.25">
      <c r="A1777" s="26">
        <v>46265</v>
      </c>
      <c r="B1777" s="27" t="s">
        <v>10378</v>
      </c>
      <c r="C1777" s="27" t="s">
        <v>2001</v>
      </c>
      <c r="D1777" s="27" t="s">
        <v>147</v>
      </c>
      <c r="E1777" s="27" t="s">
        <v>67</v>
      </c>
      <c r="F1777" s="27" t="s">
        <v>32</v>
      </c>
      <c r="G1777" s="27"/>
      <c r="H1777" s="27" t="s">
        <v>64</v>
      </c>
      <c r="I1777" s="28">
        <v>118591000</v>
      </c>
      <c r="J1777" s="28">
        <v>0</v>
      </c>
      <c r="K1777" s="28">
        <v>118591000</v>
      </c>
      <c r="L1777" s="29">
        <v>4.87</v>
      </c>
      <c r="M1777" s="29">
        <f>IFERROR(_xlfn.XLOOKUP($B1777,'Ownership Metrics'!$A:$A,'Ownership Metrics'!$B:$B),"")</f>
        <v>22.4</v>
      </c>
      <c r="N1777" s="28">
        <f>IFERROR(_xlfn.XLOOKUP($B1777,'Ownership Metrics'!$A:$A,'Ownership Metrics'!$C:$C),"")</f>
        <v>5095</v>
      </c>
      <c r="O1777" s="29">
        <f>IFERROR(_xlfn.XLOOKUP($B1777,'Ownership Metrics'!$A:$A,'Ownership Metrics'!$D:$D),"")</f>
        <v>71.2</v>
      </c>
      <c r="P1777" s="29">
        <f>IFERROR(_xlfn.XLOOKUP($B1777,'Ownership Metrics'!$A:$A,'Ownership Metrics'!$E:$E),"")</f>
        <v>77.599999999999994</v>
      </c>
      <c r="Q1777" s="30">
        <f>IFERROR(_xlfn.XLOOKUP($B1777,'Ownership Metrics'!$A:$A,'Ownership Metrics'!$F:$F),"")</f>
        <v>3</v>
      </c>
      <c r="R1777" s="30">
        <f>IFERROR(_xlfn.XLOOKUP($B1777,'Ownership Metrics'!$A:$A,'Ownership Metrics'!$G:$G),"")</f>
        <v>68</v>
      </c>
      <c r="S1777" s="27" t="str">
        <f>IFERROR(_xlfn.XLOOKUP($B1777,'Ownership Metrics'!$A:$A,'Ownership Metrics'!$H:$H),"")</f>
        <v>Mayoritas</v>
      </c>
      <c r="T1777" s="27" t="str">
        <f>IFERROR(_xlfn.XLOOKUP($B1777,'Ownership Metrics'!$A:$A,'Ownership Metrics'!$I:$I),"")</f>
        <v>Tinggi</v>
      </c>
      <c r="U1777" s="27">
        <f>IF(COUNTIFS($B$2:$B1777,$B1777,$D$2:$D1777,$D1777)=1,1,0)</f>
        <v>1</v>
      </c>
      <c r="V1777" s="27">
        <f t="shared" si="82"/>
        <v>4.87</v>
      </c>
      <c r="W1777" s="27">
        <f t="shared" si="83"/>
        <v>2</v>
      </c>
      <c r="X1777" s="27">
        <f t="shared" si="81"/>
        <v>4.8699998223000005</v>
      </c>
    </row>
    <row r="1778" spans="1:24" x14ac:dyDescent="0.25">
      <c r="A1778" s="26">
        <v>46265</v>
      </c>
      <c r="B1778" s="27" t="s">
        <v>10379</v>
      </c>
      <c r="C1778" s="27" t="s">
        <v>2004</v>
      </c>
      <c r="D1778" s="27" t="s">
        <v>2005</v>
      </c>
      <c r="E1778" s="27" t="s">
        <v>22</v>
      </c>
      <c r="F1778" s="27" t="s">
        <v>23</v>
      </c>
      <c r="G1778" s="27"/>
      <c r="H1778" s="27" t="s">
        <v>24</v>
      </c>
      <c r="I1778" s="28">
        <v>26898933014</v>
      </c>
      <c r="J1778" s="28">
        <v>0</v>
      </c>
      <c r="K1778" s="28">
        <v>26898933014</v>
      </c>
      <c r="L1778" s="29">
        <v>45.15</v>
      </c>
      <c r="M1778" s="29">
        <f>IFERROR(_xlfn.XLOOKUP($B1778,'Ownership Metrics'!$A:$A,'Ownership Metrics'!$B:$B),"")</f>
        <v>27.58</v>
      </c>
      <c r="N1778" s="28">
        <f>IFERROR(_xlfn.XLOOKUP($B1778,'Ownership Metrics'!$A:$A,'Ownership Metrics'!$C:$C),"")</f>
        <v>2154</v>
      </c>
      <c r="O1778" s="29">
        <f>IFERROR(_xlfn.XLOOKUP($B1778,'Ownership Metrics'!$A:$A,'Ownership Metrics'!$D:$D),"")</f>
        <v>45.15</v>
      </c>
      <c r="P1778" s="29">
        <f>IFERROR(_xlfn.XLOOKUP($B1778,'Ownership Metrics'!$A:$A,'Ownership Metrics'!$E:$E),"")</f>
        <v>54.88</v>
      </c>
      <c r="Q1778" s="30">
        <f>IFERROR(_xlfn.XLOOKUP($B1778,'Ownership Metrics'!$A:$A,'Ownership Metrics'!$F:$F),"")</f>
        <v>8</v>
      </c>
      <c r="R1778" s="30">
        <f>IFERROR(_xlfn.XLOOKUP($B1778,'Ownership Metrics'!$A:$A,'Ownership Metrics'!$G:$G),"")</f>
        <v>42</v>
      </c>
      <c r="S1778" s="27" t="str">
        <f>IFERROR(_xlfn.XLOOKUP($B1778,'Ownership Metrics'!$A:$A,'Ownership Metrics'!$H:$H),"")</f>
        <v>Moderat</v>
      </c>
      <c r="T1778" s="27" t="str">
        <f>IFERROR(_xlfn.XLOOKUP($B1778,'Ownership Metrics'!$A:$A,'Ownership Metrics'!$I:$I),"")</f>
        <v>Sedang</v>
      </c>
      <c r="U1778" s="27">
        <f>IF(COUNTIFS($B$2:$B1778,$B1778,$D$2:$D1778,$D1778)=1,1,0)</f>
        <v>1</v>
      </c>
      <c r="V1778" s="27">
        <f t="shared" si="82"/>
        <v>45.15</v>
      </c>
      <c r="W1778" s="27">
        <f t="shared" si="83"/>
        <v>1</v>
      </c>
      <c r="X1778" s="27">
        <f t="shared" si="81"/>
        <v>45.149999822200002</v>
      </c>
    </row>
    <row r="1779" spans="1:24" x14ac:dyDescent="0.25">
      <c r="A1779" s="26">
        <v>46265</v>
      </c>
      <c r="B1779" s="27" t="s">
        <v>10379</v>
      </c>
      <c r="C1779" s="27" t="s">
        <v>2004</v>
      </c>
      <c r="D1779" s="27" t="s">
        <v>1229</v>
      </c>
      <c r="E1779" s="27" t="s">
        <v>26</v>
      </c>
      <c r="F1779" s="27" t="s">
        <v>32</v>
      </c>
      <c r="G1779" s="27"/>
      <c r="H1779" s="27" t="s">
        <v>64</v>
      </c>
      <c r="I1779" s="28">
        <v>1832000000</v>
      </c>
      <c r="J1779" s="28">
        <v>0</v>
      </c>
      <c r="K1779" s="28">
        <v>1832000000</v>
      </c>
      <c r="L1779" s="29">
        <v>3.08</v>
      </c>
      <c r="M1779" s="29">
        <f>IFERROR(_xlfn.XLOOKUP($B1779,'Ownership Metrics'!$A:$A,'Ownership Metrics'!$B:$B),"")</f>
        <v>27.58</v>
      </c>
      <c r="N1779" s="28">
        <f>IFERROR(_xlfn.XLOOKUP($B1779,'Ownership Metrics'!$A:$A,'Ownership Metrics'!$C:$C),"")</f>
        <v>2154</v>
      </c>
      <c r="O1779" s="29">
        <f>IFERROR(_xlfn.XLOOKUP($B1779,'Ownership Metrics'!$A:$A,'Ownership Metrics'!$D:$D),"")</f>
        <v>45.15</v>
      </c>
      <c r="P1779" s="29">
        <f>IFERROR(_xlfn.XLOOKUP($B1779,'Ownership Metrics'!$A:$A,'Ownership Metrics'!$E:$E),"")</f>
        <v>54.88</v>
      </c>
      <c r="Q1779" s="30">
        <f>IFERROR(_xlfn.XLOOKUP($B1779,'Ownership Metrics'!$A:$A,'Ownership Metrics'!$F:$F),"")</f>
        <v>8</v>
      </c>
      <c r="R1779" s="30">
        <f>IFERROR(_xlfn.XLOOKUP($B1779,'Ownership Metrics'!$A:$A,'Ownership Metrics'!$G:$G),"")</f>
        <v>42</v>
      </c>
      <c r="S1779" s="27" t="str">
        <f>IFERROR(_xlfn.XLOOKUP($B1779,'Ownership Metrics'!$A:$A,'Ownership Metrics'!$H:$H),"")</f>
        <v>Moderat</v>
      </c>
      <c r="T1779" s="27" t="str">
        <f>IFERROR(_xlfn.XLOOKUP($B1779,'Ownership Metrics'!$A:$A,'Ownership Metrics'!$I:$I),"")</f>
        <v>Sedang</v>
      </c>
      <c r="U1779" s="27">
        <f>IF(COUNTIFS($B$2:$B1779,$B1779,$D$2:$D1779,$D1779)=1,1,0)</f>
        <v>1</v>
      </c>
      <c r="V1779" s="27">
        <f t="shared" si="82"/>
        <v>3.08</v>
      </c>
      <c r="W1779" s="27">
        <f t="shared" si="83"/>
        <v>7</v>
      </c>
      <c r="X1779" s="27">
        <f t="shared" si="81"/>
        <v>3.0799998221</v>
      </c>
    </row>
    <row r="1780" spans="1:24" x14ac:dyDescent="0.25">
      <c r="A1780" s="26">
        <v>46265</v>
      </c>
      <c r="B1780" s="27" t="s">
        <v>10379</v>
      </c>
      <c r="C1780" s="27" t="s">
        <v>2004</v>
      </c>
      <c r="D1780" s="27" t="s">
        <v>1003</v>
      </c>
      <c r="E1780" s="27" t="s">
        <v>26</v>
      </c>
      <c r="F1780" s="27" t="s">
        <v>32</v>
      </c>
      <c r="G1780" s="27"/>
      <c r="H1780" s="27" t="s">
        <v>64</v>
      </c>
      <c r="I1780" s="28">
        <v>2780701600</v>
      </c>
      <c r="J1780" s="28">
        <v>0</v>
      </c>
      <c r="K1780" s="28">
        <v>2780701600</v>
      </c>
      <c r="L1780" s="29">
        <v>4.67</v>
      </c>
      <c r="M1780" s="29">
        <f>IFERROR(_xlfn.XLOOKUP($B1780,'Ownership Metrics'!$A:$A,'Ownership Metrics'!$B:$B),"")</f>
        <v>27.58</v>
      </c>
      <c r="N1780" s="28">
        <f>IFERROR(_xlfn.XLOOKUP($B1780,'Ownership Metrics'!$A:$A,'Ownership Metrics'!$C:$C),"")</f>
        <v>2154</v>
      </c>
      <c r="O1780" s="29">
        <f>IFERROR(_xlfn.XLOOKUP($B1780,'Ownership Metrics'!$A:$A,'Ownership Metrics'!$D:$D),"")</f>
        <v>45.15</v>
      </c>
      <c r="P1780" s="29">
        <f>IFERROR(_xlfn.XLOOKUP($B1780,'Ownership Metrics'!$A:$A,'Ownership Metrics'!$E:$E),"")</f>
        <v>54.88</v>
      </c>
      <c r="Q1780" s="30">
        <f>IFERROR(_xlfn.XLOOKUP($B1780,'Ownership Metrics'!$A:$A,'Ownership Metrics'!$F:$F),"")</f>
        <v>8</v>
      </c>
      <c r="R1780" s="30">
        <f>IFERROR(_xlfn.XLOOKUP($B1780,'Ownership Metrics'!$A:$A,'Ownership Metrics'!$G:$G),"")</f>
        <v>42</v>
      </c>
      <c r="S1780" s="27" t="str">
        <f>IFERROR(_xlfn.XLOOKUP($B1780,'Ownership Metrics'!$A:$A,'Ownership Metrics'!$H:$H),"")</f>
        <v>Moderat</v>
      </c>
      <c r="T1780" s="27" t="str">
        <f>IFERROR(_xlfn.XLOOKUP($B1780,'Ownership Metrics'!$A:$A,'Ownership Metrics'!$I:$I),"")</f>
        <v>Sedang</v>
      </c>
      <c r="U1780" s="27">
        <f>IF(COUNTIFS($B$2:$B1780,$B1780,$D$2:$D1780,$D1780)=1,1,0)</f>
        <v>1</v>
      </c>
      <c r="V1780" s="27">
        <f t="shared" si="82"/>
        <v>4.67</v>
      </c>
      <c r="W1780" s="27">
        <f t="shared" si="83"/>
        <v>4</v>
      </c>
      <c r="X1780" s="27">
        <f t="shared" si="81"/>
        <v>4.6699998220000003</v>
      </c>
    </row>
    <row r="1781" spans="1:24" x14ac:dyDescent="0.25">
      <c r="A1781" s="26">
        <v>46265</v>
      </c>
      <c r="B1781" s="27" t="s">
        <v>10379</v>
      </c>
      <c r="C1781" s="27" t="s">
        <v>2004</v>
      </c>
      <c r="D1781" s="27" t="s">
        <v>63</v>
      </c>
      <c r="E1781" s="27" t="s">
        <v>26</v>
      </c>
      <c r="F1781" s="27" t="s">
        <v>32</v>
      </c>
      <c r="G1781" s="27"/>
      <c r="H1781" s="27" t="s">
        <v>64</v>
      </c>
      <c r="I1781" s="28">
        <v>2894065000</v>
      </c>
      <c r="J1781" s="28">
        <v>0</v>
      </c>
      <c r="K1781" s="28">
        <v>2894065000</v>
      </c>
      <c r="L1781" s="29">
        <v>4.8600000000000003</v>
      </c>
      <c r="M1781" s="29">
        <f>IFERROR(_xlfn.XLOOKUP($B1781,'Ownership Metrics'!$A:$A,'Ownership Metrics'!$B:$B),"")</f>
        <v>27.58</v>
      </c>
      <c r="N1781" s="28">
        <f>IFERROR(_xlfn.XLOOKUP($B1781,'Ownership Metrics'!$A:$A,'Ownership Metrics'!$C:$C),"")</f>
        <v>2154</v>
      </c>
      <c r="O1781" s="29">
        <f>IFERROR(_xlfn.XLOOKUP($B1781,'Ownership Metrics'!$A:$A,'Ownership Metrics'!$D:$D),"")</f>
        <v>45.15</v>
      </c>
      <c r="P1781" s="29">
        <f>IFERROR(_xlfn.XLOOKUP($B1781,'Ownership Metrics'!$A:$A,'Ownership Metrics'!$E:$E),"")</f>
        <v>54.88</v>
      </c>
      <c r="Q1781" s="30">
        <f>IFERROR(_xlfn.XLOOKUP($B1781,'Ownership Metrics'!$A:$A,'Ownership Metrics'!$F:$F),"")</f>
        <v>8</v>
      </c>
      <c r="R1781" s="30">
        <f>IFERROR(_xlfn.XLOOKUP($B1781,'Ownership Metrics'!$A:$A,'Ownership Metrics'!$G:$G),"")</f>
        <v>42</v>
      </c>
      <c r="S1781" s="27" t="str">
        <f>IFERROR(_xlfn.XLOOKUP($B1781,'Ownership Metrics'!$A:$A,'Ownership Metrics'!$H:$H),"")</f>
        <v>Moderat</v>
      </c>
      <c r="T1781" s="27" t="str">
        <f>IFERROR(_xlfn.XLOOKUP($B1781,'Ownership Metrics'!$A:$A,'Ownership Metrics'!$I:$I),"")</f>
        <v>Sedang</v>
      </c>
      <c r="U1781" s="27">
        <f>IF(COUNTIFS($B$2:$B1781,$B1781,$D$2:$D1781,$D1781)=1,1,0)</f>
        <v>1</v>
      </c>
      <c r="V1781" s="27">
        <f t="shared" si="82"/>
        <v>4.8600000000000003</v>
      </c>
      <c r="W1781" s="27">
        <f t="shared" si="83"/>
        <v>3</v>
      </c>
      <c r="X1781" s="27">
        <f t="shared" si="81"/>
        <v>4.8599998219000007</v>
      </c>
    </row>
    <row r="1782" spans="1:24" x14ac:dyDescent="0.25">
      <c r="A1782" s="26">
        <v>46265</v>
      </c>
      <c r="B1782" s="27" t="s">
        <v>10379</v>
      </c>
      <c r="C1782" s="27" t="s">
        <v>2004</v>
      </c>
      <c r="D1782" s="27" t="s">
        <v>207</v>
      </c>
      <c r="E1782" s="27" t="s">
        <v>26</v>
      </c>
      <c r="F1782" s="27" t="s">
        <v>32</v>
      </c>
      <c r="G1782" s="27"/>
      <c r="H1782" s="27" t="s">
        <v>64</v>
      </c>
      <c r="I1782" s="28">
        <v>2521823600</v>
      </c>
      <c r="J1782" s="28">
        <v>0</v>
      </c>
      <c r="K1782" s="28">
        <v>2521823600</v>
      </c>
      <c r="L1782" s="29">
        <v>4.2300000000000004</v>
      </c>
      <c r="M1782" s="29">
        <f>IFERROR(_xlfn.XLOOKUP($B1782,'Ownership Metrics'!$A:$A,'Ownership Metrics'!$B:$B),"")</f>
        <v>27.58</v>
      </c>
      <c r="N1782" s="28">
        <f>IFERROR(_xlfn.XLOOKUP($B1782,'Ownership Metrics'!$A:$A,'Ownership Metrics'!$C:$C),"")</f>
        <v>2154</v>
      </c>
      <c r="O1782" s="29">
        <f>IFERROR(_xlfn.XLOOKUP($B1782,'Ownership Metrics'!$A:$A,'Ownership Metrics'!$D:$D),"")</f>
        <v>45.15</v>
      </c>
      <c r="P1782" s="29">
        <f>IFERROR(_xlfn.XLOOKUP($B1782,'Ownership Metrics'!$A:$A,'Ownership Metrics'!$E:$E),"")</f>
        <v>54.88</v>
      </c>
      <c r="Q1782" s="30">
        <f>IFERROR(_xlfn.XLOOKUP($B1782,'Ownership Metrics'!$A:$A,'Ownership Metrics'!$F:$F),"")</f>
        <v>8</v>
      </c>
      <c r="R1782" s="30">
        <f>IFERROR(_xlfn.XLOOKUP($B1782,'Ownership Metrics'!$A:$A,'Ownership Metrics'!$G:$G),"")</f>
        <v>42</v>
      </c>
      <c r="S1782" s="27" t="str">
        <f>IFERROR(_xlfn.XLOOKUP($B1782,'Ownership Metrics'!$A:$A,'Ownership Metrics'!$H:$H),"")</f>
        <v>Moderat</v>
      </c>
      <c r="T1782" s="27" t="str">
        <f>IFERROR(_xlfn.XLOOKUP($B1782,'Ownership Metrics'!$A:$A,'Ownership Metrics'!$I:$I),"")</f>
        <v>Sedang</v>
      </c>
      <c r="U1782" s="27">
        <f>IF(COUNTIFS($B$2:$B1782,$B1782,$D$2:$D1782,$D1782)=1,1,0)</f>
        <v>1</v>
      </c>
      <c r="V1782" s="27">
        <f t="shared" si="82"/>
        <v>4.2300000000000004</v>
      </c>
      <c r="W1782" s="27">
        <f t="shared" si="83"/>
        <v>5</v>
      </c>
      <c r="X1782" s="27">
        <f t="shared" si="81"/>
        <v>4.2299998218000008</v>
      </c>
    </row>
    <row r="1783" spans="1:24" x14ac:dyDescent="0.25">
      <c r="A1783" s="26">
        <v>46265</v>
      </c>
      <c r="B1783" s="27" t="s">
        <v>10379</v>
      </c>
      <c r="C1783" s="27" t="s">
        <v>2004</v>
      </c>
      <c r="D1783" s="27" t="s">
        <v>2006</v>
      </c>
      <c r="E1783" s="27" t="s">
        <v>35</v>
      </c>
      <c r="F1783" s="27" t="s">
        <v>23</v>
      </c>
      <c r="G1783" s="27" t="s">
        <v>36</v>
      </c>
      <c r="H1783" s="27" t="s">
        <v>24</v>
      </c>
      <c r="I1783" s="28">
        <v>886617200</v>
      </c>
      <c r="J1783" s="28">
        <v>0</v>
      </c>
      <c r="K1783" s="28">
        <v>886617200</v>
      </c>
      <c r="L1783" s="29">
        <v>1.49</v>
      </c>
      <c r="M1783" s="29">
        <f>IFERROR(_xlfn.XLOOKUP($B1783,'Ownership Metrics'!$A:$A,'Ownership Metrics'!$B:$B),"")</f>
        <v>27.58</v>
      </c>
      <c r="N1783" s="28">
        <f>IFERROR(_xlfn.XLOOKUP($B1783,'Ownership Metrics'!$A:$A,'Ownership Metrics'!$C:$C),"")</f>
        <v>2154</v>
      </c>
      <c r="O1783" s="29">
        <f>IFERROR(_xlfn.XLOOKUP($B1783,'Ownership Metrics'!$A:$A,'Ownership Metrics'!$D:$D),"")</f>
        <v>45.15</v>
      </c>
      <c r="P1783" s="29">
        <f>IFERROR(_xlfn.XLOOKUP($B1783,'Ownership Metrics'!$A:$A,'Ownership Metrics'!$E:$E),"")</f>
        <v>54.88</v>
      </c>
      <c r="Q1783" s="30">
        <f>IFERROR(_xlfn.XLOOKUP($B1783,'Ownership Metrics'!$A:$A,'Ownership Metrics'!$F:$F),"")</f>
        <v>8</v>
      </c>
      <c r="R1783" s="30">
        <f>IFERROR(_xlfn.XLOOKUP($B1783,'Ownership Metrics'!$A:$A,'Ownership Metrics'!$G:$G),"")</f>
        <v>42</v>
      </c>
      <c r="S1783" s="27" t="str">
        <f>IFERROR(_xlfn.XLOOKUP($B1783,'Ownership Metrics'!$A:$A,'Ownership Metrics'!$H:$H),"")</f>
        <v>Moderat</v>
      </c>
      <c r="T1783" s="27" t="str">
        <f>IFERROR(_xlfn.XLOOKUP($B1783,'Ownership Metrics'!$A:$A,'Ownership Metrics'!$I:$I),"")</f>
        <v>Sedang</v>
      </c>
      <c r="U1783" s="27">
        <f>IF(COUNTIFS($B$2:$B1783,$B1783,$D$2:$D1783,$D1783)=1,1,0)</f>
        <v>1</v>
      </c>
      <c r="V1783" s="27">
        <f t="shared" si="82"/>
        <v>1.49</v>
      </c>
      <c r="W1783" s="27">
        <f t="shared" si="83"/>
        <v>8</v>
      </c>
      <c r="X1783" s="27">
        <f t="shared" si="81"/>
        <v>1.4899998216999999</v>
      </c>
    </row>
    <row r="1784" spans="1:24" x14ac:dyDescent="0.25">
      <c r="A1784" s="26">
        <v>46265</v>
      </c>
      <c r="B1784" s="27" t="s">
        <v>10379</v>
      </c>
      <c r="C1784" s="27" t="s">
        <v>2004</v>
      </c>
      <c r="D1784" s="27" t="s">
        <v>147</v>
      </c>
      <c r="E1784" s="27" t="s">
        <v>67</v>
      </c>
      <c r="F1784" s="27" t="s">
        <v>32</v>
      </c>
      <c r="G1784" s="27"/>
      <c r="H1784" s="27" t="s">
        <v>64</v>
      </c>
      <c r="I1784" s="28">
        <v>2903100000</v>
      </c>
      <c r="J1784" s="28">
        <v>0</v>
      </c>
      <c r="K1784" s="28">
        <v>2903100000</v>
      </c>
      <c r="L1784" s="29">
        <v>4.87</v>
      </c>
      <c r="M1784" s="29">
        <f>IFERROR(_xlfn.XLOOKUP($B1784,'Ownership Metrics'!$A:$A,'Ownership Metrics'!$B:$B),"")</f>
        <v>27.58</v>
      </c>
      <c r="N1784" s="28">
        <f>IFERROR(_xlfn.XLOOKUP($B1784,'Ownership Metrics'!$A:$A,'Ownership Metrics'!$C:$C),"")</f>
        <v>2154</v>
      </c>
      <c r="O1784" s="29">
        <f>IFERROR(_xlfn.XLOOKUP($B1784,'Ownership Metrics'!$A:$A,'Ownership Metrics'!$D:$D),"")</f>
        <v>45.15</v>
      </c>
      <c r="P1784" s="29">
        <f>IFERROR(_xlfn.XLOOKUP($B1784,'Ownership Metrics'!$A:$A,'Ownership Metrics'!$E:$E),"")</f>
        <v>54.88</v>
      </c>
      <c r="Q1784" s="30">
        <f>IFERROR(_xlfn.XLOOKUP($B1784,'Ownership Metrics'!$A:$A,'Ownership Metrics'!$F:$F),"")</f>
        <v>8</v>
      </c>
      <c r="R1784" s="30">
        <f>IFERROR(_xlfn.XLOOKUP($B1784,'Ownership Metrics'!$A:$A,'Ownership Metrics'!$G:$G),"")</f>
        <v>42</v>
      </c>
      <c r="S1784" s="27" t="str">
        <f>IFERROR(_xlfn.XLOOKUP($B1784,'Ownership Metrics'!$A:$A,'Ownership Metrics'!$H:$H),"")</f>
        <v>Moderat</v>
      </c>
      <c r="T1784" s="27" t="str">
        <f>IFERROR(_xlfn.XLOOKUP($B1784,'Ownership Metrics'!$A:$A,'Ownership Metrics'!$I:$I),"")</f>
        <v>Sedang</v>
      </c>
      <c r="U1784" s="27">
        <f>IF(COUNTIFS($B$2:$B1784,$B1784,$D$2:$D1784,$D1784)=1,1,0)</f>
        <v>1</v>
      </c>
      <c r="V1784" s="27">
        <f t="shared" si="82"/>
        <v>4.87</v>
      </c>
      <c r="W1784" s="27">
        <f t="shared" si="83"/>
        <v>2</v>
      </c>
      <c r="X1784" s="27">
        <f t="shared" si="81"/>
        <v>4.8699998216000004</v>
      </c>
    </row>
    <row r="1785" spans="1:24" x14ac:dyDescent="0.25">
      <c r="A1785" s="26">
        <v>46265</v>
      </c>
      <c r="B1785" s="27" t="s">
        <v>10379</v>
      </c>
      <c r="C1785" s="27" t="s">
        <v>2004</v>
      </c>
      <c r="D1785" s="27" t="s">
        <v>438</v>
      </c>
      <c r="E1785" s="27" t="s">
        <v>67</v>
      </c>
      <c r="F1785" s="27" t="s">
        <v>32</v>
      </c>
      <c r="G1785" s="27"/>
      <c r="H1785" s="27" t="s">
        <v>128</v>
      </c>
      <c r="I1785" s="28">
        <v>2425500000</v>
      </c>
      <c r="J1785" s="28">
        <v>0</v>
      </c>
      <c r="K1785" s="28">
        <v>2425500000</v>
      </c>
      <c r="L1785" s="29">
        <v>4.07</v>
      </c>
      <c r="M1785" s="29">
        <f>IFERROR(_xlfn.XLOOKUP($B1785,'Ownership Metrics'!$A:$A,'Ownership Metrics'!$B:$B),"")</f>
        <v>27.58</v>
      </c>
      <c r="N1785" s="28">
        <f>IFERROR(_xlfn.XLOOKUP($B1785,'Ownership Metrics'!$A:$A,'Ownership Metrics'!$C:$C),"")</f>
        <v>2154</v>
      </c>
      <c r="O1785" s="29">
        <f>IFERROR(_xlfn.XLOOKUP($B1785,'Ownership Metrics'!$A:$A,'Ownership Metrics'!$D:$D),"")</f>
        <v>45.15</v>
      </c>
      <c r="P1785" s="29">
        <f>IFERROR(_xlfn.XLOOKUP($B1785,'Ownership Metrics'!$A:$A,'Ownership Metrics'!$E:$E),"")</f>
        <v>54.88</v>
      </c>
      <c r="Q1785" s="30">
        <f>IFERROR(_xlfn.XLOOKUP($B1785,'Ownership Metrics'!$A:$A,'Ownership Metrics'!$F:$F),"")</f>
        <v>8</v>
      </c>
      <c r="R1785" s="30">
        <f>IFERROR(_xlfn.XLOOKUP($B1785,'Ownership Metrics'!$A:$A,'Ownership Metrics'!$G:$G),"")</f>
        <v>42</v>
      </c>
      <c r="S1785" s="27" t="str">
        <f>IFERROR(_xlfn.XLOOKUP($B1785,'Ownership Metrics'!$A:$A,'Ownership Metrics'!$H:$H),"")</f>
        <v>Moderat</v>
      </c>
      <c r="T1785" s="27" t="str">
        <f>IFERROR(_xlfn.XLOOKUP($B1785,'Ownership Metrics'!$A:$A,'Ownership Metrics'!$I:$I),"")</f>
        <v>Sedang</v>
      </c>
      <c r="U1785" s="27">
        <f>IF(COUNTIFS($B$2:$B1785,$B1785,$D$2:$D1785,$D1785)=1,1,0)</f>
        <v>1</v>
      </c>
      <c r="V1785" s="27">
        <f t="shared" si="82"/>
        <v>4.07</v>
      </c>
      <c r="W1785" s="27">
        <f t="shared" si="83"/>
        <v>6</v>
      </c>
      <c r="X1785" s="27">
        <f t="shared" si="81"/>
        <v>4.0699998215000006</v>
      </c>
    </row>
    <row r="1786" spans="1:24" x14ac:dyDescent="0.25">
      <c r="A1786" s="26">
        <v>46265</v>
      </c>
      <c r="B1786" s="27" t="s">
        <v>10380</v>
      </c>
      <c r="C1786" s="27" t="s">
        <v>2008</v>
      </c>
      <c r="D1786" s="27" t="s">
        <v>2009</v>
      </c>
      <c r="E1786" s="27" t="s">
        <v>1128</v>
      </c>
      <c r="F1786" s="27" t="s">
        <v>23</v>
      </c>
      <c r="G1786" s="27"/>
      <c r="H1786" s="27" t="s">
        <v>24</v>
      </c>
      <c r="I1786" s="28">
        <v>61443300</v>
      </c>
      <c r="J1786" s="28">
        <v>0</v>
      </c>
      <c r="K1786" s="28">
        <v>61443300</v>
      </c>
      <c r="L1786" s="29">
        <v>3.15</v>
      </c>
      <c r="M1786" s="29">
        <f>IFERROR(_xlfn.XLOOKUP($B1786,'Ownership Metrics'!$A:$A,'Ownership Metrics'!$B:$B),"")</f>
        <v>2.08</v>
      </c>
      <c r="N1786" s="28">
        <f>IFERROR(_xlfn.XLOOKUP($B1786,'Ownership Metrics'!$A:$A,'Ownership Metrics'!$C:$C),"")</f>
        <v>1651</v>
      </c>
      <c r="O1786" s="29">
        <f>IFERROR(_xlfn.XLOOKUP($B1786,'Ownership Metrics'!$A:$A,'Ownership Metrics'!$D:$D),"")</f>
        <v>26.04</v>
      </c>
      <c r="P1786" s="29">
        <f>IFERROR(_xlfn.XLOOKUP($B1786,'Ownership Metrics'!$A:$A,'Ownership Metrics'!$E:$E),"")</f>
        <v>65.28</v>
      </c>
      <c r="Q1786" s="30">
        <f>IFERROR(_xlfn.XLOOKUP($B1786,'Ownership Metrics'!$A:$A,'Ownership Metrics'!$F:$F),"")</f>
        <v>11</v>
      </c>
      <c r="R1786" s="30">
        <f>IFERROR(_xlfn.XLOOKUP($B1786,'Ownership Metrics'!$A:$A,'Ownership Metrics'!$G:$G),"")</f>
        <v>40</v>
      </c>
      <c r="S1786" s="27" t="str">
        <f>IFERROR(_xlfn.XLOOKUP($B1786,'Ownership Metrics'!$A:$A,'Ownership Metrics'!$H:$H),"")</f>
        <v>Oligopoli</v>
      </c>
      <c r="T1786" s="27" t="str">
        <f>IFERROR(_xlfn.XLOOKUP($B1786,'Ownership Metrics'!$A:$A,'Ownership Metrics'!$I:$I),"")</f>
        <v>Sedang</v>
      </c>
      <c r="U1786" s="27">
        <f>IF(COUNTIFS($B$2:$B1786,$B1786,$D$2:$D1786,$D1786)=1,1,0)</f>
        <v>1</v>
      </c>
      <c r="V1786" s="27">
        <f t="shared" si="82"/>
        <v>3.15</v>
      </c>
      <c r="W1786" s="27">
        <f t="shared" si="83"/>
        <v>7</v>
      </c>
      <c r="X1786" s="27">
        <f t="shared" si="81"/>
        <v>3.1499998213999998</v>
      </c>
    </row>
    <row r="1787" spans="1:24" x14ac:dyDescent="0.25">
      <c r="A1787" s="26">
        <v>46265</v>
      </c>
      <c r="B1787" s="27" t="s">
        <v>10380</v>
      </c>
      <c r="C1787" s="27" t="s">
        <v>2008</v>
      </c>
      <c r="D1787" s="27" t="s">
        <v>2010</v>
      </c>
      <c r="E1787" s="27" t="s">
        <v>1128</v>
      </c>
      <c r="F1787" s="27" t="s">
        <v>23</v>
      </c>
      <c r="G1787" s="27"/>
      <c r="H1787" s="27" t="s">
        <v>24</v>
      </c>
      <c r="I1787" s="28">
        <v>63308400</v>
      </c>
      <c r="J1787" s="28">
        <v>0</v>
      </c>
      <c r="K1787" s="28">
        <v>63308400</v>
      </c>
      <c r="L1787" s="29">
        <v>3.25</v>
      </c>
      <c r="M1787" s="29">
        <f>IFERROR(_xlfn.XLOOKUP($B1787,'Ownership Metrics'!$A:$A,'Ownership Metrics'!$B:$B),"")</f>
        <v>2.08</v>
      </c>
      <c r="N1787" s="28">
        <f>IFERROR(_xlfn.XLOOKUP($B1787,'Ownership Metrics'!$A:$A,'Ownership Metrics'!$C:$C),"")</f>
        <v>1651</v>
      </c>
      <c r="O1787" s="29">
        <f>IFERROR(_xlfn.XLOOKUP($B1787,'Ownership Metrics'!$A:$A,'Ownership Metrics'!$D:$D),"")</f>
        <v>26.04</v>
      </c>
      <c r="P1787" s="29">
        <f>IFERROR(_xlfn.XLOOKUP($B1787,'Ownership Metrics'!$A:$A,'Ownership Metrics'!$E:$E),"")</f>
        <v>65.28</v>
      </c>
      <c r="Q1787" s="30">
        <f>IFERROR(_xlfn.XLOOKUP($B1787,'Ownership Metrics'!$A:$A,'Ownership Metrics'!$F:$F),"")</f>
        <v>11</v>
      </c>
      <c r="R1787" s="30">
        <f>IFERROR(_xlfn.XLOOKUP($B1787,'Ownership Metrics'!$A:$A,'Ownership Metrics'!$G:$G),"")</f>
        <v>40</v>
      </c>
      <c r="S1787" s="27" t="str">
        <f>IFERROR(_xlfn.XLOOKUP($B1787,'Ownership Metrics'!$A:$A,'Ownership Metrics'!$H:$H),"")</f>
        <v>Oligopoli</v>
      </c>
      <c r="T1787" s="27" t="str">
        <f>IFERROR(_xlfn.XLOOKUP($B1787,'Ownership Metrics'!$A:$A,'Ownership Metrics'!$I:$I),"")</f>
        <v>Sedang</v>
      </c>
      <c r="U1787" s="27">
        <f>IF(COUNTIFS($B$2:$B1787,$B1787,$D$2:$D1787,$D1787)=1,1,0)</f>
        <v>1</v>
      </c>
      <c r="V1787" s="27">
        <f t="shared" si="82"/>
        <v>3.25</v>
      </c>
      <c r="W1787" s="27">
        <f t="shared" si="83"/>
        <v>6</v>
      </c>
      <c r="X1787" s="27">
        <f t="shared" si="81"/>
        <v>3.2499998212999999</v>
      </c>
    </row>
    <row r="1788" spans="1:24" x14ac:dyDescent="0.25">
      <c r="A1788" s="26">
        <v>46265</v>
      </c>
      <c r="B1788" s="27" t="s">
        <v>10380</v>
      </c>
      <c r="C1788" s="27" t="s">
        <v>2008</v>
      </c>
      <c r="D1788" s="27" t="s">
        <v>2011</v>
      </c>
      <c r="E1788" s="27" t="s">
        <v>1128</v>
      </c>
      <c r="F1788" s="27" t="s">
        <v>23</v>
      </c>
      <c r="G1788" s="27"/>
      <c r="H1788" s="27" t="s">
        <v>24</v>
      </c>
      <c r="I1788" s="28">
        <v>53407500</v>
      </c>
      <c r="J1788" s="28">
        <v>0</v>
      </c>
      <c r="K1788" s="28">
        <v>53407500</v>
      </c>
      <c r="L1788" s="29">
        <v>2.74</v>
      </c>
      <c r="M1788" s="29">
        <f>IFERROR(_xlfn.XLOOKUP($B1788,'Ownership Metrics'!$A:$A,'Ownership Metrics'!$B:$B),"")</f>
        <v>2.08</v>
      </c>
      <c r="N1788" s="28">
        <f>IFERROR(_xlfn.XLOOKUP($B1788,'Ownership Metrics'!$A:$A,'Ownership Metrics'!$C:$C),"")</f>
        <v>1651</v>
      </c>
      <c r="O1788" s="29">
        <f>IFERROR(_xlfn.XLOOKUP($B1788,'Ownership Metrics'!$A:$A,'Ownership Metrics'!$D:$D),"")</f>
        <v>26.04</v>
      </c>
      <c r="P1788" s="29">
        <f>IFERROR(_xlfn.XLOOKUP($B1788,'Ownership Metrics'!$A:$A,'Ownership Metrics'!$E:$E),"")</f>
        <v>65.28</v>
      </c>
      <c r="Q1788" s="30">
        <f>IFERROR(_xlfn.XLOOKUP($B1788,'Ownership Metrics'!$A:$A,'Ownership Metrics'!$F:$F),"")</f>
        <v>11</v>
      </c>
      <c r="R1788" s="30">
        <f>IFERROR(_xlfn.XLOOKUP($B1788,'Ownership Metrics'!$A:$A,'Ownership Metrics'!$G:$G),"")</f>
        <v>40</v>
      </c>
      <c r="S1788" s="27" t="str">
        <f>IFERROR(_xlfn.XLOOKUP($B1788,'Ownership Metrics'!$A:$A,'Ownership Metrics'!$H:$H),"")</f>
        <v>Oligopoli</v>
      </c>
      <c r="T1788" s="27" t="str">
        <f>IFERROR(_xlfn.XLOOKUP($B1788,'Ownership Metrics'!$A:$A,'Ownership Metrics'!$I:$I),"")</f>
        <v>Sedang</v>
      </c>
      <c r="U1788" s="27">
        <f>IF(COUNTIFS($B$2:$B1788,$B1788,$D$2:$D1788,$D1788)=1,1,0)</f>
        <v>1</v>
      </c>
      <c r="V1788" s="27">
        <f t="shared" si="82"/>
        <v>2.74</v>
      </c>
      <c r="W1788" s="27">
        <f t="shared" si="83"/>
        <v>9</v>
      </c>
      <c r="X1788" s="27">
        <f t="shared" si="81"/>
        <v>2.7399998212000001</v>
      </c>
    </row>
    <row r="1789" spans="1:24" x14ac:dyDescent="0.25">
      <c r="A1789" s="26">
        <v>46265</v>
      </c>
      <c r="B1789" s="27" t="s">
        <v>10380</v>
      </c>
      <c r="C1789" s="27" t="s">
        <v>2008</v>
      </c>
      <c r="D1789" s="27" t="s">
        <v>2012</v>
      </c>
      <c r="E1789" s="27" t="s">
        <v>1128</v>
      </c>
      <c r="F1789" s="27" t="s">
        <v>23</v>
      </c>
      <c r="G1789" s="27"/>
      <c r="H1789" s="27" t="s">
        <v>24</v>
      </c>
      <c r="I1789" s="28">
        <v>61512500</v>
      </c>
      <c r="J1789" s="28">
        <v>0</v>
      </c>
      <c r="K1789" s="28">
        <v>61512500</v>
      </c>
      <c r="L1789" s="29">
        <v>3.15</v>
      </c>
      <c r="M1789" s="29">
        <f>IFERROR(_xlfn.XLOOKUP($B1789,'Ownership Metrics'!$A:$A,'Ownership Metrics'!$B:$B),"")</f>
        <v>2.08</v>
      </c>
      <c r="N1789" s="28">
        <f>IFERROR(_xlfn.XLOOKUP($B1789,'Ownership Metrics'!$A:$A,'Ownership Metrics'!$C:$C),"")</f>
        <v>1651</v>
      </c>
      <c r="O1789" s="29">
        <f>IFERROR(_xlfn.XLOOKUP($B1789,'Ownership Metrics'!$A:$A,'Ownership Metrics'!$D:$D),"")</f>
        <v>26.04</v>
      </c>
      <c r="P1789" s="29">
        <f>IFERROR(_xlfn.XLOOKUP($B1789,'Ownership Metrics'!$A:$A,'Ownership Metrics'!$E:$E),"")</f>
        <v>65.28</v>
      </c>
      <c r="Q1789" s="30">
        <f>IFERROR(_xlfn.XLOOKUP($B1789,'Ownership Metrics'!$A:$A,'Ownership Metrics'!$F:$F),"")</f>
        <v>11</v>
      </c>
      <c r="R1789" s="30">
        <f>IFERROR(_xlfn.XLOOKUP($B1789,'Ownership Metrics'!$A:$A,'Ownership Metrics'!$G:$G),"")</f>
        <v>40</v>
      </c>
      <c r="S1789" s="27" t="str">
        <f>IFERROR(_xlfn.XLOOKUP($B1789,'Ownership Metrics'!$A:$A,'Ownership Metrics'!$H:$H),"")</f>
        <v>Oligopoli</v>
      </c>
      <c r="T1789" s="27" t="str">
        <f>IFERROR(_xlfn.XLOOKUP($B1789,'Ownership Metrics'!$A:$A,'Ownership Metrics'!$I:$I),"")</f>
        <v>Sedang</v>
      </c>
      <c r="U1789" s="27">
        <f>IF(COUNTIFS($B$2:$B1789,$B1789,$D$2:$D1789,$D1789)=1,1,0)</f>
        <v>1</v>
      </c>
      <c r="V1789" s="27">
        <f t="shared" si="82"/>
        <v>3.15</v>
      </c>
      <c r="W1789" s="27">
        <f t="shared" si="83"/>
        <v>8</v>
      </c>
      <c r="X1789" s="27">
        <f t="shared" si="81"/>
        <v>3.1499998210999998</v>
      </c>
    </row>
    <row r="1790" spans="1:24" x14ac:dyDescent="0.25">
      <c r="A1790" s="26">
        <v>46265</v>
      </c>
      <c r="B1790" s="27" t="s">
        <v>10380</v>
      </c>
      <c r="C1790" s="27" t="s">
        <v>2008</v>
      </c>
      <c r="D1790" s="27" t="s">
        <v>2013</v>
      </c>
      <c r="E1790" s="27" t="s">
        <v>35</v>
      </c>
      <c r="F1790" s="27" t="s">
        <v>23</v>
      </c>
      <c r="G1790" s="27" t="s">
        <v>36</v>
      </c>
      <c r="H1790" s="27" t="s">
        <v>24</v>
      </c>
      <c r="I1790" s="28">
        <v>20005000</v>
      </c>
      <c r="J1790" s="28">
        <v>0</v>
      </c>
      <c r="K1790" s="28">
        <v>20005000</v>
      </c>
      <c r="L1790" s="29">
        <v>1.03</v>
      </c>
      <c r="M1790" s="29">
        <f>IFERROR(_xlfn.XLOOKUP($B1790,'Ownership Metrics'!$A:$A,'Ownership Metrics'!$B:$B),"")</f>
        <v>2.08</v>
      </c>
      <c r="N1790" s="28">
        <f>IFERROR(_xlfn.XLOOKUP($B1790,'Ownership Metrics'!$A:$A,'Ownership Metrics'!$C:$C),"")</f>
        <v>1651</v>
      </c>
      <c r="O1790" s="29">
        <f>IFERROR(_xlfn.XLOOKUP($B1790,'Ownership Metrics'!$A:$A,'Ownership Metrics'!$D:$D),"")</f>
        <v>26.04</v>
      </c>
      <c r="P1790" s="29">
        <f>IFERROR(_xlfn.XLOOKUP($B1790,'Ownership Metrics'!$A:$A,'Ownership Metrics'!$E:$E),"")</f>
        <v>65.28</v>
      </c>
      <c r="Q1790" s="30">
        <f>IFERROR(_xlfn.XLOOKUP($B1790,'Ownership Metrics'!$A:$A,'Ownership Metrics'!$F:$F),"")</f>
        <v>11</v>
      </c>
      <c r="R1790" s="30">
        <f>IFERROR(_xlfn.XLOOKUP($B1790,'Ownership Metrics'!$A:$A,'Ownership Metrics'!$G:$G),"")</f>
        <v>40</v>
      </c>
      <c r="S1790" s="27" t="str">
        <f>IFERROR(_xlfn.XLOOKUP($B1790,'Ownership Metrics'!$A:$A,'Ownership Metrics'!$H:$H),"")</f>
        <v>Oligopoli</v>
      </c>
      <c r="T1790" s="27" t="str">
        <f>IFERROR(_xlfn.XLOOKUP($B1790,'Ownership Metrics'!$A:$A,'Ownership Metrics'!$I:$I),"")</f>
        <v>Sedang</v>
      </c>
      <c r="U1790" s="27">
        <f>IF(COUNTIFS($B$2:$B1790,$B1790,$D$2:$D1790,$D1790)=1,1,0)</f>
        <v>1</v>
      </c>
      <c r="V1790" s="27">
        <f t="shared" si="82"/>
        <v>1.03</v>
      </c>
      <c r="W1790" s="27">
        <f t="shared" si="83"/>
        <v>11</v>
      </c>
      <c r="X1790" s="27">
        <f t="shared" si="81"/>
        <v>1.0299998210000001</v>
      </c>
    </row>
    <row r="1791" spans="1:24" x14ac:dyDescent="0.25">
      <c r="A1791" s="26">
        <v>46265</v>
      </c>
      <c r="B1791" s="27" t="s">
        <v>10380</v>
      </c>
      <c r="C1791" s="27" t="s">
        <v>2008</v>
      </c>
      <c r="D1791" s="27" t="s">
        <v>2014</v>
      </c>
      <c r="E1791" s="27" t="s">
        <v>35</v>
      </c>
      <c r="F1791" s="27" t="s">
        <v>23</v>
      </c>
      <c r="G1791" s="27" t="s">
        <v>36</v>
      </c>
      <c r="H1791" s="27" t="s">
        <v>24</v>
      </c>
      <c r="I1791" s="28">
        <v>76532200</v>
      </c>
      <c r="J1791" s="28">
        <v>359580000</v>
      </c>
      <c r="K1791" s="28">
        <v>436112200</v>
      </c>
      <c r="L1791" s="29">
        <v>22.36</v>
      </c>
      <c r="M1791" s="29">
        <f>IFERROR(_xlfn.XLOOKUP($B1791,'Ownership Metrics'!$A:$A,'Ownership Metrics'!$B:$B),"")</f>
        <v>2.08</v>
      </c>
      <c r="N1791" s="28">
        <f>IFERROR(_xlfn.XLOOKUP($B1791,'Ownership Metrics'!$A:$A,'Ownership Metrics'!$C:$C),"")</f>
        <v>1651</v>
      </c>
      <c r="O1791" s="29">
        <f>IFERROR(_xlfn.XLOOKUP($B1791,'Ownership Metrics'!$A:$A,'Ownership Metrics'!$D:$D),"")</f>
        <v>26.04</v>
      </c>
      <c r="P1791" s="29">
        <f>IFERROR(_xlfn.XLOOKUP($B1791,'Ownership Metrics'!$A:$A,'Ownership Metrics'!$E:$E),"")</f>
        <v>65.28</v>
      </c>
      <c r="Q1791" s="30">
        <f>IFERROR(_xlfn.XLOOKUP($B1791,'Ownership Metrics'!$A:$A,'Ownership Metrics'!$F:$F),"")</f>
        <v>11</v>
      </c>
      <c r="R1791" s="30">
        <f>IFERROR(_xlfn.XLOOKUP($B1791,'Ownership Metrics'!$A:$A,'Ownership Metrics'!$G:$G),"")</f>
        <v>40</v>
      </c>
      <c r="S1791" s="27" t="str">
        <f>IFERROR(_xlfn.XLOOKUP($B1791,'Ownership Metrics'!$A:$A,'Ownership Metrics'!$H:$H),"")</f>
        <v>Oligopoli</v>
      </c>
      <c r="T1791" s="27" t="str">
        <f>IFERROR(_xlfn.XLOOKUP($B1791,'Ownership Metrics'!$A:$A,'Ownership Metrics'!$I:$I),"")</f>
        <v>Sedang</v>
      </c>
      <c r="U1791" s="27">
        <f>IF(COUNTIFS($B$2:$B1791,$B1791,$D$2:$D1791,$D1791)=1,1,0)</f>
        <v>1</v>
      </c>
      <c r="V1791" s="27">
        <f t="shared" si="82"/>
        <v>22.36</v>
      </c>
      <c r="W1791" s="27">
        <f t="shared" si="83"/>
        <v>2</v>
      </c>
      <c r="X1791" s="27">
        <f t="shared" si="81"/>
        <v>22.359999820900001</v>
      </c>
    </row>
    <row r="1792" spans="1:24" x14ac:dyDescent="0.25">
      <c r="A1792" s="26">
        <v>46265</v>
      </c>
      <c r="B1792" s="27" t="s">
        <v>10380</v>
      </c>
      <c r="C1792" s="27" t="s">
        <v>2008</v>
      </c>
      <c r="D1792" s="27" t="s">
        <v>2015</v>
      </c>
      <c r="E1792" s="27" t="s">
        <v>35</v>
      </c>
      <c r="F1792" s="27" t="s">
        <v>23</v>
      </c>
      <c r="G1792" s="27" t="s">
        <v>36</v>
      </c>
      <c r="H1792" s="27" t="s">
        <v>24</v>
      </c>
      <c r="I1792" s="28">
        <v>0</v>
      </c>
      <c r="J1792" s="28">
        <v>168012000</v>
      </c>
      <c r="K1792" s="28">
        <v>168012000</v>
      </c>
      <c r="L1792" s="29">
        <v>8.6199999999999992</v>
      </c>
      <c r="M1792" s="29">
        <f>IFERROR(_xlfn.XLOOKUP($B1792,'Ownership Metrics'!$A:$A,'Ownership Metrics'!$B:$B),"")</f>
        <v>2.08</v>
      </c>
      <c r="N1792" s="28">
        <f>IFERROR(_xlfn.XLOOKUP($B1792,'Ownership Metrics'!$A:$A,'Ownership Metrics'!$C:$C),"")</f>
        <v>1651</v>
      </c>
      <c r="O1792" s="29">
        <f>IFERROR(_xlfn.XLOOKUP($B1792,'Ownership Metrics'!$A:$A,'Ownership Metrics'!$D:$D),"")</f>
        <v>26.04</v>
      </c>
      <c r="P1792" s="29">
        <f>IFERROR(_xlfn.XLOOKUP($B1792,'Ownership Metrics'!$A:$A,'Ownership Metrics'!$E:$E),"")</f>
        <v>65.28</v>
      </c>
      <c r="Q1792" s="30">
        <f>IFERROR(_xlfn.XLOOKUP($B1792,'Ownership Metrics'!$A:$A,'Ownership Metrics'!$F:$F),"")</f>
        <v>11</v>
      </c>
      <c r="R1792" s="30">
        <f>IFERROR(_xlfn.XLOOKUP($B1792,'Ownership Metrics'!$A:$A,'Ownership Metrics'!$G:$G),"")</f>
        <v>40</v>
      </c>
      <c r="S1792" s="27" t="str">
        <f>IFERROR(_xlfn.XLOOKUP($B1792,'Ownership Metrics'!$A:$A,'Ownership Metrics'!$H:$H),"")</f>
        <v>Oligopoli</v>
      </c>
      <c r="T1792" s="27" t="str">
        <f>IFERROR(_xlfn.XLOOKUP($B1792,'Ownership Metrics'!$A:$A,'Ownership Metrics'!$I:$I),"")</f>
        <v>Sedang</v>
      </c>
      <c r="U1792" s="27">
        <f>IF(COUNTIFS($B$2:$B1792,$B1792,$D$2:$D1792,$D1792)=1,1,0)</f>
        <v>1</v>
      </c>
      <c r="V1792" s="27">
        <f t="shared" si="82"/>
        <v>8.6199999999999992</v>
      </c>
      <c r="W1792" s="27">
        <f t="shared" si="83"/>
        <v>4</v>
      </c>
      <c r="X1792" s="27">
        <f t="shared" si="81"/>
        <v>8.6199998207999986</v>
      </c>
    </row>
    <row r="1793" spans="1:24" x14ac:dyDescent="0.25">
      <c r="A1793" s="26">
        <v>46265</v>
      </c>
      <c r="B1793" s="27" t="s">
        <v>10380</v>
      </c>
      <c r="C1793" s="27" t="s">
        <v>2008</v>
      </c>
      <c r="D1793" s="27" t="s">
        <v>2016</v>
      </c>
      <c r="E1793" s="27" t="s">
        <v>35</v>
      </c>
      <c r="F1793" s="27" t="s">
        <v>23</v>
      </c>
      <c r="G1793" s="27" t="s">
        <v>36</v>
      </c>
      <c r="H1793" s="27" t="s">
        <v>36</v>
      </c>
      <c r="I1793" s="28">
        <v>0</v>
      </c>
      <c r="J1793" s="28">
        <v>161928000</v>
      </c>
      <c r="K1793" s="28">
        <v>161928000</v>
      </c>
      <c r="L1793" s="29">
        <v>8.3000000000000007</v>
      </c>
      <c r="M1793" s="29">
        <f>IFERROR(_xlfn.XLOOKUP($B1793,'Ownership Metrics'!$A:$A,'Ownership Metrics'!$B:$B),"")</f>
        <v>2.08</v>
      </c>
      <c r="N1793" s="28">
        <f>IFERROR(_xlfn.XLOOKUP($B1793,'Ownership Metrics'!$A:$A,'Ownership Metrics'!$C:$C),"")</f>
        <v>1651</v>
      </c>
      <c r="O1793" s="29">
        <f>IFERROR(_xlfn.XLOOKUP($B1793,'Ownership Metrics'!$A:$A,'Ownership Metrics'!$D:$D),"")</f>
        <v>26.04</v>
      </c>
      <c r="P1793" s="29">
        <f>IFERROR(_xlfn.XLOOKUP($B1793,'Ownership Metrics'!$A:$A,'Ownership Metrics'!$E:$E),"")</f>
        <v>65.28</v>
      </c>
      <c r="Q1793" s="30">
        <f>IFERROR(_xlfn.XLOOKUP($B1793,'Ownership Metrics'!$A:$A,'Ownership Metrics'!$F:$F),"")</f>
        <v>11</v>
      </c>
      <c r="R1793" s="30">
        <f>IFERROR(_xlfn.XLOOKUP($B1793,'Ownership Metrics'!$A:$A,'Ownership Metrics'!$G:$G),"")</f>
        <v>40</v>
      </c>
      <c r="S1793" s="27" t="str">
        <f>IFERROR(_xlfn.XLOOKUP($B1793,'Ownership Metrics'!$A:$A,'Ownership Metrics'!$H:$H),"")</f>
        <v>Oligopoli</v>
      </c>
      <c r="T1793" s="27" t="str">
        <f>IFERROR(_xlfn.XLOOKUP($B1793,'Ownership Metrics'!$A:$A,'Ownership Metrics'!$I:$I),"")</f>
        <v>Sedang</v>
      </c>
      <c r="U1793" s="27">
        <f>IF(COUNTIFS($B$2:$B1793,$B1793,$D$2:$D1793,$D1793)=1,1,0)</f>
        <v>1</v>
      </c>
      <c r="V1793" s="27">
        <f t="shared" si="82"/>
        <v>8.3000000000000007</v>
      </c>
      <c r="W1793" s="27">
        <f t="shared" si="83"/>
        <v>5</v>
      </c>
      <c r="X1793" s="27">
        <f t="shared" si="81"/>
        <v>8.2999998207000001</v>
      </c>
    </row>
    <row r="1794" spans="1:24" x14ac:dyDescent="0.25">
      <c r="A1794" s="26">
        <v>46265</v>
      </c>
      <c r="B1794" s="27" t="s">
        <v>10380</v>
      </c>
      <c r="C1794" s="27" t="s">
        <v>2008</v>
      </c>
      <c r="D1794" s="27" t="s">
        <v>2017</v>
      </c>
      <c r="E1794" s="27" t="s">
        <v>35</v>
      </c>
      <c r="F1794" s="27" t="s">
        <v>23</v>
      </c>
      <c r="G1794" s="27" t="s">
        <v>36</v>
      </c>
      <c r="H1794" s="27" t="s">
        <v>36</v>
      </c>
      <c r="I1794" s="28">
        <v>0</v>
      </c>
      <c r="J1794" s="28">
        <v>46800000</v>
      </c>
      <c r="K1794" s="28">
        <v>46800000</v>
      </c>
      <c r="L1794" s="29">
        <v>2.4</v>
      </c>
      <c r="M1794" s="29">
        <f>IFERROR(_xlfn.XLOOKUP($B1794,'Ownership Metrics'!$A:$A,'Ownership Metrics'!$B:$B),"")</f>
        <v>2.08</v>
      </c>
      <c r="N1794" s="28">
        <f>IFERROR(_xlfn.XLOOKUP($B1794,'Ownership Metrics'!$A:$A,'Ownership Metrics'!$C:$C),"")</f>
        <v>1651</v>
      </c>
      <c r="O1794" s="29">
        <f>IFERROR(_xlfn.XLOOKUP($B1794,'Ownership Metrics'!$A:$A,'Ownership Metrics'!$D:$D),"")</f>
        <v>26.04</v>
      </c>
      <c r="P1794" s="29">
        <f>IFERROR(_xlfn.XLOOKUP($B1794,'Ownership Metrics'!$A:$A,'Ownership Metrics'!$E:$E),"")</f>
        <v>65.28</v>
      </c>
      <c r="Q1794" s="30">
        <f>IFERROR(_xlfn.XLOOKUP($B1794,'Ownership Metrics'!$A:$A,'Ownership Metrics'!$F:$F),"")</f>
        <v>11</v>
      </c>
      <c r="R1794" s="30">
        <f>IFERROR(_xlfn.XLOOKUP($B1794,'Ownership Metrics'!$A:$A,'Ownership Metrics'!$G:$G),"")</f>
        <v>40</v>
      </c>
      <c r="S1794" s="27" t="str">
        <f>IFERROR(_xlfn.XLOOKUP($B1794,'Ownership Metrics'!$A:$A,'Ownership Metrics'!$H:$H),"")</f>
        <v>Oligopoli</v>
      </c>
      <c r="T1794" s="27" t="str">
        <f>IFERROR(_xlfn.XLOOKUP($B1794,'Ownership Metrics'!$A:$A,'Ownership Metrics'!$I:$I),"")</f>
        <v>Sedang</v>
      </c>
      <c r="U1794" s="27">
        <f>IF(COUNTIFS($B$2:$B1794,$B1794,$D$2:$D1794,$D1794)=1,1,0)</f>
        <v>1</v>
      </c>
      <c r="V1794" s="27">
        <f t="shared" si="82"/>
        <v>2.4</v>
      </c>
      <c r="W1794" s="27">
        <f t="shared" si="83"/>
        <v>10</v>
      </c>
      <c r="X1794" s="27">
        <f t="shared" ref="X1794:X1857" si="84">$V1794-(ROW()*0.0000000001)</f>
        <v>2.3999998205999997</v>
      </c>
    </row>
    <row r="1795" spans="1:24" x14ac:dyDescent="0.25">
      <c r="A1795" s="26">
        <v>46265</v>
      </c>
      <c r="B1795" s="27" t="s">
        <v>10380</v>
      </c>
      <c r="C1795" s="27" t="s">
        <v>2008</v>
      </c>
      <c r="D1795" s="27" t="s">
        <v>2018</v>
      </c>
      <c r="E1795" s="27" t="s">
        <v>35</v>
      </c>
      <c r="F1795" s="27" t="s">
        <v>23</v>
      </c>
      <c r="G1795" s="27" t="s">
        <v>36</v>
      </c>
      <c r="H1795" s="27" t="s">
        <v>24</v>
      </c>
      <c r="I1795" s="28">
        <v>17195700</v>
      </c>
      <c r="J1795" s="28">
        <v>312000000</v>
      </c>
      <c r="K1795" s="28">
        <v>329195700</v>
      </c>
      <c r="L1795" s="29">
        <v>16.88</v>
      </c>
      <c r="M1795" s="29">
        <f>IFERROR(_xlfn.XLOOKUP($B1795,'Ownership Metrics'!$A:$A,'Ownership Metrics'!$B:$B),"")</f>
        <v>2.08</v>
      </c>
      <c r="N1795" s="28">
        <f>IFERROR(_xlfn.XLOOKUP($B1795,'Ownership Metrics'!$A:$A,'Ownership Metrics'!$C:$C),"")</f>
        <v>1651</v>
      </c>
      <c r="O1795" s="29">
        <f>IFERROR(_xlfn.XLOOKUP($B1795,'Ownership Metrics'!$A:$A,'Ownership Metrics'!$D:$D),"")</f>
        <v>26.04</v>
      </c>
      <c r="P1795" s="29">
        <f>IFERROR(_xlfn.XLOOKUP($B1795,'Ownership Metrics'!$A:$A,'Ownership Metrics'!$E:$E),"")</f>
        <v>65.28</v>
      </c>
      <c r="Q1795" s="30">
        <f>IFERROR(_xlfn.XLOOKUP($B1795,'Ownership Metrics'!$A:$A,'Ownership Metrics'!$F:$F),"")</f>
        <v>11</v>
      </c>
      <c r="R1795" s="30">
        <f>IFERROR(_xlfn.XLOOKUP($B1795,'Ownership Metrics'!$A:$A,'Ownership Metrics'!$G:$G),"")</f>
        <v>40</v>
      </c>
      <c r="S1795" s="27" t="str">
        <f>IFERROR(_xlfn.XLOOKUP($B1795,'Ownership Metrics'!$A:$A,'Ownership Metrics'!$H:$H),"")</f>
        <v>Oligopoli</v>
      </c>
      <c r="T1795" s="27" t="str">
        <f>IFERROR(_xlfn.XLOOKUP($B1795,'Ownership Metrics'!$A:$A,'Ownership Metrics'!$I:$I),"")</f>
        <v>Sedang</v>
      </c>
      <c r="U1795" s="27">
        <f>IF(COUNTIFS($B$2:$B1795,$B1795,$D$2:$D1795,$D1795)=1,1,0)</f>
        <v>1</v>
      </c>
      <c r="V1795" s="27">
        <f t="shared" ref="V1795:V1858" si="85">SUMIFS($L$2:$L$10000,$B$2:$B$10000,$B1795,$D$2:$D$10000,$D1795)</f>
        <v>16.88</v>
      </c>
      <c r="W1795" s="27">
        <f t="shared" ref="W1795:W1858" si="86">COUNTIFS($B$2:$B$10000,$B1795,$U$2:$U$10000,1,$X$2:$X$10000,"&gt;"&amp;$X1795)+1</f>
        <v>3</v>
      </c>
      <c r="X1795" s="27">
        <f t="shared" si="84"/>
        <v>16.8799998205</v>
      </c>
    </row>
    <row r="1796" spans="1:24" x14ac:dyDescent="0.25">
      <c r="A1796" s="26">
        <v>46265</v>
      </c>
      <c r="B1796" s="27" t="s">
        <v>10380</v>
      </c>
      <c r="C1796" s="27" t="s">
        <v>2008</v>
      </c>
      <c r="D1796" s="27" t="s">
        <v>2019</v>
      </c>
      <c r="E1796" s="27" t="s">
        <v>35</v>
      </c>
      <c r="F1796" s="27" t="s">
        <v>23</v>
      </c>
      <c r="G1796" s="27" t="s">
        <v>36</v>
      </c>
      <c r="H1796" s="27" t="s">
        <v>24</v>
      </c>
      <c r="I1796" s="28">
        <v>0</v>
      </c>
      <c r="J1796" s="28">
        <v>507780000</v>
      </c>
      <c r="K1796" s="28">
        <v>507780000</v>
      </c>
      <c r="L1796" s="29">
        <v>26.04</v>
      </c>
      <c r="M1796" s="29">
        <f>IFERROR(_xlfn.XLOOKUP($B1796,'Ownership Metrics'!$A:$A,'Ownership Metrics'!$B:$B),"")</f>
        <v>2.08</v>
      </c>
      <c r="N1796" s="28">
        <f>IFERROR(_xlfn.XLOOKUP($B1796,'Ownership Metrics'!$A:$A,'Ownership Metrics'!$C:$C),"")</f>
        <v>1651</v>
      </c>
      <c r="O1796" s="29">
        <f>IFERROR(_xlfn.XLOOKUP($B1796,'Ownership Metrics'!$A:$A,'Ownership Metrics'!$D:$D),"")</f>
        <v>26.04</v>
      </c>
      <c r="P1796" s="29">
        <f>IFERROR(_xlfn.XLOOKUP($B1796,'Ownership Metrics'!$A:$A,'Ownership Metrics'!$E:$E),"")</f>
        <v>65.28</v>
      </c>
      <c r="Q1796" s="30">
        <f>IFERROR(_xlfn.XLOOKUP($B1796,'Ownership Metrics'!$A:$A,'Ownership Metrics'!$F:$F),"")</f>
        <v>11</v>
      </c>
      <c r="R1796" s="30">
        <f>IFERROR(_xlfn.XLOOKUP($B1796,'Ownership Metrics'!$A:$A,'Ownership Metrics'!$G:$G),"")</f>
        <v>40</v>
      </c>
      <c r="S1796" s="27" t="str">
        <f>IFERROR(_xlfn.XLOOKUP($B1796,'Ownership Metrics'!$A:$A,'Ownership Metrics'!$H:$H),"")</f>
        <v>Oligopoli</v>
      </c>
      <c r="T1796" s="27" t="str">
        <f>IFERROR(_xlfn.XLOOKUP($B1796,'Ownership Metrics'!$A:$A,'Ownership Metrics'!$I:$I),"")</f>
        <v>Sedang</v>
      </c>
      <c r="U1796" s="27">
        <f>IF(COUNTIFS($B$2:$B1796,$B1796,$D$2:$D1796,$D1796)=1,1,0)</f>
        <v>1</v>
      </c>
      <c r="V1796" s="27">
        <f t="shared" si="85"/>
        <v>26.04</v>
      </c>
      <c r="W1796" s="27">
        <f t="shared" si="86"/>
        <v>1</v>
      </c>
      <c r="X1796" s="27">
        <f t="shared" si="84"/>
        <v>26.039999820399998</v>
      </c>
    </row>
    <row r="1797" spans="1:24" x14ac:dyDescent="0.25">
      <c r="A1797" s="26">
        <v>46265</v>
      </c>
      <c r="B1797" s="27" t="s">
        <v>10381</v>
      </c>
      <c r="C1797" s="27" t="s">
        <v>2021</v>
      </c>
      <c r="D1797" s="27" t="s">
        <v>2022</v>
      </c>
      <c r="E1797" s="27" t="s">
        <v>74</v>
      </c>
      <c r="F1797" s="27" t="s">
        <v>23</v>
      </c>
      <c r="G1797" s="27"/>
      <c r="H1797" s="27" t="s">
        <v>24</v>
      </c>
      <c r="I1797" s="28">
        <v>144100000</v>
      </c>
      <c r="J1797" s="28">
        <v>0</v>
      </c>
      <c r="K1797" s="28">
        <v>144100000</v>
      </c>
      <c r="L1797" s="29">
        <v>4.9800000000000004</v>
      </c>
      <c r="M1797" s="29">
        <f>IFERROR(_xlfn.XLOOKUP($B1797,'Ownership Metrics'!$A:$A,'Ownership Metrics'!$B:$B),"")</f>
        <v>3.47</v>
      </c>
      <c r="N1797" s="28">
        <f>IFERROR(_xlfn.XLOOKUP($B1797,'Ownership Metrics'!$A:$A,'Ownership Metrics'!$C:$C),"")</f>
        <v>3450</v>
      </c>
      <c r="O1797" s="29">
        <f>IFERROR(_xlfn.XLOOKUP($B1797,'Ownership Metrics'!$A:$A,'Ownership Metrics'!$D:$D),"")</f>
        <v>50.04</v>
      </c>
      <c r="P1797" s="29">
        <f>IFERROR(_xlfn.XLOOKUP($B1797,'Ownership Metrics'!$A:$A,'Ownership Metrics'!$E:$E),"")</f>
        <v>84.51</v>
      </c>
      <c r="Q1797" s="30">
        <f>IFERROR(_xlfn.XLOOKUP($B1797,'Ownership Metrics'!$A:$A,'Ownership Metrics'!$F:$F),"")</f>
        <v>7</v>
      </c>
      <c r="R1797" s="30">
        <f>IFERROR(_xlfn.XLOOKUP($B1797,'Ownership Metrics'!$A:$A,'Ownership Metrics'!$G:$G),"")</f>
        <v>59</v>
      </c>
      <c r="S1797" s="27" t="str">
        <f>IFERROR(_xlfn.XLOOKUP($B1797,'Ownership Metrics'!$A:$A,'Ownership Metrics'!$H:$H),"")</f>
        <v>Mayoritas</v>
      </c>
      <c r="T1797" s="27" t="str">
        <f>IFERROR(_xlfn.XLOOKUP($B1797,'Ownership Metrics'!$A:$A,'Ownership Metrics'!$I:$I),"")</f>
        <v>Tinggi</v>
      </c>
      <c r="U1797" s="27">
        <f>IF(COUNTIFS($B$2:$B1797,$B1797,$D$2:$D1797,$D1797)=1,1,0)</f>
        <v>1</v>
      </c>
      <c r="V1797" s="27">
        <f t="shared" si="85"/>
        <v>4.9800000000000004</v>
      </c>
      <c r="W1797" s="27">
        <f t="shared" si="86"/>
        <v>4</v>
      </c>
      <c r="X1797" s="27">
        <f t="shared" si="84"/>
        <v>4.9799998203000007</v>
      </c>
    </row>
    <row r="1798" spans="1:24" x14ac:dyDescent="0.25">
      <c r="A1798" s="26">
        <v>46265</v>
      </c>
      <c r="B1798" s="27" t="s">
        <v>10381</v>
      </c>
      <c r="C1798" s="27" t="s">
        <v>2021</v>
      </c>
      <c r="D1798" s="27" t="s">
        <v>2023</v>
      </c>
      <c r="E1798" s="27" t="s">
        <v>22</v>
      </c>
      <c r="F1798" s="27" t="s">
        <v>23</v>
      </c>
      <c r="G1798" s="27"/>
      <c r="H1798" s="27" t="s">
        <v>24</v>
      </c>
      <c r="I1798" s="28">
        <v>144300000</v>
      </c>
      <c r="J1798" s="28">
        <v>0</v>
      </c>
      <c r="K1798" s="28">
        <v>144300000</v>
      </c>
      <c r="L1798" s="29">
        <v>4.99</v>
      </c>
      <c r="M1798" s="29">
        <f>IFERROR(_xlfn.XLOOKUP($B1798,'Ownership Metrics'!$A:$A,'Ownership Metrics'!$B:$B),"")</f>
        <v>3.47</v>
      </c>
      <c r="N1798" s="28">
        <f>IFERROR(_xlfn.XLOOKUP($B1798,'Ownership Metrics'!$A:$A,'Ownership Metrics'!$C:$C),"")</f>
        <v>3450</v>
      </c>
      <c r="O1798" s="29">
        <f>IFERROR(_xlfn.XLOOKUP($B1798,'Ownership Metrics'!$A:$A,'Ownership Metrics'!$D:$D),"")</f>
        <v>50.04</v>
      </c>
      <c r="P1798" s="29">
        <f>IFERROR(_xlfn.XLOOKUP($B1798,'Ownership Metrics'!$A:$A,'Ownership Metrics'!$E:$E),"")</f>
        <v>84.51</v>
      </c>
      <c r="Q1798" s="30">
        <f>IFERROR(_xlfn.XLOOKUP($B1798,'Ownership Metrics'!$A:$A,'Ownership Metrics'!$F:$F),"")</f>
        <v>7</v>
      </c>
      <c r="R1798" s="30">
        <f>IFERROR(_xlfn.XLOOKUP($B1798,'Ownership Metrics'!$A:$A,'Ownership Metrics'!$G:$G),"")</f>
        <v>59</v>
      </c>
      <c r="S1798" s="27" t="str">
        <f>IFERROR(_xlfn.XLOOKUP($B1798,'Ownership Metrics'!$A:$A,'Ownership Metrics'!$H:$H),"")</f>
        <v>Mayoritas</v>
      </c>
      <c r="T1798" s="27" t="str">
        <f>IFERROR(_xlfn.XLOOKUP($B1798,'Ownership Metrics'!$A:$A,'Ownership Metrics'!$I:$I),"")</f>
        <v>Tinggi</v>
      </c>
      <c r="U1798" s="27">
        <f>IF(COUNTIFS($B$2:$B1798,$B1798,$D$2:$D1798,$D1798)=1,1,0)</f>
        <v>1</v>
      </c>
      <c r="V1798" s="27">
        <f t="shared" si="85"/>
        <v>4.99</v>
      </c>
      <c r="W1798" s="27">
        <f t="shared" si="86"/>
        <v>3</v>
      </c>
      <c r="X1798" s="27">
        <f t="shared" si="84"/>
        <v>4.9899998202000004</v>
      </c>
    </row>
    <row r="1799" spans="1:24" x14ac:dyDescent="0.25">
      <c r="A1799" s="26">
        <v>46265</v>
      </c>
      <c r="B1799" s="27" t="s">
        <v>10381</v>
      </c>
      <c r="C1799" s="27" t="s">
        <v>2021</v>
      </c>
      <c r="D1799" s="27" t="s">
        <v>2024</v>
      </c>
      <c r="E1799" s="27" t="s">
        <v>83</v>
      </c>
      <c r="F1799" s="27" t="s">
        <v>23</v>
      </c>
      <c r="G1799" s="27"/>
      <c r="H1799" s="27" t="s">
        <v>24</v>
      </c>
      <c r="I1799" s="28">
        <v>144000000</v>
      </c>
      <c r="J1799" s="28">
        <v>0</v>
      </c>
      <c r="K1799" s="28">
        <v>144000000</v>
      </c>
      <c r="L1799" s="29">
        <v>4.9800000000000004</v>
      </c>
      <c r="M1799" s="29">
        <f>IFERROR(_xlfn.XLOOKUP($B1799,'Ownership Metrics'!$A:$A,'Ownership Metrics'!$B:$B),"")</f>
        <v>3.47</v>
      </c>
      <c r="N1799" s="28">
        <f>IFERROR(_xlfn.XLOOKUP($B1799,'Ownership Metrics'!$A:$A,'Ownership Metrics'!$C:$C),"")</f>
        <v>3450</v>
      </c>
      <c r="O1799" s="29">
        <f>IFERROR(_xlfn.XLOOKUP($B1799,'Ownership Metrics'!$A:$A,'Ownership Metrics'!$D:$D),"")</f>
        <v>50.04</v>
      </c>
      <c r="P1799" s="29">
        <f>IFERROR(_xlfn.XLOOKUP($B1799,'Ownership Metrics'!$A:$A,'Ownership Metrics'!$E:$E),"")</f>
        <v>84.51</v>
      </c>
      <c r="Q1799" s="30">
        <f>IFERROR(_xlfn.XLOOKUP($B1799,'Ownership Metrics'!$A:$A,'Ownership Metrics'!$F:$F),"")</f>
        <v>7</v>
      </c>
      <c r="R1799" s="30">
        <f>IFERROR(_xlfn.XLOOKUP($B1799,'Ownership Metrics'!$A:$A,'Ownership Metrics'!$G:$G),"")</f>
        <v>59</v>
      </c>
      <c r="S1799" s="27" t="str">
        <f>IFERROR(_xlfn.XLOOKUP($B1799,'Ownership Metrics'!$A:$A,'Ownership Metrics'!$H:$H),"")</f>
        <v>Mayoritas</v>
      </c>
      <c r="T1799" s="27" t="str">
        <f>IFERROR(_xlfn.XLOOKUP($B1799,'Ownership Metrics'!$A:$A,'Ownership Metrics'!$I:$I),"")</f>
        <v>Tinggi</v>
      </c>
      <c r="U1799" s="27">
        <f>IF(COUNTIFS($B$2:$B1799,$B1799,$D$2:$D1799,$D1799)=1,1,0)</f>
        <v>1</v>
      </c>
      <c r="V1799" s="27">
        <f t="shared" si="85"/>
        <v>4.9800000000000004</v>
      </c>
      <c r="W1799" s="27">
        <f t="shared" si="86"/>
        <v>5</v>
      </c>
      <c r="X1799" s="27">
        <f t="shared" si="84"/>
        <v>4.9799998201000006</v>
      </c>
    </row>
    <row r="1800" spans="1:24" x14ac:dyDescent="0.25">
      <c r="A1800" s="26">
        <v>46265</v>
      </c>
      <c r="B1800" s="27" t="s">
        <v>10381</v>
      </c>
      <c r="C1800" s="27" t="s">
        <v>2021</v>
      </c>
      <c r="D1800" s="27" t="s">
        <v>2025</v>
      </c>
      <c r="E1800" s="27" t="s">
        <v>35</v>
      </c>
      <c r="F1800" s="27" t="s">
        <v>23</v>
      </c>
      <c r="G1800" s="27" t="s">
        <v>36</v>
      </c>
      <c r="H1800" s="27" t="s">
        <v>24</v>
      </c>
      <c r="I1800" s="28">
        <v>29820000</v>
      </c>
      <c r="J1800" s="28">
        <v>0</v>
      </c>
      <c r="K1800" s="28">
        <v>29820000</v>
      </c>
      <c r="L1800" s="29">
        <v>1.03</v>
      </c>
      <c r="M1800" s="29">
        <f>IFERROR(_xlfn.XLOOKUP($B1800,'Ownership Metrics'!$A:$A,'Ownership Metrics'!$B:$B),"")</f>
        <v>3.47</v>
      </c>
      <c r="N1800" s="28">
        <f>IFERROR(_xlfn.XLOOKUP($B1800,'Ownership Metrics'!$A:$A,'Ownership Metrics'!$C:$C),"")</f>
        <v>3450</v>
      </c>
      <c r="O1800" s="29">
        <f>IFERROR(_xlfn.XLOOKUP($B1800,'Ownership Metrics'!$A:$A,'Ownership Metrics'!$D:$D),"")</f>
        <v>50.04</v>
      </c>
      <c r="P1800" s="29">
        <f>IFERROR(_xlfn.XLOOKUP($B1800,'Ownership Metrics'!$A:$A,'Ownership Metrics'!$E:$E),"")</f>
        <v>84.51</v>
      </c>
      <c r="Q1800" s="30">
        <f>IFERROR(_xlfn.XLOOKUP($B1800,'Ownership Metrics'!$A:$A,'Ownership Metrics'!$F:$F),"")</f>
        <v>7</v>
      </c>
      <c r="R1800" s="30">
        <f>IFERROR(_xlfn.XLOOKUP($B1800,'Ownership Metrics'!$A:$A,'Ownership Metrics'!$G:$G),"")</f>
        <v>59</v>
      </c>
      <c r="S1800" s="27" t="str">
        <f>IFERROR(_xlfn.XLOOKUP($B1800,'Ownership Metrics'!$A:$A,'Ownership Metrics'!$H:$H),"")</f>
        <v>Mayoritas</v>
      </c>
      <c r="T1800" s="27" t="str">
        <f>IFERROR(_xlfn.XLOOKUP($B1800,'Ownership Metrics'!$A:$A,'Ownership Metrics'!$I:$I),"")</f>
        <v>Tinggi</v>
      </c>
      <c r="U1800" s="27">
        <f>IF(COUNTIFS($B$2:$B1800,$B1800,$D$2:$D1800,$D1800)=1,1,0)</f>
        <v>1</v>
      </c>
      <c r="V1800" s="27">
        <f t="shared" si="85"/>
        <v>1.03</v>
      </c>
      <c r="W1800" s="27">
        <f t="shared" si="86"/>
        <v>6</v>
      </c>
      <c r="X1800" s="27">
        <f t="shared" si="84"/>
        <v>1.02999982</v>
      </c>
    </row>
    <row r="1801" spans="1:24" x14ac:dyDescent="0.25">
      <c r="A1801" s="26">
        <v>46265</v>
      </c>
      <c r="B1801" s="27" t="s">
        <v>10381</v>
      </c>
      <c r="C1801" s="27" t="s">
        <v>2021</v>
      </c>
      <c r="D1801" s="27" t="s">
        <v>677</v>
      </c>
      <c r="E1801" s="27" t="s">
        <v>35</v>
      </c>
      <c r="F1801" s="27" t="s">
        <v>23</v>
      </c>
      <c r="G1801" s="27" t="s">
        <v>36</v>
      </c>
      <c r="H1801" s="27"/>
      <c r="I1801" s="28">
        <v>29731100</v>
      </c>
      <c r="J1801" s="28">
        <v>0</v>
      </c>
      <c r="K1801" s="28">
        <v>29731100</v>
      </c>
      <c r="L1801" s="29">
        <v>1.03</v>
      </c>
      <c r="M1801" s="29">
        <f>IFERROR(_xlfn.XLOOKUP($B1801,'Ownership Metrics'!$A:$A,'Ownership Metrics'!$B:$B),"")</f>
        <v>3.47</v>
      </c>
      <c r="N1801" s="28">
        <f>IFERROR(_xlfn.XLOOKUP($B1801,'Ownership Metrics'!$A:$A,'Ownership Metrics'!$C:$C),"")</f>
        <v>3450</v>
      </c>
      <c r="O1801" s="29">
        <f>IFERROR(_xlfn.XLOOKUP($B1801,'Ownership Metrics'!$A:$A,'Ownership Metrics'!$D:$D),"")</f>
        <v>50.04</v>
      </c>
      <c r="P1801" s="29">
        <f>IFERROR(_xlfn.XLOOKUP($B1801,'Ownership Metrics'!$A:$A,'Ownership Metrics'!$E:$E),"")</f>
        <v>84.51</v>
      </c>
      <c r="Q1801" s="30">
        <f>IFERROR(_xlfn.XLOOKUP($B1801,'Ownership Metrics'!$A:$A,'Ownership Metrics'!$F:$F),"")</f>
        <v>7</v>
      </c>
      <c r="R1801" s="30">
        <f>IFERROR(_xlfn.XLOOKUP($B1801,'Ownership Metrics'!$A:$A,'Ownership Metrics'!$G:$G),"")</f>
        <v>59</v>
      </c>
      <c r="S1801" s="27" t="str">
        <f>IFERROR(_xlfn.XLOOKUP($B1801,'Ownership Metrics'!$A:$A,'Ownership Metrics'!$H:$H),"")</f>
        <v>Mayoritas</v>
      </c>
      <c r="T1801" s="27" t="str">
        <f>IFERROR(_xlfn.XLOOKUP($B1801,'Ownership Metrics'!$A:$A,'Ownership Metrics'!$I:$I),"")</f>
        <v>Tinggi</v>
      </c>
      <c r="U1801" s="27">
        <f>IF(COUNTIFS($B$2:$B1801,$B1801,$D$2:$D1801,$D1801)=1,1,0)</f>
        <v>1</v>
      </c>
      <c r="V1801" s="27">
        <f t="shared" si="85"/>
        <v>1.03</v>
      </c>
      <c r="W1801" s="27">
        <f t="shared" si="86"/>
        <v>7</v>
      </c>
      <c r="X1801" s="27">
        <f t="shared" si="84"/>
        <v>1.0299998199</v>
      </c>
    </row>
    <row r="1802" spans="1:24" x14ac:dyDescent="0.25">
      <c r="A1802" s="26">
        <v>46265</v>
      </c>
      <c r="B1802" s="27" t="s">
        <v>10381</v>
      </c>
      <c r="C1802" s="27" t="s">
        <v>2021</v>
      </c>
      <c r="D1802" s="27" t="s">
        <v>2026</v>
      </c>
      <c r="E1802" s="27" t="s">
        <v>35</v>
      </c>
      <c r="F1802" s="27" t="s">
        <v>23</v>
      </c>
      <c r="G1802" s="27" t="s">
        <v>36</v>
      </c>
      <c r="H1802" s="27" t="s">
        <v>24</v>
      </c>
      <c r="I1802" s="28">
        <v>7763400</v>
      </c>
      <c r="J1802" s="28">
        <v>1439376000</v>
      </c>
      <c r="K1802" s="28">
        <v>1447139400</v>
      </c>
      <c r="L1802" s="29">
        <v>50.04</v>
      </c>
      <c r="M1802" s="29">
        <f>IFERROR(_xlfn.XLOOKUP($B1802,'Ownership Metrics'!$A:$A,'Ownership Metrics'!$B:$B),"")</f>
        <v>3.47</v>
      </c>
      <c r="N1802" s="28">
        <f>IFERROR(_xlfn.XLOOKUP($B1802,'Ownership Metrics'!$A:$A,'Ownership Metrics'!$C:$C),"")</f>
        <v>3450</v>
      </c>
      <c r="O1802" s="29">
        <f>IFERROR(_xlfn.XLOOKUP($B1802,'Ownership Metrics'!$A:$A,'Ownership Metrics'!$D:$D),"")</f>
        <v>50.04</v>
      </c>
      <c r="P1802" s="29">
        <f>IFERROR(_xlfn.XLOOKUP($B1802,'Ownership Metrics'!$A:$A,'Ownership Metrics'!$E:$E),"")</f>
        <v>84.51</v>
      </c>
      <c r="Q1802" s="30">
        <f>IFERROR(_xlfn.XLOOKUP($B1802,'Ownership Metrics'!$A:$A,'Ownership Metrics'!$F:$F),"")</f>
        <v>7</v>
      </c>
      <c r="R1802" s="30">
        <f>IFERROR(_xlfn.XLOOKUP($B1802,'Ownership Metrics'!$A:$A,'Ownership Metrics'!$G:$G),"")</f>
        <v>59</v>
      </c>
      <c r="S1802" s="27" t="str">
        <f>IFERROR(_xlfn.XLOOKUP($B1802,'Ownership Metrics'!$A:$A,'Ownership Metrics'!$H:$H),"")</f>
        <v>Mayoritas</v>
      </c>
      <c r="T1802" s="27" t="str">
        <f>IFERROR(_xlfn.XLOOKUP($B1802,'Ownership Metrics'!$A:$A,'Ownership Metrics'!$I:$I),"")</f>
        <v>Tinggi</v>
      </c>
      <c r="U1802" s="27">
        <f>IF(COUNTIFS($B$2:$B1802,$B1802,$D$2:$D1802,$D1802)=1,1,0)</f>
        <v>1</v>
      </c>
      <c r="V1802" s="27">
        <f t="shared" si="85"/>
        <v>50.04</v>
      </c>
      <c r="W1802" s="27">
        <f t="shared" si="86"/>
        <v>1</v>
      </c>
      <c r="X1802" s="27">
        <f t="shared" si="84"/>
        <v>50.039999819800002</v>
      </c>
    </row>
    <row r="1803" spans="1:24" x14ac:dyDescent="0.25">
      <c r="A1803" s="26">
        <v>46265</v>
      </c>
      <c r="B1803" s="27" t="s">
        <v>10381</v>
      </c>
      <c r="C1803" s="27" t="s">
        <v>2021</v>
      </c>
      <c r="D1803" s="27" t="s">
        <v>2027</v>
      </c>
      <c r="E1803" s="27" t="s">
        <v>35</v>
      </c>
      <c r="F1803" s="27" t="s">
        <v>23</v>
      </c>
      <c r="G1803" s="27" t="s">
        <v>36</v>
      </c>
      <c r="H1803" s="27" t="s">
        <v>24</v>
      </c>
      <c r="I1803" s="28">
        <v>708024000</v>
      </c>
      <c r="J1803" s="28">
        <v>144600000</v>
      </c>
      <c r="K1803" s="28">
        <v>852624000</v>
      </c>
      <c r="L1803" s="29">
        <v>29.48</v>
      </c>
      <c r="M1803" s="29">
        <f>IFERROR(_xlfn.XLOOKUP($B1803,'Ownership Metrics'!$A:$A,'Ownership Metrics'!$B:$B),"")</f>
        <v>3.47</v>
      </c>
      <c r="N1803" s="28">
        <f>IFERROR(_xlfn.XLOOKUP($B1803,'Ownership Metrics'!$A:$A,'Ownership Metrics'!$C:$C),"")</f>
        <v>3450</v>
      </c>
      <c r="O1803" s="29">
        <f>IFERROR(_xlfn.XLOOKUP($B1803,'Ownership Metrics'!$A:$A,'Ownership Metrics'!$D:$D),"")</f>
        <v>50.04</v>
      </c>
      <c r="P1803" s="29">
        <f>IFERROR(_xlfn.XLOOKUP($B1803,'Ownership Metrics'!$A:$A,'Ownership Metrics'!$E:$E),"")</f>
        <v>84.51</v>
      </c>
      <c r="Q1803" s="30">
        <f>IFERROR(_xlfn.XLOOKUP($B1803,'Ownership Metrics'!$A:$A,'Ownership Metrics'!$F:$F),"")</f>
        <v>7</v>
      </c>
      <c r="R1803" s="30">
        <f>IFERROR(_xlfn.XLOOKUP($B1803,'Ownership Metrics'!$A:$A,'Ownership Metrics'!$G:$G),"")</f>
        <v>59</v>
      </c>
      <c r="S1803" s="27" t="str">
        <f>IFERROR(_xlfn.XLOOKUP($B1803,'Ownership Metrics'!$A:$A,'Ownership Metrics'!$H:$H),"")</f>
        <v>Mayoritas</v>
      </c>
      <c r="T1803" s="27" t="str">
        <f>IFERROR(_xlfn.XLOOKUP($B1803,'Ownership Metrics'!$A:$A,'Ownership Metrics'!$I:$I),"")</f>
        <v>Tinggi</v>
      </c>
      <c r="U1803" s="27">
        <f>IF(COUNTIFS($B$2:$B1803,$B1803,$D$2:$D1803,$D1803)=1,1,0)</f>
        <v>1</v>
      </c>
      <c r="V1803" s="27">
        <f t="shared" si="85"/>
        <v>29.48</v>
      </c>
      <c r="W1803" s="27">
        <f t="shared" si="86"/>
        <v>2</v>
      </c>
      <c r="X1803" s="27">
        <f t="shared" si="84"/>
        <v>29.479999819700001</v>
      </c>
    </row>
    <row r="1804" spans="1:24" x14ac:dyDescent="0.25">
      <c r="A1804" s="26">
        <v>46265</v>
      </c>
      <c r="B1804" s="27" t="s">
        <v>10382</v>
      </c>
      <c r="C1804" s="27" t="s">
        <v>2029</v>
      </c>
      <c r="D1804" s="27" t="s">
        <v>2030</v>
      </c>
      <c r="E1804" s="27" t="s">
        <v>22</v>
      </c>
      <c r="F1804" s="27" t="s">
        <v>23</v>
      </c>
      <c r="G1804" s="27"/>
      <c r="H1804" s="27" t="s">
        <v>24</v>
      </c>
      <c r="I1804" s="28">
        <v>0</v>
      </c>
      <c r="J1804" s="28">
        <v>1819108716</v>
      </c>
      <c r="K1804" s="28">
        <v>1819108716</v>
      </c>
      <c r="L1804" s="29">
        <v>32.01</v>
      </c>
      <c r="M1804" s="29">
        <f>IFERROR(_xlfn.XLOOKUP($B1804,'Ownership Metrics'!$A:$A,'Ownership Metrics'!$B:$B),"")</f>
        <v>7.69</v>
      </c>
      <c r="N1804" s="28">
        <f>IFERROR(_xlfn.XLOOKUP($B1804,'Ownership Metrics'!$A:$A,'Ownership Metrics'!$C:$C),"")</f>
        <v>2272</v>
      </c>
      <c r="O1804" s="29">
        <f>IFERROR(_xlfn.XLOOKUP($B1804,'Ownership Metrics'!$A:$A,'Ownership Metrics'!$D:$D),"")</f>
        <v>32.01</v>
      </c>
      <c r="P1804" s="29">
        <f>IFERROR(_xlfn.XLOOKUP($B1804,'Ownership Metrics'!$A:$A,'Ownership Metrics'!$E:$E),"")</f>
        <v>76.08</v>
      </c>
      <c r="Q1804" s="30">
        <f>IFERROR(_xlfn.XLOOKUP($B1804,'Ownership Metrics'!$A:$A,'Ownership Metrics'!$F:$F),"")</f>
        <v>6</v>
      </c>
      <c r="R1804" s="30">
        <f>IFERROR(_xlfn.XLOOKUP($B1804,'Ownership Metrics'!$A:$A,'Ownership Metrics'!$G:$G),"")</f>
        <v>52</v>
      </c>
      <c r="S1804" s="27" t="str">
        <f>IFERROR(_xlfn.XLOOKUP($B1804,'Ownership Metrics'!$A:$A,'Ownership Metrics'!$H:$H),"")</f>
        <v>Terkonsentrasi</v>
      </c>
      <c r="T1804" s="27" t="str">
        <f>IFERROR(_xlfn.XLOOKUP($B1804,'Ownership Metrics'!$A:$A,'Ownership Metrics'!$I:$I),"")</f>
        <v>Sedang</v>
      </c>
      <c r="U1804" s="27">
        <f>IF(COUNTIFS($B$2:$B1804,$B1804,$D$2:$D1804,$D1804)=1,1,0)</f>
        <v>1</v>
      </c>
      <c r="V1804" s="27">
        <f t="shared" si="85"/>
        <v>32.01</v>
      </c>
      <c r="W1804" s="27">
        <f t="shared" si="86"/>
        <v>1</v>
      </c>
      <c r="X1804" s="27">
        <f t="shared" si="84"/>
        <v>32.009999819599997</v>
      </c>
    </row>
    <row r="1805" spans="1:24" x14ac:dyDescent="0.25">
      <c r="A1805" s="26">
        <v>46265</v>
      </c>
      <c r="B1805" s="27" t="s">
        <v>10382</v>
      </c>
      <c r="C1805" s="27" t="s">
        <v>2029</v>
      </c>
      <c r="D1805" s="27" t="s">
        <v>2031</v>
      </c>
      <c r="E1805" s="27" t="s">
        <v>22</v>
      </c>
      <c r="F1805" s="27" t="s">
        <v>23</v>
      </c>
      <c r="G1805" s="27"/>
      <c r="H1805" s="27" t="s">
        <v>24</v>
      </c>
      <c r="I1805" s="28">
        <v>185000000</v>
      </c>
      <c r="J1805" s="28">
        <v>0</v>
      </c>
      <c r="K1805" s="28">
        <v>185000000</v>
      </c>
      <c r="L1805" s="29">
        <v>3.26</v>
      </c>
      <c r="M1805" s="29">
        <f>IFERROR(_xlfn.XLOOKUP($B1805,'Ownership Metrics'!$A:$A,'Ownership Metrics'!$B:$B),"")</f>
        <v>7.69</v>
      </c>
      <c r="N1805" s="28">
        <f>IFERROR(_xlfn.XLOOKUP($B1805,'Ownership Metrics'!$A:$A,'Ownership Metrics'!$C:$C),"")</f>
        <v>2272</v>
      </c>
      <c r="O1805" s="29">
        <f>IFERROR(_xlfn.XLOOKUP($B1805,'Ownership Metrics'!$A:$A,'Ownership Metrics'!$D:$D),"")</f>
        <v>32.01</v>
      </c>
      <c r="P1805" s="29">
        <f>IFERROR(_xlfn.XLOOKUP($B1805,'Ownership Metrics'!$A:$A,'Ownership Metrics'!$E:$E),"")</f>
        <v>76.08</v>
      </c>
      <c r="Q1805" s="30">
        <f>IFERROR(_xlfn.XLOOKUP($B1805,'Ownership Metrics'!$A:$A,'Ownership Metrics'!$F:$F),"")</f>
        <v>6</v>
      </c>
      <c r="R1805" s="30">
        <f>IFERROR(_xlfn.XLOOKUP($B1805,'Ownership Metrics'!$A:$A,'Ownership Metrics'!$G:$G),"")</f>
        <v>52</v>
      </c>
      <c r="S1805" s="27" t="str">
        <f>IFERROR(_xlfn.XLOOKUP($B1805,'Ownership Metrics'!$A:$A,'Ownership Metrics'!$H:$H),"")</f>
        <v>Terkonsentrasi</v>
      </c>
      <c r="T1805" s="27" t="str">
        <f>IFERROR(_xlfn.XLOOKUP($B1805,'Ownership Metrics'!$A:$A,'Ownership Metrics'!$I:$I),"")</f>
        <v>Sedang</v>
      </c>
      <c r="U1805" s="27">
        <f>IF(COUNTIFS($B$2:$B1805,$B1805,$D$2:$D1805,$D1805)=1,1,0)</f>
        <v>1</v>
      </c>
      <c r="V1805" s="27">
        <f t="shared" si="85"/>
        <v>3.26</v>
      </c>
      <c r="W1805" s="27">
        <f t="shared" si="86"/>
        <v>5</v>
      </c>
      <c r="X1805" s="27">
        <f t="shared" si="84"/>
        <v>3.2599998195</v>
      </c>
    </row>
    <row r="1806" spans="1:24" x14ac:dyDescent="0.25">
      <c r="A1806" s="26">
        <v>46265</v>
      </c>
      <c r="B1806" s="27" t="s">
        <v>10382</v>
      </c>
      <c r="C1806" s="27" t="s">
        <v>2029</v>
      </c>
      <c r="D1806" s="27" t="s">
        <v>2032</v>
      </c>
      <c r="E1806" s="27" t="s">
        <v>22</v>
      </c>
      <c r="F1806" s="27" t="s">
        <v>32</v>
      </c>
      <c r="G1806" s="27"/>
      <c r="H1806" s="27" t="s">
        <v>184</v>
      </c>
      <c r="I1806" s="28">
        <v>0</v>
      </c>
      <c r="J1806" s="28">
        <v>1755800091</v>
      </c>
      <c r="K1806" s="28">
        <v>1755800091</v>
      </c>
      <c r="L1806" s="29">
        <v>30.89</v>
      </c>
      <c r="M1806" s="29">
        <f>IFERROR(_xlfn.XLOOKUP($B1806,'Ownership Metrics'!$A:$A,'Ownership Metrics'!$B:$B),"")</f>
        <v>7.69</v>
      </c>
      <c r="N1806" s="28">
        <f>IFERROR(_xlfn.XLOOKUP($B1806,'Ownership Metrics'!$A:$A,'Ownership Metrics'!$C:$C),"")</f>
        <v>2272</v>
      </c>
      <c r="O1806" s="29">
        <f>IFERROR(_xlfn.XLOOKUP($B1806,'Ownership Metrics'!$A:$A,'Ownership Metrics'!$D:$D),"")</f>
        <v>32.01</v>
      </c>
      <c r="P1806" s="29">
        <f>IFERROR(_xlfn.XLOOKUP($B1806,'Ownership Metrics'!$A:$A,'Ownership Metrics'!$E:$E),"")</f>
        <v>76.08</v>
      </c>
      <c r="Q1806" s="30">
        <f>IFERROR(_xlfn.XLOOKUP($B1806,'Ownership Metrics'!$A:$A,'Ownership Metrics'!$F:$F),"")</f>
        <v>6</v>
      </c>
      <c r="R1806" s="30">
        <f>IFERROR(_xlfn.XLOOKUP($B1806,'Ownership Metrics'!$A:$A,'Ownership Metrics'!$G:$G),"")</f>
        <v>52</v>
      </c>
      <c r="S1806" s="27" t="str">
        <f>IFERROR(_xlfn.XLOOKUP($B1806,'Ownership Metrics'!$A:$A,'Ownership Metrics'!$H:$H),"")</f>
        <v>Terkonsentrasi</v>
      </c>
      <c r="T1806" s="27" t="str">
        <f>IFERROR(_xlfn.XLOOKUP($B1806,'Ownership Metrics'!$A:$A,'Ownership Metrics'!$I:$I),"")</f>
        <v>Sedang</v>
      </c>
      <c r="U1806" s="27">
        <f>IF(COUNTIFS($B$2:$B1806,$B1806,$D$2:$D1806,$D1806)=1,1,0)</f>
        <v>1</v>
      </c>
      <c r="V1806" s="27">
        <f t="shared" si="85"/>
        <v>30.89</v>
      </c>
      <c r="W1806" s="27">
        <f t="shared" si="86"/>
        <v>2</v>
      </c>
      <c r="X1806" s="27">
        <f t="shared" si="84"/>
        <v>30.8899998194</v>
      </c>
    </row>
    <row r="1807" spans="1:24" x14ac:dyDescent="0.25">
      <c r="A1807" s="26">
        <v>46265</v>
      </c>
      <c r="B1807" s="27" t="s">
        <v>10382</v>
      </c>
      <c r="C1807" s="27" t="s">
        <v>2029</v>
      </c>
      <c r="D1807" s="27" t="s">
        <v>2033</v>
      </c>
      <c r="E1807" s="27" t="s">
        <v>35</v>
      </c>
      <c r="F1807" s="27" t="s">
        <v>23</v>
      </c>
      <c r="G1807" s="27" t="s">
        <v>36</v>
      </c>
      <c r="H1807" s="27" t="s">
        <v>24</v>
      </c>
      <c r="I1807" s="28">
        <v>0</v>
      </c>
      <c r="J1807" s="28">
        <v>168893142</v>
      </c>
      <c r="K1807" s="28">
        <v>168893142</v>
      </c>
      <c r="L1807" s="29">
        <v>2.97</v>
      </c>
      <c r="M1807" s="29">
        <f>IFERROR(_xlfn.XLOOKUP($B1807,'Ownership Metrics'!$A:$A,'Ownership Metrics'!$B:$B),"")</f>
        <v>7.69</v>
      </c>
      <c r="N1807" s="28">
        <f>IFERROR(_xlfn.XLOOKUP($B1807,'Ownership Metrics'!$A:$A,'Ownership Metrics'!$C:$C),"")</f>
        <v>2272</v>
      </c>
      <c r="O1807" s="29">
        <f>IFERROR(_xlfn.XLOOKUP($B1807,'Ownership Metrics'!$A:$A,'Ownership Metrics'!$D:$D),"")</f>
        <v>32.01</v>
      </c>
      <c r="P1807" s="29">
        <f>IFERROR(_xlfn.XLOOKUP($B1807,'Ownership Metrics'!$A:$A,'Ownership Metrics'!$E:$E),"")</f>
        <v>76.08</v>
      </c>
      <c r="Q1807" s="30">
        <f>IFERROR(_xlfn.XLOOKUP($B1807,'Ownership Metrics'!$A:$A,'Ownership Metrics'!$F:$F),"")</f>
        <v>6</v>
      </c>
      <c r="R1807" s="30">
        <f>IFERROR(_xlfn.XLOOKUP($B1807,'Ownership Metrics'!$A:$A,'Ownership Metrics'!$G:$G),"")</f>
        <v>52</v>
      </c>
      <c r="S1807" s="27" t="str">
        <f>IFERROR(_xlfn.XLOOKUP($B1807,'Ownership Metrics'!$A:$A,'Ownership Metrics'!$H:$H),"")</f>
        <v>Terkonsentrasi</v>
      </c>
      <c r="T1807" s="27" t="str">
        <f>IFERROR(_xlfn.XLOOKUP($B1807,'Ownership Metrics'!$A:$A,'Ownership Metrics'!$I:$I),"")</f>
        <v>Sedang</v>
      </c>
      <c r="U1807" s="27">
        <f>IF(COUNTIFS($B$2:$B1807,$B1807,$D$2:$D1807,$D1807)=1,1,0)</f>
        <v>1</v>
      </c>
      <c r="V1807" s="27">
        <f t="shared" si="85"/>
        <v>2.97</v>
      </c>
      <c r="W1807" s="27">
        <f t="shared" si="86"/>
        <v>6</v>
      </c>
      <c r="X1807" s="27">
        <f t="shared" si="84"/>
        <v>2.9699998193000003</v>
      </c>
    </row>
    <row r="1808" spans="1:24" x14ac:dyDescent="0.25">
      <c r="A1808" s="26">
        <v>46265</v>
      </c>
      <c r="B1808" s="27" t="s">
        <v>10382</v>
      </c>
      <c r="C1808" s="27" t="s">
        <v>2029</v>
      </c>
      <c r="D1808" s="27" t="s">
        <v>81</v>
      </c>
      <c r="E1808" s="27" t="s">
        <v>72</v>
      </c>
      <c r="F1808" s="27" t="s">
        <v>32</v>
      </c>
      <c r="G1808" s="27"/>
      <c r="H1808" s="27" t="s">
        <v>62</v>
      </c>
      <c r="I1808" s="28">
        <v>568336263</v>
      </c>
      <c r="J1808" s="28">
        <v>0</v>
      </c>
      <c r="K1808" s="28">
        <v>568336263</v>
      </c>
      <c r="L1808" s="29">
        <v>10</v>
      </c>
      <c r="M1808" s="29">
        <f>IFERROR(_xlfn.XLOOKUP($B1808,'Ownership Metrics'!$A:$A,'Ownership Metrics'!$B:$B),"")</f>
        <v>7.69</v>
      </c>
      <c r="N1808" s="28">
        <f>IFERROR(_xlfn.XLOOKUP($B1808,'Ownership Metrics'!$A:$A,'Ownership Metrics'!$C:$C),"")</f>
        <v>2272</v>
      </c>
      <c r="O1808" s="29">
        <f>IFERROR(_xlfn.XLOOKUP($B1808,'Ownership Metrics'!$A:$A,'Ownership Metrics'!$D:$D),"")</f>
        <v>32.01</v>
      </c>
      <c r="P1808" s="29">
        <f>IFERROR(_xlfn.XLOOKUP($B1808,'Ownership Metrics'!$A:$A,'Ownership Metrics'!$E:$E),"")</f>
        <v>76.08</v>
      </c>
      <c r="Q1808" s="30">
        <f>IFERROR(_xlfn.XLOOKUP($B1808,'Ownership Metrics'!$A:$A,'Ownership Metrics'!$F:$F),"")</f>
        <v>6</v>
      </c>
      <c r="R1808" s="30">
        <f>IFERROR(_xlfn.XLOOKUP($B1808,'Ownership Metrics'!$A:$A,'Ownership Metrics'!$G:$G),"")</f>
        <v>52</v>
      </c>
      <c r="S1808" s="27" t="str">
        <f>IFERROR(_xlfn.XLOOKUP($B1808,'Ownership Metrics'!$A:$A,'Ownership Metrics'!$H:$H),"")</f>
        <v>Terkonsentrasi</v>
      </c>
      <c r="T1808" s="27" t="str">
        <f>IFERROR(_xlfn.XLOOKUP($B1808,'Ownership Metrics'!$A:$A,'Ownership Metrics'!$I:$I),"")</f>
        <v>Sedang</v>
      </c>
      <c r="U1808" s="27">
        <f>IF(COUNTIFS($B$2:$B1808,$B1808,$D$2:$D1808,$D1808)=1,1,0)</f>
        <v>1</v>
      </c>
      <c r="V1808" s="27">
        <f t="shared" si="85"/>
        <v>10</v>
      </c>
      <c r="W1808" s="27">
        <f t="shared" si="86"/>
        <v>4</v>
      </c>
      <c r="X1808" s="27">
        <f t="shared" si="84"/>
        <v>9.9999998191999993</v>
      </c>
    </row>
    <row r="1809" spans="1:24" x14ac:dyDescent="0.25">
      <c r="A1809" s="26">
        <v>46265</v>
      </c>
      <c r="B1809" s="27" t="s">
        <v>10382</v>
      </c>
      <c r="C1809" s="27" t="s">
        <v>2029</v>
      </c>
      <c r="D1809" s="27" t="s">
        <v>1099</v>
      </c>
      <c r="E1809" s="27" t="s">
        <v>427</v>
      </c>
      <c r="F1809" s="27" t="s">
        <v>32</v>
      </c>
      <c r="G1809" s="27"/>
      <c r="H1809" s="27" t="s">
        <v>62</v>
      </c>
      <c r="I1809" s="28">
        <v>749033925</v>
      </c>
      <c r="J1809" s="28">
        <v>0</v>
      </c>
      <c r="K1809" s="28">
        <v>749033925</v>
      </c>
      <c r="L1809" s="29">
        <v>13.18</v>
      </c>
      <c r="M1809" s="29">
        <f>IFERROR(_xlfn.XLOOKUP($B1809,'Ownership Metrics'!$A:$A,'Ownership Metrics'!$B:$B),"")</f>
        <v>7.69</v>
      </c>
      <c r="N1809" s="28">
        <f>IFERROR(_xlfn.XLOOKUP($B1809,'Ownership Metrics'!$A:$A,'Ownership Metrics'!$C:$C),"")</f>
        <v>2272</v>
      </c>
      <c r="O1809" s="29">
        <f>IFERROR(_xlfn.XLOOKUP($B1809,'Ownership Metrics'!$A:$A,'Ownership Metrics'!$D:$D),"")</f>
        <v>32.01</v>
      </c>
      <c r="P1809" s="29">
        <f>IFERROR(_xlfn.XLOOKUP($B1809,'Ownership Metrics'!$A:$A,'Ownership Metrics'!$E:$E),"")</f>
        <v>76.08</v>
      </c>
      <c r="Q1809" s="30">
        <f>IFERROR(_xlfn.XLOOKUP($B1809,'Ownership Metrics'!$A:$A,'Ownership Metrics'!$F:$F),"")</f>
        <v>6</v>
      </c>
      <c r="R1809" s="30">
        <f>IFERROR(_xlfn.XLOOKUP($B1809,'Ownership Metrics'!$A:$A,'Ownership Metrics'!$G:$G),"")</f>
        <v>52</v>
      </c>
      <c r="S1809" s="27" t="str">
        <f>IFERROR(_xlfn.XLOOKUP($B1809,'Ownership Metrics'!$A:$A,'Ownership Metrics'!$H:$H),"")</f>
        <v>Terkonsentrasi</v>
      </c>
      <c r="T1809" s="27" t="str">
        <f>IFERROR(_xlfn.XLOOKUP($B1809,'Ownership Metrics'!$A:$A,'Ownership Metrics'!$I:$I),"")</f>
        <v>Sedang</v>
      </c>
      <c r="U1809" s="27">
        <f>IF(COUNTIFS($B$2:$B1809,$B1809,$D$2:$D1809,$D1809)=1,1,0)</f>
        <v>1</v>
      </c>
      <c r="V1809" s="27">
        <f t="shared" si="85"/>
        <v>13.18</v>
      </c>
      <c r="W1809" s="27">
        <f t="shared" si="86"/>
        <v>3</v>
      </c>
      <c r="X1809" s="27">
        <f t="shared" si="84"/>
        <v>13.179999819099999</v>
      </c>
    </row>
    <row r="1810" spans="1:24" x14ac:dyDescent="0.25">
      <c r="A1810" s="26">
        <v>46265</v>
      </c>
      <c r="B1810" s="27" t="s">
        <v>10383</v>
      </c>
      <c r="C1810" s="27" t="s">
        <v>2035</v>
      </c>
      <c r="D1810" s="27" t="s">
        <v>2036</v>
      </c>
      <c r="E1810" s="27" t="s">
        <v>22</v>
      </c>
      <c r="F1810" s="27" t="s">
        <v>23</v>
      </c>
      <c r="G1810" s="27"/>
      <c r="H1810" s="27" t="s">
        <v>24</v>
      </c>
      <c r="I1810" s="28">
        <v>1193219559</v>
      </c>
      <c r="J1810" s="28">
        <v>0</v>
      </c>
      <c r="K1810" s="28">
        <v>1193219559</v>
      </c>
      <c r="L1810" s="29">
        <v>65.209999999999994</v>
      </c>
      <c r="M1810" s="29">
        <f>IFERROR(_xlfn.XLOOKUP($B1810,'Ownership Metrics'!$A:$A,'Ownership Metrics'!$B:$B),"")</f>
        <v>15.65</v>
      </c>
      <c r="N1810" s="28">
        <f>IFERROR(_xlfn.XLOOKUP($B1810,'Ownership Metrics'!$A:$A,'Ownership Metrics'!$C:$C),"")</f>
        <v>4619</v>
      </c>
      <c r="O1810" s="29">
        <f>IFERROR(_xlfn.XLOOKUP($B1810,'Ownership Metrics'!$A:$A,'Ownership Metrics'!$D:$D),"")</f>
        <v>65.209999999999994</v>
      </c>
      <c r="P1810" s="29">
        <f>IFERROR(_xlfn.XLOOKUP($B1810,'Ownership Metrics'!$A:$A,'Ownership Metrics'!$E:$E),"")</f>
        <v>84.35</v>
      </c>
      <c r="Q1810" s="30">
        <f>IFERROR(_xlfn.XLOOKUP($B1810,'Ownership Metrics'!$A:$A,'Ownership Metrics'!$F:$F),"")</f>
        <v>2</v>
      </c>
      <c r="R1810" s="30">
        <f>IFERROR(_xlfn.XLOOKUP($B1810,'Ownership Metrics'!$A:$A,'Ownership Metrics'!$G:$G),"")</f>
        <v>69</v>
      </c>
      <c r="S1810" s="27" t="str">
        <f>IFERROR(_xlfn.XLOOKUP($B1810,'Ownership Metrics'!$A:$A,'Ownership Metrics'!$H:$H),"")</f>
        <v>Mayoritas</v>
      </c>
      <c r="T1810" s="27" t="str">
        <f>IFERROR(_xlfn.XLOOKUP($B1810,'Ownership Metrics'!$A:$A,'Ownership Metrics'!$I:$I),"")</f>
        <v>Tinggi</v>
      </c>
      <c r="U1810" s="27">
        <f>IF(COUNTIFS($B$2:$B1810,$B1810,$D$2:$D1810,$D1810)=1,1,0)</f>
        <v>1</v>
      </c>
      <c r="V1810" s="27">
        <f t="shared" si="85"/>
        <v>65.209999999999994</v>
      </c>
      <c r="W1810" s="27">
        <f t="shared" si="86"/>
        <v>1</v>
      </c>
      <c r="X1810" s="27">
        <f t="shared" si="84"/>
        <v>65.209999818999989</v>
      </c>
    </row>
    <row r="1811" spans="1:24" x14ac:dyDescent="0.25">
      <c r="A1811" s="26">
        <v>46265</v>
      </c>
      <c r="B1811" s="27" t="s">
        <v>10383</v>
      </c>
      <c r="C1811" s="27" t="s">
        <v>2035</v>
      </c>
      <c r="D1811" s="27" t="s">
        <v>2037</v>
      </c>
      <c r="E1811" s="27" t="s">
        <v>22</v>
      </c>
      <c r="F1811" s="27" t="s">
        <v>23</v>
      </c>
      <c r="G1811" s="27"/>
      <c r="H1811" s="27" t="s">
        <v>24</v>
      </c>
      <c r="I1811" s="28">
        <v>350232000</v>
      </c>
      <c r="J1811" s="28">
        <v>0</v>
      </c>
      <c r="K1811" s="28">
        <v>350232000</v>
      </c>
      <c r="L1811" s="29">
        <v>19.14</v>
      </c>
      <c r="M1811" s="29">
        <f>IFERROR(_xlfn.XLOOKUP($B1811,'Ownership Metrics'!$A:$A,'Ownership Metrics'!$B:$B),"")</f>
        <v>15.65</v>
      </c>
      <c r="N1811" s="28">
        <f>IFERROR(_xlfn.XLOOKUP($B1811,'Ownership Metrics'!$A:$A,'Ownership Metrics'!$C:$C),"")</f>
        <v>4619</v>
      </c>
      <c r="O1811" s="29">
        <f>IFERROR(_xlfn.XLOOKUP($B1811,'Ownership Metrics'!$A:$A,'Ownership Metrics'!$D:$D),"")</f>
        <v>65.209999999999994</v>
      </c>
      <c r="P1811" s="29">
        <f>IFERROR(_xlfn.XLOOKUP($B1811,'Ownership Metrics'!$A:$A,'Ownership Metrics'!$E:$E),"")</f>
        <v>84.35</v>
      </c>
      <c r="Q1811" s="30">
        <f>IFERROR(_xlfn.XLOOKUP($B1811,'Ownership Metrics'!$A:$A,'Ownership Metrics'!$F:$F),"")</f>
        <v>2</v>
      </c>
      <c r="R1811" s="30">
        <f>IFERROR(_xlfn.XLOOKUP($B1811,'Ownership Metrics'!$A:$A,'Ownership Metrics'!$G:$G),"")</f>
        <v>69</v>
      </c>
      <c r="S1811" s="27" t="str">
        <f>IFERROR(_xlfn.XLOOKUP($B1811,'Ownership Metrics'!$A:$A,'Ownership Metrics'!$H:$H),"")</f>
        <v>Mayoritas</v>
      </c>
      <c r="T1811" s="27" t="str">
        <f>IFERROR(_xlfn.XLOOKUP($B1811,'Ownership Metrics'!$A:$A,'Ownership Metrics'!$I:$I),"")</f>
        <v>Tinggi</v>
      </c>
      <c r="U1811" s="27">
        <f>IF(COUNTIFS($B$2:$B1811,$B1811,$D$2:$D1811,$D1811)=1,1,0)</f>
        <v>1</v>
      </c>
      <c r="V1811" s="27">
        <f t="shared" si="85"/>
        <v>19.14</v>
      </c>
      <c r="W1811" s="27">
        <f t="shared" si="86"/>
        <v>2</v>
      </c>
      <c r="X1811" s="27">
        <f t="shared" si="84"/>
        <v>19.139999818900002</v>
      </c>
    </row>
    <row r="1812" spans="1:24" x14ac:dyDescent="0.25">
      <c r="A1812" s="26">
        <v>46265</v>
      </c>
      <c r="B1812" s="27" t="s">
        <v>10384</v>
      </c>
      <c r="C1812" s="27" t="s">
        <v>2039</v>
      </c>
      <c r="D1812" s="27" t="s">
        <v>2040</v>
      </c>
      <c r="E1812" s="27" t="s">
        <v>83</v>
      </c>
      <c r="F1812" s="27" t="s">
        <v>23</v>
      </c>
      <c r="G1812" s="27"/>
      <c r="H1812" s="27" t="s">
        <v>24</v>
      </c>
      <c r="I1812" s="28">
        <v>26138500</v>
      </c>
      <c r="J1812" s="28">
        <v>0</v>
      </c>
      <c r="K1812" s="28">
        <v>26138500</v>
      </c>
      <c r="L1812" s="29">
        <v>3.2</v>
      </c>
      <c r="M1812" s="29">
        <f>IFERROR(_xlfn.XLOOKUP($B1812,'Ownership Metrics'!$A:$A,'Ownership Metrics'!$B:$B),"")</f>
        <v>34.549999999999997</v>
      </c>
      <c r="N1812" s="28">
        <f>IFERROR(_xlfn.XLOOKUP($B1812,'Ownership Metrics'!$A:$A,'Ownership Metrics'!$C:$C),"")</f>
        <v>3174</v>
      </c>
      <c r="O1812" s="29">
        <f>IFERROR(_xlfn.XLOOKUP($B1812,'Ownership Metrics'!$A:$A,'Ownership Metrics'!$D:$D),"")</f>
        <v>56.15</v>
      </c>
      <c r="P1812" s="29">
        <f>IFERROR(_xlfn.XLOOKUP($B1812,'Ownership Metrics'!$A:$A,'Ownership Metrics'!$E:$E),"")</f>
        <v>62.08</v>
      </c>
      <c r="Q1812" s="30">
        <f>IFERROR(_xlfn.XLOOKUP($B1812,'Ownership Metrics'!$A:$A,'Ownership Metrics'!$F:$F),"")</f>
        <v>6</v>
      </c>
      <c r="R1812" s="30">
        <f>IFERROR(_xlfn.XLOOKUP($B1812,'Ownership Metrics'!$A:$A,'Ownership Metrics'!$G:$G),"")</f>
        <v>51</v>
      </c>
      <c r="S1812" s="27" t="str">
        <f>IFERROR(_xlfn.XLOOKUP($B1812,'Ownership Metrics'!$A:$A,'Ownership Metrics'!$H:$H),"")</f>
        <v>Mayoritas</v>
      </c>
      <c r="T1812" s="27" t="str">
        <f>IFERROR(_xlfn.XLOOKUP($B1812,'Ownership Metrics'!$A:$A,'Ownership Metrics'!$I:$I),"")</f>
        <v>Sedang</v>
      </c>
      <c r="U1812" s="27">
        <f>IF(COUNTIFS($B$2:$B1812,$B1812,$D$2:$D1812,$D1812)=1,1,0)</f>
        <v>1</v>
      </c>
      <c r="V1812" s="27">
        <f t="shared" si="85"/>
        <v>3.2</v>
      </c>
      <c r="W1812" s="27">
        <f t="shared" si="86"/>
        <v>2</v>
      </c>
      <c r="X1812" s="27">
        <f t="shared" si="84"/>
        <v>3.1999998188000003</v>
      </c>
    </row>
    <row r="1813" spans="1:24" x14ac:dyDescent="0.25">
      <c r="A1813" s="26">
        <v>46265</v>
      </c>
      <c r="B1813" s="27" t="s">
        <v>10384</v>
      </c>
      <c r="C1813" s="27" t="s">
        <v>2039</v>
      </c>
      <c r="D1813" s="27" t="s">
        <v>2041</v>
      </c>
      <c r="E1813" s="27" t="s">
        <v>35</v>
      </c>
      <c r="F1813" s="27" t="s">
        <v>23</v>
      </c>
      <c r="G1813" s="27" t="s">
        <v>36</v>
      </c>
      <c r="H1813" s="27" t="s">
        <v>36</v>
      </c>
      <c r="I1813" s="28">
        <v>0</v>
      </c>
      <c r="J1813" s="28">
        <v>458200000</v>
      </c>
      <c r="K1813" s="28">
        <v>458200000</v>
      </c>
      <c r="L1813" s="29">
        <v>56.15</v>
      </c>
      <c r="M1813" s="29">
        <f>IFERROR(_xlfn.XLOOKUP($B1813,'Ownership Metrics'!$A:$A,'Ownership Metrics'!$B:$B),"")</f>
        <v>34.549999999999997</v>
      </c>
      <c r="N1813" s="28">
        <f>IFERROR(_xlfn.XLOOKUP($B1813,'Ownership Metrics'!$A:$A,'Ownership Metrics'!$C:$C),"")</f>
        <v>3174</v>
      </c>
      <c r="O1813" s="29">
        <f>IFERROR(_xlfn.XLOOKUP($B1813,'Ownership Metrics'!$A:$A,'Ownership Metrics'!$D:$D),"")</f>
        <v>56.15</v>
      </c>
      <c r="P1813" s="29">
        <f>IFERROR(_xlfn.XLOOKUP($B1813,'Ownership Metrics'!$A:$A,'Ownership Metrics'!$E:$E),"")</f>
        <v>62.08</v>
      </c>
      <c r="Q1813" s="30">
        <f>IFERROR(_xlfn.XLOOKUP($B1813,'Ownership Metrics'!$A:$A,'Ownership Metrics'!$F:$F),"")</f>
        <v>6</v>
      </c>
      <c r="R1813" s="30">
        <f>IFERROR(_xlfn.XLOOKUP($B1813,'Ownership Metrics'!$A:$A,'Ownership Metrics'!$G:$G),"")</f>
        <v>51</v>
      </c>
      <c r="S1813" s="27" t="str">
        <f>IFERROR(_xlfn.XLOOKUP($B1813,'Ownership Metrics'!$A:$A,'Ownership Metrics'!$H:$H),"")</f>
        <v>Mayoritas</v>
      </c>
      <c r="T1813" s="27" t="str">
        <f>IFERROR(_xlfn.XLOOKUP($B1813,'Ownership Metrics'!$A:$A,'Ownership Metrics'!$I:$I),"")</f>
        <v>Sedang</v>
      </c>
      <c r="U1813" s="27">
        <f>IF(COUNTIFS($B$2:$B1813,$B1813,$D$2:$D1813,$D1813)=1,1,0)</f>
        <v>1</v>
      </c>
      <c r="V1813" s="27">
        <f t="shared" si="85"/>
        <v>56.15</v>
      </c>
      <c r="W1813" s="27">
        <f t="shared" si="86"/>
        <v>1</v>
      </c>
      <c r="X1813" s="27">
        <f t="shared" si="84"/>
        <v>56.149999818699996</v>
      </c>
    </row>
    <row r="1814" spans="1:24" x14ac:dyDescent="0.25">
      <c r="A1814" s="26">
        <v>46265</v>
      </c>
      <c r="B1814" s="27" t="s">
        <v>10384</v>
      </c>
      <c r="C1814" s="27" t="s">
        <v>2039</v>
      </c>
      <c r="D1814" s="27" t="s">
        <v>2042</v>
      </c>
      <c r="E1814" s="27" t="s">
        <v>35</v>
      </c>
      <c r="F1814" s="27" t="s">
        <v>23</v>
      </c>
      <c r="G1814" s="27" t="s">
        <v>36</v>
      </c>
      <c r="H1814" s="27" t="s">
        <v>24</v>
      </c>
      <c r="I1814" s="28">
        <v>8849600</v>
      </c>
      <c r="J1814" s="28">
        <v>0</v>
      </c>
      <c r="K1814" s="28">
        <v>8849600</v>
      </c>
      <c r="L1814" s="29">
        <v>1.08</v>
      </c>
      <c r="M1814" s="29">
        <f>IFERROR(_xlfn.XLOOKUP($B1814,'Ownership Metrics'!$A:$A,'Ownership Metrics'!$B:$B),"")</f>
        <v>34.549999999999997</v>
      </c>
      <c r="N1814" s="28">
        <f>IFERROR(_xlfn.XLOOKUP($B1814,'Ownership Metrics'!$A:$A,'Ownership Metrics'!$C:$C),"")</f>
        <v>3174</v>
      </c>
      <c r="O1814" s="29">
        <f>IFERROR(_xlfn.XLOOKUP($B1814,'Ownership Metrics'!$A:$A,'Ownership Metrics'!$D:$D),"")</f>
        <v>56.15</v>
      </c>
      <c r="P1814" s="29">
        <f>IFERROR(_xlfn.XLOOKUP($B1814,'Ownership Metrics'!$A:$A,'Ownership Metrics'!$E:$E),"")</f>
        <v>62.08</v>
      </c>
      <c r="Q1814" s="30">
        <f>IFERROR(_xlfn.XLOOKUP($B1814,'Ownership Metrics'!$A:$A,'Ownership Metrics'!$F:$F),"")</f>
        <v>6</v>
      </c>
      <c r="R1814" s="30">
        <f>IFERROR(_xlfn.XLOOKUP($B1814,'Ownership Metrics'!$A:$A,'Ownership Metrics'!$G:$G),"")</f>
        <v>51</v>
      </c>
      <c r="S1814" s="27" t="str">
        <f>IFERROR(_xlfn.XLOOKUP($B1814,'Ownership Metrics'!$A:$A,'Ownership Metrics'!$H:$H),"")</f>
        <v>Mayoritas</v>
      </c>
      <c r="T1814" s="27" t="str">
        <f>IFERROR(_xlfn.XLOOKUP($B1814,'Ownership Metrics'!$A:$A,'Ownership Metrics'!$I:$I),"")</f>
        <v>Sedang</v>
      </c>
      <c r="U1814" s="27">
        <f>IF(COUNTIFS($B$2:$B1814,$B1814,$D$2:$D1814,$D1814)=1,1,0)</f>
        <v>1</v>
      </c>
      <c r="V1814" s="27">
        <f t="shared" si="85"/>
        <v>1.08</v>
      </c>
      <c r="W1814" s="27">
        <f t="shared" si="86"/>
        <v>5</v>
      </c>
      <c r="X1814" s="27">
        <f t="shared" si="84"/>
        <v>1.0799998186000002</v>
      </c>
    </row>
    <row r="1815" spans="1:24" x14ac:dyDescent="0.25">
      <c r="A1815" s="26">
        <v>46265</v>
      </c>
      <c r="B1815" s="27" t="s">
        <v>10384</v>
      </c>
      <c r="C1815" s="27" t="s">
        <v>2039</v>
      </c>
      <c r="D1815" s="27" t="s">
        <v>2043</v>
      </c>
      <c r="E1815" s="27" t="s">
        <v>35</v>
      </c>
      <c r="F1815" s="27" t="s">
        <v>23</v>
      </c>
      <c r="G1815" s="27" t="s">
        <v>36</v>
      </c>
      <c r="H1815" s="27" t="s">
        <v>24</v>
      </c>
      <c r="I1815" s="28">
        <v>10000000</v>
      </c>
      <c r="J1815" s="28">
        <v>0</v>
      </c>
      <c r="K1815" s="28">
        <v>10000000</v>
      </c>
      <c r="L1815" s="29">
        <v>1.23</v>
      </c>
      <c r="M1815" s="29">
        <f>IFERROR(_xlfn.XLOOKUP($B1815,'Ownership Metrics'!$A:$A,'Ownership Metrics'!$B:$B),"")</f>
        <v>34.549999999999997</v>
      </c>
      <c r="N1815" s="28">
        <f>IFERROR(_xlfn.XLOOKUP($B1815,'Ownership Metrics'!$A:$A,'Ownership Metrics'!$C:$C),"")</f>
        <v>3174</v>
      </c>
      <c r="O1815" s="29">
        <f>IFERROR(_xlfn.XLOOKUP($B1815,'Ownership Metrics'!$A:$A,'Ownership Metrics'!$D:$D),"")</f>
        <v>56.15</v>
      </c>
      <c r="P1815" s="29">
        <f>IFERROR(_xlfn.XLOOKUP($B1815,'Ownership Metrics'!$A:$A,'Ownership Metrics'!$E:$E),"")</f>
        <v>62.08</v>
      </c>
      <c r="Q1815" s="30">
        <f>IFERROR(_xlfn.XLOOKUP($B1815,'Ownership Metrics'!$A:$A,'Ownership Metrics'!$F:$F),"")</f>
        <v>6</v>
      </c>
      <c r="R1815" s="30">
        <f>IFERROR(_xlfn.XLOOKUP($B1815,'Ownership Metrics'!$A:$A,'Ownership Metrics'!$G:$G),"")</f>
        <v>51</v>
      </c>
      <c r="S1815" s="27" t="str">
        <f>IFERROR(_xlfn.XLOOKUP($B1815,'Ownership Metrics'!$A:$A,'Ownership Metrics'!$H:$H),"")</f>
        <v>Mayoritas</v>
      </c>
      <c r="T1815" s="27" t="str">
        <f>IFERROR(_xlfn.XLOOKUP($B1815,'Ownership Metrics'!$A:$A,'Ownership Metrics'!$I:$I),"")</f>
        <v>Sedang</v>
      </c>
      <c r="U1815" s="27">
        <f>IF(COUNTIFS($B$2:$B1815,$B1815,$D$2:$D1815,$D1815)=1,1,0)</f>
        <v>1</v>
      </c>
      <c r="V1815" s="27">
        <f t="shared" si="85"/>
        <v>1.23</v>
      </c>
      <c r="W1815" s="27">
        <f t="shared" si="86"/>
        <v>4</v>
      </c>
      <c r="X1815" s="27">
        <f t="shared" si="84"/>
        <v>1.2299998185000001</v>
      </c>
    </row>
    <row r="1816" spans="1:24" x14ac:dyDescent="0.25">
      <c r="A1816" s="26">
        <v>46265</v>
      </c>
      <c r="B1816" s="27" t="s">
        <v>10384</v>
      </c>
      <c r="C1816" s="27" t="s">
        <v>2039</v>
      </c>
      <c r="D1816" s="27" t="s">
        <v>2044</v>
      </c>
      <c r="E1816" s="27" t="s">
        <v>35</v>
      </c>
      <c r="F1816" s="27" t="s">
        <v>23</v>
      </c>
      <c r="G1816" s="27" t="s">
        <v>36</v>
      </c>
      <c r="H1816" s="27"/>
      <c r="I1816" s="28">
        <v>22300000</v>
      </c>
      <c r="J1816" s="28">
        <v>0</v>
      </c>
      <c r="K1816" s="28">
        <v>22300000</v>
      </c>
      <c r="L1816" s="29">
        <v>2.73</v>
      </c>
      <c r="M1816" s="29">
        <f>IFERROR(_xlfn.XLOOKUP($B1816,'Ownership Metrics'!$A:$A,'Ownership Metrics'!$B:$B),"")</f>
        <v>34.549999999999997</v>
      </c>
      <c r="N1816" s="28">
        <f>IFERROR(_xlfn.XLOOKUP($B1816,'Ownership Metrics'!$A:$A,'Ownership Metrics'!$C:$C),"")</f>
        <v>3174</v>
      </c>
      <c r="O1816" s="29">
        <f>IFERROR(_xlfn.XLOOKUP($B1816,'Ownership Metrics'!$A:$A,'Ownership Metrics'!$D:$D),"")</f>
        <v>56.15</v>
      </c>
      <c r="P1816" s="29">
        <f>IFERROR(_xlfn.XLOOKUP($B1816,'Ownership Metrics'!$A:$A,'Ownership Metrics'!$E:$E),"")</f>
        <v>62.08</v>
      </c>
      <c r="Q1816" s="30">
        <f>IFERROR(_xlfn.XLOOKUP($B1816,'Ownership Metrics'!$A:$A,'Ownership Metrics'!$F:$F),"")</f>
        <v>6</v>
      </c>
      <c r="R1816" s="30">
        <f>IFERROR(_xlfn.XLOOKUP($B1816,'Ownership Metrics'!$A:$A,'Ownership Metrics'!$G:$G),"")</f>
        <v>51</v>
      </c>
      <c r="S1816" s="27" t="str">
        <f>IFERROR(_xlfn.XLOOKUP($B1816,'Ownership Metrics'!$A:$A,'Ownership Metrics'!$H:$H),"")</f>
        <v>Mayoritas</v>
      </c>
      <c r="T1816" s="27" t="str">
        <f>IFERROR(_xlfn.XLOOKUP($B1816,'Ownership Metrics'!$A:$A,'Ownership Metrics'!$I:$I),"")</f>
        <v>Sedang</v>
      </c>
      <c r="U1816" s="27">
        <f>IF(COUNTIFS($B$2:$B1816,$B1816,$D$2:$D1816,$D1816)=1,1,0)</f>
        <v>1</v>
      </c>
      <c r="V1816" s="27">
        <f t="shared" si="85"/>
        <v>2.73</v>
      </c>
      <c r="W1816" s="27">
        <f t="shared" si="86"/>
        <v>3</v>
      </c>
      <c r="X1816" s="27">
        <f t="shared" si="84"/>
        <v>2.7299998184000001</v>
      </c>
    </row>
    <row r="1817" spans="1:24" x14ac:dyDescent="0.25">
      <c r="A1817" s="26">
        <v>46265</v>
      </c>
      <c r="B1817" s="27" t="s">
        <v>10384</v>
      </c>
      <c r="C1817" s="27" t="s">
        <v>2039</v>
      </c>
      <c r="D1817" s="27" t="s">
        <v>2045</v>
      </c>
      <c r="E1817" s="27" t="s">
        <v>35</v>
      </c>
      <c r="F1817" s="27" t="s">
        <v>23</v>
      </c>
      <c r="G1817" s="27" t="s">
        <v>36</v>
      </c>
      <c r="H1817" s="27" t="s">
        <v>24</v>
      </c>
      <c r="I1817" s="28">
        <v>8654200</v>
      </c>
      <c r="J1817" s="28">
        <v>0</v>
      </c>
      <c r="K1817" s="28">
        <v>8654200</v>
      </c>
      <c r="L1817" s="29">
        <v>1.06</v>
      </c>
      <c r="M1817" s="29">
        <f>IFERROR(_xlfn.XLOOKUP($B1817,'Ownership Metrics'!$A:$A,'Ownership Metrics'!$B:$B),"")</f>
        <v>34.549999999999997</v>
      </c>
      <c r="N1817" s="28">
        <f>IFERROR(_xlfn.XLOOKUP($B1817,'Ownership Metrics'!$A:$A,'Ownership Metrics'!$C:$C),"")</f>
        <v>3174</v>
      </c>
      <c r="O1817" s="29">
        <f>IFERROR(_xlfn.XLOOKUP($B1817,'Ownership Metrics'!$A:$A,'Ownership Metrics'!$D:$D),"")</f>
        <v>56.15</v>
      </c>
      <c r="P1817" s="29">
        <f>IFERROR(_xlfn.XLOOKUP($B1817,'Ownership Metrics'!$A:$A,'Ownership Metrics'!$E:$E),"")</f>
        <v>62.08</v>
      </c>
      <c r="Q1817" s="30">
        <f>IFERROR(_xlfn.XLOOKUP($B1817,'Ownership Metrics'!$A:$A,'Ownership Metrics'!$F:$F),"")</f>
        <v>6</v>
      </c>
      <c r="R1817" s="30">
        <f>IFERROR(_xlfn.XLOOKUP($B1817,'Ownership Metrics'!$A:$A,'Ownership Metrics'!$G:$G),"")</f>
        <v>51</v>
      </c>
      <c r="S1817" s="27" t="str">
        <f>IFERROR(_xlfn.XLOOKUP($B1817,'Ownership Metrics'!$A:$A,'Ownership Metrics'!$H:$H),"")</f>
        <v>Mayoritas</v>
      </c>
      <c r="T1817" s="27" t="str">
        <f>IFERROR(_xlfn.XLOOKUP($B1817,'Ownership Metrics'!$A:$A,'Ownership Metrics'!$I:$I),"")</f>
        <v>Sedang</v>
      </c>
      <c r="U1817" s="27">
        <f>IF(COUNTIFS($B$2:$B1817,$B1817,$D$2:$D1817,$D1817)=1,1,0)</f>
        <v>1</v>
      </c>
      <c r="V1817" s="27">
        <f t="shared" si="85"/>
        <v>1.06</v>
      </c>
      <c r="W1817" s="27">
        <f t="shared" si="86"/>
        <v>6</v>
      </c>
      <c r="X1817" s="27">
        <f t="shared" si="84"/>
        <v>1.0599998183000001</v>
      </c>
    </row>
    <row r="1818" spans="1:24" x14ac:dyDescent="0.25">
      <c r="A1818" s="26">
        <v>46265</v>
      </c>
      <c r="B1818" s="27" t="s">
        <v>10385</v>
      </c>
      <c r="C1818" s="27" t="s">
        <v>2047</v>
      </c>
      <c r="D1818" s="27" t="s">
        <v>2048</v>
      </c>
      <c r="E1818" s="27" t="s">
        <v>22</v>
      </c>
      <c r="F1818" s="27" t="s">
        <v>23</v>
      </c>
      <c r="G1818" s="27"/>
      <c r="H1818" s="27" t="s">
        <v>24</v>
      </c>
      <c r="I1818" s="28">
        <v>82000000</v>
      </c>
      <c r="J1818" s="28">
        <v>0</v>
      </c>
      <c r="K1818" s="28">
        <v>82000000</v>
      </c>
      <c r="L1818" s="29">
        <v>4</v>
      </c>
      <c r="M1818" s="29">
        <f>IFERROR(_xlfn.XLOOKUP($B1818,'Ownership Metrics'!$A:$A,'Ownership Metrics'!$B:$B),"")</f>
        <v>6.77</v>
      </c>
      <c r="N1818" s="28">
        <f>IFERROR(_xlfn.XLOOKUP($B1818,'Ownership Metrics'!$A:$A,'Ownership Metrics'!$C:$C),"")</f>
        <v>2956</v>
      </c>
      <c r="O1818" s="29">
        <f>IFERROR(_xlfn.XLOOKUP($B1818,'Ownership Metrics'!$A:$A,'Ownership Metrics'!$D:$D),"")</f>
        <v>38</v>
      </c>
      <c r="P1818" s="29">
        <f>IFERROR(_xlfn.XLOOKUP($B1818,'Ownership Metrics'!$A:$A,'Ownership Metrics'!$E:$E),"")</f>
        <v>80.88</v>
      </c>
      <c r="Q1818" s="30">
        <f>IFERROR(_xlfn.XLOOKUP($B1818,'Ownership Metrics'!$A:$A,'Ownership Metrics'!$F:$F),"")</f>
        <v>7</v>
      </c>
      <c r="R1818" s="30">
        <f>IFERROR(_xlfn.XLOOKUP($B1818,'Ownership Metrics'!$A:$A,'Ownership Metrics'!$G:$G),"")</f>
        <v>55</v>
      </c>
      <c r="S1818" s="27" t="str">
        <f>IFERROR(_xlfn.XLOOKUP($B1818,'Ownership Metrics'!$A:$A,'Ownership Metrics'!$H:$H),"")</f>
        <v>Terkonsentrasi</v>
      </c>
      <c r="T1818" s="27" t="str">
        <f>IFERROR(_xlfn.XLOOKUP($B1818,'Ownership Metrics'!$A:$A,'Ownership Metrics'!$I:$I),"")</f>
        <v>Sedang</v>
      </c>
      <c r="U1818" s="27">
        <f>IF(COUNTIFS($B$2:$B1818,$B1818,$D$2:$D1818,$D1818)=1,1,0)</f>
        <v>1</v>
      </c>
      <c r="V1818" s="27">
        <f t="shared" si="85"/>
        <v>4</v>
      </c>
      <c r="W1818" s="27">
        <f t="shared" si="86"/>
        <v>5</v>
      </c>
      <c r="X1818" s="27">
        <f t="shared" si="84"/>
        <v>3.9999998182000001</v>
      </c>
    </row>
    <row r="1819" spans="1:24" x14ac:dyDescent="0.25">
      <c r="A1819" s="26">
        <v>46265</v>
      </c>
      <c r="B1819" s="27" t="s">
        <v>10385</v>
      </c>
      <c r="C1819" s="27" t="s">
        <v>2047</v>
      </c>
      <c r="D1819" s="27" t="s">
        <v>2049</v>
      </c>
      <c r="E1819" s="27" t="s">
        <v>22</v>
      </c>
      <c r="F1819" s="27" t="s">
        <v>23</v>
      </c>
      <c r="G1819" s="27"/>
      <c r="H1819" s="27" t="s">
        <v>24</v>
      </c>
      <c r="I1819" s="28">
        <v>779000000</v>
      </c>
      <c r="J1819" s="28">
        <v>0</v>
      </c>
      <c r="K1819" s="28">
        <v>779000000</v>
      </c>
      <c r="L1819" s="29">
        <v>38</v>
      </c>
      <c r="M1819" s="29">
        <f>IFERROR(_xlfn.XLOOKUP($B1819,'Ownership Metrics'!$A:$A,'Ownership Metrics'!$B:$B),"")</f>
        <v>6.77</v>
      </c>
      <c r="N1819" s="28">
        <f>IFERROR(_xlfn.XLOOKUP($B1819,'Ownership Metrics'!$A:$A,'Ownership Metrics'!$C:$C),"")</f>
        <v>2956</v>
      </c>
      <c r="O1819" s="29">
        <f>IFERROR(_xlfn.XLOOKUP($B1819,'Ownership Metrics'!$A:$A,'Ownership Metrics'!$D:$D),"")</f>
        <v>38</v>
      </c>
      <c r="P1819" s="29">
        <f>IFERROR(_xlfn.XLOOKUP($B1819,'Ownership Metrics'!$A:$A,'Ownership Metrics'!$E:$E),"")</f>
        <v>80.88</v>
      </c>
      <c r="Q1819" s="30">
        <f>IFERROR(_xlfn.XLOOKUP($B1819,'Ownership Metrics'!$A:$A,'Ownership Metrics'!$F:$F),"")</f>
        <v>7</v>
      </c>
      <c r="R1819" s="30">
        <f>IFERROR(_xlfn.XLOOKUP($B1819,'Ownership Metrics'!$A:$A,'Ownership Metrics'!$G:$G),"")</f>
        <v>55</v>
      </c>
      <c r="S1819" s="27" t="str">
        <f>IFERROR(_xlfn.XLOOKUP($B1819,'Ownership Metrics'!$A:$A,'Ownership Metrics'!$H:$H),"")</f>
        <v>Terkonsentrasi</v>
      </c>
      <c r="T1819" s="27" t="str">
        <f>IFERROR(_xlfn.XLOOKUP($B1819,'Ownership Metrics'!$A:$A,'Ownership Metrics'!$I:$I),"")</f>
        <v>Sedang</v>
      </c>
      <c r="U1819" s="27">
        <f>IF(COUNTIFS($B$2:$B1819,$B1819,$D$2:$D1819,$D1819)=1,1,0)</f>
        <v>1</v>
      </c>
      <c r="V1819" s="27">
        <f t="shared" si="85"/>
        <v>38</v>
      </c>
      <c r="W1819" s="27">
        <f t="shared" si="86"/>
        <v>1</v>
      </c>
      <c r="X1819" s="27">
        <f t="shared" si="84"/>
        <v>37.999999818100001</v>
      </c>
    </row>
    <row r="1820" spans="1:24" x14ac:dyDescent="0.25">
      <c r="A1820" s="26">
        <v>46265</v>
      </c>
      <c r="B1820" s="27" t="s">
        <v>10385</v>
      </c>
      <c r="C1820" s="27" t="s">
        <v>2047</v>
      </c>
      <c r="D1820" s="27" t="s">
        <v>2050</v>
      </c>
      <c r="E1820" s="27" t="s">
        <v>22</v>
      </c>
      <c r="F1820" s="27" t="s">
        <v>23</v>
      </c>
      <c r="G1820" s="27"/>
      <c r="H1820" s="27" t="s">
        <v>24</v>
      </c>
      <c r="I1820" s="28">
        <v>95107100</v>
      </c>
      <c r="J1820" s="28">
        <v>0</v>
      </c>
      <c r="K1820" s="28">
        <v>95107100</v>
      </c>
      <c r="L1820" s="29">
        <v>4.6399999999999997</v>
      </c>
      <c r="M1820" s="29">
        <f>IFERROR(_xlfn.XLOOKUP($B1820,'Ownership Metrics'!$A:$A,'Ownership Metrics'!$B:$B),"")</f>
        <v>6.77</v>
      </c>
      <c r="N1820" s="28">
        <f>IFERROR(_xlfn.XLOOKUP($B1820,'Ownership Metrics'!$A:$A,'Ownership Metrics'!$C:$C),"")</f>
        <v>2956</v>
      </c>
      <c r="O1820" s="29">
        <f>IFERROR(_xlfn.XLOOKUP($B1820,'Ownership Metrics'!$A:$A,'Ownership Metrics'!$D:$D),"")</f>
        <v>38</v>
      </c>
      <c r="P1820" s="29">
        <f>IFERROR(_xlfn.XLOOKUP($B1820,'Ownership Metrics'!$A:$A,'Ownership Metrics'!$E:$E),"")</f>
        <v>80.88</v>
      </c>
      <c r="Q1820" s="30">
        <f>IFERROR(_xlfn.XLOOKUP($B1820,'Ownership Metrics'!$A:$A,'Ownership Metrics'!$F:$F),"")</f>
        <v>7</v>
      </c>
      <c r="R1820" s="30">
        <f>IFERROR(_xlfn.XLOOKUP($B1820,'Ownership Metrics'!$A:$A,'Ownership Metrics'!$G:$G),"")</f>
        <v>55</v>
      </c>
      <c r="S1820" s="27" t="str">
        <f>IFERROR(_xlfn.XLOOKUP($B1820,'Ownership Metrics'!$A:$A,'Ownership Metrics'!$H:$H),"")</f>
        <v>Terkonsentrasi</v>
      </c>
      <c r="T1820" s="27" t="str">
        <f>IFERROR(_xlfn.XLOOKUP($B1820,'Ownership Metrics'!$A:$A,'Ownership Metrics'!$I:$I),"")</f>
        <v>Sedang</v>
      </c>
      <c r="U1820" s="27">
        <f>IF(COUNTIFS($B$2:$B1820,$B1820,$D$2:$D1820,$D1820)=1,1,0)</f>
        <v>1</v>
      </c>
      <c r="V1820" s="27">
        <f t="shared" si="85"/>
        <v>4.6399999999999997</v>
      </c>
      <c r="W1820" s="27">
        <f t="shared" si="86"/>
        <v>4</v>
      </c>
      <c r="X1820" s="27">
        <f t="shared" si="84"/>
        <v>4.6399998179999997</v>
      </c>
    </row>
    <row r="1821" spans="1:24" x14ac:dyDescent="0.25">
      <c r="A1821" s="26">
        <v>46265</v>
      </c>
      <c r="B1821" s="27" t="s">
        <v>10385</v>
      </c>
      <c r="C1821" s="27" t="s">
        <v>2047</v>
      </c>
      <c r="D1821" s="27" t="s">
        <v>2051</v>
      </c>
      <c r="E1821" s="27" t="s">
        <v>22</v>
      </c>
      <c r="F1821" s="27" t="s">
        <v>23</v>
      </c>
      <c r="G1821" s="27"/>
      <c r="H1821" s="27" t="s">
        <v>24</v>
      </c>
      <c r="I1821" s="28">
        <v>779000000</v>
      </c>
      <c r="J1821" s="28">
        <v>0</v>
      </c>
      <c r="K1821" s="28">
        <v>779000000</v>
      </c>
      <c r="L1821" s="29">
        <v>38</v>
      </c>
      <c r="M1821" s="29">
        <f>IFERROR(_xlfn.XLOOKUP($B1821,'Ownership Metrics'!$A:$A,'Ownership Metrics'!$B:$B),"")</f>
        <v>6.77</v>
      </c>
      <c r="N1821" s="28">
        <f>IFERROR(_xlfn.XLOOKUP($B1821,'Ownership Metrics'!$A:$A,'Ownership Metrics'!$C:$C),"")</f>
        <v>2956</v>
      </c>
      <c r="O1821" s="29">
        <f>IFERROR(_xlfn.XLOOKUP($B1821,'Ownership Metrics'!$A:$A,'Ownership Metrics'!$D:$D),"")</f>
        <v>38</v>
      </c>
      <c r="P1821" s="29">
        <f>IFERROR(_xlfn.XLOOKUP($B1821,'Ownership Metrics'!$A:$A,'Ownership Metrics'!$E:$E),"")</f>
        <v>80.88</v>
      </c>
      <c r="Q1821" s="30">
        <f>IFERROR(_xlfn.XLOOKUP($B1821,'Ownership Metrics'!$A:$A,'Ownership Metrics'!$F:$F),"")</f>
        <v>7</v>
      </c>
      <c r="R1821" s="30">
        <f>IFERROR(_xlfn.XLOOKUP($B1821,'Ownership Metrics'!$A:$A,'Ownership Metrics'!$G:$G),"")</f>
        <v>55</v>
      </c>
      <c r="S1821" s="27" t="str">
        <f>IFERROR(_xlfn.XLOOKUP($B1821,'Ownership Metrics'!$A:$A,'Ownership Metrics'!$H:$H),"")</f>
        <v>Terkonsentrasi</v>
      </c>
      <c r="T1821" s="27" t="str">
        <f>IFERROR(_xlfn.XLOOKUP($B1821,'Ownership Metrics'!$A:$A,'Ownership Metrics'!$I:$I),"")</f>
        <v>Sedang</v>
      </c>
      <c r="U1821" s="27">
        <f>IF(COUNTIFS($B$2:$B1821,$B1821,$D$2:$D1821,$D1821)=1,1,0)</f>
        <v>1</v>
      </c>
      <c r="V1821" s="27">
        <f t="shared" si="85"/>
        <v>38</v>
      </c>
      <c r="W1821" s="27">
        <f t="shared" si="86"/>
        <v>2</v>
      </c>
      <c r="X1821" s="27">
        <f t="shared" si="84"/>
        <v>37.999999817899997</v>
      </c>
    </row>
    <row r="1822" spans="1:24" x14ac:dyDescent="0.25">
      <c r="A1822" s="26">
        <v>46265</v>
      </c>
      <c r="B1822" s="27" t="s">
        <v>10385</v>
      </c>
      <c r="C1822" s="27" t="s">
        <v>2047</v>
      </c>
      <c r="D1822" s="27" t="s">
        <v>2052</v>
      </c>
      <c r="E1822" s="27" t="s">
        <v>35</v>
      </c>
      <c r="F1822" s="27" t="s">
        <v>23</v>
      </c>
      <c r="G1822" s="27" t="s">
        <v>36</v>
      </c>
      <c r="H1822" s="27" t="s">
        <v>24</v>
      </c>
      <c r="I1822" s="28">
        <v>38571828</v>
      </c>
      <c r="J1822" s="28">
        <v>0</v>
      </c>
      <c r="K1822" s="28">
        <v>38571828</v>
      </c>
      <c r="L1822" s="29">
        <v>1.88</v>
      </c>
      <c r="M1822" s="29">
        <f>IFERROR(_xlfn.XLOOKUP($B1822,'Ownership Metrics'!$A:$A,'Ownership Metrics'!$B:$B),"")</f>
        <v>6.77</v>
      </c>
      <c r="N1822" s="28">
        <f>IFERROR(_xlfn.XLOOKUP($B1822,'Ownership Metrics'!$A:$A,'Ownership Metrics'!$C:$C),"")</f>
        <v>2956</v>
      </c>
      <c r="O1822" s="29">
        <f>IFERROR(_xlfn.XLOOKUP($B1822,'Ownership Metrics'!$A:$A,'Ownership Metrics'!$D:$D),"")</f>
        <v>38</v>
      </c>
      <c r="P1822" s="29">
        <f>IFERROR(_xlfn.XLOOKUP($B1822,'Ownership Metrics'!$A:$A,'Ownership Metrics'!$E:$E),"")</f>
        <v>80.88</v>
      </c>
      <c r="Q1822" s="30">
        <f>IFERROR(_xlfn.XLOOKUP($B1822,'Ownership Metrics'!$A:$A,'Ownership Metrics'!$F:$F),"")</f>
        <v>7</v>
      </c>
      <c r="R1822" s="30">
        <f>IFERROR(_xlfn.XLOOKUP($B1822,'Ownership Metrics'!$A:$A,'Ownership Metrics'!$G:$G),"")</f>
        <v>55</v>
      </c>
      <c r="S1822" s="27" t="str">
        <f>IFERROR(_xlfn.XLOOKUP($B1822,'Ownership Metrics'!$A:$A,'Ownership Metrics'!$H:$H),"")</f>
        <v>Terkonsentrasi</v>
      </c>
      <c r="T1822" s="27" t="str">
        <f>IFERROR(_xlfn.XLOOKUP($B1822,'Ownership Metrics'!$A:$A,'Ownership Metrics'!$I:$I),"")</f>
        <v>Sedang</v>
      </c>
      <c r="U1822" s="27">
        <f>IF(COUNTIFS($B$2:$B1822,$B1822,$D$2:$D1822,$D1822)=1,1,0)</f>
        <v>1</v>
      </c>
      <c r="V1822" s="27">
        <f t="shared" si="85"/>
        <v>1.88</v>
      </c>
      <c r="W1822" s="27">
        <f t="shared" si="86"/>
        <v>6</v>
      </c>
      <c r="X1822" s="27">
        <f t="shared" si="84"/>
        <v>1.8799998177999999</v>
      </c>
    </row>
    <row r="1823" spans="1:24" x14ac:dyDescent="0.25">
      <c r="A1823" s="26">
        <v>46265</v>
      </c>
      <c r="B1823" s="27" t="s">
        <v>10385</v>
      </c>
      <c r="C1823" s="27" t="s">
        <v>2047</v>
      </c>
      <c r="D1823" s="27" t="s">
        <v>2053</v>
      </c>
      <c r="E1823" s="27" t="s">
        <v>51</v>
      </c>
      <c r="F1823" s="27" t="s">
        <v>32</v>
      </c>
      <c r="G1823" s="27"/>
      <c r="H1823" s="27" t="s">
        <v>64</v>
      </c>
      <c r="I1823" s="28">
        <v>37457972</v>
      </c>
      <c r="J1823" s="28">
        <v>0</v>
      </c>
      <c r="K1823" s="28">
        <v>37457972</v>
      </c>
      <c r="L1823" s="29">
        <v>1.83</v>
      </c>
      <c r="M1823" s="29">
        <f>IFERROR(_xlfn.XLOOKUP($B1823,'Ownership Metrics'!$A:$A,'Ownership Metrics'!$B:$B),"")</f>
        <v>6.77</v>
      </c>
      <c r="N1823" s="28">
        <f>IFERROR(_xlfn.XLOOKUP($B1823,'Ownership Metrics'!$A:$A,'Ownership Metrics'!$C:$C),"")</f>
        <v>2956</v>
      </c>
      <c r="O1823" s="29">
        <f>IFERROR(_xlfn.XLOOKUP($B1823,'Ownership Metrics'!$A:$A,'Ownership Metrics'!$D:$D),"")</f>
        <v>38</v>
      </c>
      <c r="P1823" s="29">
        <f>IFERROR(_xlfn.XLOOKUP($B1823,'Ownership Metrics'!$A:$A,'Ownership Metrics'!$E:$E),"")</f>
        <v>80.88</v>
      </c>
      <c r="Q1823" s="30">
        <f>IFERROR(_xlfn.XLOOKUP($B1823,'Ownership Metrics'!$A:$A,'Ownership Metrics'!$F:$F),"")</f>
        <v>7</v>
      </c>
      <c r="R1823" s="30">
        <f>IFERROR(_xlfn.XLOOKUP($B1823,'Ownership Metrics'!$A:$A,'Ownership Metrics'!$G:$G),"")</f>
        <v>55</v>
      </c>
      <c r="S1823" s="27" t="str">
        <f>IFERROR(_xlfn.XLOOKUP($B1823,'Ownership Metrics'!$A:$A,'Ownership Metrics'!$H:$H),"")</f>
        <v>Terkonsentrasi</v>
      </c>
      <c r="T1823" s="27" t="str">
        <f>IFERROR(_xlfn.XLOOKUP($B1823,'Ownership Metrics'!$A:$A,'Ownership Metrics'!$I:$I),"")</f>
        <v>Sedang</v>
      </c>
      <c r="U1823" s="27">
        <f>IF(COUNTIFS($B$2:$B1823,$B1823,$D$2:$D1823,$D1823)=1,1,0)</f>
        <v>1</v>
      </c>
      <c r="V1823" s="27">
        <f t="shared" si="85"/>
        <v>1.83</v>
      </c>
      <c r="W1823" s="27">
        <f t="shared" si="86"/>
        <v>7</v>
      </c>
      <c r="X1823" s="27">
        <f t="shared" si="84"/>
        <v>1.8299998177000001</v>
      </c>
    </row>
    <row r="1824" spans="1:24" x14ac:dyDescent="0.25">
      <c r="A1824" s="26">
        <v>46265</v>
      </c>
      <c r="B1824" s="27" t="s">
        <v>10385</v>
      </c>
      <c r="C1824" s="27" t="s">
        <v>2047</v>
      </c>
      <c r="D1824" s="27" t="s">
        <v>2054</v>
      </c>
      <c r="E1824" s="27" t="s">
        <v>51</v>
      </c>
      <c r="F1824" s="27" t="s">
        <v>32</v>
      </c>
      <c r="G1824" s="27"/>
      <c r="H1824" s="27" t="s">
        <v>64</v>
      </c>
      <c r="I1824" s="28">
        <v>100000000</v>
      </c>
      <c r="J1824" s="28">
        <v>0</v>
      </c>
      <c r="K1824" s="28">
        <v>100000000</v>
      </c>
      <c r="L1824" s="29">
        <v>4.88</v>
      </c>
      <c r="M1824" s="29">
        <f>IFERROR(_xlfn.XLOOKUP($B1824,'Ownership Metrics'!$A:$A,'Ownership Metrics'!$B:$B),"")</f>
        <v>6.77</v>
      </c>
      <c r="N1824" s="28">
        <f>IFERROR(_xlfn.XLOOKUP($B1824,'Ownership Metrics'!$A:$A,'Ownership Metrics'!$C:$C),"")</f>
        <v>2956</v>
      </c>
      <c r="O1824" s="29">
        <f>IFERROR(_xlfn.XLOOKUP($B1824,'Ownership Metrics'!$A:$A,'Ownership Metrics'!$D:$D),"")</f>
        <v>38</v>
      </c>
      <c r="P1824" s="29">
        <f>IFERROR(_xlfn.XLOOKUP($B1824,'Ownership Metrics'!$A:$A,'Ownership Metrics'!$E:$E),"")</f>
        <v>80.88</v>
      </c>
      <c r="Q1824" s="30">
        <f>IFERROR(_xlfn.XLOOKUP($B1824,'Ownership Metrics'!$A:$A,'Ownership Metrics'!$F:$F),"")</f>
        <v>7</v>
      </c>
      <c r="R1824" s="30">
        <f>IFERROR(_xlfn.XLOOKUP($B1824,'Ownership Metrics'!$A:$A,'Ownership Metrics'!$G:$G),"")</f>
        <v>55</v>
      </c>
      <c r="S1824" s="27" t="str">
        <f>IFERROR(_xlfn.XLOOKUP($B1824,'Ownership Metrics'!$A:$A,'Ownership Metrics'!$H:$H),"")</f>
        <v>Terkonsentrasi</v>
      </c>
      <c r="T1824" s="27" t="str">
        <f>IFERROR(_xlfn.XLOOKUP($B1824,'Ownership Metrics'!$A:$A,'Ownership Metrics'!$I:$I),"")</f>
        <v>Sedang</v>
      </c>
      <c r="U1824" s="27">
        <f>IF(COUNTIFS($B$2:$B1824,$B1824,$D$2:$D1824,$D1824)=1,1,0)</f>
        <v>1</v>
      </c>
      <c r="V1824" s="27">
        <f t="shared" si="85"/>
        <v>4.88</v>
      </c>
      <c r="W1824" s="27">
        <f t="shared" si="86"/>
        <v>3</v>
      </c>
      <c r="X1824" s="27">
        <f t="shared" si="84"/>
        <v>4.8799998175999999</v>
      </c>
    </row>
    <row r="1825" spans="1:24" x14ac:dyDescent="0.25">
      <c r="A1825" s="26">
        <v>46265</v>
      </c>
      <c r="B1825" s="27" t="s">
        <v>10386</v>
      </c>
      <c r="C1825" s="27" t="s">
        <v>2056</v>
      </c>
      <c r="D1825" s="27" t="s">
        <v>2057</v>
      </c>
      <c r="E1825" s="27" t="s">
        <v>22</v>
      </c>
      <c r="F1825" s="27" t="s">
        <v>32</v>
      </c>
      <c r="G1825" s="27"/>
      <c r="H1825" s="27" t="s">
        <v>116</v>
      </c>
      <c r="I1825" s="28">
        <v>55816880</v>
      </c>
      <c r="J1825" s="28">
        <v>0</v>
      </c>
      <c r="K1825" s="28">
        <v>55816880</v>
      </c>
      <c r="L1825" s="29">
        <v>6.97</v>
      </c>
      <c r="M1825" s="29">
        <f>IFERROR(_xlfn.XLOOKUP($B1825,'Ownership Metrics'!$A:$A,'Ownership Metrics'!$B:$B),"")</f>
        <v>0.75</v>
      </c>
      <c r="N1825" s="28">
        <f>IFERROR(_xlfn.XLOOKUP($B1825,'Ownership Metrics'!$A:$A,'Ownership Metrics'!$C:$C),"")</f>
        <v>3529</v>
      </c>
      <c r="O1825" s="29">
        <f>IFERROR(_xlfn.XLOOKUP($B1825,'Ownership Metrics'!$A:$A,'Ownership Metrics'!$D:$D),"")</f>
        <v>48.23</v>
      </c>
      <c r="P1825" s="29">
        <f>IFERROR(_xlfn.XLOOKUP($B1825,'Ownership Metrics'!$A:$A,'Ownership Metrics'!$E:$E),"")</f>
        <v>88.68</v>
      </c>
      <c r="Q1825" s="30">
        <f>IFERROR(_xlfn.XLOOKUP($B1825,'Ownership Metrics'!$A:$A,'Ownership Metrics'!$F:$F),"")</f>
        <v>7</v>
      </c>
      <c r="R1825" s="30">
        <f>IFERROR(_xlfn.XLOOKUP($B1825,'Ownership Metrics'!$A:$A,'Ownership Metrics'!$G:$G),"")</f>
        <v>61</v>
      </c>
      <c r="S1825" s="27" t="str">
        <f>IFERROR(_xlfn.XLOOKUP($B1825,'Ownership Metrics'!$A:$A,'Ownership Metrics'!$H:$H),"")</f>
        <v>Terkonsentrasi</v>
      </c>
      <c r="T1825" s="27" t="str">
        <f>IFERROR(_xlfn.XLOOKUP($B1825,'Ownership Metrics'!$A:$A,'Ownership Metrics'!$I:$I),"")</f>
        <v>Tinggi</v>
      </c>
      <c r="U1825" s="27">
        <f>IF(COUNTIFS($B$2:$B1825,$B1825,$D$2:$D1825,$D1825)=1,1,0)</f>
        <v>1</v>
      </c>
      <c r="V1825" s="27">
        <f t="shared" si="85"/>
        <v>6.97</v>
      </c>
      <c r="W1825" s="27">
        <f t="shared" si="86"/>
        <v>3</v>
      </c>
      <c r="X1825" s="27">
        <f t="shared" si="84"/>
        <v>6.9699998174999998</v>
      </c>
    </row>
    <row r="1826" spans="1:24" x14ac:dyDescent="0.25">
      <c r="A1826" s="26">
        <v>46265</v>
      </c>
      <c r="B1826" s="27" t="s">
        <v>10386</v>
      </c>
      <c r="C1826" s="27" t="s">
        <v>2056</v>
      </c>
      <c r="D1826" s="27" t="s">
        <v>2058</v>
      </c>
      <c r="E1826" s="27" t="s">
        <v>22</v>
      </c>
      <c r="F1826" s="27" t="s">
        <v>32</v>
      </c>
      <c r="G1826" s="27"/>
      <c r="H1826" s="27" t="s">
        <v>64</v>
      </c>
      <c r="I1826" s="28">
        <v>30954650</v>
      </c>
      <c r="J1826" s="28">
        <v>0</v>
      </c>
      <c r="K1826" s="28">
        <v>30954650</v>
      </c>
      <c r="L1826" s="29">
        <v>3.87</v>
      </c>
      <c r="M1826" s="29">
        <f>IFERROR(_xlfn.XLOOKUP($B1826,'Ownership Metrics'!$A:$A,'Ownership Metrics'!$B:$B),"")</f>
        <v>0.75</v>
      </c>
      <c r="N1826" s="28">
        <f>IFERROR(_xlfn.XLOOKUP($B1826,'Ownership Metrics'!$A:$A,'Ownership Metrics'!$C:$C),"")</f>
        <v>3529</v>
      </c>
      <c r="O1826" s="29">
        <f>IFERROR(_xlfn.XLOOKUP($B1826,'Ownership Metrics'!$A:$A,'Ownership Metrics'!$D:$D),"")</f>
        <v>48.23</v>
      </c>
      <c r="P1826" s="29">
        <f>IFERROR(_xlfn.XLOOKUP($B1826,'Ownership Metrics'!$A:$A,'Ownership Metrics'!$E:$E),"")</f>
        <v>88.68</v>
      </c>
      <c r="Q1826" s="30">
        <f>IFERROR(_xlfn.XLOOKUP($B1826,'Ownership Metrics'!$A:$A,'Ownership Metrics'!$F:$F),"")</f>
        <v>7</v>
      </c>
      <c r="R1826" s="30">
        <f>IFERROR(_xlfn.XLOOKUP($B1826,'Ownership Metrics'!$A:$A,'Ownership Metrics'!$G:$G),"")</f>
        <v>61</v>
      </c>
      <c r="S1826" s="27" t="str">
        <f>IFERROR(_xlfn.XLOOKUP($B1826,'Ownership Metrics'!$A:$A,'Ownership Metrics'!$H:$H),"")</f>
        <v>Terkonsentrasi</v>
      </c>
      <c r="T1826" s="27" t="str">
        <f>IFERROR(_xlfn.XLOOKUP($B1826,'Ownership Metrics'!$A:$A,'Ownership Metrics'!$I:$I),"")</f>
        <v>Tinggi</v>
      </c>
      <c r="U1826" s="27">
        <f>IF(COUNTIFS($B$2:$B1826,$B1826,$D$2:$D1826,$D1826)=1,1,0)</f>
        <v>1</v>
      </c>
      <c r="V1826" s="27">
        <f t="shared" si="85"/>
        <v>3.87</v>
      </c>
      <c r="W1826" s="27">
        <f t="shared" si="86"/>
        <v>4</v>
      </c>
      <c r="X1826" s="27">
        <f t="shared" si="84"/>
        <v>3.8699998174000001</v>
      </c>
    </row>
    <row r="1827" spans="1:24" x14ac:dyDescent="0.25">
      <c r="A1827" s="26">
        <v>46265</v>
      </c>
      <c r="B1827" s="27" t="s">
        <v>10386</v>
      </c>
      <c r="C1827" s="27" t="s">
        <v>2056</v>
      </c>
      <c r="D1827" s="27" t="s">
        <v>2059</v>
      </c>
      <c r="E1827" s="27" t="s">
        <v>74</v>
      </c>
      <c r="F1827" s="27" t="s">
        <v>32</v>
      </c>
      <c r="G1827" s="27"/>
      <c r="H1827" s="27" t="s">
        <v>2060</v>
      </c>
      <c r="I1827" s="28">
        <v>268000000</v>
      </c>
      <c r="J1827" s="28">
        <v>0</v>
      </c>
      <c r="K1827" s="28">
        <v>268000000</v>
      </c>
      <c r="L1827" s="29">
        <v>33.479999999999997</v>
      </c>
      <c r="M1827" s="29">
        <f>IFERROR(_xlfn.XLOOKUP($B1827,'Ownership Metrics'!$A:$A,'Ownership Metrics'!$B:$B),"")</f>
        <v>0.75</v>
      </c>
      <c r="N1827" s="28">
        <f>IFERROR(_xlfn.XLOOKUP($B1827,'Ownership Metrics'!$A:$A,'Ownership Metrics'!$C:$C),"")</f>
        <v>3529</v>
      </c>
      <c r="O1827" s="29">
        <f>IFERROR(_xlfn.XLOOKUP($B1827,'Ownership Metrics'!$A:$A,'Ownership Metrics'!$D:$D),"")</f>
        <v>48.23</v>
      </c>
      <c r="P1827" s="29">
        <f>IFERROR(_xlfn.XLOOKUP($B1827,'Ownership Metrics'!$A:$A,'Ownership Metrics'!$E:$E),"")</f>
        <v>88.68</v>
      </c>
      <c r="Q1827" s="30">
        <f>IFERROR(_xlfn.XLOOKUP($B1827,'Ownership Metrics'!$A:$A,'Ownership Metrics'!$F:$F),"")</f>
        <v>7</v>
      </c>
      <c r="R1827" s="30">
        <f>IFERROR(_xlfn.XLOOKUP($B1827,'Ownership Metrics'!$A:$A,'Ownership Metrics'!$G:$G),"")</f>
        <v>61</v>
      </c>
      <c r="S1827" s="27" t="str">
        <f>IFERROR(_xlfn.XLOOKUP($B1827,'Ownership Metrics'!$A:$A,'Ownership Metrics'!$H:$H),"")</f>
        <v>Terkonsentrasi</v>
      </c>
      <c r="T1827" s="27" t="str">
        <f>IFERROR(_xlfn.XLOOKUP($B1827,'Ownership Metrics'!$A:$A,'Ownership Metrics'!$I:$I),"")</f>
        <v>Tinggi</v>
      </c>
      <c r="U1827" s="27">
        <f>IF(COUNTIFS($B$2:$B1827,$B1827,$D$2:$D1827,$D1827)=1,1,0)</f>
        <v>1</v>
      </c>
      <c r="V1827" s="27">
        <f t="shared" si="85"/>
        <v>33.479999999999997</v>
      </c>
      <c r="W1827" s="27">
        <f t="shared" si="86"/>
        <v>2</v>
      </c>
      <c r="X1827" s="27">
        <f t="shared" si="84"/>
        <v>33.479999817299998</v>
      </c>
    </row>
    <row r="1828" spans="1:24" x14ac:dyDescent="0.25">
      <c r="A1828" s="26">
        <v>46265</v>
      </c>
      <c r="B1828" s="27" t="s">
        <v>10386</v>
      </c>
      <c r="C1828" s="27" t="s">
        <v>2056</v>
      </c>
      <c r="D1828" s="27" t="s">
        <v>2061</v>
      </c>
      <c r="E1828" s="27" t="s">
        <v>74</v>
      </c>
      <c r="F1828" s="27" t="s">
        <v>32</v>
      </c>
      <c r="G1828" s="27"/>
      <c r="H1828" s="27" t="s">
        <v>128</v>
      </c>
      <c r="I1828" s="28">
        <v>386029420</v>
      </c>
      <c r="J1828" s="28">
        <v>0</v>
      </c>
      <c r="K1828" s="28">
        <v>386029420</v>
      </c>
      <c r="L1828" s="29">
        <v>48.23</v>
      </c>
      <c r="M1828" s="29">
        <f>IFERROR(_xlfn.XLOOKUP($B1828,'Ownership Metrics'!$A:$A,'Ownership Metrics'!$B:$B),"")</f>
        <v>0.75</v>
      </c>
      <c r="N1828" s="28">
        <f>IFERROR(_xlfn.XLOOKUP($B1828,'Ownership Metrics'!$A:$A,'Ownership Metrics'!$C:$C),"")</f>
        <v>3529</v>
      </c>
      <c r="O1828" s="29">
        <f>IFERROR(_xlfn.XLOOKUP($B1828,'Ownership Metrics'!$A:$A,'Ownership Metrics'!$D:$D),"")</f>
        <v>48.23</v>
      </c>
      <c r="P1828" s="29">
        <f>IFERROR(_xlfn.XLOOKUP($B1828,'Ownership Metrics'!$A:$A,'Ownership Metrics'!$E:$E),"")</f>
        <v>88.68</v>
      </c>
      <c r="Q1828" s="30">
        <f>IFERROR(_xlfn.XLOOKUP($B1828,'Ownership Metrics'!$A:$A,'Ownership Metrics'!$F:$F),"")</f>
        <v>7</v>
      </c>
      <c r="R1828" s="30">
        <f>IFERROR(_xlfn.XLOOKUP($B1828,'Ownership Metrics'!$A:$A,'Ownership Metrics'!$G:$G),"")</f>
        <v>61</v>
      </c>
      <c r="S1828" s="27" t="str">
        <f>IFERROR(_xlfn.XLOOKUP($B1828,'Ownership Metrics'!$A:$A,'Ownership Metrics'!$H:$H),"")</f>
        <v>Terkonsentrasi</v>
      </c>
      <c r="T1828" s="27" t="str">
        <f>IFERROR(_xlfn.XLOOKUP($B1828,'Ownership Metrics'!$A:$A,'Ownership Metrics'!$I:$I),"")</f>
        <v>Tinggi</v>
      </c>
      <c r="U1828" s="27">
        <f>IF(COUNTIFS($B$2:$B1828,$B1828,$D$2:$D1828,$D1828)=1,1,0)</f>
        <v>1</v>
      </c>
      <c r="V1828" s="27">
        <f t="shared" si="85"/>
        <v>48.23</v>
      </c>
      <c r="W1828" s="27">
        <f t="shared" si="86"/>
        <v>1</v>
      </c>
      <c r="X1828" s="27">
        <f t="shared" si="84"/>
        <v>48.229999817199996</v>
      </c>
    </row>
    <row r="1829" spans="1:24" x14ac:dyDescent="0.25">
      <c r="A1829" s="26">
        <v>46265</v>
      </c>
      <c r="B1829" s="27" t="s">
        <v>10386</v>
      </c>
      <c r="C1829" s="27" t="s">
        <v>2056</v>
      </c>
      <c r="D1829" s="27" t="s">
        <v>1216</v>
      </c>
      <c r="E1829" s="27" t="s">
        <v>22</v>
      </c>
      <c r="F1829" s="27" t="s">
        <v>32</v>
      </c>
      <c r="G1829" s="27"/>
      <c r="H1829" s="27" t="s">
        <v>116</v>
      </c>
      <c r="I1829" s="28">
        <v>28968880</v>
      </c>
      <c r="J1829" s="28">
        <v>0</v>
      </c>
      <c r="K1829" s="28">
        <v>28968880</v>
      </c>
      <c r="L1829" s="29">
        <v>3.62</v>
      </c>
      <c r="M1829" s="29">
        <f>IFERROR(_xlfn.XLOOKUP($B1829,'Ownership Metrics'!$A:$A,'Ownership Metrics'!$B:$B),"")</f>
        <v>0.75</v>
      </c>
      <c r="N1829" s="28">
        <f>IFERROR(_xlfn.XLOOKUP($B1829,'Ownership Metrics'!$A:$A,'Ownership Metrics'!$C:$C),"")</f>
        <v>3529</v>
      </c>
      <c r="O1829" s="29">
        <f>IFERROR(_xlfn.XLOOKUP($B1829,'Ownership Metrics'!$A:$A,'Ownership Metrics'!$D:$D),"")</f>
        <v>48.23</v>
      </c>
      <c r="P1829" s="29">
        <f>IFERROR(_xlfn.XLOOKUP($B1829,'Ownership Metrics'!$A:$A,'Ownership Metrics'!$E:$E),"")</f>
        <v>88.68</v>
      </c>
      <c r="Q1829" s="30">
        <f>IFERROR(_xlfn.XLOOKUP($B1829,'Ownership Metrics'!$A:$A,'Ownership Metrics'!$F:$F),"")</f>
        <v>7</v>
      </c>
      <c r="R1829" s="30">
        <f>IFERROR(_xlfn.XLOOKUP($B1829,'Ownership Metrics'!$A:$A,'Ownership Metrics'!$G:$G),"")</f>
        <v>61</v>
      </c>
      <c r="S1829" s="27" t="str">
        <f>IFERROR(_xlfn.XLOOKUP($B1829,'Ownership Metrics'!$A:$A,'Ownership Metrics'!$H:$H),"")</f>
        <v>Terkonsentrasi</v>
      </c>
      <c r="T1829" s="27" t="str">
        <f>IFERROR(_xlfn.XLOOKUP($B1829,'Ownership Metrics'!$A:$A,'Ownership Metrics'!$I:$I),"")</f>
        <v>Tinggi</v>
      </c>
      <c r="U1829" s="27">
        <f>IF(COUNTIFS($B$2:$B1829,$B1829,$D$2:$D1829,$D1829)=1,1,0)</f>
        <v>1</v>
      </c>
      <c r="V1829" s="27">
        <f t="shared" si="85"/>
        <v>3.62</v>
      </c>
      <c r="W1829" s="27">
        <f t="shared" si="86"/>
        <v>5</v>
      </c>
      <c r="X1829" s="27">
        <f t="shared" si="84"/>
        <v>3.6199998171000001</v>
      </c>
    </row>
    <row r="1830" spans="1:24" x14ac:dyDescent="0.25">
      <c r="A1830" s="26">
        <v>46265</v>
      </c>
      <c r="B1830" s="27" t="s">
        <v>10386</v>
      </c>
      <c r="C1830" s="27" t="s">
        <v>2056</v>
      </c>
      <c r="D1830" s="27" t="s">
        <v>2062</v>
      </c>
      <c r="E1830" s="27" t="s">
        <v>22</v>
      </c>
      <c r="F1830" s="27" t="s">
        <v>32</v>
      </c>
      <c r="G1830" s="27"/>
      <c r="H1830" s="27" t="s">
        <v>64</v>
      </c>
      <c r="I1830" s="28">
        <v>14414200</v>
      </c>
      <c r="J1830" s="28">
        <v>0</v>
      </c>
      <c r="K1830" s="28">
        <v>14414200</v>
      </c>
      <c r="L1830" s="29">
        <v>1.8</v>
      </c>
      <c r="M1830" s="29">
        <f>IFERROR(_xlfn.XLOOKUP($B1830,'Ownership Metrics'!$A:$A,'Ownership Metrics'!$B:$B),"")</f>
        <v>0.75</v>
      </c>
      <c r="N1830" s="28">
        <f>IFERROR(_xlfn.XLOOKUP($B1830,'Ownership Metrics'!$A:$A,'Ownership Metrics'!$C:$C),"")</f>
        <v>3529</v>
      </c>
      <c r="O1830" s="29">
        <f>IFERROR(_xlfn.XLOOKUP($B1830,'Ownership Metrics'!$A:$A,'Ownership Metrics'!$D:$D),"")</f>
        <v>48.23</v>
      </c>
      <c r="P1830" s="29">
        <f>IFERROR(_xlfn.XLOOKUP($B1830,'Ownership Metrics'!$A:$A,'Ownership Metrics'!$E:$E),"")</f>
        <v>88.68</v>
      </c>
      <c r="Q1830" s="30">
        <f>IFERROR(_xlfn.XLOOKUP($B1830,'Ownership Metrics'!$A:$A,'Ownership Metrics'!$F:$F),"")</f>
        <v>7</v>
      </c>
      <c r="R1830" s="30">
        <f>IFERROR(_xlfn.XLOOKUP($B1830,'Ownership Metrics'!$A:$A,'Ownership Metrics'!$G:$G),"")</f>
        <v>61</v>
      </c>
      <c r="S1830" s="27" t="str">
        <f>IFERROR(_xlfn.XLOOKUP($B1830,'Ownership Metrics'!$A:$A,'Ownership Metrics'!$H:$H),"")</f>
        <v>Terkonsentrasi</v>
      </c>
      <c r="T1830" s="27" t="str">
        <f>IFERROR(_xlfn.XLOOKUP($B1830,'Ownership Metrics'!$A:$A,'Ownership Metrics'!$I:$I),"")</f>
        <v>Tinggi</v>
      </c>
      <c r="U1830" s="27">
        <f>IF(COUNTIFS($B$2:$B1830,$B1830,$D$2:$D1830,$D1830)=1,1,0)</f>
        <v>1</v>
      </c>
      <c r="V1830" s="27">
        <f t="shared" si="85"/>
        <v>1.8</v>
      </c>
      <c r="W1830" s="27">
        <f t="shared" si="86"/>
        <v>6</v>
      </c>
      <c r="X1830" s="27">
        <f t="shared" si="84"/>
        <v>1.799999817</v>
      </c>
    </row>
    <row r="1831" spans="1:24" x14ac:dyDescent="0.25">
      <c r="A1831" s="26">
        <v>46265</v>
      </c>
      <c r="B1831" s="27" t="s">
        <v>10386</v>
      </c>
      <c r="C1831" s="27" t="s">
        <v>2056</v>
      </c>
      <c r="D1831" s="27" t="s">
        <v>2063</v>
      </c>
      <c r="E1831" s="27" t="s">
        <v>114</v>
      </c>
      <c r="F1831" s="27" t="s">
        <v>32</v>
      </c>
      <c r="G1831" s="27"/>
      <c r="H1831" s="27" t="s">
        <v>84</v>
      </c>
      <c r="I1831" s="28">
        <v>10265300</v>
      </c>
      <c r="J1831" s="28">
        <v>0</v>
      </c>
      <c r="K1831" s="28">
        <v>10265300</v>
      </c>
      <c r="L1831" s="29">
        <v>1.28</v>
      </c>
      <c r="M1831" s="29">
        <f>IFERROR(_xlfn.XLOOKUP($B1831,'Ownership Metrics'!$A:$A,'Ownership Metrics'!$B:$B),"")</f>
        <v>0.75</v>
      </c>
      <c r="N1831" s="28">
        <f>IFERROR(_xlfn.XLOOKUP($B1831,'Ownership Metrics'!$A:$A,'Ownership Metrics'!$C:$C),"")</f>
        <v>3529</v>
      </c>
      <c r="O1831" s="29">
        <f>IFERROR(_xlfn.XLOOKUP($B1831,'Ownership Metrics'!$A:$A,'Ownership Metrics'!$D:$D),"")</f>
        <v>48.23</v>
      </c>
      <c r="P1831" s="29">
        <f>IFERROR(_xlfn.XLOOKUP($B1831,'Ownership Metrics'!$A:$A,'Ownership Metrics'!$E:$E),"")</f>
        <v>88.68</v>
      </c>
      <c r="Q1831" s="30">
        <f>IFERROR(_xlfn.XLOOKUP($B1831,'Ownership Metrics'!$A:$A,'Ownership Metrics'!$F:$F),"")</f>
        <v>7</v>
      </c>
      <c r="R1831" s="30">
        <f>IFERROR(_xlfn.XLOOKUP($B1831,'Ownership Metrics'!$A:$A,'Ownership Metrics'!$G:$G),"")</f>
        <v>61</v>
      </c>
      <c r="S1831" s="27" t="str">
        <f>IFERROR(_xlfn.XLOOKUP($B1831,'Ownership Metrics'!$A:$A,'Ownership Metrics'!$H:$H),"")</f>
        <v>Terkonsentrasi</v>
      </c>
      <c r="T1831" s="27" t="str">
        <f>IFERROR(_xlfn.XLOOKUP($B1831,'Ownership Metrics'!$A:$A,'Ownership Metrics'!$I:$I),"")</f>
        <v>Tinggi</v>
      </c>
      <c r="U1831" s="27">
        <f>IF(COUNTIFS($B$2:$B1831,$B1831,$D$2:$D1831,$D1831)=1,1,0)</f>
        <v>1</v>
      </c>
      <c r="V1831" s="27">
        <f t="shared" si="85"/>
        <v>1.28</v>
      </c>
      <c r="W1831" s="27">
        <f t="shared" si="86"/>
        <v>7</v>
      </c>
      <c r="X1831" s="27">
        <f t="shared" si="84"/>
        <v>1.2799998169</v>
      </c>
    </row>
    <row r="1832" spans="1:24" x14ac:dyDescent="0.25">
      <c r="A1832" s="26">
        <v>46265</v>
      </c>
      <c r="B1832" s="27" t="s">
        <v>10387</v>
      </c>
      <c r="C1832" s="27" t="s">
        <v>2065</v>
      </c>
      <c r="D1832" s="27" t="s">
        <v>2066</v>
      </c>
      <c r="E1832" s="27" t="s">
        <v>22</v>
      </c>
      <c r="F1832" s="27" t="s">
        <v>23</v>
      </c>
      <c r="G1832" s="27"/>
      <c r="H1832" s="27" t="s">
        <v>24</v>
      </c>
      <c r="I1832" s="28">
        <v>301000000</v>
      </c>
      <c r="J1832" s="28">
        <v>0</v>
      </c>
      <c r="K1832" s="28">
        <v>301000000</v>
      </c>
      <c r="L1832" s="29">
        <v>1.62</v>
      </c>
      <c r="M1832" s="29">
        <f>IFERROR(_xlfn.XLOOKUP($B1832,'Ownership Metrics'!$A:$A,'Ownership Metrics'!$B:$B),"")</f>
        <v>31.21</v>
      </c>
      <c r="N1832" s="28">
        <f>IFERROR(_xlfn.XLOOKUP($B1832,'Ownership Metrics'!$A:$A,'Ownership Metrics'!$C:$C),"")</f>
        <v>2886</v>
      </c>
      <c r="O1832" s="29">
        <f>IFERROR(_xlfn.XLOOKUP($B1832,'Ownership Metrics'!$A:$A,'Ownership Metrics'!$D:$D),"")</f>
        <v>53.31</v>
      </c>
      <c r="P1832" s="29">
        <f>IFERROR(_xlfn.XLOOKUP($B1832,'Ownership Metrics'!$A:$A,'Ownership Metrics'!$E:$E),"")</f>
        <v>61.39</v>
      </c>
      <c r="Q1832" s="30">
        <f>IFERROR(_xlfn.XLOOKUP($B1832,'Ownership Metrics'!$A:$A,'Ownership Metrics'!$F:$F),"")</f>
        <v>8</v>
      </c>
      <c r="R1832" s="30">
        <f>IFERROR(_xlfn.XLOOKUP($B1832,'Ownership Metrics'!$A:$A,'Ownership Metrics'!$G:$G),"")</f>
        <v>47</v>
      </c>
      <c r="S1832" s="27" t="str">
        <f>IFERROR(_xlfn.XLOOKUP($B1832,'Ownership Metrics'!$A:$A,'Ownership Metrics'!$H:$H),"")</f>
        <v>Mayoritas</v>
      </c>
      <c r="T1832" s="27" t="str">
        <f>IFERROR(_xlfn.XLOOKUP($B1832,'Ownership Metrics'!$A:$A,'Ownership Metrics'!$I:$I),"")</f>
        <v>Sedang</v>
      </c>
      <c r="U1832" s="27">
        <f>IF(COUNTIFS($B$2:$B1832,$B1832,$D$2:$D1832,$D1832)=1,1,0)</f>
        <v>1</v>
      </c>
      <c r="V1832" s="27">
        <f t="shared" si="85"/>
        <v>1.62</v>
      </c>
      <c r="W1832" s="27">
        <f t="shared" si="86"/>
        <v>5</v>
      </c>
      <c r="X1832" s="27">
        <f t="shared" si="84"/>
        <v>1.6199998168</v>
      </c>
    </row>
    <row r="1833" spans="1:24" x14ac:dyDescent="0.25">
      <c r="A1833" s="26">
        <v>46265</v>
      </c>
      <c r="B1833" s="27" t="s">
        <v>10387</v>
      </c>
      <c r="C1833" s="27" t="s">
        <v>2065</v>
      </c>
      <c r="D1833" s="27" t="s">
        <v>2067</v>
      </c>
      <c r="E1833" s="27" t="s">
        <v>22</v>
      </c>
      <c r="F1833" s="27" t="s">
        <v>23</v>
      </c>
      <c r="G1833" s="27"/>
      <c r="H1833" s="27" t="s">
        <v>24</v>
      </c>
      <c r="I1833" s="28">
        <v>9882123998</v>
      </c>
      <c r="J1833" s="28">
        <v>0</v>
      </c>
      <c r="K1833" s="28">
        <v>9882123998</v>
      </c>
      <c r="L1833" s="29">
        <v>53.31</v>
      </c>
      <c r="M1833" s="29">
        <f>IFERROR(_xlfn.XLOOKUP($B1833,'Ownership Metrics'!$A:$A,'Ownership Metrics'!$B:$B),"")</f>
        <v>31.21</v>
      </c>
      <c r="N1833" s="28">
        <f>IFERROR(_xlfn.XLOOKUP($B1833,'Ownership Metrics'!$A:$A,'Ownership Metrics'!$C:$C),"")</f>
        <v>2886</v>
      </c>
      <c r="O1833" s="29">
        <f>IFERROR(_xlfn.XLOOKUP($B1833,'Ownership Metrics'!$A:$A,'Ownership Metrics'!$D:$D),"")</f>
        <v>53.31</v>
      </c>
      <c r="P1833" s="29">
        <f>IFERROR(_xlfn.XLOOKUP($B1833,'Ownership Metrics'!$A:$A,'Ownership Metrics'!$E:$E),"")</f>
        <v>61.39</v>
      </c>
      <c r="Q1833" s="30">
        <f>IFERROR(_xlfn.XLOOKUP($B1833,'Ownership Metrics'!$A:$A,'Ownership Metrics'!$F:$F),"")</f>
        <v>8</v>
      </c>
      <c r="R1833" s="30">
        <f>IFERROR(_xlfn.XLOOKUP($B1833,'Ownership Metrics'!$A:$A,'Ownership Metrics'!$G:$G),"")</f>
        <v>47</v>
      </c>
      <c r="S1833" s="27" t="str">
        <f>IFERROR(_xlfn.XLOOKUP($B1833,'Ownership Metrics'!$A:$A,'Ownership Metrics'!$H:$H),"")</f>
        <v>Mayoritas</v>
      </c>
      <c r="T1833" s="27" t="str">
        <f>IFERROR(_xlfn.XLOOKUP($B1833,'Ownership Metrics'!$A:$A,'Ownership Metrics'!$I:$I),"")</f>
        <v>Sedang</v>
      </c>
      <c r="U1833" s="27">
        <f>IF(COUNTIFS($B$2:$B1833,$B1833,$D$2:$D1833,$D1833)=1,1,0)</f>
        <v>1</v>
      </c>
      <c r="V1833" s="27">
        <f t="shared" si="85"/>
        <v>53.31</v>
      </c>
      <c r="W1833" s="27">
        <f t="shared" si="86"/>
        <v>1</v>
      </c>
      <c r="X1833" s="27">
        <f t="shared" si="84"/>
        <v>53.3099998167</v>
      </c>
    </row>
    <row r="1834" spans="1:24" x14ac:dyDescent="0.25">
      <c r="A1834" s="26">
        <v>46265</v>
      </c>
      <c r="B1834" s="27" t="s">
        <v>10387</v>
      </c>
      <c r="C1834" s="27" t="s">
        <v>2065</v>
      </c>
      <c r="D1834" s="27" t="s">
        <v>2068</v>
      </c>
      <c r="E1834" s="27" t="s">
        <v>35</v>
      </c>
      <c r="F1834" s="27" t="s">
        <v>23</v>
      </c>
      <c r="G1834" s="27" t="s">
        <v>36</v>
      </c>
      <c r="H1834" s="27" t="s">
        <v>24</v>
      </c>
      <c r="I1834" s="28">
        <v>808185500</v>
      </c>
      <c r="J1834" s="28">
        <v>0</v>
      </c>
      <c r="K1834" s="28">
        <v>808185500</v>
      </c>
      <c r="L1834" s="29">
        <v>4.3600000000000003</v>
      </c>
      <c r="M1834" s="29">
        <f>IFERROR(_xlfn.XLOOKUP($B1834,'Ownership Metrics'!$A:$A,'Ownership Metrics'!$B:$B),"")</f>
        <v>31.21</v>
      </c>
      <c r="N1834" s="28">
        <f>IFERROR(_xlfn.XLOOKUP($B1834,'Ownership Metrics'!$A:$A,'Ownership Metrics'!$C:$C),"")</f>
        <v>2886</v>
      </c>
      <c r="O1834" s="29">
        <f>IFERROR(_xlfn.XLOOKUP($B1834,'Ownership Metrics'!$A:$A,'Ownership Metrics'!$D:$D),"")</f>
        <v>53.31</v>
      </c>
      <c r="P1834" s="29">
        <f>IFERROR(_xlfn.XLOOKUP($B1834,'Ownership Metrics'!$A:$A,'Ownership Metrics'!$E:$E),"")</f>
        <v>61.39</v>
      </c>
      <c r="Q1834" s="30">
        <f>IFERROR(_xlfn.XLOOKUP($B1834,'Ownership Metrics'!$A:$A,'Ownership Metrics'!$F:$F),"")</f>
        <v>8</v>
      </c>
      <c r="R1834" s="30">
        <f>IFERROR(_xlfn.XLOOKUP($B1834,'Ownership Metrics'!$A:$A,'Ownership Metrics'!$G:$G),"")</f>
        <v>47</v>
      </c>
      <c r="S1834" s="27" t="str">
        <f>IFERROR(_xlfn.XLOOKUP($B1834,'Ownership Metrics'!$A:$A,'Ownership Metrics'!$H:$H),"")</f>
        <v>Mayoritas</v>
      </c>
      <c r="T1834" s="27" t="str">
        <f>IFERROR(_xlfn.XLOOKUP($B1834,'Ownership Metrics'!$A:$A,'Ownership Metrics'!$I:$I),"")</f>
        <v>Sedang</v>
      </c>
      <c r="U1834" s="27">
        <f>IF(COUNTIFS($B$2:$B1834,$B1834,$D$2:$D1834,$D1834)=1,1,0)</f>
        <v>1</v>
      </c>
      <c r="V1834" s="27">
        <f t="shared" si="85"/>
        <v>4.3600000000000003</v>
      </c>
      <c r="W1834" s="27">
        <f t="shared" si="86"/>
        <v>2</v>
      </c>
      <c r="X1834" s="27">
        <f t="shared" si="84"/>
        <v>4.3599998166000002</v>
      </c>
    </row>
    <row r="1835" spans="1:24" x14ac:dyDescent="0.25">
      <c r="A1835" s="26">
        <v>46265</v>
      </c>
      <c r="B1835" s="27" t="s">
        <v>10387</v>
      </c>
      <c r="C1835" s="27" t="s">
        <v>2065</v>
      </c>
      <c r="D1835" s="27" t="s">
        <v>43</v>
      </c>
      <c r="E1835" s="27" t="s">
        <v>44</v>
      </c>
      <c r="F1835" s="27" t="s">
        <v>23</v>
      </c>
      <c r="G1835" s="27"/>
      <c r="H1835" s="27" t="s">
        <v>24</v>
      </c>
      <c r="I1835" s="28">
        <v>279939500</v>
      </c>
      <c r="J1835" s="28">
        <v>0</v>
      </c>
      <c r="K1835" s="28">
        <v>279939500</v>
      </c>
      <c r="L1835" s="29">
        <v>1.51</v>
      </c>
      <c r="M1835" s="29">
        <f>IFERROR(_xlfn.XLOOKUP($B1835,'Ownership Metrics'!$A:$A,'Ownership Metrics'!$B:$B),"")</f>
        <v>31.21</v>
      </c>
      <c r="N1835" s="28">
        <f>IFERROR(_xlfn.XLOOKUP($B1835,'Ownership Metrics'!$A:$A,'Ownership Metrics'!$C:$C),"")</f>
        <v>2886</v>
      </c>
      <c r="O1835" s="29">
        <f>IFERROR(_xlfn.XLOOKUP($B1835,'Ownership Metrics'!$A:$A,'Ownership Metrics'!$D:$D),"")</f>
        <v>53.31</v>
      </c>
      <c r="P1835" s="29">
        <f>IFERROR(_xlfn.XLOOKUP($B1835,'Ownership Metrics'!$A:$A,'Ownership Metrics'!$E:$E),"")</f>
        <v>61.39</v>
      </c>
      <c r="Q1835" s="30">
        <f>IFERROR(_xlfn.XLOOKUP($B1835,'Ownership Metrics'!$A:$A,'Ownership Metrics'!$F:$F),"")</f>
        <v>8</v>
      </c>
      <c r="R1835" s="30">
        <f>IFERROR(_xlfn.XLOOKUP($B1835,'Ownership Metrics'!$A:$A,'Ownership Metrics'!$G:$G),"")</f>
        <v>47</v>
      </c>
      <c r="S1835" s="27" t="str">
        <f>IFERROR(_xlfn.XLOOKUP($B1835,'Ownership Metrics'!$A:$A,'Ownership Metrics'!$H:$H),"")</f>
        <v>Mayoritas</v>
      </c>
      <c r="T1835" s="27" t="str">
        <f>IFERROR(_xlfn.XLOOKUP($B1835,'Ownership Metrics'!$A:$A,'Ownership Metrics'!$I:$I),"")</f>
        <v>Sedang</v>
      </c>
      <c r="U1835" s="27">
        <f>IF(COUNTIFS($B$2:$B1835,$B1835,$D$2:$D1835,$D1835)=1,1,0)</f>
        <v>1</v>
      </c>
      <c r="V1835" s="27">
        <f t="shared" si="85"/>
        <v>1.51</v>
      </c>
      <c r="W1835" s="27">
        <f t="shared" si="86"/>
        <v>6</v>
      </c>
      <c r="X1835" s="27">
        <f t="shared" si="84"/>
        <v>1.5099998164999999</v>
      </c>
    </row>
    <row r="1836" spans="1:24" x14ac:dyDescent="0.25">
      <c r="A1836" s="26">
        <v>46265</v>
      </c>
      <c r="B1836" s="27" t="s">
        <v>10387</v>
      </c>
      <c r="C1836" s="27" t="s">
        <v>2065</v>
      </c>
      <c r="D1836" s="27" t="s">
        <v>2069</v>
      </c>
      <c r="E1836" s="27" t="s">
        <v>72</v>
      </c>
      <c r="F1836" s="27" t="s">
        <v>32</v>
      </c>
      <c r="G1836" s="27"/>
      <c r="H1836" s="27" t="s">
        <v>256</v>
      </c>
      <c r="I1836" s="28">
        <v>188034400</v>
      </c>
      <c r="J1836" s="28">
        <v>0</v>
      </c>
      <c r="K1836" s="28">
        <v>188034400</v>
      </c>
      <c r="L1836" s="29">
        <v>1.01</v>
      </c>
      <c r="M1836" s="29">
        <f>IFERROR(_xlfn.XLOOKUP($B1836,'Ownership Metrics'!$A:$A,'Ownership Metrics'!$B:$B),"")</f>
        <v>31.21</v>
      </c>
      <c r="N1836" s="28">
        <f>IFERROR(_xlfn.XLOOKUP($B1836,'Ownership Metrics'!$A:$A,'Ownership Metrics'!$C:$C),"")</f>
        <v>2886</v>
      </c>
      <c r="O1836" s="29">
        <f>IFERROR(_xlfn.XLOOKUP($B1836,'Ownership Metrics'!$A:$A,'Ownership Metrics'!$D:$D),"")</f>
        <v>53.31</v>
      </c>
      <c r="P1836" s="29">
        <f>IFERROR(_xlfn.XLOOKUP($B1836,'Ownership Metrics'!$A:$A,'Ownership Metrics'!$E:$E),"")</f>
        <v>61.39</v>
      </c>
      <c r="Q1836" s="30">
        <f>IFERROR(_xlfn.XLOOKUP($B1836,'Ownership Metrics'!$A:$A,'Ownership Metrics'!$F:$F),"")</f>
        <v>8</v>
      </c>
      <c r="R1836" s="30">
        <f>IFERROR(_xlfn.XLOOKUP($B1836,'Ownership Metrics'!$A:$A,'Ownership Metrics'!$G:$G),"")</f>
        <v>47</v>
      </c>
      <c r="S1836" s="27" t="str">
        <f>IFERROR(_xlfn.XLOOKUP($B1836,'Ownership Metrics'!$A:$A,'Ownership Metrics'!$H:$H),"")</f>
        <v>Mayoritas</v>
      </c>
      <c r="T1836" s="27" t="str">
        <f>IFERROR(_xlfn.XLOOKUP($B1836,'Ownership Metrics'!$A:$A,'Ownership Metrics'!$I:$I),"")</f>
        <v>Sedang</v>
      </c>
      <c r="U1836" s="27">
        <f>IF(COUNTIFS($B$2:$B1836,$B1836,$D$2:$D1836,$D1836)=1,1,0)</f>
        <v>1</v>
      </c>
      <c r="V1836" s="27">
        <f t="shared" si="85"/>
        <v>1.01</v>
      </c>
      <c r="W1836" s="27">
        <f t="shared" si="86"/>
        <v>8</v>
      </c>
      <c r="X1836" s="27">
        <f t="shared" si="84"/>
        <v>1.0099998163999999</v>
      </c>
    </row>
    <row r="1837" spans="1:24" x14ac:dyDescent="0.25">
      <c r="A1837" s="26">
        <v>46265</v>
      </c>
      <c r="B1837" s="27" t="s">
        <v>10387</v>
      </c>
      <c r="C1837" s="27" t="s">
        <v>2065</v>
      </c>
      <c r="D1837" s="27" t="s">
        <v>567</v>
      </c>
      <c r="E1837" s="27" t="s">
        <v>72</v>
      </c>
      <c r="F1837" s="27" t="s">
        <v>32</v>
      </c>
      <c r="G1837" s="27"/>
      <c r="H1837" s="27" t="s">
        <v>256</v>
      </c>
      <c r="I1837" s="28">
        <v>224262200</v>
      </c>
      <c r="J1837" s="28">
        <v>0</v>
      </c>
      <c r="K1837" s="28">
        <v>224262200</v>
      </c>
      <c r="L1837" s="29">
        <v>1.21</v>
      </c>
      <c r="M1837" s="29">
        <f>IFERROR(_xlfn.XLOOKUP($B1837,'Ownership Metrics'!$A:$A,'Ownership Metrics'!$B:$B),"")</f>
        <v>31.21</v>
      </c>
      <c r="N1837" s="28">
        <f>IFERROR(_xlfn.XLOOKUP($B1837,'Ownership Metrics'!$A:$A,'Ownership Metrics'!$C:$C),"")</f>
        <v>2886</v>
      </c>
      <c r="O1837" s="29">
        <f>IFERROR(_xlfn.XLOOKUP($B1837,'Ownership Metrics'!$A:$A,'Ownership Metrics'!$D:$D),"")</f>
        <v>53.31</v>
      </c>
      <c r="P1837" s="29">
        <f>IFERROR(_xlfn.XLOOKUP($B1837,'Ownership Metrics'!$A:$A,'Ownership Metrics'!$E:$E),"")</f>
        <v>61.39</v>
      </c>
      <c r="Q1837" s="30">
        <f>IFERROR(_xlfn.XLOOKUP($B1837,'Ownership Metrics'!$A:$A,'Ownership Metrics'!$F:$F),"")</f>
        <v>8</v>
      </c>
      <c r="R1837" s="30">
        <f>IFERROR(_xlfn.XLOOKUP($B1837,'Ownership Metrics'!$A:$A,'Ownership Metrics'!$G:$G),"")</f>
        <v>47</v>
      </c>
      <c r="S1837" s="27" t="str">
        <f>IFERROR(_xlfn.XLOOKUP($B1837,'Ownership Metrics'!$A:$A,'Ownership Metrics'!$H:$H),"")</f>
        <v>Mayoritas</v>
      </c>
      <c r="T1837" s="27" t="str">
        <f>IFERROR(_xlfn.XLOOKUP($B1837,'Ownership Metrics'!$A:$A,'Ownership Metrics'!$I:$I),"")</f>
        <v>Sedang</v>
      </c>
      <c r="U1837" s="27">
        <f>IF(COUNTIFS($B$2:$B1837,$B1837,$D$2:$D1837,$D1837)=1,1,0)</f>
        <v>1</v>
      </c>
      <c r="V1837" s="27">
        <f t="shared" si="85"/>
        <v>1.21</v>
      </c>
      <c r="W1837" s="27">
        <f t="shared" si="86"/>
        <v>7</v>
      </c>
      <c r="X1837" s="27">
        <f t="shared" si="84"/>
        <v>1.2099998162999999</v>
      </c>
    </row>
    <row r="1838" spans="1:24" x14ac:dyDescent="0.25">
      <c r="A1838" s="26">
        <v>46265</v>
      </c>
      <c r="B1838" s="27" t="s">
        <v>10387</v>
      </c>
      <c r="C1838" s="27" t="s">
        <v>2065</v>
      </c>
      <c r="D1838" s="27" t="s">
        <v>568</v>
      </c>
      <c r="E1838" s="27" t="s">
        <v>72</v>
      </c>
      <c r="F1838" s="27" t="s">
        <v>32</v>
      </c>
      <c r="G1838" s="27"/>
      <c r="H1838" s="27" t="s">
        <v>569</v>
      </c>
      <c r="I1838" s="28">
        <v>690168400</v>
      </c>
      <c r="J1838" s="28">
        <v>0</v>
      </c>
      <c r="K1838" s="28">
        <v>690168400</v>
      </c>
      <c r="L1838" s="29">
        <v>3.72</v>
      </c>
      <c r="M1838" s="29">
        <f>IFERROR(_xlfn.XLOOKUP($B1838,'Ownership Metrics'!$A:$A,'Ownership Metrics'!$B:$B),"")</f>
        <v>31.21</v>
      </c>
      <c r="N1838" s="28">
        <f>IFERROR(_xlfn.XLOOKUP($B1838,'Ownership Metrics'!$A:$A,'Ownership Metrics'!$C:$C),"")</f>
        <v>2886</v>
      </c>
      <c r="O1838" s="29">
        <f>IFERROR(_xlfn.XLOOKUP($B1838,'Ownership Metrics'!$A:$A,'Ownership Metrics'!$D:$D),"")</f>
        <v>53.31</v>
      </c>
      <c r="P1838" s="29">
        <f>IFERROR(_xlfn.XLOOKUP($B1838,'Ownership Metrics'!$A:$A,'Ownership Metrics'!$E:$E),"")</f>
        <v>61.39</v>
      </c>
      <c r="Q1838" s="30">
        <f>IFERROR(_xlfn.XLOOKUP($B1838,'Ownership Metrics'!$A:$A,'Ownership Metrics'!$F:$F),"")</f>
        <v>8</v>
      </c>
      <c r="R1838" s="30">
        <f>IFERROR(_xlfn.XLOOKUP($B1838,'Ownership Metrics'!$A:$A,'Ownership Metrics'!$G:$G),"")</f>
        <v>47</v>
      </c>
      <c r="S1838" s="27" t="str">
        <f>IFERROR(_xlfn.XLOOKUP($B1838,'Ownership Metrics'!$A:$A,'Ownership Metrics'!$H:$H),"")</f>
        <v>Mayoritas</v>
      </c>
      <c r="T1838" s="27" t="str">
        <f>IFERROR(_xlfn.XLOOKUP($B1838,'Ownership Metrics'!$A:$A,'Ownership Metrics'!$I:$I),"")</f>
        <v>Sedang</v>
      </c>
      <c r="U1838" s="27">
        <f>IF(COUNTIFS($B$2:$B1838,$B1838,$D$2:$D1838,$D1838)=1,1,0)</f>
        <v>1</v>
      </c>
      <c r="V1838" s="27">
        <f t="shared" si="85"/>
        <v>3.72</v>
      </c>
      <c r="W1838" s="27">
        <f t="shared" si="86"/>
        <v>3</v>
      </c>
      <c r="X1838" s="27">
        <f t="shared" si="84"/>
        <v>3.7199998162000001</v>
      </c>
    </row>
    <row r="1839" spans="1:24" x14ac:dyDescent="0.25">
      <c r="A1839" s="26">
        <v>46265</v>
      </c>
      <c r="B1839" s="27" t="s">
        <v>10387</v>
      </c>
      <c r="C1839" s="27" t="s">
        <v>2065</v>
      </c>
      <c r="D1839" s="27" t="s">
        <v>257</v>
      </c>
      <c r="E1839" s="27" t="s">
        <v>258</v>
      </c>
      <c r="F1839" s="27" t="s">
        <v>32</v>
      </c>
      <c r="G1839" s="27"/>
      <c r="H1839" s="27" t="s">
        <v>259</v>
      </c>
      <c r="I1839" s="28">
        <v>380637197</v>
      </c>
      <c r="J1839" s="28">
        <v>0</v>
      </c>
      <c r="K1839" s="28">
        <v>380637197</v>
      </c>
      <c r="L1839" s="29">
        <v>2.0499999999999998</v>
      </c>
      <c r="M1839" s="29">
        <f>IFERROR(_xlfn.XLOOKUP($B1839,'Ownership Metrics'!$A:$A,'Ownership Metrics'!$B:$B),"")</f>
        <v>31.21</v>
      </c>
      <c r="N1839" s="28">
        <f>IFERROR(_xlfn.XLOOKUP($B1839,'Ownership Metrics'!$A:$A,'Ownership Metrics'!$C:$C),"")</f>
        <v>2886</v>
      </c>
      <c r="O1839" s="29">
        <f>IFERROR(_xlfn.XLOOKUP($B1839,'Ownership Metrics'!$A:$A,'Ownership Metrics'!$D:$D),"")</f>
        <v>53.31</v>
      </c>
      <c r="P1839" s="29">
        <f>IFERROR(_xlfn.XLOOKUP($B1839,'Ownership Metrics'!$A:$A,'Ownership Metrics'!$E:$E),"")</f>
        <v>61.39</v>
      </c>
      <c r="Q1839" s="30">
        <f>IFERROR(_xlfn.XLOOKUP($B1839,'Ownership Metrics'!$A:$A,'Ownership Metrics'!$F:$F),"")</f>
        <v>8</v>
      </c>
      <c r="R1839" s="30">
        <f>IFERROR(_xlfn.XLOOKUP($B1839,'Ownership Metrics'!$A:$A,'Ownership Metrics'!$G:$G),"")</f>
        <v>47</v>
      </c>
      <c r="S1839" s="27" t="str">
        <f>IFERROR(_xlfn.XLOOKUP($B1839,'Ownership Metrics'!$A:$A,'Ownership Metrics'!$H:$H),"")</f>
        <v>Mayoritas</v>
      </c>
      <c r="T1839" s="27" t="str">
        <f>IFERROR(_xlfn.XLOOKUP($B1839,'Ownership Metrics'!$A:$A,'Ownership Metrics'!$I:$I),"")</f>
        <v>Sedang</v>
      </c>
      <c r="U1839" s="27">
        <f>IF(COUNTIFS($B$2:$B1839,$B1839,$D$2:$D1839,$D1839)=1,1,0)</f>
        <v>1</v>
      </c>
      <c r="V1839" s="27">
        <f t="shared" si="85"/>
        <v>2.0499999999999998</v>
      </c>
      <c r="W1839" s="27">
        <f t="shared" si="86"/>
        <v>4</v>
      </c>
      <c r="X1839" s="27">
        <f t="shared" si="84"/>
        <v>2.0499998160999997</v>
      </c>
    </row>
    <row r="1840" spans="1:24" x14ac:dyDescent="0.25">
      <c r="A1840" s="26">
        <v>46265</v>
      </c>
      <c r="B1840" s="27" t="s">
        <v>10388</v>
      </c>
      <c r="C1840" s="27" t="s">
        <v>2071</v>
      </c>
      <c r="D1840" s="27" t="s">
        <v>2072</v>
      </c>
      <c r="E1840" s="27" t="s">
        <v>51</v>
      </c>
      <c r="F1840" s="27" t="s">
        <v>32</v>
      </c>
      <c r="G1840" s="27"/>
      <c r="H1840" s="27" t="s">
        <v>24</v>
      </c>
      <c r="I1840" s="28">
        <v>64800681</v>
      </c>
      <c r="J1840" s="28">
        <v>0</v>
      </c>
      <c r="K1840" s="28">
        <v>64800681</v>
      </c>
      <c r="L1840" s="29">
        <v>5.26</v>
      </c>
      <c r="M1840" s="29">
        <f>IFERROR(_xlfn.XLOOKUP($B1840,'Ownership Metrics'!$A:$A,'Ownership Metrics'!$B:$B),"")</f>
        <v>23.15</v>
      </c>
      <c r="N1840" s="28">
        <f>IFERROR(_xlfn.XLOOKUP($B1840,'Ownership Metrics'!$A:$A,'Ownership Metrics'!$C:$C),"")</f>
        <v>707</v>
      </c>
      <c r="O1840" s="29">
        <f>IFERROR(_xlfn.XLOOKUP($B1840,'Ownership Metrics'!$A:$A,'Ownership Metrics'!$D:$D),"")</f>
        <v>18.899999999999999</v>
      </c>
      <c r="P1840" s="29">
        <f>IFERROR(_xlfn.XLOOKUP($B1840,'Ownership Metrics'!$A:$A,'Ownership Metrics'!$E:$E),"")</f>
        <v>36.909999999999997</v>
      </c>
      <c r="Q1840" s="30">
        <f>IFERROR(_xlfn.XLOOKUP($B1840,'Ownership Metrics'!$A:$A,'Ownership Metrics'!$F:$F),"")</f>
        <v>14</v>
      </c>
      <c r="R1840" s="30">
        <f>IFERROR(_xlfn.XLOOKUP($B1840,'Ownership Metrics'!$A:$A,'Ownership Metrics'!$G:$G),"")</f>
        <v>22</v>
      </c>
      <c r="S1840" s="27" t="str">
        <f>IFERROR(_xlfn.XLOOKUP($B1840,'Ownership Metrics'!$A:$A,'Ownership Metrics'!$H:$H),"")</f>
        <v>Tersebar</v>
      </c>
      <c r="T1840" s="27" t="str">
        <f>IFERROR(_xlfn.XLOOKUP($B1840,'Ownership Metrics'!$A:$A,'Ownership Metrics'!$I:$I),"")</f>
        <v>Rendah</v>
      </c>
      <c r="U1840" s="27">
        <f>IF(COUNTIFS($B$2:$B1840,$B1840,$D$2:$D1840,$D1840)=1,1,0)</f>
        <v>1</v>
      </c>
      <c r="V1840" s="27">
        <f t="shared" si="85"/>
        <v>5.26</v>
      </c>
      <c r="W1840" s="27">
        <f t="shared" si="86"/>
        <v>6</v>
      </c>
      <c r="X1840" s="27">
        <f t="shared" si="84"/>
        <v>5.2599998159999997</v>
      </c>
    </row>
    <row r="1841" spans="1:24" x14ac:dyDescent="0.25">
      <c r="A1841" s="26">
        <v>46265</v>
      </c>
      <c r="B1841" s="27" t="s">
        <v>10388</v>
      </c>
      <c r="C1841" s="27" t="s">
        <v>2071</v>
      </c>
      <c r="D1841" s="27" t="s">
        <v>2073</v>
      </c>
      <c r="E1841" s="27"/>
      <c r="F1841" s="27"/>
      <c r="G1841" s="27"/>
      <c r="H1841" s="27"/>
      <c r="I1841" s="28">
        <v>0</v>
      </c>
      <c r="J1841" s="28">
        <v>86472558</v>
      </c>
      <c r="K1841" s="28">
        <v>86472558</v>
      </c>
      <c r="L1841" s="29">
        <v>7.03</v>
      </c>
      <c r="M1841" s="29">
        <f>IFERROR(_xlfn.XLOOKUP($B1841,'Ownership Metrics'!$A:$A,'Ownership Metrics'!$B:$B),"")</f>
        <v>23.15</v>
      </c>
      <c r="N1841" s="28">
        <f>IFERROR(_xlfn.XLOOKUP($B1841,'Ownership Metrics'!$A:$A,'Ownership Metrics'!$C:$C),"")</f>
        <v>707</v>
      </c>
      <c r="O1841" s="29">
        <f>IFERROR(_xlfn.XLOOKUP($B1841,'Ownership Metrics'!$A:$A,'Ownership Metrics'!$D:$D),"")</f>
        <v>18.899999999999999</v>
      </c>
      <c r="P1841" s="29">
        <f>IFERROR(_xlfn.XLOOKUP($B1841,'Ownership Metrics'!$A:$A,'Ownership Metrics'!$E:$E),"")</f>
        <v>36.909999999999997</v>
      </c>
      <c r="Q1841" s="30">
        <f>IFERROR(_xlfn.XLOOKUP($B1841,'Ownership Metrics'!$A:$A,'Ownership Metrics'!$F:$F),"")</f>
        <v>14</v>
      </c>
      <c r="R1841" s="30">
        <f>IFERROR(_xlfn.XLOOKUP($B1841,'Ownership Metrics'!$A:$A,'Ownership Metrics'!$G:$G),"")</f>
        <v>22</v>
      </c>
      <c r="S1841" s="27" t="str">
        <f>IFERROR(_xlfn.XLOOKUP($B1841,'Ownership Metrics'!$A:$A,'Ownership Metrics'!$H:$H),"")</f>
        <v>Tersebar</v>
      </c>
      <c r="T1841" s="27" t="str">
        <f>IFERROR(_xlfn.XLOOKUP($B1841,'Ownership Metrics'!$A:$A,'Ownership Metrics'!$I:$I),"")</f>
        <v>Rendah</v>
      </c>
      <c r="U1841" s="27">
        <f>IF(COUNTIFS($B$2:$B1841,$B1841,$D$2:$D1841,$D1841)=1,1,0)</f>
        <v>1</v>
      </c>
      <c r="V1841" s="27">
        <f t="shared" si="85"/>
        <v>7.03</v>
      </c>
      <c r="W1841" s="27">
        <f t="shared" si="86"/>
        <v>4</v>
      </c>
      <c r="X1841" s="27">
        <f t="shared" si="84"/>
        <v>7.0299998159000001</v>
      </c>
    </row>
    <row r="1842" spans="1:24" x14ac:dyDescent="0.25">
      <c r="A1842" s="26">
        <v>46265</v>
      </c>
      <c r="B1842" s="27" t="s">
        <v>10388</v>
      </c>
      <c r="C1842" s="27" t="s">
        <v>2071</v>
      </c>
      <c r="D1842" s="27" t="s">
        <v>2074</v>
      </c>
      <c r="E1842" s="27"/>
      <c r="F1842" s="27"/>
      <c r="G1842" s="27"/>
      <c r="H1842" s="27"/>
      <c r="I1842" s="28">
        <v>0</v>
      </c>
      <c r="J1842" s="28">
        <v>67777000</v>
      </c>
      <c r="K1842" s="28">
        <v>67777000</v>
      </c>
      <c r="L1842" s="29">
        <v>5.51</v>
      </c>
      <c r="M1842" s="29">
        <f>IFERROR(_xlfn.XLOOKUP($B1842,'Ownership Metrics'!$A:$A,'Ownership Metrics'!$B:$B),"")</f>
        <v>23.15</v>
      </c>
      <c r="N1842" s="28">
        <f>IFERROR(_xlfn.XLOOKUP($B1842,'Ownership Metrics'!$A:$A,'Ownership Metrics'!$C:$C),"")</f>
        <v>707</v>
      </c>
      <c r="O1842" s="29">
        <f>IFERROR(_xlfn.XLOOKUP($B1842,'Ownership Metrics'!$A:$A,'Ownership Metrics'!$D:$D),"")</f>
        <v>18.899999999999999</v>
      </c>
      <c r="P1842" s="29">
        <f>IFERROR(_xlfn.XLOOKUP($B1842,'Ownership Metrics'!$A:$A,'Ownership Metrics'!$E:$E),"")</f>
        <v>36.909999999999997</v>
      </c>
      <c r="Q1842" s="30">
        <f>IFERROR(_xlfn.XLOOKUP($B1842,'Ownership Metrics'!$A:$A,'Ownership Metrics'!$F:$F),"")</f>
        <v>14</v>
      </c>
      <c r="R1842" s="30">
        <f>IFERROR(_xlfn.XLOOKUP($B1842,'Ownership Metrics'!$A:$A,'Ownership Metrics'!$G:$G),"")</f>
        <v>22</v>
      </c>
      <c r="S1842" s="27" t="str">
        <f>IFERROR(_xlfn.XLOOKUP($B1842,'Ownership Metrics'!$A:$A,'Ownership Metrics'!$H:$H),"")</f>
        <v>Tersebar</v>
      </c>
      <c r="T1842" s="27" t="str">
        <f>IFERROR(_xlfn.XLOOKUP($B1842,'Ownership Metrics'!$A:$A,'Ownership Metrics'!$I:$I),"")</f>
        <v>Rendah</v>
      </c>
      <c r="U1842" s="27">
        <f>IF(COUNTIFS($B$2:$B1842,$B1842,$D$2:$D1842,$D1842)=1,1,0)</f>
        <v>1</v>
      </c>
      <c r="V1842" s="27">
        <f t="shared" si="85"/>
        <v>5.51</v>
      </c>
      <c r="W1842" s="27">
        <f t="shared" si="86"/>
        <v>5</v>
      </c>
      <c r="X1842" s="27">
        <f t="shared" si="84"/>
        <v>5.5099998157999996</v>
      </c>
    </row>
    <row r="1843" spans="1:24" x14ac:dyDescent="0.25">
      <c r="A1843" s="26">
        <v>46265</v>
      </c>
      <c r="B1843" s="27" t="s">
        <v>10388</v>
      </c>
      <c r="C1843" s="27" t="s">
        <v>2071</v>
      </c>
      <c r="D1843" s="27" t="s">
        <v>2075</v>
      </c>
      <c r="E1843" s="27"/>
      <c r="F1843" s="27"/>
      <c r="G1843" s="27"/>
      <c r="H1843" s="27"/>
      <c r="I1843" s="28">
        <v>0</v>
      </c>
      <c r="J1843" s="28">
        <v>232618891</v>
      </c>
      <c r="K1843" s="28">
        <v>232618891</v>
      </c>
      <c r="L1843" s="29">
        <v>18.899999999999999</v>
      </c>
      <c r="M1843" s="29">
        <f>IFERROR(_xlfn.XLOOKUP($B1843,'Ownership Metrics'!$A:$A,'Ownership Metrics'!$B:$B),"")</f>
        <v>23.15</v>
      </c>
      <c r="N1843" s="28">
        <f>IFERROR(_xlfn.XLOOKUP($B1843,'Ownership Metrics'!$A:$A,'Ownership Metrics'!$C:$C),"")</f>
        <v>707</v>
      </c>
      <c r="O1843" s="29">
        <f>IFERROR(_xlfn.XLOOKUP($B1843,'Ownership Metrics'!$A:$A,'Ownership Metrics'!$D:$D),"")</f>
        <v>18.899999999999999</v>
      </c>
      <c r="P1843" s="29">
        <f>IFERROR(_xlfn.XLOOKUP($B1843,'Ownership Metrics'!$A:$A,'Ownership Metrics'!$E:$E),"")</f>
        <v>36.909999999999997</v>
      </c>
      <c r="Q1843" s="30">
        <f>IFERROR(_xlfn.XLOOKUP($B1843,'Ownership Metrics'!$A:$A,'Ownership Metrics'!$F:$F),"")</f>
        <v>14</v>
      </c>
      <c r="R1843" s="30">
        <f>IFERROR(_xlfn.XLOOKUP($B1843,'Ownership Metrics'!$A:$A,'Ownership Metrics'!$G:$G),"")</f>
        <v>22</v>
      </c>
      <c r="S1843" s="27" t="str">
        <f>IFERROR(_xlfn.XLOOKUP($B1843,'Ownership Metrics'!$A:$A,'Ownership Metrics'!$H:$H),"")</f>
        <v>Tersebar</v>
      </c>
      <c r="T1843" s="27" t="str">
        <f>IFERROR(_xlfn.XLOOKUP($B1843,'Ownership Metrics'!$A:$A,'Ownership Metrics'!$I:$I),"")</f>
        <v>Rendah</v>
      </c>
      <c r="U1843" s="27">
        <f>IF(COUNTIFS($B$2:$B1843,$B1843,$D$2:$D1843,$D1843)=1,1,0)</f>
        <v>1</v>
      </c>
      <c r="V1843" s="27">
        <f t="shared" si="85"/>
        <v>18.899999999999999</v>
      </c>
      <c r="W1843" s="27">
        <f t="shared" si="86"/>
        <v>1</v>
      </c>
      <c r="X1843" s="27">
        <f t="shared" si="84"/>
        <v>18.899999815699999</v>
      </c>
    </row>
    <row r="1844" spans="1:24" x14ac:dyDescent="0.25">
      <c r="A1844" s="26">
        <v>46265</v>
      </c>
      <c r="B1844" s="27" t="s">
        <v>10388</v>
      </c>
      <c r="C1844" s="27" t="s">
        <v>2071</v>
      </c>
      <c r="D1844" s="27" t="s">
        <v>2076</v>
      </c>
      <c r="E1844" s="27" t="s">
        <v>35</v>
      </c>
      <c r="F1844" s="27" t="s">
        <v>23</v>
      </c>
      <c r="G1844" s="27"/>
      <c r="H1844" s="27"/>
      <c r="I1844" s="28">
        <v>12600000</v>
      </c>
      <c r="J1844" s="28">
        <v>0</v>
      </c>
      <c r="K1844" s="28">
        <v>12600000</v>
      </c>
      <c r="L1844" s="29">
        <v>1.02</v>
      </c>
      <c r="M1844" s="29">
        <f>IFERROR(_xlfn.XLOOKUP($B1844,'Ownership Metrics'!$A:$A,'Ownership Metrics'!$B:$B),"")</f>
        <v>23.15</v>
      </c>
      <c r="N1844" s="28">
        <f>IFERROR(_xlfn.XLOOKUP($B1844,'Ownership Metrics'!$A:$A,'Ownership Metrics'!$C:$C),"")</f>
        <v>707</v>
      </c>
      <c r="O1844" s="29">
        <f>IFERROR(_xlfn.XLOOKUP($B1844,'Ownership Metrics'!$A:$A,'Ownership Metrics'!$D:$D),"")</f>
        <v>18.899999999999999</v>
      </c>
      <c r="P1844" s="29">
        <f>IFERROR(_xlfn.XLOOKUP($B1844,'Ownership Metrics'!$A:$A,'Ownership Metrics'!$E:$E),"")</f>
        <v>36.909999999999997</v>
      </c>
      <c r="Q1844" s="30">
        <f>IFERROR(_xlfn.XLOOKUP($B1844,'Ownership Metrics'!$A:$A,'Ownership Metrics'!$F:$F),"")</f>
        <v>14</v>
      </c>
      <c r="R1844" s="30">
        <f>IFERROR(_xlfn.XLOOKUP($B1844,'Ownership Metrics'!$A:$A,'Ownership Metrics'!$G:$G),"")</f>
        <v>22</v>
      </c>
      <c r="S1844" s="27" t="str">
        <f>IFERROR(_xlfn.XLOOKUP($B1844,'Ownership Metrics'!$A:$A,'Ownership Metrics'!$H:$H),"")</f>
        <v>Tersebar</v>
      </c>
      <c r="T1844" s="27" t="str">
        <f>IFERROR(_xlfn.XLOOKUP($B1844,'Ownership Metrics'!$A:$A,'Ownership Metrics'!$I:$I),"")</f>
        <v>Rendah</v>
      </c>
      <c r="U1844" s="27">
        <f>IF(COUNTIFS($B$2:$B1844,$B1844,$D$2:$D1844,$D1844)=1,1,0)</f>
        <v>1</v>
      </c>
      <c r="V1844" s="27">
        <f t="shared" si="85"/>
        <v>1.02</v>
      </c>
      <c r="W1844" s="27">
        <f t="shared" si="86"/>
        <v>14</v>
      </c>
      <c r="X1844" s="27">
        <f t="shared" si="84"/>
        <v>1.0199998156000001</v>
      </c>
    </row>
    <row r="1845" spans="1:24" x14ac:dyDescent="0.25">
      <c r="A1845" s="26">
        <v>46265</v>
      </c>
      <c r="B1845" s="27" t="s">
        <v>10388</v>
      </c>
      <c r="C1845" s="27" t="s">
        <v>2071</v>
      </c>
      <c r="D1845" s="27" t="s">
        <v>2077</v>
      </c>
      <c r="E1845" s="27" t="s">
        <v>35</v>
      </c>
      <c r="F1845" s="27" t="s">
        <v>23</v>
      </c>
      <c r="G1845" s="27" t="s">
        <v>36</v>
      </c>
      <c r="H1845" s="27" t="s">
        <v>24</v>
      </c>
      <c r="I1845" s="28">
        <v>15244200</v>
      </c>
      <c r="J1845" s="28">
        <v>0</v>
      </c>
      <c r="K1845" s="28">
        <v>15244200</v>
      </c>
      <c r="L1845" s="29">
        <v>1.24</v>
      </c>
      <c r="M1845" s="29">
        <f>IFERROR(_xlfn.XLOOKUP($B1845,'Ownership Metrics'!$A:$A,'Ownership Metrics'!$B:$B),"")</f>
        <v>23.15</v>
      </c>
      <c r="N1845" s="28">
        <f>IFERROR(_xlfn.XLOOKUP($B1845,'Ownership Metrics'!$A:$A,'Ownership Metrics'!$C:$C),"")</f>
        <v>707</v>
      </c>
      <c r="O1845" s="29">
        <f>IFERROR(_xlfn.XLOOKUP($B1845,'Ownership Metrics'!$A:$A,'Ownership Metrics'!$D:$D),"")</f>
        <v>18.899999999999999</v>
      </c>
      <c r="P1845" s="29">
        <f>IFERROR(_xlfn.XLOOKUP($B1845,'Ownership Metrics'!$A:$A,'Ownership Metrics'!$E:$E),"")</f>
        <v>36.909999999999997</v>
      </c>
      <c r="Q1845" s="30">
        <f>IFERROR(_xlfn.XLOOKUP($B1845,'Ownership Metrics'!$A:$A,'Ownership Metrics'!$F:$F),"")</f>
        <v>14</v>
      </c>
      <c r="R1845" s="30">
        <f>IFERROR(_xlfn.XLOOKUP($B1845,'Ownership Metrics'!$A:$A,'Ownership Metrics'!$G:$G),"")</f>
        <v>22</v>
      </c>
      <c r="S1845" s="27" t="str">
        <f>IFERROR(_xlfn.XLOOKUP($B1845,'Ownership Metrics'!$A:$A,'Ownership Metrics'!$H:$H),"")</f>
        <v>Tersebar</v>
      </c>
      <c r="T1845" s="27" t="str">
        <f>IFERROR(_xlfn.XLOOKUP($B1845,'Ownership Metrics'!$A:$A,'Ownership Metrics'!$I:$I),"")</f>
        <v>Rendah</v>
      </c>
      <c r="U1845" s="27">
        <f>IF(COUNTIFS($B$2:$B1845,$B1845,$D$2:$D1845,$D1845)=1,1,0)</f>
        <v>1</v>
      </c>
      <c r="V1845" s="27">
        <f t="shared" si="85"/>
        <v>1.24</v>
      </c>
      <c r="W1845" s="27">
        <f t="shared" si="86"/>
        <v>13</v>
      </c>
      <c r="X1845" s="27">
        <f t="shared" si="84"/>
        <v>1.2399998155</v>
      </c>
    </row>
    <row r="1846" spans="1:24" x14ac:dyDescent="0.25">
      <c r="A1846" s="26">
        <v>46265</v>
      </c>
      <c r="B1846" s="27" t="s">
        <v>10388</v>
      </c>
      <c r="C1846" s="27" t="s">
        <v>2071</v>
      </c>
      <c r="D1846" s="27" t="s">
        <v>2078</v>
      </c>
      <c r="E1846" s="27" t="s">
        <v>35</v>
      </c>
      <c r="F1846" s="27" t="s">
        <v>23</v>
      </c>
      <c r="G1846" s="27" t="s">
        <v>36</v>
      </c>
      <c r="H1846" s="27" t="s">
        <v>24</v>
      </c>
      <c r="I1846" s="28">
        <v>15850600</v>
      </c>
      <c r="J1846" s="28">
        <v>0</v>
      </c>
      <c r="K1846" s="28">
        <v>15850600</v>
      </c>
      <c r="L1846" s="29">
        <v>1.29</v>
      </c>
      <c r="M1846" s="29">
        <f>IFERROR(_xlfn.XLOOKUP($B1846,'Ownership Metrics'!$A:$A,'Ownership Metrics'!$B:$B),"")</f>
        <v>23.15</v>
      </c>
      <c r="N1846" s="28">
        <f>IFERROR(_xlfn.XLOOKUP($B1846,'Ownership Metrics'!$A:$A,'Ownership Metrics'!$C:$C),"")</f>
        <v>707</v>
      </c>
      <c r="O1846" s="29">
        <f>IFERROR(_xlfn.XLOOKUP($B1846,'Ownership Metrics'!$A:$A,'Ownership Metrics'!$D:$D),"")</f>
        <v>18.899999999999999</v>
      </c>
      <c r="P1846" s="29">
        <f>IFERROR(_xlfn.XLOOKUP($B1846,'Ownership Metrics'!$A:$A,'Ownership Metrics'!$E:$E),"")</f>
        <v>36.909999999999997</v>
      </c>
      <c r="Q1846" s="30">
        <f>IFERROR(_xlfn.XLOOKUP($B1846,'Ownership Metrics'!$A:$A,'Ownership Metrics'!$F:$F),"")</f>
        <v>14</v>
      </c>
      <c r="R1846" s="30">
        <f>IFERROR(_xlfn.XLOOKUP($B1846,'Ownership Metrics'!$A:$A,'Ownership Metrics'!$G:$G),"")</f>
        <v>22</v>
      </c>
      <c r="S1846" s="27" t="str">
        <f>IFERROR(_xlfn.XLOOKUP($B1846,'Ownership Metrics'!$A:$A,'Ownership Metrics'!$H:$H),"")</f>
        <v>Tersebar</v>
      </c>
      <c r="T1846" s="27" t="str">
        <f>IFERROR(_xlfn.XLOOKUP($B1846,'Ownership Metrics'!$A:$A,'Ownership Metrics'!$I:$I),"")</f>
        <v>Rendah</v>
      </c>
      <c r="U1846" s="27">
        <f>IF(COUNTIFS($B$2:$B1846,$B1846,$D$2:$D1846,$D1846)=1,1,0)</f>
        <v>1</v>
      </c>
      <c r="V1846" s="27">
        <f t="shared" si="85"/>
        <v>1.29</v>
      </c>
      <c r="W1846" s="27">
        <f t="shared" si="86"/>
        <v>12</v>
      </c>
      <c r="X1846" s="27">
        <f t="shared" si="84"/>
        <v>1.2899998154000001</v>
      </c>
    </row>
    <row r="1847" spans="1:24" x14ac:dyDescent="0.25">
      <c r="A1847" s="26">
        <v>46265</v>
      </c>
      <c r="B1847" s="27" t="s">
        <v>10388</v>
      </c>
      <c r="C1847" s="27" t="s">
        <v>2071</v>
      </c>
      <c r="D1847" s="27" t="s">
        <v>2079</v>
      </c>
      <c r="E1847" s="27" t="s">
        <v>35</v>
      </c>
      <c r="F1847" s="27" t="s">
        <v>23</v>
      </c>
      <c r="G1847" s="27" t="s">
        <v>36</v>
      </c>
      <c r="H1847" s="27"/>
      <c r="I1847" s="28">
        <v>105992999</v>
      </c>
      <c r="J1847" s="28">
        <v>0</v>
      </c>
      <c r="K1847" s="28">
        <v>105992999</v>
      </c>
      <c r="L1847" s="29">
        <v>8.61</v>
      </c>
      <c r="M1847" s="29">
        <f>IFERROR(_xlfn.XLOOKUP($B1847,'Ownership Metrics'!$A:$A,'Ownership Metrics'!$B:$B),"")</f>
        <v>23.15</v>
      </c>
      <c r="N1847" s="28">
        <f>IFERROR(_xlfn.XLOOKUP($B1847,'Ownership Metrics'!$A:$A,'Ownership Metrics'!$C:$C),"")</f>
        <v>707</v>
      </c>
      <c r="O1847" s="29">
        <f>IFERROR(_xlfn.XLOOKUP($B1847,'Ownership Metrics'!$A:$A,'Ownership Metrics'!$D:$D),"")</f>
        <v>18.899999999999999</v>
      </c>
      <c r="P1847" s="29">
        <f>IFERROR(_xlfn.XLOOKUP($B1847,'Ownership Metrics'!$A:$A,'Ownership Metrics'!$E:$E),"")</f>
        <v>36.909999999999997</v>
      </c>
      <c r="Q1847" s="30">
        <f>IFERROR(_xlfn.XLOOKUP($B1847,'Ownership Metrics'!$A:$A,'Ownership Metrics'!$F:$F),"")</f>
        <v>14</v>
      </c>
      <c r="R1847" s="30">
        <f>IFERROR(_xlfn.XLOOKUP($B1847,'Ownership Metrics'!$A:$A,'Ownership Metrics'!$G:$G),"")</f>
        <v>22</v>
      </c>
      <c r="S1847" s="27" t="str">
        <f>IFERROR(_xlfn.XLOOKUP($B1847,'Ownership Metrics'!$A:$A,'Ownership Metrics'!$H:$H),"")</f>
        <v>Tersebar</v>
      </c>
      <c r="T1847" s="27" t="str">
        <f>IFERROR(_xlfn.XLOOKUP($B1847,'Ownership Metrics'!$A:$A,'Ownership Metrics'!$I:$I),"")</f>
        <v>Rendah</v>
      </c>
      <c r="U1847" s="27">
        <f>IF(COUNTIFS($B$2:$B1847,$B1847,$D$2:$D1847,$D1847)=1,1,0)</f>
        <v>1</v>
      </c>
      <c r="V1847" s="27">
        <f t="shared" si="85"/>
        <v>8.61</v>
      </c>
      <c r="W1847" s="27">
        <f t="shared" si="86"/>
        <v>3</v>
      </c>
      <c r="X1847" s="27">
        <f t="shared" si="84"/>
        <v>8.6099998153000001</v>
      </c>
    </row>
    <row r="1848" spans="1:24" x14ac:dyDescent="0.25">
      <c r="A1848" s="26">
        <v>46265</v>
      </c>
      <c r="B1848" s="27" t="s">
        <v>10388</v>
      </c>
      <c r="C1848" s="27" t="s">
        <v>2071</v>
      </c>
      <c r="D1848" s="27" t="s">
        <v>2080</v>
      </c>
      <c r="E1848" s="27" t="s">
        <v>35</v>
      </c>
      <c r="F1848" s="27" t="s">
        <v>23</v>
      </c>
      <c r="G1848" s="27" t="s">
        <v>36</v>
      </c>
      <c r="H1848" s="27" t="s">
        <v>24</v>
      </c>
      <c r="I1848" s="28">
        <v>58002500</v>
      </c>
      <c r="J1848" s="28">
        <v>0</v>
      </c>
      <c r="K1848" s="28">
        <v>58002500</v>
      </c>
      <c r="L1848" s="29">
        <v>4.71</v>
      </c>
      <c r="M1848" s="29">
        <f>IFERROR(_xlfn.XLOOKUP($B1848,'Ownership Metrics'!$A:$A,'Ownership Metrics'!$B:$B),"")</f>
        <v>23.15</v>
      </c>
      <c r="N1848" s="28">
        <f>IFERROR(_xlfn.XLOOKUP($B1848,'Ownership Metrics'!$A:$A,'Ownership Metrics'!$C:$C),"")</f>
        <v>707</v>
      </c>
      <c r="O1848" s="29">
        <f>IFERROR(_xlfn.XLOOKUP($B1848,'Ownership Metrics'!$A:$A,'Ownership Metrics'!$D:$D),"")</f>
        <v>18.899999999999999</v>
      </c>
      <c r="P1848" s="29">
        <f>IFERROR(_xlfn.XLOOKUP($B1848,'Ownership Metrics'!$A:$A,'Ownership Metrics'!$E:$E),"")</f>
        <v>36.909999999999997</v>
      </c>
      <c r="Q1848" s="30">
        <f>IFERROR(_xlfn.XLOOKUP($B1848,'Ownership Metrics'!$A:$A,'Ownership Metrics'!$F:$F),"")</f>
        <v>14</v>
      </c>
      <c r="R1848" s="30">
        <f>IFERROR(_xlfn.XLOOKUP($B1848,'Ownership Metrics'!$A:$A,'Ownership Metrics'!$G:$G),"")</f>
        <v>22</v>
      </c>
      <c r="S1848" s="27" t="str">
        <f>IFERROR(_xlfn.XLOOKUP($B1848,'Ownership Metrics'!$A:$A,'Ownership Metrics'!$H:$H),"")</f>
        <v>Tersebar</v>
      </c>
      <c r="T1848" s="27" t="str">
        <f>IFERROR(_xlfn.XLOOKUP($B1848,'Ownership Metrics'!$A:$A,'Ownership Metrics'!$I:$I),"")</f>
        <v>Rendah</v>
      </c>
      <c r="U1848" s="27">
        <f>IF(COUNTIFS($B$2:$B1848,$B1848,$D$2:$D1848,$D1848)=1,1,0)</f>
        <v>1</v>
      </c>
      <c r="V1848" s="27">
        <f t="shared" si="85"/>
        <v>4.71</v>
      </c>
      <c r="W1848" s="27">
        <f t="shared" si="86"/>
        <v>8</v>
      </c>
      <c r="X1848" s="27">
        <f t="shared" si="84"/>
        <v>4.7099998151999998</v>
      </c>
    </row>
    <row r="1849" spans="1:24" x14ac:dyDescent="0.25">
      <c r="A1849" s="26">
        <v>46265</v>
      </c>
      <c r="B1849" s="27" t="s">
        <v>10388</v>
      </c>
      <c r="C1849" s="27" t="s">
        <v>2071</v>
      </c>
      <c r="D1849" s="27" t="s">
        <v>2081</v>
      </c>
      <c r="E1849" s="27" t="s">
        <v>35</v>
      </c>
      <c r="F1849" s="27" t="s">
        <v>23</v>
      </c>
      <c r="G1849" s="27" t="s">
        <v>36</v>
      </c>
      <c r="H1849" s="27" t="s">
        <v>24</v>
      </c>
      <c r="I1849" s="28">
        <v>29767275</v>
      </c>
      <c r="J1849" s="28">
        <v>0</v>
      </c>
      <c r="K1849" s="28">
        <v>29767275</v>
      </c>
      <c r="L1849" s="29">
        <v>2.42</v>
      </c>
      <c r="M1849" s="29">
        <f>IFERROR(_xlfn.XLOOKUP($B1849,'Ownership Metrics'!$A:$A,'Ownership Metrics'!$B:$B),"")</f>
        <v>23.15</v>
      </c>
      <c r="N1849" s="28">
        <f>IFERROR(_xlfn.XLOOKUP($B1849,'Ownership Metrics'!$A:$A,'Ownership Metrics'!$C:$C),"")</f>
        <v>707</v>
      </c>
      <c r="O1849" s="29">
        <f>IFERROR(_xlfn.XLOOKUP($B1849,'Ownership Metrics'!$A:$A,'Ownership Metrics'!$D:$D),"")</f>
        <v>18.899999999999999</v>
      </c>
      <c r="P1849" s="29">
        <f>IFERROR(_xlfn.XLOOKUP($B1849,'Ownership Metrics'!$A:$A,'Ownership Metrics'!$E:$E),"")</f>
        <v>36.909999999999997</v>
      </c>
      <c r="Q1849" s="30">
        <f>IFERROR(_xlfn.XLOOKUP($B1849,'Ownership Metrics'!$A:$A,'Ownership Metrics'!$F:$F),"")</f>
        <v>14</v>
      </c>
      <c r="R1849" s="30">
        <f>IFERROR(_xlfn.XLOOKUP($B1849,'Ownership Metrics'!$A:$A,'Ownership Metrics'!$G:$G),"")</f>
        <v>22</v>
      </c>
      <c r="S1849" s="27" t="str">
        <f>IFERROR(_xlfn.XLOOKUP($B1849,'Ownership Metrics'!$A:$A,'Ownership Metrics'!$H:$H),"")</f>
        <v>Tersebar</v>
      </c>
      <c r="T1849" s="27" t="str">
        <f>IFERROR(_xlfn.XLOOKUP($B1849,'Ownership Metrics'!$A:$A,'Ownership Metrics'!$I:$I),"")</f>
        <v>Rendah</v>
      </c>
      <c r="U1849" s="27">
        <f>IF(COUNTIFS($B$2:$B1849,$B1849,$D$2:$D1849,$D1849)=1,1,0)</f>
        <v>1</v>
      </c>
      <c r="V1849" s="27">
        <f t="shared" si="85"/>
        <v>2.42</v>
      </c>
      <c r="W1849" s="27">
        <f t="shared" si="86"/>
        <v>10</v>
      </c>
      <c r="X1849" s="27">
        <f t="shared" si="84"/>
        <v>2.4199998150999997</v>
      </c>
    </row>
    <row r="1850" spans="1:24" x14ac:dyDescent="0.25">
      <c r="A1850" s="26">
        <v>46265</v>
      </c>
      <c r="B1850" s="27" t="s">
        <v>10388</v>
      </c>
      <c r="C1850" s="27" t="s">
        <v>2071</v>
      </c>
      <c r="D1850" s="27" t="s">
        <v>2082</v>
      </c>
      <c r="E1850" s="27" t="s">
        <v>35</v>
      </c>
      <c r="F1850" s="27" t="s">
        <v>23</v>
      </c>
      <c r="G1850" s="27" t="s">
        <v>36</v>
      </c>
      <c r="H1850" s="27" t="s">
        <v>24</v>
      </c>
      <c r="I1850" s="28">
        <v>27555000</v>
      </c>
      <c r="J1850" s="28">
        <v>0</v>
      </c>
      <c r="K1850" s="28">
        <v>27555000</v>
      </c>
      <c r="L1850" s="29">
        <v>2.2400000000000002</v>
      </c>
      <c r="M1850" s="29">
        <f>IFERROR(_xlfn.XLOOKUP($B1850,'Ownership Metrics'!$A:$A,'Ownership Metrics'!$B:$B),"")</f>
        <v>23.15</v>
      </c>
      <c r="N1850" s="28">
        <f>IFERROR(_xlfn.XLOOKUP($B1850,'Ownership Metrics'!$A:$A,'Ownership Metrics'!$C:$C),"")</f>
        <v>707</v>
      </c>
      <c r="O1850" s="29">
        <f>IFERROR(_xlfn.XLOOKUP($B1850,'Ownership Metrics'!$A:$A,'Ownership Metrics'!$D:$D),"")</f>
        <v>18.899999999999999</v>
      </c>
      <c r="P1850" s="29">
        <f>IFERROR(_xlfn.XLOOKUP($B1850,'Ownership Metrics'!$A:$A,'Ownership Metrics'!$E:$E),"")</f>
        <v>36.909999999999997</v>
      </c>
      <c r="Q1850" s="30">
        <f>IFERROR(_xlfn.XLOOKUP($B1850,'Ownership Metrics'!$A:$A,'Ownership Metrics'!$F:$F),"")</f>
        <v>14</v>
      </c>
      <c r="R1850" s="30">
        <f>IFERROR(_xlfn.XLOOKUP($B1850,'Ownership Metrics'!$A:$A,'Ownership Metrics'!$G:$G),"")</f>
        <v>22</v>
      </c>
      <c r="S1850" s="27" t="str">
        <f>IFERROR(_xlfn.XLOOKUP($B1850,'Ownership Metrics'!$A:$A,'Ownership Metrics'!$H:$H),"")</f>
        <v>Tersebar</v>
      </c>
      <c r="T1850" s="27" t="str">
        <f>IFERROR(_xlfn.XLOOKUP($B1850,'Ownership Metrics'!$A:$A,'Ownership Metrics'!$I:$I),"")</f>
        <v>Rendah</v>
      </c>
      <c r="U1850" s="27">
        <f>IF(COUNTIFS($B$2:$B1850,$B1850,$D$2:$D1850,$D1850)=1,1,0)</f>
        <v>1</v>
      </c>
      <c r="V1850" s="27">
        <f t="shared" si="85"/>
        <v>2.2400000000000002</v>
      </c>
      <c r="W1850" s="27">
        <f t="shared" si="86"/>
        <v>11</v>
      </c>
      <c r="X1850" s="27">
        <f t="shared" si="84"/>
        <v>2.239999815</v>
      </c>
    </row>
    <row r="1851" spans="1:24" x14ac:dyDescent="0.25">
      <c r="A1851" s="26">
        <v>46265</v>
      </c>
      <c r="B1851" s="27" t="s">
        <v>10388</v>
      </c>
      <c r="C1851" s="27" t="s">
        <v>2071</v>
      </c>
      <c r="D1851" s="27" t="s">
        <v>2083</v>
      </c>
      <c r="E1851" s="27" t="s">
        <v>555</v>
      </c>
      <c r="F1851" s="27" t="s">
        <v>23</v>
      </c>
      <c r="G1851" s="27"/>
      <c r="H1851" s="27" t="s">
        <v>24</v>
      </c>
      <c r="I1851" s="28">
        <v>52725864</v>
      </c>
      <c r="J1851" s="28">
        <v>0</v>
      </c>
      <c r="K1851" s="28">
        <v>52725864</v>
      </c>
      <c r="L1851" s="29">
        <v>4.28</v>
      </c>
      <c r="M1851" s="29">
        <f>IFERROR(_xlfn.XLOOKUP($B1851,'Ownership Metrics'!$A:$A,'Ownership Metrics'!$B:$B),"")</f>
        <v>23.15</v>
      </c>
      <c r="N1851" s="28">
        <f>IFERROR(_xlfn.XLOOKUP($B1851,'Ownership Metrics'!$A:$A,'Ownership Metrics'!$C:$C),"")</f>
        <v>707</v>
      </c>
      <c r="O1851" s="29">
        <f>IFERROR(_xlfn.XLOOKUP($B1851,'Ownership Metrics'!$A:$A,'Ownership Metrics'!$D:$D),"")</f>
        <v>18.899999999999999</v>
      </c>
      <c r="P1851" s="29">
        <f>IFERROR(_xlfn.XLOOKUP($B1851,'Ownership Metrics'!$A:$A,'Ownership Metrics'!$E:$E),"")</f>
        <v>36.909999999999997</v>
      </c>
      <c r="Q1851" s="30">
        <f>IFERROR(_xlfn.XLOOKUP($B1851,'Ownership Metrics'!$A:$A,'Ownership Metrics'!$F:$F),"")</f>
        <v>14</v>
      </c>
      <c r="R1851" s="30">
        <f>IFERROR(_xlfn.XLOOKUP($B1851,'Ownership Metrics'!$A:$A,'Ownership Metrics'!$G:$G),"")</f>
        <v>22</v>
      </c>
      <c r="S1851" s="27" t="str">
        <f>IFERROR(_xlfn.XLOOKUP($B1851,'Ownership Metrics'!$A:$A,'Ownership Metrics'!$H:$H),"")</f>
        <v>Tersebar</v>
      </c>
      <c r="T1851" s="27" t="str">
        <f>IFERROR(_xlfn.XLOOKUP($B1851,'Ownership Metrics'!$A:$A,'Ownership Metrics'!$I:$I),"")</f>
        <v>Rendah</v>
      </c>
      <c r="U1851" s="27">
        <f>IF(COUNTIFS($B$2:$B1851,$B1851,$D$2:$D1851,$D1851)=1,1,0)</f>
        <v>1</v>
      </c>
      <c r="V1851" s="27">
        <f t="shared" si="85"/>
        <v>4.28</v>
      </c>
      <c r="W1851" s="27">
        <f t="shared" si="86"/>
        <v>9</v>
      </c>
      <c r="X1851" s="27">
        <f t="shared" si="84"/>
        <v>4.2799998149</v>
      </c>
    </row>
    <row r="1852" spans="1:24" x14ac:dyDescent="0.25">
      <c r="A1852" s="26">
        <v>46265</v>
      </c>
      <c r="B1852" s="27" t="s">
        <v>10388</v>
      </c>
      <c r="C1852" s="27" t="s">
        <v>2071</v>
      </c>
      <c r="D1852" s="27" t="s">
        <v>2084</v>
      </c>
      <c r="E1852" s="27" t="s">
        <v>22</v>
      </c>
      <c r="F1852" s="27" t="s">
        <v>32</v>
      </c>
      <c r="G1852" s="27"/>
      <c r="H1852" s="27" t="s">
        <v>24</v>
      </c>
      <c r="I1852" s="28">
        <v>60842830</v>
      </c>
      <c r="J1852" s="28">
        <v>0</v>
      </c>
      <c r="K1852" s="28">
        <v>60842830</v>
      </c>
      <c r="L1852" s="29">
        <v>4.9400000000000004</v>
      </c>
      <c r="M1852" s="29">
        <f>IFERROR(_xlfn.XLOOKUP($B1852,'Ownership Metrics'!$A:$A,'Ownership Metrics'!$B:$B),"")</f>
        <v>23.15</v>
      </c>
      <c r="N1852" s="28">
        <f>IFERROR(_xlfn.XLOOKUP($B1852,'Ownership Metrics'!$A:$A,'Ownership Metrics'!$C:$C),"")</f>
        <v>707</v>
      </c>
      <c r="O1852" s="29">
        <f>IFERROR(_xlfn.XLOOKUP($B1852,'Ownership Metrics'!$A:$A,'Ownership Metrics'!$D:$D),"")</f>
        <v>18.899999999999999</v>
      </c>
      <c r="P1852" s="29">
        <f>IFERROR(_xlfn.XLOOKUP($B1852,'Ownership Metrics'!$A:$A,'Ownership Metrics'!$E:$E),"")</f>
        <v>36.909999999999997</v>
      </c>
      <c r="Q1852" s="30">
        <f>IFERROR(_xlfn.XLOOKUP($B1852,'Ownership Metrics'!$A:$A,'Ownership Metrics'!$F:$F),"")</f>
        <v>14</v>
      </c>
      <c r="R1852" s="30">
        <f>IFERROR(_xlfn.XLOOKUP($B1852,'Ownership Metrics'!$A:$A,'Ownership Metrics'!$G:$G),"")</f>
        <v>22</v>
      </c>
      <c r="S1852" s="27" t="str">
        <f>IFERROR(_xlfn.XLOOKUP($B1852,'Ownership Metrics'!$A:$A,'Ownership Metrics'!$H:$H),"")</f>
        <v>Tersebar</v>
      </c>
      <c r="T1852" s="27" t="str">
        <f>IFERROR(_xlfn.XLOOKUP($B1852,'Ownership Metrics'!$A:$A,'Ownership Metrics'!$I:$I),"")</f>
        <v>Rendah</v>
      </c>
      <c r="U1852" s="27">
        <f>IF(COUNTIFS($B$2:$B1852,$B1852,$D$2:$D1852,$D1852)=1,1,0)</f>
        <v>1</v>
      </c>
      <c r="V1852" s="27">
        <f t="shared" si="85"/>
        <v>4.9400000000000004</v>
      </c>
      <c r="W1852" s="27">
        <f t="shared" si="86"/>
        <v>7</v>
      </c>
      <c r="X1852" s="27">
        <f t="shared" si="84"/>
        <v>4.9399998148000002</v>
      </c>
    </row>
    <row r="1853" spans="1:24" x14ac:dyDescent="0.25">
      <c r="A1853" s="26">
        <v>46265</v>
      </c>
      <c r="B1853" s="27" t="s">
        <v>10388</v>
      </c>
      <c r="C1853" s="27" t="s">
        <v>2071</v>
      </c>
      <c r="D1853" s="27" t="s">
        <v>147</v>
      </c>
      <c r="E1853" s="27" t="s">
        <v>67</v>
      </c>
      <c r="F1853" s="27" t="s">
        <v>32</v>
      </c>
      <c r="G1853" s="27"/>
      <c r="H1853" s="27" t="s">
        <v>64</v>
      </c>
      <c r="I1853" s="28">
        <v>115735348</v>
      </c>
      <c r="J1853" s="28">
        <v>0</v>
      </c>
      <c r="K1853" s="28">
        <v>115735348</v>
      </c>
      <c r="L1853" s="29">
        <v>9.4</v>
      </c>
      <c r="M1853" s="29">
        <f>IFERROR(_xlfn.XLOOKUP($B1853,'Ownership Metrics'!$A:$A,'Ownership Metrics'!$B:$B),"")</f>
        <v>23.15</v>
      </c>
      <c r="N1853" s="28">
        <f>IFERROR(_xlfn.XLOOKUP($B1853,'Ownership Metrics'!$A:$A,'Ownership Metrics'!$C:$C),"")</f>
        <v>707</v>
      </c>
      <c r="O1853" s="29">
        <f>IFERROR(_xlfn.XLOOKUP($B1853,'Ownership Metrics'!$A:$A,'Ownership Metrics'!$D:$D),"")</f>
        <v>18.899999999999999</v>
      </c>
      <c r="P1853" s="29">
        <f>IFERROR(_xlfn.XLOOKUP($B1853,'Ownership Metrics'!$A:$A,'Ownership Metrics'!$E:$E),"")</f>
        <v>36.909999999999997</v>
      </c>
      <c r="Q1853" s="30">
        <f>IFERROR(_xlfn.XLOOKUP($B1853,'Ownership Metrics'!$A:$A,'Ownership Metrics'!$F:$F),"")</f>
        <v>14</v>
      </c>
      <c r="R1853" s="30">
        <f>IFERROR(_xlfn.XLOOKUP($B1853,'Ownership Metrics'!$A:$A,'Ownership Metrics'!$G:$G),"")</f>
        <v>22</v>
      </c>
      <c r="S1853" s="27" t="str">
        <f>IFERROR(_xlfn.XLOOKUP($B1853,'Ownership Metrics'!$A:$A,'Ownership Metrics'!$H:$H),"")</f>
        <v>Tersebar</v>
      </c>
      <c r="T1853" s="27" t="str">
        <f>IFERROR(_xlfn.XLOOKUP($B1853,'Ownership Metrics'!$A:$A,'Ownership Metrics'!$I:$I),"")</f>
        <v>Rendah</v>
      </c>
      <c r="U1853" s="27">
        <f>IF(COUNTIFS($B$2:$B1853,$B1853,$D$2:$D1853,$D1853)=1,1,0)</f>
        <v>1</v>
      </c>
      <c r="V1853" s="27">
        <f t="shared" si="85"/>
        <v>9.4</v>
      </c>
      <c r="W1853" s="27">
        <f t="shared" si="86"/>
        <v>2</v>
      </c>
      <c r="X1853" s="27">
        <f t="shared" si="84"/>
        <v>9.399999814700001</v>
      </c>
    </row>
    <row r="1854" spans="1:24" x14ac:dyDescent="0.25">
      <c r="A1854" s="26">
        <v>46265</v>
      </c>
      <c r="B1854" s="27" t="s">
        <v>10389</v>
      </c>
      <c r="C1854" s="27" t="s">
        <v>2086</v>
      </c>
      <c r="D1854" s="27" t="s">
        <v>2087</v>
      </c>
      <c r="E1854" s="27" t="s">
        <v>22</v>
      </c>
      <c r="F1854" s="27" t="s">
        <v>32</v>
      </c>
      <c r="G1854" s="27"/>
      <c r="H1854" s="27" t="s">
        <v>64</v>
      </c>
      <c r="I1854" s="28">
        <v>1942243900</v>
      </c>
      <c r="J1854" s="28">
        <v>0</v>
      </c>
      <c r="K1854" s="28">
        <v>1942243900</v>
      </c>
      <c r="L1854" s="29">
        <v>1.73</v>
      </c>
      <c r="M1854" s="29">
        <f>IFERROR(_xlfn.XLOOKUP($B1854,'Ownership Metrics'!$A:$A,'Ownership Metrics'!$B:$B),"")</f>
        <v>17.850000000000001</v>
      </c>
      <c r="N1854" s="28">
        <f>IFERROR(_xlfn.XLOOKUP($B1854,'Ownership Metrics'!$A:$A,'Ownership Metrics'!$C:$C),"")</f>
        <v>6470</v>
      </c>
      <c r="O1854" s="29">
        <f>IFERROR(_xlfn.XLOOKUP($B1854,'Ownership Metrics'!$A:$A,'Ownership Metrics'!$D:$D),"")</f>
        <v>80.42</v>
      </c>
      <c r="P1854" s="29">
        <f>IFERROR(_xlfn.XLOOKUP($B1854,'Ownership Metrics'!$A:$A,'Ownership Metrics'!$E:$E),"")</f>
        <v>82.15</v>
      </c>
      <c r="Q1854" s="30">
        <f>IFERROR(_xlfn.XLOOKUP($B1854,'Ownership Metrics'!$A:$A,'Ownership Metrics'!$F:$F),"")</f>
        <v>2</v>
      </c>
      <c r="R1854" s="30">
        <f>IFERROR(_xlfn.XLOOKUP($B1854,'Ownership Metrics'!$A:$A,'Ownership Metrics'!$G:$G),"")</f>
        <v>77</v>
      </c>
      <c r="S1854" s="27" t="str">
        <f>IFERROR(_xlfn.XLOOKUP($B1854,'Ownership Metrics'!$A:$A,'Ownership Metrics'!$H:$H),"")</f>
        <v>Mayoritas</v>
      </c>
      <c r="T1854" s="27" t="str">
        <f>IFERROR(_xlfn.XLOOKUP($B1854,'Ownership Metrics'!$A:$A,'Ownership Metrics'!$I:$I),"")</f>
        <v>Tinggi</v>
      </c>
      <c r="U1854" s="27">
        <f>IF(COUNTIFS($B$2:$B1854,$B1854,$D$2:$D1854,$D1854)=1,1,0)</f>
        <v>1</v>
      </c>
      <c r="V1854" s="27">
        <f t="shared" si="85"/>
        <v>1.73</v>
      </c>
      <c r="W1854" s="27">
        <f t="shared" si="86"/>
        <v>2</v>
      </c>
      <c r="X1854" s="27">
        <f t="shared" si="84"/>
        <v>1.7299998146</v>
      </c>
    </row>
    <row r="1855" spans="1:24" x14ac:dyDescent="0.25">
      <c r="A1855" s="26">
        <v>46265</v>
      </c>
      <c r="B1855" s="27" t="s">
        <v>10389</v>
      </c>
      <c r="C1855" s="27" t="s">
        <v>2086</v>
      </c>
      <c r="D1855" s="27" t="s">
        <v>1538</v>
      </c>
      <c r="E1855" s="27" t="s">
        <v>35</v>
      </c>
      <c r="F1855" s="27" t="s">
        <v>23</v>
      </c>
      <c r="G1855" s="27" t="s">
        <v>36</v>
      </c>
      <c r="H1855" s="27" t="s">
        <v>24</v>
      </c>
      <c r="I1855" s="28">
        <v>2265769458</v>
      </c>
      <c r="J1855" s="28">
        <v>88139129242</v>
      </c>
      <c r="K1855" s="28">
        <v>90404898700</v>
      </c>
      <c r="L1855" s="29">
        <v>80.42</v>
      </c>
      <c r="M1855" s="29">
        <f>IFERROR(_xlfn.XLOOKUP($B1855,'Ownership Metrics'!$A:$A,'Ownership Metrics'!$B:$B),"")</f>
        <v>17.850000000000001</v>
      </c>
      <c r="N1855" s="28">
        <f>IFERROR(_xlfn.XLOOKUP($B1855,'Ownership Metrics'!$A:$A,'Ownership Metrics'!$C:$C),"")</f>
        <v>6470</v>
      </c>
      <c r="O1855" s="29">
        <f>IFERROR(_xlfn.XLOOKUP($B1855,'Ownership Metrics'!$A:$A,'Ownership Metrics'!$D:$D),"")</f>
        <v>80.42</v>
      </c>
      <c r="P1855" s="29">
        <f>IFERROR(_xlfn.XLOOKUP($B1855,'Ownership Metrics'!$A:$A,'Ownership Metrics'!$E:$E),"")</f>
        <v>82.15</v>
      </c>
      <c r="Q1855" s="30">
        <f>IFERROR(_xlfn.XLOOKUP($B1855,'Ownership Metrics'!$A:$A,'Ownership Metrics'!$F:$F),"")</f>
        <v>2</v>
      </c>
      <c r="R1855" s="30">
        <f>IFERROR(_xlfn.XLOOKUP($B1855,'Ownership Metrics'!$A:$A,'Ownership Metrics'!$G:$G),"")</f>
        <v>77</v>
      </c>
      <c r="S1855" s="27" t="str">
        <f>IFERROR(_xlfn.XLOOKUP($B1855,'Ownership Metrics'!$A:$A,'Ownership Metrics'!$H:$H),"")</f>
        <v>Mayoritas</v>
      </c>
      <c r="T1855" s="27" t="str">
        <f>IFERROR(_xlfn.XLOOKUP($B1855,'Ownership Metrics'!$A:$A,'Ownership Metrics'!$I:$I),"")</f>
        <v>Tinggi</v>
      </c>
      <c r="U1855" s="27">
        <f>IF(COUNTIFS($B$2:$B1855,$B1855,$D$2:$D1855,$D1855)=1,1,0)</f>
        <v>1</v>
      </c>
      <c r="V1855" s="27">
        <f t="shared" si="85"/>
        <v>80.42</v>
      </c>
      <c r="W1855" s="27">
        <f t="shared" si="86"/>
        <v>1</v>
      </c>
      <c r="X1855" s="27">
        <f t="shared" si="84"/>
        <v>80.419999814500002</v>
      </c>
    </row>
    <row r="1856" spans="1:24" x14ac:dyDescent="0.25">
      <c r="A1856" s="26">
        <v>46265</v>
      </c>
      <c r="B1856" s="27" t="s">
        <v>10390</v>
      </c>
      <c r="C1856" s="27" t="s">
        <v>2089</v>
      </c>
      <c r="D1856" s="27" t="s">
        <v>2090</v>
      </c>
      <c r="E1856" s="27" t="s">
        <v>204</v>
      </c>
      <c r="F1856" s="27" t="s">
        <v>23</v>
      </c>
      <c r="G1856" s="27"/>
      <c r="H1856" s="27" t="s">
        <v>24</v>
      </c>
      <c r="I1856" s="28">
        <v>159774900</v>
      </c>
      <c r="J1856" s="28">
        <v>0</v>
      </c>
      <c r="K1856" s="28">
        <v>159774900</v>
      </c>
      <c r="L1856" s="29">
        <v>1.18</v>
      </c>
      <c r="M1856" s="29">
        <f>IFERROR(_xlfn.XLOOKUP($B1856,'Ownership Metrics'!$A:$A,'Ownership Metrics'!$B:$B),"")</f>
        <v>10.37</v>
      </c>
      <c r="N1856" s="28">
        <f>IFERROR(_xlfn.XLOOKUP($B1856,'Ownership Metrics'!$A:$A,'Ownership Metrics'!$C:$C),"")</f>
        <v>2250</v>
      </c>
      <c r="O1856" s="29">
        <f>IFERROR(_xlfn.XLOOKUP($B1856,'Ownership Metrics'!$A:$A,'Ownership Metrics'!$D:$D),"")</f>
        <v>37.909999999999997</v>
      </c>
      <c r="P1856" s="29">
        <f>IFERROR(_xlfn.XLOOKUP($B1856,'Ownership Metrics'!$A:$A,'Ownership Metrics'!$E:$E),"")</f>
        <v>72.489999999999995</v>
      </c>
      <c r="Q1856" s="30">
        <f>IFERROR(_xlfn.XLOOKUP($B1856,'Ownership Metrics'!$A:$A,'Ownership Metrics'!$F:$F),"")</f>
        <v>9</v>
      </c>
      <c r="R1856" s="30">
        <f>IFERROR(_xlfn.XLOOKUP($B1856,'Ownership Metrics'!$A:$A,'Ownership Metrics'!$G:$G),"")</f>
        <v>47</v>
      </c>
      <c r="S1856" s="27" t="str">
        <f>IFERROR(_xlfn.XLOOKUP($B1856,'Ownership Metrics'!$A:$A,'Ownership Metrics'!$H:$H),"")</f>
        <v>Terkonsentrasi</v>
      </c>
      <c r="T1856" s="27" t="str">
        <f>IFERROR(_xlfn.XLOOKUP($B1856,'Ownership Metrics'!$A:$A,'Ownership Metrics'!$I:$I),"")</f>
        <v>Sedang</v>
      </c>
      <c r="U1856" s="27">
        <f>IF(COUNTIFS($B$2:$B1856,$B1856,$D$2:$D1856,$D1856)=1,1,0)</f>
        <v>1</v>
      </c>
      <c r="V1856" s="27">
        <f t="shared" si="85"/>
        <v>1.18</v>
      </c>
      <c r="W1856" s="27">
        <f t="shared" si="86"/>
        <v>9</v>
      </c>
      <c r="X1856" s="27">
        <f t="shared" si="84"/>
        <v>1.1799998143999999</v>
      </c>
    </row>
    <row r="1857" spans="1:24" x14ac:dyDescent="0.25">
      <c r="A1857" s="26">
        <v>46265</v>
      </c>
      <c r="B1857" s="27" t="s">
        <v>10390</v>
      </c>
      <c r="C1857" s="27" t="s">
        <v>2089</v>
      </c>
      <c r="D1857" s="27" t="s">
        <v>2091</v>
      </c>
      <c r="E1857" s="27" t="s">
        <v>22</v>
      </c>
      <c r="F1857" s="27" t="s">
        <v>32</v>
      </c>
      <c r="G1857" s="27"/>
      <c r="H1857" s="27" t="s">
        <v>64</v>
      </c>
      <c r="I1857" s="28">
        <v>5111126994</v>
      </c>
      <c r="J1857" s="28">
        <v>0</v>
      </c>
      <c r="K1857" s="28">
        <v>5111126994</v>
      </c>
      <c r="L1857" s="29">
        <v>37.909999999999997</v>
      </c>
      <c r="M1857" s="29">
        <f>IFERROR(_xlfn.XLOOKUP($B1857,'Ownership Metrics'!$A:$A,'Ownership Metrics'!$B:$B),"")</f>
        <v>10.37</v>
      </c>
      <c r="N1857" s="28">
        <f>IFERROR(_xlfn.XLOOKUP($B1857,'Ownership Metrics'!$A:$A,'Ownership Metrics'!$C:$C),"")</f>
        <v>2250</v>
      </c>
      <c r="O1857" s="29">
        <f>IFERROR(_xlfn.XLOOKUP($B1857,'Ownership Metrics'!$A:$A,'Ownership Metrics'!$D:$D),"")</f>
        <v>37.909999999999997</v>
      </c>
      <c r="P1857" s="29">
        <f>IFERROR(_xlfn.XLOOKUP($B1857,'Ownership Metrics'!$A:$A,'Ownership Metrics'!$E:$E),"")</f>
        <v>72.489999999999995</v>
      </c>
      <c r="Q1857" s="30">
        <f>IFERROR(_xlfn.XLOOKUP($B1857,'Ownership Metrics'!$A:$A,'Ownership Metrics'!$F:$F),"")</f>
        <v>9</v>
      </c>
      <c r="R1857" s="30">
        <f>IFERROR(_xlfn.XLOOKUP($B1857,'Ownership Metrics'!$A:$A,'Ownership Metrics'!$G:$G),"")</f>
        <v>47</v>
      </c>
      <c r="S1857" s="27" t="str">
        <f>IFERROR(_xlfn.XLOOKUP($B1857,'Ownership Metrics'!$A:$A,'Ownership Metrics'!$H:$H),"")</f>
        <v>Terkonsentrasi</v>
      </c>
      <c r="T1857" s="27" t="str">
        <f>IFERROR(_xlfn.XLOOKUP($B1857,'Ownership Metrics'!$A:$A,'Ownership Metrics'!$I:$I),"")</f>
        <v>Sedang</v>
      </c>
      <c r="U1857" s="27">
        <f>IF(COUNTIFS($B$2:$B1857,$B1857,$D$2:$D1857,$D1857)=1,1,0)</f>
        <v>1</v>
      </c>
      <c r="V1857" s="27">
        <f t="shared" si="85"/>
        <v>37.909999999999997</v>
      </c>
      <c r="W1857" s="27">
        <f t="shared" si="86"/>
        <v>1</v>
      </c>
      <c r="X1857" s="27">
        <f t="shared" si="84"/>
        <v>37.909999814299994</v>
      </c>
    </row>
    <row r="1858" spans="1:24" x14ac:dyDescent="0.25">
      <c r="A1858" s="26">
        <v>46265</v>
      </c>
      <c r="B1858" s="27" t="s">
        <v>10390</v>
      </c>
      <c r="C1858" s="27" t="s">
        <v>2089</v>
      </c>
      <c r="D1858" s="27" t="s">
        <v>2092</v>
      </c>
      <c r="E1858" s="27" t="s">
        <v>83</v>
      </c>
      <c r="F1858" s="27" t="s">
        <v>32</v>
      </c>
      <c r="G1858" s="27"/>
      <c r="H1858" s="27" t="s">
        <v>1129</v>
      </c>
      <c r="I1858" s="28">
        <v>422312800</v>
      </c>
      <c r="J1858" s="28">
        <v>0</v>
      </c>
      <c r="K1858" s="28">
        <v>422312800</v>
      </c>
      <c r="L1858" s="29">
        <v>3.13</v>
      </c>
      <c r="M1858" s="29">
        <f>IFERROR(_xlfn.XLOOKUP($B1858,'Ownership Metrics'!$A:$A,'Ownership Metrics'!$B:$B),"")</f>
        <v>10.37</v>
      </c>
      <c r="N1858" s="28">
        <f>IFERROR(_xlfn.XLOOKUP($B1858,'Ownership Metrics'!$A:$A,'Ownership Metrics'!$C:$C),"")</f>
        <v>2250</v>
      </c>
      <c r="O1858" s="29">
        <f>IFERROR(_xlfn.XLOOKUP($B1858,'Ownership Metrics'!$A:$A,'Ownership Metrics'!$D:$D),"")</f>
        <v>37.909999999999997</v>
      </c>
      <c r="P1858" s="29">
        <f>IFERROR(_xlfn.XLOOKUP($B1858,'Ownership Metrics'!$A:$A,'Ownership Metrics'!$E:$E),"")</f>
        <v>72.489999999999995</v>
      </c>
      <c r="Q1858" s="30">
        <f>IFERROR(_xlfn.XLOOKUP($B1858,'Ownership Metrics'!$A:$A,'Ownership Metrics'!$F:$F),"")</f>
        <v>9</v>
      </c>
      <c r="R1858" s="30">
        <f>IFERROR(_xlfn.XLOOKUP($B1858,'Ownership Metrics'!$A:$A,'Ownership Metrics'!$G:$G),"")</f>
        <v>47</v>
      </c>
      <c r="S1858" s="27" t="str">
        <f>IFERROR(_xlfn.XLOOKUP($B1858,'Ownership Metrics'!$A:$A,'Ownership Metrics'!$H:$H),"")</f>
        <v>Terkonsentrasi</v>
      </c>
      <c r="T1858" s="27" t="str">
        <f>IFERROR(_xlfn.XLOOKUP($B1858,'Ownership Metrics'!$A:$A,'Ownership Metrics'!$I:$I),"")</f>
        <v>Sedang</v>
      </c>
      <c r="U1858" s="27">
        <f>IF(COUNTIFS($B$2:$B1858,$B1858,$D$2:$D1858,$D1858)=1,1,0)</f>
        <v>1</v>
      </c>
      <c r="V1858" s="27">
        <f t="shared" si="85"/>
        <v>3.13</v>
      </c>
      <c r="W1858" s="27">
        <f t="shared" si="86"/>
        <v>6</v>
      </c>
      <c r="X1858" s="27">
        <f t="shared" ref="X1858:X1921" si="87">$V1858-(ROW()*0.0000000001)</f>
        <v>3.1299998142000001</v>
      </c>
    </row>
    <row r="1859" spans="1:24" x14ac:dyDescent="0.25">
      <c r="A1859" s="26">
        <v>46265</v>
      </c>
      <c r="B1859" s="27" t="s">
        <v>10390</v>
      </c>
      <c r="C1859" s="27" t="s">
        <v>2089</v>
      </c>
      <c r="D1859" s="27" t="s">
        <v>2093</v>
      </c>
      <c r="E1859" s="27" t="s">
        <v>51</v>
      </c>
      <c r="F1859" s="27" t="s">
        <v>32</v>
      </c>
      <c r="G1859" s="27"/>
      <c r="H1859" s="27" t="s">
        <v>64</v>
      </c>
      <c r="I1859" s="28">
        <v>3531704014</v>
      </c>
      <c r="J1859" s="28">
        <v>0</v>
      </c>
      <c r="K1859" s="28">
        <v>3531704014</v>
      </c>
      <c r="L1859" s="29">
        <v>26.19</v>
      </c>
      <c r="M1859" s="29">
        <f>IFERROR(_xlfn.XLOOKUP($B1859,'Ownership Metrics'!$A:$A,'Ownership Metrics'!$B:$B),"")</f>
        <v>10.37</v>
      </c>
      <c r="N1859" s="28">
        <f>IFERROR(_xlfn.XLOOKUP($B1859,'Ownership Metrics'!$A:$A,'Ownership Metrics'!$C:$C),"")</f>
        <v>2250</v>
      </c>
      <c r="O1859" s="29">
        <f>IFERROR(_xlfn.XLOOKUP($B1859,'Ownership Metrics'!$A:$A,'Ownership Metrics'!$D:$D),"")</f>
        <v>37.909999999999997</v>
      </c>
      <c r="P1859" s="29">
        <f>IFERROR(_xlfn.XLOOKUP($B1859,'Ownership Metrics'!$A:$A,'Ownership Metrics'!$E:$E),"")</f>
        <v>72.489999999999995</v>
      </c>
      <c r="Q1859" s="30">
        <f>IFERROR(_xlfn.XLOOKUP($B1859,'Ownership Metrics'!$A:$A,'Ownership Metrics'!$F:$F),"")</f>
        <v>9</v>
      </c>
      <c r="R1859" s="30">
        <f>IFERROR(_xlfn.XLOOKUP($B1859,'Ownership Metrics'!$A:$A,'Ownership Metrics'!$G:$G),"")</f>
        <v>47</v>
      </c>
      <c r="S1859" s="27" t="str">
        <f>IFERROR(_xlfn.XLOOKUP($B1859,'Ownership Metrics'!$A:$A,'Ownership Metrics'!$H:$H),"")</f>
        <v>Terkonsentrasi</v>
      </c>
      <c r="T1859" s="27" t="str">
        <f>IFERROR(_xlfn.XLOOKUP($B1859,'Ownership Metrics'!$A:$A,'Ownership Metrics'!$I:$I),"")</f>
        <v>Sedang</v>
      </c>
      <c r="U1859" s="27">
        <f>IF(COUNTIFS($B$2:$B1859,$B1859,$D$2:$D1859,$D1859)=1,1,0)</f>
        <v>1</v>
      </c>
      <c r="V1859" s="27">
        <f t="shared" ref="V1859:V1922" si="88">SUMIFS($L$2:$L$10000,$B$2:$B$10000,$B1859,$D$2:$D$10000,$D1859)</f>
        <v>26.19</v>
      </c>
      <c r="W1859" s="27">
        <f t="shared" ref="W1859:W1922" si="89">COUNTIFS($B$2:$B$10000,$B1859,$U$2:$U$10000,1,$X$2:$X$10000,"&gt;"&amp;$X1859)+1</f>
        <v>2</v>
      </c>
      <c r="X1859" s="27">
        <f t="shared" si="87"/>
        <v>26.189999814100002</v>
      </c>
    </row>
    <row r="1860" spans="1:24" x14ac:dyDescent="0.25">
      <c r="A1860" s="26">
        <v>46265</v>
      </c>
      <c r="B1860" s="27" t="s">
        <v>10390</v>
      </c>
      <c r="C1860" s="27" t="s">
        <v>2089</v>
      </c>
      <c r="D1860" s="27" t="s">
        <v>1603</v>
      </c>
      <c r="E1860" s="27" t="s">
        <v>166</v>
      </c>
      <c r="F1860" s="27" t="s">
        <v>32</v>
      </c>
      <c r="G1860" s="27"/>
      <c r="H1860" s="27" t="s">
        <v>102</v>
      </c>
      <c r="I1860" s="28">
        <v>1130720840</v>
      </c>
      <c r="J1860" s="28">
        <v>0</v>
      </c>
      <c r="K1860" s="28">
        <v>1130720840</v>
      </c>
      <c r="L1860" s="29">
        <v>8.39</v>
      </c>
      <c r="M1860" s="29">
        <f>IFERROR(_xlfn.XLOOKUP($B1860,'Ownership Metrics'!$A:$A,'Ownership Metrics'!$B:$B),"")</f>
        <v>10.37</v>
      </c>
      <c r="N1860" s="28">
        <f>IFERROR(_xlfn.XLOOKUP($B1860,'Ownership Metrics'!$A:$A,'Ownership Metrics'!$C:$C),"")</f>
        <v>2250</v>
      </c>
      <c r="O1860" s="29">
        <f>IFERROR(_xlfn.XLOOKUP($B1860,'Ownership Metrics'!$A:$A,'Ownership Metrics'!$D:$D),"")</f>
        <v>37.909999999999997</v>
      </c>
      <c r="P1860" s="29">
        <f>IFERROR(_xlfn.XLOOKUP($B1860,'Ownership Metrics'!$A:$A,'Ownership Metrics'!$E:$E),"")</f>
        <v>72.489999999999995</v>
      </c>
      <c r="Q1860" s="30">
        <f>IFERROR(_xlfn.XLOOKUP($B1860,'Ownership Metrics'!$A:$A,'Ownership Metrics'!$F:$F),"")</f>
        <v>9</v>
      </c>
      <c r="R1860" s="30">
        <f>IFERROR(_xlfn.XLOOKUP($B1860,'Ownership Metrics'!$A:$A,'Ownership Metrics'!$G:$G),"")</f>
        <v>47</v>
      </c>
      <c r="S1860" s="27" t="str">
        <f>IFERROR(_xlfn.XLOOKUP($B1860,'Ownership Metrics'!$A:$A,'Ownership Metrics'!$H:$H),"")</f>
        <v>Terkonsentrasi</v>
      </c>
      <c r="T1860" s="27" t="str">
        <f>IFERROR(_xlfn.XLOOKUP($B1860,'Ownership Metrics'!$A:$A,'Ownership Metrics'!$I:$I),"")</f>
        <v>Sedang</v>
      </c>
      <c r="U1860" s="27">
        <f>IF(COUNTIFS($B$2:$B1860,$B1860,$D$2:$D1860,$D1860)=1,1,0)</f>
        <v>1</v>
      </c>
      <c r="V1860" s="27">
        <f t="shared" si="88"/>
        <v>8.39</v>
      </c>
      <c r="W1860" s="27">
        <f t="shared" si="89"/>
        <v>3</v>
      </c>
      <c r="X1860" s="27">
        <f t="shared" si="87"/>
        <v>8.3899998140000012</v>
      </c>
    </row>
    <row r="1861" spans="1:24" x14ac:dyDescent="0.25">
      <c r="A1861" s="26">
        <v>46265</v>
      </c>
      <c r="B1861" s="27" t="s">
        <v>10390</v>
      </c>
      <c r="C1861" s="27" t="s">
        <v>2089</v>
      </c>
      <c r="D1861" s="27" t="s">
        <v>2094</v>
      </c>
      <c r="E1861" s="27" t="s">
        <v>26</v>
      </c>
      <c r="F1861" s="27" t="s">
        <v>32</v>
      </c>
      <c r="G1861" s="27"/>
      <c r="H1861" s="27" t="s">
        <v>102</v>
      </c>
      <c r="I1861" s="28">
        <v>260468600</v>
      </c>
      <c r="J1861" s="28">
        <v>0</v>
      </c>
      <c r="K1861" s="28">
        <v>260468600</v>
      </c>
      <c r="L1861" s="29">
        <v>1.93</v>
      </c>
      <c r="M1861" s="29">
        <f>IFERROR(_xlfn.XLOOKUP($B1861,'Ownership Metrics'!$A:$A,'Ownership Metrics'!$B:$B),"")</f>
        <v>10.37</v>
      </c>
      <c r="N1861" s="28">
        <f>IFERROR(_xlfn.XLOOKUP($B1861,'Ownership Metrics'!$A:$A,'Ownership Metrics'!$C:$C),"")</f>
        <v>2250</v>
      </c>
      <c r="O1861" s="29">
        <f>IFERROR(_xlfn.XLOOKUP($B1861,'Ownership Metrics'!$A:$A,'Ownership Metrics'!$D:$D),"")</f>
        <v>37.909999999999997</v>
      </c>
      <c r="P1861" s="29">
        <f>IFERROR(_xlfn.XLOOKUP($B1861,'Ownership Metrics'!$A:$A,'Ownership Metrics'!$E:$E),"")</f>
        <v>72.489999999999995</v>
      </c>
      <c r="Q1861" s="30">
        <f>IFERROR(_xlfn.XLOOKUP($B1861,'Ownership Metrics'!$A:$A,'Ownership Metrics'!$F:$F),"")</f>
        <v>9</v>
      </c>
      <c r="R1861" s="30">
        <f>IFERROR(_xlfn.XLOOKUP($B1861,'Ownership Metrics'!$A:$A,'Ownership Metrics'!$G:$G),"")</f>
        <v>47</v>
      </c>
      <c r="S1861" s="27" t="str">
        <f>IFERROR(_xlfn.XLOOKUP($B1861,'Ownership Metrics'!$A:$A,'Ownership Metrics'!$H:$H),"")</f>
        <v>Terkonsentrasi</v>
      </c>
      <c r="T1861" s="27" t="str">
        <f>IFERROR(_xlfn.XLOOKUP($B1861,'Ownership Metrics'!$A:$A,'Ownership Metrics'!$I:$I),"")</f>
        <v>Sedang</v>
      </c>
      <c r="U1861" s="27">
        <f>IF(COUNTIFS($B$2:$B1861,$B1861,$D$2:$D1861,$D1861)=1,1,0)</f>
        <v>1</v>
      </c>
      <c r="V1861" s="27">
        <f t="shared" si="88"/>
        <v>1.93</v>
      </c>
      <c r="W1861" s="27">
        <f t="shared" si="89"/>
        <v>8</v>
      </c>
      <c r="X1861" s="27">
        <f t="shared" si="87"/>
        <v>1.9299998138999999</v>
      </c>
    </row>
    <row r="1862" spans="1:24" x14ac:dyDescent="0.25">
      <c r="A1862" s="26">
        <v>46265</v>
      </c>
      <c r="B1862" s="27" t="s">
        <v>10390</v>
      </c>
      <c r="C1862" s="27" t="s">
        <v>2089</v>
      </c>
      <c r="D1862" s="27" t="s">
        <v>2095</v>
      </c>
      <c r="E1862" s="27" t="s">
        <v>114</v>
      </c>
      <c r="F1862" s="27" t="s">
        <v>32</v>
      </c>
      <c r="G1862" s="27"/>
      <c r="H1862" s="27" t="s">
        <v>2096</v>
      </c>
      <c r="I1862" s="28">
        <v>591241800</v>
      </c>
      <c r="J1862" s="28">
        <v>0</v>
      </c>
      <c r="K1862" s="28">
        <v>591241800</v>
      </c>
      <c r="L1862" s="29">
        <v>4.38</v>
      </c>
      <c r="M1862" s="29">
        <f>IFERROR(_xlfn.XLOOKUP($B1862,'Ownership Metrics'!$A:$A,'Ownership Metrics'!$B:$B),"")</f>
        <v>10.37</v>
      </c>
      <c r="N1862" s="28">
        <f>IFERROR(_xlfn.XLOOKUP($B1862,'Ownership Metrics'!$A:$A,'Ownership Metrics'!$C:$C),"")</f>
        <v>2250</v>
      </c>
      <c r="O1862" s="29">
        <f>IFERROR(_xlfn.XLOOKUP($B1862,'Ownership Metrics'!$A:$A,'Ownership Metrics'!$D:$D),"")</f>
        <v>37.909999999999997</v>
      </c>
      <c r="P1862" s="29">
        <f>IFERROR(_xlfn.XLOOKUP($B1862,'Ownership Metrics'!$A:$A,'Ownership Metrics'!$E:$E),"")</f>
        <v>72.489999999999995</v>
      </c>
      <c r="Q1862" s="30">
        <f>IFERROR(_xlfn.XLOOKUP($B1862,'Ownership Metrics'!$A:$A,'Ownership Metrics'!$F:$F),"")</f>
        <v>9</v>
      </c>
      <c r="R1862" s="30">
        <f>IFERROR(_xlfn.XLOOKUP($B1862,'Ownership Metrics'!$A:$A,'Ownership Metrics'!$G:$G),"")</f>
        <v>47</v>
      </c>
      <c r="S1862" s="27" t="str">
        <f>IFERROR(_xlfn.XLOOKUP($B1862,'Ownership Metrics'!$A:$A,'Ownership Metrics'!$H:$H),"")</f>
        <v>Terkonsentrasi</v>
      </c>
      <c r="T1862" s="27" t="str">
        <f>IFERROR(_xlfn.XLOOKUP($B1862,'Ownership Metrics'!$A:$A,'Ownership Metrics'!$I:$I),"")</f>
        <v>Sedang</v>
      </c>
      <c r="U1862" s="27">
        <f>IF(COUNTIFS($B$2:$B1862,$B1862,$D$2:$D1862,$D1862)=1,1,0)</f>
        <v>1</v>
      </c>
      <c r="V1862" s="27">
        <f t="shared" si="88"/>
        <v>4.38</v>
      </c>
      <c r="W1862" s="27">
        <f t="shared" si="89"/>
        <v>4</v>
      </c>
      <c r="X1862" s="27">
        <f t="shared" si="87"/>
        <v>4.3799998137999996</v>
      </c>
    </row>
    <row r="1863" spans="1:24" x14ac:dyDescent="0.25">
      <c r="A1863" s="26">
        <v>46265</v>
      </c>
      <c r="B1863" s="27" t="s">
        <v>10390</v>
      </c>
      <c r="C1863" s="27" t="s">
        <v>2089</v>
      </c>
      <c r="D1863" s="27" t="s">
        <v>2097</v>
      </c>
      <c r="E1863" s="27" t="s">
        <v>35</v>
      </c>
      <c r="F1863" s="27" t="s">
        <v>32</v>
      </c>
      <c r="G1863" s="27" t="s">
        <v>2098</v>
      </c>
      <c r="H1863" s="27" t="s">
        <v>24</v>
      </c>
      <c r="I1863" s="28">
        <v>354418500</v>
      </c>
      <c r="J1863" s="28">
        <v>0</v>
      </c>
      <c r="K1863" s="28">
        <v>354418500</v>
      </c>
      <c r="L1863" s="29">
        <v>2.63</v>
      </c>
      <c r="M1863" s="29">
        <f>IFERROR(_xlfn.XLOOKUP($B1863,'Ownership Metrics'!$A:$A,'Ownership Metrics'!$B:$B),"")</f>
        <v>10.37</v>
      </c>
      <c r="N1863" s="28">
        <f>IFERROR(_xlfn.XLOOKUP($B1863,'Ownership Metrics'!$A:$A,'Ownership Metrics'!$C:$C),"")</f>
        <v>2250</v>
      </c>
      <c r="O1863" s="29">
        <f>IFERROR(_xlfn.XLOOKUP($B1863,'Ownership Metrics'!$A:$A,'Ownership Metrics'!$D:$D),"")</f>
        <v>37.909999999999997</v>
      </c>
      <c r="P1863" s="29">
        <f>IFERROR(_xlfn.XLOOKUP($B1863,'Ownership Metrics'!$A:$A,'Ownership Metrics'!$E:$E),"")</f>
        <v>72.489999999999995</v>
      </c>
      <c r="Q1863" s="30">
        <f>IFERROR(_xlfn.XLOOKUP($B1863,'Ownership Metrics'!$A:$A,'Ownership Metrics'!$F:$F),"")</f>
        <v>9</v>
      </c>
      <c r="R1863" s="30">
        <f>IFERROR(_xlfn.XLOOKUP($B1863,'Ownership Metrics'!$A:$A,'Ownership Metrics'!$G:$G),"")</f>
        <v>47</v>
      </c>
      <c r="S1863" s="27" t="str">
        <f>IFERROR(_xlfn.XLOOKUP($B1863,'Ownership Metrics'!$A:$A,'Ownership Metrics'!$H:$H),"")</f>
        <v>Terkonsentrasi</v>
      </c>
      <c r="T1863" s="27" t="str">
        <f>IFERROR(_xlfn.XLOOKUP($B1863,'Ownership Metrics'!$A:$A,'Ownership Metrics'!$I:$I),"")</f>
        <v>Sedang</v>
      </c>
      <c r="U1863" s="27">
        <f>IF(COUNTIFS($B$2:$B1863,$B1863,$D$2:$D1863,$D1863)=1,1,0)</f>
        <v>1</v>
      </c>
      <c r="V1863" s="27">
        <f t="shared" si="88"/>
        <v>2.63</v>
      </c>
      <c r="W1863" s="27">
        <f t="shared" si="89"/>
        <v>7</v>
      </c>
      <c r="X1863" s="27">
        <f t="shared" si="87"/>
        <v>2.6299998137</v>
      </c>
    </row>
    <row r="1864" spans="1:24" x14ac:dyDescent="0.25">
      <c r="A1864" s="26">
        <v>46265</v>
      </c>
      <c r="B1864" s="27" t="s">
        <v>10390</v>
      </c>
      <c r="C1864" s="27" t="s">
        <v>2089</v>
      </c>
      <c r="D1864" s="27" t="s">
        <v>2099</v>
      </c>
      <c r="E1864" s="27" t="s">
        <v>67</v>
      </c>
      <c r="F1864" s="27" t="s">
        <v>23</v>
      </c>
      <c r="G1864" s="27"/>
      <c r="H1864" s="27" t="s">
        <v>24</v>
      </c>
      <c r="I1864" s="28">
        <v>525000000</v>
      </c>
      <c r="J1864" s="28">
        <v>0</v>
      </c>
      <c r="K1864" s="28">
        <v>525000000</v>
      </c>
      <c r="L1864" s="29">
        <v>3.89</v>
      </c>
      <c r="M1864" s="29">
        <f>IFERROR(_xlfn.XLOOKUP($B1864,'Ownership Metrics'!$A:$A,'Ownership Metrics'!$B:$B),"")</f>
        <v>10.37</v>
      </c>
      <c r="N1864" s="28">
        <f>IFERROR(_xlfn.XLOOKUP($B1864,'Ownership Metrics'!$A:$A,'Ownership Metrics'!$C:$C),"")</f>
        <v>2250</v>
      </c>
      <c r="O1864" s="29">
        <f>IFERROR(_xlfn.XLOOKUP($B1864,'Ownership Metrics'!$A:$A,'Ownership Metrics'!$D:$D),"")</f>
        <v>37.909999999999997</v>
      </c>
      <c r="P1864" s="29">
        <f>IFERROR(_xlfn.XLOOKUP($B1864,'Ownership Metrics'!$A:$A,'Ownership Metrics'!$E:$E),"")</f>
        <v>72.489999999999995</v>
      </c>
      <c r="Q1864" s="30">
        <f>IFERROR(_xlfn.XLOOKUP($B1864,'Ownership Metrics'!$A:$A,'Ownership Metrics'!$F:$F),"")</f>
        <v>9</v>
      </c>
      <c r="R1864" s="30">
        <f>IFERROR(_xlfn.XLOOKUP($B1864,'Ownership Metrics'!$A:$A,'Ownership Metrics'!$G:$G),"")</f>
        <v>47</v>
      </c>
      <c r="S1864" s="27" t="str">
        <f>IFERROR(_xlfn.XLOOKUP($B1864,'Ownership Metrics'!$A:$A,'Ownership Metrics'!$H:$H),"")</f>
        <v>Terkonsentrasi</v>
      </c>
      <c r="T1864" s="27" t="str">
        <f>IFERROR(_xlfn.XLOOKUP($B1864,'Ownership Metrics'!$A:$A,'Ownership Metrics'!$I:$I),"")</f>
        <v>Sedang</v>
      </c>
      <c r="U1864" s="27">
        <f>IF(COUNTIFS($B$2:$B1864,$B1864,$D$2:$D1864,$D1864)=1,1,0)</f>
        <v>1</v>
      </c>
      <c r="V1864" s="27">
        <f t="shared" si="88"/>
        <v>3.89</v>
      </c>
      <c r="W1864" s="27">
        <f t="shared" si="89"/>
        <v>5</v>
      </c>
      <c r="X1864" s="27">
        <f t="shared" si="87"/>
        <v>3.8899998136000002</v>
      </c>
    </row>
    <row r="1865" spans="1:24" x14ac:dyDescent="0.25">
      <c r="A1865" s="26">
        <v>46265</v>
      </c>
      <c r="B1865" s="27" t="s">
        <v>10391</v>
      </c>
      <c r="C1865" s="27" t="s">
        <v>2101</v>
      </c>
      <c r="D1865" s="27" t="s">
        <v>2102</v>
      </c>
      <c r="E1865" s="27" t="s">
        <v>22</v>
      </c>
      <c r="F1865" s="27" t="s">
        <v>23</v>
      </c>
      <c r="G1865" s="27"/>
      <c r="H1865" s="27" t="s">
        <v>24</v>
      </c>
      <c r="I1865" s="28">
        <v>0</v>
      </c>
      <c r="J1865" s="28">
        <v>848500000</v>
      </c>
      <c r="K1865" s="28">
        <v>848500000</v>
      </c>
      <c r="L1865" s="29">
        <v>42.49</v>
      </c>
      <c r="M1865" s="29">
        <f>IFERROR(_xlfn.XLOOKUP($B1865,'Ownership Metrics'!$A:$A,'Ownership Metrics'!$B:$B),"")</f>
        <v>5.36</v>
      </c>
      <c r="N1865" s="28">
        <f>IFERROR(_xlfn.XLOOKUP($B1865,'Ownership Metrics'!$A:$A,'Ownership Metrics'!$C:$C),"")</f>
        <v>2394</v>
      </c>
      <c r="O1865" s="29">
        <f>IFERROR(_xlfn.XLOOKUP($B1865,'Ownership Metrics'!$A:$A,'Ownership Metrics'!$D:$D),"")</f>
        <v>42.49</v>
      </c>
      <c r="P1865" s="29">
        <f>IFERROR(_xlfn.XLOOKUP($B1865,'Ownership Metrics'!$A:$A,'Ownership Metrics'!$E:$E),"")</f>
        <v>70.209999999999994</v>
      </c>
      <c r="Q1865" s="30">
        <f>IFERROR(_xlfn.XLOOKUP($B1865,'Ownership Metrics'!$A:$A,'Ownership Metrics'!$F:$F),"")</f>
        <v>8</v>
      </c>
      <c r="R1865" s="30">
        <f>IFERROR(_xlfn.XLOOKUP($B1865,'Ownership Metrics'!$A:$A,'Ownership Metrics'!$G:$G),"")</f>
        <v>48</v>
      </c>
      <c r="S1865" s="27" t="str">
        <f>IFERROR(_xlfn.XLOOKUP($B1865,'Ownership Metrics'!$A:$A,'Ownership Metrics'!$H:$H),"")</f>
        <v>Terkonsentrasi</v>
      </c>
      <c r="T1865" s="27" t="str">
        <f>IFERROR(_xlfn.XLOOKUP($B1865,'Ownership Metrics'!$A:$A,'Ownership Metrics'!$I:$I),"")</f>
        <v>Sedang</v>
      </c>
      <c r="U1865" s="27">
        <f>IF(COUNTIFS($B$2:$B1865,$B1865,$D$2:$D1865,$D1865)=1,1,0)</f>
        <v>1</v>
      </c>
      <c r="V1865" s="27">
        <f t="shared" si="88"/>
        <v>42.49</v>
      </c>
      <c r="W1865" s="27">
        <f t="shared" si="89"/>
        <v>1</v>
      </c>
      <c r="X1865" s="27">
        <f t="shared" si="87"/>
        <v>42.489999813499999</v>
      </c>
    </row>
    <row r="1866" spans="1:24" x14ac:dyDescent="0.25">
      <c r="A1866" s="26">
        <v>46265</v>
      </c>
      <c r="B1866" s="27" t="s">
        <v>10391</v>
      </c>
      <c r="C1866" s="27" t="s">
        <v>2101</v>
      </c>
      <c r="D1866" s="27" t="s">
        <v>2103</v>
      </c>
      <c r="E1866" s="27" t="s">
        <v>22</v>
      </c>
      <c r="F1866" s="27" t="s">
        <v>23</v>
      </c>
      <c r="G1866" s="27"/>
      <c r="H1866" s="27" t="s">
        <v>24</v>
      </c>
      <c r="I1866" s="28">
        <v>35933800</v>
      </c>
      <c r="J1866" s="28">
        <v>0</v>
      </c>
      <c r="K1866" s="28">
        <v>35933800</v>
      </c>
      <c r="L1866" s="29">
        <v>1.8</v>
      </c>
      <c r="M1866" s="29">
        <f>IFERROR(_xlfn.XLOOKUP($B1866,'Ownership Metrics'!$A:$A,'Ownership Metrics'!$B:$B),"")</f>
        <v>5.36</v>
      </c>
      <c r="N1866" s="28">
        <f>IFERROR(_xlfn.XLOOKUP($B1866,'Ownership Metrics'!$A:$A,'Ownership Metrics'!$C:$C),"")</f>
        <v>2394</v>
      </c>
      <c r="O1866" s="29">
        <f>IFERROR(_xlfn.XLOOKUP($B1866,'Ownership Metrics'!$A:$A,'Ownership Metrics'!$D:$D),"")</f>
        <v>42.49</v>
      </c>
      <c r="P1866" s="29">
        <f>IFERROR(_xlfn.XLOOKUP($B1866,'Ownership Metrics'!$A:$A,'Ownership Metrics'!$E:$E),"")</f>
        <v>70.209999999999994</v>
      </c>
      <c r="Q1866" s="30">
        <f>IFERROR(_xlfn.XLOOKUP($B1866,'Ownership Metrics'!$A:$A,'Ownership Metrics'!$F:$F),"")</f>
        <v>8</v>
      </c>
      <c r="R1866" s="30">
        <f>IFERROR(_xlfn.XLOOKUP($B1866,'Ownership Metrics'!$A:$A,'Ownership Metrics'!$G:$G),"")</f>
        <v>48</v>
      </c>
      <c r="S1866" s="27" t="str">
        <f>IFERROR(_xlfn.XLOOKUP($B1866,'Ownership Metrics'!$A:$A,'Ownership Metrics'!$H:$H),"")</f>
        <v>Terkonsentrasi</v>
      </c>
      <c r="T1866" s="27" t="str">
        <f>IFERROR(_xlfn.XLOOKUP($B1866,'Ownership Metrics'!$A:$A,'Ownership Metrics'!$I:$I),"")</f>
        <v>Sedang</v>
      </c>
      <c r="U1866" s="27">
        <f>IF(COUNTIFS($B$2:$B1866,$B1866,$D$2:$D1866,$D1866)=1,1,0)</f>
        <v>1</v>
      </c>
      <c r="V1866" s="27">
        <f t="shared" si="88"/>
        <v>1.8</v>
      </c>
      <c r="W1866" s="27">
        <f t="shared" si="89"/>
        <v>8</v>
      </c>
      <c r="X1866" s="27">
        <f t="shared" si="87"/>
        <v>1.7999998134000001</v>
      </c>
    </row>
    <row r="1867" spans="1:24" x14ac:dyDescent="0.25">
      <c r="A1867" s="26">
        <v>46265</v>
      </c>
      <c r="B1867" s="27" t="s">
        <v>10391</v>
      </c>
      <c r="C1867" s="27" t="s">
        <v>2101</v>
      </c>
      <c r="D1867" s="27" t="s">
        <v>2104</v>
      </c>
      <c r="E1867" s="27" t="s">
        <v>51</v>
      </c>
      <c r="F1867" s="27" t="s">
        <v>32</v>
      </c>
      <c r="G1867" s="27"/>
      <c r="H1867" s="27" t="s">
        <v>64</v>
      </c>
      <c r="I1867" s="28">
        <v>94850100</v>
      </c>
      <c r="J1867" s="28">
        <v>0</v>
      </c>
      <c r="K1867" s="28">
        <v>94850100</v>
      </c>
      <c r="L1867" s="29">
        <v>4.75</v>
      </c>
      <c r="M1867" s="29">
        <f>IFERROR(_xlfn.XLOOKUP($B1867,'Ownership Metrics'!$A:$A,'Ownership Metrics'!$B:$B),"")</f>
        <v>5.36</v>
      </c>
      <c r="N1867" s="28">
        <f>IFERROR(_xlfn.XLOOKUP($B1867,'Ownership Metrics'!$A:$A,'Ownership Metrics'!$C:$C),"")</f>
        <v>2394</v>
      </c>
      <c r="O1867" s="29">
        <f>IFERROR(_xlfn.XLOOKUP($B1867,'Ownership Metrics'!$A:$A,'Ownership Metrics'!$D:$D),"")</f>
        <v>42.49</v>
      </c>
      <c r="P1867" s="29">
        <f>IFERROR(_xlfn.XLOOKUP($B1867,'Ownership Metrics'!$A:$A,'Ownership Metrics'!$E:$E),"")</f>
        <v>70.209999999999994</v>
      </c>
      <c r="Q1867" s="30">
        <f>IFERROR(_xlfn.XLOOKUP($B1867,'Ownership Metrics'!$A:$A,'Ownership Metrics'!$F:$F),"")</f>
        <v>8</v>
      </c>
      <c r="R1867" s="30">
        <f>IFERROR(_xlfn.XLOOKUP($B1867,'Ownership Metrics'!$A:$A,'Ownership Metrics'!$G:$G),"")</f>
        <v>48</v>
      </c>
      <c r="S1867" s="27" t="str">
        <f>IFERROR(_xlfn.XLOOKUP($B1867,'Ownership Metrics'!$A:$A,'Ownership Metrics'!$H:$H),"")</f>
        <v>Terkonsentrasi</v>
      </c>
      <c r="T1867" s="27" t="str">
        <f>IFERROR(_xlfn.XLOOKUP($B1867,'Ownership Metrics'!$A:$A,'Ownership Metrics'!$I:$I),"")</f>
        <v>Sedang</v>
      </c>
      <c r="U1867" s="27">
        <f>IF(COUNTIFS($B$2:$B1867,$B1867,$D$2:$D1867,$D1867)=1,1,0)</f>
        <v>1</v>
      </c>
      <c r="V1867" s="27">
        <f t="shared" si="88"/>
        <v>4.75</v>
      </c>
      <c r="W1867" s="27">
        <f t="shared" si="89"/>
        <v>5</v>
      </c>
      <c r="X1867" s="27">
        <f t="shared" si="87"/>
        <v>4.7499998132999997</v>
      </c>
    </row>
    <row r="1868" spans="1:24" x14ac:dyDescent="0.25">
      <c r="A1868" s="26">
        <v>46265</v>
      </c>
      <c r="B1868" s="27" t="s">
        <v>10391</v>
      </c>
      <c r="C1868" s="27" t="s">
        <v>2101</v>
      </c>
      <c r="D1868" s="27" t="s">
        <v>2105</v>
      </c>
      <c r="E1868" s="27" t="s">
        <v>22</v>
      </c>
      <c r="F1868" s="27" t="s">
        <v>32</v>
      </c>
      <c r="G1868" s="27"/>
      <c r="H1868" s="27" t="s">
        <v>56</v>
      </c>
      <c r="I1868" s="28">
        <v>40356500</v>
      </c>
      <c r="J1868" s="28">
        <v>0</v>
      </c>
      <c r="K1868" s="28">
        <v>40356500</v>
      </c>
      <c r="L1868" s="29">
        <v>2.02</v>
      </c>
      <c r="M1868" s="29">
        <f>IFERROR(_xlfn.XLOOKUP($B1868,'Ownership Metrics'!$A:$A,'Ownership Metrics'!$B:$B),"")</f>
        <v>5.36</v>
      </c>
      <c r="N1868" s="28">
        <f>IFERROR(_xlfn.XLOOKUP($B1868,'Ownership Metrics'!$A:$A,'Ownership Metrics'!$C:$C),"")</f>
        <v>2394</v>
      </c>
      <c r="O1868" s="29">
        <f>IFERROR(_xlfn.XLOOKUP($B1868,'Ownership Metrics'!$A:$A,'Ownership Metrics'!$D:$D),"")</f>
        <v>42.49</v>
      </c>
      <c r="P1868" s="29">
        <f>IFERROR(_xlfn.XLOOKUP($B1868,'Ownership Metrics'!$A:$A,'Ownership Metrics'!$E:$E),"")</f>
        <v>70.209999999999994</v>
      </c>
      <c r="Q1868" s="30">
        <f>IFERROR(_xlfn.XLOOKUP($B1868,'Ownership Metrics'!$A:$A,'Ownership Metrics'!$F:$F),"")</f>
        <v>8</v>
      </c>
      <c r="R1868" s="30">
        <f>IFERROR(_xlfn.XLOOKUP($B1868,'Ownership Metrics'!$A:$A,'Ownership Metrics'!$G:$G),"")</f>
        <v>48</v>
      </c>
      <c r="S1868" s="27" t="str">
        <f>IFERROR(_xlfn.XLOOKUP($B1868,'Ownership Metrics'!$A:$A,'Ownership Metrics'!$H:$H),"")</f>
        <v>Terkonsentrasi</v>
      </c>
      <c r="T1868" s="27" t="str">
        <f>IFERROR(_xlfn.XLOOKUP($B1868,'Ownership Metrics'!$A:$A,'Ownership Metrics'!$I:$I),"")</f>
        <v>Sedang</v>
      </c>
      <c r="U1868" s="27">
        <f>IF(COUNTIFS($B$2:$B1868,$B1868,$D$2:$D1868,$D1868)=1,1,0)</f>
        <v>1</v>
      </c>
      <c r="V1868" s="27">
        <f t="shared" si="88"/>
        <v>2.02</v>
      </c>
      <c r="W1868" s="27">
        <f t="shared" si="89"/>
        <v>7</v>
      </c>
      <c r="X1868" s="27">
        <f t="shared" si="87"/>
        <v>2.0199998132000001</v>
      </c>
    </row>
    <row r="1869" spans="1:24" x14ac:dyDescent="0.25">
      <c r="A1869" s="26">
        <v>46265</v>
      </c>
      <c r="B1869" s="27" t="s">
        <v>10391</v>
      </c>
      <c r="C1869" s="27" t="s">
        <v>2101</v>
      </c>
      <c r="D1869" s="27" t="s">
        <v>2106</v>
      </c>
      <c r="E1869" s="27" t="s">
        <v>35</v>
      </c>
      <c r="F1869" s="27" t="s">
        <v>23</v>
      </c>
      <c r="G1869" s="27" t="s">
        <v>36</v>
      </c>
      <c r="H1869" s="27" t="s">
        <v>36</v>
      </c>
      <c r="I1869" s="28">
        <v>93</v>
      </c>
      <c r="J1869" s="28">
        <v>299043407</v>
      </c>
      <c r="K1869" s="28">
        <v>299043500</v>
      </c>
      <c r="L1869" s="29">
        <v>14.97</v>
      </c>
      <c r="M1869" s="29">
        <f>IFERROR(_xlfn.XLOOKUP($B1869,'Ownership Metrics'!$A:$A,'Ownership Metrics'!$B:$B),"")</f>
        <v>5.36</v>
      </c>
      <c r="N1869" s="28">
        <f>IFERROR(_xlfn.XLOOKUP($B1869,'Ownership Metrics'!$A:$A,'Ownership Metrics'!$C:$C),"")</f>
        <v>2394</v>
      </c>
      <c r="O1869" s="29">
        <f>IFERROR(_xlfn.XLOOKUP($B1869,'Ownership Metrics'!$A:$A,'Ownership Metrics'!$D:$D),"")</f>
        <v>42.49</v>
      </c>
      <c r="P1869" s="29">
        <f>IFERROR(_xlfn.XLOOKUP($B1869,'Ownership Metrics'!$A:$A,'Ownership Metrics'!$E:$E),"")</f>
        <v>70.209999999999994</v>
      </c>
      <c r="Q1869" s="30">
        <f>IFERROR(_xlfn.XLOOKUP($B1869,'Ownership Metrics'!$A:$A,'Ownership Metrics'!$F:$F),"")</f>
        <v>8</v>
      </c>
      <c r="R1869" s="30">
        <f>IFERROR(_xlfn.XLOOKUP($B1869,'Ownership Metrics'!$A:$A,'Ownership Metrics'!$G:$G),"")</f>
        <v>48</v>
      </c>
      <c r="S1869" s="27" t="str">
        <f>IFERROR(_xlfn.XLOOKUP($B1869,'Ownership Metrics'!$A:$A,'Ownership Metrics'!$H:$H),"")</f>
        <v>Terkonsentrasi</v>
      </c>
      <c r="T1869" s="27" t="str">
        <f>IFERROR(_xlfn.XLOOKUP($B1869,'Ownership Metrics'!$A:$A,'Ownership Metrics'!$I:$I),"")</f>
        <v>Sedang</v>
      </c>
      <c r="U1869" s="27">
        <f>IF(COUNTIFS($B$2:$B1869,$B1869,$D$2:$D1869,$D1869)=1,1,0)</f>
        <v>1</v>
      </c>
      <c r="V1869" s="27">
        <f t="shared" si="88"/>
        <v>14.97</v>
      </c>
      <c r="W1869" s="27">
        <f t="shared" si="89"/>
        <v>2</v>
      </c>
      <c r="X1869" s="27">
        <f t="shared" si="87"/>
        <v>14.969999813100001</v>
      </c>
    </row>
    <row r="1870" spans="1:24" x14ac:dyDescent="0.25">
      <c r="A1870" s="26">
        <v>46265</v>
      </c>
      <c r="B1870" s="27" t="s">
        <v>10391</v>
      </c>
      <c r="C1870" s="27" t="s">
        <v>2101</v>
      </c>
      <c r="D1870" s="27" t="s">
        <v>2107</v>
      </c>
      <c r="E1870" s="27" t="s">
        <v>35</v>
      </c>
      <c r="F1870" s="27" t="s">
        <v>23</v>
      </c>
      <c r="G1870" s="27" t="s">
        <v>36</v>
      </c>
      <c r="H1870" s="27" t="s">
        <v>24</v>
      </c>
      <c r="I1870" s="28">
        <v>0</v>
      </c>
      <c r="J1870" s="28">
        <v>254550000</v>
      </c>
      <c r="K1870" s="28">
        <v>254550000</v>
      </c>
      <c r="L1870" s="29">
        <v>12.75</v>
      </c>
      <c r="M1870" s="29">
        <f>IFERROR(_xlfn.XLOOKUP($B1870,'Ownership Metrics'!$A:$A,'Ownership Metrics'!$B:$B),"")</f>
        <v>5.36</v>
      </c>
      <c r="N1870" s="28">
        <f>IFERROR(_xlfn.XLOOKUP($B1870,'Ownership Metrics'!$A:$A,'Ownership Metrics'!$C:$C),"")</f>
        <v>2394</v>
      </c>
      <c r="O1870" s="29">
        <f>IFERROR(_xlfn.XLOOKUP($B1870,'Ownership Metrics'!$A:$A,'Ownership Metrics'!$D:$D),"")</f>
        <v>42.49</v>
      </c>
      <c r="P1870" s="29">
        <f>IFERROR(_xlfn.XLOOKUP($B1870,'Ownership Metrics'!$A:$A,'Ownership Metrics'!$E:$E),"")</f>
        <v>70.209999999999994</v>
      </c>
      <c r="Q1870" s="30">
        <f>IFERROR(_xlfn.XLOOKUP($B1870,'Ownership Metrics'!$A:$A,'Ownership Metrics'!$F:$F),"")</f>
        <v>8</v>
      </c>
      <c r="R1870" s="30">
        <f>IFERROR(_xlfn.XLOOKUP($B1870,'Ownership Metrics'!$A:$A,'Ownership Metrics'!$G:$G),"")</f>
        <v>48</v>
      </c>
      <c r="S1870" s="27" t="str">
        <f>IFERROR(_xlfn.XLOOKUP($B1870,'Ownership Metrics'!$A:$A,'Ownership Metrics'!$H:$H),"")</f>
        <v>Terkonsentrasi</v>
      </c>
      <c r="T1870" s="27" t="str">
        <f>IFERROR(_xlfn.XLOOKUP($B1870,'Ownership Metrics'!$A:$A,'Ownership Metrics'!$I:$I),"")</f>
        <v>Sedang</v>
      </c>
      <c r="U1870" s="27">
        <f>IF(COUNTIFS($B$2:$B1870,$B1870,$D$2:$D1870,$D1870)=1,1,0)</f>
        <v>1</v>
      </c>
      <c r="V1870" s="27">
        <f t="shared" si="88"/>
        <v>12.75</v>
      </c>
      <c r="W1870" s="27">
        <f t="shared" si="89"/>
        <v>3</v>
      </c>
      <c r="X1870" s="27">
        <f t="shared" si="87"/>
        <v>12.749999813000001</v>
      </c>
    </row>
    <row r="1871" spans="1:24" x14ac:dyDescent="0.25">
      <c r="A1871" s="26">
        <v>46265</v>
      </c>
      <c r="B1871" s="27" t="s">
        <v>10391</v>
      </c>
      <c r="C1871" s="27" t="s">
        <v>2101</v>
      </c>
      <c r="D1871" s="27" t="s">
        <v>2108</v>
      </c>
      <c r="E1871" s="27" t="s">
        <v>35</v>
      </c>
      <c r="F1871" s="27" t="s">
        <v>23</v>
      </c>
      <c r="G1871" s="27" t="s">
        <v>36</v>
      </c>
      <c r="H1871" s="27" t="s">
        <v>24</v>
      </c>
      <c r="I1871" s="28">
        <v>0</v>
      </c>
      <c r="J1871" s="28">
        <v>254550000</v>
      </c>
      <c r="K1871" s="28">
        <v>254550000</v>
      </c>
      <c r="L1871" s="29">
        <v>12.75</v>
      </c>
      <c r="M1871" s="29">
        <f>IFERROR(_xlfn.XLOOKUP($B1871,'Ownership Metrics'!$A:$A,'Ownership Metrics'!$B:$B),"")</f>
        <v>5.36</v>
      </c>
      <c r="N1871" s="28">
        <f>IFERROR(_xlfn.XLOOKUP($B1871,'Ownership Metrics'!$A:$A,'Ownership Metrics'!$C:$C),"")</f>
        <v>2394</v>
      </c>
      <c r="O1871" s="29">
        <f>IFERROR(_xlfn.XLOOKUP($B1871,'Ownership Metrics'!$A:$A,'Ownership Metrics'!$D:$D),"")</f>
        <v>42.49</v>
      </c>
      <c r="P1871" s="29">
        <f>IFERROR(_xlfn.XLOOKUP($B1871,'Ownership Metrics'!$A:$A,'Ownership Metrics'!$E:$E),"")</f>
        <v>70.209999999999994</v>
      </c>
      <c r="Q1871" s="30">
        <f>IFERROR(_xlfn.XLOOKUP($B1871,'Ownership Metrics'!$A:$A,'Ownership Metrics'!$F:$F),"")</f>
        <v>8</v>
      </c>
      <c r="R1871" s="30">
        <f>IFERROR(_xlfn.XLOOKUP($B1871,'Ownership Metrics'!$A:$A,'Ownership Metrics'!$G:$G),"")</f>
        <v>48</v>
      </c>
      <c r="S1871" s="27" t="str">
        <f>IFERROR(_xlfn.XLOOKUP($B1871,'Ownership Metrics'!$A:$A,'Ownership Metrics'!$H:$H),"")</f>
        <v>Terkonsentrasi</v>
      </c>
      <c r="T1871" s="27" t="str">
        <f>IFERROR(_xlfn.XLOOKUP($B1871,'Ownership Metrics'!$A:$A,'Ownership Metrics'!$I:$I),"")</f>
        <v>Sedang</v>
      </c>
      <c r="U1871" s="27">
        <f>IF(COUNTIFS($B$2:$B1871,$B1871,$D$2:$D1871,$D1871)=1,1,0)</f>
        <v>1</v>
      </c>
      <c r="V1871" s="27">
        <f t="shared" si="88"/>
        <v>12.75</v>
      </c>
      <c r="W1871" s="27">
        <f t="shared" si="89"/>
        <v>4</v>
      </c>
      <c r="X1871" s="27">
        <f t="shared" si="87"/>
        <v>12.749999812900001</v>
      </c>
    </row>
    <row r="1872" spans="1:24" x14ac:dyDescent="0.25">
      <c r="A1872" s="26">
        <v>46265</v>
      </c>
      <c r="B1872" s="27" t="s">
        <v>10391</v>
      </c>
      <c r="C1872" s="27" t="s">
        <v>2101</v>
      </c>
      <c r="D1872" s="27" t="s">
        <v>1695</v>
      </c>
      <c r="E1872" s="27" t="s">
        <v>51</v>
      </c>
      <c r="F1872" s="27" t="s">
        <v>32</v>
      </c>
      <c r="G1872" s="27"/>
      <c r="H1872" s="27" t="s">
        <v>64</v>
      </c>
      <c r="I1872" s="28">
        <v>62100100</v>
      </c>
      <c r="J1872" s="28">
        <v>0</v>
      </c>
      <c r="K1872" s="28">
        <v>62100100</v>
      </c>
      <c r="L1872" s="29">
        <v>3.11</v>
      </c>
      <c r="M1872" s="29">
        <f>IFERROR(_xlfn.XLOOKUP($B1872,'Ownership Metrics'!$A:$A,'Ownership Metrics'!$B:$B),"")</f>
        <v>5.36</v>
      </c>
      <c r="N1872" s="28">
        <f>IFERROR(_xlfn.XLOOKUP($B1872,'Ownership Metrics'!$A:$A,'Ownership Metrics'!$C:$C),"")</f>
        <v>2394</v>
      </c>
      <c r="O1872" s="29">
        <f>IFERROR(_xlfn.XLOOKUP($B1872,'Ownership Metrics'!$A:$A,'Ownership Metrics'!$D:$D),"")</f>
        <v>42.49</v>
      </c>
      <c r="P1872" s="29">
        <f>IFERROR(_xlfn.XLOOKUP($B1872,'Ownership Metrics'!$A:$A,'Ownership Metrics'!$E:$E),"")</f>
        <v>70.209999999999994</v>
      </c>
      <c r="Q1872" s="30">
        <f>IFERROR(_xlfn.XLOOKUP($B1872,'Ownership Metrics'!$A:$A,'Ownership Metrics'!$F:$F),"")</f>
        <v>8</v>
      </c>
      <c r="R1872" s="30">
        <f>IFERROR(_xlfn.XLOOKUP($B1872,'Ownership Metrics'!$A:$A,'Ownership Metrics'!$G:$G),"")</f>
        <v>48</v>
      </c>
      <c r="S1872" s="27" t="str">
        <f>IFERROR(_xlfn.XLOOKUP($B1872,'Ownership Metrics'!$A:$A,'Ownership Metrics'!$H:$H),"")</f>
        <v>Terkonsentrasi</v>
      </c>
      <c r="T1872" s="27" t="str">
        <f>IFERROR(_xlfn.XLOOKUP($B1872,'Ownership Metrics'!$A:$A,'Ownership Metrics'!$I:$I),"")</f>
        <v>Sedang</v>
      </c>
      <c r="U1872" s="27">
        <f>IF(COUNTIFS($B$2:$B1872,$B1872,$D$2:$D1872,$D1872)=1,1,0)</f>
        <v>1</v>
      </c>
      <c r="V1872" s="27">
        <f t="shared" si="88"/>
        <v>3.11</v>
      </c>
      <c r="W1872" s="27">
        <f t="shared" si="89"/>
        <v>6</v>
      </c>
      <c r="X1872" s="27">
        <f t="shared" si="87"/>
        <v>3.1099998127999999</v>
      </c>
    </row>
    <row r="1873" spans="1:24" x14ac:dyDescent="0.25">
      <c r="A1873" s="26">
        <v>46265</v>
      </c>
      <c r="B1873" s="27" t="s">
        <v>10392</v>
      </c>
      <c r="C1873" s="27" t="s">
        <v>2110</v>
      </c>
      <c r="D1873" s="27" t="s">
        <v>2111</v>
      </c>
      <c r="E1873" s="27" t="s">
        <v>22</v>
      </c>
      <c r="F1873" s="27" t="s">
        <v>23</v>
      </c>
      <c r="G1873" s="27"/>
      <c r="H1873" s="27" t="s">
        <v>24</v>
      </c>
      <c r="I1873" s="28">
        <v>1600000000</v>
      </c>
      <c r="J1873" s="28">
        <v>0</v>
      </c>
      <c r="K1873" s="28">
        <v>1600000000</v>
      </c>
      <c r="L1873" s="29">
        <v>21.53</v>
      </c>
      <c r="M1873" s="29">
        <f>IFERROR(_xlfn.XLOOKUP($B1873,'Ownership Metrics'!$A:$A,'Ownership Metrics'!$B:$B),"")</f>
        <v>74</v>
      </c>
      <c r="N1873" s="28">
        <f>IFERROR(_xlfn.XLOOKUP($B1873,'Ownership Metrics'!$A:$A,'Ownership Metrics'!$C:$C),"")</f>
        <v>469</v>
      </c>
      <c r="O1873" s="29">
        <f>IFERROR(_xlfn.XLOOKUP($B1873,'Ownership Metrics'!$A:$A,'Ownership Metrics'!$D:$D),"")</f>
        <v>21.53</v>
      </c>
      <c r="P1873" s="29">
        <f>IFERROR(_xlfn.XLOOKUP($B1873,'Ownership Metrics'!$A:$A,'Ownership Metrics'!$E:$E),"")</f>
        <v>23.98</v>
      </c>
      <c r="Q1873" s="30">
        <f>IFERROR(_xlfn.XLOOKUP($B1873,'Ownership Metrics'!$A:$A,'Ownership Metrics'!$F:$F),"")</f>
        <v>5</v>
      </c>
      <c r="R1873" s="30">
        <f>IFERROR(_xlfn.XLOOKUP($B1873,'Ownership Metrics'!$A:$A,'Ownership Metrics'!$G:$G),"")</f>
        <v>26</v>
      </c>
      <c r="S1873" s="27" t="str">
        <f>IFERROR(_xlfn.XLOOKUP($B1873,'Ownership Metrics'!$A:$A,'Ownership Metrics'!$H:$H),"")</f>
        <v>Tersebar</v>
      </c>
      <c r="T1873" s="27" t="str">
        <f>IFERROR(_xlfn.XLOOKUP($B1873,'Ownership Metrics'!$A:$A,'Ownership Metrics'!$I:$I),"")</f>
        <v>Sedang</v>
      </c>
      <c r="U1873" s="27">
        <f>IF(COUNTIFS($B$2:$B1873,$B1873,$D$2:$D1873,$D1873)=1,1,0)</f>
        <v>1</v>
      </c>
      <c r="V1873" s="27">
        <f t="shared" si="88"/>
        <v>21.53</v>
      </c>
      <c r="W1873" s="27">
        <f t="shared" si="89"/>
        <v>1</v>
      </c>
      <c r="X1873" s="27">
        <f t="shared" si="87"/>
        <v>21.529999812700002</v>
      </c>
    </row>
    <row r="1874" spans="1:24" x14ac:dyDescent="0.25">
      <c r="A1874" s="26">
        <v>46265</v>
      </c>
      <c r="B1874" s="27" t="s">
        <v>10392</v>
      </c>
      <c r="C1874" s="27" t="s">
        <v>2110</v>
      </c>
      <c r="D1874" s="27" t="s">
        <v>2112</v>
      </c>
      <c r="E1874" s="27" t="s">
        <v>35</v>
      </c>
      <c r="F1874" s="27" t="s">
        <v>23</v>
      </c>
      <c r="G1874" s="27" t="s">
        <v>36</v>
      </c>
      <c r="H1874" s="27" t="s">
        <v>24</v>
      </c>
      <c r="I1874" s="28">
        <v>81700000</v>
      </c>
      <c r="J1874" s="28">
        <v>0</v>
      </c>
      <c r="K1874" s="28">
        <v>81700000</v>
      </c>
      <c r="L1874" s="29">
        <v>1.1000000000000001</v>
      </c>
      <c r="M1874" s="29">
        <f>IFERROR(_xlfn.XLOOKUP($B1874,'Ownership Metrics'!$A:$A,'Ownership Metrics'!$B:$B),"")</f>
        <v>74</v>
      </c>
      <c r="N1874" s="28">
        <f>IFERROR(_xlfn.XLOOKUP($B1874,'Ownership Metrics'!$A:$A,'Ownership Metrics'!$C:$C),"")</f>
        <v>469</v>
      </c>
      <c r="O1874" s="29">
        <f>IFERROR(_xlfn.XLOOKUP($B1874,'Ownership Metrics'!$A:$A,'Ownership Metrics'!$D:$D),"")</f>
        <v>21.53</v>
      </c>
      <c r="P1874" s="29">
        <f>IFERROR(_xlfn.XLOOKUP($B1874,'Ownership Metrics'!$A:$A,'Ownership Metrics'!$E:$E),"")</f>
        <v>23.98</v>
      </c>
      <c r="Q1874" s="30">
        <f>IFERROR(_xlfn.XLOOKUP($B1874,'Ownership Metrics'!$A:$A,'Ownership Metrics'!$F:$F),"")</f>
        <v>5</v>
      </c>
      <c r="R1874" s="30">
        <f>IFERROR(_xlfn.XLOOKUP($B1874,'Ownership Metrics'!$A:$A,'Ownership Metrics'!$G:$G),"")</f>
        <v>26</v>
      </c>
      <c r="S1874" s="27" t="str">
        <f>IFERROR(_xlfn.XLOOKUP($B1874,'Ownership Metrics'!$A:$A,'Ownership Metrics'!$H:$H),"")</f>
        <v>Tersebar</v>
      </c>
      <c r="T1874" s="27" t="str">
        <f>IFERROR(_xlfn.XLOOKUP($B1874,'Ownership Metrics'!$A:$A,'Ownership Metrics'!$I:$I),"")</f>
        <v>Sedang</v>
      </c>
      <c r="U1874" s="27">
        <f>IF(COUNTIFS($B$2:$B1874,$B1874,$D$2:$D1874,$D1874)=1,1,0)</f>
        <v>1</v>
      </c>
      <c r="V1874" s="27">
        <f t="shared" si="88"/>
        <v>1.1000000000000001</v>
      </c>
      <c r="W1874" s="27">
        <f t="shared" si="89"/>
        <v>3</v>
      </c>
      <c r="X1874" s="27">
        <f t="shared" si="87"/>
        <v>1.0999998126000001</v>
      </c>
    </row>
    <row r="1875" spans="1:24" x14ac:dyDescent="0.25">
      <c r="A1875" s="26">
        <v>46265</v>
      </c>
      <c r="B1875" s="27" t="s">
        <v>10392</v>
      </c>
      <c r="C1875" s="27" t="s">
        <v>2110</v>
      </c>
      <c r="D1875" s="27" t="s">
        <v>1604</v>
      </c>
      <c r="E1875" s="27" t="s">
        <v>35</v>
      </c>
      <c r="F1875" s="27" t="s">
        <v>23</v>
      </c>
      <c r="G1875" s="27" t="s">
        <v>36</v>
      </c>
      <c r="H1875" s="27" t="s">
        <v>24</v>
      </c>
      <c r="I1875" s="28">
        <v>75077000</v>
      </c>
      <c r="J1875" s="28">
        <v>0</v>
      </c>
      <c r="K1875" s="28">
        <v>75077000</v>
      </c>
      <c r="L1875" s="29">
        <v>1.01</v>
      </c>
      <c r="M1875" s="29">
        <f>IFERROR(_xlfn.XLOOKUP($B1875,'Ownership Metrics'!$A:$A,'Ownership Metrics'!$B:$B),"")</f>
        <v>74</v>
      </c>
      <c r="N1875" s="28">
        <f>IFERROR(_xlfn.XLOOKUP($B1875,'Ownership Metrics'!$A:$A,'Ownership Metrics'!$C:$C),"")</f>
        <v>469</v>
      </c>
      <c r="O1875" s="29">
        <f>IFERROR(_xlfn.XLOOKUP($B1875,'Ownership Metrics'!$A:$A,'Ownership Metrics'!$D:$D),"")</f>
        <v>21.53</v>
      </c>
      <c r="P1875" s="29">
        <f>IFERROR(_xlfn.XLOOKUP($B1875,'Ownership Metrics'!$A:$A,'Ownership Metrics'!$E:$E),"")</f>
        <v>23.98</v>
      </c>
      <c r="Q1875" s="30">
        <f>IFERROR(_xlfn.XLOOKUP($B1875,'Ownership Metrics'!$A:$A,'Ownership Metrics'!$F:$F),"")</f>
        <v>5</v>
      </c>
      <c r="R1875" s="30">
        <f>IFERROR(_xlfn.XLOOKUP($B1875,'Ownership Metrics'!$A:$A,'Ownership Metrics'!$G:$G),"")</f>
        <v>26</v>
      </c>
      <c r="S1875" s="27" t="str">
        <f>IFERROR(_xlfn.XLOOKUP($B1875,'Ownership Metrics'!$A:$A,'Ownership Metrics'!$H:$H),"")</f>
        <v>Tersebar</v>
      </c>
      <c r="T1875" s="27" t="str">
        <f>IFERROR(_xlfn.XLOOKUP($B1875,'Ownership Metrics'!$A:$A,'Ownership Metrics'!$I:$I),"")</f>
        <v>Sedang</v>
      </c>
      <c r="U1875" s="27">
        <f>IF(COUNTIFS($B$2:$B1875,$B1875,$D$2:$D1875,$D1875)=1,1,0)</f>
        <v>1</v>
      </c>
      <c r="V1875" s="27">
        <f t="shared" si="88"/>
        <v>1.01</v>
      </c>
      <c r="W1875" s="27">
        <f t="shared" si="89"/>
        <v>4</v>
      </c>
      <c r="X1875" s="27">
        <f t="shared" si="87"/>
        <v>1.0099998125</v>
      </c>
    </row>
    <row r="1876" spans="1:24" x14ac:dyDescent="0.25">
      <c r="A1876" s="26">
        <v>46265</v>
      </c>
      <c r="B1876" s="27" t="s">
        <v>10392</v>
      </c>
      <c r="C1876" s="27" t="s">
        <v>2110</v>
      </c>
      <c r="D1876" s="27" t="s">
        <v>2113</v>
      </c>
      <c r="E1876" s="27" t="s">
        <v>35</v>
      </c>
      <c r="F1876" s="27" t="s">
        <v>23</v>
      </c>
      <c r="G1876" s="27" t="s">
        <v>36</v>
      </c>
      <c r="H1876" s="27" t="s">
        <v>24</v>
      </c>
      <c r="I1876" s="28">
        <v>75043000</v>
      </c>
      <c r="J1876" s="28">
        <v>0</v>
      </c>
      <c r="K1876" s="28">
        <v>75043000</v>
      </c>
      <c r="L1876" s="29">
        <v>1.01</v>
      </c>
      <c r="M1876" s="29">
        <f>IFERROR(_xlfn.XLOOKUP($B1876,'Ownership Metrics'!$A:$A,'Ownership Metrics'!$B:$B),"")</f>
        <v>74</v>
      </c>
      <c r="N1876" s="28">
        <f>IFERROR(_xlfn.XLOOKUP($B1876,'Ownership Metrics'!$A:$A,'Ownership Metrics'!$C:$C),"")</f>
        <v>469</v>
      </c>
      <c r="O1876" s="29">
        <f>IFERROR(_xlfn.XLOOKUP($B1876,'Ownership Metrics'!$A:$A,'Ownership Metrics'!$D:$D),"")</f>
        <v>21.53</v>
      </c>
      <c r="P1876" s="29">
        <f>IFERROR(_xlfn.XLOOKUP($B1876,'Ownership Metrics'!$A:$A,'Ownership Metrics'!$E:$E),"")</f>
        <v>23.98</v>
      </c>
      <c r="Q1876" s="30">
        <f>IFERROR(_xlfn.XLOOKUP($B1876,'Ownership Metrics'!$A:$A,'Ownership Metrics'!$F:$F),"")</f>
        <v>5</v>
      </c>
      <c r="R1876" s="30">
        <f>IFERROR(_xlfn.XLOOKUP($B1876,'Ownership Metrics'!$A:$A,'Ownership Metrics'!$G:$G),"")</f>
        <v>26</v>
      </c>
      <c r="S1876" s="27" t="str">
        <f>IFERROR(_xlfn.XLOOKUP($B1876,'Ownership Metrics'!$A:$A,'Ownership Metrics'!$H:$H),"")</f>
        <v>Tersebar</v>
      </c>
      <c r="T1876" s="27" t="str">
        <f>IFERROR(_xlfn.XLOOKUP($B1876,'Ownership Metrics'!$A:$A,'Ownership Metrics'!$I:$I),"")</f>
        <v>Sedang</v>
      </c>
      <c r="U1876" s="27">
        <f>IF(COUNTIFS($B$2:$B1876,$B1876,$D$2:$D1876,$D1876)=1,1,0)</f>
        <v>1</v>
      </c>
      <c r="V1876" s="27">
        <f t="shared" si="88"/>
        <v>1.01</v>
      </c>
      <c r="W1876" s="27">
        <f t="shared" si="89"/>
        <v>5</v>
      </c>
      <c r="X1876" s="27">
        <f t="shared" si="87"/>
        <v>1.0099998124</v>
      </c>
    </row>
    <row r="1877" spans="1:24" x14ac:dyDescent="0.25">
      <c r="A1877" s="26">
        <v>46265</v>
      </c>
      <c r="B1877" s="27" t="s">
        <v>10392</v>
      </c>
      <c r="C1877" s="27" t="s">
        <v>2110</v>
      </c>
      <c r="D1877" s="27" t="s">
        <v>147</v>
      </c>
      <c r="E1877" s="27" t="s">
        <v>67</v>
      </c>
      <c r="F1877" s="27" t="s">
        <v>32</v>
      </c>
      <c r="G1877" s="27"/>
      <c r="H1877" s="27" t="s">
        <v>64</v>
      </c>
      <c r="I1877" s="28">
        <v>100000000</v>
      </c>
      <c r="J1877" s="28">
        <v>0</v>
      </c>
      <c r="K1877" s="28">
        <v>100000000</v>
      </c>
      <c r="L1877" s="29">
        <v>1.35</v>
      </c>
      <c r="M1877" s="29">
        <f>IFERROR(_xlfn.XLOOKUP($B1877,'Ownership Metrics'!$A:$A,'Ownership Metrics'!$B:$B),"")</f>
        <v>74</v>
      </c>
      <c r="N1877" s="28">
        <f>IFERROR(_xlfn.XLOOKUP($B1877,'Ownership Metrics'!$A:$A,'Ownership Metrics'!$C:$C),"")</f>
        <v>469</v>
      </c>
      <c r="O1877" s="29">
        <f>IFERROR(_xlfn.XLOOKUP($B1877,'Ownership Metrics'!$A:$A,'Ownership Metrics'!$D:$D),"")</f>
        <v>21.53</v>
      </c>
      <c r="P1877" s="29">
        <f>IFERROR(_xlfn.XLOOKUP($B1877,'Ownership Metrics'!$A:$A,'Ownership Metrics'!$E:$E),"")</f>
        <v>23.98</v>
      </c>
      <c r="Q1877" s="30">
        <f>IFERROR(_xlfn.XLOOKUP($B1877,'Ownership Metrics'!$A:$A,'Ownership Metrics'!$F:$F),"")</f>
        <v>5</v>
      </c>
      <c r="R1877" s="30">
        <f>IFERROR(_xlfn.XLOOKUP($B1877,'Ownership Metrics'!$A:$A,'Ownership Metrics'!$G:$G),"")</f>
        <v>26</v>
      </c>
      <c r="S1877" s="27" t="str">
        <f>IFERROR(_xlfn.XLOOKUP($B1877,'Ownership Metrics'!$A:$A,'Ownership Metrics'!$H:$H),"")</f>
        <v>Tersebar</v>
      </c>
      <c r="T1877" s="27" t="str">
        <f>IFERROR(_xlfn.XLOOKUP($B1877,'Ownership Metrics'!$A:$A,'Ownership Metrics'!$I:$I),"")</f>
        <v>Sedang</v>
      </c>
      <c r="U1877" s="27">
        <f>IF(COUNTIFS($B$2:$B1877,$B1877,$D$2:$D1877,$D1877)=1,1,0)</f>
        <v>1</v>
      </c>
      <c r="V1877" s="27">
        <f t="shared" si="88"/>
        <v>1.35</v>
      </c>
      <c r="W1877" s="27">
        <f t="shared" si="89"/>
        <v>2</v>
      </c>
      <c r="X1877" s="27">
        <f t="shared" si="87"/>
        <v>1.3499998123000001</v>
      </c>
    </row>
    <row r="1878" spans="1:24" x14ac:dyDescent="0.25">
      <c r="A1878" s="26">
        <v>46265</v>
      </c>
      <c r="B1878" s="27" t="s">
        <v>10393</v>
      </c>
      <c r="C1878" s="27" t="s">
        <v>2115</v>
      </c>
      <c r="D1878" s="27" t="s">
        <v>2116</v>
      </c>
      <c r="E1878" s="27" t="s">
        <v>22</v>
      </c>
      <c r="F1878" s="27" t="s">
        <v>23</v>
      </c>
      <c r="G1878" s="27"/>
      <c r="H1878" s="27" t="s">
        <v>24</v>
      </c>
      <c r="I1878" s="28">
        <v>1391976548</v>
      </c>
      <c r="J1878" s="28">
        <v>0</v>
      </c>
      <c r="K1878" s="28">
        <v>1391976548</v>
      </c>
      <c r="L1878" s="29">
        <v>44.31</v>
      </c>
      <c r="M1878" s="29">
        <f>IFERROR(_xlfn.XLOOKUP($B1878,'Ownership Metrics'!$A:$A,'Ownership Metrics'!$B:$B),"")</f>
        <v>4.83</v>
      </c>
      <c r="N1878" s="28">
        <f>IFERROR(_xlfn.XLOOKUP($B1878,'Ownership Metrics'!$A:$A,'Ownership Metrics'!$C:$C),"")</f>
        <v>4146</v>
      </c>
      <c r="O1878" s="29">
        <f>IFERROR(_xlfn.XLOOKUP($B1878,'Ownership Metrics'!$A:$A,'Ownership Metrics'!$D:$D),"")</f>
        <v>46.65</v>
      </c>
      <c r="P1878" s="29">
        <f>IFERROR(_xlfn.XLOOKUP($B1878,'Ownership Metrics'!$A:$A,'Ownership Metrics'!$E:$E),"")</f>
        <v>92.43</v>
      </c>
      <c r="Q1878" s="30">
        <f>IFERROR(_xlfn.XLOOKUP($B1878,'Ownership Metrics'!$A:$A,'Ownership Metrics'!$F:$F),"")</f>
        <v>5</v>
      </c>
      <c r="R1878" s="30">
        <f>IFERROR(_xlfn.XLOOKUP($B1878,'Ownership Metrics'!$A:$A,'Ownership Metrics'!$G:$G),"")</f>
        <v>67</v>
      </c>
      <c r="S1878" s="27" t="str">
        <f>IFERROR(_xlfn.XLOOKUP($B1878,'Ownership Metrics'!$A:$A,'Ownership Metrics'!$H:$H),"")</f>
        <v>Terkonsentrasi</v>
      </c>
      <c r="T1878" s="27" t="str">
        <f>IFERROR(_xlfn.XLOOKUP($B1878,'Ownership Metrics'!$A:$A,'Ownership Metrics'!$I:$I),"")</f>
        <v>Tinggi</v>
      </c>
      <c r="U1878" s="27">
        <f>IF(COUNTIFS($B$2:$B1878,$B1878,$D$2:$D1878,$D1878)=1,1,0)</f>
        <v>1</v>
      </c>
      <c r="V1878" s="27">
        <f t="shared" si="88"/>
        <v>44.31</v>
      </c>
      <c r="W1878" s="27">
        <f t="shared" si="89"/>
        <v>2</v>
      </c>
      <c r="X1878" s="27">
        <f t="shared" si="87"/>
        <v>44.309999812200004</v>
      </c>
    </row>
    <row r="1879" spans="1:24" x14ac:dyDescent="0.25">
      <c r="A1879" s="26">
        <v>46265</v>
      </c>
      <c r="B1879" s="27" t="s">
        <v>10393</v>
      </c>
      <c r="C1879" s="27" t="s">
        <v>2115</v>
      </c>
      <c r="D1879" s="27" t="s">
        <v>939</v>
      </c>
      <c r="E1879" s="27" t="s">
        <v>26</v>
      </c>
      <c r="F1879" s="27" t="s">
        <v>32</v>
      </c>
      <c r="G1879" s="27"/>
      <c r="H1879" s="27" t="s">
        <v>940</v>
      </c>
      <c r="I1879" s="28">
        <v>42652080</v>
      </c>
      <c r="J1879" s="28">
        <v>0</v>
      </c>
      <c r="K1879" s="28">
        <v>42652080</v>
      </c>
      <c r="L1879" s="29">
        <v>1.36</v>
      </c>
      <c r="M1879" s="29">
        <f>IFERROR(_xlfn.XLOOKUP($B1879,'Ownership Metrics'!$A:$A,'Ownership Metrics'!$B:$B),"")</f>
        <v>4.83</v>
      </c>
      <c r="N1879" s="28">
        <f>IFERROR(_xlfn.XLOOKUP($B1879,'Ownership Metrics'!$A:$A,'Ownership Metrics'!$C:$C),"")</f>
        <v>4146</v>
      </c>
      <c r="O1879" s="29">
        <f>IFERROR(_xlfn.XLOOKUP($B1879,'Ownership Metrics'!$A:$A,'Ownership Metrics'!$D:$D),"")</f>
        <v>46.65</v>
      </c>
      <c r="P1879" s="29">
        <f>IFERROR(_xlfn.XLOOKUP($B1879,'Ownership Metrics'!$A:$A,'Ownership Metrics'!$E:$E),"")</f>
        <v>92.43</v>
      </c>
      <c r="Q1879" s="30">
        <f>IFERROR(_xlfn.XLOOKUP($B1879,'Ownership Metrics'!$A:$A,'Ownership Metrics'!$F:$F),"")</f>
        <v>5</v>
      </c>
      <c r="R1879" s="30">
        <f>IFERROR(_xlfn.XLOOKUP($B1879,'Ownership Metrics'!$A:$A,'Ownership Metrics'!$G:$G),"")</f>
        <v>67</v>
      </c>
      <c r="S1879" s="27" t="str">
        <f>IFERROR(_xlfn.XLOOKUP($B1879,'Ownership Metrics'!$A:$A,'Ownership Metrics'!$H:$H),"")</f>
        <v>Terkonsentrasi</v>
      </c>
      <c r="T1879" s="27" t="str">
        <f>IFERROR(_xlfn.XLOOKUP($B1879,'Ownership Metrics'!$A:$A,'Ownership Metrics'!$I:$I),"")</f>
        <v>Tinggi</v>
      </c>
      <c r="U1879" s="27">
        <f>IF(COUNTIFS($B$2:$B1879,$B1879,$D$2:$D1879,$D1879)=1,1,0)</f>
        <v>1</v>
      </c>
      <c r="V1879" s="27">
        <f t="shared" si="88"/>
        <v>1.36</v>
      </c>
      <c r="W1879" s="27">
        <f t="shared" si="89"/>
        <v>5</v>
      </c>
      <c r="X1879" s="27">
        <f t="shared" si="87"/>
        <v>1.3599998121000001</v>
      </c>
    </row>
    <row r="1880" spans="1:24" x14ac:dyDescent="0.25">
      <c r="A1880" s="26">
        <v>46265</v>
      </c>
      <c r="B1880" s="27" t="s">
        <v>10393</v>
      </c>
      <c r="C1880" s="27" t="s">
        <v>2115</v>
      </c>
      <c r="D1880" s="27" t="s">
        <v>914</v>
      </c>
      <c r="E1880" s="27" t="s">
        <v>26</v>
      </c>
      <c r="F1880" s="27" t="s">
        <v>32</v>
      </c>
      <c r="G1880" s="27"/>
      <c r="H1880" s="27" t="s">
        <v>64</v>
      </c>
      <c r="I1880" s="28">
        <v>46330600</v>
      </c>
      <c r="J1880" s="28">
        <v>0</v>
      </c>
      <c r="K1880" s="28">
        <v>46330600</v>
      </c>
      <c r="L1880" s="29">
        <v>1.47</v>
      </c>
      <c r="M1880" s="29">
        <f>IFERROR(_xlfn.XLOOKUP($B1880,'Ownership Metrics'!$A:$A,'Ownership Metrics'!$B:$B),"")</f>
        <v>4.83</v>
      </c>
      <c r="N1880" s="28">
        <f>IFERROR(_xlfn.XLOOKUP($B1880,'Ownership Metrics'!$A:$A,'Ownership Metrics'!$C:$C),"")</f>
        <v>4146</v>
      </c>
      <c r="O1880" s="29">
        <f>IFERROR(_xlfn.XLOOKUP($B1880,'Ownership Metrics'!$A:$A,'Ownership Metrics'!$D:$D),"")</f>
        <v>46.65</v>
      </c>
      <c r="P1880" s="29">
        <f>IFERROR(_xlfn.XLOOKUP($B1880,'Ownership Metrics'!$A:$A,'Ownership Metrics'!$E:$E),"")</f>
        <v>92.43</v>
      </c>
      <c r="Q1880" s="30">
        <f>IFERROR(_xlfn.XLOOKUP($B1880,'Ownership Metrics'!$A:$A,'Ownership Metrics'!$F:$F),"")</f>
        <v>5</v>
      </c>
      <c r="R1880" s="30">
        <f>IFERROR(_xlfn.XLOOKUP($B1880,'Ownership Metrics'!$A:$A,'Ownership Metrics'!$G:$G),"")</f>
        <v>67</v>
      </c>
      <c r="S1880" s="27" t="str">
        <f>IFERROR(_xlfn.XLOOKUP($B1880,'Ownership Metrics'!$A:$A,'Ownership Metrics'!$H:$H),"")</f>
        <v>Terkonsentrasi</v>
      </c>
      <c r="T1880" s="27" t="str">
        <f>IFERROR(_xlfn.XLOOKUP($B1880,'Ownership Metrics'!$A:$A,'Ownership Metrics'!$I:$I),"")</f>
        <v>Tinggi</v>
      </c>
      <c r="U1880" s="27">
        <f>IF(COUNTIFS($B$2:$B1880,$B1880,$D$2:$D1880,$D1880)=1,1,0)</f>
        <v>1</v>
      </c>
      <c r="V1880" s="27">
        <f t="shared" si="88"/>
        <v>1.47</v>
      </c>
      <c r="W1880" s="27">
        <f t="shared" si="89"/>
        <v>3</v>
      </c>
      <c r="X1880" s="27">
        <f t="shared" si="87"/>
        <v>1.469999812</v>
      </c>
    </row>
    <row r="1881" spans="1:24" x14ac:dyDescent="0.25">
      <c r="A1881" s="26">
        <v>46265</v>
      </c>
      <c r="B1881" s="27" t="s">
        <v>10393</v>
      </c>
      <c r="C1881" s="27" t="s">
        <v>2115</v>
      </c>
      <c r="D1881" s="27" t="s">
        <v>2117</v>
      </c>
      <c r="E1881" s="27" t="s">
        <v>35</v>
      </c>
      <c r="F1881" s="27" t="s">
        <v>23</v>
      </c>
      <c r="G1881" s="27" t="s">
        <v>36</v>
      </c>
      <c r="H1881" s="27" t="s">
        <v>24</v>
      </c>
      <c r="I1881" s="28">
        <v>1465409134</v>
      </c>
      <c r="J1881" s="28">
        <v>0</v>
      </c>
      <c r="K1881" s="28">
        <v>1465409134</v>
      </c>
      <c r="L1881" s="29">
        <v>46.65</v>
      </c>
      <c r="M1881" s="29">
        <f>IFERROR(_xlfn.XLOOKUP($B1881,'Ownership Metrics'!$A:$A,'Ownership Metrics'!$B:$B),"")</f>
        <v>4.83</v>
      </c>
      <c r="N1881" s="28">
        <f>IFERROR(_xlfn.XLOOKUP($B1881,'Ownership Metrics'!$A:$A,'Ownership Metrics'!$C:$C),"")</f>
        <v>4146</v>
      </c>
      <c r="O1881" s="29">
        <f>IFERROR(_xlfn.XLOOKUP($B1881,'Ownership Metrics'!$A:$A,'Ownership Metrics'!$D:$D),"")</f>
        <v>46.65</v>
      </c>
      <c r="P1881" s="29">
        <f>IFERROR(_xlfn.XLOOKUP($B1881,'Ownership Metrics'!$A:$A,'Ownership Metrics'!$E:$E),"")</f>
        <v>92.43</v>
      </c>
      <c r="Q1881" s="30">
        <f>IFERROR(_xlfn.XLOOKUP($B1881,'Ownership Metrics'!$A:$A,'Ownership Metrics'!$F:$F),"")</f>
        <v>5</v>
      </c>
      <c r="R1881" s="30">
        <f>IFERROR(_xlfn.XLOOKUP($B1881,'Ownership Metrics'!$A:$A,'Ownership Metrics'!$G:$G),"")</f>
        <v>67</v>
      </c>
      <c r="S1881" s="27" t="str">
        <f>IFERROR(_xlfn.XLOOKUP($B1881,'Ownership Metrics'!$A:$A,'Ownership Metrics'!$H:$H),"")</f>
        <v>Terkonsentrasi</v>
      </c>
      <c r="T1881" s="27" t="str">
        <f>IFERROR(_xlfn.XLOOKUP($B1881,'Ownership Metrics'!$A:$A,'Ownership Metrics'!$I:$I),"")</f>
        <v>Tinggi</v>
      </c>
      <c r="U1881" s="27">
        <f>IF(COUNTIFS($B$2:$B1881,$B1881,$D$2:$D1881,$D1881)=1,1,0)</f>
        <v>1</v>
      </c>
      <c r="V1881" s="27">
        <f t="shared" si="88"/>
        <v>46.65</v>
      </c>
      <c r="W1881" s="27">
        <f t="shared" si="89"/>
        <v>1</v>
      </c>
      <c r="X1881" s="27">
        <f t="shared" si="87"/>
        <v>46.649999811899995</v>
      </c>
    </row>
    <row r="1882" spans="1:24" x14ac:dyDescent="0.25">
      <c r="A1882" s="26">
        <v>46265</v>
      </c>
      <c r="B1882" s="27" t="s">
        <v>10393</v>
      </c>
      <c r="C1882" s="27" t="s">
        <v>2115</v>
      </c>
      <c r="D1882" s="27" t="s">
        <v>321</v>
      </c>
      <c r="E1882" s="27" t="s">
        <v>35</v>
      </c>
      <c r="F1882" s="27" t="s">
        <v>23</v>
      </c>
      <c r="G1882" s="27" t="s">
        <v>36</v>
      </c>
      <c r="H1882" s="27"/>
      <c r="I1882" s="28">
        <v>43438100</v>
      </c>
      <c r="J1882" s="28">
        <v>0</v>
      </c>
      <c r="K1882" s="28">
        <v>43438100</v>
      </c>
      <c r="L1882" s="29">
        <v>1.38</v>
      </c>
      <c r="M1882" s="29">
        <f>IFERROR(_xlfn.XLOOKUP($B1882,'Ownership Metrics'!$A:$A,'Ownership Metrics'!$B:$B),"")</f>
        <v>4.83</v>
      </c>
      <c r="N1882" s="28">
        <f>IFERROR(_xlfn.XLOOKUP($B1882,'Ownership Metrics'!$A:$A,'Ownership Metrics'!$C:$C),"")</f>
        <v>4146</v>
      </c>
      <c r="O1882" s="29">
        <f>IFERROR(_xlfn.XLOOKUP($B1882,'Ownership Metrics'!$A:$A,'Ownership Metrics'!$D:$D),"")</f>
        <v>46.65</v>
      </c>
      <c r="P1882" s="29">
        <f>IFERROR(_xlfn.XLOOKUP($B1882,'Ownership Metrics'!$A:$A,'Ownership Metrics'!$E:$E),"")</f>
        <v>92.43</v>
      </c>
      <c r="Q1882" s="30">
        <f>IFERROR(_xlfn.XLOOKUP($B1882,'Ownership Metrics'!$A:$A,'Ownership Metrics'!$F:$F),"")</f>
        <v>5</v>
      </c>
      <c r="R1882" s="30">
        <f>IFERROR(_xlfn.XLOOKUP($B1882,'Ownership Metrics'!$A:$A,'Ownership Metrics'!$G:$G),"")</f>
        <v>67</v>
      </c>
      <c r="S1882" s="27" t="str">
        <f>IFERROR(_xlfn.XLOOKUP($B1882,'Ownership Metrics'!$A:$A,'Ownership Metrics'!$H:$H),"")</f>
        <v>Terkonsentrasi</v>
      </c>
      <c r="T1882" s="27" t="str">
        <f>IFERROR(_xlfn.XLOOKUP($B1882,'Ownership Metrics'!$A:$A,'Ownership Metrics'!$I:$I),"")</f>
        <v>Tinggi</v>
      </c>
      <c r="U1882" s="27">
        <f>IF(COUNTIFS($B$2:$B1882,$B1882,$D$2:$D1882,$D1882)=1,1,0)</f>
        <v>1</v>
      </c>
      <c r="V1882" s="27">
        <f t="shared" si="88"/>
        <v>1.38</v>
      </c>
      <c r="W1882" s="27">
        <f t="shared" si="89"/>
        <v>4</v>
      </c>
      <c r="X1882" s="27">
        <f t="shared" si="87"/>
        <v>1.3799998117999999</v>
      </c>
    </row>
    <row r="1883" spans="1:24" x14ac:dyDescent="0.25">
      <c r="A1883" s="26">
        <v>46265</v>
      </c>
      <c r="B1883" s="27" t="s">
        <v>10394</v>
      </c>
      <c r="C1883" s="27" t="s">
        <v>2119</v>
      </c>
      <c r="D1883" s="27" t="s">
        <v>1608</v>
      </c>
      <c r="E1883" s="27" t="s">
        <v>22</v>
      </c>
      <c r="F1883" s="27" t="s">
        <v>23</v>
      </c>
      <c r="G1883" s="27"/>
      <c r="H1883" s="27" t="s">
        <v>24</v>
      </c>
      <c r="I1883" s="28">
        <v>701250900</v>
      </c>
      <c r="J1883" s="28">
        <v>0</v>
      </c>
      <c r="K1883" s="28">
        <v>701250900</v>
      </c>
      <c r="L1883" s="29">
        <v>51</v>
      </c>
      <c r="M1883" s="29">
        <f>IFERROR(_xlfn.XLOOKUP($B1883,'Ownership Metrics'!$A:$A,'Ownership Metrics'!$B:$B),"")</f>
        <v>16.45</v>
      </c>
      <c r="N1883" s="28">
        <f>IFERROR(_xlfn.XLOOKUP($B1883,'Ownership Metrics'!$A:$A,'Ownership Metrics'!$C:$C),"")</f>
        <v>3459</v>
      </c>
      <c r="O1883" s="29">
        <f>IFERROR(_xlfn.XLOOKUP($B1883,'Ownership Metrics'!$A:$A,'Ownership Metrics'!$D:$D),"")</f>
        <v>51</v>
      </c>
      <c r="P1883" s="29">
        <f>IFERROR(_xlfn.XLOOKUP($B1883,'Ownership Metrics'!$A:$A,'Ownership Metrics'!$E:$E),"")</f>
        <v>83.55</v>
      </c>
      <c r="Q1883" s="30">
        <f>IFERROR(_xlfn.XLOOKUP($B1883,'Ownership Metrics'!$A:$A,'Ownership Metrics'!$F:$F),"")</f>
        <v>3</v>
      </c>
      <c r="R1883" s="30">
        <f>IFERROR(_xlfn.XLOOKUP($B1883,'Ownership Metrics'!$A:$A,'Ownership Metrics'!$G:$G),"")</f>
        <v>63</v>
      </c>
      <c r="S1883" s="27" t="str">
        <f>IFERROR(_xlfn.XLOOKUP($B1883,'Ownership Metrics'!$A:$A,'Ownership Metrics'!$H:$H),"")</f>
        <v>Mayoritas</v>
      </c>
      <c r="T1883" s="27" t="str">
        <f>IFERROR(_xlfn.XLOOKUP($B1883,'Ownership Metrics'!$A:$A,'Ownership Metrics'!$I:$I),"")</f>
        <v>Tinggi</v>
      </c>
      <c r="U1883" s="27">
        <f>IF(COUNTIFS($B$2:$B1883,$B1883,$D$2:$D1883,$D1883)=1,1,0)</f>
        <v>1</v>
      </c>
      <c r="V1883" s="27">
        <f t="shared" si="88"/>
        <v>51</v>
      </c>
      <c r="W1883" s="27">
        <f t="shared" si="89"/>
        <v>1</v>
      </c>
      <c r="X1883" s="27">
        <f t="shared" si="87"/>
        <v>50.9999998117</v>
      </c>
    </row>
    <row r="1884" spans="1:24" x14ac:dyDescent="0.25">
      <c r="A1884" s="26">
        <v>46265</v>
      </c>
      <c r="B1884" s="27" t="s">
        <v>10394</v>
      </c>
      <c r="C1884" s="27" t="s">
        <v>2119</v>
      </c>
      <c r="D1884" s="27" t="s">
        <v>2120</v>
      </c>
      <c r="E1884" s="27" t="s">
        <v>35</v>
      </c>
      <c r="F1884" s="27" t="s">
        <v>23</v>
      </c>
      <c r="G1884" s="27" t="s">
        <v>36</v>
      </c>
      <c r="H1884" s="27" t="s">
        <v>24</v>
      </c>
      <c r="I1884" s="28">
        <v>47606400</v>
      </c>
      <c r="J1884" s="28">
        <v>0</v>
      </c>
      <c r="K1884" s="28">
        <v>47606400</v>
      </c>
      <c r="L1884" s="29">
        <v>3.46</v>
      </c>
      <c r="M1884" s="29">
        <f>IFERROR(_xlfn.XLOOKUP($B1884,'Ownership Metrics'!$A:$A,'Ownership Metrics'!$B:$B),"")</f>
        <v>16.45</v>
      </c>
      <c r="N1884" s="28">
        <f>IFERROR(_xlfn.XLOOKUP($B1884,'Ownership Metrics'!$A:$A,'Ownership Metrics'!$C:$C),"")</f>
        <v>3459</v>
      </c>
      <c r="O1884" s="29">
        <f>IFERROR(_xlfn.XLOOKUP($B1884,'Ownership Metrics'!$A:$A,'Ownership Metrics'!$D:$D),"")</f>
        <v>51</v>
      </c>
      <c r="P1884" s="29">
        <f>IFERROR(_xlfn.XLOOKUP($B1884,'Ownership Metrics'!$A:$A,'Ownership Metrics'!$E:$E),"")</f>
        <v>83.55</v>
      </c>
      <c r="Q1884" s="30">
        <f>IFERROR(_xlfn.XLOOKUP($B1884,'Ownership Metrics'!$A:$A,'Ownership Metrics'!$F:$F),"")</f>
        <v>3</v>
      </c>
      <c r="R1884" s="30">
        <f>IFERROR(_xlfn.XLOOKUP($B1884,'Ownership Metrics'!$A:$A,'Ownership Metrics'!$G:$G),"")</f>
        <v>63</v>
      </c>
      <c r="S1884" s="27" t="str">
        <f>IFERROR(_xlfn.XLOOKUP($B1884,'Ownership Metrics'!$A:$A,'Ownership Metrics'!$H:$H),"")</f>
        <v>Mayoritas</v>
      </c>
      <c r="T1884" s="27" t="str">
        <f>IFERROR(_xlfn.XLOOKUP($B1884,'Ownership Metrics'!$A:$A,'Ownership Metrics'!$I:$I),"")</f>
        <v>Tinggi</v>
      </c>
      <c r="U1884" s="27">
        <f>IF(COUNTIFS($B$2:$B1884,$B1884,$D$2:$D1884,$D1884)=1,1,0)</f>
        <v>1</v>
      </c>
      <c r="V1884" s="27">
        <f t="shared" si="88"/>
        <v>3.46</v>
      </c>
      <c r="W1884" s="27">
        <f t="shared" si="89"/>
        <v>3</v>
      </c>
      <c r="X1884" s="27">
        <f t="shared" si="87"/>
        <v>3.4599998115999999</v>
      </c>
    </row>
    <row r="1885" spans="1:24" x14ac:dyDescent="0.25">
      <c r="A1885" s="26">
        <v>46265</v>
      </c>
      <c r="B1885" s="27" t="s">
        <v>10394</v>
      </c>
      <c r="C1885" s="27" t="s">
        <v>2119</v>
      </c>
      <c r="D1885" s="27" t="s">
        <v>725</v>
      </c>
      <c r="E1885" s="27" t="s">
        <v>35</v>
      </c>
      <c r="F1885" s="27" t="s">
        <v>23</v>
      </c>
      <c r="G1885" s="27" t="s">
        <v>36</v>
      </c>
      <c r="H1885" s="27" t="s">
        <v>24</v>
      </c>
      <c r="I1885" s="28">
        <v>400051700</v>
      </c>
      <c r="J1885" s="28">
        <v>0</v>
      </c>
      <c r="K1885" s="28">
        <v>400051700</v>
      </c>
      <c r="L1885" s="29">
        <v>29.09</v>
      </c>
      <c r="M1885" s="29">
        <f>IFERROR(_xlfn.XLOOKUP($B1885,'Ownership Metrics'!$A:$A,'Ownership Metrics'!$B:$B),"")</f>
        <v>16.45</v>
      </c>
      <c r="N1885" s="28">
        <f>IFERROR(_xlfn.XLOOKUP($B1885,'Ownership Metrics'!$A:$A,'Ownership Metrics'!$C:$C),"")</f>
        <v>3459</v>
      </c>
      <c r="O1885" s="29">
        <f>IFERROR(_xlfn.XLOOKUP($B1885,'Ownership Metrics'!$A:$A,'Ownership Metrics'!$D:$D),"")</f>
        <v>51</v>
      </c>
      <c r="P1885" s="29">
        <f>IFERROR(_xlfn.XLOOKUP($B1885,'Ownership Metrics'!$A:$A,'Ownership Metrics'!$E:$E),"")</f>
        <v>83.55</v>
      </c>
      <c r="Q1885" s="30">
        <f>IFERROR(_xlfn.XLOOKUP($B1885,'Ownership Metrics'!$A:$A,'Ownership Metrics'!$F:$F),"")</f>
        <v>3</v>
      </c>
      <c r="R1885" s="30">
        <f>IFERROR(_xlfn.XLOOKUP($B1885,'Ownership Metrics'!$A:$A,'Ownership Metrics'!$G:$G),"")</f>
        <v>63</v>
      </c>
      <c r="S1885" s="27" t="str">
        <f>IFERROR(_xlfn.XLOOKUP($B1885,'Ownership Metrics'!$A:$A,'Ownership Metrics'!$H:$H),"")</f>
        <v>Mayoritas</v>
      </c>
      <c r="T1885" s="27" t="str">
        <f>IFERROR(_xlfn.XLOOKUP($B1885,'Ownership Metrics'!$A:$A,'Ownership Metrics'!$I:$I),"")</f>
        <v>Tinggi</v>
      </c>
      <c r="U1885" s="27">
        <f>IF(COUNTIFS($B$2:$B1885,$B1885,$D$2:$D1885,$D1885)=1,1,0)</f>
        <v>1</v>
      </c>
      <c r="V1885" s="27">
        <f t="shared" si="88"/>
        <v>29.09</v>
      </c>
      <c r="W1885" s="27">
        <f t="shared" si="89"/>
        <v>2</v>
      </c>
      <c r="X1885" s="27">
        <f t="shared" si="87"/>
        <v>29.0899998115</v>
      </c>
    </row>
    <row r="1886" spans="1:24" x14ac:dyDescent="0.25">
      <c r="A1886" s="26">
        <v>46265</v>
      </c>
      <c r="B1886" s="27" t="s">
        <v>10395</v>
      </c>
      <c r="C1886" s="27" t="s">
        <v>2122</v>
      </c>
      <c r="D1886" s="27" t="s">
        <v>2123</v>
      </c>
      <c r="E1886" s="27" t="s">
        <v>74</v>
      </c>
      <c r="F1886" s="27" t="s">
        <v>23</v>
      </c>
      <c r="G1886" s="27"/>
      <c r="H1886" s="27" t="s">
        <v>24</v>
      </c>
      <c r="I1886" s="28">
        <v>422007259</v>
      </c>
      <c r="J1886" s="28">
        <v>0</v>
      </c>
      <c r="K1886" s="28">
        <v>422007259</v>
      </c>
      <c r="L1886" s="29">
        <v>17.43</v>
      </c>
      <c r="M1886" s="29">
        <f>IFERROR(_xlfn.XLOOKUP($B1886,'Ownership Metrics'!$A:$A,'Ownership Metrics'!$B:$B),"")</f>
        <v>0.78</v>
      </c>
      <c r="N1886" s="28">
        <f>IFERROR(_xlfn.XLOOKUP($B1886,'Ownership Metrics'!$A:$A,'Ownership Metrics'!$C:$C),"")</f>
        <v>5786</v>
      </c>
      <c r="O1886" s="29">
        <f>IFERROR(_xlfn.XLOOKUP($B1886,'Ownership Metrics'!$A:$A,'Ownership Metrics'!$D:$D),"")</f>
        <v>73.87</v>
      </c>
      <c r="P1886" s="29">
        <f>IFERROR(_xlfn.XLOOKUP($B1886,'Ownership Metrics'!$A:$A,'Ownership Metrics'!$E:$E),"")</f>
        <v>95.3</v>
      </c>
      <c r="Q1886" s="30">
        <f>IFERROR(_xlfn.XLOOKUP($B1886,'Ownership Metrics'!$A:$A,'Ownership Metrics'!$F:$F),"")</f>
        <v>5</v>
      </c>
      <c r="R1886" s="30">
        <f>IFERROR(_xlfn.XLOOKUP($B1886,'Ownership Metrics'!$A:$A,'Ownership Metrics'!$G:$G),"")</f>
        <v>75</v>
      </c>
      <c r="S1886" s="27" t="str">
        <f>IFERROR(_xlfn.XLOOKUP($B1886,'Ownership Metrics'!$A:$A,'Ownership Metrics'!$H:$H),"")</f>
        <v>Mayoritas</v>
      </c>
      <c r="T1886" s="27" t="str">
        <f>IFERROR(_xlfn.XLOOKUP($B1886,'Ownership Metrics'!$A:$A,'Ownership Metrics'!$I:$I),"")</f>
        <v>Tinggi</v>
      </c>
      <c r="U1886" s="27">
        <f>IF(COUNTIFS($B$2:$B1886,$B1886,$D$2:$D1886,$D1886)=1,1,0)</f>
        <v>1</v>
      </c>
      <c r="V1886" s="27">
        <f t="shared" si="88"/>
        <v>17.43</v>
      </c>
      <c r="W1886" s="27">
        <f t="shared" si="89"/>
        <v>2</v>
      </c>
      <c r="X1886" s="27">
        <f t="shared" si="87"/>
        <v>17.429999811399998</v>
      </c>
    </row>
    <row r="1887" spans="1:24" x14ac:dyDescent="0.25">
      <c r="A1887" s="26">
        <v>46265</v>
      </c>
      <c r="B1887" s="27" t="s">
        <v>10395</v>
      </c>
      <c r="C1887" s="27" t="s">
        <v>2122</v>
      </c>
      <c r="D1887" s="27" t="s">
        <v>2124</v>
      </c>
      <c r="E1887" s="27" t="s">
        <v>74</v>
      </c>
      <c r="F1887" s="27" t="s">
        <v>23</v>
      </c>
      <c r="G1887" s="27"/>
      <c r="H1887" s="27" t="s">
        <v>24</v>
      </c>
      <c r="I1887" s="28">
        <v>25000000</v>
      </c>
      <c r="J1887" s="28">
        <v>0</v>
      </c>
      <c r="K1887" s="28">
        <v>25000000</v>
      </c>
      <c r="L1887" s="29">
        <v>1.03</v>
      </c>
      <c r="M1887" s="29">
        <f>IFERROR(_xlfn.XLOOKUP($B1887,'Ownership Metrics'!$A:$A,'Ownership Metrics'!$B:$B),"")</f>
        <v>0.78</v>
      </c>
      <c r="N1887" s="28">
        <f>IFERROR(_xlfn.XLOOKUP($B1887,'Ownership Metrics'!$A:$A,'Ownership Metrics'!$C:$C),"")</f>
        <v>5786</v>
      </c>
      <c r="O1887" s="29">
        <f>IFERROR(_xlfn.XLOOKUP($B1887,'Ownership Metrics'!$A:$A,'Ownership Metrics'!$D:$D),"")</f>
        <v>73.87</v>
      </c>
      <c r="P1887" s="29">
        <f>IFERROR(_xlfn.XLOOKUP($B1887,'Ownership Metrics'!$A:$A,'Ownership Metrics'!$E:$E),"")</f>
        <v>95.3</v>
      </c>
      <c r="Q1887" s="30">
        <f>IFERROR(_xlfn.XLOOKUP($B1887,'Ownership Metrics'!$A:$A,'Ownership Metrics'!$F:$F),"")</f>
        <v>5</v>
      </c>
      <c r="R1887" s="30">
        <f>IFERROR(_xlfn.XLOOKUP($B1887,'Ownership Metrics'!$A:$A,'Ownership Metrics'!$G:$G),"")</f>
        <v>75</v>
      </c>
      <c r="S1887" s="27" t="str">
        <f>IFERROR(_xlfn.XLOOKUP($B1887,'Ownership Metrics'!$A:$A,'Ownership Metrics'!$H:$H),"")</f>
        <v>Mayoritas</v>
      </c>
      <c r="T1887" s="27" t="str">
        <f>IFERROR(_xlfn.XLOOKUP($B1887,'Ownership Metrics'!$A:$A,'Ownership Metrics'!$I:$I),"")</f>
        <v>Tinggi</v>
      </c>
      <c r="U1887" s="27">
        <f>IF(COUNTIFS($B$2:$B1887,$B1887,$D$2:$D1887,$D1887)=1,1,0)</f>
        <v>1</v>
      </c>
      <c r="V1887" s="27">
        <f t="shared" si="88"/>
        <v>1.03</v>
      </c>
      <c r="W1887" s="27">
        <f t="shared" si="89"/>
        <v>5</v>
      </c>
      <c r="X1887" s="27">
        <f t="shared" si="87"/>
        <v>1.0299998113</v>
      </c>
    </row>
    <row r="1888" spans="1:24" x14ac:dyDescent="0.25">
      <c r="A1888" s="26">
        <v>46265</v>
      </c>
      <c r="B1888" s="27" t="s">
        <v>10395</v>
      </c>
      <c r="C1888" s="27" t="s">
        <v>2122</v>
      </c>
      <c r="D1888" s="27" t="s">
        <v>912</v>
      </c>
      <c r="E1888" s="27" t="s">
        <v>26</v>
      </c>
      <c r="F1888" s="27" t="s">
        <v>32</v>
      </c>
      <c r="G1888" s="27"/>
      <c r="H1888" s="27" t="s">
        <v>64</v>
      </c>
      <c r="I1888" s="28">
        <v>96787000</v>
      </c>
      <c r="J1888" s="28">
        <v>0</v>
      </c>
      <c r="K1888" s="28">
        <v>96787000</v>
      </c>
      <c r="L1888" s="29">
        <v>4</v>
      </c>
      <c r="M1888" s="29">
        <f>IFERROR(_xlfn.XLOOKUP($B1888,'Ownership Metrics'!$A:$A,'Ownership Metrics'!$B:$B),"")</f>
        <v>0.78</v>
      </c>
      <c r="N1888" s="28">
        <f>IFERROR(_xlfn.XLOOKUP($B1888,'Ownership Metrics'!$A:$A,'Ownership Metrics'!$C:$C),"")</f>
        <v>5786</v>
      </c>
      <c r="O1888" s="29">
        <f>IFERROR(_xlfn.XLOOKUP($B1888,'Ownership Metrics'!$A:$A,'Ownership Metrics'!$D:$D),"")</f>
        <v>73.87</v>
      </c>
      <c r="P1888" s="29">
        <f>IFERROR(_xlfn.XLOOKUP($B1888,'Ownership Metrics'!$A:$A,'Ownership Metrics'!$E:$E),"")</f>
        <v>95.3</v>
      </c>
      <c r="Q1888" s="30">
        <f>IFERROR(_xlfn.XLOOKUP($B1888,'Ownership Metrics'!$A:$A,'Ownership Metrics'!$F:$F),"")</f>
        <v>5</v>
      </c>
      <c r="R1888" s="30">
        <f>IFERROR(_xlfn.XLOOKUP($B1888,'Ownership Metrics'!$A:$A,'Ownership Metrics'!$G:$G),"")</f>
        <v>75</v>
      </c>
      <c r="S1888" s="27" t="str">
        <f>IFERROR(_xlfn.XLOOKUP($B1888,'Ownership Metrics'!$A:$A,'Ownership Metrics'!$H:$H),"")</f>
        <v>Mayoritas</v>
      </c>
      <c r="T1888" s="27" t="str">
        <f>IFERROR(_xlfn.XLOOKUP($B1888,'Ownership Metrics'!$A:$A,'Ownership Metrics'!$I:$I),"")</f>
        <v>Tinggi</v>
      </c>
      <c r="U1888" s="27">
        <f>IF(COUNTIFS($B$2:$B1888,$B1888,$D$2:$D1888,$D1888)=1,1,0)</f>
        <v>1</v>
      </c>
      <c r="V1888" s="27">
        <f t="shared" si="88"/>
        <v>4</v>
      </c>
      <c r="W1888" s="27">
        <f t="shared" si="89"/>
        <v>3</v>
      </c>
      <c r="X1888" s="27">
        <f t="shared" si="87"/>
        <v>3.9999998111999999</v>
      </c>
    </row>
    <row r="1889" spans="1:24" x14ac:dyDescent="0.25">
      <c r="A1889" s="26">
        <v>46265</v>
      </c>
      <c r="B1889" s="27" t="s">
        <v>10395</v>
      </c>
      <c r="C1889" s="27" t="s">
        <v>2122</v>
      </c>
      <c r="D1889" s="27" t="s">
        <v>2125</v>
      </c>
      <c r="E1889" s="27" t="s">
        <v>31</v>
      </c>
      <c r="F1889" s="27" t="s">
        <v>32</v>
      </c>
      <c r="G1889" s="27"/>
      <c r="H1889" s="27" t="s">
        <v>56</v>
      </c>
      <c r="I1889" s="28">
        <v>1788029003</v>
      </c>
      <c r="J1889" s="28">
        <v>0</v>
      </c>
      <c r="K1889" s="28">
        <v>1788029003</v>
      </c>
      <c r="L1889" s="29">
        <v>73.87</v>
      </c>
      <c r="M1889" s="29">
        <f>IFERROR(_xlfn.XLOOKUP($B1889,'Ownership Metrics'!$A:$A,'Ownership Metrics'!$B:$B),"")</f>
        <v>0.78</v>
      </c>
      <c r="N1889" s="28">
        <f>IFERROR(_xlfn.XLOOKUP($B1889,'Ownership Metrics'!$A:$A,'Ownership Metrics'!$C:$C),"")</f>
        <v>5786</v>
      </c>
      <c r="O1889" s="29">
        <f>IFERROR(_xlfn.XLOOKUP($B1889,'Ownership Metrics'!$A:$A,'Ownership Metrics'!$D:$D),"")</f>
        <v>73.87</v>
      </c>
      <c r="P1889" s="29">
        <f>IFERROR(_xlfn.XLOOKUP($B1889,'Ownership Metrics'!$A:$A,'Ownership Metrics'!$E:$E),"")</f>
        <v>95.3</v>
      </c>
      <c r="Q1889" s="30">
        <f>IFERROR(_xlfn.XLOOKUP($B1889,'Ownership Metrics'!$A:$A,'Ownership Metrics'!$F:$F),"")</f>
        <v>5</v>
      </c>
      <c r="R1889" s="30">
        <f>IFERROR(_xlfn.XLOOKUP($B1889,'Ownership Metrics'!$A:$A,'Ownership Metrics'!$G:$G),"")</f>
        <v>75</v>
      </c>
      <c r="S1889" s="27" t="str">
        <f>IFERROR(_xlfn.XLOOKUP($B1889,'Ownership Metrics'!$A:$A,'Ownership Metrics'!$H:$H),"")</f>
        <v>Mayoritas</v>
      </c>
      <c r="T1889" s="27" t="str">
        <f>IFERROR(_xlfn.XLOOKUP($B1889,'Ownership Metrics'!$A:$A,'Ownership Metrics'!$I:$I),"")</f>
        <v>Tinggi</v>
      </c>
      <c r="U1889" s="27">
        <f>IF(COUNTIFS($B$2:$B1889,$B1889,$D$2:$D1889,$D1889)=1,1,0)</f>
        <v>1</v>
      </c>
      <c r="V1889" s="27">
        <f t="shared" si="88"/>
        <v>73.87</v>
      </c>
      <c r="W1889" s="27">
        <f t="shared" si="89"/>
        <v>1</v>
      </c>
      <c r="X1889" s="27">
        <f t="shared" si="87"/>
        <v>73.869999811100001</v>
      </c>
    </row>
    <row r="1890" spans="1:24" x14ac:dyDescent="0.25">
      <c r="A1890" s="26">
        <v>46265</v>
      </c>
      <c r="B1890" s="27" t="s">
        <v>10395</v>
      </c>
      <c r="C1890" s="27" t="s">
        <v>2122</v>
      </c>
      <c r="D1890" s="27" t="s">
        <v>147</v>
      </c>
      <c r="E1890" s="27" t="s">
        <v>67</v>
      </c>
      <c r="F1890" s="27" t="s">
        <v>32</v>
      </c>
      <c r="G1890" s="27"/>
      <c r="H1890" s="27" t="s">
        <v>64</v>
      </c>
      <c r="I1890" s="28">
        <v>70000000</v>
      </c>
      <c r="J1890" s="28">
        <v>0</v>
      </c>
      <c r="K1890" s="28">
        <v>70000000</v>
      </c>
      <c r="L1890" s="29">
        <v>2.89</v>
      </c>
      <c r="M1890" s="29">
        <f>IFERROR(_xlfn.XLOOKUP($B1890,'Ownership Metrics'!$A:$A,'Ownership Metrics'!$B:$B),"")</f>
        <v>0.78</v>
      </c>
      <c r="N1890" s="28">
        <f>IFERROR(_xlfn.XLOOKUP($B1890,'Ownership Metrics'!$A:$A,'Ownership Metrics'!$C:$C),"")</f>
        <v>5786</v>
      </c>
      <c r="O1890" s="29">
        <f>IFERROR(_xlfn.XLOOKUP($B1890,'Ownership Metrics'!$A:$A,'Ownership Metrics'!$D:$D),"")</f>
        <v>73.87</v>
      </c>
      <c r="P1890" s="29">
        <f>IFERROR(_xlfn.XLOOKUP($B1890,'Ownership Metrics'!$A:$A,'Ownership Metrics'!$E:$E),"")</f>
        <v>95.3</v>
      </c>
      <c r="Q1890" s="30">
        <f>IFERROR(_xlfn.XLOOKUP($B1890,'Ownership Metrics'!$A:$A,'Ownership Metrics'!$F:$F),"")</f>
        <v>5</v>
      </c>
      <c r="R1890" s="30">
        <f>IFERROR(_xlfn.XLOOKUP($B1890,'Ownership Metrics'!$A:$A,'Ownership Metrics'!$G:$G),"")</f>
        <v>75</v>
      </c>
      <c r="S1890" s="27" t="str">
        <f>IFERROR(_xlfn.XLOOKUP($B1890,'Ownership Metrics'!$A:$A,'Ownership Metrics'!$H:$H),"")</f>
        <v>Mayoritas</v>
      </c>
      <c r="T1890" s="27" t="str">
        <f>IFERROR(_xlfn.XLOOKUP($B1890,'Ownership Metrics'!$A:$A,'Ownership Metrics'!$I:$I),"")</f>
        <v>Tinggi</v>
      </c>
      <c r="U1890" s="27">
        <f>IF(COUNTIFS($B$2:$B1890,$B1890,$D$2:$D1890,$D1890)=1,1,0)</f>
        <v>1</v>
      </c>
      <c r="V1890" s="27">
        <f t="shared" si="88"/>
        <v>2.89</v>
      </c>
      <c r="W1890" s="27">
        <f t="shared" si="89"/>
        <v>4</v>
      </c>
      <c r="X1890" s="27">
        <f t="shared" si="87"/>
        <v>2.889999811</v>
      </c>
    </row>
    <row r="1891" spans="1:24" x14ac:dyDescent="0.25">
      <c r="A1891" s="26">
        <v>46265</v>
      </c>
      <c r="B1891" s="27" t="s">
        <v>10396</v>
      </c>
      <c r="C1891" s="27" t="s">
        <v>2127</v>
      </c>
      <c r="D1891" s="27" t="s">
        <v>2128</v>
      </c>
      <c r="E1891" s="27" t="s">
        <v>22</v>
      </c>
      <c r="F1891" s="27" t="s">
        <v>23</v>
      </c>
      <c r="G1891" s="27"/>
      <c r="H1891" s="27" t="s">
        <v>24</v>
      </c>
      <c r="I1891" s="28">
        <v>63728500</v>
      </c>
      <c r="J1891" s="28">
        <v>0</v>
      </c>
      <c r="K1891" s="28">
        <v>63728500</v>
      </c>
      <c r="L1891" s="29">
        <v>2.67</v>
      </c>
      <c r="M1891" s="29">
        <f>IFERROR(_xlfn.XLOOKUP($B1891,'Ownership Metrics'!$A:$A,'Ownership Metrics'!$B:$B),"")</f>
        <v>0.15</v>
      </c>
      <c r="N1891" s="28">
        <f>IFERROR(_xlfn.XLOOKUP($B1891,'Ownership Metrics'!$A:$A,'Ownership Metrics'!$C:$C),"")</f>
        <v>1809</v>
      </c>
      <c r="O1891" s="29">
        <f>IFERROR(_xlfn.XLOOKUP($B1891,'Ownership Metrics'!$A:$A,'Ownership Metrics'!$D:$D),"")</f>
        <v>29.9</v>
      </c>
      <c r="P1891" s="29">
        <f>IFERROR(_xlfn.XLOOKUP($B1891,'Ownership Metrics'!$A:$A,'Ownership Metrics'!$E:$E),"")</f>
        <v>66.52</v>
      </c>
      <c r="Q1891" s="30">
        <f>IFERROR(_xlfn.XLOOKUP($B1891,'Ownership Metrics'!$A:$A,'Ownership Metrics'!$F:$F),"")</f>
        <v>10</v>
      </c>
      <c r="R1891" s="30">
        <f>IFERROR(_xlfn.XLOOKUP($B1891,'Ownership Metrics'!$A:$A,'Ownership Metrics'!$G:$G),"")</f>
        <v>42</v>
      </c>
      <c r="S1891" s="27" t="str">
        <f>IFERROR(_xlfn.XLOOKUP($B1891,'Ownership Metrics'!$A:$A,'Ownership Metrics'!$H:$H),"")</f>
        <v>Oligopoli</v>
      </c>
      <c r="T1891" s="27" t="str">
        <f>IFERROR(_xlfn.XLOOKUP($B1891,'Ownership Metrics'!$A:$A,'Ownership Metrics'!$I:$I),"")</f>
        <v>Sedang</v>
      </c>
      <c r="U1891" s="27">
        <f>IF(COUNTIFS($B$2:$B1891,$B1891,$D$2:$D1891,$D1891)=1,1,0)</f>
        <v>1</v>
      </c>
      <c r="V1891" s="27">
        <f t="shared" si="88"/>
        <v>2.67</v>
      </c>
      <c r="W1891" s="27">
        <f t="shared" si="89"/>
        <v>10</v>
      </c>
      <c r="X1891" s="27">
        <f t="shared" si="87"/>
        <v>2.6699998108999998</v>
      </c>
    </row>
    <row r="1892" spans="1:24" x14ac:dyDescent="0.25">
      <c r="A1892" s="26">
        <v>46265</v>
      </c>
      <c r="B1892" s="27" t="s">
        <v>10396</v>
      </c>
      <c r="C1892" s="27" t="s">
        <v>2127</v>
      </c>
      <c r="D1892" s="27" t="s">
        <v>2129</v>
      </c>
      <c r="E1892" s="27" t="s">
        <v>204</v>
      </c>
      <c r="F1892" s="27" t="s">
        <v>32</v>
      </c>
      <c r="G1892" s="27"/>
      <c r="H1892" s="27" t="s">
        <v>64</v>
      </c>
      <c r="I1892" s="28">
        <v>74518300</v>
      </c>
      <c r="J1892" s="28">
        <v>0</v>
      </c>
      <c r="K1892" s="28">
        <v>74518300</v>
      </c>
      <c r="L1892" s="29">
        <v>3.13</v>
      </c>
      <c r="M1892" s="29">
        <f>IFERROR(_xlfn.XLOOKUP($B1892,'Ownership Metrics'!$A:$A,'Ownership Metrics'!$B:$B),"")</f>
        <v>0.15</v>
      </c>
      <c r="N1892" s="28">
        <f>IFERROR(_xlfn.XLOOKUP($B1892,'Ownership Metrics'!$A:$A,'Ownership Metrics'!$C:$C),"")</f>
        <v>1809</v>
      </c>
      <c r="O1892" s="29">
        <f>IFERROR(_xlfn.XLOOKUP($B1892,'Ownership Metrics'!$A:$A,'Ownership Metrics'!$D:$D),"")</f>
        <v>29.9</v>
      </c>
      <c r="P1892" s="29">
        <f>IFERROR(_xlfn.XLOOKUP($B1892,'Ownership Metrics'!$A:$A,'Ownership Metrics'!$E:$E),"")</f>
        <v>66.52</v>
      </c>
      <c r="Q1892" s="30">
        <f>IFERROR(_xlfn.XLOOKUP($B1892,'Ownership Metrics'!$A:$A,'Ownership Metrics'!$F:$F),"")</f>
        <v>10</v>
      </c>
      <c r="R1892" s="30">
        <f>IFERROR(_xlfn.XLOOKUP($B1892,'Ownership Metrics'!$A:$A,'Ownership Metrics'!$G:$G),"")</f>
        <v>42</v>
      </c>
      <c r="S1892" s="27" t="str">
        <f>IFERROR(_xlfn.XLOOKUP($B1892,'Ownership Metrics'!$A:$A,'Ownership Metrics'!$H:$H),"")</f>
        <v>Oligopoli</v>
      </c>
      <c r="T1892" s="27" t="str">
        <f>IFERROR(_xlfn.XLOOKUP($B1892,'Ownership Metrics'!$A:$A,'Ownership Metrics'!$I:$I),"")</f>
        <v>Sedang</v>
      </c>
      <c r="U1892" s="27">
        <f>IF(COUNTIFS($B$2:$B1892,$B1892,$D$2:$D1892,$D1892)=1,1,0)</f>
        <v>1</v>
      </c>
      <c r="V1892" s="27">
        <f t="shared" si="88"/>
        <v>3.13</v>
      </c>
      <c r="W1892" s="27">
        <f t="shared" si="89"/>
        <v>9</v>
      </c>
      <c r="X1892" s="27">
        <f t="shared" si="87"/>
        <v>3.1299998107999998</v>
      </c>
    </row>
    <row r="1893" spans="1:24" x14ac:dyDescent="0.25">
      <c r="A1893" s="26">
        <v>46265</v>
      </c>
      <c r="B1893" s="27" t="s">
        <v>10396</v>
      </c>
      <c r="C1893" s="27" t="s">
        <v>2127</v>
      </c>
      <c r="D1893" s="27" t="s">
        <v>2130</v>
      </c>
      <c r="E1893" s="27" t="s">
        <v>51</v>
      </c>
      <c r="F1893" s="27" t="s">
        <v>32</v>
      </c>
      <c r="G1893" s="27"/>
      <c r="H1893" s="27" t="s">
        <v>62</v>
      </c>
      <c r="I1893" s="28">
        <v>100000000</v>
      </c>
      <c r="J1893" s="28">
        <v>0</v>
      </c>
      <c r="K1893" s="28">
        <v>100000000</v>
      </c>
      <c r="L1893" s="29">
        <v>4.2</v>
      </c>
      <c r="M1893" s="29">
        <f>IFERROR(_xlfn.XLOOKUP($B1893,'Ownership Metrics'!$A:$A,'Ownership Metrics'!$B:$B),"")</f>
        <v>0.15</v>
      </c>
      <c r="N1893" s="28">
        <f>IFERROR(_xlfn.XLOOKUP($B1893,'Ownership Metrics'!$A:$A,'Ownership Metrics'!$C:$C),"")</f>
        <v>1809</v>
      </c>
      <c r="O1893" s="29">
        <f>IFERROR(_xlfn.XLOOKUP($B1893,'Ownership Metrics'!$A:$A,'Ownership Metrics'!$D:$D),"")</f>
        <v>29.9</v>
      </c>
      <c r="P1893" s="29">
        <f>IFERROR(_xlfn.XLOOKUP($B1893,'Ownership Metrics'!$A:$A,'Ownership Metrics'!$E:$E),"")</f>
        <v>66.52</v>
      </c>
      <c r="Q1893" s="30">
        <f>IFERROR(_xlfn.XLOOKUP($B1893,'Ownership Metrics'!$A:$A,'Ownership Metrics'!$F:$F),"")</f>
        <v>10</v>
      </c>
      <c r="R1893" s="30">
        <f>IFERROR(_xlfn.XLOOKUP($B1893,'Ownership Metrics'!$A:$A,'Ownership Metrics'!$G:$G),"")</f>
        <v>42</v>
      </c>
      <c r="S1893" s="27" t="str">
        <f>IFERROR(_xlfn.XLOOKUP($B1893,'Ownership Metrics'!$A:$A,'Ownership Metrics'!$H:$H),"")</f>
        <v>Oligopoli</v>
      </c>
      <c r="T1893" s="27" t="str">
        <f>IFERROR(_xlfn.XLOOKUP($B1893,'Ownership Metrics'!$A:$A,'Ownership Metrics'!$I:$I),"")</f>
        <v>Sedang</v>
      </c>
      <c r="U1893" s="27">
        <f>IF(COUNTIFS($B$2:$B1893,$B1893,$D$2:$D1893,$D1893)=1,1,0)</f>
        <v>1</v>
      </c>
      <c r="V1893" s="27">
        <f t="shared" si="88"/>
        <v>4.2</v>
      </c>
      <c r="W1893" s="27">
        <f t="shared" si="89"/>
        <v>7</v>
      </c>
      <c r="X1893" s="27">
        <f t="shared" si="87"/>
        <v>4.1999998107000005</v>
      </c>
    </row>
    <row r="1894" spans="1:24" x14ac:dyDescent="0.25">
      <c r="A1894" s="26">
        <v>46265</v>
      </c>
      <c r="B1894" s="27" t="s">
        <v>10396</v>
      </c>
      <c r="C1894" s="27" t="s">
        <v>2127</v>
      </c>
      <c r="D1894" s="27" t="s">
        <v>2131</v>
      </c>
      <c r="E1894" s="27" t="s">
        <v>51</v>
      </c>
      <c r="F1894" s="27" t="s">
        <v>32</v>
      </c>
      <c r="G1894" s="27"/>
      <c r="H1894" s="27" t="s">
        <v>62</v>
      </c>
      <c r="I1894" s="28">
        <v>110000000</v>
      </c>
      <c r="J1894" s="28">
        <v>0</v>
      </c>
      <c r="K1894" s="28">
        <v>110000000</v>
      </c>
      <c r="L1894" s="29">
        <v>4.6100000000000003</v>
      </c>
      <c r="M1894" s="29">
        <f>IFERROR(_xlfn.XLOOKUP($B1894,'Ownership Metrics'!$A:$A,'Ownership Metrics'!$B:$B),"")</f>
        <v>0.15</v>
      </c>
      <c r="N1894" s="28">
        <f>IFERROR(_xlfn.XLOOKUP($B1894,'Ownership Metrics'!$A:$A,'Ownership Metrics'!$C:$C),"")</f>
        <v>1809</v>
      </c>
      <c r="O1894" s="29">
        <f>IFERROR(_xlfn.XLOOKUP($B1894,'Ownership Metrics'!$A:$A,'Ownership Metrics'!$D:$D),"")</f>
        <v>29.9</v>
      </c>
      <c r="P1894" s="29">
        <f>IFERROR(_xlfn.XLOOKUP($B1894,'Ownership Metrics'!$A:$A,'Ownership Metrics'!$E:$E),"")</f>
        <v>66.52</v>
      </c>
      <c r="Q1894" s="30">
        <f>IFERROR(_xlfn.XLOOKUP($B1894,'Ownership Metrics'!$A:$A,'Ownership Metrics'!$F:$F),"")</f>
        <v>10</v>
      </c>
      <c r="R1894" s="30">
        <f>IFERROR(_xlfn.XLOOKUP($B1894,'Ownership Metrics'!$A:$A,'Ownership Metrics'!$G:$G),"")</f>
        <v>42</v>
      </c>
      <c r="S1894" s="27" t="str">
        <f>IFERROR(_xlfn.XLOOKUP($B1894,'Ownership Metrics'!$A:$A,'Ownership Metrics'!$H:$H),"")</f>
        <v>Oligopoli</v>
      </c>
      <c r="T1894" s="27" t="str">
        <f>IFERROR(_xlfn.XLOOKUP($B1894,'Ownership Metrics'!$A:$A,'Ownership Metrics'!$I:$I),"")</f>
        <v>Sedang</v>
      </c>
      <c r="U1894" s="27">
        <f>IF(COUNTIFS($B$2:$B1894,$B1894,$D$2:$D1894,$D1894)=1,1,0)</f>
        <v>1</v>
      </c>
      <c r="V1894" s="27">
        <f t="shared" si="88"/>
        <v>4.6100000000000003</v>
      </c>
      <c r="W1894" s="27">
        <f t="shared" si="89"/>
        <v>5</v>
      </c>
      <c r="X1894" s="27">
        <f t="shared" si="87"/>
        <v>4.6099998106000006</v>
      </c>
    </row>
    <row r="1895" spans="1:24" x14ac:dyDescent="0.25">
      <c r="A1895" s="26">
        <v>46265</v>
      </c>
      <c r="B1895" s="27" t="s">
        <v>10396</v>
      </c>
      <c r="C1895" s="27" t="s">
        <v>2127</v>
      </c>
      <c r="D1895" s="27" t="s">
        <v>2132</v>
      </c>
      <c r="E1895" s="27" t="s">
        <v>83</v>
      </c>
      <c r="F1895" s="27" t="s">
        <v>32</v>
      </c>
      <c r="G1895" s="27"/>
      <c r="H1895" s="27" t="s">
        <v>56</v>
      </c>
      <c r="I1895" s="28">
        <v>80257700</v>
      </c>
      <c r="J1895" s="28">
        <v>0</v>
      </c>
      <c r="K1895" s="28">
        <v>80257700</v>
      </c>
      <c r="L1895" s="29">
        <v>3.37</v>
      </c>
      <c r="M1895" s="29">
        <f>IFERROR(_xlfn.XLOOKUP($B1895,'Ownership Metrics'!$A:$A,'Ownership Metrics'!$B:$B),"")</f>
        <v>0.15</v>
      </c>
      <c r="N1895" s="28">
        <f>IFERROR(_xlfn.XLOOKUP($B1895,'Ownership Metrics'!$A:$A,'Ownership Metrics'!$C:$C),"")</f>
        <v>1809</v>
      </c>
      <c r="O1895" s="29">
        <f>IFERROR(_xlfn.XLOOKUP($B1895,'Ownership Metrics'!$A:$A,'Ownership Metrics'!$D:$D),"")</f>
        <v>29.9</v>
      </c>
      <c r="P1895" s="29">
        <f>IFERROR(_xlfn.XLOOKUP($B1895,'Ownership Metrics'!$A:$A,'Ownership Metrics'!$E:$E),"")</f>
        <v>66.52</v>
      </c>
      <c r="Q1895" s="30">
        <f>IFERROR(_xlfn.XLOOKUP($B1895,'Ownership Metrics'!$A:$A,'Ownership Metrics'!$F:$F),"")</f>
        <v>10</v>
      </c>
      <c r="R1895" s="30">
        <f>IFERROR(_xlfn.XLOOKUP($B1895,'Ownership Metrics'!$A:$A,'Ownership Metrics'!$G:$G),"")</f>
        <v>42</v>
      </c>
      <c r="S1895" s="27" t="str">
        <f>IFERROR(_xlfn.XLOOKUP($B1895,'Ownership Metrics'!$A:$A,'Ownership Metrics'!$H:$H),"")</f>
        <v>Oligopoli</v>
      </c>
      <c r="T1895" s="27" t="str">
        <f>IFERROR(_xlfn.XLOOKUP($B1895,'Ownership Metrics'!$A:$A,'Ownership Metrics'!$I:$I),"")</f>
        <v>Sedang</v>
      </c>
      <c r="U1895" s="27">
        <f>IF(COUNTIFS($B$2:$B1895,$B1895,$D$2:$D1895,$D1895)=1,1,0)</f>
        <v>1</v>
      </c>
      <c r="V1895" s="27">
        <f t="shared" si="88"/>
        <v>3.37</v>
      </c>
      <c r="W1895" s="27">
        <f t="shared" si="89"/>
        <v>8</v>
      </c>
      <c r="X1895" s="27">
        <f t="shared" si="87"/>
        <v>3.3699998105</v>
      </c>
    </row>
    <row r="1896" spans="1:24" x14ac:dyDescent="0.25">
      <c r="A1896" s="26">
        <v>46265</v>
      </c>
      <c r="B1896" s="27" t="s">
        <v>10396</v>
      </c>
      <c r="C1896" s="27" t="s">
        <v>2127</v>
      </c>
      <c r="D1896" s="27" t="s">
        <v>2133</v>
      </c>
      <c r="E1896" s="27" t="s">
        <v>35</v>
      </c>
      <c r="F1896" s="27" t="s">
        <v>23</v>
      </c>
      <c r="G1896" s="27" t="s">
        <v>36</v>
      </c>
      <c r="H1896" s="27" t="s">
        <v>24</v>
      </c>
      <c r="I1896" s="28">
        <v>0</v>
      </c>
      <c r="J1896" s="28">
        <v>336352227</v>
      </c>
      <c r="K1896" s="28">
        <v>336352227</v>
      </c>
      <c r="L1896" s="29">
        <v>14.11</v>
      </c>
      <c r="M1896" s="29">
        <f>IFERROR(_xlfn.XLOOKUP($B1896,'Ownership Metrics'!$A:$A,'Ownership Metrics'!$B:$B),"")</f>
        <v>0.15</v>
      </c>
      <c r="N1896" s="28">
        <f>IFERROR(_xlfn.XLOOKUP($B1896,'Ownership Metrics'!$A:$A,'Ownership Metrics'!$C:$C),"")</f>
        <v>1809</v>
      </c>
      <c r="O1896" s="29">
        <f>IFERROR(_xlfn.XLOOKUP($B1896,'Ownership Metrics'!$A:$A,'Ownership Metrics'!$D:$D),"")</f>
        <v>29.9</v>
      </c>
      <c r="P1896" s="29">
        <f>IFERROR(_xlfn.XLOOKUP($B1896,'Ownership Metrics'!$A:$A,'Ownership Metrics'!$E:$E),"")</f>
        <v>66.52</v>
      </c>
      <c r="Q1896" s="30">
        <f>IFERROR(_xlfn.XLOOKUP($B1896,'Ownership Metrics'!$A:$A,'Ownership Metrics'!$F:$F),"")</f>
        <v>10</v>
      </c>
      <c r="R1896" s="30">
        <f>IFERROR(_xlfn.XLOOKUP($B1896,'Ownership Metrics'!$A:$A,'Ownership Metrics'!$G:$G),"")</f>
        <v>42</v>
      </c>
      <c r="S1896" s="27" t="str">
        <f>IFERROR(_xlfn.XLOOKUP($B1896,'Ownership Metrics'!$A:$A,'Ownership Metrics'!$H:$H),"")</f>
        <v>Oligopoli</v>
      </c>
      <c r="T1896" s="27" t="str">
        <f>IFERROR(_xlfn.XLOOKUP($B1896,'Ownership Metrics'!$A:$A,'Ownership Metrics'!$I:$I),"")</f>
        <v>Sedang</v>
      </c>
      <c r="U1896" s="27">
        <f>IF(COUNTIFS($B$2:$B1896,$B1896,$D$2:$D1896,$D1896)=1,1,0)</f>
        <v>1</v>
      </c>
      <c r="V1896" s="27">
        <f t="shared" si="88"/>
        <v>14.11</v>
      </c>
      <c r="W1896" s="27">
        <f t="shared" si="89"/>
        <v>3</v>
      </c>
      <c r="X1896" s="27">
        <f t="shared" si="87"/>
        <v>14.1099998104</v>
      </c>
    </row>
    <row r="1897" spans="1:24" x14ac:dyDescent="0.25">
      <c r="A1897" s="26">
        <v>46265</v>
      </c>
      <c r="B1897" s="27" t="s">
        <v>10396</v>
      </c>
      <c r="C1897" s="27" t="s">
        <v>2127</v>
      </c>
      <c r="D1897" s="27" t="s">
        <v>2134</v>
      </c>
      <c r="E1897" s="27" t="s">
        <v>35</v>
      </c>
      <c r="F1897" s="27" t="s">
        <v>23</v>
      </c>
      <c r="G1897" s="27" t="s">
        <v>36</v>
      </c>
      <c r="H1897" s="27" t="s">
        <v>24</v>
      </c>
      <c r="I1897" s="28">
        <v>0</v>
      </c>
      <c r="J1897" s="28">
        <v>536505149</v>
      </c>
      <c r="K1897" s="28">
        <v>536505149</v>
      </c>
      <c r="L1897" s="29">
        <v>22.51</v>
      </c>
      <c r="M1897" s="29">
        <f>IFERROR(_xlfn.XLOOKUP($B1897,'Ownership Metrics'!$A:$A,'Ownership Metrics'!$B:$B),"")</f>
        <v>0.15</v>
      </c>
      <c r="N1897" s="28">
        <f>IFERROR(_xlfn.XLOOKUP($B1897,'Ownership Metrics'!$A:$A,'Ownership Metrics'!$C:$C),"")</f>
        <v>1809</v>
      </c>
      <c r="O1897" s="29">
        <f>IFERROR(_xlfn.XLOOKUP($B1897,'Ownership Metrics'!$A:$A,'Ownership Metrics'!$D:$D),"")</f>
        <v>29.9</v>
      </c>
      <c r="P1897" s="29">
        <f>IFERROR(_xlfn.XLOOKUP($B1897,'Ownership Metrics'!$A:$A,'Ownership Metrics'!$E:$E),"")</f>
        <v>66.52</v>
      </c>
      <c r="Q1897" s="30">
        <f>IFERROR(_xlfn.XLOOKUP($B1897,'Ownership Metrics'!$A:$A,'Ownership Metrics'!$F:$F),"")</f>
        <v>10</v>
      </c>
      <c r="R1897" s="30">
        <f>IFERROR(_xlfn.XLOOKUP($B1897,'Ownership Metrics'!$A:$A,'Ownership Metrics'!$G:$G),"")</f>
        <v>42</v>
      </c>
      <c r="S1897" s="27" t="str">
        <f>IFERROR(_xlfn.XLOOKUP($B1897,'Ownership Metrics'!$A:$A,'Ownership Metrics'!$H:$H),"")</f>
        <v>Oligopoli</v>
      </c>
      <c r="T1897" s="27" t="str">
        <f>IFERROR(_xlfn.XLOOKUP($B1897,'Ownership Metrics'!$A:$A,'Ownership Metrics'!$I:$I),"")</f>
        <v>Sedang</v>
      </c>
      <c r="U1897" s="27">
        <f>IF(COUNTIFS($B$2:$B1897,$B1897,$D$2:$D1897,$D1897)=1,1,0)</f>
        <v>1</v>
      </c>
      <c r="V1897" s="27">
        <f t="shared" si="88"/>
        <v>22.51</v>
      </c>
      <c r="W1897" s="27">
        <f t="shared" si="89"/>
        <v>2</v>
      </c>
      <c r="X1897" s="27">
        <f t="shared" si="87"/>
        <v>22.509999810300002</v>
      </c>
    </row>
    <row r="1898" spans="1:24" x14ac:dyDescent="0.25">
      <c r="A1898" s="26">
        <v>46265</v>
      </c>
      <c r="B1898" s="27" t="s">
        <v>10396</v>
      </c>
      <c r="C1898" s="27" t="s">
        <v>2127</v>
      </c>
      <c r="D1898" s="27" t="s">
        <v>2025</v>
      </c>
      <c r="E1898" s="27" t="s">
        <v>35</v>
      </c>
      <c r="F1898" s="27" t="s">
        <v>23</v>
      </c>
      <c r="G1898" s="27" t="s">
        <v>36</v>
      </c>
      <c r="H1898" s="27" t="s">
        <v>24</v>
      </c>
      <c r="I1898" s="28">
        <v>9959400</v>
      </c>
      <c r="J1898" s="28">
        <v>90901958</v>
      </c>
      <c r="K1898" s="28">
        <v>100861358</v>
      </c>
      <c r="L1898" s="29">
        <v>4.2300000000000004</v>
      </c>
      <c r="M1898" s="29">
        <f>IFERROR(_xlfn.XLOOKUP($B1898,'Ownership Metrics'!$A:$A,'Ownership Metrics'!$B:$B),"")</f>
        <v>0.15</v>
      </c>
      <c r="N1898" s="28">
        <f>IFERROR(_xlfn.XLOOKUP($B1898,'Ownership Metrics'!$A:$A,'Ownership Metrics'!$C:$C),"")</f>
        <v>1809</v>
      </c>
      <c r="O1898" s="29">
        <f>IFERROR(_xlfn.XLOOKUP($B1898,'Ownership Metrics'!$A:$A,'Ownership Metrics'!$D:$D),"")</f>
        <v>29.9</v>
      </c>
      <c r="P1898" s="29">
        <f>IFERROR(_xlfn.XLOOKUP($B1898,'Ownership Metrics'!$A:$A,'Ownership Metrics'!$E:$E),"")</f>
        <v>66.52</v>
      </c>
      <c r="Q1898" s="30">
        <f>IFERROR(_xlfn.XLOOKUP($B1898,'Ownership Metrics'!$A:$A,'Ownership Metrics'!$F:$F),"")</f>
        <v>10</v>
      </c>
      <c r="R1898" s="30">
        <f>IFERROR(_xlfn.XLOOKUP($B1898,'Ownership Metrics'!$A:$A,'Ownership Metrics'!$G:$G),"")</f>
        <v>42</v>
      </c>
      <c r="S1898" s="27" t="str">
        <f>IFERROR(_xlfn.XLOOKUP($B1898,'Ownership Metrics'!$A:$A,'Ownership Metrics'!$H:$H),"")</f>
        <v>Oligopoli</v>
      </c>
      <c r="T1898" s="27" t="str">
        <f>IFERROR(_xlfn.XLOOKUP($B1898,'Ownership Metrics'!$A:$A,'Ownership Metrics'!$I:$I),"")</f>
        <v>Sedang</v>
      </c>
      <c r="U1898" s="27">
        <f>IF(COUNTIFS($B$2:$B1898,$B1898,$D$2:$D1898,$D1898)=1,1,0)</f>
        <v>1</v>
      </c>
      <c r="V1898" s="27">
        <f t="shared" si="88"/>
        <v>4.2300000000000004</v>
      </c>
      <c r="W1898" s="27">
        <f t="shared" si="89"/>
        <v>6</v>
      </c>
      <c r="X1898" s="27">
        <f t="shared" si="87"/>
        <v>4.2299998102000007</v>
      </c>
    </row>
    <row r="1899" spans="1:24" x14ac:dyDescent="0.25">
      <c r="A1899" s="26">
        <v>46265</v>
      </c>
      <c r="B1899" s="27" t="s">
        <v>10396</v>
      </c>
      <c r="C1899" s="27" t="s">
        <v>2127</v>
      </c>
      <c r="D1899" s="27" t="s">
        <v>2135</v>
      </c>
      <c r="E1899" s="27" t="s">
        <v>35</v>
      </c>
      <c r="F1899" s="27" t="s">
        <v>23</v>
      </c>
      <c r="G1899" s="27" t="s">
        <v>36</v>
      </c>
      <c r="H1899" s="27" t="s">
        <v>24</v>
      </c>
      <c r="I1899" s="28">
        <v>0</v>
      </c>
      <c r="J1899" s="28">
        <v>712784905</v>
      </c>
      <c r="K1899" s="28">
        <v>712784905</v>
      </c>
      <c r="L1899" s="29">
        <v>29.9</v>
      </c>
      <c r="M1899" s="29">
        <f>IFERROR(_xlfn.XLOOKUP($B1899,'Ownership Metrics'!$A:$A,'Ownership Metrics'!$B:$B),"")</f>
        <v>0.15</v>
      </c>
      <c r="N1899" s="28">
        <f>IFERROR(_xlfn.XLOOKUP($B1899,'Ownership Metrics'!$A:$A,'Ownership Metrics'!$C:$C),"")</f>
        <v>1809</v>
      </c>
      <c r="O1899" s="29">
        <f>IFERROR(_xlfn.XLOOKUP($B1899,'Ownership Metrics'!$A:$A,'Ownership Metrics'!$D:$D),"")</f>
        <v>29.9</v>
      </c>
      <c r="P1899" s="29">
        <f>IFERROR(_xlfn.XLOOKUP($B1899,'Ownership Metrics'!$A:$A,'Ownership Metrics'!$E:$E),"")</f>
        <v>66.52</v>
      </c>
      <c r="Q1899" s="30">
        <f>IFERROR(_xlfn.XLOOKUP($B1899,'Ownership Metrics'!$A:$A,'Ownership Metrics'!$F:$F),"")</f>
        <v>10</v>
      </c>
      <c r="R1899" s="30">
        <f>IFERROR(_xlfn.XLOOKUP($B1899,'Ownership Metrics'!$A:$A,'Ownership Metrics'!$G:$G),"")</f>
        <v>42</v>
      </c>
      <c r="S1899" s="27" t="str">
        <f>IFERROR(_xlfn.XLOOKUP($B1899,'Ownership Metrics'!$A:$A,'Ownership Metrics'!$H:$H),"")</f>
        <v>Oligopoli</v>
      </c>
      <c r="T1899" s="27" t="str">
        <f>IFERROR(_xlfn.XLOOKUP($B1899,'Ownership Metrics'!$A:$A,'Ownership Metrics'!$I:$I),"")</f>
        <v>Sedang</v>
      </c>
      <c r="U1899" s="27">
        <f>IF(COUNTIFS($B$2:$B1899,$B1899,$D$2:$D1899,$D1899)=1,1,0)</f>
        <v>1</v>
      </c>
      <c r="V1899" s="27">
        <f t="shared" si="88"/>
        <v>29.9</v>
      </c>
      <c r="W1899" s="27">
        <f t="shared" si="89"/>
        <v>1</v>
      </c>
      <c r="X1899" s="27">
        <f t="shared" si="87"/>
        <v>29.899999810099999</v>
      </c>
    </row>
    <row r="1900" spans="1:24" x14ac:dyDescent="0.25">
      <c r="A1900" s="26">
        <v>46265</v>
      </c>
      <c r="B1900" s="27" t="s">
        <v>10396</v>
      </c>
      <c r="C1900" s="27" t="s">
        <v>2127</v>
      </c>
      <c r="D1900" s="27" t="s">
        <v>921</v>
      </c>
      <c r="E1900" s="27" t="s">
        <v>35</v>
      </c>
      <c r="F1900" s="27" t="s">
        <v>23</v>
      </c>
      <c r="G1900" s="27" t="s">
        <v>36</v>
      </c>
      <c r="H1900" s="27" t="s">
        <v>24</v>
      </c>
      <c r="I1900" s="28">
        <v>265033461</v>
      </c>
      <c r="J1900" s="28">
        <v>0</v>
      </c>
      <c r="K1900" s="28">
        <v>265033461</v>
      </c>
      <c r="L1900" s="29">
        <v>11.12</v>
      </c>
      <c r="M1900" s="29">
        <f>IFERROR(_xlfn.XLOOKUP($B1900,'Ownership Metrics'!$A:$A,'Ownership Metrics'!$B:$B),"")</f>
        <v>0.15</v>
      </c>
      <c r="N1900" s="28">
        <f>IFERROR(_xlfn.XLOOKUP($B1900,'Ownership Metrics'!$A:$A,'Ownership Metrics'!$C:$C),"")</f>
        <v>1809</v>
      </c>
      <c r="O1900" s="29">
        <f>IFERROR(_xlfn.XLOOKUP($B1900,'Ownership Metrics'!$A:$A,'Ownership Metrics'!$D:$D),"")</f>
        <v>29.9</v>
      </c>
      <c r="P1900" s="29">
        <f>IFERROR(_xlfn.XLOOKUP($B1900,'Ownership Metrics'!$A:$A,'Ownership Metrics'!$E:$E),"")</f>
        <v>66.52</v>
      </c>
      <c r="Q1900" s="30">
        <f>IFERROR(_xlfn.XLOOKUP($B1900,'Ownership Metrics'!$A:$A,'Ownership Metrics'!$F:$F),"")</f>
        <v>10</v>
      </c>
      <c r="R1900" s="30">
        <f>IFERROR(_xlfn.XLOOKUP($B1900,'Ownership Metrics'!$A:$A,'Ownership Metrics'!$G:$G),"")</f>
        <v>42</v>
      </c>
      <c r="S1900" s="27" t="str">
        <f>IFERROR(_xlfn.XLOOKUP($B1900,'Ownership Metrics'!$A:$A,'Ownership Metrics'!$H:$H),"")</f>
        <v>Oligopoli</v>
      </c>
      <c r="T1900" s="27" t="str">
        <f>IFERROR(_xlfn.XLOOKUP($B1900,'Ownership Metrics'!$A:$A,'Ownership Metrics'!$I:$I),"")</f>
        <v>Sedang</v>
      </c>
      <c r="U1900" s="27">
        <f>IF(COUNTIFS($B$2:$B1900,$B1900,$D$2:$D1900,$D1900)=1,1,0)</f>
        <v>1</v>
      </c>
      <c r="V1900" s="27">
        <f t="shared" si="88"/>
        <v>11.12</v>
      </c>
      <c r="W1900" s="27">
        <f t="shared" si="89"/>
        <v>4</v>
      </c>
      <c r="X1900" s="27">
        <f t="shared" si="87"/>
        <v>11.119999809999999</v>
      </c>
    </row>
    <row r="1901" spans="1:24" x14ac:dyDescent="0.25">
      <c r="A1901" s="26">
        <v>46265</v>
      </c>
      <c r="B1901" s="27" t="s">
        <v>10397</v>
      </c>
      <c r="C1901" s="27" t="s">
        <v>2137</v>
      </c>
      <c r="D1901" s="27" t="s">
        <v>2138</v>
      </c>
      <c r="E1901" s="27" t="s">
        <v>22</v>
      </c>
      <c r="F1901" s="27" t="s">
        <v>23</v>
      </c>
      <c r="G1901" s="27"/>
      <c r="H1901" s="27" t="s">
        <v>24</v>
      </c>
      <c r="I1901" s="28">
        <v>18551100</v>
      </c>
      <c r="J1901" s="28">
        <v>0</v>
      </c>
      <c r="K1901" s="28">
        <v>18551100</v>
      </c>
      <c r="L1901" s="29">
        <v>1.62</v>
      </c>
      <c r="M1901" s="29">
        <f>IFERROR(_xlfn.XLOOKUP($B1901,'Ownership Metrics'!$A:$A,'Ownership Metrics'!$B:$B),"")</f>
        <v>64.2</v>
      </c>
      <c r="N1901" s="28">
        <f>IFERROR(_xlfn.XLOOKUP($B1901,'Ownership Metrics'!$A:$A,'Ownership Metrics'!$C:$C),"")</f>
        <v>233</v>
      </c>
      <c r="O1901" s="29">
        <f>IFERROR(_xlfn.XLOOKUP($B1901,'Ownership Metrics'!$A:$A,'Ownership Metrics'!$D:$D),"")</f>
        <v>10.25</v>
      </c>
      <c r="P1901" s="29">
        <f>IFERROR(_xlfn.XLOOKUP($B1901,'Ownership Metrics'!$A:$A,'Ownership Metrics'!$E:$E),"")</f>
        <v>24.49</v>
      </c>
      <c r="Q1901" s="30">
        <f>IFERROR(_xlfn.XLOOKUP($B1901,'Ownership Metrics'!$A:$A,'Ownership Metrics'!$F:$F),"")</f>
        <v>11</v>
      </c>
      <c r="R1901" s="30">
        <f>IFERROR(_xlfn.XLOOKUP($B1901,'Ownership Metrics'!$A:$A,'Ownership Metrics'!$G:$G),"")</f>
        <v>19</v>
      </c>
      <c r="S1901" s="27" t="str">
        <f>IFERROR(_xlfn.XLOOKUP($B1901,'Ownership Metrics'!$A:$A,'Ownership Metrics'!$H:$H),"")</f>
        <v>Tersebar</v>
      </c>
      <c r="T1901" s="27" t="str">
        <f>IFERROR(_xlfn.XLOOKUP($B1901,'Ownership Metrics'!$A:$A,'Ownership Metrics'!$I:$I),"")</f>
        <v>Rendah</v>
      </c>
      <c r="U1901" s="27">
        <f>IF(COUNTIFS($B$2:$B1901,$B1901,$D$2:$D1901,$D1901)=1,1,0)</f>
        <v>1</v>
      </c>
      <c r="V1901" s="27">
        <f t="shared" si="88"/>
        <v>1.62</v>
      </c>
      <c r="W1901" s="27">
        <f t="shared" si="89"/>
        <v>6</v>
      </c>
      <c r="X1901" s="27">
        <f t="shared" si="87"/>
        <v>1.6199998099000001</v>
      </c>
    </row>
    <row r="1902" spans="1:24" x14ac:dyDescent="0.25">
      <c r="A1902" s="26">
        <v>46265</v>
      </c>
      <c r="B1902" s="27" t="s">
        <v>10397</v>
      </c>
      <c r="C1902" s="27" t="s">
        <v>2137</v>
      </c>
      <c r="D1902" s="27" t="s">
        <v>2139</v>
      </c>
      <c r="E1902" s="27" t="s">
        <v>22</v>
      </c>
      <c r="F1902" s="27" t="s">
        <v>23</v>
      </c>
      <c r="G1902" s="27"/>
      <c r="H1902" s="27" t="s">
        <v>24</v>
      </c>
      <c r="I1902" s="28">
        <v>70384400</v>
      </c>
      <c r="J1902" s="28">
        <v>47087741</v>
      </c>
      <c r="K1902" s="28">
        <v>117472141</v>
      </c>
      <c r="L1902" s="29">
        <v>10.25</v>
      </c>
      <c r="M1902" s="29">
        <f>IFERROR(_xlfn.XLOOKUP($B1902,'Ownership Metrics'!$A:$A,'Ownership Metrics'!$B:$B),"")</f>
        <v>64.2</v>
      </c>
      <c r="N1902" s="28">
        <f>IFERROR(_xlfn.XLOOKUP($B1902,'Ownership Metrics'!$A:$A,'Ownership Metrics'!$C:$C),"")</f>
        <v>233</v>
      </c>
      <c r="O1902" s="29">
        <f>IFERROR(_xlfn.XLOOKUP($B1902,'Ownership Metrics'!$A:$A,'Ownership Metrics'!$D:$D),"")</f>
        <v>10.25</v>
      </c>
      <c r="P1902" s="29">
        <f>IFERROR(_xlfn.XLOOKUP($B1902,'Ownership Metrics'!$A:$A,'Ownership Metrics'!$E:$E),"")</f>
        <v>24.49</v>
      </c>
      <c r="Q1902" s="30">
        <f>IFERROR(_xlfn.XLOOKUP($B1902,'Ownership Metrics'!$A:$A,'Ownership Metrics'!$F:$F),"")</f>
        <v>11</v>
      </c>
      <c r="R1902" s="30">
        <f>IFERROR(_xlfn.XLOOKUP($B1902,'Ownership Metrics'!$A:$A,'Ownership Metrics'!$G:$G),"")</f>
        <v>19</v>
      </c>
      <c r="S1902" s="27" t="str">
        <f>IFERROR(_xlfn.XLOOKUP($B1902,'Ownership Metrics'!$A:$A,'Ownership Metrics'!$H:$H),"")</f>
        <v>Tersebar</v>
      </c>
      <c r="T1902" s="27" t="str">
        <f>IFERROR(_xlfn.XLOOKUP($B1902,'Ownership Metrics'!$A:$A,'Ownership Metrics'!$I:$I),"")</f>
        <v>Rendah</v>
      </c>
      <c r="U1902" s="27">
        <f>IF(COUNTIFS($B$2:$B1902,$B1902,$D$2:$D1902,$D1902)=1,1,0)</f>
        <v>1</v>
      </c>
      <c r="V1902" s="27">
        <f t="shared" si="88"/>
        <v>10.25</v>
      </c>
      <c r="W1902" s="27">
        <f t="shared" si="89"/>
        <v>1</v>
      </c>
      <c r="X1902" s="27">
        <f t="shared" si="87"/>
        <v>10.2499998098</v>
      </c>
    </row>
    <row r="1903" spans="1:24" x14ac:dyDescent="0.25">
      <c r="A1903" s="26">
        <v>46265</v>
      </c>
      <c r="B1903" s="27" t="s">
        <v>10397</v>
      </c>
      <c r="C1903" s="27" t="s">
        <v>2137</v>
      </c>
      <c r="D1903" s="27" t="s">
        <v>2140</v>
      </c>
      <c r="E1903" s="27" t="s">
        <v>35</v>
      </c>
      <c r="F1903" s="27" t="s">
        <v>23</v>
      </c>
      <c r="G1903" s="27" t="s">
        <v>36</v>
      </c>
      <c r="H1903" s="27"/>
      <c r="I1903" s="28">
        <v>22727200</v>
      </c>
      <c r="J1903" s="28">
        <v>0</v>
      </c>
      <c r="K1903" s="28">
        <v>22727200</v>
      </c>
      <c r="L1903" s="29">
        <v>1.98</v>
      </c>
      <c r="M1903" s="29">
        <f>IFERROR(_xlfn.XLOOKUP($B1903,'Ownership Metrics'!$A:$A,'Ownership Metrics'!$B:$B),"")</f>
        <v>64.2</v>
      </c>
      <c r="N1903" s="28">
        <f>IFERROR(_xlfn.XLOOKUP($B1903,'Ownership Metrics'!$A:$A,'Ownership Metrics'!$C:$C),"")</f>
        <v>233</v>
      </c>
      <c r="O1903" s="29">
        <f>IFERROR(_xlfn.XLOOKUP($B1903,'Ownership Metrics'!$A:$A,'Ownership Metrics'!$D:$D),"")</f>
        <v>10.25</v>
      </c>
      <c r="P1903" s="29">
        <f>IFERROR(_xlfn.XLOOKUP($B1903,'Ownership Metrics'!$A:$A,'Ownership Metrics'!$E:$E),"")</f>
        <v>24.49</v>
      </c>
      <c r="Q1903" s="30">
        <f>IFERROR(_xlfn.XLOOKUP($B1903,'Ownership Metrics'!$A:$A,'Ownership Metrics'!$F:$F),"")</f>
        <v>11</v>
      </c>
      <c r="R1903" s="30">
        <f>IFERROR(_xlfn.XLOOKUP($B1903,'Ownership Metrics'!$A:$A,'Ownership Metrics'!$G:$G),"")</f>
        <v>19</v>
      </c>
      <c r="S1903" s="27" t="str">
        <f>IFERROR(_xlfn.XLOOKUP($B1903,'Ownership Metrics'!$A:$A,'Ownership Metrics'!$H:$H),"")</f>
        <v>Tersebar</v>
      </c>
      <c r="T1903" s="27" t="str">
        <f>IFERROR(_xlfn.XLOOKUP($B1903,'Ownership Metrics'!$A:$A,'Ownership Metrics'!$I:$I),"")</f>
        <v>Rendah</v>
      </c>
      <c r="U1903" s="27">
        <f>IF(COUNTIFS($B$2:$B1903,$B1903,$D$2:$D1903,$D1903)=1,1,0)</f>
        <v>1</v>
      </c>
      <c r="V1903" s="27">
        <f t="shared" si="88"/>
        <v>1.98</v>
      </c>
      <c r="W1903" s="27">
        <f t="shared" si="89"/>
        <v>5</v>
      </c>
      <c r="X1903" s="27">
        <f t="shared" si="87"/>
        <v>1.9799998097</v>
      </c>
    </row>
    <row r="1904" spans="1:24" x14ac:dyDescent="0.25">
      <c r="A1904" s="26">
        <v>46265</v>
      </c>
      <c r="B1904" s="27" t="s">
        <v>10397</v>
      </c>
      <c r="C1904" s="27" t="s">
        <v>2137</v>
      </c>
      <c r="D1904" s="27" t="s">
        <v>2141</v>
      </c>
      <c r="E1904" s="27" t="s">
        <v>35</v>
      </c>
      <c r="F1904" s="27" t="s">
        <v>23</v>
      </c>
      <c r="G1904" s="27" t="s">
        <v>36</v>
      </c>
      <c r="H1904" s="27"/>
      <c r="I1904" s="28">
        <v>13831900</v>
      </c>
      <c r="J1904" s="28">
        <v>0</v>
      </c>
      <c r="K1904" s="28">
        <v>13831900</v>
      </c>
      <c r="L1904" s="29">
        <v>1.21</v>
      </c>
      <c r="M1904" s="29">
        <f>IFERROR(_xlfn.XLOOKUP($B1904,'Ownership Metrics'!$A:$A,'Ownership Metrics'!$B:$B),"")</f>
        <v>64.2</v>
      </c>
      <c r="N1904" s="28">
        <f>IFERROR(_xlfn.XLOOKUP($B1904,'Ownership Metrics'!$A:$A,'Ownership Metrics'!$C:$C),"")</f>
        <v>233</v>
      </c>
      <c r="O1904" s="29">
        <f>IFERROR(_xlfn.XLOOKUP($B1904,'Ownership Metrics'!$A:$A,'Ownership Metrics'!$D:$D),"")</f>
        <v>10.25</v>
      </c>
      <c r="P1904" s="29">
        <f>IFERROR(_xlfn.XLOOKUP($B1904,'Ownership Metrics'!$A:$A,'Ownership Metrics'!$E:$E),"")</f>
        <v>24.49</v>
      </c>
      <c r="Q1904" s="30">
        <f>IFERROR(_xlfn.XLOOKUP($B1904,'Ownership Metrics'!$A:$A,'Ownership Metrics'!$F:$F),"")</f>
        <v>11</v>
      </c>
      <c r="R1904" s="30">
        <f>IFERROR(_xlfn.XLOOKUP($B1904,'Ownership Metrics'!$A:$A,'Ownership Metrics'!$G:$G),"")</f>
        <v>19</v>
      </c>
      <c r="S1904" s="27" t="str">
        <f>IFERROR(_xlfn.XLOOKUP($B1904,'Ownership Metrics'!$A:$A,'Ownership Metrics'!$H:$H),"")</f>
        <v>Tersebar</v>
      </c>
      <c r="T1904" s="27" t="str">
        <f>IFERROR(_xlfn.XLOOKUP($B1904,'Ownership Metrics'!$A:$A,'Ownership Metrics'!$I:$I),"")</f>
        <v>Rendah</v>
      </c>
      <c r="U1904" s="27">
        <f>IF(COUNTIFS($B$2:$B1904,$B1904,$D$2:$D1904,$D1904)=1,1,0)</f>
        <v>1</v>
      </c>
      <c r="V1904" s="27">
        <f t="shared" si="88"/>
        <v>1.21</v>
      </c>
      <c r="W1904" s="27">
        <f t="shared" si="89"/>
        <v>7</v>
      </c>
      <c r="X1904" s="27">
        <f t="shared" si="87"/>
        <v>1.2099998096</v>
      </c>
    </row>
    <row r="1905" spans="1:24" x14ac:dyDescent="0.25">
      <c r="A1905" s="26">
        <v>46265</v>
      </c>
      <c r="B1905" s="27" t="s">
        <v>10397</v>
      </c>
      <c r="C1905" s="27" t="s">
        <v>2137</v>
      </c>
      <c r="D1905" s="27" t="s">
        <v>2142</v>
      </c>
      <c r="E1905" s="27" t="s">
        <v>35</v>
      </c>
      <c r="F1905" s="27" t="s">
        <v>23</v>
      </c>
      <c r="G1905" s="27" t="s">
        <v>36</v>
      </c>
      <c r="H1905" s="27" t="s">
        <v>24</v>
      </c>
      <c r="I1905" s="28">
        <v>12504400</v>
      </c>
      <c r="J1905" s="28">
        <v>0</v>
      </c>
      <c r="K1905" s="28">
        <v>12504400</v>
      </c>
      <c r="L1905" s="29">
        <v>1.0900000000000001</v>
      </c>
      <c r="M1905" s="29">
        <f>IFERROR(_xlfn.XLOOKUP($B1905,'Ownership Metrics'!$A:$A,'Ownership Metrics'!$B:$B),"")</f>
        <v>64.2</v>
      </c>
      <c r="N1905" s="28">
        <f>IFERROR(_xlfn.XLOOKUP($B1905,'Ownership Metrics'!$A:$A,'Ownership Metrics'!$C:$C),"")</f>
        <v>233</v>
      </c>
      <c r="O1905" s="29">
        <f>IFERROR(_xlfn.XLOOKUP($B1905,'Ownership Metrics'!$A:$A,'Ownership Metrics'!$D:$D),"")</f>
        <v>10.25</v>
      </c>
      <c r="P1905" s="29">
        <f>IFERROR(_xlfn.XLOOKUP($B1905,'Ownership Metrics'!$A:$A,'Ownership Metrics'!$E:$E),"")</f>
        <v>24.49</v>
      </c>
      <c r="Q1905" s="30">
        <f>IFERROR(_xlfn.XLOOKUP($B1905,'Ownership Metrics'!$A:$A,'Ownership Metrics'!$F:$F),"")</f>
        <v>11</v>
      </c>
      <c r="R1905" s="30">
        <f>IFERROR(_xlfn.XLOOKUP($B1905,'Ownership Metrics'!$A:$A,'Ownership Metrics'!$G:$G),"")</f>
        <v>19</v>
      </c>
      <c r="S1905" s="27" t="str">
        <f>IFERROR(_xlfn.XLOOKUP($B1905,'Ownership Metrics'!$A:$A,'Ownership Metrics'!$H:$H),"")</f>
        <v>Tersebar</v>
      </c>
      <c r="T1905" s="27" t="str">
        <f>IFERROR(_xlfn.XLOOKUP($B1905,'Ownership Metrics'!$A:$A,'Ownership Metrics'!$I:$I),"")</f>
        <v>Rendah</v>
      </c>
      <c r="U1905" s="27">
        <f>IF(COUNTIFS($B$2:$B1905,$B1905,$D$2:$D1905,$D1905)=1,1,0)</f>
        <v>1</v>
      </c>
      <c r="V1905" s="27">
        <f t="shared" si="88"/>
        <v>1.0900000000000001</v>
      </c>
      <c r="W1905" s="27">
        <f t="shared" si="89"/>
        <v>10</v>
      </c>
      <c r="X1905" s="27">
        <f t="shared" si="87"/>
        <v>1.0899998095000001</v>
      </c>
    </row>
    <row r="1906" spans="1:24" x14ac:dyDescent="0.25">
      <c r="A1906" s="26">
        <v>46265</v>
      </c>
      <c r="B1906" s="27" t="s">
        <v>10397</v>
      </c>
      <c r="C1906" s="27" t="s">
        <v>2137</v>
      </c>
      <c r="D1906" s="27" t="s">
        <v>2143</v>
      </c>
      <c r="E1906" s="27" t="s">
        <v>35</v>
      </c>
      <c r="F1906" s="27" t="s">
        <v>23</v>
      </c>
      <c r="G1906" s="27" t="s">
        <v>36</v>
      </c>
      <c r="H1906" s="27" t="s">
        <v>24</v>
      </c>
      <c r="I1906" s="28">
        <v>12006900</v>
      </c>
      <c r="J1906" s="28">
        <v>0</v>
      </c>
      <c r="K1906" s="28">
        <v>12006900</v>
      </c>
      <c r="L1906" s="29">
        <v>1.05</v>
      </c>
      <c r="M1906" s="29">
        <f>IFERROR(_xlfn.XLOOKUP($B1906,'Ownership Metrics'!$A:$A,'Ownership Metrics'!$B:$B),"")</f>
        <v>64.2</v>
      </c>
      <c r="N1906" s="28">
        <f>IFERROR(_xlfn.XLOOKUP($B1906,'Ownership Metrics'!$A:$A,'Ownership Metrics'!$C:$C),"")</f>
        <v>233</v>
      </c>
      <c r="O1906" s="29">
        <f>IFERROR(_xlfn.XLOOKUP($B1906,'Ownership Metrics'!$A:$A,'Ownership Metrics'!$D:$D),"")</f>
        <v>10.25</v>
      </c>
      <c r="P1906" s="29">
        <f>IFERROR(_xlfn.XLOOKUP($B1906,'Ownership Metrics'!$A:$A,'Ownership Metrics'!$E:$E),"")</f>
        <v>24.49</v>
      </c>
      <c r="Q1906" s="30">
        <f>IFERROR(_xlfn.XLOOKUP($B1906,'Ownership Metrics'!$A:$A,'Ownership Metrics'!$F:$F),"")</f>
        <v>11</v>
      </c>
      <c r="R1906" s="30">
        <f>IFERROR(_xlfn.XLOOKUP($B1906,'Ownership Metrics'!$A:$A,'Ownership Metrics'!$G:$G),"")</f>
        <v>19</v>
      </c>
      <c r="S1906" s="27" t="str">
        <f>IFERROR(_xlfn.XLOOKUP($B1906,'Ownership Metrics'!$A:$A,'Ownership Metrics'!$H:$H),"")</f>
        <v>Tersebar</v>
      </c>
      <c r="T1906" s="27" t="str">
        <f>IFERROR(_xlfn.XLOOKUP($B1906,'Ownership Metrics'!$A:$A,'Ownership Metrics'!$I:$I),"")</f>
        <v>Rendah</v>
      </c>
      <c r="U1906" s="27">
        <f>IF(COUNTIFS($B$2:$B1906,$B1906,$D$2:$D1906,$D1906)=1,1,0)</f>
        <v>1</v>
      </c>
      <c r="V1906" s="27">
        <f t="shared" si="88"/>
        <v>1.05</v>
      </c>
      <c r="W1906" s="27">
        <f t="shared" si="89"/>
        <v>11</v>
      </c>
      <c r="X1906" s="27">
        <f t="shared" si="87"/>
        <v>1.0499998094</v>
      </c>
    </row>
    <row r="1907" spans="1:24" x14ac:dyDescent="0.25">
      <c r="A1907" s="26">
        <v>46265</v>
      </c>
      <c r="B1907" s="27" t="s">
        <v>10397</v>
      </c>
      <c r="C1907" s="27" t="s">
        <v>2137</v>
      </c>
      <c r="D1907" s="27" t="s">
        <v>2144</v>
      </c>
      <c r="E1907" s="27" t="s">
        <v>35</v>
      </c>
      <c r="F1907" s="27" t="s">
        <v>23</v>
      </c>
      <c r="G1907" s="27" t="s">
        <v>36</v>
      </c>
      <c r="H1907" s="27" t="s">
        <v>24</v>
      </c>
      <c r="I1907" s="28">
        <v>13200000</v>
      </c>
      <c r="J1907" s="28">
        <v>0</v>
      </c>
      <c r="K1907" s="28">
        <v>13200000</v>
      </c>
      <c r="L1907" s="29">
        <v>1.1499999999999999</v>
      </c>
      <c r="M1907" s="29">
        <f>IFERROR(_xlfn.XLOOKUP($B1907,'Ownership Metrics'!$A:$A,'Ownership Metrics'!$B:$B),"")</f>
        <v>64.2</v>
      </c>
      <c r="N1907" s="28">
        <f>IFERROR(_xlfn.XLOOKUP($B1907,'Ownership Metrics'!$A:$A,'Ownership Metrics'!$C:$C),"")</f>
        <v>233</v>
      </c>
      <c r="O1907" s="29">
        <f>IFERROR(_xlfn.XLOOKUP($B1907,'Ownership Metrics'!$A:$A,'Ownership Metrics'!$D:$D),"")</f>
        <v>10.25</v>
      </c>
      <c r="P1907" s="29">
        <f>IFERROR(_xlfn.XLOOKUP($B1907,'Ownership Metrics'!$A:$A,'Ownership Metrics'!$E:$E),"")</f>
        <v>24.49</v>
      </c>
      <c r="Q1907" s="30">
        <f>IFERROR(_xlfn.XLOOKUP($B1907,'Ownership Metrics'!$A:$A,'Ownership Metrics'!$F:$F),"")</f>
        <v>11</v>
      </c>
      <c r="R1907" s="30">
        <f>IFERROR(_xlfn.XLOOKUP($B1907,'Ownership Metrics'!$A:$A,'Ownership Metrics'!$G:$G),"")</f>
        <v>19</v>
      </c>
      <c r="S1907" s="27" t="str">
        <f>IFERROR(_xlfn.XLOOKUP($B1907,'Ownership Metrics'!$A:$A,'Ownership Metrics'!$H:$H),"")</f>
        <v>Tersebar</v>
      </c>
      <c r="T1907" s="27" t="str">
        <f>IFERROR(_xlfn.XLOOKUP($B1907,'Ownership Metrics'!$A:$A,'Ownership Metrics'!$I:$I),"")</f>
        <v>Rendah</v>
      </c>
      <c r="U1907" s="27">
        <f>IF(COUNTIFS($B$2:$B1907,$B1907,$D$2:$D1907,$D1907)=1,1,0)</f>
        <v>1</v>
      </c>
      <c r="V1907" s="27">
        <f t="shared" si="88"/>
        <v>1.1499999999999999</v>
      </c>
      <c r="W1907" s="27">
        <f t="shared" si="89"/>
        <v>9</v>
      </c>
      <c r="X1907" s="27">
        <f t="shared" si="87"/>
        <v>1.1499998092999999</v>
      </c>
    </row>
    <row r="1908" spans="1:24" x14ac:dyDescent="0.25">
      <c r="A1908" s="26">
        <v>46265</v>
      </c>
      <c r="B1908" s="27" t="s">
        <v>10397</v>
      </c>
      <c r="C1908" s="27" t="s">
        <v>2137</v>
      </c>
      <c r="D1908" s="27" t="s">
        <v>2145</v>
      </c>
      <c r="E1908" s="27" t="s">
        <v>35</v>
      </c>
      <c r="F1908" s="27" t="s">
        <v>23</v>
      </c>
      <c r="G1908" s="27" t="s">
        <v>36</v>
      </c>
      <c r="H1908" s="27" t="s">
        <v>24</v>
      </c>
      <c r="I1908" s="28">
        <v>13500000</v>
      </c>
      <c r="J1908" s="28">
        <v>0</v>
      </c>
      <c r="K1908" s="28">
        <v>13500000</v>
      </c>
      <c r="L1908" s="29">
        <v>1.18</v>
      </c>
      <c r="M1908" s="29">
        <f>IFERROR(_xlfn.XLOOKUP($B1908,'Ownership Metrics'!$A:$A,'Ownership Metrics'!$B:$B),"")</f>
        <v>64.2</v>
      </c>
      <c r="N1908" s="28">
        <f>IFERROR(_xlfn.XLOOKUP($B1908,'Ownership Metrics'!$A:$A,'Ownership Metrics'!$C:$C),"")</f>
        <v>233</v>
      </c>
      <c r="O1908" s="29">
        <f>IFERROR(_xlfn.XLOOKUP($B1908,'Ownership Metrics'!$A:$A,'Ownership Metrics'!$D:$D),"")</f>
        <v>10.25</v>
      </c>
      <c r="P1908" s="29">
        <f>IFERROR(_xlfn.XLOOKUP($B1908,'Ownership Metrics'!$A:$A,'Ownership Metrics'!$E:$E),"")</f>
        <v>24.49</v>
      </c>
      <c r="Q1908" s="30">
        <f>IFERROR(_xlfn.XLOOKUP($B1908,'Ownership Metrics'!$A:$A,'Ownership Metrics'!$F:$F),"")</f>
        <v>11</v>
      </c>
      <c r="R1908" s="30">
        <f>IFERROR(_xlfn.XLOOKUP($B1908,'Ownership Metrics'!$A:$A,'Ownership Metrics'!$G:$G),"")</f>
        <v>19</v>
      </c>
      <c r="S1908" s="27" t="str">
        <f>IFERROR(_xlfn.XLOOKUP($B1908,'Ownership Metrics'!$A:$A,'Ownership Metrics'!$H:$H),"")</f>
        <v>Tersebar</v>
      </c>
      <c r="T1908" s="27" t="str">
        <f>IFERROR(_xlfn.XLOOKUP($B1908,'Ownership Metrics'!$A:$A,'Ownership Metrics'!$I:$I),"")</f>
        <v>Rendah</v>
      </c>
      <c r="U1908" s="27">
        <f>IF(COUNTIFS($B$2:$B1908,$B1908,$D$2:$D1908,$D1908)=1,1,0)</f>
        <v>1</v>
      </c>
      <c r="V1908" s="27">
        <f t="shared" si="88"/>
        <v>1.18</v>
      </c>
      <c r="W1908" s="27">
        <f t="shared" si="89"/>
        <v>8</v>
      </c>
      <c r="X1908" s="27">
        <f t="shared" si="87"/>
        <v>1.1799998091999999</v>
      </c>
    </row>
    <row r="1909" spans="1:24" x14ac:dyDescent="0.25">
      <c r="A1909" s="26">
        <v>46265</v>
      </c>
      <c r="B1909" s="27" t="s">
        <v>10397</v>
      </c>
      <c r="C1909" s="27" t="s">
        <v>2137</v>
      </c>
      <c r="D1909" s="27" t="s">
        <v>2146</v>
      </c>
      <c r="E1909" s="27" t="s">
        <v>35</v>
      </c>
      <c r="F1909" s="27" t="s">
        <v>23</v>
      </c>
      <c r="G1909" s="27" t="s">
        <v>36</v>
      </c>
      <c r="H1909" s="27" t="s">
        <v>24</v>
      </c>
      <c r="I1909" s="28">
        <v>106598800</v>
      </c>
      <c r="J1909" s="28">
        <v>0</v>
      </c>
      <c r="K1909" s="28">
        <v>106598800</v>
      </c>
      <c r="L1909" s="29">
        <v>9.3000000000000007</v>
      </c>
      <c r="M1909" s="29">
        <f>IFERROR(_xlfn.XLOOKUP($B1909,'Ownership Metrics'!$A:$A,'Ownership Metrics'!$B:$B),"")</f>
        <v>64.2</v>
      </c>
      <c r="N1909" s="28">
        <f>IFERROR(_xlfn.XLOOKUP($B1909,'Ownership Metrics'!$A:$A,'Ownership Metrics'!$C:$C),"")</f>
        <v>233</v>
      </c>
      <c r="O1909" s="29">
        <f>IFERROR(_xlfn.XLOOKUP($B1909,'Ownership Metrics'!$A:$A,'Ownership Metrics'!$D:$D),"")</f>
        <v>10.25</v>
      </c>
      <c r="P1909" s="29">
        <f>IFERROR(_xlfn.XLOOKUP($B1909,'Ownership Metrics'!$A:$A,'Ownership Metrics'!$E:$E),"")</f>
        <v>24.49</v>
      </c>
      <c r="Q1909" s="30">
        <f>IFERROR(_xlfn.XLOOKUP($B1909,'Ownership Metrics'!$A:$A,'Ownership Metrics'!$F:$F),"")</f>
        <v>11</v>
      </c>
      <c r="R1909" s="30">
        <f>IFERROR(_xlfn.XLOOKUP($B1909,'Ownership Metrics'!$A:$A,'Ownership Metrics'!$G:$G),"")</f>
        <v>19</v>
      </c>
      <c r="S1909" s="27" t="str">
        <f>IFERROR(_xlfn.XLOOKUP($B1909,'Ownership Metrics'!$A:$A,'Ownership Metrics'!$H:$H),"")</f>
        <v>Tersebar</v>
      </c>
      <c r="T1909" s="27" t="str">
        <f>IFERROR(_xlfn.XLOOKUP($B1909,'Ownership Metrics'!$A:$A,'Ownership Metrics'!$I:$I),"")</f>
        <v>Rendah</v>
      </c>
      <c r="U1909" s="27">
        <f>IF(COUNTIFS($B$2:$B1909,$B1909,$D$2:$D1909,$D1909)=1,1,0)</f>
        <v>1</v>
      </c>
      <c r="V1909" s="27">
        <f t="shared" si="88"/>
        <v>9.3000000000000007</v>
      </c>
      <c r="W1909" s="27">
        <f t="shared" si="89"/>
        <v>2</v>
      </c>
      <c r="X1909" s="27">
        <f t="shared" si="87"/>
        <v>9.2999998091000009</v>
      </c>
    </row>
    <row r="1910" spans="1:24" x14ac:dyDescent="0.25">
      <c r="A1910" s="26">
        <v>46265</v>
      </c>
      <c r="B1910" s="27" t="s">
        <v>10397</v>
      </c>
      <c r="C1910" s="27" t="s">
        <v>2137</v>
      </c>
      <c r="D1910" s="27" t="s">
        <v>2147</v>
      </c>
      <c r="E1910" s="27" t="s">
        <v>35</v>
      </c>
      <c r="F1910" s="27" t="s">
        <v>23</v>
      </c>
      <c r="G1910" s="27" t="s">
        <v>36</v>
      </c>
      <c r="H1910" s="27" t="s">
        <v>24</v>
      </c>
      <c r="I1910" s="28">
        <v>23283200</v>
      </c>
      <c r="J1910" s="28">
        <v>0</v>
      </c>
      <c r="K1910" s="28">
        <v>23283200</v>
      </c>
      <c r="L1910" s="29">
        <v>2.0299999999999998</v>
      </c>
      <c r="M1910" s="29">
        <f>IFERROR(_xlfn.XLOOKUP($B1910,'Ownership Metrics'!$A:$A,'Ownership Metrics'!$B:$B),"")</f>
        <v>64.2</v>
      </c>
      <c r="N1910" s="28">
        <f>IFERROR(_xlfn.XLOOKUP($B1910,'Ownership Metrics'!$A:$A,'Ownership Metrics'!$C:$C),"")</f>
        <v>233</v>
      </c>
      <c r="O1910" s="29">
        <f>IFERROR(_xlfn.XLOOKUP($B1910,'Ownership Metrics'!$A:$A,'Ownership Metrics'!$D:$D),"")</f>
        <v>10.25</v>
      </c>
      <c r="P1910" s="29">
        <f>IFERROR(_xlfn.XLOOKUP($B1910,'Ownership Metrics'!$A:$A,'Ownership Metrics'!$E:$E),"")</f>
        <v>24.49</v>
      </c>
      <c r="Q1910" s="30">
        <f>IFERROR(_xlfn.XLOOKUP($B1910,'Ownership Metrics'!$A:$A,'Ownership Metrics'!$F:$F),"")</f>
        <v>11</v>
      </c>
      <c r="R1910" s="30">
        <f>IFERROR(_xlfn.XLOOKUP($B1910,'Ownership Metrics'!$A:$A,'Ownership Metrics'!$G:$G),"")</f>
        <v>19</v>
      </c>
      <c r="S1910" s="27" t="str">
        <f>IFERROR(_xlfn.XLOOKUP($B1910,'Ownership Metrics'!$A:$A,'Ownership Metrics'!$H:$H),"")</f>
        <v>Tersebar</v>
      </c>
      <c r="T1910" s="27" t="str">
        <f>IFERROR(_xlfn.XLOOKUP($B1910,'Ownership Metrics'!$A:$A,'Ownership Metrics'!$I:$I),"")</f>
        <v>Rendah</v>
      </c>
      <c r="U1910" s="27">
        <f>IF(COUNTIFS($B$2:$B1910,$B1910,$D$2:$D1910,$D1910)=1,1,0)</f>
        <v>1</v>
      </c>
      <c r="V1910" s="27">
        <f t="shared" si="88"/>
        <v>2.0299999999999998</v>
      </c>
      <c r="W1910" s="27">
        <f t="shared" si="89"/>
        <v>4</v>
      </c>
      <c r="X1910" s="27">
        <f t="shared" si="87"/>
        <v>2.029999809</v>
      </c>
    </row>
    <row r="1911" spans="1:24" x14ac:dyDescent="0.25">
      <c r="A1911" s="26">
        <v>46265</v>
      </c>
      <c r="B1911" s="27" t="s">
        <v>10397</v>
      </c>
      <c r="C1911" s="27" t="s">
        <v>2137</v>
      </c>
      <c r="D1911" s="27" t="s">
        <v>2148</v>
      </c>
      <c r="E1911" s="27" t="s">
        <v>35</v>
      </c>
      <c r="F1911" s="27" t="s">
        <v>23</v>
      </c>
      <c r="G1911" s="27" t="s">
        <v>36</v>
      </c>
      <c r="H1911" s="27" t="s">
        <v>24</v>
      </c>
      <c r="I1911" s="28">
        <v>56631700</v>
      </c>
      <c r="J1911" s="28">
        <v>0</v>
      </c>
      <c r="K1911" s="28">
        <v>56631700</v>
      </c>
      <c r="L1911" s="29">
        <v>4.9400000000000004</v>
      </c>
      <c r="M1911" s="29">
        <f>IFERROR(_xlfn.XLOOKUP($B1911,'Ownership Metrics'!$A:$A,'Ownership Metrics'!$B:$B),"")</f>
        <v>64.2</v>
      </c>
      <c r="N1911" s="28">
        <f>IFERROR(_xlfn.XLOOKUP($B1911,'Ownership Metrics'!$A:$A,'Ownership Metrics'!$C:$C),"")</f>
        <v>233</v>
      </c>
      <c r="O1911" s="29">
        <f>IFERROR(_xlfn.XLOOKUP($B1911,'Ownership Metrics'!$A:$A,'Ownership Metrics'!$D:$D),"")</f>
        <v>10.25</v>
      </c>
      <c r="P1911" s="29">
        <f>IFERROR(_xlfn.XLOOKUP($B1911,'Ownership Metrics'!$A:$A,'Ownership Metrics'!$E:$E),"")</f>
        <v>24.49</v>
      </c>
      <c r="Q1911" s="30">
        <f>IFERROR(_xlfn.XLOOKUP($B1911,'Ownership Metrics'!$A:$A,'Ownership Metrics'!$F:$F),"")</f>
        <v>11</v>
      </c>
      <c r="R1911" s="30">
        <f>IFERROR(_xlfn.XLOOKUP($B1911,'Ownership Metrics'!$A:$A,'Ownership Metrics'!$G:$G),"")</f>
        <v>19</v>
      </c>
      <c r="S1911" s="27" t="str">
        <f>IFERROR(_xlfn.XLOOKUP($B1911,'Ownership Metrics'!$A:$A,'Ownership Metrics'!$H:$H),"")</f>
        <v>Tersebar</v>
      </c>
      <c r="T1911" s="27" t="str">
        <f>IFERROR(_xlfn.XLOOKUP($B1911,'Ownership Metrics'!$A:$A,'Ownership Metrics'!$I:$I),"")</f>
        <v>Rendah</v>
      </c>
      <c r="U1911" s="27">
        <f>IF(COUNTIFS($B$2:$B1911,$B1911,$D$2:$D1911,$D1911)=1,1,0)</f>
        <v>1</v>
      </c>
      <c r="V1911" s="27">
        <f t="shared" si="88"/>
        <v>4.9400000000000004</v>
      </c>
      <c r="W1911" s="27">
        <f t="shared" si="89"/>
        <v>3</v>
      </c>
      <c r="X1911" s="27">
        <f t="shared" si="87"/>
        <v>4.9399998089000006</v>
      </c>
    </row>
    <row r="1912" spans="1:24" x14ac:dyDescent="0.25">
      <c r="A1912" s="26">
        <v>46265</v>
      </c>
      <c r="B1912" s="27" t="s">
        <v>10398</v>
      </c>
      <c r="C1912" s="27" t="s">
        <v>2150</v>
      </c>
      <c r="D1912" s="27" t="s">
        <v>661</v>
      </c>
      <c r="E1912" s="27" t="s">
        <v>22</v>
      </c>
      <c r="F1912" s="27" t="s">
        <v>23</v>
      </c>
      <c r="G1912" s="27"/>
      <c r="H1912" s="27" t="s">
        <v>24</v>
      </c>
      <c r="I1912" s="28">
        <v>9450000</v>
      </c>
      <c r="J1912" s="28">
        <v>0</v>
      </c>
      <c r="K1912" s="28">
        <v>9450000</v>
      </c>
      <c r="L1912" s="29">
        <v>1.38</v>
      </c>
      <c r="M1912" s="29">
        <f>IFERROR(_xlfn.XLOOKUP($B1912,'Ownership Metrics'!$A:$A,'Ownership Metrics'!$B:$B),"")</f>
        <v>54.5</v>
      </c>
      <c r="N1912" s="28">
        <f>IFERROR(_xlfn.XLOOKUP($B1912,'Ownership Metrics'!$A:$A,'Ownership Metrics'!$C:$C),"")</f>
        <v>667</v>
      </c>
      <c r="O1912" s="29">
        <f>IFERROR(_xlfn.XLOOKUP($B1912,'Ownership Metrics'!$A:$A,'Ownership Metrics'!$D:$D),"")</f>
        <v>23.57</v>
      </c>
      <c r="P1912" s="29">
        <f>IFERROR(_xlfn.XLOOKUP($B1912,'Ownership Metrics'!$A:$A,'Ownership Metrics'!$E:$E),"")</f>
        <v>35.99</v>
      </c>
      <c r="Q1912" s="30">
        <f>IFERROR(_xlfn.XLOOKUP($B1912,'Ownership Metrics'!$A:$A,'Ownership Metrics'!$F:$F),"")</f>
        <v>7</v>
      </c>
      <c r="R1912" s="30">
        <f>IFERROR(_xlfn.XLOOKUP($B1912,'Ownership Metrics'!$A:$A,'Ownership Metrics'!$G:$G),"")</f>
        <v>29</v>
      </c>
      <c r="S1912" s="27" t="str">
        <f>IFERROR(_xlfn.XLOOKUP($B1912,'Ownership Metrics'!$A:$A,'Ownership Metrics'!$H:$H),"")</f>
        <v>Tersebar</v>
      </c>
      <c r="T1912" s="27" t="str">
        <f>IFERROR(_xlfn.XLOOKUP($B1912,'Ownership Metrics'!$A:$A,'Ownership Metrics'!$I:$I),"")</f>
        <v>Sedang</v>
      </c>
      <c r="U1912" s="27">
        <f>IF(COUNTIFS($B$2:$B1912,$B1912,$D$2:$D1912,$D1912)=1,1,0)</f>
        <v>1</v>
      </c>
      <c r="V1912" s="27">
        <f t="shared" si="88"/>
        <v>1.38</v>
      </c>
      <c r="W1912" s="27">
        <f t="shared" si="89"/>
        <v>6</v>
      </c>
      <c r="X1912" s="27">
        <f t="shared" si="87"/>
        <v>1.3799998087999998</v>
      </c>
    </row>
    <row r="1913" spans="1:24" x14ac:dyDescent="0.25">
      <c r="A1913" s="26">
        <v>46265</v>
      </c>
      <c r="B1913" s="27" t="s">
        <v>10398</v>
      </c>
      <c r="C1913" s="27" t="s">
        <v>2150</v>
      </c>
      <c r="D1913" s="27" t="s">
        <v>2151</v>
      </c>
      <c r="E1913" s="27" t="s">
        <v>22</v>
      </c>
      <c r="F1913" s="27" t="s">
        <v>23</v>
      </c>
      <c r="G1913" s="27"/>
      <c r="H1913" s="27" t="s">
        <v>24</v>
      </c>
      <c r="I1913" s="28">
        <v>13583400</v>
      </c>
      <c r="J1913" s="28">
        <v>0</v>
      </c>
      <c r="K1913" s="28">
        <v>13583400</v>
      </c>
      <c r="L1913" s="29">
        <v>1.98</v>
      </c>
      <c r="M1913" s="29">
        <f>IFERROR(_xlfn.XLOOKUP($B1913,'Ownership Metrics'!$A:$A,'Ownership Metrics'!$B:$B),"")</f>
        <v>54.5</v>
      </c>
      <c r="N1913" s="28">
        <f>IFERROR(_xlfn.XLOOKUP($B1913,'Ownership Metrics'!$A:$A,'Ownership Metrics'!$C:$C),"")</f>
        <v>667</v>
      </c>
      <c r="O1913" s="29">
        <f>IFERROR(_xlfn.XLOOKUP($B1913,'Ownership Metrics'!$A:$A,'Ownership Metrics'!$D:$D),"")</f>
        <v>23.57</v>
      </c>
      <c r="P1913" s="29">
        <f>IFERROR(_xlfn.XLOOKUP($B1913,'Ownership Metrics'!$A:$A,'Ownership Metrics'!$E:$E),"")</f>
        <v>35.99</v>
      </c>
      <c r="Q1913" s="30">
        <f>IFERROR(_xlfn.XLOOKUP($B1913,'Ownership Metrics'!$A:$A,'Ownership Metrics'!$F:$F),"")</f>
        <v>7</v>
      </c>
      <c r="R1913" s="30">
        <f>IFERROR(_xlfn.XLOOKUP($B1913,'Ownership Metrics'!$A:$A,'Ownership Metrics'!$G:$G),"")</f>
        <v>29</v>
      </c>
      <c r="S1913" s="27" t="str">
        <f>IFERROR(_xlfn.XLOOKUP($B1913,'Ownership Metrics'!$A:$A,'Ownership Metrics'!$H:$H),"")</f>
        <v>Tersebar</v>
      </c>
      <c r="T1913" s="27" t="str">
        <f>IFERROR(_xlfn.XLOOKUP($B1913,'Ownership Metrics'!$A:$A,'Ownership Metrics'!$I:$I),"")</f>
        <v>Sedang</v>
      </c>
      <c r="U1913" s="27">
        <f>IF(COUNTIFS($B$2:$B1913,$B1913,$D$2:$D1913,$D1913)=1,1,0)</f>
        <v>1</v>
      </c>
      <c r="V1913" s="27">
        <f t="shared" si="88"/>
        <v>1.98</v>
      </c>
      <c r="W1913" s="27">
        <f t="shared" si="89"/>
        <v>5</v>
      </c>
      <c r="X1913" s="27">
        <f t="shared" si="87"/>
        <v>1.9799998086999999</v>
      </c>
    </row>
    <row r="1914" spans="1:24" x14ac:dyDescent="0.25">
      <c r="A1914" s="26">
        <v>46265</v>
      </c>
      <c r="B1914" s="27" t="s">
        <v>10398</v>
      </c>
      <c r="C1914" s="27" t="s">
        <v>2150</v>
      </c>
      <c r="D1914" s="27" t="s">
        <v>2152</v>
      </c>
      <c r="E1914" s="27" t="s">
        <v>22</v>
      </c>
      <c r="F1914" s="27" t="s">
        <v>32</v>
      </c>
      <c r="G1914" s="27"/>
      <c r="H1914" s="27" t="s">
        <v>64</v>
      </c>
      <c r="I1914" s="28">
        <v>33800000</v>
      </c>
      <c r="J1914" s="28">
        <v>0</v>
      </c>
      <c r="K1914" s="28">
        <v>33800000</v>
      </c>
      <c r="L1914" s="29">
        <v>4.92</v>
      </c>
      <c r="M1914" s="29">
        <f>IFERROR(_xlfn.XLOOKUP($B1914,'Ownership Metrics'!$A:$A,'Ownership Metrics'!$B:$B),"")</f>
        <v>54.5</v>
      </c>
      <c r="N1914" s="28">
        <f>IFERROR(_xlfn.XLOOKUP($B1914,'Ownership Metrics'!$A:$A,'Ownership Metrics'!$C:$C),"")</f>
        <v>667</v>
      </c>
      <c r="O1914" s="29">
        <f>IFERROR(_xlfn.XLOOKUP($B1914,'Ownership Metrics'!$A:$A,'Ownership Metrics'!$D:$D),"")</f>
        <v>23.57</v>
      </c>
      <c r="P1914" s="29">
        <f>IFERROR(_xlfn.XLOOKUP($B1914,'Ownership Metrics'!$A:$A,'Ownership Metrics'!$E:$E),"")</f>
        <v>35.99</v>
      </c>
      <c r="Q1914" s="30">
        <f>IFERROR(_xlfn.XLOOKUP($B1914,'Ownership Metrics'!$A:$A,'Ownership Metrics'!$F:$F),"")</f>
        <v>7</v>
      </c>
      <c r="R1914" s="30">
        <f>IFERROR(_xlfn.XLOOKUP($B1914,'Ownership Metrics'!$A:$A,'Ownership Metrics'!$G:$G),"")</f>
        <v>29</v>
      </c>
      <c r="S1914" s="27" t="str">
        <f>IFERROR(_xlfn.XLOOKUP($B1914,'Ownership Metrics'!$A:$A,'Ownership Metrics'!$H:$H),"")</f>
        <v>Tersebar</v>
      </c>
      <c r="T1914" s="27" t="str">
        <f>IFERROR(_xlfn.XLOOKUP($B1914,'Ownership Metrics'!$A:$A,'Ownership Metrics'!$I:$I),"")</f>
        <v>Sedang</v>
      </c>
      <c r="U1914" s="27">
        <f>IF(COUNTIFS($B$2:$B1914,$B1914,$D$2:$D1914,$D1914)=1,1,0)</f>
        <v>1</v>
      </c>
      <c r="V1914" s="27">
        <f t="shared" si="88"/>
        <v>4.92</v>
      </c>
      <c r="W1914" s="27">
        <f t="shared" si="89"/>
        <v>4</v>
      </c>
      <c r="X1914" s="27">
        <f t="shared" si="87"/>
        <v>4.9199998086000001</v>
      </c>
    </row>
    <row r="1915" spans="1:24" x14ac:dyDescent="0.25">
      <c r="A1915" s="26">
        <v>46265</v>
      </c>
      <c r="B1915" s="27" t="s">
        <v>10398</v>
      </c>
      <c r="C1915" s="27" t="s">
        <v>2150</v>
      </c>
      <c r="D1915" s="27" t="s">
        <v>2153</v>
      </c>
      <c r="E1915" s="27" t="s">
        <v>35</v>
      </c>
      <c r="F1915" s="27" t="s">
        <v>23</v>
      </c>
      <c r="G1915" s="27" t="s">
        <v>36</v>
      </c>
      <c r="H1915" s="27" t="s">
        <v>24</v>
      </c>
      <c r="I1915" s="28">
        <v>35291700</v>
      </c>
      <c r="J1915" s="28">
        <v>0</v>
      </c>
      <c r="K1915" s="28">
        <v>35291700</v>
      </c>
      <c r="L1915" s="29">
        <v>5.14</v>
      </c>
      <c r="M1915" s="29">
        <f>IFERROR(_xlfn.XLOOKUP($B1915,'Ownership Metrics'!$A:$A,'Ownership Metrics'!$B:$B),"")</f>
        <v>54.5</v>
      </c>
      <c r="N1915" s="28">
        <f>IFERROR(_xlfn.XLOOKUP($B1915,'Ownership Metrics'!$A:$A,'Ownership Metrics'!$C:$C),"")</f>
        <v>667</v>
      </c>
      <c r="O1915" s="29">
        <f>IFERROR(_xlfn.XLOOKUP($B1915,'Ownership Metrics'!$A:$A,'Ownership Metrics'!$D:$D),"")</f>
        <v>23.57</v>
      </c>
      <c r="P1915" s="29">
        <f>IFERROR(_xlfn.XLOOKUP($B1915,'Ownership Metrics'!$A:$A,'Ownership Metrics'!$E:$E),"")</f>
        <v>35.99</v>
      </c>
      <c r="Q1915" s="30">
        <f>IFERROR(_xlfn.XLOOKUP($B1915,'Ownership Metrics'!$A:$A,'Ownership Metrics'!$F:$F),"")</f>
        <v>7</v>
      </c>
      <c r="R1915" s="30">
        <f>IFERROR(_xlfn.XLOOKUP($B1915,'Ownership Metrics'!$A:$A,'Ownership Metrics'!$G:$G),"")</f>
        <v>29</v>
      </c>
      <c r="S1915" s="27" t="str">
        <f>IFERROR(_xlfn.XLOOKUP($B1915,'Ownership Metrics'!$A:$A,'Ownership Metrics'!$H:$H),"")</f>
        <v>Tersebar</v>
      </c>
      <c r="T1915" s="27" t="str">
        <f>IFERROR(_xlfn.XLOOKUP($B1915,'Ownership Metrics'!$A:$A,'Ownership Metrics'!$I:$I),"")</f>
        <v>Sedang</v>
      </c>
      <c r="U1915" s="27">
        <f>IF(COUNTIFS($B$2:$B1915,$B1915,$D$2:$D1915,$D1915)=1,1,0)</f>
        <v>1</v>
      </c>
      <c r="V1915" s="27">
        <f t="shared" si="88"/>
        <v>5.14</v>
      </c>
      <c r="W1915" s="27">
        <f t="shared" si="89"/>
        <v>3</v>
      </c>
      <c r="X1915" s="27">
        <f t="shared" si="87"/>
        <v>5.1399998084999998</v>
      </c>
    </row>
    <row r="1916" spans="1:24" x14ac:dyDescent="0.25">
      <c r="A1916" s="26">
        <v>46265</v>
      </c>
      <c r="B1916" s="27" t="s">
        <v>10398</v>
      </c>
      <c r="C1916" s="27" t="s">
        <v>2150</v>
      </c>
      <c r="D1916" s="27" t="s">
        <v>2154</v>
      </c>
      <c r="E1916" s="27" t="s">
        <v>35</v>
      </c>
      <c r="F1916" s="27" t="s">
        <v>23</v>
      </c>
      <c r="G1916" s="27" t="s">
        <v>36</v>
      </c>
      <c r="H1916" s="27" t="s">
        <v>24</v>
      </c>
      <c r="I1916" s="28">
        <v>8445800</v>
      </c>
      <c r="J1916" s="28">
        <v>0</v>
      </c>
      <c r="K1916" s="28">
        <v>8445800</v>
      </c>
      <c r="L1916" s="29">
        <v>1.23</v>
      </c>
      <c r="M1916" s="29">
        <f>IFERROR(_xlfn.XLOOKUP($B1916,'Ownership Metrics'!$A:$A,'Ownership Metrics'!$B:$B),"")</f>
        <v>54.5</v>
      </c>
      <c r="N1916" s="28">
        <f>IFERROR(_xlfn.XLOOKUP($B1916,'Ownership Metrics'!$A:$A,'Ownership Metrics'!$C:$C),"")</f>
        <v>667</v>
      </c>
      <c r="O1916" s="29">
        <f>IFERROR(_xlfn.XLOOKUP($B1916,'Ownership Metrics'!$A:$A,'Ownership Metrics'!$D:$D),"")</f>
        <v>23.57</v>
      </c>
      <c r="P1916" s="29">
        <f>IFERROR(_xlfn.XLOOKUP($B1916,'Ownership Metrics'!$A:$A,'Ownership Metrics'!$E:$E),"")</f>
        <v>35.99</v>
      </c>
      <c r="Q1916" s="30">
        <f>IFERROR(_xlfn.XLOOKUP($B1916,'Ownership Metrics'!$A:$A,'Ownership Metrics'!$F:$F),"")</f>
        <v>7</v>
      </c>
      <c r="R1916" s="30">
        <f>IFERROR(_xlfn.XLOOKUP($B1916,'Ownership Metrics'!$A:$A,'Ownership Metrics'!$G:$G),"")</f>
        <v>29</v>
      </c>
      <c r="S1916" s="27" t="str">
        <f>IFERROR(_xlfn.XLOOKUP($B1916,'Ownership Metrics'!$A:$A,'Ownership Metrics'!$H:$H),"")</f>
        <v>Tersebar</v>
      </c>
      <c r="T1916" s="27" t="str">
        <f>IFERROR(_xlfn.XLOOKUP($B1916,'Ownership Metrics'!$A:$A,'Ownership Metrics'!$I:$I),"")</f>
        <v>Sedang</v>
      </c>
      <c r="U1916" s="27">
        <f>IF(COUNTIFS($B$2:$B1916,$B1916,$D$2:$D1916,$D1916)=1,1,0)</f>
        <v>1</v>
      </c>
      <c r="V1916" s="27">
        <f t="shared" si="88"/>
        <v>1.23</v>
      </c>
      <c r="W1916" s="27">
        <f t="shared" si="89"/>
        <v>7</v>
      </c>
      <c r="X1916" s="27">
        <f t="shared" si="87"/>
        <v>1.2299998083999999</v>
      </c>
    </row>
    <row r="1917" spans="1:24" x14ac:dyDescent="0.25">
      <c r="A1917" s="26">
        <v>46265</v>
      </c>
      <c r="B1917" s="27" t="s">
        <v>10398</v>
      </c>
      <c r="C1917" s="27" t="s">
        <v>2150</v>
      </c>
      <c r="D1917" s="27" t="s">
        <v>666</v>
      </c>
      <c r="E1917" s="27" t="s">
        <v>44</v>
      </c>
      <c r="F1917" s="27" t="s">
        <v>23</v>
      </c>
      <c r="G1917" s="27"/>
      <c r="H1917" s="27" t="s">
        <v>24</v>
      </c>
      <c r="I1917" s="28">
        <v>162009540</v>
      </c>
      <c r="J1917" s="28">
        <v>0</v>
      </c>
      <c r="K1917" s="28">
        <v>162009540</v>
      </c>
      <c r="L1917" s="29">
        <v>23.57</v>
      </c>
      <c r="M1917" s="29">
        <f>IFERROR(_xlfn.XLOOKUP($B1917,'Ownership Metrics'!$A:$A,'Ownership Metrics'!$B:$B),"")</f>
        <v>54.5</v>
      </c>
      <c r="N1917" s="28">
        <f>IFERROR(_xlfn.XLOOKUP($B1917,'Ownership Metrics'!$A:$A,'Ownership Metrics'!$C:$C),"")</f>
        <v>667</v>
      </c>
      <c r="O1917" s="29">
        <f>IFERROR(_xlfn.XLOOKUP($B1917,'Ownership Metrics'!$A:$A,'Ownership Metrics'!$D:$D),"")</f>
        <v>23.57</v>
      </c>
      <c r="P1917" s="29">
        <f>IFERROR(_xlfn.XLOOKUP($B1917,'Ownership Metrics'!$A:$A,'Ownership Metrics'!$E:$E),"")</f>
        <v>35.99</v>
      </c>
      <c r="Q1917" s="30">
        <f>IFERROR(_xlfn.XLOOKUP($B1917,'Ownership Metrics'!$A:$A,'Ownership Metrics'!$F:$F),"")</f>
        <v>7</v>
      </c>
      <c r="R1917" s="30">
        <f>IFERROR(_xlfn.XLOOKUP($B1917,'Ownership Metrics'!$A:$A,'Ownership Metrics'!$G:$G),"")</f>
        <v>29</v>
      </c>
      <c r="S1917" s="27" t="str">
        <f>IFERROR(_xlfn.XLOOKUP($B1917,'Ownership Metrics'!$A:$A,'Ownership Metrics'!$H:$H),"")</f>
        <v>Tersebar</v>
      </c>
      <c r="T1917" s="27" t="str">
        <f>IFERROR(_xlfn.XLOOKUP($B1917,'Ownership Metrics'!$A:$A,'Ownership Metrics'!$I:$I),"")</f>
        <v>Sedang</v>
      </c>
      <c r="U1917" s="27">
        <f>IF(COUNTIFS($B$2:$B1917,$B1917,$D$2:$D1917,$D1917)=1,1,0)</f>
        <v>1</v>
      </c>
      <c r="V1917" s="27">
        <f t="shared" si="88"/>
        <v>23.57</v>
      </c>
      <c r="W1917" s="27">
        <f t="shared" si="89"/>
        <v>1</v>
      </c>
      <c r="X1917" s="27">
        <f t="shared" si="87"/>
        <v>23.5699998083</v>
      </c>
    </row>
    <row r="1918" spans="1:24" x14ac:dyDescent="0.25">
      <c r="A1918" s="26">
        <v>46265</v>
      </c>
      <c r="B1918" s="27" t="s">
        <v>10398</v>
      </c>
      <c r="C1918" s="27" t="s">
        <v>2150</v>
      </c>
      <c r="D1918" s="27" t="s">
        <v>2155</v>
      </c>
      <c r="E1918" s="27" t="s">
        <v>149</v>
      </c>
      <c r="F1918" s="27" t="s">
        <v>23</v>
      </c>
      <c r="G1918" s="27"/>
      <c r="H1918" s="27" t="s">
        <v>24</v>
      </c>
      <c r="I1918" s="28">
        <v>50000000</v>
      </c>
      <c r="J1918" s="28">
        <v>0</v>
      </c>
      <c r="K1918" s="28">
        <v>50000000</v>
      </c>
      <c r="L1918" s="29">
        <v>7.28</v>
      </c>
      <c r="M1918" s="29">
        <f>IFERROR(_xlfn.XLOOKUP($B1918,'Ownership Metrics'!$A:$A,'Ownership Metrics'!$B:$B),"")</f>
        <v>54.5</v>
      </c>
      <c r="N1918" s="28">
        <f>IFERROR(_xlfn.XLOOKUP($B1918,'Ownership Metrics'!$A:$A,'Ownership Metrics'!$C:$C),"")</f>
        <v>667</v>
      </c>
      <c r="O1918" s="29">
        <f>IFERROR(_xlfn.XLOOKUP($B1918,'Ownership Metrics'!$A:$A,'Ownership Metrics'!$D:$D),"")</f>
        <v>23.57</v>
      </c>
      <c r="P1918" s="29">
        <f>IFERROR(_xlfn.XLOOKUP($B1918,'Ownership Metrics'!$A:$A,'Ownership Metrics'!$E:$E),"")</f>
        <v>35.99</v>
      </c>
      <c r="Q1918" s="30">
        <f>IFERROR(_xlfn.XLOOKUP($B1918,'Ownership Metrics'!$A:$A,'Ownership Metrics'!$F:$F),"")</f>
        <v>7</v>
      </c>
      <c r="R1918" s="30">
        <f>IFERROR(_xlfn.XLOOKUP($B1918,'Ownership Metrics'!$A:$A,'Ownership Metrics'!$G:$G),"")</f>
        <v>29</v>
      </c>
      <c r="S1918" s="27" t="str">
        <f>IFERROR(_xlfn.XLOOKUP($B1918,'Ownership Metrics'!$A:$A,'Ownership Metrics'!$H:$H),"")</f>
        <v>Tersebar</v>
      </c>
      <c r="T1918" s="27" t="str">
        <f>IFERROR(_xlfn.XLOOKUP($B1918,'Ownership Metrics'!$A:$A,'Ownership Metrics'!$I:$I),"")</f>
        <v>Sedang</v>
      </c>
      <c r="U1918" s="27">
        <f>IF(COUNTIFS($B$2:$B1918,$B1918,$D$2:$D1918,$D1918)=1,1,0)</f>
        <v>1</v>
      </c>
      <c r="V1918" s="27">
        <f t="shared" si="88"/>
        <v>7.28</v>
      </c>
      <c r="W1918" s="27">
        <f t="shared" si="89"/>
        <v>2</v>
      </c>
      <c r="X1918" s="27">
        <f t="shared" si="87"/>
        <v>7.2799998082000004</v>
      </c>
    </row>
    <row r="1919" spans="1:24" x14ac:dyDescent="0.25">
      <c r="A1919" s="26">
        <v>46265</v>
      </c>
      <c r="B1919" s="27" t="s">
        <v>10399</v>
      </c>
      <c r="C1919" s="27" t="s">
        <v>2157</v>
      </c>
      <c r="D1919" s="27" t="s">
        <v>2158</v>
      </c>
      <c r="E1919" s="27" t="s">
        <v>74</v>
      </c>
      <c r="F1919" s="27" t="s">
        <v>23</v>
      </c>
      <c r="G1919" s="27"/>
      <c r="H1919" s="27" t="s">
        <v>24</v>
      </c>
      <c r="I1919" s="28">
        <v>0</v>
      </c>
      <c r="J1919" s="28">
        <v>1595423600</v>
      </c>
      <c r="K1919" s="28">
        <v>1595423600</v>
      </c>
      <c r="L1919" s="29">
        <v>23.5</v>
      </c>
      <c r="M1919" s="29">
        <f>IFERROR(_xlfn.XLOOKUP($B1919,'Ownership Metrics'!$A:$A,'Ownership Metrics'!$B:$B),"")</f>
        <v>6.01</v>
      </c>
      <c r="N1919" s="28">
        <f>IFERROR(_xlfn.XLOOKUP($B1919,'Ownership Metrics'!$A:$A,'Ownership Metrics'!$C:$C),"")</f>
        <v>2111</v>
      </c>
      <c r="O1919" s="29">
        <f>IFERROR(_xlfn.XLOOKUP($B1919,'Ownership Metrics'!$A:$A,'Ownership Metrics'!$D:$D),"")</f>
        <v>23.5</v>
      </c>
      <c r="P1919" s="29">
        <f>IFERROR(_xlfn.XLOOKUP($B1919,'Ownership Metrics'!$A:$A,'Ownership Metrics'!$E:$E),"")</f>
        <v>69.739999999999995</v>
      </c>
      <c r="Q1919" s="30">
        <f>IFERROR(_xlfn.XLOOKUP($B1919,'Ownership Metrics'!$A:$A,'Ownership Metrics'!$F:$F),"")</f>
        <v>5</v>
      </c>
      <c r="R1919" s="30">
        <f>IFERROR(_xlfn.XLOOKUP($B1919,'Ownership Metrics'!$A:$A,'Ownership Metrics'!$G:$G),"")</f>
        <v>50</v>
      </c>
      <c r="S1919" s="27" t="str">
        <f>IFERROR(_xlfn.XLOOKUP($B1919,'Ownership Metrics'!$A:$A,'Ownership Metrics'!$H:$H),"")</f>
        <v>Oligopoli</v>
      </c>
      <c r="T1919" s="27" t="str">
        <f>IFERROR(_xlfn.XLOOKUP($B1919,'Ownership Metrics'!$A:$A,'Ownership Metrics'!$I:$I),"")</f>
        <v>Sedang</v>
      </c>
      <c r="U1919" s="27">
        <f>IF(COUNTIFS($B$2:$B1919,$B1919,$D$2:$D1919,$D1919)=1,1,0)</f>
        <v>1</v>
      </c>
      <c r="V1919" s="27">
        <f t="shared" si="88"/>
        <v>23.5</v>
      </c>
      <c r="W1919" s="27">
        <f t="shared" si="89"/>
        <v>1</v>
      </c>
      <c r="X1919" s="27">
        <f t="shared" si="87"/>
        <v>23.4999998081</v>
      </c>
    </row>
    <row r="1920" spans="1:24" x14ac:dyDescent="0.25">
      <c r="A1920" s="26">
        <v>46265</v>
      </c>
      <c r="B1920" s="27" t="s">
        <v>10399</v>
      </c>
      <c r="C1920" s="27" t="s">
        <v>2157</v>
      </c>
      <c r="D1920" s="27" t="s">
        <v>2030</v>
      </c>
      <c r="E1920" s="27" t="s">
        <v>22</v>
      </c>
      <c r="F1920" s="27" t="s">
        <v>23</v>
      </c>
      <c r="G1920" s="27"/>
      <c r="H1920" s="27" t="s">
        <v>24</v>
      </c>
      <c r="I1920" s="28">
        <v>0</v>
      </c>
      <c r="J1920" s="28">
        <v>1595423600</v>
      </c>
      <c r="K1920" s="28">
        <v>1595423600</v>
      </c>
      <c r="L1920" s="29">
        <v>23.5</v>
      </c>
      <c r="M1920" s="29">
        <f>IFERROR(_xlfn.XLOOKUP($B1920,'Ownership Metrics'!$A:$A,'Ownership Metrics'!$B:$B),"")</f>
        <v>6.01</v>
      </c>
      <c r="N1920" s="28">
        <f>IFERROR(_xlfn.XLOOKUP($B1920,'Ownership Metrics'!$A:$A,'Ownership Metrics'!$C:$C),"")</f>
        <v>2111</v>
      </c>
      <c r="O1920" s="29">
        <f>IFERROR(_xlfn.XLOOKUP($B1920,'Ownership Metrics'!$A:$A,'Ownership Metrics'!$D:$D),"")</f>
        <v>23.5</v>
      </c>
      <c r="P1920" s="29">
        <f>IFERROR(_xlfn.XLOOKUP($B1920,'Ownership Metrics'!$A:$A,'Ownership Metrics'!$E:$E),"")</f>
        <v>69.739999999999995</v>
      </c>
      <c r="Q1920" s="30">
        <f>IFERROR(_xlfn.XLOOKUP($B1920,'Ownership Metrics'!$A:$A,'Ownership Metrics'!$F:$F),"")</f>
        <v>5</v>
      </c>
      <c r="R1920" s="30">
        <f>IFERROR(_xlfn.XLOOKUP($B1920,'Ownership Metrics'!$A:$A,'Ownership Metrics'!$G:$G),"")</f>
        <v>50</v>
      </c>
      <c r="S1920" s="27" t="str">
        <f>IFERROR(_xlfn.XLOOKUP($B1920,'Ownership Metrics'!$A:$A,'Ownership Metrics'!$H:$H),"")</f>
        <v>Oligopoli</v>
      </c>
      <c r="T1920" s="27" t="str">
        <f>IFERROR(_xlfn.XLOOKUP($B1920,'Ownership Metrics'!$A:$A,'Ownership Metrics'!$I:$I),"")</f>
        <v>Sedang</v>
      </c>
      <c r="U1920" s="27">
        <f>IF(COUNTIFS($B$2:$B1920,$B1920,$D$2:$D1920,$D1920)=1,1,0)</f>
        <v>1</v>
      </c>
      <c r="V1920" s="27">
        <f t="shared" si="88"/>
        <v>23.5</v>
      </c>
      <c r="W1920" s="27">
        <f t="shared" si="89"/>
        <v>2</v>
      </c>
      <c r="X1920" s="27">
        <f t="shared" si="87"/>
        <v>23.499999807999998</v>
      </c>
    </row>
    <row r="1921" spans="1:24" x14ac:dyDescent="0.25">
      <c r="A1921" s="26">
        <v>46265</v>
      </c>
      <c r="B1921" s="27" t="s">
        <v>10399</v>
      </c>
      <c r="C1921" s="27" t="s">
        <v>2157</v>
      </c>
      <c r="D1921" s="27" t="s">
        <v>2159</v>
      </c>
      <c r="E1921" s="27" t="s">
        <v>22</v>
      </c>
      <c r="F1921" s="27" t="s">
        <v>32</v>
      </c>
      <c r="G1921" s="27"/>
      <c r="H1921" s="27" t="s">
        <v>184</v>
      </c>
      <c r="I1921" s="28">
        <v>1493800000</v>
      </c>
      <c r="J1921" s="28">
        <v>0</v>
      </c>
      <c r="K1921" s="28">
        <v>1493800000</v>
      </c>
      <c r="L1921" s="29">
        <v>22</v>
      </c>
      <c r="M1921" s="29">
        <f>IFERROR(_xlfn.XLOOKUP($B1921,'Ownership Metrics'!$A:$A,'Ownership Metrics'!$B:$B),"")</f>
        <v>6.01</v>
      </c>
      <c r="N1921" s="28">
        <f>IFERROR(_xlfn.XLOOKUP($B1921,'Ownership Metrics'!$A:$A,'Ownership Metrics'!$C:$C),"")</f>
        <v>2111</v>
      </c>
      <c r="O1921" s="29">
        <f>IFERROR(_xlfn.XLOOKUP($B1921,'Ownership Metrics'!$A:$A,'Ownership Metrics'!$D:$D),"")</f>
        <v>23.5</v>
      </c>
      <c r="P1921" s="29">
        <f>IFERROR(_xlfn.XLOOKUP($B1921,'Ownership Metrics'!$A:$A,'Ownership Metrics'!$E:$E),"")</f>
        <v>69.739999999999995</v>
      </c>
      <c r="Q1921" s="30">
        <f>IFERROR(_xlfn.XLOOKUP($B1921,'Ownership Metrics'!$A:$A,'Ownership Metrics'!$F:$F),"")</f>
        <v>5</v>
      </c>
      <c r="R1921" s="30">
        <f>IFERROR(_xlfn.XLOOKUP($B1921,'Ownership Metrics'!$A:$A,'Ownership Metrics'!$G:$G),"")</f>
        <v>50</v>
      </c>
      <c r="S1921" s="27" t="str">
        <f>IFERROR(_xlfn.XLOOKUP($B1921,'Ownership Metrics'!$A:$A,'Ownership Metrics'!$H:$H),"")</f>
        <v>Oligopoli</v>
      </c>
      <c r="T1921" s="27" t="str">
        <f>IFERROR(_xlfn.XLOOKUP($B1921,'Ownership Metrics'!$A:$A,'Ownership Metrics'!$I:$I),"")</f>
        <v>Sedang</v>
      </c>
      <c r="U1921" s="27">
        <f>IF(COUNTIFS($B$2:$B1921,$B1921,$D$2:$D1921,$D1921)=1,1,0)</f>
        <v>1</v>
      </c>
      <c r="V1921" s="27">
        <f t="shared" si="88"/>
        <v>22</v>
      </c>
      <c r="W1921" s="27">
        <f t="shared" si="89"/>
        <v>4</v>
      </c>
      <c r="X1921" s="27">
        <f t="shared" si="87"/>
        <v>21.9999998079</v>
      </c>
    </row>
    <row r="1922" spans="1:24" x14ac:dyDescent="0.25">
      <c r="A1922" s="26">
        <v>46265</v>
      </c>
      <c r="B1922" s="27" t="s">
        <v>10399</v>
      </c>
      <c r="C1922" s="27" t="s">
        <v>2157</v>
      </c>
      <c r="D1922" s="27" t="s">
        <v>2160</v>
      </c>
      <c r="E1922" s="27" t="s">
        <v>35</v>
      </c>
      <c r="F1922" s="27" t="s">
        <v>23</v>
      </c>
      <c r="G1922" s="27" t="s">
        <v>36</v>
      </c>
      <c r="H1922" s="27" t="s">
        <v>24</v>
      </c>
      <c r="I1922" s="28">
        <v>6899100</v>
      </c>
      <c r="J1922" s="28">
        <v>1536840000</v>
      </c>
      <c r="K1922" s="28">
        <v>1543739100</v>
      </c>
      <c r="L1922" s="29">
        <v>22.74</v>
      </c>
      <c r="M1922" s="29">
        <f>IFERROR(_xlfn.XLOOKUP($B1922,'Ownership Metrics'!$A:$A,'Ownership Metrics'!$B:$B),"")</f>
        <v>6.01</v>
      </c>
      <c r="N1922" s="28">
        <f>IFERROR(_xlfn.XLOOKUP($B1922,'Ownership Metrics'!$A:$A,'Ownership Metrics'!$C:$C),"")</f>
        <v>2111</v>
      </c>
      <c r="O1922" s="29">
        <f>IFERROR(_xlfn.XLOOKUP($B1922,'Ownership Metrics'!$A:$A,'Ownership Metrics'!$D:$D),"")</f>
        <v>23.5</v>
      </c>
      <c r="P1922" s="29">
        <f>IFERROR(_xlfn.XLOOKUP($B1922,'Ownership Metrics'!$A:$A,'Ownership Metrics'!$E:$E),"")</f>
        <v>69.739999999999995</v>
      </c>
      <c r="Q1922" s="30">
        <f>IFERROR(_xlfn.XLOOKUP($B1922,'Ownership Metrics'!$A:$A,'Ownership Metrics'!$F:$F),"")</f>
        <v>5</v>
      </c>
      <c r="R1922" s="30">
        <f>IFERROR(_xlfn.XLOOKUP($B1922,'Ownership Metrics'!$A:$A,'Ownership Metrics'!$G:$G),"")</f>
        <v>50</v>
      </c>
      <c r="S1922" s="27" t="str">
        <f>IFERROR(_xlfn.XLOOKUP($B1922,'Ownership Metrics'!$A:$A,'Ownership Metrics'!$H:$H),"")</f>
        <v>Oligopoli</v>
      </c>
      <c r="T1922" s="27" t="str">
        <f>IFERROR(_xlfn.XLOOKUP($B1922,'Ownership Metrics'!$A:$A,'Ownership Metrics'!$I:$I),"")</f>
        <v>Sedang</v>
      </c>
      <c r="U1922" s="27">
        <f>IF(COUNTIFS($B$2:$B1922,$B1922,$D$2:$D1922,$D1922)=1,1,0)</f>
        <v>1</v>
      </c>
      <c r="V1922" s="27">
        <f t="shared" si="88"/>
        <v>22.74</v>
      </c>
      <c r="W1922" s="27">
        <f t="shared" si="89"/>
        <v>3</v>
      </c>
      <c r="X1922" s="27">
        <f t="shared" ref="X1922:X1985" si="90">$V1922-(ROW()*0.0000000001)</f>
        <v>22.739999807799997</v>
      </c>
    </row>
    <row r="1923" spans="1:24" x14ac:dyDescent="0.25">
      <c r="A1923" s="26">
        <v>46265</v>
      </c>
      <c r="B1923" s="27" t="s">
        <v>10399</v>
      </c>
      <c r="C1923" s="27" t="s">
        <v>2157</v>
      </c>
      <c r="D1923" s="27" t="s">
        <v>81</v>
      </c>
      <c r="E1923" s="27" t="s">
        <v>72</v>
      </c>
      <c r="F1923" s="27" t="s">
        <v>32</v>
      </c>
      <c r="G1923" s="27"/>
      <c r="H1923" s="27" t="s">
        <v>62</v>
      </c>
      <c r="I1923" s="28">
        <v>152826500</v>
      </c>
      <c r="J1923" s="28">
        <v>0</v>
      </c>
      <c r="K1923" s="28">
        <v>152826500</v>
      </c>
      <c r="L1923" s="29">
        <v>2.25</v>
      </c>
      <c r="M1923" s="29">
        <f>IFERROR(_xlfn.XLOOKUP($B1923,'Ownership Metrics'!$A:$A,'Ownership Metrics'!$B:$B),"")</f>
        <v>6.01</v>
      </c>
      <c r="N1923" s="28">
        <f>IFERROR(_xlfn.XLOOKUP($B1923,'Ownership Metrics'!$A:$A,'Ownership Metrics'!$C:$C),"")</f>
        <v>2111</v>
      </c>
      <c r="O1923" s="29">
        <f>IFERROR(_xlfn.XLOOKUP($B1923,'Ownership Metrics'!$A:$A,'Ownership Metrics'!$D:$D),"")</f>
        <v>23.5</v>
      </c>
      <c r="P1923" s="29">
        <f>IFERROR(_xlfn.XLOOKUP($B1923,'Ownership Metrics'!$A:$A,'Ownership Metrics'!$E:$E),"")</f>
        <v>69.739999999999995</v>
      </c>
      <c r="Q1923" s="30">
        <f>IFERROR(_xlfn.XLOOKUP($B1923,'Ownership Metrics'!$A:$A,'Ownership Metrics'!$F:$F),"")</f>
        <v>5</v>
      </c>
      <c r="R1923" s="30">
        <f>IFERROR(_xlfn.XLOOKUP($B1923,'Ownership Metrics'!$A:$A,'Ownership Metrics'!$G:$G),"")</f>
        <v>50</v>
      </c>
      <c r="S1923" s="27" t="str">
        <f>IFERROR(_xlfn.XLOOKUP($B1923,'Ownership Metrics'!$A:$A,'Ownership Metrics'!$H:$H),"")</f>
        <v>Oligopoli</v>
      </c>
      <c r="T1923" s="27" t="str">
        <f>IFERROR(_xlfn.XLOOKUP($B1923,'Ownership Metrics'!$A:$A,'Ownership Metrics'!$I:$I),"")</f>
        <v>Sedang</v>
      </c>
      <c r="U1923" s="27">
        <f>IF(COUNTIFS($B$2:$B1923,$B1923,$D$2:$D1923,$D1923)=1,1,0)</f>
        <v>1</v>
      </c>
      <c r="V1923" s="27">
        <f t="shared" ref="V1923:V1986" si="91">SUMIFS($L$2:$L$10000,$B$2:$B$10000,$B1923,$D$2:$D$10000,$D1923)</f>
        <v>2.25</v>
      </c>
      <c r="W1923" s="27">
        <f t="shared" ref="W1923:W1986" si="92">COUNTIFS($B$2:$B$10000,$B1923,$U$2:$U$10000,1,$X$2:$X$10000,"&gt;"&amp;$X1923)+1</f>
        <v>5</v>
      </c>
      <c r="X1923" s="27">
        <f t="shared" si="90"/>
        <v>2.2499998077000001</v>
      </c>
    </row>
    <row r="1924" spans="1:24" x14ac:dyDescent="0.25">
      <c r="A1924" s="26">
        <v>46265</v>
      </c>
      <c r="B1924" s="27" t="s">
        <v>10400</v>
      </c>
      <c r="C1924" s="27" t="s">
        <v>2162</v>
      </c>
      <c r="D1924" s="27" t="s">
        <v>1384</v>
      </c>
      <c r="E1924" s="27" t="s">
        <v>22</v>
      </c>
      <c r="F1924" s="27" t="s">
        <v>23</v>
      </c>
      <c r="G1924" s="27"/>
      <c r="H1924" s="27" t="s">
        <v>24</v>
      </c>
      <c r="I1924" s="28">
        <v>773000000</v>
      </c>
      <c r="J1924" s="28">
        <v>0</v>
      </c>
      <c r="K1924" s="28">
        <v>773000000</v>
      </c>
      <c r="L1924" s="29">
        <v>1.9</v>
      </c>
      <c r="M1924" s="29">
        <f>IFERROR(_xlfn.XLOOKUP($B1924,'Ownership Metrics'!$A:$A,'Ownership Metrics'!$B:$B),"")</f>
        <v>48.35</v>
      </c>
      <c r="N1924" s="28">
        <f>IFERROR(_xlfn.XLOOKUP($B1924,'Ownership Metrics'!$A:$A,'Ownership Metrics'!$C:$C),"")</f>
        <v>289</v>
      </c>
      <c r="O1924" s="29">
        <f>IFERROR(_xlfn.XLOOKUP($B1924,'Ownership Metrics'!$A:$A,'Ownership Metrics'!$D:$D),"")</f>
        <v>9.3800000000000008</v>
      </c>
      <c r="P1924" s="29">
        <f>IFERROR(_xlfn.XLOOKUP($B1924,'Ownership Metrics'!$A:$A,'Ownership Metrics'!$E:$E),"")</f>
        <v>21.97</v>
      </c>
      <c r="Q1924" s="30">
        <f>IFERROR(_xlfn.XLOOKUP($B1924,'Ownership Metrics'!$A:$A,'Ownership Metrics'!$F:$F),"")</f>
        <v>12</v>
      </c>
      <c r="R1924" s="30">
        <f>IFERROR(_xlfn.XLOOKUP($B1924,'Ownership Metrics'!$A:$A,'Ownership Metrics'!$G:$G),"")</f>
        <v>17</v>
      </c>
      <c r="S1924" s="27" t="str">
        <f>IFERROR(_xlfn.XLOOKUP($B1924,'Ownership Metrics'!$A:$A,'Ownership Metrics'!$H:$H),"")</f>
        <v>Tersebar</v>
      </c>
      <c r="T1924" s="27" t="str">
        <f>IFERROR(_xlfn.XLOOKUP($B1924,'Ownership Metrics'!$A:$A,'Ownership Metrics'!$I:$I),"")</f>
        <v>Rendah</v>
      </c>
      <c r="U1924" s="27">
        <f>IF(COUNTIFS($B$2:$B1924,$B1924,$D$2:$D1924,$D1924)=1,1,0)</f>
        <v>1</v>
      </c>
      <c r="V1924" s="27">
        <f t="shared" si="91"/>
        <v>1.9</v>
      </c>
      <c r="W1924" s="27">
        <f t="shared" si="92"/>
        <v>10</v>
      </c>
      <c r="X1924" s="27">
        <f t="shared" si="90"/>
        <v>1.8999998076</v>
      </c>
    </row>
    <row r="1925" spans="1:24" x14ac:dyDescent="0.25">
      <c r="A1925" s="26">
        <v>46265</v>
      </c>
      <c r="B1925" s="27" t="s">
        <v>10400</v>
      </c>
      <c r="C1925" s="27" t="s">
        <v>2162</v>
      </c>
      <c r="D1925" s="27" t="s">
        <v>2163</v>
      </c>
      <c r="E1925" s="27" t="s">
        <v>74</v>
      </c>
      <c r="F1925" s="27" t="s">
        <v>23</v>
      </c>
      <c r="G1925" s="27"/>
      <c r="H1925" s="27" t="s">
        <v>24</v>
      </c>
      <c r="I1925" s="28">
        <v>2525000066</v>
      </c>
      <c r="J1925" s="28">
        <v>0</v>
      </c>
      <c r="K1925" s="28">
        <v>2525000066</v>
      </c>
      <c r="L1925" s="29">
        <v>6.21</v>
      </c>
      <c r="M1925" s="29">
        <f>IFERROR(_xlfn.XLOOKUP($B1925,'Ownership Metrics'!$A:$A,'Ownership Metrics'!$B:$B),"")</f>
        <v>48.35</v>
      </c>
      <c r="N1925" s="28">
        <f>IFERROR(_xlfn.XLOOKUP($B1925,'Ownership Metrics'!$A:$A,'Ownership Metrics'!$C:$C),"")</f>
        <v>289</v>
      </c>
      <c r="O1925" s="29">
        <f>IFERROR(_xlfn.XLOOKUP($B1925,'Ownership Metrics'!$A:$A,'Ownership Metrics'!$D:$D),"")</f>
        <v>9.3800000000000008</v>
      </c>
      <c r="P1925" s="29">
        <f>IFERROR(_xlfn.XLOOKUP($B1925,'Ownership Metrics'!$A:$A,'Ownership Metrics'!$E:$E),"")</f>
        <v>21.97</v>
      </c>
      <c r="Q1925" s="30">
        <f>IFERROR(_xlfn.XLOOKUP($B1925,'Ownership Metrics'!$A:$A,'Ownership Metrics'!$F:$F),"")</f>
        <v>12</v>
      </c>
      <c r="R1925" s="30">
        <f>IFERROR(_xlfn.XLOOKUP($B1925,'Ownership Metrics'!$A:$A,'Ownership Metrics'!$G:$G),"")</f>
        <v>17</v>
      </c>
      <c r="S1925" s="27" t="str">
        <f>IFERROR(_xlfn.XLOOKUP($B1925,'Ownership Metrics'!$A:$A,'Ownership Metrics'!$H:$H),"")</f>
        <v>Tersebar</v>
      </c>
      <c r="T1925" s="27" t="str">
        <f>IFERROR(_xlfn.XLOOKUP($B1925,'Ownership Metrics'!$A:$A,'Ownership Metrics'!$I:$I),"")</f>
        <v>Rendah</v>
      </c>
      <c r="U1925" s="27">
        <f>IF(COUNTIFS($B$2:$B1925,$B1925,$D$2:$D1925,$D1925)=1,1,0)</f>
        <v>1</v>
      </c>
      <c r="V1925" s="27">
        <f t="shared" si="91"/>
        <v>6.21</v>
      </c>
      <c r="W1925" s="27">
        <f t="shared" si="92"/>
        <v>3</v>
      </c>
      <c r="X1925" s="27">
        <f t="shared" si="90"/>
        <v>6.2099998075</v>
      </c>
    </row>
    <row r="1926" spans="1:24" x14ac:dyDescent="0.25">
      <c r="A1926" s="26">
        <v>46265</v>
      </c>
      <c r="B1926" s="27" t="s">
        <v>10400</v>
      </c>
      <c r="C1926" s="27" t="s">
        <v>2162</v>
      </c>
      <c r="D1926" s="27" t="s">
        <v>2164</v>
      </c>
      <c r="E1926" s="27" t="s">
        <v>22</v>
      </c>
      <c r="F1926" s="27" t="s">
        <v>23</v>
      </c>
      <c r="G1926" s="27"/>
      <c r="H1926" s="27" t="s">
        <v>24</v>
      </c>
      <c r="I1926" s="28">
        <v>1638793874</v>
      </c>
      <c r="J1926" s="28">
        <v>0</v>
      </c>
      <c r="K1926" s="28">
        <v>1638793874</v>
      </c>
      <c r="L1926" s="29">
        <v>4.03</v>
      </c>
      <c r="M1926" s="29">
        <f>IFERROR(_xlfn.XLOOKUP($B1926,'Ownership Metrics'!$A:$A,'Ownership Metrics'!$B:$B),"")</f>
        <v>48.35</v>
      </c>
      <c r="N1926" s="28">
        <f>IFERROR(_xlfn.XLOOKUP($B1926,'Ownership Metrics'!$A:$A,'Ownership Metrics'!$C:$C),"")</f>
        <v>289</v>
      </c>
      <c r="O1926" s="29">
        <f>IFERROR(_xlfn.XLOOKUP($B1926,'Ownership Metrics'!$A:$A,'Ownership Metrics'!$D:$D),"")</f>
        <v>9.3800000000000008</v>
      </c>
      <c r="P1926" s="29">
        <f>IFERROR(_xlfn.XLOOKUP($B1926,'Ownership Metrics'!$A:$A,'Ownership Metrics'!$E:$E),"")</f>
        <v>21.97</v>
      </c>
      <c r="Q1926" s="30">
        <f>IFERROR(_xlfn.XLOOKUP($B1926,'Ownership Metrics'!$A:$A,'Ownership Metrics'!$F:$F),"")</f>
        <v>12</v>
      </c>
      <c r="R1926" s="30">
        <f>IFERROR(_xlfn.XLOOKUP($B1926,'Ownership Metrics'!$A:$A,'Ownership Metrics'!$G:$G),"")</f>
        <v>17</v>
      </c>
      <c r="S1926" s="27" t="str">
        <f>IFERROR(_xlfn.XLOOKUP($B1926,'Ownership Metrics'!$A:$A,'Ownership Metrics'!$H:$H),"")</f>
        <v>Tersebar</v>
      </c>
      <c r="T1926" s="27" t="str">
        <f>IFERROR(_xlfn.XLOOKUP($B1926,'Ownership Metrics'!$A:$A,'Ownership Metrics'!$I:$I),"")</f>
        <v>Rendah</v>
      </c>
      <c r="U1926" s="27">
        <f>IF(COUNTIFS($B$2:$B1926,$B1926,$D$2:$D1926,$D1926)=1,1,0)</f>
        <v>1</v>
      </c>
      <c r="V1926" s="27">
        <f t="shared" si="91"/>
        <v>4.03</v>
      </c>
      <c r="W1926" s="27">
        <f t="shared" si="92"/>
        <v>7</v>
      </c>
      <c r="X1926" s="27">
        <f t="shared" si="90"/>
        <v>4.0299998074000003</v>
      </c>
    </row>
    <row r="1927" spans="1:24" x14ac:dyDescent="0.25">
      <c r="A1927" s="26">
        <v>46265</v>
      </c>
      <c r="B1927" s="27" t="s">
        <v>10400</v>
      </c>
      <c r="C1927" s="27" t="s">
        <v>2162</v>
      </c>
      <c r="D1927" s="27" t="s">
        <v>1512</v>
      </c>
      <c r="E1927" s="27" t="s">
        <v>22</v>
      </c>
      <c r="F1927" s="27" t="s">
        <v>23</v>
      </c>
      <c r="G1927" s="27"/>
      <c r="H1927" s="27" t="s">
        <v>24</v>
      </c>
      <c r="I1927" s="28">
        <v>1814059000</v>
      </c>
      <c r="J1927" s="28">
        <v>0</v>
      </c>
      <c r="K1927" s="28">
        <v>1814059000</v>
      </c>
      <c r="L1927" s="29">
        <v>4.46</v>
      </c>
      <c r="M1927" s="29">
        <f>IFERROR(_xlfn.XLOOKUP($B1927,'Ownership Metrics'!$A:$A,'Ownership Metrics'!$B:$B),"")</f>
        <v>48.35</v>
      </c>
      <c r="N1927" s="28">
        <f>IFERROR(_xlfn.XLOOKUP($B1927,'Ownership Metrics'!$A:$A,'Ownership Metrics'!$C:$C),"")</f>
        <v>289</v>
      </c>
      <c r="O1927" s="29">
        <f>IFERROR(_xlfn.XLOOKUP($B1927,'Ownership Metrics'!$A:$A,'Ownership Metrics'!$D:$D),"")</f>
        <v>9.3800000000000008</v>
      </c>
      <c r="P1927" s="29">
        <f>IFERROR(_xlfn.XLOOKUP($B1927,'Ownership Metrics'!$A:$A,'Ownership Metrics'!$E:$E),"")</f>
        <v>21.97</v>
      </c>
      <c r="Q1927" s="30">
        <f>IFERROR(_xlfn.XLOOKUP($B1927,'Ownership Metrics'!$A:$A,'Ownership Metrics'!$F:$F),"")</f>
        <v>12</v>
      </c>
      <c r="R1927" s="30">
        <f>IFERROR(_xlfn.XLOOKUP($B1927,'Ownership Metrics'!$A:$A,'Ownership Metrics'!$G:$G),"")</f>
        <v>17</v>
      </c>
      <c r="S1927" s="27" t="str">
        <f>IFERROR(_xlfn.XLOOKUP($B1927,'Ownership Metrics'!$A:$A,'Ownership Metrics'!$H:$H),"")</f>
        <v>Tersebar</v>
      </c>
      <c r="T1927" s="27" t="str">
        <f>IFERROR(_xlfn.XLOOKUP($B1927,'Ownership Metrics'!$A:$A,'Ownership Metrics'!$I:$I),"")</f>
        <v>Rendah</v>
      </c>
      <c r="U1927" s="27">
        <f>IF(COUNTIFS($B$2:$B1927,$B1927,$D$2:$D1927,$D1927)=1,1,0)</f>
        <v>1</v>
      </c>
      <c r="V1927" s="27">
        <f t="shared" si="91"/>
        <v>4.46</v>
      </c>
      <c r="W1927" s="27">
        <f t="shared" si="92"/>
        <v>6</v>
      </c>
      <c r="X1927" s="27">
        <f t="shared" si="90"/>
        <v>4.4599998073</v>
      </c>
    </row>
    <row r="1928" spans="1:24" x14ac:dyDescent="0.25">
      <c r="A1928" s="26">
        <v>46265</v>
      </c>
      <c r="B1928" s="27" t="s">
        <v>10400</v>
      </c>
      <c r="C1928" s="27" t="s">
        <v>2162</v>
      </c>
      <c r="D1928" s="27" t="s">
        <v>2165</v>
      </c>
      <c r="E1928" s="27" t="s">
        <v>22</v>
      </c>
      <c r="F1928" s="27" t="s">
        <v>32</v>
      </c>
      <c r="G1928" s="27"/>
      <c r="H1928" s="27" t="s">
        <v>2166</v>
      </c>
      <c r="I1928" s="28">
        <v>2513178390</v>
      </c>
      <c r="J1928" s="28">
        <v>0</v>
      </c>
      <c r="K1928" s="28">
        <v>2513178390</v>
      </c>
      <c r="L1928" s="29">
        <v>6.18</v>
      </c>
      <c r="M1928" s="29">
        <f>IFERROR(_xlfn.XLOOKUP($B1928,'Ownership Metrics'!$A:$A,'Ownership Metrics'!$B:$B),"")</f>
        <v>48.35</v>
      </c>
      <c r="N1928" s="28">
        <f>IFERROR(_xlfn.XLOOKUP($B1928,'Ownership Metrics'!$A:$A,'Ownership Metrics'!$C:$C),"")</f>
        <v>289</v>
      </c>
      <c r="O1928" s="29">
        <f>IFERROR(_xlfn.XLOOKUP($B1928,'Ownership Metrics'!$A:$A,'Ownership Metrics'!$D:$D),"")</f>
        <v>9.3800000000000008</v>
      </c>
      <c r="P1928" s="29">
        <f>IFERROR(_xlfn.XLOOKUP($B1928,'Ownership Metrics'!$A:$A,'Ownership Metrics'!$E:$E),"")</f>
        <v>21.97</v>
      </c>
      <c r="Q1928" s="30">
        <f>IFERROR(_xlfn.XLOOKUP($B1928,'Ownership Metrics'!$A:$A,'Ownership Metrics'!$F:$F),"")</f>
        <v>12</v>
      </c>
      <c r="R1928" s="30">
        <f>IFERROR(_xlfn.XLOOKUP($B1928,'Ownership Metrics'!$A:$A,'Ownership Metrics'!$G:$G),"")</f>
        <v>17</v>
      </c>
      <c r="S1928" s="27" t="str">
        <f>IFERROR(_xlfn.XLOOKUP($B1928,'Ownership Metrics'!$A:$A,'Ownership Metrics'!$H:$H),"")</f>
        <v>Tersebar</v>
      </c>
      <c r="T1928" s="27" t="str">
        <f>IFERROR(_xlfn.XLOOKUP($B1928,'Ownership Metrics'!$A:$A,'Ownership Metrics'!$I:$I),"")</f>
        <v>Rendah</v>
      </c>
      <c r="U1928" s="27">
        <f>IF(COUNTIFS($B$2:$B1928,$B1928,$D$2:$D1928,$D1928)=1,1,0)</f>
        <v>1</v>
      </c>
      <c r="V1928" s="27">
        <f t="shared" si="91"/>
        <v>6.18</v>
      </c>
      <c r="W1928" s="27">
        <f t="shared" si="92"/>
        <v>4</v>
      </c>
      <c r="X1928" s="27">
        <f t="shared" si="90"/>
        <v>6.1799998071999998</v>
      </c>
    </row>
    <row r="1929" spans="1:24" x14ac:dyDescent="0.25">
      <c r="A1929" s="26">
        <v>46265</v>
      </c>
      <c r="B1929" s="27" t="s">
        <v>10400</v>
      </c>
      <c r="C1929" s="27" t="s">
        <v>2162</v>
      </c>
      <c r="D1929" s="27" t="s">
        <v>2167</v>
      </c>
      <c r="E1929" s="27" t="s">
        <v>35</v>
      </c>
      <c r="F1929" s="27" t="s">
        <v>23</v>
      </c>
      <c r="G1929" s="27" t="s">
        <v>36</v>
      </c>
      <c r="H1929" s="27" t="s">
        <v>24</v>
      </c>
      <c r="I1929" s="28">
        <v>898087100</v>
      </c>
      <c r="J1929" s="28">
        <v>0</v>
      </c>
      <c r="K1929" s="28">
        <v>898087100</v>
      </c>
      <c r="L1929" s="29">
        <v>2.21</v>
      </c>
      <c r="M1929" s="29">
        <f>IFERROR(_xlfn.XLOOKUP($B1929,'Ownership Metrics'!$A:$A,'Ownership Metrics'!$B:$B),"")</f>
        <v>48.35</v>
      </c>
      <c r="N1929" s="28">
        <f>IFERROR(_xlfn.XLOOKUP($B1929,'Ownership Metrics'!$A:$A,'Ownership Metrics'!$C:$C),"")</f>
        <v>289</v>
      </c>
      <c r="O1929" s="29">
        <f>IFERROR(_xlfn.XLOOKUP($B1929,'Ownership Metrics'!$A:$A,'Ownership Metrics'!$D:$D),"")</f>
        <v>9.3800000000000008</v>
      </c>
      <c r="P1929" s="29">
        <f>IFERROR(_xlfn.XLOOKUP($B1929,'Ownership Metrics'!$A:$A,'Ownership Metrics'!$E:$E),"")</f>
        <v>21.97</v>
      </c>
      <c r="Q1929" s="30">
        <f>IFERROR(_xlfn.XLOOKUP($B1929,'Ownership Metrics'!$A:$A,'Ownership Metrics'!$F:$F),"")</f>
        <v>12</v>
      </c>
      <c r="R1929" s="30">
        <f>IFERROR(_xlfn.XLOOKUP($B1929,'Ownership Metrics'!$A:$A,'Ownership Metrics'!$G:$G),"")</f>
        <v>17</v>
      </c>
      <c r="S1929" s="27" t="str">
        <f>IFERROR(_xlfn.XLOOKUP($B1929,'Ownership Metrics'!$A:$A,'Ownership Metrics'!$H:$H),"")</f>
        <v>Tersebar</v>
      </c>
      <c r="T1929" s="27" t="str">
        <f>IFERROR(_xlfn.XLOOKUP($B1929,'Ownership Metrics'!$A:$A,'Ownership Metrics'!$I:$I),"")</f>
        <v>Rendah</v>
      </c>
      <c r="U1929" s="27">
        <f>IF(COUNTIFS($B$2:$B1929,$B1929,$D$2:$D1929,$D1929)=1,1,0)</f>
        <v>1</v>
      </c>
      <c r="V1929" s="27">
        <f t="shared" si="91"/>
        <v>2.21</v>
      </c>
      <c r="W1929" s="27">
        <f t="shared" si="92"/>
        <v>9</v>
      </c>
      <c r="X1929" s="27">
        <f t="shared" si="90"/>
        <v>2.2099998071</v>
      </c>
    </row>
    <row r="1930" spans="1:24" x14ac:dyDescent="0.25">
      <c r="A1930" s="26">
        <v>46265</v>
      </c>
      <c r="B1930" s="27" t="s">
        <v>10400</v>
      </c>
      <c r="C1930" s="27" t="s">
        <v>2162</v>
      </c>
      <c r="D1930" s="27" t="s">
        <v>2168</v>
      </c>
      <c r="E1930" s="27" t="s">
        <v>51</v>
      </c>
      <c r="F1930" s="27" t="s">
        <v>32</v>
      </c>
      <c r="G1930" s="27"/>
      <c r="H1930" s="27" t="s">
        <v>33</v>
      </c>
      <c r="I1930" s="28">
        <v>3815217000</v>
      </c>
      <c r="J1930" s="28">
        <v>0</v>
      </c>
      <c r="K1930" s="28">
        <v>3815217000</v>
      </c>
      <c r="L1930" s="29">
        <v>9.3800000000000008</v>
      </c>
      <c r="M1930" s="29">
        <f>IFERROR(_xlfn.XLOOKUP($B1930,'Ownership Metrics'!$A:$A,'Ownership Metrics'!$B:$B),"")</f>
        <v>48.35</v>
      </c>
      <c r="N1930" s="28">
        <f>IFERROR(_xlfn.XLOOKUP($B1930,'Ownership Metrics'!$A:$A,'Ownership Metrics'!$C:$C),"")</f>
        <v>289</v>
      </c>
      <c r="O1930" s="29">
        <f>IFERROR(_xlfn.XLOOKUP($B1930,'Ownership Metrics'!$A:$A,'Ownership Metrics'!$D:$D),"")</f>
        <v>9.3800000000000008</v>
      </c>
      <c r="P1930" s="29">
        <f>IFERROR(_xlfn.XLOOKUP($B1930,'Ownership Metrics'!$A:$A,'Ownership Metrics'!$E:$E),"")</f>
        <v>21.97</v>
      </c>
      <c r="Q1930" s="30">
        <f>IFERROR(_xlfn.XLOOKUP($B1930,'Ownership Metrics'!$A:$A,'Ownership Metrics'!$F:$F),"")</f>
        <v>12</v>
      </c>
      <c r="R1930" s="30">
        <f>IFERROR(_xlfn.XLOOKUP($B1930,'Ownership Metrics'!$A:$A,'Ownership Metrics'!$G:$G),"")</f>
        <v>17</v>
      </c>
      <c r="S1930" s="27" t="str">
        <f>IFERROR(_xlfn.XLOOKUP($B1930,'Ownership Metrics'!$A:$A,'Ownership Metrics'!$H:$H),"")</f>
        <v>Tersebar</v>
      </c>
      <c r="T1930" s="27" t="str">
        <f>IFERROR(_xlfn.XLOOKUP($B1930,'Ownership Metrics'!$A:$A,'Ownership Metrics'!$I:$I),"")</f>
        <v>Rendah</v>
      </c>
      <c r="U1930" s="27">
        <f>IF(COUNTIFS($B$2:$B1930,$B1930,$D$2:$D1930,$D1930)=1,1,0)</f>
        <v>1</v>
      </c>
      <c r="V1930" s="27">
        <f t="shared" si="91"/>
        <v>9.3800000000000008</v>
      </c>
      <c r="W1930" s="27">
        <f t="shared" si="92"/>
        <v>1</v>
      </c>
      <c r="X1930" s="27">
        <f t="shared" si="90"/>
        <v>9.3799998070000008</v>
      </c>
    </row>
    <row r="1931" spans="1:24" x14ac:dyDescent="0.25">
      <c r="A1931" s="26">
        <v>46265</v>
      </c>
      <c r="B1931" s="27" t="s">
        <v>10400</v>
      </c>
      <c r="C1931" s="27" t="s">
        <v>2162</v>
      </c>
      <c r="D1931" s="27" t="s">
        <v>2169</v>
      </c>
      <c r="E1931" s="27" t="s">
        <v>67</v>
      </c>
      <c r="F1931" s="27" t="s">
        <v>23</v>
      </c>
      <c r="G1931" s="27"/>
      <c r="H1931" s="27" t="s">
        <v>24</v>
      </c>
      <c r="I1931" s="28">
        <v>1892667372</v>
      </c>
      <c r="J1931" s="28">
        <v>0</v>
      </c>
      <c r="K1931" s="28">
        <v>1892667372</v>
      </c>
      <c r="L1931" s="29">
        <v>4.6500000000000004</v>
      </c>
      <c r="M1931" s="29">
        <f>IFERROR(_xlfn.XLOOKUP($B1931,'Ownership Metrics'!$A:$A,'Ownership Metrics'!$B:$B),"")</f>
        <v>48.35</v>
      </c>
      <c r="N1931" s="28">
        <f>IFERROR(_xlfn.XLOOKUP($B1931,'Ownership Metrics'!$A:$A,'Ownership Metrics'!$C:$C),"")</f>
        <v>289</v>
      </c>
      <c r="O1931" s="29">
        <f>IFERROR(_xlfn.XLOOKUP($B1931,'Ownership Metrics'!$A:$A,'Ownership Metrics'!$D:$D),"")</f>
        <v>9.3800000000000008</v>
      </c>
      <c r="P1931" s="29">
        <f>IFERROR(_xlfn.XLOOKUP($B1931,'Ownership Metrics'!$A:$A,'Ownership Metrics'!$E:$E),"")</f>
        <v>21.97</v>
      </c>
      <c r="Q1931" s="30">
        <f>IFERROR(_xlfn.XLOOKUP($B1931,'Ownership Metrics'!$A:$A,'Ownership Metrics'!$F:$F),"")</f>
        <v>12</v>
      </c>
      <c r="R1931" s="30">
        <f>IFERROR(_xlfn.XLOOKUP($B1931,'Ownership Metrics'!$A:$A,'Ownership Metrics'!$G:$G),"")</f>
        <v>17</v>
      </c>
      <c r="S1931" s="27" t="str">
        <f>IFERROR(_xlfn.XLOOKUP($B1931,'Ownership Metrics'!$A:$A,'Ownership Metrics'!$H:$H),"")</f>
        <v>Tersebar</v>
      </c>
      <c r="T1931" s="27" t="str">
        <f>IFERROR(_xlfn.XLOOKUP($B1931,'Ownership Metrics'!$A:$A,'Ownership Metrics'!$I:$I),"")</f>
        <v>Rendah</v>
      </c>
      <c r="U1931" s="27">
        <f>IF(COUNTIFS($B$2:$B1931,$B1931,$D$2:$D1931,$D1931)=1,1,0)</f>
        <v>1</v>
      </c>
      <c r="V1931" s="27">
        <f t="shared" si="91"/>
        <v>4.6500000000000004</v>
      </c>
      <c r="W1931" s="27">
        <f t="shared" si="92"/>
        <v>5</v>
      </c>
      <c r="X1931" s="27">
        <f t="shared" si="90"/>
        <v>4.6499998069000004</v>
      </c>
    </row>
    <row r="1932" spans="1:24" x14ac:dyDescent="0.25">
      <c r="A1932" s="26">
        <v>46265</v>
      </c>
      <c r="B1932" s="27" t="s">
        <v>10400</v>
      </c>
      <c r="C1932" s="27" t="s">
        <v>2162</v>
      </c>
      <c r="D1932" s="27" t="s">
        <v>1194</v>
      </c>
      <c r="E1932" s="27" t="s">
        <v>67</v>
      </c>
      <c r="F1932" s="27" t="s">
        <v>23</v>
      </c>
      <c r="G1932" s="27"/>
      <c r="H1932" s="27" t="s">
        <v>24</v>
      </c>
      <c r="I1932" s="28">
        <v>453218700</v>
      </c>
      <c r="J1932" s="28">
        <v>0</v>
      </c>
      <c r="K1932" s="28">
        <v>453218700</v>
      </c>
      <c r="L1932" s="29">
        <v>1.1100000000000001</v>
      </c>
      <c r="M1932" s="29">
        <f>IFERROR(_xlfn.XLOOKUP($B1932,'Ownership Metrics'!$A:$A,'Ownership Metrics'!$B:$B),"")</f>
        <v>48.35</v>
      </c>
      <c r="N1932" s="28">
        <f>IFERROR(_xlfn.XLOOKUP($B1932,'Ownership Metrics'!$A:$A,'Ownership Metrics'!$C:$C),"")</f>
        <v>289</v>
      </c>
      <c r="O1932" s="29">
        <f>IFERROR(_xlfn.XLOOKUP($B1932,'Ownership Metrics'!$A:$A,'Ownership Metrics'!$D:$D),"")</f>
        <v>9.3800000000000008</v>
      </c>
      <c r="P1932" s="29">
        <f>IFERROR(_xlfn.XLOOKUP($B1932,'Ownership Metrics'!$A:$A,'Ownership Metrics'!$E:$E),"")</f>
        <v>21.97</v>
      </c>
      <c r="Q1932" s="30">
        <f>IFERROR(_xlfn.XLOOKUP($B1932,'Ownership Metrics'!$A:$A,'Ownership Metrics'!$F:$F),"")</f>
        <v>12</v>
      </c>
      <c r="R1932" s="30">
        <f>IFERROR(_xlfn.XLOOKUP($B1932,'Ownership Metrics'!$A:$A,'Ownership Metrics'!$G:$G),"")</f>
        <v>17</v>
      </c>
      <c r="S1932" s="27" t="str">
        <f>IFERROR(_xlfn.XLOOKUP($B1932,'Ownership Metrics'!$A:$A,'Ownership Metrics'!$H:$H),"")</f>
        <v>Tersebar</v>
      </c>
      <c r="T1932" s="27" t="str">
        <f>IFERROR(_xlfn.XLOOKUP($B1932,'Ownership Metrics'!$A:$A,'Ownership Metrics'!$I:$I),"")</f>
        <v>Rendah</v>
      </c>
      <c r="U1932" s="27">
        <f>IF(COUNTIFS($B$2:$B1932,$B1932,$D$2:$D1932,$D1932)=1,1,0)</f>
        <v>1</v>
      </c>
      <c r="V1932" s="27">
        <f t="shared" si="91"/>
        <v>1.1100000000000001</v>
      </c>
      <c r="W1932" s="27">
        <f t="shared" si="92"/>
        <v>12</v>
      </c>
      <c r="X1932" s="27">
        <f t="shared" si="90"/>
        <v>1.1099998068000001</v>
      </c>
    </row>
    <row r="1933" spans="1:24" x14ac:dyDescent="0.25">
      <c r="A1933" s="26">
        <v>46265</v>
      </c>
      <c r="B1933" s="27" t="s">
        <v>10400</v>
      </c>
      <c r="C1933" s="27" t="s">
        <v>2162</v>
      </c>
      <c r="D1933" s="27" t="s">
        <v>380</v>
      </c>
      <c r="E1933" s="27" t="s">
        <v>67</v>
      </c>
      <c r="F1933" s="27" t="s">
        <v>23</v>
      </c>
      <c r="G1933" s="27"/>
      <c r="H1933" s="27" t="s">
        <v>24</v>
      </c>
      <c r="I1933" s="28">
        <v>567018400</v>
      </c>
      <c r="J1933" s="28">
        <v>0</v>
      </c>
      <c r="K1933" s="28">
        <v>567018400</v>
      </c>
      <c r="L1933" s="29">
        <v>1.39</v>
      </c>
      <c r="M1933" s="29">
        <f>IFERROR(_xlfn.XLOOKUP($B1933,'Ownership Metrics'!$A:$A,'Ownership Metrics'!$B:$B),"")</f>
        <v>48.35</v>
      </c>
      <c r="N1933" s="28">
        <f>IFERROR(_xlfn.XLOOKUP($B1933,'Ownership Metrics'!$A:$A,'Ownership Metrics'!$C:$C),"")</f>
        <v>289</v>
      </c>
      <c r="O1933" s="29">
        <f>IFERROR(_xlfn.XLOOKUP($B1933,'Ownership Metrics'!$A:$A,'Ownership Metrics'!$D:$D),"")</f>
        <v>9.3800000000000008</v>
      </c>
      <c r="P1933" s="29">
        <f>IFERROR(_xlfn.XLOOKUP($B1933,'Ownership Metrics'!$A:$A,'Ownership Metrics'!$E:$E),"")</f>
        <v>21.97</v>
      </c>
      <c r="Q1933" s="30">
        <f>IFERROR(_xlfn.XLOOKUP($B1933,'Ownership Metrics'!$A:$A,'Ownership Metrics'!$F:$F),"")</f>
        <v>12</v>
      </c>
      <c r="R1933" s="30">
        <f>IFERROR(_xlfn.XLOOKUP($B1933,'Ownership Metrics'!$A:$A,'Ownership Metrics'!$G:$G),"")</f>
        <v>17</v>
      </c>
      <c r="S1933" s="27" t="str">
        <f>IFERROR(_xlfn.XLOOKUP($B1933,'Ownership Metrics'!$A:$A,'Ownership Metrics'!$H:$H),"")</f>
        <v>Tersebar</v>
      </c>
      <c r="T1933" s="27" t="str">
        <f>IFERROR(_xlfn.XLOOKUP($B1933,'Ownership Metrics'!$A:$A,'Ownership Metrics'!$I:$I),"")</f>
        <v>Rendah</v>
      </c>
      <c r="U1933" s="27">
        <f>IF(COUNTIFS($B$2:$B1933,$B1933,$D$2:$D1933,$D1933)=1,1,0)</f>
        <v>1</v>
      </c>
      <c r="V1933" s="27">
        <f t="shared" si="91"/>
        <v>1.39</v>
      </c>
      <c r="W1933" s="27">
        <f t="shared" si="92"/>
        <v>11</v>
      </c>
      <c r="X1933" s="27">
        <f t="shared" si="90"/>
        <v>1.3899998066999999</v>
      </c>
    </row>
    <row r="1934" spans="1:24" x14ac:dyDescent="0.25">
      <c r="A1934" s="26">
        <v>46265</v>
      </c>
      <c r="B1934" s="27" t="s">
        <v>10400</v>
      </c>
      <c r="C1934" s="27" t="s">
        <v>2162</v>
      </c>
      <c r="D1934" s="27" t="s">
        <v>484</v>
      </c>
      <c r="E1934" s="27" t="s">
        <v>67</v>
      </c>
      <c r="F1934" s="27" t="s">
        <v>23</v>
      </c>
      <c r="G1934" s="27"/>
      <c r="H1934" s="27" t="s">
        <v>24</v>
      </c>
      <c r="I1934" s="28">
        <v>1524390469</v>
      </c>
      <c r="J1934" s="28">
        <v>0</v>
      </c>
      <c r="K1934" s="28">
        <v>1524390469</v>
      </c>
      <c r="L1934" s="29">
        <v>3.75</v>
      </c>
      <c r="M1934" s="29">
        <f>IFERROR(_xlfn.XLOOKUP($B1934,'Ownership Metrics'!$A:$A,'Ownership Metrics'!$B:$B),"")</f>
        <v>48.35</v>
      </c>
      <c r="N1934" s="28">
        <f>IFERROR(_xlfn.XLOOKUP($B1934,'Ownership Metrics'!$A:$A,'Ownership Metrics'!$C:$C),"")</f>
        <v>289</v>
      </c>
      <c r="O1934" s="29">
        <f>IFERROR(_xlfn.XLOOKUP($B1934,'Ownership Metrics'!$A:$A,'Ownership Metrics'!$D:$D),"")</f>
        <v>9.3800000000000008</v>
      </c>
      <c r="P1934" s="29">
        <f>IFERROR(_xlfn.XLOOKUP($B1934,'Ownership Metrics'!$A:$A,'Ownership Metrics'!$E:$E),"")</f>
        <v>21.97</v>
      </c>
      <c r="Q1934" s="30">
        <f>IFERROR(_xlfn.XLOOKUP($B1934,'Ownership Metrics'!$A:$A,'Ownership Metrics'!$F:$F),"")</f>
        <v>12</v>
      </c>
      <c r="R1934" s="30">
        <f>IFERROR(_xlfn.XLOOKUP($B1934,'Ownership Metrics'!$A:$A,'Ownership Metrics'!$G:$G),"")</f>
        <v>17</v>
      </c>
      <c r="S1934" s="27" t="str">
        <f>IFERROR(_xlfn.XLOOKUP($B1934,'Ownership Metrics'!$A:$A,'Ownership Metrics'!$H:$H),"")</f>
        <v>Tersebar</v>
      </c>
      <c r="T1934" s="27" t="str">
        <f>IFERROR(_xlfn.XLOOKUP($B1934,'Ownership Metrics'!$A:$A,'Ownership Metrics'!$I:$I),"")</f>
        <v>Rendah</v>
      </c>
      <c r="U1934" s="27">
        <f>IF(COUNTIFS($B$2:$B1934,$B1934,$D$2:$D1934,$D1934)=1,1,0)</f>
        <v>1</v>
      </c>
      <c r="V1934" s="27">
        <f t="shared" si="91"/>
        <v>3.75</v>
      </c>
      <c r="W1934" s="27">
        <f t="shared" si="92"/>
        <v>8</v>
      </c>
      <c r="X1934" s="27">
        <f t="shared" si="90"/>
        <v>3.7499998066</v>
      </c>
    </row>
    <row r="1935" spans="1:24" x14ac:dyDescent="0.25">
      <c r="A1935" s="26">
        <v>46265</v>
      </c>
      <c r="B1935" s="27" t="s">
        <v>10400</v>
      </c>
      <c r="C1935" s="27" t="s">
        <v>2162</v>
      </c>
      <c r="D1935" s="27" t="s">
        <v>1519</v>
      </c>
      <c r="E1935" s="27" t="s">
        <v>149</v>
      </c>
      <c r="F1935" s="27" t="s">
        <v>32</v>
      </c>
      <c r="G1935" s="27"/>
      <c r="H1935" s="27" t="s">
        <v>128</v>
      </c>
      <c r="I1935" s="28">
        <v>2595655200</v>
      </c>
      <c r="J1935" s="28">
        <v>0</v>
      </c>
      <c r="K1935" s="28">
        <v>2595655200</v>
      </c>
      <c r="L1935" s="29">
        <v>6.38</v>
      </c>
      <c r="M1935" s="29">
        <f>IFERROR(_xlfn.XLOOKUP($B1935,'Ownership Metrics'!$A:$A,'Ownership Metrics'!$B:$B),"")</f>
        <v>48.35</v>
      </c>
      <c r="N1935" s="28">
        <f>IFERROR(_xlfn.XLOOKUP($B1935,'Ownership Metrics'!$A:$A,'Ownership Metrics'!$C:$C),"")</f>
        <v>289</v>
      </c>
      <c r="O1935" s="29">
        <f>IFERROR(_xlfn.XLOOKUP($B1935,'Ownership Metrics'!$A:$A,'Ownership Metrics'!$D:$D),"")</f>
        <v>9.3800000000000008</v>
      </c>
      <c r="P1935" s="29">
        <f>IFERROR(_xlfn.XLOOKUP($B1935,'Ownership Metrics'!$A:$A,'Ownership Metrics'!$E:$E),"")</f>
        <v>21.97</v>
      </c>
      <c r="Q1935" s="30">
        <f>IFERROR(_xlfn.XLOOKUP($B1935,'Ownership Metrics'!$A:$A,'Ownership Metrics'!$F:$F),"")</f>
        <v>12</v>
      </c>
      <c r="R1935" s="30">
        <f>IFERROR(_xlfn.XLOOKUP($B1935,'Ownership Metrics'!$A:$A,'Ownership Metrics'!$G:$G),"")</f>
        <v>17</v>
      </c>
      <c r="S1935" s="27" t="str">
        <f>IFERROR(_xlfn.XLOOKUP($B1935,'Ownership Metrics'!$A:$A,'Ownership Metrics'!$H:$H),"")</f>
        <v>Tersebar</v>
      </c>
      <c r="T1935" s="27" t="str">
        <f>IFERROR(_xlfn.XLOOKUP($B1935,'Ownership Metrics'!$A:$A,'Ownership Metrics'!$I:$I),"")</f>
        <v>Rendah</v>
      </c>
      <c r="U1935" s="27">
        <f>IF(COUNTIFS($B$2:$B1935,$B1935,$D$2:$D1935,$D1935)=1,1,0)</f>
        <v>1</v>
      </c>
      <c r="V1935" s="27">
        <f t="shared" si="91"/>
        <v>6.38</v>
      </c>
      <c r="W1935" s="27">
        <f t="shared" si="92"/>
        <v>2</v>
      </c>
      <c r="X1935" s="27">
        <f t="shared" si="90"/>
        <v>6.3799998064999999</v>
      </c>
    </row>
    <row r="1936" spans="1:24" x14ac:dyDescent="0.25">
      <c r="A1936" s="26">
        <v>46265</v>
      </c>
      <c r="B1936" s="27" t="s">
        <v>10401</v>
      </c>
      <c r="C1936" s="27" t="s">
        <v>2171</v>
      </c>
      <c r="D1936" s="27" t="s">
        <v>562</v>
      </c>
      <c r="E1936" s="27" t="s">
        <v>114</v>
      </c>
      <c r="F1936" s="27" t="s">
        <v>32</v>
      </c>
      <c r="G1936" s="27"/>
      <c r="H1936" s="27" t="s">
        <v>102</v>
      </c>
      <c r="I1936" s="28">
        <v>33652500</v>
      </c>
      <c r="J1936" s="28">
        <v>0</v>
      </c>
      <c r="K1936" s="28">
        <v>33652500</v>
      </c>
      <c r="L1936" s="29">
        <v>1.68</v>
      </c>
      <c r="M1936" s="29">
        <f>IFERROR(_xlfn.XLOOKUP($B1936,'Ownership Metrics'!$A:$A,'Ownership Metrics'!$B:$B),"")</f>
        <v>23.76</v>
      </c>
      <c r="N1936" s="28">
        <f>IFERROR(_xlfn.XLOOKUP($B1936,'Ownership Metrics'!$A:$A,'Ownership Metrics'!$C:$C),"")</f>
        <v>1807</v>
      </c>
      <c r="O1936" s="29">
        <f>IFERROR(_xlfn.XLOOKUP($B1936,'Ownership Metrics'!$A:$A,'Ownership Metrics'!$D:$D),"")</f>
        <v>39</v>
      </c>
      <c r="P1936" s="29">
        <f>IFERROR(_xlfn.XLOOKUP($B1936,'Ownership Metrics'!$A:$A,'Ownership Metrics'!$E:$E),"")</f>
        <v>60.04</v>
      </c>
      <c r="Q1936" s="30">
        <f>IFERROR(_xlfn.XLOOKUP($B1936,'Ownership Metrics'!$A:$A,'Ownership Metrics'!$F:$F),"")</f>
        <v>10</v>
      </c>
      <c r="R1936" s="30">
        <f>IFERROR(_xlfn.XLOOKUP($B1936,'Ownership Metrics'!$A:$A,'Ownership Metrics'!$G:$G),"")</f>
        <v>40</v>
      </c>
      <c r="S1936" s="27" t="str">
        <f>IFERROR(_xlfn.XLOOKUP($B1936,'Ownership Metrics'!$A:$A,'Ownership Metrics'!$H:$H),"")</f>
        <v>Oligopoli</v>
      </c>
      <c r="T1936" s="27" t="str">
        <f>IFERROR(_xlfn.XLOOKUP($B1936,'Ownership Metrics'!$A:$A,'Ownership Metrics'!$I:$I),"")</f>
        <v>Sedang</v>
      </c>
      <c r="U1936" s="27">
        <f>IF(COUNTIFS($B$2:$B1936,$B1936,$D$2:$D1936,$D1936)=1,1,0)</f>
        <v>1</v>
      </c>
      <c r="V1936" s="27">
        <f t="shared" si="91"/>
        <v>1.68</v>
      </c>
      <c r="W1936" s="27">
        <f t="shared" si="92"/>
        <v>8</v>
      </c>
      <c r="X1936" s="27">
        <f t="shared" si="90"/>
        <v>1.6799998063999999</v>
      </c>
    </row>
    <row r="1937" spans="1:24" x14ac:dyDescent="0.25">
      <c r="A1937" s="26">
        <v>46265</v>
      </c>
      <c r="B1937" s="27" t="s">
        <v>10401</v>
      </c>
      <c r="C1937" s="27" t="s">
        <v>2171</v>
      </c>
      <c r="D1937" s="27" t="s">
        <v>2172</v>
      </c>
      <c r="E1937" s="27" t="s">
        <v>35</v>
      </c>
      <c r="F1937" s="27" t="s">
        <v>23</v>
      </c>
      <c r="G1937" s="27" t="s">
        <v>36</v>
      </c>
      <c r="H1937" s="27" t="s">
        <v>24</v>
      </c>
      <c r="I1937" s="28">
        <v>23483500</v>
      </c>
      <c r="J1937" s="28">
        <v>0</v>
      </c>
      <c r="K1937" s="28">
        <v>23483500</v>
      </c>
      <c r="L1937" s="29">
        <v>1.17</v>
      </c>
      <c r="M1937" s="29">
        <f>IFERROR(_xlfn.XLOOKUP($B1937,'Ownership Metrics'!$A:$A,'Ownership Metrics'!$B:$B),"")</f>
        <v>23.76</v>
      </c>
      <c r="N1937" s="28">
        <f>IFERROR(_xlfn.XLOOKUP($B1937,'Ownership Metrics'!$A:$A,'Ownership Metrics'!$C:$C),"")</f>
        <v>1807</v>
      </c>
      <c r="O1937" s="29">
        <f>IFERROR(_xlfn.XLOOKUP($B1937,'Ownership Metrics'!$A:$A,'Ownership Metrics'!$D:$D),"")</f>
        <v>39</v>
      </c>
      <c r="P1937" s="29">
        <f>IFERROR(_xlfn.XLOOKUP($B1937,'Ownership Metrics'!$A:$A,'Ownership Metrics'!$E:$E),"")</f>
        <v>60.04</v>
      </c>
      <c r="Q1937" s="30">
        <f>IFERROR(_xlfn.XLOOKUP($B1937,'Ownership Metrics'!$A:$A,'Ownership Metrics'!$F:$F),"")</f>
        <v>10</v>
      </c>
      <c r="R1937" s="30">
        <f>IFERROR(_xlfn.XLOOKUP($B1937,'Ownership Metrics'!$A:$A,'Ownership Metrics'!$G:$G),"")</f>
        <v>40</v>
      </c>
      <c r="S1937" s="27" t="str">
        <f>IFERROR(_xlfn.XLOOKUP($B1937,'Ownership Metrics'!$A:$A,'Ownership Metrics'!$H:$H),"")</f>
        <v>Oligopoli</v>
      </c>
      <c r="T1937" s="27" t="str">
        <f>IFERROR(_xlfn.XLOOKUP($B1937,'Ownership Metrics'!$A:$A,'Ownership Metrics'!$I:$I),"")</f>
        <v>Sedang</v>
      </c>
      <c r="U1937" s="27">
        <f>IF(COUNTIFS($B$2:$B1937,$B1937,$D$2:$D1937,$D1937)=1,1,0)</f>
        <v>1</v>
      </c>
      <c r="V1937" s="27">
        <f t="shared" si="91"/>
        <v>1.17</v>
      </c>
      <c r="W1937" s="27">
        <f t="shared" si="92"/>
        <v>9</v>
      </c>
      <c r="X1937" s="27">
        <f t="shared" si="90"/>
        <v>1.1699998062999999</v>
      </c>
    </row>
    <row r="1938" spans="1:24" x14ac:dyDescent="0.25">
      <c r="A1938" s="26">
        <v>46265</v>
      </c>
      <c r="B1938" s="27" t="s">
        <v>10401</v>
      </c>
      <c r="C1938" s="27" t="s">
        <v>2171</v>
      </c>
      <c r="D1938" s="27" t="s">
        <v>2173</v>
      </c>
      <c r="E1938" s="27" t="s">
        <v>35</v>
      </c>
      <c r="F1938" s="27" t="s">
        <v>23</v>
      </c>
      <c r="G1938" s="27" t="s">
        <v>36</v>
      </c>
      <c r="H1938" s="27" t="s">
        <v>24</v>
      </c>
      <c r="I1938" s="28">
        <v>0</v>
      </c>
      <c r="J1938" s="28">
        <v>780000000</v>
      </c>
      <c r="K1938" s="28">
        <v>780000000</v>
      </c>
      <c r="L1938" s="29">
        <v>39</v>
      </c>
      <c r="M1938" s="29">
        <f>IFERROR(_xlfn.XLOOKUP($B1938,'Ownership Metrics'!$A:$A,'Ownership Metrics'!$B:$B),"")</f>
        <v>23.76</v>
      </c>
      <c r="N1938" s="28">
        <f>IFERROR(_xlfn.XLOOKUP($B1938,'Ownership Metrics'!$A:$A,'Ownership Metrics'!$C:$C),"")</f>
        <v>1807</v>
      </c>
      <c r="O1938" s="29">
        <f>IFERROR(_xlfn.XLOOKUP($B1938,'Ownership Metrics'!$A:$A,'Ownership Metrics'!$D:$D),"")</f>
        <v>39</v>
      </c>
      <c r="P1938" s="29">
        <f>IFERROR(_xlfn.XLOOKUP($B1938,'Ownership Metrics'!$A:$A,'Ownership Metrics'!$E:$E),"")</f>
        <v>60.04</v>
      </c>
      <c r="Q1938" s="30">
        <f>IFERROR(_xlfn.XLOOKUP($B1938,'Ownership Metrics'!$A:$A,'Ownership Metrics'!$F:$F),"")</f>
        <v>10</v>
      </c>
      <c r="R1938" s="30">
        <f>IFERROR(_xlfn.XLOOKUP($B1938,'Ownership Metrics'!$A:$A,'Ownership Metrics'!$G:$G),"")</f>
        <v>40</v>
      </c>
      <c r="S1938" s="27" t="str">
        <f>IFERROR(_xlfn.XLOOKUP($B1938,'Ownership Metrics'!$A:$A,'Ownership Metrics'!$H:$H),"")</f>
        <v>Oligopoli</v>
      </c>
      <c r="T1938" s="27" t="str">
        <f>IFERROR(_xlfn.XLOOKUP($B1938,'Ownership Metrics'!$A:$A,'Ownership Metrics'!$I:$I),"")</f>
        <v>Sedang</v>
      </c>
      <c r="U1938" s="27">
        <f>IF(COUNTIFS($B$2:$B1938,$B1938,$D$2:$D1938,$D1938)=1,1,0)</f>
        <v>1</v>
      </c>
      <c r="V1938" s="27">
        <f t="shared" si="91"/>
        <v>39</v>
      </c>
      <c r="W1938" s="27">
        <f t="shared" si="92"/>
        <v>1</v>
      </c>
      <c r="X1938" s="27">
        <f t="shared" si="90"/>
        <v>38.999999806200002</v>
      </c>
    </row>
    <row r="1939" spans="1:24" x14ac:dyDescent="0.25">
      <c r="A1939" s="26">
        <v>46265</v>
      </c>
      <c r="B1939" s="27" t="s">
        <v>10401</v>
      </c>
      <c r="C1939" s="27" t="s">
        <v>2171</v>
      </c>
      <c r="D1939" s="27" t="s">
        <v>2174</v>
      </c>
      <c r="E1939" s="27" t="s">
        <v>35</v>
      </c>
      <c r="F1939" s="27" t="s">
        <v>23</v>
      </c>
      <c r="G1939" s="27" t="s">
        <v>36</v>
      </c>
      <c r="H1939" s="27" t="s">
        <v>24</v>
      </c>
      <c r="I1939" s="28">
        <v>101592900</v>
      </c>
      <c r="J1939" s="28">
        <v>0</v>
      </c>
      <c r="K1939" s="28">
        <v>101592900</v>
      </c>
      <c r="L1939" s="29">
        <v>5.08</v>
      </c>
      <c r="M1939" s="29">
        <f>IFERROR(_xlfn.XLOOKUP($B1939,'Ownership Metrics'!$A:$A,'Ownership Metrics'!$B:$B),"")</f>
        <v>23.76</v>
      </c>
      <c r="N1939" s="28">
        <f>IFERROR(_xlfn.XLOOKUP($B1939,'Ownership Metrics'!$A:$A,'Ownership Metrics'!$C:$C),"")</f>
        <v>1807</v>
      </c>
      <c r="O1939" s="29">
        <f>IFERROR(_xlfn.XLOOKUP($B1939,'Ownership Metrics'!$A:$A,'Ownership Metrics'!$D:$D),"")</f>
        <v>39</v>
      </c>
      <c r="P1939" s="29">
        <f>IFERROR(_xlfn.XLOOKUP($B1939,'Ownership Metrics'!$A:$A,'Ownership Metrics'!$E:$E),"")</f>
        <v>60.04</v>
      </c>
      <c r="Q1939" s="30">
        <f>IFERROR(_xlfn.XLOOKUP($B1939,'Ownership Metrics'!$A:$A,'Ownership Metrics'!$F:$F),"")</f>
        <v>10</v>
      </c>
      <c r="R1939" s="30">
        <f>IFERROR(_xlfn.XLOOKUP($B1939,'Ownership Metrics'!$A:$A,'Ownership Metrics'!$G:$G),"")</f>
        <v>40</v>
      </c>
      <c r="S1939" s="27" t="str">
        <f>IFERROR(_xlfn.XLOOKUP($B1939,'Ownership Metrics'!$A:$A,'Ownership Metrics'!$H:$H),"")</f>
        <v>Oligopoli</v>
      </c>
      <c r="T1939" s="27" t="str">
        <f>IFERROR(_xlfn.XLOOKUP($B1939,'Ownership Metrics'!$A:$A,'Ownership Metrics'!$I:$I),"")</f>
        <v>Sedang</v>
      </c>
      <c r="U1939" s="27">
        <f>IF(COUNTIFS($B$2:$B1939,$B1939,$D$2:$D1939,$D1939)=1,1,0)</f>
        <v>1</v>
      </c>
      <c r="V1939" s="27">
        <f t="shared" si="91"/>
        <v>5.08</v>
      </c>
      <c r="W1939" s="27">
        <f t="shared" si="92"/>
        <v>4</v>
      </c>
      <c r="X1939" s="27">
        <f t="shared" si="90"/>
        <v>5.0799998061</v>
      </c>
    </row>
    <row r="1940" spans="1:24" x14ac:dyDescent="0.25">
      <c r="A1940" s="26">
        <v>46265</v>
      </c>
      <c r="B1940" s="27" t="s">
        <v>10401</v>
      </c>
      <c r="C1940" s="27" t="s">
        <v>2171</v>
      </c>
      <c r="D1940" s="27" t="s">
        <v>2175</v>
      </c>
      <c r="E1940" s="27" t="s">
        <v>35</v>
      </c>
      <c r="F1940" s="27" t="s">
        <v>23</v>
      </c>
      <c r="G1940" s="27" t="s">
        <v>36</v>
      </c>
      <c r="H1940" s="27" t="s">
        <v>24</v>
      </c>
      <c r="I1940" s="28">
        <v>42200000</v>
      </c>
      <c r="J1940" s="28">
        <v>0</v>
      </c>
      <c r="K1940" s="28">
        <v>42200000</v>
      </c>
      <c r="L1940" s="29">
        <v>2.11</v>
      </c>
      <c r="M1940" s="29">
        <f>IFERROR(_xlfn.XLOOKUP($B1940,'Ownership Metrics'!$A:$A,'Ownership Metrics'!$B:$B),"")</f>
        <v>23.76</v>
      </c>
      <c r="N1940" s="28">
        <f>IFERROR(_xlfn.XLOOKUP($B1940,'Ownership Metrics'!$A:$A,'Ownership Metrics'!$C:$C),"")</f>
        <v>1807</v>
      </c>
      <c r="O1940" s="29">
        <f>IFERROR(_xlfn.XLOOKUP($B1940,'Ownership Metrics'!$A:$A,'Ownership Metrics'!$D:$D),"")</f>
        <v>39</v>
      </c>
      <c r="P1940" s="29">
        <f>IFERROR(_xlfn.XLOOKUP($B1940,'Ownership Metrics'!$A:$A,'Ownership Metrics'!$E:$E),"")</f>
        <v>60.04</v>
      </c>
      <c r="Q1940" s="30">
        <f>IFERROR(_xlfn.XLOOKUP($B1940,'Ownership Metrics'!$A:$A,'Ownership Metrics'!$F:$F),"")</f>
        <v>10</v>
      </c>
      <c r="R1940" s="30">
        <f>IFERROR(_xlfn.XLOOKUP($B1940,'Ownership Metrics'!$A:$A,'Ownership Metrics'!$G:$G),"")</f>
        <v>40</v>
      </c>
      <c r="S1940" s="27" t="str">
        <f>IFERROR(_xlfn.XLOOKUP($B1940,'Ownership Metrics'!$A:$A,'Ownership Metrics'!$H:$H),"")</f>
        <v>Oligopoli</v>
      </c>
      <c r="T1940" s="27" t="str">
        <f>IFERROR(_xlfn.XLOOKUP($B1940,'Ownership Metrics'!$A:$A,'Ownership Metrics'!$I:$I),"")</f>
        <v>Sedang</v>
      </c>
      <c r="U1940" s="27">
        <f>IF(COUNTIFS($B$2:$B1940,$B1940,$D$2:$D1940,$D1940)=1,1,0)</f>
        <v>1</v>
      </c>
      <c r="V1940" s="27">
        <f t="shared" si="91"/>
        <v>2.11</v>
      </c>
      <c r="W1940" s="27">
        <f t="shared" si="92"/>
        <v>6</v>
      </c>
      <c r="X1940" s="27">
        <f t="shared" si="90"/>
        <v>2.1099998059999998</v>
      </c>
    </row>
    <row r="1941" spans="1:24" x14ac:dyDescent="0.25">
      <c r="A1941" s="26">
        <v>46265</v>
      </c>
      <c r="B1941" s="27" t="s">
        <v>10401</v>
      </c>
      <c r="C1941" s="27" t="s">
        <v>2171</v>
      </c>
      <c r="D1941" s="27" t="s">
        <v>2176</v>
      </c>
      <c r="E1941" s="27" t="s">
        <v>35</v>
      </c>
      <c r="F1941" s="27" t="s">
        <v>23</v>
      </c>
      <c r="G1941" s="27" t="s">
        <v>36</v>
      </c>
      <c r="H1941" s="27"/>
      <c r="I1941" s="28">
        <v>34803300</v>
      </c>
      <c r="J1941" s="28">
        <v>0</v>
      </c>
      <c r="K1941" s="28">
        <v>34803300</v>
      </c>
      <c r="L1941" s="29">
        <v>1.74</v>
      </c>
      <c r="M1941" s="29">
        <f>IFERROR(_xlfn.XLOOKUP($B1941,'Ownership Metrics'!$A:$A,'Ownership Metrics'!$B:$B),"")</f>
        <v>23.76</v>
      </c>
      <c r="N1941" s="28">
        <f>IFERROR(_xlfn.XLOOKUP($B1941,'Ownership Metrics'!$A:$A,'Ownership Metrics'!$C:$C),"")</f>
        <v>1807</v>
      </c>
      <c r="O1941" s="29">
        <f>IFERROR(_xlfn.XLOOKUP($B1941,'Ownership Metrics'!$A:$A,'Ownership Metrics'!$D:$D),"")</f>
        <v>39</v>
      </c>
      <c r="P1941" s="29">
        <f>IFERROR(_xlfn.XLOOKUP($B1941,'Ownership Metrics'!$A:$A,'Ownership Metrics'!$E:$E),"")</f>
        <v>60.04</v>
      </c>
      <c r="Q1941" s="30">
        <f>IFERROR(_xlfn.XLOOKUP($B1941,'Ownership Metrics'!$A:$A,'Ownership Metrics'!$F:$F),"")</f>
        <v>10</v>
      </c>
      <c r="R1941" s="30">
        <f>IFERROR(_xlfn.XLOOKUP($B1941,'Ownership Metrics'!$A:$A,'Ownership Metrics'!$G:$G),"")</f>
        <v>40</v>
      </c>
      <c r="S1941" s="27" t="str">
        <f>IFERROR(_xlfn.XLOOKUP($B1941,'Ownership Metrics'!$A:$A,'Ownership Metrics'!$H:$H),"")</f>
        <v>Oligopoli</v>
      </c>
      <c r="T1941" s="27" t="str">
        <f>IFERROR(_xlfn.XLOOKUP($B1941,'Ownership Metrics'!$A:$A,'Ownership Metrics'!$I:$I),"")</f>
        <v>Sedang</v>
      </c>
      <c r="U1941" s="27">
        <f>IF(COUNTIFS($B$2:$B1941,$B1941,$D$2:$D1941,$D1941)=1,1,0)</f>
        <v>1</v>
      </c>
      <c r="V1941" s="27">
        <f t="shared" si="91"/>
        <v>1.74</v>
      </c>
      <c r="W1941" s="27">
        <f t="shared" si="92"/>
        <v>7</v>
      </c>
      <c r="X1941" s="27">
        <f t="shared" si="90"/>
        <v>1.7399998058999999</v>
      </c>
    </row>
    <row r="1942" spans="1:24" x14ac:dyDescent="0.25">
      <c r="A1942" s="26">
        <v>46265</v>
      </c>
      <c r="B1942" s="27" t="s">
        <v>10401</v>
      </c>
      <c r="C1942" s="27" t="s">
        <v>2171</v>
      </c>
      <c r="D1942" s="27" t="s">
        <v>2177</v>
      </c>
      <c r="E1942" s="27" t="s">
        <v>35</v>
      </c>
      <c r="F1942" s="27" t="s">
        <v>23</v>
      </c>
      <c r="G1942" s="27" t="s">
        <v>36</v>
      </c>
      <c r="H1942" s="27" t="s">
        <v>24</v>
      </c>
      <c r="I1942" s="28">
        <v>156296000</v>
      </c>
      <c r="J1942" s="28">
        <v>0</v>
      </c>
      <c r="K1942" s="28">
        <v>156296000</v>
      </c>
      <c r="L1942" s="29">
        <v>7.81</v>
      </c>
      <c r="M1942" s="29">
        <f>IFERROR(_xlfn.XLOOKUP($B1942,'Ownership Metrics'!$A:$A,'Ownership Metrics'!$B:$B),"")</f>
        <v>23.76</v>
      </c>
      <c r="N1942" s="28">
        <f>IFERROR(_xlfn.XLOOKUP($B1942,'Ownership Metrics'!$A:$A,'Ownership Metrics'!$C:$C),"")</f>
        <v>1807</v>
      </c>
      <c r="O1942" s="29">
        <f>IFERROR(_xlfn.XLOOKUP($B1942,'Ownership Metrics'!$A:$A,'Ownership Metrics'!$D:$D),"")</f>
        <v>39</v>
      </c>
      <c r="P1942" s="29">
        <f>IFERROR(_xlfn.XLOOKUP($B1942,'Ownership Metrics'!$A:$A,'Ownership Metrics'!$E:$E),"")</f>
        <v>60.04</v>
      </c>
      <c r="Q1942" s="30">
        <f>IFERROR(_xlfn.XLOOKUP($B1942,'Ownership Metrics'!$A:$A,'Ownership Metrics'!$F:$F),"")</f>
        <v>10</v>
      </c>
      <c r="R1942" s="30">
        <f>IFERROR(_xlfn.XLOOKUP($B1942,'Ownership Metrics'!$A:$A,'Ownership Metrics'!$G:$G),"")</f>
        <v>40</v>
      </c>
      <c r="S1942" s="27" t="str">
        <f>IFERROR(_xlfn.XLOOKUP($B1942,'Ownership Metrics'!$A:$A,'Ownership Metrics'!$H:$H),"")</f>
        <v>Oligopoli</v>
      </c>
      <c r="T1942" s="27" t="str">
        <f>IFERROR(_xlfn.XLOOKUP($B1942,'Ownership Metrics'!$A:$A,'Ownership Metrics'!$I:$I),"")</f>
        <v>Sedang</v>
      </c>
      <c r="U1942" s="27">
        <f>IF(COUNTIFS($B$2:$B1942,$B1942,$D$2:$D1942,$D1942)=1,1,0)</f>
        <v>1</v>
      </c>
      <c r="V1942" s="27">
        <f t="shared" si="91"/>
        <v>7.81</v>
      </c>
      <c r="W1942" s="27">
        <f t="shared" si="92"/>
        <v>3</v>
      </c>
      <c r="X1942" s="27">
        <f t="shared" si="90"/>
        <v>7.8099998057999995</v>
      </c>
    </row>
    <row r="1943" spans="1:24" x14ac:dyDescent="0.25">
      <c r="A1943" s="26">
        <v>46265</v>
      </c>
      <c r="B1943" s="27" t="s">
        <v>10401</v>
      </c>
      <c r="C1943" s="27" t="s">
        <v>2171</v>
      </c>
      <c r="D1943" s="27" t="s">
        <v>2178</v>
      </c>
      <c r="E1943" s="27" t="s">
        <v>35</v>
      </c>
      <c r="F1943" s="27" t="s">
        <v>23</v>
      </c>
      <c r="G1943" s="27" t="s">
        <v>36</v>
      </c>
      <c r="H1943" s="27" t="s">
        <v>24</v>
      </c>
      <c r="I1943" s="28">
        <v>264630000</v>
      </c>
      <c r="J1943" s="28">
        <v>0</v>
      </c>
      <c r="K1943" s="28">
        <v>264630000</v>
      </c>
      <c r="L1943" s="29">
        <v>13.23</v>
      </c>
      <c r="M1943" s="29">
        <f>IFERROR(_xlfn.XLOOKUP($B1943,'Ownership Metrics'!$A:$A,'Ownership Metrics'!$B:$B),"")</f>
        <v>23.76</v>
      </c>
      <c r="N1943" s="28">
        <f>IFERROR(_xlfn.XLOOKUP($B1943,'Ownership Metrics'!$A:$A,'Ownership Metrics'!$C:$C),"")</f>
        <v>1807</v>
      </c>
      <c r="O1943" s="29">
        <f>IFERROR(_xlfn.XLOOKUP($B1943,'Ownership Metrics'!$A:$A,'Ownership Metrics'!$D:$D),"")</f>
        <v>39</v>
      </c>
      <c r="P1943" s="29">
        <f>IFERROR(_xlfn.XLOOKUP($B1943,'Ownership Metrics'!$A:$A,'Ownership Metrics'!$E:$E),"")</f>
        <v>60.04</v>
      </c>
      <c r="Q1943" s="30">
        <f>IFERROR(_xlfn.XLOOKUP($B1943,'Ownership Metrics'!$A:$A,'Ownership Metrics'!$F:$F),"")</f>
        <v>10</v>
      </c>
      <c r="R1943" s="30">
        <f>IFERROR(_xlfn.XLOOKUP($B1943,'Ownership Metrics'!$A:$A,'Ownership Metrics'!$G:$G),"")</f>
        <v>40</v>
      </c>
      <c r="S1943" s="27" t="str">
        <f>IFERROR(_xlfn.XLOOKUP($B1943,'Ownership Metrics'!$A:$A,'Ownership Metrics'!$H:$H),"")</f>
        <v>Oligopoli</v>
      </c>
      <c r="T1943" s="27" t="str">
        <f>IFERROR(_xlfn.XLOOKUP($B1943,'Ownership Metrics'!$A:$A,'Ownership Metrics'!$I:$I),"")</f>
        <v>Sedang</v>
      </c>
      <c r="U1943" s="27">
        <f>IF(COUNTIFS($B$2:$B1943,$B1943,$D$2:$D1943,$D1943)=1,1,0)</f>
        <v>1</v>
      </c>
      <c r="V1943" s="27">
        <f t="shared" si="91"/>
        <v>13.23</v>
      </c>
      <c r="W1943" s="27">
        <f t="shared" si="92"/>
        <v>2</v>
      </c>
      <c r="X1943" s="27">
        <f t="shared" si="90"/>
        <v>13.2299998057</v>
      </c>
    </row>
    <row r="1944" spans="1:24" x14ac:dyDescent="0.25">
      <c r="A1944" s="26">
        <v>46265</v>
      </c>
      <c r="B1944" s="27" t="s">
        <v>10401</v>
      </c>
      <c r="C1944" s="27" t="s">
        <v>2171</v>
      </c>
      <c r="D1944" s="27" t="s">
        <v>2179</v>
      </c>
      <c r="E1944" s="27" t="s">
        <v>35</v>
      </c>
      <c r="F1944" s="27" t="s">
        <v>23</v>
      </c>
      <c r="G1944" s="27" t="s">
        <v>36</v>
      </c>
      <c r="H1944" s="27" t="s">
        <v>24</v>
      </c>
      <c r="I1944" s="28">
        <v>65357800</v>
      </c>
      <c r="J1944" s="28">
        <v>0</v>
      </c>
      <c r="K1944" s="28">
        <v>65357800</v>
      </c>
      <c r="L1944" s="29">
        <v>3.27</v>
      </c>
      <c r="M1944" s="29">
        <f>IFERROR(_xlfn.XLOOKUP($B1944,'Ownership Metrics'!$A:$A,'Ownership Metrics'!$B:$B),"")</f>
        <v>23.76</v>
      </c>
      <c r="N1944" s="28">
        <f>IFERROR(_xlfn.XLOOKUP($B1944,'Ownership Metrics'!$A:$A,'Ownership Metrics'!$C:$C),"")</f>
        <v>1807</v>
      </c>
      <c r="O1944" s="29">
        <f>IFERROR(_xlfn.XLOOKUP($B1944,'Ownership Metrics'!$A:$A,'Ownership Metrics'!$D:$D),"")</f>
        <v>39</v>
      </c>
      <c r="P1944" s="29">
        <f>IFERROR(_xlfn.XLOOKUP($B1944,'Ownership Metrics'!$A:$A,'Ownership Metrics'!$E:$E),"")</f>
        <v>60.04</v>
      </c>
      <c r="Q1944" s="30">
        <f>IFERROR(_xlfn.XLOOKUP($B1944,'Ownership Metrics'!$A:$A,'Ownership Metrics'!$F:$F),"")</f>
        <v>10</v>
      </c>
      <c r="R1944" s="30">
        <f>IFERROR(_xlfn.XLOOKUP($B1944,'Ownership Metrics'!$A:$A,'Ownership Metrics'!$G:$G),"")</f>
        <v>40</v>
      </c>
      <c r="S1944" s="27" t="str">
        <f>IFERROR(_xlfn.XLOOKUP($B1944,'Ownership Metrics'!$A:$A,'Ownership Metrics'!$H:$H),"")</f>
        <v>Oligopoli</v>
      </c>
      <c r="T1944" s="27" t="str">
        <f>IFERROR(_xlfn.XLOOKUP($B1944,'Ownership Metrics'!$A:$A,'Ownership Metrics'!$I:$I),"")</f>
        <v>Sedang</v>
      </c>
      <c r="U1944" s="27">
        <f>IF(COUNTIFS($B$2:$B1944,$B1944,$D$2:$D1944,$D1944)=1,1,0)</f>
        <v>1</v>
      </c>
      <c r="V1944" s="27">
        <f t="shared" si="91"/>
        <v>3.27</v>
      </c>
      <c r="W1944" s="27">
        <f t="shared" si="92"/>
        <v>5</v>
      </c>
      <c r="X1944" s="27">
        <f t="shared" si="90"/>
        <v>3.2699998055999999</v>
      </c>
    </row>
    <row r="1945" spans="1:24" x14ac:dyDescent="0.25">
      <c r="A1945" s="26">
        <v>46265</v>
      </c>
      <c r="B1945" s="27" t="s">
        <v>10401</v>
      </c>
      <c r="C1945" s="27" t="s">
        <v>2171</v>
      </c>
      <c r="D1945" s="27" t="s">
        <v>2180</v>
      </c>
      <c r="E1945" s="27" t="s">
        <v>44</v>
      </c>
      <c r="F1945" s="27" t="s">
        <v>23</v>
      </c>
      <c r="G1945" s="27"/>
      <c r="H1945" s="27" t="s">
        <v>24</v>
      </c>
      <c r="I1945" s="28">
        <v>23000000</v>
      </c>
      <c r="J1945" s="28">
        <v>0</v>
      </c>
      <c r="K1945" s="28">
        <v>23000000</v>
      </c>
      <c r="L1945" s="29">
        <v>1.1499999999999999</v>
      </c>
      <c r="M1945" s="29">
        <f>IFERROR(_xlfn.XLOOKUP($B1945,'Ownership Metrics'!$A:$A,'Ownership Metrics'!$B:$B),"")</f>
        <v>23.76</v>
      </c>
      <c r="N1945" s="28">
        <f>IFERROR(_xlfn.XLOOKUP($B1945,'Ownership Metrics'!$A:$A,'Ownership Metrics'!$C:$C),"")</f>
        <v>1807</v>
      </c>
      <c r="O1945" s="29">
        <f>IFERROR(_xlfn.XLOOKUP($B1945,'Ownership Metrics'!$A:$A,'Ownership Metrics'!$D:$D),"")</f>
        <v>39</v>
      </c>
      <c r="P1945" s="29">
        <f>IFERROR(_xlfn.XLOOKUP($B1945,'Ownership Metrics'!$A:$A,'Ownership Metrics'!$E:$E),"")</f>
        <v>60.04</v>
      </c>
      <c r="Q1945" s="30">
        <f>IFERROR(_xlfn.XLOOKUP($B1945,'Ownership Metrics'!$A:$A,'Ownership Metrics'!$F:$F),"")</f>
        <v>10</v>
      </c>
      <c r="R1945" s="30">
        <f>IFERROR(_xlfn.XLOOKUP($B1945,'Ownership Metrics'!$A:$A,'Ownership Metrics'!$G:$G),"")</f>
        <v>40</v>
      </c>
      <c r="S1945" s="27" t="str">
        <f>IFERROR(_xlfn.XLOOKUP($B1945,'Ownership Metrics'!$A:$A,'Ownership Metrics'!$H:$H),"")</f>
        <v>Oligopoli</v>
      </c>
      <c r="T1945" s="27" t="str">
        <f>IFERROR(_xlfn.XLOOKUP($B1945,'Ownership Metrics'!$A:$A,'Ownership Metrics'!$I:$I),"")</f>
        <v>Sedang</v>
      </c>
      <c r="U1945" s="27">
        <f>IF(COUNTIFS($B$2:$B1945,$B1945,$D$2:$D1945,$D1945)=1,1,0)</f>
        <v>1</v>
      </c>
      <c r="V1945" s="27">
        <f t="shared" si="91"/>
        <v>1.1499999999999999</v>
      </c>
      <c r="W1945" s="27">
        <f t="shared" si="92"/>
        <v>10</v>
      </c>
      <c r="X1945" s="27">
        <f t="shared" si="90"/>
        <v>1.1499998054999998</v>
      </c>
    </row>
    <row r="1946" spans="1:24" x14ac:dyDescent="0.25">
      <c r="A1946" s="26">
        <v>46265</v>
      </c>
      <c r="B1946" s="27" t="s">
        <v>10402</v>
      </c>
      <c r="C1946" s="27" t="s">
        <v>2182</v>
      </c>
      <c r="D1946" s="27" t="s">
        <v>2183</v>
      </c>
      <c r="E1946" s="27" t="s">
        <v>22</v>
      </c>
      <c r="F1946" s="27" t="s">
        <v>23</v>
      </c>
      <c r="G1946" s="27"/>
      <c r="H1946" s="27" t="s">
        <v>24</v>
      </c>
      <c r="I1946" s="28">
        <v>1015000000</v>
      </c>
      <c r="J1946" s="28">
        <v>0</v>
      </c>
      <c r="K1946" s="28">
        <v>1015000000</v>
      </c>
      <c r="L1946" s="29">
        <v>53.43</v>
      </c>
      <c r="M1946" s="29">
        <f>IFERROR(_xlfn.XLOOKUP($B1946,'Ownership Metrics'!$A:$A,'Ownership Metrics'!$B:$B),"")</f>
        <v>15.37</v>
      </c>
      <c r="N1946" s="28">
        <f>IFERROR(_xlfn.XLOOKUP($B1946,'Ownership Metrics'!$A:$A,'Ownership Metrics'!$C:$C),"")</f>
        <v>3065</v>
      </c>
      <c r="O1946" s="29">
        <f>IFERROR(_xlfn.XLOOKUP($B1946,'Ownership Metrics'!$A:$A,'Ownership Metrics'!$D:$D),"")</f>
        <v>53.43</v>
      </c>
      <c r="P1946" s="29">
        <f>IFERROR(_xlfn.XLOOKUP($B1946,'Ownership Metrics'!$A:$A,'Ownership Metrics'!$E:$E),"")</f>
        <v>70.23</v>
      </c>
      <c r="Q1946" s="30">
        <f>IFERROR(_xlfn.XLOOKUP($B1946,'Ownership Metrics'!$A:$A,'Ownership Metrics'!$F:$F),"")</f>
        <v>8</v>
      </c>
      <c r="R1946" s="30">
        <f>IFERROR(_xlfn.XLOOKUP($B1946,'Ownership Metrics'!$A:$A,'Ownership Metrics'!$G:$G),"")</f>
        <v>51</v>
      </c>
      <c r="S1946" s="27" t="str">
        <f>IFERROR(_xlfn.XLOOKUP($B1946,'Ownership Metrics'!$A:$A,'Ownership Metrics'!$H:$H),"")</f>
        <v>Mayoritas</v>
      </c>
      <c r="T1946" s="27" t="str">
        <f>IFERROR(_xlfn.XLOOKUP($B1946,'Ownership Metrics'!$A:$A,'Ownership Metrics'!$I:$I),"")</f>
        <v>Sedang</v>
      </c>
      <c r="U1946" s="27">
        <f>IF(COUNTIFS($B$2:$B1946,$B1946,$D$2:$D1946,$D1946)=1,1,0)</f>
        <v>1</v>
      </c>
      <c r="V1946" s="27">
        <f t="shared" si="91"/>
        <v>53.43</v>
      </c>
      <c r="W1946" s="27">
        <f t="shared" si="92"/>
        <v>1</v>
      </c>
      <c r="X1946" s="27">
        <f t="shared" si="90"/>
        <v>53.429999805400001</v>
      </c>
    </row>
    <row r="1947" spans="1:24" x14ac:dyDescent="0.25">
      <c r="A1947" s="26">
        <v>46265</v>
      </c>
      <c r="B1947" s="27" t="s">
        <v>10402</v>
      </c>
      <c r="C1947" s="27" t="s">
        <v>2182</v>
      </c>
      <c r="D1947" s="27" t="s">
        <v>2184</v>
      </c>
      <c r="E1947" s="27" t="s">
        <v>35</v>
      </c>
      <c r="F1947" s="27" t="s">
        <v>23</v>
      </c>
      <c r="G1947" s="27" t="s">
        <v>36</v>
      </c>
      <c r="H1947" s="27" t="s">
        <v>24</v>
      </c>
      <c r="I1947" s="28">
        <v>127665073</v>
      </c>
      <c r="J1947" s="28">
        <v>0</v>
      </c>
      <c r="K1947" s="28">
        <v>127665073</v>
      </c>
      <c r="L1947" s="29">
        <v>6.72</v>
      </c>
      <c r="M1947" s="29">
        <f>IFERROR(_xlfn.XLOOKUP($B1947,'Ownership Metrics'!$A:$A,'Ownership Metrics'!$B:$B),"")</f>
        <v>15.37</v>
      </c>
      <c r="N1947" s="28">
        <f>IFERROR(_xlfn.XLOOKUP($B1947,'Ownership Metrics'!$A:$A,'Ownership Metrics'!$C:$C),"")</f>
        <v>3065</v>
      </c>
      <c r="O1947" s="29">
        <f>IFERROR(_xlfn.XLOOKUP($B1947,'Ownership Metrics'!$A:$A,'Ownership Metrics'!$D:$D),"")</f>
        <v>53.43</v>
      </c>
      <c r="P1947" s="29">
        <f>IFERROR(_xlfn.XLOOKUP($B1947,'Ownership Metrics'!$A:$A,'Ownership Metrics'!$E:$E),"")</f>
        <v>70.23</v>
      </c>
      <c r="Q1947" s="30">
        <f>IFERROR(_xlfn.XLOOKUP($B1947,'Ownership Metrics'!$A:$A,'Ownership Metrics'!$F:$F),"")</f>
        <v>8</v>
      </c>
      <c r="R1947" s="30">
        <f>IFERROR(_xlfn.XLOOKUP($B1947,'Ownership Metrics'!$A:$A,'Ownership Metrics'!$G:$G),"")</f>
        <v>51</v>
      </c>
      <c r="S1947" s="27" t="str">
        <f>IFERROR(_xlfn.XLOOKUP($B1947,'Ownership Metrics'!$A:$A,'Ownership Metrics'!$H:$H),"")</f>
        <v>Mayoritas</v>
      </c>
      <c r="T1947" s="27" t="str">
        <f>IFERROR(_xlfn.XLOOKUP($B1947,'Ownership Metrics'!$A:$A,'Ownership Metrics'!$I:$I),"")</f>
        <v>Sedang</v>
      </c>
      <c r="U1947" s="27">
        <f>IF(COUNTIFS($B$2:$B1947,$B1947,$D$2:$D1947,$D1947)=1,1,0)</f>
        <v>1</v>
      </c>
      <c r="V1947" s="27">
        <f t="shared" si="91"/>
        <v>6.72</v>
      </c>
      <c r="W1947" s="27">
        <f t="shared" si="92"/>
        <v>4</v>
      </c>
      <c r="X1947" s="27">
        <f t="shared" si="90"/>
        <v>6.7199998052999996</v>
      </c>
    </row>
    <row r="1948" spans="1:24" x14ac:dyDescent="0.25">
      <c r="A1948" s="26">
        <v>46265</v>
      </c>
      <c r="B1948" s="27" t="s">
        <v>10402</v>
      </c>
      <c r="C1948" s="27" t="s">
        <v>2182</v>
      </c>
      <c r="D1948" s="27" t="s">
        <v>2185</v>
      </c>
      <c r="E1948" s="27" t="s">
        <v>35</v>
      </c>
      <c r="F1948" s="27" t="s">
        <v>23</v>
      </c>
      <c r="G1948" s="27" t="s">
        <v>36</v>
      </c>
      <c r="H1948" s="27" t="s">
        <v>24</v>
      </c>
      <c r="I1948" s="28">
        <v>20000000</v>
      </c>
      <c r="J1948" s="28">
        <v>0</v>
      </c>
      <c r="K1948" s="28">
        <v>20000000</v>
      </c>
      <c r="L1948" s="29">
        <v>1.05</v>
      </c>
      <c r="M1948" s="29">
        <f>IFERROR(_xlfn.XLOOKUP($B1948,'Ownership Metrics'!$A:$A,'Ownership Metrics'!$B:$B),"")</f>
        <v>15.37</v>
      </c>
      <c r="N1948" s="28">
        <f>IFERROR(_xlfn.XLOOKUP($B1948,'Ownership Metrics'!$A:$A,'Ownership Metrics'!$C:$C),"")</f>
        <v>3065</v>
      </c>
      <c r="O1948" s="29">
        <f>IFERROR(_xlfn.XLOOKUP($B1948,'Ownership Metrics'!$A:$A,'Ownership Metrics'!$D:$D),"")</f>
        <v>53.43</v>
      </c>
      <c r="P1948" s="29">
        <f>IFERROR(_xlfn.XLOOKUP($B1948,'Ownership Metrics'!$A:$A,'Ownership Metrics'!$E:$E),"")</f>
        <v>70.23</v>
      </c>
      <c r="Q1948" s="30">
        <f>IFERROR(_xlfn.XLOOKUP($B1948,'Ownership Metrics'!$A:$A,'Ownership Metrics'!$F:$F),"")</f>
        <v>8</v>
      </c>
      <c r="R1948" s="30">
        <f>IFERROR(_xlfn.XLOOKUP($B1948,'Ownership Metrics'!$A:$A,'Ownership Metrics'!$G:$G),"")</f>
        <v>51</v>
      </c>
      <c r="S1948" s="27" t="str">
        <f>IFERROR(_xlfn.XLOOKUP($B1948,'Ownership Metrics'!$A:$A,'Ownership Metrics'!$H:$H),"")</f>
        <v>Mayoritas</v>
      </c>
      <c r="T1948" s="27" t="str">
        <f>IFERROR(_xlfn.XLOOKUP($B1948,'Ownership Metrics'!$A:$A,'Ownership Metrics'!$I:$I),"")</f>
        <v>Sedang</v>
      </c>
      <c r="U1948" s="27">
        <f>IF(COUNTIFS($B$2:$B1948,$B1948,$D$2:$D1948,$D1948)=1,1,0)</f>
        <v>1</v>
      </c>
      <c r="V1948" s="27">
        <f t="shared" si="91"/>
        <v>1.05</v>
      </c>
      <c r="W1948" s="27">
        <f t="shared" si="92"/>
        <v>7</v>
      </c>
      <c r="X1948" s="27">
        <f t="shared" si="90"/>
        <v>1.0499998052000001</v>
      </c>
    </row>
    <row r="1949" spans="1:24" x14ac:dyDescent="0.25">
      <c r="A1949" s="26">
        <v>46265</v>
      </c>
      <c r="B1949" s="27" t="s">
        <v>10402</v>
      </c>
      <c r="C1949" s="27" t="s">
        <v>2182</v>
      </c>
      <c r="D1949" s="27" t="s">
        <v>2186</v>
      </c>
      <c r="E1949" s="27" t="s">
        <v>35</v>
      </c>
      <c r="F1949" s="27" t="s">
        <v>23</v>
      </c>
      <c r="G1949" s="27" t="s">
        <v>36</v>
      </c>
      <c r="H1949" s="27"/>
      <c r="I1949" s="28">
        <v>185200000</v>
      </c>
      <c r="J1949" s="28">
        <v>0</v>
      </c>
      <c r="K1949" s="28">
        <v>185200000</v>
      </c>
      <c r="L1949" s="29">
        <v>9.75</v>
      </c>
      <c r="M1949" s="29">
        <f>IFERROR(_xlfn.XLOOKUP($B1949,'Ownership Metrics'!$A:$A,'Ownership Metrics'!$B:$B),"")</f>
        <v>15.37</v>
      </c>
      <c r="N1949" s="28">
        <f>IFERROR(_xlfn.XLOOKUP($B1949,'Ownership Metrics'!$A:$A,'Ownership Metrics'!$C:$C),"")</f>
        <v>3065</v>
      </c>
      <c r="O1949" s="29">
        <f>IFERROR(_xlfn.XLOOKUP($B1949,'Ownership Metrics'!$A:$A,'Ownership Metrics'!$D:$D),"")</f>
        <v>53.43</v>
      </c>
      <c r="P1949" s="29">
        <f>IFERROR(_xlfn.XLOOKUP($B1949,'Ownership Metrics'!$A:$A,'Ownership Metrics'!$E:$E),"")</f>
        <v>70.23</v>
      </c>
      <c r="Q1949" s="30">
        <f>IFERROR(_xlfn.XLOOKUP($B1949,'Ownership Metrics'!$A:$A,'Ownership Metrics'!$F:$F),"")</f>
        <v>8</v>
      </c>
      <c r="R1949" s="30">
        <f>IFERROR(_xlfn.XLOOKUP($B1949,'Ownership Metrics'!$A:$A,'Ownership Metrics'!$G:$G),"")</f>
        <v>51</v>
      </c>
      <c r="S1949" s="27" t="str">
        <f>IFERROR(_xlfn.XLOOKUP($B1949,'Ownership Metrics'!$A:$A,'Ownership Metrics'!$H:$H),"")</f>
        <v>Mayoritas</v>
      </c>
      <c r="T1949" s="27" t="str">
        <f>IFERROR(_xlfn.XLOOKUP($B1949,'Ownership Metrics'!$A:$A,'Ownership Metrics'!$I:$I),"")</f>
        <v>Sedang</v>
      </c>
      <c r="U1949" s="27">
        <f>IF(COUNTIFS($B$2:$B1949,$B1949,$D$2:$D1949,$D1949)=1,1,0)</f>
        <v>1</v>
      </c>
      <c r="V1949" s="27">
        <f t="shared" si="91"/>
        <v>9.75</v>
      </c>
      <c r="W1949" s="27">
        <f t="shared" si="92"/>
        <v>2</v>
      </c>
      <c r="X1949" s="27">
        <f t="shared" si="90"/>
        <v>9.7499998050999999</v>
      </c>
    </row>
    <row r="1950" spans="1:24" x14ac:dyDescent="0.25">
      <c r="A1950" s="26">
        <v>46265</v>
      </c>
      <c r="B1950" s="27" t="s">
        <v>10402</v>
      </c>
      <c r="C1950" s="27" t="s">
        <v>2182</v>
      </c>
      <c r="D1950" s="27" t="s">
        <v>2187</v>
      </c>
      <c r="E1950" s="27" t="s">
        <v>35</v>
      </c>
      <c r="F1950" s="27" t="s">
        <v>23</v>
      </c>
      <c r="G1950" s="27" t="s">
        <v>36</v>
      </c>
      <c r="H1950" s="27" t="s">
        <v>24</v>
      </c>
      <c r="I1950" s="28">
        <v>20000000</v>
      </c>
      <c r="J1950" s="28">
        <v>0</v>
      </c>
      <c r="K1950" s="28">
        <v>20000000</v>
      </c>
      <c r="L1950" s="29">
        <v>1.05</v>
      </c>
      <c r="M1950" s="29">
        <f>IFERROR(_xlfn.XLOOKUP($B1950,'Ownership Metrics'!$A:$A,'Ownership Metrics'!$B:$B),"")</f>
        <v>15.37</v>
      </c>
      <c r="N1950" s="28">
        <f>IFERROR(_xlfn.XLOOKUP($B1950,'Ownership Metrics'!$A:$A,'Ownership Metrics'!$C:$C),"")</f>
        <v>3065</v>
      </c>
      <c r="O1950" s="29">
        <f>IFERROR(_xlfn.XLOOKUP($B1950,'Ownership Metrics'!$A:$A,'Ownership Metrics'!$D:$D),"")</f>
        <v>53.43</v>
      </c>
      <c r="P1950" s="29">
        <f>IFERROR(_xlfn.XLOOKUP($B1950,'Ownership Metrics'!$A:$A,'Ownership Metrics'!$E:$E),"")</f>
        <v>70.23</v>
      </c>
      <c r="Q1950" s="30">
        <f>IFERROR(_xlfn.XLOOKUP($B1950,'Ownership Metrics'!$A:$A,'Ownership Metrics'!$F:$F),"")</f>
        <v>8</v>
      </c>
      <c r="R1950" s="30">
        <f>IFERROR(_xlfn.XLOOKUP($B1950,'Ownership Metrics'!$A:$A,'Ownership Metrics'!$G:$G),"")</f>
        <v>51</v>
      </c>
      <c r="S1950" s="27" t="str">
        <f>IFERROR(_xlfn.XLOOKUP($B1950,'Ownership Metrics'!$A:$A,'Ownership Metrics'!$H:$H),"")</f>
        <v>Mayoritas</v>
      </c>
      <c r="T1950" s="27" t="str">
        <f>IFERROR(_xlfn.XLOOKUP($B1950,'Ownership Metrics'!$A:$A,'Ownership Metrics'!$I:$I),"")</f>
        <v>Sedang</v>
      </c>
      <c r="U1950" s="27">
        <f>IF(COUNTIFS($B$2:$B1950,$B1950,$D$2:$D1950,$D1950)=1,1,0)</f>
        <v>1</v>
      </c>
      <c r="V1950" s="27">
        <f t="shared" si="91"/>
        <v>1.05</v>
      </c>
      <c r="W1950" s="27">
        <f t="shared" si="92"/>
        <v>8</v>
      </c>
      <c r="X1950" s="27">
        <f t="shared" si="90"/>
        <v>1.0499998050000001</v>
      </c>
    </row>
    <row r="1951" spans="1:24" x14ac:dyDescent="0.25">
      <c r="A1951" s="26">
        <v>46265</v>
      </c>
      <c r="B1951" s="27" t="s">
        <v>10402</v>
      </c>
      <c r="C1951" s="27" t="s">
        <v>2182</v>
      </c>
      <c r="D1951" s="27" t="s">
        <v>1477</v>
      </c>
      <c r="E1951" s="27" t="s">
        <v>72</v>
      </c>
      <c r="F1951" s="27" t="s">
        <v>23</v>
      </c>
      <c r="G1951" s="27"/>
      <c r="H1951" s="27" t="s">
        <v>24</v>
      </c>
      <c r="I1951" s="28">
        <v>134032800</v>
      </c>
      <c r="J1951" s="28">
        <v>0</v>
      </c>
      <c r="K1951" s="28">
        <v>134032800</v>
      </c>
      <c r="L1951" s="29">
        <v>7.05</v>
      </c>
      <c r="M1951" s="29">
        <f>IFERROR(_xlfn.XLOOKUP($B1951,'Ownership Metrics'!$A:$A,'Ownership Metrics'!$B:$B),"")</f>
        <v>15.37</v>
      </c>
      <c r="N1951" s="28">
        <f>IFERROR(_xlfn.XLOOKUP($B1951,'Ownership Metrics'!$A:$A,'Ownership Metrics'!$C:$C),"")</f>
        <v>3065</v>
      </c>
      <c r="O1951" s="29">
        <f>IFERROR(_xlfn.XLOOKUP($B1951,'Ownership Metrics'!$A:$A,'Ownership Metrics'!$D:$D),"")</f>
        <v>53.43</v>
      </c>
      <c r="P1951" s="29">
        <f>IFERROR(_xlfn.XLOOKUP($B1951,'Ownership Metrics'!$A:$A,'Ownership Metrics'!$E:$E),"")</f>
        <v>70.23</v>
      </c>
      <c r="Q1951" s="30">
        <f>IFERROR(_xlfn.XLOOKUP($B1951,'Ownership Metrics'!$A:$A,'Ownership Metrics'!$F:$F),"")</f>
        <v>8</v>
      </c>
      <c r="R1951" s="30">
        <f>IFERROR(_xlfn.XLOOKUP($B1951,'Ownership Metrics'!$A:$A,'Ownership Metrics'!$G:$G),"")</f>
        <v>51</v>
      </c>
      <c r="S1951" s="27" t="str">
        <f>IFERROR(_xlfn.XLOOKUP($B1951,'Ownership Metrics'!$A:$A,'Ownership Metrics'!$H:$H),"")</f>
        <v>Mayoritas</v>
      </c>
      <c r="T1951" s="27" t="str">
        <f>IFERROR(_xlfn.XLOOKUP($B1951,'Ownership Metrics'!$A:$A,'Ownership Metrics'!$I:$I),"")</f>
        <v>Sedang</v>
      </c>
      <c r="U1951" s="27">
        <f>IF(COUNTIFS($B$2:$B1951,$B1951,$D$2:$D1951,$D1951)=1,1,0)</f>
        <v>1</v>
      </c>
      <c r="V1951" s="27">
        <f t="shared" si="91"/>
        <v>7.05</v>
      </c>
      <c r="W1951" s="27">
        <f t="shared" si="92"/>
        <v>3</v>
      </c>
      <c r="X1951" s="27">
        <f t="shared" si="90"/>
        <v>7.0499998048999997</v>
      </c>
    </row>
    <row r="1952" spans="1:24" x14ac:dyDescent="0.25">
      <c r="A1952" s="26">
        <v>46265</v>
      </c>
      <c r="B1952" s="27" t="s">
        <v>10402</v>
      </c>
      <c r="C1952" s="27" t="s">
        <v>2182</v>
      </c>
      <c r="D1952" s="27" t="s">
        <v>2188</v>
      </c>
      <c r="E1952" s="27" t="s">
        <v>72</v>
      </c>
      <c r="F1952" s="27" t="s">
        <v>23</v>
      </c>
      <c r="G1952" s="27"/>
      <c r="H1952" s="27" t="s">
        <v>24</v>
      </c>
      <c r="I1952" s="28">
        <v>30203500</v>
      </c>
      <c r="J1952" s="28">
        <v>0</v>
      </c>
      <c r="K1952" s="28">
        <v>30203500</v>
      </c>
      <c r="L1952" s="29">
        <v>1.59</v>
      </c>
      <c r="M1952" s="29">
        <f>IFERROR(_xlfn.XLOOKUP($B1952,'Ownership Metrics'!$A:$A,'Ownership Metrics'!$B:$B),"")</f>
        <v>15.37</v>
      </c>
      <c r="N1952" s="28">
        <f>IFERROR(_xlfn.XLOOKUP($B1952,'Ownership Metrics'!$A:$A,'Ownership Metrics'!$C:$C),"")</f>
        <v>3065</v>
      </c>
      <c r="O1952" s="29">
        <f>IFERROR(_xlfn.XLOOKUP($B1952,'Ownership Metrics'!$A:$A,'Ownership Metrics'!$D:$D),"")</f>
        <v>53.43</v>
      </c>
      <c r="P1952" s="29">
        <f>IFERROR(_xlfn.XLOOKUP($B1952,'Ownership Metrics'!$A:$A,'Ownership Metrics'!$E:$E),"")</f>
        <v>70.23</v>
      </c>
      <c r="Q1952" s="30">
        <f>IFERROR(_xlfn.XLOOKUP($B1952,'Ownership Metrics'!$A:$A,'Ownership Metrics'!$F:$F),"")</f>
        <v>8</v>
      </c>
      <c r="R1952" s="30">
        <f>IFERROR(_xlfn.XLOOKUP($B1952,'Ownership Metrics'!$A:$A,'Ownership Metrics'!$G:$G),"")</f>
        <v>51</v>
      </c>
      <c r="S1952" s="27" t="str">
        <f>IFERROR(_xlfn.XLOOKUP($B1952,'Ownership Metrics'!$A:$A,'Ownership Metrics'!$H:$H),"")</f>
        <v>Mayoritas</v>
      </c>
      <c r="T1952" s="27" t="str">
        <f>IFERROR(_xlfn.XLOOKUP($B1952,'Ownership Metrics'!$A:$A,'Ownership Metrics'!$I:$I),"")</f>
        <v>Sedang</v>
      </c>
      <c r="U1952" s="27">
        <f>IF(COUNTIFS($B$2:$B1952,$B1952,$D$2:$D1952,$D1952)=1,1,0)</f>
        <v>1</v>
      </c>
      <c r="V1952" s="27">
        <f t="shared" si="91"/>
        <v>1.59</v>
      </c>
      <c r="W1952" s="27">
        <f t="shared" si="92"/>
        <v>6</v>
      </c>
      <c r="X1952" s="27">
        <f t="shared" si="90"/>
        <v>1.5899998048000001</v>
      </c>
    </row>
    <row r="1953" spans="1:24" x14ac:dyDescent="0.25">
      <c r="A1953" s="26">
        <v>46265</v>
      </c>
      <c r="B1953" s="27" t="s">
        <v>10402</v>
      </c>
      <c r="C1953" s="27" t="s">
        <v>2182</v>
      </c>
      <c r="D1953" s="27" t="s">
        <v>2189</v>
      </c>
      <c r="E1953" s="27" t="s">
        <v>72</v>
      </c>
      <c r="F1953" s="27" t="s">
        <v>23</v>
      </c>
      <c r="G1953" s="27"/>
      <c r="H1953" s="27" t="s">
        <v>24</v>
      </c>
      <c r="I1953" s="28">
        <v>75848600</v>
      </c>
      <c r="J1953" s="28">
        <v>0</v>
      </c>
      <c r="K1953" s="28">
        <v>75848600</v>
      </c>
      <c r="L1953" s="29">
        <v>3.99</v>
      </c>
      <c r="M1953" s="29">
        <f>IFERROR(_xlfn.XLOOKUP($B1953,'Ownership Metrics'!$A:$A,'Ownership Metrics'!$B:$B),"")</f>
        <v>15.37</v>
      </c>
      <c r="N1953" s="28">
        <f>IFERROR(_xlfn.XLOOKUP($B1953,'Ownership Metrics'!$A:$A,'Ownership Metrics'!$C:$C),"")</f>
        <v>3065</v>
      </c>
      <c r="O1953" s="29">
        <f>IFERROR(_xlfn.XLOOKUP($B1953,'Ownership Metrics'!$A:$A,'Ownership Metrics'!$D:$D),"")</f>
        <v>53.43</v>
      </c>
      <c r="P1953" s="29">
        <f>IFERROR(_xlfn.XLOOKUP($B1953,'Ownership Metrics'!$A:$A,'Ownership Metrics'!$E:$E),"")</f>
        <v>70.23</v>
      </c>
      <c r="Q1953" s="30">
        <f>IFERROR(_xlfn.XLOOKUP($B1953,'Ownership Metrics'!$A:$A,'Ownership Metrics'!$F:$F),"")</f>
        <v>8</v>
      </c>
      <c r="R1953" s="30">
        <f>IFERROR(_xlfn.XLOOKUP($B1953,'Ownership Metrics'!$A:$A,'Ownership Metrics'!$G:$G),"")</f>
        <v>51</v>
      </c>
      <c r="S1953" s="27" t="str">
        <f>IFERROR(_xlfn.XLOOKUP($B1953,'Ownership Metrics'!$A:$A,'Ownership Metrics'!$H:$H),"")</f>
        <v>Mayoritas</v>
      </c>
      <c r="T1953" s="27" t="str">
        <f>IFERROR(_xlfn.XLOOKUP($B1953,'Ownership Metrics'!$A:$A,'Ownership Metrics'!$I:$I),"")</f>
        <v>Sedang</v>
      </c>
      <c r="U1953" s="27">
        <f>IF(COUNTIFS($B$2:$B1953,$B1953,$D$2:$D1953,$D1953)=1,1,0)</f>
        <v>1</v>
      </c>
      <c r="V1953" s="27">
        <f t="shared" si="91"/>
        <v>3.99</v>
      </c>
      <c r="W1953" s="27">
        <f t="shared" si="92"/>
        <v>5</v>
      </c>
      <c r="X1953" s="27">
        <f t="shared" si="90"/>
        <v>3.9899998047</v>
      </c>
    </row>
    <row r="1954" spans="1:24" x14ac:dyDescent="0.25">
      <c r="A1954" s="26">
        <v>46265</v>
      </c>
      <c r="B1954" s="27" t="s">
        <v>10403</v>
      </c>
      <c r="C1954" s="27" t="s">
        <v>2191</v>
      </c>
      <c r="D1954" s="27" t="s">
        <v>2192</v>
      </c>
      <c r="E1954" s="27" t="s">
        <v>51</v>
      </c>
      <c r="F1954" s="27" t="s">
        <v>23</v>
      </c>
      <c r="G1954" s="27"/>
      <c r="H1954" s="27" t="s">
        <v>24</v>
      </c>
      <c r="I1954" s="28">
        <v>204262300</v>
      </c>
      <c r="J1954" s="28">
        <v>0</v>
      </c>
      <c r="K1954" s="28">
        <v>204262300</v>
      </c>
      <c r="L1954" s="29">
        <v>3.69</v>
      </c>
      <c r="M1954" s="29">
        <f>IFERROR(_xlfn.XLOOKUP($B1954,'Ownership Metrics'!$A:$A,'Ownership Metrics'!$B:$B),"")</f>
        <v>9.18</v>
      </c>
      <c r="N1954" s="28">
        <f>IFERROR(_xlfn.XLOOKUP($B1954,'Ownership Metrics'!$A:$A,'Ownership Metrics'!$C:$C),"")</f>
        <v>2950</v>
      </c>
      <c r="O1954" s="29">
        <f>IFERROR(_xlfn.XLOOKUP($B1954,'Ownership Metrics'!$A:$A,'Ownership Metrics'!$D:$D),"")</f>
        <v>52.3</v>
      </c>
      <c r="P1954" s="29">
        <f>IFERROR(_xlfn.XLOOKUP($B1954,'Ownership Metrics'!$A:$A,'Ownership Metrics'!$E:$E),"")</f>
        <v>69.209999999999994</v>
      </c>
      <c r="Q1954" s="30">
        <f>IFERROR(_xlfn.XLOOKUP($B1954,'Ownership Metrics'!$A:$A,'Ownership Metrics'!$F:$F),"")</f>
        <v>11</v>
      </c>
      <c r="R1954" s="30">
        <f>IFERROR(_xlfn.XLOOKUP($B1954,'Ownership Metrics'!$A:$A,'Ownership Metrics'!$G:$G),"")</f>
        <v>47</v>
      </c>
      <c r="S1954" s="27" t="str">
        <f>IFERROR(_xlfn.XLOOKUP($B1954,'Ownership Metrics'!$A:$A,'Ownership Metrics'!$H:$H),"")</f>
        <v>Mayoritas</v>
      </c>
      <c r="T1954" s="27" t="str">
        <f>IFERROR(_xlfn.XLOOKUP($B1954,'Ownership Metrics'!$A:$A,'Ownership Metrics'!$I:$I),"")</f>
        <v>Sedang</v>
      </c>
      <c r="U1954" s="27">
        <f>IF(COUNTIFS($B$2:$B1954,$B1954,$D$2:$D1954,$D1954)=1,1,0)</f>
        <v>1</v>
      </c>
      <c r="V1954" s="27">
        <f t="shared" si="91"/>
        <v>3.69</v>
      </c>
      <c r="W1954" s="27">
        <f t="shared" si="92"/>
        <v>5</v>
      </c>
      <c r="X1954" s="27">
        <f t="shared" si="90"/>
        <v>3.6899998045999998</v>
      </c>
    </row>
    <row r="1955" spans="1:24" x14ac:dyDescent="0.25">
      <c r="A1955" s="26">
        <v>46265</v>
      </c>
      <c r="B1955" s="27" t="s">
        <v>10403</v>
      </c>
      <c r="C1955" s="27" t="s">
        <v>2191</v>
      </c>
      <c r="D1955" s="27" t="s">
        <v>2193</v>
      </c>
      <c r="E1955" s="27" t="s">
        <v>22</v>
      </c>
      <c r="F1955" s="27" t="s">
        <v>23</v>
      </c>
      <c r="G1955" s="27"/>
      <c r="H1955" s="27" t="s">
        <v>24</v>
      </c>
      <c r="I1955" s="28">
        <v>2897768500</v>
      </c>
      <c r="J1955" s="28">
        <v>0</v>
      </c>
      <c r="K1955" s="28">
        <v>2897768500</v>
      </c>
      <c r="L1955" s="29">
        <v>52.3</v>
      </c>
      <c r="M1955" s="29">
        <f>IFERROR(_xlfn.XLOOKUP($B1955,'Ownership Metrics'!$A:$A,'Ownership Metrics'!$B:$B),"")</f>
        <v>9.18</v>
      </c>
      <c r="N1955" s="28">
        <f>IFERROR(_xlfn.XLOOKUP($B1955,'Ownership Metrics'!$A:$A,'Ownership Metrics'!$C:$C),"")</f>
        <v>2950</v>
      </c>
      <c r="O1955" s="29">
        <f>IFERROR(_xlfn.XLOOKUP($B1955,'Ownership Metrics'!$A:$A,'Ownership Metrics'!$D:$D),"")</f>
        <v>52.3</v>
      </c>
      <c r="P1955" s="29">
        <f>IFERROR(_xlfn.XLOOKUP($B1955,'Ownership Metrics'!$A:$A,'Ownership Metrics'!$E:$E),"")</f>
        <v>69.209999999999994</v>
      </c>
      <c r="Q1955" s="30">
        <f>IFERROR(_xlfn.XLOOKUP($B1955,'Ownership Metrics'!$A:$A,'Ownership Metrics'!$F:$F),"")</f>
        <v>11</v>
      </c>
      <c r="R1955" s="30">
        <f>IFERROR(_xlfn.XLOOKUP($B1955,'Ownership Metrics'!$A:$A,'Ownership Metrics'!$G:$G),"")</f>
        <v>47</v>
      </c>
      <c r="S1955" s="27" t="str">
        <f>IFERROR(_xlfn.XLOOKUP($B1955,'Ownership Metrics'!$A:$A,'Ownership Metrics'!$H:$H),"")</f>
        <v>Mayoritas</v>
      </c>
      <c r="T1955" s="27" t="str">
        <f>IFERROR(_xlfn.XLOOKUP($B1955,'Ownership Metrics'!$A:$A,'Ownership Metrics'!$I:$I),"")</f>
        <v>Sedang</v>
      </c>
      <c r="U1955" s="27">
        <f>IF(COUNTIFS($B$2:$B1955,$B1955,$D$2:$D1955,$D1955)=1,1,0)</f>
        <v>1</v>
      </c>
      <c r="V1955" s="27">
        <f t="shared" si="91"/>
        <v>52.3</v>
      </c>
      <c r="W1955" s="27">
        <f t="shared" si="92"/>
        <v>1</v>
      </c>
      <c r="X1955" s="27">
        <f t="shared" si="90"/>
        <v>52.299999804499997</v>
      </c>
    </row>
    <row r="1956" spans="1:24" x14ac:dyDescent="0.25">
      <c r="A1956" s="26">
        <v>46265</v>
      </c>
      <c r="B1956" s="27" t="s">
        <v>10403</v>
      </c>
      <c r="C1956" s="27" t="s">
        <v>2191</v>
      </c>
      <c r="D1956" s="27" t="s">
        <v>2194</v>
      </c>
      <c r="E1956" s="27" t="s">
        <v>51</v>
      </c>
      <c r="F1956" s="27" t="s">
        <v>23</v>
      </c>
      <c r="G1956" s="27"/>
      <c r="H1956" s="27" t="s">
        <v>24</v>
      </c>
      <c r="I1956" s="28">
        <v>249638400</v>
      </c>
      <c r="J1956" s="28">
        <v>0</v>
      </c>
      <c r="K1956" s="28">
        <v>249638400</v>
      </c>
      <c r="L1956" s="29">
        <v>4.51</v>
      </c>
      <c r="M1956" s="29">
        <f>IFERROR(_xlfn.XLOOKUP($B1956,'Ownership Metrics'!$A:$A,'Ownership Metrics'!$B:$B),"")</f>
        <v>9.18</v>
      </c>
      <c r="N1956" s="28">
        <f>IFERROR(_xlfn.XLOOKUP($B1956,'Ownership Metrics'!$A:$A,'Ownership Metrics'!$C:$C),"")</f>
        <v>2950</v>
      </c>
      <c r="O1956" s="29">
        <f>IFERROR(_xlfn.XLOOKUP($B1956,'Ownership Metrics'!$A:$A,'Ownership Metrics'!$D:$D),"")</f>
        <v>52.3</v>
      </c>
      <c r="P1956" s="29">
        <f>IFERROR(_xlfn.XLOOKUP($B1956,'Ownership Metrics'!$A:$A,'Ownership Metrics'!$E:$E),"")</f>
        <v>69.209999999999994</v>
      </c>
      <c r="Q1956" s="30">
        <f>IFERROR(_xlfn.XLOOKUP($B1956,'Ownership Metrics'!$A:$A,'Ownership Metrics'!$F:$F),"")</f>
        <v>11</v>
      </c>
      <c r="R1956" s="30">
        <f>IFERROR(_xlfn.XLOOKUP($B1956,'Ownership Metrics'!$A:$A,'Ownership Metrics'!$G:$G),"")</f>
        <v>47</v>
      </c>
      <c r="S1956" s="27" t="str">
        <f>IFERROR(_xlfn.XLOOKUP($B1956,'Ownership Metrics'!$A:$A,'Ownership Metrics'!$H:$H),"")</f>
        <v>Mayoritas</v>
      </c>
      <c r="T1956" s="27" t="str">
        <f>IFERROR(_xlfn.XLOOKUP($B1956,'Ownership Metrics'!$A:$A,'Ownership Metrics'!$I:$I),"")</f>
        <v>Sedang</v>
      </c>
      <c r="U1956" s="27">
        <f>IF(COUNTIFS($B$2:$B1956,$B1956,$D$2:$D1956,$D1956)=1,1,0)</f>
        <v>1</v>
      </c>
      <c r="V1956" s="27">
        <f t="shared" si="91"/>
        <v>4.51</v>
      </c>
      <c r="W1956" s="27">
        <f t="shared" si="92"/>
        <v>4</v>
      </c>
      <c r="X1956" s="27">
        <f t="shared" si="90"/>
        <v>4.5099998043999996</v>
      </c>
    </row>
    <row r="1957" spans="1:24" x14ac:dyDescent="0.25">
      <c r="A1957" s="26">
        <v>46265</v>
      </c>
      <c r="B1957" s="27" t="s">
        <v>10403</v>
      </c>
      <c r="C1957" s="27" t="s">
        <v>2191</v>
      </c>
      <c r="D1957" s="27" t="s">
        <v>2195</v>
      </c>
      <c r="E1957" s="27" t="s">
        <v>51</v>
      </c>
      <c r="F1957" s="27" t="s">
        <v>23</v>
      </c>
      <c r="G1957" s="27"/>
      <c r="H1957" s="27" t="s">
        <v>24</v>
      </c>
      <c r="I1957" s="28">
        <v>106608400</v>
      </c>
      <c r="J1957" s="28">
        <v>0</v>
      </c>
      <c r="K1957" s="28">
        <v>106608400</v>
      </c>
      <c r="L1957" s="29">
        <v>1.92</v>
      </c>
      <c r="M1957" s="29">
        <f>IFERROR(_xlfn.XLOOKUP($B1957,'Ownership Metrics'!$A:$A,'Ownership Metrics'!$B:$B),"")</f>
        <v>9.18</v>
      </c>
      <c r="N1957" s="28">
        <f>IFERROR(_xlfn.XLOOKUP($B1957,'Ownership Metrics'!$A:$A,'Ownership Metrics'!$C:$C),"")</f>
        <v>2950</v>
      </c>
      <c r="O1957" s="29">
        <f>IFERROR(_xlfn.XLOOKUP($B1957,'Ownership Metrics'!$A:$A,'Ownership Metrics'!$D:$D),"")</f>
        <v>52.3</v>
      </c>
      <c r="P1957" s="29">
        <f>IFERROR(_xlfn.XLOOKUP($B1957,'Ownership Metrics'!$A:$A,'Ownership Metrics'!$E:$E),"")</f>
        <v>69.209999999999994</v>
      </c>
      <c r="Q1957" s="30">
        <f>IFERROR(_xlfn.XLOOKUP($B1957,'Ownership Metrics'!$A:$A,'Ownership Metrics'!$F:$F),"")</f>
        <v>11</v>
      </c>
      <c r="R1957" s="30">
        <f>IFERROR(_xlfn.XLOOKUP($B1957,'Ownership Metrics'!$A:$A,'Ownership Metrics'!$G:$G),"")</f>
        <v>47</v>
      </c>
      <c r="S1957" s="27" t="str">
        <f>IFERROR(_xlfn.XLOOKUP($B1957,'Ownership Metrics'!$A:$A,'Ownership Metrics'!$H:$H),"")</f>
        <v>Mayoritas</v>
      </c>
      <c r="T1957" s="27" t="str">
        <f>IFERROR(_xlfn.XLOOKUP($B1957,'Ownership Metrics'!$A:$A,'Ownership Metrics'!$I:$I),"")</f>
        <v>Sedang</v>
      </c>
      <c r="U1957" s="27">
        <f>IF(COUNTIFS($B$2:$B1957,$B1957,$D$2:$D1957,$D1957)=1,1,0)</f>
        <v>1</v>
      </c>
      <c r="V1957" s="27">
        <f t="shared" si="91"/>
        <v>1.92</v>
      </c>
      <c r="W1957" s="27">
        <f t="shared" si="92"/>
        <v>9</v>
      </c>
      <c r="X1957" s="27">
        <f t="shared" si="90"/>
        <v>1.9199998042999999</v>
      </c>
    </row>
    <row r="1958" spans="1:24" x14ac:dyDescent="0.25">
      <c r="A1958" s="26">
        <v>46265</v>
      </c>
      <c r="B1958" s="27" t="s">
        <v>10403</v>
      </c>
      <c r="C1958" s="27" t="s">
        <v>2191</v>
      </c>
      <c r="D1958" s="27" t="s">
        <v>2196</v>
      </c>
      <c r="E1958" s="27" t="s">
        <v>204</v>
      </c>
      <c r="F1958" s="27" t="s">
        <v>23</v>
      </c>
      <c r="G1958" s="27"/>
      <c r="H1958" s="27" t="s">
        <v>24</v>
      </c>
      <c r="I1958" s="28">
        <v>183851700</v>
      </c>
      <c r="J1958" s="28">
        <v>0</v>
      </c>
      <c r="K1958" s="28">
        <v>183851700</v>
      </c>
      <c r="L1958" s="29">
        <v>3.32</v>
      </c>
      <c r="M1958" s="29">
        <f>IFERROR(_xlfn.XLOOKUP($B1958,'Ownership Metrics'!$A:$A,'Ownership Metrics'!$B:$B),"")</f>
        <v>9.18</v>
      </c>
      <c r="N1958" s="28">
        <f>IFERROR(_xlfn.XLOOKUP($B1958,'Ownership Metrics'!$A:$A,'Ownership Metrics'!$C:$C),"")</f>
        <v>2950</v>
      </c>
      <c r="O1958" s="29">
        <f>IFERROR(_xlfn.XLOOKUP($B1958,'Ownership Metrics'!$A:$A,'Ownership Metrics'!$D:$D),"")</f>
        <v>52.3</v>
      </c>
      <c r="P1958" s="29">
        <f>IFERROR(_xlfn.XLOOKUP($B1958,'Ownership Metrics'!$A:$A,'Ownership Metrics'!$E:$E),"")</f>
        <v>69.209999999999994</v>
      </c>
      <c r="Q1958" s="30">
        <f>IFERROR(_xlfn.XLOOKUP($B1958,'Ownership Metrics'!$A:$A,'Ownership Metrics'!$F:$F),"")</f>
        <v>11</v>
      </c>
      <c r="R1958" s="30">
        <f>IFERROR(_xlfn.XLOOKUP($B1958,'Ownership Metrics'!$A:$A,'Ownership Metrics'!$G:$G),"")</f>
        <v>47</v>
      </c>
      <c r="S1958" s="27" t="str">
        <f>IFERROR(_xlfn.XLOOKUP($B1958,'Ownership Metrics'!$A:$A,'Ownership Metrics'!$H:$H),"")</f>
        <v>Mayoritas</v>
      </c>
      <c r="T1958" s="27" t="str">
        <f>IFERROR(_xlfn.XLOOKUP($B1958,'Ownership Metrics'!$A:$A,'Ownership Metrics'!$I:$I),"")</f>
        <v>Sedang</v>
      </c>
      <c r="U1958" s="27">
        <f>IF(COUNTIFS($B$2:$B1958,$B1958,$D$2:$D1958,$D1958)=1,1,0)</f>
        <v>1</v>
      </c>
      <c r="V1958" s="27">
        <f t="shared" si="91"/>
        <v>3.32</v>
      </c>
      <c r="W1958" s="27">
        <f t="shared" si="92"/>
        <v>7</v>
      </c>
      <c r="X1958" s="27">
        <f t="shared" si="90"/>
        <v>3.3199998041999996</v>
      </c>
    </row>
    <row r="1959" spans="1:24" x14ac:dyDescent="0.25">
      <c r="A1959" s="26">
        <v>46265</v>
      </c>
      <c r="B1959" s="27" t="s">
        <v>10403</v>
      </c>
      <c r="C1959" s="27" t="s">
        <v>2191</v>
      </c>
      <c r="D1959" s="27" t="s">
        <v>2197</v>
      </c>
      <c r="E1959" s="27" t="s">
        <v>22</v>
      </c>
      <c r="F1959" s="27" t="s">
        <v>23</v>
      </c>
      <c r="G1959" s="27"/>
      <c r="H1959" s="27" t="s">
        <v>24</v>
      </c>
      <c r="I1959" s="28">
        <v>400214500</v>
      </c>
      <c r="J1959" s="28">
        <v>0</v>
      </c>
      <c r="K1959" s="28">
        <v>400214500</v>
      </c>
      <c r="L1959" s="29">
        <v>7.22</v>
      </c>
      <c r="M1959" s="29">
        <f>IFERROR(_xlfn.XLOOKUP($B1959,'Ownership Metrics'!$A:$A,'Ownership Metrics'!$B:$B),"")</f>
        <v>9.18</v>
      </c>
      <c r="N1959" s="28">
        <f>IFERROR(_xlfn.XLOOKUP($B1959,'Ownership Metrics'!$A:$A,'Ownership Metrics'!$C:$C),"")</f>
        <v>2950</v>
      </c>
      <c r="O1959" s="29">
        <f>IFERROR(_xlfn.XLOOKUP($B1959,'Ownership Metrics'!$A:$A,'Ownership Metrics'!$D:$D),"")</f>
        <v>52.3</v>
      </c>
      <c r="P1959" s="29">
        <f>IFERROR(_xlfn.XLOOKUP($B1959,'Ownership Metrics'!$A:$A,'Ownership Metrics'!$E:$E),"")</f>
        <v>69.209999999999994</v>
      </c>
      <c r="Q1959" s="30">
        <f>IFERROR(_xlfn.XLOOKUP($B1959,'Ownership Metrics'!$A:$A,'Ownership Metrics'!$F:$F),"")</f>
        <v>11</v>
      </c>
      <c r="R1959" s="30">
        <f>IFERROR(_xlfn.XLOOKUP($B1959,'Ownership Metrics'!$A:$A,'Ownership Metrics'!$G:$G),"")</f>
        <v>47</v>
      </c>
      <c r="S1959" s="27" t="str">
        <f>IFERROR(_xlfn.XLOOKUP($B1959,'Ownership Metrics'!$A:$A,'Ownership Metrics'!$H:$H),"")</f>
        <v>Mayoritas</v>
      </c>
      <c r="T1959" s="27" t="str">
        <f>IFERROR(_xlfn.XLOOKUP($B1959,'Ownership Metrics'!$A:$A,'Ownership Metrics'!$I:$I),"")</f>
        <v>Sedang</v>
      </c>
      <c r="U1959" s="27">
        <f>IF(COUNTIFS($B$2:$B1959,$B1959,$D$2:$D1959,$D1959)=1,1,0)</f>
        <v>1</v>
      </c>
      <c r="V1959" s="27">
        <f t="shared" si="91"/>
        <v>7.22</v>
      </c>
      <c r="W1959" s="27">
        <f t="shared" si="92"/>
        <v>3</v>
      </c>
      <c r="X1959" s="27">
        <f t="shared" si="90"/>
        <v>7.2199998040999995</v>
      </c>
    </row>
    <row r="1960" spans="1:24" x14ac:dyDescent="0.25">
      <c r="A1960" s="26">
        <v>46265</v>
      </c>
      <c r="B1960" s="27" t="s">
        <v>10403</v>
      </c>
      <c r="C1960" s="27" t="s">
        <v>2191</v>
      </c>
      <c r="D1960" s="27" t="s">
        <v>2198</v>
      </c>
      <c r="E1960" s="27" t="s">
        <v>22</v>
      </c>
      <c r="F1960" s="27" t="s">
        <v>32</v>
      </c>
      <c r="G1960" s="27"/>
      <c r="H1960" s="27" t="s">
        <v>64</v>
      </c>
      <c r="I1960" s="28">
        <v>189513800</v>
      </c>
      <c r="J1960" s="28">
        <v>0</v>
      </c>
      <c r="K1960" s="28">
        <v>189513800</v>
      </c>
      <c r="L1960" s="29">
        <v>3.42</v>
      </c>
      <c r="M1960" s="29">
        <f>IFERROR(_xlfn.XLOOKUP($B1960,'Ownership Metrics'!$A:$A,'Ownership Metrics'!$B:$B),"")</f>
        <v>9.18</v>
      </c>
      <c r="N1960" s="28">
        <f>IFERROR(_xlfn.XLOOKUP($B1960,'Ownership Metrics'!$A:$A,'Ownership Metrics'!$C:$C),"")</f>
        <v>2950</v>
      </c>
      <c r="O1960" s="29">
        <f>IFERROR(_xlfn.XLOOKUP($B1960,'Ownership Metrics'!$A:$A,'Ownership Metrics'!$D:$D),"")</f>
        <v>52.3</v>
      </c>
      <c r="P1960" s="29">
        <f>IFERROR(_xlfn.XLOOKUP($B1960,'Ownership Metrics'!$A:$A,'Ownership Metrics'!$E:$E),"")</f>
        <v>69.209999999999994</v>
      </c>
      <c r="Q1960" s="30">
        <f>IFERROR(_xlfn.XLOOKUP($B1960,'Ownership Metrics'!$A:$A,'Ownership Metrics'!$F:$F),"")</f>
        <v>11</v>
      </c>
      <c r="R1960" s="30">
        <f>IFERROR(_xlfn.XLOOKUP($B1960,'Ownership Metrics'!$A:$A,'Ownership Metrics'!$G:$G),"")</f>
        <v>47</v>
      </c>
      <c r="S1960" s="27" t="str">
        <f>IFERROR(_xlfn.XLOOKUP($B1960,'Ownership Metrics'!$A:$A,'Ownership Metrics'!$H:$H),"")</f>
        <v>Mayoritas</v>
      </c>
      <c r="T1960" s="27" t="str">
        <f>IFERROR(_xlfn.XLOOKUP($B1960,'Ownership Metrics'!$A:$A,'Ownership Metrics'!$I:$I),"")</f>
        <v>Sedang</v>
      </c>
      <c r="U1960" s="27">
        <f>IF(COUNTIFS($B$2:$B1960,$B1960,$D$2:$D1960,$D1960)=1,1,0)</f>
        <v>1</v>
      </c>
      <c r="V1960" s="27">
        <f t="shared" si="91"/>
        <v>3.42</v>
      </c>
      <c r="W1960" s="27">
        <f t="shared" si="92"/>
        <v>6</v>
      </c>
      <c r="X1960" s="27">
        <f t="shared" si="90"/>
        <v>3.4199998040000001</v>
      </c>
    </row>
    <row r="1961" spans="1:24" x14ac:dyDescent="0.25">
      <c r="A1961" s="26">
        <v>46265</v>
      </c>
      <c r="B1961" s="27" t="s">
        <v>10403</v>
      </c>
      <c r="C1961" s="27" t="s">
        <v>2191</v>
      </c>
      <c r="D1961" s="27" t="s">
        <v>2199</v>
      </c>
      <c r="E1961" s="27"/>
      <c r="F1961" s="27"/>
      <c r="G1961" s="27"/>
      <c r="H1961" s="27"/>
      <c r="I1961" s="28">
        <v>0</v>
      </c>
      <c r="J1961" s="28">
        <v>75000000</v>
      </c>
      <c r="K1961" s="28">
        <v>75000000</v>
      </c>
      <c r="L1961" s="29">
        <v>1.35</v>
      </c>
      <c r="M1961" s="29">
        <f>IFERROR(_xlfn.XLOOKUP($B1961,'Ownership Metrics'!$A:$A,'Ownership Metrics'!$B:$B),"")</f>
        <v>9.18</v>
      </c>
      <c r="N1961" s="28">
        <f>IFERROR(_xlfn.XLOOKUP($B1961,'Ownership Metrics'!$A:$A,'Ownership Metrics'!$C:$C),"")</f>
        <v>2950</v>
      </c>
      <c r="O1961" s="29">
        <f>IFERROR(_xlfn.XLOOKUP($B1961,'Ownership Metrics'!$A:$A,'Ownership Metrics'!$D:$D),"")</f>
        <v>52.3</v>
      </c>
      <c r="P1961" s="29">
        <f>IFERROR(_xlfn.XLOOKUP($B1961,'Ownership Metrics'!$A:$A,'Ownership Metrics'!$E:$E),"")</f>
        <v>69.209999999999994</v>
      </c>
      <c r="Q1961" s="30">
        <f>IFERROR(_xlfn.XLOOKUP($B1961,'Ownership Metrics'!$A:$A,'Ownership Metrics'!$F:$F),"")</f>
        <v>11</v>
      </c>
      <c r="R1961" s="30">
        <f>IFERROR(_xlfn.XLOOKUP($B1961,'Ownership Metrics'!$A:$A,'Ownership Metrics'!$G:$G),"")</f>
        <v>47</v>
      </c>
      <c r="S1961" s="27" t="str">
        <f>IFERROR(_xlfn.XLOOKUP($B1961,'Ownership Metrics'!$A:$A,'Ownership Metrics'!$H:$H),"")</f>
        <v>Mayoritas</v>
      </c>
      <c r="T1961" s="27" t="str">
        <f>IFERROR(_xlfn.XLOOKUP($B1961,'Ownership Metrics'!$A:$A,'Ownership Metrics'!$I:$I),"")</f>
        <v>Sedang</v>
      </c>
      <c r="U1961" s="27">
        <f>IF(COUNTIFS($B$2:$B1961,$B1961,$D$2:$D1961,$D1961)=1,1,0)</f>
        <v>1</v>
      </c>
      <c r="V1961" s="27">
        <f t="shared" si="91"/>
        <v>1.35</v>
      </c>
      <c r="W1961" s="27">
        <f t="shared" si="92"/>
        <v>10</v>
      </c>
      <c r="X1961" s="27">
        <f t="shared" si="90"/>
        <v>1.3499998039000001</v>
      </c>
    </row>
    <row r="1962" spans="1:24" x14ac:dyDescent="0.25">
      <c r="A1962" s="26">
        <v>46265</v>
      </c>
      <c r="B1962" s="27" t="s">
        <v>10403</v>
      </c>
      <c r="C1962" s="27" t="s">
        <v>2191</v>
      </c>
      <c r="D1962" s="27" t="s">
        <v>2200</v>
      </c>
      <c r="E1962" s="27"/>
      <c r="F1962" s="27"/>
      <c r="G1962" s="27"/>
      <c r="H1962" s="27"/>
      <c r="I1962" s="28">
        <v>0</v>
      </c>
      <c r="J1962" s="28">
        <v>75000000</v>
      </c>
      <c r="K1962" s="28">
        <v>75000000</v>
      </c>
      <c r="L1962" s="29">
        <v>1.35</v>
      </c>
      <c r="M1962" s="29">
        <f>IFERROR(_xlfn.XLOOKUP($B1962,'Ownership Metrics'!$A:$A,'Ownership Metrics'!$B:$B),"")</f>
        <v>9.18</v>
      </c>
      <c r="N1962" s="28">
        <f>IFERROR(_xlfn.XLOOKUP($B1962,'Ownership Metrics'!$A:$A,'Ownership Metrics'!$C:$C),"")</f>
        <v>2950</v>
      </c>
      <c r="O1962" s="29">
        <f>IFERROR(_xlfn.XLOOKUP($B1962,'Ownership Metrics'!$A:$A,'Ownership Metrics'!$D:$D),"")</f>
        <v>52.3</v>
      </c>
      <c r="P1962" s="29">
        <f>IFERROR(_xlfn.XLOOKUP($B1962,'Ownership Metrics'!$A:$A,'Ownership Metrics'!$E:$E),"")</f>
        <v>69.209999999999994</v>
      </c>
      <c r="Q1962" s="30">
        <f>IFERROR(_xlfn.XLOOKUP($B1962,'Ownership Metrics'!$A:$A,'Ownership Metrics'!$F:$F),"")</f>
        <v>11</v>
      </c>
      <c r="R1962" s="30">
        <f>IFERROR(_xlfn.XLOOKUP($B1962,'Ownership Metrics'!$A:$A,'Ownership Metrics'!$G:$G),"")</f>
        <v>47</v>
      </c>
      <c r="S1962" s="27" t="str">
        <f>IFERROR(_xlfn.XLOOKUP($B1962,'Ownership Metrics'!$A:$A,'Ownership Metrics'!$H:$H),"")</f>
        <v>Mayoritas</v>
      </c>
      <c r="T1962" s="27" t="str">
        <f>IFERROR(_xlfn.XLOOKUP($B1962,'Ownership Metrics'!$A:$A,'Ownership Metrics'!$I:$I),"")</f>
        <v>Sedang</v>
      </c>
      <c r="U1962" s="27">
        <f>IF(COUNTIFS($B$2:$B1962,$B1962,$D$2:$D1962,$D1962)=1,1,0)</f>
        <v>1</v>
      </c>
      <c r="V1962" s="27">
        <f t="shared" si="91"/>
        <v>1.35</v>
      </c>
      <c r="W1962" s="27">
        <f t="shared" si="92"/>
        <v>11</v>
      </c>
      <c r="X1962" s="27">
        <f t="shared" si="90"/>
        <v>1.3499998038000001</v>
      </c>
    </row>
    <row r="1963" spans="1:24" x14ac:dyDescent="0.25">
      <c r="A1963" s="26">
        <v>46265</v>
      </c>
      <c r="B1963" s="27" t="s">
        <v>10403</v>
      </c>
      <c r="C1963" s="27" t="s">
        <v>2191</v>
      </c>
      <c r="D1963" s="27" t="s">
        <v>2201</v>
      </c>
      <c r="E1963" s="27" t="s">
        <v>35</v>
      </c>
      <c r="F1963" s="27" t="s">
        <v>23</v>
      </c>
      <c r="G1963" s="27" t="s">
        <v>36</v>
      </c>
      <c r="H1963" s="27" t="s">
        <v>24</v>
      </c>
      <c r="I1963" s="28">
        <v>113733900</v>
      </c>
      <c r="J1963" s="28">
        <v>0</v>
      </c>
      <c r="K1963" s="28">
        <v>113733900</v>
      </c>
      <c r="L1963" s="29">
        <v>2.0499999999999998</v>
      </c>
      <c r="M1963" s="29">
        <f>IFERROR(_xlfn.XLOOKUP($B1963,'Ownership Metrics'!$A:$A,'Ownership Metrics'!$B:$B),"")</f>
        <v>9.18</v>
      </c>
      <c r="N1963" s="28">
        <f>IFERROR(_xlfn.XLOOKUP($B1963,'Ownership Metrics'!$A:$A,'Ownership Metrics'!$C:$C),"")</f>
        <v>2950</v>
      </c>
      <c r="O1963" s="29">
        <f>IFERROR(_xlfn.XLOOKUP($B1963,'Ownership Metrics'!$A:$A,'Ownership Metrics'!$D:$D),"")</f>
        <v>52.3</v>
      </c>
      <c r="P1963" s="29">
        <f>IFERROR(_xlfn.XLOOKUP($B1963,'Ownership Metrics'!$A:$A,'Ownership Metrics'!$E:$E),"")</f>
        <v>69.209999999999994</v>
      </c>
      <c r="Q1963" s="30">
        <f>IFERROR(_xlfn.XLOOKUP($B1963,'Ownership Metrics'!$A:$A,'Ownership Metrics'!$F:$F),"")</f>
        <v>11</v>
      </c>
      <c r="R1963" s="30">
        <f>IFERROR(_xlfn.XLOOKUP($B1963,'Ownership Metrics'!$A:$A,'Ownership Metrics'!$G:$G),"")</f>
        <v>47</v>
      </c>
      <c r="S1963" s="27" t="str">
        <f>IFERROR(_xlfn.XLOOKUP($B1963,'Ownership Metrics'!$A:$A,'Ownership Metrics'!$H:$H),"")</f>
        <v>Mayoritas</v>
      </c>
      <c r="T1963" s="27" t="str">
        <f>IFERROR(_xlfn.XLOOKUP($B1963,'Ownership Metrics'!$A:$A,'Ownership Metrics'!$I:$I),"")</f>
        <v>Sedang</v>
      </c>
      <c r="U1963" s="27">
        <f>IF(COUNTIFS($B$2:$B1963,$B1963,$D$2:$D1963,$D1963)=1,1,0)</f>
        <v>1</v>
      </c>
      <c r="V1963" s="27">
        <f t="shared" si="91"/>
        <v>2.0499999999999998</v>
      </c>
      <c r="W1963" s="27">
        <f t="shared" si="92"/>
        <v>8</v>
      </c>
      <c r="X1963" s="27">
        <f t="shared" si="90"/>
        <v>2.0499998037</v>
      </c>
    </row>
    <row r="1964" spans="1:24" x14ac:dyDescent="0.25">
      <c r="A1964" s="26">
        <v>46265</v>
      </c>
      <c r="B1964" s="27" t="s">
        <v>10403</v>
      </c>
      <c r="C1964" s="27" t="s">
        <v>2191</v>
      </c>
      <c r="D1964" s="27" t="s">
        <v>1737</v>
      </c>
      <c r="E1964" s="27" t="s">
        <v>67</v>
      </c>
      <c r="F1964" s="27" t="s">
        <v>32</v>
      </c>
      <c r="G1964" s="27"/>
      <c r="H1964" s="27" t="s">
        <v>64</v>
      </c>
      <c r="I1964" s="28">
        <v>536808200</v>
      </c>
      <c r="J1964" s="28">
        <v>0</v>
      </c>
      <c r="K1964" s="28">
        <v>536808200</v>
      </c>
      <c r="L1964" s="29">
        <v>9.69</v>
      </c>
      <c r="M1964" s="29">
        <f>IFERROR(_xlfn.XLOOKUP($B1964,'Ownership Metrics'!$A:$A,'Ownership Metrics'!$B:$B),"")</f>
        <v>9.18</v>
      </c>
      <c r="N1964" s="28">
        <f>IFERROR(_xlfn.XLOOKUP($B1964,'Ownership Metrics'!$A:$A,'Ownership Metrics'!$C:$C),"")</f>
        <v>2950</v>
      </c>
      <c r="O1964" s="29">
        <f>IFERROR(_xlfn.XLOOKUP($B1964,'Ownership Metrics'!$A:$A,'Ownership Metrics'!$D:$D),"")</f>
        <v>52.3</v>
      </c>
      <c r="P1964" s="29">
        <f>IFERROR(_xlfn.XLOOKUP($B1964,'Ownership Metrics'!$A:$A,'Ownership Metrics'!$E:$E),"")</f>
        <v>69.209999999999994</v>
      </c>
      <c r="Q1964" s="30">
        <f>IFERROR(_xlfn.XLOOKUP($B1964,'Ownership Metrics'!$A:$A,'Ownership Metrics'!$F:$F),"")</f>
        <v>11</v>
      </c>
      <c r="R1964" s="30">
        <f>IFERROR(_xlfn.XLOOKUP($B1964,'Ownership Metrics'!$A:$A,'Ownership Metrics'!$G:$G),"")</f>
        <v>47</v>
      </c>
      <c r="S1964" s="27" t="str">
        <f>IFERROR(_xlfn.XLOOKUP($B1964,'Ownership Metrics'!$A:$A,'Ownership Metrics'!$H:$H),"")</f>
        <v>Mayoritas</v>
      </c>
      <c r="T1964" s="27" t="str">
        <f>IFERROR(_xlfn.XLOOKUP($B1964,'Ownership Metrics'!$A:$A,'Ownership Metrics'!$I:$I),"")</f>
        <v>Sedang</v>
      </c>
      <c r="U1964" s="27">
        <f>IF(COUNTIFS($B$2:$B1964,$B1964,$D$2:$D1964,$D1964)=1,1,0)</f>
        <v>1</v>
      </c>
      <c r="V1964" s="27">
        <f t="shared" si="91"/>
        <v>9.69</v>
      </c>
      <c r="W1964" s="27">
        <f t="shared" si="92"/>
        <v>2</v>
      </c>
      <c r="X1964" s="27">
        <f t="shared" si="90"/>
        <v>9.6899998035999992</v>
      </c>
    </row>
    <row r="1965" spans="1:24" x14ac:dyDescent="0.25">
      <c r="A1965" s="26">
        <v>46265</v>
      </c>
      <c r="B1965" s="27" t="s">
        <v>10404</v>
      </c>
      <c r="C1965" s="27" t="s">
        <v>2203</v>
      </c>
      <c r="D1965" s="27" t="s">
        <v>2204</v>
      </c>
      <c r="E1965" s="27" t="s">
        <v>22</v>
      </c>
      <c r="F1965" s="27" t="s">
        <v>23</v>
      </c>
      <c r="G1965" s="27"/>
      <c r="H1965" s="27" t="s">
        <v>24</v>
      </c>
      <c r="I1965" s="28">
        <v>96351700</v>
      </c>
      <c r="J1965" s="28">
        <v>0</v>
      </c>
      <c r="K1965" s="28">
        <v>96351700</v>
      </c>
      <c r="L1965" s="29">
        <v>7.01</v>
      </c>
      <c r="M1965" s="29">
        <f>IFERROR(_xlfn.XLOOKUP($B1965,'Ownership Metrics'!$A:$A,'Ownership Metrics'!$B:$B),"")</f>
        <v>22.97</v>
      </c>
      <c r="N1965" s="28">
        <f>IFERROR(_xlfn.XLOOKUP($B1965,'Ownership Metrics'!$A:$A,'Ownership Metrics'!$C:$C),"")</f>
        <v>2512</v>
      </c>
      <c r="O1965" s="29">
        <f>IFERROR(_xlfn.XLOOKUP($B1965,'Ownership Metrics'!$A:$A,'Ownership Metrics'!$D:$D),"")</f>
        <v>37.450000000000003</v>
      </c>
      <c r="P1965" s="29">
        <f>IFERROR(_xlfn.XLOOKUP($B1965,'Ownership Metrics'!$A:$A,'Ownership Metrics'!$E:$E),"")</f>
        <v>77.03</v>
      </c>
      <c r="Q1965" s="30">
        <f>IFERROR(_xlfn.XLOOKUP($B1965,'Ownership Metrics'!$A:$A,'Ownership Metrics'!$F:$F),"")</f>
        <v>3</v>
      </c>
      <c r="R1965" s="30">
        <f>IFERROR(_xlfn.XLOOKUP($B1965,'Ownership Metrics'!$A:$A,'Ownership Metrics'!$G:$G),"")</f>
        <v>56</v>
      </c>
      <c r="S1965" s="27" t="str">
        <f>IFERROR(_xlfn.XLOOKUP($B1965,'Ownership Metrics'!$A:$A,'Ownership Metrics'!$H:$H),"")</f>
        <v>Terkonsentrasi</v>
      </c>
      <c r="T1965" s="27" t="str">
        <f>IFERROR(_xlfn.XLOOKUP($B1965,'Ownership Metrics'!$A:$A,'Ownership Metrics'!$I:$I),"")</f>
        <v>Tinggi</v>
      </c>
      <c r="U1965" s="27">
        <f>IF(COUNTIFS($B$2:$B1965,$B1965,$D$2:$D1965,$D1965)=1,1,0)</f>
        <v>1</v>
      </c>
      <c r="V1965" s="27">
        <f t="shared" si="91"/>
        <v>7.01</v>
      </c>
      <c r="W1965" s="27">
        <f t="shared" si="92"/>
        <v>3</v>
      </c>
      <c r="X1965" s="27">
        <f t="shared" si="90"/>
        <v>7.0099998034999995</v>
      </c>
    </row>
    <row r="1966" spans="1:24" x14ac:dyDescent="0.25">
      <c r="A1966" s="26">
        <v>46265</v>
      </c>
      <c r="B1966" s="27" t="s">
        <v>10404</v>
      </c>
      <c r="C1966" s="27" t="s">
        <v>2203</v>
      </c>
      <c r="D1966" s="27" t="s">
        <v>1343</v>
      </c>
      <c r="E1966" s="27" t="s">
        <v>51</v>
      </c>
      <c r="F1966" s="27" t="s">
        <v>23</v>
      </c>
      <c r="G1966" s="27"/>
      <c r="H1966" s="27" t="s">
        <v>24</v>
      </c>
      <c r="I1966" s="28">
        <v>41453300</v>
      </c>
      <c r="J1966" s="28">
        <v>406372000</v>
      </c>
      <c r="K1966" s="28">
        <v>447825300</v>
      </c>
      <c r="L1966" s="29">
        <v>32.57</v>
      </c>
      <c r="M1966" s="29">
        <f>IFERROR(_xlfn.XLOOKUP($B1966,'Ownership Metrics'!$A:$A,'Ownership Metrics'!$B:$B),"")</f>
        <v>22.97</v>
      </c>
      <c r="N1966" s="28">
        <f>IFERROR(_xlfn.XLOOKUP($B1966,'Ownership Metrics'!$A:$A,'Ownership Metrics'!$C:$C),"")</f>
        <v>2512</v>
      </c>
      <c r="O1966" s="29">
        <f>IFERROR(_xlfn.XLOOKUP($B1966,'Ownership Metrics'!$A:$A,'Ownership Metrics'!$D:$D),"")</f>
        <v>37.450000000000003</v>
      </c>
      <c r="P1966" s="29">
        <f>IFERROR(_xlfn.XLOOKUP($B1966,'Ownership Metrics'!$A:$A,'Ownership Metrics'!$E:$E),"")</f>
        <v>77.03</v>
      </c>
      <c r="Q1966" s="30">
        <f>IFERROR(_xlfn.XLOOKUP($B1966,'Ownership Metrics'!$A:$A,'Ownership Metrics'!$F:$F),"")</f>
        <v>3</v>
      </c>
      <c r="R1966" s="30">
        <f>IFERROR(_xlfn.XLOOKUP($B1966,'Ownership Metrics'!$A:$A,'Ownership Metrics'!$G:$G),"")</f>
        <v>56</v>
      </c>
      <c r="S1966" s="27" t="str">
        <f>IFERROR(_xlfn.XLOOKUP($B1966,'Ownership Metrics'!$A:$A,'Ownership Metrics'!$H:$H),"")</f>
        <v>Terkonsentrasi</v>
      </c>
      <c r="T1966" s="27" t="str">
        <f>IFERROR(_xlfn.XLOOKUP($B1966,'Ownership Metrics'!$A:$A,'Ownership Metrics'!$I:$I),"")</f>
        <v>Tinggi</v>
      </c>
      <c r="U1966" s="27">
        <f>IF(COUNTIFS($B$2:$B1966,$B1966,$D$2:$D1966,$D1966)=1,1,0)</f>
        <v>1</v>
      </c>
      <c r="V1966" s="27">
        <f t="shared" si="91"/>
        <v>32.57</v>
      </c>
      <c r="W1966" s="27">
        <f t="shared" si="92"/>
        <v>2</v>
      </c>
      <c r="X1966" s="27">
        <f t="shared" si="90"/>
        <v>32.569999803400002</v>
      </c>
    </row>
    <row r="1967" spans="1:24" x14ac:dyDescent="0.25">
      <c r="A1967" s="26">
        <v>46265</v>
      </c>
      <c r="B1967" s="27" t="s">
        <v>10404</v>
      </c>
      <c r="C1967" s="27" t="s">
        <v>2203</v>
      </c>
      <c r="D1967" s="27" t="s">
        <v>2205</v>
      </c>
      <c r="E1967" s="27" t="s">
        <v>22</v>
      </c>
      <c r="F1967" s="27" t="s">
        <v>23</v>
      </c>
      <c r="G1967" s="27"/>
      <c r="H1967" s="27" t="s">
        <v>24</v>
      </c>
      <c r="I1967" s="28">
        <v>25000000</v>
      </c>
      <c r="J1967" s="28">
        <v>490000000</v>
      </c>
      <c r="K1967" s="28">
        <v>515000000</v>
      </c>
      <c r="L1967" s="29">
        <v>37.450000000000003</v>
      </c>
      <c r="M1967" s="29">
        <f>IFERROR(_xlfn.XLOOKUP($B1967,'Ownership Metrics'!$A:$A,'Ownership Metrics'!$B:$B),"")</f>
        <v>22.97</v>
      </c>
      <c r="N1967" s="28">
        <f>IFERROR(_xlfn.XLOOKUP($B1967,'Ownership Metrics'!$A:$A,'Ownership Metrics'!$C:$C),"")</f>
        <v>2512</v>
      </c>
      <c r="O1967" s="29">
        <f>IFERROR(_xlfn.XLOOKUP($B1967,'Ownership Metrics'!$A:$A,'Ownership Metrics'!$D:$D),"")</f>
        <v>37.450000000000003</v>
      </c>
      <c r="P1967" s="29">
        <f>IFERROR(_xlfn.XLOOKUP($B1967,'Ownership Metrics'!$A:$A,'Ownership Metrics'!$E:$E),"")</f>
        <v>77.03</v>
      </c>
      <c r="Q1967" s="30">
        <f>IFERROR(_xlfn.XLOOKUP($B1967,'Ownership Metrics'!$A:$A,'Ownership Metrics'!$F:$F),"")</f>
        <v>3</v>
      </c>
      <c r="R1967" s="30">
        <f>IFERROR(_xlfn.XLOOKUP($B1967,'Ownership Metrics'!$A:$A,'Ownership Metrics'!$G:$G),"")</f>
        <v>56</v>
      </c>
      <c r="S1967" s="27" t="str">
        <f>IFERROR(_xlfn.XLOOKUP($B1967,'Ownership Metrics'!$A:$A,'Ownership Metrics'!$H:$H),"")</f>
        <v>Terkonsentrasi</v>
      </c>
      <c r="T1967" s="27" t="str">
        <f>IFERROR(_xlfn.XLOOKUP($B1967,'Ownership Metrics'!$A:$A,'Ownership Metrics'!$I:$I),"")</f>
        <v>Tinggi</v>
      </c>
      <c r="U1967" s="27">
        <f>IF(COUNTIFS($B$2:$B1967,$B1967,$D$2:$D1967,$D1967)=1,1,0)</f>
        <v>1</v>
      </c>
      <c r="V1967" s="27">
        <f t="shared" si="91"/>
        <v>37.450000000000003</v>
      </c>
      <c r="W1967" s="27">
        <f t="shared" si="92"/>
        <v>1</v>
      </c>
      <c r="X1967" s="27">
        <f t="shared" si="90"/>
        <v>37.449999803300003</v>
      </c>
    </row>
    <row r="1968" spans="1:24" x14ac:dyDescent="0.25">
      <c r="A1968" s="26">
        <v>46265</v>
      </c>
      <c r="B1968" s="27" t="s">
        <v>10405</v>
      </c>
      <c r="C1968" s="27" t="s">
        <v>2207</v>
      </c>
      <c r="D1968" s="27" t="s">
        <v>2208</v>
      </c>
      <c r="E1968" s="27" t="s">
        <v>22</v>
      </c>
      <c r="F1968" s="27" t="s">
        <v>23</v>
      </c>
      <c r="G1968" s="27"/>
      <c r="H1968" s="27" t="s">
        <v>24</v>
      </c>
      <c r="I1968" s="28">
        <v>181722300</v>
      </c>
      <c r="J1968" s="28">
        <v>0</v>
      </c>
      <c r="K1968" s="28">
        <v>181722300</v>
      </c>
      <c r="L1968" s="29">
        <v>3.09</v>
      </c>
      <c r="M1968" s="29">
        <f>IFERROR(_xlfn.XLOOKUP($B1968,'Ownership Metrics'!$A:$A,'Ownership Metrics'!$B:$B),"")</f>
        <v>5.71</v>
      </c>
      <c r="N1968" s="28">
        <f>IFERROR(_xlfn.XLOOKUP($B1968,'Ownership Metrics'!$A:$A,'Ownership Metrics'!$C:$C),"")</f>
        <v>5351</v>
      </c>
      <c r="O1968" s="29">
        <f>IFERROR(_xlfn.XLOOKUP($B1968,'Ownership Metrics'!$A:$A,'Ownership Metrics'!$D:$D),"")</f>
        <v>72.34</v>
      </c>
      <c r="P1968" s="29">
        <f>IFERROR(_xlfn.XLOOKUP($B1968,'Ownership Metrics'!$A:$A,'Ownership Metrics'!$E:$E),"")</f>
        <v>85.09</v>
      </c>
      <c r="Q1968" s="30">
        <f>IFERROR(_xlfn.XLOOKUP($B1968,'Ownership Metrics'!$A:$A,'Ownership Metrics'!$F:$F),"")</f>
        <v>6</v>
      </c>
      <c r="R1968" s="30">
        <f>IFERROR(_xlfn.XLOOKUP($B1968,'Ownership Metrics'!$A:$A,'Ownership Metrics'!$G:$G),"")</f>
        <v>69</v>
      </c>
      <c r="S1968" s="27" t="str">
        <f>IFERROR(_xlfn.XLOOKUP($B1968,'Ownership Metrics'!$A:$A,'Ownership Metrics'!$H:$H),"")</f>
        <v>Mayoritas</v>
      </c>
      <c r="T1968" s="27" t="str">
        <f>IFERROR(_xlfn.XLOOKUP($B1968,'Ownership Metrics'!$A:$A,'Ownership Metrics'!$I:$I),"")</f>
        <v>Tinggi</v>
      </c>
      <c r="U1968" s="27">
        <f>IF(COUNTIFS($B$2:$B1968,$B1968,$D$2:$D1968,$D1968)=1,1,0)</f>
        <v>1</v>
      </c>
      <c r="V1968" s="27">
        <f t="shared" si="91"/>
        <v>3.09</v>
      </c>
      <c r="W1968" s="27">
        <f t="shared" si="92"/>
        <v>5</v>
      </c>
      <c r="X1968" s="27">
        <f t="shared" si="90"/>
        <v>3.0899998032</v>
      </c>
    </row>
    <row r="1969" spans="1:24" x14ac:dyDescent="0.25">
      <c r="A1969" s="26">
        <v>46265</v>
      </c>
      <c r="B1969" s="27" t="s">
        <v>10405</v>
      </c>
      <c r="C1969" s="27" t="s">
        <v>2207</v>
      </c>
      <c r="D1969" s="27" t="s">
        <v>2209</v>
      </c>
      <c r="E1969" s="27" t="s">
        <v>22</v>
      </c>
      <c r="F1969" s="27" t="s">
        <v>23</v>
      </c>
      <c r="G1969" s="27"/>
      <c r="H1969" s="27" t="s">
        <v>24</v>
      </c>
      <c r="I1969" s="28">
        <v>295454545</v>
      </c>
      <c r="J1969" s="28">
        <v>0</v>
      </c>
      <c r="K1969" s="28">
        <v>295454545</v>
      </c>
      <c r="L1969" s="29">
        <v>5.0199999999999996</v>
      </c>
      <c r="M1969" s="29">
        <f>IFERROR(_xlfn.XLOOKUP($B1969,'Ownership Metrics'!$A:$A,'Ownership Metrics'!$B:$B),"")</f>
        <v>5.71</v>
      </c>
      <c r="N1969" s="28">
        <f>IFERROR(_xlfn.XLOOKUP($B1969,'Ownership Metrics'!$A:$A,'Ownership Metrics'!$C:$C),"")</f>
        <v>5351</v>
      </c>
      <c r="O1969" s="29">
        <f>IFERROR(_xlfn.XLOOKUP($B1969,'Ownership Metrics'!$A:$A,'Ownership Metrics'!$D:$D),"")</f>
        <v>72.34</v>
      </c>
      <c r="P1969" s="29">
        <f>IFERROR(_xlfn.XLOOKUP($B1969,'Ownership Metrics'!$A:$A,'Ownership Metrics'!$E:$E),"")</f>
        <v>85.09</v>
      </c>
      <c r="Q1969" s="30">
        <f>IFERROR(_xlfn.XLOOKUP($B1969,'Ownership Metrics'!$A:$A,'Ownership Metrics'!$F:$F),"")</f>
        <v>6</v>
      </c>
      <c r="R1969" s="30">
        <f>IFERROR(_xlfn.XLOOKUP($B1969,'Ownership Metrics'!$A:$A,'Ownership Metrics'!$G:$G),"")</f>
        <v>69</v>
      </c>
      <c r="S1969" s="27" t="str">
        <f>IFERROR(_xlfn.XLOOKUP($B1969,'Ownership Metrics'!$A:$A,'Ownership Metrics'!$H:$H),"")</f>
        <v>Mayoritas</v>
      </c>
      <c r="T1969" s="27" t="str">
        <f>IFERROR(_xlfn.XLOOKUP($B1969,'Ownership Metrics'!$A:$A,'Ownership Metrics'!$I:$I),"")</f>
        <v>Tinggi</v>
      </c>
      <c r="U1969" s="27">
        <f>IF(COUNTIFS($B$2:$B1969,$B1969,$D$2:$D1969,$D1969)=1,1,0)</f>
        <v>1</v>
      </c>
      <c r="V1969" s="27">
        <f t="shared" si="91"/>
        <v>5.0199999999999996</v>
      </c>
      <c r="W1969" s="27">
        <f t="shared" si="92"/>
        <v>3</v>
      </c>
      <c r="X1969" s="27">
        <f t="shared" si="90"/>
        <v>5.0199998030999993</v>
      </c>
    </row>
    <row r="1970" spans="1:24" x14ac:dyDescent="0.25">
      <c r="A1970" s="26">
        <v>46265</v>
      </c>
      <c r="B1970" s="27" t="s">
        <v>10405</v>
      </c>
      <c r="C1970" s="27" t="s">
        <v>2207</v>
      </c>
      <c r="D1970" s="27" t="s">
        <v>2210</v>
      </c>
      <c r="E1970" s="27" t="s">
        <v>22</v>
      </c>
      <c r="F1970" s="27" t="s">
        <v>23</v>
      </c>
      <c r="G1970" s="27"/>
      <c r="H1970" s="27" t="s">
        <v>24</v>
      </c>
      <c r="I1970" s="28">
        <v>266243300</v>
      </c>
      <c r="J1970" s="28">
        <v>0</v>
      </c>
      <c r="K1970" s="28">
        <v>266243300</v>
      </c>
      <c r="L1970" s="29">
        <v>4.53</v>
      </c>
      <c r="M1970" s="29">
        <f>IFERROR(_xlfn.XLOOKUP($B1970,'Ownership Metrics'!$A:$A,'Ownership Metrics'!$B:$B),"")</f>
        <v>5.71</v>
      </c>
      <c r="N1970" s="28">
        <f>IFERROR(_xlfn.XLOOKUP($B1970,'Ownership Metrics'!$A:$A,'Ownership Metrics'!$C:$C),"")</f>
        <v>5351</v>
      </c>
      <c r="O1970" s="29">
        <f>IFERROR(_xlfn.XLOOKUP($B1970,'Ownership Metrics'!$A:$A,'Ownership Metrics'!$D:$D),"")</f>
        <v>72.34</v>
      </c>
      <c r="P1970" s="29">
        <f>IFERROR(_xlfn.XLOOKUP($B1970,'Ownership Metrics'!$A:$A,'Ownership Metrics'!$E:$E),"")</f>
        <v>85.09</v>
      </c>
      <c r="Q1970" s="30">
        <f>IFERROR(_xlfn.XLOOKUP($B1970,'Ownership Metrics'!$A:$A,'Ownership Metrics'!$F:$F),"")</f>
        <v>6</v>
      </c>
      <c r="R1970" s="30">
        <f>IFERROR(_xlfn.XLOOKUP($B1970,'Ownership Metrics'!$A:$A,'Ownership Metrics'!$G:$G),"")</f>
        <v>69</v>
      </c>
      <c r="S1970" s="27" t="str">
        <f>IFERROR(_xlfn.XLOOKUP($B1970,'Ownership Metrics'!$A:$A,'Ownership Metrics'!$H:$H),"")</f>
        <v>Mayoritas</v>
      </c>
      <c r="T1970" s="27" t="str">
        <f>IFERROR(_xlfn.XLOOKUP($B1970,'Ownership Metrics'!$A:$A,'Ownership Metrics'!$I:$I),"")</f>
        <v>Tinggi</v>
      </c>
      <c r="U1970" s="27">
        <f>IF(COUNTIFS($B$2:$B1970,$B1970,$D$2:$D1970,$D1970)=1,1,0)</f>
        <v>1</v>
      </c>
      <c r="V1970" s="27">
        <f t="shared" si="91"/>
        <v>4.53</v>
      </c>
      <c r="W1970" s="27">
        <f t="shared" si="92"/>
        <v>4</v>
      </c>
      <c r="X1970" s="27">
        <f t="shared" si="90"/>
        <v>4.5299998029999999</v>
      </c>
    </row>
    <row r="1971" spans="1:24" x14ac:dyDescent="0.25">
      <c r="A1971" s="26">
        <v>46265</v>
      </c>
      <c r="B1971" s="27" t="s">
        <v>10405</v>
      </c>
      <c r="C1971" s="27" t="s">
        <v>2207</v>
      </c>
      <c r="D1971" s="27" t="s">
        <v>2211</v>
      </c>
      <c r="E1971" s="27" t="s">
        <v>35</v>
      </c>
      <c r="F1971" s="27" t="s">
        <v>23</v>
      </c>
      <c r="G1971" s="27" t="s">
        <v>36</v>
      </c>
      <c r="H1971" s="27" t="s">
        <v>24</v>
      </c>
      <c r="I1971" s="28">
        <v>92924100</v>
      </c>
      <c r="J1971" s="28">
        <v>0</v>
      </c>
      <c r="K1971" s="28">
        <v>92924100</v>
      </c>
      <c r="L1971" s="29">
        <v>1.58</v>
      </c>
      <c r="M1971" s="29">
        <f>IFERROR(_xlfn.XLOOKUP($B1971,'Ownership Metrics'!$A:$A,'Ownership Metrics'!$B:$B),"")</f>
        <v>5.71</v>
      </c>
      <c r="N1971" s="28">
        <f>IFERROR(_xlfn.XLOOKUP($B1971,'Ownership Metrics'!$A:$A,'Ownership Metrics'!$C:$C),"")</f>
        <v>5351</v>
      </c>
      <c r="O1971" s="29">
        <f>IFERROR(_xlfn.XLOOKUP($B1971,'Ownership Metrics'!$A:$A,'Ownership Metrics'!$D:$D),"")</f>
        <v>72.34</v>
      </c>
      <c r="P1971" s="29">
        <f>IFERROR(_xlfn.XLOOKUP($B1971,'Ownership Metrics'!$A:$A,'Ownership Metrics'!$E:$E),"")</f>
        <v>85.09</v>
      </c>
      <c r="Q1971" s="30">
        <f>IFERROR(_xlfn.XLOOKUP($B1971,'Ownership Metrics'!$A:$A,'Ownership Metrics'!$F:$F),"")</f>
        <v>6</v>
      </c>
      <c r="R1971" s="30">
        <f>IFERROR(_xlfn.XLOOKUP($B1971,'Ownership Metrics'!$A:$A,'Ownership Metrics'!$G:$G),"")</f>
        <v>69</v>
      </c>
      <c r="S1971" s="27" t="str">
        <f>IFERROR(_xlfn.XLOOKUP($B1971,'Ownership Metrics'!$A:$A,'Ownership Metrics'!$H:$H),"")</f>
        <v>Mayoritas</v>
      </c>
      <c r="T1971" s="27" t="str">
        <f>IFERROR(_xlfn.XLOOKUP($B1971,'Ownership Metrics'!$A:$A,'Ownership Metrics'!$I:$I),"")</f>
        <v>Tinggi</v>
      </c>
      <c r="U1971" s="27">
        <f>IF(COUNTIFS($B$2:$B1971,$B1971,$D$2:$D1971,$D1971)=1,1,0)</f>
        <v>1</v>
      </c>
      <c r="V1971" s="27">
        <f t="shared" si="91"/>
        <v>1.58</v>
      </c>
      <c r="W1971" s="27">
        <f t="shared" si="92"/>
        <v>6</v>
      </c>
      <c r="X1971" s="27">
        <f t="shared" si="90"/>
        <v>1.5799998029</v>
      </c>
    </row>
    <row r="1972" spans="1:24" x14ac:dyDescent="0.25">
      <c r="A1972" s="26">
        <v>46265</v>
      </c>
      <c r="B1972" s="27" t="s">
        <v>10405</v>
      </c>
      <c r="C1972" s="27" t="s">
        <v>2207</v>
      </c>
      <c r="D1972" s="27" t="s">
        <v>2212</v>
      </c>
      <c r="E1972" s="27" t="s">
        <v>35</v>
      </c>
      <c r="F1972" s="27" t="s">
        <v>23</v>
      </c>
      <c r="G1972" s="27" t="s">
        <v>36</v>
      </c>
      <c r="H1972" s="27" t="s">
        <v>24</v>
      </c>
      <c r="I1972" s="28">
        <v>1769974000</v>
      </c>
      <c r="J1972" s="28">
        <v>2485294100</v>
      </c>
      <c r="K1972" s="28">
        <v>4255268100</v>
      </c>
      <c r="L1972" s="29">
        <v>72.34</v>
      </c>
      <c r="M1972" s="29">
        <f>IFERROR(_xlfn.XLOOKUP($B1972,'Ownership Metrics'!$A:$A,'Ownership Metrics'!$B:$B),"")</f>
        <v>5.71</v>
      </c>
      <c r="N1972" s="28">
        <f>IFERROR(_xlfn.XLOOKUP($B1972,'Ownership Metrics'!$A:$A,'Ownership Metrics'!$C:$C),"")</f>
        <v>5351</v>
      </c>
      <c r="O1972" s="29">
        <f>IFERROR(_xlfn.XLOOKUP($B1972,'Ownership Metrics'!$A:$A,'Ownership Metrics'!$D:$D),"")</f>
        <v>72.34</v>
      </c>
      <c r="P1972" s="29">
        <f>IFERROR(_xlfn.XLOOKUP($B1972,'Ownership Metrics'!$A:$A,'Ownership Metrics'!$E:$E),"")</f>
        <v>85.09</v>
      </c>
      <c r="Q1972" s="30">
        <f>IFERROR(_xlfn.XLOOKUP($B1972,'Ownership Metrics'!$A:$A,'Ownership Metrics'!$F:$F),"")</f>
        <v>6</v>
      </c>
      <c r="R1972" s="30">
        <f>IFERROR(_xlfn.XLOOKUP($B1972,'Ownership Metrics'!$A:$A,'Ownership Metrics'!$G:$G),"")</f>
        <v>69</v>
      </c>
      <c r="S1972" s="27" t="str">
        <f>IFERROR(_xlfn.XLOOKUP($B1972,'Ownership Metrics'!$A:$A,'Ownership Metrics'!$H:$H),"")</f>
        <v>Mayoritas</v>
      </c>
      <c r="T1972" s="27" t="str">
        <f>IFERROR(_xlfn.XLOOKUP($B1972,'Ownership Metrics'!$A:$A,'Ownership Metrics'!$I:$I),"")</f>
        <v>Tinggi</v>
      </c>
      <c r="U1972" s="27">
        <f>IF(COUNTIFS($B$2:$B1972,$B1972,$D$2:$D1972,$D1972)=1,1,0)</f>
        <v>1</v>
      </c>
      <c r="V1972" s="27">
        <f t="shared" si="91"/>
        <v>72.34</v>
      </c>
      <c r="W1972" s="27">
        <f t="shared" si="92"/>
        <v>1</v>
      </c>
      <c r="X1972" s="27">
        <f t="shared" si="90"/>
        <v>72.339999802800008</v>
      </c>
    </row>
    <row r="1973" spans="1:24" x14ac:dyDescent="0.25">
      <c r="A1973" s="26">
        <v>46265</v>
      </c>
      <c r="B1973" s="27" t="s">
        <v>10405</v>
      </c>
      <c r="C1973" s="27" t="s">
        <v>2207</v>
      </c>
      <c r="D1973" s="27" t="s">
        <v>380</v>
      </c>
      <c r="E1973" s="27" t="s">
        <v>67</v>
      </c>
      <c r="F1973" s="27" t="s">
        <v>23</v>
      </c>
      <c r="G1973" s="27"/>
      <c r="H1973" s="27" t="s">
        <v>24</v>
      </c>
      <c r="I1973" s="28">
        <v>454545455</v>
      </c>
      <c r="J1973" s="28">
        <v>0</v>
      </c>
      <c r="K1973" s="28">
        <v>454545455</v>
      </c>
      <c r="L1973" s="29">
        <v>7.73</v>
      </c>
      <c r="M1973" s="29">
        <f>IFERROR(_xlfn.XLOOKUP($B1973,'Ownership Metrics'!$A:$A,'Ownership Metrics'!$B:$B),"")</f>
        <v>5.71</v>
      </c>
      <c r="N1973" s="28">
        <f>IFERROR(_xlfn.XLOOKUP($B1973,'Ownership Metrics'!$A:$A,'Ownership Metrics'!$C:$C),"")</f>
        <v>5351</v>
      </c>
      <c r="O1973" s="29">
        <f>IFERROR(_xlfn.XLOOKUP($B1973,'Ownership Metrics'!$A:$A,'Ownership Metrics'!$D:$D),"")</f>
        <v>72.34</v>
      </c>
      <c r="P1973" s="29">
        <f>IFERROR(_xlfn.XLOOKUP($B1973,'Ownership Metrics'!$A:$A,'Ownership Metrics'!$E:$E),"")</f>
        <v>85.09</v>
      </c>
      <c r="Q1973" s="30">
        <f>IFERROR(_xlfn.XLOOKUP($B1973,'Ownership Metrics'!$A:$A,'Ownership Metrics'!$F:$F),"")</f>
        <v>6</v>
      </c>
      <c r="R1973" s="30">
        <f>IFERROR(_xlfn.XLOOKUP($B1973,'Ownership Metrics'!$A:$A,'Ownership Metrics'!$G:$G),"")</f>
        <v>69</v>
      </c>
      <c r="S1973" s="27" t="str">
        <f>IFERROR(_xlfn.XLOOKUP($B1973,'Ownership Metrics'!$A:$A,'Ownership Metrics'!$H:$H),"")</f>
        <v>Mayoritas</v>
      </c>
      <c r="T1973" s="27" t="str">
        <f>IFERROR(_xlfn.XLOOKUP($B1973,'Ownership Metrics'!$A:$A,'Ownership Metrics'!$I:$I),"")</f>
        <v>Tinggi</v>
      </c>
      <c r="U1973" s="27">
        <f>IF(COUNTIFS($B$2:$B1973,$B1973,$D$2:$D1973,$D1973)=1,1,0)</f>
        <v>1</v>
      </c>
      <c r="V1973" s="27">
        <f t="shared" si="91"/>
        <v>7.73</v>
      </c>
      <c r="W1973" s="27">
        <f t="shared" si="92"/>
        <v>2</v>
      </c>
      <c r="X1973" s="27">
        <f t="shared" si="90"/>
        <v>7.7299998027000001</v>
      </c>
    </row>
    <row r="1974" spans="1:24" x14ac:dyDescent="0.25">
      <c r="A1974" s="26">
        <v>46265</v>
      </c>
      <c r="B1974" s="27" t="s">
        <v>10406</v>
      </c>
      <c r="C1974" s="27" t="s">
        <v>2214</v>
      </c>
      <c r="D1974" s="27" t="s">
        <v>2215</v>
      </c>
      <c r="E1974" s="27" t="s">
        <v>83</v>
      </c>
      <c r="F1974" s="27" t="s">
        <v>23</v>
      </c>
      <c r="G1974" s="27"/>
      <c r="H1974" s="27" t="s">
        <v>24</v>
      </c>
      <c r="I1974" s="28">
        <v>584817200</v>
      </c>
      <c r="J1974" s="28">
        <v>0</v>
      </c>
      <c r="K1974" s="28">
        <v>584817200</v>
      </c>
      <c r="L1974" s="29">
        <v>35.99</v>
      </c>
      <c r="M1974" s="29">
        <f>IFERROR(_xlfn.XLOOKUP($B1974,'Ownership Metrics'!$A:$A,'Ownership Metrics'!$B:$B),"")</f>
        <v>29.57</v>
      </c>
      <c r="N1974" s="28">
        <f>IFERROR(_xlfn.XLOOKUP($B1974,'Ownership Metrics'!$A:$A,'Ownership Metrics'!$C:$C),"")</f>
        <v>2116</v>
      </c>
      <c r="O1974" s="29">
        <f>IFERROR(_xlfn.XLOOKUP($B1974,'Ownership Metrics'!$A:$A,'Ownership Metrics'!$D:$D),"")</f>
        <v>35.99</v>
      </c>
      <c r="P1974" s="29">
        <f>IFERROR(_xlfn.XLOOKUP($B1974,'Ownership Metrics'!$A:$A,'Ownership Metrics'!$E:$E),"")</f>
        <v>69.42</v>
      </c>
      <c r="Q1974" s="30">
        <f>IFERROR(_xlfn.XLOOKUP($B1974,'Ownership Metrics'!$A:$A,'Ownership Metrics'!$F:$F),"")</f>
        <v>4</v>
      </c>
      <c r="R1974" s="30">
        <f>IFERROR(_xlfn.XLOOKUP($B1974,'Ownership Metrics'!$A:$A,'Ownership Metrics'!$G:$G),"")</f>
        <v>51</v>
      </c>
      <c r="S1974" s="27" t="str">
        <f>IFERROR(_xlfn.XLOOKUP($B1974,'Ownership Metrics'!$A:$A,'Ownership Metrics'!$H:$H),"")</f>
        <v>Oligopoli</v>
      </c>
      <c r="T1974" s="27" t="str">
        <f>IFERROR(_xlfn.XLOOKUP($B1974,'Ownership Metrics'!$A:$A,'Ownership Metrics'!$I:$I),"")</f>
        <v>Sedang</v>
      </c>
      <c r="U1974" s="27">
        <f>IF(COUNTIFS($B$2:$B1974,$B1974,$D$2:$D1974,$D1974)=1,1,0)</f>
        <v>1</v>
      </c>
      <c r="V1974" s="27">
        <f t="shared" si="91"/>
        <v>35.99</v>
      </c>
      <c r="W1974" s="27">
        <f t="shared" si="92"/>
        <v>1</v>
      </c>
      <c r="X1974" s="27">
        <f t="shared" si="90"/>
        <v>35.989999802600003</v>
      </c>
    </row>
    <row r="1975" spans="1:24" x14ac:dyDescent="0.25">
      <c r="A1975" s="26">
        <v>46265</v>
      </c>
      <c r="B1975" s="27" t="s">
        <v>10406</v>
      </c>
      <c r="C1975" s="27" t="s">
        <v>2214</v>
      </c>
      <c r="D1975" s="27" t="s">
        <v>2216</v>
      </c>
      <c r="E1975" s="27" t="s">
        <v>35</v>
      </c>
      <c r="F1975" s="27" t="s">
        <v>23</v>
      </c>
      <c r="G1975" s="27" t="s">
        <v>36</v>
      </c>
      <c r="H1975" s="27" t="s">
        <v>24</v>
      </c>
      <c r="I1975" s="28">
        <v>86184800</v>
      </c>
      <c r="J1975" s="28">
        <v>0</v>
      </c>
      <c r="K1975" s="28">
        <v>86184800</v>
      </c>
      <c r="L1975" s="29">
        <v>5.3</v>
      </c>
      <c r="M1975" s="29">
        <f>IFERROR(_xlfn.XLOOKUP($B1975,'Ownership Metrics'!$A:$A,'Ownership Metrics'!$B:$B),"")</f>
        <v>29.57</v>
      </c>
      <c r="N1975" s="28">
        <f>IFERROR(_xlfn.XLOOKUP($B1975,'Ownership Metrics'!$A:$A,'Ownership Metrics'!$C:$C),"")</f>
        <v>2116</v>
      </c>
      <c r="O1975" s="29">
        <f>IFERROR(_xlfn.XLOOKUP($B1975,'Ownership Metrics'!$A:$A,'Ownership Metrics'!$D:$D),"")</f>
        <v>35.99</v>
      </c>
      <c r="P1975" s="29">
        <f>IFERROR(_xlfn.XLOOKUP($B1975,'Ownership Metrics'!$A:$A,'Ownership Metrics'!$E:$E),"")</f>
        <v>69.42</v>
      </c>
      <c r="Q1975" s="30">
        <f>IFERROR(_xlfn.XLOOKUP($B1975,'Ownership Metrics'!$A:$A,'Ownership Metrics'!$F:$F),"")</f>
        <v>4</v>
      </c>
      <c r="R1975" s="30">
        <f>IFERROR(_xlfn.XLOOKUP($B1975,'Ownership Metrics'!$A:$A,'Ownership Metrics'!$G:$G),"")</f>
        <v>51</v>
      </c>
      <c r="S1975" s="27" t="str">
        <f>IFERROR(_xlfn.XLOOKUP($B1975,'Ownership Metrics'!$A:$A,'Ownership Metrics'!$H:$H),"")</f>
        <v>Oligopoli</v>
      </c>
      <c r="T1975" s="27" t="str">
        <f>IFERROR(_xlfn.XLOOKUP($B1975,'Ownership Metrics'!$A:$A,'Ownership Metrics'!$I:$I),"")</f>
        <v>Sedang</v>
      </c>
      <c r="U1975" s="27">
        <f>IF(COUNTIFS($B$2:$B1975,$B1975,$D$2:$D1975,$D1975)=1,1,0)</f>
        <v>1</v>
      </c>
      <c r="V1975" s="27">
        <f t="shared" si="91"/>
        <v>5.3</v>
      </c>
      <c r="W1975" s="27">
        <f t="shared" si="92"/>
        <v>3</v>
      </c>
      <c r="X1975" s="27">
        <f t="shared" si="90"/>
        <v>5.2999998024999995</v>
      </c>
    </row>
    <row r="1976" spans="1:24" x14ac:dyDescent="0.25">
      <c r="A1976" s="26">
        <v>46265</v>
      </c>
      <c r="B1976" s="27" t="s">
        <v>10406</v>
      </c>
      <c r="C1976" s="27" t="s">
        <v>2214</v>
      </c>
      <c r="D1976" s="27" t="s">
        <v>2217</v>
      </c>
      <c r="E1976" s="27" t="s">
        <v>35</v>
      </c>
      <c r="F1976" s="27" t="s">
        <v>23</v>
      </c>
      <c r="G1976" s="27" t="s">
        <v>36</v>
      </c>
      <c r="H1976" s="27" t="s">
        <v>24</v>
      </c>
      <c r="I1976" s="28">
        <v>457061300</v>
      </c>
      <c r="J1976" s="28">
        <v>0</v>
      </c>
      <c r="K1976" s="28">
        <v>457061300</v>
      </c>
      <c r="L1976" s="29">
        <v>28.13</v>
      </c>
      <c r="M1976" s="29">
        <f>IFERROR(_xlfn.XLOOKUP($B1976,'Ownership Metrics'!$A:$A,'Ownership Metrics'!$B:$B),"")</f>
        <v>29.57</v>
      </c>
      <c r="N1976" s="28">
        <f>IFERROR(_xlfn.XLOOKUP($B1976,'Ownership Metrics'!$A:$A,'Ownership Metrics'!$C:$C),"")</f>
        <v>2116</v>
      </c>
      <c r="O1976" s="29">
        <f>IFERROR(_xlfn.XLOOKUP($B1976,'Ownership Metrics'!$A:$A,'Ownership Metrics'!$D:$D),"")</f>
        <v>35.99</v>
      </c>
      <c r="P1976" s="29">
        <f>IFERROR(_xlfn.XLOOKUP($B1976,'Ownership Metrics'!$A:$A,'Ownership Metrics'!$E:$E),"")</f>
        <v>69.42</v>
      </c>
      <c r="Q1976" s="30">
        <f>IFERROR(_xlfn.XLOOKUP($B1976,'Ownership Metrics'!$A:$A,'Ownership Metrics'!$F:$F),"")</f>
        <v>4</v>
      </c>
      <c r="R1976" s="30">
        <f>IFERROR(_xlfn.XLOOKUP($B1976,'Ownership Metrics'!$A:$A,'Ownership Metrics'!$G:$G),"")</f>
        <v>51</v>
      </c>
      <c r="S1976" s="27" t="str">
        <f>IFERROR(_xlfn.XLOOKUP($B1976,'Ownership Metrics'!$A:$A,'Ownership Metrics'!$H:$H),"")</f>
        <v>Oligopoli</v>
      </c>
      <c r="T1976" s="27" t="str">
        <f>IFERROR(_xlfn.XLOOKUP($B1976,'Ownership Metrics'!$A:$A,'Ownership Metrics'!$I:$I),"")</f>
        <v>Sedang</v>
      </c>
      <c r="U1976" s="27">
        <f>IF(COUNTIFS($B$2:$B1976,$B1976,$D$2:$D1976,$D1976)=1,1,0)</f>
        <v>1</v>
      </c>
      <c r="V1976" s="27">
        <f t="shared" si="91"/>
        <v>28.13</v>
      </c>
      <c r="W1976" s="27">
        <f t="shared" si="92"/>
        <v>2</v>
      </c>
      <c r="X1976" s="27">
        <f t="shared" si="90"/>
        <v>28.1299998024</v>
      </c>
    </row>
    <row r="1977" spans="1:24" x14ac:dyDescent="0.25">
      <c r="A1977" s="26">
        <v>46265</v>
      </c>
      <c r="B1977" s="27" t="s">
        <v>10406</v>
      </c>
      <c r="C1977" s="27" t="s">
        <v>2214</v>
      </c>
      <c r="D1977" s="27" t="s">
        <v>2218</v>
      </c>
      <c r="E1977" s="27" t="s">
        <v>35</v>
      </c>
      <c r="F1977" s="27" t="s">
        <v>23</v>
      </c>
      <c r="G1977" s="27" t="s">
        <v>36</v>
      </c>
      <c r="H1977" s="27" t="s">
        <v>24</v>
      </c>
      <c r="I1977" s="28">
        <v>16489300</v>
      </c>
      <c r="J1977" s="28">
        <v>0</v>
      </c>
      <c r="K1977" s="28">
        <v>16489300</v>
      </c>
      <c r="L1977" s="29">
        <v>1.01</v>
      </c>
      <c r="M1977" s="29">
        <f>IFERROR(_xlfn.XLOOKUP($B1977,'Ownership Metrics'!$A:$A,'Ownership Metrics'!$B:$B),"")</f>
        <v>29.57</v>
      </c>
      <c r="N1977" s="28">
        <f>IFERROR(_xlfn.XLOOKUP($B1977,'Ownership Metrics'!$A:$A,'Ownership Metrics'!$C:$C),"")</f>
        <v>2116</v>
      </c>
      <c r="O1977" s="29">
        <f>IFERROR(_xlfn.XLOOKUP($B1977,'Ownership Metrics'!$A:$A,'Ownership Metrics'!$D:$D),"")</f>
        <v>35.99</v>
      </c>
      <c r="P1977" s="29">
        <f>IFERROR(_xlfn.XLOOKUP($B1977,'Ownership Metrics'!$A:$A,'Ownership Metrics'!$E:$E),"")</f>
        <v>69.42</v>
      </c>
      <c r="Q1977" s="30">
        <f>IFERROR(_xlfn.XLOOKUP($B1977,'Ownership Metrics'!$A:$A,'Ownership Metrics'!$F:$F),"")</f>
        <v>4</v>
      </c>
      <c r="R1977" s="30">
        <f>IFERROR(_xlfn.XLOOKUP($B1977,'Ownership Metrics'!$A:$A,'Ownership Metrics'!$G:$G),"")</f>
        <v>51</v>
      </c>
      <c r="S1977" s="27" t="str">
        <f>IFERROR(_xlfn.XLOOKUP($B1977,'Ownership Metrics'!$A:$A,'Ownership Metrics'!$H:$H),"")</f>
        <v>Oligopoli</v>
      </c>
      <c r="T1977" s="27" t="str">
        <f>IFERROR(_xlfn.XLOOKUP($B1977,'Ownership Metrics'!$A:$A,'Ownership Metrics'!$I:$I),"")</f>
        <v>Sedang</v>
      </c>
      <c r="U1977" s="27">
        <f>IF(COUNTIFS($B$2:$B1977,$B1977,$D$2:$D1977,$D1977)=1,1,0)</f>
        <v>1</v>
      </c>
      <c r="V1977" s="27">
        <f t="shared" si="91"/>
        <v>1.01</v>
      </c>
      <c r="W1977" s="27">
        <f t="shared" si="92"/>
        <v>4</v>
      </c>
      <c r="X1977" s="27">
        <f t="shared" si="90"/>
        <v>1.0099998023000001</v>
      </c>
    </row>
    <row r="1978" spans="1:24" x14ac:dyDescent="0.25">
      <c r="A1978" s="26">
        <v>46265</v>
      </c>
      <c r="B1978" s="27" t="s">
        <v>10407</v>
      </c>
      <c r="C1978" s="27" t="s">
        <v>2220</v>
      </c>
      <c r="D1978" s="27" t="s">
        <v>612</v>
      </c>
      <c r="E1978" s="27" t="s">
        <v>22</v>
      </c>
      <c r="F1978" s="27" t="s">
        <v>23</v>
      </c>
      <c r="G1978" s="27"/>
      <c r="H1978" s="27" t="s">
        <v>24</v>
      </c>
      <c r="I1978" s="28">
        <v>321383800</v>
      </c>
      <c r="J1978" s="28">
        <v>0</v>
      </c>
      <c r="K1978" s="28">
        <v>321383800</v>
      </c>
      <c r="L1978" s="29">
        <v>3.1</v>
      </c>
      <c r="M1978" s="29">
        <f>IFERROR(_xlfn.XLOOKUP($B1978,'Ownership Metrics'!$A:$A,'Ownership Metrics'!$B:$B),"")</f>
        <v>35.03</v>
      </c>
      <c r="N1978" s="28">
        <f>IFERROR(_xlfn.XLOOKUP($B1978,'Ownership Metrics'!$A:$A,'Ownership Metrics'!$C:$C),"")</f>
        <v>736</v>
      </c>
      <c r="O1978" s="29">
        <f>IFERROR(_xlfn.XLOOKUP($B1978,'Ownership Metrics'!$A:$A,'Ownership Metrics'!$D:$D),"")</f>
        <v>22.85</v>
      </c>
      <c r="P1978" s="29">
        <f>IFERROR(_xlfn.XLOOKUP($B1978,'Ownership Metrics'!$A:$A,'Ownership Metrics'!$E:$E),"")</f>
        <v>37.83</v>
      </c>
      <c r="Q1978" s="30">
        <f>IFERROR(_xlfn.XLOOKUP($B1978,'Ownership Metrics'!$A:$A,'Ownership Metrics'!$F:$F),"")</f>
        <v>12</v>
      </c>
      <c r="R1978" s="30">
        <f>IFERROR(_xlfn.XLOOKUP($B1978,'Ownership Metrics'!$A:$A,'Ownership Metrics'!$G:$G),"")</f>
        <v>25</v>
      </c>
      <c r="S1978" s="27" t="str">
        <f>IFERROR(_xlfn.XLOOKUP($B1978,'Ownership Metrics'!$A:$A,'Ownership Metrics'!$H:$H),"")</f>
        <v>Tersebar</v>
      </c>
      <c r="T1978" s="27" t="str">
        <f>IFERROR(_xlfn.XLOOKUP($B1978,'Ownership Metrics'!$A:$A,'Ownership Metrics'!$I:$I),"")</f>
        <v>Rendah</v>
      </c>
      <c r="U1978" s="27">
        <f>IF(COUNTIFS($B$2:$B1978,$B1978,$D$2:$D1978,$D1978)=1,1,0)</f>
        <v>1</v>
      </c>
      <c r="V1978" s="27">
        <f t="shared" si="91"/>
        <v>3.1</v>
      </c>
      <c r="W1978" s="27">
        <f t="shared" si="92"/>
        <v>7</v>
      </c>
      <c r="X1978" s="27">
        <f t="shared" si="90"/>
        <v>3.0999998022000002</v>
      </c>
    </row>
    <row r="1979" spans="1:24" x14ac:dyDescent="0.25">
      <c r="A1979" s="26">
        <v>46265</v>
      </c>
      <c r="B1979" s="27" t="s">
        <v>10407</v>
      </c>
      <c r="C1979" s="27" t="s">
        <v>2220</v>
      </c>
      <c r="D1979" s="27" t="s">
        <v>2221</v>
      </c>
      <c r="E1979" s="27" t="s">
        <v>22</v>
      </c>
      <c r="F1979" s="27" t="s">
        <v>32</v>
      </c>
      <c r="G1979" s="27"/>
      <c r="H1979" s="27" t="s">
        <v>64</v>
      </c>
      <c r="I1979" s="28">
        <v>2368915300</v>
      </c>
      <c r="J1979" s="28">
        <v>0</v>
      </c>
      <c r="K1979" s="28">
        <v>2368915300</v>
      </c>
      <c r="L1979" s="29">
        <v>22.85</v>
      </c>
      <c r="M1979" s="29">
        <f>IFERROR(_xlfn.XLOOKUP($B1979,'Ownership Metrics'!$A:$A,'Ownership Metrics'!$B:$B),"")</f>
        <v>35.03</v>
      </c>
      <c r="N1979" s="28">
        <f>IFERROR(_xlfn.XLOOKUP($B1979,'Ownership Metrics'!$A:$A,'Ownership Metrics'!$C:$C),"")</f>
        <v>736</v>
      </c>
      <c r="O1979" s="29">
        <f>IFERROR(_xlfn.XLOOKUP($B1979,'Ownership Metrics'!$A:$A,'Ownership Metrics'!$D:$D),"")</f>
        <v>22.85</v>
      </c>
      <c r="P1979" s="29">
        <f>IFERROR(_xlfn.XLOOKUP($B1979,'Ownership Metrics'!$A:$A,'Ownership Metrics'!$E:$E),"")</f>
        <v>37.83</v>
      </c>
      <c r="Q1979" s="30">
        <f>IFERROR(_xlfn.XLOOKUP($B1979,'Ownership Metrics'!$A:$A,'Ownership Metrics'!$F:$F),"")</f>
        <v>12</v>
      </c>
      <c r="R1979" s="30">
        <f>IFERROR(_xlfn.XLOOKUP($B1979,'Ownership Metrics'!$A:$A,'Ownership Metrics'!$G:$G),"")</f>
        <v>25</v>
      </c>
      <c r="S1979" s="27" t="str">
        <f>IFERROR(_xlfn.XLOOKUP($B1979,'Ownership Metrics'!$A:$A,'Ownership Metrics'!$H:$H),"")</f>
        <v>Tersebar</v>
      </c>
      <c r="T1979" s="27" t="str">
        <f>IFERROR(_xlfn.XLOOKUP($B1979,'Ownership Metrics'!$A:$A,'Ownership Metrics'!$I:$I),"")</f>
        <v>Rendah</v>
      </c>
      <c r="U1979" s="27">
        <f>IF(COUNTIFS($B$2:$B1979,$B1979,$D$2:$D1979,$D1979)=1,1,0)</f>
        <v>1</v>
      </c>
      <c r="V1979" s="27">
        <f t="shared" si="91"/>
        <v>22.85</v>
      </c>
      <c r="W1979" s="27">
        <f t="shared" si="92"/>
        <v>1</v>
      </c>
      <c r="X1979" s="27">
        <f t="shared" si="90"/>
        <v>22.849999802100001</v>
      </c>
    </row>
    <row r="1980" spans="1:24" x14ac:dyDescent="0.25">
      <c r="A1980" s="26">
        <v>46265</v>
      </c>
      <c r="B1980" s="27" t="s">
        <v>10407</v>
      </c>
      <c r="C1980" s="27" t="s">
        <v>2220</v>
      </c>
      <c r="D1980" s="27" t="s">
        <v>2222</v>
      </c>
      <c r="E1980" s="27" t="s">
        <v>22</v>
      </c>
      <c r="F1980" s="27" t="s">
        <v>32</v>
      </c>
      <c r="G1980" s="27"/>
      <c r="H1980" s="27" t="s">
        <v>64</v>
      </c>
      <c r="I1980" s="28">
        <v>113000000</v>
      </c>
      <c r="J1980" s="28">
        <v>0</v>
      </c>
      <c r="K1980" s="28">
        <v>113000000</v>
      </c>
      <c r="L1980" s="29">
        <v>1.0900000000000001</v>
      </c>
      <c r="M1980" s="29">
        <f>IFERROR(_xlfn.XLOOKUP($B1980,'Ownership Metrics'!$A:$A,'Ownership Metrics'!$B:$B),"")</f>
        <v>35.03</v>
      </c>
      <c r="N1980" s="28">
        <f>IFERROR(_xlfn.XLOOKUP($B1980,'Ownership Metrics'!$A:$A,'Ownership Metrics'!$C:$C),"")</f>
        <v>736</v>
      </c>
      <c r="O1980" s="29">
        <f>IFERROR(_xlfn.XLOOKUP($B1980,'Ownership Metrics'!$A:$A,'Ownership Metrics'!$D:$D),"")</f>
        <v>22.85</v>
      </c>
      <c r="P1980" s="29">
        <f>IFERROR(_xlfn.XLOOKUP($B1980,'Ownership Metrics'!$A:$A,'Ownership Metrics'!$E:$E),"")</f>
        <v>37.83</v>
      </c>
      <c r="Q1980" s="30">
        <f>IFERROR(_xlfn.XLOOKUP($B1980,'Ownership Metrics'!$A:$A,'Ownership Metrics'!$F:$F),"")</f>
        <v>12</v>
      </c>
      <c r="R1980" s="30">
        <f>IFERROR(_xlfn.XLOOKUP($B1980,'Ownership Metrics'!$A:$A,'Ownership Metrics'!$G:$G),"")</f>
        <v>25</v>
      </c>
      <c r="S1980" s="27" t="str">
        <f>IFERROR(_xlfn.XLOOKUP($B1980,'Ownership Metrics'!$A:$A,'Ownership Metrics'!$H:$H),"")</f>
        <v>Tersebar</v>
      </c>
      <c r="T1980" s="27" t="str">
        <f>IFERROR(_xlfn.XLOOKUP($B1980,'Ownership Metrics'!$A:$A,'Ownership Metrics'!$I:$I),"")</f>
        <v>Rendah</v>
      </c>
      <c r="U1980" s="27">
        <f>IF(COUNTIFS($B$2:$B1980,$B1980,$D$2:$D1980,$D1980)=1,1,0)</f>
        <v>1</v>
      </c>
      <c r="V1980" s="27">
        <f t="shared" si="91"/>
        <v>1.0900000000000001</v>
      </c>
      <c r="W1980" s="27">
        <f t="shared" si="92"/>
        <v>12</v>
      </c>
      <c r="X1980" s="27">
        <f t="shared" si="90"/>
        <v>1.0899998020000001</v>
      </c>
    </row>
    <row r="1981" spans="1:24" x14ac:dyDescent="0.25">
      <c r="A1981" s="26">
        <v>46265</v>
      </c>
      <c r="B1981" s="27" t="s">
        <v>10407</v>
      </c>
      <c r="C1981" s="27" t="s">
        <v>2220</v>
      </c>
      <c r="D1981" s="27" t="s">
        <v>1603</v>
      </c>
      <c r="E1981" s="27" t="s">
        <v>166</v>
      </c>
      <c r="F1981" s="27" t="s">
        <v>32</v>
      </c>
      <c r="G1981" s="27"/>
      <c r="H1981" s="27" t="s">
        <v>102</v>
      </c>
      <c r="I1981" s="28">
        <v>292804675</v>
      </c>
      <c r="J1981" s="28">
        <v>0</v>
      </c>
      <c r="K1981" s="28">
        <v>292804675</v>
      </c>
      <c r="L1981" s="29">
        <v>2.82</v>
      </c>
      <c r="M1981" s="29">
        <f>IFERROR(_xlfn.XLOOKUP($B1981,'Ownership Metrics'!$A:$A,'Ownership Metrics'!$B:$B),"")</f>
        <v>35.03</v>
      </c>
      <c r="N1981" s="28">
        <f>IFERROR(_xlfn.XLOOKUP($B1981,'Ownership Metrics'!$A:$A,'Ownership Metrics'!$C:$C),"")</f>
        <v>736</v>
      </c>
      <c r="O1981" s="29">
        <f>IFERROR(_xlfn.XLOOKUP($B1981,'Ownership Metrics'!$A:$A,'Ownership Metrics'!$D:$D),"")</f>
        <v>22.85</v>
      </c>
      <c r="P1981" s="29">
        <f>IFERROR(_xlfn.XLOOKUP($B1981,'Ownership Metrics'!$A:$A,'Ownership Metrics'!$E:$E),"")</f>
        <v>37.83</v>
      </c>
      <c r="Q1981" s="30">
        <f>IFERROR(_xlfn.XLOOKUP($B1981,'Ownership Metrics'!$A:$A,'Ownership Metrics'!$F:$F),"")</f>
        <v>12</v>
      </c>
      <c r="R1981" s="30">
        <f>IFERROR(_xlfn.XLOOKUP($B1981,'Ownership Metrics'!$A:$A,'Ownership Metrics'!$G:$G),"")</f>
        <v>25</v>
      </c>
      <c r="S1981" s="27" t="str">
        <f>IFERROR(_xlfn.XLOOKUP($B1981,'Ownership Metrics'!$A:$A,'Ownership Metrics'!$H:$H),"")</f>
        <v>Tersebar</v>
      </c>
      <c r="T1981" s="27" t="str">
        <f>IFERROR(_xlfn.XLOOKUP($B1981,'Ownership Metrics'!$A:$A,'Ownership Metrics'!$I:$I),"")</f>
        <v>Rendah</v>
      </c>
      <c r="U1981" s="27">
        <f>IF(COUNTIFS($B$2:$B1981,$B1981,$D$2:$D1981,$D1981)=1,1,0)</f>
        <v>1</v>
      </c>
      <c r="V1981" s="27">
        <f t="shared" si="91"/>
        <v>2.82</v>
      </c>
      <c r="W1981" s="27">
        <f t="shared" si="92"/>
        <v>8</v>
      </c>
      <c r="X1981" s="27">
        <f t="shared" si="90"/>
        <v>2.8199998018999999</v>
      </c>
    </row>
    <row r="1982" spans="1:24" x14ac:dyDescent="0.25">
      <c r="A1982" s="26">
        <v>46265</v>
      </c>
      <c r="B1982" s="27" t="s">
        <v>10407</v>
      </c>
      <c r="C1982" s="27" t="s">
        <v>2220</v>
      </c>
      <c r="D1982" s="27" t="s">
        <v>2223</v>
      </c>
      <c r="E1982" s="27" t="s">
        <v>83</v>
      </c>
      <c r="F1982" s="27" t="s">
        <v>32</v>
      </c>
      <c r="G1982" s="27"/>
      <c r="H1982" s="27" t="s">
        <v>64</v>
      </c>
      <c r="I1982" s="28">
        <v>775871346</v>
      </c>
      <c r="J1982" s="28">
        <v>0</v>
      </c>
      <c r="K1982" s="28">
        <v>775871346</v>
      </c>
      <c r="L1982" s="29">
        <v>7.48</v>
      </c>
      <c r="M1982" s="29">
        <f>IFERROR(_xlfn.XLOOKUP($B1982,'Ownership Metrics'!$A:$A,'Ownership Metrics'!$B:$B),"")</f>
        <v>35.03</v>
      </c>
      <c r="N1982" s="28">
        <f>IFERROR(_xlfn.XLOOKUP($B1982,'Ownership Metrics'!$A:$A,'Ownership Metrics'!$C:$C),"")</f>
        <v>736</v>
      </c>
      <c r="O1982" s="29">
        <f>IFERROR(_xlfn.XLOOKUP($B1982,'Ownership Metrics'!$A:$A,'Ownership Metrics'!$D:$D),"")</f>
        <v>22.85</v>
      </c>
      <c r="P1982" s="29">
        <f>IFERROR(_xlfn.XLOOKUP($B1982,'Ownership Metrics'!$A:$A,'Ownership Metrics'!$E:$E),"")</f>
        <v>37.83</v>
      </c>
      <c r="Q1982" s="30">
        <f>IFERROR(_xlfn.XLOOKUP($B1982,'Ownership Metrics'!$A:$A,'Ownership Metrics'!$F:$F),"")</f>
        <v>12</v>
      </c>
      <c r="R1982" s="30">
        <f>IFERROR(_xlfn.XLOOKUP($B1982,'Ownership Metrics'!$A:$A,'Ownership Metrics'!$G:$G),"")</f>
        <v>25</v>
      </c>
      <c r="S1982" s="27" t="str">
        <f>IFERROR(_xlfn.XLOOKUP($B1982,'Ownership Metrics'!$A:$A,'Ownership Metrics'!$H:$H),"")</f>
        <v>Tersebar</v>
      </c>
      <c r="T1982" s="27" t="str">
        <f>IFERROR(_xlfn.XLOOKUP($B1982,'Ownership Metrics'!$A:$A,'Ownership Metrics'!$I:$I),"")</f>
        <v>Rendah</v>
      </c>
      <c r="U1982" s="27">
        <f>IF(COUNTIFS($B$2:$B1982,$B1982,$D$2:$D1982,$D1982)=1,1,0)</f>
        <v>1</v>
      </c>
      <c r="V1982" s="27">
        <f t="shared" si="91"/>
        <v>7.48</v>
      </c>
      <c r="W1982" s="27">
        <f t="shared" si="92"/>
        <v>3</v>
      </c>
      <c r="X1982" s="27">
        <f t="shared" si="90"/>
        <v>7.4799998018</v>
      </c>
    </row>
    <row r="1983" spans="1:24" x14ac:dyDescent="0.25">
      <c r="A1983" s="26">
        <v>46265</v>
      </c>
      <c r="B1983" s="27" t="s">
        <v>10407</v>
      </c>
      <c r="C1983" s="27" t="s">
        <v>2220</v>
      </c>
      <c r="D1983" s="27" t="s">
        <v>348</v>
      </c>
      <c r="E1983" s="27" t="s">
        <v>26</v>
      </c>
      <c r="F1983" s="27" t="s">
        <v>32</v>
      </c>
      <c r="G1983" s="27"/>
      <c r="H1983" s="27" t="s">
        <v>64</v>
      </c>
      <c r="I1983" s="28">
        <v>518652900</v>
      </c>
      <c r="J1983" s="28">
        <v>0</v>
      </c>
      <c r="K1983" s="28">
        <v>518652900</v>
      </c>
      <c r="L1983" s="29">
        <v>5</v>
      </c>
      <c r="M1983" s="29">
        <f>IFERROR(_xlfn.XLOOKUP($B1983,'Ownership Metrics'!$A:$A,'Ownership Metrics'!$B:$B),"")</f>
        <v>35.03</v>
      </c>
      <c r="N1983" s="28">
        <f>IFERROR(_xlfn.XLOOKUP($B1983,'Ownership Metrics'!$A:$A,'Ownership Metrics'!$C:$C),"")</f>
        <v>736</v>
      </c>
      <c r="O1983" s="29">
        <f>IFERROR(_xlfn.XLOOKUP($B1983,'Ownership Metrics'!$A:$A,'Ownership Metrics'!$D:$D),"")</f>
        <v>22.85</v>
      </c>
      <c r="P1983" s="29">
        <f>IFERROR(_xlfn.XLOOKUP($B1983,'Ownership Metrics'!$A:$A,'Ownership Metrics'!$E:$E),"")</f>
        <v>37.83</v>
      </c>
      <c r="Q1983" s="30">
        <f>IFERROR(_xlfn.XLOOKUP($B1983,'Ownership Metrics'!$A:$A,'Ownership Metrics'!$F:$F),"")</f>
        <v>12</v>
      </c>
      <c r="R1983" s="30">
        <f>IFERROR(_xlfn.XLOOKUP($B1983,'Ownership Metrics'!$A:$A,'Ownership Metrics'!$G:$G),"")</f>
        <v>25</v>
      </c>
      <c r="S1983" s="27" t="str">
        <f>IFERROR(_xlfn.XLOOKUP($B1983,'Ownership Metrics'!$A:$A,'Ownership Metrics'!$H:$H),"")</f>
        <v>Tersebar</v>
      </c>
      <c r="T1983" s="27" t="str">
        <f>IFERROR(_xlfn.XLOOKUP($B1983,'Ownership Metrics'!$A:$A,'Ownership Metrics'!$I:$I),"")</f>
        <v>Rendah</v>
      </c>
      <c r="U1983" s="27">
        <f>IF(COUNTIFS($B$2:$B1983,$B1983,$D$2:$D1983,$D1983)=1,1,0)</f>
        <v>1</v>
      </c>
      <c r="V1983" s="27">
        <f t="shared" si="91"/>
        <v>5</v>
      </c>
      <c r="W1983" s="27">
        <f t="shared" si="92"/>
        <v>4</v>
      </c>
      <c r="X1983" s="27">
        <f t="shared" si="90"/>
        <v>4.9999998016999996</v>
      </c>
    </row>
    <row r="1984" spans="1:24" x14ac:dyDescent="0.25">
      <c r="A1984" s="26">
        <v>46265</v>
      </c>
      <c r="B1984" s="27" t="s">
        <v>10407</v>
      </c>
      <c r="C1984" s="27" t="s">
        <v>2220</v>
      </c>
      <c r="D1984" s="27" t="s">
        <v>913</v>
      </c>
      <c r="E1984" s="27" t="s">
        <v>114</v>
      </c>
      <c r="F1984" s="27" t="s">
        <v>32</v>
      </c>
      <c r="G1984" s="27"/>
      <c r="H1984" s="27" t="s">
        <v>64</v>
      </c>
      <c r="I1984" s="28">
        <v>508188000</v>
      </c>
      <c r="J1984" s="28">
        <v>0</v>
      </c>
      <c r="K1984" s="28">
        <v>508188000</v>
      </c>
      <c r="L1984" s="29">
        <v>4.9000000000000004</v>
      </c>
      <c r="M1984" s="29">
        <f>IFERROR(_xlfn.XLOOKUP($B1984,'Ownership Metrics'!$A:$A,'Ownership Metrics'!$B:$B),"")</f>
        <v>35.03</v>
      </c>
      <c r="N1984" s="28">
        <f>IFERROR(_xlfn.XLOOKUP($B1984,'Ownership Metrics'!$A:$A,'Ownership Metrics'!$C:$C),"")</f>
        <v>736</v>
      </c>
      <c r="O1984" s="29">
        <f>IFERROR(_xlfn.XLOOKUP($B1984,'Ownership Metrics'!$A:$A,'Ownership Metrics'!$D:$D),"")</f>
        <v>22.85</v>
      </c>
      <c r="P1984" s="29">
        <f>IFERROR(_xlfn.XLOOKUP($B1984,'Ownership Metrics'!$A:$A,'Ownership Metrics'!$E:$E),"")</f>
        <v>37.83</v>
      </c>
      <c r="Q1984" s="30">
        <f>IFERROR(_xlfn.XLOOKUP($B1984,'Ownership Metrics'!$A:$A,'Ownership Metrics'!$F:$F),"")</f>
        <v>12</v>
      </c>
      <c r="R1984" s="30">
        <f>IFERROR(_xlfn.XLOOKUP($B1984,'Ownership Metrics'!$A:$A,'Ownership Metrics'!$G:$G),"")</f>
        <v>25</v>
      </c>
      <c r="S1984" s="27" t="str">
        <f>IFERROR(_xlfn.XLOOKUP($B1984,'Ownership Metrics'!$A:$A,'Ownership Metrics'!$H:$H),"")</f>
        <v>Tersebar</v>
      </c>
      <c r="T1984" s="27" t="str">
        <f>IFERROR(_xlfn.XLOOKUP($B1984,'Ownership Metrics'!$A:$A,'Ownership Metrics'!$I:$I),"")</f>
        <v>Rendah</v>
      </c>
      <c r="U1984" s="27">
        <f>IF(COUNTIFS($B$2:$B1984,$B1984,$D$2:$D1984,$D1984)=1,1,0)</f>
        <v>1</v>
      </c>
      <c r="V1984" s="27">
        <f t="shared" si="91"/>
        <v>4.9000000000000004</v>
      </c>
      <c r="W1984" s="27">
        <f t="shared" si="92"/>
        <v>6</v>
      </c>
      <c r="X1984" s="27">
        <f t="shared" si="90"/>
        <v>4.8999998015999999</v>
      </c>
    </row>
    <row r="1985" spans="1:24" x14ac:dyDescent="0.25">
      <c r="A1985" s="26">
        <v>46265</v>
      </c>
      <c r="B1985" s="27" t="s">
        <v>10407</v>
      </c>
      <c r="C1985" s="27" t="s">
        <v>2220</v>
      </c>
      <c r="D1985" s="27" t="s">
        <v>2224</v>
      </c>
      <c r="E1985" s="27" t="s">
        <v>35</v>
      </c>
      <c r="F1985" s="27" t="s">
        <v>23</v>
      </c>
      <c r="G1985" s="27" t="s">
        <v>36</v>
      </c>
      <c r="H1985" s="27" t="s">
        <v>24</v>
      </c>
      <c r="I1985" s="28">
        <v>215183834</v>
      </c>
      <c r="J1985" s="28">
        <v>0</v>
      </c>
      <c r="K1985" s="28">
        <v>215183834</v>
      </c>
      <c r="L1985" s="29">
        <v>2.08</v>
      </c>
      <c r="M1985" s="29">
        <f>IFERROR(_xlfn.XLOOKUP($B1985,'Ownership Metrics'!$A:$A,'Ownership Metrics'!$B:$B),"")</f>
        <v>35.03</v>
      </c>
      <c r="N1985" s="28">
        <f>IFERROR(_xlfn.XLOOKUP($B1985,'Ownership Metrics'!$A:$A,'Ownership Metrics'!$C:$C),"")</f>
        <v>736</v>
      </c>
      <c r="O1985" s="29">
        <f>IFERROR(_xlfn.XLOOKUP($B1985,'Ownership Metrics'!$A:$A,'Ownership Metrics'!$D:$D),"")</f>
        <v>22.85</v>
      </c>
      <c r="P1985" s="29">
        <f>IFERROR(_xlfn.XLOOKUP($B1985,'Ownership Metrics'!$A:$A,'Ownership Metrics'!$E:$E),"")</f>
        <v>37.83</v>
      </c>
      <c r="Q1985" s="30">
        <f>IFERROR(_xlfn.XLOOKUP($B1985,'Ownership Metrics'!$A:$A,'Ownership Metrics'!$F:$F),"")</f>
        <v>12</v>
      </c>
      <c r="R1985" s="30">
        <f>IFERROR(_xlfn.XLOOKUP($B1985,'Ownership Metrics'!$A:$A,'Ownership Metrics'!$G:$G),"")</f>
        <v>25</v>
      </c>
      <c r="S1985" s="27" t="str">
        <f>IFERROR(_xlfn.XLOOKUP($B1985,'Ownership Metrics'!$A:$A,'Ownership Metrics'!$H:$H),"")</f>
        <v>Tersebar</v>
      </c>
      <c r="T1985" s="27" t="str">
        <f>IFERROR(_xlfn.XLOOKUP($B1985,'Ownership Metrics'!$A:$A,'Ownership Metrics'!$I:$I),"")</f>
        <v>Rendah</v>
      </c>
      <c r="U1985" s="27">
        <f>IF(COUNTIFS($B$2:$B1985,$B1985,$D$2:$D1985,$D1985)=1,1,0)</f>
        <v>1</v>
      </c>
      <c r="V1985" s="27">
        <f t="shared" si="91"/>
        <v>2.08</v>
      </c>
      <c r="W1985" s="27">
        <f t="shared" si="92"/>
        <v>9</v>
      </c>
      <c r="X1985" s="27">
        <f t="shared" si="90"/>
        <v>2.0799998015000001</v>
      </c>
    </row>
    <row r="1986" spans="1:24" x14ac:dyDescent="0.25">
      <c r="A1986" s="26">
        <v>46265</v>
      </c>
      <c r="B1986" s="27" t="s">
        <v>10407</v>
      </c>
      <c r="C1986" s="27" t="s">
        <v>2220</v>
      </c>
      <c r="D1986" s="27" t="s">
        <v>75</v>
      </c>
      <c r="E1986" s="27" t="s">
        <v>35</v>
      </c>
      <c r="F1986" s="27" t="s">
        <v>23</v>
      </c>
      <c r="G1986" s="27" t="s">
        <v>36</v>
      </c>
      <c r="H1986" s="27" t="s">
        <v>24</v>
      </c>
      <c r="I1986" s="28">
        <v>777135700</v>
      </c>
      <c r="J1986" s="28">
        <v>0</v>
      </c>
      <c r="K1986" s="28">
        <v>777135700</v>
      </c>
      <c r="L1986" s="29">
        <v>7.5</v>
      </c>
      <c r="M1986" s="29">
        <f>IFERROR(_xlfn.XLOOKUP($B1986,'Ownership Metrics'!$A:$A,'Ownership Metrics'!$B:$B),"")</f>
        <v>35.03</v>
      </c>
      <c r="N1986" s="28">
        <f>IFERROR(_xlfn.XLOOKUP($B1986,'Ownership Metrics'!$A:$A,'Ownership Metrics'!$C:$C),"")</f>
        <v>736</v>
      </c>
      <c r="O1986" s="29">
        <f>IFERROR(_xlfn.XLOOKUP($B1986,'Ownership Metrics'!$A:$A,'Ownership Metrics'!$D:$D),"")</f>
        <v>22.85</v>
      </c>
      <c r="P1986" s="29">
        <f>IFERROR(_xlfn.XLOOKUP($B1986,'Ownership Metrics'!$A:$A,'Ownership Metrics'!$E:$E),"")</f>
        <v>37.83</v>
      </c>
      <c r="Q1986" s="30">
        <f>IFERROR(_xlfn.XLOOKUP($B1986,'Ownership Metrics'!$A:$A,'Ownership Metrics'!$F:$F),"")</f>
        <v>12</v>
      </c>
      <c r="R1986" s="30">
        <f>IFERROR(_xlfn.XLOOKUP($B1986,'Ownership Metrics'!$A:$A,'Ownership Metrics'!$G:$G),"")</f>
        <v>25</v>
      </c>
      <c r="S1986" s="27" t="str">
        <f>IFERROR(_xlfn.XLOOKUP($B1986,'Ownership Metrics'!$A:$A,'Ownership Metrics'!$H:$H),"")</f>
        <v>Tersebar</v>
      </c>
      <c r="T1986" s="27" t="str">
        <f>IFERROR(_xlfn.XLOOKUP($B1986,'Ownership Metrics'!$A:$A,'Ownership Metrics'!$I:$I),"")</f>
        <v>Rendah</v>
      </c>
      <c r="U1986" s="27">
        <f>IF(COUNTIFS($B$2:$B1986,$B1986,$D$2:$D1986,$D1986)=1,1,0)</f>
        <v>1</v>
      </c>
      <c r="V1986" s="27">
        <f t="shared" si="91"/>
        <v>7.5</v>
      </c>
      <c r="W1986" s="27">
        <f t="shared" si="92"/>
        <v>2</v>
      </c>
      <c r="X1986" s="27">
        <f t="shared" ref="X1986:X2049" si="93">$V1986-(ROW()*0.0000000001)</f>
        <v>7.4999998014000004</v>
      </c>
    </row>
    <row r="1987" spans="1:24" x14ac:dyDescent="0.25">
      <c r="A1987" s="26">
        <v>46265</v>
      </c>
      <c r="B1987" s="27" t="s">
        <v>10407</v>
      </c>
      <c r="C1987" s="27" t="s">
        <v>2220</v>
      </c>
      <c r="D1987" s="27" t="s">
        <v>2225</v>
      </c>
      <c r="E1987" s="27" t="s">
        <v>35</v>
      </c>
      <c r="F1987" s="27" t="s">
        <v>23</v>
      </c>
      <c r="G1987" s="27" t="s">
        <v>36</v>
      </c>
      <c r="H1987" s="27" t="s">
        <v>24</v>
      </c>
      <c r="I1987" s="28">
        <v>153778684</v>
      </c>
      <c r="J1987" s="28">
        <v>0</v>
      </c>
      <c r="K1987" s="28">
        <v>153778684</v>
      </c>
      <c r="L1987" s="29">
        <v>1.48</v>
      </c>
      <c r="M1987" s="29">
        <f>IFERROR(_xlfn.XLOOKUP($B1987,'Ownership Metrics'!$A:$A,'Ownership Metrics'!$B:$B),"")</f>
        <v>35.03</v>
      </c>
      <c r="N1987" s="28">
        <f>IFERROR(_xlfn.XLOOKUP($B1987,'Ownership Metrics'!$A:$A,'Ownership Metrics'!$C:$C),"")</f>
        <v>736</v>
      </c>
      <c r="O1987" s="29">
        <f>IFERROR(_xlfn.XLOOKUP($B1987,'Ownership Metrics'!$A:$A,'Ownership Metrics'!$D:$D),"")</f>
        <v>22.85</v>
      </c>
      <c r="P1987" s="29">
        <f>IFERROR(_xlfn.XLOOKUP($B1987,'Ownership Metrics'!$A:$A,'Ownership Metrics'!$E:$E),"")</f>
        <v>37.83</v>
      </c>
      <c r="Q1987" s="30">
        <f>IFERROR(_xlfn.XLOOKUP($B1987,'Ownership Metrics'!$A:$A,'Ownership Metrics'!$F:$F),"")</f>
        <v>12</v>
      </c>
      <c r="R1987" s="30">
        <f>IFERROR(_xlfn.XLOOKUP($B1987,'Ownership Metrics'!$A:$A,'Ownership Metrics'!$G:$G),"")</f>
        <v>25</v>
      </c>
      <c r="S1987" s="27" t="str">
        <f>IFERROR(_xlfn.XLOOKUP($B1987,'Ownership Metrics'!$A:$A,'Ownership Metrics'!$H:$H),"")</f>
        <v>Tersebar</v>
      </c>
      <c r="T1987" s="27" t="str">
        <f>IFERROR(_xlfn.XLOOKUP($B1987,'Ownership Metrics'!$A:$A,'Ownership Metrics'!$I:$I),"")</f>
        <v>Rendah</v>
      </c>
      <c r="U1987" s="27">
        <f>IF(COUNTIFS($B$2:$B1987,$B1987,$D$2:$D1987,$D1987)=1,1,0)</f>
        <v>1</v>
      </c>
      <c r="V1987" s="27">
        <f t="shared" ref="V1987:V2050" si="94">SUMIFS($L$2:$L$10000,$B$2:$B$10000,$B1987,$D$2:$D$10000,$D1987)</f>
        <v>1.48</v>
      </c>
      <c r="W1987" s="27">
        <f t="shared" ref="W1987:W2050" si="95">COUNTIFS($B$2:$B$10000,$B1987,$U$2:$U$10000,1,$X$2:$X$10000,"&gt;"&amp;$X1987)+1</f>
        <v>11</v>
      </c>
      <c r="X1987" s="27">
        <f t="shared" si="93"/>
        <v>1.4799998013</v>
      </c>
    </row>
    <row r="1988" spans="1:24" x14ac:dyDescent="0.25">
      <c r="A1988" s="26">
        <v>46265</v>
      </c>
      <c r="B1988" s="27" t="s">
        <v>10407</v>
      </c>
      <c r="C1988" s="27" t="s">
        <v>2220</v>
      </c>
      <c r="D1988" s="27" t="s">
        <v>579</v>
      </c>
      <c r="E1988" s="27" t="s">
        <v>35</v>
      </c>
      <c r="F1988" s="27" t="s">
        <v>23</v>
      </c>
      <c r="G1988" s="27" t="s">
        <v>36</v>
      </c>
      <c r="H1988" s="27" t="s">
        <v>24</v>
      </c>
      <c r="I1988" s="28">
        <v>508899200</v>
      </c>
      <c r="J1988" s="28">
        <v>0</v>
      </c>
      <c r="K1988" s="28">
        <v>508899200</v>
      </c>
      <c r="L1988" s="29">
        <v>4.91</v>
      </c>
      <c r="M1988" s="29">
        <f>IFERROR(_xlfn.XLOOKUP($B1988,'Ownership Metrics'!$A:$A,'Ownership Metrics'!$B:$B),"")</f>
        <v>35.03</v>
      </c>
      <c r="N1988" s="28">
        <f>IFERROR(_xlfn.XLOOKUP($B1988,'Ownership Metrics'!$A:$A,'Ownership Metrics'!$C:$C),"")</f>
        <v>736</v>
      </c>
      <c r="O1988" s="29">
        <f>IFERROR(_xlfn.XLOOKUP($B1988,'Ownership Metrics'!$A:$A,'Ownership Metrics'!$D:$D),"")</f>
        <v>22.85</v>
      </c>
      <c r="P1988" s="29">
        <f>IFERROR(_xlfn.XLOOKUP($B1988,'Ownership Metrics'!$A:$A,'Ownership Metrics'!$E:$E),"")</f>
        <v>37.83</v>
      </c>
      <c r="Q1988" s="30">
        <f>IFERROR(_xlfn.XLOOKUP($B1988,'Ownership Metrics'!$A:$A,'Ownership Metrics'!$F:$F),"")</f>
        <v>12</v>
      </c>
      <c r="R1988" s="30">
        <f>IFERROR(_xlfn.XLOOKUP($B1988,'Ownership Metrics'!$A:$A,'Ownership Metrics'!$G:$G),"")</f>
        <v>25</v>
      </c>
      <c r="S1988" s="27" t="str">
        <f>IFERROR(_xlfn.XLOOKUP($B1988,'Ownership Metrics'!$A:$A,'Ownership Metrics'!$H:$H),"")</f>
        <v>Tersebar</v>
      </c>
      <c r="T1988" s="27" t="str">
        <f>IFERROR(_xlfn.XLOOKUP($B1988,'Ownership Metrics'!$A:$A,'Ownership Metrics'!$I:$I),"")</f>
        <v>Rendah</v>
      </c>
      <c r="U1988" s="27">
        <f>IF(COUNTIFS($B$2:$B1988,$B1988,$D$2:$D1988,$D1988)=1,1,0)</f>
        <v>1</v>
      </c>
      <c r="V1988" s="27">
        <f t="shared" si="94"/>
        <v>4.91</v>
      </c>
      <c r="W1988" s="27">
        <f t="shared" si="95"/>
        <v>5</v>
      </c>
      <c r="X1988" s="27">
        <f t="shared" si="93"/>
        <v>4.9099998012000006</v>
      </c>
    </row>
    <row r="1989" spans="1:24" x14ac:dyDescent="0.25">
      <c r="A1989" s="26">
        <v>46265</v>
      </c>
      <c r="B1989" s="27" t="s">
        <v>10407</v>
      </c>
      <c r="C1989" s="27" t="s">
        <v>2220</v>
      </c>
      <c r="D1989" s="27" t="s">
        <v>147</v>
      </c>
      <c r="E1989" s="27" t="s">
        <v>67</v>
      </c>
      <c r="F1989" s="27" t="s">
        <v>32</v>
      </c>
      <c r="G1989" s="27"/>
      <c r="H1989" s="27" t="s">
        <v>64</v>
      </c>
      <c r="I1989" s="28">
        <v>182361634</v>
      </c>
      <c r="J1989" s="28">
        <v>0</v>
      </c>
      <c r="K1989" s="28">
        <v>182361634</v>
      </c>
      <c r="L1989" s="29">
        <v>1.76</v>
      </c>
      <c r="M1989" s="29">
        <f>IFERROR(_xlfn.XLOOKUP($B1989,'Ownership Metrics'!$A:$A,'Ownership Metrics'!$B:$B),"")</f>
        <v>35.03</v>
      </c>
      <c r="N1989" s="28">
        <f>IFERROR(_xlfn.XLOOKUP($B1989,'Ownership Metrics'!$A:$A,'Ownership Metrics'!$C:$C),"")</f>
        <v>736</v>
      </c>
      <c r="O1989" s="29">
        <f>IFERROR(_xlfn.XLOOKUP($B1989,'Ownership Metrics'!$A:$A,'Ownership Metrics'!$D:$D),"")</f>
        <v>22.85</v>
      </c>
      <c r="P1989" s="29">
        <f>IFERROR(_xlfn.XLOOKUP($B1989,'Ownership Metrics'!$A:$A,'Ownership Metrics'!$E:$E),"")</f>
        <v>37.83</v>
      </c>
      <c r="Q1989" s="30">
        <f>IFERROR(_xlfn.XLOOKUP($B1989,'Ownership Metrics'!$A:$A,'Ownership Metrics'!$F:$F),"")</f>
        <v>12</v>
      </c>
      <c r="R1989" s="30">
        <f>IFERROR(_xlfn.XLOOKUP($B1989,'Ownership Metrics'!$A:$A,'Ownership Metrics'!$G:$G),"")</f>
        <v>25</v>
      </c>
      <c r="S1989" s="27" t="str">
        <f>IFERROR(_xlfn.XLOOKUP($B1989,'Ownership Metrics'!$A:$A,'Ownership Metrics'!$H:$H),"")</f>
        <v>Tersebar</v>
      </c>
      <c r="T1989" s="27" t="str">
        <f>IFERROR(_xlfn.XLOOKUP($B1989,'Ownership Metrics'!$A:$A,'Ownership Metrics'!$I:$I),"")</f>
        <v>Rendah</v>
      </c>
      <c r="U1989" s="27">
        <f>IF(COUNTIFS($B$2:$B1989,$B1989,$D$2:$D1989,$D1989)=1,1,0)</f>
        <v>1</v>
      </c>
      <c r="V1989" s="27">
        <f t="shared" si="94"/>
        <v>1.76</v>
      </c>
      <c r="W1989" s="27">
        <f t="shared" si="95"/>
        <v>10</v>
      </c>
      <c r="X1989" s="27">
        <f t="shared" si="93"/>
        <v>1.7599998011</v>
      </c>
    </row>
    <row r="1990" spans="1:24" x14ac:dyDescent="0.25">
      <c r="A1990" s="26">
        <v>46265</v>
      </c>
      <c r="B1990" s="27" t="s">
        <v>10408</v>
      </c>
      <c r="C1990" s="27" t="s">
        <v>2227</v>
      </c>
      <c r="D1990" s="27" t="s">
        <v>2228</v>
      </c>
      <c r="E1990" s="27" t="s">
        <v>22</v>
      </c>
      <c r="F1990" s="27" t="s">
        <v>23</v>
      </c>
      <c r="G1990" s="27"/>
      <c r="H1990" s="27" t="s">
        <v>24</v>
      </c>
      <c r="I1990" s="28">
        <v>317195300</v>
      </c>
      <c r="J1990" s="28">
        <v>0</v>
      </c>
      <c r="K1990" s="28">
        <v>317195300</v>
      </c>
      <c r="L1990" s="29">
        <v>22.2</v>
      </c>
      <c r="M1990" s="29">
        <f>IFERROR(_xlfn.XLOOKUP($B1990,'Ownership Metrics'!$A:$A,'Ownership Metrics'!$B:$B),"")</f>
        <v>16.96</v>
      </c>
      <c r="N1990" s="28">
        <f>IFERROR(_xlfn.XLOOKUP($B1990,'Ownership Metrics'!$A:$A,'Ownership Metrics'!$C:$C),"")</f>
        <v>1815</v>
      </c>
      <c r="O1990" s="29">
        <f>IFERROR(_xlfn.XLOOKUP($B1990,'Ownership Metrics'!$A:$A,'Ownership Metrics'!$D:$D),"")</f>
        <v>31.84</v>
      </c>
      <c r="P1990" s="29">
        <f>IFERROR(_xlfn.XLOOKUP($B1990,'Ownership Metrics'!$A:$A,'Ownership Metrics'!$E:$E),"")</f>
        <v>69.209999999999994</v>
      </c>
      <c r="Q1990" s="30">
        <f>IFERROR(_xlfn.XLOOKUP($B1990,'Ownership Metrics'!$A:$A,'Ownership Metrics'!$F:$F),"")</f>
        <v>7</v>
      </c>
      <c r="R1990" s="30">
        <f>IFERROR(_xlfn.XLOOKUP($B1990,'Ownership Metrics'!$A:$A,'Ownership Metrics'!$G:$G),"")</f>
        <v>46</v>
      </c>
      <c r="S1990" s="27" t="str">
        <f>IFERROR(_xlfn.XLOOKUP($B1990,'Ownership Metrics'!$A:$A,'Ownership Metrics'!$H:$H),"")</f>
        <v>Oligopoli</v>
      </c>
      <c r="T1990" s="27" t="str">
        <f>IFERROR(_xlfn.XLOOKUP($B1990,'Ownership Metrics'!$A:$A,'Ownership Metrics'!$I:$I),"")</f>
        <v>Sedang</v>
      </c>
      <c r="U1990" s="27">
        <f>IF(COUNTIFS($B$2:$B1990,$B1990,$D$2:$D1990,$D1990)=1,1,0)</f>
        <v>1</v>
      </c>
      <c r="V1990" s="27">
        <f t="shared" si="94"/>
        <v>22.2</v>
      </c>
      <c r="W1990" s="27">
        <f t="shared" si="95"/>
        <v>2</v>
      </c>
      <c r="X1990" s="27">
        <f t="shared" si="93"/>
        <v>22.199999801000001</v>
      </c>
    </row>
    <row r="1991" spans="1:24" x14ac:dyDescent="0.25">
      <c r="A1991" s="26">
        <v>46265</v>
      </c>
      <c r="B1991" s="27" t="s">
        <v>10408</v>
      </c>
      <c r="C1991" s="27" t="s">
        <v>2227</v>
      </c>
      <c r="D1991" s="27" t="s">
        <v>2229</v>
      </c>
      <c r="E1991" s="27" t="s">
        <v>74</v>
      </c>
      <c r="F1991" s="27" t="s">
        <v>23</v>
      </c>
      <c r="G1991" s="27"/>
      <c r="H1991" s="27" t="s">
        <v>24</v>
      </c>
      <c r="I1991" s="28">
        <v>216771800</v>
      </c>
      <c r="J1991" s="28">
        <v>0</v>
      </c>
      <c r="K1991" s="28">
        <v>216771800</v>
      </c>
      <c r="L1991" s="29">
        <v>15.17</v>
      </c>
      <c r="M1991" s="29">
        <f>IFERROR(_xlfn.XLOOKUP($B1991,'Ownership Metrics'!$A:$A,'Ownership Metrics'!$B:$B),"")</f>
        <v>16.96</v>
      </c>
      <c r="N1991" s="28">
        <f>IFERROR(_xlfn.XLOOKUP($B1991,'Ownership Metrics'!$A:$A,'Ownership Metrics'!$C:$C),"")</f>
        <v>1815</v>
      </c>
      <c r="O1991" s="29">
        <f>IFERROR(_xlfn.XLOOKUP($B1991,'Ownership Metrics'!$A:$A,'Ownership Metrics'!$D:$D),"")</f>
        <v>31.84</v>
      </c>
      <c r="P1991" s="29">
        <f>IFERROR(_xlfn.XLOOKUP($B1991,'Ownership Metrics'!$A:$A,'Ownership Metrics'!$E:$E),"")</f>
        <v>69.209999999999994</v>
      </c>
      <c r="Q1991" s="30">
        <f>IFERROR(_xlfn.XLOOKUP($B1991,'Ownership Metrics'!$A:$A,'Ownership Metrics'!$F:$F),"")</f>
        <v>7</v>
      </c>
      <c r="R1991" s="30">
        <f>IFERROR(_xlfn.XLOOKUP($B1991,'Ownership Metrics'!$A:$A,'Ownership Metrics'!$G:$G),"")</f>
        <v>46</v>
      </c>
      <c r="S1991" s="27" t="str">
        <f>IFERROR(_xlfn.XLOOKUP($B1991,'Ownership Metrics'!$A:$A,'Ownership Metrics'!$H:$H),"")</f>
        <v>Oligopoli</v>
      </c>
      <c r="T1991" s="27" t="str">
        <f>IFERROR(_xlfn.XLOOKUP($B1991,'Ownership Metrics'!$A:$A,'Ownership Metrics'!$I:$I),"")</f>
        <v>Sedang</v>
      </c>
      <c r="U1991" s="27">
        <f>IF(COUNTIFS($B$2:$B1991,$B1991,$D$2:$D1991,$D1991)=1,1,0)</f>
        <v>1</v>
      </c>
      <c r="V1991" s="27">
        <f t="shared" si="94"/>
        <v>15.17</v>
      </c>
      <c r="W1991" s="27">
        <f t="shared" si="95"/>
        <v>3</v>
      </c>
      <c r="X1991" s="27">
        <f t="shared" si="93"/>
        <v>15.169999800899999</v>
      </c>
    </row>
    <row r="1992" spans="1:24" x14ac:dyDescent="0.25">
      <c r="A1992" s="26">
        <v>46265</v>
      </c>
      <c r="B1992" s="27" t="s">
        <v>10408</v>
      </c>
      <c r="C1992" s="27" t="s">
        <v>2227</v>
      </c>
      <c r="D1992" s="27" t="s">
        <v>2230</v>
      </c>
      <c r="E1992" s="27" t="s">
        <v>22</v>
      </c>
      <c r="F1992" s="27" t="s">
        <v>23</v>
      </c>
      <c r="G1992" s="27"/>
      <c r="H1992" s="27" t="s">
        <v>24</v>
      </c>
      <c r="I1992" s="28">
        <v>19522800</v>
      </c>
      <c r="J1992" s="28">
        <v>0</v>
      </c>
      <c r="K1992" s="28">
        <v>19522800</v>
      </c>
      <c r="L1992" s="29">
        <v>1.37</v>
      </c>
      <c r="M1992" s="29">
        <f>IFERROR(_xlfn.XLOOKUP($B1992,'Ownership Metrics'!$A:$A,'Ownership Metrics'!$B:$B),"")</f>
        <v>16.96</v>
      </c>
      <c r="N1992" s="28">
        <f>IFERROR(_xlfn.XLOOKUP($B1992,'Ownership Metrics'!$A:$A,'Ownership Metrics'!$C:$C),"")</f>
        <v>1815</v>
      </c>
      <c r="O1992" s="29">
        <f>IFERROR(_xlfn.XLOOKUP($B1992,'Ownership Metrics'!$A:$A,'Ownership Metrics'!$D:$D),"")</f>
        <v>31.84</v>
      </c>
      <c r="P1992" s="29">
        <f>IFERROR(_xlfn.XLOOKUP($B1992,'Ownership Metrics'!$A:$A,'Ownership Metrics'!$E:$E),"")</f>
        <v>69.209999999999994</v>
      </c>
      <c r="Q1992" s="30">
        <f>IFERROR(_xlfn.XLOOKUP($B1992,'Ownership Metrics'!$A:$A,'Ownership Metrics'!$F:$F),"")</f>
        <v>7</v>
      </c>
      <c r="R1992" s="30">
        <f>IFERROR(_xlfn.XLOOKUP($B1992,'Ownership Metrics'!$A:$A,'Ownership Metrics'!$G:$G),"")</f>
        <v>46</v>
      </c>
      <c r="S1992" s="27" t="str">
        <f>IFERROR(_xlfn.XLOOKUP($B1992,'Ownership Metrics'!$A:$A,'Ownership Metrics'!$H:$H),"")</f>
        <v>Oligopoli</v>
      </c>
      <c r="T1992" s="27" t="str">
        <f>IFERROR(_xlfn.XLOOKUP($B1992,'Ownership Metrics'!$A:$A,'Ownership Metrics'!$I:$I),"")</f>
        <v>Sedang</v>
      </c>
      <c r="U1992" s="27">
        <f>IF(COUNTIFS($B$2:$B1992,$B1992,$D$2:$D1992,$D1992)=1,1,0)</f>
        <v>1</v>
      </c>
      <c r="V1992" s="27">
        <f t="shared" si="94"/>
        <v>1.37</v>
      </c>
      <c r="W1992" s="27">
        <f t="shared" si="95"/>
        <v>7</v>
      </c>
      <c r="X1992" s="27">
        <f t="shared" si="93"/>
        <v>1.3699998008000001</v>
      </c>
    </row>
    <row r="1993" spans="1:24" x14ac:dyDescent="0.25">
      <c r="A1993" s="26">
        <v>46265</v>
      </c>
      <c r="B1993" s="27" t="s">
        <v>10408</v>
      </c>
      <c r="C1993" s="27" t="s">
        <v>2227</v>
      </c>
      <c r="D1993" s="27" t="s">
        <v>2231</v>
      </c>
      <c r="E1993" s="27" t="s">
        <v>22</v>
      </c>
      <c r="F1993" s="27" t="s">
        <v>23</v>
      </c>
      <c r="G1993" s="27"/>
      <c r="H1993" s="27" t="s">
        <v>24</v>
      </c>
      <c r="I1993" s="28">
        <v>28383800</v>
      </c>
      <c r="J1993" s="28">
        <v>0</v>
      </c>
      <c r="K1993" s="28">
        <v>28383800</v>
      </c>
      <c r="L1993" s="29">
        <v>1.99</v>
      </c>
      <c r="M1993" s="29">
        <f>IFERROR(_xlfn.XLOOKUP($B1993,'Ownership Metrics'!$A:$A,'Ownership Metrics'!$B:$B),"")</f>
        <v>16.96</v>
      </c>
      <c r="N1993" s="28">
        <f>IFERROR(_xlfn.XLOOKUP($B1993,'Ownership Metrics'!$A:$A,'Ownership Metrics'!$C:$C),"")</f>
        <v>1815</v>
      </c>
      <c r="O1993" s="29">
        <f>IFERROR(_xlfn.XLOOKUP($B1993,'Ownership Metrics'!$A:$A,'Ownership Metrics'!$D:$D),"")</f>
        <v>31.84</v>
      </c>
      <c r="P1993" s="29">
        <f>IFERROR(_xlfn.XLOOKUP($B1993,'Ownership Metrics'!$A:$A,'Ownership Metrics'!$E:$E),"")</f>
        <v>69.209999999999994</v>
      </c>
      <c r="Q1993" s="30">
        <f>IFERROR(_xlfn.XLOOKUP($B1993,'Ownership Metrics'!$A:$A,'Ownership Metrics'!$F:$F),"")</f>
        <v>7</v>
      </c>
      <c r="R1993" s="30">
        <f>IFERROR(_xlfn.XLOOKUP($B1993,'Ownership Metrics'!$A:$A,'Ownership Metrics'!$G:$G),"")</f>
        <v>46</v>
      </c>
      <c r="S1993" s="27" t="str">
        <f>IFERROR(_xlfn.XLOOKUP($B1993,'Ownership Metrics'!$A:$A,'Ownership Metrics'!$H:$H),"")</f>
        <v>Oligopoli</v>
      </c>
      <c r="T1993" s="27" t="str">
        <f>IFERROR(_xlfn.XLOOKUP($B1993,'Ownership Metrics'!$A:$A,'Ownership Metrics'!$I:$I),"")</f>
        <v>Sedang</v>
      </c>
      <c r="U1993" s="27">
        <f>IF(COUNTIFS($B$2:$B1993,$B1993,$D$2:$D1993,$D1993)=1,1,0)</f>
        <v>1</v>
      </c>
      <c r="V1993" s="27">
        <f t="shared" si="94"/>
        <v>1.99</v>
      </c>
      <c r="W1993" s="27">
        <f t="shared" si="95"/>
        <v>6</v>
      </c>
      <c r="X1993" s="27">
        <f t="shared" si="93"/>
        <v>1.9899998006999999</v>
      </c>
    </row>
    <row r="1994" spans="1:24" x14ac:dyDescent="0.25">
      <c r="A1994" s="26">
        <v>46265</v>
      </c>
      <c r="B1994" s="27" t="s">
        <v>10408</v>
      </c>
      <c r="C1994" s="27" t="s">
        <v>2227</v>
      </c>
      <c r="D1994" s="27" t="s">
        <v>2232</v>
      </c>
      <c r="E1994" s="27" t="s">
        <v>35</v>
      </c>
      <c r="F1994" s="27" t="s">
        <v>23</v>
      </c>
      <c r="G1994" s="27" t="s">
        <v>36</v>
      </c>
      <c r="H1994" s="27" t="s">
        <v>24</v>
      </c>
      <c r="I1994" s="28">
        <v>116936200</v>
      </c>
      <c r="J1994" s="28">
        <v>0</v>
      </c>
      <c r="K1994" s="28">
        <v>116936200</v>
      </c>
      <c r="L1994" s="29">
        <v>8.19</v>
      </c>
      <c r="M1994" s="29">
        <f>IFERROR(_xlfn.XLOOKUP($B1994,'Ownership Metrics'!$A:$A,'Ownership Metrics'!$B:$B),"")</f>
        <v>16.96</v>
      </c>
      <c r="N1994" s="28">
        <f>IFERROR(_xlfn.XLOOKUP($B1994,'Ownership Metrics'!$A:$A,'Ownership Metrics'!$C:$C),"")</f>
        <v>1815</v>
      </c>
      <c r="O1994" s="29">
        <f>IFERROR(_xlfn.XLOOKUP($B1994,'Ownership Metrics'!$A:$A,'Ownership Metrics'!$D:$D),"")</f>
        <v>31.84</v>
      </c>
      <c r="P1994" s="29">
        <f>IFERROR(_xlfn.XLOOKUP($B1994,'Ownership Metrics'!$A:$A,'Ownership Metrics'!$E:$E),"")</f>
        <v>69.209999999999994</v>
      </c>
      <c r="Q1994" s="30">
        <f>IFERROR(_xlfn.XLOOKUP($B1994,'Ownership Metrics'!$A:$A,'Ownership Metrics'!$F:$F),"")</f>
        <v>7</v>
      </c>
      <c r="R1994" s="30">
        <f>IFERROR(_xlfn.XLOOKUP($B1994,'Ownership Metrics'!$A:$A,'Ownership Metrics'!$G:$G),"")</f>
        <v>46</v>
      </c>
      <c r="S1994" s="27" t="str">
        <f>IFERROR(_xlfn.XLOOKUP($B1994,'Ownership Metrics'!$A:$A,'Ownership Metrics'!$H:$H),"")</f>
        <v>Oligopoli</v>
      </c>
      <c r="T1994" s="27" t="str">
        <f>IFERROR(_xlfn.XLOOKUP($B1994,'Ownership Metrics'!$A:$A,'Ownership Metrics'!$I:$I),"")</f>
        <v>Sedang</v>
      </c>
      <c r="U1994" s="27">
        <f>IF(COUNTIFS($B$2:$B1994,$B1994,$D$2:$D1994,$D1994)=1,1,0)</f>
        <v>1</v>
      </c>
      <c r="V1994" s="27">
        <f t="shared" si="94"/>
        <v>8.19</v>
      </c>
      <c r="W1994" s="27">
        <f t="shared" si="95"/>
        <v>4</v>
      </c>
      <c r="X1994" s="27">
        <f t="shared" si="93"/>
        <v>8.189999800599999</v>
      </c>
    </row>
    <row r="1995" spans="1:24" x14ac:dyDescent="0.25">
      <c r="A1995" s="26">
        <v>46265</v>
      </c>
      <c r="B1995" s="27" t="s">
        <v>10408</v>
      </c>
      <c r="C1995" s="27" t="s">
        <v>2227</v>
      </c>
      <c r="D1995" s="27" t="s">
        <v>666</v>
      </c>
      <c r="E1995" s="27" t="s">
        <v>44</v>
      </c>
      <c r="F1995" s="27" t="s">
        <v>23</v>
      </c>
      <c r="G1995" s="27"/>
      <c r="H1995" s="27" t="s">
        <v>24</v>
      </c>
      <c r="I1995" s="28">
        <v>454825000</v>
      </c>
      <c r="J1995" s="28">
        <v>0</v>
      </c>
      <c r="K1995" s="28">
        <v>454825000</v>
      </c>
      <c r="L1995" s="29">
        <v>31.84</v>
      </c>
      <c r="M1995" s="29">
        <f>IFERROR(_xlfn.XLOOKUP($B1995,'Ownership Metrics'!$A:$A,'Ownership Metrics'!$B:$B),"")</f>
        <v>16.96</v>
      </c>
      <c r="N1995" s="28">
        <f>IFERROR(_xlfn.XLOOKUP($B1995,'Ownership Metrics'!$A:$A,'Ownership Metrics'!$C:$C),"")</f>
        <v>1815</v>
      </c>
      <c r="O1995" s="29">
        <f>IFERROR(_xlfn.XLOOKUP($B1995,'Ownership Metrics'!$A:$A,'Ownership Metrics'!$D:$D),"")</f>
        <v>31.84</v>
      </c>
      <c r="P1995" s="29">
        <f>IFERROR(_xlfn.XLOOKUP($B1995,'Ownership Metrics'!$A:$A,'Ownership Metrics'!$E:$E),"")</f>
        <v>69.209999999999994</v>
      </c>
      <c r="Q1995" s="30">
        <f>IFERROR(_xlfn.XLOOKUP($B1995,'Ownership Metrics'!$A:$A,'Ownership Metrics'!$F:$F),"")</f>
        <v>7</v>
      </c>
      <c r="R1995" s="30">
        <f>IFERROR(_xlfn.XLOOKUP($B1995,'Ownership Metrics'!$A:$A,'Ownership Metrics'!$G:$G),"")</f>
        <v>46</v>
      </c>
      <c r="S1995" s="27" t="str">
        <f>IFERROR(_xlfn.XLOOKUP($B1995,'Ownership Metrics'!$A:$A,'Ownership Metrics'!$H:$H),"")</f>
        <v>Oligopoli</v>
      </c>
      <c r="T1995" s="27" t="str">
        <f>IFERROR(_xlfn.XLOOKUP($B1995,'Ownership Metrics'!$A:$A,'Ownership Metrics'!$I:$I),"")</f>
        <v>Sedang</v>
      </c>
      <c r="U1995" s="27">
        <f>IF(COUNTIFS($B$2:$B1995,$B1995,$D$2:$D1995,$D1995)=1,1,0)</f>
        <v>1</v>
      </c>
      <c r="V1995" s="27">
        <f t="shared" si="94"/>
        <v>31.84</v>
      </c>
      <c r="W1995" s="27">
        <f t="shared" si="95"/>
        <v>1</v>
      </c>
      <c r="X1995" s="27">
        <f t="shared" si="93"/>
        <v>31.839999800499999</v>
      </c>
    </row>
    <row r="1996" spans="1:24" x14ac:dyDescent="0.25">
      <c r="A1996" s="26">
        <v>46265</v>
      </c>
      <c r="B1996" s="27" t="s">
        <v>10408</v>
      </c>
      <c r="C1996" s="27" t="s">
        <v>2227</v>
      </c>
      <c r="D1996" s="27" t="s">
        <v>2233</v>
      </c>
      <c r="E1996" s="27" t="s">
        <v>44</v>
      </c>
      <c r="F1996" s="27" t="s">
        <v>23</v>
      </c>
      <c r="G1996" s="27"/>
      <c r="H1996" s="27" t="s">
        <v>24</v>
      </c>
      <c r="I1996" s="28">
        <v>32519500</v>
      </c>
      <c r="J1996" s="28">
        <v>0</v>
      </c>
      <c r="K1996" s="28">
        <v>32519500</v>
      </c>
      <c r="L1996" s="29">
        <v>2.2799999999999998</v>
      </c>
      <c r="M1996" s="29">
        <f>IFERROR(_xlfn.XLOOKUP($B1996,'Ownership Metrics'!$A:$A,'Ownership Metrics'!$B:$B),"")</f>
        <v>16.96</v>
      </c>
      <c r="N1996" s="28">
        <f>IFERROR(_xlfn.XLOOKUP($B1996,'Ownership Metrics'!$A:$A,'Ownership Metrics'!$C:$C),"")</f>
        <v>1815</v>
      </c>
      <c r="O1996" s="29">
        <f>IFERROR(_xlfn.XLOOKUP($B1996,'Ownership Metrics'!$A:$A,'Ownership Metrics'!$D:$D),"")</f>
        <v>31.84</v>
      </c>
      <c r="P1996" s="29">
        <f>IFERROR(_xlfn.XLOOKUP($B1996,'Ownership Metrics'!$A:$A,'Ownership Metrics'!$E:$E),"")</f>
        <v>69.209999999999994</v>
      </c>
      <c r="Q1996" s="30">
        <f>IFERROR(_xlfn.XLOOKUP($B1996,'Ownership Metrics'!$A:$A,'Ownership Metrics'!$F:$F),"")</f>
        <v>7</v>
      </c>
      <c r="R1996" s="30">
        <f>IFERROR(_xlfn.XLOOKUP($B1996,'Ownership Metrics'!$A:$A,'Ownership Metrics'!$G:$G),"")</f>
        <v>46</v>
      </c>
      <c r="S1996" s="27" t="str">
        <f>IFERROR(_xlfn.XLOOKUP($B1996,'Ownership Metrics'!$A:$A,'Ownership Metrics'!$H:$H),"")</f>
        <v>Oligopoli</v>
      </c>
      <c r="T1996" s="27" t="str">
        <f>IFERROR(_xlfn.XLOOKUP($B1996,'Ownership Metrics'!$A:$A,'Ownership Metrics'!$I:$I),"")</f>
        <v>Sedang</v>
      </c>
      <c r="U1996" s="27">
        <f>IF(COUNTIFS($B$2:$B1996,$B1996,$D$2:$D1996,$D1996)=1,1,0)</f>
        <v>1</v>
      </c>
      <c r="V1996" s="27">
        <f t="shared" si="94"/>
        <v>2.2799999999999998</v>
      </c>
      <c r="W1996" s="27">
        <f t="shared" si="95"/>
        <v>5</v>
      </c>
      <c r="X1996" s="27">
        <f t="shared" si="93"/>
        <v>2.2799998003999997</v>
      </c>
    </row>
    <row r="1997" spans="1:24" x14ac:dyDescent="0.25">
      <c r="A1997" s="26">
        <v>46265</v>
      </c>
      <c r="B1997" s="27" t="s">
        <v>10409</v>
      </c>
      <c r="C1997" s="27" t="s">
        <v>2235</v>
      </c>
      <c r="D1997" s="27" t="s">
        <v>2236</v>
      </c>
      <c r="E1997" s="27" t="s">
        <v>22</v>
      </c>
      <c r="F1997" s="27" t="s">
        <v>23</v>
      </c>
      <c r="G1997" s="27"/>
      <c r="H1997" s="27" t="s">
        <v>24</v>
      </c>
      <c r="I1997" s="28">
        <v>3596671278</v>
      </c>
      <c r="J1997" s="28">
        <v>0</v>
      </c>
      <c r="K1997" s="28">
        <v>3596671278</v>
      </c>
      <c r="L1997" s="29">
        <v>63.79</v>
      </c>
      <c r="M1997" s="29">
        <f>IFERROR(_xlfn.XLOOKUP($B1997,'Ownership Metrics'!$A:$A,'Ownership Metrics'!$B:$B),"")</f>
        <v>17.82</v>
      </c>
      <c r="N1997" s="28">
        <f>IFERROR(_xlfn.XLOOKUP($B1997,'Ownership Metrics'!$A:$A,'Ownership Metrics'!$C:$C),"")</f>
        <v>4133</v>
      </c>
      <c r="O1997" s="29">
        <f>IFERROR(_xlfn.XLOOKUP($B1997,'Ownership Metrics'!$A:$A,'Ownership Metrics'!$D:$D),"")</f>
        <v>63.79</v>
      </c>
      <c r="P1997" s="29">
        <f>IFERROR(_xlfn.XLOOKUP($B1997,'Ownership Metrics'!$A:$A,'Ownership Metrics'!$E:$E),"")</f>
        <v>72.62</v>
      </c>
      <c r="Q1997" s="30">
        <f>IFERROR(_xlfn.XLOOKUP($B1997,'Ownership Metrics'!$A:$A,'Ownership Metrics'!$F:$F),"")</f>
        <v>7</v>
      </c>
      <c r="R1997" s="30">
        <f>IFERROR(_xlfn.XLOOKUP($B1997,'Ownership Metrics'!$A:$A,'Ownership Metrics'!$G:$G),"")</f>
        <v>58</v>
      </c>
      <c r="S1997" s="27" t="str">
        <f>IFERROR(_xlfn.XLOOKUP($B1997,'Ownership Metrics'!$A:$A,'Ownership Metrics'!$H:$H),"")</f>
        <v>Mayoritas</v>
      </c>
      <c r="T1997" s="27" t="str">
        <f>IFERROR(_xlfn.XLOOKUP($B1997,'Ownership Metrics'!$A:$A,'Ownership Metrics'!$I:$I),"")</f>
        <v>Tinggi</v>
      </c>
      <c r="U1997" s="27">
        <f>IF(COUNTIFS($B$2:$B1997,$B1997,$D$2:$D1997,$D1997)=1,1,0)</f>
        <v>1</v>
      </c>
      <c r="V1997" s="27">
        <f t="shared" si="94"/>
        <v>63.79</v>
      </c>
      <c r="W1997" s="27">
        <f t="shared" si="95"/>
        <v>1</v>
      </c>
      <c r="X1997" s="27">
        <f t="shared" si="93"/>
        <v>63.789999800300002</v>
      </c>
    </row>
    <row r="1998" spans="1:24" x14ac:dyDescent="0.25">
      <c r="A1998" s="26">
        <v>46265</v>
      </c>
      <c r="B1998" s="27" t="s">
        <v>10409</v>
      </c>
      <c r="C1998" s="27" t="s">
        <v>2235</v>
      </c>
      <c r="D1998" s="27" t="s">
        <v>2237</v>
      </c>
      <c r="E1998" s="27" t="s">
        <v>22</v>
      </c>
      <c r="F1998" s="27" t="s">
        <v>23</v>
      </c>
      <c r="G1998" s="27"/>
      <c r="H1998" s="27" t="s">
        <v>24</v>
      </c>
      <c r="I1998" s="28">
        <v>124760725</v>
      </c>
      <c r="J1998" s="28">
        <v>0</v>
      </c>
      <c r="K1998" s="28">
        <v>124760725</v>
      </c>
      <c r="L1998" s="29">
        <v>2.21</v>
      </c>
      <c r="M1998" s="29">
        <f>IFERROR(_xlfn.XLOOKUP($B1998,'Ownership Metrics'!$A:$A,'Ownership Metrics'!$B:$B),"")</f>
        <v>17.82</v>
      </c>
      <c r="N1998" s="28">
        <f>IFERROR(_xlfn.XLOOKUP($B1998,'Ownership Metrics'!$A:$A,'Ownership Metrics'!$C:$C),"")</f>
        <v>4133</v>
      </c>
      <c r="O1998" s="29">
        <f>IFERROR(_xlfn.XLOOKUP($B1998,'Ownership Metrics'!$A:$A,'Ownership Metrics'!$D:$D),"")</f>
        <v>63.79</v>
      </c>
      <c r="P1998" s="29">
        <f>IFERROR(_xlfn.XLOOKUP($B1998,'Ownership Metrics'!$A:$A,'Ownership Metrics'!$E:$E),"")</f>
        <v>72.62</v>
      </c>
      <c r="Q1998" s="30">
        <f>IFERROR(_xlfn.XLOOKUP($B1998,'Ownership Metrics'!$A:$A,'Ownership Metrics'!$F:$F),"")</f>
        <v>7</v>
      </c>
      <c r="R1998" s="30">
        <f>IFERROR(_xlfn.XLOOKUP($B1998,'Ownership Metrics'!$A:$A,'Ownership Metrics'!$G:$G),"")</f>
        <v>58</v>
      </c>
      <c r="S1998" s="27" t="str">
        <f>IFERROR(_xlfn.XLOOKUP($B1998,'Ownership Metrics'!$A:$A,'Ownership Metrics'!$H:$H),"")</f>
        <v>Mayoritas</v>
      </c>
      <c r="T1998" s="27" t="str">
        <f>IFERROR(_xlfn.XLOOKUP($B1998,'Ownership Metrics'!$A:$A,'Ownership Metrics'!$I:$I),"")</f>
        <v>Tinggi</v>
      </c>
      <c r="U1998" s="27">
        <f>IF(COUNTIFS($B$2:$B1998,$B1998,$D$2:$D1998,$D1998)=1,1,0)</f>
        <v>1</v>
      </c>
      <c r="V1998" s="27">
        <f t="shared" si="94"/>
        <v>2.21</v>
      </c>
      <c r="W1998" s="27">
        <f t="shared" si="95"/>
        <v>6</v>
      </c>
      <c r="X1998" s="27">
        <f t="shared" si="93"/>
        <v>2.2099998001999999</v>
      </c>
    </row>
    <row r="1999" spans="1:24" x14ac:dyDescent="0.25">
      <c r="A1999" s="26">
        <v>46265</v>
      </c>
      <c r="B1999" s="27" t="s">
        <v>10409</v>
      </c>
      <c r="C1999" s="27" t="s">
        <v>2235</v>
      </c>
      <c r="D1999" s="27" t="s">
        <v>207</v>
      </c>
      <c r="E1999" s="27" t="s">
        <v>26</v>
      </c>
      <c r="F1999" s="27" t="s">
        <v>32</v>
      </c>
      <c r="G1999" s="27"/>
      <c r="H1999" s="27" t="s">
        <v>64</v>
      </c>
      <c r="I1999" s="28">
        <v>81261200</v>
      </c>
      <c r="J1999" s="28">
        <v>0</v>
      </c>
      <c r="K1999" s="28">
        <v>81261200</v>
      </c>
      <c r="L1999" s="29">
        <v>1.44</v>
      </c>
      <c r="M1999" s="29">
        <f>IFERROR(_xlfn.XLOOKUP($B1999,'Ownership Metrics'!$A:$A,'Ownership Metrics'!$B:$B),"")</f>
        <v>17.82</v>
      </c>
      <c r="N1999" s="28">
        <f>IFERROR(_xlfn.XLOOKUP($B1999,'Ownership Metrics'!$A:$A,'Ownership Metrics'!$C:$C),"")</f>
        <v>4133</v>
      </c>
      <c r="O1999" s="29">
        <f>IFERROR(_xlfn.XLOOKUP($B1999,'Ownership Metrics'!$A:$A,'Ownership Metrics'!$D:$D),"")</f>
        <v>63.79</v>
      </c>
      <c r="P1999" s="29">
        <f>IFERROR(_xlfn.XLOOKUP($B1999,'Ownership Metrics'!$A:$A,'Ownership Metrics'!$E:$E),"")</f>
        <v>72.62</v>
      </c>
      <c r="Q1999" s="30">
        <f>IFERROR(_xlfn.XLOOKUP($B1999,'Ownership Metrics'!$A:$A,'Ownership Metrics'!$F:$F),"")</f>
        <v>7</v>
      </c>
      <c r="R1999" s="30">
        <f>IFERROR(_xlfn.XLOOKUP($B1999,'Ownership Metrics'!$A:$A,'Ownership Metrics'!$G:$G),"")</f>
        <v>58</v>
      </c>
      <c r="S1999" s="27" t="str">
        <f>IFERROR(_xlfn.XLOOKUP($B1999,'Ownership Metrics'!$A:$A,'Ownership Metrics'!$H:$H),"")</f>
        <v>Mayoritas</v>
      </c>
      <c r="T1999" s="27" t="str">
        <f>IFERROR(_xlfn.XLOOKUP($B1999,'Ownership Metrics'!$A:$A,'Ownership Metrics'!$I:$I),"")</f>
        <v>Tinggi</v>
      </c>
      <c r="U1999" s="27">
        <f>IF(COUNTIFS($B$2:$B1999,$B1999,$D$2:$D1999,$D1999)=1,1,0)</f>
        <v>1</v>
      </c>
      <c r="V1999" s="27">
        <f t="shared" si="94"/>
        <v>1.44</v>
      </c>
      <c r="W1999" s="27">
        <f t="shared" si="95"/>
        <v>7</v>
      </c>
      <c r="X1999" s="27">
        <f t="shared" si="93"/>
        <v>1.4399998000999998</v>
      </c>
    </row>
    <row r="2000" spans="1:24" x14ac:dyDescent="0.25">
      <c r="A2000" s="26">
        <v>46265</v>
      </c>
      <c r="B2000" s="27" t="s">
        <v>10409</v>
      </c>
      <c r="C2000" s="27" t="s">
        <v>2235</v>
      </c>
      <c r="D2000" s="27" t="s">
        <v>2238</v>
      </c>
      <c r="E2000" s="27" t="s">
        <v>35</v>
      </c>
      <c r="F2000" s="27" t="s">
        <v>23</v>
      </c>
      <c r="G2000" s="27" t="s">
        <v>36</v>
      </c>
      <c r="H2000" s="27" t="s">
        <v>24</v>
      </c>
      <c r="I2000" s="28">
        <v>142400044</v>
      </c>
      <c r="J2000" s="28">
        <v>0</v>
      </c>
      <c r="K2000" s="28">
        <v>142400044</v>
      </c>
      <c r="L2000" s="29">
        <v>2.5299999999999998</v>
      </c>
      <c r="M2000" s="29">
        <f>IFERROR(_xlfn.XLOOKUP($B2000,'Ownership Metrics'!$A:$A,'Ownership Metrics'!$B:$B),"")</f>
        <v>17.82</v>
      </c>
      <c r="N2000" s="28">
        <f>IFERROR(_xlfn.XLOOKUP($B2000,'Ownership Metrics'!$A:$A,'Ownership Metrics'!$C:$C),"")</f>
        <v>4133</v>
      </c>
      <c r="O2000" s="29">
        <f>IFERROR(_xlfn.XLOOKUP($B2000,'Ownership Metrics'!$A:$A,'Ownership Metrics'!$D:$D),"")</f>
        <v>63.79</v>
      </c>
      <c r="P2000" s="29">
        <f>IFERROR(_xlfn.XLOOKUP($B2000,'Ownership Metrics'!$A:$A,'Ownership Metrics'!$E:$E),"")</f>
        <v>72.62</v>
      </c>
      <c r="Q2000" s="30">
        <f>IFERROR(_xlfn.XLOOKUP($B2000,'Ownership Metrics'!$A:$A,'Ownership Metrics'!$F:$F),"")</f>
        <v>7</v>
      </c>
      <c r="R2000" s="30">
        <f>IFERROR(_xlfn.XLOOKUP($B2000,'Ownership Metrics'!$A:$A,'Ownership Metrics'!$G:$G),"")</f>
        <v>58</v>
      </c>
      <c r="S2000" s="27" t="str">
        <f>IFERROR(_xlfn.XLOOKUP($B2000,'Ownership Metrics'!$A:$A,'Ownership Metrics'!$H:$H),"")</f>
        <v>Mayoritas</v>
      </c>
      <c r="T2000" s="27" t="str">
        <f>IFERROR(_xlfn.XLOOKUP($B2000,'Ownership Metrics'!$A:$A,'Ownership Metrics'!$I:$I),"")</f>
        <v>Tinggi</v>
      </c>
      <c r="U2000" s="27">
        <f>IF(COUNTIFS($B$2:$B2000,$B2000,$D$2:$D2000,$D2000)=1,1,0)</f>
        <v>1</v>
      </c>
      <c r="V2000" s="27">
        <f t="shared" si="94"/>
        <v>2.5299999999999998</v>
      </c>
      <c r="W2000" s="27">
        <f t="shared" si="95"/>
        <v>5</v>
      </c>
      <c r="X2000" s="27">
        <f t="shared" si="93"/>
        <v>2.5299997999999997</v>
      </c>
    </row>
    <row r="2001" spans="1:24" x14ac:dyDescent="0.25">
      <c r="A2001" s="26">
        <v>46265</v>
      </c>
      <c r="B2001" s="27" t="s">
        <v>10409</v>
      </c>
      <c r="C2001" s="27" t="s">
        <v>2235</v>
      </c>
      <c r="D2001" s="27" t="s">
        <v>2239</v>
      </c>
      <c r="E2001" s="27" t="s">
        <v>35</v>
      </c>
      <c r="F2001" s="27" t="s">
        <v>23</v>
      </c>
      <c r="G2001" s="27" t="s">
        <v>36</v>
      </c>
      <c r="H2001" s="27" t="s">
        <v>24</v>
      </c>
      <c r="I2001" s="28">
        <v>239601500</v>
      </c>
      <c r="J2001" s="28">
        <v>0</v>
      </c>
      <c r="K2001" s="28">
        <v>239601500</v>
      </c>
      <c r="L2001" s="29">
        <v>4.25</v>
      </c>
      <c r="M2001" s="29">
        <f>IFERROR(_xlfn.XLOOKUP($B2001,'Ownership Metrics'!$A:$A,'Ownership Metrics'!$B:$B),"")</f>
        <v>17.82</v>
      </c>
      <c r="N2001" s="28">
        <f>IFERROR(_xlfn.XLOOKUP($B2001,'Ownership Metrics'!$A:$A,'Ownership Metrics'!$C:$C),"")</f>
        <v>4133</v>
      </c>
      <c r="O2001" s="29">
        <f>IFERROR(_xlfn.XLOOKUP($B2001,'Ownership Metrics'!$A:$A,'Ownership Metrics'!$D:$D),"")</f>
        <v>63.79</v>
      </c>
      <c r="P2001" s="29">
        <f>IFERROR(_xlfn.XLOOKUP($B2001,'Ownership Metrics'!$A:$A,'Ownership Metrics'!$E:$E),"")</f>
        <v>72.62</v>
      </c>
      <c r="Q2001" s="30">
        <f>IFERROR(_xlfn.XLOOKUP($B2001,'Ownership Metrics'!$A:$A,'Ownership Metrics'!$F:$F),"")</f>
        <v>7</v>
      </c>
      <c r="R2001" s="30">
        <f>IFERROR(_xlfn.XLOOKUP($B2001,'Ownership Metrics'!$A:$A,'Ownership Metrics'!$G:$G),"")</f>
        <v>58</v>
      </c>
      <c r="S2001" s="27" t="str">
        <f>IFERROR(_xlfn.XLOOKUP($B2001,'Ownership Metrics'!$A:$A,'Ownership Metrics'!$H:$H),"")</f>
        <v>Mayoritas</v>
      </c>
      <c r="T2001" s="27" t="str">
        <f>IFERROR(_xlfn.XLOOKUP($B2001,'Ownership Metrics'!$A:$A,'Ownership Metrics'!$I:$I),"")</f>
        <v>Tinggi</v>
      </c>
      <c r="U2001" s="27">
        <f>IF(COUNTIFS($B$2:$B2001,$B2001,$D$2:$D2001,$D2001)=1,1,0)</f>
        <v>1</v>
      </c>
      <c r="V2001" s="27">
        <f t="shared" si="94"/>
        <v>4.25</v>
      </c>
      <c r="W2001" s="27">
        <f t="shared" si="95"/>
        <v>3</v>
      </c>
      <c r="X2001" s="27">
        <f t="shared" si="93"/>
        <v>4.2499997999000003</v>
      </c>
    </row>
    <row r="2002" spans="1:24" x14ac:dyDescent="0.25">
      <c r="A2002" s="26">
        <v>46265</v>
      </c>
      <c r="B2002" s="27" t="s">
        <v>10409</v>
      </c>
      <c r="C2002" s="27" t="s">
        <v>2235</v>
      </c>
      <c r="D2002" s="27" t="s">
        <v>2240</v>
      </c>
      <c r="E2002" s="27" t="s">
        <v>35</v>
      </c>
      <c r="F2002" s="27" t="s">
        <v>23</v>
      </c>
      <c r="G2002" s="27" t="s">
        <v>36</v>
      </c>
      <c r="H2002" s="27" t="s">
        <v>24</v>
      </c>
      <c r="I2002" s="28">
        <v>190691600</v>
      </c>
      <c r="J2002" s="28">
        <v>0</v>
      </c>
      <c r="K2002" s="28">
        <v>190691600</v>
      </c>
      <c r="L2002" s="29">
        <v>3.38</v>
      </c>
      <c r="M2002" s="29">
        <f>IFERROR(_xlfn.XLOOKUP($B2002,'Ownership Metrics'!$A:$A,'Ownership Metrics'!$B:$B),"")</f>
        <v>17.82</v>
      </c>
      <c r="N2002" s="28">
        <f>IFERROR(_xlfn.XLOOKUP($B2002,'Ownership Metrics'!$A:$A,'Ownership Metrics'!$C:$C),"")</f>
        <v>4133</v>
      </c>
      <c r="O2002" s="29">
        <f>IFERROR(_xlfn.XLOOKUP($B2002,'Ownership Metrics'!$A:$A,'Ownership Metrics'!$D:$D),"")</f>
        <v>63.79</v>
      </c>
      <c r="P2002" s="29">
        <f>IFERROR(_xlfn.XLOOKUP($B2002,'Ownership Metrics'!$A:$A,'Ownership Metrics'!$E:$E),"")</f>
        <v>72.62</v>
      </c>
      <c r="Q2002" s="30">
        <f>IFERROR(_xlfn.XLOOKUP($B2002,'Ownership Metrics'!$A:$A,'Ownership Metrics'!$F:$F),"")</f>
        <v>7</v>
      </c>
      <c r="R2002" s="30">
        <f>IFERROR(_xlfn.XLOOKUP($B2002,'Ownership Metrics'!$A:$A,'Ownership Metrics'!$G:$G),"")</f>
        <v>58</v>
      </c>
      <c r="S2002" s="27" t="str">
        <f>IFERROR(_xlfn.XLOOKUP($B2002,'Ownership Metrics'!$A:$A,'Ownership Metrics'!$H:$H),"")</f>
        <v>Mayoritas</v>
      </c>
      <c r="T2002" s="27" t="str">
        <f>IFERROR(_xlfn.XLOOKUP($B2002,'Ownership Metrics'!$A:$A,'Ownership Metrics'!$I:$I),"")</f>
        <v>Tinggi</v>
      </c>
      <c r="U2002" s="27">
        <f>IF(COUNTIFS($B$2:$B2002,$B2002,$D$2:$D2002,$D2002)=1,1,0)</f>
        <v>1</v>
      </c>
      <c r="V2002" s="27">
        <f t="shared" si="94"/>
        <v>3.38</v>
      </c>
      <c r="W2002" s="27">
        <f t="shared" si="95"/>
        <v>4</v>
      </c>
      <c r="X2002" s="27">
        <f t="shared" si="93"/>
        <v>3.3799997997999998</v>
      </c>
    </row>
    <row r="2003" spans="1:24" x14ac:dyDescent="0.25">
      <c r="A2003" s="26">
        <v>46265</v>
      </c>
      <c r="B2003" s="27" t="s">
        <v>10409</v>
      </c>
      <c r="C2003" s="27" t="s">
        <v>2235</v>
      </c>
      <c r="D2003" s="27" t="s">
        <v>2241</v>
      </c>
      <c r="E2003" s="27" t="s">
        <v>35</v>
      </c>
      <c r="F2003" s="27" t="s">
        <v>23</v>
      </c>
      <c r="G2003" s="27" t="s">
        <v>36</v>
      </c>
      <c r="H2003" s="27" t="s">
        <v>24</v>
      </c>
      <c r="I2003" s="28">
        <v>258104900</v>
      </c>
      <c r="J2003" s="28">
        <v>0</v>
      </c>
      <c r="K2003" s="28">
        <v>258104900</v>
      </c>
      <c r="L2003" s="29">
        <v>4.58</v>
      </c>
      <c r="M2003" s="29">
        <f>IFERROR(_xlfn.XLOOKUP($B2003,'Ownership Metrics'!$A:$A,'Ownership Metrics'!$B:$B),"")</f>
        <v>17.82</v>
      </c>
      <c r="N2003" s="28">
        <f>IFERROR(_xlfn.XLOOKUP($B2003,'Ownership Metrics'!$A:$A,'Ownership Metrics'!$C:$C),"")</f>
        <v>4133</v>
      </c>
      <c r="O2003" s="29">
        <f>IFERROR(_xlfn.XLOOKUP($B2003,'Ownership Metrics'!$A:$A,'Ownership Metrics'!$D:$D),"")</f>
        <v>63.79</v>
      </c>
      <c r="P2003" s="29">
        <f>IFERROR(_xlfn.XLOOKUP($B2003,'Ownership Metrics'!$A:$A,'Ownership Metrics'!$E:$E),"")</f>
        <v>72.62</v>
      </c>
      <c r="Q2003" s="30">
        <f>IFERROR(_xlfn.XLOOKUP($B2003,'Ownership Metrics'!$A:$A,'Ownership Metrics'!$F:$F),"")</f>
        <v>7</v>
      </c>
      <c r="R2003" s="30">
        <f>IFERROR(_xlfn.XLOOKUP($B2003,'Ownership Metrics'!$A:$A,'Ownership Metrics'!$G:$G),"")</f>
        <v>58</v>
      </c>
      <c r="S2003" s="27" t="str">
        <f>IFERROR(_xlfn.XLOOKUP($B2003,'Ownership Metrics'!$A:$A,'Ownership Metrics'!$H:$H),"")</f>
        <v>Mayoritas</v>
      </c>
      <c r="T2003" s="27" t="str">
        <f>IFERROR(_xlfn.XLOOKUP($B2003,'Ownership Metrics'!$A:$A,'Ownership Metrics'!$I:$I),"")</f>
        <v>Tinggi</v>
      </c>
      <c r="U2003" s="27">
        <f>IF(COUNTIFS($B$2:$B2003,$B2003,$D$2:$D2003,$D2003)=1,1,0)</f>
        <v>1</v>
      </c>
      <c r="V2003" s="27">
        <f t="shared" si="94"/>
        <v>4.58</v>
      </c>
      <c r="W2003" s="27">
        <f t="shared" si="95"/>
        <v>2</v>
      </c>
      <c r="X2003" s="27">
        <f t="shared" si="93"/>
        <v>4.5799997997000004</v>
      </c>
    </row>
    <row r="2004" spans="1:24" x14ac:dyDescent="0.25">
      <c r="A2004" s="26">
        <v>46265</v>
      </c>
      <c r="B2004" s="27" t="s">
        <v>10410</v>
      </c>
      <c r="C2004" s="27" t="s">
        <v>2243</v>
      </c>
      <c r="D2004" s="27" t="s">
        <v>2244</v>
      </c>
      <c r="E2004" s="27" t="s">
        <v>22</v>
      </c>
      <c r="F2004" s="27" t="s">
        <v>23</v>
      </c>
      <c r="G2004" s="27"/>
      <c r="H2004" s="27"/>
      <c r="I2004" s="28">
        <v>0</v>
      </c>
      <c r="J2004" s="28">
        <v>2019998000</v>
      </c>
      <c r="K2004" s="28">
        <v>2019998000</v>
      </c>
      <c r="L2004" s="29">
        <v>79.209999999999994</v>
      </c>
      <c r="M2004" s="29">
        <f>IFERROR(_xlfn.XLOOKUP($B2004,'Ownership Metrics'!$A:$A,'Ownership Metrics'!$B:$B),"")</f>
        <v>20.79</v>
      </c>
      <c r="N2004" s="28">
        <f>IFERROR(_xlfn.XLOOKUP($B2004,'Ownership Metrics'!$A:$A,'Ownership Metrics'!$C:$C),"")</f>
        <v>6274</v>
      </c>
      <c r="O2004" s="29">
        <f>IFERROR(_xlfn.XLOOKUP($B2004,'Ownership Metrics'!$A:$A,'Ownership Metrics'!$D:$D),"")</f>
        <v>79.209999999999994</v>
      </c>
      <c r="P2004" s="29">
        <f>IFERROR(_xlfn.XLOOKUP($B2004,'Ownership Metrics'!$A:$A,'Ownership Metrics'!$E:$E),"")</f>
        <v>79.209999999999994</v>
      </c>
      <c r="Q2004" s="30">
        <f>IFERROR(_xlfn.XLOOKUP($B2004,'Ownership Metrics'!$A:$A,'Ownership Metrics'!$F:$F),"")</f>
        <v>1</v>
      </c>
      <c r="R2004" s="30">
        <f>IFERROR(_xlfn.XLOOKUP($B2004,'Ownership Metrics'!$A:$A,'Ownership Metrics'!$G:$G),"")</f>
        <v>76</v>
      </c>
      <c r="S2004" s="27" t="str">
        <f>IFERROR(_xlfn.XLOOKUP($B2004,'Ownership Metrics'!$A:$A,'Ownership Metrics'!$H:$H),"")</f>
        <v>Mayoritas</v>
      </c>
      <c r="T2004" s="27" t="str">
        <f>IFERROR(_xlfn.XLOOKUP($B2004,'Ownership Metrics'!$A:$A,'Ownership Metrics'!$I:$I),"")</f>
        <v>Tinggi</v>
      </c>
      <c r="U2004" s="27">
        <f>IF(COUNTIFS($B$2:$B2004,$B2004,$D$2:$D2004,$D2004)=1,1,0)</f>
        <v>1</v>
      </c>
      <c r="V2004" s="27">
        <f t="shared" si="94"/>
        <v>79.209999999999994</v>
      </c>
      <c r="W2004" s="27">
        <f t="shared" si="95"/>
        <v>1</v>
      </c>
      <c r="X2004" s="27">
        <f t="shared" si="93"/>
        <v>79.209999799599998</v>
      </c>
    </row>
    <row r="2005" spans="1:24" x14ac:dyDescent="0.25">
      <c r="A2005" s="26">
        <v>46265</v>
      </c>
      <c r="B2005" s="27" t="s">
        <v>10411</v>
      </c>
      <c r="C2005" s="27" t="s">
        <v>2246</v>
      </c>
      <c r="D2005" s="27" t="s">
        <v>2247</v>
      </c>
      <c r="E2005" s="27" t="s">
        <v>22</v>
      </c>
      <c r="F2005" s="27" t="s">
        <v>32</v>
      </c>
      <c r="G2005" s="27"/>
      <c r="H2005" s="27"/>
      <c r="I2005" s="28">
        <v>0</v>
      </c>
      <c r="J2005" s="28">
        <v>467061150</v>
      </c>
      <c r="K2005" s="28">
        <v>467061150</v>
      </c>
      <c r="L2005" s="29">
        <v>58.33</v>
      </c>
      <c r="M2005" s="29">
        <f>IFERROR(_xlfn.XLOOKUP($B2005,'Ownership Metrics'!$A:$A,'Ownership Metrics'!$B:$B),"")</f>
        <v>10.9</v>
      </c>
      <c r="N2005" s="28">
        <f>IFERROR(_xlfn.XLOOKUP($B2005,'Ownership Metrics'!$A:$A,'Ownership Metrics'!$C:$C),"")</f>
        <v>4103</v>
      </c>
      <c r="O2005" s="29">
        <f>IFERROR(_xlfn.XLOOKUP($B2005,'Ownership Metrics'!$A:$A,'Ownership Metrics'!$D:$D),"")</f>
        <v>58.33</v>
      </c>
      <c r="P2005" s="29">
        <f>IFERROR(_xlfn.XLOOKUP($B2005,'Ownership Metrics'!$A:$A,'Ownership Metrics'!$E:$E),"")</f>
        <v>87.69</v>
      </c>
      <c r="Q2005" s="30">
        <f>IFERROR(_xlfn.XLOOKUP($B2005,'Ownership Metrics'!$A:$A,'Ownership Metrics'!$F:$F),"")</f>
        <v>4</v>
      </c>
      <c r="R2005" s="30">
        <f>IFERROR(_xlfn.XLOOKUP($B2005,'Ownership Metrics'!$A:$A,'Ownership Metrics'!$G:$G),"")</f>
        <v>66</v>
      </c>
      <c r="S2005" s="27" t="str">
        <f>IFERROR(_xlfn.XLOOKUP($B2005,'Ownership Metrics'!$A:$A,'Ownership Metrics'!$H:$H),"")</f>
        <v>Mayoritas</v>
      </c>
      <c r="T2005" s="27" t="str">
        <f>IFERROR(_xlfn.XLOOKUP($B2005,'Ownership Metrics'!$A:$A,'Ownership Metrics'!$I:$I),"")</f>
        <v>Tinggi</v>
      </c>
      <c r="U2005" s="27">
        <f>IF(COUNTIFS($B$2:$B2005,$B2005,$D$2:$D2005,$D2005)=1,1,0)</f>
        <v>1</v>
      </c>
      <c r="V2005" s="27">
        <f t="shared" si="94"/>
        <v>58.33</v>
      </c>
      <c r="W2005" s="27">
        <f t="shared" si="95"/>
        <v>1</v>
      </c>
      <c r="X2005" s="27">
        <f t="shared" si="93"/>
        <v>58.329999799500001</v>
      </c>
    </row>
    <row r="2006" spans="1:24" x14ac:dyDescent="0.25">
      <c r="A2006" s="26">
        <v>46265</v>
      </c>
      <c r="B2006" s="27" t="s">
        <v>10411</v>
      </c>
      <c r="C2006" s="27" t="s">
        <v>2246</v>
      </c>
      <c r="D2006" s="27" t="s">
        <v>2248</v>
      </c>
      <c r="E2006" s="27"/>
      <c r="F2006" s="27"/>
      <c r="G2006" s="27"/>
      <c r="H2006" s="27"/>
      <c r="I2006" s="28">
        <v>0</v>
      </c>
      <c r="J2006" s="28">
        <v>210200700</v>
      </c>
      <c r="K2006" s="28">
        <v>210200700</v>
      </c>
      <c r="L2006" s="29">
        <v>26.25</v>
      </c>
      <c r="M2006" s="29">
        <f>IFERROR(_xlfn.XLOOKUP($B2006,'Ownership Metrics'!$A:$A,'Ownership Metrics'!$B:$B),"")</f>
        <v>10.9</v>
      </c>
      <c r="N2006" s="28">
        <f>IFERROR(_xlfn.XLOOKUP($B2006,'Ownership Metrics'!$A:$A,'Ownership Metrics'!$C:$C),"")</f>
        <v>4103</v>
      </c>
      <c r="O2006" s="29">
        <f>IFERROR(_xlfn.XLOOKUP($B2006,'Ownership Metrics'!$A:$A,'Ownership Metrics'!$D:$D),"")</f>
        <v>58.33</v>
      </c>
      <c r="P2006" s="29">
        <f>IFERROR(_xlfn.XLOOKUP($B2006,'Ownership Metrics'!$A:$A,'Ownership Metrics'!$E:$E),"")</f>
        <v>87.69</v>
      </c>
      <c r="Q2006" s="30">
        <f>IFERROR(_xlfn.XLOOKUP($B2006,'Ownership Metrics'!$A:$A,'Ownership Metrics'!$F:$F),"")</f>
        <v>4</v>
      </c>
      <c r="R2006" s="30">
        <f>IFERROR(_xlfn.XLOOKUP($B2006,'Ownership Metrics'!$A:$A,'Ownership Metrics'!$G:$G),"")</f>
        <v>66</v>
      </c>
      <c r="S2006" s="27" t="str">
        <f>IFERROR(_xlfn.XLOOKUP($B2006,'Ownership Metrics'!$A:$A,'Ownership Metrics'!$H:$H),"")</f>
        <v>Mayoritas</v>
      </c>
      <c r="T2006" s="27" t="str">
        <f>IFERROR(_xlfn.XLOOKUP($B2006,'Ownership Metrics'!$A:$A,'Ownership Metrics'!$I:$I),"")</f>
        <v>Tinggi</v>
      </c>
      <c r="U2006" s="27">
        <f>IF(COUNTIFS($B$2:$B2006,$B2006,$D$2:$D2006,$D2006)=1,1,0)</f>
        <v>1</v>
      </c>
      <c r="V2006" s="27">
        <f t="shared" si="94"/>
        <v>26.25</v>
      </c>
      <c r="W2006" s="27">
        <f t="shared" si="95"/>
        <v>2</v>
      </c>
      <c r="X2006" s="27">
        <f t="shared" si="93"/>
        <v>26.249999799400001</v>
      </c>
    </row>
    <row r="2007" spans="1:24" x14ac:dyDescent="0.25">
      <c r="A2007" s="26">
        <v>46265</v>
      </c>
      <c r="B2007" s="27" t="s">
        <v>10411</v>
      </c>
      <c r="C2007" s="27" t="s">
        <v>2246</v>
      </c>
      <c r="D2007" s="27" t="s">
        <v>1308</v>
      </c>
      <c r="E2007" s="27" t="s">
        <v>72</v>
      </c>
      <c r="F2007" s="27" t="s">
        <v>23</v>
      </c>
      <c r="G2007" s="27"/>
      <c r="H2007" s="27" t="s">
        <v>24</v>
      </c>
      <c r="I2007" s="28">
        <v>11314000</v>
      </c>
      <c r="J2007" s="28">
        <v>0</v>
      </c>
      <c r="K2007" s="28">
        <v>11314000</v>
      </c>
      <c r="L2007" s="29">
        <v>1.41</v>
      </c>
      <c r="M2007" s="29">
        <f>IFERROR(_xlfn.XLOOKUP($B2007,'Ownership Metrics'!$A:$A,'Ownership Metrics'!$B:$B),"")</f>
        <v>10.9</v>
      </c>
      <c r="N2007" s="28">
        <f>IFERROR(_xlfn.XLOOKUP($B2007,'Ownership Metrics'!$A:$A,'Ownership Metrics'!$C:$C),"")</f>
        <v>4103</v>
      </c>
      <c r="O2007" s="29">
        <f>IFERROR(_xlfn.XLOOKUP($B2007,'Ownership Metrics'!$A:$A,'Ownership Metrics'!$D:$D),"")</f>
        <v>58.33</v>
      </c>
      <c r="P2007" s="29">
        <f>IFERROR(_xlfn.XLOOKUP($B2007,'Ownership Metrics'!$A:$A,'Ownership Metrics'!$E:$E),"")</f>
        <v>87.69</v>
      </c>
      <c r="Q2007" s="30">
        <f>IFERROR(_xlfn.XLOOKUP($B2007,'Ownership Metrics'!$A:$A,'Ownership Metrics'!$F:$F),"")</f>
        <v>4</v>
      </c>
      <c r="R2007" s="30">
        <f>IFERROR(_xlfn.XLOOKUP($B2007,'Ownership Metrics'!$A:$A,'Ownership Metrics'!$G:$G),"")</f>
        <v>66</v>
      </c>
      <c r="S2007" s="27" t="str">
        <f>IFERROR(_xlfn.XLOOKUP($B2007,'Ownership Metrics'!$A:$A,'Ownership Metrics'!$H:$H),"")</f>
        <v>Mayoritas</v>
      </c>
      <c r="T2007" s="27" t="str">
        <f>IFERROR(_xlfn.XLOOKUP($B2007,'Ownership Metrics'!$A:$A,'Ownership Metrics'!$I:$I),"")</f>
        <v>Tinggi</v>
      </c>
      <c r="U2007" s="27">
        <f>IF(COUNTIFS($B$2:$B2007,$B2007,$D$2:$D2007,$D2007)=1,1,0)</f>
        <v>1</v>
      </c>
      <c r="V2007" s="27">
        <f t="shared" si="94"/>
        <v>1.41</v>
      </c>
      <c r="W2007" s="27">
        <f t="shared" si="95"/>
        <v>4</v>
      </c>
      <c r="X2007" s="27">
        <f t="shared" si="93"/>
        <v>1.4099997993</v>
      </c>
    </row>
    <row r="2008" spans="1:24" x14ac:dyDescent="0.25">
      <c r="A2008" s="26">
        <v>46265</v>
      </c>
      <c r="B2008" s="27" t="s">
        <v>10411</v>
      </c>
      <c r="C2008" s="27" t="s">
        <v>2246</v>
      </c>
      <c r="D2008" s="27" t="s">
        <v>2249</v>
      </c>
      <c r="E2008" s="27" t="s">
        <v>72</v>
      </c>
      <c r="F2008" s="27" t="s">
        <v>32</v>
      </c>
      <c r="G2008" s="27"/>
      <c r="H2008" s="27" t="s">
        <v>62</v>
      </c>
      <c r="I2008" s="28">
        <v>24874450</v>
      </c>
      <c r="J2008" s="28">
        <v>0</v>
      </c>
      <c r="K2008" s="28">
        <v>24874450</v>
      </c>
      <c r="L2008" s="29">
        <v>3.11</v>
      </c>
      <c r="M2008" s="29">
        <f>IFERROR(_xlfn.XLOOKUP($B2008,'Ownership Metrics'!$A:$A,'Ownership Metrics'!$B:$B),"")</f>
        <v>10.9</v>
      </c>
      <c r="N2008" s="28">
        <f>IFERROR(_xlfn.XLOOKUP($B2008,'Ownership Metrics'!$A:$A,'Ownership Metrics'!$C:$C),"")</f>
        <v>4103</v>
      </c>
      <c r="O2008" s="29">
        <f>IFERROR(_xlfn.XLOOKUP($B2008,'Ownership Metrics'!$A:$A,'Ownership Metrics'!$D:$D),"")</f>
        <v>58.33</v>
      </c>
      <c r="P2008" s="29">
        <f>IFERROR(_xlfn.XLOOKUP($B2008,'Ownership Metrics'!$A:$A,'Ownership Metrics'!$E:$E),"")</f>
        <v>87.69</v>
      </c>
      <c r="Q2008" s="30">
        <f>IFERROR(_xlfn.XLOOKUP($B2008,'Ownership Metrics'!$A:$A,'Ownership Metrics'!$F:$F),"")</f>
        <v>4</v>
      </c>
      <c r="R2008" s="30">
        <f>IFERROR(_xlfn.XLOOKUP($B2008,'Ownership Metrics'!$A:$A,'Ownership Metrics'!$G:$G),"")</f>
        <v>66</v>
      </c>
      <c r="S2008" s="27" t="str">
        <f>IFERROR(_xlfn.XLOOKUP($B2008,'Ownership Metrics'!$A:$A,'Ownership Metrics'!$H:$H),"")</f>
        <v>Mayoritas</v>
      </c>
      <c r="T2008" s="27" t="str">
        <f>IFERROR(_xlfn.XLOOKUP($B2008,'Ownership Metrics'!$A:$A,'Ownership Metrics'!$I:$I),"")</f>
        <v>Tinggi</v>
      </c>
      <c r="U2008" s="27">
        <f>IF(COUNTIFS($B$2:$B2008,$B2008,$D$2:$D2008,$D2008)=1,1,0)</f>
        <v>1</v>
      </c>
      <c r="V2008" s="27">
        <f t="shared" si="94"/>
        <v>3.11</v>
      </c>
      <c r="W2008" s="27">
        <f t="shared" si="95"/>
        <v>3</v>
      </c>
      <c r="X2008" s="27">
        <f t="shared" si="93"/>
        <v>3.1099997991999997</v>
      </c>
    </row>
    <row r="2009" spans="1:24" x14ac:dyDescent="0.25">
      <c r="A2009" s="26">
        <v>46265</v>
      </c>
      <c r="B2009" s="27" t="s">
        <v>10412</v>
      </c>
      <c r="C2009" s="27" t="s">
        <v>2251</v>
      </c>
      <c r="D2009" s="27" t="s">
        <v>2252</v>
      </c>
      <c r="E2009" s="27" t="s">
        <v>22</v>
      </c>
      <c r="F2009" s="27" t="s">
        <v>32</v>
      </c>
      <c r="G2009" s="27"/>
      <c r="H2009" s="27" t="s">
        <v>2253</v>
      </c>
      <c r="I2009" s="28">
        <v>617799800</v>
      </c>
      <c r="J2009" s="28">
        <v>0</v>
      </c>
      <c r="K2009" s="28">
        <v>617799800</v>
      </c>
      <c r="L2009" s="29">
        <v>1.28</v>
      </c>
      <c r="M2009" s="29">
        <f>IFERROR(_xlfn.XLOOKUP($B2009,'Ownership Metrics'!$A:$A,'Ownership Metrics'!$B:$B),"")</f>
        <v>14.67</v>
      </c>
      <c r="N2009" s="28">
        <f>IFERROR(_xlfn.XLOOKUP($B2009,'Ownership Metrics'!$A:$A,'Ownership Metrics'!$C:$C),"")</f>
        <v>3911</v>
      </c>
      <c r="O2009" s="29">
        <f>IFERROR(_xlfn.XLOOKUP($B2009,'Ownership Metrics'!$A:$A,'Ownership Metrics'!$D:$D),"")</f>
        <v>57.28</v>
      </c>
      <c r="P2009" s="29">
        <f>IFERROR(_xlfn.XLOOKUP($B2009,'Ownership Metrics'!$A:$A,'Ownership Metrics'!$E:$E),"")</f>
        <v>84.05</v>
      </c>
      <c r="Q2009" s="30">
        <f>IFERROR(_xlfn.XLOOKUP($B2009,'Ownership Metrics'!$A:$A,'Ownership Metrics'!$F:$F),"")</f>
        <v>4</v>
      </c>
      <c r="R2009" s="30">
        <f>IFERROR(_xlfn.XLOOKUP($B2009,'Ownership Metrics'!$A:$A,'Ownership Metrics'!$G:$G),"")</f>
        <v>64</v>
      </c>
      <c r="S2009" s="27" t="str">
        <f>IFERROR(_xlfn.XLOOKUP($B2009,'Ownership Metrics'!$A:$A,'Ownership Metrics'!$H:$H),"")</f>
        <v>Mayoritas</v>
      </c>
      <c r="T2009" s="27" t="str">
        <f>IFERROR(_xlfn.XLOOKUP($B2009,'Ownership Metrics'!$A:$A,'Ownership Metrics'!$I:$I),"")</f>
        <v>Tinggi</v>
      </c>
      <c r="U2009" s="27">
        <f>IF(COUNTIFS($B$2:$B2009,$B2009,$D$2:$D2009,$D2009)=1,1,0)</f>
        <v>1</v>
      </c>
      <c r="V2009" s="27">
        <f t="shared" si="94"/>
        <v>1.28</v>
      </c>
      <c r="W2009" s="27">
        <f t="shared" si="95"/>
        <v>4</v>
      </c>
      <c r="X2009" s="27">
        <f t="shared" si="93"/>
        <v>1.2799997991000001</v>
      </c>
    </row>
    <row r="2010" spans="1:24" x14ac:dyDescent="0.25">
      <c r="A2010" s="26">
        <v>46265</v>
      </c>
      <c r="B2010" s="27" t="s">
        <v>10412</v>
      </c>
      <c r="C2010" s="27" t="s">
        <v>2251</v>
      </c>
      <c r="D2010" s="27" t="s">
        <v>2254</v>
      </c>
      <c r="E2010" s="27"/>
      <c r="F2010" s="27"/>
      <c r="G2010" s="27"/>
      <c r="H2010" s="27"/>
      <c r="I2010" s="28">
        <v>0</v>
      </c>
      <c r="J2010" s="28">
        <v>12049527800</v>
      </c>
      <c r="K2010" s="28">
        <v>12049527800</v>
      </c>
      <c r="L2010" s="29">
        <v>25</v>
      </c>
      <c r="M2010" s="29">
        <f>IFERROR(_xlfn.XLOOKUP($B2010,'Ownership Metrics'!$A:$A,'Ownership Metrics'!$B:$B),"")</f>
        <v>14.67</v>
      </c>
      <c r="N2010" s="28">
        <f>IFERROR(_xlfn.XLOOKUP($B2010,'Ownership Metrics'!$A:$A,'Ownership Metrics'!$C:$C),"")</f>
        <v>3911</v>
      </c>
      <c r="O2010" s="29">
        <f>IFERROR(_xlfn.XLOOKUP($B2010,'Ownership Metrics'!$A:$A,'Ownership Metrics'!$D:$D),"")</f>
        <v>57.28</v>
      </c>
      <c r="P2010" s="29">
        <f>IFERROR(_xlfn.XLOOKUP($B2010,'Ownership Metrics'!$A:$A,'Ownership Metrics'!$E:$E),"")</f>
        <v>84.05</v>
      </c>
      <c r="Q2010" s="30">
        <f>IFERROR(_xlfn.XLOOKUP($B2010,'Ownership Metrics'!$A:$A,'Ownership Metrics'!$F:$F),"")</f>
        <v>4</v>
      </c>
      <c r="R2010" s="30">
        <f>IFERROR(_xlfn.XLOOKUP($B2010,'Ownership Metrics'!$A:$A,'Ownership Metrics'!$G:$G),"")</f>
        <v>64</v>
      </c>
      <c r="S2010" s="27" t="str">
        <f>IFERROR(_xlfn.XLOOKUP($B2010,'Ownership Metrics'!$A:$A,'Ownership Metrics'!$H:$H),"")</f>
        <v>Mayoritas</v>
      </c>
      <c r="T2010" s="27" t="str">
        <f>IFERROR(_xlfn.XLOOKUP($B2010,'Ownership Metrics'!$A:$A,'Ownership Metrics'!$I:$I),"")</f>
        <v>Tinggi</v>
      </c>
      <c r="U2010" s="27">
        <f>IF(COUNTIFS($B$2:$B2010,$B2010,$D$2:$D2010,$D2010)=1,1,0)</f>
        <v>1</v>
      </c>
      <c r="V2010" s="27">
        <f t="shared" si="94"/>
        <v>25</v>
      </c>
      <c r="W2010" s="27">
        <f t="shared" si="95"/>
        <v>2</v>
      </c>
      <c r="X2010" s="27">
        <f t="shared" si="93"/>
        <v>24.999999799000001</v>
      </c>
    </row>
    <row r="2011" spans="1:24" x14ac:dyDescent="0.25">
      <c r="A2011" s="26">
        <v>46265</v>
      </c>
      <c r="B2011" s="27" t="s">
        <v>10412</v>
      </c>
      <c r="C2011" s="27" t="s">
        <v>2251</v>
      </c>
      <c r="D2011" s="27" t="s">
        <v>2255</v>
      </c>
      <c r="E2011" s="27"/>
      <c r="F2011" s="27"/>
      <c r="G2011" s="27"/>
      <c r="H2011" s="27"/>
      <c r="I2011" s="28">
        <v>0</v>
      </c>
      <c r="J2011" s="28">
        <v>27608772200</v>
      </c>
      <c r="K2011" s="28">
        <v>27608772200</v>
      </c>
      <c r="L2011" s="29">
        <v>57.28</v>
      </c>
      <c r="M2011" s="29">
        <f>IFERROR(_xlfn.XLOOKUP($B2011,'Ownership Metrics'!$A:$A,'Ownership Metrics'!$B:$B),"")</f>
        <v>14.67</v>
      </c>
      <c r="N2011" s="28">
        <f>IFERROR(_xlfn.XLOOKUP($B2011,'Ownership Metrics'!$A:$A,'Ownership Metrics'!$C:$C),"")</f>
        <v>3911</v>
      </c>
      <c r="O2011" s="29">
        <f>IFERROR(_xlfn.XLOOKUP($B2011,'Ownership Metrics'!$A:$A,'Ownership Metrics'!$D:$D),"")</f>
        <v>57.28</v>
      </c>
      <c r="P2011" s="29">
        <f>IFERROR(_xlfn.XLOOKUP($B2011,'Ownership Metrics'!$A:$A,'Ownership Metrics'!$E:$E),"")</f>
        <v>84.05</v>
      </c>
      <c r="Q2011" s="30">
        <f>IFERROR(_xlfn.XLOOKUP($B2011,'Ownership Metrics'!$A:$A,'Ownership Metrics'!$F:$F),"")</f>
        <v>4</v>
      </c>
      <c r="R2011" s="30">
        <f>IFERROR(_xlfn.XLOOKUP($B2011,'Ownership Metrics'!$A:$A,'Ownership Metrics'!$G:$G),"")</f>
        <v>64</v>
      </c>
      <c r="S2011" s="27" t="str">
        <f>IFERROR(_xlfn.XLOOKUP($B2011,'Ownership Metrics'!$A:$A,'Ownership Metrics'!$H:$H),"")</f>
        <v>Mayoritas</v>
      </c>
      <c r="T2011" s="27" t="str">
        <f>IFERROR(_xlfn.XLOOKUP($B2011,'Ownership Metrics'!$A:$A,'Ownership Metrics'!$I:$I),"")</f>
        <v>Tinggi</v>
      </c>
      <c r="U2011" s="27">
        <f>IF(COUNTIFS($B$2:$B2011,$B2011,$D$2:$D2011,$D2011)=1,1,0)</f>
        <v>1</v>
      </c>
      <c r="V2011" s="27">
        <f t="shared" si="94"/>
        <v>57.28</v>
      </c>
      <c r="W2011" s="27">
        <f t="shared" si="95"/>
        <v>1</v>
      </c>
      <c r="X2011" s="27">
        <f t="shared" si="93"/>
        <v>57.2799997989</v>
      </c>
    </row>
    <row r="2012" spans="1:24" x14ac:dyDescent="0.25">
      <c r="A2012" s="26">
        <v>46265</v>
      </c>
      <c r="B2012" s="27" t="s">
        <v>10412</v>
      </c>
      <c r="C2012" s="27" t="s">
        <v>2251</v>
      </c>
      <c r="D2012" s="27" t="s">
        <v>953</v>
      </c>
      <c r="E2012" s="27" t="s">
        <v>98</v>
      </c>
      <c r="F2012" s="27" t="s">
        <v>23</v>
      </c>
      <c r="G2012" s="27"/>
      <c r="H2012" s="27" t="s">
        <v>24</v>
      </c>
      <c r="I2012" s="28">
        <v>853927400</v>
      </c>
      <c r="J2012" s="28">
        <v>0</v>
      </c>
      <c r="K2012" s="28">
        <v>853927400</v>
      </c>
      <c r="L2012" s="29">
        <v>1.77</v>
      </c>
      <c r="M2012" s="29">
        <f>IFERROR(_xlfn.XLOOKUP($B2012,'Ownership Metrics'!$A:$A,'Ownership Metrics'!$B:$B),"")</f>
        <v>14.67</v>
      </c>
      <c r="N2012" s="28">
        <f>IFERROR(_xlfn.XLOOKUP($B2012,'Ownership Metrics'!$A:$A,'Ownership Metrics'!$C:$C),"")</f>
        <v>3911</v>
      </c>
      <c r="O2012" s="29">
        <f>IFERROR(_xlfn.XLOOKUP($B2012,'Ownership Metrics'!$A:$A,'Ownership Metrics'!$D:$D),"")</f>
        <v>57.28</v>
      </c>
      <c r="P2012" s="29">
        <f>IFERROR(_xlfn.XLOOKUP($B2012,'Ownership Metrics'!$A:$A,'Ownership Metrics'!$E:$E),"")</f>
        <v>84.05</v>
      </c>
      <c r="Q2012" s="30">
        <f>IFERROR(_xlfn.XLOOKUP($B2012,'Ownership Metrics'!$A:$A,'Ownership Metrics'!$F:$F),"")</f>
        <v>4</v>
      </c>
      <c r="R2012" s="30">
        <f>IFERROR(_xlfn.XLOOKUP($B2012,'Ownership Metrics'!$A:$A,'Ownership Metrics'!$G:$G),"")</f>
        <v>64</v>
      </c>
      <c r="S2012" s="27" t="str">
        <f>IFERROR(_xlfn.XLOOKUP($B2012,'Ownership Metrics'!$A:$A,'Ownership Metrics'!$H:$H),"")</f>
        <v>Mayoritas</v>
      </c>
      <c r="T2012" s="27" t="str">
        <f>IFERROR(_xlfn.XLOOKUP($B2012,'Ownership Metrics'!$A:$A,'Ownership Metrics'!$I:$I),"")</f>
        <v>Tinggi</v>
      </c>
      <c r="U2012" s="27">
        <f>IF(COUNTIFS($B$2:$B2012,$B2012,$D$2:$D2012,$D2012)=1,1,0)</f>
        <v>1</v>
      </c>
      <c r="V2012" s="27">
        <f t="shared" si="94"/>
        <v>1.77</v>
      </c>
      <c r="W2012" s="27">
        <f t="shared" si="95"/>
        <v>3</v>
      </c>
      <c r="X2012" s="27">
        <f t="shared" si="93"/>
        <v>1.7699997988</v>
      </c>
    </row>
    <row r="2013" spans="1:24" x14ac:dyDescent="0.25">
      <c r="A2013" s="26">
        <v>46265</v>
      </c>
      <c r="B2013" s="27" t="s">
        <v>10413</v>
      </c>
      <c r="C2013" s="27" t="s">
        <v>2257</v>
      </c>
      <c r="D2013" s="27" t="s">
        <v>2258</v>
      </c>
      <c r="E2013" s="27" t="s">
        <v>22</v>
      </c>
      <c r="F2013" s="27" t="s">
        <v>23</v>
      </c>
      <c r="G2013" s="27"/>
      <c r="H2013" s="27" t="s">
        <v>24</v>
      </c>
      <c r="I2013" s="28">
        <v>1446731400</v>
      </c>
      <c r="J2013" s="28">
        <v>0</v>
      </c>
      <c r="K2013" s="28">
        <v>1446731400</v>
      </c>
      <c r="L2013" s="29">
        <v>18.809999999999999</v>
      </c>
      <c r="M2013" s="29">
        <f>IFERROR(_xlfn.XLOOKUP($B2013,'Ownership Metrics'!$A:$A,'Ownership Metrics'!$B:$B),"")</f>
        <v>14.73</v>
      </c>
      <c r="N2013" s="28">
        <f>IFERROR(_xlfn.XLOOKUP($B2013,'Ownership Metrics'!$A:$A,'Ownership Metrics'!$C:$C),"")</f>
        <v>1468</v>
      </c>
      <c r="O2013" s="29">
        <f>IFERROR(_xlfn.XLOOKUP($B2013,'Ownership Metrics'!$A:$A,'Ownership Metrics'!$D:$D),"")</f>
        <v>27.65</v>
      </c>
      <c r="P2013" s="29">
        <f>IFERROR(_xlfn.XLOOKUP($B2013,'Ownership Metrics'!$A:$A,'Ownership Metrics'!$E:$E),"")</f>
        <v>60.35</v>
      </c>
      <c r="Q2013" s="30">
        <f>IFERROR(_xlfn.XLOOKUP($B2013,'Ownership Metrics'!$A:$A,'Ownership Metrics'!$F:$F),"")</f>
        <v>10</v>
      </c>
      <c r="R2013" s="30">
        <f>IFERROR(_xlfn.XLOOKUP($B2013,'Ownership Metrics'!$A:$A,'Ownership Metrics'!$G:$G),"")</f>
        <v>38</v>
      </c>
      <c r="S2013" s="27" t="str">
        <f>IFERROR(_xlfn.XLOOKUP($B2013,'Ownership Metrics'!$A:$A,'Ownership Metrics'!$H:$H),"")</f>
        <v>Oligopoli</v>
      </c>
      <c r="T2013" s="27" t="str">
        <f>IFERROR(_xlfn.XLOOKUP($B2013,'Ownership Metrics'!$A:$A,'Ownership Metrics'!$I:$I),"")</f>
        <v>Sedang</v>
      </c>
      <c r="U2013" s="27">
        <f>IF(COUNTIFS($B$2:$B2013,$B2013,$D$2:$D2013,$D2013)=1,1,0)</f>
        <v>1</v>
      </c>
      <c r="V2013" s="27">
        <f t="shared" si="94"/>
        <v>18.809999999999999</v>
      </c>
      <c r="W2013" s="27">
        <f t="shared" si="95"/>
        <v>2</v>
      </c>
      <c r="X2013" s="27">
        <f t="shared" si="93"/>
        <v>18.809999798699998</v>
      </c>
    </row>
    <row r="2014" spans="1:24" x14ac:dyDescent="0.25">
      <c r="A2014" s="26">
        <v>46265</v>
      </c>
      <c r="B2014" s="27" t="s">
        <v>10413</v>
      </c>
      <c r="C2014" s="27" t="s">
        <v>2257</v>
      </c>
      <c r="D2014" s="27" t="s">
        <v>2259</v>
      </c>
      <c r="E2014" s="27" t="s">
        <v>74</v>
      </c>
      <c r="F2014" s="27" t="s">
        <v>23</v>
      </c>
      <c r="G2014" s="27"/>
      <c r="H2014" s="27" t="s">
        <v>24</v>
      </c>
      <c r="I2014" s="28">
        <v>432872500</v>
      </c>
      <c r="J2014" s="28">
        <v>0</v>
      </c>
      <c r="K2014" s="28">
        <v>432872500</v>
      </c>
      <c r="L2014" s="29">
        <v>5.63</v>
      </c>
      <c r="M2014" s="29">
        <f>IFERROR(_xlfn.XLOOKUP($B2014,'Ownership Metrics'!$A:$A,'Ownership Metrics'!$B:$B),"")</f>
        <v>14.73</v>
      </c>
      <c r="N2014" s="28">
        <f>IFERROR(_xlfn.XLOOKUP($B2014,'Ownership Metrics'!$A:$A,'Ownership Metrics'!$C:$C),"")</f>
        <v>1468</v>
      </c>
      <c r="O2014" s="29">
        <f>IFERROR(_xlfn.XLOOKUP($B2014,'Ownership Metrics'!$A:$A,'Ownership Metrics'!$D:$D),"")</f>
        <v>27.65</v>
      </c>
      <c r="P2014" s="29">
        <f>IFERROR(_xlfn.XLOOKUP($B2014,'Ownership Metrics'!$A:$A,'Ownership Metrics'!$E:$E),"")</f>
        <v>60.35</v>
      </c>
      <c r="Q2014" s="30">
        <f>IFERROR(_xlfn.XLOOKUP($B2014,'Ownership Metrics'!$A:$A,'Ownership Metrics'!$F:$F),"")</f>
        <v>10</v>
      </c>
      <c r="R2014" s="30">
        <f>IFERROR(_xlfn.XLOOKUP($B2014,'Ownership Metrics'!$A:$A,'Ownership Metrics'!$G:$G),"")</f>
        <v>38</v>
      </c>
      <c r="S2014" s="27" t="str">
        <f>IFERROR(_xlfn.XLOOKUP($B2014,'Ownership Metrics'!$A:$A,'Ownership Metrics'!$H:$H),"")</f>
        <v>Oligopoli</v>
      </c>
      <c r="T2014" s="27" t="str">
        <f>IFERROR(_xlfn.XLOOKUP($B2014,'Ownership Metrics'!$A:$A,'Ownership Metrics'!$I:$I),"")</f>
        <v>Sedang</v>
      </c>
      <c r="U2014" s="27">
        <f>IF(COUNTIFS($B$2:$B2014,$B2014,$D$2:$D2014,$D2014)=1,1,0)</f>
        <v>1</v>
      </c>
      <c r="V2014" s="27">
        <f t="shared" si="94"/>
        <v>5.63</v>
      </c>
      <c r="W2014" s="27">
        <f t="shared" si="95"/>
        <v>5</v>
      </c>
      <c r="X2014" s="27">
        <f t="shared" si="93"/>
        <v>5.6299997986000001</v>
      </c>
    </row>
    <row r="2015" spans="1:24" x14ac:dyDescent="0.25">
      <c r="A2015" s="26">
        <v>46265</v>
      </c>
      <c r="B2015" s="27" t="s">
        <v>10413</v>
      </c>
      <c r="C2015" s="27" t="s">
        <v>2257</v>
      </c>
      <c r="D2015" s="27" t="s">
        <v>2229</v>
      </c>
      <c r="E2015" s="27" t="s">
        <v>74</v>
      </c>
      <c r="F2015" s="27" t="s">
        <v>23</v>
      </c>
      <c r="G2015" s="27"/>
      <c r="H2015" s="27" t="s">
        <v>24</v>
      </c>
      <c r="I2015" s="28">
        <v>788295100</v>
      </c>
      <c r="J2015" s="28">
        <v>0</v>
      </c>
      <c r="K2015" s="28">
        <v>788295100</v>
      </c>
      <c r="L2015" s="29">
        <v>10.25</v>
      </c>
      <c r="M2015" s="29">
        <f>IFERROR(_xlfn.XLOOKUP($B2015,'Ownership Metrics'!$A:$A,'Ownership Metrics'!$B:$B),"")</f>
        <v>14.73</v>
      </c>
      <c r="N2015" s="28">
        <f>IFERROR(_xlfn.XLOOKUP($B2015,'Ownership Metrics'!$A:$A,'Ownership Metrics'!$C:$C),"")</f>
        <v>1468</v>
      </c>
      <c r="O2015" s="29">
        <f>IFERROR(_xlfn.XLOOKUP($B2015,'Ownership Metrics'!$A:$A,'Ownership Metrics'!$D:$D),"")</f>
        <v>27.65</v>
      </c>
      <c r="P2015" s="29">
        <f>IFERROR(_xlfn.XLOOKUP($B2015,'Ownership Metrics'!$A:$A,'Ownership Metrics'!$E:$E),"")</f>
        <v>60.35</v>
      </c>
      <c r="Q2015" s="30">
        <f>IFERROR(_xlfn.XLOOKUP($B2015,'Ownership Metrics'!$A:$A,'Ownership Metrics'!$F:$F),"")</f>
        <v>10</v>
      </c>
      <c r="R2015" s="30">
        <f>IFERROR(_xlfn.XLOOKUP($B2015,'Ownership Metrics'!$A:$A,'Ownership Metrics'!$G:$G),"")</f>
        <v>38</v>
      </c>
      <c r="S2015" s="27" t="str">
        <f>IFERROR(_xlfn.XLOOKUP($B2015,'Ownership Metrics'!$A:$A,'Ownership Metrics'!$H:$H),"")</f>
        <v>Oligopoli</v>
      </c>
      <c r="T2015" s="27" t="str">
        <f>IFERROR(_xlfn.XLOOKUP($B2015,'Ownership Metrics'!$A:$A,'Ownership Metrics'!$I:$I),"")</f>
        <v>Sedang</v>
      </c>
      <c r="U2015" s="27">
        <f>IF(COUNTIFS($B$2:$B2015,$B2015,$D$2:$D2015,$D2015)=1,1,0)</f>
        <v>1</v>
      </c>
      <c r="V2015" s="27">
        <f t="shared" si="94"/>
        <v>10.25</v>
      </c>
      <c r="W2015" s="27">
        <f t="shared" si="95"/>
        <v>4</v>
      </c>
      <c r="X2015" s="27">
        <f t="shared" si="93"/>
        <v>10.249999798499999</v>
      </c>
    </row>
    <row r="2016" spans="1:24" x14ac:dyDescent="0.25">
      <c r="A2016" s="26">
        <v>46265</v>
      </c>
      <c r="B2016" s="27" t="s">
        <v>10413</v>
      </c>
      <c r="C2016" s="27" t="s">
        <v>2257</v>
      </c>
      <c r="D2016" s="27" t="s">
        <v>2260</v>
      </c>
      <c r="E2016" s="27" t="s">
        <v>22</v>
      </c>
      <c r="F2016" s="27" t="s">
        <v>23</v>
      </c>
      <c r="G2016" s="27"/>
      <c r="H2016" s="27" t="s">
        <v>24</v>
      </c>
      <c r="I2016" s="28">
        <v>2126868400</v>
      </c>
      <c r="J2016" s="28">
        <v>0</v>
      </c>
      <c r="K2016" s="28">
        <v>2126868400</v>
      </c>
      <c r="L2016" s="29">
        <v>27.65</v>
      </c>
      <c r="M2016" s="29">
        <f>IFERROR(_xlfn.XLOOKUP($B2016,'Ownership Metrics'!$A:$A,'Ownership Metrics'!$B:$B),"")</f>
        <v>14.73</v>
      </c>
      <c r="N2016" s="28">
        <f>IFERROR(_xlfn.XLOOKUP($B2016,'Ownership Metrics'!$A:$A,'Ownership Metrics'!$C:$C),"")</f>
        <v>1468</v>
      </c>
      <c r="O2016" s="29">
        <f>IFERROR(_xlfn.XLOOKUP($B2016,'Ownership Metrics'!$A:$A,'Ownership Metrics'!$D:$D),"")</f>
        <v>27.65</v>
      </c>
      <c r="P2016" s="29">
        <f>IFERROR(_xlfn.XLOOKUP($B2016,'Ownership Metrics'!$A:$A,'Ownership Metrics'!$E:$E),"")</f>
        <v>60.35</v>
      </c>
      <c r="Q2016" s="30">
        <f>IFERROR(_xlfn.XLOOKUP($B2016,'Ownership Metrics'!$A:$A,'Ownership Metrics'!$F:$F),"")</f>
        <v>10</v>
      </c>
      <c r="R2016" s="30">
        <f>IFERROR(_xlfn.XLOOKUP($B2016,'Ownership Metrics'!$A:$A,'Ownership Metrics'!$G:$G),"")</f>
        <v>38</v>
      </c>
      <c r="S2016" s="27" t="str">
        <f>IFERROR(_xlfn.XLOOKUP($B2016,'Ownership Metrics'!$A:$A,'Ownership Metrics'!$H:$H),"")</f>
        <v>Oligopoli</v>
      </c>
      <c r="T2016" s="27" t="str">
        <f>IFERROR(_xlfn.XLOOKUP($B2016,'Ownership Metrics'!$A:$A,'Ownership Metrics'!$I:$I),"")</f>
        <v>Sedang</v>
      </c>
      <c r="U2016" s="27">
        <f>IF(COUNTIFS($B$2:$B2016,$B2016,$D$2:$D2016,$D2016)=1,1,0)</f>
        <v>1</v>
      </c>
      <c r="V2016" s="27">
        <f t="shared" si="94"/>
        <v>27.65</v>
      </c>
      <c r="W2016" s="27">
        <f t="shared" si="95"/>
        <v>1</v>
      </c>
      <c r="X2016" s="27">
        <f t="shared" si="93"/>
        <v>27.6499997984</v>
      </c>
    </row>
    <row r="2017" spans="1:24" x14ac:dyDescent="0.25">
      <c r="A2017" s="26">
        <v>46265</v>
      </c>
      <c r="B2017" s="27" t="s">
        <v>10413</v>
      </c>
      <c r="C2017" s="27" t="s">
        <v>2257</v>
      </c>
      <c r="D2017" s="27" t="s">
        <v>2261</v>
      </c>
      <c r="E2017" s="27" t="s">
        <v>51</v>
      </c>
      <c r="F2017" s="27" t="s">
        <v>32</v>
      </c>
      <c r="G2017" s="27"/>
      <c r="H2017" s="27" t="s">
        <v>64</v>
      </c>
      <c r="I2017" s="28">
        <v>190257700</v>
      </c>
      <c r="J2017" s="28">
        <v>0</v>
      </c>
      <c r="K2017" s="28">
        <v>190257700</v>
      </c>
      <c r="L2017" s="29">
        <v>2.4700000000000002</v>
      </c>
      <c r="M2017" s="29">
        <f>IFERROR(_xlfn.XLOOKUP($B2017,'Ownership Metrics'!$A:$A,'Ownership Metrics'!$B:$B),"")</f>
        <v>14.73</v>
      </c>
      <c r="N2017" s="28">
        <f>IFERROR(_xlfn.XLOOKUP($B2017,'Ownership Metrics'!$A:$A,'Ownership Metrics'!$C:$C),"")</f>
        <v>1468</v>
      </c>
      <c r="O2017" s="29">
        <f>IFERROR(_xlfn.XLOOKUP($B2017,'Ownership Metrics'!$A:$A,'Ownership Metrics'!$D:$D),"")</f>
        <v>27.65</v>
      </c>
      <c r="P2017" s="29">
        <f>IFERROR(_xlfn.XLOOKUP($B2017,'Ownership Metrics'!$A:$A,'Ownership Metrics'!$E:$E),"")</f>
        <v>60.35</v>
      </c>
      <c r="Q2017" s="30">
        <f>IFERROR(_xlfn.XLOOKUP($B2017,'Ownership Metrics'!$A:$A,'Ownership Metrics'!$F:$F),"")</f>
        <v>10</v>
      </c>
      <c r="R2017" s="30">
        <f>IFERROR(_xlfn.XLOOKUP($B2017,'Ownership Metrics'!$A:$A,'Ownership Metrics'!$G:$G),"")</f>
        <v>38</v>
      </c>
      <c r="S2017" s="27" t="str">
        <f>IFERROR(_xlfn.XLOOKUP($B2017,'Ownership Metrics'!$A:$A,'Ownership Metrics'!$H:$H),"")</f>
        <v>Oligopoli</v>
      </c>
      <c r="T2017" s="27" t="str">
        <f>IFERROR(_xlfn.XLOOKUP($B2017,'Ownership Metrics'!$A:$A,'Ownership Metrics'!$I:$I),"")</f>
        <v>Sedang</v>
      </c>
      <c r="U2017" s="27">
        <f>IF(COUNTIFS($B$2:$B2017,$B2017,$D$2:$D2017,$D2017)=1,1,0)</f>
        <v>1</v>
      </c>
      <c r="V2017" s="27">
        <f t="shared" si="94"/>
        <v>2.4700000000000002</v>
      </c>
      <c r="W2017" s="27">
        <f t="shared" si="95"/>
        <v>7</v>
      </c>
      <c r="X2017" s="27">
        <f t="shared" si="93"/>
        <v>2.4699997983000004</v>
      </c>
    </row>
    <row r="2018" spans="1:24" x14ac:dyDescent="0.25">
      <c r="A2018" s="26">
        <v>46265</v>
      </c>
      <c r="B2018" s="27" t="s">
        <v>10413</v>
      </c>
      <c r="C2018" s="27" t="s">
        <v>2257</v>
      </c>
      <c r="D2018" s="27" t="s">
        <v>348</v>
      </c>
      <c r="E2018" s="27" t="s">
        <v>26</v>
      </c>
      <c r="F2018" s="27" t="s">
        <v>32</v>
      </c>
      <c r="G2018" s="27"/>
      <c r="H2018" s="27" t="s">
        <v>64</v>
      </c>
      <c r="I2018" s="28">
        <v>1068254200</v>
      </c>
      <c r="J2018" s="28">
        <v>0</v>
      </c>
      <c r="K2018" s="28">
        <v>1068254200</v>
      </c>
      <c r="L2018" s="29">
        <v>13.89</v>
      </c>
      <c r="M2018" s="29">
        <f>IFERROR(_xlfn.XLOOKUP($B2018,'Ownership Metrics'!$A:$A,'Ownership Metrics'!$B:$B),"")</f>
        <v>14.73</v>
      </c>
      <c r="N2018" s="28">
        <f>IFERROR(_xlfn.XLOOKUP($B2018,'Ownership Metrics'!$A:$A,'Ownership Metrics'!$C:$C),"")</f>
        <v>1468</v>
      </c>
      <c r="O2018" s="29">
        <f>IFERROR(_xlfn.XLOOKUP($B2018,'Ownership Metrics'!$A:$A,'Ownership Metrics'!$D:$D),"")</f>
        <v>27.65</v>
      </c>
      <c r="P2018" s="29">
        <f>IFERROR(_xlfn.XLOOKUP($B2018,'Ownership Metrics'!$A:$A,'Ownership Metrics'!$E:$E),"")</f>
        <v>60.35</v>
      </c>
      <c r="Q2018" s="30">
        <f>IFERROR(_xlfn.XLOOKUP($B2018,'Ownership Metrics'!$A:$A,'Ownership Metrics'!$F:$F),"")</f>
        <v>10</v>
      </c>
      <c r="R2018" s="30">
        <f>IFERROR(_xlfn.XLOOKUP($B2018,'Ownership Metrics'!$A:$A,'Ownership Metrics'!$G:$G),"")</f>
        <v>38</v>
      </c>
      <c r="S2018" s="27" t="str">
        <f>IFERROR(_xlfn.XLOOKUP($B2018,'Ownership Metrics'!$A:$A,'Ownership Metrics'!$H:$H),"")</f>
        <v>Oligopoli</v>
      </c>
      <c r="T2018" s="27" t="str">
        <f>IFERROR(_xlfn.XLOOKUP($B2018,'Ownership Metrics'!$A:$A,'Ownership Metrics'!$I:$I),"")</f>
        <v>Sedang</v>
      </c>
      <c r="U2018" s="27">
        <f>IF(COUNTIFS($B$2:$B2018,$B2018,$D$2:$D2018,$D2018)=1,1,0)</f>
        <v>1</v>
      </c>
      <c r="V2018" s="27">
        <f t="shared" si="94"/>
        <v>13.89</v>
      </c>
      <c r="W2018" s="27">
        <f t="shared" si="95"/>
        <v>3</v>
      </c>
      <c r="X2018" s="27">
        <f t="shared" si="93"/>
        <v>13.8899997982</v>
      </c>
    </row>
    <row r="2019" spans="1:24" x14ac:dyDescent="0.25">
      <c r="A2019" s="26">
        <v>46265</v>
      </c>
      <c r="B2019" s="27" t="s">
        <v>10413</v>
      </c>
      <c r="C2019" s="27" t="s">
        <v>2257</v>
      </c>
      <c r="D2019" s="27" t="s">
        <v>2262</v>
      </c>
      <c r="E2019" s="27" t="s">
        <v>35</v>
      </c>
      <c r="F2019" s="27" t="s">
        <v>23</v>
      </c>
      <c r="G2019" s="27" t="s">
        <v>36</v>
      </c>
      <c r="H2019" s="27" t="s">
        <v>24</v>
      </c>
      <c r="I2019" s="28">
        <v>91746700</v>
      </c>
      <c r="J2019" s="28">
        <v>0</v>
      </c>
      <c r="K2019" s="28">
        <v>91746700</v>
      </c>
      <c r="L2019" s="29">
        <v>1.19</v>
      </c>
      <c r="M2019" s="29">
        <f>IFERROR(_xlfn.XLOOKUP($B2019,'Ownership Metrics'!$A:$A,'Ownership Metrics'!$B:$B),"")</f>
        <v>14.73</v>
      </c>
      <c r="N2019" s="28">
        <f>IFERROR(_xlfn.XLOOKUP($B2019,'Ownership Metrics'!$A:$A,'Ownership Metrics'!$C:$C),"")</f>
        <v>1468</v>
      </c>
      <c r="O2019" s="29">
        <f>IFERROR(_xlfn.XLOOKUP($B2019,'Ownership Metrics'!$A:$A,'Ownership Metrics'!$D:$D),"")</f>
        <v>27.65</v>
      </c>
      <c r="P2019" s="29">
        <f>IFERROR(_xlfn.XLOOKUP($B2019,'Ownership Metrics'!$A:$A,'Ownership Metrics'!$E:$E),"")</f>
        <v>60.35</v>
      </c>
      <c r="Q2019" s="30">
        <f>IFERROR(_xlfn.XLOOKUP($B2019,'Ownership Metrics'!$A:$A,'Ownership Metrics'!$F:$F),"")</f>
        <v>10</v>
      </c>
      <c r="R2019" s="30">
        <f>IFERROR(_xlfn.XLOOKUP($B2019,'Ownership Metrics'!$A:$A,'Ownership Metrics'!$G:$G),"")</f>
        <v>38</v>
      </c>
      <c r="S2019" s="27" t="str">
        <f>IFERROR(_xlfn.XLOOKUP($B2019,'Ownership Metrics'!$A:$A,'Ownership Metrics'!$H:$H),"")</f>
        <v>Oligopoli</v>
      </c>
      <c r="T2019" s="27" t="str">
        <f>IFERROR(_xlfn.XLOOKUP($B2019,'Ownership Metrics'!$A:$A,'Ownership Metrics'!$I:$I),"")</f>
        <v>Sedang</v>
      </c>
      <c r="U2019" s="27">
        <f>IF(COUNTIFS($B$2:$B2019,$B2019,$D$2:$D2019,$D2019)=1,1,0)</f>
        <v>1</v>
      </c>
      <c r="V2019" s="27">
        <f t="shared" si="94"/>
        <v>1.19</v>
      </c>
      <c r="W2019" s="27">
        <f t="shared" si="95"/>
        <v>8</v>
      </c>
      <c r="X2019" s="27">
        <f t="shared" si="93"/>
        <v>1.1899997980999999</v>
      </c>
    </row>
    <row r="2020" spans="1:24" x14ac:dyDescent="0.25">
      <c r="A2020" s="26">
        <v>46265</v>
      </c>
      <c r="B2020" s="27" t="s">
        <v>10413</v>
      </c>
      <c r="C2020" s="27" t="s">
        <v>2257</v>
      </c>
      <c r="D2020" s="27" t="s">
        <v>2263</v>
      </c>
      <c r="E2020" s="27" t="s">
        <v>35</v>
      </c>
      <c r="F2020" s="27" t="s">
        <v>23</v>
      </c>
      <c r="G2020" s="27" t="s">
        <v>36</v>
      </c>
      <c r="H2020" s="27" t="s">
        <v>24</v>
      </c>
      <c r="I2020" s="28">
        <v>86877400</v>
      </c>
      <c r="J2020" s="28">
        <v>0</v>
      </c>
      <c r="K2020" s="28">
        <v>86877400</v>
      </c>
      <c r="L2020" s="29">
        <v>1.1299999999999999</v>
      </c>
      <c r="M2020" s="29">
        <f>IFERROR(_xlfn.XLOOKUP($B2020,'Ownership Metrics'!$A:$A,'Ownership Metrics'!$B:$B),"")</f>
        <v>14.73</v>
      </c>
      <c r="N2020" s="28">
        <f>IFERROR(_xlfn.XLOOKUP($B2020,'Ownership Metrics'!$A:$A,'Ownership Metrics'!$C:$C),"")</f>
        <v>1468</v>
      </c>
      <c r="O2020" s="29">
        <f>IFERROR(_xlfn.XLOOKUP($B2020,'Ownership Metrics'!$A:$A,'Ownership Metrics'!$D:$D),"")</f>
        <v>27.65</v>
      </c>
      <c r="P2020" s="29">
        <f>IFERROR(_xlfn.XLOOKUP($B2020,'Ownership Metrics'!$A:$A,'Ownership Metrics'!$E:$E),"")</f>
        <v>60.35</v>
      </c>
      <c r="Q2020" s="30">
        <f>IFERROR(_xlfn.XLOOKUP($B2020,'Ownership Metrics'!$A:$A,'Ownership Metrics'!$F:$F),"")</f>
        <v>10</v>
      </c>
      <c r="R2020" s="30">
        <f>IFERROR(_xlfn.XLOOKUP($B2020,'Ownership Metrics'!$A:$A,'Ownership Metrics'!$G:$G),"")</f>
        <v>38</v>
      </c>
      <c r="S2020" s="27" t="str">
        <f>IFERROR(_xlfn.XLOOKUP($B2020,'Ownership Metrics'!$A:$A,'Ownership Metrics'!$H:$H),"")</f>
        <v>Oligopoli</v>
      </c>
      <c r="T2020" s="27" t="str">
        <f>IFERROR(_xlfn.XLOOKUP($B2020,'Ownership Metrics'!$A:$A,'Ownership Metrics'!$I:$I),"")</f>
        <v>Sedang</v>
      </c>
      <c r="U2020" s="27">
        <f>IF(COUNTIFS($B$2:$B2020,$B2020,$D$2:$D2020,$D2020)=1,1,0)</f>
        <v>1</v>
      </c>
      <c r="V2020" s="27">
        <f t="shared" si="94"/>
        <v>1.1299999999999999</v>
      </c>
      <c r="W2020" s="27">
        <f t="shared" si="95"/>
        <v>9</v>
      </c>
      <c r="X2020" s="27">
        <f t="shared" si="93"/>
        <v>1.1299997979999998</v>
      </c>
    </row>
    <row r="2021" spans="1:24" x14ac:dyDescent="0.25">
      <c r="A2021" s="26">
        <v>46265</v>
      </c>
      <c r="B2021" s="27" t="s">
        <v>10413</v>
      </c>
      <c r="C2021" s="27" t="s">
        <v>2257</v>
      </c>
      <c r="D2021" s="27" t="s">
        <v>2264</v>
      </c>
      <c r="E2021" s="27" t="s">
        <v>35</v>
      </c>
      <c r="F2021" s="27" t="s">
        <v>23</v>
      </c>
      <c r="G2021" s="27" t="s">
        <v>36</v>
      </c>
      <c r="H2021" s="27" t="s">
        <v>24</v>
      </c>
      <c r="I2021" s="28">
        <v>248144400</v>
      </c>
      <c r="J2021" s="28">
        <v>0</v>
      </c>
      <c r="K2021" s="28">
        <v>248144400</v>
      </c>
      <c r="L2021" s="29">
        <v>3.23</v>
      </c>
      <c r="M2021" s="29">
        <f>IFERROR(_xlfn.XLOOKUP($B2021,'Ownership Metrics'!$A:$A,'Ownership Metrics'!$B:$B),"")</f>
        <v>14.73</v>
      </c>
      <c r="N2021" s="28">
        <f>IFERROR(_xlfn.XLOOKUP($B2021,'Ownership Metrics'!$A:$A,'Ownership Metrics'!$C:$C),"")</f>
        <v>1468</v>
      </c>
      <c r="O2021" s="29">
        <f>IFERROR(_xlfn.XLOOKUP($B2021,'Ownership Metrics'!$A:$A,'Ownership Metrics'!$D:$D),"")</f>
        <v>27.65</v>
      </c>
      <c r="P2021" s="29">
        <f>IFERROR(_xlfn.XLOOKUP($B2021,'Ownership Metrics'!$A:$A,'Ownership Metrics'!$E:$E),"")</f>
        <v>60.35</v>
      </c>
      <c r="Q2021" s="30">
        <f>IFERROR(_xlfn.XLOOKUP($B2021,'Ownership Metrics'!$A:$A,'Ownership Metrics'!$F:$F),"")</f>
        <v>10</v>
      </c>
      <c r="R2021" s="30">
        <f>IFERROR(_xlfn.XLOOKUP($B2021,'Ownership Metrics'!$A:$A,'Ownership Metrics'!$G:$G),"")</f>
        <v>38</v>
      </c>
      <c r="S2021" s="27" t="str">
        <f>IFERROR(_xlfn.XLOOKUP($B2021,'Ownership Metrics'!$A:$A,'Ownership Metrics'!$H:$H),"")</f>
        <v>Oligopoli</v>
      </c>
      <c r="T2021" s="27" t="str">
        <f>IFERROR(_xlfn.XLOOKUP($B2021,'Ownership Metrics'!$A:$A,'Ownership Metrics'!$I:$I),"")</f>
        <v>Sedang</v>
      </c>
      <c r="U2021" s="27">
        <f>IF(COUNTIFS($B$2:$B2021,$B2021,$D$2:$D2021,$D2021)=1,1,0)</f>
        <v>1</v>
      </c>
      <c r="V2021" s="27">
        <f t="shared" si="94"/>
        <v>3.23</v>
      </c>
      <c r="W2021" s="27">
        <f t="shared" si="95"/>
        <v>6</v>
      </c>
      <c r="X2021" s="27">
        <f t="shared" si="93"/>
        <v>3.2299997979000001</v>
      </c>
    </row>
    <row r="2022" spans="1:24" x14ac:dyDescent="0.25">
      <c r="A2022" s="26">
        <v>46265</v>
      </c>
      <c r="B2022" s="27" t="s">
        <v>10413</v>
      </c>
      <c r="C2022" s="27" t="s">
        <v>2257</v>
      </c>
      <c r="D2022" s="27" t="s">
        <v>2265</v>
      </c>
      <c r="E2022" s="27" t="s">
        <v>35</v>
      </c>
      <c r="F2022" s="27" t="s">
        <v>23</v>
      </c>
      <c r="G2022" s="27" t="s">
        <v>36</v>
      </c>
      <c r="H2022" s="27" t="s">
        <v>24</v>
      </c>
      <c r="I2022" s="28">
        <v>78380800</v>
      </c>
      <c r="J2022" s="28">
        <v>0</v>
      </c>
      <c r="K2022" s="28">
        <v>78380800</v>
      </c>
      <c r="L2022" s="29">
        <v>1.02</v>
      </c>
      <c r="M2022" s="29">
        <f>IFERROR(_xlfn.XLOOKUP($B2022,'Ownership Metrics'!$A:$A,'Ownership Metrics'!$B:$B),"")</f>
        <v>14.73</v>
      </c>
      <c r="N2022" s="28">
        <f>IFERROR(_xlfn.XLOOKUP($B2022,'Ownership Metrics'!$A:$A,'Ownership Metrics'!$C:$C),"")</f>
        <v>1468</v>
      </c>
      <c r="O2022" s="29">
        <f>IFERROR(_xlfn.XLOOKUP($B2022,'Ownership Metrics'!$A:$A,'Ownership Metrics'!$D:$D),"")</f>
        <v>27.65</v>
      </c>
      <c r="P2022" s="29">
        <f>IFERROR(_xlfn.XLOOKUP($B2022,'Ownership Metrics'!$A:$A,'Ownership Metrics'!$E:$E),"")</f>
        <v>60.35</v>
      </c>
      <c r="Q2022" s="30">
        <f>IFERROR(_xlfn.XLOOKUP($B2022,'Ownership Metrics'!$A:$A,'Ownership Metrics'!$F:$F),"")</f>
        <v>10</v>
      </c>
      <c r="R2022" s="30">
        <f>IFERROR(_xlfn.XLOOKUP($B2022,'Ownership Metrics'!$A:$A,'Ownership Metrics'!$G:$G),"")</f>
        <v>38</v>
      </c>
      <c r="S2022" s="27" t="str">
        <f>IFERROR(_xlfn.XLOOKUP($B2022,'Ownership Metrics'!$A:$A,'Ownership Metrics'!$H:$H),"")</f>
        <v>Oligopoli</v>
      </c>
      <c r="T2022" s="27" t="str">
        <f>IFERROR(_xlfn.XLOOKUP($B2022,'Ownership Metrics'!$A:$A,'Ownership Metrics'!$I:$I),"")</f>
        <v>Sedang</v>
      </c>
      <c r="U2022" s="27">
        <f>IF(COUNTIFS($B$2:$B2022,$B2022,$D$2:$D2022,$D2022)=1,1,0)</f>
        <v>1</v>
      </c>
      <c r="V2022" s="27">
        <f t="shared" si="94"/>
        <v>1.02</v>
      </c>
      <c r="W2022" s="27">
        <f t="shared" si="95"/>
        <v>10</v>
      </c>
      <c r="X2022" s="27">
        <f t="shared" si="93"/>
        <v>1.0199997977999999</v>
      </c>
    </row>
    <row r="2023" spans="1:24" x14ac:dyDescent="0.25">
      <c r="A2023" s="26">
        <v>46265</v>
      </c>
      <c r="B2023" s="27" t="s">
        <v>10414</v>
      </c>
      <c r="C2023" s="27" t="s">
        <v>2267</v>
      </c>
      <c r="D2023" s="27" t="s">
        <v>2268</v>
      </c>
      <c r="E2023" s="27" t="s">
        <v>22</v>
      </c>
      <c r="F2023" s="27" t="s">
        <v>32</v>
      </c>
      <c r="G2023" s="27"/>
      <c r="H2023" s="27" t="s">
        <v>64</v>
      </c>
      <c r="I2023" s="28">
        <v>1892724964</v>
      </c>
      <c r="J2023" s="28">
        <v>0</v>
      </c>
      <c r="K2023" s="28">
        <v>1892724964</v>
      </c>
      <c r="L2023" s="29">
        <v>19.989999999999998</v>
      </c>
      <c r="M2023" s="29">
        <f>IFERROR(_xlfn.XLOOKUP($B2023,'Ownership Metrics'!$A:$A,'Ownership Metrics'!$B:$B),"")</f>
        <v>1.06</v>
      </c>
      <c r="N2023" s="28">
        <f>IFERROR(_xlfn.XLOOKUP($B2023,'Ownership Metrics'!$A:$A,'Ownership Metrics'!$C:$C),"")</f>
        <v>2195</v>
      </c>
      <c r="O2023" s="29">
        <f>IFERROR(_xlfn.XLOOKUP($B2023,'Ownership Metrics'!$A:$A,'Ownership Metrics'!$D:$D),"")</f>
        <v>34.93</v>
      </c>
      <c r="P2023" s="29">
        <f>IFERROR(_xlfn.XLOOKUP($B2023,'Ownership Metrics'!$A:$A,'Ownership Metrics'!$E:$E),"")</f>
        <v>74.790000000000006</v>
      </c>
      <c r="Q2023" s="30">
        <f>IFERROR(_xlfn.XLOOKUP($B2023,'Ownership Metrics'!$A:$A,'Ownership Metrics'!$F:$F),"")</f>
        <v>7</v>
      </c>
      <c r="R2023" s="30">
        <f>IFERROR(_xlfn.XLOOKUP($B2023,'Ownership Metrics'!$A:$A,'Ownership Metrics'!$G:$G),"")</f>
        <v>50</v>
      </c>
      <c r="S2023" s="27" t="str">
        <f>IFERROR(_xlfn.XLOOKUP($B2023,'Ownership Metrics'!$A:$A,'Ownership Metrics'!$H:$H),"")</f>
        <v>Terkonsentrasi</v>
      </c>
      <c r="T2023" s="27" t="str">
        <f>IFERROR(_xlfn.XLOOKUP($B2023,'Ownership Metrics'!$A:$A,'Ownership Metrics'!$I:$I),"")</f>
        <v>Sedang</v>
      </c>
      <c r="U2023" s="27">
        <f>IF(COUNTIFS($B$2:$B2023,$B2023,$D$2:$D2023,$D2023)=1,1,0)</f>
        <v>1</v>
      </c>
      <c r="V2023" s="27">
        <f t="shared" si="94"/>
        <v>19.989999999999998</v>
      </c>
      <c r="W2023" s="27">
        <f t="shared" si="95"/>
        <v>2</v>
      </c>
      <c r="X2023" s="27">
        <f t="shared" si="93"/>
        <v>19.989999797699998</v>
      </c>
    </row>
    <row r="2024" spans="1:24" x14ac:dyDescent="0.25">
      <c r="A2024" s="26">
        <v>46265</v>
      </c>
      <c r="B2024" s="27" t="s">
        <v>10414</v>
      </c>
      <c r="C2024" s="27" t="s">
        <v>2267</v>
      </c>
      <c r="D2024" s="27" t="s">
        <v>2269</v>
      </c>
      <c r="E2024" s="27" t="s">
        <v>35</v>
      </c>
      <c r="F2024" s="27" t="s">
        <v>23</v>
      </c>
      <c r="G2024" s="27" t="s">
        <v>36</v>
      </c>
      <c r="H2024" s="27" t="s">
        <v>24</v>
      </c>
      <c r="I2024" s="28">
        <v>0</v>
      </c>
      <c r="J2024" s="28">
        <v>657855795</v>
      </c>
      <c r="K2024" s="28">
        <v>657855795</v>
      </c>
      <c r="L2024" s="29">
        <v>6.95</v>
      </c>
      <c r="M2024" s="29">
        <f>IFERROR(_xlfn.XLOOKUP($B2024,'Ownership Metrics'!$A:$A,'Ownership Metrics'!$B:$B),"")</f>
        <v>1.06</v>
      </c>
      <c r="N2024" s="28">
        <f>IFERROR(_xlfn.XLOOKUP($B2024,'Ownership Metrics'!$A:$A,'Ownership Metrics'!$C:$C),"")</f>
        <v>2195</v>
      </c>
      <c r="O2024" s="29">
        <f>IFERROR(_xlfn.XLOOKUP($B2024,'Ownership Metrics'!$A:$A,'Ownership Metrics'!$D:$D),"")</f>
        <v>34.93</v>
      </c>
      <c r="P2024" s="29">
        <f>IFERROR(_xlfn.XLOOKUP($B2024,'Ownership Metrics'!$A:$A,'Ownership Metrics'!$E:$E),"")</f>
        <v>74.790000000000006</v>
      </c>
      <c r="Q2024" s="30">
        <f>IFERROR(_xlfn.XLOOKUP($B2024,'Ownership Metrics'!$A:$A,'Ownership Metrics'!$F:$F),"")</f>
        <v>7</v>
      </c>
      <c r="R2024" s="30">
        <f>IFERROR(_xlfn.XLOOKUP($B2024,'Ownership Metrics'!$A:$A,'Ownership Metrics'!$G:$G),"")</f>
        <v>50</v>
      </c>
      <c r="S2024" s="27" t="str">
        <f>IFERROR(_xlfn.XLOOKUP($B2024,'Ownership Metrics'!$A:$A,'Ownership Metrics'!$H:$H),"")</f>
        <v>Terkonsentrasi</v>
      </c>
      <c r="T2024" s="27" t="str">
        <f>IFERROR(_xlfn.XLOOKUP($B2024,'Ownership Metrics'!$A:$A,'Ownership Metrics'!$I:$I),"")</f>
        <v>Sedang</v>
      </c>
      <c r="U2024" s="27">
        <f>IF(COUNTIFS($B$2:$B2024,$B2024,$D$2:$D2024,$D2024)=1,1,0)</f>
        <v>1</v>
      </c>
      <c r="V2024" s="27">
        <f t="shared" si="94"/>
        <v>6.95</v>
      </c>
      <c r="W2024" s="27">
        <f t="shared" si="95"/>
        <v>5</v>
      </c>
      <c r="X2024" s="27">
        <f t="shared" si="93"/>
        <v>6.9499997976000003</v>
      </c>
    </row>
    <row r="2025" spans="1:24" x14ac:dyDescent="0.25">
      <c r="A2025" s="26">
        <v>46265</v>
      </c>
      <c r="B2025" s="27" t="s">
        <v>10414</v>
      </c>
      <c r="C2025" s="27" t="s">
        <v>2267</v>
      </c>
      <c r="D2025" s="27" t="s">
        <v>2270</v>
      </c>
      <c r="E2025" s="27" t="s">
        <v>35</v>
      </c>
      <c r="F2025" s="27" t="s">
        <v>23</v>
      </c>
      <c r="G2025" s="27" t="s">
        <v>36</v>
      </c>
      <c r="H2025" s="27" t="s">
        <v>36</v>
      </c>
      <c r="I2025" s="28">
        <v>0</v>
      </c>
      <c r="J2025" s="28">
        <v>971832425</v>
      </c>
      <c r="K2025" s="28">
        <v>971832425</v>
      </c>
      <c r="L2025" s="29">
        <v>10.26</v>
      </c>
      <c r="M2025" s="29">
        <f>IFERROR(_xlfn.XLOOKUP($B2025,'Ownership Metrics'!$A:$A,'Ownership Metrics'!$B:$B),"")</f>
        <v>1.06</v>
      </c>
      <c r="N2025" s="28">
        <f>IFERROR(_xlfn.XLOOKUP($B2025,'Ownership Metrics'!$A:$A,'Ownership Metrics'!$C:$C),"")</f>
        <v>2195</v>
      </c>
      <c r="O2025" s="29">
        <f>IFERROR(_xlfn.XLOOKUP($B2025,'Ownership Metrics'!$A:$A,'Ownership Metrics'!$D:$D),"")</f>
        <v>34.93</v>
      </c>
      <c r="P2025" s="29">
        <f>IFERROR(_xlfn.XLOOKUP($B2025,'Ownership Metrics'!$A:$A,'Ownership Metrics'!$E:$E),"")</f>
        <v>74.790000000000006</v>
      </c>
      <c r="Q2025" s="30">
        <f>IFERROR(_xlfn.XLOOKUP($B2025,'Ownership Metrics'!$A:$A,'Ownership Metrics'!$F:$F),"")</f>
        <v>7</v>
      </c>
      <c r="R2025" s="30">
        <f>IFERROR(_xlfn.XLOOKUP($B2025,'Ownership Metrics'!$A:$A,'Ownership Metrics'!$G:$G),"")</f>
        <v>50</v>
      </c>
      <c r="S2025" s="27" t="str">
        <f>IFERROR(_xlfn.XLOOKUP($B2025,'Ownership Metrics'!$A:$A,'Ownership Metrics'!$H:$H),"")</f>
        <v>Terkonsentrasi</v>
      </c>
      <c r="T2025" s="27" t="str">
        <f>IFERROR(_xlfn.XLOOKUP($B2025,'Ownership Metrics'!$A:$A,'Ownership Metrics'!$I:$I),"")</f>
        <v>Sedang</v>
      </c>
      <c r="U2025" s="27">
        <f>IF(COUNTIFS($B$2:$B2025,$B2025,$D$2:$D2025,$D2025)=1,1,0)</f>
        <v>1</v>
      </c>
      <c r="V2025" s="27">
        <f t="shared" si="94"/>
        <v>10.26</v>
      </c>
      <c r="W2025" s="27">
        <f t="shared" si="95"/>
        <v>4</v>
      </c>
      <c r="X2025" s="27">
        <f t="shared" si="93"/>
        <v>10.259999797499999</v>
      </c>
    </row>
    <row r="2026" spans="1:24" x14ac:dyDescent="0.25">
      <c r="A2026" s="26">
        <v>46265</v>
      </c>
      <c r="B2026" s="27" t="s">
        <v>10414</v>
      </c>
      <c r="C2026" s="27" t="s">
        <v>2267</v>
      </c>
      <c r="D2026" s="27" t="s">
        <v>2271</v>
      </c>
      <c r="E2026" s="27" t="s">
        <v>35</v>
      </c>
      <c r="F2026" s="27" t="s">
        <v>23</v>
      </c>
      <c r="G2026" s="27" t="s">
        <v>36</v>
      </c>
      <c r="H2026" s="27" t="s">
        <v>24</v>
      </c>
      <c r="I2026" s="28">
        <v>0</v>
      </c>
      <c r="J2026" s="28">
        <v>3306889113</v>
      </c>
      <c r="K2026" s="28">
        <v>3306889113</v>
      </c>
      <c r="L2026" s="29">
        <v>34.93</v>
      </c>
      <c r="M2026" s="29">
        <f>IFERROR(_xlfn.XLOOKUP($B2026,'Ownership Metrics'!$A:$A,'Ownership Metrics'!$B:$B),"")</f>
        <v>1.06</v>
      </c>
      <c r="N2026" s="28">
        <f>IFERROR(_xlfn.XLOOKUP($B2026,'Ownership Metrics'!$A:$A,'Ownership Metrics'!$C:$C),"")</f>
        <v>2195</v>
      </c>
      <c r="O2026" s="29">
        <f>IFERROR(_xlfn.XLOOKUP($B2026,'Ownership Metrics'!$A:$A,'Ownership Metrics'!$D:$D),"")</f>
        <v>34.93</v>
      </c>
      <c r="P2026" s="29">
        <f>IFERROR(_xlfn.XLOOKUP($B2026,'Ownership Metrics'!$A:$A,'Ownership Metrics'!$E:$E),"")</f>
        <v>74.790000000000006</v>
      </c>
      <c r="Q2026" s="30">
        <f>IFERROR(_xlfn.XLOOKUP($B2026,'Ownership Metrics'!$A:$A,'Ownership Metrics'!$F:$F),"")</f>
        <v>7</v>
      </c>
      <c r="R2026" s="30">
        <f>IFERROR(_xlfn.XLOOKUP($B2026,'Ownership Metrics'!$A:$A,'Ownership Metrics'!$G:$G),"")</f>
        <v>50</v>
      </c>
      <c r="S2026" s="27" t="str">
        <f>IFERROR(_xlfn.XLOOKUP($B2026,'Ownership Metrics'!$A:$A,'Ownership Metrics'!$H:$H),"")</f>
        <v>Terkonsentrasi</v>
      </c>
      <c r="T2026" s="27" t="str">
        <f>IFERROR(_xlfn.XLOOKUP($B2026,'Ownership Metrics'!$A:$A,'Ownership Metrics'!$I:$I),"")</f>
        <v>Sedang</v>
      </c>
      <c r="U2026" s="27">
        <f>IF(COUNTIFS($B$2:$B2026,$B2026,$D$2:$D2026,$D2026)=1,1,0)</f>
        <v>1</v>
      </c>
      <c r="V2026" s="27">
        <f t="shared" si="94"/>
        <v>34.93</v>
      </c>
      <c r="W2026" s="27">
        <f t="shared" si="95"/>
        <v>1</v>
      </c>
      <c r="X2026" s="27">
        <f t="shared" si="93"/>
        <v>34.929999797400001</v>
      </c>
    </row>
    <row r="2027" spans="1:24" x14ac:dyDescent="0.25">
      <c r="A2027" s="26">
        <v>46265</v>
      </c>
      <c r="B2027" s="27" t="s">
        <v>10414</v>
      </c>
      <c r="C2027" s="27" t="s">
        <v>2267</v>
      </c>
      <c r="D2027" s="27" t="s">
        <v>2272</v>
      </c>
      <c r="E2027" s="27" t="s">
        <v>35</v>
      </c>
      <c r="F2027" s="27" t="s">
        <v>23</v>
      </c>
      <c r="G2027" s="27" t="s">
        <v>36</v>
      </c>
      <c r="H2027" s="27" t="s">
        <v>36</v>
      </c>
      <c r="I2027" s="28">
        <v>0</v>
      </c>
      <c r="J2027" s="28">
        <v>1881573854</v>
      </c>
      <c r="K2027" s="28">
        <v>1881573854</v>
      </c>
      <c r="L2027" s="29">
        <v>19.87</v>
      </c>
      <c r="M2027" s="29">
        <f>IFERROR(_xlfn.XLOOKUP($B2027,'Ownership Metrics'!$A:$A,'Ownership Metrics'!$B:$B),"")</f>
        <v>1.06</v>
      </c>
      <c r="N2027" s="28">
        <f>IFERROR(_xlfn.XLOOKUP($B2027,'Ownership Metrics'!$A:$A,'Ownership Metrics'!$C:$C),"")</f>
        <v>2195</v>
      </c>
      <c r="O2027" s="29">
        <f>IFERROR(_xlfn.XLOOKUP($B2027,'Ownership Metrics'!$A:$A,'Ownership Metrics'!$D:$D),"")</f>
        <v>34.93</v>
      </c>
      <c r="P2027" s="29">
        <f>IFERROR(_xlfn.XLOOKUP($B2027,'Ownership Metrics'!$A:$A,'Ownership Metrics'!$E:$E),"")</f>
        <v>74.790000000000006</v>
      </c>
      <c r="Q2027" s="30">
        <f>IFERROR(_xlfn.XLOOKUP($B2027,'Ownership Metrics'!$A:$A,'Ownership Metrics'!$F:$F),"")</f>
        <v>7</v>
      </c>
      <c r="R2027" s="30">
        <f>IFERROR(_xlfn.XLOOKUP($B2027,'Ownership Metrics'!$A:$A,'Ownership Metrics'!$G:$G),"")</f>
        <v>50</v>
      </c>
      <c r="S2027" s="27" t="str">
        <f>IFERROR(_xlfn.XLOOKUP($B2027,'Ownership Metrics'!$A:$A,'Ownership Metrics'!$H:$H),"")</f>
        <v>Terkonsentrasi</v>
      </c>
      <c r="T2027" s="27" t="str">
        <f>IFERROR(_xlfn.XLOOKUP($B2027,'Ownership Metrics'!$A:$A,'Ownership Metrics'!$I:$I),"")</f>
        <v>Sedang</v>
      </c>
      <c r="U2027" s="27">
        <f>IF(COUNTIFS($B$2:$B2027,$B2027,$D$2:$D2027,$D2027)=1,1,0)</f>
        <v>1</v>
      </c>
      <c r="V2027" s="27">
        <f t="shared" si="94"/>
        <v>19.87</v>
      </c>
      <c r="W2027" s="27">
        <f t="shared" si="95"/>
        <v>3</v>
      </c>
      <c r="X2027" s="27">
        <f t="shared" si="93"/>
        <v>19.8699997973</v>
      </c>
    </row>
    <row r="2028" spans="1:24" x14ac:dyDescent="0.25">
      <c r="A2028" s="26">
        <v>46265</v>
      </c>
      <c r="B2028" s="27" t="s">
        <v>10414</v>
      </c>
      <c r="C2028" s="27" t="s">
        <v>2267</v>
      </c>
      <c r="D2028" s="27" t="s">
        <v>2273</v>
      </c>
      <c r="E2028" s="27" t="s">
        <v>427</v>
      </c>
      <c r="F2028" s="27" t="s">
        <v>32</v>
      </c>
      <c r="G2028" s="27"/>
      <c r="H2028" s="27" t="s">
        <v>64</v>
      </c>
      <c r="I2028" s="28">
        <v>445879173</v>
      </c>
      <c r="J2028" s="28">
        <v>0</v>
      </c>
      <c r="K2028" s="28">
        <v>445879173</v>
      </c>
      <c r="L2028" s="29">
        <v>4.71</v>
      </c>
      <c r="M2028" s="29">
        <f>IFERROR(_xlfn.XLOOKUP($B2028,'Ownership Metrics'!$A:$A,'Ownership Metrics'!$B:$B),"")</f>
        <v>1.06</v>
      </c>
      <c r="N2028" s="28">
        <f>IFERROR(_xlfn.XLOOKUP($B2028,'Ownership Metrics'!$A:$A,'Ownership Metrics'!$C:$C),"")</f>
        <v>2195</v>
      </c>
      <c r="O2028" s="29">
        <f>IFERROR(_xlfn.XLOOKUP($B2028,'Ownership Metrics'!$A:$A,'Ownership Metrics'!$D:$D),"")</f>
        <v>34.93</v>
      </c>
      <c r="P2028" s="29">
        <f>IFERROR(_xlfn.XLOOKUP($B2028,'Ownership Metrics'!$A:$A,'Ownership Metrics'!$E:$E),"")</f>
        <v>74.790000000000006</v>
      </c>
      <c r="Q2028" s="30">
        <f>IFERROR(_xlfn.XLOOKUP($B2028,'Ownership Metrics'!$A:$A,'Ownership Metrics'!$F:$F),"")</f>
        <v>7</v>
      </c>
      <c r="R2028" s="30">
        <f>IFERROR(_xlfn.XLOOKUP($B2028,'Ownership Metrics'!$A:$A,'Ownership Metrics'!$G:$G),"")</f>
        <v>50</v>
      </c>
      <c r="S2028" s="27" t="str">
        <f>IFERROR(_xlfn.XLOOKUP($B2028,'Ownership Metrics'!$A:$A,'Ownership Metrics'!$H:$H),"")</f>
        <v>Terkonsentrasi</v>
      </c>
      <c r="T2028" s="27" t="str">
        <f>IFERROR(_xlfn.XLOOKUP($B2028,'Ownership Metrics'!$A:$A,'Ownership Metrics'!$I:$I),"")</f>
        <v>Sedang</v>
      </c>
      <c r="U2028" s="27">
        <f>IF(COUNTIFS($B$2:$B2028,$B2028,$D$2:$D2028,$D2028)=1,1,0)</f>
        <v>1</v>
      </c>
      <c r="V2028" s="27">
        <f t="shared" si="94"/>
        <v>4.71</v>
      </c>
      <c r="W2028" s="27">
        <f t="shared" si="95"/>
        <v>6</v>
      </c>
      <c r="X2028" s="27">
        <f t="shared" si="93"/>
        <v>4.7099997972000001</v>
      </c>
    </row>
    <row r="2029" spans="1:24" x14ac:dyDescent="0.25">
      <c r="A2029" s="26">
        <v>46265</v>
      </c>
      <c r="B2029" s="27" t="s">
        <v>10414</v>
      </c>
      <c r="C2029" s="27" t="s">
        <v>2267</v>
      </c>
      <c r="D2029" s="27" t="s">
        <v>2274</v>
      </c>
      <c r="E2029" s="27" t="s">
        <v>427</v>
      </c>
      <c r="F2029" s="27" t="s">
        <v>32</v>
      </c>
      <c r="G2029" s="27"/>
      <c r="H2029" s="27" t="s">
        <v>64</v>
      </c>
      <c r="I2029" s="28">
        <v>211603676</v>
      </c>
      <c r="J2029" s="28">
        <v>0</v>
      </c>
      <c r="K2029" s="28">
        <v>211603676</v>
      </c>
      <c r="L2029" s="29">
        <v>2.23</v>
      </c>
      <c r="M2029" s="29">
        <f>IFERROR(_xlfn.XLOOKUP($B2029,'Ownership Metrics'!$A:$A,'Ownership Metrics'!$B:$B),"")</f>
        <v>1.06</v>
      </c>
      <c r="N2029" s="28">
        <f>IFERROR(_xlfn.XLOOKUP($B2029,'Ownership Metrics'!$A:$A,'Ownership Metrics'!$C:$C),"")</f>
        <v>2195</v>
      </c>
      <c r="O2029" s="29">
        <f>IFERROR(_xlfn.XLOOKUP($B2029,'Ownership Metrics'!$A:$A,'Ownership Metrics'!$D:$D),"")</f>
        <v>34.93</v>
      </c>
      <c r="P2029" s="29">
        <f>IFERROR(_xlfn.XLOOKUP($B2029,'Ownership Metrics'!$A:$A,'Ownership Metrics'!$E:$E),"")</f>
        <v>74.790000000000006</v>
      </c>
      <c r="Q2029" s="30">
        <f>IFERROR(_xlfn.XLOOKUP($B2029,'Ownership Metrics'!$A:$A,'Ownership Metrics'!$F:$F),"")</f>
        <v>7</v>
      </c>
      <c r="R2029" s="30">
        <f>IFERROR(_xlfn.XLOOKUP($B2029,'Ownership Metrics'!$A:$A,'Ownership Metrics'!$G:$G),"")</f>
        <v>50</v>
      </c>
      <c r="S2029" s="27" t="str">
        <f>IFERROR(_xlfn.XLOOKUP($B2029,'Ownership Metrics'!$A:$A,'Ownership Metrics'!$H:$H),"")</f>
        <v>Terkonsentrasi</v>
      </c>
      <c r="T2029" s="27" t="str">
        <f>IFERROR(_xlfn.XLOOKUP($B2029,'Ownership Metrics'!$A:$A,'Ownership Metrics'!$I:$I),"")</f>
        <v>Sedang</v>
      </c>
      <c r="U2029" s="27">
        <f>IF(COUNTIFS($B$2:$B2029,$B2029,$D$2:$D2029,$D2029)=1,1,0)</f>
        <v>1</v>
      </c>
      <c r="V2029" s="27">
        <f t="shared" si="94"/>
        <v>2.23</v>
      </c>
      <c r="W2029" s="27">
        <f t="shared" si="95"/>
        <v>7</v>
      </c>
      <c r="X2029" s="27">
        <f t="shared" si="93"/>
        <v>2.2299997971000001</v>
      </c>
    </row>
    <row r="2030" spans="1:24" x14ac:dyDescent="0.25">
      <c r="A2030" s="26">
        <v>46265</v>
      </c>
      <c r="B2030" s="27" t="s">
        <v>10415</v>
      </c>
      <c r="C2030" s="27" t="s">
        <v>2276</v>
      </c>
      <c r="D2030" s="27" t="s">
        <v>2277</v>
      </c>
      <c r="E2030" s="27" t="s">
        <v>83</v>
      </c>
      <c r="F2030" s="27" t="s">
        <v>23</v>
      </c>
      <c r="G2030" s="27"/>
      <c r="H2030" s="27" t="s">
        <v>24</v>
      </c>
      <c r="I2030" s="28">
        <v>625000000</v>
      </c>
      <c r="J2030" s="28">
        <v>0</v>
      </c>
      <c r="K2030" s="28">
        <v>625000000</v>
      </c>
      <c r="L2030" s="29">
        <v>3.7</v>
      </c>
      <c r="M2030" s="29">
        <f>IFERROR(_xlfn.XLOOKUP($B2030,'Ownership Metrics'!$A:$A,'Ownership Metrics'!$B:$B),"")</f>
        <v>4.3899999999999997</v>
      </c>
      <c r="N2030" s="28">
        <f>IFERROR(_xlfn.XLOOKUP($B2030,'Ownership Metrics'!$A:$A,'Ownership Metrics'!$C:$C),"")</f>
        <v>8208</v>
      </c>
      <c r="O2030" s="29">
        <f>IFERROR(_xlfn.XLOOKUP($B2030,'Ownership Metrics'!$A:$A,'Ownership Metrics'!$D:$D),"")</f>
        <v>90.51</v>
      </c>
      <c r="P2030" s="29">
        <f>IFERROR(_xlfn.XLOOKUP($B2030,'Ownership Metrics'!$A:$A,'Ownership Metrics'!$E:$E),"")</f>
        <v>95.61</v>
      </c>
      <c r="Q2030" s="30">
        <f>IFERROR(_xlfn.XLOOKUP($B2030,'Ownership Metrics'!$A:$A,'Ownership Metrics'!$F:$F),"")</f>
        <v>3</v>
      </c>
      <c r="R2030" s="30">
        <f>IFERROR(_xlfn.XLOOKUP($B2030,'Ownership Metrics'!$A:$A,'Ownership Metrics'!$G:$G),"")</f>
        <v>88</v>
      </c>
      <c r="S2030" s="27" t="str">
        <f>IFERROR(_xlfn.XLOOKUP($B2030,'Ownership Metrics'!$A:$A,'Ownership Metrics'!$H:$H),"")</f>
        <v>Mayoritas</v>
      </c>
      <c r="T2030" s="27" t="str">
        <f>IFERROR(_xlfn.XLOOKUP($B2030,'Ownership Metrics'!$A:$A,'Ownership Metrics'!$I:$I),"")</f>
        <v>Tinggi</v>
      </c>
      <c r="U2030" s="27">
        <f>IF(COUNTIFS($B$2:$B2030,$B2030,$D$2:$D2030,$D2030)=1,1,0)</f>
        <v>1</v>
      </c>
      <c r="V2030" s="27">
        <f t="shared" si="94"/>
        <v>3.7</v>
      </c>
      <c r="W2030" s="27">
        <f t="shared" si="95"/>
        <v>2</v>
      </c>
      <c r="X2030" s="27">
        <f t="shared" si="93"/>
        <v>3.6999997970000003</v>
      </c>
    </row>
    <row r="2031" spans="1:24" x14ac:dyDescent="0.25">
      <c r="A2031" s="26">
        <v>46265</v>
      </c>
      <c r="B2031" s="27" t="s">
        <v>10415</v>
      </c>
      <c r="C2031" s="27" t="s">
        <v>2276</v>
      </c>
      <c r="D2031" s="27" t="s">
        <v>2278</v>
      </c>
      <c r="E2031" s="27" t="s">
        <v>31</v>
      </c>
      <c r="F2031" s="27" t="s">
        <v>32</v>
      </c>
      <c r="G2031" s="27"/>
      <c r="H2031" s="27" t="s">
        <v>133</v>
      </c>
      <c r="I2031" s="28">
        <v>4923693929</v>
      </c>
      <c r="J2031" s="28">
        <v>10364979314</v>
      </c>
      <c r="K2031" s="28">
        <v>15288673243</v>
      </c>
      <c r="L2031" s="29">
        <v>90.51</v>
      </c>
      <c r="M2031" s="29">
        <f>IFERROR(_xlfn.XLOOKUP($B2031,'Ownership Metrics'!$A:$A,'Ownership Metrics'!$B:$B),"")</f>
        <v>4.3899999999999997</v>
      </c>
      <c r="N2031" s="28">
        <f>IFERROR(_xlfn.XLOOKUP($B2031,'Ownership Metrics'!$A:$A,'Ownership Metrics'!$C:$C),"")</f>
        <v>8208</v>
      </c>
      <c r="O2031" s="29">
        <f>IFERROR(_xlfn.XLOOKUP($B2031,'Ownership Metrics'!$A:$A,'Ownership Metrics'!$D:$D),"")</f>
        <v>90.51</v>
      </c>
      <c r="P2031" s="29">
        <f>IFERROR(_xlfn.XLOOKUP($B2031,'Ownership Metrics'!$A:$A,'Ownership Metrics'!$E:$E),"")</f>
        <v>95.61</v>
      </c>
      <c r="Q2031" s="30">
        <f>IFERROR(_xlfn.XLOOKUP($B2031,'Ownership Metrics'!$A:$A,'Ownership Metrics'!$F:$F),"")</f>
        <v>3</v>
      </c>
      <c r="R2031" s="30">
        <f>IFERROR(_xlfn.XLOOKUP($B2031,'Ownership Metrics'!$A:$A,'Ownership Metrics'!$G:$G),"")</f>
        <v>88</v>
      </c>
      <c r="S2031" s="27" t="str">
        <f>IFERROR(_xlfn.XLOOKUP($B2031,'Ownership Metrics'!$A:$A,'Ownership Metrics'!$H:$H),"")</f>
        <v>Mayoritas</v>
      </c>
      <c r="T2031" s="27" t="str">
        <f>IFERROR(_xlfn.XLOOKUP($B2031,'Ownership Metrics'!$A:$A,'Ownership Metrics'!$I:$I),"")</f>
        <v>Tinggi</v>
      </c>
      <c r="U2031" s="27">
        <f>IF(COUNTIFS($B$2:$B2031,$B2031,$D$2:$D2031,$D2031)=1,1,0)</f>
        <v>1</v>
      </c>
      <c r="V2031" s="27">
        <f t="shared" si="94"/>
        <v>90.51</v>
      </c>
      <c r="W2031" s="27">
        <f t="shared" si="95"/>
        <v>1</v>
      </c>
      <c r="X2031" s="27">
        <f t="shared" si="93"/>
        <v>90.509999796900004</v>
      </c>
    </row>
    <row r="2032" spans="1:24" x14ac:dyDescent="0.25">
      <c r="A2032" s="26">
        <v>46265</v>
      </c>
      <c r="B2032" s="27" t="s">
        <v>10415</v>
      </c>
      <c r="C2032" s="27" t="s">
        <v>2276</v>
      </c>
      <c r="D2032" s="27" t="s">
        <v>2279</v>
      </c>
      <c r="E2032" s="27" t="s">
        <v>35</v>
      </c>
      <c r="F2032" s="27" t="s">
        <v>23</v>
      </c>
      <c r="G2032" s="27" t="s">
        <v>36</v>
      </c>
      <c r="H2032" s="27" t="s">
        <v>24</v>
      </c>
      <c r="I2032" s="28">
        <v>236995977</v>
      </c>
      <c r="J2032" s="28">
        <v>0</v>
      </c>
      <c r="K2032" s="28">
        <v>236995977</v>
      </c>
      <c r="L2032" s="29">
        <v>1.4</v>
      </c>
      <c r="M2032" s="29">
        <f>IFERROR(_xlfn.XLOOKUP($B2032,'Ownership Metrics'!$A:$A,'Ownership Metrics'!$B:$B),"")</f>
        <v>4.3899999999999997</v>
      </c>
      <c r="N2032" s="28">
        <f>IFERROR(_xlfn.XLOOKUP($B2032,'Ownership Metrics'!$A:$A,'Ownership Metrics'!$C:$C),"")</f>
        <v>8208</v>
      </c>
      <c r="O2032" s="29">
        <f>IFERROR(_xlfn.XLOOKUP($B2032,'Ownership Metrics'!$A:$A,'Ownership Metrics'!$D:$D),"")</f>
        <v>90.51</v>
      </c>
      <c r="P2032" s="29">
        <f>IFERROR(_xlfn.XLOOKUP($B2032,'Ownership Metrics'!$A:$A,'Ownership Metrics'!$E:$E),"")</f>
        <v>95.61</v>
      </c>
      <c r="Q2032" s="30">
        <f>IFERROR(_xlfn.XLOOKUP($B2032,'Ownership Metrics'!$A:$A,'Ownership Metrics'!$F:$F),"")</f>
        <v>3</v>
      </c>
      <c r="R2032" s="30">
        <f>IFERROR(_xlfn.XLOOKUP($B2032,'Ownership Metrics'!$A:$A,'Ownership Metrics'!$G:$G),"")</f>
        <v>88</v>
      </c>
      <c r="S2032" s="27" t="str">
        <f>IFERROR(_xlfn.XLOOKUP($B2032,'Ownership Metrics'!$A:$A,'Ownership Metrics'!$H:$H),"")</f>
        <v>Mayoritas</v>
      </c>
      <c r="T2032" s="27" t="str">
        <f>IFERROR(_xlfn.XLOOKUP($B2032,'Ownership Metrics'!$A:$A,'Ownership Metrics'!$I:$I),"")</f>
        <v>Tinggi</v>
      </c>
      <c r="U2032" s="27">
        <f>IF(COUNTIFS($B$2:$B2032,$B2032,$D$2:$D2032,$D2032)=1,1,0)</f>
        <v>1</v>
      </c>
      <c r="V2032" s="27">
        <f t="shared" si="94"/>
        <v>1.4</v>
      </c>
      <c r="W2032" s="27">
        <f t="shared" si="95"/>
        <v>3</v>
      </c>
      <c r="X2032" s="27">
        <f t="shared" si="93"/>
        <v>1.3999997968</v>
      </c>
    </row>
    <row r="2033" spans="1:24" x14ac:dyDescent="0.25">
      <c r="A2033" s="26">
        <v>46265</v>
      </c>
      <c r="B2033" s="27" t="s">
        <v>10416</v>
      </c>
      <c r="C2033" s="27" t="s">
        <v>2281</v>
      </c>
      <c r="D2033" s="27" t="s">
        <v>2282</v>
      </c>
      <c r="E2033" s="27" t="s">
        <v>22</v>
      </c>
      <c r="F2033" s="27" t="s">
        <v>23</v>
      </c>
      <c r="G2033" s="27"/>
      <c r="H2033" s="27" t="s">
        <v>24</v>
      </c>
      <c r="I2033" s="28">
        <v>410510000</v>
      </c>
      <c r="J2033" s="28">
        <v>0</v>
      </c>
      <c r="K2033" s="28">
        <v>410510000</v>
      </c>
      <c r="L2033" s="29">
        <v>2.89</v>
      </c>
      <c r="M2033" s="29">
        <f>IFERROR(_xlfn.XLOOKUP($B2033,'Ownership Metrics'!$A:$A,'Ownership Metrics'!$B:$B),"")</f>
        <v>2.31</v>
      </c>
      <c r="N2033" s="28">
        <f>IFERROR(_xlfn.XLOOKUP($B2033,'Ownership Metrics'!$A:$A,'Ownership Metrics'!$C:$C),"")</f>
        <v>2626</v>
      </c>
      <c r="O2033" s="29">
        <f>IFERROR(_xlfn.XLOOKUP($B2033,'Ownership Metrics'!$A:$A,'Ownership Metrics'!$D:$D),"")</f>
        <v>39.35</v>
      </c>
      <c r="P2033" s="29">
        <f>IFERROR(_xlfn.XLOOKUP($B2033,'Ownership Metrics'!$A:$A,'Ownership Metrics'!$E:$E),"")</f>
        <v>84.78</v>
      </c>
      <c r="Q2033" s="30">
        <f>IFERROR(_xlfn.XLOOKUP($B2033,'Ownership Metrics'!$A:$A,'Ownership Metrics'!$F:$F),"")</f>
        <v>9</v>
      </c>
      <c r="R2033" s="30">
        <f>IFERROR(_xlfn.XLOOKUP($B2033,'Ownership Metrics'!$A:$A,'Ownership Metrics'!$G:$G),"")</f>
        <v>53</v>
      </c>
      <c r="S2033" s="27" t="str">
        <f>IFERROR(_xlfn.XLOOKUP($B2033,'Ownership Metrics'!$A:$A,'Ownership Metrics'!$H:$H),"")</f>
        <v>Terkonsentrasi</v>
      </c>
      <c r="T2033" s="27" t="str">
        <f>IFERROR(_xlfn.XLOOKUP($B2033,'Ownership Metrics'!$A:$A,'Ownership Metrics'!$I:$I),"")</f>
        <v>Sedang</v>
      </c>
      <c r="U2033" s="27">
        <f>IF(COUNTIFS($B$2:$B2033,$B2033,$D$2:$D2033,$D2033)=1,1,0)</f>
        <v>1</v>
      </c>
      <c r="V2033" s="27">
        <f t="shared" si="94"/>
        <v>2.89</v>
      </c>
      <c r="W2033" s="27">
        <f t="shared" si="95"/>
        <v>5</v>
      </c>
      <c r="X2033" s="27">
        <f t="shared" si="93"/>
        <v>2.8899997967000002</v>
      </c>
    </row>
    <row r="2034" spans="1:24" x14ac:dyDescent="0.25">
      <c r="A2034" s="26">
        <v>46265</v>
      </c>
      <c r="B2034" s="27" t="s">
        <v>10416</v>
      </c>
      <c r="C2034" s="27" t="s">
        <v>2281</v>
      </c>
      <c r="D2034" s="27" t="s">
        <v>2283</v>
      </c>
      <c r="E2034" s="27" t="s">
        <v>22</v>
      </c>
      <c r="F2034" s="27" t="s">
        <v>23</v>
      </c>
      <c r="G2034" s="27"/>
      <c r="H2034" s="27" t="s">
        <v>24</v>
      </c>
      <c r="I2034" s="28">
        <v>2854633305</v>
      </c>
      <c r="J2034" s="28">
        <v>0</v>
      </c>
      <c r="K2034" s="28">
        <v>2854633305</v>
      </c>
      <c r="L2034" s="29">
        <v>20.13</v>
      </c>
      <c r="M2034" s="29">
        <f>IFERROR(_xlfn.XLOOKUP($B2034,'Ownership Metrics'!$A:$A,'Ownership Metrics'!$B:$B),"")</f>
        <v>2.31</v>
      </c>
      <c r="N2034" s="28">
        <f>IFERROR(_xlfn.XLOOKUP($B2034,'Ownership Metrics'!$A:$A,'Ownership Metrics'!$C:$C),"")</f>
        <v>2626</v>
      </c>
      <c r="O2034" s="29">
        <f>IFERROR(_xlfn.XLOOKUP($B2034,'Ownership Metrics'!$A:$A,'Ownership Metrics'!$D:$D),"")</f>
        <v>39.35</v>
      </c>
      <c r="P2034" s="29">
        <f>IFERROR(_xlfn.XLOOKUP($B2034,'Ownership Metrics'!$A:$A,'Ownership Metrics'!$E:$E),"")</f>
        <v>84.78</v>
      </c>
      <c r="Q2034" s="30">
        <f>IFERROR(_xlfn.XLOOKUP($B2034,'Ownership Metrics'!$A:$A,'Ownership Metrics'!$F:$F),"")</f>
        <v>9</v>
      </c>
      <c r="R2034" s="30">
        <f>IFERROR(_xlfn.XLOOKUP($B2034,'Ownership Metrics'!$A:$A,'Ownership Metrics'!$G:$G),"")</f>
        <v>53</v>
      </c>
      <c r="S2034" s="27" t="str">
        <f>IFERROR(_xlfn.XLOOKUP($B2034,'Ownership Metrics'!$A:$A,'Ownership Metrics'!$H:$H),"")</f>
        <v>Terkonsentrasi</v>
      </c>
      <c r="T2034" s="27" t="str">
        <f>IFERROR(_xlfn.XLOOKUP($B2034,'Ownership Metrics'!$A:$A,'Ownership Metrics'!$I:$I),"")</f>
        <v>Sedang</v>
      </c>
      <c r="U2034" s="27">
        <f>IF(COUNTIFS($B$2:$B2034,$B2034,$D$2:$D2034,$D2034)=1,1,0)</f>
        <v>1</v>
      </c>
      <c r="V2034" s="27">
        <f t="shared" si="94"/>
        <v>20.13</v>
      </c>
      <c r="W2034" s="27">
        <f t="shared" si="95"/>
        <v>3</v>
      </c>
      <c r="X2034" s="27">
        <f t="shared" si="93"/>
        <v>20.1299997966</v>
      </c>
    </row>
    <row r="2035" spans="1:24" x14ac:dyDescent="0.25">
      <c r="A2035" s="26">
        <v>46265</v>
      </c>
      <c r="B2035" s="27" t="s">
        <v>10416</v>
      </c>
      <c r="C2035" s="27" t="s">
        <v>2281</v>
      </c>
      <c r="D2035" s="27" t="s">
        <v>2284</v>
      </c>
      <c r="E2035" s="27" t="s">
        <v>22</v>
      </c>
      <c r="F2035" s="27" t="s">
        <v>23</v>
      </c>
      <c r="G2035" s="27"/>
      <c r="H2035" s="27" t="s">
        <v>24</v>
      </c>
      <c r="I2035" s="28">
        <v>282150000</v>
      </c>
      <c r="J2035" s="28">
        <v>0</v>
      </c>
      <c r="K2035" s="28">
        <v>282150000</v>
      </c>
      <c r="L2035" s="29">
        <v>1.99</v>
      </c>
      <c r="M2035" s="29">
        <f>IFERROR(_xlfn.XLOOKUP($B2035,'Ownership Metrics'!$A:$A,'Ownership Metrics'!$B:$B),"")</f>
        <v>2.31</v>
      </c>
      <c r="N2035" s="28">
        <f>IFERROR(_xlfn.XLOOKUP($B2035,'Ownership Metrics'!$A:$A,'Ownership Metrics'!$C:$C),"")</f>
        <v>2626</v>
      </c>
      <c r="O2035" s="29">
        <f>IFERROR(_xlfn.XLOOKUP($B2035,'Ownership Metrics'!$A:$A,'Ownership Metrics'!$D:$D),"")</f>
        <v>39.35</v>
      </c>
      <c r="P2035" s="29">
        <f>IFERROR(_xlfn.XLOOKUP($B2035,'Ownership Metrics'!$A:$A,'Ownership Metrics'!$E:$E),"")</f>
        <v>84.78</v>
      </c>
      <c r="Q2035" s="30">
        <f>IFERROR(_xlfn.XLOOKUP($B2035,'Ownership Metrics'!$A:$A,'Ownership Metrics'!$F:$F),"")</f>
        <v>9</v>
      </c>
      <c r="R2035" s="30">
        <f>IFERROR(_xlfn.XLOOKUP($B2035,'Ownership Metrics'!$A:$A,'Ownership Metrics'!$G:$G),"")</f>
        <v>53</v>
      </c>
      <c r="S2035" s="27" t="str">
        <f>IFERROR(_xlfn.XLOOKUP($B2035,'Ownership Metrics'!$A:$A,'Ownership Metrics'!$H:$H),"")</f>
        <v>Terkonsentrasi</v>
      </c>
      <c r="T2035" s="27" t="str">
        <f>IFERROR(_xlfn.XLOOKUP($B2035,'Ownership Metrics'!$A:$A,'Ownership Metrics'!$I:$I),"")</f>
        <v>Sedang</v>
      </c>
      <c r="U2035" s="27">
        <f>IF(COUNTIFS($B$2:$B2035,$B2035,$D$2:$D2035,$D2035)=1,1,0)</f>
        <v>1</v>
      </c>
      <c r="V2035" s="27">
        <f t="shared" si="94"/>
        <v>1.99</v>
      </c>
      <c r="W2035" s="27">
        <f t="shared" si="95"/>
        <v>7</v>
      </c>
      <c r="X2035" s="27">
        <f t="shared" si="93"/>
        <v>1.9899997965</v>
      </c>
    </row>
    <row r="2036" spans="1:24" x14ac:dyDescent="0.25">
      <c r="A2036" s="26">
        <v>46265</v>
      </c>
      <c r="B2036" s="27" t="s">
        <v>10416</v>
      </c>
      <c r="C2036" s="27" t="s">
        <v>2281</v>
      </c>
      <c r="D2036" s="27" t="s">
        <v>2285</v>
      </c>
      <c r="E2036" s="27" t="s">
        <v>51</v>
      </c>
      <c r="F2036" s="27" t="s">
        <v>32</v>
      </c>
      <c r="G2036" s="27"/>
      <c r="H2036" s="27" t="s">
        <v>56</v>
      </c>
      <c r="I2036" s="28">
        <v>142720000</v>
      </c>
      <c r="J2036" s="28">
        <v>0</v>
      </c>
      <c r="K2036" s="28">
        <v>142720000</v>
      </c>
      <c r="L2036" s="29">
        <v>1.01</v>
      </c>
      <c r="M2036" s="29">
        <f>IFERROR(_xlfn.XLOOKUP($B2036,'Ownership Metrics'!$A:$A,'Ownership Metrics'!$B:$B),"")</f>
        <v>2.31</v>
      </c>
      <c r="N2036" s="28">
        <f>IFERROR(_xlfn.XLOOKUP($B2036,'Ownership Metrics'!$A:$A,'Ownership Metrics'!$C:$C),"")</f>
        <v>2626</v>
      </c>
      <c r="O2036" s="29">
        <f>IFERROR(_xlfn.XLOOKUP($B2036,'Ownership Metrics'!$A:$A,'Ownership Metrics'!$D:$D),"")</f>
        <v>39.35</v>
      </c>
      <c r="P2036" s="29">
        <f>IFERROR(_xlfn.XLOOKUP($B2036,'Ownership Metrics'!$A:$A,'Ownership Metrics'!$E:$E),"")</f>
        <v>84.78</v>
      </c>
      <c r="Q2036" s="30">
        <f>IFERROR(_xlfn.XLOOKUP($B2036,'Ownership Metrics'!$A:$A,'Ownership Metrics'!$F:$F),"")</f>
        <v>9</v>
      </c>
      <c r="R2036" s="30">
        <f>IFERROR(_xlfn.XLOOKUP($B2036,'Ownership Metrics'!$A:$A,'Ownership Metrics'!$G:$G),"")</f>
        <v>53</v>
      </c>
      <c r="S2036" s="27" t="str">
        <f>IFERROR(_xlfn.XLOOKUP($B2036,'Ownership Metrics'!$A:$A,'Ownership Metrics'!$H:$H),"")</f>
        <v>Terkonsentrasi</v>
      </c>
      <c r="T2036" s="27" t="str">
        <f>IFERROR(_xlfn.XLOOKUP($B2036,'Ownership Metrics'!$A:$A,'Ownership Metrics'!$I:$I),"")</f>
        <v>Sedang</v>
      </c>
      <c r="U2036" s="27">
        <f>IF(COUNTIFS($B$2:$B2036,$B2036,$D$2:$D2036,$D2036)=1,1,0)</f>
        <v>1</v>
      </c>
      <c r="V2036" s="27">
        <f t="shared" si="94"/>
        <v>1.01</v>
      </c>
      <c r="W2036" s="27">
        <f t="shared" si="95"/>
        <v>9</v>
      </c>
      <c r="X2036" s="27">
        <f t="shared" si="93"/>
        <v>1.0099997964</v>
      </c>
    </row>
    <row r="2037" spans="1:24" x14ac:dyDescent="0.25">
      <c r="A2037" s="26">
        <v>46265</v>
      </c>
      <c r="B2037" s="27" t="s">
        <v>10416</v>
      </c>
      <c r="C2037" s="27" t="s">
        <v>2281</v>
      </c>
      <c r="D2037" s="27" t="s">
        <v>2286</v>
      </c>
      <c r="E2037" s="27" t="s">
        <v>22</v>
      </c>
      <c r="F2037" s="27" t="s">
        <v>32</v>
      </c>
      <c r="G2037" s="27"/>
      <c r="H2037" s="27" t="s">
        <v>56</v>
      </c>
      <c r="I2037" s="28">
        <v>187200714</v>
      </c>
      <c r="J2037" s="28">
        <v>0</v>
      </c>
      <c r="K2037" s="28">
        <v>187200714</v>
      </c>
      <c r="L2037" s="29">
        <v>1.32</v>
      </c>
      <c r="M2037" s="29">
        <f>IFERROR(_xlfn.XLOOKUP($B2037,'Ownership Metrics'!$A:$A,'Ownership Metrics'!$B:$B),"")</f>
        <v>2.31</v>
      </c>
      <c r="N2037" s="28">
        <f>IFERROR(_xlfn.XLOOKUP($B2037,'Ownership Metrics'!$A:$A,'Ownership Metrics'!$C:$C),"")</f>
        <v>2626</v>
      </c>
      <c r="O2037" s="29">
        <f>IFERROR(_xlfn.XLOOKUP($B2037,'Ownership Metrics'!$A:$A,'Ownership Metrics'!$D:$D),"")</f>
        <v>39.35</v>
      </c>
      <c r="P2037" s="29">
        <f>IFERROR(_xlfn.XLOOKUP($B2037,'Ownership Metrics'!$A:$A,'Ownership Metrics'!$E:$E),"")</f>
        <v>84.78</v>
      </c>
      <c r="Q2037" s="30">
        <f>IFERROR(_xlfn.XLOOKUP($B2037,'Ownership Metrics'!$A:$A,'Ownership Metrics'!$F:$F),"")</f>
        <v>9</v>
      </c>
      <c r="R2037" s="30">
        <f>IFERROR(_xlfn.XLOOKUP($B2037,'Ownership Metrics'!$A:$A,'Ownership Metrics'!$G:$G),"")</f>
        <v>53</v>
      </c>
      <c r="S2037" s="27" t="str">
        <f>IFERROR(_xlfn.XLOOKUP($B2037,'Ownership Metrics'!$A:$A,'Ownership Metrics'!$H:$H),"")</f>
        <v>Terkonsentrasi</v>
      </c>
      <c r="T2037" s="27" t="str">
        <f>IFERROR(_xlfn.XLOOKUP($B2037,'Ownership Metrics'!$A:$A,'Ownership Metrics'!$I:$I),"")</f>
        <v>Sedang</v>
      </c>
      <c r="U2037" s="27">
        <f>IF(COUNTIFS($B$2:$B2037,$B2037,$D$2:$D2037,$D2037)=1,1,0)</f>
        <v>1</v>
      </c>
      <c r="V2037" s="27">
        <f t="shared" si="94"/>
        <v>1.32</v>
      </c>
      <c r="W2037" s="27">
        <f t="shared" si="95"/>
        <v>8</v>
      </c>
      <c r="X2037" s="27">
        <f t="shared" si="93"/>
        <v>1.3199997963000001</v>
      </c>
    </row>
    <row r="2038" spans="1:24" x14ac:dyDescent="0.25">
      <c r="A2038" s="26">
        <v>46265</v>
      </c>
      <c r="B2038" s="27" t="s">
        <v>10416</v>
      </c>
      <c r="C2038" s="27" t="s">
        <v>2281</v>
      </c>
      <c r="D2038" s="27" t="s">
        <v>1687</v>
      </c>
      <c r="E2038" s="27" t="s">
        <v>22</v>
      </c>
      <c r="F2038" s="27" t="s">
        <v>32</v>
      </c>
      <c r="G2038" s="27"/>
      <c r="H2038" s="27" t="s">
        <v>56</v>
      </c>
      <c r="I2038" s="28">
        <v>505257850</v>
      </c>
      <c r="J2038" s="28">
        <v>0</v>
      </c>
      <c r="K2038" s="28">
        <v>505257850</v>
      </c>
      <c r="L2038" s="29">
        <v>3.56</v>
      </c>
      <c r="M2038" s="29">
        <f>IFERROR(_xlfn.XLOOKUP($B2038,'Ownership Metrics'!$A:$A,'Ownership Metrics'!$B:$B),"")</f>
        <v>2.31</v>
      </c>
      <c r="N2038" s="28">
        <f>IFERROR(_xlfn.XLOOKUP($B2038,'Ownership Metrics'!$A:$A,'Ownership Metrics'!$C:$C),"")</f>
        <v>2626</v>
      </c>
      <c r="O2038" s="29">
        <f>IFERROR(_xlfn.XLOOKUP($B2038,'Ownership Metrics'!$A:$A,'Ownership Metrics'!$D:$D),"")</f>
        <v>39.35</v>
      </c>
      <c r="P2038" s="29">
        <f>IFERROR(_xlfn.XLOOKUP($B2038,'Ownership Metrics'!$A:$A,'Ownership Metrics'!$E:$E),"")</f>
        <v>84.78</v>
      </c>
      <c r="Q2038" s="30">
        <f>IFERROR(_xlfn.XLOOKUP($B2038,'Ownership Metrics'!$A:$A,'Ownership Metrics'!$F:$F),"")</f>
        <v>9</v>
      </c>
      <c r="R2038" s="30">
        <f>IFERROR(_xlfn.XLOOKUP($B2038,'Ownership Metrics'!$A:$A,'Ownership Metrics'!$G:$G),"")</f>
        <v>53</v>
      </c>
      <c r="S2038" s="27" t="str">
        <f>IFERROR(_xlfn.XLOOKUP($B2038,'Ownership Metrics'!$A:$A,'Ownership Metrics'!$H:$H),"")</f>
        <v>Terkonsentrasi</v>
      </c>
      <c r="T2038" s="27" t="str">
        <f>IFERROR(_xlfn.XLOOKUP($B2038,'Ownership Metrics'!$A:$A,'Ownership Metrics'!$I:$I),"")</f>
        <v>Sedang</v>
      </c>
      <c r="U2038" s="27">
        <f>IF(COUNTIFS($B$2:$B2038,$B2038,$D$2:$D2038,$D2038)=1,1,0)</f>
        <v>1</v>
      </c>
      <c r="V2038" s="27">
        <f t="shared" si="94"/>
        <v>3.56</v>
      </c>
      <c r="W2038" s="27">
        <f t="shared" si="95"/>
        <v>4</v>
      </c>
      <c r="X2038" s="27">
        <f t="shared" si="93"/>
        <v>3.5599997962000001</v>
      </c>
    </row>
    <row r="2039" spans="1:24" x14ac:dyDescent="0.25">
      <c r="A2039" s="26">
        <v>46265</v>
      </c>
      <c r="B2039" s="27" t="s">
        <v>10416</v>
      </c>
      <c r="C2039" s="27" t="s">
        <v>2281</v>
      </c>
      <c r="D2039" s="27" t="s">
        <v>2287</v>
      </c>
      <c r="E2039" s="27" t="s">
        <v>22</v>
      </c>
      <c r="F2039" s="27" t="s">
        <v>32</v>
      </c>
      <c r="G2039" s="27"/>
      <c r="H2039" s="27" t="s">
        <v>56</v>
      </c>
      <c r="I2039" s="28">
        <v>5581931400</v>
      </c>
      <c r="J2039" s="28">
        <v>0</v>
      </c>
      <c r="K2039" s="28">
        <v>5581931400</v>
      </c>
      <c r="L2039" s="29">
        <v>39.35</v>
      </c>
      <c r="M2039" s="29">
        <f>IFERROR(_xlfn.XLOOKUP($B2039,'Ownership Metrics'!$A:$A,'Ownership Metrics'!$B:$B),"")</f>
        <v>2.31</v>
      </c>
      <c r="N2039" s="28">
        <f>IFERROR(_xlfn.XLOOKUP($B2039,'Ownership Metrics'!$A:$A,'Ownership Metrics'!$C:$C),"")</f>
        <v>2626</v>
      </c>
      <c r="O2039" s="29">
        <f>IFERROR(_xlfn.XLOOKUP($B2039,'Ownership Metrics'!$A:$A,'Ownership Metrics'!$D:$D),"")</f>
        <v>39.35</v>
      </c>
      <c r="P2039" s="29">
        <f>IFERROR(_xlfn.XLOOKUP($B2039,'Ownership Metrics'!$A:$A,'Ownership Metrics'!$E:$E),"")</f>
        <v>84.78</v>
      </c>
      <c r="Q2039" s="30">
        <f>IFERROR(_xlfn.XLOOKUP($B2039,'Ownership Metrics'!$A:$A,'Ownership Metrics'!$F:$F),"")</f>
        <v>9</v>
      </c>
      <c r="R2039" s="30">
        <f>IFERROR(_xlfn.XLOOKUP($B2039,'Ownership Metrics'!$A:$A,'Ownership Metrics'!$G:$G),"")</f>
        <v>53</v>
      </c>
      <c r="S2039" s="27" t="str">
        <f>IFERROR(_xlfn.XLOOKUP($B2039,'Ownership Metrics'!$A:$A,'Ownership Metrics'!$H:$H),"")</f>
        <v>Terkonsentrasi</v>
      </c>
      <c r="T2039" s="27" t="str">
        <f>IFERROR(_xlfn.XLOOKUP($B2039,'Ownership Metrics'!$A:$A,'Ownership Metrics'!$I:$I),"")</f>
        <v>Sedang</v>
      </c>
      <c r="U2039" s="27">
        <f>IF(COUNTIFS($B$2:$B2039,$B2039,$D$2:$D2039,$D2039)=1,1,0)</f>
        <v>1</v>
      </c>
      <c r="V2039" s="27">
        <f t="shared" si="94"/>
        <v>39.35</v>
      </c>
      <c r="W2039" s="27">
        <f t="shared" si="95"/>
        <v>1</v>
      </c>
      <c r="X2039" s="27">
        <f t="shared" si="93"/>
        <v>39.349999796100001</v>
      </c>
    </row>
    <row r="2040" spans="1:24" x14ac:dyDescent="0.25">
      <c r="A2040" s="26">
        <v>46265</v>
      </c>
      <c r="B2040" s="27" t="s">
        <v>10416</v>
      </c>
      <c r="C2040" s="27" t="s">
        <v>2281</v>
      </c>
      <c r="D2040" s="27" t="s">
        <v>921</v>
      </c>
      <c r="E2040" s="27" t="s">
        <v>35</v>
      </c>
      <c r="F2040" s="27" t="s">
        <v>23</v>
      </c>
      <c r="G2040" s="27" t="s">
        <v>36</v>
      </c>
      <c r="H2040" s="27" t="s">
        <v>24</v>
      </c>
      <c r="I2040" s="28">
        <v>3588278023</v>
      </c>
      <c r="J2040" s="28">
        <v>0</v>
      </c>
      <c r="K2040" s="28">
        <v>3588278023</v>
      </c>
      <c r="L2040" s="29">
        <v>25.3</v>
      </c>
      <c r="M2040" s="29">
        <f>IFERROR(_xlfn.XLOOKUP($B2040,'Ownership Metrics'!$A:$A,'Ownership Metrics'!$B:$B),"")</f>
        <v>2.31</v>
      </c>
      <c r="N2040" s="28">
        <f>IFERROR(_xlfn.XLOOKUP($B2040,'Ownership Metrics'!$A:$A,'Ownership Metrics'!$C:$C),"")</f>
        <v>2626</v>
      </c>
      <c r="O2040" s="29">
        <f>IFERROR(_xlfn.XLOOKUP($B2040,'Ownership Metrics'!$A:$A,'Ownership Metrics'!$D:$D),"")</f>
        <v>39.35</v>
      </c>
      <c r="P2040" s="29">
        <f>IFERROR(_xlfn.XLOOKUP($B2040,'Ownership Metrics'!$A:$A,'Ownership Metrics'!$E:$E),"")</f>
        <v>84.78</v>
      </c>
      <c r="Q2040" s="30">
        <f>IFERROR(_xlfn.XLOOKUP($B2040,'Ownership Metrics'!$A:$A,'Ownership Metrics'!$F:$F),"")</f>
        <v>9</v>
      </c>
      <c r="R2040" s="30">
        <f>IFERROR(_xlfn.XLOOKUP($B2040,'Ownership Metrics'!$A:$A,'Ownership Metrics'!$G:$G),"")</f>
        <v>53</v>
      </c>
      <c r="S2040" s="27" t="str">
        <f>IFERROR(_xlfn.XLOOKUP($B2040,'Ownership Metrics'!$A:$A,'Ownership Metrics'!$H:$H),"")</f>
        <v>Terkonsentrasi</v>
      </c>
      <c r="T2040" s="27" t="str">
        <f>IFERROR(_xlfn.XLOOKUP($B2040,'Ownership Metrics'!$A:$A,'Ownership Metrics'!$I:$I),"")</f>
        <v>Sedang</v>
      </c>
      <c r="U2040" s="27">
        <f>IF(COUNTIFS($B$2:$B2040,$B2040,$D$2:$D2040,$D2040)=1,1,0)</f>
        <v>1</v>
      </c>
      <c r="V2040" s="27">
        <f t="shared" si="94"/>
        <v>25.3</v>
      </c>
      <c r="W2040" s="27">
        <f t="shared" si="95"/>
        <v>2</v>
      </c>
      <c r="X2040" s="27">
        <f t="shared" si="93"/>
        <v>25.299999796000002</v>
      </c>
    </row>
    <row r="2041" spans="1:24" x14ac:dyDescent="0.25">
      <c r="A2041" s="26">
        <v>46265</v>
      </c>
      <c r="B2041" s="27" t="s">
        <v>10416</v>
      </c>
      <c r="C2041" s="27" t="s">
        <v>2281</v>
      </c>
      <c r="D2041" s="27" t="s">
        <v>1173</v>
      </c>
      <c r="E2041" s="27" t="s">
        <v>44</v>
      </c>
      <c r="F2041" s="27" t="s">
        <v>23</v>
      </c>
      <c r="G2041" s="27"/>
      <c r="H2041" s="27" t="s">
        <v>24</v>
      </c>
      <c r="I2041" s="28">
        <v>303902500</v>
      </c>
      <c r="J2041" s="28">
        <v>0</v>
      </c>
      <c r="K2041" s="28">
        <v>303902500</v>
      </c>
      <c r="L2041" s="29">
        <v>2.14</v>
      </c>
      <c r="M2041" s="29">
        <f>IFERROR(_xlfn.XLOOKUP($B2041,'Ownership Metrics'!$A:$A,'Ownership Metrics'!$B:$B),"")</f>
        <v>2.31</v>
      </c>
      <c r="N2041" s="28">
        <f>IFERROR(_xlfn.XLOOKUP($B2041,'Ownership Metrics'!$A:$A,'Ownership Metrics'!$C:$C),"")</f>
        <v>2626</v>
      </c>
      <c r="O2041" s="29">
        <f>IFERROR(_xlfn.XLOOKUP($B2041,'Ownership Metrics'!$A:$A,'Ownership Metrics'!$D:$D),"")</f>
        <v>39.35</v>
      </c>
      <c r="P2041" s="29">
        <f>IFERROR(_xlfn.XLOOKUP($B2041,'Ownership Metrics'!$A:$A,'Ownership Metrics'!$E:$E),"")</f>
        <v>84.78</v>
      </c>
      <c r="Q2041" s="30">
        <f>IFERROR(_xlfn.XLOOKUP($B2041,'Ownership Metrics'!$A:$A,'Ownership Metrics'!$F:$F),"")</f>
        <v>9</v>
      </c>
      <c r="R2041" s="30">
        <f>IFERROR(_xlfn.XLOOKUP($B2041,'Ownership Metrics'!$A:$A,'Ownership Metrics'!$G:$G),"")</f>
        <v>53</v>
      </c>
      <c r="S2041" s="27" t="str">
        <f>IFERROR(_xlfn.XLOOKUP($B2041,'Ownership Metrics'!$A:$A,'Ownership Metrics'!$H:$H),"")</f>
        <v>Terkonsentrasi</v>
      </c>
      <c r="T2041" s="27" t="str">
        <f>IFERROR(_xlfn.XLOOKUP($B2041,'Ownership Metrics'!$A:$A,'Ownership Metrics'!$I:$I),"")</f>
        <v>Sedang</v>
      </c>
      <c r="U2041" s="27">
        <f>IF(COUNTIFS($B$2:$B2041,$B2041,$D$2:$D2041,$D2041)=1,1,0)</f>
        <v>1</v>
      </c>
      <c r="V2041" s="27">
        <f t="shared" si="94"/>
        <v>2.14</v>
      </c>
      <c r="W2041" s="27">
        <f t="shared" si="95"/>
        <v>6</v>
      </c>
      <c r="X2041" s="27">
        <f t="shared" si="93"/>
        <v>2.1399997959000001</v>
      </c>
    </row>
    <row r="2042" spans="1:24" x14ac:dyDescent="0.25">
      <c r="A2042" s="26">
        <v>46265</v>
      </c>
      <c r="B2042" s="27" t="s">
        <v>10417</v>
      </c>
      <c r="C2042" s="27" t="s">
        <v>2289</v>
      </c>
      <c r="D2042" s="27" t="s">
        <v>2290</v>
      </c>
      <c r="E2042" s="27" t="s">
        <v>22</v>
      </c>
      <c r="F2042" s="27" t="s">
        <v>23</v>
      </c>
      <c r="G2042" s="27"/>
      <c r="H2042" s="27" t="s">
        <v>24</v>
      </c>
      <c r="I2042" s="28">
        <v>293837700</v>
      </c>
      <c r="J2042" s="28">
        <v>0</v>
      </c>
      <c r="K2042" s="28">
        <v>293837700</v>
      </c>
      <c r="L2042" s="29">
        <v>3.84</v>
      </c>
      <c r="M2042" s="29">
        <f>IFERROR(_xlfn.XLOOKUP($B2042,'Ownership Metrics'!$A:$A,'Ownership Metrics'!$B:$B),"")</f>
        <v>24.56</v>
      </c>
      <c r="N2042" s="28">
        <f>IFERROR(_xlfn.XLOOKUP($B2042,'Ownership Metrics'!$A:$A,'Ownership Metrics'!$C:$C),"")</f>
        <v>1591</v>
      </c>
      <c r="O2042" s="29">
        <f>IFERROR(_xlfn.XLOOKUP($B2042,'Ownership Metrics'!$A:$A,'Ownership Metrics'!$D:$D),"")</f>
        <v>38.22</v>
      </c>
      <c r="P2042" s="29">
        <f>IFERROR(_xlfn.XLOOKUP($B2042,'Ownership Metrics'!$A:$A,'Ownership Metrics'!$E:$E),"")</f>
        <v>48.25</v>
      </c>
      <c r="Q2042" s="30">
        <f>IFERROR(_xlfn.XLOOKUP($B2042,'Ownership Metrics'!$A:$A,'Ownership Metrics'!$F:$F),"")</f>
        <v>13</v>
      </c>
      <c r="R2042" s="30">
        <f>IFERROR(_xlfn.XLOOKUP($B2042,'Ownership Metrics'!$A:$A,'Ownership Metrics'!$G:$G),"")</f>
        <v>31</v>
      </c>
      <c r="S2042" s="27" t="str">
        <f>IFERROR(_xlfn.XLOOKUP($B2042,'Ownership Metrics'!$A:$A,'Ownership Metrics'!$H:$H),"")</f>
        <v>Moderat</v>
      </c>
      <c r="T2042" s="27" t="str">
        <f>IFERROR(_xlfn.XLOOKUP($B2042,'Ownership Metrics'!$A:$A,'Ownership Metrics'!$I:$I),"")</f>
        <v>Sedang</v>
      </c>
      <c r="U2042" s="27">
        <f>IF(COUNTIFS($B$2:$B2042,$B2042,$D$2:$D2042,$D2042)=1,1,0)</f>
        <v>1</v>
      </c>
      <c r="V2042" s="27">
        <f t="shared" si="94"/>
        <v>3.84</v>
      </c>
      <c r="W2042" s="27">
        <f t="shared" si="95"/>
        <v>4</v>
      </c>
      <c r="X2042" s="27">
        <f t="shared" si="93"/>
        <v>3.8399997957999998</v>
      </c>
    </row>
    <row r="2043" spans="1:24" x14ac:dyDescent="0.25">
      <c r="A2043" s="26">
        <v>46265</v>
      </c>
      <c r="B2043" s="27" t="s">
        <v>10417</v>
      </c>
      <c r="C2043" s="27" t="s">
        <v>2289</v>
      </c>
      <c r="D2043" s="27" t="s">
        <v>63</v>
      </c>
      <c r="E2043" s="27" t="s">
        <v>26</v>
      </c>
      <c r="F2043" s="27" t="s">
        <v>32</v>
      </c>
      <c r="G2043" s="27"/>
      <c r="H2043" s="27" t="s">
        <v>64</v>
      </c>
      <c r="I2043" s="28">
        <v>274582000</v>
      </c>
      <c r="J2043" s="28">
        <v>0</v>
      </c>
      <c r="K2043" s="28">
        <v>274582000</v>
      </c>
      <c r="L2043" s="29">
        <v>3.59</v>
      </c>
      <c r="M2043" s="29">
        <f>IFERROR(_xlfn.XLOOKUP($B2043,'Ownership Metrics'!$A:$A,'Ownership Metrics'!$B:$B),"")</f>
        <v>24.56</v>
      </c>
      <c r="N2043" s="28">
        <f>IFERROR(_xlfn.XLOOKUP($B2043,'Ownership Metrics'!$A:$A,'Ownership Metrics'!$C:$C),"")</f>
        <v>1591</v>
      </c>
      <c r="O2043" s="29">
        <f>IFERROR(_xlfn.XLOOKUP($B2043,'Ownership Metrics'!$A:$A,'Ownership Metrics'!$D:$D),"")</f>
        <v>38.22</v>
      </c>
      <c r="P2043" s="29">
        <f>IFERROR(_xlfn.XLOOKUP($B2043,'Ownership Metrics'!$A:$A,'Ownership Metrics'!$E:$E),"")</f>
        <v>48.25</v>
      </c>
      <c r="Q2043" s="30">
        <f>IFERROR(_xlfn.XLOOKUP($B2043,'Ownership Metrics'!$A:$A,'Ownership Metrics'!$F:$F),"")</f>
        <v>13</v>
      </c>
      <c r="R2043" s="30">
        <f>IFERROR(_xlfn.XLOOKUP($B2043,'Ownership Metrics'!$A:$A,'Ownership Metrics'!$G:$G),"")</f>
        <v>31</v>
      </c>
      <c r="S2043" s="27" t="str">
        <f>IFERROR(_xlfn.XLOOKUP($B2043,'Ownership Metrics'!$A:$A,'Ownership Metrics'!$H:$H),"")</f>
        <v>Moderat</v>
      </c>
      <c r="T2043" s="27" t="str">
        <f>IFERROR(_xlfn.XLOOKUP($B2043,'Ownership Metrics'!$A:$A,'Ownership Metrics'!$I:$I),"")</f>
        <v>Sedang</v>
      </c>
      <c r="U2043" s="27">
        <f>IF(COUNTIFS($B$2:$B2043,$B2043,$D$2:$D2043,$D2043)=1,1,0)</f>
        <v>1</v>
      </c>
      <c r="V2043" s="27">
        <f t="shared" si="94"/>
        <v>3.59</v>
      </c>
      <c r="W2043" s="27">
        <f t="shared" si="95"/>
        <v>5</v>
      </c>
      <c r="X2043" s="27">
        <f t="shared" si="93"/>
        <v>3.5899997956999998</v>
      </c>
    </row>
    <row r="2044" spans="1:24" x14ac:dyDescent="0.25">
      <c r="A2044" s="26">
        <v>46265</v>
      </c>
      <c r="B2044" s="27" t="s">
        <v>10417</v>
      </c>
      <c r="C2044" s="27" t="s">
        <v>2289</v>
      </c>
      <c r="D2044" s="27" t="s">
        <v>207</v>
      </c>
      <c r="E2044" s="27" t="s">
        <v>26</v>
      </c>
      <c r="F2044" s="27" t="s">
        <v>32</v>
      </c>
      <c r="G2044" s="27"/>
      <c r="H2044" s="27" t="s">
        <v>64</v>
      </c>
      <c r="I2044" s="28">
        <v>334996615</v>
      </c>
      <c r="J2044" s="28">
        <v>0</v>
      </c>
      <c r="K2044" s="28">
        <v>334996615</v>
      </c>
      <c r="L2044" s="29">
        <v>4.38</v>
      </c>
      <c r="M2044" s="29">
        <f>IFERROR(_xlfn.XLOOKUP($B2044,'Ownership Metrics'!$A:$A,'Ownership Metrics'!$B:$B),"")</f>
        <v>24.56</v>
      </c>
      <c r="N2044" s="28">
        <f>IFERROR(_xlfn.XLOOKUP($B2044,'Ownership Metrics'!$A:$A,'Ownership Metrics'!$C:$C),"")</f>
        <v>1591</v>
      </c>
      <c r="O2044" s="29">
        <f>IFERROR(_xlfn.XLOOKUP($B2044,'Ownership Metrics'!$A:$A,'Ownership Metrics'!$D:$D),"")</f>
        <v>38.22</v>
      </c>
      <c r="P2044" s="29">
        <f>IFERROR(_xlfn.XLOOKUP($B2044,'Ownership Metrics'!$A:$A,'Ownership Metrics'!$E:$E),"")</f>
        <v>48.25</v>
      </c>
      <c r="Q2044" s="30">
        <f>IFERROR(_xlfn.XLOOKUP($B2044,'Ownership Metrics'!$A:$A,'Ownership Metrics'!$F:$F),"")</f>
        <v>13</v>
      </c>
      <c r="R2044" s="30">
        <f>IFERROR(_xlfn.XLOOKUP($B2044,'Ownership Metrics'!$A:$A,'Ownership Metrics'!$G:$G),"")</f>
        <v>31</v>
      </c>
      <c r="S2044" s="27" t="str">
        <f>IFERROR(_xlfn.XLOOKUP($B2044,'Ownership Metrics'!$A:$A,'Ownership Metrics'!$H:$H),"")</f>
        <v>Moderat</v>
      </c>
      <c r="T2044" s="27" t="str">
        <f>IFERROR(_xlfn.XLOOKUP($B2044,'Ownership Metrics'!$A:$A,'Ownership Metrics'!$I:$I),"")</f>
        <v>Sedang</v>
      </c>
      <c r="U2044" s="27">
        <f>IF(COUNTIFS($B$2:$B2044,$B2044,$D$2:$D2044,$D2044)=1,1,0)</f>
        <v>1</v>
      </c>
      <c r="V2044" s="27">
        <f t="shared" si="94"/>
        <v>4.38</v>
      </c>
      <c r="W2044" s="27">
        <f t="shared" si="95"/>
        <v>3</v>
      </c>
      <c r="X2044" s="27">
        <f t="shared" si="93"/>
        <v>4.3799997955999999</v>
      </c>
    </row>
    <row r="2045" spans="1:24" x14ac:dyDescent="0.25">
      <c r="A2045" s="26">
        <v>46265</v>
      </c>
      <c r="B2045" s="27" t="s">
        <v>10417</v>
      </c>
      <c r="C2045" s="27" t="s">
        <v>2289</v>
      </c>
      <c r="D2045" s="27" t="s">
        <v>2291</v>
      </c>
      <c r="E2045" s="27" t="s">
        <v>114</v>
      </c>
      <c r="F2045" s="27" t="s">
        <v>32</v>
      </c>
      <c r="G2045" s="27"/>
      <c r="H2045" s="27" t="s">
        <v>102</v>
      </c>
      <c r="I2045" s="28">
        <v>170000000</v>
      </c>
      <c r="J2045" s="28">
        <v>0</v>
      </c>
      <c r="K2045" s="28">
        <v>170000000</v>
      </c>
      <c r="L2045" s="29">
        <v>2.2200000000000002</v>
      </c>
      <c r="M2045" s="29">
        <f>IFERROR(_xlfn.XLOOKUP($B2045,'Ownership Metrics'!$A:$A,'Ownership Metrics'!$B:$B),"")</f>
        <v>24.56</v>
      </c>
      <c r="N2045" s="28">
        <f>IFERROR(_xlfn.XLOOKUP($B2045,'Ownership Metrics'!$A:$A,'Ownership Metrics'!$C:$C),"")</f>
        <v>1591</v>
      </c>
      <c r="O2045" s="29">
        <f>IFERROR(_xlfn.XLOOKUP($B2045,'Ownership Metrics'!$A:$A,'Ownership Metrics'!$D:$D),"")</f>
        <v>38.22</v>
      </c>
      <c r="P2045" s="29">
        <f>IFERROR(_xlfn.XLOOKUP($B2045,'Ownership Metrics'!$A:$A,'Ownership Metrics'!$E:$E),"")</f>
        <v>48.25</v>
      </c>
      <c r="Q2045" s="30">
        <f>IFERROR(_xlfn.XLOOKUP($B2045,'Ownership Metrics'!$A:$A,'Ownership Metrics'!$F:$F),"")</f>
        <v>13</v>
      </c>
      <c r="R2045" s="30">
        <f>IFERROR(_xlfn.XLOOKUP($B2045,'Ownership Metrics'!$A:$A,'Ownership Metrics'!$G:$G),"")</f>
        <v>31</v>
      </c>
      <c r="S2045" s="27" t="str">
        <f>IFERROR(_xlfn.XLOOKUP($B2045,'Ownership Metrics'!$A:$A,'Ownership Metrics'!$H:$H),"")</f>
        <v>Moderat</v>
      </c>
      <c r="T2045" s="27" t="str">
        <f>IFERROR(_xlfn.XLOOKUP($B2045,'Ownership Metrics'!$A:$A,'Ownership Metrics'!$I:$I),"")</f>
        <v>Sedang</v>
      </c>
      <c r="U2045" s="27">
        <f>IF(COUNTIFS($B$2:$B2045,$B2045,$D$2:$D2045,$D2045)=1,1,0)</f>
        <v>1</v>
      </c>
      <c r="V2045" s="27">
        <f t="shared" si="94"/>
        <v>2.2200000000000002</v>
      </c>
      <c r="W2045" s="27">
        <f t="shared" si="95"/>
        <v>12</v>
      </c>
      <c r="X2045" s="27">
        <f t="shared" si="93"/>
        <v>2.2199997955000002</v>
      </c>
    </row>
    <row r="2046" spans="1:24" x14ac:dyDescent="0.25">
      <c r="A2046" s="26">
        <v>46265</v>
      </c>
      <c r="B2046" s="27" t="s">
        <v>10417</v>
      </c>
      <c r="C2046" s="27" t="s">
        <v>2289</v>
      </c>
      <c r="D2046" s="27" t="s">
        <v>2292</v>
      </c>
      <c r="E2046" s="27" t="s">
        <v>1035</v>
      </c>
      <c r="F2046" s="27" t="s">
        <v>32</v>
      </c>
      <c r="G2046" s="27"/>
      <c r="H2046" s="27" t="s">
        <v>102</v>
      </c>
      <c r="I2046" s="28">
        <v>432100000</v>
      </c>
      <c r="J2046" s="28">
        <v>0</v>
      </c>
      <c r="K2046" s="28">
        <v>432100000</v>
      </c>
      <c r="L2046" s="29">
        <v>5.65</v>
      </c>
      <c r="M2046" s="29">
        <f>IFERROR(_xlfn.XLOOKUP($B2046,'Ownership Metrics'!$A:$A,'Ownership Metrics'!$B:$B),"")</f>
        <v>24.56</v>
      </c>
      <c r="N2046" s="28">
        <f>IFERROR(_xlfn.XLOOKUP($B2046,'Ownership Metrics'!$A:$A,'Ownership Metrics'!$C:$C),"")</f>
        <v>1591</v>
      </c>
      <c r="O2046" s="29">
        <f>IFERROR(_xlfn.XLOOKUP($B2046,'Ownership Metrics'!$A:$A,'Ownership Metrics'!$D:$D),"")</f>
        <v>38.22</v>
      </c>
      <c r="P2046" s="29">
        <f>IFERROR(_xlfn.XLOOKUP($B2046,'Ownership Metrics'!$A:$A,'Ownership Metrics'!$E:$E),"")</f>
        <v>48.25</v>
      </c>
      <c r="Q2046" s="30">
        <f>IFERROR(_xlfn.XLOOKUP($B2046,'Ownership Metrics'!$A:$A,'Ownership Metrics'!$F:$F),"")</f>
        <v>13</v>
      </c>
      <c r="R2046" s="30">
        <f>IFERROR(_xlfn.XLOOKUP($B2046,'Ownership Metrics'!$A:$A,'Ownership Metrics'!$G:$G),"")</f>
        <v>31</v>
      </c>
      <c r="S2046" s="27" t="str">
        <f>IFERROR(_xlfn.XLOOKUP($B2046,'Ownership Metrics'!$A:$A,'Ownership Metrics'!$H:$H),"")</f>
        <v>Moderat</v>
      </c>
      <c r="T2046" s="27" t="str">
        <f>IFERROR(_xlfn.XLOOKUP($B2046,'Ownership Metrics'!$A:$A,'Ownership Metrics'!$I:$I),"")</f>
        <v>Sedang</v>
      </c>
      <c r="U2046" s="27">
        <f>IF(COUNTIFS($B$2:$B2046,$B2046,$D$2:$D2046,$D2046)=1,1,0)</f>
        <v>1</v>
      </c>
      <c r="V2046" s="27">
        <f t="shared" si="94"/>
        <v>5.65</v>
      </c>
      <c r="W2046" s="27">
        <f t="shared" si="95"/>
        <v>2</v>
      </c>
      <c r="X2046" s="27">
        <f t="shared" si="93"/>
        <v>5.6499997954000003</v>
      </c>
    </row>
    <row r="2047" spans="1:24" x14ac:dyDescent="0.25">
      <c r="A2047" s="26">
        <v>46265</v>
      </c>
      <c r="B2047" s="27" t="s">
        <v>10417</v>
      </c>
      <c r="C2047" s="27" t="s">
        <v>2289</v>
      </c>
      <c r="D2047" s="27" t="s">
        <v>913</v>
      </c>
      <c r="E2047" s="27" t="s">
        <v>114</v>
      </c>
      <c r="F2047" s="27" t="s">
        <v>32</v>
      </c>
      <c r="G2047" s="27"/>
      <c r="H2047" s="27" t="s">
        <v>64</v>
      </c>
      <c r="I2047" s="28">
        <v>170538000</v>
      </c>
      <c r="J2047" s="28">
        <v>0</v>
      </c>
      <c r="K2047" s="28">
        <v>170538000</v>
      </c>
      <c r="L2047" s="29">
        <v>2.23</v>
      </c>
      <c r="M2047" s="29">
        <f>IFERROR(_xlfn.XLOOKUP($B2047,'Ownership Metrics'!$A:$A,'Ownership Metrics'!$B:$B),"")</f>
        <v>24.56</v>
      </c>
      <c r="N2047" s="28">
        <f>IFERROR(_xlfn.XLOOKUP($B2047,'Ownership Metrics'!$A:$A,'Ownership Metrics'!$C:$C),"")</f>
        <v>1591</v>
      </c>
      <c r="O2047" s="29">
        <f>IFERROR(_xlfn.XLOOKUP($B2047,'Ownership Metrics'!$A:$A,'Ownership Metrics'!$D:$D),"")</f>
        <v>38.22</v>
      </c>
      <c r="P2047" s="29">
        <f>IFERROR(_xlfn.XLOOKUP($B2047,'Ownership Metrics'!$A:$A,'Ownership Metrics'!$E:$E),"")</f>
        <v>48.25</v>
      </c>
      <c r="Q2047" s="30">
        <f>IFERROR(_xlfn.XLOOKUP($B2047,'Ownership Metrics'!$A:$A,'Ownership Metrics'!$F:$F),"")</f>
        <v>13</v>
      </c>
      <c r="R2047" s="30">
        <f>IFERROR(_xlfn.XLOOKUP($B2047,'Ownership Metrics'!$A:$A,'Ownership Metrics'!$G:$G),"")</f>
        <v>31</v>
      </c>
      <c r="S2047" s="27" t="str">
        <f>IFERROR(_xlfn.XLOOKUP($B2047,'Ownership Metrics'!$A:$A,'Ownership Metrics'!$H:$H),"")</f>
        <v>Moderat</v>
      </c>
      <c r="T2047" s="27" t="str">
        <f>IFERROR(_xlfn.XLOOKUP($B2047,'Ownership Metrics'!$A:$A,'Ownership Metrics'!$I:$I),"")</f>
        <v>Sedang</v>
      </c>
      <c r="U2047" s="27">
        <f>IF(COUNTIFS($B$2:$B2047,$B2047,$D$2:$D2047,$D2047)=1,1,0)</f>
        <v>1</v>
      </c>
      <c r="V2047" s="27">
        <f t="shared" si="94"/>
        <v>2.23</v>
      </c>
      <c r="W2047" s="27">
        <f t="shared" si="95"/>
        <v>11</v>
      </c>
      <c r="X2047" s="27">
        <f t="shared" si="93"/>
        <v>2.2299997952999999</v>
      </c>
    </row>
    <row r="2048" spans="1:24" x14ac:dyDescent="0.25">
      <c r="A2048" s="26">
        <v>46265</v>
      </c>
      <c r="B2048" s="27" t="s">
        <v>10417</v>
      </c>
      <c r="C2048" s="27" t="s">
        <v>2289</v>
      </c>
      <c r="D2048" s="27" t="s">
        <v>2293</v>
      </c>
      <c r="E2048" s="27" t="s">
        <v>35</v>
      </c>
      <c r="F2048" s="27" t="s">
        <v>23</v>
      </c>
      <c r="G2048" s="27" t="s">
        <v>36</v>
      </c>
      <c r="H2048" s="27" t="s">
        <v>24</v>
      </c>
      <c r="I2048" s="28">
        <v>222760000</v>
      </c>
      <c r="J2048" s="28">
        <v>0</v>
      </c>
      <c r="K2048" s="28">
        <v>222760000</v>
      </c>
      <c r="L2048" s="29">
        <v>2.91</v>
      </c>
      <c r="M2048" s="29">
        <f>IFERROR(_xlfn.XLOOKUP($B2048,'Ownership Metrics'!$A:$A,'Ownership Metrics'!$B:$B),"")</f>
        <v>24.56</v>
      </c>
      <c r="N2048" s="28">
        <f>IFERROR(_xlfn.XLOOKUP($B2048,'Ownership Metrics'!$A:$A,'Ownership Metrics'!$C:$C),"")</f>
        <v>1591</v>
      </c>
      <c r="O2048" s="29">
        <f>IFERROR(_xlfn.XLOOKUP($B2048,'Ownership Metrics'!$A:$A,'Ownership Metrics'!$D:$D),"")</f>
        <v>38.22</v>
      </c>
      <c r="P2048" s="29">
        <f>IFERROR(_xlfn.XLOOKUP($B2048,'Ownership Metrics'!$A:$A,'Ownership Metrics'!$E:$E),"")</f>
        <v>48.25</v>
      </c>
      <c r="Q2048" s="30">
        <f>IFERROR(_xlfn.XLOOKUP($B2048,'Ownership Metrics'!$A:$A,'Ownership Metrics'!$F:$F),"")</f>
        <v>13</v>
      </c>
      <c r="R2048" s="30">
        <f>IFERROR(_xlfn.XLOOKUP($B2048,'Ownership Metrics'!$A:$A,'Ownership Metrics'!$G:$G),"")</f>
        <v>31</v>
      </c>
      <c r="S2048" s="27" t="str">
        <f>IFERROR(_xlfn.XLOOKUP($B2048,'Ownership Metrics'!$A:$A,'Ownership Metrics'!$H:$H),"")</f>
        <v>Moderat</v>
      </c>
      <c r="T2048" s="27" t="str">
        <f>IFERROR(_xlfn.XLOOKUP($B2048,'Ownership Metrics'!$A:$A,'Ownership Metrics'!$I:$I),"")</f>
        <v>Sedang</v>
      </c>
      <c r="U2048" s="27">
        <f>IF(COUNTIFS($B$2:$B2048,$B2048,$D$2:$D2048,$D2048)=1,1,0)</f>
        <v>1</v>
      </c>
      <c r="V2048" s="27">
        <f t="shared" si="94"/>
        <v>2.91</v>
      </c>
      <c r="W2048" s="27">
        <f t="shared" si="95"/>
        <v>7</v>
      </c>
      <c r="X2048" s="27">
        <f t="shared" si="93"/>
        <v>2.9099997952000001</v>
      </c>
    </row>
    <row r="2049" spans="1:24" x14ac:dyDescent="0.25">
      <c r="A2049" s="26">
        <v>46265</v>
      </c>
      <c r="B2049" s="27" t="s">
        <v>10417</v>
      </c>
      <c r="C2049" s="27" t="s">
        <v>2289</v>
      </c>
      <c r="D2049" s="27" t="s">
        <v>2294</v>
      </c>
      <c r="E2049" s="27" t="s">
        <v>35</v>
      </c>
      <c r="F2049" s="27" t="s">
        <v>23</v>
      </c>
      <c r="G2049" s="27" t="s">
        <v>36</v>
      </c>
      <c r="H2049" s="27" t="s">
        <v>24</v>
      </c>
      <c r="I2049" s="28">
        <v>78586800</v>
      </c>
      <c r="J2049" s="28">
        <v>0</v>
      </c>
      <c r="K2049" s="28">
        <v>78586800</v>
      </c>
      <c r="L2049" s="29">
        <v>1.03</v>
      </c>
      <c r="M2049" s="29">
        <f>IFERROR(_xlfn.XLOOKUP($B2049,'Ownership Metrics'!$A:$A,'Ownership Metrics'!$B:$B),"")</f>
        <v>24.56</v>
      </c>
      <c r="N2049" s="28">
        <f>IFERROR(_xlfn.XLOOKUP($B2049,'Ownership Metrics'!$A:$A,'Ownership Metrics'!$C:$C),"")</f>
        <v>1591</v>
      </c>
      <c r="O2049" s="29">
        <f>IFERROR(_xlfn.XLOOKUP($B2049,'Ownership Metrics'!$A:$A,'Ownership Metrics'!$D:$D),"")</f>
        <v>38.22</v>
      </c>
      <c r="P2049" s="29">
        <f>IFERROR(_xlfn.XLOOKUP($B2049,'Ownership Metrics'!$A:$A,'Ownership Metrics'!$E:$E),"")</f>
        <v>48.25</v>
      </c>
      <c r="Q2049" s="30">
        <f>IFERROR(_xlfn.XLOOKUP($B2049,'Ownership Metrics'!$A:$A,'Ownership Metrics'!$F:$F),"")</f>
        <v>13</v>
      </c>
      <c r="R2049" s="30">
        <f>IFERROR(_xlfn.XLOOKUP($B2049,'Ownership Metrics'!$A:$A,'Ownership Metrics'!$G:$G),"")</f>
        <v>31</v>
      </c>
      <c r="S2049" s="27" t="str">
        <f>IFERROR(_xlfn.XLOOKUP($B2049,'Ownership Metrics'!$A:$A,'Ownership Metrics'!$H:$H),"")</f>
        <v>Moderat</v>
      </c>
      <c r="T2049" s="27" t="str">
        <f>IFERROR(_xlfn.XLOOKUP($B2049,'Ownership Metrics'!$A:$A,'Ownership Metrics'!$I:$I),"")</f>
        <v>Sedang</v>
      </c>
      <c r="U2049" s="27">
        <f>IF(COUNTIFS($B$2:$B2049,$B2049,$D$2:$D2049,$D2049)=1,1,0)</f>
        <v>1</v>
      </c>
      <c r="V2049" s="27">
        <f t="shared" si="94"/>
        <v>1.03</v>
      </c>
      <c r="W2049" s="27">
        <f t="shared" si="95"/>
        <v>13</v>
      </c>
      <c r="X2049" s="27">
        <f t="shared" si="93"/>
        <v>1.0299997950999999</v>
      </c>
    </row>
    <row r="2050" spans="1:24" x14ac:dyDescent="0.25">
      <c r="A2050" s="26">
        <v>46265</v>
      </c>
      <c r="B2050" s="27" t="s">
        <v>10417</v>
      </c>
      <c r="C2050" s="27" t="s">
        <v>2289</v>
      </c>
      <c r="D2050" s="27" t="s">
        <v>2295</v>
      </c>
      <c r="E2050" s="27" t="s">
        <v>35</v>
      </c>
      <c r="F2050" s="27" t="s">
        <v>23</v>
      </c>
      <c r="G2050" s="27" t="s">
        <v>36</v>
      </c>
      <c r="H2050" s="27" t="s">
        <v>24</v>
      </c>
      <c r="I2050" s="28">
        <v>243478300</v>
      </c>
      <c r="J2050" s="28">
        <v>0</v>
      </c>
      <c r="K2050" s="28">
        <v>243478300</v>
      </c>
      <c r="L2050" s="29">
        <v>3.18</v>
      </c>
      <c r="M2050" s="29">
        <f>IFERROR(_xlfn.XLOOKUP($B2050,'Ownership Metrics'!$A:$A,'Ownership Metrics'!$B:$B),"")</f>
        <v>24.56</v>
      </c>
      <c r="N2050" s="28">
        <f>IFERROR(_xlfn.XLOOKUP($B2050,'Ownership Metrics'!$A:$A,'Ownership Metrics'!$C:$C),"")</f>
        <v>1591</v>
      </c>
      <c r="O2050" s="29">
        <f>IFERROR(_xlfn.XLOOKUP($B2050,'Ownership Metrics'!$A:$A,'Ownership Metrics'!$D:$D),"")</f>
        <v>38.22</v>
      </c>
      <c r="P2050" s="29">
        <f>IFERROR(_xlfn.XLOOKUP($B2050,'Ownership Metrics'!$A:$A,'Ownership Metrics'!$E:$E),"")</f>
        <v>48.25</v>
      </c>
      <c r="Q2050" s="30">
        <f>IFERROR(_xlfn.XLOOKUP($B2050,'Ownership Metrics'!$A:$A,'Ownership Metrics'!$F:$F),"")</f>
        <v>13</v>
      </c>
      <c r="R2050" s="30">
        <f>IFERROR(_xlfn.XLOOKUP($B2050,'Ownership Metrics'!$A:$A,'Ownership Metrics'!$G:$G),"")</f>
        <v>31</v>
      </c>
      <c r="S2050" s="27" t="str">
        <f>IFERROR(_xlfn.XLOOKUP($B2050,'Ownership Metrics'!$A:$A,'Ownership Metrics'!$H:$H),"")</f>
        <v>Moderat</v>
      </c>
      <c r="T2050" s="27" t="str">
        <f>IFERROR(_xlfn.XLOOKUP($B2050,'Ownership Metrics'!$A:$A,'Ownership Metrics'!$I:$I),"")</f>
        <v>Sedang</v>
      </c>
      <c r="U2050" s="27">
        <f>IF(COUNTIFS($B$2:$B2050,$B2050,$D$2:$D2050,$D2050)=1,1,0)</f>
        <v>1</v>
      </c>
      <c r="V2050" s="27">
        <f t="shared" si="94"/>
        <v>3.18</v>
      </c>
      <c r="W2050" s="27">
        <f t="shared" si="95"/>
        <v>6</v>
      </c>
      <c r="X2050" s="27">
        <f t="shared" ref="X2050:X2113" si="96">$V2050-(ROW()*0.0000000001)</f>
        <v>3.1799997950000001</v>
      </c>
    </row>
    <row r="2051" spans="1:24" x14ac:dyDescent="0.25">
      <c r="A2051" s="26">
        <v>46265</v>
      </c>
      <c r="B2051" s="27" t="s">
        <v>10417</v>
      </c>
      <c r="C2051" s="27" t="s">
        <v>2289</v>
      </c>
      <c r="D2051" s="27" t="s">
        <v>2296</v>
      </c>
      <c r="E2051" s="27" t="s">
        <v>35</v>
      </c>
      <c r="F2051" s="27" t="s">
        <v>23</v>
      </c>
      <c r="G2051" s="27" t="s">
        <v>36</v>
      </c>
      <c r="H2051" s="27" t="s">
        <v>24</v>
      </c>
      <c r="I2051" s="28">
        <v>212701200</v>
      </c>
      <c r="J2051" s="28">
        <v>0</v>
      </c>
      <c r="K2051" s="28">
        <v>212701200</v>
      </c>
      <c r="L2051" s="29">
        <v>2.78</v>
      </c>
      <c r="M2051" s="29">
        <f>IFERROR(_xlfn.XLOOKUP($B2051,'Ownership Metrics'!$A:$A,'Ownership Metrics'!$B:$B),"")</f>
        <v>24.56</v>
      </c>
      <c r="N2051" s="28">
        <f>IFERROR(_xlfn.XLOOKUP($B2051,'Ownership Metrics'!$A:$A,'Ownership Metrics'!$C:$C),"")</f>
        <v>1591</v>
      </c>
      <c r="O2051" s="29">
        <f>IFERROR(_xlfn.XLOOKUP($B2051,'Ownership Metrics'!$A:$A,'Ownership Metrics'!$D:$D),"")</f>
        <v>38.22</v>
      </c>
      <c r="P2051" s="29">
        <f>IFERROR(_xlfn.XLOOKUP($B2051,'Ownership Metrics'!$A:$A,'Ownership Metrics'!$E:$E),"")</f>
        <v>48.25</v>
      </c>
      <c r="Q2051" s="30">
        <f>IFERROR(_xlfn.XLOOKUP($B2051,'Ownership Metrics'!$A:$A,'Ownership Metrics'!$F:$F),"")</f>
        <v>13</v>
      </c>
      <c r="R2051" s="30">
        <f>IFERROR(_xlfn.XLOOKUP($B2051,'Ownership Metrics'!$A:$A,'Ownership Metrics'!$G:$G),"")</f>
        <v>31</v>
      </c>
      <c r="S2051" s="27" t="str">
        <f>IFERROR(_xlfn.XLOOKUP($B2051,'Ownership Metrics'!$A:$A,'Ownership Metrics'!$H:$H),"")</f>
        <v>Moderat</v>
      </c>
      <c r="T2051" s="27" t="str">
        <f>IFERROR(_xlfn.XLOOKUP($B2051,'Ownership Metrics'!$A:$A,'Ownership Metrics'!$I:$I),"")</f>
        <v>Sedang</v>
      </c>
      <c r="U2051" s="27">
        <f>IF(COUNTIFS($B$2:$B2051,$B2051,$D$2:$D2051,$D2051)=1,1,0)</f>
        <v>1</v>
      </c>
      <c r="V2051" s="27">
        <f t="shared" ref="V2051:V2114" si="97">SUMIFS($L$2:$L$10000,$B$2:$B$10000,$B2051,$D$2:$D$10000,$D2051)</f>
        <v>2.78</v>
      </c>
      <c r="W2051" s="27">
        <f t="shared" ref="W2051:W2114" si="98">COUNTIFS($B$2:$B$10000,$B2051,$U$2:$U$10000,1,$X$2:$X$10000,"&gt;"&amp;$X2051)+1</f>
        <v>9</v>
      </c>
      <c r="X2051" s="27">
        <f t="shared" si="96"/>
        <v>2.7799997948999997</v>
      </c>
    </row>
    <row r="2052" spans="1:24" x14ac:dyDescent="0.25">
      <c r="A2052" s="26">
        <v>46265</v>
      </c>
      <c r="B2052" s="27" t="s">
        <v>10417</v>
      </c>
      <c r="C2052" s="27" t="s">
        <v>2289</v>
      </c>
      <c r="D2052" s="27" t="s">
        <v>2297</v>
      </c>
      <c r="E2052" s="27" t="s">
        <v>35</v>
      </c>
      <c r="F2052" s="27" t="s">
        <v>32</v>
      </c>
      <c r="G2052" s="27" t="s">
        <v>288</v>
      </c>
      <c r="H2052" s="27" t="s">
        <v>64</v>
      </c>
      <c r="I2052" s="28">
        <v>200000000</v>
      </c>
      <c r="J2052" s="28">
        <v>0</v>
      </c>
      <c r="K2052" s="28">
        <v>200000000</v>
      </c>
      <c r="L2052" s="29">
        <v>2.61</v>
      </c>
      <c r="M2052" s="29">
        <f>IFERROR(_xlfn.XLOOKUP($B2052,'Ownership Metrics'!$A:$A,'Ownership Metrics'!$B:$B),"")</f>
        <v>24.56</v>
      </c>
      <c r="N2052" s="28">
        <f>IFERROR(_xlfn.XLOOKUP($B2052,'Ownership Metrics'!$A:$A,'Ownership Metrics'!$C:$C),"")</f>
        <v>1591</v>
      </c>
      <c r="O2052" s="29">
        <f>IFERROR(_xlfn.XLOOKUP($B2052,'Ownership Metrics'!$A:$A,'Ownership Metrics'!$D:$D),"")</f>
        <v>38.22</v>
      </c>
      <c r="P2052" s="29">
        <f>IFERROR(_xlfn.XLOOKUP($B2052,'Ownership Metrics'!$A:$A,'Ownership Metrics'!$E:$E),"")</f>
        <v>48.25</v>
      </c>
      <c r="Q2052" s="30">
        <f>IFERROR(_xlfn.XLOOKUP($B2052,'Ownership Metrics'!$A:$A,'Ownership Metrics'!$F:$F),"")</f>
        <v>13</v>
      </c>
      <c r="R2052" s="30">
        <f>IFERROR(_xlfn.XLOOKUP($B2052,'Ownership Metrics'!$A:$A,'Ownership Metrics'!$G:$G),"")</f>
        <v>31</v>
      </c>
      <c r="S2052" s="27" t="str">
        <f>IFERROR(_xlfn.XLOOKUP($B2052,'Ownership Metrics'!$A:$A,'Ownership Metrics'!$H:$H),"")</f>
        <v>Moderat</v>
      </c>
      <c r="T2052" s="27" t="str">
        <f>IFERROR(_xlfn.XLOOKUP($B2052,'Ownership Metrics'!$A:$A,'Ownership Metrics'!$I:$I),"")</f>
        <v>Sedang</v>
      </c>
      <c r="U2052" s="27">
        <f>IF(COUNTIFS($B$2:$B2052,$B2052,$D$2:$D2052,$D2052)=1,1,0)</f>
        <v>1</v>
      </c>
      <c r="V2052" s="27">
        <f t="shared" si="97"/>
        <v>2.61</v>
      </c>
      <c r="W2052" s="27">
        <f t="shared" si="98"/>
        <v>10</v>
      </c>
      <c r="X2052" s="27">
        <f t="shared" si="96"/>
        <v>2.6099997947999998</v>
      </c>
    </row>
    <row r="2053" spans="1:24" x14ac:dyDescent="0.25">
      <c r="A2053" s="26">
        <v>46265</v>
      </c>
      <c r="B2053" s="27" t="s">
        <v>10417</v>
      </c>
      <c r="C2053" s="27" t="s">
        <v>2289</v>
      </c>
      <c r="D2053" s="27" t="s">
        <v>2298</v>
      </c>
      <c r="E2053" s="27" t="s">
        <v>51</v>
      </c>
      <c r="F2053" s="27" t="s">
        <v>32</v>
      </c>
      <c r="G2053" s="27"/>
      <c r="H2053" s="27" t="s">
        <v>56</v>
      </c>
      <c r="I2053" s="28">
        <v>2924000000</v>
      </c>
      <c r="J2053" s="28">
        <v>0</v>
      </c>
      <c r="K2053" s="28">
        <v>2924000000</v>
      </c>
      <c r="L2053" s="29">
        <v>38.22</v>
      </c>
      <c r="M2053" s="29">
        <f>IFERROR(_xlfn.XLOOKUP($B2053,'Ownership Metrics'!$A:$A,'Ownership Metrics'!$B:$B),"")</f>
        <v>24.56</v>
      </c>
      <c r="N2053" s="28">
        <f>IFERROR(_xlfn.XLOOKUP($B2053,'Ownership Metrics'!$A:$A,'Ownership Metrics'!$C:$C),"")</f>
        <v>1591</v>
      </c>
      <c r="O2053" s="29">
        <f>IFERROR(_xlfn.XLOOKUP($B2053,'Ownership Metrics'!$A:$A,'Ownership Metrics'!$D:$D),"")</f>
        <v>38.22</v>
      </c>
      <c r="P2053" s="29">
        <f>IFERROR(_xlfn.XLOOKUP($B2053,'Ownership Metrics'!$A:$A,'Ownership Metrics'!$E:$E),"")</f>
        <v>48.25</v>
      </c>
      <c r="Q2053" s="30">
        <f>IFERROR(_xlfn.XLOOKUP($B2053,'Ownership Metrics'!$A:$A,'Ownership Metrics'!$F:$F),"")</f>
        <v>13</v>
      </c>
      <c r="R2053" s="30">
        <f>IFERROR(_xlfn.XLOOKUP($B2053,'Ownership Metrics'!$A:$A,'Ownership Metrics'!$G:$G),"")</f>
        <v>31</v>
      </c>
      <c r="S2053" s="27" t="str">
        <f>IFERROR(_xlfn.XLOOKUP($B2053,'Ownership Metrics'!$A:$A,'Ownership Metrics'!$H:$H),"")</f>
        <v>Moderat</v>
      </c>
      <c r="T2053" s="27" t="str">
        <f>IFERROR(_xlfn.XLOOKUP($B2053,'Ownership Metrics'!$A:$A,'Ownership Metrics'!$I:$I),"")</f>
        <v>Sedang</v>
      </c>
      <c r="U2053" s="27">
        <f>IF(COUNTIFS($B$2:$B2053,$B2053,$D$2:$D2053,$D2053)=1,1,0)</f>
        <v>1</v>
      </c>
      <c r="V2053" s="27">
        <f t="shared" si="97"/>
        <v>38.22</v>
      </c>
      <c r="W2053" s="27">
        <f t="shared" si="98"/>
        <v>1</v>
      </c>
      <c r="X2053" s="27">
        <f t="shared" si="96"/>
        <v>38.219999794700001</v>
      </c>
    </row>
    <row r="2054" spans="1:24" x14ac:dyDescent="0.25">
      <c r="A2054" s="26">
        <v>46265</v>
      </c>
      <c r="B2054" s="27" t="s">
        <v>10417</v>
      </c>
      <c r="C2054" s="27" t="s">
        <v>2289</v>
      </c>
      <c r="D2054" s="27" t="s">
        <v>198</v>
      </c>
      <c r="E2054" s="27" t="s">
        <v>67</v>
      </c>
      <c r="F2054" s="27" t="s">
        <v>23</v>
      </c>
      <c r="G2054" s="27"/>
      <c r="H2054" s="27" t="s">
        <v>24</v>
      </c>
      <c r="I2054" s="28">
        <v>214080000</v>
      </c>
      <c r="J2054" s="28">
        <v>0</v>
      </c>
      <c r="K2054" s="28">
        <v>214080000</v>
      </c>
      <c r="L2054" s="29">
        <v>2.8</v>
      </c>
      <c r="M2054" s="29">
        <f>IFERROR(_xlfn.XLOOKUP($B2054,'Ownership Metrics'!$A:$A,'Ownership Metrics'!$B:$B),"")</f>
        <v>24.56</v>
      </c>
      <c r="N2054" s="28">
        <f>IFERROR(_xlfn.XLOOKUP($B2054,'Ownership Metrics'!$A:$A,'Ownership Metrics'!$C:$C),"")</f>
        <v>1591</v>
      </c>
      <c r="O2054" s="29">
        <f>IFERROR(_xlfn.XLOOKUP($B2054,'Ownership Metrics'!$A:$A,'Ownership Metrics'!$D:$D),"")</f>
        <v>38.22</v>
      </c>
      <c r="P2054" s="29">
        <f>IFERROR(_xlfn.XLOOKUP($B2054,'Ownership Metrics'!$A:$A,'Ownership Metrics'!$E:$E),"")</f>
        <v>48.25</v>
      </c>
      <c r="Q2054" s="30">
        <f>IFERROR(_xlfn.XLOOKUP($B2054,'Ownership Metrics'!$A:$A,'Ownership Metrics'!$F:$F),"")</f>
        <v>13</v>
      </c>
      <c r="R2054" s="30">
        <f>IFERROR(_xlfn.XLOOKUP($B2054,'Ownership Metrics'!$A:$A,'Ownership Metrics'!$G:$G),"")</f>
        <v>31</v>
      </c>
      <c r="S2054" s="27" t="str">
        <f>IFERROR(_xlfn.XLOOKUP($B2054,'Ownership Metrics'!$A:$A,'Ownership Metrics'!$H:$H),"")</f>
        <v>Moderat</v>
      </c>
      <c r="T2054" s="27" t="str">
        <f>IFERROR(_xlfn.XLOOKUP($B2054,'Ownership Metrics'!$A:$A,'Ownership Metrics'!$I:$I),"")</f>
        <v>Sedang</v>
      </c>
      <c r="U2054" s="27">
        <f>IF(COUNTIFS($B$2:$B2054,$B2054,$D$2:$D2054,$D2054)=1,1,0)</f>
        <v>1</v>
      </c>
      <c r="V2054" s="27">
        <f t="shared" si="97"/>
        <v>2.8</v>
      </c>
      <c r="W2054" s="27">
        <f t="shared" si="98"/>
        <v>8</v>
      </c>
      <c r="X2054" s="27">
        <f t="shared" si="96"/>
        <v>2.7999997945999997</v>
      </c>
    </row>
    <row r="2055" spans="1:24" x14ac:dyDescent="0.25">
      <c r="A2055" s="26">
        <v>46265</v>
      </c>
      <c r="B2055" s="27" t="s">
        <v>10418</v>
      </c>
      <c r="C2055" s="27" t="s">
        <v>2300</v>
      </c>
      <c r="D2055" s="27" t="s">
        <v>2301</v>
      </c>
      <c r="E2055" s="27" t="s">
        <v>22</v>
      </c>
      <c r="F2055" s="27" t="s">
        <v>23</v>
      </c>
      <c r="G2055" s="27"/>
      <c r="H2055" s="27" t="s">
        <v>24</v>
      </c>
      <c r="I2055" s="28">
        <v>3946835000</v>
      </c>
      <c r="J2055" s="28">
        <v>0</v>
      </c>
      <c r="K2055" s="28">
        <v>3946835000</v>
      </c>
      <c r="L2055" s="29">
        <v>51</v>
      </c>
      <c r="M2055" s="29">
        <f>IFERROR(_xlfn.XLOOKUP($B2055,'Ownership Metrics'!$A:$A,'Ownership Metrics'!$B:$B),"")</f>
        <v>31.86</v>
      </c>
      <c r="N2055" s="28">
        <f>IFERROR(_xlfn.XLOOKUP($B2055,'Ownership Metrics'!$A:$A,'Ownership Metrics'!$C:$C),"")</f>
        <v>2833</v>
      </c>
      <c r="O2055" s="29">
        <f>IFERROR(_xlfn.XLOOKUP($B2055,'Ownership Metrics'!$A:$A,'Ownership Metrics'!$D:$D),"")</f>
        <v>51</v>
      </c>
      <c r="P2055" s="29">
        <f>IFERROR(_xlfn.XLOOKUP($B2055,'Ownership Metrics'!$A:$A,'Ownership Metrics'!$E:$E),"")</f>
        <v>68.14</v>
      </c>
      <c r="Q2055" s="30">
        <f>IFERROR(_xlfn.XLOOKUP($B2055,'Ownership Metrics'!$A:$A,'Ownership Metrics'!$F:$F),"")</f>
        <v>3</v>
      </c>
      <c r="R2055" s="30">
        <f>IFERROR(_xlfn.XLOOKUP($B2055,'Ownership Metrics'!$A:$A,'Ownership Metrics'!$G:$G),"")</f>
        <v>54</v>
      </c>
      <c r="S2055" s="27" t="str">
        <f>IFERROR(_xlfn.XLOOKUP($B2055,'Ownership Metrics'!$A:$A,'Ownership Metrics'!$H:$H),"")</f>
        <v>Mayoritas</v>
      </c>
      <c r="T2055" s="27" t="str">
        <f>IFERROR(_xlfn.XLOOKUP($B2055,'Ownership Metrics'!$A:$A,'Ownership Metrics'!$I:$I),"")</f>
        <v>Sedang</v>
      </c>
      <c r="U2055" s="27">
        <f>IF(COUNTIFS($B$2:$B2055,$B2055,$D$2:$D2055,$D2055)=1,1,0)</f>
        <v>1</v>
      </c>
      <c r="V2055" s="27">
        <f t="shared" si="97"/>
        <v>51</v>
      </c>
      <c r="W2055" s="27">
        <f t="shared" si="98"/>
        <v>1</v>
      </c>
      <c r="X2055" s="27">
        <f t="shared" si="96"/>
        <v>50.999999794499999</v>
      </c>
    </row>
    <row r="2056" spans="1:24" x14ac:dyDescent="0.25">
      <c r="A2056" s="26">
        <v>46265</v>
      </c>
      <c r="B2056" s="27" t="s">
        <v>10418</v>
      </c>
      <c r="C2056" s="27" t="s">
        <v>2300</v>
      </c>
      <c r="D2056" s="27" t="s">
        <v>2302</v>
      </c>
      <c r="E2056" s="27" t="s">
        <v>22</v>
      </c>
      <c r="F2056" s="27" t="s">
        <v>23</v>
      </c>
      <c r="G2056" s="27"/>
      <c r="H2056" s="27" t="s">
        <v>24</v>
      </c>
      <c r="I2056" s="28">
        <v>158663188</v>
      </c>
      <c r="J2056" s="28">
        <v>0</v>
      </c>
      <c r="K2056" s="28">
        <v>158663188</v>
      </c>
      <c r="L2056" s="29">
        <v>2.0499999999999998</v>
      </c>
      <c r="M2056" s="29">
        <f>IFERROR(_xlfn.XLOOKUP($B2056,'Ownership Metrics'!$A:$A,'Ownership Metrics'!$B:$B),"")</f>
        <v>31.86</v>
      </c>
      <c r="N2056" s="28">
        <f>IFERROR(_xlfn.XLOOKUP($B2056,'Ownership Metrics'!$A:$A,'Ownership Metrics'!$C:$C),"")</f>
        <v>2833</v>
      </c>
      <c r="O2056" s="29">
        <f>IFERROR(_xlfn.XLOOKUP($B2056,'Ownership Metrics'!$A:$A,'Ownership Metrics'!$D:$D),"")</f>
        <v>51</v>
      </c>
      <c r="P2056" s="29">
        <f>IFERROR(_xlfn.XLOOKUP($B2056,'Ownership Metrics'!$A:$A,'Ownership Metrics'!$E:$E),"")</f>
        <v>68.14</v>
      </c>
      <c r="Q2056" s="30">
        <f>IFERROR(_xlfn.XLOOKUP($B2056,'Ownership Metrics'!$A:$A,'Ownership Metrics'!$F:$F),"")</f>
        <v>3</v>
      </c>
      <c r="R2056" s="30">
        <f>IFERROR(_xlfn.XLOOKUP($B2056,'Ownership Metrics'!$A:$A,'Ownership Metrics'!$G:$G),"")</f>
        <v>54</v>
      </c>
      <c r="S2056" s="27" t="str">
        <f>IFERROR(_xlfn.XLOOKUP($B2056,'Ownership Metrics'!$A:$A,'Ownership Metrics'!$H:$H),"")</f>
        <v>Mayoritas</v>
      </c>
      <c r="T2056" s="27" t="str">
        <f>IFERROR(_xlfn.XLOOKUP($B2056,'Ownership Metrics'!$A:$A,'Ownership Metrics'!$I:$I),"")</f>
        <v>Sedang</v>
      </c>
      <c r="U2056" s="27">
        <f>IF(COUNTIFS($B$2:$B2056,$B2056,$D$2:$D2056,$D2056)=1,1,0)</f>
        <v>1</v>
      </c>
      <c r="V2056" s="27">
        <f t="shared" si="97"/>
        <v>2.0499999999999998</v>
      </c>
      <c r="W2056" s="27">
        <f t="shared" si="98"/>
        <v>3</v>
      </c>
      <c r="X2056" s="27">
        <f t="shared" si="96"/>
        <v>2.0499997943999997</v>
      </c>
    </row>
    <row r="2057" spans="1:24" x14ac:dyDescent="0.25">
      <c r="A2057" s="26">
        <v>46265</v>
      </c>
      <c r="B2057" s="27" t="s">
        <v>10418</v>
      </c>
      <c r="C2057" s="27" t="s">
        <v>2300</v>
      </c>
      <c r="D2057" s="27" t="s">
        <v>2303</v>
      </c>
      <c r="E2057" s="27" t="s">
        <v>22</v>
      </c>
      <c r="F2057" s="27" t="s">
        <v>23</v>
      </c>
      <c r="G2057" s="27"/>
      <c r="H2057" s="27" t="s">
        <v>24</v>
      </c>
      <c r="I2057" s="28">
        <v>1167507412</v>
      </c>
      <c r="J2057" s="28">
        <v>0</v>
      </c>
      <c r="K2057" s="28">
        <v>1167507412</v>
      </c>
      <c r="L2057" s="29">
        <v>15.09</v>
      </c>
      <c r="M2057" s="29">
        <f>IFERROR(_xlfn.XLOOKUP($B2057,'Ownership Metrics'!$A:$A,'Ownership Metrics'!$B:$B),"")</f>
        <v>31.86</v>
      </c>
      <c r="N2057" s="28">
        <f>IFERROR(_xlfn.XLOOKUP($B2057,'Ownership Metrics'!$A:$A,'Ownership Metrics'!$C:$C),"")</f>
        <v>2833</v>
      </c>
      <c r="O2057" s="29">
        <f>IFERROR(_xlfn.XLOOKUP($B2057,'Ownership Metrics'!$A:$A,'Ownership Metrics'!$D:$D),"")</f>
        <v>51</v>
      </c>
      <c r="P2057" s="29">
        <f>IFERROR(_xlfn.XLOOKUP($B2057,'Ownership Metrics'!$A:$A,'Ownership Metrics'!$E:$E),"")</f>
        <v>68.14</v>
      </c>
      <c r="Q2057" s="30">
        <f>IFERROR(_xlfn.XLOOKUP($B2057,'Ownership Metrics'!$A:$A,'Ownership Metrics'!$F:$F),"")</f>
        <v>3</v>
      </c>
      <c r="R2057" s="30">
        <f>IFERROR(_xlfn.XLOOKUP($B2057,'Ownership Metrics'!$A:$A,'Ownership Metrics'!$G:$G),"")</f>
        <v>54</v>
      </c>
      <c r="S2057" s="27" t="str">
        <f>IFERROR(_xlfn.XLOOKUP($B2057,'Ownership Metrics'!$A:$A,'Ownership Metrics'!$H:$H),"")</f>
        <v>Mayoritas</v>
      </c>
      <c r="T2057" s="27" t="str">
        <f>IFERROR(_xlfn.XLOOKUP($B2057,'Ownership Metrics'!$A:$A,'Ownership Metrics'!$I:$I),"")</f>
        <v>Sedang</v>
      </c>
      <c r="U2057" s="27">
        <f>IF(COUNTIFS($B$2:$B2057,$B2057,$D$2:$D2057,$D2057)=1,1,0)</f>
        <v>1</v>
      </c>
      <c r="V2057" s="27">
        <f t="shared" si="97"/>
        <v>15.09</v>
      </c>
      <c r="W2057" s="27">
        <f t="shared" si="98"/>
        <v>2</v>
      </c>
      <c r="X2057" s="27">
        <f t="shared" si="96"/>
        <v>15.089999794300001</v>
      </c>
    </row>
    <row r="2058" spans="1:24" x14ac:dyDescent="0.25">
      <c r="A2058" s="26">
        <v>46265</v>
      </c>
      <c r="B2058" s="27" t="s">
        <v>10419</v>
      </c>
      <c r="C2058" s="27" t="s">
        <v>2305</v>
      </c>
      <c r="D2058" s="27" t="s">
        <v>2306</v>
      </c>
      <c r="E2058" s="27" t="s">
        <v>22</v>
      </c>
      <c r="F2058" s="27" t="s">
        <v>23</v>
      </c>
      <c r="G2058" s="27"/>
      <c r="H2058" s="27" t="s">
        <v>24</v>
      </c>
      <c r="I2058" s="28">
        <v>0</v>
      </c>
      <c r="J2058" s="28">
        <v>1086250000</v>
      </c>
      <c r="K2058" s="28">
        <v>1086250000</v>
      </c>
      <c r="L2058" s="29">
        <v>62.97</v>
      </c>
      <c r="M2058" s="29">
        <f>IFERROR(_xlfn.XLOOKUP($B2058,'Ownership Metrics'!$A:$A,'Ownership Metrics'!$B:$B),"")</f>
        <v>11.58</v>
      </c>
      <c r="N2058" s="28">
        <f>IFERROR(_xlfn.XLOOKUP($B2058,'Ownership Metrics'!$A:$A,'Ownership Metrics'!$C:$C),"")</f>
        <v>4148</v>
      </c>
      <c r="O2058" s="29">
        <f>IFERROR(_xlfn.XLOOKUP($B2058,'Ownership Metrics'!$A:$A,'Ownership Metrics'!$D:$D),"")</f>
        <v>62.97</v>
      </c>
      <c r="P2058" s="29">
        <f>IFERROR(_xlfn.XLOOKUP($B2058,'Ownership Metrics'!$A:$A,'Ownership Metrics'!$E:$E),"")</f>
        <v>80.19</v>
      </c>
      <c r="Q2058" s="30">
        <f>IFERROR(_xlfn.XLOOKUP($B2058,'Ownership Metrics'!$A:$A,'Ownership Metrics'!$F:$F),"")</f>
        <v>6</v>
      </c>
      <c r="R2058" s="30">
        <f>IFERROR(_xlfn.XLOOKUP($B2058,'Ownership Metrics'!$A:$A,'Ownership Metrics'!$G:$G),"")</f>
        <v>61</v>
      </c>
      <c r="S2058" s="27" t="str">
        <f>IFERROR(_xlfn.XLOOKUP($B2058,'Ownership Metrics'!$A:$A,'Ownership Metrics'!$H:$H),"")</f>
        <v>Mayoritas</v>
      </c>
      <c r="T2058" s="27" t="str">
        <f>IFERROR(_xlfn.XLOOKUP($B2058,'Ownership Metrics'!$A:$A,'Ownership Metrics'!$I:$I),"")</f>
        <v>Tinggi</v>
      </c>
      <c r="U2058" s="27">
        <f>IF(COUNTIFS($B$2:$B2058,$B2058,$D$2:$D2058,$D2058)=1,1,0)</f>
        <v>1</v>
      </c>
      <c r="V2058" s="27">
        <f t="shared" si="97"/>
        <v>62.97</v>
      </c>
      <c r="W2058" s="27">
        <f t="shared" si="98"/>
        <v>1</v>
      </c>
      <c r="X2058" s="27">
        <f t="shared" si="96"/>
        <v>62.9699997942</v>
      </c>
    </row>
    <row r="2059" spans="1:24" x14ac:dyDescent="0.25">
      <c r="A2059" s="26">
        <v>46265</v>
      </c>
      <c r="B2059" s="27" t="s">
        <v>10419</v>
      </c>
      <c r="C2059" s="27" t="s">
        <v>2305</v>
      </c>
      <c r="D2059" s="27" t="s">
        <v>207</v>
      </c>
      <c r="E2059" s="27" t="s">
        <v>26</v>
      </c>
      <c r="F2059" s="27" t="s">
        <v>32</v>
      </c>
      <c r="G2059" s="27"/>
      <c r="H2059" s="27" t="s">
        <v>64</v>
      </c>
      <c r="I2059" s="28">
        <v>85093500</v>
      </c>
      <c r="J2059" s="28">
        <v>0</v>
      </c>
      <c r="K2059" s="28">
        <v>85093500</v>
      </c>
      <c r="L2059" s="29">
        <v>4.93</v>
      </c>
      <c r="M2059" s="29">
        <f>IFERROR(_xlfn.XLOOKUP($B2059,'Ownership Metrics'!$A:$A,'Ownership Metrics'!$B:$B),"")</f>
        <v>11.58</v>
      </c>
      <c r="N2059" s="28">
        <f>IFERROR(_xlfn.XLOOKUP($B2059,'Ownership Metrics'!$A:$A,'Ownership Metrics'!$C:$C),"")</f>
        <v>4148</v>
      </c>
      <c r="O2059" s="29">
        <f>IFERROR(_xlfn.XLOOKUP($B2059,'Ownership Metrics'!$A:$A,'Ownership Metrics'!$D:$D),"")</f>
        <v>62.97</v>
      </c>
      <c r="P2059" s="29">
        <f>IFERROR(_xlfn.XLOOKUP($B2059,'Ownership Metrics'!$A:$A,'Ownership Metrics'!$E:$E),"")</f>
        <v>80.19</v>
      </c>
      <c r="Q2059" s="30">
        <f>IFERROR(_xlfn.XLOOKUP($B2059,'Ownership Metrics'!$A:$A,'Ownership Metrics'!$F:$F),"")</f>
        <v>6</v>
      </c>
      <c r="R2059" s="30">
        <f>IFERROR(_xlfn.XLOOKUP($B2059,'Ownership Metrics'!$A:$A,'Ownership Metrics'!$G:$G),"")</f>
        <v>61</v>
      </c>
      <c r="S2059" s="27" t="str">
        <f>IFERROR(_xlfn.XLOOKUP($B2059,'Ownership Metrics'!$A:$A,'Ownership Metrics'!$H:$H),"")</f>
        <v>Mayoritas</v>
      </c>
      <c r="T2059" s="27" t="str">
        <f>IFERROR(_xlfn.XLOOKUP($B2059,'Ownership Metrics'!$A:$A,'Ownership Metrics'!$I:$I),"")</f>
        <v>Tinggi</v>
      </c>
      <c r="U2059" s="27">
        <f>IF(COUNTIFS($B$2:$B2059,$B2059,$D$2:$D2059,$D2059)=1,1,0)</f>
        <v>1</v>
      </c>
      <c r="V2059" s="27">
        <f t="shared" si="97"/>
        <v>4.93</v>
      </c>
      <c r="W2059" s="27">
        <f t="shared" si="98"/>
        <v>4</v>
      </c>
      <c r="X2059" s="27">
        <f t="shared" si="96"/>
        <v>4.9299997940999996</v>
      </c>
    </row>
    <row r="2060" spans="1:24" x14ac:dyDescent="0.25">
      <c r="A2060" s="26">
        <v>46265</v>
      </c>
      <c r="B2060" s="27" t="s">
        <v>10419</v>
      </c>
      <c r="C2060" s="27" t="s">
        <v>2305</v>
      </c>
      <c r="D2060" s="27" t="s">
        <v>2307</v>
      </c>
      <c r="E2060" s="27" t="s">
        <v>35</v>
      </c>
      <c r="F2060" s="27" t="s">
        <v>23</v>
      </c>
      <c r="G2060" s="27" t="s">
        <v>36</v>
      </c>
      <c r="H2060" s="27" t="s">
        <v>24</v>
      </c>
      <c r="I2060" s="28">
        <v>124871100</v>
      </c>
      <c r="J2060" s="28">
        <v>0</v>
      </c>
      <c r="K2060" s="28">
        <v>124871100</v>
      </c>
      <c r="L2060" s="29">
        <v>7.24</v>
      </c>
      <c r="M2060" s="29">
        <f>IFERROR(_xlfn.XLOOKUP($B2060,'Ownership Metrics'!$A:$A,'Ownership Metrics'!$B:$B),"")</f>
        <v>11.58</v>
      </c>
      <c r="N2060" s="28">
        <f>IFERROR(_xlfn.XLOOKUP($B2060,'Ownership Metrics'!$A:$A,'Ownership Metrics'!$C:$C),"")</f>
        <v>4148</v>
      </c>
      <c r="O2060" s="29">
        <f>IFERROR(_xlfn.XLOOKUP($B2060,'Ownership Metrics'!$A:$A,'Ownership Metrics'!$D:$D),"")</f>
        <v>62.97</v>
      </c>
      <c r="P2060" s="29">
        <f>IFERROR(_xlfn.XLOOKUP($B2060,'Ownership Metrics'!$A:$A,'Ownership Metrics'!$E:$E),"")</f>
        <v>80.19</v>
      </c>
      <c r="Q2060" s="30">
        <f>IFERROR(_xlfn.XLOOKUP($B2060,'Ownership Metrics'!$A:$A,'Ownership Metrics'!$F:$F),"")</f>
        <v>6</v>
      </c>
      <c r="R2060" s="30">
        <f>IFERROR(_xlfn.XLOOKUP($B2060,'Ownership Metrics'!$A:$A,'Ownership Metrics'!$G:$G),"")</f>
        <v>61</v>
      </c>
      <c r="S2060" s="27" t="str">
        <f>IFERROR(_xlfn.XLOOKUP($B2060,'Ownership Metrics'!$A:$A,'Ownership Metrics'!$H:$H),"")</f>
        <v>Mayoritas</v>
      </c>
      <c r="T2060" s="27" t="str">
        <f>IFERROR(_xlfn.XLOOKUP($B2060,'Ownership Metrics'!$A:$A,'Ownership Metrics'!$I:$I),"")</f>
        <v>Tinggi</v>
      </c>
      <c r="U2060" s="27">
        <f>IF(COUNTIFS($B$2:$B2060,$B2060,$D$2:$D2060,$D2060)=1,1,0)</f>
        <v>1</v>
      </c>
      <c r="V2060" s="27">
        <f t="shared" si="97"/>
        <v>7.24</v>
      </c>
      <c r="W2060" s="27">
        <f t="shared" si="98"/>
        <v>3</v>
      </c>
      <c r="X2060" s="27">
        <f t="shared" si="96"/>
        <v>7.239999794</v>
      </c>
    </row>
    <row r="2061" spans="1:24" x14ac:dyDescent="0.25">
      <c r="A2061" s="26">
        <v>46265</v>
      </c>
      <c r="B2061" s="27" t="s">
        <v>10419</v>
      </c>
      <c r="C2061" s="27" t="s">
        <v>2305</v>
      </c>
      <c r="D2061" s="27" t="s">
        <v>2308</v>
      </c>
      <c r="E2061" s="27" t="s">
        <v>35</v>
      </c>
      <c r="F2061" s="27" t="s">
        <v>23</v>
      </c>
      <c r="G2061" s="27" t="s">
        <v>36</v>
      </c>
      <c r="H2061" s="27" t="s">
        <v>24</v>
      </c>
      <c r="I2061" s="28">
        <v>17455000</v>
      </c>
      <c r="J2061" s="28">
        <v>0</v>
      </c>
      <c r="K2061" s="28">
        <v>17455000</v>
      </c>
      <c r="L2061" s="29">
        <v>1.01</v>
      </c>
      <c r="M2061" s="29">
        <f>IFERROR(_xlfn.XLOOKUP($B2061,'Ownership Metrics'!$A:$A,'Ownership Metrics'!$B:$B),"")</f>
        <v>11.58</v>
      </c>
      <c r="N2061" s="28">
        <f>IFERROR(_xlfn.XLOOKUP($B2061,'Ownership Metrics'!$A:$A,'Ownership Metrics'!$C:$C),"")</f>
        <v>4148</v>
      </c>
      <c r="O2061" s="29">
        <f>IFERROR(_xlfn.XLOOKUP($B2061,'Ownership Metrics'!$A:$A,'Ownership Metrics'!$D:$D),"")</f>
        <v>62.97</v>
      </c>
      <c r="P2061" s="29">
        <f>IFERROR(_xlfn.XLOOKUP($B2061,'Ownership Metrics'!$A:$A,'Ownership Metrics'!$E:$E),"")</f>
        <v>80.19</v>
      </c>
      <c r="Q2061" s="30">
        <f>IFERROR(_xlfn.XLOOKUP($B2061,'Ownership Metrics'!$A:$A,'Ownership Metrics'!$F:$F),"")</f>
        <v>6</v>
      </c>
      <c r="R2061" s="30">
        <f>IFERROR(_xlfn.XLOOKUP($B2061,'Ownership Metrics'!$A:$A,'Ownership Metrics'!$G:$G),"")</f>
        <v>61</v>
      </c>
      <c r="S2061" s="27" t="str">
        <f>IFERROR(_xlfn.XLOOKUP($B2061,'Ownership Metrics'!$A:$A,'Ownership Metrics'!$H:$H),"")</f>
        <v>Mayoritas</v>
      </c>
      <c r="T2061" s="27" t="str">
        <f>IFERROR(_xlfn.XLOOKUP($B2061,'Ownership Metrics'!$A:$A,'Ownership Metrics'!$I:$I),"")</f>
        <v>Tinggi</v>
      </c>
      <c r="U2061" s="27">
        <f>IF(COUNTIFS($B$2:$B2061,$B2061,$D$2:$D2061,$D2061)=1,1,0)</f>
        <v>1</v>
      </c>
      <c r="V2061" s="27">
        <f t="shared" si="97"/>
        <v>1.01</v>
      </c>
      <c r="W2061" s="27">
        <f t="shared" si="98"/>
        <v>6</v>
      </c>
      <c r="X2061" s="27">
        <f t="shared" si="96"/>
        <v>1.0099997939000001</v>
      </c>
    </row>
    <row r="2062" spans="1:24" x14ac:dyDescent="0.25">
      <c r="A2062" s="26">
        <v>46265</v>
      </c>
      <c r="B2062" s="27" t="s">
        <v>10419</v>
      </c>
      <c r="C2062" s="27" t="s">
        <v>2305</v>
      </c>
      <c r="D2062" s="27" t="s">
        <v>1413</v>
      </c>
      <c r="E2062" s="27" t="s">
        <v>35</v>
      </c>
      <c r="F2062" s="27" t="s">
        <v>23</v>
      </c>
      <c r="G2062" s="27" t="s">
        <v>36</v>
      </c>
      <c r="H2062" s="27" t="s">
        <v>24</v>
      </c>
      <c r="I2062" s="28">
        <v>172083800</v>
      </c>
      <c r="J2062" s="28">
        <v>0</v>
      </c>
      <c r="K2062" s="28">
        <v>172083800</v>
      </c>
      <c r="L2062" s="29">
        <v>9.98</v>
      </c>
      <c r="M2062" s="29">
        <f>IFERROR(_xlfn.XLOOKUP($B2062,'Ownership Metrics'!$A:$A,'Ownership Metrics'!$B:$B),"")</f>
        <v>11.58</v>
      </c>
      <c r="N2062" s="28">
        <f>IFERROR(_xlfn.XLOOKUP($B2062,'Ownership Metrics'!$A:$A,'Ownership Metrics'!$C:$C),"")</f>
        <v>4148</v>
      </c>
      <c r="O2062" s="29">
        <f>IFERROR(_xlfn.XLOOKUP($B2062,'Ownership Metrics'!$A:$A,'Ownership Metrics'!$D:$D),"")</f>
        <v>62.97</v>
      </c>
      <c r="P2062" s="29">
        <f>IFERROR(_xlfn.XLOOKUP($B2062,'Ownership Metrics'!$A:$A,'Ownership Metrics'!$E:$E),"")</f>
        <v>80.19</v>
      </c>
      <c r="Q2062" s="30">
        <f>IFERROR(_xlfn.XLOOKUP($B2062,'Ownership Metrics'!$A:$A,'Ownership Metrics'!$F:$F),"")</f>
        <v>6</v>
      </c>
      <c r="R2062" s="30">
        <f>IFERROR(_xlfn.XLOOKUP($B2062,'Ownership Metrics'!$A:$A,'Ownership Metrics'!$G:$G),"")</f>
        <v>61</v>
      </c>
      <c r="S2062" s="27" t="str">
        <f>IFERROR(_xlfn.XLOOKUP($B2062,'Ownership Metrics'!$A:$A,'Ownership Metrics'!$H:$H),"")</f>
        <v>Mayoritas</v>
      </c>
      <c r="T2062" s="27" t="str">
        <f>IFERROR(_xlfn.XLOOKUP($B2062,'Ownership Metrics'!$A:$A,'Ownership Metrics'!$I:$I),"")</f>
        <v>Tinggi</v>
      </c>
      <c r="U2062" s="27">
        <f>IF(COUNTIFS($B$2:$B2062,$B2062,$D$2:$D2062,$D2062)=1,1,0)</f>
        <v>1</v>
      </c>
      <c r="V2062" s="27">
        <f t="shared" si="97"/>
        <v>9.98</v>
      </c>
      <c r="W2062" s="27">
        <f t="shared" si="98"/>
        <v>2</v>
      </c>
      <c r="X2062" s="27">
        <f t="shared" si="96"/>
        <v>9.9799997938000011</v>
      </c>
    </row>
    <row r="2063" spans="1:24" x14ac:dyDescent="0.25">
      <c r="A2063" s="26">
        <v>46265</v>
      </c>
      <c r="B2063" s="27" t="s">
        <v>10419</v>
      </c>
      <c r="C2063" s="27" t="s">
        <v>2305</v>
      </c>
      <c r="D2063" s="27" t="s">
        <v>2309</v>
      </c>
      <c r="E2063" s="27" t="s">
        <v>35</v>
      </c>
      <c r="F2063" s="27" t="s">
        <v>23</v>
      </c>
      <c r="G2063" s="27" t="s">
        <v>36</v>
      </c>
      <c r="H2063" s="27" t="s">
        <v>24</v>
      </c>
      <c r="I2063" s="28">
        <v>39453000</v>
      </c>
      <c r="J2063" s="28">
        <v>0</v>
      </c>
      <c r="K2063" s="28">
        <v>39453000</v>
      </c>
      <c r="L2063" s="29">
        <v>2.29</v>
      </c>
      <c r="M2063" s="29">
        <f>IFERROR(_xlfn.XLOOKUP($B2063,'Ownership Metrics'!$A:$A,'Ownership Metrics'!$B:$B),"")</f>
        <v>11.58</v>
      </c>
      <c r="N2063" s="28">
        <f>IFERROR(_xlfn.XLOOKUP($B2063,'Ownership Metrics'!$A:$A,'Ownership Metrics'!$C:$C),"")</f>
        <v>4148</v>
      </c>
      <c r="O2063" s="29">
        <f>IFERROR(_xlfn.XLOOKUP($B2063,'Ownership Metrics'!$A:$A,'Ownership Metrics'!$D:$D),"")</f>
        <v>62.97</v>
      </c>
      <c r="P2063" s="29">
        <f>IFERROR(_xlfn.XLOOKUP($B2063,'Ownership Metrics'!$A:$A,'Ownership Metrics'!$E:$E),"")</f>
        <v>80.19</v>
      </c>
      <c r="Q2063" s="30">
        <f>IFERROR(_xlfn.XLOOKUP($B2063,'Ownership Metrics'!$A:$A,'Ownership Metrics'!$F:$F),"")</f>
        <v>6</v>
      </c>
      <c r="R2063" s="30">
        <f>IFERROR(_xlfn.XLOOKUP($B2063,'Ownership Metrics'!$A:$A,'Ownership Metrics'!$G:$G),"")</f>
        <v>61</v>
      </c>
      <c r="S2063" s="27" t="str">
        <f>IFERROR(_xlfn.XLOOKUP($B2063,'Ownership Metrics'!$A:$A,'Ownership Metrics'!$H:$H),"")</f>
        <v>Mayoritas</v>
      </c>
      <c r="T2063" s="27" t="str">
        <f>IFERROR(_xlfn.XLOOKUP($B2063,'Ownership Metrics'!$A:$A,'Ownership Metrics'!$I:$I),"")</f>
        <v>Tinggi</v>
      </c>
      <c r="U2063" s="27">
        <f>IF(COUNTIFS($B$2:$B2063,$B2063,$D$2:$D2063,$D2063)=1,1,0)</f>
        <v>1</v>
      </c>
      <c r="V2063" s="27">
        <f t="shared" si="97"/>
        <v>2.29</v>
      </c>
      <c r="W2063" s="27">
        <f t="shared" si="98"/>
        <v>5</v>
      </c>
      <c r="X2063" s="27">
        <f t="shared" si="96"/>
        <v>2.2899997936999998</v>
      </c>
    </row>
    <row r="2064" spans="1:24" x14ac:dyDescent="0.25">
      <c r="A2064" s="26">
        <v>46265</v>
      </c>
      <c r="B2064" s="27" t="s">
        <v>10420</v>
      </c>
      <c r="C2064" s="27" t="s">
        <v>2311</v>
      </c>
      <c r="D2064" s="27" t="s">
        <v>2312</v>
      </c>
      <c r="E2064" s="27" t="s">
        <v>22</v>
      </c>
      <c r="F2064" s="27" t="s">
        <v>23</v>
      </c>
      <c r="G2064" s="27"/>
      <c r="H2064" s="27" t="s">
        <v>24</v>
      </c>
      <c r="I2064" s="28">
        <v>16000000</v>
      </c>
      <c r="J2064" s="28">
        <v>0</v>
      </c>
      <c r="K2064" s="28">
        <v>16000000</v>
      </c>
      <c r="L2064" s="29">
        <v>4.83</v>
      </c>
      <c r="M2064" s="29">
        <f>IFERROR(_xlfn.XLOOKUP($B2064,'Ownership Metrics'!$A:$A,'Ownership Metrics'!$B:$B),"")</f>
        <v>12.9</v>
      </c>
      <c r="N2064" s="28">
        <f>IFERROR(_xlfn.XLOOKUP($B2064,'Ownership Metrics'!$A:$A,'Ownership Metrics'!$C:$C),"")</f>
        <v>2776</v>
      </c>
      <c r="O2064" s="29">
        <f>IFERROR(_xlfn.XLOOKUP($B2064,'Ownership Metrics'!$A:$A,'Ownership Metrics'!$D:$D),"")</f>
        <v>51.18</v>
      </c>
      <c r="P2064" s="29">
        <f>IFERROR(_xlfn.XLOOKUP($B2064,'Ownership Metrics'!$A:$A,'Ownership Metrics'!$E:$E),"")</f>
        <v>63.7</v>
      </c>
      <c r="Q2064" s="30">
        <f>IFERROR(_xlfn.XLOOKUP($B2064,'Ownership Metrics'!$A:$A,'Ownership Metrics'!$F:$F),"")</f>
        <v>12</v>
      </c>
      <c r="R2064" s="30">
        <f>IFERROR(_xlfn.XLOOKUP($B2064,'Ownership Metrics'!$A:$A,'Ownership Metrics'!$G:$G),"")</f>
        <v>43</v>
      </c>
      <c r="S2064" s="27" t="str">
        <f>IFERROR(_xlfn.XLOOKUP($B2064,'Ownership Metrics'!$A:$A,'Ownership Metrics'!$H:$H),"")</f>
        <v>Mayoritas</v>
      </c>
      <c r="T2064" s="27" t="str">
        <f>IFERROR(_xlfn.XLOOKUP($B2064,'Ownership Metrics'!$A:$A,'Ownership Metrics'!$I:$I),"")</f>
        <v>Sedang</v>
      </c>
      <c r="U2064" s="27">
        <f>IF(COUNTIFS($B$2:$B2064,$B2064,$D$2:$D2064,$D2064)=1,1,0)</f>
        <v>1</v>
      </c>
      <c r="V2064" s="27">
        <f t="shared" si="97"/>
        <v>4.83</v>
      </c>
      <c r="W2064" s="27">
        <f t="shared" si="98"/>
        <v>4</v>
      </c>
      <c r="X2064" s="27">
        <f t="shared" si="96"/>
        <v>4.8299997935999999</v>
      </c>
    </row>
    <row r="2065" spans="1:24" x14ac:dyDescent="0.25">
      <c r="A2065" s="26">
        <v>46265</v>
      </c>
      <c r="B2065" s="27" t="s">
        <v>10420</v>
      </c>
      <c r="C2065" s="27" t="s">
        <v>2311</v>
      </c>
      <c r="D2065" s="27" t="s">
        <v>2313</v>
      </c>
      <c r="E2065" s="27" t="s">
        <v>22</v>
      </c>
      <c r="F2065" s="27" t="s">
        <v>23</v>
      </c>
      <c r="G2065" s="27"/>
      <c r="H2065" s="27" t="s">
        <v>24</v>
      </c>
      <c r="I2065" s="28">
        <v>103507988</v>
      </c>
      <c r="J2065" s="28">
        <v>65977947</v>
      </c>
      <c r="K2065" s="28">
        <v>169485935</v>
      </c>
      <c r="L2065" s="29">
        <v>51.18</v>
      </c>
      <c r="M2065" s="29">
        <f>IFERROR(_xlfn.XLOOKUP($B2065,'Ownership Metrics'!$A:$A,'Ownership Metrics'!$B:$B),"")</f>
        <v>12.9</v>
      </c>
      <c r="N2065" s="28">
        <f>IFERROR(_xlfn.XLOOKUP($B2065,'Ownership Metrics'!$A:$A,'Ownership Metrics'!$C:$C),"")</f>
        <v>2776</v>
      </c>
      <c r="O2065" s="29">
        <f>IFERROR(_xlfn.XLOOKUP($B2065,'Ownership Metrics'!$A:$A,'Ownership Metrics'!$D:$D),"")</f>
        <v>51.18</v>
      </c>
      <c r="P2065" s="29">
        <f>IFERROR(_xlfn.XLOOKUP($B2065,'Ownership Metrics'!$A:$A,'Ownership Metrics'!$E:$E),"")</f>
        <v>63.7</v>
      </c>
      <c r="Q2065" s="30">
        <f>IFERROR(_xlfn.XLOOKUP($B2065,'Ownership Metrics'!$A:$A,'Ownership Metrics'!$F:$F),"")</f>
        <v>12</v>
      </c>
      <c r="R2065" s="30">
        <f>IFERROR(_xlfn.XLOOKUP($B2065,'Ownership Metrics'!$A:$A,'Ownership Metrics'!$G:$G),"")</f>
        <v>43</v>
      </c>
      <c r="S2065" s="27" t="str">
        <f>IFERROR(_xlfn.XLOOKUP($B2065,'Ownership Metrics'!$A:$A,'Ownership Metrics'!$H:$H),"")</f>
        <v>Mayoritas</v>
      </c>
      <c r="T2065" s="27" t="str">
        <f>IFERROR(_xlfn.XLOOKUP($B2065,'Ownership Metrics'!$A:$A,'Ownership Metrics'!$I:$I),"")</f>
        <v>Sedang</v>
      </c>
      <c r="U2065" s="27">
        <f>IF(COUNTIFS($B$2:$B2065,$B2065,$D$2:$D2065,$D2065)=1,1,0)</f>
        <v>1</v>
      </c>
      <c r="V2065" s="27">
        <f t="shared" si="97"/>
        <v>51.18</v>
      </c>
      <c r="W2065" s="27">
        <f t="shared" si="98"/>
        <v>1</v>
      </c>
      <c r="X2065" s="27">
        <f t="shared" si="96"/>
        <v>51.179999793500002</v>
      </c>
    </row>
    <row r="2066" spans="1:24" x14ac:dyDescent="0.25">
      <c r="A2066" s="26">
        <v>46265</v>
      </c>
      <c r="B2066" s="27" t="s">
        <v>10420</v>
      </c>
      <c r="C2066" s="27" t="s">
        <v>2311</v>
      </c>
      <c r="D2066" s="27" t="s">
        <v>811</v>
      </c>
      <c r="E2066" s="27" t="s">
        <v>26</v>
      </c>
      <c r="F2066" s="27" t="s">
        <v>32</v>
      </c>
      <c r="G2066" s="27"/>
      <c r="H2066" s="27" t="s">
        <v>64</v>
      </c>
      <c r="I2066" s="28">
        <v>22538303</v>
      </c>
      <c r="J2066" s="28">
        <v>0</v>
      </c>
      <c r="K2066" s="28">
        <v>22538303</v>
      </c>
      <c r="L2066" s="29">
        <v>6.81</v>
      </c>
      <c r="M2066" s="29">
        <f>IFERROR(_xlfn.XLOOKUP($B2066,'Ownership Metrics'!$A:$A,'Ownership Metrics'!$B:$B),"")</f>
        <v>12.9</v>
      </c>
      <c r="N2066" s="28">
        <f>IFERROR(_xlfn.XLOOKUP($B2066,'Ownership Metrics'!$A:$A,'Ownership Metrics'!$C:$C),"")</f>
        <v>2776</v>
      </c>
      <c r="O2066" s="29">
        <f>IFERROR(_xlfn.XLOOKUP($B2066,'Ownership Metrics'!$A:$A,'Ownership Metrics'!$D:$D),"")</f>
        <v>51.18</v>
      </c>
      <c r="P2066" s="29">
        <f>IFERROR(_xlfn.XLOOKUP($B2066,'Ownership Metrics'!$A:$A,'Ownership Metrics'!$E:$E),"")</f>
        <v>63.7</v>
      </c>
      <c r="Q2066" s="30">
        <f>IFERROR(_xlfn.XLOOKUP($B2066,'Ownership Metrics'!$A:$A,'Ownership Metrics'!$F:$F),"")</f>
        <v>12</v>
      </c>
      <c r="R2066" s="30">
        <f>IFERROR(_xlfn.XLOOKUP($B2066,'Ownership Metrics'!$A:$A,'Ownership Metrics'!$G:$G),"")</f>
        <v>43</v>
      </c>
      <c r="S2066" s="27" t="str">
        <f>IFERROR(_xlfn.XLOOKUP($B2066,'Ownership Metrics'!$A:$A,'Ownership Metrics'!$H:$H),"")</f>
        <v>Mayoritas</v>
      </c>
      <c r="T2066" s="27" t="str">
        <f>IFERROR(_xlfn.XLOOKUP($B2066,'Ownership Metrics'!$A:$A,'Ownership Metrics'!$I:$I),"")</f>
        <v>Sedang</v>
      </c>
      <c r="U2066" s="27">
        <f>IF(COUNTIFS($B$2:$B2066,$B2066,$D$2:$D2066,$D2066)=1,1,0)</f>
        <v>1</v>
      </c>
      <c r="V2066" s="27">
        <f t="shared" si="97"/>
        <v>6.81</v>
      </c>
      <c r="W2066" s="27">
        <f t="shared" si="98"/>
        <v>2</v>
      </c>
      <c r="X2066" s="27">
        <f t="shared" si="96"/>
        <v>6.8099997933999994</v>
      </c>
    </row>
    <row r="2067" spans="1:24" x14ac:dyDescent="0.25">
      <c r="A2067" s="26">
        <v>46265</v>
      </c>
      <c r="B2067" s="27" t="s">
        <v>10420</v>
      </c>
      <c r="C2067" s="27" t="s">
        <v>2311</v>
      </c>
      <c r="D2067" s="27" t="s">
        <v>969</v>
      </c>
      <c r="E2067" s="27" t="s">
        <v>26</v>
      </c>
      <c r="F2067" s="27" t="s">
        <v>32</v>
      </c>
      <c r="G2067" s="27"/>
      <c r="H2067" s="27" t="s">
        <v>64</v>
      </c>
      <c r="I2067" s="28">
        <v>15500000</v>
      </c>
      <c r="J2067" s="28">
        <v>0</v>
      </c>
      <c r="K2067" s="28">
        <v>15500000</v>
      </c>
      <c r="L2067" s="29">
        <v>4.68</v>
      </c>
      <c r="M2067" s="29">
        <f>IFERROR(_xlfn.XLOOKUP($B2067,'Ownership Metrics'!$A:$A,'Ownership Metrics'!$B:$B),"")</f>
        <v>12.9</v>
      </c>
      <c r="N2067" s="28">
        <f>IFERROR(_xlfn.XLOOKUP($B2067,'Ownership Metrics'!$A:$A,'Ownership Metrics'!$C:$C),"")</f>
        <v>2776</v>
      </c>
      <c r="O2067" s="29">
        <f>IFERROR(_xlfn.XLOOKUP($B2067,'Ownership Metrics'!$A:$A,'Ownership Metrics'!$D:$D),"")</f>
        <v>51.18</v>
      </c>
      <c r="P2067" s="29">
        <f>IFERROR(_xlfn.XLOOKUP($B2067,'Ownership Metrics'!$A:$A,'Ownership Metrics'!$E:$E),"")</f>
        <v>63.7</v>
      </c>
      <c r="Q2067" s="30">
        <f>IFERROR(_xlfn.XLOOKUP($B2067,'Ownership Metrics'!$A:$A,'Ownership Metrics'!$F:$F),"")</f>
        <v>12</v>
      </c>
      <c r="R2067" s="30">
        <f>IFERROR(_xlfn.XLOOKUP($B2067,'Ownership Metrics'!$A:$A,'Ownership Metrics'!$G:$G),"")</f>
        <v>43</v>
      </c>
      <c r="S2067" s="27" t="str">
        <f>IFERROR(_xlfn.XLOOKUP($B2067,'Ownership Metrics'!$A:$A,'Ownership Metrics'!$H:$H),"")</f>
        <v>Mayoritas</v>
      </c>
      <c r="T2067" s="27" t="str">
        <f>IFERROR(_xlfn.XLOOKUP($B2067,'Ownership Metrics'!$A:$A,'Ownership Metrics'!$I:$I),"")</f>
        <v>Sedang</v>
      </c>
      <c r="U2067" s="27">
        <f>IF(COUNTIFS($B$2:$B2067,$B2067,$D$2:$D2067,$D2067)=1,1,0)</f>
        <v>1</v>
      </c>
      <c r="V2067" s="27">
        <f t="shared" si="97"/>
        <v>4.68</v>
      </c>
      <c r="W2067" s="27">
        <f t="shared" si="98"/>
        <v>5</v>
      </c>
      <c r="X2067" s="27">
        <f t="shared" si="96"/>
        <v>4.6799997932999995</v>
      </c>
    </row>
    <row r="2068" spans="1:24" x14ac:dyDescent="0.25">
      <c r="A2068" s="26">
        <v>46265</v>
      </c>
      <c r="B2068" s="27" t="s">
        <v>10420</v>
      </c>
      <c r="C2068" s="27" t="s">
        <v>2311</v>
      </c>
      <c r="D2068" s="27" t="s">
        <v>140</v>
      </c>
      <c r="E2068" s="27" t="s">
        <v>35</v>
      </c>
      <c r="F2068" s="27" t="s">
        <v>23</v>
      </c>
      <c r="G2068" s="27" t="s">
        <v>36</v>
      </c>
      <c r="H2068" s="27" t="s">
        <v>24</v>
      </c>
      <c r="I2068" s="28">
        <v>5284000</v>
      </c>
      <c r="J2068" s="28">
        <v>0</v>
      </c>
      <c r="K2068" s="28">
        <v>5284000</v>
      </c>
      <c r="L2068" s="29">
        <v>1.6</v>
      </c>
      <c r="M2068" s="29">
        <f>IFERROR(_xlfn.XLOOKUP($B2068,'Ownership Metrics'!$A:$A,'Ownership Metrics'!$B:$B),"")</f>
        <v>12.9</v>
      </c>
      <c r="N2068" s="28">
        <f>IFERROR(_xlfn.XLOOKUP($B2068,'Ownership Metrics'!$A:$A,'Ownership Metrics'!$C:$C),"")</f>
        <v>2776</v>
      </c>
      <c r="O2068" s="29">
        <f>IFERROR(_xlfn.XLOOKUP($B2068,'Ownership Metrics'!$A:$A,'Ownership Metrics'!$D:$D),"")</f>
        <v>51.18</v>
      </c>
      <c r="P2068" s="29">
        <f>IFERROR(_xlfn.XLOOKUP($B2068,'Ownership Metrics'!$A:$A,'Ownership Metrics'!$E:$E),"")</f>
        <v>63.7</v>
      </c>
      <c r="Q2068" s="30">
        <f>IFERROR(_xlfn.XLOOKUP($B2068,'Ownership Metrics'!$A:$A,'Ownership Metrics'!$F:$F),"")</f>
        <v>12</v>
      </c>
      <c r="R2068" s="30">
        <f>IFERROR(_xlfn.XLOOKUP($B2068,'Ownership Metrics'!$A:$A,'Ownership Metrics'!$G:$G),"")</f>
        <v>43</v>
      </c>
      <c r="S2068" s="27" t="str">
        <f>IFERROR(_xlfn.XLOOKUP($B2068,'Ownership Metrics'!$A:$A,'Ownership Metrics'!$H:$H),"")</f>
        <v>Mayoritas</v>
      </c>
      <c r="T2068" s="27" t="str">
        <f>IFERROR(_xlfn.XLOOKUP($B2068,'Ownership Metrics'!$A:$A,'Ownership Metrics'!$I:$I),"")</f>
        <v>Sedang</v>
      </c>
      <c r="U2068" s="27">
        <f>IF(COUNTIFS($B$2:$B2068,$B2068,$D$2:$D2068,$D2068)=1,1,0)</f>
        <v>1</v>
      </c>
      <c r="V2068" s="27">
        <f t="shared" si="97"/>
        <v>1.6</v>
      </c>
      <c r="W2068" s="27">
        <f t="shared" si="98"/>
        <v>10</v>
      </c>
      <c r="X2068" s="27">
        <f t="shared" si="96"/>
        <v>1.5999997932000001</v>
      </c>
    </row>
    <row r="2069" spans="1:24" x14ac:dyDescent="0.25">
      <c r="A2069" s="26">
        <v>46265</v>
      </c>
      <c r="B2069" s="27" t="s">
        <v>10420</v>
      </c>
      <c r="C2069" s="27" t="s">
        <v>2311</v>
      </c>
      <c r="D2069" s="27" t="s">
        <v>994</v>
      </c>
      <c r="E2069" s="27" t="s">
        <v>35</v>
      </c>
      <c r="F2069" s="27" t="s">
        <v>23</v>
      </c>
      <c r="G2069" s="27" t="s">
        <v>36</v>
      </c>
      <c r="H2069" s="27" t="s">
        <v>24</v>
      </c>
      <c r="I2069" s="28">
        <v>7483932</v>
      </c>
      <c r="J2069" s="28">
        <v>0</v>
      </c>
      <c r="K2069" s="28">
        <v>7483932</v>
      </c>
      <c r="L2069" s="29">
        <v>2.2599999999999998</v>
      </c>
      <c r="M2069" s="29">
        <f>IFERROR(_xlfn.XLOOKUP($B2069,'Ownership Metrics'!$A:$A,'Ownership Metrics'!$B:$B),"")</f>
        <v>12.9</v>
      </c>
      <c r="N2069" s="28">
        <f>IFERROR(_xlfn.XLOOKUP($B2069,'Ownership Metrics'!$A:$A,'Ownership Metrics'!$C:$C),"")</f>
        <v>2776</v>
      </c>
      <c r="O2069" s="29">
        <f>IFERROR(_xlfn.XLOOKUP($B2069,'Ownership Metrics'!$A:$A,'Ownership Metrics'!$D:$D),"")</f>
        <v>51.18</v>
      </c>
      <c r="P2069" s="29">
        <f>IFERROR(_xlfn.XLOOKUP($B2069,'Ownership Metrics'!$A:$A,'Ownership Metrics'!$E:$E),"")</f>
        <v>63.7</v>
      </c>
      <c r="Q2069" s="30">
        <f>IFERROR(_xlfn.XLOOKUP($B2069,'Ownership Metrics'!$A:$A,'Ownership Metrics'!$F:$F),"")</f>
        <v>12</v>
      </c>
      <c r="R2069" s="30">
        <f>IFERROR(_xlfn.XLOOKUP($B2069,'Ownership Metrics'!$A:$A,'Ownership Metrics'!$G:$G),"")</f>
        <v>43</v>
      </c>
      <c r="S2069" s="27" t="str">
        <f>IFERROR(_xlfn.XLOOKUP($B2069,'Ownership Metrics'!$A:$A,'Ownership Metrics'!$H:$H),"")</f>
        <v>Mayoritas</v>
      </c>
      <c r="T2069" s="27" t="str">
        <f>IFERROR(_xlfn.XLOOKUP($B2069,'Ownership Metrics'!$A:$A,'Ownership Metrics'!$I:$I),"")</f>
        <v>Sedang</v>
      </c>
      <c r="U2069" s="27">
        <f>IF(COUNTIFS($B$2:$B2069,$B2069,$D$2:$D2069,$D2069)=1,1,0)</f>
        <v>1</v>
      </c>
      <c r="V2069" s="27">
        <f t="shared" si="97"/>
        <v>2.2599999999999998</v>
      </c>
      <c r="W2069" s="27">
        <f t="shared" si="98"/>
        <v>8</v>
      </c>
      <c r="X2069" s="27">
        <f t="shared" si="96"/>
        <v>2.2599997931</v>
      </c>
    </row>
    <row r="2070" spans="1:24" x14ac:dyDescent="0.25">
      <c r="A2070" s="26">
        <v>46265</v>
      </c>
      <c r="B2070" s="27" t="s">
        <v>10420</v>
      </c>
      <c r="C2070" s="27" t="s">
        <v>2311</v>
      </c>
      <c r="D2070" s="27" t="s">
        <v>2314</v>
      </c>
      <c r="E2070" s="27" t="s">
        <v>35</v>
      </c>
      <c r="F2070" s="27" t="s">
        <v>23</v>
      </c>
      <c r="G2070" s="27" t="s">
        <v>36</v>
      </c>
      <c r="H2070" s="27" t="s">
        <v>24</v>
      </c>
      <c r="I2070" s="28">
        <v>3347900</v>
      </c>
      <c r="J2070" s="28">
        <v>0</v>
      </c>
      <c r="K2070" s="28">
        <v>3347900</v>
      </c>
      <c r="L2070" s="29">
        <v>1.01</v>
      </c>
      <c r="M2070" s="29">
        <f>IFERROR(_xlfn.XLOOKUP($B2070,'Ownership Metrics'!$A:$A,'Ownership Metrics'!$B:$B),"")</f>
        <v>12.9</v>
      </c>
      <c r="N2070" s="28">
        <f>IFERROR(_xlfn.XLOOKUP($B2070,'Ownership Metrics'!$A:$A,'Ownership Metrics'!$C:$C),"")</f>
        <v>2776</v>
      </c>
      <c r="O2070" s="29">
        <f>IFERROR(_xlfn.XLOOKUP($B2070,'Ownership Metrics'!$A:$A,'Ownership Metrics'!$D:$D),"")</f>
        <v>51.18</v>
      </c>
      <c r="P2070" s="29">
        <f>IFERROR(_xlfn.XLOOKUP($B2070,'Ownership Metrics'!$A:$A,'Ownership Metrics'!$E:$E),"")</f>
        <v>63.7</v>
      </c>
      <c r="Q2070" s="30">
        <f>IFERROR(_xlfn.XLOOKUP($B2070,'Ownership Metrics'!$A:$A,'Ownership Metrics'!$F:$F),"")</f>
        <v>12</v>
      </c>
      <c r="R2070" s="30">
        <f>IFERROR(_xlfn.XLOOKUP($B2070,'Ownership Metrics'!$A:$A,'Ownership Metrics'!$G:$G),"")</f>
        <v>43</v>
      </c>
      <c r="S2070" s="27" t="str">
        <f>IFERROR(_xlfn.XLOOKUP($B2070,'Ownership Metrics'!$A:$A,'Ownership Metrics'!$H:$H),"")</f>
        <v>Mayoritas</v>
      </c>
      <c r="T2070" s="27" t="str">
        <f>IFERROR(_xlfn.XLOOKUP($B2070,'Ownership Metrics'!$A:$A,'Ownership Metrics'!$I:$I),"")</f>
        <v>Sedang</v>
      </c>
      <c r="U2070" s="27">
        <f>IF(COUNTIFS($B$2:$B2070,$B2070,$D$2:$D2070,$D2070)=1,1,0)</f>
        <v>1</v>
      </c>
      <c r="V2070" s="27">
        <f t="shared" si="97"/>
        <v>1.01</v>
      </c>
      <c r="W2070" s="27">
        <f t="shared" si="98"/>
        <v>12</v>
      </c>
      <c r="X2070" s="27">
        <f t="shared" si="96"/>
        <v>1.009999793</v>
      </c>
    </row>
    <row r="2071" spans="1:24" x14ac:dyDescent="0.25">
      <c r="A2071" s="26">
        <v>46265</v>
      </c>
      <c r="B2071" s="27" t="s">
        <v>10420</v>
      </c>
      <c r="C2071" s="27" t="s">
        <v>2311</v>
      </c>
      <c r="D2071" s="27" t="s">
        <v>2315</v>
      </c>
      <c r="E2071" s="27" t="s">
        <v>35</v>
      </c>
      <c r="F2071" s="27" t="s">
        <v>23</v>
      </c>
      <c r="G2071" s="27" t="s">
        <v>36</v>
      </c>
      <c r="H2071" s="27" t="s">
        <v>24</v>
      </c>
      <c r="I2071" s="28">
        <v>6220400</v>
      </c>
      <c r="J2071" s="28">
        <v>0</v>
      </c>
      <c r="K2071" s="28">
        <v>6220400</v>
      </c>
      <c r="L2071" s="29">
        <v>1.88</v>
      </c>
      <c r="M2071" s="29">
        <f>IFERROR(_xlfn.XLOOKUP($B2071,'Ownership Metrics'!$A:$A,'Ownership Metrics'!$B:$B),"")</f>
        <v>12.9</v>
      </c>
      <c r="N2071" s="28">
        <f>IFERROR(_xlfn.XLOOKUP($B2071,'Ownership Metrics'!$A:$A,'Ownership Metrics'!$C:$C),"")</f>
        <v>2776</v>
      </c>
      <c r="O2071" s="29">
        <f>IFERROR(_xlfn.XLOOKUP($B2071,'Ownership Metrics'!$A:$A,'Ownership Metrics'!$D:$D),"")</f>
        <v>51.18</v>
      </c>
      <c r="P2071" s="29">
        <f>IFERROR(_xlfn.XLOOKUP($B2071,'Ownership Metrics'!$A:$A,'Ownership Metrics'!$E:$E),"")</f>
        <v>63.7</v>
      </c>
      <c r="Q2071" s="30">
        <f>IFERROR(_xlfn.XLOOKUP($B2071,'Ownership Metrics'!$A:$A,'Ownership Metrics'!$F:$F),"")</f>
        <v>12</v>
      </c>
      <c r="R2071" s="30">
        <f>IFERROR(_xlfn.XLOOKUP($B2071,'Ownership Metrics'!$A:$A,'Ownership Metrics'!$G:$G),"")</f>
        <v>43</v>
      </c>
      <c r="S2071" s="27" t="str">
        <f>IFERROR(_xlfn.XLOOKUP($B2071,'Ownership Metrics'!$A:$A,'Ownership Metrics'!$H:$H),"")</f>
        <v>Mayoritas</v>
      </c>
      <c r="T2071" s="27" t="str">
        <f>IFERROR(_xlfn.XLOOKUP($B2071,'Ownership Metrics'!$A:$A,'Ownership Metrics'!$I:$I),"")</f>
        <v>Sedang</v>
      </c>
      <c r="U2071" s="27">
        <f>IF(COUNTIFS($B$2:$B2071,$B2071,$D$2:$D2071,$D2071)=1,1,0)</f>
        <v>1</v>
      </c>
      <c r="V2071" s="27">
        <f t="shared" si="97"/>
        <v>1.88</v>
      </c>
      <c r="W2071" s="27">
        <f t="shared" si="98"/>
        <v>9</v>
      </c>
      <c r="X2071" s="27">
        <f t="shared" si="96"/>
        <v>1.8799997928999999</v>
      </c>
    </row>
    <row r="2072" spans="1:24" x14ac:dyDescent="0.25">
      <c r="A2072" s="26">
        <v>46265</v>
      </c>
      <c r="B2072" s="27" t="s">
        <v>10420</v>
      </c>
      <c r="C2072" s="27" t="s">
        <v>2311</v>
      </c>
      <c r="D2072" s="27" t="s">
        <v>2316</v>
      </c>
      <c r="E2072" s="27" t="s">
        <v>35</v>
      </c>
      <c r="F2072" s="27" t="s">
        <v>23</v>
      </c>
      <c r="G2072" s="27" t="s">
        <v>36</v>
      </c>
      <c r="H2072" s="27" t="s">
        <v>24</v>
      </c>
      <c r="I2072" s="28">
        <v>18899111</v>
      </c>
      <c r="J2072" s="28">
        <v>0</v>
      </c>
      <c r="K2072" s="28">
        <v>18899111</v>
      </c>
      <c r="L2072" s="29">
        <v>5.71</v>
      </c>
      <c r="M2072" s="29">
        <f>IFERROR(_xlfn.XLOOKUP($B2072,'Ownership Metrics'!$A:$A,'Ownership Metrics'!$B:$B),"")</f>
        <v>12.9</v>
      </c>
      <c r="N2072" s="28">
        <f>IFERROR(_xlfn.XLOOKUP($B2072,'Ownership Metrics'!$A:$A,'Ownership Metrics'!$C:$C),"")</f>
        <v>2776</v>
      </c>
      <c r="O2072" s="29">
        <f>IFERROR(_xlfn.XLOOKUP($B2072,'Ownership Metrics'!$A:$A,'Ownership Metrics'!$D:$D),"")</f>
        <v>51.18</v>
      </c>
      <c r="P2072" s="29">
        <f>IFERROR(_xlfn.XLOOKUP($B2072,'Ownership Metrics'!$A:$A,'Ownership Metrics'!$E:$E),"")</f>
        <v>63.7</v>
      </c>
      <c r="Q2072" s="30">
        <f>IFERROR(_xlfn.XLOOKUP($B2072,'Ownership Metrics'!$A:$A,'Ownership Metrics'!$F:$F),"")</f>
        <v>12</v>
      </c>
      <c r="R2072" s="30">
        <f>IFERROR(_xlfn.XLOOKUP($B2072,'Ownership Metrics'!$A:$A,'Ownership Metrics'!$G:$G),"")</f>
        <v>43</v>
      </c>
      <c r="S2072" s="27" t="str">
        <f>IFERROR(_xlfn.XLOOKUP($B2072,'Ownership Metrics'!$A:$A,'Ownership Metrics'!$H:$H),"")</f>
        <v>Mayoritas</v>
      </c>
      <c r="T2072" s="27" t="str">
        <f>IFERROR(_xlfn.XLOOKUP($B2072,'Ownership Metrics'!$A:$A,'Ownership Metrics'!$I:$I),"")</f>
        <v>Sedang</v>
      </c>
      <c r="U2072" s="27">
        <f>IF(COUNTIFS($B$2:$B2072,$B2072,$D$2:$D2072,$D2072)=1,1,0)</f>
        <v>1</v>
      </c>
      <c r="V2072" s="27">
        <f t="shared" si="97"/>
        <v>5.71</v>
      </c>
      <c r="W2072" s="27">
        <f t="shared" si="98"/>
        <v>3</v>
      </c>
      <c r="X2072" s="27">
        <f t="shared" si="96"/>
        <v>5.7099997927999997</v>
      </c>
    </row>
    <row r="2073" spans="1:24" x14ac:dyDescent="0.25">
      <c r="A2073" s="26">
        <v>46265</v>
      </c>
      <c r="B2073" s="27" t="s">
        <v>10420</v>
      </c>
      <c r="C2073" s="27" t="s">
        <v>2311</v>
      </c>
      <c r="D2073" s="27" t="s">
        <v>2317</v>
      </c>
      <c r="E2073" s="27" t="s">
        <v>35</v>
      </c>
      <c r="F2073" s="27" t="s">
        <v>23</v>
      </c>
      <c r="G2073" s="27" t="s">
        <v>36</v>
      </c>
      <c r="H2073" s="27" t="s">
        <v>24</v>
      </c>
      <c r="I2073" s="28">
        <v>9426335</v>
      </c>
      <c r="J2073" s="28">
        <v>0</v>
      </c>
      <c r="K2073" s="28">
        <v>9426335</v>
      </c>
      <c r="L2073" s="29">
        <v>2.85</v>
      </c>
      <c r="M2073" s="29">
        <f>IFERROR(_xlfn.XLOOKUP($B2073,'Ownership Metrics'!$A:$A,'Ownership Metrics'!$B:$B),"")</f>
        <v>12.9</v>
      </c>
      <c r="N2073" s="28">
        <f>IFERROR(_xlfn.XLOOKUP($B2073,'Ownership Metrics'!$A:$A,'Ownership Metrics'!$C:$C),"")</f>
        <v>2776</v>
      </c>
      <c r="O2073" s="29">
        <f>IFERROR(_xlfn.XLOOKUP($B2073,'Ownership Metrics'!$A:$A,'Ownership Metrics'!$D:$D),"")</f>
        <v>51.18</v>
      </c>
      <c r="P2073" s="29">
        <f>IFERROR(_xlfn.XLOOKUP($B2073,'Ownership Metrics'!$A:$A,'Ownership Metrics'!$E:$E),"")</f>
        <v>63.7</v>
      </c>
      <c r="Q2073" s="30">
        <f>IFERROR(_xlfn.XLOOKUP($B2073,'Ownership Metrics'!$A:$A,'Ownership Metrics'!$F:$F),"")</f>
        <v>12</v>
      </c>
      <c r="R2073" s="30">
        <f>IFERROR(_xlfn.XLOOKUP($B2073,'Ownership Metrics'!$A:$A,'Ownership Metrics'!$G:$G),"")</f>
        <v>43</v>
      </c>
      <c r="S2073" s="27" t="str">
        <f>IFERROR(_xlfn.XLOOKUP($B2073,'Ownership Metrics'!$A:$A,'Ownership Metrics'!$H:$H),"")</f>
        <v>Mayoritas</v>
      </c>
      <c r="T2073" s="27" t="str">
        <f>IFERROR(_xlfn.XLOOKUP($B2073,'Ownership Metrics'!$A:$A,'Ownership Metrics'!$I:$I),"")</f>
        <v>Sedang</v>
      </c>
      <c r="U2073" s="27">
        <f>IF(COUNTIFS($B$2:$B2073,$B2073,$D$2:$D2073,$D2073)=1,1,0)</f>
        <v>1</v>
      </c>
      <c r="V2073" s="27">
        <f t="shared" si="97"/>
        <v>2.85</v>
      </c>
      <c r="W2073" s="27">
        <f t="shared" si="98"/>
        <v>7</v>
      </c>
      <c r="X2073" s="27">
        <f t="shared" si="96"/>
        <v>2.8499997927000003</v>
      </c>
    </row>
    <row r="2074" spans="1:24" x14ac:dyDescent="0.25">
      <c r="A2074" s="26">
        <v>46265</v>
      </c>
      <c r="B2074" s="27" t="s">
        <v>10420</v>
      </c>
      <c r="C2074" s="27" t="s">
        <v>2311</v>
      </c>
      <c r="D2074" s="27" t="s">
        <v>2318</v>
      </c>
      <c r="E2074" s="27" t="s">
        <v>35</v>
      </c>
      <c r="F2074" s="27" t="s">
        <v>23</v>
      </c>
      <c r="G2074" s="27" t="s">
        <v>36</v>
      </c>
      <c r="H2074" s="27" t="s">
        <v>24</v>
      </c>
      <c r="I2074" s="28">
        <v>3479100</v>
      </c>
      <c r="J2074" s="28">
        <v>0</v>
      </c>
      <c r="K2074" s="28">
        <v>3479100</v>
      </c>
      <c r="L2074" s="29">
        <v>1.05</v>
      </c>
      <c r="M2074" s="29">
        <f>IFERROR(_xlfn.XLOOKUP($B2074,'Ownership Metrics'!$A:$A,'Ownership Metrics'!$B:$B),"")</f>
        <v>12.9</v>
      </c>
      <c r="N2074" s="28">
        <f>IFERROR(_xlfn.XLOOKUP($B2074,'Ownership Metrics'!$A:$A,'Ownership Metrics'!$C:$C),"")</f>
        <v>2776</v>
      </c>
      <c r="O2074" s="29">
        <f>IFERROR(_xlfn.XLOOKUP($B2074,'Ownership Metrics'!$A:$A,'Ownership Metrics'!$D:$D),"")</f>
        <v>51.18</v>
      </c>
      <c r="P2074" s="29">
        <f>IFERROR(_xlfn.XLOOKUP($B2074,'Ownership Metrics'!$A:$A,'Ownership Metrics'!$E:$E),"")</f>
        <v>63.7</v>
      </c>
      <c r="Q2074" s="30">
        <f>IFERROR(_xlfn.XLOOKUP($B2074,'Ownership Metrics'!$A:$A,'Ownership Metrics'!$F:$F),"")</f>
        <v>12</v>
      </c>
      <c r="R2074" s="30">
        <f>IFERROR(_xlfn.XLOOKUP($B2074,'Ownership Metrics'!$A:$A,'Ownership Metrics'!$G:$G),"")</f>
        <v>43</v>
      </c>
      <c r="S2074" s="27" t="str">
        <f>IFERROR(_xlfn.XLOOKUP($B2074,'Ownership Metrics'!$A:$A,'Ownership Metrics'!$H:$H),"")</f>
        <v>Mayoritas</v>
      </c>
      <c r="T2074" s="27" t="str">
        <f>IFERROR(_xlfn.XLOOKUP($B2074,'Ownership Metrics'!$A:$A,'Ownership Metrics'!$I:$I),"")</f>
        <v>Sedang</v>
      </c>
      <c r="U2074" s="27">
        <f>IF(COUNTIFS($B$2:$B2074,$B2074,$D$2:$D2074,$D2074)=1,1,0)</f>
        <v>1</v>
      </c>
      <c r="V2074" s="27">
        <f t="shared" si="97"/>
        <v>1.05</v>
      </c>
      <c r="W2074" s="27">
        <f t="shared" si="98"/>
        <v>11</v>
      </c>
      <c r="X2074" s="27">
        <f t="shared" si="96"/>
        <v>1.0499997926</v>
      </c>
    </row>
    <row r="2075" spans="1:24" x14ac:dyDescent="0.25">
      <c r="A2075" s="26">
        <v>46265</v>
      </c>
      <c r="B2075" s="27" t="s">
        <v>10420</v>
      </c>
      <c r="C2075" s="27" t="s">
        <v>2311</v>
      </c>
      <c r="D2075" s="27" t="s">
        <v>2319</v>
      </c>
      <c r="E2075" s="27" t="s">
        <v>35</v>
      </c>
      <c r="F2075" s="27" t="s">
        <v>23</v>
      </c>
      <c r="G2075" s="27" t="s">
        <v>36</v>
      </c>
      <c r="H2075" s="27" t="s">
        <v>24</v>
      </c>
      <c r="I2075" s="28">
        <v>10741962</v>
      </c>
      <c r="J2075" s="28">
        <v>0</v>
      </c>
      <c r="K2075" s="28">
        <v>10741962</v>
      </c>
      <c r="L2075" s="29">
        <v>3.24</v>
      </c>
      <c r="M2075" s="29">
        <f>IFERROR(_xlfn.XLOOKUP($B2075,'Ownership Metrics'!$A:$A,'Ownership Metrics'!$B:$B),"")</f>
        <v>12.9</v>
      </c>
      <c r="N2075" s="28">
        <f>IFERROR(_xlfn.XLOOKUP($B2075,'Ownership Metrics'!$A:$A,'Ownership Metrics'!$C:$C),"")</f>
        <v>2776</v>
      </c>
      <c r="O2075" s="29">
        <f>IFERROR(_xlfn.XLOOKUP($B2075,'Ownership Metrics'!$A:$A,'Ownership Metrics'!$D:$D),"")</f>
        <v>51.18</v>
      </c>
      <c r="P2075" s="29">
        <f>IFERROR(_xlfn.XLOOKUP($B2075,'Ownership Metrics'!$A:$A,'Ownership Metrics'!$E:$E),"")</f>
        <v>63.7</v>
      </c>
      <c r="Q2075" s="30">
        <f>IFERROR(_xlfn.XLOOKUP($B2075,'Ownership Metrics'!$A:$A,'Ownership Metrics'!$F:$F),"")</f>
        <v>12</v>
      </c>
      <c r="R2075" s="30">
        <f>IFERROR(_xlfn.XLOOKUP($B2075,'Ownership Metrics'!$A:$A,'Ownership Metrics'!$G:$G),"")</f>
        <v>43</v>
      </c>
      <c r="S2075" s="27" t="str">
        <f>IFERROR(_xlfn.XLOOKUP($B2075,'Ownership Metrics'!$A:$A,'Ownership Metrics'!$H:$H),"")</f>
        <v>Mayoritas</v>
      </c>
      <c r="T2075" s="27" t="str">
        <f>IFERROR(_xlfn.XLOOKUP($B2075,'Ownership Metrics'!$A:$A,'Ownership Metrics'!$I:$I),"")</f>
        <v>Sedang</v>
      </c>
      <c r="U2075" s="27">
        <f>IF(COUNTIFS($B$2:$B2075,$B2075,$D$2:$D2075,$D2075)=1,1,0)</f>
        <v>1</v>
      </c>
      <c r="V2075" s="27">
        <f t="shared" si="97"/>
        <v>3.24</v>
      </c>
      <c r="W2075" s="27">
        <f t="shared" si="98"/>
        <v>6</v>
      </c>
      <c r="X2075" s="27">
        <f t="shared" si="96"/>
        <v>3.2399997925000004</v>
      </c>
    </row>
    <row r="2076" spans="1:24" x14ac:dyDescent="0.25">
      <c r="A2076" s="26">
        <v>46265</v>
      </c>
      <c r="B2076" s="27" t="s">
        <v>10421</v>
      </c>
      <c r="C2076" s="27" t="s">
        <v>2321</v>
      </c>
      <c r="D2076" s="27" t="s">
        <v>2322</v>
      </c>
      <c r="E2076" s="27" t="s">
        <v>22</v>
      </c>
      <c r="F2076" s="27" t="s">
        <v>23</v>
      </c>
      <c r="G2076" s="27"/>
      <c r="H2076" s="27" t="s">
        <v>24</v>
      </c>
      <c r="I2076" s="28">
        <v>2473270000</v>
      </c>
      <c r="J2076" s="28">
        <v>0</v>
      </c>
      <c r="K2076" s="28">
        <v>2473270000</v>
      </c>
      <c r="L2076" s="29">
        <v>59.24</v>
      </c>
      <c r="M2076" s="29">
        <f>IFERROR(_xlfn.XLOOKUP($B2076,'Ownership Metrics'!$A:$A,'Ownership Metrics'!$B:$B),"")</f>
        <v>17.899999999999999</v>
      </c>
      <c r="N2076" s="28">
        <f>IFERROR(_xlfn.XLOOKUP($B2076,'Ownership Metrics'!$A:$A,'Ownership Metrics'!$C:$C),"")</f>
        <v>3597</v>
      </c>
      <c r="O2076" s="29">
        <f>IFERROR(_xlfn.XLOOKUP($B2076,'Ownership Metrics'!$A:$A,'Ownership Metrics'!$D:$D),"")</f>
        <v>59.24</v>
      </c>
      <c r="P2076" s="29">
        <f>IFERROR(_xlfn.XLOOKUP($B2076,'Ownership Metrics'!$A:$A,'Ownership Metrics'!$E:$E),"")</f>
        <v>68.78</v>
      </c>
      <c r="Q2076" s="30">
        <f>IFERROR(_xlfn.XLOOKUP($B2076,'Ownership Metrics'!$A:$A,'Ownership Metrics'!$F:$F),"")</f>
        <v>8</v>
      </c>
      <c r="R2076" s="30">
        <f>IFERROR(_xlfn.XLOOKUP($B2076,'Ownership Metrics'!$A:$A,'Ownership Metrics'!$G:$G),"")</f>
        <v>53</v>
      </c>
      <c r="S2076" s="27" t="str">
        <f>IFERROR(_xlfn.XLOOKUP($B2076,'Ownership Metrics'!$A:$A,'Ownership Metrics'!$H:$H),"")</f>
        <v>Mayoritas</v>
      </c>
      <c r="T2076" s="27" t="str">
        <f>IFERROR(_xlfn.XLOOKUP($B2076,'Ownership Metrics'!$A:$A,'Ownership Metrics'!$I:$I),"")</f>
        <v>Sedang</v>
      </c>
      <c r="U2076" s="27">
        <f>IF(COUNTIFS($B$2:$B2076,$B2076,$D$2:$D2076,$D2076)=1,1,0)</f>
        <v>1</v>
      </c>
      <c r="V2076" s="27">
        <f t="shared" si="97"/>
        <v>59.24</v>
      </c>
      <c r="W2076" s="27">
        <f t="shared" si="98"/>
        <v>1</v>
      </c>
      <c r="X2076" s="27">
        <f t="shared" si="96"/>
        <v>59.239999792399999</v>
      </c>
    </row>
    <row r="2077" spans="1:24" x14ac:dyDescent="0.25">
      <c r="A2077" s="26">
        <v>46265</v>
      </c>
      <c r="B2077" s="27" t="s">
        <v>10421</v>
      </c>
      <c r="C2077" s="27" t="s">
        <v>2321</v>
      </c>
      <c r="D2077" s="27" t="s">
        <v>2323</v>
      </c>
      <c r="E2077" s="27" t="s">
        <v>22</v>
      </c>
      <c r="F2077" s="27" t="s">
        <v>23</v>
      </c>
      <c r="G2077" s="27"/>
      <c r="H2077" s="27" t="s">
        <v>24</v>
      </c>
      <c r="I2077" s="28">
        <v>234733890</v>
      </c>
      <c r="J2077" s="28">
        <v>0</v>
      </c>
      <c r="K2077" s="28">
        <v>234733890</v>
      </c>
      <c r="L2077" s="29">
        <v>5.62</v>
      </c>
      <c r="M2077" s="29">
        <f>IFERROR(_xlfn.XLOOKUP($B2077,'Ownership Metrics'!$A:$A,'Ownership Metrics'!$B:$B),"")</f>
        <v>17.899999999999999</v>
      </c>
      <c r="N2077" s="28">
        <f>IFERROR(_xlfn.XLOOKUP($B2077,'Ownership Metrics'!$A:$A,'Ownership Metrics'!$C:$C),"")</f>
        <v>3597</v>
      </c>
      <c r="O2077" s="29">
        <f>IFERROR(_xlfn.XLOOKUP($B2077,'Ownership Metrics'!$A:$A,'Ownership Metrics'!$D:$D),"")</f>
        <v>59.24</v>
      </c>
      <c r="P2077" s="29">
        <f>IFERROR(_xlfn.XLOOKUP($B2077,'Ownership Metrics'!$A:$A,'Ownership Metrics'!$E:$E),"")</f>
        <v>68.78</v>
      </c>
      <c r="Q2077" s="30">
        <f>IFERROR(_xlfn.XLOOKUP($B2077,'Ownership Metrics'!$A:$A,'Ownership Metrics'!$F:$F),"")</f>
        <v>8</v>
      </c>
      <c r="R2077" s="30">
        <f>IFERROR(_xlfn.XLOOKUP($B2077,'Ownership Metrics'!$A:$A,'Ownership Metrics'!$G:$G),"")</f>
        <v>53</v>
      </c>
      <c r="S2077" s="27" t="str">
        <f>IFERROR(_xlfn.XLOOKUP($B2077,'Ownership Metrics'!$A:$A,'Ownership Metrics'!$H:$H),"")</f>
        <v>Mayoritas</v>
      </c>
      <c r="T2077" s="27" t="str">
        <f>IFERROR(_xlfn.XLOOKUP($B2077,'Ownership Metrics'!$A:$A,'Ownership Metrics'!$I:$I),"")</f>
        <v>Sedang</v>
      </c>
      <c r="U2077" s="27">
        <f>IF(COUNTIFS($B$2:$B2077,$B2077,$D$2:$D2077,$D2077)=1,1,0)</f>
        <v>1</v>
      </c>
      <c r="V2077" s="27">
        <f t="shared" si="97"/>
        <v>5.62</v>
      </c>
      <c r="W2077" s="27">
        <f t="shared" si="98"/>
        <v>2</v>
      </c>
      <c r="X2077" s="27">
        <f t="shared" si="96"/>
        <v>5.6199997922999998</v>
      </c>
    </row>
    <row r="2078" spans="1:24" x14ac:dyDescent="0.25">
      <c r="A2078" s="26">
        <v>46265</v>
      </c>
      <c r="B2078" s="27" t="s">
        <v>10421</v>
      </c>
      <c r="C2078" s="27" t="s">
        <v>2321</v>
      </c>
      <c r="D2078" s="27" t="s">
        <v>2324</v>
      </c>
      <c r="E2078" s="27" t="s">
        <v>31</v>
      </c>
      <c r="F2078" s="27" t="s">
        <v>23</v>
      </c>
      <c r="G2078" s="27"/>
      <c r="H2078" s="27" t="s">
        <v>24</v>
      </c>
      <c r="I2078" s="28">
        <v>163636300</v>
      </c>
      <c r="J2078" s="28">
        <v>0</v>
      </c>
      <c r="K2078" s="28">
        <v>163636300</v>
      </c>
      <c r="L2078" s="29">
        <v>3.92</v>
      </c>
      <c r="M2078" s="29">
        <f>IFERROR(_xlfn.XLOOKUP($B2078,'Ownership Metrics'!$A:$A,'Ownership Metrics'!$B:$B),"")</f>
        <v>17.899999999999999</v>
      </c>
      <c r="N2078" s="28">
        <f>IFERROR(_xlfn.XLOOKUP($B2078,'Ownership Metrics'!$A:$A,'Ownership Metrics'!$C:$C),"")</f>
        <v>3597</v>
      </c>
      <c r="O2078" s="29">
        <f>IFERROR(_xlfn.XLOOKUP($B2078,'Ownership Metrics'!$A:$A,'Ownership Metrics'!$D:$D),"")</f>
        <v>59.24</v>
      </c>
      <c r="P2078" s="29">
        <f>IFERROR(_xlfn.XLOOKUP($B2078,'Ownership Metrics'!$A:$A,'Ownership Metrics'!$E:$E),"")</f>
        <v>68.78</v>
      </c>
      <c r="Q2078" s="30">
        <f>IFERROR(_xlfn.XLOOKUP($B2078,'Ownership Metrics'!$A:$A,'Ownership Metrics'!$F:$F),"")</f>
        <v>8</v>
      </c>
      <c r="R2078" s="30">
        <f>IFERROR(_xlfn.XLOOKUP($B2078,'Ownership Metrics'!$A:$A,'Ownership Metrics'!$G:$G),"")</f>
        <v>53</v>
      </c>
      <c r="S2078" s="27" t="str">
        <f>IFERROR(_xlfn.XLOOKUP($B2078,'Ownership Metrics'!$A:$A,'Ownership Metrics'!$H:$H),"")</f>
        <v>Mayoritas</v>
      </c>
      <c r="T2078" s="27" t="str">
        <f>IFERROR(_xlfn.XLOOKUP($B2078,'Ownership Metrics'!$A:$A,'Ownership Metrics'!$I:$I),"")</f>
        <v>Sedang</v>
      </c>
      <c r="U2078" s="27">
        <f>IF(COUNTIFS($B$2:$B2078,$B2078,$D$2:$D2078,$D2078)=1,1,0)</f>
        <v>1</v>
      </c>
      <c r="V2078" s="27">
        <f t="shared" si="97"/>
        <v>3.92</v>
      </c>
      <c r="W2078" s="27">
        <f t="shared" si="98"/>
        <v>3</v>
      </c>
      <c r="X2078" s="27">
        <f t="shared" si="96"/>
        <v>3.9199997922000001</v>
      </c>
    </row>
    <row r="2079" spans="1:24" x14ac:dyDescent="0.25">
      <c r="A2079" s="26">
        <v>46265</v>
      </c>
      <c r="B2079" s="27" t="s">
        <v>10421</v>
      </c>
      <c r="C2079" s="27" t="s">
        <v>2321</v>
      </c>
      <c r="D2079" s="27" t="s">
        <v>2325</v>
      </c>
      <c r="E2079" s="27" t="s">
        <v>35</v>
      </c>
      <c r="F2079" s="27" t="s">
        <v>23</v>
      </c>
      <c r="G2079" s="27" t="s">
        <v>36</v>
      </c>
      <c r="H2079" s="27" t="s">
        <v>24</v>
      </c>
      <c r="I2079" s="28">
        <v>84833400</v>
      </c>
      <c r="J2079" s="28">
        <v>0</v>
      </c>
      <c r="K2079" s="28">
        <v>84833400</v>
      </c>
      <c r="L2079" s="29">
        <v>2.0299999999999998</v>
      </c>
      <c r="M2079" s="29">
        <f>IFERROR(_xlfn.XLOOKUP($B2079,'Ownership Metrics'!$A:$A,'Ownership Metrics'!$B:$B),"")</f>
        <v>17.899999999999999</v>
      </c>
      <c r="N2079" s="28">
        <f>IFERROR(_xlfn.XLOOKUP($B2079,'Ownership Metrics'!$A:$A,'Ownership Metrics'!$C:$C),"")</f>
        <v>3597</v>
      </c>
      <c r="O2079" s="29">
        <f>IFERROR(_xlfn.XLOOKUP($B2079,'Ownership Metrics'!$A:$A,'Ownership Metrics'!$D:$D),"")</f>
        <v>59.24</v>
      </c>
      <c r="P2079" s="29">
        <f>IFERROR(_xlfn.XLOOKUP($B2079,'Ownership Metrics'!$A:$A,'Ownership Metrics'!$E:$E),"")</f>
        <v>68.78</v>
      </c>
      <c r="Q2079" s="30">
        <f>IFERROR(_xlfn.XLOOKUP($B2079,'Ownership Metrics'!$A:$A,'Ownership Metrics'!$F:$F),"")</f>
        <v>8</v>
      </c>
      <c r="R2079" s="30">
        <f>IFERROR(_xlfn.XLOOKUP($B2079,'Ownership Metrics'!$A:$A,'Ownership Metrics'!$G:$G),"")</f>
        <v>53</v>
      </c>
      <c r="S2079" s="27" t="str">
        <f>IFERROR(_xlfn.XLOOKUP($B2079,'Ownership Metrics'!$A:$A,'Ownership Metrics'!$H:$H),"")</f>
        <v>Mayoritas</v>
      </c>
      <c r="T2079" s="27" t="str">
        <f>IFERROR(_xlfn.XLOOKUP($B2079,'Ownership Metrics'!$A:$A,'Ownership Metrics'!$I:$I),"")</f>
        <v>Sedang</v>
      </c>
      <c r="U2079" s="27">
        <f>IF(COUNTIFS($B$2:$B2079,$B2079,$D$2:$D2079,$D2079)=1,1,0)</f>
        <v>1</v>
      </c>
      <c r="V2079" s="27">
        <f t="shared" si="97"/>
        <v>2.0299999999999998</v>
      </c>
      <c r="W2079" s="27">
        <f t="shared" si="98"/>
        <v>7</v>
      </c>
      <c r="X2079" s="27">
        <f t="shared" si="96"/>
        <v>2.0299997920999999</v>
      </c>
    </row>
    <row r="2080" spans="1:24" x14ac:dyDescent="0.25">
      <c r="A2080" s="26">
        <v>46265</v>
      </c>
      <c r="B2080" s="27" t="s">
        <v>10421</v>
      </c>
      <c r="C2080" s="27" t="s">
        <v>2321</v>
      </c>
      <c r="D2080" s="27" t="s">
        <v>551</v>
      </c>
      <c r="E2080" s="27" t="s">
        <v>98</v>
      </c>
      <c r="F2080" s="27" t="s">
        <v>23</v>
      </c>
      <c r="G2080" s="27"/>
      <c r="H2080" s="27" t="s">
        <v>24</v>
      </c>
      <c r="I2080" s="28">
        <v>53338780</v>
      </c>
      <c r="J2080" s="28">
        <v>0</v>
      </c>
      <c r="K2080" s="28">
        <v>53338780</v>
      </c>
      <c r="L2080" s="29">
        <v>1.28</v>
      </c>
      <c r="M2080" s="29">
        <f>IFERROR(_xlfn.XLOOKUP($B2080,'Ownership Metrics'!$A:$A,'Ownership Metrics'!$B:$B),"")</f>
        <v>17.899999999999999</v>
      </c>
      <c r="N2080" s="28">
        <f>IFERROR(_xlfn.XLOOKUP($B2080,'Ownership Metrics'!$A:$A,'Ownership Metrics'!$C:$C),"")</f>
        <v>3597</v>
      </c>
      <c r="O2080" s="29">
        <f>IFERROR(_xlfn.XLOOKUP($B2080,'Ownership Metrics'!$A:$A,'Ownership Metrics'!$D:$D),"")</f>
        <v>59.24</v>
      </c>
      <c r="P2080" s="29">
        <f>IFERROR(_xlfn.XLOOKUP($B2080,'Ownership Metrics'!$A:$A,'Ownership Metrics'!$E:$E),"")</f>
        <v>68.78</v>
      </c>
      <c r="Q2080" s="30">
        <f>IFERROR(_xlfn.XLOOKUP($B2080,'Ownership Metrics'!$A:$A,'Ownership Metrics'!$F:$F),"")</f>
        <v>8</v>
      </c>
      <c r="R2080" s="30">
        <f>IFERROR(_xlfn.XLOOKUP($B2080,'Ownership Metrics'!$A:$A,'Ownership Metrics'!$G:$G),"")</f>
        <v>53</v>
      </c>
      <c r="S2080" s="27" t="str">
        <f>IFERROR(_xlfn.XLOOKUP($B2080,'Ownership Metrics'!$A:$A,'Ownership Metrics'!$H:$H),"")</f>
        <v>Mayoritas</v>
      </c>
      <c r="T2080" s="27" t="str">
        <f>IFERROR(_xlfn.XLOOKUP($B2080,'Ownership Metrics'!$A:$A,'Ownership Metrics'!$I:$I),"")</f>
        <v>Sedang</v>
      </c>
      <c r="U2080" s="27">
        <f>IF(COUNTIFS($B$2:$B2080,$B2080,$D$2:$D2080,$D2080)=1,1,0)</f>
        <v>1</v>
      </c>
      <c r="V2080" s="27">
        <f t="shared" si="97"/>
        <v>1.28</v>
      </c>
      <c r="W2080" s="27">
        <f t="shared" si="98"/>
        <v>8</v>
      </c>
      <c r="X2080" s="27">
        <f t="shared" si="96"/>
        <v>1.2799997920000001</v>
      </c>
    </row>
    <row r="2081" spans="1:24" x14ac:dyDescent="0.25">
      <c r="A2081" s="26">
        <v>46265</v>
      </c>
      <c r="B2081" s="27" t="s">
        <v>10421</v>
      </c>
      <c r="C2081" s="27" t="s">
        <v>2321</v>
      </c>
      <c r="D2081" s="27" t="s">
        <v>2326</v>
      </c>
      <c r="E2081" s="27" t="s">
        <v>1516</v>
      </c>
      <c r="F2081" s="27" t="s">
        <v>23</v>
      </c>
      <c r="G2081" s="27"/>
      <c r="H2081" s="27" t="s">
        <v>24</v>
      </c>
      <c r="I2081" s="28">
        <v>157669500</v>
      </c>
      <c r="J2081" s="28">
        <v>0</v>
      </c>
      <c r="K2081" s="28">
        <v>157669500</v>
      </c>
      <c r="L2081" s="29">
        <v>3.78</v>
      </c>
      <c r="M2081" s="29">
        <f>IFERROR(_xlfn.XLOOKUP($B2081,'Ownership Metrics'!$A:$A,'Ownership Metrics'!$B:$B),"")</f>
        <v>17.899999999999999</v>
      </c>
      <c r="N2081" s="28">
        <f>IFERROR(_xlfn.XLOOKUP($B2081,'Ownership Metrics'!$A:$A,'Ownership Metrics'!$C:$C),"")</f>
        <v>3597</v>
      </c>
      <c r="O2081" s="29">
        <f>IFERROR(_xlfn.XLOOKUP($B2081,'Ownership Metrics'!$A:$A,'Ownership Metrics'!$D:$D),"")</f>
        <v>59.24</v>
      </c>
      <c r="P2081" s="29">
        <f>IFERROR(_xlfn.XLOOKUP($B2081,'Ownership Metrics'!$A:$A,'Ownership Metrics'!$E:$E),"")</f>
        <v>68.78</v>
      </c>
      <c r="Q2081" s="30">
        <f>IFERROR(_xlfn.XLOOKUP($B2081,'Ownership Metrics'!$A:$A,'Ownership Metrics'!$F:$F),"")</f>
        <v>8</v>
      </c>
      <c r="R2081" s="30">
        <f>IFERROR(_xlfn.XLOOKUP($B2081,'Ownership Metrics'!$A:$A,'Ownership Metrics'!$G:$G),"")</f>
        <v>53</v>
      </c>
      <c r="S2081" s="27" t="str">
        <f>IFERROR(_xlfn.XLOOKUP($B2081,'Ownership Metrics'!$A:$A,'Ownership Metrics'!$H:$H),"")</f>
        <v>Mayoritas</v>
      </c>
      <c r="T2081" s="27" t="str">
        <f>IFERROR(_xlfn.XLOOKUP($B2081,'Ownership Metrics'!$A:$A,'Ownership Metrics'!$I:$I),"")</f>
        <v>Sedang</v>
      </c>
      <c r="U2081" s="27">
        <f>IF(COUNTIFS($B$2:$B2081,$B2081,$D$2:$D2081,$D2081)=1,1,0)</f>
        <v>1</v>
      </c>
      <c r="V2081" s="27">
        <f t="shared" si="97"/>
        <v>3.78</v>
      </c>
      <c r="W2081" s="27">
        <f t="shared" si="98"/>
        <v>4</v>
      </c>
      <c r="X2081" s="27">
        <f t="shared" si="96"/>
        <v>3.7799997918999999</v>
      </c>
    </row>
    <row r="2082" spans="1:24" x14ac:dyDescent="0.25">
      <c r="A2082" s="26">
        <v>46265</v>
      </c>
      <c r="B2082" s="27" t="s">
        <v>10421</v>
      </c>
      <c r="C2082" s="27" t="s">
        <v>2321</v>
      </c>
      <c r="D2082" s="27" t="s">
        <v>2327</v>
      </c>
      <c r="E2082" s="27" t="s">
        <v>171</v>
      </c>
      <c r="F2082" s="27" t="s">
        <v>23</v>
      </c>
      <c r="G2082" s="27"/>
      <c r="H2082" s="27" t="s">
        <v>24</v>
      </c>
      <c r="I2082" s="28">
        <v>156637100</v>
      </c>
      <c r="J2082" s="28">
        <v>0</v>
      </c>
      <c r="K2082" s="28">
        <v>156637100</v>
      </c>
      <c r="L2082" s="29">
        <v>3.75</v>
      </c>
      <c r="M2082" s="29">
        <f>IFERROR(_xlfn.XLOOKUP($B2082,'Ownership Metrics'!$A:$A,'Ownership Metrics'!$B:$B),"")</f>
        <v>17.899999999999999</v>
      </c>
      <c r="N2082" s="28">
        <f>IFERROR(_xlfn.XLOOKUP($B2082,'Ownership Metrics'!$A:$A,'Ownership Metrics'!$C:$C),"")</f>
        <v>3597</v>
      </c>
      <c r="O2082" s="29">
        <f>IFERROR(_xlfn.XLOOKUP($B2082,'Ownership Metrics'!$A:$A,'Ownership Metrics'!$D:$D),"")</f>
        <v>59.24</v>
      </c>
      <c r="P2082" s="29">
        <f>IFERROR(_xlfn.XLOOKUP($B2082,'Ownership Metrics'!$A:$A,'Ownership Metrics'!$E:$E),"")</f>
        <v>68.78</v>
      </c>
      <c r="Q2082" s="30">
        <f>IFERROR(_xlfn.XLOOKUP($B2082,'Ownership Metrics'!$A:$A,'Ownership Metrics'!$F:$F),"")</f>
        <v>8</v>
      </c>
      <c r="R2082" s="30">
        <f>IFERROR(_xlfn.XLOOKUP($B2082,'Ownership Metrics'!$A:$A,'Ownership Metrics'!$G:$G),"")</f>
        <v>53</v>
      </c>
      <c r="S2082" s="27" t="str">
        <f>IFERROR(_xlfn.XLOOKUP($B2082,'Ownership Metrics'!$A:$A,'Ownership Metrics'!$H:$H),"")</f>
        <v>Mayoritas</v>
      </c>
      <c r="T2082" s="27" t="str">
        <f>IFERROR(_xlfn.XLOOKUP($B2082,'Ownership Metrics'!$A:$A,'Ownership Metrics'!$I:$I),"")</f>
        <v>Sedang</v>
      </c>
      <c r="U2082" s="27">
        <f>IF(COUNTIFS($B$2:$B2082,$B2082,$D$2:$D2082,$D2082)=1,1,0)</f>
        <v>1</v>
      </c>
      <c r="V2082" s="27">
        <f t="shared" si="97"/>
        <v>3.75</v>
      </c>
      <c r="W2082" s="27">
        <f t="shared" si="98"/>
        <v>5</v>
      </c>
      <c r="X2082" s="27">
        <f t="shared" si="96"/>
        <v>3.7499997918000001</v>
      </c>
    </row>
    <row r="2083" spans="1:24" x14ac:dyDescent="0.25">
      <c r="A2083" s="26">
        <v>46265</v>
      </c>
      <c r="B2083" s="27" t="s">
        <v>10421</v>
      </c>
      <c r="C2083" s="27" t="s">
        <v>2321</v>
      </c>
      <c r="D2083" s="27" t="s">
        <v>2328</v>
      </c>
      <c r="E2083" s="27" t="s">
        <v>67</v>
      </c>
      <c r="F2083" s="27" t="s">
        <v>23</v>
      </c>
      <c r="G2083" s="27"/>
      <c r="H2083" s="27" t="s">
        <v>24</v>
      </c>
      <c r="I2083" s="28">
        <v>103686400</v>
      </c>
      <c r="J2083" s="28">
        <v>0</v>
      </c>
      <c r="K2083" s="28">
        <v>103686400</v>
      </c>
      <c r="L2083" s="29">
        <v>2.48</v>
      </c>
      <c r="M2083" s="29">
        <f>IFERROR(_xlfn.XLOOKUP($B2083,'Ownership Metrics'!$A:$A,'Ownership Metrics'!$B:$B),"")</f>
        <v>17.899999999999999</v>
      </c>
      <c r="N2083" s="28">
        <f>IFERROR(_xlfn.XLOOKUP($B2083,'Ownership Metrics'!$A:$A,'Ownership Metrics'!$C:$C),"")</f>
        <v>3597</v>
      </c>
      <c r="O2083" s="29">
        <f>IFERROR(_xlfn.XLOOKUP($B2083,'Ownership Metrics'!$A:$A,'Ownership Metrics'!$D:$D),"")</f>
        <v>59.24</v>
      </c>
      <c r="P2083" s="29">
        <f>IFERROR(_xlfn.XLOOKUP($B2083,'Ownership Metrics'!$A:$A,'Ownership Metrics'!$E:$E),"")</f>
        <v>68.78</v>
      </c>
      <c r="Q2083" s="30">
        <f>IFERROR(_xlfn.XLOOKUP($B2083,'Ownership Metrics'!$A:$A,'Ownership Metrics'!$F:$F),"")</f>
        <v>8</v>
      </c>
      <c r="R2083" s="30">
        <f>IFERROR(_xlfn.XLOOKUP($B2083,'Ownership Metrics'!$A:$A,'Ownership Metrics'!$G:$G),"")</f>
        <v>53</v>
      </c>
      <c r="S2083" s="27" t="str">
        <f>IFERROR(_xlfn.XLOOKUP($B2083,'Ownership Metrics'!$A:$A,'Ownership Metrics'!$H:$H),"")</f>
        <v>Mayoritas</v>
      </c>
      <c r="T2083" s="27" t="str">
        <f>IFERROR(_xlfn.XLOOKUP($B2083,'Ownership Metrics'!$A:$A,'Ownership Metrics'!$I:$I),"")</f>
        <v>Sedang</v>
      </c>
      <c r="U2083" s="27">
        <f>IF(COUNTIFS($B$2:$B2083,$B2083,$D$2:$D2083,$D2083)=1,1,0)</f>
        <v>1</v>
      </c>
      <c r="V2083" s="27">
        <f t="shared" si="97"/>
        <v>2.48</v>
      </c>
      <c r="W2083" s="27">
        <f t="shared" si="98"/>
        <v>6</v>
      </c>
      <c r="X2083" s="27">
        <f t="shared" si="96"/>
        <v>2.4799997917000001</v>
      </c>
    </row>
    <row r="2084" spans="1:24" x14ac:dyDescent="0.25">
      <c r="A2084" s="26">
        <v>46265</v>
      </c>
      <c r="B2084" s="27" t="s">
        <v>10422</v>
      </c>
      <c r="C2084" s="27" t="s">
        <v>2330</v>
      </c>
      <c r="D2084" s="27" t="s">
        <v>2331</v>
      </c>
      <c r="E2084" s="27" t="s">
        <v>22</v>
      </c>
      <c r="F2084" s="27" t="s">
        <v>23</v>
      </c>
      <c r="G2084" s="27"/>
      <c r="H2084" s="27" t="s">
        <v>24</v>
      </c>
      <c r="I2084" s="28">
        <v>85640900</v>
      </c>
      <c r="J2084" s="28">
        <v>0</v>
      </c>
      <c r="K2084" s="28">
        <v>85640900</v>
      </c>
      <c r="L2084" s="29">
        <v>1.82</v>
      </c>
      <c r="M2084" s="29">
        <f>IFERROR(_xlfn.XLOOKUP($B2084,'Ownership Metrics'!$A:$A,'Ownership Metrics'!$B:$B),"")</f>
        <v>11.71</v>
      </c>
      <c r="N2084" s="28">
        <f>IFERROR(_xlfn.XLOOKUP($B2084,'Ownership Metrics'!$A:$A,'Ownership Metrics'!$C:$C),"")</f>
        <v>2566</v>
      </c>
      <c r="O2084" s="29">
        <f>IFERROR(_xlfn.XLOOKUP($B2084,'Ownership Metrics'!$A:$A,'Ownership Metrics'!$D:$D),"")</f>
        <v>47.6</v>
      </c>
      <c r="P2084" s="29">
        <f>IFERROR(_xlfn.XLOOKUP($B2084,'Ownership Metrics'!$A:$A,'Ownership Metrics'!$E:$E),"")</f>
        <v>66.86</v>
      </c>
      <c r="Q2084" s="30">
        <f>IFERROR(_xlfn.XLOOKUP($B2084,'Ownership Metrics'!$A:$A,'Ownership Metrics'!$F:$F),"")</f>
        <v>11</v>
      </c>
      <c r="R2084" s="30">
        <f>IFERROR(_xlfn.XLOOKUP($B2084,'Ownership Metrics'!$A:$A,'Ownership Metrics'!$G:$G),"")</f>
        <v>44</v>
      </c>
      <c r="S2084" s="27" t="str">
        <f>IFERROR(_xlfn.XLOOKUP($B2084,'Ownership Metrics'!$A:$A,'Ownership Metrics'!$H:$H),"")</f>
        <v>Oligopoli</v>
      </c>
      <c r="T2084" s="27" t="str">
        <f>IFERROR(_xlfn.XLOOKUP($B2084,'Ownership Metrics'!$A:$A,'Ownership Metrics'!$I:$I),"")</f>
        <v>Sedang</v>
      </c>
      <c r="U2084" s="27">
        <f>IF(COUNTIFS($B$2:$B2084,$B2084,$D$2:$D2084,$D2084)=1,1,0)</f>
        <v>1</v>
      </c>
      <c r="V2084" s="27">
        <f t="shared" si="97"/>
        <v>1.82</v>
      </c>
      <c r="W2084" s="27">
        <f t="shared" si="98"/>
        <v>8</v>
      </c>
      <c r="X2084" s="27">
        <f t="shared" si="96"/>
        <v>1.8199997916000001</v>
      </c>
    </row>
    <row r="2085" spans="1:24" x14ac:dyDescent="0.25">
      <c r="A2085" s="26">
        <v>46265</v>
      </c>
      <c r="B2085" s="27" t="s">
        <v>10422</v>
      </c>
      <c r="C2085" s="27" t="s">
        <v>2330</v>
      </c>
      <c r="D2085" s="27" t="s">
        <v>715</v>
      </c>
      <c r="E2085" s="27" t="s">
        <v>22</v>
      </c>
      <c r="F2085" s="27" t="s">
        <v>23</v>
      </c>
      <c r="G2085" s="27"/>
      <c r="H2085" s="27" t="s">
        <v>24</v>
      </c>
      <c r="I2085" s="28">
        <v>666500000</v>
      </c>
      <c r="J2085" s="28">
        <v>0</v>
      </c>
      <c r="K2085" s="28">
        <v>666500000</v>
      </c>
      <c r="L2085" s="29">
        <v>14.16</v>
      </c>
      <c r="M2085" s="29">
        <f>IFERROR(_xlfn.XLOOKUP($B2085,'Ownership Metrics'!$A:$A,'Ownership Metrics'!$B:$B),"")</f>
        <v>11.71</v>
      </c>
      <c r="N2085" s="28">
        <f>IFERROR(_xlfn.XLOOKUP($B2085,'Ownership Metrics'!$A:$A,'Ownership Metrics'!$C:$C),"")</f>
        <v>2566</v>
      </c>
      <c r="O2085" s="29">
        <f>IFERROR(_xlfn.XLOOKUP($B2085,'Ownership Metrics'!$A:$A,'Ownership Metrics'!$D:$D),"")</f>
        <v>47.6</v>
      </c>
      <c r="P2085" s="29">
        <f>IFERROR(_xlfn.XLOOKUP($B2085,'Ownership Metrics'!$A:$A,'Ownership Metrics'!$E:$E),"")</f>
        <v>66.86</v>
      </c>
      <c r="Q2085" s="30">
        <f>IFERROR(_xlfn.XLOOKUP($B2085,'Ownership Metrics'!$A:$A,'Ownership Metrics'!$F:$F),"")</f>
        <v>11</v>
      </c>
      <c r="R2085" s="30">
        <f>IFERROR(_xlfn.XLOOKUP($B2085,'Ownership Metrics'!$A:$A,'Ownership Metrics'!$G:$G),"")</f>
        <v>44</v>
      </c>
      <c r="S2085" s="27" t="str">
        <f>IFERROR(_xlfn.XLOOKUP($B2085,'Ownership Metrics'!$A:$A,'Ownership Metrics'!$H:$H),"")</f>
        <v>Oligopoli</v>
      </c>
      <c r="T2085" s="27" t="str">
        <f>IFERROR(_xlfn.XLOOKUP($B2085,'Ownership Metrics'!$A:$A,'Ownership Metrics'!$I:$I),"")</f>
        <v>Sedang</v>
      </c>
      <c r="U2085" s="27">
        <f>IF(COUNTIFS($B$2:$B2085,$B2085,$D$2:$D2085,$D2085)=1,1,0)</f>
        <v>1</v>
      </c>
      <c r="V2085" s="27">
        <f t="shared" si="97"/>
        <v>14.16</v>
      </c>
      <c r="W2085" s="27">
        <f t="shared" si="98"/>
        <v>2</v>
      </c>
      <c r="X2085" s="27">
        <f t="shared" si="96"/>
        <v>14.159999791500001</v>
      </c>
    </row>
    <row r="2086" spans="1:24" x14ac:dyDescent="0.25">
      <c r="A2086" s="26">
        <v>46265</v>
      </c>
      <c r="B2086" s="27" t="s">
        <v>10422</v>
      </c>
      <c r="C2086" s="27" t="s">
        <v>2330</v>
      </c>
      <c r="D2086" s="27" t="s">
        <v>2332</v>
      </c>
      <c r="E2086" s="27" t="s">
        <v>22</v>
      </c>
      <c r="F2086" s="27" t="s">
        <v>23</v>
      </c>
      <c r="G2086" s="27"/>
      <c r="H2086" s="27" t="s">
        <v>24</v>
      </c>
      <c r="I2086" s="28">
        <v>2240000000</v>
      </c>
      <c r="J2086" s="28">
        <v>0</v>
      </c>
      <c r="K2086" s="28">
        <v>2240000000</v>
      </c>
      <c r="L2086" s="29">
        <v>47.6</v>
      </c>
      <c r="M2086" s="29">
        <f>IFERROR(_xlfn.XLOOKUP($B2086,'Ownership Metrics'!$A:$A,'Ownership Metrics'!$B:$B),"")</f>
        <v>11.71</v>
      </c>
      <c r="N2086" s="28">
        <f>IFERROR(_xlfn.XLOOKUP($B2086,'Ownership Metrics'!$A:$A,'Ownership Metrics'!$C:$C),"")</f>
        <v>2566</v>
      </c>
      <c r="O2086" s="29">
        <f>IFERROR(_xlfn.XLOOKUP($B2086,'Ownership Metrics'!$A:$A,'Ownership Metrics'!$D:$D),"")</f>
        <v>47.6</v>
      </c>
      <c r="P2086" s="29">
        <f>IFERROR(_xlfn.XLOOKUP($B2086,'Ownership Metrics'!$A:$A,'Ownership Metrics'!$E:$E),"")</f>
        <v>66.86</v>
      </c>
      <c r="Q2086" s="30">
        <f>IFERROR(_xlfn.XLOOKUP($B2086,'Ownership Metrics'!$A:$A,'Ownership Metrics'!$F:$F),"")</f>
        <v>11</v>
      </c>
      <c r="R2086" s="30">
        <f>IFERROR(_xlfn.XLOOKUP($B2086,'Ownership Metrics'!$A:$A,'Ownership Metrics'!$G:$G),"")</f>
        <v>44</v>
      </c>
      <c r="S2086" s="27" t="str">
        <f>IFERROR(_xlfn.XLOOKUP($B2086,'Ownership Metrics'!$A:$A,'Ownership Metrics'!$H:$H),"")</f>
        <v>Oligopoli</v>
      </c>
      <c r="T2086" s="27" t="str">
        <f>IFERROR(_xlfn.XLOOKUP($B2086,'Ownership Metrics'!$A:$A,'Ownership Metrics'!$I:$I),"")</f>
        <v>Sedang</v>
      </c>
      <c r="U2086" s="27">
        <f>IF(COUNTIFS($B$2:$B2086,$B2086,$D$2:$D2086,$D2086)=1,1,0)</f>
        <v>1</v>
      </c>
      <c r="V2086" s="27">
        <f t="shared" si="97"/>
        <v>47.6</v>
      </c>
      <c r="W2086" s="27">
        <f t="shared" si="98"/>
        <v>1</v>
      </c>
      <c r="X2086" s="27">
        <f t="shared" si="96"/>
        <v>47.599999791400002</v>
      </c>
    </row>
    <row r="2087" spans="1:24" x14ac:dyDescent="0.25">
      <c r="A2087" s="26">
        <v>46265</v>
      </c>
      <c r="B2087" s="27" t="s">
        <v>10422</v>
      </c>
      <c r="C2087" s="27" t="s">
        <v>2330</v>
      </c>
      <c r="D2087" s="27" t="s">
        <v>2333</v>
      </c>
      <c r="E2087" s="27" t="s">
        <v>35</v>
      </c>
      <c r="F2087" s="27" t="s">
        <v>23</v>
      </c>
      <c r="G2087" s="27" t="s">
        <v>36</v>
      </c>
      <c r="H2087" s="27" t="s">
        <v>24</v>
      </c>
      <c r="I2087" s="28">
        <v>218000000</v>
      </c>
      <c r="J2087" s="28">
        <v>0</v>
      </c>
      <c r="K2087" s="28">
        <v>218000000</v>
      </c>
      <c r="L2087" s="29">
        <v>4.63</v>
      </c>
      <c r="M2087" s="29">
        <f>IFERROR(_xlfn.XLOOKUP($B2087,'Ownership Metrics'!$A:$A,'Ownership Metrics'!$B:$B),"")</f>
        <v>11.71</v>
      </c>
      <c r="N2087" s="28">
        <f>IFERROR(_xlfn.XLOOKUP($B2087,'Ownership Metrics'!$A:$A,'Ownership Metrics'!$C:$C),"")</f>
        <v>2566</v>
      </c>
      <c r="O2087" s="29">
        <f>IFERROR(_xlfn.XLOOKUP($B2087,'Ownership Metrics'!$A:$A,'Ownership Metrics'!$D:$D),"")</f>
        <v>47.6</v>
      </c>
      <c r="P2087" s="29">
        <f>IFERROR(_xlfn.XLOOKUP($B2087,'Ownership Metrics'!$A:$A,'Ownership Metrics'!$E:$E),"")</f>
        <v>66.86</v>
      </c>
      <c r="Q2087" s="30">
        <f>IFERROR(_xlfn.XLOOKUP($B2087,'Ownership Metrics'!$A:$A,'Ownership Metrics'!$F:$F),"")</f>
        <v>11</v>
      </c>
      <c r="R2087" s="30">
        <f>IFERROR(_xlfn.XLOOKUP($B2087,'Ownership Metrics'!$A:$A,'Ownership Metrics'!$G:$G),"")</f>
        <v>44</v>
      </c>
      <c r="S2087" s="27" t="str">
        <f>IFERROR(_xlfn.XLOOKUP($B2087,'Ownership Metrics'!$A:$A,'Ownership Metrics'!$H:$H),"")</f>
        <v>Oligopoli</v>
      </c>
      <c r="T2087" s="27" t="str">
        <f>IFERROR(_xlfn.XLOOKUP($B2087,'Ownership Metrics'!$A:$A,'Ownership Metrics'!$I:$I),"")</f>
        <v>Sedang</v>
      </c>
      <c r="U2087" s="27">
        <f>IF(COUNTIFS($B$2:$B2087,$B2087,$D$2:$D2087,$D2087)=1,1,0)</f>
        <v>1</v>
      </c>
      <c r="V2087" s="27">
        <f t="shared" si="97"/>
        <v>4.63</v>
      </c>
      <c r="W2087" s="27">
        <f t="shared" si="98"/>
        <v>5</v>
      </c>
      <c r="X2087" s="27">
        <f t="shared" si="96"/>
        <v>4.6299997912999995</v>
      </c>
    </row>
    <row r="2088" spans="1:24" x14ac:dyDescent="0.25">
      <c r="A2088" s="26">
        <v>46265</v>
      </c>
      <c r="B2088" s="27" t="s">
        <v>10422</v>
      </c>
      <c r="C2088" s="27" t="s">
        <v>2330</v>
      </c>
      <c r="D2088" s="27" t="s">
        <v>2334</v>
      </c>
      <c r="E2088" s="27" t="s">
        <v>35</v>
      </c>
      <c r="F2088" s="27" t="s">
        <v>23</v>
      </c>
      <c r="G2088" s="27" t="s">
        <v>36</v>
      </c>
      <c r="H2088" s="27"/>
      <c r="I2088" s="28">
        <v>240000000</v>
      </c>
      <c r="J2088" s="28">
        <v>0</v>
      </c>
      <c r="K2088" s="28">
        <v>240000000</v>
      </c>
      <c r="L2088" s="29">
        <v>5.0999999999999996</v>
      </c>
      <c r="M2088" s="29">
        <f>IFERROR(_xlfn.XLOOKUP($B2088,'Ownership Metrics'!$A:$A,'Ownership Metrics'!$B:$B),"")</f>
        <v>11.71</v>
      </c>
      <c r="N2088" s="28">
        <f>IFERROR(_xlfn.XLOOKUP($B2088,'Ownership Metrics'!$A:$A,'Ownership Metrics'!$C:$C),"")</f>
        <v>2566</v>
      </c>
      <c r="O2088" s="29">
        <f>IFERROR(_xlfn.XLOOKUP($B2088,'Ownership Metrics'!$A:$A,'Ownership Metrics'!$D:$D),"")</f>
        <v>47.6</v>
      </c>
      <c r="P2088" s="29">
        <f>IFERROR(_xlfn.XLOOKUP($B2088,'Ownership Metrics'!$A:$A,'Ownership Metrics'!$E:$E),"")</f>
        <v>66.86</v>
      </c>
      <c r="Q2088" s="30">
        <f>IFERROR(_xlfn.XLOOKUP($B2088,'Ownership Metrics'!$A:$A,'Ownership Metrics'!$F:$F),"")</f>
        <v>11</v>
      </c>
      <c r="R2088" s="30">
        <f>IFERROR(_xlfn.XLOOKUP($B2088,'Ownership Metrics'!$A:$A,'Ownership Metrics'!$G:$G),"")</f>
        <v>44</v>
      </c>
      <c r="S2088" s="27" t="str">
        <f>IFERROR(_xlfn.XLOOKUP($B2088,'Ownership Metrics'!$A:$A,'Ownership Metrics'!$H:$H),"")</f>
        <v>Oligopoli</v>
      </c>
      <c r="T2088" s="27" t="str">
        <f>IFERROR(_xlfn.XLOOKUP($B2088,'Ownership Metrics'!$A:$A,'Ownership Metrics'!$I:$I),"")</f>
        <v>Sedang</v>
      </c>
      <c r="U2088" s="27">
        <f>IF(COUNTIFS($B$2:$B2088,$B2088,$D$2:$D2088,$D2088)=1,1,0)</f>
        <v>1</v>
      </c>
      <c r="V2088" s="27">
        <f t="shared" si="97"/>
        <v>5.0999999999999996</v>
      </c>
      <c r="W2088" s="27">
        <f t="shared" si="98"/>
        <v>3</v>
      </c>
      <c r="X2088" s="27">
        <f t="shared" si="96"/>
        <v>5.0999997911999992</v>
      </c>
    </row>
    <row r="2089" spans="1:24" x14ac:dyDescent="0.25">
      <c r="A2089" s="26">
        <v>46265</v>
      </c>
      <c r="B2089" s="27" t="s">
        <v>10422</v>
      </c>
      <c r="C2089" s="27" t="s">
        <v>2330</v>
      </c>
      <c r="D2089" s="27" t="s">
        <v>2335</v>
      </c>
      <c r="E2089" s="27" t="s">
        <v>35</v>
      </c>
      <c r="F2089" s="27" t="s">
        <v>23</v>
      </c>
      <c r="G2089" s="27" t="s">
        <v>36</v>
      </c>
      <c r="H2089" s="27" t="s">
        <v>24</v>
      </c>
      <c r="I2089" s="28">
        <v>188862800</v>
      </c>
      <c r="J2089" s="28">
        <v>0</v>
      </c>
      <c r="K2089" s="28">
        <v>188862800</v>
      </c>
      <c r="L2089" s="29">
        <v>4.01</v>
      </c>
      <c r="M2089" s="29">
        <f>IFERROR(_xlfn.XLOOKUP($B2089,'Ownership Metrics'!$A:$A,'Ownership Metrics'!$B:$B),"")</f>
        <v>11.71</v>
      </c>
      <c r="N2089" s="28">
        <f>IFERROR(_xlfn.XLOOKUP($B2089,'Ownership Metrics'!$A:$A,'Ownership Metrics'!$C:$C),"")</f>
        <v>2566</v>
      </c>
      <c r="O2089" s="29">
        <f>IFERROR(_xlfn.XLOOKUP($B2089,'Ownership Metrics'!$A:$A,'Ownership Metrics'!$D:$D),"")</f>
        <v>47.6</v>
      </c>
      <c r="P2089" s="29">
        <f>IFERROR(_xlfn.XLOOKUP($B2089,'Ownership Metrics'!$A:$A,'Ownership Metrics'!$E:$E),"")</f>
        <v>66.86</v>
      </c>
      <c r="Q2089" s="30">
        <f>IFERROR(_xlfn.XLOOKUP($B2089,'Ownership Metrics'!$A:$A,'Ownership Metrics'!$F:$F),"")</f>
        <v>11</v>
      </c>
      <c r="R2089" s="30">
        <f>IFERROR(_xlfn.XLOOKUP($B2089,'Ownership Metrics'!$A:$A,'Ownership Metrics'!$G:$G),"")</f>
        <v>44</v>
      </c>
      <c r="S2089" s="27" t="str">
        <f>IFERROR(_xlfn.XLOOKUP($B2089,'Ownership Metrics'!$A:$A,'Ownership Metrics'!$H:$H),"")</f>
        <v>Oligopoli</v>
      </c>
      <c r="T2089" s="27" t="str">
        <f>IFERROR(_xlfn.XLOOKUP($B2089,'Ownership Metrics'!$A:$A,'Ownership Metrics'!$I:$I),"")</f>
        <v>Sedang</v>
      </c>
      <c r="U2089" s="27">
        <f>IF(COUNTIFS($B$2:$B2089,$B2089,$D$2:$D2089,$D2089)=1,1,0)</f>
        <v>1</v>
      </c>
      <c r="V2089" s="27">
        <f t="shared" si="97"/>
        <v>4.01</v>
      </c>
      <c r="W2089" s="27">
        <f t="shared" si="98"/>
        <v>6</v>
      </c>
      <c r="X2089" s="27">
        <f t="shared" si="96"/>
        <v>4.0099997910999994</v>
      </c>
    </row>
    <row r="2090" spans="1:24" x14ac:dyDescent="0.25">
      <c r="A2090" s="26">
        <v>46265</v>
      </c>
      <c r="B2090" s="27" t="s">
        <v>10422</v>
      </c>
      <c r="C2090" s="27" t="s">
        <v>2330</v>
      </c>
      <c r="D2090" s="27" t="s">
        <v>2336</v>
      </c>
      <c r="E2090" s="27" t="s">
        <v>35</v>
      </c>
      <c r="F2090" s="27" t="s">
        <v>23</v>
      </c>
      <c r="G2090" s="27" t="s">
        <v>36</v>
      </c>
      <c r="H2090" s="27" t="s">
        <v>36</v>
      </c>
      <c r="I2090" s="28">
        <v>0</v>
      </c>
      <c r="J2090" s="28">
        <v>60000000</v>
      </c>
      <c r="K2090" s="28">
        <v>60000000</v>
      </c>
      <c r="L2090" s="29">
        <v>1.28</v>
      </c>
      <c r="M2090" s="29">
        <f>IFERROR(_xlfn.XLOOKUP($B2090,'Ownership Metrics'!$A:$A,'Ownership Metrics'!$B:$B),"")</f>
        <v>11.71</v>
      </c>
      <c r="N2090" s="28">
        <f>IFERROR(_xlfn.XLOOKUP($B2090,'Ownership Metrics'!$A:$A,'Ownership Metrics'!$C:$C),"")</f>
        <v>2566</v>
      </c>
      <c r="O2090" s="29">
        <f>IFERROR(_xlfn.XLOOKUP($B2090,'Ownership Metrics'!$A:$A,'Ownership Metrics'!$D:$D),"")</f>
        <v>47.6</v>
      </c>
      <c r="P2090" s="29">
        <f>IFERROR(_xlfn.XLOOKUP($B2090,'Ownership Metrics'!$A:$A,'Ownership Metrics'!$E:$E),"")</f>
        <v>66.86</v>
      </c>
      <c r="Q2090" s="30">
        <f>IFERROR(_xlfn.XLOOKUP($B2090,'Ownership Metrics'!$A:$A,'Ownership Metrics'!$F:$F),"")</f>
        <v>11</v>
      </c>
      <c r="R2090" s="30">
        <f>IFERROR(_xlfn.XLOOKUP($B2090,'Ownership Metrics'!$A:$A,'Ownership Metrics'!$G:$G),"")</f>
        <v>44</v>
      </c>
      <c r="S2090" s="27" t="str">
        <f>IFERROR(_xlfn.XLOOKUP($B2090,'Ownership Metrics'!$A:$A,'Ownership Metrics'!$H:$H),"")</f>
        <v>Oligopoli</v>
      </c>
      <c r="T2090" s="27" t="str">
        <f>IFERROR(_xlfn.XLOOKUP($B2090,'Ownership Metrics'!$A:$A,'Ownership Metrics'!$I:$I),"")</f>
        <v>Sedang</v>
      </c>
      <c r="U2090" s="27">
        <f>IF(COUNTIFS($B$2:$B2090,$B2090,$D$2:$D2090,$D2090)=1,1,0)</f>
        <v>1</v>
      </c>
      <c r="V2090" s="27">
        <f t="shared" si="97"/>
        <v>1.28</v>
      </c>
      <c r="W2090" s="27">
        <f t="shared" si="98"/>
        <v>11</v>
      </c>
      <c r="X2090" s="27">
        <f t="shared" si="96"/>
        <v>1.2799997910000001</v>
      </c>
    </row>
    <row r="2091" spans="1:24" x14ac:dyDescent="0.25">
      <c r="A2091" s="26">
        <v>46265</v>
      </c>
      <c r="B2091" s="27" t="s">
        <v>10422</v>
      </c>
      <c r="C2091" s="27" t="s">
        <v>2330</v>
      </c>
      <c r="D2091" s="27" t="s">
        <v>2337</v>
      </c>
      <c r="E2091" s="27" t="s">
        <v>35</v>
      </c>
      <c r="F2091" s="27" t="s">
        <v>23</v>
      </c>
      <c r="G2091" s="27" t="s">
        <v>36</v>
      </c>
      <c r="H2091" s="27" t="s">
        <v>24</v>
      </c>
      <c r="I2091" s="28">
        <v>79050000</v>
      </c>
      <c r="J2091" s="28">
        <v>0</v>
      </c>
      <c r="K2091" s="28">
        <v>79050000</v>
      </c>
      <c r="L2091" s="29">
        <v>1.68</v>
      </c>
      <c r="M2091" s="29">
        <f>IFERROR(_xlfn.XLOOKUP($B2091,'Ownership Metrics'!$A:$A,'Ownership Metrics'!$B:$B),"")</f>
        <v>11.71</v>
      </c>
      <c r="N2091" s="28">
        <f>IFERROR(_xlfn.XLOOKUP($B2091,'Ownership Metrics'!$A:$A,'Ownership Metrics'!$C:$C),"")</f>
        <v>2566</v>
      </c>
      <c r="O2091" s="29">
        <f>IFERROR(_xlfn.XLOOKUP($B2091,'Ownership Metrics'!$A:$A,'Ownership Metrics'!$D:$D),"")</f>
        <v>47.6</v>
      </c>
      <c r="P2091" s="29">
        <f>IFERROR(_xlfn.XLOOKUP($B2091,'Ownership Metrics'!$A:$A,'Ownership Metrics'!$E:$E),"")</f>
        <v>66.86</v>
      </c>
      <c r="Q2091" s="30">
        <f>IFERROR(_xlfn.XLOOKUP($B2091,'Ownership Metrics'!$A:$A,'Ownership Metrics'!$F:$F),"")</f>
        <v>11</v>
      </c>
      <c r="R2091" s="30">
        <f>IFERROR(_xlfn.XLOOKUP($B2091,'Ownership Metrics'!$A:$A,'Ownership Metrics'!$G:$G),"")</f>
        <v>44</v>
      </c>
      <c r="S2091" s="27" t="str">
        <f>IFERROR(_xlfn.XLOOKUP($B2091,'Ownership Metrics'!$A:$A,'Ownership Metrics'!$H:$H),"")</f>
        <v>Oligopoli</v>
      </c>
      <c r="T2091" s="27" t="str">
        <f>IFERROR(_xlfn.XLOOKUP($B2091,'Ownership Metrics'!$A:$A,'Ownership Metrics'!$I:$I),"")</f>
        <v>Sedang</v>
      </c>
      <c r="U2091" s="27">
        <f>IF(COUNTIFS($B$2:$B2091,$B2091,$D$2:$D2091,$D2091)=1,1,0)</f>
        <v>1</v>
      </c>
      <c r="V2091" s="27">
        <f t="shared" si="97"/>
        <v>1.68</v>
      </c>
      <c r="W2091" s="27">
        <f t="shared" si="98"/>
        <v>9</v>
      </c>
      <c r="X2091" s="27">
        <f t="shared" si="96"/>
        <v>1.6799997909</v>
      </c>
    </row>
    <row r="2092" spans="1:24" x14ac:dyDescent="0.25">
      <c r="A2092" s="26">
        <v>46265</v>
      </c>
      <c r="B2092" s="27" t="s">
        <v>10422</v>
      </c>
      <c r="C2092" s="27" t="s">
        <v>2330</v>
      </c>
      <c r="D2092" s="27" t="s">
        <v>2338</v>
      </c>
      <c r="E2092" s="27" t="s">
        <v>35</v>
      </c>
      <c r="F2092" s="27" t="s">
        <v>23</v>
      </c>
      <c r="G2092" s="27" t="s">
        <v>36</v>
      </c>
      <c r="H2092" s="27" t="s">
        <v>24</v>
      </c>
      <c r="I2092" s="28">
        <v>800000</v>
      </c>
      <c r="J2092" s="28">
        <v>60000000</v>
      </c>
      <c r="K2092" s="28">
        <v>60800000</v>
      </c>
      <c r="L2092" s="29">
        <v>1.29</v>
      </c>
      <c r="M2092" s="29">
        <f>IFERROR(_xlfn.XLOOKUP($B2092,'Ownership Metrics'!$A:$A,'Ownership Metrics'!$B:$B),"")</f>
        <v>11.71</v>
      </c>
      <c r="N2092" s="28">
        <f>IFERROR(_xlfn.XLOOKUP($B2092,'Ownership Metrics'!$A:$A,'Ownership Metrics'!$C:$C),"")</f>
        <v>2566</v>
      </c>
      <c r="O2092" s="29">
        <f>IFERROR(_xlfn.XLOOKUP($B2092,'Ownership Metrics'!$A:$A,'Ownership Metrics'!$D:$D),"")</f>
        <v>47.6</v>
      </c>
      <c r="P2092" s="29">
        <f>IFERROR(_xlfn.XLOOKUP($B2092,'Ownership Metrics'!$A:$A,'Ownership Metrics'!$E:$E),"")</f>
        <v>66.86</v>
      </c>
      <c r="Q2092" s="30">
        <f>IFERROR(_xlfn.XLOOKUP($B2092,'Ownership Metrics'!$A:$A,'Ownership Metrics'!$F:$F),"")</f>
        <v>11</v>
      </c>
      <c r="R2092" s="30">
        <f>IFERROR(_xlfn.XLOOKUP($B2092,'Ownership Metrics'!$A:$A,'Ownership Metrics'!$G:$G),"")</f>
        <v>44</v>
      </c>
      <c r="S2092" s="27" t="str">
        <f>IFERROR(_xlfn.XLOOKUP($B2092,'Ownership Metrics'!$A:$A,'Ownership Metrics'!$H:$H),"")</f>
        <v>Oligopoli</v>
      </c>
      <c r="T2092" s="27" t="str">
        <f>IFERROR(_xlfn.XLOOKUP($B2092,'Ownership Metrics'!$A:$A,'Ownership Metrics'!$I:$I),"")</f>
        <v>Sedang</v>
      </c>
      <c r="U2092" s="27">
        <f>IF(COUNTIFS($B$2:$B2092,$B2092,$D$2:$D2092,$D2092)=1,1,0)</f>
        <v>1</v>
      </c>
      <c r="V2092" s="27">
        <f t="shared" si="97"/>
        <v>1.29</v>
      </c>
      <c r="W2092" s="27">
        <f t="shared" si="98"/>
        <v>10</v>
      </c>
      <c r="X2092" s="27">
        <f t="shared" si="96"/>
        <v>1.2899997908</v>
      </c>
    </row>
    <row r="2093" spans="1:24" x14ac:dyDescent="0.25">
      <c r="A2093" s="26">
        <v>46265</v>
      </c>
      <c r="B2093" s="27" t="s">
        <v>10422</v>
      </c>
      <c r="C2093" s="27" t="s">
        <v>2330</v>
      </c>
      <c r="D2093" s="27" t="s">
        <v>568</v>
      </c>
      <c r="E2093" s="27" t="s">
        <v>72</v>
      </c>
      <c r="F2093" s="27" t="s">
        <v>32</v>
      </c>
      <c r="G2093" s="27"/>
      <c r="H2093" s="27" t="s">
        <v>569</v>
      </c>
      <c r="I2093" s="28">
        <v>229987000</v>
      </c>
      <c r="J2093" s="28">
        <v>0</v>
      </c>
      <c r="K2093" s="28">
        <v>229987000</v>
      </c>
      <c r="L2093" s="29">
        <v>4.8899999999999997</v>
      </c>
      <c r="M2093" s="29">
        <f>IFERROR(_xlfn.XLOOKUP($B2093,'Ownership Metrics'!$A:$A,'Ownership Metrics'!$B:$B),"")</f>
        <v>11.71</v>
      </c>
      <c r="N2093" s="28">
        <f>IFERROR(_xlfn.XLOOKUP($B2093,'Ownership Metrics'!$A:$A,'Ownership Metrics'!$C:$C),"")</f>
        <v>2566</v>
      </c>
      <c r="O2093" s="29">
        <f>IFERROR(_xlfn.XLOOKUP($B2093,'Ownership Metrics'!$A:$A,'Ownership Metrics'!$D:$D),"")</f>
        <v>47.6</v>
      </c>
      <c r="P2093" s="29">
        <f>IFERROR(_xlfn.XLOOKUP($B2093,'Ownership Metrics'!$A:$A,'Ownership Metrics'!$E:$E),"")</f>
        <v>66.86</v>
      </c>
      <c r="Q2093" s="30">
        <f>IFERROR(_xlfn.XLOOKUP($B2093,'Ownership Metrics'!$A:$A,'Ownership Metrics'!$F:$F),"")</f>
        <v>11</v>
      </c>
      <c r="R2093" s="30">
        <f>IFERROR(_xlfn.XLOOKUP($B2093,'Ownership Metrics'!$A:$A,'Ownership Metrics'!$G:$G),"")</f>
        <v>44</v>
      </c>
      <c r="S2093" s="27" t="str">
        <f>IFERROR(_xlfn.XLOOKUP($B2093,'Ownership Metrics'!$A:$A,'Ownership Metrics'!$H:$H),"")</f>
        <v>Oligopoli</v>
      </c>
      <c r="T2093" s="27" t="str">
        <f>IFERROR(_xlfn.XLOOKUP($B2093,'Ownership Metrics'!$A:$A,'Ownership Metrics'!$I:$I),"")</f>
        <v>Sedang</v>
      </c>
      <c r="U2093" s="27">
        <f>IF(COUNTIFS($B$2:$B2093,$B2093,$D$2:$D2093,$D2093)=1,1,0)</f>
        <v>1</v>
      </c>
      <c r="V2093" s="27">
        <f t="shared" si="97"/>
        <v>4.8899999999999997</v>
      </c>
      <c r="W2093" s="27">
        <f t="shared" si="98"/>
        <v>4</v>
      </c>
      <c r="X2093" s="27">
        <f t="shared" si="96"/>
        <v>4.8899997906999992</v>
      </c>
    </row>
    <row r="2094" spans="1:24" x14ac:dyDescent="0.25">
      <c r="A2094" s="26">
        <v>46265</v>
      </c>
      <c r="B2094" s="27" t="s">
        <v>10422</v>
      </c>
      <c r="C2094" s="27" t="s">
        <v>2330</v>
      </c>
      <c r="D2094" s="27" t="s">
        <v>2339</v>
      </c>
      <c r="E2094" s="27" t="s">
        <v>72</v>
      </c>
      <c r="F2094" s="27" t="s">
        <v>32</v>
      </c>
      <c r="G2094" s="27"/>
      <c r="H2094" s="27" t="s">
        <v>62</v>
      </c>
      <c r="I2094" s="28">
        <v>86266800</v>
      </c>
      <c r="J2094" s="28">
        <v>0</v>
      </c>
      <c r="K2094" s="28">
        <v>86266800</v>
      </c>
      <c r="L2094" s="29">
        <v>1.83</v>
      </c>
      <c r="M2094" s="29">
        <f>IFERROR(_xlfn.XLOOKUP($B2094,'Ownership Metrics'!$A:$A,'Ownership Metrics'!$B:$B),"")</f>
        <v>11.71</v>
      </c>
      <c r="N2094" s="28">
        <f>IFERROR(_xlfn.XLOOKUP($B2094,'Ownership Metrics'!$A:$A,'Ownership Metrics'!$C:$C),"")</f>
        <v>2566</v>
      </c>
      <c r="O2094" s="29">
        <f>IFERROR(_xlfn.XLOOKUP($B2094,'Ownership Metrics'!$A:$A,'Ownership Metrics'!$D:$D),"")</f>
        <v>47.6</v>
      </c>
      <c r="P2094" s="29">
        <f>IFERROR(_xlfn.XLOOKUP($B2094,'Ownership Metrics'!$A:$A,'Ownership Metrics'!$E:$E),"")</f>
        <v>66.86</v>
      </c>
      <c r="Q2094" s="30">
        <f>IFERROR(_xlfn.XLOOKUP($B2094,'Ownership Metrics'!$A:$A,'Ownership Metrics'!$F:$F),"")</f>
        <v>11</v>
      </c>
      <c r="R2094" s="30">
        <f>IFERROR(_xlfn.XLOOKUP($B2094,'Ownership Metrics'!$A:$A,'Ownership Metrics'!$G:$G),"")</f>
        <v>44</v>
      </c>
      <c r="S2094" s="27" t="str">
        <f>IFERROR(_xlfn.XLOOKUP($B2094,'Ownership Metrics'!$A:$A,'Ownership Metrics'!$H:$H),"")</f>
        <v>Oligopoli</v>
      </c>
      <c r="T2094" s="27" t="str">
        <f>IFERROR(_xlfn.XLOOKUP($B2094,'Ownership Metrics'!$A:$A,'Ownership Metrics'!$I:$I),"")</f>
        <v>Sedang</v>
      </c>
      <c r="U2094" s="27">
        <f>IF(COUNTIFS($B$2:$B2094,$B2094,$D$2:$D2094,$D2094)=1,1,0)</f>
        <v>1</v>
      </c>
      <c r="V2094" s="27">
        <f t="shared" si="97"/>
        <v>1.83</v>
      </c>
      <c r="W2094" s="27">
        <f t="shared" si="98"/>
        <v>7</v>
      </c>
      <c r="X2094" s="27">
        <f t="shared" si="96"/>
        <v>1.8299997906000001</v>
      </c>
    </row>
    <row r="2095" spans="1:24" x14ac:dyDescent="0.25">
      <c r="A2095" s="26">
        <v>46265</v>
      </c>
      <c r="B2095" s="27" t="s">
        <v>10423</v>
      </c>
      <c r="C2095" s="27" t="s">
        <v>2341</v>
      </c>
      <c r="D2095" s="27" t="s">
        <v>2342</v>
      </c>
      <c r="E2095" s="27" t="s">
        <v>22</v>
      </c>
      <c r="F2095" s="27" t="s">
        <v>23</v>
      </c>
      <c r="G2095" s="27"/>
      <c r="H2095" s="27" t="s">
        <v>24</v>
      </c>
      <c r="I2095" s="28">
        <v>66528000</v>
      </c>
      <c r="J2095" s="28">
        <v>0</v>
      </c>
      <c r="K2095" s="28">
        <v>66528000</v>
      </c>
      <c r="L2095" s="29">
        <v>3.58</v>
      </c>
      <c r="M2095" s="29">
        <f>IFERROR(_xlfn.XLOOKUP($B2095,'Ownership Metrics'!$A:$A,'Ownership Metrics'!$B:$B),"")</f>
        <v>22.47</v>
      </c>
      <c r="N2095" s="28">
        <f>IFERROR(_xlfn.XLOOKUP($B2095,'Ownership Metrics'!$A:$A,'Ownership Metrics'!$C:$C),"")</f>
        <v>4864</v>
      </c>
      <c r="O2095" s="29">
        <f>IFERROR(_xlfn.XLOOKUP($B2095,'Ownership Metrics'!$A:$A,'Ownership Metrics'!$D:$D),"")</f>
        <v>69.599999999999994</v>
      </c>
      <c r="P2095" s="29">
        <f>IFERROR(_xlfn.XLOOKUP($B2095,'Ownership Metrics'!$A:$A,'Ownership Metrics'!$E:$E),"")</f>
        <v>75.02</v>
      </c>
      <c r="Q2095" s="30">
        <f>IFERROR(_xlfn.XLOOKUP($B2095,'Ownership Metrics'!$A:$A,'Ownership Metrics'!$F:$F),"")</f>
        <v>5</v>
      </c>
      <c r="R2095" s="30">
        <f>IFERROR(_xlfn.XLOOKUP($B2095,'Ownership Metrics'!$A:$A,'Ownership Metrics'!$G:$G),"")</f>
        <v>64</v>
      </c>
      <c r="S2095" s="27" t="str">
        <f>IFERROR(_xlfn.XLOOKUP($B2095,'Ownership Metrics'!$A:$A,'Ownership Metrics'!$H:$H),"")</f>
        <v>Mayoritas</v>
      </c>
      <c r="T2095" s="27" t="str">
        <f>IFERROR(_xlfn.XLOOKUP($B2095,'Ownership Metrics'!$A:$A,'Ownership Metrics'!$I:$I),"")</f>
        <v>Tinggi</v>
      </c>
      <c r="U2095" s="27">
        <f>IF(COUNTIFS($B$2:$B2095,$B2095,$D$2:$D2095,$D2095)=1,1,0)</f>
        <v>1</v>
      </c>
      <c r="V2095" s="27">
        <f t="shared" si="97"/>
        <v>3.58</v>
      </c>
      <c r="W2095" s="27">
        <f t="shared" si="98"/>
        <v>2</v>
      </c>
      <c r="X2095" s="27">
        <f t="shared" si="96"/>
        <v>3.5799997905000001</v>
      </c>
    </row>
    <row r="2096" spans="1:24" x14ac:dyDescent="0.25">
      <c r="A2096" s="26">
        <v>46265</v>
      </c>
      <c r="B2096" s="27" t="s">
        <v>10423</v>
      </c>
      <c r="C2096" s="27" t="s">
        <v>2341</v>
      </c>
      <c r="D2096" s="27" t="s">
        <v>2343</v>
      </c>
      <c r="E2096" s="27" t="s">
        <v>83</v>
      </c>
      <c r="F2096" s="27" t="s">
        <v>23</v>
      </c>
      <c r="G2096" s="27"/>
      <c r="H2096" s="27" t="s">
        <v>24</v>
      </c>
      <c r="I2096" s="28">
        <v>1292483650</v>
      </c>
      <c r="J2096" s="28">
        <v>0</v>
      </c>
      <c r="K2096" s="28">
        <v>1292483650</v>
      </c>
      <c r="L2096" s="29">
        <v>69.599999999999994</v>
      </c>
      <c r="M2096" s="29">
        <f>IFERROR(_xlfn.XLOOKUP($B2096,'Ownership Metrics'!$A:$A,'Ownership Metrics'!$B:$B),"")</f>
        <v>22.47</v>
      </c>
      <c r="N2096" s="28">
        <f>IFERROR(_xlfn.XLOOKUP($B2096,'Ownership Metrics'!$A:$A,'Ownership Metrics'!$C:$C),"")</f>
        <v>4864</v>
      </c>
      <c r="O2096" s="29">
        <f>IFERROR(_xlfn.XLOOKUP($B2096,'Ownership Metrics'!$A:$A,'Ownership Metrics'!$D:$D),"")</f>
        <v>69.599999999999994</v>
      </c>
      <c r="P2096" s="29">
        <f>IFERROR(_xlfn.XLOOKUP($B2096,'Ownership Metrics'!$A:$A,'Ownership Metrics'!$E:$E),"")</f>
        <v>75.02</v>
      </c>
      <c r="Q2096" s="30">
        <f>IFERROR(_xlfn.XLOOKUP($B2096,'Ownership Metrics'!$A:$A,'Ownership Metrics'!$F:$F),"")</f>
        <v>5</v>
      </c>
      <c r="R2096" s="30">
        <f>IFERROR(_xlfn.XLOOKUP($B2096,'Ownership Metrics'!$A:$A,'Ownership Metrics'!$G:$G),"")</f>
        <v>64</v>
      </c>
      <c r="S2096" s="27" t="str">
        <f>IFERROR(_xlfn.XLOOKUP($B2096,'Ownership Metrics'!$A:$A,'Ownership Metrics'!$H:$H),"")</f>
        <v>Mayoritas</v>
      </c>
      <c r="T2096" s="27" t="str">
        <f>IFERROR(_xlfn.XLOOKUP($B2096,'Ownership Metrics'!$A:$A,'Ownership Metrics'!$I:$I),"")</f>
        <v>Tinggi</v>
      </c>
      <c r="U2096" s="27">
        <f>IF(COUNTIFS($B$2:$B2096,$B2096,$D$2:$D2096,$D2096)=1,1,0)</f>
        <v>1</v>
      </c>
      <c r="V2096" s="27">
        <f t="shared" si="97"/>
        <v>69.599999999999994</v>
      </c>
      <c r="W2096" s="27">
        <f t="shared" si="98"/>
        <v>1</v>
      </c>
      <c r="X2096" s="27">
        <f t="shared" si="96"/>
        <v>69.599999790399991</v>
      </c>
    </row>
    <row r="2097" spans="1:24" x14ac:dyDescent="0.25">
      <c r="A2097" s="26">
        <v>46265</v>
      </c>
      <c r="B2097" s="27" t="s">
        <v>10423</v>
      </c>
      <c r="C2097" s="27" t="s">
        <v>2341</v>
      </c>
      <c r="D2097" s="27" t="s">
        <v>2344</v>
      </c>
      <c r="E2097" s="27" t="s">
        <v>35</v>
      </c>
      <c r="F2097" s="27" t="s">
        <v>23</v>
      </c>
      <c r="G2097" s="27" t="s">
        <v>36</v>
      </c>
      <c r="H2097" s="27" t="s">
        <v>24</v>
      </c>
      <c r="I2097" s="28">
        <v>24431400</v>
      </c>
      <c r="J2097" s="28">
        <v>0</v>
      </c>
      <c r="K2097" s="28">
        <v>24431400</v>
      </c>
      <c r="L2097" s="29">
        <v>1.32</v>
      </c>
      <c r="M2097" s="29">
        <f>IFERROR(_xlfn.XLOOKUP($B2097,'Ownership Metrics'!$A:$A,'Ownership Metrics'!$B:$B),"")</f>
        <v>22.47</v>
      </c>
      <c r="N2097" s="28">
        <f>IFERROR(_xlfn.XLOOKUP($B2097,'Ownership Metrics'!$A:$A,'Ownership Metrics'!$C:$C),"")</f>
        <v>4864</v>
      </c>
      <c r="O2097" s="29">
        <f>IFERROR(_xlfn.XLOOKUP($B2097,'Ownership Metrics'!$A:$A,'Ownership Metrics'!$D:$D),"")</f>
        <v>69.599999999999994</v>
      </c>
      <c r="P2097" s="29">
        <f>IFERROR(_xlfn.XLOOKUP($B2097,'Ownership Metrics'!$A:$A,'Ownership Metrics'!$E:$E),"")</f>
        <v>75.02</v>
      </c>
      <c r="Q2097" s="30">
        <f>IFERROR(_xlfn.XLOOKUP($B2097,'Ownership Metrics'!$A:$A,'Ownership Metrics'!$F:$F),"")</f>
        <v>5</v>
      </c>
      <c r="R2097" s="30">
        <f>IFERROR(_xlfn.XLOOKUP($B2097,'Ownership Metrics'!$A:$A,'Ownership Metrics'!$G:$G),"")</f>
        <v>64</v>
      </c>
      <c r="S2097" s="27" t="str">
        <f>IFERROR(_xlfn.XLOOKUP($B2097,'Ownership Metrics'!$A:$A,'Ownership Metrics'!$H:$H),"")</f>
        <v>Mayoritas</v>
      </c>
      <c r="T2097" s="27" t="str">
        <f>IFERROR(_xlfn.XLOOKUP($B2097,'Ownership Metrics'!$A:$A,'Ownership Metrics'!$I:$I),"")</f>
        <v>Tinggi</v>
      </c>
      <c r="U2097" s="27">
        <f>IF(COUNTIFS($B$2:$B2097,$B2097,$D$2:$D2097,$D2097)=1,1,0)</f>
        <v>1</v>
      </c>
      <c r="V2097" s="27">
        <f t="shared" si="97"/>
        <v>1.32</v>
      </c>
      <c r="W2097" s="27">
        <f t="shared" si="98"/>
        <v>4</v>
      </c>
      <c r="X2097" s="27">
        <f t="shared" si="96"/>
        <v>1.3199997903</v>
      </c>
    </row>
    <row r="2098" spans="1:24" x14ac:dyDescent="0.25">
      <c r="A2098" s="26">
        <v>46265</v>
      </c>
      <c r="B2098" s="27" t="s">
        <v>10423</v>
      </c>
      <c r="C2098" s="27" t="s">
        <v>2341</v>
      </c>
      <c r="D2098" s="27" t="s">
        <v>2345</v>
      </c>
      <c r="E2098" s="27" t="s">
        <v>171</v>
      </c>
      <c r="F2098" s="27" t="s">
        <v>23</v>
      </c>
      <c r="G2098" s="27"/>
      <c r="H2098" s="27" t="s">
        <v>24</v>
      </c>
      <c r="I2098" s="28">
        <v>34130800</v>
      </c>
      <c r="J2098" s="28">
        <v>0</v>
      </c>
      <c r="K2098" s="28">
        <v>34130800</v>
      </c>
      <c r="L2098" s="29">
        <v>1.84</v>
      </c>
      <c r="M2098" s="29">
        <f>IFERROR(_xlfn.XLOOKUP($B2098,'Ownership Metrics'!$A:$A,'Ownership Metrics'!$B:$B),"")</f>
        <v>22.47</v>
      </c>
      <c r="N2098" s="28">
        <f>IFERROR(_xlfn.XLOOKUP($B2098,'Ownership Metrics'!$A:$A,'Ownership Metrics'!$C:$C),"")</f>
        <v>4864</v>
      </c>
      <c r="O2098" s="29">
        <f>IFERROR(_xlfn.XLOOKUP($B2098,'Ownership Metrics'!$A:$A,'Ownership Metrics'!$D:$D),"")</f>
        <v>69.599999999999994</v>
      </c>
      <c r="P2098" s="29">
        <f>IFERROR(_xlfn.XLOOKUP($B2098,'Ownership Metrics'!$A:$A,'Ownership Metrics'!$E:$E),"")</f>
        <v>75.02</v>
      </c>
      <c r="Q2098" s="30">
        <f>IFERROR(_xlfn.XLOOKUP($B2098,'Ownership Metrics'!$A:$A,'Ownership Metrics'!$F:$F),"")</f>
        <v>5</v>
      </c>
      <c r="R2098" s="30">
        <f>IFERROR(_xlfn.XLOOKUP($B2098,'Ownership Metrics'!$A:$A,'Ownership Metrics'!$G:$G),"")</f>
        <v>64</v>
      </c>
      <c r="S2098" s="27" t="str">
        <f>IFERROR(_xlfn.XLOOKUP($B2098,'Ownership Metrics'!$A:$A,'Ownership Metrics'!$H:$H),"")</f>
        <v>Mayoritas</v>
      </c>
      <c r="T2098" s="27" t="str">
        <f>IFERROR(_xlfn.XLOOKUP($B2098,'Ownership Metrics'!$A:$A,'Ownership Metrics'!$I:$I),"")</f>
        <v>Tinggi</v>
      </c>
      <c r="U2098" s="27">
        <f>IF(COUNTIFS($B$2:$B2098,$B2098,$D$2:$D2098,$D2098)=1,1,0)</f>
        <v>1</v>
      </c>
      <c r="V2098" s="27">
        <f t="shared" si="97"/>
        <v>1.84</v>
      </c>
      <c r="W2098" s="27">
        <f t="shared" si="98"/>
        <v>3</v>
      </c>
      <c r="X2098" s="27">
        <f t="shared" si="96"/>
        <v>1.8399997902</v>
      </c>
    </row>
    <row r="2099" spans="1:24" x14ac:dyDescent="0.25">
      <c r="A2099" s="26">
        <v>46265</v>
      </c>
      <c r="B2099" s="27" t="s">
        <v>10423</v>
      </c>
      <c r="C2099" s="27" t="s">
        <v>2341</v>
      </c>
      <c r="D2099" s="27" t="s">
        <v>2346</v>
      </c>
      <c r="E2099" s="27" t="s">
        <v>67</v>
      </c>
      <c r="F2099" s="27" t="s">
        <v>23</v>
      </c>
      <c r="G2099" s="27"/>
      <c r="H2099" s="27" t="s">
        <v>24</v>
      </c>
      <c r="I2099" s="28">
        <v>22062000</v>
      </c>
      <c r="J2099" s="28">
        <v>0</v>
      </c>
      <c r="K2099" s="28">
        <v>22062000</v>
      </c>
      <c r="L2099" s="29">
        <v>1.19</v>
      </c>
      <c r="M2099" s="29">
        <f>IFERROR(_xlfn.XLOOKUP($B2099,'Ownership Metrics'!$A:$A,'Ownership Metrics'!$B:$B),"")</f>
        <v>22.47</v>
      </c>
      <c r="N2099" s="28">
        <f>IFERROR(_xlfn.XLOOKUP($B2099,'Ownership Metrics'!$A:$A,'Ownership Metrics'!$C:$C),"")</f>
        <v>4864</v>
      </c>
      <c r="O2099" s="29">
        <f>IFERROR(_xlfn.XLOOKUP($B2099,'Ownership Metrics'!$A:$A,'Ownership Metrics'!$D:$D),"")</f>
        <v>69.599999999999994</v>
      </c>
      <c r="P2099" s="29">
        <f>IFERROR(_xlfn.XLOOKUP($B2099,'Ownership Metrics'!$A:$A,'Ownership Metrics'!$E:$E),"")</f>
        <v>75.02</v>
      </c>
      <c r="Q2099" s="30">
        <f>IFERROR(_xlfn.XLOOKUP($B2099,'Ownership Metrics'!$A:$A,'Ownership Metrics'!$F:$F),"")</f>
        <v>5</v>
      </c>
      <c r="R2099" s="30">
        <f>IFERROR(_xlfn.XLOOKUP($B2099,'Ownership Metrics'!$A:$A,'Ownership Metrics'!$G:$G),"")</f>
        <v>64</v>
      </c>
      <c r="S2099" s="27" t="str">
        <f>IFERROR(_xlfn.XLOOKUP($B2099,'Ownership Metrics'!$A:$A,'Ownership Metrics'!$H:$H),"")</f>
        <v>Mayoritas</v>
      </c>
      <c r="T2099" s="27" t="str">
        <f>IFERROR(_xlfn.XLOOKUP($B2099,'Ownership Metrics'!$A:$A,'Ownership Metrics'!$I:$I),"")</f>
        <v>Tinggi</v>
      </c>
      <c r="U2099" s="27">
        <f>IF(COUNTIFS($B$2:$B2099,$B2099,$D$2:$D2099,$D2099)=1,1,0)</f>
        <v>1</v>
      </c>
      <c r="V2099" s="27">
        <f t="shared" si="97"/>
        <v>1.19</v>
      </c>
      <c r="W2099" s="27">
        <f t="shared" si="98"/>
        <v>5</v>
      </c>
      <c r="X2099" s="27">
        <f t="shared" si="96"/>
        <v>1.1899997900999999</v>
      </c>
    </row>
    <row r="2100" spans="1:24" x14ac:dyDescent="0.25">
      <c r="A2100" s="26">
        <v>46265</v>
      </c>
      <c r="B2100" s="27" t="s">
        <v>10424</v>
      </c>
      <c r="C2100" s="27" t="s">
        <v>2348</v>
      </c>
      <c r="D2100" s="27" t="s">
        <v>2349</v>
      </c>
      <c r="E2100" s="27" t="s">
        <v>26</v>
      </c>
      <c r="F2100" s="27" t="s">
        <v>23</v>
      </c>
      <c r="G2100" s="27"/>
      <c r="H2100" s="27" t="s">
        <v>24</v>
      </c>
      <c r="I2100" s="28">
        <v>388898508</v>
      </c>
      <c r="J2100" s="28">
        <v>0</v>
      </c>
      <c r="K2100" s="28">
        <v>388898508</v>
      </c>
      <c r="L2100" s="29">
        <v>3.67</v>
      </c>
      <c r="M2100" s="29">
        <f>IFERROR(_xlfn.XLOOKUP($B2100,'Ownership Metrics'!$A:$A,'Ownership Metrics'!$B:$B),"")</f>
        <v>13.21</v>
      </c>
      <c r="N2100" s="28">
        <f>IFERROR(_xlfn.XLOOKUP($B2100,'Ownership Metrics'!$A:$A,'Ownership Metrics'!$C:$C),"")</f>
        <v>1195</v>
      </c>
      <c r="O2100" s="29">
        <f>IFERROR(_xlfn.XLOOKUP($B2100,'Ownership Metrics'!$A:$A,'Ownership Metrics'!$D:$D),"")</f>
        <v>28.63</v>
      </c>
      <c r="P2100" s="29">
        <f>IFERROR(_xlfn.XLOOKUP($B2100,'Ownership Metrics'!$A:$A,'Ownership Metrics'!$E:$E),"")</f>
        <v>48.69</v>
      </c>
      <c r="Q2100" s="30">
        <f>IFERROR(_xlfn.XLOOKUP($B2100,'Ownership Metrics'!$A:$A,'Ownership Metrics'!$F:$F),"")</f>
        <v>17</v>
      </c>
      <c r="R2100" s="30">
        <f>IFERROR(_xlfn.XLOOKUP($B2100,'Ownership Metrics'!$A:$A,'Ownership Metrics'!$G:$G),"")</f>
        <v>26</v>
      </c>
      <c r="S2100" s="27" t="str">
        <f>IFERROR(_xlfn.XLOOKUP($B2100,'Ownership Metrics'!$A:$A,'Ownership Metrics'!$H:$H),"")</f>
        <v>Moderat</v>
      </c>
      <c r="T2100" s="27" t="str">
        <f>IFERROR(_xlfn.XLOOKUP($B2100,'Ownership Metrics'!$A:$A,'Ownership Metrics'!$I:$I),"")</f>
        <v>Sedang</v>
      </c>
      <c r="U2100" s="27">
        <f>IF(COUNTIFS($B$2:$B2100,$B2100,$D$2:$D2100,$D2100)=1,1,0)</f>
        <v>1</v>
      </c>
      <c r="V2100" s="27">
        <f t="shared" si="97"/>
        <v>3.67</v>
      </c>
      <c r="W2100" s="27">
        <f t="shared" si="98"/>
        <v>8</v>
      </c>
      <c r="X2100" s="27">
        <f t="shared" si="96"/>
        <v>3.6699997899999999</v>
      </c>
    </row>
    <row r="2101" spans="1:24" x14ac:dyDescent="0.25">
      <c r="A2101" s="26">
        <v>46265</v>
      </c>
      <c r="B2101" s="27" t="s">
        <v>10424</v>
      </c>
      <c r="C2101" s="27" t="s">
        <v>2348</v>
      </c>
      <c r="D2101" s="27" t="s">
        <v>21</v>
      </c>
      <c r="E2101" s="27" t="s">
        <v>22</v>
      </c>
      <c r="F2101" s="27" t="s">
        <v>23</v>
      </c>
      <c r="G2101" s="27"/>
      <c r="H2101" s="27" t="s">
        <v>24</v>
      </c>
      <c r="I2101" s="28">
        <v>187153245</v>
      </c>
      <c r="J2101" s="28">
        <v>0</v>
      </c>
      <c r="K2101" s="28">
        <v>187153245</v>
      </c>
      <c r="L2101" s="29">
        <v>1.77</v>
      </c>
      <c r="M2101" s="29">
        <f>IFERROR(_xlfn.XLOOKUP($B2101,'Ownership Metrics'!$A:$A,'Ownership Metrics'!$B:$B),"")</f>
        <v>13.21</v>
      </c>
      <c r="N2101" s="28">
        <f>IFERROR(_xlfn.XLOOKUP($B2101,'Ownership Metrics'!$A:$A,'Ownership Metrics'!$C:$C),"")</f>
        <v>1195</v>
      </c>
      <c r="O2101" s="29">
        <f>IFERROR(_xlfn.XLOOKUP($B2101,'Ownership Metrics'!$A:$A,'Ownership Metrics'!$D:$D),"")</f>
        <v>28.63</v>
      </c>
      <c r="P2101" s="29">
        <f>IFERROR(_xlfn.XLOOKUP($B2101,'Ownership Metrics'!$A:$A,'Ownership Metrics'!$E:$E),"")</f>
        <v>48.69</v>
      </c>
      <c r="Q2101" s="30">
        <f>IFERROR(_xlfn.XLOOKUP($B2101,'Ownership Metrics'!$A:$A,'Ownership Metrics'!$F:$F),"")</f>
        <v>17</v>
      </c>
      <c r="R2101" s="30">
        <f>IFERROR(_xlfn.XLOOKUP($B2101,'Ownership Metrics'!$A:$A,'Ownership Metrics'!$G:$G),"")</f>
        <v>26</v>
      </c>
      <c r="S2101" s="27" t="str">
        <f>IFERROR(_xlfn.XLOOKUP($B2101,'Ownership Metrics'!$A:$A,'Ownership Metrics'!$H:$H),"")</f>
        <v>Moderat</v>
      </c>
      <c r="T2101" s="27" t="str">
        <f>IFERROR(_xlfn.XLOOKUP($B2101,'Ownership Metrics'!$A:$A,'Ownership Metrics'!$I:$I),"")</f>
        <v>Sedang</v>
      </c>
      <c r="U2101" s="27">
        <f>IF(COUNTIFS($B$2:$B2101,$B2101,$D$2:$D2101,$D2101)=1,1,0)</f>
        <v>1</v>
      </c>
      <c r="V2101" s="27">
        <f t="shared" si="97"/>
        <v>1.77</v>
      </c>
      <c r="W2101" s="27">
        <f t="shared" si="98"/>
        <v>13</v>
      </c>
      <c r="X2101" s="27">
        <f t="shared" si="96"/>
        <v>1.7699997899</v>
      </c>
    </row>
    <row r="2102" spans="1:24" x14ac:dyDescent="0.25">
      <c r="A2102" s="26">
        <v>46265</v>
      </c>
      <c r="B2102" s="27" t="s">
        <v>10424</v>
      </c>
      <c r="C2102" s="27" t="s">
        <v>2348</v>
      </c>
      <c r="D2102" s="27" t="s">
        <v>2350</v>
      </c>
      <c r="E2102" s="27" t="s">
        <v>22</v>
      </c>
      <c r="F2102" s="27" t="s">
        <v>23</v>
      </c>
      <c r="G2102" s="27"/>
      <c r="H2102" s="27" t="s">
        <v>24</v>
      </c>
      <c r="I2102" s="28">
        <v>519876000</v>
      </c>
      <c r="J2102" s="28">
        <v>0</v>
      </c>
      <c r="K2102" s="28">
        <v>519876000</v>
      </c>
      <c r="L2102" s="29">
        <v>4.9000000000000004</v>
      </c>
      <c r="M2102" s="29">
        <f>IFERROR(_xlfn.XLOOKUP($B2102,'Ownership Metrics'!$A:$A,'Ownership Metrics'!$B:$B),"")</f>
        <v>13.21</v>
      </c>
      <c r="N2102" s="28">
        <f>IFERROR(_xlfn.XLOOKUP($B2102,'Ownership Metrics'!$A:$A,'Ownership Metrics'!$C:$C),"")</f>
        <v>1195</v>
      </c>
      <c r="O2102" s="29">
        <f>IFERROR(_xlfn.XLOOKUP($B2102,'Ownership Metrics'!$A:$A,'Ownership Metrics'!$D:$D),"")</f>
        <v>28.63</v>
      </c>
      <c r="P2102" s="29">
        <f>IFERROR(_xlfn.XLOOKUP($B2102,'Ownership Metrics'!$A:$A,'Ownership Metrics'!$E:$E),"")</f>
        <v>48.69</v>
      </c>
      <c r="Q2102" s="30">
        <f>IFERROR(_xlfn.XLOOKUP($B2102,'Ownership Metrics'!$A:$A,'Ownership Metrics'!$F:$F),"")</f>
        <v>17</v>
      </c>
      <c r="R2102" s="30">
        <f>IFERROR(_xlfn.XLOOKUP($B2102,'Ownership Metrics'!$A:$A,'Ownership Metrics'!$G:$G),"")</f>
        <v>26</v>
      </c>
      <c r="S2102" s="27" t="str">
        <f>IFERROR(_xlfn.XLOOKUP($B2102,'Ownership Metrics'!$A:$A,'Ownership Metrics'!$H:$H),"")</f>
        <v>Moderat</v>
      </c>
      <c r="T2102" s="27" t="str">
        <f>IFERROR(_xlfn.XLOOKUP($B2102,'Ownership Metrics'!$A:$A,'Ownership Metrics'!$I:$I),"")</f>
        <v>Sedang</v>
      </c>
      <c r="U2102" s="27">
        <f>IF(COUNTIFS($B$2:$B2102,$B2102,$D$2:$D2102,$D2102)=1,1,0)</f>
        <v>1</v>
      </c>
      <c r="V2102" s="27">
        <f t="shared" si="97"/>
        <v>4.9000000000000004</v>
      </c>
      <c r="W2102" s="27">
        <f t="shared" si="98"/>
        <v>5</v>
      </c>
      <c r="X2102" s="27">
        <f t="shared" si="96"/>
        <v>4.8999997898000007</v>
      </c>
    </row>
    <row r="2103" spans="1:24" x14ac:dyDescent="0.25">
      <c r="A2103" s="26">
        <v>46265</v>
      </c>
      <c r="B2103" s="27" t="s">
        <v>10424</v>
      </c>
      <c r="C2103" s="27" t="s">
        <v>2348</v>
      </c>
      <c r="D2103" s="27" t="s">
        <v>2351</v>
      </c>
      <c r="E2103" s="27" t="s">
        <v>22</v>
      </c>
      <c r="F2103" s="27" t="s">
        <v>23</v>
      </c>
      <c r="G2103" s="27"/>
      <c r="H2103" s="27" t="s">
        <v>24</v>
      </c>
      <c r="I2103" s="28">
        <v>156250000</v>
      </c>
      <c r="J2103" s="28">
        <v>0</v>
      </c>
      <c r="K2103" s="28">
        <v>156250000</v>
      </c>
      <c r="L2103" s="29">
        <v>1.47</v>
      </c>
      <c r="M2103" s="29">
        <f>IFERROR(_xlfn.XLOOKUP($B2103,'Ownership Metrics'!$A:$A,'Ownership Metrics'!$B:$B),"")</f>
        <v>13.21</v>
      </c>
      <c r="N2103" s="28">
        <f>IFERROR(_xlfn.XLOOKUP($B2103,'Ownership Metrics'!$A:$A,'Ownership Metrics'!$C:$C),"")</f>
        <v>1195</v>
      </c>
      <c r="O2103" s="29">
        <f>IFERROR(_xlfn.XLOOKUP($B2103,'Ownership Metrics'!$A:$A,'Ownership Metrics'!$D:$D),"")</f>
        <v>28.63</v>
      </c>
      <c r="P2103" s="29">
        <f>IFERROR(_xlfn.XLOOKUP($B2103,'Ownership Metrics'!$A:$A,'Ownership Metrics'!$E:$E),"")</f>
        <v>48.69</v>
      </c>
      <c r="Q2103" s="30">
        <f>IFERROR(_xlfn.XLOOKUP($B2103,'Ownership Metrics'!$A:$A,'Ownership Metrics'!$F:$F),"")</f>
        <v>17</v>
      </c>
      <c r="R2103" s="30">
        <f>IFERROR(_xlfn.XLOOKUP($B2103,'Ownership Metrics'!$A:$A,'Ownership Metrics'!$G:$G),"")</f>
        <v>26</v>
      </c>
      <c r="S2103" s="27" t="str">
        <f>IFERROR(_xlfn.XLOOKUP($B2103,'Ownership Metrics'!$A:$A,'Ownership Metrics'!$H:$H),"")</f>
        <v>Moderat</v>
      </c>
      <c r="T2103" s="27" t="str">
        <f>IFERROR(_xlfn.XLOOKUP($B2103,'Ownership Metrics'!$A:$A,'Ownership Metrics'!$I:$I),"")</f>
        <v>Sedang</v>
      </c>
      <c r="U2103" s="27">
        <f>IF(COUNTIFS($B$2:$B2103,$B2103,$D$2:$D2103,$D2103)=1,1,0)</f>
        <v>1</v>
      </c>
      <c r="V2103" s="27">
        <f t="shared" si="97"/>
        <v>1.47</v>
      </c>
      <c r="W2103" s="27">
        <f t="shared" si="98"/>
        <v>14</v>
      </c>
      <c r="X2103" s="27">
        <f t="shared" si="96"/>
        <v>1.4699997896999999</v>
      </c>
    </row>
    <row r="2104" spans="1:24" x14ac:dyDescent="0.25">
      <c r="A2104" s="26">
        <v>46265</v>
      </c>
      <c r="B2104" s="27" t="s">
        <v>10424</v>
      </c>
      <c r="C2104" s="27" t="s">
        <v>2348</v>
      </c>
      <c r="D2104" s="27" t="s">
        <v>2352</v>
      </c>
      <c r="E2104" s="27" t="s">
        <v>22</v>
      </c>
      <c r="F2104" s="27" t="s">
        <v>23</v>
      </c>
      <c r="G2104" s="27"/>
      <c r="H2104" s="27" t="s">
        <v>24</v>
      </c>
      <c r="I2104" s="28">
        <v>17365000</v>
      </c>
      <c r="J2104" s="28">
        <v>1533000000</v>
      </c>
      <c r="K2104" s="28">
        <v>1550365000</v>
      </c>
      <c r="L2104" s="29">
        <v>14.63</v>
      </c>
      <c r="M2104" s="29">
        <f>IFERROR(_xlfn.XLOOKUP($B2104,'Ownership Metrics'!$A:$A,'Ownership Metrics'!$B:$B),"")</f>
        <v>13.21</v>
      </c>
      <c r="N2104" s="28">
        <f>IFERROR(_xlfn.XLOOKUP($B2104,'Ownership Metrics'!$A:$A,'Ownership Metrics'!$C:$C),"")</f>
        <v>1195</v>
      </c>
      <c r="O2104" s="29">
        <f>IFERROR(_xlfn.XLOOKUP($B2104,'Ownership Metrics'!$A:$A,'Ownership Metrics'!$D:$D),"")</f>
        <v>28.63</v>
      </c>
      <c r="P2104" s="29">
        <f>IFERROR(_xlfn.XLOOKUP($B2104,'Ownership Metrics'!$A:$A,'Ownership Metrics'!$E:$E),"")</f>
        <v>48.69</v>
      </c>
      <c r="Q2104" s="30">
        <f>IFERROR(_xlfn.XLOOKUP($B2104,'Ownership Metrics'!$A:$A,'Ownership Metrics'!$F:$F),"")</f>
        <v>17</v>
      </c>
      <c r="R2104" s="30">
        <f>IFERROR(_xlfn.XLOOKUP($B2104,'Ownership Metrics'!$A:$A,'Ownership Metrics'!$G:$G),"")</f>
        <v>26</v>
      </c>
      <c r="S2104" s="27" t="str">
        <f>IFERROR(_xlfn.XLOOKUP($B2104,'Ownership Metrics'!$A:$A,'Ownership Metrics'!$H:$H),"")</f>
        <v>Moderat</v>
      </c>
      <c r="T2104" s="27" t="str">
        <f>IFERROR(_xlfn.XLOOKUP($B2104,'Ownership Metrics'!$A:$A,'Ownership Metrics'!$I:$I),"")</f>
        <v>Sedang</v>
      </c>
      <c r="U2104" s="27">
        <f>IF(COUNTIFS($B$2:$B2104,$B2104,$D$2:$D2104,$D2104)=1,1,0)</f>
        <v>1</v>
      </c>
      <c r="V2104" s="27">
        <f t="shared" si="97"/>
        <v>14.63</v>
      </c>
      <c r="W2104" s="27">
        <f t="shared" si="98"/>
        <v>2</v>
      </c>
      <c r="X2104" s="27">
        <f t="shared" si="96"/>
        <v>14.629999789600001</v>
      </c>
    </row>
    <row r="2105" spans="1:24" x14ac:dyDescent="0.25">
      <c r="A2105" s="26">
        <v>46265</v>
      </c>
      <c r="B2105" s="27" t="s">
        <v>10424</v>
      </c>
      <c r="C2105" s="27" t="s">
        <v>2348</v>
      </c>
      <c r="D2105" s="27" t="s">
        <v>715</v>
      </c>
      <c r="E2105" s="27" t="s">
        <v>22</v>
      </c>
      <c r="F2105" s="27" t="s">
        <v>23</v>
      </c>
      <c r="G2105" s="27"/>
      <c r="H2105" s="27" t="s">
        <v>24</v>
      </c>
      <c r="I2105" s="28">
        <v>3034306041</v>
      </c>
      <c r="J2105" s="28">
        <v>0</v>
      </c>
      <c r="K2105" s="28">
        <v>3034306041</v>
      </c>
      <c r="L2105" s="29">
        <v>28.63</v>
      </c>
      <c r="M2105" s="29">
        <f>IFERROR(_xlfn.XLOOKUP($B2105,'Ownership Metrics'!$A:$A,'Ownership Metrics'!$B:$B),"")</f>
        <v>13.21</v>
      </c>
      <c r="N2105" s="28">
        <f>IFERROR(_xlfn.XLOOKUP($B2105,'Ownership Metrics'!$A:$A,'Ownership Metrics'!$C:$C),"")</f>
        <v>1195</v>
      </c>
      <c r="O2105" s="29">
        <f>IFERROR(_xlfn.XLOOKUP($B2105,'Ownership Metrics'!$A:$A,'Ownership Metrics'!$D:$D),"")</f>
        <v>28.63</v>
      </c>
      <c r="P2105" s="29">
        <f>IFERROR(_xlfn.XLOOKUP($B2105,'Ownership Metrics'!$A:$A,'Ownership Metrics'!$E:$E),"")</f>
        <v>48.69</v>
      </c>
      <c r="Q2105" s="30">
        <f>IFERROR(_xlfn.XLOOKUP($B2105,'Ownership Metrics'!$A:$A,'Ownership Metrics'!$F:$F),"")</f>
        <v>17</v>
      </c>
      <c r="R2105" s="30">
        <f>IFERROR(_xlfn.XLOOKUP($B2105,'Ownership Metrics'!$A:$A,'Ownership Metrics'!$G:$G),"")</f>
        <v>26</v>
      </c>
      <c r="S2105" s="27" t="str">
        <f>IFERROR(_xlfn.XLOOKUP($B2105,'Ownership Metrics'!$A:$A,'Ownership Metrics'!$H:$H),"")</f>
        <v>Moderat</v>
      </c>
      <c r="T2105" s="27" t="str">
        <f>IFERROR(_xlfn.XLOOKUP($B2105,'Ownership Metrics'!$A:$A,'Ownership Metrics'!$I:$I),"")</f>
        <v>Sedang</v>
      </c>
      <c r="U2105" s="27">
        <f>IF(COUNTIFS($B$2:$B2105,$B2105,$D$2:$D2105,$D2105)=1,1,0)</f>
        <v>1</v>
      </c>
      <c r="V2105" s="27">
        <f t="shared" si="97"/>
        <v>28.63</v>
      </c>
      <c r="W2105" s="27">
        <f t="shared" si="98"/>
        <v>1</v>
      </c>
      <c r="X2105" s="27">
        <f t="shared" si="96"/>
        <v>28.629999789499998</v>
      </c>
    </row>
    <row r="2106" spans="1:24" x14ac:dyDescent="0.25">
      <c r="A2106" s="26">
        <v>46265</v>
      </c>
      <c r="B2106" s="27" t="s">
        <v>10424</v>
      </c>
      <c r="C2106" s="27" t="s">
        <v>2348</v>
      </c>
      <c r="D2106" s="27" t="s">
        <v>2353</v>
      </c>
      <c r="E2106" s="27" t="s">
        <v>22</v>
      </c>
      <c r="F2106" s="27" t="s">
        <v>23</v>
      </c>
      <c r="G2106" s="27"/>
      <c r="H2106" s="27" t="s">
        <v>24</v>
      </c>
      <c r="I2106" s="28">
        <v>400000000</v>
      </c>
      <c r="J2106" s="28">
        <v>0</v>
      </c>
      <c r="K2106" s="28">
        <v>400000000</v>
      </c>
      <c r="L2106" s="29">
        <v>3.77</v>
      </c>
      <c r="M2106" s="29">
        <f>IFERROR(_xlfn.XLOOKUP($B2106,'Ownership Metrics'!$A:$A,'Ownership Metrics'!$B:$B),"")</f>
        <v>13.21</v>
      </c>
      <c r="N2106" s="28">
        <f>IFERROR(_xlfn.XLOOKUP($B2106,'Ownership Metrics'!$A:$A,'Ownership Metrics'!$C:$C),"")</f>
        <v>1195</v>
      </c>
      <c r="O2106" s="29">
        <f>IFERROR(_xlfn.XLOOKUP($B2106,'Ownership Metrics'!$A:$A,'Ownership Metrics'!$D:$D),"")</f>
        <v>28.63</v>
      </c>
      <c r="P2106" s="29">
        <f>IFERROR(_xlfn.XLOOKUP($B2106,'Ownership Metrics'!$A:$A,'Ownership Metrics'!$E:$E),"")</f>
        <v>48.69</v>
      </c>
      <c r="Q2106" s="30">
        <f>IFERROR(_xlfn.XLOOKUP($B2106,'Ownership Metrics'!$A:$A,'Ownership Metrics'!$F:$F),"")</f>
        <v>17</v>
      </c>
      <c r="R2106" s="30">
        <f>IFERROR(_xlfn.XLOOKUP($B2106,'Ownership Metrics'!$A:$A,'Ownership Metrics'!$G:$G),"")</f>
        <v>26</v>
      </c>
      <c r="S2106" s="27" t="str">
        <f>IFERROR(_xlfn.XLOOKUP($B2106,'Ownership Metrics'!$A:$A,'Ownership Metrics'!$H:$H),"")</f>
        <v>Moderat</v>
      </c>
      <c r="T2106" s="27" t="str">
        <f>IFERROR(_xlfn.XLOOKUP($B2106,'Ownership Metrics'!$A:$A,'Ownership Metrics'!$I:$I),"")</f>
        <v>Sedang</v>
      </c>
      <c r="U2106" s="27">
        <f>IF(COUNTIFS($B$2:$B2106,$B2106,$D$2:$D2106,$D2106)=1,1,0)</f>
        <v>1</v>
      </c>
      <c r="V2106" s="27">
        <f t="shared" si="97"/>
        <v>3.77</v>
      </c>
      <c r="W2106" s="27">
        <f t="shared" si="98"/>
        <v>7</v>
      </c>
      <c r="X2106" s="27">
        <f t="shared" si="96"/>
        <v>3.7699997893999999</v>
      </c>
    </row>
    <row r="2107" spans="1:24" x14ac:dyDescent="0.25">
      <c r="A2107" s="26">
        <v>46265</v>
      </c>
      <c r="B2107" s="27" t="s">
        <v>10424</v>
      </c>
      <c r="C2107" s="27" t="s">
        <v>2348</v>
      </c>
      <c r="D2107" s="27" t="s">
        <v>2354</v>
      </c>
      <c r="E2107" s="27" t="s">
        <v>22</v>
      </c>
      <c r="F2107" s="27" t="s">
        <v>23</v>
      </c>
      <c r="G2107" s="27"/>
      <c r="H2107" s="27" t="s">
        <v>24</v>
      </c>
      <c r="I2107" s="28">
        <v>530000</v>
      </c>
      <c r="J2107" s="28">
        <v>150025000</v>
      </c>
      <c r="K2107" s="28">
        <v>150555000</v>
      </c>
      <c r="L2107" s="29">
        <v>1.42</v>
      </c>
      <c r="M2107" s="29">
        <f>IFERROR(_xlfn.XLOOKUP($B2107,'Ownership Metrics'!$A:$A,'Ownership Metrics'!$B:$B),"")</f>
        <v>13.21</v>
      </c>
      <c r="N2107" s="28">
        <f>IFERROR(_xlfn.XLOOKUP($B2107,'Ownership Metrics'!$A:$A,'Ownership Metrics'!$C:$C),"")</f>
        <v>1195</v>
      </c>
      <c r="O2107" s="29">
        <f>IFERROR(_xlfn.XLOOKUP($B2107,'Ownership Metrics'!$A:$A,'Ownership Metrics'!$D:$D),"")</f>
        <v>28.63</v>
      </c>
      <c r="P2107" s="29">
        <f>IFERROR(_xlfn.XLOOKUP($B2107,'Ownership Metrics'!$A:$A,'Ownership Metrics'!$E:$E),"")</f>
        <v>48.69</v>
      </c>
      <c r="Q2107" s="30">
        <f>IFERROR(_xlfn.XLOOKUP($B2107,'Ownership Metrics'!$A:$A,'Ownership Metrics'!$F:$F),"")</f>
        <v>17</v>
      </c>
      <c r="R2107" s="30">
        <f>IFERROR(_xlfn.XLOOKUP($B2107,'Ownership Metrics'!$A:$A,'Ownership Metrics'!$G:$G),"")</f>
        <v>26</v>
      </c>
      <c r="S2107" s="27" t="str">
        <f>IFERROR(_xlfn.XLOOKUP($B2107,'Ownership Metrics'!$A:$A,'Ownership Metrics'!$H:$H),"")</f>
        <v>Moderat</v>
      </c>
      <c r="T2107" s="27" t="str">
        <f>IFERROR(_xlfn.XLOOKUP($B2107,'Ownership Metrics'!$A:$A,'Ownership Metrics'!$I:$I),"")</f>
        <v>Sedang</v>
      </c>
      <c r="U2107" s="27">
        <f>IF(COUNTIFS($B$2:$B2107,$B2107,$D$2:$D2107,$D2107)=1,1,0)</f>
        <v>1</v>
      </c>
      <c r="V2107" s="27">
        <f t="shared" si="97"/>
        <v>1.42</v>
      </c>
      <c r="W2107" s="27">
        <f t="shared" si="98"/>
        <v>15</v>
      </c>
      <c r="X2107" s="27">
        <f t="shared" si="96"/>
        <v>1.4199997893</v>
      </c>
    </row>
    <row r="2108" spans="1:24" x14ac:dyDescent="0.25">
      <c r="A2108" s="26">
        <v>46265</v>
      </c>
      <c r="B2108" s="27" t="s">
        <v>10424</v>
      </c>
      <c r="C2108" s="27" t="s">
        <v>2348</v>
      </c>
      <c r="D2108" s="27" t="s">
        <v>2355</v>
      </c>
      <c r="E2108" s="27" t="s">
        <v>74</v>
      </c>
      <c r="F2108" s="27" t="s">
        <v>23</v>
      </c>
      <c r="G2108" s="27"/>
      <c r="H2108" s="27" t="s">
        <v>24</v>
      </c>
      <c r="I2108" s="28">
        <v>238301919</v>
      </c>
      <c r="J2108" s="28">
        <v>0</v>
      </c>
      <c r="K2108" s="28">
        <v>238301919</v>
      </c>
      <c r="L2108" s="29">
        <v>2.25</v>
      </c>
      <c r="M2108" s="29">
        <f>IFERROR(_xlfn.XLOOKUP($B2108,'Ownership Metrics'!$A:$A,'Ownership Metrics'!$B:$B),"")</f>
        <v>13.21</v>
      </c>
      <c r="N2108" s="28">
        <f>IFERROR(_xlfn.XLOOKUP($B2108,'Ownership Metrics'!$A:$A,'Ownership Metrics'!$C:$C),"")</f>
        <v>1195</v>
      </c>
      <c r="O2108" s="29">
        <f>IFERROR(_xlfn.XLOOKUP($B2108,'Ownership Metrics'!$A:$A,'Ownership Metrics'!$D:$D),"")</f>
        <v>28.63</v>
      </c>
      <c r="P2108" s="29">
        <f>IFERROR(_xlfn.XLOOKUP($B2108,'Ownership Metrics'!$A:$A,'Ownership Metrics'!$E:$E),"")</f>
        <v>48.69</v>
      </c>
      <c r="Q2108" s="30">
        <f>IFERROR(_xlfn.XLOOKUP($B2108,'Ownership Metrics'!$A:$A,'Ownership Metrics'!$F:$F),"")</f>
        <v>17</v>
      </c>
      <c r="R2108" s="30">
        <f>IFERROR(_xlfn.XLOOKUP($B2108,'Ownership Metrics'!$A:$A,'Ownership Metrics'!$G:$G),"")</f>
        <v>26</v>
      </c>
      <c r="S2108" s="27" t="str">
        <f>IFERROR(_xlfn.XLOOKUP($B2108,'Ownership Metrics'!$A:$A,'Ownership Metrics'!$H:$H),"")</f>
        <v>Moderat</v>
      </c>
      <c r="T2108" s="27" t="str">
        <f>IFERROR(_xlfn.XLOOKUP($B2108,'Ownership Metrics'!$A:$A,'Ownership Metrics'!$I:$I),"")</f>
        <v>Sedang</v>
      </c>
      <c r="U2108" s="27">
        <f>IF(COUNTIFS($B$2:$B2108,$B2108,$D$2:$D2108,$D2108)=1,1,0)</f>
        <v>1</v>
      </c>
      <c r="V2108" s="27">
        <f t="shared" si="97"/>
        <v>2.25</v>
      </c>
      <c r="W2108" s="27">
        <f t="shared" si="98"/>
        <v>11</v>
      </c>
      <c r="X2108" s="27">
        <f t="shared" si="96"/>
        <v>2.2499997891999999</v>
      </c>
    </row>
    <row r="2109" spans="1:24" x14ac:dyDescent="0.25">
      <c r="A2109" s="26">
        <v>46265</v>
      </c>
      <c r="B2109" s="27" t="s">
        <v>10424</v>
      </c>
      <c r="C2109" s="27" t="s">
        <v>2348</v>
      </c>
      <c r="D2109" s="27" t="s">
        <v>2356</v>
      </c>
      <c r="E2109" s="27" t="s">
        <v>35</v>
      </c>
      <c r="F2109" s="27" t="s">
        <v>23</v>
      </c>
      <c r="G2109" s="27" t="s">
        <v>36</v>
      </c>
      <c r="H2109" s="27" t="s">
        <v>24</v>
      </c>
      <c r="I2109" s="28">
        <v>7700000</v>
      </c>
      <c r="J2109" s="28">
        <v>568267500</v>
      </c>
      <c r="K2109" s="28">
        <v>575967500</v>
      </c>
      <c r="L2109" s="29">
        <v>5.43</v>
      </c>
      <c r="M2109" s="29">
        <f>IFERROR(_xlfn.XLOOKUP($B2109,'Ownership Metrics'!$A:$A,'Ownership Metrics'!$B:$B),"")</f>
        <v>13.21</v>
      </c>
      <c r="N2109" s="28">
        <f>IFERROR(_xlfn.XLOOKUP($B2109,'Ownership Metrics'!$A:$A,'Ownership Metrics'!$C:$C),"")</f>
        <v>1195</v>
      </c>
      <c r="O2109" s="29">
        <f>IFERROR(_xlfn.XLOOKUP($B2109,'Ownership Metrics'!$A:$A,'Ownership Metrics'!$D:$D),"")</f>
        <v>28.63</v>
      </c>
      <c r="P2109" s="29">
        <f>IFERROR(_xlfn.XLOOKUP($B2109,'Ownership Metrics'!$A:$A,'Ownership Metrics'!$E:$E),"")</f>
        <v>48.69</v>
      </c>
      <c r="Q2109" s="30">
        <f>IFERROR(_xlfn.XLOOKUP($B2109,'Ownership Metrics'!$A:$A,'Ownership Metrics'!$F:$F),"")</f>
        <v>17</v>
      </c>
      <c r="R2109" s="30">
        <f>IFERROR(_xlfn.XLOOKUP($B2109,'Ownership Metrics'!$A:$A,'Ownership Metrics'!$G:$G),"")</f>
        <v>26</v>
      </c>
      <c r="S2109" s="27" t="str">
        <f>IFERROR(_xlfn.XLOOKUP($B2109,'Ownership Metrics'!$A:$A,'Ownership Metrics'!$H:$H),"")</f>
        <v>Moderat</v>
      </c>
      <c r="T2109" s="27" t="str">
        <f>IFERROR(_xlfn.XLOOKUP($B2109,'Ownership Metrics'!$A:$A,'Ownership Metrics'!$I:$I),"")</f>
        <v>Sedang</v>
      </c>
      <c r="U2109" s="27">
        <f>IF(COUNTIFS($B$2:$B2109,$B2109,$D$2:$D2109,$D2109)=1,1,0)</f>
        <v>1</v>
      </c>
      <c r="V2109" s="27">
        <f t="shared" si="97"/>
        <v>5.43</v>
      </c>
      <c r="W2109" s="27">
        <f t="shared" si="98"/>
        <v>3</v>
      </c>
      <c r="X2109" s="27">
        <f t="shared" si="96"/>
        <v>5.4299997891</v>
      </c>
    </row>
    <row r="2110" spans="1:24" x14ac:dyDescent="0.25">
      <c r="A2110" s="26">
        <v>46265</v>
      </c>
      <c r="B2110" s="27" t="s">
        <v>10424</v>
      </c>
      <c r="C2110" s="27" t="s">
        <v>2348</v>
      </c>
      <c r="D2110" s="27" t="s">
        <v>2357</v>
      </c>
      <c r="E2110" s="27" t="s">
        <v>35</v>
      </c>
      <c r="F2110" s="27" t="s">
        <v>23</v>
      </c>
      <c r="G2110" s="27" t="s">
        <v>36</v>
      </c>
      <c r="H2110" s="27" t="s">
        <v>24</v>
      </c>
      <c r="I2110" s="28">
        <v>118800000</v>
      </c>
      <c r="J2110" s="28">
        <v>0</v>
      </c>
      <c r="K2110" s="28">
        <v>118800000</v>
      </c>
      <c r="L2110" s="29">
        <v>1.1200000000000001</v>
      </c>
      <c r="M2110" s="29">
        <f>IFERROR(_xlfn.XLOOKUP($B2110,'Ownership Metrics'!$A:$A,'Ownership Metrics'!$B:$B),"")</f>
        <v>13.21</v>
      </c>
      <c r="N2110" s="28">
        <f>IFERROR(_xlfn.XLOOKUP($B2110,'Ownership Metrics'!$A:$A,'Ownership Metrics'!$C:$C),"")</f>
        <v>1195</v>
      </c>
      <c r="O2110" s="29">
        <f>IFERROR(_xlfn.XLOOKUP($B2110,'Ownership Metrics'!$A:$A,'Ownership Metrics'!$D:$D),"")</f>
        <v>28.63</v>
      </c>
      <c r="P2110" s="29">
        <f>IFERROR(_xlfn.XLOOKUP($B2110,'Ownership Metrics'!$A:$A,'Ownership Metrics'!$E:$E),"")</f>
        <v>48.69</v>
      </c>
      <c r="Q2110" s="30">
        <f>IFERROR(_xlfn.XLOOKUP($B2110,'Ownership Metrics'!$A:$A,'Ownership Metrics'!$F:$F),"")</f>
        <v>17</v>
      </c>
      <c r="R2110" s="30">
        <f>IFERROR(_xlfn.XLOOKUP($B2110,'Ownership Metrics'!$A:$A,'Ownership Metrics'!$G:$G),"")</f>
        <v>26</v>
      </c>
      <c r="S2110" s="27" t="str">
        <f>IFERROR(_xlfn.XLOOKUP($B2110,'Ownership Metrics'!$A:$A,'Ownership Metrics'!$H:$H),"")</f>
        <v>Moderat</v>
      </c>
      <c r="T2110" s="27" t="str">
        <f>IFERROR(_xlfn.XLOOKUP($B2110,'Ownership Metrics'!$A:$A,'Ownership Metrics'!$I:$I),"")</f>
        <v>Sedang</v>
      </c>
      <c r="U2110" s="27">
        <f>IF(COUNTIFS($B$2:$B2110,$B2110,$D$2:$D2110,$D2110)=1,1,0)</f>
        <v>1</v>
      </c>
      <c r="V2110" s="27">
        <f t="shared" si="97"/>
        <v>1.1200000000000001</v>
      </c>
      <c r="W2110" s="27">
        <f t="shared" si="98"/>
        <v>17</v>
      </c>
      <c r="X2110" s="27">
        <f t="shared" si="96"/>
        <v>1.1199997890000002</v>
      </c>
    </row>
    <row r="2111" spans="1:24" x14ac:dyDescent="0.25">
      <c r="A2111" s="26">
        <v>46265</v>
      </c>
      <c r="B2111" s="27" t="s">
        <v>10424</v>
      </c>
      <c r="C2111" s="27" t="s">
        <v>2348</v>
      </c>
      <c r="D2111" s="27" t="s">
        <v>2358</v>
      </c>
      <c r="E2111" s="27" t="s">
        <v>35</v>
      </c>
      <c r="F2111" s="27" t="s">
        <v>23</v>
      </c>
      <c r="G2111" s="27" t="s">
        <v>36</v>
      </c>
      <c r="H2111" s="27" t="s">
        <v>24</v>
      </c>
      <c r="I2111" s="28">
        <v>189750000</v>
      </c>
      <c r="J2111" s="28">
        <v>0</v>
      </c>
      <c r="K2111" s="28">
        <v>189750000</v>
      </c>
      <c r="L2111" s="29">
        <v>1.79</v>
      </c>
      <c r="M2111" s="29">
        <f>IFERROR(_xlfn.XLOOKUP($B2111,'Ownership Metrics'!$A:$A,'Ownership Metrics'!$B:$B),"")</f>
        <v>13.21</v>
      </c>
      <c r="N2111" s="28">
        <f>IFERROR(_xlfn.XLOOKUP($B2111,'Ownership Metrics'!$A:$A,'Ownership Metrics'!$C:$C),"")</f>
        <v>1195</v>
      </c>
      <c r="O2111" s="29">
        <f>IFERROR(_xlfn.XLOOKUP($B2111,'Ownership Metrics'!$A:$A,'Ownership Metrics'!$D:$D),"")</f>
        <v>28.63</v>
      </c>
      <c r="P2111" s="29">
        <f>IFERROR(_xlfn.XLOOKUP($B2111,'Ownership Metrics'!$A:$A,'Ownership Metrics'!$E:$E),"")</f>
        <v>48.69</v>
      </c>
      <c r="Q2111" s="30">
        <f>IFERROR(_xlfn.XLOOKUP($B2111,'Ownership Metrics'!$A:$A,'Ownership Metrics'!$F:$F),"")</f>
        <v>17</v>
      </c>
      <c r="R2111" s="30">
        <f>IFERROR(_xlfn.XLOOKUP($B2111,'Ownership Metrics'!$A:$A,'Ownership Metrics'!$G:$G),"")</f>
        <v>26</v>
      </c>
      <c r="S2111" s="27" t="str">
        <f>IFERROR(_xlfn.XLOOKUP($B2111,'Ownership Metrics'!$A:$A,'Ownership Metrics'!$H:$H),"")</f>
        <v>Moderat</v>
      </c>
      <c r="T2111" s="27" t="str">
        <f>IFERROR(_xlfn.XLOOKUP($B2111,'Ownership Metrics'!$A:$A,'Ownership Metrics'!$I:$I),"")</f>
        <v>Sedang</v>
      </c>
      <c r="U2111" s="27">
        <f>IF(COUNTIFS($B$2:$B2111,$B2111,$D$2:$D2111,$D2111)=1,1,0)</f>
        <v>1</v>
      </c>
      <c r="V2111" s="27">
        <f t="shared" si="97"/>
        <v>1.79</v>
      </c>
      <c r="W2111" s="27">
        <f t="shared" si="98"/>
        <v>12</v>
      </c>
      <c r="X2111" s="27">
        <f t="shared" si="96"/>
        <v>1.7899997889000001</v>
      </c>
    </row>
    <row r="2112" spans="1:24" x14ac:dyDescent="0.25">
      <c r="A2112" s="26">
        <v>46265</v>
      </c>
      <c r="B2112" s="27" t="s">
        <v>10424</v>
      </c>
      <c r="C2112" s="27" t="s">
        <v>2348</v>
      </c>
      <c r="D2112" s="27" t="s">
        <v>37</v>
      </c>
      <c r="E2112" s="27" t="s">
        <v>35</v>
      </c>
      <c r="F2112" s="27" t="s">
        <v>23</v>
      </c>
      <c r="G2112" s="27" t="s">
        <v>36</v>
      </c>
      <c r="H2112" s="27" t="s">
        <v>24</v>
      </c>
      <c r="I2112" s="28">
        <v>252923000</v>
      </c>
      <c r="J2112" s="28">
        <v>0</v>
      </c>
      <c r="K2112" s="28">
        <v>252923000</v>
      </c>
      <c r="L2112" s="29">
        <v>2.39</v>
      </c>
      <c r="M2112" s="29">
        <f>IFERROR(_xlfn.XLOOKUP($B2112,'Ownership Metrics'!$A:$A,'Ownership Metrics'!$B:$B),"")</f>
        <v>13.21</v>
      </c>
      <c r="N2112" s="28">
        <f>IFERROR(_xlfn.XLOOKUP($B2112,'Ownership Metrics'!$A:$A,'Ownership Metrics'!$C:$C),"")</f>
        <v>1195</v>
      </c>
      <c r="O2112" s="29">
        <f>IFERROR(_xlfn.XLOOKUP($B2112,'Ownership Metrics'!$A:$A,'Ownership Metrics'!$D:$D),"")</f>
        <v>28.63</v>
      </c>
      <c r="P2112" s="29">
        <f>IFERROR(_xlfn.XLOOKUP($B2112,'Ownership Metrics'!$A:$A,'Ownership Metrics'!$E:$E),"")</f>
        <v>48.69</v>
      </c>
      <c r="Q2112" s="30">
        <f>IFERROR(_xlfn.XLOOKUP($B2112,'Ownership Metrics'!$A:$A,'Ownership Metrics'!$F:$F),"")</f>
        <v>17</v>
      </c>
      <c r="R2112" s="30">
        <f>IFERROR(_xlfn.XLOOKUP($B2112,'Ownership Metrics'!$A:$A,'Ownership Metrics'!$G:$G),"")</f>
        <v>26</v>
      </c>
      <c r="S2112" s="27" t="str">
        <f>IFERROR(_xlfn.XLOOKUP($B2112,'Ownership Metrics'!$A:$A,'Ownership Metrics'!$H:$H),"")</f>
        <v>Moderat</v>
      </c>
      <c r="T2112" s="27" t="str">
        <f>IFERROR(_xlfn.XLOOKUP($B2112,'Ownership Metrics'!$A:$A,'Ownership Metrics'!$I:$I),"")</f>
        <v>Sedang</v>
      </c>
      <c r="U2112" s="27">
        <f>IF(COUNTIFS($B$2:$B2112,$B2112,$D$2:$D2112,$D2112)=1,1,0)</f>
        <v>1</v>
      </c>
      <c r="V2112" s="27">
        <f t="shared" si="97"/>
        <v>2.39</v>
      </c>
      <c r="W2112" s="27">
        <f t="shared" si="98"/>
        <v>9</v>
      </c>
      <c r="X2112" s="27">
        <f t="shared" si="96"/>
        <v>2.3899997888</v>
      </c>
    </row>
    <row r="2113" spans="1:24" x14ac:dyDescent="0.25">
      <c r="A2113" s="26">
        <v>46265</v>
      </c>
      <c r="B2113" s="27" t="s">
        <v>10424</v>
      </c>
      <c r="C2113" s="27" t="s">
        <v>2348</v>
      </c>
      <c r="D2113" s="27" t="s">
        <v>2359</v>
      </c>
      <c r="E2113" s="27" t="s">
        <v>35</v>
      </c>
      <c r="F2113" s="27" t="s">
        <v>23</v>
      </c>
      <c r="G2113" s="27" t="s">
        <v>36</v>
      </c>
      <c r="H2113" s="27" t="s">
        <v>24</v>
      </c>
      <c r="I2113" s="28">
        <v>575367500</v>
      </c>
      <c r="J2113" s="28">
        <v>0</v>
      </c>
      <c r="K2113" s="28">
        <v>575367500</v>
      </c>
      <c r="L2113" s="29">
        <v>5.43</v>
      </c>
      <c r="M2113" s="29">
        <f>IFERROR(_xlfn.XLOOKUP($B2113,'Ownership Metrics'!$A:$A,'Ownership Metrics'!$B:$B),"")</f>
        <v>13.21</v>
      </c>
      <c r="N2113" s="28">
        <f>IFERROR(_xlfn.XLOOKUP($B2113,'Ownership Metrics'!$A:$A,'Ownership Metrics'!$C:$C),"")</f>
        <v>1195</v>
      </c>
      <c r="O2113" s="29">
        <f>IFERROR(_xlfn.XLOOKUP($B2113,'Ownership Metrics'!$A:$A,'Ownership Metrics'!$D:$D),"")</f>
        <v>28.63</v>
      </c>
      <c r="P2113" s="29">
        <f>IFERROR(_xlfn.XLOOKUP($B2113,'Ownership Metrics'!$A:$A,'Ownership Metrics'!$E:$E),"")</f>
        <v>48.69</v>
      </c>
      <c r="Q2113" s="30">
        <f>IFERROR(_xlfn.XLOOKUP($B2113,'Ownership Metrics'!$A:$A,'Ownership Metrics'!$F:$F),"")</f>
        <v>17</v>
      </c>
      <c r="R2113" s="30">
        <f>IFERROR(_xlfn.XLOOKUP($B2113,'Ownership Metrics'!$A:$A,'Ownership Metrics'!$G:$G),"")</f>
        <v>26</v>
      </c>
      <c r="S2113" s="27" t="str">
        <f>IFERROR(_xlfn.XLOOKUP($B2113,'Ownership Metrics'!$A:$A,'Ownership Metrics'!$H:$H),"")</f>
        <v>Moderat</v>
      </c>
      <c r="T2113" s="27" t="str">
        <f>IFERROR(_xlfn.XLOOKUP($B2113,'Ownership Metrics'!$A:$A,'Ownership Metrics'!$I:$I),"")</f>
        <v>Sedang</v>
      </c>
      <c r="U2113" s="27">
        <f>IF(COUNTIFS($B$2:$B2113,$B2113,$D$2:$D2113,$D2113)=1,1,0)</f>
        <v>1</v>
      </c>
      <c r="V2113" s="27">
        <f t="shared" si="97"/>
        <v>5.43</v>
      </c>
      <c r="W2113" s="27">
        <f t="shared" si="98"/>
        <v>4</v>
      </c>
      <c r="X2113" s="27">
        <f t="shared" si="96"/>
        <v>5.4299997887</v>
      </c>
    </row>
    <row r="2114" spans="1:24" x14ac:dyDescent="0.25">
      <c r="A2114" s="26">
        <v>46265</v>
      </c>
      <c r="B2114" s="27" t="s">
        <v>10424</v>
      </c>
      <c r="C2114" s="27" t="s">
        <v>2348</v>
      </c>
      <c r="D2114" s="27" t="s">
        <v>2360</v>
      </c>
      <c r="E2114" s="27" t="s">
        <v>35</v>
      </c>
      <c r="F2114" s="27" t="s">
        <v>23</v>
      </c>
      <c r="G2114" s="27" t="s">
        <v>36</v>
      </c>
      <c r="H2114" s="27" t="s">
        <v>24</v>
      </c>
      <c r="I2114" s="28">
        <v>0</v>
      </c>
      <c r="J2114" s="28">
        <v>241865000</v>
      </c>
      <c r="K2114" s="28">
        <v>241865000</v>
      </c>
      <c r="L2114" s="29">
        <v>2.2799999999999998</v>
      </c>
      <c r="M2114" s="29">
        <f>IFERROR(_xlfn.XLOOKUP($B2114,'Ownership Metrics'!$A:$A,'Ownership Metrics'!$B:$B),"")</f>
        <v>13.21</v>
      </c>
      <c r="N2114" s="28">
        <f>IFERROR(_xlfn.XLOOKUP($B2114,'Ownership Metrics'!$A:$A,'Ownership Metrics'!$C:$C),"")</f>
        <v>1195</v>
      </c>
      <c r="O2114" s="29">
        <f>IFERROR(_xlfn.XLOOKUP($B2114,'Ownership Metrics'!$A:$A,'Ownership Metrics'!$D:$D),"")</f>
        <v>28.63</v>
      </c>
      <c r="P2114" s="29">
        <f>IFERROR(_xlfn.XLOOKUP($B2114,'Ownership Metrics'!$A:$A,'Ownership Metrics'!$E:$E),"")</f>
        <v>48.69</v>
      </c>
      <c r="Q2114" s="30">
        <f>IFERROR(_xlfn.XLOOKUP($B2114,'Ownership Metrics'!$A:$A,'Ownership Metrics'!$F:$F),"")</f>
        <v>17</v>
      </c>
      <c r="R2114" s="30">
        <f>IFERROR(_xlfn.XLOOKUP($B2114,'Ownership Metrics'!$A:$A,'Ownership Metrics'!$G:$G),"")</f>
        <v>26</v>
      </c>
      <c r="S2114" s="27" t="str">
        <f>IFERROR(_xlfn.XLOOKUP($B2114,'Ownership Metrics'!$A:$A,'Ownership Metrics'!$H:$H),"")</f>
        <v>Moderat</v>
      </c>
      <c r="T2114" s="27" t="str">
        <f>IFERROR(_xlfn.XLOOKUP($B2114,'Ownership Metrics'!$A:$A,'Ownership Metrics'!$I:$I),"")</f>
        <v>Sedang</v>
      </c>
      <c r="U2114" s="27">
        <f>IF(COUNTIFS($B$2:$B2114,$B2114,$D$2:$D2114,$D2114)=1,1,0)</f>
        <v>1</v>
      </c>
      <c r="V2114" s="27">
        <f t="shared" si="97"/>
        <v>2.2799999999999998</v>
      </c>
      <c r="W2114" s="27">
        <f t="shared" si="98"/>
        <v>10</v>
      </c>
      <c r="X2114" s="27">
        <f t="shared" ref="X2114:X2177" si="99">$V2114-(ROW()*0.0000000001)</f>
        <v>2.2799997885999996</v>
      </c>
    </row>
    <row r="2115" spans="1:24" x14ac:dyDescent="0.25">
      <c r="A2115" s="26">
        <v>46265</v>
      </c>
      <c r="B2115" s="27" t="s">
        <v>10424</v>
      </c>
      <c r="C2115" s="27" t="s">
        <v>2348</v>
      </c>
      <c r="D2115" s="27" t="s">
        <v>147</v>
      </c>
      <c r="E2115" s="27" t="s">
        <v>67</v>
      </c>
      <c r="F2115" s="27" t="s">
        <v>32</v>
      </c>
      <c r="G2115" s="27"/>
      <c r="H2115" s="27" t="s">
        <v>64</v>
      </c>
      <c r="I2115" s="28">
        <v>497485700</v>
      </c>
      <c r="J2115" s="28">
        <v>0</v>
      </c>
      <c r="K2115" s="28">
        <v>497485700</v>
      </c>
      <c r="L2115" s="29">
        <v>4.6900000000000004</v>
      </c>
      <c r="M2115" s="29">
        <f>IFERROR(_xlfn.XLOOKUP($B2115,'Ownership Metrics'!$A:$A,'Ownership Metrics'!$B:$B),"")</f>
        <v>13.21</v>
      </c>
      <c r="N2115" s="28">
        <f>IFERROR(_xlfn.XLOOKUP($B2115,'Ownership Metrics'!$A:$A,'Ownership Metrics'!$C:$C),"")</f>
        <v>1195</v>
      </c>
      <c r="O2115" s="29">
        <f>IFERROR(_xlfn.XLOOKUP($B2115,'Ownership Metrics'!$A:$A,'Ownership Metrics'!$D:$D),"")</f>
        <v>28.63</v>
      </c>
      <c r="P2115" s="29">
        <f>IFERROR(_xlfn.XLOOKUP($B2115,'Ownership Metrics'!$A:$A,'Ownership Metrics'!$E:$E),"")</f>
        <v>48.69</v>
      </c>
      <c r="Q2115" s="30">
        <f>IFERROR(_xlfn.XLOOKUP($B2115,'Ownership Metrics'!$A:$A,'Ownership Metrics'!$F:$F),"")</f>
        <v>17</v>
      </c>
      <c r="R2115" s="30">
        <f>IFERROR(_xlfn.XLOOKUP($B2115,'Ownership Metrics'!$A:$A,'Ownership Metrics'!$G:$G),"")</f>
        <v>26</v>
      </c>
      <c r="S2115" s="27" t="str">
        <f>IFERROR(_xlfn.XLOOKUP($B2115,'Ownership Metrics'!$A:$A,'Ownership Metrics'!$H:$H),"")</f>
        <v>Moderat</v>
      </c>
      <c r="T2115" s="27" t="str">
        <f>IFERROR(_xlfn.XLOOKUP($B2115,'Ownership Metrics'!$A:$A,'Ownership Metrics'!$I:$I),"")</f>
        <v>Sedang</v>
      </c>
      <c r="U2115" s="27">
        <f>IF(COUNTIFS($B$2:$B2115,$B2115,$D$2:$D2115,$D2115)=1,1,0)</f>
        <v>1</v>
      </c>
      <c r="V2115" s="27">
        <f t="shared" ref="V2115:V2178" si="100">SUMIFS($L$2:$L$10000,$B$2:$B$10000,$B2115,$D$2:$D$10000,$D2115)</f>
        <v>4.6900000000000004</v>
      </c>
      <c r="W2115" s="27">
        <f t="shared" ref="W2115:W2178" si="101">COUNTIFS($B$2:$B$10000,$B2115,$U$2:$U$10000,1,$X$2:$X$10000,"&gt;"&amp;$X2115)+1</f>
        <v>6</v>
      </c>
      <c r="X2115" s="27">
        <f t="shared" si="99"/>
        <v>4.6899997885000007</v>
      </c>
    </row>
    <row r="2116" spans="1:24" x14ac:dyDescent="0.25">
      <c r="A2116" s="26">
        <v>46265</v>
      </c>
      <c r="B2116" s="27" t="s">
        <v>10424</v>
      </c>
      <c r="C2116" s="27" t="s">
        <v>2348</v>
      </c>
      <c r="D2116" s="27" t="s">
        <v>66</v>
      </c>
      <c r="E2116" s="27" t="s">
        <v>67</v>
      </c>
      <c r="F2116" s="27" t="s">
        <v>32</v>
      </c>
      <c r="G2116" s="27"/>
      <c r="H2116" s="27" t="s">
        <v>64</v>
      </c>
      <c r="I2116" s="28">
        <v>121920000</v>
      </c>
      <c r="J2116" s="28">
        <v>0</v>
      </c>
      <c r="K2116" s="28">
        <v>121920000</v>
      </c>
      <c r="L2116" s="29">
        <v>1.1499999999999999</v>
      </c>
      <c r="M2116" s="29">
        <f>IFERROR(_xlfn.XLOOKUP($B2116,'Ownership Metrics'!$A:$A,'Ownership Metrics'!$B:$B),"")</f>
        <v>13.21</v>
      </c>
      <c r="N2116" s="28">
        <f>IFERROR(_xlfn.XLOOKUP($B2116,'Ownership Metrics'!$A:$A,'Ownership Metrics'!$C:$C),"")</f>
        <v>1195</v>
      </c>
      <c r="O2116" s="29">
        <f>IFERROR(_xlfn.XLOOKUP($B2116,'Ownership Metrics'!$A:$A,'Ownership Metrics'!$D:$D),"")</f>
        <v>28.63</v>
      </c>
      <c r="P2116" s="29">
        <f>IFERROR(_xlfn.XLOOKUP($B2116,'Ownership Metrics'!$A:$A,'Ownership Metrics'!$E:$E),"")</f>
        <v>48.69</v>
      </c>
      <c r="Q2116" s="30">
        <f>IFERROR(_xlfn.XLOOKUP($B2116,'Ownership Metrics'!$A:$A,'Ownership Metrics'!$F:$F),"")</f>
        <v>17</v>
      </c>
      <c r="R2116" s="30">
        <f>IFERROR(_xlfn.XLOOKUP($B2116,'Ownership Metrics'!$A:$A,'Ownership Metrics'!$G:$G),"")</f>
        <v>26</v>
      </c>
      <c r="S2116" s="27" t="str">
        <f>IFERROR(_xlfn.XLOOKUP($B2116,'Ownership Metrics'!$A:$A,'Ownership Metrics'!$H:$H),"")</f>
        <v>Moderat</v>
      </c>
      <c r="T2116" s="27" t="str">
        <f>IFERROR(_xlfn.XLOOKUP($B2116,'Ownership Metrics'!$A:$A,'Ownership Metrics'!$I:$I),"")</f>
        <v>Sedang</v>
      </c>
      <c r="U2116" s="27">
        <f>IF(COUNTIFS($B$2:$B2116,$B2116,$D$2:$D2116,$D2116)=1,1,0)</f>
        <v>1</v>
      </c>
      <c r="V2116" s="27">
        <f t="shared" si="100"/>
        <v>1.1499999999999999</v>
      </c>
      <c r="W2116" s="27">
        <f t="shared" si="101"/>
        <v>16</v>
      </c>
      <c r="X2116" s="27">
        <f t="shared" si="99"/>
        <v>1.1499997883999999</v>
      </c>
    </row>
    <row r="2117" spans="1:24" x14ac:dyDescent="0.25">
      <c r="A2117" s="26">
        <v>46265</v>
      </c>
      <c r="B2117" s="27" t="s">
        <v>10425</v>
      </c>
      <c r="C2117" s="27" t="s">
        <v>2362</v>
      </c>
      <c r="D2117" s="27" t="s">
        <v>509</v>
      </c>
      <c r="E2117" s="27" t="s">
        <v>22</v>
      </c>
      <c r="F2117" s="27" t="s">
        <v>23</v>
      </c>
      <c r="G2117" s="27"/>
      <c r="H2117" s="27" t="s">
        <v>24</v>
      </c>
      <c r="I2117" s="28">
        <v>33913012750</v>
      </c>
      <c r="J2117" s="28">
        <v>0</v>
      </c>
      <c r="K2117" s="28">
        <v>33913012750</v>
      </c>
      <c r="L2117" s="29">
        <v>17.600000000000001</v>
      </c>
      <c r="M2117" s="29">
        <f>IFERROR(_xlfn.XLOOKUP($B2117,'Ownership Metrics'!$A:$A,'Ownership Metrics'!$B:$B),"")</f>
        <v>12.31</v>
      </c>
      <c r="N2117" s="28">
        <f>IFERROR(_xlfn.XLOOKUP($B2117,'Ownership Metrics'!$A:$A,'Ownership Metrics'!$C:$C),"")</f>
        <v>3933</v>
      </c>
      <c r="O2117" s="29">
        <f>IFERROR(_xlfn.XLOOKUP($B2117,'Ownership Metrics'!$A:$A,'Ownership Metrics'!$D:$D),"")</f>
        <v>59.9</v>
      </c>
      <c r="P2117" s="29">
        <f>IFERROR(_xlfn.XLOOKUP($B2117,'Ownership Metrics'!$A:$A,'Ownership Metrics'!$E:$E),"")</f>
        <v>81.27</v>
      </c>
      <c r="Q2117" s="30">
        <f>IFERROR(_xlfn.XLOOKUP($B2117,'Ownership Metrics'!$A:$A,'Ownership Metrics'!$F:$F),"")</f>
        <v>5</v>
      </c>
      <c r="R2117" s="30">
        <f>IFERROR(_xlfn.XLOOKUP($B2117,'Ownership Metrics'!$A:$A,'Ownership Metrics'!$G:$G),"")</f>
        <v>62</v>
      </c>
      <c r="S2117" s="27" t="str">
        <f>IFERROR(_xlfn.XLOOKUP($B2117,'Ownership Metrics'!$A:$A,'Ownership Metrics'!$H:$H),"")</f>
        <v>Mayoritas</v>
      </c>
      <c r="T2117" s="27" t="str">
        <f>IFERROR(_xlfn.XLOOKUP($B2117,'Ownership Metrics'!$A:$A,'Ownership Metrics'!$I:$I),"")</f>
        <v>Tinggi</v>
      </c>
      <c r="U2117" s="27">
        <f>IF(COUNTIFS($B$2:$B2117,$B2117,$D$2:$D2117,$D2117)=1,1,0)</f>
        <v>1</v>
      </c>
      <c r="V2117" s="27">
        <f t="shared" si="100"/>
        <v>17.600000000000001</v>
      </c>
      <c r="W2117" s="27">
        <f t="shared" si="101"/>
        <v>2</v>
      </c>
      <c r="X2117" s="27">
        <f t="shared" si="99"/>
        <v>17.5999997883</v>
      </c>
    </row>
    <row r="2118" spans="1:24" x14ac:dyDescent="0.25">
      <c r="A2118" s="26">
        <v>46265</v>
      </c>
      <c r="B2118" s="27" t="s">
        <v>10425</v>
      </c>
      <c r="C2118" s="27" t="s">
        <v>2362</v>
      </c>
      <c r="D2118" s="27" t="s">
        <v>2363</v>
      </c>
      <c r="E2118" s="27" t="s">
        <v>22</v>
      </c>
      <c r="F2118" s="27" t="s">
        <v>23</v>
      </c>
      <c r="G2118" s="27"/>
      <c r="H2118" s="27" t="s">
        <v>24</v>
      </c>
      <c r="I2118" s="28">
        <v>0</v>
      </c>
      <c r="J2118" s="28">
        <v>115388080000</v>
      </c>
      <c r="K2118" s="28">
        <v>115388080000</v>
      </c>
      <c r="L2118" s="29">
        <v>59.9</v>
      </c>
      <c r="M2118" s="29">
        <f>IFERROR(_xlfn.XLOOKUP($B2118,'Ownership Metrics'!$A:$A,'Ownership Metrics'!$B:$B),"")</f>
        <v>12.31</v>
      </c>
      <c r="N2118" s="28">
        <f>IFERROR(_xlfn.XLOOKUP($B2118,'Ownership Metrics'!$A:$A,'Ownership Metrics'!$C:$C),"")</f>
        <v>3933</v>
      </c>
      <c r="O2118" s="29">
        <f>IFERROR(_xlfn.XLOOKUP($B2118,'Ownership Metrics'!$A:$A,'Ownership Metrics'!$D:$D),"")</f>
        <v>59.9</v>
      </c>
      <c r="P2118" s="29">
        <f>IFERROR(_xlfn.XLOOKUP($B2118,'Ownership Metrics'!$A:$A,'Ownership Metrics'!$E:$E),"")</f>
        <v>81.27</v>
      </c>
      <c r="Q2118" s="30">
        <f>IFERROR(_xlfn.XLOOKUP($B2118,'Ownership Metrics'!$A:$A,'Ownership Metrics'!$F:$F),"")</f>
        <v>5</v>
      </c>
      <c r="R2118" s="30">
        <f>IFERROR(_xlfn.XLOOKUP($B2118,'Ownership Metrics'!$A:$A,'Ownership Metrics'!$G:$G),"")</f>
        <v>62</v>
      </c>
      <c r="S2118" s="27" t="str">
        <f>IFERROR(_xlfn.XLOOKUP($B2118,'Ownership Metrics'!$A:$A,'Ownership Metrics'!$H:$H),"")</f>
        <v>Mayoritas</v>
      </c>
      <c r="T2118" s="27" t="str">
        <f>IFERROR(_xlfn.XLOOKUP($B2118,'Ownership Metrics'!$A:$A,'Ownership Metrics'!$I:$I),"")</f>
        <v>Tinggi</v>
      </c>
      <c r="U2118" s="27">
        <f>IF(COUNTIFS($B$2:$B2118,$B2118,$D$2:$D2118,$D2118)=1,1,0)</f>
        <v>1</v>
      </c>
      <c r="V2118" s="27">
        <f t="shared" si="100"/>
        <v>59.9</v>
      </c>
      <c r="W2118" s="27">
        <f t="shared" si="101"/>
        <v>1</v>
      </c>
      <c r="X2118" s="27">
        <f t="shared" si="99"/>
        <v>59.899999788199999</v>
      </c>
    </row>
    <row r="2119" spans="1:24" x14ac:dyDescent="0.25">
      <c r="A2119" s="26">
        <v>46265</v>
      </c>
      <c r="B2119" s="27" t="s">
        <v>10425</v>
      </c>
      <c r="C2119" s="27" t="s">
        <v>2362</v>
      </c>
      <c r="D2119" s="27" t="s">
        <v>2364</v>
      </c>
      <c r="E2119" s="27" t="s">
        <v>83</v>
      </c>
      <c r="F2119" s="27" t="s">
        <v>32</v>
      </c>
      <c r="G2119" s="27"/>
      <c r="H2119" s="27" t="s">
        <v>56</v>
      </c>
      <c r="I2119" s="28">
        <v>6638433650</v>
      </c>
      <c r="J2119" s="28">
        <v>0</v>
      </c>
      <c r="K2119" s="28">
        <v>6638433650</v>
      </c>
      <c r="L2119" s="29">
        <v>3.45</v>
      </c>
      <c r="M2119" s="29">
        <f>IFERROR(_xlfn.XLOOKUP($B2119,'Ownership Metrics'!$A:$A,'Ownership Metrics'!$B:$B),"")</f>
        <v>12.31</v>
      </c>
      <c r="N2119" s="28">
        <f>IFERROR(_xlfn.XLOOKUP($B2119,'Ownership Metrics'!$A:$A,'Ownership Metrics'!$C:$C),"")</f>
        <v>3933</v>
      </c>
      <c r="O2119" s="29">
        <f>IFERROR(_xlfn.XLOOKUP($B2119,'Ownership Metrics'!$A:$A,'Ownership Metrics'!$D:$D),"")</f>
        <v>59.9</v>
      </c>
      <c r="P2119" s="29">
        <f>IFERROR(_xlfn.XLOOKUP($B2119,'Ownership Metrics'!$A:$A,'Ownership Metrics'!$E:$E),"")</f>
        <v>81.27</v>
      </c>
      <c r="Q2119" s="30">
        <f>IFERROR(_xlfn.XLOOKUP($B2119,'Ownership Metrics'!$A:$A,'Ownership Metrics'!$F:$F),"")</f>
        <v>5</v>
      </c>
      <c r="R2119" s="30">
        <f>IFERROR(_xlfn.XLOOKUP($B2119,'Ownership Metrics'!$A:$A,'Ownership Metrics'!$G:$G),"")</f>
        <v>62</v>
      </c>
      <c r="S2119" s="27" t="str">
        <f>IFERROR(_xlfn.XLOOKUP($B2119,'Ownership Metrics'!$A:$A,'Ownership Metrics'!$H:$H),"")</f>
        <v>Mayoritas</v>
      </c>
      <c r="T2119" s="27" t="str">
        <f>IFERROR(_xlfn.XLOOKUP($B2119,'Ownership Metrics'!$A:$A,'Ownership Metrics'!$I:$I),"")</f>
        <v>Tinggi</v>
      </c>
      <c r="U2119" s="27">
        <f>IF(COUNTIFS($B$2:$B2119,$B2119,$D$2:$D2119,$D2119)=1,1,0)</f>
        <v>1</v>
      </c>
      <c r="V2119" s="27">
        <f t="shared" si="100"/>
        <v>3.45</v>
      </c>
      <c r="W2119" s="27">
        <f t="shared" si="101"/>
        <v>4</v>
      </c>
      <c r="X2119" s="27">
        <f t="shared" si="99"/>
        <v>3.4499997881</v>
      </c>
    </row>
    <row r="2120" spans="1:24" x14ac:dyDescent="0.25">
      <c r="A2120" s="26">
        <v>46265</v>
      </c>
      <c r="B2120" s="27" t="s">
        <v>10425</v>
      </c>
      <c r="C2120" s="27" t="s">
        <v>2362</v>
      </c>
      <c r="D2120" s="27" t="s">
        <v>2365</v>
      </c>
      <c r="E2120" s="27" t="s">
        <v>26</v>
      </c>
      <c r="F2120" s="27" t="s">
        <v>32</v>
      </c>
      <c r="G2120" s="27"/>
      <c r="H2120" s="27" t="s">
        <v>128</v>
      </c>
      <c r="I2120" s="28">
        <v>5725665800</v>
      </c>
      <c r="J2120" s="28">
        <v>0</v>
      </c>
      <c r="K2120" s="28">
        <v>5725665800</v>
      </c>
      <c r="L2120" s="29">
        <v>2.97</v>
      </c>
      <c r="M2120" s="29">
        <f>IFERROR(_xlfn.XLOOKUP($B2120,'Ownership Metrics'!$A:$A,'Ownership Metrics'!$B:$B),"")</f>
        <v>12.31</v>
      </c>
      <c r="N2120" s="28">
        <f>IFERROR(_xlfn.XLOOKUP($B2120,'Ownership Metrics'!$A:$A,'Ownership Metrics'!$C:$C),"")</f>
        <v>3933</v>
      </c>
      <c r="O2120" s="29">
        <f>IFERROR(_xlfn.XLOOKUP($B2120,'Ownership Metrics'!$A:$A,'Ownership Metrics'!$D:$D),"")</f>
        <v>59.9</v>
      </c>
      <c r="P2120" s="29">
        <f>IFERROR(_xlfn.XLOOKUP($B2120,'Ownership Metrics'!$A:$A,'Ownership Metrics'!$E:$E),"")</f>
        <v>81.27</v>
      </c>
      <c r="Q2120" s="30">
        <f>IFERROR(_xlfn.XLOOKUP($B2120,'Ownership Metrics'!$A:$A,'Ownership Metrics'!$F:$F),"")</f>
        <v>5</v>
      </c>
      <c r="R2120" s="30">
        <f>IFERROR(_xlfn.XLOOKUP($B2120,'Ownership Metrics'!$A:$A,'Ownership Metrics'!$G:$G),"")</f>
        <v>62</v>
      </c>
      <c r="S2120" s="27" t="str">
        <f>IFERROR(_xlfn.XLOOKUP($B2120,'Ownership Metrics'!$A:$A,'Ownership Metrics'!$H:$H),"")</f>
        <v>Mayoritas</v>
      </c>
      <c r="T2120" s="27" t="str">
        <f>IFERROR(_xlfn.XLOOKUP($B2120,'Ownership Metrics'!$A:$A,'Ownership Metrics'!$I:$I),"")</f>
        <v>Tinggi</v>
      </c>
      <c r="U2120" s="27">
        <f>IF(COUNTIFS($B$2:$B2120,$B2120,$D$2:$D2120,$D2120)=1,1,0)</f>
        <v>1</v>
      </c>
      <c r="V2120" s="27">
        <f t="shared" si="100"/>
        <v>2.97</v>
      </c>
      <c r="W2120" s="27">
        <f t="shared" si="101"/>
        <v>5</v>
      </c>
      <c r="X2120" s="27">
        <f t="shared" si="99"/>
        <v>2.969999788</v>
      </c>
    </row>
    <row r="2121" spans="1:24" x14ac:dyDescent="0.25">
      <c r="A2121" s="26">
        <v>46265</v>
      </c>
      <c r="B2121" s="27" t="s">
        <v>10425</v>
      </c>
      <c r="C2121" s="27" t="s">
        <v>2362</v>
      </c>
      <c r="D2121" s="27" t="s">
        <v>147</v>
      </c>
      <c r="E2121" s="27" t="s">
        <v>67</v>
      </c>
      <c r="F2121" s="27" t="s">
        <v>32</v>
      </c>
      <c r="G2121" s="27"/>
      <c r="H2121" s="27" t="s">
        <v>64</v>
      </c>
      <c r="I2121" s="28">
        <v>7269583600</v>
      </c>
      <c r="J2121" s="28">
        <v>0</v>
      </c>
      <c r="K2121" s="28">
        <v>7269583600</v>
      </c>
      <c r="L2121" s="29">
        <v>3.77</v>
      </c>
      <c r="M2121" s="29">
        <f>IFERROR(_xlfn.XLOOKUP($B2121,'Ownership Metrics'!$A:$A,'Ownership Metrics'!$B:$B),"")</f>
        <v>12.31</v>
      </c>
      <c r="N2121" s="28">
        <f>IFERROR(_xlfn.XLOOKUP($B2121,'Ownership Metrics'!$A:$A,'Ownership Metrics'!$C:$C),"")</f>
        <v>3933</v>
      </c>
      <c r="O2121" s="29">
        <f>IFERROR(_xlfn.XLOOKUP($B2121,'Ownership Metrics'!$A:$A,'Ownership Metrics'!$D:$D),"")</f>
        <v>59.9</v>
      </c>
      <c r="P2121" s="29">
        <f>IFERROR(_xlfn.XLOOKUP($B2121,'Ownership Metrics'!$A:$A,'Ownership Metrics'!$E:$E),"")</f>
        <v>81.27</v>
      </c>
      <c r="Q2121" s="30">
        <f>IFERROR(_xlfn.XLOOKUP($B2121,'Ownership Metrics'!$A:$A,'Ownership Metrics'!$F:$F),"")</f>
        <v>5</v>
      </c>
      <c r="R2121" s="30">
        <f>IFERROR(_xlfn.XLOOKUP($B2121,'Ownership Metrics'!$A:$A,'Ownership Metrics'!$G:$G),"")</f>
        <v>62</v>
      </c>
      <c r="S2121" s="27" t="str">
        <f>IFERROR(_xlfn.XLOOKUP($B2121,'Ownership Metrics'!$A:$A,'Ownership Metrics'!$H:$H),"")</f>
        <v>Mayoritas</v>
      </c>
      <c r="T2121" s="27" t="str">
        <f>IFERROR(_xlfn.XLOOKUP($B2121,'Ownership Metrics'!$A:$A,'Ownership Metrics'!$I:$I),"")</f>
        <v>Tinggi</v>
      </c>
      <c r="U2121" s="27">
        <f>IF(COUNTIFS($B$2:$B2121,$B2121,$D$2:$D2121,$D2121)=1,1,0)</f>
        <v>1</v>
      </c>
      <c r="V2121" s="27">
        <f t="shared" si="100"/>
        <v>3.77</v>
      </c>
      <c r="W2121" s="27">
        <f t="shared" si="101"/>
        <v>3</v>
      </c>
      <c r="X2121" s="27">
        <f t="shared" si="99"/>
        <v>3.7699997879000002</v>
      </c>
    </row>
    <row r="2122" spans="1:24" x14ac:dyDescent="0.25">
      <c r="A2122" s="26">
        <v>46265</v>
      </c>
      <c r="B2122" s="27" t="s">
        <v>10426</v>
      </c>
      <c r="C2122" s="27" t="s">
        <v>2367</v>
      </c>
      <c r="D2122" s="27" t="s">
        <v>2368</v>
      </c>
      <c r="E2122" s="27" t="s">
        <v>22</v>
      </c>
      <c r="F2122" s="27" t="s">
        <v>23</v>
      </c>
      <c r="G2122" s="27"/>
      <c r="H2122" s="27" t="s">
        <v>24</v>
      </c>
      <c r="I2122" s="28">
        <v>82076590</v>
      </c>
      <c r="J2122" s="28">
        <v>0</v>
      </c>
      <c r="K2122" s="28">
        <v>82076590</v>
      </c>
      <c r="L2122" s="29">
        <v>6.4</v>
      </c>
      <c r="M2122" s="29">
        <f>IFERROR(_xlfn.XLOOKUP($B2122,'Ownership Metrics'!$A:$A,'Ownership Metrics'!$B:$B),"")</f>
        <v>57.61</v>
      </c>
      <c r="N2122" s="28">
        <f>IFERROR(_xlfn.XLOOKUP($B2122,'Ownership Metrics'!$A:$A,'Ownership Metrics'!$C:$C),"")</f>
        <v>238</v>
      </c>
      <c r="O2122" s="29">
        <f>IFERROR(_xlfn.XLOOKUP($B2122,'Ownership Metrics'!$A:$A,'Ownership Metrics'!$D:$D),"")</f>
        <v>9.8800000000000008</v>
      </c>
      <c r="P2122" s="29">
        <f>IFERROR(_xlfn.XLOOKUP($B2122,'Ownership Metrics'!$A:$A,'Ownership Metrics'!$E:$E),"")</f>
        <v>21.16</v>
      </c>
      <c r="Q2122" s="30">
        <f>IFERROR(_xlfn.XLOOKUP($B2122,'Ownership Metrics'!$A:$A,'Ownership Metrics'!$F:$F),"")</f>
        <v>10</v>
      </c>
      <c r="R2122" s="30">
        <f>IFERROR(_xlfn.XLOOKUP($B2122,'Ownership Metrics'!$A:$A,'Ownership Metrics'!$G:$G),"")</f>
        <v>19</v>
      </c>
      <c r="S2122" s="27" t="str">
        <f>IFERROR(_xlfn.XLOOKUP($B2122,'Ownership Metrics'!$A:$A,'Ownership Metrics'!$H:$H),"")</f>
        <v>Tersebar</v>
      </c>
      <c r="T2122" s="27" t="str">
        <f>IFERROR(_xlfn.XLOOKUP($B2122,'Ownership Metrics'!$A:$A,'Ownership Metrics'!$I:$I),"")</f>
        <v>Rendah</v>
      </c>
      <c r="U2122" s="27">
        <f>IF(COUNTIFS($B$2:$B2122,$B2122,$D$2:$D2122,$D2122)=1,1,0)</f>
        <v>1</v>
      </c>
      <c r="V2122" s="27">
        <f t="shared" si="100"/>
        <v>6.4</v>
      </c>
      <c r="W2122" s="27">
        <f t="shared" si="101"/>
        <v>2</v>
      </c>
      <c r="X2122" s="27">
        <f t="shared" si="99"/>
        <v>6.3999997878000006</v>
      </c>
    </row>
    <row r="2123" spans="1:24" x14ac:dyDescent="0.25">
      <c r="A2123" s="26">
        <v>46265</v>
      </c>
      <c r="B2123" s="27" t="s">
        <v>10426</v>
      </c>
      <c r="C2123" s="27" t="s">
        <v>2367</v>
      </c>
      <c r="D2123" s="27" t="s">
        <v>1003</v>
      </c>
      <c r="E2123" s="27" t="s">
        <v>26</v>
      </c>
      <c r="F2123" s="27" t="s">
        <v>32</v>
      </c>
      <c r="G2123" s="27"/>
      <c r="H2123" s="27" t="s">
        <v>64</v>
      </c>
      <c r="I2123" s="28">
        <v>25755700</v>
      </c>
      <c r="J2123" s="28">
        <v>0</v>
      </c>
      <c r="K2123" s="28">
        <v>25755700</v>
      </c>
      <c r="L2123" s="29">
        <v>2.0099999999999998</v>
      </c>
      <c r="M2123" s="29">
        <f>IFERROR(_xlfn.XLOOKUP($B2123,'Ownership Metrics'!$A:$A,'Ownership Metrics'!$B:$B),"")</f>
        <v>57.61</v>
      </c>
      <c r="N2123" s="28">
        <f>IFERROR(_xlfn.XLOOKUP($B2123,'Ownership Metrics'!$A:$A,'Ownership Metrics'!$C:$C),"")</f>
        <v>238</v>
      </c>
      <c r="O2123" s="29">
        <f>IFERROR(_xlfn.XLOOKUP($B2123,'Ownership Metrics'!$A:$A,'Ownership Metrics'!$D:$D),"")</f>
        <v>9.8800000000000008</v>
      </c>
      <c r="P2123" s="29">
        <f>IFERROR(_xlfn.XLOOKUP($B2123,'Ownership Metrics'!$A:$A,'Ownership Metrics'!$E:$E),"")</f>
        <v>21.16</v>
      </c>
      <c r="Q2123" s="30">
        <f>IFERROR(_xlfn.XLOOKUP($B2123,'Ownership Metrics'!$A:$A,'Ownership Metrics'!$F:$F),"")</f>
        <v>10</v>
      </c>
      <c r="R2123" s="30">
        <f>IFERROR(_xlfn.XLOOKUP($B2123,'Ownership Metrics'!$A:$A,'Ownership Metrics'!$G:$G),"")</f>
        <v>19</v>
      </c>
      <c r="S2123" s="27" t="str">
        <f>IFERROR(_xlfn.XLOOKUP($B2123,'Ownership Metrics'!$A:$A,'Ownership Metrics'!$H:$H),"")</f>
        <v>Tersebar</v>
      </c>
      <c r="T2123" s="27" t="str">
        <f>IFERROR(_xlfn.XLOOKUP($B2123,'Ownership Metrics'!$A:$A,'Ownership Metrics'!$I:$I),"")</f>
        <v>Rendah</v>
      </c>
      <c r="U2123" s="27">
        <f>IF(COUNTIFS($B$2:$B2123,$B2123,$D$2:$D2123,$D2123)=1,1,0)</f>
        <v>1</v>
      </c>
      <c r="V2123" s="27">
        <f t="shared" si="100"/>
        <v>2.0099999999999998</v>
      </c>
      <c r="W2123" s="27">
        <f t="shared" si="101"/>
        <v>9</v>
      </c>
      <c r="X2123" s="27">
        <f t="shared" si="99"/>
        <v>2.0099997877</v>
      </c>
    </row>
    <row r="2124" spans="1:24" x14ac:dyDescent="0.25">
      <c r="A2124" s="26">
        <v>46265</v>
      </c>
      <c r="B2124" s="27" t="s">
        <v>10426</v>
      </c>
      <c r="C2124" s="27" t="s">
        <v>2367</v>
      </c>
      <c r="D2124" s="27" t="s">
        <v>913</v>
      </c>
      <c r="E2124" s="27" t="s">
        <v>114</v>
      </c>
      <c r="F2124" s="27" t="s">
        <v>32</v>
      </c>
      <c r="G2124" s="27"/>
      <c r="H2124" s="27" t="s">
        <v>64</v>
      </c>
      <c r="I2124" s="28">
        <v>27165800</v>
      </c>
      <c r="J2124" s="28">
        <v>0</v>
      </c>
      <c r="K2124" s="28">
        <v>27165800</v>
      </c>
      <c r="L2124" s="29">
        <v>2.12</v>
      </c>
      <c r="M2124" s="29">
        <f>IFERROR(_xlfn.XLOOKUP($B2124,'Ownership Metrics'!$A:$A,'Ownership Metrics'!$B:$B),"")</f>
        <v>57.61</v>
      </c>
      <c r="N2124" s="28">
        <f>IFERROR(_xlfn.XLOOKUP($B2124,'Ownership Metrics'!$A:$A,'Ownership Metrics'!$C:$C),"")</f>
        <v>238</v>
      </c>
      <c r="O2124" s="29">
        <f>IFERROR(_xlfn.XLOOKUP($B2124,'Ownership Metrics'!$A:$A,'Ownership Metrics'!$D:$D),"")</f>
        <v>9.8800000000000008</v>
      </c>
      <c r="P2124" s="29">
        <f>IFERROR(_xlfn.XLOOKUP($B2124,'Ownership Metrics'!$A:$A,'Ownership Metrics'!$E:$E),"")</f>
        <v>21.16</v>
      </c>
      <c r="Q2124" s="30">
        <f>IFERROR(_xlfn.XLOOKUP($B2124,'Ownership Metrics'!$A:$A,'Ownership Metrics'!$F:$F),"")</f>
        <v>10</v>
      </c>
      <c r="R2124" s="30">
        <f>IFERROR(_xlfn.XLOOKUP($B2124,'Ownership Metrics'!$A:$A,'Ownership Metrics'!$G:$G),"")</f>
        <v>19</v>
      </c>
      <c r="S2124" s="27" t="str">
        <f>IFERROR(_xlfn.XLOOKUP($B2124,'Ownership Metrics'!$A:$A,'Ownership Metrics'!$H:$H),"")</f>
        <v>Tersebar</v>
      </c>
      <c r="T2124" s="27" t="str">
        <f>IFERROR(_xlfn.XLOOKUP($B2124,'Ownership Metrics'!$A:$A,'Ownership Metrics'!$I:$I),"")</f>
        <v>Rendah</v>
      </c>
      <c r="U2124" s="27">
        <f>IF(COUNTIFS($B$2:$B2124,$B2124,$D$2:$D2124,$D2124)=1,1,0)</f>
        <v>1</v>
      </c>
      <c r="V2124" s="27">
        <f t="shared" si="100"/>
        <v>2.12</v>
      </c>
      <c r="W2124" s="27">
        <f t="shared" si="101"/>
        <v>7</v>
      </c>
      <c r="X2124" s="27">
        <f t="shared" si="99"/>
        <v>2.1199997876000003</v>
      </c>
    </row>
    <row r="2125" spans="1:24" x14ac:dyDescent="0.25">
      <c r="A2125" s="26">
        <v>46265</v>
      </c>
      <c r="B2125" s="27" t="s">
        <v>10426</v>
      </c>
      <c r="C2125" s="27" t="s">
        <v>2367</v>
      </c>
      <c r="D2125" s="27" t="s">
        <v>2369</v>
      </c>
      <c r="E2125" s="27" t="s">
        <v>35</v>
      </c>
      <c r="F2125" s="27" t="s">
        <v>23</v>
      </c>
      <c r="G2125" s="27" t="s">
        <v>36</v>
      </c>
      <c r="H2125" s="27" t="s">
        <v>24</v>
      </c>
      <c r="I2125" s="28">
        <v>22882300</v>
      </c>
      <c r="J2125" s="28">
        <v>0</v>
      </c>
      <c r="K2125" s="28">
        <v>22882300</v>
      </c>
      <c r="L2125" s="29">
        <v>1.78</v>
      </c>
      <c r="M2125" s="29">
        <f>IFERROR(_xlfn.XLOOKUP($B2125,'Ownership Metrics'!$A:$A,'Ownership Metrics'!$B:$B),"")</f>
        <v>57.61</v>
      </c>
      <c r="N2125" s="28">
        <f>IFERROR(_xlfn.XLOOKUP($B2125,'Ownership Metrics'!$A:$A,'Ownership Metrics'!$C:$C),"")</f>
        <v>238</v>
      </c>
      <c r="O2125" s="29">
        <f>IFERROR(_xlfn.XLOOKUP($B2125,'Ownership Metrics'!$A:$A,'Ownership Metrics'!$D:$D),"")</f>
        <v>9.8800000000000008</v>
      </c>
      <c r="P2125" s="29">
        <f>IFERROR(_xlfn.XLOOKUP($B2125,'Ownership Metrics'!$A:$A,'Ownership Metrics'!$E:$E),"")</f>
        <v>21.16</v>
      </c>
      <c r="Q2125" s="30">
        <f>IFERROR(_xlfn.XLOOKUP($B2125,'Ownership Metrics'!$A:$A,'Ownership Metrics'!$F:$F),"")</f>
        <v>10</v>
      </c>
      <c r="R2125" s="30">
        <f>IFERROR(_xlfn.XLOOKUP($B2125,'Ownership Metrics'!$A:$A,'Ownership Metrics'!$G:$G),"")</f>
        <v>19</v>
      </c>
      <c r="S2125" s="27" t="str">
        <f>IFERROR(_xlfn.XLOOKUP($B2125,'Ownership Metrics'!$A:$A,'Ownership Metrics'!$H:$H),"")</f>
        <v>Tersebar</v>
      </c>
      <c r="T2125" s="27" t="str">
        <f>IFERROR(_xlfn.XLOOKUP($B2125,'Ownership Metrics'!$A:$A,'Ownership Metrics'!$I:$I),"")</f>
        <v>Rendah</v>
      </c>
      <c r="U2125" s="27">
        <f>IF(COUNTIFS($B$2:$B2125,$B2125,$D$2:$D2125,$D2125)=1,1,0)</f>
        <v>1</v>
      </c>
      <c r="V2125" s="27">
        <f t="shared" si="100"/>
        <v>1.78</v>
      </c>
      <c r="W2125" s="27">
        <f t="shared" si="101"/>
        <v>10</v>
      </c>
      <c r="X2125" s="27">
        <f t="shared" si="99"/>
        <v>1.7799997875</v>
      </c>
    </row>
    <row r="2126" spans="1:24" x14ac:dyDescent="0.25">
      <c r="A2126" s="26">
        <v>46265</v>
      </c>
      <c r="B2126" s="27" t="s">
        <v>10426</v>
      </c>
      <c r="C2126" s="27" t="s">
        <v>2367</v>
      </c>
      <c r="D2126" s="27" t="s">
        <v>2370</v>
      </c>
      <c r="E2126" s="27" t="s">
        <v>35</v>
      </c>
      <c r="F2126" s="27" t="s">
        <v>23</v>
      </c>
      <c r="G2126" s="27" t="s">
        <v>36</v>
      </c>
      <c r="H2126" s="27" t="s">
        <v>24</v>
      </c>
      <c r="I2126" s="28">
        <v>26578700</v>
      </c>
      <c r="J2126" s="28">
        <v>0</v>
      </c>
      <c r="K2126" s="28">
        <v>26578700</v>
      </c>
      <c r="L2126" s="29">
        <v>2.0699999999999998</v>
      </c>
      <c r="M2126" s="29">
        <f>IFERROR(_xlfn.XLOOKUP($B2126,'Ownership Metrics'!$A:$A,'Ownership Metrics'!$B:$B),"")</f>
        <v>57.61</v>
      </c>
      <c r="N2126" s="28">
        <f>IFERROR(_xlfn.XLOOKUP($B2126,'Ownership Metrics'!$A:$A,'Ownership Metrics'!$C:$C),"")</f>
        <v>238</v>
      </c>
      <c r="O2126" s="29">
        <f>IFERROR(_xlfn.XLOOKUP($B2126,'Ownership Metrics'!$A:$A,'Ownership Metrics'!$D:$D),"")</f>
        <v>9.8800000000000008</v>
      </c>
      <c r="P2126" s="29">
        <f>IFERROR(_xlfn.XLOOKUP($B2126,'Ownership Metrics'!$A:$A,'Ownership Metrics'!$E:$E),"")</f>
        <v>21.16</v>
      </c>
      <c r="Q2126" s="30">
        <f>IFERROR(_xlfn.XLOOKUP($B2126,'Ownership Metrics'!$A:$A,'Ownership Metrics'!$F:$F),"")</f>
        <v>10</v>
      </c>
      <c r="R2126" s="30">
        <f>IFERROR(_xlfn.XLOOKUP($B2126,'Ownership Metrics'!$A:$A,'Ownership Metrics'!$G:$G),"")</f>
        <v>19</v>
      </c>
      <c r="S2126" s="27" t="str">
        <f>IFERROR(_xlfn.XLOOKUP($B2126,'Ownership Metrics'!$A:$A,'Ownership Metrics'!$H:$H),"")</f>
        <v>Tersebar</v>
      </c>
      <c r="T2126" s="27" t="str">
        <f>IFERROR(_xlfn.XLOOKUP($B2126,'Ownership Metrics'!$A:$A,'Ownership Metrics'!$I:$I),"")</f>
        <v>Rendah</v>
      </c>
      <c r="U2126" s="27">
        <f>IF(COUNTIFS($B$2:$B2126,$B2126,$D$2:$D2126,$D2126)=1,1,0)</f>
        <v>1</v>
      </c>
      <c r="V2126" s="27">
        <f t="shared" si="100"/>
        <v>2.0699999999999998</v>
      </c>
      <c r="W2126" s="27">
        <f t="shared" si="101"/>
        <v>8</v>
      </c>
      <c r="X2126" s="27">
        <f t="shared" si="99"/>
        <v>2.0699997874</v>
      </c>
    </row>
    <row r="2127" spans="1:24" x14ac:dyDescent="0.25">
      <c r="A2127" s="26">
        <v>46265</v>
      </c>
      <c r="B2127" s="27" t="s">
        <v>10426</v>
      </c>
      <c r="C2127" s="27" t="s">
        <v>2367</v>
      </c>
      <c r="D2127" s="27" t="s">
        <v>1307</v>
      </c>
      <c r="E2127" s="27" t="s">
        <v>35</v>
      </c>
      <c r="F2127" s="27" t="s">
        <v>23</v>
      </c>
      <c r="G2127" s="27" t="s">
        <v>36</v>
      </c>
      <c r="H2127" s="27" t="s">
        <v>24</v>
      </c>
      <c r="I2127" s="28">
        <v>62574500</v>
      </c>
      <c r="J2127" s="28">
        <v>0</v>
      </c>
      <c r="K2127" s="28">
        <v>62574500</v>
      </c>
      <c r="L2127" s="29">
        <v>4.88</v>
      </c>
      <c r="M2127" s="29">
        <f>IFERROR(_xlfn.XLOOKUP($B2127,'Ownership Metrics'!$A:$A,'Ownership Metrics'!$B:$B),"")</f>
        <v>57.61</v>
      </c>
      <c r="N2127" s="28">
        <f>IFERROR(_xlfn.XLOOKUP($B2127,'Ownership Metrics'!$A:$A,'Ownership Metrics'!$C:$C),"")</f>
        <v>238</v>
      </c>
      <c r="O2127" s="29">
        <f>IFERROR(_xlfn.XLOOKUP($B2127,'Ownership Metrics'!$A:$A,'Ownership Metrics'!$D:$D),"")</f>
        <v>9.8800000000000008</v>
      </c>
      <c r="P2127" s="29">
        <f>IFERROR(_xlfn.XLOOKUP($B2127,'Ownership Metrics'!$A:$A,'Ownership Metrics'!$E:$E),"")</f>
        <v>21.16</v>
      </c>
      <c r="Q2127" s="30">
        <f>IFERROR(_xlfn.XLOOKUP($B2127,'Ownership Metrics'!$A:$A,'Ownership Metrics'!$F:$F),"")</f>
        <v>10</v>
      </c>
      <c r="R2127" s="30">
        <f>IFERROR(_xlfn.XLOOKUP($B2127,'Ownership Metrics'!$A:$A,'Ownership Metrics'!$G:$G),"")</f>
        <v>19</v>
      </c>
      <c r="S2127" s="27" t="str">
        <f>IFERROR(_xlfn.XLOOKUP($B2127,'Ownership Metrics'!$A:$A,'Ownership Metrics'!$H:$H),"")</f>
        <v>Tersebar</v>
      </c>
      <c r="T2127" s="27" t="str">
        <f>IFERROR(_xlfn.XLOOKUP($B2127,'Ownership Metrics'!$A:$A,'Ownership Metrics'!$I:$I),"")</f>
        <v>Rendah</v>
      </c>
      <c r="U2127" s="27">
        <f>IF(COUNTIFS($B$2:$B2127,$B2127,$D$2:$D2127,$D2127)=1,1,0)</f>
        <v>1</v>
      </c>
      <c r="V2127" s="27">
        <f t="shared" si="100"/>
        <v>4.88</v>
      </c>
      <c r="W2127" s="27">
        <f t="shared" si="101"/>
        <v>3</v>
      </c>
      <c r="X2127" s="27">
        <f t="shared" si="99"/>
        <v>4.8799997873000001</v>
      </c>
    </row>
    <row r="2128" spans="1:24" x14ac:dyDescent="0.25">
      <c r="A2128" s="26">
        <v>46265</v>
      </c>
      <c r="B2128" s="27" t="s">
        <v>10426</v>
      </c>
      <c r="C2128" s="27" t="s">
        <v>2367</v>
      </c>
      <c r="D2128" s="27" t="s">
        <v>2371</v>
      </c>
      <c r="E2128" s="27" t="s">
        <v>44</v>
      </c>
      <c r="F2128" s="27" t="s">
        <v>23</v>
      </c>
      <c r="G2128" s="27"/>
      <c r="H2128" s="27" t="s">
        <v>24</v>
      </c>
      <c r="I2128" s="28">
        <v>60327300</v>
      </c>
      <c r="J2128" s="28">
        <v>0</v>
      </c>
      <c r="K2128" s="28">
        <v>60327300</v>
      </c>
      <c r="L2128" s="29">
        <v>4.7</v>
      </c>
      <c r="M2128" s="29">
        <f>IFERROR(_xlfn.XLOOKUP($B2128,'Ownership Metrics'!$A:$A,'Ownership Metrics'!$B:$B),"")</f>
        <v>57.61</v>
      </c>
      <c r="N2128" s="28">
        <f>IFERROR(_xlfn.XLOOKUP($B2128,'Ownership Metrics'!$A:$A,'Ownership Metrics'!$C:$C),"")</f>
        <v>238</v>
      </c>
      <c r="O2128" s="29">
        <f>IFERROR(_xlfn.XLOOKUP($B2128,'Ownership Metrics'!$A:$A,'Ownership Metrics'!$D:$D),"")</f>
        <v>9.8800000000000008</v>
      </c>
      <c r="P2128" s="29">
        <f>IFERROR(_xlfn.XLOOKUP($B2128,'Ownership Metrics'!$A:$A,'Ownership Metrics'!$E:$E),"")</f>
        <v>21.16</v>
      </c>
      <c r="Q2128" s="30">
        <f>IFERROR(_xlfn.XLOOKUP($B2128,'Ownership Metrics'!$A:$A,'Ownership Metrics'!$F:$F),"")</f>
        <v>10</v>
      </c>
      <c r="R2128" s="30">
        <f>IFERROR(_xlfn.XLOOKUP($B2128,'Ownership Metrics'!$A:$A,'Ownership Metrics'!$G:$G),"")</f>
        <v>19</v>
      </c>
      <c r="S2128" s="27" t="str">
        <f>IFERROR(_xlfn.XLOOKUP($B2128,'Ownership Metrics'!$A:$A,'Ownership Metrics'!$H:$H),"")</f>
        <v>Tersebar</v>
      </c>
      <c r="T2128" s="27" t="str">
        <f>IFERROR(_xlfn.XLOOKUP($B2128,'Ownership Metrics'!$A:$A,'Ownership Metrics'!$I:$I),"")</f>
        <v>Rendah</v>
      </c>
      <c r="U2128" s="27">
        <f>IF(COUNTIFS($B$2:$B2128,$B2128,$D$2:$D2128,$D2128)=1,1,0)</f>
        <v>1</v>
      </c>
      <c r="V2128" s="27">
        <f t="shared" si="100"/>
        <v>4.7</v>
      </c>
      <c r="W2128" s="27">
        <f t="shared" si="101"/>
        <v>5</v>
      </c>
      <c r="X2128" s="27">
        <f t="shared" si="99"/>
        <v>4.6999997872000003</v>
      </c>
    </row>
    <row r="2129" spans="1:24" x14ac:dyDescent="0.25">
      <c r="A2129" s="26">
        <v>46265</v>
      </c>
      <c r="B2129" s="27" t="s">
        <v>10426</v>
      </c>
      <c r="C2129" s="27" t="s">
        <v>2367</v>
      </c>
      <c r="D2129" s="27" t="s">
        <v>2372</v>
      </c>
      <c r="E2129" s="27" t="s">
        <v>72</v>
      </c>
      <c r="F2129" s="27" t="s">
        <v>32</v>
      </c>
      <c r="G2129" s="27"/>
      <c r="H2129" s="27" t="s">
        <v>1699</v>
      </c>
      <c r="I2129" s="28">
        <v>47150000</v>
      </c>
      <c r="J2129" s="28">
        <v>0</v>
      </c>
      <c r="K2129" s="28">
        <v>47150000</v>
      </c>
      <c r="L2129" s="29">
        <v>3.67</v>
      </c>
      <c r="M2129" s="29">
        <f>IFERROR(_xlfn.XLOOKUP($B2129,'Ownership Metrics'!$A:$A,'Ownership Metrics'!$B:$B),"")</f>
        <v>57.61</v>
      </c>
      <c r="N2129" s="28">
        <f>IFERROR(_xlfn.XLOOKUP($B2129,'Ownership Metrics'!$A:$A,'Ownership Metrics'!$C:$C),"")</f>
        <v>238</v>
      </c>
      <c r="O2129" s="29">
        <f>IFERROR(_xlfn.XLOOKUP($B2129,'Ownership Metrics'!$A:$A,'Ownership Metrics'!$D:$D),"")</f>
        <v>9.8800000000000008</v>
      </c>
      <c r="P2129" s="29">
        <f>IFERROR(_xlfn.XLOOKUP($B2129,'Ownership Metrics'!$A:$A,'Ownership Metrics'!$E:$E),"")</f>
        <v>21.16</v>
      </c>
      <c r="Q2129" s="30">
        <f>IFERROR(_xlfn.XLOOKUP($B2129,'Ownership Metrics'!$A:$A,'Ownership Metrics'!$F:$F),"")</f>
        <v>10</v>
      </c>
      <c r="R2129" s="30">
        <f>IFERROR(_xlfn.XLOOKUP($B2129,'Ownership Metrics'!$A:$A,'Ownership Metrics'!$G:$G),"")</f>
        <v>19</v>
      </c>
      <c r="S2129" s="27" t="str">
        <f>IFERROR(_xlfn.XLOOKUP($B2129,'Ownership Metrics'!$A:$A,'Ownership Metrics'!$H:$H),"")</f>
        <v>Tersebar</v>
      </c>
      <c r="T2129" s="27" t="str">
        <f>IFERROR(_xlfn.XLOOKUP($B2129,'Ownership Metrics'!$A:$A,'Ownership Metrics'!$I:$I),"")</f>
        <v>Rendah</v>
      </c>
      <c r="U2129" s="27">
        <f>IF(COUNTIFS($B$2:$B2129,$B2129,$D$2:$D2129,$D2129)=1,1,0)</f>
        <v>1</v>
      </c>
      <c r="V2129" s="27">
        <f t="shared" si="100"/>
        <v>3.67</v>
      </c>
      <c r="W2129" s="27">
        <f t="shared" si="101"/>
        <v>6</v>
      </c>
      <c r="X2129" s="27">
        <f t="shared" si="99"/>
        <v>3.6699997871000001</v>
      </c>
    </row>
    <row r="2130" spans="1:24" x14ac:dyDescent="0.25">
      <c r="A2130" s="26">
        <v>46265</v>
      </c>
      <c r="B2130" s="27" t="s">
        <v>10426</v>
      </c>
      <c r="C2130" s="27" t="s">
        <v>2367</v>
      </c>
      <c r="D2130" s="27" t="s">
        <v>568</v>
      </c>
      <c r="E2130" s="27" t="s">
        <v>72</v>
      </c>
      <c r="F2130" s="27" t="s">
        <v>32</v>
      </c>
      <c r="G2130" s="27"/>
      <c r="H2130" s="27" t="s">
        <v>569</v>
      </c>
      <c r="I2130" s="28">
        <v>126833900</v>
      </c>
      <c r="J2130" s="28">
        <v>0</v>
      </c>
      <c r="K2130" s="28">
        <v>126833900</v>
      </c>
      <c r="L2130" s="29">
        <v>9.8800000000000008</v>
      </c>
      <c r="M2130" s="29">
        <f>IFERROR(_xlfn.XLOOKUP($B2130,'Ownership Metrics'!$A:$A,'Ownership Metrics'!$B:$B),"")</f>
        <v>57.61</v>
      </c>
      <c r="N2130" s="28">
        <f>IFERROR(_xlfn.XLOOKUP($B2130,'Ownership Metrics'!$A:$A,'Ownership Metrics'!$C:$C),"")</f>
        <v>238</v>
      </c>
      <c r="O2130" s="29">
        <f>IFERROR(_xlfn.XLOOKUP($B2130,'Ownership Metrics'!$A:$A,'Ownership Metrics'!$D:$D),"")</f>
        <v>9.8800000000000008</v>
      </c>
      <c r="P2130" s="29">
        <f>IFERROR(_xlfn.XLOOKUP($B2130,'Ownership Metrics'!$A:$A,'Ownership Metrics'!$E:$E),"")</f>
        <v>21.16</v>
      </c>
      <c r="Q2130" s="30">
        <f>IFERROR(_xlfn.XLOOKUP($B2130,'Ownership Metrics'!$A:$A,'Ownership Metrics'!$F:$F),"")</f>
        <v>10</v>
      </c>
      <c r="R2130" s="30">
        <f>IFERROR(_xlfn.XLOOKUP($B2130,'Ownership Metrics'!$A:$A,'Ownership Metrics'!$G:$G),"")</f>
        <v>19</v>
      </c>
      <c r="S2130" s="27" t="str">
        <f>IFERROR(_xlfn.XLOOKUP($B2130,'Ownership Metrics'!$A:$A,'Ownership Metrics'!$H:$H),"")</f>
        <v>Tersebar</v>
      </c>
      <c r="T2130" s="27" t="str">
        <f>IFERROR(_xlfn.XLOOKUP($B2130,'Ownership Metrics'!$A:$A,'Ownership Metrics'!$I:$I),"")</f>
        <v>Rendah</v>
      </c>
      <c r="U2130" s="27">
        <f>IF(COUNTIFS($B$2:$B2130,$B2130,$D$2:$D2130,$D2130)=1,1,0)</f>
        <v>1</v>
      </c>
      <c r="V2130" s="27">
        <f t="shared" si="100"/>
        <v>9.8800000000000008</v>
      </c>
      <c r="W2130" s="27">
        <f t="shared" si="101"/>
        <v>1</v>
      </c>
      <c r="X2130" s="27">
        <f t="shared" si="99"/>
        <v>9.8799997870000009</v>
      </c>
    </row>
    <row r="2131" spans="1:24" x14ac:dyDescent="0.25">
      <c r="A2131" s="26">
        <v>46265</v>
      </c>
      <c r="B2131" s="27" t="s">
        <v>10426</v>
      </c>
      <c r="C2131" s="27" t="s">
        <v>2367</v>
      </c>
      <c r="D2131" s="27" t="s">
        <v>2373</v>
      </c>
      <c r="E2131" s="27" t="s">
        <v>124</v>
      </c>
      <c r="F2131" s="27" t="s">
        <v>32</v>
      </c>
      <c r="G2131" s="27"/>
      <c r="H2131" s="27" t="s">
        <v>135</v>
      </c>
      <c r="I2131" s="28">
        <v>62620000</v>
      </c>
      <c r="J2131" s="28">
        <v>0</v>
      </c>
      <c r="K2131" s="28">
        <v>62620000</v>
      </c>
      <c r="L2131" s="29">
        <v>4.88</v>
      </c>
      <c r="M2131" s="29">
        <f>IFERROR(_xlfn.XLOOKUP($B2131,'Ownership Metrics'!$A:$A,'Ownership Metrics'!$B:$B),"")</f>
        <v>57.61</v>
      </c>
      <c r="N2131" s="28">
        <f>IFERROR(_xlfn.XLOOKUP($B2131,'Ownership Metrics'!$A:$A,'Ownership Metrics'!$C:$C),"")</f>
        <v>238</v>
      </c>
      <c r="O2131" s="29">
        <f>IFERROR(_xlfn.XLOOKUP($B2131,'Ownership Metrics'!$A:$A,'Ownership Metrics'!$D:$D),"")</f>
        <v>9.8800000000000008</v>
      </c>
      <c r="P2131" s="29">
        <f>IFERROR(_xlfn.XLOOKUP($B2131,'Ownership Metrics'!$A:$A,'Ownership Metrics'!$E:$E),"")</f>
        <v>21.16</v>
      </c>
      <c r="Q2131" s="30">
        <f>IFERROR(_xlfn.XLOOKUP($B2131,'Ownership Metrics'!$A:$A,'Ownership Metrics'!$F:$F),"")</f>
        <v>10</v>
      </c>
      <c r="R2131" s="30">
        <f>IFERROR(_xlfn.XLOOKUP($B2131,'Ownership Metrics'!$A:$A,'Ownership Metrics'!$G:$G),"")</f>
        <v>19</v>
      </c>
      <c r="S2131" s="27" t="str">
        <f>IFERROR(_xlfn.XLOOKUP($B2131,'Ownership Metrics'!$A:$A,'Ownership Metrics'!$H:$H),"")</f>
        <v>Tersebar</v>
      </c>
      <c r="T2131" s="27" t="str">
        <f>IFERROR(_xlfn.XLOOKUP($B2131,'Ownership Metrics'!$A:$A,'Ownership Metrics'!$I:$I),"")</f>
        <v>Rendah</v>
      </c>
      <c r="U2131" s="27">
        <f>IF(COUNTIFS($B$2:$B2131,$B2131,$D$2:$D2131,$D2131)=1,1,0)</f>
        <v>1</v>
      </c>
      <c r="V2131" s="27">
        <f t="shared" si="100"/>
        <v>4.88</v>
      </c>
      <c r="W2131" s="27">
        <f t="shared" si="101"/>
        <v>4</v>
      </c>
      <c r="X2131" s="27">
        <f t="shared" si="99"/>
        <v>4.8799997869</v>
      </c>
    </row>
    <row r="2132" spans="1:24" x14ac:dyDescent="0.25">
      <c r="A2132" s="26">
        <v>46265</v>
      </c>
      <c r="B2132" s="27" t="s">
        <v>10427</v>
      </c>
      <c r="C2132" s="27" t="s">
        <v>2375</v>
      </c>
      <c r="D2132" s="27" t="s">
        <v>1561</v>
      </c>
      <c r="E2132" s="27" t="s">
        <v>22</v>
      </c>
      <c r="F2132" s="27" t="s">
        <v>23</v>
      </c>
      <c r="G2132" s="27"/>
      <c r="H2132" s="27" t="s">
        <v>24</v>
      </c>
      <c r="I2132" s="28">
        <v>260802567</v>
      </c>
      <c r="J2132" s="28">
        <v>1578272332</v>
      </c>
      <c r="K2132" s="28">
        <v>1839074899</v>
      </c>
      <c r="L2132" s="29">
        <v>99.41</v>
      </c>
      <c r="M2132" s="29">
        <f>IFERROR(_xlfn.XLOOKUP($B2132,'Ownership Metrics'!$A:$A,'Ownership Metrics'!$B:$B),"")</f>
        <v>0.59</v>
      </c>
      <c r="N2132" s="28">
        <f>IFERROR(_xlfn.XLOOKUP($B2132,'Ownership Metrics'!$A:$A,'Ownership Metrics'!$C:$C),"")</f>
        <v>9882</v>
      </c>
      <c r="O2132" s="29">
        <f>IFERROR(_xlfn.XLOOKUP($B2132,'Ownership Metrics'!$A:$A,'Ownership Metrics'!$D:$D),"")</f>
        <v>99.41</v>
      </c>
      <c r="P2132" s="29">
        <f>IFERROR(_xlfn.XLOOKUP($B2132,'Ownership Metrics'!$A:$A,'Ownership Metrics'!$E:$E),"")</f>
        <v>99.41</v>
      </c>
      <c r="Q2132" s="30">
        <f>IFERROR(_xlfn.XLOOKUP($B2132,'Ownership Metrics'!$A:$A,'Ownership Metrics'!$F:$F),"")</f>
        <v>1</v>
      </c>
      <c r="R2132" s="30">
        <f>IFERROR(_xlfn.XLOOKUP($B2132,'Ownership Metrics'!$A:$A,'Ownership Metrics'!$G:$G),"")</f>
        <v>99</v>
      </c>
      <c r="S2132" s="27" t="str">
        <f>IFERROR(_xlfn.XLOOKUP($B2132,'Ownership Metrics'!$A:$A,'Ownership Metrics'!$H:$H),"")</f>
        <v>Mayoritas</v>
      </c>
      <c r="T2132" s="27" t="str">
        <f>IFERROR(_xlfn.XLOOKUP($B2132,'Ownership Metrics'!$A:$A,'Ownership Metrics'!$I:$I),"")</f>
        <v>Tinggi</v>
      </c>
      <c r="U2132" s="27">
        <f>IF(COUNTIFS($B$2:$B2132,$B2132,$D$2:$D2132,$D2132)=1,1,0)</f>
        <v>1</v>
      </c>
      <c r="V2132" s="27">
        <f t="shared" si="100"/>
        <v>99.41</v>
      </c>
      <c r="W2132" s="27">
        <f t="shared" si="101"/>
        <v>1</v>
      </c>
      <c r="X2132" s="27">
        <f t="shared" si="99"/>
        <v>99.4099997868</v>
      </c>
    </row>
    <row r="2133" spans="1:24" x14ac:dyDescent="0.25">
      <c r="A2133" s="26">
        <v>46265</v>
      </c>
      <c r="B2133" s="27" t="s">
        <v>10428</v>
      </c>
      <c r="C2133" s="27" t="s">
        <v>2377</v>
      </c>
      <c r="D2133" s="27" t="s">
        <v>2378</v>
      </c>
      <c r="E2133" s="27" t="s">
        <v>22</v>
      </c>
      <c r="F2133" s="27" t="s">
        <v>32</v>
      </c>
      <c r="G2133" s="27"/>
      <c r="H2133" s="27" t="s">
        <v>56</v>
      </c>
      <c r="I2133" s="28">
        <v>42941400</v>
      </c>
      <c r="J2133" s="28">
        <v>0</v>
      </c>
      <c r="K2133" s="28">
        <v>42941400</v>
      </c>
      <c r="L2133" s="29">
        <v>3.83</v>
      </c>
      <c r="M2133" s="29">
        <f>IFERROR(_xlfn.XLOOKUP($B2133,'Ownership Metrics'!$A:$A,'Ownership Metrics'!$B:$B),"")</f>
        <v>4.05</v>
      </c>
      <c r="N2133" s="28">
        <f>IFERROR(_xlfn.XLOOKUP($B2133,'Ownership Metrics'!$A:$A,'Ownership Metrics'!$C:$C),"")</f>
        <v>8501</v>
      </c>
      <c r="O2133" s="29">
        <f>IFERROR(_xlfn.XLOOKUP($B2133,'Ownership Metrics'!$A:$A,'Ownership Metrics'!$D:$D),"")</f>
        <v>92.12</v>
      </c>
      <c r="P2133" s="29">
        <f>IFERROR(_xlfn.XLOOKUP($B2133,'Ownership Metrics'!$A:$A,'Ownership Metrics'!$E:$E),"")</f>
        <v>95.95</v>
      </c>
      <c r="Q2133" s="30">
        <f>IFERROR(_xlfn.XLOOKUP($B2133,'Ownership Metrics'!$A:$A,'Ownership Metrics'!$F:$F),"")</f>
        <v>2</v>
      </c>
      <c r="R2133" s="30">
        <f>IFERROR(_xlfn.XLOOKUP($B2133,'Ownership Metrics'!$A:$A,'Ownership Metrics'!$G:$G),"")</f>
        <v>91</v>
      </c>
      <c r="S2133" s="27" t="str">
        <f>IFERROR(_xlfn.XLOOKUP($B2133,'Ownership Metrics'!$A:$A,'Ownership Metrics'!$H:$H),"")</f>
        <v>Mayoritas</v>
      </c>
      <c r="T2133" s="27" t="str">
        <f>IFERROR(_xlfn.XLOOKUP($B2133,'Ownership Metrics'!$A:$A,'Ownership Metrics'!$I:$I),"")</f>
        <v>Tinggi</v>
      </c>
      <c r="U2133" s="27">
        <f>IF(COUNTIFS($B$2:$B2133,$B2133,$D$2:$D2133,$D2133)=1,1,0)</f>
        <v>1</v>
      </c>
      <c r="V2133" s="27">
        <f t="shared" si="100"/>
        <v>3.83</v>
      </c>
      <c r="W2133" s="27">
        <f t="shared" si="101"/>
        <v>2</v>
      </c>
      <c r="X2133" s="27">
        <f t="shared" si="99"/>
        <v>3.8299997867000002</v>
      </c>
    </row>
    <row r="2134" spans="1:24" x14ac:dyDescent="0.25">
      <c r="A2134" s="26">
        <v>46265</v>
      </c>
      <c r="B2134" s="27" t="s">
        <v>10428</v>
      </c>
      <c r="C2134" s="27" t="s">
        <v>2377</v>
      </c>
      <c r="D2134" s="27" t="s">
        <v>2379</v>
      </c>
      <c r="E2134" s="27" t="s">
        <v>22</v>
      </c>
      <c r="F2134" s="27" t="s">
        <v>32</v>
      </c>
      <c r="G2134" s="27"/>
      <c r="H2134" s="27" t="s">
        <v>64</v>
      </c>
      <c r="I2134" s="28">
        <v>1031737312</v>
      </c>
      <c r="J2134" s="28">
        <v>0</v>
      </c>
      <c r="K2134" s="28">
        <v>1031737312</v>
      </c>
      <c r="L2134" s="29">
        <v>92.12</v>
      </c>
      <c r="M2134" s="29">
        <f>IFERROR(_xlfn.XLOOKUP($B2134,'Ownership Metrics'!$A:$A,'Ownership Metrics'!$B:$B),"")</f>
        <v>4.05</v>
      </c>
      <c r="N2134" s="28">
        <f>IFERROR(_xlfn.XLOOKUP($B2134,'Ownership Metrics'!$A:$A,'Ownership Metrics'!$C:$C),"")</f>
        <v>8501</v>
      </c>
      <c r="O2134" s="29">
        <f>IFERROR(_xlfn.XLOOKUP($B2134,'Ownership Metrics'!$A:$A,'Ownership Metrics'!$D:$D),"")</f>
        <v>92.12</v>
      </c>
      <c r="P2134" s="29">
        <f>IFERROR(_xlfn.XLOOKUP($B2134,'Ownership Metrics'!$A:$A,'Ownership Metrics'!$E:$E),"")</f>
        <v>95.95</v>
      </c>
      <c r="Q2134" s="30">
        <f>IFERROR(_xlfn.XLOOKUP($B2134,'Ownership Metrics'!$A:$A,'Ownership Metrics'!$F:$F),"")</f>
        <v>2</v>
      </c>
      <c r="R2134" s="30">
        <f>IFERROR(_xlfn.XLOOKUP($B2134,'Ownership Metrics'!$A:$A,'Ownership Metrics'!$G:$G),"")</f>
        <v>91</v>
      </c>
      <c r="S2134" s="27" t="str">
        <f>IFERROR(_xlfn.XLOOKUP($B2134,'Ownership Metrics'!$A:$A,'Ownership Metrics'!$H:$H),"")</f>
        <v>Mayoritas</v>
      </c>
      <c r="T2134" s="27" t="str">
        <f>IFERROR(_xlfn.XLOOKUP($B2134,'Ownership Metrics'!$A:$A,'Ownership Metrics'!$I:$I),"")</f>
        <v>Tinggi</v>
      </c>
      <c r="U2134" s="27">
        <f>IF(COUNTIFS($B$2:$B2134,$B2134,$D$2:$D2134,$D2134)=1,1,0)</f>
        <v>1</v>
      </c>
      <c r="V2134" s="27">
        <f t="shared" si="100"/>
        <v>92.12</v>
      </c>
      <c r="W2134" s="27">
        <f t="shared" si="101"/>
        <v>1</v>
      </c>
      <c r="X2134" s="27">
        <f t="shared" si="99"/>
        <v>92.119999786600005</v>
      </c>
    </row>
    <row r="2135" spans="1:24" x14ac:dyDescent="0.25">
      <c r="A2135" s="26">
        <v>46265</v>
      </c>
      <c r="B2135" s="27" t="s">
        <v>10429</v>
      </c>
      <c r="C2135" s="27" t="s">
        <v>2381</v>
      </c>
      <c r="D2135" s="27" t="s">
        <v>2382</v>
      </c>
      <c r="E2135" s="27" t="s">
        <v>22</v>
      </c>
      <c r="F2135" s="27" t="s">
        <v>23</v>
      </c>
      <c r="G2135" s="27"/>
      <c r="H2135" s="27" t="s">
        <v>24</v>
      </c>
      <c r="I2135" s="28">
        <v>344211517</v>
      </c>
      <c r="J2135" s="28">
        <v>0</v>
      </c>
      <c r="K2135" s="28">
        <v>344211517</v>
      </c>
      <c r="L2135" s="29">
        <v>3.72</v>
      </c>
      <c r="M2135" s="29">
        <f>IFERROR(_xlfn.XLOOKUP($B2135,'Ownership Metrics'!$A:$A,'Ownership Metrics'!$B:$B),"")</f>
        <v>2.16</v>
      </c>
      <c r="N2135" s="28">
        <f>IFERROR(_xlfn.XLOOKUP($B2135,'Ownership Metrics'!$A:$A,'Ownership Metrics'!$C:$C),"")</f>
        <v>2621</v>
      </c>
      <c r="O2135" s="29">
        <f>IFERROR(_xlfn.XLOOKUP($B2135,'Ownership Metrics'!$A:$A,'Ownership Metrics'!$D:$D),"")</f>
        <v>48.52</v>
      </c>
      <c r="P2135" s="29">
        <f>IFERROR(_xlfn.XLOOKUP($B2135,'Ownership Metrics'!$A:$A,'Ownership Metrics'!$E:$E),"")</f>
        <v>66.52</v>
      </c>
      <c r="Q2135" s="30">
        <f>IFERROR(_xlfn.XLOOKUP($B2135,'Ownership Metrics'!$A:$A,'Ownership Metrics'!$F:$F),"")</f>
        <v>14</v>
      </c>
      <c r="R2135" s="30">
        <f>IFERROR(_xlfn.XLOOKUP($B2135,'Ownership Metrics'!$A:$A,'Ownership Metrics'!$G:$G),"")</f>
        <v>41</v>
      </c>
      <c r="S2135" s="27" t="str">
        <f>IFERROR(_xlfn.XLOOKUP($B2135,'Ownership Metrics'!$A:$A,'Ownership Metrics'!$H:$H),"")</f>
        <v>Oligopoli</v>
      </c>
      <c r="T2135" s="27" t="str">
        <f>IFERROR(_xlfn.XLOOKUP($B2135,'Ownership Metrics'!$A:$A,'Ownership Metrics'!$I:$I),"")</f>
        <v>Sedang</v>
      </c>
      <c r="U2135" s="27">
        <f>IF(COUNTIFS($B$2:$B2135,$B2135,$D$2:$D2135,$D2135)=1,1,0)</f>
        <v>1</v>
      </c>
      <c r="V2135" s="27">
        <f t="shared" si="100"/>
        <v>3.72</v>
      </c>
      <c r="W2135" s="27">
        <f t="shared" si="101"/>
        <v>6</v>
      </c>
      <c r="X2135" s="27">
        <f t="shared" si="99"/>
        <v>3.7199997865000003</v>
      </c>
    </row>
    <row r="2136" spans="1:24" x14ac:dyDescent="0.25">
      <c r="A2136" s="26">
        <v>46265</v>
      </c>
      <c r="B2136" s="27" t="s">
        <v>10429</v>
      </c>
      <c r="C2136" s="27" t="s">
        <v>2381</v>
      </c>
      <c r="D2136" s="27" t="s">
        <v>2383</v>
      </c>
      <c r="E2136" s="27" t="s">
        <v>22</v>
      </c>
      <c r="F2136" s="27" t="s">
        <v>23</v>
      </c>
      <c r="G2136" s="27"/>
      <c r="H2136" s="27" t="s">
        <v>24</v>
      </c>
      <c r="I2136" s="28">
        <v>192978550</v>
      </c>
      <c r="J2136" s="28">
        <v>0</v>
      </c>
      <c r="K2136" s="28">
        <v>192978550</v>
      </c>
      <c r="L2136" s="29">
        <v>2.09</v>
      </c>
      <c r="M2136" s="29">
        <f>IFERROR(_xlfn.XLOOKUP($B2136,'Ownership Metrics'!$A:$A,'Ownership Metrics'!$B:$B),"")</f>
        <v>2.16</v>
      </c>
      <c r="N2136" s="28">
        <f>IFERROR(_xlfn.XLOOKUP($B2136,'Ownership Metrics'!$A:$A,'Ownership Metrics'!$C:$C),"")</f>
        <v>2621</v>
      </c>
      <c r="O2136" s="29">
        <f>IFERROR(_xlfn.XLOOKUP($B2136,'Ownership Metrics'!$A:$A,'Ownership Metrics'!$D:$D),"")</f>
        <v>48.52</v>
      </c>
      <c r="P2136" s="29">
        <f>IFERROR(_xlfn.XLOOKUP($B2136,'Ownership Metrics'!$A:$A,'Ownership Metrics'!$E:$E),"")</f>
        <v>66.52</v>
      </c>
      <c r="Q2136" s="30">
        <f>IFERROR(_xlfn.XLOOKUP($B2136,'Ownership Metrics'!$A:$A,'Ownership Metrics'!$F:$F),"")</f>
        <v>14</v>
      </c>
      <c r="R2136" s="30">
        <f>IFERROR(_xlfn.XLOOKUP($B2136,'Ownership Metrics'!$A:$A,'Ownership Metrics'!$G:$G),"")</f>
        <v>41</v>
      </c>
      <c r="S2136" s="27" t="str">
        <f>IFERROR(_xlfn.XLOOKUP($B2136,'Ownership Metrics'!$A:$A,'Ownership Metrics'!$H:$H),"")</f>
        <v>Oligopoli</v>
      </c>
      <c r="T2136" s="27" t="str">
        <f>IFERROR(_xlfn.XLOOKUP($B2136,'Ownership Metrics'!$A:$A,'Ownership Metrics'!$I:$I),"")</f>
        <v>Sedang</v>
      </c>
      <c r="U2136" s="27">
        <f>IF(COUNTIFS($B$2:$B2136,$B2136,$D$2:$D2136,$D2136)=1,1,0)</f>
        <v>1</v>
      </c>
      <c r="V2136" s="27">
        <f t="shared" si="100"/>
        <v>2.09</v>
      </c>
      <c r="W2136" s="27">
        <f t="shared" si="101"/>
        <v>10</v>
      </c>
      <c r="X2136" s="27">
        <f t="shared" si="99"/>
        <v>2.0899997863999999</v>
      </c>
    </row>
    <row r="2137" spans="1:24" x14ac:dyDescent="0.25">
      <c r="A2137" s="26">
        <v>46265</v>
      </c>
      <c r="B2137" s="27" t="s">
        <v>10429</v>
      </c>
      <c r="C2137" s="27" t="s">
        <v>2381</v>
      </c>
      <c r="D2137" s="27" t="s">
        <v>2384</v>
      </c>
      <c r="E2137" s="27" t="s">
        <v>22</v>
      </c>
      <c r="F2137" s="27" t="s">
        <v>23</v>
      </c>
      <c r="G2137" s="27"/>
      <c r="H2137" s="27" t="s">
        <v>24</v>
      </c>
      <c r="I2137" s="28">
        <v>113135298</v>
      </c>
      <c r="J2137" s="28">
        <v>0</v>
      </c>
      <c r="K2137" s="28">
        <v>113135298</v>
      </c>
      <c r="L2137" s="29">
        <v>1.22</v>
      </c>
      <c r="M2137" s="29">
        <f>IFERROR(_xlfn.XLOOKUP($B2137,'Ownership Metrics'!$A:$A,'Ownership Metrics'!$B:$B),"")</f>
        <v>2.16</v>
      </c>
      <c r="N2137" s="28">
        <f>IFERROR(_xlfn.XLOOKUP($B2137,'Ownership Metrics'!$A:$A,'Ownership Metrics'!$C:$C),"")</f>
        <v>2621</v>
      </c>
      <c r="O2137" s="29">
        <f>IFERROR(_xlfn.XLOOKUP($B2137,'Ownership Metrics'!$A:$A,'Ownership Metrics'!$D:$D),"")</f>
        <v>48.52</v>
      </c>
      <c r="P2137" s="29">
        <f>IFERROR(_xlfn.XLOOKUP($B2137,'Ownership Metrics'!$A:$A,'Ownership Metrics'!$E:$E),"")</f>
        <v>66.52</v>
      </c>
      <c r="Q2137" s="30">
        <f>IFERROR(_xlfn.XLOOKUP($B2137,'Ownership Metrics'!$A:$A,'Ownership Metrics'!$F:$F),"")</f>
        <v>14</v>
      </c>
      <c r="R2137" s="30">
        <f>IFERROR(_xlfn.XLOOKUP($B2137,'Ownership Metrics'!$A:$A,'Ownership Metrics'!$G:$G),"")</f>
        <v>41</v>
      </c>
      <c r="S2137" s="27" t="str">
        <f>IFERROR(_xlfn.XLOOKUP($B2137,'Ownership Metrics'!$A:$A,'Ownership Metrics'!$H:$H),"")</f>
        <v>Oligopoli</v>
      </c>
      <c r="T2137" s="27" t="str">
        <f>IFERROR(_xlfn.XLOOKUP($B2137,'Ownership Metrics'!$A:$A,'Ownership Metrics'!$I:$I),"")</f>
        <v>Sedang</v>
      </c>
      <c r="U2137" s="27">
        <f>IF(COUNTIFS($B$2:$B2137,$B2137,$D$2:$D2137,$D2137)=1,1,0)</f>
        <v>1</v>
      </c>
      <c r="V2137" s="27">
        <f t="shared" si="100"/>
        <v>1.22</v>
      </c>
      <c r="W2137" s="27">
        <f t="shared" si="101"/>
        <v>14</v>
      </c>
      <c r="X2137" s="27">
        <f t="shared" si="99"/>
        <v>1.2199997863000001</v>
      </c>
    </row>
    <row r="2138" spans="1:24" x14ac:dyDescent="0.25">
      <c r="A2138" s="26">
        <v>46265</v>
      </c>
      <c r="B2138" s="27" t="s">
        <v>10429</v>
      </c>
      <c r="C2138" s="27" t="s">
        <v>2381</v>
      </c>
      <c r="D2138" s="27" t="s">
        <v>1565</v>
      </c>
      <c r="E2138" s="27" t="s">
        <v>22</v>
      </c>
      <c r="F2138" s="27" t="s">
        <v>23</v>
      </c>
      <c r="G2138" s="27"/>
      <c r="H2138" s="27" t="s">
        <v>24</v>
      </c>
      <c r="I2138" s="28">
        <v>899011380</v>
      </c>
      <c r="J2138" s="28">
        <v>0</v>
      </c>
      <c r="K2138" s="28">
        <v>899011380</v>
      </c>
      <c r="L2138" s="29">
        <v>9.7200000000000006</v>
      </c>
      <c r="M2138" s="29">
        <f>IFERROR(_xlfn.XLOOKUP($B2138,'Ownership Metrics'!$A:$A,'Ownership Metrics'!$B:$B),"")</f>
        <v>2.16</v>
      </c>
      <c r="N2138" s="28">
        <f>IFERROR(_xlfn.XLOOKUP($B2138,'Ownership Metrics'!$A:$A,'Ownership Metrics'!$C:$C),"")</f>
        <v>2621</v>
      </c>
      <c r="O2138" s="29">
        <f>IFERROR(_xlfn.XLOOKUP($B2138,'Ownership Metrics'!$A:$A,'Ownership Metrics'!$D:$D),"")</f>
        <v>48.52</v>
      </c>
      <c r="P2138" s="29">
        <f>IFERROR(_xlfn.XLOOKUP($B2138,'Ownership Metrics'!$A:$A,'Ownership Metrics'!$E:$E),"")</f>
        <v>66.52</v>
      </c>
      <c r="Q2138" s="30">
        <f>IFERROR(_xlfn.XLOOKUP($B2138,'Ownership Metrics'!$A:$A,'Ownership Metrics'!$F:$F),"")</f>
        <v>14</v>
      </c>
      <c r="R2138" s="30">
        <f>IFERROR(_xlfn.XLOOKUP($B2138,'Ownership Metrics'!$A:$A,'Ownership Metrics'!$G:$G),"")</f>
        <v>41</v>
      </c>
      <c r="S2138" s="27" t="str">
        <f>IFERROR(_xlfn.XLOOKUP($B2138,'Ownership Metrics'!$A:$A,'Ownership Metrics'!$H:$H),"")</f>
        <v>Oligopoli</v>
      </c>
      <c r="T2138" s="27" t="str">
        <f>IFERROR(_xlfn.XLOOKUP($B2138,'Ownership Metrics'!$A:$A,'Ownership Metrics'!$I:$I),"")</f>
        <v>Sedang</v>
      </c>
      <c r="U2138" s="27">
        <f>IF(COUNTIFS($B$2:$B2138,$B2138,$D$2:$D2138,$D2138)=1,1,0)</f>
        <v>1</v>
      </c>
      <c r="V2138" s="27">
        <f t="shared" si="100"/>
        <v>9.7200000000000006</v>
      </c>
      <c r="W2138" s="27">
        <f t="shared" si="101"/>
        <v>2</v>
      </c>
      <c r="X2138" s="27">
        <f t="shared" si="99"/>
        <v>9.7199997862000007</v>
      </c>
    </row>
    <row r="2139" spans="1:24" x14ac:dyDescent="0.25">
      <c r="A2139" s="26">
        <v>46265</v>
      </c>
      <c r="B2139" s="27" t="s">
        <v>10429</v>
      </c>
      <c r="C2139" s="27" t="s">
        <v>2381</v>
      </c>
      <c r="D2139" s="27" t="s">
        <v>2385</v>
      </c>
      <c r="E2139" s="27" t="s">
        <v>22</v>
      </c>
      <c r="F2139" s="27" t="s">
        <v>23</v>
      </c>
      <c r="G2139" s="27"/>
      <c r="H2139" s="27" t="s">
        <v>24</v>
      </c>
      <c r="I2139" s="28">
        <v>336864702</v>
      </c>
      <c r="J2139" s="28">
        <v>0</v>
      </c>
      <c r="K2139" s="28">
        <v>336864702</v>
      </c>
      <c r="L2139" s="29">
        <v>3.64</v>
      </c>
      <c r="M2139" s="29">
        <f>IFERROR(_xlfn.XLOOKUP($B2139,'Ownership Metrics'!$A:$A,'Ownership Metrics'!$B:$B),"")</f>
        <v>2.16</v>
      </c>
      <c r="N2139" s="28">
        <f>IFERROR(_xlfn.XLOOKUP($B2139,'Ownership Metrics'!$A:$A,'Ownership Metrics'!$C:$C),"")</f>
        <v>2621</v>
      </c>
      <c r="O2139" s="29">
        <f>IFERROR(_xlfn.XLOOKUP($B2139,'Ownership Metrics'!$A:$A,'Ownership Metrics'!$D:$D),"")</f>
        <v>48.52</v>
      </c>
      <c r="P2139" s="29">
        <f>IFERROR(_xlfn.XLOOKUP($B2139,'Ownership Metrics'!$A:$A,'Ownership Metrics'!$E:$E),"")</f>
        <v>66.52</v>
      </c>
      <c r="Q2139" s="30">
        <f>IFERROR(_xlfn.XLOOKUP($B2139,'Ownership Metrics'!$A:$A,'Ownership Metrics'!$F:$F),"")</f>
        <v>14</v>
      </c>
      <c r="R2139" s="30">
        <f>IFERROR(_xlfn.XLOOKUP($B2139,'Ownership Metrics'!$A:$A,'Ownership Metrics'!$G:$G),"")</f>
        <v>41</v>
      </c>
      <c r="S2139" s="27" t="str">
        <f>IFERROR(_xlfn.XLOOKUP($B2139,'Ownership Metrics'!$A:$A,'Ownership Metrics'!$H:$H),"")</f>
        <v>Oligopoli</v>
      </c>
      <c r="T2139" s="27" t="str">
        <f>IFERROR(_xlfn.XLOOKUP($B2139,'Ownership Metrics'!$A:$A,'Ownership Metrics'!$I:$I),"")</f>
        <v>Sedang</v>
      </c>
      <c r="U2139" s="27">
        <f>IF(COUNTIFS($B$2:$B2139,$B2139,$D$2:$D2139,$D2139)=1,1,0)</f>
        <v>1</v>
      </c>
      <c r="V2139" s="27">
        <f t="shared" si="100"/>
        <v>3.64</v>
      </c>
      <c r="W2139" s="27">
        <f t="shared" si="101"/>
        <v>7</v>
      </c>
      <c r="X2139" s="27">
        <f t="shared" si="99"/>
        <v>3.6399997861000002</v>
      </c>
    </row>
    <row r="2140" spans="1:24" x14ac:dyDescent="0.25">
      <c r="A2140" s="26">
        <v>46265</v>
      </c>
      <c r="B2140" s="27" t="s">
        <v>10429</v>
      </c>
      <c r="C2140" s="27" t="s">
        <v>2381</v>
      </c>
      <c r="D2140" s="27" t="s">
        <v>2386</v>
      </c>
      <c r="E2140" s="27" t="s">
        <v>22</v>
      </c>
      <c r="F2140" s="27" t="s">
        <v>23</v>
      </c>
      <c r="G2140" s="27"/>
      <c r="H2140" s="27" t="s">
        <v>24</v>
      </c>
      <c r="I2140" s="28">
        <v>156533783</v>
      </c>
      <c r="J2140" s="28">
        <v>0</v>
      </c>
      <c r="K2140" s="28">
        <v>156533783</v>
      </c>
      <c r="L2140" s="29">
        <v>1.69</v>
      </c>
      <c r="M2140" s="29">
        <f>IFERROR(_xlfn.XLOOKUP($B2140,'Ownership Metrics'!$A:$A,'Ownership Metrics'!$B:$B),"")</f>
        <v>2.16</v>
      </c>
      <c r="N2140" s="28">
        <f>IFERROR(_xlfn.XLOOKUP($B2140,'Ownership Metrics'!$A:$A,'Ownership Metrics'!$C:$C),"")</f>
        <v>2621</v>
      </c>
      <c r="O2140" s="29">
        <f>IFERROR(_xlfn.XLOOKUP($B2140,'Ownership Metrics'!$A:$A,'Ownership Metrics'!$D:$D),"")</f>
        <v>48.52</v>
      </c>
      <c r="P2140" s="29">
        <f>IFERROR(_xlfn.XLOOKUP($B2140,'Ownership Metrics'!$A:$A,'Ownership Metrics'!$E:$E),"")</f>
        <v>66.52</v>
      </c>
      <c r="Q2140" s="30">
        <f>IFERROR(_xlfn.XLOOKUP($B2140,'Ownership Metrics'!$A:$A,'Ownership Metrics'!$F:$F),"")</f>
        <v>14</v>
      </c>
      <c r="R2140" s="30">
        <f>IFERROR(_xlfn.XLOOKUP($B2140,'Ownership Metrics'!$A:$A,'Ownership Metrics'!$G:$G),"")</f>
        <v>41</v>
      </c>
      <c r="S2140" s="27" t="str">
        <f>IFERROR(_xlfn.XLOOKUP($B2140,'Ownership Metrics'!$A:$A,'Ownership Metrics'!$H:$H),"")</f>
        <v>Oligopoli</v>
      </c>
      <c r="T2140" s="27" t="str">
        <f>IFERROR(_xlfn.XLOOKUP($B2140,'Ownership Metrics'!$A:$A,'Ownership Metrics'!$I:$I),"")</f>
        <v>Sedang</v>
      </c>
      <c r="U2140" s="27">
        <f>IF(COUNTIFS($B$2:$B2140,$B2140,$D$2:$D2140,$D2140)=1,1,0)</f>
        <v>1</v>
      </c>
      <c r="V2140" s="27">
        <f t="shared" si="100"/>
        <v>1.69</v>
      </c>
      <c r="W2140" s="27">
        <f t="shared" si="101"/>
        <v>12</v>
      </c>
      <c r="X2140" s="27">
        <f t="shared" si="99"/>
        <v>1.689999786</v>
      </c>
    </row>
    <row r="2141" spans="1:24" x14ac:dyDescent="0.25">
      <c r="A2141" s="26">
        <v>46265</v>
      </c>
      <c r="B2141" s="27" t="s">
        <v>10429</v>
      </c>
      <c r="C2141" s="27" t="s">
        <v>2381</v>
      </c>
      <c r="D2141" s="27" t="s">
        <v>2387</v>
      </c>
      <c r="E2141" s="27" t="s">
        <v>22</v>
      </c>
      <c r="F2141" s="27" t="s">
        <v>23</v>
      </c>
      <c r="G2141" s="27"/>
      <c r="H2141" s="27" t="s">
        <v>24</v>
      </c>
      <c r="I2141" s="28">
        <v>149072600</v>
      </c>
      <c r="J2141" s="28">
        <v>0</v>
      </c>
      <c r="K2141" s="28">
        <v>149072600</v>
      </c>
      <c r="L2141" s="29">
        <v>1.61</v>
      </c>
      <c r="M2141" s="29">
        <f>IFERROR(_xlfn.XLOOKUP($B2141,'Ownership Metrics'!$A:$A,'Ownership Metrics'!$B:$B),"")</f>
        <v>2.16</v>
      </c>
      <c r="N2141" s="28">
        <f>IFERROR(_xlfn.XLOOKUP($B2141,'Ownership Metrics'!$A:$A,'Ownership Metrics'!$C:$C),"")</f>
        <v>2621</v>
      </c>
      <c r="O2141" s="29">
        <f>IFERROR(_xlfn.XLOOKUP($B2141,'Ownership Metrics'!$A:$A,'Ownership Metrics'!$D:$D),"")</f>
        <v>48.52</v>
      </c>
      <c r="P2141" s="29">
        <f>IFERROR(_xlfn.XLOOKUP($B2141,'Ownership Metrics'!$A:$A,'Ownership Metrics'!$E:$E),"")</f>
        <v>66.52</v>
      </c>
      <c r="Q2141" s="30">
        <f>IFERROR(_xlfn.XLOOKUP($B2141,'Ownership Metrics'!$A:$A,'Ownership Metrics'!$F:$F),"")</f>
        <v>14</v>
      </c>
      <c r="R2141" s="30">
        <f>IFERROR(_xlfn.XLOOKUP($B2141,'Ownership Metrics'!$A:$A,'Ownership Metrics'!$G:$G),"")</f>
        <v>41</v>
      </c>
      <c r="S2141" s="27" t="str">
        <f>IFERROR(_xlfn.XLOOKUP($B2141,'Ownership Metrics'!$A:$A,'Ownership Metrics'!$H:$H),"")</f>
        <v>Oligopoli</v>
      </c>
      <c r="T2141" s="27" t="str">
        <f>IFERROR(_xlfn.XLOOKUP($B2141,'Ownership Metrics'!$A:$A,'Ownership Metrics'!$I:$I),"")</f>
        <v>Sedang</v>
      </c>
      <c r="U2141" s="27">
        <f>IF(COUNTIFS($B$2:$B2141,$B2141,$D$2:$D2141,$D2141)=1,1,0)</f>
        <v>1</v>
      </c>
      <c r="V2141" s="27">
        <f t="shared" si="100"/>
        <v>1.61</v>
      </c>
      <c r="W2141" s="27">
        <f t="shared" si="101"/>
        <v>13</v>
      </c>
      <c r="X2141" s="27">
        <f t="shared" si="99"/>
        <v>1.6099997859000001</v>
      </c>
    </row>
    <row r="2142" spans="1:24" x14ac:dyDescent="0.25">
      <c r="A2142" s="26">
        <v>46265</v>
      </c>
      <c r="B2142" s="27" t="s">
        <v>10429</v>
      </c>
      <c r="C2142" s="27" t="s">
        <v>2381</v>
      </c>
      <c r="D2142" s="27" t="s">
        <v>2388</v>
      </c>
      <c r="E2142" s="27" t="s">
        <v>22</v>
      </c>
      <c r="F2142" s="27" t="s">
        <v>23</v>
      </c>
      <c r="G2142" s="27"/>
      <c r="H2142" s="27" t="s">
        <v>24</v>
      </c>
      <c r="I2142" s="28">
        <v>417613200</v>
      </c>
      <c r="J2142" s="28">
        <v>0</v>
      </c>
      <c r="K2142" s="28">
        <v>417613200</v>
      </c>
      <c r="L2142" s="29">
        <v>4.51</v>
      </c>
      <c r="M2142" s="29">
        <f>IFERROR(_xlfn.XLOOKUP($B2142,'Ownership Metrics'!$A:$A,'Ownership Metrics'!$B:$B),"")</f>
        <v>2.16</v>
      </c>
      <c r="N2142" s="28">
        <f>IFERROR(_xlfn.XLOOKUP($B2142,'Ownership Metrics'!$A:$A,'Ownership Metrics'!$C:$C),"")</f>
        <v>2621</v>
      </c>
      <c r="O2142" s="29">
        <f>IFERROR(_xlfn.XLOOKUP($B2142,'Ownership Metrics'!$A:$A,'Ownership Metrics'!$D:$D),"")</f>
        <v>48.52</v>
      </c>
      <c r="P2142" s="29">
        <f>IFERROR(_xlfn.XLOOKUP($B2142,'Ownership Metrics'!$A:$A,'Ownership Metrics'!$E:$E),"")</f>
        <v>66.52</v>
      </c>
      <c r="Q2142" s="30">
        <f>IFERROR(_xlfn.XLOOKUP($B2142,'Ownership Metrics'!$A:$A,'Ownership Metrics'!$F:$F),"")</f>
        <v>14</v>
      </c>
      <c r="R2142" s="30">
        <f>IFERROR(_xlfn.XLOOKUP($B2142,'Ownership Metrics'!$A:$A,'Ownership Metrics'!$G:$G),"")</f>
        <v>41</v>
      </c>
      <c r="S2142" s="27" t="str">
        <f>IFERROR(_xlfn.XLOOKUP($B2142,'Ownership Metrics'!$A:$A,'Ownership Metrics'!$H:$H),"")</f>
        <v>Oligopoli</v>
      </c>
      <c r="T2142" s="27" t="str">
        <f>IFERROR(_xlfn.XLOOKUP($B2142,'Ownership Metrics'!$A:$A,'Ownership Metrics'!$I:$I),"")</f>
        <v>Sedang</v>
      </c>
      <c r="U2142" s="27">
        <f>IF(COUNTIFS($B$2:$B2142,$B2142,$D$2:$D2142,$D2142)=1,1,0)</f>
        <v>1</v>
      </c>
      <c r="V2142" s="27">
        <f t="shared" si="100"/>
        <v>4.51</v>
      </c>
      <c r="W2142" s="27">
        <f t="shared" si="101"/>
        <v>5</v>
      </c>
      <c r="X2142" s="27">
        <f t="shared" si="99"/>
        <v>4.5099997857999998</v>
      </c>
    </row>
    <row r="2143" spans="1:24" x14ac:dyDescent="0.25">
      <c r="A2143" s="26">
        <v>46265</v>
      </c>
      <c r="B2143" s="27" t="s">
        <v>10429</v>
      </c>
      <c r="C2143" s="27" t="s">
        <v>2381</v>
      </c>
      <c r="D2143" s="27" t="s">
        <v>1572</v>
      </c>
      <c r="E2143" s="27" t="s">
        <v>22</v>
      </c>
      <c r="F2143" s="27" t="s">
        <v>23</v>
      </c>
      <c r="G2143" s="27"/>
      <c r="H2143" s="27" t="s">
        <v>24</v>
      </c>
      <c r="I2143" s="28">
        <v>434000000</v>
      </c>
      <c r="J2143" s="28">
        <v>0</v>
      </c>
      <c r="K2143" s="28">
        <v>434000000</v>
      </c>
      <c r="L2143" s="29">
        <v>4.6900000000000004</v>
      </c>
      <c r="M2143" s="29">
        <f>IFERROR(_xlfn.XLOOKUP($B2143,'Ownership Metrics'!$A:$A,'Ownership Metrics'!$B:$B),"")</f>
        <v>2.16</v>
      </c>
      <c r="N2143" s="28">
        <f>IFERROR(_xlfn.XLOOKUP($B2143,'Ownership Metrics'!$A:$A,'Ownership Metrics'!$C:$C),"")</f>
        <v>2621</v>
      </c>
      <c r="O2143" s="29">
        <f>IFERROR(_xlfn.XLOOKUP($B2143,'Ownership Metrics'!$A:$A,'Ownership Metrics'!$D:$D),"")</f>
        <v>48.52</v>
      </c>
      <c r="P2143" s="29">
        <f>IFERROR(_xlfn.XLOOKUP($B2143,'Ownership Metrics'!$A:$A,'Ownership Metrics'!$E:$E),"")</f>
        <v>66.52</v>
      </c>
      <c r="Q2143" s="30">
        <f>IFERROR(_xlfn.XLOOKUP($B2143,'Ownership Metrics'!$A:$A,'Ownership Metrics'!$F:$F),"")</f>
        <v>14</v>
      </c>
      <c r="R2143" s="30">
        <f>IFERROR(_xlfn.XLOOKUP($B2143,'Ownership Metrics'!$A:$A,'Ownership Metrics'!$G:$G),"")</f>
        <v>41</v>
      </c>
      <c r="S2143" s="27" t="str">
        <f>IFERROR(_xlfn.XLOOKUP($B2143,'Ownership Metrics'!$A:$A,'Ownership Metrics'!$H:$H),"")</f>
        <v>Oligopoli</v>
      </c>
      <c r="T2143" s="27" t="str">
        <f>IFERROR(_xlfn.XLOOKUP($B2143,'Ownership Metrics'!$A:$A,'Ownership Metrics'!$I:$I),"")</f>
        <v>Sedang</v>
      </c>
      <c r="U2143" s="27">
        <f>IF(COUNTIFS($B$2:$B2143,$B2143,$D$2:$D2143,$D2143)=1,1,0)</f>
        <v>1</v>
      </c>
      <c r="V2143" s="27">
        <f t="shared" si="100"/>
        <v>4.6900000000000004</v>
      </c>
      <c r="W2143" s="27">
        <f t="shared" si="101"/>
        <v>4</v>
      </c>
      <c r="X2143" s="27">
        <f t="shared" si="99"/>
        <v>4.6899997857000004</v>
      </c>
    </row>
    <row r="2144" spans="1:24" x14ac:dyDescent="0.25">
      <c r="A2144" s="26">
        <v>46265</v>
      </c>
      <c r="B2144" s="27" t="s">
        <v>10429</v>
      </c>
      <c r="C2144" s="27" t="s">
        <v>2381</v>
      </c>
      <c r="D2144" s="27" t="s">
        <v>1573</v>
      </c>
      <c r="E2144" s="27" t="s">
        <v>22</v>
      </c>
      <c r="F2144" s="27" t="s">
        <v>23</v>
      </c>
      <c r="G2144" s="27"/>
      <c r="H2144" s="27" t="s">
        <v>24</v>
      </c>
      <c r="I2144" s="28">
        <v>13845174</v>
      </c>
      <c r="J2144" s="28">
        <v>293599900</v>
      </c>
      <c r="K2144" s="28">
        <v>307445074</v>
      </c>
      <c r="L2144" s="29">
        <v>3.32</v>
      </c>
      <c r="M2144" s="29">
        <f>IFERROR(_xlfn.XLOOKUP($B2144,'Ownership Metrics'!$A:$A,'Ownership Metrics'!$B:$B),"")</f>
        <v>2.16</v>
      </c>
      <c r="N2144" s="28">
        <f>IFERROR(_xlfn.XLOOKUP($B2144,'Ownership Metrics'!$A:$A,'Ownership Metrics'!$C:$C),"")</f>
        <v>2621</v>
      </c>
      <c r="O2144" s="29">
        <f>IFERROR(_xlfn.XLOOKUP($B2144,'Ownership Metrics'!$A:$A,'Ownership Metrics'!$D:$D),"")</f>
        <v>48.52</v>
      </c>
      <c r="P2144" s="29">
        <f>IFERROR(_xlfn.XLOOKUP($B2144,'Ownership Metrics'!$A:$A,'Ownership Metrics'!$E:$E),"")</f>
        <v>66.52</v>
      </c>
      <c r="Q2144" s="30">
        <f>IFERROR(_xlfn.XLOOKUP($B2144,'Ownership Metrics'!$A:$A,'Ownership Metrics'!$F:$F),"")</f>
        <v>14</v>
      </c>
      <c r="R2144" s="30">
        <f>IFERROR(_xlfn.XLOOKUP($B2144,'Ownership Metrics'!$A:$A,'Ownership Metrics'!$G:$G),"")</f>
        <v>41</v>
      </c>
      <c r="S2144" s="27" t="str">
        <f>IFERROR(_xlfn.XLOOKUP($B2144,'Ownership Metrics'!$A:$A,'Ownership Metrics'!$H:$H),"")</f>
        <v>Oligopoli</v>
      </c>
      <c r="T2144" s="27" t="str">
        <f>IFERROR(_xlfn.XLOOKUP($B2144,'Ownership Metrics'!$A:$A,'Ownership Metrics'!$I:$I),"")</f>
        <v>Sedang</v>
      </c>
      <c r="U2144" s="27">
        <f>IF(COUNTIFS($B$2:$B2144,$B2144,$D$2:$D2144,$D2144)=1,1,0)</f>
        <v>1</v>
      </c>
      <c r="V2144" s="27">
        <f t="shared" si="100"/>
        <v>3.32</v>
      </c>
      <c r="W2144" s="27">
        <f t="shared" si="101"/>
        <v>8</v>
      </c>
      <c r="X2144" s="27">
        <f t="shared" si="99"/>
        <v>3.3199997855999999</v>
      </c>
    </row>
    <row r="2145" spans="1:24" x14ac:dyDescent="0.25">
      <c r="A2145" s="26">
        <v>46265</v>
      </c>
      <c r="B2145" s="27" t="s">
        <v>10429</v>
      </c>
      <c r="C2145" s="27" t="s">
        <v>2381</v>
      </c>
      <c r="D2145" s="27" t="s">
        <v>2389</v>
      </c>
      <c r="E2145" s="27"/>
      <c r="F2145" s="27"/>
      <c r="G2145" s="27"/>
      <c r="H2145" s="27"/>
      <c r="I2145" s="28">
        <v>0</v>
      </c>
      <c r="J2145" s="28">
        <v>264601124</v>
      </c>
      <c r="K2145" s="28">
        <v>264601124</v>
      </c>
      <c r="L2145" s="29">
        <v>2.86</v>
      </c>
      <c r="M2145" s="29">
        <f>IFERROR(_xlfn.XLOOKUP($B2145,'Ownership Metrics'!$A:$A,'Ownership Metrics'!$B:$B),"")</f>
        <v>2.16</v>
      </c>
      <c r="N2145" s="28">
        <f>IFERROR(_xlfn.XLOOKUP($B2145,'Ownership Metrics'!$A:$A,'Ownership Metrics'!$C:$C),"")</f>
        <v>2621</v>
      </c>
      <c r="O2145" s="29">
        <f>IFERROR(_xlfn.XLOOKUP($B2145,'Ownership Metrics'!$A:$A,'Ownership Metrics'!$D:$D),"")</f>
        <v>48.52</v>
      </c>
      <c r="P2145" s="29">
        <f>IFERROR(_xlfn.XLOOKUP($B2145,'Ownership Metrics'!$A:$A,'Ownership Metrics'!$E:$E),"")</f>
        <v>66.52</v>
      </c>
      <c r="Q2145" s="30">
        <f>IFERROR(_xlfn.XLOOKUP($B2145,'Ownership Metrics'!$A:$A,'Ownership Metrics'!$F:$F),"")</f>
        <v>14</v>
      </c>
      <c r="R2145" s="30">
        <f>IFERROR(_xlfn.XLOOKUP($B2145,'Ownership Metrics'!$A:$A,'Ownership Metrics'!$G:$G),"")</f>
        <v>41</v>
      </c>
      <c r="S2145" s="27" t="str">
        <f>IFERROR(_xlfn.XLOOKUP($B2145,'Ownership Metrics'!$A:$A,'Ownership Metrics'!$H:$H),"")</f>
        <v>Oligopoli</v>
      </c>
      <c r="T2145" s="27" t="str">
        <f>IFERROR(_xlfn.XLOOKUP($B2145,'Ownership Metrics'!$A:$A,'Ownership Metrics'!$I:$I),"")</f>
        <v>Sedang</v>
      </c>
      <c r="U2145" s="27">
        <f>IF(COUNTIFS($B$2:$B2145,$B2145,$D$2:$D2145,$D2145)=1,1,0)</f>
        <v>1</v>
      </c>
      <c r="V2145" s="27">
        <f t="shared" si="100"/>
        <v>2.86</v>
      </c>
      <c r="W2145" s="27">
        <f t="shared" si="101"/>
        <v>9</v>
      </c>
      <c r="X2145" s="27">
        <f t="shared" si="99"/>
        <v>2.8599997854999999</v>
      </c>
    </row>
    <row r="2146" spans="1:24" x14ac:dyDescent="0.25">
      <c r="A2146" s="26">
        <v>46265</v>
      </c>
      <c r="B2146" s="27" t="s">
        <v>10429</v>
      </c>
      <c r="C2146" s="27" t="s">
        <v>2381</v>
      </c>
      <c r="D2146" s="27" t="s">
        <v>2390</v>
      </c>
      <c r="E2146" s="27"/>
      <c r="F2146" s="27"/>
      <c r="G2146" s="27"/>
      <c r="H2146" s="27"/>
      <c r="I2146" s="28">
        <v>0</v>
      </c>
      <c r="J2146" s="28">
        <v>4489671120</v>
      </c>
      <c r="K2146" s="28">
        <v>4489671120</v>
      </c>
      <c r="L2146" s="29">
        <v>48.52</v>
      </c>
      <c r="M2146" s="29">
        <f>IFERROR(_xlfn.XLOOKUP($B2146,'Ownership Metrics'!$A:$A,'Ownership Metrics'!$B:$B),"")</f>
        <v>2.16</v>
      </c>
      <c r="N2146" s="28">
        <f>IFERROR(_xlfn.XLOOKUP($B2146,'Ownership Metrics'!$A:$A,'Ownership Metrics'!$C:$C),"")</f>
        <v>2621</v>
      </c>
      <c r="O2146" s="29">
        <f>IFERROR(_xlfn.XLOOKUP($B2146,'Ownership Metrics'!$A:$A,'Ownership Metrics'!$D:$D),"")</f>
        <v>48.52</v>
      </c>
      <c r="P2146" s="29">
        <f>IFERROR(_xlfn.XLOOKUP($B2146,'Ownership Metrics'!$A:$A,'Ownership Metrics'!$E:$E),"")</f>
        <v>66.52</v>
      </c>
      <c r="Q2146" s="30">
        <f>IFERROR(_xlfn.XLOOKUP($B2146,'Ownership Metrics'!$A:$A,'Ownership Metrics'!$F:$F),"")</f>
        <v>14</v>
      </c>
      <c r="R2146" s="30">
        <f>IFERROR(_xlfn.XLOOKUP($B2146,'Ownership Metrics'!$A:$A,'Ownership Metrics'!$G:$G),"")</f>
        <v>41</v>
      </c>
      <c r="S2146" s="27" t="str">
        <f>IFERROR(_xlfn.XLOOKUP($B2146,'Ownership Metrics'!$A:$A,'Ownership Metrics'!$H:$H),"")</f>
        <v>Oligopoli</v>
      </c>
      <c r="T2146" s="27" t="str">
        <f>IFERROR(_xlfn.XLOOKUP($B2146,'Ownership Metrics'!$A:$A,'Ownership Metrics'!$I:$I),"")</f>
        <v>Sedang</v>
      </c>
      <c r="U2146" s="27">
        <f>IF(COUNTIFS($B$2:$B2146,$B2146,$D$2:$D2146,$D2146)=1,1,0)</f>
        <v>1</v>
      </c>
      <c r="V2146" s="27">
        <f t="shared" si="100"/>
        <v>48.52</v>
      </c>
      <c r="W2146" s="27">
        <f t="shared" si="101"/>
        <v>1</v>
      </c>
      <c r="X2146" s="27">
        <f t="shared" si="99"/>
        <v>48.519999785400003</v>
      </c>
    </row>
    <row r="2147" spans="1:24" x14ac:dyDescent="0.25">
      <c r="A2147" s="26">
        <v>46265</v>
      </c>
      <c r="B2147" s="27" t="s">
        <v>10429</v>
      </c>
      <c r="C2147" s="27" t="s">
        <v>2381</v>
      </c>
      <c r="D2147" s="27" t="s">
        <v>208</v>
      </c>
      <c r="E2147" s="27" t="s">
        <v>44</v>
      </c>
      <c r="F2147" s="27" t="s">
        <v>23</v>
      </c>
      <c r="G2147" s="27"/>
      <c r="H2147" s="27" t="s">
        <v>24</v>
      </c>
      <c r="I2147" s="28">
        <v>766142966</v>
      </c>
      <c r="J2147" s="28">
        <v>0</v>
      </c>
      <c r="K2147" s="28">
        <v>766142966</v>
      </c>
      <c r="L2147" s="29">
        <v>8.2799999999999994</v>
      </c>
      <c r="M2147" s="29">
        <f>IFERROR(_xlfn.XLOOKUP($B2147,'Ownership Metrics'!$A:$A,'Ownership Metrics'!$B:$B),"")</f>
        <v>2.16</v>
      </c>
      <c r="N2147" s="28">
        <f>IFERROR(_xlfn.XLOOKUP($B2147,'Ownership Metrics'!$A:$A,'Ownership Metrics'!$C:$C),"")</f>
        <v>2621</v>
      </c>
      <c r="O2147" s="29">
        <f>IFERROR(_xlfn.XLOOKUP($B2147,'Ownership Metrics'!$A:$A,'Ownership Metrics'!$D:$D),"")</f>
        <v>48.52</v>
      </c>
      <c r="P2147" s="29">
        <f>IFERROR(_xlfn.XLOOKUP($B2147,'Ownership Metrics'!$A:$A,'Ownership Metrics'!$E:$E),"")</f>
        <v>66.52</v>
      </c>
      <c r="Q2147" s="30">
        <f>IFERROR(_xlfn.XLOOKUP($B2147,'Ownership Metrics'!$A:$A,'Ownership Metrics'!$F:$F),"")</f>
        <v>14</v>
      </c>
      <c r="R2147" s="30">
        <f>IFERROR(_xlfn.XLOOKUP($B2147,'Ownership Metrics'!$A:$A,'Ownership Metrics'!$G:$G),"")</f>
        <v>41</v>
      </c>
      <c r="S2147" s="27" t="str">
        <f>IFERROR(_xlfn.XLOOKUP($B2147,'Ownership Metrics'!$A:$A,'Ownership Metrics'!$H:$H),"")</f>
        <v>Oligopoli</v>
      </c>
      <c r="T2147" s="27" t="str">
        <f>IFERROR(_xlfn.XLOOKUP($B2147,'Ownership Metrics'!$A:$A,'Ownership Metrics'!$I:$I),"")</f>
        <v>Sedang</v>
      </c>
      <c r="U2147" s="27">
        <f>IF(COUNTIFS($B$2:$B2147,$B2147,$D$2:$D2147,$D2147)=1,1,0)</f>
        <v>1</v>
      </c>
      <c r="V2147" s="27">
        <f t="shared" si="100"/>
        <v>8.2799999999999994</v>
      </c>
      <c r="W2147" s="27">
        <f t="shared" si="101"/>
        <v>3</v>
      </c>
      <c r="X2147" s="27">
        <f t="shared" si="99"/>
        <v>8.2799997852999994</v>
      </c>
    </row>
    <row r="2148" spans="1:24" x14ac:dyDescent="0.25">
      <c r="A2148" s="26">
        <v>46265</v>
      </c>
      <c r="B2148" s="27" t="s">
        <v>10429</v>
      </c>
      <c r="C2148" s="27" t="s">
        <v>2381</v>
      </c>
      <c r="D2148" s="27" t="s">
        <v>2391</v>
      </c>
      <c r="E2148" s="27" t="s">
        <v>72</v>
      </c>
      <c r="F2148" s="27" t="s">
        <v>23</v>
      </c>
      <c r="G2148" s="27"/>
      <c r="H2148" s="27" t="s">
        <v>24</v>
      </c>
      <c r="I2148" s="28">
        <v>182022400</v>
      </c>
      <c r="J2148" s="28">
        <v>0</v>
      </c>
      <c r="K2148" s="28">
        <v>182022400</v>
      </c>
      <c r="L2148" s="29">
        <v>1.97</v>
      </c>
      <c r="M2148" s="29">
        <f>IFERROR(_xlfn.XLOOKUP($B2148,'Ownership Metrics'!$A:$A,'Ownership Metrics'!$B:$B),"")</f>
        <v>2.16</v>
      </c>
      <c r="N2148" s="28">
        <f>IFERROR(_xlfn.XLOOKUP($B2148,'Ownership Metrics'!$A:$A,'Ownership Metrics'!$C:$C),"")</f>
        <v>2621</v>
      </c>
      <c r="O2148" s="29">
        <f>IFERROR(_xlfn.XLOOKUP($B2148,'Ownership Metrics'!$A:$A,'Ownership Metrics'!$D:$D),"")</f>
        <v>48.52</v>
      </c>
      <c r="P2148" s="29">
        <f>IFERROR(_xlfn.XLOOKUP($B2148,'Ownership Metrics'!$A:$A,'Ownership Metrics'!$E:$E),"")</f>
        <v>66.52</v>
      </c>
      <c r="Q2148" s="30">
        <f>IFERROR(_xlfn.XLOOKUP($B2148,'Ownership Metrics'!$A:$A,'Ownership Metrics'!$F:$F),"")</f>
        <v>14</v>
      </c>
      <c r="R2148" s="30">
        <f>IFERROR(_xlfn.XLOOKUP($B2148,'Ownership Metrics'!$A:$A,'Ownership Metrics'!$G:$G),"")</f>
        <v>41</v>
      </c>
      <c r="S2148" s="27" t="str">
        <f>IFERROR(_xlfn.XLOOKUP($B2148,'Ownership Metrics'!$A:$A,'Ownership Metrics'!$H:$H),"")</f>
        <v>Oligopoli</v>
      </c>
      <c r="T2148" s="27" t="str">
        <f>IFERROR(_xlfn.XLOOKUP($B2148,'Ownership Metrics'!$A:$A,'Ownership Metrics'!$I:$I),"")</f>
        <v>Sedang</v>
      </c>
      <c r="U2148" s="27">
        <f>IF(COUNTIFS($B$2:$B2148,$B2148,$D$2:$D2148,$D2148)=1,1,0)</f>
        <v>1</v>
      </c>
      <c r="V2148" s="27">
        <f t="shared" si="100"/>
        <v>1.97</v>
      </c>
      <c r="W2148" s="27">
        <f t="shared" si="101"/>
        <v>11</v>
      </c>
      <c r="X2148" s="27">
        <f t="shared" si="99"/>
        <v>1.9699997852</v>
      </c>
    </row>
    <row r="2149" spans="1:24" x14ac:dyDescent="0.25">
      <c r="A2149" s="26">
        <v>46265</v>
      </c>
      <c r="B2149" s="27" t="s">
        <v>10430</v>
      </c>
      <c r="C2149" s="27" t="s">
        <v>2393</v>
      </c>
      <c r="D2149" s="27" t="s">
        <v>2394</v>
      </c>
      <c r="E2149" s="27" t="s">
        <v>22</v>
      </c>
      <c r="F2149" s="27" t="s">
        <v>23</v>
      </c>
      <c r="G2149" s="27"/>
      <c r="H2149" s="27" t="s">
        <v>24</v>
      </c>
      <c r="I2149" s="28">
        <v>56522000</v>
      </c>
      <c r="J2149" s="28">
        <v>225104964</v>
      </c>
      <c r="K2149" s="28">
        <v>281626964</v>
      </c>
      <c r="L2149" s="29">
        <v>6.59</v>
      </c>
      <c r="M2149" s="29">
        <f>IFERROR(_xlfn.XLOOKUP($B2149,'Ownership Metrics'!$A:$A,'Ownership Metrics'!$B:$B),"")</f>
        <v>15.31</v>
      </c>
      <c r="N2149" s="28">
        <f>IFERROR(_xlfn.XLOOKUP($B2149,'Ownership Metrics'!$A:$A,'Ownership Metrics'!$C:$C),"")</f>
        <v>2814</v>
      </c>
      <c r="O2149" s="29">
        <f>IFERROR(_xlfn.XLOOKUP($B2149,'Ownership Metrics'!$A:$A,'Ownership Metrics'!$D:$D),"")</f>
        <v>51.47</v>
      </c>
      <c r="P2149" s="29">
        <f>IFERROR(_xlfn.XLOOKUP($B2149,'Ownership Metrics'!$A:$A,'Ownership Metrics'!$E:$E),"")</f>
        <v>65.03</v>
      </c>
      <c r="Q2149" s="30">
        <f>IFERROR(_xlfn.XLOOKUP($B2149,'Ownership Metrics'!$A:$A,'Ownership Metrics'!$F:$F),"")</f>
        <v>10</v>
      </c>
      <c r="R2149" s="30">
        <f>IFERROR(_xlfn.XLOOKUP($B2149,'Ownership Metrics'!$A:$A,'Ownership Metrics'!$G:$G),"")</f>
        <v>46</v>
      </c>
      <c r="S2149" s="27" t="str">
        <f>IFERROR(_xlfn.XLOOKUP($B2149,'Ownership Metrics'!$A:$A,'Ownership Metrics'!$H:$H),"")</f>
        <v>Mayoritas</v>
      </c>
      <c r="T2149" s="27" t="str">
        <f>IFERROR(_xlfn.XLOOKUP($B2149,'Ownership Metrics'!$A:$A,'Ownership Metrics'!$I:$I),"")</f>
        <v>Sedang</v>
      </c>
      <c r="U2149" s="27">
        <f>IF(COUNTIFS($B$2:$B2149,$B2149,$D$2:$D2149,$D2149)=1,1,0)</f>
        <v>1</v>
      </c>
      <c r="V2149" s="27">
        <f t="shared" si="100"/>
        <v>6.59</v>
      </c>
      <c r="W2149" s="27">
        <f t="shared" si="101"/>
        <v>3</v>
      </c>
      <c r="X2149" s="27">
        <f t="shared" si="99"/>
        <v>6.5899997850999998</v>
      </c>
    </row>
    <row r="2150" spans="1:24" x14ac:dyDescent="0.25">
      <c r="A2150" s="26">
        <v>46265</v>
      </c>
      <c r="B2150" s="27" t="s">
        <v>10430</v>
      </c>
      <c r="C2150" s="27" t="s">
        <v>2393</v>
      </c>
      <c r="D2150" s="27" t="s">
        <v>2395</v>
      </c>
      <c r="E2150" s="27" t="s">
        <v>22</v>
      </c>
      <c r="F2150" s="27" t="s">
        <v>23</v>
      </c>
      <c r="G2150" s="27"/>
      <c r="H2150" s="27"/>
      <c r="I2150" s="28">
        <v>0</v>
      </c>
      <c r="J2150" s="28">
        <v>116152375</v>
      </c>
      <c r="K2150" s="28">
        <v>116152375</v>
      </c>
      <c r="L2150" s="29">
        <v>2.72</v>
      </c>
      <c r="M2150" s="29">
        <f>IFERROR(_xlfn.XLOOKUP($B2150,'Ownership Metrics'!$A:$A,'Ownership Metrics'!$B:$B),"")</f>
        <v>15.31</v>
      </c>
      <c r="N2150" s="28">
        <f>IFERROR(_xlfn.XLOOKUP($B2150,'Ownership Metrics'!$A:$A,'Ownership Metrics'!$C:$C),"")</f>
        <v>2814</v>
      </c>
      <c r="O2150" s="29">
        <f>IFERROR(_xlfn.XLOOKUP($B2150,'Ownership Metrics'!$A:$A,'Ownership Metrics'!$D:$D),"")</f>
        <v>51.47</v>
      </c>
      <c r="P2150" s="29">
        <f>IFERROR(_xlfn.XLOOKUP($B2150,'Ownership Metrics'!$A:$A,'Ownership Metrics'!$E:$E),"")</f>
        <v>65.03</v>
      </c>
      <c r="Q2150" s="30">
        <f>IFERROR(_xlfn.XLOOKUP($B2150,'Ownership Metrics'!$A:$A,'Ownership Metrics'!$F:$F),"")</f>
        <v>10</v>
      </c>
      <c r="R2150" s="30">
        <f>IFERROR(_xlfn.XLOOKUP($B2150,'Ownership Metrics'!$A:$A,'Ownership Metrics'!$G:$G),"")</f>
        <v>46</v>
      </c>
      <c r="S2150" s="27" t="str">
        <f>IFERROR(_xlfn.XLOOKUP($B2150,'Ownership Metrics'!$A:$A,'Ownership Metrics'!$H:$H),"")</f>
        <v>Mayoritas</v>
      </c>
      <c r="T2150" s="27" t="str">
        <f>IFERROR(_xlfn.XLOOKUP($B2150,'Ownership Metrics'!$A:$A,'Ownership Metrics'!$I:$I),"")</f>
        <v>Sedang</v>
      </c>
      <c r="U2150" s="27">
        <f>IF(COUNTIFS($B$2:$B2150,$B2150,$D$2:$D2150,$D2150)=1,1,0)</f>
        <v>1</v>
      </c>
      <c r="V2150" s="27">
        <f t="shared" si="100"/>
        <v>2.72</v>
      </c>
      <c r="W2150" s="27">
        <f t="shared" si="101"/>
        <v>7</v>
      </c>
      <c r="X2150" s="27">
        <f t="shared" si="99"/>
        <v>2.7199997850000002</v>
      </c>
    </row>
    <row r="2151" spans="1:24" x14ac:dyDescent="0.25">
      <c r="A2151" s="26">
        <v>46265</v>
      </c>
      <c r="B2151" s="27" t="s">
        <v>10430</v>
      </c>
      <c r="C2151" s="27" t="s">
        <v>2393</v>
      </c>
      <c r="D2151" s="27" t="s">
        <v>2396</v>
      </c>
      <c r="E2151" s="27" t="s">
        <v>22</v>
      </c>
      <c r="F2151" s="27" t="s">
        <v>23</v>
      </c>
      <c r="G2151" s="27"/>
      <c r="H2151" s="27" t="s">
        <v>24</v>
      </c>
      <c r="I2151" s="28">
        <v>2199357269</v>
      </c>
      <c r="J2151" s="28">
        <v>0</v>
      </c>
      <c r="K2151" s="28">
        <v>2199357269</v>
      </c>
      <c r="L2151" s="29">
        <v>51.47</v>
      </c>
      <c r="M2151" s="29">
        <f>IFERROR(_xlfn.XLOOKUP($B2151,'Ownership Metrics'!$A:$A,'Ownership Metrics'!$B:$B),"")</f>
        <v>15.31</v>
      </c>
      <c r="N2151" s="28">
        <f>IFERROR(_xlfn.XLOOKUP($B2151,'Ownership Metrics'!$A:$A,'Ownership Metrics'!$C:$C),"")</f>
        <v>2814</v>
      </c>
      <c r="O2151" s="29">
        <f>IFERROR(_xlfn.XLOOKUP($B2151,'Ownership Metrics'!$A:$A,'Ownership Metrics'!$D:$D),"")</f>
        <v>51.47</v>
      </c>
      <c r="P2151" s="29">
        <f>IFERROR(_xlfn.XLOOKUP($B2151,'Ownership Metrics'!$A:$A,'Ownership Metrics'!$E:$E),"")</f>
        <v>65.03</v>
      </c>
      <c r="Q2151" s="30">
        <f>IFERROR(_xlfn.XLOOKUP($B2151,'Ownership Metrics'!$A:$A,'Ownership Metrics'!$F:$F),"")</f>
        <v>10</v>
      </c>
      <c r="R2151" s="30">
        <f>IFERROR(_xlfn.XLOOKUP($B2151,'Ownership Metrics'!$A:$A,'Ownership Metrics'!$G:$G),"")</f>
        <v>46</v>
      </c>
      <c r="S2151" s="27" t="str">
        <f>IFERROR(_xlfn.XLOOKUP($B2151,'Ownership Metrics'!$A:$A,'Ownership Metrics'!$H:$H),"")</f>
        <v>Mayoritas</v>
      </c>
      <c r="T2151" s="27" t="str">
        <f>IFERROR(_xlfn.XLOOKUP($B2151,'Ownership Metrics'!$A:$A,'Ownership Metrics'!$I:$I),"")</f>
        <v>Sedang</v>
      </c>
      <c r="U2151" s="27">
        <f>IF(COUNTIFS($B$2:$B2151,$B2151,$D$2:$D2151,$D2151)=1,1,0)</f>
        <v>1</v>
      </c>
      <c r="V2151" s="27">
        <f t="shared" si="100"/>
        <v>51.47</v>
      </c>
      <c r="W2151" s="27">
        <f t="shared" si="101"/>
        <v>1</v>
      </c>
      <c r="X2151" s="27">
        <f t="shared" si="99"/>
        <v>51.469999784899997</v>
      </c>
    </row>
    <row r="2152" spans="1:24" x14ac:dyDescent="0.25">
      <c r="A2152" s="26">
        <v>46265</v>
      </c>
      <c r="B2152" s="27" t="s">
        <v>10430</v>
      </c>
      <c r="C2152" s="27" t="s">
        <v>2393</v>
      </c>
      <c r="D2152" s="27" t="s">
        <v>903</v>
      </c>
      <c r="E2152" s="27" t="s">
        <v>35</v>
      </c>
      <c r="F2152" s="27" t="s">
        <v>23</v>
      </c>
      <c r="G2152" s="27" t="s">
        <v>36</v>
      </c>
      <c r="H2152" s="27" t="s">
        <v>24</v>
      </c>
      <c r="I2152" s="28">
        <v>217098200</v>
      </c>
      <c r="J2152" s="28">
        <v>0</v>
      </c>
      <c r="K2152" s="28">
        <v>217098200</v>
      </c>
      <c r="L2152" s="29">
        <v>5.08</v>
      </c>
      <c r="M2152" s="29">
        <f>IFERROR(_xlfn.XLOOKUP($B2152,'Ownership Metrics'!$A:$A,'Ownership Metrics'!$B:$B),"")</f>
        <v>15.31</v>
      </c>
      <c r="N2152" s="28">
        <f>IFERROR(_xlfn.XLOOKUP($B2152,'Ownership Metrics'!$A:$A,'Ownership Metrics'!$C:$C),"")</f>
        <v>2814</v>
      </c>
      <c r="O2152" s="29">
        <f>IFERROR(_xlfn.XLOOKUP($B2152,'Ownership Metrics'!$A:$A,'Ownership Metrics'!$D:$D),"")</f>
        <v>51.47</v>
      </c>
      <c r="P2152" s="29">
        <f>IFERROR(_xlfn.XLOOKUP($B2152,'Ownership Metrics'!$A:$A,'Ownership Metrics'!$E:$E),"")</f>
        <v>65.03</v>
      </c>
      <c r="Q2152" s="30">
        <f>IFERROR(_xlfn.XLOOKUP($B2152,'Ownership Metrics'!$A:$A,'Ownership Metrics'!$F:$F),"")</f>
        <v>10</v>
      </c>
      <c r="R2152" s="30">
        <f>IFERROR(_xlfn.XLOOKUP($B2152,'Ownership Metrics'!$A:$A,'Ownership Metrics'!$G:$G),"")</f>
        <v>46</v>
      </c>
      <c r="S2152" s="27" t="str">
        <f>IFERROR(_xlfn.XLOOKUP($B2152,'Ownership Metrics'!$A:$A,'Ownership Metrics'!$H:$H),"")</f>
        <v>Mayoritas</v>
      </c>
      <c r="T2152" s="27" t="str">
        <f>IFERROR(_xlfn.XLOOKUP($B2152,'Ownership Metrics'!$A:$A,'Ownership Metrics'!$I:$I),"")</f>
        <v>Sedang</v>
      </c>
      <c r="U2152" s="27">
        <f>IF(COUNTIFS($B$2:$B2152,$B2152,$D$2:$D2152,$D2152)=1,1,0)</f>
        <v>1</v>
      </c>
      <c r="V2152" s="27">
        <f t="shared" si="100"/>
        <v>5.08</v>
      </c>
      <c r="W2152" s="27">
        <f t="shared" si="101"/>
        <v>5</v>
      </c>
      <c r="X2152" s="27">
        <f t="shared" si="99"/>
        <v>5.0799997848</v>
      </c>
    </row>
    <row r="2153" spans="1:24" x14ac:dyDescent="0.25">
      <c r="A2153" s="26">
        <v>46265</v>
      </c>
      <c r="B2153" s="27" t="s">
        <v>10430</v>
      </c>
      <c r="C2153" s="27" t="s">
        <v>2393</v>
      </c>
      <c r="D2153" s="27" t="s">
        <v>2397</v>
      </c>
      <c r="E2153" s="27" t="s">
        <v>35</v>
      </c>
      <c r="F2153" s="27" t="s">
        <v>23</v>
      </c>
      <c r="G2153" s="27" t="s">
        <v>36</v>
      </c>
      <c r="H2153" s="27" t="s">
        <v>24</v>
      </c>
      <c r="I2153" s="28">
        <v>120824350</v>
      </c>
      <c r="J2153" s="28">
        <v>0</v>
      </c>
      <c r="K2153" s="28">
        <v>120824350</v>
      </c>
      <c r="L2153" s="29">
        <v>2.83</v>
      </c>
      <c r="M2153" s="29">
        <f>IFERROR(_xlfn.XLOOKUP($B2153,'Ownership Metrics'!$A:$A,'Ownership Metrics'!$B:$B),"")</f>
        <v>15.31</v>
      </c>
      <c r="N2153" s="28">
        <f>IFERROR(_xlfn.XLOOKUP($B2153,'Ownership Metrics'!$A:$A,'Ownership Metrics'!$C:$C),"")</f>
        <v>2814</v>
      </c>
      <c r="O2153" s="29">
        <f>IFERROR(_xlfn.XLOOKUP($B2153,'Ownership Metrics'!$A:$A,'Ownership Metrics'!$D:$D),"")</f>
        <v>51.47</v>
      </c>
      <c r="P2153" s="29">
        <f>IFERROR(_xlfn.XLOOKUP($B2153,'Ownership Metrics'!$A:$A,'Ownership Metrics'!$E:$E),"")</f>
        <v>65.03</v>
      </c>
      <c r="Q2153" s="30">
        <f>IFERROR(_xlfn.XLOOKUP($B2153,'Ownership Metrics'!$A:$A,'Ownership Metrics'!$F:$F),"")</f>
        <v>10</v>
      </c>
      <c r="R2153" s="30">
        <f>IFERROR(_xlfn.XLOOKUP($B2153,'Ownership Metrics'!$A:$A,'Ownership Metrics'!$G:$G),"")</f>
        <v>46</v>
      </c>
      <c r="S2153" s="27" t="str">
        <f>IFERROR(_xlfn.XLOOKUP($B2153,'Ownership Metrics'!$A:$A,'Ownership Metrics'!$H:$H),"")</f>
        <v>Mayoritas</v>
      </c>
      <c r="T2153" s="27" t="str">
        <f>IFERROR(_xlfn.XLOOKUP($B2153,'Ownership Metrics'!$A:$A,'Ownership Metrics'!$I:$I),"")</f>
        <v>Sedang</v>
      </c>
      <c r="U2153" s="27">
        <f>IF(COUNTIFS($B$2:$B2153,$B2153,$D$2:$D2153,$D2153)=1,1,0)</f>
        <v>1</v>
      </c>
      <c r="V2153" s="27">
        <f t="shared" si="100"/>
        <v>2.83</v>
      </c>
      <c r="W2153" s="27">
        <f t="shared" si="101"/>
        <v>6</v>
      </c>
      <c r="X2153" s="27">
        <f t="shared" si="99"/>
        <v>2.8299997847</v>
      </c>
    </row>
    <row r="2154" spans="1:24" x14ac:dyDescent="0.25">
      <c r="A2154" s="26">
        <v>46265</v>
      </c>
      <c r="B2154" s="27" t="s">
        <v>10430</v>
      </c>
      <c r="C2154" s="27" t="s">
        <v>2393</v>
      </c>
      <c r="D2154" s="27" t="s">
        <v>2398</v>
      </c>
      <c r="E2154" s="27" t="s">
        <v>35</v>
      </c>
      <c r="F2154" s="27" t="s">
        <v>23</v>
      </c>
      <c r="G2154" s="27" t="s">
        <v>36</v>
      </c>
      <c r="H2154" s="27" t="s">
        <v>24</v>
      </c>
      <c r="I2154" s="28">
        <v>221118774</v>
      </c>
      <c r="J2154" s="28">
        <v>0</v>
      </c>
      <c r="K2154" s="28">
        <v>221118774</v>
      </c>
      <c r="L2154" s="29">
        <v>5.17</v>
      </c>
      <c r="M2154" s="29">
        <f>IFERROR(_xlfn.XLOOKUP($B2154,'Ownership Metrics'!$A:$A,'Ownership Metrics'!$B:$B),"")</f>
        <v>15.31</v>
      </c>
      <c r="N2154" s="28">
        <f>IFERROR(_xlfn.XLOOKUP($B2154,'Ownership Metrics'!$A:$A,'Ownership Metrics'!$C:$C),"")</f>
        <v>2814</v>
      </c>
      <c r="O2154" s="29">
        <f>IFERROR(_xlfn.XLOOKUP($B2154,'Ownership Metrics'!$A:$A,'Ownership Metrics'!$D:$D),"")</f>
        <v>51.47</v>
      </c>
      <c r="P2154" s="29">
        <f>IFERROR(_xlfn.XLOOKUP($B2154,'Ownership Metrics'!$A:$A,'Ownership Metrics'!$E:$E),"")</f>
        <v>65.03</v>
      </c>
      <c r="Q2154" s="30">
        <f>IFERROR(_xlfn.XLOOKUP($B2154,'Ownership Metrics'!$A:$A,'Ownership Metrics'!$F:$F),"")</f>
        <v>10</v>
      </c>
      <c r="R2154" s="30">
        <f>IFERROR(_xlfn.XLOOKUP($B2154,'Ownership Metrics'!$A:$A,'Ownership Metrics'!$G:$G),"")</f>
        <v>46</v>
      </c>
      <c r="S2154" s="27" t="str">
        <f>IFERROR(_xlfn.XLOOKUP($B2154,'Ownership Metrics'!$A:$A,'Ownership Metrics'!$H:$H),"")</f>
        <v>Mayoritas</v>
      </c>
      <c r="T2154" s="27" t="str">
        <f>IFERROR(_xlfn.XLOOKUP($B2154,'Ownership Metrics'!$A:$A,'Ownership Metrics'!$I:$I),"")</f>
        <v>Sedang</v>
      </c>
      <c r="U2154" s="27">
        <f>IF(COUNTIFS($B$2:$B2154,$B2154,$D$2:$D2154,$D2154)=1,1,0)</f>
        <v>1</v>
      </c>
      <c r="V2154" s="27">
        <f t="shared" si="100"/>
        <v>5.17</v>
      </c>
      <c r="W2154" s="27">
        <f t="shared" si="101"/>
        <v>4</v>
      </c>
      <c r="X2154" s="27">
        <f t="shared" si="99"/>
        <v>5.1699997845999999</v>
      </c>
    </row>
    <row r="2155" spans="1:24" x14ac:dyDescent="0.25">
      <c r="A2155" s="26">
        <v>46265</v>
      </c>
      <c r="B2155" s="27" t="s">
        <v>10430</v>
      </c>
      <c r="C2155" s="27" t="s">
        <v>2393</v>
      </c>
      <c r="D2155" s="27" t="s">
        <v>2399</v>
      </c>
      <c r="E2155" s="27" t="s">
        <v>35</v>
      </c>
      <c r="F2155" s="27" t="s">
        <v>23</v>
      </c>
      <c r="G2155" s="27" t="s">
        <v>36</v>
      </c>
      <c r="H2155" s="27" t="s">
        <v>24</v>
      </c>
      <c r="I2155" s="28">
        <v>66031050</v>
      </c>
      <c r="J2155" s="28">
        <v>0</v>
      </c>
      <c r="K2155" s="28">
        <v>66031050</v>
      </c>
      <c r="L2155" s="29">
        <v>1.55</v>
      </c>
      <c r="M2155" s="29">
        <f>IFERROR(_xlfn.XLOOKUP($B2155,'Ownership Metrics'!$A:$A,'Ownership Metrics'!$B:$B),"")</f>
        <v>15.31</v>
      </c>
      <c r="N2155" s="28">
        <f>IFERROR(_xlfn.XLOOKUP($B2155,'Ownership Metrics'!$A:$A,'Ownership Metrics'!$C:$C),"")</f>
        <v>2814</v>
      </c>
      <c r="O2155" s="29">
        <f>IFERROR(_xlfn.XLOOKUP($B2155,'Ownership Metrics'!$A:$A,'Ownership Metrics'!$D:$D),"")</f>
        <v>51.47</v>
      </c>
      <c r="P2155" s="29">
        <f>IFERROR(_xlfn.XLOOKUP($B2155,'Ownership Metrics'!$A:$A,'Ownership Metrics'!$E:$E),"")</f>
        <v>65.03</v>
      </c>
      <c r="Q2155" s="30">
        <f>IFERROR(_xlfn.XLOOKUP($B2155,'Ownership Metrics'!$A:$A,'Ownership Metrics'!$F:$F),"")</f>
        <v>10</v>
      </c>
      <c r="R2155" s="30">
        <f>IFERROR(_xlfn.XLOOKUP($B2155,'Ownership Metrics'!$A:$A,'Ownership Metrics'!$G:$G),"")</f>
        <v>46</v>
      </c>
      <c r="S2155" s="27" t="str">
        <f>IFERROR(_xlfn.XLOOKUP($B2155,'Ownership Metrics'!$A:$A,'Ownership Metrics'!$H:$H),"")</f>
        <v>Mayoritas</v>
      </c>
      <c r="T2155" s="27" t="str">
        <f>IFERROR(_xlfn.XLOOKUP($B2155,'Ownership Metrics'!$A:$A,'Ownership Metrics'!$I:$I),"")</f>
        <v>Sedang</v>
      </c>
      <c r="U2155" s="27">
        <f>IF(COUNTIFS($B$2:$B2155,$B2155,$D$2:$D2155,$D2155)=1,1,0)</f>
        <v>1</v>
      </c>
      <c r="V2155" s="27">
        <f t="shared" si="100"/>
        <v>1.55</v>
      </c>
      <c r="W2155" s="27">
        <f t="shared" si="101"/>
        <v>8</v>
      </c>
      <c r="X2155" s="27">
        <f t="shared" si="99"/>
        <v>1.5499997845</v>
      </c>
    </row>
    <row r="2156" spans="1:24" x14ac:dyDescent="0.25">
      <c r="A2156" s="26">
        <v>46265</v>
      </c>
      <c r="B2156" s="27" t="s">
        <v>10430</v>
      </c>
      <c r="C2156" s="27" t="s">
        <v>2393</v>
      </c>
      <c r="D2156" s="27" t="s">
        <v>2400</v>
      </c>
      <c r="E2156" s="27" t="s">
        <v>35</v>
      </c>
      <c r="F2156" s="27" t="s">
        <v>23</v>
      </c>
      <c r="G2156" s="27" t="s">
        <v>36</v>
      </c>
      <c r="H2156" s="27" t="s">
        <v>24</v>
      </c>
      <c r="I2156" s="28">
        <v>46437451</v>
      </c>
      <c r="J2156" s="28">
        <v>0</v>
      </c>
      <c r="K2156" s="28">
        <v>46437451</v>
      </c>
      <c r="L2156" s="29">
        <v>1.0900000000000001</v>
      </c>
      <c r="M2156" s="29">
        <f>IFERROR(_xlfn.XLOOKUP($B2156,'Ownership Metrics'!$A:$A,'Ownership Metrics'!$B:$B),"")</f>
        <v>15.31</v>
      </c>
      <c r="N2156" s="28">
        <f>IFERROR(_xlfn.XLOOKUP($B2156,'Ownership Metrics'!$A:$A,'Ownership Metrics'!$C:$C),"")</f>
        <v>2814</v>
      </c>
      <c r="O2156" s="29">
        <f>IFERROR(_xlfn.XLOOKUP($B2156,'Ownership Metrics'!$A:$A,'Ownership Metrics'!$D:$D),"")</f>
        <v>51.47</v>
      </c>
      <c r="P2156" s="29">
        <f>IFERROR(_xlfn.XLOOKUP($B2156,'Ownership Metrics'!$A:$A,'Ownership Metrics'!$E:$E),"")</f>
        <v>65.03</v>
      </c>
      <c r="Q2156" s="30">
        <f>IFERROR(_xlfn.XLOOKUP($B2156,'Ownership Metrics'!$A:$A,'Ownership Metrics'!$F:$F),"")</f>
        <v>10</v>
      </c>
      <c r="R2156" s="30">
        <f>IFERROR(_xlfn.XLOOKUP($B2156,'Ownership Metrics'!$A:$A,'Ownership Metrics'!$G:$G),"")</f>
        <v>46</v>
      </c>
      <c r="S2156" s="27" t="str">
        <f>IFERROR(_xlfn.XLOOKUP($B2156,'Ownership Metrics'!$A:$A,'Ownership Metrics'!$H:$H),"")</f>
        <v>Mayoritas</v>
      </c>
      <c r="T2156" s="27" t="str">
        <f>IFERROR(_xlfn.XLOOKUP($B2156,'Ownership Metrics'!$A:$A,'Ownership Metrics'!$I:$I),"")</f>
        <v>Sedang</v>
      </c>
      <c r="U2156" s="27">
        <f>IF(COUNTIFS($B$2:$B2156,$B2156,$D$2:$D2156,$D2156)=1,1,0)</f>
        <v>1</v>
      </c>
      <c r="V2156" s="27">
        <f t="shared" si="100"/>
        <v>1.0900000000000001</v>
      </c>
      <c r="W2156" s="27">
        <f t="shared" si="101"/>
        <v>10</v>
      </c>
      <c r="X2156" s="27">
        <f t="shared" si="99"/>
        <v>1.0899997844</v>
      </c>
    </row>
    <row r="2157" spans="1:24" x14ac:dyDescent="0.25">
      <c r="A2157" s="26">
        <v>46265</v>
      </c>
      <c r="B2157" s="27" t="s">
        <v>10430</v>
      </c>
      <c r="C2157" s="27" t="s">
        <v>2393</v>
      </c>
      <c r="D2157" s="27" t="s">
        <v>1308</v>
      </c>
      <c r="E2157" s="27" t="s">
        <v>72</v>
      </c>
      <c r="F2157" s="27" t="s">
        <v>23</v>
      </c>
      <c r="G2157" s="27"/>
      <c r="H2157" s="27" t="s">
        <v>24</v>
      </c>
      <c r="I2157" s="28">
        <v>52225400</v>
      </c>
      <c r="J2157" s="28">
        <v>0</v>
      </c>
      <c r="K2157" s="28">
        <v>52225400</v>
      </c>
      <c r="L2157" s="29">
        <v>1.22</v>
      </c>
      <c r="M2157" s="29">
        <f>IFERROR(_xlfn.XLOOKUP($B2157,'Ownership Metrics'!$A:$A,'Ownership Metrics'!$B:$B),"")</f>
        <v>15.31</v>
      </c>
      <c r="N2157" s="28">
        <f>IFERROR(_xlfn.XLOOKUP($B2157,'Ownership Metrics'!$A:$A,'Ownership Metrics'!$C:$C),"")</f>
        <v>2814</v>
      </c>
      <c r="O2157" s="29">
        <f>IFERROR(_xlfn.XLOOKUP($B2157,'Ownership Metrics'!$A:$A,'Ownership Metrics'!$D:$D),"")</f>
        <v>51.47</v>
      </c>
      <c r="P2157" s="29">
        <f>IFERROR(_xlfn.XLOOKUP($B2157,'Ownership Metrics'!$A:$A,'Ownership Metrics'!$E:$E),"")</f>
        <v>65.03</v>
      </c>
      <c r="Q2157" s="30">
        <f>IFERROR(_xlfn.XLOOKUP($B2157,'Ownership Metrics'!$A:$A,'Ownership Metrics'!$F:$F),"")</f>
        <v>10</v>
      </c>
      <c r="R2157" s="30">
        <f>IFERROR(_xlfn.XLOOKUP($B2157,'Ownership Metrics'!$A:$A,'Ownership Metrics'!$G:$G),"")</f>
        <v>46</v>
      </c>
      <c r="S2157" s="27" t="str">
        <f>IFERROR(_xlfn.XLOOKUP($B2157,'Ownership Metrics'!$A:$A,'Ownership Metrics'!$H:$H),"")</f>
        <v>Mayoritas</v>
      </c>
      <c r="T2157" s="27" t="str">
        <f>IFERROR(_xlfn.XLOOKUP($B2157,'Ownership Metrics'!$A:$A,'Ownership Metrics'!$I:$I),"")</f>
        <v>Sedang</v>
      </c>
      <c r="U2157" s="27">
        <f>IF(COUNTIFS($B$2:$B2157,$B2157,$D$2:$D2157,$D2157)=1,1,0)</f>
        <v>1</v>
      </c>
      <c r="V2157" s="27">
        <f t="shared" si="100"/>
        <v>1.22</v>
      </c>
      <c r="W2157" s="27">
        <f t="shared" si="101"/>
        <v>9</v>
      </c>
      <c r="X2157" s="27">
        <f t="shared" si="99"/>
        <v>1.2199997842999999</v>
      </c>
    </row>
    <row r="2158" spans="1:24" x14ac:dyDescent="0.25">
      <c r="A2158" s="26">
        <v>46265</v>
      </c>
      <c r="B2158" s="27" t="s">
        <v>10430</v>
      </c>
      <c r="C2158" s="27" t="s">
        <v>2393</v>
      </c>
      <c r="D2158" s="27" t="s">
        <v>2401</v>
      </c>
      <c r="E2158" s="27" t="s">
        <v>67</v>
      </c>
      <c r="F2158" s="27" t="s">
        <v>23</v>
      </c>
      <c r="G2158" s="27"/>
      <c r="H2158" s="27" t="s">
        <v>24</v>
      </c>
      <c r="I2158" s="28">
        <v>297641300</v>
      </c>
      <c r="J2158" s="28">
        <v>0</v>
      </c>
      <c r="K2158" s="28">
        <v>297641300</v>
      </c>
      <c r="L2158" s="29">
        <v>6.97</v>
      </c>
      <c r="M2158" s="29">
        <f>IFERROR(_xlfn.XLOOKUP($B2158,'Ownership Metrics'!$A:$A,'Ownership Metrics'!$B:$B),"")</f>
        <v>15.31</v>
      </c>
      <c r="N2158" s="28">
        <f>IFERROR(_xlfn.XLOOKUP($B2158,'Ownership Metrics'!$A:$A,'Ownership Metrics'!$C:$C),"")</f>
        <v>2814</v>
      </c>
      <c r="O2158" s="29">
        <f>IFERROR(_xlfn.XLOOKUP($B2158,'Ownership Metrics'!$A:$A,'Ownership Metrics'!$D:$D),"")</f>
        <v>51.47</v>
      </c>
      <c r="P2158" s="29">
        <f>IFERROR(_xlfn.XLOOKUP($B2158,'Ownership Metrics'!$A:$A,'Ownership Metrics'!$E:$E),"")</f>
        <v>65.03</v>
      </c>
      <c r="Q2158" s="30">
        <f>IFERROR(_xlfn.XLOOKUP($B2158,'Ownership Metrics'!$A:$A,'Ownership Metrics'!$F:$F),"")</f>
        <v>10</v>
      </c>
      <c r="R2158" s="30">
        <f>IFERROR(_xlfn.XLOOKUP($B2158,'Ownership Metrics'!$A:$A,'Ownership Metrics'!$G:$G),"")</f>
        <v>46</v>
      </c>
      <c r="S2158" s="27" t="str">
        <f>IFERROR(_xlfn.XLOOKUP($B2158,'Ownership Metrics'!$A:$A,'Ownership Metrics'!$H:$H),"")</f>
        <v>Mayoritas</v>
      </c>
      <c r="T2158" s="27" t="str">
        <f>IFERROR(_xlfn.XLOOKUP($B2158,'Ownership Metrics'!$A:$A,'Ownership Metrics'!$I:$I),"")</f>
        <v>Sedang</v>
      </c>
      <c r="U2158" s="27">
        <f>IF(COUNTIFS($B$2:$B2158,$B2158,$D$2:$D2158,$D2158)=1,1,0)</f>
        <v>1</v>
      </c>
      <c r="V2158" s="27">
        <f t="shared" si="100"/>
        <v>6.97</v>
      </c>
      <c r="W2158" s="27">
        <f t="shared" si="101"/>
        <v>2</v>
      </c>
      <c r="X2158" s="27">
        <f t="shared" si="99"/>
        <v>6.9699997841999997</v>
      </c>
    </row>
    <row r="2159" spans="1:24" x14ac:dyDescent="0.25">
      <c r="A2159" s="26">
        <v>46265</v>
      </c>
      <c r="B2159" s="27" t="s">
        <v>10431</v>
      </c>
      <c r="C2159" s="27" t="s">
        <v>2403</v>
      </c>
      <c r="D2159" s="27" t="s">
        <v>2404</v>
      </c>
      <c r="E2159" s="27" t="s">
        <v>35</v>
      </c>
      <c r="F2159" s="27" t="s">
        <v>23</v>
      </c>
      <c r="G2159" s="27" t="s">
        <v>36</v>
      </c>
      <c r="H2159" s="27" t="s">
        <v>24</v>
      </c>
      <c r="I2159" s="28">
        <v>170000000</v>
      </c>
      <c r="J2159" s="28">
        <v>0</v>
      </c>
      <c r="K2159" s="28">
        <v>170000000</v>
      </c>
      <c r="L2159" s="29">
        <v>4.12</v>
      </c>
      <c r="M2159" s="29">
        <f>IFERROR(_xlfn.XLOOKUP($B2159,'Ownership Metrics'!$A:$A,'Ownership Metrics'!$B:$B),"")</f>
        <v>11.15</v>
      </c>
      <c r="N2159" s="28">
        <f>IFERROR(_xlfn.XLOOKUP($B2159,'Ownership Metrics'!$A:$A,'Ownership Metrics'!$C:$C),"")</f>
        <v>2043</v>
      </c>
      <c r="O2159" s="29">
        <f>IFERROR(_xlfn.XLOOKUP($B2159,'Ownership Metrics'!$A:$A,'Ownership Metrics'!$D:$D),"")</f>
        <v>43.74</v>
      </c>
      <c r="P2159" s="29">
        <f>IFERROR(_xlfn.XLOOKUP($B2159,'Ownership Metrics'!$A:$A,'Ownership Metrics'!$E:$E),"")</f>
        <v>53.48</v>
      </c>
      <c r="Q2159" s="30">
        <f>IFERROR(_xlfn.XLOOKUP($B2159,'Ownership Metrics'!$A:$A,'Ownership Metrics'!$F:$F),"")</f>
        <v>20</v>
      </c>
      <c r="R2159" s="30">
        <f>IFERROR(_xlfn.XLOOKUP($B2159,'Ownership Metrics'!$A:$A,'Ownership Metrics'!$G:$G),"")</f>
        <v>28</v>
      </c>
      <c r="S2159" s="27" t="str">
        <f>IFERROR(_xlfn.XLOOKUP($B2159,'Ownership Metrics'!$A:$A,'Ownership Metrics'!$H:$H),"")</f>
        <v>Moderat</v>
      </c>
      <c r="T2159" s="27" t="str">
        <f>IFERROR(_xlfn.XLOOKUP($B2159,'Ownership Metrics'!$A:$A,'Ownership Metrics'!$I:$I),"")</f>
        <v>Sedang</v>
      </c>
      <c r="U2159" s="27">
        <f>IF(COUNTIFS($B$2:$B2159,$B2159,$D$2:$D2159,$D2159)=1,1,0)</f>
        <v>1</v>
      </c>
      <c r="V2159" s="27">
        <f t="shared" si="100"/>
        <v>4.12</v>
      </c>
      <c r="W2159" s="27">
        <f t="shared" si="101"/>
        <v>4</v>
      </c>
      <c r="X2159" s="27">
        <f t="shared" si="99"/>
        <v>4.1199997841</v>
      </c>
    </row>
    <row r="2160" spans="1:24" x14ac:dyDescent="0.25">
      <c r="A2160" s="26">
        <v>46265</v>
      </c>
      <c r="B2160" s="27" t="s">
        <v>10431</v>
      </c>
      <c r="C2160" s="27" t="s">
        <v>2403</v>
      </c>
      <c r="D2160" s="27" t="s">
        <v>2405</v>
      </c>
      <c r="E2160" s="27" t="s">
        <v>35</v>
      </c>
      <c r="F2160" s="27" t="s">
        <v>23</v>
      </c>
      <c r="G2160" s="27" t="s">
        <v>36</v>
      </c>
      <c r="H2160" s="27" t="s">
        <v>24</v>
      </c>
      <c r="I2160" s="28">
        <v>0</v>
      </c>
      <c r="J2160" s="28">
        <v>204024060</v>
      </c>
      <c r="K2160" s="28">
        <v>204024060</v>
      </c>
      <c r="L2160" s="29">
        <v>4.9400000000000004</v>
      </c>
      <c r="M2160" s="29">
        <f>IFERROR(_xlfn.XLOOKUP($B2160,'Ownership Metrics'!$A:$A,'Ownership Metrics'!$B:$B),"")</f>
        <v>11.15</v>
      </c>
      <c r="N2160" s="28">
        <f>IFERROR(_xlfn.XLOOKUP($B2160,'Ownership Metrics'!$A:$A,'Ownership Metrics'!$C:$C),"")</f>
        <v>2043</v>
      </c>
      <c r="O2160" s="29">
        <f>IFERROR(_xlfn.XLOOKUP($B2160,'Ownership Metrics'!$A:$A,'Ownership Metrics'!$D:$D),"")</f>
        <v>43.74</v>
      </c>
      <c r="P2160" s="29">
        <f>IFERROR(_xlfn.XLOOKUP($B2160,'Ownership Metrics'!$A:$A,'Ownership Metrics'!$E:$E),"")</f>
        <v>53.48</v>
      </c>
      <c r="Q2160" s="30">
        <f>IFERROR(_xlfn.XLOOKUP($B2160,'Ownership Metrics'!$A:$A,'Ownership Metrics'!$F:$F),"")</f>
        <v>20</v>
      </c>
      <c r="R2160" s="30">
        <f>IFERROR(_xlfn.XLOOKUP($B2160,'Ownership Metrics'!$A:$A,'Ownership Metrics'!$G:$G),"")</f>
        <v>28</v>
      </c>
      <c r="S2160" s="27" t="str">
        <f>IFERROR(_xlfn.XLOOKUP($B2160,'Ownership Metrics'!$A:$A,'Ownership Metrics'!$H:$H),"")</f>
        <v>Moderat</v>
      </c>
      <c r="T2160" s="27" t="str">
        <f>IFERROR(_xlfn.XLOOKUP($B2160,'Ownership Metrics'!$A:$A,'Ownership Metrics'!$I:$I),"")</f>
        <v>Sedang</v>
      </c>
      <c r="U2160" s="27">
        <f>IF(COUNTIFS($B$2:$B2160,$B2160,$D$2:$D2160,$D2160)=1,1,0)</f>
        <v>1</v>
      </c>
      <c r="V2160" s="27">
        <f t="shared" si="100"/>
        <v>4.9400000000000004</v>
      </c>
      <c r="W2160" s="27">
        <f t="shared" si="101"/>
        <v>2</v>
      </c>
      <c r="X2160" s="27">
        <f t="shared" si="99"/>
        <v>4.9399997840000003</v>
      </c>
    </row>
    <row r="2161" spans="1:24" x14ac:dyDescent="0.25">
      <c r="A2161" s="26">
        <v>46265</v>
      </c>
      <c r="B2161" s="27" t="s">
        <v>10431</v>
      </c>
      <c r="C2161" s="27" t="s">
        <v>2403</v>
      </c>
      <c r="D2161" s="27" t="s">
        <v>2406</v>
      </c>
      <c r="E2161" s="27" t="s">
        <v>35</v>
      </c>
      <c r="F2161" s="27" t="s">
        <v>32</v>
      </c>
      <c r="G2161" s="27" t="s">
        <v>181</v>
      </c>
      <c r="H2161" s="27" t="s">
        <v>64</v>
      </c>
      <c r="I2161" s="28">
        <v>112615990</v>
      </c>
      <c r="J2161" s="28">
        <v>0</v>
      </c>
      <c r="K2161" s="28">
        <v>112615990</v>
      </c>
      <c r="L2161" s="29">
        <v>2.73</v>
      </c>
      <c r="M2161" s="29">
        <f>IFERROR(_xlfn.XLOOKUP($B2161,'Ownership Metrics'!$A:$A,'Ownership Metrics'!$B:$B),"")</f>
        <v>11.15</v>
      </c>
      <c r="N2161" s="28">
        <f>IFERROR(_xlfn.XLOOKUP($B2161,'Ownership Metrics'!$A:$A,'Ownership Metrics'!$C:$C),"")</f>
        <v>2043</v>
      </c>
      <c r="O2161" s="29">
        <f>IFERROR(_xlfn.XLOOKUP($B2161,'Ownership Metrics'!$A:$A,'Ownership Metrics'!$D:$D),"")</f>
        <v>43.74</v>
      </c>
      <c r="P2161" s="29">
        <f>IFERROR(_xlfn.XLOOKUP($B2161,'Ownership Metrics'!$A:$A,'Ownership Metrics'!$E:$E),"")</f>
        <v>53.48</v>
      </c>
      <c r="Q2161" s="30">
        <f>IFERROR(_xlfn.XLOOKUP($B2161,'Ownership Metrics'!$A:$A,'Ownership Metrics'!$F:$F),"")</f>
        <v>20</v>
      </c>
      <c r="R2161" s="30">
        <f>IFERROR(_xlfn.XLOOKUP($B2161,'Ownership Metrics'!$A:$A,'Ownership Metrics'!$G:$G),"")</f>
        <v>28</v>
      </c>
      <c r="S2161" s="27" t="str">
        <f>IFERROR(_xlfn.XLOOKUP($B2161,'Ownership Metrics'!$A:$A,'Ownership Metrics'!$H:$H),"")</f>
        <v>Moderat</v>
      </c>
      <c r="T2161" s="27" t="str">
        <f>IFERROR(_xlfn.XLOOKUP($B2161,'Ownership Metrics'!$A:$A,'Ownership Metrics'!$I:$I),"")</f>
        <v>Sedang</v>
      </c>
      <c r="U2161" s="27">
        <f>IF(COUNTIFS($B$2:$B2161,$B2161,$D$2:$D2161,$D2161)=1,1,0)</f>
        <v>1</v>
      </c>
      <c r="V2161" s="27">
        <f t="shared" si="100"/>
        <v>2.73</v>
      </c>
      <c r="W2161" s="27">
        <f t="shared" si="101"/>
        <v>5</v>
      </c>
      <c r="X2161" s="27">
        <f t="shared" si="99"/>
        <v>2.7299997838999999</v>
      </c>
    </row>
    <row r="2162" spans="1:24" x14ac:dyDescent="0.25">
      <c r="A2162" s="26">
        <v>46265</v>
      </c>
      <c r="B2162" s="27" t="s">
        <v>10431</v>
      </c>
      <c r="C2162" s="27" t="s">
        <v>2403</v>
      </c>
      <c r="D2162" s="27" t="s">
        <v>2407</v>
      </c>
      <c r="E2162" s="27" t="s">
        <v>35</v>
      </c>
      <c r="F2162" s="27" t="s">
        <v>32</v>
      </c>
      <c r="G2162" s="27" t="s">
        <v>181</v>
      </c>
      <c r="H2162" s="27" t="s">
        <v>24</v>
      </c>
      <c r="I2162" s="28">
        <v>58000000</v>
      </c>
      <c r="J2162" s="28">
        <v>0</v>
      </c>
      <c r="K2162" s="28">
        <v>58000000</v>
      </c>
      <c r="L2162" s="29">
        <v>1.41</v>
      </c>
      <c r="M2162" s="29">
        <f>IFERROR(_xlfn.XLOOKUP($B2162,'Ownership Metrics'!$A:$A,'Ownership Metrics'!$B:$B),"")</f>
        <v>11.15</v>
      </c>
      <c r="N2162" s="28">
        <f>IFERROR(_xlfn.XLOOKUP($B2162,'Ownership Metrics'!$A:$A,'Ownership Metrics'!$C:$C),"")</f>
        <v>2043</v>
      </c>
      <c r="O2162" s="29">
        <f>IFERROR(_xlfn.XLOOKUP($B2162,'Ownership Metrics'!$A:$A,'Ownership Metrics'!$D:$D),"")</f>
        <v>43.74</v>
      </c>
      <c r="P2162" s="29">
        <f>IFERROR(_xlfn.XLOOKUP($B2162,'Ownership Metrics'!$A:$A,'Ownership Metrics'!$E:$E),"")</f>
        <v>53.48</v>
      </c>
      <c r="Q2162" s="30">
        <f>IFERROR(_xlfn.XLOOKUP($B2162,'Ownership Metrics'!$A:$A,'Ownership Metrics'!$F:$F),"")</f>
        <v>20</v>
      </c>
      <c r="R2162" s="30">
        <f>IFERROR(_xlfn.XLOOKUP($B2162,'Ownership Metrics'!$A:$A,'Ownership Metrics'!$G:$G),"")</f>
        <v>28</v>
      </c>
      <c r="S2162" s="27" t="str">
        <f>IFERROR(_xlfn.XLOOKUP($B2162,'Ownership Metrics'!$A:$A,'Ownership Metrics'!$H:$H),"")</f>
        <v>Moderat</v>
      </c>
      <c r="T2162" s="27" t="str">
        <f>IFERROR(_xlfn.XLOOKUP($B2162,'Ownership Metrics'!$A:$A,'Ownership Metrics'!$I:$I),"")</f>
        <v>Sedang</v>
      </c>
      <c r="U2162" s="27">
        <f>IF(COUNTIFS($B$2:$B2162,$B2162,$D$2:$D2162,$D2162)=1,1,0)</f>
        <v>1</v>
      </c>
      <c r="V2162" s="27">
        <f t="shared" si="100"/>
        <v>1.41</v>
      </c>
      <c r="W2162" s="27">
        <f t="shared" si="101"/>
        <v>17</v>
      </c>
      <c r="X2162" s="27">
        <f t="shared" si="99"/>
        <v>1.4099997838</v>
      </c>
    </row>
    <row r="2163" spans="1:24" x14ac:dyDescent="0.25">
      <c r="A2163" s="26">
        <v>46265</v>
      </c>
      <c r="B2163" s="27" t="s">
        <v>10431</v>
      </c>
      <c r="C2163" s="27" t="s">
        <v>2403</v>
      </c>
      <c r="D2163" s="27" t="s">
        <v>2408</v>
      </c>
      <c r="E2163" s="27" t="s">
        <v>35</v>
      </c>
      <c r="F2163" s="27" t="s">
        <v>32</v>
      </c>
      <c r="G2163" s="27" t="s">
        <v>181</v>
      </c>
      <c r="H2163" s="27" t="s">
        <v>64</v>
      </c>
      <c r="I2163" s="28">
        <v>104609100</v>
      </c>
      <c r="J2163" s="28">
        <v>0</v>
      </c>
      <c r="K2163" s="28">
        <v>104609100</v>
      </c>
      <c r="L2163" s="29">
        <v>2.54</v>
      </c>
      <c r="M2163" s="29">
        <f>IFERROR(_xlfn.XLOOKUP($B2163,'Ownership Metrics'!$A:$A,'Ownership Metrics'!$B:$B),"")</f>
        <v>11.15</v>
      </c>
      <c r="N2163" s="28">
        <f>IFERROR(_xlfn.XLOOKUP($B2163,'Ownership Metrics'!$A:$A,'Ownership Metrics'!$C:$C),"")</f>
        <v>2043</v>
      </c>
      <c r="O2163" s="29">
        <f>IFERROR(_xlfn.XLOOKUP($B2163,'Ownership Metrics'!$A:$A,'Ownership Metrics'!$D:$D),"")</f>
        <v>43.74</v>
      </c>
      <c r="P2163" s="29">
        <f>IFERROR(_xlfn.XLOOKUP($B2163,'Ownership Metrics'!$A:$A,'Ownership Metrics'!$E:$E),"")</f>
        <v>53.48</v>
      </c>
      <c r="Q2163" s="30">
        <f>IFERROR(_xlfn.XLOOKUP($B2163,'Ownership Metrics'!$A:$A,'Ownership Metrics'!$F:$F),"")</f>
        <v>20</v>
      </c>
      <c r="R2163" s="30">
        <f>IFERROR(_xlfn.XLOOKUP($B2163,'Ownership Metrics'!$A:$A,'Ownership Metrics'!$G:$G),"")</f>
        <v>28</v>
      </c>
      <c r="S2163" s="27" t="str">
        <f>IFERROR(_xlfn.XLOOKUP($B2163,'Ownership Metrics'!$A:$A,'Ownership Metrics'!$H:$H),"")</f>
        <v>Moderat</v>
      </c>
      <c r="T2163" s="27" t="str">
        <f>IFERROR(_xlfn.XLOOKUP($B2163,'Ownership Metrics'!$A:$A,'Ownership Metrics'!$I:$I),"")</f>
        <v>Sedang</v>
      </c>
      <c r="U2163" s="27">
        <f>IF(COUNTIFS($B$2:$B2163,$B2163,$D$2:$D2163,$D2163)=1,1,0)</f>
        <v>1</v>
      </c>
      <c r="V2163" s="27">
        <f t="shared" si="100"/>
        <v>2.54</v>
      </c>
      <c r="W2163" s="27">
        <f t="shared" si="101"/>
        <v>6</v>
      </c>
      <c r="X2163" s="27">
        <f t="shared" si="99"/>
        <v>2.5399997836999999</v>
      </c>
    </row>
    <row r="2164" spans="1:24" x14ac:dyDescent="0.25">
      <c r="A2164" s="26">
        <v>46265</v>
      </c>
      <c r="B2164" s="27" t="s">
        <v>10431</v>
      </c>
      <c r="C2164" s="27" t="s">
        <v>2403</v>
      </c>
      <c r="D2164" s="27" t="s">
        <v>2409</v>
      </c>
      <c r="E2164" s="27" t="s">
        <v>35</v>
      </c>
      <c r="F2164" s="27" t="s">
        <v>32</v>
      </c>
      <c r="G2164" s="27" t="s">
        <v>181</v>
      </c>
      <c r="H2164" s="27" t="s">
        <v>24</v>
      </c>
      <c r="I2164" s="28">
        <v>154340900</v>
      </c>
      <c r="J2164" s="28">
        <v>1650562350</v>
      </c>
      <c r="K2164" s="28">
        <v>1804903250</v>
      </c>
      <c r="L2164" s="29">
        <v>43.74</v>
      </c>
      <c r="M2164" s="29">
        <f>IFERROR(_xlfn.XLOOKUP($B2164,'Ownership Metrics'!$A:$A,'Ownership Metrics'!$B:$B),"")</f>
        <v>11.15</v>
      </c>
      <c r="N2164" s="28">
        <f>IFERROR(_xlfn.XLOOKUP($B2164,'Ownership Metrics'!$A:$A,'Ownership Metrics'!$C:$C),"")</f>
        <v>2043</v>
      </c>
      <c r="O2164" s="29">
        <f>IFERROR(_xlfn.XLOOKUP($B2164,'Ownership Metrics'!$A:$A,'Ownership Metrics'!$D:$D),"")</f>
        <v>43.74</v>
      </c>
      <c r="P2164" s="29">
        <f>IFERROR(_xlfn.XLOOKUP($B2164,'Ownership Metrics'!$A:$A,'Ownership Metrics'!$E:$E),"")</f>
        <v>53.48</v>
      </c>
      <c r="Q2164" s="30">
        <f>IFERROR(_xlfn.XLOOKUP($B2164,'Ownership Metrics'!$A:$A,'Ownership Metrics'!$F:$F),"")</f>
        <v>20</v>
      </c>
      <c r="R2164" s="30">
        <f>IFERROR(_xlfn.XLOOKUP($B2164,'Ownership Metrics'!$A:$A,'Ownership Metrics'!$G:$G),"")</f>
        <v>28</v>
      </c>
      <c r="S2164" s="27" t="str">
        <f>IFERROR(_xlfn.XLOOKUP($B2164,'Ownership Metrics'!$A:$A,'Ownership Metrics'!$H:$H),"")</f>
        <v>Moderat</v>
      </c>
      <c r="T2164" s="27" t="str">
        <f>IFERROR(_xlfn.XLOOKUP($B2164,'Ownership Metrics'!$A:$A,'Ownership Metrics'!$I:$I),"")</f>
        <v>Sedang</v>
      </c>
      <c r="U2164" s="27">
        <f>IF(COUNTIFS($B$2:$B2164,$B2164,$D$2:$D2164,$D2164)=1,1,0)</f>
        <v>1</v>
      </c>
      <c r="V2164" s="27">
        <f t="shared" si="100"/>
        <v>43.74</v>
      </c>
      <c r="W2164" s="27">
        <f t="shared" si="101"/>
        <v>1</v>
      </c>
      <c r="X2164" s="27">
        <f t="shared" si="99"/>
        <v>43.739999783600005</v>
      </c>
    </row>
    <row r="2165" spans="1:24" x14ac:dyDescent="0.25">
      <c r="A2165" s="26">
        <v>46265</v>
      </c>
      <c r="B2165" s="27" t="s">
        <v>10431</v>
      </c>
      <c r="C2165" s="27" t="s">
        <v>2403</v>
      </c>
      <c r="D2165" s="27" t="s">
        <v>2410</v>
      </c>
      <c r="E2165" s="27" t="s">
        <v>35</v>
      </c>
      <c r="F2165" s="27" t="s">
        <v>32</v>
      </c>
      <c r="G2165" s="27" t="s">
        <v>181</v>
      </c>
      <c r="H2165" s="27" t="s">
        <v>64</v>
      </c>
      <c r="I2165" s="28">
        <v>100455900</v>
      </c>
      <c r="J2165" s="28">
        <v>0</v>
      </c>
      <c r="K2165" s="28">
        <v>100455900</v>
      </c>
      <c r="L2165" s="29">
        <v>2.4300000000000002</v>
      </c>
      <c r="M2165" s="29">
        <f>IFERROR(_xlfn.XLOOKUP($B2165,'Ownership Metrics'!$A:$A,'Ownership Metrics'!$B:$B),"")</f>
        <v>11.15</v>
      </c>
      <c r="N2165" s="28">
        <f>IFERROR(_xlfn.XLOOKUP($B2165,'Ownership Metrics'!$A:$A,'Ownership Metrics'!$C:$C),"")</f>
        <v>2043</v>
      </c>
      <c r="O2165" s="29">
        <f>IFERROR(_xlfn.XLOOKUP($B2165,'Ownership Metrics'!$A:$A,'Ownership Metrics'!$D:$D),"")</f>
        <v>43.74</v>
      </c>
      <c r="P2165" s="29">
        <f>IFERROR(_xlfn.XLOOKUP($B2165,'Ownership Metrics'!$A:$A,'Ownership Metrics'!$E:$E),"")</f>
        <v>53.48</v>
      </c>
      <c r="Q2165" s="30">
        <f>IFERROR(_xlfn.XLOOKUP($B2165,'Ownership Metrics'!$A:$A,'Ownership Metrics'!$F:$F),"")</f>
        <v>20</v>
      </c>
      <c r="R2165" s="30">
        <f>IFERROR(_xlfn.XLOOKUP($B2165,'Ownership Metrics'!$A:$A,'Ownership Metrics'!$G:$G),"")</f>
        <v>28</v>
      </c>
      <c r="S2165" s="27" t="str">
        <f>IFERROR(_xlfn.XLOOKUP($B2165,'Ownership Metrics'!$A:$A,'Ownership Metrics'!$H:$H),"")</f>
        <v>Moderat</v>
      </c>
      <c r="T2165" s="27" t="str">
        <f>IFERROR(_xlfn.XLOOKUP($B2165,'Ownership Metrics'!$A:$A,'Ownership Metrics'!$I:$I),"")</f>
        <v>Sedang</v>
      </c>
      <c r="U2165" s="27">
        <f>IF(COUNTIFS($B$2:$B2165,$B2165,$D$2:$D2165,$D2165)=1,1,0)</f>
        <v>1</v>
      </c>
      <c r="V2165" s="27">
        <f t="shared" si="100"/>
        <v>2.4300000000000002</v>
      </c>
      <c r="W2165" s="27">
        <f t="shared" si="101"/>
        <v>8</v>
      </c>
      <c r="X2165" s="27">
        <f t="shared" si="99"/>
        <v>2.4299997835</v>
      </c>
    </row>
    <row r="2166" spans="1:24" x14ac:dyDescent="0.25">
      <c r="A2166" s="26">
        <v>46265</v>
      </c>
      <c r="B2166" s="27" t="s">
        <v>10431</v>
      </c>
      <c r="C2166" s="27" t="s">
        <v>2403</v>
      </c>
      <c r="D2166" s="27" t="s">
        <v>2411</v>
      </c>
      <c r="E2166" s="27" t="s">
        <v>35</v>
      </c>
      <c r="F2166" s="27" t="s">
        <v>32</v>
      </c>
      <c r="G2166" s="27" t="s">
        <v>363</v>
      </c>
      <c r="H2166" s="27" t="s">
        <v>33</v>
      </c>
      <c r="I2166" s="28">
        <v>89703050</v>
      </c>
      <c r="J2166" s="28">
        <v>0</v>
      </c>
      <c r="K2166" s="28">
        <v>89703050</v>
      </c>
      <c r="L2166" s="29">
        <v>2.17</v>
      </c>
      <c r="M2166" s="29">
        <f>IFERROR(_xlfn.XLOOKUP($B2166,'Ownership Metrics'!$A:$A,'Ownership Metrics'!$B:$B),"")</f>
        <v>11.15</v>
      </c>
      <c r="N2166" s="28">
        <f>IFERROR(_xlfn.XLOOKUP($B2166,'Ownership Metrics'!$A:$A,'Ownership Metrics'!$C:$C),"")</f>
        <v>2043</v>
      </c>
      <c r="O2166" s="29">
        <f>IFERROR(_xlfn.XLOOKUP($B2166,'Ownership Metrics'!$A:$A,'Ownership Metrics'!$D:$D),"")</f>
        <v>43.74</v>
      </c>
      <c r="P2166" s="29">
        <f>IFERROR(_xlfn.XLOOKUP($B2166,'Ownership Metrics'!$A:$A,'Ownership Metrics'!$E:$E),"")</f>
        <v>53.48</v>
      </c>
      <c r="Q2166" s="30">
        <f>IFERROR(_xlfn.XLOOKUP($B2166,'Ownership Metrics'!$A:$A,'Ownership Metrics'!$F:$F),"")</f>
        <v>20</v>
      </c>
      <c r="R2166" s="30">
        <f>IFERROR(_xlfn.XLOOKUP($B2166,'Ownership Metrics'!$A:$A,'Ownership Metrics'!$G:$G),"")</f>
        <v>28</v>
      </c>
      <c r="S2166" s="27" t="str">
        <f>IFERROR(_xlfn.XLOOKUP($B2166,'Ownership Metrics'!$A:$A,'Ownership Metrics'!$H:$H),"")</f>
        <v>Moderat</v>
      </c>
      <c r="T2166" s="27" t="str">
        <f>IFERROR(_xlfn.XLOOKUP($B2166,'Ownership Metrics'!$A:$A,'Ownership Metrics'!$I:$I),"")</f>
        <v>Sedang</v>
      </c>
      <c r="U2166" s="27">
        <f>IF(COUNTIFS($B$2:$B2166,$B2166,$D$2:$D2166,$D2166)=1,1,0)</f>
        <v>1</v>
      </c>
      <c r="V2166" s="27">
        <f t="shared" si="100"/>
        <v>2.17</v>
      </c>
      <c r="W2166" s="27">
        <f t="shared" si="101"/>
        <v>10</v>
      </c>
      <c r="X2166" s="27">
        <f t="shared" si="99"/>
        <v>2.1699997833999998</v>
      </c>
    </row>
    <row r="2167" spans="1:24" x14ac:dyDescent="0.25">
      <c r="A2167" s="26">
        <v>46265</v>
      </c>
      <c r="B2167" s="27" t="s">
        <v>10431</v>
      </c>
      <c r="C2167" s="27" t="s">
        <v>2403</v>
      </c>
      <c r="D2167" s="27" t="s">
        <v>2412</v>
      </c>
      <c r="E2167" s="27" t="s">
        <v>35</v>
      </c>
      <c r="F2167" s="27" t="s">
        <v>32</v>
      </c>
      <c r="G2167" s="27" t="s">
        <v>181</v>
      </c>
      <c r="H2167" s="27" t="s">
        <v>64</v>
      </c>
      <c r="I2167" s="28">
        <v>198103820</v>
      </c>
      <c r="J2167" s="28">
        <v>0</v>
      </c>
      <c r="K2167" s="28">
        <v>198103820</v>
      </c>
      <c r="L2167" s="29">
        <v>4.8</v>
      </c>
      <c r="M2167" s="29">
        <f>IFERROR(_xlfn.XLOOKUP($B2167,'Ownership Metrics'!$A:$A,'Ownership Metrics'!$B:$B),"")</f>
        <v>11.15</v>
      </c>
      <c r="N2167" s="28">
        <f>IFERROR(_xlfn.XLOOKUP($B2167,'Ownership Metrics'!$A:$A,'Ownership Metrics'!$C:$C),"")</f>
        <v>2043</v>
      </c>
      <c r="O2167" s="29">
        <f>IFERROR(_xlfn.XLOOKUP($B2167,'Ownership Metrics'!$A:$A,'Ownership Metrics'!$D:$D),"")</f>
        <v>43.74</v>
      </c>
      <c r="P2167" s="29">
        <f>IFERROR(_xlfn.XLOOKUP($B2167,'Ownership Metrics'!$A:$A,'Ownership Metrics'!$E:$E),"")</f>
        <v>53.48</v>
      </c>
      <c r="Q2167" s="30">
        <f>IFERROR(_xlfn.XLOOKUP($B2167,'Ownership Metrics'!$A:$A,'Ownership Metrics'!$F:$F),"")</f>
        <v>20</v>
      </c>
      <c r="R2167" s="30">
        <f>IFERROR(_xlfn.XLOOKUP($B2167,'Ownership Metrics'!$A:$A,'Ownership Metrics'!$G:$G),"")</f>
        <v>28</v>
      </c>
      <c r="S2167" s="27" t="str">
        <f>IFERROR(_xlfn.XLOOKUP($B2167,'Ownership Metrics'!$A:$A,'Ownership Metrics'!$H:$H),"")</f>
        <v>Moderat</v>
      </c>
      <c r="T2167" s="27" t="str">
        <f>IFERROR(_xlfn.XLOOKUP($B2167,'Ownership Metrics'!$A:$A,'Ownership Metrics'!$I:$I),"")</f>
        <v>Sedang</v>
      </c>
      <c r="U2167" s="27">
        <f>IF(COUNTIFS($B$2:$B2167,$B2167,$D$2:$D2167,$D2167)=1,1,0)</f>
        <v>1</v>
      </c>
      <c r="V2167" s="27">
        <f t="shared" si="100"/>
        <v>4.8</v>
      </c>
      <c r="W2167" s="27">
        <f t="shared" si="101"/>
        <v>3</v>
      </c>
      <c r="X2167" s="27">
        <f t="shared" si="99"/>
        <v>4.7999997832999997</v>
      </c>
    </row>
    <row r="2168" spans="1:24" x14ac:dyDescent="0.25">
      <c r="A2168" s="26">
        <v>46265</v>
      </c>
      <c r="B2168" s="27" t="s">
        <v>10431</v>
      </c>
      <c r="C2168" s="27" t="s">
        <v>2403</v>
      </c>
      <c r="D2168" s="27" t="s">
        <v>2413</v>
      </c>
      <c r="E2168" s="27" t="s">
        <v>35</v>
      </c>
      <c r="F2168" s="27" t="s">
        <v>32</v>
      </c>
      <c r="G2168" s="27" t="s">
        <v>363</v>
      </c>
      <c r="H2168" s="27" t="s">
        <v>33</v>
      </c>
      <c r="I2168" s="28">
        <v>89703050</v>
      </c>
      <c r="J2168" s="28">
        <v>0</v>
      </c>
      <c r="K2168" s="28">
        <v>89703050</v>
      </c>
      <c r="L2168" s="29">
        <v>2.17</v>
      </c>
      <c r="M2168" s="29">
        <f>IFERROR(_xlfn.XLOOKUP($B2168,'Ownership Metrics'!$A:$A,'Ownership Metrics'!$B:$B),"")</f>
        <v>11.15</v>
      </c>
      <c r="N2168" s="28">
        <f>IFERROR(_xlfn.XLOOKUP($B2168,'Ownership Metrics'!$A:$A,'Ownership Metrics'!$C:$C),"")</f>
        <v>2043</v>
      </c>
      <c r="O2168" s="29">
        <f>IFERROR(_xlfn.XLOOKUP($B2168,'Ownership Metrics'!$A:$A,'Ownership Metrics'!$D:$D),"")</f>
        <v>43.74</v>
      </c>
      <c r="P2168" s="29">
        <f>IFERROR(_xlfn.XLOOKUP($B2168,'Ownership Metrics'!$A:$A,'Ownership Metrics'!$E:$E),"")</f>
        <v>53.48</v>
      </c>
      <c r="Q2168" s="30">
        <f>IFERROR(_xlfn.XLOOKUP($B2168,'Ownership Metrics'!$A:$A,'Ownership Metrics'!$F:$F),"")</f>
        <v>20</v>
      </c>
      <c r="R2168" s="30">
        <f>IFERROR(_xlfn.XLOOKUP($B2168,'Ownership Metrics'!$A:$A,'Ownership Metrics'!$G:$G),"")</f>
        <v>28</v>
      </c>
      <c r="S2168" s="27" t="str">
        <f>IFERROR(_xlfn.XLOOKUP($B2168,'Ownership Metrics'!$A:$A,'Ownership Metrics'!$H:$H),"")</f>
        <v>Moderat</v>
      </c>
      <c r="T2168" s="27" t="str">
        <f>IFERROR(_xlfn.XLOOKUP($B2168,'Ownership Metrics'!$A:$A,'Ownership Metrics'!$I:$I),"")</f>
        <v>Sedang</v>
      </c>
      <c r="U2168" s="27">
        <f>IF(COUNTIFS($B$2:$B2168,$B2168,$D$2:$D2168,$D2168)=1,1,0)</f>
        <v>1</v>
      </c>
      <c r="V2168" s="27">
        <f t="shared" si="100"/>
        <v>2.17</v>
      </c>
      <c r="W2168" s="27">
        <f t="shared" si="101"/>
        <v>11</v>
      </c>
      <c r="X2168" s="27">
        <f t="shared" si="99"/>
        <v>2.1699997831999998</v>
      </c>
    </row>
    <row r="2169" spans="1:24" x14ac:dyDescent="0.25">
      <c r="A2169" s="26">
        <v>46265</v>
      </c>
      <c r="B2169" s="27" t="s">
        <v>10431</v>
      </c>
      <c r="C2169" s="27" t="s">
        <v>2403</v>
      </c>
      <c r="D2169" s="27" t="s">
        <v>2414</v>
      </c>
      <c r="E2169" s="27" t="s">
        <v>35</v>
      </c>
      <c r="F2169" s="27" t="s">
        <v>32</v>
      </c>
      <c r="G2169" s="27" t="s">
        <v>181</v>
      </c>
      <c r="H2169" s="27" t="s">
        <v>64</v>
      </c>
      <c r="I2169" s="28">
        <v>42802600</v>
      </c>
      <c r="J2169" s="28">
        <v>0</v>
      </c>
      <c r="K2169" s="28">
        <v>42802600</v>
      </c>
      <c r="L2169" s="29">
        <v>1.04</v>
      </c>
      <c r="M2169" s="29">
        <f>IFERROR(_xlfn.XLOOKUP($B2169,'Ownership Metrics'!$A:$A,'Ownership Metrics'!$B:$B),"")</f>
        <v>11.15</v>
      </c>
      <c r="N2169" s="28">
        <f>IFERROR(_xlfn.XLOOKUP($B2169,'Ownership Metrics'!$A:$A,'Ownership Metrics'!$C:$C),"")</f>
        <v>2043</v>
      </c>
      <c r="O2169" s="29">
        <f>IFERROR(_xlfn.XLOOKUP($B2169,'Ownership Metrics'!$A:$A,'Ownership Metrics'!$D:$D),"")</f>
        <v>43.74</v>
      </c>
      <c r="P2169" s="29">
        <f>IFERROR(_xlfn.XLOOKUP($B2169,'Ownership Metrics'!$A:$A,'Ownership Metrics'!$E:$E),"")</f>
        <v>53.48</v>
      </c>
      <c r="Q2169" s="30">
        <f>IFERROR(_xlfn.XLOOKUP($B2169,'Ownership Metrics'!$A:$A,'Ownership Metrics'!$F:$F),"")</f>
        <v>20</v>
      </c>
      <c r="R2169" s="30">
        <f>IFERROR(_xlfn.XLOOKUP($B2169,'Ownership Metrics'!$A:$A,'Ownership Metrics'!$G:$G),"")</f>
        <v>28</v>
      </c>
      <c r="S2169" s="27" t="str">
        <f>IFERROR(_xlfn.XLOOKUP($B2169,'Ownership Metrics'!$A:$A,'Ownership Metrics'!$H:$H),"")</f>
        <v>Moderat</v>
      </c>
      <c r="T2169" s="27" t="str">
        <f>IFERROR(_xlfn.XLOOKUP($B2169,'Ownership Metrics'!$A:$A,'Ownership Metrics'!$I:$I),"")</f>
        <v>Sedang</v>
      </c>
      <c r="U2169" s="27">
        <f>IF(COUNTIFS($B$2:$B2169,$B2169,$D$2:$D2169,$D2169)=1,1,0)</f>
        <v>1</v>
      </c>
      <c r="V2169" s="27">
        <f t="shared" si="100"/>
        <v>1.04</v>
      </c>
      <c r="W2169" s="27">
        <f t="shared" si="101"/>
        <v>20</v>
      </c>
      <c r="X2169" s="27">
        <f t="shared" si="99"/>
        <v>1.0399997831000001</v>
      </c>
    </row>
    <row r="2170" spans="1:24" x14ac:dyDescent="0.25">
      <c r="A2170" s="26">
        <v>46265</v>
      </c>
      <c r="B2170" s="27" t="s">
        <v>10431</v>
      </c>
      <c r="C2170" s="27" t="s">
        <v>2403</v>
      </c>
      <c r="D2170" s="27" t="s">
        <v>2415</v>
      </c>
      <c r="E2170" s="27" t="s">
        <v>35</v>
      </c>
      <c r="F2170" s="27" t="s">
        <v>32</v>
      </c>
      <c r="G2170" s="27" t="s">
        <v>181</v>
      </c>
      <c r="H2170" s="27" t="s">
        <v>64</v>
      </c>
      <c r="I2170" s="28">
        <v>89724100</v>
      </c>
      <c r="J2170" s="28">
        <v>0</v>
      </c>
      <c r="K2170" s="28">
        <v>89724100</v>
      </c>
      <c r="L2170" s="29">
        <v>2.17</v>
      </c>
      <c r="M2170" s="29">
        <f>IFERROR(_xlfn.XLOOKUP($B2170,'Ownership Metrics'!$A:$A,'Ownership Metrics'!$B:$B),"")</f>
        <v>11.15</v>
      </c>
      <c r="N2170" s="28">
        <f>IFERROR(_xlfn.XLOOKUP($B2170,'Ownership Metrics'!$A:$A,'Ownership Metrics'!$C:$C),"")</f>
        <v>2043</v>
      </c>
      <c r="O2170" s="29">
        <f>IFERROR(_xlfn.XLOOKUP($B2170,'Ownership Metrics'!$A:$A,'Ownership Metrics'!$D:$D),"")</f>
        <v>43.74</v>
      </c>
      <c r="P2170" s="29">
        <f>IFERROR(_xlfn.XLOOKUP($B2170,'Ownership Metrics'!$A:$A,'Ownership Metrics'!$E:$E),"")</f>
        <v>53.48</v>
      </c>
      <c r="Q2170" s="30">
        <f>IFERROR(_xlfn.XLOOKUP($B2170,'Ownership Metrics'!$A:$A,'Ownership Metrics'!$F:$F),"")</f>
        <v>20</v>
      </c>
      <c r="R2170" s="30">
        <f>IFERROR(_xlfn.XLOOKUP($B2170,'Ownership Metrics'!$A:$A,'Ownership Metrics'!$G:$G),"")</f>
        <v>28</v>
      </c>
      <c r="S2170" s="27" t="str">
        <f>IFERROR(_xlfn.XLOOKUP($B2170,'Ownership Metrics'!$A:$A,'Ownership Metrics'!$H:$H),"")</f>
        <v>Moderat</v>
      </c>
      <c r="T2170" s="27" t="str">
        <f>IFERROR(_xlfn.XLOOKUP($B2170,'Ownership Metrics'!$A:$A,'Ownership Metrics'!$I:$I),"")</f>
        <v>Sedang</v>
      </c>
      <c r="U2170" s="27">
        <f>IF(COUNTIFS($B$2:$B2170,$B2170,$D$2:$D2170,$D2170)=1,1,0)</f>
        <v>1</v>
      </c>
      <c r="V2170" s="27">
        <f t="shared" si="100"/>
        <v>2.17</v>
      </c>
      <c r="W2170" s="27">
        <f t="shared" si="101"/>
        <v>12</v>
      </c>
      <c r="X2170" s="27">
        <f t="shared" si="99"/>
        <v>2.1699997829999997</v>
      </c>
    </row>
    <row r="2171" spans="1:24" x14ac:dyDescent="0.25">
      <c r="A2171" s="26">
        <v>46265</v>
      </c>
      <c r="B2171" s="27" t="s">
        <v>10431</v>
      </c>
      <c r="C2171" s="27" t="s">
        <v>2403</v>
      </c>
      <c r="D2171" s="27" t="s">
        <v>2416</v>
      </c>
      <c r="E2171" s="27" t="s">
        <v>35</v>
      </c>
      <c r="F2171" s="27" t="s">
        <v>32</v>
      </c>
      <c r="G2171" s="27" t="s">
        <v>363</v>
      </c>
      <c r="H2171" s="27" t="s">
        <v>33</v>
      </c>
      <c r="I2171" s="28">
        <v>89703050</v>
      </c>
      <c r="J2171" s="28">
        <v>0</v>
      </c>
      <c r="K2171" s="28">
        <v>89703050</v>
      </c>
      <c r="L2171" s="29">
        <v>2.17</v>
      </c>
      <c r="M2171" s="29">
        <f>IFERROR(_xlfn.XLOOKUP($B2171,'Ownership Metrics'!$A:$A,'Ownership Metrics'!$B:$B),"")</f>
        <v>11.15</v>
      </c>
      <c r="N2171" s="28">
        <f>IFERROR(_xlfn.XLOOKUP($B2171,'Ownership Metrics'!$A:$A,'Ownership Metrics'!$C:$C),"")</f>
        <v>2043</v>
      </c>
      <c r="O2171" s="29">
        <f>IFERROR(_xlfn.XLOOKUP($B2171,'Ownership Metrics'!$A:$A,'Ownership Metrics'!$D:$D),"")</f>
        <v>43.74</v>
      </c>
      <c r="P2171" s="29">
        <f>IFERROR(_xlfn.XLOOKUP($B2171,'Ownership Metrics'!$A:$A,'Ownership Metrics'!$E:$E),"")</f>
        <v>53.48</v>
      </c>
      <c r="Q2171" s="30">
        <f>IFERROR(_xlfn.XLOOKUP($B2171,'Ownership Metrics'!$A:$A,'Ownership Metrics'!$F:$F),"")</f>
        <v>20</v>
      </c>
      <c r="R2171" s="30">
        <f>IFERROR(_xlfn.XLOOKUP($B2171,'Ownership Metrics'!$A:$A,'Ownership Metrics'!$G:$G),"")</f>
        <v>28</v>
      </c>
      <c r="S2171" s="27" t="str">
        <f>IFERROR(_xlfn.XLOOKUP($B2171,'Ownership Metrics'!$A:$A,'Ownership Metrics'!$H:$H),"")</f>
        <v>Moderat</v>
      </c>
      <c r="T2171" s="27" t="str">
        <f>IFERROR(_xlfn.XLOOKUP($B2171,'Ownership Metrics'!$A:$A,'Ownership Metrics'!$I:$I),"")</f>
        <v>Sedang</v>
      </c>
      <c r="U2171" s="27">
        <f>IF(COUNTIFS($B$2:$B2171,$B2171,$D$2:$D2171,$D2171)=1,1,0)</f>
        <v>1</v>
      </c>
      <c r="V2171" s="27">
        <f t="shared" si="100"/>
        <v>2.17</v>
      </c>
      <c r="W2171" s="27">
        <f t="shared" si="101"/>
        <v>13</v>
      </c>
      <c r="X2171" s="27">
        <f t="shared" si="99"/>
        <v>2.1699997828999997</v>
      </c>
    </row>
    <row r="2172" spans="1:24" x14ac:dyDescent="0.25">
      <c r="A2172" s="26">
        <v>46265</v>
      </c>
      <c r="B2172" s="27" t="s">
        <v>10431</v>
      </c>
      <c r="C2172" s="27" t="s">
        <v>2403</v>
      </c>
      <c r="D2172" s="27" t="s">
        <v>2417</v>
      </c>
      <c r="E2172" s="27" t="s">
        <v>35</v>
      </c>
      <c r="F2172" s="27" t="s">
        <v>32</v>
      </c>
      <c r="G2172" s="27" t="s">
        <v>181</v>
      </c>
      <c r="H2172" s="27" t="s">
        <v>64</v>
      </c>
      <c r="I2172" s="28">
        <v>82792829</v>
      </c>
      <c r="J2172" s="28">
        <v>0</v>
      </c>
      <c r="K2172" s="28">
        <v>82792829</v>
      </c>
      <c r="L2172" s="29">
        <v>2.0099999999999998</v>
      </c>
      <c r="M2172" s="29">
        <f>IFERROR(_xlfn.XLOOKUP($B2172,'Ownership Metrics'!$A:$A,'Ownership Metrics'!$B:$B),"")</f>
        <v>11.15</v>
      </c>
      <c r="N2172" s="28">
        <f>IFERROR(_xlfn.XLOOKUP($B2172,'Ownership Metrics'!$A:$A,'Ownership Metrics'!$C:$C),"")</f>
        <v>2043</v>
      </c>
      <c r="O2172" s="29">
        <f>IFERROR(_xlfn.XLOOKUP($B2172,'Ownership Metrics'!$A:$A,'Ownership Metrics'!$D:$D),"")</f>
        <v>43.74</v>
      </c>
      <c r="P2172" s="29">
        <f>IFERROR(_xlfn.XLOOKUP($B2172,'Ownership Metrics'!$A:$A,'Ownership Metrics'!$E:$E),"")</f>
        <v>53.48</v>
      </c>
      <c r="Q2172" s="30">
        <f>IFERROR(_xlfn.XLOOKUP($B2172,'Ownership Metrics'!$A:$A,'Ownership Metrics'!$F:$F),"")</f>
        <v>20</v>
      </c>
      <c r="R2172" s="30">
        <f>IFERROR(_xlfn.XLOOKUP($B2172,'Ownership Metrics'!$A:$A,'Ownership Metrics'!$G:$G),"")</f>
        <v>28</v>
      </c>
      <c r="S2172" s="27" t="str">
        <f>IFERROR(_xlfn.XLOOKUP($B2172,'Ownership Metrics'!$A:$A,'Ownership Metrics'!$H:$H),"")</f>
        <v>Moderat</v>
      </c>
      <c r="T2172" s="27" t="str">
        <f>IFERROR(_xlfn.XLOOKUP($B2172,'Ownership Metrics'!$A:$A,'Ownership Metrics'!$I:$I),"")</f>
        <v>Sedang</v>
      </c>
      <c r="U2172" s="27">
        <f>IF(COUNTIFS($B$2:$B2172,$B2172,$D$2:$D2172,$D2172)=1,1,0)</f>
        <v>1</v>
      </c>
      <c r="V2172" s="27">
        <f t="shared" si="100"/>
        <v>2.0099999999999998</v>
      </c>
      <c r="W2172" s="27">
        <f t="shared" si="101"/>
        <v>15</v>
      </c>
      <c r="X2172" s="27">
        <f t="shared" si="99"/>
        <v>2.0099997827999996</v>
      </c>
    </row>
    <row r="2173" spans="1:24" x14ac:dyDescent="0.25">
      <c r="A2173" s="26">
        <v>46265</v>
      </c>
      <c r="B2173" s="27" t="s">
        <v>10431</v>
      </c>
      <c r="C2173" s="27" t="s">
        <v>2403</v>
      </c>
      <c r="D2173" s="27" t="s">
        <v>2418</v>
      </c>
      <c r="E2173" s="27" t="s">
        <v>35</v>
      </c>
      <c r="F2173" s="27" t="s">
        <v>32</v>
      </c>
      <c r="G2173" s="27" t="s">
        <v>181</v>
      </c>
      <c r="H2173" s="27" t="s">
        <v>33</v>
      </c>
      <c r="I2173" s="28">
        <v>90517180</v>
      </c>
      <c r="J2173" s="28">
        <v>0</v>
      </c>
      <c r="K2173" s="28">
        <v>90517180</v>
      </c>
      <c r="L2173" s="29">
        <v>2.19</v>
      </c>
      <c r="M2173" s="29">
        <f>IFERROR(_xlfn.XLOOKUP($B2173,'Ownership Metrics'!$A:$A,'Ownership Metrics'!$B:$B),"")</f>
        <v>11.15</v>
      </c>
      <c r="N2173" s="28">
        <f>IFERROR(_xlfn.XLOOKUP($B2173,'Ownership Metrics'!$A:$A,'Ownership Metrics'!$C:$C),"")</f>
        <v>2043</v>
      </c>
      <c r="O2173" s="29">
        <f>IFERROR(_xlfn.XLOOKUP($B2173,'Ownership Metrics'!$A:$A,'Ownership Metrics'!$D:$D),"")</f>
        <v>43.74</v>
      </c>
      <c r="P2173" s="29">
        <f>IFERROR(_xlfn.XLOOKUP($B2173,'Ownership Metrics'!$A:$A,'Ownership Metrics'!$E:$E),"")</f>
        <v>53.48</v>
      </c>
      <c r="Q2173" s="30">
        <f>IFERROR(_xlfn.XLOOKUP($B2173,'Ownership Metrics'!$A:$A,'Ownership Metrics'!$F:$F),"")</f>
        <v>20</v>
      </c>
      <c r="R2173" s="30">
        <f>IFERROR(_xlfn.XLOOKUP($B2173,'Ownership Metrics'!$A:$A,'Ownership Metrics'!$G:$G),"")</f>
        <v>28</v>
      </c>
      <c r="S2173" s="27" t="str">
        <f>IFERROR(_xlfn.XLOOKUP($B2173,'Ownership Metrics'!$A:$A,'Ownership Metrics'!$H:$H),"")</f>
        <v>Moderat</v>
      </c>
      <c r="T2173" s="27" t="str">
        <f>IFERROR(_xlfn.XLOOKUP($B2173,'Ownership Metrics'!$A:$A,'Ownership Metrics'!$I:$I),"")</f>
        <v>Sedang</v>
      </c>
      <c r="U2173" s="27">
        <f>IF(COUNTIFS($B$2:$B2173,$B2173,$D$2:$D2173,$D2173)=1,1,0)</f>
        <v>1</v>
      </c>
      <c r="V2173" s="27">
        <f t="shared" si="100"/>
        <v>2.19</v>
      </c>
      <c r="W2173" s="27">
        <f t="shared" si="101"/>
        <v>9</v>
      </c>
      <c r="X2173" s="27">
        <f t="shared" si="99"/>
        <v>2.1899997826999997</v>
      </c>
    </row>
    <row r="2174" spans="1:24" x14ac:dyDescent="0.25">
      <c r="A2174" s="26">
        <v>46265</v>
      </c>
      <c r="B2174" s="27" t="s">
        <v>10431</v>
      </c>
      <c r="C2174" s="27" t="s">
        <v>2403</v>
      </c>
      <c r="D2174" s="27" t="s">
        <v>2419</v>
      </c>
      <c r="E2174" s="27" t="s">
        <v>35</v>
      </c>
      <c r="F2174" s="27" t="s">
        <v>32</v>
      </c>
      <c r="G2174" s="27" t="s">
        <v>181</v>
      </c>
      <c r="H2174" s="27" t="s">
        <v>64</v>
      </c>
      <c r="I2174" s="28">
        <v>85584800</v>
      </c>
      <c r="J2174" s="28">
        <v>0</v>
      </c>
      <c r="K2174" s="28">
        <v>85584800</v>
      </c>
      <c r="L2174" s="29">
        <v>2.0699999999999998</v>
      </c>
      <c r="M2174" s="29">
        <f>IFERROR(_xlfn.XLOOKUP($B2174,'Ownership Metrics'!$A:$A,'Ownership Metrics'!$B:$B),"")</f>
        <v>11.15</v>
      </c>
      <c r="N2174" s="28">
        <f>IFERROR(_xlfn.XLOOKUP($B2174,'Ownership Metrics'!$A:$A,'Ownership Metrics'!$C:$C),"")</f>
        <v>2043</v>
      </c>
      <c r="O2174" s="29">
        <f>IFERROR(_xlfn.XLOOKUP($B2174,'Ownership Metrics'!$A:$A,'Ownership Metrics'!$D:$D),"")</f>
        <v>43.74</v>
      </c>
      <c r="P2174" s="29">
        <f>IFERROR(_xlfn.XLOOKUP($B2174,'Ownership Metrics'!$A:$A,'Ownership Metrics'!$E:$E),"")</f>
        <v>53.48</v>
      </c>
      <c r="Q2174" s="30">
        <f>IFERROR(_xlfn.XLOOKUP($B2174,'Ownership Metrics'!$A:$A,'Ownership Metrics'!$F:$F),"")</f>
        <v>20</v>
      </c>
      <c r="R2174" s="30">
        <f>IFERROR(_xlfn.XLOOKUP($B2174,'Ownership Metrics'!$A:$A,'Ownership Metrics'!$G:$G),"")</f>
        <v>28</v>
      </c>
      <c r="S2174" s="27" t="str">
        <f>IFERROR(_xlfn.XLOOKUP($B2174,'Ownership Metrics'!$A:$A,'Ownership Metrics'!$H:$H),"")</f>
        <v>Moderat</v>
      </c>
      <c r="T2174" s="27" t="str">
        <f>IFERROR(_xlfn.XLOOKUP($B2174,'Ownership Metrics'!$A:$A,'Ownership Metrics'!$I:$I),"")</f>
        <v>Sedang</v>
      </c>
      <c r="U2174" s="27">
        <f>IF(COUNTIFS($B$2:$B2174,$B2174,$D$2:$D2174,$D2174)=1,1,0)</f>
        <v>1</v>
      </c>
      <c r="V2174" s="27">
        <f t="shared" si="100"/>
        <v>2.0699999999999998</v>
      </c>
      <c r="W2174" s="27">
        <f t="shared" si="101"/>
        <v>14</v>
      </c>
      <c r="X2174" s="27">
        <f t="shared" si="99"/>
        <v>2.0699997826000001</v>
      </c>
    </row>
    <row r="2175" spans="1:24" x14ac:dyDescent="0.25">
      <c r="A2175" s="26">
        <v>46265</v>
      </c>
      <c r="B2175" s="27" t="s">
        <v>10431</v>
      </c>
      <c r="C2175" s="27" t="s">
        <v>2403</v>
      </c>
      <c r="D2175" s="27" t="s">
        <v>2420</v>
      </c>
      <c r="E2175" s="27" t="s">
        <v>35</v>
      </c>
      <c r="F2175" s="27" t="s">
        <v>32</v>
      </c>
      <c r="G2175" s="27" t="s">
        <v>181</v>
      </c>
      <c r="H2175" s="27" t="s">
        <v>64</v>
      </c>
      <c r="I2175" s="28">
        <v>44145260</v>
      </c>
      <c r="J2175" s="28">
        <v>0</v>
      </c>
      <c r="K2175" s="28">
        <v>44145260</v>
      </c>
      <c r="L2175" s="29">
        <v>1.07</v>
      </c>
      <c r="M2175" s="29">
        <f>IFERROR(_xlfn.XLOOKUP($B2175,'Ownership Metrics'!$A:$A,'Ownership Metrics'!$B:$B),"")</f>
        <v>11.15</v>
      </c>
      <c r="N2175" s="28">
        <f>IFERROR(_xlfn.XLOOKUP($B2175,'Ownership Metrics'!$A:$A,'Ownership Metrics'!$C:$C),"")</f>
        <v>2043</v>
      </c>
      <c r="O2175" s="29">
        <f>IFERROR(_xlfn.XLOOKUP($B2175,'Ownership Metrics'!$A:$A,'Ownership Metrics'!$D:$D),"")</f>
        <v>43.74</v>
      </c>
      <c r="P2175" s="29">
        <f>IFERROR(_xlfn.XLOOKUP($B2175,'Ownership Metrics'!$A:$A,'Ownership Metrics'!$E:$E),"")</f>
        <v>53.48</v>
      </c>
      <c r="Q2175" s="30">
        <f>IFERROR(_xlfn.XLOOKUP($B2175,'Ownership Metrics'!$A:$A,'Ownership Metrics'!$F:$F),"")</f>
        <v>20</v>
      </c>
      <c r="R2175" s="30">
        <f>IFERROR(_xlfn.XLOOKUP($B2175,'Ownership Metrics'!$A:$A,'Ownership Metrics'!$G:$G),"")</f>
        <v>28</v>
      </c>
      <c r="S2175" s="27" t="str">
        <f>IFERROR(_xlfn.XLOOKUP($B2175,'Ownership Metrics'!$A:$A,'Ownership Metrics'!$H:$H),"")</f>
        <v>Moderat</v>
      </c>
      <c r="T2175" s="27" t="str">
        <f>IFERROR(_xlfn.XLOOKUP($B2175,'Ownership Metrics'!$A:$A,'Ownership Metrics'!$I:$I),"")</f>
        <v>Sedang</v>
      </c>
      <c r="U2175" s="27">
        <f>IF(COUNTIFS($B$2:$B2175,$B2175,$D$2:$D2175,$D2175)=1,1,0)</f>
        <v>1</v>
      </c>
      <c r="V2175" s="27">
        <f t="shared" si="100"/>
        <v>1.07</v>
      </c>
      <c r="W2175" s="27">
        <f t="shared" si="101"/>
        <v>19</v>
      </c>
      <c r="X2175" s="27">
        <f t="shared" si="99"/>
        <v>1.0699997825000001</v>
      </c>
    </row>
    <row r="2176" spans="1:24" x14ac:dyDescent="0.25">
      <c r="A2176" s="26">
        <v>46265</v>
      </c>
      <c r="B2176" s="27" t="s">
        <v>10431</v>
      </c>
      <c r="C2176" s="27" t="s">
        <v>2403</v>
      </c>
      <c r="D2176" s="27" t="s">
        <v>2421</v>
      </c>
      <c r="E2176" s="27" t="s">
        <v>35</v>
      </c>
      <c r="F2176" s="27" t="s">
        <v>32</v>
      </c>
      <c r="G2176" s="27" t="s">
        <v>181</v>
      </c>
      <c r="H2176" s="27" t="s">
        <v>64</v>
      </c>
      <c r="I2176" s="28">
        <v>60465600</v>
      </c>
      <c r="J2176" s="28">
        <v>0</v>
      </c>
      <c r="K2176" s="28">
        <v>60465600</v>
      </c>
      <c r="L2176" s="29">
        <v>1.47</v>
      </c>
      <c r="M2176" s="29">
        <f>IFERROR(_xlfn.XLOOKUP($B2176,'Ownership Metrics'!$A:$A,'Ownership Metrics'!$B:$B),"")</f>
        <v>11.15</v>
      </c>
      <c r="N2176" s="28">
        <f>IFERROR(_xlfn.XLOOKUP($B2176,'Ownership Metrics'!$A:$A,'Ownership Metrics'!$C:$C),"")</f>
        <v>2043</v>
      </c>
      <c r="O2176" s="29">
        <f>IFERROR(_xlfn.XLOOKUP($B2176,'Ownership Metrics'!$A:$A,'Ownership Metrics'!$D:$D),"")</f>
        <v>43.74</v>
      </c>
      <c r="P2176" s="29">
        <f>IFERROR(_xlfn.XLOOKUP($B2176,'Ownership Metrics'!$A:$A,'Ownership Metrics'!$E:$E),"")</f>
        <v>53.48</v>
      </c>
      <c r="Q2176" s="30">
        <f>IFERROR(_xlfn.XLOOKUP($B2176,'Ownership Metrics'!$A:$A,'Ownership Metrics'!$F:$F),"")</f>
        <v>20</v>
      </c>
      <c r="R2176" s="30">
        <f>IFERROR(_xlfn.XLOOKUP($B2176,'Ownership Metrics'!$A:$A,'Ownership Metrics'!$G:$G),"")</f>
        <v>28</v>
      </c>
      <c r="S2176" s="27" t="str">
        <f>IFERROR(_xlfn.XLOOKUP($B2176,'Ownership Metrics'!$A:$A,'Ownership Metrics'!$H:$H),"")</f>
        <v>Moderat</v>
      </c>
      <c r="T2176" s="27" t="str">
        <f>IFERROR(_xlfn.XLOOKUP($B2176,'Ownership Metrics'!$A:$A,'Ownership Metrics'!$I:$I),"")</f>
        <v>Sedang</v>
      </c>
      <c r="U2176" s="27">
        <f>IF(COUNTIFS($B$2:$B2176,$B2176,$D$2:$D2176,$D2176)=1,1,0)</f>
        <v>1</v>
      </c>
      <c r="V2176" s="27">
        <f t="shared" si="100"/>
        <v>1.47</v>
      </c>
      <c r="W2176" s="27">
        <f t="shared" si="101"/>
        <v>16</v>
      </c>
      <c r="X2176" s="27">
        <f t="shared" si="99"/>
        <v>1.4699997824</v>
      </c>
    </row>
    <row r="2177" spans="1:24" x14ac:dyDescent="0.25">
      <c r="A2177" s="26">
        <v>46265</v>
      </c>
      <c r="B2177" s="27" t="s">
        <v>10431</v>
      </c>
      <c r="C2177" s="27" t="s">
        <v>2403</v>
      </c>
      <c r="D2177" s="27" t="s">
        <v>2422</v>
      </c>
      <c r="E2177" s="27" t="s">
        <v>35</v>
      </c>
      <c r="F2177" s="27" t="s">
        <v>32</v>
      </c>
      <c r="G2177" s="27" t="s">
        <v>181</v>
      </c>
      <c r="H2177" s="27" t="s">
        <v>64</v>
      </c>
      <c r="I2177" s="28">
        <v>104541000</v>
      </c>
      <c r="J2177" s="28">
        <v>0</v>
      </c>
      <c r="K2177" s="28">
        <v>104541000</v>
      </c>
      <c r="L2177" s="29">
        <v>2.5299999999999998</v>
      </c>
      <c r="M2177" s="29">
        <f>IFERROR(_xlfn.XLOOKUP($B2177,'Ownership Metrics'!$A:$A,'Ownership Metrics'!$B:$B),"")</f>
        <v>11.15</v>
      </c>
      <c r="N2177" s="28">
        <f>IFERROR(_xlfn.XLOOKUP($B2177,'Ownership Metrics'!$A:$A,'Ownership Metrics'!$C:$C),"")</f>
        <v>2043</v>
      </c>
      <c r="O2177" s="29">
        <f>IFERROR(_xlfn.XLOOKUP($B2177,'Ownership Metrics'!$A:$A,'Ownership Metrics'!$D:$D),"")</f>
        <v>43.74</v>
      </c>
      <c r="P2177" s="29">
        <f>IFERROR(_xlfn.XLOOKUP($B2177,'Ownership Metrics'!$A:$A,'Ownership Metrics'!$E:$E),"")</f>
        <v>53.48</v>
      </c>
      <c r="Q2177" s="30">
        <f>IFERROR(_xlfn.XLOOKUP($B2177,'Ownership Metrics'!$A:$A,'Ownership Metrics'!$F:$F),"")</f>
        <v>20</v>
      </c>
      <c r="R2177" s="30">
        <f>IFERROR(_xlfn.XLOOKUP($B2177,'Ownership Metrics'!$A:$A,'Ownership Metrics'!$G:$G),"")</f>
        <v>28</v>
      </c>
      <c r="S2177" s="27" t="str">
        <f>IFERROR(_xlfn.XLOOKUP($B2177,'Ownership Metrics'!$A:$A,'Ownership Metrics'!$H:$H),"")</f>
        <v>Moderat</v>
      </c>
      <c r="T2177" s="27" t="str">
        <f>IFERROR(_xlfn.XLOOKUP($B2177,'Ownership Metrics'!$A:$A,'Ownership Metrics'!$I:$I),"")</f>
        <v>Sedang</v>
      </c>
      <c r="U2177" s="27">
        <f>IF(COUNTIFS($B$2:$B2177,$B2177,$D$2:$D2177,$D2177)=1,1,0)</f>
        <v>1</v>
      </c>
      <c r="V2177" s="27">
        <f t="shared" si="100"/>
        <v>2.5299999999999998</v>
      </c>
      <c r="W2177" s="27">
        <f t="shared" si="101"/>
        <v>7</v>
      </c>
      <c r="X2177" s="27">
        <f t="shared" si="99"/>
        <v>2.5299997823</v>
      </c>
    </row>
    <row r="2178" spans="1:24" x14ac:dyDescent="0.25">
      <c r="A2178" s="26">
        <v>46265</v>
      </c>
      <c r="B2178" s="27" t="s">
        <v>10431</v>
      </c>
      <c r="C2178" s="27" t="s">
        <v>2403</v>
      </c>
      <c r="D2178" s="27" t="s">
        <v>2423</v>
      </c>
      <c r="E2178" s="27" t="s">
        <v>35</v>
      </c>
      <c r="F2178" s="27" t="s">
        <v>32</v>
      </c>
      <c r="G2178" s="27" t="s">
        <v>181</v>
      </c>
      <c r="H2178" s="27" t="s">
        <v>64</v>
      </c>
      <c r="I2178" s="28">
        <v>44472300</v>
      </c>
      <c r="J2178" s="28">
        <v>0</v>
      </c>
      <c r="K2178" s="28">
        <v>44472300</v>
      </c>
      <c r="L2178" s="29">
        <v>1.08</v>
      </c>
      <c r="M2178" s="29">
        <f>IFERROR(_xlfn.XLOOKUP($B2178,'Ownership Metrics'!$A:$A,'Ownership Metrics'!$B:$B),"")</f>
        <v>11.15</v>
      </c>
      <c r="N2178" s="28">
        <f>IFERROR(_xlfn.XLOOKUP($B2178,'Ownership Metrics'!$A:$A,'Ownership Metrics'!$C:$C),"")</f>
        <v>2043</v>
      </c>
      <c r="O2178" s="29">
        <f>IFERROR(_xlfn.XLOOKUP($B2178,'Ownership Metrics'!$A:$A,'Ownership Metrics'!$D:$D),"")</f>
        <v>43.74</v>
      </c>
      <c r="P2178" s="29">
        <f>IFERROR(_xlfn.XLOOKUP($B2178,'Ownership Metrics'!$A:$A,'Ownership Metrics'!$E:$E),"")</f>
        <v>53.48</v>
      </c>
      <c r="Q2178" s="30">
        <f>IFERROR(_xlfn.XLOOKUP($B2178,'Ownership Metrics'!$A:$A,'Ownership Metrics'!$F:$F),"")</f>
        <v>20</v>
      </c>
      <c r="R2178" s="30">
        <f>IFERROR(_xlfn.XLOOKUP($B2178,'Ownership Metrics'!$A:$A,'Ownership Metrics'!$G:$G),"")</f>
        <v>28</v>
      </c>
      <c r="S2178" s="27" t="str">
        <f>IFERROR(_xlfn.XLOOKUP($B2178,'Ownership Metrics'!$A:$A,'Ownership Metrics'!$H:$H),"")</f>
        <v>Moderat</v>
      </c>
      <c r="T2178" s="27" t="str">
        <f>IFERROR(_xlfn.XLOOKUP($B2178,'Ownership Metrics'!$A:$A,'Ownership Metrics'!$I:$I),"")</f>
        <v>Sedang</v>
      </c>
      <c r="U2178" s="27">
        <f>IF(COUNTIFS($B$2:$B2178,$B2178,$D$2:$D2178,$D2178)=1,1,0)</f>
        <v>1</v>
      </c>
      <c r="V2178" s="27">
        <f t="shared" si="100"/>
        <v>1.08</v>
      </c>
      <c r="W2178" s="27">
        <f t="shared" si="101"/>
        <v>18</v>
      </c>
      <c r="X2178" s="27">
        <f t="shared" ref="X2178:X2241" si="102">$V2178-(ROW()*0.0000000001)</f>
        <v>1.0799997822</v>
      </c>
    </row>
    <row r="2179" spans="1:24" x14ac:dyDescent="0.25">
      <c r="A2179" s="26">
        <v>46265</v>
      </c>
      <c r="B2179" s="27" t="s">
        <v>10432</v>
      </c>
      <c r="C2179" s="27" t="s">
        <v>2425</v>
      </c>
      <c r="D2179" s="27" t="s">
        <v>2426</v>
      </c>
      <c r="E2179" s="27" t="s">
        <v>22</v>
      </c>
      <c r="F2179" s="27" t="s">
        <v>23</v>
      </c>
      <c r="G2179" s="27"/>
      <c r="H2179" s="27" t="s">
        <v>24</v>
      </c>
      <c r="I2179" s="28">
        <v>119451195</v>
      </c>
      <c r="J2179" s="28">
        <v>0</v>
      </c>
      <c r="K2179" s="28">
        <v>119451195</v>
      </c>
      <c r="L2179" s="29">
        <v>8.9499999999999993</v>
      </c>
      <c r="M2179" s="29">
        <f>IFERROR(_xlfn.XLOOKUP($B2179,'Ownership Metrics'!$A:$A,'Ownership Metrics'!$B:$B),"")</f>
        <v>9.15</v>
      </c>
      <c r="N2179" s="28">
        <f>IFERROR(_xlfn.XLOOKUP($B2179,'Ownership Metrics'!$A:$A,'Ownership Metrics'!$C:$C),"")</f>
        <v>2162</v>
      </c>
      <c r="O2179" s="29">
        <f>IFERROR(_xlfn.XLOOKUP($B2179,'Ownership Metrics'!$A:$A,'Ownership Metrics'!$D:$D),"")</f>
        <v>29.67</v>
      </c>
      <c r="P2179" s="29">
        <f>IFERROR(_xlfn.XLOOKUP($B2179,'Ownership Metrics'!$A:$A,'Ownership Metrics'!$E:$E),"")</f>
        <v>78.39</v>
      </c>
      <c r="Q2179" s="30">
        <f>IFERROR(_xlfn.XLOOKUP($B2179,'Ownership Metrics'!$A:$A,'Ownership Metrics'!$F:$F),"")</f>
        <v>5</v>
      </c>
      <c r="R2179" s="30">
        <f>IFERROR(_xlfn.XLOOKUP($B2179,'Ownership Metrics'!$A:$A,'Ownership Metrics'!$G:$G),"")</f>
        <v>53</v>
      </c>
      <c r="S2179" s="27" t="str">
        <f>IFERROR(_xlfn.XLOOKUP($B2179,'Ownership Metrics'!$A:$A,'Ownership Metrics'!$H:$H),"")</f>
        <v>Terkonsentrasi</v>
      </c>
      <c r="T2179" s="27" t="str">
        <f>IFERROR(_xlfn.XLOOKUP($B2179,'Ownership Metrics'!$A:$A,'Ownership Metrics'!$I:$I),"")</f>
        <v>Sedang</v>
      </c>
      <c r="U2179" s="27">
        <f>IF(COUNTIFS($B$2:$B2179,$B2179,$D$2:$D2179,$D2179)=1,1,0)</f>
        <v>1</v>
      </c>
      <c r="V2179" s="27">
        <f t="shared" ref="V2179:V2242" si="103">SUMIFS($L$2:$L$10000,$B$2:$B$10000,$B2179,$D$2:$D$10000,$D2179)</f>
        <v>8.9499999999999993</v>
      </c>
      <c r="W2179" s="27">
        <f t="shared" ref="W2179:W2242" si="104">COUNTIFS($B$2:$B$10000,$B2179,$U$2:$U$10000,1,$X$2:$X$10000,"&gt;"&amp;$X2179)+1</f>
        <v>4</v>
      </c>
      <c r="X2179" s="27">
        <f t="shared" si="102"/>
        <v>8.949999782099999</v>
      </c>
    </row>
    <row r="2180" spans="1:24" x14ac:dyDescent="0.25">
      <c r="A2180" s="26">
        <v>46265</v>
      </c>
      <c r="B2180" s="27" t="s">
        <v>10432</v>
      </c>
      <c r="C2180" s="27" t="s">
        <v>2425</v>
      </c>
      <c r="D2180" s="27" t="s">
        <v>2427</v>
      </c>
      <c r="E2180" s="27" t="s">
        <v>22</v>
      </c>
      <c r="F2180" s="27" t="s">
        <v>23</v>
      </c>
      <c r="G2180" s="27"/>
      <c r="H2180" s="27" t="s">
        <v>24</v>
      </c>
      <c r="I2180" s="28">
        <v>46892600</v>
      </c>
      <c r="J2180" s="28">
        <v>0</v>
      </c>
      <c r="K2180" s="28">
        <v>46892600</v>
      </c>
      <c r="L2180" s="29">
        <v>3.51</v>
      </c>
      <c r="M2180" s="29">
        <f>IFERROR(_xlfn.XLOOKUP($B2180,'Ownership Metrics'!$A:$A,'Ownership Metrics'!$B:$B),"")</f>
        <v>9.15</v>
      </c>
      <c r="N2180" s="28">
        <f>IFERROR(_xlfn.XLOOKUP($B2180,'Ownership Metrics'!$A:$A,'Ownership Metrics'!$C:$C),"")</f>
        <v>2162</v>
      </c>
      <c r="O2180" s="29">
        <f>IFERROR(_xlfn.XLOOKUP($B2180,'Ownership Metrics'!$A:$A,'Ownership Metrics'!$D:$D),"")</f>
        <v>29.67</v>
      </c>
      <c r="P2180" s="29">
        <f>IFERROR(_xlfn.XLOOKUP($B2180,'Ownership Metrics'!$A:$A,'Ownership Metrics'!$E:$E),"")</f>
        <v>78.39</v>
      </c>
      <c r="Q2180" s="30">
        <f>IFERROR(_xlfn.XLOOKUP($B2180,'Ownership Metrics'!$A:$A,'Ownership Metrics'!$F:$F),"")</f>
        <v>5</v>
      </c>
      <c r="R2180" s="30">
        <f>IFERROR(_xlfn.XLOOKUP($B2180,'Ownership Metrics'!$A:$A,'Ownership Metrics'!$G:$G),"")</f>
        <v>53</v>
      </c>
      <c r="S2180" s="27" t="str">
        <f>IFERROR(_xlfn.XLOOKUP($B2180,'Ownership Metrics'!$A:$A,'Ownership Metrics'!$H:$H),"")</f>
        <v>Terkonsentrasi</v>
      </c>
      <c r="T2180" s="27" t="str">
        <f>IFERROR(_xlfn.XLOOKUP($B2180,'Ownership Metrics'!$A:$A,'Ownership Metrics'!$I:$I),"")</f>
        <v>Sedang</v>
      </c>
      <c r="U2180" s="27">
        <f>IF(COUNTIFS($B$2:$B2180,$B2180,$D$2:$D2180,$D2180)=1,1,0)</f>
        <v>1</v>
      </c>
      <c r="V2180" s="27">
        <f t="shared" si="103"/>
        <v>3.51</v>
      </c>
      <c r="W2180" s="27">
        <f t="shared" si="104"/>
        <v>5</v>
      </c>
      <c r="X2180" s="27">
        <f t="shared" si="102"/>
        <v>3.509999782</v>
      </c>
    </row>
    <row r="2181" spans="1:24" x14ac:dyDescent="0.25">
      <c r="A2181" s="26">
        <v>46265</v>
      </c>
      <c r="B2181" s="27" t="s">
        <v>10432</v>
      </c>
      <c r="C2181" s="27" t="s">
        <v>2425</v>
      </c>
      <c r="D2181" s="27" t="s">
        <v>2428</v>
      </c>
      <c r="E2181" s="27"/>
      <c r="F2181" s="27"/>
      <c r="G2181" s="27"/>
      <c r="H2181" s="27"/>
      <c r="I2181" s="28">
        <v>0</v>
      </c>
      <c r="J2181" s="28">
        <v>341250000</v>
      </c>
      <c r="K2181" s="28">
        <v>341250000</v>
      </c>
      <c r="L2181" s="29">
        <v>25.57</v>
      </c>
      <c r="M2181" s="29">
        <f>IFERROR(_xlfn.XLOOKUP($B2181,'Ownership Metrics'!$A:$A,'Ownership Metrics'!$B:$B),"")</f>
        <v>9.15</v>
      </c>
      <c r="N2181" s="28">
        <f>IFERROR(_xlfn.XLOOKUP($B2181,'Ownership Metrics'!$A:$A,'Ownership Metrics'!$C:$C),"")</f>
        <v>2162</v>
      </c>
      <c r="O2181" s="29">
        <f>IFERROR(_xlfn.XLOOKUP($B2181,'Ownership Metrics'!$A:$A,'Ownership Metrics'!$D:$D),"")</f>
        <v>29.67</v>
      </c>
      <c r="P2181" s="29">
        <f>IFERROR(_xlfn.XLOOKUP($B2181,'Ownership Metrics'!$A:$A,'Ownership Metrics'!$E:$E),"")</f>
        <v>78.39</v>
      </c>
      <c r="Q2181" s="30">
        <f>IFERROR(_xlfn.XLOOKUP($B2181,'Ownership Metrics'!$A:$A,'Ownership Metrics'!$F:$F),"")</f>
        <v>5</v>
      </c>
      <c r="R2181" s="30">
        <f>IFERROR(_xlfn.XLOOKUP($B2181,'Ownership Metrics'!$A:$A,'Ownership Metrics'!$G:$G),"")</f>
        <v>53</v>
      </c>
      <c r="S2181" s="27" t="str">
        <f>IFERROR(_xlfn.XLOOKUP($B2181,'Ownership Metrics'!$A:$A,'Ownership Metrics'!$H:$H),"")</f>
        <v>Terkonsentrasi</v>
      </c>
      <c r="T2181" s="27" t="str">
        <f>IFERROR(_xlfn.XLOOKUP($B2181,'Ownership Metrics'!$A:$A,'Ownership Metrics'!$I:$I),"")</f>
        <v>Sedang</v>
      </c>
      <c r="U2181" s="27">
        <f>IF(COUNTIFS($B$2:$B2181,$B2181,$D$2:$D2181,$D2181)=1,1,0)</f>
        <v>1</v>
      </c>
      <c r="V2181" s="27">
        <f t="shared" si="103"/>
        <v>25.57</v>
      </c>
      <c r="W2181" s="27">
        <f t="shared" si="104"/>
        <v>2</v>
      </c>
      <c r="X2181" s="27">
        <f t="shared" si="102"/>
        <v>25.569999781900002</v>
      </c>
    </row>
    <row r="2182" spans="1:24" x14ac:dyDescent="0.25">
      <c r="A2182" s="26">
        <v>46265</v>
      </c>
      <c r="B2182" s="27" t="s">
        <v>10432</v>
      </c>
      <c r="C2182" s="27" t="s">
        <v>2425</v>
      </c>
      <c r="D2182" s="27" t="s">
        <v>2429</v>
      </c>
      <c r="E2182" s="27"/>
      <c r="F2182" s="27"/>
      <c r="G2182" s="27"/>
      <c r="H2182" s="27"/>
      <c r="I2182" s="28">
        <v>0</v>
      </c>
      <c r="J2182" s="28">
        <v>308850000</v>
      </c>
      <c r="K2182" s="28">
        <v>308850000</v>
      </c>
      <c r="L2182" s="29">
        <v>23.15</v>
      </c>
      <c r="M2182" s="29">
        <f>IFERROR(_xlfn.XLOOKUP($B2182,'Ownership Metrics'!$A:$A,'Ownership Metrics'!$B:$B),"")</f>
        <v>9.15</v>
      </c>
      <c r="N2182" s="28">
        <f>IFERROR(_xlfn.XLOOKUP($B2182,'Ownership Metrics'!$A:$A,'Ownership Metrics'!$C:$C),"")</f>
        <v>2162</v>
      </c>
      <c r="O2182" s="29">
        <f>IFERROR(_xlfn.XLOOKUP($B2182,'Ownership Metrics'!$A:$A,'Ownership Metrics'!$D:$D),"")</f>
        <v>29.67</v>
      </c>
      <c r="P2182" s="29">
        <f>IFERROR(_xlfn.XLOOKUP($B2182,'Ownership Metrics'!$A:$A,'Ownership Metrics'!$E:$E),"")</f>
        <v>78.39</v>
      </c>
      <c r="Q2182" s="30">
        <f>IFERROR(_xlfn.XLOOKUP($B2182,'Ownership Metrics'!$A:$A,'Ownership Metrics'!$F:$F),"")</f>
        <v>5</v>
      </c>
      <c r="R2182" s="30">
        <f>IFERROR(_xlfn.XLOOKUP($B2182,'Ownership Metrics'!$A:$A,'Ownership Metrics'!$G:$G),"")</f>
        <v>53</v>
      </c>
      <c r="S2182" s="27" t="str">
        <f>IFERROR(_xlfn.XLOOKUP($B2182,'Ownership Metrics'!$A:$A,'Ownership Metrics'!$H:$H),"")</f>
        <v>Terkonsentrasi</v>
      </c>
      <c r="T2182" s="27" t="str">
        <f>IFERROR(_xlfn.XLOOKUP($B2182,'Ownership Metrics'!$A:$A,'Ownership Metrics'!$I:$I),"")</f>
        <v>Sedang</v>
      </c>
      <c r="U2182" s="27">
        <f>IF(COUNTIFS($B$2:$B2182,$B2182,$D$2:$D2182,$D2182)=1,1,0)</f>
        <v>1</v>
      </c>
      <c r="V2182" s="27">
        <f t="shared" si="103"/>
        <v>23.15</v>
      </c>
      <c r="W2182" s="27">
        <f t="shared" si="104"/>
        <v>3</v>
      </c>
      <c r="X2182" s="27">
        <f t="shared" si="102"/>
        <v>23.149999781799998</v>
      </c>
    </row>
    <row r="2183" spans="1:24" x14ac:dyDescent="0.25">
      <c r="A2183" s="26">
        <v>46265</v>
      </c>
      <c r="B2183" s="27" t="s">
        <v>10432</v>
      </c>
      <c r="C2183" s="27" t="s">
        <v>2425</v>
      </c>
      <c r="D2183" s="27" t="s">
        <v>2430</v>
      </c>
      <c r="E2183" s="27" t="s">
        <v>72</v>
      </c>
      <c r="F2183" s="27" t="s">
        <v>32</v>
      </c>
      <c r="G2183" s="27"/>
      <c r="H2183" s="27" t="s">
        <v>64</v>
      </c>
      <c r="I2183" s="28">
        <v>395926205</v>
      </c>
      <c r="J2183" s="28">
        <v>0</v>
      </c>
      <c r="K2183" s="28">
        <v>395926205</v>
      </c>
      <c r="L2183" s="29">
        <v>29.67</v>
      </c>
      <c r="M2183" s="29">
        <f>IFERROR(_xlfn.XLOOKUP($B2183,'Ownership Metrics'!$A:$A,'Ownership Metrics'!$B:$B),"")</f>
        <v>9.15</v>
      </c>
      <c r="N2183" s="28">
        <f>IFERROR(_xlfn.XLOOKUP($B2183,'Ownership Metrics'!$A:$A,'Ownership Metrics'!$C:$C),"")</f>
        <v>2162</v>
      </c>
      <c r="O2183" s="29">
        <f>IFERROR(_xlfn.XLOOKUP($B2183,'Ownership Metrics'!$A:$A,'Ownership Metrics'!$D:$D),"")</f>
        <v>29.67</v>
      </c>
      <c r="P2183" s="29">
        <f>IFERROR(_xlfn.XLOOKUP($B2183,'Ownership Metrics'!$A:$A,'Ownership Metrics'!$E:$E),"")</f>
        <v>78.39</v>
      </c>
      <c r="Q2183" s="30">
        <f>IFERROR(_xlfn.XLOOKUP($B2183,'Ownership Metrics'!$A:$A,'Ownership Metrics'!$F:$F),"")</f>
        <v>5</v>
      </c>
      <c r="R2183" s="30">
        <f>IFERROR(_xlfn.XLOOKUP($B2183,'Ownership Metrics'!$A:$A,'Ownership Metrics'!$G:$G),"")</f>
        <v>53</v>
      </c>
      <c r="S2183" s="27" t="str">
        <f>IFERROR(_xlfn.XLOOKUP($B2183,'Ownership Metrics'!$A:$A,'Ownership Metrics'!$H:$H),"")</f>
        <v>Terkonsentrasi</v>
      </c>
      <c r="T2183" s="27" t="str">
        <f>IFERROR(_xlfn.XLOOKUP($B2183,'Ownership Metrics'!$A:$A,'Ownership Metrics'!$I:$I),"")</f>
        <v>Sedang</v>
      </c>
      <c r="U2183" s="27">
        <f>IF(COUNTIFS($B$2:$B2183,$B2183,$D$2:$D2183,$D2183)=1,1,0)</f>
        <v>1</v>
      </c>
      <c r="V2183" s="27">
        <f t="shared" si="103"/>
        <v>29.67</v>
      </c>
      <c r="W2183" s="27">
        <f t="shared" si="104"/>
        <v>1</v>
      </c>
      <c r="X2183" s="27">
        <f t="shared" si="102"/>
        <v>29.669999781700003</v>
      </c>
    </row>
    <row r="2184" spans="1:24" x14ac:dyDescent="0.25">
      <c r="A2184" s="26">
        <v>46265</v>
      </c>
      <c r="B2184" s="27" t="s">
        <v>10433</v>
      </c>
      <c r="C2184" s="27" t="s">
        <v>2432</v>
      </c>
      <c r="D2184" s="27" t="s">
        <v>2433</v>
      </c>
      <c r="E2184" s="27" t="s">
        <v>22</v>
      </c>
      <c r="F2184" s="27" t="s">
        <v>32</v>
      </c>
      <c r="G2184" s="27"/>
      <c r="H2184" s="27" t="s">
        <v>128</v>
      </c>
      <c r="I2184" s="28">
        <v>666682500</v>
      </c>
      <c r="J2184" s="28">
        <v>0</v>
      </c>
      <c r="K2184" s="28">
        <v>666682500</v>
      </c>
      <c r="L2184" s="29">
        <v>33</v>
      </c>
      <c r="M2184" s="29">
        <f>IFERROR(_xlfn.XLOOKUP($B2184,'Ownership Metrics'!$A:$A,'Ownership Metrics'!$B:$B),"")</f>
        <v>0.05</v>
      </c>
      <c r="N2184" s="28">
        <f>IFERROR(_xlfn.XLOOKUP($B2184,'Ownership Metrics'!$A:$A,'Ownership Metrics'!$C:$C),"")</f>
        <v>4680</v>
      </c>
      <c r="O2184" s="29">
        <f>IFERROR(_xlfn.XLOOKUP($B2184,'Ownership Metrics'!$A:$A,'Ownership Metrics'!$D:$D),"")</f>
        <v>59.45</v>
      </c>
      <c r="P2184" s="29">
        <f>IFERROR(_xlfn.XLOOKUP($B2184,'Ownership Metrics'!$A:$A,'Ownership Metrics'!$E:$E),"")</f>
        <v>99.95</v>
      </c>
      <c r="Q2184" s="30">
        <f>IFERROR(_xlfn.XLOOKUP($B2184,'Ownership Metrics'!$A:$A,'Ownership Metrics'!$F:$F),"")</f>
        <v>3</v>
      </c>
      <c r="R2184" s="30">
        <f>IFERROR(_xlfn.XLOOKUP($B2184,'Ownership Metrics'!$A:$A,'Ownership Metrics'!$G:$G),"")</f>
        <v>74</v>
      </c>
      <c r="S2184" s="27" t="str">
        <f>IFERROR(_xlfn.XLOOKUP($B2184,'Ownership Metrics'!$A:$A,'Ownership Metrics'!$H:$H),"")</f>
        <v>Mayoritas</v>
      </c>
      <c r="T2184" s="27" t="str">
        <f>IFERROR(_xlfn.XLOOKUP($B2184,'Ownership Metrics'!$A:$A,'Ownership Metrics'!$I:$I),"")</f>
        <v>Tinggi</v>
      </c>
      <c r="U2184" s="27">
        <f>IF(COUNTIFS($B$2:$B2184,$B2184,$D$2:$D2184,$D2184)=1,1,0)</f>
        <v>1</v>
      </c>
      <c r="V2184" s="27">
        <f t="shared" si="103"/>
        <v>33</v>
      </c>
      <c r="W2184" s="27">
        <f t="shared" si="104"/>
        <v>2</v>
      </c>
      <c r="X2184" s="27">
        <f t="shared" si="102"/>
        <v>32.999999781600003</v>
      </c>
    </row>
    <row r="2185" spans="1:24" x14ac:dyDescent="0.25">
      <c r="A2185" s="26">
        <v>46265</v>
      </c>
      <c r="B2185" s="27" t="s">
        <v>10433</v>
      </c>
      <c r="C2185" s="27" t="s">
        <v>2432</v>
      </c>
      <c r="D2185" s="27" t="s">
        <v>2434</v>
      </c>
      <c r="E2185" s="27" t="s">
        <v>22</v>
      </c>
      <c r="F2185" s="27" t="s">
        <v>32</v>
      </c>
      <c r="G2185" s="27"/>
      <c r="H2185" s="27" t="s">
        <v>128</v>
      </c>
      <c r="I2185" s="28">
        <v>1201087700</v>
      </c>
      <c r="J2185" s="28">
        <v>0</v>
      </c>
      <c r="K2185" s="28">
        <v>1201087700</v>
      </c>
      <c r="L2185" s="29">
        <v>59.45</v>
      </c>
      <c r="M2185" s="29">
        <f>IFERROR(_xlfn.XLOOKUP($B2185,'Ownership Metrics'!$A:$A,'Ownership Metrics'!$B:$B),"")</f>
        <v>0.05</v>
      </c>
      <c r="N2185" s="28">
        <f>IFERROR(_xlfn.XLOOKUP($B2185,'Ownership Metrics'!$A:$A,'Ownership Metrics'!$C:$C),"")</f>
        <v>4680</v>
      </c>
      <c r="O2185" s="29">
        <f>IFERROR(_xlfn.XLOOKUP($B2185,'Ownership Metrics'!$A:$A,'Ownership Metrics'!$D:$D),"")</f>
        <v>59.45</v>
      </c>
      <c r="P2185" s="29">
        <f>IFERROR(_xlfn.XLOOKUP($B2185,'Ownership Metrics'!$A:$A,'Ownership Metrics'!$E:$E),"")</f>
        <v>99.95</v>
      </c>
      <c r="Q2185" s="30">
        <f>IFERROR(_xlfn.XLOOKUP($B2185,'Ownership Metrics'!$A:$A,'Ownership Metrics'!$F:$F),"")</f>
        <v>3</v>
      </c>
      <c r="R2185" s="30">
        <f>IFERROR(_xlfn.XLOOKUP($B2185,'Ownership Metrics'!$A:$A,'Ownership Metrics'!$G:$G),"")</f>
        <v>74</v>
      </c>
      <c r="S2185" s="27" t="str">
        <f>IFERROR(_xlfn.XLOOKUP($B2185,'Ownership Metrics'!$A:$A,'Ownership Metrics'!$H:$H),"")</f>
        <v>Mayoritas</v>
      </c>
      <c r="T2185" s="27" t="str">
        <f>IFERROR(_xlfn.XLOOKUP($B2185,'Ownership Metrics'!$A:$A,'Ownership Metrics'!$I:$I),"")</f>
        <v>Tinggi</v>
      </c>
      <c r="U2185" s="27">
        <f>IF(COUNTIFS($B$2:$B2185,$B2185,$D$2:$D2185,$D2185)=1,1,0)</f>
        <v>1</v>
      </c>
      <c r="V2185" s="27">
        <f t="shared" si="103"/>
        <v>59.45</v>
      </c>
      <c r="W2185" s="27">
        <f t="shared" si="104"/>
        <v>1</v>
      </c>
      <c r="X2185" s="27">
        <f t="shared" si="102"/>
        <v>59.449999781500004</v>
      </c>
    </row>
    <row r="2186" spans="1:24" x14ac:dyDescent="0.25">
      <c r="A2186" s="26">
        <v>46265</v>
      </c>
      <c r="B2186" s="27" t="s">
        <v>10433</v>
      </c>
      <c r="C2186" s="27" t="s">
        <v>2432</v>
      </c>
      <c r="D2186" s="27" t="s">
        <v>438</v>
      </c>
      <c r="E2186" s="27" t="s">
        <v>67</v>
      </c>
      <c r="F2186" s="27" t="s">
        <v>32</v>
      </c>
      <c r="G2186" s="27"/>
      <c r="H2186" s="27" t="s">
        <v>128</v>
      </c>
      <c r="I2186" s="28">
        <v>151519000</v>
      </c>
      <c r="J2186" s="28">
        <v>0</v>
      </c>
      <c r="K2186" s="28">
        <v>151519000</v>
      </c>
      <c r="L2186" s="29">
        <v>7.5</v>
      </c>
      <c r="M2186" s="29">
        <f>IFERROR(_xlfn.XLOOKUP($B2186,'Ownership Metrics'!$A:$A,'Ownership Metrics'!$B:$B),"")</f>
        <v>0.05</v>
      </c>
      <c r="N2186" s="28">
        <f>IFERROR(_xlfn.XLOOKUP($B2186,'Ownership Metrics'!$A:$A,'Ownership Metrics'!$C:$C),"")</f>
        <v>4680</v>
      </c>
      <c r="O2186" s="29">
        <f>IFERROR(_xlfn.XLOOKUP($B2186,'Ownership Metrics'!$A:$A,'Ownership Metrics'!$D:$D),"")</f>
        <v>59.45</v>
      </c>
      <c r="P2186" s="29">
        <f>IFERROR(_xlfn.XLOOKUP($B2186,'Ownership Metrics'!$A:$A,'Ownership Metrics'!$E:$E),"")</f>
        <v>99.95</v>
      </c>
      <c r="Q2186" s="30">
        <f>IFERROR(_xlfn.XLOOKUP($B2186,'Ownership Metrics'!$A:$A,'Ownership Metrics'!$F:$F),"")</f>
        <v>3</v>
      </c>
      <c r="R2186" s="30">
        <f>IFERROR(_xlfn.XLOOKUP($B2186,'Ownership Metrics'!$A:$A,'Ownership Metrics'!$G:$G),"")</f>
        <v>74</v>
      </c>
      <c r="S2186" s="27" t="str">
        <f>IFERROR(_xlfn.XLOOKUP($B2186,'Ownership Metrics'!$A:$A,'Ownership Metrics'!$H:$H),"")</f>
        <v>Mayoritas</v>
      </c>
      <c r="T2186" s="27" t="str">
        <f>IFERROR(_xlfn.XLOOKUP($B2186,'Ownership Metrics'!$A:$A,'Ownership Metrics'!$I:$I),"")</f>
        <v>Tinggi</v>
      </c>
      <c r="U2186" s="27">
        <f>IF(COUNTIFS($B$2:$B2186,$B2186,$D$2:$D2186,$D2186)=1,1,0)</f>
        <v>1</v>
      </c>
      <c r="V2186" s="27">
        <f t="shared" si="103"/>
        <v>7.5</v>
      </c>
      <c r="W2186" s="27">
        <f t="shared" si="104"/>
        <v>3</v>
      </c>
      <c r="X2186" s="27">
        <f t="shared" si="102"/>
        <v>7.4999997813999997</v>
      </c>
    </row>
    <row r="2187" spans="1:24" x14ac:dyDescent="0.25">
      <c r="A2187" s="26">
        <v>46265</v>
      </c>
      <c r="B2187" s="27" t="s">
        <v>10434</v>
      </c>
      <c r="C2187" s="27" t="s">
        <v>2436</v>
      </c>
      <c r="D2187" s="27" t="s">
        <v>2437</v>
      </c>
      <c r="E2187" s="27" t="s">
        <v>22</v>
      </c>
      <c r="F2187" s="27" t="s">
        <v>23</v>
      </c>
      <c r="G2187" s="27"/>
      <c r="H2187" s="27" t="s">
        <v>24</v>
      </c>
      <c r="I2187" s="28">
        <v>2874012300</v>
      </c>
      <c r="J2187" s="28">
        <v>0</v>
      </c>
      <c r="K2187" s="28">
        <v>2874012300</v>
      </c>
      <c r="L2187" s="29">
        <v>82.26</v>
      </c>
      <c r="M2187" s="29">
        <f>IFERROR(_xlfn.XLOOKUP($B2187,'Ownership Metrics'!$A:$A,'Ownership Metrics'!$B:$B),"")</f>
        <v>6.44</v>
      </c>
      <c r="N2187" s="28">
        <f>IFERROR(_xlfn.XLOOKUP($B2187,'Ownership Metrics'!$A:$A,'Ownership Metrics'!$C:$C),"")</f>
        <v>6802</v>
      </c>
      <c r="O2187" s="29">
        <f>IFERROR(_xlfn.XLOOKUP($B2187,'Ownership Metrics'!$A:$A,'Ownership Metrics'!$D:$D),"")</f>
        <v>82.26</v>
      </c>
      <c r="P2187" s="29">
        <f>IFERROR(_xlfn.XLOOKUP($B2187,'Ownership Metrics'!$A:$A,'Ownership Metrics'!$E:$E),"")</f>
        <v>89.64</v>
      </c>
      <c r="Q2187" s="30">
        <f>IFERROR(_xlfn.XLOOKUP($B2187,'Ownership Metrics'!$A:$A,'Ownership Metrics'!$F:$F),"")</f>
        <v>5</v>
      </c>
      <c r="R2187" s="30">
        <f>IFERROR(_xlfn.XLOOKUP($B2187,'Ownership Metrics'!$A:$A,'Ownership Metrics'!$G:$G),"")</f>
        <v>78</v>
      </c>
      <c r="S2187" s="27" t="str">
        <f>IFERROR(_xlfn.XLOOKUP($B2187,'Ownership Metrics'!$A:$A,'Ownership Metrics'!$H:$H),"")</f>
        <v>Mayoritas</v>
      </c>
      <c r="T2187" s="27" t="str">
        <f>IFERROR(_xlfn.XLOOKUP($B2187,'Ownership Metrics'!$A:$A,'Ownership Metrics'!$I:$I),"")</f>
        <v>Tinggi</v>
      </c>
      <c r="U2187" s="27">
        <f>IF(COUNTIFS($B$2:$B2187,$B2187,$D$2:$D2187,$D2187)=1,1,0)</f>
        <v>1</v>
      </c>
      <c r="V2187" s="27">
        <f t="shared" si="103"/>
        <v>82.26</v>
      </c>
      <c r="W2187" s="27">
        <f t="shared" si="104"/>
        <v>1</v>
      </c>
      <c r="X2187" s="27">
        <f t="shared" si="102"/>
        <v>82.25999978130001</v>
      </c>
    </row>
    <row r="2188" spans="1:24" x14ac:dyDescent="0.25">
      <c r="A2188" s="26">
        <v>46265</v>
      </c>
      <c r="B2188" s="27" t="s">
        <v>10434</v>
      </c>
      <c r="C2188" s="27" t="s">
        <v>2436</v>
      </c>
      <c r="D2188" s="27" t="s">
        <v>2438</v>
      </c>
      <c r="E2188" s="27" t="s">
        <v>35</v>
      </c>
      <c r="F2188" s="27" t="s">
        <v>23</v>
      </c>
      <c r="G2188" s="27" t="s">
        <v>36</v>
      </c>
      <c r="H2188" s="27" t="s">
        <v>24</v>
      </c>
      <c r="I2188" s="28">
        <v>89094575</v>
      </c>
      <c r="J2188" s="28">
        <v>0</v>
      </c>
      <c r="K2188" s="28">
        <v>89094575</v>
      </c>
      <c r="L2188" s="29">
        <v>2.5499999999999998</v>
      </c>
      <c r="M2188" s="29">
        <f>IFERROR(_xlfn.XLOOKUP($B2188,'Ownership Metrics'!$A:$A,'Ownership Metrics'!$B:$B),"")</f>
        <v>6.44</v>
      </c>
      <c r="N2188" s="28">
        <f>IFERROR(_xlfn.XLOOKUP($B2188,'Ownership Metrics'!$A:$A,'Ownership Metrics'!$C:$C),"")</f>
        <v>6802</v>
      </c>
      <c r="O2188" s="29">
        <f>IFERROR(_xlfn.XLOOKUP($B2188,'Ownership Metrics'!$A:$A,'Ownership Metrics'!$D:$D),"")</f>
        <v>82.26</v>
      </c>
      <c r="P2188" s="29">
        <f>IFERROR(_xlfn.XLOOKUP($B2188,'Ownership Metrics'!$A:$A,'Ownership Metrics'!$E:$E),"")</f>
        <v>89.64</v>
      </c>
      <c r="Q2188" s="30">
        <f>IFERROR(_xlfn.XLOOKUP($B2188,'Ownership Metrics'!$A:$A,'Ownership Metrics'!$F:$F),"")</f>
        <v>5</v>
      </c>
      <c r="R2188" s="30">
        <f>IFERROR(_xlfn.XLOOKUP($B2188,'Ownership Metrics'!$A:$A,'Ownership Metrics'!$G:$G),"")</f>
        <v>78</v>
      </c>
      <c r="S2188" s="27" t="str">
        <f>IFERROR(_xlfn.XLOOKUP($B2188,'Ownership Metrics'!$A:$A,'Ownership Metrics'!$H:$H),"")</f>
        <v>Mayoritas</v>
      </c>
      <c r="T2188" s="27" t="str">
        <f>IFERROR(_xlfn.XLOOKUP($B2188,'Ownership Metrics'!$A:$A,'Ownership Metrics'!$I:$I),"")</f>
        <v>Tinggi</v>
      </c>
      <c r="U2188" s="27">
        <f>IF(COUNTIFS($B$2:$B2188,$B2188,$D$2:$D2188,$D2188)=1,1,0)</f>
        <v>1</v>
      </c>
      <c r="V2188" s="27">
        <f t="shared" si="103"/>
        <v>2.5499999999999998</v>
      </c>
      <c r="W2188" s="27">
        <f t="shared" si="104"/>
        <v>4</v>
      </c>
      <c r="X2188" s="27">
        <f t="shared" si="102"/>
        <v>2.5499997811999999</v>
      </c>
    </row>
    <row r="2189" spans="1:24" x14ac:dyDescent="0.25">
      <c r="A2189" s="26">
        <v>46265</v>
      </c>
      <c r="B2189" s="27" t="s">
        <v>10434</v>
      </c>
      <c r="C2189" s="27" t="s">
        <v>2436</v>
      </c>
      <c r="D2189" s="27" t="s">
        <v>103</v>
      </c>
      <c r="E2189" s="27" t="s">
        <v>35</v>
      </c>
      <c r="F2189" s="27" t="s">
        <v>23</v>
      </c>
      <c r="G2189" s="27" t="s">
        <v>36</v>
      </c>
      <c r="H2189" s="27" t="s">
        <v>24</v>
      </c>
      <c r="I2189" s="28">
        <v>134168100</v>
      </c>
      <c r="J2189" s="28">
        <v>0</v>
      </c>
      <c r="K2189" s="28">
        <v>134168100</v>
      </c>
      <c r="L2189" s="29">
        <v>3.84</v>
      </c>
      <c r="M2189" s="29">
        <f>IFERROR(_xlfn.XLOOKUP($B2189,'Ownership Metrics'!$A:$A,'Ownership Metrics'!$B:$B),"")</f>
        <v>6.44</v>
      </c>
      <c r="N2189" s="28">
        <f>IFERROR(_xlfn.XLOOKUP($B2189,'Ownership Metrics'!$A:$A,'Ownership Metrics'!$C:$C),"")</f>
        <v>6802</v>
      </c>
      <c r="O2189" s="29">
        <f>IFERROR(_xlfn.XLOOKUP($B2189,'Ownership Metrics'!$A:$A,'Ownership Metrics'!$D:$D),"")</f>
        <v>82.26</v>
      </c>
      <c r="P2189" s="29">
        <f>IFERROR(_xlfn.XLOOKUP($B2189,'Ownership Metrics'!$A:$A,'Ownership Metrics'!$E:$E),"")</f>
        <v>89.64</v>
      </c>
      <c r="Q2189" s="30">
        <f>IFERROR(_xlfn.XLOOKUP($B2189,'Ownership Metrics'!$A:$A,'Ownership Metrics'!$F:$F),"")</f>
        <v>5</v>
      </c>
      <c r="R2189" s="30">
        <f>IFERROR(_xlfn.XLOOKUP($B2189,'Ownership Metrics'!$A:$A,'Ownership Metrics'!$G:$G),"")</f>
        <v>78</v>
      </c>
      <c r="S2189" s="27" t="str">
        <f>IFERROR(_xlfn.XLOOKUP($B2189,'Ownership Metrics'!$A:$A,'Ownership Metrics'!$H:$H),"")</f>
        <v>Mayoritas</v>
      </c>
      <c r="T2189" s="27" t="str">
        <f>IFERROR(_xlfn.XLOOKUP($B2189,'Ownership Metrics'!$A:$A,'Ownership Metrics'!$I:$I),"")</f>
        <v>Tinggi</v>
      </c>
      <c r="U2189" s="27">
        <f>IF(COUNTIFS($B$2:$B2189,$B2189,$D$2:$D2189,$D2189)=1,1,0)</f>
        <v>1</v>
      </c>
      <c r="V2189" s="27">
        <f t="shared" si="103"/>
        <v>3.84</v>
      </c>
      <c r="W2189" s="27">
        <f t="shared" si="104"/>
        <v>2</v>
      </c>
      <c r="X2189" s="27">
        <f t="shared" si="102"/>
        <v>3.8399997811</v>
      </c>
    </row>
    <row r="2190" spans="1:24" x14ac:dyDescent="0.25">
      <c r="A2190" s="26">
        <v>46265</v>
      </c>
      <c r="B2190" s="27" t="s">
        <v>10434</v>
      </c>
      <c r="C2190" s="27" t="s">
        <v>2436</v>
      </c>
      <c r="D2190" s="27" t="s">
        <v>2439</v>
      </c>
      <c r="E2190" s="27" t="s">
        <v>35</v>
      </c>
      <c r="F2190" s="27" t="s">
        <v>32</v>
      </c>
      <c r="G2190" s="27" t="s">
        <v>181</v>
      </c>
      <c r="H2190" s="27" t="s">
        <v>64</v>
      </c>
      <c r="I2190" s="28">
        <v>47984700</v>
      </c>
      <c r="J2190" s="28">
        <v>0</v>
      </c>
      <c r="K2190" s="28">
        <v>47984700</v>
      </c>
      <c r="L2190" s="29">
        <v>1.37</v>
      </c>
      <c r="M2190" s="29">
        <f>IFERROR(_xlfn.XLOOKUP($B2190,'Ownership Metrics'!$A:$A,'Ownership Metrics'!$B:$B),"")</f>
        <v>6.44</v>
      </c>
      <c r="N2190" s="28">
        <f>IFERROR(_xlfn.XLOOKUP($B2190,'Ownership Metrics'!$A:$A,'Ownership Metrics'!$C:$C),"")</f>
        <v>6802</v>
      </c>
      <c r="O2190" s="29">
        <f>IFERROR(_xlfn.XLOOKUP($B2190,'Ownership Metrics'!$A:$A,'Ownership Metrics'!$D:$D),"")</f>
        <v>82.26</v>
      </c>
      <c r="P2190" s="29">
        <f>IFERROR(_xlfn.XLOOKUP($B2190,'Ownership Metrics'!$A:$A,'Ownership Metrics'!$E:$E),"")</f>
        <v>89.64</v>
      </c>
      <c r="Q2190" s="30">
        <f>IFERROR(_xlfn.XLOOKUP($B2190,'Ownership Metrics'!$A:$A,'Ownership Metrics'!$F:$F),"")</f>
        <v>5</v>
      </c>
      <c r="R2190" s="30">
        <f>IFERROR(_xlfn.XLOOKUP($B2190,'Ownership Metrics'!$A:$A,'Ownership Metrics'!$G:$G),"")</f>
        <v>78</v>
      </c>
      <c r="S2190" s="27" t="str">
        <f>IFERROR(_xlfn.XLOOKUP($B2190,'Ownership Metrics'!$A:$A,'Ownership Metrics'!$H:$H),"")</f>
        <v>Mayoritas</v>
      </c>
      <c r="T2190" s="27" t="str">
        <f>IFERROR(_xlfn.XLOOKUP($B2190,'Ownership Metrics'!$A:$A,'Ownership Metrics'!$I:$I),"")</f>
        <v>Tinggi</v>
      </c>
      <c r="U2190" s="27">
        <f>IF(COUNTIFS($B$2:$B2190,$B2190,$D$2:$D2190,$D2190)=1,1,0)</f>
        <v>1</v>
      </c>
      <c r="V2190" s="27">
        <f t="shared" si="103"/>
        <v>1.37</v>
      </c>
      <c r="W2190" s="27">
        <f t="shared" si="104"/>
        <v>5</v>
      </c>
      <c r="X2190" s="27">
        <f t="shared" si="102"/>
        <v>1.3699997810000002</v>
      </c>
    </row>
    <row r="2191" spans="1:24" x14ac:dyDescent="0.25">
      <c r="A2191" s="26">
        <v>46265</v>
      </c>
      <c r="B2191" s="27" t="s">
        <v>10434</v>
      </c>
      <c r="C2191" s="27" t="s">
        <v>2436</v>
      </c>
      <c r="D2191" s="27" t="s">
        <v>1737</v>
      </c>
      <c r="E2191" s="27" t="s">
        <v>67</v>
      </c>
      <c r="F2191" s="27" t="s">
        <v>32</v>
      </c>
      <c r="G2191" s="27"/>
      <c r="H2191" s="27" t="s">
        <v>64</v>
      </c>
      <c r="I2191" s="28">
        <v>123580875</v>
      </c>
      <c r="J2191" s="28">
        <v>0</v>
      </c>
      <c r="K2191" s="28">
        <v>123580875</v>
      </c>
      <c r="L2191" s="29">
        <v>3.54</v>
      </c>
      <c r="M2191" s="29">
        <f>IFERROR(_xlfn.XLOOKUP($B2191,'Ownership Metrics'!$A:$A,'Ownership Metrics'!$B:$B),"")</f>
        <v>6.44</v>
      </c>
      <c r="N2191" s="28">
        <f>IFERROR(_xlfn.XLOOKUP($B2191,'Ownership Metrics'!$A:$A,'Ownership Metrics'!$C:$C),"")</f>
        <v>6802</v>
      </c>
      <c r="O2191" s="29">
        <f>IFERROR(_xlfn.XLOOKUP($B2191,'Ownership Metrics'!$A:$A,'Ownership Metrics'!$D:$D),"")</f>
        <v>82.26</v>
      </c>
      <c r="P2191" s="29">
        <f>IFERROR(_xlfn.XLOOKUP($B2191,'Ownership Metrics'!$A:$A,'Ownership Metrics'!$E:$E),"")</f>
        <v>89.64</v>
      </c>
      <c r="Q2191" s="30">
        <f>IFERROR(_xlfn.XLOOKUP($B2191,'Ownership Metrics'!$A:$A,'Ownership Metrics'!$F:$F),"")</f>
        <v>5</v>
      </c>
      <c r="R2191" s="30">
        <f>IFERROR(_xlfn.XLOOKUP($B2191,'Ownership Metrics'!$A:$A,'Ownership Metrics'!$G:$G),"")</f>
        <v>78</v>
      </c>
      <c r="S2191" s="27" t="str">
        <f>IFERROR(_xlfn.XLOOKUP($B2191,'Ownership Metrics'!$A:$A,'Ownership Metrics'!$H:$H),"")</f>
        <v>Mayoritas</v>
      </c>
      <c r="T2191" s="27" t="str">
        <f>IFERROR(_xlfn.XLOOKUP($B2191,'Ownership Metrics'!$A:$A,'Ownership Metrics'!$I:$I),"")</f>
        <v>Tinggi</v>
      </c>
      <c r="U2191" s="27">
        <f>IF(COUNTIFS($B$2:$B2191,$B2191,$D$2:$D2191,$D2191)=1,1,0)</f>
        <v>1</v>
      </c>
      <c r="V2191" s="27">
        <f t="shared" si="103"/>
        <v>3.54</v>
      </c>
      <c r="W2191" s="27">
        <f t="shared" si="104"/>
        <v>3</v>
      </c>
      <c r="X2191" s="27">
        <f t="shared" si="102"/>
        <v>3.5399997809000001</v>
      </c>
    </row>
    <row r="2192" spans="1:24" x14ac:dyDescent="0.25">
      <c r="A2192" s="26">
        <v>46265</v>
      </c>
      <c r="B2192" s="27" t="s">
        <v>10435</v>
      </c>
      <c r="C2192" s="27" t="s">
        <v>2441</v>
      </c>
      <c r="D2192" s="27" t="s">
        <v>2442</v>
      </c>
      <c r="E2192" s="27" t="s">
        <v>22</v>
      </c>
      <c r="F2192" s="27" t="s">
        <v>23</v>
      </c>
      <c r="G2192" s="27"/>
      <c r="H2192" s="27" t="s">
        <v>24</v>
      </c>
      <c r="I2192" s="28">
        <v>306291308</v>
      </c>
      <c r="J2192" s="28">
        <v>0</v>
      </c>
      <c r="K2192" s="28">
        <v>306291308</v>
      </c>
      <c r="L2192" s="29">
        <v>15.08</v>
      </c>
      <c r="M2192" s="29">
        <f>IFERROR(_xlfn.XLOOKUP($B2192,'Ownership Metrics'!$A:$A,'Ownership Metrics'!$B:$B),"")</f>
        <v>23.48</v>
      </c>
      <c r="N2192" s="28">
        <f>IFERROR(_xlfn.XLOOKUP($B2192,'Ownership Metrics'!$A:$A,'Ownership Metrics'!$C:$C),"")</f>
        <v>1482</v>
      </c>
      <c r="O2192" s="29">
        <f>IFERROR(_xlfn.XLOOKUP($B2192,'Ownership Metrics'!$A:$A,'Ownership Metrics'!$D:$D),"")</f>
        <v>27.42</v>
      </c>
      <c r="P2192" s="29">
        <f>IFERROR(_xlfn.XLOOKUP($B2192,'Ownership Metrics'!$A:$A,'Ownership Metrics'!$E:$E),"")</f>
        <v>63.81</v>
      </c>
      <c r="Q2192" s="30">
        <f>IFERROR(_xlfn.XLOOKUP($B2192,'Ownership Metrics'!$A:$A,'Ownership Metrics'!$F:$F),"")</f>
        <v>8</v>
      </c>
      <c r="R2192" s="30">
        <f>IFERROR(_xlfn.XLOOKUP($B2192,'Ownership Metrics'!$A:$A,'Ownership Metrics'!$G:$G),"")</f>
        <v>42</v>
      </c>
      <c r="S2192" s="27" t="str">
        <f>IFERROR(_xlfn.XLOOKUP($B2192,'Ownership Metrics'!$A:$A,'Ownership Metrics'!$H:$H),"")</f>
        <v>Oligopoli</v>
      </c>
      <c r="T2192" s="27" t="str">
        <f>IFERROR(_xlfn.XLOOKUP($B2192,'Ownership Metrics'!$A:$A,'Ownership Metrics'!$I:$I),"")</f>
        <v>Sedang</v>
      </c>
      <c r="U2192" s="27">
        <f>IF(COUNTIFS($B$2:$B2192,$B2192,$D$2:$D2192,$D2192)=1,1,0)</f>
        <v>1</v>
      </c>
      <c r="V2192" s="27">
        <f t="shared" si="103"/>
        <v>15.08</v>
      </c>
      <c r="W2192" s="27">
        <f t="shared" si="104"/>
        <v>3</v>
      </c>
      <c r="X2192" s="27">
        <f t="shared" si="102"/>
        <v>15.0799997808</v>
      </c>
    </row>
    <row r="2193" spans="1:24" x14ac:dyDescent="0.25">
      <c r="A2193" s="26">
        <v>46265</v>
      </c>
      <c r="B2193" s="27" t="s">
        <v>10435</v>
      </c>
      <c r="C2193" s="27" t="s">
        <v>2441</v>
      </c>
      <c r="D2193" s="27" t="s">
        <v>2443</v>
      </c>
      <c r="E2193" s="27" t="s">
        <v>22</v>
      </c>
      <c r="F2193" s="27" t="s">
        <v>23</v>
      </c>
      <c r="G2193" s="27"/>
      <c r="H2193" s="27"/>
      <c r="I2193" s="28">
        <v>0</v>
      </c>
      <c r="J2193" s="28">
        <v>432965764</v>
      </c>
      <c r="K2193" s="28">
        <v>432965764</v>
      </c>
      <c r="L2193" s="29">
        <v>21.31</v>
      </c>
      <c r="M2193" s="29">
        <f>IFERROR(_xlfn.XLOOKUP($B2193,'Ownership Metrics'!$A:$A,'Ownership Metrics'!$B:$B),"")</f>
        <v>23.48</v>
      </c>
      <c r="N2193" s="28">
        <f>IFERROR(_xlfn.XLOOKUP($B2193,'Ownership Metrics'!$A:$A,'Ownership Metrics'!$C:$C),"")</f>
        <v>1482</v>
      </c>
      <c r="O2193" s="29">
        <f>IFERROR(_xlfn.XLOOKUP($B2193,'Ownership Metrics'!$A:$A,'Ownership Metrics'!$D:$D),"")</f>
        <v>27.42</v>
      </c>
      <c r="P2193" s="29">
        <f>IFERROR(_xlfn.XLOOKUP($B2193,'Ownership Metrics'!$A:$A,'Ownership Metrics'!$E:$E),"")</f>
        <v>63.81</v>
      </c>
      <c r="Q2193" s="30">
        <f>IFERROR(_xlfn.XLOOKUP($B2193,'Ownership Metrics'!$A:$A,'Ownership Metrics'!$F:$F),"")</f>
        <v>8</v>
      </c>
      <c r="R2193" s="30">
        <f>IFERROR(_xlfn.XLOOKUP($B2193,'Ownership Metrics'!$A:$A,'Ownership Metrics'!$G:$G),"")</f>
        <v>42</v>
      </c>
      <c r="S2193" s="27" t="str">
        <f>IFERROR(_xlfn.XLOOKUP($B2193,'Ownership Metrics'!$A:$A,'Ownership Metrics'!$H:$H),"")</f>
        <v>Oligopoli</v>
      </c>
      <c r="T2193" s="27" t="str">
        <f>IFERROR(_xlfn.XLOOKUP($B2193,'Ownership Metrics'!$A:$A,'Ownership Metrics'!$I:$I),"")</f>
        <v>Sedang</v>
      </c>
      <c r="U2193" s="27">
        <f>IF(COUNTIFS($B$2:$B2193,$B2193,$D$2:$D2193,$D2193)=1,1,0)</f>
        <v>1</v>
      </c>
      <c r="V2193" s="27">
        <f t="shared" si="103"/>
        <v>21.31</v>
      </c>
      <c r="W2193" s="27">
        <f t="shared" si="104"/>
        <v>2</v>
      </c>
      <c r="X2193" s="27">
        <f t="shared" si="102"/>
        <v>21.3099997807</v>
      </c>
    </row>
    <row r="2194" spans="1:24" x14ac:dyDescent="0.25">
      <c r="A2194" s="26">
        <v>46265</v>
      </c>
      <c r="B2194" s="27" t="s">
        <v>10435</v>
      </c>
      <c r="C2194" s="27" t="s">
        <v>2441</v>
      </c>
      <c r="D2194" s="27" t="s">
        <v>2444</v>
      </c>
      <c r="E2194" s="27" t="s">
        <v>22</v>
      </c>
      <c r="F2194" s="27" t="s">
        <v>23</v>
      </c>
      <c r="G2194" s="27"/>
      <c r="H2194" s="27"/>
      <c r="I2194" s="28">
        <v>0</v>
      </c>
      <c r="J2194" s="28">
        <v>557038128</v>
      </c>
      <c r="K2194" s="28">
        <v>557038128</v>
      </c>
      <c r="L2194" s="29">
        <v>27.42</v>
      </c>
      <c r="M2194" s="29">
        <f>IFERROR(_xlfn.XLOOKUP($B2194,'Ownership Metrics'!$A:$A,'Ownership Metrics'!$B:$B),"")</f>
        <v>23.48</v>
      </c>
      <c r="N2194" s="28">
        <f>IFERROR(_xlfn.XLOOKUP($B2194,'Ownership Metrics'!$A:$A,'Ownership Metrics'!$C:$C),"")</f>
        <v>1482</v>
      </c>
      <c r="O2194" s="29">
        <f>IFERROR(_xlfn.XLOOKUP($B2194,'Ownership Metrics'!$A:$A,'Ownership Metrics'!$D:$D),"")</f>
        <v>27.42</v>
      </c>
      <c r="P2194" s="29">
        <f>IFERROR(_xlfn.XLOOKUP($B2194,'Ownership Metrics'!$A:$A,'Ownership Metrics'!$E:$E),"")</f>
        <v>63.81</v>
      </c>
      <c r="Q2194" s="30">
        <f>IFERROR(_xlfn.XLOOKUP($B2194,'Ownership Metrics'!$A:$A,'Ownership Metrics'!$F:$F),"")</f>
        <v>8</v>
      </c>
      <c r="R2194" s="30">
        <f>IFERROR(_xlfn.XLOOKUP($B2194,'Ownership Metrics'!$A:$A,'Ownership Metrics'!$G:$G),"")</f>
        <v>42</v>
      </c>
      <c r="S2194" s="27" t="str">
        <f>IFERROR(_xlfn.XLOOKUP($B2194,'Ownership Metrics'!$A:$A,'Ownership Metrics'!$H:$H),"")</f>
        <v>Oligopoli</v>
      </c>
      <c r="T2194" s="27" t="str">
        <f>IFERROR(_xlfn.XLOOKUP($B2194,'Ownership Metrics'!$A:$A,'Ownership Metrics'!$I:$I),"")</f>
        <v>Sedang</v>
      </c>
      <c r="U2194" s="27">
        <f>IF(COUNTIFS($B$2:$B2194,$B2194,$D$2:$D2194,$D2194)=1,1,0)</f>
        <v>1</v>
      </c>
      <c r="V2194" s="27">
        <f t="shared" si="103"/>
        <v>27.42</v>
      </c>
      <c r="W2194" s="27">
        <f t="shared" si="104"/>
        <v>1</v>
      </c>
      <c r="X2194" s="27">
        <f t="shared" si="102"/>
        <v>27.419999780600001</v>
      </c>
    </row>
    <row r="2195" spans="1:24" x14ac:dyDescent="0.25">
      <c r="A2195" s="26">
        <v>46265</v>
      </c>
      <c r="B2195" s="27" t="s">
        <v>10435</v>
      </c>
      <c r="C2195" s="27" t="s">
        <v>2441</v>
      </c>
      <c r="D2195" s="27" t="s">
        <v>2445</v>
      </c>
      <c r="E2195" s="27" t="s">
        <v>22</v>
      </c>
      <c r="F2195" s="27" t="s">
        <v>23</v>
      </c>
      <c r="G2195" s="27"/>
      <c r="H2195" s="27" t="s">
        <v>24</v>
      </c>
      <c r="I2195" s="28">
        <v>124495612</v>
      </c>
      <c r="J2195" s="28">
        <v>0</v>
      </c>
      <c r="K2195" s="28">
        <v>124495612</v>
      </c>
      <c r="L2195" s="29">
        <v>6.13</v>
      </c>
      <c r="M2195" s="29">
        <f>IFERROR(_xlfn.XLOOKUP($B2195,'Ownership Metrics'!$A:$A,'Ownership Metrics'!$B:$B),"")</f>
        <v>23.48</v>
      </c>
      <c r="N2195" s="28">
        <f>IFERROR(_xlfn.XLOOKUP($B2195,'Ownership Metrics'!$A:$A,'Ownership Metrics'!$C:$C),"")</f>
        <v>1482</v>
      </c>
      <c r="O2195" s="29">
        <f>IFERROR(_xlfn.XLOOKUP($B2195,'Ownership Metrics'!$A:$A,'Ownership Metrics'!$D:$D),"")</f>
        <v>27.42</v>
      </c>
      <c r="P2195" s="29">
        <f>IFERROR(_xlfn.XLOOKUP($B2195,'Ownership Metrics'!$A:$A,'Ownership Metrics'!$E:$E),"")</f>
        <v>63.81</v>
      </c>
      <c r="Q2195" s="30">
        <f>IFERROR(_xlfn.XLOOKUP($B2195,'Ownership Metrics'!$A:$A,'Ownership Metrics'!$F:$F),"")</f>
        <v>8</v>
      </c>
      <c r="R2195" s="30">
        <f>IFERROR(_xlfn.XLOOKUP($B2195,'Ownership Metrics'!$A:$A,'Ownership Metrics'!$G:$G),"")</f>
        <v>42</v>
      </c>
      <c r="S2195" s="27" t="str">
        <f>IFERROR(_xlfn.XLOOKUP($B2195,'Ownership Metrics'!$A:$A,'Ownership Metrics'!$H:$H),"")</f>
        <v>Oligopoli</v>
      </c>
      <c r="T2195" s="27" t="str">
        <f>IFERROR(_xlfn.XLOOKUP($B2195,'Ownership Metrics'!$A:$A,'Ownership Metrics'!$I:$I),"")</f>
        <v>Sedang</v>
      </c>
      <c r="U2195" s="27">
        <f>IF(COUNTIFS($B$2:$B2195,$B2195,$D$2:$D2195,$D2195)=1,1,0)</f>
        <v>1</v>
      </c>
      <c r="V2195" s="27">
        <f t="shared" si="103"/>
        <v>6.13</v>
      </c>
      <c r="W2195" s="27">
        <f t="shared" si="104"/>
        <v>4</v>
      </c>
      <c r="X2195" s="27">
        <f t="shared" si="102"/>
        <v>6.1299997804999995</v>
      </c>
    </row>
    <row r="2196" spans="1:24" x14ac:dyDescent="0.25">
      <c r="A2196" s="26">
        <v>46265</v>
      </c>
      <c r="B2196" s="27" t="s">
        <v>10435</v>
      </c>
      <c r="C2196" s="27" t="s">
        <v>2441</v>
      </c>
      <c r="D2196" s="27" t="s">
        <v>2446</v>
      </c>
      <c r="E2196" s="27" t="s">
        <v>35</v>
      </c>
      <c r="F2196" s="27" t="s">
        <v>23</v>
      </c>
      <c r="G2196" s="27" t="s">
        <v>36</v>
      </c>
      <c r="H2196" s="27" t="s">
        <v>24</v>
      </c>
      <c r="I2196" s="28">
        <v>34500000</v>
      </c>
      <c r="J2196" s="28">
        <v>0</v>
      </c>
      <c r="K2196" s="28">
        <v>34500000</v>
      </c>
      <c r="L2196" s="29">
        <v>1.7</v>
      </c>
      <c r="M2196" s="29">
        <f>IFERROR(_xlfn.XLOOKUP($B2196,'Ownership Metrics'!$A:$A,'Ownership Metrics'!$B:$B),"")</f>
        <v>23.48</v>
      </c>
      <c r="N2196" s="28">
        <f>IFERROR(_xlfn.XLOOKUP($B2196,'Ownership Metrics'!$A:$A,'Ownership Metrics'!$C:$C),"")</f>
        <v>1482</v>
      </c>
      <c r="O2196" s="29">
        <f>IFERROR(_xlfn.XLOOKUP($B2196,'Ownership Metrics'!$A:$A,'Ownership Metrics'!$D:$D),"")</f>
        <v>27.42</v>
      </c>
      <c r="P2196" s="29">
        <f>IFERROR(_xlfn.XLOOKUP($B2196,'Ownership Metrics'!$A:$A,'Ownership Metrics'!$E:$E),"")</f>
        <v>63.81</v>
      </c>
      <c r="Q2196" s="30">
        <f>IFERROR(_xlfn.XLOOKUP($B2196,'Ownership Metrics'!$A:$A,'Ownership Metrics'!$F:$F),"")</f>
        <v>8</v>
      </c>
      <c r="R2196" s="30">
        <f>IFERROR(_xlfn.XLOOKUP($B2196,'Ownership Metrics'!$A:$A,'Ownership Metrics'!$G:$G),"")</f>
        <v>42</v>
      </c>
      <c r="S2196" s="27" t="str">
        <f>IFERROR(_xlfn.XLOOKUP($B2196,'Ownership Metrics'!$A:$A,'Ownership Metrics'!$H:$H),"")</f>
        <v>Oligopoli</v>
      </c>
      <c r="T2196" s="27" t="str">
        <f>IFERROR(_xlfn.XLOOKUP($B2196,'Ownership Metrics'!$A:$A,'Ownership Metrics'!$I:$I),"")</f>
        <v>Sedang</v>
      </c>
      <c r="U2196" s="27">
        <f>IF(COUNTIFS($B$2:$B2196,$B2196,$D$2:$D2196,$D2196)=1,1,0)</f>
        <v>1</v>
      </c>
      <c r="V2196" s="27">
        <f t="shared" si="103"/>
        <v>1.7</v>
      </c>
      <c r="W2196" s="27">
        <f t="shared" si="104"/>
        <v>6</v>
      </c>
      <c r="X2196" s="27">
        <f t="shared" si="102"/>
        <v>1.6999997804</v>
      </c>
    </row>
    <row r="2197" spans="1:24" x14ac:dyDescent="0.25">
      <c r="A2197" s="26">
        <v>46265</v>
      </c>
      <c r="B2197" s="27" t="s">
        <v>10435</v>
      </c>
      <c r="C2197" s="27" t="s">
        <v>2441</v>
      </c>
      <c r="D2197" s="27" t="s">
        <v>2447</v>
      </c>
      <c r="E2197" s="27" t="s">
        <v>35</v>
      </c>
      <c r="F2197" s="27" t="s">
        <v>23</v>
      </c>
      <c r="G2197" s="27" t="s">
        <v>36</v>
      </c>
      <c r="H2197" s="27" t="s">
        <v>24</v>
      </c>
      <c r="I2197" s="28">
        <v>38519612</v>
      </c>
      <c r="J2197" s="28">
        <v>0</v>
      </c>
      <c r="K2197" s="28">
        <v>38519612</v>
      </c>
      <c r="L2197" s="29">
        <v>1.9</v>
      </c>
      <c r="M2197" s="29">
        <f>IFERROR(_xlfn.XLOOKUP($B2197,'Ownership Metrics'!$A:$A,'Ownership Metrics'!$B:$B),"")</f>
        <v>23.48</v>
      </c>
      <c r="N2197" s="28">
        <f>IFERROR(_xlfn.XLOOKUP($B2197,'Ownership Metrics'!$A:$A,'Ownership Metrics'!$C:$C),"")</f>
        <v>1482</v>
      </c>
      <c r="O2197" s="29">
        <f>IFERROR(_xlfn.XLOOKUP($B2197,'Ownership Metrics'!$A:$A,'Ownership Metrics'!$D:$D),"")</f>
        <v>27.42</v>
      </c>
      <c r="P2197" s="29">
        <f>IFERROR(_xlfn.XLOOKUP($B2197,'Ownership Metrics'!$A:$A,'Ownership Metrics'!$E:$E),"")</f>
        <v>63.81</v>
      </c>
      <c r="Q2197" s="30">
        <f>IFERROR(_xlfn.XLOOKUP($B2197,'Ownership Metrics'!$A:$A,'Ownership Metrics'!$F:$F),"")</f>
        <v>8</v>
      </c>
      <c r="R2197" s="30">
        <f>IFERROR(_xlfn.XLOOKUP($B2197,'Ownership Metrics'!$A:$A,'Ownership Metrics'!$G:$G),"")</f>
        <v>42</v>
      </c>
      <c r="S2197" s="27" t="str">
        <f>IFERROR(_xlfn.XLOOKUP($B2197,'Ownership Metrics'!$A:$A,'Ownership Metrics'!$H:$H),"")</f>
        <v>Oligopoli</v>
      </c>
      <c r="T2197" s="27" t="str">
        <f>IFERROR(_xlfn.XLOOKUP($B2197,'Ownership Metrics'!$A:$A,'Ownership Metrics'!$I:$I),"")</f>
        <v>Sedang</v>
      </c>
      <c r="U2197" s="27">
        <f>IF(COUNTIFS($B$2:$B2197,$B2197,$D$2:$D2197,$D2197)=1,1,0)</f>
        <v>1</v>
      </c>
      <c r="V2197" s="27">
        <f t="shared" si="103"/>
        <v>1.9</v>
      </c>
      <c r="W2197" s="27">
        <f t="shared" si="104"/>
        <v>5</v>
      </c>
      <c r="X2197" s="27">
        <f t="shared" si="102"/>
        <v>1.8999997802999999</v>
      </c>
    </row>
    <row r="2198" spans="1:24" x14ac:dyDescent="0.25">
      <c r="A2198" s="26">
        <v>46265</v>
      </c>
      <c r="B2198" s="27" t="s">
        <v>10435</v>
      </c>
      <c r="C2198" s="27" t="s">
        <v>2441</v>
      </c>
      <c r="D2198" s="27" t="s">
        <v>2448</v>
      </c>
      <c r="E2198" s="27" t="s">
        <v>35</v>
      </c>
      <c r="F2198" s="27" t="s">
        <v>23</v>
      </c>
      <c r="G2198" s="27" t="s">
        <v>36</v>
      </c>
      <c r="H2198" s="27" t="s">
        <v>24</v>
      </c>
      <c r="I2198" s="28">
        <v>25971400</v>
      </c>
      <c r="J2198" s="28">
        <v>0</v>
      </c>
      <c r="K2198" s="28">
        <v>25971400</v>
      </c>
      <c r="L2198" s="29">
        <v>1.28</v>
      </c>
      <c r="M2198" s="29">
        <f>IFERROR(_xlfn.XLOOKUP($B2198,'Ownership Metrics'!$A:$A,'Ownership Metrics'!$B:$B),"")</f>
        <v>23.48</v>
      </c>
      <c r="N2198" s="28">
        <f>IFERROR(_xlfn.XLOOKUP($B2198,'Ownership Metrics'!$A:$A,'Ownership Metrics'!$C:$C),"")</f>
        <v>1482</v>
      </c>
      <c r="O2198" s="29">
        <f>IFERROR(_xlfn.XLOOKUP($B2198,'Ownership Metrics'!$A:$A,'Ownership Metrics'!$D:$D),"")</f>
        <v>27.42</v>
      </c>
      <c r="P2198" s="29">
        <f>IFERROR(_xlfn.XLOOKUP($B2198,'Ownership Metrics'!$A:$A,'Ownership Metrics'!$E:$E),"")</f>
        <v>63.81</v>
      </c>
      <c r="Q2198" s="30">
        <f>IFERROR(_xlfn.XLOOKUP($B2198,'Ownership Metrics'!$A:$A,'Ownership Metrics'!$F:$F),"")</f>
        <v>8</v>
      </c>
      <c r="R2198" s="30">
        <f>IFERROR(_xlfn.XLOOKUP($B2198,'Ownership Metrics'!$A:$A,'Ownership Metrics'!$G:$G),"")</f>
        <v>42</v>
      </c>
      <c r="S2198" s="27" t="str">
        <f>IFERROR(_xlfn.XLOOKUP($B2198,'Ownership Metrics'!$A:$A,'Ownership Metrics'!$H:$H),"")</f>
        <v>Oligopoli</v>
      </c>
      <c r="T2198" s="27" t="str">
        <f>IFERROR(_xlfn.XLOOKUP($B2198,'Ownership Metrics'!$A:$A,'Ownership Metrics'!$I:$I),"")</f>
        <v>Sedang</v>
      </c>
      <c r="U2198" s="27">
        <f>IF(COUNTIFS($B$2:$B2198,$B2198,$D$2:$D2198,$D2198)=1,1,0)</f>
        <v>1</v>
      </c>
      <c r="V2198" s="27">
        <f t="shared" si="103"/>
        <v>1.28</v>
      </c>
      <c r="W2198" s="27">
        <f t="shared" si="104"/>
        <v>8</v>
      </c>
      <c r="X2198" s="27">
        <f t="shared" si="102"/>
        <v>1.2799997802</v>
      </c>
    </row>
    <row r="2199" spans="1:24" x14ac:dyDescent="0.25">
      <c r="A2199" s="26">
        <v>46265</v>
      </c>
      <c r="B2199" s="27" t="s">
        <v>10435</v>
      </c>
      <c r="C2199" s="27" t="s">
        <v>2441</v>
      </c>
      <c r="D2199" s="27" t="s">
        <v>2449</v>
      </c>
      <c r="E2199" s="27" t="s">
        <v>67</v>
      </c>
      <c r="F2199" s="27" t="s">
        <v>23</v>
      </c>
      <c r="G2199" s="27"/>
      <c r="H2199" s="27" t="s">
        <v>24</v>
      </c>
      <c r="I2199" s="28">
        <v>34465400</v>
      </c>
      <c r="J2199" s="28">
        <v>0</v>
      </c>
      <c r="K2199" s="28">
        <v>34465400</v>
      </c>
      <c r="L2199" s="29">
        <v>1.7</v>
      </c>
      <c r="M2199" s="29">
        <f>IFERROR(_xlfn.XLOOKUP($B2199,'Ownership Metrics'!$A:$A,'Ownership Metrics'!$B:$B),"")</f>
        <v>23.48</v>
      </c>
      <c r="N2199" s="28">
        <f>IFERROR(_xlfn.XLOOKUP($B2199,'Ownership Metrics'!$A:$A,'Ownership Metrics'!$C:$C),"")</f>
        <v>1482</v>
      </c>
      <c r="O2199" s="29">
        <f>IFERROR(_xlfn.XLOOKUP($B2199,'Ownership Metrics'!$A:$A,'Ownership Metrics'!$D:$D),"")</f>
        <v>27.42</v>
      </c>
      <c r="P2199" s="29">
        <f>IFERROR(_xlfn.XLOOKUP($B2199,'Ownership Metrics'!$A:$A,'Ownership Metrics'!$E:$E),"")</f>
        <v>63.81</v>
      </c>
      <c r="Q2199" s="30">
        <f>IFERROR(_xlfn.XLOOKUP($B2199,'Ownership Metrics'!$A:$A,'Ownership Metrics'!$F:$F),"")</f>
        <v>8</v>
      </c>
      <c r="R2199" s="30">
        <f>IFERROR(_xlfn.XLOOKUP($B2199,'Ownership Metrics'!$A:$A,'Ownership Metrics'!$G:$G),"")</f>
        <v>42</v>
      </c>
      <c r="S2199" s="27" t="str">
        <f>IFERROR(_xlfn.XLOOKUP($B2199,'Ownership Metrics'!$A:$A,'Ownership Metrics'!$H:$H),"")</f>
        <v>Oligopoli</v>
      </c>
      <c r="T2199" s="27" t="str">
        <f>IFERROR(_xlfn.XLOOKUP($B2199,'Ownership Metrics'!$A:$A,'Ownership Metrics'!$I:$I),"")</f>
        <v>Sedang</v>
      </c>
      <c r="U2199" s="27">
        <f>IF(COUNTIFS($B$2:$B2199,$B2199,$D$2:$D2199,$D2199)=1,1,0)</f>
        <v>1</v>
      </c>
      <c r="V2199" s="27">
        <f t="shared" si="103"/>
        <v>1.7</v>
      </c>
      <c r="W2199" s="27">
        <f t="shared" si="104"/>
        <v>7</v>
      </c>
      <c r="X2199" s="27">
        <f t="shared" si="102"/>
        <v>1.6999997801</v>
      </c>
    </row>
    <row r="2200" spans="1:24" x14ac:dyDescent="0.25">
      <c r="A2200" s="26">
        <v>46265</v>
      </c>
      <c r="B2200" s="27" t="s">
        <v>10436</v>
      </c>
      <c r="C2200" s="27" t="s">
        <v>2451</v>
      </c>
      <c r="D2200" s="27" t="s">
        <v>2452</v>
      </c>
      <c r="E2200" s="27" t="s">
        <v>22</v>
      </c>
      <c r="F2200" s="27" t="s">
        <v>23</v>
      </c>
      <c r="G2200" s="27"/>
      <c r="H2200" s="27" t="s">
        <v>24</v>
      </c>
      <c r="I2200" s="28">
        <v>1795500000</v>
      </c>
      <c r="J2200" s="28">
        <v>0</v>
      </c>
      <c r="K2200" s="28">
        <v>1795500000</v>
      </c>
      <c r="L2200" s="29">
        <v>18.850000000000001</v>
      </c>
      <c r="M2200" s="29">
        <f>IFERROR(_xlfn.XLOOKUP($B2200,'Ownership Metrics'!$A:$A,'Ownership Metrics'!$B:$B),"")</f>
        <v>1.8</v>
      </c>
      <c r="N2200" s="28">
        <f>IFERROR(_xlfn.XLOOKUP($B2200,'Ownership Metrics'!$A:$A,'Ownership Metrics'!$C:$C),"")</f>
        <v>4508</v>
      </c>
      <c r="O2200" s="29">
        <f>IFERROR(_xlfn.XLOOKUP($B2200,'Ownership Metrics'!$A:$A,'Ownership Metrics'!$D:$D),"")</f>
        <v>64.099999999999994</v>
      </c>
      <c r="P2200" s="29">
        <f>IFERROR(_xlfn.XLOOKUP($B2200,'Ownership Metrics'!$A:$A,'Ownership Metrics'!$E:$E),"")</f>
        <v>86.79</v>
      </c>
      <c r="Q2200" s="30">
        <f>IFERROR(_xlfn.XLOOKUP($B2200,'Ownership Metrics'!$A:$A,'Ownership Metrics'!$F:$F),"")</f>
        <v>8</v>
      </c>
      <c r="R2200" s="30">
        <f>IFERROR(_xlfn.XLOOKUP($B2200,'Ownership Metrics'!$A:$A,'Ownership Metrics'!$G:$G),"")</f>
        <v>63</v>
      </c>
      <c r="S2200" s="27" t="str">
        <f>IFERROR(_xlfn.XLOOKUP($B2200,'Ownership Metrics'!$A:$A,'Ownership Metrics'!$H:$H),"")</f>
        <v>Mayoritas</v>
      </c>
      <c r="T2200" s="27" t="str">
        <f>IFERROR(_xlfn.XLOOKUP($B2200,'Ownership Metrics'!$A:$A,'Ownership Metrics'!$I:$I),"")</f>
        <v>Tinggi</v>
      </c>
      <c r="U2200" s="27">
        <f>IF(COUNTIFS($B$2:$B2200,$B2200,$D$2:$D2200,$D2200)=1,1,0)</f>
        <v>1</v>
      </c>
      <c r="V2200" s="27">
        <f t="shared" si="103"/>
        <v>18.850000000000001</v>
      </c>
      <c r="W2200" s="27">
        <f t="shared" si="104"/>
        <v>2</v>
      </c>
      <c r="X2200" s="27">
        <f t="shared" si="102"/>
        <v>18.849999780000001</v>
      </c>
    </row>
    <row r="2201" spans="1:24" x14ac:dyDescent="0.25">
      <c r="A2201" s="26">
        <v>46265</v>
      </c>
      <c r="B2201" s="27" t="s">
        <v>10436</v>
      </c>
      <c r="C2201" s="27" t="s">
        <v>2451</v>
      </c>
      <c r="D2201" s="27" t="s">
        <v>2453</v>
      </c>
      <c r="E2201" s="27" t="s">
        <v>22</v>
      </c>
      <c r="F2201" s="27" t="s">
        <v>23</v>
      </c>
      <c r="G2201" s="27"/>
      <c r="H2201" s="27" t="s">
        <v>24</v>
      </c>
      <c r="I2201" s="28">
        <v>365622875</v>
      </c>
      <c r="J2201" s="28">
        <v>0</v>
      </c>
      <c r="K2201" s="28">
        <v>365622875</v>
      </c>
      <c r="L2201" s="29">
        <v>3.84</v>
      </c>
      <c r="M2201" s="29">
        <f>IFERROR(_xlfn.XLOOKUP($B2201,'Ownership Metrics'!$A:$A,'Ownership Metrics'!$B:$B),"")</f>
        <v>1.8</v>
      </c>
      <c r="N2201" s="28">
        <f>IFERROR(_xlfn.XLOOKUP($B2201,'Ownership Metrics'!$A:$A,'Ownership Metrics'!$C:$C),"")</f>
        <v>4508</v>
      </c>
      <c r="O2201" s="29">
        <f>IFERROR(_xlfn.XLOOKUP($B2201,'Ownership Metrics'!$A:$A,'Ownership Metrics'!$D:$D),"")</f>
        <v>64.099999999999994</v>
      </c>
      <c r="P2201" s="29">
        <f>IFERROR(_xlfn.XLOOKUP($B2201,'Ownership Metrics'!$A:$A,'Ownership Metrics'!$E:$E),"")</f>
        <v>86.79</v>
      </c>
      <c r="Q2201" s="30">
        <f>IFERROR(_xlfn.XLOOKUP($B2201,'Ownership Metrics'!$A:$A,'Ownership Metrics'!$F:$F),"")</f>
        <v>8</v>
      </c>
      <c r="R2201" s="30">
        <f>IFERROR(_xlfn.XLOOKUP($B2201,'Ownership Metrics'!$A:$A,'Ownership Metrics'!$G:$G),"")</f>
        <v>63</v>
      </c>
      <c r="S2201" s="27" t="str">
        <f>IFERROR(_xlfn.XLOOKUP($B2201,'Ownership Metrics'!$A:$A,'Ownership Metrics'!$H:$H),"")</f>
        <v>Mayoritas</v>
      </c>
      <c r="T2201" s="27" t="str">
        <f>IFERROR(_xlfn.XLOOKUP($B2201,'Ownership Metrics'!$A:$A,'Ownership Metrics'!$I:$I),"")</f>
        <v>Tinggi</v>
      </c>
      <c r="U2201" s="27">
        <f>IF(COUNTIFS($B$2:$B2201,$B2201,$D$2:$D2201,$D2201)=1,1,0)</f>
        <v>1</v>
      </c>
      <c r="V2201" s="27">
        <f t="shared" si="103"/>
        <v>3.84</v>
      </c>
      <c r="W2201" s="27">
        <f t="shared" si="104"/>
        <v>3</v>
      </c>
      <c r="X2201" s="27">
        <f t="shared" si="102"/>
        <v>3.8399997798999999</v>
      </c>
    </row>
    <row r="2202" spans="1:24" x14ac:dyDescent="0.25">
      <c r="A2202" s="26">
        <v>46265</v>
      </c>
      <c r="B2202" s="27" t="s">
        <v>10436</v>
      </c>
      <c r="C2202" s="27" t="s">
        <v>2451</v>
      </c>
      <c r="D2202" s="27" t="s">
        <v>2454</v>
      </c>
      <c r="E2202" s="27" t="s">
        <v>22</v>
      </c>
      <c r="F2202" s="27" t="s">
        <v>23</v>
      </c>
      <c r="G2202" s="27"/>
      <c r="H2202" s="27" t="s">
        <v>24</v>
      </c>
      <c r="I2202" s="28">
        <v>337603692</v>
      </c>
      <c r="J2202" s="28">
        <v>0</v>
      </c>
      <c r="K2202" s="28">
        <v>337603692</v>
      </c>
      <c r="L2202" s="29">
        <v>3.54</v>
      </c>
      <c r="M2202" s="29">
        <f>IFERROR(_xlfn.XLOOKUP($B2202,'Ownership Metrics'!$A:$A,'Ownership Metrics'!$B:$B),"")</f>
        <v>1.8</v>
      </c>
      <c r="N2202" s="28">
        <f>IFERROR(_xlfn.XLOOKUP($B2202,'Ownership Metrics'!$A:$A,'Ownership Metrics'!$C:$C),"")</f>
        <v>4508</v>
      </c>
      <c r="O2202" s="29">
        <f>IFERROR(_xlfn.XLOOKUP($B2202,'Ownership Metrics'!$A:$A,'Ownership Metrics'!$D:$D),"")</f>
        <v>64.099999999999994</v>
      </c>
      <c r="P2202" s="29">
        <f>IFERROR(_xlfn.XLOOKUP($B2202,'Ownership Metrics'!$A:$A,'Ownership Metrics'!$E:$E),"")</f>
        <v>86.79</v>
      </c>
      <c r="Q2202" s="30">
        <f>IFERROR(_xlfn.XLOOKUP($B2202,'Ownership Metrics'!$A:$A,'Ownership Metrics'!$F:$F),"")</f>
        <v>8</v>
      </c>
      <c r="R2202" s="30">
        <f>IFERROR(_xlfn.XLOOKUP($B2202,'Ownership Metrics'!$A:$A,'Ownership Metrics'!$G:$G),"")</f>
        <v>63</v>
      </c>
      <c r="S2202" s="27" t="str">
        <f>IFERROR(_xlfn.XLOOKUP($B2202,'Ownership Metrics'!$A:$A,'Ownership Metrics'!$H:$H),"")</f>
        <v>Mayoritas</v>
      </c>
      <c r="T2202" s="27" t="str">
        <f>IFERROR(_xlfn.XLOOKUP($B2202,'Ownership Metrics'!$A:$A,'Ownership Metrics'!$I:$I),"")</f>
        <v>Tinggi</v>
      </c>
      <c r="U2202" s="27">
        <f>IF(COUNTIFS($B$2:$B2202,$B2202,$D$2:$D2202,$D2202)=1,1,0)</f>
        <v>1</v>
      </c>
      <c r="V2202" s="27">
        <f t="shared" si="103"/>
        <v>3.54</v>
      </c>
      <c r="W2202" s="27">
        <f t="shared" si="104"/>
        <v>4</v>
      </c>
      <c r="X2202" s="27">
        <f t="shared" si="102"/>
        <v>3.5399997798</v>
      </c>
    </row>
    <row r="2203" spans="1:24" x14ac:dyDescent="0.25">
      <c r="A2203" s="26">
        <v>46265</v>
      </c>
      <c r="B2203" s="27" t="s">
        <v>10436</v>
      </c>
      <c r="C2203" s="27" t="s">
        <v>2451</v>
      </c>
      <c r="D2203" s="27" t="s">
        <v>2455</v>
      </c>
      <c r="E2203" s="27" t="s">
        <v>22</v>
      </c>
      <c r="F2203" s="27" t="s">
        <v>23</v>
      </c>
      <c r="G2203" s="27"/>
      <c r="H2203" s="27" t="s">
        <v>24</v>
      </c>
      <c r="I2203" s="28">
        <v>6104700000</v>
      </c>
      <c r="J2203" s="28">
        <v>0</v>
      </c>
      <c r="K2203" s="28">
        <v>6104700000</v>
      </c>
      <c r="L2203" s="29">
        <v>64.099999999999994</v>
      </c>
      <c r="M2203" s="29">
        <f>IFERROR(_xlfn.XLOOKUP($B2203,'Ownership Metrics'!$A:$A,'Ownership Metrics'!$B:$B),"")</f>
        <v>1.8</v>
      </c>
      <c r="N2203" s="28">
        <f>IFERROR(_xlfn.XLOOKUP($B2203,'Ownership Metrics'!$A:$A,'Ownership Metrics'!$C:$C),"")</f>
        <v>4508</v>
      </c>
      <c r="O2203" s="29">
        <f>IFERROR(_xlfn.XLOOKUP($B2203,'Ownership Metrics'!$A:$A,'Ownership Metrics'!$D:$D),"")</f>
        <v>64.099999999999994</v>
      </c>
      <c r="P2203" s="29">
        <f>IFERROR(_xlfn.XLOOKUP($B2203,'Ownership Metrics'!$A:$A,'Ownership Metrics'!$E:$E),"")</f>
        <v>86.79</v>
      </c>
      <c r="Q2203" s="30">
        <f>IFERROR(_xlfn.XLOOKUP($B2203,'Ownership Metrics'!$A:$A,'Ownership Metrics'!$F:$F),"")</f>
        <v>8</v>
      </c>
      <c r="R2203" s="30">
        <f>IFERROR(_xlfn.XLOOKUP($B2203,'Ownership Metrics'!$A:$A,'Ownership Metrics'!$G:$G),"")</f>
        <v>63</v>
      </c>
      <c r="S2203" s="27" t="str">
        <f>IFERROR(_xlfn.XLOOKUP($B2203,'Ownership Metrics'!$A:$A,'Ownership Metrics'!$H:$H),"")</f>
        <v>Mayoritas</v>
      </c>
      <c r="T2203" s="27" t="str">
        <f>IFERROR(_xlfn.XLOOKUP($B2203,'Ownership Metrics'!$A:$A,'Ownership Metrics'!$I:$I),"")</f>
        <v>Tinggi</v>
      </c>
      <c r="U2203" s="27">
        <f>IF(COUNTIFS($B$2:$B2203,$B2203,$D$2:$D2203,$D2203)=1,1,0)</f>
        <v>1</v>
      </c>
      <c r="V2203" s="27">
        <f t="shared" si="103"/>
        <v>64.099999999999994</v>
      </c>
      <c r="W2203" s="27">
        <f t="shared" si="104"/>
        <v>1</v>
      </c>
      <c r="X2203" s="27">
        <f t="shared" si="102"/>
        <v>64.099999779699999</v>
      </c>
    </row>
    <row r="2204" spans="1:24" x14ac:dyDescent="0.25">
      <c r="A2204" s="26">
        <v>46265</v>
      </c>
      <c r="B2204" s="27" t="s">
        <v>10436</v>
      </c>
      <c r="C2204" s="27" t="s">
        <v>2451</v>
      </c>
      <c r="D2204" s="27" t="s">
        <v>348</v>
      </c>
      <c r="E2204" s="27" t="s">
        <v>26</v>
      </c>
      <c r="F2204" s="27" t="s">
        <v>32</v>
      </c>
      <c r="G2204" s="27"/>
      <c r="H2204" s="27" t="s">
        <v>64</v>
      </c>
      <c r="I2204" s="28">
        <v>233035521</v>
      </c>
      <c r="J2204" s="28">
        <v>0</v>
      </c>
      <c r="K2204" s="28">
        <v>233035521</v>
      </c>
      <c r="L2204" s="29">
        <v>2.4500000000000002</v>
      </c>
      <c r="M2204" s="29">
        <f>IFERROR(_xlfn.XLOOKUP($B2204,'Ownership Metrics'!$A:$A,'Ownership Metrics'!$B:$B),"")</f>
        <v>1.8</v>
      </c>
      <c r="N2204" s="28">
        <f>IFERROR(_xlfn.XLOOKUP($B2204,'Ownership Metrics'!$A:$A,'Ownership Metrics'!$C:$C),"")</f>
        <v>4508</v>
      </c>
      <c r="O2204" s="29">
        <f>IFERROR(_xlfn.XLOOKUP($B2204,'Ownership Metrics'!$A:$A,'Ownership Metrics'!$D:$D),"")</f>
        <v>64.099999999999994</v>
      </c>
      <c r="P2204" s="29">
        <f>IFERROR(_xlfn.XLOOKUP($B2204,'Ownership Metrics'!$A:$A,'Ownership Metrics'!$E:$E),"")</f>
        <v>86.79</v>
      </c>
      <c r="Q2204" s="30">
        <f>IFERROR(_xlfn.XLOOKUP($B2204,'Ownership Metrics'!$A:$A,'Ownership Metrics'!$F:$F),"")</f>
        <v>8</v>
      </c>
      <c r="R2204" s="30">
        <f>IFERROR(_xlfn.XLOOKUP($B2204,'Ownership Metrics'!$A:$A,'Ownership Metrics'!$G:$G),"")</f>
        <v>63</v>
      </c>
      <c r="S2204" s="27" t="str">
        <f>IFERROR(_xlfn.XLOOKUP($B2204,'Ownership Metrics'!$A:$A,'Ownership Metrics'!$H:$H),"")</f>
        <v>Mayoritas</v>
      </c>
      <c r="T2204" s="27" t="str">
        <f>IFERROR(_xlfn.XLOOKUP($B2204,'Ownership Metrics'!$A:$A,'Ownership Metrics'!$I:$I),"")</f>
        <v>Tinggi</v>
      </c>
      <c r="U2204" s="27">
        <f>IF(COUNTIFS($B$2:$B2204,$B2204,$D$2:$D2204,$D2204)=1,1,0)</f>
        <v>1</v>
      </c>
      <c r="V2204" s="27">
        <f t="shared" si="103"/>
        <v>2.4500000000000002</v>
      </c>
      <c r="W2204" s="27">
        <f t="shared" si="104"/>
        <v>5</v>
      </c>
      <c r="X2204" s="27">
        <f t="shared" si="102"/>
        <v>2.4499997796000001</v>
      </c>
    </row>
    <row r="2205" spans="1:24" x14ac:dyDescent="0.25">
      <c r="A2205" s="26">
        <v>46265</v>
      </c>
      <c r="B2205" s="27" t="s">
        <v>10436</v>
      </c>
      <c r="C2205" s="27" t="s">
        <v>2451</v>
      </c>
      <c r="D2205" s="27" t="s">
        <v>2456</v>
      </c>
      <c r="E2205" s="27" t="s">
        <v>35</v>
      </c>
      <c r="F2205" s="27" t="s">
        <v>23</v>
      </c>
      <c r="G2205" s="27" t="s">
        <v>36</v>
      </c>
      <c r="H2205" s="27" t="s">
        <v>24</v>
      </c>
      <c r="I2205" s="28">
        <v>123247400</v>
      </c>
      <c r="J2205" s="28">
        <v>0</v>
      </c>
      <c r="K2205" s="28">
        <v>123247400</v>
      </c>
      <c r="L2205" s="29">
        <v>1.29</v>
      </c>
      <c r="M2205" s="29">
        <f>IFERROR(_xlfn.XLOOKUP($B2205,'Ownership Metrics'!$A:$A,'Ownership Metrics'!$B:$B),"")</f>
        <v>1.8</v>
      </c>
      <c r="N2205" s="28">
        <f>IFERROR(_xlfn.XLOOKUP($B2205,'Ownership Metrics'!$A:$A,'Ownership Metrics'!$C:$C),"")</f>
        <v>4508</v>
      </c>
      <c r="O2205" s="29">
        <f>IFERROR(_xlfn.XLOOKUP($B2205,'Ownership Metrics'!$A:$A,'Ownership Metrics'!$D:$D),"")</f>
        <v>64.099999999999994</v>
      </c>
      <c r="P2205" s="29">
        <f>IFERROR(_xlfn.XLOOKUP($B2205,'Ownership Metrics'!$A:$A,'Ownership Metrics'!$E:$E),"")</f>
        <v>86.79</v>
      </c>
      <c r="Q2205" s="30">
        <f>IFERROR(_xlfn.XLOOKUP($B2205,'Ownership Metrics'!$A:$A,'Ownership Metrics'!$F:$F),"")</f>
        <v>8</v>
      </c>
      <c r="R2205" s="30">
        <f>IFERROR(_xlfn.XLOOKUP($B2205,'Ownership Metrics'!$A:$A,'Ownership Metrics'!$G:$G),"")</f>
        <v>63</v>
      </c>
      <c r="S2205" s="27" t="str">
        <f>IFERROR(_xlfn.XLOOKUP($B2205,'Ownership Metrics'!$A:$A,'Ownership Metrics'!$H:$H),"")</f>
        <v>Mayoritas</v>
      </c>
      <c r="T2205" s="27" t="str">
        <f>IFERROR(_xlfn.XLOOKUP($B2205,'Ownership Metrics'!$A:$A,'Ownership Metrics'!$I:$I),"")</f>
        <v>Tinggi</v>
      </c>
      <c r="U2205" s="27">
        <f>IF(COUNTIFS($B$2:$B2205,$B2205,$D$2:$D2205,$D2205)=1,1,0)</f>
        <v>1</v>
      </c>
      <c r="V2205" s="27">
        <f t="shared" si="103"/>
        <v>1.29</v>
      </c>
      <c r="W2205" s="27">
        <f t="shared" si="104"/>
        <v>8</v>
      </c>
      <c r="X2205" s="27">
        <f t="shared" si="102"/>
        <v>1.2899997795</v>
      </c>
    </row>
    <row r="2206" spans="1:24" x14ac:dyDescent="0.25">
      <c r="A2206" s="26">
        <v>46265</v>
      </c>
      <c r="B2206" s="27" t="s">
        <v>10436</v>
      </c>
      <c r="C2206" s="27" t="s">
        <v>2451</v>
      </c>
      <c r="D2206" s="27" t="s">
        <v>2457</v>
      </c>
      <c r="E2206" s="27" t="s">
        <v>35</v>
      </c>
      <c r="F2206" s="27" t="s">
        <v>23</v>
      </c>
      <c r="G2206" s="27" t="s">
        <v>36</v>
      </c>
      <c r="H2206" s="27" t="s">
        <v>24</v>
      </c>
      <c r="I2206" s="28">
        <v>189000000</v>
      </c>
      <c r="J2206" s="28">
        <v>0</v>
      </c>
      <c r="K2206" s="28">
        <v>189000000</v>
      </c>
      <c r="L2206" s="29">
        <v>1.98</v>
      </c>
      <c r="M2206" s="29">
        <f>IFERROR(_xlfn.XLOOKUP($B2206,'Ownership Metrics'!$A:$A,'Ownership Metrics'!$B:$B),"")</f>
        <v>1.8</v>
      </c>
      <c r="N2206" s="28">
        <f>IFERROR(_xlfn.XLOOKUP($B2206,'Ownership Metrics'!$A:$A,'Ownership Metrics'!$C:$C),"")</f>
        <v>4508</v>
      </c>
      <c r="O2206" s="29">
        <f>IFERROR(_xlfn.XLOOKUP($B2206,'Ownership Metrics'!$A:$A,'Ownership Metrics'!$D:$D),"")</f>
        <v>64.099999999999994</v>
      </c>
      <c r="P2206" s="29">
        <f>IFERROR(_xlfn.XLOOKUP($B2206,'Ownership Metrics'!$A:$A,'Ownership Metrics'!$E:$E),"")</f>
        <v>86.79</v>
      </c>
      <c r="Q2206" s="30">
        <f>IFERROR(_xlfn.XLOOKUP($B2206,'Ownership Metrics'!$A:$A,'Ownership Metrics'!$F:$F),"")</f>
        <v>8</v>
      </c>
      <c r="R2206" s="30">
        <f>IFERROR(_xlfn.XLOOKUP($B2206,'Ownership Metrics'!$A:$A,'Ownership Metrics'!$G:$G),"")</f>
        <v>63</v>
      </c>
      <c r="S2206" s="27" t="str">
        <f>IFERROR(_xlfn.XLOOKUP($B2206,'Ownership Metrics'!$A:$A,'Ownership Metrics'!$H:$H),"")</f>
        <v>Mayoritas</v>
      </c>
      <c r="T2206" s="27" t="str">
        <f>IFERROR(_xlfn.XLOOKUP($B2206,'Ownership Metrics'!$A:$A,'Ownership Metrics'!$I:$I),"")</f>
        <v>Tinggi</v>
      </c>
      <c r="U2206" s="27">
        <f>IF(COUNTIFS($B$2:$B2206,$B2206,$D$2:$D2206,$D2206)=1,1,0)</f>
        <v>1</v>
      </c>
      <c r="V2206" s="27">
        <f t="shared" si="103"/>
        <v>1.98</v>
      </c>
      <c r="W2206" s="27">
        <f t="shared" si="104"/>
        <v>7</v>
      </c>
      <c r="X2206" s="27">
        <f t="shared" si="102"/>
        <v>1.9799997793999999</v>
      </c>
    </row>
    <row r="2207" spans="1:24" x14ac:dyDescent="0.25">
      <c r="A2207" s="26">
        <v>46265</v>
      </c>
      <c r="B2207" s="27" t="s">
        <v>10436</v>
      </c>
      <c r="C2207" s="27" t="s">
        <v>2451</v>
      </c>
      <c r="D2207" s="27" t="s">
        <v>147</v>
      </c>
      <c r="E2207" s="27" t="s">
        <v>67</v>
      </c>
      <c r="F2207" s="27" t="s">
        <v>32</v>
      </c>
      <c r="G2207" s="27"/>
      <c r="H2207" s="27" t="s">
        <v>64</v>
      </c>
      <c r="I2207" s="28">
        <v>204628200</v>
      </c>
      <c r="J2207" s="28">
        <v>0</v>
      </c>
      <c r="K2207" s="28">
        <v>204628200</v>
      </c>
      <c r="L2207" s="29">
        <v>2.15</v>
      </c>
      <c r="M2207" s="29">
        <f>IFERROR(_xlfn.XLOOKUP($B2207,'Ownership Metrics'!$A:$A,'Ownership Metrics'!$B:$B),"")</f>
        <v>1.8</v>
      </c>
      <c r="N2207" s="28">
        <f>IFERROR(_xlfn.XLOOKUP($B2207,'Ownership Metrics'!$A:$A,'Ownership Metrics'!$C:$C),"")</f>
        <v>4508</v>
      </c>
      <c r="O2207" s="29">
        <f>IFERROR(_xlfn.XLOOKUP($B2207,'Ownership Metrics'!$A:$A,'Ownership Metrics'!$D:$D),"")</f>
        <v>64.099999999999994</v>
      </c>
      <c r="P2207" s="29">
        <f>IFERROR(_xlfn.XLOOKUP($B2207,'Ownership Metrics'!$A:$A,'Ownership Metrics'!$E:$E),"")</f>
        <v>86.79</v>
      </c>
      <c r="Q2207" s="30">
        <f>IFERROR(_xlfn.XLOOKUP($B2207,'Ownership Metrics'!$A:$A,'Ownership Metrics'!$F:$F),"")</f>
        <v>8</v>
      </c>
      <c r="R2207" s="30">
        <f>IFERROR(_xlfn.XLOOKUP($B2207,'Ownership Metrics'!$A:$A,'Ownership Metrics'!$G:$G),"")</f>
        <v>63</v>
      </c>
      <c r="S2207" s="27" t="str">
        <f>IFERROR(_xlfn.XLOOKUP($B2207,'Ownership Metrics'!$A:$A,'Ownership Metrics'!$H:$H),"")</f>
        <v>Mayoritas</v>
      </c>
      <c r="T2207" s="27" t="str">
        <f>IFERROR(_xlfn.XLOOKUP($B2207,'Ownership Metrics'!$A:$A,'Ownership Metrics'!$I:$I),"")</f>
        <v>Tinggi</v>
      </c>
      <c r="U2207" s="27">
        <f>IF(COUNTIFS($B$2:$B2207,$B2207,$D$2:$D2207,$D2207)=1,1,0)</f>
        <v>1</v>
      </c>
      <c r="V2207" s="27">
        <f t="shared" si="103"/>
        <v>2.15</v>
      </c>
      <c r="W2207" s="27">
        <f t="shared" si="104"/>
        <v>6</v>
      </c>
      <c r="X2207" s="27">
        <f t="shared" si="102"/>
        <v>2.1499997792999999</v>
      </c>
    </row>
    <row r="2208" spans="1:24" x14ac:dyDescent="0.25">
      <c r="A2208" s="26">
        <v>46265</v>
      </c>
      <c r="B2208" s="27" t="s">
        <v>10437</v>
      </c>
      <c r="C2208" s="27" t="s">
        <v>2459</v>
      </c>
      <c r="D2208" s="27" t="s">
        <v>2460</v>
      </c>
      <c r="E2208" s="27" t="s">
        <v>98</v>
      </c>
      <c r="F2208" s="27" t="s">
        <v>23</v>
      </c>
      <c r="G2208" s="27"/>
      <c r="H2208" s="27" t="s">
        <v>24</v>
      </c>
      <c r="I2208" s="28">
        <v>3729781000</v>
      </c>
      <c r="J2208" s="28">
        <v>0</v>
      </c>
      <c r="K2208" s="28">
        <v>3729781000</v>
      </c>
      <c r="L2208" s="29">
        <v>51.1</v>
      </c>
      <c r="M2208" s="29">
        <f>IFERROR(_xlfn.XLOOKUP($B2208,'Ownership Metrics'!$A:$A,'Ownership Metrics'!$B:$B),"")</f>
        <v>36.299999999999997</v>
      </c>
      <c r="N2208" s="28">
        <f>IFERROR(_xlfn.XLOOKUP($B2208,'Ownership Metrics'!$A:$A,'Ownership Metrics'!$C:$C),"")</f>
        <v>2655</v>
      </c>
      <c r="O2208" s="29">
        <f>IFERROR(_xlfn.XLOOKUP($B2208,'Ownership Metrics'!$A:$A,'Ownership Metrics'!$D:$D),"")</f>
        <v>51.1</v>
      </c>
      <c r="P2208" s="29">
        <f>IFERROR(_xlfn.XLOOKUP($B2208,'Ownership Metrics'!$A:$A,'Ownership Metrics'!$E:$E),"")</f>
        <v>58.69</v>
      </c>
      <c r="Q2208" s="30">
        <f>IFERROR(_xlfn.XLOOKUP($B2208,'Ownership Metrics'!$A:$A,'Ownership Metrics'!$F:$F),"")</f>
        <v>7</v>
      </c>
      <c r="R2208" s="30">
        <f>IFERROR(_xlfn.XLOOKUP($B2208,'Ownership Metrics'!$A:$A,'Ownership Metrics'!$G:$G),"")</f>
        <v>46</v>
      </c>
      <c r="S2208" s="27" t="str">
        <f>IFERROR(_xlfn.XLOOKUP($B2208,'Ownership Metrics'!$A:$A,'Ownership Metrics'!$H:$H),"")</f>
        <v>Mayoritas</v>
      </c>
      <c r="T2208" s="27" t="str">
        <f>IFERROR(_xlfn.XLOOKUP($B2208,'Ownership Metrics'!$A:$A,'Ownership Metrics'!$I:$I),"")</f>
        <v>Sedang</v>
      </c>
      <c r="U2208" s="27">
        <f>IF(COUNTIFS($B$2:$B2208,$B2208,$D$2:$D2208,$D2208)=1,1,0)</f>
        <v>1</v>
      </c>
      <c r="V2208" s="27">
        <f t="shared" si="103"/>
        <v>51.1</v>
      </c>
      <c r="W2208" s="27">
        <f t="shared" si="104"/>
        <v>1</v>
      </c>
      <c r="X2208" s="27">
        <f t="shared" si="102"/>
        <v>51.099999779200004</v>
      </c>
    </row>
    <row r="2209" spans="1:24" x14ac:dyDescent="0.25">
      <c r="A2209" s="26">
        <v>46265</v>
      </c>
      <c r="B2209" s="27" t="s">
        <v>10437</v>
      </c>
      <c r="C2209" s="27" t="s">
        <v>2459</v>
      </c>
      <c r="D2209" s="27" t="s">
        <v>562</v>
      </c>
      <c r="E2209" s="27" t="s">
        <v>114</v>
      </c>
      <c r="F2209" s="27" t="s">
        <v>32</v>
      </c>
      <c r="G2209" s="27"/>
      <c r="H2209" s="27" t="s">
        <v>102</v>
      </c>
      <c r="I2209" s="28">
        <v>77861297</v>
      </c>
      <c r="J2209" s="28">
        <v>0</v>
      </c>
      <c r="K2209" s="28">
        <v>77861297</v>
      </c>
      <c r="L2209" s="29">
        <v>1.07</v>
      </c>
      <c r="M2209" s="29">
        <f>IFERROR(_xlfn.XLOOKUP($B2209,'Ownership Metrics'!$A:$A,'Ownership Metrics'!$B:$B),"")</f>
        <v>36.299999999999997</v>
      </c>
      <c r="N2209" s="28">
        <f>IFERROR(_xlfn.XLOOKUP($B2209,'Ownership Metrics'!$A:$A,'Ownership Metrics'!$C:$C),"")</f>
        <v>2655</v>
      </c>
      <c r="O2209" s="29">
        <f>IFERROR(_xlfn.XLOOKUP($B2209,'Ownership Metrics'!$A:$A,'Ownership Metrics'!$D:$D),"")</f>
        <v>51.1</v>
      </c>
      <c r="P2209" s="29">
        <f>IFERROR(_xlfn.XLOOKUP($B2209,'Ownership Metrics'!$A:$A,'Ownership Metrics'!$E:$E),"")</f>
        <v>58.69</v>
      </c>
      <c r="Q2209" s="30">
        <f>IFERROR(_xlfn.XLOOKUP($B2209,'Ownership Metrics'!$A:$A,'Ownership Metrics'!$F:$F),"")</f>
        <v>7</v>
      </c>
      <c r="R2209" s="30">
        <f>IFERROR(_xlfn.XLOOKUP($B2209,'Ownership Metrics'!$A:$A,'Ownership Metrics'!$G:$G),"")</f>
        <v>46</v>
      </c>
      <c r="S2209" s="27" t="str">
        <f>IFERROR(_xlfn.XLOOKUP($B2209,'Ownership Metrics'!$A:$A,'Ownership Metrics'!$H:$H),"")</f>
        <v>Mayoritas</v>
      </c>
      <c r="T2209" s="27" t="str">
        <f>IFERROR(_xlfn.XLOOKUP($B2209,'Ownership Metrics'!$A:$A,'Ownership Metrics'!$I:$I),"")</f>
        <v>Sedang</v>
      </c>
      <c r="U2209" s="27">
        <f>IF(COUNTIFS($B$2:$B2209,$B2209,$D$2:$D2209,$D2209)=1,1,0)</f>
        <v>1</v>
      </c>
      <c r="V2209" s="27">
        <f t="shared" si="103"/>
        <v>1.07</v>
      </c>
      <c r="W2209" s="27">
        <f t="shared" si="104"/>
        <v>7</v>
      </c>
      <c r="X2209" s="27">
        <f t="shared" si="102"/>
        <v>1.0699997791</v>
      </c>
    </row>
    <row r="2210" spans="1:24" x14ac:dyDescent="0.25">
      <c r="A2210" s="26">
        <v>46265</v>
      </c>
      <c r="B2210" s="27" t="s">
        <v>10437</v>
      </c>
      <c r="C2210" s="27" t="s">
        <v>2459</v>
      </c>
      <c r="D2210" s="27" t="s">
        <v>2461</v>
      </c>
      <c r="E2210" s="27" t="s">
        <v>35</v>
      </c>
      <c r="F2210" s="27" t="s">
        <v>23</v>
      </c>
      <c r="G2210" s="27" t="s">
        <v>36</v>
      </c>
      <c r="H2210" s="27" t="s">
        <v>24</v>
      </c>
      <c r="I2210" s="28">
        <v>126775200</v>
      </c>
      <c r="J2210" s="28">
        <v>0</v>
      </c>
      <c r="K2210" s="28">
        <v>126775200</v>
      </c>
      <c r="L2210" s="29">
        <v>1.74</v>
      </c>
      <c r="M2210" s="29">
        <f>IFERROR(_xlfn.XLOOKUP($B2210,'Ownership Metrics'!$A:$A,'Ownership Metrics'!$B:$B),"")</f>
        <v>36.299999999999997</v>
      </c>
      <c r="N2210" s="28">
        <f>IFERROR(_xlfn.XLOOKUP($B2210,'Ownership Metrics'!$A:$A,'Ownership Metrics'!$C:$C),"")</f>
        <v>2655</v>
      </c>
      <c r="O2210" s="29">
        <f>IFERROR(_xlfn.XLOOKUP($B2210,'Ownership Metrics'!$A:$A,'Ownership Metrics'!$D:$D),"")</f>
        <v>51.1</v>
      </c>
      <c r="P2210" s="29">
        <f>IFERROR(_xlfn.XLOOKUP($B2210,'Ownership Metrics'!$A:$A,'Ownership Metrics'!$E:$E),"")</f>
        <v>58.69</v>
      </c>
      <c r="Q2210" s="30">
        <f>IFERROR(_xlfn.XLOOKUP($B2210,'Ownership Metrics'!$A:$A,'Ownership Metrics'!$F:$F),"")</f>
        <v>7</v>
      </c>
      <c r="R2210" s="30">
        <f>IFERROR(_xlfn.XLOOKUP($B2210,'Ownership Metrics'!$A:$A,'Ownership Metrics'!$G:$G),"")</f>
        <v>46</v>
      </c>
      <c r="S2210" s="27" t="str">
        <f>IFERROR(_xlfn.XLOOKUP($B2210,'Ownership Metrics'!$A:$A,'Ownership Metrics'!$H:$H),"")</f>
        <v>Mayoritas</v>
      </c>
      <c r="T2210" s="27" t="str">
        <f>IFERROR(_xlfn.XLOOKUP($B2210,'Ownership Metrics'!$A:$A,'Ownership Metrics'!$I:$I),"")</f>
        <v>Sedang</v>
      </c>
      <c r="U2210" s="27">
        <f>IF(COUNTIFS($B$2:$B2210,$B2210,$D$2:$D2210,$D2210)=1,1,0)</f>
        <v>1</v>
      </c>
      <c r="V2210" s="27">
        <f t="shared" si="103"/>
        <v>1.74</v>
      </c>
      <c r="W2210" s="27">
        <f t="shared" si="104"/>
        <v>4</v>
      </c>
      <c r="X2210" s="27">
        <f t="shared" si="102"/>
        <v>1.7399997789999999</v>
      </c>
    </row>
    <row r="2211" spans="1:24" x14ac:dyDescent="0.25">
      <c r="A2211" s="26">
        <v>46265</v>
      </c>
      <c r="B2211" s="27" t="s">
        <v>10437</v>
      </c>
      <c r="C2211" s="27" t="s">
        <v>2459</v>
      </c>
      <c r="D2211" s="27" t="s">
        <v>1831</v>
      </c>
      <c r="E2211" s="27" t="s">
        <v>35</v>
      </c>
      <c r="F2211" s="27" t="s">
        <v>23</v>
      </c>
      <c r="G2211" s="27" t="s">
        <v>36</v>
      </c>
      <c r="H2211" s="27" t="s">
        <v>24</v>
      </c>
      <c r="I2211" s="28">
        <v>129700000</v>
      </c>
      <c r="J2211" s="28">
        <v>0</v>
      </c>
      <c r="K2211" s="28">
        <v>129700000</v>
      </c>
      <c r="L2211" s="29">
        <v>1.78</v>
      </c>
      <c r="M2211" s="29">
        <f>IFERROR(_xlfn.XLOOKUP($B2211,'Ownership Metrics'!$A:$A,'Ownership Metrics'!$B:$B),"")</f>
        <v>36.299999999999997</v>
      </c>
      <c r="N2211" s="28">
        <f>IFERROR(_xlfn.XLOOKUP($B2211,'Ownership Metrics'!$A:$A,'Ownership Metrics'!$C:$C),"")</f>
        <v>2655</v>
      </c>
      <c r="O2211" s="29">
        <f>IFERROR(_xlfn.XLOOKUP($B2211,'Ownership Metrics'!$A:$A,'Ownership Metrics'!$D:$D),"")</f>
        <v>51.1</v>
      </c>
      <c r="P2211" s="29">
        <f>IFERROR(_xlfn.XLOOKUP($B2211,'Ownership Metrics'!$A:$A,'Ownership Metrics'!$E:$E),"")</f>
        <v>58.69</v>
      </c>
      <c r="Q2211" s="30">
        <f>IFERROR(_xlfn.XLOOKUP($B2211,'Ownership Metrics'!$A:$A,'Ownership Metrics'!$F:$F),"")</f>
        <v>7</v>
      </c>
      <c r="R2211" s="30">
        <f>IFERROR(_xlfn.XLOOKUP($B2211,'Ownership Metrics'!$A:$A,'Ownership Metrics'!$G:$G),"")</f>
        <v>46</v>
      </c>
      <c r="S2211" s="27" t="str">
        <f>IFERROR(_xlfn.XLOOKUP($B2211,'Ownership Metrics'!$A:$A,'Ownership Metrics'!$H:$H),"")</f>
        <v>Mayoritas</v>
      </c>
      <c r="T2211" s="27" t="str">
        <f>IFERROR(_xlfn.XLOOKUP($B2211,'Ownership Metrics'!$A:$A,'Ownership Metrics'!$I:$I),"")</f>
        <v>Sedang</v>
      </c>
      <c r="U2211" s="27">
        <f>IF(COUNTIFS($B$2:$B2211,$B2211,$D$2:$D2211,$D2211)=1,1,0)</f>
        <v>1</v>
      </c>
      <c r="V2211" s="27">
        <f t="shared" si="103"/>
        <v>1.78</v>
      </c>
      <c r="W2211" s="27">
        <f t="shared" si="104"/>
        <v>3</v>
      </c>
      <c r="X2211" s="27">
        <f t="shared" si="102"/>
        <v>1.7799997788999999</v>
      </c>
    </row>
    <row r="2212" spans="1:24" x14ac:dyDescent="0.25">
      <c r="A2212" s="26">
        <v>46265</v>
      </c>
      <c r="B2212" s="27" t="s">
        <v>10437</v>
      </c>
      <c r="C2212" s="27" t="s">
        <v>2459</v>
      </c>
      <c r="D2212" s="27" t="s">
        <v>1307</v>
      </c>
      <c r="E2212" s="27" t="s">
        <v>35</v>
      </c>
      <c r="F2212" s="27" t="s">
        <v>23</v>
      </c>
      <c r="G2212" s="27" t="s">
        <v>36</v>
      </c>
      <c r="H2212" s="27" t="s">
        <v>24</v>
      </c>
      <c r="I2212" s="28">
        <v>423692800</v>
      </c>
      <c r="J2212" s="28">
        <v>0</v>
      </c>
      <c r="K2212" s="28">
        <v>423692800</v>
      </c>
      <c r="L2212" s="29">
        <v>5.81</v>
      </c>
      <c r="M2212" s="29">
        <f>IFERROR(_xlfn.XLOOKUP($B2212,'Ownership Metrics'!$A:$A,'Ownership Metrics'!$B:$B),"")</f>
        <v>36.299999999999997</v>
      </c>
      <c r="N2212" s="28">
        <f>IFERROR(_xlfn.XLOOKUP($B2212,'Ownership Metrics'!$A:$A,'Ownership Metrics'!$C:$C),"")</f>
        <v>2655</v>
      </c>
      <c r="O2212" s="29">
        <f>IFERROR(_xlfn.XLOOKUP($B2212,'Ownership Metrics'!$A:$A,'Ownership Metrics'!$D:$D),"")</f>
        <v>51.1</v>
      </c>
      <c r="P2212" s="29">
        <f>IFERROR(_xlfn.XLOOKUP($B2212,'Ownership Metrics'!$A:$A,'Ownership Metrics'!$E:$E),"")</f>
        <v>58.69</v>
      </c>
      <c r="Q2212" s="30">
        <f>IFERROR(_xlfn.XLOOKUP($B2212,'Ownership Metrics'!$A:$A,'Ownership Metrics'!$F:$F),"")</f>
        <v>7</v>
      </c>
      <c r="R2212" s="30">
        <f>IFERROR(_xlfn.XLOOKUP($B2212,'Ownership Metrics'!$A:$A,'Ownership Metrics'!$G:$G),"")</f>
        <v>46</v>
      </c>
      <c r="S2212" s="27" t="str">
        <f>IFERROR(_xlfn.XLOOKUP($B2212,'Ownership Metrics'!$A:$A,'Ownership Metrics'!$H:$H),"")</f>
        <v>Mayoritas</v>
      </c>
      <c r="T2212" s="27" t="str">
        <f>IFERROR(_xlfn.XLOOKUP($B2212,'Ownership Metrics'!$A:$A,'Ownership Metrics'!$I:$I),"")</f>
        <v>Sedang</v>
      </c>
      <c r="U2212" s="27">
        <f>IF(COUNTIFS($B$2:$B2212,$B2212,$D$2:$D2212,$D2212)=1,1,0)</f>
        <v>1</v>
      </c>
      <c r="V2212" s="27">
        <f t="shared" si="103"/>
        <v>5.81</v>
      </c>
      <c r="W2212" s="27">
        <f t="shared" si="104"/>
        <v>2</v>
      </c>
      <c r="X2212" s="27">
        <f t="shared" si="102"/>
        <v>5.8099997788</v>
      </c>
    </row>
    <row r="2213" spans="1:24" x14ac:dyDescent="0.25">
      <c r="A2213" s="26">
        <v>46265</v>
      </c>
      <c r="B2213" s="27" t="s">
        <v>10437</v>
      </c>
      <c r="C2213" s="27" t="s">
        <v>2459</v>
      </c>
      <c r="D2213" s="27" t="s">
        <v>2462</v>
      </c>
      <c r="E2213" s="27" t="s">
        <v>72</v>
      </c>
      <c r="F2213" s="27" t="s">
        <v>23</v>
      </c>
      <c r="G2213" s="27"/>
      <c r="H2213" s="27" t="s">
        <v>24</v>
      </c>
      <c r="I2213" s="28">
        <v>80522900</v>
      </c>
      <c r="J2213" s="28">
        <v>0</v>
      </c>
      <c r="K2213" s="28">
        <v>80522900</v>
      </c>
      <c r="L2213" s="29">
        <v>1.1000000000000001</v>
      </c>
      <c r="M2213" s="29">
        <f>IFERROR(_xlfn.XLOOKUP($B2213,'Ownership Metrics'!$A:$A,'Ownership Metrics'!$B:$B),"")</f>
        <v>36.299999999999997</v>
      </c>
      <c r="N2213" s="28">
        <f>IFERROR(_xlfn.XLOOKUP($B2213,'Ownership Metrics'!$A:$A,'Ownership Metrics'!$C:$C),"")</f>
        <v>2655</v>
      </c>
      <c r="O2213" s="29">
        <f>IFERROR(_xlfn.XLOOKUP($B2213,'Ownership Metrics'!$A:$A,'Ownership Metrics'!$D:$D),"")</f>
        <v>51.1</v>
      </c>
      <c r="P2213" s="29">
        <f>IFERROR(_xlfn.XLOOKUP($B2213,'Ownership Metrics'!$A:$A,'Ownership Metrics'!$E:$E),"")</f>
        <v>58.69</v>
      </c>
      <c r="Q2213" s="30">
        <f>IFERROR(_xlfn.XLOOKUP($B2213,'Ownership Metrics'!$A:$A,'Ownership Metrics'!$F:$F),"")</f>
        <v>7</v>
      </c>
      <c r="R2213" s="30">
        <f>IFERROR(_xlfn.XLOOKUP($B2213,'Ownership Metrics'!$A:$A,'Ownership Metrics'!$G:$G),"")</f>
        <v>46</v>
      </c>
      <c r="S2213" s="27" t="str">
        <f>IFERROR(_xlfn.XLOOKUP($B2213,'Ownership Metrics'!$A:$A,'Ownership Metrics'!$H:$H),"")</f>
        <v>Mayoritas</v>
      </c>
      <c r="T2213" s="27" t="str">
        <f>IFERROR(_xlfn.XLOOKUP($B2213,'Ownership Metrics'!$A:$A,'Ownership Metrics'!$I:$I),"")</f>
        <v>Sedang</v>
      </c>
      <c r="U2213" s="27">
        <f>IF(COUNTIFS($B$2:$B2213,$B2213,$D$2:$D2213,$D2213)=1,1,0)</f>
        <v>1</v>
      </c>
      <c r="V2213" s="27">
        <f t="shared" si="103"/>
        <v>1.1000000000000001</v>
      </c>
      <c r="W2213" s="27">
        <f t="shared" si="104"/>
        <v>5</v>
      </c>
      <c r="X2213" s="27">
        <f t="shared" si="102"/>
        <v>1.0999997787</v>
      </c>
    </row>
    <row r="2214" spans="1:24" x14ac:dyDescent="0.25">
      <c r="A2214" s="26">
        <v>46265</v>
      </c>
      <c r="B2214" s="27" t="s">
        <v>10437</v>
      </c>
      <c r="C2214" s="27" t="s">
        <v>2459</v>
      </c>
      <c r="D2214" s="27" t="s">
        <v>2463</v>
      </c>
      <c r="E2214" s="27" t="s">
        <v>1516</v>
      </c>
      <c r="F2214" s="27" t="s">
        <v>32</v>
      </c>
      <c r="G2214" s="27"/>
      <c r="H2214" s="27" t="s">
        <v>135</v>
      </c>
      <c r="I2214" s="28">
        <v>80373500</v>
      </c>
      <c r="J2214" s="28">
        <v>0</v>
      </c>
      <c r="K2214" s="28">
        <v>80373500</v>
      </c>
      <c r="L2214" s="29">
        <v>1.1000000000000001</v>
      </c>
      <c r="M2214" s="29">
        <f>IFERROR(_xlfn.XLOOKUP($B2214,'Ownership Metrics'!$A:$A,'Ownership Metrics'!$B:$B),"")</f>
        <v>36.299999999999997</v>
      </c>
      <c r="N2214" s="28">
        <f>IFERROR(_xlfn.XLOOKUP($B2214,'Ownership Metrics'!$A:$A,'Ownership Metrics'!$C:$C),"")</f>
        <v>2655</v>
      </c>
      <c r="O2214" s="29">
        <f>IFERROR(_xlfn.XLOOKUP($B2214,'Ownership Metrics'!$A:$A,'Ownership Metrics'!$D:$D),"")</f>
        <v>51.1</v>
      </c>
      <c r="P2214" s="29">
        <f>IFERROR(_xlfn.XLOOKUP($B2214,'Ownership Metrics'!$A:$A,'Ownership Metrics'!$E:$E),"")</f>
        <v>58.69</v>
      </c>
      <c r="Q2214" s="30">
        <f>IFERROR(_xlfn.XLOOKUP($B2214,'Ownership Metrics'!$A:$A,'Ownership Metrics'!$F:$F),"")</f>
        <v>7</v>
      </c>
      <c r="R2214" s="30">
        <f>IFERROR(_xlfn.XLOOKUP($B2214,'Ownership Metrics'!$A:$A,'Ownership Metrics'!$G:$G),"")</f>
        <v>46</v>
      </c>
      <c r="S2214" s="27" t="str">
        <f>IFERROR(_xlfn.XLOOKUP($B2214,'Ownership Metrics'!$A:$A,'Ownership Metrics'!$H:$H),"")</f>
        <v>Mayoritas</v>
      </c>
      <c r="T2214" s="27" t="str">
        <f>IFERROR(_xlfn.XLOOKUP($B2214,'Ownership Metrics'!$A:$A,'Ownership Metrics'!$I:$I),"")</f>
        <v>Sedang</v>
      </c>
      <c r="U2214" s="27">
        <f>IF(COUNTIFS($B$2:$B2214,$B2214,$D$2:$D2214,$D2214)=1,1,0)</f>
        <v>1</v>
      </c>
      <c r="V2214" s="27">
        <f t="shared" si="103"/>
        <v>1.1000000000000001</v>
      </c>
      <c r="W2214" s="27">
        <f t="shared" si="104"/>
        <v>6</v>
      </c>
      <c r="X2214" s="27">
        <f t="shared" si="102"/>
        <v>1.0999997786</v>
      </c>
    </row>
    <row r="2215" spans="1:24" x14ac:dyDescent="0.25">
      <c r="A2215" s="26">
        <v>46265</v>
      </c>
      <c r="B2215" s="27" t="s">
        <v>10438</v>
      </c>
      <c r="C2215" s="27" t="s">
        <v>2465</v>
      </c>
      <c r="D2215" s="27" t="s">
        <v>2466</v>
      </c>
      <c r="E2215" s="27" t="s">
        <v>22</v>
      </c>
      <c r="F2215" s="27" t="s">
        <v>23</v>
      </c>
      <c r="G2215" s="27"/>
      <c r="H2215" s="27" t="s">
        <v>24</v>
      </c>
      <c r="I2215" s="28">
        <v>760000000</v>
      </c>
      <c r="J2215" s="28">
        <v>0</v>
      </c>
      <c r="K2215" s="28">
        <v>760000000</v>
      </c>
      <c r="L2215" s="29">
        <v>1.75</v>
      </c>
      <c r="M2215" s="29">
        <f>IFERROR(_xlfn.XLOOKUP($B2215,'Ownership Metrics'!$A:$A,'Ownership Metrics'!$B:$B),"")</f>
        <v>69.87</v>
      </c>
      <c r="N2215" s="28">
        <f>IFERROR(_xlfn.XLOOKUP($B2215,'Ownership Metrics'!$A:$A,'Ownership Metrics'!$C:$C),"")</f>
        <v>97</v>
      </c>
      <c r="O2215" s="29">
        <f>IFERROR(_xlfn.XLOOKUP($B2215,'Ownership Metrics'!$A:$A,'Ownership Metrics'!$D:$D),"")</f>
        <v>5.35</v>
      </c>
      <c r="P2215" s="29">
        <f>IFERROR(_xlfn.XLOOKUP($B2215,'Ownership Metrics'!$A:$A,'Ownership Metrics'!$E:$E),"")</f>
        <v>13.94</v>
      </c>
      <c r="Q2215" s="30">
        <f>IFERROR(_xlfn.XLOOKUP($B2215,'Ownership Metrics'!$A:$A,'Ownership Metrics'!$F:$F),"")</f>
        <v>13</v>
      </c>
      <c r="R2215" s="30">
        <f>IFERROR(_xlfn.XLOOKUP($B2215,'Ownership Metrics'!$A:$A,'Ownership Metrics'!$G:$G),"")</f>
        <v>13</v>
      </c>
      <c r="S2215" s="27" t="str">
        <f>IFERROR(_xlfn.XLOOKUP($B2215,'Ownership Metrics'!$A:$A,'Ownership Metrics'!$H:$H),"")</f>
        <v>Tersebar</v>
      </c>
      <c r="T2215" s="27" t="str">
        <f>IFERROR(_xlfn.XLOOKUP($B2215,'Ownership Metrics'!$A:$A,'Ownership Metrics'!$I:$I),"")</f>
        <v>Rendah</v>
      </c>
      <c r="U2215" s="27">
        <f>IF(COUNTIFS($B$2:$B2215,$B2215,$D$2:$D2215,$D2215)=1,1,0)</f>
        <v>1</v>
      </c>
      <c r="V2215" s="27">
        <f t="shared" si="103"/>
        <v>1.75</v>
      </c>
      <c r="W2215" s="27">
        <f t="shared" si="104"/>
        <v>7</v>
      </c>
      <c r="X2215" s="27">
        <f t="shared" si="102"/>
        <v>1.7499997785000001</v>
      </c>
    </row>
    <row r="2216" spans="1:24" x14ac:dyDescent="0.25">
      <c r="A2216" s="26">
        <v>46265</v>
      </c>
      <c r="B2216" s="27" t="s">
        <v>10438</v>
      </c>
      <c r="C2216" s="27" t="s">
        <v>2465</v>
      </c>
      <c r="D2216" s="27" t="s">
        <v>2467</v>
      </c>
      <c r="E2216" s="27" t="s">
        <v>51</v>
      </c>
      <c r="F2216" s="27" t="s">
        <v>23</v>
      </c>
      <c r="G2216" s="27"/>
      <c r="H2216" s="27" t="s">
        <v>24</v>
      </c>
      <c r="I2216" s="28">
        <v>574775100</v>
      </c>
      <c r="J2216" s="28">
        <v>0</v>
      </c>
      <c r="K2216" s="28">
        <v>574775100</v>
      </c>
      <c r="L2216" s="29">
        <v>1.32</v>
      </c>
      <c r="M2216" s="29">
        <f>IFERROR(_xlfn.XLOOKUP($B2216,'Ownership Metrics'!$A:$A,'Ownership Metrics'!$B:$B),"")</f>
        <v>69.87</v>
      </c>
      <c r="N2216" s="28">
        <f>IFERROR(_xlfn.XLOOKUP($B2216,'Ownership Metrics'!$A:$A,'Ownership Metrics'!$C:$C),"")</f>
        <v>97</v>
      </c>
      <c r="O2216" s="29">
        <f>IFERROR(_xlfn.XLOOKUP($B2216,'Ownership Metrics'!$A:$A,'Ownership Metrics'!$D:$D),"")</f>
        <v>5.35</v>
      </c>
      <c r="P2216" s="29">
        <f>IFERROR(_xlfn.XLOOKUP($B2216,'Ownership Metrics'!$A:$A,'Ownership Metrics'!$E:$E),"")</f>
        <v>13.94</v>
      </c>
      <c r="Q2216" s="30">
        <f>IFERROR(_xlfn.XLOOKUP($B2216,'Ownership Metrics'!$A:$A,'Ownership Metrics'!$F:$F),"")</f>
        <v>13</v>
      </c>
      <c r="R2216" s="30">
        <f>IFERROR(_xlfn.XLOOKUP($B2216,'Ownership Metrics'!$A:$A,'Ownership Metrics'!$G:$G),"")</f>
        <v>13</v>
      </c>
      <c r="S2216" s="27" t="str">
        <f>IFERROR(_xlfn.XLOOKUP($B2216,'Ownership Metrics'!$A:$A,'Ownership Metrics'!$H:$H),"")</f>
        <v>Tersebar</v>
      </c>
      <c r="T2216" s="27" t="str">
        <f>IFERROR(_xlfn.XLOOKUP($B2216,'Ownership Metrics'!$A:$A,'Ownership Metrics'!$I:$I),"")</f>
        <v>Rendah</v>
      </c>
      <c r="U2216" s="27">
        <f>IF(COUNTIFS($B$2:$B2216,$B2216,$D$2:$D2216,$D2216)=1,1,0)</f>
        <v>1</v>
      </c>
      <c r="V2216" s="27">
        <f t="shared" si="103"/>
        <v>1.32</v>
      </c>
      <c r="W2216" s="27">
        <f t="shared" si="104"/>
        <v>8</v>
      </c>
      <c r="X2216" s="27">
        <f t="shared" si="102"/>
        <v>1.3199997784000002</v>
      </c>
    </row>
    <row r="2217" spans="1:24" x14ac:dyDescent="0.25">
      <c r="A2217" s="26">
        <v>46265</v>
      </c>
      <c r="B2217" s="27" t="s">
        <v>10438</v>
      </c>
      <c r="C2217" s="27" t="s">
        <v>2465</v>
      </c>
      <c r="D2217" s="27" t="s">
        <v>2387</v>
      </c>
      <c r="E2217" s="27" t="s">
        <v>22</v>
      </c>
      <c r="F2217" s="27" t="s">
        <v>23</v>
      </c>
      <c r="G2217" s="27"/>
      <c r="H2217" s="27" t="s">
        <v>24</v>
      </c>
      <c r="I2217" s="28">
        <v>476246804</v>
      </c>
      <c r="J2217" s="28">
        <v>0</v>
      </c>
      <c r="K2217" s="28">
        <v>476246804</v>
      </c>
      <c r="L2217" s="29">
        <v>1.0900000000000001</v>
      </c>
      <c r="M2217" s="29">
        <f>IFERROR(_xlfn.XLOOKUP($B2217,'Ownership Metrics'!$A:$A,'Ownership Metrics'!$B:$B),"")</f>
        <v>69.87</v>
      </c>
      <c r="N2217" s="28">
        <f>IFERROR(_xlfn.XLOOKUP($B2217,'Ownership Metrics'!$A:$A,'Ownership Metrics'!$C:$C),"")</f>
        <v>97</v>
      </c>
      <c r="O2217" s="29">
        <f>IFERROR(_xlfn.XLOOKUP($B2217,'Ownership Metrics'!$A:$A,'Ownership Metrics'!$D:$D),"")</f>
        <v>5.35</v>
      </c>
      <c r="P2217" s="29">
        <f>IFERROR(_xlfn.XLOOKUP($B2217,'Ownership Metrics'!$A:$A,'Ownership Metrics'!$E:$E),"")</f>
        <v>13.94</v>
      </c>
      <c r="Q2217" s="30">
        <f>IFERROR(_xlfn.XLOOKUP($B2217,'Ownership Metrics'!$A:$A,'Ownership Metrics'!$F:$F),"")</f>
        <v>13</v>
      </c>
      <c r="R2217" s="30">
        <f>IFERROR(_xlfn.XLOOKUP($B2217,'Ownership Metrics'!$A:$A,'Ownership Metrics'!$G:$G),"")</f>
        <v>13</v>
      </c>
      <c r="S2217" s="27" t="str">
        <f>IFERROR(_xlfn.XLOOKUP($B2217,'Ownership Metrics'!$A:$A,'Ownership Metrics'!$H:$H),"")</f>
        <v>Tersebar</v>
      </c>
      <c r="T2217" s="27" t="str">
        <f>IFERROR(_xlfn.XLOOKUP($B2217,'Ownership Metrics'!$A:$A,'Ownership Metrics'!$I:$I),"")</f>
        <v>Rendah</v>
      </c>
      <c r="U2217" s="27">
        <f>IF(COUNTIFS($B$2:$B2217,$B2217,$D$2:$D2217,$D2217)=1,1,0)</f>
        <v>1</v>
      </c>
      <c r="V2217" s="27">
        <f t="shared" si="103"/>
        <v>1.0900000000000001</v>
      </c>
      <c r="W2217" s="27">
        <f t="shared" si="104"/>
        <v>11</v>
      </c>
      <c r="X2217" s="27">
        <f t="shared" si="102"/>
        <v>1.0899997783000002</v>
      </c>
    </row>
    <row r="2218" spans="1:24" x14ac:dyDescent="0.25">
      <c r="A2218" s="26">
        <v>46265</v>
      </c>
      <c r="B2218" s="27" t="s">
        <v>10438</v>
      </c>
      <c r="C2218" s="27" t="s">
        <v>2465</v>
      </c>
      <c r="D2218" s="27" t="s">
        <v>1512</v>
      </c>
      <c r="E2218" s="27" t="s">
        <v>22</v>
      </c>
      <c r="F2218" s="27" t="s">
        <v>23</v>
      </c>
      <c r="G2218" s="27"/>
      <c r="H2218" s="27" t="s">
        <v>24</v>
      </c>
      <c r="I2218" s="28">
        <v>1136591000</v>
      </c>
      <c r="J2218" s="28">
        <v>0</v>
      </c>
      <c r="K2218" s="28">
        <v>1136591000</v>
      </c>
      <c r="L2218" s="29">
        <v>2.61</v>
      </c>
      <c r="M2218" s="29">
        <f>IFERROR(_xlfn.XLOOKUP($B2218,'Ownership Metrics'!$A:$A,'Ownership Metrics'!$B:$B),"")</f>
        <v>69.87</v>
      </c>
      <c r="N2218" s="28">
        <f>IFERROR(_xlfn.XLOOKUP($B2218,'Ownership Metrics'!$A:$A,'Ownership Metrics'!$C:$C),"")</f>
        <v>97</v>
      </c>
      <c r="O2218" s="29">
        <f>IFERROR(_xlfn.XLOOKUP($B2218,'Ownership Metrics'!$A:$A,'Ownership Metrics'!$D:$D),"")</f>
        <v>5.35</v>
      </c>
      <c r="P2218" s="29">
        <f>IFERROR(_xlfn.XLOOKUP($B2218,'Ownership Metrics'!$A:$A,'Ownership Metrics'!$E:$E),"")</f>
        <v>13.94</v>
      </c>
      <c r="Q2218" s="30">
        <f>IFERROR(_xlfn.XLOOKUP($B2218,'Ownership Metrics'!$A:$A,'Ownership Metrics'!$F:$F),"")</f>
        <v>13</v>
      </c>
      <c r="R2218" s="30">
        <f>IFERROR(_xlfn.XLOOKUP($B2218,'Ownership Metrics'!$A:$A,'Ownership Metrics'!$G:$G),"")</f>
        <v>13</v>
      </c>
      <c r="S2218" s="27" t="str">
        <f>IFERROR(_xlfn.XLOOKUP($B2218,'Ownership Metrics'!$A:$A,'Ownership Metrics'!$H:$H),"")</f>
        <v>Tersebar</v>
      </c>
      <c r="T2218" s="27" t="str">
        <f>IFERROR(_xlfn.XLOOKUP($B2218,'Ownership Metrics'!$A:$A,'Ownership Metrics'!$I:$I),"")</f>
        <v>Rendah</v>
      </c>
      <c r="U2218" s="27">
        <f>IF(COUNTIFS($B$2:$B2218,$B2218,$D$2:$D2218,$D2218)=1,1,0)</f>
        <v>1</v>
      </c>
      <c r="V2218" s="27">
        <f t="shared" si="103"/>
        <v>2.61</v>
      </c>
      <c r="W2218" s="27">
        <f t="shared" si="104"/>
        <v>4</v>
      </c>
      <c r="X2218" s="27">
        <f t="shared" si="102"/>
        <v>2.6099997781999997</v>
      </c>
    </row>
    <row r="2219" spans="1:24" x14ac:dyDescent="0.25">
      <c r="A2219" s="26">
        <v>46265</v>
      </c>
      <c r="B2219" s="27" t="s">
        <v>10438</v>
      </c>
      <c r="C2219" s="27" t="s">
        <v>2465</v>
      </c>
      <c r="D2219" s="27" t="s">
        <v>232</v>
      </c>
      <c r="E2219" s="27" t="s">
        <v>51</v>
      </c>
      <c r="F2219" s="27" t="s">
        <v>32</v>
      </c>
      <c r="G2219" s="27"/>
      <c r="H2219" s="27" t="s">
        <v>64</v>
      </c>
      <c r="I2219" s="28">
        <v>495213796</v>
      </c>
      <c r="J2219" s="28">
        <v>0</v>
      </c>
      <c r="K2219" s="28">
        <v>495213796</v>
      </c>
      <c r="L2219" s="29">
        <v>1.1399999999999999</v>
      </c>
      <c r="M2219" s="29">
        <f>IFERROR(_xlfn.XLOOKUP($B2219,'Ownership Metrics'!$A:$A,'Ownership Metrics'!$B:$B),"")</f>
        <v>69.87</v>
      </c>
      <c r="N2219" s="28">
        <f>IFERROR(_xlfn.XLOOKUP($B2219,'Ownership Metrics'!$A:$A,'Ownership Metrics'!$C:$C),"")</f>
        <v>97</v>
      </c>
      <c r="O2219" s="29">
        <f>IFERROR(_xlfn.XLOOKUP($B2219,'Ownership Metrics'!$A:$A,'Ownership Metrics'!$D:$D),"")</f>
        <v>5.35</v>
      </c>
      <c r="P2219" s="29">
        <f>IFERROR(_xlfn.XLOOKUP($B2219,'Ownership Metrics'!$A:$A,'Ownership Metrics'!$E:$E),"")</f>
        <v>13.94</v>
      </c>
      <c r="Q2219" s="30">
        <f>IFERROR(_xlfn.XLOOKUP($B2219,'Ownership Metrics'!$A:$A,'Ownership Metrics'!$F:$F),"")</f>
        <v>13</v>
      </c>
      <c r="R2219" s="30">
        <f>IFERROR(_xlfn.XLOOKUP($B2219,'Ownership Metrics'!$A:$A,'Ownership Metrics'!$G:$G),"")</f>
        <v>13</v>
      </c>
      <c r="S2219" s="27" t="str">
        <f>IFERROR(_xlfn.XLOOKUP($B2219,'Ownership Metrics'!$A:$A,'Ownership Metrics'!$H:$H),"")</f>
        <v>Tersebar</v>
      </c>
      <c r="T2219" s="27" t="str">
        <f>IFERROR(_xlfn.XLOOKUP($B2219,'Ownership Metrics'!$A:$A,'Ownership Metrics'!$I:$I),"")</f>
        <v>Rendah</v>
      </c>
      <c r="U2219" s="27">
        <f>IF(COUNTIFS($B$2:$B2219,$B2219,$D$2:$D2219,$D2219)=1,1,0)</f>
        <v>1</v>
      </c>
      <c r="V2219" s="27">
        <f t="shared" si="103"/>
        <v>1.1399999999999999</v>
      </c>
      <c r="W2219" s="27">
        <f t="shared" si="104"/>
        <v>10</v>
      </c>
      <c r="X2219" s="27">
        <f t="shared" si="102"/>
        <v>1.1399997781</v>
      </c>
    </row>
    <row r="2220" spans="1:24" x14ac:dyDescent="0.25">
      <c r="A2220" s="26">
        <v>46265</v>
      </c>
      <c r="B2220" s="27" t="s">
        <v>10438</v>
      </c>
      <c r="C2220" s="27" t="s">
        <v>2465</v>
      </c>
      <c r="D2220" s="27" t="s">
        <v>348</v>
      </c>
      <c r="E2220" s="27" t="s">
        <v>26</v>
      </c>
      <c r="F2220" s="27" t="s">
        <v>32</v>
      </c>
      <c r="G2220" s="27"/>
      <c r="H2220" s="27" t="s">
        <v>64</v>
      </c>
      <c r="I2220" s="28">
        <v>1510156800</v>
      </c>
      <c r="J2220" s="28">
        <v>0</v>
      </c>
      <c r="K2220" s="28">
        <v>1510156800</v>
      </c>
      <c r="L2220" s="29">
        <v>3.47</v>
      </c>
      <c r="M2220" s="29">
        <f>IFERROR(_xlfn.XLOOKUP($B2220,'Ownership Metrics'!$A:$A,'Ownership Metrics'!$B:$B),"")</f>
        <v>69.87</v>
      </c>
      <c r="N2220" s="28">
        <f>IFERROR(_xlfn.XLOOKUP($B2220,'Ownership Metrics'!$A:$A,'Ownership Metrics'!$C:$C),"")</f>
        <v>97</v>
      </c>
      <c r="O2220" s="29">
        <f>IFERROR(_xlfn.XLOOKUP($B2220,'Ownership Metrics'!$A:$A,'Ownership Metrics'!$D:$D),"")</f>
        <v>5.35</v>
      </c>
      <c r="P2220" s="29">
        <f>IFERROR(_xlfn.XLOOKUP($B2220,'Ownership Metrics'!$A:$A,'Ownership Metrics'!$E:$E),"")</f>
        <v>13.94</v>
      </c>
      <c r="Q2220" s="30">
        <f>IFERROR(_xlfn.XLOOKUP($B2220,'Ownership Metrics'!$A:$A,'Ownership Metrics'!$F:$F),"")</f>
        <v>13</v>
      </c>
      <c r="R2220" s="30">
        <f>IFERROR(_xlfn.XLOOKUP($B2220,'Ownership Metrics'!$A:$A,'Ownership Metrics'!$G:$G),"")</f>
        <v>13</v>
      </c>
      <c r="S2220" s="27" t="str">
        <f>IFERROR(_xlfn.XLOOKUP($B2220,'Ownership Metrics'!$A:$A,'Ownership Metrics'!$H:$H),"")</f>
        <v>Tersebar</v>
      </c>
      <c r="T2220" s="27" t="str">
        <f>IFERROR(_xlfn.XLOOKUP($B2220,'Ownership Metrics'!$A:$A,'Ownership Metrics'!$I:$I),"")</f>
        <v>Rendah</v>
      </c>
      <c r="U2220" s="27">
        <f>IF(COUNTIFS($B$2:$B2220,$B2220,$D$2:$D2220,$D2220)=1,1,0)</f>
        <v>1</v>
      </c>
      <c r="V2220" s="27">
        <f t="shared" si="103"/>
        <v>3.47</v>
      </c>
      <c r="W2220" s="27">
        <f t="shared" si="104"/>
        <v>3</v>
      </c>
      <c r="X2220" s="27">
        <f t="shared" si="102"/>
        <v>3.469999778</v>
      </c>
    </row>
    <row r="2221" spans="1:24" x14ac:dyDescent="0.25">
      <c r="A2221" s="26">
        <v>46265</v>
      </c>
      <c r="B2221" s="27" t="s">
        <v>10438</v>
      </c>
      <c r="C2221" s="27" t="s">
        <v>2465</v>
      </c>
      <c r="D2221" s="27" t="s">
        <v>2120</v>
      </c>
      <c r="E2221" s="27" t="s">
        <v>35</v>
      </c>
      <c r="F2221" s="27" t="s">
        <v>23</v>
      </c>
      <c r="G2221" s="27" t="s">
        <v>36</v>
      </c>
      <c r="H2221" s="27" t="s">
        <v>24</v>
      </c>
      <c r="I2221" s="28">
        <v>1126588700</v>
      </c>
      <c r="J2221" s="28">
        <v>0</v>
      </c>
      <c r="K2221" s="28">
        <v>1126588700</v>
      </c>
      <c r="L2221" s="29">
        <v>2.59</v>
      </c>
      <c r="M2221" s="29">
        <f>IFERROR(_xlfn.XLOOKUP($B2221,'Ownership Metrics'!$A:$A,'Ownership Metrics'!$B:$B),"")</f>
        <v>69.87</v>
      </c>
      <c r="N2221" s="28">
        <f>IFERROR(_xlfn.XLOOKUP($B2221,'Ownership Metrics'!$A:$A,'Ownership Metrics'!$C:$C),"")</f>
        <v>97</v>
      </c>
      <c r="O2221" s="29">
        <f>IFERROR(_xlfn.XLOOKUP($B2221,'Ownership Metrics'!$A:$A,'Ownership Metrics'!$D:$D),"")</f>
        <v>5.35</v>
      </c>
      <c r="P2221" s="29">
        <f>IFERROR(_xlfn.XLOOKUP($B2221,'Ownership Metrics'!$A:$A,'Ownership Metrics'!$E:$E),"")</f>
        <v>13.94</v>
      </c>
      <c r="Q2221" s="30">
        <f>IFERROR(_xlfn.XLOOKUP($B2221,'Ownership Metrics'!$A:$A,'Ownership Metrics'!$F:$F),"")</f>
        <v>13</v>
      </c>
      <c r="R2221" s="30">
        <f>IFERROR(_xlfn.XLOOKUP($B2221,'Ownership Metrics'!$A:$A,'Ownership Metrics'!$G:$G),"")</f>
        <v>13</v>
      </c>
      <c r="S2221" s="27" t="str">
        <f>IFERROR(_xlfn.XLOOKUP($B2221,'Ownership Metrics'!$A:$A,'Ownership Metrics'!$H:$H),"")</f>
        <v>Tersebar</v>
      </c>
      <c r="T2221" s="27" t="str">
        <f>IFERROR(_xlfn.XLOOKUP($B2221,'Ownership Metrics'!$A:$A,'Ownership Metrics'!$I:$I),"")</f>
        <v>Rendah</v>
      </c>
      <c r="U2221" s="27">
        <f>IF(COUNTIFS($B$2:$B2221,$B2221,$D$2:$D2221,$D2221)=1,1,0)</f>
        <v>1</v>
      </c>
      <c r="V2221" s="27">
        <f t="shared" si="103"/>
        <v>2.59</v>
      </c>
      <c r="W2221" s="27">
        <f t="shared" si="104"/>
        <v>5</v>
      </c>
      <c r="X2221" s="27">
        <f t="shared" si="102"/>
        <v>2.5899997778999997</v>
      </c>
    </row>
    <row r="2222" spans="1:24" x14ac:dyDescent="0.25">
      <c r="A2222" s="26">
        <v>46265</v>
      </c>
      <c r="B2222" s="27" t="s">
        <v>10438</v>
      </c>
      <c r="C2222" s="27" t="s">
        <v>2465</v>
      </c>
      <c r="D2222" s="27" t="s">
        <v>1307</v>
      </c>
      <c r="E2222" s="27" t="s">
        <v>35</v>
      </c>
      <c r="F2222" s="27" t="s">
        <v>23</v>
      </c>
      <c r="G2222" s="27" t="s">
        <v>36</v>
      </c>
      <c r="H2222" s="27" t="s">
        <v>24</v>
      </c>
      <c r="I2222" s="28">
        <v>473412500</v>
      </c>
      <c r="J2222" s="28">
        <v>0</v>
      </c>
      <c r="K2222" s="28">
        <v>473412500</v>
      </c>
      <c r="L2222" s="29">
        <v>1.0900000000000001</v>
      </c>
      <c r="M2222" s="29">
        <f>IFERROR(_xlfn.XLOOKUP($B2222,'Ownership Metrics'!$A:$A,'Ownership Metrics'!$B:$B),"")</f>
        <v>69.87</v>
      </c>
      <c r="N2222" s="28">
        <f>IFERROR(_xlfn.XLOOKUP($B2222,'Ownership Metrics'!$A:$A,'Ownership Metrics'!$C:$C),"")</f>
        <v>97</v>
      </c>
      <c r="O2222" s="29">
        <f>IFERROR(_xlfn.XLOOKUP($B2222,'Ownership Metrics'!$A:$A,'Ownership Metrics'!$D:$D),"")</f>
        <v>5.35</v>
      </c>
      <c r="P2222" s="29">
        <f>IFERROR(_xlfn.XLOOKUP($B2222,'Ownership Metrics'!$A:$A,'Ownership Metrics'!$E:$E),"")</f>
        <v>13.94</v>
      </c>
      <c r="Q2222" s="30">
        <f>IFERROR(_xlfn.XLOOKUP($B2222,'Ownership Metrics'!$A:$A,'Ownership Metrics'!$F:$F),"")</f>
        <v>13</v>
      </c>
      <c r="R2222" s="30">
        <f>IFERROR(_xlfn.XLOOKUP($B2222,'Ownership Metrics'!$A:$A,'Ownership Metrics'!$G:$G),"")</f>
        <v>13</v>
      </c>
      <c r="S2222" s="27" t="str">
        <f>IFERROR(_xlfn.XLOOKUP($B2222,'Ownership Metrics'!$A:$A,'Ownership Metrics'!$H:$H),"")</f>
        <v>Tersebar</v>
      </c>
      <c r="T2222" s="27" t="str">
        <f>IFERROR(_xlfn.XLOOKUP($B2222,'Ownership Metrics'!$A:$A,'Ownership Metrics'!$I:$I),"")</f>
        <v>Rendah</v>
      </c>
      <c r="U2222" s="27">
        <f>IF(COUNTIFS($B$2:$B2222,$B2222,$D$2:$D2222,$D2222)=1,1,0)</f>
        <v>1</v>
      </c>
      <c r="V2222" s="27">
        <f t="shared" si="103"/>
        <v>1.0900000000000001</v>
      </c>
      <c r="W2222" s="27">
        <f t="shared" si="104"/>
        <v>12</v>
      </c>
      <c r="X2222" s="27">
        <f t="shared" si="102"/>
        <v>1.0899997778000001</v>
      </c>
    </row>
    <row r="2223" spans="1:24" x14ac:dyDescent="0.25">
      <c r="A2223" s="26">
        <v>46265</v>
      </c>
      <c r="B2223" s="27" t="s">
        <v>10438</v>
      </c>
      <c r="C2223" s="27" t="s">
        <v>2465</v>
      </c>
      <c r="D2223" s="27" t="s">
        <v>2468</v>
      </c>
      <c r="E2223" s="27" t="s">
        <v>35</v>
      </c>
      <c r="F2223" s="27" t="s">
        <v>23</v>
      </c>
      <c r="G2223" s="27" t="s">
        <v>36</v>
      </c>
      <c r="H2223" s="27" t="s">
        <v>24</v>
      </c>
      <c r="I2223" s="28">
        <v>523244800</v>
      </c>
      <c r="J2223" s="28">
        <v>0</v>
      </c>
      <c r="K2223" s="28">
        <v>523244800</v>
      </c>
      <c r="L2223" s="29">
        <v>1.2</v>
      </c>
      <c r="M2223" s="29">
        <f>IFERROR(_xlfn.XLOOKUP($B2223,'Ownership Metrics'!$A:$A,'Ownership Metrics'!$B:$B),"")</f>
        <v>69.87</v>
      </c>
      <c r="N2223" s="28">
        <f>IFERROR(_xlfn.XLOOKUP($B2223,'Ownership Metrics'!$A:$A,'Ownership Metrics'!$C:$C),"")</f>
        <v>97</v>
      </c>
      <c r="O2223" s="29">
        <f>IFERROR(_xlfn.XLOOKUP($B2223,'Ownership Metrics'!$A:$A,'Ownership Metrics'!$D:$D),"")</f>
        <v>5.35</v>
      </c>
      <c r="P2223" s="29">
        <f>IFERROR(_xlfn.XLOOKUP($B2223,'Ownership Metrics'!$A:$A,'Ownership Metrics'!$E:$E),"")</f>
        <v>13.94</v>
      </c>
      <c r="Q2223" s="30">
        <f>IFERROR(_xlfn.XLOOKUP($B2223,'Ownership Metrics'!$A:$A,'Ownership Metrics'!$F:$F),"")</f>
        <v>13</v>
      </c>
      <c r="R2223" s="30">
        <f>IFERROR(_xlfn.XLOOKUP($B2223,'Ownership Metrics'!$A:$A,'Ownership Metrics'!$G:$G),"")</f>
        <v>13</v>
      </c>
      <c r="S2223" s="27" t="str">
        <f>IFERROR(_xlfn.XLOOKUP($B2223,'Ownership Metrics'!$A:$A,'Ownership Metrics'!$H:$H),"")</f>
        <v>Tersebar</v>
      </c>
      <c r="T2223" s="27" t="str">
        <f>IFERROR(_xlfn.XLOOKUP($B2223,'Ownership Metrics'!$A:$A,'Ownership Metrics'!$I:$I),"")</f>
        <v>Rendah</v>
      </c>
      <c r="U2223" s="27">
        <f>IF(COUNTIFS($B$2:$B2223,$B2223,$D$2:$D2223,$D2223)=1,1,0)</f>
        <v>1</v>
      </c>
      <c r="V2223" s="27">
        <f t="shared" si="103"/>
        <v>1.2</v>
      </c>
      <c r="W2223" s="27">
        <f t="shared" si="104"/>
        <v>9</v>
      </c>
      <c r="X2223" s="27">
        <f t="shared" si="102"/>
        <v>1.1999997777</v>
      </c>
    </row>
    <row r="2224" spans="1:24" x14ac:dyDescent="0.25">
      <c r="A2224" s="26">
        <v>46265</v>
      </c>
      <c r="B2224" s="27" t="s">
        <v>10438</v>
      </c>
      <c r="C2224" s="27" t="s">
        <v>2465</v>
      </c>
      <c r="D2224" s="27" t="s">
        <v>2469</v>
      </c>
      <c r="E2224" s="27" t="s">
        <v>35</v>
      </c>
      <c r="F2224" s="27" t="s">
        <v>23</v>
      </c>
      <c r="G2224" s="27" t="s">
        <v>36</v>
      </c>
      <c r="H2224" s="27" t="s">
        <v>24</v>
      </c>
      <c r="I2224" s="28">
        <v>435309700</v>
      </c>
      <c r="J2224" s="28">
        <v>0</v>
      </c>
      <c r="K2224" s="28">
        <v>435309700</v>
      </c>
      <c r="L2224" s="29">
        <v>1</v>
      </c>
      <c r="M2224" s="29">
        <f>IFERROR(_xlfn.XLOOKUP($B2224,'Ownership Metrics'!$A:$A,'Ownership Metrics'!$B:$B),"")</f>
        <v>69.87</v>
      </c>
      <c r="N2224" s="28">
        <f>IFERROR(_xlfn.XLOOKUP($B2224,'Ownership Metrics'!$A:$A,'Ownership Metrics'!$C:$C),"")</f>
        <v>97</v>
      </c>
      <c r="O2224" s="29">
        <f>IFERROR(_xlfn.XLOOKUP($B2224,'Ownership Metrics'!$A:$A,'Ownership Metrics'!$D:$D),"")</f>
        <v>5.35</v>
      </c>
      <c r="P2224" s="29">
        <f>IFERROR(_xlfn.XLOOKUP($B2224,'Ownership Metrics'!$A:$A,'Ownership Metrics'!$E:$E),"")</f>
        <v>13.94</v>
      </c>
      <c r="Q2224" s="30">
        <f>IFERROR(_xlfn.XLOOKUP($B2224,'Ownership Metrics'!$A:$A,'Ownership Metrics'!$F:$F),"")</f>
        <v>13</v>
      </c>
      <c r="R2224" s="30">
        <f>IFERROR(_xlfn.XLOOKUP($B2224,'Ownership Metrics'!$A:$A,'Ownership Metrics'!$G:$G),"")</f>
        <v>13</v>
      </c>
      <c r="S2224" s="27" t="str">
        <f>IFERROR(_xlfn.XLOOKUP($B2224,'Ownership Metrics'!$A:$A,'Ownership Metrics'!$H:$H),"")</f>
        <v>Tersebar</v>
      </c>
      <c r="T2224" s="27" t="str">
        <f>IFERROR(_xlfn.XLOOKUP($B2224,'Ownership Metrics'!$A:$A,'Ownership Metrics'!$I:$I),"")</f>
        <v>Rendah</v>
      </c>
      <c r="U2224" s="27">
        <f>IF(COUNTIFS($B$2:$B2224,$B2224,$D$2:$D2224,$D2224)=1,1,0)</f>
        <v>1</v>
      </c>
      <c r="V2224" s="27">
        <f t="shared" si="103"/>
        <v>1</v>
      </c>
      <c r="W2224" s="27">
        <f t="shared" si="104"/>
        <v>13</v>
      </c>
      <c r="X2224" s="27">
        <f t="shared" si="102"/>
        <v>0.99999977760000003</v>
      </c>
    </row>
    <row r="2225" spans="1:24" x14ac:dyDescent="0.25">
      <c r="A2225" s="26">
        <v>46265</v>
      </c>
      <c r="B2225" s="27" t="s">
        <v>10438</v>
      </c>
      <c r="C2225" s="27" t="s">
        <v>2465</v>
      </c>
      <c r="D2225" s="27" t="s">
        <v>208</v>
      </c>
      <c r="E2225" s="27" t="s">
        <v>44</v>
      </c>
      <c r="F2225" s="27" t="s">
        <v>23</v>
      </c>
      <c r="G2225" s="27"/>
      <c r="H2225" s="27" t="s">
        <v>24</v>
      </c>
      <c r="I2225" s="28">
        <v>2329095649</v>
      </c>
      <c r="J2225" s="28">
        <v>0</v>
      </c>
      <c r="K2225" s="28">
        <v>2329095649</v>
      </c>
      <c r="L2225" s="29">
        <v>5.35</v>
      </c>
      <c r="M2225" s="29">
        <f>IFERROR(_xlfn.XLOOKUP($B2225,'Ownership Metrics'!$A:$A,'Ownership Metrics'!$B:$B),"")</f>
        <v>69.87</v>
      </c>
      <c r="N2225" s="28">
        <f>IFERROR(_xlfn.XLOOKUP($B2225,'Ownership Metrics'!$A:$A,'Ownership Metrics'!$C:$C),"")</f>
        <v>97</v>
      </c>
      <c r="O2225" s="29">
        <f>IFERROR(_xlfn.XLOOKUP($B2225,'Ownership Metrics'!$A:$A,'Ownership Metrics'!$D:$D),"")</f>
        <v>5.35</v>
      </c>
      <c r="P2225" s="29">
        <f>IFERROR(_xlfn.XLOOKUP($B2225,'Ownership Metrics'!$A:$A,'Ownership Metrics'!$E:$E),"")</f>
        <v>13.94</v>
      </c>
      <c r="Q2225" s="30">
        <f>IFERROR(_xlfn.XLOOKUP($B2225,'Ownership Metrics'!$A:$A,'Ownership Metrics'!$F:$F),"")</f>
        <v>13</v>
      </c>
      <c r="R2225" s="30">
        <f>IFERROR(_xlfn.XLOOKUP($B2225,'Ownership Metrics'!$A:$A,'Ownership Metrics'!$G:$G),"")</f>
        <v>13</v>
      </c>
      <c r="S2225" s="27" t="str">
        <f>IFERROR(_xlfn.XLOOKUP($B2225,'Ownership Metrics'!$A:$A,'Ownership Metrics'!$H:$H),"")</f>
        <v>Tersebar</v>
      </c>
      <c r="T2225" s="27" t="str">
        <f>IFERROR(_xlfn.XLOOKUP($B2225,'Ownership Metrics'!$A:$A,'Ownership Metrics'!$I:$I),"")</f>
        <v>Rendah</v>
      </c>
      <c r="U2225" s="27">
        <f>IF(COUNTIFS($B$2:$B2225,$B2225,$D$2:$D2225,$D2225)=1,1,0)</f>
        <v>1</v>
      </c>
      <c r="V2225" s="27">
        <f t="shared" si="103"/>
        <v>5.35</v>
      </c>
      <c r="W2225" s="27">
        <f t="shared" si="104"/>
        <v>1</v>
      </c>
      <c r="X2225" s="27">
        <f t="shared" si="102"/>
        <v>5.3499997774999999</v>
      </c>
    </row>
    <row r="2226" spans="1:24" x14ac:dyDescent="0.25">
      <c r="A2226" s="26">
        <v>46265</v>
      </c>
      <c r="B2226" s="27" t="s">
        <v>10438</v>
      </c>
      <c r="C2226" s="27" t="s">
        <v>2465</v>
      </c>
      <c r="D2226" s="27" t="s">
        <v>2470</v>
      </c>
      <c r="E2226" s="27" t="s">
        <v>72</v>
      </c>
      <c r="F2226" s="27" t="s">
        <v>23</v>
      </c>
      <c r="G2226" s="27"/>
      <c r="H2226" s="27" t="s">
        <v>24</v>
      </c>
      <c r="I2226" s="28">
        <v>1045321000</v>
      </c>
      <c r="J2226" s="28">
        <v>0</v>
      </c>
      <c r="K2226" s="28">
        <v>1045321000</v>
      </c>
      <c r="L2226" s="29">
        <v>2.4</v>
      </c>
      <c r="M2226" s="29">
        <f>IFERROR(_xlfn.XLOOKUP($B2226,'Ownership Metrics'!$A:$A,'Ownership Metrics'!$B:$B),"")</f>
        <v>69.87</v>
      </c>
      <c r="N2226" s="28">
        <f>IFERROR(_xlfn.XLOOKUP($B2226,'Ownership Metrics'!$A:$A,'Ownership Metrics'!$C:$C),"")</f>
        <v>97</v>
      </c>
      <c r="O2226" s="29">
        <f>IFERROR(_xlfn.XLOOKUP($B2226,'Ownership Metrics'!$A:$A,'Ownership Metrics'!$D:$D),"")</f>
        <v>5.35</v>
      </c>
      <c r="P2226" s="29">
        <f>IFERROR(_xlfn.XLOOKUP($B2226,'Ownership Metrics'!$A:$A,'Ownership Metrics'!$E:$E),"")</f>
        <v>13.94</v>
      </c>
      <c r="Q2226" s="30">
        <f>IFERROR(_xlfn.XLOOKUP($B2226,'Ownership Metrics'!$A:$A,'Ownership Metrics'!$F:$F),"")</f>
        <v>13</v>
      </c>
      <c r="R2226" s="30">
        <f>IFERROR(_xlfn.XLOOKUP($B2226,'Ownership Metrics'!$A:$A,'Ownership Metrics'!$G:$G),"")</f>
        <v>13</v>
      </c>
      <c r="S2226" s="27" t="str">
        <f>IFERROR(_xlfn.XLOOKUP($B2226,'Ownership Metrics'!$A:$A,'Ownership Metrics'!$H:$H),"")</f>
        <v>Tersebar</v>
      </c>
      <c r="T2226" s="27" t="str">
        <f>IFERROR(_xlfn.XLOOKUP($B2226,'Ownership Metrics'!$A:$A,'Ownership Metrics'!$I:$I),"")</f>
        <v>Rendah</v>
      </c>
      <c r="U2226" s="27">
        <f>IF(COUNTIFS($B$2:$B2226,$B2226,$D$2:$D2226,$D2226)=1,1,0)</f>
        <v>1</v>
      </c>
      <c r="V2226" s="27">
        <f t="shared" si="103"/>
        <v>2.4</v>
      </c>
      <c r="W2226" s="27">
        <f t="shared" si="104"/>
        <v>6</v>
      </c>
      <c r="X2226" s="27">
        <f t="shared" si="102"/>
        <v>2.3999997773999997</v>
      </c>
    </row>
    <row r="2227" spans="1:24" x14ac:dyDescent="0.25">
      <c r="A2227" s="26">
        <v>46265</v>
      </c>
      <c r="B2227" s="27" t="s">
        <v>10438</v>
      </c>
      <c r="C2227" s="27" t="s">
        <v>2465</v>
      </c>
      <c r="D2227" s="27" t="s">
        <v>519</v>
      </c>
      <c r="E2227" s="27" t="s">
        <v>22</v>
      </c>
      <c r="F2227" s="27" t="s">
        <v>32</v>
      </c>
      <c r="G2227" s="27"/>
      <c r="H2227" s="27" t="s">
        <v>64</v>
      </c>
      <c r="I2227" s="28">
        <v>2227645000</v>
      </c>
      <c r="J2227" s="28">
        <v>0</v>
      </c>
      <c r="K2227" s="28">
        <v>2227645000</v>
      </c>
      <c r="L2227" s="29">
        <v>5.12</v>
      </c>
      <c r="M2227" s="29">
        <f>IFERROR(_xlfn.XLOOKUP($B2227,'Ownership Metrics'!$A:$A,'Ownership Metrics'!$B:$B),"")</f>
        <v>69.87</v>
      </c>
      <c r="N2227" s="28">
        <f>IFERROR(_xlfn.XLOOKUP($B2227,'Ownership Metrics'!$A:$A,'Ownership Metrics'!$C:$C),"")</f>
        <v>97</v>
      </c>
      <c r="O2227" s="29">
        <f>IFERROR(_xlfn.XLOOKUP($B2227,'Ownership Metrics'!$A:$A,'Ownership Metrics'!$D:$D),"")</f>
        <v>5.35</v>
      </c>
      <c r="P2227" s="29">
        <f>IFERROR(_xlfn.XLOOKUP($B2227,'Ownership Metrics'!$A:$A,'Ownership Metrics'!$E:$E),"")</f>
        <v>13.94</v>
      </c>
      <c r="Q2227" s="30">
        <f>IFERROR(_xlfn.XLOOKUP($B2227,'Ownership Metrics'!$A:$A,'Ownership Metrics'!$F:$F),"")</f>
        <v>13</v>
      </c>
      <c r="R2227" s="30">
        <f>IFERROR(_xlfn.XLOOKUP($B2227,'Ownership Metrics'!$A:$A,'Ownership Metrics'!$G:$G),"")</f>
        <v>13</v>
      </c>
      <c r="S2227" s="27" t="str">
        <f>IFERROR(_xlfn.XLOOKUP($B2227,'Ownership Metrics'!$A:$A,'Ownership Metrics'!$H:$H),"")</f>
        <v>Tersebar</v>
      </c>
      <c r="T2227" s="27" t="str">
        <f>IFERROR(_xlfn.XLOOKUP($B2227,'Ownership Metrics'!$A:$A,'Ownership Metrics'!$I:$I),"")</f>
        <v>Rendah</v>
      </c>
      <c r="U2227" s="27">
        <f>IF(COUNTIFS($B$2:$B2227,$B2227,$D$2:$D2227,$D2227)=1,1,0)</f>
        <v>1</v>
      </c>
      <c r="V2227" s="27">
        <f t="shared" si="103"/>
        <v>5.12</v>
      </c>
      <c r="W2227" s="27">
        <f t="shared" si="104"/>
        <v>2</v>
      </c>
      <c r="X2227" s="27">
        <f t="shared" si="102"/>
        <v>5.1199997773000003</v>
      </c>
    </row>
    <row r="2228" spans="1:24" x14ac:dyDescent="0.25">
      <c r="A2228" s="26">
        <v>46265</v>
      </c>
      <c r="B2228" s="27" t="s">
        <v>10439</v>
      </c>
      <c r="C2228" s="27" t="s">
        <v>2472</v>
      </c>
      <c r="D2228" s="27" t="s">
        <v>2473</v>
      </c>
      <c r="E2228" s="27" t="s">
        <v>22</v>
      </c>
      <c r="F2228" s="27" t="s">
        <v>23</v>
      </c>
      <c r="G2228" s="27"/>
      <c r="H2228" s="27" t="s">
        <v>24</v>
      </c>
      <c r="I2228" s="28">
        <v>9489407165</v>
      </c>
      <c r="J2228" s="28">
        <v>0</v>
      </c>
      <c r="K2228" s="28">
        <v>9489407165</v>
      </c>
      <c r="L2228" s="29">
        <v>64.42</v>
      </c>
      <c r="M2228" s="29">
        <f>IFERROR(_xlfn.XLOOKUP($B2228,'Ownership Metrics'!$A:$A,'Ownership Metrics'!$B:$B),"")</f>
        <v>14.91</v>
      </c>
      <c r="N2228" s="28">
        <f>IFERROR(_xlfn.XLOOKUP($B2228,'Ownership Metrics'!$A:$A,'Ownership Metrics'!$C:$C),"")</f>
        <v>4218</v>
      </c>
      <c r="O2228" s="29">
        <f>IFERROR(_xlfn.XLOOKUP($B2228,'Ownership Metrics'!$A:$A,'Ownership Metrics'!$D:$D),"")</f>
        <v>64.42</v>
      </c>
      <c r="P2228" s="29">
        <f>IFERROR(_xlfn.XLOOKUP($B2228,'Ownership Metrics'!$A:$A,'Ownership Metrics'!$E:$E),"")</f>
        <v>74.36</v>
      </c>
      <c r="Q2228" s="30">
        <f>IFERROR(_xlfn.XLOOKUP($B2228,'Ownership Metrics'!$A:$A,'Ownership Metrics'!$F:$F),"")</f>
        <v>11</v>
      </c>
      <c r="R2228" s="30">
        <f>IFERROR(_xlfn.XLOOKUP($B2228,'Ownership Metrics'!$A:$A,'Ownership Metrics'!$G:$G),"")</f>
        <v>54</v>
      </c>
      <c r="S2228" s="27" t="str">
        <f>IFERROR(_xlfn.XLOOKUP($B2228,'Ownership Metrics'!$A:$A,'Ownership Metrics'!$H:$H),"")</f>
        <v>Mayoritas</v>
      </c>
      <c r="T2228" s="27" t="str">
        <f>IFERROR(_xlfn.XLOOKUP($B2228,'Ownership Metrics'!$A:$A,'Ownership Metrics'!$I:$I),"")</f>
        <v>Sedang</v>
      </c>
      <c r="U2228" s="27">
        <f>IF(COUNTIFS($B$2:$B2228,$B2228,$D$2:$D2228,$D2228)=1,1,0)</f>
        <v>1</v>
      </c>
      <c r="V2228" s="27">
        <f t="shared" si="103"/>
        <v>64.42</v>
      </c>
      <c r="W2228" s="27">
        <f t="shared" si="104"/>
        <v>1</v>
      </c>
      <c r="X2228" s="27">
        <f t="shared" si="102"/>
        <v>64.419999777200005</v>
      </c>
    </row>
    <row r="2229" spans="1:24" x14ac:dyDescent="0.25">
      <c r="A2229" s="26">
        <v>46265</v>
      </c>
      <c r="B2229" s="27" t="s">
        <v>10439</v>
      </c>
      <c r="C2229" s="27" t="s">
        <v>2472</v>
      </c>
      <c r="D2229" s="27" t="s">
        <v>2474</v>
      </c>
      <c r="E2229" s="27" t="s">
        <v>22</v>
      </c>
      <c r="F2229" s="27" t="s">
        <v>23</v>
      </c>
      <c r="G2229" s="27"/>
      <c r="H2229" s="27" t="s">
        <v>24</v>
      </c>
      <c r="I2229" s="28">
        <v>168218400</v>
      </c>
      <c r="J2229" s="28">
        <v>0</v>
      </c>
      <c r="K2229" s="28">
        <v>168218400</v>
      </c>
      <c r="L2229" s="29">
        <v>1.1399999999999999</v>
      </c>
      <c r="M2229" s="29">
        <f>IFERROR(_xlfn.XLOOKUP($B2229,'Ownership Metrics'!$A:$A,'Ownership Metrics'!$B:$B),"")</f>
        <v>14.91</v>
      </c>
      <c r="N2229" s="28">
        <f>IFERROR(_xlfn.XLOOKUP($B2229,'Ownership Metrics'!$A:$A,'Ownership Metrics'!$C:$C),"")</f>
        <v>4218</v>
      </c>
      <c r="O2229" s="29">
        <f>IFERROR(_xlfn.XLOOKUP($B2229,'Ownership Metrics'!$A:$A,'Ownership Metrics'!$D:$D),"")</f>
        <v>64.42</v>
      </c>
      <c r="P2229" s="29">
        <f>IFERROR(_xlfn.XLOOKUP($B2229,'Ownership Metrics'!$A:$A,'Ownership Metrics'!$E:$E),"")</f>
        <v>74.36</v>
      </c>
      <c r="Q2229" s="30">
        <f>IFERROR(_xlfn.XLOOKUP($B2229,'Ownership Metrics'!$A:$A,'Ownership Metrics'!$F:$F),"")</f>
        <v>11</v>
      </c>
      <c r="R2229" s="30">
        <f>IFERROR(_xlfn.XLOOKUP($B2229,'Ownership Metrics'!$A:$A,'Ownership Metrics'!$G:$G),"")</f>
        <v>54</v>
      </c>
      <c r="S2229" s="27" t="str">
        <f>IFERROR(_xlfn.XLOOKUP($B2229,'Ownership Metrics'!$A:$A,'Ownership Metrics'!$H:$H),"")</f>
        <v>Mayoritas</v>
      </c>
      <c r="T2229" s="27" t="str">
        <f>IFERROR(_xlfn.XLOOKUP($B2229,'Ownership Metrics'!$A:$A,'Ownership Metrics'!$I:$I),"")</f>
        <v>Sedang</v>
      </c>
      <c r="U2229" s="27">
        <f>IF(COUNTIFS($B$2:$B2229,$B2229,$D$2:$D2229,$D2229)=1,1,0)</f>
        <v>1</v>
      </c>
      <c r="V2229" s="27">
        <f t="shared" si="103"/>
        <v>1.1399999999999999</v>
      </c>
      <c r="W2229" s="27">
        <f t="shared" si="104"/>
        <v>10</v>
      </c>
      <c r="X2229" s="27">
        <f t="shared" si="102"/>
        <v>1.1399997770999999</v>
      </c>
    </row>
    <row r="2230" spans="1:24" x14ac:dyDescent="0.25">
      <c r="A2230" s="26">
        <v>46265</v>
      </c>
      <c r="B2230" s="27" t="s">
        <v>10439</v>
      </c>
      <c r="C2230" s="27" t="s">
        <v>2472</v>
      </c>
      <c r="D2230" s="27" t="s">
        <v>1572</v>
      </c>
      <c r="E2230" s="27" t="s">
        <v>22</v>
      </c>
      <c r="F2230" s="27" t="s">
        <v>23</v>
      </c>
      <c r="G2230" s="27"/>
      <c r="H2230" s="27" t="s">
        <v>24</v>
      </c>
      <c r="I2230" s="28">
        <v>199540600</v>
      </c>
      <c r="J2230" s="28">
        <v>0</v>
      </c>
      <c r="K2230" s="28">
        <v>199540600</v>
      </c>
      <c r="L2230" s="29">
        <v>1.35</v>
      </c>
      <c r="M2230" s="29">
        <f>IFERROR(_xlfn.XLOOKUP($B2230,'Ownership Metrics'!$A:$A,'Ownership Metrics'!$B:$B),"")</f>
        <v>14.91</v>
      </c>
      <c r="N2230" s="28">
        <f>IFERROR(_xlfn.XLOOKUP($B2230,'Ownership Metrics'!$A:$A,'Ownership Metrics'!$C:$C),"")</f>
        <v>4218</v>
      </c>
      <c r="O2230" s="29">
        <f>IFERROR(_xlfn.XLOOKUP($B2230,'Ownership Metrics'!$A:$A,'Ownership Metrics'!$D:$D),"")</f>
        <v>64.42</v>
      </c>
      <c r="P2230" s="29">
        <f>IFERROR(_xlfn.XLOOKUP($B2230,'Ownership Metrics'!$A:$A,'Ownership Metrics'!$E:$E),"")</f>
        <v>74.36</v>
      </c>
      <c r="Q2230" s="30">
        <f>IFERROR(_xlfn.XLOOKUP($B2230,'Ownership Metrics'!$A:$A,'Ownership Metrics'!$F:$F),"")</f>
        <v>11</v>
      </c>
      <c r="R2230" s="30">
        <f>IFERROR(_xlfn.XLOOKUP($B2230,'Ownership Metrics'!$A:$A,'Ownership Metrics'!$G:$G),"")</f>
        <v>54</v>
      </c>
      <c r="S2230" s="27" t="str">
        <f>IFERROR(_xlfn.XLOOKUP($B2230,'Ownership Metrics'!$A:$A,'Ownership Metrics'!$H:$H),"")</f>
        <v>Mayoritas</v>
      </c>
      <c r="T2230" s="27" t="str">
        <f>IFERROR(_xlfn.XLOOKUP($B2230,'Ownership Metrics'!$A:$A,'Ownership Metrics'!$I:$I),"")</f>
        <v>Sedang</v>
      </c>
      <c r="U2230" s="27">
        <f>IF(COUNTIFS($B$2:$B2230,$B2230,$D$2:$D2230,$D2230)=1,1,0)</f>
        <v>1</v>
      </c>
      <c r="V2230" s="27">
        <f t="shared" si="103"/>
        <v>1.35</v>
      </c>
      <c r="W2230" s="27">
        <f t="shared" si="104"/>
        <v>7</v>
      </c>
      <c r="X2230" s="27">
        <f t="shared" si="102"/>
        <v>1.3499997770000001</v>
      </c>
    </row>
    <row r="2231" spans="1:24" x14ac:dyDescent="0.25">
      <c r="A2231" s="26">
        <v>46265</v>
      </c>
      <c r="B2231" s="27" t="s">
        <v>10439</v>
      </c>
      <c r="C2231" s="27" t="s">
        <v>2472</v>
      </c>
      <c r="D2231" s="27" t="s">
        <v>2475</v>
      </c>
      <c r="E2231" s="27" t="s">
        <v>22</v>
      </c>
      <c r="F2231" s="27" t="s">
        <v>32</v>
      </c>
      <c r="G2231" s="27"/>
      <c r="H2231" s="27" t="s">
        <v>56</v>
      </c>
      <c r="I2231" s="28">
        <v>161207400</v>
      </c>
      <c r="J2231" s="28">
        <v>0</v>
      </c>
      <c r="K2231" s="28">
        <v>161207400</v>
      </c>
      <c r="L2231" s="29">
        <v>1.0900000000000001</v>
      </c>
      <c r="M2231" s="29">
        <f>IFERROR(_xlfn.XLOOKUP($B2231,'Ownership Metrics'!$A:$A,'Ownership Metrics'!$B:$B),"")</f>
        <v>14.91</v>
      </c>
      <c r="N2231" s="28">
        <f>IFERROR(_xlfn.XLOOKUP($B2231,'Ownership Metrics'!$A:$A,'Ownership Metrics'!$C:$C),"")</f>
        <v>4218</v>
      </c>
      <c r="O2231" s="29">
        <f>IFERROR(_xlfn.XLOOKUP($B2231,'Ownership Metrics'!$A:$A,'Ownership Metrics'!$D:$D),"")</f>
        <v>64.42</v>
      </c>
      <c r="P2231" s="29">
        <f>IFERROR(_xlfn.XLOOKUP($B2231,'Ownership Metrics'!$A:$A,'Ownership Metrics'!$E:$E),"")</f>
        <v>74.36</v>
      </c>
      <c r="Q2231" s="30">
        <f>IFERROR(_xlfn.XLOOKUP($B2231,'Ownership Metrics'!$A:$A,'Ownership Metrics'!$F:$F),"")</f>
        <v>11</v>
      </c>
      <c r="R2231" s="30">
        <f>IFERROR(_xlfn.XLOOKUP($B2231,'Ownership Metrics'!$A:$A,'Ownership Metrics'!$G:$G),"")</f>
        <v>54</v>
      </c>
      <c r="S2231" s="27" t="str">
        <f>IFERROR(_xlfn.XLOOKUP($B2231,'Ownership Metrics'!$A:$A,'Ownership Metrics'!$H:$H),"")</f>
        <v>Mayoritas</v>
      </c>
      <c r="T2231" s="27" t="str">
        <f>IFERROR(_xlfn.XLOOKUP($B2231,'Ownership Metrics'!$A:$A,'Ownership Metrics'!$I:$I),"")</f>
        <v>Sedang</v>
      </c>
      <c r="U2231" s="27">
        <f>IF(COUNTIFS($B$2:$B2231,$B2231,$D$2:$D2231,$D2231)=1,1,0)</f>
        <v>1</v>
      </c>
      <c r="V2231" s="27">
        <f t="shared" si="103"/>
        <v>1.0900000000000001</v>
      </c>
      <c r="W2231" s="27">
        <f t="shared" si="104"/>
        <v>11</v>
      </c>
      <c r="X2231" s="27">
        <f t="shared" si="102"/>
        <v>1.0899997769000001</v>
      </c>
    </row>
    <row r="2232" spans="1:24" x14ac:dyDescent="0.25">
      <c r="A2232" s="26">
        <v>46265</v>
      </c>
      <c r="B2232" s="27" t="s">
        <v>10439</v>
      </c>
      <c r="C2232" s="27" t="s">
        <v>2472</v>
      </c>
      <c r="D2232" s="27" t="s">
        <v>1037</v>
      </c>
      <c r="E2232" s="27" t="s">
        <v>114</v>
      </c>
      <c r="F2232" s="27" t="s">
        <v>32</v>
      </c>
      <c r="G2232" s="27"/>
      <c r="H2232" s="27" t="s">
        <v>64</v>
      </c>
      <c r="I2232" s="28">
        <v>170402000</v>
      </c>
      <c r="J2232" s="28">
        <v>0</v>
      </c>
      <c r="K2232" s="28">
        <v>170402000</v>
      </c>
      <c r="L2232" s="29">
        <v>1.1599999999999999</v>
      </c>
      <c r="M2232" s="29">
        <f>IFERROR(_xlfn.XLOOKUP($B2232,'Ownership Metrics'!$A:$A,'Ownership Metrics'!$B:$B),"")</f>
        <v>14.91</v>
      </c>
      <c r="N2232" s="28">
        <f>IFERROR(_xlfn.XLOOKUP($B2232,'Ownership Metrics'!$A:$A,'Ownership Metrics'!$C:$C),"")</f>
        <v>4218</v>
      </c>
      <c r="O2232" s="29">
        <f>IFERROR(_xlfn.XLOOKUP($B2232,'Ownership Metrics'!$A:$A,'Ownership Metrics'!$D:$D),"")</f>
        <v>64.42</v>
      </c>
      <c r="P2232" s="29">
        <f>IFERROR(_xlfn.XLOOKUP($B2232,'Ownership Metrics'!$A:$A,'Ownership Metrics'!$E:$E),"")</f>
        <v>74.36</v>
      </c>
      <c r="Q2232" s="30">
        <f>IFERROR(_xlfn.XLOOKUP($B2232,'Ownership Metrics'!$A:$A,'Ownership Metrics'!$F:$F),"")</f>
        <v>11</v>
      </c>
      <c r="R2232" s="30">
        <f>IFERROR(_xlfn.XLOOKUP($B2232,'Ownership Metrics'!$A:$A,'Ownership Metrics'!$G:$G),"")</f>
        <v>54</v>
      </c>
      <c r="S2232" s="27" t="str">
        <f>IFERROR(_xlfn.XLOOKUP($B2232,'Ownership Metrics'!$A:$A,'Ownership Metrics'!$H:$H),"")</f>
        <v>Mayoritas</v>
      </c>
      <c r="T2232" s="27" t="str">
        <f>IFERROR(_xlfn.XLOOKUP($B2232,'Ownership Metrics'!$A:$A,'Ownership Metrics'!$I:$I),"")</f>
        <v>Sedang</v>
      </c>
      <c r="U2232" s="27">
        <f>IF(COUNTIFS($B$2:$B2232,$B2232,$D$2:$D2232,$D2232)=1,1,0)</f>
        <v>1</v>
      </c>
      <c r="V2232" s="27">
        <f t="shared" si="103"/>
        <v>1.1599999999999999</v>
      </c>
      <c r="W2232" s="27">
        <f t="shared" si="104"/>
        <v>9</v>
      </c>
      <c r="X2232" s="27">
        <f t="shared" si="102"/>
        <v>1.1599997767999999</v>
      </c>
    </row>
    <row r="2233" spans="1:24" x14ac:dyDescent="0.25">
      <c r="A2233" s="26">
        <v>46265</v>
      </c>
      <c r="B2233" s="27" t="s">
        <v>10439</v>
      </c>
      <c r="C2233" s="27" t="s">
        <v>2472</v>
      </c>
      <c r="D2233" s="27" t="s">
        <v>2476</v>
      </c>
      <c r="E2233" s="27" t="s">
        <v>83</v>
      </c>
      <c r="F2233" s="27" t="s">
        <v>32</v>
      </c>
      <c r="G2233" s="27"/>
      <c r="H2233" s="27" t="s">
        <v>56</v>
      </c>
      <c r="I2233" s="28">
        <v>213659079</v>
      </c>
      <c r="J2233" s="28">
        <v>0</v>
      </c>
      <c r="K2233" s="28">
        <v>213659079</v>
      </c>
      <c r="L2233" s="29">
        <v>1.45</v>
      </c>
      <c r="M2233" s="29">
        <f>IFERROR(_xlfn.XLOOKUP($B2233,'Ownership Metrics'!$A:$A,'Ownership Metrics'!$B:$B),"")</f>
        <v>14.91</v>
      </c>
      <c r="N2233" s="28">
        <f>IFERROR(_xlfn.XLOOKUP($B2233,'Ownership Metrics'!$A:$A,'Ownership Metrics'!$C:$C),"")</f>
        <v>4218</v>
      </c>
      <c r="O2233" s="29">
        <f>IFERROR(_xlfn.XLOOKUP($B2233,'Ownership Metrics'!$A:$A,'Ownership Metrics'!$D:$D),"")</f>
        <v>64.42</v>
      </c>
      <c r="P2233" s="29">
        <f>IFERROR(_xlfn.XLOOKUP($B2233,'Ownership Metrics'!$A:$A,'Ownership Metrics'!$E:$E),"")</f>
        <v>74.36</v>
      </c>
      <c r="Q2233" s="30">
        <f>IFERROR(_xlfn.XLOOKUP($B2233,'Ownership Metrics'!$A:$A,'Ownership Metrics'!$F:$F),"")</f>
        <v>11</v>
      </c>
      <c r="R2233" s="30">
        <f>IFERROR(_xlfn.XLOOKUP($B2233,'Ownership Metrics'!$A:$A,'Ownership Metrics'!$G:$G),"")</f>
        <v>54</v>
      </c>
      <c r="S2233" s="27" t="str">
        <f>IFERROR(_xlfn.XLOOKUP($B2233,'Ownership Metrics'!$A:$A,'Ownership Metrics'!$H:$H),"")</f>
        <v>Mayoritas</v>
      </c>
      <c r="T2233" s="27" t="str">
        <f>IFERROR(_xlfn.XLOOKUP($B2233,'Ownership Metrics'!$A:$A,'Ownership Metrics'!$I:$I),"")</f>
        <v>Sedang</v>
      </c>
      <c r="U2233" s="27">
        <f>IF(COUNTIFS($B$2:$B2233,$B2233,$D$2:$D2233,$D2233)=1,1,0)</f>
        <v>1</v>
      </c>
      <c r="V2233" s="27">
        <f t="shared" si="103"/>
        <v>1.45</v>
      </c>
      <c r="W2233" s="27">
        <f t="shared" si="104"/>
        <v>5</v>
      </c>
      <c r="X2233" s="27">
        <f t="shared" si="102"/>
        <v>1.4499997766999999</v>
      </c>
    </row>
    <row r="2234" spans="1:24" x14ac:dyDescent="0.25">
      <c r="A2234" s="26">
        <v>46265</v>
      </c>
      <c r="B2234" s="27" t="s">
        <v>10439</v>
      </c>
      <c r="C2234" s="27" t="s">
        <v>2472</v>
      </c>
      <c r="D2234" s="27" t="s">
        <v>1038</v>
      </c>
      <c r="E2234" s="27" t="s">
        <v>114</v>
      </c>
      <c r="F2234" s="27" t="s">
        <v>32</v>
      </c>
      <c r="G2234" s="27"/>
      <c r="H2234" s="27" t="s">
        <v>256</v>
      </c>
      <c r="I2234" s="28">
        <v>932767000</v>
      </c>
      <c r="J2234" s="28">
        <v>0</v>
      </c>
      <c r="K2234" s="28">
        <v>932767000</v>
      </c>
      <c r="L2234" s="29">
        <v>6.33</v>
      </c>
      <c r="M2234" s="29">
        <f>IFERROR(_xlfn.XLOOKUP($B2234,'Ownership Metrics'!$A:$A,'Ownership Metrics'!$B:$B),"")</f>
        <v>14.91</v>
      </c>
      <c r="N2234" s="28">
        <f>IFERROR(_xlfn.XLOOKUP($B2234,'Ownership Metrics'!$A:$A,'Ownership Metrics'!$C:$C),"")</f>
        <v>4218</v>
      </c>
      <c r="O2234" s="29">
        <f>IFERROR(_xlfn.XLOOKUP($B2234,'Ownership Metrics'!$A:$A,'Ownership Metrics'!$D:$D),"")</f>
        <v>64.42</v>
      </c>
      <c r="P2234" s="29">
        <f>IFERROR(_xlfn.XLOOKUP($B2234,'Ownership Metrics'!$A:$A,'Ownership Metrics'!$E:$E),"")</f>
        <v>74.36</v>
      </c>
      <c r="Q2234" s="30">
        <f>IFERROR(_xlfn.XLOOKUP($B2234,'Ownership Metrics'!$A:$A,'Ownership Metrics'!$F:$F),"")</f>
        <v>11</v>
      </c>
      <c r="R2234" s="30">
        <f>IFERROR(_xlfn.XLOOKUP($B2234,'Ownership Metrics'!$A:$A,'Ownership Metrics'!$G:$G),"")</f>
        <v>54</v>
      </c>
      <c r="S2234" s="27" t="str">
        <f>IFERROR(_xlfn.XLOOKUP($B2234,'Ownership Metrics'!$A:$A,'Ownership Metrics'!$H:$H),"")</f>
        <v>Mayoritas</v>
      </c>
      <c r="T2234" s="27" t="str">
        <f>IFERROR(_xlfn.XLOOKUP($B2234,'Ownership Metrics'!$A:$A,'Ownership Metrics'!$I:$I),"")</f>
        <v>Sedang</v>
      </c>
      <c r="U2234" s="27">
        <f>IF(COUNTIFS($B$2:$B2234,$B2234,$D$2:$D2234,$D2234)=1,1,0)</f>
        <v>1</v>
      </c>
      <c r="V2234" s="27">
        <f t="shared" si="103"/>
        <v>6.33</v>
      </c>
      <c r="W2234" s="27">
        <f t="shared" si="104"/>
        <v>2</v>
      </c>
      <c r="X2234" s="27">
        <f t="shared" si="102"/>
        <v>6.3299997766000002</v>
      </c>
    </row>
    <row r="2235" spans="1:24" x14ac:dyDescent="0.25">
      <c r="A2235" s="26">
        <v>46265</v>
      </c>
      <c r="B2235" s="27" t="s">
        <v>10439</v>
      </c>
      <c r="C2235" s="27" t="s">
        <v>2472</v>
      </c>
      <c r="D2235" s="27" t="s">
        <v>2477</v>
      </c>
      <c r="E2235" s="27" t="s">
        <v>35</v>
      </c>
      <c r="F2235" s="27" t="s">
        <v>23</v>
      </c>
      <c r="G2235" s="27" t="s">
        <v>36</v>
      </c>
      <c r="H2235" s="27" t="s">
        <v>24</v>
      </c>
      <c r="I2235" s="28">
        <v>202470351</v>
      </c>
      <c r="J2235" s="28">
        <v>0</v>
      </c>
      <c r="K2235" s="28">
        <v>202470351</v>
      </c>
      <c r="L2235" s="29">
        <v>1.37</v>
      </c>
      <c r="M2235" s="29">
        <f>IFERROR(_xlfn.XLOOKUP($B2235,'Ownership Metrics'!$A:$A,'Ownership Metrics'!$B:$B),"")</f>
        <v>14.91</v>
      </c>
      <c r="N2235" s="28">
        <f>IFERROR(_xlfn.XLOOKUP($B2235,'Ownership Metrics'!$A:$A,'Ownership Metrics'!$C:$C),"")</f>
        <v>4218</v>
      </c>
      <c r="O2235" s="29">
        <f>IFERROR(_xlfn.XLOOKUP($B2235,'Ownership Metrics'!$A:$A,'Ownership Metrics'!$D:$D),"")</f>
        <v>64.42</v>
      </c>
      <c r="P2235" s="29">
        <f>IFERROR(_xlfn.XLOOKUP($B2235,'Ownership Metrics'!$A:$A,'Ownership Metrics'!$E:$E),"")</f>
        <v>74.36</v>
      </c>
      <c r="Q2235" s="30">
        <f>IFERROR(_xlfn.XLOOKUP($B2235,'Ownership Metrics'!$A:$A,'Ownership Metrics'!$F:$F),"")</f>
        <v>11</v>
      </c>
      <c r="R2235" s="30">
        <f>IFERROR(_xlfn.XLOOKUP($B2235,'Ownership Metrics'!$A:$A,'Ownership Metrics'!$G:$G),"")</f>
        <v>54</v>
      </c>
      <c r="S2235" s="27" t="str">
        <f>IFERROR(_xlfn.XLOOKUP($B2235,'Ownership Metrics'!$A:$A,'Ownership Metrics'!$H:$H),"")</f>
        <v>Mayoritas</v>
      </c>
      <c r="T2235" s="27" t="str">
        <f>IFERROR(_xlfn.XLOOKUP($B2235,'Ownership Metrics'!$A:$A,'Ownership Metrics'!$I:$I),"")</f>
        <v>Sedang</v>
      </c>
      <c r="U2235" s="27">
        <f>IF(COUNTIFS($B$2:$B2235,$B2235,$D$2:$D2235,$D2235)=1,1,0)</f>
        <v>1</v>
      </c>
      <c r="V2235" s="27">
        <f t="shared" si="103"/>
        <v>1.37</v>
      </c>
      <c r="W2235" s="27">
        <f t="shared" si="104"/>
        <v>6</v>
      </c>
      <c r="X2235" s="27">
        <f t="shared" si="102"/>
        <v>1.3699997765</v>
      </c>
    </row>
    <row r="2236" spans="1:24" x14ac:dyDescent="0.25">
      <c r="A2236" s="26">
        <v>46265</v>
      </c>
      <c r="B2236" s="27" t="s">
        <v>10439</v>
      </c>
      <c r="C2236" s="27" t="s">
        <v>2472</v>
      </c>
      <c r="D2236" s="27" t="s">
        <v>2478</v>
      </c>
      <c r="E2236" s="27" t="s">
        <v>35</v>
      </c>
      <c r="F2236" s="27" t="s">
        <v>23</v>
      </c>
      <c r="G2236" s="27" t="s">
        <v>36</v>
      </c>
      <c r="H2236" s="27" t="s">
        <v>24</v>
      </c>
      <c r="I2236" s="28">
        <v>185041495</v>
      </c>
      <c r="J2236" s="28">
        <v>0</v>
      </c>
      <c r="K2236" s="28">
        <v>185041495</v>
      </c>
      <c r="L2236" s="29">
        <v>1.26</v>
      </c>
      <c r="M2236" s="29">
        <f>IFERROR(_xlfn.XLOOKUP($B2236,'Ownership Metrics'!$A:$A,'Ownership Metrics'!$B:$B),"")</f>
        <v>14.91</v>
      </c>
      <c r="N2236" s="28">
        <f>IFERROR(_xlfn.XLOOKUP($B2236,'Ownership Metrics'!$A:$A,'Ownership Metrics'!$C:$C),"")</f>
        <v>4218</v>
      </c>
      <c r="O2236" s="29">
        <f>IFERROR(_xlfn.XLOOKUP($B2236,'Ownership Metrics'!$A:$A,'Ownership Metrics'!$D:$D),"")</f>
        <v>64.42</v>
      </c>
      <c r="P2236" s="29">
        <f>IFERROR(_xlfn.XLOOKUP($B2236,'Ownership Metrics'!$A:$A,'Ownership Metrics'!$E:$E),"")</f>
        <v>74.36</v>
      </c>
      <c r="Q2236" s="30">
        <f>IFERROR(_xlfn.XLOOKUP($B2236,'Ownership Metrics'!$A:$A,'Ownership Metrics'!$F:$F),"")</f>
        <v>11</v>
      </c>
      <c r="R2236" s="30">
        <f>IFERROR(_xlfn.XLOOKUP($B2236,'Ownership Metrics'!$A:$A,'Ownership Metrics'!$G:$G),"")</f>
        <v>54</v>
      </c>
      <c r="S2236" s="27" t="str">
        <f>IFERROR(_xlfn.XLOOKUP($B2236,'Ownership Metrics'!$A:$A,'Ownership Metrics'!$H:$H),"")</f>
        <v>Mayoritas</v>
      </c>
      <c r="T2236" s="27" t="str">
        <f>IFERROR(_xlfn.XLOOKUP($B2236,'Ownership Metrics'!$A:$A,'Ownership Metrics'!$I:$I),"")</f>
        <v>Sedang</v>
      </c>
      <c r="U2236" s="27">
        <f>IF(COUNTIFS($B$2:$B2236,$B2236,$D$2:$D2236,$D2236)=1,1,0)</f>
        <v>1</v>
      </c>
      <c r="V2236" s="27">
        <f t="shared" si="103"/>
        <v>1.26</v>
      </c>
      <c r="W2236" s="27">
        <f t="shared" si="104"/>
        <v>8</v>
      </c>
      <c r="X2236" s="27">
        <f t="shared" si="102"/>
        <v>1.2599997763999999</v>
      </c>
    </row>
    <row r="2237" spans="1:24" x14ac:dyDescent="0.25">
      <c r="A2237" s="26">
        <v>46265</v>
      </c>
      <c r="B2237" s="27" t="s">
        <v>10439</v>
      </c>
      <c r="C2237" s="27" t="s">
        <v>2472</v>
      </c>
      <c r="D2237" s="27" t="s">
        <v>988</v>
      </c>
      <c r="E2237" s="27" t="s">
        <v>35</v>
      </c>
      <c r="F2237" s="27" t="s">
        <v>23</v>
      </c>
      <c r="G2237" s="27" t="s">
        <v>36</v>
      </c>
      <c r="H2237" s="27" t="s">
        <v>24</v>
      </c>
      <c r="I2237" s="28">
        <v>531523517</v>
      </c>
      <c r="J2237" s="28">
        <v>0</v>
      </c>
      <c r="K2237" s="28">
        <v>531523517</v>
      </c>
      <c r="L2237" s="29">
        <v>3.61</v>
      </c>
      <c r="M2237" s="29">
        <f>IFERROR(_xlfn.XLOOKUP($B2237,'Ownership Metrics'!$A:$A,'Ownership Metrics'!$B:$B),"")</f>
        <v>14.91</v>
      </c>
      <c r="N2237" s="28">
        <f>IFERROR(_xlfn.XLOOKUP($B2237,'Ownership Metrics'!$A:$A,'Ownership Metrics'!$C:$C),"")</f>
        <v>4218</v>
      </c>
      <c r="O2237" s="29">
        <f>IFERROR(_xlfn.XLOOKUP($B2237,'Ownership Metrics'!$A:$A,'Ownership Metrics'!$D:$D),"")</f>
        <v>64.42</v>
      </c>
      <c r="P2237" s="29">
        <f>IFERROR(_xlfn.XLOOKUP($B2237,'Ownership Metrics'!$A:$A,'Ownership Metrics'!$E:$E),"")</f>
        <v>74.36</v>
      </c>
      <c r="Q2237" s="30">
        <f>IFERROR(_xlfn.XLOOKUP($B2237,'Ownership Metrics'!$A:$A,'Ownership Metrics'!$F:$F),"")</f>
        <v>11</v>
      </c>
      <c r="R2237" s="30">
        <f>IFERROR(_xlfn.XLOOKUP($B2237,'Ownership Metrics'!$A:$A,'Ownership Metrics'!$G:$G),"")</f>
        <v>54</v>
      </c>
      <c r="S2237" s="27" t="str">
        <f>IFERROR(_xlfn.XLOOKUP($B2237,'Ownership Metrics'!$A:$A,'Ownership Metrics'!$H:$H),"")</f>
        <v>Mayoritas</v>
      </c>
      <c r="T2237" s="27" t="str">
        <f>IFERROR(_xlfn.XLOOKUP($B2237,'Ownership Metrics'!$A:$A,'Ownership Metrics'!$I:$I),"")</f>
        <v>Sedang</v>
      </c>
      <c r="U2237" s="27">
        <f>IF(COUNTIFS($B$2:$B2237,$B2237,$D$2:$D2237,$D2237)=1,1,0)</f>
        <v>1</v>
      </c>
      <c r="V2237" s="27">
        <f t="shared" si="103"/>
        <v>3.61</v>
      </c>
      <c r="W2237" s="27">
        <f t="shared" si="104"/>
        <v>3</v>
      </c>
      <c r="X2237" s="27">
        <f t="shared" si="102"/>
        <v>3.6099997763</v>
      </c>
    </row>
    <row r="2238" spans="1:24" x14ac:dyDescent="0.25">
      <c r="A2238" s="26">
        <v>46265</v>
      </c>
      <c r="B2238" s="27" t="s">
        <v>10439</v>
      </c>
      <c r="C2238" s="27" t="s">
        <v>2472</v>
      </c>
      <c r="D2238" s="27" t="s">
        <v>2479</v>
      </c>
      <c r="E2238" s="27" t="s">
        <v>72</v>
      </c>
      <c r="F2238" s="27" t="s">
        <v>32</v>
      </c>
      <c r="G2238" s="27"/>
      <c r="H2238" s="27" t="s">
        <v>62</v>
      </c>
      <c r="I2238" s="28">
        <v>281073781</v>
      </c>
      <c r="J2238" s="28">
        <v>0</v>
      </c>
      <c r="K2238" s="28">
        <v>281073781</v>
      </c>
      <c r="L2238" s="29">
        <v>1.91</v>
      </c>
      <c r="M2238" s="29">
        <f>IFERROR(_xlfn.XLOOKUP($B2238,'Ownership Metrics'!$A:$A,'Ownership Metrics'!$B:$B),"")</f>
        <v>14.91</v>
      </c>
      <c r="N2238" s="28">
        <f>IFERROR(_xlfn.XLOOKUP($B2238,'Ownership Metrics'!$A:$A,'Ownership Metrics'!$C:$C),"")</f>
        <v>4218</v>
      </c>
      <c r="O2238" s="29">
        <f>IFERROR(_xlfn.XLOOKUP($B2238,'Ownership Metrics'!$A:$A,'Ownership Metrics'!$D:$D),"")</f>
        <v>64.42</v>
      </c>
      <c r="P2238" s="29">
        <f>IFERROR(_xlfn.XLOOKUP($B2238,'Ownership Metrics'!$A:$A,'Ownership Metrics'!$E:$E),"")</f>
        <v>74.36</v>
      </c>
      <c r="Q2238" s="30">
        <f>IFERROR(_xlfn.XLOOKUP($B2238,'Ownership Metrics'!$A:$A,'Ownership Metrics'!$F:$F),"")</f>
        <v>11</v>
      </c>
      <c r="R2238" s="30">
        <f>IFERROR(_xlfn.XLOOKUP($B2238,'Ownership Metrics'!$A:$A,'Ownership Metrics'!$G:$G),"")</f>
        <v>54</v>
      </c>
      <c r="S2238" s="27" t="str">
        <f>IFERROR(_xlfn.XLOOKUP($B2238,'Ownership Metrics'!$A:$A,'Ownership Metrics'!$H:$H),"")</f>
        <v>Mayoritas</v>
      </c>
      <c r="T2238" s="27" t="str">
        <f>IFERROR(_xlfn.XLOOKUP($B2238,'Ownership Metrics'!$A:$A,'Ownership Metrics'!$I:$I),"")</f>
        <v>Sedang</v>
      </c>
      <c r="U2238" s="27">
        <f>IF(COUNTIFS($B$2:$B2238,$B2238,$D$2:$D2238,$D2238)=1,1,0)</f>
        <v>1</v>
      </c>
      <c r="V2238" s="27">
        <f t="shared" si="103"/>
        <v>1.91</v>
      </c>
      <c r="W2238" s="27">
        <f t="shared" si="104"/>
        <v>4</v>
      </c>
      <c r="X2238" s="27">
        <f t="shared" si="102"/>
        <v>1.9099997761999998</v>
      </c>
    </row>
    <row r="2239" spans="1:24" x14ac:dyDescent="0.25">
      <c r="A2239" s="26">
        <v>46265</v>
      </c>
      <c r="B2239" s="27" t="s">
        <v>10440</v>
      </c>
      <c r="C2239" s="27" t="s">
        <v>2481</v>
      </c>
      <c r="D2239" s="27" t="s">
        <v>2482</v>
      </c>
      <c r="E2239" s="27" t="s">
        <v>22</v>
      </c>
      <c r="F2239" s="27" t="s">
        <v>23</v>
      </c>
      <c r="G2239" s="27"/>
      <c r="H2239" s="27"/>
      <c r="I2239" s="28">
        <v>0</v>
      </c>
      <c r="J2239" s="28">
        <v>2237018320</v>
      </c>
      <c r="K2239" s="28">
        <v>2237018320</v>
      </c>
      <c r="L2239" s="29">
        <v>66.78</v>
      </c>
      <c r="M2239" s="29">
        <f>IFERROR(_xlfn.XLOOKUP($B2239,'Ownership Metrics'!$A:$A,'Ownership Metrics'!$B:$B),"")</f>
        <v>8.4700000000000006</v>
      </c>
      <c r="N2239" s="28">
        <f>IFERROR(_xlfn.XLOOKUP($B2239,'Ownership Metrics'!$A:$A,'Ownership Metrics'!$C:$C),"")</f>
        <v>4575</v>
      </c>
      <c r="O2239" s="29">
        <f>IFERROR(_xlfn.XLOOKUP($B2239,'Ownership Metrics'!$A:$A,'Ownership Metrics'!$D:$D),"")</f>
        <v>66.78</v>
      </c>
      <c r="P2239" s="29">
        <f>IFERROR(_xlfn.XLOOKUP($B2239,'Ownership Metrics'!$A:$A,'Ownership Metrics'!$E:$E),"")</f>
        <v>78.430000000000007</v>
      </c>
      <c r="Q2239" s="30">
        <f>IFERROR(_xlfn.XLOOKUP($B2239,'Ownership Metrics'!$A:$A,'Ownership Metrics'!$F:$F),"")</f>
        <v>7</v>
      </c>
      <c r="R2239" s="30">
        <f>IFERROR(_xlfn.XLOOKUP($B2239,'Ownership Metrics'!$A:$A,'Ownership Metrics'!$G:$G),"")</f>
        <v>62</v>
      </c>
      <c r="S2239" s="27" t="str">
        <f>IFERROR(_xlfn.XLOOKUP($B2239,'Ownership Metrics'!$A:$A,'Ownership Metrics'!$H:$H),"")</f>
        <v>Mayoritas</v>
      </c>
      <c r="T2239" s="27" t="str">
        <f>IFERROR(_xlfn.XLOOKUP($B2239,'Ownership Metrics'!$A:$A,'Ownership Metrics'!$I:$I),"")</f>
        <v>Tinggi</v>
      </c>
      <c r="U2239" s="27">
        <f>IF(COUNTIFS($B$2:$B2239,$B2239,$D$2:$D2239,$D2239)=1,1,0)</f>
        <v>1</v>
      </c>
      <c r="V2239" s="27">
        <f t="shared" si="103"/>
        <v>66.78</v>
      </c>
      <c r="W2239" s="27">
        <f t="shared" si="104"/>
        <v>1</v>
      </c>
      <c r="X2239" s="27">
        <f t="shared" si="102"/>
        <v>66.779999776099999</v>
      </c>
    </row>
    <row r="2240" spans="1:24" x14ac:dyDescent="0.25">
      <c r="A2240" s="26">
        <v>46265</v>
      </c>
      <c r="B2240" s="27" t="s">
        <v>10440</v>
      </c>
      <c r="C2240" s="27" t="s">
        <v>2481</v>
      </c>
      <c r="D2240" s="27" t="s">
        <v>63</v>
      </c>
      <c r="E2240" s="27" t="s">
        <v>26</v>
      </c>
      <c r="F2240" s="27" t="s">
        <v>32</v>
      </c>
      <c r="G2240" s="27"/>
      <c r="H2240" s="27" t="s">
        <v>64</v>
      </c>
      <c r="I2240" s="28">
        <v>231147000</v>
      </c>
      <c r="J2240" s="28">
        <v>0</v>
      </c>
      <c r="K2240" s="28">
        <v>231147000</v>
      </c>
      <c r="L2240" s="29">
        <v>6.9</v>
      </c>
      <c r="M2240" s="29">
        <f>IFERROR(_xlfn.XLOOKUP($B2240,'Ownership Metrics'!$A:$A,'Ownership Metrics'!$B:$B),"")</f>
        <v>8.4700000000000006</v>
      </c>
      <c r="N2240" s="28">
        <f>IFERROR(_xlfn.XLOOKUP($B2240,'Ownership Metrics'!$A:$A,'Ownership Metrics'!$C:$C),"")</f>
        <v>4575</v>
      </c>
      <c r="O2240" s="29">
        <f>IFERROR(_xlfn.XLOOKUP($B2240,'Ownership Metrics'!$A:$A,'Ownership Metrics'!$D:$D),"")</f>
        <v>66.78</v>
      </c>
      <c r="P2240" s="29">
        <f>IFERROR(_xlfn.XLOOKUP($B2240,'Ownership Metrics'!$A:$A,'Ownership Metrics'!$E:$E),"")</f>
        <v>78.430000000000007</v>
      </c>
      <c r="Q2240" s="30">
        <f>IFERROR(_xlfn.XLOOKUP($B2240,'Ownership Metrics'!$A:$A,'Ownership Metrics'!$F:$F),"")</f>
        <v>7</v>
      </c>
      <c r="R2240" s="30">
        <f>IFERROR(_xlfn.XLOOKUP($B2240,'Ownership Metrics'!$A:$A,'Ownership Metrics'!$G:$G),"")</f>
        <v>62</v>
      </c>
      <c r="S2240" s="27" t="str">
        <f>IFERROR(_xlfn.XLOOKUP($B2240,'Ownership Metrics'!$A:$A,'Ownership Metrics'!$H:$H),"")</f>
        <v>Mayoritas</v>
      </c>
      <c r="T2240" s="27" t="str">
        <f>IFERROR(_xlfn.XLOOKUP($B2240,'Ownership Metrics'!$A:$A,'Ownership Metrics'!$I:$I),"")</f>
        <v>Tinggi</v>
      </c>
      <c r="U2240" s="27">
        <f>IF(COUNTIFS($B$2:$B2240,$B2240,$D$2:$D2240,$D2240)=1,1,0)</f>
        <v>1</v>
      </c>
      <c r="V2240" s="27">
        <f t="shared" si="103"/>
        <v>6.9</v>
      </c>
      <c r="W2240" s="27">
        <f t="shared" si="104"/>
        <v>2</v>
      </c>
      <c r="X2240" s="27">
        <f t="shared" si="102"/>
        <v>6.8999997760000005</v>
      </c>
    </row>
    <row r="2241" spans="1:24" x14ac:dyDescent="0.25">
      <c r="A2241" s="26">
        <v>46265</v>
      </c>
      <c r="B2241" s="27" t="s">
        <v>10440</v>
      </c>
      <c r="C2241" s="27" t="s">
        <v>2481</v>
      </c>
      <c r="D2241" s="27" t="s">
        <v>2483</v>
      </c>
      <c r="E2241" s="27" t="s">
        <v>35</v>
      </c>
      <c r="F2241" s="27" t="s">
        <v>23</v>
      </c>
      <c r="G2241" s="27" t="s">
        <v>36</v>
      </c>
      <c r="H2241" s="27" t="s">
        <v>24</v>
      </c>
      <c r="I2241" s="28">
        <v>131490840</v>
      </c>
      <c r="J2241" s="28">
        <v>0</v>
      </c>
      <c r="K2241" s="28">
        <v>131490840</v>
      </c>
      <c r="L2241" s="29">
        <v>3.93</v>
      </c>
      <c r="M2241" s="29">
        <f>IFERROR(_xlfn.XLOOKUP($B2241,'Ownership Metrics'!$A:$A,'Ownership Metrics'!$B:$B),"")</f>
        <v>8.4700000000000006</v>
      </c>
      <c r="N2241" s="28">
        <f>IFERROR(_xlfn.XLOOKUP($B2241,'Ownership Metrics'!$A:$A,'Ownership Metrics'!$C:$C),"")</f>
        <v>4575</v>
      </c>
      <c r="O2241" s="29">
        <f>IFERROR(_xlfn.XLOOKUP($B2241,'Ownership Metrics'!$A:$A,'Ownership Metrics'!$D:$D),"")</f>
        <v>66.78</v>
      </c>
      <c r="P2241" s="29">
        <f>IFERROR(_xlfn.XLOOKUP($B2241,'Ownership Metrics'!$A:$A,'Ownership Metrics'!$E:$E),"")</f>
        <v>78.430000000000007</v>
      </c>
      <c r="Q2241" s="30">
        <f>IFERROR(_xlfn.XLOOKUP($B2241,'Ownership Metrics'!$A:$A,'Ownership Metrics'!$F:$F),"")</f>
        <v>7</v>
      </c>
      <c r="R2241" s="30">
        <f>IFERROR(_xlfn.XLOOKUP($B2241,'Ownership Metrics'!$A:$A,'Ownership Metrics'!$G:$G),"")</f>
        <v>62</v>
      </c>
      <c r="S2241" s="27" t="str">
        <f>IFERROR(_xlfn.XLOOKUP($B2241,'Ownership Metrics'!$A:$A,'Ownership Metrics'!$H:$H),"")</f>
        <v>Mayoritas</v>
      </c>
      <c r="T2241" s="27" t="str">
        <f>IFERROR(_xlfn.XLOOKUP($B2241,'Ownership Metrics'!$A:$A,'Ownership Metrics'!$I:$I),"")</f>
        <v>Tinggi</v>
      </c>
      <c r="U2241" s="27">
        <f>IF(COUNTIFS($B$2:$B2241,$B2241,$D$2:$D2241,$D2241)=1,1,0)</f>
        <v>1</v>
      </c>
      <c r="V2241" s="27">
        <f t="shared" si="103"/>
        <v>3.93</v>
      </c>
      <c r="W2241" s="27">
        <f t="shared" si="104"/>
        <v>4</v>
      </c>
      <c r="X2241" s="27">
        <f t="shared" si="102"/>
        <v>3.9299997759000003</v>
      </c>
    </row>
    <row r="2242" spans="1:24" x14ac:dyDescent="0.25">
      <c r="A2242" s="26">
        <v>46265</v>
      </c>
      <c r="B2242" s="27" t="s">
        <v>10440</v>
      </c>
      <c r="C2242" s="27" t="s">
        <v>2481</v>
      </c>
      <c r="D2242" s="27" t="s">
        <v>2484</v>
      </c>
      <c r="E2242" s="27" t="s">
        <v>35</v>
      </c>
      <c r="F2242" s="27" t="s">
        <v>23</v>
      </c>
      <c r="G2242" s="27" t="s">
        <v>36</v>
      </c>
      <c r="H2242" s="27"/>
      <c r="I2242" s="28">
        <v>131490840</v>
      </c>
      <c r="J2242" s="28">
        <v>0</v>
      </c>
      <c r="K2242" s="28">
        <v>131490840</v>
      </c>
      <c r="L2242" s="29">
        <v>3.93</v>
      </c>
      <c r="M2242" s="29">
        <f>IFERROR(_xlfn.XLOOKUP($B2242,'Ownership Metrics'!$A:$A,'Ownership Metrics'!$B:$B),"")</f>
        <v>8.4700000000000006</v>
      </c>
      <c r="N2242" s="28">
        <f>IFERROR(_xlfn.XLOOKUP($B2242,'Ownership Metrics'!$A:$A,'Ownership Metrics'!$C:$C),"")</f>
        <v>4575</v>
      </c>
      <c r="O2242" s="29">
        <f>IFERROR(_xlfn.XLOOKUP($B2242,'Ownership Metrics'!$A:$A,'Ownership Metrics'!$D:$D),"")</f>
        <v>66.78</v>
      </c>
      <c r="P2242" s="29">
        <f>IFERROR(_xlfn.XLOOKUP($B2242,'Ownership Metrics'!$A:$A,'Ownership Metrics'!$E:$E),"")</f>
        <v>78.430000000000007</v>
      </c>
      <c r="Q2242" s="30">
        <f>IFERROR(_xlfn.XLOOKUP($B2242,'Ownership Metrics'!$A:$A,'Ownership Metrics'!$F:$F),"")</f>
        <v>7</v>
      </c>
      <c r="R2242" s="30">
        <f>IFERROR(_xlfn.XLOOKUP($B2242,'Ownership Metrics'!$A:$A,'Ownership Metrics'!$G:$G),"")</f>
        <v>62</v>
      </c>
      <c r="S2242" s="27" t="str">
        <f>IFERROR(_xlfn.XLOOKUP($B2242,'Ownership Metrics'!$A:$A,'Ownership Metrics'!$H:$H),"")</f>
        <v>Mayoritas</v>
      </c>
      <c r="T2242" s="27" t="str">
        <f>IFERROR(_xlfn.XLOOKUP($B2242,'Ownership Metrics'!$A:$A,'Ownership Metrics'!$I:$I),"")</f>
        <v>Tinggi</v>
      </c>
      <c r="U2242" s="27">
        <f>IF(COUNTIFS($B$2:$B2242,$B2242,$D$2:$D2242,$D2242)=1,1,0)</f>
        <v>1</v>
      </c>
      <c r="V2242" s="27">
        <f t="shared" si="103"/>
        <v>3.93</v>
      </c>
      <c r="W2242" s="27">
        <f t="shared" si="104"/>
        <v>5</v>
      </c>
      <c r="X2242" s="27">
        <f t="shared" ref="X2242:X2305" si="105">$V2242-(ROW()*0.0000000001)</f>
        <v>3.9299997758000003</v>
      </c>
    </row>
    <row r="2243" spans="1:24" x14ac:dyDescent="0.25">
      <c r="A2243" s="26">
        <v>46265</v>
      </c>
      <c r="B2243" s="27" t="s">
        <v>10440</v>
      </c>
      <c r="C2243" s="27" t="s">
        <v>2481</v>
      </c>
      <c r="D2243" s="27" t="s">
        <v>2485</v>
      </c>
      <c r="E2243" s="27" t="s">
        <v>35</v>
      </c>
      <c r="F2243" s="27" t="s">
        <v>23</v>
      </c>
      <c r="G2243" s="27" t="s">
        <v>36</v>
      </c>
      <c r="H2243" s="27" t="s">
        <v>24</v>
      </c>
      <c r="I2243" s="28">
        <v>67482600</v>
      </c>
      <c r="J2243" s="28">
        <v>0</v>
      </c>
      <c r="K2243" s="28">
        <v>67482600</v>
      </c>
      <c r="L2243" s="29">
        <v>2.0099999999999998</v>
      </c>
      <c r="M2243" s="29">
        <f>IFERROR(_xlfn.XLOOKUP($B2243,'Ownership Metrics'!$A:$A,'Ownership Metrics'!$B:$B),"")</f>
        <v>8.4700000000000006</v>
      </c>
      <c r="N2243" s="28">
        <f>IFERROR(_xlfn.XLOOKUP($B2243,'Ownership Metrics'!$A:$A,'Ownership Metrics'!$C:$C),"")</f>
        <v>4575</v>
      </c>
      <c r="O2243" s="29">
        <f>IFERROR(_xlfn.XLOOKUP($B2243,'Ownership Metrics'!$A:$A,'Ownership Metrics'!$D:$D),"")</f>
        <v>66.78</v>
      </c>
      <c r="P2243" s="29">
        <f>IFERROR(_xlfn.XLOOKUP($B2243,'Ownership Metrics'!$A:$A,'Ownership Metrics'!$E:$E),"")</f>
        <v>78.430000000000007</v>
      </c>
      <c r="Q2243" s="30">
        <f>IFERROR(_xlfn.XLOOKUP($B2243,'Ownership Metrics'!$A:$A,'Ownership Metrics'!$F:$F),"")</f>
        <v>7</v>
      </c>
      <c r="R2243" s="30">
        <f>IFERROR(_xlfn.XLOOKUP($B2243,'Ownership Metrics'!$A:$A,'Ownership Metrics'!$G:$G),"")</f>
        <v>62</v>
      </c>
      <c r="S2243" s="27" t="str">
        <f>IFERROR(_xlfn.XLOOKUP($B2243,'Ownership Metrics'!$A:$A,'Ownership Metrics'!$H:$H),"")</f>
        <v>Mayoritas</v>
      </c>
      <c r="T2243" s="27" t="str">
        <f>IFERROR(_xlfn.XLOOKUP($B2243,'Ownership Metrics'!$A:$A,'Ownership Metrics'!$I:$I),"")</f>
        <v>Tinggi</v>
      </c>
      <c r="U2243" s="27">
        <f>IF(COUNTIFS($B$2:$B2243,$B2243,$D$2:$D2243,$D2243)=1,1,0)</f>
        <v>1</v>
      </c>
      <c r="V2243" s="27">
        <f t="shared" ref="V2243:V2306" si="106">SUMIFS($L$2:$L$10000,$B$2:$B$10000,$B2243,$D$2:$D$10000,$D2243)</f>
        <v>2.0099999999999998</v>
      </c>
      <c r="W2243" s="27">
        <f t="shared" ref="W2243:W2306" si="107">COUNTIFS($B$2:$B$10000,$B2243,$U$2:$U$10000,1,$X$2:$X$10000,"&gt;"&amp;$X2243)+1</f>
        <v>7</v>
      </c>
      <c r="X2243" s="27">
        <f t="shared" si="105"/>
        <v>2.0099997756999999</v>
      </c>
    </row>
    <row r="2244" spans="1:24" x14ac:dyDescent="0.25">
      <c r="A2244" s="26">
        <v>46265</v>
      </c>
      <c r="B2244" s="27" t="s">
        <v>10440</v>
      </c>
      <c r="C2244" s="27" t="s">
        <v>2481</v>
      </c>
      <c r="D2244" s="27" t="s">
        <v>2486</v>
      </c>
      <c r="E2244" s="27" t="s">
        <v>35</v>
      </c>
      <c r="F2244" s="27" t="s">
        <v>23</v>
      </c>
      <c r="G2244" s="27" t="s">
        <v>36</v>
      </c>
      <c r="H2244" s="27"/>
      <c r="I2244" s="28">
        <v>108095700</v>
      </c>
      <c r="J2244" s="28">
        <v>0</v>
      </c>
      <c r="K2244" s="28">
        <v>108095700</v>
      </c>
      <c r="L2244" s="29">
        <v>3.23</v>
      </c>
      <c r="M2244" s="29">
        <f>IFERROR(_xlfn.XLOOKUP($B2244,'Ownership Metrics'!$A:$A,'Ownership Metrics'!$B:$B),"")</f>
        <v>8.4700000000000006</v>
      </c>
      <c r="N2244" s="28">
        <f>IFERROR(_xlfn.XLOOKUP($B2244,'Ownership Metrics'!$A:$A,'Ownership Metrics'!$C:$C),"")</f>
        <v>4575</v>
      </c>
      <c r="O2244" s="29">
        <f>IFERROR(_xlfn.XLOOKUP($B2244,'Ownership Metrics'!$A:$A,'Ownership Metrics'!$D:$D),"")</f>
        <v>66.78</v>
      </c>
      <c r="P2244" s="29">
        <f>IFERROR(_xlfn.XLOOKUP($B2244,'Ownership Metrics'!$A:$A,'Ownership Metrics'!$E:$E),"")</f>
        <v>78.430000000000007</v>
      </c>
      <c r="Q2244" s="30">
        <f>IFERROR(_xlfn.XLOOKUP($B2244,'Ownership Metrics'!$A:$A,'Ownership Metrics'!$F:$F),"")</f>
        <v>7</v>
      </c>
      <c r="R2244" s="30">
        <f>IFERROR(_xlfn.XLOOKUP($B2244,'Ownership Metrics'!$A:$A,'Ownership Metrics'!$G:$G),"")</f>
        <v>62</v>
      </c>
      <c r="S2244" s="27" t="str">
        <f>IFERROR(_xlfn.XLOOKUP($B2244,'Ownership Metrics'!$A:$A,'Ownership Metrics'!$H:$H),"")</f>
        <v>Mayoritas</v>
      </c>
      <c r="T2244" s="27" t="str">
        <f>IFERROR(_xlfn.XLOOKUP($B2244,'Ownership Metrics'!$A:$A,'Ownership Metrics'!$I:$I),"")</f>
        <v>Tinggi</v>
      </c>
      <c r="U2244" s="27">
        <f>IF(COUNTIFS($B$2:$B2244,$B2244,$D$2:$D2244,$D2244)=1,1,0)</f>
        <v>1</v>
      </c>
      <c r="V2244" s="27">
        <f t="shared" si="106"/>
        <v>3.23</v>
      </c>
      <c r="W2244" s="27">
        <f t="shared" si="107"/>
        <v>6</v>
      </c>
      <c r="X2244" s="27">
        <f t="shared" si="105"/>
        <v>3.2299997756000001</v>
      </c>
    </row>
    <row r="2245" spans="1:24" x14ac:dyDescent="0.25">
      <c r="A2245" s="26">
        <v>46265</v>
      </c>
      <c r="B2245" s="27" t="s">
        <v>10440</v>
      </c>
      <c r="C2245" s="27" t="s">
        <v>2481</v>
      </c>
      <c r="D2245" s="27" t="s">
        <v>2487</v>
      </c>
      <c r="E2245" s="27" t="s">
        <v>35</v>
      </c>
      <c r="F2245" s="27" t="s">
        <v>23</v>
      </c>
      <c r="G2245" s="27" t="s">
        <v>36</v>
      </c>
      <c r="H2245" s="27" t="s">
        <v>24</v>
      </c>
      <c r="I2245" s="28">
        <v>159102500</v>
      </c>
      <c r="J2245" s="28">
        <v>0</v>
      </c>
      <c r="K2245" s="28">
        <v>159102500</v>
      </c>
      <c r="L2245" s="29">
        <v>4.75</v>
      </c>
      <c r="M2245" s="29">
        <f>IFERROR(_xlfn.XLOOKUP($B2245,'Ownership Metrics'!$A:$A,'Ownership Metrics'!$B:$B),"")</f>
        <v>8.4700000000000006</v>
      </c>
      <c r="N2245" s="28">
        <f>IFERROR(_xlfn.XLOOKUP($B2245,'Ownership Metrics'!$A:$A,'Ownership Metrics'!$C:$C),"")</f>
        <v>4575</v>
      </c>
      <c r="O2245" s="29">
        <f>IFERROR(_xlfn.XLOOKUP($B2245,'Ownership Metrics'!$A:$A,'Ownership Metrics'!$D:$D),"")</f>
        <v>66.78</v>
      </c>
      <c r="P2245" s="29">
        <f>IFERROR(_xlfn.XLOOKUP($B2245,'Ownership Metrics'!$A:$A,'Ownership Metrics'!$E:$E),"")</f>
        <v>78.430000000000007</v>
      </c>
      <c r="Q2245" s="30">
        <f>IFERROR(_xlfn.XLOOKUP($B2245,'Ownership Metrics'!$A:$A,'Ownership Metrics'!$F:$F),"")</f>
        <v>7</v>
      </c>
      <c r="R2245" s="30">
        <f>IFERROR(_xlfn.XLOOKUP($B2245,'Ownership Metrics'!$A:$A,'Ownership Metrics'!$G:$G),"")</f>
        <v>62</v>
      </c>
      <c r="S2245" s="27" t="str">
        <f>IFERROR(_xlfn.XLOOKUP($B2245,'Ownership Metrics'!$A:$A,'Ownership Metrics'!$H:$H),"")</f>
        <v>Mayoritas</v>
      </c>
      <c r="T2245" s="27" t="str">
        <f>IFERROR(_xlfn.XLOOKUP($B2245,'Ownership Metrics'!$A:$A,'Ownership Metrics'!$I:$I),"")</f>
        <v>Tinggi</v>
      </c>
      <c r="U2245" s="27">
        <f>IF(COUNTIFS($B$2:$B2245,$B2245,$D$2:$D2245,$D2245)=1,1,0)</f>
        <v>1</v>
      </c>
      <c r="V2245" s="27">
        <f t="shared" si="106"/>
        <v>4.75</v>
      </c>
      <c r="W2245" s="27">
        <f t="shared" si="107"/>
        <v>3</v>
      </c>
      <c r="X2245" s="27">
        <f t="shared" si="105"/>
        <v>4.7499997755000001</v>
      </c>
    </row>
    <row r="2246" spans="1:24" x14ac:dyDescent="0.25">
      <c r="A2246" s="26">
        <v>46265</v>
      </c>
      <c r="B2246" s="27" t="s">
        <v>10441</v>
      </c>
      <c r="C2246" s="27" t="s">
        <v>2489</v>
      </c>
      <c r="D2246" s="27" t="s">
        <v>2490</v>
      </c>
      <c r="E2246" s="27" t="s">
        <v>22</v>
      </c>
      <c r="F2246" s="27" t="s">
        <v>23</v>
      </c>
      <c r="G2246" s="27"/>
      <c r="H2246" s="27" t="s">
        <v>24</v>
      </c>
      <c r="I2246" s="28">
        <v>20465500</v>
      </c>
      <c r="J2246" s="28">
        <v>0</v>
      </c>
      <c r="K2246" s="28">
        <v>20465500</v>
      </c>
      <c r="L2246" s="29">
        <v>1.17</v>
      </c>
      <c r="M2246" s="29">
        <f>IFERROR(_xlfn.XLOOKUP($B2246,'Ownership Metrics'!$A:$A,'Ownership Metrics'!$B:$B),"")</f>
        <v>12.62</v>
      </c>
      <c r="N2246" s="28">
        <f>IFERROR(_xlfn.XLOOKUP($B2246,'Ownership Metrics'!$A:$A,'Ownership Metrics'!$C:$C),"")</f>
        <v>1181</v>
      </c>
      <c r="O2246" s="29">
        <f>IFERROR(_xlfn.XLOOKUP($B2246,'Ownership Metrics'!$A:$A,'Ownership Metrics'!$D:$D),"")</f>
        <v>21.07</v>
      </c>
      <c r="P2246" s="29">
        <f>IFERROR(_xlfn.XLOOKUP($B2246,'Ownership Metrics'!$A:$A,'Ownership Metrics'!$E:$E),"")</f>
        <v>48.65</v>
      </c>
      <c r="Q2246" s="30">
        <f>IFERROR(_xlfn.XLOOKUP($B2246,'Ownership Metrics'!$A:$A,'Ownership Metrics'!$F:$F),"")</f>
        <v>10</v>
      </c>
      <c r="R2246" s="30">
        <f>IFERROR(_xlfn.XLOOKUP($B2246,'Ownership Metrics'!$A:$A,'Ownership Metrics'!$G:$G),"")</f>
        <v>33</v>
      </c>
      <c r="S2246" s="27" t="str">
        <f>IFERROR(_xlfn.XLOOKUP($B2246,'Ownership Metrics'!$A:$A,'Ownership Metrics'!$H:$H),"")</f>
        <v>Moderat</v>
      </c>
      <c r="T2246" s="27" t="str">
        <f>IFERROR(_xlfn.XLOOKUP($B2246,'Ownership Metrics'!$A:$A,'Ownership Metrics'!$I:$I),"")</f>
        <v>Sedang</v>
      </c>
      <c r="U2246" s="27">
        <f>IF(COUNTIFS($B$2:$B2246,$B2246,$D$2:$D2246,$D2246)=1,1,0)</f>
        <v>1</v>
      </c>
      <c r="V2246" s="27">
        <f t="shared" si="106"/>
        <v>1.17</v>
      </c>
      <c r="W2246" s="27">
        <f t="shared" si="107"/>
        <v>9</v>
      </c>
      <c r="X2246" s="27">
        <f t="shared" si="105"/>
        <v>1.1699997754</v>
      </c>
    </row>
    <row r="2247" spans="1:24" x14ac:dyDescent="0.25">
      <c r="A2247" s="26">
        <v>46265</v>
      </c>
      <c r="B2247" s="27" t="s">
        <v>10441</v>
      </c>
      <c r="C2247" s="27" t="s">
        <v>2489</v>
      </c>
      <c r="D2247" s="27" t="s">
        <v>2491</v>
      </c>
      <c r="E2247" s="27" t="s">
        <v>1571</v>
      </c>
      <c r="F2247" s="27" t="s">
        <v>23</v>
      </c>
      <c r="G2247" s="27"/>
      <c r="H2247" s="27" t="s">
        <v>24</v>
      </c>
      <c r="I2247" s="28">
        <v>25336200</v>
      </c>
      <c r="J2247" s="28">
        <v>0</v>
      </c>
      <c r="K2247" s="28">
        <v>25336200</v>
      </c>
      <c r="L2247" s="29">
        <v>1.45</v>
      </c>
      <c r="M2247" s="29">
        <f>IFERROR(_xlfn.XLOOKUP($B2247,'Ownership Metrics'!$A:$A,'Ownership Metrics'!$B:$B),"")</f>
        <v>12.62</v>
      </c>
      <c r="N2247" s="28">
        <f>IFERROR(_xlfn.XLOOKUP($B2247,'Ownership Metrics'!$A:$A,'Ownership Metrics'!$C:$C),"")</f>
        <v>1181</v>
      </c>
      <c r="O2247" s="29">
        <f>IFERROR(_xlfn.XLOOKUP($B2247,'Ownership Metrics'!$A:$A,'Ownership Metrics'!$D:$D),"")</f>
        <v>21.07</v>
      </c>
      <c r="P2247" s="29">
        <f>IFERROR(_xlfn.XLOOKUP($B2247,'Ownership Metrics'!$A:$A,'Ownership Metrics'!$E:$E),"")</f>
        <v>48.65</v>
      </c>
      <c r="Q2247" s="30">
        <f>IFERROR(_xlfn.XLOOKUP($B2247,'Ownership Metrics'!$A:$A,'Ownership Metrics'!$F:$F),"")</f>
        <v>10</v>
      </c>
      <c r="R2247" s="30">
        <f>IFERROR(_xlfn.XLOOKUP($B2247,'Ownership Metrics'!$A:$A,'Ownership Metrics'!$G:$G),"")</f>
        <v>33</v>
      </c>
      <c r="S2247" s="27" t="str">
        <f>IFERROR(_xlfn.XLOOKUP($B2247,'Ownership Metrics'!$A:$A,'Ownership Metrics'!$H:$H),"")</f>
        <v>Moderat</v>
      </c>
      <c r="T2247" s="27" t="str">
        <f>IFERROR(_xlfn.XLOOKUP($B2247,'Ownership Metrics'!$A:$A,'Ownership Metrics'!$I:$I),"")</f>
        <v>Sedang</v>
      </c>
      <c r="U2247" s="27">
        <f>IF(COUNTIFS($B$2:$B2247,$B2247,$D$2:$D2247,$D2247)=1,1,0)</f>
        <v>1</v>
      </c>
      <c r="V2247" s="27">
        <f t="shared" si="106"/>
        <v>1.45</v>
      </c>
      <c r="W2247" s="27">
        <f t="shared" si="107"/>
        <v>8</v>
      </c>
      <c r="X2247" s="27">
        <f t="shared" si="105"/>
        <v>1.4499997753</v>
      </c>
    </row>
    <row r="2248" spans="1:24" x14ac:dyDescent="0.25">
      <c r="A2248" s="26">
        <v>46265</v>
      </c>
      <c r="B2248" s="27" t="s">
        <v>10441</v>
      </c>
      <c r="C2248" s="27" t="s">
        <v>2489</v>
      </c>
      <c r="D2248" s="27" t="s">
        <v>2492</v>
      </c>
      <c r="E2248" s="27" t="s">
        <v>35</v>
      </c>
      <c r="F2248" s="27" t="s">
        <v>23</v>
      </c>
      <c r="G2248" s="27" t="s">
        <v>36</v>
      </c>
      <c r="H2248" s="27" t="s">
        <v>24</v>
      </c>
      <c r="I2248" s="28">
        <v>67163100</v>
      </c>
      <c r="J2248" s="28">
        <v>0</v>
      </c>
      <c r="K2248" s="28">
        <v>67163100</v>
      </c>
      <c r="L2248" s="29">
        <v>3.85</v>
      </c>
      <c r="M2248" s="29">
        <f>IFERROR(_xlfn.XLOOKUP($B2248,'Ownership Metrics'!$A:$A,'Ownership Metrics'!$B:$B),"")</f>
        <v>12.62</v>
      </c>
      <c r="N2248" s="28">
        <f>IFERROR(_xlfn.XLOOKUP($B2248,'Ownership Metrics'!$A:$A,'Ownership Metrics'!$C:$C),"")</f>
        <v>1181</v>
      </c>
      <c r="O2248" s="29">
        <f>IFERROR(_xlfn.XLOOKUP($B2248,'Ownership Metrics'!$A:$A,'Ownership Metrics'!$D:$D),"")</f>
        <v>21.07</v>
      </c>
      <c r="P2248" s="29">
        <f>IFERROR(_xlfn.XLOOKUP($B2248,'Ownership Metrics'!$A:$A,'Ownership Metrics'!$E:$E),"")</f>
        <v>48.65</v>
      </c>
      <c r="Q2248" s="30">
        <f>IFERROR(_xlfn.XLOOKUP($B2248,'Ownership Metrics'!$A:$A,'Ownership Metrics'!$F:$F),"")</f>
        <v>10</v>
      </c>
      <c r="R2248" s="30">
        <f>IFERROR(_xlfn.XLOOKUP($B2248,'Ownership Metrics'!$A:$A,'Ownership Metrics'!$G:$G),"")</f>
        <v>33</v>
      </c>
      <c r="S2248" s="27" t="str">
        <f>IFERROR(_xlfn.XLOOKUP($B2248,'Ownership Metrics'!$A:$A,'Ownership Metrics'!$H:$H),"")</f>
        <v>Moderat</v>
      </c>
      <c r="T2248" s="27" t="str">
        <f>IFERROR(_xlfn.XLOOKUP($B2248,'Ownership Metrics'!$A:$A,'Ownership Metrics'!$I:$I),"")</f>
        <v>Sedang</v>
      </c>
      <c r="U2248" s="27">
        <f>IF(COUNTIFS($B$2:$B2248,$B2248,$D$2:$D2248,$D2248)=1,1,0)</f>
        <v>1</v>
      </c>
      <c r="V2248" s="27">
        <f t="shared" si="106"/>
        <v>3.85</v>
      </c>
      <c r="W2248" s="27">
        <f t="shared" si="107"/>
        <v>7</v>
      </c>
      <c r="X2248" s="27">
        <f t="shared" si="105"/>
        <v>3.8499997752000001</v>
      </c>
    </row>
    <row r="2249" spans="1:24" x14ac:dyDescent="0.25">
      <c r="A2249" s="26">
        <v>46265</v>
      </c>
      <c r="B2249" s="27" t="s">
        <v>10441</v>
      </c>
      <c r="C2249" s="27" t="s">
        <v>2489</v>
      </c>
      <c r="D2249" s="27" t="s">
        <v>2493</v>
      </c>
      <c r="E2249" s="27" t="s">
        <v>35</v>
      </c>
      <c r="F2249" s="27" t="s">
        <v>23</v>
      </c>
      <c r="G2249" s="27" t="s">
        <v>36</v>
      </c>
      <c r="H2249" s="27" t="s">
        <v>24</v>
      </c>
      <c r="I2249" s="28">
        <v>367246000</v>
      </c>
      <c r="J2249" s="28">
        <v>0</v>
      </c>
      <c r="K2249" s="28">
        <v>367246000</v>
      </c>
      <c r="L2249" s="29">
        <v>21.07</v>
      </c>
      <c r="M2249" s="29">
        <f>IFERROR(_xlfn.XLOOKUP($B2249,'Ownership Metrics'!$A:$A,'Ownership Metrics'!$B:$B),"")</f>
        <v>12.62</v>
      </c>
      <c r="N2249" s="28">
        <f>IFERROR(_xlfn.XLOOKUP($B2249,'Ownership Metrics'!$A:$A,'Ownership Metrics'!$C:$C),"")</f>
        <v>1181</v>
      </c>
      <c r="O2249" s="29">
        <f>IFERROR(_xlfn.XLOOKUP($B2249,'Ownership Metrics'!$A:$A,'Ownership Metrics'!$D:$D),"")</f>
        <v>21.07</v>
      </c>
      <c r="P2249" s="29">
        <f>IFERROR(_xlfn.XLOOKUP($B2249,'Ownership Metrics'!$A:$A,'Ownership Metrics'!$E:$E),"")</f>
        <v>48.65</v>
      </c>
      <c r="Q2249" s="30">
        <f>IFERROR(_xlfn.XLOOKUP($B2249,'Ownership Metrics'!$A:$A,'Ownership Metrics'!$F:$F),"")</f>
        <v>10</v>
      </c>
      <c r="R2249" s="30">
        <f>IFERROR(_xlfn.XLOOKUP($B2249,'Ownership Metrics'!$A:$A,'Ownership Metrics'!$G:$G),"")</f>
        <v>33</v>
      </c>
      <c r="S2249" s="27" t="str">
        <f>IFERROR(_xlfn.XLOOKUP($B2249,'Ownership Metrics'!$A:$A,'Ownership Metrics'!$H:$H),"")</f>
        <v>Moderat</v>
      </c>
      <c r="T2249" s="27" t="str">
        <f>IFERROR(_xlfn.XLOOKUP($B2249,'Ownership Metrics'!$A:$A,'Ownership Metrics'!$I:$I),"")</f>
        <v>Sedang</v>
      </c>
      <c r="U2249" s="27">
        <f>IF(COUNTIFS($B$2:$B2249,$B2249,$D$2:$D2249,$D2249)=1,1,0)</f>
        <v>1</v>
      </c>
      <c r="V2249" s="27">
        <f t="shared" si="106"/>
        <v>21.07</v>
      </c>
      <c r="W2249" s="27">
        <f t="shared" si="107"/>
        <v>1</v>
      </c>
      <c r="X2249" s="27">
        <f t="shared" si="105"/>
        <v>21.069999775100001</v>
      </c>
    </row>
    <row r="2250" spans="1:24" x14ac:dyDescent="0.25">
      <c r="A2250" s="26">
        <v>46265</v>
      </c>
      <c r="B2250" s="27" t="s">
        <v>10441</v>
      </c>
      <c r="C2250" s="27" t="s">
        <v>2489</v>
      </c>
      <c r="D2250" s="27" t="s">
        <v>2494</v>
      </c>
      <c r="E2250" s="27" t="s">
        <v>35</v>
      </c>
      <c r="F2250" s="27" t="s">
        <v>23</v>
      </c>
      <c r="G2250" s="27" t="s">
        <v>36</v>
      </c>
      <c r="H2250" s="27" t="s">
        <v>24</v>
      </c>
      <c r="I2250" s="28">
        <v>195200000</v>
      </c>
      <c r="J2250" s="28">
        <v>0</v>
      </c>
      <c r="K2250" s="28">
        <v>195200000</v>
      </c>
      <c r="L2250" s="29">
        <v>11.2</v>
      </c>
      <c r="M2250" s="29">
        <f>IFERROR(_xlfn.XLOOKUP($B2250,'Ownership Metrics'!$A:$A,'Ownership Metrics'!$B:$B),"")</f>
        <v>12.62</v>
      </c>
      <c r="N2250" s="28">
        <f>IFERROR(_xlfn.XLOOKUP($B2250,'Ownership Metrics'!$A:$A,'Ownership Metrics'!$C:$C),"")</f>
        <v>1181</v>
      </c>
      <c r="O2250" s="29">
        <f>IFERROR(_xlfn.XLOOKUP($B2250,'Ownership Metrics'!$A:$A,'Ownership Metrics'!$D:$D),"")</f>
        <v>21.07</v>
      </c>
      <c r="P2250" s="29">
        <f>IFERROR(_xlfn.XLOOKUP($B2250,'Ownership Metrics'!$A:$A,'Ownership Metrics'!$E:$E),"")</f>
        <v>48.65</v>
      </c>
      <c r="Q2250" s="30">
        <f>IFERROR(_xlfn.XLOOKUP($B2250,'Ownership Metrics'!$A:$A,'Ownership Metrics'!$F:$F),"")</f>
        <v>10</v>
      </c>
      <c r="R2250" s="30">
        <f>IFERROR(_xlfn.XLOOKUP($B2250,'Ownership Metrics'!$A:$A,'Ownership Metrics'!$G:$G),"")</f>
        <v>33</v>
      </c>
      <c r="S2250" s="27" t="str">
        <f>IFERROR(_xlfn.XLOOKUP($B2250,'Ownership Metrics'!$A:$A,'Ownership Metrics'!$H:$H),"")</f>
        <v>Moderat</v>
      </c>
      <c r="T2250" s="27" t="str">
        <f>IFERROR(_xlfn.XLOOKUP($B2250,'Ownership Metrics'!$A:$A,'Ownership Metrics'!$I:$I),"")</f>
        <v>Sedang</v>
      </c>
      <c r="U2250" s="27">
        <f>IF(COUNTIFS($B$2:$B2250,$B2250,$D$2:$D2250,$D2250)=1,1,0)</f>
        <v>1</v>
      </c>
      <c r="V2250" s="27">
        <f t="shared" si="106"/>
        <v>11.2</v>
      </c>
      <c r="W2250" s="27">
        <f t="shared" si="107"/>
        <v>3</v>
      </c>
      <c r="X2250" s="27">
        <f t="shared" si="105"/>
        <v>11.199999774999998</v>
      </c>
    </row>
    <row r="2251" spans="1:24" x14ac:dyDescent="0.25">
      <c r="A2251" s="26">
        <v>46265</v>
      </c>
      <c r="B2251" s="27" t="s">
        <v>10441</v>
      </c>
      <c r="C2251" s="27" t="s">
        <v>2489</v>
      </c>
      <c r="D2251" s="27" t="s">
        <v>2495</v>
      </c>
      <c r="E2251" s="27" t="s">
        <v>35</v>
      </c>
      <c r="F2251" s="27" t="s">
        <v>23</v>
      </c>
      <c r="G2251" s="27" t="s">
        <v>36</v>
      </c>
      <c r="H2251" s="27" t="s">
        <v>24</v>
      </c>
      <c r="I2251" s="28">
        <v>176944000</v>
      </c>
      <c r="J2251" s="28">
        <v>0</v>
      </c>
      <c r="K2251" s="28">
        <v>176944000</v>
      </c>
      <c r="L2251" s="29">
        <v>10.15</v>
      </c>
      <c r="M2251" s="29">
        <f>IFERROR(_xlfn.XLOOKUP($B2251,'Ownership Metrics'!$A:$A,'Ownership Metrics'!$B:$B),"")</f>
        <v>12.62</v>
      </c>
      <c r="N2251" s="28">
        <f>IFERROR(_xlfn.XLOOKUP($B2251,'Ownership Metrics'!$A:$A,'Ownership Metrics'!$C:$C),"")</f>
        <v>1181</v>
      </c>
      <c r="O2251" s="29">
        <f>IFERROR(_xlfn.XLOOKUP($B2251,'Ownership Metrics'!$A:$A,'Ownership Metrics'!$D:$D),"")</f>
        <v>21.07</v>
      </c>
      <c r="P2251" s="29">
        <f>IFERROR(_xlfn.XLOOKUP($B2251,'Ownership Metrics'!$A:$A,'Ownership Metrics'!$E:$E),"")</f>
        <v>48.65</v>
      </c>
      <c r="Q2251" s="30">
        <f>IFERROR(_xlfn.XLOOKUP($B2251,'Ownership Metrics'!$A:$A,'Ownership Metrics'!$F:$F),"")</f>
        <v>10</v>
      </c>
      <c r="R2251" s="30">
        <f>IFERROR(_xlfn.XLOOKUP($B2251,'Ownership Metrics'!$A:$A,'Ownership Metrics'!$G:$G),"")</f>
        <v>33</v>
      </c>
      <c r="S2251" s="27" t="str">
        <f>IFERROR(_xlfn.XLOOKUP($B2251,'Ownership Metrics'!$A:$A,'Ownership Metrics'!$H:$H),"")</f>
        <v>Moderat</v>
      </c>
      <c r="T2251" s="27" t="str">
        <f>IFERROR(_xlfn.XLOOKUP($B2251,'Ownership Metrics'!$A:$A,'Ownership Metrics'!$I:$I),"")</f>
        <v>Sedang</v>
      </c>
      <c r="U2251" s="27">
        <f>IF(COUNTIFS($B$2:$B2251,$B2251,$D$2:$D2251,$D2251)=1,1,0)</f>
        <v>1</v>
      </c>
      <c r="V2251" s="27">
        <f t="shared" si="106"/>
        <v>10.15</v>
      </c>
      <c r="W2251" s="27">
        <f t="shared" si="107"/>
        <v>5</v>
      </c>
      <c r="X2251" s="27">
        <f t="shared" si="105"/>
        <v>10.149999774899999</v>
      </c>
    </row>
    <row r="2252" spans="1:24" x14ac:dyDescent="0.25">
      <c r="A2252" s="26">
        <v>46265</v>
      </c>
      <c r="B2252" s="27" t="s">
        <v>10441</v>
      </c>
      <c r="C2252" s="27" t="s">
        <v>2489</v>
      </c>
      <c r="D2252" s="27" t="s">
        <v>2496</v>
      </c>
      <c r="E2252" s="27" t="s">
        <v>35</v>
      </c>
      <c r="F2252" s="27" t="s">
        <v>23</v>
      </c>
      <c r="G2252" s="27" t="s">
        <v>36</v>
      </c>
      <c r="H2252" s="27" t="s">
        <v>24</v>
      </c>
      <c r="I2252" s="28">
        <v>195200000</v>
      </c>
      <c r="J2252" s="28">
        <v>0</v>
      </c>
      <c r="K2252" s="28">
        <v>195200000</v>
      </c>
      <c r="L2252" s="29">
        <v>11.2</v>
      </c>
      <c r="M2252" s="29">
        <f>IFERROR(_xlfn.XLOOKUP($B2252,'Ownership Metrics'!$A:$A,'Ownership Metrics'!$B:$B),"")</f>
        <v>12.62</v>
      </c>
      <c r="N2252" s="28">
        <f>IFERROR(_xlfn.XLOOKUP($B2252,'Ownership Metrics'!$A:$A,'Ownership Metrics'!$C:$C),"")</f>
        <v>1181</v>
      </c>
      <c r="O2252" s="29">
        <f>IFERROR(_xlfn.XLOOKUP($B2252,'Ownership Metrics'!$A:$A,'Ownership Metrics'!$D:$D),"")</f>
        <v>21.07</v>
      </c>
      <c r="P2252" s="29">
        <f>IFERROR(_xlfn.XLOOKUP($B2252,'Ownership Metrics'!$A:$A,'Ownership Metrics'!$E:$E),"")</f>
        <v>48.65</v>
      </c>
      <c r="Q2252" s="30">
        <f>IFERROR(_xlfn.XLOOKUP($B2252,'Ownership Metrics'!$A:$A,'Ownership Metrics'!$F:$F),"")</f>
        <v>10</v>
      </c>
      <c r="R2252" s="30">
        <f>IFERROR(_xlfn.XLOOKUP($B2252,'Ownership Metrics'!$A:$A,'Ownership Metrics'!$G:$G),"")</f>
        <v>33</v>
      </c>
      <c r="S2252" s="27" t="str">
        <f>IFERROR(_xlfn.XLOOKUP($B2252,'Ownership Metrics'!$A:$A,'Ownership Metrics'!$H:$H),"")</f>
        <v>Moderat</v>
      </c>
      <c r="T2252" s="27" t="str">
        <f>IFERROR(_xlfn.XLOOKUP($B2252,'Ownership Metrics'!$A:$A,'Ownership Metrics'!$I:$I),"")</f>
        <v>Sedang</v>
      </c>
      <c r="U2252" s="27">
        <f>IF(COUNTIFS($B$2:$B2252,$B2252,$D$2:$D2252,$D2252)=1,1,0)</f>
        <v>1</v>
      </c>
      <c r="V2252" s="27">
        <f t="shared" si="106"/>
        <v>11.2</v>
      </c>
      <c r="W2252" s="27">
        <f t="shared" si="107"/>
        <v>4</v>
      </c>
      <c r="X2252" s="27">
        <f t="shared" si="105"/>
        <v>11.199999774799998</v>
      </c>
    </row>
    <row r="2253" spans="1:24" x14ac:dyDescent="0.25">
      <c r="A2253" s="26">
        <v>46265</v>
      </c>
      <c r="B2253" s="27" t="s">
        <v>10441</v>
      </c>
      <c r="C2253" s="27" t="s">
        <v>2489</v>
      </c>
      <c r="D2253" s="27" t="s">
        <v>2497</v>
      </c>
      <c r="E2253" s="27" t="s">
        <v>35</v>
      </c>
      <c r="F2253" s="27" t="s">
        <v>23</v>
      </c>
      <c r="G2253" s="27" t="s">
        <v>36</v>
      </c>
      <c r="H2253" s="27" t="s">
        <v>24</v>
      </c>
      <c r="I2253" s="28">
        <v>285410000</v>
      </c>
      <c r="J2253" s="28">
        <v>0</v>
      </c>
      <c r="K2253" s="28">
        <v>285410000</v>
      </c>
      <c r="L2253" s="29">
        <v>16.38</v>
      </c>
      <c r="M2253" s="29">
        <f>IFERROR(_xlfn.XLOOKUP($B2253,'Ownership Metrics'!$A:$A,'Ownership Metrics'!$B:$B),"")</f>
        <v>12.62</v>
      </c>
      <c r="N2253" s="28">
        <f>IFERROR(_xlfn.XLOOKUP($B2253,'Ownership Metrics'!$A:$A,'Ownership Metrics'!$C:$C),"")</f>
        <v>1181</v>
      </c>
      <c r="O2253" s="29">
        <f>IFERROR(_xlfn.XLOOKUP($B2253,'Ownership Metrics'!$A:$A,'Ownership Metrics'!$D:$D),"")</f>
        <v>21.07</v>
      </c>
      <c r="P2253" s="29">
        <f>IFERROR(_xlfn.XLOOKUP($B2253,'Ownership Metrics'!$A:$A,'Ownership Metrics'!$E:$E),"")</f>
        <v>48.65</v>
      </c>
      <c r="Q2253" s="30">
        <f>IFERROR(_xlfn.XLOOKUP($B2253,'Ownership Metrics'!$A:$A,'Ownership Metrics'!$F:$F),"")</f>
        <v>10</v>
      </c>
      <c r="R2253" s="30">
        <f>IFERROR(_xlfn.XLOOKUP($B2253,'Ownership Metrics'!$A:$A,'Ownership Metrics'!$G:$G),"")</f>
        <v>33</v>
      </c>
      <c r="S2253" s="27" t="str">
        <f>IFERROR(_xlfn.XLOOKUP($B2253,'Ownership Metrics'!$A:$A,'Ownership Metrics'!$H:$H),"")</f>
        <v>Moderat</v>
      </c>
      <c r="T2253" s="27" t="str">
        <f>IFERROR(_xlfn.XLOOKUP($B2253,'Ownership Metrics'!$A:$A,'Ownership Metrics'!$I:$I),"")</f>
        <v>Sedang</v>
      </c>
      <c r="U2253" s="27">
        <f>IF(COUNTIFS($B$2:$B2253,$B2253,$D$2:$D2253,$D2253)=1,1,0)</f>
        <v>1</v>
      </c>
      <c r="V2253" s="27">
        <f t="shared" si="106"/>
        <v>16.38</v>
      </c>
      <c r="W2253" s="27">
        <f t="shared" si="107"/>
        <v>2</v>
      </c>
      <c r="X2253" s="27">
        <f t="shared" si="105"/>
        <v>16.3799997747</v>
      </c>
    </row>
    <row r="2254" spans="1:24" x14ac:dyDescent="0.25">
      <c r="A2254" s="26">
        <v>46265</v>
      </c>
      <c r="B2254" s="27" t="s">
        <v>10441</v>
      </c>
      <c r="C2254" s="27" t="s">
        <v>2489</v>
      </c>
      <c r="D2254" s="27" t="s">
        <v>1174</v>
      </c>
      <c r="E2254" s="27" t="s">
        <v>44</v>
      </c>
      <c r="F2254" s="27" t="s">
        <v>23</v>
      </c>
      <c r="G2254" s="27"/>
      <c r="H2254" s="27" t="s">
        <v>24</v>
      </c>
      <c r="I2254" s="28">
        <v>20465600</v>
      </c>
      <c r="J2254" s="28">
        <v>0</v>
      </c>
      <c r="K2254" s="28">
        <v>20465600</v>
      </c>
      <c r="L2254" s="29">
        <v>1.17</v>
      </c>
      <c r="M2254" s="29">
        <f>IFERROR(_xlfn.XLOOKUP($B2254,'Ownership Metrics'!$A:$A,'Ownership Metrics'!$B:$B),"")</f>
        <v>12.62</v>
      </c>
      <c r="N2254" s="28">
        <f>IFERROR(_xlfn.XLOOKUP($B2254,'Ownership Metrics'!$A:$A,'Ownership Metrics'!$C:$C),"")</f>
        <v>1181</v>
      </c>
      <c r="O2254" s="29">
        <f>IFERROR(_xlfn.XLOOKUP($B2254,'Ownership Metrics'!$A:$A,'Ownership Metrics'!$D:$D),"")</f>
        <v>21.07</v>
      </c>
      <c r="P2254" s="29">
        <f>IFERROR(_xlfn.XLOOKUP($B2254,'Ownership Metrics'!$A:$A,'Ownership Metrics'!$E:$E),"")</f>
        <v>48.65</v>
      </c>
      <c r="Q2254" s="30">
        <f>IFERROR(_xlfn.XLOOKUP($B2254,'Ownership Metrics'!$A:$A,'Ownership Metrics'!$F:$F),"")</f>
        <v>10</v>
      </c>
      <c r="R2254" s="30">
        <f>IFERROR(_xlfn.XLOOKUP($B2254,'Ownership Metrics'!$A:$A,'Ownership Metrics'!$G:$G),"")</f>
        <v>33</v>
      </c>
      <c r="S2254" s="27" t="str">
        <f>IFERROR(_xlfn.XLOOKUP($B2254,'Ownership Metrics'!$A:$A,'Ownership Metrics'!$H:$H),"")</f>
        <v>Moderat</v>
      </c>
      <c r="T2254" s="27" t="str">
        <f>IFERROR(_xlfn.XLOOKUP($B2254,'Ownership Metrics'!$A:$A,'Ownership Metrics'!$I:$I),"")</f>
        <v>Sedang</v>
      </c>
      <c r="U2254" s="27">
        <f>IF(COUNTIFS($B$2:$B2254,$B2254,$D$2:$D2254,$D2254)=1,1,0)</f>
        <v>1</v>
      </c>
      <c r="V2254" s="27">
        <f t="shared" si="106"/>
        <v>1.17</v>
      </c>
      <c r="W2254" s="27">
        <f t="shared" si="107"/>
        <v>10</v>
      </c>
      <c r="X2254" s="27">
        <f t="shared" si="105"/>
        <v>1.1699997745999999</v>
      </c>
    </row>
    <row r="2255" spans="1:24" x14ac:dyDescent="0.25">
      <c r="A2255" s="26">
        <v>46265</v>
      </c>
      <c r="B2255" s="27" t="s">
        <v>10441</v>
      </c>
      <c r="C2255" s="27" t="s">
        <v>2489</v>
      </c>
      <c r="D2255" s="27" t="s">
        <v>2401</v>
      </c>
      <c r="E2255" s="27" t="s">
        <v>67</v>
      </c>
      <c r="F2255" s="27" t="s">
        <v>23</v>
      </c>
      <c r="G2255" s="27"/>
      <c r="H2255" s="27" t="s">
        <v>24</v>
      </c>
      <c r="I2255" s="28">
        <v>169710300</v>
      </c>
      <c r="J2255" s="28">
        <v>0</v>
      </c>
      <c r="K2255" s="28">
        <v>169710300</v>
      </c>
      <c r="L2255" s="29">
        <v>9.74</v>
      </c>
      <c r="M2255" s="29">
        <f>IFERROR(_xlfn.XLOOKUP($B2255,'Ownership Metrics'!$A:$A,'Ownership Metrics'!$B:$B),"")</f>
        <v>12.62</v>
      </c>
      <c r="N2255" s="28">
        <f>IFERROR(_xlfn.XLOOKUP($B2255,'Ownership Metrics'!$A:$A,'Ownership Metrics'!$C:$C),"")</f>
        <v>1181</v>
      </c>
      <c r="O2255" s="29">
        <f>IFERROR(_xlfn.XLOOKUP($B2255,'Ownership Metrics'!$A:$A,'Ownership Metrics'!$D:$D),"")</f>
        <v>21.07</v>
      </c>
      <c r="P2255" s="29">
        <f>IFERROR(_xlfn.XLOOKUP($B2255,'Ownership Metrics'!$A:$A,'Ownership Metrics'!$E:$E),"")</f>
        <v>48.65</v>
      </c>
      <c r="Q2255" s="30">
        <f>IFERROR(_xlfn.XLOOKUP($B2255,'Ownership Metrics'!$A:$A,'Ownership Metrics'!$F:$F),"")</f>
        <v>10</v>
      </c>
      <c r="R2255" s="30">
        <f>IFERROR(_xlfn.XLOOKUP($B2255,'Ownership Metrics'!$A:$A,'Ownership Metrics'!$G:$G),"")</f>
        <v>33</v>
      </c>
      <c r="S2255" s="27" t="str">
        <f>IFERROR(_xlfn.XLOOKUP($B2255,'Ownership Metrics'!$A:$A,'Ownership Metrics'!$H:$H),"")</f>
        <v>Moderat</v>
      </c>
      <c r="T2255" s="27" t="str">
        <f>IFERROR(_xlfn.XLOOKUP($B2255,'Ownership Metrics'!$A:$A,'Ownership Metrics'!$I:$I),"")</f>
        <v>Sedang</v>
      </c>
      <c r="U2255" s="27">
        <f>IF(COUNTIFS($B$2:$B2255,$B2255,$D$2:$D2255,$D2255)=1,1,0)</f>
        <v>1</v>
      </c>
      <c r="V2255" s="27">
        <f t="shared" si="106"/>
        <v>9.74</v>
      </c>
      <c r="W2255" s="27">
        <f t="shared" si="107"/>
        <v>6</v>
      </c>
      <c r="X2255" s="27">
        <f t="shared" si="105"/>
        <v>9.7399997745000011</v>
      </c>
    </row>
    <row r="2256" spans="1:24" x14ac:dyDescent="0.25">
      <c r="A2256" s="26">
        <v>46265</v>
      </c>
      <c r="B2256" s="27" t="s">
        <v>10442</v>
      </c>
      <c r="C2256" s="27" t="s">
        <v>2499</v>
      </c>
      <c r="D2256" s="27" t="s">
        <v>2282</v>
      </c>
      <c r="E2256" s="27" t="s">
        <v>22</v>
      </c>
      <c r="F2256" s="27" t="s">
        <v>23</v>
      </c>
      <c r="G2256" s="27"/>
      <c r="H2256" s="27" t="s">
        <v>24</v>
      </c>
      <c r="I2256" s="28">
        <v>3710709980</v>
      </c>
      <c r="J2256" s="28">
        <v>0</v>
      </c>
      <c r="K2256" s="28">
        <v>3710709980</v>
      </c>
      <c r="L2256" s="29">
        <v>6.04</v>
      </c>
      <c r="M2256" s="29">
        <f>IFERROR(_xlfn.XLOOKUP($B2256,'Ownership Metrics'!$A:$A,'Ownership Metrics'!$B:$B),"")</f>
        <v>15.69</v>
      </c>
      <c r="N2256" s="28">
        <f>IFERROR(_xlfn.XLOOKUP($B2256,'Ownership Metrics'!$A:$A,'Ownership Metrics'!$C:$C),"")</f>
        <v>1044</v>
      </c>
      <c r="O2256" s="29">
        <f>IFERROR(_xlfn.XLOOKUP($B2256,'Ownership Metrics'!$A:$A,'Ownership Metrics'!$D:$D),"")</f>
        <v>21.88</v>
      </c>
      <c r="P2256" s="29">
        <f>IFERROR(_xlfn.XLOOKUP($B2256,'Ownership Metrics'!$A:$A,'Ownership Metrics'!$E:$E),"")</f>
        <v>47.56</v>
      </c>
      <c r="Q2256" s="30">
        <f>IFERROR(_xlfn.XLOOKUP($B2256,'Ownership Metrics'!$A:$A,'Ownership Metrics'!$F:$F),"")</f>
        <v>11</v>
      </c>
      <c r="R2256" s="30">
        <f>IFERROR(_xlfn.XLOOKUP($B2256,'Ownership Metrics'!$A:$A,'Ownership Metrics'!$G:$G),"")</f>
        <v>31</v>
      </c>
      <c r="S2256" s="27" t="str">
        <f>IFERROR(_xlfn.XLOOKUP($B2256,'Ownership Metrics'!$A:$A,'Ownership Metrics'!$H:$H),"")</f>
        <v>Moderat</v>
      </c>
      <c r="T2256" s="27" t="str">
        <f>IFERROR(_xlfn.XLOOKUP($B2256,'Ownership Metrics'!$A:$A,'Ownership Metrics'!$I:$I),"")</f>
        <v>Sedang</v>
      </c>
      <c r="U2256" s="27">
        <f>IF(COUNTIFS($B$2:$B2256,$B2256,$D$2:$D2256,$D2256)=1,1,0)</f>
        <v>1</v>
      </c>
      <c r="V2256" s="27">
        <f t="shared" si="106"/>
        <v>6.04</v>
      </c>
      <c r="W2256" s="27">
        <f t="shared" si="107"/>
        <v>6</v>
      </c>
      <c r="X2256" s="27">
        <f t="shared" si="105"/>
        <v>6.0399997744</v>
      </c>
    </row>
    <row r="2257" spans="1:24" x14ac:dyDescent="0.25">
      <c r="A2257" s="26">
        <v>46265</v>
      </c>
      <c r="B2257" s="27" t="s">
        <v>10442</v>
      </c>
      <c r="C2257" s="27" t="s">
        <v>2499</v>
      </c>
      <c r="D2257" s="27" t="s">
        <v>390</v>
      </c>
      <c r="E2257" s="27" t="s">
        <v>22</v>
      </c>
      <c r="F2257" s="27" t="s">
        <v>23</v>
      </c>
      <c r="G2257" s="27"/>
      <c r="H2257" s="27" t="s">
        <v>24</v>
      </c>
      <c r="I2257" s="28">
        <v>8654560360</v>
      </c>
      <c r="J2257" s="28">
        <v>0</v>
      </c>
      <c r="K2257" s="28">
        <v>8654560360</v>
      </c>
      <c r="L2257" s="29">
        <v>14.09</v>
      </c>
      <c r="M2257" s="29">
        <f>IFERROR(_xlfn.XLOOKUP($B2257,'Ownership Metrics'!$A:$A,'Ownership Metrics'!$B:$B),"")</f>
        <v>15.69</v>
      </c>
      <c r="N2257" s="28">
        <f>IFERROR(_xlfn.XLOOKUP($B2257,'Ownership Metrics'!$A:$A,'Ownership Metrics'!$C:$C),"")</f>
        <v>1044</v>
      </c>
      <c r="O2257" s="29">
        <f>IFERROR(_xlfn.XLOOKUP($B2257,'Ownership Metrics'!$A:$A,'Ownership Metrics'!$D:$D),"")</f>
        <v>21.88</v>
      </c>
      <c r="P2257" s="29">
        <f>IFERROR(_xlfn.XLOOKUP($B2257,'Ownership Metrics'!$A:$A,'Ownership Metrics'!$E:$E),"")</f>
        <v>47.56</v>
      </c>
      <c r="Q2257" s="30">
        <f>IFERROR(_xlfn.XLOOKUP($B2257,'Ownership Metrics'!$A:$A,'Ownership Metrics'!$F:$F),"")</f>
        <v>11</v>
      </c>
      <c r="R2257" s="30">
        <f>IFERROR(_xlfn.XLOOKUP($B2257,'Ownership Metrics'!$A:$A,'Ownership Metrics'!$G:$G),"")</f>
        <v>31</v>
      </c>
      <c r="S2257" s="27" t="str">
        <f>IFERROR(_xlfn.XLOOKUP($B2257,'Ownership Metrics'!$A:$A,'Ownership Metrics'!$H:$H),"")</f>
        <v>Moderat</v>
      </c>
      <c r="T2257" s="27" t="str">
        <f>IFERROR(_xlfn.XLOOKUP($B2257,'Ownership Metrics'!$A:$A,'Ownership Metrics'!$I:$I),"")</f>
        <v>Sedang</v>
      </c>
      <c r="U2257" s="27">
        <f>IF(COUNTIFS($B$2:$B2257,$B2257,$D$2:$D2257,$D2257)=1,1,0)</f>
        <v>1</v>
      </c>
      <c r="V2257" s="27">
        <f t="shared" si="106"/>
        <v>14.09</v>
      </c>
      <c r="W2257" s="27">
        <f t="shared" si="107"/>
        <v>2</v>
      </c>
      <c r="X2257" s="27">
        <f t="shared" si="105"/>
        <v>14.089999774300001</v>
      </c>
    </row>
    <row r="2258" spans="1:24" x14ac:dyDescent="0.25">
      <c r="A2258" s="26">
        <v>46265</v>
      </c>
      <c r="B2258" s="27" t="s">
        <v>10442</v>
      </c>
      <c r="C2258" s="27" t="s">
        <v>2499</v>
      </c>
      <c r="D2258" s="27" t="s">
        <v>2500</v>
      </c>
      <c r="E2258" s="27" t="s">
        <v>22</v>
      </c>
      <c r="F2258" s="27" t="s">
        <v>32</v>
      </c>
      <c r="G2258" s="27"/>
      <c r="H2258" s="27" t="s">
        <v>64</v>
      </c>
      <c r="I2258" s="28">
        <v>2821978671</v>
      </c>
      <c r="J2258" s="28">
        <v>0</v>
      </c>
      <c r="K2258" s="28">
        <v>2821978671</v>
      </c>
      <c r="L2258" s="29">
        <v>4.59</v>
      </c>
      <c r="M2258" s="29">
        <f>IFERROR(_xlfn.XLOOKUP($B2258,'Ownership Metrics'!$A:$A,'Ownership Metrics'!$B:$B),"")</f>
        <v>15.69</v>
      </c>
      <c r="N2258" s="28">
        <f>IFERROR(_xlfn.XLOOKUP($B2258,'Ownership Metrics'!$A:$A,'Ownership Metrics'!$C:$C),"")</f>
        <v>1044</v>
      </c>
      <c r="O2258" s="29">
        <f>IFERROR(_xlfn.XLOOKUP($B2258,'Ownership Metrics'!$A:$A,'Ownership Metrics'!$D:$D),"")</f>
        <v>21.88</v>
      </c>
      <c r="P2258" s="29">
        <f>IFERROR(_xlfn.XLOOKUP($B2258,'Ownership Metrics'!$A:$A,'Ownership Metrics'!$E:$E),"")</f>
        <v>47.56</v>
      </c>
      <c r="Q2258" s="30">
        <f>IFERROR(_xlfn.XLOOKUP($B2258,'Ownership Metrics'!$A:$A,'Ownership Metrics'!$F:$F),"")</f>
        <v>11</v>
      </c>
      <c r="R2258" s="30">
        <f>IFERROR(_xlfn.XLOOKUP($B2258,'Ownership Metrics'!$A:$A,'Ownership Metrics'!$G:$G),"")</f>
        <v>31</v>
      </c>
      <c r="S2258" s="27" t="str">
        <f>IFERROR(_xlfn.XLOOKUP($B2258,'Ownership Metrics'!$A:$A,'Ownership Metrics'!$H:$H),"")</f>
        <v>Moderat</v>
      </c>
      <c r="T2258" s="27" t="str">
        <f>IFERROR(_xlfn.XLOOKUP($B2258,'Ownership Metrics'!$A:$A,'Ownership Metrics'!$I:$I),"")</f>
        <v>Sedang</v>
      </c>
      <c r="U2258" s="27">
        <f>IF(COUNTIFS($B$2:$B2258,$B2258,$D$2:$D2258,$D2258)=1,1,0)</f>
        <v>1</v>
      </c>
      <c r="V2258" s="27">
        <f t="shared" si="106"/>
        <v>4.59</v>
      </c>
      <c r="W2258" s="27">
        <f t="shared" si="107"/>
        <v>8</v>
      </c>
      <c r="X2258" s="27">
        <f t="shared" si="105"/>
        <v>4.5899997741999998</v>
      </c>
    </row>
    <row r="2259" spans="1:24" x14ac:dyDescent="0.25">
      <c r="A2259" s="26">
        <v>46265</v>
      </c>
      <c r="B2259" s="27" t="s">
        <v>10442</v>
      </c>
      <c r="C2259" s="27" t="s">
        <v>2499</v>
      </c>
      <c r="D2259" s="27" t="s">
        <v>962</v>
      </c>
      <c r="E2259" s="27" t="s">
        <v>114</v>
      </c>
      <c r="F2259" s="27" t="s">
        <v>32</v>
      </c>
      <c r="G2259" s="27"/>
      <c r="H2259" s="27" t="s">
        <v>64</v>
      </c>
      <c r="I2259" s="28">
        <v>621917516</v>
      </c>
      <c r="J2259" s="28">
        <v>0</v>
      </c>
      <c r="K2259" s="28">
        <v>621917516</v>
      </c>
      <c r="L2259" s="29">
        <v>1.01</v>
      </c>
      <c r="M2259" s="29">
        <f>IFERROR(_xlfn.XLOOKUP($B2259,'Ownership Metrics'!$A:$A,'Ownership Metrics'!$B:$B),"")</f>
        <v>15.69</v>
      </c>
      <c r="N2259" s="28">
        <f>IFERROR(_xlfn.XLOOKUP($B2259,'Ownership Metrics'!$A:$A,'Ownership Metrics'!$C:$C),"")</f>
        <v>1044</v>
      </c>
      <c r="O2259" s="29">
        <f>IFERROR(_xlfn.XLOOKUP($B2259,'Ownership Metrics'!$A:$A,'Ownership Metrics'!$D:$D),"")</f>
        <v>21.88</v>
      </c>
      <c r="P2259" s="29">
        <f>IFERROR(_xlfn.XLOOKUP($B2259,'Ownership Metrics'!$A:$A,'Ownership Metrics'!$E:$E),"")</f>
        <v>47.56</v>
      </c>
      <c r="Q2259" s="30">
        <f>IFERROR(_xlfn.XLOOKUP($B2259,'Ownership Metrics'!$A:$A,'Ownership Metrics'!$F:$F),"")</f>
        <v>11</v>
      </c>
      <c r="R2259" s="30">
        <f>IFERROR(_xlfn.XLOOKUP($B2259,'Ownership Metrics'!$A:$A,'Ownership Metrics'!$G:$G),"")</f>
        <v>31</v>
      </c>
      <c r="S2259" s="27" t="str">
        <f>IFERROR(_xlfn.XLOOKUP($B2259,'Ownership Metrics'!$A:$A,'Ownership Metrics'!$H:$H),"")</f>
        <v>Moderat</v>
      </c>
      <c r="T2259" s="27" t="str">
        <f>IFERROR(_xlfn.XLOOKUP($B2259,'Ownership Metrics'!$A:$A,'Ownership Metrics'!$I:$I),"")</f>
        <v>Sedang</v>
      </c>
      <c r="U2259" s="27">
        <f>IF(COUNTIFS($B$2:$B2259,$B2259,$D$2:$D2259,$D2259)=1,1,0)</f>
        <v>1</v>
      </c>
      <c r="V2259" s="27">
        <f t="shared" si="106"/>
        <v>1.01</v>
      </c>
      <c r="W2259" s="27">
        <f t="shared" si="107"/>
        <v>11</v>
      </c>
      <c r="X2259" s="27">
        <f t="shared" si="105"/>
        <v>1.0099997741</v>
      </c>
    </row>
    <row r="2260" spans="1:24" x14ac:dyDescent="0.25">
      <c r="A2260" s="26">
        <v>46265</v>
      </c>
      <c r="B2260" s="27" t="s">
        <v>10442</v>
      </c>
      <c r="C2260" s="27" t="s">
        <v>2499</v>
      </c>
      <c r="D2260" s="27" t="s">
        <v>1037</v>
      </c>
      <c r="E2260" s="27" t="s">
        <v>114</v>
      </c>
      <c r="F2260" s="27" t="s">
        <v>32</v>
      </c>
      <c r="G2260" s="27"/>
      <c r="H2260" s="27" t="s">
        <v>64</v>
      </c>
      <c r="I2260" s="28">
        <v>988925000</v>
      </c>
      <c r="J2260" s="28">
        <v>0</v>
      </c>
      <c r="K2260" s="28">
        <v>988925000</v>
      </c>
      <c r="L2260" s="29">
        <v>1.61</v>
      </c>
      <c r="M2260" s="29">
        <f>IFERROR(_xlfn.XLOOKUP($B2260,'Ownership Metrics'!$A:$A,'Ownership Metrics'!$B:$B),"")</f>
        <v>15.69</v>
      </c>
      <c r="N2260" s="28">
        <f>IFERROR(_xlfn.XLOOKUP($B2260,'Ownership Metrics'!$A:$A,'Ownership Metrics'!$C:$C),"")</f>
        <v>1044</v>
      </c>
      <c r="O2260" s="29">
        <f>IFERROR(_xlfn.XLOOKUP($B2260,'Ownership Metrics'!$A:$A,'Ownership Metrics'!$D:$D),"")</f>
        <v>21.88</v>
      </c>
      <c r="P2260" s="29">
        <f>IFERROR(_xlfn.XLOOKUP($B2260,'Ownership Metrics'!$A:$A,'Ownership Metrics'!$E:$E),"")</f>
        <v>47.56</v>
      </c>
      <c r="Q2260" s="30">
        <f>IFERROR(_xlfn.XLOOKUP($B2260,'Ownership Metrics'!$A:$A,'Ownership Metrics'!$F:$F),"")</f>
        <v>11</v>
      </c>
      <c r="R2260" s="30">
        <f>IFERROR(_xlfn.XLOOKUP($B2260,'Ownership Metrics'!$A:$A,'Ownership Metrics'!$G:$G),"")</f>
        <v>31</v>
      </c>
      <c r="S2260" s="27" t="str">
        <f>IFERROR(_xlfn.XLOOKUP($B2260,'Ownership Metrics'!$A:$A,'Ownership Metrics'!$H:$H),"")</f>
        <v>Moderat</v>
      </c>
      <c r="T2260" s="27" t="str">
        <f>IFERROR(_xlfn.XLOOKUP($B2260,'Ownership Metrics'!$A:$A,'Ownership Metrics'!$I:$I),"")</f>
        <v>Sedang</v>
      </c>
      <c r="U2260" s="27">
        <f>IF(COUNTIFS($B$2:$B2260,$B2260,$D$2:$D2260,$D2260)=1,1,0)</f>
        <v>1</v>
      </c>
      <c r="V2260" s="27">
        <f t="shared" si="106"/>
        <v>1.61</v>
      </c>
      <c r="W2260" s="27">
        <f t="shared" si="107"/>
        <v>10</v>
      </c>
      <c r="X2260" s="27">
        <f t="shared" si="105"/>
        <v>1.6099997740000001</v>
      </c>
    </row>
    <row r="2261" spans="1:24" x14ac:dyDescent="0.25">
      <c r="A2261" s="26">
        <v>46265</v>
      </c>
      <c r="B2261" s="27" t="s">
        <v>10442</v>
      </c>
      <c r="C2261" s="27" t="s">
        <v>2499</v>
      </c>
      <c r="D2261" s="27" t="s">
        <v>2501</v>
      </c>
      <c r="E2261" s="27" t="s">
        <v>35</v>
      </c>
      <c r="F2261" s="27" t="s">
        <v>23</v>
      </c>
      <c r="G2261" s="27" t="s">
        <v>36</v>
      </c>
      <c r="H2261" s="27" t="s">
        <v>24</v>
      </c>
      <c r="I2261" s="28">
        <v>7117889090</v>
      </c>
      <c r="J2261" s="28">
        <v>0</v>
      </c>
      <c r="K2261" s="28">
        <v>7117889090</v>
      </c>
      <c r="L2261" s="29">
        <v>11.59</v>
      </c>
      <c r="M2261" s="29">
        <f>IFERROR(_xlfn.XLOOKUP($B2261,'Ownership Metrics'!$A:$A,'Ownership Metrics'!$B:$B),"")</f>
        <v>15.69</v>
      </c>
      <c r="N2261" s="28">
        <f>IFERROR(_xlfn.XLOOKUP($B2261,'Ownership Metrics'!$A:$A,'Ownership Metrics'!$C:$C),"")</f>
        <v>1044</v>
      </c>
      <c r="O2261" s="29">
        <f>IFERROR(_xlfn.XLOOKUP($B2261,'Ownership Metrics'!$A:$A,'Ownership Metrics'!$D:$D),"")</f>
        <v>21.88</v>
      </c>
      <c r="P2261" s="29">
        <f>IFERROR(_xlfn.XLOOKUP($B2261,'Ownership Metrics'!$A:$A,'Ownership Metrics'!$E:$E),"")</f>
        <v>47.56</v>
      </c>
      <c r="Q2261" s="30">
        <f>IFERROR(_xlfn.XLOOKUP($B2261,'Ownership Metrics'!$A:$A,'Ownership Metrics'!$F:$F),"")</f>
        <v>11</v>
      </c>
      <c r="R2261" s="30">
        <f>IFERROR(_xlfn.XLOOKUP($B2261,'Ownership Metrics'!$A:$A,'Ownership Metrics'!$G:$G),"")</f>
        <v>31</v>
      </c>
      <c r="S2261" s="27" t="str">
        <f>IFERROR(_xlfn.XLOOKUP($B2261,'Ownership Metrics'!$A:$A,'Ownership Metrics'!$H:$H),"")</f>
        <v>Moderat</v>
      </c>
      <c r="T2261" s="27" t="str">
        <f>IFERROR(_xlfn.XLOOKUP($B2261,'Ownership Metrics'!$A:$A,'Ownership Metrics'!$I:$I),"")</f>
        <v>Sedang</v>
      </c>
      <c r="U2261" s="27">
        <f>IF(COUNTIFS($B$2:$B2261,$B2261,$D$2:$D2261,$D2261)=1,1,0)</f>
        <v>1</v>
      </c>
      <c r="V2261" s="27">
        <f t="shared" si="106"/>
        <v>11.59</v>
      </c>
      <c r="W2261" s="27">
        <f t="shared" si="107"/>
        <v>3</v>
      </c>
      <c r="X2261" s="27">
        <f t="shared" si="105"/>
        <v>11.589999773900001</v>
      </c>
    </row>
    <row r="2262" spans="1:24" x14ac:dyDescent="0.25">
      <c r="A2262" s="26">
        <v>46265</v>
      </c>
      <c r="B2262" s="27" t="s">
        <v>10442</v>
      </c>
      <c r="C2262" s="27" t="s">
        <v>2499</v>
      </c>
      <c r="D2262" s="27" t="s">
        <v>2502</v>
      </c>
      <c r="E2262" s="27" t="s">
        <v>35</v>
      </c>
      <c r="F2262" s="27" t="s">
        <v>23</v>
      </c>
      <c r="G2262" s="27" t="s">
        <v>36</v>
      </c>
      <c r="H2262" s="27" t="s">
        <v>24</v>
      </c>
      <c r="I2262" s="28">
        <v>2901559040</v>
      </c>
      <c r="J2262" s="28">
        <v>0</v>
      </c>
      <c r="K2262" s="28">
        <v>2901559040</v>
      </c>
      <c r="L2262" s="29">
        <v>4.72</v>
      </c>
      <c r="M2262" s="29">
        <f>IFERROR(_xlfn.XLOOKUP($B2262,'Ownership Metrics'!$A:$A,'Ownership Metrics'!$B:$B),"")</f>
        <v>15.69</v>
      </c>
      <c r="N2262" s="28">
        <f>IFERROR(_xlfn.XLOOKUP($B2262,'Ownership Metrics'!$A:$A,'Ownership Metrics'!$C:$C),"")</f>
        <v>1044</v>
      </c>
      <c r="O2262" s="29">
        <f>IFERROR(_xlfn.XLOOKUP($B2262,'Ownership Metrics'!$A:$A,'Ownership Metrics'!$D:$D),"")</f>
        <v>21.88</v>
      </c>
      <c r="P2262" s="29">
        <f>IFERROR(_xlfn.XLOOKUP($B2262,'Ownership Metrics'!$A:$A,'Ownership Metrics'!$E:$E),"")</f>
        <v>47.56</v>
      </c>
      <c r="Q2262" s="30">
        <f>IFERROR(_xlfn.XLOOKUP($B2262,'Ownership Metrics'!$A:$A,'Ownership Metrics'!$F:$F),"")</f>
        <v>11</v>
      </c>
      <c r="R2262" s="30">
        <f>IFERROR(_xlfn.XLOOKUP($B2262,'Ownership Metrics'!$A:$A,'Ownership Metrics'!$G:$G),"")</f>
        <v>31</v>
      </c>
      <c r="S2262" s="27" t="str">
        <f>IFERROR(_xlfn.XLOOKUP($B2262,'Ownership Metrics'!$A:$A,'Ownership Metrics'!$H:$H),"")</f>
        <v>Moderat</v>
      </c>
      <c r="T2262" s="27" t="str">
        <f>IFERROR(_xlfn.XLOOKUP($B2262,'Ownership Metrics'!$A:$A,'Ownership Metrics'!$I:$I),"")</f>
        <v>Sedang</v>
      </c>
      <c r="U2262" s="27">
        <f>IF(COUNTIFS($B$2:$B2262,$B2262,$D$2:$D2262,$D2262)=1,1,0)</f>
        <v>1</v>
      </c>
      <c r="V2262" s="27">
        <f t="shared" si="106"/>
        <v>4.72</v>
      </c>
      <c r="W2262" s="27">
        <f t="shared" si="107"/>
        <v>7</v>
      </c>
      <c r="X2262" s="27">
        <f t="shared" si="105"/>
        <v>4.7199997737999997</v>
      </c>
    </row>
    <row r="2263" spans="1:24" x14ac:dyDescent="0.25">
      <c r="A2263" s="26">
        <v>46265</v>
      </c>
      <c r="B2263" s="27" t="s">
        <v>10442</v>
      </c>
      <c r="C2263" s="27" t="s">
        <v>2499</v>
      </c>
      <c r="D2263" s="27" t="s">
        <v>2503</v>
      </c>
      <c r="E2263" s="27" t="s">
        <v>35</v>
      </c>
      <c r="F2263" s="27" t="s">
        <v>23</v>
      </c>
      <c r="G2263" s="27" t="s">
        <v>36</v>
      </c>
      <c r="H2263" s="27" t="s">
        <v>24</v>
      </c>
      <c r="I2263" s="28">
        <v>1036500030</v>
      </c>
      <c r="J2263" s="28">
        <v>0</v>
      </c>
      <c r="K2263" s="28">
        <v>1036500030</v>
      </c>
      <c r="L2263" s="29">
        <v>1.69</v>
      </c>
      <c r="M2263" s="29">
        <f>IFERROR(_xlfn.XLOOKUP($B2263,'Ownership Metrics'!$A:$A,'Ownership Metrics'!$B:$B),"")</f>
        <v>15.69</v>
      </c>
      <c r="N2263" s="28">
        <f>IFERROR(_xlfn.XLOOKUP($B2263,'Ownership Metrics'!$A:$A,'Ownership Metrics'!$C:$C),"")</f>
        <v>1044</v>
      </c>
      <c r="O2263" s="29">
        <f>IFERROR(_xlfn.XLOOKUP($B2263,'Ownership Metrics'!$A:$A,'Ownership Metrics'!$D:$D),"")</f>
        <v>21.88</v>
      </c>
      <c r="P2263" s="29">
        <f>IFERROR(_xlfn.XLOOKUP($B2263,'Ownership Metrics'!$A:$A,'Ownership Metrics'!$E:$E),"")</f>
        <v>47.56</v>
      </c>
      <c r="Q2263" s="30">
        <f>IFERROR(_xlfn.XLOOKUP($B2263,'Ownership Metrics'!$A:$A,'Ownership Metrics'!$F:$F),"")</f>
        <v>11</v>
      </c>
      <c r="R2263" s="30">
        <f>IFERROR(_xlfn.XLOOKUP($B2263,'Ownership Metrics'!$A:$A,'Ownership Metrics'!$G:$G),"")</f>
        <v>31</v>
      </c>
      <c r="S2263" s="27" t="str">
        <f>IFERROR(_xlfn.XLOOKUP($B2263,'Ownership Metrics'!$A:$A,'Ownership Metrics'!$H:$H),"")</f>
        <v>Moderat</v>
      </c>
      <c r="T2263" s="27" t="str">
        <f>IFERROR(_xlfn.XLOOKUP($B2263,'Ownership Metrics'!$A:$A,'Ownership Metrics'!$I:$I),"")</f>
        <v>Sedang</v>
      </c>
      <c r="U2263" s="27">
        <f>IF(COUNTIFS($B$2:$B2263,$B2263,$D$2:$D2263,$D2263)=1,1,0)</f>
        <v>1</v>
      </c>
      <c r="V2263" s="27">
        <f t="shared" si="106"/>
        <v>1.69</v>
      </c>
      <c r="W2263" s="27">
        <f t="shared" si="107"/>
        <v>9</v>
      </c>
      <c r="X2263" s="27">
        <f t="shared" si="105"/>
        <v>1.6899997736999999</v>
      </c>
    </row>
    <row r="2264" spans="1:24" x14ac:dyDescent="0.25">
      <c r="A2264" s="26">
        <v>46265</v>
      </c>
      <c r="B2264" s="27" t="s">
        <v>10442</v>
      </c>
      <c r="C2264" s="27" t="s">
        <v>2499</v>
      </c>
      <c r="D2264" s="27" t="s">
        <v>2504</v>
      </c>
      <c r="E2264" s="27" t="s">
        <v>35</v>
      </c>
      <c r="F2264" s="27" t="s">
        <v>23</v>
      </c>
      <c r="G2264" s="27" t="s">
        <v>36</v>
      </c>
      <c r="H2264" s="27" t="s">
        <v>24</v>
      </c>
      <c r="I2264" s="28">
        <v>4989564500</v>
      </c>
      <c r="J2264" s="28">
        <v>0</v>
      </c>
      <c r="K2264" s="28">
        <v>4989564500</v>
      </c>
      <c r="L2264" s="29">
        <v>8.1199999999999992</v>
      </c>
      <c r="M2264" s="29">
        <f>IFERROR(_xlfn.XLOOKUP($B2264,'Ownership Metrics'!$A:$A,'Ownership Metrics'!$B:$B),"")</f>
        <v>15.69</v>
      </c>
      <c r="N2264" s="28">
        <f>IFERROR(_xlfn.XLOOKUP($B2264,'Ownership Metrics'!$A:$A,'Ownership Metrics'!$C:$C),"")</f>
        <v>1044</v>
      </c>
      <c r="O2264" s="29">
        <f>IFERROR(_xlfn.XLOOKUP($B2264,'Ownership Metrics'!$A:$A,'Ownership Metrics'!$D:$D),"")</f>
        <v>21.88</v>
      </c>
      <c r="P2264" s="29">
        <f>IFERROR(_xlfn.XLOOKUP($B2264,'Ownership Metrics'!$A:$A,'Ownership Metrics'!$E:$E),"")</f>
        <v>47.56</v>
      </c>
      <c r="Q2264" s="30">
        <f>IFERROR(_xlfn.XLOOKUP($B2264,'Ownership Metrics'!$A:$A,'Ownership Metrics'!$F:$F),"")</f>
        <v>11</v>
      </c>
      <c r="R2264" s="30">
        <f>IFERROR(_xlfn.XLOOKUP($B2264,'Ownership Metrics'!$A:$A,'Ownership Metrics'!$G:$G),"")</f>
        <v>31</v>
      </c>
      <c r="S2264" s="27" t="str">
        <f>IFERROR(_xlfn.XLOOKUP($B2264,'Ownership Metrics'!$A:$A,'Ownership Metrics'!$H:$H),"")</f>
        <v>Moderat</v>
      </c>
      <c r="T2264" s="27" t="str">
        <f>IFERROR(_xlfn.XLOOKUP($B2264,'Ownership Metrics'!$A:$A,'Ownership Metrics'!$I:$I),"")</f>
        <v>Sedang</v>
      </c>
      <c r="U2264" s="27">
        <f>IF(COUNTIFS($B$2:$B2264,$B2264,$D$2:$D2264,$D2264)=1,1,0)</f>
        <v>1</v>
      </c>
      <c r="V2264" s="27">
        <f t="shared" si="106"/>
        <v>8.1199999999999992</v>
      </c>
      <c r="W2264" s="27">
        <f t="shared" si="107"/>
        <v>5</v>
      </c>
      <c r="X2264" s="27">
        <f t="shared" si="105"/>
        <v>8.1199997736</v>
      </c>
    </row>
    <row r="2265" spans="1:24" x14ac:dyDescent="0.25">
      <c r="A2265" s="26">
        <v>46265</v>
      </c>
      <c r="B2265" s="27" t="s">
        <v>10442</v>
      </c>
      <c r="C2265" s="27" t="s">
        <v>2499</v>
      </c>
      <c r="D2265" s="27" t="s">
        <v>2505</v>
      </c>
      <c r="E2265" s="27" t="s">
        <v>35</v>
      </c>
      <c r="F2265" s="27" t="s">
        <v>23</v>
      </c>
      <c r="G2265" s="27" t="s">
        <v>36</v>
      </c>
      <c r="H2265" s="27" t="s">
        <v>24</v>
      </c>
      <c r="I2265" s="28">
        <v>13439147454</v>
      </c>
      <c r="J2265" s="28">
        <v>0</v>
      </c>
      <c r="K2265" s="28">
        <v>13439147454</v>
      </c>
      <c r="L2265" s="29">
        <v>21.88</v>
      </c>
      <c r="M2265" s="29">
        <f>IFERROR(_xlfn.XLOOKUP($B2265,'Ownership Metrics'!$A:$A,'Ownership Metrics'!$B:$B),"")</f>
        <v>15.69</v>
      </c>
      <c r="N2265" s="28">
        <f>IFERROR(_xlfn.XLOOKUP($B2265,'Ownership Metrics'!$A:$A,'Ownership Metrics'!$C:$C),"")</f>
        <v>1044</v>
      </c>
      <c r="O2265" s="29">
        <f>IFERROR(_xlfn.XLOOKUP($B2265,'Ownership Metrics'!$A:$A,'Ownership Metrics'!$D:$D),"")</f>
        <v>21.88</v>
      </c>
      <c r="P2265" s="29">
        <f>IFERROR(_xlfn.XLOOKUP($B2265,'Ownership Metrics'!$A:$A,'Ownership Metrics'!$E:$E),"")</f>
        <v>47.56</v>
      </c>
      <c r="Q2265" s="30">
        <f>IFERROR(_xlfn.XLOOKUP($B2265,'Ownership Metrics'!$A:$A,'Ownership Metrics'!$F:$F),"")</f>
        <v>11</v>
      </c>
      <c r="R2265" s="30">
        <f>IFERROR(_xlfn.XLOOKUP($B2265,'Ownership Metrics'!$A:$A,'Ownership Metrics'!$G:$G),"")</f>
        <v>31</v>
      </c>
      <c r="S2265" s="27" t="str">
        <f>IFERROR(_xlfn.XLOOKUP($B2265,'Ownership Metrics'!$A:$A,'Ownership Metrics'!$H:$H),"")</f>
        <v>Moderat</v>
      </c>
      <c r="T2265" s="27" t="str">
        <f>IFERROR(_xlfn.XLOOKUP($B2265,'Ownership Metrics'!$A:$A,'Ownership Metrics'!$I:$I),"")</f>
        <v>Sedang</v>
      </c>
      <c r="U2265" s="27">
        <f>IF(COUNTIFS($B$2:$B2265,$B2265,$D$2:$D2265,$D2265)=1,1,0)</f>
        <v>1</v>
      </c>
      <c r="V2265" s="27">
        <f t="shared" si="106"/>
        <v>21.88</v>
      </c>
      <c r="W2265" s="27">
        <f t="shared" si="107"/>
        <v>1</v>
      </c>
      <c r="X2265" s="27">
        <f t="shared" si="105"/>
        <v>21.8799997735</v>
      </c>
    </row>
    <row r="2266" spans="1:24" x14ac:dyDescent="0.25">
      <c r="A2266" s="26">
        <v>46265</v>
      </c>
      <c r="B2266" s="27" t="s">
        <v>10442</v>
      </c>
      <c r="C2266" s="27" t="s">
        <v>2499</v>
      </c>
      <c r="D2266" s="27" t="s">
        <v>921</v>
      </c>
      <c r="E2266" s="27" t="s">
        <v>35</v>
      </c>
      <c r="F2266" s="27" t="s">
        <v>23</v>
      </c>
      <c r="G2266" s="27" t="s">
        <v>36</v>
      </c>
      <c r="H2266" s="27" t="s">
        <v>24</v>
      </c>
      <c r="I2266" s="28">
        <v>5510302220</v>
      </c>
      <c r="J2266" s="28">
        <v>0</v>
      </c>
      <c r="K2266" s="28">
        <v>5510302220</v>
      </c>
      <c r="L2266" s="29">
        <v>8.9700000000000006</v>
      </c>
      <c r="M2266" s="29">
        <f>IFERROR(_xlfn.XLOOKUP($B2266,'Ownership Metrics'!$A:$A,'Ownership Metrics'!$B:$B),"")</f>
        <v>15.69</v>
      </c>
      <c r="N2266" s="28">
        <f>IFERROR(_xlfn.XLOOKUP($B2266,'Ownership Metrics'!$A:$A,'Ownership Metrics'!$C:$C),"")</f>
        <v>1044</v>
      </c>
      <c r="O2266" s="29">
        <f>IFERROR(_xlfn.XLOOKUP($B2266,'Ownership Metrics'!$A:$A,'Ownership Metrics'!$D:$D),"")</f>
        <v>21.88</v>
      </c>
      <c r="P2266" s="29">
        <f>IFERROR(_xlfn.XLOOKUP($B2266,'Ownership Metrics'!$A:$A,'Ownership Metrics'!$E:$E),"")</f>
        <v>47.56</v>
      </c>
      <c r="Q2266" s="30">
        <f>IFERROR(_xlfn.XLOOKUP($B2266,'Ownership Metrics'!$A:$A,'Ownership Metrics'!$F:$F),"")</f>
        <v>11</v>
      </c>
      <c r="R2266" s="30">
        <f>IFERROR(_xlfn.XLOOKUP($B2266,'Ownership Metrics'!$A:$A,'Ownership Metrics'!$G:$G),"")</f>
        <v>31</v>
      </c>
      <c r="S2266" s="27" t="str">
        <f>IFERROR(_xlfn.XLOOKUP($B2266,'Ownership Metrics'!$A:$A,'Ownership Metrics'!$H:$H),"")</f>
        <v>Moderat</v>
      </c>
      <c r="T2266" s="27" t="str">
        <f>IFERROR(_xlfn.XLOOKUP($B2266,'Ownership Metrics'!$A:$A,'Ownership Metrics'!$I:$I),"")</f>
        <v>Sedang</v>
      </c>
      <c r="U2266" s="27">
        <f>IF(COUNTIFS($B$2:$B2266,$B2266,$D$2:$D2266,$D2266)=1,1,0)</f>
        <v>1</v>
      </c>
      <c r="V2266" s="27">
        <f t="shared" si="106"/>
        <v>8.9700000000000006</v>
      </c>
      <c r="W2266" s="27">
        <f t="shared" si="107"/>
        <v>4</v>
      </c>
      <c r="X2266" s="27">
        <f t="shared" si="105"/>
        <v>8.9699997734000014</v>
      </c>
    </row>
    <row r="2267" spans="1:24" x14ac:dyDescent="0.25">
      <c r="A2267" s="26">
        <v>46265</v>
      </c>
      <c r="B2267" s="27" t="s">
        <v>10443</v>
      </c>
      <c r="C2267" s="27" t="s">
        <v>2507</v>
      </c>
      <c r="D2267" s="27" t="s">
        <v>2508</v>
      </c>
      <c r="E2267" s="27" t="s">
        <v>22</v>
      </c>
      <c r="F2267" s="27" t="s">
        <v>23</v>
      </c>
      <c r="G2267" s="27"/>
      <c r="H2267" s="27" t="s">
        <v>24</v>
      </c>
      <c r="I2267" s="28">
        <v>163454000</v>
      </c>
      <c r="J2267" s="28">
        <v>0</v>
      </c>
      <c r="K2267" s="28">
        <v>163454000</v>
      </c>
      <c r="L2267" s="29">
        <v>7.54</v>
      </c>
      <c r="M2267" s="29">
        <f>IFERROR(_xlfn.XLOOKUP($B2267,'Ownership Metrics'!$A:$A,'Ownership Metrics'!$B:$B),"")</f>
        <v>4.0199999999999996</v>
      </c>
      <c r="N2267" s="28">
        <f>IFERROR(_xlfn.XLOOKUP($B2267,'Ownership Metrics'!$A:$A,'Ownership Metrics'!$C:$C),"")</f>
        <v>3439</v>
      </c>
      <c r="O2267" s="29">
        <f>IFERROR(_xlfn.XLOOKUP($B2267,'Ownership Metrics'!$A:$A,'Ownership Metrics'!$D:$D),"")</f>
        <v>54.52</v>
      </c>
      <c r="P2267" s="29">
        <f>IFERROR(_xlfn.XLOOKUP($B2267,'Ownership Metrics'!$A:$A,'Ownership Metrics'!$E:$E),"")</f>
        <v>82.4</v>
      </c>
      <c r="Q2267" s="30">
        <f>IFERROR(_xlfn.XLOOKUP($B2267,'Ownership Metrics'!$A:$A,'Ownership Metrics'!$F:$F),"")</f>
        <v>6</v>
      </c>
      <c r="R2267" s="30">
        <f>IFERROR(_xlfn.XLOOKUP($B2267,'Ownership Metrics'!$A:$A,'Ownership Metrics'!$G:$G),"")</f>
        <v>59</v>
      </c>
      <c r="S2267" s="27" t="str">
        <f>IFERROR(_xlfn.XLOOKUP($B2267,'Ownership Metrics'!$A:$A,'Ownership Metrics'!$H:$H),"")</f>
        <v>Mayoritas</v>
      </c>
      <c r="T2267" s="27" t="str">
        <f>IFERROR(_xlfn.XLOOKUP($B2267,'Ownership Metrics'!$A:$A,'Ownership Metrics'!$I:$I),"")</f>
        <v>Tinggi</v>
      </c>
      <c r="U2267" s="27">
        <f>IF(COUNTIFS($B$2:$B2267,$B2267,$D$2:$D2267,$D2267)=1,1,0)</f>
        <v>1</v>
      </c>
      <c r="V2267" s="27">
        <f t="shared" si="106"/>
        <v>7.54</v>
      </c>
      <c r="W2267" s="27">
        <f t="shared" si="107"/>
        <v>4</v>
      </c>
      <c r="X2267" s="27">
        <f t="shared" si="105"/>
        <v>7.5399997732999999</v>
      </c>
    </row>
    <row r="2268" spans="1:24" x14ac:dyDescent="0.25">
      <c r="A2268" s="26">
        <v>46265</v>
      </c>
      <c r="B2268" s="27" t="s">
        <v>10443</v>
      </c>
      <c r="C2268" s="27" t="s">
        <v>2507</v>
      </c>
      <c r="D2268" s="27" t="s">
        <v>2509</v>
      </c>
      <c r="E2268" s="27" t="s">
        <v>22</v>
      </c>
      <c r="F2268" s="27" t="s">
        <v>23</v>
      </c>
      <c r="G2268" s="27"/>
      <c r="H2268" s="27" t="s">
        <v>24</v>
      </c>
      <c r="I2268" s="28">
        <v>294363000</v>
      </c>
      <c r="J2268" s="28">
        <v>0</v>
      </c>
      <c r="K2268" s="28">
        <v>294363000</v>
      </c>
      <c r="L2268" s="29">
        <v>13.59</v>
      </c>
      <c r="M2268" s="29">
        <f>IFERROR(_xlfn.XLOOKUP($B2268,'Ownership Metrics'!$A:$A,'Ownership Metrics'!$B:$B),"")</f>
        <v>4.0199999999999996</v>
      </c>
      <c r="N2268" s="28">
        <f>IFERROR(_xlfn.XLOOKUP($B2268,'Ownership Metrics'!$A:$A,'Ownership Metrics'!$C:$C),"")</f>
        <v>3439</v>
      </c>
      <c r="O2268" s="29">
        <f>IFERROR(_xlfn.XLOOKUP($B2268,'Ownership Metrics'!$A:$A,'Ownership Metrics'!$D:$D),"")</f>
        <v>54.52</v>
      </c>
      <c r="P2268" s="29">
        <f>IFERROR(_xlfn.XLOOKUP($B2268,'Ownership Metrics'!$A:$A,'Ownership Metrics'!$E:$E),"")</f>
        <v>82.4</v>
      </c>
      <c r="Q2268" s="30">
        <f>IFERROR(_xlfn.XLOOKUP($B2268,'Ownership Metrics'!$A:$A,'Ownership Metrics'!$F:$F),"")</f>
        <v>6</v>
      </c>
      <c r="R2268" s="30">
        <f>IFERROR(_xlfn.XLOOKUP($B2268,'Ownership Metrics'!$A:$A,'Ownership Metrics'!$G:$G),"")</f>
        <v>59</v>
      </c>
      <c r="S2268" s="27" t="str">
        <f>IFERROR(_xlfn.XLOOKUP($B2268,'Ownership Metrics'!$A:$A,'Ownership Metrics'!$H:$H),"")</f>
        <v>Mayoritas</v>
      </c>
      <c r="T2268" s="27" t="str">
        <f>IFERROR(_xlfn.XLOOKUP($B2268,'Ownership Metrics'!$A:$A,'Ownership Metrics'!$I:$I),"")</f>
        <v>Tinggi</v>
      </c>
      <c r="U2268" s="27">
        <f>IF(COUNTIFS($B$2:$B2268,$B2268,$D$2:$D2268,$D2268)=1,1,0)</f>
        <v>1</v>
      </c>
      <c r="V2268" s="27">
        <f t="shared" si="106"/>
        <v>13.59</v>
      </c>
      <c r="W2268" s="27">
        <f t="shared" si="107"/>
        <v>3</v>
      </c>
      <c r="X2268" s="27">
        <f t="shared" si="105"/>
        <v>13.589999773200001</v>
      </c>
    </row>
    <row r="2269" spans="1:24" x14ac:dyDescent="0.25">
      <c r="A2269" s="26">
        <v>46265</v>
      </c>
      <c r="B2269" s="27" t="s">
        <v>10443</v>
      </c>
      <c r="C2269" s="27" t="s">
        <v>2507</v>
      </c>
      <c r="D2269" s="27" t="s">
        <v>2510</v>
      </c>
      <c r="E2269" s="27" t="s">
        <v>83</v>
      </c>
      <c r="F2269" s="27" t="s">
        <v>32</v>
      </c>
      <c r="G2269" s="27"/>
      <c r="H2269" s="27" t="s">
        <v>64</v>
      </c>
      <c r="I2269" s="28">
        <v>1181173300</v>
      </c>
      <c r="J2269" s="28">
        <v>0</v>
      </c>
      <c r="K2269" s="28">
        <v>1181173300</v>
      </c>
      <c r="L2269" s="29">
        <v>54.52</v>
      </c>
      <c r="M2269" s="29">
        <f>IFERROR(_xlfn.XLOOKUP($B2269,'Ownership Metrics'!$A:$A,'Ownership Metrics'!$B:$B),"")</f>
        <v>4.0199999999999996</v>
      </c>
      <c r="N2269" s="28">
        <f>IFERROR(_xlfn.XLOOKUP($B2269,'Ownership Metrics'!$A:$A,'Ownership Metrics'!$C:$C),"")</f>
        <v>3439</v>
      </c>
      <c r="O2269" s="29">
        <f>IFERROR(_xlfn.XLOOKUP($B2269,'Ownership Metrics'!$A:$A,'Ownership Metrics'!$D:$D),"")</f>
        <v>54.52</v>
      </c>
      <c r="P2269" s="29">
        <f>IFERROR(_xlfn.XLOOKUP($B2269,'Ownership Metrics'!$A:$A,'Ownership Metrics'!$E:$E),"")</f>
        <v>82.4</v>
      </c>
      <c r="Q2269" s="30">
        <f>IFERROR(_xlfn.XLOOKUP($B2269,'Ownership Metrics'!$A:$A,'Ownership Metrics'!$F:$F),"")</f>
        <v>6</v>
      </c>
      <c r="R2269" s="30">
        <f>IFERROR(_xlfn.XLOOKUP($B2269,'Ownership Metrics'!$A:$A,'Ownership Metrics'!$G:$G),"")</f>
        <v>59</v>
      </c>
      <c r="S2269" s="27" t="str">
        <f>IFERROR(_xlfn.XLOOKUP($B2269,'Ownership Metrics'!$A:$A,'Ownership Metrics'!$H:$H),"")</f>
        <v>Mayoritas</v>
      </c>
      <c r="T2269" s="27" t="str">
        <f>IFERROR(_xlfn.XLOOKUP($B2269,'Ownership Metrics'!$A:$A,'Ownership Metrics'!$I:$I),"")</f>
        <v>Tinggi</v>
      </c>
      <c r="U2269" s="27">
        <f>IF(COUNTIFS($B$2:$B2269,$B2269,$D$2:$D2269,$D2269)=1,1,0)</f>
        <v>1</v>
      </c>
      <c r="V2269" s="27">
        <f t="shared" si="106"/>
        <v>54.52</v>
      </c>
      <c r="W2269" s="27">
        <f t="shared" si="107"/>
        <v>1</v>
      </c>
      <c r="X2269" s="27">
        <f t="shared" si="105"/>
        <v>54.519999773100004</v>
      </c>
    </row>
    <row r="2270" spans="1:24" x14ac:dyDescent="0.25">
      <c r="A2270" s="26">
        <v>46265</v>
      </c>
      <c r="B2270" s="27" t="s">
        <v>10443</v>
      </c>
      <c r="C2270" s="27" t="s">
        <v>2507</v>
      </c>
      <c r="D2270" s="27" t="s">
        <v>348</v>
      </c>
      <c r="E2270" s="27" t="s">
        <v>26</v>
      </c>
      <c r="F2270" s="27" t="s">
        <v>32</v>
      </c>
      <c r="G2270" s="27"/>
      <c r="H2270" s="27" t="s">
        <v>64</v>
      </c>
      <c r="I2270" s="28">
        <v>87645800</v>
      </c>
      <c r="J2270" s="28">
        <v>0</v>
      </c>
      <c r="K2270" s="28">
        <v>87645800</v>
      </c>
      <c r="L2270" s="29">
        <v>4.05</v>
      </c>
      <c r="M2270" s="29">
        <f>IFERROR(_xlfn.XLOOKUP($B2270,'Ownership Metrics'!$A:$A,'Ownership Metrics'!$B:$B),"")</f>
        <v>4.0199999999999996</v>
      </c>
      <c r="N2270" s="28">
        <f>IFERROR(_xlfn.XLOOKUP($B2270,'Ownership Metrics'!$A:$A,'Ownership Metrics'!$C:$C),"")</f>
        <v>3439</v>
      </c>
      <c r="O2270" s="29">
        <f>IFERROR(_xlfn.XLOOKUP($B2270,'Ownership Metrics'!$A:$A,'Ownership Metrics'!$D:$D),"")</f>
        <v>54.52</v>
      </c>
      <c r="P2270" s="29">
        <f>IFERROR(_xlfn.XLOOKUP($B2270,'Ownership Metrics'!$A:$A,'Ownership Metrics'!$E:$E),"")</f>
        <v>82.4</v>
      </c>
      <c r="Q2270" s="30">
        <f>IFERROR(_xlfn.XLOOKUP($B2270,'Ownership Metrics'!$A:$A,'Ownership Metrics'!$F:$F),"")</f>
        <v>6</v>
      </c>
      <c r="R2270" s="30">
        <f>IFERROR(_xlfn.XLOOKUP($B2270,'Ownership Metrics'!$A:$A,'Ownership Metrics'!$G:$G),"")</f>
        <v>59</v>
      </c>
      <c r="S2270" s="27" t="str">
        <f>IFERROR(_xlfn.XLOOKUP($B2270,'Ownership Metrics'!$A:$A,'Ownership Metrics'!$H:$H),"")</f>
        <v>Mayoritas</v>
      </c>
      <c r="T2270" s="27" t="str">
        <f>IFERROR(_xlfn.XLOOKUP($B2270,'Ownership Metrics'!$A:$A,'Ownership Metrics'!$I:$I),"")</f>
        <v>Tinggi</v>
      </c>
      <c r="U2270" s="27">
        <f>IF(COUNTIFS($B$2:$B2270,$B2270,$D$2:$D2270,$D2270)=1,1,0)</f>
        <v>1</v>
      </c>
      <c r="V2270" s="27">
        <f t="shared" si="106"/>
        <v>4.05</v>
      </c>
      <c r="W2270" s="27">
        <f t="shared" si="107"/>
        <v>5</v>
      </c>
      <c r="X2270" s="27">
        <f t="shared" si="105"/>
        <v>4.0499997729999997</v>
      </c>
    </row>
    <row r="2271" spans="1:24" x14ac:dyDescent="0.25">
      <c r="A2271" s="26">
        <v>46265</v>
      </c>
      <c r="B2271" s="27" t="s">
        <v>10443</v>
      </c>
      <c r="C2271" s="27" t="s">
        <v>2507</v>
      </c>
      <c r="D2271" s="27" t="s">
        <v>2511</v>
      </c>
      <c r="E2271" s="27" t="s">
        <v>35</v>
      </c>
      <c r="F2271" s="27" t="s">
        <v>23</v>
      </c>
      <c r="G2271" s="27" t="s">
        <v>36</v>
      </c>
      <c r="H2271" s="27" t="s">
        <v>24</v>
      </c>
      <c r="I2271" s="28">
        <v>43036800</v>
      </c>
      <c r="J2271" s="28">
        <v>0</v>
      </c>
      <c r="K2271" s="28">
        <v>43036800</v>
      </c>
      <c r="L2271" s="29">
        <v>1.99</v>
      </c>
      <c r="M2271" s="29">
        <f>IFERROR(_xlfn.XLOOKUP($B2271,'Ownership Metrics'!$A:$A,'Ownership Metrics'!$B:$B),"")</f>
        <v>4.0199999999999996</v>
      </c>
      <c r="N2271" s="28">
        <f>IFERROR(_xlfn.XLOOKUP($B2271,'Ownership Metrics'!$A:$A,'Ownership Metrics'!$C:$C),"")</f>
        <v>3439</v>
      </c>
      <c r="O2271" s="29">
        <f>IFERROR(_xlfn.XLOOKUP($B2271,'Ownership Metrics'!$A:$A,'Ownership Metrics'!$D:$D),"")</f>
        <v>54.52</v>
      </c>
      <c r="P2271" s="29">
        <f>IFERROR(_xlfn.XLOOKUP($B2271,'Ownership Metrics'!$A:$A,'Ownership Metrics'!$E:$E),"")</f>
        <v>82.4</v>
      </c>
      <c r="Q2271" s="30">
        <f>IFERROR(_xlfn.XLOOKUP($B2271,'Ownership Metrics'!$A:$A,'Ownership Metrics'!$F:$F),"")</f>
        <v>6</v>
      </c>
      <c r="R2271" s="30">
        <f>IFERROR(_xlfn.XLOOKUP($B2271,'Ownership Metrics'!$A:$A,'Ownership Metrics'!$G:$G),"")</f>
        <v>59</v>
      </c>
      <c r="S2271" s="27" t="str">
        <f>IFERROR(_xlfn.XLOOKUP($B2271,'Ownership Metrics'!$A:$A,'Ownership Metrics'!$H:$H),"")</f>
        <v>Mayoritas</v>
      </c>
      <c r="T2271" s="27" t="str">
        <f>IFERROR(_xlfn.XLOOKUP($B2271,'Ownership Metrics'!$A:$A,'Ownership Metrics'!$I:$I),"")</f>
        <v>Tinggi</v>
      </c>
      <c r="U2271" s="27">
        <f>IF(COUNTIFS($B$2:$B2271,$B2271,$D$2:$D2271,$D2271)=1,1,0)</f>
        <v>1</v>
      </c>
      <c r="V2271" s="27">
        <f t="shared" si="106"/>
        <v>1.99</v>
      </c>
      <c r="W2271" s="27">
        <f t="shared" si="107"/>
        <v>6</v>
      </c>
      <c r="X2271" s="27">
        <f t="shared" si="105"/>
        <v>1.9899997729000001</v>
      </c>
    </row>
    <row r="2272" spans="1:24" x14ac:dyDescent="0.25">
      <c r="A2272" s="26">
        <v>46265</v>
      </c>
      <c r="B2272" s="27" t="s">
        <v>10443</v>
      </c>
      <c r="C2272" s="27" t="s">
        <v>2507</v>
      </c>
      <c r="D2272" s="27" t="s">
        <v>2512</v>
      </c>
      <c r="E2272" s="27" t="s">
        <v>35</v>
      </c>
      <c r="F2272" s="27" t="s">
        <v>23</v>
      </c>
      <c r="G2272" s="27" t="s">
        <v>36</v>
      </c>
      <c r="H2272" s="27" t="s">
        <v>24</v>
      </c>
      <c r="I2272" s="28">
        <v>309683700</v>
      </c>
      <c r="J2272" s="28">
        <v>0</v>
      </c>
      <c r="K2272" s="28">
        <v>309683700</v>
      </c>
      <c r="L2272" s="29">
        <v>14.29</v>
      </c>
      <c r="M2272" s="29">
        <f>IFERROR(_xlfn.XLOOKUP($B2272,'Ownership Metrics'!$A:$A,'Ownership Metrics'!$B:$B),"")</f>
        <v>4.0199999999999996</v>
      </c>
      <c r="N2272" s="28">
        <f>IFERROR(_xlfn.XLOOKUP($B2272,'Ownership Metrics'!$A:$A,'Ownership Metrics'!$C:$C),"")</f>
        <v>3439</v>
      </c>
      <c r="O2272" s="29">
        <f>IFERROR(_xlfn.XLOOKUP($B2272,'Ownership Metrics'!$A:$A,'Ownership Metrics'!$D:$D),"")</f>
        <v>54.52</v>
      </c>
      <c r="P2272" s="29">
        <f>IFERROR(_xlfn.XLOOKUP($B2272,'Ownership Metrics'!$A:$A,'Ownership Metrics'!$E:$E),"")</f>
        <v>82.4</v>
      </c>
      <c r="Q2272" s="30">
        <f>IFERROR(_xlfn.XLOOKUP($B2272,'Ownership Metrics'!$A:$A,'Ownership Metrics'!$F:$F),"")</f>
        <v>6</v>
      </c>
      <c r="R2272" s="30">
        <f>IFERROR(_xlfn.XLOOKUP($B2272,'Ownership Metrics'!$A:$A,'Ownership Metrics'!$G:$G),"")</f>
        <v>59</v>
      </c>
      <c r="S2272" s="27" t="str">
        <f>IFERROR(_xlfn.XLOOKUP($B2272,'Ownership Metrics'!$A:$A,'Ownership Metrics'!$H:$H),"")</f>
        <v>Mayoritas</v>
      </c>
      <c r="T2272" s="27" t="str">
        <f>IFERROR(_xlfn.XLOOKUP($B2272,'Ownership Metrics'!$A:$A,'Ownership Metrics'!$I:$I),"")</f>
        <v>Tinggi</v>
      </c>
      <c r="U2272" s="27">
        <f>IF(COUNTIFS($B$2:$B2272,$B2272,$D$2:$D2272,$D2272)=1,1,0)</f>
        <v>1</v>
      </c>
      <c r="V2272" s="27">
        <f t="shared" si="106"/>
        <v>14.29</v>
      </c>
      <c r="W2272" s="27">
        <f t="shared" si="107"/>
        <v>2</v>
      </c>
      <c r="X2272" s="27">
        <f t="shared" si="105"/>
        <v>14.2899997728</v>
      </c>
    </row>
    <row r="2273" spans="1:24" x14ac:dyDescent="0.25">
      <c r="A2273" s="26">
        <v>46265</v>
      </c>
      <c r="B2273" s="27" t="s">
        <v>10444</v>
      </c>
      <c r="C2273" s="27" t="s">
        <v>2514</v>
      </c>
      <c r="D2273" s="27" t="s">
        <v>2515</v>
      </c>
      <c r="E2273" s="27" t="s">
        <v>22</v>
      </c>
      <c r="F2273" s="27" t="s">
        <v>23</v>
      </c>
      <c r="G2273" s="27"/>
      <c r="H2273" s="27" t="s">
        <v>24</v>
      </c>
      <c r="I2273" s="28">
        <v>272365879</v>
      </c>
      <c r="J2273" s="28">
        <v>0</v>
      </c>
      <c r="K2273" s="28">
        <v>272365879</v>
      </c>
      <c r="L2273" s="29">
        <v>1.03</v>
      </c>
      <c r="M2273" s="29">
        <f>IFERROR(_xlfn.XLOOKUP($B2273,'Ownership Metrics'!$A:$A,'Ownership Metrics'!$B:$B),"")</f>
        <v>25.22</v>
      </c>
      <c r="N2273" s="28">
        <f>IFERROR(_xlfn.XLOOKUP($B2273,'Ownership Metrics'!$A:$A,'Ownership Metrics'!$C:$C),"")</f>
        <v>664</v>
      </c>
      <c r="O2273" s="29">
        <f>IFERROR(_xlfn.XLOOKUP($B2273,'Ownership Metrics'!$A:$A,'Ownership Metrics'!$D:$D),"")</f>
        <v>17.54</v>
      </c>
      <c r="P2273" s="29">
        <f>IFERROR(_xlfn.XLOOKUP($B2273,'Ownership Metrics'!$A:$A,'Ownership Metrics'!$E:$E),"")</f>
        <v>38.159999999999997</v>
      </c>
      <c r="Q2273" s="30">
        <f>IFERROR(_xlfn.XLOOKUP($B2273,'Ownership Metrics'!$A:$A,'Ownership Metrics'!$F:$F),"")</f>
        <v>17</v>
      </c>
      <c r="R2273" s="30">
        <f>IFERROR(_xlfn.XLOOKUP($B2273,'Ownership Metrics'!$A:$A,'Ownership Metrics'!$G:$G),"")</f>
        <v>20</v>
      </c>
      <c r="S2273" s="27" t="str">
        <f>IFERROR(_xlfn.XLOOKUP($B2273,'Ownership Metrics'!$A:$A,'Ownership Metrics'!$H:$H),"")</f>
        <v>Tersebar</v>
      </c>
      <c r="T2273" s="27" t="str">
        <f>IFERROR(_xlfn.XLOOKUP($B2273,'Ownership Metrics'!$A:$A,'Ownership Metrics'!$I:$I),"")</f>
        <v>Rendah</v>
      </c>
      <c r="U2273" s="27">
        <f>IF(COUNTIFS($B$2:$B2273,$B2273,$D$2:$D2273,$D2273)=1,1,0)</f>
        <v>1</v>
      </c>
      <c r="V2273" s="27">
        <f t="shared" si="106"/>
        <v>1.03</v>
      </c>
      <c r="W2273" s="27">
        <f t="shared" si="107"/>
        <v>17</v>
      </c>
      <c r="X2273" s="27">
        <f t="shared" si="105"/>
        <v>1.0299997727000001</v>
      </c>
    </row>
    <row r="2274" spans="1:24" x14ac:dyDescent="0.25">
      <c r="A2274" s="26">
        <v>46265</v>
      </c>
      <c r="B2274" s="27" t="s">
        <v>10444</v>
      </c>
      <c r="C2274" s="27" t="s">
        <v>2514</v>
      </c>
      <c r="D2274" s="27" t="s">
        <v>1182</v>
      </c>
      <c r="E2274" s="27" t="s">
        <v>22</v>
      </c>
      <c r="F2274" s="27" t="s">
        <v>23</v>
      </c>
      <c r="G2274" s="27"/>
      <c r="H2274" s="27" t="s">
        <v>24</v>
      </c>
      <c r="I2274" s="28">
        <v>1109560097</v>
      </c>
      <c r="J2274" s="28">
        <v>0</v>
      </c>
      <c r="K2274" s="28">
        <v>1109560097</v>
      </c>
      <c r="L2274" s="29">
        <v>4.18</v>
      </c>
      <c r="M2274" s="29">
        <f>IFERROR(_xlfn.XLOOKUP($B2274,'Ownership Metrics'!$A:$A,'Ownership Metrics'!$B:$B),"")</f>
        <v>25.22</v>
      </c>
      <c r="N2274" s="28">
        <f>IFERROR(_xlfn.XLOOKUP($B2274,'Ownership Metrics'!$A:$A,'Ownership Metrics'!$C:$C),"")</f>
        <v>664</v>
      </c>
      <c r="O2274" s="29">
        <f>IFERROR(_xlfn.XLOOKUP($B2274,'Ownership Metrics'!$A:$A,'Ownership Metrics'!$D:$D),"")</f>
        <v>17.54</v>
      </c>
      <c r="P2274" s="29">
        <f>IFERROR(_xlfn.XLOOKUP($B2274,'Ownership Metrics'!$A:$A,'Ownership Metrics'!$E:$E),"")</f>
        <v>38.159999999999997</v>
      </c>
      <c r="Q2274" s="30">
        <f>IFERROR(_xlfn.XLOOKUP($B2274,'Ownership Metrics'!$A:$A,'Ownership Metrics'!$F:$F),"")</f>
        <v>17</v>
      </c>
      <c r="R2274" s="30">
        <f>IFERROR(_xlfn.XLOOKUP($B2274,'Ownership Metrics'!$A:$A,'Ownership Metrics'!$G:$G),"")</f>
        <v>20</v>
      </c>
      <c r="S2274" s="27" t="str">
        <f>IFERROR(_xlfn.XLOOKUP($B2274,'Ownership Metrics'!$A:$A,'Ownership Metrics'!$H:$H),"")</f>
        <v>Tersebar</v>
      </c>
      <c r="T2274" s="27" t="str">
        <f>IFERROR(_xlfn.XLOOKUP($B2274,'Ownership Metrics'!$A:$A,'Ownership Metrics'!$I:$I),"")</f>
        <v>Rendah</v>
      </c>
      <c r="U2274" s="27">
        <f>IF(COUNTIFS($B$2:$B2274,$B2274,$D$2:$D2274,$D2274)=1,1,0)</f>
        <v>1</v>
      </c>
      <c r="V2274" s="27">
        <f t="shared" si="106"/>
        <v>4.18</v>
      </c>
      <c r="W2274" s="27">
        <f t="shared" si="107"/>
        <v>5</v>
      </c>
      <c r="X2274" s="27">
        <f t="shared" si="105"/>
        <v>4.1799997725999996</v>
      </c>
    </row>
    <row r="2275" spans="1:24" x14ac:dyDescent="0.25">
      <c r="A2275" s="26">
        <v>46265</v>
      </c>
      <c r="B2275" s="27" t="s">
        <v>10444</v>
      </c>
      <c r="C2275" s="27" t="s">
        <v>2514</v>
      </c>
      <c r="D2275" s="27" t="s">
        <v>2516</v>
      </c>
      <c r="E2275" s="27" t="s">
        <v>22</v>
      </c>
      <c r="F2275" s="27" t="s">
        <v>23</v>
      </c>
      <c r="G2275" s="27"/>
      <c r="H2275" s="27" t="s">
        <v>24</v>
      </c>
      <c r="I2275" s="28">
        <v>303263061</v>
      </c>
      <c r="J2275" s="28">
        <v>0</v>
      </c>
      <c r="K2275" s="28">
        <v>303263061</v>
      </c>
      <c r="L2275" s="29">
        <v>1.1399999999999999</v>
      </c>
      <c r="M2275" s="29">
        <f>IFERROR(_xlfn.XLOOKUP($B2275,'Ownership Metrics'!$A:$A,'Ownership Metrics'!$B:$B),"")</f>
        <v>25.22</v>
      </c>
      <c r="N2275" s="28">
        <f>IFERROR(_xlfn.XLOOKUP($B2275,'Ownership Metrics'!$A:$A,'Ownership Metrics'!$C:$C),"")</f>
        <v>664</v>
      </c>
      <c r="O2275" s="29">
        <f>IFERROR(_xlfn.XLOOKUP($B2275,'Ownership Metrics'!$A:$A,'Ownership Metrics'!$D:$D),"")</f>
        <v>17.54</v>
      </c>
      <c r="P2275" s="29">
        <f>IFERROR(_xlfn.XLOOKUP($B2275,'Ownership Metrics'!$A:$A,'Ownership Metrics'!$E:$E),"")</f>
        <v>38.159999999999997</v>
      </c>
      <c r="Q2275" s="30">
        <f>IFERROR(_xlfn.XLOOKUP($B2275,'Ownership Metrics'!$A:$A,'Ownership Metrics'!$F:$F),"")</f>
        <v>17</v>
      </c>
      <c r="R2275" s="30">
        <f>IFERROR(_xlfn.XLOOKUP($B2275,'Ownership Metrics'!$A:$A,'Ownership Metrics'!$G:$G),"")</f>
        <v>20</v>
      </c>
      <c r="S2275" s="27" t="str">
        <f>IFERROR(_xlfn.XLOOKUP($B2275,'Ownership Metrics'!$A:$A,'Ownership Metrics'!$H:$H),"")</f>
        <v>Tersebar</v>
      </c>
      <c r="T2275" s="27" t="str">
        <f>IFERROR(_xlfn.XLOOKUP($B2275,'Ownership Metrics'!$A:$A,'Ownership Metrics'!$I:$I),"")</f>
        <v>Rendah</v>
      </c>
      <c r="U2275" s="27">
        <f>IF(COUNTIFS($B$2:$B2275,$B2275,$D$2:$D2275,$D2275)=1,1,0)</f>
        <v>1</v>
      </c>
      <c r="V2275" s="27">
        <f t="shared" si="106"/>
        <v>1.1399999999999999</v>
      </c>
      <c r="W2275" s="27">
        <f t="shared" si="107"/>
        <v>15</v>
      </c>
      <c r="X2275" s="27">
        <f t="shared" si="105"/>
        <v>1.1399997725</v>
      </c>
    </row>
    <row r="2276" spans="1:24" x14ac:dyDescent="0.25">
      <c r="A2276" s="26">
        <v>46265</v>
      </c>
      <c r="B2276" s="27" t="s">
        <v>10444</v>
      </c>
      <c r="C2276" s="27" t="s">
        <v>2514</v>
      </c>
      <c r="D2276" s="27" t="s">
        <v>2517</v>
      </c>
      <c r="E2276" s="27" t="s">
        <v>22</v>
      </c>
      <c r="F2276" s="27" t="s">
        <v>23</v>
      </c>
      <c r="G2276" s="27"/>
      <c r="H2276" s="27" t="s">
        <v>24</v>
      </c>
      <c r="I2276" s="28">
        <v>4660422413</v>
      </c>
      <c r="J2276" s="28">
        <v>0</v>
      </c>
      <c r="K2276" s="28">
        <v>4660422413</v>
      </c>
      <c r="L2276" s="29">
        <v>17.54</v>
      </c>
      <c r="M2276" s="29">
        <f>IFERROR(_xlfn.XLOOKUP($B2276,'Ownership Metrics'!$A:$A,'Ownership Metrics'!$B:$B),"")</f>
        <v>25.22</v>
      </c>
      <c r="N2276" s="28">
        <f>IFERROR(_xlfn.XLOOKUP($B2276,'Ownership Metrics'!$A:$A,'Ownership Metrics'!$C:$C),"")</f>
        <v>664</v>
      </c>
      <c r="O2276" s="29">
        <f>IFERROR(_xlfn.XLOOKUP($B2276,'Ownership Metrics'!$A:$A,'Ownership Metrics'!$D:$D),"")</f>
        <v>17.54</v>
      </c>
      <c r="P2276" s="29">
        <f>IFERROR(_xlfn.XLOOKUP($B2276,'Ownership Metrics'!$A:$A,'Ownership Metrics'!$E:$E),"")</f>
        <v>38.159999999999997</v>
      </c>
      <c r="Q2276" s="30">
        <f>IFERROR(_xlfn.XLOOKUP($B2276,'Ownership Metrics'!$A:$A,'Ownership Metrics'!$F:$F),"")</f>
        <v>17</v>
      </c>
      <c r="R2276" s="30">
        <f>IFERROR(_xlfn.XLOOKUP($B2276,'Ownership Metrics'!$A:$A,'Ownership Metrics'!$G:$G),"")</f>
        <v>20</v>
      </c>
      <c r="S2276" s="27" t="str">
        <f>IFERROR(_xlfn.XLOOKUP($B2276,'Ownership Metrics'!$A:$A,'Ownership Metrics'!$H:$H),"")</f>
        <v>Tersebar</v>
      </c>
      <c r="T2276" s="27" t="str">
        <f>IFERROR(_xlfn.XLOOKUP($B2276,'Ownership Metrics'!$A:$A,'Ownership Metrics'!$I:$I),"")</f>
        <v>Rendah</v>
      </c>
      <c r="U2276" s="27">
        <f>IF(COUNTIFS($B$2:$B2276,$B2276,$D$2:$D2276,$D2276)=1,1,0)</f>
        <v>1</v>
      </c>
      <c r="V2276" s="27">
        <f t="shared" si="106"/>
        <v>17.54</v>
      </c>
      <c r="W2276" s="27">
        <f t="shared" si="107"/>
        <v>1</v>
      </c>
      <c r="X2276" s="27">
        <f t="shared" si="105"/>
        <v>17.539999772399998</v>
      </c>
    </row>
    <row r="2277" spans="1:24" x14ac:dyDescent="0.25">
      <c r="A2277" s="26">
        <v>46265</v>
      </c>
      <c r="B2277" s="27" t="s">
        <v>10444</v>
      </c>
      <c r="C2277" s="27" t="s">
        <v>2514</v>
      </c>
      <c r="D2277" s="27" t="s">
        <v>2518</v>
      </c>
      <c r="E2277" s="27" t="s">
        <v>51</v>
      </c>
      <c r="F2277" s="27" t="s">
        <v>23</v>
      </c>
      <c r="G2277" s="27"/>
      <c r="H2277" s="27" t="s">
        <v>24</v>
      </c>
      <c r="I2277" s="28">
        <v>536344100</v>
      </c>
      <c r="J2277" s="28">
        <v>0</v>
      </c>
      <c r="K2277" s="28">
        <v>536344100</v>
      </c>
      <c r="L2277" s="29">
        <v>2.02</v>
      </c>
      <c r="M2277" s="29">
        <f>IFERROR(_xlfn.XLOOKUP($B2277,'Ownership Metrics'!$A:$A,'Ownership Metrics'!$B:$B),"")</f>
        <v>25.22</v>
      </c>
      <c r="N2277" s="28">
        <f>IFERROR(_xlfn.XLOOKUP($B2277,'Ownership Metrics'!$A:$A,'Ownership Metrics'!$C:$C),"")</f>
        <v>664</v>
      </c>
      <c r="O2277" s="29">
        <f>IFERROR(_xlfn.XLOOKUP($B2277,'Ownership Metrics'!$A:$A,'Ownership Metrics'!$D:$D),"")</f>
        <v>17.54</v>
      </c>
      <c r="P2277" s="29">
        <f>IFERROR(_xlfn.XLOOKUP($B2277,'Ownership Metrics'!$A:$A,'Ownership Metrics'!$E:$E),"")</f>
        <v>38.159999999999997</v>
      </c>
      <c r="Q2277" s="30">
        <f>IFERROR(_xlfn.XLOOKUP($B2277,'Ownership Metrics'!$A:$A,'Ownership Metrics'!$F:$F),"")</f>
        <v>17</v>
      </c>
      <c r="R2277" s="30">
        <f>IFERROR(_xlfn.XLOOKUP($B2277,'Ownership Metrics'!$A:$A,'Ownership Metrics'!$G:$G),"")</f>
        <v>20</v>
      </c>
      <c r="S2277" s="27" t="str">
        <f>IFERROR(_xlfn.XLOOKUP($B2277,'Ownership Metrics'!$A:$A,'Ownership Metrics'!$H:$H),"")</f>
        <v>Tersebar</v>
      </c>
      <c r="T2277" s="27" t="str">
        <f>IFERROR(_xlfn.XLOOKUP($B2277,'Ownership Metrics'!$A:$A,'Ownership Metrics'!$I:$I),"")</f>
        <v>Rendah</v>
      </c>
      <c r="U2277" s="27">
        <f>IF(COUNTIFS($B$2:$B2277,$B2277,$D$2:$D2277,$D2277)=1,1,0)</f>
        <v>1</v>
      </c>
      <c r="V2277" s="27">
        <f t="shared" si="106"/>
        <v>2.02</v>
      </c>
      <c r="W2277" s="27">
        <f t="shared" si="107"/>
        <v>10</v>
      </c>
      <c r="X2277" s="27">
        <f t="shared" si="105"/>
        <v>2.0199997722999998</v>
      </c>
    </row>
    <row r="2278" spans="1:24" x14ac:dyDescent="0.25">
      <c r="A2278" s="26">
        <v>46265</v>
      </c>
      <c r="B2278" s="27" t="s">
        <v>10444</v>
      </c>
      <c r="C2278" s="27" t="s">
        <v>2514</v>
      </c>
      <c r="D2278" s="27" t="s">
        <v>1512</v>
      </c>
      <c r="E2278" s="27" t="s">
        <v>22</v>
      </c>
      <c r="F2278" s="27" t="s">
        <v>23</v>
      </c>
      <c r="G2278" s="27"/>
      <c r="H2278" s="27" t="s">
        <v>24</v>
      </c>
      <c r="I2278" s="28">
        <v>362957245</v>
      </c>
      <c r="J2278" s="28">
        <v>0</v>
      </c>
      <c r="K2278" s="28">
        <v>362957245</v>
      </c>
      <c r="L2278" s="29">
        <v>1.37</v>
      </c>
      <c r="M2278" s="29">
        <f>IFERROR(_xlfn.XLOOKUP($B2278,'Ownership Metrics'!$A:$A,'Ownership Metrics'!$B:$B),"")</f>
        <v>25.22</v>
      </c>
      <c r="N2278" s="28">
        <f>IFERROR(_xlfn.XLOOKUP($B2278,'Ownership Metrics'!$A:$A,'Ownership Metrics'!$C:$C),"")</f>
        <v>664</v>
      </c>
      <c r="O2278" s="29">
        <f>IFERROR(_xlfn.XLOOKUP($B2278,'Ownership Metrics'!$A:$A,'Ownership Metrics'!$D:$D),"")</f>
        <v>17.54</v>
      </c>
      <c r="P2278" s="29">
        <f>IFERROR(_xlfn.XLOOKUP($B2278,'Ownership Metrics'!$A:$A,'Ownership Metrics'!$E:$E),"")</f>
        <v>38.159999999999997</v>
      </c>
      <c r="Q2278" s="30">
        <f>IFERROR(_xlfn.XLOOKUP($B2278,'Ownership Metrics'!$A:$A,'Ownership Metrics'!$F:$F),"")</f>
        <v>17</v>
      </c>
      <c r="R2278" s="30">
        <f>IFERROR(_xlfn.XLOOKUP($B2278,'Ownership Metrics'!$A:$A,'Ownership Metrics'!$G:$G),"")</f>
        <v>20</v>
      </c>
      <c r="S2278" s="27" t="str">
        <f>IFERROR(_xlfn.XLOOKUP($B2278,'Ownership Metrics'!$A:$A,'Ownership Metrics'!$H:$H),"")</f>
        <v>Tersebar</v>
      </c>
      <c r="T2278" s="27" t="str">
        <f>IFERROR(_xlfn.XLOOKUP($B2278,'Ownership Metrics'!$A:$A,'Ownership Metrics'!$I:$I),"")</f>
        <v>Rendah</v>
      </c>
      <c r="U2278" s="27">
        <f>IF(COUNTIFS($B$2:$B2278,$B2278,$D$2:$D2278,$D2278)=1,1,0)</f>
        <v>1</v>
      </c>
      <c r="V2278" s="27">
        <f t="shared" si="106"/>
        <v>1.37</v>
      </c>
      <c r="W2278" s="27">
        <f t="shared" si="107"/>
        <v>13</v>
      </c>
      <c r="X2278" s="27">
        <f t="shared" si="105"/>
        <v>1.3699997722000001</v>
      </c>
    </row>
    <row r="2279" spans="1:24" x14ac:dyDescent="0.25">
      <c r="A2279" s="26">
        <v>46265</v>
      </c>
      <c r="B2279" s="27" t="s">
        <v>10444</v>
      </c>
      <c r="C2279" s="27" t="s">
        <v>2514</v>
      </c>
      <c r="D2279" s="27" t="s">
        <v>2519</v>
      </c>
      <c r="E2279" s="27" t="s">
        <v>22</v>
      </c>
      <c r="F2279" s="27" t="s">
        <v>23</v>
      </c>
      <c r="G2279" s="27"/>
      <c r="H2279" s="27" t="s">
        <v>24</v>
      </c>
      <c r="I2279" s="28">
        <v>358466039</v>
      </c>
      <c r="J2279" s="28">
        <v>0</v>
      </c>
      <c r="K2279" s="28">
        <v>358466039</v>
      </c>
      <c r="L2279" s="29">
        <v>1.35</v>
      </c>
      <c r="M2279" s="29">
        <f>IFERROR(_xlfn.XLOOKUP($B2279,'Ownership Metrics'!$A:$A,'Ownership Metrics'!$B:$B),"")</f>
        <v>25.22</v>
      </c>
      <c r="N2279" s="28">
        <f>IFERROR(_xlfn.XLOOKUP($B2279,'Ownership Metrics'!$A:$A,'Ownership Metrics'!$C:$C),"")</f>
        <v>664</v>
      </c>
      <c r="O2279" s="29">
        <f>IFERROR(_xlfn.XLOOKUP($B2279,'Ownership Metrics'!$A:$A,'Ownership Metrics'!$D:$D),"")</f>
        <v>17.54</v>
      </c>
      <c r="P2279" s="29">
        <f>IFERROR(_xlfn.XLOOKUP($B2279,'Ownership Metrics'!$A:$A,'Ownership Metrics'!$E:$E),"")</f>
        <v>38.159999999999997</v>
      </c>
      <c r="Q2279" s="30">
        <f>IFERROR(_xlfn.XLOOKUP($B2279,'Ownership Metrics'!$A:$A,'Ownership Metrics'!$F:$F),"")</f>
        <v>17</v>
      </c>
      <c r="R2279" s="30">
        <f>IFERROR(_xlfn.XLOOKUP($B2279,'Ownership Metrics'!$A:$A,'Ownership Metrics'!$G:$G),"")</f>
        <v>20</v>
      </c>
      <c r="S2279" s="27" t="str">
        <f>IFERROR(_xlfn.XLOOKUP($B2279,'Ownership Metrics'!$A:$A,'Ownership Metrics'!$H:$H),"")</f>
        <v>Tersebar</v>
      </c>
      <c r="T2279" s="27" t="str">
        <f>IFERROR(_xlfn.XLOOKUP($B2279,'Ownership Metrics'!$A:$A,'Ownership Metrics'!$I:$I),"")</f>
        <v>Rendah</v>
      </c>
      <c r="U2279" s="27">
        <f>IF(COUNTIFS($B$2:$B2279,$B2279,$D$2:$D2279,$D2279)=1,1,0)</f>
        <v>1</v>
      </c>
      <c r="V2279" s="27">
        <f t="shared" si="106"/>
        <v>1.35</v>
      </c>
      <c r="W2279" s="27">
        <f t="shared" si="107"/>
        <v>14</v>
      </c>
      <c r="X2279" s="27">
        <f t="shared" si="105"/>
        <v>1.3499997721000001</v>
      </c>
    </row>
    <row r="2280" spans="1:24" x14ac:dyDescent="0.25">
      <c r="A2280" s="26">
        <v>46265</v>
      </c>
      <c r="B2280" s="27" t="s">
        <v>10444</v>
      </c>
      <c r="C2280" s="27" t="s">
        <v>2514</v>
      </c>
      <c r="D2280" s="27" t="s">
        <v>2520</v>
      </c>
      <c r="E2280" s="27" t="s">
        <v>22</v>
      </c>
      <c r="F2280" s="27" t="s">
        <v>23</v>
      </c>
      <c r="G2280" s="27"/>
      <c r="H2280" s="27" t="s">
        <v>24</v>
      </c>
      <c r="I2280" s="28">
        <v>897606400</v>
      </c>
      <c r="J2280" s="28">
        <v>0</v>
      </c>
      <c r="K2280" s="28">
        <v>897606400</v>
      </c>
      <c r="L2280" s="29">
        <v>3.38</v>
      </c>
      <c r="M2280" s="29">
        <f>IFERROR(_xlfn.XLOOKUP($B2280,'Ownership Metrics'!$A:$A,'Ownership Metrics'!$B:$B),"")</f>
        <v>25.22</v>
      </c>
      <c r="N2280" s="28">
        <f>IFERROR(_xlfn.XLOOKUP($B2280,'Ownership Metrics'!$A:$A,'Ownership Metrics'!$C:$C),"")</f>
        <v>664</v>
      </c>
      <c r="O2280" s="29">
        <f>IFERROR(_xlfn.XLOOKUP($B2280,'Ownership Metrics'!$A:$A,'Ownership Metrics'!$D:$D),"")</f>
        <v>17.54</v>
      </c>
      <c r="P2280" s="29">
        <f>IFERROR(_xlfn.XLOOKUP($B2280,'Ownership Metrics'!$A:$A,'Ownership Metrics'!$E:$E),"")</f>
        <v>38.159999999999997</v>
      </c>
      <c r="Q2280" s="30">
        <f>IFERROR(_xlfn.XLOOKUP($B2280,'Ownership Metrics'!$A:$A,'Ownership Metrics'!$F:$F),"")</f>
        <v>17</v>
      </c>
      <c r="R2280" s="30">
        <f>IFERROR(_xlfn.XLOOKUP($B2280,'Ownership Metrics'!$A:$A,'Ownership Metrics'!$G:$G),"")</f>
        <v>20</v>
      </c>
      <c r="S2280" s="27" t="str">
        <f>IFERROR(_xlfn.XLOOKUP($B2280,'Ownership Metrics'!$A:$A,'Ownership Metrics'!$H:$H),"")</f>
        <v>Tersebar</v>
      </c>
      <c r="T2280" s="27" t="str">
        <f>IFERROR(_xlfn.XLOOKUP($B2280,'Ownership Metrics'!$A:$A,'Ownership Metrics'!$I:$I),"")</f>
        <v>Rendah</v>
      </c>
      <c r="U2280" s="27">
        <f>IF(COUNTIFS($B$2:$B2280,$B2280,$D$2:$D2280,$D2280)=1,1,0)</f>
        <v>1</v>
      </c>
      <c r="V2280" s="27">
        <f t="shared" si="106"/>
        <v>3.38</v>
      </c>
      <c r="W2280" s="27">
        <f t="shared" si="107"/>
        <v>7</v>
      </c>
      <c r="X2280" s="27">
        <f t="shared" si="105"/>
        <v>3.3799997719999997</v>
      </c>
    </row>
    <row r="2281" spans="1:24" x14ac:dyDescent="0.25">
      <c r="A2281" s="26">
        <v>46265</v>
      </c>
      <c r="B2281" s="27" t="s">
        <v>10444</v>
      </c>
      <c r="C2281" s="27" t="s">
        <v>2514</v>
      </c>
      <c r="D2281" s="27" t="s">
        <v>2521</v>
      </c>
      <c r="E2281" s="27" t="s">
        <v>22</v>
      </c>
      <c r="F2281" s="27" t="s">
        <v>23</v>
      </c>
      <c r="G2281" s="27"/>
      <c r="H2281" s="27" t="s">
        <v>24</v>
      </c>
      <c r="I2281" s="28">
        <v>946871014</v>
      </c>
      <c r="J2281" s="28">
        <v>0</v>
      </c>
      <c r="K2281" s="28">
        <v>946871014</v>
      </c>
      <c r="L2281" s="29">
        <v>3.56</v>
      </c>
      <c r="M2281" s="29">
        <f>IFERROR(_xlfn.XLOOKUP($B2281,'Ownership Metrics'!$A:$A,'Ownership Metrics'!$B:$B),"")</f>
        <v>25.22</v>
      </c>
      <c r="N2281" s="28">
        <f>IFERROR(_xlfn.XLOOKUP($B2281,'Ownership Metrics'!$A:$A,'Ownership Metrics'!$C:$C),"")</f>
        <v>664</v>
      </c>
      <c r="O2281" s="29">
        <f>IFERROR(_xlfn.XLOOKUP($B2281,'Ownership Metrics'!$A:$A,'Ownership Metrics'!$D:$D),"")</f>
        <v>17.54</v>
      </c>
      <c r="P2281" s="29">
        <f>IFERROR(_xlfn.XLOOKUP($B2281,'Ownership Metrics'!$A:$A,'Ownership Metrics'!$E:$E),"")</f>
        <v>38.159999999999997</v>
      </c>
      <c r="Q2281" s="30">
        <f>IFERROR(_xlfn.XLOOKUP($B2281,'Ownership Metrics'!$A:$A,'Ownership Metrics'!$F:$F),"")</f>
        <v>17</v>
      </c>
      <c r="R2281" s="30">
        <f>IFERROR(_xlfn.XLOOKUP($B2281,'Ownership Metrics'!$A:$A,'Ownership Metrics'!$G:$G),"")</f>
        <v>20</v>
      </c>
      <c r="S2281" s="27" t="str">
        <f>IFERROR(_xlfn.XLOOKUP($B2281,'Ownership Metrics'!$A:$A,'Ownership Metrics'!$H:$H),"")</f>
        <v>Tersebar</v>
      </c>
      <c r="T2281" s="27" t="str">
        <f>IFERROR(_xlfn.XLOOKUP($B2281,'Ownership Metrics'!$A:$A,'Ownership Metrics'!$I:$I),"")</f>
        <v>Rendah</v>
      </c>
      <c r="U2281" s="27">
        <f>IF(COUNTIFS($B$2:$B2281,$B2281,$D$2:$D2281,$D2281)=1,1,0)</f>
        <v>1</v>
      </c>
      <c r="V2281" s="27">
        <f t="shared" si="106"/>
        <v>3.56</v>
      </c>
      <c r="W2281" s="27">
        <f t="shared" si="107"/>
        <v>6</v>
      </c>
      <c r="X2281" s="27">
        <f t="shared" si="105"/>
        <v>3.5599997718999998</v>
      </c>
    </row>
    <row r="2282" spans="1:24" x14ac:dyDescent="0.25">
      <c r="A2282" s="26">
        <v>46265</v>
      </c>
      <c r="B2282" s="27" t="s">
        <v>10444</v>
      </c>
      <c r="C2282" s="27" t="s">
        <v>2514</v>
      </c>
      <c r="D2282" s="27" t="s">
        <v>2522</v>
      </c>
      <c r="E2282" s="27" t="s">
        <v>22</v>
      </c>
      <c r="F2282" s="27" t="s">
        <v>32</v>
      </c>
      <c r="G2282" s="27"/>
      <c r="H2282" s="27" t="s">
        <v>128</v>
      </c>
      <c r="I2282" s="28">
        <v>898278476</v>
      </c>
      <c r="J2282" s="28">
        <v>0</v>
      </c>
      <c r="K2282" s="28">
        <v>898278476</v>
      </c>
      <c r="L2282" s="29">
        <v>3.38</v>
      </c>
      <c r="M2282" s="29">
        <f>IFERROR(_xlfn.XLOOKUP($B2282,'Ownership Metrics'!$A:$A,'Ownership Metrics'!$B:$B),"")</f>
        <v>25.22</v>
      </c>
      <c r="N2282" s="28">
        <f>IFERROR(_xlfn.XLOOKUP($B2282,'Ownership Metrics'!$A:$A,'Ownership Metrics'!$C:$C),"")</f>
        <v>664</v>
      </c>
      <c r="O2282" s="29">
        <f>IFERROR(_xlfn.XLOOKUP($B2282,'Ownership Metrics'!$A:$A,'Ownership Metrics'!$D:$D),"")</f>
        <v>17.54</v>
      </c>
      <c r="P2282" s="29">
        <f>IFERROR(_xlfn.XLOOKUP($B2282,'Ownership Metrics'!$A:$A,'Ownership Metrics'!$E:$E),"")</f>
        <v>38.159999999999997</v>
      </c>
      <c r="Q2282" s="30">
        <f>IFERROR(_xlfn.XLOOKUP($B2282,'Ownership Metrics'!$A:$A,'Ownership Metrics'!$F:$F),"")</f>
        <v>17</v>
      </c>
      <c r="R2282" s="30">
        <f>IFERROR(_xlfn.XLOOKUP($B2282,'Ownership Metrics'!$A:$A,'Ownership Metrics'!$G:$G),"")</f>
        <v>20</v>
      </c>
      <c r="S2282" s="27" t="str">
        <f>IFERROR(_xlfn.XLOOKUP($B2282,'Ownership Metrics'!$A:$A,'Ownership Metrics'!$H:$H),"")</f>
        <v>Tersebar</v>
      </c>
      <c r="T2282" s="27" t="str">
        <f>IFERROR(_xlfn.XLOOKUP($B2282,'Ownership Metrics'!$A:$A,'Ownership Metrics'!$I:$I),"")</f>
        <v>Rendah</v>
      </c>
      <c r="U2282" s="27">
        <f>IF(COUNTIFS($B$2:$B2282,$B2282,$D$2:$D2282,$D2282)=1,1,0)</f>
        <v>1</v>
      </c>
      <c r="V2282" s="27">
        <f t="shared" si="106"/>
        <v>3.38</v>
      </c>
      <c r="W2282" s="27">
        <f t="shared" si="107"/>
        <v>8</v>
      </c>
      <c r="X2282" s="27">
        <f t="shared" si="105"/>
        <v>3.3799997718000001</v>
      </c>
    </row>
    <row r="2283" spans="1:24" x14ac:dyDescent="0.25">
      <c r="A2283" s="26">
        <v>46265</v>
      </c>
      <c r="B2283" s="27" t="s">
        <v>10444</v>
      </c>
      <c r="C2283" s="27" t="s">
        <v>2514</v>
      </c>
      <c r="D2283" s="27" t="s">
        <v>198</v>
      </c>
      <c r="E2283" s="27" t="s">
        <v>67</v>
      </c>
      <c r="F2283" s="27" t="s">
        <v>23</v>
      </c>
      <c r="G2283" s="27"/>
      <c r="H2283" s="27" t="s">
        <v>24</v>
      </c>
      <c r="I2283" s="28">
        <v>3223347222</v>
      </c>
      <c r="J2283" s="28">
        <v>0</v>
      </c>
      <c r="K2283" s="28">
        <v>3223347222</v>
      </c>
      <c r="L2283" s="29">
        <v>12.13</v>
      </c>
      <c r="M2283" s="29">
        <f>IFERROR(_xlfn.XLOOKUP($B2283,'Ownership Metrics'!$A:$A,'Ownership Metrics'!$B:$B),"")</f>
        <v>25.22</v>
      </c>
      <c r="N2283" s="28">
        <f>IFERROR(_xlfn.XLOOKUP($B2283,'Ownership Metrics'!$A:$A,'Ownership Metrics'!$C:$C),"")</f>
        <v>664</v>
      </c>
      <c r="O2283" s="29">
        <f>IFERROR(_xlfn.XLOOKUP($B2283,'Ownership Metrics'!$A:$A,'Ownership Metrics'!$D:$D),"")</f>
        <v>17.54</v>
      </c>
      <c r="P2283" s="29">
        <f>IFERROR(_xlfn.XLOOKUP($B2283,'Ownership Metrics'!$A:$A,'Ownership Metrics'!$E:$E),"")</f>
        <v>38.159999999999997</v>
      </c>
      <c r="Q2283" s="30">
        <f>IFERROR(_xlfn.XLOOKUP($B2283,'Ownership Metrics'!$A:$A,'Ownership Metrics'!$F:$F),"")</f>
        <v>17</v>
      </c>
      <c r="R2283" s="30">
        <f>IFERROR(_xlfn.XLOOKUP($B2283,'Ownership Metrics'!$A:$A,'Ownership Metrics'!$G:$G),"")</f>
        <v>20</v>
      </c>
      <c r="S2283" s="27" t="str">
        <f>IFERROR(_xlfn.XLOOKUP($B2283,'Ownership Metrics'!$A:$A,'Ownership Metrics'!$H:$H),"")</f>
        <v>Tersebar</v>
      </c>
      <c r="T2283" s="27" t="str">
        <f>IFERROR(_xlfn.XLOOKUP($B2283,'Ownership Metrics'!$A:$A,'Ownership Metrics'!$I:$I),"")</f>
        <v>Rendah</v>
      </c>
      <c r="U2283" s="27">
        <f>IF(COUNTIFS($B$2:$B2283,$B2283,$D$2:$D2283,$D2283)=1,1,0)</f>
        <v>1</v>
      </c>
      <c r="V2283" s="27">
        <f t="shared" si="106"/>
        <v>12.13</v>
      </c>
      <c r="W2283" s="27">
        <f t="shared" si="107"/>
        <v>2</v>
      </c>
      <c r="X2283" s="27">
        <f t="shared" si="105"/>
        <v>12.129999771700001</v>
      </c>
    </row>
    <row r="2284" spans="1:24" x14ac:dyDescent="0.25">
      <c r="A2284" s="26">
        <v>46265</v>
      </c>
      <c r="B2284" s="27" t="s">
        <v>10444</v>
      </c>
      <c r="C2284" s="27" t="s">
        <v>2514</v>
      </c>
      <c r="D2284" s="27" t="s">
        <v>110</v>
      </c>
      <c r="E2284" s="27" t="s">
        <v>67</v>
      </c>
      <c r="F2284" s="27" t="s">
        <v>23</v>
      </c>
      <c r="G2284" s="27"/>
      <c r="H2284" s="27" t="s">
        <v>24</v>
      </c>
      <c r="I2284" s="28">
        <v>459665532</v>
      </c>
      <c r="J2284" s="28">
        <v>0</v>
      </c>
      <c r="K2284" s="28">
        <v>459665532</v>
      </c>
      <c r="L2284" s="29">
        <v>1.73</v>
      </c>
      <c r="M2284" s="29">
        <f>IFERROR(_xlfn.XLOOKUP($B2284,'Ownership Metrics'!$A:$A,'Ownership Metrics'!$B:$B),"")</f>
        <v>25.22</v>
      </c>
      <c r="N2284" s="28">
        <f>IFERROR(_xlfn.XLOOKUP($B2284,'Ownership Metrics'!$A:$A,'Ownership Metrics'!$C:$C),"")</f>
        <v>664</v>
      </c>
      <c r="O2284" s="29">
        <f>IFERROR(_xlfn.XLOOKUP($B2284,'Ownership Metrics'!$A:$A,'Ownership Metrics'!$D:$D),"")</f>
        <v>17.54</v>
      </c>
      <c r="P2284" s="29">
        <f>IFERROR(_xlfn.XLOOKUP($B2284,'Ownership Metrics'!$A:$A,'Ownership Metrics'!$E:$E),"")</f>
        <v>38.159999999999997</v>
      </c>
      <c r="Q2284" s="30">
        <f>IFERROR(_xlfn.XLOOKUP($B2284,'Ownership Metrics'!$A:$A,'Ownership Metrics'!$F:$F),"")</f>
        <v>17</v>
      </c>
      <c r="R2284" s="30">
        <f>IFERROR(_xlfn.XLOOKUP($B2284,'Ownership Metrics'!$A:$A,'Ownership Metrics'!$G:$G),"")</f>
        <v>20</v>
      </c>
      <c r="S2284" s="27" t="str">
        <f>IFERROR(_xlfn.XLOOKUP($B2284,'Ownership Metrics'!$A:$A,'Ownership Metrics'!$H:$H),"")</f>
        <v>Tersebar</v>
      </c>
      <c r="T2284" s="27" t="str">
        <f>IFERROR(_xlfn.XLOOKUP($B2284,'Ownership Metrics'!$A:$A,'Ownership Metrics'!$I:$I),"")</f>
        <v>Rendah</v>
      </c>
      <c r="U2284" s="27">
        <f>IF(COUNTIFS($B$2:$B2284,$B2284,$D$2:$D2284,$D2284)=1,1,0)</f>
        <v>1</v>
      </c>
      <c r="V2284" s="27">
        <f t="shared" si="106"/>
        <v>1.73</v>
      </c>
      <c r="W2284" s="27">
        <f t="shared" si="107"/>
        <v>11</v>
      </c>
      <c r="X2284" s="27">
        <f t="shared" si="105"/>
        <v>1.7299997716</v>
      </c>
    </row>
    <row r="2285" spans="1:24" x14ac:dyDescent="0.25">
      <c r="A2285" s="26">
        <v>46265</v>
      </c>
      <c r="B2285" s="27" t="s">
        <v>10444</v>
      </c>
      <c r="C2285" s="27" t="s">
        <v>2514</v>
      </c>
      <c r="D2285" s="27" t="s">
        <v>1194</v>
      </c>
      <c r="E2285" s="27" t="s">
        <v>67</v>
      </c>
      <c r="F2285" s="27" t="s">
        <v>23</v>
      </c>
      <c r="G2285" s="27"/>
      <c r="H2285" s="27" t="s">
        <v>24</v>
      </c>
      <c r="I2285" s="28">
        <v>396494225</v>
      </c>
      <c r="J2285" s="28">
        <v>0</v>
      </c>
      <c r="K2285" s="28">
        <v>396494225</v>
      </c>
      <c r="L2285" s="29">
        <v>1.49</v>
      </c>
      <c r="M2285" s="29">
        <f>IFERROR(_xlfn.XLOOKUP($B2285,'Ownership Metrics'!$A:$A,'Ownership Metrics'!$B:$B),"")</f>
        <v>25.22</v>
      </c>
      <c r="N2285" s="28">
        <f>IFERROR(_xlfn.XLOOKUP($B2285,'Ownership Metrics'!$A:$A,'Ownership Metrics'!$C:$C),"")</f>
        <v>664</v>
      </c>
      <c r="O2285" s="29">
        <f>IFERROR(_xlfn.XLOOKUP($B2285,'Ownership Metrics'!$A:$A,'Ownership Metrics'!$D:$D),"")</f>
        <v>17.54</v>
      </c>
      <c r="P2285" s="29">
        <f>IFERROR(_xlfn.XLOOKUP($B2285,'Ownership Metrics'!$A:$A,'Ownership Metrics'!$E:$E),"")</f>
        <v>38.159999999999997</v>
      </c>
      <c r="Q2285" s="30">
        <f>IFERROR(_xlfn.XLOOKUP($B2285,'Ownership Metrics'!$A:$A,'Ownership Metrics'!$F:$F),"")</f>
        <v>17</v>
      </c>
      <c r="R2285" s="30">
        <f>IFERROR(_xlfn.XLOOKUP($B2285,'Ownership Metrics'!$A:$A,'Ownership Metrics'!$G:$G),"")</f>
        <v>20</v>
      </c>
      <c r="S2285" s="27" t="str">
        <f>IFERROR(_xlfn.XLOOKUP($B2285,'Ownership Metrics'!$A:$A,'Ownership Metrics'!$H:$H),"")</f>
        <v>Tersebar</v>
      </c>
      <c r="T2285" s="27" t="str">
        <f>IFERROR(_xlfn.XLOOKUP($B2285,'Ownership Metrics'!$A:$A,'Ownership Metrics'!$I:$I),"")</f>
        <v>Rendah</v>
      </c>
      <c r="U2285" s="27">
        <f>IF(COUNTIFS($B$2:$B2285,$B2285,$D$2:$D2285,$D2285)=1,1,0)</f>
        <v>1</v>
      </c>
      <c r="V2285" s="27">
        <f t="shared" si="106"/>
        <v>1.49</v>
      </c>
      <c r="W2285" s="27">
        <f t="shared" si="107"/>
        <v>12</v>
      </c>
      <c r="X2285" s="27">
        <f t="shared" si="105"/>
        <v>1.4899997715</v>
      </c>
    </row>
    <row r="2286" spans="1:24" x14ac:dyDescent="0.25">
      <c r="A2286" s="26">
        <v>46265</v>
      </c>
      <c r="B2286" s="27" t="s">
        <v>10444</v>
      </c>
      <c r="C2286" s="27" t="s">
        <v>2514</v>
      </c>
      <c r="D2286" s="27" t="s">
        <v>2099</v>
      </c>
      <c r="E2286" s="27" t="s">
        <v>67</v>
      </c>
      <c r="F2286" s="27" t="s">
        <v>23</v>
      </c>
      <c r="G2286" s="27"/>
      <c r="H2286" s="27" t="s">
        <v>24</v>
      </c>
      <c r="I2286" s="28">
        <v>292400000</v>
      </c>
      <c r="J2286" s="28">
        <v>0</v>
      </c>
      <c r="K2286" s="28">
        <v>292400000</v>
      </c>
      <c r="L2286" s="29">
        <v>1.1000000000000001</v>
      </c>
      <c r="M2286" s="29">
        <f>IFERROR(_xlfn.XLOOKUP($B2286,'Ownership Metrics'!$A:$A,'Ownership Metrics'!$B:$B),"")</f>
        <v>25.22</v>
      </c>
      <c r="N2286" s="28">
        <f>IFERROR(_xlfn.XLOOKUP($B2286,'Ownership Metrics'!$A:$A,'Ownership Metrics'!$C:$C),"")</f>
        <v>664</v>
      </c>
      <c r="O2286" s="29">
        <f>IFERROR(_xlfn.XLOOKUP($B2286,'Ownership Metrics'!$A:$A,'Ownership Metrics'!$D:$D),"")</f>
        <v>17.54</v>
      </c>
      <c r="P2286" s="29">
        <f>IFERROR(_xlfn.XLOOKUP($B2286,'Ownership Metrics'!$A:$A,'Ownership Metrics'!$E:$E),"")</f>
        <v>38.159999999999997</v>
      </c>
      <c r="Q2286" s="30">
        <f>IFERROR(_xlfn.XLOOKUP($B2286,'Ownership Metrics'!$A:$A,'Ownership Metrics'!$F:$F),"")</f>
        <v>17</v>
      </c>
      <c r="R2286" s="30">
        <f>IFERROR(_xlfn.XLOOKUP($B2286,'Ownership Metrics'!$A:$A,'Ownership Metrics'!$G:$G),"")</f>
        <v>20</v>
      </c>
      <c r="S2286" s="27" t="str">
        <f>IFERROR(_xlfn.XLOOKUP($B2286,'Ownership Metrics'!$A:$A,'Ownership Metrics'!$H:$H),"")</f>
        <v>Tersebar</v>
      </c>
      <c r="T2286" s="27" t="str">
        <f>IFERROR(_xlfn.XLOOKUP($B2286,'Ownership Metrics'!$A:$A,'Ownership Metrics'!$I:$I),"")</f>
        <v>Rendah</v>
      </c>
      <c r="U2286" s="27">
        <f>IF(COUNTIFS($B$2:$B2286,$B2286,$D$2:$D2286,$D2286)=1,1,0)</f>
        <v>1</v>
      </c>
      <c r="V2286" s="27">
        <f t="shared" si="106"/>
        <v>1.1000000000000001</v>
      </c>
      <c r="W2286" s="27">
        <f t="shared" si="107"/>
        <v>16</v>
      </c>
      <c r="X2286" s="27">
        <f t="shared" si="105"/>
        <v>1.0999997714</v>
      </c>
    </row>
    <row r="2287" spans="1:24" x14ac:dyDescent="0.25">
      <c r="A2287" s="26">
        <v>46265</v>
      </c>
      <c r="B2287" s="27" t="s">
        <v>10444</v>
      </c>
      <c r="C2287" s="27" t="s">
        <v>2514</v>
      </c>
      <c r="D2287" s="27" t="s">
        <v>380</v>
      </c>
      <c r="E2287" s="27" t="s">
        <v>67</v>
      </c>
      <c r="F2287" s="27" t="s">
        <v>23</v>
      </c>
      <c r="G2287" s="27"/>
      <c r="H2287" s="27" t="s">
        <v>24</v>
      </c>
      <c r="I2287" s="28">
        <v>2256258600</v>
      </c>
      <c r="J2287" s="28">
        <v>0</v>
      </c>
      <c r="K2287" s="28">
        <v>2256258600</v>
      </c>
      <c r="L2287" s="29">
        <v>8.49</v>
      </c>
      <c r="M2287" s="29">
        <f>IFERROR(_xlfn.XLOOKUP($B2287,'Ownership Metrics'!$A:$A,'Ownership Metrics'!$B:$B),"")</f>
        <v>25.22</v>
      </c>
      <c r="N2287" s="28">
        <f>IFERROR(_xlfn.XLOOKUP($B2287,'Ownership Metrics'!$A:$A,'Ownership Metrics'!$C:$C),"")</f>
        <v>664</v>
      </c>
      <c r="O2287" s="29">
        <f>IFERROR(_xlfn.XLOOKUP($B2287,'Ownership Metrics'!$A:$A,'Ownership Metrics'!$D:$D),"")</f>
        <v>17.54</v>
      </c>
      <c r="P2287" s="29">
        <f>IFERROR(_xlfn.XLOOKUP($B2287,'Ownership Metrics'!$A:$A,'Ownership Metrics'!$E:$E),"")</f>
        <v>38.159999999999997</v>
      </c>
      <c r="Q2287" s="30">
        <f>IFERROR(_xlfn.XLOOKUP($B2287,'Ownership Metrics'!$A:$A,'Ownership Metrics'!$F:$F),"")</f>
        <v>17</v>
      </c>
      <c r="R2287" s="30">
        <f>IFERROR(_xlfn.XLOOKUP($B2287,'Ownership Metrics'!$A:$A,'Ownership Metrics'!$G:$G),"")</f>
        <v>20</v>
      </c>
      <c r="S2287" s="27" t="str">
        <f>IFERROR(_xlfn.XLOOKUP($B2287,'Ownership Metrics'!$A:$A,'Ownership Metrics'!$H:$H),"")</f>
        <v>Tersebar</v>
      </c>
      <c r="T2287" s="27" t="str">
        <f>IFERROR(_xlfn.XLOOKUP($B2287,'Ownership Metrics'!$A:$A,'Ownership Metrics'!$I:$I),"")</f>
        <v>Rendah</v>
      </c>
      <c r="U2287" s="27">
        <f>IF(COUNTIFS($B$2:$B2287,$B2287,$D$2:$D2287,$D2287)=1,1,0)</f>
        <v>1</v>
      </c>
      <c r="V2287" s="27">
        <f t="shared" si="106"/>
        <v>8.49</v>
      </c>
      <c r="W2287" s="27">
        <f t="shared" si="107"/>
        <v>3</v>
      </c>
      <c r="X2287" s="27">
        <f t="shared" si="105"/>
        <v>8.4899997713000008</v>
      </c>
    </row>
    <row r="2288" spans="1:24" x14ac:dyDescent="0.25">
      <c r="A2288" s="26">
        <v>46265</v>
      </c>
      <c r="B2288" s="27" t="s">
        <v>10444</v>
      </c>
      <c r="C2288" s="27" t="s">
        <v>2514</v>
      </c>
      <c r="D2288" s="27" t="s">
        <v>484</v>
      </c>
      <c r="E2288" s="27" t="s">
        <v>67</v>
      </c>
      <c r="F2288" s="27" t="s">
        <v>23</v>
      </c>
      <c r="G2288" s="27"/>
      <c r="H2288" s="27" t="s">
        <v>24</v>
      </c>
      <c r="I2288" s="28">
        <v>2000188769</v>
      </c>
      <c r="J2288" s="28">
        <v>0</v>
      </c>
      <c r="K2288" s="28">
        <v>2000188769</v>
      </c>
      <c r="L2288" s="29">
        <v>7.53</v>
      </c>
      <c r="M2288" s="29">
        <f>IFERROR(_xlfn.XLOOKUP($B2288,'Ownership Metrics'!$A:$A,'Ownership Metrics'!$B:$B),"")</f>
        <v>25.22</v>
      </c>
      <c r="N2288" s="28">
        <f>IFERROR(_xlfn.XLOOKUP($B2288,'Ownership Metrics'!$A:$A,'Ownership Metrics'!$C:$C),"")</f>
        <v>664</v>
      </c>
      <c r="O2288" s="29">
        <f>IFERROR(_xlfn.XLOOKUP($B2288,'Ownership Metrics'!$A:$A,'Ownership Metrics'!$D:$D),"")</f>
        <v>17.54</v>
      </c>
      <c r="P2288" s="29">
        <f>IFERROR(_xlfn.XLOOKUP($B2288,'Ownership Metrics'!$A:$A,'Ownership Metrics'!$E:$E),"")</f>
        <v>38.159999999999997</v>
      </c>
      <c r="Q2288" s="30">
        <f>IFERROR(_xlfn.XLOOKUP($B2288,'Ownership Metrics'!$A:$A,'Ownership Metrics'!$F:$F),"")</f>
        <v>17</v>
      </c>
      <c r="R2288" s="30">
        <f>IFERROR(_xlfn.XLOOKUP($B2288,'Ownership Metrics'!$A:$A,'Ownership Metrics'!$G:$G),"")</f>
        <v>20</v>
      </c>
      <c r="S2288" s="27" t="str">
        <f>IFERROR(_xlfn.XLOOKUP($B2288,'Ownership Metrics'!$A:$A,'Ownership Metrics'!$H:$H),"")</f>
        <v>Tersebar</v>
      </c>
      <c r="T2288" s="27" t="str">
        <f>IFERROR(_xlfn.XLOOKUP($B2288,'Ownership Metrics'!$A:$A,'Ownership Metrics'!$I:$I),"")</f>
        <v>Rendah</v>
      </c>
      <c r="U2288" s="27">
        <f>IF(COUNTIFS($B$2:$B2288,$B2288,$D$2:$D2288,$D2288)=1,1,0)</f>
        <v>1</v>
      </c>
      <c r="V2288" s="27">
        <f t="shared" si="106"/>
        <v>7.53</v>
      </c>
      <c r="W2288" s="27">
        <f t="shared" si="107"/>
        <v>4</v>
      </c>
      <c r="X2288" s="27">
        <f t="shared" si="105"/>
        <v>7.5299997712</v>
      </c>
    </row>
    <row r="2289" spans="1:24" x14ac:dyDescent="0.25">
      <c r="A2289" s="26">
        <v>46265</v>
      </c>
      <c r="B2289" s="27" t="s">
        <v>10444</v>
      </c>
      <c r="C2289" s="27" t="s">
        <v>2514</v>
      </c>
      <c r="D2289" s="27" t="s">
        <v>1519</v>
      </c>
      <c r="E2289" s="27" t="s">
        <v>149</v>
      </c>
      <c r="F2289" s="27" t="s">
        <v>32</v>
      </c>
      <c r="G2289" s="27"/>
      <c r="H2289" s="27" t="s">
        <v>128</v>
      </c>
      <c r="I2289" s="28">
        <v>891976100</v>
      </c>
      <c r="J2289" s="28">
        <v>0</v>
      </c>
      <c r="K2289" s="28">
        <v>891976100</v>
      </c>
      <c r="L2289" s="29">
        <v>3.36</v>
      </c>
      <c r="M2289" s="29">
        <f>IFERROR(_xlfn.XLOOKUP($B2289,'Ownership Metrics'!$A:$A,'Ownership Metrics'!$B:$B),"")</f>
        <v>25.22</v>
      </c>
      <c r="N2289" s="28">
        <f>IFERROR(_xlfn.XLOOKUP($B2289,'Ownership Metrics'!$A:$A,'Ownership Metrics'!$C:$C),"")</f>
        <v>664</v>
      </c>
      <c r="O2289" s="29">
        <f>IFERROR(_xlfn.XLOOKUP($B2289,'Ownership Metrics'!$A:$A,'Ownership Metrics'!$D:$D),"")</f>
        <v>17.54</v>
      </c>
      <c r="P2289" s="29">
        <f>IFERROR(_xlfn.XLOOKUP($B2289,'Ownership Metrics'!$A:$A,'Ownership Metrics'!$E:$E),"")</f>
        <v>38.159999999999997</v>
      </c>
      <c r="Q2289" s="30">
        <f>IFERROR(_xlfn.XLOOKUP($B2289,'Ownership Metrics'!$A:$A,'Ownership Metrics'!$F:$F),"")</f>
        <v>17</v>
      </c>
      <c r="R2289" s="30">
        <f>IFERROR(_xlfn.XLOOKUP($B2289,'Ownership Metrics'!$A:$A,'Ownership Metrics'!$G:$G),"")</f>
        <v>20</v>
      </c>
      <c r="S2289" s="27" t="str">
        <f>IFERROR(_xlfn.XLOOKUP($B2289,'Ownership Metrics'!$A:$A,'Ownership Metrics'!$H:$H),"")</f>
        <v>Tersebar</v>
      </c>
      <c r="T2289" s="27" t="str">
        <f>IFERROR(_xlfn.XLOOKUP($B2289,'Ownership Metrics'!$A:$A,'Ownership Metrics'!$I:$I),"")</f>
        <v>Rendah</v>
      </c>
      <c r="U2289" s="27">
        <f>IF(COUNTIFS($B$2:$B2289,$B2289,$D$2:$D2289,$D2289)=1,1,0)</f>
        <v>1</v>
      </c>
      <c r="V2289" s="27">
        <f t="shared" si="106"/>
        <v>3.36</v>
      </c>
      <c r="W2289" s="27">
        <f t="shared" si="107"/>
        <v>9</v>
      </c>
      <c r="X2289" s="27">
        <f t="shared" si="105"/>
        <v>3.3599997711</v>
      </c>
    </row>
    <row r="2290" spans="1:24" x14ac:dyDescent="0.25">
      <c r="A2290" s="26">
        <v>46265</v>
      </c>
      <c r="B2290" s="27" t="s">
        <v>10445</v>
      </c>
      <c r="C2290" s="27" t="s">
        <v>2524</v>
      </c>
      <c r="D2290" s="27" t="s">
        <v>2525</v>
      </c>
      <c r="E2290" s="27" t="s">
        <v>139</v>
      </c>
      <c r="F2290" s="27" t="s">
        <v>32</v>
      </c>
      <c r="G2290" s="27"/>
      <c r="H2290" s="27" t="s">
        <v>2526</v>
      </c>
      <c r="I2290" s="28">
        <v>108157000</v>
      </c>
      <c r="J2290" s="28">
        <v>0</v>
      </c>
      <c r="K2290" s="28">
        <v>108157000</v>
      </c>
      <c r="L2290" s="29">
        <v>6.01</v>
      </c>
      <c r="M2290" s="29">
        <f>IFERROR(_xlfn.XLOOKUP($B2290,'Ownership Metrics'!$A:$A,'Ownership Metrics'!$B:$B),"")</f>
        <v>73.790000000000006</v>
      </c>
      <c r="N2290" s="28">
        <f>IFERROR(_xlfn.XLOOKUP($B2290,'Ownership Metrics'!$A:$A,'Ownership Metrics'!$C:$C),"")</f>
        <v>123</v>
      </c>
      <c r="O2290" s="29">
        <f>IFERROR(_xlfn.XLOOKUP($B2290,'Ownership Metrics'!$A:$A,'Ownership Metrics'!$D:$D),"")</f>
        <v>7.24</v>
      </c>
      <c r="P2290" s="29">
        <f>IFERROR(_xlfn.XLOOKUP($B2290,'Ownership Metrics'!$A:$A,'Ownership Metrics'!$E:$E),"")</f>
        <v>17.53</v>
      </c>
      <c r="Q2290" s="30">
        <f>IFERROR(_xlfn.XLOOKUP($B2290,'Ownership Metrics'!$A:$A,'Ownership Metrics'!$F:$F),"")</f>
        <v>8</v>
      </c>
      <c r="R2290" s="30">
        <f>IFERROR(_xlfn.XLOOKUP($B2290,'Ownership Metrics'!$A:$A,'Ownership Metrics'!$G:$G),"")</f>
        <v>19</v>
      </c>
      <c r="S2290" s="27" t="str">
        <f>IFERROR(_xlfn.XLOOKUP($B2290,'Ownership Metrics'!$A:$A,'Ownership Metrics'!$H:$H),"")</f>
        <v>Tersebar</v>
      </c>
      <c r="T2290" s="27" t="str">
        <f>IFERROR(_xlfn.XLOOKUP($B2290,'Ownership Metrics'!$A:$A,'Ownership Metrics'!$I:$I),"")</f>
        <v>Rendah</v>
      </c>
      <c r="U2290" s="27">
        <f>IF(COUNTIFS($B$2:$B2290,$B2290,$D$2:$D2290,$D2290)=1,1,0)</f>
        <v>1</v>
      </c>
      <c r="V2290" s="27">
        <f t="shared" si="106"/>
        <v>6.01</v>
      </c>
      <c r="W2290" s="27">
        <f t="shared" si="107"/>
        <v>2</v>
      </c>
      <c r="X2290" s="27">
        <f t="shared" si="105"/>
        <v>6.0099997709999995</v>
      </c>
    </row>
    <row r="2291" spans="1:24" x14ac:dyDescent="0.25">
      <c r="A2291" s="26">
        <v>46265</v>
      </c>
      <c r="B2291" s="27" t="s">
        <v>10445</v>
      </c>
      <c r="C2291" s="27" t="s">
        <v>2524</v>
      </c>
      <c r="D2291" s="27" t="s">
        <v>2527</v>
      </c>
      <c r="E2291" s="27"/>
      <c r="F2291" s="27"/>
      <c r="G2291" s="27"/>
      <c r="H2291" s="27"/>
      <c r="I2291" s="28">
        <v>0</v>
      </c>
      <c r="J2291" s="28">
        <v>130352100</v>
      </c>
      <c r="K2291" s="28">
        <v>130352100</v>
      </c>
      <c r="L2291" s="29">
        <v>7.24</v>
      </c>
      <c r="M2291" s="29">
        <f>IFERROR(_xlfn.XLOOKUP($B2291,'Ownership Metrics'!$A:$A,'Ownership Metrics'!$B:$B),"")</f>
        <v>73.790000000000006</v>
      </c>
      <c r="N2291" s="28">
        <f>IFERROR(_xlfn.XLOOKUP($B2291,'Ownership Metrics'!$A:$A,'Ownership Metrics'!$C:$C),"")</f>
        <v>123</v>
      </c>
      <c r="O2291" s="29">
        <f>IFERROR(_xlfn.XLOOKUP($B2291,'Ownership Metrics'!$A:$A,'Ownership Metrics'!$D:$D),"")</f>
        <v>7.24</v>
      </c>
      <c r="P2291" s="29">
        <f>IFERROR(_xlfn.XLOOKUP($B2291,'Ownership Metrics'!$A:$A,'Ownership Metrics'!$E:$E),"")</f>
        <v>17.53</v>
      </c>
      <c r="Q2291" s="30">
        <f>IFERROR(_xlfn.XLOOKUP($B2291,'Ownership Metrics'!$A:$A,'Ownership Metrics'!$F:$F),"")</f>
        <v>8</v>
      </c>
      <c r="R2291" s="30">
        <f>IFERROR(_xlfn.XLOOKUP($B2291,'Ownership Metrics'!$A:$A,'Ownership Metrics'!$G:$G),"")</f>
        <v>19</v>
      </c>
      <c r="S2291" s="27" t="str">
        <f>IFERROR(_xlfn.XLOOKUP($B2291,'Ownership Metrics'!$A:$A,'Ownership Metrics'!$H:$H),"")</f>
        <v>Tersebar</v>
      </c>
      <c r="T2291" s="27" t="str">
        <f>IFERROR(_xlfn.XLOOKUP($B2291,'Ownership Metrics'!$A:$A,'Ownership Metrics'!$I:$I),"")</f>
        <v>Rendah</v>
      </c>
      <c r="U2291" s="27">
        <f>IF(COUNTIFS($B$2:$B2291,$B2291,$D$2:$D2291,$D2291)=1,1,0)</f>
        <v>1</v>
      </c>
      <c r="V2291" s="27">
        <f t="shared" si="106"/>
        <v>7.24</v>
      </c>
      <c r="W2291" s="27">
        <f t="shared" si="107"/>
        <v>1</v>
      </c>
      <c r="X2291" s="27">
        <f t="shared" si="105"/>
        <v>7.2399997708999999</v>
      </c>
    </row>
    <row r="2292" spans="1:24" x14ac:dyDescent="0.25">
      <c r="A2292" s="26">
        <v>46265</v>
      </c>
      <c r="B2292" s="27" t="s">
        <v>10445</v>
      </c>
      <c r="C2292" s="27" t="s">
        <v>2524</v>
      </c>
      <c r="D2292" s="27" t="s">
        <v>63</v>
      </c>
      <c r="E2292" s="27" t="s">
        <v>26</v>
      </c>
      <c r="F2292" s="27" t="s">
        <v>32</v>
      </c>
      <c r="G2292" s="27"/>
      <c r="H2292" s="27" t="s">
        <v>64</v>
      </c>
      <c r="I2292" s="28">
        <v>20717400</v>
      </c>
      <c r="J2292" s="28">
        <v>0</v>
      </c>
      <c r="K2292" s="28">
        <v>20717400</v>
      </c>
      <c r="L2292" s="29">
        <v>1.1499999999999999</v>
      </c>
      <c r="M2292" s="29">
        <f>IFERROR(_xlfn.XLOOKUP($B2292,'Ownership Metrics'!$A:$A,'Ownership Metrics'!$B:$B),"")</f>
        <v>73.790000000000006</v>
      </c>
      <c r="N2292" s="28">
        <f>IFERROR(_xlfn.XLOOKUP($B2292,'Ownership Metrics'!$A:$A,'Ownership Metrics'!$C:$C),"")</f>
        <v>123</v>
      </c>
      <c r="O2292" s="29">
        <f>IFERROR(_xlfn.XLOOKUP($B2292,'Ownership Metrics'!$A:$A,'Ownership Metrics'!$D:$D),"")</f>
        <v>7.24</v>
      </c>
      <c r="P2292" s="29">
        <f>IFERROR(_xlfn.XLOOKUP($B2292,'Ownership Metrics'!$A:$A,'Ownership Metrics'!$E:$E),"")</f>
        <v>17.53</v>
      </c>
      <c r="Q2292" s="30">
        <f>IFERROR(_xlfn.XLOOKUP($B2292,'Ownership Metrics'!$A:$A,'Ownership Metrics'!$F:$F),"")</f>
        <v>8</v>
      </c>
      <c r="R2292" s="30">
        <f>IFERROR(_xlfn.XLOOKUP($B2292,'Ownership Metrics'!$A:$A,'Ownership Metrics'!$G:$G),"")</f>
        <v>19</v>
      </c>
      <c r="S2292" s="27" t="str">
        <f>IFERROR(_xlfn.XLOOKUP($B2292,'Ownership Metrics'!$A:$A,'Ownership Metrics'!$H:$H),"")</f>
        <v>Tersebar</v>
      </c>
      <c r="T2292" s="27" t="str">
        <f>IFERROR(_xlfn.XLOOKUP($B2292,'Ownership Metrics'!$A:$A,'Ownership Metrics'!$I:$I),"")</f>
        <v>Rendah</v>
      </c>
      <c r="U2292" s="27">
        <f>IF(COUNTIFS($B$2:$B2292,$B2292,$D$2:$D2292,$D2292)=1,1,0)</f>
        <v>1</v>
      </c>
      <c r="V2292" s="27">
        <f t="shared" si="106"/>
        <v>1.1499999999999999</v>
      </c>
      <c r="W2292" s="27">
        <f t="shared" si="107"/>
        <v>8</v>
      </c>
      <c r="X2292" s="27">
        <f t="shared" si="105"/>
        <v>1.1499997707999998</v>
      </c>
    </row>
    <row r="2293" spans="1:24" x14ac:dyDescent="0.25">
      <c r="A2293" s="26">
        <v>46265</v>
      </c>
      <c r="B2293" s="27" t="s">
        <v>10445</v>
      </c>
      <c r="C2293" s="27" t="s">
        <v>2524</v>
      </c>
      <c r="D2293" s="27" t="s">
        <v>2528</v>
      </c>
      <c r="E2293" s="27" t="s">
        <v>35</v>
      </c>
      <c r="F2293" s="27" t="s">
        <v>23</v>
      </c>
      <c r="G2293" s="27" t="s">
        <v>36</v>
      </c>
      <c r="H2293" s="27" t="s">
        <v>24</v>
      </c>
      <c r="I2293" s="28">
        <v>23793100</v>
      </c>
      <c r="J2293" s="28">
        <v>0</v>
      </c>
      <c r="K2293" s="28">
        <v>23793100</v>
      </c>
      <c r="L2293" s="29">
        <v>1.32</v>
      </c>
      <c r="M2293" s="29">
        <f>IFERROR(_xlfn.XLOOKUP($B2293,'Ownership Metrics'!$A:$A,'Ownership Metrics'!$B:$B),"")</f>
        <v>73.790000000000006</v>
      </c>
      <c r="N2293" s="28">
        <f>IFERROR(_xlfn.XLOOKUP($B2293,'Ownership Metrics'!$A:$A,'Ownership Metrics'!$C:$C),"")</f>
        <v>123</v>
      </c>
      <c r="O2293" s="29">
        <f>IFERROR(_xlfn.XLOOKUP($B2293,'Ownership Metrics'!$A:$A,'Ownership Metrics'!$D:$D),"")</f>
        <v>7.24</v>
      </c>
      <c r="P2293" s="29">
        <f>IFERROR(_xlfn.XLOOKUP($B2293,'Ownership Metrics'!$A:$A,'Ownership Metrics'!$E:$E),"")</f>
        <v>17.53</v>
      </c>
      <c r="Q2293" s="30">
        <f>IFERROR(_xlfn.XLOOKUP($B2293,'Ownership Metrics'!$A:$A,'Ownership Metrics'!$F:$F),"")</f>
        <v>8</v>
      </c>
      <c r="R2293" s="30">
        <f>IFERROR(_xlfn.XLOOKUP($B2293,'Ownership Metrics'!$A:$A,'Ownership Metrics'!$G:$G),"")</f>
        <v>19</v>
      </c>
      <c r="S2293" s="27" t="str">
        <f>IFERROR(_xlfn.XLOOKUP($B2293,'Ownership Metrics'!$A:$A,'Ownership Metrics'!$H:$H),"")</f>
        <v>Tersebar</v>
      </c>
      <c r="T2293" s="27" t="str">
        <f>IFERROR(_xlfn.XLOOKUP($B2293,'Ownership Metrics'!$A:$A,'Ownership Metrics'!$I:$I),"")</f>
        <v>Rendah</v>
      </c>
      <c r="U2293" s="27">
        <f>IF(COUNTIFS($B$2:$B2293,$B2293,$D$2:$D2293,$D2293)=1,1,0)</f>
        <v>1</v>
      </c>
      <c r="V2293" s="27">
        <f t="shared" si="106"/>
        <v>1.32</v>
      </c>
      <c r="W2293" s="27">
        <f t="shared" si="107"/>
        <v>7</v>
      </c>
      <c r="X2293" s="27">
        <f t="shared" si="105"/>
        <v>1.3199997707</v>
      </c>
    </row>
    <row r="2294" spans="1:24" x14ac:dyDescent="0.25">
      <c r="A2294" s="26">
        <v>46265</v>
      </c>
      <c r="B2294" s="27" t="s">
        <v>10445</v>
      </c>
      <c r="C2294" s="27" t="s">
        <v>2524</v>
      </c>
      <c r="D2294" s="27" t="s">
        <v>2529</v>
      </c>
      <c r="E2294" s="27" t="s">
        <v>35</v>
      </c>
      <c r="F2294" s="27" t="s">
        <v>23</v>
      </c>
      <c r="G2294" s="27" t="s">
        <v>36</v>
      </c>
      <c r="H2294" s="27" t="s">
        <v>24</v>
      </c>
      <c r="I2294" s="28">
        <v>30787700</v>
      </c>
      <c r="J2294" s="28">
        <v>0</v>
      </c>
      <c r="K2294" s="28">
        <v>30787700</v>
      </c>
      <c r="L2294" s="29">
        <v>1.71</v>
      </c>
      <c r="M2294" s="29">
        <f>IFERROR(_xlfn.XLOOKUP($B2294,'Ownership Metrics'!$A:$A,'Ownership Metrics'!$B:$B),"")</f>
        <v>73.790000000000006</v>
      </c>
      <c r="N2294" s="28">
        <f>IFERROR(_xlfn.XLOOKUP($B2294,'Ownership Metrics'!$A:$A,'Ownership Metrics'!$C:$C),"")</f>
        <v>123</v>
      </c>
      <c r="O2294" s="29">
        <f>IFERROR(_xlfn.XLOOKUP($B2294,'Ownership Metrics'!$A:$A,'Ownership Metrics'!$D:$D),"")</f>
        <v>7.24</v>
      </c>
      <c r="P2294" s="29">
        <f>IFERROR(_xlfn.XLOOKUP($B2294,'Ownership Metrics'!$A:$A,'Ownership Metrics'!$E:$E),"")</f>
        <v>17.53</v>
      </c>
      <c r="Q2294" s="30">
        <f>IFERROR(_xlfn.XLOOKUP($B2294,'Ownership Metrics'!$A:$A,'Ownership Metrics'!$F:$F),"")</f>
        <v>8</v>
      </c>
      <c r="R2294" s="30">
        <f>IFERROR(_xlfn.XLOOKUP($B2294,'Ownership Metrics'!$A:$A,'Ownership Metrics'!$G:$G),"")</f>
        <v>19</v>
      </c>
      <c r="S2294" s="27" t="str">
        <f>IFERROR(_xlfn.XLOOKUP($B2294,'Ownership Metrics'!$A:$A,'Ownership Metrics'!$H:$H),"")</f>
        <v>Tersebar</v>
      </c>
      <c r="T2294" s="27" t="str">
        <f>IFERROR(_xlfn.XLOOKUP($B2294,'Ownership Metrics'!$A:$A,'Ownership Metrics'!$I:$I),"")</f>
        <v>Rendah</v>
      </c>
      <c r="U2294" s="27">
        <f>IF(COUNTIFS($B$2:$B2294,$B2294,$D$2:$D2294,$D2294)=1,1,0)</f>
        <v>1</v>
      </c>
      <c r="V2294" s="27">
        <f t="shared" si="106"/>
        <v>1.71</v>
      </c>
      <c r="W2294" s="27">
        <f t="shared" si="107"/>
        <v>6</v>
      </c>
      <c r="X2294" s="27">
        <f t="shared" si="105"/>
        <v>1.7099997705999999</v>
      </c>
    </row>
    <row r="2295" spans="1:24" x14ac:dyDescent="0.25">
      <c r="A2295" s="26">
        <v>46265</v>
      </c>
      <c r="B2295" s="27" t="s">
        <v>10445</v>
      </c>
      <c r="C2295" s="27" t="s">
        <v>2524</v>
      </c>
      <c r="D2295" s="27" t="s">
        <v>2530</v>
      </c>
      <c r="E2295" s="27" t="s">
        <v>35</v>
      </c>
      <c r="F2295" s="27" t="s">
        <v>23</v>
      </c>
      <c r="G2295" s="27" t="s">
        <v>36</v>
      </c>
      <c r="H2295" s="27" t="s">
        <v>24</v>
      </c>
      <c r="I2295" s="28">
        <v>40658200</v>
      </c>
      <c r="J2295" s="28">
        <v>0</v>
      </c>
      <c r="K2295" s="28">
        <v>40658200</v>
      </c>
      <c r="L2295" s="29">
        <v>2.2599999999999998</v>
      </c>
      <c r="M2295" s="29">
        <f>IFERROR(_xlfn.XLOOKUP($B2295,'Ownership Metrics'!$A:$A,'Ownership Metrics'!$B:$B),"")</f>
        <v>73.790000000000006</v>
      </c>
      <c r="N2295" s="28">
        <f>IFERROR(_xlfn.XLOOKUP($B2295,'Ownership Metrics'!$A:$A,'Ownership Metrics'!$C:$C),"")</f>
        <v>123</v>
      </c>
      <c r="O2295" s="29">
        <f>IFERROR(_xlfn.XLOOKUP($B2295,'Ownership Metrics'!$A:$A,'Ownership Metrics'!$D:$D),"")</f>
        <v>7.24</v>
      </c>
      <c r="P2295" s="29">
        <f>IFERROR(_xlfn.XLOOKUP($B2295,'Ownership Metrics'!$A:$A,'Ownership Metrics'!$E:$E),"")</f>
        <v>17.53</v>
      </c>
      <c r="Q2295" s="30">
        <f>IFERROR(_xlfn.XLOOKUP($B2295,'Ownership Metrics'!$A:$A,'Ownership Metrics'!$F:$F),"")</f>
        <v>8</v>
      </c>
      <c r="R2295" s="30">
        <f>IFERROR(_xlfn.XLOOKUP($B2295,'Ownership Metrics'!$A:$A,'Ownership Metrics'!$G:$G),"")</f>
        <v>19</v>
      </c>
      <c r="S2295" s="27" t="str">
        <f>IFERROR(_xlfn.XLOOKUP($B2295,'Ownership Metrics'!$A:$A,'Ownership Metrics'!$H:$H),"")</f>
        <v>Tersebar</v>
      </c>
      <c r="T2295" s="27" t="str">
        <f>IFERROR(_xlfn.XLOOKUP($B2295,'Ownership Metrics'!$A:$A,'Ownership Metrics'!$I:$I),"")</f>
        <v>Rendah</v>
      </c>
      <c r="U2295" s="27">
        <f>IF(COUNTIFS($B$2:$B2295,$B2295,$D$2:$D2295,$D2295)=1,1,0)</f>
        <v>1</v>
      </c>
      <c r="V2295" s="27">
        <f t="shared" si="106"/>
        <v>2.2599999999999998</v>
      </c>
      <c r="W2295" s="27">
        <f t="shared" si="107"/>
        <v>4</v>
      </c>
      <c r="X2295" s="27">
        <f t="shared" si="105"/>
        <v>2.2599997704999999</v>
      </c>
    </row>
    <row r="2296" spans="1:24" x14ac:dyDescent="0.25">
      <c r="A2296" s="26">
        <v>46265</v>
      </c>
      <c r="B2296" s="27" t="s">
        <v>10445</v>
      </c>
      <c r="C2296" s="27" t="s">
        <v>2524</v>
      </c>
      <c r="D2296" s="27" t="s">
        <v>2531</v>
      </c>
      <c r="E2296" s="27" t="s">
        <v>35</v>
      </c>
      <c r="F2296" s="27" t="s">
        <v>32</v>
      </c>
      <c r="G2296" s="27" t="s">
        <v>2532</v>
      </c>
      <c r="H2296" s="27" t="s">
        <v>116</v>
      </c>
      <c r="I2296" s="28">
        <v>77000000</v>
      </c>
      <c r="J2296" s="28">
        <v>0</v>
      </c>
      <c r="K2296" s="28">
        <v>77000000</v>
      </c>
      <c r="L2296" s="29">
        <v>4.28</v>
      </c>
      <c r="M2296" s="29">
        <f>IFERROR(_xlfn.XLOOKUP($B2296,'Ownership Metrics'!$A:$A,'Ownership Metrics'!$B:$B),"")</f>
        <v>73.790000000000006</v>
      </c>
      <c r="N2296" s="28">
        <f>IFERROR(_xlfn.XLOOKUP($B2296,'Ownership Metrics'!$A:$A,'Ownership Metrics'!$C:$C),"")</f>
        <v>123</v>
      </c>
      <c r="O2296" s="29">
        <f>IFERROR(_xlfn.XLOOKUP($B2296,'Ownership Metrics'!$A:$A,'Ownership Metrics'!$D:$D),"")</f>
        <v>7.24</v>
      </c>
      <c r="P2296" s="29">
        <f>IFERROR(_xlfn.XLOOKUP($B2296,'Ownership Metrics'!$A:$A,'Ownership Metrics'!$E:$E),"")</f>
        <v>17.53</v>
      </c>
      <c r="Q2296" s="30">
        <f>IFERROR(_xlfn.XLOOKUP($B2296,'Ownership Metrics'!$A:$A,'Ownership Metrics'!$F:$F),"")</f>
        <v>8</v>
      </c>
      <c r="R2296" s="30">
        <f>IFERROR(_xlfn.XLOOKUP($B2296,'Ownership Metrics'!$A:$A,'Ownership Metrics'!$G:$G),"")</f>
        <v>19</v>
      </c>
      <c r="S2296" s="27" t="str">
        <f>IFERROR(_xlfn.XLOOKUP($B2296,'Ownership Metrics'!$A:$A,'Ownership Metrics'!$H:$H),"")</f>
        <v>Tersebar</v>
      </c>
      <c r="T2296" s="27" t="str">
        <f>IFERROR(_xlfn.XLOOKUP($B2296,'Ownership Metrics'!$A:$A,'Ownership Metrics'!$I:$I),"")</f>
        <v>Rendah</v>
      </c>
      <c r="U2296" s="27">
        <f>IF(COUNTIFS($B$2:$B2296,$B2296,$D$2:$D2296,$D2296)=1,1,0)</f>
        <v>1</v>
      </c>
      <c r="V2296" s="27">
        <f t="shared" si="106"/>
        <v>4.28</v>
      </c>
      <c r="W2296" s="27">
        <f t="shared" si="107"/>
        <v>3</v>
      </c>
      <c r="X2296" s="27">
        <f t="shared" si="105"/>
        <v>4.2799997703999999</v>
      </c>
    </row>
    <row r="2297" spans="1:24" x14ac:dyDescent="0.25">
      <c r="A2297" s="26">
        <v>46265</v>
      </c>
      <c r="B2297" s="27" t="s">
        <v>10445</v>
      </c>
      <c r="C2297" s="27" t="s">
        <v>2524</v>
      </c>
      <c r="D2297" s="27" t="s">
        <v>147</v>
      </c>
      <c r="E2297" s="27" t="s">
        <v>67</v>
      </c>
      <c r="F2297" s="27" t="s">
        <v>32</v>
      </c>
      <c r="G2297" s="27"/>
      <c r="H2297" s="27" t="s">
        <v>64</v>
      </c>
      <c r="I2297" s="28">
        <v>40270000</v>
      </c>
      <c r="J2297" s="28">
        <v>0</v>
      </c>
      <c r="K2297" s="28">
        <v>40270000</v>
      </c>
      <c r="L2297" s="29">
        <v>2.2400000000000002</v>
      </c>
      <c r="M2297" s="29">
        <f>IFERROR(_xlfn.XLOOKUP($B2297,'Ownership Metrics'!$A:$A,'Ownership Metrics'!$B:$B),"")</f>
        <v>73.790000000000006</v>
      </c>
      <c r="N2297" s="28">
        <f>IFERROR(_xlfn.XLOOKUP($B2297,'Ownership Metrics'!$A:$A,'Ownership Metrics'!$C:$C),"")</f>
        <v>123</v>
      </c>
      <c r="O2297" s="29">
        <f>IFERROR(_xlfn.XLOOKUP($B2297,'Ownership Metrics'!$A:$A,'Ownership Metrics'!$D:$D),"")</f>
        <v>7.24</v>
      </c>
      <c r="P2297" s="29">
        <f>IFERROR(_xlfn.XLOOKUP($B2297,'Ownership Metrics'!$A:$A,'Ownership Metrics'!$E:$E),"")</f>
        <v>17.53</v>
      </c>
      <c r="Q2297" s="30">
        <f>IFERROR(_xlfn.XLOOKUP($B2297,'Ownership Metrics'!$A:$A,'Ownership Metrics'!$F:$F),"")</f>
        <v>8</v>
      </c>
      <c r="R2297" s="30">
        <f>IFERROR(_xlfn.XLOOKUP($B2297,'Ownership Metrics'!$A:$A,'Ownership Metrics'!$G:$G),"")</f>
        <v>19</v>
      </c>
      <c r="S2297" s="27" t="str">
        <f>IFERROR(_xlfn.XLOOKUP($B2297,'Ownership Metrics'!$A:$A,'Ownership Metrics'!$H:$H),"")</f>
        <v>Tersebar</v>
      </c>
      <c r="T2297" s="27" t="str">
        <f>IFERROR(_xlfn.XLOOKUP($B2297,'Ownership Metrics'!$A:$A,'Ownership Metrics'!$I:$I),"")</f>
        <v>Rendah</v>
      </c>
      <c r="U2297" s="27">
        <f>IF(COUNTIFS($B$2:$B2297,$B2297,$D$2:$D2297,$D2297)=1,1,0)</f>
        <v>1</v>
      </c>
      <c r="V2297" s="27">
        <f t="shared" si="106"/>
        <v>2.2400000000000002</v>
      </c>
      <c r="W2297" s="27">
        <f t="shared" si="107"/>
        <v>5</v>
      </c>
      <c r="X2297" s="27">
        <f t="shared" si="105"/>
        <v>2.2399997703000003</v>
      </c>
    </row>
    <row r="2298" spans="1:24" x14ac:dyDescent="0.25">
      <c r="A2298" s="26">
        <v>46265</v>
      </c>
      <c r="B2298" s="27" t="s">
        <v>10446</v>
      </c>
      <c r="C2298" s="27" t="s">
        <v>2534</v>
      </c>
      <c r="D2298" s="27" t="s">
        <v>2535</v>
      </c>
      <c r="E2298" s="27" t="s">
        <v>22</v>
      </c>
      <c r="F2298" s="27" t="s">
        <v>23</v>
      </c>
      <c r="G2298" s="27"/>
      <c r="H2298" s="27" t="s">
        <v>24</v>
      </c>
      <c r="I2298" s="28">
        <v>800000000</v>
      </c>
      <c r="J2298" s="28">
        <v>682600000</v>
      </c>
      <c r="K2298" s="28">
        <v>1482600000</v>
      </c>
      <c r="L2298" s="29">
        <v>68.56</v>
      </c>
      <c r="M2298" s="29">
        <f>IFERROR(_xlfn.XLOOKUP($B2298,'Ownership Metrics'!$A:$A,'Ownership Metrics'!$B:$B),"")</f>
        <v>18.62</v>
      </c>
      <c r="N2298" s="28">
        <f>IFERROR(_xlfn.XLOOKUP($B2298,'Ownership Metrics'!$A:$A,'Ownership Metrics'!$C:$C),"")</f>
        <v>4747</v>
      </c>
      <c r="O2298" s="29">
        <f>IFERROR(_xlfn.XLOOKUP($B2298,'Ownership Metrics'!$A:$A,'Ownership Metrics'!$D:$D),"")</f>
        <v>68.56</v>
      </c>
      <c r="P2298" s="29">
        <f>IFERROR(_xlfn.XLOOKUP($B2298,'Ownership Metrics'!$A:$A,'Ownership Metrics'!$E:$E),"")</f>
        <v>76.599999999999994</v>
      </c>
      <c r="Q2298" s="30">
        <f>IFERROR(_xlfn.XLOOKUP($B2298,'Ownership Metrics'!$A:$A,'Ownership Metrics'!$F:$F),"")</f>
        <v>5</v>
      </c>
      <c r="R2298" s="30">
        <f>IFERROR(_xlfn.XLOOKUP($B2298,'Ownership Metrics'!$A:$A,'Ownership Metrics'!$G:$G),"")</f>
        <v>64</v>
      </c>
      <c r="S2298" s="27" t="str">
        <f>IFERROR(_xlfn.XLOOKUP($B2298,'Ownership Metrics'!$A:$A,'Ownership Metrics'!$H:$H),"")</f>
        <v>Mayoritas</v>
      </c>
      <c r="T2298" s="27" t="str">
        <f>IFERROR(_xlfn.XLOOKUP($B2298,'Ownership Metrics'!$A:$A,'Ownership Metrics'!$I:$I),"")</f>
        <v>Tinggi</v>
      </c>
      <c r="U2298" s="27">
        <f>IF(COUNTIFS($B$2:$B2298,$B2298,$D$2:$D2298,$D2298)=1,1,0)</f>
        <v>1</v>
      </c>
      <c r="V2298" s="27">
        <f t="shared" si="106"/>
        <v>68.56</v>
      </c>
      <c r="W2298" s="27">
        <f t="shared" si="107"/>
        <v>1</v>
      </c>
      <c r="X2298" s="27">
        <f t="shared" si="105"/>
        <v>68.559999770200008</v>
      </c>
    </row>
    <row r="2299" spans="1:24" x14ac:dyDescent="0.25">
      <c r="A2299" s="26">
        <v>46265</v>
      </c>
      <c r="B2299" s="27" t="s">
        <v>10446</v>
      </c>
      <c r="C2299" s="27" t="s">
        <v>2534</v>
      </c>
      <c r="D2299" s="27" t="s">
        <v>2536</v>
      </c>
      <c r="E2299" s="27" t="s">
        <v>35</v>
      </c>
      <c r="F2299" s="27" t="s">
        <v>23</v>
      </c>
      <c r="G2299" s="27" t="s">
        <v>36</v>
      </c>
      <c r="H2299" s="27" t="s">
        <v>24</v>
      </c>
      <c r="I2299" s="28">
        <v>27142100</v>
      </c>
      <c r="J2299" s="28">
        <v>0</v>
      </c>
      <c r="K2299" s="28">
        <v>27142100</v>
      </c>
      <c r="L2299" s="29">
        <v>1.26</v>
      </c>
      <c r="M2299" s="29">
        <f>IFERROR(_xlfn.XLOOKUP($B2299,'Ownership Metrics'!$A:$A,'Ownership Metrics'!$B:$B),"")</f>
        <v>18.62</v>
      </c>
      <c r="N2299" s="28">
        <f>IFERROR(_xlfn.XLOOKUP($B2299,'Ownership Metrics'!$A:$A,'Ownership Metrics'!$C:$C),"")</f>
        <v>4747</v>
      </c>
      <c r="O2299" s="29">
        <f>IFERROR(_xlfn.XLOOKUP($B2299,'Ownership Metrics'!$A:$A,'Ownership Metrics'!$D:$D),"")</f>
        <v>68.56</v>
      </c>
      <c r="P2299" s="29">
        <f>IFERROR(_xlfn.XLOOKUP($B2299,'Ownership Metrics'!$A:$A,'Ownership Metrics'!$E:$E),"")</f>
        <v>76.599999999999994</v>
      </c>
      <c r="Q2299" s="30">
        <f>IFERROR(_xlfn.XLOOKUP($B2299,'Ownership Metrics'!$A:$A,'Ownership Metrics'!$F:$F),"")</f>
        <v>5</v>
      </c>
      <c r="R2299" s="30">
        <f>IFERROR(_xlfn.XLOOKUP($B2299,'Ownership Metrics'!$A:$A,'Ownership Metrics'!$G:$G),"")</f>
        <v>64</v>
      </c>
      <c r="S2299" s="27" t="str">
        <f>IFERROR(_xlfn.XLOOKUP($B2299,'Ownership Metrics'!$A:$A,'Ownership Metrics'!$H:$H),"")</f>
        <v>Mayoritas</v>
      </c>
      <c r="T2299" s="27" t="str">
        <f>IFERROR(_xlfn.XLOOKUP($B2299,'Ownership Metrics'!$A:$A,'Ownership Metrics'!$I:$I),"")</f>
        <v>Tinggi</v>
      </c>
      <c r="U2299" s="27">
        <f>IF(COUNTIFS($B$2:$B2299,$B2299,$D$2:$D2299,$D2299)=1,1,0)</f>
        <v>1</v>
      </c>
      <c r="V2299" s="27">
        <f t="shared" si="106"/>
        <v>1.26</v>
      </c>
      <c r="W2299" s="27">
        <f t="shared" si="107"/>
        <v>5</v>
      </c>
      <c r="X2299" s="27">
        <f t="shared" si="105"/>
        <v>1.2599997701000001</v>
      </c>
    </row>
    <row r="2300" spans="1:24" x14ac:dyDescent="0.25">
      <c r="A2300" s="26">
        <v>46265</v>
      </c>
      <c r="B2300" s="27" t="s">
        <v>10446</v>
      </c>
      <c r="C2300" s="27" t="s">
        <v>2534</v>
      </c>
      <c r="D2300" s="27" t="s">
        <v>2537</v>
      </c>
      <c r="E2300" s="27" t="s">
        <v>35</v>
      </c>
      <c r="F2300" s="27" t="s">
        <v>23</v>
      </c>
      <c r="G2300" s="27" t="s">
        <v>36</v>
      </c>
      <c r="H2300" s="27" t="s">
        <v>24</v>
      </c>
      <c r="I2300" s="28">
        <v>77116000</v>
      </c>
      <c r="J2300" s="28">
        <v>0</v>
      </c>
      <c r="K2300" s="28">
        <v>77116000</v>
      </c>
      <c r="L2300" s="29">
        <v>3.57</v>
      </c>
      <c r="M2300" s="29">
        <f>IFERROR(_xlfn.XLOOKUP($B2300,'Ownership Metrics'!$A:$A,'Ownership Metrics'!$B:$B),"")</f>
        <v>18.62</v>
      </c>
      <c r="N2300" s="28">
        <f>IFERROR(_xlfn.XLOOKUP($B2300,'Ownership Metrics'!$A:$A,'Ownership Metrics'!$C:$C),"")</f>
        <v>4747</v>
      </c>
      <c r="O2300" s="29">
        <f>IFERROR(_xlfn.XLOOKUP($B2300,'Ownership Metrics'!$A:$A,'Ownership Metrics'!$D:$D),"")</f>
        <v>68.56</v>
      </c>
      <c r="P2300" s="29">
        <f>IFERROR(_xlfn.XLOOKUP($B2300,'Ownership Metrics'!$A:$A,'Ownership Metrics'!$E:$E),"")</f>
        <v>76.599999999999994</v>
      </c>
      <c r="Q2300" s="30">
        <f>IFERROR(_xlfn.XLOOKUP($B2300,'Ownership Metrics'!$A:$A,'Ownership Metrics'!$F:$F),"")</f>
        <v>5</v>
      </c>
      <c r="R2300" s="30">
        <f>IFERROR(_xlfn.XLOOKUP($B2300,'Ownership Metrics'!$A:$A,'Ownership Metrics'!$G:$G),"")</f>
        <v>64</v>
      </c>
      <c r="S2300" s="27" t="str">
        <f>IFERROR(_xlfn.XLOOKUP($B2300,'Ownership Metrics'!$A:$A,'Ownership Metrics'!$H:$H),"")</f>
        <v>Mayoritas</v>
      </c>
      <c r="T2300" s="27" t="str">
        <f>IFERROR(_xlfn.XLOOKUP($B2300,'Ownership Metrics'!$A:$A,'Ownership Metrics'!$I:$I),"")</f>
        <v>Tinggi</v>
      </c>
      <c r="U2300" s="27">
        <f>IF(COUNTIFS($B$2:$B2300,$B2300,$D$2:$D2300,$D2300)=1,1,0)</f>
        <v>1</v>
      </c>
      <c r="V2300" s="27">
        <f t="shared" si="106"/>
        <v>3.57</v>
      </c>
      <c r="W2300" s="27">
        <f t="shared" si="107"/>
        <v>3</v>
      </c>
      <c r="X2300" s="27">
        <f t="shared" si="105"/>
        <v>3.5699997699999999</v>
      </c>
    </row>
    <row r="2301" spans="1:24" x14ac:dyDescent="0.25">
      <c r="A2301" s="26">
        <v>46265</v>
      </c>
      <c r="B2301" s="27" t="s">
        <v>10446</v>
      </c>
      <c r="C2301" s="27" t="s">
        <v>2534</v>
      </c>
      <c r="D2301" s="27" t="s">
        <v>2538</v>
      </c>
      <c r="E2301" s="27" t="s">
        <v>35</v>
      </c>
      <c r="F2301" s="27" t="s">
        <v>23</v>
      </c>
      <c r="G2301" s="27" t="s">
        <v>36</v>
      </c>
      <c r="H2301" s="27" t="s">
        <v>24</v>
      </c>
      <c r="I2301" s="28">
        <v>96604400</v>
      </c>
      <c r="J2301" s="28">
        <v>0</v>
      </c>
      <c r="K2301" s="28">
        <v>96604400</v>
      </c>
      <c r="L2301" s="29">
        <v>4.47</v>
      </c>
      <c r="M2301" s="29">
        <f>IFERROR(_xlfn.XLOOKUP($B2301,'Ownership Metrics'!$A:$A,'Ownership Metrics'!$B:$B),"")</f>
        <v>18.62</v>
      </c>
      <c r="N2301" s="28">
        <f>IFERROR(_xlfn.XLOOKUP($B2301,'Ownership Metrics'!$A:$A,'Ownership Metrics'!$C:$C),"")</f>
        <v>4747</v>
      </c>
      <c r="O2301" s="29">
        <f>IFERROR(_xlfn.XLOOKUP($B2301,'Ownership Metrics'!$A:$A,'Ownership Metrics'!$D:$D),"")</f>
        <v>68.56</v>
      </c>
      <c r="P2301" s="29">
        <f>IFERROR(_xlfn.XLOOKUP($B2301,'Ownership Metrics'!$A:$A,'Ownership Metrics'!$E:$E),"")</f>
        <v>76.599999999999994</v>
      </c>
      <c r="Q2301" s="30">
        <f>IFERROR(_xlfn.XLOOKUP($B2301,'Ownership Metrics'!$A:$A,'Ownership Metrics'!$F:$F),"")</f>
        <v>5</v>
      </c>
      <c r="R2301" s="30">
        <f>IFERROR(_xlfn.XLOOKUP($B2301,'Ownership Metrics'!$A:$A,'Ownership Metrics'!$G:$G),"")</f>
        <v>64</v>
      </c>
      <c r="S2301" s="27" t="str">
        <f>IFERROR(_xlfn.XLOOKUP($B2301,'Ownership Metrics'!$A:$A,'Ownership Metrics'!$H:$H),"")</f>
        <v>Mayoritas</v>
      </c>
      <c r="T2301" s="27" t="str">
        <f>IFERROR(_xlfn.XLOOKUP($B2301,'Ownership Metrics'!$A:$A,'Ownership Metrics'!$I:$I),"")</f>
        <v>Tinggi</v>
      </c>
      <c r="U2301" s="27">
        <f>IF(COUNTIFS($B$2:$B2301,$B2301,$D$2:$D2301,$D2301)=1,1,0)</f>
        <v>1</v>
      </c>
      <c r="V2301" s="27">
        <f t="shared" si="106"/>
        <v>4.47</v>
      </c>
      <c r="W2301" s="27">
        <f t="shared" si="107"/>
        <v>2</v>
      </c>
      <c r="X2301" s="27">
        <f t="shared" si="105"/>
        <v>4.4699997698999994</v>
      </c>
    </row>
    <row r="2302" spans="1:24" x14ac:dyDescent="0.25">
      <c r="A2302" s="26">
        <v>46265</v>
      </c>
      <c r="B2302" s="27" t="s">
        <v>10446</v>
      </c>
      <c r="C2302" s="27" t="s">
        <v>2534</v>
      </c>
      <c r="D2302" s="27" t="s">
        <v>2539</v>
      </c>
      <c r="E2302" s="27" t="s">
        <v>35</v>
      </c>
      <c r="F2302" s="27" t="s">
        <v>23</v>
      </c>
      <c r="G2302" s="27" t="s">
        <v>36</v>
      </c>
      <c r="H2302" s="27" t="s">
        <v>24</v>
      </c>
      <c r="I2302" s="28">
        <v>76104600</v>
      </c>
      <c r="J2302" s="28">
        <v>0</v>
      </c>
      <c r="K2302" s="28">
        <v>76104600</v>
      </c>
      <c r="L2302" s="29">
        <v>3.52</v>
      </c>
      <c r="M2302" s="29">
        <f>IFERROR(_xlfn.XLOOKUP($B2302,'Ownership Metrics'!$A:$A,'Ownership Metrics'!$B:$B),"")</f>
        <v>18.62</v>
      </c>
      <c r="N2302" s="28">
        <f>IFERROR(_xlfn.XLOOKUP($B2302,'Ownership Metrics'!$A:$A,'Ownership Metrics'!$C:$C),"")</f>
        <v>4747</v>
      </c>
      <c r="O2302" s="29">
        <f>IFERROR(_xlfn.XLOOKUP($B2302,'Ownership Metrics'!$A:$A,'Ownership Metrics'!$D:$D),"")</f>
        <v>68.56</v>
      </c>
      <c r="P2302" s="29">
        <f>IFERROR(_xlfn.XLOOKUP($B2302,'Ownership Metrics'!$A:$A,'Ownership Metrics'!$E:$E),"")</f>
        <v>76.599999999999994</v>
      </c>
      <c r="Q2302" s="30">
        <f>IFERROR(_xlfn.XLOOKUP($B2302,'Ownership Metrics'!$A:$A,'Ownership Metrics'!$F:$F),"")</f>
        <v>5</v>
      </c>
      <c r="R2302" s="30">
        <f>IFERROR(_xlfn.XLOOKUP($B2302,'Ownership Metrics'!$A:$A,'Ownership Metrics'!$G:$G),"")</f>
        <v>64</v>
      </c>
      <c r="S2302" s="27" t="str">
        <f>IFERROR(_xlfn.XLOOKUP($B2302,'Ownership Metrics'!$A:$A,'Ownership Metrics'!$H:$H),"")</f>
        <v>Mayoritas</v>
      </c>
      <c r="T2302" s="27" t="str">
        <f>IFERROR(_xlfn.XLOOKUP($B2302,'Ownership Metrics'!$A:$A,'Ownership Metrics'!$I:$I),"")</f>
        <v>Tinggi</v>
      </c>
      <c r="U2302" s="27">
        <f>IF(COUNTIFS($B$2:$B2302,$B2302,$D$2:$D2302,$D2302)=1,1,0)</f>
        <v>1</v>
      </c>
      <c r="V2302" s="27">
        <f t="shared" si="106"/>
        <v>3.52</v>
      </c>
      <c r="W2302" s="27">
        <f t="shared" si="107"/>
        <v>4</v>
      </c>
      <c r="X2302" s="27">
        <f t="shared" si="105"/>
        <v>3.5199997698000001</v>
      </c>
    </row>
    <row r="2303" spans="1:24" x14ac:dyDescent="0.25">
      <c r="A2303" s="26">
        <v>46265</v>
      </c>
      <c r="B2303" s="27" t="s">
        <v>10447</v>
      </c>
      <c r="C2303" s="27" t="s">
        <v>2541</v>
      </c>
      <c r="D2303" s="27" t="s">
        <v>2542</v>
      </c>
      <c r="E2303" s="27" t="s">
        <v>22</v>
      </c>
      <c r="F2303" s="27" t="s">
        <v>23</v>
      </c>
      <c r="G2303" s="27"/>
      <c r="H2303" s="27" t="s">
        <v>24</v>
      </c>
      <c r="I2303" s="28">
        <v>800000000</v>
      </c>
      <c r="J2303" s="28">
        <v>0</v>
      </c>
      <c r="K2303" s="28">
        <v>800000000</v>
      </c>
      <c r="L2303" s="29">
        <v>24.22</v>
      </c>
      <c r="M2303" s="29">
        <f>IFERROR(_xlfn.XLOOKUP($B2303,'Ownership Metrics'!$A:$A,'Ownership Metrics'!$B:$B),"")</f>
        <v>32.06</v>
      </c>
      <c r="N2303" s="28">
        <f>IFERROR(_xlfn.XLOOKUP($B2303,'Ownership Metrics'!$A:$A,'Ownership Metrics'!$C:$C),"")</f>
        <v>2104</v>
      </c>
      <c r="O2303" s="29">
        <f>IFERROR(_xlfn.XLOOKUP($B2303,'Ownership Metrics'!$A:$A,'Ownership Metrics'!$D:$D),"")</f>
        <v>38.840000000000003</v>
      </c>
      <c r="P2303" s="29">
        <f>IFERROR(_xlfn.XLOOKUP($B2303,'Ownership Metrics'!$A:$A,'Ownership Metrics'!$E:$E),"")</f>
        <v>65.48</v>
      </c>
      <c r="Q2303" s="30">
        <f>IFERROR(_xlfn.XLOOKUP($B2303,'Ownership Metrics'!$A:$A,'Ownership Metrics'!$F:$F),"")</f>
        <v>5</v>
      </c>
      <c r="R2303" s="30">
        <f>IFERROR(_xlfn.XLOOKUP($B2303,'Ownership Metrics'!$A:$A,'Ownership Metrics'!$G:$G),"")</f>
        <v>48</v>
      </c>
      <c r="S2303" s="27" t="str">
        <f>IFERROR(_xlfn.XLOOKUP($B2303,'Ownership Metrics'!$A:$A,'Ownership Metrics'!$H:$H),"")</f>
        <v>Oligopoli</v>
      </c>
      <c r="T2303" s="27" t="str">
        <f>IFERROR(_xlfn.XLOOKUP($B2303,'Ownership Metrics'!$A:$A,'Ownership Metrics'!$I:$I),"")</f>
        <v>Sedang</v>
      </c>
      <c r="U2303" s="27">
        <f>IF(COUNTIFS($B$2:$B2303,$B2303,$D$2:$D2303,$D2303)=1,1,0)</f>
        <v>1</v>
      </c>
      <c r="V2303" s="27">
        <f t="shared" si="106"/>
        <v>24.22</v>
      </c>
      <c r="W2303" s="27">
        <f t="shared" si="107"/>
        <v>2</v>
      </c>
      <c r="X2303" s="27">
        <f t="shared" si="105"/>
        <v>24.219999769699999</v>
      </c>
    </row>
    <row r="2304" spans="1:24" x14ac:dyDescent="0.25">
      <c r="A2304" s="26">
        <v>46265</v>
      </c>
      <c r="B2304" s="27" t="s">
        <v>10447</v>
      </c>
      <c r="C2304" s="27" t="s">
        <v>2541</v>
      </c>
      <c r="D2304" s="27" t="s">
        <v>2543</v>
      </c>
      <c r="E2304" s="27" t="s">
        <v>22</v>
      </c>
      <c r="F2304" s="27" t="s">
        <v>23</v>
      </c>
      <c r="G2304" s="27"/>
      <c r="H2304" s="27" t="s">
        <v>24</v>
      </c>
      <c r="I2304" s="28">
        <v>1283071100</v>
      </c>
      <c r="J2304" s="28">
        <v>0</v>
      </c>
      <c r="K2304" s="28">
        <v>1283071100</v>
      </c>
      <c r="L2304" s="29">
        <v>38.840000000000003</v>
      </c>
      <c r="M2304" s="29">
        <f>IFERROR(_xlfn.XLOOKUP($B2304,'Ownership Metrics'!$A:$A,'Ownership Metrics'!$B:$B),"")</f>
        <v>32.06</v>
      </c>
      <c r="N2304" s="28">
        <f>IFERROR(_xlfn.XLOOKUP($B2304,'Ownership Metrics'!$A:$A,'Ownership Metrics'!$C:$C),"")</f>
        <v>2104</v>
      </c>
      <c r="O2304" s="29">
        <f>IFERROR(_xlfn.XLOOKUP($B2304,'Ownership Metrics'!$A:$A,'Ownership Metrics'!$D:$D),"")</f>
        <v>38.840000000000003</v>
      </c>
      <c r="P2304" s="29">
        <f>IFERROR(_xlfn.XLOOKUP($B2304,'Ownership Metrics'!$A:$A,'Ownership Metrics'!$E:$E),"")</f>
        <v>65.48</v>
      </c>
      <c r="Q2304" s="30">
        <f>IFERROR(_xlfn.XLOOKUP($B2304,'Ownership Metrics'!$A:$A,'Ownership Metrics'!$F:$F),"")</f>
        <v>5</v>
      </c>
      <c r="R2304" s="30">
        <f>IFERROR(_xlfn.XLOOKUP($B2304,'Ownership Metrics'!$A:$A,'Ownership Metrics'!$G:$G),"")</f>
        <v>48</v>
      </c>
      <c r="S2304" s="27" t="str">
        <f>IFERROR(_xlfn.XLOOKUP($B2304,'Ownership Metrics'!$A:$A,'Ownership Metrics'!$H:$H),"")</f>
        <v>Oligopoli</v>
      </c>
      <c r="T2304" s="27" t="str">
        <f>IFERROR(_xlfn.XLOOKUP($B2304,'Ownership Metrics'!$A:$A,'Ownership Metrics'!$I:$I),"")</f>
        <v>Sedang</v>
      </c>
      <c r="U2304" s="27">
        <f>IF(COUNTIFS($B$2:$B2304,$B2304,$D$2:$D2304,$D2304)=1,1,0)</f>
        <v>1</v>
      </c>
      <c r="V2304" s="27">
        <f t="shared" si="106"/>
        <v>38.840000000000003</v>
      </c>
      <c r="W2304" s="27">
        <f t="shared" si="107"/>
        <v>1</v>
      </c>
      <c r="X2304" s="27">
        <f t="shared" si="105"/>
        <v>38.839999769600006</v>
      </c>
    </row>
    <row r="2305" spans="1:24" x14ac:dyDescent="0.25">
      <c r="A2305" s="26">
        <v>46265</v>
      </c>
      <c r="B2305" s="27" t="s">
        <v>10447</v>
      </c>
      <c r="C2305" s="27" t="s">
        <v>2541</v>
      </c>
      <c r="D2305" s="27" t="s">
        <v>2544</v>
      </c>
      <c r="E2305" s="27" t="s">
        <v>35</v>
      </c>
      <c r="F2305" s="27" t="s">
        <v>23</v>
      </c>
      <c r="G2305" s="27" t="s">
        <v>36</v>
      </c>
      <c r="H2305" s="27" t="s">
        <v>24</v>
      </c>
      <c r="I2305" s="28">
        <v>80000000</v>
      </c>
      <c r="J2305" s="28">
        <v>0</v>
      </c>
      <c r="K2305" s="28">
        <v>80000000</v>
      </c>
      <c r="L2305" s="29">
        <v>2.42</v>
      </c>
      <c r="M2305" s="29">
        <f>IFERROR(_xlfn.XLOOKUP($B2305,'Ownership Metrics'!$A:$A,'Ownership Metrics'!$B:$B),"")</f>
        <v>32.06</v>
      </c>
      <c r="N2305" s="28">
        <f>IFERROR(_xlfn.XLOOKUP($B2305,'Ownership Metrics'!$A:$A,'Ownership Metrics'!$C:$C),"")</f>
        <v>2104</v>
      </c>
      <c r="O2305" s="29">
        <f>IFERROR(_xlfn.XLOOKUP($B2305,'Ownership Metrics'!$A:$A,'Ownership Metrics'!$D:$D),"")</f>
        <v>38.840000000000003</v>
      </c>
      <c r="P2305" s="29">
        <f>IFERROR(_xlfn.XLOOKUP($B2305,'Ownership Metrics'!$A:$A,'Ownership Metrics'!$E:$E),"")</f>
        <v>65.48</v>
      </c>
      <c r="Q2305" s="30">
        <f>IFERROR(_xlfn.XLOOKUP($B2305,'Ownership Metrics'!$A:$A,'Ownership Metrics'!$F:$F),"")</f>
        <v>5</v>
      </c>
      <c r="R2305" s="30">
        <f>IFERROR(_xlfn.XLOOKUP($B2305,'Ownership Metrics'!$A:$A,'Ownership Metrics'!$G:$G),"")</f>
        <v>48</v>
      </c>
      <c r="S2305" s="27" t="str">
        <f>IFERROR(_xlfn.XLOOKUP($B2305,'Ownership Metrics'!$A:$A,'Ownership Metrics'!$H:$H),"")</f>
        <v>Oligopoli</v>
      </c>
      <c r="T2305" s="27" t="str">
        <f>IFERROR(_xlfn.XLOOKUP($B2305,'Ownership Metrics'!$A:$A,'Ownership Metrics'!$I:$I),"")</f>
        <v>Sedang</v>
      </c>
      <c r="U2305" s="27">
        <f>IF(COUNTIFS($B$2:$B2305,$B2305,$D$2:$D2305,$D2305)=1,1,0)</f>
        <v>1</v>
      </c>
      <c r="V2305" s="27">
        <f t="shared" si="106"/>
        <v>2.42</v>
      </c>
      <c r="W2305" s="27">
        <f t="shared" si="107"/>
        <v>3</v>
      </c>
      <c r="X2305" s="27">
        <f t="shared" si="105"/>
        <v>2.4199997695</v>
      </c>
    </row>
    <row r="2306" spans="1:24" x14ac:dyDescent="0.25">
      <c r="A2306" s="26">
        <v>46265</v>
      </c>
      <c r="B2306" s="27" t="s">
        <v>10447</v>
      </c>
      <c r="C2306" s="27" t="s">
        <v>2541</v>
      </c>
      <c r="D2306" s="27" t="s">
        <v>2545</v>
      </c>
      <c r="E2306" s="27" t="s">
        <v>35</v>
      </c>
      <c r="F2306" s="27" t="s">
        <v>23</v>
      </c>
      <c r="G2306" s="27" t="s">
        <v>36</v>
      </c>
      <c r="H2306" s="27" t="s">
        <v>24</v>
      </c>
      <c r="I2306" s="28">
        <v>34900800</v>
      </c>
      <c r="J2306" s="28">
        <v>0</v>
      </c>
      <c r="K2306" s="28">
        <v>34900800</v>
      </c>
      <c r="L2306" s="29">
        <v>1.06</v>
      </c>
      <c r="M2306" s="29">
        <f>IFERROR(_xlfn.XLOOKUP($B2306,'Ownership Metrics'!$A:$A,'Ownership Metrics'!$B:$B),"")</f>
        <v>32.06</v>
      </c>
      <c r="N2306" s="28">
        <f>IFERROR(_xlfn.XLOOKUP($B2306,'Ownership Metrics'!$A:$A,'Ownership Metrics'!$C:$C),"")</f>
        <v>2104</v>
      </c>
      <c r="O2306" s="29">
        <f>IFERROR(_xlfn.XLOOKUP($B2306,'Ownership Metrics'!$A:$A,'Ownership Metrics'!$D:$D),"")</f>
        <v>38.840000000000003</v>
      </c>
      <c r="P2306" s="29">
        <f>IFERROR(_xlfn.XLOOKUP($B2306,'Ownership Metrics'!$A:$A,'Ownership Metrics'!$E:$E),"")</f>
        <v>65.48</v>
      </c>
      <c r="Q2306" s="30">
        <f>IFERROR(_xlfn.XLOOKUP($B2306,'Ownership Metrics'!$A:$A,'Ownership Metrics'!$F:$F),"")</f>
        <v>5</v>
      </c>
      <c r="R2306" s="30">
        <f>IFERROR(_xlfn.XLOOKUP($B2306,'Ownership Metrics'!$A:$A,'Ownership Metrics'!$G:$G),"")</f>
        <v>48</v>
      </c>
      <c r="S2306" s="27" t="str">
        <f>IFERROR(_xlfn.XLOOKUP($B2306,'Ownership Metrics'!$A:$A,'Ownership Metrics'!$H:$H),"")</f>
        <v>Oligopoli</v>
      </c>
      <c r="T2306" s="27" t="str">
        <f>IFERROR(_xlfn.XLOOKUP($B2306,'Ownership Metrics'!$A:$A,'Ownership Metrics'!$I:$I),"")</f>
        <v>Sedang</v>
      </c>
      <c r="U2306" s="27">
        <f>IF(COUNTIFS($B$2:$B2306,$B2306,$D$2:$D2306,$D2306)=1,1,0)</f>
        <v>1</v>
      </c>
      <c r="V2306" s="27">
        <f t="shared" si="106"/>
        <v>1.06</v>
      </c>
      <c r="W2306" s="27">
        <f t="shared" si="107"/>
        <v>5</v>
      </c>
      <c r="X2306" s="27">
        <f t="shared" ref="X2306:X2369" si="108">$V2306-(ROW()*0.0000000001)</f>
        <v>1.0599997694000001</v>
      </c>
    </row>
    <row r="2307" spans="1:24" x14ac:dyDescent="0.25">
      <c r="A2307" s="26">
        <v>46265</v>
      </c>
      <c r="B2307" s="27" t="s">
        <v>10447</v>
      </c>
      <c r="C2307" s="27" t="s">
        <v>2541</v>
      </c>
      <c r="D2307" s="27" t="s">
        <v>2546</v>
      </c>
      <c r="E2307" s="27" t="s">
        <v>35</v>
      </c>
      <c r="F2307" s="27" t="s">
        <v>23</v>
      </c>
      <c r="G2307" s="27" t="s">
        <v>36</v>
      </c>
      <c r="H2307" s="27" t="s">
        <v>24</v>
      </c>
      <c r="I2307" s="28">
        <v>46142100</v>
      </c>
      <c r="J2307" s="28">
        <v>0</v>
      </c>
      <c r="K2307" s="28">
        <v>46142100</v>
      </c>
      <c r="L2307" s="29">
        <v>1.4</v>
      </c>
      <c r="M2307" s="29">
        <f>IFERROR(_xlfn.XLOOKUP($B2307,'Ownership Metrics'!$A:$A,'Ownership Metrics'!$B:$B),"")</f>
        <v>32.06</v>
      </c>
      <c r="N2307" s="28">
        <f>IFERROR(_xlfn.XLOOKUP($B2307,'Ownership Metrics'!$A:$A,'Ownership Metrics'!$C:$C),"")</f>
        <v>2104</v>
      </c>
      <c r="O2307" s="29">
        <f>IFERROR(_xlfn.XLOOKUP($B2307,'Ownership Metrics'!$A:$A,'Ownership Metrics'!$D:$D),"")</f>
        <v>38.840000000000003</v>
      </c>
      <c r="P2307" s="29">
        <f>IFERROR(_xlfn.XLOOKUP($B2307,'Ownership Metrics'!$A:$A,'Ownership Metrics'!$E:$E),"")</f>
        <v>65.48</v>
      </c>
      <c r="Q2307" s="30">
        <f>IFERROR(_xlfn.XLOOKUP($B2307,'Ownership Metrics'!$A:$A,'Ownership Metrics'!$F:$F),"")</f>
        <v>5</v>
      </c>
      <c r="R2307" s="30">
        <f>IFERROR(_xlfn.XLOOKUP($B2307,'Ownership Metrics'!$A:$A,'Ownership Metrics'!$G:$G),"")</f>
        <v>48</v>
      </c>
      <c r="S2307" s="27" t="str">
        <f>IFERROR(_xlfn.XLOOKUP($B2307,'Ownership Metrics'!$A:$A,'Ownership Metrics'!$H:$H),"")</f>
        <v>Oligopoli</v>
      </c>
      <c r="T2307" s="27" t="str">
        <f>IFERROR(_xlfn.XLOOKUP($B2307,'Ownership Metrics'!$A:$A,'Ownership Metrics'!$I:$I),"")</f>
        <v>Sedang</v>
      </c>
      <c r="U2307" s="27">
        <f>IF(COUNTIFS($B$2:$B2307,$B2307,$D$2:$D2307,$D2307)=1,1,0)</f>
        <v>1</v>
      </c>
      <c r="V2307" s="27">
        <f t="shared" ref="V2307:V2370" si="109">SUMIFS($L$2:$L$10000,$B$2:$B$10000,$B2307,$D$2:$D$10000,$D2307)</f>
        <v>1.4</v>
      </c>
      <c r="W2307" s="27">
        <f t="shared" ref="W2307:W2370" si="110">COUNTIFS($B$2:$B$10000,$B2307,$U$2:$U$10000,1,$X$2:$X$10000,"&gt;"&amp;$X2307)+1</f>
        <v>4</v>
      </c>
      <c r="X2307" s="27">
        <f t="shared" si="108"/>
        <v>1.3999997692999999</v>
      </c>
    </row>
    <row r="2308" spans="1:24" x14ac:dyDescent="0.25">
      <c r="A2308" s="26">
        <v>46265</v>
      </c>
      <c r="B2308" s="27" t="s">
        <v>10448</v>
      </c>
      <c r="C2308" s="27" t="s">
        <v>2548</v>
      </c>
      <c r="D2308" s="27" t="s">
        <v>2549</v>
      </c>
      <c r="E2308" s="27" t="s">
        <v>22</v>
      </c>
      <c r="F2308" s="27" t="s">
        <v>23</v>
      </c>
      <c r="G2308" s="27"/>
      <c r="H2308" s="27" t="s">
        <v>24</v>
      </c>
      <c r="I2308" s="28">
        <v>2491285795</v>
      </c>
      <c r="J2308" s="28">
        <v>0</v>
      </c>
      <c r="K2308" s="28">
        <v>2491285795</v>
      </c>
      <c r="L2308" s="29">
        <v>91.98</v>
      </c>
      <c r="M2308" s="29">
        <f>IFERROR(_xlfn.XLOOKUP($B2308,'Ownership Metrics'!$A:$A,'Ownership Metrics'!$B:$B),"")</f>
        <v>5.7</v>
      </c>
      <c r="N2308" s="28">
        <f>IFERROR(_xlfn.XLOOKUP($B2308,'Ownership Metrics'!$A:$A,'Ownership Metrics'!$C:$C),"")</f>
        <v>8466</v>
      </c>
      <c r="O2308" s="29">
        <f>IFERROR(_xlfn.XLOOKUP($B2308,'Ownership Metrics'!$A:$A,'Ownership Metrics'!$D:$D),"")</f>
        <v>91.98</v>
      </c>
      <c r="P2308" s="29">
        <f>IFERROR(_xlfn.XLOOKUP($B2308,'Ownership Metrics'!$A:$A,'Ownership Metrics'!$E:$E),"")</f>
        <v>94.3</v>
      </c>
      <c r="Q2308" s="30">
        <f>IFERROR(_xlfn.XLOOKUP($B2308,'Ownership Metrics'!$A:$A,'Ownership Metrics'!$F:$F),"")</f>
        <v>2</v>
      </c>
      <c r="R2308" s="30">
        <f>IFERROR(_xlfn.XLOOKUP($B2308,'Ownership Metrics'!$A:$A,'Ownership Metrics'!$G:$G),"")</f>
        <v>90</v>
      </c>
      <c r="S2308" s="27" t="str">
        <f>IFERROR(_xlfn.XLOOKUP($B2308,'Ownership Metrics'!$A:$A,'Ownership Metrics'!$H:$H),"")</f>
        <v>Mayoritas</v>
      </c>
      <c r="T2308" s="27" t="str">
        <f>IFERROR(_xlfn.XLOOKUP($B2308,'Ownership Metrics'!$A:$A,'Ownership Metrics'!$I:$I),"")</f>
        <v>Tinggi</v>
      </c>
      <c r="U2308" s="27">
        <f>IF(COUNTIFS($B$2:$B2308,$B2308,$D$2:$D2308,$D2308)=1,1,0)</f>
        <v>1</v>
      </c>
      <c r="V2308" s="27">
        <f t="shared" si="109"/>
        <v>91.98</v>
      </c>
      <c r="W2308" s="27">
        <f t="shared" si="110"/>
        <v>1</v>
      </c>
      <c r="X2308" s="27">
        <f t="shared" si="108"/>
        <v>91.979999769200006</v>
      </c>
    </row>
    <row r="2309" spans="1:24" x14ac:dyDescent="0.25">
      <c r="A2309" s="26">
        <v>46265</v>
      </c>
      <c r="B2309" s="27" t="s">
        <v>10448</v>
      </c>
      <c r="C2309" s="27" t="s">
        <v>2548</v>
      </c>
      <c r="D2309" s="27" t="s">
        <v>2373</v>
      </c>
      <c r="E2309" s="27" t="s">
        <v>124</v>
      </c>
      <c r="F2309" s="27" t="s">
        <v>32</v>
      </c>
      <c r="G2309" s="27"/>
      <c r="H2309" s="27" t="s">
        <v>135</v>
      </c>
      <c r="I2309" s="28">
        <v>62737794</v>
      </c>
      <c r="J2309" s="28">
        <v>0</v>
      </c>
      <c r="K2309" s="28">
        <v>62737794</v>
      </c>
      <c r="L2309" s="29">
        <v>2.3199999999999998</v>
      </c>
      <c r="M2309" s="29">
        <f>IFERROR(_xlfn.XLOOKUP($B2309,'Ownership Metrics'!$A:$A,'Ownership Metrics'!$B:$B),"")</f>
        <v>5.7</v>
      </c>
      <c r="N2309" s="28">
        <f>IFERROR(_xlfn.XLOOKUP($B2309,'Ownership Metrics'!$A:$A,'Ownership Metrics'!$C:$C),"")</f>
        <v>8466</v>
      </c>
      <c r="O2309" s="29">
        <f>IFERROR(_xlfn.XLOOKUP($B2309,'Ownership Metrics'!$A:$A,'Ownership Metrics'!$D:$D),"")</f>
        <v>91.98</v>
      </c>
      <c r="P2309" s="29">
        <f>IFERROR(_xlfn.XLOOKUP($B2309,'Ownership Metrics'!$A:$A,'Ownership Metrics'!$E:$E),"")</f>
        <v>94.3</v>
      </c>
      <c r="Q2309" s="30">
        <f>IFERROR(_xlfn.XLOOKUP($B2309,'Ownership Metrics'!$A:$A,'Ownership Metrics'!$F:$F),"")</f>
        <v>2</v>
      </c>
      <c r="R2309" s="30">
        <f>IFERROR(_xlfn.XLOOKUP($B2309,'Ownership Metrics'!$A:$A,'Ownership Metrics'!$G:$G),"")</f>
        <v>90</v>
      </c>
      <c r="S2309" s="27" t="str">
        <f>IFERROR(_xlfn.XLOOKUP($B2309,'Ownership Metrics'!$A:$A,'Ownership Metrics'!$H:$H),"")</f>
        <v>Mayoritas</v>
      </c>
      <c r="T2309" s="27" t="str">
        <f>IFERROR(_xlfn.XLOOKUP($B2309,'Ownership Metrics'!$A:$A,'Ownership Metrics'!$I:$I),"")</f>
        <v>Tinggi</v>
      </c>
      <c r="U2309" s="27">
        <f>IF(COUNTIFS($B$2:$B2309,$B2309,$D$2:$D2309,$D2309)=1,1,0)</f>
        <v>1</v>
      </c>
      <c r="V2309" s="27">
        <f t="shared" si="109"/>
        <v>2.3199999999999998</v>
      </c>
      <c r="W2309" s="27">
        <f t="shared" si="110"/>
        <v>2</v>
      </c>
      <c r="X2309" s="27">
        <f t="shared" si="108"/>
        <v>2.3199997690999998</v>
      </c>
    </row>
    <row r="2310" spans="1:24" x14ac:dyDescent="0.25">
      <c r="A2310" s="26">
        <v>46265</v>
      </c>
      <c r="B2310" s="27" t="s">
        <v>10449</v>
      </c>
      <c r="C2310" s="27" t="s">
        <v>2551</v>
      </c>
      <c r="D2310" s="27" t="s">
        <v>2552</v>
      </c>
      <c r="E2310" s="27" t="s">
        <v>22</v>
      </c>
      <c r="F2310" s="27" t="s">
        <v>23</v>
      </c>
      <c r="G2310" s="27"/>
      <c r="H2310" s="27" t="s">
        <v>24</v>
      </c>
      <c r="I2310" s="28">
        <v>601587822</v>
      </c>
      <c r="J2310" s="28">
        <v>0</v>
      </c>
      <c r="K2310" s="28">
        <v>601587822</v>
      </c>
      <c r="L2310" s="29">
        <v>3.77</v>
      </c>
      <c r="M2310" s="29">
        <f>IFERROR(_xlfn.XLOOKUP($B2310,'Ownership Metrics'!$A:$A,'Ownership Metrics'!$B:$B),"")</f>
        <v>26.27</v>
      </c>
      <c r="N2310" s="28">
        <f>IFERROR(_xlfn.XLOOKUP($B2310,'Ownership Metrics'!$A:$A,'Ownership Metrics'!$C:$C),"")</f>
        <v>3093</v>
      </c>
      <c r="O2310" s="29">
        <f>IFERROR(_xlfn.XLOOKUP($B2310,'Ownership Metrics'!$A:$A,'Ownership Metrics'!$D:$D),"")</f>
        <v>55.17</v>
      </c>
      <c r="P2310" s="29">
        <f>IFERROR(_xlfn.XLOOKUP($B2310,'Ownership Metrics'!$A:$A,'Ownership Metrics'!$E:$E),"")</f>
        <v>62.39</v>
      </c>
      <c r="Q2310" s="30">
        <f>IFERROR(_xlfn.XLOOKUP($B2310,'Ownership Metrics'!$A:$A,'Ownership Metrics'!$F:$F),"")</f>
        <v>9</v>
      </c>
      <c r="R2310" s="30">
        <f>IFERROR(_xlfn.XLOOKUP($B2310,'Ownership Metrics'!$A:$A,'Ownership Metrics'!$G:$G),"")</f>
        <v>47</v>
      </c>
      <c r="S2310" s="27" t="str">
        <f>IFERROR(_xlfn.XLOOKUP($B2310,'Ownership Metrics'!$A:$A,'Ownership Metrics'!$H:$H),"")</f>
        <v>Mayoritas</v>
      </c>
      <c r="T2310" s="27" t="str">
        <f>IFERROR(_xlfn.XLOOKUP($B2310,'Ownership Metrics'!$A:$A,'Ownership Metrics'!$I:$I),"")</f>
        <v>Sedang</v>
      </c>
      <c r="U2310" s="27">
        <f>IF(COUNTIFS($B$2:$B2310,$B2310,$D$2:$D2310,$D2310)=1,1,0)</f>
        <v>1</v>
      </c>
      <c r="V2310" s="27">
        <f t="shared" si="109"/>
        <v>3.77</v>
      </c>
      <c r="W2310" s="27">
        <f t="shared" si="110"/>
        <v>2</v>
      </c>
      <c r="X2310" s="27">
        <f t="shared" si="108"/>
        <v>3.769999769</v>
      </c>
    </row>
    <row r="2311" spans="1:24" x14ac:dyDescent="0.25">
      <c r="A2311" s="26">
        <v>46265</v>
      </c>
      <c r="B2311" s="27" t="s">
        <v>10449</v>
      </c>
      <c r="C2311" s="27" t="s">
        <v>2551</v>
      </c>
      <c r="D2311" s="27" t="s">
        <v>2553</v>
      </c>
      <c r="E2311" s="27" t="s">
        <v>22</v>
      </c>
      <c r="F2311" s="27" t="s">
        <v>23</v>
      </c>
      <c r="G2311" s="27"/>
      <c r="H2311" s="27" t="s">
        <v>24</v>
      </c>
      <c r="I2311" s="28">
        <v>2605311200</v>
      </c>
      <c r="J2311" s="28">
        <v>6194980200</v>
      </c>
      <c r="K2311" s="28">
        <v>8800291400</v>
      </c>
      <c r="L2311" s="29">
        <v>55.17</v>
      </c>
      <c r="M2311" s="29">
        <f>IFERROR(_xlfn.XLOOKUP($B2311,'Ownership Metrics'!$A:$A,'Ownership Metrics'!$B:$B),"")</f>
        <v>26.27</v>
      </c>
      <c r="N2311" s="28">
        <f>IFERROR(_xlfn.XLOOKUP($B2311,'Ownership Metrics'!$A:$A,'Ownership Metrics'!$C:$C),"")</f>
        <v>3093</v>
      </c>
      <c r="O2311" s="29">
        <f>IFERROR(_xlfn.XLOOKUP($B2311,'Ownership Metrics'!$A:$A,'Ownership Metrics'!$D:$D),"")</f>
        <v>55.17</v>
      </c>
      <c r="P2311" s="29">
        <f>IFERROR(_xlfn.XLOOKUP($B2311,'Ownership Metrics'!$A:$A,'Ownership Metrics'!$E:$E),"")</f>
        <v>62.39</v>
      </c>
      <c r="Q2311" s="30">
        <f>IFERROR(_xlfn.XLOOKUP($B2311,'Ownership Metrics'!$A:$A,'Ownership Metrics'!$F:$F),"")</f>
        <v>9</v>
      </c>
      <c r="R2311" s="30">
        <f>IFERROR(_xlfn.XLOOKUP($B2311,'Ownership Metrics'!$A:$A,'Ownership Metrics'!$G:$G),"")</f>
        <v>47</v>
      </c>
      <c r="S2311" s="27" t="str">
        <f>IFERROR(_xlfn.XLOOKUP($B2311,'Ownership Metrics'!$A:$A,'Ownership Metrics'!$H:$H),"")</f>
        <v>Mayoritas</v>
      </c>
      <c r="T2311" s="27" t="str">
        <f>IFERROR(_xlfn.XLOOKUP($B2311,'Ownership Metrics'!$A:$A,'Ownership Metrics'!$I:$I),"")</f>
        <v>Sedang</v>
      </c>
      <c r="U2311" s="27">
        <f>IF(COUNTIFS($B$2:$B2311,$B2311,$D$2:$D2311,$D2311)=1,1,0)</f>
        <v>1</v>
      </c>
      <c r="V2311" s="27">
        <f t="shared" si="109"/>
        <v>55.17</v>
      </c>
      <c r="W2311" s="27">
        <f t="shared" si="110"/>
        <v>1</v>
      </c>
      <c r="X2311" s="27">
        <f t="shared" si="108"/>
        <v>55.169999768899999</v>
      </c>
    </row>
    <row r="2312" spans="1:24" x14ac:dyDescent="0.25">
      <c r="A2312" s="26">
        <v>46265</v>
      </c>
      <c r="B2312" s="27" t="s">
        <v>10449</v>
      </c>
      <c r="C2312" s="27" t="s">
        <v>2551</v>
      </c>
      <c r="D2312" s="27" t="s">
        <v>2554</v>
      </c>
      <c r="E2312" s="27" t="s">
        <v>435</v>
      </c>
      <c r="F2312" s="27" t="s">
        <v>32</v>
      </c>
      <c r="G2312" s="27"/>
      <c r="H2312" s="27" t="s">
        <v>56</v>
      </c>
      <c r="I2312" s="28">
        <v>263633500</v>
      </c>
      <c r="J2312" s="28">
        <v>0</v>
      </c>
      <c r="K2312" s="28">
        <v>263633500</v>
      </c>
      <c r="L2312" s="29">
        <v>1.65</v>
      </c>
      <c r="M2312" s="29">
        <f>IFERROR(_xlfn.XLOOKUP($B2312,'Ownership Metrics'!$A:$A,'Ownership Metrics'!$B:$B),"")</f>
        <v>26.27</v>
      </c>
      <c r="N2312" s="28">
        <f>IFERROR(_xlfn.XLOOKUP($B2312,'Ownership Metrics'!$A:$A,'Ownership Metrics'!$C:$C),"")</f>
        <v>3093</v>
      </c>
      <c r="O2312" s="29">
        <f>IFERROR(_xlfn.XLOOKUP($B2312,'Ownership Metrics'!$A:$A,'Ownership Metrics'!$D:$D),"")</f>
        <v>55.17</v>
      </c>
      <c r="P2312" s="29">
        <f>IFERROR(_xlfn.XLOOKUP($B2312,'Ownership Metrics'!$A:$A,'Ownership Metrics'!$E:$E),"")</f>
        <v>62.39</v>
      </c>
      <c r="Q2312" s="30">
        <f>IFERROR(_xlfn.XLOOKUP($B2312,'Ownership Metrics'!$A:$A,'Ownership Metrics'!$F:$F),"")</f>
        <v>9</v>
      </c>
      <c r="R2312" s="30">
        <f>IFERROR(_xlfn.XLOOKUP($B2312,'Ownership Metrics'!$A:$A,'Ownership Metrics'!$G:$G),"")</f>
        <v>47</v>
      </c>
      <c r="S2312" s="27" t="str">
        <f>IFERROR(_xlfn.XLOOKUP($B2312,'Ownership Metrics'!$A:$A,'Ownership Metrics'!$H:$H),"")</f>
        <v>Mayoritas</v>
      </c>
      <c r="T2312" s="27" t="str">
        <f>IFERROR(_xlfn.XLOOKUP($B2312,'Ownership Metrics'!$A:$A,'Ownership Metrics'!$I:$I),"")</f>
        <v>Sedang</v>
      </c>
      <c r="U2312" s="27">
        <f>IF(COUNTIFS($B$2:$B2312,$B2312,$D$2:$D2312,$D2312)=1,1,0)</f>
        <v>1</v>
      </c>
      <c r="V2312" s="27">
        <f t="shared" si="109"/>
        <v>1.65</v>
      </c>
      <c r="W2312" s="27">
        <f t="shared" si="110"/>
        <v>8</v>
      </c>
      <c r="X2312" s="27">
        <f t="shared" si="108"/>
        <v>1.6499997687999999</v>
      </c>
    </row>
    <row r="2313" spans="1:24" x14ac:dyDescent="0.25">
      <c r="A2313" s="26">
        <v>46265</v>
      </c>
      <c r="B2313" s="27" t="s">
        <v>10449</v>
      </c>
      <c r="C2313" s="27" t="s">
        <v>2551</v>
      </c>
      <c r="D2313" s="27" t="s">
        <v>969</v>
      </c>
      <c r="E2313" s="27" t="s">
        <v>26</v>
      </c>
      <c r="F2313" s="27" t="s">
        <v>32</v>
      </c>
      <c r="G2313" s="27"/>
      <c r="H2313" s="27" t="s">
        <v>64</v>
      </c>
      <c r="I2313" s="28">
        <v>550000000</v>
      </c>
      <c r="J2313" s="28">
        <v>0</v>
      </c>
      <c r="K2313" s="28">
        <v>550000000</v>
      </c>
      <c r="L2313" s="29">
        <v>3.45</v>
      </c>
      <c r="M2313" s="29">
        <f>IFERROR(_xlfn.XLOOKUP($B2313,'Ownership Metrics'!$A:$A,'Ownership Metrics'!$B:$B),"")</f>
        <v>26.27</v>
      </c>
      <c r="N2313" s="28">
        <f>IFERROR(_xlfn.XLOOKUP($B2313,'Ownership Metrics'!$A:$A,'Ownership Metrics'!$C:$C),"")</f>
        <v>3093</v>
      </c>
      <c r="O2313" s="29">
        <f>IFERROR(_xlfn.XLOOKUP($B2313,'Ownership Metrics'!$A:$A,'Ownership Metrics'!$D:$D),"")</f>
        <v>55.17</v>
      </c>
      <c r="P2313" s="29">
        <f>IFERROR(_xlfn.XLOOKUP($B2313,'Ownership Metrics'!$A:$A,'Ownership Metrics'!$E:$E),"")</f>
        <v>62.39</v>
      </c>
      <c r="Q2313" s="30">
        <f>IFERROR(_xlfn.XLOOKUP($B2313,'Ownership Metrics'!$A:$A,'Ownership Metrics'!$F:$F),"")</f>
        <v>9</v>
      </c>
      <c r="R2313" s="30">
        <f>IFERROR(_xlfn.XLOOKUP($B2313,'Ownership Metrics'!$A:$A,'Ownership Metrics'!$G:$G),"")</f>
        <v>47</v>
      </c>
      <c r="S2313" s="27" t="str">
        <f>IFERROR(_xlfn.XLOOKUP($B2313,'Ownership Metrics'!$A:$A,'Ownership Metrics'!$H:$H),"")</f>
        <v>Mayoritas</v>
      </c>
      <c r="T2313" s="27" t="str">
        <f>IFERROR(_xlfn.XLOOKUP($B2313,'Ownership Metrics'!$A:$A,'Ownership Metrics'!$I:$I),"")</f>
        <v>Sedang</v>
      </c>
      <c r="U2313" s="27">
        <f>IF(COUNTIFS($B$2:$B2313,$B2313,$D$2:$D2313,$D2313)=1,1,0)</f>
        <v>1</v>
      </c>
      <c r="V2313" s="27">
        <f t="shared" si="109"/>
        <v>3.45</v>
      </c>
      <c r="W2313" s="27">
        <f t="shared" si="110"/>
        <v>3</v>
      </c>
      <c r="X2313" s="27">
        <f t="shared" si="108"/>
        <v>3.4499997687000001</v>
      </c>
    </row>
    <row r="2314" spans="1:24" x14ac:dyDescent="0.25">
      <c r="A2314" s="26">
        <v>46265</v>
      </c>
      <c r="B2314" s="27" t="s">
        <v>10449</v>
      </c>
      <c r="C2314" s="27" t="s">
        <v>2551</v>
      </c>
      <c r="D2314" s="27" t="s">
        <v>786</v>
      </c>
      <c r="E2314" s="27" t="s">
        <v>83</v>
      </c>
      <c r="F2314" s="27" t="s">
        <v>32</v>
      </c>
      <c r="G2314" s="27"/>
      <c r="H2314" s="27" t="s">
        <v>256</v>
      </c>
      <c r="I2314" s="28">
        <v>184101425</v>
      </c>
      <c r="J2314" s="28">
        <v>0</v>
      </c>
      <c r="K2314" s="28">
        <v>184101425</v>
      </c>
      <c r="L2314" s="29">
        <v>1.1499999999999999</v>
      </c>
      <c r="M2314" s="29">
        <f>IFERROR(_xlfn.XLOOKUP($B2314,'Ownership Metrics'!$A:$A,'Ownership Metrics'!$B:$B),"")</f>
        <v>26.27</v>
      </c>
      <c r="N2314" s="28">
        <f>IFERROR(_xlfn.XLOOKUP($B2314,'Ownership Metrics'!$A:$A,'Ownership Metrics'!$C:$C),"")</f>
        <v>3093</v>
      </c>
      <c r="O2314" s="29">
        <f>IFERROR(_xlfn.XLOOKUP($B2314,'Ownership Metrics'!$A:$A,'Ownership Metrics'!$D:$D),"")</f>
        <v>55.17</v>
      </c>
      <c r="P2314" s="29">
        <f>IFERROR(_xlfn.XLOOKUP($B2314,'Ownership Metrics'!$A:$A,'Ownership Metrics'!$E:$E),"")</f>
        <v>62.39</v>
      </c>
      <c r="Q2314" s="30">
        <f>IFERROR(_xlfn.XLOOKUP($B2314,'Ownership Metrics'!$A:$A,'Ownership Metrics'!$F:$F),"")</f>
        <v>9</v>
      </c>
      <c r="R2314" s="30">
        <f>IFERROR(_xlfn.XLOOKUP($B2314,'Ownership Metrics'!$A:$A,'Ownership Metrics'!$G:$G),"")</f>
        <v>47</v>
      </c>
      <c r="S2314" s="27" t="str">
        <f>IFERROR(_xlfn.XLOOKUP($B2314,'Ownership Metrics'!$A:$A,'Ownership Metrics'!$H:$H),"")</f>
        <v>Mayoritas</v>
      </c>
      <c r="T2314" s="27" t="str">
        <f>IFERROR(_xlfn.XLOOKUP($B2314,'Ownership Metrics'!$A:$A,'Ownership Metrics'!$I:$I),"")</f>
        <v>Sedang</v>
      </c>
      <c r="U2314" s="27">
        <f>IF(COUNTIFS($B$2:$B2314,$B2314,$D$2:$D2314,$D2314)=1,1,0)</f>
        <v>1</v>
      </c>
      <c r="V2314" s="27">
        <f t="shared" si="109"/>
        <v>1.1499999999999999</v>
      </c>
      <c r="W2314" s="27">
        <f t="shared" si="110"/>
        <v>9</v>
      </c>
      <c r="X2314" s="27">
        <f t="shared" si="108"/>
        <v>1.1499997685999999</v>
      </c>
    </row>
    <row r="2315" spans="1:24" x14ac:dyDescent="0.25">
      <c r="A2315" s="26">
        <v>46265</v>
      </c>
      <c r="B2315" s="27" t="s">
        <v>10449</v>
      </c>
      <c r="C2315" s="27" t="s">
        <v>2551</v>
      </c>
      <c r="D2315" s="27" t="s">
        <v>43</v>
      </c>
      <c r="E2315" s="27" t="s">
        <v>44</v>
      </c>
      <c r="F2315" s="27" t="s">
        <v>23</v>
      </c>
      <c r="G2315" s="27"/>
      <c r="H2315" s="27" t="s">
        <v>24</v>
      </c>
      <c r="I2315" s="28">
        <v>414452500</v>
      </c>
      <c r="J2315" s="28">
        <v>0</v>
      </c>
      <c r="K2315" s="28">
        <v>414452500</v>
      </c>
      <c r="L2315" s="29">
        <v>2.6</v>
      </c>
      <c r="M2315" s="29">
        <f>IFERROR(_xlfn.XLOOKUP($B2315,'Ownership Metrics'!$A:$A,'Ownership Metrics'!$B:$B),"")</f>
        <v>26.27</v>
      </c>
      <c r="N2315" s="28">
        <f>IFERROR(_xlfn.XLOOKUP($B2315,'Ownership Metrics'!$A:$A,'Ownership Metrics'!$C:$C),"")</f>
        <v>3093</v>
      </c>
      <c r="O2315" s="29">
        <f>IFERROR(_xlfn.XLOOKUP($B2315,'Ownership Metrics'!$A:$A,'Ownership Metrics'!$D:$D),"")</f>
        <v>55.17</v>
      </c>
      <c r="P2315" s="29">
        <f>IFERROR(_xlfn.XLOOKUP($B2315,'Ownership Metrics'!$A:$A,'Ownership Metrics'!$E:$E),"")</f>
        <v>62.39</v>
      </c>
      <c r="Q2315" s="30">
        <f>IFERROR(_xlfn.XLOOKUP($B2315,'Ownership Metrics'!$A:$A,'Ownership Metrics'!$F:$F),"")</f>
        <v>9</v>
      </c>
      <c r="R2315" s="30">
        <f>IFERROR(_xlfn.XLOOKUP($B2315,'Ownership Metrics'!$A:$A,'Ownership Metrics'!$G:$G),"")</f>
        <v>47</v>
      </c>
      <c r="S2315" s="27" t="str">
        <f>IFERROR(_xlfn.XLOOKUP($B2315,'Ownership Metrics'!$A:$A,'Ownership Metrics'!$H:$H),"")</f>
        <v>Mayoritas</v>
      </c>
      <c r="T2315" s="27" t="str">
        <f>IFERROR(_xlfn.XLOOKUP($B2315,'Ownership Metrics'!$A:$A,'Ownership Metrics'!$I:$I),"")</f>
        <v>Sedang</v>
      </c>
      <c r="U2315" s="27">
        <f>IF(COUNTIFS($B$2:$B2315,$B2315,$D$2:$D2315,$D2315)=1,1,0)</f>
        <v>1</v>
      </c>
      <c r="V2315" s="27">
        <f t="shared" si="109"/>
        <v>2.6</v>
      </c>
      <c r="W2315" s="27">
        <f t="shared" si="110"/>
        <v>4</v>
      </c>
      <c r="X2315" s="27">
        <f t="shared" si="108"/>
        <v>2.5999997685</v>
      </c>
    </row>
    <row r="2316" spans="1:24" x14ac:dyDescent="0.25">
      <c r="A2316" s="26">
        <v>46265</v>
      </c>
      <c r="B2316" s="27" t="s">
        <v>10449</v>
      </c>
      <c r="C2316" s="27" t="s">
        <v>2551</v>
      </c>
      <c r="D2316" s="27" t="s">
        <v>1999</v>
      </c>
      <c r="E2316" s="27" t="s">
        <v>44</v>
      </c>
      <c r="F2316" s="27" t="s">
        <v>23</v>
      </c>
      <c r="G2316" s="27"/>
      <c r="H2316" s="27" t="s">
        <v>24</v>
      </c>
      <c r="I2316" s="28">
        <v>358705200</v>
      </c>
      <c r="J2316" s="28">
        <v>0</v>
      </c>
      <c r="K2316" s="28">
        <v>358705200</v>
      </c>
      <c r="L2316" s="29">
        <v>2.25</v>
      </c>
      <c r="M2316" s="29">
        <f>IFERROR(_xlfn.XLOOKUP($B2316,'Ownership Metrics'!$A:$A,'Ownership Metrics'!$B:$B),"")</f>
        <v>26.27</v>
      </c>
      <c r="N2316" s="28">
        <f>IFERROR(_xlfn.XLOOKUP($B2316,'Ownership Metrics'!$A:$A,'Ownership Metrics'!$C:$C),"")</f>
        <v>3093</v>
      </c>
      <c r="O2316" s="29">
        <f>IFERROR(_xlfn.XLOOKUP($B2316,'Ownership Metrics'!$A:$A,'Ownership Metrics'!$D:$D),"")</f>
        <v>55.17</v>
      </c>
      <c r="P2316" s="29">
        <f>IFERROR(_xlfn.XLOOKUP($B2316,'Ownership Metrics'!$A:$A,'Ownership Metrics'!$E:$E),"")</f>
        <v>62.39</v>
      </c>
      <c r="Q2316" s="30">
        <f>IFERROR(_xlfn.XLOOKUP($B2316,'Ownership Metrics'!$A:$A,'Ownership Metrics'!$F:$F),"")</f>
        <v>9</v>
      </c>
      <c r="R2316" s="30">
        <f>IFERROR(_xlfn.XLOOKUP($B2316,'Ownership Metrics'!$A:$A,'Ownership Metrics'!$G:$G),"")</f>
        <v>47</v>
      </c>
      <c r="S2316" s="27" t="str">
        <f>IFERROR(_xlfn.XLOOKUP($B2316,'Ownership Metrics'!$A:$A,'Ownership Metrics'!$H:$H),"")</f>
        <v>Mayoritas</v>
      </c>
      <c r="T2316" s="27" t="str">
        <f>IFERROR(_xlfn.XLOOKUP($B2316,'Ownership Metrics'!$A:$A,'Ownership Metrics'!$I:$I),"")</f>
        <v>Sedang</v>
      </c>
      <c r="U2316" s="27">
        <f>IF(COUNTIFS($B$2:$B2316,$B2316,$D$2:$D2316,$D2316)=1,1,0)</f>
        <v>1</v>
      </c>
      <c r="V2316" s="27">
        <f t="shared" si="109"/>
        <v>2.25</v>
      </c>
      <c r="W2316" s="27">
        <f t="shared" si="110"/>
        <v>5</v>
      </c>
      <c r="X2316" s="27">
        <f t="shared" si="108"/>
        <v>2.2499997683999999</v>
      </c>
    </row>
    <row r="2317" spans="1:24" x14ac:dyDescent="0.25">
      <c r="A2317" s="26">
        <v>46265</v>
      </c>
      <c r="B2317" s="27" t="s">
        <v>10449</v>
      </c>
      <c r="C2317" s="27" t="s">
        <v>2551</v>
      </c>
      <c r="D2317" s="27" t="s">
        <v>2555</v>
      </c>
      <c r="E2317" s="27" t="s">
        <v>72</v>
      </c>
      <c r="F2317" s="27" t="s">
        <v>32</v>
      </c>
      <c r="G2317" s="27"/>
      <c r="H2317" s="27" t="s">
        <v>33</v>
      </c>
      <c r="I2317" s="28">
        <v>313450800</v>
      </c>
      <c r="J2317" s="28">
        <v>0</v>
      </c>
      <c r="K2317" s="28">
        <v>313450800</v>
      </c>
      <c r="L2317" s="29">
        <v>1.97</v>
      </c>
      <c r="M2317" s="29">
        <f>IFERROR(_xlfn.XLOOKUP($B2317,'Ownership Metrics'!$A:$A,'Ownership Metrics'!$B:$B),"")</f>
        <v>26.27</v>
      </c>
      <c r="N2317" s="28">
        <f>IFERROR(_xlfn.XLOOKUP($B2317,'Ownership Metrics'!$A:$A,'Ownership Metrics'!$C:$C),"")</f>
        <v>3093</v>
      </c>
      <c r="O2317" s="29">
        <f>IFERROR(_xlfn.XLOOKUP($B2317,'Ownership Metrics'!$A:$A,'Ownership Metrics'!$D:$D),"")</f>
        <v>55.17</v>
      </c>
      <c r="P2317" s="29">
        <f>IFERROR(_xlfn.XLOOKUP($B2317,'Ownership Metrics'!$A:$A,'Ownership Metrics'!$E:$E),"")</f>
        <v>62.39</v>
      </c>
      <c r="Q2317" s="30">
        <f>IFERROR(_xlfn.XLOOKUP($B2317,'Ownership Metrics'!$A:$A,'Ownership Metrics'!$F:$F),"")</f>
        <v>9</v>
      </c>
      <c r="R2317" s="30">
        <f>IFERROR(_xlfn.XLOOKUP($B2317,'Ownership Metrics'!$A:$A,'Ownership Metrics'!$G:$G),"")</f>
        <v>47</v>
      </c>
      <c r="S2317" s="27" t="str">
        <f>IFERROR(_xlfn.XLOOKUP($B2317,'Ownership Metrics'!$A:$A,'Ownership Metrics'!$H:$H),"")</f>
        <v>Mayoritas</v>
      </c>
      <c r="T2317" s="27" t="str">
        <f>IFERROR(_xlfn.XLOOKUP($B2317,'Ownership Metrics'!$A:$A,'Ownership Metrics'!$I:$I),"")</f>
        <v>Sedang</v>
      </c>
      <c r="U2317" s="27">
        <f>IF(COUNTIFS($B$2:$B2317,$B2317,$D$2:$D2317,$D2317)=1,1,0)</f>
        <v>1</v>
      </c>
      <c r="V2317" s="27">
        <f t="shared" si="109"/>
        <v>1.97</v>
      </c>
      <c r="W2317" s="27">
        <f t="shared" si="110"/>
        <v>6</v>
      </c>
      <c r="X2317" s="27">
        <f t="shared" si="108"/>
        <v>1.9699997682999999</v>
      </c>
    </row>
    <row r="2318" spans="1:24" x14ac:dyDescent="0.25">
      <c r="A2318" s="26">
        <v>46265</v>
      </c>
      <c r="B2318" s="27" t="s">
        <v>10449</v>
      </c>
      <c r="C2318" s="27" t="s">
        <v>2551</v>
      </c>
      <c r="D2318" s="27" t="s">
        <v>81</v>
      </c>
      <c r="E2318" s="27" t="s">
        <v>72</v>
      </c>
      <c r="F2318" s="27" t="s">
        <v>32</v>
      </c>
      <c r="G2318" s="27"/>
      <c r="H2318" s="27" t="s">
        <v>62</v>
      </c>
      <c r="I2318" s="28">
        <v>273762700</v>
      </c>
      <c r="J2318" s="28">
        <v>0</v>
      </c>
      <c r="K2318" s="28">
        <v>273762700</v>
      </c>
      <c r="L2318" s="29">
        <v>1.72</v>
      </c>
      <c r="M2318" s="29">
        <f>IFERROR(_xlfn.XLOOKUP($B2318,'Ownership Metrics'!$A:$A,'Ownership Metrics'!$B:$B),"")</f>
        <v>26.27</v>
      </c>
      <c r="N2318" s="28">
        <f>IFERROR(_xlfn.XLOOKUP($B2318,'Ownership Metrics'!$A:$A,'Ownership Metrics'!$C:$C),"")</f>
        <v>3093</v>
      </c>
      <c r="O2318" s="29">
        <f>IFERROR(_xlfn.XLOOKUP($B2318,'Ownership Metrics'!$A:$A,'Ownership Metrics'!$D:$D),"")</f>
        <v>55.17</v>
      </c>
      <c r="P2318" s="29">
        <f>IFERROR(_xlfn.XLOOKUP($B2318,'Ownership Metrics'!$A:$A,'Ownership Metrics'!$E:$E),"")</f>
        <v>62.39</v>
      </c>
      <c r="Q2318" s="30">
        <f>IFERROR(_xlfn.XLOOKUP($B2318,'Ownership Metrics'!$A:$A,'Ownership Metrics'!$F:$F),"")</f>
        <v>9</v>
      </c>
      <c r="R2318" s="30">
        <f>IFERROR(_xlfn.XLOOKUP($B2318,'Ownership Metrics'!$A:$A,'Ownership Metrics'!$G:$G),"")</f>
        <v>47</v>
      </c>
      <c r="S2318" s="27" t="str">
        <f>IFERROR(_xlfn.XLOOKUP($B2318,'Ownership Metrics'!$A:$A,'Ownership Metrics'!$H:$H),"")</f>
        <v>Mayoritas</v>
      </c>
      <c r="T2318" s="27" t="str">
        <f>IFERROR(_xlfn.XLOOKUP($B2318,'Ownership Metrics'!$A:$A,'Ownership Metrics'!$I:$I),"")</f>
        <v>Sedang</v>
      </c>
      <c r="U2318" s="27">
        <f>IF(COUNTIFS($B$2:$B2318,$B2318,$D$2:$D2318,$D2318)=1,1,0)</f>
        <v>1</v>
      </c>
      <c r="V2318" s="27">
        <f t="shared" si="109"/>
        <v>1.72</v>
      </c>
      <c r="W2318" s="27">
        <f t="shared" si="110"/>
        <v>7</v>
      </c>
      <c r="X2318" s="27">
        <f t="shared" si="108"/>
        <v>1.7199997681999999</v>
      </c>
    </row>
    <row r="2319" spans="1:24" x14ac:dyDescent="0.25">
      <c r="A2319" s="26">
        <v>46265</v>
      </c>
      <c r="B2319" s="27" t="s">
        <v>10450</v>
      </c>
      <c r="C2319" s="27" t="s">
        <v>2557</v>
      </c>
      <c r="D2319" s="27" t="s">
        <v>2552</v>
      </c>
      <c r="E2319" s="27" t="s">
        <v>22</v>
      </c>
      <c r="F2319" s="27" t="s">
        <v>23</v>
      </c>
      <c r="G2319" s="27"/>
      <c r="H2319" s="27" t="s">
        <v>24</v>
      </c>
      <c r="I2319" s="28">
        <v>0</v>
      </c>
      <c r="J2319" s="28">
        <v>4149990000</v>
      </c>
      <c r="K2319" s="28">
        <v>4149990000</v>
      </c>
      <c r="L2319" s="29">
        <v>80</v>
      </c>
      <c r="M2319" s="29">
        <f>IFERROR(_xlfn.XLOOKUP($B2319,'Ownership Metrics'!$A:$A,'Ownership Metrics'!$B:$B),"")</f>
        <v>18.84</v>
      </c>
      <c r="N2319" s="28">
        <f>IFERROR(_xlfn.XLOOKUP($B2319,'Ownership Metrics'!$A:$A,'Ownership Metrics'!$C:$C),"")</f>
        <v>6401</v>
      </c>
      <c r="O2319" s="29">
        <f>IFERROR(_xlfn.XLOOKUP($B2319,'Ownership Metrics'!$A:$A,'Ownership Metrics'!$D:$D),"")</f>
        <v>80</v>
      </c>
      <c r="P2319" s="29">
        <f>IFERROR(_xlfn.XLOOKUP($B2319,'Ownership Metrics'!$A:$A,'Ownership Metrics'!$E:$E),"")</f>
        <v>81.16</v>
      </c>
      <c r="Q2319" s="30">
        <f>IFERROR(_xlfn.XLOOKUP($B2319,'Ownership Metrics'!$A:$A,'Ownership Metrics'!$F:$F),"")</f>
        <v>2</v>
      </c>
      <c r="R2319" s="30">
        <f>IFERROR(_xlfn.XLOOKUP($B2319,'Ownership Metrics'!$A:$A,'Ownership Metrics'!$G:$G),"")</f>
        <v>76</v>
      </c>
      <c r="S2319" s="27" t="str">
        <f>IFERROR(_xlfn.XLOOKUP($B2319,'Ownership Metrics'!$A:$A,'Ownership Metrics'!$H:$H),"")</f>
        <v>Mayoritas</v>
      </c>
      <c r="T2319" s="27" t="str">
        <f>IFERROR(_xlfn.XLOOKUP($B2319,'Ownership Metrics'!$A:$A,'Ownership Metrics'!$I:$I),"")</f>
        <v>Tinggi</v>
      </c>
      <c r="U2319" s="27">
        <f>IF(COUNTIFS($B$2:$B2319,$B2319,$D$2:$D2319,$D2319)=1,1,0)</f>
        <v>1</v>
      </c>
      <c r="V2319" s="27">
        <f t="shared" si="109"/>
        <v>80</v>
      </c>
      <c r="W2319" s="27">
        <f t="shared" si="110"/>
        <v>1</v>
      </c>
      <c r="X2319" s="27">
        <f t="shared" si="108"/>
        <v>79.999999768099997</v>
      </c>
    </row>
    <row r="2320" spans="1:24" x14ac:dyDescent="0.25">
      <c r="A2320" s="26">
        <v>46265</v>
      </c>
      <c r="B2320" s="27" t="s">
        <v>10450</v>
      </c>
      <c r="C2320" s="27" t="s">
        <v>2557</v>
      </c>
      <c r="D2320" s="27" t="s">
        <v>360</v>
      </c>
      <c r="E2320" s="27" t="s">
        <v>35</v>
      </c>
      <c r="F2320" s="27" t="s">
        <v>23</v>
      </c>
      <c r="G2320" s="27" t="s">
        <v>36</v>
      </c>
      <c r="H2320" s="27" t="s">
        <v>24</v>
      </c>
      <c r="I2320" s="28">
        <v>60250100</v>
      </c>
      <c r="J2320" s="28">
        <v>0</v>
      </c>
      <c r="K2320" s="28">
        <v>60250100</v>
      </c>
      <c r="L2320" s="29">
        <v>1.1599999999999999</v>
      </c>
      <c r="M2320" s="29">
        <f>IFERROR(_xlfn.XLOOKUP($B2320,'Ownership Metrics'!$A:$A,'Ownership Metrics'!$B:$B),"")</f>
        <v>18.84</v>
      </c>
      <c r="N2320" s="28">
        <f>IFERROR(_xlfn.XLOOKUP($B2320,'Ownership Metrics'!$A:$A,'Ownership Metrics'!$C:$C),"")</f>
        <v>6401</v>
      </c>
      <c r="O2320" s="29">
        <f>IFERROR(_xlfn.XLOOKUP($B2320,'Ownership Metrics'!$A:$A,'Ownership Metrics'!$D:$D),"")</f>
        <v>80</v>
      </c>
      <c r="P2320" s="29">
        <f>IFERROR(_xlfn.XLOOKUP($B2320,'Ownership Metrics'!$A:$A,'Ownership Metrics'!$E:$E),"")</f>
        <v>81.16</v>
      </c>
      <c r="Q2320" s="30">
        <f>IFERROR(_xlfn.XLOOKUP($B2320,'Ownership Metrics'!$A:$A,'Ownership Metrics'!$F:$F),"")</f>
        <v>2</v>
      </c>
      <c r="R2320" s="30">
        <f>IFERROR(_xlfn.XLOOKUP($B2320,'Ownership Metrics'!$A:$A,'Ownership Metrics'!$G:$G),"")</f>
        <v>76</v>
      </c>
      <c r="S2320" s="27" t="str">
        <f>IFERROR(_xlfn.XLOOKUP($B2320,'Ownership Metrics'!$A:$A,'Ownership Metrics'!$H:$H),"")</f>
        <v>Mayoritas</v>
      </c>
      <c r="T2320" s="27" t="str">
        <f>IFERROR(_xlfn.XLOOKUP($B2320,'Ownership Metrics'!$A:$A,'Ownership Metrics'!$I:$I),"")</f>
        <v>Tinggi</v>
      </c>
      <c r="U2320" s="27">
        <f>IF(COUNTIFS($B$2:$B2320,$B2320,$D$2:$D2320,$D2320)=1,1,0)</f>
        <v>1</v>
      </c>
      <c r="V2320" s="27">
        <f t="shared" si="109"/>
        <v>1.1599999999999999</v>
      </c>
      <c r="W2320" s="27">
        <f t="shared" si="110"/>
        <v>2</v>
      </c>
      <c r="X2320" s="27">
        <f t="shared" si="108"/>
        <v>1.1599997679999998</v>
      </c>
    </row>
    <row r="2321" spans="1:24" x14ac:dyDescent="0.25">
      <c r="A2321" s="26">
        <v>46265</v>
      </c>
      <c r="B2321" s="27" t="s">
        <v>10451</v>
      </c>
      <c r="C2321" s="27" t="s">
        <v>2559</v>
      </c>
      <c r="D2321" s="27" t="s">
        <v>2560</v>
      </c>
      <c r="E2321" s="27" t="s">
        <v>22</v>
      </c>
      <c r="F2321" s="27" t="s">
        <v>23</v>
      </c>
      <c r="G2321" s="27"/>
      <c r="H2321" s="27" t="s">
        <v>24</v>
      </c>
      <c r="I2321" s="28">
        <v>1186085292</v>
      </c>
      <c r="J2321" s="28">
        <v>0</v>
      </c>
      <c r="K2321" s="28">
        <v>1186085292</v>
      </c>
      <c r="L2321" s="29">
        <v>92.19</v>
      </c>
      <c r="M2321" s="29">
        <f>IFERROR(_xlfn.XLOOKUP($B2321,'Ownership Metrics'!$A:$A,'Ownership Metrics'!$B:$B),"")</f>
        <v>7.81</v>
      </c>
      <c r="N2321" s="28">
        <f>IFERROR(_xlfn.XLOOKUP($B2321,'Ownership Metrics'!$A:$A,'Ownership Metrics'!$C:$C),"")</f>
        <v>8499</v>
      </c>
      <c r="O2321" s="29">
        <f>IFERROR(_xlfn.XLOOKUP($B2321,'Ownership Metrics'!$A:$A,'Ownership Metrics'!$D:$D),"")</f>
        <v>92.19</v>
      </c>
      <c r="P2321" s="29">
        <f>IFERROR(_xlfn.XLOOKUP($B2321,'Ownership Metrics'!$A:$A,'Ownership Metrics'!$E:$E),"")</f>
        <v>92.19</v>
      </c>
      <c r="Q2321" s="30">
        <f>IFERROR(_xlfn.XLOOKUP($B2321,'Ownership Metrics'!$A:$A,'Ownership Metrics'!$F:$F),"")</f>
        <v>1</v>
      </c>
      <c r="R2321" s="30">
        <f>IFERROR(_xlfn.XLOOKUP($B2321,'Ownership Metrics'!$A:$A,'Ownership Metrics'!$G:$G),"")</f>
        <v>91</v>
      </c>
      <c r="S2321" s="27" t="str">
        <f>IFERROR(_xlfn.XLOOKUP($B2321,'Ownership Metrics'!$A:$A,'Ownership Metrics'!$H:$H),"")</f>
        <v>Mayoritas</v>
      </c>
      <c r="T2321" s="27" t="str">
        <f>IFERROR(_xlfn.XLOOKUP($B2321,'Ownership Metrics'!$A:$A,'Ownership Metrics'!$I:$I),"")</f>
        <v>Tinggi</v>
      </c>
      <c r="U2321" s="27">
        <f>IF(COUNTIFS($B$2:$B2321,$B2321,$D$2:$D2321,$D2321)=1,1,0)</f>
        <v>1</v>
      </c>
      <c r="V2321" s="27">
        <f t="shared" si="109"/>
        <v>92.19</v>
      </c>
      <c r="W2321" s="27">
        <f t="shared" si="110"/>
        <v>1</v>
      </c>
      <c r="X2321" s="27">
        <f t="shared" si="108"/>
        <v>92.189999767899991</v>
      </c>
    </row>
    <row r="2322" spans="1:24" x14ac:dyDescent="0.25">
      <c r="A2322" s="26">
        <v>46265</v>
      </c>
      <c r="B2322" s="27" t="s">
        <v>10452</v>
      </c>
      <c r="C2322" s="27" t="s">
        <v>2562</v>
      </c>
      <c r="D2322" s="27" t="s">
        <v>2563</v>
      </c>
      <c r="E2322" s="27" t="s">
        <v>22</v>
      </c>
      <c r="F2322" s="27" t="s">
        <v>23</v>
      </c>
      <c r="G2322" s="27"/>
      <c r="H2322" s="27" t="s">
        <v>24</v>
      </c>
      <c r="I2322" s="28">
        <v>0</v>
      </c>
      <c r="J2322" s="28">
        <v>354400000</v>
      </c>
      <c r="K2322" s="28">
        <v>354400000</v>
      </c>
      <c r="L2322" s="29">
        <v>31.93</v>
      </c>
      <c r="M2322" s="29">
        <f>IFERROR(_xlfn.XLOOKUP($B2322,'Ownership Metrics'!$A:$A,'Ownership Metrics'!$B:$B),"")</f>
        <v>37.840000000000003</v>
      </c>
      <c r="N2322" s="28">
        <f>IFERROR(_xlfn.XLOOKUP($B2322,'Ownership Metrics'!$A:$A,'Ownership Metrics'!$C:$C),"")</f>
        <v>1848</v>
      </c>
      <c r="O2322" s="29">
        <f>IFERROR(_xlfn.XLOOKUP($B2322,'Ownership Metrics'!$A:$A,'Ownership Metrics'!$D:$D),"")</f>
        <v>31.93</v>
      </c>
      <c r="P2322" s="29">
        <f>IFERROR(_xlfn.XLOOKUP($B2322,'Ownership Metrics'!$A:$A,'Ownership Metrics'!$E:$E),"")</f>
        <v>62.16</v>
      </c>
      <c r="Q2322" s="30">
        <f>IFERROR(_xlfn.XLOOKUP($B2322,'Ownership Metrics'!$A:$A,'Ownership Metrics'!$F:$F),"")</f>
        <v>3</v>
      </c>
      <c r="R2322" s="30">
        <f>IFERROR(_xlfn.XLOOKUP($B2322,'Ownership Metrics'!$A:$A,'Ownership Metrics'!$G:$G),"")</f>
        <v>48</v>
      </c>
      <c r="S2322" s="27" t="str">
        <f>IFERROR(_xlfn.XLOOKUP($B2322,'Ownership Metrics'!$A:$A,'Ownership Metrics'!$H:$H),"")</f>
        <v>Oligopoli</v>
      </c>
      <c r="T2322" s="27" t="str">
        <f>IFERROR(_xlfn.XLOOKUP($B2322,'Ownership Metrics'!$A:$A,'Ownership Metrics'!$I:$I),"")</f>
        <v>Sedang</v>
      </c>
      <c r="U2322" s="27">
        <f>IF(COUNTIFS($B$2:$B2322,$B2322,$D$2:$D2322,$D2322)=1,1,0)</f>
        <v>1</v>
      </c>
      <c r="V2322" s="27">
        <f t="shared" si="109"/>
        <v>31.93</v>
      </c>
      <c r="W2322" s="27">
        <f t="shared" si="110"/>
        <v>1</v>
      </c>
      <c r="X2322" s="27">
        <f t="shared" si="108"/>
        <v>31.929999767799998</v>
      </c>
    </row>
    <row r="2323" spans="1:24" x14ac:dyDescent="0.25">
      <c r="A2323" s="26">
        <v>46265</v>
      </c>
      <c r="B2323" s="27" t="s">
        <v>10452</v>
      </c>
      <c r="C2323" s="27" t="s">
        <v>2562</v>
      </c>
      <c r="D2323" s="27" t="s">
        <v>2153</v>
      </c>
      <c r="E2323" s="27" t="s">
        <v>35</v>
      </c>
      <c r="F2323" s="27" t="s">
        <v>23</v>
      </c>
      <c r="G2323" s="27" t="s">
        <v>36</v>
      </c>
      <c r="H2323" s="27" t="s">
        <v>24</v>
      </c>
      <c r="I2323" s="28">
        <v>16399800</v>
      </c>
      <c r="J2323" s="28">
        <v>0</v>
      </c>
      <c r="K2323" s="28">
        <v>16399800</v>
      </c>
      <c r="L2323" s="29">
        <v>1.48</v>
      </c>
      <c r="M2323" s="29">
        <f>IFERROR(_xlfn.XLOOKUP($B2323,'Ownership Metrics'!$A:$A,'Ownership Metrics'!$B:$B),"")</f>
        <v>37.840000000000003</v>
      </c>
      <c r="N2323" s="28">
        <f>IFERROR(_xlfn.XLOOKUP($B2323,'Ownership Metrics'!$A:$A,'Ownership Metrics'!$C:$C),"")</f>
        <v>1848</v>
      </c>
      <c r="O2323" s="29">
        <f>IFERROR(_xlfn.XLOOKUP($B2323,'Ownership Metrics'!$A:$A,'Ownership Metrics'!$D:$D),"")</f>
        <v>31.93</v>
      </c>
      <c r="P2323" s="29">
        <f>IFERROR(_xlfn.XLOOKUP($B2323,'Ownership Metrics'!$A:$A,'Ownership Metrics'!$E:$E),"")</f>
        <v>62.16</v>
      </c>
      <c r="Q2323" s="30">
        <f>IFERROR(_xlfn.XLOOKUP($B2323,'Ownership Metrics'!$A:$A,'Ownership Metrics'!$F:$F),"")</f>
        <v>3</v>
      </c>
      <c r="R2323" s="30">
        <f>IFERROR(_xlfn.XLOOKUP($B2323,'Ownership Metrics'!$A:$A,'Ownership Metrics'!$G:$G),"")</f>
        <v>48</v>
      </c>
      <c r="S2323" s="27" t="str">
        <f>IFERROR(_xlfn.XLOOKUP($B2323,'Ownership Metrics'!$A:$A,'Ownership Metrics'!$H:$H),"")</f>
        <v>Oligopoli</v>
      </c>
      <c r="T2323" s="27" t="str">
        <f>IFERROR(_xlfn.XLOOKUP($B2323,'Ownership Metrics'!$A:$A,'Ownership Metrics'!$I:$I),"")</f>
        <v>Sedang</v>
      </c>
      <c r="U2323" s="27">
        <f>IF(COUNTIFS($B$2:$B2323,$B2323,$D$2:$D2323,$D2323)=1,1,0)</f>
        <v>1</v>
      </c>
      <c r="V2323" s="27">
        <f t="shared" si="109"/>
        <v>1.48</v>
      </c>
      <c r="W2323" s="27">
        <f t="shared" si="110"/>
        <v>3</v>
      </c>
      <c r="X2323" s="27">
        <f t="shared" si="108"/>
        <v>1.4799997677000001</v>
      </c>
    </row>
    <row r="2324" spans="1:24" x14ac:dyDescent="0.25">
      <c r="A2324" s="26">
        <v>46265</v>
      </c>
      <c r="B2324" s="27" t="s">
        <v>10452</v>
      </c>
      <c r="C2324" s="27" t="s">
        <v>2562</v>
      </c>
      <c r="D2324" s="27" t="s">
        <v>2564</v>
      </c>
      <c r="E2324" s="27" t="s">
        <v>35</v>
      </c>
      <c r="F2324" s="27" t="s">
        <v>23</v>
      </c>
      <c r="G2324" s="27" t="s">
        <v>36</v>
      </c>
      <c r="H2324" s="27" t="s">
        <v>24</v>
      </c>
      <c r="I2324" s="28">
        <v>319148062</v>
      </c>
      <c r="J2324" s="28">
        <v>0</v>
      </c>
      <c r="K2324" s="28">
        <v>319148062</v>
      </c>
      <c r="L2324" s="29">
        <v>28.75</v>
      </c>
      <c r="M2324" s="29">
        <f>IFERROR(_xlfn.XLOOKUP($B2324,'Ownership Metrics'!$A:$A,'Ownership Metrics'!$B:$B),"")</f>
        <v>37.840000000000003</v>
      </c>
      <c r="N2324" s="28">
        <f>IFERROR(_xlfn.XLOOKUP($B2324,'Ownership Metrics'!$A:$A,'Ownership Metrics'!$C:$C),"")</f>
        <v>1848</v>
      </c>
      <c r="O2324" s="29">
        <f>IFERROR(_xlfn.XLOOKUP($B2324,'Ownership Metrics'!$A:$A,'Ownership Metrics'!$D:$D),"")</f>
        <v>31.93</v>
      </c>
      <c r="P2324" s="29">
        <f>IFERROR(_xlfn.XLOOKUP($B2324,'Ownership Metrics'!$A:$A,'Ownership Metrics'!$E:$E),"")</f>
        <v>62.16</v>
      </c>
      <c r="Q2324" s="30">
        <f>IFERROR(_xlfn.XLOOKUP($B2324,'Ownership Metrics'!$A:$A,'Ownership Metrics'!$F:$F),"")</f>
        <v>3</v>
      </c>
      <c r="R2324" s="30">
        <f>IFERROR(_xlfn.XLOOKUP($B2324,'Ownership Metrics'!$A:$A,'Ownership Metrics'!$G:$G),"")</f>
        <v>48</v>
      </c>
      <c r="S2324" s="27" t="str">
        <f>IFERROR(_xlfn.XLOOKUP($B2324,'Ownership Metrics'!$A:$A,'Ownership Metrics'!$H:$H),"")</f>
        <v>Oligopoli</v>
      </c>
      <c r="T2324" s="27" t="str">
        <f>IFERROR(_xlfn.XLOOKUP($B2324,'Ownership Metrics'!$A:$A,'Ownership Metrics'!$I:$I),"")</f>
        <v>Sedang</v>
      </c>
      <c r="U2324" s="27">
        <f>IF(COUNTIFS($B$2:$B2324,$B2324,$D$2:$D2324,$D2324)=1,1,0)</f>
        <v>1</v>
      </c>
      <c r="V2324" s="27">
        <f t="shared" si="109"/>
        <v>28.75</v>
      </c>
      <c r="W2324" s="27">
        <f t="shared" si="110"/>
        <v>2</v>
      </c>
      <c r="X2324" s="27">
        <f t="shared" si="108"/>
        <v>28.749999767599999</v>
      </c>
    </row>
    <row r="2325" spans="1:24" x14ac:dyDescent="0.25">
      <c r="A2325" s="26">
        <v>46265</v>
      </c>
      <c r="B2325" s="27" t="s">
        <v>10453</v>
      </c>
      <c r="C2325" s="27" t="s">
        <v>2566</v>
      </c>
      <c r="D2325" s="27" t="s">
        <v>2567</v>
      </c>
      <c r="E2325" s="27" t="s">
        <v>22</v>
      </c>
      <c r="F2325" s="27" t="s">
        <v>23</v>
      </c>
      <c r="G2325" s="27"/>
      <c r="H2325" s="27" t="s">
        <v>24</v>
      </c>
      <c r="I2325" s="28">
        <v>1350266700</v>
      </c>
      <c r="J2325" s="28">
        <v>0</v>
      </c>
      <c r="K2325" s="28">
        <v>1350266700</v>
      </c>
      <c r="L2325" s="29">
        <v>7.84</v>
      </c>
      <c r="M2325" s="29">
        <f>IFERROR(_xlfn.XLOOKUP($B2325,'Ownership Metrics'!$A:$A,'Ownership Metrics'!$B:$B),"")</f>
        <v>32.520000000000003</v>
      </c>
      <c r="N2325" s="28">
        <f>IFERROR(_xlfn.XLOOKUP($B2325,'Ownership Metrics'!$A:$A,'Ownership Metrics'!$C:$C),"")</f>
        <v>772</v>
      </c>
      <c r="O2325" s="29">
        <f>IFERROR(_xlfn.XLOOKUP($B2325,'Ownership Metrics'!$A:$A,'Ownership Metrics'!$D:$D),"")</f>
        <v>18.88</v>
      </c>
      <c r="P2325" s="29">
        <f>IFERROR(_xlfn.XLOOKUP($B2325,'Ownership Metrics'!$A:$A,'Ownership Metrics'!$E:$E),"")</f>
        <v>42.63</v>
      </c>
      <c r="Q2325" s="30">
        <f>IFERROR(_xlfn.XLOOKUP($B2325,'Ownership Metrics'!$A:$A,'Ownership Metrics'!$F:$F),"")</f>
        <v>10</v>
      </c>
      <c r="R2325" s="30">
        <f>IFERROR(_xlfn.XLOOKUP($B2325,'Ownership Metrics'!$A:$A,'Ownership Metrics'!$G:$G),"")</f>
        <v>29</v>
      </c>
      <c r="S2325" s="27" t="str">
        <f>IFERROR(_xlfn.XLOOKUP($B2325,'Ownership Metrics'!$A:$A,'Ownership Metrics'!$H:$H),"")</f>
        <v>Moderat</v>
      </c>
      <c r="T2325" s="27" t="str">
        <f>IFERROR(_xlfn.XLOOKUP($B2325,'Ownership Metrics'!$A:$A,'Ownership Metrics'!$I:$I),"")</f>
        <v>Sedang</v>
      </c>
      <c r="U2325" s="27">
        <f>IF(COUNTIFS($B$2:$B2325,$B2325,$D$2:$D2325,$D2325)=1,1,0)</f>
        <v>1</v>
      </c>
      <c r="V2325" s="27">
        <f t="shared" si="109"/>
        <v>7.84</v>
      </c>
      <c r="W2325" s="27">
        <f t="shared" si="110"/>
        <v>3</v>
      </c>
      <c r="X2325" s="27">
        <f t="shared" si="108"/>
        <v>7.8399997675000002</v>
      </c>
    </row>
    <row r="2326" spans="1:24" x14ac:dyDescent="0.25">
      <c r="A2326" s="26">
        <v>46265</v>
      </c>
      <c r="B2326" s="27" t="s">
        <v>10453</v>
      </c>
      <c r="C2326" s="27" t="s">
        <v>2566</v>
      </c>
      <c r="D2326" s="27" t="s">
        <v>811</v>
      </c>
      <c r="E2326" s="27" t="s">
        <v>26</v>
      </c>
      <c r="F2326" s="27" t="s">
        <v>32</v>
      </c>
      <c r="G2326" s="27"/>
      <c r="H2326" s="27" t="s">
        <v>64</v>
      </c>
      <c r="I2326" s="28">
        <v>991456133</v>
      </c>
      <c r="J2326" s="28">
        <v>0</v>
      </c>
      <c r="K2326" s="28">
        <v>991456133</v>
      </c>
      <c r="L2326" s="29">
        <v>5.76</v>
      </c>
      <c r="M2326" s="29">
        <f>IFERROR(_xlfn.XLOOKUP($B2326,'Ownership Metrics'!$A:$A,'Ownership Metrics'!$B:$B),"")</f>
        <v>32.520000000000003</v>
      </c>
      <c r="N2326" s="28">
        <f>IFERROR(_xlfn.XLOOKUP($B2326,'Ownership Metrics'!$A:$A,'Ownership Metrics'!$C:$C),"")</f>
        <v>772</v>
      </c>
      <c r="O2326" s="29">
        <f>IFERROR(_xlfn.XLOOKUP($B2326,'Ownership Metrics'!$A:$A,'Ownership Metrics'!$D:$D),"")</f>
        <v>18.88</v>
      </c>
      <c r="P2326" s="29">
        <f>IFERROR(_xlfn.XLOOKUP($B2326,'Ownership Metrics'!$A:$A,'Ownership Metrics'!$E:$E),"")</f>
        <v>42.63</v>
      </c>
      <c r="Q2326" s="30">
        <f>IFERROR(_xlfn.XLOOKUP($B2326,'Ownership Metrics'!$A:$A,'Ownership Metrics'!$F:$F),"")</f>
        <v>10</v>
      </c>
      <c r="R2326" s="30">
        <f>IFERROR(_xlfn.XLOOKUP($B2326,'Ownership Metrics'!$A:$A,'Ownership Metrics'!$G:$G),"")</f>
        <v>29</v>
      </c>
      <c r="S2326" s="27" t="str">
        <f>IFERROR(_xlfn.XLOOKUP($B2326,'Ownership Metrics'!$A:$A,'Ownership Metrics'!$H:$H),"")</f>
        <v>Moderat</v>
      </c>
      <c r="T2326" s="27" t="str">
        <f>IFERROR(_xlfn.XLOOKUP($B2326,'Ownership Metrics'!$A:$A,'Ownership Metrics'!$I:$I),"")</f>
        <v>Sedang</v>
      </c>
      <c r="U2326" s="27">
        <f>IF(COUNTIFS($B$2:$B2326,$B2326,$D$2:$D2326,$D2326)=1,1,0)</f>
        <v>1</v>
      </c>
      <c r="V2326" s="27">
        <f t="shared" si="109"/>
        <v>5.76</v>
      </c>
      <c r="W2326" s="27">
        <f t="shared" si="110"/>
        <v>4</v>
      </c>
      <c r="X2326" s="27">
        <f t="shared" si="108"/>
        <v>5.7599997674000001</v>
      </c>
    </row>
    <row r="2327" spans="1:24" x14ac:dyDescent="0.25">
      <c r="A2327" s="26">
        <v>46265</v>
      </c>
      <c r="B2327" s="27" t="s">
        <v>10453</v>
      </c>
      <c r="C2327" s="27" t="s">
        <v>2566</v>
      </c>
      <c r="D2327" s="27" t="s">
        <v>348</v>
      </c>
      <c r="E2327" s="27" t="s">
        <v>26</v>
      </c>
      <c r="F2327" s="27" t="s">
        <v>32</v>
      </c>
      <c r="G2327" s="27"/>
      <c r="H2327" s="27" t="s">
        <v>64</v>
      </c>
      <c r="I2327" s="28">
        <v>811319100</v>
      </c>
      <c r="J2327" s="28">
        <v>0</v>
      </c>
      <c r="K2327" s="28">
        <v>811319100</v>
      </c>
      <c r="L2327" s="29">
        <v>4.71</v>
      </c>
      <c r="M2327" s="29">
        <f>IFERROR(_xlfn.XLOOKUP($B2327,'Ownership Metrics'!$A:$A,'Ownership Metrics'!$B:$B),"")</f>
        <v>32.520000000000003</v>
      </c>
      <c r="N2327" s="28">
        <f>IFERROR(_xlfn.XLOOKUP($B2327,'Ownership Metrics'!$A:$A,'Ownership Metrics'!$C:$C),"")</f>
        <v>772</v>
      </c>
      <c r="O2327" s="29">
        <f>IFERROR(_xlfn.XLOOKUP($B2327,'Ownership Metrics'!$A:$A,'Ownership Metrics'!$D:$D),"")</f>
        <v>18.88</v>
      </c>
      <c r="P2327" s="29">
        <f>IFERROR(_xlfn.XLOOKUP($B2327,'Ownership Metrics'!$A:$A,'Ownership Metrics'!$E:$E),"")</f>
        <v>42.63</v>
      </c>
      <c r="Q2327" s="30">
        <f>IFERROR(_xlfn.XLOOKUP($B2327,'Ownership Metrics'!$A:$A,'Ownership Metrics'!$F:$F),"")</f>
        <v>10</v>
      </c>
      <c r="R2327" s="30">
        <f>IFERROR(_xlfn.XLOOKUP($B2327,'Ownership Metrics'!$A:$A,'Ownership Metrics'!$G:$G),"")</f>
        <v>29</v>
      </c>
      <c r="S2327" s="27" t="str">
        <f>IFERROR(_xlfn.XLOOKUP($B2327,'Ownership Metrics'!$A:$A,'Ownership Metrics'!$H:$H),"")</f>
        <v>Moderat</v>
      </c>
      <c r="T2327" s="27" t="str">
        <f>IFERROR(_xlfn.XLOOKUP($B2327,'Ownership Metrics'!$A:$A,'Ownership Metrics'!$I:$I),"")</f>
        <v>Sedang</v>
      </c>
      <c r="U2327" s="27">
        <f>IF(COUNTIFS($B$2:$B2327,$B2327,$D$2:$D2327,$D2327)=1,1,0)</f>
        <v>1</v>
      </c>
      <c r="V2327" s="27">
        <f t="shared" si="109"/>
        <v>4.71</v>
      </c>
      <c r="W2327" s="27">
        <f t="shared" si="110"/>
        <v>5</v>
      </c>
      <c r="X2327" s="27">
        <f t="shared" si="108"/>
        <v>4.7099997673000003</v>
      </c>
    </row>
    <row r="2328" spans="1:24" x14ac:dyDescent="0.25">
      <c r="A2328" s="26">
        <v>46265</v>
      </c>
      <c r="B2328" s="27" t="s">
        <v>10453</v>
      </c>
      <c r="C2328" s="27" t="s">
        <v>2566</v>
      </c>
      <c r="D2328" s="27" t="s">
        <v>34</v>
      </c>
      <c r="E2328" s="27" t="s">
        <v>35</v>
      </c>
      <c r="F2328" s="27" t="s">
        <v>23</v>
      </c>
      <c r="G2328" s="27" t="s">
        <v>36</v>
      </c>
      <c r="H2328" s="27" t="s">
        <v>24</v>
      </c>
      <c r="I2328" s="28">
        <v>2740821912</v>
      </c>
      <c r="J2328" s="28">
        <v>0</v>
      </c>
      <c r="K2328" s="28">
        <v>2740821912</v>
      </c>
      <c r="L2328" s="29">
        <v>15.91</v>
      </c>
      <c r="M2328" s="29">
        <f>IFERROR(_xlfn.XLOOKUP($B2328,'Ownership Metrics'!$A:$A,'Ownership Metrics'!$B:$B),"")</f>
        <v>32.520000000000003</v>
      </c>
      <c r="N2328" s="28">
        <f>IFERROR(_xlfn.XLOOKUP($B2328,'Ownership Metrics'!$A:$A,'Ownership Metrics'!$C:$C),"")</f>
        <v>772</v>
      </c>
      <c r="O2328" s="29">
        <f>IFERROR(_xlfn.XLOOKUP($B2328,'Ownership Metrics'!$A:$A,'Ownership Metrics'!$D:$D),"")</f>
        <v>18.88</v>
      </c>
      <c r="P2328" s="29">
        <f>IFERROR(_xlfn.XLOOKUP($B2328,'Ownership Metrics'!$A:$A,'Ownership Metrics'!$E:$E),"")</f>
        <v>42.63</v>
      </c>
      <c r="Q2328" s="30">
        <f>IFERROR(_xlfn.XLOOKUP($B2328,'Ownership Metrics'!$A:$A,'Ownership Metrics'!$F:$F),"")</f>
        <v>10</v>
      </c>
      <c r="R2328" s="30">
        <f>IFERROR(_xlfn.XLOOKUP($B2328,'Ownership Metrics'!$A:$A,'Ownership Metrics'!$G:$G),"")</f>
        <v>29</v>
      </c>
      <c r="S2328" s="27" t="str">
        <f>IFERROR(_xlfn.XLOOKUP($B2328,'Ownership Metrics'!$A:$A,'Ownership Metrics'!$H:$H),"")</f>
        <v>Moderat</v>
      </c>
      <c r="T2328" s="27" t="str">
        <f>IFERROR(_xlfn.XLOOKUP($B2328,'Ownership Metrics'!$A:$A,'Ownership Metrics'!$I:$I),"")</f>
        <v>Sedang</v>
      </c>
      <c r="U2328" s="27">
        <f>IF(COUNTIFS($B$2:$B2328,$B2328,$D$2:$D2328,$D2328)=1,1,0)</f>
        <v>1</v>
      </c>
      <c r="V2328" s="27">
        <f t="shared" si="109"/>
        <v>15.91</v>
      </c>
      <c r="W2328" s="27">
        <f t="shared" si="110"/>
        <v>2</v>
      </c>
      <c r="X2328" s="27">
        <f t="shared" si="108"/>
        <v>15.9099997672</v>
      </c>
    </row>
    <row r="2329" spans="1:24" x14ac:dyDescent="0.25">
      <c r="A2329" s="26">
        <v>46265</v>
      </c>
      <c r="B2329" s="27" t="s">
        <v>10453</v>
      </c>
      <c r="C2329" s="27" t="s">
        <v>2566</v>
      </c>
      <c r="D2329" s="27" t="s">
        <v>403</v>
      </c>
      <c r="E2329" s="27" t="s">
        <v>35</v>
      </c>
      <c r="F2329" s="27" t="s">
        <v>23</v>
      </c>
      <c r="G2329" s="27" t="s">
        <v>36</v>
      </c>
      <c r="H2329" s="27" t="s">
        <v>24</v>
      </c>
      <c r="I2329" s="28">
        <v>660988928</v>
      </c>
      <c r="J2329" s="28">
        <v>0</v>
      </c>
      <c r="K2329" s="28">
        <v>660988928</v>
      </c>
      <c r="L2329" s="29">
        <v>3.84</v>
      </c>
      <c r="M2329" s="29">
        <f>IFERROR(_xlfn.XLOOKUP($B2329,'Ownership Metrics'!$A:$A,'Ownership Metrics'!$B:$B),"")</f>
        <v>32.520000000000003</v>
      </c>
      <c r="N2329" s="28">
        <f>IFERROR(_xlfn.XLOOKUP($B2329,'Ownership Metrics'!$A:$A,'Ownership Metrics'!$C:$C),"")</f>
        <v>772</v>
      </c>
      <c r="O2329" s="29">
        <f>IFERROR(_xlfn.XLOOKUP($B2329,'Ownership Metrics'!$A:$A,'Ownership Metrics'!$D:$D),"")</f>
        <v>18.88</v>
      </c>
      <c r="P2329" s="29">
        <f>IFERROR(_xlfn.XLOOKUP($B2329,'Ownership Metrics'!$A:$A,'Ownership Metrics'!$E:$E),"")</f>
        <v>42.63</v>
      </c>
      <c r="Q2329" s="30">
        <f>IFERROR(_xlfn.XLOOKUP($B2329,'Ownership Metrics'!$A:$A,'Ownership Metrics'!$F:$F),"")</f>
        <v>10</v>
      </c>
      <c r="R2329" s="30">
        <f>IFERROR(_xlfn.XLOOKUP($B2329,'Ownership Metrics'!$A:$A,'Ownership Metrics'!$G:$G),"")</f>
        <v>29</v>
      </c>
      <c r="S2329" s="27" t="str">
        <f>IFERROR(_xlfn.XLOOKUP($B2329,'Ownership Metrics'!$A:$A,'Ownership Metrics'!$H:$H),"")</f>
        <v>Moderat</v>
      </c>
      <c r="T2329" s="27" t="str">
        <f>IFERROR(_xlfn.XLOOKUP($B2329,'Ownership Metrics'!$A:$A,'Ownership Metrics'!$I:$I),"")</f>
        <v>Sedang</v>
      </c>
      <c r="U2329" s="27">
        <f>IF(COUNTIFS($B$2:$B2329,$B2329,$D$2:$D2329,$D2329)=1,1,0)</f>
        <v>1</v>
      </c>
      <c r="V2329" s="27">
        <f t="shared" si="109"/>
        <v>3.84</v>
      </c>
      <c r="W2329" s="27">
        <f t="shared" si="110"/>
        <v>7</v>
      </c>
      <c r="X2329" s="27">
        <f t="shared" si="108"/>
        <v>3.8399997670999997</v>
      </c>
    </row>
    <row r="2330" spans="1:24" x14ac:dyDescent="0.25">
      <c r="A2330" s="26">
        <v>46265</v>
      </c>
      <c r="B2330" s="27" t="s">
        <v>10453</v>
      </c>
      <c r="C2330" s="27" t="s">
        <v>2566</v>
      </c>
      <c r="D2330" s="27" t="s">
        <v>2568</v>
      </c>
      <c r="E2330" s="27" t="s">
        <v>35</v>
      </c>
      <c r="F2330" s="27" t="s">
        <v>23</v>
      </c>
      <c r="G2330" s="27" t="s">
        <v>36</v>
      </c>
      <c r="H2330" s="27" t="s">
        <v>24</v>
      </c>
      <c r="I2330" s="28">
        <v>3251948955</v>
      </c>
      <c r="J2330" s="28">
        <v>0</v>
      </c>
      <c r="K2330" s="28">
        <v>3251948955</v>
      </c>
      <c r="L2330" s="29">
        <v>18.88</v>
      </c>
      <c r="M2330" s="29">
        <f>IFERROR(_xlfn.XLOOKUP($B2330,'Ownership Metrics'!$A:$A,'Ownership Metrics'!$B:$B),"")</f>
        <v>32.520000000000003</v>
      </c>
      <c r="N2330" s="28">
        <f>IFERROR(_xlfn.XLOOKUP($B2330,'Ownership Metrics'!$A:$A,'Ownership Metrics'!$C:$C),"")</f>
        <v>772</v>
      </c>
      <c r="O2330" s="29">
        <f>IFERROR(_xlfn.XLOOKUP($B2330,'Ownership Metrics'!$A:$A,'Ownership Metrics'!$D:$D),"")</f>
        <v>18.88</v>
      </c>
      <c r="P2330" s="29">
        <f>IFERROR(_xlfn.XLOOKUP($B2330,'Ownership Metrics'!$A:$A,'Ownership Metrics'!$E:$E),"")</f>
        <v>42.63</v>
      </c>
      <c r="Q2330" s="30">
        <f>IFERROR(_xlfn.XLOOKUP($B2330,'Ownership Metrics'!$A:$A,'Ownership Metrics'!$F:$F),"")</f>
        <v>10</v>
      </c>
      <c r="R2330" s="30">
        <f>IFERROR(_xlfn.XLOOKUP($B2330,'Ownership Metrics'!$A:$A,'Ownership Metrics'!$G:$G),"")</f>
        <v>29</v>
      </c>
      <c r="S2330" s="27" t="str">
        <f>IFERROR(_xlfn.XLOOKUP($B2330,'Ownership Metrics'!$A:$A,'Ownership Metrics'!$H:$H),"")</f>
        <v>Moderat</v>
      </c>
      <c r="T2330" s="27" t="str">
        <f>IFERROR(_xlfn.XLOOKUP($B2330,'Ownership Metrics'!$A:$A,'Ownership Metrics'!$I:$I),"")</f>
        <v>Sedang</v>
      </c>
      <c r="U2330" s="27">
        <f>IF(COUNTIFS($B$2:$B2330,$B2330,$D$2:$D2330,$D2330)=1,1,0)</f>
        <v>1</v>
      </c>
      <c r="V2330" s="27">
        <f t="shared" si="109"/>
        <v>18.88</v>
      </c>
      <c r="W2330" s="27">
        <f t="shared" si="110"/>
        <v>1</v>
      </c>
      <c r="X2330" s="27">
        <f t="shared" si="108"/>
        <v>18.879999766999997</v>
      </c>
    </row>
    <row r="2331" spans="1:24" x14ac:dyDescent="0.25">
      <c r="A2331" s="26">
        <v>46265</v>
      </c>
      <c r="B2331" s="27" t="s">
        <v>10453</v>
      </c>
      <c r="C2331" s="27" t="s">
        <v>2566</v>
      </c>
      <c r="D2331" s="27" t="s">
        <v>2569</v>
      </c>
      <c r="E2331" s="27" t="s">
        <v>35</v>
      </c>
      <c r="F2331" s="27" t="s">
        <v>23</v>
      </c>
      <c r="G2331" s="27" t="s">
        <v>36</v>
      </c>
      <c r="H2331" s="27" t="s">
        <v>24</v>
      </c>
      <c r="I2331" s="28">
        <v>463454216</v>
      </c>
      <c r="J2331" s="28">
        <v>0</v>
      </c>
      <c r="K2331" s="28">
        <v>463454216</v>
      </c>
      <c r="L2331" s="29">
        <v>2.69</v>
      </c>
      <c r="M2331" s="29">
        <f>IFERROR(_xlfn.XLOOKUP($B2331,'Ownership Metrics'!$A:$A,'Ownership Metrics'!$B:$B),"")</f>
        <v>32.520000000000003</v>
      </c>
      <c r="N2331" s="28">
        <f>IFERROR(_xlfn.XLOOKUP($B2331,'Ownership Metrics'!$A:$A,'Ownership Metrics'!$C:$C),"")</f>
        <v>772</v>
      </c>
      <c r="O2331" s="29">
        <f>IFERROR(_xlfn.XLOOKUP($B2331,'Ownership Metrics'!$A:$A,'Ownership Metrics'!$D:$D),"")</f>
        <v>18.88</v>
      </c>
      <c r="P2331" s="29">
        <f>IFERROR(_xlfn.XLOOKUP($B2331,'Ownership Metrics'!$A:$A,'Ownership Metrics'!$E:$E),"")</f>
        <v>42.63</v>
      </c>
      <c r="Q2331" s="30">
        <f>IFERROR(_xlfn.XLOOKUP($B2331,'Ownership Metrics'!$A:$A,'Ownership Metrics'!$F:$F),"")</f>
        <v>10</v>
      </c>
      <c r="R2331" s="30">
        <f>IFERROR(_xlfn.XLOOKUP($B2331,'Ownership Metrics'!$A:$A,'Ownership Metrics'!$G:$G),"")</f>
        <v>29</v>
      </c>
      <c r="S2331" s="27" t="str">
        <f>IFERROR(_xlfn.XLOOKUP($B2331,'Ownership Metrics'!$A:$A,'Ownership Metrics'!$H:$H),"")</f>
        <v>Moderat</v>
      </c>
      <c r="T2331" s="27" t="str">
        <f>IFERROR(_xlfn.XLOOKUP($B2331,'Ownership Metrics'!$A:$A,'Ownership Metrics'!$I:$I),"")</f>
        <v>Sedang</v>
      </c>
      <c r="U2331" s="27">
        <f>IF(COUNTIFS($B$2:$B2331,$B2331,$D$2:$D2331,$D2331)=1,1,0)</f>
        <v>1</v>
      </c>
      <c r="V2331" s="27">
        <f t="shared" si="109"/>
        <v>2.69</v>
      </c>
      <c r="W2331" s="27">
        <f t="shared" si="110"/>
        <v>8</v>
      </c>
      <c r="X2331" s="27">
        <f t="shared" si="108"/>
        <v>2.6899997668999998</v>
      </c>
    </row>
    <row r="2332" spans="1:24" x14ac:dyDescent="0.25">
      <c r="A2332" s="26">
        <v>46265</v>
      </c>
      <c r="B2332" s="27" t="s">
        <v>10453</v>
      </c>
      <c r="C2332" s="27" t="s">
        <v>2566</v>
      </c>
      <c r="D2332" s="27" t="s">
        <v>2570</v>
      </c>
      <c r="E2332" s="27" t="s">
        <v>83</v>
      </c>
      <c r="F2332" s="27" t="s">
        <v>32</v>
      </c>
      <c r="G2332" s="27"/>
      <c r="H2332" s="27" t="s">
        <v>33</v>
      </c>
      <c r="I2332" s="28">
        <v>404602200</v>
      </c>
      <c r="J2332" s="28">
        <v>0</v>
      </c>
      <c r="K2332" s="28">
        <v>404602200</v>
      </c>
      <c r="L2332" s="29">
        <v>2.35</v>
      </c>
      <c r="M2332" s="29">
        <f>IFERROR(_xlfn.XLOOKUP($B2332,'Ownership Metrics'!$A:$A,'Ownership Metrics'!$B:$B),"")</f>
        <v>32.520000000000003</v>
      </c>
      <c r="N2332" s="28">
        <f>IFERROR(_xlfn.XLOOKUP($B2332,'Ownership Metrics'!$A:$A,'Ownership Metrics'!$C:$C),"")</f>
        <v>772</v>
      </c>
      <c r="O2332" s="29">
        <f>IFERROR(_xlfn.XLOOKUP($B2332,'Ownership Metrics'!$A:$A,'Ownership Metrics'!$D:$D),"")</f>
        <v>18.88</v>
      </c>
      <c r="P2332" s="29">
        <f>IFERROR(_xlfn.XLOOKUP($B2332,'Ownership Metrics'!$A:$A,'Ownership Metrics'!$E:$E),"")</f>
        <v>42.63</v>
      </c>
      <c r="Q2332" s="30">
        <f>IFERROR(_xlfn.XLOOKUP($B2332,'Ownership Metrics'!$A:$A,'Ownership Metrics'!$F:$F),"")</f>
        <v>10</v>
      </c>
      <c r="R2332" s="30">
        <f>IFERROR(_xlfn.XLOOKUP($B2332,'Ownership Metrics'!$A:$A,'Ownership Metrics'!$G:$G),"")</f>
        <v>29</v>
      </c>
      <c r="S2332" s="27" t="str">
        <f>IFERROR(_xlfn.XLOOKUP($B2332,'Ownership Metrics'!$A:$A,'Ownership Metrics'!$H:$H),"")</f>
        <v>Moderat</v>
      </c>
      <c r="T2332" s="27" t="str">
        <f>IFERROR(_xlfn.XLOOKUP($B2332,'Ownership Metrics'!$A:$A,'Ownership Metrics'!$I:$I),"")</f>
        <v>Sedang</v>
      </c>
      <c r="U2332" s="27">
        <f>IF(COUNTIFS($B$2:$B2332,$B2332,$D$2:$D2332,$D2332)=1,1,0)</f>
        <v>1</v>
      </c>
      <c r="V2332" s="27">
        <f t="shared" si="109"/>
        <v>2.35</v>
      </c>
      <c r="W2332" s="27">
        <f t="shared" si="110"/>
        <v>9</v>
      </c>
      <c r="X2332" s="27">
        <f t="shared" si="108"/>
        <v>2.3499997667999999</v>
      </c>
    </row>
    <row r="2333" spans="1:24" x14ac:dyDescent="0.25">
      <c r="A2333" s="26">
        <v>46265</v>
      </c>
      <c r="B2333" s="27" t="s">
        <v>10453</v>
      </c>
      <c r="C2333" s="27" t="s">
        <v>2566</v>
      </c>
      <c r="D2333" s="27" t="s">
        <v>257</v>
      </c>
      <c r="E2333" s="27" t="s">
        <v>258</v>
      </c>
      <c r="F2333" s="27" t="s">
        <v>32</v>
      </c>
      <c r="G2333" s="27"/>
      <c r="H2333" s="27" t="s">
        <v>259</v>
      </c>
      <c r="I2333" s="28">
        <v>280118000</v>
      </c>
      <c r="J2333" s="28">
        <v>0</v>
      </c>
      <c r="K2333" s="28">
        <v>280118000</v>
      </c>
      <c r="L2333" s="29">
        <v>1.63</v>
      </c>
      <c r="M2333" s="29">
        <f>IFERROR(_xlfn.XLOOKUP($B2333,'Ownership Metrics'!$A:$A,'Ownership Metrics'!$B:$B),"")</f>
        <v>32.520000000000003</v>
      </c>
      <c r="N2333" s="28">
        <f>IFERROR(_xlfn.XLOOKUP($B2333,'Ownership Metrics'!$A:$A,'Ownership Metrics'!$C:$C),"")</f>
        <v>772</v>
      </c>
      <c r="O2333" s="29">
        <f>IFERROR(_xlfn.XLOOKUP($B2333,'Ownership Metrics'!$A:$A,'Ownership Metrics'!$D:$D),"")</f>
        <v>18.88</v>
      </c>
      <c r="P2333" s="29">
        <f>IFERROR(_xlfn.XLOOKUP($B2333,'Ownership Metrics'!$A:$A,'Ownership Metrics'!$E:$E),"")</f>
        <v>42.63</v>
      </c>
      <c r="Q2333" s="30">
        <f>IFERROR(_xlfn.XLOOKUP($B2333,'Ownership Metrics'!$A:$A,'Ownership Metrics'!$F:$F),"")</f>
        <v>10</v>
      </c>
      <c r="R2333" s="30">
        <f>IFERROR(_xlfn.XLOOKUP($B2333,'Ownership Metrics'!$A:$A,'Ownership Metrics'!$G:$G),"")</f>
        <v>29</v>
      </c>
      <c r="S2333" s="27" t="str">
        <f>IFERROR(_xlfn.XLOOKUP($B2333,'Ownership Metrics'!$A:$A,'Ownership Metrics'!$H:$H),"")</f>
        <v>Moderat</v>
      </c>
      <c r="T2333" s="27" t="str">
        <f>IFERROR(_xlfn.XLOOKUP($B2333,'Ownership Metrics'!$A:$A,'Ownership Metrics'!$I:$I),"")</f>
        <v>Sedang</v>
      </c>
      <c r="U2333" s="27">
        <f>IF(COUNTIFS($B$2:$B2333,$B2333,$D$2:$D2333,$D2333)=1,1,0)</f>
        <v>1</v>
      </c>
      <c r="V2333" s="27">
        <f t="shared" si="109"/>
        <v>1.63</v>
      </c>
      <c r="W2333" s="27">
        <f t="shared" si="110"/>
        <v>10</v>
      </c>
      <c r="X2333" s="27">
        <f t="shared" si="108"/>
        <v>1.6299997666999999</v>
      </c>
    </row>
    <row r="2334" spans="1:24" x14ac:dyDescent="0.25">
      <c r="A2334" s="26">
        <v>46265</v>
      </c>
      <c r="B2334" s="27" t="s">
        <v>10453</v>
      </c>
      <c r="C2334" s="27" t="s">
        <v>2566</v>
      </c>
      <c r="D2334" s="27" t="s">
        <v>198</v>
      </c>
      <c r="E2334" s="27" t="s">
        <v>67</v>
      </c>
      <c r="F2334" s="27" t="s">
        <v>23</v>
      </c>
      <c r="G2334" s="27"/>
      <c r="H2334" s="27" t="s">
        <v>24</v>
      </c>
      <c r="I2334" s="28">
        <v>666540040</v>
      </c>
      <c r="J2334" s="28">
        <v>0</v>
      </c>
      <c r="K2334" s="28">
        <v>666540040</v>
      </c>
      <c r="L2334" s="29">
        <v>3.87</v>
      </c>
      <c r="M2334" s="29">
        <f>IFERROR(_xlfn.XLOOKUP($B2334,'Ownership Metrics'!$A:$A,'Ownership Metrics'!$B:$B),"")</f>
        <v>32.520000000000003</v>
      </c>
      <c r="N2334" s="28">
        <f>IFERROR(_xlfn.XLOOKUP($B2334,'Ownership Metrics'!$A:$A,'Ownership Metrics'!$C:$C),"")</f>
        <v>772</v>
      </c>
      <c r="O2334" s="29">
        <f>IFERROR(_xlfn.XLOOKUP($B2334,'Ownership Metrics'!$A:$A,'Ownership Metrics'!$D:$D),"")</f>
        <v>18.88</v>
      </c>
      <c r="P2334" s="29">
        <f>IFERROR(_xlfn.XLOOKUP($B2334,'Ownership Metrics'!$A:$A,'Ownership Metrics'!$E:$E),"")</f>
        <v>42.63</v>
      </c>
      <c r="Q2334" s="30">
        <f>IFERROR(_xlfn.XLOOKUP($B2334,'Ownership Metrics'!$A:$A,'Ownership Metrics'!$F:$F),"")</f>
        <v>10</v>
      </c>
      <c r="R2334" s="30">
        <f>IFERROR(_xlfn.XLOOKUP($B2334,'Ownership Metrics'!$A:$A,'Ownership Metrics'!$G:$G),"")</f>
        <v>29</v>
      </c>
      <c r="S2334" s="27" t="str">
        <f>IFERROR(_xlfn.XLOOKUP($B2334,'Ownership Metrics'!$A:$A,'Ownership Metrics'!$H:$H),"")</f>
        <v>Moderat</v>
      </c>
      <c r="T2334" s="27" t="str">
        <f>IFERROR(_xlfn.XLOOKUP($B2334,'Ownership Metrics'!$A:$A,'Ownership Metrics'!$I:$I),"")</f>
        <v>Sedang</v>
      </c>
      <c r="U2334" s="27">
        <f>IF(COUNTIFS($B$2:$B2334,$B2334,$D$2:$D2334,$D2334)=1,1,0)</f>
        <v>1</v>
      </c>
      <c r="V2334" s="27">
        <f t="shared" si="109"/>
        <v>3.87</v>
      </c>
      <c r="W2334" s="27">
        <f t="shared" si="110"/>
        <v>6</v>
      </c>
      <c r="X2334" s="27">
        <f t="shared" si="108"/>
        <v>3.8699997665999999</v>
      </c>
    </row>
    <row r="2335" spans="1:24" x14ac:dyDescent="0.25">
      <c r="A2335" s="26">
        <v>46265</v>
      </c>
      <c r="B2335" s="27" t="s">
        <v>10454</v>
      </c>
      <c r="C2335" s="27" t="s">
        <v>2572</v>
      </c>
      <c r="D2335" s="27" t="s">
        <v>2573</v>
      </c>
      <c r="E2335" s="27" t="s">
        <v>22</v>
      </c>
      <c r="F2335" s="27" t="s">
        <v>23</v>
      </c>
      <c r="G2335" s="27"/>
      <c r="H2335" s="27" t="s">
        <v>24</v>
      </c>
      <c r="I2335" s="28">
        <v>1518470799</v>
      </c>
      <c r="J2335" s="28">
        <v>0</v>
      </c>
      <c r="K2335" s="28">
        <v>1518470799</v>
      </c>
      <c r="L2335" s="29">
        <v>62.61</v>
      </c>
      <c r="M2335" s="29">
        <f>IFERROR(_xlfn.XLOOKUP($B2335,'Ownership Metrics'!$A:$A,'Ownership Metrics'!$B:$B),"")</f>
        <v>4.1900000000000004</v>
      </c>
      <c r="N2335" s="28">
        <f>IFERROR(_xlfn.XLOOKUP($B2335,'Ownership Metrics'!$A:$A,'Ownership Metrics'!$C:$C),"")</f>
        <v>4404</v>
      </c>
      <c r="O2335" s="29">
        <f>IFERROR(_xlfn.XLOOKUP($B2335,'Ownership Metrics'!$A:$A,'Ownership Metrics'!$D:$D),"")</f>
        <v>62.61</v>
      </c>
      <c r="P2335" s="29">
        <f>IFERROR(_xlfn.XLOOKUP($B2335,'Ownership Metrics'!$A:$A,'Ownership Metrics'!$E:$E),"")</f>
        <v>90.76</v>
      </c>
      <c r="Q2335" s="30">
        <f>IFERROR(_xlfn.XLOOKUP($B2335,'Ownership Metrics'!$A:$A,'Ownership Metrics'!$F:$F),"")</f>
        <v>6</v>
      </c>
      <c r="R2335" s="30">
        <f>IFERROR(_xlfn.XLOOKUP($B2335,'Ownership Metrics'!$A:$A,'Ownership Metrics'!$G:$G),"")</f>
        <v>66</v>
      </c>
      <c r="S2335" s="27" t="str">
        <f>IFERROR(_xlfn.XLOOKUP($B2335,'Ownership Metrics'!$A:$A,'Ownership Metrics'!$H:$H),"")</f>
        <v>Mayoritas</v>
      </c>
      <c r="T2335" s="27" t="str">
        <f>IFERROR(_xlfn.XLOOKUP($B2335,'Ownership Metrics'!$A:$A,'Ownership Metrics'!$I:$I),"")</f>
        <v>Tinggi</v>
      </c>
      <c r="U2335" s="27">
        <f>IF(COUNTIFS($B$2:$B2335,$B2335,$D$2:$D2335,$D2335)=1,1,0)</f>
        <v>1</v>
      </c>
      <c r="V2335" s="27">
        <f t="shared" si="109"/>
        <v>62.61</v>
      </c>
      <c r="W2335" s="27">
        <f t="shared" si="110"/>
        <v>1</v>
      </c>
      <c r="X2335" s="27">
        <f t="shared" si="108"/>
        <v>62.609999766499996</v>
      </c>
    </row>
    <row r="2336" spans="1:24" x14ac:dyDescent="0.25">
      <c r="A2336" s="26">
        <v>46265</v>
      </c>
      <c r="B2336" s="27" t="s">
        <v>10454</v>
      </c>
      <c r="C2336" s="27" t="s">
        <v>2572</v>
      </c>
      <c r="D2336" s="27" t="s">
        <v>2574</v>
      </c>
      <c r="E2336" s="27" t="s">
        <v>204</v>
      </c>
      <c r="F2336" s="27" t="s">
        <v>23</v>
      </c>
      <c r="G2336" s="27"/>
      <c r="H2336" s="27" t="s">
        <v>24</v>
      </c>
      <c r="I2336" s="28">
        <v>188762050</v>
      </c>
      <c r="J2336" s="28">
        <v>0</v>
      </c>
      <c r="K2336" s="28">
        <v>188762050</v>
      </c>
      <c r="L2336" s="29">
        <v>7.78</v>
      </c>
      <c r="M2336" s="29">
        <f>IFERROR(_xlfn.XLOOKUP($B2336,'Ownership Metrics'!$A:$A,'Ownership Metrics'!$B:$B),"")</f>
        <v>4.1900000000000004</v>
      </c>
      <c r="N2336" s="28">
        <f>IFERROR(_xlfn.XLOOKUP($B2336,'Ownership Metrics'!$A:$A,'Ownership Metrics'!$C:$C),"")</f>
        <v>4404</v>
      </c>
      <c r="O2336" s="29">
        <f>IFERROR(_xlfn.XLOOKUP($B2336,'Ownership Metrics'!$A:$A,'Ownership Metrics'!$D:$D),"")</f>
        <v>62.61</v>
      </c>
      <c r="P2336" s="29">
        <f>IFERROR(_xlfn.XLOOKUP($B2336,'Ownership Metrics'!$A:$A,'Ownership Metrics'!$E:$E),"")</f>
        <v>90.76</v>
      </c>
      <c r="Q2336" s="30">
        <f>IFERROR(_xlfn.XLOOKUP($B2336,'Ownership Metrics'!$A:$A,'Ownership Metrics'!$F:$F),"")</f>
        <v>6</v>
      </c>
      <c r="R2336" s="30">
        <f>IFERROR(_xlfn.XLOOKUP($B2336,'Ownership Metrics'!$A:$A,'Ownership Metrics'!$G:$G),"")</f>
        <v>66</v>
      </c>
      <c r="S2336" s="27" t="str">
        <f>IFERROR(_xlfn.XLOOKUP($B2336,'Ownership Metrics'!$A:$A,'Ownership Metrics'!$H:$H),"")</f>
        <v>Mayoritas</v>
      </c>
      <c r="T2336" s="27" t="str">
        <f>IFERROR(_xlfn.XLOOKUP($B2336,'Ownership Metrics'!$A:$A,'Ownership Metrics'!$I:$I),"")</f>
        <v>Tinggi</v>
      </c>
      <c r="U2336" s="27">
        <f>IF(COUNTIFS($B$2:$B2336,$B2336,$D$2:$D2336,$D2336)=1,1,0)</f>
        <v>1</v>
      </c>
      <c r="V2336" s="27">
        <f t="shared" si="109"/>
        <v>7.78</v>
      </c>
      <c r="W2336" s="27">
        <f t="shared" si="110"/>
        <v>3</v>
      </c>
      <c r="X2336" s="27">
        <f t="shared" si="108"/>
        <v>7.7799997664000005</v>
      </c>
    </row>
    <row r="2337" spans="1:24" x14ac:dyDescent="0.25">
      <c r="A2337" s="26">
        <v>46265</v>
      </c>
      <c r="B2337" s="27" t="s">
        <v>10454</v>
      </c>
      <c r="C2337" s="27" t="s">
        <v>2572</v>
      </c>
      <c r="D2337" s="27" t="s">
        <v>2575</v>
      </c>
      <c r="E2337" s="27" t="s">
        <v>35</v>
      </c>
      <c r="F2337" s="27" t="s">
        <v>23</v>
      </c>
      <c r="G2337" s="27" t="s">
        <v>36</v>
      </c>
      <c r="H2337" s="27" t="s">
        <v>24</v>
      </c>
      <c r="I2337" s="28">
        <v>46104861</v>
      </c>
      <c r="J2337" s="28">
        <v>0</v>
      </c>
      <c r="K2337" s="28">
        <v>46104861</v>
      </c>
      <c r="L2337" s="29">
        <v>1.9</v>
      </c>
      <c r="M2337" s="29">
        <f>IFERROR(_xlfn.XLOOKUP($B2337,'Ownership Metrics'!$A:$A,'Ownership Metrics'!$B:$B),"")</f>
        <v>4.1900000000000004</v>
      </c>
      <c r="N2337" s="28">
        <f>IFERROR(_xlfn.XLOOKUP($B2337,'Ownership Metrics'!$A:$A,'Ownership Metrics'!$C:$C),"")</f>
        <v>4404</v>
      </c>
      <c r="O2337" s="29">
        <f>IFERROR(_xlfn.XLOOKUP($B2337,'Ownership Metrics'!$A:$A,'Ownership Metrics'!$D:$D),"")</f>
        <v>62.61</v>
      </c>
      <c r="P2337" s="29">
        <f>IFERROR(_xlfn.XLOOKUP($B2337,'Ownership Metrics'!$A:$A,'Ownership Metrics'!$E:$E),"")</f>
        <v>90.76</v>
      </c>
      <c r="Q2337" s="30">
        <f>IFERROR(_xlfn.XLOOKUP($B2337,'Ownership Metrics'!$A:$A,'Ownership Metrics'!$F:$F),"")</f>
        <v>6</v>
      </c>
      <c r="R2337" s="30">
        <f>IFERROR(_xlfn.XLOOKUP($B2337,'Ownership Metrics'!$A:$A,'Ownership Metrics'!$G:$G),"")</f>
        <v>66</v>
      </c>
      <c r="S2337" s="27" t="str">
        <f>IFERROR(_xlfn.XLOOKUP($B2337,'Ownership Metrics'!$A:$A,'Ownership Metrics'!$H:$H),"")</f>
        <v>Mayoritas</v>
      </c>
      <c r="T2337" s="27" t="str">
        <f>IFERROR(_xlfn.XLOOKUP($B2337,'Ownership Metrics'!$A:$A,'Ownership Metrics'!$I:$I),"")</f>
        <v>Tinggi</v>
      </c>
      <c r="U2337" s="27">
        <f>IF(COUNTIFS($B$2:$B2337,$B2337,$D$2:$D2337,$D2337)=1,1,0)</f>
        <v>1</v>
      </c>
      <c r="V2337" s="27">
        <f t="shared" si="109"/>
        <v>1.9</v>
      </c>
      <c r="W2337" s="27">
        <f t="shared" si="110"/>
        <v>4</v>
      </c>
      <c r="X2337" s="27">
        <f t="shared" si="108"/>
        <v>1.8999997662999999</v>
      </c>
    </row>
    <row r="2338" spans="1:24" x14ac:dyDescent="0.25">
      <c r="A2338" s="26">
        <v>46265</v>
      </c>
      <c r="B2338" s="27" t="s">
        <v>10454</v>
      </c>
      <c r="C2338" s="27" t="s">
        <v>2572</v>
      </c>
      <c r="D2338" s="27" t="s">
        <v>2576</v>
      </c>
      <c r="E2338" s="27" t="s">
        <v>35</v>
      </c>
      <c r="F2338" s="27" t="s">
        <v>23</v>
      </c>
      <c r="G2338" s="27" t="s">
        <v>36</v>
      </c>
      <c r="H2338" s="27" t="s">
        <v>24</v>
      </c>
      <c r="I2338" s="28">
        <v>39235100</v>
      </c>
      <c r="J2338" s="28">
        <v>0</v>
      </c>
      <c r="K2338" s="28">
        <v>39235100</v>
      </c>
      <c r="L2338" s="29">
        <v>1.62</v>
      </c>
      <c r="M2338" s="29">
        <f>IFERROR(_xlfn.XLOOKUP($B2338,'Ownership Metrics'!$A:$A,'Ownership Metrics'!$B:$B),"")</f>
        <v>4.1900000000000004</v>
      </c>
      <c r="N2338" s="28">
        <f>IFERROR(_xlfn.XLOOKUP($B2338,'Ownership Metrics'!$A:$A,'Ownership Metrics'!$C:$C),"")</f>
        <v>4404</v>
      </c>
      <c r="O2338" s="29">
        <f>IFERROR(_xlfn.XLOOKUP($B2338,'Ownership Metrics'!$A:$A,'Ownership Metrics'!$D:$D),"")</f>
        <v>62.61</v>
      </c>
      <c r="P2338" s="29">
        <f>IFERROR(_xlfn.XLOOKUP($B2338,'Ownership Metrics'!$A:$A,'Ownership Metrics'!$E:$E),"")</f>
        <v>90.76</v>
      </c>
      <c r="Q2338" s="30">
        <f>IFERROR(_xlfn.XLOOKUP($B2338,'Ownership Metrics'!$A:$A,'Ownership Metrics'!$F:$F),"")</f>
        <v>6</v>
      </c>
      <c r="R2338" s="30">
        <f>IFERROR(_xlfn.XLOOKUP($B2338,'Ownership Metrics'!$A:$A,'Ownership Metrics'!$G:$G),"")</f>
        <v>66</v>
      </c>
      <c r="S2338" s="27" t="str">
        <f>IFERROR(_xlfn.XLOOKUP($B2338,'Ownership Metrics'!$A:$A,'Ownership Metrics'!$H:$H),"")</f>
        <v>Mayoritas</v>
      </c>
      <c r="T2338" s="27" t="str">
        <f>IFERROR(_xlfn.XLOOKUP($B2338,'Ownership Metrics'!$A:$A,'Ownership Metrics'!$I:$I),"")</f>
        <v>Tinggi</v>
      </c>
      <c r="U2338" s="27">
        <f>IF(COUNTIFS($B$2:$B2338,$B2338,$D$2:$D2338,$D2338)=1,1,0)</f>
        <v>1</v>
      </c>
      <c r="V2338" s="27">
        <f t="shared" si="109"/>
        <v>1.62</v>
      </c>
      <c r="W2338" s="27">
        <f t="shared" si="110"/>
        <v>5</v>
      </c>
      <c r="X2338" s="27">
        <f t="shared" si="108"/>
        <v>1.6199997662000001</v>
      </c>
    </row>
    <row r="2339" spans="1:24" x14ac:dyDescent="0.25">
      <c r="A2339" s="26">
        <v>46265</v>
      </c>
      <c r="B2339" s="27" t="s">
        <v>10454</v>
      </c>
      <c r="C2339" s="27" t="s">
        <v>2572</v>
      </c>
      <c r="D2339" s="27" t="s">
        <v>2577</v>
      </c>
      <c r="E2339" s="27" t="s">
        <v>35</v>
      </c>
      <c r="F2339" s="27" t="s">
        <v>23</v>
      </c>
      <c r="G2339" s="27" t="s">
        <v>36</v>
      </c>
      <c r="H2339" s="27" t="s">
        <v>24</v>
      </c>
      <c r="I2339" s="28">
        <v>37204200</v>
      </c>
      <c r="J2339" s="28">
        <v>0</v>
      </c>
      <c r="K2339" s="28">
        <v>37204200</v>
      </c>
      <c r="L2339" s="29">
        <v>1.53</v>
      </c>
      <c r="M2339" s="29">
        <f>IFERROR(_xlfn.XLOOKUP($B2339,'Ownership Metrics'!$A:$A,'Ownership Metrics'!$B:$B),"")</f>
        <v>4.1900000000000004</v>
      </c>
      <c r="N2339" s="28">
        <f>IFERROR(_xlfn.XLOOKUP($B2339,'Ownership Metrics'!$A:$A,'Ownership Metrics'!$C:$C),"")</f>
        <v>4404</v>
      </c>
      <c r="O2339" s="29">
        <f>IFERROR(_xlfn.XLOOKUP($B2339,'Ownership Metrics'!$A:$A,'Ownership Metrics'!$D:$D),"")</f>
        <v>62.61</v>
      </c>
      <c r="P2339" s="29">
        <f>IFERROR(_xlfn.XLOOKUP($B2339,'Ownership Metrics'!$A:$A,'Ownership Metrics'!$E:$E),"")</f>
        <v>90.76</v>
      </c>
      <c r="Q2339" s="30">
        <f>IFERROR(_xlfn.XLOOKUP($B2339,'Ownership Metrics'!$A:$A,'Ownership Metrics'!$F:$F),"")</f>
        <v>6</v>
      </c>
      <c r="R2339" s="30">
        <f>IFERROR(_xlfn.XLOOKUP($B2339,'Ownership Metrics'!$A:$A,'Ownership Metrics'!$G:$G),"")</f>
        <v>66</v>
      </c>
      <c r="S2339" s="27" t="str">
        <f>IFERROR(_xlfn.XLOOKUP($B2339,'Ownership Metrics'!$A:$A,'Ownership Metrics'!$H:$H),"")</f>
        <v>Mayoritas</v>
      </c>
      <c r="T2339" s="27" t="str">
        <f>IFERROR(_xlfn.XLOOKUP($B2339,'Ownership Metrics'!$A:$A,'Ownership Metrics'!$I:$I),"")</f>
        <v>Tinggi</v>
      </c>
      <c r="U2339" s="27">
        <f>IF(COUNTIFS($B$2:$B2339,$B2339,$D$2:$D2339,$D2339)=1,1,0)</f>
        <v>1</v>
      </c>
      <c r="V2339" s="27">
        <f t="shared" si="109"/>
        <v>1.53</v>
      </c>
      <c r="W2339" s="27">
        <f t="shared" si="110"/>
        <v>6</v>
      </c>
      <c r="X2339" s="27">
        <f t="shared" si="108"/>
        <v>1.5299997661</v>
      </c>
    </row>
    <row r="2340" spans="1:24" x14ac:dyDescent="0.25">
      <c r="A2340" s="26">
        <v>46265</v>
      </c>
      <c r="B2340" s="27" t="s">
        <v>10454</v>
      </c>
      <c r="C2340" s="27" t="s">
        <v>2572</v>
      </c>
      <c r="D2340" s="27" t="s">
        <v>2578</v>
      </c>
      <c r="E2340" s="27" t="s">
        <v>26</v>
      </c>
      <c r="F2340" s="27" t="s">
        <v>32</v>
      </c>
      <c r="G2340" s="27"/>
      <c r="H2340" s="27" t="s">
        <v>64</v>
      </c>
      <c r="I2340" s="28">
        <v>494150659</v>
      </c>
      <c r="J2340" s="28">
        <v>0</v>
      </c>
      <c r="K2340" s="28">
        <v>494150659</v>
      </c>
      <c r="L2340" s="29">
        <v>20.37</v>
      </c>
      <c r="M2340" s="29">
        <f>IFERROR(_xlfn.XLOOKUP($B2340,'Ownership Metrics'!$A:$A,'Ownership Metrics'!$B:$B),"")</f>
        <v>4.1900000000000004</v>
      </c>
      <c r="N2340" s="28">
        <f>IFERROR(_xlfn.XLOOKUP($B2340,'Ownership Metrics'!$A:$A,'Ownership Metrics'!$C:$C),"")</f>
        <v>4404</v>
      </c>
      <c r="O2340" s="29">
        <f>IFERROR(_xlfn.XLOOKUP($B2340,'Ownership Metrics'!$A:$A,'Ownership Metrics'!$D:$D),"")</f>
        <v>62.61</v>
      </c>
      <c r="P2340" s="29">
        <f>IFERROR(_xlfn.XLOOKUP($B2340,'Ownership Metrics'!$A:$A,'Ownership Metrics'!$E:$E),"")</f>
        <v>90.76</v>
      </c>
      <c r="Q2340" s="30">
        <f>IFERROR(_xlfn.XLOOKUP($B2340,'Ownership Metrics'!$A:$A,'Ownership Metrics'!$F:$F),"")</f>
        <v>6</v>
      </c>
      <c r="R2340" s="30">
        <f>IFERROR(_xlfn.XLOOKUP($B2340,'Ownership Metrics'!$A:$A,'Ownership Metrics'!$G:$G),"")</f>
        <v>66</v>
      </c>
      <c r="S2340" s="27" t="str">
        <f>IFERROR(_xlfn.XLOOKUP($B2340,'Ownership Metrics'!$A:$A,'Ownership Metrics'!$H:$H),"")</f>
        <v>Mayoritas</v>
      </c>
      <c r="T2340" s="27" t="str">
        <f>IFERROR(_xlfn.XLOOKUP($B2340,'Ownership Metrics'!$A:$A,'Ownership Metrics'!$I:$I),"")</f>
        <v>Tinggi</v>
      </c>
      <c r="U2340" s="27">
        <f>IF(COUNTIFS($B$2:$B2340,$B2340,$D$2:$D2340,$D2340)=1,1,0)</f>
        <v>1</v>
      </c>
      <c r="V2340" s="27">
        <f t="shared" si="109"/>
        <v>20.37</v>
      </c>
      <c r="W2340" s="27">
        <f t="shared" si="110"/>
        <v>2</v>
      </c>
      <c r="X2340" s="27">
        <f t="shared" si="108"/>
        <v>20.369999765999999</v>
      </c>
    </row>
    <row r="2341" spans="1:24" x14ac:dyDescent="0.25">
      <c r="A2341" s="26">
        <v>46265</v>
      </c>
      <c r="B2341" s="27" t="s">
        <v>10455</v>
      </c>
      <c r="C2341" s="27" t="s">
        <v>2580</v>
      </c>
      <c r="D2341" s="27" t="s">
        <v>2581</v>
      </c>
      <c r="E2341" s="27" t="s">
        <v>22</v>
      </c>
      <c r="F2341" s="27" t="s">
        <v>23</v>
      </c>
      <c r="G2341" s="27"/>
      <c r="H2341" s="27" t="s">
        <v>24</v>
      </c>
      <c r="I2341" s="28">
        <v>945869218</v>
      </c>
      <c r="J2341" s="28">
        <v>892186655</v>
      </c>
      <c r="K2341" s="28">
        <v>1838055873</v>
      </c>
      <c r="L2341" s="29">
        <v>91.21</v>
      </c>
      <c r="M2341" s="29">
        <f>IFERROR(_xlfn.XLOOKUP($B2341,'Ownership Metrics'!$A:$A,'Ownership Metrics'!$B:$B),"")</f>
        <v>6.43</v>
      </c>
      <c r="N2341" s="28">
        <f>IFERROR(_xlfn.XLOOKUP($B2341,'Ownership Metrics'!$A:$A,'Ownership Metrics'!$C:$C),"")</f>
        <v>8325</v>
      </c>
      <c r="O2341" s="29">
        <f>IFERROR(_xlfn.XLOOKUP($B2341,'Ownership Metrics'!$A:$A,'Ownership Metrics'!$D:$D),"")</f>
        <v>91.21</v>
      </c>
      <c r="P2341" s="29">
        <f>IFERROR(_xlfn.XLOOKUP($B2341,'Ownership Metrics'!$A:$A,'Ownership Metrics'!$E:$E),"")</f>
        <v>93.57</v>
      </c>
      <c r="Q2341" s="30">
        <f>IFERROR(_xlfn.XLOOKUP($B2341,'Ownership Metrics'!$A:$A,'Ownership Metrics'!$F:$F),"")</f>
        <v>2</v>
      </c>
      <c r="R2341" s="30">
        <f>IFERROR(_xlfn.XLOOKUP($B2341,'Ownership Metrics'!$A:$A,'Ownership Metrics'!$G:$G),"")</f>
        <v>89</v>
      </c>
      <c r="S2341" s="27" t="str">
        <f>IFERROR(_xlfn.XLOOKUP($B2341,'Ownership Metrics'!$A:$A,'Ownership Metrics'!$H:$H),"")</f>
        <v>Mayoritas</v>
      </c>
      <c r="T2341" s="27" t="str">
        <f>IFERROR(_xlfn.XLOOKUP($B2341,'Ownership Metrics'!$A:$A,'Ownership Metrics'!$I:$I),"")</f>
        <v>Tinggi</v>
      </c>
      <c r="U2341" s="27">
        <f>IF(COUNTIFS($B$2:$B2341,$B2341,$D$2:$D2341,$D2341)=1,1,0)</f>
        <v>1</v>
      </c>
      <c r="V2341" s="27">
        <f t="shared" si="109"/>
        <v>91.21</v>
      </c>
      <c r="W2341" s="27">
        <f t="shared" si="110"/>
        <v>1</v>
      </c>
      <c r="X2341" s="27">
        <f t="shared" si="108"/>
        <v>91.209999765899994</v>
      </c>
    </row>
    <row r="2342" spans="1:24" x14ac:dyDescent="0.25">
      <c r="A2342" s="26">
        <v>46265</v>
      </c>
      <c r="B2342" s="27" t="s">
        <v>10455</v>
      </c>
      <c r="C2342" s="27" t="s">
        <v>2580</v>
      </c>
      <c r="D2342" s="27" t="s">
        <v>2582</v>
      </c>
      <c r="E2342" s="27" t="s">
        <v>35</v>
      </c>
      <c r="F2342" s="27" t="s">
        <v>23</v>
      </c>
      <c r="G2342" s="27" t="s">
        <v>36</v>
      </c>
      <c r="H2342" s="27" t="s">
        <v>24</v>
      </c>
      <c r="I2342" s="28">
        <v>47621700</v>
      </c>
      <c r="J2342" s="28">
        <v>0</v>
      </c>
      <c r="K2342" s="28">
        <v>47621700</v>
      </c>
      <c r="L2342" s="29">
        <v>2.36</v>
      </c>
      <c r="M2342" s="29">
        <f>IFERROR(_xlfn.XLOOKUP($B2342,'Ownership Metrics'!$A:$A,'Ownership Metrics'!$B:$B),"")</f>
        <v>6.43</v>
      </c>
      <c r="N2342" s="28">
        <f>IFERROR(_xlfn.XLOOKUP($B2342,'Ownership Metrics'!$A:$A,'Ownership Metrics'!$C:$C),"")</f>
        <v>8325</v>
      </c>
      <c r="O2342" s="29">
        <f>IFERROR(_xlfn.XLOOKUP($B2342,'Ownership Metrics'!$A:$A,'Ownership Metrics'!$D:$D),"")</f>
        <v>91.21</v>
      </c>
      <c r="P2342" s="29">
        <f>IFERROR(_xlfn.XLOOKUP($B2342,'Ownership Metrics'!$A:$A,'Ownership Metrics'!$E:$E),"")</f>
        <v>93.57</v>
      </c>
      <c r="Q2342" s="30">
        <f>IFERROR(_xlfn.XLOOKUP($B2342,'Ownership Metrics'!$A:$A,'Ownership Metrics'!$F:$F),"")</f>
        <v>2</v>
      </c>
      <c r="R2342" s="30">
        <f>IFERROR(_xlfn.XLOOKUP($B2342,'Ownership Metrics'!$A:$A,'Ownership Metrics'!$G:$G),"")</f>
        <v>89</v>
      </c>
      <c r="S2342" s="27" t="str">
        <f>IFERROR(_xlfn.XLOOKUP($B2342,'Ownership Metrics'!$A:$A,'Ownership Metrics'!$H:$H),"")</f>
        <v>Mayoritas</v>
      </c>
      <c r="T2342" s="27" t="str">
        <f>IFERROR(_xlfn.XLOOKUP($B2342,'Ownership Metrics'!$A:$A,'Ownership Metrics'!$I:$I),"")</f>
        <v>Tinggi</v>
      </c>
      <c r="U2342" s="27">
        <f>IF(COUNTIFS($B$2:$B2342,$B2342,$D$2:$D2342,$D2342)=1,1,0)</f>
        <v>1</v>
      </c>
      <c r="V2342" s="27">
        <f t="shared" si="109"/>
        <v>2.36</v>
      </c>
      <c r="W2342" s="27">
        <f t="shared" si="110"/>
        <v>2</v>
      </c>
      <c r="X2342" s="27">
        <f t="shared" si="108"/>
        <v>2.3599997658</v>
      </c>
    </row>
    <row r="2343" spans="1:24" x14ac:dyDescent="0.25">
      <c r="A2343" s="26">
        <v>46265</v>
      </c>
      <c r="B2343" s="27" t="s">
        <v>10456</v>
      </c>
      <c r="C2343" s="27" t="s">
        <v>2584</v>
      </c>
      <c r="D2343" s="27" t="s">
        <v>2585</v>
      </c>
      <c r="E2343" s="27" t="s">
        <v>51</v>
      </c>
      <c r="F2343" s="27" t="s">
        <v>23</v>
      </c>
      <c r="G2343" s="27"/>
      <c r="H2343" s="27" t="s">
        <v>24</v>
      </c>
      <c r="I2343" s="28">
        <v>3700374400</v>
      </c>
      <c r="J2343" s="28">
        <v>0</v>
      </c>
      <c r="K2343" s="28">
        <v>3700374400</v>
      </c>
      <c r="L2343" s="29">
        <v>79.260000000000005</v>
      </c>
      <c r="M2343" s="29">
        <f>IFERROR(_xlfn.XLOOKUP($B2343,'Ownership Metrics'!$A:$A,'Ownership Metrics'!$B:$B),"")</f>
        <v>9.19</v>
      </c>
      <c r="N2343" s="28">
        <f>IFERROR(_xlfn.XLOOKUP($B2343,'Ownership Metrics'!$A:$A,'Ownership Metrics'!$C:$C),"")</f>
        <v>6317</v>
      </c>
      <c r="O2343" s="29">
        <f>IFERROR(_xlfn.XLOOKUP($B2343,'Ownership Metrics'!$A:$A,'Ownership Metrics'!$D:$D),"")</f>
        <v>79.260000000000005</v>
      </c>
      <c r="P2343" s="29">
        <f>IFERROR(_xlfn.XLOOKUP($B2343,'Ownership Metrics'!$A:$A,'Ownership Metrics'!$E:$E),"")</f>
        <v>86.75</v>
      </c>
      <c r="Q2343" s="30">
        <f>IFERROR(_xlfn.XLOOKUP($B2343,'Ownership Metrics'!$A:$A,'Ownership Metrics'!$F:$F),"")</f>
        <v>6</v>
      </c>
      <c r="R2343" s="30">
        <f>IFERROR(_xlfn.XLOOKUP($B2343,'Ownership Metrics'!$A:$A,'Ownership Metrics'!$G:$G),"")</f>
        <v>74</v>
      </c>
      <c r="S2343" s="27" t="str">
        <f>IFERROR(_xlfn.XLOOKUP($B2343,'Ownership Metrics'!$A:$A,'Ownership Metrics'!$H:$H),"")</f>
        <v>Mayoritas</v>
      </c>
      <c r="T2343" s="27" t="str">
        <f>IFERROR(_xlfn.XLOOKUP($B2343,'Ownership Metrics'!$A:$A,'Ownership Metrics'!$I:$I),"")</f>
        <v>Tinggi</v>
      </c>
      <c r="U2343" s="27">
        <f>IF(COUNTIFS($B$2:$B2343,$B2343,$D$2:$D2343,$D2343)=1,1,0)</f>
        <v>1</v>
      </c>
      <c r="V2343" s="27">
        <f t="shared" si="109"/>
        <v>79.260000000000005</v>
      </c>
      <c r="W2343" s="27">
        <f t="shared" si="110"/>
        <v>1</v>
      </c>
      <c r="X2343" s="27">
        <f t="shared" si="108"/>
        <v>79.259999765700002</v>
      </c>
    </row>
    <row r="2344" spans="1:24" x14ac:dyDescent="0.25">
      <c r="A2344" s="26">
        <v>46265</v>
      </c>
      <c r="B2344" s="27" t="s">
        <v>10456</v>
      </c>
      <c r="C2344" s="27" t="s">
        <v>2584</v>
      </c>
      <c r="D2344" s="27" t="s">
        <v>2586</v>
      </c>
      <c r="E2344" s="27"/>
      <c r="F2344" s="27"/>
      <c r="G2344" s="27"/>
      <c r="H2344" s="27"/>
      <c r="I2344" s="28">
        <v>0</v>
      </c>
      <c r="J2344" s="28">
        <v>211353700</v>
      </c>
      <c r="K2344" s="28">
        <v>211353700</v>
      </c>
      <c r="L2344" s="29">
        <v>4.53</v>
      </c>
      <c r="M2344" s="29">
        <f>IFERROR(_xlfn.XLOOKUP($B2344,'Ownership Metrics'!$A:$A,'Ownership Metrics'!$B:$B),"")</f>
        <v>9.19</v>
      </c>
      <c r="N2344" s="28">
        <f>IFERROR(_xlfn.XLOOKUP($B2344,'Ownership Metrics'!$A:$A,'Ownership Metrics'!$C:$C),"")</f>
        <v>6317</v>
      </c>
      <c r="O2344" s="29">
        <f>IFERROR(_xlfn.XLOOKUP($B2344,'Ownership Metrics'!$A:$A,'Ownership Metrics'!$D:$D),"")</f>
        <v>79.260000000000005</v>
      </c>
      <c r="P2344" s="29">
        <f>IFERROR(_xlfn.XLOOKUP($B2344,'Ownership Metrics'!$A:$A,'Ownership Metrics'!$E:$E),"")</f>
        <v>86.75</v>
      </c>
      <c r="Q2344" s="30">
        <f>IFERROR(_xlfn.XLOOKUP($B2344,'Ownership Metrics'!$A:$A,'Ownership Metrics'!$F:$F),"")</f>
        <v>6</v>
      </c>
      <c r="R2344" s="30">
        <f>IFERROR(_xlfn.XLOOKUP($B2344,'Ownership Metrics'!$A:$A,'Ownership Metrics'!$G:$G),"")</f>
        <v>74</v>
      </c>
      <c r="S2344" s="27" t="str">
        <f>IFERROR(_xlfn.XLOOKUP($B2344,'Ownership Metrics'!$A:$A,'Ownership Metrics'!$H:$H),"")</f>
        <v>Mayoritas</v>
      </c>
      <c r="T2344" s="27" t="str">
        <f>IFERROR(_xlfn.XLOOKUP($B2344,'Ownership Metrics'!$A:$A,'Ownership Metrics'!$I:$I),"")</f>
        <v>Tinggi</v>
      </c>
      <c r="U2344" s="27">
        <f>IF(COUNTIFS($B$2:$B2344,$B2344,$D$2:$D2344,$D2344)=1,1,0)</f>
        <v>1</v>
      </c>
      <c r="V2344" s="27">
        <f t="shared" si="109"/>
        <v>4.53</v>
      </c>
      <c r="W2344" s="27">
        <f t="shared" si="110"/>
        <v>2</v>
      </c>
      <c r="X2344" s="27">
        <f t="shared" si="108"/>
        <v>4.5299997656000004</v>
      </c>
    </row>
    <row r="2345" spans="1:24" x14ac:dyDescent="0.25">
      <c r="A2345" s="26">
        <v>46265</v>
      </c>
      <c r="B2345" s="27" t="s">
        <v>10456</v>
      </c>
      <c r="C2345" s="27" t="s">
        <v>2584</v>
      </c>
      <c r="D2345" s="27" t="s">
        <v>348</v>
      </c>
      <c r="E2345" s="27" t="s">
        <v>26</v>
      </c>
      <c r="F2345" s="27" t="s">
        <v>32</v>
      </c>
      <c r="G2345" s="27"/>
      <c r="H2345" s="27" t="s">
        <v>64</v>
      </c>
      <c r="I2345" s="28">
        <v>55415600</v>
      </c>
      <c r="J2345" s="28">
        <v>0</v>
      </c>
      <c r="K2345" s="28">
        <v>55415600</v>
      </c>
      <c r="L2345" s="29">
        <v>1.19</v>
      </c>
      <c r="M2345" s="29">
        <f>IFERROR(_xlfn.XLOOKUP($B2345,'Ownership Metrics'!$A:$A,'Ownership Metrics'!$B:$B),"")</f>
        <v>9.19</v>
      </c>
      <c r="N2345" s="28">
        <f>IFERROR(_xlfn.XLOOKUP($B2345,'Ownership Metrics'!$A:$A,'Ownership Metrics'!$C:$C),"")</f>
        <v>6317</v>
      </c>
      <c r="O2345" s="29">
        <f>IFERROR(_xlfn.XLOOKUP($B2345,'Ownership Metrics'!$A:$A,'Ownership Metrics'!$D:$D),"")</f>
        <v>79.260000000000005</v>
      </c>
      <c r="P2345" s="29">
        <f>IFERROR(_xlfn.XLOOKUP($B2345,'Ownership Metrics'!$A:$A,'Ownership Metrics'!$E:$E),"")</f>
        <v>86.75</v>
      </c>
      <c r="Q2345" s="30">
        <f>IFERROR(_xlfn.XLOOKUP($B2345,'Ownership Metrics'!$A:$A,'Ownership Metrics'!$F:$F),"")</f>
        <v>6</v>
      </c>
      <c r="R2345" s="30">
        <f>IFERROR(_xlfn.XLOOKUP($B2345,'Ownership Metrics'!$A:$A,'Ownership Metrics'!$G:$G),"")</f>
        <v>74</v>
      </c>
      <c r="S2345" s="27" t="str">
        <f>IFERROR(_xlfn.XLOOKUP($B2345,'Ownership Metrics'!$A:$A,'Ownership Metrics'!$H:$H),"")</f>
        <v>Mayoritas</v>
      </c>
      <c r="T2345" s="27" t="str">
        <f>IFERROR(_xlfn.XLOOKUP($B2345,'Ownership Metrics'!$A:$A,'Ownership Metrics'!$I:$I),"")</f>
        <v>Tinggi</v>
      </c>
      <c r="U2345" s="27">
        <f>IF(COUNTIFS($B$2:$B2345,$B2345,$D$2:$D2345,$D2345)=1,1,0)</f>
        <v>1</v>
      </c>
      <c r="V2345" s="27">
        <f t="shared" si="109"/>
        <v>1.19</v>
      </c>
      <c r="W2345" s="27">
        <f t="shared" si="110"/>
        <v>6</v>
      </c>
      <c r="X2345" s="27">
        <f t="shared" si="108"/>
        <v>1.1899997654999999</v>
      </c>
    </row>
    <row r="2346" spans="1:24" x14ac:dyDescent="0.25">
      <c r="A2346" s="26">
        <v>46265</v>
      </c>
      <c r="B2346" s="27" t="s">
        <v>10456</v>
      </c>
      <c r="C2346" s="27" t="s">
        <v>2584</v>
      </c>
      <c r="D2346" s="27" t="s">
        <v>2587</v>
      </c>
      <c r="E2346" s="27" t="s">
        <v>35</v>
      </c>
      <c r="F2346" s="27" t="s">
        <v>23</v>
      </c>
      <c r="G2346" s="27" t="s">
        <v>36</v>
      </c>
      <c r="H2346" s="27" t="s">
        <v>24</v>
      </c>
      <c r="I2346" s="28">
        <v>72350000</v>
      </c>
      <c r="J2346" s="28">
        <v>0</v>
      </c>
      <c r="K2346" s="28">
        <v>72350000</v>
      </c>
      <c r="L2346" s="29">
        <v>1.55</v>
      </c>
      <c r="M2346" s="29">
        <f>IFERROR(_xlfn.XLOOKUP($B2346,'Ownership Metrics'!$A:$A,'Ownership Metrics'!$B:$B),"")</f>
        <v>9.19</v>
      </c>
      <c r="N2346" s="28">
        <f>IFERROR(_xlfn.XLOOKUP($B2346,'Ownership Metrics'!$A:$A,'Ownership Metrics'!$C:$C),"")</f>
        <v>6317</v>
      </c>
      <c r="O2346" s="29">
        <f>IFERROR(_xlfn.XLOOKUP($B2346,'Ownership Metrics'!$A:$A,'Ownership Metrics'!$D:$D),"")</f>
        <v>79.260000000000005</v>
      </c>
      <c r="P2346" s="29">
        <f>IFERROR(_xlfn.XLOOKUP($B2346,'Ownership Metrics'!$A:$A,'Ownership Metrics'!$E:$E),"")</f>
        <v>86.75</v>
      </c>
      <c r="Q2346" s="30">
        <f>IFERROR(_xlfn.XLOOKUP($B2346,'Ownership Metrics'!$A:$A,'Ownership Metrics'!$F:$F),"")</f>
        <v>6</v>
      </c>
      <c r="R2346" s="30">
        <f>IFERROR(_xlfn.XLOOKUP($B2346,'Ownership Metrics'!$A:$A,'Ownership Metrics'!$G:$G),"")</f>
        <v>74</v>
      </c>
      <c r="S2346" s="27" t="str">
        <f>IFERROR(_xlfn.XLOOKUP($B2346,'Ownership Metrics'!$A:$A,'Ownership Metrics'!$H:$H),"")</f>
        <v>Mayoritas</v>
      </c>
      <c r="T2346" s="27" t="str">
        <f>IFERROR(_xlfn.XLOOKUP($B2346,'Ownership Metrics'!$A:$A,'Ownership Metrics'!$I:$I),"")</f>
        <v>Tinggi</v>
      </c>
      <c r="U2346" s="27">
        <f>IF(COUNTIFS($B$2:$B2346,$B2346,$D$2:$D2346,$D2346)=1,1,0)</f>
        <v>1</v>
      </c>
      <c r="V2346" s="27">
        <f t="shared" si="109"/>
        <v>1.55</v>
      </c>
      <c r="W2346" s="27">
        <f t="shared" si="110"/>
        <v>4</v>
      </c>
      <c r="X2346" s="27">
        <f t="shared" si="108"/>
        <v>1.5499997654</v>
      </c>
    </row>
    <row r="2347" spans="1:24" x14ac:dyDescent="0.25">
      <c r="A2347" s="26">
        <v>46265</v>
      </c>
      <c r="B2347" s="27" t="s">
        <v>10456</v>
      </c>
      <c r="C2347" s="27" t="s">
        <v>2584</v>
      </c>
      <c r="D2347" s="27" t="s">
        <v>2588</v>
      </c>
      <c r="E2347" s="27" t="s">
        <v>51</v>
      </c>
      <c r="F2347" s="27" t="s">
        <v>32</v>
      </c>
      <c r="G2347" s="27"/>
      <c r="H2347" s="27" t="s">
        <v>64</v>
      </c>
      <c r="I2347" s="28">
        <v>61500000</v>
      </c>
      <c r="J2347" s="28">
        <v>0</v>
      </c>
      <c r="K2347" s="28">
        <v>61500000</v>
      </c>
      <c r="L2347" s="29">
        <v>1.32</v>
      </c>
      <c r="M2347" s="29">
        <f>IFERROR(_xlfn.XLOOKUP($B2347,'Ownership Metrics'!$A:$A,'Ownership Metrics'!$B:$B),"")</f>
        <v>9.19</v>
      </c>
      <c r="N2347" s="28">
        <f>IFERROR(_xlfn.XLOOKUP($B2347,'Ownership Metrics'!$A:$A,'Ownership Metrics'!$C:$C),"")</f>
        <v>6317</v>
      </c>
      <c r="O2347" s="29">
        <f>IFERROR(_xlfn.XLOOKUP($B2347,'Ownership Metrics'!$A:$A,'Ownership Metrics'!$D:$D),"")</f>
        <v>79.260000000000005</v>
      </c>
      <c r="P2347" s="29">
        <f>IFERROR(_xlfn.XLOOKUP($B2347,'Ownership Metrics'!$A:$A,'Ownership Metrics'!$E:$E),"")</f>
        <v>86.75</v>
      </c>
      <c r="Q2347" s="30">
        <f>IFERROR(_xlfn.XLOOKUP($B2347,'Ownership Metrics'!$A:$A,'Ownership Metrics'!$F:$F),"")</f>
        <v>6</v>
      </c>
      <c r="R2347" s="30">
        <f>IFERROR(_xlfn.XLOOKUP($B2347,'Ownership Metrics'!$A:$A,'Ownership Metrics'!$G:$G),"")</f>
        <v>74</v>
      </c>
      <c r="S2347" s="27" t="str">
        <f>IFERROR(_xlfn.XLOOKUP($B2347,'Ownership Metrics'!$A:$A,'Ownership Metrics'!$H:$H),"")</f>
        <v>Mayoritas</v>
      </c>
      <c r="T2347" s="27" t="str">
        <f>IFERROR(_xlfn.XLOOKUP($B2347,'Ownership Metrics'!$A:$A,'Ownership Metrics'!$I:$I),"")</f>
        <v>Tinggi</v>
      </c>
      <c r="U2347" s="27">
        <f>IF(COUNTIFS($B$2:$B2347,$B2347,$D$2:$D2347,$D2347)=1,1,0)</f>
        <v>1</v>
      </c>
      <c r="V2347" s="27">
        <f t="shared" si="109"/>
        <v>1.32</v>
      </c>
      <c r="W2347" s="27">
        <f t="shared" si="110"/>
        <v>5</v>
      </c>
      <c r="X2347" s="27">
        <f t="shared" si="108"/>
        <v>1.3199997653</v>
      </c>
    </row>
    <row r="2348" spans="1:24" x14ac:dyDescent="0.25">
      <c r="A2348" s="26">
        <v>46265</v>
      </c>
      <c r="B2348" s="27" t="s">
        <v>10456</v>
      </c>
      <c r="C2348" s="27" t="s">
        <v>2584</v>
      </c>
      <c r="D2348" s="27" t="s">
        <v>2589</v>
      </c>
      <c r="E2348" s="27" t="s">
        <v>51</v>
      </c>
      <c r="F2348" s="27" t="s">
        <v>32</v>
      </c>
      <c r="G2348" s="27"/>
      <c r="H2348" s="27" t="s">
        <v>205</v>
      </c>
      <c r="I2348" s="28">
        <v>138000000</v>
      </c>
      <c r="J2348" s="28">
        <v>0</v>
      </c>
      <c r="K2348" s="28">
        <v>138000000</v>
      </c>
      <c r="L2348" s="29">
        <v>2.96</v>
      </c>
      <c r="M2348" s="29">
        <f>IFERROR(_xlfn.XLOOKUP($B2348,'Ownership Metrics'!$A:$A,'Ownership Metrics'!$B:$B),"")</f>
        <v>9.19</v>
      </c>
      <c r="N2348" s="28">
        <f>IFERROR(_xlfn.XLOOKUP($B2348,'Ownership Metrics'!$A:$A,'Ownership Metrics'!$C:$C),"")</f>
        <v>6317</v>
      </c>
      <c r="O2348" s="29">
        <f>IFERROR(_xlfn.XLOOKUP($B2348,'Ownership Metrics'!$A:$A,'Ownership Metrics'!$D:$D),"")</f>
        <v>79.260000000000005</v>
      </c>
      <c r="P2348" s="29">
        <f>IFERROR(_xlfn.XLOOKUP($B2348,'Ownership Metrics'!$A:$A,'Ownership Metrics'!$E:$E),"")</f>
        <v>86.75</v>
      </c>
      <c r="Q2348" s="30">
        <f>IFERROR(_xlfn.XLOOKUP($B2348,'Ownership Metrics'!$A:$A,'Ownership Metrics'!$F:$F),"")</f>
        <v>6</v>
      </c>
      <c r="R2348" s="30">
        <f>IFERROR(_xlfn.XLOOKUP($B2348,'Ownership Metrics'!$A:$A,'Ownership Metrics'!$G:$G),"")</f>
        <v>74</v>
      </c>
      <c r="S2348" s="27" t="str">
        <f>IFERROR(_xlfn.XLOOKUP($B2348,'Ownership Metrics'!$A:$A,'Ownership Metrics'!$H:$H),"")</f>
        <v>Mayoritas</v>
      </c>
      <c r="T2348" s="27" t="str">
        <f>IFERROR(_xlfn.XLOOKUP($B2348,'Ownership Metrics'!$A:$A,'Ownership Metrics'!$I:$I),"")</f>
        <v>Tinggi</v>
      </c>
      <c r="U2348" s="27">
        <f>IF(COUNTIFS($B$2:$B2348,$B2348,$D$2:$D2348,$D2348)=1,1,0)</f>
        <v>1</v>
      </c>
      <c r="V2348" s="27">
        <f t="shared" si="109"/>
        <v>2.96</v>
      </c>
      <c r="W2348" s="27">
        <f t="shared" si="110"/>
        <v>3</v>
      </c>
      <c r="X2348" s="27">
        <f t="shared" si="108"/>
        <v>2.9599997652000001</v>
      </c>
    </row>
    <row r="2349" spans="1:24" x14ac:dyDescent="0.25">
      <c r="A2349" s="26">
        <v>46265</v>
      </c>
      <c r="B2349" s="27" t="s">
        <v>10457</v>
      </c>
      <c r="C2349" s="27" t="s">
        <v>2591</v>
      </c>
      <c r="D2349" s="27" t="s">
        <v>1181</v>
      </c>
      <c r="E2349" s="27" t="s">
        <v>22</v>
      </c>
      <c r="F2349" s="27" t="s">
        <v>23</v>
      </c>
      <c r="G2349" s="27"/>
      <c r="H2349" s="27" t="s">
        <v>24</v>
      </c>
      <c r="I2349" s="28">
        <v>29129730</v>
      </c>
      <c r="J2349" s="28">
        <v>0</v>
      </c>
      <c r="K2349" s="28">
        <v>29129730</v>
      </c>
      <c r="L2349" s="29">
        <v>1.1399999999999999</v>
      </c>
      <c r="M2349" s="29">
        <f>IFERROR(_xlfn.XLOOKUP($B2349,'Ownership Metrics'!$A:$A,'Ownership Metrics'!$B:$B),"")</f>
        <v>7.29</v>
      </c>
      <c r="N2349" s="28">
        <f>IFERROR(_xlfn.XLOOKUP($B2349,'Ownership Metrics'!$A:$A,'Ownership Metrics'!$C:$C),"")</f>
        <v>1559</v>
      </c>
      <c r="O2349" s="29">
        <f>IFERROR(_xlfn.XLOOKUP($B2349,'Ownership Metrics'!$A:$A,'Ownership Metrics'!$D:$D),"")</f>
        <v>35.700000000000003</v>
      </c>
      <c r="P2349" s="29">
        <f>IFERROR(_xlfn.XLOOKUP($B2349,'Ownership Metrics'!$A:$A,'Ownership Metrics'!$E:$E),"")</f>
        <v>51.16</v>
      </c>
      <c r="Q2349" s="30">
        <f>IFERROR(_xlfn.XLOOKUP($B2349,'Ownership Metrics'!$A:$A,'Ownership Metrics'!$F:$F),"")</f>
        <v>16</v>
      </c>
      <c r="R2349" s="30">
        <f>IFERROR(_xlfn.XLOOKUP($B2349,'Ownership Metrics'!$A:$A,'Ownership Metrics'!$G:$G),"")</f>
        <v>29</v>
      </c>
      <c r="S2349" s="27" t="str">
        <f>IFERROR(_xlfn.XLOOKUP($B2349,'Ownership Metrics'!$A:$A,'Ownership Metrics'!$H:$H),"")</f>
        <v>Moderat</v>
      </c>
      <c r="T2349" s="27" t="str">
        <f>IFERROR(_xlfn.XLOOKUP($B2349,'Ownership Metrics'!$A:$A,'Ownership Metrics'!$I:$I),"")</f>
        <v>Sedang</v>
      </c>
      <c r="U2349" s="27">
        <f>IF(COUNTIFS($B$2:$B2349,$B2349,$D$2:$D2349,$D2349)=1,1,0)</f>
        <v>1</v>
      </c>
      <c r="V2349" s="27">
        <f t="shared" si="109"/>
        <v>1.1399999999999999</v>
      </c>
      <c r="W2349" s="27">
        <f t="shared" si="110"/>
        <v>16</v>
      </c>
      <c r="X2349" s="27">
        <f t="shared" si="108"/>
        <v>1.1399997651</v>
      </c>
    </row>
    <row r="2350" spans="1:24" x14ac:dyDescent="0.25">
      <c r="A2350" s="26">
        <v>46265</v>
      </c>
      <c r="B2350" s="27" t="s">
        <v>10457</v>
      </c>
      <c r="C2350" s="27" t="s">
        <v>2591</v>
      </c>
      <c r="D2350" s="27" t="s">
        <v>2592</v>
      </c>
      <c r="E2350" s="27" t="s">
        <v>22</v>
      </c>
      <c r="F2350" s="27" t="s">
        <v>23</v>
      </c>
      <c r="G2350" s="27"/>
      <c r="H2350" s="27" t="s">
        <v>24</v>
      </c>
      <c r="I2350" s="28">
        <v>39174390</v>
      </c>
      <c r="J2350" s="28">
        <v>0</v>
      </c>
      <c r="K2350" s="28">
        <v>39174390</v>
      </c>
      <c r="L2350" s="29">
        <v>1.54</v>
      </c>
      <c r="M2350" s="29">
        <f>IFERROR(_xlfn.XLOOKUP($B2350,'Ownership Metrics'!$A:$A,'Ownership Metrics'!$B:$B),"")</f>
        <v>7.29</v>
      </c>
      <c r="N2350" s="28">
        <f>IFERROR(_xlfn.XLOOKUP($B2350,'Ownership Metrics'!$A:$A,'Ownership Metrics'!$C:$C),"")</f>
        <v>1559</v>
      </c>
      <c r="O2350" s="29">
        <f>IFERROR(_xlfn.XLOOKUP($B2350,'Ownership Metrics'!$A:$A,'Ownership Metrics'!$D:$D),"")</f>
        <v>35.700000000000003</v>
      </c>
      <c r="P2350" s="29">
        <f>IFERROR(_xlfn.XLOOKUP($B2350,'Ownership Metrics'!$A:$A,'Ownership Metrics'!$E:$E),"")</f>
        <v>51.16</v>
      </c>
      <c r="Q2350" s="30">
        <f>IFERROR(_xlfn.XLOOKUP($B2350,'Ownership Metrics'!$A:$A,'Ownership Metrics'!$F:$F),"")</f>
        <v>16</v>
      </c>
      <c r="R2350" s="30">
        <f>IFERROR(_xlfn.XLOOKUP($B2350,'Ownership Metrics'!$A:$A,'Ownership Metrics'!$G:$G),"")</f>
        <v>29</v>
      </c>
      <c r="S2350" s="27" t="str">
        <f>IFERROR(_xlfn.XLOOKUP($B2350,'Ownership Metrics'!$A:$A,'Ownership Metrics'!$H:$H),"")</f>
        <v>Moderat</v>
      </c>
      <c r="T2350" s="27" t="str">
        <f>IFERROR(_xlfn.XLOOKUP($B2350,'Ownership Metrics'!$A:$A,'Ownership Metrics'!$I:$I),"")</f>
        <v>Sedang</v>
      </c>
      <c r="U2350" s="27">
        <f>IF(COUNTIFS($B$2:$B2350,$B2350,$D$2:$D2350,$D2350)=1,1,0)</f>
        <v>1</v>
      </c>
      <c r="V2350" s="27">
        <f t="shared" si="109"/>
        <v>1.54</v>
      </c>
      <c r="W2350" s="27">
        <f t="shared" si="110"/>
        <v>14</v>
      </c>
      <c r="X2350" s="27">
        <f t="shared" si="108"/>
        <v>1.5399997650000001</v>
      </c>
    </row>
    <row r="2351" spans="1:24" x14ac:dyDescent="0.25">
      <c r="A2351" s="26">
        <v>46265</v>
      </c>
      <c r="B2351" s="27" t="s">
        <v>10457</v>
      </c>
      <c r="C2351" s="27" t="s">
        <v>2591</v>
      </c>
      <c r="D2351" s="27" t="s">
        <v>1183</v>
      </c>
      <c r="E2351" s="27" t="s">
        <v>22</v>
      </c>
      <c r="F2351" s="27" t="s">
        <v>23</v>
      </c>
      <c r="G2351" s="27"/>
      <c r="H2351" s="27" t="s">
        <v>24</v>
      </c>
      <c r="I2351" s="28">
        <v>129067400</v>
      </c>
      <c r="J2351" s="28">
        <v>0</v>
      </c>
      <c r="K2351" s="28">
        <v>129067400</v>
      </c>
      <c r="L2351" s="29">
        <v>5.0599999999999996</v>
      </c>
      <c r="M2351" s="29">
        <f>IFERROR(_xlfn.XLOOKUP($B2351,'Ownership Metrics'!$A:$A,'Ownership Metrics'!$B:$B),"")</f>
        <v>7.29</v>
      </c>
      <c r="N2351" s="28">
        <f>IFERROR(_xlfn.XLOOKUP($B2351,'Ownership Metrics'!$A:$A,'Ownership Metrics'!$C:$C),"")</f>
        <v>1559</v>
      </c>
      <c r="O2351" s="29">
        <f>IFERROR(_xlfn.XLOOKUP($B2351,'Ownership Metrics'!$A:$A,'Ownership Metrics'!$D:$D),"")</f>
        <v>35.700000000000003</v>
      </c>
      <c r="P2351" s="29">
        <f>IFERROR(_xlfn.XLOOKUP($B2351,'Ownership Metrics'!$A:$A,'Ownership Metrics'!$E:$E),"")</f>
        <v>51.16</v>
      </c>
      <c r="Q2351" s="30">
        <f>IFERROR(_xlfn.XLOOKUP($B2351,'Ownership Metrics'!$A:$A,'Ownership Metrics'!$F:$F),"")</f>
        <v>16</v>
      </c>
      <c r="R2351" s="30">
        <f>IFERROR(_xlfn.XLOOKUP($B2351,'Ownership Metrics'!$A:$A,'Ownership Metrics'!$G:$G),"")</f>
        <v>29</v>
      </c>
      <c r="S2351" s="27" t="str">
        <f>IFERROR(_xlfn.XLOOKUP($B2351,'Ownership Metrics'!$A:$A,'Ownership Metrics'!$H:$H),"")</f>
        <v>Moderat</v>
      </c>
      <c r="T2351" s="27" t="str">
        <f>IFERROR(_xlfn.XLOOKUP($B2351,'Ownership Metrics'!$A:$A,'Ownership Metrics'!$I:$I),"")</f>
        <v>Sedang</v>
      </c>
      <c r="U2351" s="27">
        <f>IF(COUNTIFS($B$2:$B2351,$B2351,$D$2:$D2351,$D2351)=1,1,0)</f>
        <v>1</v>
      </c>
      <c r="V2351" s="27">
        <f t="shared" si="109"/>
        <v>5.0599999999999996</v>
      </c>
      <c r="W2351" s="27">
        <f t="shared" si="110"/>
        <v>4</v>
      </c>
      <c r="X2351" s="27">
        <f t="shared" si="108"/>
        <v>5.0599997648999997</v>
      </c>
    </row>
    <row r="2352" spans="1:24" x14ac:dyDescent="0.25">
      <c r="A2352" s="26">
        <v>46265</v>
      </c>
      <c r="B2352" s="27" t="s">
        <v>10457</v>
      </c>
      <c r="C2352" s="27" t="s">
        <v>2591</v>
      </c>
      <c r="D2352" s="27" t="s">
        <v>2593</v>
      </c>
      <c r="E2352" s="27" t="s">
        <v>22</v>
      </c>
      <c r="F2352" s="27" t="s">
        <v>23</v>
      </c>
      <c r="G2352" s="27"/>
      <c r="H2352" s="27" t="s">
        <v>24</v>
      </c>
      <c r="I2352" s="28">
        <v>109959400</v>
      </c>
      <c r="J2352" s="28">
        <v>0</v>
      </c>
      <c r="K2352" s="28">
        <v>109959400</v>
      </c>
      <c r="L2352" s="29">
        <v>4.3099999999999996</v>
      </c>
      <c r="M2352" s="29">
        <f>IFERROR(_xlfn.XLOOKUP($B2352,'Ownership Metrics'!$A:$A,'Ownership Metrics'!$B:$B),"")</f>
        <v>7.29</v>
      </c>
      <c r="N2352" s="28">
        <f>IFERROR(_xlfn.XLOOKUP($B2352,'Ownership Metrics'!$A:$A,'Ownership Metrics'!$C:$C),"")</f>
        <v>1559</v>
      </c>
      <c r="O2352" s="29">
        <f>IFERROR(_xlfn.XLOOKUP($B2352,'Ownership Metrics'!$A:$A,'Ownership Metrics'!$D:$D),"")</f>
        <v>35.700000000000003</v>
      </c>
      <c r="P2352" s="29">
        <f>IFERROR(_xlfn.XLOOKUP($B2352,'Ownership Metrics'!$A:$A,'Ownership Metrics'!$E:$E),"")</f>
        <v>51.16</v>
      </c>
      <c r="Q2352" s="30">
        <f>IFERROR(_xlfn.XLOOKUP($B2352,'Ownership Metrics'!$A:$A,'Ownership Metrics'!$F:$F),"")</f>
        <v>16</v>
      </c>
      <c r="R2352" s="30">
        <f>IFERROR(_xlfn.XLOOKUP($B2352,'Ownership Metrics'!$A:$A,'Ownership Metrics'!$G:$G),"")</f>
        <v>29</v>
      </c>
      <c r="S2352" s="27" t="str">
        <f>IFERROR(_xlfn.XLOOKUP($B2352,'Ownership Metrics'!$A:$A,'Ownership Metrics'!$H:$H),"")</f>
        <v>Moderat</v>
      </c>
      <c r="T2352" s="27" t="str">
        <f>IFERROR(_xlfn.XLOOKUP($B2352,'Ownership Metrics'!$A:$A,'Ownership Metrics'!$I:$I),"")</f>
        <v>Sedang</v>
      </c>
      <c r="U2352" s="27">
        <f>IF(COUNTIFS($B$2:$B2352,$B2352,$D$2:$D2352,$D2352)=1,1,0)</f>
        <v>1</v>
      </c>
      <c r="V2352" s="27">
        <f t="shared" si="109"/>
        <v>4.3099999999999996</v>
      </c>
      <c r="W2352" s="27">
        <f t="shared" si="110"/>
        <v>8</v>
      </c>
      <c r="X2352" s="27">
        <f t="shared" si="108"/>
        <v>4.3099997647999997</v>
      </c>
    </row>
    <row r="2353" spans="1:24" x14ac:dyDescent="0.25">
      <c r="A2353" s="26">
        <v>46265</v>
      </c>
      <c r="B2353" s="27" t="s">
        <v>10457</v>
      </c>
      <c r="C2353" s="27" t="s">
        <v>2591</v>
      </c>
      <c r="D2353" s="27" t="s">
        <v>1184</v>
      </c>
      <c r="E2353" s="27" t="s">
        <v>74</v>
      </c>
      <c r="F2353" s="27" t="s">
        <v>23</v>
      </c>
      <c r="G2353" s="27"/>
      <c r="H2353" s="27" t="s">
        <v>24</v>
      </c>
      <c r="I2353" s="28">
        <v>248763200</v>
      </c>
      <c r="J2353" s="28">
        <v>0</v>
      </c>
      <c r="K2353" s="28">
        <v>248763200</v>
      </c>
      <c r="L2353" s="29">
        <v>9.76</v>
      </c>
      <c r="M2353" s="29">
        <f>IFERROR(_xlfn.XLOOKUP($B2353,'Ownership Metrics'!$A:$A,'Ownership Metrics'!$B:$B),"")</f>
        <v>7.29</v>
      </c>
      <c r="N2353" s="28">
        <f>IFERROR(_xlfn.XLOOKUP($B2353,'Ownership Metrics'!$A:$A,'Ownership Metrics'!$C:$C),"")</f>
        <v>1559</v>
      </c>
      <c r="O2353" s="29">
        <f>IFERROR(_xlfn.XLOOKUP($B2353,'Ownership Metrics'!$A:$A,'Ownership Metrics'!$D:$D),"")</f>
        <v>35.700000000000003</v>
      </c>
      <c r="P2353" s="29">
        <f>IFERROR(_xlfn.XLOOKUP($B2353,'Ownership Metrics'!$A:$A,'Ownership Metrics'!$E:$E),"")</f>
        <v>51.16</v>
      </c>
      <c r="Q2353" s="30">
        <f>IFERROR(_xlfn.XLOOKUP($B2353,'Ownership Metrics'!$A:$A,'Ownership Metrics'!$F:$F),"")</f>
        <v>16</v>
      </c>
      <c r="R2353" s="30">
        <f>IFERROR(_xlfn.XLOOKUP($B2353,'Ownership Metrics'!$A:$A,'Ownership Metrics'!$G:$G),"")</f>
        <v>29</v>
      </c>
      <c r="S2353" s="27" t="str">
        <f>IFERROR(_xlfn.XLOOKUP($B2353,'Ownership Metrics'!$A:$A,'Ownership Metrics'!$H:$H),"")</f>
        <v>Moderat</v>
      </c>
      <c r="T2353" s="27" t="str">
        <f>IFERROR(_xlfn.XLOOKUP($B2353,'Ownership Metrics'!$A:$A,'Ownership Metrics'!$I:$I),"")</f>
        <v>Sedang</v>
      </c>
      <c r="U2353" s="27">
        <f>IF(COUNTIFS($B$2:$B2353,$B2353,$D$2:$D2353,$D2353)=1,1,0)</f>
        <v>1</v>
      </c>
      <c r="V2353" s="27">
        <f t="shared" si="109"/>
        <v>9.76</v>
      </c>
      <c r="W2353" s="27">
        <f t="shared" si="110"/>
        <v>2</v>
      </c>
      <c r="X2353" s="27">
        <f t="shared" si="108"/>
        <v>9.7599997646999999</v>
      </c>
    </row>
    <row r="2354" spans="1:24" x14ac:dyDescent="0.25">
      <c r="A2354" s="26">
        <v>46265</v>
      </c>
      <c r="B2354" s="27" t="s">
        <v>10457</v>
      </c>
      <c r="C2354" s="27" t="s">
        <v>2591</v>
      </c>
      <c r="D2354" s="27" t="s">
        <v>2594</v>
      </c>
      <c r="E2354" s="27" t="s">
        <v>22</v>
      </c>
      <c r="F2354" s="27" t="s">
        <v>23</v>
      </c>
      <c r="G2354" s="27"/>
      <c r="H2354" s="27" t="s">
        <v>24</v>
      </c>
      <c r="I2354" s="28">
        <v>909870000</v>
      </c>
      <c r="J2354" s="28">
        <v>0</v>
      </c>
      <c r="K2354" s="28">
        <v>909870000</v>
      </c>
      <c r="L2354" s="29">
        <v>35.700000000000003</v>
      </c>
      <c r="M2354" s="29">
        <f>IFERROR(_xlfn.XLOOKUP($B2354,'Ownership Metrics'!$A:$A,'Ownership Metrics'!$B:$B),"")</f>
        <v>7.29</v>
      </c>
      <c r="N2354" s="28">
        <f>IFERROR(_xlfn.XLOOKUP($B2354,'Ownership Metrics'!$A:$A,'Ownership Metrics'!$C:$C),"")</f>
        <v>1559</v>
      </c>
      <c r="O2354" s="29">
        <f>IFERROR(_xlfn.XLOOKUP($B2354,'Ownership Metrics'!$A:$A,'Ownership Metrics'!$D:$D),"")</f>
        <v>35.700000000000003</v>
      </c>
      <c r="P2354" s="29">
        <f>IFERROR(_xlfn.XLOOKUP($B2354,'Ownership Metrics'!$A:$A,'Ownership Metrics'!$E:$E),"")</f>
        <v>51.16</v>
      </c>
      <c r="Q2354" s="30">
        <f>IFERROR(_xlfn.XLOOKUP($B2354,'Ownership Metrics'!$A:$A,'Ownership Metrics'!$F:$F),"")</f>
        <v>16</v>
      </c>
      <c r="R2354" s="30">
        <f>IFERROR(_xlfn.XLOOKUP($B2354,'Ownership Metrics'!$A:$A,'Ownership Metrics'!$G:$G),"")</f>
        <v>29</v>
      </c>
      <c r="S2354" s="27" t="str">
        <f>IFERROR(_xlfn.XLOOKUP($B2354,'Ownership Metrics'!$A:$A,'Ownership Metrics'!$H:$H),"")</f>
        <v>Moderat</v>
      </c>
      <c r="T2354" s="27" t="str">
        <f>IFERROR(_xlfn.XLOOKUP($B2354,'Ownership Metrics'!$A:$A,'Ownership Metrics'!$I:$I),"")</f>
        <v>Sedang</v>
      </c>
      <c r="U2354" s="27">
        <f>IF(COUNTIFS($B$2:$B2354,$B2354,$D$2:$D2354,$D2354)=1,1,0)</f>
        <v>1</v>
      </c>
      <c r="V2354" s="27">
        <f t="shared" si="109"/>
        <v>35.700000000000003</v>
      </c>
      <c r="W2354" s="27">
        <f t="shared" si="110"/>
        <v>1</v>
      </c>
      <c r="X2354" s="27">
        <f t="shared" si="108"/>
        <v>35.699999764600001</v>
      </c>
    </row>
    <row r="2355" spans="1:24" x14ac:dyDescent="0.25">
      <c r="A2355" s="26">
        <v>46265</v>
      </c>
      <c r="B2355" s="27" t="s">
        <v>10457</v>
      </c>
      <c r="C2355" s="27" t="s">
        <v>2591</v>
      </c>
      <c r="D2355" s="27" t="s">
        <v>2595</v>
      </c>
      <c r="E2355" s="27" t="s">
        <v>22</v>
      </c>
      <c r="F2355" s="27" t="s">
        <v>23</v>
      </c>
      <c r="G2355" s="27"/>
      <c r="H2355" s="27" t="s">
        <v>24</v>
      </c>
      <c r="I2355" s="28">
        <v>119600000</v>
      </c>
      <c r="J2355" s="28">
        <v>0</v>
      </c>
      <c r="K2355" s="28">
        <v>119600000</v>
      </c>
      <c r="L2355" s="29">
        <v>4.6900000000000004</v>
      </c>
      <c r="M2355" s="29">
        <f>IFERROR(_xlfn.XLOOKUP($B2355,'Ownership Metrics'!$A:$A,'Ownership Metrics'!$B:$B),"")</f>
        <v>7.29</v>
      </c>
      <c r="N2355" s="28">
        <f>IFERROR(_xlfn.XLOOKUP($B2355,'Ownership Metrics'!$A:$A,'Ownership Metrics'!$C:$C),"")</f>
        <v>1559</v>
      </c>
      <c r="O2355" s="29">
        <f>IFERROR(_xlfn.XLOOKUP($B2355,'Ownership Metrics'!$A:$A,'Ownership Metrics'!$D:$D),"")</f>
        <v>35.700000000000003</v>
      </c>
      <c r="P2355" s="29">
        <f>IFERROR(_xlfn.XLOOKUP($B2355,'Ownership Metrics'!$A:$A,'Ownership Metrics'!$E:$E),"")</f>
        <v>51.16</v>
      </c>
      <c r="Q2355" s="30">
        <f>IFERROR(_xlfn.XLOOKUP($B2355,'Ownership Metrics'!$A:$A,'Ownership Metrics'!$F:$F),"")</f>
        <v>16</v>
      </c>
      <c r="R2355" s="30">
        <f>IFERROR(_xlfn.XLOOKUP($B2355,'Ownership Metrics'!$A:$A,'Ownership Metrics'!$G:$G),"")</f>
        <v>29</v>
      </c>
      <c r="S2355" s="27" t="str">
        <f>IFERROR(_xlfn.XLOOKUP($B2355,'Ownership Metrics'!$A:$A,'Ownership Metrics'!$H:$H),"")</f>
        <v>Moderat</v>
      </c>
      <c r="T2355" s="27" t="str">
        <f>IFERROR(_xlfn.XLOOKUP($B2355,'Ownership Metrics'!$A:$A,'Ownership Metrics'!$I:$I),"")</f>
        <v>Sedang</v>
      </c>
      <c r="U2355" s="27">
        <f>IF(COUNTIFS($B$2:$B2355,$B2355,$D$2:$D2355,$D2355)=1,1,0)</f>
        <v>1</v>
      </c>
      <c r="V2355" s="27">
        <f t="shared" si="109"/>
        <v>4.6900000000000004</v>
      </c>
      <c r="W2355" s="27">
        <f t="shared" si="110"/>
        <v>6</v>
      </c>
      <c r="X2355" s="27">
        <f t="shared" si="108"/>
        <v>4.6899997645000004</v>
      </c>
    </row>
    <row r="2356" spans="1:24" x14ac:dyDescent="0.25">
      <c r="A2356" s="26">
        <v>46265</v>
      </c>
      <c r="B2356" s="27" t="s">
        <v>10457</v>
      </c>
      <c r="C2356" s="27" t="s">
        <v>2591</v>
      </c>
      <c r="D2356" s="27" t="s">
        <v>2467</v>
      </c>
      <c r="E2356" s="27" t="s">
        <v>51</v>
      </c>
      <c r="F2356" s="27" t="s">
        <v>23</v>
      </c>
      <c r="G2356" s="27"/>
      <c r="H2356" s="27" t="s">
        <v>24</v>
      </c>
      <c r="I2356" s="28">
        <v>30815500</v>
      </c>
      <c r="J2356" s="28">
        <v>0</v>
      </c>
      <c r="K2356" s="28">
        <v>30815500</v>
      </c>
      <c r="L2356" s="29">
        <v>1.21</v>
      </c>
      <c r="M2356" s="29">
        <f>IFERROR(_xlfn.XLOOKUP($B2356,'Ownership Metrics'!$A:$A,'Ownership Metrics'!$B:$B),"")</f>
        <v>7.29</v>
      </c>
      <c r="N2356" s="28">
        <f>IFERROR(_xlfn.XLOOKUP($B2356,'Ownership Metrics'!$A:$A,'Ownership Metrics'!$C:$C),"")</f>
        <v>1559</v>
      </c>
      <c r="O2356" s="29">
        <f>IFERROR(_xlfn.XLOOKUP($B2356,'Ownership Metrics'!$A:$A,'Ownership Metrics'!$D:$D),"")</f>
        <v>35.700000000000003</v>
      </c>
      <c r="P2356" s="29">
        <f>IFERROR(_xlfn.XLOOKUP($B2356,'Ownership Metrics'!$A:$A,'Ownership Metrics'!$E:$E),"")</f>
        <v>51.16</v>
      </c>
      <c r="Q2356" s="30">
        <f>IFERROR(_xlfn.XLOOKUP($B2356,'Ownership Metrics'!$A:$A,'Ownership Metrics'!$F:$F),"")</f>
        <v>16</v>
      </c>
      <c r="R2356" s="30">
        <f>IFERROR(_xlfn.XLOOKUP($B2356,'Ownership Metrics'!$A:$A,'Ownership Metrics'!$G:$G),"")</f>
        <v>29</v>
      </c>
      <c r="S2356" s="27" t="str">
        <f>IFERROR(_xlfn.XLOOKUP($B2356,'Ownership Metrics'!$A:$A,'Ownership Metrics'!$H:$H),"")</f>
        <v>Moderat</v>
      </c>
      <c r="T2356" s="27" t="str">
        <f>IFERROR(_xlfn.XLOOKUP($B2356,'Ownership Metrics'!$A:$A,'Ownership Metrics'!$I:$I),"")</f>
        <v>Sedang</v>
      </c>
      <c r="U2356" s="27">
        <f>IF(COUNTIFS($B$2:$B2356,$B2356,$D$2:$D2356,$D2356)=1,1,0)</f>
        <v>1</v>
      </c>
      <c r="V2356" s="27">
        <f t="shared" si="109"/>
        <v>1.21</v>
      </c>
      <c r="W2356" s="27">
        <f t="shared" si="110"/>
        <v>15</v>
      </c>
      <c r="X2356" s="27">
        <f t="shared" si="108"/>
        <v>1.2099997644</v>
      </c>
    </row>
    <row r="2357" spans="1:24" x14ac:dyDescent="0.25">
      <c r="A2357" s="26">
        <v>46265</v>
      </c>
      <c r="B2357" s="27" t="s">
        <v>10457</v>
      </c>
      <c r="C2357" s="27" t="s">
        <v>2591</v>
      </c>
      <c r="D2357" s="27" t="s">
        <v>2596</v>
      </c>
      <c r="E2357" s="27" t="s">
        <v>22</v>
      </c>
      <c r="F2357" s="27" t="s">
        <v>23</v>
      </c>
      <c r="G2357" s="27"/>
      <c r="H2357" s="27" t="s">
        <v>24</v>
      </c>
      <c r="I2357" s="28">
        <v>65310800</v>
      </c>
      <c r="J2357" s="28">
        <v>0</v>
      </c>
      <c r="K2357" s="28">
        <v>65310800</v>
      </c>
      <c r="L2357" s="29">
        <v>2.56</v>
      </c>
      <c r="M2357" s="29">
        <f>IFERROR(_xlfn.XLOOKUP($B2357,'Ownership Metrics'!$A:$A,'Ownership Metrics'!$B:$B),"")</f>
        <v>7.29</v>
      </c>
      <c r="N2357" s="28">
        <f>IFERROR(_xlfn.XLOOKUP($B2357,'Ownership Metrics'!$A:$A,'Ownership Metrics'!$C:$C),"")</f>
        <v>1559</v>
      </c>
      <c r="O2357" s="29">
        <f>IFERROR(_xlfn.XLOOKUP($B2357,'Ownership Metrics'!$A:$A,'Ownership Metrics'!$D:$D),"")</f>
        <v>35.700000000000003</v>
      </c>
      <c r="P2357" s="29">
        <f>IFERROR(_xlfn.XLOOKUP($B2357,'Ownership Metrics'!$A:$A,'Ownership Metrics'!$E:$E),"")</f>
        <v>51.16</v>
      </c>
      <c r="Q2357" s="30">
        <f>IFERROR(_xlfn.XLOOKUP($B2357,'Ownership Metrics'!$A:$A,'Ownership Metrics'!$F:$F),"")</f>
        <v>16</v>
      </c>
      <c r="R2357" s="30">
        <f>IFERROR(_xlfn.XLOOKUP($B2357,'Ownership Metrics'!$A:$A,'Ownership Metrics'!$G:$G),"")</f>
        <v>29</v>
      </c>
      <c r="S2357" s="27" t="str">
        <f>IFERROR(_xlfn.XLOOKUP($B2357,'Ownership Metrics'!$A:$A,'Ownership Metrics'!$H:$H),"")</f>
        <v>Moderat</v>
      </c>
      <c r="T2357" s="27" t="str">
        <f>IFERROR(_xlfn.XLOOKUP($B2357,'Ownership Metrics'!$A:$A,'Ownership Metrics'!$I:$I),"")</f>
        <v>Sedang</v>
      </c>
      <c r="U2357" s="27">
        <f>IF(COUNTIFS($B$2:$B2357,$B2357,$D$2:$D2357,$D2357)=1,1,0)</f>
        <v>1</v>
      </c>
      <c r="V2357" s="27">
        <f t="shared" si="109"/>
        <v>2.56</v>
      </c>
      <c r="W2357" s="27">
        <f t="shared" si="110"/>
        <v>12</v>
      </c>
      <c r="X2357" s="27">
        <f t="shared" si="108"/>
        <v>2.5599997643000001</v>
      </c>
    </row>
    <row r="2358" spans="1:24" x14ac:dyDescent="0.25">
      <c r="A2358" s="26">
        <v>46265</v>
      </c>
      <c r="B2358" s="27" t="s">
        <v>10457</v>
      </c>
      <c r="C2358" s="27" t="s">
        <v>2591</v>
      </c>
      <c r="D2358" s="27" t="s">
        <v>1186</v>
      </c>
      <c r="E2358" s="27" t="s">
        <v>83</v>
      </c>
      <c r="F2358" s="27" t="s">
        <v>23</v>
      </c>
      <c r="G2358" s="27"/>
      <c r="H2358" s="27" t="s">
        <v>24</v>
      </c>
      <c r="I2358" s="28">
        <v>77826600</v>
      </c>
      <c r="J2358" s="28">
        <v>0</v>
      </c>
      <c r="K2358" s="28">
        <v>77826600</v>
      </c>
      <c r="L2358" s="29">
        <v>3.05</v>
      </c>
      <c r="M2358" s="29">
        <f>IFERROR(_xlfn.XLOOKUP($B2358,'Ownership Metrics'!$A:$A,'Ownership Metrics'!$B:$B),"")</f>
        <v>7.29</v>
      </c>
      <c r="N2358" s="28">
        <f>IFERROR(_xlfn.XLOOKUP($B2358,'Ownership Metrics'!$A:$A,'Ownership Metrics'!$C:$C),"")</f>
        <v>1559</v>
      </c>
      <c r="O2358" s="29">
        <f>IFERROR(_xlfn.XLOOKUP($B2358,'Ownership Metrics'!$A:$A,'Ownership Metrics'!$D:$D),"")</f>
        <v>35.700000000000003</v>
      </c>
      <c r="P2358" s="29">
        <f>IFERROR(_xlfn.XLOOKUP($B2358,'Ownership Metrics'!$A:$A,'Ownership Metrics'!$E:$E),"")</f>
        <v>51.16</v>
      </c>
      <c r="Q2358" s="30">
        <f>IFERROR(_xlfn.XLOOKUP($B2358,'Ownership Metrics'!$A:$A,'Ownership Metrics'!$F:$F),"")</f>
        <v>16</v>
      </c>
      <c r="R2358" s="30">
        <f>IFERROR(_xlfn.XLOOKUP($B2358,'Ownership Metrics'!$A:$A,'Ownership Metrics'!$G:$G),"")</f>
        <v>29</v>
      </c>
      <c r="S2358" s="27" t="str">
        <f>IFERROR(_xlfn.XLOOKUP($B2358,'Ownership Metrics'!$A:$A,'Ownership Metrics'!$H:$H),"")</f>
        <v>Moderat</v>
      </c>
      <c r="T2358" s="27" t="str">
        <f>IFERROR(_xlfn.XLOOKUP($B2358,'Ownership Metrics'!$A:$A,'Ownership Metrics'!$I:$I),"")</f>
        <v>Sedang</v>
      </c>
      <c r="U2358" s="27">
        <f>IF(COUNTIFS($B$2:$B2358,$B2358,$D$2:$D2358,$D2358)=1,1,0)</f>
        <v>1</v>
      </c>
      <c r="V2358" s="27">
        <f t="shared" si="109"/>
        <v>3.05</v>
      </c>
      <c r="W2358" s="27">
        <f t="shared" si="110"/>
        <v>10</v>
      </c>
      <c r="X2358" s="27">
        <f t="shared" si="108"/>
        <v>3.0499997641999999</v>
      </c>
    </row>
    <row r="2359" spans="1:24" x14ac:dyDescent="0.25">
      <c r="A2359" s="26">
        <v>46265</v>
      </c>
      <c r="B2359" s="27" t="s">
        <v>10457</v>
      </c>
      <c r="C2359" s="27" t="s">
        <v>2591</v>
      </c>
      <c r="D2359" s="27" t="s">
        <v>2597</v>
      </c>
      <c r="E2359" s="27" t="s">
        <v>22</v>
      </c>
      <c r="F2359" s="27" t="s">
        <v>23</v>
      </c>
      <c r="G2359" s="27"/>
      <c r="H2359" s="27" t="s">
        <v>24</v>
      </c>
      <c r="I2359" s="28">
        <v>145226000</v>
      </c>
      <c r="J2359" s="28">
        <v>0</v>
      </c>
      <c r="K2359" s="28">
        <v>145226000</v>
      </c>
      <c r="L2359" s="29">
        <v>5.7</v>
      </c>
      <c r="M2359" s="29">
        <f>IFERROR(_xlfn.XLOOKUP($B2359,'Ownership Metrics'!$A:$A,'Ownership Metrics'!$B:$B),"")</f>
        <v>7.29</v>
      </c>
      <c r="N2359" s="28">
        <f>IFERROR(_xlfn.XLOOKUP($B2359,'Ownership Metrics'!$A:$A,'Ownership Metrics'!$C:$C),"")</f>
        <v>1559</v>
      </c>
      <c r="O2359" s="29">
        <f>IFERROR(_xlfn.XLOOKUP($B2359,'Ownership Metrics'!$A:$A,'Ownership Metrics'!$D:$D),"")</f>
        <v>35.700000000000003</v>
      </c>
      <c r="P2359" s="29">
        <f>IFERROR(_xlfn.XLOOKUP($B2359,'Ownership Metrics'!$A:$A,'Ownership Metrics'!$E:$E),"")</f>
        <v>51.16</v>
      </c>
      <c r="Q2359" s="30">
        <f>IFERROR(_xlfn.XLOOKUP($B2359,'Ownership Metrics'!$A:$A,'Ownership Metrics'!$F:$F),"")</f>
        <v>16</v>
      </c>
      <c r="R2359" s="30">
        <f>IFERROR(_xlfn.XLOOKUP($B2359,'Ownership Metrics'!$A:$A,'Ownership Metrics'!$G:$G),"")</f>
        <v>29</v>
      </c>
      <c r="S2359" s="27" t="str">
        <f>IFERROR(_xlfn.XLOOKUP($B2359,'Ownership Metrics'!$A:$A,'Ownership Metrics'!$H:$H),"")</f>
        <v>Moderat</v>
      </c>
      <c r="T2359" s="27" t="str">
        <f>IFERROR(_xlfn.XLOOKUP($B2359,'Ownership Metrics'!$A:$A,'Ownership Metrics'!$I:$I),"")</f>
        <v>Sedang</v>
      </c>
      <c r="U2359" s="27">
        <f>IF(COUNTIFS($B$2:$B2359,$B2359,$D$2:$D2359,$D2359)=1,1,0)</f>
        <v>1</v>
      </c>
      <c r="V2359" s="27">
        <f t="shared" si="109"/>
        <v>5.7</v>
      </c>
      <c r="W2359" s="27">
        <f t="shared" si="110"/>
        <v>3</v>
      </c>
      <c r="X2359" s="27">
        <f t="shared" si="108"/>
        <v>5.6999997641000002</v>
      </c>
    </row>
    <row r="2360" spans="1:24" x14ac:dyDescent="0.25">
      <c r="A2360" s="26">
        <v>46265</v>
      </c>
      <c r="B2360" s="27" t="s">
        <v>10457</v>
      </c>
      <c r="C2360" s="27" t="s">
        <v>2591</v>
      </c>
      <c r="D2360" s="27" t="s">
        <v>2598</v>
      </c>
      <c r="E2360" s="27" t="s">
        <v>22</v>
      </c>
      <c r="F2360" s="27" t="s">
        <v>23</v>
      </c>
      <c r="G2360" s="27"/>
      <c r="H2360" s="27" t="s">
        <v>24</v>
      </c>
      <c r="I2360" s="28">
        <v>68806100</v>
      </c>
      <c r="J2360" s="28">
        <v>0</v>
      </c>
      <c r="K2360" s="28">
        <v>68806100</v>
      </c>
      <c r="L2360" s="29">
        <v>2.7</v>
      </c>
      <c r="M2360" s="29">
        <f>IFERROR(_xlfn.XLOOKUP($B2360,'Ownership Metrics'!$A:$A,'Ownership Metrics'!$B:$B),"")</f>
        <v>7.29</v>
      </c>
      <c r="N2360" s="28">
        <f>IFERROR(_xlfn.XLOOKUP($B2360,'Ownership Metrics'!$A:$A,'Ownership Metrics'!$C:$C),"")</f>
        <v>1559</v>
      </c>
      <c r="O2360" s="29">
        <f>IFERROR(_xlfn.XLOOKUP($B2360,'Ownership Metrics'!$A:$A,'Ownership Metrics'!$D:$D),"")</f>
        <v>35.700000000000003</v>
      </c>
      <c r="P2360" s="29">
        <f>IFERROR(_xlfn.XLOOKUP($B2360,'Ownership Metrics'!$A:$A,'Ownership Metrics'!$E:$E),"")</f>
        <v>51.16</v>
      </c>
      <c r="Q2360" s="30">
        <f>IFERROR(_xlfn.XLOOKUP($B2360,'Ownership Metrics'!$A:$A,'Ownership Metrics'!$F:$F),"")</f>
        <v>16</v>
      </c>
      <c r="R2360" s="30">
        <f>IFERROR(_xlfn.XLOOKUP($B2360,'Ownership Metrics'!$A:$A,'Ownership Metrics'!$G:$G),"")</f>
        <v>29</v>
      </c>
      <c r="S2360" s="27" t="str">
        <f>IFERROR(_xlfn.XLOOKUP($B2360,'Ownership Metrics'!$A:$A,'Ownership Metrics'!$H:$H),"")</f>
        <v>Moderat</v>
      </c>
      <c r="T2360" s="27" t="str">
        <f>IFERROR(_xlfn.XLOOKUP($B2360,'Ownership Metrics'!$A:$A,'Ownership Metrics'!$I:$I),"")</f>
        <v>Sedang</v>
      </c>
      <c r="U2360" s="27">
        <f>IF(COUNTIFS($B$2:$B2360,$B2360,$D$2:$D2360,$D2360)=1,1,0)</f>
        <v>1</v>
      </c>
      <c r="V2360" s="27">
        <f t="shared" si="109"/>
        <v>2.7</v>
      </c>
      <c r="W2360" s="27">
        <f t="shared" si="110"/>
        <v>11</v>
      </c>
      <c r="X2360" s="27">
        <f t="shared" si="108"/>
        <v>2.6999997640000002</v>
      </c>
    </row>
    <row r="2361" spans="1:24" x14ac:dyDescent="0.25">
      <c r="A2361" s="26">
        <v>46265</v>
      </c>
      <c r="B2361" s="27" t="s">
        <v>10457</v>
      </c>
      <c r="C2361" s="27" t="s">
        <v>2591</v>
      </c>
      <c r="D2361" s="27" t="s">
        <v>1188</v>
      </c>
      <c r="E2361" s="27" t="s">
        <v>83</v>
      </c>
      <c r="F2361" s="27" t="s">
        <v>23</v>
      </c>
      <c r="G2361" s="27"/>
      <c r="H2361" s="27" t="s">
        <v>24</v>
      </c>
      <c r="I2361" s="28">
        <v>123412500</v>
      </c>
      <c r="J2361" s="28">
        <v>0</v>
      </c>
      <c r="K2361" s="28">
        <v>123412500</v>
      </c>
      <c r="L2361" s="29">
        <v>4.84</v>
      </c>
      <c r="M2361" s="29">
        <f>IFERROR(_xlfn.XLOOKUP($B2361,'Ownership Metrics'!$A:$A,'Ownership Metrics'!$B:$B),"")</f>
        <v>7.29</v>
      </c>
      <c r="N2361" s="28">
        <f>IFERROR(_xlfn.XLOOKUP($B2361,'Ownership Metrics'!$A:$A,'Ownership Metrics'!$C:$C),"")</f>
        <v>1559</v>
      </c>
      <c r="O2361" s="29">
        <f>IFERROR(_xlfn.XLOOKUP($B2361,'Ownership Metrics'!$A:$A,'Ownership Metrics'!$D:$D),"")</f>
        <v>35.700000000000003</v>
      </c>
      <c r="P2361" s="29">
        <f>IFERROR(_xlfn.XLOOKUP($B2361,'Ownership Metrics'!$A:$A,'Ownership Metrics'!$E:$E),"")</f>
        <v>51.16</v>
      </c>
      <c r="Q2361" s="30">
        <f>IFERROR(_xlfn.XLOOKUP($B2361,'Ownership Metrics'!$A:$A,'Ownership Metrics'!$F:$F),"")</f>
        <v>16</v>
      </c>
      <c r="R2361" s="30">
        <f>IFERROR(_xlfn.XLOOKUP($B2361,'Ownership Metrics'!$A:$A,'Ownership Metrics'!$G:$G),"")</f>
        <v>29</v>
      </c>
      <c r="S2361" s="27" t="str">
        <f>IFERROR(_xlfn.XLOOKUP($B2361,'Ownership Metrics'!$A:$A,'Ownership Metrics'!$H:$H),"")</f>
        <v>Moderat</v>
      </c>
      <c r="T2361" s="27" t="str">
        <f>IFERROR(_xlfn.XLOOKUP($B2361,'Ownership Metrics'!$A:$A,'Ownership Metrics'!$I:$I),"")</f>
        <v>Sedang</v>
      </c>
      <c r="U2361" s="27">
        <f>IF(COUNTIFS($B$2:$B2361,$B2361,$D$2:$D2361,$D2361)=1,1,0)</f>
        <v>1</v>
      </c>
      <c r="V2361" s="27">
        <f t="shared" si="109"/>
        <v>4.84</v>
      </c>
      <c r="W2361" s="27">
        <f t="shared" si="110"/>
        <v>5</v>
      </c>
      <c r="X2361" s="27">
        <f t="shared" si="108"/>
        <v>4.8399997638999999</v>
      </c>
    </row>
    <row r="2362" spans="1:24" x14ac:dyDescent="0.25">
      <c r="A2362" s="26">
        <v>46265</v>
      </c>
      <c r="B2362" s="27" t="s">
        <v>10457</v>
      </c>
      <c r="C2362" s="27" t="s">
        <v>2591</v>
      </c>
      <c r="D2362" s="27" t="s">
        <v>2165</v>
      </c>
      <c r="E2362" s="27" t="s">
        <v>22</v>
      </c>
      <c r="F2362" s="27" t="s">
        <v>32</v>
      </c>
      <c r="G2362" s="27"/>
      <c r="H2362" s="27" t="s">
        <v>2166</v>
      </c>
      <c r="I2362" s="28">
        <v>94592500</v>
      </c>
      <c r="J2362" s="28">
        <v>0</v>
      </c>
      <c r="K2362" s="28">
        <v>94592500</v>
      </c>
      <c r="L2362" s="29">
        <v>3.71</v>
      </c>
      <c r="M2362" s="29">
        <f>IFERROR(_xlfn.XLOOKUP($B2362,'Ownership Metrics'!$A:$A,'Ownership Metrics'!$B:$B),"")</f>
        <v>7.29</v>
      </c>
      <c r="N2362" s="28">
        <f>IFERROR(_xlfn.XLOOKUP($B2362,'Ownership Metrics'!$A:$A,'Ownership Metrics'!$C:$C),"")</f>
        <v>1559</v>
      </c>
      <c r="O2362" s="29">
        <f>IFERROR(_xlfn.XLOOKUP($B2362,'Ownership Metrics'!$A:$A,'Ownership Metrics'!$D:$D),"")</f>
        <v>35.700000000000003</v>
      </c>
      <c r="P2362" s="29">
        <f>IFERROR(_xlfn.XLOOKUP($B2362,'Ownership Metrics'!$A:$A,'Ownership Metrics'!$E:$E),"")</f>
        <v>51.16</v>
      </c>
      <c r="Q2362" s="30">
        <f>IFERROR(_xlfn.XLOOKUP($B2362,'Ownership Metrics'!$A:$A,'Ownership Metrics'!$F:$F),"")</f>
        <v>16</v>
      </c>
      <c r="R2362" s="30">
        <f>IFERROR(_xlfn.XLOOKUP($B2362,'Ownership Metrics'!$A:$A,'Ownership Metrics'!$G:$G),"")</f>
        <v>29</v>
      </c>
      <c r="S2362" s="27" t="str">
        <f>IFERROR(_xlfn.XLOOKUP($B2362,'Ownership Metrics'!$A:$A,'Ownership Metrics'!$H:$H),"")</f>
        <v>Moderat</v>
      </c>
      <c r="T2362" s="27" t="str">
        <f>IFERROR(_xlfn.XLOOKUP($B2362,'Ownership Metrics'!$A:$A,'Ownership Metrics'!$I:$I),"")</f>
        <v>Sedang</v>
      </c>
      <c r="U2362" s="27">
        <f>IF(COUNTIFS($B$2:$B2362,$B2362,$D$2:$D2362,$D2362)=1,1,0)</f>
        <v>1</v>
      </c>
      <c r="V2362" s="27">
        <f t="shared" si="109"/>
        <v>3.71</v>
      </c>
      <c r="W2362" s="27">
        <f t="shared" si="110"/>
        <v>9</v>
      </c>
      <c r="X2362" s="27">
        <f t="shared" si="108"/>
        <v>3.7099997638</v>
      </c>
    </row>
    <row r="2363" spans="1:24" x14ac:dyDescent="0.25">
      <c r="A2363" s="26">
        <v>46265</v>
      </c>
      <c r="B2363" s="27" t="s">
        <v>10457</v>
      </c>
      <c r="C2363" s="27" t="s">
        <v>2591</v>
      </c>
      <c r="D2363" s="27" t="s">
        <v>2599</v>
      </c>
      <c r="E2363" s="27" t="s">
        <v>35</v>
      </c>
      <c r="F2363" s="27" t="s">
        <v>23</v>
      </c>
      <c r="G2363" s="27" t="s">
        <v>36</v>
      </c>
      <c r="H2363" s="27" t="s">
        <v>24</v>
      </c>
      <c r="I2363" s="28">
        <v>112000000</v>
      </c>
      <c r="J2363" s="28">
        <v>0</v>
      </c>
      <c r="K2363" s="28">
        <v>112000000</v>
      </c>
      <c r="L2363" s="29">
        <v>4.3899999999999997</v>
      </c>
      <c r="M2363" s="29">
        <f>IFERROR(_xlfn.XLOOKUP($B2363,'Ownership Metrics'!$A:$A,'Ownership Metrics'!$B:$B),"")</f>
        <v>7.29</v>
      </c>
      <c r="N2363" s="28">
        <f>IFERROR(_xlfn.XLOOKUP($B2363,'Ownership Metrics'!$A:$A,'Ownership Metrics'!$C:$C),"")</f>
        <v>1559</v>
      </c>
      <c r="O2363" s="29">
        <f>IFERROR(_xlfn.XLOOKUP($B2363,'Ownership Metrics'!$A:$A,'Ownership Metrics'!$D:$D),"")</f>
        <v>35.700000000000003</v>
      </c>
      <c r="P2363" s="29">
        <f>IFERROR(_xlfn.XLOOKUP($B2363,'Ownership Metrics'!$A:$A,'Ownership Metrics'!$E:$E),"")</f>
        <v>51.16</v>
      </c>
      <c r="Q2363" s="30">
        <f>IFERROR(_xlfn.XLOOKUP($B2363,'Ownership Metrics'!$A:$A,'Ownership Metrics'!$F:$F),"")</f>
        <v>16</v>
      </c>
      <c r="R2363" s="30">
        <f>IFERROR(_xlfn.XLOOKUP($B2363,'Ownership Metrics'!$A:$A,'Ownership Metrics'!$G:$G),"")</f>
        <v>29</v>
      </c>
      <c r="S2363" s="27" t="str">
        <f>IFERROR(_xlfn.XLOOKUP($B2363,'Ownership Metrics'!$A:$A,'Ownership Metrics'!$H:$H),"")</f>
        <v>Moderat</v>
      </c>
      <c r="T2363" s="27" t="str">
        <f>IFERROR(_xlfn.XLOOKUP($B2363,'Ownership Metrics'!$A:$A,'Ownership Metrics'!$I:$I),"")</f>
        <v>Sedang</v>
      </c>
      <c r="U2363" s="27">
        <f>IF(COUNTIFS($B$2:$B2363,$B2363,$D$2:$D2363,$D2363)=1,1,0)</f>
        <v>1</v>
      </c>
      <c r="V2363" s="27">
        <f t="shared" si="109"/>
        <v>4.3899999999999997</v>
      </c>
      <c r="W2363" s="27">
        <f t="shared" si="110"/>
        <v>7</v>
      </c>
      <c r="X2363" s="27">
        <f t="shared" si="108"/>
        <v>4.3899997636999997</v>
      </c>
    </row>
    <row r="2364" spans="1:24" x14ac:dyDescent="0.25">
      <c r="A2364" s="26">
        <v>46265</v>
      </c>
      <c r="B2364" s="27" t="s">
        <v>10457</v>
      </c>
      <c r="C2364" s="27" t="s">
        <v>2591</v>
      </c>
      <c r="D2364" s="27" t="s">
        <v>1682</v>
      </c>
      <c r="E2364" s="27" t="s">
        <v>67</v>
      </c>
      <c r="F2364" s="27" t="s">
        <v>23</v>
      </c>
      <c r="G2364" s="27"/>
      <c r="H2364" s="27" t="s">
        <v>24</v>
      </c>
      <c r="I2364" s="28">
        <v>60010000</v>
      </c>
      <c r="J2364" s="28">
        <v>0</v>
      </c>
      <c r="K2364" s="28">
        <v>60010000</v>
      </c>
      <c r="L2364" s="29">
        <v>2.35</v>
      </c>
      <c r="M2364" s="29">
        <f>IFERROR(_xlfn.XLOOKUP($B2364,'Ownership Metrics'!$A:$A,'Ownership Metrics'!$B:$B),"")</f>
        <v>7.29</v>
      </c>
      <c r="N2364" s="28">
        <f>IFERROR(_xlfn.XLOOKUP($B2364,'Ownership Metrics'!$A:$A,'Ownership Metrics'!$C:$C),"")</f>
        <v>1559</v>
      </c>
      <c r="O2364" s="29">
        <f>IFERROR(_xlfn.XLOOKUP($B2364,'Ownership Metrics'!$A:$A,'Ownership Metrics'!$D:$D),"")</f>
        <v>35.700000000000003</v>
      </c>
      <c r="P2364" s="29">
        <f>IFERROR(_xlfn.XLOOKUP($B2364,'Ownership Metrics'!$A:$A,'Ownership Metrics'!$E:$E),"")</f>
        <v>51.16</v>
      </c>
      <c r="Q2364" s="30">
        <f>IFERROR(_xlfn.XLOOKUP($B2364,'Ownership Metrics'!$A:$A,'Ownership Metrics'!$F:$F),"")</f>
        <v>16</v>
      </c>
      <c r="R2364" s="30">
        <f>IFERROR(_xlfn.XLOOKUP($B2364,'Ownership Metrics'!$A:$A,'Ownership Metrics'!$G:$G),"")</f>
        <v>29</v>
      </c>
      <c r="S2364" s="27" t="str">
        <f>IFERROR(_xlfn.XLOOKUP($B2364,'Ownership Metrics'!$A:$A,'Ownership Metrics'!$H:$H),"")</f>
        <v>Moderat</v>
      </c>
      <c r="T2364" s="27" t="str">
        <f>IFERROR(_xlfn.XLOOKUP($B2364,'Ownership Metrics'!$A:$A,'Ownership Metrics'!$I:$I),"")</f>
        <v>Sedang</v>
      </c>
      <c r="U2364" s="27">
        <f>IF(COUNTIFS($B$2:$B2364,$B2364,$D$2:$D2364,$D2364)=1,1,0)</f>
        <v>1</v>
      </c>
      <c r="V2364" s="27">
        <f t="shared" si="109"/>
        <v>2.35</v>
      </c>
      <c r="W2364" s="27">
        <f t="shared" si="110"/>
        <v>13</v>
      </c>
      <c r="X2364" s="27">
        <f t="shared" si="108"/>
        <v>2.3499997636000001</v>
      </c>
    </row>
    <row r="2365" spans="1:24" x14ac:dyDescent="0.25">
      <c r="A2365" s="26">
        <v>46265</v>
      </c>
      <c r="B2365" s="27" t="s">
        <v>10458</v>
      </c>
      <c r="C2365" s="27" t="s">
        <v>2601</v>
      </c>
      <c r="D2365" s="27" t="s">
        <v>2602</v>
      </c>
      <c r="E2365" s="27" t="s">
        <v>22</v>
      </c>
      <c r="F2365" s="27" t="s">
        <v>23</v>
      </c>
      <c r="G2365" s="27"/>
      <c r="H2365" s="27" t="s">
        <v>24</v>
      </c>
      <c r="I2365" s="28">
        <v>0</v>
      </c>
      <c r="J2365" s="28">
        <v>848722195</v>
      </c>
      <c r="K2365" s="28">
        <v>848722195</v>
      </c>
      <c r="L2365" s="29">
        <v>4.66</v>
      </c>
      <c r="M2365" s="29">
        <f>IFERROR(_xlfn.XLOOKUP($B2365,'Ownership Metrics'!$A:$A,'Ownership Metrics'!$B:$B),"")</f>
        <v>15.58</v>
      </c>
      <c r="N2365" s="28">
        <f>IFERROR(_xlfn.XLOOKUP($B2365,'Ownership Metrics'!$A:$A,'Ownership Metrics'!$C:$C),"")</f>
        <v>1899</v>
      </c>
      <c r="O2365" s="29">
        <f>IFERROR(_xlfn.XLOOKUP($B2365,'Ownership Metrics'!$A:$A,'Ownership Metrics'!$D:$D),"")</f>
        <v>34.69</v>
      </c>
      <c r="P2365" s="29">
        <f>IFERROR(_xlfn.XLOOKUP($B2365,'Ownership Metrics'!$A:$A,'Ownership Metrics'!$E:$E),"")</f>
        <v>64.7</v>
      </c>
      <c r="Q2365" s="30">
        <f>IFERROR(_xlfn.XLOOKUP($B2365,'Ownership Metrics'!$A:$A,'Ownership Metrics'!$F:$F),"")</f>
        <v>10</v>
      </c>
      <c r="R2365" s="30">
        <f>IFERROR(_xlfn.XLOOKUP($B2365,'Ownership Metrics'!$A:$A,'Ownership Metrics'!$G:$G),"")</f>
        <v>42</v>
      </c>
      <c r="S2365" s="27" t="str">
        <f>IFERROR(_xlfn.XLOOKUP($B2365,'Ownership Metrics'!$A:$A,'Ownership Metrics'!$H:$H),"")</f>
        <v>Oligopoli</v>
      </c>
      <c r="T2365" s="27" t="str">
        <f>IFERROR(_xlfn.XLOOKUP($B2365,'Ownership Metrics'!$A:$A,'Ownership Metrics'!$I:$I),"")</f>
        <v>Sedang</v>
      </c>
      <c r="U2365" s="27">
        <f>IF(COUNTIFS($B$2:$B2365,$B2365,$D$2:$D2365,$D2365)=1,1,0)</f>
        <v>1</v>
      </c>
      <c r="V2365" s="27">
        <f t="shared" si="109"/>
        <v>4.66</v>
      </c>
      <c r="W2365" s="27">
        <f t="shared" si="110"/>
        <v>4</v>
      </c>
      <c r="X2365" s="27">
        <f t="shared" si="108"/>
        <v>4.6599997635000001</v>
      </c>
    </row>
    <row r="2366" spans="1:24" x14ac:dyDescent="0.25">
      <c r="A2366" s="26">
        <v>46265</v>
      </c>
      <c r="B2366" s="27" t="s">
        <v>10458</v>
      </c>
      <c r="C2366" s="27" t="s">
        <v>2601</v>
      </c>
      <c r="D2366" s="27" t="s">
        <v>2603</v>
      </c>
      <c r="E2366" s="27" t="s">
        <v>22</v>
      </c>
      <c r="F2366" s="27" t="s">
        <v>23</v>
      </c>
      <c r="G2366" s="27"/>
      <c r="H2366" s="27" t="s">
        <v>24</v>
      </c>
      <c r="I2366" s="28">
        <v>2626599501</v>
      </c>
      <c r="J2366" s="28">
        <v>1844665057</v>
      </c>
      <c r="K2366" s="28">
        <v>4471264558</v>
      </c>
      <c r="L2366" s="29">
        <v>24.57</v>
      </c>
      <c r="M2366" s="29">
        <f>IFERROR(_xlfn.XLOOKUP($B2366,'Ownership Metrics'!$A:$A,'Ownership Metrics'!$B:$B),"")</f>
        <v>15.58</v>
      </c>
      <c r="N2366" s="28">
        <f>IFERROR(_xlfn.XLOOKUP($B2366,'Ownership Metrics'!$A:$A,'Ownership Metrics'!$C:$C),"")</f>
        <v>1899</v>
      </c>
      <c r="O2366" s="29">
        <f>IFERROR(_xlfn.XLOOKUP($B2366,'Ownership Metrics'!$A:$A,'Ownership Metrics'!$D:$D),"")</f>
        <v>34.69</v>
      </c>
      <c r="P2366" s="29">
        <f>IFERROR(_xlfn.XLOOKUP($B2366,'Ownership Metrics'!$A:$A,'Ownership Metrics'!$E:$E),"")</f>
        <v>64.7</v>
      </c>
      <c r="Q2366" s="30">
        <f>IFERROR(_xlfn.XLOOKUP($B2366,'Ownership Metrics'!$A:$A,'Ownership Metrics'!$F:$F),"")</f>
        <v>10</v>
      </c>
      <c r="R2366" s="30">
        <f>IFERROR(_xlfn.XLOOKUP($B2366,'Ownership Metrics'!$A:$A,'Ownership Metrics'!$G:$G),"")</f>
        <v>42</v>
      </c>
      <c r="S2366" s="27" t="str">
        <f>IFERROR(_xlfn.XLOOKUP($B2366,'Ownership Metrics'!$A:$A,'Ownership Metrics'!$H:$H),"")</f>
        <v>Oligopoli</v>
      </c>
      <c r="T2366" s="27" t="str">
        <f>IFERROR(_xlfn.XLOOKUP($B2366,'Ownership Metrics'!$A:$A,'Ownership Metrics'!$I:$I),"")</f>
        <v>Sedang</v>
      </c>
      <c r="U2366" s="27">
        <f>IF(COUNTIFS($B$2:$B2366,$B2366,$D$2:$D2366,$D2366)=1,1,0)</f>
        <v>1</v>
      </c>
      <c r="V2366" s="27">
        <f t="shared" si="109"/>
        <v>24.57</v>
      </c>
      <c r="W2366" s="27">
        <f t="shared" si="110"/>
        <v>2</v>
      </c>
      <c r="X2366" s="27">
        <f t="shared" si="108"/>
        <v>24.569999763400002</v>
      </c>
    </row>
    <row r="2367" spans="1:24" x14ac:dyDescent="0.25">
      <c r="A2367" s="26">
        <v>46265</v>
      </c>
      <c r="B2367" s="27" t="s">
        <v>10458</v>
      </c>
      <c r="C2367" s="27" t="s">
        <v>2601</v>
      </c>
      <c r="D2367" s="27" t="s">
        <v>2604</v>
      </c>
      <c r="E2367" s="27" t="s">
        <v>22</v>
      </c>
      <c r="F2367" s="27" t="s">
        <v>23</v>
      </c>
      <c r="G2367" s="27"/>
      <c r="H2367" s="27" t="s">
        <v>24</v>
      </c>
      <c r="I2367" s="28">
        <v>475082308</v>
      </c>
      <c r="J2367" s="28">
        <v>538336</v>
      </c>
      <c r="K2367" s="28">
        <v>475620644</v>
      </c>
      <c r="L2367" s="29">
        <v>2.61</v>
      </c>
      <c r="M2367" s="29">
        <f>IFERROR(_xlfn.XLOOKUP($B2367,'Ownership Metrics'!$A:$A,'Ownership Metrics'!$B:$B),"")</f>
        <v>15.58</v>
      </c>
      <c r="N2367" s="28">
        <f>IFERROR(_xlfn.XLOOKUP($B2367,'Ownership Metrics'!$A:$A,'Ownership Metrics'!$C:$C),"")</f>
        <v>1899</v>
      </c>
      <c r="O2367" s="29">
        <f>IFERROR(_xlfn.XLOOKUP($B2367,'Ownership Metrics'!$A:$A,'Ownership Metrics'!$D:$D),"")</f>
        <v>34.69</v>
      </c>
      <c r="P2367" s="29">
        <f>IFERROR(_xlfn.XLOOKUP($B2367,'Ownership Metrics'!$A:$A,'Ownership Metrics'!$E:$E),"")</f>
        <v>64.7</v>
      </c>
      <c r="Q2367" s="30">
        <f>IFERROR(_xlfn.XLOOKUP($B2367,'Ownership Metrics'!$A:$A,'Ownership Metrics'!$F:$F),"")</f>
        <v>10</v>
      </c>
      <c r="R2367" s="30">
        <f>IFERROR(_xlfn.XLOOKUP($B2367,'Ownership Metrics'!$A:$A,'Ownership Metrics'!$G:$G),"")</f>
        <v>42</v>
      </c>
      <c r="S2367" s="27" t="str">
        <f>IFERROR(_xlfn.XLOOKUP($B2367,'Ownership Metrics'!$A:$A,'Ownership Metrics'!$H:$H),"")</f>
        <v>Oligopoli</v>
      </c>
      <c r="T2367" s="27" t="str">
        <f>IFERROR(_xlfn.XLOOKUP($B2367,'Ownership Metrics'!$A:$A,'Ownership Metrics'!$I:$I),"")</f>
        <v>Sedang</v>
      </c>
      <c r="U2367" s="27">
        <f>IF(COUNTIFS($B$2:$B2367,$B2367,$D$2:$D2367,$D2367)=1,1,0)</f>
        <v>1</v>
      </c>
      <c r="V2367" s="27">
        <f t="shared" si="109"/>
        <v>2.61</v>
      </c>
      <c r="W2367" s="27">
        <f t="shared" si="110"/>
        <v>8</v>
      </c>
      <c r="X2367" s="27">
        <f t="shared" si="108"/>
        <v>2.6099997632999998</v>
      </c>
    </row>
    <row r="2368" spans="1:24" x14ac:dyDescent="0.25">
      <c r="A2368" s="26">
        <v>46265</v>
      </c>
      <c r="B2368" s="27" t="s">
        <v>10458</v>
      </c>
      <c r="C2368" s="27" t="s">
        <v>2601</v>
      </c>
      <c r="D2368" s="27" t="s">
        <v>2605</v>
      </c>
      <c r="E2368" s="27" t="s">
        <v>22</v>
      </c>
      <c r="F2368" s="27" t="s">
        <v>23</v>
      </c>
      <c r="G2368" s="27"/>
      <c r="H2368" s="27" t="s">
        <v>24</v>
      </c>
      <c r="I2368" s="28">
        <v>0</v>
      </c>
      <c r="J2368" s="28">
        <v>518109471</v>
      </c>
      <c r="K2368" s="28">
        <v>518109471</v>
      </c>
      <c r="L2368" s="29">
        <v>2.85</v>
      </c>
      <c r="M2368" s="29">
        <f>IFERROR(_xlfn.XLOOKUP($B2368,'Ownership Metrics'!$A:$A,'Ownership Metrics'!$B:$B),"")</f>
        <v>15.58</v>
      </c>
      <c r="N2368" s="28">
        <f>IFERROR(_xlfn.XLOOKUP($B2368,'Ownership Metrics'!$A:$A,'Ownership Metrics'!$C:$C),"")</f>
        <v>1899</v>
      </c>
      <c r="O2368" s="29">
        <f>IFERROR(_xlfn.XLOOKUP($B2368,'Ownership Metrics'!$A:$A,'Ownership Metrics'!$D:$D),"")</f>
        <v>34.69</v>
      </c>
      <c r="P2368" s="29">
        <f>IFERROR(_xlfn.XLOOKUP($B2368,'Ownership Metrics'!$A:$A,'Ownership Metrics'!$E:$E),"")</f>
        <v>64.7</v>
      </c>
      <c r="Q2368" s="30">
        <f>IFERROR(_xlfn.XLOOKUP($B2368,'Ownership Metrics'!$A:$A,'Ownership Metrics'!$F:$F),"")</f>
        <v>10</v>
      </c>
      <c r="R2368" s="30">
        <f>IFERROR(_xlfn.XLOOKUP($B2368,'Ownership Metrics'!$A:$A,'Ownership Metrics'!$G:$G),"")</f>
        <v>42</v>
      </c>
      <c r="S2368" s="27" t="str">
        <f>IFERROR(_xlfn.XLOOKUP($B2368,'Ownership Metrics'!$A:$A,'Ownership Metrics'!$H:$H),"")</f>
        <v>Oligopoli</v>
      </c>
      <c r="T2368" s="27" t="str">
        <f>IFERROR(_xlfn.XLOOKUP($B2368,'Ownership Metrics'!$A:$A,'Ownership Metrics'!$I:$I),"")</f>
        <v>Sedang</v>
      </c>
      <c r="U2368" s="27">
        <f>IF(COUNTIFS($B$2:$B2368,$B2368,$D$2:$D2368,$D2368)=1,1,0)</f>
        <v>1</v>
      </c>
      <c r="V2368" s="27">
        <f t="shared" si="109"/>
        <v>2.85</v>
      </c>
      <c r="W2368" s="27">
        <f t="shared" si="110"/>
        <v>6</v>
      </c>
      <c r="X2368" s="27">
        <f t="shared" si="108"/>
        <v>2.8499997632</v>
      </c>
    </row>
    <row r="2369" spans="1:24" x14ac:dyDescent="0.25">
      <c r="A2369" s="26">
        <v>46265</v>
      </c>
      <c r="B2369" s="27" t="s">
        <v>10458</v>
      </c>
      <c r="C2369" s="27" t="s">
        <v>2601</v>
      </c>
      <c r="D2369" s="27" t="s">
        <v>1003</v>
      </c>
      <c r="E2369" s="27" t="s">
        <v>26</v>
      </c>
      <c r="F2369" s="27" t="s">
        <v>32</v>
      </c>
      <c r="G2369" s="27"/>
      <c r="H2369" s="27" t="s">
        <v>64</v>
      </c>
      <c r="I2369" s="28">
        <v>455838214</v>
      </c>
      <c r="J2369" s="28">
        <v>0</v>
      </c>
      <c r="K2369" s="28">
        <v>455838214</v>
      </c>
      <c r="L2369" s="29">
        <v>2.5</v>
      </c>
      <c r="M2369" s="29">
        <f>IFERROR(_xlfn.XLOOKUP($B2369,'Ownership Metrics'!$A:$A,'Ownership Metrics'!$B:$B),"")</f>
        <v>15.58</v>
      </c>
      <c r="N2369" s="28">
        <f>IFERROR(_xlfn.XLOOKUP($B2369,'Ownership Metrics'!$A:$A,'Ownership Metrics'!$C:$C),"")</f>
        <v>1899</v>
      </c>
      <c r="O2369" s="29">
        <f>IFERROR(_xlfn.XLOOKUP($B2369,'Ownership Metrics'!$A:$A,'Ownership Metrics'!$D:$D),"")</f>
        <v>34.69</v>
      </c>
      <c r="P2369" s="29">
        <f>IFERROR(_xlfn.XLOOKUP($B2369,'Ownership Metrics'!$A:$A,'Ownership Metrics'!$E:$E),"")</f>
        <v>64.7</v>
      </c>
      <c r="Q2369" s="30">
        <f>IFERROR(_xlfn.XLOOKUP($B2369,'Ownership Metrics'!$A:$A,'Ownership Metrics'!$F:$F),"")</f>
        <v>10</v>
      </c>
      <c r="R2369" s="30">
        <f>IFERROR(_xlfn.XLOOKUP($B2369,'Ownership Metrics'!$A:$A,'Ownership Metrics'!$G:$G),"")</f>
        <v>42</v>
      </c>
      <c r="S2369" s="27" t="str">
        <f>IFERROR(_xlfn.XLOOKUP($B2369,'Ownership Metrics'!$A:$A,'Ownership Metrics'!$H:$H),"")</f>
        <v>Oligopoli</v>
      </c>
      <c r="T2369" s="27" t="str">
        <f>IFERROR(_xlfn.XLOOKUP($B2369,'Ownership Metrics'!$A:$A,'Ownership Metrics'!$I:$I),"")</f>
        <v>Sedang</v>
      </c>
      <c r="U2369" s="27">
        <f>IF(COUNTIFS($B$2:$B2369,$B2369,$D$2:$D2369,$D2369)=1,1,0)</f>
        <v>1</v>
      </c>
      <c r="V2369" s="27">
        <f t="shared" si="109"/>
        <v>2.5</v>
      </c>
      <c r="W2369" s="27">
        <f t="shared" si="110"/>
        <v>9</v>
      </c>
      <c r="X2369" s="27">
        <f t="shared" si="108"/>
        <v>2.4999997630999999</v>
      </c>
    </row>
    <row r="2370" spans="1:24" x14ac:dyDescent="0.25">
      <c r="A2370" s="26">
        <v>46265</v>
      </c>
      <c r="B2370" s="27" t="s">
        <v>10458</v>
      </c>
      <c r="C2370" s="27" t="s">
        <v>2601</v>
      </c>
      <c r="D2370" s="27" t="s">
        <v>2606</v>
      </c>
      <c r="E2370" s="27" t="s">
        <v>83</v>
      </c>
      <c r="F2370" s="27" t="s">
        <v>32</v>
      </c>
      <c r="G2370" s="27"/>
      <c r="H2370" s="27" t="s">
        <v>128</v>
      </c>
      <c r="I2370" s="28">
        <v>594285700</v>
      </c>
      <c r="J2370" s="28">
        <v>0</v>
      </c>
      <c r="K2370" s="28">
        <v>594285700</v>
      </c>
      <c r="L2370" s="29">
        <v>3.27</v>
      </c>
      <c r="M2370" s="29">
        <f>IFERROR(_xlfn.XLOOKUP($B2370,'Ownership Metrics'!$A:$A,'Ownership Metrics'!$B:$B),"")</f>
        <v>15.58</v>
      </c>
      <c r="N2370" s="28">
        <f>IFERROR(_xlfn.XLOOKUP($B2370,'Ownership Metrics'!$A:$A,'Ownership Metrics'!$C:$C),"")</f>
        <v>1899</v>
      </c>
      <c r="O2370" s="29">
        <f>IFERROR(_xlfn.XLOOKUP($B2370,'Ownership Metrics'!$A:$A,'Ownership Metrics'!$D:$D),"")</f>
        <v>34.69</v>
      </c>
      <c r="P2370" s="29">
        <f>IFERROR(_xlfn.XLOOKUP($B2370,'Ownership Metrics'!$A:$A,'Ownership Metrics'!$E:$E),"")</f>
        <v>64.7</v>
      </c>
      <c r="Q2370" s="30">
        <f>IFERROR(_xlfn.XLOOKUP($B2370,'Ownership Metrics'!$A:$A,'Ownership Metrics'!$F:$F),"")</f>
        <v>10</v>
      </c>
      <c r="R2370" s="30">
        <f>IFERROR(_xlfn.XLOOKUP($B2370,'Ownership Metrics'!$A:$A,'Ownership Metrics'!$G:$G),"")</f>
        <v>42</v>
      </c>
      <c r="S2370" s="27" t="str">
        <f>IFERROR(_xlfn.XLOOKUP($B2370,'Ownership Metrics'!$A:$A,'Ownership Metrics'!$H:$H),"")</f>
        <v>Oligopoli</v>
      </c>
      <c r="T2370" s="27" t="str">
        <f>IFERROR(_xlfn.XLOOKUP($B2370,'Ownership Metrics'!$A:$A,'Ownership Metrics'!$I:$I),"")</f>
        <v>Sedang</v>
      </c>
      <c r="U2370" s="27">
        <f>IF(COUNTIFS($B$2:$B2370,$B2370,$D$2:$D2370,$D2370)=1,1,0)</f>
        <v>1</v>
      </c>
      <c r="V2370" s="27">
        <f t="shared" si="109"/>
        <v>3.27</v>
      </c>
      <c r="W2370" s="27">
        <f t="shared" si="110"/>
        <v>5</v>
      </c>
      <c r="X2370" s="27">
        <f t="shared" ref="X2370:X2433" si="111">$V2370-(ROW()*0.0000000001)</f>
        <v>3.2699997629999999</v>
      </c>
    </row>
    <row r="2371" spans="1:24" x14ac:dyDescent="0.25">
      <c r="A2371" s="26">
        <v>46265</v>
      </c>
      <c r="B2371" s="27" t="s">
        <v>10458</v>
      </c>
      <c r="C2371" s="27" t="s">
        <v>2601</v>
      </c>
      <c r="D2371" s="27" t="s">
        <v>2607</v>
      </c>
      <c r="E2371" s="27" t="s">
        <v>1035</v>
      </c>
      <c r="F2371" s="27" t="s">
        <v>32</v>
      </c>
      <c r="G2371" s="27"/>
      <c r="H2371" s="27" t="s">
        <v>33</v>
      </c>
      <c r="I2371" s="28">
        <v>6313716868</v>
      </c>
      <c r="J2371" s="28">
        <v>0</v>
      </c>
      <c r="K2371" s="28">
        <v>6313716868</v>
      </c>
      <c r="L2371" s="29">
        <v>34.69</v>
      </c>
      <c r="M2371" s="29">
        <f>IFERROR(_xlfn.XLOOKUP($B2371,'Ownership Metrics'!$A:$A,'Ownership Metrics'!$B:$B),"")</f>
        <v>15.58</v>
      </c>
      <c r="N2371" s="28">
        <f>IFERROR(_xlfn.XLOOKUP($B2371,'Ownership Metrics'!$A:$A,'Ownership Metrics'!$C:$C),"")</f>
        <v>1899</v>
      </c>
      <c r="O2371" s="29">
        <f>IFERROR(_xlfn.XLOOKUP($B2371,'Ownership Metrics'!$A:$A,'Ownership Metrics'!$D:$D),"")</f>
        <v>34.69</v>
      </c>
      <c r="P2371" s="29">
        <f>IFERROR(_xlfn.XLOOKUP($B2371,'Ownership Metrics'!$A:$A,'Ownership Metrics'!$E:$E),"")</f>
        <v>64.7</v>
      </c>
      <c r="Q2371" s="30">
        <f>IFERROR(_xlfn.XLOOKUP($B2371,'Ownership Metrics'!$A:$A,'Ownership Metrics'!$F:$F),"")</f>
        <v>10</v>
      </c>
      <c r="R2371" s="30">
        <f>IFERROR(_xlfn.XLOOKUP($B2371,'Ownership Metrics'!$A:$A,'Ownership Metrics'!$G:$G),"")</f>
        <v>42</v>
      </c>
      <c r="S2371" s="27" t="str">
        <f>IFERROR(_xlfn.XLOOKUP($B2371,'Ownership Metrics'!$A:$A,'Ownership Metrics'!$H:$H),"")</f>
        <v>Oligopoli</v>
      </c>
      <c r="T2371" s="27" t="str">
        <f>IFERROR(_xlfn.XLOOKUP($B2371,'Ownership Metrics'!$A:$A,'Ownership Metrics'!$I:$I),"")</f>
        <v>Sedang</v>
      </c>
      <c r="U2371" s="27">
        <f>IF(COUNTIFS($B$2:$B2371,$B2371,$D$2:$D2371,$D2371)=1,1,0)</f>
        <v>1</v>
      </c>
      <c r="V2371" s="27">
        <f t="shared" ref="V2371:V2434" si="112">SUMIFS($L$2:$L$10000,$B$2:$B$10000,$B2371,$D$2:$D$10000,$D2371)</f>
        <v>34.69</v>
      </c>
      <c r="W2371" s="27">
        <f t="shared" ref="W2371:W2434" si="113">COUNTIFS($B$2:$B$10000,$B2371,$U$2:$U$10000,1,$X$2:$X$10000,"&gt;"&amp;$X2371)+1</f>
        <v>1</v>
      </c>
      <c r="X2371" s="27">
        <f t="shared" si="111"/>
        <v>34.689999762900001</v>
      </c>
    </row>
    <row r="2372" spans="1:24" x14ac:dyDescent="0.25">
      <c r="A2372" s="26">
        <v>46265</v>
      </c>
      <c r="B2372" s="27" t="s">
        <v>10458</v>
      </c>
      <c r="C2372" s="27" t="s">
        <v>2601</v>
      </c>
      <c r="D2372" s="27" t="s">
        <v>2364</v>
      </c>
      <c r="E2372" s="27" t="s">
        <v>83</v>
      </c>
      <c r="F2372" s="27" t="s">
        <v>32</v>
      </c>
      <c r="G2372" s="27"/>
      <c r="H2372" s="27" t="s">
        <v>56</v>
      </c>
      <c r="I2372" s="28">
        <v>214676787</v>
      </c>
      <c r="J2372" s="28">
        <v>0</v>
      </c>
      <c r="K2372" s="28">
        <v>214676787</v>
      </c>
      <c r="L2372" s="29">
        <v>1.18</v>
      </c>
      <c r="M2372" s="29">
        <f>IFERROR(_xlfn.XLOOKUP($B2372,'Ownership Metrics'!$A:$A,'Ownership Metrics'!$B:$B),"")</f>
        <v>15.58</v>
      </c>
      <c r="N2372" s="28">
        <f>IFERROR(_xlfn.XLOOKUP($B2372,'Ownership Metrics'!$A:$A,'Ownership Metrics'!$C:$C),"")</f>
        <v>1899</v>
      </c>
      <c r="O2372" s="29">
        <f>IFERROR(_xlfn.XLOOKUP($B2372,'Ownership Metrics'!$A:$A,'Ownership Metrics'!$D:$D),"")</f>
        <v>34.69</v>
      </c>
      <c r="P2372" s="29">
        <f>IFERROR(_xlfn.XLOOKUP($B2372,'Ownership Metrics'!$A:$A,'Ownership Metrics'!$E:$E),"")</f>
        <v>64.7</v>
      </c>
      <c r="Q2372" s="30">
        <f>IFERROR(_xlfn.XLOOKUP($B2372,'Ownership Metrics'!$A:$A,'Ownership Metrics'!$F:$F),"")</f>
        <v>10</v>
      </c>
      <c r="R2372" s="30">
        <f>IFERROR(_xlfn.XLOOKUP($B2372,'Ownership Metrics'!$A:$A,'Ownership Metrics'!$G:$G),"")</f>
        <v>42</v>
      </c>
      <c r="S2372" s="27" t="str">
        <f>IFERROR(_xlfn.XLOOKUP($B2372,'Ownership Metrics'!$A:$A,'Ownership Metrics'!$H:$H),"")</f>
        <v>Oligopoli</v>
      </c>
      <c r="T2372" s="27" t="str">
        <f>IFERROR(_xlfn.XLOOKUP($B2372,'Ownership Metrics'!$A:$A,'Ownership Metrics'!$I:$I),"")</f>
        <v>Sedang</v>
      </c>
      <c r="U2372" s="27">
        <f>IF(COUNTIFS($B$2:$B2372,$B2372,$D$2:$D2372,$D2372)=1,1,0)</f>
        <v>1</v>
      </c>
      <c r="V2372" s="27">
        <f t="shared" si="112"/>
        <v>1.18</v>
      </c>
      <c r="W2372" s="27">
        <f t="shared" si="113"/>
        <v>10</v>
      </c>
      <c r="X2372" s="27">
        <f t="shared" si="111"/>
        <v>1.1799997627999999</v>
      </c>
    </row>
    <row r="2373" spans="1:24" x14ac:dyDescent="0.25">
      <c r="A2373" s="26">
        <v>46265</v>
      </c>
      <c r="B2373" s="27" t="s">
        <v>10458</v>
      </c>
      <c r="C2373" s="27" t="s">
        <v>2601</v>
      </c>
      <c r="D2373" s="27" t="s">
        <v>2365</v>
      </c>
      <c r="E2373" s="27" t="s">
        <v>26</v>
      </c>
      <c r="F2373" s="27" t="s">
        <v>32</v>
      </c>
      <c r="G2373" s="27"/>
      <c r="H2373" s="27" t="s">
        <v>128</v>
      </c>
      <c r="I2373" s="28">
        <v>483164900</v>
      </c>
      <c r="J2373" s="28">
        <v>0</v>
      </c>
      <c r="K2373" s="28">
        <v>483164900</v>
      </c>
      <c r="L2373" s="29">
        <v>2.65</v>
      </c>
      <c r="M2373" s="29">
        <f>IFERROR(_xlfn.XLOOKUP($B2373,'Ownership Metrics'!$A:$A,'Ownership Metrics'!$B:$B),"")</f>
        <v>15.58</v>
      </c>
      <c r="N2373" s="28">
        <f>IFERROR(_xlfn.XLOOKUP($B2373,'Ownership Metrics'!$A:$A,'Ownership Metrics'!$C:$C),"")</f>
        <v>1899</v>
      </c>
      <c r="O2373" s="29">
        <f>IFERROR(_xlfn.XLOOKUP($B2373,'Ownership Metrics'!$A:$A,'Ownership Metrics'!$D:$D),"")</f>
        <v>34.69</v>
      </c>
      <c r="P2373" s="29">
        <f>IFERROR(_xlfn.XLOOKUP($B2373,'Ownership Metrics'!$A:$A,'Ownership Metrics'!$E:$E),"")</f>
        <v>64.7</v>
      </c>
      <c r="Q2373" s="30">
        <f>IFERROR(_xlfn.XLOOKUP($B2373,'Ownership Metrics'!$A:$A,'Ownership Metrics'!$F:$F),"")</f>
        <v>10</v>
      </c>
      <c r="R2373" s="30">
        <f>IFERROR(_xlfn.XLOOKUP($B2373,'Ownership Metrics'!$A:$A,'Ownership Metrics'!$G:$G),"")</f>
        <v>42</v>
      </c>
      <c r="S2373" s="27" t="str">
        <f>IFERROR(_xlfn.XLOOKUP($B2373,'Ownership Metrics'!$A:$A,'Ownership Metrics'!$H:$H),"")</f>
        <v>Oligopoli</v>
      </c>
      <c r="T2373" s="27" t="str">
        <f>IFERROR(_xlfn.XLOOKUP($B2373,'Ownership Metrics'!$A:$A,'Ownership Metrics'!$I:$I),"")</f>
        <v>Sedang</v>
      </c>
      <c r="U2373" s="27">
        <f>IF(COUNTIFS($B$2:$B2373,$B2373,$D$2:$D2373,$D2373)=1,1,0)</f>
        <v>1</v>
      </c>
      <c r="V2373" s="27">
        <f t="shared" si="112"/>
        <v>2.65</v>
      </c>
      <c r="W2373" s="27">
        <f t="shared" si="113"/>
        <v>7</v>
      </c>
      <c r="X2373" s="27">
        <f t="shared" si="111"/>
        <v>2.6499997626999998</v>
      </c>
    </row>
    <row r="2374" spans="1:24" x14ac:dyDescent="0.25">
      <c r="A2374" s="26">
        <v>46265</v>
      </c>
      <c r="B2374" s="27" t="s">
        <v>10458</v>
      </c>
      <c r="C2374" s="27" t="s">
        <v>2601</v>
      </c>
      <c r="D2374" s="27" t="s">
        <v>147</v>
      </c>
      <c r="E2374" s="27" t="s">
        <v>67</v>
      </c>
      <c r="F2374" s="27" t="s">
        <v>32</v>
      </c>
      <c r="G2374" s="27"/>
      <c r="H2374" s="27" t="s">
        <v>64</v>
      </c>
      <c r="I2374" s="28">
        <v>989168878</v>
      </c>
      <c r="J2374" s="28">
        <v>0</v>
      </c>
      <c r="K2374" s="28">
        <v>989168878</v>
      </c>
      <c r="L2374" s="29">
        <v>5.44</v>
      </c>
      <c r="M2374" s="29">
        <f>IFERROR(_xlfn.XLOOKUP($B2374,'Ownership Metrics'!$A:$A,'Ownership Metrics'!$B:$B),"")</f>
        <v>15.58</v>
      </c>
      <c r="N2374" s="28">
        <f>IFERROR(_xlfn.XLOOKUP($B2374,'Ownership Metrics'!$A:$A,'Ownership Metrics'!$C:$C),"")</f>
        <v>1899</v>
      </c>
      <c r="O2374" s="29">
        <f>IFERROR(_xlfn.XLOOKUP($B2374,'Ownership Metrics'!$A:$A,'Ownership Metrics'!$D:$D),"")</f>
        <v>34.69</v>
      </c>
      <c r="P2374" s="29">
        <f>IFERROR(_xlfn.XLOOKUP($B2374,'Ownership Metrics'!$A:$A,'Ownership Metrics'!$E:$E),"")</f>
        <v>64.7</v>
      </c>
      <c r="Q2374" s="30">
        <f>IFERROR(_xlfn.XLOOKUP($B2374,'Ownership Metrics'!$A:$A,'Ownership Metrics'!$F:$F),"")</f>
        <v>10</v>
      </c>
      <c r="R2374" s="30">
        <f>IFERROR(_xlfn.XLOOKUP($B2374,'Ownership Metrics'!$A:$A,'Ownership Metrics'!$G:$G),"")</f>
        <v>42</v>
      </c>
      <c r="S2374" s="27" t="str">
        <f>IFERROR(_xlfn.XLOOKUP($B2374,'Ownership Metrics'!$A:$A,'Ownership Metrics'!$H:$H),"")</f>
        <v>Oligopoli</v>
      </c>
      <c r="T2374" s="27" t="str">
        <f>IFERROR(_xlfn.XLOOKUP($B2374,'Ownership Metrics'!$A:$A,'Ownership Metrics'!$I:$I),"")</f>
        <v>Sedang</v>
      </c>
      <c r="U2374" s="27">
        <f>IF(COUNTIFS($B$2:$B2374,$B2374,$D$2:$D2374,$D2374)=1,1,0)</f>
        <v>1</v>
      </c>
      <c r="V2374" s="27">
        <f t="shared" si="112"/>
        <v>5.44</v>
      </c>
      <c r="W2374" s="27">
        <f t="shared" si="113"/>
        <v>3</v>
      </c>
      <c r="X2374" s="27">
        <f t="shared" si="111"/>
        <v>5.4399997626000003</v>
      </c>
    </row>
    <row r="2375" spans="1:24" x14ac:dyDescent="0.25">
      <c r="A2375" s="26">
        <v>46265</v>
      </c>
      <c r="B2375" s="27" t="s">
        <v>10459</v>
      </c>
      <c r="C2375" s="27" t="s">
        <v>2609</v>
      </c>
      <c r="D2375" s="27" t="s">
        <v>2610</v>
      </c>
      <c r="E2375" s="27" t="s">
        <v>22</v>
      </c>
      <c r="F2375" s="27" t="s">
        <v>23</v>
      </c>
      <c r="G2375" s="27"/>
      <c r="H2375" s="27" t="s">
        <v>24</v>
      </c>
      <c r="I2375" s="28">
        <v>420682000</v>
      </c>
      <c r="J2375" s="28">
        <v>2452633330</v>
      </c>
      <c r="K2375" s="28">
        <v>2873315330</v>
      </c>
      <c r="L2375" s="29">
        <v>79.17</v>
      </c>
      <c r="M2375" s="29">
        <f>IFERROR(_xlfn.XLOOKUP($B2375,'Ownership Metrics'!$A:$A,'Ownership Metrics'!$B:$B),"")</f>
        <v>1.71</v>
      </c>
      <c r="N2375" s="28">
        <f>IFERROR(_xlfn.XLOOKUP($B2375,'Ownership Metrics'!$A:$A,'Ownership Metrics'!$C:$C),"")</f>
        <v>6349</v>
      </c>
      <c r="O2375" s="29">
        <f>IFERROR(_xlfn.XLOOKUP($B2375,'Ownership Metrics'!$A:$A,'Ownership Metrics'!$D:$D),"")</f>
        <v>79.17</v>
      </c>
      <c r="P2375" s="29">
        <f>IFERROR(_xlfn.XLOOKUP($B2375,'Ownership Metrics'!$A:$A,'Ownership Metrics'!$E:$E),"")</f>
        <v>90.13</v>
      </c>
      <c r="Q2375" s="30">
        <f>IFERROR(_xlfn.XLOOKUP($B2375,'Ownership Metrics'!$A:$A,'Ownership Metrics'!$F:$F),"")</f>
        <v>7</v>
      </c>
      <c r="R2375" s="30">
        <f>IFERROR(_xlfn.XLOOKUP($B2375,'Ownership Metrics'!$A:$A,'Ownership Metrics'!$G:$G),"")</f>
        <v>74</v>
      </c>
      <c r="S2375" s="27" t="str">
        <f>IFERROR(_xlfn.XLOOKUP($B2375,'Ownership Metrics'!$A:$A,'Ownership Metrics'!$H:$H),"")</f>
        <v>Mayoritas</v>
      </c>
      <c r="T2375" s="27" t="str">
        <f>IFERROR(_xlfn.XLOOKUP($B2375,'Ownership Metrics'!$A:$A,'Ownership Metrics'!$I:$I),"")</f>
        <v>Tinggi</v>
      </c>
      <c r="U2375" s="27">
        <f>IF(COUNTIFS($B$2:$B2375,$B2375,$D$2:$D2375,$D2375)=1,1,0)</f>
        <v>1</v>
      </c>
      <c r="V2375" s="27">
        <f t="shared" si="112"/>
        <v>79.17</v>
      </c>
      <c r="W2375" s="27">
        <f t="shared" si="113"/>
        <v>1</v>
      </c>
      <c r="X2375" s="27">
        <f t="shared" si="111"/>
        <v>79.169999762499998</v>
      </c>
    </row>
    <row r="2376" spans="1:24" x14ac:dyDescent="0.25">
      <c r="A2376" s="26">
        <v>46265</v>
      </c>
      <c r="B2376" s="27" t="s">
        <v>10459</v>
      </c>
      <c r="C2376" s="27" t="s">
        <v>2609</v>
      </c>
      <c r="D2376" s="27" t="s">
        <v>2611</v>
      </c>
      <c r="E2376" s="27" t="s">
        <v>22</v>
      </c>
      <c r="F2376" s="27" t="s">
        <v>23</v>
      </c>
      <c r="G2376" s="27"/>
      <c r="H2376" s="27" t="s">
        <v>24</v>
      </c>
      <c r="I2376" s="28">
        <v>144422000</v>
      </c>
      <c r="J2376" s="28">
        <v>0</v>
      </c>
      <c r="K2376" s="28">
        <v>144422000</v>
      </c>
      <c r="L2376" s="29">
        <v>3.98</v>
      </c>
      <c r="M2376" s="29">
        <f>IFERROR(_xlfn.XLOOKUP($B2376,'Ownership Metrics'!$A:$A,'Ownership Metrics'!$B:$B),"")</f>
        <v>1.71</v>
      </c>
      <c r="N2376" s="28">
        <f>IFERROR(_xlfn.XLOOKUP($B2376,'Ownership Metrics'!$A:$A,'Ownership Metrics'!$C:$C),"")</f>
        <v>6349</v>
      </c>
      <c r="O2376" s="29">
        <f>IFERROR(_xlfn.XLOOKUP($B2376,'Ownership Metrics'!$A:$A,'Ownership Metrics'!$D:$D),"")</f>
        <v>79.17</v>
      </c>
      <c r="P2376" s="29">
        <f>IFERROR(_xlfn.XLOOKUP($B2376,'Ownership Metrics'!$A:$A,'Ownership Metrics'!$E:$E),"")</f>
        <v>90.13</v>
      </c>
      <c r="Q2376" s="30">
        <f>IFERROR(_xlfn.XLOOKUP($B2376,'Ownership Metrics'!$A:$A,'Ownership Metrics'!$F:$F),"")</f>
        <v>7</v>
      </c>
      <c r="R2376" s="30">
        <f>IFERROR(_xlfn.XLOOKUP($B2376,'Ownership Metrics'!$A:$A,'Ownership Metrics'!$G:$G),"")</f>
        <v>74</v>
      </c>
      <c r="S2376" s="27" t="str">
        <f>IFERROR(_xlfn.XLOOKUP($B2376,'Ownership Metrics'!$A:$A,'Ownership Metrics'!$H:$H),"")</f>
        <v>Mayoritas</v>
      </c>
      <c r="T2376" s="27" t="str">
        <f>IFERROR(_xlfn.XLOOKUP($B2376,'Ownership Metrics'!$A:$A,'Ownership Metrics'!$I:$I),"")</f>
        <v>Tinggi</v>
      </c>
      <c r="U2376" s="27">
        <f>IF(COUNTIFS($B$2:$B2376,$B2376,$D$2:$D2376,$D2376)=1,1,0)</f>
        <v>1</v>
      </c>
      <c r="V2376" s="27">
        <f t="shared" si="112"/>
        <v>3.98</v>
      </c>
      <c r="W2376" s="27">
        <f t="shared" si="113"/>
        <v>3</v>
      </c>
      <c r="X2376" s="27">
        <f t="shared" si="111"/>
        <v>3.9799997623999999</v>
      </c>
    </row>
    <row r="2377" spans="1:24" x14ac:dyDescent="0.25">
      <c r="A2377" s="26">
        <v>46265</v>
      </c>
      <c r="B2377" s="27" t="s">
        <v>10459</v>
      </c>
      <c r="C2377" s="27" t="s">
        <v>2609</v>
      </c>
      <c r="D2377" s="27" t="s">
        <v>2612</v>
      </c>
      <c r="E2377" s="27" t="s">
        <v>22</v>
      </c>
      <c r="F2377" s="27" t="s">
        <v>23</v>
      </c>
      <c r="G2377" s="27"/>
      <c r="H2377" s="27" t="s">
        <v>24</v>
      </c>
      <c r="I2377" s="28">
        <v>253325670</v>
      </c>
      <c r="J2377" s="28">
        <v>0</v>
      </c>
      <c r="K2377" s="28">
        <v>253325670</v>
      </c>
      <c r="L2377" s="29">
        <v>6.98</v>
      </c>
      <c r="M2377" s="29">
        <f>IFERROR(_xlfn.XLOOKUP($B2377,'Ownership Metrics'!$A:$A,'Ownership Metrics'!$B:$B),"")</f>
        <v>1.71</v>
      </c>
      <c r="N2377" s="28">
        <f>IFERROR(_xlfn.XLOOKUP($B2377,'Ownership Metrics'!$A:$A,'Ownership Metrics'!$C:$C),"")</f>
        <v>6349</v>
      </c>
      <c r="O2377" s="29">
        <f>IFERROR(_xlfn.XLOOKUP($B2377,'Ownership Metrics'!$A:$A,'Ownership Metrics'!$D:$D),"")</f>
        <v>79.17</v>
      </c>
      <c r="P2377" s="29">
        <f>IFERROR(_xlfn.XLOOKUP($B2377,'Ownership Metrics'!$A:$A,'Ownership Metrics'!$E:$E),"")</f>
        <v>90.13</v>
      </c>
      <c r="Q2377" s="30">
        <f>IFERROR(_xlfn.XLOOKUP($B2377,'Ownership Metrics'!$A:$A,'Ownership Metrics'!$F:$F),"")</f>
        <v>7</v>
      </c>
      <c r="R2377" s="30">
        <f>IFERROR(_xlfn.XLOOKUP($B2377,'Ownership Metrics'!$A:$A,'Ownership Metrics'!$G:$G),"")</f>
        <v>74</v>
      </c>
      <c r="S2377" s="27" t="str">
        <f>IFERROR(_xlfn.XLOOKUP($B2377,'Ownership Metrics'!$A:$A,'Ownership Metrics'!$H:$H),"")</f>
        <v>Mayoritas</v>
      </c>
      <c r="T2377" s="27" t="str">
        <f>IFERROR(_xlfn.XLOOKUP($B2377,'Ownership Metrics'!$A:$A,'Ownership Metrics'!$I:$I),"")</f>
        <v>Tinggi</v>
      </c>
      <c r="U2377" s="27">
        <f>IF(COUNTIFS($B$2:$B2377,$B2377,$D$2:$D2377,$D2377)=1,1,0)</f>
        <v>1</v>
      </c>
      <c r="V2377" s="27">
        <f t="shared" si="112"/>
        <v>6.98</v>
      </c>
      <c r="W2377" s="27">
        <f t="shared" si="113"/>
        <v>2</v>
      </c>
      <c r="X2377" s="27">
        <f t="shared" si="111"/>
        <v>6.9799997623000003</v>
      </c>
    </row>
    <row r="2378" spans="1:24" x14ac:dyDescent="0.25">
      <c r="A2378" s="26">
        <v>46265</v>
      </c>
      <c r="B2378" s="27" t="s">
        <v>10459</v>
      </c>
      <c r="C2378" s="27" t="s">
        <v>2609</v>
      </c>
      <c r="D2378" s="27" t="s">
        <v>2613</v>
      </c>
      <c r="E2378" s="27" t="s">
        <v>22</v>
      </c>
      <c r="F2378" s="27" t="s">
        <v>32</v>
      </c>
      <c r="G2378" s="27"/>
      <c r="H2378" s="27" t="s">
        <v>56</v>
      </c>
      <c r="I2378" s="28">
        <v>73501900</v>
      </c>
      <c r="J2378" s="28">
        <v>0</v>
      </c>
      <c r="K2378" s="28">
        <v>73501900</v>
      </c>
      <c r="L2378" s="29">
        <v>2.0299999999999998</v>
      </c>
      <c r="M2378" s="29">
        <f>IFERROR(_xlfn.XLOOKUP($B2378,'Ownership Metrics'!$A:$A,'Ownership Metrics'!$B:$B),"")</f>
        <v>1.71</v>
      </c>
      <c r="N2378" s="28">
        <f>IFERROR(_xlfn.XLOOKUP($B2378,'Ownership Metrics'!$A:$A,'Ownership Metrics'!$C:$C),"")</f>
        <v>6349</v>
      </c>
      <c r="O2378" s="29">
        <f>IFERROR(_xlfn.XLOOKUP($B2378,'Ownership Metrics'!$A:$A,'Ownership Metrics'!$D:$D),"")</f>
        <v>79.17</v>
      </c>
      <c r="P2378" s="29">
        <f>IFERROR(_xlfn.XLOOKUP($B2378,'Ownership Metrics'!$A:$A,'Ownership Metrics'!$E:$E),"")</f>
        <v>90.13</v>
      </c>
      <c r="Q2378" s="30">
        <f>IFERROR(_xlfn.XLOOKUP($B2378,'Ownership Metrics'!$A:$A,'Ownership Metrics'!$F:$F),"")</f>
        <v>7</v>
      </c>
      <c r="R2378" s="30">
        <f>IFERROR(_xlfn.XLOOKUP($B2378,'Ownership Metrics'!$A:$A,'Ownership Metrics'!$G:$G),"")</f>
        <v>74</v>
      </c>
      <c r="S2378" s="27" t="str">
        <f>IFERROR(_xlfn.XLOOKUP($B2378,'Ownership Metrics'!$A:$A,'Ownership Metrics'!$H:$H),"")</f>
        <v>Mayoritas</v>
      </c>
      <c r="T2378" s="27" t="str">
        <f>IFERROR(_xlfn.XLOOKUP($B2378,'Ownership Metrics'!$A:$A,'Ownership Metrics'!$I:$I),"")</f>
        <v>Tinggi</v>
      </c>
      <c r="U2378" s="27">
        <f>IF(COUNTIFS($B$2:$B2378,$B2378,$D$2:$D2378,$D2378)=1,1,0)</f>
        <v>1</v>
      </c>
      <c r="V2378" s="27">
        <f t="shared" si="112"/>
        <v>2.0299999999999998</v>
      </c>
      <c r="W2378" s="27">
        <f t="shared" si="113"/>
        <v>6</v>
      </c>
      <c r="X2378" s="27">
        <f t="shared" si="111"/>
        <v>2.0299997621999997</v>
      </c>
    </row>
    <row r="2379" spans="1:24" x14ac:dyDescent="0.25">
      <c r="A2379" s="26">
        <v>46265</v>
      </c>
      <c r="B2379" s="27" t="s">
        <v>10459</v>
      </c>
      <c r="C2379" s="27" t="s">
        <v>2609</v>
      </c>
      <c r="D2379" s="27" t="s">
        <v>2614</v>
      </c>
      <c r="E2379" s="27" t="s">
        <v>51</v>
      </c>
      <c r="F2379" s="27" t="s">
        <v>32</v>
      </c>
      <c r="G2379" s="27"/>
      <c r="H2379" s="27" t="s">
        <v>56</v>
      </c>
      <c r="I2379" s="28">
        <v>65386100</v>
      </c>
      <c r="J2379" s="28">
        <v>0</v>
      </c>
      <c r="K2379" s="28">
        <v>65386100</v>
      </c>
      <c r="L2379" s="29">
        <v>1.8</v>
      </c>
      <c r="M2379" s="29">
        <f>IFERROR(_xlfn.XLOOKUP($B2379,'Ownership Metrics'!$A:$A,'Ownership Metrics'!$B:$B),"")</f>
        <v>1.71</v>
      </c>
      <c r="N2379" s="28">
        <f>IFERROR(_xlfn.XLOOKUP($B2379,'Ownership Metrics'!$A:$A,'Ownership Metrics'!$C:$C),"")</f>
        <v>6349</v>
      </c>
      <c r="O2379" s="29">
        <f>IFERROR(_xlfn.XLOOKUP($B2379,'Ownership Metrics'!$A:$A,'Ownership Metrics'!$D:$D),"")</f>
        <v>79.17</v>
      </c>
      <c r="P2379" s="29">
        <f>IFERROR(_xlfn.XLOOKUP($B2379,'Ownership Metrics'!$A:$A,'Ownership Metrics'!$E:$E),"")</f>
        <v>90.13</v>
      </c>
      <c r="Q2379" s="30">
        <f>IFERROR(_xlfn.XLOOKUP($B2379,'Ownership Metrics'!$A:$A,'Ownership Metrics'!$F:$F),"")</f>
        <v>7</v>
      </c>
      <c r="R2379" s="30">
        <f>IFERROR(_xlfn.XLOOKUP($B2379,'Ownership Metrics'!$A:$A,'Ownership Metrics'!$G:$G),"")</f>
        <v>74</v>
      </c>
      <c r="S2379" s="27" t="str">
        <f>IFERROR(_xlfn.XLOOKUP($B2379,'Ownership Metrics'!$A:$A,'Ownership Metrics'!$H:$H),"")</f>
        <v>Mayoritas</v>
      </c>
      <c r="T2379" s="27" t="str">
        <f>IFERROR(_xlfn.XLOOKUP($B2379,'Ownership Metrics'!$A:$A,'Ownership Metrics'!$I:$I),"")</f>
        <v>Tinggi</v>
      </c>
      <c r="U2379" s="27">
        <f>IF(COUNTIFS($B$2:$B2379,$B2379,$D$2:$D2379,$D2379)=1,1,0)</f>
        <v>1</v>
      </c>
      <c r="V2379" s="27">
        <f t="shared" si="112"/>
        <v>1.8</v>
      </c>
      <c r="W2379" s="27">
        <f t="shared" si="113"/>
        <v>7</v>
      </c>
      <c r="X2379" s="27">
        <f t="shared" si="111"/>
        <v>1.7999997621000001</v>
      </c>
    </row>
    <row r="2380" spans="1:24" x14ac:dyDescent="0.25">
      <c r="A2380" s="26">
        <v>46265</v>
      </c>
      <c r="B2380" s="27" t="s">
        <v>10459</v>
      </c>
      <c r="C2380" s="27" t="s">
        <v>2609</v>
      </c>
      <c r="D2380" s="27" t="s">
        <v>2615</v>
      </c>
      <c r="E2380" s="27" t="s">
        <v>22</v>
      </c>
      <c r="F2380" s="27" t="s">
        <v>32</v>
      </c>
      <c r="G2380" s="27"/>
      <c r="H2380" s="27" t="s">
        <v>56</v>
      </c>
      <c r="I2380" s="28">
        <v>74982800</v>
      </c>
      <c r="J2380" s="28">
        <v>0</v>
      </c>
      <c r="K2380" s="28">
        <v>74982800</v>
      </c>
      <c r="L2380" s="29">
        <v>2.0699999999999998</v>
      </c>
      <c r="M2380" s="29">
        <f>IFERROR(_xlfn.XLOOKUP($B2380,'Ownership Metrics'!$A:$A,'Ownership Metrics'!$B:$B),"")</f>
        <v>1.71</v>
      </c>
      <c r="N2380" s="28">
        <f>IFERROR(_xlfn.XLOOKUP($B2380,'Ownership Metrics'!$A:$A,'Ownership Metrics'!$C:$C),"")</f>
        <v>6349</v>
      </c>
      <c r="O2380" s="29">
        <f>IFERROR(_xlfn.XLOOKUP($B2380,'Ownership Metrics'!$A:$A,'Ownership Metrics'!$D:$D),"")</f>
        <v>79.17</v>
      </c>
      <c r="P2380" s="29">
        <f>IFERROR(_xlfn.XLOOKUP($B2380,'Ownership Metrics'!$A:$A,'Ownership Metrics'!$E:$E),"")</f>
        <v>90.13</v>
      </c>
      <c r="Q2380" s="30">
        <f>IFERROR(_xlfn.XLOOKUP($B2380,'Ownership Metrics'!$A:$A,'Ownership Metrics'!$F:$F),"")</f>
        <v>7</v>
      </c>
      <c r="R2380" s="30">
        <f>IFERROR(_xlfn.XLOOKUP($B2380,'Ownership Metrics'!$A:$A,'Ownership Metrics'!$G:$G),"")</f>
        <v>74</v>
      </c>
      <c r="S2380" s="27" t="str">
        <f>IFERROR(_xlfn.XLOOKUP($B2380,'Ownership Metrics'!$A:$A,'Ownership Metrics'!$H:$H),"")</f>
        <v>Mayoritas</v>
      </c>
      <c r="T2380" s="27" t="str">
        <f>IFERROR(_xlfn.XLOOKUP($B2380,'Ownership Metrics'!$A:$A,'Ownership Metrics'!$I:$I),"")</f>
        <v>Tinggi</v>
      </c>
      <c r="U2380" s="27">
        <f>IF(COUNTIFS($B$2:$B2380,$B2380,$D$2:$D2380,$D2380)=1,1,0)</f>
        <v>1</v>
      </c>
      <c r="V2380" s="27">
        <f t="shared" si="112"/>
        <v>2.0699999999999998</v>
      </c>
      <c r="W2380" s="27">
        <f t="shared" si="113"/>
        <v>5</v>
      </c>
      <c r="X2380" s="27">
        <f t="shared" si="111"/>
        <v>2.0699997619999997</v>
      </c>
    </row>
    <row r="2381" spans="1:24" x14ac:dyDescent="0.25">
      <c r="A2381" s="26">
        <v>46265</v>
      </c>
      <c r="B2381" s="27" t="s">
        <v>10459</v>
      </c>
      <c r="C2381" s="27" t="s">
        <v>2609</v>
      </c>
      <c r="D2381" s="27" t="s">
        <v>2616</v>
      </c>
      <c r="E2381" s="27" t="s">
        <v>22</v>
      </c>
      <c r="F2381" s="27" t="s">
        <v>32</v>
      </c>
      <c r="G2381" s="27"/>
      <c r="H2381" s="27" t="s">
        <v>56</v>
      </c>
      <c r="I2381" s="28">
        <v>82058200</v>
      </c>
      <c r="J2381" s="28">
        <v>0</v>
      </c>
      <c r="K2381" s="28">
        <v>82058200</v>
      </c>
      <c r="L2381" s="29">
        <v>2.2599999999999998</v>
      </c>
      <c r="M2381" s="29">
        <f>IFERROR(_xlfn.XLOOKUP($B2381,'Ownership Metrics'!$A:$A,'Ownership Metrics'!$B:$B),"")</f>
        <v>1.71</v>
      </c>
      <c r="N2381" s="28">
        <f>IFERROR(_xlfn.XLOOKUP($B2381,'Ownership Metrics'!$A:$A,'Ownership Metrics'!$C:$C),"")</f>
        <v>6349</v>
      </c>
      <c r="O2381" s="29">
        <f>IFERROR(_xlfn.XLOOKUP($B2381,'Ownership Metrics'!$A:$A,'Ownership Metrics'!$D:$D),"")</f>
        <v>79.17</v>
      </c>
      <c r="P2381" s="29">
        <f>IFERROR(_xlfn.XLOOKUP($B2381,'Ownership Metrics'!$A:$A,'Ownership Metrics'!$E:$E),"")</f>
        <v>90.13</v>
      </c>
      <c r="Q2381" s="30">
        <f>IFERROR(_xlfn.XLOOKUP($B2381,'Ownership Metrics'!$A:$A,'Ownership Metrics'!$F:$F),"")</f>
        <v>7</v>
      </c>
      <c r="R2381" s="30">
        <f>IFERROR(_xlfn.XLOOKUP($B2381,'Ownership Metrics'!$A:$A,'Ownership Metrics'!$G:$G),"")</f>
        <v>74</v>
      </c>
      <c r="S2381" s="27" t="str">
        <f>IFERROR(_xlfn.XLOOKUP($B2381,'Ownership Metrics'!$A:$A,'Ownership Metrics'!$H:$H),"")</f>
        <v>Mayoritas</v>
      </c>
      <c r="T2381" s="27" t="str">
        <f>IFERROR(_xlfn.XLOOKUP($B2381,'Ownership Metrics'!$A:$A,'Ownership Metrics'!$I:$I),"")</f>
        <v>Tinggi</v>
      </c>
      <c r="U2381" s="27">
        <f>IF(COUNTIFS($B$2:$B2381,$B2381,$D$2:$D2381,$D2381)=1,1,0)</f>
        <v>1</v>
      </c>
      <c r="V2381" s="27">
        <f t="shared" si="112"/>
        <v>2.2599999999999998</v>
      </c>
      <c r="W2381" s="27">
        <f t="shared" si="113"/>
        <v>4</v>
      </c>
      <c r="X2381" s="27">
        <f t="shared" si="111"/>
        <v>2.2599997618999996</v>
      </c>
    </row>
    <row r="2382" spans="1:24" x14ac:dyDescent="0.25">
      <c r="A2382" s="26">
        <v>46265</v>
      </c>
      <c r="B2382" s="27" t="s">
        <v>10460</v>
      </c>
      <c r="C2382" s="27" t="s">
        <v>2618</v>
      </c>
      <c r="D2382" s="27" t="s">
        <v>2619</v>
      </c>
      <c r="E2382" s="27" t="s">
        <v>22</v>
      </c>
      <c r="F2382" s="27" t="s">
        <v>23</v>
      </c>
      <c r="G2382" s="27"/>
      <c r="H2382" s="27" t="s">
        <v>24</v>
      </c>
      <c r="I2382" s="28">
        <v>1696782159</v>
      </c>
      <c r="J2382" s="28">
        <v>0</v>
      </c>
      <c r="K2382" s="28">
        <v>1696782159</v>
      </c>
      <c r="L2382" s="29">
        <v>37.51</v>
      </c>
      <c r="M2382" s="29">
        <f>IFERROR(_xlfn.XLOOKUP($B2382,'Ownership Metrics'!$A:$A,'Ownership Metrics'!$B:$B),"")</f>
        <v>8.84</v>
      </c>
      <c r="N2382" s="28">
        <f>IFERROR(_xlfn.XLOOKUP($B2382,'Ownership Metrics'!$A:$A,'Ownership Metrics'!$C:$C),"")</f>
        <v>3139</v>
      </c>
      <c r="O2382" s="29">
        <f>IFERROR(_xlfn.XLOOKUP($B2382,'Ownership Metrics'!$A:$A,'Ownership Metrics'!$D:$D),"")</f>
        <v>41.18</v>
      </c>
      <c r="P2382" s="29">
        <f>IFERROR(_xlfn.XLOOKUP($B2382,'Ownership Metrics'!$A:$A,'Ownership Metrics'!$E:$E),"")</f>
        <v>82.87</v>
      </c>
      <c r="Q2382" s="30">
        <f>IFERROR(_xlfn.XLOOKUP($B2382,'Ownership Metrics'!$A:$A,'Ownership Metrics'!$F:$F),"")</f>
        <v>7</v>
      </c>
      <c r="R2382" s="30">
        <f>IFERROR(_xlfn.XLOOKUP($B2382,'Ownership Metrics'!$A:$A,'Ownership Metrics'!$G:$G),"")</f>
        <v>57</v>
      </c>
      <c r="S2382" s="27" t="str">
        <f>IFERROR(_xlfn.XLOOKUP($B2382,'Ownership Metrics'!$A:$A,'Ownership Metrics'!$H:$H),"")</f>
        <v>Terkonsentrasi</v>
      </c>
      <c r="T2382" s="27" t="str">
        <f>IFERROR(_xlfn.XLOOKUP($B2382,'Ownership Metrics'!$A:$A,'Ownership Metrics'!$I:$I),"")</f>
        <v>Tinggi</v>
      </c>
      <c r="U2382" s="27">
        <f>IF(COUNTIFS($B$2:$B2382,$B2382,$D$2:$D2382,$D2382)=1,1,0)</f>
        <v>1</v>
      </c>
      <c r="V2382" s="27">
        <f t="shared" si="112"/>
        <v>37.51</v>
      </c>
      <c r="W2382" s="27">
        <f t="shared" si="113"/>
        <v>2</v>
      </c>
      <c r="X2382" s="27">
        <f t="shared" si="111"/>
        <v>37.509999761799996</v>
      </c>
    </row>
    <row r="2383" spans="1:24" x14ac:dyDescent="0.25">
      <c r="A2383" s="26">
        <v>46265</v>
      </c>
      <c r="B2383" s="27" t="s">
        <v>10460</v>
      </c>
      <c r="C2383" s="27" t="s">
        <v>2618</v>
      </c>
      <c r="D2383" s="27" t="s">
        <v>2620</v>
      </c>
      <c r="E2383" s="27" t="s">
        <v>22</v>
      </c>
      <c r="F2383" s="27" t="s">
        <v>23</v>
      </c>
      <c r="G2383" s="27"/>
      <c r="H2383" s="27" t="s">
        <v>24</v>
      </c>
      <c r="I2383" s="28">
        <v>0</v>
      </c>
      <c r="J2383" s="28">
        <v>1862777717</v>
      </c>
      <c r="K2383" s="28">
        <v>1862777717</v>
      </c>
      <c r="L2383" s="29">
        <v>41.18</v>
      </c>
      <c r="M2383" s="29">
        <f>IFERROR(_xlfn.XLOOKUP($B2383,'Ownership Metrics'!$A:$A,'Ownership Metrics'!$B:$B),"")</f>
        <v>8.84</v>
      </c>
      <c r="N2383" s="28">
        <f>IFERROR(_xlfn.XLOOKUP($B2383,'Ownership Metrics'!$A:$A,'Ownership Metrics'!$C:$C),"")</f>
        <v>3139</v>
      </c>
      <c r="O2383" s="29">
        <f>IFERROR(_xlfn.XLOOKUP($B2383,'Ownership Metrics'!$A:$A,'Ownership Metrics'!$D:$D),"")</f>
        <v>41.18</v>
      </c>
      <c r="P2383" s="29">
        <f>IFERROR(_xlfn.XLOOKUP($B2383,'Ownership Metrics'!$A:$A,'Ownership Metrics'!$E:$E),"")</f>
        <v>82.87</v>
      </c>
      <c r="Q2383" s="30">
        <f>IFERROR(_xlfn.XLOOKUP($B2383,'Ownership Metrics'!$A:$A,'Ownership Metrics'!$F:$F),"")</f>
        <v>7</v>
      </c>
      <c r="R2383" s="30">
        <f>IFERROR(_xlfn.XLOOKUP($B2383,'Ownership Metrics'!$A:$A,'Ownership Metrics'!$G:$G),"")</f>
        <v>57</v>
      </c>
      <c r="S2383" s="27" t="str">
        <f>IFERROR(_xlfn.XLOOKUP($B2383,'Ownership Metrics'!$A:$A,'Ownership Metrics'!$H:$H),"")</f>
        <v>Terkonsentrasi</v>
      </c>
      <c r="T2383" s="27" t="str">
        <f>IFERROR(_xlfn.XLOOKUP($B2383,'Ownership Metrics'!$A:$A,'Ownership Metrics'!$I:$I),"")</f>
        <v>Tinggi</v>
      </c>
      <c r="U2383" s="27">
        <f>IF(COUNTIFS($B$2:$B2383,$B2383,$D$2:$D2383,$D2383)=1,1,0)</f>
        <v>1</v>
      </c>
      <c r="V2383" s="27">
        <f t="shared" si="112"/>
        <v>41.18</v>
      </c>
      <c r="W2383" s="27">
        <f t="shared" si="113"/>
        <v>1</v>
      </c>
      <c r="X2383" s="27">
        <f t="shared" si="111"/>
        <v>41.179999761700003</v>
      </c>
    </row>
    <row r="2384" spans="1:24" x14ac:dyDescent="0.25">
      <c r="A2384" s="26">
        <v>46265</v>
      </c>
      <c r="B2384" s="27" t="s">
        <v>10460</v>
      </c>
      <c r="C2384" s="27" t="s">
        <v>2618</v>
      </c>
      <c r="D2384" s="27" t="s">
        <v>2621</v>
      </c>
      <c r="E2384" s="27" t="s">
        <v>51</v>
      </c>
      <c r="F2384" s="27" t="s">
        <v>32</v>
      </c>
      <c r="G2384" s="27"/>
      <c r="H2384" s="27" t="s">
        <v>2622</v>
      </c>
      <c r="I2384" s="28">
        <v>57023768</v>
      </c>
      <c r="J2384" s="28">
        <v>0</v>
      </c>
      <c r="K2384" s="28">
        <v>57023768</v>
      </c>
      <c r="L2384" s="29">
        <v>1.26</v>
      </c>
      <c r="M2384" s="29">
        <f>IFERROR(_xlfn.XLOOKUP($B2384,'Ownership Metrics'!$A:$A,'Ownership Metrics'!$B:$B),"")</f>
        <v>8.84</v>
      </c>
      <c r="N2384" s="28">
        <f>IFERROR(_xlfn.XLOOKUP($B2384,'Ownership Metrics'!$A:$A,'Ownership Metrics'!$C:$C),"")</f>
        <v>3139</v>
      </c>
      <c r="O2384" s="29">
        <f>IFERROR(_xlfn.XLOOKUP($B2384,'Ownership Metrics'!$A:$A,'Ownership Metrics'!$D:$D),"")</f>
        <v>41.18</v>
      </c>
      <c r="P2384" s="29">
        <f>IFERROR(_xlfn.XLOOKUP($B2384,'Ownership Metrics'!$A:$A,'Ownership Metrics'!$E:$E),"")</f>
        <v>82.87</v>
      </c>
      <c r="Q2384" s="30">
        <f>IFERROR(_xlfn.XLOOKUP($B2384,'Ownership Metrics'!$A:$A,'Ownership Metrics'!$F:$F),"")</f>
        <v>7</v>
      </c>
      <c r="R2384" s="30">
        <f>IFERROR(_xlfn.XLOOKUP($B2384,'Ownership Metrics'!$A:$A,'Ownership Metrics'!$G:$G),"")</f>
        <v>57</v>
      </c>
      <c r="S2384" s="27" t="str">
        <f>IFERROR(_xlfn.XLOOKUP($B2384,'Ownership Metrics'!$A:$A,'Ownership Metrics'!$H:$H),"")</f>
        <v>Terkonsentrasi</v>
      </c>
      <c r="T2384" s="27" t="str">
        <f>IFERROR(_xlfn.XLOOKUP($B2384,'Ownership Metrics'!$A:$A,'Ownership Metrics'!$I:$I),"")</f>
        <v>Tinggi</v>
      </c>
      <c r="U2384" s="27">
        <f>IF(COUNTIFS($B$2:$B2384,$B2384,$D$2:$D2384,$D2384)=1,1,0)</f>
        <v>1</v>
      </c>
      <c r="V2384" s="27">
        <f t="shared" si="112"/>
        <v>1.26</v>
      </c>
      <c r="W2384" s="27">
        <f t="shared" si="113"/>
        <v>7</v>
      </c>
      <c r="X2384" s="27">
        <f t="shared" si="111"/>
        <v>1.2599997616</v>
      </c>
    </row>
    <row r="2385" spans="1:24" x14ac:dyDescent="0.25">
      <c r="A2385" s="26">
        <v>46265</v>
      </c>
      <c r="B2385" s="27" t="s">
        <v>10460</v>
      </c>
      <c r="C2385" s="27" t="s">
        <v>2618</v>
      </c>
      <c r="D2385" s="27" t="s">
        <v>2623</v>
      </c>
      <c r="E2385" s="27" t="s">
        <v>22</v>
      </c>
      <c r="F2385" s="27" t="s">
        <v>32</v>
      </c>
      <c r="G2385" s="27"/>
      <c r="H2385" s="27" t="s">
        <v>56</v>
      </c>
      <c r="I2385" s="28">
        <v>75871164</v>
      </c>
      <c r="J2385" s="28">
        <v>0</v>
      </c>
      <c r="K2385" s="28">
        <v>75871164</v>
      </c>
      <c r="L2385" s="29">
        <v>1.68</v>
      </c>
      <c r="M2385" s="29">
        <f>IFERROR(_xlfn.XLOOKUP($B2385,'Ownership Metrics'!$A:$A,'Ownership Metrics'!$B:$B),"")</f>
        <v>8.84</v>
      </c>
      <c r="N2385" s="28">
        <f>IFERROR(_xlfn.XLOOKUP($B2385,'Ownership Metrics'!$A:$A,'Ownership Metrics'!$C:$C),"")</f>
        <v>3139</v>
      </c>
      <c r="O2385" s="29">
        <f>IFERROR(_xlfn.XLOOKUP($B2385,'Ownership Metrics'!$A:$A,'Ownership Metrics'!$D:$D),"")</f>
        <v>41.18</v>
      </c>
      <c r="P2385" s="29">
        <f>IFERROR(_xlfn.XLOOKUP($B2385,'Ownership Metrics'!$A:$A,'Ownership Metrics'!$E:$E),"")</f>
        <v>82.87</v>
      </c>
      <c r="Q2385" s="30">
        <f>IFERROR(_xlfn.XLOOKUP($B2385,'Ownership Metrics'!$A:$A,'Ownership Metrics'!$F:$F),"")</f>
        <v>7</v>
      </c>
      <c r="R2385" s="30">
        <f>IFERROR(_xlfn.XLOOKUP($B2385,'Ownership Metrics'!$A:$A,'Ownership Metrics'!$G:$G),"")</f>
        <v>57</v>
      </c>
      <c r="S2385" s="27" t="str">
        <f>IFERROR(_xlfn.XLOOKUP($B2385,'Ownership Metrics'!$A:$A,'Ownership Metrics'!$H:$H),"")</f>
        <v>Terkonsentrasi</v>
      </c>
      <c r="T2385" s="27" t="str">
        <f>IFERROR(_xlfn.XLOOKUP($B2385,'Ownership Metrics'!$A:$A,'Ownership Metrics'!$I:$I),"")</f>
        <v>Tinggi</v>
      </c>
      <c r="U2385" s="27">
        <f>IF(COUNTIFS($B$2:$B2385,$B2385,$D$2:$D2385,$D2385)=1,1,0)</f>
        <v>1</v>
      </c>
      <c r="V2385" s="27">
        <f t="shared" si="112"/>
        <v>1.68</v>
      </c>
      <c r="W2385" s="27">
        <f t="shared" si="113"/>
        <v>6</v>
      </c>
      <c r="X2385" s="27">
        <f t="shared" si="111"/>
        <v>1.6799997615</v>
      </c>
    </row>
    <row r="2386" spans="1:24" x14ac:dyDescent="0.25">
      <c r="A2386" s="26">
        <v>46265</v>
      </c>
      <c r="B2386" s="27" t="s">
        <v>10460</v>
      </c>
      <c r="C2386" s="27" t="s">
        <v>2618</v>
      </c>
      <c r="D2386" s="27" t="s">
        <v>1173</v>
      </c>
      <c r="E2386" s="27" t="s">
        <v>44</v>
      </c>
      <c r="F2386" s="27" t="s">
        <v>23</v>
      </c>
      <c r="G2386" s="27"/>
      <c r="H2386" s="27" t="s">
        <v>24</v>
      </c>
      <c r="I2386" s="28">
        <v>106865980</v>
      </c>
      <c r="J2386" s="28">
        <v>0</v>
      </c>
      <c r="K2386" s="28">
        <v>106865980</v>
      </c>
      <c r="L2386" s="29">
        <v>2.36</v>
      </c>
      <c r="M2386" s="29">
        <f>IFERROR(_xlfn.XLOOKUP($B2386,'Ownership Metrics'!$A:$A,'Ownership Metrics'!$B:$B),"")</f>
        <v>8.84</v>
      </c>
      <c r="N2386" s="28">
        <f>IFERROR(_xlfn.XLOOKUP($B2386,'Ownership Metrics'!$A:$A,'Ownership Metrics'!$C:$C),"")</f>
        <v>3139</v>
      </c>
      <c r="O2386" s="29">
        <f>IFERROR(_xlfn.XLOOKUP($B2386,'Ownership Metrics'!$A:$A,'Ownership Metrics'!$D:$D),"")</f>
        <v>41.18</v>
      </c>
      <c r="P2386" s="29">
        <f>IFERROR(_xlfn.XLOOKUP($B2386,'Ownership Metrics'!$A:$A,'Ownership Metrics'!$E:$E),"")</f>
        <v>82.87</v>
      </c>
      <c r="Q2386" s="30">
        <f>IFERROR(_xlfn.XLOOKUP($B2386,'Ownership Metrics'!$A:$A,'Ownership Metrics'!$F:$F),"")</f>
        <v>7</v>
      </c>
      <c r="R2386" s="30">
        <f>IFERROR(_xlfn.XLOOKUP($B2386,'Ownership Metrics'!$A:$A,'Ownership Metrics'!$G:$G),"")</f>
        <v>57</v>
      </c>
      <c r="S2386" s="27" t="str">
        <f>IFERROR(_xlfn.XLOOKUP($B2386,'Ownership Metrics'!$A:$A,'Ownership Metrics'!$H:$H),"")</f>
        <v>Terkonsentrasi</v>
      </c>
      <c r="T2386" s="27" t="str">
        <f>IFERROR(_xlfn.XLOOKUP($B2386,'Ownership Metrics'!$A:$A,'Ownership Metrics'!$I:$I),"")</f>
        <v>Tinggi</v>
      </c>
      <c r="U2386" s="27">
        <f>IF(COUNTIFS($B$2:$B2386,$B2386,$D$2:$D2386,$D2386)=1,1,0)</f>
        <v>1</v>
      </c>
      <c r="V2386" s="27">
        <f t="shared" si="112"/>
        <v>2.36</v>
      </c>
      <c r="W2386" s="27">
        <f t="shared" si="113"/>
        <v>5</v>
      </c>
      <c r="X2386" s="27">
        <f t="shared" si="111"/>
        <v>2.3599997613999997</v>
      </c>
    </row>
    <row r="2387" spans="1:24" x14ac:dyDescent="0.25">
      <c r="A2387" s="26">
        <v>46265</v>
      </c>
      <c r="B2387" s="27" t="s">
        <v>10460</v>
      </c>
      <c r="C2387" s="27" t="s">
        <v>2618</v>
      </c>
      <c r="D2387" s="27" t="s">
        <v>182</v>
      </c>
      <c r="E2387" s="27" t="s">
        <v>44</v>
      </c>
      <c r="F2387" s="27" t="s">
        <v>23</v>
      </c>
      <c r="G2387" s="27"/>
      <c r="H2387" s="27" t="s">
        <v>24</v>
      </c>
      <c r="I2387" s="28">
        <v>189168772</v>
      </c>
      <c r="J2387" s="28">
        <v>0</v>
      </c>
      <c r="K2387" s="28">
        <v>189168772</v>
      </c>
      <c r="L2387" s="29">
        <v>4.18</v>
      </c>
      <c r="M2387" s="29">
        <f>IFERROR(_xlfn.XLOOKUP($B2387,'Ownership Metrics'!$A:$A,'Ownership Metrics'!$B:$B),"")</f>
        <v>8.84</v>
      </c>
      <c r="N2387" s="28">
        <f>IFERROR(_xlfn.XLOOKUP($B2387,'Ownership Metrics'!$A:$A,'Ownership Metrics'!$C:$C),"")</f>
        <v>3139</v>
      </c>
      <c r="O2387" s="29">
        <f>IFERROR(_xlfn.XLOOKUP($B2387,'Ownership Metrics'!$A:$A,'Ownership Metrics'!$D:$D),"")</f>
        <v>41.18</v>
      </c>
      <c r="P2387" s="29">
        <f>IFERROR(_xlfn.XLOOKUP($B2387,'Ownership Metrics'!$A:$A,'Ownership Metrics'!$E:$E),"")</f>
        <v>82.87</v>
      </c>
      <c r="Q2387" s="30">
        <f>IFERROR(_xlfn.XLOOKUP($B2387,'Ownership Metrics'!$A:$A,'Ownership Metrics'!$F:$F),"")</f>
        <v>7</v>
      </c>
      <c r="R2387" s="30">
        <f>IFERROR(_xlfn.XLOOKUP($B2387,'Ownership Metrics'!$A:$A,'Ownership Metrics'!$G:$G),"")</f>
        <v>57</v>
      </c>
      <c r="S2387" s="27" t="str">
        <f>IFERROR(_xlfn.XLOOKUP($B2387,'Ownership Metrics'!$A:$A,'Ownership Metrics'!$H:$H),"")</f>
        <v>Terkonsentrasi</v>
      </c>
      <c r="T2387" s="27" t="str">
        <f>IFERROR(_xlfn.XLOOKUP($B2387,'Ownership Metrics'!$A:$A,'Ownership Metrics'!$I:$I),"")</f>
        <v>Tinggi</v>
      </c>
      <c r="U2387" s="27">
        <f>IF(COUNTIFS($B$2:$B2387,$B2387,$D$2:$D2387,$D2387)=1,1,0)</f>
        <v>1</v>
      </c>
      <c r="V2387" s="27">
        <f t="shared" si="112"/>
        <v>4.18</v>
      </c>
      <c r="W2387" s="27">
        <f t="shared" si="113"/>
        <v>3</v>
      </c>
      <c r="X2387" s="27">
        <f t="shared" si="111"/>
        <v>4.1799997612999995</v>
      </c>
    </row>
    <row r="2388" spans="1:24" x14ac:dyDescent="0.25">
      <c r="A2388" s="26">
        <v>46265</v>
      </c>
      <c r="B2388" s="27" t="s">
        <v>10460</v>
      </c>
      <c r="C2388" s="27" t="s">
        <v>2618</v>
      </c>
      <c r="D2388" s="27" t="s">
        <v>568</v>
      </c>
      <c r="E2388" s="27" t="s">
        <v>72</v>
      </c>
      <c r="F2388" s="27" t="s">
        <v>32</v>
      </c>
      <c r="G2388" s="27"/>
      <c r="H2388" s="27" t="s">
        <v>569</v>
      </c>
      <c r="I2388" s="28">
        <v>135359000</v>
      </c>
      <c r="J2388" s="28">
        <v>0</v>
      </c>
      <c r="K2388" s="28">
        <v>135359000</v>
      </c>
      <c r="L2388" s="29">
        <v>2.99</v>
      </c>
      <c r="M2388" s="29">
        <f>IFERROR(_xlfn.XLOOKUP($B2388,'Ownership Metrics'!$A:$A,'Ownership Metrics'!$B:$B),"")</f>
        <v>8.84</v>
      </c>
      <c r="N2388" s="28">
        <f>IFERROR(_xlfn.XLOOKUP($B2388,'Ownership Metrics'!$A:$A,'Ownership Metrics'!$C:$C),"")</f>
        <v>3139</v>
      </c>
      <c r="O2388" s="29">
        <f>IFERROR(_xlfn.XLOOKUP($B2388,'Ownership Metrics'!$A:$A,'Ownership Metrics'!$D:$D),"")</f>
        <v>41.18</v>
      </c>
      <c r="P2388" s="29">
        <f>IFERROR(_xlfn.XLOOKUP($B2388,'Ownership Metrics'!$A:$A,'Ownership Metrics'!$E:$E),"")</f>
        <v>82.87</v>
      </c>
      <c r="Q2388" s="30">
        <f>IFERROR(_xlfn.XLOOKUP($B2388,'Ownership Metrics'!$A:$A,'Ownership Metrics'!$F:$F),"")</f>
        <v>7</v>
      </c>
      <c r="R2388" s="30">
        <f>IFERROR(_xlfn.XLOOKUP($B2388,'Ownership Metrics'!$A:$A,'Ownership Metrics'!$G:$G),"")</f>
        <v>57</v>
      </c>
      <c r="S2388" s="27" t="str">
        <f>IFERROR(_xlfn.XLOOKUP($B2388,'Ownership Metrics'!$A:$A,'Ownership Metrics'!$H:$H),"")</f>
        <v>Terkonsentrasi</v>
      </c>
      <c r="T2388" s="27" t="str">
        <f>IFERROR(_xlfn.XLOOKUP($B2388,'Ownership Metrics'!$A:$A,'Ownership Metrics'!$I:$I),"")</f>
        <v>Tinggi</v>
      </c>
      <c r="U2388" s="27">
        <f>IF(COUNTIFS($B$2:$B2388,$B2388,$D$2:$D2388,$D2388)=1,1,0)</f>
        <v>1</v>
      </c>
      <c r="V2388" s="27">
        <f t="shared" si="112"/>
        <v>2.99</v>
      </c>
      <c r="W2388" s="27">
        <f t="shared" si="113"/>
        <v>4</v>
      </c>
      <c r="X2388" s="27">
        <f t="shared" si="111"/>
        <v>2.9899997612</v>
      </c>
    </row>
    <row r="2389" spans="1:24" x14ac:dyDescent="0.25">
      <c r="A2389" s="26">
        <v>46265</v>
      </c>
      <c r="B2389" s="27" t="s">
        <v>10461</v>
      </c>
      <c r="C2389" s="27" t="s">
        <v>2625</v>
      </c>
      <c r="D2389" s="27" t="s">
        <v>2626</v>
      </c>
      <c r="E2389" s="27" t="s">
        <v>22</v>
      </c>
      <c r="F2389" s="27" t="s">
        <v>32</v>
      </c>
      <c r="G2389" s="27"/>
      <c r="H2389" s="27" t="s">
        <v>184</v>
      </c>
      <c r="I2389" s="28">
        <v>1927910241</v>
      </c>
      <c r="J2389" s="28">
        <v>0</v>
      </c>
      <c r="K2389" s="28">
        <v>1927910241</v>
      </c>
      <c r="L2389" s="29">
        <v>59.85</v>
      </c>
      <c r="M2389" s="29">
        <f>IFERROR(_xlfn.XLOOKUP($B2389,'Ownership Metrics'!$A:$A,'Ownership Metrics'!$B:$B),"")</f>
        <v>0.22</v>
      </c>
      <c r="N2389" s="28">
        <f>IFERROR(_xlfn.XLOOKUP($B2389,'Ownership Metrics'!$A:$A,'Ownership Metrics'!$C:$C),"")</f>
        <v>5176</v>
      </c>
      <c r="O2389" s="29">
        <f>IFERROR(_xlfn.XLOOKUP($B2389,'Ownership Metrics'!$A:$A,'Ownership Metrics'!$D:$D),"")</f>
        <v>59.85</v>
      </c>
      <c r="P2389" s="29">
        <f>IFERROR(_xlfn.XLOOKUP($B2389,'Ownership Metrics'!$A:$A,'Ownership Metrics'!$E:$E),"")</f>
        <v>99.78</v>
      </c>
      <c r="Q2389" s="30">
        <f>IFERROR(_xlfn.XLOOKUP($B2389,'Ownership Metrics'!$A:$A,'Ownership Metrics'!$F:$F),"")</f>
        <v>2</v>
      </c>
      <c r="R2389" s="30">
        <f>IFERROR(_xlfn.XLOOKUP($B2389,'Ownership Metrics'!$A:$A,'Ownership Metrics'!$G:$G),"")</f>
        <v>77</v>
      </c>
      <c r="S2389" s="27" t="str">
        <f>IFERROR(_xlfn.XLOOKUP($B2389,'Ownership Metrics'!$A:$A,'Ownership Metrics'!$H:$H),"")</f>
        <v>Mayoritas</v>
      </c>
      <c r="T2389" s="27" t="str">
        <f>IFERROR(_xlfn.XLOOKUP($B2389,'Ownership Metrics'!$A:$A,'Ownership Metrics'!$I:$I),"")</f>
        <v>Tinggi</v>
      </c>
      <c r="U2389" s="27">
        <f>IF(COUNTIFS($B$2:$B2389,$B2389,$D$2:$D2389,$D2389)=1,1,0)</f>
        <v>1</v>
      </c>
      <c r="V2389" s="27">
        <f t="shared" si="112"/>
        <v>59.85</v>
      </c>
      <c r="W2389" s="27">
        <f t="shared" si="113"/>
        <v>1</v>
      </c>
      <c r="X2389" s="27">
        <f t="shared" si="111"/>
        <v>59.849999761100001</v>
      </c>
    </row>
    <row r="2390" spans="1:24" x14ac:dyDescent="0.25">
      <c r="A2390" s="26">
        <v>46265</v>
      </c>
      <c r="B2390" s="27" t="s">
        <v>10461</v>
      </c>
      <c r="C2390" s="27" t="s">
        <v>2625</v>
      </c>
      <c r="D2390" s="27" t="s">
        <v>2627</v>
      </c>
      <c r="E2390" s="27" t="s">
        <v>22</v>
      </c>
      <c r="F2390" s="27" t="s">
        <v>32</v>
      </c>
      <c r="G2390" s="27"/>
      <c r="H2390" s="27" t="s">
        <v>64</v>
      </c>
      <c r="I2390" s="28">
        <v>1286163358</v>
      </c>
      <c r="J2390" s="28">
        <v>0</v>
      </c>
      <c r="K2390" s="28">
        <v>1286163358</v>
      </c>
      <c r="L2390" s="29">
        <v>39.93</v>
      </c>
      <c r="M2390" s="29">
        <f>IFERROR(_xlfn.XLOOKUP($B2390,'Ownership Metrics'!$A:$A,'Ownership Metrics'!$B:$B),"")</f>
        <v>0.22</v>
      </c>
      <c r="N2390" s="28">
        <f>IFERROR(_xlfn.XLOOKUP($B2390,'Ownership Metrics'!$A:$A,'Ownership Metrics'!$C:$C),"")</f>
        <v>5176</v>
      </c>
      <c r="O2390" s="29">
        <f>IFERROR(_xlfn.XLOOKUP($B2390,'Ownership Metrics'!$A:$A,'Ownership Metrics'!$D:$D),"")</f>
        <v>59.85</v>
      </c>
      <c r="P2390" s="29">
        <f>IFERROR(_xlfn.XLOOKUP($B2390,'Ownership Metrics'!$A:$A,'Ownership Metrics'!$E:$E),"")</f>
        <v>99.78</v>
      </c>
      <c r="Q2390" s="30">
        <f>IFERROR(_xlfn.XLOOKUP($B2390,'Ownership Metrics'!$A:$A,'Ownership Metrics'!$F:$F),"")</f>
        <v>2</v>
      </c>
      <c r="R2390" s="30">
        <f>IFERROR(_xlfn.XLOOKUP($B2390,'Ownership Metrics'!$A:$A,'Ownership Metrics'!$G:$G),"")</f>
        <v>77</v>
      </c>
      <c r="S2390" s="27" t="str">
        <f>IFERROR(_xlfn.XLOOKUP($B2390,'Ownership Metrics'!$A:$A,'Ownership Metrics'!$H:$H),"")</f>
        <v>Mayoritas</v>
      </c>
      <c r="T2390" s="27" t="str">
        <f>IFERROR(_xlfn.XLOOKUP($B2390,'Ownership Metrics'!$A:$A,'Ownership Metrics'!$I:$I),"")</f>
        <v>Tinggi</v>
      </c>
      <c r="U2390" s="27">
        <f>IF(COUNTIFS($B$2:$B2390,$B2390,$D$2:$D2390,$D2390)=1,1,0)</f>
        <v>1</v>
      </c>
      <c r="V2390" s="27">
        <f t="shared" si="112"/>
        <v>39.93</v>
      </c>
      <c r="W2390" s="27">
        <f t="shared" si="113"/>
        <v>2</v>
      </c>
      <c r="X2390" s="27">
        <f t="shared" si="111"/>
        <v>39.929999760999998</v>
      </c>
    </row>
    <row r="2391" spans="1:24" x14ac:dyDescent="0.25">
      <c r="A2391" s="26">
        <v>46265</v>
      </c>
      <c r="B2391" s="27" t="s">
        <v>10462</v>
      </c>
      <c r="C2391" s="27" t="s">
        <v>2629</v>
      </c>
      <c r="D2391" s="27" t="s">
        <v>2630</v>
      </c>
      <c r="E2391" s="27" t="s">
        <v>22</v>
      </c>
      <c r="F2391" s="27" t="s">
        <v>23</v>
      </c>
      <c r="G2391" s="27"/>
      <c r="H2391" s="27" t="s">
        <v>24</v>
      </c>
      <c r="I2391" s="28">
        <v>140104835</v>
      </c>
      <c r="J2391" s="28">
        <v>0</v>
      </c>
      <c r="K2391" s="28">
        <v>140104835</v>
      </c>
      <c r="L2391" s="29">
        <v>1.29</v>
      </c>
      <c r="M2391" s="29">
        <f>IFERROR(_xlfn.XLOOKUP($B2391,'Ownership Metrics'!$A:$A,'Ownership Metrics'!$B:$B),"")</f>
        <v>10.02</v>
      </c>
      <c r="N2391" s="28">
        <f>IFERROR(_xlfn.XLOOKUP($B2391,'Ownership Metrics'!$A:$A,'Ownership Metrics'!$C:$C),"")</f>
        <v>2296</v>
      </c>
      <c r="O2391" s="29">
        <f>IFERROR(_xlfn.XLOOKUP($B2391,'Ownership Metrics'!$A:$A,'Ownership Metrics'!$D:$D),"")</f>
        <v>44.12</v>
      </c>
      <c r="P2391" s="29">
        <f>IFERROR(_xlfn.XLOOKUP($B2391,'Ownership Metrics'!$A:$A,'Ownership Metrics'!$E:$E),"")</f>
        <v>67.22</v>
      </c>
      <c r="Q2391" s="30">
        <f>IFERROR(_xlfn.XLOOKUP($B2391,'Ownership Metrics'!$A:$A,'Ownership Metrics'!$F:$F),"")</f>
        <v>11</v>
      </c>
      <c r="R2391" s="30">
        <f>IFERROR(_xlfn.XLOOKUP($B2391,'Ownership Metrics'!$A:$A,'Ownership Metrics'!$G:$G),"")</f>
        <v>43</v>
      </c>
      <c r="S2391" s="27" t="str">
        <f>IFERROR(_xlfn.XLOOKUP($B2391,'Ownership Metrics'!$A:$A,'Ownership Metrics'!$H:$H),"")</f>
        <v>Oligopoli</v>
      </c>
      <c r="T2391" s="27" t="str">
        <f>IFERROR(_xlfn.XLOOKUP($B2391,'Ownership Metrics'!$A:$A,'Ownership Metrics'!$I:$I),"")</f>
        <v>Sedang</v>
      </c>
      <c r="U2391" s="27">
        <f>IF(COUNTIFS($B$2:$B2391,$B2391,$D$2:$D2391,$D2391)=1,1,0)</f>
        <v>1</v>
      </c>
      <c r="V2391" s="27">
        <f t="shared" si="112"/>
        <v>1.29</v>
      </c>
      <c r="W2391" s="27">
        <f t="shared" si="113"/>
        <v>11</v>
      </c>
      <c r="X2391" s="27">
        <f t="shared" si="111"/>
        <v>1.2899997609</v>
      </c>
    </row>
    <row r="2392" spans="1:24" x14ac:dyDescent="0.25">
      <c r="A2392" s="26">
        <v>46265</v>
      </c>
      <c r="B2392" s="27" t="s">
        <v>10462</v>
      </c>
      <c r="C2392" s="27" t="s">
        <v>2629</v>
      </c>
      <c r="D2392" s="27" t="s">
        <v>2631</v>
      </c>
      <c r="E2392" s="27" t="s">
        <v>22</v>
      </c>
      <c r="F2392" s="27" t="s">
        <v>23</v>
      </c>
      <c r="G2392" s="27"/>
      <c r="H2392" s="27" t="s">
        <v>24</v>
      </c>
      <c r="I2392" s="28">
        <v>246466127</v>
      </c>
      <c r="J2392" s="28">
        <v>0</v>
      </c>
      <c r="K2392" s="28">
        <v>246466127</v>
      </c>
      <c r="L2392" s="29">
        <v>2.2599999999999998</v>
      </c>
      <c r="M2392" s="29">
        <f>IFERROR(_xlfn.XLOOKUP($B2392,'Ownership Metrics'!$A:$A,'Ownership Metrics'!$B:$B),"")</f>
        <v>10.02</v>
      </c>
      <c r="N2392" s="28">
        <f>IFERROR(_xlfn.XLOOKUP($B2392,'Ownership Metrics'!$A:$A,'Ownership Metrics'!$C:$C),"")</f>
        <v>2296</v>
      </c>
      <c r="O2392" s="29">
        <f>IFERROR(_xlfn.XLOOKUP($B2392,'Ownership Metrics'!$A:$A,'Ownership Metrics'!$D:$D),"")</f>
        <v>44.12</v>
      </c>
      <c r="P2392" s="29">
        <f>IFERROR(_xlfn.XLOOKUP($B2392,'Ownership Metrics'!$A:$A,'Ownership Metrics'!$E:$E),"")</f>
        <v>67.22</v>
      </c>
      <c r="Q2392" s="30">
        <f>IFERROR(_xlfn.XLOOKUP($B2392,'Ownership Metrics'!$A:$A,'Ownership Metrics'!$F:$F),"")</f>
        <v>11</v>
      </c>
      <c r="R2392" s="30">
        <f>IFERROR(_xlfn.XLOOKUP($B2392,'Ownership Metrics'!$A:$A,'Ownership Metrics'!$G:$G),"")</f>
        <v>43</v>
      </c>
      <c r="S2392" s="27" t="str">
        <f>IFERROR(_xlfn.XLOOKUP($B2392,'Ownership Metrics'!$A:$A,'Ownership Metrics'!$H:$H),"")</f>
        <v>Oligopoli</v>
      </c>
      <c r="T2392" s="27" t="str">
        <f>IFERROR(_xlfn.XLOOKUP($B2392,'Ownership Metrics'!$A:$A,'Ownership Metrics'!$I:$I),"")</f>
        <v>Sedang</v>
      </c>
      <c r="U2392" s="27">
        <f>IF(COUNTIFS($B$2:$B2392,$B2392,$D$2:$D2392,$D2392)=1,1,0)</f>
        <v>1</v>
      </c>
      <c r="V2392" s="27">
        <f t="shared" si="112"/>
        <v>2.2599999999999998</v>
      </c>
      <c r="W2392" s="27">
        <f t="shared" si="113"/>
        <v>9</v>
      </c>
      <c r="X2392" s="27">
        <f t="shared" si="111"/>
        <v>2.2599997608</v>
      </c>
    </row>
    <row r="2393" spans="1:24" x14ac:dyDescent="0.25">
      <c r="A2393" s="26">
        <v>46265</v>
      </c>
      <c r="B2393" s="27" t="s">
        <v>10462</v>
      </c>
      <c r="C2393" s="27" t="s">
        <v>2629</v>
      </c>
      <c r="D2393" s="27" t="s">
        <v>1272</v>
      </c>
      <c r="E2393" s="27" t="s">
        <v>22</v>
      </c>
      <c r="F2393" s="27" t="s">
        <v>32</v>
      </c>
      <c r="G2393" s="27"/>
      <c r="H2393" s="27" t="s">
        <v>56</v>
      </c>
      <c r="I2393" s="28">
        <v>392511700</v>
      </c>
      <c r="J2393" s="28">
        <v>0</v>
      </c>
      <c r="K2393" s="28">
        <v>392511700</v>
      </c>
      <c r="L2393" s="29">
        <v>3.61</v>
      </c>
      <c r="M2393" s="29">
        <f>IFERROR(_xlfn.XLOOKUP($B2393,'Ownership Metrics'!$A:$A,'Ownership Metrics'!$B:$B),"")</f>
        <v>10.02</v>
      </c>
      <c r="N2393" s="28">
        <f>IFERROR(_xlfn.XLOOKUP($B2393,'Ownership Metrics'!$A:$A,'Ownership Metrics'!$C:$C),"")</f>
        <v>2296</v>
      </c>
      <c r="O2393" s="29">
        <f>IFERROR(_xlfn.XLOOKUP($B2393,'Ownership Metrics'!$A:$A,'Ownership Metrics'!$D:$D),"")</f>
        <v>44.12</v>
      </c>
      <c r="P2393" s="29">
        <f>IFERROR(_xlfn.XLOOKUP($B2393,'Ownership Metrics'!$A:$A,'Ownership Metrics'!$E:$E),"")</f>
        <v>67.22</v>
      </c>
      <c r="Q2393" s="30">
        <f>IFERROR(_xlfn.XLOOKUP($B2393,'Ownership Metrics'!$A:$A,'Ownership Metrics'!$F:$F),"")</f>
        <v>11</v>
      </c>
      <c r="R2393" s="30">
        <f>IFERROR(_xlfn.XLOOKUP($B2393,'Ownership Metrics'!$A:$A,'Ownership Metrics'!$G:$G),"")</f>
        <v>43</v>
      </c>
      <c r="S2393" s="27" t="str">
        <f>IFERROR(_xlfn.XLOOKUP($B2393,'Ownership Metrics'!$A:$A,'Ownership Metrics'!$H:$H),"")</f>
        <v>Oligopoli</v>
      </c>
      <c r="T2393" s="27" t="str">
        <f>IFERROR(_xlfn.XLOOKUP($B2393,'Ownership Metrics'!$A:$A,'Ownership Metrics'!$I:$I),"")</f>
        <v>Sedang</v>
      </c>
      <c r="U2393" s="27">
        <f>IF(COUNTIFS($B$2:$B2393,$B2393,$D$2:$D2393,$D2393)=1,1,0)</f>
        <v>1</v>
      </c>
      <c r="V2393" s="27">
        <f t="shared" si="112"/>
        <v>3.61</v>
      </c>
      <c r="W2393" s="27">
        <f t="shared" si="113"/>
        <v>5</v>
      </c>
      <c r="X2393" s="27">
        <f t="shared" si="111"/>
        <v>3.6099997607000001</v>
      </c>
    </row>
    <row r="2394" spans="1:24" x14ac:dyDescent="0.25">
      <c r="A2394" s="26">
        <v>46265</v>
      </c>
      <c r="B2394" s="27" t="s">
        <v>10462</v>
      </c>
      <c r="C2394" s="27" t="s">
        <v>2629</v>
      </c>
      <c r="D2394" s="27" t="s">
        <v>1190</v>
      </c>
      <c r="E2394" s="27" t="s">
        <v>22</v>
      </c>
      <c r="F2394" s="27" t="s">
        <v>32</v>
      </c>
      <c r="G2394" s="27"/>
      <c r="H2394" s="27" t="s">
        <v>256</v>
      </c>
      <c r="I2394" s="28">
        <v>1135705502</v>
      </c>
      <c r="J2394" s="28">
        <v>0</v>
      </c>
      <c r="K2394" s="28">
        <v>1135705502</v>
      </c>
      <c r="L2394" s="29">
        <v>10.43</v>
      </c>
      <c r="M2394" s="29">
        <f>IFERROR(_xlfn.XLOOKUP($B2394,'Ownership Metrics'!$A:$A,'Ownership Metrics'!$B:$B),"")</f>
        <v>10.02</v>
      </c>
      <c r="N2394" s="28">
        <f>IFERROR(_xlfn.XLOOKUP($B2394,'Ownership Metrics'!$A:$A,'Ownership Metrics'!$C:$C),"")</f>
        <v>2296</v>
      </c>
      <c r="O2394" s="29">
        <f>IFERROR(_xlfn.XLOOKUP($B2394,'Ownership Metrics'!$A:$A,'Ownership Metrics'!$D:$D),"")</f>
        <v>44.12</v>
      </c>
      <c r="P2394" s="29">
        <f>IFERROR(_xlfn.XLOOKUP($B2394,'Ownership Metrics'!$A:$A,'Ownership Metrics'!$E:$E),"")</f>
        <v>67.22</v>
      </c>
      <c r="Q2394" s="30">
        <f>IFERROR(_xlfn.XLOOKUP($B2394,'Ownership Metrics'!$A:$A,'Ownership Metrics'!$F:$F),"")</f>
        <v>11</v>
      </c>
      <c r="R2394" s="30">
        <f>IFERROR(_xlfn.XLOOKUP($B2394,'Ownership Metrics'!$A:$A,'Ownership Metrics'!$G:$G),"")</f>
        <v>43</v>
      </c>
      <c r="S2394" s="27" t="str">
        <f>IFERROR(_xlfn.XLOOKUP($B2394,'Ownership Metrics'!$A:$A,'Ownership Metrics'!$H:$H),"")</f>
        <v>Oligopoli</v>
      </c>
      <c r="T2394" s="27" t="str">
        <f>IFERROR(_xlfn.XLOOKUP($B2394,'Ownership Metrics'!$A:$A,'Ownership Metrics'!$I:$I),"")</f>
        <v>Sedang</v>
      </c>
      <c r="U2394" s="27">
        <f>IF(COUNTIFS($B$2:$B2394,$B2394,$D$2:$D2394,$D2394)=1,1,0)</f>
        <v>1</v>
      </c>
      <c r="V2394" s="27">
        <f t="shared" si="112"/>
        <v>10.43</v>
      </c>
      <c r="W2394" s="27">
        <f t="shared" si="113"/>
        <v>3</v>
      </c>
      <c r="X2394" s="27">
        <f t="shared" si="111"/>
        <v>10.429999760599999</v>
      </c>
    </row>
    <row r="2395" spans="1:24" x14ac:dyDescent="0.25">
      <c r="A2395" s="26">
        <v>46265</v>
      </c>
      <c r="B2395" s="27" t="s">
        <v>10462</v>
      </c>
      <c r="C2395" s="27" t="s">
        <v>2629</v>
      </c>
      <c r="D2395" s="27" t="s">
        <v>2632</v>
      </c>
      <c r="E2395" s="27"/>
      <c r="F2395" s="27"/>
      <c r="G2395" s="27"/>
      <c r="H2395" s="27"/>
      <c r="I2395" s="28">
        <v>0</v>
      </c>
      <c r="J2395" s="28">
        <v>4803164585</v>
      </c>
      <c r="K2395" s="28">
        <v>4803164585</v>
      </c>
      <c r="L2395" s="29">
        <v>44.12</v>
      </c>
      <c r="M2395" s="29">
        <f>IFERROR(_xlfn.XLOOKUP($B2395,'Ownership Metrics'!$A:$A,'Ownership Metrics'!$B:$B),"")</f>
        <v>10.02</v>
      </c>
      <c r="N2395" s="28">
        <f>IFERROR(_xlfn.XLOOKUP($B2395,'Ownership Metrics'!$A:$A,'Ownership Metrics'!$C:$C),"")</f>
        <v>2296</v>
      </c>
      <c r="O2395" s="29">
        <f>IFERROR(_xlfn.XLOOKUP($B2395,'Ownership Metrics'!$A:$A,'Ownership Metrics'!$D:$D),"")</f>
        <v>44.12</v>
      </c>
      <c r="P2395" s="29">
        <f>IFERROR(_xlfn.XLOOKUP($B2395,'Ownership Metrics'!$A:$A,'Ownership Metrics'!$E:$E),"")</f>
        <v>67.22</v>
      </c>
      <c r="Q2395" s="30">
        <f>IFERROR(_xlfn.XLOOKUP($B2395,'Ownership Metrics'!$A:$A,'Ownership Metrics'!$F:$F),"")</f>
        <v>11</v>
      </c>
      <c r="R2395" s="30">
        <f>IFERROR(_xlfn.XLOOKUP($B2395,'Ownership Metrics'!$A:$A,'Ownership Metrics'!$G:$G),"")</f>
        <v>43</v>
      </c>
      <c r="S2395" s="27" t="str">
        <f>IFERROR(_xlfn.XLOOKUP($B2395,'Ownership Metrics'!$A:$A,'Ownership Metrics'!$H:$H),"")</f>
        <v>Oligopoli</v>
      </c>
      <c r="T2395" s="27" t="str">
        <f>IFERROR(_xlfn.XLOOKUP($B2395,'Ownership Metrics'!$A:$A,'Ownership Metrics'!$I:$I),"")</f>
        <v>Sedang</v>
      </c>
      <c r="U2395" s="27">
        <f>IF(COUNTIFS($B$2:$B2395,$B2395,$D$2:$D2395,$D2395)=1,1,0)</f>
        <v>1</v>
      </c>
      <c r="V2395" s="27">
        <f t="shared" si="112"/>
        <v>44.12</v>
      </c>
      <c r="W2395" s="27">
        <f t="shared" si="113"/>
        <v>1</v>
      </c>
      <c r="X2395" s="27">
        <f t="shared" si="111"/>
        <v>44.119999760500001</v>
      </c>
    </row>
    <row r="2396" spans="1:24" x14ac:dyDescent="0.25">
      <c r="A2396" s="26">
        <v>46265</v>
      </c>
      <c r="B2396" s="27" t="s">
        <v>10462</v>
      </c>
      <c r="C2396" s="27" t="s">
        <v>2629</v>
      </c>
      <c r="D2396" s="27" t="s">
        <v>2633</v>
      </c>
      <c r="E2396" s="27" t="s">
        <v>22</v>
      </c>
      <c r="F2396" s="27" t="s">
        <v>32</v>
      </c>
      <c r="G2396" s="27"/>
      <c r="H2396" s="27" t="s">
        <v>56</v>
      </c>
      <c r="I2396" s="28">
        <v>171155805</v>
      </c>
      <c r="J2396" s="28">
        <v>0</v>
      </c>
      <c r="K2396" s="28">
        <v>171155805</v>
      </c>
      <c r="L2396" s="29">
        <v>1.57</v>
      </c>
      <c r="M2396" s="29">
        <f>IFERROR(_xlfn.XLOOKUP($B2396,'Ownership Metrics'!$A:$A,'Ownership Metrics'!$B:$B),"")</f>
        <v>10.02</v>
      </c>
      <c r="N2396" s="28">
        <f>IFERROR(_xlfn.XLOOKUP($B2396,'Ownership Metrics'!$A:$A,'Ownership Metrics'!$C:$C),"")</f>
        <v>2296</v>
      </c>
      <c r="O2396" s="29">
        <f>IFERROR(_xlfn.XLOOKUP($B2396,'Ownership Metrics'!$A:$A,'Ownership Metrics'!$D:$D),"")</f>
        <v>44.12</v>
      </c>
      <c r="P2396" s="29">
        <f>IFERROR(_xlfn.XLOOKUP($B2396,'Ownership Metrics'!$A:$A,'Ownership Metrics'!$E:$E),"")</f>
        <v>67.22</v>
      </c>
      <c r="Q2396" s="30">
        <f>IFERROR(_xlfn.XLOOKUP($B2396,'Ownership Metrics'!$A:$A,'Ownership Metrics'!$F:$F),"")</f>
        <v>11</v>
      </c>
      <c r="R2396" s="30">
        <f>IFERROR(_xlfn.XLOOKUP($B2396,'Ownership Metrics'!$A:$A,'Ownership Metrics'!$G:$G),"")</f>
        <v>43</v>
      </c>
      <c r="S2396" s="27" t="str">
        <f>IFERROR(_xlfn.XLOOKUP($B2396,'Ownership Metrics'!$A:$A,'Ownership Metrics'!$H:$H),"")</f>
        <v>Oligopoli</v>
      </c>
      <c r="T2396" s="27" t="str">
        <f>IFERROR(_xlfn.XLOOKUP($B2396,'Ownership Metrics'!$A:$A,'Ownership Metrics'!$I:$I),"")</f>
        <v>Sedang</v>
      </c>
      <c r="U2396" s="27">
        <f>IF(COUNTIFS($B$2:$B2396,$B2396,$D$2:$D2396,$D2396)=1,1,0)</f>
        <v>1</v>
      </c>
      <c r="V2396" s="27">
        <f t="shared" si="112"/>
        <v>1.57</v>
      </c>
      <c r="W2396" s="27">
        <f t="shared" si="113"/>
        <v>10</v>
      </c>
      <c r="X2396" s="27">
        <f t="shared" si="111"/>
        <v>1.5699997604</v>
      </c>
    </row>
    <row r="2397" spans="1:24" x14ac:dyDescent="0.25">
      <c r="A2397" s="26">
        <v>46265</v>
      </c>
      <c r="B2397" s="27" t="s">
        <v>10462</v>
      </c>
      <c r="C2397" s="27" t="s">
        <v>2629</v>
      </c>
      <c r="D2397" s="27" t="s">
        <v>2634</v>
      </c>
      <c r="E2397" s="27" t="s">
        <v>35</v>
      </c>
      <c r="F2397" s="27" t="s">
        <v>23</v>
      </c>
      <c r="G2397" s="27" t="s">
        <v>36</v>
      </c>
      <c r="H2397" s="27" t="s">
        <v>24</v>
      </c>
      <c r="I2397" s="28">
        <v>333470188</v>
      </c>
      <c r="J2397" s="28">
        <v>1046233870</v>
      </c>
      <c r="K2397" s="28">
        <v>1379704058</v>
      </c>
      <c r="L2397" s="29">
        <v>12.67</v>
      </c>
      <c r="M2397" s="29">
        <f>IFERROR(_xlfn.XLOOKUP($B2397,'Ownership Metrics'!$A:$A,'Ownership Metrics'!$B:$B),"")</f>
        <v>10.02</v>
      </c>
      <c r="N2397" s="28">
        <f>IFERROR(_xlfn.XLOOKUP($B2397,'Ownership Metrics'!$A:$A,'Ownership Metrics'!$C:$C),"")</f>
        <v>2296</v>
      </c>
      <c r="O2397" s="29">
        <f>IFERROR(_xlfn.XLOOKUP($B2397,'Ownership Metrics'!$A:$A,'Ownership Metrics'!$D:$D),"")</f>
        <v>44.12</v>
      </c>
      <c r="P2397" s="29">
        <f>IFERROR(_xlfn.XLOOKUP($B2397,'Ownership Metrics'!$A:$A,'Ownership Metrics'!$E:$E),"")</f>
        <v>67.22</v>
      </c>
      <c r="Q2397" s="30">
        <f>IFERROR(_xlfn.XLOOKUP($B2397,'Ownership Metrics'!$A:$A,'Ownership Metrics'!$F:$F),"")</f>
        <v>11</v>
      </c>
      <c r="R2397" s="30">
        <f>IFERROR(_xlfn.XLOOKUP($B2397,'Ownership Metrics'!$A:$A,'Ownership Metrics'!$G:$G),"")</f>
        <v>43</v>
      </c>
      <c r="S2397" s="27" t="str">
        <f>IFERROR(_xlfn.XLOOKUP($B2397,'Ownership Metrics'!$A:$A,'Ownership Metrics'!$H:$H),"")</f>
        <v>Oligopoli</v>
      </c>
      <c r="T2397" s="27" t="str">
        <f>IFERROR(_xlfn.XLOOKUP($B2397,'Ownership Metrics'!$A:$A,'Ownership Metrics'!$I:$I),"")</f>
        <v>Sedang</v>
      </c>
      <c r="U2397" s="27">
        <f>IF(COUNTIFS($B$2:$B2397,$B2397,$D$2:$D2397,$D2397)=1,1,0)</f>
        <v>1</v>
      </c>
      <c r="V2397" s="27">
        <f t="shared" si="112"/>
        <v>12.67</v>
      </c>
      <c r="W2397" s="27">
        <f t="shared" si="113"/>
        <v>2</v>
      </c>
      <c r="X2397" s="27">
        <f t="shared" si="111"/>
        <v>12.6699997603</v>
      </c>
    </row>
    <row r="2398" spans="1:24" x14ac:dyDescent="0.25">
      <c r="A2398" s="26">
        <v>46265</v>
      </c>
      <c r="B2398" s="27" t="s">
        <v>10462</v>
      </c>
      <c r="C2398" s="27" t="s">
        <v>2629</v>
      </c>
      <c r="D2398" s="27" t="s">
        <v>1309</v>
      </c>
      <c r="E2398" s="27" t="s">
        <v>124</v>
      </c>
      <c r="F2398" s="27" t="s">
        <v>32</v>
      </c>
      <c r="G2398" s="27"/>
      <c r="H2398" s="27" t="s">
        <v>205</v>
      </c>
      <c r="I2398" s="28">
        <v>248357311</v>
      </c>
      <c r="J2398" s="28">
        <v>0</v>
      </c>
      <c r="K2398" s="28">
        <v>248357311</v>
      </c>
      <c r="L2398" s="29">
        <v>2.2799999999999998</v>
      </c>
      <c r="M2398" s="29">
        <f>IFERROR(_xlfn.XLOOKUP($B2398,'Ownership Metrics'!$A:$A,'Ownership Metrics'!$B:$B),"")</f>
        <v>10.02</v>
      </c>
      <c r="N2398" s="28">
        <f>IFERROR(_xlfn.XLOOKUP($B2398,'Ownership Metrics'!$A:$A,'Ownership Metrics'!$C:$C),"")</f>
        <v>2296</v>
      </c>
      <c r="O2398" s="29">
        <f>IFERROR(_xlfn.XLOOKUP($B2398,'Ownership Metrics'!$A:$A,'Ownership Metrics'!$D:$D),"")</f>
        <v>44.12</v>
      </c>
      <c r="P2398" s="29">
        <f>IFERROR(_xlfn.XLOOKUP($B2398,'Ownership Metrics'!$A:$A,'Ownership Metrics'!$E:$E),"")</f>
        <v>67.22</v>
      </c>
      <c r="Q2398" s="30">
        <f>IFERROR(_xlfn.XLOOKUP($B2398,'Ownership Metrics'!$A:$A,'Ownership Metrics'!$F:$F),"")</f>
        <v>11</v>
      </c>
      <c r="R2398" s="30">
        <f>IFERROR(_xlfn.XLOOKUP($B2398,'Ownership Metrics'!$A:$A,'Ownership Metrics'!$G:$G),"")</f>
        <v>43</v>
      </c>
      <c r="S2398" s="27" t="str">
        <f>IFERROR(_xlfn.XLOOKUP($B2398,'Ownership Metrics'!$A:$A,'Ownership Metrics'!$H:$H),"")</f>
        <v>Oligopoli</v>
      </c>
      <c r="T2398" s="27" t="str">
        <f>IFERROR(_xlfn.XLOOKUP($B2398,'Ownership Metrics'!$A:$A,'Ownership Metrics'!$I:$I),"")</f>
        <v>Sedang</v>
      </c>
      <c r="U2398" s="27">
        <f>IF(COUNTIFS($B$2:$B2398,$B2398,$D$2:$D2398,$D2398)=1,1,0)</f>
        <v>1</v>
      </c>
      <c r="V2398" s="27">
        <f t="shared" si="112"/>
        <v>2.2799999999999998</v>
      </c>
      <c r="W2398" s="27">
        <f t="shared" si="113"/>
        <v>8</v>
      </c>
      <c r="X2398" s="27">
        <f t="shared" si="111"/>
        <v>2.2799997601999999</v>
      </c>
    </row>
    <row r="2399" spans="1:24" x14ac:dyDescent="0.25">
      <c r="A2399" s="26">
        <v>46265</v>
      </c>
      <c r="B2399" s="27" t="s">
        <v>10462</v>
      </c>
      <c r="C2399" s="27" t="s">
        <v>2629</v>
      </c>
      <c r="D2399" s="27" t="s">
        <v>1275</v>
      </c>
      <c r="E2399" s="27" t="s">
        <v>67</v>
      </c>
      <c r="F2399" s="27" t="s">
        <v>23</v>
      </c>
      <c r="G2399" s="27"/>
      <c r="H2399" s="27" t="s">
        <v>24</v>
      </c>
      <c r="I2399" s="28">
        <v>659781900</v>
      </c>
      <c r="J2399" s="28">
        <v>0</v>
      </c>
      <c r="K2399" s="28">
        <v>659781900</v>
      </c>
      <c r="L2399" s="29">
        <v>6.06</v>
      </c>
      <c r="M2399" s="29">
        <f>IFERROR(_xlfn.XLOOKUP($B2399,'Ownership Metrics'!$A:$A,'Ownership Metrics'!$B:$B),"")</f>
        <v>10.02</v>
      </c>
      <c r="N2399" s="28">
        <f>IFERROR(_xlfn.XLOOKUP($B2399,'Ownership Metrics'!$A:$A,'Ownership Metrics'!$C:$C),"")</f>
        <v>2296</v>
      </c>
      <c r="O2399" s="29">
        <f>IFERROR(_xlfn.XLOOKUP($B2399,'Ownership Metrics'!$A:$A,'Ownership Metrics'!$D:$D),"")</f>
        <v>44.12</v>
      </c>
      <c r="P2399" s="29">
        <f>IFERROR(_xlfn.XLOOKUP($B2399,'Ownership Metrics'!$A:$A,'Ownership Metrics'!$E:$E),"")</f>
        <v>67.22</v>
      </c>
      <c r="Q2399" s="30">
        <f>IFERROR(_xlfn.XLOOKUP($B2399,'Ownership Metrics'!$A:$A,'Ownership Metrics'!$F:$F),"")</f>
        <v>11</v>
      </c>
      <c r="R2399" s="30">
        <f>IFERROR(_xlfn.XLOOKUP($B2399,'Ownership Metrics'!$A:$A,'Ownership Metrics'!$G:$G),"")</f>
        <v>43</v>
      </c>
      <c r="S2399" s="27" t="str">
        <f>IFERROR(_xlfn.XLOOKUP($B2399,'Ownership Metrics'!$A:$A,'Ownership Metrics'!$H:$H),"")</f>
        <v>Oligopoli</v>
      </c>
      <c r="T2399" s="27" t="str">
        <f>IFERROR(_xlfn.XLOOKUP($B2399,'Ownership Metrics'!$A:$A,'Ownership Metrics'!$I:$I),"")</f>
        <v>Sedang</v>
      </c>
      <c r="U2399" s="27">
        <f>IF(COUNTIFS($B$2:$B2399,$B2399,$D$2:$D2399,$D2399)=1,1,0)</f>
        <v>1</v>
      </c>
      <c r="V2399" s="27">
        <f t="shared" si="112"/>
        <v>6.06</v>
      </c>
      <c r="W2399" s="27">
        <f t="shared" si="113"/>
        <v>4</v>
      </c>
      <c r="X2399" s="27">
        <f t="shared" si="111"/>
        <v>6.0599997600999993</v>
      </c>
    </row>
    <row r="2400" spans="1:24" x14ac:dyDescent="0.25">
      <c r="A2400" s="26">
        <v>46265</v>
      </c>
      <c r="B2400" s="27" t="s">
        <v>10462</v>
      </c>
      <c r="C2400" s="27" t="s">
        <v>2629</v>
      </c>
      <c r="D2400" s="27" t="s">
        <v>2635</v>
      </c>
      <c r="E2400" s="27" t="s">
        <v>149</v>
      </c>
      <c r="F2400" s="27" t="s">
        <v>23</v>
      </c>
      <c r="G2400" s="27"/>
      <c r="H2400" s="27" t="s">
        <v>24</v>
      </c>
      <c r="I2400" s="28">
        <v>308478600</v>
      </c>
      <c r="J2400" s="28">
        <v>0</v>
      </c>
      <c r="K2400" s="28">
        <v>308478600</v>
      </c>
      <c r="L2400" s="29">
        <v>2.83</v>
      </c>
      <c r="M2400" s="29">
        <f>IFERROR(_xlfn.XLOOKUP($B2400,'Ownership Metrics'!$A:$A,'Ownership Metrics'!$B:$B),"")</f>
        <v>10.02</v>
      </c>
      <c r="N2400" s="28">
        <f>IFERROR(_xlfn.XLOOKUP($B2400,'Ownership Metrics'!$A:$A,'Ownership Metrics'!$C:$C),"")</f>
        <v>2296</v>
      </c>
      <c r="O2400" s="29">
        <f>IFERROR(_xlfn.XLOOKUP($B2400,'Ownership Metrics'!$A:$A,'Ownership Metrics'!$D:$D),"")</f>
        <v>44.12</v>
      </c>
      <c r="P2400" s="29">
        <f>IFERROR(_xlfn.XLOOKUP($B2400,'Ownership Metrics'!$A:$A,'Ownership Metrics'!$E:$E),"")</f>
        <v>67.22</v>
      </c>
      <c r="Q2400" s="30">
        <f>IFERROR(_xlfn.XLOOKUP($B2400,'Ownership Metrics'!$A:$A,'Ownership Metrics'!$F:$F),"")</f>
        <v>11</v>
      </c>
      <c r="R2400" s="30">
        <f>IFERROR(_xlfn.XLOOKUP($B2400,'Ownership Metrics'!$A:$A,'Ownership Metrics'!$G:$G),"")</f>
        <v>43</v>
      </c>
      <c r="S2400" s="27" t="str">
        <f>IFERROR(_xlfn.XLOOKUP($B2400,'Ownership Metrics'!$A:$A,'Ownership Metrics'!$H:$H),"")</f>
        <v>Oligopoli</v>
      </c>
      <c r="T2400" s="27" t="str">
        <f>IFERROR(_xlfn.XLOOKUP($B2400,'Ownership Metrics'!$A:$A,'Ownership Metrics'!$I:$I),"")</f>
        <v>Sedang</v>
      </c>
      <c r="U2400" s="27">
        <f>IF(COUNTIFS($B$2:$B2400,$B2400,$D$2:$D2400,$D2400)=1,1,0)</f>
        <v>1</v>
      </c>
      <c r="V2400" s="27">
        <f t="shared" si="112"/>
        <v>2.83</v>
      </c>
      <c r="W2400" s="27">
        <f t="shared" si="113"/>
        <v>7</v>
      </c>
      <c r="X2400" s="27">
        <f t="shared" si="111"/>
        <v>2.8299997600000002</v>
      </c>
    </row>
    <row r="2401" spans="1:24" x14ac:dyDescent="0.25">
      <c r="A2401" s="26">
        <v>46265</v>
      </c>
      <c r="B2401" s="27" t="s">
        <v>10462</v>
      </c>
      <c r="C2401" s="27" t="s">
        <v>2629</v>
      </c>
      <c r="D2401" s="27" t="s">
        <v>2636</v>
      </c>
      <c r="E2401" s="27" t="s">
        <v>67</v>
      </c>
      <c r="F2401" s="27" t="s">
        <v>32</v>
      </c>
      <c r="G2401" s="27"/>
      <c r="H2401" s="27" t="s">
        <v>133</v>
      </c>
      <c r="I2401" s="28">
        <v>311876810</v>
      </c>
      <c r="J2401" s="28">
        <v>0</v>
      </c>
      <c r="K2401" s="28">
        <v>311876810</v>
      </c>
      <c r="L2401" s="29">
        <v>2.86</v>
      </c>
      <c r="M2401" s="29">
        <f>IFERROR(_xlfn.XLOOKUP($B2401,'Ownership Metrics'!$A:$A,'Ownership Metrics'!$B:$B),"")</f>
        <v>10.02</v>
      </c>
      <c r="N2401" s="28">
        <f>IFERROR(_xlfn.XLOOKUP($B2401,'Ownership Metrics'!$A:$A,'Ownership Metrics'!$C:$C),"")</f>
        <v>2296</v>
      </c>
      <c r="O2401" s="29">
        <f>IFERROR(_xlfn.XLOOKUP($B2401,'Ownership Metrics'!$A:$A,'Ownership Metrics'!$D:$D),"")</f>
        <v>44.12</v>
      </c>
      <c r="P2401" s="29">
        <f>IFERROR(_xlfn.XLOOKUP($B2401,'Ownership Metrics'!$A:$A,'Ownership Metrics'!$E:$E),"")</f>
        <v>67.22</v>
      </c>
      <c r="Q2401" s="30">
        <f>IFERROR(_xlfn.XLOOKUP($B2401,'Ownership Metrics'!$A:$A,'Ownership Metrics'!$F:$F),"")</f>
        <v>11</v>
      </c>
      <c r="R2401" s="30">
        <f>IFERROR(_xlfn.XLOOKUP($B2401,'Ownership Metrics'!$A:$A,'Ownership Metrics'!$G:$G),"")</f>
        <v>43</v>
      </c>
      <c r="S2401" s="27" t="str">
        <f>IFERROR(_xlfn.XLOOKUP($B2401,'Ownership Metrics'!$A:$A,'Ownership Metrics'!$H:$H),"")</f>
        <v>Oligopoli</v>
      </c>
      <c r="T2401" s="27" t="str">
        <f>IFERROR(_xlfn.XLOOKUP($B2401,'Ownership Metrics'!$A:$A,'Ownership Metrics'!$I:$I),"")</f>
        <v>Sedang</v>
      </c>
      <c r="U2401" s="27">
        <f>IF(COUNTIFS($B$2:$B2401,$B2401,$D$2:$D2401,$D2401)=1,1,0)</f>
        <v>1</v>
      </c>
      <c r="V2401" s="27">
        <f t="shared" si="112"/>
        <v>2.86</v>
      </c>
      <c r="W2401" s="27">
        <f t="shared" si="113"/>
        <v>6</v>
      </c>
      <c r="X2401" s="27">
        <f t="shared" si="111"/>
        <v>2.8599997599</v>
      </c>
    </row>
    <row r="2402" spans="1:24" x14ac:dyDescent="0.25">
      <c r="A2402" s="26">
        <v>46265</v>
      </c>
      <c r="B2402" s="27" t="s">
        <v>10463</v>
      </c>
      <c r="C2402" s="27" t="s">
        <v>2638</v>
      </c>
      <c r="D2402" s="27" t="s">
        <v>2639</v>
      </c>
      <c r="E2402" s="27" t="s">
        <v>22</v>
      </c>
      <c r="F2402" s="27" t="s">
        <v>23</v>
      </c>
      <c r="G2402" s="27"/>
      <c r="H2402" s="27" t="s">
        <v>24</v>
      </c>
      <c r="I2402" s="28">
        <v>55300000</v>
      </c>
      <c r="J2402" s="28">
        <v>0</v>
      </c>
      <c r="K2402" s="28">
        <v>55300000</v>
      </c>
      <c r="L2402" s="29">
        <v>13.82</v>
      </c>
      <c r="M2402" s="29">
        <f>IFERROR(_xlfn.XLOOKUP($B2402,'Ownership Metrics'!$A:$A,'Ownership Metrics'!$B:$B),"")</f>
        <v>4.96</v>
      </c>
      <c r="N2402" s="28">
        <f>IFERROR(_xlfn.XLOOKUP($B2402,'Ownership Metrics'!$A:$A,'Ownership Metrics'!$C:$C),"")</f>
        <v>576</v>
      </c>
      <c r="O2402" s="29">
        <f>IFERROR(_xlfn.XLOOKUP($B2402,'Ownership Metrics'!$A:$A,'Ownership Metrics'!$D:$D),"")</f>
        <v>13.82</v>
      </c>
      <c r="P2402" s="29">
        <f>IFERROR(_xlfn.XLOOKUP($B2402,'Ownership Metrics'!$A:$A,'Ownership Metrics'!$E:$E),"")</f>
        <v>29.79</v>
      </c>
      <c r="Q2402" s="30">
        <f>IFERROR(_xlfn.XLOOKUP($B2402,'Ownership Metrics'!$A:$A,'Ownership Metrics'!$F:$F),"")</f>
        <v>22</v>
      </c>
      <c r="R2402" s="30">
        <f>IFERROR(_xlfn.XLOOKUP($B2402,'Ownership Metrics'!$A:$A,'Ownership Metrics'!$G:$G),"")</f>
        <v>13</v>
      </c>
      <c r="S2402" s="27" t="str">
        <f>IFERROR(_xlfn.XLOOKUP($B2402,'Ownership Metrics'!$A:$A,'Ownership Metrics'!$H:$H),"")</f>
        <v>Tersebar</v>
      </c>
      <c r="T2402" s="27" t="str">
        <f>IFERROR(_xlfn.XLOOKUP($B2402,'Ownership Metrics'!$A:$A,'Ownership Metrics'!$I:$I),"")</f>
        <v>Rendah</v>
      </c>
      <c r="U2402" s="27">
        <f>IF(COUNTIFS($B$2:$B2402,$B2402,$D$2:$D2402,$D2402)=1,1,0)</f>
        <v>1</v>
      </c>
      <c r="V2402" s="27">
        <f t="shared" si="112"/>
        <v>13.82</v>
      </c>
      <c r="W2402" s="27">
        <f t="shared" si="113"/>
        <v>1</v>
      </c>
      <c r="X2402" s="27">
        <f t="shared" si="111"/>
        <v>13.8199997598</v>
      </c>
    </row>
    <row r="2403" spans="1:24" x14ac:dyDescent="0.25">
      <c r="A2403" s="26">
        <v>46265</v>
      </c>
      <c r="B2403" s="27" t="s">
        <v>10463</v>
      </c>
      <c r="C2403" s="27" t="s">
        <v>2638</v>
      </c>
      <c r="D2403" s="27" t="s">
        <v>2640</v>
      </c>
      <c r="E2403" s="27" t="s">
        <v>83</v>
      </c>
      <c r="F2403" s="27" t="s">
        <v>23</v>
      </c>
      <c r="G2403" s="27"/>
      <c r="H2403" s="27" t="s">
        <v>24</v>
      </c>
      <c r="I2403" s="28">
        <v>40300000</v>
      </c>
      <c r="J2403" s="28">
        <v>0</v>
      </c>
      <c r="K2403" s="28">
        <v>40300000</v>
      </c>
      <c r="L2403" s="29">
        <v>10.07</v>
      </c>
      <c r="M2403" s="29">
        <f>IFERROR(_xlfn.XLOOKUP($B2403,'Ownership Metrics'!$A:$A,'Ownership Metrics'!$B:$B),"")</f>
        <v>4.96</v>
      </c>
      <c r="N2403" s="28">
        <f>IFERROR(_xlfn.XLOOKUP($B2403,'Ownership Metrics'!$A:$A,'Ownership Metrics'!$C:$C),"")</f>
        <v>576</v>
      </c>
      <c r="O2403" s="29">
        <f>IFERROR(_xlfn.XLOOKUP($B2403,'Ownership Metrics'!$A:$A,'Ownership Metrics'!$D:$D),"")</f>
        <v>13.82</v>
      </c>
      <c r="P2403" s="29">
        <f>IFERROR(_xlfn.XLOOKUP($B2403,'Ownership Metrics'!$A:$A,'Ownership Metrics'!$E:$E),"")</f>
        <v>29.79</v>
      </c>
      <c r="Q2403" s="30">
        <f>IFERROR(_xlfn.XLOOKUP($B2403,'Ownership Metrics'!$A:$A,'Ownership Metrics'!$F:$F),"")</f>
        <v>22</v>
      </c>
      <c r="R2403" s="30">
        <f>IFERROR(_xlfn.XLOOKUP($B2403,'Ownership Metrics'!$A:$A,'Ownership Metrics'!$G:$G),"")</f>
        <v>13</v>
      </c>
      <c r="S2403" s="27" t="str">
        <f>IFERROR(_xlfn.XLOOKUP($B2403,'Ownership Metrics'!$A:$A,'Ownership Metrics'!$H:$H),"")</f>
        <v>Tersebar</v>
      </c>
      <c r="T2403" s="27" t="str">
        <f>IFERROR(_xlfn.XLOOKUP($B2403,'Ownership Metrics'!$A:$A,'Ownership Metrics'!$I:$I),"")</f>
        <v>Rendah</v>
      </c>
      <c r="U2403" s="27">
        <f>IF(COUNTIFS($B$2:$B2403,$B2403,$D$2:$D2403,$D2403)=1,1,0)</f>
        <v>1</v>
      </c>
      <c r="V2403" s="27">
        <f t="shared" si="112"/>
        <v>10.07</v>
      </c>
      <c r="W2403" s="27">
        <f t="shared" si="113"/>
        <v>2</v>
      </c>
      <c r="X2403" s="27">
        <f t="shared" si="111"/>
        <v>10.0699997597</v>
      </c>
    </row>
    <row r="2404" spans="1:24" x14ac:dyDescent="0.25">
      <c r="A2404" s="26">
        <v>46265</v>
      </c>
      <c r="B2404" s="27" t="s">
        <v>10463</v>
      </c>
      <c r="C2404" s="27" t="s">
        <v>2638</v>
      </c>
      <c r="D2404" s="27" t="s">
        <v>2641</v>
      </c>
      <c r="E2404" s="27" t="s">
        <v>22</v>
      </c>
      <c r="F2404" s="27" t="s">
        <v>23</v>
      </c>
      <c r="G2404" s="27"/>
      <c r="H2404" s="27" t="s">
        <v>24</v>
      </c>
      <c r="I2404" s="28">
        <v>5177200</v>
      </c>
      <c r="J2404" s="28">
        <v>0</v>
      </c>
      <c r="K2404" s="28">
        <v>5177200</v>
      </c>
      <c r="L2404" s="29">
        <v>1.29</v>
      </c>
      <c r="M2404" s="29">
        <f>IFERROR(_xlfn.XLOOKUP($B2404,'Ownership Metrics'!$A:$A,'Ownership Metrics'!$B:$B),"")</f>
        <v>4.96</v>
      </c>
      <c r="N2404" s="28">
        <f>IFERROR(_xlfn.XLOOKUP($B2404,'Ownership Metrics'!$A:$A,'Ownership Metrics'!$C:$C),"")</f>
        <v>576</v>
      </c>
      <c r="O2404" s="29">
        <f>IFERROR(_xlfn.XLOOKUP($B2404,'Ownership Metrics'!$A:$A,'Ownership Metrics'!$D:$D),"")</f>
        <v>13.82</v>
      </c>
      <c r="P2404" s="29">
        <f>IFERROR(_xlfn.XLOOKUP($B2404,'Ownership Metrics'!$A:$A,'Ownership Metrics'!$E:$E),"")</f>
        <v>29.79</v>
      </c>
      <c r="Q2404" s="30">
        <f>IFERROR(_xlfn.XLOOKUP($B2404,'Ownership Metrics'!$A:$A,'Ownership Metrics'!$F:$F),"")</f>
        <v>22</v>
      </c>
      <c r="R2404" s="30">
        <f>IFERROR(_xlfn.XLOOKUP($B2404,'Ownership Metrics'!$A:$A,'Ownership Metrics'!$G:$G),"")</f>
        <v>13</v>
      </c>
      <c r="S2404" s="27" t="str">
        <f>IFERROR(_xlfn.XLOOKUP($B2404,'Ownership Metrics'!$A:$A,'Ownership Metrics'!$H:$H),"")</f>
        <v>Tersebar</v>
      </c>
      <c r="T2404" s="27" t="str">
        <f>IFERROR(_xlfn.XLOOKUP($B2404,'Ownership Metrics'!$A:$A,'Ownership Metrics'!$I:$I),"")</f>
        <v>Rendah</v>
      </c>
      <c r="U2404" s="27">
        <f>IF(COUNTIFS($B$2:$B2404,$B2404,$D$2:$D2404,$D2404)=1,1,0)</f>
        <v>1</v>
      </c>
      <c r="V2404" s="27">
        <f t="shared" si="112"/>
        <v>1.29</v>
      </c>
      <c r="W2404" s="27">
        <f t="shared" si="113"/>
        <v>22</v>
      </c>
      <c r="X2404" s="27">
        <f t="shared" si="111"/>
        <v>1.2899997596000001</v>
      </c>
    </row>
    <row r="2405" spans="1:24" x14ac:dyDescent="0.25">
      <c r="A2405" s="26">
        <v>46265</v>
      </c>
      <c r="B2405" s="27" t="s">
        <v>10463</v>
      </c>
      <c r="C2405" s="27" t="s">
        <v>2638</v>
      </c>
      <c r="D2405" s="27" t="s">
        <v>2642</v>
      </c>
      <c r="E2405" s="27" t="s">
        <v>35</v>
      </c>
      <c r="F2405" s="27" t="s">
        <v>23</v>
      </c>
      <c r="G2405" s="27" t="s">
        <v>36</v>
      </c>
      <c r="H2405" s="27" t="s">
        <v>24</v>
      </c>
      <c r="I2405" s="28">
        <v>9724300</v>
      </c>
      <c r="J2405" s="28">
        <v>0</v>
      </c>
      <c r="K2405" s="28">
        <v>9724300</v>
      </c>
      <c r="L2405" s="29">
        <v>2.4300000000000002</v>
      </c>
      <c r="M2405" s="29">
        <f>IFERROR(_xlfn.XLOOKUP($B2405,'Ownership Metrics'!$A:$A,'Ownership Metrics'!$B:$B),"")</f>
        <v>4.96</v>
      </c>
      <c r="N2405" s="28">
        <f>IFERROR(_xlfn.XLOOKUP($B2405,'Ownership Metrics'!$A:$A,'Ownership Metrics'!$C:$C),"")</f>
        <v>576</v>
      </c>
      <c r="O2405" s="29">
        <f>IFERROR(_xlfn.XLOOKUP($B2405,'Ownership Metrics'!$A:$A,'Ownership Metrics'!$D:$D),"")</f>
        <v>13.82</v>
      </c>
      <c r="P2405" s="29">
        <f>IFERROR(_xlfn.XLOOKUP($B2405,'Ownership Metrics'!$A:$A,'Ownership Metrics'!$E:$E),"")</f>
        <v>29.79</v>
      </c>
      <c r="Q2405" s="30">
        <f>IFERROR(_xlfn.XLOOKUP($B2405,'Ownership Metrics'!$A:$A,'Ownership Metrics'!$F:$F),"")</f>
        <v>22</v>
      </c>
      <c r="R2405" s="30">
        <f>IFERROR(_xlfn.XLOOKUP($B2405,'Ownership Metrics'!$A:$A,'Ownership Metrics'!$G:$G),"")</f>
        <v>13</v>
      </c>
      <c r="S2405" s="27" t="str">
        <f>IFERROR(_xlfn.XLOOKUP($B2405,'Ownership Metrics'!$A:$A,'Ownership Metrics'!$H:$H),"")</f>
        <v>Tersebar</v>
      </c>
      <c r="T2405" s="27" t="str">
        <f>IFERROR(_xlfn.XLOOKUP($B2405,'Ownership Metrics'!$A:$A,'Ownership Metrics'!$I:$I),"")</f>
        <v>Rendah</v>
      </c>
      <c r="U2405" s="27">
        <f>IF(COUNTIFS($B$2:$B2405,$B2405,$D$2:$D2405,$D2405)=1,1,0)</f>
        <v>1</v>
      </c>
      <c r="V2405" s="27">
        <f t="shared" si="112"/>
        <v>2.4300000000000002</v>
      </c>
      <c r="W2405" s="27">
        <f t="shared" si="113"/>
        <v>18</v>
      </c>
      <c r="X2405" s="27">
        <f t="shared" si="111"/>
        <v>2.4299997595000002</v>
      </c>
    </row>
    <row r="2406" spans="1:24" x14ac:dyDescent="0.25">
      <c r="A2406" s="26">
        <v>46265</v>
      </c>
      <c r="B2406" s="27" t="s">
        <v>10463</v>
      </c>
      <c r="C2406" s="27" t="s">
        <v>2638</v>
      </c>
      <c r="D2406" s="27" t="s">
        <v>2643</v>
      </c>
      <c r="E2406" s="27" t="s">
        <v>35</v>
      </c>
      <c r="F2406" s="27" t="s">
        <v>23</v>
      </c>
      <c r="G2406" s="27" t="s">
        <v>36</v>
      </c>
      <c r="H2406" s="27" t="s">
        <v>24</v>
      </c>
      <c r="I2406" s="28">
        <v>10943400</v>
      </c>
      <c r="J2406" s="28">
        <v>0</v>
      </c>
      <c r="K2406" s="28">
        <v>10943400</v>
      </c>
      <c r="L2406" s="29">
        <v>2.74</v>
      </c>
      <c r="M2406" s="29">
        <f>IFERROR(_xlfn.XLOOKUP($B2406,'Ownership Metrics'!$A:$A,'Ownership Metrics'!$B:$B),"")</f>
        <v>4.96</v>
      </c>
      <c r="N2406" s="28">
        <f>IFERROR(_xlfn.XLOOKUP($B2406,'Ownership Metrics'!$A:$A,'Ownership Metrics'!$C:$C),"")</f>
        <v>576</v>
      </c>
      <c r="O2406" s="29">
        <f>IFERROR(_xlfn.XLOOKUP($B2406,'Ownership Metrics'!$A:$A,'Ownership Metrics'!$D:$D),"")</f>
        <v>13.82</v>
      </c>
      <c r="P2406" s="29">
        <f>IFERROR(_xlfn.XLOOKUP($B2406,'Ownership Metrics'!$A:$A,'Ownership Metrics'!$E:$E),"")</f>
        <v>29.79</v>
      </c>
      <c r="Q2406" s="30">
        <f>IFERROR(_xlfn.XLOOKUP($B2406,'Ownership Metrics'!$A:$A,'Ownership Metrics'!$F:$F),"")</f>
        <v>22</v>
      </c>
      <c r="R2406" s="30">
        <f>IFERROR(_xlfn.XLOOKUP($B2406,'Ownership Metrics'!$A:$A,'Ownership Metrics'!$G:$G),"")</f>
        <v>13</v>
      </c>
      <c r="S2406" s="27" t="str">
        <f>IFERROR(_xlfn.XLOOKUP($B2406,'Ownership Metrics'!$A:$A,'Ownership Metrics'!$H:$H),"")</f>
        <v>Tersebar</v>
      </c>
      <c r="T2406" s="27" t="str">
        <f>IFERROR(_xlfn.XLOOKUP($B2406,'Ownership Metrics'!$A:$A,'Ownership Metrics'!$I:$I),"")</f>
        <v>Rendah</v>
      </c>
      <c r="U2406" s="27">
        <f>IF(COUNTIFS($B$2:$B2406,$B2406,$D$2:$D2406,$D2406)=1,1,0)</f>
        <v>1</v>
      </c>
      <c r="V2406" s="27">
        <f t="shared" si="112"/>
        <v>2.74</v>
      </c>
      <c r="W2406" s="27">
        <f t="shared" si="113"/>
        <v>16</v>
      </c>
      <c r="X2406" s="27">
        <f t="shared" si="111"/>
        <v>2.7399997594000003</v>
      </c>
    </row>
    <row r="2407" spans="1:24" x14ac:dyDescent="0.25">
      <c r="A2407" s="26">
        <v>46265</v>
      </c>
      <c r="B2407" s="27" t="s">
        <v>10463</v>
      </c>
      <c r="C2407" s="27" t="s">
        <v>2638</v>
      </c>
      <c r="D2407" s="27" t="s">
        <v>2644</v>
      </c>
      <c r="E2407" s="27" t="s">
        <v>35</v>
      </c>
      <c r="F2407" s="27" t="s">
        <v>23</v>
      </c>
      <c r="G2407" s="27" t="s">
        <v>36</v>
      </c>
      <c r="H2407" s="27" t="s">
        <v>24</v>
      </c>
      <c r="I2407" s="28">
        <v>12200000</v>
      </c>
      <c r="J2407" s="28">
        <v>0</v>
      </c>
      <c r="K2407" s="28">
        <v>12200000</v>
      </c>
      <c r="L2407" s="29">
        <v>3.05</v>
      </c>
      <c r="M2407" s="29">
        <f>IFERROR(_xlfn.XLOOKUP($B2407,'Ownership Metrics'!$A:$A,'Ownership Metrics'!$B:$B),"")</f>
        <v>4.96</v>
      </c>
      <c r="N2407" s="28">
        <f>IFERROR(_xlfn.XLOOKUP($B2407,'Ownership Metrics'!$A:$A,'Ownership Metrics'!$C:$C),"")</f>
        <v>576</v>
      </c>
      <c r="O2407" s="29">
        <f>IFERROR(_xlfn.XLOOKUP($B2407,'Ownership Metrics'!$A:$A,'Ownership Metrics'!$D:$D),"")</f>
        <v>13.82</v>
      </c>
      <c r="P2407" s="29">
        <f>IFERROR(_xlfn.XLOOKUP($B2407,'Ownership Metrics'!$A:$A,'Ownership Metrics'!$E:$E),"")</f>
        <v>29.79</v>
      </c>
      <c r="Q2407" s="30">
        <f>IFERROR(_xlfn.XLOOKUP($B2407,'Ownership Metrics'!$A:$A,'Ownership Metrics'!$F:$F),"")</f>
        <v>22</v>
      </c>
      <c r="R2407" s="30">
        <f>IFERROR(_xlfn.XLOOKUP($B2407,'Ownership Metrics'!$A:$A,'Ownership Metrics'!$G:$G),"")</f>
        <v>13</v>
      </c>
      <c r="S2407" s="27" t="str">
        <f>IFERROR(_xlfn.XLOOKUP($B2407,'Ownership Metrics'!$A:$A,'Ownership Metrics'!$H:$H),"")</f>
        <v>Tersebar</v>
      </c>
      <c r="T2407" s="27" t="str">
        <f>IFERROR(_xlfn.XLOOKUP($B2407,'Ownership Metrics'!$A:$A,'Ownership Metrics'!$I:$I),"")</f>
        <v>Rendah</v>
      </c>
      <c r="U2407" s="27">
        <f>IF(COUNTIFS($B$2:$B2407,$B2407,$D$2:$D2407,$D2407)=1,1,0)</f>
        <v>1</v>
      </c>
      <c r="V2407" s="27">
        <f t="shared" si="112"/>
        <v>3.05</v>
      </c>
      <c r="W2407" s="27">
        <f t="shared" si="113"/>
        <v>14</v>
      </c>
      <c r="X2407" s="27">
        <f t="shared" si="111"/>
        <v>3.0499997592999999</v>
      </c>
    </row>
    <row r="2408" spans="1:24" x14ac:dyDescent="0.25">
      <c r="A2408" s="26">
        <v>46265</v>
      </c>
      <c r="B2408" s="27" t="s">
        <v>10463</v>
      </c>
      <c r="C2408" s="27" t="s">
        <v>2638</v>
      </c>
      <c r="D2408" s="27" t="s">
        <v>2645</v>
      </c>
      <c r="E2408" s="27" t="s">
        <v>35</v>
      </c>
      <c r="F2408" s="27" t="s">
        <v>23</v>
      </c>
      <c r="G2408" s="27" t="s">
        <v>36</v>
      </c>
      <c r="H2408" s="27" t="s">
        <v>24</v>
      </c>
      <c r="I2408" s="28">
        <v>18618500</v>
      </c>
      <c r="J2408" s="28">
        <v>0</v>
      </c>
      <c r="K2408" s="28">
        <v>18618500</v>
      </c>
      <c r="L2408" s="29">
        <v>4.6500000000000004</v>
      </c>
      <c r="M2408" s="29">
        <f>IFERROR(_xlfn.XLOOKUP($B2408,'Ownership Metrics'!$A:$A,'Ownership Metrics'!$B:$B),"")</f>
        <v>4.96</v>
      </c>
      <c r="N2408" s="28">
        <f>IFERROR(_xlfn.XLOOKUP($B2408,'Ownership Metrics'!$A:$A,'Ownership Metrics'!$C:$C),"")</f>
        <v>576</v>
      </c>
      <c r="O2408" s="29">
        <f>IFERROR(_xlfn.XLOOKUP($B2408,'Ownership Metrics'!$A:$A,'Ownership Metrics'!$D:$D),"")</f>
        <v>13.82</v>
      </c>
      <c r="P2408" s="29">
        <f>IFERROR(_xlfn.XLOOKUP($B2408,'Ownership Metrics'!$A:$A,'Ownership Metrics'!$E:$E),"")</f>
        <v>29.79</v>
      </c>
      <c r="Q2408" s="30">
        <f>IFERROR(_xlfn.XLOOKUP($B2408,'Ownership Metrics'!$A:$A,'Ownership Metrics'!$F:$F),"")</f>
        <v>22</v>
      </c>
      <c r="R2408" s="30">
        <f>IFERROR(_xlfn.XLOOKUP($B2408,'Ownership Metrics'!$A:$A,'Ownership Metrics'!$G:$G),"")</f>
        <v>13</v>
      </c>
      <c r="S2408" s="27" t="str">
        <f>IFERROR(_xlfn.XLOOKUP($B2408,'Ownership Metrics'!$A:$A,'Ownership Metrics'!$H:$H),"")</f>
        <v>Tersebar</v>
      </c>
      <c r="T2408" s="27" t="str">
        <f>IFERROR(_xlfn.XLOOKUP($B2408,'Ownership Metrics'!$A:$A,'Ownership Metrics'!$I:$I),"")</f>
        <v>Rendah</v>
      </c>
      <c r="U2408" s="27">
        <f>IF(COUNTIFS($B$2:$B2408,$B2408,$D$2:$D2408,$D2408)=1,1,0)</f>
        <v>1</v>
      </c>
      <c r="V2408" s="27">
        <f t="shared" si="112"/>
        <v>4.6500000000000004</v>
      </c>
      <c r="W2408" s="27">
        <f t="shared" si="113"/>
        <v>6</v>
      </c>
      <c r="X2408" s="27">
        <f t="shared" si="111"/>
        <v>4.6499997592</v>
      </c>
    </row>
    <row r="2409" spans="1:24" x14ac:dyDescent="0.25">
      <c r="A2409" s="26">
        <v>46265</v>
      </c>
      <c r="B2409" s="27" t="s">
        <v>10463</v>
      </c>
      <c r="C2409" s="27" t="s">
        <v>2638</v>
      </c>
      <c r="D2409" s="27" t="s">
        <v>2646</v>
      </c>
      <c r="E2409" s="27" t="s">
        <v>35</v>
      </c>
      <c r="F2409" s="27" t="s">
        <v>23</v>
      </c>
      <c r="G2409" s="27" t="s">
        <v>36</v>
      </c>
      <c r="H2409" s="27" t="s">
        <v>24</v>
      </c>
      <c r="I2409" s="28">
        <v>15996400</v>
      </c>
      <c r="J2409" s="28">
        <v>0</v>
      </c>
      <c r="K2409" s="28">
        <v>15996400</v>
      </c>
      <c r="L2409" s="29">
        <v>4</v>
      </c>
      <c r="M2409" s="29">
        <f>IFERROR(_xlfn.XLOOKUP($B2409,'Ownership Metrics'!$A:$A,'Ownership Metrics'!$B:$B),"")</f>
        <v>4.96</v>
      </c>
      <c r="N2409" s="28">
        <f>IFERROR(_xlfn.XLOOKUP($B2409,'Ownership Metrics'!$A:$A,'Ownership Metrics'!$C:$C),"")</f>
        <v>576</v>
      </c>
      <c r="O2409" s="29">
        <f>IFERROR(_xlfn.XLOOKUP($B2409,'Ownership Metrics'!$A:$A,'Ownership Metrics'!$D:$D),"")</f>
        <v>13.82</v>
      </c>
      <c r="P2409" s="29">
        <f>IFERROR(_xlfn.XLOOKUP($B2409,'Ownership Metrics'!$A:$A,'Ownership Metrics'!$E:$E),"")</f>
        <v>29.79</v>
      </c>
      <c r="Q2409" s="30">
        <f>IFERROR(_xlfn.XLOOKUP($B2409,'Ownership Metrics'!$A:$A,'Ownership Metrics'!$F:$F),"")</f>
        <v>22</v>
      </c>
      <c r="R2409" s="30">
        <f>IFERROR(_xlfn.XLOOKUP($B2409,'Ownership Metrics'!$A:$A,'Ownership Metrics'!$G:$G),"")</f>
        <v>13</v>
      </c>
      <c r="S2409" s="27" t="str">
        <f>IFERROR(_xlfn.XLOOKUP($B2409,'Ownership Metrics'!$A:$A,'Ownership Metrics'!$H:$H),"")</f>
        <v>Tersebar</v>
      </c>
      <c r="T2409" s="27" t="str">
        <f>IFERROR(_xlfn.XLOOKUP($B2409,'Ownership Metrics'!$A:$A,'Ownership Metrics'!$I:$I),"")</f>
        <v>Rendah</v>
      </c>
      <c r="U2409" s="27">
        <f>IF(COUNTIFS($B$2:$B2409,$B2409,$D$2:$D2409,$D2409)=1,1,0)</f>
        <v>1</v>
      </c>
      <c r="V2409" s="27">
        <f t="shared" si="112"/>
        <v>4</v>
      </c>
      <c r="W2409" s="27">
        <f t="shared" si="113"/>
        <v>12</v>
      </c>
      <c r="X2409" s="27">
        <f t="shared" si="111"/>
        <v>3.9999997591000001</v>
      </c>
    </row>
    <row r="2410" spans="1:24" x14ac:dyDescent="0.25">
      <c r="A2410" s="26">
        <v>46265</v>
      </c>
      <c r="B2410" s="27" t="s">
        <v>10463</v>
      </c>
      <c r="C2410" s="27" t="s">
        <v>2638</v>
      </c>
      <c r="D2410" s="27" t="s">
        <v>2647</v>
      </c>
      <c r="E2410" s="27" t="s">
        <v>35</v>
      </c>
      <c r="F2410" s="27" t="s">
        <v>23</v>
      </c>
      <c r="G2410" s="27" t="s">
        <v>36</v>
      </c>
      <c r="H2410" s="27" t="s">
        <v>24</v>
      </c>
      <c r="I2410" s="28">
        <v>14606900</v>
      </c>
      <c r="J2410" s="28">
        <v>0</v>
      </c>
      <c r="K2410" s="28">
        <v>14606900</v>
      </c>
      <c r="L2410" s="29">
        <v>3.65</v>
      </c>
      <c r="M2410" s="29">
        <f>IFERROR(_xlfn.XLOOKUP($B2410,'Ownership Metrics'!$A:$A,'Ownership Metrics'!$B:$B),"")</f>
        <v>4.96</v>
      </c>
      <c r="N2410" s="28">
        <f>IFERROR(_xlfn.XLOOKUP($B2410,'Ownership Metrics'!$A:$A,'Ownership Metrics'!$C:$C),"")</f>
        <v>576</v>
      </c>
      <c r="O2410" s="29">
        <f>IFERROR(_xlfn.XLOOKUP($B2410,'Ownership Metrics'!$A:$A,'Ownership Metrics'!$D:$D),"")</f>
        <v>13.82</v>
      </c>
      <c r="P2410" s="29">
        <f>IFERROR(_xlfn.XLOOKUP($B2410,'Ownership Metrics'!$A:$A,'Ownership Metrics'!$E:$E),"")</f>
        <v>29.79</v>
      </c>
      <c r="Q2410" s="30">
        <f>IFERROR(_xlfn.XLOOKUP($B2410,'Ownership Metrics'!$A:$A,'Ownership Metrics'!$F:$F),"")</f>
        <v>22</v>
      </c>
      <c r="R2410" s="30">
        <f>IFERROR(_xlfn.XLOOKUP($B2410,'Ownership Metrics'!$A:$A,'Ownership Metrics'!$G:$G),"")</f>
        <v>13</v>
      </c>
      <c r="S2410" s="27" t="str">
        <f>IFERROR(_xlfn.XLOOKUP($B2410,'Ownership Metrics'!$A:$A,'Ownership Metrics'!$H:$H),"")</f>
        <v>Tersebar</v>
      </c>
      <c r="T2410" s="27" t="str">
        <f>IFERROR(_xlfn.XLOOKUP($B2410,'Ownership Metrics'!$A:$A,'Ownership Metrics'!$I:$I),"")</f>
        <v>Rendah</v>
      </c>
      <c r="U2410" s="27">
        <f>IF(COUNTIFS($B$2:$B2410,$B2410,$D$2:$D2410,$D2410)=1,1,0)</f>
        <v>1</v>
      </c>
      <c r="V2410" s="27">
        <f t="shared" si="112"/>
        <v>3.65</v>
      </c>
      <c r="W2410" s="27">
        <f t="shared" si="113"/>
        <v>13</v>
      </c>
      <c r="X2410" s="27">
        <f t="shared" si="111"/>
        <v>3.649999759</v>
      </c>
    </row>
    <row r="2411" spans="1:24" x14ac:dyDescent="0.25">
      <c r="A2411" s="26">
        <v>46265</v>
      </c>
      <c r="B2411" s="27" t="s">
        <v>10463</v>
      </c>
      <c r="C2411" s="27" t="s">
        <v>2638</v>
      </c>
      <c r="D2411" s="27" t="s">
        <v>2648</v>
      </c>
      <c r="E2411" s="27" t="s">
        <v>35</v>
      </c>
      <c r="F2411" s="27" t="s">
        <v>23</v>
      </c>
      <c r="G2411" s="27" t="s">
        <v>36</v>
      </c>
      <c r="H2411" s="27" t="s">
        <v>24</v>
      </c>
      <c r="I2411" s="28">
        <v>19140200</v>
      </c>
      <c r="J2411" s="28">
        <v>0</v>
      </c>
      <c r="K2411" s="28">
        <v>19140200</v>
      </c>
      <c r="L2411" s="29">
        <v>4.79</v>
      </c>
      <c r="M2411" s="29">
        <f>IFERROR(_xlfn.XLOOKUP($B2411,'Ownership Metrics'!$A:$A,'Ownership Metrics'!$B:$B),"")</f>
        <v>4.96</v>
      </c>
      <c r="N2411" s="28">
        <f>IFERROR(_xlfn.XLOOKUP($B2411,'Ownership Metrics'!$A:$A,'Ownership Metrics'!$C:$C),"")</f>
        <v>576</v>
      </c>
      <c r="O2411" s="29">
        <f>IFERROR(_xlfn.XLOOKUP($B2411,'Ownership Metrics'!$A:$A,'Ownership Metrics'!$D:$D),"")</f>
        <v>13.82</v>
      </c>
      <c r="P2411" s="29">
        <f>IFERROR(_xlfn.XLOOKUP($B2411,'Ownership Metrics'!$A:$A,'Ownership Metrics'!$E:$E),"")</f>
        <v>29.79</v>
      </c>
      <c r="Q2411" s="30">
        <f>IFERROR(_xlfn.XLOOKUP($B2411,'Ownership Metrics'!$A:$A,'Ownership Metrics'!$F:$F),"")</f>
        <v>22</v>
      </c>
      <c r="R2411" s="30">
        <f>IFERROR(_xlfn.XLOOKUP($B2411,'Ownership Metrics'!$A:$A,'Ownership Metrics'!$G:$G),"")</f>
        <v>13</v>
      </c>
      <c r="S2411" s="27" t="str">
        <f>IFERROR(_xlfn.XLOOKUP($B2411,'Ownership Metrics'!$A:$A,'Ownership Metrics'!$H:$H),"")</f>
        <v>Tersebar</v>
      </c>
      <c r="T2411" s="27" t="str">
        <f>IFERROR(_xlfn.XLOOKUP($B2411,'Ownership Metrics'!$A:$A,'Ownership Metrics'!$I:$I),"")</f>
        <v>Rendah</v>
      </c>
      <c r="U2411" s="27">
        <f>IF(COUNTIFS($B$2:$B2411,$B2411,$D$2:$D2411,$D2411)=1,1,0)</f>
        <v>1</v>
      </c>
      <c r="V2411" s="27">
        <f t="shared" si="112"/>
        <v>4.79</v>
      </c>
      <c r="W2411" s="27">
        <f t="shared" si="113"/>
        <v>5</v>
      </c>
      <c r="X2411" s="27">
        <f t="shared" si="111"/>
        <v>4.7899997588999996</v>
      </c>
    </row>
    <row r="2412" spans="1:24" x14ac:dyDescent="0.25">
      <c r="A2412" s="26">
        <v>46265</v>
      </c>
      <c r="B2412" s="27" t="s">
        <v>10463</v>
      </c>
      <c r="C2412" s="27" t="s">
        <v>2638</v>
      </c>
      <c r="D2412" s="27" t="s">
        <v>2649</v>
      </c>
      <c r="E2412" s="27" t="s">
        <v>35</v>
      </c>
      <c r="F2412" s="27" t="s">
        <v>23</v>
      </c>
      <c r="G2412" s="27" t="s">
        <v>36</v>
      </c>
      <c r="H2412" s="27" t="s">
        <v>24</v>
      </c>
      <c r="I2412" s="28">
        <v>18320700</v>
      </c>
      <c r="J2412" s="28">
        <v>0</v>
      </c>
      <c r="K2412" s="28">
        <v>18320700</v>
      </c>
      <c r="L2412" s="29">
        <v>4.58</v>
      </c>
      <c r="M2412" s="29">
        <f>IFERROR(_xlfn.XLOOKUP($B2412,'Ownership Metrics'!$A:$A,'Ownership Metrics'!$B:$B),"")</f>
        <v>4.96</v>
      </c>
      <c r="N2412" s="28">
        <f>IFERROR(_xlfn.XLOOKUP($B2412,'Ownership Metrics'!$A:$A,'Ownership Metrics'!$C:$C),"")</f>
        <v>576</v>
      </c>
      <c r="O2412" s="29">
        <f>IFERROR(_xlfn.XLOOKUP($B2412,'Ownership Metrics'!$A:$A,'Ownership Metrics'!$D:$D),"")</f>
        <v>13.82</v>
      </c>
      <c r="P2412" s="29">
        <f>IFERROR(_xlfn.XLOOKUP($B2412,'Ownership Metrics'!$A:$A,'Ownership Metrics'!$E:$E),"")</f>
        <v>29.79</v>
      </c>
      <c r="Q2412" s="30">
        <f>IFERROR(_xlfn.XLOOKUP($B2412,'Ownership Metrics'!$A:$A,'Ownership Metrics'!$F:$F),"")</f>
        <v>22</v>
      </c>
      <c r="R2412" s="30">
        <f>IFERROR(_xlfn.XLOOKUP($B2412,'Ownership Metrics'!$A:$A,'Ownership Metrics'!$G:$G),"")</f>
        <v>13</v>
      </c>
      <c r="S2412" s="27" t="str">
        <f>IFERROR(_xlfn.XLOOKUP($B2412,'Ownership Metrics'!$A:$A,'Ownership Metrics'!$H:$H),"")</f>
        <v>Tersebar</v>
      </c>
      <c r="T2412" s="27" t="str">
        <f>IFERROR(_xlfn.XLOOKUP($B2412,'Ownership Metrics'!$A:$A,'Ownership Metrics'!$I:$I),"")</f>
        <v>Rendah</v>
      </c>
      <c r="U2412" s="27">
        <f>IF(COUNTIFS($B$2:$B2412,$B2412,$D$2:$D2412,$D2412)=1,1,0)</f>
        <v>1</v>
      </c>
      <c r="V2412" s="27">
        <f t="shared" si="112"/>
        <v>4.58</v>
      </c>
      <c r="W2412" s="27">
        <f t="shared" si="113"/>
        <v>7</v>
      </c>
      <c r="X2412" s="27">
        <f t="shared" si="111"/>
        <v>4.5799997587999997</v>
      </c>
    </row>
    <row r="2413" spans="1:24" x14ac:dyDescent="0.25">
      <c r="A2413" s="26">
        <v>46265</v>
      </c>
      <c r="B2413" s="27" t="s">
        <v>10463</v>
      </c>
      <c r="C2413" s="27" t="s">
        <v>2638</v>
      </c>
      <c r="D2413" s="27" t="s">
        <v>2650</v>
      </c>
      <c r="E2413" s="27" t="s">
        <v>35</v>
      </c>
      <c r="F2413" s="27" t="s">
        <v>23</v>
      </c>
      <c r="G2413" s="27" t="s">
        <v>36</v>
      </c>
      <c r="H2413" s="27"/>
      <c r="I2413" s="28">
        <v>16682000</v>
      </c>
      <c r="J2413" s="28">
        <v>0</v>
      </c>
      <c r="K2413" s="28">
        <v>16682000</v>
      </c>
      <c r="L2413" s="29">
        <v>4.17</v>
      </c>
      <c r="M2413" s="29">
        <f>IFERROR(_xlfn.XLOOKUP($B2413,'Ownership Metrics'!$A:$A,'Ownership Metrics'!$B:$B),"")</f>
        <v>4.96</v>
      </c>
      <c r="N2413" s="28">
        <f>IFERROR(_xlfn.XLOOKUP($B2413,'Ownership Metrics'!$A:$A,'Ownership Metrics'!$C:$C),"")</f>
        <v>576</v>
      </c>
      <c r="O2413" s="29">
        <f>IFERROR(_xlfn.XLOOKUP($B2413,'Ownership Metrics'!$A:$A,'Ownership Metrics'!$D:$D),"")</f>
        <v>13.82</v>
      </c>
      <c r="P2413" s="29">
        <f>IFERROR(_xlfn.XLOOKUP($B2413,'Ownership Metrics'!$A:$A,'Ownership Metrics'!$E:$E),"")</f>
        <v>29.79</v>
      </c>
      <c r="Q2413" s="30">
        <f>IFERROR(_xlfn.XLOOKUP($B2413,'Ownership Metrics'!$A:$A,'Ownership Metrics'!$F:$F),"")</f>
        <v>22</v>
      </c>
      <c r="R2413" s="30">
        <f>IFERROR(_xlfn.XLOOKUP($B2413,'Ownership Metrics'!$A:$A,'Ownership Metrics'!$G:$G),"")</f>
        <v>13</v>
      </c>
      <c r="S2413" s="27" t="str">
        <f>IFERROR(_xlfn.XLOOKUP($B2413,'Ownership Metrics'!$A:$A,'Ownership Metrics'!$H:$H),"")</f>
        <v>Tersebar</v>
      </c>
      <c r="T2413" s="27" t="str">
        <f>IFERROR(_xlfn.XLOOKUP($B2413,'Ownership Metrics'!$A:$A,'Ownership Metrics'!$I:$I),"")</f>
        <v>Rendah</v>
      </c>
      <c r="U2413" s="27">
        <f>IF(COUNTIFS($B$2:$B2413,$B2413,$D$2:$D2413,$D2413)=1,1,0)</f>
        <v>1</v>
      </c>
      <c r="V2413" s="27">
        <f t="shared" si="112"/>
        <v>4.17</v>
      </c>
      <c r="W2413" s="27">
        <f t="shared" si="113"/>
        <v>11</v>
      </c>
      <c r="X2413" s="27">
        <f t="shared" si="111"/>
        <v>4.1699997586999995</v>
      </c>
    </row>
    <row r="2414" spans="1:24" x14ac:dyDescent="0.25">
      <c r="A2414" s="26">
        <v>46265</v>
      </c>
      <c r="B2414" s="27" t="s">
        <v>10463</v>
      </c>
      <c r="C2414" s="27" t="s">
        <v>2638</v>
      </c>
      <c r="D2414" s="27" t="s">
        <v>2651</v>
      </c>
      <c r="E2414" s="27" t="s">
        <v>35</v>
      </c>
      <c r="F2414" s="27" t="s">
        <v>23</v>
      </c>
      <c r="G2414" s="27" t="s">
        <v>36</v>
      </c>
      <c r="H2414" s="27" t="s">
        <v>24</v>
      </c>
      <c r="I2414" s="28">
        <v>10575400</v>
      </c>
      <c r="J2414" s="28">
        <v>0</v>
      </c>
      <c r="K2414" s="28">
        <v>10575400</v>
      </c>
      <c r="L2414" s="29">
        <v>2.64</v>
      </c>
      <c r="M2414" s="29">
        <f>IFERROR(_xlfn.XLOOKUP($B2414,'Ownership Metrics'!$A:$A,'Ownership Metrics'!$B:$B),"")</f>
        <v>4.96</v>
      </c>
      <c r="N2414" s="28">
        <f>IFERROR(_xlfn.XLOOKUP($B2414,'Ownership Metrics'!$A:$A,'Ownership Metrics'!$C:$C),"")</f>
        <v>576</v>
      </c>
      <c r="O2414" s="29">
        <f>IFERROR(_xlfn.XLOOKUP($B2414,'Ownership Metrics'!$A:$A,'Ownership Metrics'!$D:$D),"")</f>
        <v>13.82</v>
      </c>
      <c r="P2414" s="29">
        <f>IFERROR(_xlfn.XLOOKUP($B2414,'Ownership Metrics'!$A:$A,'Ownership Metrics'!$E:$E),"")</f>
        <v>29.79</v>
      </c>
      <c r="Q2414" s="30">
        <f>IFERROR(_xlfn.XLOOKUP($B2414,'Ownership Metrics'!$A:$A,'Ownership Metrics'!$F:$F),"")</f>
        <v>22</v>
      </c>
      <c r="R2414" s="30">
        <f>IFERROR(_xlfn.XLOOKUP($B2414,'Ownership Metrics'!$A:$A,'Ownership Metrics'!$G:$G),"")</f>
        <v>13</v>
      </c>
      <c r="S2414" s="27" t="str">
        <f>IFERROR(_xlfn.XLOOKUP($B2414,'Ownership Metrics'!$A:$A,'Ownership Metrics'!$H:$H),"")</f>
        <v>Tersebar</v>
      </c>
      <c r="T2414" s="27" t="str">
        <f>IFERROR(_xlfn.XLOOKUP($B2414,'Ownership Metrics'!$A:$A,'Ownership Metrics'!$I:$I),"")</f>
        <v>Rendah</v>
      </c>
      <c r="U2414" s="27">
        <f>IF(COUNTIFS($B$2:$B2414,$B2414,$D$2:$D2414,$D2414)=1,1,0)</f>
        <v>1</v>
      </c>
      <c r="V2414" s="27">
        <f t="shared" si="112"/>
        <v>2.64</v>
      </c>
      <c r="W2414" s="27">
        <f t="shared" si="113"/>
        <v>17</v>
      </c>
      <c r="X2414" s="27">
        <f t="shared" si="111"/>
        <v>2.6399997586000001</v>
      </c>
    </row>
    <row r="2415" spans="1:24" x14ac:dyDescent="0.25">
      <c r="A2415" s="26">
        <v>46265</v>
      </c>
      <c r="B2415" s="27" t="s">
        <v>10463</v>
      </c>
      <c r="C2415" s="27" t="s">
        <v>2638</v>
      </c>
      <c r="D2415" s="27" t="s">
        <v>2652</v>
      </c>
      <c r="E2415" s="27" t="s">
        <v>35</v>
      </c>
      <c r="F2415" s="27" t="s">
        <v>23</v>
      </c>
      <c r="G2415" s="27" t="s">
        <v>36</v>
      </c>
      <c r="H2415" s="27" t="s">
        <v>24</v>
      </c>
      <c r="I2415" s="28">
        <v>8749550</v>
      </c>
      <c r="J2415" s="28">
        <v>0</v>
      </c>
      <c r="K2415" s="28">
        <v>8749550</v>
      </c>
      <c r="L2415" s="29">
        <v>2.19</v>
      </c>
      <c r="M2415" s="29">
        <f>IFERROR(_xlfn.XLOOKUP($B2415,'Ownership Metrics'!$A:$A,'Ownership Metrics'!$B:$B),"")</f>
        <v>4.96</v>
      </c>
      <c r="N2415" s="28">
        <f>IFERROR(_xlfn.XLOOKUP($B2415,'Ownership Metrics'!$A:$A,'Ownership Metrics'!$C:$C),"")</f>
        <v>576</v>
      </c>
      <c r="O2415" s="29">
        <f>IFERROR(_xlfn.XLOOKUP($B2415,'Ownership Metrics'!$A:$A,'Ownership Metrics'!$D:$D),"")</f>
        <v>13.82</v>
      </c>
      <c r="P2415" s="29">
        <f>IFERROR(_xlfn.XLOOKUP($B2415,'Ownership Metrics'!$A:$A,'Ownership Metrics'!$E:$E),"")</f>
        <v>29.79</v>
      </c>
      <c r="Q2415" s="30">
        <f>IFERROR(_xlfn.XLOOKUP($B2415,'Ownership Metrics'!$A:$A,'Ownership Metrics'!$F:$F),"")</f>
        <v>22</v>
      </c>
      <c r="R2415" s="30">
        <f>IFERROR(_xlfn.XLOOKUP($B2415,'Ownership Metrics'!$A:$A,'Ownership Metrics'!$G:$G),"")</f>
        <v>13</v>
      </c>
      <c r="S2415" s="27" t="str">
        <f>IFERROR(_xlfn.XLOOKUP($B2415,'Ownership Metrics'!$A:$A,'Ownership Metrics'!$H:$H),"")</f>
        <v>Tersebar</v>
      </c>
      <c r="T2415" s="27" t="str">
        <f>IFERROR(_xlfn.XLOOKUP($B2415,'Ownership Metrics'!$A:$A,'Ownership Metrics'!$I:$I),"")</f>
        <v>Rendah</v>
      </c>
      <c r="U2415" s="27">
        <f>IF(COUNTIFS($B$2:$B2415,$B2415,$D$2:$D2415,$D2415)=1,1,0)</f>
        <v>1</v>
      </c>
      <c r="V2415" s="27">
        <f t="shared" si="112"/>
        <v>2.19</v>
      </c>
      <c r="W2415" s="27">
        <f t="shared" si="113"/>
        <v>19</v>
      </c>
      <c r="X2415" s="27">
        <f t="shared" si="111"/>
        <v>2.1899997584999999</v>
      </c>
    </row>
    <row r="2416" spans="1:24" x14ac:dyDescent="0.25">
      <c r="A2416" s="26">
        <v>46265</v>
      </c>
      <c r="B2416" s="27" t="s">
        <v>10463</v>
      </c>
      <c r="C2416" s="27" t="s">
        <v>2638</v>
      </c>
      <c r="D2416" s="27" t="s">
        <v>2653</v>
      </c>
      <c r="E2416" s="27" t="s">
        <v>35</v>
      </c>
      <c r="F2416" s="27" t="s">
        <v>23</v>
      </c>
      <c r="G2416" s="27" t="s">
        <v>36</v>
      </c>
      <c r="H2416" s="27" t="s">
        <v>24</v>
      </c>
      <c r="I2416" s="28">
        <v>8749550</v>
      </c>
      <c r="J2416" s="28">
        <v>0</v>
      </c>
      <c r="K2416" s="28">
        <v>8749550</v>
      </c>
      <c r="L2416" s="29">
        <v>2.19</v>
      </c>
      <c r="M2416" s="29">
        <f>IFERROR(_xlfn.XLOOKUP($B2416,'Ownership Metrics'!$A:$A,'Ownership Metrics'!$B:$B),"")</f>
        <v>4.96</v>
      </c>
      <c r="N2416" s="28">
        <f>IFERROR(_xlfn.XLOOKUP($B2416,'Ownership Metrics'!$A:$A,'Ownership Metrics'!$C:$C),"")</f>
        <v>576</v>
      </c>
      <c r="O2416" s="29">
        <f>IFERROR(_xlfn.XLOOKUP($B2416,'Ownership Metrics'!$A:$A,'Ownership Metrics'!$D:$D),"")</f>
        <v>13.82</v>
      </c>
      <c r="P2416" s="29">
        <f>IFERROR(_xlfn.XLOOKUP($B2416,'Ownership Metrics'!$A:$A,'Ownership Metrics'!$E:$E),"")</f>
        <v>29.79</v>
      </c>
      <c r="Q2416" s="30">
        <f>IFERROR(_xlfn.XLOOKUP($B2416,'Ownership Metrics'!$A:$A,'Ownership Metrics'!$F:$F),"")</f>
        <v>22</v>
      </c>
      <c r="R2416" s="30">
        <f>IFERROR(_xlfn.XLOOKUP($B2416,'Ownership Metrics'!$A:$A,'Ownership Metrics'!$G:$G),"")</f>
        <v>13</v>
      </c>
      <c r="S2416" s="27" t="str">
        <f>IFERROR(_xlfn.XLOOKUP($B2416,'Ownership Metrics'!$A:$A,'Ownership Metrics'!$H:$H),"")</f>
        <v>Tersebar</v>
      </c>
      <c r="T2416" s="27" t="str">
        <f>IFERROR(_xlfn.XLOOKUP($B2416,'Ownership Metrics'!$A:$A,'Ownership Metrics'!$I:$I),"")</f>
        <v>Rendah</v>
      </c>
      <c r="U2416" s="27">
        <f>IF(COUNTIFS($B$2:$B2416,$B2416,$D$2:$D2416,$D2416)=1,1,0)</f>
        <v>1</v>
      </c>
      <c r="V2416" s="27">
        <f t="shared" si="112"/>
        <v>2.19</v>
      </c>
      <c r="W2416" s="27">
        <f t="shared" si="113"/>
        <v>20</v>
      </c>
      <c r="X2416" s="27">
        <f t="shared" si="111"/>
        <v>2.1899997583999999</v>
      </c>
    </row>
    <row r="2417" spans="1:24" x14ac:dyDescent="0.25">
      <c r="A2417" s="26">
        <v>46265</v>
      </c>
      <c r="B2417" s="27" t="s">
        <v>10463</v>
      </c>
      <c r="C2417" s="27" t="s">
        <v>2638</v>
      </c>
      <c r="D2417" s="27" t="s">
        <v>2654</v>
      </c>
      <c r="E2417" s="27" t="s">
        <v>35</v>
      </c>
      <c r="F2417" s="27" t="s">
        <v>23</v>
      </c>
      <c r="G2417" s="27" t="s">
        <v>36</v>
      </c>
      <c r="H2417" s="27" t="s">
        <v>24</v>
      </c>
      <c r="I2417" s="28">
        <v>6294100</v>
      </c>
      <c r="J2417" s="28">
        <v>0</v>
      </c>
      <c r="K2417" s="28">
        <v>6294100</v>
      </c>
      <c r="L2417" s="29">
        <v>1.57</v>
      </c>
      <c r="M2417" s="29">
        <f>IFERROR(_xlfn.XLOOKUP($B2417,'Ownership Metrics'!$A:$A,'Ownership Metrics'!$B:$B),"")</f>
        <v>4.96</v>
      </c>
      <c r="N2417" s="28">
        <f>IFERROR(_xlfn.XLOOKUP($B2417,'Ownership Metrics'!$A:$A,'Ownership Metrics'!$C:$C),"")</f>
        <v>576</v>
      </c>
      <c r="O2417" s="29">
        <f>IFERROR(_xlfn.XLOOKUP($B2417,'Ownership Metrics'!$A:$A,'Ownership Metrics'!$D:$D),"")</f>
        <v>13.82</v>
      </c>
      <c r="P2417" s="29">
        <f>IFERROR(_xlfn.XLOOKUP($B2417,'Ownership Metrics'!$A:$A,'Ownership Metrics'!$E:$E),"")</f>
        <v>29.79</v>
      </c>
      <c r="Q2417" s="30">
        <f>IFERROR(_xlfn.XLOOKUP($B2417,'Ownership Metrics'!$A:$A,'Ownership Metrics'!$F:$F),"")</f>
        <v>22</v>
      </c>
      <c r="R2417" s="30">
        <f>IFERROR(_xlfn.XLOOKUP($B2417,'Ownership Metrics'!$A:$A,'Ownership Metrics'!$G:$G),"")</f>
        <v>13</v>
      </c>
      <c r="S2417" s="27" t="str">
        <f>IFERROR(_xlfn.XLOOKUP($B2417,'Ownership Metrics'!$A:$A,'Ownership Metrics'!$H:$H),"")</f>
        <v>Tersebar</v>
      </c>
      <c r="T2417" s="27" t="str">
        <f>IFERROR(_xlfn.XLOOKUP($B2417,'Ownership Metrics'!$A:$A,'Ownership Metrics'!$I:$I),"")</f>
        <v>Rendah</v>
      </c>
      <c r="U2417" s="27">
        <f>IF(COUNTIFS($B$2:$B2417,$B2417,$D$2:$D2417,$D2417)=1,1,0)</f>
        <v>1</v>
      </c>
      <c r="V2417" s="27">
        <f t="shared" si="112"/>
        <v>1.57</v>
      </c>
      <c r="W2417" s="27">
        <f t="shared" si="113"/>
        <v>21</v>
      </c>
      <c r="X2417" s="27">
        <f t="shared" si="111"/>
        <v>1.5699997583</v>
      </c>
    </row>
    <row r="2418" spans="1:24" x14ac:dyDescent="0.25">
      <c r="A2418" s="26">
        <v>46265</v>
      </c>
      <c r="B2418" s="27" t="s">
        <v>10463</v>
      </c>
      <c r="C2418" s="27" t="s">
        <v>2638</v>
      </c>
      <c r="D2418" s="27" t="s">
        <v>2655</v>
      </c>
      <c r="E2418" s="27" t="s">
        <v>35</v>
      </c>
      <c r="F2418" s="27" t="s">
        <v>23</v>
      </c>
      <c r="G2418" s="27" t="s">
        <v>36</v>
      </c>
      <c r="H2418" s="27" t="s">
        <v>24</v>
      </c>
      <c r="I2418" s="28">
        <v>20504300</v>
      </c>
      <c r="J2418" s="28">
        <v>0</v>
      </c>
      <c r="K2418" s="28">
        <v>20504300</v>
      </c>
      <c r="L2418" s="29">
        <v>5.13</v>
      </c>
      <c r="M2418" s="29">
        <f>IFERROR(_xlfn.XLOOKUP($B2418,'Ownership Metrics'!$A:$A,'Ownership Metrics'!$B:$B),"")</f>
        <v>4.96</v>
      </c>
      <c r="N2418" s="28">
        <f>IFERROR(_xlfn.XLOOKUP($B2418,'Ownership Metrics'!$A:$A,'Ownership Metrics'!$C:$C),"")</f>
        <v>576</v>
      </c>
      <c r="O2418" s="29">
        <f>IFERROR(_xlfn.XLOOKUP($B2418,'Ownership Metrics'!$A:$A,'Ownership Metrics'!$D:$D),"")</f>
        <v>13.82</v>
      </c>
      <c r="P2418" s="29">
        <f>IFERROR(_xlfn.XLOOKUP($B2418,'Ownership Metrics'!$A:$A,'Ownership Metrics'!$E:$E),"")</f>
        <v>29.79</v>
      </c>
      <c r="Q2418" s="30">
        <f>IFERROR(_xlfn.XLOOKUP($B2418,'Ownership Metrics'!$A:$A,'Ownership Metrics'!$F:$F),"")</f>
        <v>22</v>
      </c>
      <c r="R2418" s="30">
        <f>IFERROR(_xlfn.XLOOKUP($B2418,'Ownership Metrics'!$A:$A,'Ownership Metrics'!$G:$G),"")</f>
        <v>13</v>
      </c>
      <c r="S2418" s="27" t="str">
        <f>IFERROR(_xlfn.XLOOKUP($B2418,'Ownership Metrics'!$A:$A,'Ownership Metrics'!$H:$H),"")</f>
        <v>Tersebar</v>
      </c>
      <c r="T2418" s="27" t="str">
        <f>IFERROR(_xlfn.XLOOKUP($B2418,'Ownership Metrics'!$A:$A,'Ownership Metrics'!$I:$I),"")</f>
        <v>Rendah</v>
      </c>
      <c r="U2418" s="27">
        <f>IF(COUNTIFS($B$2:$B2418,$B2418,$D$2:$D2418,$D2418)=1,1,0)</f>
        <v>1</v>
      </c>
      <c r="V2418" s="27">
        <f t="shared" si="112"/>
        <v>5.13</v>
      </c>
      <c r="W2418" s="27">
        <f t="shared" si="113"/>
        <v>4</v>
      </c>
      <c r="X2418" s="27">
        <f t="shared" si="111"/>
        <v>5.1299997582000003</v>
      </c>
    </row>
    <row r="2419" spans="1:24" x14ac:dyDescent="0.25">
      <c r="A2419" s="26">
        <v>46265</v>
      </c>
      <c r="B2419" s="27" t="s">
        <v>10463</v>
      </c>
      <c r="C2419" s="27" t="s">
        <v>2638</v>
      </c>
      <c r="D2419" s="27" t="s">
        <v>2656</v>
      </c>
      <c r="E2419" s="27" t="s">
        <v>35</v>
      </c>
      <c r="F2419" s="27" t="s">
        <v>23</v>
      </c>
      <c r="G2419" s="27" t="s">
        <v>36</v>
      </c>
      <c r="H2419" s="27" t="s">
        <v>24</v>
      </c>
      <c r="I2419" s="28">
        <v>12200000</v>
      </c>
      <c r="J2419" s="28">
        <v>0</v>
      </c>
      <c r="K2419" s="28">
        <v>12200000</v>
      </c>
      <c r="L2419" s="29">
        <v>3.05</v>
      </c>
      <c r="M2419" s="29">
        <f>IFERROR(_xlfn.XLOOKUP($B2419,'Ownership Metrics'!$A:$A,'Ownership Metrics'!$B:$B),"")</f>
        <v>4.96</v>
      </c>
      <c r="N2419" s="28">
        <f>IFERROR(_xlfn.XLOOKUP($B2419,'Ownership Metrics'!$A:$A,'Ownership Metrics'!$C:$C),"")</f>
        <v>576</v>
      </c>
      <c r="O2419" s="29">
        <f>IFERROR(_xlfn.XLOOKUP($B2419,'Ownership Metrics'!$A:$A,'Ownership Metrics'!$D:$D),"")</f>
        <v>13.82</v>
      </c>
      <c r="P2419" s="29">
        <f>IFERROR(_xlfn.XLOOKUP($B2419,'Ownership Metrics'!$A:$A,'Ownership Metrics'!$E:$E),"")</f>
        <v>29.79</v>
      </c>
      <c r="Q2419" s="30">
        <f>IFERROR(_xlfn.XLOOKUP($B2419,'Ownership Metrics'!$A:$A,'Ownership Metrics'!$F:$F),"")</f>
        <v>22</v>
      </c>
      <c r="R2419" s="30">
        <f>IFERROR(_xlfn.XLOOKUP($B2419,'Ownership Metrics'!$A:$A,'Ownership Metrics'!$G:$G),"")</f>
        <v>13</v>
      </c>
      <c r="S2419" s="27" t="str">
        <f>IFERROR(_xlfn.XLOOKUP($B2419,'Ownership Metrics'!$A:$A,'Ownership Metrics'!$H:$H),"")</f>
        <v>Tersebar</v>
      </c>
      <c r="T2419" s="27" t="str">
        <f>IFERROR(_xlfn.XLOOKUP($B2419,'Ownership Metrics'!$A:$A,'Ownership Metrics'!$I:$I),"")</f>
        <v>Rendah</v>
      </c>
      <c r="U2419" s="27">
        <f>IF(COUNTIFS($B$2:$B2419,$B2419,$D$2:$D2419,$D2419)=1,1,0)</f>
        <v>1</v>
      </c>
      <c r="V2419" s="27">
        <f t="shared" si="112"/>
        <v>3.05</v>
      </c>
      <c r="W2419" s="27">
        <f t="shared" si="113"/>
        <v>15</v>
      </c>
      <c r="X2419" s="27">
        <f t="shared" si="111"/>
        <v>3.0499997580999998</v>
      </c>
    </row>
    <row r="2420" spans="1:24" x14ac:dyDescent="0.25">
      <c r="A2420" s="26">
        <v>46265</v>
      </c>
      <c r="B2420" s="27" t="s">
        <v>10463</v>
      </c>
      <c r="C2420" s="27" t="s">
        <v>2638</v>
      </c>
      <c r="D2420" s="27" t="s">
        <v>2657</v>
      </c>
      <c r="E2420" s="27" t="s">
        <v>35</v>
      </c>
      <c r="F2420" s="27" t="s">
        <v>23</v>
      </c>
      <c r="G2420" s="27" t="s">
        <v>36</v>
      </c>
      <c r="H2420" s="27" t="s">
        <v>24</v>
      </c>
      <c r="I2420" s="28">
        <v>23595100</v>
      </c>
      <c r="J2420" s="28">
        <v>0</v>
      </c>
      <c r="K2420" s="28">
        <v>23595100</v>
      </c>
      <c r="L2420" s="29">
        <v>5.9</v>
      </c>
      <c r="M2420" s="29">
        <f>IFERROR(_xlfn.XLOOKUP($B2420,'Ownership Metrics'!$A:$A,'Ownership Metrics'!$B:$B),"")</f>
        <v>4.96</v>
      </c>
      <c r="N2420" s="28">
        <f>IFERROR(_xlfn.XLOOKUP($B2420,'Ownership Metrics'!$A:$A,'Ownership Metrics'!$C:$C),"")</f>
        <v>576</v>
      </c>
      <c r="O2420" s="29">
        <f>IFERROR(_xlfn.XLOOKUP($B2420,'Ownership Metrics'!$A:$A,'Ownership Metrics'!$D:$D),"")</f>
        <v>13.82</v>
      </c>
      <c r="P2420" s="29">
        <f>IFERROR(_xlfn.XLOOKUP($B2420,'Ownership Metrics'!$A:$A,'Ownership Metrics'!$E:$E),"")</f>
        <v>29.79</v>
      </c>
      <c r="Q2420" s="30">
        <f>IFERROR(_xlfn.XLOOKUP($B2420,'Ownership Metrics'!$A:$A,'Ownership Metrics'!$F:$F),"")</f>
        <v>22</v>
      </c>
      <c r="R2420" s="30">
        <f>IFERROR(_xlfn.XLOOKUP($B2420,'Ownership Metrics'!$A:$A,'Ownership Metrics'!$G:$G),"")</f>
        <v>13</v>
      </c>
      <c r="S2420" s="27" t="str">
        <f>IFERROR(_xlfn.XLOOKUP($B2420,'Ownership Metrics'!$A:$A,'Ownership Metrics'!$H:$H),"")</f>
        <v>Tersebar</v>
      </c>
      <c r="T2420" s="27" t="str">
        <f>IFERROR(_xlfn.XLOOKUP($B2420,'Ownership Metrics'!$A:$A,'Ownership Metrics'!$I:$I),"")</f>
        <v>Rendah</v>
      </c>
      <c r="U2420" s="27">
        <f>IF(COUNTIFS($B$2:$B2420,$B2420,$D$2:$D2420,$D2420)=1,1,0)</f>
        <v>1</v>
      </c>
      <c r="V2420" s="27">
        <f t="shared" si="112"/>
        <v>5.9</v>
      </c>
      <c r="W2420" s="27">
        <f t="shared" si="113"/>
        <v>3</v>
      </c>
      <c r="X2420" s="27">
        <f t="shared" si="111"/>
        <v>5.8999997580000008</v>
      </c>
    </row>
    <row r="2421" spans="1:24" x14ac:dyDescent="0.25">
      <c r="A2421" s="26">
        <v>46265</v>
      </c>
      <c r="B2421" s="27" t="s">
        <v>10463</v>
      </c>
      <c r="C2421" s="27" t="s">
        <v>2638</v>
      </c>
      <c r="D2421" s="27" t="s">
        <v>2658</v>
      </c>
      <c r="E2421" s="27" t="s">
        <v>35</v>
      </c>
      <c r="F2421" s="27" t="s">
        <v>23</v>
      </c>
      <c r="G2421" s="27" t="s">
        <v>36</v>
      </c>
      <c r="H2421" s="27" t="s">
        <v>24</v>
      </c>
      <c r="I2421" s="28">
        <v>17036900</v>
      </c>
      <c r="J2421" s="28">
        <v>0</v>
      </c>
      <c r="K2421" s="28">
        <v>17036900</v>
      </c>
      <c r="L2421" s="29">
        <v>4.26</v>
      </c>
      <c r="M2421" s="29">
        <f>IFERROR(_xlfn.XLOOKUP($B2421,'Ownership Metrics'!$A:$A,'Ownership Metrics'!$B:$B),"")</f>
        <v>4.96</v>
      </c>
      <c r="N2421" s="28">
        <f>IFERROR(_xlfn.XLOOKUP($B2421,'Ownership Metrics'!$A:$A,'Ownership Metrics'!$C:$C),"")</f>
        <v>576</v>
      </c>
      <c r="O2421" s="29">
        <f>IFERROR(_xlfn.XLOOKUP($B2421,'Ownership Metrics'!$A:$A,'Ownership Metrics'!$D:$D),"")</f>
        <v>13.82</v>
      </c>
      <c r="P2421" s="29">
        <f>IFERROR(_xlfn.XLOOKUP($B2421,'Ownership Metrics'!$A:$A,'Ownership Metrics'!$E:$E),"")</f>
        <v>29.79</v>
      </c>
      <c r="Q2421" s="30">
        <f>IFERROR(_xlfn.XLOOKUP($B2421,'Ownership Metrics'!$A:$A,'Ownership Metrics'!$F:$F),"")</f>
        <v>22</v>
      </c>
      <c r="R2421" s="30">
        <f>IFERROR(_xlfn.XLOOKUP($B2421,'Ownership Metrics'!$A:$A,'Ownership Metrics'!$G:$G),"")</f>
        <v>13</v>
      </c>
      <c r="S2421" s="27" t="str">
        <f>IFERROR(_xlfn.XLOOKUP($B2421,'Ownership Metrics'!$A:$A,'Ownership Metrics'!$H:$H),"")</f>
        <v>Tersebar</v>
      </c>
      <c r="T2421" s="27" t="str">
        <f>IFERROR(_xlfn.XLOOKUP($B2421,'Ownership Metrics'!$A:$A,'Ownership Metrics'!$I:$I),"")</f>
        <v>Rendah</v>
      </c>
      <c r="U2421" s="27">
        <f>IF(COUNTIFS($B$2:$B2421,$B2421,$D$2:$D2421,$D2421)=1,1,0)</f>
        <v>1</v>
      </c>
      <c r="V2421" s="27">
        <f t="shared" si="112"/>
        <v>4.26</v>
      </c>
      <c r="W2421" s="27">
        <f t="shared" si="113"/>
        <v>10</v>
      </c>
      <c r="X2421" s="27">
        <f t="shared" si="111"/>
        <v>4.2599997579000002</v>
      </c>
    </row>
    <row r="2422" spans="1:24" x14ac:dyDescent="0.25">
      <c r="A2422" s="26">
        <v>46265</v>
      </c>
      <c r="B2422" s="27" t="s">
        <v>10463</v>
      </c>
      <c r="C2422" s="27" t="s">
        <v>2638</v>
      </c>
      <c r="D2422" s="27" t="s">
        <v>2659</v>
      </c>
      <c r="E2422" s="27" t="s">
        <v>35</v>
      </c>
      <c r="F2422" s="27" t="s">
        <v>23</v>
      </c>
      <c r="G2422" s="27" t="s">
        <v>36</v>
      </c>
      <c r="H2422" s="27" t="s">
        <v>24</v>
      </c>
      <c r="I2422" s="28">
        <v>17790900</v>
      </c>
      <c r="J2422" s="28">
        <v>0</v>
      </c>
      <c r="K2422" s="28">
        <v>17790900</v>
      </c>
      <c r="L2422" s="29">
        <v>4.45</v>
      </c>
      <c r="M2422" s="29">
        <f>IFERROR(_xlfn.XLOOKUP($B2422,'Ownership Metrics'!$A:$A,'Ownership Metrics'!$B:$B),"")</f>
        <v>4.96</v>
      </c>
      <c r="N2422" s="28">
        <f>IFERROR(_xlfn.XLOOKUP($B2422,'Ownership Metrics'!$A:$A,'Ownership Metrics'!$C:$C),"")</f>
        <v>576</v>
      </c>
      <c r="O2422" s="29">
        <f>IFERROR(_xlfn.XLOOKUP($B2422,'Ownership Metrics'!$A:$A,'Ownership Metrics'!$D:$D),"")</f>
        <v>13.82</v>
      </c>
      <c r="P2422" s="29">
        <f>IFERROR(_xlfn.XLOOKUP($B2422,'Ownership Metrics'!$A:$A,'Ownership Metrics'!$E:$E),"")</f>
        <v>29.79</v>
      </c>
      <c r="Q2422" s="30">
        <f>IFERROR(_xlfn.XLOOKUP($B2422,'Ownership Metrics'!$A:$A,'Ownership Metrics'!$F:$F),"")</f>
        <v>22</v>
      </c>
      <c r="R2422" s="30">
        <f>IFERROR(_xlfn.XLOOKUP($B2422,'Ownership Metrics'!$A:$A,'Ownership Metrics'!$G:$G),"")</f>
        <v>13</v>
      </c>
      <c r="S2422" s="27" t="str">
        <f>IFERROR(_xlfn.XLOOKUP($B2422,'Ownership Metrics'!$A:$A,'Ownership Metrics'!$H:$H),"")</f>
        <v>Tersebar</v>
      </c>
      <c r="T2422" s="27" t="str">
        <f>IFERROR(_xlfn.XLOOKUP($B2422,'Ownership Metrics'!$A:$A,'Ownership Metrics'!$I:$I),"")</f>
        <v>Rendah</v>
      </c>
      <c r="U2422" s="27">
        <f>IF(COUNTIFS($B$2:$B2422,$B2422,$D$2:$D2422,$D2422)=1,1,0)</f>
        <v>1</v>
      </c>
      <c r="V2422" s="27">
        <f t="shared" si="112"/>
        <v>4.45</v>
      </c>
      <c r="W2422" s="27">
        <f t="shared" si="113"/>
        <v>8</v>
      </c>
      <c r="X2422" s="27">
        <f t="shared" si="111"/>
        <v>4.4499997578000006</v>
      </c>
    </row>
    <row r="2423" spans="1:24" x14ac:dyDescent="0.25">
      <c r="A2423" s="26">
        <v>46265</v>
      </c>
      <c r="B2423" s="27" t="s">
        <v>10463</v>
      </c>
      <c r="C2423" s="27" t="s">
        <v>2638</v>
      </c>
      <c r="D2423" s="27" t="s">
        <v>2660</v>
      </c>
      <c r="E2423" s="27" t="s">
        <v>35</v>
      </c>
      <c r="F2423" s="27" t="s">
        <v>23</v>
      </c>
      <c r="G2423" s="27" t="s">
        <v>36</v>
      </c>
      <c r="H2423" s="27" t="s">
        <v>24</v>
      </c>
      <c r="I2423" s="28">
        <v>17695300</v>
      </c>
      <c r="J2423" s="28">
        <v>0</v>
      </c>
      <c r="K2423" s="28">
        <v>17695300</v>
      </c>
      <c r="L2423" s="29">
        <v>4.42</v>
      </c>
      <c r="M2423" s="29">
        <f>IFERROR(_xlfn.XLOOKUP($B2423,'Ownership Metrics'!$A:$A,'Ownership Metrics'!$B:$B),"")</f>
        <v>4.96</v>
      </c>
      <c r="N2423" s="28">
        <f>IFERROR(_xlfn.XLOOKUP($B2423,'Ownership Metrics'!$A:$A,'Ownership Metrics'!$C:$C),"")</f>
        <v>576</v>
      </c>
      <c r="O2423" s="29">
        <f>IFERROR(_xlfn.XLOOKUP($B2423,'Ownership Metrics'!$A:$A,'Ownership Metrics'!$D:$D),"")</f>
        <v>13.82</v>
      </c>
      <c r="P2423" s="29">
        <f>IFERROR(_xlfn.XLOOKUP($B2423,'Ownership Metrics'!$A:$A,'Ownership Metrics'!$E:$E),"")</f>
        <v>29.79</v>
      </c>
      <c r="Q2423" s="30">
        <f>IFERROR(_xlfn.XLOOKUP($B2423,'Ownership Metrics'!$A:$A,'Ownership Metrics'!$F:$F),"")</f>
        <v>22</v>
      </c>
      <c r="R2423" s="30">
        <f>IFERROR(_xlfn.XLOOKUP($B2423,'Ownership Metrics'!$A:$A,'Ownership Metrics'!$G:$G),"")</f>
        <v>13</v>
      </c>
      <c r="S2423" s="27" t="str">
        <f>IFERROR(_xlfn.XLOOKUP($B2423,'Ownership Metrics'!$A:$A,'Ownership Metrics'!$H:$H),"")</f>
        <v>Tersebar</v>
      </c>
      <c r="T2423" s="27" t="str">
        <f>IFERROR(_xlfn.XLOOKUP($B2423,'Ownership Metrics'!$A:$A,'Ownership Metrics'!$I:$I),"")</f>
        <v>Rendah</v>
      </c>
      <c r="U2423" s="27">
        <f>IF(COUNTIFS($B$2:$B2423,$B2423,$D$2:$D2423,$D2423)=1,1,0)</f>
        <v>1</v>
      </c>
      <c r="V2423" s="27">
        <f t="shared" si="112"/>
        <v>4.42</v>
      </c>
      <c r="W2423" s="27">
        <f t="shared" si="113"/>
        <v>9</v>
      </c>
      <c r="X2423" s="27">
        <f t="shared" si="111"/>
        <v>4.4199997577000003</v>
      </c>
    </row>
    <row r="2424" spans="1:24" x14ac:dyDescent="0.25">
      <c r="A2424" s="26">
        <v>46265</v>
      </c>
      <c r="B2424" s="27" t="s">
        <v>10464</v>
      </c>
      <c r="C2424" s="27" t="s">
        <v>2662</v>
      </c>
      <c r="D2424" s="27" t="s">
        <v>2663</v>
      </c>
      <c r="E2424" s="27" t="s">
        <v>35</v>
      </c>
      <c r="F2424" s="27" t="s">
        <v>23</v>
      </c>
      <c r="G2424" s="27" t="s">
        <v>36</v>
      </c>
      <c r="H2424" s="27"/>
      <c r="I2424" s="28">
        <v>531203000</v>
      </c>
      <c r="J2424" s="28">
        <v>0</v>
      </c>
      <c r="K2424" s="28">
        <v>531203000</v>
      </c>
      <c r="L2424" s="29">
        <v>36</v>
      </c>
      <c r="M2424" s="29">
        <f>IFERROR(_xlfn.XLOOKUP($B2424,'Ownership Metrics'!$A:$A,'Ownership Metrics'!$B:$B),"")</f>
        <v>35.380000000000003</v>
      </c>
      <c r="N2424" s="28">
        <f>IFERROR(_xlfn.XLOOKUP($B2424,'Ownership Metrics'!$A:$A,'Ownership Metrics'!$C:$C),"")</f>
        <v>1863</v>
      </c>
      <c r="O2424" s="29">
        <f>IFERROR(_xlfn.XLOOKUP($B2424,'Ownership Metrics'!$A:$A,'Ownership Metrics'!$D:$D),"")</f>
        <v>36</v>
      </c>
      <c r="P2424" s="29">
        <f>IFERROR(_xlfn.XLOOKUP($B2424,'Ownership Metrics'!$A:$A,'Ownership Metrics'!$E:$E),"")</f>
        <v>62.24</v>
      </c>
      <c r="Q2424" s="30">
        <f>IFERROR(_xlfn.XLOOKUP($B2424,'Ownership Metrics'!$A:$A,'Ownership Metrics'!$F:$F),"")</f>
        <v>5</v>
      </c>
      <c r="R2424" s="30">
        <f>IFERROR(_xlfn.XLOOKUP($B2424,'Ownership Metrics'!$A:$A,'Ownership Metrics'!$G:$G),"")</f>
        <v>46</v>
      </c>
      <c r="S2424" s="27" t="str">
        <f>IFERROR(_xlfn.XLOOKUP($B2424,'Ownership Metrics'!$A:$A,'Ownership Metrics'!$H:$H),"")</f>
        <v>Oligopoli</v>
      </c>
      <c r="T2424" s="27" t="str">
        <f>IFERROR(_xlfn.XLOOKUP($B2424,'Ownership Metrics'!$A:$A,'Ownership Metrics'!$I:$I),"")</f>
        <v>Sedang</v>
      </c>
      <c r="U2424" s="27">
        <f>IF(COUNTIFS($B$2:$B2424,$B2424,$D$2:$D2424,$D2424)=1,1,0)</f>
        <v>1</v>
      </c>
      <c r="V2424" s="27">
        <f t="shared" si="112"/>
        <v>36</v>
      </c>
      <c r="W2424" s="27">
        <f t="shared" si="113"/>
        <v>1</v>
      </c>
      <c r="X2424" s="27">
        <f t="shared" si="111"/>
        <v>35.999999757600001</v>
      </c>
    </row>
    <row r="2425" spans="1:24" x14ac:dyDescent="0.25">
      <c r="A2425" s="26">
        <v>46265</v>
      </c>
      <c r="B2425" s="27" t="s">
        <v>10464</v>
      </c>
      <c r="C2425" s="27" t="s">
        <v>2662</v>
      </c>
      <c r="D2425" s="27" t="s">
        <v>2664</v>
      </c>
      <c r="E2425" s="27" t="s">
        <v>35</v>
      </c>
      <c r="F2425" s="27" t="s">
        <v>23</v>
      </c>
      <c r="G2425" s="27" t="s">
        <v>36</v>
      </c>
      <c r="H2425" s="27" t="s">
        <v>24</v>
      </c>
      <c r="I2425" s="28">
        <v>18126100</v>
      </c>
      <c r="J2425" s="28">
        <v>0</v>
      </c>
      <c r="K2425" s="28">
        <v>18126100</v>
      </c>
      <c r="L2425" s="29">
        <v>1.23</v>
      </c>
      <c r="M2425" s="29">
        <f>IFERROR(_xlfn.XLOOKUP($B2425,'Ownership Metrics'!$A:$A,'Ownership Metrics'!$B:$B),"")</f>
        <v>35.380000000000003</v>
      </c>
      <c r="N2425" s="28">
        <f>IFERROR(_xlfn.XLOOKUP($B2425,'Ownership Metrics'!$A:$A,'Ownership Metrics'!$C:$C),"")</f>
        <v>1863</v>
      </c>
      <c r="O2425" s="29">
        <f>IFERROR(_xlfn.XLOOKUP($B2425,'Ownership Metrics'!$A:$A,'Ownership Metrics'!$D:$D),"")</f>
        <v>36</v>
      </c>
      <c r="P2425" s="29">
        <f>IFERROR(_xlfn.XLOOKUP($B2425,'Ownership Metrics'!$A:$A,'Ownership Metrics'!$E:$E),"")</f>
        <v>62.24</v>
      </c>
      <c r="Q2425" s="30">
        <f>IFERROR(_xlfn.XLOOKUP($B2425,'Ownership Metrics'!$A:$A,'Ownership Metrics'!$F:$F),"")</f>
        <v>5</v>
      </c>
      <c r="R2425" s="30">
        <f>IFERROR(_xlfn.XLOOKUP($B2425,'Ownership Metrics'!$A:$A,'Ownership Metrics'!$G:$G),"")</f>
        <v>46</v>
      </c>
      <c r="S2425" s="27" t="str">
        <f>IFERROR(_xlfn.XLOOKUP($B2425,'Ownership Metrics'!$A:$A,'Ownership Metrics'!$H:$H),"")</f>
        <v>Oligopoli</v>
      </c>
      <c r="T2425" s="27" t="str">
        <f>IFERROR(_xlfn.XLOOKUP($B2425,'Ownership Metrics'!$A:$A,'Ownership Metrics'!$I:$I),"")</f>
        <v>Sedang</v>
      </c>
      <c r="U2425" s="27">
        <f>IF(COUNTIFS($B$2:$B2425,$B2425,$D$2:$D2425,$D2425)=1,1,0)</f>
        <v>1</v>
      </c>
      <c r="V2425" s="27">
        <f t="shared" si="112"/>
        <v>1.23</v>
      </c>
      <c r="W2425" s="27">
        <f t="shared" si="113"/>
        <v>4</v>
      </c>
      <c r="X2425" s="27">
        <f t="shared" si="111"/>
        <v>1.2299997574999999</v>
      </c>
    </row>
    <row r="2426" spans="1:24" x14ac:dyDescent="0.25">
      <c r="A2426" s="26">
        <v>46265</v>
      </c>
      <c r="B2426" s="27" t="s">
        <v>10464</v>
      </c>
      <c r="C2426" s="27" t="s">
        <v>2662</v>
      </c>
      <c r="D2426" s="27" t="s">
        <v>551</v>
      </c>
      <c r="E2426" s="27" t="s">
        <v>98</v>
      </c>
      <c r="F2426" s="27" t="s">
        <v>23</v>
      </c>
      <c r="G2426" s="27"/>
      <c r="H2426" s="27" t="s">
        <v>24</v>
      </c>
      <c r="I2426" s="28">
        <v>348128850</v>
      </c>
      <c r="J2426" s="28">
        <v>0</v>
      </c>
      <c r="K2426" s="28">
        <v>348128850</v>
      </c>
      <c r="L2426" s="29">
        <v>23.6</v>
      </c>
      <c r="M2426" s="29">
        <f>IFERROR(_xlfn.XLOOKUP($B2426,'Ownership Metrics'!$A:$A,'Ownership Metrics'!$B:$B),"")</f>
        <v>35.380000000000003</v>
      </c>
      <c r="N2426" s="28">
        <f>IFERROR(_xlfn.XLOOKUP($B2426,'Ownership Metrics'!$A:$A,'Ownership Metrics'!$C:$C),"")</f>
        <v>1863</v>
      </c>
      <c r="O2426" s="29">
        <f>IFERROR(_xlfn.XLOOKUP($B2426,'Ownership Metrics'!$A:$A,'Ownership Metrics'!$D:$D),"")</f>
        <v>36</v>
      </c>
      <c r="P2426" s="29">
        <f>IFERROR(_xlfn.XLOOKUP($B2426,'Ownership Metrics'!$A:$A,'Ownership Metrics'!$E:$E),"")</f>
        <v>62.24</v>
      </c>
      <c r="Q2426" s="30">
        <f>IFERROR(_xlfn.XLOOKUP($B2426,'Ownership Metrics'!$A:$A,'Ownership Metrics'!$F:$F),"")</f>
        <v>5</v>
      </c>
      <c r="R2426" s="30">
        <f>IFERROR(_xlfn.XLOOKUP($B2426,'Ownership Metrics'!$A:$A,'Ownership Metrics'!$G:$G),"")</f>
        <v>46</v>
      </c>
      <c r="S2426" s="27" t="str">
        <f>IFERROR(_xlfn.XLOOKUP($B2426,'Ownership Metrics'!$A:$A,'Ownership Metrics'!$H:$H),"")</f>
        <v>Oligopoli</v>
      </c>
      <c r="T2426" s="27" t="str">
        <f>IFERROR(_xlfn.XLOOKUP($B2426,'Ownership Metrics'!$A:$A,'Ownership Metrics'!$I:$I),"")</f>
        <v>Sedang</v>
      </c>
      <c r="U2426" s="27">
        <f>IF(COUNTIFS($B$2:$B2426,$B2426,$D$2:$D2426,$D2426)=1,1,0)</f>
        <v>1</v>
      </c>
      <c r="V2426" s="27">
        <f t="shared" si="112"/>
        <v>23.6</v>
      </c>
      <c r="W2426" s="27">
        <f t="shared" si="113"/>
        <v>2</v>
      </c>
      <c r="X2426" s="27">
        <f t="shared" si="111"/>
        <v>23.599999757400003</v>
      </c>
    </row>
    <row r="2427" spans="1:24" x14ac:dyDescent="0.25">
      <c r="A2427" s="26">
        <v>46265</v>
      </c>
      <c r="B2427" s="27" t="s">
        <v>10464</v>
      </c>
      <c r="C2427" s="27" t="s">
        <v>2662</v>
      </c>
      <c r="D2427" s="27" t="s">
        <v>1605</v>
      </c>
      <c r="E2427" s="27" t="s">
        <v>72</v>
      </c>
      <c r="F2427" s="27" t="s">
        <v>23</v>
      </c>
      <c r="G2427" s="27"/>
      <c r="H2427" s="27" t="s">
        <v>24</v>
      </c>
      <c r="I2427" s="28">
        <v>17019000</v>
      </c>
      <c r="J2427" s="28">
        <v>0</v>
      </c>
      <c r="K2427" s="28">
        <v>17019000</v>
      </c>
      <c r="L2427" s="29">
        <v>1.1499999999999999</v>
      </c>
      <c r="M2427" s="29">
        <f>IFERROR(_xlfn.XLOOKUP($B2427,'Ownership Metrics'!$A:$A,'Ownership Metrics'!$B:$B),"")</f>
        <v>35.380000000000003</v>
      </c>
      <c r="N2427" s="28">
        <f>IFERROR(_xlfn.XLOOKUP($B2427,'Ownership Metrics'!$A:$A,'Ownership Metrics'!$C:$C),"")</f>
        <v>1863</v>
      </c>
      <c r="O2427" s="29">
        <f>IFERROR(_xlfn.XLOOKUP($B2427,'Ownership Metrics'!$A:$A,'Ownership Metrics'!$D:$D),"")</f>
        <v>36</v>
      </c>
      <c r="P2427" s="29">
        <f>IFERROR(_xlfn.XLOOKUP($B2427,'Ownership Metrics'!$A:$A,'Ownership Metrics'!$E:$E),"")</f>
        <v>62.24</v>
      </c>
      <c r="Q2427" s="30">
        <f>IFERROR(_xlfn.XLOOKUP($B2427,'Ownership Metrics'!$A:$A,'Ownership Metrics'!$F:$F),"")</f>
        <v>5</v>
      </c>
      <c r="R2427" s="30">
        <f>IFERROR(_xlfn.XLOOKUP($B2427,'Ownership Metrics'!$A:$A,'Ownership Metrics'!$G:$G),"")</f>
        <v>46</v>
      </c>
      <c r="S2427" s="27" t="str">
        <f>IFERROR(_xlfn.XLOOKUP($B2427,'Ownership Metrics'!$A:$A,'Ownership Metrics'!$H:$H),"")</f>
        <v>Oligopoli</v>
      </c>
      <c r="T2427" s="27" t="str">
        <f>IFERROR(_xlfn.XLOOKUP($B2427,'Ownership Metrics'!$A:$A,'Ownership Metrics'!$I:$I),"")</f>
        <v>Sedang</v>
      </c>
      <c r="U2427" s="27">
        <f>IF(COUNTIFS($B$2:$B2427,$B2427,$D$2:$D2427,$D2427)=1,1,0)</f>
        <v>1</v>
      </c>
      <c r="V2427" s="27">
        <f t="shared" si="112"/>
        <v>1.1499999999999999</v>
      </c>
      <c r="W2427" s="27">
        <f t="shared" si="113"/>
        <v>5</v>
      </c>
      <c r="X2427" s="27">
        <f t="shared" si="111"/>
        <v>1.1499997572999998</v>
      </c>
    </row>
    <row r="2428" spans="1:24" x14ac:dyDescent="0.25">
      <c r="A2428" s="26">
        <v>46265</v>
      </c>
      <c r="B2428" s="27" t="s">
        <v>10464</v>
      </c>
      <c r="C2428" s="27" t="s">
        <v>2662</v>
      </c>
      <c r="D2428" s="27" t="s">
        <v>2665</v>
      </c>
      <c r="E2428" s="27" t="s">
        <v>72</v>
      </c>
      <c r="F2428" s="27" t="s">
        <v>23</v>
      </c>
      <c r="G2428" s="27"/>
      <c r="H2428" s="27" t="s">
        <v>24</v>
      </c>
      <c r="I2428" s="28">
        <v>38936112</v>
      </c>
      <c r="J2428" s="28">
        <v>0</v>
      </c>
      <c r="K2428" s="28">
        <v>38936112</v>
      </c>
      <c r="L2428" s="29">
        <v>2.64</v>
      </c>
      <c r="M2428" s="29">
        <f>IFERROR(_xlfn.XLOOKUP($B2428,'Ownership Metrics'!$A:$A,'Ownership Metrics'!$B:$B),"")</f>
        <v>35.380000000000003</v>
      </c>
      <c r="N2428" s="28">
        <f>IFERROR(_xlfn.XLOOKUP($B2428,'Ownership Metrics'!$A:$A,'Ownership Metrics'!$C:$C),"")</f>
        <v>1863</v>
      </c>
      <c r="O2428" s="29">
        <f>IFERROR(_xlfn.XLOOKUP($B2428,'Ownership Metrics'!$A:$A,'Ownership Metrics'!$D:$D),"")</f>
        <v>36</v>
      </c>
      <c r="P2428" s="29">
        <f>IFERROR(_xlfn.XLOOKUP($B2428,'Ownership Metrics'!$A:$A,'Ownership Metrics'!$E:$E),"")</f>
        <v>62.24</v>
      </c>
      <c r="Q2428" s="30">
        <f>IFERROR(_xlfn.XLOOKUP($B2428,'Ownership Metrics'!$A:$A,'Ownership Metrics'!$F:$F),"")</f>
        <v>5</v>
      </c>
      <c r="R2428" s="30">
        <f>IFERROR(_xlfn.XLOOKUP($B2428,'Ownership Metrics'!$A:$A,'Ownership Metrics'!$G:$G),"")</f>
        <v>46</v>
      </c>
      <c r="S2428" s="27" t="str">
        <f>IFERROR(_xlfn.XLOOKUP($B2428,'Ownership Metrics'!$A:$A,'Ownership Metrics'!$H:$H),"")</f>
        <v>Oligopoli</v>
      </c>
      <c r="T2428" s="27" t="str">
        <f>IFERROR(_xlfn.XLOOKUP($B2428,'Ownership Metrics'!$A:$A,'Ownership Metrics'!$I:$I),"")</f>
        <v>Sedang</v>
      </c>
      <c r="U2428" s="27">
        <f>IF(COUNTIFS($B$2:$B2428,$B2428,$D$2:$D2428,$D2428)=1,1,0)</f>
        <v>1</v>
      </c>
      <c r="V2428" s="27">
        <f t="shared" si="112"/>
        <v>2.64</v>
      </c>
      <c r="W2428" s="27">
        <f t="shared" si="113"/>
        <v>3</v>
      </c>
      <c r="X2428" s="27">
        <f t="shared" si="111"/>
        <v>2.6399997572</v>
      </c>
    </row>
    <row r="2429" spans="1:24" x14ac:dyDescent="0.25">
      <c r="A2429" s="26">
        <v>46265</v>
      </c>
      <c r="B2429" s="27" t="s">
        <v>10465</v>
      </c>
      <c r="C2429" s="27" t="s">
        <v>2667</v>
      </c>
      <c r="D2429" s="27" t="s">
        <v>2668</v>
      </c>
      <c r="E2429" s="27" t="s">
        <v>22</v>
      </c>
      <c r="F2429" s="27" t="s">
        <v>23</v>
      </c>
      <c r="G2429" s="27"/>
      <c r="H2429" s="27" t="s">
        <v>24</v>
      </c>
      <c r="I2429" s="28">
        <v>3794861000</v>
      </c>
      <c r="J2429" s="28">
        <v>0</v>
      </c>
      <c r="K2429" s="28">
        <v>3794861000</v>
      </c>
      <c r="L2429" s="29">
        <v>79.06</v>
      </c>
      <c r="M2429" s="29">
        <f>IFERROR(_xlfn.XLOOKUP($B2429,'Ownership Metrics'!$A:$A,'Ownership Metrics'!$B:$B),"")</f>
        <v>0.9</v>
      </c>
      <c r="N2429" s="28">
        <f>IFERROR(_xlfn.XLOOKUP($B2429,'Ownership Metrics'!$A:$A,'Ownership Metrics'!$C:$C),"")</f>
        <v>6393</v>
      </c>
      <c r="O2429" s="29">
        <f>IFERROR(_xlfn.XLOOKUP($B2429,'Ownership Metrics'!$A:$A,'Ownership Metrics'!$D:$D),"")</f>
        <v>79.06</v>
      </c>
      <c r="P2429" s="29">
        <f>IFERROR(_xlfn.XLOOKUP($B2429,'Ownership Metrics'!$A:$A,'Ownership Metrics'!$E:$E),"")</f>
        <v>93.86</v>
      </c>
      <c r="Q2429" s="30">
        <f>IFERROR(_xlfn.XLOOKUP($B2429,'Ownership Metrics'!$A:$A,'Ownership Metrics'!$F:$F),"")</f>
        <v>5</v>
      </c>
      <c r="R2429" s="30">
        <f>IFERROR(_xlfn.XLOOKUP($B2429,'Ownership Metrics'!$A:$A,'Ownership Metrics'!$G:$G),"")</f>
        <v>77</v>
      </c>
      <c r="S2429" s="27" t="str">
        <f>IFERROR(_xlfn.XLOOKUP($B2429,'Ownership Metrics'!$A:$A,'Ownership Metrics'!$H:$H),"")</f>
        <v>Mayoritas</v>
      </c>
      <c r="T2429" s="27" t="str">
        <f>IFERROR(_xlfn.XLOOKUP($B2429,'Ownership Metrics'!$A:$A,'Ownership Metrics'!$I:$I),"")</f>
        <v>Tinggi</v>
      </c>
      <c r="U2429" s="27">
        <f>IF(COUNTIFS($B$2:$B2429,$B2429,$D$2:$D2429,$D2429)=1,1,0)</f>
        <v>1</v>
      </c>
      <c r="V2429" s="27">
        <f t="shared" si="112"/>
        <v>79.06</v>
      </c>
      <c r="W2429" s="27">
        <f t="shared" si="113"/>
        <v>1</v>
      </c>
      <c r="X2429" s="27">
        <f t="shared" si="111"/>
        <v>79.059999757100002</v>
      </c>
    </row>
    <row r="2430" spans="1:24" x14ac:dyDescent="0.25">
      <c r="A2430" s="26">
        <v>46265</v>
      </c>
      <c r="B2430" s="27" t="s">
        <v>10465</v>
      </c>
      <c r="C2430" s="27" t="s">
        <v>2667</v>
      </c>
      <c r="D2430" s="27" t="s">
        <v>2669</v>
      </c>
      <c r="E2430" s="27" t="s">
        <v>22</v>
      </c>
      <c r="F2430" s="27" t="s">
        <v>23</v>
      </c>
      <c r="G2430" s="27"/>
      <c r="H2430" s="27" t="s">
        <v>24</v>
      </c>
      <c r="I2430" s="28">
        <v>499400000</v>
      </c>
      <c r="J2430" s="28">
        <v>0</v>
      </c>
      <c r="K2430" s="28">
        <v>499400000</v>
      </c>
      <c r="L2430" s="29">
        <v>10.4</v>
      </c>
      <c r="M2430" s="29">
        <f>IFERROR(_xlfn.XLOOKUP($B2430,'Ownership Metrics'!$A:$A,'Ownership Metrics'!$B:$B),"")</f>
        <v>0.9</v>
      </c>
      <c r="N2430" s="28">
        <f>IFERROR(_xlfn.XLOOKUP($B2430,'Ownership Metrics'!$A:$A,'Ownership Metrics'!$C:$C),"")</f>
        <v>6393</v>
      </c>
      <c r="O2430" s="29">
        <f>IFERROR(_xlfn.XLOOKUP($B2430,'Ownership Metrics'!$A:$A,'Ownership Metrics'!$D:$D),"")</f>
        <v>79.06</v>
      </c>
      <c r="P2430" s="29">
        <f>IFERROR(_xlfn.XLOOKUP($B2430,'Ownership Metrics'!$A:$A,'Ownership Metrics'!$E:$E),"")</f>
        <v>93.86</v>
      </c>
      <c r="Q2430" s="30">
        <f>IFERROR(_xlfn.XLOOKUP($B2430,'Ownership Metrics'!$A:$A,'Ownership Metrics'!$F:$F),"")</f>
        <v>5</v>
      </c>
      <c r="R2430" s="30">
        <f>IFERROR(_xlfn.XLOOKUP($B2430,'Ownership Metrics'!$A:$A,'Ownership Metrics'!$G:$G),"")</f>
        <v>77</v>
      </c>
      <c r="S2430" s="27" t="str">
        <f>IFERROR(_xlfn.XLOOKUP($B2430,'Ownership Metrics'!$A:$A,'Ownership Metrics'!$H:$H),"")</f>
        <v>Mayoritas</v>
      </c>
      <c r="T2430" s="27" t="str">
        <f>IFERROR(_xlfn.XLOOKUP($B2430,'Ownership Metrics'!$A:$A,'Ownership Metrics'!$I:$I),"")</f>
        <v>Tinggi</v>
      </c>
      <c r="U2430" s="27">
        <f>IF(COUNTIFS($B$2:$B2430,$B2430,$D$2:$D2430,$D2430)=1,1,0)</f>
        <v>1</v>
      </c>
      <c r="V2430" s="27">
        <f t="shared" si="112"/>
        <v>10.4</v>
      </c>
      <c r="W2430" s="27">
        <f t="shared" si="113"/>
        <v>2</v>
      </c>
      <c r="X2430" s="27">
        <f t="shared" si="111"/>
        <v>10.399999757</v>
      </c>
    </row>
    <row r="2431" spans="1:24" x14ac:dyDescent="0.25">
      <c r="A2431" s="26">
        <v>46265</v>
      </c>
      <c r="B2431" s="27" t="s">
        <v>10465</v>
      </c>
      <c r="C2431" s="27" t="s">
        <v>2667</v>
      </c>
      <c r="D2431" s="27" t="s">
        <v>2670</v>
      </c>
      <c r="E2431" s="27" t="s">
        <v>35</v>
      </c>
      <c r="F2431" s="27" t="s">
        <v>23</v>
      </c>
      <c r="G2431" s="27" t="s">
        <v>36</v>
      </c>
      <c r="H2431" s="27" t="s">
        <v>24</v>
      </c>
      <c r="I2431" s="28">
        <v>94444000</v>
      </c>
      <c r="J2431" s="28">
        <v>0</v>
      </c>
      <c r="K2431" s="28">
        <v>94444000</v>
      </c>
      <c r="L2431" s="29">
        <v>1.97</v>
      </c>
      <c r="M2431" s="29">
        <f>IFERROR(_xlfn.XLOOKUP($B2431,'Ownership Metrics'!$A:$A,'Ownership Metrics'!$B:$B),"")</f>
        <v>0.9</v>
      </c>
      <c r="N2431" s="28">
        <f>IFERROR(_xlfn.XLOOKUP($B2431,'Ownership Metrics'!$A:$A,'Ownership Metrics'!$C:$C),"")</f>
        <v>6393</v>
      </c>
      <c r="O2431" s="29">
        <f>IFERROR(_xlfn.XLOOKUP($B2431,'Ownership Metrics'!$A:$A,'Ownership Metrics'!$D:$D),"")</f>
        <v>79.06</v>
      </c>
      <c r="P2431" s="29">
        <f>IFERROR(_xlfn.XLOOKUP($B2431,'Ownership Metrics'!$A:$A,'Ownership Metrics'!$E:$E),"")</f>
        <v>93.86</v>
      </c>
      <c r="Q2431" s="30">
        <f>IFERROR(_xlfn.XLOOKUP($B2431,'Ownership Metrics'!$A:$A,'Ownership Metrics'!$F:$F),"")</f>
        <v>5</v>
      </c>
      <c r="R2431" s="30">
        <f>IFERROR(_xlfn.XLOOKUP($B2431,'Ownership Metrics'!$A:$A,'Ownership Metrics'!$G:$G),"")</f>
        <v>77</v>
      </c>
      <c r="S2431" s="27" t="str">
        <f>IFERROR(_xlfn.XLOOKUP($B2431,'Ownership Metrics'!$A:$A,'Ownership Metrics'!$H:$H),"")</f>
        <v>Mayoritas</v>
      </c>
      <c r="T2431" s="27" t="str">
        <f>IFERROR(_xlfn.XLOOKUP($B2431,'Ownership Metrics'!$A:$A,'Ownership Metrics'!$I:$I),"")</f>
        <v>Tinggi</v>
      </c>
      <c r="U2431" s="27">
        <f>IF(COUNTIFS($B$2:$B2431,$B2431,$D$2:$D2431,$D2431)=1,1,0)</f>
        <v>1</v>
      </c>
      <c r="V2431" s="27">
        <f t="shared" si="112"/>
        <v>1.97</v>
      </c>
      <c r="W2431" s="27">
        <f t="shared" si="113"/>
        <v>5</v>
      </c>
      <c r="X2431" s="27">
        <f t="shared" si="111"/>
        <v>1.9699997569000001</v>
      </c>
    </row>
    <row r="2432" spans="1:24" x14ac:dyDescent="0.25">
      <c r="A2432" s="26">
        <v>46265</v>
      </c>
      <c r="B2432" s="27" t="s">
        <v>10465</v>
      </c>
      <c r="C2432" s="27" t="s">
        <v>2667</v>
      </c>
      <c r="D2432" s="27" t="s">
        <v>2671</v>
      </c>
      <c r="E2432" s="27" t="s">
        <v>35</v>
      </c>
      <c r="F2432" s="27" t="s">
        <v>23</v>
      </c>
      <c r="G2432" s="27" t="s">
        <v>36</v>
      </c>
      <c r="H2432" s="27" t="s">
        <v>24</v>
      </c>
      <c r="I2432" s="28">
        <v>157009000</v>
      </c>
      <c r="J2432" s="28">
        <v>0</v>
      </c>
      <c r="K2432" s="28">
        <v>157009000</v>
      </c>
      <c r="L2432" s="29">
        <v>3.27</v>
      </c>
      <c r="M2432" s="29">
        <f>IFERROR(_xlfn.XLOOKUP($B2432,'Ownership Metrics'!$A:$A,'Ownership Metrics'!$B:$B),"")</f>
        <v>0.9</v>
      </c>
      <c r="N2432" s="28">
        <f>IFERROR(_xlfn.XLOOKUP($B2432,'Ownership Metrics'!$A:$A,'Ownership Metrics'!$C:$C),"")</f>
        <v>6393</v>
      </c>
      <c r="O2432" s="29">
        <f>IFERROR(_xlfn.XLOOKUP($B2432,'Ownership Metrics'!$A:$A,'Ownership Metrics'!$D:$D),"")</f>
        <v>79.06</v>
      </c>
      <c r="P2432" s="29">
        <f>IFERROR(_xlfn.XLOOKUP($B2432,'Ownership Metrics'!$A:$A,'Ownership Metrics'!$E:$E),"")</f>
        <v>93.86</v>
      </c>
      <c r="Q2432" s="30">
        <f>IFERROR(_xlfn.XLOOKUP($B2432,'Ownership Metrics'!$A:$A,'Ownership Metrics'!$F:$F),"")</f>
        <v>5</v>
      </c>
      <c r="R2432" s="30">
        <f>IFERROR(_xlfn.XLOOKUP($B2432,'Ownership Metrics'!$A:$A,'Ownership Metrics'!$G:$G),"")</f>
        <v>77</v>
      </c>
      <c r="S2432" s="27" t="str">
        <f>IFERROR(_xlfn.XLOOKUP($B2432,'Ownership Metrics'!$A:$A,'Ownership Metrics'!$H:$H),"")</f>
        <v>Mayoritas</v>
      </c>
      <c r="T2432" s="27" t="str">
        <f>IFERROR(_xlfn.XLOOKUP($B2432,'Ownership Metrics'!$A:$A,'Ownership Metrics'!$I:$I),"")</f>
        <v>Tinggi</v>
      </c>
      <c r="U2432" s="27">
        <f>IF(COUNTIFS($B$2:$B2432,$B2432,$D$2:$D2432,$D2432)=1,1,0)</f>
        <v>1</v>
      </c>
      <c r="V2432" s="27">
        <f t="shared" si="112"/>
        <v>3.27</v>
      </c>
      <c r="W2432" s="27">
        <f t="shared" si="113"/>
        <v>4</v>
      </c>
      <c r="X2432" s="27">
        <f t="shared" si="111"/>
        <v>3.2699997567999999</v>
      </c>
    </row>
    <row r="2433" spans="1:24" x14ac:dyDescent="0.25">
      <c r="A2433" s="26">
        <v>46265</v>
      </c>
      <c r="B2433" s="27" t="s">
        <v>10465</v>
      </c>
      <c r="C2433" s="27" t="s">
        <v>2667</v>
      </c>
      <c r="D2433" s="27" t="s">
        <v>2672</v>
      </c>
      <c r="E2433" s="27" t="s">
        <v>35</v>
      </c>
      <c r="F2433" s="27" t="s">
        <v>23</v>
      </c>
      <c r="G2433" s="27" t="s">
        <v>36</v>
      </c>
      <c r="H2433" s="27" t="s">
        <v>24</v>
      </c>
      <c r="I2433" s="28">
        <v>211260000</v>
      </c>
      <c r="J2433" s="28">
        <v>0</v>
      </c>
      <c r="K2433" s="28">
        <v>211260000</v>
      </c>
      <c r="L2433" s="29">
        <v>4.4000000000000004</v>
      </c>
      <c r="M2433" s="29">
        <f>IFERROR(_xlfn.XLOOKUP($B2433,'Ownership Metrics'!$A:$A,'Ownership Metrics'!$B:$B),"")</f>
        <v>0.9</v>
      </c>
      <c r="N2433" s="28">
        <f>IFERROR(_xlfn.XLOOKUP($B2433,'Ownership Metrics'!$A:$A,'Ownership Metrics'!$C:$C),"")</f>
        <v>6393</v>
      </c>
      <c r="O2433" s="29">
        <f>IFERROR(_xlfn.XLOOKUP($B2433,'Ownership Metrics'!$A:$A,'Ownership Metrics'!$D:$D),"")</f>
        <v>79.06</v>
      </c>
      <c r="P2433" s="29">
        <f>IFERROR(_xlfn.XLOOKUP($B2433,'Ownership Metrics'!$A:$A,'Ownership Metrics'!$E:$E),"")</f>
        <v>93.86</v>
      </c>
      <c r="Q2433" s="30">
        <f>IFERROR(_xlfn.XLOOKUP($B2433,'Ownership Metrics'!$A:$A,'Ownership Metrics'!$F:$F),"")</f>
        <v>5</v>
      </c>
      <c r="R2433" s="30">
        <f>IFERROR(_xlfn.XLOOKUP($B2433,'Ownership Metrics'!$A:$A,'Ownership Metrics'!$G:$G),"")</f>
        <v>77</v>
      </c>
      <c r="S2433" s="27" t="str">
        <f>IFERROR(_xlfn.XLOOKUP($B2433,'Ownership Metrics'!$A:$A,'Ownership Metrics'!$H:$H),"")</f>
        <v>Mayoritas</v>
      </c>
      <c r="T2433" s="27" t="str">
        <f>IFERROR(_xlfn.XLOOKUP($B2433,'Ownership Metrics'!$A:$A,'Ownership Metrics'!$I:$I),"")</f>
        <v>Tinggi</v>
      </c>
      <c r="U2433" s="27">
        <f>IF(COUNTIFS($B$2:$B2433,$B2433,$D$2:$D2433,$D2433)=1,1,0)</f>
        <v>1</v>
      </c>
      <c r="V2433" s="27">
        <f t="shared" si="112"/>
        <v>4.4000000000000004</v>
      </c>
      <c r="W2433" s="27">
        <f t="shared" si="113"/>
        <v>3</v>
      </c>
      <c r="X2433" s="27">
        <f t="shared" si="111"/>
        <v>4.3999997567000007</v>
      </c>
    </row>
    <row r="2434" spans="1:24" x14ac:dyDescent="0.25">
      <c r="A2434" s="26">
        <v>46265</v>
      </c>
      <c r="B2434" s="27" t="s">
        <v>10466</v>
      </c>
      <c r="C2434" s="27" t="s">
        <v>2674</v>
      </c>
      <c r="D2434" s="27" t="s">
        <v>2675</v>
      </c>
      <c r="E2434" s="27" t="s">
        <v>358</v>
      </c>
      <c r="F2434" s="27" t="s">
        <v>23</v>
      </c>
      <c r="G2434" s="27"/>
      <c r="H2434" s="27" t="s">
        <v>24</v>
      </c>
      <c r="I2434" s="28">
        <v>1032397500</v>
      </c>
      <c r="J2434" s="28">
        <v>0</v>
      </c>
      <c r="K2434" s="28">
        <v>1032397500</v>
      </c>
      <c r="L2434" s="29">
        <v>79.16</v>
      </c>
      <c r="M2434" s="29">
        <f>IFERROR(_xlfn.XLOOKUP($B2434,'Ownership Metrics'!$A:$A,'Ownership Metrics'!$B:$B),"")</f>
        <v>7.99</v>
      </c>
      <c r="N2434" s="28">
        <f>IFERROR(_xlfn.XLOOKUP($B2434,'Ownership Metrics'!$A:$A,'Ownership Metrics'!$C:$C),"")</f>
        <v>6322</v>
      </c>
      <c r="O2434" s="29">
        <f>IFERROR(_xlfn.XLOOKUP($B2434,'Ownership Metrics'!$A:$A,'Ownership Metrics'!$D:$D),"")</f>
        <v>79.16</v>
      </c>
      <c r="P2434" s="29">
        <f>IFERROR(_xlfn.XLOOKUP($B2434,'Ownership Metrics'!$A:$A,'Ownership Metrics'!$E:$E),"")</f>
        <v>88.56</v>
      </c>
      <c r="Q2434" s="30">
        <f>IFERROR(_xlfn.XLOOKUP($B2434,'Ownership Metrics'!$A:$A,'Ownership Metrics'!$F:$F),"")</f>
        <v>4</v>
      </c>
      <c r="R2434" s="30">
        <f>IFERROR(_xlfn.XLOOKUP($B2434,'Ownership Metrics'!$A:$A,'Ownership Metrics'!$G:$G),"")</f>
        <v>76</v>
      </c>
      <c r="S2434" s="27" t="str">
        <f>IFERROR(_xlfn.XLOOKUP($B2434,'Ownership Metrics'!$A:$A,'Ownership Metrics'!$H:$H),"")</f>
        <v>Mayoritas</v>
      </c>
      <c r="T2434" s="27" t="str">
        <f>IFERROR(_xlfn.XLOOKUP($B2434,'Ownership Metrics'!$A:$A,'Ownership Metrics'!$I:$I),"")</f>
        <v>Tinggi</v>
      </c>
      <c r="U2434" s="27">
        <f>IF(COUNTIFS($B$2:$B2434,$B2434,$D$2:$D2434,$D2434)=1,1,0)</f>
        <v>1</v>
      </c>
      <c r="V2434" s="27">
        <f t="shared" si="112"/>
        <v>79.16</v>
      </c>
      <c r="W2434" s="27">
        <f t="shared" si="113"/>
        <v>1</v>
      </c>
      <c r="X2434" s="27">
        <f t="shared" ref="X2434:X2497" si="114">$V2434-(ROW()*0.0000000001)</f>
        <v>79.159999756600001</v>
      </c>
    </row>
    <row r="2435" spans="1:24" x14ac:dyDescent="0.25">
      <c r="A2435" s="26">
        <v>46265</v>
      </c>
      <c r="B2435" s="27" t="s">
        <v>10466</v>
      </c>
      <c r="C2435" s="27" t="s">
        <v>2674</v>
      </c>
      <c r="D2435" s="27" t="s">
        <v>2676</v>
      </c>
      <c r="E2435" s="27" t="s">
        <v>22</v>
      </c>
      <c r="F2435" s="27" t="s">
        <v>23</v>
      </c>
      <c r="G2435" s="27"/>
      <c r="H2435" s="27" t="s">
        <v>24</v>
      </c>
      <c r="I2435" s="28">
        <v>44992100</v>
      </c>
      <c r="J2435" s="28">
        <v>0</v>
      </c>
      <c r="K2435" s="28">
        <v>44992100</v>
      </c>
      <c r="L2435" s="29">
        <v>3.45</v>
      </c>
      <c r="M2435" s="29">
        <f>IFERROR(_xlfn.XLOOKUP($B2435,'Ownership Metrics'!$A:$A,'Ownership Metrics'!$B:$B),"")</f>
        <v>7.99</v>
      </c>
      <c r="N2435" s="28">
        <f>IFERROR(_xlfn.XLOOKUP($B2435,'Ownership Metrics'!$A:$A,'Ownership Metrics'!$C:$C),"")</f>
        <v>6322</v>
      </c>
      <c r="O2435" s="29">
        <f>IFERROR(_xlfn.XLOOKUP($B2435,'Ownership Metrics'!$A:$A,'Ownership Metrics'!$D:$D),"")</f>
        <v>79.16</v>
      </c>
      <c r="P2435" s="29">
        <f>IFERROR(_xlfn.XLOOKUP($B2435,'Ownership Metrics'!$A:$A,'Ownership Metrics'!$E:$E),"")</f>
        <v>88.56</v>
      </c>
      <c r="Q2435" s="30">
        <f>IFERROR(_xlfn.XLOOKUP($B2435,'Ownership Metrics'!$A:$A,'Ownership Metrics'!$F:$F),"")</f>
        <v>4</v>
      </c>
      <c r="R2435" s="30">
        <f>IFERROR(_xlfn.XLOOKUP($B2435,'Ownership Metrics'!$A:$A,'Ownership Metrics'!$G:$G),"")</f>
        <v>76</v>
      </c>
      <c r="S2435" s="27" t="str">
        <f>IFERROR(_xlfn.XLOOKUP($B2435,'Ownership Metrics'!$A:$A,'Ownership Metrics'!$H:$H),"")</f>
        <v>Mayoritas</v>
      </c>
      <c r="T2435" s="27" t="str">
        <f>IFERROR(_xlfn.XLOOKUP($B2435,'Ownership Metrics'!$A:$A,'Ownership Metrics'!$I:$I),"")</f>
        <v>Tinggi</v>
      </c>
      <c r="U2435" s="27">
        <f>IF(COUNTIFS($B$2:$B2435,$B2435,$D$2:$D2435,$D2435)=1,1,0)</f>
        <v>1</v>
      </c>
      <c r="V2435" s="27">
        <f t="shared" ref="V2435:V2498" si="115">SUMIFS($L$2:$L$10000,$B$2:$B$10000,$B2435,$D$2:$D$10000,$D2435)</f>
        <v>3.45</v>
      </c>
      <c r="W2435" s="27">
        <f t="shared" ref="W2435:W2498" si="116">COUNTIFS($B$2:$B$10000,$B2435,$U$2:$U$10000,1,$X$2:$X$10000,"&gt;"&amp;$X2435)+1</f>
        <v>4</v>
      </c>
      <c r="X2435" s="27">
        <f t="shared" si="114"/>
        <v>3.4499997565</v>
      </c>
    </row>
    <row r="2436" spans="1:24" x14ac:dyDescent="0.25">
      <c r="A2436" s="26">
        <v>46265</v>
      </c>
      <c r="B2436" s="27" t="s">
        <v>10466</v>
      </c>
      <c r="C2436" s="27" t="s">
        <v>2674</v>
      </c>
      <c r="D2436" s="27" t="s">
        <v>2677</v>
      </c>
      <c r="E2436" s="27" t="s">
        <v>22</v>
      </c>
      <c r="F2436" s="27" t="s">
        <v>23</v>
      </c>
      <c r="G2436" s="27"/>
      <c r="H2436" s="27" t="s">
        <v>24</v>
      </c>
      <c r="I2436" s="28">
        <v>62720100</v>
      </c>
      <c r="J2436" s="28">
        <v>0</v>
      </c>
      <c r="K2436" s="28">
        <v>62720100</v>
      </c>
      <c r="L2436" s="29">
        <v>4.8099999999999996</v>
      </c>
      <c r="M2436" s="29">
        <f>IFERROR(_xlfn.XLOOKUP($B2436,'Ownership Metrics'!$A:$A,'Ownership Metrics'!$B:$B),"")</f>
        <v>7.99</v>
      </c>
      <c r="N2436" s="28">
        <f>IFERROR(_xlfn.XLOOKUP($B2436,'Ownership Metrics'!$A:$A,'Ownership Metrics'!$C:$C),"")</f>
        <v>6322</v>
      </c>
      <c r="O2436" s="29">
        <f>IFERROR(_xlfn.XLOOKUP($B2436,'Ownership Metrics'!$A:$A,'Ownership Metrics'!$D:$D),"")</f>
        <v>79.16</v>
      </c>
      <c r="P2436" s="29">
        <f>IFERROR(_xlfn.XLOOKUP($B2436,'Ownership Metrics'!$A:$A,'Ownership Metrics'!$E:$E),"")</f>
        <v>88.56</v>
      </c>
      <c r="Q2436" s="30">
        <f>IFERROR(_xlfn.XLOOKUP($B2436,'Ownership Metrics'!$A:$A,'Ownership Metrics'!$F:$F),"")</f>
        <v>4</v>
      </c>
      <c r="R2436" s="30">
        <f>IFERROR(_xlfn.XLOOKUP($B2436,'Ownership Metrics'!$A:$A,'Ownership Metrics'!$G:$G),"")</f>
        <v>76</v>
      </c>
      <c r="S2436" s="27" t="str">
        <f>IFERROR(_xlfn.XLOOKUP($B2436,'Ownership Metrics'!$A:$A,'Ownership Metrics'!$H:$H),"")</f>
        <v>Mayoritas</v>
      </c>
      <c r="T2436" s="27" t="str">
        <f>IFERROR(_xlfn.XLOOKUP($B2436,'Ownership Metrics'!$A:$A,'Ownership Metrics'!$I:$I),"")</f>
        <v>Tinggi</v>
      </c>
      <c r="U2436" s="27">
        <f>IF(COUNTIFS($B$2:$B2436,$B2436,$D$2:$D2436,$D2436)=1,1,0)</f>
        <v>1</v>
      </c>
      <c r="V2436" s="27">
        <f t="shared" si="115"/>
        <v>4.8099999999999996</v>
      </c>
      <c r="W2436" s="27">
        <f t="shared" si="116"/>
        <v>2</v>
      </c>
      <c r="X2436" s="27">
        <f t="shared" si="114"/>
        <v>4.8099997563999999</v>
      </c>
    </row>
    <row r="2437" spans="1:24" x14ac:dyDescent="0.25">
      <c r="A2437" s="26">
        <v>46265</v>
      </c>
      <c r="B2437" s="27" t="s">
        <v>10466</v>
      </c>
      <c r="C2437" s="27" t="s">
        <v>2674</v>
      </c>
      <c r="D2437" s="27" t="s">
        <v>2678</v>
      </c>
      <c r="E2437" s="27" t="s">
        <v>22</v>
      </c>
      <c r="F2437" s="27" t="s">
        <v>32</v>
      </c>
      <c r="G2437" s="27"/>
      <c r="H2437" s="27" t="s">
        <v>128</v>
      </c>
      <c r="I2437" s="28">
        <v>59827800</v>
      </c>
      <c r="J2437" s="28">
        <v>0</v>
      </c>
      <c r="K2437" s="28">
        <v>59827800</v>
      </c>
      <c r="L2437" s="29">
        <v>4.59</v>
      </c>
      <c r="M2437" s="29">
        <f>IFERROR(_xlfn.XLOOKUP($B2437,'Ownership Metrics'!$A:$A,'Ownership Metrics'!$B:$B),"")</f>
        <v>7.99</v>
      </c>
      <c r="N2437" s="28">
        <f>IFERROR(_xlfn.XLOOKUP($B2437,'Ownership Metrics'!$A:$A,'Ownership Metrics'!$C:$C),"")</f>
        <v>6322</v>
      </c>
      <c r="O2437" s="29">
        <f>IFERROR(_xlfn.XLOOKUP($B2437,'Ownership Metrics'!$A:$A,'Ownership Metrics'!$D:$D),"")</f>
        <v>79.16</v>
      </c>
      <c r="P2437" s="29">
        <f>IFERROR(_xlfn.XLOOKUP($B2437,'Ownership Metrics'!$A:$A,'Ownership Metrics'!$E:$E),"")</f>
        <v>88.56</v>
      </c>
      <c r="Q2437" s="30">
        <f>IFERROR(_xlfn.XLOOKUP($B2437,'Ownership Metrics'!$A:$A,'Ownership Metrics'!$F:$F),"")</f>
        <v>4</v>
      </c>
      <c r="R2437" s="30">
        <f>IFERROR(_xlfn.XLOOKUP($B2437,'Ownership Metrics'!$A:$A,'Ownership Metrics'!$G:$G),"")</f>
        <v>76</v>
      </c>
      <c r="S2437" s="27" t="str">
        <f>IFERROR(_xlfn.XLOOKUP($B2437,'Ownership Metrics'!$A:$A,'Ownership Metrics'!$H:$H),"")</f>
        <v>Mayoritas</v>
      </c>
      <c r="T2437" s="27" t="str">
        <f>IFERROR(_xlfn.XLOOKUP($B2437,'Ownership Metrics'!$A:$A,'Ownership Metrics'!$I:$I),"")</f>
        <v>Tinggi</v>
      </c>
      <c r="U2437" s="27">
        <f>IF(COUNTIFS($B$2:$B2437,$B2437,$D$2:$D2437,$D2437)=1,1,0)</f>
        <v>1</v>
      </c>
      <c r="V2437" s="27">
        <f t="shared" si="115"/>
        <v>4.59</v>
      </c>
      <c r="W2437" s="27">
        <f t="shared" si="116"/>
        <v>3</v>
      </c>
      <c r="X2437" s="27">
        <f t="shared" si="114"/>
        <v>4.5899997563000001</v>
      </c>
    </row>
    <row r="2438" spans="1:24" x14ac:dyDescent="0.25">
      <c r="A2438" s="26">
        <v>46265</v>
      </c>
      <c r="B2438" s="27" t="s">
        <v>10467</v>
      </c>
      <c r="C2438" s="27" t="s">
        <v>2680</v>
      </c>
      <c r="D2438" s="27" t="s">
        <v>187</v>
      </c>
      <c r="E2438" s="27" t="s">
        <v>22</v>
      </c>
      <c r="F2438" s="27" t="s">
        <v>23</v>
      </c>
      <c r="G2438" s="27"/>
      <c r="H2438" s="27" t="s">
        <v>24</v>
      </c>
      <c r="I2438" s="28">
        <v>30000000</v>
      </c>
      <c r="J2438" s="28">
        <v>0</v>
      </c>
      <c r="K2438" s="28">
        <v>30000000</v>
      </c>
      <c r="L2438" s="29">
        <v>3.84</v>
      </c>
      <c r="M2438" s="29">
        <f>IFERROR(_xlfn.XLOOKUP($B2438,'Ownership Metrics'!$A:$A,'Ownership Metrics'!$B:$B),"")</f>
        <v>12.93</v>
      </c>
      <c r="N2438" s="28">
        <f>IFERROR(_xlfn.XLOOKUP($B2438,'Ownership Metrics'!$A:$A,'Ownership Metrics'!$C:$C),"")</f>
        <v>1769</v>
      </c>
      <c r="O2438" s="29">
        <f>IFERROR(_xlfn.XLOOKUP($B2438,'Ownership Metrics'!$A:$A,'Ownership Metrics'!$D:$D),"")</f>
        <v>39.49</v>
      </c>
      <c r="P2438" s="29">
        <f>IFERROR(_xlfn.XLOOKUP($B2438,'Ownership Metrics'!$A:$A,'Ownership Metrics'!$E:$E),"")</f>
        <v>50.37</v>
      </c>
      <c r="Q2438" s="30">
        <f>IFERROR(_xlfn.XLOOKUP($B2438,'Ownership Metrics'!$A:$A,'Ownership Metrics'!$F:$F),"")</f>
        <v>13</v>
      </c>
      <c r="R2438" s="30">
        <f>IFERROR(_xlfn.XLOOKUP($B2438,'Ownership Metrics'!$A:$A,'Ownership Metrics'!$G:$G),"")</f>
        <v>33</v>
      </c>
      <c r="S2438" s="27" t="str">
        <f>IFERROR(_xlfn.XLOOKUP($B2438,'Ownership Metrics'!$A:$A,'Ownership Metrics'!$H:$H),"")</f>
        <v>Moderat</v>
      </c>
      <c r="T2438" s="27" t="str">
        <f>IFERROR(_xlfn.XLOOKUP($B2438,'Ownership Metrics'!$A:$A,'Ownership Metrics'!$I:$I),"")</f>
        <v>Sedang</v>
      </c>
      <c r="U2438" s="27">
        <f>IF(COUNTIFS($B$2:$B2438,$B2438,$D$2:$D2438,$D2438)=1,1,0)</f>
        <v>1</v>
      </c>
      <c r="V2438" s="27">
        <f t="shared" si="115"/>
        <v>3.84</v>
      </c>
      <c r="W2438" s="27">
        <f t="shared" si="116"/>
        <v>10</v>
      </c>
      <c r="X2438" s="27">
        <f t="shared" si="114"/>
        <v>3.8399997561999997</v>
      </c>
    </row>
    <row r="2439" spans="1:24" x14ac:dyDescent="0.25">
      <c r="A2439" s="26">
        <v>46265</v>
      </c>
      <c r="B2439" s="27" t="s">
        <v>10467</v>
      </c>
      <c r="C2439" s="27" t="s">
        <v>2680</v>
      </c>
      <c r="D2439" s="27" t="s">
        <v>2681</v>
      </c>
      <c r="E2439" s="27" t="s">
        <v>22</v>
      </c>
      <c r="F2439" s="27" t="s">
        <v>23</v>
      </c>
      <c r="G2439" s="27"/>
      <c r="H2439" s="27" t="s">
        <v>24</v>
      </c>
      <c r="I2439" s="28">
        <v>15018600</v>
      </c>
      <c r="J2439" s="28">
        <v>0</v>
      </c>
      <c r="K2439" s="28">
        <v>15018600</v>
      </c>
      <c r="L2439" s="29">
        <v>1.92</v>
      </c>
      <c r="M2439" s="29">
        <f>IFERROR(_xlfn.XLOOKUP($B2439,'Ownership Metrics'!$A:$A,'Ownership Metrics'!$B:$B),"")</f>
        <v>12.93</v>
      </c>
      <c r="N2439" s="28">
        <f>IFERROR(_xlfn.XLOOKUP($B2439,'Ownership Metrics'!$A:$A,'Ownership Metrics'!$C:$C),"")</f>
        <v>1769</v>
      </c>
      <c r="O2439" s="29">
        <f>IFERROR(_xlfn.XLOOKUP($B2439,'Ownership Metrics'!$A:$A,'Ownership Metrics'!$D:$D),"")</f>
        <v>39.49</v>
      </c>
      <c r="P2439" s="29">
        <f>IFERROR(_xlfn.XLOOKUP($B2439,'Ownership Metrics'!$A:$A,'Ownership Metrics'!$E:$E),"")</f>
        <v>50.37</v>
      </c>
      <c r="Q2439" s="30">
        <f>IFERROR(_xlfn.XLOOKUP($B2439,'Ownership Metrics'!$A:$A,'Ownership Metrics'!$F:$F),"")</f>
        <v>13</v>
      </c>
      <c r="R2439" s="30">
        <f>IFERROR(_xlfn.XLOOKUP($B2439,'Ownership Metrics'!$A:$A,'Ownership Metrics'!$G:$G),"")</f>
        <v>33</v>
      </c>
      <c r="S2439" s="27" t="str">
        <f>IFERROR(_xlfn.XLOOKUP($B2439,'Ownership Metrics'!$A:$A,'Ownership Metrics'!$H:$H),"")</f>
        <v>Moderat</v>
      </c>
      <c r="T2439" s="27" t="str">
        <f>IFERROR(_xlfn.XLOOKUP($B2439,'Ownership Metrics'!$A:$A,'Ownership Metrics'!$I:$I),"")</f>
        <v>Sedang</v>
      </c>
      <c r="U2439" s="27">
        <f>IF(COUNTIFS($B$2:$B2439,$B2439,$D$2:$D2439,$D2439)=1,1,0)</f>
        <v>1</v>
      </c>
      <c r="V2439" s="27">
        <f t="shared" si="115"/>
        <v>1.92</v>
      </c>
      <c r="W2439" s="27">
        <f t="shared" si="116"/>
        <v>11</v>
      </c>
      <c r="X2439" s="27">
        <f t="shared" si="114"/>
        <v>1.9199997561</v>
      </c>
    </row>
    <row r="2440" spans="1:24" x14ac:dyDescent="0.25">
      <c r="A2440" s="26">
        <v>46265</v>
      </c>
      <c r="B2440" s="27" t="s">
        <v>10467</v>
      </c>
      <c r="C2440" s="27" t="s">
        <v>2680</v>
      </c>
      <c r="D2440" s="27" t="s">
        <v>2682</v>
      </c>
      <c r="E2440" s="27" t="s">
        <v>22</v>
      </c>
      <c r="F2440" s="27" t="s">
        <v>32</v>
      </c>
      <c r="G2440" s="27"/>
      <c r="H2440" s="27" t="s">
        <v>64</v>
      </c>
      <c r="I2440" s="28">
        <v>38979377</v>
      </c>
      <c r="J2440" s="28">
        <v>0</v>
      </c>
      <c r="K2440" s="28">
        <v>38979377</v>
      </c>
      <c r="L2440" s="29">
        <v>4.99</v>
      </c>
      <c r="M2440" s="29">
        <f>IFERROR(_xlfn.XLOOKUP($B2440,'Ownership Metrics'!$A:$A,'Ownership Metrics'!$B:$B),"")</f>
        <v>12.93</v>
      </c>
      <c r="N2440" s="28">
        <f>IFERROR(_xlfn.XLOOKUP($B2440,'Ownership Metrics'!$A:$A,'Ownership Metrics'!$C:$C),"")</f>
        <v>1769</v>
      </c>
      <c r="O2440" s="29">
        <f>IFERROR(_xlfn.XLOOKUP($B2440,'Ownership Metrics'!$A:$A,'Ownership Metrics'!$D:$D),"")</f>
        <v>39.49</v>
      </c>
      <c r="P2440" s="29">
        <f>IFERROR(_xlfn.XLOOKUP($B2440,'Ownership Metrics'!$A:$A,'Ownership Metrics'!$E:$E),"")</f>
        <v>50.37</v>
      </c>
      <c r="Q2440" s="30">
        <f>IFERROR(_xlfn.XLOOKUP($B2440,'Ownership Metrics'!$A:$A,'Ownership Metrics'!$F:$F),"")</f>
        <v>13</v>
      </c>
      <c r="R2440" s="30">
        <f>IFERROR(_xlfn.XLOOKUP($B2440,'Ownership Metrics'!$A:$A,'Ownership Metrics'!$G:$G),"")</f>
        <v>33</v>
      </c>
      <c r="S2440" s="27" t="str">
        <f>IFERROR(_xlfn.XLOOKUP($B2440,'Ownership Metrics'!$A:$A,'Ownership Metrics'!$H:$H),"")</f>
        <v>Moderat</v>
      </c>
      <c r="T2440" s="27" t="str">
        <f>IFERROR(_xlfn.XLOOKUP($B2440,'Ownership Metrics'!$A:$A,'Ownership Metrics'!$I:$I),"")</f>
        <v>Sedang</v>
      </c>
      <c r="U2440" s="27">
        <f>IF(COUNTIFS($B$2:$B2440,$B2440,$D$2:$D2440,$D2440)=1,1,0)</f>
        <v>1</v>
      </c>
      <c r="V2440" s="27">
        <f t="shared" si="115"/>
        <v>4.99</v>
      </c>
      <c r="W2440" s="27">
        <f t="shared" si="116"/>
        <v>4</v>
      </c>
      <c r="X2440" s="27">
        <f t="shared" si="114"/>
        <v>4.9899997560000005</v>
      </c>
    </row>
    <row r="2441" spans="1:24" x14ac:dyDescent="0.25">
      <c r="A2441" s="26">
        <v>46265</v>
      </c>
      <c r="B2441" s="27" t="s">
        <v>10467</v>
      </c>
      <c r="C2441" s="27" t="s">
        <v>2680</v>
      </c>
      <c r="D2441" s="27" t="s">
        <v>2683</v>
      </c>
      <c r="E2441" s="27" t="s">
        <v>35</v>
      </c>
      <c r="F2441" s="27" t="s">
        <v>23</v>
      </c>
      <c r="G2441" s="27" t="s">
        <v>36</v>
      </c>
      <c r="H2441" s="27"/>
      <c r="I2441" s="28">
        <v>13646500</v>
      </c>
      <c r="J2441" s="28">
        <v>0</v>
      </c>
      <c r="K2441" s="28">
        <v>13646500</v>
      </c>
      <c r="L2441" s="29">
        <v>1.75</v>
      </c>
      <c r="M2441" s="29">
        <f>IFERROR(_xlfn.XLOOKUP($B2441,'Ownership Metrics'!$A:$A,'Ownership Metrics'!$B:$B),"")</f>
        <v>12.93</v>
      </c>
      <c r="N2441" s="28">
        <f>IFERROR(_xlfn.XLOOKUP($B2441,'Ownership Metrics'!$A:$A,'Ownership Metrics'!$C:$C),"")</f>
        <v>1769</v>
      </c>
      <c r="O2441" s="29">
        <f>IFERROR(_xlfn.XLOOKUP($B2441,'Ownership Metrics'!$A:$A,'Ownership Metrics'!$D:$D),"")</f>
        <v>39.49</v>
      </c>
      <c r="P2441" s="29">
        <f>IFERROR(_xlfn.XLOOKUP($B2441,'Ownership Metrics'!$A:$A,'Ownership Metrics'!$E:$E),"")</f>
        <v>50.37</v>
      </c>
      <c r="Q2441" s="30">
        <f>IFERROR(_xlfn.XLOOKUP($B2441,'Ownership Metrics'!$A:$A,'Ownership Metrics'!$F:$F),"")</f>
        <v>13</v>
      </c>
      <c r="R2441" s="30">
        <f>IFERROR(_xlfn.XLOOKUP($B2441,'Ownership Metrics'!$A:$A,'Ownership Metrics'!$G:$G),"")</f>
        <v>33</v>
      </c>
      <c r="S2441" s="27" t="str">
        <f>IFERROR(_xlfn.XLOOKUP($B2441,'Ownership Metrics'!$A:$A,'Ownership Metrics'!$H:$H),"")</f>
        <v>Moderat</v>
      </c>
      <c r="T2441" s="27" t="str">
        <f>IFERROR(_xlfn.XLOOKUP($B2441,'Ownership Metrics'!$A:$A,'Ownership Metrics'!$I:$I),"")</f>
        <v>Sedang</v>
      </c>
      <c r="U2441" s="27">
        <f>IF(COUNTIFS($B$2:$B2441,$B2441,$D$2:$D2441,$D2441)=1,1,0)</f>
        <v>1</v>
      </c>
      <c r="V2441" s="27">
        <f t="shared" si="115"/>
        <v>1.75</v>
      </c>
      <c r="W2441" s="27">
        <f t="shared" si="116"/>
        <v>13</v>
      </c>
      <c r="X2441" s="27">
        <f t="shared" si="114"/>
        <v>1.7499997559</v>
      </c>
    </row>
    <row r="2442" spans="1:24" x14ac:dyDescent="0.25">
      <c r="A2442" s="26">
        <v>46265</v>
      </c>
      <c r="B2442" s="27" t="s">
        <v>10467</v>
      </c>
      <c r="C2442" s="27" t="s">
        <v>2680</v>
      </c>
      <c r="D2442" s="27" t="s">
        <v>2684</v>
      </c>
      <c r="E2442" s="27" t="s">
        <v>35</v>
      </c>
      <c r="F2442" s="27" t="s">
        <v>23</v>
      </c>
      <c r="G2442" s="27" t="s">
        <v>36</v>
      </c>
      <c r="H2442" s="27" t="s">
        <v>24</v>
      </c>
      <c r="I2442" s="28">
        <v>308477875</v>
      </c>
      <c r="J2442" s="28">
        <v>0</v>
      </c>
      <c r="K2442" s="28">
        <v>308477875</v>
      </c>
      <c r="L2442" s="29">
        <v>39.49</v>
      </c>
      <c r="M2442" s="29">
        <f>IFERROR(_xlfn.XLOOKUP($B2442,'Ownership Metrics'!$A:$A,'Ownership Metrics'!$B:$B),"")</f>
        <v>12.93</v>
      </c>
      <c r="N2442" s="28">
        <f>IFERROR(_xlfn.XLOOKUP($B2442,'Ownership Metrics'!$A:$A,'Ownership Metrics'!$C:$C),"")</f>
        <v>1769</v>
      </c>
      <c r="O2442" s="29">
        <f>IFERROR(_xlfn.XLOOKUP($B2442,'Ownership Metrics'!$A:$A,'Ownership Metrics'!$D:$D),"")</f>
        <v>39.49</v>
      </c>
      <c r="P2442" s="29">
        <f>IFERROR(_xlfn.XLOOKUP($B2442,'Ownership Metrics'!$A:$A,'Ownership Metrics'!$E:$E),"")</f>
        <v>50.37</v>
      </c>
      <c r="Q2442" s="30">
        <f>IFERROR(_xlfn.XLOOKUP($B2442,'Ownership Metrics'!$A:$A,'Ownership Metrics'!$F:$F),"")</f>
        <v>13</v>
      </c>
      <c r="R2442" s="30">
        <f>IFERROR(_xlfn.XLOOKUP($B2442,'Ownership Metrics'!$A:$A,'Ownership Metrics'!$G:$G),"")</f>
        <v>33</v>
      </c>
      <c r="S2442" s="27" t="str">
        <f>IFERROR(_xlfn.XLOOKUP($B2442,'Ownership Metrics'!$A:$A,'Ownership Metrics'!$H:$H),"")</f>
        <v>Moderat</v>
      </c>
      <c r="T2442" s="27" t="str">
        <f>IFERROR(_xlfn.XLOOKUP($B2442,'Ownership Metrics'!$A:$A,'Ownership Metrics'!$I:$I),"")</f>
        <v>Sedang</v>
      </c>
      <c r="U2442" s="27">
        <f>IF(COUNTIFS($B$2:$B2442,$B2442,$D$2:$D2442,$D2442)=1,1,0)</f>
        <v>1</v>
      </c>
      <c r="V2442" s="27">
        <f t="shared" si="115"/>
        <v>39.49</v>
      </c>
      <c r="W2442" s="27">
        <f t="shared" si="116"/>
        <v>1</v>
      </c>
      <c r="X2442" s="27">
        <f t="shared" si="114"/>
        <v>39.4899997558</v>
      </c>
    </row>
    <row r="2443" spans="1:24" x14ac:dyDescent="0.25">
      <c r="A2443" s="26">
        <v>46265</v>
      </c>
      <c r="B2443" s="27" t="s">
        <v>10467</v>
      </c>
      <c r="C2443" s="27" t="s">
        <v>2680</v>
      </c>
      <c r="D2443" s="27" t="s">
        <v>2685</v>
      </c>
      <c r="E2443" s="27" t="s">
        <v>35</v>
      </c>
      <c r="F2443" s="27" t="s">
        <v>23</v>
      </c>
      <c r="G2443" s="27" t="s">
        <v>36</v>
      </c>
      <c r="H2443" s="27" t="s">
        <v>24</v>
      </c>
      <c r="I2443" s="28">
        <v>32250000</v>
      </c>
      <c r="J2443" s="28">
        <v>0</v>
      </c>
      <c r="K2443" s="28">
        <v>32250000</v>
      </c>
      <c r="L2443" s="29">
        <v>4.13</v>
      </c>
      <c r="M2443" s="29">
        <f>IFERROR(_xlfn.XLOOKUP($B2443,'Ownership Metrics'!$A:$A,'Ownership Metrics'!$B:$B),"")</f>
        <v>12.93</v>
      </c>
      <c r="N2443" s="28">
        <f>IFERROR(_xlfn.XLOOKUP($B2443,'Ownership Metrics'!$A:$A,'Ownership Metrics'!$C:$C),"")</f>
        <v>1769</v>
      </c>
      <c r="O2443" s="29">
        <f>IFERROR(_xlfn.XLOOKUP($B2443,'Ownership Metrics'!$A:$A,'Ownership Metrics'!$D:$D),"")</f>
        <v>39.49</v>
      </c>
      <c r="P2443" s="29">
        <f>IFERROR(_xlfn.XLOOKUP($B2443,'Ownership Metrics'!$A:$A,'Ownership Metrics'!$E:$E),"")</f>
        <v>50.37</v>
      </c>
      <c r="Q2443" s="30">
        <f>IFERROR(_xlfn.XLOOKUP($B2443,'Ownership Metrics'!$A:$A,'Ownership Metrics'!$F:$F),"")</f>
        <v>13</v>
      </c>
      <c r="R2443" s="30">
        <f>IFERROR(_xlfn.XLOOKUP($B2443,'Ownership Metrics'!$A:$A,'Ownership Metrics'!$G:$G),"")</f>
        <v>33</v>
      </c>
      <c r="S2443" s="27" t="str">
        <f>IFERROR(_xlfn.XLOOKUP($B2443,'Ownership Metrics'!$A:$A,'Ownership Metrics'!$H:$H),"")</f>
        <v>Moderat</v>
      </c>
      <c r="T2443" s="27" t="str">
        <f>IFERROR(_xlfn.XLOOKUP($B2443,'Ownership Metrics'!$A:$A,'Ownership Metrics'!$I:$I),"")</f>
        <v>Sedang</v>
      </c>
      <c r="U2443" s="27">
        <f>IF(COUNTIFS($B$2:$B2443,$B2443,$D$2:$D2443,$D2443)=1,1,0)</f>
        <v>1</v>
      </c>
      <c r="V2443" s="27">
        <f t="shared" si="115"/>
        <v>4.13</v>
      </c>
      <c r="W2443" s="27">
        <f t="shared" si="116"/>
        <v>9</v>
      </c>
      <c r="X2443" s="27">
        <f t="shared" si="114"/>
        <v>4.1299997557000001</v>
      </c>
    </row>
    <row r="2444" spans="1:24" x14ac:dyDescent="0.25">
      <c r="A2444" s="26">
        <v>46265</v>
      </c>
      <c r="B2444" s="27" t="s">
        <v>10467</v>
      </c>
      <c r="C2444" s="27" t="s">
        <v>2680</v>
      </c>
      <c r="D2444" s="27" t="s">
        <v>2686</v>
      </c>
      <c r="E2444" s="27" t="s">
        <v>35</v>
      </c>
      <c r="F2444" s="27" t="s">
        <v>23</v>
      </c>
      <c r="G2444" s="27" t="s">
        <v>36</v>
      </c>
      <c r="H2444" s="27" t="s">
        <v>24</v>
      </c>
      <c r="I2444" s="28">
        <v>14000000</v>
      </c>
      <c r="J2444" s="28">
        <v>0</v>
      </c>
      <c r="K2444" s="28">
        <v>14000000</v>
      </c>
      <c r="L2444" s="29">
        <v>1.79</v>
      </c>
      <c r="M2444" s="29">
        <f>IFERROR(_xlfn.XLOOKUP($B2444,'Ownership Metrics'!$A:$A,'Ownership Metrics'!$B:$B),"")</f>
        <v>12.93</v>
      </c>
      <c r="N2444" s="28">
        <f>IFERROR(_xlfn.XLOOKUP($B2444,'Ownership Metrics'!$A:$A,'Ownership Metrics'!$C:$C),"")</f>
        <v>1769</v>
      </c>
      <c r="O2444" s="29">
        <f>IFERROR(_xlfn.XLOOKUP($B2444,'Ownership Metrics'!$A:$A,'Ownership Metrics'!$D:$D),"")</f>
        <v>39.49</v>
      </c>
      <c r="P2444" s="29">
        <f>IFERROR(_xlfn.XLOOKUP($B2444,'Ownership Metrics'!$A:$A,'Ownership Metrics'!$E:$E),"")</f>
        <v>50.37</v>
      </c>
      <c r="Q2444" s="30">
        <f>IFERROR(_xlfn.XLOOKUP($B2444,'Ownership Metrics'!$A:$A,'Ownership Metrics'!$F:$F),"")</f>
        <v>13</v>
      </c>
      <c r="R2444" s="30">
        <f>IFERROR(_xlfn.XLOOKUP($B2444,'Ownership Metrics'!$A:$A,'Ownership Metrics'!$G:$G),"")</f>
        <v>33</v>
      </c>
      <c r="S2444" s="27" t="str">
        <f>IFERROR(_xlfn.XLOOKUP($B2444,'Ownership Metrics'!$A:$A,'Ownership Metrics'!$H:$H),"")</f>
        <v>Moderat</v>
      </c>
      <c r="T2444" s="27" t="str">
        <f>IFERROR(_xlfn.XLOOKUP($B2444,'Ownership Metrics'!$A:$A,'Ownership Metrics'!$I:$I),"")</f>
        <v>Sedang</v>
      </c>
      <c r="U2444" s="27">
        <f>IF(COUNTIFS($B$2:$B2444,$B2444,$D$2:$D2444,$D2444)=1,1,0)</f>
        <v>1</v>
      </c>
      <c r="V2444" s="27">
        <f t="shared" si="115"/>
        <v>1.79</v>
      </c>
      <c r="W2444" s="27">
        <f t="shared" si="116"/>
        <v>12</v>
      </c>
      <c r="X2444" s="27">
        <f t="shared" si="114"/>
        <v>1.7899997556</v>
      </c>
    </row>
    <row r="2445" spans="1:24" x14ac:dyDescent="0.25">
      <c r="A2445" s="26">
        <v>46265</v>
      </c>
      <c r="B2445" s="27" t="s">
        <v>10467</v>
      </c>
      <c r="C2445" s="27" t="s">
        <v>2680</v>
      </c>
      <c r="D2445" s="27" t="s">
        <v>2687</v>
      </c>
      <c r="E2445" s="27" t="s">
        <v>35</v>
      </c>
      <c r="F2445" s="27" t="s">
        <v>23</v>
      </c>
      <c r="G2445" s="27" t="s">
        <v>36</v>
      </c>
      <c r="H2445" s="27" t="s">
        <v>24</v>
      </c>
      <c r="I2445" s="28">
        <v>35231800</v>
      </c>
      <c r="J2445" s="28">
        <v>0</v>
      </c>
      <c r="K2445" s="28">
        <v>35231800</v>
      </c>
      <c r="L2445" s="29">
        <v>4.51</v>
      </c>
      <c r="M2445" s="29">
        <f>IFERROR(_xlfn.XLOOKUP($B2445,'Ownership Metrics'!$A:$A,'Ownership Metrics'!$B:$B),"")</f>
        <v>12.93</v>
      </c>
      <c r="N2445" s="28">
        <f>IFERROR(_xlfn.XLOOKUP($B2445,'Ownership Metrics'!$A:$A,'Ownership Metrics'!$C:$C),"")</f>
        <v>1769</v>
      </c>
      <c r="O2445" s="29">
        <f>IFERROR(_xlfn.XLOOKUP($B2445,'Ownership Metrics'!$A:$A,'Ownership Metrics'!$D:$D),"")</f>
        <v>39.49</v>
      </c>
      <c r="P2445" s="29">
        <f>IFERROR(_xlfn.XLOOKUP($B2445,'Ownership Metrics'!$A:$A,'Ownership Metrics'!$E:$E),"")</f>
        <v>50.37</v>
      </c>
      <c r="Q2445" s="30">
        <f>IFERROR(_xlfn.XLOOKUP($B2445,'Ownership Metrics'!$A:$A,'Ownership Metrics'!$F:$F),"")</f>
        <v>13</v>
      </c>
      <c r="R2445" s="30">
        <f>IFERROR(_xlfn.XLOOKUP($B2445,'Ownership Metrics'!$A:$A,'Ownership Metrics'!$G:$G),"")</f>
        <v>33</v>
      </c>
      <c r="S2445" s="27" t="str">
        <f>IFERROR(_xlfn.XLOOKUP($B2445,'Ownership Metrics'!$A:$A,'Ownership Metrics'!$H:$H),"")</f>
        <v>Moderat</v>
      </c>
      <c r="T2445" s="27" t="str">
        <f>IFERROR(_xlfn.XLOOKUP($B2445,'Ownership Metrics'!$A:$A,'Ownership Metrics'!$I:$I),"")</f>
        <v>Sedang</v>
      </c>
      <c r="U2445" s="27">
        <f>IF(COUNTIFS($B$2:$B2445,$B2445,$D$2:$D2445,$D2445)=1,1,0)</f>
        <v>1</v>
      </c>
      <c r="V2445" s="27">
        <f t="shared" si="115"/>
        <v>4.51</v>
      </c>
      <c r="W2445" s="27">
        <f t="shared" si="116"/>
        <v>7</v>
      </c>
      <c r="X2445" s="27">
        <f t="shared" si="114"/>
        <v>4.5099997555</v>
      </c>
    </row>
    <row r="2446" spans="1:24" x14ac:dyDescent="0.25">
      <c r="A2446" s="26">
        <v>46265</v>
      </c>
      <c r="B2446" s="27" t="s">
        <v>10467</v>
      </c>
      <c r="C2446" s="27" t="s">
        <v>2680</v>
      </c>
      <c r="D2446" s="27" t="s">
        <v>2688</v>
      </c>
      <c r="E2446" s="27" t="s">
        <v>35</v>
      </c>
      <c r="F2446" s="27" t="s">
        <v>23</v>
      </c>
      <c r="G2446" s="27" t="s">
        <v>36</v>
      </c>
      <c r="H2446" s="27" t="s">
        <v>24</v>
      </c>
      <c r="I2446" s="28">
        <v>37597000</v>
      </c>
      <c r="J2446" s="28">
        <v>0</v>
      </c>
      <c r="K2446" s="28">
        <v>37597000</v>
      </c>
      <c r="L2446" s="29">
        <v>4.8099999999999996</v>
      </c>
      <c r="M2446" s="29">
        <f>IFERROR(_xlfn.XLOOKUP($B2446,'Ownership Metrics'!$A:$A,'Ownership Metrics'!$B:$B),"")</f>
        <v>12.93</v>
      </c>
      <c r="N2446" s="28">
        <f>IFERROR(_xlfn.XLOOKUP($B2446,'Ownership Metrics'!$A:$A,'Ownership Metrics'!$C:$C),"")</f>
        <v>1769</v>
      </c>
      <c r="O2446" s="29">
        <f>IFERROR(_xlfn.XLOOKUP($B2446,'Ownership Metrics'!$A:$A,'Ownership Metrics'!$D:$D),"")</f>
        <v>39.49</v>
      </c>
      <c r="P2446" s="29">
        <f>IFERROR(_xlfn.XLOOKUP($B2446,'Ownership Metrics'!$A:$A,'Ownership Metrics'!$E:$E),"")</f>
        <v>50.37</v>
      </c>
      <c r="Q2446" s="30">
        <f>IFERROR(_xlfn.XLOOKUP($B2446,'Ownership Metrics'!$A:$A,'Ownership Metrics'!$F:$F),"")</f>
        <v>13</v>
      </c>
      <c r="R2446" s="30">
        <f>IFERROR(_xlfn.XLOOKUP($B2446,'Ownership Metrics'!$A:$A,'Ownership Metrics'!$G:$G),"")</f>
        <v>33</v>
      </c>
      <c r="S2446" s="27" t="str">
        <f>IFERROR(_xlfn.XLOOKUP($B2446,'Ownership Metrics'!$A:$A,'Ownership Metrics'!$H:$H),"")</f>
        <v>Moderat</v>
      </c>
      <c r="T2446" s="27" t="str">
        <f>IFERROR(_xlfn.XLOOKUP($B2446,'Ownership Metrics'!$A:$A,'Ownership Metrics'!$I:$I),"")</f>
        <v>Sedang</v>
      </c>
      <c r="U2446" s="27">
        <f>IF(COUNTIFS($B$2:$B2446,$B2446,$D$2:$D2446,$D2446)=1,1,0)</f>
        <v>1</v>
      </c>
      <c r="V2446" s="27">
        <f t="shared" si="115"/>
        <v>4.8099999999999996</v>
      </c>
      <c r="W2446" s="27">
        <f t="shared" si="116"/>
        <v>6</v>
      </c>
      <c r="X2446" s="27">
        <f t="shared" si="114"/>
        <v>4.8099997553999998</v>
      </c>
    </row>
    <row r="2447" spans="1:24" x14ac:dyDescent="0.25">
      <c r="A2447" s="26">
        <v>46265</v>
      </c>
      <c r="B2447" s="27" t="s">
        <v>10467</v>
      </c>
      <c r="C2447" s="27" t="s">
        <v>2680</v>
      </c>
      <c r="D2447" s="27" t="s">
        <v>2689</v>
      </c>
      <c r="E2447" s="27" t="s">
        <v>35</v>
      </c>
      <c r="F2447" s="27" t="s">
        <v>23</v>
      </c>
      <c r="G2447" s="27" t="s">
        <v>36</v>
      </c>
      <c r="H2447" s="27" t="s">
        <v>24</v>
      </c>
      <c r="I2447" s="28">
        <v>37649302</v>
      </c>
      <c r="J2447" s="28">
        <v>0</v>
      </c>
      <c r="K2447" s="28">
        <v>37649302</v>
      </c>
      <c r="L2447" s="29">
        <v>4.82</v>
      </c>
      <c r="M2447" s="29">
        <f>IFERROR(_xlfn.XLOOKUP($B2447,'Ownership Metrics'!$A:$A,'Ownership Metrics'!$B:$B),"")</f>
        <v>12.93</v>
      </c>
      <c r="N2447" s="28">
        <f>IFERROR(_xlfn.XLOOKUP($B2447,'Ownership Metrics'!$A:$A,'Ownership Metrics'!$C:$C),"")</f>
        <v>1769</v>
      </c>
      <c r="O2447" s="29">
        <f>IFERROR(_xlfn.XLOOKUP($B2447,'Ownership Metrics'!$A:$A,'Ownership Metrics'!$D:$D),"")</f>
        <v>39.49</v>
      </c>
      <c r="P2447" s="29">
        <f>IFERROR(_xlfn.XLOOKUP($B2447,'Ownership Metrics'!$A:$A,'Ownership Metrics'!$E:$E),"")</f>
        <v>50.37</v>
      </c>
      <c r="Q2447" s="30">
        <f>IFERROR(_xlfn.XLOOKUP($B2447,'Ownership Metrics'!$A:$A,'Ownership Metrics'!$F:$F),"")</f>
        <v>13</v>
      </c>
      <c r="R2447" s="30">
        <f>IFERROR(_xlfn.XLOOKUP($B2447,'Ownership Metrics'!$A:$A,'Ownership Metrics'!$G:$G),"")</f>
        <v>33</v>
      </c>
      <c r="S2447" s="27" t="str">
        <f>IFERROR(_xlfn.XLOOKUP($B2447,'Ownership Metrics'!$A:$A,'Ownership Metrics'!$H:$H),"")</f>
        <v>Moderat</v>
      </c>
      <c r="T2447" s="27" t="str">
        <f>IFERROR(_xlfn.XLOOKUP($B2447,'Ownership Metrics'!$A:$A,'Ownership Metrics'!$I:$I),"")</f>
        <v>Sedang</v>
      </c>
      <c r="U2447" s="27">
        <f>IF(COUNTIFS($B$2:$B2447,$B2447,$D$2:$D2447,$D2447)=1,1,0)</f>
        <v>1</v>
      </c>
      <c r="V2447" s="27">
        <f t="shared" si="115"/>
        <v>4.82</v>
      </c>
      <c r="W2447" s="27">
        <f t="shared" si="116"/>
        <v>5</v>
      </c>
      <c r="X2447" s="27">
        <f t="shared" si="114"/>
        <v>4.8199997553000005</v>
      </c>
    </row>
    <row r="2448" spans="1:24" x14ac:dyDescent="0.25">
      <c r="A2448" s="26">
        <v>46265</v>
      </c>
      <c r="B2448" s="27" t="s">
        <v>10467</v>
      </c>
      <c r="C2448" s="27" t="s">
        <v>2680</v>
      </c>
      <c r="D2448" s="27" t="s">
        <v>2690</v>
      </c>
      <c r="E2448" s="27" t="s">
        <v>35</v>
      </c>
      <c r="F2448" s="27" t="s">
        <v>23</v>
      </c>
      <c r="G2448" s="27" t="s">
        <v>36</v>
      </c>
      <c r="H2448" s="27" t="s">
        <v>24</v>
      </c>
      <c r="I2448" s="28">
        <v>39807375</v>
      </c>
      <c r="J2448" s="28">
        <v>0</v>
      </c>
      <c r="K2448" s="28">
        <v>39807375</v>
      </c>
      <c r="L2448" s="29">
        <v>5.0999999999999996</v>
      </c>
      <c r="M2448" s="29">
        <f>IFERROR(_xlfn.XLOOKUP($B2448,'Ownership Metrics'!$A:$A,'Ownership Metrics'!$B:$B),"")</f>
        <v>12.93</v>
      </c>
      <c r="N2448" s="28">
        <f>IFERROR(_xlfn.XLOOKUP($B2448,'Ownership Metrics'!$A:$A,'Ownership Metrics'!$C:$C),"")</f>
        <v>1769</v>
      </c>
      <c r="O2448" s="29">
        <f>IFERROR(_xlfn.XLOOKUP($B2448,'Ownership Metrics'!$A:$A,'Ownership Metrics'!$D:$D),"")</f>
        <v>39.49</v>
      </c>
      <c r="P2448" s="29">
        <f>IFERROR(_xlfn.XLOOKUP($B2448,'Ownership Metrics'!$A:$A,'Ownership Metrics'!$E:$E),"")</f>
        <v>50.37</v>
      </c>
      <c r="Q2448" s="30">
        <f>IFERROR(_xlfn.XLOOKUP($B2448,'Ownership Metrics'!$A:$A,'Ownership Metrics'!$F:$F),"")</f>
        <v>13</v>
      </c>
      <c r="R2448" s="30">
        <f>IFERROR(_xlfn.XLOOKUP($B2448,'Ownership Metrics'!$A:$A,'Ownership Metrics'!$G:$G),"")</f>
        <v>33</v>
      </c>
      <c r="S2448" s="27" t="str">
        <f>IFERROR(_xlfn.XLOOKUP($B2448,'Ownership Metrics'!$A:$A,'Ownership Metrics'!$H:$H),"")</f>
        <v>Moderat</v>
      </c>
      <c r="T2448" s="27" t="str">
        <f>IFERROR(_xlfn.XLOOKUP($B2448,'Ownership Metrics'!$A:$A,'Ownership Metrics'!$I:$I),"")</f>
        <v>Sedang</v>
      </c>
      <c r="U2448" s="27">
        <f>IF(COUNTIFS($B$2:$B2448,$B2448,$D$2:$D2448,$D2448)=1,1,0)</f>
        <v>1</v>
      </c>
      <c r="V2448" s="27">
        <f t="shared" si="115"/>
        <v>5.0999999999999996</v>
      </c>
      <c r="W2448" s="27">
        <f t="shared" si="116"/>
        <v>3</v>
      </c>
      <c r="X2448" s="27">
        <f t="shared" si="114"/>
        <v>5.0999997551999998</v>
      </c>
    </row>
    <row r="2449" spans="1:24" x14ac:dyDescent="0.25">
      <c r="A2449" s="26">
        <v>46265</v>
      </c>
      <c r="B2449" s="27" t="s">
        <v>10467</v>
      </c>
      <c r="C2449" s="27" t="s">
        <v>2680</v>
      </c>
      <c r="D2449" s="27" t="s">
        <v>2691</v>
      </c>
      <c r="E2449" s="27" t="s">
        <v>35</v>
      </c>
      <c r="F2449" s="27" t="s">
        <v>23</v>
      </c>
      <c r="G2449" s="27" t="s">
        <v>36</v>
      </c>
      <c r="H2449" s="27" t="s">
        <v>24</v>
      </c>
      <c r="I2449" s="28">
        <v>45177321</v>
      </c>
      <c r="J2449" s="28">
        <v>0</v>
      </c>
      <c r="K2449" s="28">
        <v>45177321</v>
      </c>
      <c r="L2449" s="29">
        <v>5.78</v>
      </c>
      <c r="M2449" s="29">
        <f>IFERROR(_xlfn.XLOOKUP($B2449,'Ownership Metrics'!$A:$A,'Ownership Metrics'!$B:$B),"")</f>
        <v>12.93</v>
      </c>
      <c r="N2449" s="28">
        <f>IFERROR(_xlfn.XLOOKUP($B2449,'Ownership Metrics'!$A:$A,'Ownership Metrics'!$C:$C),"")</f>
        <v>1769</v>
      </c>
      <c r="O2449" s="29">
        <f>IFERROR(_xlfn.XLOOKUP($B2449,'Ownership Metrics'!$A:$A,'Ownership Metrics'!$D:$D),"")</f>
        <v>39.49</v>
      </c>
      <c r="P2449" s="29">
        <f>IFERROR(_xlfn.XLOOKUP($B2449,'Ownership Metrics'!$A:$A,'Ownership Metrics'!$E:$E),"")</f>
        <v>50.37</v>
      </c>
      <c r="Q2449" s="30">
        <f>IFERROR(_xlfn.XLOOKUP($B2449,'Ownership Metrics'!$A:$A,'Ownership Metrics'!$F:$F),"")</f>
        <v>13</v>
      </c>
      <c r="R2449" s="30">
        <f>IFERROR(_xlfn.XLOOKUP($B2449,'Ownership Metrics'!$A:$A,'Ownership Metrics'!$G:$G),"")</f>
        <v>33</v>
      </c>
      <c r="S2449" s="27" t="str">
        <f>IFERROR(_xlfn.XLOOKUP($B2449,'Ownership Metrics'!$A:$A,'Ownership Metrics'!$H:$H),"")</f>
        <v>Moderat</v>
      </c>
      <c r="T2449" s="27" t="str">
        <f>IFERROR(_xlfn.XLOOKUP($B2449,'Ownership Metrics'!$A:$A,'Ownership Metrics'!$I:$I),"")</f>
        <v>Sedang</v>
      </c>
      <c r="U2449" s="27">
        <f>IF(COUNTIFS($B$2:$B2449,$B2449,$D$2:$D2449,$D2449)=1,1,0)</f>
        <v>1</v>
      </c>
      <c r="V2449" s="27">
        <f t="shared" si="115"/>
        <v>5.78</v>
      </c>
      <c r="W2449" s="27">
        <f t="shared" si="116"/>
        <v>2</v>
      </c>
      <c r="X2449" s="27">
        <f t="shared" si="114"/>
        <v>5.7799997551000004</v>
      </c>
    </row>
    <row r="2450" spans="1:24" x14ac:dyDescent="0.25">
      <c r="A2450" s="26">
        <v>46265</v>
      </c>
      <c r="B2450" s="27" t="s">
        <v>10467</v>
      </c>
      <c r="C2450" s="27" t="s">
        <v>2680</v>
      </c>
      <c r="D2450" s="27" t="s">
        <v>2692</v>
      </c>
      <c r="E2450" s="27" t="s">
        <v>35</v>
      </c>
      <c r="F2450" s="27" t="s">
        <v>23</v>
      </c>
      <c r="G2450" s="27" t="s">
        <v>36</v>
      </c>
      <c r="H2450" s="27" t="s">
        <v>24</v>
      </c>
      <c r="I2450" s="28">
        <v>32346150</v>
      </c>
      <c r="J2450" s="28">
        <v>0</v>
      </c>
      <c r="K2450" s="28">
        <v>32346150</v>
      </c>
      <c r="L2450" s="29">
        <v>4.1399999999999997</v>
      </c>
      <c r="M2450" s="29">
        <f>IFERROR(_xlfn.XLOOKUP($B2450,'Ownership Metrics'!$A:$A,'Ownership Metrics'!$B:$B),"")</f>
        <v>12.93</v>
      </c>
      <c r="N2450" s="28">
        <f>IFERROR(_xlfn.XLOOKUP($B2450,'Ownership Metrics'!$A:$A,'Ownership Metrics'!$C:$C),"")</f>
        <v>1769</v>
      </c>
      <c r="O2450" s="29">
        <f>IFERROR(_xlfn.XLOOKUP($B2450,'Ownership Metrics'!$A:$A,'Ownership Metrics'!$D:$D),"")</f>
        <v>39.49</v>
      </c>
      <c r="P2450" s="29">
        <f>IFERROR(_xlfn.XLOOKUP($B2450,'Ownership Metrics'!$A:$A,'Ownership Metrics'!$E:$E),"")</f>
        <v>50.37</v>
      </c>
      <c r="Q2450" s="30">
        <f>IFERROR(_xlfn.XLOOKUP($B2450,'Ownership Metrics'!$A:$A,'Ownership Metrics'!$F:$F),"")</f>
        <v>13</v>
      </c>
      <c r="R2450" s="30">
        <f>IFERROR(_xlfn.XLOOKUP($B2450,'Ownership Metrics'!$A:$A,'Ownership Metrics'!$G:$G),"")</f>
        <v>33</v>
      </c>
      <c r="S2450" s="27" t="str">
        <f>IFERROR(_xlfn.XLOOKUP($B2450,'Ownership Metrics'!$A:$A,'Ownership Metrics'!$H:$H),"")</f>
        <v>Moderat</v>
      </c>
      <c r="T2450" s="27" t="str">
        <f>IFERROR(_xlfn.XLOOKUP($B2450,'Ownership Metrics'!$A:$A,'Ownership Metrics'!$I:$I),"")</f>
        <v>Sedang</v>
      </c>
      <c r="U2450" s="27">
        <f>IF(COUNTIFS($B$2:$B2450,$B2450,$D$2:$D2450,$D2450)=1,1,0)</f>
        <v>1</v>
      </c>
      <c r="V2450" s="27">
        <f t="shared" si="115"/>
        <v>4.1399999999999997</v>
      </c>
      <c r="W2450" s="27">
        <f t="shared" si="116"/>
        <v>8</v>
      </c>
      <c r="X2450" s="27">
        <f t="shared" si="114"/>
        <v>4.1399997549999998</v>
      </c>
    </row>
    <row r="2451" spans="1:24" x14ac:dyDescent="0.25">
      <c r="A2451" s="26">
        <v>46265</v>
      </c>
      <c r="B2451" s="27" t="s">
        <v>10468</v>
      </c>
      <c r="C2451" s="27" t="s">
        <v>2694</v>
      </c>
      <c r="D2451" s="27" t="s">
        <v>2695</v>
      </c>
      <c r="E2451" s="27" t="s">
        <v>22</v>
      </c>
      <c r="F2451" s="27" t="s">
        <v>23</v>
      </c>
      <c r="G2451" s="27"/>
      <c r="H2451" s="27" t="s">
        <v>24</v>
      </c>
      <c r="I2451" s="28">
        <v>2987129145</v>
      </c>
      <c r="J2451" s="28">
        <v>0</v>
      </c>
      <c r="K2451" s="28">
        <v>2987129145</v>
      </c>
      <c r="L2451" s="29">
        <v>46.67</v>
      </c>
      <c r="M2451" s="29">
        <f>IFERROR(_xlfn.XLOOKUP($B2451,'Ownership Metrics'!$A:$A,'Ownership Metrics'!$B:$B),"")</f>
        <v>2.0499999999999998</v>
      </c>
      <c r="N2451" s="28">
        <f>IFERROR(_xlfn.XLOOKUP($B2451,'Ownership Metrics'!$A:$A,'Ownership Metrics'!$C:$C),"")</f>
        <v>3078</v>
      </c>
      <c r="O2451" s="29">
        <f>IFERROR(_xlfn.XLOOKUP($B2451,'Ownership Metrics'!$A:$A,'Ownership Metrics'!$D:$D),"")</f>
        <v>46.67</v>
      </c>
      <c r="P2451" s="29">
        <f>IFERROR(_xlfn.XLOOKUP($B2451,'Ownership Metrics'!$A:$A,'Ownership Metrics'!$E:$E),"")</f>
        <v>88.25</v>
      </c>
      <c r="Q2451" s="30">
        <f>IFERROR(_xlfn.XLOOKUP($B2451,'Ownership Metrics'!$A:$A,'Ownership Metrics'!$F:$F),"")</f>
        <v>6</v>
      </c>
      <c r="R2451" s="30">
        <f>IFERROR(_xlfn.XLOOKUP($B2451,'Ownership Metrics'!$A:$A,'Ownership Metrics'!$G:$G),"")</f>
        <v>59</v>
      </c>
      <c r="S2451" s="27" t="str">
        <f>IFERROR(_xlfn.XLOOKUP($B2451,'Ownership Metrics'!$A:$A,'Ownership Metrics'!$H:$H),"")</f>
        <v>Terkonsentrasi</v>
      </c>
      <c r="T2451" s="27" t="str">
        <f>IFERROR(_xlfn.XLOOKUP($B2451,'Ownership Metrics'!$A:$A,'Ownership Metrics'!$I:$I),"")</f>
        <v>Tinggi</v>
      </c>
      <c r="U2451" s="27">
        <f>IF(COUNTIFS($B$2:$B2451,$B2451,$D$2:$D2451,$D2451)=1,1,0)</f>
        <v>1</v>
      </c>
      <c r="V2451" s="27">
        <f t="shared" si="115"/>
        <v>46.67</v>
      </c>
      <c r="W2451" s="27">
        <f t="shared" si="116"/>
        <v>1</v>
      </c>
      <c r="X2451" s="27">
        <f t="shared" si="114"/>
        <v>46.669999754900005</v>
      </c>
    </row>
    <row r="2452" spans="1:24" x14ac:dyDescent="0.25">
      <c r="A2452" s="26">
        <v>46265</v>
      </c>
      <c r="B2452" s="27" t="s">
        <v>10468</v>
      </c>
      <c r="C2452" s="27" t="s">
        <v>2694</v>
      </c>
      <c r="D2452" s="27" t="s">
        <v>2696</v>
      </c>
      <c r="E2452" s="27" t="s">
        <v>35</v>
      </c>
      <c r="F2452" s="27" t="s">
        <v>23</v>
      </c>
      <c r="G2452" s="27" t="s">
        <v>36</v>
      </c>
      <c r="H2452" s="27" t="s">
        <v>24</v>
      </c>
      <c r="I2452" s="28">
        <v>1318342187</v>
      </c>
      <c r="J2452" s="28">
        <v>0</v>
      </c>
      <c r="K2452" s="28">
        <v>1318342187</v>
      </c>
      <c r="L2452" s="29">
        <v>20.6</v>
      </c>
      <c r="M2452" s="29">
        <f>IFERROR(_xlfn.XLOOKUP($B2452,'Ownership Metrics'!$A:$A,'Ownership Metrics'!$B:$B),"")</f>
        <v>2.0499999999999998</v>
      </c>
      <c r="N2452" s="28">
        <f>IFERROR(_xlfn.XLOOKUP($B2452,'Ownership Metrics'!$A:$A,'Ownership Metrics'!$C:$C),"")</f>
        <v>3078</v>
      </c>
      <c r="O2452" s="29">
        <f>IFERROR(_xlfn.XLOOKUP($B2452,'Ownership Metrics'!$A:$A,'Ownership Metrics'!$D:$D),"")</f>
        <v>46.67</v>
      </c>
      <c r="P2452" s="29">
        <f>IFERROR(_xlfn.XLOOKUP($B2452,'Ownership Metrics'!$A:$A,'Ownership Metrics'!$E:$E),"")</f>
        <v>88.25</v>
      </c>
      <c r="Q2452" s="30">
        <f>IFERROR(_xlfn.XLOOKUP($B2452,'Ownership Metrics'!$A:$A,'Ownership Metrics'!$F:$F),"")</f>
        <v>6</v>
      </c>
      <c r="R2452" s="30">
        <f>IFERROR(_xlfn.XLOOKUP($B2452,'Ownership Metrics'!$A:$A,'Ownership Metrics'!$G:$G),"")</f>
        <v>59</v>
      </c>
      <c r="S2452" s="27" t="str">
        <f>IFERROR(_xlfn.XLOOKUP($B2452,'Ownership Metrics'!$A:$A,'Ownership Metrics'!$H:$H),"")</f>
        <v>Terkonsentrasi</v>
      </c>
      <c r="T2452" s="27" t="str">
        <f>IFERROR(_xlfn.XLOOKUP($B2452,'Ownership Metrics'!$A:$A,'Ownership Metrics'!$I:$I),"")</f>
        <v>Tinggi</v>
      </c>
      <c r="U2452" s="27">
        <f>IF(COUNTIFS($B$2:$B2452,$B2452,$D$2:$D2452,$D2452)=1,1,0)</f>
        <v>1</v>
      </c>
      <c r="V2452" s="27">
        <f t="shared" si="115"/>
        <v>20.6</v>
      </c>
      <c r="W2452" s="27">
        <f t="shared" si="116"/>
        <v>3</v>
      </c>
      <c r="X2452" s="27">
        <f t="shared" si="114"/>
        <v>20.599999754800002</v>
      </c>
    </row>
    <row r="2453" spans="1:24" x14ac:dyDescent="0.25">
      <c r="A2453" s="26">
        <v>46265</v>
      </c>
      <c r="B2453" s="27" t="s">
        <v>10468</v>
      </c>
      <c r="C2453" s="27" t="s">
        <v>2694</v>
      </c>
      <c r="D2453" s="27" t="s">
        <v>645</v>
      </c>
      <c r="E2453" s="27" t="s">
        <v>35</v>
      </c>
      <c r="F2453" s="27" t="s">
        <v>23</v>
      </c>
      <c r="G2453" s="27" t="s">
        <v>36</v>
      </c>
      <c r="H2453" s="27" t="s">
        <v>24</v>
      </c>
      <c r="I2453" s="28">
        <v>310303719</v>
      </c>
      <c r="J2453" s="28">
        <v>0</v>
      </c>
      <c r="K2453" s="28">
        <v>310303719</v>
      </c>
      <c r="L2453" s="29">
        <v>4.8499999999999996</v>
      </c>
      <c r="M2453" s="29">
        <f>IFERROR(_xlfn.XLOOKUP($B2453,'Ownership Metrics'!$A:$A,'Ownership Metrics'!$B:$B),"")</f>
        <v>2.0499999999999998</v>
      </c>
      <c r="N2453" s="28">
        <f>IFERROR(_xlfn.XLOOKUP($B2453,'Ownership Metrics'!$A:$A,'Ownership Metrics'!$C:$C),"")</f>
        <v>3078</v>
      </c>
      <c r="O2453" s="29">
        <f>IFERROR(_xlfn.XLOOKUP($B2453,'Ownership Metrics'!$A:$A,'Ownership Metrics'!$D:$D),"")</f>
        <v>46.67</v>
      </c>
      <c r="P2453" s="29">
        <f>IFERROR(_xlfn.XLOOKUP($B2453,'Ownership Metrics'!$A:$A,'Ownership Metrics'!$E:$E),"")</f>
        <v>88.25</v>
      </c>
      <c r="Q2453" s="30">
        <f>IFERROR(_xlfn.XLOOKUP($B2453,'Ownership Metrics'!$A:$A,'Ownership Metrics'!$F:$F),"")</f>
        <v>6</v>
      </c>
      <c r="R2453" s="30">
        <f>IFERROR(_xlfn.XLOOKUP($B2453,'Ownership Metrics'!$A:$A,'Ownership Metrics'!$G:$G),"")</f>
        <v>59</v>
      </c>
      <c r="S2453" s="27" t="str">
        <f>IFERROR(_xlfn.XLOOKUP($B2453,'Ownership Metrics'!$A:$A,'Ownership Metrics'!$H:$H),"")</f>
        <v>Terkonsentrasi</v>
      </c>
      <c r="T2453" s="27" t="str">
        <f>IFERROR(_xlfn.XLOOKUP($B2453,'Ownership Metrics'!$A:$A,'Ownership Metrics'!$I:$I),"")</f>
        <v>Tinggi</v>
      </c>
      <c r="U2453" s="27">
        <f>IF(COUNTIFS($B$2:$B2453,$B2453,$D$2:$D2453,$D2453)=1,1,0)</f>
        <v>1</v>
      </c>
      <c r="V2453" s="27">
        <f t="shared" si="115"/>
        <v>4.8499999999999996</v>
      </c>
      <c r="W2453" s="27">
        <f t="shared" si="116"/>
        <v>4</v>
      </c>
      <c r="X2453" s="27">
        <f t="shared" si="114"/>
        <v>4.8499997546999998</v>
      </c>
    </row>
    <row r="2454" spans="1:24" x14ac:dyDescent="0.25">
      <c r="A2454" s="26">
        <v>46265</v>
      </c>
      <c r="B2454" s="27" t="s">
        <v>10468</v>
      </c>
      <c r="C2454" s="27" t="s">
        <v>2694</v>
      </c>
      <c r="D2454" s="27" t="s">
        <v>2697</v>
      </c>
      <c r="E2454" s="27" t="s">
        <v>35</v>
      </c>
      <c r="F2454" s="27" t="s">
        <v>23</v>
      </c>
      <c r="G2454" s="27" t="s">
        <v>36</v>
      </c>
      <c r="H2454" s="27" t="s">
        <v>24</v>
      </c>
      <c r="I2454" s="28">
        <v>1342561651</v>
      </c>
      <c r="J2454" s="28">
        <v>0</v>
      </c>
      <c r="K2454" s="28">
        <v>1342561651</v>
      </c>
      <c r="L2454" s="29">
        <v>20.98</v>
      </c>
      <c r="M2454" s="29">
        <f>IFERROR(_xlfn.XLOOKUP($B2454,'Ownership Metrics'!$A:$A,'Ownership Metrics'!$B:$B),"")</f>
        <v>2.0499999999999998</v>
      </c>
      <c r="N2454" s="28">
        <f>IFERROR(_xlfn.XLOOKUP($B2454,'Ownership Metrics'!$A:$A,'Ownership Metrics'!$C:$C),"")</f>
        <v>3078</v>
      </c>
      <c r="O2454" s="29">
        <f>IFERROR(_xlfn.XLOOKUP($B2454,'Ownership Metrics'!$A:$A,'Ownership Metrics'!$D:$D),"")</f>
        <v>46.67</v>
      </c>
      <c r="P2454" s="29">
        <f>IFERROR(_xlfn.XLOOKUP($B2454,'Ownership Metrics'!$A:$A,'Ownership Metrics'!$E:$E),"")</f>
        <v>88.25</v>
      </c>
      <c r="Q2454" s="30">
        <f>IFERROR(_xlfn.XLOOKUP($B2454,'Ownership Metrics'!$A:$A,'Ownership Metrics'!$F:$F),"")</f>
        <v>6</v>
      </c>
      <c r="R2454" s="30">
        <f>IFERROR(_xlfn.XLOOKUP($B2454,'Ownership Metrics'!$A:$A,'Ownership Metrics'!$G:$G),"")</f>
        <v>59</v>
      </c>
      <c r="S2454" s="27" t="str">
        <f>IFERROR(_xlfn.XLOOKUP($B2454,'Ownership Metrics'!$A:$A,'Ownership Metrics'!$H:$H),"")</f>
        <v>Terkonsentrasi</v>
      </c>
      <c r="T2454" s="27" t="str">
        <f>IFERROR(_xlfn.XLOOKUP($B2454,'Ownership Metrics'!$A:$A,'Ownership Metrics'!$I:$I),"")</f>
        <v>Tinggi</v>
      </c>
      <c r="U2454" s="27">
        <f>IF(COUNTIFS($B$2:$B2454,$B2454,$D$2:$D2454,$D2454)=1,1,0)</f>
        <v>1</v>
      </c>
      <c r="V2454" s="27">
        <f t="shared" si="115"/>
        <v>20.98</v>
      </c>
      <c r="W2454" s="27">
        <f t="shared" si="116"/>
        <v>2</v>
      </c>
      <c r="X2454" s="27">
        <f t="shared" si="114"/>
        <v>20.979999754600001</v>
      </c>
    </row>
    <row r="2455" spans="1:24" x14ac:dyDescent="0.25">
      <c r="A2455" s="26">
        <v>46265</v>
      </c>
      <c r="B2455" s="27" t="s">
        <v>10468</v>
      </c>
      <c r="C2455" s="27" t="s">
        <v>2694</v>
      </c>
      <c r="D2455" s="27" t="s">
        <v>2698</v>
      </c>
      <c r="E2455" s="27" t="s">
        <v>35</v>
      </c>
      <c r="F2455" s="27" t="s">
        <v>32</v>
      </c>
      <c r="G2455" s="27" t="s">
        <v>2699</v>
      </c>
      <c r="H2455" s="27" t="s">
        <v>24</v>
      </c>
      <c r="I2455" s="28">
        <v>171596877</v>
      </c>
      <c r="J2455" s="28">
        <v>0</v>
      </c>
      <c r="K2455" s="28">
        <v>171596877</v>
      </c>
      <c r="L2455" s="29">
        <v>2.68</v>
      </c>
      <c r="M2455" s="29">
        <f>IFERROR(_xlfn.XLOOKUP($B2455,'Ownership Metrics'!$A:$A,'Ownership Metrics'!$B:$B),"")</f>
        <v>2.0499999999999998</v>
      </c>
      <c r="N2455" s="28">
        <f>IFERROR(_xlfn.XLOOKUP($B2455,'Ownership Metrics'!$A:$A,'Ownership Metrics'!$C:$C),"")</f>
        <v>3078</v>
      </c>
      <c r="O2455" s="29">
        <f>IFERROR(_xlfn.XLOOKUP($B2455,'Ownership Metrics'!$A:$A,'Ownership Metrics'!$D:$D),"")</f>
        <v>46.67</v>
      </c>
      <c r="P2455" s="29">
        <f>IFERROR(_xlfn.XLOOKUP($B2455,'Ownership Metrics'!$A:$A,'Ownership Metrics'!$E:$E),"")</f>
        <v>88.25</v>
      </c>
      <c r="Q2455" s="30">
        <f>IFERROR(_xlfn.XLOOKUP($B2455,'Ownership Metrics'!$A:$A,'Ownership Metrics'!$F:$F),"")</f>
        <v>6</v>
      </c>
      <c r="R2455" s="30">
        <f>IFERROR(_xlfn.XLOOKUP($B2455,'Ownership Metrics'!$A:$A,'Ownership Metrics'!$G:$G),"")</f>
        <v>59</v>
      </c>
      <c r="S2455" s="27" t="str">
        <f>IFERROR(_xlfn.XLOOKUP($B2455,'Ownership Metrics'!$A:$A,'Ownership Metrics'!$H:$H),"")</f>
        <v>Terkonsentrasi</v>
      </c>
      <c r="T2455" s="27" t="str">
        <f>IFERROR(_xlfn.XLOOKUP($B2455,'Ownership Metrics'!$A:$A,'Ownership Metrics'!$I:$I),"")</f>
        <v>Tinggi</v>
      </c>
      <c r="U2455" s="27">
        <f>IF(COUNTIFS($B$2:$B2455,$B2455,$D$2:$D2455,$D2455)=1,1,0)</f>
        <v>1</v>
      </c>
      <c r="V2455" s="27">
        <f t="shared" si="115"/>
        <v>2.68</v>
      </c>
      <c r="W2455" s="27">
        <f t="shared" si="116"/>
        <v>5</v>
      </c>
      <c r="X2455" s="27">
        <f t="shared" si="114"/>
        <v>2.6799997545000003</v>
      </c>
    </row>
    <row r="2456" spans="1:24" x14ac:dyDescent="0.25">
      <c r="A2456" s="26">
        <v>46265</v>
      </c>
      <c r="B2456" s="27" t="s">
        <v>10468</v>
      </c>
      <c r="C2456" s="27" t="s">
        <v>2694</v>
      </c>
      <c r="D2456" s="27" t="s">
        <v>1323</v>
      </c>
      <c r="E2456" s="27" t="s">
        <v>67</v>
      </c>
      <c r="F2456" s="27" t="s">
        <v>23</v>
      </c>
      <c r="G2456" s="27"/>
      <c r="H2456" s="27" t="s">
        <v>24</v>
      </c>
      <c r="I2456" s="28">
        <v>138748870</v>
      </c>
      <c r="J2456" s="28">
        <v>0</v>
      </c>
      <c r="K2456" s="28">
        <v>138748870</v>
      </c>
      <c r="L2456" s="29">
        <v>2.17</v>
      </c>
      <c r="M2456" s="29">
        <f>IFERROR(_xlfn.XLOOKUP($B2456,'Ownership Metrics'!$A:$A,'Ownership Metrics'!$B:$B),"")</f>
        <v>2.0499999999999998</v>
      </c>
      <c r="N2456" s="28">
        <f>IFERROR(_xlfn.XLOOKUP($B2456,'Ownership Metrics'!$A:$A,'Ownership Metrics'!$C:$C),"")</f>
        <v>3078</v>
      </c>
      <c r="O2456" s="29">
        <f>IFERROR(_xlfn.XLOOKUP($B2456,'Ownership Metrics'!$A:$A,'Ownership Metrics'!$D:$D),"")</f>
        <v>46.67</v>
      </c>
      <c r="P2456" s="29">
        <f>IFERROR(_xlfn.XLOOKUP($B2456,'Ownership Metrics'!$A:$A,'Ownership Metrics'!$E:$E),"")</f>
        <v>88.25</v>
      </c>
      <c r="Q2456" s="30">
        <f>IFERROR(_xlfn.XLOOKUP($B2456,'Ownership Metrics'!$A:$A,'Ownership Metrics'!$F:$F),"")</f>
        <v>6</v>
      </c>
      <c r="R2456" s="30">
        <f>IFERROR(_xlfn.XLOOKUP($B2456,'Ownership Metrics'!$A:$A,'Ownership Metrics'!$G:$G),"")</f>
        <v>59</v>
      </c>
      <c r="S2456" s="27" t="str">
        <f>IFERROR(_xlfn.XLOOKUP($B2456,'Ownership Metrics'!$A:$A,'Ownership Metrics'!$H:$H),"")</f>
        <v>Terkonsentrasi</v>
      </c>
      <c r="T2456" s="27" t="str">
        <f>IFERROR(_xlfn.XLOOKUP($B2456,'Ownership Metrics'!$A:$A,'Ownership Metrics'!$I:$I),"")</f>
        <v>Tinggi</v>
      </c>
      <c r="U2456" s="27">
        <f>IF(COUNTIFS($B$2:$B2456,$B2456,$D$2:$D2456,$D2456)=1,1,0)</f>
        <v>1</v>
      </c>
      <c r="V2456" s="27">
        <f t="shared" si="115"/>
        <v>2.17</v>
      </c>
      <c r="W2456" s="27">
        <f t="shared" si="116"/>
        <v>6</v>
      </c>
      <c r="X2456" s="27">
        <f t="shared" si="114"/>
        <v>2.1699997544</v>
      </c>
    </row>
    <row r="2457" spans="1:24" x14ac:dyDescent="0.25">
      <c r="A2457" s="26">
        <v>46265</v>
      </c>
      <c r="B2457" s="27" t="s">
        <v>10469</v>
      </c>
      <c r="C2457" s="27" t="s">
        <v>2701</v>
      </c>
      <c r="D2457" s="27" t="s">
        <v>2702</v>
      </c>
      <c r="E2457" s="27" t="s">
        <v>74</v>
      </c>
      <c r="F2457" s="27" t="s">
        <v>23</v>
      </c>
      <c r="G2457" s="27"/>
      <c r="H2457" s="27" t="s">
        <v>24</v>
      </c>
      <c r="I2457" s="28">
        <v>175558467</v>
      </c>
      <c r="J2457" s="28">
        <v>0</v>
      </c>
      <c r="K2457" s="28">
        <v>175558467</v>
      </c>
      <c r="L2457" s="29">
        <v>4.29</v>
      </c>
      <c r="M2457" s="29">
        <f>IFERROR(_xlfn.XLOOKUP($B2457,'Ownership Metrics'!$A:$A,'Ownership Metrics'!$B:$B),"")</f>
        <v>12.86</v>
      </c>
      <c r="N2457" s="28">
        <f>IFERROR(_xlfn.XLOOKUP($B2457,'Ownership Metrics'!$A:$A,'Ownership Metrics'!$C:$C),"")</f>
        <v>2372</v>
      </c>
      <c r="O2457" s="29">
        <f>IFERROR(_xlfn.XLOOKUP($B2457,'Ownership Metrics'!$A:$A,'Ownership Metrics'!$D:$D),"")</f>
        <v>42.98</v>
      </c>
      <c r="P2457" s="29">
        <f>IFERROR(_xlfn.XLOOKUP($B2457,'Ownership Metrics'!$A:$A,'Ownership Metrics'!$E:$E),"")</f>
        <v>68.89</v>
      </c>
      <c r="Q2457" s="30">
        <f>IFERROR(_xlfn.XLOOKUP($B2457,'Ownership Metrics'!$A:$A,'Ownership Metrics'!$F:$F),"")</f>
        <v>10</v>
      </c>
      <c r="R2457" s="30">
        <f>IFERROR(_xlfn.XLOOKUP($B2457,'Ownership Metrics'!$A:$A,'Ownership Metrics'!$G:$G),"")</f>
        <v>45</v>
      </c>
      <c r="S2457" s="27" t="str">
        <f>IFERROR(_xlfn.XLOOKUP($B2457,'Ownership Metrics'!$A:$A,'Ownership Metrics'!$H:$H),"")</f>
        <v>Oligopoli</v>
      </c>
      <c r="T2457" s="27" t="str">
        <f>IFERROR(_xlfn.XLOOKUP($B2457,'Ownership Metrics'!$A:$A,'Ownership Metrics'!$I:$I),"")</f>
        <v>Sedang</v>
      </c>
      <c r="U2457" s="27">
        <f>IF(COUNTIFS($B$2:$B2457,$B2457,$D$2:$D2457,$D2457)=1,1,0)</f>
        <v>1</v>
      </c>
      <c r="V2457" s="27">
        <f t="shared" si="115"/>
        <v>4.29</v>
      </c>
      <c r="W2457" s="27">
        <f t="shared" si="116"/>
        <v>6</v>
      </c>
      <c r="X2457" s="27">
        <f t="shared" si="114"/>
        <v>4.2899997543000001</v>
      </c>
    </row>
    <row r="2458" spans="1:24" x14ac:dyDescent="0.25">
      <c r="A2458" s="26">
        <v>46265</v>
      </c>
      <c r="B2458" s="27" t="s">
        <v>10469</v>
      </c>
      <c r="C2458" s="27" t="s">
        <v>2701</v>
      </c>
      <c r="D2458" s="27" t="s">
        <v>2703</v>
      </c>
      <c r="E2458" s="27" t="s">
        <v>51</v>
      </c>
      <c r="F2458" s="27" t="s">
        <v>23</v>
      </c>
      <c r="G2458" s="27"/>
      <c r="H2458" s="27" t="s">
        <v>24</v>
      </c>
      <c r="I2458" s="28">
        <v>849764681</v>
      </c>
      <c r="J2458" s="28">
        <v>0</v>
      </c>
      <c r="K2458" s="28">
        <v>849764681</v>
      </c>
      <c r="L2458" s="29">
        <v>20.77</v>
      </c>
      <c r="M2458" s="29">
        <f>IFERROR(_xlfn.XLOOKUP($B2458,'Ownership Metrics'!$A:$A,'Ownership Metrics'!$B:$B),"")</f>
        <v>12.86</v>
      </c>
      <c r="N2458" s="28">
        <f>IFERROR(_xlfn.XLOOKUP($B2458,'Ownership Metrics'!$A:$A,'Ownership Metrics'!$C:$C),"")</f>
        <v>2372</v>
      </c>
      <c r="O2458" s="29">
        <f>IFERROR(_xlfn.XLOOKUP($B2458,'Ownership Metrics'!$A:$A,'Ownership Metrics'!$D:$D),"")</f>
        <v>42.98</v>
      </c>
      <c r="P2458" s="29">
        <f>IFERROR(_xlfn.XLOOKUP($B2458,'Ownership Metrics'!$A:$A,'Ownership Metrics'!$E:$E),"")</f>
        <v>68.89</v>
      </c>
      <c r="Q2458" s="30">
        <f>IFERROR(_xlfn.XLOOKUP($B2458,'Ownership Metrics'!$A:$A,'Ownership Metrics'!$F:$F),"")</f>
        <v>10</v>
      </c>
      <c r="R2458" s="30">
        <f>IFERROR(_xlfn.XLOOKUP($B2458,'Ownership Metrics'!$A:$A,'Ownership Metrics'!$G:$G),"")</f>
        <v>45</v>
      </c>
      <c r="S2458" s="27" t="str">
        <f>IFERROR(_xlfn.XLOOKUP($B2458,'Ownership Metrics'!$A:$A,'Ownership Metrics'!$H:$H),"")</f>
        <v>Oligopoli</v>
      </c>
      <c r="T2458" s="27" t="str">
        <f>IFERROR(_xlfn.XLOOKUP($B2458,'Ownership Metrics'!$A:$A,'Ownership Metrics'!$I:$I),"")</f>
        <v>Sedang</v>
      </c>
      <c r="U2458" s="27">
        <f>IF(COUNTIFS($B$2:$B2458,$B2458,$D$2:$D2458,$D2458)=1,1,0)</f>
        <v>1</v>
      </c>
      <c r="V2458" s="27">
        <f t="shared" si="115"/>
        <v>20.77</v>
      </c>
      <c r="W2458" s="27">
        <f t="shared" si="116"/>
        <v>2</v>
      </c>
      <c r="X2458" s="27">
        <f t="shared" si="114"/>
        <v>20.769999754200001</v>
      </c>
    </row>
    <row r="2459" spans="1:24" x14ac:dyDescent="0.25">
      <c r="A2459" s="26">
        <v>46265</v>
      </c>
      <c r="B2459" s="27" t="s">
        <v>10469</v>
      </c>
      <c r="C2459" s="27" t="s">
        <v>2701</v>
      </c>
      <c r="D2459" s="27" t="s">
        <v>2704</v>
      </c>
      <c r="E2459" s="27" t="s">
        <v>22</v>
      </c>
      <c r="F2459" s="27" t="s">
        <v>23</v>
      </c>
      <c r="G2459" s="27"/>
      <c r="H2459" s="27" t="s">
        <v>24</v>
      </c>
      <c r="I2459" s="28">
        <v>1758596542</v>
      </c>
      <c r="J2459" s="28">
        <v>0</v>
      </c>
      <c r="K2459" s="28">
        <v>1758596542</v>
      </c>
      <c r="L2459" s="29">
        <v>42.98</v>
      </c>
      <c r="M2459" s="29">
        <f>IFERROR(_xlfn.XLOOKUP($B2459,'Ownership Metrics'!$A:$A,'Ownership Metrics'!$B:$B),"")</f>
        <v>12.86</v>
      </c>
      <c r="N2459" s="28">
        <f>IFERROR(_xlfn.XLOOKUP($B2459,'Ownership Metrics'!$A:$A,'Ownership Metrics'!$C:$C),"")</f>
        <v>2372</v>
      </c>
      <c r="O2459" s="29">
        <f>IFERROR(_xlfn.XLOOKUP($B2459,'Ownership Metrics'!$A:$A,'Ownership Metrics'!$D:$D),"")</f>
        <v>42.98</v>
      </c>
      <c r="P2459" s="29">
        <f>IFERROR(_xlfn.XLOOKUP($B2459,'Ownership Metrics'!$A:$A,'Ownership Metrics'!$E:$E),"")</f>
        <v>68.89</v>
      </c>
      <c r="Q2459" s="30">
        <f>IFERROR(_xlfn.XLOOKUP($B2459,'Ownership Metrics'!$A:$A,'Ownership Metrics'!$F:$F),"")</f>
        <v>10</v>
      </c>
      <c r="R2459" s="30">
        <f>IFERROR(_xlfn.XLOOKUP($B2459,'Ownership Metrics'!$A:$A,'Ownership Metrics'!$G:$G),"")</f>
        <v>45</v>
      </c>
      <c r="S2459" s="27" t="str">
        <f>IFERROR(_xlfn.XLOOKUP($B2459,'Ownership Metrics'!$A:$A,'Ownership Metrics'!$H:$H),"")</f>
        <v>Oligopoli</v>
      </c>
      <c r="T2459" s="27" t="str">
        <f>IFERROR(_xlfn.XLOOKUP($B2459,'Ownership Metrics'!$A:$A,'Ownership Metrics'!$I:$I),"")</f>
        <v>Sedang</v>
      </c>
      <c r="U2459" s="27">
        <f>IF(COUNTIFS($B$2:$B2459,$B2459,$D$2:$D2459,$D2459)=1,1,0)</f>
        <v>1</v>
      </c>
      <c r="V2459" s="27">
        <f t="shared" si="115"/>
        <v>42.98</v>
      </c>
      <c r="W2459" s="27">
        <f t="shared" si="116"/>
        <v>1</v>
      </c>
      <c r="X2459" s="27">
        <f t="shared" si="114"/>
        <v>42.9799997541</v>
      </c>
    </row>
    <row r="2460" spans="1:24" x14ac:dyDescent="0.25">
      <c r="A2460" s="26">
        <v>46265</v>
      </c>
      <c r="B2460" s="27" t="s">
        <v>10469</v>
      </c>
      <c r="C2460" s="27" t="s">
        <v>2701</v>
      </c>
      <c r="D2460" s="27" t="s">
        <v>2705</v>
      </c>
      <c r="E2460" s="27" t="s">
        <v>22</v>
      </c>
      <c r="F2460" s="27" t="s">
        <v>23</v>
      </c>
      <c r="G2460" s="27"/>
      <c r="H2460" s="27" t="s">
        <v>24</v>
      </c>
      <c r="I2460" s="28">
        <v>48848000</v>
      </c>
      <c r="J2460" s="28">
        <v>0</v>
      </c>
      <c r="K2460" s="28">
        <v>48848000</v>
      </c>
      <c r="L2460" s="29">
        <v>1.19</v>
      </c>
      <c r="M2460" s="29">
        <f>IFERROR(_xlfn.XLOOKUP($B2460,'Ownership Metrics'!$A:$A,'Ownership Metrics'!$B:$B),"")</f>
        <v>12.86</v>
      </c>
      <c r="N2460" s="28">
        <f>IFERROR(_xlfn.XLOOKUP($B2460,'Ownership Metrics'!$A:$A,'Ownership Metrics'!$C:$C),"")</f>
        <v>2372</v>
      </c>
      <c r="O2460" s="29">
        <f>IFERROR(_xlfn.XLOOKUP($B2460,'Ownership Metrics'!$A:$A,'Ownership Metrics'!$D:$D),"")</f>
        <v>42.98</v>
      </c>
      <c r="P2460" s="29">
        <f>IFERROR(_xlfn.XLOOKUP($B2460,'Ownership Metrics'!$A:$A,'Ownership Metrics'!$E:$E),"")</f>
        <v>68.89</v>
      </c>
      <c r="Q2460" s="30">
        <f>IFERROR(_xlfn.XLOOKUP($B2460,'Ownership Metrics'!$A:$A,'Ownership Metrics'!$F:$F),"")</f>
        <v>10</v>
      </c>
      <c r="R2460" s="30">
        <f>IFERROR(_xlfn.XLOOKUP($B2460,'Ownership Metrics'!$A:$A,'Ownership Metrics'!$G:$G),"")</f>
        <v>45</v>
      </c>
      <c r="S2460" s="27" t="str">
        <f>IFERROR(_xlfn.XLOOKUP($B2460,'Ownership Metrics'!$A:$A,'Ownership Metrics'!$H:$H),"")</f>
        <v>Oligopoli</v>
      </c>
      <c r="T2460" s="27" t="str">
        <f>IFERROR(_xlfn.XLOOKUP($B2460,'Ownership Metrics'!$A:$A,'Ownership Metrics'!$I:$I),"")</f>
        <v>Sedang</v>
      </c>
      <c r="U2460" s="27">
        <f>IF(COUNTIFS($B$2:$B2460,$B2460,$D$2:$D2460,$D2460)=1,1,0)</f>
        <v>1</v>
      </c>
      <c r="V2460" s="27">
        <f t="shared" si="115"/>
        <v>1.19</v>
      </c>
      <c r="W2460" s="27">
        <f t="shared" si="116"/>
        <v>8</v>
      </c>
      <c r="X2460" s="27">
        <f t="shared" si="114"/>
        <v>1.189999754</v>
      </c>
    </row>
    <row r="2461" spans="1:24" x14ac:dyDescent="0.25">
      <c r="A2461" s="26">
        <v>46265</v>
      </c>
      <c r="B2461" s="27" t="s">
        <v>10469</v>
      </c>
      <c r="C2461" s="27" t="s">
        <v>2701</v>
      </c>
      <c r="D2461" s="27" t="s">
        <v>2706</v>
      </c>
      <c r="E2461" s="27" t="s">
        <v>22</v>
      </c>
      <c r="F2461" s="27" t="s">
        <v>23</v>
      </c>
      <c r="G2461" s="27"/>
      <c r="H2461" s="27" t="s">
        <v>24</v>
      </c>
      <c r="I2461" s="28">
        <v>43254000</v>
      </c>
      <c r="J2461" s="28">
        <v>0</v>
      </c>
      <c r="K2461" s="28">
        <v>43254000</v>
      </c>
      <c r="L2461" s="29">
        <v>1.06</v>
      </c>
      <c r="M2461" s="29">
        <f>IFERROR(_xlfn.XLOOKUP($B2461,'Ownership Metrics'!$A:$A,'Ownership Metrics'!$B:$B),"")</f>
        <v>12.86</v>
      </c>
      <c r="N2461" s="28">
        <f>IFERROR(_xlfn.XLOOKUP($B2461,'Ownership Metrics'!$A:$A,'Ownership Metrics'!$C:$C),"")</f>
        <v>2372</v>
      </c>
      <c r="O2461" s="29">
        <f>IFERROR(_xlfn.XLOOKUP($B2461,'Ownership Metrics'!$A:$A,'Ownership Metrics'!$D:$D),"")</f>
        <v>42.98</v>
      </c>
      <c r="P2461" s="29">
        <f>IFERROR(_xlfn.XLOOKUP($B2461,'Ownership Metrics'!$A:$A,'Ownership Metrics'!$E:$E),"")</f>
        <v>68.89</v>
      </c>
      <c r="Q2461" s="30">
        <f>IFERROR(_xlfn.XLOOKUP($B2461,'Ownership Metrics'!$A:$A,'Ownership Metrics'!$F:$F),"")</f>
        <v>10</v>
      </c>
      <c r="R2461" s="30">
        <f>IFERROR(_xlfn.XLOOKUP($B2461,'Ownership Metrics'!$A:$A,'Ownership Metrics'!$G:$G),"")</f>
        <v>45</v>
      </c>
      <c r="S2461" s="27" t="str">
        <f>IFERROR(_xlfn.XLOOKUP($B2461,'Ownership Metrics'!$A:$A,'Ownership Metrics'!$H:$H),"")</f>
        <v>Oligopoli</v>
      </c>
      <c r="T2461" s="27" t="str">
        <f>IFERROR(_xlfn.XLOOKUP($B2461,'Ownership Metrics'!$A:$A,'Ownership Metrics'!$I:$I),"")</f>
        <v>Sedang</v>
      </c>
      <c r="U2461" s="27">
        <f>IF(COUNTIFS($B$2:$B2461,$B2461,$D$2:$D2461,$D2461)=1,1,0)</f>
        <v>1</v>
      </c>
      <c r="V2461" s="27">
        <f t="shared" si="115"/>
        <v>1.06</v>
      </c>
      <c r="W2461" s="27">
        <f t="shared" si="116"/>
        <v>10</v>
      </c>
      <c r="X2461" s="27">
        <f t="shared" si="114"/>
        <v>1.0599997539000001</v>
      </c>
    </row>
    <row r="2462" spans="1:24" x14ac:dyDescent="0.25">
      <c r="A2462" s="26">
        <v>46265</v>
      </c>
      <c r="B2462" s="27" t="s">
        <v>10469</v>
      </c>
      <c r="C2462" s="27" t="s">
        <v>2701</v>
      </c>
      <c r="D2462" s="27" t="s">
        <v>2120</v>
      </c>
      <c r="E2462" s="27" t="s">
        <v>35</v>
      </c>
      <c r="F2462" s="27" t="s">
        <v>23</v>
      </c>
      <c r="G2462" s="27" t="s">
        <v>36</v>
      </c>
      <c r="H2462" s="27" t="s">
        <v>24</v>
      </c>
      <c r="I2462" s="28">
        <v>210233800</v>
      </c>
      <c r="J2462" s="28">
        <v>0</v>
      </c>
      <c r="K2462" s="28">
        <v>210233800</v>
      </c>
      <c r="L2462" s="29">
        <v>5.14</v>
      </c>
      <c r="M2462" s="29">
        <f>IFERROR(_xlfn.XLOOKUP($B2462,'Ownership Metrics'!$A:$A,'Ownership Metrics'!$B:$B),"")</f>
        <v>12.86</v>
      </c>
      <c r="N2462" s="28">
        <f>IFERROR(_xlfn.XLOOKUP($B2462,'Ownership Metrics'!$A:$A,'Ownership Metrics'!$C:$C),"")</f>
        <v>2372</v>
      </c>
      <c r="O2462" s="29">
        <f>IFERROR(_xlfn.XLOOKUP($B2462,'Ownership Metrics'!$A:$A,'Ownership Metrics'!$D:$D),"")</f>
        <v>42.98</v>
      </c>
      <c r="P2462" s="29">
        <f>IFERROR(_xlfn.XLOOKUP($B2462,'Ownership Metrics'!$A:$A,'Ownership Metrics'!$E:$E),"")</f>
        <v>68.89</v>
      </c>
      <c r="Q2462" s="30">
        <f>IFERROR(_xlfn.XLOOKUP($B2462,'Ownership Metrics'!$A:$A,'Ownership Metrics'!$F:$F),"")</f>
        <v>10</v>
      </c>
      <c r="R2462" s="30">
        <f>IFERROR(_xlfn.XLOOKUP($B2462,'Ownership Metrics'!$A:$A,'Ownership Metrics'!$G:$G),"")</f>
        <v>45</v>
      </c>
      <c r="S2462" s="27" t="str">
        <f>IFERROR(_xlfn.XLOOKUP($B2462,'Ownership Metrics'!$A:$A,'Ownership Metrics'!$H:$H),"")</f>
        <v>Oligopoli</v>
      </c>
      <c r="T2462" s="27" t="str">
        <f>IFERROR(_xlfn.XLOOKUP($B2462,'Ownership Metrics'!$A:$A,'Ownership Metrics'!$I:$I),"")</f>
        <v>Sedang</v>
      </c>
      <c r="U2462" s="27">
        <f>IF(COUNTIFS($B$2:$B2462,$B2462,$D$2:$D2462,$D2462)=1,1,0)</f>
        <v>1</v>
      </c>
      <c r="V2462" s="27">
        <f t="shared" si="115"/>
        <v>5.14</v>
      </c>
      <c r="W2462" s="27">
        <f t="shared" si="116"/>
        <v>3</v>
      </c>
      <c r="X2462" s="27">
        <f t="shared" si="114"/>
        <v>5.1399997537999997</v>
      </c>
    </row>
    <row r="2463" spans="1:24" x14ac:dyDescent="0.25">
      <c r="A2463" s="26">
        <v>46265</v>
      </c>
      <c r="B2463" s="27" t="s">
        <v>10469</v>
      </c>
      <c r="C2463" s="27" t="s">
        <v>2701</v>
      </c>
      <c r="D2463" s="27" t="s">
        <v>2707</v>
      </c>
      <c r="E2463" s="27" t="s">
        <v>35</v>
      </c>
      <c r="F2463" s="27" t="s">
        <v>23</v>
      </c>
      <c r="G2463" s="27" t="s">
        <v>36</v>
      </c>
      <c r="H2463" s="27" t="s">
        <v>24</v>
      </c>
      <c r="I2463" s="28">
        <v>178258933</v>
      </c>
      <c r="J2463" s="28">
        <v>0</v>
      </c>
      <c r="K2463" s="28">
        <v>178258933</v>
      </c>
      <c r="L2463" s="29">
        <v>4.3600000000000003</v>
      </c>
      <c r="M2463" s="29">
        <f>IFERROR(_xlfn.XLOOKUP($B2463,'Ownership Metrics'!$A:$A,'Ownership Metrics'!$B:$B),"")</f>
        <v>12.86</v>
      </c>
      <c r="N2463" s="28">
        <f>IFERROR(_xlfn.XLOOKUP($B2463,'Ownership Metrics'!$A:$A,'Ownership Metrics'!$C:$C),"")</f>
        <v>2372</v>
      </c>
      <c r="O2463" s="29">
        <f>IFERROR(_xlfn.XLOOKUP($B2463,'Ownership Metrics'!$A:$A,'Ownership Metrics'!$D:$D),"")</f>
        <v>42.98</v>
      </c>
      <c r="P2463" s="29">
        <f>IFERROR(_xlfn.XLOOKUP($B2463,'Ownership Metrics'!$A:$A,'Ownership Metrics'!$E:$E),"")</f>
        <v>68.89</v>
      </c>
      <c r="Q2463" s="30">
        <f>IFERROR(_xlfn.XLOOKUP($B2463,'Ownership Metrics'!$A:$A,'Ownership Metrics'!$F:$F),"")</f>
        <v>10</v>
      </c>
      <c r="R2463" s="30">
        <f>IFERROR(_xlfn.XLOOKUP($B2463,'Ownership Metrics'!$A:$A,'Ownership Metrics'!$G:$G),"")</f>
        <v>45</v>
      </c>
      <c r="S2463" s="27" t="str">
        <f>IFERROR(_xlfn.XLOOKUP($B2463,'Ownership Metrics'!$A:$A,'Ownership Metrics'!$H:$H),"")</f>
        <v>Oligopoli</v>
      </c>
      <c r="T2463" s="27" t="str">
        <f>IFERROR(_xlfn.XLOOKUP($B2463,'Ownership Metrics'!$A:$A,'Ownership Metrics'!$I:$I),"")</f>
        <v>Sedang</v>
      </c>
      <c r="U2463" s="27">
        <f>IF(COUNTIFS($B$2:$B2463,$B2463,$D$2:$D2463,$D2463)=1,1,0)</f>
        <v>1</v>
      </c>
      <c r="V2463" s="27">
        <f t="shared" si="115"/>
        <v>4.3600000000000003</v>
      </c>
      <c r="W2463" s="27">
        <f t="shared" si="116"/>
        <v>5</v>
      </c>
      <c r="X2463" s="27">
        <f t="shared" si="114"/>
        <v>4.3599997537000004</v>
      </c>
    </row>
    <row r="2464" spans="1:24" x14ac:dyDescent="0.25">
      <c r="A2464" s="26">
        <v>46265</v>
      </c>
      <c r="B2464" s="27" t="s">
        <v>10469</v>
      </c>
      <c r="C2464" s="27" t="s">
        <v>2701</v>
      </c>
      <c r="D2464" s="27" t="s">
        <v>2708</v>
      </c>
      <c r="E2464" s="27" t="s">
        <v>35</v>
      </c>
      <c r="F2464" s="27" t="s">
        <v>23</v>
      </c>
      <c r="G2464" s="27" t="s">
        <v>36</v>
      </c>
      <c r="H2464" s="27" t="s">
        <v>24</v>
      </c>
      <c r="I2464" s="28">
        <v>54918600</v>
      </c>
      <c r="J2464" s="28">
        <v>0</v>
      </c>
      <c r="K2464" s="28">
        <v>54918600</v>
      </c>
      <c r="L2464" s="29">
        <v>1.34</v>
      </c>
      <c r="M2464" s="29">
        <f>IFERROR(_xlfn.XLOOKUP($B2464,'Ownership Metrics'!$A:$A,'Ownership Metrics'!$B:$B),"")</f>
        <v>12.86</v>
      </c>
      <c r="N2464" s="28">
        <f>IFERROR(_xlfn.XLOOKUP($B2464,'Ownership Metrics'!$A:$A,'Ownership Metrics'!$C:$C),"")</f>
        <v>2372</v>
      </c>
      <c r="O2464" s="29">
        <f>IFERROR(_xlfn.XLOOKUP($B2464,'Ownership Metrics'!$A:$A,'Ownership Metrics'!$D:$D),"")</f>
        <v>42.98</v>
      </c>
      <c r="P2464" s="29">
        <f>IFERROR(_xlfn.XLOOKUP($B2464,'Ownership Metrics'!$A:$A,'Ownership Metrics'!$E:$E),"")</f>
        <v>68.89</v>
      </c>
      <c r="Q2464" s="30">
        <f>IFERROR(_xlfn.XLOOKUP($B2464,'Ownership Metrics'!$A:$A,'Ownership Metrics'!$F:$F),"")</f>
        <v>10</v>
      </c>
      <c r="R2464" s="30">
        <f>IFERROR(_xlfn.XLOOKUP($B2464,'Ownership Metrics'!$A:$A,'Ownership Metrics'!$G:$G),"")</f>
        <v>45</v>
      </c>
      <c r="S2464" s="27" t="str">
        <f>IFERROR(_xlfn.XLOOKUP($B2464,'Ownership Metrics'!$A:$A,'Ownership Metrics'!$H:$H),"")</f>
        <v>Oligopoli</v>
      </c>
      <c r="T2464" s="27" t="str">
        <f>IFERROR(_xlfn.XLOOKUP($B2464,'Ownership Metrics'!$A:$A,'Ownership Metrics'!$I:$I),"")</f>
        <v>Sedang</v>
      </c>
      <c r="U2464" s="27">
        <f>IF(COUNTIFS($B$2:$B2464,$B2464,$D$2:$D2464,$D2464)=1,1,0)</f>
        <v>1</v>
      </c>
      <c r="V2464" s="27">
        <f t="shared" si="115"/>
        <v>1.34</v>
      </c>
      <c r="W2464" s="27">
        <f t="shared" si="116"/>
        <v>7</v>
      </c>
      <c r="X2464" s="27">
        <f t="shared" si="114"/>
        <v>1.3399997536000001</v>
      </c>
    </row>
    <row r="2465" spans="1:24" x14ac:dyDescent="0.25">
      <c r="A2465" s="26">
        <v>46265</v>
      </c>
      <c r="B2465" s="27" t="s">
        <v>10469</v>
      </c>
      <c r="C2465" s="27" t="s">
        <v>2701</v>
      </c>
      <c r="D2465" s="27" t="s">
        <v>2709</v>
      </c>
      <c r="E2465" s="27" t="s">
        <v>35</v>
      </c>
      <c r="F2465" s="27" t="s">
        <v>23</v>
      </c>
      <c r="G2465" s="27" t="s">
        <v>36</v>
      </c>
      <c r="H2465" s="27" t="s">
        <v>24</v>
      </c>
      <c r="I2465" s="28">
        <v>43937300</v>
      </c>
      <c r="J2465" s="28">
        <v>0</v>
      </c>
      <c r="K2465" s="28">
        <v>43937300</v>
      </c>
      <c r="L2465" s="29">
        <v>1.07</v>
      </c>
      <c r="M2465" s="29">
        <f>IFERROR(_xlfn.XLOOKUP($B2465,'Ownership Metrics'!$A:$A,'Ownership Metrics'!$B:$B),"")</f>
        <v>12.86</v>
      </c>
      <c r="N2465" s="28">
        <f>IFERROR(_xlfn.XLOOKUP($B2465,'Ownership Metrics'!$A:$A,'Ownership Metrics'!$C:$C),"")</f>
        <v>2372</v>
      </c>
      <c r="O2465" s="29">
        <f>IFERROR(_xlfn.XLOOKUP($B2465,'Ownership Metrics'!$A:$A,'Ownership Metrics'!$D:$D),"")</f>
        <v>42.98</v>
      </c>
      <c r="P2465" s="29">
        <f>IFERROR(_xlfn.XLOOKUP($B2465,'Ownership Metrics'!$A:$A,'Ownership Metrics'!$E:$E),"")</f>
        <v>68.89</v>
      </c>
      <c r="Q2465" s="30">
        <f>IFERROR(_xlfn.XLOOKUP($B2465,'Ownership Metrics'!$A:$A,'Ownership Metrics'!$F:$F),"")</f>
        <v>10</v>
      </c>
      <c r="R2465" s="30">
        <f>IFERROR(_xlfn.XLOOKUP($B2465,'Ownership Metrics'!$A:$A,'Ownership Metrics'!$G:$G),"")</f>
        <v>45</v>
      </c>
      <c r="S2465" s="27" t="str">
        <f>IFERROR(_xlfn.XLOOKUP($B2465,'Ownership Metrics'!$A:$A,'Ownership Metrics'!$H:$H),"")</f>
        <v>Oligopoli</v>
      </c>
      <c r="T2465" s="27" t="str">
        <f>IFERROR(_xlfn.XLOOKUP($B2465,'Ownership Metrics'!$A:$A,'Ownership Metrics'!$I:$I),"")</f>
        <v>Sedang</v>
      </c>
      <c r="U2465" s="27">
        <f>IF(COUNTIFS($B$2:$B2465,$B2465,$D$2:$D2465,$D2465)=1,1,0)</f>
        <v>1</v>
      </c>
      <c r="V2465" s="27">
        <f t="shared" si="115"/>
        <v>1.07</v>
      </c>
      <c r="W2465" s="27">
        <f t="shared" si="116"/>
        <v>9</v>
      </c>
      <c r="X2465" s="27">
        <f t="shared" si="114"/>
        <v>1.0699997535000001</v>
      </c>
    </row>
    <row r="2466" spans="1:24" x14ac:dyDescent="0.25">
      <c r="A2466" s="26">
        <v>46265</v>
      </c>
      <c r="B2466" s="27" t="s">
        <v>10469</v>
      </c>
      <c r="C2466" s="27" t="s">
        <v>2701</v>
      </c>
      <c r="D2466" s="27" t="s">
        <v>2710</v>
      </c>
      <c r="E2466" s="27" t="s">
        <v>35</v>
      </c>
      <c r="F2466" s="27" t="s">
        <v>23</v>
      </c>
      <c r="G2466" s="27" t="s">
        <v>36</v>
      </c>
      <c r="H2466" s="27" t="s">
        <v>24</v>
      </c>
      <c r="I2466" s="28">
        <v>202084632</v>
      </c>
      <c r="J2466" s="28">
        <v>0</v>
      </c>
      <c r="K2466" s="28">
        <v>202084632</v>
      </c>
      <c r="L2466" s="29">
        <v>4.9400000000000004</v>
      </c>
      <c r="M2466" s="29">
        <f>IFERROR(_xlfn.XLOOKUP($B2466,'Ownership Metrics'!$A:$A,'Ownership Metrics'!$B:$B),"")</f>
        <v>12.86</v>
      </c>
      <c r="N2466" s="28">
        <f>IFERROR(_xlfn.XLOOKUP($B2466,'Ownership Metrics'!$A:$A,'Ownership Metrics'!$C:$C),"")</f>
        <v>2372</v>
      </c>
      <c r="O2466" s="29">
        <f>IFERROR(_xlfn.XLOOKUP($B2466,'Ownership Metrics'!$A:$A,'Ownership Metrics'!$D:$D),"")</f>
        <v>42.98</v>
      </c>
      <c r="P2466" s="29">
        <f>IFERROR(_xlfn.XLOOKUP($B2466,'Ownership Metrics'!$A:$A,'Ownership Metrics'!$E:$E),"")</f>
        <v>68.89</v>
      </c>
      <c r="Q2466" s="30">
        <f>IFERROR(_xlfn.XLOOKUP($B2466,'Ownership Metrics'!$A:$A,'Ownership Metrics'!$F:$F),"")</f>
        <v>10</v>
      </c>
      <c r="R2466" s="30">
        <f>IFERROR(_xlfn.XLOOKUP($B2466,'Ownership Metrics'!$A:$A,'Ownership Metrics'!$G:$G),"")</f>
        <v>45</v>
      </c>
      <c r="S2466" s="27" t="str">
        <f>IFERROR(_xlfn.XLOOKUP($B2466,'Ownership Metrics'!$A:$A,'Ownership Metrics'!$H:$H),"")</f>
        <v>Oligopoli</v>
      </c>
      <c r="T2466" s="27" t="str">
        <f>IFERROR(_xlfn.XLOOKUP($B2466,'Ownership Metrics'!$A:$A,'Ownership Metrics'!$I:$I),"")</f>
        <v>Sedang</v>
      </c>
      <c r="U2466" s="27">
        <f>IF(COUNTIFS($B$2:$B2466,$B2466,$D$2:$D2466,$D2466)=1,1,0)</f>
        <v>1</v>
      </c>
      <c r="V2466" s="27">
        <f t="shared" si="115"/>
        <v>4.9400000000000004</v>
      </c>
      <c r="W2466" s="27">
        <f t="shared" si="116"/>
        <v>4</v>
      </c>
      <c r="X2466" s="27">
        <f t="shared" si="114"/>
        <v>4.9399997534000004</v>
      </c>
    </row>
    <row r="2467" spans="1:24" x14ac:dyDescent="0.25">
      <c r="A2467" s="26">
        <v>46265</v>
      </c>
      <c r="B2467" s="27" t="s">
        <v>10470</v>
      </c>
      <c r="C2467" s="27" t="s">
        <v>2712</v>
      </c>
      <c r="D2467" s="27" t="s">
        <v>2713</v>
      </c>
      <c r="E2467" s="27"/>
      <c r="F2467" s="27"/>
      <c r="G2467" s="27"/>
      <c r="H2467" s="27"/>
      <c r="I2467" s="28">
        <v>0</v>
      </c>
      <c r="J2467" s="28">
        <v>499999000</v>
      </c>
      <c r="K2467" s="28">
        <v>499999000</v>
      </c>
      <c r="L2467" s="29">
        <v>76.92</v>
      </c>
      <c r="M2467" s="29">
        <f>IFERROR(_xlfn.XLOOKUP($B2467,'Ownership Metrics'!$A:$A,'Ownership Metrics'!$B:$B),"")</f>
        <v>4.96</v>
      </c>
      <c r="N2467" s="28">
        <f>IFERROR(_xlfn.XLOOKUP($B2467,'Ownership Metrics'!$A:$A,'Ownership Metrics'!$C:$C),"")</f>
        <v>5978</v>
      </c>
      <c r="O2467" s="29">
        <f>IFERROR(_xlfn.XLOOKUP($B2467,'Ownership Metrics'!$A:$A,'Ownership Metrics'!$D:$D),"")</f>
        <v>76.92</v>
      </c>
      <c r="P2467" s="29">
        <f>IFERROR(_xlfn.XLOOKUP($B2467,'Ownership Metrics'!$A:$A,'Ownership Metrics'!$E:$E),"")</f>
        <v>85.42</v>
      </c>
      <c r="Q2467" s="30">
        <f>IFERROR(_xlfn.XLOOKUP($B2467,'Ownership Metrics'!$A:$A,'Ownership Metrics'!$F:$F),"")</f>
        <v>7</v>
      </c>
      <c r="R2467" s="30">
        <f>IFERROR(_xlfn.XLOOKUP($B2467,'Ownership Metrics'!$A:$A,'Ownership Metrics'!$G:$G),"")</f>
        <v>70</v>
      </c>
      <c r="S2467" s="27" t="str">
        <f>IFERROR(_xlfn.XLOOKUP($B2467,'Ownership Metrics'!$A:$A,'Ownership Metrics'!$H:$H),"")</f>
        <v>Mayoritas</v>
      </c>
      <c r="T2467" s="27" t="str">
        <f>IFERROR(_xlfn.XLOOKUP($B2467,'Ownership Metrics'!$A:$A,'Ownership Metrics'!$I:$I),"")</f>
        <v>Tinggi</v>
      </c>
      <c r="U2467" s="27">
        <f>IF(COUNTIFS($B$2:$B2467,$B2467,$D$2:$D2467,$D2467)=1,1,0)</f>
        <v>1</v>
      </c>
      <c r="V2467" s="27">
        <f t="shared" si="115"/>
        <v>76.92</v>
      </c>
      <c r="W2467" s="27">
        <f t="shared" si="116"/>
        <v>1</v>
      </c>
      <c r="X2467" s="27">
        <f t="shared" si="114"/>
        <v>76.919999753300004</v>
      </c>
    </row>
    <row r="2468" spans="1:24" x14ac:dyDescent="0.25">
      <c r="A2468" s="26">
        <v>46265</v>
      </c>
      <c r="B2468" s="27" t="s">
        <v>10470</v>
      </c>
      <c r="C2468" s="27" t="s">
        <v>2712</v>
      </c>
      <c r="D2468" s="27" t="s">
        <v>2714</v>
      </c>
      <c r="E2468" s="27" t="s">
        <v>35</v>
      </c>
      <c r="F2468" s="27" t="s">
        <v>23</v>
      </c>
      <c r="G2468" s="27" t="s">
        <v>36</v>
      </c>
      <c r="H2468" s="27" t="s">
        <v>24</v>
      </c>
      <c r="I2468" s="28">
        <v>31500000</v>
      </c>
      <c r="J2468" s="28">
        <v>0</v>
      </c>
      <c r="K2468" s="28">
        <v>31500000</v>
      </c>
      <c r="L2468" s="29">
        <v>4.8499999999999996</v>
      </c>
      <c r="M2468" s="29">
        <f>IFERROR(_xlfn.XLOOKUP($B2468,'Ownership Metrics'!$A:$A,'Ownership Metrics'!$B:$B),"")</f>
        <v>4.96</v>
      </c>
      <c r="N2468" s="28">
        <f>IFERROR(_xlfn.XLOOKUP($B2468,'Ownership Metrics'!$A:$A,'Ownership Metrics'!$C:$C),"")</f>
        <v>5978</v>
      </c>
      <c r="O2468" s="29">
        <f>IFERROR(_xlfn.XLOOKUP($B2468,'Ownership Metrics'!$A:$A,'Ownership Metrics'!$D:$D),"")</f>
        <v>76.92</v>
      </c>
      <c r="P2468" s="29">
        <f>IFERROR(_xlfn.XLOOKUP($B2468,'Ownership Metrics'!$A:$A,'Ownership Metrics'!$E:$E),"")</f>
        <v>85.42</v>
      </c>
      <c r="Q2468" s="30">
        <f>IFERROR(_xlfn.XLOOKUP($B2468,'Ownership Metrics'!$A:$A,'Ownership Metrics'!$F:$F),"")</f>
        <v>7</v>
      </c>
      <c r="R2468" s="30">
        <f>IFERROR(_xlfn.XLOOKUP($B2468,'Ownership Metrics'!$A:$A,'Ownership Metrics'!$G:$G),"")</f>
        <v>70</v>
      </c>
      <c r="S2468" s="27" t="str">
        <f>IFERROR(_xlfn.XLOOKUP($B2468,'Ownership Metrics'!$A:$A,'Ownership Metrics'!$H:$H),"")</f>
        <v>Mayoritas</v>
      </c>
      <c r="T2468" s="27" t="str">
        <f>IFERROR(_xlfn.XLOOKUP($B2468,'Ownership Metrics'!$A:$A,'Ownership Metrics'!$I:$I),"")</f>
        <v>Tinggi</v>
      </c>
      <c r="U2468" s="27">
        <f>IF(COUNTIFS($B$2:$B2468,$B2468,$D$2:$D2468,$D2468)=1,1,0)</f>
        <v>1</v>
      </c>
      <c r="V2468" s="27">
        <f t="shared" si="115"/>
        <v>4.8499999999999996</v>
      </c>
      <c r="W2468" s="27">
        <f t="shared" si="116"/>
        <v>2</v>
      </c>
      <c r="X2468" s="27">
        <f t="shared" si="114"/>
        <v>4.8499997531999997</v>
      </c>
    </row>
    <row r="2469" spans="1:24" x14ac:dyDescent="0.25">
      <c r="A2469" s="26">
        <v>46265</v>
      </c>
      <c r="B2469" s="27" t="s">
        <v>10470</v>
      </c>
      <c r="C2469" s="27" t="s">
        <v>2712</v>
      </c>
      <c r="D2469" s="27" t="s">
        <v>2715</v>
      </c>
      <c r="E2469" s="27" t="s">
        <v>35</v>
      </c>
      <c r="F2469" s="27" t="s">
        <v>23</v>
      </c>
      <c r="G2469" s="27" t="s">
        <v>36</v>
      </c>
      <c r="H2469" s="27" t="s">
        <v>24</v>
      </c>
      <c r="I2469" s="28">
        <v>12643900</v>
      </c>
      <c r="J2469" s="28">
        <v>0</v>
      </c>
      <c r="K2469" s="28">
        <v>12643900</v>
      </c>
      <c r="L2469" s="29">
        <v>1.95</v>
      </c>
      <c r="M2469" s="29">
        <f>IFERROR(_xlfn.XLOOKUP($B2469,'Ownership Metrics'!$A:$A,'Ownership Metrics'!$B:$B),"")</f>
        <v>4.96</v>
      </c>
      <c r="N2469" s="28">
        <f>IFERROR(_xlfn.XLOOKUP($B2469,'Ownership Metrics'!$A:$A,'Ownership Metrics'!$C:$C),"")</f>
        <v>5978</v>
      </c>
      <c r="O2469" s="29">
        <f>IFERROR(_xlfn.XLOOKUP($B2469,'Ownership Metrics'!$A:$A,'Ownership Metrics'!$D:$D),"")</f>
        <v>76.92</v>
      </c>
      <c r="P2469" s="29">
        <f>IFERROR(_xlfn.XLOOKUP($B2469,'Ownership Metrics'!$A:$A,'Ownership Metrics'!$E:$E),"")</f>
        <v>85.42</v>
      </c>
      <c r="Q2469" s="30">
        <f>IFERROR(_xlfn.XLOOKUP($B2469,'Ownership Metrics'!$A:$A,'Ownership Metrics'!$F:$F),"")</f>
        <v>7</v>
      </c>
      <c r="R2469" s="30">
        <f>IFERROR(_xlfn.XLOOKUP($B2469,'Ownership Metrics'!$A:$A,'Ownership Metrics'!$G:$G),"")</f>
        <v>70</v>
      </c>
      <c r="S2469" s="27" t="str">
        <f>IFERROR(_xlfn.XLOOKUP($B2469,'Ownership Metrics'!$A:$A,'Ownership Metrics'!$H:$H),"")</f>
        <v>Mayoritas</v>
      </c>
      <c r="T2469" s="27" t="str">
        <f>IFERROR(_xlfn.XLOOKUP($B2469,'Ownership Metrics'!$A:$A,'Ownership Metrics'!$I:$I),"")</f>
        <v>Tinggi</v>
      </c>
      <c r="U2469" s="27">
        <f>IF(COUNTIFS($B$2:$B2469,$B2469,$D$2:$D2469,$D2469)=1,1,0)</f>
        <v>1</v>
      </c>
      <c r="V2469" s="27">
        <f t="shared" si="115"/>
        <v>1.95</v>
      </c>
      <c r="W2469" s="27">
        <f t="shared" si="116"/>
        <v>7</v>
      </c>
      <c r="X2469" s="27">
        <f t="shared" si="114"/>
        <v>1.9499997531</v>
      </c>
    </row>
    <row r="2470" spans="1:24" x14ac:dyDescent="0.25">
      <c r="A2470" s="26">
        <v>46265</v>
      </c>
      <c r="B2470" s="27" t="s">
        <v>10470</v>
      </c>
      <c r="C2470" s="27" t="s">
        <v>2712</v>
      </c>
      <c r="D2470" s="27" t="s">
        <v>2716</v>
      </c>
      <c r="E2470" s="27" t="s">
        <v>35</v>
      </c>
      <c r="F2470" s="27" t="s">
        <v>23</v>
      </c>
      <c r="G2470" s="27" t="s">
        <v>36</v>
      </c>
      <c r="H2470" s="27"/>
      <c r="I2470" s="28">
        <v>15204100</v>
      </c>
      <c r="J2470" s="28">
        <v>0</v>
      </c>
      <c r="K2470" s="28">
        <v>15204100</v>
      </c>
      <c r="L2470" s="29">
        <v>2.34</v>
      </c>
      <c r="M2470" s="29">
        <f>IFERROR(_xlfn.XLOOKUP($B2470,'Ownership Metrics'!$A:$A,'Ownership Metrics'!$B:$B),"")</f>
        <v>4.96</v>
      </c>
      <c r="N2470" s="28">
        <f>IFERROR(_xlfn.XLOOKUP($B2470,'Ownership Metrics'!$A:$A,'Ownership Metrics'!$C:$C),"")</f>
        <v>5978</v>
      </c>
      <c r="O2470" s="29">
        <f>IFERROR(_xlfn.XLOOKUP($B2470,'Ownership Metrics'!$A:$A,'Ownership Metrics'!$D:$D),"")</f>
        <v>76.92</v>
      </c>
      <c r="P2470" s="29">
        <f>IFERROR(_xlfn.XLOOKUP($B2470,'Ownership Metrics'!$A:$A,'Ownership Metrics'!$E:$E),"")</f>
        <v>85.42</v>
      </c>
      <c r="Q2470" s="30">
        <f>IFERROR(_xlfn.XLOOKUP($B2470,'Ownership Metrics'!$A:$A,'Ownership Metrics'!$F:$F),"")</f>
        <v>7</v>
      </c>
      <c r="R2470" s="30">
        <f>IFERROR(_xlfn.XLOOKUP($B2470,'Ownership Metrics'!$A:$A,'Ownership Metrics'!$G:$G),"")</f>
        <v>70</v>
      </c>
      <c r="S2470" s="27" t="str">
        <f>IFERROR(_xlfn.XLOOKUP($B2470,'Ownership Metrics'!$A:$A,'Ownership Metrics'!$H:$H),"")</f>
        <v>Mayoritas</v>
      </c>
      <c r="T2470" s="27" t="str">
        <f>IFERROR(_xlfn.XLOOKUP($B2470,'Ownership Metrics'!$A:$A,'Ownership Metrics'!$I:$I),"")</f>
        <v>Tinggi</v>
      </c>
      <c r="U2470" s="27">
        <f>IF(COUNTIFS($B$2:$B2470,$B2470,$D$2:$D2470,$D2470)=1,1,0)</f>
        <v>1</v>
      </c>
      <c r="V2470" s="27">
        <f t="shared" si="115"/>
        <v>2.34</v>
      </c>
      <c r="W2470" s="27">
        <f t="shared" si="116"/>
        <v>5</v>
      </c>
      <c r="X2470" s="27">
        <f t="shared" si="114"/>
        <v>2.3399997529999998</v>
      </c>
    </row>
    <row r="2471" spans="1:24" x14ac:dyDescent="0.25">
      <c r="A2471" s="26">
        <v>46265</v>
      </c>
      <c r="B2471" s="27" t="s">
        <v>10470</v>
      </c>
      <c r="C2471" s="27" t="s">
        <v>2712</v>
      </c>
      <c r="D2471" s="27" t="s">
        <v>2717</v>
      </c>
      <c r="E2471" s="27" t="s">
        <v>35</v>
      </c>
      <c r="F2471" s="27" t="s">
        <v>23</v>
      </c>
      <c r="G2471" s="27" t="s">
        <v>36</v>
      </c>
      <c r="H2471" s="27" t="s">
        <v>24</v>
      </c>
      <c r="I2471" s="28">
        <v>13723300</v>
      </c>
      <c r="J2471" s="28">
        <v>0</v>
      </c>
      <c r="K2471" s="28">
        <v>13723300</v>
      </c>
      <c r="L2471" s="29">
        <v>2.11</v>
      </c>
      <c r="M2471" s="29">
        <f>IFERROR(_xlfn.XLOOKUP($B2471,'Ownership Metrics'!$A:$A,'Ownership Metrics'!$B:$B),"")</f>
        <v>4.96</v>
      </c>
      <c r="N2471" s="28">
        <f>IFERROR(_xlfn.XLOOKUP($B2471,'Ownership Metrics'!$A:$A,'Ownership Metrics'!$C:$C),"")</f>
        <v>5978</v>
      </c>
      <c r="O2471" s="29">
        <f>IFERROR(_xlfn.XLOOKUP($B2471,'Ownership Metrics'!$A:$A,'Ownership Metrics'!$D:$D),"")</f>
        <v>76.92</v>
      </c>
      <c r="P2471" s="29">
        <f>IFERROR(_xlfn.XLOOKUP($B2471,'Ownership Metrics'!$A:$A,'Ownership Metrics'!$E:$E),"")</f>
        <v>85.42</v>
      </c>
      <c r="Q2471" s="30">
        <f>IFERROR(_xlfn.XLOOKUP($B2471,'Ownership Metrics'!$A:$A,'Ownership Metrics'!$F:$F),"")</f>
        <v>7</v>
      </c>
      <c r="R2471" s="30">
        <f>IFERROR(_xlfn.XLOOKUP($B2471,'Ownership Metrics'!$A:$A,'Ownership Metrics'!$G:$G),"")</f>
        <v>70</v>
      </c>
      <c r="S2471" s="27" t="str">
        <f>IFERROR(_xlfn.XLOOKUP($B2471,'Ownership Metrics'!$A:$A,'Ownership Metrics'!$H:$H),"")</f>
        <v>Mayoritas</v>
      </c>
      <c r="T2471" s="27" t="str">
        <f>IFERROR(_xlfn.XLOOKUP($B2471,'Ownership Metrics'!$A:$A,'Ownership Metrics'!$I:$I),"")</f>
        <v>Tinggi</v>
      </c>
      <c r="U2471" s="27">
        <f>IF(COUNTIFS($B$2:$B2471,$B2471,$D$2:$D2471,$D2471)=1,1,0)</f>
        <v>1</v>
      </c>
      <c r="V2471" s="27">
        <f t="shared" si="115"/>
        <v>2.11</v>
      </c>
      <c r="W2471" s="27">
        <f t="shared" si="116"/>
        <v>6</v>
      </c>
      <c r="X2471" s="27">
        <f t="shared" si="114"/>
        <v>2.1099997528999999</v>
      </c>
    </row>
    <row r="2472" spans="1:24" x14ac:dyDescent="0.25">
      <c r="A2472" s="26">
        <v>46265</v>
      </c>
      <c r="B2472" s="27" t="s">
        <v>10470</v>
      </c>
      <c r="C2472" s="27" t="s">
        <v>2712</v>
      </c>
      <c r="D2472" s="27" t="s">
        <v>2718</v>
      </c>
      <c r="E2472" s="27" t="s">
        <v>35</v>
      </c>
      <c r="F2472" s="27" t="s">
        <v>23</v>
      </c>
      <c r="G2472" s="27" t="s">
        <v>36</v>
      </c>
      <c r="H2472" s="27" t="s">
        <v>24</v>
      </c>
      <c r="I2472" s="28">
        <v>23712300</v>
      </c>
      <c r="J2472" s="28">
        <v>0</v>
      </c>
      <c r="K2472" s="28">
        <v>23712300</v>
      </c>
      <c r="L2472" s="29">
        <v>3.65</v>
      </c>
      <c r="M2472" s="29">
        <f>IFERROR(_xlfn.XLOOKUP($B2472,'Ownership Metrics'!$A:$A,'Ownership Metrics'!$B:$B),"")</f>
        <v>4.96</v>
      </c>
      <c r="N2472" s="28">
        <f>IFERROR(_xlfn.XLOOKUP($B2472,'Ownership Metrics'!$A:$A,'Ownership Metrics'!$C:$C),"")</f>
        <v>5978</v>
      </c>
      <c r="O2472" s="29">
        <f>IFERROR(_xlfn.XLOOKUP($B2472,'Ownership Metrics'!$A:$A,'Ownership Metrics'!$D:$D),"")</f>
        <v>76.92</v>
      </c>
      <c r="P2472" s="29">
        <f>IFERROR(_xlfn.XLOOKUP($B2472,'Ownership Metrics'!$A:$A,'Ownership Metrics'!$E:$E),"")</f>
        <v>85.42</v>
      </c>
      <c r="Q2472" s="30">
        <f>IFERROR(_xlfn.XLOOKUP($B2472,'Ownership Metrics'!$A:$A,'Ownership Metrics'!$F:$F),"")</f>
        <v>7</v>
      </c>
      <c r="R2472" s="30">
        <f>IFERROR(_xlfn.XLOOKUP($B2472,'Ownership Metrics'!$A:$A,'Ownership Metrics'!$G:$G),"")</f>
        <v>70</v>
      </c>
      <c r="S2472" s="27" t="str">
        <f>IFERROR(_xlfn.XLOOKUP($B2472,'Ownership Metrics'!$A:$A,'Ownership Metrics'!$H:$H),"")</f>
        <v>Mayoritas</v>
      </c>
      <c r="T2472" s="27" t="str">
        <f>IFERROR(_xlfn.XLOOKUP($B2472,'Ownership Metrics'!$A:$A,'Ownership Metrics'!$I:$I),"")</f>
        <v>Tinggi</v>
      </c>
      <c r="U2472" s="27">
        <f>IF(COUNTIFS($B$2:$B2472,$B2472,$D$2:$D2472,$D2472)=1,1,0)</f>
        <v>1</v>
      </c>
      <c r="V2472" s="27">
        <f t="shared" si="115"/>
        <v>3.65</v>
      </c>
      <c r="W2472" s="27">
        <f t="shared" si="116"/>
        <v>3</v>
      </c>
      <c r="X2472" s="27">
        <f t="shared" si="114"/>
        <v>3.6499997527999999</v>
      </c>
    </row>
    <row r="2473" spans="1:24" x14ac:dyDescent="0.25">
      <c r="A2473" s="26">
        <v>46265</v>
      </c>
      <c r="B2473" s="27" t="s">
        <v>10470</v>
      </c>
      <c r="C2473" s="27" t="s">
        <v>2712</v>
      </c>
      <c r="D2473" s="27" t="s">
        <v>2719</v>
      </c>
      <c r="E2473" s="27" t="s">
        <v>35</v>
      </c>
      <c r="F2473" s="27" t="s">
        <v>23</v>
      </c>
      <c r="G2473" s="27" t="s">
        <v>36</v>
      </c>
      <c r="H2473" s="27" t="s">
        <v>24</v>
      </c>
      <c r="I2473" s="28">
        <v>20940300</v>
      </c>
      <c r="J2473" s="28">
        <v>0</v>
      </c>
      <c r="K2473" s="28">
        <v>20940300</v>
      </c>
      <c r="L2473" s="29">
        <v>3.22</v>
      </c>
      <c r="M2473" s="29">
        <f>IFERROR(_xlfn.XLOOKUP($B2473,'Ownership Metrics'!$A:$A,'Ownership Metrics'!$B:$B),"")</f>
        <v>4.96</v>
      </c>
      <c r="N2473" s="28">
        <f>IFERROR(_xlfn.XLOOKUP($B2473,'Ownership Metrics'!$A:$A,'Ownership Metrics'!$C:$C),"")</f>
        <v>5978</v>
      </c>
      <c r="O2473" s="29">
        <f>IFERROR(_xlfn.XLOOKUP($B2473,'Ownership Metrics'!$A:$A,'Ownership Metrics'!$D:$D),"")</f>
        <v>76.92</v>
      </c>
      <c r="P2473" s="29">
        <f>IFERROR(_xlfn.XLOOKUP($B2473,'Ownership Metrics'!$A:$A,'Ownership Metrics'!$E:$E),"")</f>
        <v>85.42</v>
      </c>
      <c r="Q2473" s="30">
        <f>IFERROR(_xlfn.XLOOKUP($B2473,'Ownership Metrics'!$A:$A,'Ownership Metrics'!$F:$F),"")</f>
        <v>7</v>
      </c>
      <c r="R2473" s="30">
        <f>IFERROR(_xlfn.XLOOKUP($B2473,'Ownership Metrics'!$A:$A,'Ownership Metrics'!$G:$G),"")</f>
        <v>70</v>
      </c>
      <c r="S2473" s="27" t="str">
        <f>IFERROR(_xlfn.XLOOKUP($B2473,'Ownership Metrics'!$A:$A,'Ownership Metrics'!$H:$H),"")</f>
        <v>Mayoritas</v>
      </c>
      <c r="T2473" s="27" t="str">
        <f>IFERROR(_xlfn.XLOOKUP($B2473,'Ownership Metrics'!$A:$A,'Ownership Metrics'!$I:$I),"")</f>
        <v>Tinggi</v>
      </c>
      <c r="U2473" s="27">
        <f>IF(COUNTIFS($B$2:$B2473,$B2473,$D$2:$D2473,$D2473)=1,1,0)</f>
        <v>1</v>
      </c>
      <c r="V2473" s="27">
        <f t="shared" si="115"/>
        <v>3.22</v>
      </c>
      <c r="W2473" s="27">
        <f t="shared" si="116"/>
        <v>4</v>
      </c>
      <c r="X2473" s="27">
        <f t="shared" si="114"/>
        <v>3.2199997527000002</v>
      </c>
    </row>
    <row r="2474" spans="1:24" x14ac:dyDescent="0.25">
      <c r="A2474" s="26">
        <v>46265</v>
      </c>
      <c r="B2474" s="27" t="s">
        <v>10471</v>
      </c>
      <c r="C2474" s="27" t="s">
        <v>2721</v>
      </c>
      <c r="D2474" s="27" t="s">
        <v>2722</v>
      </c>
      <c r="E2474" s="27" t="s">
        <v>83</v>
      </c>
      <c r="F2474" s="27" t="s">
        <v>23</v>
      </c>
      <c r="G2474" s="27"/>
      <c r="H2474" s="27" t="s">
        <v>24</v>
      </c>
      <c r="I2474" s="28">
        <v>212744000</v>
      </c>
      <c r="J2474" s="28">
        <v>0</v>
      </c>
      <c r="K2474" s="28">
        <v>212744000</v>
      </c>
      <c r="L2474" s="29">
        <v>2.39</v>
      </c>
      <c r="M2474" s="29">
        <f>IFERROR(_xlfn.XLOOKUP($B2474,'Ownership Metrics'!$A:$A,'Ownership Metrics'!$B:$B),"")</f>
        <v>3.96</v>
      </c>
      <c r="N2474" s="28">
        <f>IFERROR(_xlfn.XLOOKUP($B2474,'Ownership Metrics'!$A:$A,'Ownership Metrics'!$C:$C),"")</f>
        <v>6291</v>
      </c>
      <c r="O2474" s="29">
        <f>IFERROR(_xlfn.XLOOKUP($B2474,'Ownership Metrics'!$A:$A,'Ownership Metrics'!$D:$D),"")</f>
        <v>78.92</v>
      </c>
      <c r="P2474" s="29">
        <f>IFERROR(_xlfn.XLOOKUP($B2474,'Ownership Metrics'!$A:$A,'Ownership Metrics'!$E:$E),"")</f>
        <v>87.82</v>
      </c>
      <c r="Q2474" s="30">
        <f>IFERROR(_xlfn.XLOOKUP($B2474,'Ownership Metrics'!$A:$A,'Ownership Metrics'!$F:$F),"")</f>
        <v>7</v>
      </c>
      <c r="R2474" s="30">
        <f>IFERROR(_xlfn.XLOOKUP($B2474,'Ownership Metrics'!$A:$A,'Ownership Metrics'!$G:$G),"")</f>
        <v>73</v>
      </c>
      <c r="S2474" s="27" t="str">
        <f>IFERROR(_xlfn.XLOOKUP($B2474,'Ownership Metrics'!$A:$A,'Ownership Metrics'!$H:$H),"")</f>
        <v>Mayoritas</v>
      </c>
      <c r="T2474" s="27" t="str">
        <f>IFERROR(_xlfn.XLOOKUP($B2474,'Ownership Metrics'!$A:$A,'Ownership Metrics'!$I:$I),"")</f>
        <v>Tinggi</v>
      </c>
      <c r="U2474" s="27">
        <f>IF(COUNTIFS($B$2:$B2474,$B2474,$D$2:$D2474,$D2474)=1,1,0)</f>
        <v>1</v>
      </c>
      <c r="V2474" s="27">
        <f t="shared" si="115"/>
        <v>2.39</v>
      </c>
      <c r="W2474" s="27">
        <f t="shared" si="116"/>
        <v>5</v>
      </c>
      <c r="X2474" s="27">
        <f t="shared" si="114"/>
        <v>2.3899997526000001</v>
      </c>
    </row>
    <row r="2475" spans="1:24" x14ac:dyDescent="0.25">
      <c r="A2475" s="26">
        <v>46265</v>
      </c>
      <c r="B2475" s="27" t="s">
        <v>10471</v>
      </c>
      <c r="C2475" s="27" t="s">
        <v>2721</v>
      </c>
      <c r="D2475" s="27" t="s">
        <v>2723</v>
      </c>
      <c r="E2475" s="27" t="s">
        <v>83</v>
      </c>
      <c r="F2475" s="27" t="s">
        <v>32</v>
      </c>
      <c r="G2475" s="27"/>
      <c r="H2475" s="27" t="s">
        <v>64</v>
      </c>
      <c r="I2475" s="28">
        <v>0</v>
      </c>
      <c r="J2475" s="28">
        <v>7038145548</v>
      </c>
      <c r="K2475" s="28">
        <v>7038145548</v>
      </c>
      <c r="L2475" s="29">
        <v>78.92</v>
      </c>
      <c r="M2475" s="29">
        <f>IFERROR(_xlfn.XLOOKUP($B2475,'Ownership Metrics'!$A:$A,'Ownership Metrics'!$B:$B),"")</f>
        <v>3.96</v>
      </c>
      <c r="N2475" s="28">
        <f>IFERROR(_xlfn.XLOOKUP($B2475,'Ownership Metrics'!$A:$A,'Ownership Metrics'!$C:$C),"")</f>
        <v>6291</v>
      </c>
      <c r="O2475" s="29">
        <f>IFERROR(_xlfn.XLOOKUP($B2475,'Ownership Metrics'!$A:$A,'Ownership Metrics'!$D:$D),"")</f>
        <v>78.92</v>
      </c>
      <c r="P2475" s="29">
        <f>IFERROR(_xlfn.XLOOKUP($B2475,'Ownership Metrics'!$A:$A,'Ownership Metrics'!$E:$E),"")</f>
        <v>87.82</v>
      </c>
      <c r="Q2475" s="30">
        <f>IFERROR(_xlfn.XLOOKUP($B2475,'Ownership Metrics'!$A:$A,'Ownership Metrics'!$F:$F),"")</f>
        <v>7</v>
      </c>
      <c r="R2475" s="30">
        <f>IFERROR(_xlfn.XLOOKUP($B2475,'Ownership Metrics'!$A:$A,'Ownership Metrics'!$G:$G),"")</f>
        <v>73</v>
      </c>
      <c r="S2475" s="27" t="str">
        <f>IFERROR(_xlfn.XLOOKUP($B2475,'Ownership Metrics'!$A:$A,'Ownership Metrics'!$H:$H),"")</f>
        <v>Mayoritas</v>
      </c>
      <c r="T2475" s="27" t="str">
        <f>IFERROR(_xlfn.XLOOKUP($B2475,'Ownership Metrics'!$A:$A,'Ownership Metrics'!$I:$I),"")</f>
        <v>Tinggi</v>
      </c>
      <c r="U2475" s="27">
        <f>IF(COUNTIFS($B$2:$B2475,$B2475,$D$2:$D2475,$D2475)=1,1,0)</f>
        <v>1</v>
      </c>
      <c r="V2475" s="27">
        <f t="shared" si="115"/>
        <v>78.92</v>
      </c>
      <c r="W2475" s="27">
        <f t="shared" si="116"/>
        <v>1</v>
      </c>
      <c r="X2475" s="27">
        <f t="shared" si="114"/>
        <v>78.919999752500004</v>
      </c>
    </row>
    <row r="2476" spans="1:24" x14ac:dyDescent="0.25">
      <c r="A2476" s="26">
        <v>46265</v>
      </c>
      <c r="B2476" s="27" t="s">
        <v>10471</v>
      </c>
      <c r="C2476" s="27" t="s">
        <v>2721</v>
      </c>
      <c r="D2476" s="27" t="s">
        <v>1003</v>
      </c>
      <c r="E2476" s="27" t="s">
        <v>26</v>
      </c>
      <c r="F2476" s="27" t="s">
        <v>32</v>
      </c>
      <c r="G2476" s="27"/>
      <c r="H2476" s="27" t="s">
        <v>64</v>
      </c>
      <c r="I2476" s="28">
        <v>265957000</v>
      </c>
      <c r="J2476" s="28">
        <v>0</v>
      </c>
      <c r="K2476" s="28">
        <v>265957000</v>
      </c>
      <c r="L2476" s="29">
        <v>2.98</v>
      </c>
      <c r="M2476" s="29">
        <f>IFERROR(_xlfn.XLOOKUP($B2476,'Ownership Metrics'!$A:$A,'Ownership Metrics'!$B:$B),"")</f>
        <v>3.96</v>
      </c>
      <c r="N2476" s="28">
        <f>IFERROR(_xlfn.XLOOKUP($B2476,'Ownership Metrics'!$A:$A,'Ownership Metrics'!$C:$C),"")</f>
        <v>6291</v>
      </c>
      <c r="O2476" s="29">
        <f>IFERROR(_xlfn.XLOOKUP($B2476,'Ownership Metrics'!$A:$A,'Ownership Metrics'!$D:$D),"")</f>
        <v>78.92</v>
      </c>
      <c r="P2476" s="29">
        <f>IFERROR(_xlfn.XLOOKUP($B2476,'Ownership Metrics'!$A:$A,'Ownership Metrics'!$E:$E),"")</f>
        <v>87.82</v>
      </c>
      <c r="Q2476" s="30">
        <f>IFERROR(_xlfn.XLOOKUP($B2476,'Ownership Metrics'!$A:$A,'Ownership Metrics'!$F:$F),"")</f>
        <v>7</v>
      </c>
      <c r="R2476" s="30">
        <f>IFERROR(_xlfn.XLOOKUP($B2476,'Ownership Metrics'!$A:$A,'Ownership Metrics'!$G:$G),"")</f>
        <v>73</v>
      </c>
      <c r="S2476" s="27" t="str">
        <f>IFERROR(_xlfn.XLOOKUP($B2476,'Ownership Metrics'!$A:$A,'Ownership Metrics'!$H:$H),"")</f>
        <v>Mayoritas</v>
      </c>
      <c r="T2476" s="27" t="str">
        <f>IFERROR(_xlfn.XLOOKUP($B2476,'Ownership Metrics'!$A:$A,'Ownership Metrics'!$I:$I),"")</f>
        <v>Tinggi</v>
      </c>
      <c r="U2476" s="27">
        <f>IF(COUNTIFS($B$2:$B2476,$B2476,$D$2:$D2476,$D2476)=1,1,0)</f>
        <v>1</v>
      </c>
      <c r="V2476" s="27">
        <f t="shared" si="115"/>
        <v>2.98</v>
      </c>
      <c r="W2476" s="27">
        <f t="shared" si="116"/>
        <v>3</v>
      </c>
      <c r="X2476" s="27">
        <f t="shared" si="114"/>
        <v>2.9799997523999999</v>
      </c>
    </row>
    <row r="2477" spans="1:24" x14ac:dyDescent="0.25">
      <c r="A2477" s="26">
        <v>46265</v>
      </c>
      <c r="B2477" s="27" t="s">
        <v>10471</v>
      </c>
      <c r="C2477" s="27" t="s">
        <v>2721</v>
      </c>
      <c r="D2477" s="27" t="s">
        <v>2724</v>
      </c>
      <c r="E2477" s="27" t="s">
        <v>35</v>
      </c>
      <c r="F2477" s="27" t="s">
        <v>23</v>
      </c>
      <c r="G2477" s="27" t="s">
        <v>36</v>
      </c>
      <c r="H2477" s="27" t="s">
        <v>24</v>
      </c>
      <c r="I2477" s="28">
        <v>527929700</v>
      </c>
      <c r="J2477" s="28">
        <v>0</v>
      </c>
      <c r="K2477" s="28">
        <v>527929700</v>
      </c>
      <c r="L2477" s="29">
        <v>5.92</v>
      </c>
      <c r="M2477" s="29">
        <f>IFERROR(_xlfn.XLOOKUP($B2477,'Ownership Metrics'!$A:$A,'Ownership Metrics'!$B:$B),"")</f>
        <v>3.96</v>
      </c>
      <c r="N2477" s="28">
        <f>IFERROR(_xlfn.XLOOKUP($B2477,'Ownership Metrics'!$A:$A,'Ownership Metrics'!$C:$C),"")</f>
        <v>6291</v>
      </c>
      <c r="O2477" s="29">
        <f>IFERROR(_xlfn.XLOOKUP($B2477,'Ownership Metrics'!$A:$A,'Ownership Metrics'!$D:$D),"")</f>
        <v>78.92</v>
      </c>
      <c r="P2477" s="29">
        <f>IFERROR(_xlfn.XLOOKUP($B2477,'Ownership Metrics'!$A:$A,'Ownership Metrics'!$E:$E),"")</f>
        <v>87.82</v>
      </c>
      <c r="Q2477" s="30">
        <f>IFERROR(_xlfn.XLOOKUP($B2477,'Ownership Metrics'!$A:$A,'Ownership Metrics'!$F:$F),"")</f>
        <v>7</v>
      </c>
      <c r="R2477" s="30">
        <f>IFERROR(_xlfn.XLOOKUP($B2477,'Ownership Metrics'!$A:$A,'Ownership Metrics'!$G:$G),"")</f>
        <v>73</v>
      </c>
      <c r="S2477" s="27" t="str">
        <f>IFERROR(_xlfn.XLOOKUP($B2477,'Ownership Metrics'!$A:$A,'Ownership Metrics'!$H:$H),"")</f>
        <v>Mayoritas</v>
      </c>
      <c r="T2477" s="27" t="str">
        <f>IFERROR(_xlfn.XLOOKUP($B2477,'Ownership Metrics'!$A:$A,'Ownership Metrics'!$I:$I),"")</f>
        <v>Tinggi</v>
      </c>
      <c r="U2477" s="27">
        <f>IF(COUNTIFS($B$2:$B2477,$B2477,$D$2:$D2477,$D2477)=1,1,0)</f>
        <v>1</v>
      </c>
      <c r="V2477" s="27">
        <f t="shared" si="115"/>
        <v>5.92</v>
      </c>
      <c r="W2477" s="27">
        <f t="shared" si="116"/>
        <v>2</v>
      </c>
      <c r="X2477" s="27">
        <f t="shared" si="114"/>
        <v>5.9199997522999999</v>
      </c>
    </row>
    <row r="2478" spans="1:24" x14ac:dyDescent="0.25">
      <c r="A2478" s="26">
        <v>46265</v>
      </c>
      <c r="B2478" s="27" t="s">
        <v>10471</v>
      </c>
      <c r="C2478" s="27" t="s">
        <v>2721</v>
      </c>
      <c r="D2478" s="27" t="s">
        <v>2725</v>
      </c>
      <c r="E2478" s="27" t="s">
        <v>72</v>
      </c>
      <c r="F2478" s="27" t="s">
        <v>23</v>
      </c>
      <c r="G2478" s="27"/>
      <c r="H2478" s="27" t="s">
        <v>24</v>
      </c>
      <c r="I2478" s="28">
        <v>150532300</v>
      </c>
      <c r="J2478" s="28">
        <v>0</v>
      </c>
      <c r="K2478" s="28">
        <v>150532300</v>
      </c>
      <c r="L2478" s="29">
        <v>1.69</v>
      </c>
      <c r="M2478" s="29">
        <f>IFERROR(_xlfn.XLOOKUP($B2478,'Ownership Metrics'!$A:$A,'Ownership Metrics'!$B:$B),"")</f>
        <v>3.96</v>
      </c>
      <c r="N2478" s="28">
        <f>IFERROR(_xlfn.XLOOKUP($B2478,'Ownership Metrics'!$A:$A,'Ownership Metrics'!$C:$C),"")</f>
        <v>6291</v>
      </c>
      <c r="O2478" s="29">
        <f>IFERROR(_xlfn.XLOOKUP($B2478,'Ownership Metrics'!$A:$A,'Ownership Metrics'!$D:$D),"")</f>
        <v>78.92</v>
      </c>
      <c r="P2478" s="29">
        <f>IFERROR(_xlfn.XLOOKUP($B2478,'Ownership Metrics'!$A:$A,'Ownership Metrics'!$E:$E),"")</f>
        <v>87.82</v>
      </c>
      <c r="Q2478" s="30">
        <f>IFERROR(_xlfn.XLOOKUP($B2478,'Ownership Metrics'!$A:$A,'Ownership Metrics'!$F:$F),"")</f>
        <v>7</v>
      </c>
      <c r="R2478" s="30">
        <f>IFERROR(_xlfn.XLOOKUP($B2478,'Ownership Metrics'!$A:$A,'Ownership Metrics'!$G:$G),"")</f>
        <v>73</v>
      </c>
      <c r="S2478" s="27" t="str">
        <f>IFERROR(_xlfn.XLOOKUP($B2478,'Ownership Metrics'!$A:$A,'Ownership Metrics'!$H:$H),"")</f>
        <v>Mayoritas</v>
      </c>
      <c r="T2478" s="27" t="str">
        <f>IFERROR(_xlfn.XLOOKUP($B2478,'Ownership Metrics'!$A:$A,'Ownership Metrics'!$I:$I),"")</f>
        <v>Tinggi</v>
      </c>
      <c r="U2478" s="27">
        <f>IF(COUNTIFS($B$2:$B2478,$B2478,$D$2:$D2478,$D2478)=1,1,0)</f>
        <v>1</v>
      </c>
      <c r="V2478" s="27">
        <f t="shared" si="115"/>
        <v>1.69</v>
      </c>
      <c r="W2478" s="27">
        <f t="shared" si="116"/>
        <v>6</v>
      </c>
      <c r="X2478" s="27">
        <f t="shared" si="114"/>
        <v>1.6899997521999999</v>
      </c>
    </row>
    <row r="2479" spans="1:24" x14ac:dyDescent="0.25">
      <c r="A2479" s="26">
        <v>46265</v>
      </c>
      <c r="B2479" s="27" t="s">
        <v>10471</v>
      </c>
      <c r="C2479" s="27" t="s">
        <v>2721</v>
      </c>
      <c r="D2479" s="27" t="s">
        <v>2726</v>
      </c>
      <c r="E2479" s="27" t="s">
        <v>149</v>
      </c>
      <c r="F2479" s="27" t="s">
        <v>23</v>
      </c>
      <c r="G2479" s="27"/>
      <c r="H2479" s="27" t="s">
        <v>24</v>
      </c>
      <c r="I2479" s="28">
        <v>103681300</v>
      </c>
      <c r="J2479" s="28">
        <v>0</v>
      </c>
      <c r="K2479" s="28">
        <v>103681300</v>
      </c>
      <c r="L2479" s="29">
        <v>1.1599999999999999</v>
      </c>
      <c r="M2479" s="29">
        <f>IFERROR(_xlfn.XLOOKUP($B2479,'Ownership Metrics'!$A:$A,'Ownership Metrics'!$B:$B),"")</f>
        <v>3.96</v>
      </c>
      <c r="N2479" s="28">
        <f>IFERROR(_xlfn.XLOOKUP($B2479,'Ownership Metrics'!$A:$A,'Ownership Metrics'!$C:$C),"")</f>
        <v>6291</v>
      </c>
      <c r="O2479" s="29">
        <f>IFERROR(_xlfn.XLOOKUP($B2479,'Ownership Metrics'!$A:$A,'Ownership Metrics'!$D:$D),"")</f>
        <v>78.92</v>
      </c>
      <c r="P2479" s="29">
        <f>IFERROR(_xlfn.XLOOKUP($B2479,'Ownership Metrics'!$A:$A,'Ownership Metrics'!$E:$E),"")</f>
        <v>87.82</v>
      </c>
      <c r="Q2479" s="30">
        <f>IFERROR(_xlfn.XLOOKUP($B2479,'Ownership Metrics'!$A:$A,'Ownership Metrics'!$F:$F),"")</f>
        <v>7</v>
      </c>
      <c r="R2479" s="30">
        <f>IFERROR(_xlfn.XLOOKUP($B2479,'Ownership Metrics'!$A:$A,'Ownership Metrics'!$G:$G),"")</f>
        <v>73</v>
      </c>
      <c r="S2479" s="27" t="str">
        <f>IFERROR(_xlfn.XLOOKUP($B2479,'Ownership Metrics'!$A:$A,'Ownership Metrics'!$H:$H),"")</f>
        <v>Mayoritas</v>
      </c>
      <c r="T2479" s="27" t="str">
        <f>IFERROR(_xlfn.XLOOKUP($B2479,'Ownership Metrics'!$A:$A,'Ownership Metrics'!$I:$I),"")</f>
        <v>Tinggi</v>
      </c>
      <c r="U2479" s="27">
        <f>IF(COUNTIFS($B$2:$B2479,$B2479,$D$2:$D2479,$D2479)=1,1,0)</f>
        <v>1</v>
      </c>
      <c r="V2479" s="27">
        <f t="shared" si="115"/>
        <v>1.1599999999999999</v>
      </c>
      <c r="W2479" s="27">
        <f t="shared" si="116"/>
        <v>7</v>
      </c>
      <c r="X2479" s="27">
        <f t="shared" si="114"/>
        <v>1.1599997520999998</v>
      </c>
    </row>
    <row r="2480" spans="1:24" x14ac:dyDescent="0.25">
      <c r="A2480" s="26">
        <v>46265</v>
      </c>
      <c r="B2480" s="27" t="s">
        <v>10471</v>
      </c>
      <c r="C2480" s="27" t="s">
        <v>2721</v>
      </c>
      <c r="D2480" s="27" t="s">
        <v>147</v>
      </c>
      <c r="E2480" s="27" t="s">
        <v>67</v>
      </c>
      <c r="F2480" s="27" t="s">
        <v>32</v>
      </c>
      <c r="G2480" s="27"/>
      <c r="H2480" s="27" t="s">
        <v>64</v>
      </c>
      <c r="I2480" s="28">
        <v>265957000</v>
      </c>
      <c r="J2480" s="28">
        <v>0</v>
      </c>
      <c r="K2480" s="28">
        <v>265957000</v>
      </c>
      <c r="L2480" s="29">
        <v>2.98</v>
      </c>
      <c r="M2480" s="29">
        <f>IFERROR(_xlfn.XLOOKUP($B2480,'Ownership Metrics'!$A:$A,'Ownership Metrics'!$B:$B),"")</f>
        <v>3.96</v>
      </c>
      <c r="N2480" s="28">
        <f>IFERROR(_xlfn.XLOOKUP($B2480,'Ownership Metrics'!$A:$A,'Ownership Metrics'!$C:$C),"")</f>
        <v>6291</v>
      </c>
      <c r="O2480" s="29">
        <f>IFERROR(_xlfn.XLOOKUP($B2480,'Ownership Metrics'!$A:$A,'Ownership Metrics'!$D:$D),"")</f>
        <v>78.92</v>
      </c>
      <c r="P2480" s="29">
        <f>IFERROR(_xlfn.XLOOKUP($B2480,'Ownership Metrics'!$A:$A,'Ownership Metrics'!$E:$E),"")</f>
        <v>87.82</v>
      </c>
      <c r="Q2480" s="30">
        <f>IFERROR(_xlfn.XLOOKUP($B2480,'Ownership Metrics'!$A:$A,'Ownership Metrics'!$F:$F),"")</f>
        <v>7</v>
      </c>
      <c r="R2480" s="30">
        <f>IFERROR(_xlfn.XLOOKUP($B2480,'Ownership Metrics'!$A:$A,'Ownership Metrics'!$G:$G),"")</f>
        <v>73</v>
      </c>
      <c r="S2480" s="27" t="str">
        <f>IFERROR(_xlfn.XLOOKUP($B2480,'Ownership Metrics'!$A:$A,'Ownership Metrics'!$H:$H),"")</f>
        <v>Mayoritas</v>
      </c>
      <c r="T2480" s="27" t="str">
        <f>IFERROR(_xlfn.XLOOKUP($B2480,'Ownership Metrics'!$A:$A,'Ownership Metrics'!$I:$I),"")</f>
        <v>Tinggi</v>
      </c>
      <c r="U2480" s="27">
        <f>IF(COUNTIFS($B$2:$B2480,$B2480,$D$2:$D2480,$D2480)=1,1,0)</f>
        <v>1</v>
      </c>
      <c r="V2480" s="27">
        <f t="shared" si="115"/>
        <v>2.98</v>
      </c>
      <c r="W2480" s="27">
        <f t="shared" si="116"/>
        <v>4</v>
      </c>
      <c r="X2480" s="27">
        <f t="shared" si="114"/>
        <v>2.9799997519999999</v>
      </c>
    </row>
    <row r="2481" spans="1:24" x14ac:dyDescent="0.25">
      <c r="A2481" s="26">
        <v>46265</v>
      </c>
      <c r="B2481" s="27" t="s">
        <v>10472</v>
      </c>
      <c r="C2481" s="27" t="s">
        <v>2728</v>
      </c>
      <c r="D2481" s="27" t="s">
        <v>2729</v>
      </c>
      <c r="E2481" s="27" t="s">
        <v>22</v>
      </c>
      <c r="F2481" s="27" t="s">
        <v>23</v>
      </c>
      <c r="G2481" s="27"/>
      <c r="H2481" s="27" t="s">
        <v>24</v>
      </c>
      <c r="I2481" s="28">
        <v>53722000</v>
      </c>
      <c r="J2481" s="28">
        <v>0</v>
      </c>
      <c r="K2481" s="28">
        <v>53722000</v>
      </c>
      <c r="L2481" s="29">
        <v>11.55</v>
      </c>
      <c r="M2481" s="29">
        <f>IFERROR(_xlfn.XLOOKUP($B2481,'Ownership Metrics'!$A:$A,'Ownership Metrics'!$B:$B),"")</f>
        <v>9.34</v>
      </c>
      <c r="N2481" s="28">
        <f>IFERROR(_xlfn.XLOOKUP($B2481,'Ownership Metrics'!$A:$A,'Ownership Metrics'!$C:$C),"")</f>
        <v>6038</v>
      </c>
      <c r="O2481" s="29">
        <f>IFERROR(_xlfn.XLOOKUP($B2481,'Ownership Metrics'!$A:$A,'Ownership Metrics'!$D:$D),"")</f>
        <v>76.81</v>
      </c>
      <c r="P2481" s="29">
        <f>IFERROR(_xlfn.XLOOKUP($B2481,'Ownership Metrics'!$A:$A,'Ownership Metrics'!$E:$E),"")</f>
        <v>90.66</v>
      </c>
      <c r="Q2481" s="30">
        <f>IFERROR(_xlfn.XLOOKUP($B2481,'Ownership Metrics'!$A:$A,'Ownership Metrics'!$F:$F),"")</f>
        <v>3</v>
      </c>
      <c r="R2481" s="30">
        <f>IFERROR(_xlfn.XLOOKUP($B2481,'Ownership Metrics'!$A:$A,'Ownership Metrics'!$G:$G),"")</f>
        <v>77</v>
      </c>
      <c r="S2481" s="27" t="str">
        <f>IFERROR(_xlfn.XLOOKUP($B2481,'Ownership Metrics'!$A:$A,'Ownership Metrics'!$H:$H),"")</f>
        <v>Mayoritas</v>
      </c>
      <c r="T2481" s="27" t="str">
        <f>IFERROR(_xlfn.XLOOKUP($B2481,'Ownership Metrics'!$A:$A,'Ownership Metrics'!$I:$I),"")</f>
        <v>Tinggi</v>
      </c>
      <c r="U2481" s="27">
        <f>IF(COUNTIFS($B$2:$B2481,$B2481,$D$2:$D2481,$D2481)=1,1,0)</f>
        <v>1</v>
      </c>
      <c r="V2481" s="27">
        <f t="shared" si="115"/>
        <v>11.55</v>
      </c>
      <c r="W2481" s="27">
        <f t="shared" si="116"/>
        <v>2</v>
      </c>
      <c r="X2481" s="27">
        <f t="shared" si="114"/>
        <v>11.549999751900001</v>
      </c>
    </row>
    <row r="2482" spans="1:24" x14ac:dyDescent="0.25">
      <c r="A2482" s="26">
        <v>46265</v>
      </c>
      <c r="B2482" s="27" t="s">
        <v>10472</v>
      </c>
      <c r="C2482" s="27" t="s">
        <v>2728</v>
      </c>
      <c r="D2482" s="27" t="s">
        <v>2730</v>
      </c>
      <c r="E2482" s="27" t="s">
        <v>51</v>
      </c>
      <c r="F2482" s="27" t="s">
        <v>32</v>
      </c>
      <c r="G2482" s="27"/>
      <c r="H2482" s="27" t="s">
        <v>64</v>
      </c>
      <c r="I2482" s="28">
        <v>357342600</v>
      </c>
      <c r="J2482" s="28">
        <v>0</v>
      </c>
      <c r="K2482" s="28">
        <v>357342600</v>
      </c>
      <c r="L2482" s="29">
        <v>76.81</v>
      </c>
      <c r="M2482" s="29">
        <f>IFERROR(_xlfn.XLOOKUP($B2482,'Ownership Metrics'!$A:$A,'Ownership Metrics'!$B:$B),"")</f>
        <v>9.34</v>
      </c>
      <c r="N2482" s="28">
        <f>IFERROR(_xlfn.XLOOKUP($B2482,'Ownership Metrics'!$A:$A,'Ownership Metrics'!$C:$C),"")</f>
        <v>6038</v>
      </c>
      <c r="O2482" s="29">
        <f>IFERROR(_xlfn.XLOOKUP($B2482,'Ownership Metrics'!$A:$A,'Ownership Metrics'!$D:$D),"")</f>
        <v>76.81</v>
      </c>
      <c r="P2482" s="29">
        <f>IFERROR(_xlfn.XLOOKUP($B2482,'Ownership Metrics'!$A:$A,'Ownership Metrics'!$E:$E),"")</f>
        <v>90.66</v>
      </c>
      <c r="Q2482" s="30">
        <f>IFERROR(_xlfn.XLOOKUP($B2482,'Ownership Metrics'!$A:$A,'Ownership Metrics'!$F:$F),"")</f>
        <v>3</v>
      </c>
      <c r="R2482" s="30">
        <f>IFERROR(_xlfn.XLOOKUP($B2482,'Ownership Metrics'!$A:$A,'Ownership Metrics'!$G:$G),"")</f>
        <v>77</v>
      </c>
      <c r="S2482" s="27" t="str">
        <f>IFERROR(_xlfn.XLOOKUP($B2482,'Ownership Metrics'!$A:$A,'Ownership Metrics'!$H:$H),"")</f>
        <v>Mayoritas</v>
      </c>
      <c r="T2482" s="27" t="str">
        <f>IFERROR(_xlfn.XLOOKUP($B2482,'Ownership Metrics'!$A:$A,'Ownership Metrics'!$I:$I),"")</f>
        <v>Tinggi</v>
      </c>
      <c r="U2482" s="27">
        <f>IF(COUNTIFS($B$2:$B2482,$B2482,$D$2:$D2482,$D2482)=1,1,0)</f>
        <v>1</v>
      </c>
      <c r="V2482" s="27">
        <f t="shared" si="115"/>
        <v>76.81</v>
      </c>
      <c r="W2482" s="27">
        <f t="shared" si="116"/>
        <v>1</v>
      </c>
      <c r="X2482" s="27">
        <f t="shared" si="114"/>
        <v>76.809999751800007</v>
      </c>
    </row>
    <row r="2483" spans="1:24" x14ac:dyDescent="0.25">
      <c r="A2483" s="26">
        <v>46265</v>
      </c>
      <c r="B2483" s="27" t="s">
        <v>10472</v>
      </c>
      <c r="C2483" s="27" t="s">
        <v>2728</v>
      </c>
      <c r="D2483" s="27" t="s">
        <v>2731</v>
      </c>
      <c r="E2483" s="27" t="s">
        <v>35</v>
      </c>
      <c r="F2483" s="27" t="s">
        <v>32</v>
      </c>
      <c r="G2483" s="27" t="s">
        <v>181</v>
      </c>
      <c r="H2483" s="27" t="s">
        <v>64</v>
      </c>
      <c r="I2483" s="28">
        <v>10710400</v>
      </c>
      <c r="J2483" s="28">
        <v>0</v>
      </c>
      <c r="K2483" s="28">
        <v>10710400</v>
      </c>
      <c r="L2483" s="29">
        <v>2.2999999999999998</v>
      </c>
      <c r="M2483" s="29">
        <f>IFERROR(_xlfn.XLOOKUP($B2483,'Ownership Metrics'!$A:$A,'Ownership Metrics'!$B:$B),"")</f>
        <v>9.34</v>
      </c>
      <c r="N2483" s="28">
        <f>IFERROR(_xlfn.XLOOKUP($B2483,'Ownership Metrics'!$A:$A,'Ownership Metrics'!$C:$C),"")</f>
        <v>6038</v>
      </c>
      <c r="O2483" s="29">
        <f>IFERROR(_xlfn.XLOOKUP($B2483,'Ownership Metrics'!$A:$A,'Ownership Metrics'!$D:$D),"")</f>
        <v>76.81</v>
      </c>
      <c r="P2483" s="29">
        <f>IFERROR(_xlfn.XLOOKUP($B2483,'Ownership Metrics'!$A:$A,'Ownership Metrics'!$E:$E),"")</f>
        <v>90.66</v>
      </c>
      <c r="Q2483" s="30">
        <f>IFERROR(_xlfn.XLOOKUP($B2483,'Ownership Metrics'!$A:$A,'Ownership Metrics'!$F:$F),"")</f>
        <v>3</v>
      </c>
      <c r="R2483" s="30">
        <f>IFERROR(_xlfn.XLOOKUP($B2483,'Ownership Metrics'!$A:$A,'Ownership Metrics'!$G:$G),"")</f>
        <v>77</v>
      </c>
      <c r="S2483" s="27" t="str">
        <f>IFERROR(_xlfn.XLOOKUP($B2483,'Ownership Metrics'!$A:$A,'Ownership Metrics'!$H:$H),"")</f>
        <v>Mayoritas</v>
      </c>
      <c r="T2483" s="27" t="str">
        <f>IFERROR(_xlfn.XLOOKUP($B2483,'Ownership Metrics'!$A:$A,'Ownership Metrics'!$I:$I),"")</f>
        <v>Tinggi</v>
      </c>
      <c r="U2483" s="27">
        <f>IF(COUNTIFS($B$2:$B2483,$B2483,$D$2:$D2483,$D2483)=1,1,0)</f>
        <v>1</v>
      </c>
      <c r="V2483" s="27">
        <f t="shared" si="115"/>
        <v>2.2999999999999998</v>
      </c>
      <c r="W2483" s="27">
        <f t="shared" si="116"/>
        <v>3</v>
      </c>
      <c r="X2483" s="27">
        <f t="shared" si="114"/>
        <v>2.2999997516999997</v>
      </c>
    </row>
    <row r="2484" spans="1:24" x14ac:dyDescent="0.25">
      <c r="A2484" s="26">
        <v>46265</v>
      </c>
      <c r="B2484" s="27" t="s">
        <v>10473</v>
      </c>
      <c r="C2484" s="27" t="s">
        <v>2733</v>
      </c>
      <c r="D2484" s="27" t="s">
        <v>2734</v>
      </c>
      <c r="E2484" s="27" t="s">
        <v>22</v>
      </c>
      <c r="F2484" s="27" t="s">
        <v>32</v>
      </c>
      <c r="G2484" s="27"/>
      <c r="H2484" s="27" t="s">
        <v>33</v>
      </c>
      <c r="I2484" s="28">
        <v>116622055</v>
      </c>
      <c r="J2484" s="28">
        <v>5032280695</v>
      </c>
      <c r="K2484" s="28">
        <v>5148902750</v>
      </c>
      <c r="L2484" s="29">
        <v>92.5</v>
      </c>
      <c r="M2484" s="29">
        <f>IFERROR(_xlfn.XLOOKUP($B2484,'Ownership Metrics'!$A:$A,'Ownership Metrics'!$B:$B),"")</f>
        <v>7.5</v>
      </c>
      <c r="N2484" s="28">
        <f>IFERROR(_xlfn.XLOOKUP($B2484,'Ownership Metrics'!$A:$A,'Ownership Metrics'!$C:$C),"")</f>
        <v>8556</v>
      </c>
      <c r="O2484" s="29">
        <f>IFERROR(_xlfn.XLOOKUP($B2484,'Ownership Metrics'!$A:$A,'Ownership Metrics'!$D:$D),"")</f>
        <v>92.5</v>
      </c>
      <c r="P2484" s="29">
        <f>IFERROR(_xlfn.XLOOKUP($B2484,'Ownership Metrics'!$A:$A,'Ownership Metrics'!$E:$E),"")</f>
        <v>92.5</v>
      </c>
      <c r="Q2484" s="30">
        <f>IFERROR(_xlfn.XLOOKUP($B2484,'Ownership Metrics'!$A:$A,'Ownership Metrics'!$F:$F),"")</f>
        <v>1</v>
      </c>
      <c r="R2484" s="30">
        <f>IFERROR(_xlfn.XLOOKUP($B2484,'Ownership Metrics'!$A:$A,'Ownership Metrics'!$G:$G),"")</f>
        <v>91</v>
      </c>
      <c r="S2484" s="27" t="str">
        <f>IFERROR(_xlfn.XLOOKUP($B2484,'Ownership Metrics'!$A:$A,'Ownership Metrics'!$H:$H),"")</f>
        <v>Mayoritas</v>
      </c>
      <c r="T2484" s="27" t="str">
        <f>IFERROR(_xlfn.XLOOKUP($B2484,'Ownership Metrics'!$A:$A,'Ownership Metrics'!$I:$I),"")</f>
        <v>Tinggi</v>
      </c>
      <c r="U2484" s="27">
        <f>IF(COUNTIFS($B$2:$B2484,$B2484,$D$2:$D2484,$D2484)=1,1,0)</f>
        <v>1</v>
      </c>
      <c r="V2484" s="27">
        <f t="shared" si="115"/>
        <v>92.5</v>
      </c>
      <c r="W2484" s="27">
        <f t="shared" si="116"/>
        <v>1</v>
      </c>
      <c r="X2484" s="27">
        <f t="shared" si="114"/>
        <v>92.499999751600001</v>
      </c>
    </row>
    <row r="2485" spans="1:24" x14ac:dyDescent="0.25">
      <c r="A2485" s="26">
        <v>46265</v>
      </c>
      <c r="B2485" s="27" t="s">
        <v>10474</v>
      </c>
      <c r="C2485" s="27" t="s">
        <v>2736</v>
      </c>
      <c r="D2485" s="27" t="s">
        <v>2737</v>
      </c>
      <c r="E2485" s="27" t="s">
        <v>51</v>
      </c>
      <c r="F2485" s="27" t="s">
        <v>23</v>
      </c>
      <c r="G2485" s="27"/>
      <c r="H2485" s="27" t="s">
        <v>24</v>
      </c>
      <c r="I2485" s="28">
        <v>104915100</v>
      </c>
      <c r="J2485" s="28">
        <v>0</v>
      </c>
      <c r="K2485" s="28">
        <v>104915100</v>
      </c>
      <c r="L2485" s="29">
        <v>8.07</v>
      </c>
      <c r="M2485" s="29">
        <f>IFERROR(_xlfn.XLOOKUP($B2485,'Ownership Metrics'!$A:$A,'Ownership Metrics'!$B:$B),"")</f>
        <v>10.25</v>
      </c>
      <c r="N2485" s="28">
        <f>IFERROR(_xlfn.XLOOKUP($B2485,'Ownership Metrics'!$A:$A,'Ownership Metrics'!$C:$C),"")</f>
        <v>3232</v>
      </c>
      <c r="O2485" s="29">
        <f>IFERROR(_xlfn.XLOOKUP($B2485,'Ownership Metrics'!$A:$A,'Ownership Metrics'!$D:$D),"")</f>
        <v>55</v>
      </c>
      <c r="P2485" s="29">
        <f>IFERROR(_xlfn.XLOOKUP($B2485,'Ownership Metrics'!$A:$A,'Ownership Metrics'!$E:$E),"")</f>
        <v>71.73</v>
      </c>
      <c r="Q2485" s="30">
        <f>IFERROR(_xlfn.XLOOKUP($B2485,'Ownership Metrics'!$A:$A,'Ownership Metrics'!$F:$F),"")</f>
        <v>9</v>
      </c>
      <c r="R2485" s="30">
        <f>IFERROR(_xlfn.XLOOKUP($B2485,'Ownership Metrics'!$A:$A,'Ownership Metrics'!$G:$G),"")</f>
        <v>51</v>
      </c>
      <c r="S2485" s="27" t="str">
        <f>IFERROR(_xlfn.XLOOKUP($B2485,'Ownership Metrics'!$A:$A,'Ownership Metrics'!$H:$H),"")</f>
        <v>Mayoritas</v>
      </c>
      <c r="T2485" s="27" t="str">
        <f>IFERROR(_xlfn.XLOOKUP($B2485,'Ownership Metrics'!$A:$A,'Ownership Metrics'!$I:$I),"")</f>
        <v>Sedang</v>
      </c>
      <c r="U2485" s="27">
        <f>IF(COUNTIFS($B$2:$B2485,$B2485,$D$2:$D2485,$D2485)=1,1,0)</f>
        <v>1</v>
      </c>
      <c r="V2485" s="27">
        <f t="shared" si="115"/>
        <v>8.07</v>
      </c>
      <c r="W2485" s="27">
        <f t="shared" si="116"/>
        <v>3</v>
      </c>
      <c r="X2485" s="27">
        <f t="shared" si="114"/>
        <v>8.069999751500001</v>
      </c>
    </row>
    <row r="2486" spans="1:24" x14ac:dyDescent="0.25">
      <c r="A2486" s="26">
        <v>46265</v>
      </c>
      <c r="B2486" s="27" t="s">
        <v>10474</v>
      </c>
      <c r="C2486" s="27" t="s">
        <v>2736</v>
      </c>
      <c r="D2486" s="27" t="s">
        <v>2738</v>
      </c>
      <c r="E2486" s="27" t="s">
        <v>51</v>
      </c>
      <c r="F2486" s="27" t="s">
        <v>23</v>
      </c>
      <c r="G2486" s="27"/>
      <c r="H2486" s="27" t="s">
        <v>24</v>
      </c>
      <c r="I2486" s="28">
        <v>37678300</v>
      </c>
      <c r="J2486" s="28">
        <v>0</v>
      </c>
      <c r="K2486" s="28">
        <v>37678300</v>
      </c>
      <c r="L2486" s="29">
        <v>2.9</v>
      </c>
      <c r="M2486" s="29">
        <f>IFERROR(_xlfn.XLOOKUP($B2486,'Ownership Metrics'!$A:$A,'Ownership Metrics'!$B:$B),"")</f>
        <v>10.25</v>
      </c>
      <c r="N2486" s="28">
        <f>IFERROR(_xlfn.XLOOKUP($B2486,'Ownership Metrics'!$A:$A,'Ownership Metrics'!$C:$C),"")</f>
        <v>3232</v>
      </c>
      <c r="O2486" s="29">
        <f>IFERROR(_xlfn.XLOOKUP($B2486,'Ownership Metrics'!$A:$A,'Ownership Metrics'!$D:$D),"")</f>
        <v>55</v>
      </c>
      <c r="P2486" s="29">
        <f>IFERROR(_xlfn.XLOOKUP($B2486,'Ownership Metrics'!$A:$A,'Ownership Metrics'!$E:$E),"")</f>
        <v>71.73</v>
      </c>
      <c r="Q2486" s="30">
        <f>IFERROR(_xlfn.XLOOKUP($B2486,'Ownership Metrics'!$A:$A,'Ownership Metrics'!$F:$F),"")</f>
        <v>9</v>
      </c>
      <c r="R2486" s="30">
        <f>IFERROR(_xlfn.XLOOKUP($B2486,'Ownership Metrics'!$A:$A,'Ownership Metrics'!$G:$G),"")</f>
        <v>51</v>
      </c>
      <c r="S2486" s="27" t="str">
        <f>IFERROR(_xlfn.XLOOKUP($B2486,'Ownership Metrics'!$A:$A,'Ownership Metrics'!$H:$H),"")</f>
        <v>Mayoritas</v>
      </c>
      <c r="T2486" s="27" t="str">
        <f>IFERROR(_xlfn.XLOOKUP($B2486,'Ownership Metrics'!$A:$A,'Ownership Metrics'!$I:$I),"")</f>
        <v>Sedang</v>
      </c>
      <c r="U2486" s="27">
        <f>IF(COUNTIFS($B$2:$B2486,$B2486,$D$2:$D2486,$D2486)=1,1,0)</f>
        <v>1</v>
      </c>
      <c r="V2486" s="27">
        <f t="shared" si="115"/>
        <v>2.9</v>
      </c>
      <c r="W2486" s="27">
        <f t="shared" si="116"/>
        <v>7</v>
      </c>
      <c r="X2486" s="27">
        <f t="shared" si="114"/>
        <v>2.8999997513999998</v>
      </c>
    </row>
    <row r="2487" spans="1:24" x14ac:dyDescent="0.25">
      <c r="A2487" s="26">
        <v>46265</v>
      </c>
      <c r="B2487" s="27" t="s">
        <v>10474</v>
      </c>
      <c r="C2487" s="27" t="s">
        <v>2736</v>
      </c>
      <c r="D2487" s="27" t="s">
        <v>2739</v>
      </c>
      <c r="E2487" s="27" t="s">
        <v>26</v>
      </c>
      <c r="F2487" s="27" t="s">
        <v>32</v>
      </c>
      <c r="G2487" s="27"/>
      <c r="H2487" s="27" t="s">
        <v>128</v>
      </c>
      <c r="I2487" s="28">
        <v>715000000</v>
      </c>
      <c r="J2487" s="28">
        <v>0</v>
      </c>
      <c r="K2487" s="28">
        <v>715000000</v>
      </c>
      <c r="L2487" s="29">
        <v>55</v>
      </c>
      <c r="M2487" s="29">
        <f>IFERROR(_xlfn.XLOOKUP($B2487,'Ownership Metrics'!$A:$A,'Ownership Metrics'!$B:$B),"")</f>
        <v>10.25</v>
      </c>
      <c r="N2487" s="28">
        <f>IFERROR(_xlfn.XLOOKUP($B2487,'Ownership Metrics'!$A:$A,'Ownership Metrics'!$C:$C),"")</f>
        <v>3232</v>
      </c>
      <c r="O2487" s="29">
        <f>IFERROR(_xlfn.XLOOKUP($B2487,'Ownership Metrics'!$A:$A,'Ownership Metrics'!$D:$D),"")</f>
        <v>55</v>
      </c>
      <c r="P2487" s="29">
        <f>IFERROR(_xlfn.XLOOKUP($B2487,'Ownership Metrics'!$A:$A,'Ownership Metrics'!$E:$E),"")</f>
        <v>71.73</v>
      </c>
      <c r="Q2487" s="30">
        <f>IFERROR(_xlfn.XLOOKUP($B2487,'Ownership Metrics'!$A:$A,'Ownership Metrics'!$F:$F),"")</f>
        <v>9</v>
      </c>
      <c r="R2487" s="30">
        <f>IFERROR(_xlfn.XLOOKUP($B2487,'Ownership Metrics'!$A:$A,'Ownership Metrics'!$G:$G),"")</f>
        <v>51</v>
      </c>
      <c r="S2487" s="27" t="str">
        <f>IFERROR(_xlfn.XLOOKUP($B2487,'Ownership Metrics'!$A:$A,'Ownership Metrics'!$H:$H),"")</f>
        <v>Mayoritas</v>
      </c>
      <c r="T2487" s="27" t="str">
        <f>IFERROR(_xlfn.XLOOKUP($B2487,'Ownership Metrics'!$A:$A,'Ownership Metrics'!$I:$I),"")</f>
        <v>Sedang</v>
      </c>
      <c r="U2487" s="27">
        <f>IF(COUNTIFS($B$2:$B2487,$B2487,$D$2:$D2487,$D2487)=1,1,0)</f>
        <v>1</v>
      </c>
      <c r="V2487" s="27">
        <f t="shared" si="115"/>
        <v>55</v>
      </c>
      <c r="W2487" s="27">
        <f t="shared" si="116"/>
        <v>1</v>
      </c>
      <c r="X2487" s="27">
        <f t="shared" si="114"/>
        <v>54.999999751300003</v>
      </c>
    </row>
    <row r="2488" spans="1:24" x14ac:dyDescent="0.25">
      <c r="A2488" s="26">
        <v>46265</v>
      </c>
      <c r="B2488" s="27" t="s">
        <v>10474</v>
      </c>
      <c r="C2488" s="27" t="s">
        <v>2736</v>
      </c>
      <c r="D2488" s="27" t="s">
        <v>2740</v>
      </c>
      <c r="E2488" s="27" t="s">
        <v>35</v>
      </c>
      <c r="F2488" s="27" t="s">
        <v>23</v>
      </c>
      <c r="G2488" s="27" t="s">
        <v>36</v>
      </c>
      <c r="H2488" s="27" t="s">
        <v>24</v>
      </c>
      <c r="I2488" s="28">
        <v>50410000</v>
      </c>
      <c r="J2488" s="28">
        <v>0</v>
      </c>
      <c r="K2488" s="28">
        <v>50410000</v>
      </c>
      <c r="L2488" s="29">
        <v>3.88</v>
      </c>
      <c r="M2488" s="29">
        <f>IFERROR(_xlfn.XLOOKUP($B2488,'Ownership Metrics'!$A:$A,'Ownership Metrics'!$B:$B),"")</f>
        <v>10.25</v>
      </c>
      <c r="N2488" s="28">
        <f>IFERROR(_xlfn.XLOOKUP($B2488,'Ownership Metrics'!$A:$A,'Ownership Metrics'!$C:$C),"")</f>
        <v>3232</v>
      </c>
      <c r="O2488" s="29">
        <f>IFERROR(_xlfn.XLOOKUP($B2488,'Ownership Metrics'!$A:$A,'Ownership Metrics'!$D:$D),"")</f>
        <v>55</v>
      </c>
      <c r="P2488" s="29">
        <f>IFERROR(_xlfn.XLOOKUP($B2488,'Ownership Metrics'!$A:$A,'Ownership Metrics'!$E:$E),"")</f>
        <v>71.73</v>
      </c>
      <c r="Q2488" s="30">
        <f>IFERROR(_xlfn.XLOOKUP($B2488,'Ownership Metrics'!$A:$A,'Ownership Metrics'!$F:$F),"")</f>
        <v>9</v>
      </c>
      <c r="R2488" s="30">
        <f>IFERROR(_xlfn.XLOOKUP($B2488,'Ownership Metrics'!$A:$A,'Ownership Metrics'!$G:$G),"")</f>
        <v>51</v>
      </c>
      <c r="S2488" s="27" t="str">
        <f>IFERROR(_xlfn.XLOOKUP($B2488,'Ownership Metrics'!$A:$A,'Ownership Metrics'!$H:$H),"")</f>
        <v>Mayoritas</v>
      </c>
      <c r="T2488" s="27" t="str">
        <f>IFERROR(_xlfn.XLOOKUP($B2488,'Ownership Metrics'!$A:$A,'Ownership Metrics'!$I:$I),"")</f>
        <v>Sedang</v>
      </c>
      <c r="U2488" s="27">
        <f>IF(COUNTIFS($B$2:$B2488,$B2488,$D$2:$D2488,$D2488)=1,1,0)</f>
        <v>1</v>
      </c>
      <c r="V2488" s="27">
        <f t="shared" si="115"/>
        <v>3.88</v>
      </c>
      <c r="W2488" s="27">
        <f t="shared" si="116"/>
        <v>5</v>
      </c>
      <c r="X2488" s="27">
        <f t="shared" si="114"/>
        <v>3.8799997511999997</v>
      </c>
    </row>
    <row r="2489" spans="1:24" x14ac:dyDescent="0.25">
      <c r="A2489" s="26">
        <v>46265</v>
      </c>
      <c r="B2489" s="27" t="s">
        <v>10474</v>
      </c>
      <c r="C2489" s="27" t="s">
        <v>2736</v>
      </c>
      <c r="D2489" s="27" t="s">
        <v>2741</v>
      </c>
      <c r="E2489" s="27" t="s">
        <v>35</v>
      </c>
      <c r="F2489" s="27" t="s">
        <v>23</v>
      </c>
      <c r="G2489" s="27" t="s">
        <v>36</v>
      </c>
      <c r="H2489" s="27" t="s">
        <v>24</v>
      </c>
      <c r="I2489" s="28">
        <v>112550100</v>
      </c>
      <c r="J2489" s="28">
        <v>0</v>
      </c>
      <c r="K2489" s="28">
        <v>112550100</v>
      </c>
      <c r="L2489" s="29">
        <v>8.66</v>
      </c>
      <c r="M2489" s="29">
        <f>IFERROR(_xlfn.XLOOKUP($B2489,'Ownership Metrics'!$A:$A,'Ownership Metrics'!$B:$B),"")</f>
        <v>10.25</v>
      </c>
      <c r="N2489" s="28">
        <f>IFERROR(_xlfn.XLOOKUP($B2489,'Ownership Metrics'!$A:$A,'Ownership Metrics'!$C:$C),"")</f>
        <v>3232</v>
      </c>
      <c r="O2489" s="29">
        <f>IFERROR(_xlfn.XLOOKUP($B2489,'Ownership Metrics'!$A:$A,'Ownership Metrics'!$D:$D),"")</f>
        <v>55</v>
      </c>
      <c r="P2489" s="29">
        <f>IFERROR(_xlfn.XLOOKUP($B2489,'Ownership Metrics'!$A:$A,'Ownership Metrics'!$E:$E),"")</f>
        <v>71.73</v>
      </c>
      <c r="Q2489" s="30">
        <f>IFERROR(_xlfn.XLOOKUP($B2489,'Ownership Metrics'!$A:$A,'Ownership Metrics'!$F:$F),"")</f>
        <v>9</v>
      </c>
      <c r="R2489" s="30">
        <f>IFERROR(_xlfn.XLOOKUP($B2489,'Ownership Metrics'!$A:$A,'Ownership Metrics'!$G:$G),"")</f>
        <v>51</v>
      </c>
      <c r="S2489" s="27" t="str">
        <f>IFERROR(_xlfn.XLOOKUP($B2489,'Ownership Metrics'!$A:$A,'Ownership Metrics'!$H:$H),"")</f>
        <v>Mayoritas</v>
      </c>
      <c r="T2489" s="27" t="str">
        <f>IFERROR(_xlfn.XLOOKUP($B2489,'Ownership Metrics'!$A:$A,'Ownership Metrics'!$I:$I),"")</f>
        <v>Sedang</v>
      </c>
      <c r="U2489" s="27">
        <f>IF(COUNTIFS($B$2:$B2489,$B2489,$D$2:$D2489,$D2489)=1,1,0)</f>
        <v>1</v>
      </c>
      <c r="V2489" s="27">
        <f t="shared" si="115"/>
        <v>8.66</v>
      </c>
      <c r="W2489" s="27">
        <f t="shared" si="116"/>
        <v>2</v>
      </c>
      <c r="X2489" s="27">
        <f t="shared" si="114"/>
        <v>8.6599997511000009</v>
      </c>
    </row>
    <row r="2490" spans="1:24" x14ac:dyDescent="0.25">
      <c r="A2490" s="26">
        <v>46265</v>
      </c>
      <c r="B2490" s="27" t="s">
        <v>10474</v>
      </c>
      <c r="C2490" s="27" t="s">
        <v>2736</v>
      </c>
      <c r="D2490" s="27" t="s">
        <v>548</v>
      </c>
      <c r="E2490" s="27" t="s">
        <v>35</v>
      </c>
      <c r="F2490" s="27" t="s">
        <v>23</v>
      </c>
      <c r="G2490" s="27" t="s">
        <v>36</v>
      </c>
      <c r="H2490" s="27" t="s">
        <v>24</v>
      </c>
      <c r="I2490" s="28">
        <v>13365800</v>
      </c>
      <c r="J2490" s="28">
        <v>0</v>
      </c>
      <c r="K2490" s="28">
        <v>13365800</v>
      </c>
      <c r="L2490" s="29">
        <v>1.03</v>
      </c>
      <c r="M2490" s="29">
        <f>IFERROR(_xlfn.XLOOKUP($B2490,'Ownership Metrics'!$A:$A,'Ownership Metrics'!$B:$B),"")</f>
        <v>10.25</v>
      </c>
      <c r="N2490" s="28">
        <f>IFERROR(_xlfn.XLOOKUP($B2490,'Ownership Metrics'!$A:$A,'Ownership Metrics'!$C:$C),"")</f>
        <v>3232</v>
      </c>
      <c r="O2490" s="29">
        <f>IFERROR(_xlfn.XLOOKUP($B2490,'Ownership Metrics'!$A:$A,'Ownership Metrics'!$D:$D),"")</f>
        <v>55</v>
      </c>
      <c r="P2490" s="29">
        <f>IFERROR(_xlfn.XLOOKUP($B2490,'Ownership Metrics'!$A:$A,'Ownership Metrics'!$E:$E),"")</f>
        <v>71.73</v>
      </c>
      <c r="Q2490" s="30">
        <f>IFERROR(_xlfn.XLOOKUP($B2490,'Ownership Metrics'!$A:$A,'Ownership Metrics'!$F:$F),"")</f>
        <v>9</v>
      </c>
      <c r="R2490" s="30">
        <f>IFERROR(_xlfn.XLOOKUP($B2490,'Ownership Metrics'!$A:$A,'Ownership Metrics'!$G:$G),"")</f>
        <v>51</v>
      </c>
      <c r="S2490" s="27" t="str">
        <f>IFERROR(_xlfn.XLOOKUP($B2490,'Ownership Metrics'!$A:$A,'Ownership Metrics'!$H:$H),"")</f>
        <v>Mayoritas</v>
      </c>
      <c r="T2490" s="27" t="str">
        <f>IFERROR(_xlfn.XLOOKUP($B2490,'Ownership Metrics'!$A:$A,'Ownership Metrics'!$I:$I),"")</f>
        <v>Sedang</v>
      </c>
      <c r="U2490" s="27">
        <f>IF(COUNTIFS($B$2:$B2490,$B2490,$D$2:$D2490,$D2490)=1,1,0)</f>
        <v>1</v>
      </c>
      <c r="V2490" s="27">
        <f t="shared" si="115"/>
        <v>1.03</v>
      </c>
      <c r="W2490" s="27">
        <f t="shared" si="116"/>
        <v>9</v>
      </c>
      <c r="X2490" s="27">
        <f t="shared" si="114"/>
        <v>1.0299997510000001</v>
      </c>
    </row>
    <row r="2491" spans="1:24" x14ac:dyDescent="0.25">
      <c r="A2491" s="26">
        <v>46265</v>
      </c>
      <c r="B2491" s="27" t="s">
        <v>10474</v>
      </c>
      <c r="C2491" s="27" t="s">
        <v>2736</v>
      </c>
      <c r="D2491" s="27" t="s">
        <v>2742</v>
      </c>
      <c r="E2491" s="27" t="s">
        <v>35</v>
      </c>
      <c r="F2491" s="27" t="s">
        <v>23</v>
      </c>
      <c r="G2491" s="27" t="s">
        <v>36</v>
      </c>
      <c r="H2491" s="27" t="s">
        <v>24</v>
      </c>
      <c r="I2491" s="28">
        <v>67675300</v>
      </c>
      <c r="J2491" s="28">
        <v>0</v>
      </c>
      <c r="K2491" s="28">
        <v>67675300</v>
      </c>
      <c r="L2491" s="29">
        <v>5.21</v>
      </c>
      <c r="M2491" s="29">
        <f>IFERROR(_xlfn.XLOOKUP($B2491,'Ownership Metrics'!$A:$A,'Ownership Metrics'!$B:$B),"")</f>
        <v>10.25</v>
      </c>
      <c r="N2491" s="28">
        <f>IFERROR(_xlfn.XLOOKUP($B2491,'Ownership Metrics'!$A:$A,'Ownership Metrics'!$C:$C),"")</f>
        <v>3232</v>
      </c>
      <c r="O2491" s="29">
        <f>IFERROR(_xlfn.XLOOKUP($B2491,'Ownership Metrics'!$A:$A,'Ownership Metrics'!$D:$D),"")</f>
        <v>55</v>
      </c>
      <c r="P2491" s="29">
        <f>IFERROR(_xlfn.XLOOKUP($B2491,'Ownership Metrics'!$A:$A,'Ownership Metrics'!$E:$E),"")</f>
        <v>71.73</v>
      </c>
      <c r="Q2491" s="30">
        <f>IFERROR(_xlfn.XLOOKUP($B2491,'Ownership Metrics'!$A:$A,'Ownership Metrics'!$F:$F),"")</f>
        <v>9</v>
      </c>
      <c r="R2491" s="30">
        <f>IFERROR(_xlfn.XLOOKUP($B2491,'Ownership Metrics'!$A:$A,'Ownership Metrics'!$G:$G),"")</f>
        <v>51</v>
      </c>
      <c r="S2491" s="27" t="str">
        <f>IFERROR(_xlfn.XLOOKUP($B2491,'Ownership Metrics'!$A:$A,'Ownership Metrics'!$H:$H),"")</f>
        <v>Mayoritas</v>
      </c>
      <c r="T2491" s="27" t="str">
        <f>IFERROR(_xlfn.XLOOKUP($B2491,'Ownership Metrics'!$A:$A,'Ownership Metrics'!$I:$I),"")</f>
        <v>Sedang</v>
      </c>
      <c r="U2491" s="27">
        <f>IF(COUNTIFS($B$2:$B2491,$B2491,$D$2:$D2491,$D2491)=1,1,0)</f>
        <v>1</v>
      </c>
      <c r="V2491" s="27">
        <f t="shared" si="115"/>
        <v>5.21</v>
      </c>
      <c r="W2491" s="27">
        <f t="shared" si="116"/>
        <v>4</v>
      </c>
      <c r="X2491" s="27">
        <f t="shared" si="114"/>
        <v>5.2099997508999998</v>
      </c>
    </row>
    <row r="2492" spans="1:24" x14ac:dyDescent="0.25">
      <c r="A2492" s="26">
        <v>46265</v>
      </c>
      <c r="B2492" s="27" t="s">
        <v>10474</v>
      </c>
      <c r="C2492" s="27" t="s">
        <v>2736</v>
      </c>
      <c r="D2492" s="27" t="s">
        <v>2743</v>
      </c>
      <c r="E2492" s="27" t="s">
        <v>35</v>
      </c>
      <c r="F2492" s="27" t="s">
        <v>23</v>
      </c>
      <c r="G2492" s="27" t="s">
        <v>36</v>
      </c>
      <c r="H2492" s="27" t="s">
        <v>24</v>
      </c>
      <c r="I2492" s="28">
        <v>16502900</v>
      </c>
      <c r="J2492" s="28">
        <v>0</v>
      </c>
      <c r="K2492" s="28">
        <v>16502900</v>
      </c>
      <c r="L2492" s="29">
        <v>1.27</v>
      </c>
      <c r="M2492" s="29">
        <f>IFERROR(_xlfn.XLOOKUP($B2492,'Ownership Metrics'!$A:$A,'Ownership Metrics'!$B:$B),"")</f>
        <v>10.25</v>
      </c>
      <c r="N2492" s="28">
        <f>IFERROR(_xlfn.XLOOKUP($B2492,'Ownership Metrics'!$A:$A,'Ownership Metrics'!$C:$C),"")</f>
        <v>3232</v>
      </c>
      <c r="O2492" s="29">
        <f>IFERROR(_xlfn.XLOOKUP($B2492,'Ownership Metrics'!$A:$A,'Ownership Metrics'!$D:$D),"")</f>
        <v>55</v>
      </c>
      <c r="P2492" s="29">
        <f>IFERROR(_xlfn.XLOOKUP($B2492,'Ownership Metrics'!$A:$A,'Ownership Metrics'!$E:$E),"")</f>
        <v>71.73</v>
      </c>
      <c r="Q2492" s="30">
        <f>IFERROR(_xlfn.XLOOKUP($B2492,'Ownership Metrics'!$A:$A,'Ownership Metrics'!$F:$F),"")</f>
        <v>9</v>
      </c>
      <c r="R2492" s="30">
        <f>IFERROR(_xlfn.XLOOKUP($B2492,'Ownership Metrics'!$A:$A,'Ownership Metrics'!$G:$G),"")</f>
        <v>51</v>
      </c>
      <c r="S2492" s="27" t="str">
        <f>IFERROR(_xlfn.XLOOKUP($B2492,'Ownership Metrics'!$A:$A,'Ownership Metrics'!$H:$H),"")</f>
        <v>Mayoritas</v>
      </c>
      <c r="T2492" s="27" t="str">
        <f>IFERROR(_xlfn.XLOOKUP($B2492,'Ownership Metrics'!$A:$A,'Ownership Metrics'!$I:$I),"")</f>
        <v>Sedang</v>
      </c>
      <c r="U2492" s="27">
        <f>IF(COUNTIFS($B$2:$B2492,$B2492,$D$2:$D2492,$D2492)=1,1,0)</f>
        <v>1</v>
      </c>
      <c r="V2492" s="27">
        <f t="shared" si="115"/>
        <v>1.27</v>
      </c>
      <c r="W2492" s="27">
        <f t="shared" si="116"/>
        <v>8</v>
      </c>
      <c r="X2492" s="27">
        <f t="shared" si="114"/>
        <v>1.2699997508</v>
      </c>
    </row>
    <row r="2493" spans="1:24" x14ac:dyDescent="0.25">
      <c r="A2493" s="26">
        <v>46265</v>
      </c>
      <c r="B2493" s="27" t="s">
        <v>10474</v>
      </c>
      <c r="C2493" s="27" t="s">
        <v>2736</v>
      </c>
      <c r="D2493" s="27" t="s">
        <v>2744</v>
      </c>
      <c r="E2493" s="27" t="s">
        <v>67</v>
      </c>
      <c r="F2493" s="27" t="s">
        <v>32</v>
      </c>
      <c r="G2493" s="27"/>
      <c r="H2493" s="27" t="s">
        <v>128</v>
      </c>
      <c r="I2493" s="28">
        <v>48519300</v>
      </c>
      <c r="J2493" s="28">
        <v>0</v>
      </c>
      <c r="K2493" s="28">
        <v>48519300</v>
      </c>
      <c r="L2493" s="29">
        <v>3.73</v>
      </c>
      <c r="M2493" s="29">
        <f>IFERROR(_xlfn.XLOOKUP($B2493,'Ownership Metrics'!$A:$A,'Ownership Metrics'!$B:$B),"")</f>
        <v>10.25</v>
      </c>
      <c r="N2493" s="28">
        <f>IFERROR(_xlfn.XLOOKUP($B2493,'Ownership Metrics'!$A:$A,'Ownership Metrics'!$C:$C),"")</f>
        <v>3232</v>
      </c>
      <c r="O2493" s="29">
        <f>IFERROR(_xlfn.XLOOKUP($B2493,'Ownership Metrics'!$A:$A,'Ownership Metrics'!$D:$D),"")</f>
        <v>55</v>
      </c>
      <c r="P2493" s="29">
        <f>IFERROR(_xlfn.XLOOKUP($B2493,'Ownership Metrics'!$A:$A,'Ownership Metrics'!$E:$E),"")</f>
        <v>71.73</v>
      </c>
      <c r="Q2493" s="30">
        <f>IFERROR(_xlfn.XLOOKUP($B2493,'Ownership Metrics'!$A:$A,'Ownership Metrics'!$F:$F),"")</f>
        <v>9</v>
      </c>
      <c r="R2493" s="30">
        <f>IFERROR(_xlfn.XLOOKUP($B2493,'Ownership Metrics'!$A:$A,'Ownership Metrics'!$G:$G),"")</f>
        <v>51</v>
      </c>
      <c r="S2493" s="27" t="str">
        <f>IFERROR(_xlfn.XLOOKUP($B2493,'Ownership Metrics'!$A:$A,'Ownership Metrics'!$H:$H),"")</f>
        <v>Mayoritas</v>
      </c>
      <c r="T2493" s="27" t="str">
        <f>IFERROR(_xlfn.XLOOKUP($B2493,'Ownership Metrics'!$A:$A,'Ownership Metrics'!$I:$I),"")</f>
        <v>Sedang</v>
      </c>
      <c r="U2493" s="27">
        <f>IF(COUNTIFS($B$2:$B2493,$B2493,$D$2:$D2493,$D2493)=1,1,0)</f>
        <v>1</v>
      </c>
      <c r="V2493" s="27">
        <f t="shared" si="115"/>
        <v>3.73</v>
      </c>
      <c r="W2493" s="27">
        <f t="shared" si="116"/>
        <v>6</v>
      </c>
      <c r="X2493" s="27">
        <f t="shared" si="114"/>
        <v>3.7299997506999998</v>
      </c>
    </row>
    <row r="2494" spans="1:24" x14ac:dyDescent="0.25">
      <c r="A2494" s="26">
        <v>46265</v>
      </c>
      <c r="B2494" s="27" t="s">
        <v>10475</v>
      </c>
      <c r="C2494" s="27" t="s">
        <v>2746</v>
      </c>
      <c r="D2494" s="27" t="s">
        <v>2747</v>
      </c>
      <c r="E2494" s="27" t="s">
        <v>22</v>
      </c>
      <c r="F2494" s="27" t="s">
        <v>23</v>
      </c>
      <c r="G2494" s="27"/>
      <c r="H2494" s="27" t="s">
        <v>24</v>
      </c>
      <c r="I2494" s="28">
        <v>2985998000</v>
      </c>
      <c r="J2494" s="28">
        <v>0</v>
      </c>
      <c r="K2494" s="28">
        <v>2985998000</v>
      </c>
      <c r="L2494" s="29">
        <v>45</v>
      </c>
      <c r="M2494" s="29">
        <f>IFERROR(_xlfn.XLOOKUP($B2494,'Ownership Metrics'!$A:$A,'Ownership Metrics'!$B:$B),"")</f>
        <v>31.53</v>
      </c>
      <c r="N2494" s="28">
        <f>IFERROR(_xlfn.XLOOKUP($B2494,'Ownership Metrics'!$A:$A,'Ownership Metrics'!$C:$C),"")</f>
        <v>2102</v>
      </c>
      <c r="O2494" s="29">
        <f>IFERROR(_xlfn.XLOOKUP($B2494,'Ownership Metrics'!$A:$A,'Ownership Metrics'!$D:$D),"")</f>
        <v>45</v>
      </c>
      <c r="P2494" s="29">
        <f>IFERROR(_xlfn.XLOOKUP($B2494,'Ownership Metrics'!$A:$A,'Ownership Metrics'!$E:$E),"")</f>
        <v>54.1</v>
      </c>
      <c r="Q2494" s="30">
        <f>IFERROR(_xlfn.XLOOKUP($B2494,'Ownership Metrics'!$A:$A,'Ownership Metrics'!$F:$F),"")</f>
        <v>10</v>
      </c>
      <c r="R2494" s="30">
        <f>IFERROR(_xlfn.XLOOKUP($B2494,'Ownership Metrics'!$A:$A,'Ownership Metrics'!$G:$G),"")</f>
        <v>39</v>
      </c>
      <c r="S2494" s="27" t="str">
        <f>IFERROR(_xlfn.XLOOKUP($B2494,'Ownership Metrics'!$A:$A,'Ownership Metrics'!$H:$H),"")</f>
        <v>Moderat</v>
      </c>
      <c r="T2494" s="27" t="str">
        <f>IFERROR(_xlfn.XLOOKUP($B2494,'Ownership Metrics'!$A:$A,'Ownership Metrics'!$I:$I),"")</f>
        <v>Sedang</v>
      </c>
      <c r="U2494" s="27">
        <f>IF(COUNTIFS($B$2:$B2494,$B2494,$D$2:$D2494,$D2494)=1,1,0)</f>
        <v>1</v>
      </c>
      <c r="V2494" s="27">
        <f t="shared" si="115"/>
        <v>45</v>
      </c>
      <c r="W2494" s="27">
        <f t="shared" si="116"/>
        <v>1</v>
      </c>
      <c r="X2494" s="27">
        <f t="shared" si="114"/>
        <v>44.999999750599997</v>
      </c>
    </row>
    <row r="2495" spans="1:24" x14ac:dyDescent="0.25">
      <c r="A2495" s="26">
        <v>46265</v>
      </c>
      <c r="B2495" s="27" t="s">
        <v>10475</v>
      </c>
      <c r="C2495" s="27" t="s">
        <v>2746</v>
      </c>
      <c r="D2495" s="27" t="s">
        <v>2748</v>
      </c>
      <c r="E2495" s="27" t="s">
        <v>67</v>
      </c>
      <c r="F2495" s="27" t="s">
        <v>23</v>
      </c>
      <c r="G2495" s="27"/>
      <c r="H2495" s="27" t="s">
        <v>24</v>
      </c>
      <c r="I2495" s="28">
        <v>165890400</v>
      </c>
      <c r="J2495" s="28">
        <v>0</v>
      </c>
      <c r="K2495" s="28">
        <v>165890400</v>
      </c>
      <c r="L2495" s="29">
        <v>2.5</v>
      </c>
      <c r="M2495" s="29">
        <f>IFERROR(_xlfn.XLOOKUP($B2495,'Ownership Metrics'!$A:$A,'Ownership Metrics'!$B:$B),"")</f>
        <v>31.53</v>
      </c>
      <c r="N2495" s="28">
        <f>IFERROR(_xlfn.XLOOKUP($B2495,'Ownership Metrics'!$A:$A,'Ownership Metrics'!$C:$C),"")</f>
        <v>2102</v>
      </c>
      <c r="O2495" s="29">
        <f>IFERROR(_xlfn.XLOOKUP($B2495,'Ownership Metrics'!$A:$A,'Ownership Metrics'!$D:$D),"")</f>
        <v>45</v>
      </c>
      <c r="P2495" s="29">
        <f>IFERROR(_xlfn.XLOOKUP($B2495,'Ownership Metrics'!$A:$A,'Ownership Metrics'!$E:$E),"")</f>
        <v>54.1</v>
      </c>
      <c r="Q2495" s="30">
        <f>IFERROR(_xlfn.XLOOKUP($B2495,'Ownership Metrics'!$A:$A,'Ownership Metrics'!$F:$F),"")</f>
        <v>10</v>
      </c>
      <c r="R2495" s="30">
        <f>IFERROR(_xlfn.XLOOKUP($B2495,'Ownership Metrics'!$A:$A,'Ownership Metrics'!$G:$G),"")</f>
        <v>39</v>
      </c>
      <c r="S2495" s="27" t="str">
        <f>IFERROR(_xlfn.XLOOKUP($B2495,'Ownership Metrics'!$A:$A,'Ownership Metrics'!$H:$H),"")</f>
        <v>Moderat</v>
      </c>
      <c r="T2495" s="27" t="str">
        <f>IFERROR(_xlfn.XLOOKUP($B2495,'Ownership Metrics'!$A:$A,'Ownership Metrics'!$I:$I),"")</f>
        <v>Sedang</v>
      </c>
      <c r="U2495" s="27">
        <f>IF(COUNTIFS($B$2:$B2495,$B2495,$D$2:$D2495,$D2495)=1,1,0)</f>
        <v>1</v>
      </c>
      <c r="V2495" s="27">
        <f t="shared" si="115"/>
        <v>2.5</v>
      </c>
      <c r="W2495" s="27">
        <f t="shared" si="116"/>
        <v>6</v>
      </c>
      <c r="X2495" s="27">
        <f t="shared" si="114"/>
        <v>2.4999997504999998</v>
      </c>
    </row>
    <row r="2496" spans="1:24" x14ac:dyDescent="0.25">
      <c r="A2496" s="26">
        <v>46265</v>
      </c>
      <c r="B2496" s="27" t="s">
        <v>10475</v>
      </c>
      <c r="C2496" s="27" t="s">
        <v>2746</v>
      </c>
      <c r="D2496" s="27" t="s">
        <v>2749</v>
      </c>
      <c r="E2496" s="27" t="s">
        <v>22</v>
      </c>
      <c r="F2496" s="27" t="s">
        <v>23</v>
      </c>
      <c r="G2496" s="27"/>
      <c r="H2496" s="27" t="s">
        <v>24</v>
      </c>
      <c r="I2496" s="28">
        <v>208007300</v>
      </c>
      <c r="J2496" s="28">
        <v>0</v>
      </c>
      <c r="K2496" s="28">
        <v>208007300</v>
      </c>
      <c r="L2496" s="29">
        <v>3.13</v>
      </c>
      <c r="M2496" s="29">
        <f>IFERROR(_xlfn.XLOOKUP($B2496,'Ownership Metrics'!$A:$A,'Ownership Metrics'!$B:$B),"")</f>
        <v>31.53</v>
      </c>
      <c r="N2496" s="28">
        <f>IFERROR(_xlfn.XLOOKUP($B2496,'Ownership Metrics'!$A:$A,'Ownership Metrics'!$C:$C),"")</f>
        <v>2102</v>
      </c>
      <c r="O2496" s="29">
        <f>IFERROR(_xlfn.XLOOKUP($B2496,'Ownership Metrics'!$A:$A,'Ownership Metrics'!$D:$D),"")</f>
        <v>45</v>
      </c>
      <c r="P2496" s="29">
        <f>IFERROR(_xlfn.XLOOKUP($B2496,'Ownership Metrics'!$A:$A,'Ownership Metrics'!$E:$E),"")</f>
        <v>54.1</v>
      </c>
      <c r="Q2496" s="30">
        <f>IFERROR(_xlfn.XLOOKUP($B2496,'Ownership Metrics'!$A:$A,'Ownership Metrics'!$F:$F),"")</f>
        <v>10</v>
      </c>
      <c r="R2496" s="30">
        <f>IFERROR(_xlfn.XLOOKUP($B2496,'Ownership Metrics'!$A:$A,'Ownership Metrics'!$G:$G),"")</f>
        <v>39</v>
      </c>
      <c r="S2496" s="27" t="str">
        <f>IFERROR(_xlfn.XLOOKUP($B2496,'Ownership Metrics'!$A:$A,'Ownership Metrics'!$H:$H),"")</f>
        <v>Moderat</v>
      </c>
      <c r="T2496" s="27" t="str">
        <f>IFERROR(_xlfn.XLOOKUP($B2496,'Ownership Metrics'!$A:$A,'Ownership Metrics'!$I:$I),"")</f>
        <v>Sedang</v>
      </c>
      <c r="U2496" s="27">
        <f>IF(COUNTIFS($B$2:$B2496,$B2496,$D$2:$D2496,$D2496)=1,1,0)</f>
        <v>1</v>
      </c>
      <c r="V2496" s="27">
        <f t="shared" si="115"/>
        <v>3.13</v>
      </c>
      <c r="W2496" s="27">
        <f t="shared" si="116"/>
        <v>4</v>
      </c>
      <c r="X2496" s="27">
        <f t="shared" si="114"/>
        <v>3.1299997504000001</v>
      </c>
    </row>
    <row r="2497" spans="1:24" x14ac:dyDescent="0.25">
      <c r="A2497" s="26">
        <v>46265</v>
      </c>
      <c r="B2497" s="27" t="s">
        <v>10475</v>
      </c>
      <c r="C2497" s="27" t="s">
        <v>2746</v>
      </c>
      <c r="D2497" s="27" t="s">
        <v>2750</v>
      </c>
      <c r="E2497" s="27" t="s">
        <v>22</v>
      </c>
      <c r="F2497" s="27" t="s">
        <v>23</v>
      </c>
      <c r="G2497" s="27"/>
      <c r="H2497" s="27" t="s">
        <v>24</v>
      </c>
      <c r="I2497" s="28">
        <v>132566500</v>
      </c>
      <c r="J2497" s="28">
        <v>0</v>
      </c>
      <c r="K2497" s="28">
        <v>132566500</v>
      </c>
      <c r="L2497" s="29">
        <v>2</v>
      </c>
      <c r="M2497" s="29">
        <f>IFERROR(_xlfn.XLOOKUP($B2497,'Ownership Metrics'!$A:$A,'Ownership Metrics'!$B:$B),"")</f>
        <v>31.53</v>
      </c>
      <c r="N2497" s="28">
        <f>IFERROR(_xlfn.XLOOKUP($B2497,'Ownership Metrics'!$A:$A,'Ownership Metrics'!$C:$C),"")</f>
        <v>2102</v>
      </c>
      <c r="O2497" s="29">
        <f>IFERROR(_xlfn.XLOOKUP($B2497,'Ownership Metrics'!$A:$A,'Ownership Metrics'!$D:$D),"")</f>
        <v>45</v>
      </c>
      <c r="P2497" s="29">
        <f>IFERROR(_xlfn.XLOOKUP($B2497,'Ownership Metrics'!$A:$A,'Ownership Metrics'!$E:$E),"")</f>
        <v>54.1</v>
      </c>
      <c r="Q2497" s="30">
        <f>IFERROR(_xlfn.XLOOKUP($B2497,'Ownership Metrics'!$A:$A,'Ownership Metrics'!$F:$F),"")</f>
        <v>10</v>
      </c>
      <c r="R2497" s="30">
        <f>IFERROR(_xlfn.XLOOKUP($B2497,'Ownership Metrics'!$A:$A,'Ownership Metrics'!$G:$G),"")</f>
        <v>39</v>
      </c>
      <c r="S2497" s="27" t="str">
        <f>IFERROR(_xlfn.XLOOKUP($B2497,'Ownership Metrics'!$A:$A,'Ownership Metrics'!$H:$H),"")</f>
        <v>Moderat</v>
      </c>
      <c r="T2497" s="27" t="str">
        <f>IFERROR(_xlfn.XLOOKUP($B2497,'Ownership Metrics'!$A:$A,'Ownership Metrics'!$I:$I),"")</f>
        <v>Sedang</v>
      </c>
      <c r="U2497" s="27">
        <f>IF(COUNTIFS($B$2:$B2497,$B2497,$D$2:$D2497,$D2497)=1,1,0)</f>
        <v>1</v>
      </c>
      <c r="V2497" s="27">
        <f t="shared" si="115"/>
        <v>2</v>
      </c>
      <c r="W2497" s="27">
        <f t="shared" si="116"/>
        <v>7</v>
      </c>
      <c r="X2497" s="27">
        <f t="shared" si="114"/>
        <v>1.9999997503</v>
      </c>
    </row>
    <row r="2498" spans="1:24" x14ac:dyDescent="0.25">
      <c r="A2498" s="26">
        <v>46265</v>
      </c>
      <c r="B2498" s="27" t="s">
        <v>10475</v>
      </c>
      <c r="C2498" s="27" t="s">
        <v>2746</v>
      </c>
      <c r="D2498" s="27" t="s">
        <v>895</v>
      </c>
      <c r="E2498" s="27" t="s">
        <v>35</v>
      </c>
      <c r="F2498" s="27" t="s">
        <v>23</v>
      </c>
      <c r="G2498" s="27" t="s">
        <v>36</v>
      </c>
      <c r="H2498" s="27" t="s">
        <v>24</v>
      </c>
      <c r="I2498" s="28">
        <v>227665000</v>
      </c>
      <c r="J2498" s="28">
        <v>0</v>
      </c>
      <c r="K2498" s="28">
        <v>227665000</v>
      </c>
      <c r="L2498" s="29">
        <v>3.43</v>
      </c>
      <c r="M2498" s="29">
        <f>IFERROR(_xlfn.XLOOKUP($B2498,'Ownership Metrics'!$A:$A,'Ownership Metrics'!$B:$B),"")</f>
        <v>31.53</v>
      </c>
      <c r="N2498" s="28">
        <f>IFERROR(_xlfn.XLOOKUP($B2498,'Ownership Metrics'!$A:$A,'Ownership Metrics'!$C:$C),"")</f>
        <v>2102</v>
      </c>
      <c r="O2498" s="29">
        <f>IFERROR(_xlfn.XLOOKUP($B2498,'Ownership Metrics'!$A:$A,'Ownership Metrics'!$D:$D),"")</f>
        <v>45</v>
      </c>
      <c r="P2498" s="29">
        <f>IFERROR(_xlfn.XLOOKUP($B2498,'Ownership Metrics'!$A:$A,'Ownership Metrics'!$E:$E),"")</f>
        <v>54.1</v>
      </c>
      <c r="Q2498" s="30">
        <f>IFERROR(_xlfn.XLOOKUP($B2498,'Ownership Metrics'!$A:$A,'Ownership Metrics'!$F:$F),"")</f>
        <v>10</v>
      </c>
      <c r="R2498" s="30">
        <f>IFERROR(_xlfn.XLOOKUP($B2498,'Ownership Metrics'!$A:$A,'Ownership Metrics'!$G:$G),"")</f>
        <v>39</v>
      </c>
      <c r="S2498" s="27" t="str">
        <f>IFERROR(_xlfn.XLOOKUP($B2498,'Ownership Metrics'!$A:$A,'Ownership Metrics'!$H:$H),"")</f>
        <v>Moderat</v>
      </c>
      <c r="T2498" s="27" t="str">
        <f>IFERROR(_xlfn.XLOOKUP($B2498,'Ownership Metrics'!$A:$A,'Ownership Metrics'!$I:$I),"")</f>
        <v>Sedang</v>
      </c>
      <c r="U2498" s="27">
        <f>IF(COUNTIFS($B$2:$B2498,$B2498,$D$2:$D2498,$D2498)=1,1,0)</f>
        <v>1</v>
      </c>
      <c r="V2498" s="27">
        <f t="shared" si="115"/>
        <v>3.43</v>
      </c>
      <c r="W2498" s="27">
        <f t="shared" si="116"/>
        <v>3</v>
      </c>
      <c r="X2498" s="27">
        <f t="shared" ref="X2498:X2561" si="117">$V2498-(ROW()*0.0000000001)</f>
        <v>3.4299997502000004</v>
      </c>
    </row>
    <row r="2499" spans="1:24" x14ac:dyDescent="0.25">
      <c r="A2499" s="26">
        <v>46265</v>
      </c>
      <c r="B2499" s="27" t="s">
        <v>10475</v>
      </c>
      <c r="C2499" s="27" t="s">
        <v>2746</v>
      </c>
      <c r="D2499" s="27" t="s">
        <v>2751</v>
      </c>
      <c r="E2499" s="27" t="s">
        <v>35</v>
      </c>
      <c r="F2499" s="27" t="s">
        <v>23</v>
      </c>
      <c r="G2499" s="27" t="s">
        <v>36</v>
      </c>
      <c r="H2499" s="27" t="s">
        <v>24</v>
      </c>
      <c r="I2499" s="28">
        <v>79626500</v>
      </c>
      <c r="J2499" s="28">
        <v>0</v>
      </c>
      <c r="K2499" s="28">
        <v>79626500</v>
      </c>
      <c r="L2499" s="29">
        <v>1.2</v>
      </c>
      <c r="M2499" s="29">
        <f>IFERROR(_xlfn.XLOOKUP($B2499,'Ownership Metrics'!$A:$A,'Ownership Metrics'!$B:$B),"")</f>
        <v>31.53</v>
      </c>
      <c r="N2499" s="28">
        <f>IFERROR(_xlfn.XLOOKUP($B2499,'Ownership Metrics'!$A:$A,'Ownership Metrics'!$C:$C),"")</f>
        <v>2102</v>
      </c>
      <c r="O2499" s="29">
        <f>IFERROR(_xlfn.XLOOKUP($B2499,'Ownership Metrics'!$A:$A,'Ownership Metrics'!$D:$D),"")</f>
        <v>45</v>
      </c>
      <c r="P2499" s="29">
        <f>IFERROR(_xlfn.XLOOKUP($B2499,'Ownership Metrics'!$A:$A,'Ownership Metrics'!$E:$E),"")</f>
        <v>54.1</v>
      </c>
      <c r="Q2499" s="30">
        <f>IFERROR(_xlfn.XLOOKUP($B2499,'Ownership Metrics'!$A:$A,'Ownership Metrics'!$F:$F),"")</f>
        <v>10</v>
      </c>
      <c r="R2499" s="30">
        <f>IFERROR(_xlfn.XLOOKUP($B2499,'Ownership Metrics'!$A:$A,'Ownership Metrics'!$G:$G),"")</f>
        <v>39</v>
      </c>
      <c r="S2499" s="27" t="str">
        <f>IFERROR(_xlfn.XLOOKUP($B2499,'Ownership Metrics'!$A:$A,'Ownership Metrics'!$H:$H),"")</f>
        <v>Moderat</v>
      </c>
      <c r="T2499" s="27" t="str">
        <f>IFERROR(_xlfn.XLOOKUP($B2499,'Ownership Metrics'!$A:$A,'Ownership Metrics'!$I:$I),"")</f>
        <v>Sedang</v>
      </c>
      <c r="U2499" s="27">
        <f>IF(COUNTIFS($B$2:$B2499,$B2499,$D$2:$D2499,$D2499)=1,1,0)</f>
        <v>1</v>
      </c>
      <c r="V2499" s="27">
        <f t="shared" ref="V2499:V2562" si="118">SUMIFS($L$2:$L$10000,$B$2:$B$10000,$B2499,$D$2:$D$10000,$D2499)</f>
        <v>1.2</v>
      </c>
      <c r="W2499" s="27">
        <f t="shared" ref="W2499:W2562" si="119">COUNTIFS($B$2:$B$10000,$B2499,$U$2:$U$10000,1,$X$2:$X$10000,"&gt;"&amp;$X2499)+1</f>
        <v>9</v>
      </c>
      <c r="X2499" s="27">
        <f t="shared" si="117"/>
        <v>1.1999997500999999</v>
      </c>
    </row>
    <row r="2500" spans="1:24" x14ac:dyDescent="0.25">
      <c r="A2500" s="26">
        <v>46265</v>
      </c>
      <c r="B2500" s="27" t="s">
        <v>10475</v>
      </c>
      <c r="C2500" s="27" t="s">
        <v>2746</v>
      </c>
      <c r="D2500" s="27" t="s">
        <v>2752</v>
      </c>
      <c r="E2500" s="27" t="s">
        <v>35</v>
      </c>
      <c r="F2500" s="27" t="s">
        <v>23</v>
      </c>
      <c r="G2500" s="27" t="s">
        <v>36</v>
      </c>
      <c r="H2500" s="27" t="s">
        <v>24</v>
      </c>
      <c r="I2500" s="28">
        <v>126908500</v>
      </c>
      <c r="J2500" s="28">
        <v>0</v>
      </c>
      <c r="K2500" s="28">
        <v>126908500</v>
      </c>
      <c r="L2500" s="29">
        <v>1.91</v>
      </c>
      <c r="M2500" s="29">
        <f>IFERROR(_xlfn.XLOOKUP($B2500,'Ownership Metrics'!$A:$A,'Ownership Metrics'!$B:$B),"")</f>
        <v>31.53</v>
      </c>
      <c r="N2500" s="28">
        <f>IFERROR(_xlfn.XLOOKUP($B2500,'Ownership Metrics'!$A:$A,'Ownership Metrics'!$C:$C),"")</f>
        <v>2102</v>
      </c>
      <c r="O2500" s="29">
        <f>IFERROR(_xlfn.XLOOKUP($B2500,'Ownership Metrics'!$A:$A,'Ownership Metrics'!$D:$D),"")</f>
        <v>45</v>
      </c>
      <c r="P2500" s="29">
        <f>IFERROR(_xlfn.XLOOKUP($B2500,'Ownership Metrics'!$A:$A,'Ownership Metrics'!$E:$E),"")</f>
        <v>54.1</v>
      </c>
      <c r="Q2500" s="30">
        <f>IFERROR(_xlfn.XLOOKUP($B2500,'Ownership Metrics'!$A:$A,'Ownership Metrics'!$F:$F),"")</f>
        <v>10</v>
      </c>
      <c r="R2500" s="30">
        <f>IFERROR(_xlfn.XLOOKUP($B2500,'Ownership Metrics'!$A:$A,'Ownership Metrics'!$G:$G),"")</f>
        <v>39</v>
      </c>
      <c r="S2500" s="27" t="str">
        <f>IFERROR(_xlfn.XLOOKUP($B2500,'Ownership Metrics'!$A:$A,'Ownership Metrics'!$H:$H),"")</f>
        <v>Moderat</v>
      </c>
      <c r="T2500" s="27" t="str">
        <f>IFERROR(_xlfn.XLOOKUP($B2500,'Ownership Metrics'!$A:$A,'Ownership Metrics'!$I:$I),"")</f>
        <v>Sedang</v>
      </c>
      <c r="U2500" s="27">
        <f>IF(COUNTIFS($B$2:$B2500,$B2500,$D$2:$D2500,$D2500)=1,1,0)</f>
        <v>1</v>
      </c>
      <c r="V2500" s="27">
        <f t="shared" si="118"/>
        <v>1.91</v>
      </c>
      <c r="W2500" s="27">
        <f t="shared" si="119"/>
        <v>8</v>
      </c>
      <c r="X2500" s="27">
        <f t="shared" si="117"/>
        <v>1.9099997499999999</v>
      </c>
    </row>
    <row r="2501" spans="1:24" x14ac:dyDescent="0.25">
      <c r="A2501" s="26">
        <v>46265</v>
      </c>
      <c r="B2501" s="27" t="s">
        <v>10475</v>
      </c>
      <c r="C2501" s="27" t="s">
        <v>2746</v>
      </c>
      <c r="D2501" s="27" t="s">
        <v>2753</v>
      </c>
      <c r="E2501" s="27" t="s">
        <v>35</v>
      </c>
      <c r="F2501" s="27" t="s">
        <v>23</v>
      </c>
      <c r="G2501" s="27" t="s">
        <v>36</v>
      </c>
      <c r="H2501" s="27" t="s">
        <v>24</v>
      </c>
      <c r="I2501" s="28">
        <v>376290100</v>
      </c>
      <c r="J2501" s="28">
        <v>0</v>
      </c>
      <c r="K2501" s="28">
        <v>376290100</v>
      </c>
      <c r="L2501" s="29">
        <v>5.67</v>
      </c>
      <c r="M2501" s="29">
        <f>IFERROR(_xlfn.XLOOKUP($B2501,'Ownership Metrics'!$A:$A,'Ownership Metrics'!$B:$B),"")</f>
        <v>31.53</v>
      </c>
      <c r="N2501" s="28">
        <f>IFERROR(_xlfn.XLOOKUP($B2501,'Ownership Metrics'!$A:$A,'Ownership Metrics'!$C:$C),"")</f>
        <v>2102</v>
      </c>
      <c r="O2501" s="29">
        <f>IFERROR(_xlfn.XLOOKUP($B2501,'Ownership Metrics'!$A:$A,'Ownership Metrics'!$D:$D),"")</f>
        <v>45</v>
      </c>
      <c r="P2501" s="29">
        <f>IFERROR(_xlfn.XLOOKUP($B2501,'Ownership Metrics'!$A:$A,'Ownership Metrics'!$E:$E),"")</f>
        <v>54.1</v>
      </c>
      <c r="Q2501" s="30">
        <f>IFERROR(_xlfn.XLOOKUP($B2501,'Ownership Metrics'!$A:$A,'Ownership Metrics'!$F:$F),"")</f>
        <v>10</v>
      </c>
      <c r="R2501" s="30">
        <f>IFERROR(_xlfn.XLOOKUP($B2501,'Ownership Metrics'!$A:$A,'Ownership Metrics'!$G:$G),"")</f>
        <v>39</v>
      </c>
      <c r="S2501" s="27" t="str">
        <f>IFERROR(_xlfn.XLOOKUP($B2501,'Ownership Metrics'!$A:$A,'Ownership Metrics'!$H:$H),"")</f>
        <v>Moderat</v>
      </c>
      <c r="T2501" s="27" t="str">
        <f>IFERROR(_xlfn.XLOOKUP($B2501,'Ownership Metrics'!$A:$A,'Ownership Metrics'!$I:$I),"")</f>
        <v>Sedang</v>
      </c>
      <c r="U2501" s="27">
        <f>IF(COUNTIFS($B$2:$B2501,$B2501,$D$2:$D2501,$D2501)=1,1,0)</f>
        <v>1</v>
      </c>
      <c r="V2501" s="27">
        <f t="shared" si="118"/>
        <v>5.67</v>
      </c>
      <c r="W2501" s="27">
        <f t="shared" si="119"/>
        <v>2</v>
      </c>
      <c r="X2501" s="27">
        <f t="shared" si="117"/>
        <v>5.6699997498999997</v>
      </c>
    </row>
    <row r="2502" spans="1:24" x14ac:dyDescent="0.25">
      <c r="A2502" s="26">
        <v>46265</v>
      </c>
      <c r="B2502" s="27" t="s">
        <v>10475</v>
      </c>
      <c r="C2502" s="27" t="s">
        <v>2746</v>
      </c>
      <c r="D2502" s="27" t="s">
        <v>2754</v>
      </c>
      <c r="E2502" s="27" t="s">
        <v>35</v>
      </c>
      <c r="F2502" s="27" t="s">
        <v>23</v>
      </c>
      <c r="G2502" s="27" t="s">
        <v>36</v>
      </c>
      <c r="H2502" s="27" t="s">
        <v>24</v>
      </c>
      <c r="I2502" s="28">
        <v>68435900</v>
      </c>
      <c r="J2502" s="28">
        <v>0</v>
      </c>
      <c r="K2502" s="28">
        <v>68435900</v>
      </c>
      <c r="L2502" s="29">
        <v>1.03</v>
      </c>
      <c r="M2502" s="29">
        <f>IFERROR(_xlfn.XLOOKUP($B2502,'Ownership Metrics'!$A:$A,'Ownership Metrics'!$B:$B),"")</f>
        <v>31.53</v>
      </c>
      <c r="N2502" s="28">
        <f>IFERROR(_xlfn.XLOOKUP($B2502,'Ownership Metrics'!$A:$A,'Ownership Metrics'!$C:$C),"")</f>
        <v>2102</v>
      </c>
      <c r="O2502" s="29">
        <f>IFERROR(_xlfn.XLOOKUP($B2502,'Ownership Metrics'!$A:$A,'Ownership Metrics'!$D:$D),"")</f>
        <v>45</v>
      </c>
      <c r="P2502" s="29">
        <f>IFERROR(_xlfn.XLOOKUP($B2502,'Ownership Metrics'!$A:$A,'Ownership Metrics'!$E:$E),"")</f>
        <v>54.1</v>
      </c>
      <c r="Q2502" s="30">
        <f>IFERROR(_xlfn.XLOOKUP($B2502,'Ownership Metrics'!$A:$A,'Ownership Metrics'!$F:$F),"")</f>
        <v>10</v>
      </c>
      <c r="R2502" s="30">
        <f>IFERROR(_xlfn.XLOOKUP($B2502,'Ownership Metrics'!$A:$A,'Ownership Metrics'!$G:$G),"")</f>
        <v>39</v>
      </c>
      <c r="S2502" s="27" t="str">
        <f>IFERROR(_xlfn.XLOOKUP($B2502,'Ownership Metrics'!$A:$A,'Ownership Metrics'!$H:$H),"")</f>
        <v>Moderat</v>
      </c>
      <c r="T2502" s="27" t="str">
        <f>IFERROR(_xlfn.XLOOKUP($B2502,'Ownership Metrics'!$A:$A,'Ownership Metrics'!$I:$I),"")</f>
        <v>Sedang</v>
      </c>
      <c r="U2502" s="27">
        <f>IF(COUNTIFS($B$2:$B2502,$B2502,$D$2:$D2502,$D2502)=1,1,0)</f>
        <v>1</v>
      </c>
      <c r="V2502" s="27">
        <f t="shared" si="118"/>
        <v>1.03</v>
      </c>
      <c r="W2502" s="27">
        <f t="shared" si="119"/>
        <v>10</v>
      </c>
      <c r="X2502" s="27">
        <f t="shared" si="117"/>
        <v>1.0299997498</v>
      </c>
    </row>
    <row r="2503" spans="1:24" x14ac:dyDescent="0.25">
      <c r="A2503" s="26">
        <v>46265</v>
      </c>
      <c r="B2503" s="27" t="s">
        <v>10475</v>
      </c>
      <c r="C2503" s="27" t="s">
        <v>2746</v>
      </c>
      <c r="D2503" s="27" t="s">
        <v>2755</v>
      </c>
      <c r="E2503" s="27" t="s">
        <v>35</v>
      </c>
      <c r="F2503" s="27" t="s">
        <v>23</v>
      </c>
      <c r="G2503" s="27" t="s">
        <v>36</v>
      </c>
      <c r="H2503" s="27" t="s">
        <v>24</v>
      </c>
      <c r="I2503" s="28">
        <v>172825300</v>
      </c>
      <c r="J2503" s="28">
        <v>0</v>
      </c>
      <c r="K2503" s="28">
        <v>172825300</v>
      </c>
      <c r="L2503" s="29">
        <v>2.6</v>
      </c>
      <c r="M2503" s="29">
        <f>IFERROR(_xlfn.XLOOKUP($B2503,'Ownership Metrics'!$A:$A,'Ownership Metrics'!$B:$B),"")</f>
        <v>31.53</v>
      </c>
      <c r="N2503" s="28">
        <f>IFERROR(_xlfn.XLOOKUP($B2503,'Ownership Metrics'!$A:$A,'Ownership Metrics'!$C:$C),"")</f>
        <v>2102</v>
      </c>
      <c r="O2503" s="29">
        <f>IFERROR(_xlfn.XLOOKUP($B2503,'Ownership Metrics'!$A:$A,'Ownership Metrics'!$D:$D),"")</f>
        <v>45</v>
      </c>
      <c r="P2503" s="29">
        <f>IFERROR(_xlfn.XLOOKUP($B2503,'Ownership Metrics'!$A:$A,'Ownership Metrics'!$E:$E),"")</f>
        <v>54.1</v>
      </c>
      <c r="Q2503" s="30">
        <f>IFERROR(_xlfn.XLOOKUP($B2503,'Ownership Metrics'!$A:$A,'Ownership Metrics'!$F:$F),"")</f>
        <v>10</v>
      </c>
      <c r="R2503" s="30">
        <f>IFERROR(_xlfn.XLOOKUP($B2503,'Ownership Metrics'!$A:$A,'Ownership Metrics'!$G:$G),"")</f>
        <v>39</v>
      </c>
      <c r="S2503" s="27" t="str">
        <f>IFERROR(_xlfn.XLOOKUP($B2503,'Ownership Metrics'!$A:$A,'Ownership Metrics'!$H:$H),"")</f>
        <v>Moderat</v>
      </c>
      <c r="T2503" s="27" t="str">
        <f>IFERROR(_xlfn.XLOOKUP($B2503,'Ownership Metrics'!$A:$A,'Ownership Metrics'!$I:$I),"")</f>
        <v>Sedang</v>
      </c>
      <c r="U2503" s="27">
        <f>IF(COUNTIFS($B$2:$B2503,$B2503,$D$2:$D2503,$D2503)=1,1,0)</f>
        <v>1</v>
      </c>
      <c r="V2503" s="27">
        <f t="shared" si="118"/>
        <v>2.6</v>
      </c>
      <c r="W2503" s="27">
        <f t="shared" si="119"/>
        <v>5</v>
      </c>
      <c r="X2503" s="27">
        <f t="shared" si="117"/>
        <v>2.5999997497000003</v>
      </c>
    </row>
    <row r="2504" spans="1:24" x14ac:dyDescent="0.25">
      <c r="A2504" s="26">
        <v>46265</v>
      </c>
      <c r="B2504" s="27" t="s">
        <v>10476</v>
      </c>
      <c r="C2504" s="27" t="s">
        <v>2757</v>
      </c>
      <c r="D2504" s="27" t="s">
        <v>2758</v>
      </c>
      <c r="E2504" s="27" t="s">
        <v>22</v>
      </c>
      <c r="F2504" s="27" t="s">
        <v>23</v>
      </c>
      <c r="G2504" s="27"/>
      <c r="H2504" s="27" t="s">
        <v>24</v>
      </c>
      <c r="I2504" s="28">
        <v>1140033300</v>
      </c>
      <c r="J2504" s="28">
        <v>0</v>
      </c>
      <c r="K2504" s="28">
        <v>1140033300</v>
      </c>
      <c r="L2504" s="29">
        <v>58.08</v>
      </c>
      <c r="M2504" s="29">
        <f>IFERROR(_xlfn.XLOOKUP($B2504,'Ownership Metrics'!$A:$A,'Ownership Metrics'!$B:$B),"")</f>
        <v>18.12</v>
      </c>
      <c r="N2504" s="28">
        <f>IFERROR(_xlfn.XLOOKUP($B2504,'Ownership Metrics'!$A:$A,'Ownership Metrics'!$C:$C),"")</f>
        <v>3940</v>
      </c>
      <c r="O2504" s="29">
        <f>IFERROR(_xlfn.XLOOKUP($B2504,'Ownership Metrics'!$A:$A,'Ownership Metrics'!$D:$D),"")</f>
        <v>58.08</v>
      </c>
      <c r="P2504" s="29">
        <f>IFERROR(_xlfn.XLOOKUP($B2504,'Ownership Metrics'!$A:$A,'Ownership Metrics'!$E:$E),"")</f>
        <v>81.88</v>
      </c>
      <c r="Q2504" s="30">
        <f>IFERROR(_xlfn.XLOOKUP($B2504,'Ownership Metrics'!$A:$A,'Ownership Metrics'!$F:$F),"")</f>
        <v>2</v>
      </c>
      <c r="R2504" s="30">
        <f>IFERROR(_xlfn.XLOOKUP($B2504,'Ownership Metrics'!$A:$A,'Ownership Metrics'!$G:$G),"")</f>
        <v>65</v>
      </c>
      <c r="S2504" s="27" t="str">
        <f>IFERROR(_xlfn.XLOOKUP($B2504,'Ownership Metrics'!$A:$A,'Ownership Metrics'!$H:$H),"")</f>
        <v>Mayoritas</v>
      </c>
      <c r="T2504" s="27" t="str">
        <f>IFERROR(_xlfn.XLOOKUP($B2504,'Ownership Metrics'!$A:$A,'Ownership Metrics'!$I:$I),"")</f>
        <v>Tinggi</v>
      </c>
      <c r="U2504" s="27">
        <f>IF(COUNTIFS($B$2:$B2504,$B2504,$D$2:$D2504,$D2504)=1,1,0)</f>
        <v>1</v>
      </c>
      <c r="V2504" s="27">
        <f t="shared" si="118"/>
        <v>58.08</v>
      </c>
      <c r="W2504" s="27">
        <f t="shared" si="119"/>
        <v>1</v>
      </c>
      <c r="X2504" s="27">
        <f t="shared" si="117"/>
        <v>58.079999749599999</v>
      </c>
    </row>
    <row r="2505" spans="1:24" x14ac:dyDescent="0.25">
      <c r="A2505" s="26">
        <v>46265</v>
      </c>
      <c r="B2505" s="27" t="s">
        <v>10476</v>
      </c>
      <c r="C2505" s="27" t="s">
        <v>2757</v>
      </c>
      <c r="D2505" s="27" t="s">
        <v>2759</v>
      </c>
      <c r="E2505" s="27" t="s">
        <v>22</v>
      </c>
      <c r="F2505" s="27" t="s">
        <v>32</v>
      </c>
      <c r="G2505" s="27"/>
      <c r="H2505" s="27" t="s">
        <v>64</v>
      </c>
      <c r="I2505" s="28">
        <v>467265100</v>
      </c>
      <c r="J2505" s="28">
        <v>0</v>
      </c>
      <c r="K2505" s="28">
        <v>467265100</v>
      </c>
      <c r="L2505" s="29">
        <v>23.8</v>
      </c>
      <c r="M2505" s="29">
        <f>IFERROR(_xlfn.XLOOKUP($B2505,'Ownership Metrics'!$A:$A,'Ownership Metrics'!$B:$B),"")</f>
        <v>18.12</v>
      </c>
      <c r="N2505" s="28">
        <f>IFERROR(_xlfn.XLOOKUP($B2505,'Ownership Metrics'!$A:$A,'Ownership Metrics'!$C:$C),"")</f>
        <v>3940</v>
      </c>
      <c r="O2505" s="29">
        <f>IFERROR(_xlfn.XLOOKUP($B2505,'Ownership Metrics'!$A:$A,'Ownership Metrics'!$D:$D),"")</f>
        <v>58.08</v>
      </c>
      <c r="P2505" s="29">
        <f>IFERROR(_xlfn.XLOOKUP($B2505,'Ownership Metrics'!$A:$A,'Ownership Metrics'!$E:$E),"")</f>
        <v>81.88</v>
      </c>
      <c r="Q2505" s="30">
        <f>IFERROR(_xlfn.XLOOKUP($B2505,'Ownership Metrics'!$A:$A,'Ownership Metrics'!$F:$F),"")</f>
        <v>2</v>
      </c>
      <c r="R2505" s="30">
        <f>IFERROR(_xlfn.XLOOKUP($B2505,'Ownership Metrics'!$A:$A,'Ownership Metrics'!$G:$G),"")</f>
        <v>65</v>
      </c>
      <c r="S2505" s="27" t="str">
        <f>IFERROR(_xlfn.XLOOKUP($B2505,'Ownership Metrics'!$A:$A,'Ownership Metrics'!$H:$H),"")</f>
        <v>Mayoritas</v>
      </c>
      <c r="T2505" s="27" t="str">
        <f>IFERROR(_xlfn.XLOOKUP($B2505,'Ownership Metrics'!$A:$A,'Ownership Metrics'!$I:$I),"")</f>
        <v>Tinggi</v>
      </c>
      <c r="U2505" s="27">
        <f>IF(COUNTIFS($B$2:$B2505,$B2505,$D$2:$D2505,$D2505)=1,1,0)</f>
        <v>1</v>
      </c>
      <c r="V2505" s="27">
        <f t="shared" si="118"/>
        <v>23.8</v>
      </c>
      <c r="W2505" s="27">
        <f t="shared" si="119"/>
        <v>2</v>
      </c>
      <c r="X2505" s="27">
        <f t="shared" si="117"/>
        <v>23.7999997495</v>
      </c>
    </row>
    <row r="2506" spans="1:24" x14ac:dyDescent="0.25">
      <c r="A2506" s="26">
        <v>46265</v>
      </c>
      <c r="B2506" s="27" t="s">
        <v>10477</v>
      </c>
      <c r="C2506" s="27" t="s">
        <v>2761</v>
      </c>
      <c r="D2506" s="27" t="s">
        <v>441</v>
      </c>
      <c r="E2506" s="27" t="s">
        <v>74</v>
      </c>
      <c r="F2506" s="27" t="s">
        <v>23</v>
      </c>
      <c r="G2506" s="27"/>
      <c r="H2506" s="27" t="s">
        <v>24</v>
      </c>
      <c r="I2506" s="28">
        <v>493000000</v>
      </c>
      <c r="J2506" s="28">
        <v>0</v>
      </c>
      <c r="K2506" s="28">
        <v>493000000</v>
      </c>
      <c r="L2506" s="29">
        <v>4.92</v>
      </c>
      <c r="M2506" s="29">
        <f>IFERROR(_xlfn.XLOOKUP($B2506,'Ownership Metrics'!$A:$A,'Ownership Metrics'!$B:$B),"")</f>
        <v>5.14</v>
      </c>
      <c r="N2506" s="28">
        <f>IFERROR(_xlfn.XLOOKUP($B2506,'Ownership Metrics'!$A:$A,'Ownership Metrics'!$C:$C),"")</f>
        <v>903</v>
      </c>
      <c r="O2506" s="29">
        <f>IFERROR(_xlfn.XLOOKUP($B2506,'Ownership Metrics'!$A:$A,'Ownership Metrics'!$D:$D),"")</f>
        <v>24</v>
      </c>
      <c r="P2506" s="29">
        <f>IFERROR(_xlfn.XLOOKUP($B2506,'Ownership Metrics'!$A:$A,'Ownership Metrics'!$E:$E),"")</f>
        <v>36</v>
      </c>
      <c r="Q2506" s="30">
        <f>IFERROR(_xlfn.XLOOKUP($B2506,'Ownership Metrics'!$A:$A,'Ownership Metrics'!$F:$F),"")</f>
        <v>19</v>
      </c>
      <c r="R2506" s="30">
        <f>IFERROR(_xlfn.XLOOKUP($B2506,'Ownership Metrics'!$A:$A,'Ownership Metrics'!$G:$G),"")</f>
        <v>18</v>
      </c>
      <c r="S2506" s="27" t="str">
        <f>IFERROR(_xlfn.XLOOKUP($B2506,'Ownership Metrics'!$A:$A,'Ownership Metrics'!$H:$H),"")</f>
        <v>Tersebar</v>
      </c>
      <c r="T2506" s="27" t="str">
        <f>IFERROR(_xlfn.XLOOKUP($B2506,'Ownership Metrics'!$A:$A,'Ownership Metrics'!$I:$I),"")</f>
        <v>Rendah</v>
      </c>
      <c r="U2506" s="27">
        <f>IF(COUNTIFS($B$2:$B2506,$B2506,$D$2:$D2506,$D2506)=1,1,0)</f>
        <v>1</v>
      </c>
      <c r="V2506" s="27">
        <f t="shared" si="118"/>
        <v>4.92</v>
      </c>
      <c r="W2506" s="27">
        <f t="shared" si="119"/>
        <v>11</v>
      </c>
      <c r="X2506" s="27">
        <f t="shared" si="117"/>
        <v>4.9199997493999996</v>
      </c>
    </row>
    <row r="2507" spans="1:24" x14ac:dyDescent="0.25">
      <c r="A2507" s="26">
        <v>46265</v>
      </c>
      <c r="B2507" s="27" t="s">
        <v>10477</v>
      </c>
      <c r="C2507" s="27" t="s">
        <v>2761</v>
      </c>
      <c r="D2507" s="27" t="s">
        <v>442</v>
      </c>
      <c r="E2507" s="27" t="s">
        <v>22</v>
      </c>
      <c r="F2507" s="27" t="s">
        <v>23</v>
      </c>
      <c r="G2507" s="27"/>
      <c r="H2507" s="27" t="s">
        <v>24</v>
      </c>
      <c r="I2507" s="28">
        <v>494000000</v>
      </c>
      <c r="J2507" s="28">
        <v>0</v>
      </c>
      <c r="K2507" s="28">
        <v>494000000</v>
      </c>
      <c r="L2507" s="29">
        <v>4.93</v>
      </c>
      <c r="M2507" s="29">
        <f>IFERROR(_xlfn.XLOOKUP($B2507,'Ownership Metrics'!$A:$A,'Ownership Metrics'!$B:$B),"")</f>
        <v>5.14</v>
      </c>
      <c r="N2507" s="28">
        <f>IFERROR(_xlfn.XLOOKUP($B2507,'Ownership Metrics'!$A:$A,'Ownership Metrics'!$C:$C),"")</f>
        <v>903</v>
      </c>
      <c r="O2507" s="29">
        <f>IFERROR(_xlfn.XLOOKUP($B2507,'Ownership Metrics'!$A:$A,'Ownership Metrics'!$D:$D),"")</f>
        <v>24</v>
      </c>
      <c r="P2507" s="29">
        <f>IFERROR(_xlfn.XLOOKUP($B2507,'Ownership Metrics'!$A:$A,'Ownership Metrics'!$E:$E),"")</f>
        <v>36</v>
      </c>
      <c r="Q2507" s="30">
        <f>IFERROR(_xlfn.XLOOKUP($B2507,'Ownership Metrics'!$A:$A,'Ownership Metrics'!$F:$F),"")</f>
        <v>19</v>
      </c>
      <c r="R2507" s="30">
        <f>IFERROR(_xlfn.XLOOKUP($B2507,'Ownership Metrics'!$A:$A,'Ownership Metrics'!$G:$G),"")</f>
        <v>18</v>
      </c>
      <c r="S2507" s="27" t="str">
        <f>IFERROR(_xlfn.XLOOKUP($B2507,'Ownership Metrics'!$A:$A,'Ownership Metrics'!$H:$H),"")</f>
        <v>Tersebar</v>
      </c>
      <c r="T2507" s="27" t="str">
        <f>IFERROR(_xlfn.XLOOKUP($B2507,'Ownership Metrics'!$A:$A,'Ownership Metrics'!$I:$I),"")</f>
        <v>Rendah</v>
      </c>
      <c r="U2507" s="27">
        <f>IF(COUNTIFS($B$2:$B2507,$B2507,$D$2:$D2507,$D2507)=1,1,0)</f>
        <v>1</v>
      </c>
      <c r="V2507" s="27">
        <f t="shared" si="118"/>
        <v>4.93</v>
      </c>
      <c r="W2507" s="27">
        <f t="shared" si="119"/>
        <v>4</v>
      </c>
      <c r="X2507" s="27">
        <f t="shared" si="117"/>
        <v>4.9299997492999994</v>
      </c>
    </row>
    <row r="2508" spans="1:24" x14ac:dyDescent="0.25">
      <c r="A2508" s="26">
        <v>46265</v>
      </c>
      <c r="B2508" s="27" t="s">
        <v>10477</v>
      </c>
      <c r="C2508" s="27" t="s">
        <v>2761</v>
      </c>
      <c r="D2508" s="27" t="s">
        <v>2762</v>
      </c>
      <c r="E2508" s="27" t="s">
        <v>83</v>
      </c>
      <c r="F2508" s="27" t="s">
        <v>23</v>
      </c>
      <c r="G2508" s="27"/>
      <c r="H2508" s="27" t="s">
        <v>24</v>
      </c>
      <c r="I2508" s="28">
        <v>2403000000</v>
      </c>
      <c r="J2508" s="28">
        <v>0</v>
      </c>
      <c r="K2508" s="28">
        <v>2403000000</v>
      </c>
      <c r="L2508" s="29">
        <v>24</v>
      </c>
      <c r="M2508" s="29">
        <f>IFERROR(_xlfn.XLOOKUP($B2508,'Ownership Metrics'!$A:$A,'Ownership Metrics'!$B:$B),"")</f>
        <v>5.14</v>
      </c>
      <c r="N2508" s="28">
        <f>IFERROR(_xlfn.XLOOKUP($B2508,'Ownership Metrics'!$A:$A,'Ownership Metrics'!$C:$C),"")</f>
        <v>903</v>
      </c>
      <c r="O2508" s="29">
        <f>IFERROR(_xlfn.XLOOKUP($B2508,'Ownership Metrics'!$A:$A,'Ownership Metrics'!$D:$D),"")</f>
        <v>24</v>
      </c>
      <c r="P2508" s="29">
        <f>IFERROR(_xlfn.XLOOKUP($B2508,'Ownership Metrics'!$A:$A,'Ownership Metrics'!$E:$E),"")</f>
        <v>36</v>
      </c>
      <c r="Q2508" s="30">
        <f>IFERROR(_xlfn.XLOOKUP($B2508,'Ownership Metrics'!$A:$A,'Ownership Metrics'!$F:$F),"")</f>
        <v>19</v>
      </c>
      <c r="R2508" s="30">
        <f>IFERROR(_xlfn.XLOOKUP($B2508,'Ownership Metrics'!$A:$A,'Ownership Metrics'!$G:$G),"")</f>
        <v>18</v>
      </c>
      <c r="S2508" s="27" t="str">
        <f>IFERROR(_xlfn.XLOOKUP($B2508,'Ownership Metrics'!$A:$A,'Ownership Metrics'!$H:$H),"")</f>
        <v>Tersebar</v>
      </c>
      <c r="T2508" s="27" t="str">
        <f>IFERROR(_xlfn.XLOOKUP($B2508,'Ownership Metrics'!$A:$A,'Ownership Metrics'!$I:$I),"")</f>
        <v>Rendah</v>
      </c>
      <c r="U2508" s="27">
        <f>IF(COUNTIFS($B$2:$B2508,$B2508,$D$2:$D2508,$D2508)=1,1,0)</f>
        <v>1</v>
      </c>
      <c r="V2508" s="27">
        <f t="shared" si="118"/>
        <v>24</v>
      </c>
      <c r="W2508" s="27">
        <f t="shared" si="119"/>
        <v>1</v>
      </c>
      <c r="X2508" s="27">
        <f t="shared" si="117"/>
        <v>23.999999749200001</v>
      </c>
    </row>
    <row r="2509" spans="1:24" x14ac:dyDescent="0.25">
      <c r="A2509" s="26">
        <v>46265</v>
      </c>
      <c r="B2509" s="27" t="s">
        <v>10477</v>
      </c>
      <c r="C2509" s="27" t="s">
        <v>2761</v>
      </c>
      <c r="D2509" s="27" t="s">
        <v>2763</v>
      </c>
      <c r="E2509" s="27" t="s">
        <v>22</v>
      </c>
      <c r="F2509" s="27" t="s">
        <v>23</v>
      </c>
      <c r="G2509" s="27"/>
      <c r="H2509" s="27" t="s">
        <v>24</v>
      </c>
      <c r="I2509" s="28">
        <v>707000000</v>
      </c>
      <c r="J2509" s="28">
        <v>0</v>
      </c>
      <c r="K2509" s="28">
        <v>707000000</v>
      </c>
      <c r="L2509" s="29">
        <v>7.06</v>
      </c>
      <c r="M2509" s="29">
        <f>IFERROR(_xlfn.XLOOKUP($B2509,'Ownership Metrics'!$A:$A,'Ownership Metrics'!$B:$B),"")</f>
        <v>5.14</v>
      </c>
      <c r="N2509" s="28">
        <f>IFERROR(_xlfn.XLOOKUP($B2509,'Ownership Metrics'!$A:$A,'Ownership Metrics'!$C:$C),"")</f>
        <v>903</v>
      </c>
      <c r="O2509" s="29">
        <f>IFERROR(_xlfn.XLOOKUP($B2509,'Ownership Metrics'!$A:$A,'Ownership Metrics'!$D:$D),"")</f>
        <v>24</v>
      </c>
      <c r="P2509" s="29">
        <f>IFERROR(_xlfn.XLOOKUP($B2509,'Ownership Metrics'!$A:$A,'Ownership Metrics'!$E:$E),"")</f>
        <v>36</v>
      </c>
      <c r="Q2509" s="30">
        <f>IFERROR(_xlfn.XLOOKUP($B2509,'Ownership Metrics'!$A:$A,'Ownership Metrics'!$F:$F),"")</f>
        <v>19</v>
      </c>
      <c r="R2509" s="30">
        <f>IFERROR(_xlfn.XLOOKUP($B2509,'Ownership Metrics'!$A:$A,'Ownership Metrics'!$G:$G),"")</f>
        <v>18</v>
      </c>
      <c r="S2509" s="27" t="str">
        <f>IFERROR(_xlfn.XLOOKUP($B2509,'Ownership Metrics'!$A:$A,'Ownership Metrics'!$H:$H),"")</f>
        <v>Tersebar</v>
      </c>
      <c r="T2509" s="27" t="str">
        <f>IFERROR(_xlfn.XLOOKUP($B2509,'Ownership Metrics'!$A:$A,'Ownership Metrics'!$I:$I),"")</f>
        <v>Rendah</v>
      </c>
      <c r="U2509" s="27">
        <f>IF(COUNTIFS($B$2:$B2509,$B2509,$D$2:$D2509,$D2509)=1,1,0)</f>
        <v>1</v>
      </c>
      <c r="V2509" s="27">
        <f t="shared" si="118"/>
        <v>7.06</v>
      </c>
      <c r="W2509" s="27">
        <f t="shared" si="119"/>
        <v>2</v>
      </c>
      <c r="X2509" s="27">
        <f t="shared" si="117"/>
        <v>7.0599997490999993</v>
      </c>
    </row>
    <row r="2510" spans="1:24" x14ac:dyDescent="0.25">
      <c r="A2510" s="26">
        <v>46265</v>
      </c>
      <c r="B2510" s="27" t="s">
        <v>10477</v>
      </c>
      <c r="C2510" s="27" t="s">
        <v>2761</v>
      </c>
      <c r="D2510" s="27" t="s">
        <v>1007</v>
      </c>
      <c r="E2510" s="27" t="s">
        <v>22</v>
      </c>
      <c r="F2510" s="27" t="s">
        <v>23</v>
      </c>
      <c r="G2510" s="27"/>
      <c r="H2510" s="27" t="s">
        <v>24</v>
      </c>
      <c r="I2510" s="28">
        <v>494000000</v>
      </c>
      <c r="J2510" s="28">
        <v>0</v>
      </c>
      <c r="K2510" s="28">
        <v>494000000</v>
      </c>
      <c r="L2510" s="29">
        <v>4.93</v>
      </c>
      <c r="M2510" s="29">
        <f>IFERROR(_xlfn.XLOOKUP($B2510,'Ownership Metrics'!$A:$A,'Ownership Metrics'!$B:$B),"")</f>
        <v>5.14</v>
      </c>
      <c r="N2510" s="28">
        <f>IFERROR(_xlfn.XLOOKUP($B2510,'Ownership Metrics'!$A:$A,'Ownership Metrics'!$C:$C),"")</f>
        <v>903</v>
      </c>
      <c r="O2510" s="29">
        <f>IFERROR(_xlfn.XLOOKUP($B2510,'Ownership Metrics'!$A:$A,'Ownership Metrics'!$D:$D),"")</f>
        <v>24</v>
      </c>
      <c r="P2510" s="29">
        <f>IFERROR(_xlfn.XLOOKUP($B2510,'Ownership Metrics'!$A:$A,'Ownership Metrics'!$E:$E),"")</f>
        <v>36</v>
      </c>
      <c r="Q2510" s="30">
        <f>IFERROR(_xlfn.XLOOKUP($B2510,'Ownership Metrics'!$A:$A,'Ownership Metrics'!$F:$F),"")</f>
        <v>19</v>
      </c>
      <c r="R2510" s="30">
        <f>IFERROR(_xlfn.XLOOKUP($B2510,'Ownership Metrics'!$A:$A,'Ownership Metrics'!$G:$G),"")</f>
        <v>18</v>
      </c>
      <c r="S2510" s="27" t="str">
        <f>IFERROR(_xlfn.XLOOKUP($B2510,'Ownership Metrics'!$A:$A,'Ownership Metrics'!$H:$H),"")</f>
        <v>Tersebar</v>
      </c>
      <c r="T2510" s="27" t="str">
        <f>IFERROR(_xlfn.XLOOKUP($B2510,'Ownership Metrics'!$A:$A,'Ownership Metrics'!$I:$I),"")</f>
        <v>Rendah</v>
      </c>
      <c r="U2510" s="27">
        <f>IF(COUNTIFS($B$2:$B2510,$B2510,$D$2:$D2510,$D2510)=1,1,0)</f>
        <v>1</v>
      </c>
      <c r="V2510" s="27">
        <f t="shared" si="118"/>
        <v>4.93</v>
      </c>
      <c r="W2510" s="27">
        <f t="shared" si="119"/>
        <v>5</v>
      </c>
      <c r="X2510" s="27">
        <f t="shared" si="117"/>
        <v>4.9299997489999994</v>
      </c>
    </row>
    <row r="2511" spans="1:24" x14ac:dyDescent="0.25">
      <c r="A2511" s="26">
        <v>46265</v>
      </c>
      <c r="B2511" s="27" t="s">
        <v>10477</v>
      </c>
      <c r="C2511" s="27" t="s">
        <v>2761</v>
      </c>
      <c r="D2511" s="27" t="s">
        <v>445</v>
      </c>
      <c r="E2511" s="27" t="s">
        <v>22</v>
      </c>
      <c r="F2511" s="27" t="s">
        <v>23</v>
      </c>
      <c r="G2511" s="27"/>
      <c r="H2511" s="27" t="s">
        <v>24</v>
      </c>
      <c r="I2511" s="28">
        <v>494000000</v>
      </c>
      <c r="J2511" s="28">
        <v>0</v>
      </c>
      <c r="K2511" s="28">
        <v>494000000</v>
      </c>
      <c r="L2511" s="29">
        <v>4.93</v>
      </c>
      <c r="M2511" s="29">
        <f>IFERROR(_xlfn.XLOOKUP($B2511,'Ownership Metrics'!$A:$A,'Ownership Metrics'!$B:$B),"")</f>
        <v>5.14</v>
      </c>
      <c r="N2511" s="28">
        <f>IFERROR(_xlfn.XLOOKUP($B2511,'Ownership Metrics'!$A:$A,'Ownership Metrics'!$C:$C),"")</f>
        <v>903</v>
      </c>
      <c r="O2511" s="29">
        <f>IFERROR(_xlfn.XLOOKUP($B2511,'Ownership Metrics'!$A:$A,'Ownership Metrics'!$D:$D),"")</f>
        <v>24</v>
      </c>
      <c r="P2511" s="29">
        <f>IFERROR(_xlfn.XLOOKUP($B2511,'Ownership Metrics'!$A:$A,'Ownership Metrics'!$E:$E),"")</f>
        <v>36</v>
      </c>
      <c r="Q2511" s="30">
        <f>IFERROR(_xlfn.XLOOKUP($B2511,'Ownership Metrics'!$A:$A,'Ownership Metrics'!$F:$F),"")</f>
        <v>19</v>
      </c>
      <c r="R2511" s="30">
        <f>IFERROR(_xlfn.XLOOKUP($B2511,'Ownership Metrics'!$A:$A,'Ownership Metrics'!$G:$G),"")</f>
        <v>18</v>
      </c>
      <c r="S2511" s="27" t="str">
        <f>IFERROR(_xlfn.XLOOKUP($B2511,'Ownership Metrics'!$A:$A,'Ownership Metrics'!$H:$H),"")</f>
        <v>Tersebar</v>
      </c>
      <c r="T2511" s="27" t="str">
        <f>IFERROR(_xlfn.XLOOKUP($B2511,'Ownership Metrics'!$A:$A,'Ownership Metrics'!$I:$I),"")</f>
        <v>Rendah</v>
      </c>
      <c r="U2511" s="27">
        <f>IF(COUNTIFS($B$2:$B2511,$B2511,$D$2:$D2511,$D2511)=1,1,0)</f>
        <v>1</v>
      </c>
      <c r="V2511" s="27">
        <f t="shared" si="118"/>
        <v>4.93</v>
      </c>
      <c r="W2511" s="27">
        <f t="shared" si="119"/>
        <v>6</v>
      </c>
      <c r="X2511" s="27">
        <f t="shared" si="117"/>
        <v>4.9299997488999994</v>
      </c>
    </row>
    <row r="2512" spans="1:24" x14ac:dyDescent="0.25">
      <c r="A2512" s="26">
        <v>46265</v>
      </c>
      <c r="B2512" s="27" t="s">
        <v>10477</v>
      </c>
      <c r="C2512" s="27" t="s">
        <v>2761</v>
      </c>
      <c r="D2512" s="27" t="s">
        <v>446</v>
      </c>
      <c r="E2512" s="27" t="s">
        <v>22</v>
      </c>
      <c r="F2512" s="27" t="s">
        <v>23</v>
      </c>
      <c r="G2512" s="27"/>
      <c r="H2512" s="27" t="s">
        <v>24</v>
      </c>
      <c r="I2512" s="28">
        <v>494000000</v>
      </c>
      <c r="J2512" s="28">
        <v>0</v>
      </c>
      <c r="K2512" s="28">
        <v>494000000</v>
      </c>
      <c r="L2512" s="29">
        <v>4.93</v>
      </c>
      <c r="M2512" s="29">
        <f>IFERROR(_xlfn.XLOOKUP($B2512,'Ownership Metrics'!$A:$A,'Ownership Metrics'!$B:$B),"")</f>
        <v>5.14</v>
      </c>
      <c r="N2512" s="28">
        <f>IFERROR(_xlfn.XLOOKUP($B2512,'Ownership Metrics'!$A:$A,'Ownership Metrics'!$C:$C),"")</f>
        <v>903</v>
      </c>
      <c r="O2512" s="29">
        <f>IFERROR(_xlfn.XLOOKUP($B2512,'Ownership Metrics'!$A:$A,'Ownership Metrics'!$D:$D),"")</f>
        <v>24</v>
      </c>
      <c r="P2512" s="29">
        <f>IFERROR(_xlfn.XLOOKUP($B2512,'Ownership Metrics'!$A:$A,'Ownership Metrics'!$E:$E),"")</f>
        <v>36</v>
      </c>
      <c r="Q2512" s="30">
        <f>IFERROR(_xlfn.XLOOKUP($B2512,'Ownership Metrics'!$A:$A,'Ownership Metrics'!$F:$F),"")</f>
        <v>19</v>
      </c>
      <c r="R2512" s="30">
        <f>IFERROR(_xlfn.XLOOKUP($B2512,'Ownership Metrics'!$A:$A,'Ownership Metrics'!$G:$G),"")</f>
        <v>18</v>
      </c>
      <c r="S2512" s="27" t="str">
        <f>IFERROR(_xlfn.XLOOKUP($B2512,'Ownership Metrics'!$A:$A,'Ownership Metrics'!$H:$H),"")</f>
        <v>Tersebar</v>
      </c>
      <c r="T2512" s="27" t="str">
        <f>IFERROR(_xlfn.XLOOKUP($B2512,'Ownership Metrics'!$A:$A,'Ownership Metrics'!$I:$I),"")</f>
        <v>Rendah</v>
      </c>
      <c r="U2512" s="27">
        <f>IF(COUNTIFS($B$2:$B2512,$B2512,$D$2:$D2512,$D2512)=1,1,0)</f>
        <v>1</v>
      </c>
      <c r="V2512" s="27">
        <f t="shared" si="118"/>
        <v>4.93</v>
      </c>
      <c r="W2512" s="27">
        <f t="shared" si="119"/>
        <v>7</v>
      </c>
      <c r="X2512" s="27">
        <f t="shared" si="117"/>
        <v>4.9299997487999994</v>
      </c>
    </row>
    <row r="2513" spans="1:24" x14ac:dyDescent="0.25">
      <c r="A2513" s="26">
        <v>46265</v>
      </c>
      <c r="B2513" s="27" t="s">
        <v>10477</v>
      </c>
      <c r="C2513" s="27" t="s">
        <v>2761</v>
      </c>
      <c r="D2513" s="27" t="s">
        <v>1434</v>
      </c>
      <c r="E2513" s="27" t="s">
        <v>22</v>
      </c>
      <c r="F2513" s="27" t="s">
        <v>23</v>
      </c>
      <c r="G2513" s="27"/>
      <c r="H2513" s="27" t="s">
        <v>24</v>
      </c>
      <c r="I2513" s="28">
        <v>485142700</v>
      </c>
      <c r="J2513" s="28">
        <v>0</v>
      </c>
      <c r="K2513" s="28">
        <v>485142700</v>
      </c>
      <c r="L2513" s="29">
        <v>4.8499999999999996</v>
      </c>
      <c r="M2513" s="29">
        <f>IFERROR(_xlfn.XLOOKUP($B2513,'Ownership Metrics'!$A:$A,'Ownership Metrics'!$B:$B),"")</f>
        <v>5.14</v>
      </c>
      <c r="N2513" s="28">
        <f>IFERROR(_xlfn.XLOOKUP($B2513,'Ownership Metrics'!$A:$A,'Ownership Metrics'!$C:$C),"")</f>
        <v>903</v>
      </c>
      <c r="O2513" s="29">
        <f>IFERROR(_xlfn.XLOOKUP($B2513,'Ownership Metrics'!$A:$A,'Ownership Metrics'!$D:$D),"")</f>
        <v>24</v>
      </c>
      <c r="P2513" s="29">
        <f>IFERROR(_xlfn.XLOOKUP($B2513,'Ownership Metrics'!$A:$A,'Ownership Metrics'!$E:$E),"")</f>
        <v>36</v>
      </c>
      <c r="Q2513" s="30">
        <f>IFERROR(_xlfn.XLOOKUP($B2513,'Ownership Metrics'!$A:$A,'Ownership Metrics'!$F:$F),"")</f>
        <v>19</v>
      </c>
      <c r="R2513" s="30">
        <f>IFERROR(_xlfn.XLOOKUP($B2513,'Ownership Metrics'!$A:$A,'Ownership Metrics'!$G:$G),"")</f>
        <v>18</v>
      </c>
      <c r="S2513" s="27" t="str">
        <f>IFERROR(_xlfn.XLOOKUP($B2513,'Ownership Metrics'!$A:$A,'Ownership Metrics'!$H:$H),"")</f>
        <v>Tersebar</v>
      </c>
      <c r="T2513" s="27" t="str">
        <f>IFERROR(_xlfn.XLOOKUP($B2513,'Ownership Metrics'!$A:$A,'Ownership Metrics'!$I:$I),"")</f>
        <v>Rendah</v>
      </c>
      <c r="U2513" s="27">
        <f>IF(COUNTIFS($B$2:$B2513,$B2513,$D$2:$D2513,$D2513)=1,1,0)</f>
        <v>1</v>
      </c>
      <c r="V2513" s="27">
        <f t="shared" si="118"/>
        <v>4.8499999999999996</v>
      </c>
      <c r="W2513" s="27">
        <f t="shared" si="119"/>
        <v>12</v>
      </c>
      <c r="X2513" s="27">
        <f t="shared" si="117"/>
        <v>4.8499997486999993</v>
      </c>
    </row>
    <row r="2514" spans="1:24" x14ac:dyDescent="0.25">
      <c r="A2514" s="26">
        <v>46265</v>
      </c>
      <c r="B2514" s="27" t="s">
        <v>10477</v>
      </c>
      <c r="C2514" s="27" t="s">
        <v>2761</v>
      </c>
      <c r="D2514" s="27" t="s">
        <v>447</v>
      </c>
      <c r="E2514" s="27" t="s">
        <v>22</v>
      </c>
      <c r="F2514" s="27" t="s">
        <v>23</v>
      </c>
      <c r="G2514" s="27"/>
      <c r="H2514" s="27" t="s">
        <v>24</v>
      </c>
      <c r="I2514" s="28">
        <v>494000000</v>
      </c>
      <c r="J2514" s="28">
        <v>0</v>
      </c>
      <c r="K2514" s="28">
        <v>494000000</v>
      </c>
      <c r="L2514" s="29">
        <v>4.93</v>
      </c>
      <c r="M2514" s="29">
        <f>IFERROR(_xlfn.XLOOKUP($B2514,'Ownership Metrics'!$A:$A,'Ownership Metrics'!$B:$B),"")</f>
        <v>5.14</v>
      </c>
      <c r="N2514" s="28">
        <f>IFERROR(_xlfn.XLOOKUP($B2514,'Ownership Metrics'!$A:$A,'Ownership Metrics'!$C:$C),"")</f>
        <v>903</v>
      </c>
      <c r="O2514" s="29">
        <f>IFERROR(_xlfn.XLOOKUP($B2514,'Ownership Metrics'!$A:$A,'Ownership Metrics'!$D:$D),"")</f>
        <v>24</v>
      </c>
      <c r="P2514" s="29">
        <f>IFERROR(_xlfn.XLOOKUP($B2514,'Ownership Metrics'!$A:$A,'Ownership Metrics'!$E:$E),"")</f>
        <v>36</v>
      </c>
      <c r="Q2514" s="30">
        <f>IFERROR(_xlfn.XLOOKUP($B2514,'Ownership Metrics'!$A:$A,'Ownership Metrics'!$F:$F),"")</f>
        <v>19</v>
      </c>
      <c r="R2514" s="30">
        <f>IFERROR(_xlfn.XLOOKUP($B2514,'Ownership Metrics'!$A:$A,'Ownership Metrics'!$G:$G),"")</f>
        <v>18</v>
      </c>
      <c r="S2514" s="27" t="str">
        <f>IFERROR(_xlfn.XLOOKUP($B2514,'Ownership Metrics'!$A:$A,'Ownership Metrics'!$H:$H),"")</f>
        <v>Tersebar</v>
      </c>
      <c r="T2514" s="27" t="str">
        <f>IFERROR(_xlfn.XLOOKUP($B2514,'Ownership Metrics'!$A:$A,'Ownership Metrics'!$I:$I),"")</f>
        <v>Rendah</v>
      </c>
      <c r="U2514" s="27">
        <f>IF(COUNTIFS($B$2:$B2514,$B2514,$D$2:$D2514,$D2514)=1,1,0)</f>
        <v>1</v>
      </c>
      <c r="V2514" s="27">
        <f t="shared" si="118"/>
        <v>4.93</v>
      </c>
      <c r="W2514" s="27">
        <f t="shared" si="119"/>
        <v>8</v>
      </c>
      <c r="X2514" s="27">
        <f t="shared" si="117"/>
        <v>4.9299997485999993</v>
      </c>
    </row>
    <row r="2515" spans="1:24" x14ac:dyDescent="0.25">
      <c r="A2515" s="26">
        <v>46265</v>
      </c>
      <c r="B2515" s="27" t="s">
        <v>10477</v>
      </c>
      <c r="C2515" s="27" t="s">
        <v>2761</v>
      </c>
      <c r="D2515" s="27" t="s">
        <v>448</v>
      </c>
      <c r="E2515" s="27" t="s">
        <v>22</v>
      </c>
      <c r="F2515" s="27" t="s">
        <v>23</v>
      </c>
      <c r="G2515" s="27"/>
      <c r="H2515" s="27" t="s">
        <v>24</v>
      </c>
      <c r="I2515" s="28">
        <v>495000000</v>
      </c>
      <c r="J2515" s="28">
        <v>0</v>
      </c>
      <c r="K2515" s="28">
        <v>495000000</v>
      </c>
      <c r="L2515" s="29">
        <v>4.9400000000000004</v>
      </c>
      <c r="M2515" s="29">
        <f>IFERROR(_xlfn.XLOOKUP($B2515,'Ownership Metrics'!$A:$A,'Ownership Metrics'!$B:$B),"")</f>
        <v>5.14</v>
      </c>
      <c r="N2515" s="28">
        <f>IFERROR(_xlfn.XLOOKUP($B2515,'Ownership Metrics'!$A:$A,'Ownership Metrics'!$C:$C),"")</f>
        <v>903</v>
      </c>
      <c r="O2515" s="29">
        <f>IFERROR(_xlfn.XLOOKUP($B2515,'Ownership Metrics'!$A:$A,'Ownership Metrics'!$D:$D),"")</f>
        <v>24</v>
      </c>
      <c r="P2515" s="29">
        <f>IFERROR(_xlfn.XLOOKUP($B2515,'Ownership Metrics'!$A:$A,'Ownership Metrics'!$E:$E),"")</f>
        <v>36</v>
      </c>
      <c r="Q2515" s="30">
        <f>IFERROR(_xlfn.XLOOKUP($B2515,'Ownership Metrics'!$A:$A,'Ownership Metrics'!$F:$F),"")</f>
        <v>19</v>
      </c>
      <c r="R2515" s="30">
        <f>IFERROR(_xlfn.XLOOKUP($B2515,'Ownership Metrics'!$A:$A,'Ownership Metrics'!$G:$G),"")</f>
        <v>18</v>
      </c>
      <c r="S2515" s="27" t="str">
        <f>IFERROR(_xlfn.XLOOKUP($B2515,'Ownership Metrics'!$A:$A,'Ownership Metrics'!$H:$H),"")</f>
        <v>Tersebar</v>
      </c>
      <c r="T2515" s="27" t="str">
        <f>IFERROR(_xlfn.XLOOKUP($B2515,'Ownership Metrics'!$A:$A,'Ownership Metrics'!$I:$I),"")</f>
        <v>Rendah</v>
      </c>
      <c r="U2515" s="27">
        <f>IF(COUNTIFS($B$2:$B2515,$B2515,$D$2:$D2515,$D2515)=1,1,0)</f>
        <v>1</v>
      </c>
      <c r="V2515" s="27">
        <f t="shared" si="118"/>
        <v>4.9400000000000004</v>
      </c>
      <c r="W2515" s="27">
        <f t="shared" si="119"/>
        <v>3</v>
      </c>
      <c r="X2515" s="27">
        <f t="shared" si="117"/>
        <v>4.9399997485</v>
      </c>
    </row>
    <row r="2516" spans="1:24" x14ac:dyDescent="0.25">
      <c r="A2516" s="26">
        <v>46265</v>
      </c>
      <c r="B2516" s="27" t="s">
        <v>10477</v>
      </c>
      <c r="C2516" s="27" t="s">
        <v>2761</v>
      </c>
      <c r="D2516" s="27" t="s">
        <v>1118</v>
      </c>
      <c r="E2516" s="27" t="s">
        <v>22</v>
      </c>
      <c r="F2516" s="27" t="s">
        <v>23</v>
      </c>
      <c r="G2516" s="27"/>
      <c r="H2516" s="27" t="s">
        <v>24</v>
      </c>
      <c r="I2516" s="28">
        <v>494000000</v>
      </c>
      <c r="J2516" s="28">
        <v>0</v>
      </c>
      <c r="K2516" s="28">
        <v>494000000</v>
      </c>
      <c r="L2516" s="29">
        <v>4.93</v>
      </c>
      <c r="M2516" s="29">
        <f>IFERROR(_xlfn.XLOOKUP($B2516,'Ownership Metrics'!$A:$A,'Ownership Metrics'!$B:$B),"")</f>
        <v>5.14</v>
      </c>
      <c r="N2516" s="28">
        <f>IFERROR(_xlfn.XLOOKUP($B2516,'Ownership Metrics'!$A:$A,'Ownership Metrics'!$C:$C),"")</f>
        <v>903</v>
      </c>
      <c r="O2516" s="29">
        <f>IFERROR(_xlfn.XLOOKUP($B2516,'Ownership Metrics'!$A:$A,'Ownership Metrics'!$D:$D),"")</f>
        <v>24</v>
      </c>
      <c r="P2516" s="29">
        <f>IFERROR(_xlfn.XLOOKUP($B2516,'Ownership Metrics'!$A:$A,'Ownership Metrics'!$E:$E),"")</f>
        <v>36</v>
      </c>
      <c r="Q2516" s="30">
        <f>IFERROR(_xlfn.XLOOKUP($B2516,'Ownership Metrics'!$A:$A,'Ownership Metrics'!$F:$F),"")</f>
        <v>19</v>
      </c>
      <c r="R2516" s="30">
        <f>IFERROR(_xlfn.XLOOKUP($B2516,'Ownership Metrics'!$A:$A,'Ownership Metrics'!$G:$G),"")</f>
        <v>18</v>
      </c>
      <c r="S2516" s="27" t="str">
        <f>IFERROR(_xlfn.XLOOKUP($B2516,'Ownership Metrics'!$A:$A,'Ownership Metrics'!$H:$H),"")</f>
        <v>Tersebar</v>
      </c>
      <c r="T2516" s="27" t="str">
        <f>IFERROR(_xlfn.XLOOKUP($B2516,'Ownership Metrics'!$A:$A,'Ownership Metrics'!$I:$I),"")</f>
        <v>Rendah</v>
      </c>
      <c r="U2516" s="27">
        <f>IF(COUNTIFS($B$2:$B2516,$B2516,$D$2:$D2516,$D2516)=1,1,0)</f>
        <v>1</v>
      </c>
      <c r="V2516" s="27">
        <f t="shared" si="118"/>
        <v>4.93</v>
      </c>
      <c r="W2516" s="27">
        <f t="shared" si="119"/>
        <v>9</v>
      </c>
      <c r="X2516" s="27">
        <f t="shared" si="117"/>
        <v>4.9299997483999993</v>
      </c>
    </row>
    <row r="2517" spans="1:24" x14ac:dyDescent="0.25">
      <c r="A2517" s="26">
        <v>46265</v>
      </c>
      <c r="B2517" s="27" t="s">
        <v>10477</v>
      </c>
      <c r="C2517" s="27" t="s">
        <v>2761</v>
      </c>
      <c r="D2517" s="27" t="s">
        <v>2764</v>
      </c>
      <c r="E2517" s="27" t="s">
        <v>72</v>
      </c>
      <c r="F2517" s="27" t="s">
        <v>23</v>
      </c>
      <c r="G2517" s="27"/>
      <c r="H2517" s="27" t="s">
        <v>24</v>
      </c>
      <c r="I2517" s="28">
        <v>179150000</v>
      </c>
      <c r="J2517" s="28">
        <v>0</v>
      </c>
      <c r="K2517" s="28">
        <v>179150000</v>
      </c>
      <c r="L2517" s="29">
        <v>1.79</v>
      </c>
      <c r="M2517" s="29">
        <f>IFERROR(_xlfn.XLOOKUP($B2517,'Ownership Metrics'!$A:$A,'Ownership Metrics'!$B:$B),"")</f>
        <v>5.14</v>
      </c>
      <c r="N2517" s="28">
        <f>IFERROR(_xlfn.XLOOKUP($B2517,'Ownership Metrics'!$A:$A,'Ownership Metrics'!$C:$C),"")</f>
        <v>903</v>
      </c>
      <c r="O2517" s="29">
        <f>IFERROR(_xlfn.XLOOKUP($B2517,'Ownership Metrics'!$A:$A,'Ownership Metrics'!$D:$D),"")</f>
        <v>24</v>
      </c>
      <c r="P2517" s="29">
        <f>IFERROR(_xlfn.XLOOKUP($B2517,'Ownership Metrics'!$A:$A,'Ownership Metrics'!$E:$E),"")</f>
        <v>36</v>
      </c>
      <c r="Q2517" s="30">
        <f>IFERROR(_xlfn.XLOOKUP($B2517,'Ownership Metrics'!$A:$A,'Ownership Metrics'!$F:$F),"")</f>
        <v>19</v>
      </c>
      <c r="R2517" s="30">
        <f>IFERROR(_xlfn.XLOOKUP($B2517,'Ownership Metrics'!$A:$A,'Ownership Metrics'!$G:$G),"")</f>
        <v>18</v>
      </c>
      <c r="S2517" s="27" t="str">
        <f>IFERROR(_xlfn.XLOOKUP($B2517,'Ownership Metrics'!$A:$A,'Ownership Metrics'!$H:$H),"")</f>
        <v>Tersebar</v>
      </c>
      <c r="T2517" s="27" t="str">
        <f>IFERROR(_xlfn.XLOOKUP($B2517,'Ownership Metrics'!$A:$A,'Ownership Metrics'!$I:$I),"")</f>
        <v>Rendah</v>
      </c>
      <c r="U2517" s="27">
        <f>IF(COUNTIFS($B$2:$B2517,$B2517,$D$2:$D2517,$D2517)=1,1,0)</f>
        <v>1</v>
      </c>
      <c r="V2517" s="27">
        <f t="shared" si="118"/>
        <v>1.79</v>
      </c>
      <c r="W2517" s="27">
        <f t="shared" si="119"/>
        <v>17</v>
      </c>
      <c r="X2517" s="27">
        <f t="shared" si="117"/>
        <v>1.7899997483000001</v>
      </c>
    </row>
    <row r="2518" spans="1:24" x14ac:dyDescent="0.25">
      <c r="A2518" s="26">
        <v>46265</v>
      </c>
      <c r="B2518" s="27" t="s">
        <v>10477</v>
      </c>
      <c r="C2518" s="27" t="s">
        <v>2761</v>
      </c>
      <c r="D2518" s="27" t="s">
        <v>2765</v>
      </c>
      <c r="E2518" s="27" t="s">
        <v>72</v>
      </c>
      <c r="F2518" s="27" t="s">
        <v>23</v>
      </c>
      <c r="G2518" s="27"/>
      <c r="H2518" s="27" t="s">
        <v>24</v>
      </c>
      <c r="I2518" s="28">
        <v>354095800</v>
      </c>
      <c r="J2518" s="28">
        <v>0</v>
      </c>
      <c r="K2518" s="28">
        <v>354095800</v>
      </c>
      <c r="L2518" s="29">
        <v>3.54</v>
      </c>
      <c r="M2518" s="29">
        <f>IFERROR(_xlfn.XLOOKUP($B2518,'Ownership Metrics'!$A:$A,'Ownership Metrics'!$B:$B),"")</f>
        <v>5.14</v>
      </c>
      <c r="N2518" s="28">
        <f>IFERROR(_xlfn.XLOOKUP($B2518,'Ownership Metrics'!$A:$A,'Ownership Metrics'!$C:$C),"")</f>
        <v>903</v>
      </c>
      <c r="O2518" s="29">
        <f>IFERROR(_xlfn.XLOOKUP($B2518,'Ownership Metrics'!$A:$A,'Ownership Metrics'!$D:$D),"")</f>
        <v>24</v>
      </c>
      <c r="P2518" s="29">
        <f>IFERROR(_xlfn.XLOOKUP($B2518,'Ownership Metrics'!$A:$A,'Ownership Metrics'!$E:$E),"")</f>
        <v>36</v>
      </c>
      <c r="Q2518" s="30">
        <f>IFERROR(_xlfn.XLOOKUP($B2518,'Ownership Metrics'!$A:$A,'Ownership Metrics'!$F:$F),"")</f>
        <v>19</v>
      </c>
      <c r="R2518" s="30">
        <f>IFERROR(_xlfn.XLOOKUP($B2518,'Ownership Metrics'!$A:$A,'Ownership Metrics'!$G:$G),"")</f>
        <v>18</v>
      </c>
      <c r="S2518" s="27" t="str">
        <f>IFERROR(_xlfn.XLOOKUP($B2518,'Ownership Metrics'!$A:$A,'Ownership Metrics'!$H:$H),"")</f>
        <v>Tersebar</v>
      </c>
      <c r="T2518" s="27" t="str">
        <f>IFERROR(_xlfn.XLOOKUP($B2518,'Ownership Metrics'!$A:$A,'Ownership Metrics'!$I:$I),"")</f>
        <v>Rendah</v>
      </c>
      <c r="U2518" s="27">
        <f>IF(COUNTIFS($B$2:$B2518,$B2518,$D$2:$D2518,$D2518)=1,1,0)</f>
        <v>1</v>
      </c>
      <c r="V2518" s="27">
        <f t="shared" si="118"/>
        <v>3.54</v>
      </c>
      <c r="W2518" s="27">
        <f t="shared" si="119"/>
        <v>13</v>
      </c>
      <c r="X2518" s="27">
        <f t="shared" si="117"/>
        <v>3.5399997482000001</v>
      </c>
    </row>
    <row r="2519" spans="1:24" x14ac:dyDescent="0.25">
      <c r="A2519" s="26">
        <v>46265</v>
      </c>
      <c r="B2519" s="27" t="s">
        <v>10477</v>
      </c>
      <c r="C2519" s="27" t="s">
        <v>2761</v>
      </c>
      <c r="D2519" s="27" t="s">
        <v>813</v>
      </c>
      <c r="E2519" s="27" t="s">
        <v>72</v>
      </c>
      <c r="F2519" s="27" t="s">
        <v>23</v>
      </c>
      <c r="G2519" s="27"/>
      <c r="H2519" s="27" t="s">
        <v>24</v>
      </c>
      <c r="I2519" s="28">
        <v>241801000</v>
      </c>
      <c r="J2519" s="28">
        <v>0</v>
      </c>
      <c r="K2519" s="28">
        <v>241801000</v>
      </c>
      <c r="L2519" s="29">
        <v>2.42</v>
      </c>
      <c r="M2519" s="29">
        <f>IFERROR(_xlfn.XLOOKUP($B2519,'Ownership Metrics'!$A:$A,'Ownership Metrics'!$B:$B),"")</f>
        <v>5.14</v>
      </c>
      <c r="N2519" s="28">
        <f>IFERROR(_xlfn.XLOOKUP($B2519,'Ownership Metrics'!$A:$A,'Ownership Metrics'!$C:$C),"")</f>
        <v>903</v>
      </c>
      <c r="O2519" s="29">
        <f>IFERROR(_xlfn.XLOOKUP($B2519,'Ownership Metrics'!$A:$A,'Ownership Metrics'!$D:$D),"")</f>
        <v>24</v>
      </c>
      <c r="P2519" s="29">
        <f>IFERROR(_xlfn.XLOOKUP($B2519,'Ownership Metrics'!$A:$A,'Ownership Metrics'!$E:$E),"")</f>
        <v>36</v>
      </c>
      <c r="Q2519" s="30">
        <f>IFERROR(_xlfn.XLOOKUP($B2519,'Ownership Metrics'!$A:$A,'Ownership Metrics'!$F:$F),"")</f>
        <v>19</v>
      </c>
      <c r="R2519" s="30">
        <f>IFERROR(_xlfn.XLOOKUP($B2519,'Ownership Metrics'!$A:$A,'Ownership Metrics'!$G:$G),"")</f>
        <v>18</v>
      </c>
      <c r="S2519" s="27" t="str">
        <f>IFERROR(_xlfn.XLOOKUP($B2519,'Ownership Metrics'!$A:$A,'Ownership Metrics'!$H:$H),"")</f>
        <v>Tersebar</v>
      </c>
      <c r="T2519" s="27" t="str">
        <f>IFERROR(_xlfn.XLOOKUP($B2519,'Ownership Metrics'!$A:$A,'Ownership Metrics'!$I:$I),"")</f>
        <v>Rendah</v>
      </c>
      <c r="U2519" s="27">
        <f>IF(COUNTIFS($B$2:$B2519,$B2519,$D$2:$D2519,$D2519)=1,1,0)</f>
        <v>1</v>
      </c>
      <c r="V2519" s="27">
        <f t="shared" si="118"/>
        <v>2.42</v>
      </c>
      <c r="W2519" s="27">
        <f t="shared" si="119"/>
        <v>15</v>
      </c>
      <c r="X2519" s="27">
        <f t="shared" si="117"/>
        <v>2.4199997481</v>
      </c>
    </row>
    <row r="2520" spans="1:24" x14ac:dyDescent="0.25">
      <c r="A2520" s="26">
        <v>46265</v>
      </c>
      <c r="B2520" s="27" t="s">
        <v>10477</v>
      </c>
      <c r="C2520" s="27" t="s">
        <v>2761</v>
      </c>
      <c r="D2520" s="27" t="s">
        <v>814</v>
      </c>
      <c r="E2520" s="27" t="s">
        <v>72</v>
      </c>
      <c r="F2520" s="27" t="s">
        <v>23</v>
      </c>
      <c r="G2520" s="27"/>
      <c r="H2520" s="27" t="s">
        <v>24</v>
      </c>
      <c r="I2520" s="28">
        <v>493438500</v>
      </c>
      <c r="J2520" s="28">
        <v>0</v>
      </c>
      <c r="K2520" s="28">
        <v>493438500</v>
      </c>
      <c r="L2520" s="29">
        <v>4.93</v>
      </c>
      <c r="M2520" s="29">
        <f>IFERROR(_xlfn.XLOOKUP($B2520,'Ownership Metrics'!$A:$A,'Ownership Metrics'!$B:$B),"")</f>
        <v>5.14</v>
      </c>
      <c r="N2520" s="28">
        <f>IFERROR(_xlfn.XLOOKUP($B2520,'Ownership Metrics'!$A:$A,'Ownership Metrics'!$C:$C),"")</f>
        <v>903</v>
      </c>
      <c r="O2520" s="29">
        <f>IFERROR(_xlfn.XLOOKUP($B2520,'Ownership Metrics'!$A:$A,'Ownership Metrics'!$D:$D),"")</f>
        <v>24</v>
      </c>
      <c r="P2520" s="29">
        <f>IFERROR(_xlfn.XLOOKUP($B2520,'Ownership Metrics'!$A:$A,'Ownership Metrics'!$E:$E),"")</f>
        <v>36</v>
      </c>
      <c r="Q2520" s="30">
        <f>IFERROR(_xlfn.XLOOKUP($B2520,'Ownership Metrics'!$A:$A,'Ownership Metrics'!$F:$F),"")</f>
        <v>19</v>
      </c>
      <c r="R2520" s="30">
        <f>IFERROR(_xlfn.XLOOKUP($B2520,'Ownership Metrics'!$A:$A,'Ownership Metrics'!$G:$G),"")</f>
        <v>18</v>
      </c>
      <c r="S2520" s="27" t="str">
        <f>IFERROR(_xlfn.XLOOKUP($B2520,'Ownership Metrics'!$A:$A,'Ownership Metrics'!$H:$H),"")</f>
        <v>Tersebar</v>
      </c>
      <c r="T2520" s="27" t="str">
        <f>IFERROR(_xlfn.XLOOKUP($B2520,'Ownership Metrics'!$A:$A,'Ownership Metrics'!$I:$I),"")</f>
        <v>Rendah</v>
      </c>
      <c r="U2520" s="27">
        <f>IF(COUNTIFS($B$2:$B2520,$B2520,$D$2:$D2520,$D2520)=1,1,0)</f>
        <v>1</v>
      </c>
      <c r="V2520" s="27">
        <f t="shared" si="118"/>
        <v>4.93</v>
      </c>
      <c r="W2520" s="27">
        <f t="shared" si="119"/>
        <v>10</v>
      </c>
      <c r="X2520" s="27">
        <f t="shared" si="117"/>
        <v>4.9299997479999993</v>
      </c>
    </row>
    <row r="2521" spans="1:24" x14ac:dyDescent="0.25">
      <c r="A2521" s="26">
        <v>46265</v>
      </c>
      <c r="B2521" s="27" t="s">
        <v>10477</v>
      </c>
      <c r="C2521" s="27" t="s">
        <v>2761</v>
      </c>
      <c r="D2521" s="27" t="s">
        <v>2766</v>
      </c>
      <c r="E2521" s="27" t="s">
        <v>72</v>
      </c>
      <c r="F2521" s="27" t="s">
        <v>23</v>
      </c>
      <c r="G2521" s="27"/>
      <c r="H2521" s="27" t="s">
        <v>24</v>
      </c>
      <c r="I2521" s="28">
        <v>114000000</v>
      </c>
      <c r="J2521" s="28">
        <v>0</v>
      </c>
      <c r="K2521" s="28">
        <v>114000000</v>
      </c>
      <c r="L2521" s="29">
        <v>1.1399999999999999</v>
      </c>
      <c r="M2521" s="29">
        <f>IFERROR(_xlfn.XLOOKUP($B2521,'Ownership Metrics'!$A:$A,'Ownership Metrics'!$B:$B),"")</f>
        <v>5.14</v>
      </c>
      <c r="N2521" s="28">
        <f>IFERROR(_xlfn.XLOOKUP($B2521,'Ownership Metrics'!$A:$A,'Ownership Metrics'!$C:$C),"")</f>
        <v>903</v>
      </c>
      <c r="O2521" s="29">
        <f>IFERROR(_xlfn.XLOOKUP($B2521,'Ownership Metrics'!$A:$A,'Ownership Metrics'!$D:$D),"")</f>
        <v>24</v>
      </c>
      <c r="P2521" s="29">
        <f>IFERROR(_xlfn.XLOOKUP($B2521,'Ownership Metrics'!$A:$A,'Ownership Metrics'!$E:$E),"")</f>
        <v>36</v>
      </c>
      <c r="Q2521" s="30">
        <f>IFERROR(_xlfn.XLOOKUP($B2521,'Ownership Metrics'!$A:$A,'Ownership Metrics'!$F:$F),"")</f>
        <v>19</v>
      </c>
      <c r="R2521" s="30">
        <f>IFERROR(_xlfn.XLOOKUP($B2521,'Ownership Metrics'!$A:$A,'Ownership Metrics'!$G:$G),"")</f>
        <v>18</v>
      </c>
      <c r="S2521" s="27" t="str">
        <f>IFERROR(_xlfn.XLOOKUP($B2521,'Ownership Metrics'!$A:$A,'Ownership Metrics'!$H:$H),"")</f>
        <v>Tersebar</v>
      </c>
      <c r="T2521" s="27" t="str">
        <f>IFERROR(_xlfn.XLOOKUP($B2521,'Ownership Metrics'!$A:$A,'Ownership Metrics'!$I:$I),"")</f>
        <v>Rendah</v>
      </c>
      <c r="U2521" s="27">
        <f>IF(COUNTIFS($B$2:$B2521,$B2521,$D$2:$D2521,$D2521)=1,1,0)</f>
        <v>1</v>
      </c>
      <c r="V2521" s="27">
        <f t="shared" si="118"/>
        <v>1.1399999999999999</v>
      </c>
      <c r="W2521" s="27">
        <f t="shared" si="119"/>
        <v>18</v>
      </c>
      <c r="X2521" s="27">
        <f t="shared" si="117"/>
        <v>1.1399997478999999</v>
      </c>
    </row>
    <row r="2522" spans="1:24" x14ac:dyDescent="0.25">
      <c r="A2522" s="26">
        <v>46265</v>
      </c>
      <c r="B2522" s="27" t="s">
        <v>10477</v>
      </c>
      <c r="C2522" s="27" t="s">
        <v>2761</v>
      </c>
      <c r="D2522" s="27" t="s">
        <v>2767</v>
      </c>
      <c r="E2522" s="27" t="s">
        <v>72</v>
      </c>
      <c r="F2522" s="27" t="s">
        <v>23</v>
      </c>
      <c r="G2522" s="27"/>
      <c r="H2522" s="27" t="s">
        <v>24</v>
      </c>
      <c r="I2522" s="28">
        <v>184400000</v>
      </c>
      <c r="J2522" s="28">
        <v>0</v>
      </c>
      <c r="K2522" s="28">
        <v>184400000</v>
      </c>
      <c r="L2522" s="29">
        <v>1.84</v>
      </c>
      <c r="M2522" s="29">
        <f>IFERROR(_xlfn.XLOOKUP($B2522,'Ownership Metrics'!$A:$A,'Ownership Metrics'!$B:$B),"")</f>
        <v>5.14</v>
      </c>
      <c r="N2522" s="28">
        <f>IFERROR(_xlfn.XLOOKUP($B2522,'Ownership Metrics'!$A:$A,'Ownership Metrics'!$C:$C),"")</f>
        <v>903</v>
      </c>
      <c r="O2522" s="29">
        <f>IFERROR(_xlfn.XLOOKUP($B2522,'Ownership Metrics'!$A:$A,'Ownership Metrics'!$D:$D),"")</f>
        <v>24</v>
      </c>
      <c r="P2522" s="29">
        <f>IFERROR(_xlfn.XLOOKUP($B2522,'Ownership Metrics'!$A:$A,'Ownership Metrics'!$E:$E),"")</f>
        <v>36</v>
      </c>
      <c r="Q2522" s="30">
        <f>IFERROR(_xlfn.XLOOKUP($B2522,'Ownership Metrics'!$A:$A,'Ownership Metrics'!$F:$F),"")</f>
        <v>19</v>
      </c>
      <c r="R2522" s="30">
        <f>IFERROR(_xlfn.XLOOKUP($B2522,'Ownership Metrics'!$A:$A,'Ownership Metrics'!$G:$G),"")</f>
        <v>18</v>
      </c>
      <c r="S2522" s="27" t="str">
        <f>IFERROR(_xlfn.XLOOKUP($B2522,'Ownership Metrics'!$A:$A,'Ownership Metrics'!$H:$H),"")</f>
        <v>Tersebar</v>
      </c>
      <c r="T2522" s="27" t="str">
        <f>IFERROR(_xlfn.XLOOKUP($B2522,'Ownership Metrics'!$A:$A,'Ownership Metrics'!$I:$I),"")</f>
        <v>Rendah</v>
      </c>
      <c r="U2522" s="27">
        <f>IF(COUNTIFS($B$2:$B2522,$B2522,$D$2:$D2522,$D2522)=1,1,0)</f>
        <v>1</v>
      </c>
      <c r="V2522" s="27">
        <f t="shared" si="118"/>
        <v>1.84</v>
      </c>
      <c r="W2522" s="27">
        <f t="shared" si="119"/>
        <v>16</v>
      </c>
      <c r="X2522" s="27">
        <f t="shared" si="117"/>
        <v>1.8399997478000001</v>
      </c>
    </row>
    <row r="2523" spans="1:24" x14ac:dyDescent="0.25">
      <c r="A2523" s="26">
        <v>46265</v>
      </c>
      <c r="B2523" s="27" t="s">
        <v>10477</v>
      </c>
      <c r="C2523" s="27" t="s">
        <v>2761</v>
      </c>
      <c r="D2523" s="27" t="s">
        <v>2768</v>
      </c>
      <c r="E2523" s="27" t="s">
        <v>72</v>
      </c>
      <c r="F2523" s="27" t="s">
        <v>23</v>
      </c>
      <c r="G2523" s="27"/>
      <c r="H2523" s="27" t="s">
        <v>24</v>
      </c>
      <c r="I2523" s="28">
        <v>108500000</v>
      </c>
      <c r="J2523" s="28">
        <v>0</v>
      </c>
      <c r="K2523" s="28">
        <v>108500000</v>
      </c>
      <c r="L2523" s="29">
        <v>1.08</v>
      </c>
      <c r="M2523" s="29">
        <f>IFERROR(_xlfn.XLOOKUP($B2523,'Ownership Metrics'!$A:$A,'Ownership Metrics'!$B:$B),"")</f>
        <v>5.14</v>
      </c>
      <c r="N2523" s="28">
        <f>IFERROR(_xlfn.XLOOKUP($B2523,'Ownership Metrics'!$A:$A,'Ownership Metrics'!$C:$C),"")</f>
        <v>903</v>
      </c>
      <c r="O2523" s="29">
        <f>IFERROR(_xlfn.XLOOKUP($B2523,'Ownership Metrics'!$A:$A,'Ownership Metrics'!$D:$D),"")</f>
        <v>24</v>
      </c>
      <c r="P2523" s="29">
        <f>IFERROR(_xlfn.XLOOKUP($B2523,'Ownership Metrics'!$A:$A,'Ownership Metrics'!$E:$E),"")</f>
        <v>36</v>
      </c>
      <c r="Q2523" s="30">
        <f>IFERROR(_xlfn.XLOOKUP($B2523,'Ownership Metrics'!$A:$A,'Ownership Metrics'!$F:$F),"")</f>
        <v>19</v>
      </c>
      <c r="R2523" s="30">
        <f>IFERROR(_xlfn.XLOOKUP($B2523,'Ownership Metrics'!$A:$A,'Ownership Metrics'!$G:$G),"")</f>
        <v>18</v>
      </c>
      <c r="S2523" s="27" t="str">
        <f>IFERROR(_xlfn.XLOOKUP($B2523,'Ownership Metrics'!$A:$A,'Ownership Metrics'!$H:$H),"")</f>
        <v>Tersebar</v>
      </c>
      <c r="T2523" s="27" t="str">
        <f>IFERROR(_xlfn.XLOOKUP($B2523,'Ownership Metrics'!$A:$A,'Ownership Metrics'!$I:$I),"")</f>
        <v>Rendah</v>
      </c>
      <c r="U2523" s="27">
        <f>IF(COUNTIFS($B$2:$B2523,$B2523,$D$2:$D2523,$D2523)=1,1,0)</f>
        <v>1</v>
      </c>
      <c r="V2523" s="27">
        <f t="shared" si="118"/>
        <v>1.08</v>
      </c>
      <c r="W2523" s="27">
        <f t="shared" si="119"/>
        <v>19</v>
      </c>
      <c r="X2523" s="27">
        <f t="shared" si="117"/>
        <v>1.0799997477000001</v>
      </c>
    </row>
    <row r="2524" spans="1:24" x14ac:dyDescent="0.25">
      <c r="A2524" s="26">
        <v>46265</v>
      </c>
      <c r="B2524" s="27" t="s">
        <v>10477</v>
      </c>
      <c r="C2524" s="27" t="s">
        <v>2761</v>
      </c>
      <c r="D2524" s="27" t="s">
        <v>2769</v>
      </c>
      <c r="E2524" s="27" t="s">
        <v>67</v>
      </c>
      <c r="F2524" s="27" t="s">
        <v>32</v>
      </c>
      <c r="G2524" s="27"/>
      <c r="H2524" s="27" t="s">
        <v>135</v>
      </c>
      <c r="I2524" s="28">
        <v>276858100</v>
      </c>
      <c r="J2524" s="28">
        <v>0</v>
      </c>
      <c r="K2524" s="28">
        <v>276858100</v>
      </c>
      <c r="L2524" s="29">
        <v>2.77</v>
      </c>
      <c r="M2524" s="29">
        <f>IFERROR(_xlfn.XLOOKUP($B2524,'Ownership Metrics'!$A:$A,'Ownership Metrics'!$B:$B),"")</f>
        <v>5.14</v>
      </c>
      <c r="N2524" s="28">
        <f>IFERROR(_xlfn.XLOOKUP($B2524,'Ownership Metrics'!$A:$A,'Ownership Metrics'!$C:$C),"")</f>
        <v>903</v>
      </c>
      <c r="O2524" s="29">
        <f>IFERROR(_xlfn.XLOOKUP($B2524,'Ownership Metrics'!$A:$A,'Ownership Metrics'!$D:$D),"")</f>
        <v>24</v>
      </c>
      <c r="P2524" s="29">
        <f>IFERROR(_xlfn.XLOOKUP($B2524,'Ownership Metrics'!$A:$A,'Ownership Metrics'!$E:$E),"")</f>
        <v>36</v>
      </c>
      <c r="Q2524" s="30">
        <f>IFERROR(_xlfn.XLOOKUP($B2524,'Ownership Metrics'!$A:$A,'Ownership Metrics'!$F:$F),"")</f>
        <v>19</v>
      </c>
      <c r="R2524" s="30">
        <f>IFERROR(_xlfn.XLOOKUP($B2524,'Ownership Metrics'!$A:$A,'Ownership Metrics'!$G:$G),"")</f>
        <v>18</v>
      </c>
      <c r="S2524" s="27" t="str">
        <f>IFERROR(_xlfn.XLOOKUP($B2524,'Ownership Metrics'!$A:$A,'Ownership Metrics'!$H:$H),"")</f>
        <v>Tersebar</v>
      </c>
      <c r="T2524" s="27" t="str">
        <f>IFERROR(_xlfn.XLOOKUP($B2524,'Ownership Metrics'!$A:$A,'Ownership Metrics'!$I:$I),"")</f>
        <v>Rendah</v>
      </c>
      <c r="U2524" s="27">
        <f>IF(COUNTIFS($B$2:$B2524,$B2524,$D$2:$D2524,$D2524)=1,1,0)</f>
        <v>1</v>
      </c>
      <c r="V2524" s="27">
        <f t="shared" si="118"/>
        <v>2.77</v>
      </c>
      <c r="W2524" s="27">
        <f t="shared" si="119"/>
        <v>14</v>
      </c>
      <c r="X2524" s="27">
        <f t="shared" si="117"/>
        <v>2.7699997476</v>
      </c>
    </row>
    <row r="2525" spans="1:24" x14ac:dyDescent="0.25">
      <c r="A2525" s="26">
        <v>46265</v>
      </c>
      <c r="B2525" s="27" t="s">
        <v>10478</v>
      </c>
      <c r="C2525" s="27" t="s">
        <v>2771</v>
      </c>
      <c r="D2525" s="27" t="s">
        <v>2772</v>
      </c>
      <c r="E2525" s="27"/>
      <c r="F2525" s="27"/>
      <c r="G2525" s="27"/>
      <c r="H2525" s="27"/>
      <c r="I2525" s="28">
        <v>0</v>
      </c>
      <c r="J2525" s="28">
        <v>180000000</v>
      </c>
      <c r="K2525" s="28">
        <v>180000000</v>
      </c>
      <c r="L2525" s="29">
        <v>1.95</v>
      </c>
      <c r="M2525" s="29">
        <f>IFERROR(_xlfn.XLOOKUP($B2525,'Ownership Metrics'!$A:$A,'Ownership Metrics'!$B:$B),"")</f>
        <v>3.12</v>
      </c>
      <c r="N2525" s="28">
        <f>IFERROR(_xlfn.XLOOKUP($B2525,'Ownership Metrics'!$A:$A,'Ownership Metrics'!$C:$C),"")</f>
        <v>3137</v>
      </c>
      <c r="O2525" s="29">
        <f>IFERROR(_xlfn.XLOOKUP($B2525,'Ownership Metrics'!$A:$A,'Ownership Metrics'!$D:$D),"")</f>
        <v>39.130000000000003</v>
      </c>
      <c r="P2525" s="29">
        <f>IFERROR(_xlfn.XLOOKUP($B2525,'Ownership Metrics'!$A:$A,'Ownership Metrics'!$E:$E),"")</f>
        <v>83.23</v>
      </c>
      <c r="Q2525" s="30">
        <f>IFERROR(_xlfn.XLOOKUP($B2525,'Ownership Metrics'!$A:$A,'Ownership Metrics'!$F:$F),"")</f>
        <v>7</v>
      </c>
      <c r="R2525" s="30">
        <f>IFERROR(_xlfn.XLOOKUP($B2525,'Ownership Metrics'!$A:$A,'Ownership Metrics'!$G:$G),"")</f>
        <v>57</v>
      </c>
      <c r="S2525" s="27" t="str">
        <f>IFERROR(_xlfn.XLOOKUP($B2525,'Ownership Metrics'!$A:$A,'Ownership Metrics'!$H:$H),"")</f>
        <v>Terkonsentrasi</v>
      </c>
      <c r="T2525" s="27" t="str">
        <f>IFERROR(_xlfn.XLOOKUP($B2525,'Ownership Metrics'!$A:$A,'Ownership Metrics'!$I:$I),"")</f>
        <v>Tinggi</v>
      </c>
      <c r="U2525" s="27">
        <f>IF(COUNTIFS($B$2:$B2525,$B2525,$D$2:$D2525,$D2525)=1,1,0)</f>
        <v>1</v>
      </c>
      <c r="V2525" s="27">
        <f t="shared" si="118"/>
        <v>1.95</v>
      </c>
      <c r="W2525" s="27">
        <f t="shared" si="119"/>
        <v>7</v>
      </c>
      <c r="X2525" s="27">
        <f t="shared" si="117"/>
        <v>1.9499997474999999</v>
      </c>
    </row>
    <row r="2526" spans="1:24" x14ac:dyDescent="0.25">
      <c r="A2526" s="26">
        <v>46265</v>
      </c>
      <c r="B2526" s="27" t="s">
        <v>10478</v>
      </c>
      <c r="C2526" s="27" t="s">
        <v>2771</v>
      </c>
      <c r="D2526" s="27" t="s">
        <v>2773</v>
      </c>
      <c r="E2526" s="27" t="s">
        <v>114</v>
      </c>
      <c r="F2526" s="27" t="s">
        <v>32</v>
      </c>
      <c r="G2526" s="27"/>
      <c r="H2526" s="27" t="s">
        <v>64</v>
      </c>
      <c r="I2526" s="28">
        <v>277275000</v>
      </c>
      <c r="J2526" s="28">
        <v>0</v>
      </c>
      <c r="K2526" s="28">
        <v>277275000</v>
      </c>
      <c r="L2526" s="29">
        <v>3</v>
      </c>
      <c r="M2526" s="29">
        <f>IFERROR(_xlfn.XLOOKUP($B2526,'Ownership Metrics'!$A:$A,'Ownership Metrics'!$B:$B),"")</f>
        <v>3.12</v>
      </c>
      <c r="N2526" s="28">
        <f>IFERROR(_xlfn.XLOOKUP($B2526,'Ownership Metrics'!$A:$A,'Ownership Metrics'!$C:$C),"")</f>
        <v>3137</v>
      </c>
      <c r="O2526" s="29">
        <f>IFERROR(_xlfn.XLOOKUP($B2526,'Ownership Metrics'!$A:$A,'Ownership Metrics'!$D:$D),"")</f>
        <v>39.130000000000003</v>
      </c>
      <c r="P2526" s="29">
        <f>IFERROR(_xlfn.XLOOKUP($B2526,'Ownership Metrics'!$A:$A,'Ownership Metrics'!$E:$E),"")</f>
        <v>83.23</v>
      </c>
      <c r="Q2526" s="30">
        <f>IFERROR(_xlfn.XLOOKUP($B2526,'Ownership Metrics'!$A:$A,'Ownership Metrics'!$F:$F),"")</f>
        <v>7</v>
      </c>
      <c r="R2526" s="30">
        <f>IFERROR(_xlfn.XLOOKUP($B2526,'Ownership Metrics'!$A:$A,'Ownership Metrics'!$G:$G),"")</f>
        <v>57</v>
      </c>
      <c r="S2526" s="27" t="str">
        <f>IFERROR(_xlfn.XLOOKUP($B2526,'Ownership Metrics'!$A:$A,'Ownership Metrics'!$H:$H),"")</f>
        <v>Terkonsentrasi</v>
      </c>
      <c r="T2526" s="27" t="str">
        <f>IFERROR(_xlfn.XLOOKUP($B2526,'Ownership Metrics'!$A:$A,'Ownership Metrics'!$I:$I),"")</f>
        <v>Tinggi</v>
      </c>
      <c r="U2526" s="27">
        <f>IF(COUNTIFS($B$2:$B2526,$B2526,$D$2:$D2526,$D2526)=1,1,0)</f>
        <v>1</v>
      </c>
      <c r="V2526" s="27">
        <f t="shared" si="118"/>
        <v>3</v>
      </c>
      <c r="W2526" s="27">
        <f t="shared" si="119"/>
        <v>6</v>
      </c>
      <c r="X2526" s="27">
        <f t="shared" si="117"/>
        <v>2.9999997474</v>
      </c>
    </row>
    <row r="2527" spans="1:24" x14ac:dyDescent="0.25">
      <c r="A2527" s="26">
        <v>46265</v>
      </c>
      <c r="B2527" s="27" t="s">
        <v>10478</v>
      </c>
      <c r="C2527" s="27" t="s">
        <v>2771</v>
      </c>
      <c r="D2527" s="27" t="s">
        <v>1622</v>
      </c>
      <c r="E2527" s="27" t="s">
        <v>83</v>
      </c>
      <c r="F2527" s="27" t="s">
        <v>32</v>
      </c>
      <c r="G2527" s="27"/>
      <c r="H2527" s="27" t="s">
        <v>64</v>
      </c>
      <c r="I2527" s="28">
        <v>460238600</v>
      </c>
      <c r="J2527" s="28">
        <v>0</v>
      </c>
      <c r="K2527" s="28">
        <v>460238600</v>
      </c>
      <c r="L2527" s="29">
        <v>4.9800000000000004</v>
      </c>
      <c r="M2527" s="29">
        <f>IFERROR(_xlfn.XLOOKUP($B2527,'Ownership Metrics'!$A:$A,'Ownership Metrics'!$B:$B),"")</f>
        <v>3.12</v>
      </c>
      <c r="N2527" s="28">
        <f>IFERROR(_xlfn.XLOOKUP($B2527,'Ownership Metrics'!$A:$A,'Ownership Metrics'!$C:$C),"")</f>
        <v>3137</v>
      </c>
      <c r="O2527" s="29">
        <f>IFERROR(_xlfn.XLOOKUP($B2527,'Ownership Metrics'!$A:$A,'Ownership Metrics'!$D:$D),"")</f>
        <v>39.130000000000003</v>
      </c>
      <c r="P2527" s="29">
        <f>IFERROR(_xlfn.XLOOKUP($B2527,'Ownership Metrics'!$A:$A,'Ownership Metrics'!$E:$E),"")</f>
        <v>83.23</v>
      </c>
      <c r="Q2527" s="30">
        <f>IFERROR(_xlfn.XLOOKUP($B2527,'Ownership Metrics'!$A:$A,'Ownership Metrics'!$F:$F),"")</f>
        <v>7</v>
      </c>
      <c r="R2527" s="30">
        <f>IFERROR(_xlfn.XLOOKUP($B2527,'Ownership Metrics'!$A:$A,'Ownership Metrics'!$G:$G),"")</f>
        <v>57</v>
      </c>
      <c r="S2527" s="27" t="str">
        <f>IFERROR(_xlfn.XLOOKUP($B2527,'Ownership Metrics'!$A:$A,'Ownership Metrics'!$H:$H),"")</f>
        <v>Terkonsentrasi</v>
      </c>
      <c r="T2527" s="27" t="str">
        <f>IFERROR(_xlfn.XLOOKUP($B2527,'Ownership Metrics'!$A:$A,'Ownership Metrics'!$I:$I),"")</f>
        <v>Tinggi</v>
      </c>
      <c r="U2527" s="27">
        <f>IF(COUNTIFS($B$2:$B2527,$B2527,$D$2:$D2527,$D2527)=1,1,0)</f>
        <v>1</v>
      </c>
      <c r="V2527" s="27">
        <f t="shared" si="118"/>
        <v>4.9800000000000004</v>
      </c>
      <c r="W2527" s="27">
        <f t="shared" si="119"/>
        <v>3</v>
      </c>
      <c r="X2527" s="27">
        <f t="shared" si="117"/>
        <v>4.9799997473000008</v>
      </c>
    </row>
    <row r="2528" spans="1:24" x14ac:dyDescent="0.25">
      <c r="A2528" s="26">
        <v>46265</v>
      </c>
      <c r="B2528" s="27" t="s">
        <v>10478</v>
      </c>
      <c r="C2528" s="27" t="s">
        <v>2771</v>
      </c>
      <c r="D2528" s="27" t="s">
        <v>1623</v>
      </c>
      <c r="E2528" s="27" t="s">
        <v>35</v>
      </c>
      <c r="F2528" s="27" t="s">
        <v>23</v>
      </c>
      <c r="G2528" s="27" t="s">
        <v>36</v>
      </c>
      <c r="H2528" s="27" t="s">
        <v>36</v>
      </c>
      <c r="I2528" s="28">
        <v>0</v>
      </c>
      <c r="J2528" s="28">
        <v>401754696</v>
      </c>
      <c r="K2528" s="28">
        <v>401754696</v>
      </c>
      <c r="L2528" s="29">
        <v>4.3499999999999996</v>
      </c>
      <c r="M2528" s="29">
        <f>IFERROR(_xlfn.XLOOKUP($B2528,'Ownership Metrics'!$A:$A,'Ownership Metrics'!$B:$B),"")</f>
        <v>3.12</v>
      </c>
      <c r="N2528" s="28">
        <f>IFERROR(_xlfn.XLOOKUP($B2528,'Ownership Metrics'!$A:$A,'Ownership Metrics'!$C:$C),"")</f>
        <v>3137</v>
      </c>
      <c r="O2528" s="29">
        <f>IFERROR(_xlfn.XLOOKUP($B2528,'Ownership Metrics'!$A:$A,'Ownership Metrics'!$D:$D),"")</f>
        <v>39.130000000000003</v>
      </c>
      <c r="P2528" s="29">
        <f>IFERROR(_xlfn.XLOOKUP($B2528,'Ownership Metrics'!$A:$A,'Ownership Metrics'!$E:$E),"")</f>
        <v>83.23</v>
      </c>
      <c r="Q2528" s="30">
        <f>IFERROR(_xlfn.XLOOKUP($B2528,'Ownership Metrics'!$A:$A,'Ownership Metrics'!$F:$F),"")</f>
        <v>7</v>
      </c>
      <c r="R2528" s="30">
        <f>IFERROR(_xlfn.XLOOKUP($B2528,'Ownership Metrics'!$A:$A,'Ownership Metrics'!$G:$G),"")</f>
        <v>57</v>
      </c>
      <c r="S2528" s="27" t="str">
        <f>IFERROR(_xlfn.XLOOKUP($B2528,'Ownership Metrics'!$A:$A,'Ownership Metrics'!$H:$H),"")</f>
        <v>Terkonsentrasi</v>
      </c>
      <c r="T2528" s="27" t="str">
        <f>IFERROR(_xlfn.XLOOKUP($B2528,'Ownership Metrics'!$A:$A,'Ownership Metrics'!$I:$I),"")</f>
        <v>Tinggi</v>
      </c>
      <c r="U2528" s="27">
        <f>IF(COUNTIFS($B$2:$B2528,$B2528,$D$2:$D2528,$D2528)=1,1,0)</f>
        <v>1</v>
      </c>
      <c r="V2528" s="27">
        <f t="shared" si="118"/>
        <v>4.3499999999999996</v>
      </c>
      <c r="W2528" s="27">
        <f t="shared" si="119"/>
        <v>4</v>
      </c>
      <c r="X2528" s="27">
        <f t="shared" si="117"/>
        <v>4.3499997472</v>
      </c>
    </row>
    <row r="2529" spans="1:24" x14ac:dyDescent="0.25">
      <c r="A2529" s="26">
        <v>46265</v>
      </c>
      <c r="B2529" s="27" t="s">
        <v>10478</v>
      </c>
      <c r="C2529" s="27" t="s">
        <v>2771</v>
      </c>
      <c r="D2529" s="27" t="s">
        <v>1625</v>
      </c>
      <c r="E2529" s="27" t="s">
        <v>35</v>
      </c>
      <c r="F2529" s="27" t="s">
        <v>23</v>
      </c>
      <c r="G2529" s="27" t="s">
        <v>36</v>
      </c>
      <c r="H2529" s="27" t="s">
        <v>24</v>
      </c>
      <c r="I2529" s="28">
        <v>0</v>
      </c>
      <c r="J2529" s="28">
        <v>3615792265</v>
      </c>
      <c r="K2529" s="28">
        <v>3615792265</v>
      </c>
      <c r="L2529" s="29">
        <v>39.119999999999997</v>
      </c>
      <c r="M2529" s="29">
        <f>IFERROR(_xlfn.XLOOKUP($B2529,'Ownership Metrics'!$A:$A,'Ownership Metrics'!$B:$B),"")</f>
        <v>3.12</v>
      </c>
      <c r="N2529" s="28">
        <f>IFERROR(_xlfn.XLOOKUP($B2529,'Ownership Metrics'!$A:$A,'Ownership Metrics'!$C:$C),"")</f>
        <v>3137</v>
      </c>
      <c r="O2529" s="29">
        <f>IFERROR(_xlfn.XLOOKUP($B2529,'Ownership Metrics'!$A:$A,'Ownership Metrics'!$D:$D),"")</f>
        <v>39.130000000000003</v>
      </c>
      <c r="P2529" s="29">
        <f>IFERROR(_xlfn.XLOOKUP($B2529,'Ownership Metrics'!$A:$A,'Ownership Metrics'!$E:$E),"")</f>
        <v>83.23</v>
      </c>
      <c r="Q2529" s="30">
        <f>IFERROR(_xlfn.XLOOKUP($B2529,'Ownership Metrics'!$A:$A,'Ownership Metrics'!$F:$F),"")</f>
        <v>7</v>
      </c>
      <c r="R2529" s="30">
        <f>IFERROR(_xlfn.XLOOKUP($B2529,'Ownership Metrics'!$A:$A,'Ownership Metrics'!$G:$G),"")</f>
        <v>57</v>
      </c>
      <c r="S2529" s="27" t="str">
        <f>IFERROR(_xlfn.XLOOKUP($B2529,'Ownership Metrics'!$A:$A,'Ownership Metrics'!$H:$H),"")</f>
        <v>Terkonsentrasi</v>
      </c>
      <c r="T2529" s="27" t="str">
        <f>IFERROR(_xlfn.XLOOKUP($B2529,'Ownership Metrics'!$A:$A,'Ownership Metrics'!$I:$I),"")</f>
        <v>Tinggi</v>
      </c>
      <c r="U2529" s="27">
        <f>IF(COUNTIFS($B$2:$B2529,$B2529,$D$2:$D2529,$D2529)=1,1,0)</f>
        <v>1</v>
      </c>
      <c r="V2529" s="27">
        <f t="shared" si="118"/>
        <v>39.119999999999997</v>
      </c>
      <c r="W2529" s="27">
        <f t="shared" si="119"/>
        <v>2</v>
      </c>
      <c r="X2529" s="27">
        <f t="shared" si="117"/>
        <v>39.119999747099996</v>
      </c>
    </row>
    <row r="2530" spans="1:24" x14ac:dyDescent="0.25">
      <c r="A2530" s="26">
        <v>46265</v>
      </c>
      <c r="B2530" s="27" t="s">
        <v>10478</v>
      </c>
      <c r="C2530" s="27" t="s">
        <v>2771</v>
      </c>
      <c r="D2530" s="27" t="s">
        <v>1627</v>
      </c>
      <c r="E2530" s="27" t="s">
        <v>35</v>
      </c>
      <c r="F2530" s="27" t="s">
        <v>23</v>
      </c>
      <c r="G2530" s="27" t="s">
        <v>36</v>
      </c>
      <c r="H2530" s="27" t="s">
        <v>24</v>
      </c>
      <c r="I2530" s="28">
        <v>350000</v>
      </c>
      <c r="J2530" s="28">
        <v>3615792265</v>
      </c>
      <c r="K2530" s="28">
        <v>3616142265</v>
      </c>
      <c r="L2530" s="29">
        <v>39.130000000000003</v>
      </c>
      <c r="M2530" s="29">
        <f>IFERROR(_xlfn.XLOOKUP($B2530,'Ownership Metrics'!$A:$A,'Ownership Metrics'!$B:$B),"")</f>
        <v>3.12</v>
      </c>
      <c r="N2530" s="28">
        <f>IFERROR(_xlfn.XLOOKUP($B2530,'Ownership Metrics'!$A:$A,'Ownership Metrics'!$C:$C),"")</f>
        <v>3137</v>
      </c>
      <c r="O2530" s="29">
        <f>IFERROR(_xlfn.XLOOKUP($B2530,'Ownership Metrics'!$A:$A,'Ownership Metrics'!$D:$D),"")</f>
        <v>39.130000000000003</v>
      </c>
      <c r="P2530" s="29">
        <f>IFERROR(_xlfn.XLOOKUP($B2530,'Ownership Metrics'!$A:$A,'Ownership Metrics'!$E:$E),"")</f>
        <v>83.23</v>
      </c>
      <c r="Q2530" s="30">
        <f>IFERROR(_xlfn.XLOOKUP($B2530,'Ownership Metrics'!$A:$A,'Ownership Metrics'!$F:$F),"")</f>
        <v>7</v>
      </c>
      <c r="R2530" s="30">
        <f>IFERROR(_xlfn.XLOOKUP($B2530,'Ownership Metrics'!$A:$A,'Ownership Metrics'!$G:$G),"")</f>
        <v>57</v>
      </c>
      <c r="S2530" s="27" t="str">
        <f>IFERROR(_xlfn.XLOOKUP($B2530,'Ownership Metrics'!$A:$A,'Ownership Metrics'!$H:$H),"")</f>
        <v>Terkonsentrasi</v>
      </c>
      <c r="T2530" s="27" t="str">
        <f>IFERROR(_xlfn.XLOOKUP($B2530,'Ownership Metrics'!$A:$A,'Ownership Metrics'!$I:$I),"")</f>
        <v>Tinggi</v>
      </c>
      <c r="U2530" s="27">
        <f>IF(COUNTIFS($B$2:$B2530,$B2530,$D$2:$D2530,$D2530)=1,1,0)</f>
        <v>1</v>
      </c>
      <c r="V2530" s="27">
        <f t="shared" si="118"/>
        <v>39.130000000000003</v>
      </c>
      <c r="W2530" s="27">
        <f t="shared" si="119"/>
        <v>1</v>
      </c>
      <c r="X2530" s="27">
        <f t="shared" si="117"/>
        <v>39.129999746999999</v>
      </c>
    </row>
    <row r="2531" spans="1:24" x14ac:dyDescent="0.25">
      <c r="A2531" s="26">
        <v>46265</v>
      </c>
      <c r="B2531" s="27" t="s">
        <v>10478</v>
      </c>
      <c r="C2531" s="27" t="s">
        <v>2771</v>
      </c>
      <c r="D2531" s="27" t="s">
        <v>1629</v>
      </c>
      <c r="E2531" s="27" t="s">
        <v>35</v>
      </c>
      <c r="F2531" s="27" t="s">
        <v>23</v>
      </c>
      <c r="G2531" s="27" t="s">
        <v>36</v>
      </c>
      <c r="H2531" s="27" t="s">
        <v>24</v>
      </c>
      <c r="I2531" s="28">
        <v>100000</v>
      </c>
      <c r="J2531" s="28">
        <v>401754696</v>
      </c>
      <c r="K2531" s="28">
        <v>401854696</v>
      </c>
      <c r="L2531" s="29">
        <v>4.3499999999999996</v>
      </c>
      <c r="M2531" s="29">
        <f>IFERROR(_xlfn.XLOOKUP($B2531,'Ownership Metrics'!$A:$A,'Ownership Metrics'!$B:$B),"")</f>
        <v>3.12</v>
      </c>
      <c r="N2531" s="28">
        <f>IFERROR(_xlfn.XLOOKUP($B2531,'Ownership Metrics'!$A:$A,'Ownership Metrics'!$C:$C),"")</f>
        <v>3137</v>
      </c>
      <c r="O2531" s="29">
        <f>IFERROR(_xlfn.XLOOKUP($B2531,'Ownership Metrics'!$A:$A,'Ownership Metrics'!$D:$D),"")</f>
        <v>39.130000000000003</v>
      </c>
      <c r="P2531" s="29">
        <f>IFERROR(_xlfn.XLOOKUP($B2531,'Ownership Metrics'!$A:$A,'Ownership Metrics'!$E:$E),"")</f>
        <v>83.23</v>
      </c>
      <c r="Q2531" s="30">
        <f>IFERROR(_xlfn.XLOOKUP($B2531,'Ownership Metrics'!$A:$A,'Ownership Metrics'!$F:$F),"")</f>
        <v>7</v>
      </c>
      <c r="R2531" s="30">
        <f>IFERROR(_xlfn.XLOOKUP($B2531,'Ownership Metrics'!$A:$A,'Ownership Metrics'!$G:$G),"")</f>
        <v>57</v>
      </c>
      <c r="S2531" s="27" t="str">
        <f>IFERROR(_xlfn.XLOOKUP($B2531,'Ownership Metrics'!$A:$A,'Ownership Metrics'!$H:$H),"")</f>
        <v>Terkonsentrasi</v>
      </c>
      <c r="T2531" s="27" t="str">
        <f>IFERROR(_xlfn.XLOOKUP($B2531,'Ownership Metrics'!$A:$A,'Ownership Metrics'!$I:$I),"")</f>
        <v>Tinggi</v>
      </c>
      <c r="U2531" s="27">
        <f>IF(COUNTIFS($B$2:$B2531,$B2531,$D$2:$D2531,$D2531)=1,1,0)</f>
        <v>1</v>
      </c>
      <c r="V2531" s="27">
        <f t="shared" si="118"/>
        <v>4.3499999999999996</v>
      </c>
      <c r="W2531" s="27">
        <f t="shared" si="119"/>
        <v>5</v>
      </c>
      <c r="X2531" s="27">
        <f t="shared" si="117"/>
        <v>4.3499997469</v>
      </c>
    </row>
    <row r="2532" spans="1:24" x14ac:dyDescent="0.25">
      <c r="A2532" s="26">
        <v>46265</v>
      </c>
      <c r="B2532" s="27" t="s">
        <v>10479</v>
      </c>
      <c r="C2532" s="27" t="s">
        <v>2775</v>
      </c>
      <c r="D2532" s="27" t="s">
        <v>2776</v>
      </c>
      <c r="E2532" s="27" t="s">
        <v>22</v>
      </c>
      <c r="F2532" s="27" t="s">
        <v>23</v>
      </c>
      <c r="G2532" s="27"/>
      <c r="H2532" s="27" t="s">
        <v>24</v>
      </c>
      <c r="I2532" s="28">
        <v>16162600</v>
      </c>
      <c r="J2532" s="28">
        <v>0</v>
      </c>
      <c r="K2532" s="28">
        <v>16162600</v>
      </c>
      <c r="L2532" s="29">
        <v>3.94</v>
      </c>
      <c r="M2532" s="29">
        <f>IFERROR(_xlfn.XLOOKUP($B2532,'Ownership Metrics'!$A:$A,'Ownership Metrics'!$B:$B),"")</f>
        <v>5.65</v>
      </c>
      <c r="N2532" s="28">
        <f>IFERROR(_xlfn.XLOOKUP($B2532,'Ownership Metrics'!$A:$A,'Ownership Metrics'!$C:$C),"")</f>
        <v>7257</v>
      </c>
      <c r="O2532" s="29">
        <f>IFERROR(_xlfn.XLOOKUP($B2532,'Ownership Metrics'!$A:$A,'Ownership Metrics'!$D:$D),"")</f>
        <v>85</v>
      </c>
      <c r="P2532" s="29">
        <f>IFERROR(_xlfn.XLOOKUP($B2532,'Ownership Metrics'!$A:$A,'Ownership Metrics'!$E:$E),"")</f>
        <v>92.59</v>
      </c>
      <c r="Q2532" s="30">
        <f>IFERROR(_xlfn.XLOOKUP($B2532,'Ownership Metrics'!$A:$A,'Ownership Metrics'!$F:$F),"")</f>
        <v>4</v>
      </c>
      <c r="R2532" s="30">
        <f>IFERROR(_xlfn.XLOOKUP($B2532,'Ownership Metrics'!$A:$A,'Ownership Metrics'!$G:$G),"")</f>
        <v>82</v>
      </c>
      <c r="S2532" s="27" t="str">
        <f>IFERROR(_xlfn.XLOOKUP($B2532,'Ownership Metrics'!$A:$A,'Ownership Metrics'!$H:$H),"")</f>
        <v>Mayoritas</v>
      </c>
      <c r="T2532" s="27" t="str">
        <f>IFERROR(_xlfn.XLOOKUP($B2532,'Ownership Metrics'!$A:$A,'Ownership Metrics'!$I:$I),"")</f>
        <v>Tinggi</v>
      </c>
      <c r="U2532" s="27">
        <f>IF(COUNTIFS($B$2:$B2532,$B2532,$D$2:$D2532,$D2532)=1,1,0)</f>
        <v>1</v>
      </c>
      <c r="V2532" s="27">
        <f t="shared" si="118"/>
        <v>3.94</v>
      </c>
      <c r="W2532" s="27">
        <f t="shared" si="119"/>
        <v>2</v>
      </c>
      <c r="X2532" s="27">
        <f t="shared" si="117"/>
        <v>3.9399997467999999</v>
      </c>
    </row>
    <row r="2533" spans="1:24" x14ac:dyDescent="0.25">
      <c r="A2533" s="26">
        <v>46265</v>
      </c>
      <c r="B2533" s="27" t="s">
        <v>10479</v>
      </c>
      <c r="C2533" s="27" t="s">
        <v>2775</v>
      </c>
      <c r="D2533" s="27" t="s">
        <v>2777</v>
      </c>
      <c r="E2533" s="27"/>
      <c r="F2533" s="27"/>
      <c r="G2533" s="27"/>
      <c r="H2533" s="27"/>
      <c r="I2533" s="28">
        <v>0</v>
      </c>
      <c r="J2533" s="28">
        <v>348500000</v>
      </c>
      <c r="K2533" s="28">
        <v>348500000</v>
      </c>
      <c r="L2533" s="29">
        <v>85</v>
      </c>
      <c r="M2533" s="29">
        <f>IFERROR(_xlfn.XLOOKUP($B2533,'Ownership Metrics'!$A:$A,'Ownership Metrics'!$B:$B),"")</f>
        <v>5.65</v>
      </c>
      <c r="N2533" s="28">
        <f>IFERROR(_xlfn.XLOOKUP($B2533,'Ownership Metrics'!$A:$A,'Ownership Metrics'!$C:$C),"")</f>
        <v>7257</v>
      </c>
      <c r="O2533" s="29">
        <f>IFERROR(_xlfn.XLOOKUP($B2533,'Ownership Metrics'!$A:$A,'Ownership Metrics'!$D:$D),"")</f>
        <v>85</v>
      </c>
      <c r="P2533" s="29">
        <f>IFERROR(_xlfn.XLOOKUP($B2533,'Ownership Metrics'!$A:$A,'Ownership Metrics'!$E:$E),"")</f>
        <v>92.59</v>
      </c>
      <c r="Q2533" s="30">
        <f>IFERROR(_xlfn.XLOOKUP($B2533,'Ownership Metrics'!$A:$A,'Ownership Metrics'!$F:$F),"")</f>
        <v>4</v>
      </c>
      <c r="R2533" s="30">
        <f>IFERROR(_xlfn.XLOOKUP($B2533,'Ownership Metrics'!$A:$A,'Ownership Metrics'!$G:$G),"")</f>
        <v>82</v>
      </c>
      <c r="S2533" s="27" t="str">
        <f>IFERROR(_xlfn.XLOOKUP($B2533,'Ownership Metrics'!$A:$A,'Ownership Metrics'!$H:$H),"")</f>
        <v>Mayoritas</v>
      </c>
      <c r="T2533" s="27" t="str">
        <f>IFERROR(_xlfn.XLOOKUP($B2533,'Ownership Metrics'!$A:$A,'Ownership Metrics'!$I:$I),"")</f>
        <v>Tinggi</v>
      </c>
      <c r="U2533" s="27">
        <f>IF(COUNTIFS($B$2:$B2533,$B2533,$D$2:$D2533,$D2533)=1,1,0)</f>
        <v>1</v>
      </c>
      <c r="V2533" s="27">
        <f t="shared" si="118"/>
        <v>85</v>
      </c>
      <c r="W2533" s="27">
        <f t="shared" si="119"/>
        <v>1</v>
      </c>
      <c r="X2533" s="27">
        <f t="shared" si="117"/>
        <v>84.999999746699999</v>
      </c>
    </row>
    <row r="2534" spans="1:24" x14ac:dyDescent="0.25">
      <c r="A2534" s="26">
        <v>46265</v>
      </c>
      <c r="B2534" s="27" t="s">
        <v>10479</v>
      </c>
      <c r="C2534" s="27" t="s">
        <v>2775</v>
      </c>
      <c r="D2534" s="27" t="s">
        <v>2778</v>
      </c>
      <c r="E2534" s="27" t="s">
        <v>114</v>
      </c>
      <c r="F2534" s="27" t="s">
        <v>32</v>
      </c>
      <c r="G2534" s="27"/>
      <c r="H2534" s="27" t="s">
        <v>2060</v>
      </c>
      <c r="I2534" s="28">
        <v>14955600</v>
      </c>
      <c r="J2534" s="28">
        <v>0</v>
      </c>
      <c r="K2534" s="28">
        <v>14955600</v>
      </c>
      <c r="L2534" s="29">
        <v>3.65</v>
      </c>
      <c r="M2534" s="29">
        <f>IFERROR(_xlfn.XLOOKUP($B2534,'Ownership Metrics'!$A:$A,'Ownership Metrics'!$B:$B),"")</f>
        <v>5.65</v>
      </c>
      <c r="N2534" s="28">
        <f>IFERROR(_xlfn.XLOOKUP($B2534,'Ownership Metrics'!$A:$A,'Ownership Metrics'!$C:$C),"")</f>
        <v>7257</v>
      </c>
      <c r="O2534" s="29">
        <f>IFERROR(_xlfn.XLOOKUP($B2534,'Ownership Metrics'!$A:$A,'Ownership Metrics'!$D:$D),"")</f>
        <v>85</v>
      </c>
      <c r="P2534" s="29">
        <f>IFERROR(_xlfn.XLOOKUP($B2534,'Ownership Metrics'!$A:$A,'Ownership Metrics'!$E:$E),"")</f>
        <v>92.59</v>
      </c>
      <c r="Q2534" s="30">
        <f>IFERROR(_xlfn.XLOOKUP($B2534,'Ownership Metrics'!$A:$A,'Ownership Metrics'!$F:$F),"")</f>
        <v>4</v>
      </c>
      <c r="R2534" s="30">
        <f>IFERROR(_xlfn.XLOOKUP($B2534,'Ownership Metrics'!$A:$A,'Ownership Metrics'!$G:$G),"")</f>
        <v>82</v>
      </c>
      <c r="S2534" s="27" t="str">
        <f>IFERROR(_xlfn.XLOOKUP($B2534,'Ownership Metrics'!$A:$A,'Ownership Metrics'!$H:$H),"")</f>
        <v>Mayoritas</v>
      </c>
      <c r="T2534" s="27" t="str">
        <f>IFERROR(_xlfn.XLOOKUP($B2534,'Ownership Metrics'!$A:$A,'Ownership Metrics'!$I:$I),"")</f>
        <v>Tinggi</v>
      </c>
      <c r="U2534" s="27">
        <f>IF(COUNTIFS($B$2:$B2534,$B2534,$D$2:$D2534,$D2534)=1,1,0)</f>
        <v>1</v>
      </c>
      <c r="V2534" s="27">
        <f t="shared" si="118"/>
        <v>3.65</v>
      </c>
      <c r="W2534" s="27">
        <f t="shared" si="119"/>
        <v>3</v>
      </c>
      <c r="X2534" s="27">
        <f t="shared" si="117"/>
        <v>3.6499997465999998</v>
      </c>
    </row>
    <row r="2535" spans="1:24" x14ac:dyDescent="0.25">
      <c r="A2535" s="26">
        <v>46265</v>
      </c>
      <c r="B2535" s="27" t="s">
        <v>10479</v>
      </c>
      <c r="C2535" s="27" t="s">
        <v>2775</v>
      </c>
      <c r="D2535" s="27" t="s">
        <v>2779</v>
      </c>
      <c r="E2535" s="27" t="s">
        <v>35</v>
      </c>
      <c r="F2535" s="27" t="s">
        <v>23</v>
      </c>
      <c r="G2535" s="27" t="s">
        <v>36</v>
      </c>
      <c r="H2535" s="27" t="s">
        <v>24</v>
      </c>
      <c r="I2535" s="28">
        <v>7205100</v>
      </c>
      <c r="J2535" s="28">
        <v>0</v>
      </c>
      <c r="K2535" s="28">
        <v>7205100</v>
      </c>
      <c r="L2535" s="29">
        <v>1.76</v>
      </c>
      <c r="M2535" s="29">
        <f>IFERROR(_xlfn.XLOOKUP($B2535,'Ownership Metrics'!$A:$A,'Ownership Metrics'!$B:$B),"")</f>
        <v>5.65</v>
      </c>
      <c r="N2535" s="28">
        <f>IFERROR(_xlfn.XLOOKUP($B2535,'Ownership Metrics'!$A:$A,'Ownership Metrics'!$C:$C),"")</f>
        <v>7257</v>
      </c>
      <c r="O2535" s="29">
        <f>IFERROR(_xlfn.XLOOKUP($B2535,'Ownership Metrics'!$A:$A,'Ownership Metrics'!$D:$D),"")</f>
        <v>85</v>
      </c>
      <c r="P2535" s="29">
        <f>IFERROR(_xlfn.XLOOKUP($B2535,'Ownership Metrics'!$A:$A,'Ownership Metrics'!$E:$E),"")</f>
        <v>92.59</v>
      </c>
      <c r="Q2535" s="30">
        <f>IFERROR(_xlfn.XLOOKUP($B2535,'Ownership Metrics'!$A:$A,'Ownership Metrics'!$F:$F),"")</f>
        <v>4</v>
      </c>
      <c r="R2535" s="30">
        <f>IFERROR(_xlfn.XLOOKUP($B2535,'Ownership Metrics'!$A:$A,'Ownership Metrics'!$G:$G),"")</f>
        <v>82</v>
      </c>
      <c r="S2535" s="27" t="str">
        <f>IFERROR(_xlfn.XLOOKUP($B2535,'Ownership Metrics'!$A:$A,'Ownership Metrics'!$H:$H),"")</f>
        <v>Mayoritas</v>
      </c>
      <c r="T2535" s="27" t="str">
        <f>IFERROR(_xlfn.XLOOKUP($B2535,'Ownership Metrics'!$A:$A,'Ownership Metrics'!$I:$I),"")</f>
        <v>Tinggi</v>
      </c>
      <c r="U2535" s="27">
        <f>IF(COUNTIFS($B$2:$B2535,$B2535,$D$2:$D2535,$D2535)=1,1,0)</f>
        <v>1</v>
      </c>
      <c r="V2535" s="27">
        <f t="shared" si="118"/>
        <v>1.76</v>
      </c>
      <c r="W2535" s="27">
        <f t="shared" si="119"/>
        <v>4</v>
      </c>
      <c r="X2535" s="27">
        <f t="shared" si="117"/>
        <v>1.7599997464999999</v>
      </c>
    </row>
    <row r="2536" spans="1:24" x14ac:dyDescent="0.25">
      <c r="A2536" s="26">
        <v>46265</v>
      </c>
      <c r="B2536" s="27" t="s">
        <v>10480</v>
      </c>
      <c r="C2536" s="27" t="s">
        <v>2781</v>
      </c>
      <c r="D2536" s="27" t="s">
        <v>2782</v>
      </c>
      <c r="E2536" s="27" t="s">
        <v>22</v>
      </c>
      <c r="F2536" s="27" t="s">
        <v>23</v>
      </c>
      <c r="G2536" s="27"/>
      <c r="H2536" s="27" t="s">
        <v>24</v>
      </c>
      <c r="I2536" s="28">
        <v>283885000</v>
      </c>
      <c r="J2536" s="28">
        <v>912000000</v>
      </c>
      <c r="K2536" s="28">
        <v>1195885000</v>
      </c>
      <c r="L2536" s="29">
        <v>74.739999999999995</v>
      </c>
      <c r="M2536" s="29">
        <f>IFERROR(_xlfn.XLOOKUP($B2536,'Ownership Metrics'!$A:$A,'Ownership Metrics'!$B:$B),"")</f>
        <v>17.95</v>
      </c>
      <c r="N2536" s="28">
        <f>IFERROR(_xlfn.XLOOKUP($B2536,'Ownership Metrics'!$A:$A,'Ownership Metrics'!$C:$C),"")</f>
        <v>5606</v>
      </c>
      <c r="O2536" s="29">
        <f>IFERROR(_xlfn.XLOOKUP($B2536,'Ownership Metrics'!$A:$A,'Ownership Metrics'!$D:$D),"")</f>
        <v>74.739999999999995</v>
      </c>
      <c r="P2536" s="29">
        <f>IFERROR(_xlfn.XLOOKUP($B2536,'Ownership Metrics'!$A:$A,'Ownership Metrics'!$E:$E),"")</f>
        <v>80.28</v>
      </c>
      <c r="Q2536" s="30">
        <f>IFERROR(_xlfn.XLOOKUP($B2536,'Ownership Metrics'!$A:$A,'Ownership Metrics'!$F:$F),"")</f>
        <v>4</v>
      </c>
      <c r="R2536" s="30">
        <f>IFERROR(_xlfn.XLOOKUP($B2536,'Ownership Metrics'!$A:$A,'Ownership Metrics'!$G:$G),"")</f>
        <v>70</v>
      </c>
      <c r="S2536" s="27" t="str">
        <f>IFERROR(_xlfn.XLOOKUP($B2536,'Ownership Metrics'!$A:$A,'Ownership Metrics'!$H:$H),"")</f>
        <v>Mayoritas</v>
      </c>
      <c r="T2536" s="27" t="str">
        <f>IFERROR(_xlfn.XLOOKUP($B2536,'Ownership Metrics'!$A:$A,'Ownership Metrics'!$I:$I),"")</f>
        <v>Tinggi</v>
      </c>
      <c r="U2536" s="27">
        <f>IF(COUNTIFS($B$2:$B2536,$B2536,$D$2:$D2536,$D2536)=1,1,0)</f>
        <v>1</v>
      </c>
      <c r="V2536" s="27">
        <f t="shared" si="118"/>
        <v>74.739999999999995</v>
      </c>
      <c r="W2536" s="27">
        <f t="shared" si="119"/>
        <v>1</v>
      </c>
      <c r="X2536" s="27">
        <f t="shared" si="117"/>
        <v>74.739999746399988</v>
      </c>
    </row>
    <row r="2537" spans="1:24" x14ac:dyDescent="0.25">
      <c r="A2537" s="26">
        <v>46265</v>
      </c>
      <c r="B2537" s="27" t="s">
        <v>10480</v>
      </c>
      <c r="C2537" s="27" t="s">
        <v>2781</v>
      </c>
      <c r="D2537" s="27" t="s">
        <v>2783</v>
      </c>
      <c r="E2537" s="27" t="s">
        <v>35</v>
      </c>
      <c r="F2537" s="27" t="s">
        <v>23</v>
      </c>
      <c r="G2537" s="27" t="s">
        <v>36</v>
      </c>
      <c r="H2537" s="27"/>
      <c r="I2537" s="28">
        <v>28350000</v>
      </c>
      <c r="J2537" s="28">
        <v>0</v>
      </c>
      <c r="K2537" s="28">
        <v>28350000</v>
      </c>
      <c r="L2537" s="29">
        <v>1.77</v>
      </c>
      <c r="M2537" s="29">
        <f>IFERROR(_xlfn.XLOOKUP($B2537,'Ownership Metrics'!$A:$A,'Ownership Metrics'!$B:$B),"")</f>
        <v>17.95</v>
      </c>
      <c r="N2537" s="28">
        <f>IFERROR(_xlfn.XLOOKUP($B2537,'Ownership Metrics'!$A:$A,'Ownership Metrics'!$C:$C),"")</f>
        <v>5606</v>
      </c>
      <c r="O2537" s="29">
        <f>IFERROR(_xlfn.XLOOKUP($B2537,'Ownership Metrics'!$A:$A,'Ownership Metrics'!$D:$D),"")</f>
        <v>74.739999999999995</v>
      </c>
      <c r="P2537" s="29">
        <f>IFERROR(_xlfn.XLOOKUP($B2537,'Ownership Metrics'!$A:$A,'Ownership Metrics'!$E:$E),"")</f>
        <v>80.28</v>
      </c>
      <c r="Q2537" s="30">
        <f>IFERROR(_xlfn.XLOOKUP($B2537,'Ownership Metrics'!$A:$A,'Ownership Metrics'!$F:$F),"")</f>
        <v>4</v>
      </c>
      <c r="R2537" s="30">
        <f>IFERROR(_xlfn.XLOOKUP($B2537,'Ownership Metrics'!$A:$A,'Ownership Metrics'!$G:$G),"")</f>
        <v>70</v>
      </c>
      <c r="S2537" s="27" t="str">
        <f>IFERROR(_xlfn.XLOOKUP($B2537,'Ownership Metrics'!$A:$A,'Ownership Metrics'!$H:$H),"")</f>
        <v>Mayoritas</v>
      </c>
      <c r="T2537" s="27" t="str">
        <f>IFERROR(_xlfn.XLOOKUP($B2537,'Ownership Metrics'!$A:$A,'Ownership Metrics'!$I:$I),"")</f>
        <v>Tinggi</v>
      </c>
      <c r="U2537" s="27">
        <f>IF(COUNTIFS($B$2:$B2537,$B2537,$D$2:$D2537,$D2537)=1,1,0)</f>
        <v>1</v>
      </c>
      <c r="V2537" s="27">
        <f t="shared" si="118"/>
        <v>1.77</v>
      </c>
      <c r="W2537" s="27">
        <f t="shared" si="119"/>
        <v>4</v>
      </c>
      <c r="X2537" s="27">
        <f t="shared" si="117"/>
        <v>1.7699997463000001</v>
      </c>
    </row>
    <row r="2538" spans="1:24" x14ac:dyDescent="0.25">
      <c r="A2538" s="26">
        <v>46265</v>
      </c>
      <c r="B2538" s="27" t="s">
        <v>10480</v>
      </c>
      <c r="C2538" s="27" t="s">
        <v>2781</v>
      </c>
      <c r="D2538" s="27" t="s">
        <v>1919</v>
      </c>
      <c r="E2538" s="27" t="s">
        <v>35</v>
      </c>
      <c r="F2538" s="27" t="s">
        <v>23</v>
      </c>
      <c r="G2538" s="27" t="s">
        <v>36</v>
      </c>
      <c r="H2538" s="27" t="s">
        <v>24</v>
      </c>
      <c r="I2538" s="28">
        <v>29634800</v>
      </c>
      <c r="J2538" s="28">
        <v>0</v>
      </c>
      <c r="K2538" s="28">
        <v>29634800</v>
      </c>
      <c r="L2538" s="29">
        <v>1.85</v>
      </c>
      <c r="M2538" s="29">
        <f>IFERROR(_xlfn.XLOOKUP($B2538,'Ownership Metrics'!$A:$A,'Ownership Metrics'!$B:$B),"")</f>
        <v>17.95</v>
      </c>
      <c r="N2538" s="28">
        <f>IFERROR(_xlfn.XLOOKUP($B2538,'Ownership Metrics'!$A:$A,'Ownership Metrics'!$C:$C),"")</f>
        <v>5606</v>
      </c>
      <c r="O2538" s="29">
        <f>IFERROR(_xlfn.XLOOKUP($B2538,'Ownership Metrics'!$A:$A,'Ownership Metrics'!$D:$D),"")</f>
        <v>74.739999999999995</v>
      </c>
      <c r="P2538" s="29">
        <f>IFERROR(_xlfn.XLOOKUP($B2538,'Ownership Metrics'!$A:$A,'Ownership Metrics'!$E:$E),"")</f>
        <v>80.28</v>
      </c>
      <c r="Q2538" s="30">
        <f>IFERROR(_xlfn.XLOOKUP($B2538,'Ownership Metrics'!$A:$A,'Ownership Metrics'!$F:$F),"")</f>
        <v>4</v>
      </c>
      <c r="R2538" s="30">
        <f>IFERROR(_xlfn.XLOOKUP($B2538,'Ownership Metrics'!$A:$A,'Ownership Metrics'!$G:$G),"")</f>
        <v>70</v>
      </c>
      <c r="S2538" s="27" t="str">
        <f>IFERROR(_xlfn.XLOOKUP($B2538,'Ownership Metrics'!$A:$A,'Ownership Metrics'!$H:$H),"")</f>
        <v>Mayoritas</v>
      </c>
      <c r="T2538" s="27" t="str">
        <f>IFERROR(_xlfn.XLOOKUP($B2538,'Ownership Metrics'!$A:$A,'Ownership Metrics'!$I:$I),"")</f>
        <v>Tinggi</v>
      </c>
      <c r="U2538" s="27">
        <f>IF(COUNTIFS($B$2:$B2538,$B2538,$D$2:$D2538,$D2538)=1,1,0)</f>
        <v>1</v>
      </c>
      <c r="V2538" s="27">
        <f t="shared" si="118"/>
        <v>1.85</v>
      </c>
      <c r="W2538" s="27">
        <f t="shared" si="119"/>
        <v>3</v>
      </c>
      <c r="X2538" s="27">
        <f t="shared" si="117"/>
        <v>1.8499997462000002</v>
      </c>
    </row>
    <row r="2539" spans="1:24" x14ac:dyDescent="0.25">
      <c r="A2539" s="26">
        <v>46265</v>
      </c>
      <c r="B2539" s="27" t="s">
        <v>10480</v>
      </c>
      <c r="C2539" s="27" t="s">
        <v>2781</v>
      </c>
      <c r="D2539" s="27" t="s">
        <v>2784</v>
      </c>
      <c r="E2539" s="27" t="s">
        <v>35</v>
      </c>
      <c r="F2539" s="27" t="s">
        <v>23</v>
      </c>
      <c r="G2539" s="27" t="s">
        <v>36</v>
      </c>
      <c r="H2539" s="27"/>
      <c r="I2539" s="28">
        <v>59115000</v>
      </c>
      <c r="J2539" s="28">
        <v>0</v>
      </c>
      <c r="K2539" s="28">
        <v>59115000</v>
      </c>
      <c r="L2539" s="29">
        <v>3.69</v>
      </c>
      <c r="M2539" s="29">
        <f>IFERROR(_xlfn.XLOOKUP($B2539,'Ownership Metrics'!$A:$A,'Ownership Metrics'!$B:$B),"")</f>
        <v>17.95</v>
      </c>
      <c r="N2539" s="28">
        <f>IFERROR(_xlfn.XLOOKUP($B2539,'Ownership Metrics'!$A:$A,'Ownership Metrics'!$C:$C),"")</f>
        <v>5606</v>
      </c>
      <c r="O2539" s="29">
        <f>IFERROR(_xlfn.XLOOKUP($B2539,'Ownership Metrics'!$A:$A,'Ownership Metrics'!$D:$D),"")</f>
        <v>74.739999999999995</v>
      </c>
      <c r="P2539" s="29">
        <f>IFERROR(_xlfn.XLOOKUP($B2539,'Ownership Metrics'!$A:$A,'Ownership Metrics'!$E:$E),"")</f>
        <v>80.28</v>
      </c>
      <c r="Q2539" s="30">
        <f>IFERROR(_xlfn.XLOOKUP($B2539,'Ownership Metrics'!$A:$A,'Ownership Metrics'!$F:$F),"")</f>
        <v>4</v>
      </c>
      <c r="R2539" s="30">
        <f>IFERROR(_xlfn.XLOOKUP($B2539,'Ownership Metrics'!$A:$A,'Ownership Metrics'!$G:$G),"")</f>
        <v>70</v>
      </c>
      <c r="S2539" s="27" t="str">
        <f>IFERROR(_xlfn.XLOOKUP($B2539,'Ownership Metrics'!$A:$A,'Ownership Metrics'!$H:$H),"")</f>
        <v>Mayoritas</v>
      </c>
      <c r="T2539" s="27" t="str">
        <f>IFERROR(_xlfn.XLOOKUP($B2539,'Ownership Metrics'!$A:$A,'Ownership Metrics'!$I:$I),"")</f>
        <v>Tinggi</v>
      </c>
      <c r="U2539" s="27">
        <f>IF(COUNTIFS($B$2:$B2539,$B2539,$D$2:$D2539,$D2539)=1,1,0)</f>
        <v>1</v>
      </c>
      <c r="V2539" s="27">
        <f t="shared" si="118"/>
        <v>3.69</v>
      </c>
      <c r="W2539" s="27">
        <f t="shared" si="119"/>
        <v>2</v>
      </c>
      <c r="X2539" s="27">
        <f t="shared" si="117"/>
        <v>3.6899997460999998</v>
      </c>
    </row>
    <row r="2540" spans="1:24" x14ac:dyDescent="0.25">
      <c r="A2540" s="26">
        <v>46265</v>
      </c>
      <c r="B2540" s="27" t="s">
        <v>10481</v>
      </c>
      <c r="C2540" s="27" t="s">
        <v>2786</v>
      </c>
      <c r="D2540" s="27" t="s">
        <v>509</v>
      </c>
      <c r="E2540" s="27" t="s">
        <v>22</v>
      </c>
      <c r="F2540" s="27" t="s">
        <v>23</v>
      </c>
      <c r="G2540" s="27"/>
      <c r="H2540" s="27" t="s">
        <v>24</v>
      </c>
      <c r="I2540" s="28">
        <v>3000000100</v>
      </c>
      <c r="J2540" s="28">
        <v>0</v>
      </c>
      <c r="K2540" s="28">
        <v>3000000100</v>
      </c>
      <c r="L2540" s="29">
        <v>51</v>
      </c>
      <c r="M2540" s="29">
        <f>IFERROR(_xlfn.XLOOKUP($B2540,'Ownership Metrics'!$A:$A,'Ownership Metrics'!$B:$B),"")</f>
        <v>1.85</v>
      </c>
      <c r="N2540" s="28">
        <f>IFERROR(_xlfn.XLOOKUP($B2540,'Ownership Metrics'!$A:$A,'Ownership Metrics'!$C:$C),"")</f>
        <v>3582</v>
      </c>
      <c r="O2540" s="29">
        <f>IFERROR(_xlfn.XLOOKUP($B2540,'Ownership Metrics'!$A:$A,'Ownership Metrics'!$D:$D),"")</f>
        <v>51</v>
      </c>
      <c r="P2540" s="29">
        <f>IFERROR(_xlfn.XLOOKUP($B2540,'Ownership Metrics'!$A:$A,'Ownership Metrics'!$E:$E),"")</f>
        <v>87.99</v>
      </c>
      <c r="Q2540" s="30">
        <f>IFERROR(_xlfn.XLOOKUP($B2540,'Ownership Metrics'!$A:$A,'Ownership Metrics'!$F:$F),"")</f>
        <v>7</v>
      </c>
      <c r="R2540" s="30">
        <f>IFERROR(_xlfn.XLOOKUP($B2540,'Ownership Metrics'!$A:$A,'Ownership Metrics'!$G:$G),"")</f>
        <v>61</v>
      </c>
      <c r="S2540" s="27" t="str">
        <f>IFERROR(_xlfn.XLOOKUP($B2540,'Ownership Metrics'!$A:$A,'Ownership Metrics'!$H:$H),"")</f>
        <v>Mayoritas</v>
      </c>
      <c r="T2540" s="27" t="str">
        <f>IFERROR(_xlfn.XLOOKUP($B2540,'Ownership Metrics'!$A:$A,'Ownership Metrics'!$I:$I),"")</f>
        <v>Tinggi</v>
      </c>
      <c r="U2540" s="27">
        <f>IF(COUNTIFS($B$2:$B2540,$B2540,$D$2:$D2540,$D2540)=1,1,0)</f>
        <v>1</v>
      </c>
      <c r="V2540" s="27">
        <f t="shared" si="118"/>
        <v>51</v>
      </c>
      <c r="W2540" s="27">
        <f t="shared" si="119"/>
        <v>1</v>
      </c>
      <c r="X2540" s="27">
        <f t="shared" si="117"/>
        <v>50.999999746</v>
      </c>
    </row>
    <row r="2541" spans="1:24" x14ac:dyDescent="0.25">
      <c r="A2541" s="26">
        <v>46265</v>
      </c>
      <c r="B2541" s="27" t="s">
        <v>10481</v>
      </c>
      <c r="C2541" s="27" t="s">
        <v>2786</v>
      </c>
      <c r="D2541" s="27" t="s">
        <v>1565</v>
      </c>
      <c r="E2541" s="27" t="s">
        <v>22</v>
      </c>
      <c r="F2541" s="27" t="s">
        <v>23</v>
      </c>
      <c r="G2541" s="27"/>
      <c r="H2541" s="27" t="s">
        <v>24</v>
      </c>
      <c r="I2541" s="28">
        <v>277861100</v>
      </c>
      <c r="J2541" s="28">
        <v>0</v>
      </c>
      <c r="K2541" s="28">
        <v>277861100</v>
      </c>
      <c r="L2541" s="29">
        <v>4.72</v>
      </c>
      <c r="M2541" s="29">
        <f>IFERROR(_xlfn.XLOOKUP($B2541,'Ownership Metrics'!$A:$A,'Ownership Metrics'!$B:$B),"")</f>
        <v>1.85</v>
      </c>
      <c r="N2541" s="28">
        <f>IFERROR(_xlfn.XLOOKUP($B2541,'Ownership Metrics'!$A:$A,'Ownership Metrics'!$C:$C),"")</f>
        <v>3582</v>
      </c>
      <c r="O2541" s="29">
        <f>IFERROR(_xlfn.XLOOKUP($B2541,'Ownership Metrics'!$A:$A,'Ownership Metrics'!$D:$D),"")</f>
        <v>51</v>
      </c>
      <c r="P2541" s="29">
        <f>IFERROR(_xlfn.XLOOKUP($B2541,'Ownership Metrics'!$A:$A,'Ownership Metrics'!$E:$E),"")</f>
        <v>87.99</v>
      </c>
      <c r="Q2541" s="30">
        <f>IFERROR(_xlfn.XLOOKUP($B2541,'Ownership Metrics'!$A:$A,'Ownership Metrics'!$F:$F),"")</f>
        <v>7</v>
      </c>
      <c r="R2541" s="30">
        <f>IFERROR(_xlfn.XLOOKUP($B2541,'Ownership Metrics'!$A:$A,'Ownership Metrics'!$G:$G),"")</f>
        <v>61</v>
      </c>
      <c r="S2541" s="27" t="str">
        <f>IFERROR(_xlfn.XLOOKUP($B2541,'Ownership Metrics'!$A:$A,'Ownership Metrics'!$H:$H),"")</f>
        <v>Mayoritas</v>
      </c>
      <c r="T2541" s="27" t="str">
        <f>IFERROR(_xlfn.XLOOKUP($B2541,'Ownership Metrics'!$A:$A,'Ownership Metrics'!$I:$I),"")</f>
        <v>Tinggi</v>
      </c>
      <c r="U2541" s="27">
        <f>IF(COUNTIFS($B$2:$B2541,$B2541,$D$2:$D2541,$D2541)=1,1,0)</f>
        <v>1</v>
      </c>
      <c r="V2541" s="27">
        <f t="shared" si="118"/>
        <v>4.72</v>
      </c>
      <c r="W2541" s="27">
        <f t="shared" si="119"/>
        <v>4</v>
      </c>
      <c r="X2541" s="27">
        <f t="shared" si="117"/>
        <v>4.7199997459</v>
      </c>
    </row>
    <row r="2542" spans="1:24" x14ac:dyDescent="0.25">
      <c r="A2542" s="26">
        <v>46265</v>
      </c>
      <c r="B2542" s="27" t="s">
        <v>10481</v>
      </c>
      <c r="C2542" s="27" t="s">
        <v>2786</v>
      </c>
      <c r="D2542" s="27" t="s">
        <v>1568</v>
      </c>
      <c r="E2542" s="27" t="s">
        <v>22</v>
      </c>
      <c r="F2542" s="27" t="s">
        <v>23</v>
      </c>
      <c r="G2542" s="27"/>
      <c r="H2542" s="27" t="s">
        <v>24</v>
      </c>
      <c r="I2542" s="28">
        <v>105165000</v>
      </c>
      <c r="J2542" s="28">
        <v>0</v>
      </c>
      <c r="K2542" s="28">
        <v>105165000</v>
      </c>
      <c r="L2542" s="29">
        <v>1.79</v>
      </c>
      <c r="M2542" s="29">
        <f>IFERROR(_xlfn.XLOOKUP($B2542,'Ownership Metrics'!$A:$A,'Ownership Metrics'!$B:$B),"")</f>
        <v>1.85</v>
      </c>
      <c r="N2542" s="28">
        <f>IFERROR(_xlfn.XLOOKUP($B2542,'Ownership Metrics'!$A:$A,'Ownership Metrics'!$C:$C),"")</f>
        <v>3582</v>
      </c>
      <c r="O2542" s="29">
        <f>IFERROR(_xlfn.XLOOKUP($B2542,'Ownership Metrics'!$A:$A,'Ownership Metrics'!$D:$D),"")</f>
        <v>51</v>
      </c>
      <c r="P2542" s="29">
        <f>IFERROR(_xlfn.XLOOKUP($B2542,'Ownership Metrics'!$A:$A,'Ownership Metrics'!$E:$E),"")</f>
        <v>87.99</v>
      </c>
      <c r="Q2542" s="30">
        <f>IFERROR(_xlfn.XLOOKUP($B2542,'Ownership Metrics'!$A:$A,'Ownership Metrics'!$F:$F),"")</f>
        <v>7</v>
      </c>
      <c r="R2542" s="30">
        <f>IFERROR(_xlfn.XLOOKUP($B2542,'Ownership Metrics'!$A:$A,'Ownership Metrics'!$G:$G),"")</f>
        <v>61</v>
      </c>
      <c r="S2542" s="27" t="str">
        <f>IFERROR(_xlfn.XLOOKUP($B2542,'Ownership Metrics'!$A:$A,'Ownership Metrics'!$H:$H),"")</f>
        <v>Mayoritas</v>
      </c>
      <c r="T2542" s="27" t="str">
        <f>IFERROR(_xlfn.XLOOKUP($B2542,'Ownership Metrics'!$A:$A,'Ownership Metrics'!$I:$I),"")</f>
        <v>Tinggi</v>
      </c>
      <c r="U2542" s="27">
        <f>IF(COUNTIFS($B$2:$B2542,$B2542,$D$2:$D2542,$D2542)=1,1,0)</f>
        <v>1</v>
      </c>
      <c r="V2542" s="27">
        <f t="shared" si="118"/>
        <v>1.79</v>
      </c>
      <c r="W2542" s="27">
        <f t="shared" si="119"/>
        <v>6</v>
      </c>
      <c r="X2542" s="27">
        <f t="shared" si="117"/>
        <v>1.7899997458000001</v>
      </c>
    </row>
    <row r="2543" spans="1:24" x14ac:dyDescent="0.25">
      <c r="A2543" s="26">
        <v>46265</v>
      </c>
      <c r="B2543" s="27" t="s">
        <v>10481</v>
      </c>
      <c r="C2543" s="27" t="s">
        <v>2786</v>
      </c>
      <c r="D2543" s="27" t="s">
        <v>1572</v>
      </c>
      <c r="E2543" s="27" t="s">
        <v>22</v>
      </c>
      <c r="F2543" s="27" t="s">
        <v>23</v>
      </c>
      <c r="G2543" s="27"/>
      <c r="H2543" s="27" t="s">
        <v>24</v>
      </c>
      <c r="I2543" s="28">
        <v>87566778</v>
      </c>
      <c r="J2543" s="28">
        <v>0</v>
      </c>
      <c r="K2543" s="28">
        <v>87566778</v>
      </c>
      <c r="L2543" s="29">
        <v>1.49</v>
      </c>
      <c r="M2543" s="29">
        <f>IFERROR(_xlfn.XLOOKUP($B2543,'Ownership Metrics'!$A:$A,'Ownership Metrics'!$B:$B),"")</f>
        <v>1.85</v>
      </c>
      <c r="N2543" s="28">
        <f>IFERROR(_xlfn.XLOOKUP($B2543,'Ownership Metrics'!$A:$A,'Ownership Metrics'!$C:$C),"")</f>
        <v>3582</v>
      </c>
      <c r="O2543" s="29">
        <f>IFERROR(_xlfn.XLOOKUP($B2543,'Ownership Metrics'!$A:$A,'Ownership Metrics'!$D:$D),"")</f>
        <v>51</v>
      </c>
      <c r="P2543" s="29">
        <f>IFERROR(_xlfn.XLOOKUP($B2543,'Ownership Metrics'!$A:$A,'Ownership Metrics'!$E:$E),"")</f>
        <v>87.99</v>
      </c>
      <c r="Q2543" s="30">
        <f>IFERROR(_xlfn.XLOOKUP($B2543,'Ownership Metrics'!$A:$A,'Ownership Metrics'!$F:$F),"")</f>
        <v>7</v>
      </c>
      <c r="R2543" s="30">
        <f>IFERROR(_xlfn.XLOOKUP($B2543,'Ownership Metrics'!$A:$A,'Ownership Metrics'!$G:$G),"")</f>
        <v>61</v>
      </c>
      <c r="S2543" s="27" t="str">
        <f>IFERROR(_xlfn.XLOOKUP($B2543,'Ownership Metrics'!$A:$A,'Ownership Metrics'!$H:$H),"")</f>
        <v>Mayoritas</v>
      </c>
      <c r="T2543" s="27" t="str">
        <f>IFERROR(_xlfn.XLOOKUP($B2543,'Ownership Metrics'!$A:$A,'Ownership Metrics'!$I:$I),"")</f>
        <v>Tinggi</v>
      </c>
      <c r="U2543" s="27">
        <f>IF(COUNTIFS($B$2:$B2543,$B2543,$D$2:$D2543,$D2543)=1,1,0)</f>
        <v>1</v>
      </c>
      <c r="V2543" s="27">
        <f t="shared" si="118"/>
        <v>1.49</v>
      </c>
      <c r="W2543" s="27">
        <f t="shared" si="119"/>
        <v>7</v>
      </c>
      <c r="X2543" s="27">
        <f t="shared" si="117"/>
        <v>1.4899997457</v>
      </c>
    </row>
    <row r="2544" spans="1:24" x14ac:dyDescent="0.25">
      <c r="A2544" s="26">
        <v>46265</v>
      </c>
      <c r="B2544" s="27" t="s">
        <v>10481</v>
      </c>
      <c r="C2544" s="27" t="s">
        <v>2786</v>
      </c>
      <c r="D2544" s="27" t="s">
        <v>2787</v>
      </c>
      <c r="E2544" s="27" t="s">
        <v>22</v>
      </c>
      <c r="F2544" s="27" t="s">
        <v>23</v>
      </c>
      <c r="G2544" s="27"/>
      <c r="H2544" s="27" t="s">
        <v>24</v>
      </c>
      <c r="I2544" s="28">
        <v>126976700</v>
      </c>
      <c r="J2544" s="28">
        <v>0</v>
      </c>
      <c r="K2544" s="28">
        <v>126976700</v>
      </c>
      <c r="L2544" s="29">
        <v>2.16</v>
      </c>
      <c r="M2544" s="29">
        <f>IFERROR(_xlfn.XLOOKUP($B2544,'Ownership Metrics'!$A:$A,'Ownership Metrics'!$B:$B),"")</f>
        <v>1.85</v>
      </c>
      <c r="N2544" s="28">
        <f>IFERROR(_xlfn.XLOOKUP($B2544,'Ownership Metrics'!$A:$A,'Ownership Metrics'!$C:$C),"")</f>
        <v>3582</v>
      </c>
      <c r="O2544" s="29">
        <f>IFERROR(_xlfn.XLOOKUP($B2544,'Ownership Metrics'!$A:$A,'Ownership Metrics'!$D:$D),"")</f>
        <v>51</v>
      </c>
      <c r="P2544" s="29">
        <f>IFERROR(_xlfn.XLOOKUP($B2544,'Ownership Metrics'!$A:$A,'Ownership Metrics'!$E:$E),"")</f>
        <v>87.99</v>
      </c>
      <c r="Q2544" s="30">
        <f>IFERROR(_xlfn.XLOOKUP($B2544,'Ownership Metrics'!$A:$A,'Ownership Metrics'!$F:$F),"")</f>
        <v>7</v>
      </c>
      <c r="R2544" s="30">
        <f>IFERROR(_xlfn.XLOOKUP($B2544,'Ownership Metrics'!$A:$A,'Ownership Metrics'!$G:$G),"")</f>
        <v>61</v>
      </c>
      <c r="S2544" s="27" t="str">
        <f>IFERROR(_xlfn.XLOOKUP($B2544,'Ownership Metrics'!$A:$A,'Ownership Metrics'!$H:$H),"")</f>
        <v>Mayoritas</v>
      </c>
      <c r="T2544" s="27" t="str">
        <f>IFERROR(_xlfn.XLOOKUP($B2544,'Ownership Metrics'!$A:$A,'Ownership Metrics'!$I:$I),"")</f>
        <v>Tinggi</v>
      </c>
      <c r="U2544" s="27">
        <f>IF(COUNTIFS($B$2:$B2544,$B2544,$D$2:$D2544,$D2544)=1,1,0)</f>
        <v>1</v>
      </c>
      <c r="V2544" s="27">
        <f t="shared" si="118"/>
        <v>2.16</v>
      </c>
      <c r="W2544" s="27">
        <f t="shared" si="119"/>
        <v>5</v>
      </c>
      <c r="X2544" s="27">
        <f t="shared" si="117"/>
        <v>2.1599997456</v>
      </c>
    </row>
    <row r="2545" spans="1:24" x14ac:dyDescent="0.25">
      <c r="A2545" s="26">
        <v>46265</v>
      </c>
      <c r="B2545" s="27" t="s">
        <v>10481</v>
      </c>
      <c r="C2545" s="27" t="s">
        <v>2786</v>
      </c>
      <c r="D2545" s="27" t="s">
        <v>2788</v>
      </c>
      <c r="E2545" s="27" t="s">
        <v>22</v>
      </c>
      <c r="F2545" s="27" t="s">
        <v>23</v>
      </c>
      <c r="G2545" s="27"/>
      <c r="H2545" s="27" t="s">
        <v>24</v>
      </c>
      <c r="I2545" s="28">
        <v>1764705900</v>
      </c>
      <c r="J2545" s="28">
        <v>0</v>
      </c>
      <c r="K2545" s="28">
        <v>1764705900</v>
      </c>
      <c r="L2545" s="29">
        <v>30</v>
      </c>
      <c r="M2545" s="29">
        <f>IFERROR(_xlfn.XLOOKUP($B2545,'Ownership Metrics'!$A:$A,'Ownership Metrics'!$B:$B),"")</f>
        <v>1.85</v>
      </c>
      <c r="N2545" s="28">
        <f>IFERROR(_xlfn.XLOOKUP($B2545,'Ownership Metrics'!$A:$A,'Ownership Metrics'!$C:$C),"")</f>
        <v>3582</v>
      </c>
      <c r="O2545" s="29">
        <f>IFERROR(_xlfn.XLOOKUP($B2545,'Ownership Metrics'!$A:$A,'Ownership Metrics'!$D:$D),"")</f>
        <v>51</v>
      </c>
      <c r="P2545" s="29">
        <f>IFERROR(_xlfn.XLOOKUP($B2545,'Ownership Metrics'!$A:$A,'Ownership Metrics'!$E:$E),"")</f>
        <v>87.99</v>
      </c>
      <c r="Q2545" s="30">
        <f>IFERROR(_xlfn.XLOOKUP($B2545,'Ownership Metrics'!$A:$A,'Ownership Metrics'!$F:$F),"")</f>
        <v>7</v>
      </c>
      <c r="R2545" s="30">
        <f>IFERROR(_xlfn.XLOOKUP($B2545,'Ownership Metrics'!$A:$A,'Ownership Metrics'!$G:$G),"")</f>
        <v>61</v>
      </c>
      <c r="S2545" s="27" t="str">
        <f>IFERROR(_xlfn.XLOOKUP($B2545,'Ownership Metrics'!$A:$A,'Ownership Metrics'!$H:$H),"")</f>
        <v>Mayoritas</v>
      </c>
      <c r="T2545" s="27" t="str">
        <f>IFERROR(_xlfn.XLOOKUP($B2545,'Ownership Metrics'!$A:$A,'Ownership Metrics'!$I:$I),"")</f>
        <v>Tinggi</v>
      </c>
      <c r="U2545" s="27">
        <f>IF(COUNTIFS($B$2:$B2545,$B2545,$D$2:$D2545,$D2545)=1,1,0)</f>
        <v>1</v>
      </c>
      <c r="V2545" s="27">
        <f t="shared" si="118"/>
        <v>30</v>
      </c>
      <c r="W2545" s="27">
        <f t="shared" si="119"/>
        <v>2</v>
      </c>
      <c r="X2545" s="27">
        <f t="shared" si="117"/>
        <v>29.999999745499998</v>
      </c>
    </row>
    <row r="2546" spans="1:24" x14ac:dyDescent="0.25">
      <c r="A2546" s="26">
        <v>46265</v>
      </c>
      <c r="B2546" s="27" t="s">
        <v>10481</v>
      </c>
      <c r="C2546" s="27" t="s">
        <v>2786</v>
      </c>
      <c r="D2546" s="27" t="s">
        <v>2789</v>
      </c>
      <c r="E2546" s="27" t="s">
        <v>74</v>
      </c>
      <c r="F2546" s="27" t="s">
        <v>32</v>
      </c>
      <c r="G2546" s="27"/>
      <c r="H2546" s="27" t="s">
        <v>64</v>
      </c>
      <c r="I2546" s="28">
        <v>411192353</v>
      </c>
      <c r="J2546" s="28">
        <v>0</v>
      </c>
      <c r="K2546" s="28">
        <v>411192353</v>
      </c>
      <c r="L2546" s="29">
        <v>6.99</v>
      </c>
      <c r="M2546" s="29">
        <f>IFERROR(_xlfn.XLOOKUP($B2546,'Ownership Metrics'!$A:$A,'Ownership Metrics'!$B:$B),"")</f>
        <v>1.85</v>
      </c>
      <c r="N2546" s="28">
        <f>IFERROR(_xlfn.XLOOKUP($B2546,'Ownership Metrics'!$A:$A,'Ownership Metrics'!$C:$C),"")</f>
        <v>3582</v>
      </c>
      <c r="O2546" s="29">
        <f>IFERROR(_xlfn.XLOOKUP($B2546,'Ownership Metrics'!$A:$A,'Ownership Metrics'!$D:$D),"")</f>
        <v>51</v>
      </c>
      <c r="P2546" s="29">
        <f>IFERROR(_xlfn.XLOOKUP($B2546,'Ownership Metrics'!$A:$A,'Ownership Metrics'!$E:$E),"")</f>
        <v>87.99</v>
      </c>
      <c r="Q2546" s="30">
        <f>IFERROR(_xlfn.XLOOKUP($B2546,'Ownership Metrics'!$A:$A,'Ownership Metrics'!$F:$F),"")</f>
        <v>7</v>
      </c>
      <c r="R2546" s="30">
        <f>IFERROR(_xlfn.XLOOKUP($B2546,'Ownership Metrics'!$A:$A,'Ownership Metrics'!$G:$G),"")</f>
        <v>61</v>
      </c>
      <c r="S2546" s="27" t="str">
        <f>IFERROR(_xlfn.XLOOKUP($B2546,'Ownership Metrics'!$A:$A,'Ownership Metrics'!$H:$H),"")</f>
        <v>Mayoritas</v>
      </c>
      <c r="T2546" s="27" t="str">
        <f>IFERROR(_xlfn.XLOOKUP($B2546,'Ownership Metrics'!$A:$A,'Ownership Metrics'!$I:$I),"")</f>
        <v>Tinggi</v>
      </c>
      <c r="U2546" s="27">
        <f>IF(COUNTIFS($B$2:$B2546,$B2546,$D$2:$D2546,$D2546)=1,1,0)</f>
        <v>1</v>
      </c>
      <c r="V2546" s="27">
        <f t="shared" si="118"/>
        <v>6.99</v>
      </c>
      <c r="W2546" s="27">
        <f t="shared" si="119"/>
        <v>3</v>
      </c>
      <c r="X2546" s="27">
        <f t="shared" si="117"/>
        <v>6.9899997454000005</v>
      </c>
    </row>
    <row r="2547" spans="1:24" x14ac:dyDescent="0.25">
      <c r="A2547" s="26">
        <v>46265</v>
      </c>
      <c r="B2547" s="27" t="s">
        <v>10482</v>
      </c>
      <c r="C2547" s="27" t="s">
        <v>2791</v>
      </c>
      <c r="D2547" s="27" t="s">
        <v>2792</v>
      </c>
      <c r="E2547" s="27" t="s">
        <v>22</v>
      </c>
      <c r="F2547" s="27" t="s">
        <v>23</v>
      </c>
      <c r="G2547" s="27"/>
      <c r="H2547" s="27"/>
      <c r="I2547" s="28">
        <v>0</v>
      </c>
      <c r="J2547" s="28">
        <v>1333146800</v>
      </c>
      <c r="K2547" s="28">
        <v>1333146800</v>
      </c>
      <c r="L2547" s="29">
        <v>69.290000000000006</v>
      </c>
      <c r="M2547" s="29">
        <f>IFERROR(_xlfn.XLOOKUP($B2547,'Ownership Metrics'!$A:$A,'Ownership Metrics'!$B:$B),"")</f>
        <v>22</v>
      </c>
      <c r="N2547" s="28">
        <f>IFERROR(_xlfn.XLOOKUP($B2547,'Ownership Metrics'!$A:$A,'Ownership Metrics'!$C:$C),"")</f>
        <v>4843</v>
      </c>
      <c r="O2547" s="29">
        <f>IFERROR(_xlfn.XLOOKUP($B2547,'Ownership Metrics'!$A:$A,'Ownership Metrics'!$D:$D),"")</f>
        <v>69.290000000000006</v>
      </c>
      <c r="P2547" s="29">
        <f>IFERROR(_xlfn.XLOOKUP($B2547,'Ownership Metrics'!$A:$A,'Ownership Metrics'!$E:$E),"")</f>
        <v>76.91</v>
      </c>
      <c r="Q2547" s="30">
        <f>IFERROR(_xlfn.XLOOKUP($B2547,'Ownership Metrics'!$A:$A,'Ownership Metrics'!$F:$F),"")</f>
        <v>4</v>
      </c>
      <c r="R2547" s="30">
        <f>IFERROR(_xlfn.XLOOKUP($B2547,'Ownership Metrics'!$A:$A,'Ownership Metrics'!$G:$G),"")</f>
        <v>66</v>
      </c>
      <c r="S2547" s="27" t="str">
        <f>IFERROR(_xlfn.XLOOKUP($B2547,'Ownership Metrics'!$A:$A,'Ownership Metrics'!$H:$H),"")</f>
        <v>Mayoritas</v>
      </c>
      <c r="T2547" s="27" t="str">
        <f>IFERROR(_xlfn.XLOOKUP($B2547,'Ownership Metrics'!$A:$A,'Ownership Metrics'!$I:$I),"")</f>
        <v>Tinggi</v>
      </c>
      <c r="U2547" s="27">
        <f>IF(COUNTIFS($B$2:$B2547,$B2547,$D$2:$D2547,$D2547)=1,1,0)</f>
        <v>1</v>
      </c>
      <c r="V2547" s="27">
        <f t="shared" si="118"/>
        <v>69.290000000000006</v>
      </c>
      <c r="W2547" s="27">
        <f t="shared" si="119"/>
        <v>1</v>
      </c>
      <c r="X2547" s="27">
        <f t="shared" si="117"/>
        <v>69.289999745300008</v>
      </c>
    </row>
    <row r="2548" spans="1:24" x14ac:dyDescent="0.25">
      <c r="A2548" s="26">
        <v>46265</v>
      </c>
      <c r="B2548" s="27" t="s">
        <v>10482</v>
      </c>
      <c r="C2548" s="27" t="s">
        <v>2791</v>
      </c>
      <c r="D2548" s="27" t="s">
        <v>2793</v>
      </c>
      <c r="E2548" s="27" t="s">
        <v>22</v>
      </c>
      <c r="F2548" s="27" t="s">
        <v>23</v>
      </c>
      <c r="G2548" s="27"/>
      <c r="H2548" s="27"/>
      <c r="I2548" s="28">
        <v>0</v>
      </c>
      <c r="J2548" s="28">
        <v>120442700</v>
      </c>
      <c r="K2548" s="28">
        <v>120442700</v>
      </c>
      <c r="L2548" s="29">
        <v>6.26</v>
      </c>
      <c r="M2548" s="29">
        <f>IFERROR(_xlfn.XLOOKUP($B2548,'Ownership Metrics'!$A:$A,'Ownership Metrics'!$B:$B),"")</f>
        <v>22</v>
      </c>
      <c r="N2548" s="28">
        <f>IFERROR(_xlfn.XLOOKUP($B2548,'Ownership Metrics'!$A:$A,'Ownership Metrics'!$C:$C),"")</f>
        <v>4843</v>
      </c>
      <c r="O2548" s="29">
        <f>IFERROR(_xlfn.XLOOKUP($B2548,'Ownership Metrics'!$A:$A,'Ownership Metrics'!$D:$D),"")</f>
        <v>69.290000000000006</v>
      </c>
      <c r="P2548" s="29">
        <f>IFERROR(_xlfn.XLOOKUP($B2548,'Ownership Metrics'!$A:$A,'Ownership Metrics'!$E:$E),"")</f>
        <v>76.91</v>
      </c>
      <c r="Q2548" s="30">
        <f>IFERROR(_xlfn.XLOOKUP($B2548,'Ownership Metrics'!$A:$A,'Ownership Metrics'!$F:$F),"")</f>
        <v>4</v>
      </c>
      <c r="R2548" s="30">
        <f>IFERROR(_xlfn.XLOOKUP($B2548,'Ownership Metrics'!$A:$A,'Ownership Metrics'!$G:$G),"")</f>
        <v>66</v>
      </c>
      <c r="S2548" s="27" t="str">
        <f>IFERROR(_xlfn.XLOOKUP($B2548,'Ownership Metrics'!$A:$A,'Ownership Metrics'!$H:$H),"")</f>
        <v>Mayoritas</v>
      </c>
      <c r="T2548" s="27" t="str">
        <f>IFERROR(_xlfn.XLOOKUP($B2548,'Ownership Metrics'!$A:$A,'Ownership Metrics'!$I:$I),"")</f>
        <v>Tinggi</v>
      </c>
      <c r="U2548" s="27">
        <f>IF(COUNTIFS($B$2:$B2548,$B2548,$D$2:$D2548,$D2548)=1,1,0)</f>
        <v>1</v>
      </c>
      <c r="V2548" s="27">
        <f t="shared" si="118"/>
        <v>6.26</v>
      </c>
      <c r="W2548" s="27">
        <f t="shared" si="119"/>
        <v>2</v>
      </c>
      <c r="X2548" s="27">
        <f t="shared" si="117"/>
        <v>6.2599997452</v>
      </c>
    </row>
    <row r="2549" spans="1:24" x14ac:dyDescent="0.25">
      <c r="A2549" s="26">
        <v>46265</v>
      </c>
      <c r="B2549" s="27" t="s">
        <v>10482</v>
      </c>
      <c r="C2549" s="27" t="s">
        <v>2791</v>
      </c>
      <c r="D2549" s="27" t="s">
        <v>2794</v>
      </c>
      <c r="E2549" s="27" t="s">
        <v>22</v>
      </c>
      <c r="F2549" s="27" t="s">
        <v>23</v>
      </c>
      <c r="G2549" s="27"/>
      <c r="H2549" s="27" t="s">
        <v>24</v>
      </c>
      <c r="I2549" s="28">
        <v>0</v>
      </c>
      <c r="J2549" s="28">
        <v>26188900</v>
      </c>
      <c r="K2549" s="28">
        <v>26188900</v>
      </c>
      <c r="L2549" s="29">
        <v>1.36</v>
      </c>
      <c r="M2549" s="29">
        <f>IFERROR(_xlfn.XLOOKUP($B2549,'Ownership Metrics'!$A:$A,'Ownership Metrics'!$B:$B),"")</f>
        <v>22</v>
      </c>
      <c r="N2549" s="28">
        <f>IFERROR(_xlfn.XLOOKUP($B2549,'Ownership Metrics'!$A:$A,'Ownership Metrics'!$C:$C),"")</f>
        <v>4843</v>
      </c>
      <c r="O2549" s="29">
        <f>IFERROR(_xlfn.XLOOKUP($B2549,'Ownership Metrics'!$A:$A,'Ownership Metrics'!$D:$D),"")</f>
        <v>69.290000000000006</v>
      </c>
      <c r="P2549" s="29">
        <f>IFERROR(_xlfn.XLOOKUP($B2549,'Ownership Metrics'!$A:$A,'Ownership Metrics'!$E:$E),"")</f>
        <v>76.91</v>
      </c>
      <c r="Q2549" s="30">
        <f>IFERROR(_xlfn.XLOOKUP($B2549,'Ownership Metrics'!$A:$A,'Ownership Metrics'!$F:$F),"")</f>
        <v>4</v>
      </c>
      <c r="R2549" s="30">
        <f>IFERROR(_xlfn.XLOOKUP($B2549,'Ownership Metrics'!$A:$A,'Ownership Metrics'!$G:$G),"")</f>
        <v>66</v>
      </c>
      <c r="S2549" s="27" t="str">
        <f>IFERROR(_xlfn.XLOOKUP($B2549,'Ownership Metrics'!$A:$A,'Ownership Metrics'!$H:$H),"")</f>
        <v>Mayoritas</v>
      </c>
      <c r="T2549" s="27" t="str">
        <f>IFERROR(_xlfn.XLOOKUP($B2549,'Ownership Metrics'!$A:$A,'Ownership Metrics'!$I:$I),"")</f>
        <v>Tinggi</v>
      </c>
      <c r="U2549" s="27">
        <f>IF(COUNTIFS($B$2:$B2549,$B2549,$D$2:$D2549,$D2549)=1,1,0)</f>
        <v>1</v>
      </c>
      <c r="V2549" s="27">
        <f t="shared" si="118"/>
        <v>1.36</v>
      </c>
      <c r="W2549" s="27">
        <f t="shared" si="119"/>
        <v>3</v>
      </c>
      <c r="X2549" s="27">
        <f t="shared" si="117"/>
        <v>1.3599997451000001</v>
      </c>
    </row>
    <row r="2550" spans="1:24" x14ac:dyDescent="0.25">
      <c r="A2550" s="26">
        <v>46265</v>
      </c>
      <c r="B2550" s="27" t="s">
        <v>10482</v>
      </c>
      <c r="C2550" s="27" t="s">
        <v>2791</v>
      </c>
      <c r="D2550" s="27" t="s">
        <v>2795</v>
      </c>
      <c r="E2550" s="27" t="s">
        <v>35</v>
      </c>
      <c r="F2550" s="27" t="s">
        <v>23</v>
      </c>
      <c r="G2550" s="27" t="s">
        <v>36</v>
      </c>
      <c r="H2550" s="27" t="s">
        <v>24</v>
      </c>
      <c r="I2550" s="28">
        <v>0</v>
      </c>
      <c r="J2550" s="28">
        <v>21059485</v>
      </c>
      <c r="K2550" s="28">
        <v>21059485</v>
      </c>
      <c r="L2550" s="29">
        <v>1.0900000000000001</v>
      </c>
      <c r="M2550" s="29">
        <f>IFERROR(_xlfn.XLOOKUP($B2550,'Ownership Metrics'!$A:$A,'Ownership Metrics'!$B:$B),"")</f>
        <v>22</v>
      </c>
      <c r="N2550" s="28">
        <f>IFERROR(_xlfn.XLOOKUP($B2550,'Ownership Metrics'!$A:$A,'Ownership Metrics'!$C:$C),"")</f>
        <v>4843</v>
      </c>
      <c r="O2550" s="29">
        <f>IFERROR(_xlfn.XLOOKUP($B2550,'Ownership Metrics'!$A:$A,'Ownership Metrics'!$D:$D),"")</f>
        <v>69.290000000000006</v>
      </c>
      <c r="P2550" s="29">
        <f>IFERROR(_xlfn.XLOOKUP($B2550,'Ownership Metrics'!$A:$A,'Ownership Metrics'!$E:$E),"")</f>
        <v>76.91</v>
      </c>
      <c r="Q2550" s="30">
        <f>IFERROR(_xlfn.XLOOKUP($B2550,'Ownership Metrics'!$A:$A,'Ownership Metrics'!$F:$F),"")</f>
        <v>4</v>
      </c>
      <c r="R2550" s="30">
        <f>IFERROR(_xlfn.XLOOKUP($B2550,'Ownership Metrics'!$A:$A,'Ownership Metrics'!$G:$G),"")</f>
        <v>66</v>
      </c>
      <c r="S2550" s="27" t="str">
        <f>IFERROR(_xlfn.XLOOKUP($B2550,'Ownership Metrics'!$A:$A,'Ownership Metrics'!$H:$H),"")</f>
        <v>Mayoritas</v>
      </c>
      <c r="T2550" s="27" t="str">
        <f>IFERROR(_xlfn.XLOOKUP($B2550,'Ownership Metrics'!$A:$A,'Ownership Metrics'!$I:$I),"")</f>
        <v>Tinggi</v>
      </c>
      <c r="U2550" s="27">
        <f>IF(COUNTIFS($B$2:$B2550,$B2550,$D$2:$D2550,$D2550)=1,1,0)</f>
        <v>1</v>
      </c>
      <c r="V2550" s="27">
        <f t="shared" si="118"/>
        <v>1.0900000000000001</v>
      </c>
      <c r="W2550" s="27">
        <f t="shared" si="119"/>
        <v>4</v>
      </c>
      <c r="X2550" s="27">
        <f t="shared" si="117"/>
        <v>1.0899997450000001</v>
      </c>
    </row>
    <row r="2551" spans="1:24" x14ac:dyDescent="0.25">
      <c r="A2551" s="26">
        <v>46265</v>
      </c>
      <c r="B2551" s="27" t="s">
        <v>10483</v>
      </c>
      <c r="C2551" s="27" t="s">
        <v>2797</v>
      </c>
      <c r="D2551" s="27" t="s">
        <v>2798</v>
      </c>
      <c r="E2551" s="27" t="s">
        <v>22</v>
      </c>
      <c r="F2551" s="27" t="s">
        <v>23</v>
      </c>
      <c r="G2551" s="27"/>
      <c r="H2551" s="27" t="s">
        <v>24</v>
      </c>
      <c r="I2551" s="28">
        <v>2850189207</v>
      </c>
      <c r="J2551" s="28">
        <v>0</v>
      </c>
      <c r="K2551" s="28">
        <v>2850189207</v>
      </c>
      <c r="L2551" s="29">
        <v>23.53</v>
      </c>
      <c r="M2551" s="29">
        <f>IFERROR(_xlfn.XLOOKUP($B2551,'Ownership Metrics'!$A:$A,'Ownership Metrics'!$B:$B),"")</f>
        <v>3.53</v>
      </c>
      <c r="N2551" s="28">
        <f>IFERROR(_xlfn.XLOOKUP($B2551,'Ownership Metrics'!$A:$A,'Ownership Metrics'!$C:$C),"")</f>
        <v>1597</v>
      </c>
      <c r="O2551" s="29">
        <f>IFERROR(_xlfn.XLOOKUP($B2551,'Ownership Metrics'!$A:$A,'Ownership Metrics'!$D:$D),"")</f>
        <v>23.53</v>
      </c>
      <c r="P2551" s="29">
        <f>IFERROR(_xlfn.XLOOKUP($B2551,'Ownership Metrics'!$A:$A,'Ownership Metrics'!$E:$E),"")</f>
        <v>64.27</v>
      </c>
      <c r="Q2551" s="30">
        <f>IFERROR(_xlfn.XLOOKUP($B2551,'Ownership Metrics'!$A:$A,'Ownership Metrics'!$F:$F),"")</f>
        <v>10</v>
      </c>
      <c r="R2551" s="30">
        <f>IFERROR(_xlfn.XLOOKUP($B2551,'Ownership Metrics'!$A:$A,'Ownership Metrics'!$G:$G),"")</f>
        <v>40</v>
      </c>
      <c r="S2551" s="27" t="str">
        <f>IFERROR(_xlfn.XLOOKUP($B2551,'Ownership Metrics'!$A:$A,'Ownership Metrics'!$H:$H),"")</f>
        <v>Oligopoli</v>
      </c>
      <c r="T2551" s="27" t="str">
        <f>IFERROR(_xlfn.XLOOKUP($B2551,'Ownership Metrics'!$A:$A,'Ownership Metrics'!$I:$I),"")</f>
        <v>Sedang</v>
      </c>
      <c r="U2551" s="27">
        <f>IF(COUNTIFS($B$2:$B2551,$B2551,$D$2:$D2551,$D2551)=1,1,0)</f>
        <v>1</v>
      </c>
      <c r="V2551" s="27">
        <f t="shared" si="118"/>
        <v>23.53</v>
      </c>
      <c r="W2551" s="27">
        <f t="shared" si="119"/>
        <v>1</v>
      </c>
      <c r="X2551" s="27">
        <f t="shared" si="117"/>
        <v>23.5299997449</v>
      </c>
    </row>
    <row r="2552" spans="1:24" x14ac:dyDescent="0.25">
      <c r="A2552" s="26">
        <v>46265</v>
      </c>
      <c r="B2552" s="27" t="s">
        <v>10483</v>
      </c>
      <c r="C2552" s="27" t="s">
        <v>2797</v>
      </c>
      <c r="D2552" s="27" t="s">
        <v>2799</v>
      </c>
      <c r="E2552" s="27" t="s">
        <v>22</v>
      </c>
      <c r="F2552" s="27" t="s">
        <v>23</v>
      </c>
      <c r="G2552" s="27"/>
      <c r="H2552" s="27" t="s">
        <v>24</v>
      </c>
      <c r="I2552" s="28">
        <v>220069700</v>
      </c>
      <c r="J2552" s="28">
        <v>0</v>
      </c>
      <c r="K2552" s="28">
        <v>220069700</v>
      </c>
      <c r="L2552" s="29">
        <v>1.82</v>
      </c>
      <c r="M2552" s="29">
        <f>IFERROR(_xlfn.XLOOKUP($B2552,'Ownership Metrics'!$A:$A,'Ownership Metrics'!$B:$B),"")</f>
        <v>3.53</v>
      </c>
      <c r="N2552" s="28">
        <f>IFERROR(_xlfn.XLOOKUP($B2552,'Ownership Metrics'!$A:$A,'Ownership Metrics'!$C:$C),"")</f>
        <v>1597</v>
      </c>
      <c r="O2552" s="29">
        <f>IFERROR(_xlfn.XLOOKUP($B2552,'Ownership Metrics'!$A:$A,'Ownership Metrics'!$D:$D),"")</f>
        <v>23.53</v>
      </c>
      <c r="P2552" s="29">
        <f>IFERROR(_xlfn.XLOOKUP($B2552,'Ownership Metrics'!$A:$A,'Ownership Metrics'!$E:$E),"")</f>
        <v>64.27</v>
      </c>
      <c r="Q2552" s="30">
        <f>IFERROR(_xlfn.XLOOKUP($B2552,'Ownership Metrics'!$A:$A,'Ownership Metrics'!$F:$F),"")</f>
        <v>10</v>
      </c>
      <c r="R2552" s="30">
        <f>IFERROR(_xlfn.XLOOKUP($B2552,'Ownership Metrics'!$A:$A,'Ownership Metrics'!$G:$G),"")</f>
        <v>40</v>
      </c>
      <c r="S2552" s="27" t="str">
        <f>IFERROR(_xlfn.XLOOKUP($B2552,'Ownership Metrics'!$A:$A,'Ownership Metrics'!$H:$H),"")</f>
        <v>Oligopoli</v>
      </c>
      <c r="T2552" s="27" t="str">
        <f>IFERROR(_xlfn.XLOOKUP($B2552,'Ownership Metrics'!$A:$A,'Ownership Metrics'!$I:$I),"")</f>
        <v>Sedang</v>
      </c>
      <c r="U2552" s="27">
        <f>IF(COUNTIFS($B$2:$B2552,$B2552,$D$2:$D2552,$D2552)=1,1,0)</f>
        <v>1</v>
      </c>
      <c r="V2552" s="27">
        <f t="shared" si="118"/>
        <v>1.82</v>
      </c>
      <c r="W2552" s="27">
        <f t="shared" si="119"/>
        <v>9</v>
      </c>
      <c r="X2552" s="27">
        <f t="shared" si="117"/>
        <v>1.8199997448</v>
      </c>
    </row>
    <row r="2553" spans="1:24" x14ac:dyDescent="0.25">
      <c r="A2553" s="26">
        <v>46265</v>
      </c>
      <c r="B2553" s="27" t="s">
        <v>10483</v>
      </c>
      <c r="C2553" s="27" t="s">
        <v>2797</v>
      </c>
      <c r="D2553" s="27" t="s">
        <v>969</v>
      </c>
      <c r="E2553" s="27" t="s">
        <v>26</v>
      </c>
      <c r="F2553" s="27" t="s">
        <v>32</v>
      </c>
      <c r="G2553" s="27"/>
      <c r="H2553" s="27" t="s">
        <v>64</v>
      </c>
      <c r="I2553" s="28">
        <v>162977000</v>
      </c>
      <c r="J2553" s="28">
        <v>0</v>
      </c>
      <c r="K2553" s="28">
        <v>162977000</v>
      </c>
      <c r="L2553" s="29">
        <v>1.35</v>
      </c>
      <c r="M2553" s="29">
        <f>IFERROR(_xlfn.XLOOKUP($B2553,'Ownership Metrics'!$A:$A,'Ownership Metrics'!$B:$B),"")</f>
        <v>3.53</v>
      </c>
      <c r="N2553" s="28">
        <f>IFERROR(_xlfn.XLOOKUP($B2553,'Ownership Metrics'!$A:$A,'Ownership Metrics'!$C:$C),"")</f>
        <v>1597</v>
      </c>
      <c r="O2553" s="29">
        <f>IFERROR(_xlfn.XLOOKUP($B2553,'Ownership Metrics'!$A:$A,'Ownership Metrics'!$D:$D),"")</f>
        <v>23.53</v>
      </c>
      <c r="P2553" s="29">
        <f>IFERROR(_xlfn.XLOOKUP($B2553,'Ownership Metrics'!$A:$A,'Ownership Metrics'!$E:$E),"")</f>
        <v>64.27</v>
      </c>
      <c r="Q2553" s="30">
        <f>IFERROR(_xlfn.XLOOKUP($B2553,'Ownership Metrics'!$A:$A,'Ownership Metrics'!$F:$F),"")</f>
        <v>10</v>
      </c>
      <c r="R2553" s="30">
        <f>IFERROR(_xlfn.XLOOKUP($B2553,'Ownership Metrics'!$A:$A,'Ownership Metrics'!$G:$G),"")</f>
        <v>40</v>
      </c>
      <c r="S2553" s="27" t="str">
        <f>IFERROR(_xlfn.XLOOKUP($B2553,'Ownership Metrics'!$A:$A,'Ownership Metrics'!$H:$H),"")</f>
        <v>Oligopoli</v>
      </c>
      <c r="T2553" s="27" t="str">
        <f>IFERROR(_xlfn.XLOOKUP($B2553,'Ownership Metrics'!$A:$A,'Ownership Metrics'!$I:$I),"")</f>
        <v>Sedang</v>
      </c>
      <c r="U2553" s="27">
        <f>IF(COUNTIFS($B$2:$B2553,$B2553,$D$2:$D2553,$D2553)=1,1,0)</f>
        <v>1</v>
      </c>
      <c r="V2553" s="27">
        <f t="shared" si="118"/>
        <v>1.35</v>
      </c>
      <c r="W2553" s="27">
        <f t="shared" si="119"/>
        <v>10</v>
      </c>
      <c r="X2553" s="27">
        <f t="shared" si="117"/>
        <v>1.3499997447000001</v>
      </c>
    </row>
    <row r="2554" spans="1:24" x14ac:dyDescent="0.25">
      <c r="A2554" s="26">
        <v>46265</v>
      </c>
      <c r="B2554" s="27" t="s">
        <v>10483</v>
      </c>
      <c r="C2554" s="27" t="s">
        <v>2797</v>
      </c>
      <c r="D2554" s="27" t="s">
        <v>348</v>
      </c>
      <c r="E2554" s="27" t="s">
        <v>26</v>
      </c>
      <c r="F2554" s="27" t="s">
        <v>32</v>
      </c>
      <c r="G2554" s="27"/>
      <c r="H2554" s="27" t="s">
        <v>64</v>
      </c>
      <c r="I2554" s="28">
        <v>363541500</v>
      </c>
      <c r="J2554" s="28">
        <v>0</v>
      </c>
      <c r="K2554" s="28">
        <v>363541500</v>
      </c>
      <c r="L2554" s="29">
        <v>3</v>
      </c>
      <c r="M2554" s="29">
        <f>IFERROR(_xlfn.XLOOKUP($B2554,'Ownership Metrics'!$A:$A,'Ownership Metrics'!$B:$B),"")</f>
        <v>3.53</v>
      </c>
      <c r="N2554" s="28">
        <f>IFERROR(_xlfn.XLOOKUP($B2554,'Ownership Metrics'!$A:$A,'Ownership Metrics'!$C:$C),"")</f>
        <v>1597</v>
      </c>
      <c r="O2554" s="29">
        <f>IFERROR(_xlfn.XLOOKUP($B2554,'Ownership Metrics'!$A:$A,'Ownership Metrics'!$D:$D),"")</f>
        <v>23.53</v>
      </c>
      <c r="P2554" s="29">
        <f>IFERROR(_xlfn.XLOOKUP($B2554,'Ownership Metrics'!$A:$A,'Ownership Metrics'!$E:$E),"")</f>
        <v>64.27</v>
      </c>
      <c r="Q2554" s="30">
        <f>IFERROR(_xlfn.XLOOKUP($B2554,'Ownership Metrics'!$A:$A,'Ownership Metrics'!$F:$F),"")</f>
        <v>10</v>
      </c>
      <c r="R2554" s="30">
        <f>IFERROR(_xlfn.XLOOKUP($B2554,'Ownership Metrics'!$A:$A,'Ownership Metrics'!$G:$G),"")</f>
        <v>40</v>
      </c>
      <c r="S2554" s="27" t="str">
        <f>IFERROR(_xlfn.XLOOKUP($B2554,'Ownership Metrics'!$A:$A,'Ownership Metrics'!$H:$H),"")</f>
        <v>Oligopoli</v>
      </c>
      <c r="T2554" s="27" t="str">
        <f>IFERROR(_xlfn.XLOOKUP($B2554,'Ownership Metrics'!$A:$A,'Ownership Metrics'!$I:$I),"")</f>
        <v>Sedang</v>
      </c>
      <c r="U2554" s="27">
        <f>IF(COUNTIFS($B$2:$B2554,$B2554,$D$2:$D2554,$D2554)=1,1,0)</f>
        <v>1</v>
      </c>
      <c r="V2554" s="27">
        <f t="shared" si="118"/>
        <v>3</v>
      </c>
      <c r="W2554" s="27">
        <f t="shared" si="119"/>
        <v>8</v>
      </c>
      <c r="X2554" s="27">
        <f t="shared" si="117"/>
        <v>2.9999997446000002</v>
      </c>
    </row>
    <row r="2555" spans="1:24" x14ac:dyDescent="0.25">
      <c r="A2555" s="26">
        <v>46265</v>
      </c>
      <c r="B2555" s="27" t="s">
        <v>10483</v>
      </c>
      <c r="C2555" s="27" t="s">
        <v>2797</v>
      </c>
      <c r="D2555" s="27" t="s">
        <v>2800</v>
      </c>
      <c r="E2555" s="27" t="s">
        <v>35</v>
      </c>
      <c r="F2555" s="27" t="s">
        <v>23</v>
      </c>
      <c r="G2555" s="27" t="s">
        <v>36</v>
      </c>
      <c r="H2555" s="27" t="s">
        <v>24</v>
      </c>
      <c r="I2555" s="28">
        <v>224778936</v>
      </c>
      <c r="J2555" s="28">
        <v>919860000</v>
      </c>
      <c r="K2555" s="28">
        <v>1144638936</v>
      </c>
      <c r="L2555" s="29">
        <v>9.4499999999999993</v>
      </c>
      <c r="M2555" s="29">
        <f>IFERROR(_xlfn.XLOOKUP($B2555,'Ownership Metrics'!$A:$A,'Ownership Metrics'!$B:$B),"")</f>
        <v>3.53</v>
      </c>
      <c r="N2555" s="28">
        <f>IFERROR(_xlfn.XLOOKUP($B2555,'Ownership Metrics'!$A:$A,'Ownership Metrics'!$C:$C),"")</f>
        <v>1597</v>
      </c>
      <c r="O2555" s="29">
        <f>IFERROR(_xlfn.XLOOKUP($B2555,'Ownership Metrics'!$A:$A,'Ownership Metrics'!$D:$D),"")</f>
        <v>23.53</v>
      </c>
      <c r="P2555" s="29">
        <f>IFERROR(_xlfn.XLOOKUP($B2555,'Ownership Metrics'!$A:$A,'Ownership Metrics'!$E:$E),"")</f>
        <v>64.27</v>
      </c>
      <c r="Q2555" s="30">
        <f>IFERROR(_xlfn.XLOOKUP($B2555,'Ownership Metrics'!$A:$A,'Ownership Metrics'!$F:$F),"")</f>
        <v>10</v>
      </c>
      <c r="R2555" s="30">
        <f>IFERROR(_xlfn.XLOOKUP($B2555,'Ownership Metrics'!$A:$A,'Ownership Metrics'!$G:$G),"")</f>
        <v>40</v>
      </c>
      <c r="S2555" s="27" t="str">
        <f>IFERROR(_xlfn.XLOOKUP($B2555,'Ownership Metrics'!$A:$A,'Ownership Metrics'!$H:$H),"")</f>
        <v>Oligopoli</v>
      </c>
      <c r="T2555" s="27" t="str">
        <f>IFERROR(_xlfn.XLOOKUP($B2555,'Ownership Metrics'!$A:$A,'Ownership Metrics'!$I:$I),"")</f>
        <v>Sedang</v>
      </c>
      <c r="U2555" s="27">
        <f>IF(COUNTIFS($B$2:$B2555,$B2555,$D$2:$D2555,$D2555)=1,1,0)</f>
        <v>1</v>
      </c>
      <c r="V2555" s="27">
        <f t="shared" si="118"/>
        <v>9.4499999999999993</v>
      </c>
      <c r="W2555" s="27">
        <f t="shared" si="119"/>
        <v>4</v>
      </c>
      <c r="X2555" s="27">
        <f t="shared" si="117"/>
        <v>9.4499997444999995</v>
      </c>
    </row>
    <row r="2556" spans="1:24" x14ac:dyDescent="0.25">
      <c r="A2556" s="26">
        <v>46265</v>
      </c>
      <c r="B2556" s="27" t="s">
        <v>10483</v>
      </c>
      <c r="C2556" s="27" t="s">
        <v>2797</v>
      </c>
      <c r="D2556" s="27" t="s">
        <v>2801</v>
      </c>
      <c r="E2556" s="27" t="s">
        <v>35</v>
      </c>
      <c r="F2556" s="27" t="s">
        <v>23</v>
      </c>
      <c r="G2556" s="27" t="s">
        <v>36</v>
      </c>
      <c r="H2556" s="27" t="s">
        <v>24</v>
      </c>
      <c r="I2556" s="28">
        <v>0</v>
      </c>
      <c r="J2556" s="28">
        <v>459930000</v>
      </c>
      <c r="K2556" s="28">
        <v>459930000</v>
      </c>
      <c r="L2556" s="29">
        <v>3.8</v>
      </c>
      <c r="M2556" s="29">
        <f>IFERROR(_xlfn.XLOOKUP($B2556,'Ownership Metrics'!$A:$A,'Ownership Metrics'!$B:$B),"")</f>
        <v>3.53</v>
      </c>
      <c r="N2556" s="28">
        <f>IFERROR(_xlfn.XLOOKUP($B2556,'Ownership Metrics'!$A:$A,'Ownership Metrics'!$C:$C),"")</f>
        <v>1597</v>
      </c>
      <c r="O2556" s="29">
        <f>IFERROR(_xlfn.XLOOKUP($B2556,'Ownership Metrics'!$A:$A,'Ownership Metrics'!$D:$D),"")</f>
        <v>23.53</v>
      </c>
      <c r="P2556" s="29">
        <f>IFERROR(_xlfn.XLOOKUP($B2556,'Ownership Metrics'!$A:$A,'Ownership Metrics'!$E:$E),"")</f>
        <v>64.27</v>
      </c>
      <c r="Q2556" s="30">
        <f>IFERROR(_xlfn.XLOOKUP($B2556,'Ownership Metrics'!$A:$A,'Ownership Metrics'!$F:$F),"")</f>
        <v>10</v>
      </c>
      <c r="R2556" s="30">
        <f>IFERROR(_xlfn.XLOOKUP($B2556,'Ownership Metrics'!$A:$A,'Ownership Metrics'!$G:$G),"")</f>
        <v>40</v>
      </c>
      <c r="S2556" s="27" t="str">
        <f>IFERROR(_xlfn.XLOOKUP($B2556,'Ownership Metrics'!$A:$A,'Ownership Metrics'!$H:$H),"")</f>
        <v>Oligopoli</v>
      </c>
      <c r="T2556" s="27" t="str">
        <f>IFERROR(_xlfn.XLOOKUP($B2556,'Ownership Metrics'!$A:$A,'Ownership Metrics'!$I:$I),"")</f>
        <v>Sedang</v>
      </c>
      <c r="U2556" s="27">
        <f>IF(COUNTIFS($B$2:$B2556,$B2556,$D$2:$D2556,$D2556)=1,1,0)</f>
        <v>1</v>
      </c>
      <c r="V2556" s="27">
        <f t="shared" si="118"/>
        <v>3.8</v>
      </c>
      <c r="W2556" s="27">
        <f t="shared" si="119"/>
        <v>6</v>
      </c>
      <c r="X2556" s="27">
        <f t="shared" si="117"/>
        <v>3.7999997444</v>
      </c>
    </row>
    <row r="2557" spans="1:24" x14ac:dyDescent="0.25">
      <c r="A2557" s="26">
        <v>46265</v>
      </c>
      <c r="B2557" s="27" t="s">
        <v>10483</v>
      </c>
      <c r="C2557" s="27" t="s">
        <v>2797</v>
      </c>
      <c r="D2557" s="27" t="s">
        <v>2802</v>
      </c>
      <c r="E2557" s="27" t="s">
        <v>35</v>
      </c>
      <c r="F2557" s="27" t="s">
        <v>23</v>
      </c>
      <c r="G2557" s="27" t="s">
        <v>36</v>
      </c>
      <c r="H2557" s="27" t="s">
        <v>24</v>
      </c>
      <c r="I2557" s="28">
        <v>437290643</v>
      </c>
      <c r="J2557" s="28">
        <v>2069685000</v>
      </c>
      <c r="K2557" s="28">
        <v>2506975643</v>
      </c>
      <c r="L2557" s="29">
        <v>20.7</v>
      </c>
      <c r="M2557" s="29">
        <f>IFERROR(_xlfn.XLOOKUP($B2557,'Ownership Metrics'!$A:$A,'Ownership Metrics'!$B:$B),"")</f>
        <v>3.53</v>
      </c>
      <c r="N2557" s="28">
        <f>IFERROR(_xlfn.XLOOKUP($B2557,'Ownership Metrics'!$A:$A,'Ownership Metrics'!$C:$C),"")</f>
        <v>1597</v>
      </c>
      <c r="O2557" s="29">
        <f>IFERROR(_xlfn.XLOOKUP($B2557,'Ownership Metrics'!$A:$A,'Ownership Metrics'!$D:$D),"")</f>
        <v>23.53</v>
      </c>
      <c r="P2557" s="29">
        <f>IFERROR(_xlfn.XLOOKUP($B2557,'Ownership Metrics'!$A:$A,'Ownership Metrics'!$E:$E),"")</f>
        <v>64.27</v>
      </c>
      <c r="Q2557" s="30">
        <f>IFERROR(_xlfn.XLOOKUP($B2557,'Ownership Metrics'!$A:$A,'Ownership Metrics'!$F:$F),"")</f>
        <v>10</v>
      </c>
      <c r="R2557" s="30">
        <f>IFERROR(_xlfn.XLOOKUP($B2557,'Ownership Metrics'!$A:$A,'Ownership Metrics'!$G:$G),"")</f>
        <v>40</v>
      </c>
      <c r="S2557" s="27" t="str">
        <f>IFERROR(_xlfn.XLOOKUP($B2557,'Ownership Metrics'!$A:$A,'Ownership Metrics'!$H:$H),"")</f>
        <v>Oligopoli</v>
      </c>
      <c r="T2557" s="27" t="str">
        <f>IFERROR(_xlfn.XLOOKUP($B2557,'Ownership Metrics'!$A:$A,'Ownership Metrics'!$I:$I),"")</f>
        <v>Sedang</v>
      </c>
      <c r="U2557" s="27">
        <f>IF(COUNTIFS($B$2:$B2557,$B2557,$D$2:$D2557,$D2557)=1,1,0)</f>
        <v>1</v>
      </c>
      <c r="V2557" s="27">
        <f t="shared" si="118"/>
        <v>20.7</v>
      </c>
      <c r="W2557" s="27">
        <f t="shared" si="119"/>
        <v>2</v>
      </c>
      <c r="X2557" s="27">
        <f t="shared" si="117"/>
        <v>20.699999744299998</v>
      </c>
    </row>
    <row r="2558" spans="1:24" x14ac:dyDescent="0.25">
      <c r="A2558" s="26">
        <v>46265</v>
      </c>
      <c r="B2558" s="27" t="s">
        <v>10483</v>
      </c>
      <c r="C2558" s="27" t="s">
        <v>2797</v>
      </c>
      <c r="D2558" s="27" t="s">
        <v>2803</v>
      </c>
      <c r="E2558" s="27" t="s">
        <v>35</v>
      </c>
      <c r="F2558" s="27" t="s">
        <v>23</v>
      </c>
      <c r="G2558" s="27" t="s">
        <v>36</v>
      </c>
      <c r="H2558" s="27" t="s">
        <v>24</v>
      </c>
      <c r="I2558" s="28">
        <v>1088048736</v>
      </c>
      <c r="J2558" s="28">
        <v>0</v>
      </c>
      <c r="K2558" s="28">
        <v>1088048736</v>
      </c>
      <c r="L2558" s="29">
        <v>8.98</v>
      </c>
      <c r="M2558" s="29">
        <f>IFERROR(_xlfn.XLOOKUP($B2558,'Ownership Metrics'!$A:$A,'Ownership Metrics'!$B:$B),"")</f>
        <v>3.53</v>
      </c>
      <c r="N2558" s="28">
        <f>IFERROR(_xlfn.XLOOKUP($B2558,'Ownership Metrics'!$A:$A,'Ownership Metrics'!$C:$C),"")</f>
        <v>1597</v>
      </c>
      <c r="O2558" s="29">
        <f>IFERROR(_xlfn.XLOOKUP($B2558,'Ownership Metrics'!$A:$A,'Ownership Metrics'!$D:$D),"")</f>
        <v>23.53</v>
      </c>
      <c r="P2558" s="29">
        <f>IFERROR(_xlfn.XLOOKUP($B2558,'Ownership Metrics'!$A:$A,'Ownership Metrics'!$E:$E),"")</f>
        <v>64.27</v>
      </c>
      <c r="Q2558" s="30">
        <f>IFERROR(_xlfn.XLOOKUP($B2558,'Ownership Metrics'!$A:$A,'Ownership Metrics'!$F:$F),"")</f>
        <v>10</v>
      </c>
      <c r="R2558" s="30">
        <f>IFERROR(_xlfn.XLOOKUP($B2558,'Ownership Metrics'!$A:$A,'Ownership Metrics'!$G:$G),"")</f>
        <v>40</v>
      </c>
      <c r="S2558" s="27" t="str">
        <f>IFERROR(_xlfn.XLOOKUP($B2558,'Ownership Metrics'!$A:$A,'Ownership Metrics'!$H:$H),"")</f>
        <v>Oligopoli</v>
      </c>
      <c r="T2558" s="27" t="str">
        <f>IFERROR(_xlfn.XLOOKUP($B2558,'Ownership Metrics'!$A:$A,'Ownership Metrics'!$I:$I),"")</f>
        <v>Sedang</v>
      </c>
      <c r="U2558" s="27">
        <f>IF(COUNTIFS($B$2:$B2558,$B2558,$D$2:$D2558,$D2558)=1,1,0)</f>
        <v>1</v>
      </c>
      <c r="V2558" s="27">
        <f t="shared" si="118"/>
        <v>8.98</v>
      </c>
      <c r="W2558" s="27">
        <f t="shared" si="119"/>
        <v>5</v>
      </c>
      <c r="X2558" s="27">
        <f t="shared" si="117"/>
        <v>8.9799997442000006</v>
      </c>
    </row>
    <row r="2559" spans="1:24" x14ac:dyDescent="0.25">
      <c r="A2559" s="26">
        <v>46265</v>
      </c>
      <c r="B2559" s="27" t="s">
        <v>10483</v>
      </c>
      <c r="C2559" s="27" t="s">
        <v>2797</v>
      </c>
      <c r="D2559" s="27" t="s">
        <v>2804</v>
      </c>
      <c r="E2559" s="27" t="s">
        <v>35</v>
      </c>
      <c r="F2559" s="27" t="s">
        <v>23</v>
      </c>
      <c r="G2559" s="27" t="s">
        <v>36</v>
      </c>
      <c r="H2559" s="27" t="s">
        <v>24</v>
      </c>
      <c r="I2559" s="28">
        <v>2427345035</v>
      </c>
      <c r="J2559" s="28">
        <v>0</v>
      </c>
      <c r="K2559" s="28">
        <v>2427345035</v>
      </c>
      <c r="L2559" s="29">
        <v>20.04</v>
      </c>
      <c r="M2559" s="29">
        <f>IFERROR(_xlfn.XLOOKUP($B2559,'Ownership Metrics'!$A:$A,'Ownership Metrics'!$B:$B),"")</f>
        <v>3.53</v>
      </c>
      <c r="N2559" s="28">
        <f>IFERROR(_xlfn.XLOOKUP($B2559,'Ownership Metrics'!$A:$A,'Ownership Metrics'!$C:$C),"")</f>
        <v>1597</v>
      </c>
      <c r="O2559" s="29">
        <f>IFERROR(_xlfn.XLOOKUP($B2559,'Ownership Metrics'!$A:$A,'Ownership Metrics'!$D:$D),"")</f>
        <v>23.53</v>
      </c>
      <c r="P2559" s="29">
        <f>IFERROR(_xlfn.XLOOKUP($B2559,'Ownership Metrics'!$A:$A,'Ownership Metrics'!$E:$E),"")</f>
        <v>64.27</v>
      </c>
      <c r="Q2559" s="30">
        <f>IFERROR(_xlfn.XLOOKUP($B2559,'Ownership Metrics'!$A:$A,'Ownership Metrics'!$F:$F),"")</f>
        <v>10</v>
      </c>
      <c r="R2559" s="30">
        <f>IFERROR(_xlfn.XLOOKUP($B2559,'Ownership Metrics'!$A:$A,'Ownership Metrics'!$G:$G),"")</f>
        <v>40</v>
      </c>
      <c r="S2559" s="27" t="str">
        <f>IFERROR(_xlfn.XLOOKUP($B2559,'Ownership Metrics'!$A:$A,'Ownership Metrics'!$H:$H),"")</f>
        <v>Oligopoli</v>
      </c>
      <c r="T2559" s="27" t="str">
        <f>IFERROR(_xlfn.XLOOKUP($B2559,'Ownership Metrics'!$A:$A,'Ownership Metrics'!$I:$I),"")</f>
        <v>Sedang</v>
      </c>
      <c r="U2559" s="27">
        <f>IF(COUNTIFS($B$2:$B2559,$B2559,$D$2:$D2559,$D2559)=1,1,0)</f>
        <v>1</v>
      </c>
      <c r="V2559" s="27">
        <f t="shared" si="118"/>
        <v>20.04</v>
      </c>
      <c r="W2559" s="27">
        <f t="shared" si="119"/>
        <v>3</v>
      </c>
      <c r="X2559" s="27">
        <f t="shared" si="117"/>
        <v>20.039999744099998</v>
      </c>
    </row>
    <row r="2560" spans="1:24" x14ac:dyDescent="0.25">
      <c r="A2560" s="26">
        <v>46265</v>
      </c>
      <c r="B2560" s="27" t="s">
        <v>10483</v>
      </c>
      <c r="C2560" s="27" t="s">
        <v>2797</v>
      </c>
      <c r="D2560" s="27" t="s">
        <v>2805</v>
      </c>
      <c r="E2560" s="27" t="s">
        <v>35</v>
      </c>
      <c r="F2560" s="27" t="s">
        <v>23</v>
      </c>
      <c r="G2560" s="27" t="s">
        <v>36</v>
      </c>
      <c r="H2560" s="27" t="s">
        <v>24</v>
      </c>
      <c r="I2560" s="28">
        <v>0</v>
      </c>
      <c r="J2560" s="28">
        <v>459930000</v>
      </c>
      <c r="K2560" s="28">
        <v>459930000</v>
      </c>
      <c r="L2560" s="29">
        <v>3.8</v>
      </c>
      <c r="M2560" s="29">
        <f>IFERROR(_xlfn.XLOOKUP($B2560,'Ownership Metrics'!$A:$A,'Ownership Metrics'!$B:$B),"")</f>
        <v>3.53</v>
      </c>
      <c r="N2560" s="28">
        <f>IFERROR(_xlfn.XLOOKUP($B2560,'Ownership Metrics'!$A:$A,'Ownership Metrics'!$C:$C),"")</f>
        <v>1597</v>
      </c>
      <c r="O2560" s="29">
        <f>IFERROR(_xlfn.XLOOKUP($B2560,'Ownership Metrics'!$A:$A,'Ownership Metrics'!$D:$D),"")</f>
        <v>23.53</v>
      </c>
      <c r="P2560" s="29">
        <f>IFERROR(_xlfn.XLOOKUP($B2560,'Ownership Metrics'!$A:$A,'Ownership Metrics'!$E:$E),"")</f>
        <v>64.27</v>
      </c>
      <c r="Q2560" s="30">
        <f>IFERROR(_xlfn.XLOOKUP($B2560,'Ownership Metrics'!$A:$A,'Ownership Metrics'!$F:$F),"")</f>
        <v>10</v>
      </c>
      <c r="R2560" s="30">
        <f>IFERROR(_xlfn.XLOOKUP($B2560,'Ownership Metrics'!$A:$A,'Ownership Metrics'!$G:$G),"")</f>
        <v>40</v>
      </c>
      <c r="S2560" s="27" t="str">
        <f>IFERROR(_xlfn.XLOOKUP($B2560,'Ownership Metrics'!$A:$A,'Ownership Metrics'!$H:$H),"")</f>
        <v>Oligopoli</v>
      </c>
      <c r="T2560" s="27" t="str">
        <f>IFERROR(_xlfn.XLOOKUP($B2560,'Ownership Metrics'!$A:$A,'Ownership Metrics'!$I:$I),"")</f>
        <v>Sedang</v>
      </c>
      <c r="U2560" s="27">
        <f>IF(COUNTIFS($B$2:$B2560,$B2560,$D$2:$D2560,$D2560)=1,1,0)</f>
        <v>1</v>
      </c>
      <c r="V2560" s="27">
        <f t="shared" si="118"/>
        <v>3.8</v>
      </c>
      <c r="W2560" s="27">
        <f t="shared" si="119"/>
        <v>7</v>
      </c>
      <c r="X2560" s="27">
        <f t="shared" si="117"/>
        <v>3.799999744</v>
      </c>
    </row>
    <row r="2561" spans="1:24" x14ac:dyDescent="0.25">
      <c r="A2561" s="26">
        <v>46265</v>
      </c>
      <c r="B2561" s="27" t="s">
        <v>10484</v>
      </c>
      <c r="C2561" s="27" t="s">
        <v>2807</v>
      </c>
      <c r="D2561" s="27" t="s">
        <v>2808</v>
      </c>
      <c r="E2561" s="27" t="s">
        <v>22</v>
      </c>
      <c r="F2561" s="27" t="s">
        <v>23</v>
      </c>
      <c r="G2561" s="27"/>
      <c r="H2561" s="27" t="s">
        <v>24</v>
      </c>
      <c r="I2561" s="28">
        <v>277337700</v>
      </c>
      <c r="J2561" s="28">
        <v>0</v>
      </c>
      <c r="K2561" s="28">
        <v>277337700</v>
      </c>
      <c r="L2561" s="29">
        <v>50.43</v>
      </c>
      <c r="M2561" s="29">
        <f>IFERROR(_xlfn.XLOOKUP($B2561,'Ownership Metrics'!$A:$A,'Ownership Metrics'!$B:$B),"")</f>
        <v>1.01</v>
      </c>
      <c r="N2561" s="28">
        <f>IFERROR(_xlfn.XLOOKUP($B2561,'Ownership Metrics'!$A:$A,'Ownership Metrics'!$C:$C),"")</f>
        <v>3891</v>
      </c>
      <c r="O2561" s="29">
        <f>IFERROR(_xlfn.XLOOKUP($B2561,'Ownership Metrics'!$A:$A,'Ownership Metrics'!$D:$D),"")</f>
        <v>50.43</v>
      </c>
      <c r="P2561" s="29">
        <f>IFERROR(_xlfn.XLOOKUP($B2561,'Ownership Metrics'!$A:$A,'Ownership Metrics'!$E:$E),"")</f>
        <v>91.49</v>
      </c>
      <c r="Q2561" s="30">
        <f>IFERROR(_xlfn.XLOOKUP($B2561,'Ownership Metrics'!$A:$A,'Ownership Metrics'!$F:$F),"")</f>
        <v>6</v>
      </c>
      <c r="R2561" s="30">
        <f>IFERROR(_xlfn.XLOOKUP($B2561,'Ownership Metrics'!$A:$A,'Ownership Metrics'!$G:$G),"")</f>
        <v>64</v>
      </c>
      <c r="S2561" s="27" t="str">
        <f>IFERROR(_xlfn.XLOOKUP($B2561,'Ownership Metrics'!$A:$A,'Ownership Metrics'!$H:$H),"")</f>
        <v>Mayoritas</v>
      </c>
      <c r="T2561" s="27" t="str">
        <f>IFERROR(_xlfn.XLOOKUP($B2561,'Ownership Metrics'!$A:$A,'Ownership Metrics'!$I:$I),"")</f>
        <v>Tinggi</v>
      </c>
      <c r="U2561" s="27">
        <f>IF(COUNTIFS($B$2:$B2561,$B2561,$D$2:$D2561,$D2561)=1,1,0)</f>
        <v>1</v>
      </c>
      <c r="V2561" s="27">
        <f t="shared" si="118"/>
        <v>50.43</v>
      </c>
      <c r="W2561" s="27">
        <f t="shared" si="119"/>
        <v>1</v>
      </c>
      <c r="X2561" s="27">
        <f t="shared" si="117"/>
        <v>50.429999743899998</v>
      </c>
    </row>
    <row r="2562" spans="1:24" x14ac:dyDescent="0.25">
      <c r="A2562" s="26">
        <v>46265</v>
      </c>
      <c r="B2562" s="27" t="s">
        <v>10484</v>
      </c>
      <c r="C2562" s="27" t="s">
        <v>2807</v>
      </c>
      <c r="D2562" s="27" t="s">
        <v>2809</v>
      </c>
      <c r="E2562" s="27" t="s">
        <v>22</v>
      </c>
      <c r="F2562" s="27" t="s">
        <v>23</v>
      </c>
      <c r="G2562" s="27"/>
      <c r="H2562" s="27" t="s">
        <v>24</v>
      </c>
      <c r="I2562" s="28">
        <v>17948500</v>
      </c>
      <c r="J2562" s="28">
        <v>0</v>
      </c>
      <c r="K2562" s="28">
        <v>17948500</v>
      </c>
      <c r="L2562" s="29">
        <v>3.26</v>
      </c>
      <c r="M2562" s="29">
        <f>IFERROR(_xlfn.XLOOKUP($B2562,'Ownership Metrics'!$A:$A,'Ownership Metrics'!$B:$B),"")</f>
        <v>1.01</v>
      </c>
      <c r="N2562" s="28">
        <f>IFERROR(_xlfn.XLOOKUP($B2562,'Ownership Metrics'!$A:$A,'Ownership Metrics'!$C:$C),"")</f>
        <v>3891</v>
      </c>
      <c r="O2562" s="29">
        <f>IFERROR(_xlfn.XLOOKUP($B2562,'Ownership Metrics'!$A:$A,'Ownership Metrics'!$D:$D),"")</f>
        <v>50.43</v>
      </c>
      <c r="P2562" s="29">
        <f>IFERROR(_xlfn.XLOOKUP($B2562,'Ownership Metrics'!$A:$A,'Ownership Metrics'!$E:$E),"")</f>
        <v>91.49</v>
      </c>
      <c r="Q2562" s="30">
        <f>IFERROR(_xlfn.XLOOKUP($B2562,'Ownership Metrics'!$A:$A,'Ownership Metrics'!$F:$F),"")</f>
        <v>6</v>
      </c>
      <c r="R2562" s="30">
        <f>IFERROR(_xlfn.XLOOKUP($B2562,'Ownership Metrics'!$A:$A,'Ownership Metrics'!$G:$G),"")</f>
        <v>64</v>
      </c>
      <c r="S2562" s="27" t="str">
        <f>IFERROR(_xlfn.XLOOKUP($B2562,'Ownership Metrics'!$A:$A,'Ownership Metrics'!$H:$H),"")</f>
        <v>Mayoritas</v>
      </c>
      <c r="T2562" s="27" t="str">
        <f>IFERROR(_xlfn.XLOOKUP($B2562,'Ownership Metrics'!$A:$A,'Ownership Metrics'!$I:$I),"")</f>
        <v>Tinggi</v>
      </c>
      <c r="U2562" s="27">
        <f>IF(COUNTIFS($B$2:$B2562,$B2562,$D$2:$D2562,$D2562)=1,1,0)</f>
        <v>1</v>
      </c>
      <c r="V2562" s="27">
        <f t="shared" si="118"/>
        <v>3.26</v>
      </c>
      <c r="W2562" s="27">
        <f t="shared" si="119"/>
        <v>4</v>
      </c>
      <c r="X2562" s="27">
        <f t="shared" ref="X2562:X2625" si="120">$V2562-(ROW()*0.0000000001)</f>
        <v>3.2599997437999999</v>
      </c>
    </row>
    <row r="2563" spans="1:24" x14ac:dyDescent="0.25">
      <c r="A2563" s="26">
        <v>46265</v>
      </c>
      <c r="B2563" s="27" t="s">
        <v>10484</v>
      </c>
      <c r="C2563" s="27" t="s">
        <v>2807</v>
      </c>
      <c r="D2563" s="27" t="s">
        <v>2810</v>
      </c>
      <c r="E2563" s="27" t="s">
        <v>22</v>
      </c>
      <c r="F2563" s="27" t="s">
        <v>23</v>
      </c>
      <c r="G2563" s="27"/>
      <c r="H2563" s="27" t="s">
        <v>24</v>
      </c>
      <c r="I2563" s="28">
        <v>27446800</v>
      </c>
      <c r="J2563" s="28">
        <v>0</v>
      </c>
      <c r="K2563" s="28">
        <v>27446800</v>
      </c>
      <c r="L2563" s="29">
        <v>4.99</v>
      </c>
      <c r="M2563" s="29">
        <f>IFERROR(_xlfn.XLOOKUP($B2563,'Ownership Metrics'!$A:$A,'Ownership Metrics'!$B:$B),"")</f>
        <v>1.01</v>
      </c>
      <c r="N2563" s="28">
        <f>IFERROR(_xlfn.XLOOKUP($B2563,'Ownership Metrics'!$A:$A,'Ownership Metrics'!$C:$C),"")</f>
        <v>3891</v>
      </c>
      <c r="O2563" s="29">
        <f>IFERROR(_xlfn.XLOOKUP($B2563,'Ownership Metrics'!$A:$A,'Ownership Metrics'!$D:$D),"")</f>
        <v>50.43</v>
      </c>
      <c r="P2563" s="29">
        <f>IFERROR(_xlfn.XLOOKUP($B2563,'Ownership Metrics'!$A:$A,'Ownership Metrics'!$E:$E),"")</f>
        <v>91.49</v>
      </c>
      <c r="Q2563" s="30">
        <f>IFERROR(_xlfn.XLOOKUP($B2563,'Ownership Metrics'!$A:$A,'Ownership Metrics'!$F:$F),"")</f>
        <v>6</v>
      </c>
      <c r="R2563" s="30">
        <f>IFERROR(_xlfn.XLOOKUP($B2563,'Ownership Metrics'!$A:$A,'Ownership Metrics'!$G:$G),"")</f>
        <v>64</v>
      </c>
      <c r="S2563" s="27" t="str">
        <f>IFERROR(_xlfn.XLOOKUP($B2563,'Ownership Metrics'!$A:$A,'Ownership Metrics'!$H:$H),"")</f>
        <v>Mayoritas</v>
      </c>
      <c r="T2563" s="27" t="str">
        <f>IFERROR(_xlfn.XLOOKUP($B2563,'Ownership Metrics'!$A:$A,'Ownership Metrics'!$I:$I),"")</f>
        <v>Tinggi</v>
      </c>
      <c r="U2563" s="27">
        <f>IF(COUNTIFS($B$2:$B2563,$B2563,$D$2:$D2563,$D2563)=1,1,0)</f>
        <v>1</v>
      </c>
      <c r="V2563" s="27">
        <f t="shared" ref="V2563:V2626" si="121">SUMIFS($L$2:$L$10000,$B$2:$B$10000,$B2563,$D$2:$D$10000,$D2563)</f>
        <v>4.99</v>
      </c>
      <c r="W2563" s="27">
        <f t="shared" ref="W2563:W2626" si="122">COUNTIFS($B$2:$B$10000,$B2563,$U$2:$U$10000,1,$X$2:$X$10000,"&gt;"&amp;$X2563)+1</f>
        <v>3</v>
      </c>
      <c r="X2563" s="27">
        <f t="shared" si="120"/>
        <v>4.9899997437000003</v>
      </c>
    </row>
    <row r="2564" spans="1:24" x14ac:dyDescent="0.25">
      <c r="A2564" s="26">
        <v>46265</v>
      </c>
      <c r="B2564" s="27" t="s">
        <v>10484</v>
      </c>
      <c r="C2564" s="27" t="s">
        <v>2807</v>
      </c>
      <c r="D2564" s="27" t="s">
        <v>2811</v>
      </c>
      <c r="E2564" s="27" t="s">
        <v>35</v>
      </c>
      <c r="F2564" s="27" t="s">
        <v>23</v>
      </c>
      <c r="G2564" s="27" t="s">
        <v>36</v>
      </c>
      <c r="H2564" s="27" t="s">
        <v>24</v>
      </c>
      <c r="I2564" s="28">
        <v>17404160</v>
      </c>
      <c r="J2564" s="28">
        <v>0</v>
      </c>
      <c r="K2564" s="28">
        <v>17404160</v>
      </c>
      <c r="L2564" s="29">
        <v>3.16</v>
      </c>
      <c r="M2564" s="29">
        <f>IFERROR(_xlfn.XLOOKUP($B2564,'Ownership Metrics'!$A:$A,'Ownership Metrics'!$B:$B),"")</f>
        <v>1.01</v>
      </c>
      <c r="N2564" s="28">
        <f>IFERROR(_xlfn.XLOOKUP($B2564,'Ownership Metrics'!$A:$A,'Ownership Metrics'!$C:$C),"")</f>
        <v>3891</v>
      </c>
      <c r="O2564" s="29">
        <f>IFERROR(_xlfn.XLOOKUP($B2564,'Ownership Metrics'!$A:$A,'Ownership Metrics'!$D:$D),"")</f>
        <v>50.43</v>
      </c>
      <c r="P2564" s="29">
        <f>IFERROR(_xlfn.XLOOKUP($B2564,'Ownership Metrics'!$A:$A,'Ownership Metrics'!$E:$E),"")</f>
        <v>91.49</v>
      </c>
      <c r="Q2564" s="30">
        <f>IFERROR(_xlfn.XLOOKUP($B2564,'Ownership Metrics'!$A:$A,'Ownership Metrics'!$F:$F),"")</f>
        <v>6</v>
      </c>
      <c r="R2564" s="30">
        <f>IFERROR(_xlfn.XLOOKUP($B2564,'Ownership Metrics'!$A:$A,'Ownership Metrics'!$G:$G),"")</f>
        <v>64</v>
      </c>
      <c r="S2564" s="27" t="str">
        <f>IFERROR(_xlfn.XLOOKUP($B2564,'Ownership Metrics'!$A:$A,'Ownership Metrics'!$H:$H),"")</f>
        <v>Mayoritas</v>
      </c>
      <c r="T2564" s="27" t="str">
        <f>IFERROR(_xlfn.XLOOKUP($B2564,'Ownership Metrics'!$A:$A,'Ownership Metrics'!$I:$I),"")</f>
        <v>Tinggi</v>
      </c>
      <c r="U2564" s="27">
        <f>IF(COUNTIFS($B$2:$B2564,$B2564,$D$2:$D2564,$D2564)=1,1,0)</f>
        <v>1</v>
      </c>
      <c r="V2564" s="27">
        <f t="shared" si="121"/>
        <v>3.16</v>
      </c>
      <c r="W2564" s="27">
        <f t="shared" si="122"/>
        <v>5</v>
      </c>
      <c r="X2564" s="27">
        <f t="shared" si="120"/>
        <v>3.1599997436000002</v>
      </c>
    </row>
    <row r="2565" spans="1:24" x14ac:dyDescent="0.25">
      <c r="A2565" s="26">
        <v>46265</v>
      </c>
      <c r="B2565" s="27" t="s">
        <v>10484</v>
      </c>
      <c r="C2565" s="27" t="s">
        <v>2807</v>
      </c>
      <c r="D2565" s="27" t="s">
        <v>2812</v>
      </c>
      <c r="E2565" s="27" t="s">
        <v>35</v>
      </c>
      <c r="F2565" s="27" t="s">
        <v>23</v>
      </c>
      <c r="G2565" s="27" t="s">
        <v>36</v>
      </c>
      <c r="H2565" s="27" t="s">
        <v>24</v>
      </c>
      <c r="I2565" s="28">
        <v>198395080</v>
      </c>
      <c r="J2565" s="28">
        <v>0</v>
      </c>
      <c r="K2565" s="28">
        <v>198395080</v>
      </c>
      <c r="L2565" s="29">
        <v>36.07</v>
      </c>
      <c r="M2565" s="29">
        <f>IFERROR(_xlfn.XLOOKUP($B2565,'Ownership Metrics'!$A:$A,'Ownership Metrics'!$B:$B),"")</f>
        <v>1.01</v>
      </c>
      <c r="N2565" s="28">
        <f>IFERROR(_xlfn.XLOOKUP($B2565,'Ownership Metrics'!$A:$A,'Ownership Metrics'!$C:$C),"")</f>
        <v>3891</v>
      </c>
      <c r="O2565" s="29">
        <f>IFERROR(_xlfn.XLOOKUP($B2565,'Ownership Metrics'!$A:$A,'Ownership Metrics'!$D:$D),"")</f>
        <v>50.43</v>
      </c>
      <c r="P2565" s="29">
        <f>IFERROR(_xlfn.XLOOKUP($B2565,'Ownership Metrics'!$A:$A,'Ownership Metrics'!$E:$E),"")</f>
        <v>91.49</v>
      </c>
      <c r="Q2565" s="30">
        <f>IFERROR(_xlfn.XLOOKUP($B2565,'Ownership Metrics'!$A:$A,'Ownership Metrics'!$F:$F),"")</f>
        <v>6</v>
      </c>
      <c r="R2565" s="30">
        <f>IFERROR(_xlfn.XLOOKUP($B2565,'Ownership Metrics'!$A:$A,'Ownership Metrics'!$G:$G),"")</f>
        <v>64</v>
      </c>
      <c r="S2565" s="27" t="str">
        <f>IFERROR(_xlfn.XLOOKUP($B2565,'Ownership Metrics'!$A:$A,'Ownership Metrics'!$H:$H),"")</f>
        <v>Mayoritas</v>
      </c>
      <c r="T2565" s="27" t="str">
        <f>IFERROR(_xlfn.XLOOKUP($B2565,'Ownership Metrics'!$A:$A,'Ownership Metrics'!$I:$I),"")</f>
        <v>Tinggi</v>
      </c>
      <c r="U2565" s="27">
        <f>IF(COUNTIFS($B$2:$B2565,$B2565,$D$2:$D2565,$D2565)=1,1,0)</f>
        <v>1</v>
      </c>
      <c r="V2565" s="27">
        <f t="shared" si="121"/>
        <v>36.07</v>
      </c>
      <c r="W2565" s="27">
        <f t="shared" si="122"/>
        <v>2</v>
      </c>
      <c r="X2565" s="27">
        <f t="shared" si="120"/>
        <v>36.069999743499999</v>
      </c>
    </row>
    <row r="2566" spans="1:24" x14ac:dyDescent="0.25">
      <c r="A2566" s="26">
        <v>46265</v>
      </c>
      <c r="B2566" s="27" t="s">
        <v>10484</v>
      </c>
      <c r="C2566" s="27" t="s">
        <v>2807</v>
      </c>
      <c r="D2566" s="27" t="s">
        <v>2813</v>
      </c>
      <c r="E2566" s="27" t="s">
        <v>35</v>
      </c>
      <c r="F2566" s="27" t="s">
        <v>23</v>
      </c>
      <c r="G2566" s="27" t="s">
        <v>36</v>
      </c>
      <c r="H2566" s="27"/>
      <c r="I2566" s="28">
        <v>5956770</v>
      </c>
      <c r="J2566" s="28">
        <v>0</v>
      </c>
      <c r="K2566" s="28">
        <v>5956770</v>
      </c>
      <c r="L2566" s="29">
        <v>1.08</v>
      </c>
      <c r="M2566" s="29">
        <f>IFERROR(_xlfn.XLOOKUP($B2566,'Ownership Metrics'!$A:$A,'Ownership Metrics'!$B:$B),"")</f>
        <v>1.01</v>
      </c>
      <c r="N2566" s="28">
        <f>IFERROR(_xlfn.XLOOKUP($B2566,'Ownership Metrics'!$A:$A,'Ownership Metrics'!$C:$C),"")</f>
        <v>3891</v>
      </c>
      <c r="O2566" s="29">
        <f>IFERROR(_xlfn.XLOOKUP($B2566,'Ownership Metrics'!$A:$A,'Ownership Metrics'!$D:$D),"")</f>
        <v>50.43</v>
      </c>
      <c r="P2566" s="29">
        <f>IFERROR(_xlfn.XLOOKUP($B2566,'Ownership Metrics'!$A:$A,'Ownership Metrics'!$E:$E),"")</f>
        <v>91.49</v>
      </c>
      <c r="Q2566" s="30">
        <f>IFERROR(_xlfn.XLOOKUP($B2566,'Ownership Metrics'!$A:$A,'Ownership Metrics'!$F:$F),"")</f>
        <v>6</v>
      </c>
      <c r="R2566" s="30">
        <f>IFERROR(_xlfn.XLOOKUP($B2566,'Ownership Metrics'!$A:$A,'Ownership Metrics'!$G:$G),"")</f>
        <v>64</v>
      </c>
      <c r="S2566" s="27" t="str">
        <f>IFERROR(_xlfn.XLOOKUP($B2566,'Ownership Metrics'!$A:$A,'Ownership Metrics'!$H:$H),"")</f>
        <v>Mayoritas</v>
      </c>
      <c r="T2566" s="27" t="str">
        <f>IFERROR(_xlfn.XLOOKUP($B2566,'Ownership Metrics'!$A:$A,'Ownership Metrics'!$I:$I),"")</f>
        <v>Tinggi</v>
      </c>
      <c r="U2566" s="27">
        <f>IF(COUNTIFS($B$2:$B2566,$B2566,$D$2:$D2566,$D2566)=1,1,0)</f>
        <v>1</v>
      </c>
      <c r="V2566" s="27">
        <f t="shared" si="121"/>
        <v>1.08</v>
      </c>
      <c r="W2566" s="27">
        <f t="shared" si="122"/>
        <v>6</v>
      </c>
      <c r="X2566" s="27">
        <f t="shared" si="120"/>
        <v>1.0799997434000002</v>
      </c>
    </row>
    <row r="2567" spans="1:24" x14ac:dyDescent="0.25">
      <c r="A2567" s="26">
        <v>46265</v>
      </c>
      <c r="B2567" s="27" t="s">
        <v>10485</v>
      </c>
      <c r="C2567" s="27" t="s">
        <v>2815</v>
      </c>
      <c r="D2567" s="27" t="s">
        <v>106</v>
      </c>
      <c r="E2567" s="27" t="s">
        <v>22</v>
      </c>
      <c r="F2567" s="27" t="s">
        <v>23</v>
      </c>
      <c r="G2567" s="27"/>
      <c r="H2567" s="27"/>
      <c r="I2567" s="28">
        <v>0</v>
      </c>
      <c r="J2567" s="28">
        <v>370902553959</v>
      </c>
      <c r="K2567" s="28">
        <v>370902553959</v>
      </c>
      <c r="L2567" s="29">
        <v>91.11</v>
      </c>
      <c r="M2567" s="29">
        <f>IFERROR(_xlfn.XLOOKUP($B2567,'Ownership Metrics'!$A:$A,'Ownership Metrics'!$B:$B),"")</f>
        <v>7.09</v>
      </c>
      <c r="N2567" s="28">
        <f>IFERROR(_xlfn.XLOOKUP($B2567,'Ownership Metrics'!$A:$A,'Ownership Metrics'!$C:$C),"")</f>
        <v>8304</v>
      </c>
      <c r="O2567" s="29">
        <f>IFERROR(_xlfn.XLOOKUP($B2567,'Ownership Metrics'!$A:$A,'Ownership Metrics'!$D:$D),"")</f>
        <v>91.11</v>
      </c>
      <c r="P2567" s="29">
        <f>IFERROR(_xlfn.XLOOKUP($B2567,'Ownership Metrics'!$A:$A,'Ownership Metrics'!$E:$E),"")</f>
        <v>92.91</v>
      </c>
      <c r="Q2567" s="30">
        <f>IFERROR(_xlfn.XLOOKUP($B2567,'Ownership Metrics'!$A:$A,'Ownership Metrics'!$F:$F),"")</f>
        <v>2</v>
      </c>
      <c r="R2567" s="30">
        <f>IFERROR(_xlfn.XLOOKUP($B2567,'Ownership Metrics'!$A:$A,'Ownership Metrics'!$G:$G),"")</f>
        <v>89</v>
      </c>
      <c r="S2567" s="27" t="str">
        <f>IFERROR(_xlfn.XLOOKUP($B2567,'Ownership Metrics'!$A:$A,'Ownership Metrics'!$H:$H),"")</f>
        <v>Mayoritas</v>
      </c>
      <c r="T2567" s="27" t="str">
        <f>IFERROR(_xlfn.XLOOKUP($B2567,'Ownership Metrics'!$A:$A,'Ownership Metrics'!$I:$I),"")</f>
        <v>Tinggi</v>
      </c>
      <c r="U2567" s="27">
        <f>IF(COUNTIFS($B$2:$B2567,$B2567,$D$2:$D2567,$D2567)=1,1,0)</f>
        <v>1</v>
      </c>
      <c r="V2567" s="27">
        <f t="shared" si="121"/>
        <v>91.11</v>
      </c>
      <c r="W2567" s="27">
        <f t="shared" si="122"/>
        <v>1</v>
      </c>
      <c r="X2567" s="27">
        <f t="shared" si="120"/>
        <v>91.109999743299994</v>
      </c>
    </row>
    <row r="2568" spans="1:24" x14ac:dyDescent="0.25">
      <c r="A2568" s="26">
        <v>46265</v>
      </c>
      <c r="B2568" s="27" t="s">
        <v>10485</v>
      </c>
      <c r="C2568" s="27" t="s">
        <v>2815</v>
      </c>
      <c r="D2568" s="27" t="s">
        <v>2816</v>
      </c>
      <c r="E2568" s="27" t="s">
        <v>22</v>
      </c>
      <c r="F2568" s="27" t="s">
        <v>23</v>
      </c>
      <c r="G2568" s="27"/>
      <c r="H2568" s="27" t="s">
        <v>24</v>
      </c>
      <c r="I2568" s="28">
        <v>7316798262</v>
      </c>
      <c r="J2568" s="28">
        <v>0</v>
      </c>
      <c r="K2568" s="28">
        <v>7316798262</v>
      </c>
      <c r="L2568" s="29">
        <v>1.8</v>
      </c>
      <c r="M2568" s="29">
        <f>IFERROR(_xlfn.XLOOKUP($B2568,'Ownership Metrics'!$A:$A,'Ownership Metrics'!$B:$B),"")</f>
        <v>7.09</v>
      </c>
      <c r="N2568" s="28">
        <f>IFERROR(_xlfn.XLOOKUP($B2568,'Ownership Metrics'!$A:$A,'Ownership Metrics'!$C:$C),"")</f>
        <v>8304</v>
      </c>
      <c r="O2568" s="29">
        <f>IFERROR(_xlfn.XLOOKUP($B2568,'Ownership Metrics'!$A:$A,'Ownership Metrics'!$D:$D),"")</f>
        <v>91.11</v>
      </c>
      <c r="P2568" s="29">
        <f>IFERROR(_xlfn.XLOOKUP($B2568,'Ownership Metrics'!$A:$A,'Ownership Metrics'!$E:$E),"")</f>
        <v>92.91</v>
      </c>
      <c r="Q2568" s="30">
        <f>IFERROR(_xlfn.XLOOKUP($B2568,'Ownership Metrics'!$A:$A,'Ownership Metrics'!$F:$F),"")</f>
        <v>2</v>
      </c>
      <c r="R2568" s="30">
        <f>IFERROR(_xlfn.XLOOKUP($B2568,'Ownership Metrics'!$A:$A,'Ownership Metrics'!$G:$G),"")</f>
        <v>89</v>
      </c>
      <c r="S2568" s="27" t="str">
        <f>IFERROR(_xlfn.XLOOKUP($B2568,'Ownership Metrics'!$A:$A,'Ownership Metrics'!$H:$H),"")</f>
        <v>Mayoritas</v>
      </c>
      <c r="T2568" s="27" t="str">
        <f>IFERROR(_xlfn.XLOOKUP($B2568,'Ownership Metrics'!$A:$A,'Ownership Metrics'!$I:$I),"")</f>
        <v>Tinggi</v>
      </c>
      <c r="U2568" s="27">
        <f>IF(COUNTIFS($B$2:$B2568,$B2568,$D$2:$D2568,$D2568)=1,1,0)</f>
        <v>1</v>
      </c>
      <c r="V2568" s="27">
        <f t="shared" si="121"/>
        <v>1.8</v>
      </c>
      <c r="W2568" s="27">
        <f t="shared" si="122"/>
        <v>2</v>
      </c>
      <c r="X2568" s="27">
        <f t="shared" si="120"/>
        <v>1.7999997432000001</v>
      </c>
    </row>
    <row r="2569" spans="1:24" x14ac:dyDescent="0.25">
      <c r="A2569" s="26">
        <v>46265</v>
      </c>
      <c r="B2569" s="27" t="s">
        <v>10486</v>
      </c>
      <c r="C2569" s="27" t="s">
        <v>2818</v>
      </c>
      <c r="D2569" s="27" t="s">
        <v>907</v>
      </c>
      <c r="E2569" s="27" t="s">
        <v>22</v>
      </c>
      <c r="F2569" s="27" t="s">
        <v>23</v>
      </c>
      <c r="G2569" s="27"/>
      <c r="H2569" s="27" t="s">
        <v>24</v>
      </c>
      <c r="I2569" s="28">
        <v>54918600</v>
      </c>
      <c r="J2569" s="28">
        <v>0</v>
      </c>
      <c r="K2569" s="28">
        <v>54918600</v>
      </c>
      <c r="L2569" s="29">
        <v>1.58</v>
      </c>
      <c r="M2569" s="29">
        <f>IFERROR(_xlfn.XLOOKUP($B2569,'Ownership Metrics'!$A:$A,'Ownership Metrics'!$B:$B),"")</f>
        <v>27.35</v>
      </c>
      <c r="N2569" s="28">
        <f>IFERROR(_xlfn.XLOOKUP($B2569,'Ownership Metrics'!$A:$A,'Ownership Metrics'!$C:$C),"")</f>
        <v>2610</v>
      </c>
      <c r="O2569" s="29">
        <f>IFERROR(_xlfn.XLOOKUP($B2569,'Ownership Metrics'!$A:$A,'Ownership Metrics'!$D:$D),"")</f>
        <v>49.5</v>
      </c>
      <c r="P2569" s="29">
        <f>IFERROR(_xlfn.XLOOKUP($B2569,'Ownership Metrics'!$A:$A,'Ownership Metrics'!$E:$E),"")</f>
        <v>66.55</v>
      </c>
      <c r="Q2569" s="30">
        <f>IFERROR(_xlfn.XLOOKUP($B2569,'Ownership Metrics'!$A:$A,'Ownership Metrics'!$F:$F),"")</f>
        <v>7</v>
      </c>
      <c r="R2569" s="30">
        <f>IFERROR(_xlfn.XLOOKUP($B2569,'Ownership Metrics'!$A:$A,'Ownership Metrics'!$G:$G),"")</f>
        <v>49</v>
      </c>
      <c r="S2569" s="27" t="str">
        <f>IFERROR(_xlfn.XLOOKUP($B2569,'Ownership Metrics'!$A:$A,'Ownership Metrics'!$H:$H),"")</f>
        <v>Oligopoli</v>
      </c>
      <c r="T2569" s="27" t="str">
        <f>IFERROR(_xlfn.XLOOKUP($B2569,'Ownership Metrics'!$A:$A,'Ownership Metrics'!$I:$I),"")</f>
        <v>Sedang</v>
      </c>
      <c r="U2569" s="27">
        <f>IF(COUNTIFS($B$2:$B2569,$B2569,$D$2:$D2569,$D2569)=1,1,0)</f>
        <v>1</v>
      </c>
      <c r="V2569" s="27">
        <f t="shared" si="121"/>
        <v>1.58</v>
      </c>
      <c r="W2569" s="27">
        <f t="shared" si="122"/>
        <v>5</v>
      </c>
      <c r="X2569" s="27">
        <f t="shared" si="120"/>
        <v>1.5799997431000001</v>
      </c>
    </row>
    <row r="2570" spans="1:24" x14ac:dyDescent="0.25">
      <c r="A2570" s="26">
        <v>46265</v>
      </c>
      <c r="B2570" s="27" t="s">
        <v>10486</v>
      </c>
      <c r="C2570" s="27" t="s">
        <v>2818</v>
      </c>
      <c r="D2570" s="27" t="s">
        <v>2819</v>
      </c>
      <c r="E2570" s="27" t="s">
        <v>83</v>
      </c>
      <c r="F2570" s="27" t="s">
        <v>32</v>
      </c>
      <c r="G2570" s="27"/>
      <c r="H2570" s="27" t="s">
        <v>64</v>
      </c>
      <c r="I2570" s="28">
        <v>0</v>
      </c>
      <c r="J2570" s="28">
        <v>1724972443</v>
      </c>
      <c r="K2570" s="28">
        <v>1724972443</v>
      </c>
      <c r="L2570" s="29">
        <v>49.5</v>
      </c>
      <c r="M2570" s="29">
        <f>IFERROR(_xlfn.XLOOKUP($B2570,'Ownership Metrics'!$A:$A,'Ownership Metrics'!$B:$B),"")</f>
        <v>27.35</v>
      </c>
      <c r="N2570" s="28">
        <f>IFERROR(_xlfn.XLOOKUP($B2570,'Ownership Metrics'!$A:$A,'Ownership Metrics'!$C:$C),"")</f>
        <v>2610</v>
      </c>
      <c r="O2570" s="29">
        <f>IFERROR(_xlfn.XLOOKUP($B2570,'Ownership Metrics'!$A:$A,'Ownership Metrics'!$D:$D),"")</f>
        <v>49.5</v>
      </c>
      <c r="P2570" s="29">
        <f>IFERROR(_xlfn.XLOOKUP($B2570,'Ownership Metrics'!$A:$A,'Ownership Metrics'!$E:$E),"")</f>
        <v>66.55</v>
      </c>
      <c r="Q2570" s="30">
        <f>IFERROR(_xlfn.XLOOKUP($B2570,'Ownership Metrics'!$A:$A,'Ownership Metrics'!$F:$F),"")</f>
        <v>7</v>
      </c>
      <c r="R2570" s="30">
        <f>IFERROR(_xlfn.XLOOKUP($B2570,'Ownership Metrics'!$A:$A,'Ownership Metrics'!$G:$G),"")</f>
        <v>49</v>
      </c>
      <c r="S2570" s="27" t="str">
        <f>IFERROR(_xlfn.XLOOKUP($B2570,'Ownership Metrics'!$A:$A,'Ownership Metrics'!$H:$H),"")</f>
        <v>Oligopoli</v>
      </c>
      <c r="T2570" s="27" t="str">
        <f>IFERROR(_xlfn.XLOOKUP($B2570,'Ownership Metrics'!$A:$A,'Ownership Metrics'!$I:$I),"")</f>
        <v>Sedang</v>
      </c>
      <c r="U2570" s="27">
        <f>IF(COUNTIFS($B$2:$B2570,$B2570,$D$2:$D2570,$D2570)=1,1,0)</f>
        <v>1</v>
      </c>
      <c r="V2570" s="27">
        <f t="shared" si="121"/>
        <v>49.5</v>
      </c>
      <c r="W2570" s="27">
        <f t="shared" si="122"/>
        <v>1</v>
      </c>
      <c r="X2570" s="27">
        <f t="shared" si="120"/>
        <v>49.499999742999996</v>
      </c>
    </row>
    <row r="2571" spans="1:24" x14ac:dyDescent="0.25">
      <c r="A2571" s="26">
        <v>46265</v>
      </c>
      <c r="B2571" s="27" t="s">
        <v>10486</v>
      </c>
      <c r="C2571" s="27" t="s">
        <v>2818</v>
      </c>
      <c r="D2571" s="27" t="s">
        <v>2778</v>
      </c>
      <c r="E2571" s="27" t="s">
        <v>114</v>
      </c>
      <c r="F2571" s="27" t="s">
        <v>32</v>
      </c>
      <c r="G2571" s="27"/>
      <c r="H2571" s="27" t="s">
        <v>2060</v>
      </c>
      <c r="I2571" s="28">
        <v>40120000</v>
      </c>
      <c r="J2571" s="28">
        <v>0</v>
      </c>
      <c r="K2571" s="28">
        <v>40120000</v>
      </c>
      <c r="L2571" s="29">
        <v>1.1499999999999999</v>
      </c>
      <c r="M2571" s="29">
        <f>IFERROR(_xlfn.XLOOKUP($B2571,'Ownership Metrics'!$A:$A,'Ownership Metrics'!$B:$B),"")</f>
        <v>27.35</v>
      </c>
      <c r="N2571" s="28">
        <f>IFERROR(_xlfn.XLOOKUP($B2571,'Ownership Metrics'!$A:$A,'Ownership Metrics'!$C:$C),"")</f>
        <v>2610</v>
      </c>
      <c r="O2571" s="29">
        <f>IFERROR(_xlfn.XLOOKUP($B2571,'Ownership Metrics'!$A:$A,'Ownership Metrics'!$D:$D),"")</f>
        <v>49.5</v>
      </c>
      <c r="P2571" s="29">
        <f>IFERROR(_xlfn.XLOOKUP($B2571,'Ownership Metrics'!$A:$A,'Ownership Metrics'!$E:$E),"")</f>
        <v>66.55</v>
      </c>
      <c r="Q2571" s="30">
        <f>IFERROR(_xlfn.XLOOKUP($B2571,'Ownership Metrics'!$A:$A,'Ownership Metrics'!$F:$F),"")</f>
        <v>7</v>
      </c>
      <c r="R2571" s="30">
        <f>IFERROR(_xlfn.XLOOKUP($B2571,'Ownership Metrics'!$A:$A,'Ownership Metrics'!$G:$G),"")</f>
        <v>49</v>
      </c>
      <c r="S2571" s="27" t="str">
        <f>IFERROR(_xlfn.XLOOKUP($B2571,'Ownership Metrics'!$A:$A,'Ownership Metrics'!$H:$H),"")</f>
        <v>Oligopoli</v>
      </c>
      <c r="T2571" s="27" t="str">
        <f>IFERROR(_xlfn.XLOOKUP($B2571,'Ownership Metrics'!$A:$A,'Ownership Metrics'!$I:$I),"")</f>
        <v>Sedang</v>
      </c>
      <c r="U2571" s="27">
        <f>IF(COUNTIFS($B$2:$B2571,$B2571,$D$2:$D2571,$D2571)=1,1,0)</f>
        <v>1</v>
      </c>
      <c r="V2571" s="27">
        <f t="shared" si="121"/>
        <v>1.1499999999999999</v>
      </c>
      <c r="W2571" s="27">
        <f t="shared" si="122"/>
        <v>7</v>
      </c>
      <c r="X2571" s="27">
        <f t="shared" si="120"/>
        <v>1.1499997429</v>
      </c>
    </row>
    <row r="2572" spans="1:24" x14ac:dyDescent="0.25">
      <c r="A2572" s="26">
        <v>46265</v>
      </c>
      <c r="B2572" s="27" t="s">
        <v>10486</v>
      </c>
      <c r="C2572" s="27" t="s">
        <v>2818</v>
      </c>
      <c r="D2572" s="27" t="s">
        <v>2820</v>
      </c>
      <c r="E2572" s="27" t="s">
        <v>22</v>
      </c>
      <c r="F2572" s="27" t="s">
        <v>32</v>
      </c>
      <c r="G2572" s="27"/>
      <c r="H2572" s="27" t="s">
        <v>2060</v>
      </c>
      <c r="I2572" s="28">
        <v>348480000</v>
      </c>
      <c r="J2572" s="28">
        <v>0</v>
      </c>
      <c r="K2572" s="28">
        <v>348480000</v>
      </c>
      <c r="L2572" s="29">
        <v>10</v>
      </c>
      <c r="M2572" s="29">
        <f>IFERROR(_xlfn.XLOOKUP($B2572,'Ownership Metrics'!$A:$A,'Ownership Metrics'!$B:$B),"")</f>
        <v>27.35</v>
      </c>
      <c r="N2572" s="28">
        <f>IFERROR(_xlfn.XLOOKUP($B2572,'Ownership Metrics'!$A:$A,'Ownership Metrics'!$C:$C),"")</f>
        <v>2610</v>
      </c>
      <c r="O2572" s="29">
        <f>IFERROR(_xlfn.XLOOKUP($B2572,'Ownership Metrics'!$A:$A,'Ownership Metrics'!$D:$D),"")</f>
        <v>49.5</v>
      </c>
      <c r="P2572" s="29">
        <f>IFERROR(_xlfn.XLOOKUP($B2572,'Ownership Metrics'!$A:$A,'Ownership Metrics'!$E:$E),"")</f>
        <v>66.55</v>
      </c>
      <c r="Q2572" s="30">
        <f>IFERROR(_xlfn.XLOOKUP($B2572,'Ownership Metrics'!$A:$A,'Ownership Metrics'!$F:$F),"")</f>
        <v>7</v>
      </c>
      <c r="R2572" s="30">
        <f>IFERROR(_xlfn.XLOOKUP($B2572,'Ownership Metrics'!$A:$A,'Ownership Metrics'!$G:$G),"")</f>
        <v>49</v>
      </c>
      <c r="S2572" s="27" t="str">
        <f>IFERROR(_xlfn.XLOOKUP($B2572,'Ownership Metrics'!$A:$A,'Ownership Metrics'!$H:$H),"")</f>
        <v>Oligopoli</v>
      </c>
      <c r="T2572" s="27" t="str">
        <f>IFERROR(_xlfn.XLOOKUP($B2572,'Ownership Metrics'!$A:$A,'Ownership Metrics'!$I:$I),"")</f>
        <v>Sedang</v>
      </c>
      <c r="U2572" s="27">
        <f>IF(COUNTIFS($B$2:$B2572,$B2572,$D$2:$D2572,$D2572)=1,1,0)</f>
        <v>1</v>
      </c>
      <c r="V2572" s="27">
        <f t="shared" si="121"/>
        <v>10</v>
      </c>
      <c r="W2572" s="27">
        <f t="shared" si="122"/>
        <v>2</v>
      </c>
      <c r="X2572" s="27">
        <f t="shared" si="120"/>
        <v>9.9999997428</v>
      </c>
    </row>
    <row r="2573" spans="1:24" x14ac:dyDescent="0.25">
      <c r="A2573" s="26">
        <v>46265</v>
      </c>
      <c r="B2573" s="27" t="s">
        <v>10486</v>
      </c>
      <c r="C2573" s="27" t="s">
        <v>2818</v>
      </c>
      <c r="D2573" s="27" t="s">
        <v>75</v>
      </c>
      <c r="E2573" s="27" t="s">
        <v>35</v>
      </c>
      <c r="F2573" s="27" t="s">
        <v>23</v>
      </c>
      <c r="G2573" s="27" t="s">
        <v>36</v>
      </c>
      <c r="H2573" s="27" t="s">
        <v>24</v>
      </c>
      <c r="I2573" s="28">
        <v>245570900</v>
      </c>
      <c r="J2573" s="28">
        <v>0</v>
      </c>
      <c r="K2573" s="28">
        <v>245570900</v>
      </c>
      <c r="L2573" s="29">
        <v>7.05</v>
      </c>
      <c r="M2573" s="29">
        <f>IFERROR(_xlfn.XLOOKUP($B2573,'Ownership Metrics'!$A:$A,'Ownership Metrics'!$B:$B),"")</f>
        <v>27.35</v>
      </c>
      <c r="N2573" s="28">
        <f>IFERROR(_xlfn.XLOOKUP($B2573,'Ownership Metrics'!$A:$A,'Ownership Metrics'!$C:$C),"")</f>
        <v>2610</v>
      </c>
      <c r="O2573" s="29">
        <f>IFERROR(_xlfn.XLOOKUP($B2573,'Ownership Metrics'!$A:$A,'Ownership Metrics'!$D:$D),"")</f>
        <v>49.5</v>
      </c>
      <c r="P2573" s="29">
        <f>IFERROR(_xlfn.XLOOKUP($B2573,'Ownership Metrics'!$A:$A,'Ownership Metrics'!$E:$E),"")</f>
        <v>66.55</v>
      </c>
      <c r="Q2573" s="30">
        <f>IFERROR(_xlfn.XLOOKUP($B2573,'Ownership Metrics'!$A:$A,'Ownership Metrics'!$F:$F),"")</f>
        <v>7</v>
      </c>
      <c r="R2573" s="30">
        <f>IFERROR(_xlfn.XLOOKUP($B2573,'Ownership Metrics'!$A:$A,'Ownership Metrics'!$G:$G),"")</f>
        <v>49</v>
      </c>
      <c r="S2573" s="27" t="str">
        <f>IFERROR(_xlfn.XLOOKUP($B2573,'Ownership Metrics'!$A:$A,'Ownership Metrics'!$H:$H),"")</f>
        <v>Oligopoli</v>
      </c>
      <c r="T2573" s="27" t="str">
        <f>IFERROR(_xlfn.XLOOKUP($B2573,'Ownership Metrics'!$A:$A,'Ownership Metrics'!$I:$I),"")</f>
        <v>Sedang</v>
      </c>
      <c r="U2573" s="27">
        <f>IF(COUNTIFS($B$2:$B2573,$B2573,$D$2:$D2573,$D2573)=1,1,0)</f>
        <v>1</v>
      </c>
      <c r="V2573" s="27">
        <f t="shared" si="121"/>
        <v>7.05</v>
      </c>
      <c r="W2573" s="27">
        <f t="shared" si="122"/>
        <v>3</v>
      </c>
      <c r="X2573" s="27">
        <f t="shared" si="120"/>
        <v>7.0499997426999998</v>
      </c>
    </row>
    <row r="2574" spans="1:24" x14ac:dyDescent="0.25">
      <c r="A2574" s="26">
        <v>46265</v>
      </c>
      <c r="B2574" s="27" t="s">
        <v>10486</v>
      </c>
      <c r="C2574" s="27" t="s">
        <v>2818</v>
      </c>
      <c r="D2574" s="27" t="s">
        <v>2821</v>
      </c>
      <c r="E2574" s="27" t="s">
        <v>35</v>
      </c>
      <c r="F2574" s="27" t="s">
        <v>23</v>
      </c>
      <c r="G2574" s="27" t="s">
        <v>36</v>
      </c>
      <c r="H2574" s="27" t="s">
        <v>24</v>
      </c>
      <c r="I2574" s="28">
        <v>43756000</v>
      </c>
      <c r="J2574" s="28">
        <v>0</v>
      </c>
      <c r="K2574" s="28">
        <v>43756000</v>
      </c>
      <c r="L2574" s="29">
        <v>1.26</v>
      </c>
      <c r="M2574" s="29">
        <f>IFERROR(_xlfn.XLOOKUP($B2574,'Ownership Metrics'!$A:$A,'Ownership Metrics'!$B:$B),"")</f>
        <v>27.35</v>
      </c>
      <c r="N2574" s="28">
        <f>IFERROR(_xlfn.XLOOKUP($B2574,'Ownership Metrics'!$A:$A,'Ownership Metrics'!$C:$C),"")</f>
        <v>2610</v>
      </c>
      <c r="O2574" s="29">
        <f>IFERROR(_xlfn.XLOOKUP($B2574,'Ownership Metrics'!$A:$A,'Ownership Metrics'!$D:$D),"")</f>
        <v>49.5</v>
      </c>
      <c r="P2574" s="29">
        <f>IFERROR(_xlfn.XLOOKUP($B2574,'Ownership Metrics'!$A:$A,'Ownership Metrics'!$E:$E),"")</f>
        <v>66.55</v>
      </c>
      <c r="Q2574" s="30">
        <f>IFERROR(_xlfn.XLOOKUP($B2574,'Ownership Metrics'!$A:$A,'Ownership Metrics'!$F:$F),"")</f>
        <v>7</v>
      </c>
      <c r="R2574" s="30">
        <f>IFERROR(_xlfn.XLOOKUP($B2574,'Ownership Metrics'!$A:$A,'Ownership Metrics'!$G:$G),"")</f>
        <v>49</v>
      </c>
      <c r="S2574" s="27" t="str">
        <f>IFERROR(_xlfn.XLOOKUP($B2574,'Ownership Metrics'!$A:$A,'Ownership Metrics'!$H:$H),"")</f>
        <v>Oligopoli</v>
      </c>
      <c r="T2574" s="27" t="str">
        <f>IFERROR(_xlfn.XLOOKUP($B2574,'Ownership Metrics'!$A:$A,'Ownership Metrics'!$I:$I),"")</f>
        <v>Sedang</v>
      </c>
      <c r="U2574" s="27">
        <f>IF(COUNTIFS($B$2:$B2574,$B2574,$D$2:$D2574,$D2574)=1,1,0)</f>
        <v>1</v>
      </c>
      <c r="V2574" s="27">
        <f t="shared" si="121"/>
        <v>1.26</v>
      </c>
      <c r="W2574" s="27">
        <f t="shared" si="122"/>
        <v>6</v>
      </c>
      <c r="X2574" s="27">
        <f t="shared" si="120"/>
        <v>1.2599997426</v>
      </c>
    </row>
    <row r="2575" spans="1:24" x14ac:dyDescent="0.25">
      <c r="A2575" s="26">
        <v>46265</v>
      </c>
      <c r="B2575" s="27" t="s">
        <v>10486</v>
      </c>
      <c r="C2575" s="27" t="s">
        <v>2818</v>
      </c>
      <c r="D2575" s="27" t="s">
        <v>2822</v>
      </c>
      <c r="E2575" s="27" t="s">
        <v>35</v>
      </c>
      <c r="F2575" s="27" t="s">
        <v>32</v>
      </c>
      <c r="G2575" s="27" t="s">
        <v>2823</v>
      </c>
      <c r="H2575" s="27"/>
      <c r="I2575" s="28">
        <v>73360000</v>
      </c>
      <c r="J2575" s="28">
        <v>0</v>
      </c>
      <c r="K2575" s="28">
        <v>73360000</v>
      </c>
      <c r="L2575" s="29">
        <v>2.11</v>
      </c>
      <c r="M2575" s="29">
        <f>IFERROR(_xlfn.XLOOKUP($B2575,'Ownership Metrics'!$A:$A,'Ownership Metrics'!$B:$B),"")</f>
        <v>27.35</v>
      </c>
      <c r="N2575" s="28">
        <f>IFERROR(_xlfn.XLOOKUP($B2575,'Ownership Metrics'!$A:$A,'Ownership Metrics'!$C:$C),"")</f>
        <v>2610</v>
      </c>
      <c r="O2575" s="29">
        <f>IFERROR(_xlfn.XLOOKUP($B2575,'Ownership Metrics'!$A:$A,'Ownership Metrics'!$D:$D),"")</f>
        <v>49.5</v>
      </c>
      <c r="P2575" s="29">
        <f>IFERROR(_xlfn.XLOOKUP($B2575,'Ownership Metrics'!$A:$A,'Ownership Metrics'!$E:$E),"")</f>
        <v>66.55</v>
      </c>
      <c r="Q2575" s="30">
        <f>IFERROR(_xlfn.XLOOKUP($B2575,'Ownership Metrics'!$A:$A,'Ownership Metrics'!$F:$F),"")</f>
        <v>7</v>
      </c>
      <c r="R2575" s="30">
        <f>IFERROR(_xlfn.XLOOKUP($B2575,'Ownership Metrics'!$A:$A,'Ownership Metrics'!$G:$G),"")</f>
        <v>49</v>
      </c>
      <c r="S2575" s="27" t="str">
        <f>IFERROR(_xlfn.XLOOKUP($B2575,'Ownership Metrics'!$A:$A,'Ownership Metrics'!$H:$H),"")</f>
        <v>Oligopoli</v>
      </c>
      <c r="T2575" s="27" t="str">
        <f>IFERROR(_xlfn.XLOOKUP($B2575,'Ownership Metrics'!$A:$A,'Ownership Metrics'!$I:$I),"")</f>
        <v>Sedang</v>
      </c>
      <c r="U2575" s="27">
        <f>IF(COUNTIFS($B$2:$B2575,$B2575,$D$2:$D2575,$D2575)=1,1,0)</f>
        <v>1</v>
      </c>
      <c r="V2575" s="27">
        <f t="shared" si="121"/>
        <v>2.11</v>
      </c>
      <c r="W2575" s="27">
        <f t="shared" si="122"/>
        <v>4</v>
      </c>
      <c r="X2575" s="27">
        <f t="shared" si="120"/>
        <v>2.1099997424999999</v>
      </c>
    </row>
    <row r="2576" spans="1:24" x14ac:dyDescent="0.25">
      <c r="A2576" s="26">
        <v>46265</v>
      </c>
      <c r="B2576" s="27" t="s">
        <v>10487</v>
      </c>
      <c r="C2576" s="27" t="s">
        <v>2825</v>
      </c>
      <c r="D2576" s="27" t="s">
        <v>2826</v>
      </c>
      <c r="E2576" s="27" t="s">
        <v>22</v>
      </c>
      <c r="F2576" s="27" t="s">
        <v>23</v>
      </c>
      <c r="G2576" s="27"/>
      <c r="H2576" s="27" t="s">
        <v>24</v>
      </c>
      <c r="I2576" s="28">
        <v>996522500</v>
      </c>
      <c r="J2576" s="28">
        <v>0</v>
      </c>
      <c r="K2576" s="28">
        <v>996522500</v>
      </c>
      <c r="L2576" s="29">
        <v>89.69</v>
      </c>
      <c r="M2576" s="29">
        <f>IFERROR(_xlfn.XLOOKUP($B2576,'Ownership Metrics'!$A:$A,'Ownership Metrics'!$B:$B),"")</f>
        <v>1.86</v>
      </c>
      <c r="N2576" s="28">
        <f>IFERROR(_xlfn.XLOOKUP($B2576,'Ownership Metrics'!$A:$A,'Ownership Metrics'!$C:$C),"")</f>
        <v>8071</v>
      </c>
      <c r="O2576" s="29">
        <f>IFERROR(_xlfn.XLOOKUP($B2576,'Ownership Metrics'!$A:$A,'Ownership Metrics'!$D:$D),"")</f>
        <v>89.69</v>
      </c>
      <c r="P2576" s="29">
        <f>IFERROR(_xlfn.XLOOKUP($B2576,'Ownership Metrics'!$A:$A,'Ownership Metrics'!$E:$E),"")</f>
        <v>96.52</v>
      </c>
      <c r="Q2576" s="30">
        <f>IFERROR(_xlfn.XLOOKUP($B2576,'Ownership Metrics'!$A:$A,'Ownership Metrics'!$F:$F),"")</f>
        <v>4</v>
      </c>
      <c r="R2576" s="30">
        <f>IFERROR(_xlfn.XLOOKUP($B2576,'Ownership Metrics'!$A:$A,'Ownership Metrics'!$G:$G),"")</f>
        <v>87</v>
      </c>
      <c r="S2576" s="27" t="str">
        <f>IFERROR(_xlfn.XLOOKUP($B2576,'Ownership Metrics'!$A:$A,'Ownership Metrics'!$H:$H),"")</f>
        <v>Mayoritas</v>
      </c>
      <c r="T2576" s="27" t="str">
        <f>IFERROR(_xlfn.XLOOKUP($B2576,'Ownership Metrics'!$A:$A,'Ownership Metrics'!$I:$I),"")</f>
        <v>Tinggi</v>
      </c>
      <c r="U2576" s="27">
        <f>IF(COUNTIFS($B$2:$B2576,$B2576,$D$2:$D2576,$D2576)=1,1,0)</f>
        <v>1</v>
      </c>
      <c r="V2576" s="27">
        <f t="shared" si="121"/>
        <v>89.69</v>
      </c>
      <c r="W2576" s="27">
        <f t="shared" si="122"/>
        <v>1</v>
      </c>
      <c r="X2576" s="27">
        <f t="shared" si="120"/>
        <v>89.689999742400005</v>
      </c>
    </row>
    <row r="2577" spans="1:24" x14ac:dyDescent="0.25">
      <c r="A2577" s="26">
        <v>46265</v>
      </c>
      <c r="B2577" s="27" t="s">
        <v>10487</v>
      </c>
      <c r="C2577" s="27" t="s">
        <v>2825</v>
      </c>
      <c r="D2577" s="27" t="s">
        <v>207</v>
      </c>
      <c r="E2577" s="27" t="s">
        <v>26</v>
      </c>
      <c r="F2577" s="27" t="s">
        <v>32</v>
      </c>
      <c r="G2577" s="27"/>
      <c r="H2577" s="27" t="s">
        <v>64</v>
      </c>
      <c r="I2577" s="28">
        <v>17950500</v>
      </c>
      <c r="J2577" s="28">
        <v>0</v>
      </c>
      <c r="K2577" s="28">
        <v>17950500</v>
      </c>
      <c r="L2577" s="29">
        <v>1.62</v>
      </c>
      <c r="M2577" s="29">
        <f>IFERROR(_xlfn.XLOOKUP($B2577,'Ownership Metrics'!$A:$A,'Ownership Metrics'!$B:$B),"")</f>
        <v>1.86</v>
      </c>
      <c r="N2577" s="28">
        <f>IFERROR(_xlfn.XLOOKUP($B2577,'Ownership Metrics'!$A:$A,'Ownership Metrics'!$C:$C),"")</f>
        <v>8071</v>
      </c>
      <c r="O2577" s="29">
        <f>IFERROR(_xlfn.XLOOKUP($B2577,'Ownership Metrics'!$A:$A,'Ownership Metrics'!$D:$D),"")</f>
        <v>89.69</v>
      </c>
      <c r="P2577" s="29">
        <f>IFERROR(_xlfn.XLOOKUP($B2577,'Ownership Metrics'!$A:$A,'Ownership Metrics'!$E:$E),"")</f>
        <v>96.52</v>
      </c>
      <c r="Q2577" s="30">
        <f>IFERROR(_xlfn.XLOOKUP($B2577,'Ownership Metrics'!$A:$A,'Ownership Metrics'!$F:$F),"")</f>
        <v>4</v>
      </c>
      <c r="R2577" s="30">
        <f>IFERROR(_xlfn.XLOOKUP($B2577,'Ownership Metrics'!$A:$A,'Ownership Metrics'!$G:$G),"")</f>
        <v>87</v>
      </c>
      <c r="S2577" s="27" t="str">
        <f>IFERROR(_xlfn.XLOOKUP($B2577,'Ownership Metrics'!$A:$A,'Ownership Metrics'!$H:$H),"")</f>
        <v>Mayoritas</v>
      </c>
      <c r="T2577" s="27" t="str">
        <f>IFERROR(_xlfn.XLOOKUP($B2577,'Ownership Metrics'!$A:$A,'Ownership Metrics'!$I:$I),"")</f>
        <v>Tinggi</v>
      </c>
      <c r="U2577" s="27">
        <f>IF(COUNTIFS($B$2:$B2577,$B2577,$D$2:$D2577,$D2577)=1,1,0)</f>
        <v>1</v>
      </c>
      <c r="V2577" s="27">
        <f t="shared" si="121"/>
        <v>1.62</v>
      </c>
      <c r="W2577" s="27">
        <f t="shared" si="122"/>
        <v>4</v>
      </c>
      <c r="X2577" s="27">
        <f t="shared" si="120"/>
        <v>1.6199997423000001</v>
      </c>
    </row>
    <row r="2578" spans="1:24" x14ac:dyDescent="0.25">
      <c r="A2578" s="26">
        <v>46265</v>
      </c>
      <c r="B2578" s="27" t="s">
        <v>10487</v>
      </c>
      <c r="C2578" s="27" t="s">
        <v>2825</v>
      </c>
      <c r="D2578" s="27" t="s">
        <v>2827</v>
      </c>
      <c r="E2578" s="27" t="s">
        <v>51</v>
      </c>
      <c r="F2578" s="27" t="s">
        <v>32</v>
      </c>
      <c r="G2578" s="27"/>
      <c r="H2578" s="27" t="s">
        <v>64</v>
      </c>
      <c r="I2578" s="28">
        <v>29750500</v>
      </c>
      <c r="J2578" s="28">
        <v>0</v>
      </c>
      <c r="K2578" s="28">
        <v>29750500</v>
      </c>
      <c r="L2578" s="29">
        <v>2.68</v>
      </c>
      <c r="M2578" s="29">
        <f>IFERROR(_xlfn.XLOOKUP($B2578,'Ownership Metrics'!$A:$A,'Ownership Metrics'!$B:$B),"")</f>
        <v>1.86</v>
      </c>
      <c r="N2578" s="28">
        <f>IFERROR(_xlfn.XLOOKUP($B2578,'Ownership Metrics'!$A:$A,'Ownership Metrics'!$C:$C),"")</f>
        <v>8071</v>
      </c>
      <c r="O2578" s="29">
        <f>IFERROR(_xlfn.XLOOKUP($B2578,'Ownership Metrics'!$A:$A,'Ownership Metrics'!$D:$D),"")</f>
        <v>89.69</v>
      </c>
      <c r="P2578" s="29">
        <f>IFERROR(_xlfn.XLOOKUP($B2578,'Ownership Metrics'!$A:$A,'Ownership Metrics'!$E:$E),"")</f>
        <v>96.52</v>
      </c>
      <c r="Q2578" s="30">
        <f>IFERROR(_xlfn.XLOOKUP($B2578,'Ownership Metrics'!$A:$A,'Ownership Metrics'!$F:$F),"")</f>
        <v>4</v>
      </c>
      <c r="R2578" s="30">
        <f>IFERROR(_xlfn.XLOOKUP($B2578,'Ownership Metrics'!$A:$A,'Ownership Metrics'!$G:$G),"")</f>
        <v>87</v>
      </c>
      <c r="S2578" s="27" t="str">
        <f>IFERROR(_xlfn.XLOOKUP($B2578,'Ownership Metrics'!$A:$A,'Ownership Metrics'!$H:$H),"")</f>
        <v>Mayoritas</v>
      </c>
      <c r="T2578" s="27" t="str">
        <f>IFERROR(_xlfn.XLOOKUP($B2578,'Ownership Metrics'!$A:$A,'Ownership Metrics'!$I:$I),"")</f>
        <v>Tinggi</v>
      </c>
      <c r="U2578" s="27">
        <f>IF(COUNTIFS($B$2:$B2578,$B2578,$D$2:$D2578,$D2578)=1,1,0)</f>
        <v>1</v>
      </c>
      <c r="V2578" s="27">
        <f t="shared" si="121"/>
        <v>2.68</v>
      </c>
      <c r="W2578" s="27">
        <f t="shared" si="122"/>
        <v>3</v>
      </c>
      <c r="X2578" s="27">
        <f t="shared" si="120"/>
        <v>2.6799997422000001</v>
      </c>
    </row>
    <row r="2579" spans="1:24" x14ac:dyDescent="0.25">
      <c r="A2579" s="26">
        <v>46265</v>
      </c>
      <c r="B2579" s="27" t="s">
        <v>10487</v>
      </c>
      <c r="C2579" s="27" t="s">
        <v>2825</v>
      </c>
      <c r="D2579" s="27" t="s">
        <v>147</v>
      </c>
      <c r="E2579" s="27" t="s">
        <v>67</v>
      </c>
      <c r="F2579" s="27" t="s">
        <v>32</v>
      </c>
      <c r="G2579" s="27"/>
      <c r="H2579" s="27" t="s">
        <v>64</v>
      </c>
      <c r="I2579" s="28">
        <v>46105000</v>
      </c>
      <c r="J2579" s="28">
        <v>0</v>
      </c>
      <c r="K2579" s="28">
        <v>46105000</v>
      </c>
      <c r="L2579" s="29">
        <v>4.1500000000000004</v>
      </c>
      <c r="M2579" s="29">
        <f>IFERROR(_xlfn.XLOOKUP($B2579,'Ownership Metrics'!$A:$A,'Ownership Metrics'!$B:$B),"")</f>
        <v>1.86</v>
      </c>
      <c r="N2579" s="28">
        <f>IFERROR(_xlfn.XLOOKUP($B2579,'Ownership Metrics'!$A:$A,'Ownership Metrics'!$C:$C),"")</f>
        <v>8071</v>
      </c>
      <c r="O2579" s="29">
        <f>IFERROR(_xlfn.XLOOKUP($B2579,'Ownership Metrics'!$A:$A,'Ownership Metrics'!$D:$D),"")</f>
        <v>89.69</v>
      </c>
      <c r="P2579" s="29">
        <f>IFERROR(_xlfn.XLOOKUP($B2579,'Ownership Metrics'!$A:$A,'Ownership Metrics'!$E:$E),"")</f>
        <v>96.52</v>
      </c>
      <c r="Q2579" s="30">
        <f>IFERROR(_xlfn.XLOOKUP($B2579,'Ownership Metrics'!$A:$A,'Ownership Metrics'!$F:$F),"")</f>
        <v>4</v>
      </c>
      <c r="R2579" s="30">
        <f>IFERROR(_xlfn.XLOOKUP($B2579,'Ownership Metrics'!$A:$A,'Ownership Metrics'!$G:$G),"")</f>
        <v>87</v>
      </c>
      <c r="S2579" s="27" t="str">
        <f>IFERROR(_xlfn.XLOOKUP($B2579,'Ownership Metrics'!$A:$A,'Ownership Metrics'!$H:$H),"")</f>
        <v>Mayoritas</v>
      </c>
      <c r="T2579" s="27" t="str">
        <f>IFERROR(_xlfn.XLOOKUP($B2579,'Ownership Metrics'!$A:$A,'Ownership Metrics'!$I:$I),"")</f>
        <v>Tinggi</v>
      </c>
      <c r="U2579" s="27">
        <f>IF(COUNTIFS($B$2:$B2579,$B2579,$D$2:$D2579,$D2579)=1,1,0)</f>
        <v>1</v>
      </c>
      <c r="V2579" s="27">
        <f t="shared" si="121"/>
        <v>4.1500000000000004</v>
      </c>
      <c r="W2579" s="27">
        <f t="shared" si="122"/>
        <v>2</v>
      </c>
      <c r="X2579" s="27">
        <f t="shared" si="120"/>
        <v>4.1499997421000003</v>
      </c>
    </row>
    <row r="2580" spans="1:24" x14ac:dyDescent="0.25">
      <c r="A2580" s="26">
        <v>46265</v>
      </c>
      <c r="B2580" s="27" t="s">
        <v>10488</v>
      </c>
      <c r="C2580" s="27" t="s">
        <v>2829</v>
      </c>
      <c r="D2580" s="27" t="s">
        <v>2830</v>
      </c>
      <c r="E2580" s="27" t="s">
        <v>22</v>
      </c>
      <c r="F2580" s="27" t="s">
        <v>23</v>
      </c>
      <c r="G2580" s="27"/>
      <c r="H2580" s="27" t="s">
        <v>24</v>
      </c>
      <c r="I2580" s="28">
        <v>159801900</v>
      </c>
      <c r="J2580" s="28">
        <v>700000000</v>
      </c>
      <c r="K2580" s="28">
        <v>859801900</v>
      </c>
      <c r="L2580" s="29">
        <v>57.32</v>
      </c>
      <c r="M2580" s="29">
        <f>IFERROR(_xlfn.XLOOKUP($B2580,'Ownership Metrics'!$A:$A,'Ownership Metrics'!$B:$B),"")</f>
        <v>2.4500000000000002</v>
      </c>
      <c r="N2580" s="28">
        <f>IFERROR(_xlfn.XLOOKUP($B2580,'Ownership Metrics'!$A:$A,'Ownership Metrics'!$C:$C),"")</f>
        <v>3428</v>
      </c>
      <c r="O2580" s="29">
        <f>IFERROR(_xlfn.XLOOKUP($B2580,'Ownership Metrics'!$A:$A,'Ownership Metrics'!$D:$D),"")</f>
        <v>57.32</v>
      </c>
      <c r="P2580" s="29">
        <f>IFERROR(_xlfn.XLOOKUP($B2580,'Ownership Metrics'!$A:$A,'Ownership Metrics'!$E:$E),"")</f>
        <v>66.89</v>
      </c>
      <c r="Q2580" s="30">
        <f>IFERROR(_xlfn.XLOOKUP($B2580,'Ownership Metrics'!$A:$A,'Ownership Metrics'!$F:$F),"")</f>
        <v>14</v>
      </c>
      <c r="R2580" s="30">
        <f>IFERROR(_xlfn.XLOOKUP($B2580,'Ownership Metrics'!$A:$A,'Ownership Metrics'!$G:$G),"")</f>
        <v>45</v>
      </c>
      <c r="S2580" s="27" t="str">
        <f>IFERROR(_xlfn.XLOOKUP($B2580,'Ownership Metrics'!$A:$A,'Ownership Metrics'!$H:$H),"")</f>
        <v>Mayoritas</v>
      </c>
      <c r="T2580" s="27" t="str">
        <f>IFERROR(_xlfn.XLOOKUP($B2580,'Ownership Metrics'!$A:$A,'Ownership Metrics'!$I:$I),"")</f>
        <v>Sedang</v>
      </c>
      <c r="U2580" s="27">
        <f>IF(COUNTIFS($B$2:$B2580,$B2580,$D$2:$D2580,$D2580)=1,1,0)</f>
        <v>1</v>
      </c>
      <c r="V2580" s="27">
        <f t="shared" si="121"/>
        <v>57.32</v>
      </c>
      <c r="W2580" s="27">
        <f t="shared" si="122"/>
        <v>1</v>
      </c>
      <c r="X2580" s="27">
        <f t="shared" si="120"/>
        <v>57.319999742</v>
      </c>
    </row>
    <row r="2581" spans="1:24" x14ac:dyDescent="0.25">
      <c r="A2581" s="26">
        <v>46265</v>
      </c>
      <c r="B2581" s="27" t="s">
        <v>10488</v>
      </c>
      <c r="C2581" s="27" t="s">
        <v>2829</v>
      </c>
      <c r="D2581" s="27" t="s">
        <v>2831</v>
      </c>
      <c r="E2581" s="27" t="s">
        <v>22</v>
      </c>
      <c r="F2581" s="27" t="s">
        <v>23</v>
      </c>
      <c r="G2581" s="27"/>
      <c r="H2581" s="27" t="s">
        <v>24</v>
      </c>
      <c r="I2581" s="28">
        <v>20500000</v>
      </c>
      <c r="J2581" s="28">
        <v>0</v>
      </c>
      <c r="K2581" s="28">
        <v>20500000</v>
      </c>
      <c r="L2581" s="29">
        <v>1.37</v>
      </c>
      <c r="M2581" s="29">
        <f>IFERROR(_xlfn.XLOOKUP($B2581,'Ownership Metrics'!$A:$A,'Ownership Metrics'!$B:$B),"")</f>
        <v>2.4500000000000002</v>
      </c>
      <c r="N2581" s="28">
        <f>IFERROR(_xlfn.XLOOKUP($B2581,'Ownership Metrics'!$A:$A,'Ownership Metrics'!$C:$C),"")</f>
        <v>3428</v>
      </c>
      <c r="O2581" s="29">
        <f>IFERROR(_xlfn.XLOOKUP($B2581,'Ownership Metrics'!$A:$A,'Ownership Metrics'!$D:$D),"")</f>
        <v>57.32</v>
      </c>
      <c r="P2581" s="29">
        <f>IFERROR(_xlfn.XLOOKUP($B2581,'Ownership Metrics'!$A:$A,'Ownership Metrics'!$E:$E),"")</f>
        <v>66.89</v>
      </c>
      <c r="Q2581" s="30">
        <f>IFERROR(_xlfn.XLOOKUP($B2581,'Ownership Metrics'!$A:$A,'Ownership Metrics'!$F:$F),"")</f>
        <v>14</v>
      </c>
      <c r="R2581" s="30">
        <f>IFERROR(_xlfn.XLOOKUP($B2581,'Ownership Metrics'!$A:$A,'Ownership Metrics'!$G:$G),"")</f>
        <v>45</v>
      </c>
      <c r="S2581" s="27" t="str">
        <f>IFERROR(_xlfn.XLOOKUP($B2581,'Ownership Metrics'!$A:$A,'Ownership Metrics'!$H:$H),"")</f>
        <v>Mayoritas</v>
      </c>
      <c r="T2581" s="27" t="str">
        <f>IFERROR(_xlfn.XLOOKUP($B2581,'Ownership Metrics'!$A:$A,'Ownership Metrics'!$I:$I),"")</f>
        <v>Sedang</v>
      </c>
      <c r="U2581" s="27">
        <f>IF(COUNTIFS($B$2:$B2581,$B2581,$D$2:$D2581,$D2581)=1,1,0)</f>
        <v>1</v>
      </c>
      <c r="V2581" s="27">
        <f t="shared" si="121"/>
        <v>1.37</v>
      </c>
      <c r="W2581" s="27">
        <f t="shared" si="122"/>
        <v>13</v>
      </c>
      <c r="X2581" s="27">
        <f t="shared" si="120"/>
        <v>1.3699997419000001</v>
      </c>
    </row>
    <row r="2582" spans="1:24" x14ac:dyDescent="0.25">
      <c r="A2582" s="26">
        <v>46265</v>
      </c>
      <c r="B2582" s="27" t="s">
        <v>10488</v>
      </c>
      <c r="C2582" s="27" t="s">
        <v>2829</v>
      </c>
      <c r="D2582" s="27" t="s">
        <v>2832</v>
      </c>
      <c r="E2582" s="27" t="s">
        <v>2833</v>
      </c>
      <c r="F2582" s="27" t="s">
        <v>23</v>
      </c>
      <c r="G2582" s="27"/>
      <c r="H2582" s="27" t="s">
        <v>24</v>
      </c>
      <c r="I2582" s="28">
        <v>42073700</v>
      </c>
      <c r="J2582" s="28">
        <v>0</v>
      </c>
      <c r="K2582" s="28">
        <v>42073700</v>
      </c>
      <c r="L2582" s="29">
        <v>2.8</v>
      </c>
      <c r="M2582" s="29">
        <f>IFERROR(_xlfn.XLOOKUP($B2582,'Ownership Metrics'!$A:$A,'Ownership Metrics'!$B:$B),"")</f>
        <v>2.4500000000000002</v>
      </c>
      <c r="N2582" s="28">
        <f>IFERROR(_xlfn.XLOOKUP($B2582,'Ownership Metrics'!$A:$A,'Ownership Metrics'!$C:$C),"")</f>
        <v>3428</v>
      </c>
      <c r="O2582" s="29">
        <f>IFERROR(_xlfn.XLOOKUP($B2582,'Ownership Metrics'!$A:$A,'Ownership Metrics'!$D:$D),"")</f>
        <v>57.32</v>
      </c>
      <c r="P2582" s="29">
        <f>IFERROR(_xlfn.XLOOKUP($B2582,'Ownership Metrics'!$A:$A,'Ownership Metrics'!$E:$E),"")</f>
        <v>66.89</v>
      </c>
      <c r="Q2582" s="30">
        <f>IFERROR(_xlfn.XLOOKUP($B2582,'Ownership Metrics'!$A:$A,'Ownership Metrics'!$F:$F),"")</f>
        <v>14</v>
      </c>
      <c r="R2582" s="30">
        <f>IFERROR(_xlfn.XLOOKUP($B2582,'Ownership Metrics'!$A:$A,'Ownership Metrics'!$G:$G),"")</f>
        <v>45</v>
      </c>
      <c r="S2582" s="27" t="str">
        <f>IFERROR(_xlfn.XLOOKUP($B2582,'Ownership Metrics'!$A:$A,'Ownership Metrics'!$H:$H),"")</f>
        <v>Mayoritas</v>
      </c>
      <c r="T2582" s="27" t="str">
        <f>IFERROR(_xlfn.XLOOKUP($B2582,'Ownership Metrics'!$A:$A,'Ownership Metrics'!$I:$I),"")</f>
        <v>Sedang</v>
      </c>
      <c r="U2582" s="27">
        <f>IF(COUNTIFS($B$2:$B2582,$B2582,$D$2:$D2582,$D2582)=1,1,0)</f>
        <v>1</v>
      </c>
      <c r="V2582" s="27">
        <f t="shared" si="121"/>
        <v>2.8</v>
      </c>
      <c r="W2582" s="27">
        <f t="shared" si="122"/>
        <v>8</v>
      </c>
      <c r="X2582" s="27">
        <f t="shared" si="120"/>
        <v>2.7999997417999998</v>
      </c>
    </row>
    <row r="2583" spans="1:24" x14ac:dyDescent="0.25">
      <c r="A2583" s="26">
        <v>46265</v>
      </c>
      <c r="B2583" s="27" t="s">
        <v>10488</v>
      </c>
      <c r="C2583" s="27" t="s">
        <v>2829</v>
      </c>
      <c r="D2583" s="27" t="s">
        <v>939</v>
      </c>
      <c r="E2583" s="27" t="s">
        <v>26</v>
      </c>
      <c r="F2583" s="27" t="s">
        <v>32</v>
      </c>
      <c r="G2583" s="27"/>
      <c r="H2583" s="27" t="s">
        <v>940</v>
      </c>
      <c r="I2583" s="28">
        <v>50000000</v>
      </c>
      <c r="J2583" s="28">
        <v>0</v>
      </c>
      <c r="K2583" s="28">
        <v>50000000</v>
      </c>
      <c r="L2583" s="29">
        <v>3.33</v>
      </c>
      <c r="M2583" s="29">
        <f>IFERROR(_xlfn.XLOOKUP($B2583,'Ownership Metrics'!$A:$A,'Ownership Metrics'!$B:$B),"")</f>
        <v>2.4500000000000002</v>
      </c>
      <c r="N2583" s="28">
        <f>IFERROR(_xlfn.XLOOKUP($B2583,'Ownership Metrics'!$A:$A,'Ownership Metrics'!$C:$C),"")</f>
        <v>3428</v>
      </c>
      <c r="O2583" s="29">
        <f>IFERROR(_xlfn.XLOOKUP($B2583,'Ownership Metrics'!$A:$A,'Ownership Metrics'!$D:$D),"")</f>
        <v>57.32</v>
      </c>
      <c r="P2583" s="29">
        <f>IFERROR(_xlfn.XLOOKUP($B2583,'Ownership Metrics'!$A:$A,'Ownership Metrics'!$E:$E),"")</f>
        <v>66.89</v>
      </c>
      <c r="Q2583" s="30">
        <f>IFERROR(_xlfn.XLOOKUP($B2583,'Ownership Metrics'!$A:$A,'Ownership Metrics'!$F:$F),"")</f>
        <v>14</v>
      </c>
      <c r="R2583" s="30">
        <f>IFERROR(_xlfn.XLOOKUP($B2583,'Ownership Metrics'!$A:$A,'Ownership Metrics'!$G:$G),"")</f>
        <v>45</v>
      </c>
      <c r="S2583" s="27" t="str">
        <f>IFERROR(_xlfn.XLOOKUP($B2583,'Ownership Metrics'!$A:$A,'Ownership Metrics'!$H:$H),"")</f>
        <v>Mayoritas</v>
      </c>
      <c r="T2583" s="27" t="str">
        <f>IFERROR(_xlfn.XLOOKUP($B2583,'Ownership Metrics'!$A:$A,'Ownership Metrics'!$I:$I),"")</f>
        <v>Sedang</v>
      </c>
      <c r="U2583" s="27">
        <f>IF(COUNTIFS($B$2:$B2583,$B2583,$D$2:$D2583,$D2583)=1,1,0)</f>
        <v>1</v>
      </c>
      <c r="V2583" s="27">
        <f t="shared" si="121"/>
        <v>3.33</v>
      </c>
      <c r="W2583" s="27">
        <f t="shared" si="122"/>
        <v>7</v>
      </c>
      <c r="X2583" s="27">
        <f t="shared" si="120"/>
        <v>3.3299997417</v>
      </c>
    </row>
    <row r="2584" spans="1:24" x14ac:dyDescent="0.25">
      <c r="A2584" s="26">
        <v>46265</v>
      </c>
      <c r="B2584" s="27" t="s">
        <v>10488</v>
      </c>
      <c r="C2584" s="27" t="s">
        <v>2829</v>
      </c>
      <c r="D2584" s="27" t="s">
        <v>2834</v>
      </c>
      <c r="E2584" s="27" t="s">
        <v>35</v>
      </c>
      <c r="F2584" s="27" t="s">
        <v>23</v>
      </c>
      <c r="G2584" s="27" t="s">
        <v>36</v>
      </c>
      <c r="H2584" s="27" t="s">
        <v>24</v>
      </c>
      <c r="I2584" s="28">
        <v>20000000</v>
      </c>
      <c r="J2584" s="28">
        <v>0</v>
      </c>
      <c r="K2584" s="28">
        <v>20000000</v>
      </c>
      <c r="L2584" s="29">
        <v>1.33</v>
      </c>
      <c r="M2584" s="29">
        <f>IFERROR(_xlfn.XLOOKUP($B2584,'Ownership Metrics'!$A:$A,'Ownership Metrics'!$B:$B),"")</f>
        <v>2.4500000000000002</v>
      </c>
      <c r="N2584" s="28">
        <f>IFERROR(_xlfn.XLOOKUP($B2584,'Ownership Metrics'!$A:$A,'Ownership Metrics'!$C:$C),"")</f>
        <v>3428</v>
      </c>
      <c r="O2584" s="29">
        <f>IFERROR(_xlfn.XLOOKUP($B2584,'Ownership Metrics'!$A:$A,'Ownership Metrics'!$D:$D),"")</f>
        <v>57.32</v>
      </c>
      <c r="P2584" s="29">
        <f>IFERROR(_xlfn.XLOOKUP($B2584,'Ownership Metrics'!$A:$A,'Ownership Metrics'!$E:$E),"")</f>
        <v>66.89</v>
      </c>
      <c r="Q2584" s="30">
        <f>IFERROR(_xlfn.XLOOKUP($B2584,'Ownership Metrics'!$A:$A,'Ownership Metrics'!$F:$F),"")</f>
        <v>14</v>
      </c>
      <c r="R2584" s="30">
        <f>IFERROR(_xlfn.XLOOKUP($B2584,'Ownership Metrics'!$A:$A,'Ownership Metrics'!$G:$G),"")</f>
        <v>45</v>
      </c>
      <c r="S2584" s="27" t="str">
        <f>IFERROR(_xlfn.XLOOKUP($B2584,'Ownership Metrics'!$A:$A,'Ownership Metrics'!$H:$H),"")</f>
        <v>Mayoritas</v>
      </c>
      <c r="T2584" s="27" t="str">
        <f>IFERROR(_xlfn.XLOOKUP($B2584,'Ownership Metrics'!$A:$A,'Ownership Metrics'!$I:$I),"")</f>
        <v>Sedang</v>
      </c>
      <c r="U2584" s="27">
        <f>IF(COUNTIFS($B$2:$B2584,$B2584,$D$2:$D2584,$D2584)=1,1,0)</f>
        <v>1</v>
      </c>
      <c r="V2584" s="27">
        <f t="shared" si="121"/>
        <v>1.33</v>
      </c>
      <c r="W2584" s="27">
        <f t="shared" si="122"/>
        <v>14</v>
      </c>
      <c r="X2584" s="27">
        <f t="shared" si="120"/>
        <v>1.3299997416</v>
      </c>
    </row>
    <row r="2585" spans="1:24" x14ac:dyDescent="0.25">
      <c r="A2585" s="26">
        <v>46265</v>
      </c>
      <c r="B2585" s="27" t="s">
        <v>10488</v>
      </c>
      <c r="C2585" s="27" t="s">
        <v>2829</v>
      </c>
      <c r="D2585" s="27" t="s">
        <v>2835</v>
      </c>
      <c r="E2585" s="27" t="s">
        <v>35</v>
      </c>
      <c r="F2585" s="27" t="s">
        <v>23</v>
      </c>
      <c r="G2585" s="27" t="s">
        <v>36</v>
      </c>
      <c r="H2585" s="27" t="s">
        <v>24</v>
      </c>
      <c r="I2585" s="28">
        <v>37016400</v>
      </c>
      <c r="J2585" s="28">
        <v>0</v>
      </c>
      <c r="K2585" s="28">
        <v>37016400</v>
      </c>
      <c r="L2585" s="29">
        <v>2.4700000000000002</v>
      </c>
      <c r="M2585" s="29">
        <f>IFERROR(_xlfn.XLOOKUP($B2585,'Ownership Metrics'!$A:$A,'Ownership Metrics'!$B:$B),"")</f>
        <v>2.4500000000000002</v>
      </c>
      <c r="N2585" s="28">
        <f>IFERROR(_xlfn.XLOOKUP($B2585,'Ownership Metrics'!$A:$A,'Ownership Metrics'!$C:$C),"")</f>
        <v>3428</v>
      </c>
      <c r="O2585" s="29">
        <f>IFERROR(_xlfn.XLOOKUP($B2585,'Ownership Metrics'!$A:$A,'Ownership Metrics'!$D:$D),"")</f>
        <v>57.32</v>
      </c>
      <c r="P2585" s="29">
        <f>IFERROR(_xlfn.XLOOKUP($B2585,'Ownership Metrics'!$A:$A,'Ownership Metrics'!$E:$E),"")</f>
        <v>66.89</v>
      </c>
      <c r="Q2585" s="30">
        <f>IFERROR(_xlfn.XLOOKUP($B2585,'Ownership Metrics'!$A:$A,'Ownership Metrics'!$F:$F),"")</f>
        <v>14</v>
      </c>
      <c r="R2585" s="30">
        <f>IFERROR(_xlfn.XLOOKUP($B2585,'Ownership Metrics'!$A:$A,'Ownership Metrics'!$G:$G),"")</f>
        <v>45</v>
      </c>
      <c r="S2585" s="27" t="str">
        <f>IFERROR(_xlfn.XLOOKUP($B2585,'Ownership Metrics'!$A:$A,'Ownership Metrics'!$H:$H),"")</f>
        <v>Mayoritas</v>
      </c>
      <c r="T2585" s="27" t="str">
        <f>IFERROR(_xlfn.XLOOKUP($B2585,'Ownership Metrics'!$A:$A,'Ownership Metrics'!$I:$I),"")</f>
        <v>Sedang</v>
      </c>
      <c r="U2585" s="27">
        <f>IF(COUNTIFS($B$2:$B2585,$B2585,$D$2:$D2585,$D2585)=1,1,0)</f>
        <v>1</v>
      </c>
      <c r="V2585" s="27">
        <f t="shared" si="121"/>
        <v>2.4700000000000002</v>
      </c>
      <c r="W2585" s="27">
        <f t="shared" si="122"/>
        <v>11</v>
      </c>
      <c r="X2585" s="27">
        <f t="shared" si="120"/>
        <v>2.4699997415000001</v>
      </c>
    </row>
    <row r="2586" spans="1:24" x14ac:dyDescent="0.25">
      <c r="A2586" s="26">
        <v>46265</v>
      </c>
      <c r="B2586" s="27" t="s">
        <v>10488</v>
      </c>
      <c r="C2586" s="27" t="s">
        <v>2829</v>
      </c>
      <c r="D2586" s="27" t="s">
        <v>2836</v>
      </c>
      <c r="E2586" s="27" t="s">
        <v>35</v>
      </c>
      <c r="F2586" s="27" t="s">
        <v>23</v>
      </c>
      <c r="G2586" s="27" t="s">
        <v>36</v>
      </c>
      <c r="H2586" s="27" t="s">
        <v>24</v>
      </c>
      <c r="I2586" s="28">
        <v>53000000</v>
      </c>
      <c r="J2586" s="28">
        <v>0</v>
      </c>
      <c r="K2586" s="28">
        <v>53000000</v>
      </c>
      <c r="L2586" s="29">
        <v>3.53</v>
      </c>
      <c r="M2586" s="29">
        <f>IFERROR(_xlfn.XLOOKUP($B2586,'Ownership Metrics'!$A:$A,'Ownership Metrics'!$B:$B),"")</f>
        <v>2.4500000000000002</v>
      </c>
      <c r="N2586" s="28">
        <f>IFERROR(_xlfn.XLOOKUP($B2586,'Ownership Metrics'!$A:$A,'Ownership Metrics'!$C:$C),"")</f>
        <v>3428</v>
      </c>
      <c r="O2586" s="29">
        <f>IFERROR(_xlfn.XLOOKUP($B2586,'Ownership Metrics'!$A:$A,'Ownership Metrics'!$D:$D),"")</f>
        <v>57.32</v>
      </c>
      <c r="P2586" s="29">
        <f>IFERROR(_xlfn.XLOOKUP($B2586,'Ownership Metrics'!$A:$A,'Ownership Metrics'!$E:$E),"")</f>
        <v>66.89</v>
      </c>
      <c r="Q2586" s="30">
        <f>IFERROR(_xlfn.XLOOKUP($B2586,'Ownership Metrics'!$A:$A,'Ownership Metrics'!$F:$F),"")</f>
        <v>14</v>
      </c>
      <c r="R2586" s="30">
        <f>IFERROR(_xlfn.XLOOKUP($B2586,'Ownership Metrics'!$A:$A,'Ownership Metrics'!$G:$G),"")</f>
        <v>45</v>
      </c>
      <c r="S2586" s="27" t="str">
        <f>IFERROR(_xlfn.XLOOKUP($B2586,'Ownership Metrics'!$A:$A,'Ownership Metrics'!$H:$H),"")</f>
        <v>Mayoritas</v>
      </c>
      <c r="T2586" s="27" t="str">
        <f>IFERROR(_xlfn.XLOOKUP($B2586,'Ownership Metrics'!$A:$A,'Ownership Metrics'!$I:$I),"")</f>
        <v>Sedang</v>
      </c>
      <c r="U2586" s="27">
        <f>IF(COUNTIFS($B$2:$B2586,$B2586,$D$2:$D2586,$D2586)=1,1,0)</f>
        <v>1</v>
      </c>
      <c r="V2586" s="27">
        <f t="shared" si="121"/>
        <v>3.53</v>
      </c>
      <c r="W2586" s="27">
        <f t="shared" si="122"/>
        <v>6</v>
      </c>
      <c r="X2586" s="27">
        <f t="shared" si="120"/>
        <v>3.5299997413999997</v>
      </c>
    </row>
    <row r="2587" spans="1:24" x14ac:dyDescent="0.25">
      <c r="A2587" s="26">
        <v>46265</v>
      </c>
      <c r="B2587" s="27" t="s">
        <v>10488</v>
      </c>
      <c r="C2587" s="27" t="s">
        <v>2829</v>
      </c>
      <c r="D2587" s="27" t="s">
        <v>2837</v>
      </c>
      <c r="E2587" s="27" t="s">
        <v>35</v>
      </c>
      <c r="F2587" s="27" t="s">
        <v>23</v>
      </c>
      <c r="G2587" s="27" t="s">
        <v>36</v>
      </c>
      <c r="H2587" s="27" t="s">
        <v>24</v>
      </c>
      <c r="I2587" s="28">
        <v>70000000</v>
      </c>
      <c r="J2587" s="28">
        <v>0</v>
      </c>
      <c r="K2587" s="28">
        <v>70000000</v>
      </c>
      <c r="L2587" s="29">
        <v>4.67</v>
      </c>
      <c r="M2587" s="29">
        <f>IFERROR(_xlfn.XLOOKUP($B2587,'Ownership Metrics'!$A:$A,'Ownership Metrics'!$B:$B),"")</f>
        <v>2.4500000000000002</v>
      </c>
      <c r="N2587" s="28">
        <f>IFERROR(_xlfn.XLOOKUP($B2587,'Ownership Metrics'!$A:$A,'Ownership Metrics'!$C:$C),"")</f>
        <v>3428</v>
      </c>
      <c r="O2587" s="29">
        <f>IFERROR(_xlfn.XLOOKUP($B2587,'Ownership Metrics'!$A:$A,'Ownership Metrics'!$D:$D),"")</f>
        <v>57.32</v>
      </c>
      <c r="P2587" s="29">
        <f>IFERROR(_xlfn.XLOOKUP($B2587,'Ownership Metrics'!$A:$A,'Ownership Metrics'!$E:$E),"")</f>
        <v>66.89</v>
      </c>
      <c r="Q2587" s="30">
        <f>IFERROR(_xlfn.XLOOKUP($B2587,'Ownership Metrics'!$A:$A,'Ownership Metrics'!$F:$F),"")</f>
        <v>14</v>
      </c>
      <c r="R2587" s="30">
        <f>IFERROR(_xlfn.XLOOKUP($B2587,'Ownership Metrics'!$A:$A,'Ownership Metrics'!$G:$G),"")</f>
        <v>45</v>
      </c>
      <c r="S2587" s="27" t="str">
        <f>IFERROR(_xlfn.XLOOKUP($B2587,'Ownership Metrics'!$A:$A,'Ownership Metrics'!$H:$H),"")</f>
        <v>Mayoritas</v>
      </c>
      <c r="T2587" s="27" t="str">
        <f>IFERROR(_xlfn.XLOOKUP($B2587,'Ownership Metrics'!$A:$A,'Ownership Metrics'!$I:$I),"")</f>
        <v>Sedang</v>
      </c>
      <c r="U2587" s="27">
        <f>IF(COUNTIFS($B$2:$B2587,$B2587,$D$2:$D2587,$D2587)=1,1,0)</f>
        <v>1</v>
      </c>
      <c r="V2587" s="27">
        <f t="shared" si="121"/>
        <v>4.67</v>
      </c>
      <c r="W2587" s="27">
        <f t="shared" si="122"/>
        <v>4</v>
      </c>
      <c r="X2587" s="27">
        <f t="shared" si="120"/>
        <v>4.6699997412999998</v>
      </c>
    </row>
    <row r="2588" spans="1:24" x14ac:dyDescent="0.25">
      <c r="A2588" s="26">
        <v>46265</v>
      </c>
      <c r="B2588" s="27" t="s">
        <v>10488</v>
      </c>
      <c r="C2588" s="27" t="s">
        <v>2829</v>
      </c>
      <c r="D2588" s="27" t="s">
        <v>2838</v>
      </c>
      <c r="E2588" s="27" t="s">
        <v>35</v>
      </c>
      <c r="F2588" s="27" t="s">
        <v>23</v>
      </c>
      <c r="G2588" s="27" t="s">
        <v>36</v>
      </c>
      <c r="H2588" s="27" t="s">
        <v>24</v>
      </c>
      <c r="I2588" s="28">
        <v>29000000</v>
      </c>
      <c r="J2588" s="28">
        <v>0</v>
      </c>
      <c r="K2588" s="28">
        <v>29000000</v>
      </c>
      <c r="L2588" s="29">
        <v>1.93</v>
      </c>
      <c r="M2588" s="29">
        <f>IFERROR(_xlfn.XLOOKUP($B2588,'Ownership Metrics'!$A:$A,'Ownership Metrics'!$B:$B),"")</f>
        <v>2.4500000000000002</v>
      </c>
      <c r="N2588" s="28">
        <f>IFERROR(_xlfn.XLOOKUP($B2588,'Ownership Metrics'!$A:$A,'Ownership Metrics'!$C:$C),"")</f>
        <v>3428</v>
      </c>
      <c r="O2588" s="29">
        <f>IFERROR(_xlfn.XLOOKUP($B2588,'Ownership Metrics'!$A:$A,'Ownership Metrics'!$D:$D),"")</f>
        <v>57.32</v>
      </c>
      <c r="P2588" s="29">
        <f>IFERROR(_xlfn.XLOOKUP($B2588,'Ownership Metrics'!$A:$A,'Ownership Metrics'!$E:$E),"")</f>
        <v>66.89</v>
      </c>
      <c r="Q2588" s="30">
        <f>IFERROR(_xlfn.XLOOKUP($B2588,'Ownership Metrics'!$A:$A,'Ownership Metrics'!$F:$F),"")</f>
        <v>14</v>
      </c>
      <c r="R2588" s="30">
        <f>IFERROR(_xlfn.XLOOKUP($B2588,'Ownership Metrics'!$A:$A,'Ownership Metrics'!$G:$G),"")</f>
        <v>45</v>
      </c>
      <c r="S2588" s="27" t="str">
        <f>IFERROR(_xlfn.XLOOKUP($B2588,'Ownership Metrics'!$A:$A,'Ownership Metrics'!$H:$H),"")</f>
        <v>Mayoritas</v>
      </c>
      <c r="T2588" s="27" t="str">
        <f>IFERROR(_xlfn.XLOOKUP($B2588,'Ownership Metrics'!$A:$A,'Ownership Metrics'!$I:$I),"")</f>
        <v>Sedang</v>
      </c>
      <c r="U2588" s="27">
        <f>IF(COUNTIFS($B$2:$B2588,$B2588,$D$2:$D2588,$D2588)=1,1,0)</f>
        <v>1</v>
      </c>
      <c r="V2588" s="27">
        <f t="shared" si="121"/>
        <v>1.93</v>
      </c>
      <c r="W2588" s="27">
        <f t="shared" si="122"/>
        <v>12</v>
      </c>
      <c r="X2588" s="27">
        <f t="shared" si="120"/>
        <v>1.9299997411999998</v>
      </c>
    </row>
    <row r="2589" spans="1:24" x14ac:dyDescent="0.25">
      <c r="A2589" s="26">
        <v>46265</v>
      </c>
      <c r="B2589" s="27" t="s">
        <v>10488</v>
      </c>
      <c r="C2589" s="27" t="s">
        <v>2829</v>
      </c>
      <c r="D2589" s="27" t="s">
        <v>2839</v>
      </c>
      <c r="E2589" s="27" t="s">
        <v>35</v>
      </c>
      <c r="F2589" s="27" t="s">
        <v>23</v>
      </c>
      <c r="G2589" s="27" t="s">
        <v>36</v>
      </c>
      <c r="H2589" s="27" t="s">
        <v>24</v>
      </c>
      <c r="I2589" s="28">
        <v>37500000</v>
      </c>
      <c r="J2589" s="28">
        <v>0</v>
      </c>
      <c r="K2589" s="28">
        <v>37500000</v>
      </c>
      <c r="L2589" s="29">
        <v>2.5</v>
      </c>
      <c r="M2589" s="29">
        <f>IFERROR(_xlfn.XLOOKUP($B2589,'Ownership Metrics'!$A:$A,'Ownership Metrics'!$B:$B),"")</f>
        <v>2.4500000000000002</v>
      </c>
      <c r="N2589" s="28">
        <f>IFERROR(_xlfn.XLOOKUP($B2589,'Ownership Metrics'!$A:$A,'Ownership Metrics'!$C:$C),"")</f>
        <v>3428</v>
      </c>
      <c r="O2589" s="29">
        <f>IFERROR(_xlfn.XLOOKUP($B2589,'Ownership Metrics'!$A:$A,'Ownership Metrics'!$D:$D),"")</f>
        <v>57.32</v>
      </c>
      <c r="P2589" s="29">
        <f>IFERROR(_xlfn.XLOOKUP($B2589,'Ownership Metrics'!$A:$A,'Ownership Metrics'!$E:$E),"")</f>
        <v>66.89</v>
      </c>
      <c r="Q2589" s="30">
        <f>IFERROR(_xlfn.XLOOKUP($B2589,'Ownership Metrics'!$A:$A,'Ownership Metrics'!$F:$F),"")</f>
        <v>14</v>
      </c>
      <c r="R2589" s="30">
        <f>IFERROR(_xlfn.XLOOKUP($B2589,'Ownership Metrics'!$A:$A,'Ownership Metrics'!$G:$G),"")</f>
        <v>45</v>
      </c>
      <c r="S2589" s="27" t="str">
        <f>IFERROR(_xlfn.XLOOKUP($B2589,'Ownership Metrics'!$A:$A,'Ownership Metrics'!$H:$H),"")</f>
        <v>Mayoritas</v>
      </c>
      <c r="T2589" s="27" t="str">
        <f>IFERROR(_xlfn.XLOOKUP($B2589,'Ownership Metrics'!$A:$A,'Ownership Metrics'!$I:$I),"")</f>
        <v>Sedang</v>
      </c>
      <c r="U2589" s="27">
        <f>IF(COUNTIFS($B$2:$B2589,$B2589,$D$2:$D2589,$D2589)=1,1,0)</f>
        <v>1</v>
      </c>
      <c r="V2589" s="27">
        <f t="shared" si="121"/>
        <v>2.5</v>
      </c>
      <c r="W2589" s="27">
        <f t="shared" si="122"/>
        <v>10</v>
      </c>
      <c r="X2589" s="27">
        <f t="shared" si="120"/>
        <v>2.4999997410999999</v>
      </c>
    </row>
    <row r="2590" spans="1:24" x14ac:dyDescent="0.25">
      <c r="A2590" s="26">
        <v>46265</v>
      </c>
      <c r="B2590" s="27" t="s">
        <v>10488</v>
      </c>
      <c r="C2590" s="27" t="s">
        <v>2829</v>
      </c>
      <c r="D2590" s="27" t="s">
        <v>1737</v>
      </c>
      <c r="E2590" s="27" t="s">
        <v>67</v>
      </c>
      <c r="F2590" s="27" t="s">
        <v>32</v>
      </c>
      <c r="G2590" s="27"/>
      <c r="H2590" s="27" t="s">
        <v>64</v>
      </c>
      <c r="I2590" s="28">
        <v>41000000</v>
      </c>
      <c r="J2590" s="28">
        <v>0</v>
      </c>
      <c r="K2590" s="28">
        <v>41000000</v>
      </c>
      <c r="L2590" s="29">
        <v>2.73</v>
      </c>
      <c r="M2590" s="29">
        <f>IFERROR(_xlfn.XLOOKUP($B2590,'Ownership Metrics'!$A:$A,'Ownership Metrics'!$B:$B),"")</f>
        <v>2.4500000000000002</v>
      </c>
      <c r="N2590" s="28">
        <f>IFERROR(_xlfn.XLOOKUP($B2590,'Ownership Metrics'!$A:$A,'Ownership Metrics'!$C:$C),"")</f>
        <v>3428</v>
      </c>
      <c r="O2590" s="29">
        <f>IFERROR(_xlfn.XLOOKUP($B2590,'Ownership Metrics'!$A:$A,'Ownership Metrics'!$D:$D),"")</f>
        <v>57.32</v>
      </c>
      <c r="P2590" s="29">
        <f>IFERROR(_xlfn.XLOOKUP($B2590,'Ownership Metrics'!$A:$A,'Ownership Metrics'!$E:$E),"")</f>
        <v>66.89</v>
      </c>
      <c r="Q2590" s="30">
        <f>IFERROR(_xlfn.XLOOKUP($B2590,'Ownership Metrics'!$A:$A,'Ownership Metrics'!$F:$F),"")</f>
        <v>14</v>
      </c>
      <c r="R2590" s="30">
        <f>IFERROR(_xlfn.XLOOKUP($B2590,'Ownership Metrics'!$A:$A,'Ownership Metrics'!$G:$G),"")</f>
        <v>45</v>
      </c>
      <c r="S2590" s="27" t="str">
        <f>IFERROR(_xlfn.XLOOKUP($B2590,'Ownership Metrics'!$A:$A,'Ownership Metrics'!$H:$H),"")</f>
        <v>Mayoritas</v>
      </c>
      <c r="T2590" s="27" t="str">
        <f>IFERROR(_xlfn.XLOOKUP($B2590,'Ownership Metrics'!$A:$A,'Ownership Metrics'!$I:$I),"")</f>
        <v>Sedang</v>
      </c>
      <c r="U2590" s="27">
        <f>IF(COUNTIFS($B$2:$B2590,$B2590,$D$2:$D2590,$D2590)=1,1,0)</f>
        <v>1</v>
      </c>
      <c r="V2590" s="27">
        <f t="shared" si="121"/>
        <v>2.73</v>
      </c>
      <c r="W2590" s="27">
        <f t="shared" si="122"/>
        <v>9</v>
      </c>
      <c r="X2590" s="27">
        <f t="shared" si="120"/>
        <v>2.7299997409999999</v>
      </c>
    </row>
    <row r="2591" spans="1:24" x14ac:dyDescent="0.25">
      <c r="A2591" s="26">
        <v>46265</v>
      </c>
      <c r="B2591" s="27" t="s">
        <v>10488</v>
      </c>
      <c r="C2591" s="27" t="s">
        <v>2829</v>
      </c>
      <c r="D2591" s="27" t="s">
        <v>147</v>
      </c>
      <c r="E2591" s="27" t="s">
        <v>67</v>
      </c>
      <c r="F2591" s="27" t="s">
        <v>32</v>
      </c>
      <c r="G2591" s="27"/>
      <c r="H2591" s="27" t="s">
        <v>64</v>
      </c>
      <c r="I2591" s="28">
        <v>70300000</v>
      </c>
      <c r="J2591" s="28">
        <v>0</v>
      </c>
      <c r="K2591" s="28">
        <v>70300000</v>
      </c>
      <c r="L2591" s="29">
        <v>4.6900000000000004</v>
      </c>
      <c r="M2591" s="29">
        <f>IFERROR(_xlfn.XLOOKUP($B2591,'Ownership Metrics'!$A:$A,'Ownership Metrics'!$B:$B),"")</f>
        <v>2.4500000000000002</v>
      </c>
      <c r="N2591" s="28">
        <f>IFERROR(_xlfn.XLOOKUP($B2591,'Ownership Metrics'!$A:$A,'Ownership Metrics'!$C:$C),"")</f>
        <v>3428</v>
      </c>
      <c r="O2591" s="29">
        <f>IFERROR(_xlfn.XLOOKUP($B2591,'Ownership Metrics'!$A:$A,'Ownership Metrics'!$D:$D),"")</f>
        <v>57.32</v>
      </c>
      <c r="P2591" s="29">
        <f>IFERROR(_xlfn.XLOOKUP($B2591,'Ownership Metrics'!$A:$A,'Ownership Metrics'!$E:$E),"")</f>
        <v>66.89</v>
      </c>
      <c r="Q2591" s="30">
        <f>IFERROR(_xlfn.XLOOKUP($B2591,'Ownership Metrics'!$A:$A,'Ownership Metrics'!$F:$F),"")</f>
        <v>14</v>
      </c>
      <c r="R2591" s="30">
        <f>IFERROR(_xlfn.XLOOKUP($B2591,'Ownership Metrics'!$A:$A,'Ownership Metrics'!$G:$G),"")</f>
        <v>45</v>
      </c>
      <c r="S2591" s="27" t="str">
        <f>IFERROR(_xlfn.XLOOKUP($B2591,'Ownership Metrics'!$A:$A,'Ownership Metrics'!$H:$H),"")</f>
        <v>Mayoritas</v>
      </c>
      <c r="T2591" s="27" t="str">
        <f>IFERROR(_xlfn.XLOOKUP($B2591,'Ownership Metrics'!$A:$A,'Ownership Metrics'!$I:$I),"")</f>
        <v>Sedang</v>
      </c>
      <c r="U2591" s="27">
        <f>IF(COUNTIFS($B$2:$B2591,$B2591,$D$2:$D2591,$D2591)=1,1,0)</f>
        <v>1</v>
      </c>
      <c r="V2591" s="27">
        <f t="shared" si="121"/>
        <v>4.6900000000000004</v>
      </c>
      <c r="W2591" s="27">
        <f t="shared" si="122"/>
        <v>3</v>
      </c>
      <c r="X2591" s="27">
        <f t="shared" si="120"/>
        <v>4.6899997409000003</v>
      </c>
    </row>
    <row r="2592" spans="1:24" x14ac:dyDescent="0.25">
      <c r="A2592" s="26">
        <v>46265</v>
      </c>
      <c r="B2592" s="27" t="s">
        <v>10488</v>
      </c>
      <c r="C2592" s="27" t="s">
        <v>2829</v>
      </c>
      <c r="D2592" s="27" t="s">
        <v>66</v>
      </c>
      <c r="E2592" s="27" t="s">
        <v>67</v>
      </c>
      <c r="F2592" s="27" t="s">
        <v>32</v>
      </c>
      <c r="G2592" s="27"/>
      <c r="H2592" s="27" t="s">
        <v>64</v>
      </c>
      <c r="I2592" s="28">
        <v>60000000</v>
      </c>
      <c r="J2592" s="28">
        <v>0</v>
      </c>
      <c r="K2592" s="28">
        <v>60000000</v>
      </c>
      <c r="L2592" s="29">
        <v>4</v>
      </c>
      <c r="M2592" s="29">
        <f>IFERROR(_xlfn.XLOOKUP($B2592,'Ownership Metrics'!$A:$A,'Ownership Metrics'!$B:$B),"")</f>
        <v>2.4500000000000002</v>
      </c>
      <c r="N2592" s="28">
        <f>IFERROR(_xlfn.XLOOKUP($B2592,'Ownership Metrics'!$A:$A,'Ownership Metrics'!$C:$C),"")</f>
        <v>3428</v>
      </c>
      <c r="O2592" s="29">
        <f>IFERROR(_xlfn.XLOOKUP($B2592,'Ownership Metrics'!$A:$A,'Ownership Metrics'!$D:$D),"")</f>
        <v>57.32</v>
      </c>
      <c r="P2592" s="29">
        <f>IFERROR(_xlfn.XLOOKUP($B2592,'Ownership Metrics'!$A:$A,'Ownership Metrics'!$E:$E),"")</f>
        <v>66.89</v>
      </c>
      <c r="Q2592" s="30">
        <f>IFERROR(_xlfn.XLOOKUP($B2592,'Ownership Metrics'!$A:$A,'Ownership Metrics'!$F:$F),"")</f>
        <v>14</v>
      </c>
      <c r="R2592" s="30">
        <f>IFERROR(_xlfn.XLOOKUP($B2592,'Ownership Metrics'!$A:$A,'Ownership Metrics'!$G:$G),"")</f>
        <v>45</v>
      </c>
      <c r="S2592" s="27" t="str">
        <f>IFERROR(_xlfn.XLOOKUP($B2592,'Ownership Metrics'!$A:$A,'Ownership Metrics'!$H:$H),"")</f>
        <v>Mayoritas</v>
      </c>
      <c r="T2592" s="27" t="str">
        <f>IFERROR(_xlfn.XLOOKUP($B2592,'Ownership Metrics'!$A:$A,'Ownership Metrics'!$I:$I),"")</f>
        <v>Sedang</v>
      </c>
      <c r="U2592" s="27">
        <f>IF(COUNTIFS($B$2:$B2592,$B2592,$D$2:$D2592,$D2592)=1,1,0)</f>
        <v>1</v>
      </c>
      <c r="V2592" s="27">
        <f t="shared" si="121"/>
        <v>4</v>
      </c>
      <c r="W2592" s="27">
        <f t="shared" si="122"/>
        <v>5</v>
      </c>
      <c r="X2592" s="27">
        <f t="shared" si="120"/>
        <v>3.9999997407999999</v>
      </c>
    </row>
    <row r="2593" spans="1:24" x14ac:dyDescent="0.25">
      <c r="A2593" s="26">
        <v>46265</v>
      </c>
      <c r="B2593" s="27" t="s">
        <v>10488</v>
      </c>
      <c r="C2593" s="27" t="s">
        <v>2829</v>
      </c>
      <c r="D2593" s="27" t="s">
        <v>148</v>
      </c>
      <c r="E2593" s="27" t="s">
        <v>149</v>
      </c>
      <c r="F2593" s="27" t="s">
        <v>32</v>
      </c>
      <c r="G2593" s="27"/>
      <c r="H2593" s="27" t="s">
        <v>64</v>
      </c>
      <c r="I2593" s="28">
        <v>73150000</v>
      </c>
      <c r="J2593" s="28">
        <v>0</v>
      </c>
      <c r="K2593" s="28">
        <v>73150000</v>
      </c>
      <c r="L2593" s="29">
        <v>4.88</v>
      </c>
      <c r="M2593" s="29">
        <f>IFERROR(_xlfn.XLOOKUP($B2593,'Ownership Metrics'!$A:$A,'Ownership Metrics'!$B:$B),"")</f>
        <v>2.4500000000000002</v>
      </c>
      <c r="N2593" s="28">
        <f>IFERROR(_xlfn.XLOOKUP($B2593,'Ownership Metrics'!$A:$A,'Ownership Metrics'!$C:$C),"")</f>
        <v>3428</v>
      </c>
      <c r="O2593" s="29">
        <f>IFERROR(_xlfn.XLOOKUP($B2593,'Ownership Metrics'!$A:$A,'Ownership Metrics'!$D:$D),"")</f>
        <v>57.32</v>
      </c>
      <c r="P2593" s="29">
        <f>IFERROR(_xlfn.XLOOKUP($B2593,'Ownership Metrics'!$A:$A,'Ownership Metrics'!$E:$E),"")</f>
        <v>66.89</v>
      </c>
      <c r="Q2593" s="30">
        <f>IFERROR(_xlfn.XLOOKUP($B2593,'Ownership Metrics'!$A:$A,'Ownership Metrics'!$F:$F),"")</f>
        <v>14</v>
      </c>
      <c r="R2593" s="30">
        <f>IFERROR(_xlfn.XLOOKUP($B2593,'Ownership Metrics'!$A:$A,'Ownership Metrics'!$G:$G),"")</f>
        <v>45</v>
      </c>
      <c r="S2593" s="27" t="str">
        <f>IFERROR(_xlfn.XLOOKUP($B2593,'Ownership Metrics'!$A:$A,'Ownership Metrics'!$H:$H),"")</f>
        <v>Mayoritas</v>
      </c>
      <c r="T2593" s="27" t="str">
        <f>IFERROR(_xlfn.XLOOKUP($B2593,'Ownership Metrics'!$A:$A,'Ownership Metrics'!$I:$I),"")</f>
        <v>Sedang</v>
      </c>
      <c r="U2593" s="27">
        <f>IF(COUNTIFS($B$2:$B2593,$B2593,$D$2:$D2593,$D2593)=1,1,0)</f>
        <v>1</v>
      </c>
      <c r="V2593" s="27">
        <f t="shared" si="121"/>
        <v>4.88</v>
      </c>
      <c r="W2593" s="27">
        <f t="shared" si="122"/>
        <v>2</v>
      </c>
      <c r="X2593" s="27">
        <f t="shared" si="120"/>
        <v>4.8799997406999998</v>
      </c>
    </row>
    <row r="2594" spans="1:24" x14ac:dyDescent="0.25">
      <c r="A2594" s="26">
        <v>46265</v>
      </c>
      <c r="B2594" s="27" t="s">
        <v>10489</v>
      </c>
      <c r="C2594" s="27" t="s">
        <v>2841</v>
      </c>
      <c r="D2594" s="27" t="s">
        <v>2842</v>
      </c>
      <c r="E2594" s="27" t="s">
        <v>98</v>
      </c>
      <c r="F2594" s="27" t="s">
        <v>23</v>
      </c>
      <c r="G2594" s="27"/>
      <c r="H2594" s="27" t="s">
        <v>24</v>
      </c>
      <c r="I2594" s="28">
        <v>0</v>
      </c>
      <c r="J2594" s="28">
        <v>34249304396</v>
      </c>
      <c r="K2594" s="28">
        <v>34249304396</v>
      </c>
      <c r="L2594" s="29">
        <v>27.44</v>
      </c>
      <c r="M2594" s="29">
        <f>IFERROR(_xlfn.XLOOKUP($B2594,'Ownership Metrics'!$A:$A,'Ownership Metrics'!$B:$B),"")</f>
        <v>6.79</v>
      </c>
      <c r="N2594" s="28">
        <f>IFERROR(_xlfn.XLOOKUP($B2594,'Ownership Metrics'!$A:$A,'Ownership Metrics'!$C:$C),"")</f>
        <v>5079</v>
      </c>
      <c r="O2594" s="29">
        <f>IFERROR(_xlfn.XLOOKUP($B2594,'Ownership Metrics'!$A:$A,'Ownership Metrics'!$D:$D),"")</f>
        <v>65.77</v>
      </c>
      <c r="P2594" s="29">
        <f>IFERROR(_xlfn.XLOOKUP($B2594,'Ownership Metrics'!$A:$A,'Ownership Metrics'!$E:$E),"")</f>
        <v>93.21</v>
      </c>
      <c r="Q2594" s="30">
        <f>IFERROR(_xlfn.XLOOKUP($B2594,'Ownership Metrics'!$A:$A,'Ownership Metrics'!$F:$F),"")</f>
        <v>2</v>
      </c>
      <c r="R2594" s="30">
        <f>IFERROR(_xlfn.XLOOKUP($B2594,'Ownership Metrics'!$A:$A,'Ownership Metrics'!$G:$G),"")</f>
        <v>74</v>
      </c>
      <c r="S2594" s="27" t="str">
        <f>IFERROR(_xlfn.XLOOKUP($B2594,'Ownership Metrics'!$A:$A,'Ownership Metrics'!$H:$H),"")</f>
        <v>Mayoritas</v>
      </c>
      <c r="T2594" s="27" t="str">
        <f>IFERROR(_xlfn.XLOOKUP($B2594,'Ownership Metrics'!$A:$A,'Ownership Metrics'!$I:$I),"")</f>
        <v>Tinggi</v>
      </c>
      <c r="U2594" s="27">
        <f>IF(COUNTIFS($B$2:$B2594,$B2594,$D$2:$D2594,$D2594)=1,1,0)</f>
        <v>1</v>
      </c>
      <c r="V2594" s="27">
        <f t="shared" si="121"/>
        <v>27.44</v>
      </c>
      <c r="W2594" s="27">
        <f t="shared" si="122"/>
        <v>2</v>
      </c>
      <c r="X2594" s="27">
        <f t="shared" si="120"/>
        <v>27.439999740600001</v>
      </c>
    </row>
    <row r="2595" spans="1:24" x14ac:dyDescent="0.25">
      <c r="A2595" s="26">
        <v>46265</v>
      </c>
      <c r="B2595" s="27" t="s">
        <v>10489</v>
      </c>
      <c r="C2595" s="27" t="s">
        <v>2841</v>
      </c>
      <c r="D2595" s="27" t="s">
        <v>2843</v>
      </c>
      <c r="E2595" s="27" t="s">
        <v>98</v>
      </c>
      <c r="F2595" s="27" t="s">
        <v>23</v>
      </c>
      <c r="G2595" s="27"/>
      <c r="H2595" s="27" t="s">
        <v>24</v>
      </c>
      <c r="I2595" s="28">
        <v>82100173900</v>
      </c>
      <c r="J2595" s="28">
        <v>0</v>
      </c>
      <c r="K2595" s="28">
        <v>82100173900</v>
      </c>
      <c r="L2595" s="29">
        <v>65.77</v>
      </c>
      <c r="M2595" s="29">
        <f>IFERROR(_xlfn.XLOOKUP($B2595,'Ownership Metrics'!$A:$A,'Ownership Metrics'!$B:$B),"")</f>
        <v>6.79</v>
      </c>
      <c r="N2595" s="28">
        <f>IFERROR(_xlfn.XLOOKUP($B2595,'Ownership Metrics'!$A:$A,'Ownership Metrics'!$C:$C),"")</f>
        <v>5079</v>
      </c>
      <c r="O2595" s="29">
        <f>IFERROR(_xlfn.XLOOKUP($B2595,'Ownership Metrics'!$A:$A,'Ownership Metrics'!$D:$D),"")</f>
        <v>65.77</v>
      </c>
      <c r="P2595" s="29">
        <f>IFERROR(_xlfn.XLOOKUP($B2595,'Ownership Metrics'!$A:$A,'Ownership Metrics'!$E:$E),"")</f>
        <v>93.21</v>
      </c>
      <c r="Q2595" s="30">
        <f>IFERROR(_xlfn.XLOOKUP($B2595,'Ownership Metrics'!$A:$A,'Ownership Metrics'!$F:$F),"")</f>
        <v>2</v>
      </c>
      <c r="R2595" s="30">
        <f>IFERROR(_xlfn.XLOOKUP($B2595,'Ownership Metrics'!$A:$A,'Ownership Metrics'!$G:$G),"")</f>
        <v>74</v>
      </c>
      <c r="S2595" s="27" t="str">
        <f>IFERROR(_xlfn.XLOOKUP($B2595,'Ownership Metrics'!$A:$A,'Ownership Metrics'!$H:$H),"")</f>
        <v>Mayoritas</v>
      </c>
      <c r="T2595" s="27" t="str">
        <f>IFERROR(_xlfn.XLOOKUP($B2595,'Ownership Metrics'!$A:$A,'Ownership Metrics'!$I:$I),"")</f>
        <v>Tinggi</v>
      </c>
      <c r="U2595" s="27">
        <f>IF(COUNTIFS($B$2:$B2595,$B2595,$D$2:$D2595,$D2595)=1,1,0)</f>
        <v>1</v>
      </c>
      <c r="V2595" s="27">
        <f t="shared" si="121"/>
        <v>65.77</v>
      </c>
      <c r="W2595" s="27">
        <f t="shared" si="122"/>
        <v>1</v>
      </c>
      <c r="X2595" s="27">
        <f t="shared" si="120"/>
        <v>65.769999740499998</v>
      </c>
    </row>
    <row r="2596" spans="1:24" x14ac:dyDescent="0.25">
      <c r="A2596" s="26">
        <v>46265</v>
      </c>
      <c r="B2596" s="27" t="s">
        <v>10490</v>
      </c>
      <c r="C2596" s="27" t="s">
        <v>2845</v>
      </c>
      <c r="D2596" s="27" t="s">
        <v>2846</v>
      </c>
      <c r="E2596" s="27" t="s">
        <v>83</v>
      </c>
      <c r="F2596" s="27" t="s">
        <v>23</v>
      </c>
      <c r="G2596" s="27"/>
      <c r="H2596" s="27" t="s">
        <v>24</v>
      </c>
      <c r="I2596" s="28">
        <v>50000000</v>
      </c>
      <c r="J2596" s="28">
        <v>0</v>
      </c>
      <c r="K2596" s="28">
        <v>50000000</v>
      </c>
      <c r="L2596" s="29">
        <v>4.92</v>
      </c>
      <c r="M2596" s="29">
        <f>IFERROR(_xlfn.XLOOKUP($B2596,'Ownership Metrics'!$A:$A,'Ownership Metrics'!$B:$B),"")</f>
        <v>2.63</v>
      </c>
      <c r="N2596" s="28">
        <f>IFERROR(_xlfn.XLOOKUP($B2596,'Ownership Metrics'!$A:$A,'Ownership Metrics'!$C:$C),"")</f>
        <v>1467</v>
      </c>
      <c r="O2596" s="29">
        <f>IFERROR(_xlfn.XLOOKUP($B2596,'Ownership Metrics'!$A:$A,'Ownership Metrics'!$D:$D),"")</f>
        <v>32.5</v>
      </c>
      <c r="P2596" s="29">
        <f>IFERROR(_xlfn.XLOOKUP($B2596,'Ownership Metrics'!$A:$A,'Ownership Metrics'!$E:$E),"")</f>
        <v>52</v>
      </c>
      <c r="Q2596" s="30">
        <f>IFERROR(_xlfn.XLOOKUP($B2596,'Ownership Metrics'!$A:$A,'Ownership Metrics'!$F:$F),"")</f>
        <v>16</v>
      </c>
      <c r="R2596" s="30">
        <f>IFERROR(_xlfn.XLOOKUP($B2596,'Ownership Metrics'!$A:$A,'Ownership Metrics'!$G:$G),"")</f>
        <v>29</v>
      </c>
      <c r="S2596" s="27" t="str">
        <f>IFERROR(_xlfn.XLOOKUP($B2596,'Ownership Metrics'!$A:$A,'Ownership Metrics'!$H:$H),"")</f>
        <v>Moderat</v>
      </c>
      <c r="T2596" s="27" t="str">
        <f>IFERROR(_xlfn.XLOOKUP($B2596,'Ownership Metrics'!$A:$A,'Ownership Metrics'!$I:$I),"")</f>
        <v>Sedang</v>
      </c>
      <c r="U2596" s="27">
        <f>IF(COUNTIFS($B$2:$B2596,$B2596,$D$2:$D2596,$D2596)=1,1,0)</f>
        <v>1</v>
      </c>
      <c r="V2596" s="27">
        <f t="shared" si="121"/>
        <v>4.92</v>
      </c>
      <c r="W2596" s="27">
        <f t="shared" si="122"/>
        <v>6</v>
      </c>
      <c r="X2596" s="27">
        <f t="shared" si="120"/>
        <v>4.9199997403999998</v>
      </c>
    </row>
    <row r="2597" spans="1:24" x14ac:dyDescent="0.25">
      <c r="A2597" s="26">
        <v>46265</v>
      </c>
      <c r="B2597" s="27" t="s">
        <v>10490</v>
      </c>
      <c r="C2597" s="27" t="s">
        <v>2845</v>
      </c>
      <c r="D2597" s="27" t="s">
        <v>2847</v>
      </c>
      <c r="E2597" s="27" t="s">
        <v>83</v>
      </c>
      <c r="F2597" s="27" t="s">
        <v>23</v>
      </c>
      <c r="G2597" s="27"/>
      <c r="H2597" s="27" t="s">
        <v>24</v>
      </c>
      <c r="I2597" s="28">
        <v>13964200</v>
      </c>
      <c r="J2597" s="28">
        <v>0</v>
      </c>
      <c r="K2597" s="28">
        <v>13964200</v>
      </c>
      <c r="L2597" s="29">
        <v>1.38</v>
      </c>
      <c r="M2597" s="29">
        <f>IFERROR(_xlfn.XLOOKUP($B2597,'Ownership Metrics'!$A:$A,'Ownership Metrics'!$B:$B),"")</f>
        <v>2.63</v>
      </c>
      <c r="N2597" s="28">
        <f>IFERROR(_xlfn.XLOOKUP($B2597,'Ownership Metrics'!$A:$A,'Ownership Metrics'!$C:$C),"")</f>
        <v>1467</v>
      </c>
      <c r="O2597" s="29">
        <f>IFERROR(_xlfn.XLOOKUP($B2597,'Ownership Metrics'!$A:$A,'Ownership Metrics'!$D:$D),"")</f>
        <v>32.5</v>
      </c>
      <c r="P2597" s="29">
        <f>IFERROR(_xlfn.XLOOKUP($B2597,'Ownership Metrics'!$A:$A,'Ownership Metrics'!$E:$E),"")</f>
        <v>52</v>
      </c>
      <c r="Q2597" s="30">
        <f>IFERROR(_xlfn.XLOOKUP($B2597,'Ownership Metrics'!$A:$A,'Ownership Metrics'!$F:$F),"")</f>
        <v>16</v>
      </c>
      <c r="R2597" s="30">
        <f>IFERROR(_xlfn.XLOOKUP($B2597,'Ownership Metrics'!$A:$A,'Ownership Metrics'!$G:$G),"")</f>
        <v>29</v>
      </c>
      <c r="S2597" s="27" t="str">
        <f>IFERROR(_xlfn.XLOOKUP($B2597,'Ownership Metrics'!$A:$A,'Ownership Metrics'!$H:$H),"")</f>
        <v>Moderat</v>
      </c>
      <c r="T2597" s="27" t="str">
        <f>IFERROR(_xlfn.XLOOKUP($B2597,'Ownership Metrics'!$A:$A,'Ownership Metrics'!$I:$I),"")</f>
        <v>Sedang</v>
      </c>
      <c r="U2597" s="27">
        <f>IF(COUNTIFS($B$2:$B2597,$B2597,$D$2:$D2597,$D2597)=1,1,0)</f>
        <v>1</v>
      </c>
      <c r="V2597" s="27">
        <f t="shared" si="121"/>
        <v>1.38</v>
      </c>
      <c r="W2597" s="27">
        <f t="shared" si="122"/>
        <v>15</v>
      </c>
      <c r="X2597" s="27">
        <f t="shared" si="120"/>
        <v>1.3799997402999999</v>
      </c>
    </row>
    <row r="2598" spans="1:24" x14ac:dyDescent="0.25">
      <c r="A2598" s="26">
        <v>46265</v>
      </c>
      <c r="B2598" s="27" t="s">
        <v>10490</v>
      </c>
      <c r="C2598" s="27" t="s">
        <v>2845</v>
      </c>
      <c r="D2598" s="27" t="s">
        <v>2848</v>
      </c>
      <c r="E2598" s="27" t="s">
        <v>22</v>
      </c>
      <c r="F2598" s="27" t="s">
        <v>23</v>
      </c>
      <c r="G2598" s="27"/>
      <c r="H2598" s="27" t="s">
        <v>24</v>
      </c>
      <c r="I2598" s="28">
        <v>15000000</v>
      </c>
      <c r="J2598" s="28">
        <v>0</v>
      </c>
      <c r="K2598" s="28">
        <v>15000000</v>
      </c>
      <c r="L2598" s="29">
        <v>1.48</v>
      </c>
      <c r="M2598" s="29">
        <f>IFERROR(_xlfn.XLOOKUP($B2598,'Ownership Metrics'!$A:$A,'Ownership Metrics'!$B:$B),"")</f>
        <v>2.63</v>
      </c>
      <c r="N2598" s="28">
        <f>IFERROR(_xlfn.XLOOKUP($B2598,'Ownership Metrics'!$A:$A,'Ownership Metrics'!$C:$C),"")</f>
        <v>1467</v>
      </c>
      <c r="O2598" s="29">
        <f>IFERROR(_xlfn.XLOOKUP($B2598,'Ownership Metrics'!$A:$A,'Ownership Metrics'!$D:$D),"")</f>
        <v>32.5</v>
      </c>
      <c r="P2598" s="29">
        <f>IFERROR(_xlfn.XLOOKUP($B2598,'Ownership Metrics'!$A:$A,'Ownership Metrics'!$E:$E),"")</f>
        <v>52</v>
      </c>
      <c r="Q2598" s="30">
        <f>IFERROR(_xlfn.XLOOKUP($B2598,'Ownership Metrics'!$A:$A,'Ownership Metrics'!$F:$F),"")</f>
        <v>16</v>
      </c>
      <c r="R2598" s="30">
        <f>IFERROR(_xlfn.XLOOKUP($B2598,'Ownership Metrics'!$A:$A,'Ownership Metrics'!$G:$G),"")</f>
        <v>29</v>
      </c>
      <c r="S2598" s="27" t="str">
        <f>IFERROR(_xlfn.XLOOKUP($B2598,'Ownership Metrics'!$A:$A,'Ownership Metrics'!$H:$H),"")</f>
        <v>Moderat</v>
      </c>
      <c r="T2598" s="27" t="str">
        <f>IFERROR(_xlfn.XLOOKUP($B2598,'Ownership Metrics'!$A:$A,'Ownership Metrics'!$I:$I),"")</f>
        <v>Sedang</v>
      </c>
      <c r="U2598" s="27">
        <f>IF(COUNTIFS($B$2:$B2598,$B2598,$D$2:$D2598,$D2598)=1,1,0)</f>
        <v>1</v>
      </c>
      <c r="V2598" s="27">
        <f t="shared" si="121"/>
        <v>1.48</v>
      </c>
      <c r="W2598" s="27">
        <f t="shared" si="122"/>
        <v>14</v>
      </c>
      <c r="X2598" s="27">
        <f t="shared" si="120"/>
        <v>1.4799997402</v>
      </c>
    </row>
    <row r="2599" spans="1:24" x14ac:dyDescent="0.25">
      <c r="A2599" s="26">
        <v>46265</v>
      </c>
      <c r="B2599" s="27" t="s">
        <v>10490</v>
      </c>
      <c r="C2599" s="27" t="s">
        <v>2845</v>
      </c>
      <c r="D2599" s="27" t="s">
        <v>2849</v>
      </c>
      <c r="E2599" s="27" t="s">
        <v>22</v>
      </c>
      <c r="F2599" s="27" t="s">
        <v>23</v>
      </c>
      <c r="G2599" s="27"/>
      <c r="H2599" s="27" t="s">
        <v>24</v>
      </c>
      <c r="I2599" s="28">
        <v>500000</v>
      </c>
      <c r="J2599" s="28">
        <v>12500000</v>
      </c>
      <c r="K2599" s="28">
        <v>13000000</v>
      </c>
      <c r="L2599" s="29">
        <v>1.28</v>
      </c>
      <c r="M2599" s="29">
        <f>IFERROR(_xlfn.XLOOKUP($B2599,'Ownership Metrics'!$A:$A,'Ownership Metrics'!$B:$B),"")</f>
        <v>2.63</v>
      </c>
      <c r="N2599" s="28">
        <f>IFERROR(_xlfn.XLOOKUP($B2599,'Ownership Metrics'!$A:$A,'Ownership Metrics'!$C:$C),"")</f>
        <v>1467</v>
      </c>
      <c r="O2599" s="29">
        <f>IFERROR(_xlfn.XLOOKUP($B2599,'Ownership Metrics'!$A:$A,'Ownership Metrics'!$D:$D),"")</f>
        <v>32.5</v>
      </c>
      <c r="P2599" s="29">
        <f>IFERROR(_xlfn.XLOOKUP($B2599,'Ownership Metrics'!$A:$A,'Ownership Metrics'!$E:$E),"")</f>
        <v>52</v>
      </c>
      <c r="Q2599" s="30">
        <f>IFERROR(_xlfn.XLOOKUP($B2599,'Ownership Metrics'!$A:$A,'Ownership Metrics'!$F:$F),"")</f>
        <v>16</v>
      </c>
      <c r="R2599" s="30">
        <f>IFERROR(_xlfn.XLOOKUP($B2599,'Ownership Metrics'!$A:$A,'Ownership Metrics'!$G:$G),"")</f>
        <v>29</v>
      </c>
      <c r="S2599" s="27" t="str">
        <f>IFERROR(_xlfn.XLOOKUP($B2599,'Ownership Metrics'!$A:$A,'Ownership Metrics'!$H:$H),"")</f>
        <v>Moderat</v>
      </c>
      <c r="T2599" s="27" t="str">
        <f>IFERROR(_xlfn.XLOOKUP($B2599,'Ownership Metrics'!$A:$A,'Ownership Metrics'!$I:$I),"")</f>
        <v>Sedang</v>
      </c>
      <c r="U2599" s="27">
        <f>IF(COUNTIFS($B$2:$B2599,$B2599,$D$2:$D2599,$D2599)=1,1,0)</f>
        <v>1</v>
      </c>
      <c r="V2599" s="27">
        <f t="shared" si="121"/>
        <v>1.28</v>
      </c>
      <c r="W2599" s="27">
        <f t="shared" si="122"/>
        <v>16</v>
      </c>
      <c r="X2599" s="27">
        <f t="shared" si="120"/>
        <v>1.2799997401000001</v>
      </c>
    </row>
    <row r="2600" spans="1:24" x14ac:dyDescent="0.25">
      <c r="A2600" s="26">
        <v>46265</v>
      </c>
      <c r="B2600" s="27" t="s">
        <v>10490</v>
      </c>
      <c r="C2600" s="27" t="s">
        <v>2845</v>
      </c>
      <c r="D2600" s="27" t="s">
        <v>2850</v>
      </c>
      <c r="E2600" s="27"/>
      <c r="F2600" s="27"/>
      <c r="G2600" s="27"/>
      <c r="H2600" s="27"/>
      <c r="I2600" s="28">
        <v>0</v>
      </c>
      <c r="J2600" s="28">
        <v>330000000</v>
      </c>
      <c r="K2600" s="28">
        <v>330000000</v>
      </c>
      <c r="L2600" s="29">
        <v>32.5</v>
      </c>
      <c r="M2600" s="29">
        <f>IFERROR(_xlfn.XLOOKUP($B2600,'Ownership Metrics'!$A:$A,'Ownership Metrics'!$B:$B),"")</f>
        <v>2.63</v>
      </c>
      <c r="N2600" s="28">
        <f>IFERROR(_xlfn.XLOOKUP($B2600,'Ownership Metrics'!$A:$A,'Ownership Metrics'!$C:$C),"")</f>
        <v>1467</v>
      </c>
      <c r="O2600" s="29">
        <f>IFERROR(_xlfn.XLOOKUP($B2600,'Ownership Metrics'!$A:$A,'Ownership Metrics'!$D:$D),"")</f>
        <v>32.5</v>
      </c>
      <c r="P2600" s="29">
        <f>IFERROR(_xlfn.XLOOKUP($B2600,'Ownership Metrics'!$A:$A,'Ownership Metrics'!$E:$E),"")</f>
        <v>52</v>
      </c>
      <c r="Q2600" s="30">
        <f>IFERROR(_xlfn.XLOOKUP($B2600,'Ownership Metrics'!$A:$A,'Ownership Metrics'!$F:$F),"")</f>
        <v>16</v>
      </c>
      <c r="R2600" s="30">
        <f>IFERROR(_xlfn.XLOOKUP($B2600,'Ownership Metrics'!$A:$A,'Ownership Metrics'!$G:$G),"")</f>
        <v>29</v>
      </c>
      <c r="S2600" s="27" t="str">
        <f>IFERROR(_xlfn.XLOOKUP($B2600,'Ownership Metrics'!$A:$A,'Ownership Metrics'!$H:$H),"")</f>
        <v>Moderat</v>
      </c>
      <c r="T2600" s="27" t="str">
        <f>IFERROR(_xlfn.XLOOKUP($B2600,'Ownership Metrics'!$A:$A,'Ownership Metrics'!$I:$I),"")</f>
        <v>Sedang</v>
      </c>
      <c r="U2600" s="27">
        <f>IF(COUNTIFS($B$2:$B2600,$B2600,$D$2:$D2600,$D2600)=1,1,0)</f>
        <v>1</v>
      </c>
      <c r="V2600" s="27">
        <f t="shared" si="121"/>
        <v>32.5</v>
      </c>
      <c r="W2600" s="27">
        <f t="shared" si="122"/>
        <v>1</v>
      </c>
      <c r="X2600" s="27">
        <f t="shared" si="120"/>
        <v>32.49999974</v>
      </c>
    </row>
    <row r="2601" spans="1:24" x14ac:dyDescent="0.25">
      <c r="A2601" s="26">
        <v>46265</v>
      </c>
      <c r="B2601" s="27" t="s">
        <v>10490</v>
      </c>
      <c r="C2601" s="27" t="s">
        <v>2845</v>
      </c>
      <c r="D2601" s="27" t="s">
        <v>2851</v>
      </c>
      <c r="E2601" s="27"/>
      <c r="F2601" s="27"/>
      <c r="G2601" s="27"/>
      <c r="H2601" s="27"/>
      <c r="I2601" s="28">
        <v>0</v>
      </c>
      <c r="J2601" s="28">
        <v>132000000</v>
      </c>
      <c r="K2601" s="28">
        <v>132000000</v>
      </c>
      <c r="L2601" s="29">
        <v>13</v>
      </c>
      <c r="M2601" s="29">
        <f>IFERROR(_xlfn.XLOOKUP($B2601,'Ownership Metrics'!$A:$A,'Ownership Metrics'!$B:$B),"")</f>
        <v>2.63</v>
      </c>
      <c r="N2601" s="28">
        <f>IFERROR(_xlfn.XLOOKUP($B2601,'Ownership Metrics'!$A:$A,'Ownership Metrics'!$C:$C),"")</f>
        <v>1467</v>
      </c>
      <c r="O2601" s="29">
        <f>IFERROR(_xlfn.XLOOKUP($B2601,'Ownership Metrics'!$A:$A,'Ownership Metrics'!$D:$D),"")</f>
        <v>32.5</v>
      </c>
      <c r="P2601" s="29">
        <f>IFERROR(_xlfn.XLOOKUP($B2601,'Ownership Metrics'!$A:$A,'Ownership Metrics'!$E:$E),"")</f>
        <v>52</v>
      </c>
      <c r="Q2601" s="30">
        <f>IFERROR(_xlfn.XLOOKUP($B2601,'Ownership Metrics'!$A:$A,'Ownership Metrics'!$F:$F),"")</f>
        <v>16</v>
      </c>
      <c r="R2601" s="30">
        <f>IFERROR(_xlfn.XLOOKUP($B2601,'Ownership Metrics'!$A:$A,'Ownership Metrics'!$G:$G),"")</f>
        <v>29</v>
      </c>
      <c r="S2601" s="27" t="str">
        <f>IFERROR(_xlfn.XLOOKUP($B2601,'Ownership Metrics'!$A:$A,'Ownership Metrics'!$H:$H),"")</f>
        <v>Moderat</v>
      </c>
      <c r="T2601" s="27" t="str">
        <f>IFERROR(_xlfn.XLOOKUP($B2601,'Ownership Metrics'!$A:$A,'Ownership Metrics'!$I:$I),"")</f>
        <v>Sedang</v>
      </c>
      <c r="U2601" s="27">
        <f>IF(COUNTIFS($B$2:$B2601,$B2601,$D$2:$D2601,$D2601)=1,1,0)</f>
        <v>1</v>
      </c>
      <c r="V2601" s="27">
        <f t="shared" si="121"/>
        <v>13</v>
      </c>
      <c r="W2601" s="27">
        <f t="shared" si="122"/>
        <v>2</v>
      </c>
      <c r="X2601" s="27">
        <f t="shared" si="120"/>
        <v>12.9999997399</v>
      </c>
    </row>
    <row r="2602" spans="1:24" x14ac:dyDescent="0.25">
      <c r="A2602" s="26">
        <v>46265</v>
      </c>
      <c r="B2602" s="27" t="s">
        <v>10490</v>
      </c>
      <c r="C2602" s="27" t="s">
        <v>2845</v>
      </c>
      <c r="D2602" s="27" t="s">
        <v>2852</v>
      </c>
      <c r="E2602" s="27"/>
      <c r="F2602" s="27"/>
      <c r="G2602" s="27"/>
      <c r="H2602" s="27"/>
      <c r="I2602" s="28">
        <v>0</v>
      </c>
      <c r="J2602" s="28">
        <v>66000000</v>
      </c>
      <c r="K2602" s="28">
        <v>66000000</v>
      </c>
      <c r="L2602" s="29">
        <v>6.5</v>
      </c>
      <c r="M2602" s="29">
        <f>IFERROR(_xlfn.XLOOKUP($B2602,'Ownership Metrics'!$A:$A,'Ownership Metrics'!$B:$B),"")</f>
        <v>2.63</v>
      </c>
      <c r="N2602" s="28">
        <f>IFERROR(_xlfn.XLOOKUP($B2602,'Ownership Metrics'!$A:$A,'Ownership Metrics'!$C:$C),"")</f>
        <v>1467</v>
      </c>
      <c r="O2602" s="29">
        <f>IFERROR(_xlfn.XLOOKUP($B2602,'Ownership Metrics'!$A:$A,'Ownership Metrics'!$D:$D),"")</f>
        <v>32.5</v>
      </c>
      <c r="P2602" s="29">
        <f>IFERROR(_xlfn.XLOOKUP($B2602,'Ownership Metrics'!$A:$A,'Ownership Metrics'!$E:$E),"")</f>
        <v>52</v>
      </c>
      <c r="Q2602" s="30">
        <f>IFERROR(_xlfn.XLOOKUP($B2602,'Ownership Metrics'!$A:$A,'Ownership Metrics'!$F:$F),"")</f>
        <v>16</v>
      </c>
      <c r="R2602" s="30">
        <f>IFERROR(_xlfn.XLOOKUP($B2602,'Ownership Metrics'!$A:$A,'Ownership Metrics'!$G:$G),"")</f>
        <v>29</v>
      </c>
      <c r="S2602" s="27" t="str">
        <f>IFERROR(_xlfn.XLOOKUP($B2602,'Ownership Metrics'!$A:$A,'Ownership Metrics'!$H:$H),"")</f>
        <v>Moderat</v>
      </c>
      <c r="T2602" s="27" t="str">
        <f>IFERROR(_xlfn.XLOOKUP($B2602,'Ownership Metrics'!$A:$A,'Ownership Metrics'!$I:$I),"")</f>
        <v>Sedang</v>
      </c>
      <c r="U2602" s="27">
        <f>IF(COUNTIFS($B$2:$B2602,$B2602,$D$2:$D2602,$D2602)=1,1,0)</f>
        <v>1</v>
      </c>
      <c r="V2602" s="27">
        <f t="shared" si="121"/>
        <v>6.5</v>
      </c>
      <c r="W2602" s="27">
        <f t="shared" si="122"/>
        <v>3</v>
      </c>
      <c r="X2602" s="27">
        <f t="shared" si="120"/>
        <v>6.4999997397999998</v>
      </c>
    </row>
    <row r="2603" spans="1:24" x14ac:dyDescent="0.25">
      <c r="A2603" s="26">
        <v>46265</v>
      </c>
      <c r="B2603" s="27" t="s">
        <v>10490</v>
      </c>
      <c r="C2603" s="27" t="s">
        <v>2845</v>
      </c>
      <c r="D2603" s="27" t="s">
        <v>2853</v>
      </c>
      <c r="E2603" s="27"/>
      <c r="F2603" s="27"/>
      <c r="G2603" s="27"/>
      <c r="H2603" s="27"/>
      <c r="I2603" s="28">
        <v>0</v>
      </c>
      <c r="J2603" s="28">
        <v>66000000</v>
      </c>
      <c r="K2603" s="28">
        <v>66000000</v>
      </c>
      <c r="L2603" s="29">
        <v>6.5</v>
      </c>
      <c r="M2603" s="29">
        <f>IFERROR(_xlfn.XLOOKUP($B2603,'Ownership Metrics'!$A:$A,'Ownership Metrics'!$B:$B),"")</f>
        <v>2.63</v>
      </c>
      <c r="N2603" s="28">
        <f>IFERROR(_xlfn.XLOOKUP($B2603,'Ownership Metrics'!$A:$A,'Ownership Metrics'!$C:$C),"")</f>
        <v>1467</v>
      </c>
      <c r="O2603" s="29">
        <f>IFERROR(_xlfn.XLOOKUP($B2603,'Ownership Metrics'!$A:$A,'Ownership Metrics'!$D:$D),"")</f>
        <v>32.5</v>
      </c>
      <c r="P2603" s="29">
        <f>IFERROR(_xlfn.XLOOKUP($B2603,'Ownership Metrics'!$A:$A,'Ownership Metrics'!$E:$E),"")</f>
        <v>52</v>
      </c>
      <c r="Q2603" s="30">
        <f>IFERROR(_xlfn.XLOOKUP($B2603,'Ownership Metrics'!$A:$A,'Ownership Metrics'!$F:$F),"")</f>
        <v>16</v>
      </c>
      <c r="R2603" s="30">
        <f>IFERROR(_xlfn.XLOOKUP($B2603,'Ownership Metrics'!$A:$A,'Ownership Metrics'!$G:$G),"")</f>
        <v>29</v>
      </c>
      <c r="S2603" s="27" t="str">
        <f>IFERROR(_xlfn.XLOOKUP($B2603,'Ownership Metrics'!$A:$A,'Ownership Metrics'!$H:$H),"")</f>
        <v>Moderat</v>
      </c>
      <c r="T2603" s="27" t="str">
        <f>IFERROR(_xlfn.XLOOKUP($B2603,'Ownership Metrics'!$A:$A,'Ownership Metrics'!$I:$I),"")</f>
        <v>Sedang</v>
      </c>
      <c r="U2603" s="27">
        <f>IF(COUNTIFS($B$2:$B2603,$B2603,$D$2:$D2603,$D2603)=1,1,0)</f>
        <v>1</v>
      </c>
      <c r="V2603" s="27">
        <f t="shared" si="121"/>
        <v>6.5</v>
      </c>
      <c r="W2603" s="27">
        <f t="shared" si="122"/>
        <v>4</v>
      </c>
      <c r="X2603" s="27">
        <f t="shared" si="120"/>
        <v>6.4999997396999998</v>
      </c>
    </row>
    <row r="2604" spans="1:24" x14ac:dyDescent="0.25">
      <c r="A2604" s="26">
        <v>46265</v>
      </c>
      <c r="B2604" s="27" t="s">
        <v>10490</v>
      </c>
      <c r="C2604" s="27" t="s">
        <v>2845</v>
      </c>
      <c r="D2604" s="27" t="s">
        <v>2854</v>
      </c>
      <c r="E2604" s="27"/>
      <c r="F2604" s="27"/>
      <c r="G2604" s="27"/>
      <c r="H2604" s="27"/>
      <c r="I2604" s="28">
        <v>0</v>
      </c>
      <c r="J2604" s="28">
        <v>66000000</v>
      </c>
      <c r="K2604" s="28">
        <v>66000000</v>
      </c>
      <c r="L2604" s="29">
        <v>6.5</v>
      </c>
      <c r="M2604" s="29">
        <f>IFERROR(_xlfn.XLOOKUP($B2604,'Ownership Metrics'!$A:$A,'Ownership Metrics'!$B:$B),"")</f>
        <v>2.63</v>
      </c>
      <c r="N2604" s="28">
        <f>IFERROR(_xlfn.XLOOKUP($B2604,'Ownership Metrics'!$A:$A,'Ownership Metrics'!$C:$C),"")</f>
        <v>1467</v>
      </c>
      <c r="O2604" s="29">
        <f>IFERROR(_xlfn.XLOOKUP($B2604,'Ownership Metrics'!$A:$A,'Ownership Metrics'!$D:$D),"")</f>
        <v>32.5</v>
      </c>
      <c r="P2604" s="29">
        <f>IFERROR(_xlfn.XLOOKUP($B2604,'Ownership Metrics'!$A:$A,'Ownership Metrics'!$E:$E),"")</f>
        <v>52</v>
      </c>
      <c r="Q2604" s="30">
        <f>IFERROR(_xlfn.XLOOKUP($B2604,'Ownership Metrics'!$A:$A,'Ownership Metrics'!$F:$F),"")</f>
        <v>16</v>
      </c>
      <c r="R2604" s="30">
        <f>IFERROR(_xlfn.XLOOKUP($B2604,'Ownership Metrics'!$A:$A,'Ownership Metrics'!$G:$G),"")</f>
        <v>29</v>
      </c>
      <c r="S2604" s="27" t="str">
        <f>IFERROR(_xlfn.XLOOKUP($B2604,'Ownership Metrics'!$A:$A,'Ownership Metrics'!$H:$H),"")</f>
        <v>Moderat</v>
      </c>
      <c r="T2604" s="27" t="str">
        <f>IFERROR(_xlfn.XLOOKUP($B2604,'Ownership Metrics'!$A:$A,'Ownership Metrics'!$I:$I),"")</f>
        <v>Sedang</v>
      </c>
      <c r="U2604" s="27">
        <f>IF(COUNTIFS($B$2:$B2604,$B2604,$D$2:$D2604,$D2604)=1,1,0)</f>
        <v>1</v>
      </c>
      <c r="V2604" s="27">
        <f t="shared" si="121"/>
        <v>6.5</v>
      </c>
      <c r="W2604" s="27">
        <f t="shared" si="122"/>
        <v>5</v>
      </c>
      <c r="X2604" s="27">
        <f t="shared" si="120"/>
        <v>6.4999997395999998</v>
      </c>
    </row>
    <row r="2605" spans="1:24" x14ac:dyDescent="0.25">
      <c r="A2605" s="26">
        <v>46265</v>
      </c>
      <c r="B2605" s="27" t="s">
        <v>10490</v>
      </c>
      <c r="C2605" s="27" t="s">
        <v>2845</v>
      </c>
      <c r="D2605" s="27" t="s">
        <v>2855</v>
      </c>
      <c r="E2605" s="27"/>
      <c r="F2605" s="27"/>
      <c r="G2605" s="27"/>
      <c r="H2605" s="27"/>
      <c r="I2605" s="28">
        <v>0</v>
      </c>
      <c r="J2605" s="28">
        <v>35000000</v>
      </c>
      <c r="K2605" s="28">
        <v>35000000</v>
      </c>
      <c r="L2605" s="29">
        <v>3.45</v>
      </c>
      <c r="M2605" s="29">
        <f>IFERROR(_xlfn.XLOOKUP($B2605,'Ownership Metrics'!$A:$A,'Ownership Metrics'!$B:$B),"")</f>
        <v>2.63</v>
      </c>
      <c r="N2605" s="28">
        <f>IFERROR(_xlfn.XLOOKUP($B2605,'Ownership Metrics'!$A:$A,'Ownership Metrics'!$C:$C),"")</f>
        <v>1467</v>
      </c>
      <c r="O2605" s="29">
        <f>IFERROR(_xlfn.XLOOKUP($B2605,'Ownership Metrics'!$A:$A,'Ownership Metrics'!$D:$D),"")</f>
        <v>32.5</v>
      </c>
      <c r="P2605" s="29">
        <f>IFERROR(_xlfn.XLOOKUP($B2605,'Ownership Metrics'!$A:$A,'Ownership Metrics'!$E:$E),"")</f>
        <v>52</v>
      </c>
      <c r="Q2605" s="30">
        <f>IFERROR(_xlfn.XLOOKUP($B2605,'Ownership Metrics'!$A:$A,'Ownership Metrics'!$F:$F),"")</f>
        <v>16</v>
      </c>
      <c r="R2605" s="30">
        <f>IFERROR(_xlfn.XLOOKUP($B2605,'Ownership Metrics'!$A:$A,'Ownership Metrics'!$G:$G),"")</f>
        <v>29</v>
      </c>
      <c r="S2605" s="27" t="str">
        <f>IFERROR(_xlfn.XLOOKUP($B2605,'Ownership Metrics'!$A:$A,'Ownership Metrics'!$H:$H),"")</f>
        <v>Moderat</v>
      </c>
      <c r="T2605" s="27" t="str">
        <f>IFERROR(_xlfn.XLOOKUP($B2605,'Ownership Metrics'!$A:$A,'Ownership Metrics'!$I:$I),"")</f>
        <v>Sedang</v>
      </c>
      <c r="U2605" s="27">
        <f>IF(COUNTIFS($B$2:$B2605,$B2605,$D$2:$D2605,$D2605)=1,1,0)</f>
        <v>1</v>
      </c>
      <c r="V2605" s="27">
        <f t="shared" si="121"/>
        <v>3.45</v>
      </c>
      <c r="W2605" s="27">
        <f t="shared" si="122"/>
        <v>9</v>
      </c>
      <c r="X2605" s="27">
        <f t="shared" si="120"/>
        <v>3.4499997395000004</v>
      </c>
    </row>
    <row r="2606" spans="1:24" x14ac:dyDescent="0.25">
      <c r="A2606" s="26">
        <v>46265</v>
      </c>
      <c r="B2606" s="27" t="s">
        <v>10490</v>
      </c>
      <c r="C2606" s="27" t="s">
        <v>2845</v>
      </c>
      <c r="D2606" s="27" t="s">
        <v>2856</v>
      </c>
      <c r="E2606" s="27"/>
      <c r="F2606" s="27"/>
      <c r="G2606" s="27"/>
      <c r="H2606" s="27"/>
      <c r="I2606" s="28">
        <v>0</v>
      </c>
      <c r="J2606" s="28">
        <v>35000000</v>
      </c>
      <c r="K2606" s="28">
        <v>35000000</v>
      </c>
      <c r="L2606" s="29">
        <v>3.45</v>
      </c>
      <c r="M2606" s="29">
        <f>IFERROR(_xlfn.XLOOKUP($B2606,'Ownership Metrics'!$A:$A,'Ownership Metrics'!$B:$B),"")</f>
        <v>2.63</v>
      </c>
      <c r="N2606" s="28">
        <f>IFERROR(_xlfn.XLOOKUP($B2606,'Ownership Metrics'!$A:$A,'Ownership Metrics'!$C:$C),"")</f>
        <v>1467</v>
      </c>
      <c r="O2606" s="29">
        <f>IFERROR(_xlfn.XLOOKUP($B2606,'Ownership Metrics'!$A:$A,'Ownership Metrics'!$D:$D),"")</f>
        <v>32.5</v>
      </c>
      <c r="P2606" s="29">
        <f>IFERROR(_xlfn.XLOOKUP($B2606,'Ownership Metrics'!$A:$A,'Ownership Metrics'!$E:$E),"")</f>
        <v>52</v>
      </c>
      <c r="Q2606" s="30">
        <f>IFERROR(_xlfn.XLOOKUP($B2606,'Ownership Metrics'!$A:$A,'Ownership Metrics'!$F:$F),"")</f>
        <v>16</v>
      </c>
      <c r="R2606" s="30">
        <f>IFERROR(_xlfn.XLOOKUP($B2606,'Ownership Metrics'!$A:$A,'Ownership Metrics'!$G:$G),"")</f>
        <v>29</v>
      </c>
      <c r="S2606" s="27" t="str">
        <f>IFERROR(_xlfn.XLOOKUP($B2606,'Ownership Metrics'!$A:$A,'Ownership Metrics'!$H:$H),"")</f>
        <v>Moderat</v>
      </c>
      <c r="T2606" s="27" t="str">
        <f>IFERROR(_xlfn.XLOOKUP($B2606,'Ownership Metrics'!$A:$A,'Ownership Metrics'!$I:$I),"")</f>
        <v>Sedang</v>
      </c>
      <c r="U2606" s="27">
        <f>IF(COUNTIFS($B$2:$B2606,$B2606,$D$2:$D2606,$D2606)=1,1,0)</f>
        <v>1</v>
      </c>
      <c r="V2606" s="27">
        <f t="shared" si="121"/>
        <v>3.45</v>
      </c>
      <c r="W2606" s="27">
        <f t="shared" si="122"/>
        <v>10</v>
      </c>
      <c r="X2606" s="27">
        <f t="shared" si="120"/>
        <v>3.4499997394000004</v>
      </c>
    </row>
    <row r="2607" spans="1:24" x14ac:dyDescent="0.25">
      <c r="A2607" s="26">
        <v>46265</v>
      </c>
      <c r="B2607" s="27" t="s">
        <v>10490</v>
      </c>
      <c r="C2607" s="27" t="s">
        <v>2845</v>
      </c>
      <c r="D2607" s="27" t="s">
        <v>2857</v>
      </c>
      <c r="E2607" s="27"/>
      <c r="F2607" s="27"/>
      <c r="G2607" s="27"/>
      <c r="H2607" s="27"/>
      <c r="I2607" s="28">
        <v>0</v>
      </c>
      <c r="J2607" s="28">
        <v>48000000</v>
      </c>
      <c r="K2607" s="28">
        <v>48000000</v>
      </c>
      <c r="L2607" s="29">
        <v>4.7300000000000004</v>
      </c>
      <c r="M2607" s="29">
        <f>IFERROR(_xlfn.XLOOKUP($B2607,'Ownership Metrics'!$A:$A,'Ownership Metrics'!$B:$B),"")</f>
        <v>2.63</v>
      </c>
      <c r="N2607" s="28">
        <f>IFERROR(_xlfn.XLOOKUP($B2607,'Ownership Metrics'!$A:$A,'Ownership Metrics'!$C:$C),"")</f>
        <v>1467</v>
      </c>
      <c r="O2607" s="29">
        <f>IFERROR(_xlfn.XLOOKUP($B2607,'Ownership Metrics'!$A:$A,'Ownership Metrics'!$D:$D),"")</f>
        <v>32.5</v>
      </c>
      <c r="P2607" s="29">
        <f>IFERROR(_xlfn.XLOOKUP($B2607,'Ownership Metrics'!$A:$A,'Ownership Metrics'!$E:$E),"")</f>
        <v>52</v>
      </c>
      <c r="Q2607" s="30">
        <f>IFERROR(_xlfn.XLOOKUP($B2607,'Ownership Metrics'!$A:$A,'Ownership Metrics'!$F:$F),"")</f>
        <v>16</v>
      </c>
      <c r="R2607" s="30">
        <f>IFERROR(_xlfn.XLOOKUP($B2607,'Ownership Metrics'!$A:$A,'Ownership Metrics'!$G:$G),"")</f>
        <v>29</v>
      </c>
      <c r="S2607" s="27" t="str">
        <f>IFERROR(_xlfn.XLOOKUP($B2607,'Ownership Metrics'!$A:$A,'Ownership Metrics'!$H:$H),"")</f>
        <v>Moderat</v>
      </c>
      <c r="T2607" s="27" t="str">
        <f>IFERROR(_xlfn.XLOOKUP($B2607,'Ownership Metrics'!$A:$A,'Ownership Metrics'!$I:$I),"")</f>
        <v>Sedang</v>
      </c>
      <c r="U2607" s="27">
        <f>IF(COUNTIFS($B$2:$B2607,$B2607,$D$2:$D2607,$D2607)=1,1,0)</f>
        <v>1</v>
      </c>
      <c r="V2607" s="27">
        <f t="shared" si="121"/>
        <v>4.7300000000000004</v>
      </c>
      <c r="W2607" s="27">
        <f t="shared" si="122"/>
        <v>7</v>
      </c>
      <c r="X2607" s="27">
        <f t="shared" si="120"/>
        <v>4.7299997393000002</v>
      </c>
    </row>
    <row r="2608" spans="1:24" x14ac:dyDescent="0.25">
      <c r="A2608" s="26">
        <v>46265</v>
      </c>
      <c r="B2608" s="27" t="s">
        <v>10490</v>
      </c>
      <c r="C2608" s="27" t="s">
        <v>2845</v>
      </c>
      <c r="D2608" s="27" t="s">
        <v>2858</v>
      </c>
      <c r="E2608" s="27"/>
      <c r="F2608" s="27"/>
      <c r="G2608" s="27"/>
      <c r="H2608" s="27"/>
      <c r="I2608" s="28">
        <v>0</v>
      </c>
      <c r="J2608" s="28">
        <v>46500000</v>
      </c>
      <c r="K2608" s="28">
        <v>46500000</v>
      </c>
      <c r="L2608" s="29">
        <v>4.58</v>
      </c>
      <c r="M2608" s="29">
        <f>IFERROR(_xlfn.XLOOKUP($B2608,'Ownership Metrics'!$A:$A,'Ownership Metrics'!$B:$B),"")</f>
        <v>2.63</v>
      </c>
      <c r="N2608" s="28">
        <f>IFERROR(_xlfn.XLOOKUP($B2608,'Ownership Metrics'!$A:$A,'Ownership Metrics'!$C:$C),"")</f>
        <v>1467</v>
      </c>
      <c r="O2608" s="29">
        <f>IFERROR(_xlfn.XLOOKUP($B2608,'Ownership Metrics'!$A:$A,'Ownership Metrics'!$D:$D),"")</f>
        <v>32.5</v>
      </c>
      <c r="P2608" s="29">
        <f>IFERROR(_xlfn.XLOOKUP($B2608,'Ownership Metrics'!$A:$A,'Ownership Metrics'!$E:$E),"")</f>
        <v>52</v>
      </c>
      <c r="Q2608" s="30">
        <f>IFERROR(_xlfn.XLOOKUP($B2608,'Ownership Metrics'!$A:$A,'Ownership Metrics'!$F:$F),"")</f>
        <v>16</v>
      </c>
      <c r="R2608" s="30">
        <f>IFERROR(_xlfn.XLOOKUP($B2608,'Ownership Metrics'!$A:$A,'Ownership Metrics'!$G:$G),"")</f>
        <v>29</v>
      </c>
      <c r="S2608" s="27" t="str">
        <f>IFERROR(_xlfn.XLOOKUP($B2608,'Ownership Metrics'!$A:$A,'Ownership Metrics'!$H:$H),"")</f>
        <v>Moderat</v>
      </c>
      <c r="T2608" s="27" t="str">
        <f>IFERROR(_xlfn.XLOOKUP($B2608,'Ownership Metrics'!$A:$A,'Ownership Metrics'!$I:$I),"")</f>
        <v>Sedang</v>
      </c>
      <c r="U2608" s="27">
        <f>IF(COUNTIFS($B$2:$B2608,$B2608,$D$2:$D2608,$D2608)=1,1,0)</f>
        <v>1</v>
      </c>
      <c r="V2608" s="27">
        <f t="shared" si="121"/>
        <v>4.58</v>
      </c>
      <c r="W2608" s="27">
        <f t="shared" si="122"/>
        <v>8</v>
      </c>
      <c r="X2608" s="27">
        <f t="shared" si="120"/>
        <v>4.5799997391999998</v>
      </c>
    </row>
    <row r="2609" spans="1:24" x14ac:dyDescent="0.25">
      <c r="A2609" s="26">
        <v>46265</v>
      </c>
      <c r="B2609" s="27" t="s">
        <v>10490</v>
      </c>
      <c r="C2609" s="27" t="s">
        <v>2845</v>
      </c>
      <c r="D2609" s="27" t="s">
        <v>2859</v>
      </c>
      <c r="E2609" s="27"/>
      <c r="F2609" s="27"/>
      <c r="G2609" s="27"/>
      <c r="H2609" s="27"/>
      <c r="I2609" s="28">
        <v>0</v>
      </c>
      <c r="J2609" s="28">
        <v>30550000</v>
      </c>
      <c r="K2609" s="28">
        <v>30550000</v>
      </c>
      <c r="L2609" s="29">
        <v>3.01</v>
      </c>
      <c r="M2609" s="29">
        <f>IFERROR(_xlfn.XLOOKUP($B2609,'Ownership Metrics'!$A:$A,'Ownership Metrics'!$B:$B),"")</f>
        <v>2.63</v>
      </c>
      <c r="N2609" s="28">
        <f>IFERROR(_xlfn.XLOOKUP($B2609,'Ownership Metrics'!$A:$A,'Ownership Metrics'!$C:$C),"")</f>
        <v>1467</v>
      </c>
      <c r="O2609" s="29">
        <f>IFERROR(_xlfn.XLOOKUP($B2609,'Ownership Metrics'!$A:$A,'Ownership Metrics'!$D:$D),"")</f>
        <v>32.5</v>
      </c>
      <c r="P2609" s="29">
        <f>IFERROR(_xlfn.XLOOKUP($B2609,'Ownership Metrics'!$A:$A,'Ownership Metrics'!$E:$E),"")</f>
        <v>52</v>
      </c>
      <c r="Q2609" s="30">
        <f>IFERROR(_xlfn.XLOOKUP($B2609,'Ownership Metrics'!$A:$A,'Ownership Metrics'!$F:$F),"")</f>
        <v>16</v>
      </c>
      <c r="R2609" s="30">
        <f>IFERROR(_xlfn.XLOOKUP($B2609,'Ownership Metrics'!$A:$A,'Ownership Metrics'!$G:$G),"")</f>
        <v>29</v>
      </c>
      <c r="S2609" s="27" t="str">
        <f>IFERROR(_xlfn.XLOOKUP($B2609,'Ownership Metrics'!$A:$A,'Ownership Metrics'!$H:$H),"")</f>
        <v>Moderat</v>
      </c>
      <c r="T2609" s="27" t="str">
        <f>IFERROR(_xlfn.XLOOKUP($B2609,'Ownership Metrics'!$A:$A,'Ownership Metrics'!$I:$I),"")</f>
        <v>Sedang</v>
      </c>
      <c r="U2609" s="27">
        <f>IF(COUNTIFS($B$2:$B2609,$B2609,$D$2:$D2609,$D2609)=1,1,0)</f>
        <v>1</v>
      </c>
      <c r="V2609" s="27">
        <f t="shared" si="121"/>
        <v>3.01</v>
      </c>
      <c r="W2609" s="27">
        <f t="shared" si="122"/>
        <v>11</v>
      </c>
      <c r="X2609" s="27">
        <f t="shared" si="120"/>
        <v>3.0099997391</v>
      </c>
    </row>
    <row r="2610" spans="1:24" x14ac:dyDescent="0.25">
      <c r="A2610" s="26">
        <v>46265</v>
      </c>
      <c r="B2610" s="27" t="s">
        <v>10490</v>
      </c>
      <c r="C2610" s="27" t="s">
        <v>2845</v>
      </c>
      <c r="D2610" s="27" t="s">
        <v>2860</v>
      </c>
      <c r="E2610" s="27"/>
      <c r="F2610" s="27"/>
      <c r="G2610" s="27"/>
      <c r="H2610" s="27"/>
      <c r="I2610" s="28">
        <v>0</v>
      </c>
      <c r="J2610" s="28">
        <v>16500000</v>
      </c>
      <c r="K2610" s="28">
        <v>16500000</v>
      </c>
      <c r="L2610" s="29">
        <v>1.63</v>
      </c>
      <c r="M2610" s="29">
        <f>IFERROR(_xlfn.XLOOKUP($B2610,'Ownership Metrics'!$A:$A,'Ownership Metrics'!$B:$B),"")</f>
        <v>2.63</v>
      </c>
      <c r="N2610" s="28">
        <f>IFERROR(_xlfn.XLOOKUP($B2610,'Ownership Metrics'!$A:$A,'Ownership Metrics'!$C:$C),"")</f>
        <v>1467</v>
      </c>
      <c r="O2610" s="29">
        <f>IFERROR(_xlfn.XLOOKUP($B2610,'Ownership Metrics'!$A:$A,'Ownership Metrics'!$D:$D),"")</f>
        <v>32.5</v>
      </c>
      <c r="P2610" s="29">
        <f>IFERROR(_xlfn.XLOOKUP($B2610,'Ownership Metrics'!$A:$A,'Ownership Metrics'!$E:$E),"")</f>
        <v>52</v>
      </c>
      <c r="Q2610" s="30">
        <f>IFERROR(_xlfn.XLOOKUP($B2610,'Ownership Metrics'!$A:$A,'Ownership Metrics'!$F:$F),"")</f>
        <v>16</v>
      </c>
      <c r="R2610" s="30">
        <f>IFERROR(_xlfn.XLOOKUP($B2610,'Ownership Metrics'!$A:$A,'Ownership Metrics'!$G:$G),"")</f>
        <v>29</v>
      </c>
      <c r="S2610" s="27" t="str">
        <f>IFERROR(_xlfn.XLOOKUP($B2610,'Ownership Metrics'!$A:$A,'Ownership Metrics'!$H:$H),"")</f>
        <v>Moderat</v>
      </c>
      <c r="T2610" s="27" t="str">
        <f>IFERROR(_xlfn.XLOOKUP($B2610,'Ownership Metrics'!$A:$A,'Ownership Metrics'!$I:$I),"")</f>
        <v>Sedang</v>
      </c>
      <c r="U2610" s="27">
        <f>IF(COUNTIFS($B$2:$B2610,$B2610,$D$2:$D2610,$D2610)=1,1,0)</f>
        <v>1</v>
      </c>
      <c r="V2610" s="27">
        <f t="shared" si="121"/>
        <v>1.63</v>
      </c>
      <c r="W2610" s="27">
        <f t="shared" si="122"/>
        <v>13</v>
      </c>
      <c r="X2610" s="27">
        <f t="shared" si="120"/>
        <v>1.6299997389999998</v>
      </c>
    </row>
    <row r="2611" spans="1:24" x14ac:dyDescent="0.25">
      <c r="A2611" s="26">
        <v>46265</v>
      </c>
      <c r="B2611" s="27" t="s">
        <v>10490</v>
      </c>
      <c r="C2611" s="27" t="s">
        <v>2845</v>
      </c>
      <c r="D2611" s="27" t="s">
        <v>2861</v>
      </c>
      <c r="E2611" s="27"/>
      <c r="F2611" s="27"/>
      <c r="G2611" s="27"/>
      <c r="H2611" s="27"/>
      <c r="I2611" s="28">
        <v>0</v>
      </c>
      <c r="J2611" s="28">
        <v>24999000</v>
      </c>
      <c r="K2611" s="28">
        <v>24999000</v>
      </c>
      <c r="L2611" s="29">
        <v>2.46</v>
      </c>
      <c r="M2611" s="29">
        <f>IFERROR(_xlfn.XLOOKUP($B2611,'Ownership Metrics'!$A:$A,'Ownership Metrics'!$B:$B),"")</f>
        <v>2.63</v>
      </c>
      <c r="N2611" s="28">
        <f>IFERROR(_xlfn.XLOOKUP($B2611,'Ownership Metrics'!$A:$A,'Ownership Metrics'!$C:$C),"")</f>
        <v>1467</v>
      </c>
      <c r="O2611" s="29">
        <f>IFERROR(_xlfn.XLOOKUP($B2611,'Ownership Metrics'!$A:$A,'Ownership Metrics'!$D:$D),"")</f>
        <v>32.5</v>
      </c>
      <c r="P2611" s="29">
        <f>IFERROR(_xlfn.XLOOKUP($B2611,'Ownership Metrics'!$A:$A,'Ownership Metrics'!$E:$E),"")</f>
        <v>52</v>
      </c>
      <c r="Q2611" s="30">
        <f>IFERROR(_xlfn.XLOOKUP($B2611,'Ownership Metrics'!$A:$A,'Ownership Metrics'!$F:$F),"")</f>
        <v>16</v>
      </c>
      <c r="R2611" s="30">
        <f>IFERROR(_xlfn.XLOOKUP($B2611,'Ownership Metrics'!$A:$A,'Ownership Metrics'!$G:$G),"")</f>
        <v>29</v>
      </c>
      <c r="S2611" s="27" t="str">
        <f>IFERROR(_xlfn.XLOOKUP($B2611,'Ownership Metrics'!$A:$A,'Ownership Metrics'!$H:$H),"")</f>
        <v>Moderat</v>
      </c>
      <c r="T2611" s="27" t="str">
        <f>IFERROR(_xlfn.XLOOKUP($B2611,'Ownership Metrics'!$A:$A,'Ownership Metrics'!$I:$I),"")</f>
        <v>Sedang</v>
      </c>
      <c r="U2611" s="27">
        <f>IF(COUNTIFS($B$2:$B2611,$B2611,$D$2:$D2611,$D2611)=1,1,0)</f>
        <v>1</v>
      </c>
      <c r="V2611" s="27">
        <f t="shared" si="121"/>
        <v>2.46</v>
      </c>
      <c r="W2611" s="27">
        <f t="shared" si="122"/>
        <v>12</v>
      </c>
      <c r="X2611" s="27">
        <f t="shared" si="120"/>
        <v>2.4599997389000001</v>
      </c>
    </row>
    <row r="2612" spans="1:24" x14ac:dyDescent="0.25">
      <c r="A2612" s="26">
        <v>46265</v>
      </c>
      <c r="B2612" s="27" t="s">
        <v>10491</v>
      </c>
      <c r="C2612" s="27" t="s">
        <v>2863</v>
      </c>
      <c r="D2612" s="27" t="s">
        <v>2864</v>
      </c>
      <c r="E2612" s="27" t="s">
        <v>22</v>
      </c>
      <c r="F2612" s="27" t="s">
        <v>23</v>
      </c>
      <c r="G2612" s="27"/>
      <c r="H2612" s="27" t="s">
        <v>24</v>
      </c>
      <c r="I2612" s="28">
        <v>108175444</v>
      </c>
      <c r="J2612" s="28">
        <v>0</v>
      </c>
      <c r="K2612" s="28">
        <v>108175444</v>
      </c>
      <c r="L2612" s="29">
        <v>8.4700000000000006</v>
      </c>
      <c r="M2612" s="29">
        <f>IFERROR(_xlfn.XLOOKUP($B2612,'Ownership Metrics'!$A:$A,'Ownership Metrics'!$B:$B),"")</f>
        <v>1.46</v>
      </c>
      <c r="N2612" s="28">
        <f>IFERROR(_xlfn.XLOOKUP($B2612,'Ownership Metrics'!$A:$A,'Ownership Metrics'!$C:$C),"")</f>
        <v>3261</v>
      </c>
      <c r="O2612" s="29">
        <f>IFERROR(_xlfn.XLOOKUP($B2612,'Ownership Metrics'!$A:$A,'Ownership Metrics'!$D:$D),"")</f>
        <v>51.09</v>
      </c>
      <c r="P2612" s="29">
        <f>IFERROR(_xlfn.XLOOKUP($B2612,'Ownership Metrics'!$A:$A,'Ownership Metrics'!$E:$E),"")</f>
        <v>81.489999999999995</v>
      </c>
      <c r="Q2612" s="30">
        <f>IFERROR(_xlfn.XLOOKUP($B2612,'Ownership Metrics'!$A:$A,'Ownership Metrics'!$F:$F),"")</f>
        <v>7</v>
      </c>
      <c r="R2612" s="30">
        <f>IFERROR(_xlfn.XLOOKUP($B2612,'Ownership Metrics'!$A:$A,'Ownership Metrics'!$G:$G),"")</f>
        <v>57</v>
      </c>
      <c r="S2612" s="27" t="str">
        <f>IFERROR(_xlfn.XLOOKUP($B2612,'Ownership Metrics'!$A:$A,'Ownership Metrics'!$H:$H),"")</f>
        <v>Mayoritas</v>
      </c>
      <c r="T2612" s="27" t="str">
        <f>IFERROR(_xlfn.XLOOKUP($B2612,'Ownership Metrics'!$A:$A,'Ownership Metrics'!$I:$I),"")</f>
        <v>Tinggi</v>
      </c>
      <c r="U2612" s="27">
        <f>IF(COUNTIFS($B$2:$B2612,$B2612,$D$2:$D2612,$D2612)=1,1,0)</f>
        <v>1</v>
      </c>
      <c r="V2612" s="27">
        <f t="shared" si="121"/>
        <v>8.4700000000000006</v>
      </c>
      <c r="W2612" s="27">
        <f t="shared" si="122"/>
        <v>3</v>
      </c>
      <c r="X2612" s="27">
        <f t="shared" si="120"/>
        <v>8.4699997388000003</v>
      </c>
    </row>
    <row r="2613" spans="1:24" x14ac:dyDescent="0.25">
      <c r="A2613" s="26">
        <v>46265</v>
      </c>
      <c r="B2613" s="27" t="s">
        <v>10491</v>
      </c>
      <c r="C2613" s="27" t="s">
        <v>2863</v>
      </c>
      <c r="D2613" s="27" t="s">
        <v>860</v>
      </c>
      <c r="E2613" s="27" t="s">
        <v>22</v>
      </c>
      <c r="F2613" s="27" t="s">
        <v>23</v>
      </c>
      <c r="G2613" s="27"/>
      <c r="H2613" s="27" t="s">
        <v>24</v>
      </c>
      <c r="I2613" s="28">
        <v>31298200</v>
      </c>
      <c r="J2613" s="28">
        <v>0</v>
      </c>
      <c r="K2613" s="28">
        <v>31298200</v>
      </c>
      <c r="L2613" s="29">
        <v>2.4500000000000002</v>
      </c>
      <c r="M2613" s="29">
        <f>IFERROR(_xlfn.XLOOKUP($B2613,'Ownership Metrics'!$A:$A,'Ownership Metrics'!$B:$B),"")</f>
        <v>1.46</v>
      </c>
      <c r="N2613" s="28">
        <f>IFERROR(_xlfn.XLOOKUP($B2613,'Ownership Metrics'!$A:$A,'Ownership Metrics'!$C:$C),"")</f>
        <v>3261</v>
      </c>
      <c r="O2613" s="29">
        <f>IFERROR(_xlfn.XLOOKUP($B2613,'Ownership Metrics'!$A:$A,'Ownership Metrics'!$D:$D),"")</f>
        <v>51.09</v>
      </c>
      <c r="P2613" s="29">
        <f>IFERROR(_xlfn.XLOOKUP($B2613,'Ownership Metrics'!$A:$A,'Ownership Metrics'!$E:$E),"")</f>
        <v>81.489999999999995</v>
      </c>
      <c r="Q2613" s="30">
        <f>IFERROR(_xlfn.XLOOKUP($B2613,'Ownership Metrics'!$A:$A,'Ownership Metrics'!$F:$F),"")</f>
        <v>7</v>
      </c>
      <c r="R2613" s="30">
        <f>IFERROR(_xlfn.XLOOKUP($B2613,'Ownership Metrics'!$A:$A,'Ownership Metrics'!$G:$G),"")</f>
        <v>57</v>
      </c>
      <c r="S2613" s="27" t="str">
        <f>IFERROR(_xlfn.XLOOKUP($B2613,'Ownership Metrics'!$A:$A,'Ownership Metrics'!$H:$H),"")</f>
        <v>Mayoritas</v>
      </c>
      <c r="T2613" s="27" t="str">
        <f>IFERROR(_xlfn.XLOOKUP($B2613,'Ownership Metrics'!$A:$A,'Ownership Metrics'!$I:$I),"")</f>
        <v>Tinggi</v>
      </c>
      <c r="U2613" s="27">
        <f>IF(COUNTIFS($B$2:$B2613,$B2613,$D$2:$D2613,$D2613)=1,1,0)</f>
        <v>1</v>
      </c>
      <c r="V2613" s="27">
        <f t="shared" si="121"/>
        <v>2.4500000000000002</v>
      </c>
      <c r="W2613" s="27">
        <f t="shared" si="122"/>
        <v>6</v>
      </c>
      <c r="X2613" s="27">
        <f t="shared" si="120"/>
        <v>2.4499997387000003</v>
      </c>
    </row>
    <row r="2614" spans="1:24" x14ac:dyDescent="0.25">
      <c r="A2614" s="26">
        <v>46265</v>
      </c>
      <c r="B2614" s="27" t="s">
        <v>10491</v>
      </c>
      <c r="C2614" s="27" t="s">
        <v>2863</v>
      </c>
      <c r="D2614" s="27" t="s">
        <v>2808</v>
      </c>
      <c r="E2614" s="27" t="s">
        <v>22</v>
      </c>
      <c r="F2614" s="27" t="s">
        <v>23</v>
      </c>
      <c r="G2614" s="27"/>
      <c r="H2614" s="27" t="s">
        <v>24</v>
      </c>
      <c r="I2614" s="28">
        <v>652576009</v>
      </c>
      <c r="J2614" s="28">
        <v>0</v>
      </c>
      <c r="K2614" s="28">
        <v>652576009</v>
      </c>
      <c r="L2614" s="29">
        <v>51.09</v>
      </c>
      <c r="M2614" s="29">
        <f>IFERROR(_xlfn.XLOOKUP($B2614,'Ownership Metrics'!$A:$A,'Ownership Metrics'!$B:$B),"")</f>
        <v>1.46</v>
      </c>
      <c r="N2614" s="28">
        <f>IFERROR(_xlfn.XLOOKUP($B2614,'Ownership Metrics'!$A:$A,'Ownership Metrics'!$C:$C),"")</f>
        <v>3261</v>
      </c>
      <c r="O2614" s="29">
        <f>IFERROR(_xlfn.XLOOKUP($B2614,'Ownership Metrics'!$A:$A,'Ownership Metrics'!$D:$D),"")</f>
        <v>51.09</v>
      </c>
      <c r="P2614" s="29">
        <f>IFERROR(_xlfn.XLOOKUP($B2614,'Ownership Metrics'!$A:$A,'Ownership Metrics'!$E:$E),"")</f>
        <v>81.489999999999995</v>
      </c>
      <c r="Q2614" s="30">
        <f>IFERROR(_xlfn.XLOOKUP($B2614,'Ownership Metrics'!$A:$A,'Ownership Metrics'!$F:$F),"")</f>
        <v>7</v>
      </c>
      <c r="R2614" s="30">
        <f>IFERROR(_xlfn.XLOOKUP($B2614,'Ownership Metrics'!$A:$A,'Ownership Metrics'!$G:$G),"")</f>
        <v>57</v>
      </c>
      <c r="S2614" s="27" t="str">
        <f>IFERROR(_xlfn.XLOOKUP($B2614,'Ownership Metrics'!$A:$A,'Ownership Metrics'!$H:$H),"")</f>
        <v>Mayoritas</v>
      </c>
      <c r="T2614" s="27" t="str">
        <f>IFERROR(_xlfn.XLOOKUP($B2614,'Ownership Metrics'!$A:$A,'Ownership Metrics'!$I:$I),"")</f>
        <v>Tinggi</v>
      </c>
      <c r="U2614" s="27">
        <f>IF(COUNTIFS($B$2:$B2614,$B2614,$D$2:$D2614,$D2614)=1,1,0)</f>
        <v>1</v>
      </c>
      <c r="V2614" s="27">
        <f t="shared" si="121"/>
        <v>51.09</v>
      </c>
      <c r="W2614" s="27">
        <f t="shared" si="122"/>
        <v>1</v>
      </c>
      <c r="X2614" s="27">
        <f t="shared" si="120"/>
        <v>51.089999738600007</v>
      </c>
    </row>
    <row r="2615" spans="1:24" x14ac:dyDescent="0.25">
      <c r="A2615" s="26">
        <v>46265</v>
      </c>
      <c r="B2615" s="27" t="s">
        <v>10491</v>
      </c>
      <c r="C2615" s="27" t="s">
        <v>2863</v>
      </c>
      <c r="D2615" s="27" t="s">
        <v>399</v>
      </c>
      <c r="E2615" s="27" t="s">
        <v>22</v>
      </c>
      <c r="F2615" s="27" t="s">
        <v>23</v>
      </c>
      <c r="G2615" s="27"/>
      <c r="H2615" s="27" t="s">
        <v>24</v>
      </c>
      <c r="I2615" s="28">
        <v>280101700</v>
      </c>
      <c r="J2615" s="28">
        <v>0</v>
      </c>
      <c r="K2615" s="28">
        <v>280101700</v>
      </c>
      <c r="L2615" s="29">
        <v>21.93</v>
      </c>
      <c r="M2615" s="29">
        <f>IFERROR(_xlfn.XLOOKUP($B2615,'Ownership Metrics'!$A:$A,'Ownership Metrics'!$B:$B),"")</f>
        <v>1.46</v>
      </c>
      <c r="N2615" s="28">
        <f>IFERROR(_xlfn.XLOOKUP($B2615,'Ownership Metrics'!$A:$A,'Ownership Metrics'!$C:$C),"")</f>
        <v>3261</v>
      </c>
      <c r="O2615" s="29">
        <f>IFERROR(_xlfn.XLOOKUP($B2615,'Ownership Metrics'!$A:$A,'Ownership Metrics'!$D:$D),"")</f>
        <v>51.09</v>
      </c>
      <c r="P2615" s="29">
        <f>IFERROR(_xlfn.XLOOKUP($B2615,'Ownership Metrics'!$A:$A,'Ownership Metrics'!$E:$E),"")</f>
        <v>81.489999999999995</v>
      </c>
      <c r="Q2615" s="30">
        <f>IFERROR(_xlfn.XLOOKUP($B2615,'Ownership Metrics'!$A:$A,'Ownership Metrics'!$F:$F),"")</f>
        <v>7</v>
      </c>
      <c r="R2615" s="30">
        <f>IFERROR(_xlfn.XLOOKUP($B2615,'Ownership Metrics'!$A:$A,'Ownership Metrics'!$G:$G),"")</f>
        <v>57</v>
      </c>
      <c r="S2615" s="27" t="str">
        <f>IFERROR(_xlfn.XLOOKUP($B2615,'Ownership Metrics'!$A:$A,'Ownership Metrics'!$H:$H),"")</f>
        <v>Mayoritas</v>
      </c>
      <c r="T2615" s="27" t="str">
        <f>IFERROR(_xlfn.XLOOKUP($B2615,'Ownership Metrics'!$A:$A,'Ownership Metrics'!$I:$I),"")</f>
        <v>Tinggi</v>
      </c>
      <c r="U2615" s="27">
        <f>IF(COUNTIFS($B$2:$B2615,$B2615,$D$2:$D2615,$D2615)=1,1,0)</f>
        <v>1</v>
      </c>
      <c r="V2615" s="27">
        <f t="shared" si="121"/>
        <v>21.93</v>
      </c>
      <c r="W2615" s="27">
        <f t="shared" si="122"/>
        <v>2</v>
      </c>
      <c r="X2615" s="27">
        <f t="shared" si="120"/>
        <v>21.929999738500001</v>
      </c>
    </row>
    <row r="2616" spans="1:24" x14ac:dyDescent="0.25">
      <c r="A2616" s="26">
        <v>46265</v>
      </c>
      <c r="B2616" s="27" t="s">
        <v>10491</v>
      </c>
      <c r="C2616" s="27" t="s">
        <v>2863</v>
      </c>
      <c r="D2616" s="27" t="s">
        <v>2865</v>
      </c>
      <c r="E2616" s="27" t="s">
        <v>74</v>
      </c>
      <c r="F2616" s="27" t="s">
        <v>23</v>
      </c>
      <c r="G2616" s="27"/>
      <c r="H2616" s="27" t="s">
        <v>24</v>
      </c>
      <c r="I2616" s="28">
        <v>20590800</v>
      </c>
      <c r="J2616" s="28">
        <v>0</v>
      </c>
      <c r="K2616" s="28">
        <v>20590800</v>
      </c>
      <c r="L2616" s="29">
        <v>1.61</v>
      </c>
      <c r="M2616" s="29">
        <f>IFERROR(_xlfn.XLOOKUP($B2616,'Ownership Metrics'!$A:$A,'Ownership Metrics'!$B:$B),"")</f>
        <v>1.46</v>
      </c>
      <c r="N2616" s="28">
        <f>IFERROR(_xlfn.XLOOKUP($B2616,'Ownership Metrics'!$A:$A,'Ownership Metrics'!$C:$C),"")</f>
        <v>3261</v>
      </c>
      <c r="O2616" s="29">
        <f>IFERROR(_xlfn.XLOOKUP($B2616,'Ownership Metrics'!$A:$A,'Ownership Metrics'!$D:$D),"")</f>
        <v>51.09</v>
      </c>
      <c r="P2616" s="29">
        <f>IFERROR(_xlfn.XLOOKUP($B2616,'Ownership Metrics'!$A:$A,'Ownership Metrics'!$E:$E),"")</f>
        <v>81.489999999999995</v>
      </c>
      <c r="Q2616" s="30">
        <f>IFERROR(_xlfn.XLOOKUP($B2616,'Ownership Metrics'!$A:$A,'Ownership Metrics'!$F:$F),"")</f>
        <v>7</v>
      </c>
      <c r="R2616" s="30">
        <f>IFERROR(_xlfn.XLOOKUP($B2616,'Ownership Metrics'!$A:$A,'Ownership Metrics'!$G:$G),"")</f>
        <v>57</v>
      </c>
      <c r="S2616" s="27" t="str">
        <f>IFERROR(_xlfn.XLOOKUP($B2616,'Ownership Metrics'!$A:$A,'Ownership Metrics'!$H:$H),"")</f>
        <v>Mayoritas</v>
      </c>
      <c r="T2616" s="27" t="str">
        <f>IFERROR(_xlfn.XLOOKUP($B2616,'Ownership Metrics'!$A:$A,'Ownership Metrics'!$I:$I),"")</f>
        <v>Tinggi</v>
      </c>
      <c r="U2616" s="27">
        <f>IF(COUNTIFS($B$2:$B2616,$B2616,$D$2:$D2616,$D2616)=1,1,0)</f>
        <v>1</v>
      </c>
      <c r="V2616" s="27">
        <f t="shared" si="121"/>
        <v>1.61</v>
      </c>
      <c r="W2616" s="27">
        <f t="shared" si="122"/>
        <v>7</v>
      </c>
      <c r="X2616" s="27">
        <f t="shared" si="120"/>
        <v>1.6099997384</v>
      </c>
    </row>
    <row r="2617" spans="1:24" x14ac:dyDescent="0.25">
      <c r="A2617" s="26">
        <v>46265</v>
      </c>
      <c r="B2617" s="27" t="s">
        <v>10491</v>
      </c>
      <c r="C2617" s="27" t="s">
        <v>2863</v>
      </c>
      <c r="D2617" s="27" t="s">
        <v>2866</v>
      </c>
      <c r="E2617" s="27" t="s">
        <v>74</v>
      </c>
      <c r="F2617" s="27" t="s">
        <v>32</v>
      </c>
      <c r="G2617" s="27"/>
      <c r="H2617" s="27" t="s">
        <v>56</v>
      </c>
      <c r="I2617" s="28">
        <v>63214200</v>
      </c>
      <c r="J2617" s="28">
        <v>0</v>
      </c>
      <c r="K2617" s="28">
        <v>63214200</v>
      </c>
      <c r="L2617" s="29">
        <v>4.95</v>
      </c>
      <c r="M2617" s="29">
        <f>IFERROR(_xlfn.XLOOKUP($B2617,'Ownership Metrics'!$A:$A,'Ownership Metrics'!$B:$B),"")</f>
        <v>1.46</v>
      </c>
      <c r="N2617" s="28">
        <f>IFERROR(_xlfn.XLOOKUP($B2617,'Ownership Metrics'!$A:$A,'Ownership Metrics'!$C:$C),"")</f>
        <v>3261</v>
      </c>
      <c r="O2617" s="29">
        <f>IFERROR(_xlfn.XLOOKUP($B2617,'Ownership Metrics'!$A:$A,'Ownership Metrics'!$D:$D),"")</f>
        <v>51.09</v>
      </c>
      <c r="P2617" s="29">
        <f>IFERROR(_xlfn.XLOOKUP($B2617,'Ownership Metrics'!$A:$A,'Ownership Metrics'!$E:$E),"")</f>
        <v>81.489999999999995</v>
      </c>
      <c r="Q2617" s="30">
        <f>IFERROR(_xlfn.XLOOKUP($B2617,'Ownership Metrics'!$A:$A,'Ownership Metrics'!$F:$F),"")</f>
        <v>7</v>
      </c>
      <c r="R2617" s="30">
        <f>IFERROR(_xlfn.XLOOKUP($B2617,'Ownership Metrics'!$A:$A,'Ownership Metrics'!$G:$G),"")</f>
        <v>57</v>
      </c>
      <c r="S2617" s="27" t="str">
        <f>IFERROR(_xlfn.XLOOKUP($B2617,'Ownership Metrics'!$A:$A,'Ownership Metrics'!$H:$H),"")</f>
        <v>Mayoritas</v>
      </c>
      <c r="T2617" s="27" t="str">
        <f>IFERROR(_xlfn.XLOOKUP($B2617,'Ownership Metrics'!$A:$A,'Ownership Metrics'!$I:$I),"")</f>
        <v>Tinggi</v>
      </c>
      <c r="U2617" s="27">
        <f>IF(COUNTIFS($B$2:$B2617,$B2617,$D$2:$D2617,$D2617)=1,1,0)</f>
        <v>1</v>
      </c>
      <c r="V2617" s="27">
        <f t="shared" si="121"/>
        <v>4.95</v>
      </c>
      <c r="W2617" s="27">
        <f t="shared" si="122"/>
        <v>5</v>
      </c>
      <c r="X2617" s="27">
        <f t="shared" si="120"/>
        <v>4.9499997382999998</v>
      </c>
    </row>
    <row r="2618" spans="1:24" x14ac:dyDescent="0.25">
      <c r="A2618" s="26">
        <v>46265</v>
      </c>
      <c r="B2618" s="27" t="s">
        <v>10491</v>
      </c>
      <c r="C2618" s="27" t="s">
        <v>2863</v>
      </c>
      <c r="D2618" s="27" t="s">
        <v>198</v>
      </c>
      <c r="E2618" s="27" t="s">
        <v>67</v>
      </c>
      <c r="F2618" s="27" t="s">
        <v>23</v>
      </c>
      <c r="G2618" s="27"/>
      <c r="H2618" s="27" t="s">
        <v>24</v>
      </c>
      <c r="I2618" s="28">
        <v>102659927</v>
      </c>
      <c r="J2618" s="28">
        <v>0</v>
      </c>
      <c r="K2618" s="28">
        <v>102659927</v>
      </c>
      <c r="L2618" s="29">
        <v>8.0399999999999991</v>
      </c>
      <c r="M2618" s="29">
        <f>IFERROR(_xlfn.XLOOKUP($B2618,'Ownership Metrics'!$A:$A,'Ownership Metrics'!$B:$B),"")</f>
        <v>1.46</v>
      </c>
      <c r="N2618" s="28">
        <f>IFERROR(_xlfn.XLOOKUP($B2618,'Ownership Metrics'!$A:$A,'Ownership Metrics'!$C:$C),"")</f>
        <v>3261</v>
      </c>
      <c r="O2618" s="29">
        <f>IFERROR(_xlfn.XLOOKUP($B2618,'Ownership Metrics'!$A:$A,'Ownership Metrics'!$D:$D),"")</f>
        <v>51.09</v>
      </c>
      <c r="P2618" s="29">
        <f>IFERROR(_xlfn.XLOOKUP($B2618,'Ownership Metrics'!$A:$A,'Ownership Metrics'!$E:$E),"")</f>
        <v>81.489999999999995</v>
      </c>
      <c r="Q2618" s="30">
        <f>IFERROR(_xlfn.XLOOKUP($B2618,'Ownership Metrics'!$A:$A,'Ownership Metrics'!$F:$F),"")</f>
        <v>7</v>
      </c>
      <c r="R2618" s="30">
        <f>IFERROR(_xlfn.XLOOKUP($B2618,'Ownership Metrics'!$A:$A,'Ownership Metrics'!$G:$G),"")</f>
        <v>57</v>
      </c>
      <c r="S2618" s="27" t="str">
        <f>IFERROR(_xlfn.XLOOKUP($B2618,'Ownership Metrics'!$A:$A,'Ownership Metrics'!$H:$H),"")</f>
        <v>Mayoritas</v>
      </c>
      <c r="T2618" s="27" t="str">
        <f>IFERROR(_xlfn.XLOOKUP($B2618,'Ownership Metrics'!$A:$A,'Ownership Metrics'!$I:$I),"")</f>
        <v>Tinggi</v>
      </c>
      <c r="U2618" s="27">
        <f>IF(COUNTIFS($B$2:$B2618,$B2618,$D$2:$D2618,$D2618)=1,1,0)</f>
        <v>1</v>
      </c>
      <c r="V2618" s="27">
        <f t="shared" si="121"/>
        <v>8.0399999999999991</v>
      </c>
      <c r="W2618" s="27">
        <f t="shared" si="122"/>
        <v>4</v>
      </c>
      <c r="X2618" s="27">
        <f t="shared" si="120"/>
        <v>8.0399997381999988</v>
      </c>
    </row>
    <row r="2619" spans="1:24" x14ac:dyDescent="0.25">
      <c r="A2619" s="26">
        <v>46265</v>
      </c>
      <c r="B2619" s="27" t="s">
        <v>10492</v>
      </c>
      <c r="C2619" s="27" t="s">
        <v>2868</v>
      </c>
      <c r="D2619" s="27" t="s">
        <v>2869</v>
      </c>
      <c r="E2619" s="27" t="s">
        <v>22</v>
      </c>
      <c r="F2619" s="27" t="s">
        <v>23</v>
      </c>
      <c r="G2619" s="27"/>
      <c r="H2619" s="27"/>
      <c r="I2619" s="28">
        <v>0</v>
      </c>
      <c r="J2619" s="28">
        <v>292161320</v>
      </c>
      <c r="K2619" s="28">
        <v>292161320</v>
      </c>
      <c r="L2619" s="29">
        <v>1.5</v>
      </c>
      <c r="M2619" s="29">
        <f>IFERROR(_xlfn.XLOOKUP($B2619,'Ownership Metrics'!$A:$A,'Ownership Metrics'!$B:$B),"")</f>
        <v>3.25</v>
      </c>
      <c r="N2619" s="28">
        <f>IFERROR(_xlfn.XLOOKUP($B2619,'Ownership Metrics'!$A:$A,'Ownership Metrics'!$C:$C),"")</f>
        <v>7845</v>
      </c>
      <c r="O2619" s="29">
        <f>IFERROR(_xlfn.XLOOKUP($B2619,'Ownership Metrics'!$A:$A,'Ownership Metrics'!$D:$D),"")</f>
        <v>88.49</v>
      </c>
      <c r="P2619" s="29">
        <f>IFERROR(_xlfn.XLOOKUP($B2619,'Ownership Metrics'!$A:$A,'Ownership Metrics'!$E:$E),"")</f>
        <v>92.54</v>
      </c>
      <c r="Q2619" s="30">
        <f>IFERROR(_xlfn.XLOOKUP($B2619,'Ownership Metrics'!$A:$A,'Ownership Metrics'!$F:$F),"")</f>
        <v>6</v>
      </c>
      <c r="R2619" s="30">
        <f>IFERROR(_xlfn.XLOOKUP($B2619,'Ownership Metrics'!$A:$A,'Ownership Metrics'!$G:$G),"")</f>
        <v>82</v>
      </c>
      <c r="S2619" s="27" t="str">
        <f>IFERROR(_xlfn.XLOOKUP($B2619,'Ownership Metrics'!$A:$A,'Ownership Metrics'!$H:$H),"")</f>
        <v>Mayoritas</v>
      </c>
      <c r="T2619" s="27" t="str">
        <f>IFERROR(_xlfn.XLOOKUP($B2619,'Ownership Metrics'!$A:$A,'Ownership Metrics'!$I:$I),"")</f>
        <v>Tinggi</v>
      </c>
      <c r="U2619" s="27">
        <f>IF(COUNTIFS($B$2:$B2619,$B2619,$D$2:$D2619,$D2619)=1,1,0)</f>
        <v>1</v>
      </c>
      <c r="V2619" s="27">
        <f t="shared" si="121"/>
        <v>1.5</v>
      </c>
      <c r="W2619" s="27">
        <f t="shared" si="122"/>
        <v>4</v>
      </c>
      <c r="X2619" s="27">
        <f t="shared" si="120"/>
        <v>1.4999997381000001</v>
      </c>
    </row>
    <row r="2620" spans="1:24" x14ac:dyDescent="0.25">
      <c r="A2620" s="26">
        <v>46265</v>
      </c>
      <c r="B2620" s="27" t="s">
        <v>10492</v>
      </c>
      <c r="C2620" s="27" t="s">
        <v>2868</v>
      </c>
      <c r="D2620" s="27" t="s">
        <v>2870</v>
      </c>
      <c r="E2620" s="27" t="s">
        <v>22</v>
      </c>
      <c r="F2620" s="27" t="s">
        <v>23</v>
      </c>
      <c r="G2620" s="27"/>
      <c r="H2620" s="27" t="s">
        <v>24</v>
      </c>
      <c r="I2620" s="28">
        <v>280371800</v>
      </c>
      <c r="J2620" s="28">
        <v>0</v>
      </c>
      <c r="K2620" s="28">
        <v>280371800</v>
      </c>
      <c r="L2620" s="29">
        <v>1.44</v>
      </c>
      <c r="M2620" s="29">
        <f>IFERROR(_xlfn.XLOOKUP($B2620,'Ownership Metrics'!$A:$A,'Ownership Metrics'!$B:$B),"")</f>
        <v>3.25</v>
      </c>
      <c r="N2620" s="28">
        <f>IFERROR(_xlfn.XLOOKUP($B2620,'Ownership Metrics'!$A:$A,'Ownership Metrics'!$C:$C),"")</f>
        <v>7845</v>
      </c>
      <c r="O2620" s="29">
        <f>IFERROR(_xlfn.XLOOKUP($B2620,'Ownership Metrics'!$A:$A,'Ownership Metrics'!$D:$D),"")</f>
        <v>88.49</v>
      </c>
      <c r="P2620" s="29">
        <f>IFERROR(_xlfn.XLOOKUP($B2620,'Ownership Metrics'!$A:$A,'Ownership Metrics'!$E:$E),"")</f>
        <v>92.54</v>
      </c>
      <c r="Q2620" s="30">
        <f>IFERROR(_xlfn.XLOOKUP($B2620,'Ownership Metrics'!$A:$A,'Ownership Metrics'!$F:$F),"")</f>
        <v>6</v>
      </c>
      <c r="R2620" s="30">
        <f>IFERROR(_xlfn.XLOOKUP($B2620,'Ownership Metrics'!$A:$A,'Ownership Metrics'!$G:$G),"")</f>
        <v>82</v>
      </c>
      <c r="S2620" s="27" t="str">
        <f>IFERROR(_xlfn.XLOOKUP($B2620,'Ownership Metrics'!$A:$A,'Ownership Metrics'!$H:$H),"")</f>
        <v>Mayoritas</v>
      </c>
      <c r="T2620" s="27" t="str">
        <f>IFERROR(_xlfn.XLOOKUP($B2620,'Ownership Metrics'!$A:$A,'Ownership Metrics'!$I:$I),"")</f>
        <v>Tinggi</v>
      </c>
      <c r="U2620" s="27">
        <f>IF(COUNTIFS($B$2:$B2620,$B2620,$D$2:$D2620,$D2620)=1,1,0)</f>
        <v>1</v>
      </c>
      <c r="V2620" s="27">
        <f t="shared" si="121"/>
        <v>1.44</v>
      </c>
      <c r="W2620" s="27">
        <f t="shared" si="122"/>
        <v>5</v>
      </c>
      <c r="X2620" s="27">
        <f t="shared" si="120"/>
        <v>1.439999738</v>
      </c>
    </row>
    <row r="2621" spans="1:24" x14ac:dyDescent="0.25">
      <c r="A2621" s="26">
        <v>46265</v>
      </c>
      <c r="B2621" s="27" t="s">
        <v>10492</v>
      </c>
      <c r="C2621" s="27" t="s">
        <v>2868</v>
      </c>
      <c r="D2621" s="27" t="s">
        <v>2871</v>
      </c>
      <c r="E2621" s="27" t="s">
        <v>22</v>
      </c>
      <c r="F2621" s="27" t="s">
        <v>23</v>
      </c>
      <c r="G2621" s="27"/>
      <c r="H2621" s="27" t="s">
        <v>24</v>
      </c>
      <c r="I2621" s="28">
        <v>439272700</v>
      </c>
      <c r="J2621" s="28">
        <v>0</v>
      </c>
      <c r="K2621" s="28">
        <v>439272700</v>
      </c>
      <c r="L2621" s="29">
        <v>2.25</v>
      </c>
      <c r="M2621" s="29">
        <f>IFERROR(_xlfn.XLOOKUP($B2621,'Ownership Metrics'!$A:$A,'Ownership Metrics'!$B:$B),"")</f>
        <v>3.25</v>
      </c>
      <c r="N2621" s="28">
        <f>IFERROR(_xlfn.XLOOKUP($B2621,'Ownership Metrics'!$A:$A,'Ownership Metrics'!$C:$C),"")</f>
        <v>7845</v>
      </c>
      <c r="O2621" s="29">
        <f>IFERROR(_xlfn.XLOOKUP($B2621,'Ownership Metrics'!$A:$A,'Ownership Metrics'!$D:$D),"")</f>
        <v>88.49</v>
      </c>
      <c r="P2621" s="29">
        <f>IFERROR(_xlfn.XLOOKUP($B2621,'Ownership Metrics'!$A:$A,'Ownership Metrics'!$E:$E),"")</f>
        <v>92.54</v>
      </c>
      <c r="Q2621" s="30">
        <f>IFERROR(_xlfn.XLOOKUP($B2621,'Ownership Metrics'!$A:$A,'Ownership Metrics'!$F:$F),"")</f>
        <v>6</v>
      </c>
      <c r="R2621" s="30">
        <f>IFERROR(_xlfn.XLOOKUP($B2621,'Ownership Metrics'!$A:$A,'Ownership Metrics'!$G:$G),"")</f>
        <v>82</v>
      </c>
      <c r="S2621" s="27" t="str">
        <f>IFERROR(_xlfn.XLOOKUP($B2621,'Ownership Metrics'!$A:$A,'Ownership Metrics'!$H:$H),"")</f>
        <v>Mayoritas</v>
      </c>
      <c r="T2621" s="27" t="str">
        <f>IFERROR(_xlfn.XLOOKUP($B2621,'Ownership Metrics'!$A:$A,'Ownership Metrics'!$I:$I),"")</f>
        <v>Tinggi</v>
      </c>
      <c r="U2621" s="27">
        <f>IF(COUNTIFS($B$2:$B2621,$B2621,$D$2:$D2621,$D2621)=1,1,0)</f>
        <v>1</v>
      </c>
      <c r="V2621" s="27">
        <f t="shared" si="121"/>
        <v>2.25</v>
      </c>
      <c r="W2621" s="27">
        <f t="shared" si="122"/>
        <v>2</v>
      </c>
      <c r="X2621" s="27">
        <f t="shared" si="120"/>
        <v>2.2499997379000001</v>
      </c>
    </row>
    <row r="2622" spans="1:24" x14ac:dyDescent="0.25">
      <c r="A2622" s="26">
        <v>46265</v>
      </c>
      <c r="B2622" s="27" t="s">
        <v>10492</v>
      </c>
      <c r="C2622" s="27" t="s">
        <v>2868</v>
      </c>
      <c r="D2622" s="27" t="s">
        <v>2872</v>
      </c>
      <c r="E2622" s="27" t="s">
        <v>22</v>
      </c>
      <c r="F2622" s="27" t="s">
        <v>23</v>
      </c>
      <c r="G2622" s="27"/>
      <c r="H2622" s="27" t="s">
        <v>24</v>
      </c>
      <c r="I2622" s="28">
        <v>247685700</v>
      </c>
      <c r="J2622" s="28">
        <v>0</v>
      </c>
      <c r="K2622" s="28">
        <v>247685700</v>
      </c>
      <c r="L2622" s="29">
        <v>1.27</v>
      </c>
      <c r="M2622" s="29">
        <f>IFERROR(_xlfn.XLOOKUP($B2622,'Ownership Metrics'!$A:$A,'Ownership Metrics'!$B:$B),"")</f>
        <v>3.25</v>
      </c>
      <c r="N2622" s="28">
        <f>IFERROR(_xlfn.XLOOKUP($B2622,'Ownership Metrics'!$A:$A,'Ownership Metrics'!$C:$C),"")</f>
        <v>7845</v>
      </c>
      <c r="O2622" s="29">
        <f>IFERROR(_xlfn.XLOOKUP($B2622,'Ownership Metrics'!$A:$A,'Ownership Metrics'!$D:$D),"")</f>
        <v>88.49</v>
      </c>
      <c r="P2622" s="29">
        <f>IFERROR(_xlfn.XLOOKUP($B2622,'Ownership Metrics'!$A:$A,'Ownership Metrics'!$E:$E),"")</f>
        <v>92.54</v>
      </c>
      <c r="Q2622" s="30">
        <f>IFERROR(_xlfn.XLOOKUP($B2622,'Ownership Metrics'!$A:$A,'Ownership Metrics'!$F:$F),"")</f>
        <v>6</v>
      </c>
      <c r="R2622" s="30">
        <f>IFERROR(_xlfn.XLOOKUP($B2622,'Ownership Metrics'!$A:$A,'Ownership Metrics'!$G:$G),"")</f>
        <v>82</v>
      </c>
      <c r="S2622" s="27" t="str">
        <f>IFERROR(_xlfn.XLOOKUP($B2622,'Ownership Metrics'!$A:$A,'Ownership Metrics'!$H:$H),"")</f>
        <v>Mayoritas</v>
      </c>
      <c r="T2622" s="27" t="str">
        <f>IFERROR(_xlfn.XLOOKUP($B2622,'Ownership Metrics'!$A:$A,'Ownership Metrics'!$I:$I),"")</f>
        <v>Tinggi</v>
      </c>
      <c r="U2622" s="27">
        <f>IF(COUNTIFS($B$2:$B2622,$B2622,$D$2:$D2622,$D2622)=1,1,0)</f>
        <v>1</v>
      </c>
      <c r="V2622" s="27">
        <f t="shared" si="121"/>
        <v>1.27</v>
      </c>
      <c r="W2622" s="27">
        <f t="shared" si="122"/>
        <v>6</v>
      </c>
      <c r="X2622" s="27">
        <f t="shared" si="120"/>
        <v>1.2699997378000001</v>
      </c>
    </row>
    <row r="2623" spans="1:24" x14ac:dyDescent="0.25">
      <c r="A2623" s="26">
        <v>46265</v>
      </c>
      <c r="B2623" s="27" t="s">
        <v>10492</v>
      </c>
      <c r="C2623" s="27" t="s">
        <v>2868</v>
      </c>
      <c r="D2623" s="27" t="s">
        <v>2873</v>
      </c>
      <c r="E2623" s="27" t="s">
        <v>22</v>
      </c>
      <c r="F2623" s="27" t="s">
        <v>23</v>
      </c>
      <c r="G2623" s="27"/>
      <c r="H2623" s="27" t="s">
        <v>24</v>
      </c>
      <c r="I2623" s="28">
        <v>349960300</v>
      </c>
      <c r="J2623" s="28">
        <v>0</v>
      </c>
      <c r="K2623" s="28">
        <v>349960300</v>
      </c>
      <c r="L2623" s="29">
        <v>1.8</v>
      </c>
      <c r="M2623" s="29">
        <f>IFERROR(_xlfn.XLOOKUP($B2623,'Ownership Metrics'!$A:$A,'Ownership Metrics'!$B:$B),"")</f>
        <v>3.25</v>
      </c>
      <c r="N2623" s="28">
        <f>IFERROR(_xlfn.XLOOKUP($B2623,'Ownership Metrics'!$A:$A,'Ownership Metrics'!$C:$C),"")</f>
        <v>7845</v>
      </c>
      <c r="O2623" s="29">
        <f>IFERROR(_xlfn.XLOOKUP($B2623,'Ownership Metrics'!$A:$A,'Ownership Metrics'!$D:$D),"")</f>
        <v>88.49</v>
      </c>
      <c r="P2623" s="29">
        <f>IFERROR(_xlfn.XLOOKUP($B2623,'Ownership Metrics'!$A:$A,'Ownership Metrics'!$E:$E),"")</f>
        <v>92.54</v>
      </c>
      <c r="Q2623" s="30">
        <f>IFERROR(_xlfn.XLOOKUP($B2623,'Ownership Metrics'!$A:$A,'Ownership Metrics'!$F:$F),"")</f>
        <v>6</v>
      </c>
      <c r="R2623" s="30">
        <f>IFERROR(_xlfn.XLOOKUP($B2623,'Ownership Metrics'!$A:$A,'Ownership Metrics'!$G:$G),"")</f>
        <v>82</v>
      </c>
      <c r="S2623" s="27" t="str">
        <f>IFERROR(_xlfn.XLOOKUP($B2623,'Ownership Metrics'!$A:$A,'Ownership Metrics'!$H:$H),"")</f>
        <v>Mayoritas</v>
      </c>
      <c r="T2623" s="27" t="str">
        <f>IFERROR(_xlfn.XLOOKUP($B2623,'Ownership Metrics'!$A:$A,'Ownership Metrics'!$I:$I),"")</f>
        <v>Tinggi</v>
      </c>
      <c r="U2623" s="27">
        <f>IF(COUNTIFS($B$2:$B2623,$B2623,$D$2:$D2623,$D2623)=1,1,0)</f>
        <v>1</v>
      </c>
      <c r="V2623" s="27">
        <f t="shared" si="121"/>
        <v>1.8</v>
      </c>
      <c r="W2623" s="27">
        <f t="shared" si="122"/>
        <v>3</v>
      </c>
      <c r="X2623" s="27">
        <f t="shared" si="120"/>
        <v>1.7999997377000001</v>
      </c>
    </row>
    <row r="2624" spans="1:24" x14ac:dyDescent="0.25">
      <c r="A2624" s="26">
        <v>46265</v>
      </c>
      <c r="B2624" s="27" t="s">
        <v>10492</v>
      </c>
      <c r="C2624" s="27" t="s">
        <v>2868</v>
      </c>
      <c r="D2624" s="27" t="s">
        <v>2874</v>
      </c>
      <c r="E2624" s="27" t="s">
        <v>22</v>
      </c>
      <c r="F2624" s="27" t="s">
        <v>23</v>
      </c>
      <c r="G2624" s="27"/>
      <c r="H2624" s="27"/>
      <c r="I2624" s="28">
        <v>0</v>
      </c>
      <c r="J2624" s="28">
        <v>17244598680</v>
      </c>
      <c r="K2624" s="28">
        <v>17244598680</v>
      </c>
      <c r="L2624" s="29">
        <v>88.49</v>
      </c>
      <c r="M2624" s="29">
        <f>IFERROR(_xlfn.XLOOKUP($B2624,'Ownership Metrics'!$A:$A,'Ownership Metrics'!$B:$B),"")</f>
        <v>3.25</v>
      </c>
      <c r="N2624" s="28">
        <f>IFERROR(_xlfn.XLOOKUP($B2624,'Ownership Metrics'!$A:$A,'Ownership Metrics'!$C:$C),"")</f>
        <v>7845</v>
      </c>
      <c r="O2624" s="29">
        <f>IFERROR(_xlfn.XLOOKUP($B2624,'Ownership Metrics'!$A:$A,'Ownership Metrics'!$D:$D),"")</f>
        <v>88.49</v>
      </c>
      <c r="P2624" s="29">
        <f>IFERROR(_xlfn.XLOOKUP($B2624,'Ownership Metrics'!$A:$A,'Ownership Metrics'!$E:$E),"")</f>
        <v>92.54</v>
      </c>
      <c r="Q2624" s="30">
        <f>IFERROR(_xlfn.XLOOKUP($B2624,'Ownership Metrics'!$A:$A,'Ownership Metrics'!$F:$F),"")</f>
        <v>6</v>
      </c>
      <c r="R2624" s="30">
        <f>IFERROR(_xlfn.XLOOKUP($B2624,'Ownership Metrics'!$A:$A,'Ownership Metrics'!$G:$G),"")</f>
        <v>82</v>
      </c>
      <c r="S2624" s="27" t="str">
        <f>IFERROR(_xlfn.XLOOKUP($B2624,'Ownership Metrics'!$A:$A,'Ownership Metrics'!$H:$H),"")</f>
        <v>Mayoritas</v>
      </c>
      <c r="T2624" s="27" t="str">
        <f>IFERROR(_xlfn.XLOOKUP($B2624,'Ownership Metrics'!$A:$A,'Ownership Metrics'!$I:$I),"")</f>
        <v>Tinggi</v>
      </c>
      <c r="U2624" s="27">
        <f>IF(COUNTIFS($B$2:$B2624,$B2624,$D$2:$D2624,$D2624)=1,1,0)</f>
        <v>1</v>
      </c>
      <c r="V2624" s="27">
        <f t="shared" si="121"/>
        <v>88.49</v>
      </c>
      <c r="W2624" s="27">
        <f t="shared" si="122"/>
        <v>1</v>
      </c>
      <c r="X2624" s="27">
        <f t="shared" si="120"/>
        <v>88.489999737600002</v>
      </c>
    </row>
    <row r="2625" spans="1:24" x14ac:dyDescent="0.25">
      <c r="A2625" s="26">
        <v>46265</v>
      </c>
      <c r="B2625" s="27" t="s">
        <v>10493</v>
      </c>
      <c r="C2625" s="27" t="s">
        <v>2876</v>
      </c>
      <c r="D2625" s="27" t="s">
        <v>2877</v>
      </c>
      <c r="E2625" s="27" t="s">
        <v>22</v>
      </c>
      <c r="F2625" s="27" t="s">
        <v>23</v>
      </c>
      <c r="G2625" s="27"/>
      <c r="H2625" s="27" t="s">
        <v>24</v>
      </c>
      <c r="I2625" s="28">
        <v>2800618400</v>
      </c>
      <c r="J2625" s="28">
        <v>0</v>
      </c>
      <c r="K2625" s="28">
        <v>2800618400</v>
      </c>
      <c r="L2625" s="29">
        <v>76.42</v>
      </c>
      <c r="M2625" s="29">
        <f>IFERROR(_xlfn.XLOOKUP($B2625,'Ownership Metrics'!$A:$A,'Ownership Metrics'!$B:$B),"")</f>
        <v>4.58</v>
      </c>
      <c r="N2625" s="28">
        <f>IFERROR(_xlfn.XLOOKUP($B2625,'Ownership Metrics'!$A:$A,'Ownership Metrics'!$C:$C),"")</f>
        <v>5913</v>
      </c>
      <c r="O2625" s="29">
        <f>IFERROR(_xlfn.XLOOKUP($B2625,'Ownership Metrics'!$A:$A,'Ownership Metrics'!$D:$D),"")</f>
        <v>76.42</v>
      </c>
      <c r="P2625" s="29">
        <f>IFERROR(_xlfn.XLOOKUP($B2625,'Ownership Metrics'!$A:$A,'Ownership Metrics'!$E:$E),"")</f>
        <v>84.89</v>
      </c>
      <c r="Q2625" s="30">
        <f>IFERROR(_xlfn.XLOOKUP($B2625,'Ownership Metrics'!$A:$A,'Ownership Metrics'!$F:$F),"")</f>
        <v>6</v>
      </c>
      <c r="R2625" s="30">
        <f>IFERROR(_xlfn.XLOOKUP($B2625,'Ownership Metrics'!$A:$A,'Ownership Metrics'!$G:$G),"")</f>
        <v>71</v>
      </c>
      <c r="S2625" s="27" t="str">
        <f>IFERROR(_xlfn.XLOOKUP($B2625,'Ownership Metrics'!$A:$A,'Ownership Metrics'!$H:$H),"")</f>
        <v>Mayoritas</v>
      </c>
      <c r="T2625" s="27" t="str">
        <f>IFERROR(_xlfn.XLOOKUP($B2625,'Ownership Metrics'!$A:$A,'Ownership Metrics'!$I:$I),"")</f>
        <v>Tinggi</v>
      </c>
      <c r="U2625" s="27">
        <f>IF(COUNTIFS($B$2:$B2625,$B2625,$D$2:$D2625,$D2625)=1,1,0)</f>
        <v>1</v>
      </c>
      <c r="V2625" s="27">
        <f t="shared" si="121"/>
        <v>76.42</v>
      </c>
      <c r="W2625" s="27">
        <f t="shared" si="122"/>
        <v>1</v>
      </c>
      <c r="X2625" s="27">
        <f t="shared" si="120"/>
        <v>76.419999737500007</v>
      </c>
    </row>
    <row r="2626" spans="1:24" x14ac:dyDescent="0.25">
      <c r="A2626" s="26">
        <v>46265</v>
      </c>
      <c r="B2626" s="27" t="s">
        <v>10493</v>
      </c>
      <c r="C2626" s="27" t="s">
        <v>2876</v>
      </c>
      <c r="D2626" s="27" t="s">
        <v>2878</v>
      </c>
      <c r="E2626" s="27" t="s">
        <v>74</v>
      </c>
      <c r="F2626" s="27" t="s">
        <v>32</v>
      </c>
      <c r="G2626" s="27"/>
      <c r="H2626" s="27" t="s">
        <v>62</v>
      </c>
      <c r="I2626" s="28">
        <v>155350000</v>
      </c>
      <c r="J2626" s="28">
        <v>0</v>
      </c>
      <c r="K2626" s="28">
        <v>155350000</v>
      </c>
      <c r="L2626" s="29">
        <v>4.24</v>
      </c>
      <c r="M2626" s="29">
        <f>IFERROR(_xlfn.XLOOKUP($B2626,'Ownership Metrics'!$A:$A,'Ownership Metrics'!$B:$B),"")</f>
        <v>4.58</v>
      </c>
      <c r="N2626" s="28">
        <f>IFERROR(_xlfn.XLOOKUP($B2626,'Ownership Metrics'!$A:$A,'Ownership Metrics'!$C:$C),"")</f>
        <v>5913</v>
      </c>
      <c r="O2626" s="29">
        <f>IFERROR(_xlfn.XLOOKUP($B2626,'Ownership Metrics'!$A:$A,'Ownership Metrics'!$D:$D),"")</f>
        <v>76.42</v>
      </c>
      <c r="P2626" s="29">
        <f>IFERROR(_xlfn.XLOOKUP($B2626,'Ownership Metrics'!$A:$A,'Ownership Metrics'!$E:$E),"")</f>
        <v>84.89</v>
      </c>
      <c r="Q2626" s="30">
        <f>IFERROR(_xlfn.XLOOKUP($B2626,'Ownership Metrics'!$A:$A,'Ownership Metrics'!$F:$F),"")</f>
        <v>6</v>
      </c>
      <c r="R2626" s="30">
        <f>IFERROR(_xlfn.XLOOKUP($B2626,'Ownership Metrics'!$A:$A,'Ownership Metrics'!$G:$G),"")</f>
        <v>71</v>
      </c>
      <c r="S2626" s="27" t="str">
        <f>IFERROR(_xlfn.XLOOKUP($B2626,'Ownership Metrics'!$A:$A,'Ownership Metrics'!$H:$H),"")</f>
        <v>Mayoritas</v>
      </c>
      <c r="T2626" s="27" t="str">
        <f>IFERROR(_xlfn.XLOOKUP($B2626,'Ownership Metrics'!$A:$A,'Ownership Metrics'!$I:$I),"")</f>
        <v>Tinggi</v>
      </c>
      <c r="U2626" s="27">
        <f>IF(COUNTIFS($B$2:$B2626,$B2626,$D$2:$D2626,$D2626)=1,1,0)</f>
        <v>1</v>
      </c>
      <c r="V2626" s="27">
        <f t="shared" si="121"/>
        <v>4.24</v>
      </c>
      <c r="W2626" s="27">
        <f t="shared" si="122"/>
        <v>2</v>
      </c>
      <c r="X2626" s="27">
        <f t="shared" ref="X2626:X2689" si="123">$V2626-(ROW()*0.0000000001)</f>
        <v>4.2399997373999998</v>
      </c>
    </row>
    <row r="2627" spans="1:24" x14ac:dyDescent="0.25">
      <c r="A2627" s="26">
        <v>46265</v>
      </c>
      <c r="B2627" s="27" t="s">
        <v>10493</v>
      </c>
      <c r="C2627" s="27" t="s">
        <v>2876</v>
      </c>
      <c r="D2627" s="27" t="s">
        <v>2879</v>
      </c>
      <c r="E2627" s="27" t="s">
        <v>51</v>
      </c>
      <c r="F2627" s="27" t="s">
        <v>32</v>
      </c>
      <c r="G2627" s="27"/>
      <c r="H2627" s="27" t="s">
        <v>62</v>
      </c>
      <c r="I2627" s="28">
        <v>130000000</v>
      </c>
      <c r="J2627" s="28">
        <v>0</v>
      </c>
      <c r="K2627" s="28">
        <v>130000000</v>
      </c>
      <c r="L2627" s="29">
        <v>3.55</v>
      </c>
      <c r="M2627" s="29">
        <f>IFERROR(_xlfn.XLOOKUP($B2627,'Ownership Metrics'!$A:$A,'Ownership Metrics'!$B:$B),"")</f>
        <v>4.58</v>
      </c>
      <c r="N2627" s="28">
        <f>IFERROR(_xlfn.XLOOKUP($B2627,'Ownership Metrics'!$A:$A,'Ownership Metrics'!$C:$C),"")</f>
        <v>5913</v>
      </c>
      <c r="O2627" s="29">
        <f>IFERROR(_xlfn.XLOOKUP($B2627,'Ownership Metrics'!$A:$A,'Ownership Metrics'!$D:$D),"")</f>
        <v>76.42</v>
      </c>
      <c r="P2627" s="29">
        <f>IFERROR(_xlfn.XLOOKUP($B2627,'Ownership Metrics'!$A:$A,'Ownership Metrics'!$E:$E),"")</f>
        <v>84.89</v>
      </c>
      <c r="Q2627" s="30">
        <f>IFERROR(_xlfn.XLOOKUP($B2627,'Ownership Metrics'!$A:$A,'Ownership Metrics'!$F:$F),"")</f>
        <v>6</v>
      </c>
      <c r="R2627" s="30">
        <f>IFERROR(_xlfn.XLOOKUP($B2627,'Ownership Metrics'!$A:$A,'Ownership Metrics'!$G:$G),"")</f>
        <v>71</v>
      </c>
      <c r="S2627" s="27" t="str">
        <f>IFERROR(_xlfn.XLOOKUP($B2627,'Ownership Metrics'!$A:$A,'Ownership Metrics'!$H:$H),"")</f>
        <v>Mayoritas</v>
      </c>
      <c r="T2627" s="27" t="str">
        <f>IFERROR(_xlfn.XLOOKUP($B2627,'Ownership Metrics'!$A:$A,'Ownership Metrics'!$I:$I),"")</f>
        <v>Tinggi</v>
      </c>
      <c r="U2627" s="27">
        <f>IF(COUNTIFS($B$2:$B2627,$B2627,$D$2:$D2627,$D2627)=1,1,0)</f>
        <v>1</v>
      </c>
      <c r="V2627" s="27">
        <f t="shared" ref="V2627:V2690" si="124">SUMIFS($L$2:$L$10000,$B$2:$B$10000,$B2627,$D$2:$D$10000,$D2627)</f>
        <v>3.55</v>
      </c>
      <c r="W2627" s="27">
        <f t="shared" ref="W2627:W2690" si="125">COUNTIFS($B$2:$B$10000,$B2627,$U$2:$U$10000,1,$X$2:$X$10000,"&gt;"&amp;$X2627)+1</f>
        <v>5</v>
      </c>
      <c r="X2627" s="27">
        <f t="shared" si="123"/>
        <v>3.5499997372999998</v>
      </c>
    </row>
    <row r="2628" spans="1:24" x14ac:dyDescent="0.25">
      <c r="A2628" s="26">
        <v>46265</v>
      </c>
      <c r="B2628" s="27" t="s">
        <v>10493</v>
      </c>
      <c r="C2628" s="27" t="s">
        <v>2876</v>
      </c>
      <c r="D2628" s="27" t="s">
        <v>2880</v>
      </c>
      <c r="E2628" s="27" t="s">
        <v>51</v>
      </c>
      <c r="F2628" s="27" t="s">
        <v>32</v>
      </c>
      <c r="G2628" s="27"/>
      <c r="H2628" s="27" t="s">
        <v>62</v>
      </c>
      <c r="I2628" s="28">
        <v>136000000</v>
      </c>
      <c r="J2628" s="28">
        <v>0</v>
      </c>
      <c r="K2628" s="28">
        <v>136000000</v>
      </c>
      <c r="L2628" s="29">
        <v>3.71</v>
      </c>
      <c r="M2628" s="29">
        <f>IFERROR(_xlfn.XLOOKUP($B2628,'Ownership Metrics'!$A:$A,'Ownership Metrics'!$B:$B),"")</f>
        <v>4.58</v>
      </c>
      <c r="N2628" s="28">
        <f>IFERROR(_xlfn.XLOOKUP($B2628,'Ownership Metrics'!$A:$A,'Ownership Metrics'!$C:$C),"")</f>
        <v>5913</v>
      </c>
      <c r="O2628" s="29">
        <f>IFERROR(_xlfn.XLOOKUP($B2628,'Ownership Metrics'!$A:$A,'Ownership Metrics'!$D:$D),"")</f>
        <v>76.42</v>
      </c>
      <c r="P2628" s="29">
        <f>IFERROR(_xlfn.XLOOKUP($B2628,'Ownership Metrics'!$A:$A,'Ownership Metrics'!$E:$E),"")</f>
        <v>84.89</v>
      </c>
      <c r="Q2628" s="30">
        <f>IFERROR(_xlfn.XLOOKUP($B2628,'Ownership Metrics'!$A:$A,'Ownership Metrics'!$F:$F),"")</f>
        <v>6</v>
      </c>
      <c r="R2628" s="30">
        <f>IFERROR(_xlfn.XLOOKUP($B2628,'Ownership Metrics'!$A:$A,'Ownership Metrics'!$G:$G),"")</f>
        <v>71</v>
      </c>
      <c r="S2628" s="27" t="str">
        <f>IFERROR(_xlfn.XLOOKUP($B2628,'Ownership Metrics'!$A:$A,'Ownership Metrics'!$H:$H),"")</f>
        <v>Mayoritas</v>
      </c>
      <c r="T2628" s="27" t="str">
        <f>IFERROR(_xlfn.XLOOKUP($B2628,'Ownership Metrics'!$A:$A,'Ownership Metrics'!$I:$I),"")</f>
        <v>Tinggi</v>
      </c>
      <c r="U2628" s="27">
        <f>IF(COUNTIFS($B$2:$B2628,$B2628,$D$2:$D2628,$D2628)=1,1,0)</f>
        <v>1</v>
      </c>
      <c r="V2628" s="27">
        <f t="shared" si="124"/>
        <v>3.71</v>
      </c>
      <c r="W2628" s="27">
        <f t="shared" si="125"/>
        <v>4</v>
      </c>
      <c r="X2628" s="27">
        <f t="shared" si="123"/>
        <v>3.7099997372</v>
      </c>
    </row>
    <row r="2629" spans="1:24" x14ac:dyDescent="0.25">
      <c r="A2629" s="26">
        <v>46265</v>
      </c>
      <c r="B2629" s="27" t="s">
        <v>10493</v>
      </c>
      <c r="C2629" s="27" t="s">
        <v>2876</v>
      </c>
      <c r="D2629" s="27" t="s">
        <v>2881</v>
      </c>
      <c r="E2629" s="27" t="s">
        <v>22</v>
      </c>
      <c r="F2629" s="27" t="s">
        <v>32</v>
      </c>
      <c r="G2629" s="27"/>
      <c r="H2629" s="27" t="s">
        <v>56</v>
      </c>
      <c r="I2629" s="28">
        <v>155000000</v>
      </c>
      <c r="J2629" s="28">
        <v>0</v>
      </c>
      <c r="K2629" s="28">
        <v>155000000</v>
      </c>
      <c r="L2629" s="29">
        <v>4.2300000000000004</v>
      </c>
      <c r="M2629" s="29">
        <f>IFERROR(_xlfn.XLOOKUP($B2629,'Ownership Metrics'!$A:$A,'Ownership Metrics'!$B:$B),"")</f>
        <v>4.58</v>
      </c>
      <c r="N2629" s="28">
        <f>IFERROR(_xlfn.XLOOKUP($B2629,'Ownership Metrics'!$A:$A,'Ownership Metrics'!$C:$C),"")</f>
        <v>5913</v>
      </c>
      <c r="O2629" s="29">
        <f>IFERROR(_xlfn.XLOOKUP($B2629,'Ownership Metrics'!$A:$A,'Ownership Metrics'!$D:$D),"")</f>
        <v>76.42</v>
      </c>
      <c r="P2629" s="29">
        <f>IFERROR(_xlfn.XLOOKUP($B2629,'Ownership Metrics'!$A:$A,'Ownership Metrics'!$E:$E),"")</f>
        <v>84.89</v>
      </c>
      <c r="Q2629" s="30">
        <f>IFERROR(_xlfn.XLOOKUP($B2629,'Ownership Metrics'!$A:$A,'Ownership Metrics'!$F:$F),"")</f>
        <v>6</v>
      </c>
      <c r="R2629" s="30">
        <f>IFERROR(_xlfn.XLOOKUP($B2629,'Ownership Metrics'!$A:$A,'Ownership Metrics'!$G:$G),"")</f>
        <v>71</v>
      </c>
      <c r="S2629" s="27" t="str">
        <f>IFERROR(_xlfn.XLOOKUP($B2629,'Ownership Metrics'!$A:$A,'Ownership Metrics'!$H:$H),"")</f>
        <v>Mayoritas</v>
      </c>
      <c r="T2629" s="27" t="str">
        <f>IFERROR(_xlfn.XLOOKUP($B2629,'Ownership Metrics'!$A:$A,'Ownership Metrics'!$I:$I),"")</f>
        <v>Tinggi</v>
      </c>
      <c r="U2629" s="27">
        <f>IF(COUNTIFS($B$2:$B2629,$B2629,$D$2:$D2629,$D2629)=1,1,0)</f>
        <v>1</v>
      </c>
      <c r="V2629" s="27">
        <f t="shared" si="124"/>
        <v>4.2300000000000004</v>
      </c>
      <c r="W2629" s="27">
        <f t="shared" si="125"/>
        <v>3</v>
      </c>
      <c r="X2629" s="27">
        <f t="shared" si="123"/>
        <v>4.2299997371</v>
      </c>
    </row>
    <row r="2630" spans="1:24" x14ac:dyDescent="0.25">
      <c r="A2630" s="26">
        <v>46265</v>
      </c>
      <c r="B2630" s="27" t="s">
        <v>10493</v>
      </c>
      <c r="C2630" s="27" t="s">
        <v>2876</v>
      </c>
      <c r="D2630" s="27" t="s">
        <v>2882</v>
      </c>
      <c r="E2630" s="27" t="s">
        <v>22</v>
      </c>
      <c r="F2630" s="27" t="s">
        <v>32</v>
      </c>
      <c r="G2630" s="27"/>
      <c r="H2630" s="27" t="s">
        <v>56</v>
      </c>
      <c r="I2630" s="28">
        <v>120000000</v>
      </c>
      <c r="J2630" s="28">
        <v>0</v>
      </c>
      <c r="K2630" s="28">
        <v>120000000</v>
      </c>
      <c r="L2630" s="29">
        <v>3.27</v>
      </c>
      <c r="M2630" s="29">
        <f>IFERROR(_xlfn.XLOOKUP($B2630,'Ownership Metrics'!$A:$A,'Ownership Metrics'!$B:$B),"")</f>
        <v>4.58</v>
      </c>
      <c r="N2630" s="28">
        <f>IFERROR(_xlfn.XLOOKUP($B2630,'Ownership Metrics'!$A:$A,'Ownership Metrics'!$C:$C),"")</f>
        <v>5913</v>
      </c>
      <c r="O2630" s="29">
        <f>IFERROR(_xlfn.XLOOKUP($B2630,'Ownership Metrics'!$A:$A,'Ownership Metrics'!$D:$D),"")</f>
        <v>76.42</v>
      </c>
      <c r="P2630" s="29">
        <f>IFERROR(_xlfn.XLOOKUP($B2630,'Ownership Metrics'!$A:$A,'Ownership Metrics'!$E:$E),"")</f>
        <v>84.89</v>
      </c>
      <c r="Q2630" s="30">
        <f>IFERROR(_xlfn.XLOOKUP($B2630,'Ownership Metrics'!$A:$A,'Ownership Metrics'!$F:$F),"")</f>
        <v>6</v>
      </c>
      <c r="R2630" s="30">
        <f>IFERROR(_xlfn.XLOOKUP($B2630,'Ownership Metrics'!$A:$A,'Ownership Metrics'!$G:$G),"")</f>
        <v>71</v>
      </c>
      <c r="S2630" s="27" t="str">
        <f>IFERROR(_xlfn.XLOOKUP($B2630,'Ownership Metrics'!$A:$A,'Ownership Metrics'!$H:$H),"")</f>
        <v>Mayoritas</v>
      </c>
      <c r="T2630" s="27" t="str">
        <f>IFERROR(_xlfn.XLOOKUP($B2630,'Ownership Metrics'!$A:$A,'Ownership Metrics'!$I:$I),"")</f>
        <v>Tinggi</v>
      </c>
      <c r="U2630" s="27">
        <f>IF(COUNTIFS($B$2:$B2630,$B2630,$D$2:$D2630,$D2630)=1,1,0)</f>
        <v>1</v>
      </c>
      <c r="V2630" s="27">
        <f t="shared" si="124"/>
        <v>3.27</v>
      </c>
      <c r="W2630" s="27">
        <f t="shared" si="125"/>
        <v>6</v>
      </c>
      <c r="X2630" s="27">
        <f t="shared" si="123"/>
        <v>3.269999737</v>
      </c>
    </row>
    <row r="2631" spans="1:24" x14ac:dyDescent="0.25">
      <c r="A2631" s="26">
        <v>46265</v>
      </c>
      <c r="B2631" s="27" t="s">
        <v>10494</v>
      </c>
      <c r="C2631" s="27" t="s">
        <v>2884</v>
      </c>
      <c r="D2631" s="27" t="s">
        <v>2885</v>
      </c>
      <c r="E2631" s="27" t="s">
        <v>22</v>
      </c>
      <c r="F2631" s="27" t="s">
        <v>23</v>
      </c>
      <c r="G2631" s="27"/>
      <c r="H2631" s="27" t="s">
        <v>24</v>
      </c>
      <c r="I2631" s="28">
        <v>723198900</v>
      </c>
      <c r="J2631" s="28">
        <v>0</v>
      </c>
      <c r="K2631" s="28">
        <v>723198900</v>
      </c>
      <c r="L2631" s="29">
        <v>1.96</v>
      </c>
      <c r="M2631" s="29">
        <f>IFERROR(_xlfn.XLOOKUP($B2631,'Ownership Metrics'!$A:$A,'Ownership Metrics'!$B:$B),"")</f>
        <v>6.56</v>
      </c>
      <c r="N2631" s="28">
        <f>IFERROR(_xlfn.XLOOKUP($B2631,'Ownership Metrics'!$A:$A,'Ownership Metrics'!$C:$C),"")</f>
        <v>1324</v>
      </c>
      <c r="O2631" s="29">
        <f>IFERROR(_xlfn.XLOOKUP($B2631,'Ownership Metrics'!$A:$A,'Ownership Metrics'!$D:$D),"")</f>
        <v>30.17</v>
      </c>
      <c r="P2631" s="29">
        <f>IFERROR(_xlfn.XLOOKUP($B2631,'Ownership Metrics'!$A:$A,'Ownership Metrics'!$E:$E),"")</f>
        <v>49.72</v>
      </c>
      <c r="Q2631" s="30">
        <f>IFERROR(_xlfn.XLOOKUP($B2631,'Ownership Metrics'!$A:$A,'Ownership Metrics'!$F:$F),"")</f>
        <v>16</v>
      </c>
      <c r="R2631" s="30">
        <f>IFERROR(_xlfn.XLOOKUP($B2631,'Ownership Metrics'!$A:$A,'Ownership Metrics'!$G:$G),"")</f>
        <v>28</v>
      </c>
      <c r="S2631" s="27" t="str">
        <f>IFERROR(_xlfn.XLOOKUP($B2631,'Ownership Metrics'!$A:$A,'Ownership Metrics'!$H:$H),"")</f>
        <v>Moderat</v>
      </c>
      <c r="T2631" s="27" t="str">
        <f>IFERROR(_xlfn.XLOOKUP($B2631,'Ownership Metrics'!$A:$A,'Ownership Metrics'!$I:$I),"")</f>
        <v>Sedang</v>
      </c>
      <c r="U2631" s="27">
        <f>IF(COUNTIFS($B$2:$B2631,$B2631,$D$2:$D2631,$D2631)=1,1,0)</f>
        <v>1</v>
      </c>
      <c r="V2631" s="27">
        <f t="shared" si="124"/>
        <v>1.96</v>
      </c>
      <c r="W2631" s="27">
        <f t="shared" si="125"/>
        <v>10</v>
      </c>
      <c r="X2631" s="27">
        <f t="shared" si="123"/>
        <v>1.9599997369</v>
      </c>
    </row>
    <row r="2632" spans="1:24" x14ac:dyDescent="0.25">
      <c r="A2632" s="26">
        <v>46265</v>
      </c>
      <c r="B2632" s="27" t="s">
        <v>10494</v>
      </c>
      <c r="C2632" s="27" t="s">
        <v>2884</v>
      </c>
      <c r="D2632" s="27" t="s">
        <v>2886</v>
      </c>
      <c r="E2632" s="27" t="s">
        <v>22</v>
      </c>
      <c r="F2632" s="27" t="s">
        <v>32</v>
      </c>
      <c r="G2632" s="27"/>
      <c r="H2632" s="27" t="s">
        <v>135</v>
      </c>
      <c r="I2632" s="28">
        <v>11133317364</v>
      </c>
      <c r="J2632" s="28">
        <v>0</v>
      </c>
      <c r="K2632" s="28">
        <v>11133317364</v>
      </c>
      <c r="L2632" s="29">
        <v>30.17</v>
      </c>
      <c r="M2632" s="29">
        <f>IFERROR(_xlfn.XLOOKUP($B2632,'Ownership Metrics'!$A:$A,'Ownership Metrics'!$B:$B),"")</f>
        <v>6.56</v>
      </c>
      <c r="N2632" s="28">
        <f>IFERROR(_xlfn.XLOOKUP($B2632,'Ownership Metrics'!$A:$A,'Ownership Metrics'!$C:$C),"")</f>
        <v>1324</v>
      </c>
      <c r="O2632" s="29">
        <f>IFERROR(_xlfn.XLOOKUP($B2632,'Ownership Metrics'!$A:$A,'Ownership Metrics'!$D:$D),"")</f>
        <v>30.17</v>
      </c>
      <c r="P2632" s="29">
        <f>IFERROR(_xlfn.XLOOKUP($B2632,'Ownership Metrics'!$A:$A,'Ownership Metrics'!$E:$E),"")</f>
        <v>49.72</v>
      </c>
      <c r="Q2632" s="30">
        <f>IFERROR(_xlfn.XLOOKUP($B2632,'Ownership Metrics'!$A:$A,'Ownership Metrics'!$F:$F),"")</f>
        <v>16</v>
      </c>
      <c r="R2632" s="30">
        <f>IFERROR(_xlfn.XLOOKUP($B2632,'Ownership Metrics'!$A:$A,'Ownership Metrics'!$G:$G),"")</f>
        <v>28</v>
      </c>
      <c r="S2632" s="27" t="str">
        <f>IFERROR(_xlfn.XLOOKUP($B2632,'Ownership Metrics'!$A:$A,'Ownership Metrics'!$H:$H),"")</f>
        <v>Moderat</v>
      </c>
      <c r="T2632" s="27" t="str">
        <f>IFERROR(_xlfn.XLOOKUP($B2632,'Ownership Metrics'!$A:$A,'Ownership Metrics'!$I:$I),"")</f>
        <v>Sedang</v>
      </c>
      <c r="U2632" s="27">
        <f>IF(COUNTIFS($B$2:$B2632,$B2632,$D$2:$D2632,$D2632)=1,1,0)</f>
        <v>1</v>
      </c>
      <c r="V2632" s="27">
        <f t="shared" si="124"/>
        <v>30.17</v>
      </c>
      <c r="W2632" s="27">
        <f t="shared" si="125"/>
        <v>1</v>
      </c>
      <c r="X2632" s="27">
        <f t="shared" si="123"/>
        <v>30.169999736800001</v>
      </c>
    </row>
    <row r="2633" spans="1:24" x14ac:dyDescent="0.25">
      <c r="A2633" s="26">
        <v>46265</v>
      </c>
      <c r="B2633" s="27" t="s">
        <v>10494</v>
      </c>
      <c r="C2633" s="27" t="s">
        <v>2884</v>
      </c>
      <c r="D2633" s="27" t="s">
        <v>2887</v>
      </c>
      <c r="E2633" s="27" t="s">
        <v>35</v>
      </c>
      <c r="F2633" s="27" t="s">
        <v>23</v>
      </c>
      <c r="G2633" s="27" t="s">
        <v>36</v>
      </c>
      <c r="H2633" s="27" t="s">
        <v>24</v>
      </c>
      <c r="I2633" s="28">
        <v>448434226</v>
      </c>
      <c r="J2633" s="28">
        <v>0</v>
      </c>
      <c r="K2633" s="28">
        <v>448434226</v>
      </c>
      <c r="L2633" s="29">
        <v>1.22</v>
      </c>
      <c r="M2633" s="29">
        <f>IFERROR(_xlfn.XLOOKUP($B2633,'Ownership Metrics'!$A:$A,'Ownership Metrics'!$B:$B),"")</f>
        <v>6.56</v>
      </c>
      <c r="N2633" s="28">
        <f>IFERROR(_xlfn.XLOOKUP($B2633,'Ownership Metrics'!$A:$A,'Ownership Metrics'!$C:$C),"")</f>
        <v>1324</v>
      </c>
      <c r="O2633" s="29">
        <f>IFERROR(_xlfn.XLOOKUP($B2633,'Ownership Metrics'!$A:$A,'Ownership Metrics'!$D:$D),"")</f>
        <v>30.17</v>
      </c>
      <c r="P2633" s="29">
        <f>IFERROR(_xlfn.XLOOKUP($B2633,'Ownership Metrics'!$A:$A,'Ownership Metrics'!$E:$E),"")</f>
        <v>49.72</v>
      </c>
      <c r="Q2633" s="30">
        <f>IFERROR(_xlfn.XLOOKUP($B2633,'Ownership Metrics'!$A:$A,'Ownership Metrics'!$F:$F),"")</f>
        <v>16</v>
      </c>
      <c r="R2633" s="30">
        <f>IFERROR(_xlfn.XLOOKUP($B2633,'Ownership Metrics'!$A:$A,'Ownership Metrics'!$G:$G),"")</f>
        <v>28</v>
      </c>
      <c r="S2633" s="27" t="str">
        <f>IFERROR(_xlfn.XLOOKUP($B2633,'Ownership Metrics'!$A:$A,'Ownership Metrics'!$H:$H),"")</f>
        <v>Moderat</v>
      </c>
      <c r="T2633" s="27" t="str">
        <f>IFERROR(_xlfn.XLOOKUP($B2633,'Ownership Metrics'!$A:$A,'Ownership Metrics'!$I:$I),"")</f>
        <v>Sedang</v>
      </c>
      <c r="U2633" s="27">
        <f>IF(COUNTIFS($B$2:$B2633,$B2633,$D$2:$D2633,$D2633)=1,1,0)</f>
        <v>1</v>
      </c>
      <c r="V2633" s="27">
        <f t="shared" si="124"/>
        <v>1.22</v>
      </c>
      <c r="W2633" s="27">
        <f t="shared" si="125"/>
        <v>16</v>
      </c>
      <c r="X2633" s="27">
        <f t="shared" si="123"/>
        <v>1.2199997366999999</v>
      </c>
    </row>
    <row r="2634" spans="1:24" x14ac:dyDescent="0.25">
      <c r="A2634" s="26">
        <v>46265</v>
      </c>
      <c r="B2634" s="27" t="s">
        <v>10494</v>
      </c>
      <c r="C2634" s="27" t="s">
        <v>2884</v>
      </c>
      <c r="D2634" s="27" t="s">
        <v>2888</v>
      </c>
      <c r="E2634" s="27" t="s">
        <v>35</v>
      </c>
      <c r="F2634" s="27" t="s">
        <v>23</v>
      </c>
      <c r="G2634" s="27" t="s">
        <v>36</v>
      </c>
      <c r="H2634" s="27" t="s">
        <v>24</v>
      </c>
      <c r="I2634" s="28">
        <v>3579333826</v>
      </c>
      <c r="J2634" s="28">
        <v>0</v>
      </c>
      <c r="K2634" s="28">
        <v>3579333826</v>
      </c>
      <c r="L2634" s="29">
        <v>9.6999999999999993</v>
      </c>
      <c r="M2634" s="29">
        <f>IFERROR(_xlfn.XLOOKUP($B2634,'Ownership Metrics'!$A:$A,'Ownership Metrics'!$B:$B),"")</f>
        <v>6.56</v>
      </c>
      <c r="N2634" s="28">
        <f>IFERROR(_xlfn.XLOOKUP($B2634,'Ownership Metrics'!$A:$A,'Ownership Metrics'!$C:$C),"")</f>
        <v>1324</v>
      </c>
      <c r="O2634" s="29">
        <f>IFERROR(_xlfn.XLOOKUP($B2634,'Ownership Metrics'!$A:$A,'Ownership Metrics'!$D:$D),"")</f>
        <v>30.17</v>
      </c>
      <c r="P2634" s="29">
        <f>IFERROR(_xlfn.XLOOKUP($B2634,'Ownership Metrics'!$A:$A,'Ownership Metrics'!$E:$E),"")</f>
        <v>49.72</v>
      </c>
      <c r="Q2634" s="30">
        <f>IFERROR(_xlfn.XLOOKUP($B2634,'Ownership Metrics'!$A:$A,'Ownership Metrics'!$F:$F),"")</f>
        <v>16</v>
      </c>
      <c r="R2634" s="30">
        <f>IFERROR(_xlfn.XLOOKUP($B2634,'Ownership Metrics'!$A:$A,'Ownership Metrics'!$G:$G),"")</f>
        <v>28</v>
      </c>
      <c r="S2634" s="27" t="str">
        <f>IFERROR(_xlfn.XLOOKUP($B2634,'Ownership Metrics'!$A:$A,'Ownership Metrics'!$H:$H),"")</f>
        <v>Moderat</v>
      </c>
      <c r="T2634" s="27" t="str">
        <f>IFERROR(_xlfn.XLOOKUP($B2634,'Ownership Metrics'!$A:$A,'Ownership Metrics'!$I:$I),"")</f>
        <v>Sedang</v>
      </c>
      <c r="U2634" s="27">
        <f>IF(COUNTIFS($B$2:$B2634,$B2634,$D$2:$D2634,$D2634)=1,1,0)</f>
        <v>1</v>
      </c>
      <c r="V2634" s="27">
        <f t="shared" si="124"/>
        <v>9.6999999999999993</v>
      </c>
      <c r="W2634" s="27">
        <f t="shared" si="125"/>
        <v>3</v>
      </c>
      <c r="X2634" s="27">
        <f t="shared" si="123"/>
        <v>9.6999997365999988</v>
      </c>
    </row>
    <row r="2635" spans="1:24" x14ac:dyDescent="0.25">
      <c r="A2635" s="26">
        <v>46265</v>
      </c>
      <c r="B2635" s="27" t="s">
        <v>10494</v>
      </c>
      <c r="C2635" s="27" t="s">
        <v>2884</v>
      </c>
      <c r="D2635" s="27" t="s">
        <v>2889</v>
      </c>
      <c r="E2635" s="27" t="s">
        <v>35</v>
      </c>
      <c r="F2635" s="27" t="s">
        <v>23</v>
      </c>
      <c r="G2635" s="27" t="s">
        <v>36</v>
      </c>
      <c r="H2635" s="27" t="s">
        <v>24</v>
      </c>
      <c r="I2635" s="28">
        <v>577171227</v>
      </c>
      <c r="J2635" s="28">
        <v>0</v>
      </c>
      <c r="K2635" s="28">
        <v>577171227</v>
      </c>
      <c r="L2635" s="29">
        <v>1.56</v>
      </c>
      <c r="M2635" s="29">
        <f>IFERROR(_xlfn.XLOOKUP($B2635,'Ownership Metrics'!$A:$A,'Ownership Metrics'!$B:$B),"")</f>
        <v>6.56</v>
      </c>
      <c r="N2635" s="28">
        <f>IFERROR(_xlfn.XLOOKUP($B2635,'Ownership Metrics'!$A:$A,'Ownership Metrics'!$C:$C),"")</f>
        <v>1324</v>
      </c>
      <c r="O2635" s="29">
        <f>IFERROR(_xlfn.XLOOKUP($B2635,'Ownership Metrics'!$A:$A,'Ownership Metrics'!$D:$D),"")</f>
        <v>30.17</v>
      </c>
      <c r="P2635" s="29">
        <f>IFERROR(_xlfn.XLOOKUP($B2635,'Ownership Metrics'!$A:$A,'Ownership Metrics'!$E:$E),"")</f>
        <v>49.72</v>
      </c>
      <c r="Q2635" s="30">
        <f>IFERROR(_xlfn.XLOOKUP($B2635,'Ownership Metrics'!$A:$A,'Ownership Metrics'!$F:$F),"")</f>
        <v>16</v>
      </c>
      <c r="R2635" s="30">
        <f>IFERROR(_xlfn.XLOOKUP($B2635,'Ownership Metrics'!$A:$A,'Ownership Metrics'!$G:$G),"")</f>
        <v>28</v>
      </c>
      <c r="S2635" s="27" t="str">
        <f>IFERROR(_xlfn.XLOOKUP($B2635,'Ownership Metrics'!$A:$A,'Ownership Metrics'!$H:$H),"")</f>
        <v>Moderat</v>
      </c>
      <c r="T2635" s="27" t="str">
        <f>IFERROR(_xlfn.XLOOKUP($B2635,'Ownership Metrics'!$A:$A,'Ownership Metrics'!$I:$I),"")</f>
        <v>Sedang</v>
      </c>
      <c r="U2635" s="27">
        <f>IF(COUNTIFS($B$2:$B2635,$B2635,$D$2:$D2635,$D2635)=1,1,0)</f>
        <v>1</v>
      </c>
      <c r="V2635" s="27">
        <f t="shared" si="124"/>
        <v>1.56</v>
      </c>
      <c r="W2635" s="27">
        <f t="shared" si="125"/>
        <v>14</v>
      </c>
      <c r="X2635" s="27">
        <f t="shared" si="123"/>
        <v>1.5599997365</v>
      </c>
    </row>
    <row r="2636" spans="1:24" x14ac:dyDescent="0.25">
      <c r="A2636" s="26">
        <v>46265</v>
      </c>
      <c r="B2636" s="27" t="s">
        <v>10494</v>
      </c>
      <c r="C2636" s="27" t="s">
        <v>2884</v>
      </c>
      <c r="D2636" s="27" t="s">
        <v>2890</v>
      </c>
      <c r="E2636" s="27" t="s">
        <v>35</v>
      </c>
      <c r="F2636" s="27" t="s">
        <v>23</v>
      </c>
      <c r="G2636" s="27" t="s">
        <v>36</v>
      </c>
      <c r="H2636" s="27" t="s">
        <v>24</v>
      </c>
      <c r="I2636" s="28">
        <v>2836670404</v>
      </c>
      <c r="J2636" s="28">
        <v>0</v>
      </c>
      <c r="K2636" s="28">
        <v>2836670404</v>
      </c>
      <c r="L2636" s="29">
        <v>7.69</v>
      </c>
      <c r="M2636" s="29">
        <f>IFERROR(_xlfn.XLOOKUP($B2636,'Ownership Metrics'!$A:$A,'Ownership Metrics'!$B:$B),"")</f>
        <v>6.56</v>
      </c>
      <c r="N2636" s="28">
        <f>IFERROR(_xlfn.XLOOKUP($B2636,'Ownership Metrics'!$A:$A,'Ownership Metrics'!$C:$C),"")</f>
        <v>1324</v>
      </c>
      <c r="O2636" s="29">
        <f>IFERROR(_xlfn.XLOOKUP($B2636,'Ownership Metrics'!$A:$A,'Ownership Metrics'!$D:$D),"")</f>
        <v>30.17</v>
      </c>
      <c r="P2636" s="29">
        <f>IFERROR(_xlfn.XLOOKUP($B2636,'Ownership Metrics'!$A:$A,'Ownership Metrics'!$E:$E),"")</f>
        <v>49.72</v>
      </c>
      <c r="Q2636" s="30">
        <f>IFERROR(_xlfn.XLOOKUP($B2636,'Ownership Metrics'!$A:$A,'Ownership Metrics'!$F:$F),"")</f>
        <v>16</v>
      </c>
      <c r="R2636" s="30">
        <f>IFERROR(_xlfn.XLOOKUP($B2636,'Ownership Metrics'!$A:$A,'Ownership Metrics'!$G:$G),"")</f>
        <v>28</v>
      </c>
      <c r="S2636" s="27" t="str">
        <f>IFERROR(_xlfn.XLOOKUP($B2636,'Ownership Metrics'!$A:$A,'Ownership Metrics'!$H:$H),"")</f>
        <v>Moderat</v>
      </c>
      <c r="T2636" s="27" t="str">
        <f>IFERROR(_xlfn.XLOOKUP($B2636,'Ownership Metrics'!$A:$A,'Ownership Metrics'!$I:$I),"")</f>
        <v>Sedang</v>
      </c>
      <c r="U2636" s="27">
        <f>IF(COUNTIFS($B$2:$B2636,$B2636,$D$2:$D2636,$D2636)=1,1,0)</f>
        <v>1</v>
      </c>
      <c r="V2636" s="27">
        <f t="shared" si="124"/>
        <v>7.69</v>
      </c>
      <c r="W2636" s="27">
        <f t="shared" si="125"/>
        <v>5</v>
      </c>
      <c r="X2636" s="27">
        <f t="shared" si="123"/>
        <v>7.6899997364000008</v>
      </c>
    </row>
    <row r="2637" spans="1:24" x14ac:dyDescent="0.25">
      <c r="A2637" s="26">
        <v>46265</v>
      </c>
      <c r="B2637" s="27" t="s">
        <v>10494</v>
      </c>
      <c r="C2637" s="27" t="s">
        <v>2884</v>
      </c>
      <c r="D2637" s="27" t="s">
        <v>2891</v>
      </c>
      <c r="E2637" s="27" t="s">
        <v>35</v>
      </c>
      <c r="F2637" s="27" t="s">
        <v>23</v>
      </c>
      <c r="G2637" s="27" t="s">
        <v>36</v>
      </c>
      <c r="H2637" s="27" t="s">
        <v>24</v>
      </c>
      <c r="I2637" s="28">
        <v>1692848914</v>
      </c>
      <c r="J2637" s="28">
        <v>0</v>
      </c>
      <c r="K2637" s="28">
        <v>1692848914</v>
      </c>
      <c r="L2637" s="29">
        <v>4.59</v>
      </c>
      <c r="M2637" s="29">
        <f>IFERROR(_xlfn.XLOOKUP($B2637,'Ownership Metrics'!$A:$A,'Ownership Metrics'!$B:$B),"")</f>
        <v>6.56</v>
      </c>
      <c r="N2637" s="28">
        <f>IFERROR(_xlfn.XLOOKUP($B2637,'Ownership Metrics'!$A:$A,'Ownership Metrics'!$C:$C),"")</f>
        <v>1324</v>
      </c>
      <c r="O2637" s="29">
        <f>IFERROR(_xlfn.XLOOKUP($B2637,'Ownership Metrics'!$A:$A,'Ownership Metrics'!$D:$D),"")</f>
        <v>30.17</v>
      </c>
      <c r="P2637" s="29">
        <f>IFERROR(_xlfn.XLOOKUP($B2637,'Ownership Metrics'!$A:$A,'Ownership Metrics'!$E:$E),"")</f>
        <v>49.72</v>
      </c>
      <c r="Q2637" s="30">
        <f>IFERROR(_xlfn.XLOOKUP($B2637,'Ownership Metrics'!$A:$A,'Ownership Metrics'!$F:$F),"")</f>
        <v>16</v>
      </c>
      <c r="R2637" s="30">
        <f>IFERROR(_xlfn.XLOOKUP($B2637,'Ownership Metrics'!$A:$A,'Ownership Metrics'!$G:$G),"")</f>
        <v>28</v>
      </c>
      <c r="S2637" s="27" t="str">
        <f>IFERROR(_xlfn.XLOOKUP($B2637,'Ownership Metrics'!$A:$A,'Ownership Metrics'!$H:$H),"")</f>
        <v>Moderat</v>
      </c>
      <c r="T2637" s="27" t="str">
        <f>IFERROR(_xlfn.XLOOKUP($B2637,'Ownership Metrics'!$A:$A,'Ownership Metrics'!$I:$I),"")</f>
        <v>Sedang</v>
      </c>
      <c r="U2637" s="27">
        <f>IF(COUNTIFS($B$2:$B2637,$B2637,$D$2:$D2637,$D2637)=1,1,0)</f>
        <v>1</v>
      </c>
      <c r="V2637" s="27">
        <f t="shared" si="124"/>
        <v>4.59</v>
      </c>
      <c r="W2637" s="27">
        <f t="shared" si="125"/>
        <v>7</v>
      </c>
      <c r="X2637" s="27">
        <f t="shared" si="123"/>
        <v>4.5899997363000002</v>
      </c>
    </row>
    <row r="2638" spans="1:24" x14ac:dyDescent="0.25">
      <c r="A2638" s="26">
        <v>46265</v>
      </c>
      <c r="B2638" s="27" t="s">
        <v>10494</v>
      </c>
      <c r="C2638" s="27" t="s">
        <v>2884</v>
      </c>
      <c r="D2638" s="27" t="s">
        <v>2892</v>
      </c>
      <c r="E2638" s="27" t="s">
        <v>35</v>
      </c>
      <c r="F2638" s="27" t="s">
        <v>23</v>
      </c>
      <c r="G2638" s="27" t="s">
        <v>36</v>
      </c>
      <c r="H2638" s="27" t="s">
        <v>24</v>
      </c>
      <c r="I2638" s="28">
        <v>749539420</v>
      </c>
      <c r="J2638" s="28">
        <v>0</v>
      </c>
      <c r="K2638" s="28">
        <v>749539420</v>
      </c>
      <c r="L2638" s="29">
        <v>2.0299999999999998</v>
      </c>
      <c r="M2638" s="29">
        <f>IFERROR(_xlfn.XLOOKUP($B2638,'Ownership Metrics'!$A:$A,'Ownership Metrics'!$B:$B),"")</f>
        <v>6.56</v>
      </c>
      <c r="N2638" s="28">
        <f>IFERROR(_xlfn.XLOOKUP($B2638,'Ownership Metrics'!$A:$A,'Ownership Metrics'!$C:$C),"")</f>
        <v>1324</v>
      </c>
      <c r="O2638" s="29">
        <f>IFERROR(_xlfn.XLOOKUP($B2638,'Ownership Metrics'!$A:$A,'Ownership Metrics'!$D:$D),"")</f>
        <v>30.17</v>
      </c>
      <c r="P2638" s="29">
        <f>IFERROR(_xlfn.XLOOKUP($B2638,'Ownership Metrics'!$A:$A,'Ownership Metrics'!$E:$E),"")</f>
        <v>49.72</v>
      </c>
      <c r="Q2638" s="30">
        <f>IFERROR(_xlfn.XLOOKUP($B2638,'Ownership Metrics'!$A:$A,'Ownership Metrics'!$F:$F),"")</f>
        <v>16</v>
      </c>
      <c r="R2638" s="30">
        <f>IFERROR(_xlfn.XLOOKUP($B2638,'Ownership Metrics'!$A:$A,'Ownership Metrics'!$G:$G),"")</f>
        <v>28</v>
      </c>
      <c r="S2638" s="27" t="str">
        <f>IFERROR(_xlfn.XLOOKUP($B2638,'Ownership Metrics'!$A:$A,'Ownership Metrics'!$H:$H),"")</f>
        <v>Moderat</v>
      </c>
      <c r="T2638" s="27" t="str">
        <f>IFERROR(_xlfn.XLOOKUP($B2638,'Ownership Metrics'!$A:$A,'Ownership Metrics'!$I:$I),"")</f>
        <v>Sedang</v>
      </c>
      <c r="U2638" s="27">
        <f>IF(COUNTIFS($B$2:$B2638,$B2638,$D$2:$D2638,$D2638)=1,1,0)</f>
        <v>1</v>
      </c>
      <c r="V2638" s="27">
        <f t="shared" si="124"/>
        <v>2.0299999999999998</v>
      </c>
      <c r="W2638" s="27">
        <f t="shared" si="125"/>
        <v>9</v>
      </c>
      <c r="X2638" s="27">
        <f t="shared" si="123"/>
        <v>2.0299997361999997</v>
      </c>
    </row>
    <row r="2639" spans="1:24" x14ac:dyDescent="0.25">
      <c r="A2639" s="26">
        <v>46265</v>
      </c>
      <c r="B2639" s="27" t="s">
        <v>10494</v>
      </c>
      <c r="C2639" s="27" t="s">
        <v>2884</v>
      </c>
      <c r="D2639" s="27" t="s">
        <v>2893</v>
      </c>
      <c r="E2639" s="27" t="s">
        <v>35</v>
      </c>
      <c r="F2639" s="27" t="s">
        <v>23</v>
      </c>
      <c r="G2639" s="27" t="s">
        <v>36</v>
      </c>
      <c r="H2639" s="27" t="s">
        <v>24</v>
      </c>
      <c r="I2639" s="28">
        <v>3276182992</v>
      </c>
      <c r="J2639" s="28">
        <v>0</v>
      </c>
      <c r="K2639" s="28">
        <v>3276182992</v>
      </c>
      <c r="L2639" s="29">
        <v>8.8800000000000008</v>
      </c>
      <c r="M2639" s="29">
        <f>IFERROR(_xlfn.XLOOKUP($B2639,'Ownership Metrics'!$A:$A,'Ownership Metrics'!$B:$B),"")</f>
        <v>6.56</v>
      </c>
      <c r="N2639" s="28">
        <f>IFERROR(_xlfn.XLOOKUP($B2639,'Ownership Metrics'!$A:$A,'Ownership Metrics'!$C:$C),"")</f>
        <v>1324</v>
      </c>
      <c r="O2639" s="29">
        <f>IFERROR(_xlfn.XLOOKUP($B2639,'Ownership Metrics'!$A:$A,'Ownership Metrics'!$D:$D),"")</f>
        <v>30.17</v>
      </c>
      <c r="P2639" s="29">
        <f>IFERROR(_xlfn.XLOOKUP($B2639,'Ownership Metrics'!$A:$A,'Ownership Metrics'!$E:$E),"")</f>
        <v>49.72</v>
      </c>
      <c r="Q2639" s="30">
        <f>IFERROR(_xlfn.XLOOKUP($B2639,'Ownership Metrics'!$A:$A,'Ownership Metrics'!$F:$F),"")</f>
        <v>16</v>
      </c>
      <c r="R2639" s="30">
        <f>IFERROR(_xlfn.XLOOKUP($B2639,'Ownership Metrics'!$A:$A,'Ownership Metrics'!$G:$G),"")</f>
        <v>28</v>
      </c>
      <c r="S2639" s="27" t="str">
        <f>IFERROR(_xlfn.XLOOKUP($B2639,'Ownership Metrics'!$A:$A,'Ownership Metrics'!$H:$H),"")</f>
        <v>Moderat</v>
      </c>
      <c r="T2639" s="27" t="str">
        <f>IFERROR(_xlfn.XLOOKUP($B2639,'Ownership Metrics'!$A:$A,'Ownership Metrics'!$I:$I),"")</f>
        <v>Sedang</v>
      </c>
      <c r="U2639" s="27">
        <f>IF(COUNTIFS($B$2:$B2639,$B2639,$D$2:$D2639,$D2639)=1,1,0)</f>
        <v>1</v>
      </c>
      <c r="V2639" s="27">
        <f t="shared" si="124"/>
        <v>8.8800000000000008</v>
      </c>
      <c r="W2639" s="27">
        <f t="shared" si="125"/>
        <v>4</v>
      </c>
      <c r="X2639" s="27">
        <f t="shared" si="123"/>
        <v>8.8799997361000003</v>
      </c>
    </row>
    <row r="2640" spans="1:24" x14ac:dyDescent="0.25">
      <c r="A2640" s="26">
        <v>46265</v>
      </c>
      <c r="B2640" s="27" t="s">
        <v>10494</v>
      </c>
      <c r="C2640" s="27" t="s">
        <v>2884</v>
      </c>
      <c r="D2640" s="27" t="s">
        <v>2894</v>
      </c>
      <c r="E2640" s="27" t="s">
        <v>35</v>
      </c>
      <c r="F2640" s="27" t="s">
        <v>23</v>
      </c>
      <c r="G2640" s="27" t="s">
        <v>36</v>
      </c>
      <c r="H2640" s="27" t="s">
        <v>24</v>
      </c>
      <c r="I2640" s="28">
        <v>688116613</v>
      </c>
      <c r="J2640" s="28">
        <v>0</v>
      </c>
      <c r="K2640" s="28">
        <v>688116613</v>
      </c>
      <c r="L2640" s="29">
        <v>1.86</v>
      </c>
      <c r="M2640" s="29">
        <f>IFERROR(_xlfn.XLOOKUP($B2640,'Ownership Metrics'!$A:$A,'Ownership Metrics'!$B:$B),"")</f>
        <v>6.56</v>
      </c>
      <c r="N2640" s="28">
        <f>IFERROR(_xlfn.XLOOKUP($B2640,'Ownership Metrics'!$A:$A,'Ownership Metrics'!$C:$C),"")</f>
        <v>1324</v>
      </c>
      <c r="O2640" s="29">
        <f>IFERROR(_xlfn.XLOOKUP($B2640,'Ownership Metrics'!$A:$A,'Ownership Metrics'!$D:$D),"")</f>
        <v>30.17</v>
      </c>
      <c r="P2640" s="29">
        <f>IFERROR(_xlfn.XLOOKUP($B2640,'Ownership Metrics'!$A:$A,'Ownership Metrics'!$E:$E),"")</f>
        <v>49.72</v>
      </c>
      <c r="Q2640" s="30">
        <f>IFERROR(_xlfn.XLOOKUP($B2640,'Ownership Metrics'!$A:$A,'Ownership Metrics'!$F:$F),"")</f>
        <v>16</v>
      </c>
      <c r="R2640" s="30">
        <f>IFERROR(_xlfn.XLOOKUP($B2640,'Ownership Metrics'!$A:$A,'Ownership Metrics'!$G:$G),"")</f>
        <v>28</v>
      </c>
      <c r="S2640" s="27" t="str">
        <f>IFERROR(_xlfn.XLOOKUP($B2640,'Ownership Metrics'!$A:$A,'Ownership Metrics'!$H:$H),"")</f>
        <v>Moderat</v>
      </c>
      <c r="T2640" s="27" t="str">
        <f>IFERROR(_xlfn.XLOOKUP($B2640,'Ownership Metrics'!$A:$A,'Ownership Metrics'!$I:$I),"")</f>
        <v>Sedang</v>
      </c>
      <c r="U2640" s="27">
        <f>IF(COUNTIFS($B$2:$B2640,$B2640,$D$2:$D2640,$D2640)=1,1,0)</f>
        <v>1</v>
      </c>
      <c r="V2640" s="27">
        <f t="shared" si="124"/>
        <v>1.86</v>
      </c>
      <c r="W2640" s="27">
        <f t="shared" si="125"/>
        <v>13</v>
      </c>
      <c r="X2640" s="27">
        <f t="shared" si="123"/>
        <v>1.859999736</v>
      </c>
    </row>
    <row r="2641" spans="1:24" x14ac:dyDescent="0.25">
      <c r="A2641" s="26">
        <v>46265</v>
      </c>
      <c r="B2641" s="27" t="s">
        <v>10494</v>
      </c>
      <c r="C2641" s="27" t="s">
        <v>2884</v>
      </c>
      <c r="D2641" s="27" t="s">
        <v>2895</v>
      </c>
      <c r="E2641" s="27" t="s">
        <v>35</v>
      </c>
      <c r="F2641" s="27" t="s">
        <v>23</v>
      </c>
      <c r="G2641" s="27" t="s">
        <v>36</v>
      </c>
      <c r="H2641" s="27" t="s">
        <v>24</v>
      </c>
      <c r="I2641" s="28">
        <v>1420068367</v>
      </c>
      <c r="J2641" s="28">
        <v>0</v>
      </c>
      <c r="K2641" s="28">
        <v>1420068367</v>
      </c>
      <c r="L2641" s="29">
        <v>3.85</v>
      </c>
      <c r="M2641" s="29">
        <f>IFERROR(_xlfn.XLOOKUP($B2641,'Ownership Metrics'!$A:$A,'Ownership Metrics'!$B:$B),"")</f>
        <v>6.56</v>
      </c>
      <c r="N2641" s="28">
        <f>IFERROR(_xlfn.XLOOKUP($B2641,'Ownership Metrics'!$A:$A,'Ownership Metrics'!$C:$C),"")</f>
        <v>1324</v>
      </c>
      <c r="O2641" s="29">
        <f>IFERROR(_xlfn.XLOOKUP($B2641,'Ownership Metrics'!$A:$A,'Ownership Metrics'!$D:$D),"")</f>
        <v>30.17</v>
      </c>
      <c r="P2641" s="29">
        <f>IFERROR(_xlfn.XLOOKUP($B2641,'Ownership Metrics'!$A:$A,'Ownership Metrics'!$E:$E),"")</f>
        <v>49.72</v>
      </c>
      <c r="Q2641" s="30">
        <f>IFERROR(_xlfn.XLOOKUP($B2641,'Ownership Metrics'!$A:$A,'Ownership Metrics'!$F:$F),"")</f>
        <v>16</v>
      </c>
      <c r="R2641" s="30">
        <f>IFERROR(_xlfn.XLOOKUP($B2641,'Ownership Metrics'!$A:$A,'Ownership Metrics'!$G:$G),"")</f>
        <v>28</v>
      </c>
      <c r="S2641" s="27" t="str">
        <f>IFERROR(_xlfn.XLOOKUP($B2641,'Ownership Metrics'!$A:$A,'Ownership Metrics'!$H:$H),"")</f>
        <v>Moderat</v>
      </c>
      <c r="T2641" s="27" t="str">
        <f>IFERROR(_xlfn.XLOOKUP($B2641,'Ownership Metrics'!$A:$A,'Ownership Metrics'!$I:$I),"")</f>
        <v>Sedang</v>
      </c>
      <c r="U2641" s="27">
        <f>IF(COUNTIFS($B$2:$B2641,$B2641,$D$2:$D2641,$D2641)=1,1,0)</f>
        <v>1</v>
      </c>
      <c r="V2641" s="27">
        <f t="shared" si="124"/>
        <v>3.85</v>
      </c>
      <c r="W2641" s="27">
        <f t="shared" si="125"/>
        <v>8</v>
      </c>
      <c r="X2641" s="27">
        <f t="shared" si="123"/>
        <v>3.8499997359</v>
      </c>
    </row>
    <row r="2642" spans="1:24" x14ac:dyDescent="0.25">
      <c r="A2642" s="26">
        <v>46265</v>
      </c>
      <c r="B2642" s="27" t="s">
        <v>10494</v>
      </c>
      <c r="C2642" s="27" t="s">
        <v>2884</v>
      </c>
      <c r="D2642" s="27" t="s">
        <v>2896</v>
      </c>
      <c r="E2642" s="27" t="s">
        <v>35</v>
      </c>
      <c r="F2642" s="27" t="s">
        <v>23</v>
      </c>
      <c r="G2642" s="27" t="s">
        <v>36</v>
      </c>
      <c r="H2642" s="27" t="s">
        <v>24</v>
      </c>
      <c r="I2642" s="28">
        <v>709617047</v>
      </c>
      <c r="J2642" s="28">
        <v>0</v>
      </c>
      <c r="K2642" s="28">
        <v>709617047</v>
      </c>
      <c r="L2642" s="29">
        <v>1.92</v>
      </c>
      <c r="M2642" s="29">
        <f>IFERROR(_xlfn.XLOOKUP($B2642,'Ownership Metrics'!$A:$A,'Ownership Metrics'!$B:$B),"")</f>
        <v>6.56</v>
      </c>
      <c r="N2642" s="28">
        <f>IFERROR(_xlfn.XLOOKUP($B2642,'Ownership Metrics'!$A:$A,'Ownership Metrics'!$C:$C),"")</f>
        <v>1324</v>
      </c>
      <c r="O2642" s="29">
        <f>IFERROR(_xlfn.XLOOKUP($B2642,'Ownership Metrics'!$A:$A,'Ownership Metrics'!$D:$D),"")</f>
        <v>30.17</v>
      </c>
      <c r="P2642" s="29">
        <f>IFERROR(_xlfn.XLOOKUP($B2642,'Ownership Metrics'!$A:$A,'Ownership Metrics'!$E:$E),"")</f>
        <v>49.72</v>
      </c>
      <c r="Q2642" s="30">
        <f>IFERROR(_xlfn.XLOOKUP($B2642,'Ownership Metrics'!$A:$A,'Ownership Metrics'!$F:$F),"")</f>
        <v>16</v>
      </c>
      <c r="R2642" s="30">
        <f>IFERROR(_xlfn.XLOOKUP($B2642,'Ownership Metrics'!$A:$A,'Ownership Metrics'!$G:$G),"")</f>
        <v>28</v>
      </c>
      <c r="S2642" s="27" t="str">
        <f>IFERROR(_xlfn.XLOOKUP($B2642,'Ownership Metrics'!$A:$A,'Ownership Metrics'!$H:$H),"")</f>
        <v>Moderat</v>
      </c>
      <c r="T2642" s="27" t="str">
        <f>IFERROR(_xlfn.XLOOKUP($B2642,'Ownership Metrics'!$A:$A,'Ownership Metrics'!$I:$I),"")</f>
        <v>Sedang</v>
      </c>
      <c r="U2642" s="27">
        <f>IF(COUNTIFS($B$2:$B2642,$B2642,$D$2:$D2642,$D2642)=1,1,0)</f>
        <v>1</v>
      </c>
      <c r="V2642" s="27">
        <f t="shared" si="124"/>
        <v>1.92</v>
      </c>
      <c r="W2642" s="27">
        <f t="shared" si="125"/>
        <v>11</v>
      </c>
      <c r="X2642" s="27">
        <f t="shared" si="123"/>
        <v>1.9199997357999998</v>
      </c>
    </row>
    <row r="2643" spans="1:24" x14ac:dyDescent="0.25">
      <c r="A2643" s="26">
        <v>46265</v>
      </c>
      <c r="B2643" s="27" t="s">
        <v>10494</v>
      </c>
      <c r="C2643" s="27" t="s">
        <v>2884</v>
      </c>
      <c r="D2643" s="27" t="s">
        <v>2897</v>
      </c>
      <c r="E2643" s="27" t="s">
        <v>35</v>
      </c>
      <c r="F2643" s="27" t="s">
        <v>23</v>
      </c>
      <c r="G2643" s="27" t="s">
        <v>36</v>
      </c>
      <c r="H2643" s="27" t="s">
        <v>24</v>
      </c>
      <c r="I2643" s="28">
        <v>1800876548</v>
      </c>
      <c r="J2643" s="28">
        <v>0</v>
      </c>
      <c r="K2643" s="28">
        <v>1800876548</v>
      </c>
      <c r="L2643" s="29">
        <v>4.88</v>
      </c>
      <c r="M2643" s="29">
        <f>IFERROR(_xlfn.XLOOKUP($B2643,'Ownership Metrics'!$A:$A,'Ownership Metrics'!$B:$B),"")</f>
        <v>6.56</v>
      </c>
      <c r="N2643" s="28">
        <f>IFERROR(_xlfn.XLOOKUP($B2643,'Ownership Metrics'!$A:$A,'Ownership Metrics'!$C:$C),"")</f>
        <v>1324</v>
      </c>
      <c r="O2643" s="29">
        <f>IFERROR(_xlfn.XLOOKUP($B2643,'Ownership Metrics'!$A:$A,'Ownership Metrics'!$D:$D),"")</f>
        <v>30.17</v>
      </c>
      <c r="P2643" s="29">
        <f>IFERROR(_xlfn.XLOOKUP($B2643,'Ownership Metrics'!$A:$A,'Ownership Metrics'!$E:$E),"")</f>
        <v>49.72</v>
      </c>
      <c r="Q2643" s="30">
        <f>IFERROR(_xlfn.XLOOKUP($B2643,'Ownership Metrics'!$A:$A,'Ownership Metrics'!$F:$F),"")</f>
        <v>16</v>
      </c>
      <c r="R2643" s="30">
        <f>IFERROR(_xlfn.XLOOKUP($B2643,'Ownership Metrics'!$A:$A,'Ownership Metrics'!$G:$G),"")</f>
        <v>28</v>
      </c>
      <c r="S2643" s="27" t="str">
        <f>IFERROR(_xlfn.XLOOKUP($B2643,'Ownership Metrics'!$A:$A,'Ownership Metrics'!$H:$H),"")</f>
        <v>Moderat</v>
      </c>
      <c r="T2643" s="27" t="str">
        <f>IFERROR(_xlfn.XLOOKUP($B2643,'Ownership Metrics'!$A:$A,'Ownership Metrics'!$I:$I),"")</f>
        <v>Sedang</v>
      </c>
      <c r="U2643" s="27">
        <f>IF(COUNTIFS($B$2:$B2643,$B2643,$D$2:$D2643,$D2643)=1,1,0)</f>
        <v>1</v>
      </c>
      <c r="V2643" s="27">
        <f t="shared" si="124"/>
        <v>4.88</v>
      </c>
      <c r="W2643" s="27">
        <f t="shared" si="125"/>
        <v>6</v>
      </c>
      <c r="X2643" s="27">
        <f t="shared" si="123"/>
        <v>4.8799997357000002</v>
      </c>
    </row>
    <row r="2644" spans="1:24" x14ac:dyDescent="0.25">
      <c r="A2644" s="26">
        <v>46265</v>
      </c>
      <c r="B2644" s="27" t="s">
        <v>10494</v>
      </c>
      <c r="C2644" s="27" t="s">
        <v>2884</v>
      </c>
      <c r="D2644" s="27" t="s">
        <v>2898</v>
      </c>
      <c r="E2644" s="27" t="s">
        <v>35</v>
      </c>
      <c r="F2644" s="27" t="s">
        <v>23</v>
      </c>
      <c r="G2644" s="27" t="s">
        <v>36</v>
      </c>
      <c r="H2644" s="27" t="s">
        <v>24</v>
      </c>
      <c r="I2644" s="28">
        <v>692144862</v>
      </c>
      <c r="J2644" s="28">
        <v>0</v>
      </c>
      <c r="K2644" s="28">
        <v>692144862</v>
      </c>
      <c r="L2644" s="29">
        <v>1.88</v>
      </c>
      <c r="M2644" s="29">
        <f>IFERROR(_xlfn.XLOOKUP($B2644,'Ownership Metrics'!$A:$A,'Ownership Metrics'!$B:$B),"")</f>
        <v>6.56</v>
      </c>
      <c r="N2644" s="28">
        <f>IFERROR(_xlfn.XLOOKUP($B2644,'Ownership Metrics'!$A:$A,'Ownership Metrics'!$C:$C),"")</f>
        <v>1324</v>
      </c>
      <c r="O2644" s="29">
        <f>IFERROR(_xlfn.XLOOKUP($B2644,'Ownership Metrics'!$A:$A,'Ownership Metrics'!$D:$D),"")</f>
        <v>30.17</v>
      </c>
      <c r="P2644" s="29">
        <f>IFERROR(_xlfn.XLOOKUP($B2644,'Ownership Metrics'!$A:$A,'Ownership Metrics'!$E:$E),"")</f>
        <v>49.72</v>
      </c>
      <c r="Q2644" s="30">
        <f>IFERROR(_xlfn.XLOOKUP($B2644,'Ownership Metrics'!$A:$A,'Ownership Metrics'!$F:$F),"")</f>
        <v>16</v>
      </c>
      <c r="R2644" s="30">
        <f>IFERROR(_xlfn.XLOOKUP($B2644,'Ownership Metrics'!$A:$A,'Ownership Metrics'!$G:$G),"")</f>
        <v>28</v>
      </c>
      <c r="S2644" s="27" t="str">
        <f>IFERROR(_xlfn.XLOOKUP($B2644,'Ownership Metrics'!$A:$A,'Ownership Metrics'!$H:$H),"")</f>
        <v>Moderat</v>
      </c>
      <c r="T2644" s="27" t="str">
        <f>IFERROR(_xlfn.XLOOKUP($B2644,'Ownership Metrics'!$A:$A,'Ownership Metrics'!$I:$I),"")</f>
        <v>Sedang</v>
      </c>
      <c r="U2644" s="27">
        <f>IF(COUNTIFS($B$2:$B2644,$B2644,$D$2:$D2644,$D2644)=1,1,0)</f>
        <v>1</v>
      </c>
      <c r="V2644" s="27">
        <f t="shared" si="124"/>
        <v>1.88</v>
      </c>
      <c r="W2644" s="27">
        <f t="shared" si="125"/>
        <v>12</v>
      </c>
      <c r="X2644" s="27">
        <f t="shared" si="123"/>
        <v>1.8799997356</v>
      </c>
    </row>
    <row r="2645" spans="1:24" x14ac:dyDescent="0.25">
      <c r="A2645" s="26">
        <v>46265</v>
      </c>
      <c r="B2645" s="27" t="s">
        <v>10494</v>
      </c>
      <c r="C2645" s="27" t="s">
        <v>2884</v>
      </c>
      <c r="D2645" s="27" t="s">
        <v>2899</v>
      </c>
      <c r="E2645" s="27" t="s">
        <v>35</v>
      </c>
      <c r="F2645" s="27" t="s">
        <v>23</v>
      </c>
      <c r="G2645" s="27" t="s">
        <v>36</v>
      </c>
      <c r="H2645" s="27" t="s">
        <v>24</v>
      </c>
      <c r="I2645" s="28">
        <v>516587500</v>
      </c>
      <c r="J2645" s="28">
        <v>0</v>
      </c>
      <c r="K2645" s="28">
        <v>516587500</v>
      </c>
      <c r="L2645" s="29">
        <v>1.4</v>
      </c>
      <c r="M2645" s="29">
        <f>IFERROR(_xlfn.XLOOKUP($B2645,'Ownership Metrics'!$A:$A,'Ownership Metrics'!$B:$B),"")</f>
        <v>6.56</v>
      </c>
      <c r="N2645" s="28">
        <f>IFERROR(_xlfn.XLOOKUP($B2645,'Ownership Metrics'!$A:$A,'Ownership Metrics'!$C:$C),"")</f>
        <v>1324</v>
      </c>
      <c r="O2645" s="29">
        <f>IFERROR(_xlfn.XLOOKUP($B2645,'Ownership Metrics'!$A:$A,'Ownership Metrics'!$D:$D),"")</f>
        <v>30.17</v>
      </c>
      <c r="P2645" s="29">
        <f>IFERROR(_xlfn.XLOOKUP($B2645,'Ownership Metrics'!$A:$A,'Ownership Metrics'!$E:$E),"")</f>
        <v>49.72</v>
      </c>
      <c r="Q2645" s="30">
        <f>IFERROR(_xlfn.XLOOKUP($B2645,'Ownership Metrics'!$A:$A,'Ownership Metrics'!$F:$F),"")</f>
        <v>16</v>
      </c>
      <c r="R2645" s="30">
        <f>IFERROR(_xlfn.XLOOKUP($B2645,'Ownership Metrics'!$A:$A,'Ownership Metrics'!$G:$G),"")</f>
        <v>28</v>
      </c>
      <c r="S2645" s="27" t="str">
        <f>IFERROR(_xlfn.XLOOKUP($B2645,'Ownership Metrics'!$A:$A,'Ownership Metrics'!$H:$H),"")</f>
        <v>Moderat</v>
      </c>
      <c r="T2645" s="27" t="str">
        <f>IFERROR(_xlfn.XLOOKUP($B2645,'Ownership Metrics'!$A:$A,'Ownership Metrics'!$I:$I),"")</f>
        <v>Sedang</v>
      </c>
      <c r="U2645" s="27">
        <f>IF(COUNTIFS($B$2:$B2645,$B2645,$D$2:$D2645,$D2645)=1,1,0)</f>
        <v>1</v>
      </c>
      <c r="V2645" s="27">
        <f t="shared" si="124"/>
        <v>1.4</v>
      </c>
      <c r="W2645" s="27">
        <f t="shared" si="125"/>
        <v>15</v>
      </c>
      <c r="X2645" s="27">
        <f t="shared" si="123"/>
        <v>1.3999997355</v>
      </c>
    </row>
    <row r="2646" spans="1:24" x14ac:dyDescent="0.25">
      <c r="A2646" s="26">
        <v>46265</v>
      </c>
      <c r="B2646" s="27" t="s">
        <v>10494</v>
      </c>
      <c r="C2646" s="27" t="s">
        <v>2884</v>
      </c>
      <c r="D2646" s="27" t="s">
        <v>2900</v>
      </c>
      <c r="E2646" s="27" t="s">
        <v>35</v>
      </c>
      <c r="F2646" s="27" t="s">
        <v>23</v>
      </c>
      <c r="G2646" s="27" t="s">
        <v>36</v>
      </c>
      <c r="H2646" s="27" t="s">
        <v>24</v>
      </c>
      <c r="I2646" s="28">
        <v>3633383500</v>
      </c>
      <c r="J2646" s="28">
        <v>0</v>
      </c>
      <c r="K2646" s="28">
        <v>3633383500</v>
      </c>
      <c r="L2646" s="29">
        <v>9.85</v>
      </c>
      <c r="M2646" s="29">
        <f>IFERROR(_xlfn.XLOOKUP($B2646,'Ownership Metrics'!$A:$A,'Ownership Metrics'!$B:$B),"")</f>
        <v>6.56</v>
      </c>
      <c r="N2646" s="28">
        <f>IFERROR(_xlfn.XLOOKUP($B2646,'Ownership Metrics'!$A:$A,'Ownership Metrics'!$C:$C),"")</f>
        <v>1324</v>
      </c>
      <c r="O2646" s="29">
        <f>IFERROR(_xlfn.XLOOKUP($B2646,'Ownership Metrics'!$A:$A,'Ownership Metrics'!$D:$D),"")</f>
        <v>30.17</v>
      </c>
      <c r="P2646" s="29">
        <f>IFERROR(_xlfn.XLOOKUP($B2646,'Ownership Metrics'!$A:$A,'Ownership Metrics'!$E:$E),"")</f>
        <v>49.72</v>
      </c>
      <c r="Q2646" s="30">
        <f>IFERROR(_xlfn.XLOOKUP($B2646,'Ownership Metrics'!$A:$A,'Ownership Metrics'!$F:$F),"")</f>
        <v>16</v>
      </c>
      <c r="R2646" s="30">
        <f>IFERROR(_xlfn.XLOOKUP($B2646,'Ownership Metrics'!$A:$A,'Ownership Metrics'!$G:$G),"")</f>
        <v>28</v>
      </c>
      <c r="S2646" s="27" t="str">
        <f>IFERROR(_xlfn.XLOOKUP($B2646,'Ownership Metrics'!$A:$A,'Ownership Metrics'!$H:$H),"")</f>
        <v>Moderat</v>
      </c>
      <c r="T2646" s="27" t="str">
        <f>IFERROR(_xlfn.XLOOKUP($B2646,'Ownership Metrics'!$A:$A,'Ownership Metrics'!$I:$I),"")</f>
        <v>Sedang</v>
      </c>
      <c r="U2646" s="27">
        <f>IF(COUNTIFS($B$2:$B2646,$B2646,$D$2:$D2646,$D2646)=1,1,0)</f>
        <v>1</v>
      </c>
      <c r="V2646" s="27">
        <f t="shared" si="124"/>
        <v>9.85</v>
      </c>
      <c r="W2646" s="27">
        <f t="shared" si="125"/>
        <v>2</v>
      </c>
      <c r="X2646" s="27">
        <f t="shared" si="123"/>
        <v>9.8499997353999991</v>
      </c>
    </row>
    <row r="2647" spans="1:24" x14ac:dyDescent="0.25">
      <c r="A2647" s="26">
        <v>46265</v>
      </c>
      <c r="B2647" s="27" t="s">
        <v>10495</v>
      </c>
      <c r="C2647" s="27" t="s">
        <v>2902</v>
      </c>
      <c r="D2647" s="27" t="s">
        <v>42</v>
      </c>
      <c r="E2647" s="27" t="s">
        <v>22</v>
      </c>
      <c r="F2647" s="27" t="s">
        <v>23</v>
      </c>
      <c r="G2647" s="27"/>
      <c r="H2647" s="27" t="s">
        <v>24</v>
      </c>
      <c r="I2647" s="28">
        <v>18526287868</v>
      </c>
      <c r="J2647" s="28">
        <v>0</v>
      </c>
      <c r="K2647" s="28">
        <v>18526287868</v>
      </c>
      <c r="L2647" s="29">
        <v>1.56</v>
      </c>
      <c r="M2647" s="29">
        <f>IFERROR(_xlfn.XLOOKUP($B2647,'Ownership Metrics'!$A:$A,'Ownership Metrics'!$B:$B),"")</f>
        <v>48.17</v>
      </c>
      <c r="N2647" s="28">
        <f>IFERROR(_xlfn.XLOOKUP($B2647,'Ownership Metrics'!$A:$A,'Ownership Metrics'!$C:$C),"")</f>
        <v>202</v>
      </c>
      <c r="O2647" s="29">
        <f>IFERROR(_xlfn.XLOOKUP($B2647,'Ownership Metrics'!$A:$A,'Ownership Metrics'!$D:$D),"")</f>
        <v>7.65</v>
      </c>
      <c r="P2647" s="29">
        <f>IFERROR(_xlfn.XLOOKUP($B2647,'Ownership Metrics'!$A:$A,'Ownership Metrics'!$E:$E),"")</f>
        <v>19.649999999999999</v>
      </c>
      <c r="Q2647" s="30">
        <f>IFERROR(_xlfn.XLOOKUP($B2647,'Ownership Metrics'!$A:$A,'Ownership Metrics'!$F:$F),"")</f>
        <v>20</v>
      </c>
      <c r="R2647" s="30">
        <f>IFERROR(_xlfn.XLOOKUP($B2647,'Ownership Metrics'!$A:$A,'Ownership Metrics'!$G:$G),"")</f>
        <v>8</v>
      </c>
      <c r="S2647" s="27" t="str">
        <f>IFERROR(_xlfn.XLOOKUP($B2647,'Ownership Metrics'!$A:$A,'Ownership Metrics'!$H:$H),"")</f>
        <v>Tersebar</v>
      </c>
      <c r="T2647" s="27" t="str">
        <f>IFERROR(_xlfn.XLOOKUP($B2647,'Ownership Metrics'!$A:$A,'Ownership Metrics'!$I:$I),"")</f>
        <v>Rendah</v>
      </c>
      <c r="U2647" s="27">
        <f>IF(COUNTIFS($B$2:$B2647,$B2647,$D$2:$D2647,$D2647)=1,1,0)</f>
        <v>1</v>
      </c>
      <c r="V2647" s="27">
        <f t="shared" si="124"/>
        <v>1.56</v>
      </c>
      <c r="W2647" s="27">
        <f t="shared" si="125"/>
        <v>13</v>
      </c>
      <c r="X2647" s="27">
        <f t="shared" si="123"/>
        <v>1.5599997353000001</v>
      </c>
    </row>
    <row r="2648" spans="1:24" x14ac:dyDescent="0.25">
      <c r="A2648" s="26">
        <v>46265</v>
      </c>
      <c r="B2648" s="27" t="s">
        <v>10495</v>
      </c>
      <c r="C2648" s="27" t="s">
        <v>2902</v>
      </c>
      <c r="D2648" s="27" t="s">
        <v>1208</v>
      </c>
      <c r="E2648" s="27" t="s">
        <v>22</v>
      </c>
      <c r="F2648" s="27" t="s">
        <v>23</v>
      </c>
      <c r="G2648" s="27"/>
      <c r="H2648" s="27" t="s">
        <v>24</v>
      </c>
      <c r="I2648" s="28">
        <v>39780078403</v>
      </c>
      <c r="J2648" s="28">
        <v>0</v>
      </c>
      <c r="K2648" s="28">
        <v>39780078403</v>
      </c>
      <c r="L2648" s="29">
        <v>3.34</v>
      </c>
      <c r="M2648" s="29">
        <f>IFERROR(_xlfn.XLOOKUP($B2648,'Ownership Metrics'!$A:$A,'Ownership Metrics'!$B:$B),"")</f>
        <v>48.17</v>
      </c>
      <c r="N2648" s="28">
        <f>IFERROR(_xlfn.XLOOKUP($B2648,'Ownership Metrics'!$A:$A,'Ownership Metrics'!$C:$C),"")</f>
        <v>202</v>
      </c>
      <c r="O2648" s="29">
        <f>IFERROR(_xlfn.XLOOKUP($B2648,'Ownership Metrics'!$A:$A,'Ownership Metrics'!$D:$D),"")</f>
        <v>7.65</v>
      </c>
      <c r="P2648" s="29">
        <f>IFERROR(_xlfn.XLOOKUP($B2648,'Ownership Metrics'!$A:$A,'Ownership Metrics'!$E:$E),"")</f>
        <v>19.649999999999999</v>
      </c>
      <c r="Q2648" s="30">
        <f>IFERROR(_xlfn.XLOOKUP($B2648,'Ownership Metrics'!$A:$A,'Ownership Metrics'!$F:$F),"")</f>
        <v>20</v>
      </c>
      <c r="R2648" s="30">
        <f>IFERROR(_xlfn.XLOOKUP($B2648,'Ownership Metrics'!$A:$A,'Ownership Metrics'!$G:$G),"")</f>
        <v>8</v>
      </c>
      <c r="S2648" s="27" t="str">
        <f>IFERROR(_xlfn.XLOOKUP($B2648,'Ownership Metrics'!$A:$A,'Ownership Metrics'!$H:$H),"")</f>
        <v>Tersebar</v>
      </c>
      <c r="T2648" s="27" t="str">
        <f>IFERROR(_xlfn.XLOOKUP($B2648,'Ownership Metrics'!$A:$A,'Ownership Metrics'!$I:$I),"")</f>
        <v>Rendah</v>
      </c>
      <c r="U2648" s="27">
        <f>IF(COUNTIFS($B$2:$B2648,$B2648,$D$2:$D2648,$D2648)=1,1,0)</f>
        <v>1</v>
      </c>
      <c r="V2648" s="27">
        <f t="shared" si="124"/>
        <v>3.34</v>
      </c>
      <c r="W2648" s="27">
        <f t="shared" si="125"/>
        <v>4</v>
      </c>
      <c r="X2648" s="27">
        <f t="shared" si="123"/>
        <v>3.3399997351999997</v>
      </c>
    </row>
    <row r="2649" spans="1:24" x14ac:dyDescent="0.25">
      <c r="A2649" s="26">
        <v>46265</v>
      </c>
      <c r="B2649" s="27" t="s">
        <v>10495</v>
      </c>
      <c r="C2649" s="27" t="s">
        <v>2902</v>
      </c>
      <c r="D2649" s="27" t="s">
        <v>2903</v>
      </c>
      <c r="E2649" s="27" t="s">
        <v>22</v>
      </c>
      <c r="F2649" s="27" t="s">
        <v>23</v>
      </c>
      <c r="G2649" s="27"/>
      <c r="H2649" s="27" t="s">
        <v>24</v>
      </c>
      <c r="I2649" s="28">
        <v>0</v>
      </c>
      <c r="J2649" s="28">
        <v>26888988841</v>
      </c>
      <c r="K2649" s="28">
        <v>26888988841</v>
      </c>
      <c r="L2649" s="29">
        <v>2.2599999999999998</v>
      </c>
      <c r="M2649" s="29">
        <f>IFERROR(_xlfn.XLOOKUP($B2649,'Ownership Metrics'!$A:$A,'Ownership Metrics'!$B:$B),"")</f>
        <v>48.17</v>
      </c>
      <c r="N2649" s="28">
        <f>IFERROR(_xlfn.XLOOKUP($B2649,'Ownership Metrics'!$A:$A,'Ownership Metrics'!$C:$C),"")</f>
        <v>202</v>
      </c>
      <c r="O2649" s="29">
        <f>IFERROR(_xlfn.XLOOKUP($B2649,'Ownership Metrics'!$A:$A,'Ownership Metrics'!$D:$D),"")</f>
        <v>7.65</v>
      </c>
      <c r="P2649" s="29">
        <f>IFERROR(_xlfn.XLOOKUP($B2649,'Ownership Metrics'!$A:$A,'Ownership Metrics'!$E:$E),"")</f>
        <v>19.649999999999999</v>
      </c>
      <c r="Q2649" s="30">
        <f>IFERROR(_xlfn.XLOOKUP($B2649,'Ownership Metrics'!$A:$A,'Ownership Metrics'!$F:$F),"")</f>
        <v>20</v>
      </c>
      <c r="R2649" s="30">
        <f>IFERROR(_xlfn.XLOOKUP($B2649,'Ownership Metrics'!$A:$A,'Ownership Metrics'!$G:$G),"")</f>
        <v>8</v>
      </c>
      <c r="S2649" s="27" t="str">
        <f>IFERROR(_xlfn.XLOOKUP($B2649,'Ownership Metrics'!$A:$A,'Ownership Metrics'!$H:$H),"")</f>
        <v>Tersebar</v>
      </c>
      <c r="T2649" s="27" t="str">
        <f>IFERROR(_xlfn.XLOOKUP($B2649,'Ownership Metrics'!$A:$A,'Ownership Metrics'!$I:$I),"")</f>
        <v>Rendah</v>
      </c>
      <c r="U2649" s="27">
        <f>IF(COUNTIFS($B$2:$B2649,$B2649,$D$2:$D2649,$D2649)=1,1,0)</f>
        <v>1</v>
      </c>
      <c r="V2649" s="27">
        <f t="shared" si="124"/>
        <v>2.2599999999999998</v>
      </c>
      <c r="W2649" s="27">
        <f t="shared" si="125"/>
        <v>9</v>
      </c>
      <c r="X2649" s="27">
        <f t="shared" si="123"/>
        <v>2.2599997350999996</v>
      </c>
    </row>
    <row r="2650" spans="1:24" x14ac:dyDescent="0.25">
      <c r="A2650" s="26">
        <v>46265</v>
      </c>
      <c r="B2650" s="27" t="s">
        <v>10495</v>
      </c>
      <c r="C2650" s="27" t="s">
        <v>2902</v>
      </c>
      <c r="D2650" s="27" t="s">
        <v>2904</v>
      </c>
      <c r="E2650" s="27" t="s">
        <v>22</v>
      </c>
      <c r="F2650" s="27" t="s">
        <v>23</v>
      </c>
      <c r="G2650" s="27"/>
      <c r="H2650" s="27" t="s">
        <v>24</v>
      </c>
      <c r="I2650" s="28">
        <v>23722133875</v>
      </c>
      <c r="J2650" s="28">
        <v>0</v>
      </c>
      <c r="K2650" s="28">
        <v>23722133875</v>
      </c>
      <c r="L2650" s="29">
        <v>1.99</v>
      </c>
      <c r="M2650" s="29">
        <f>IFERROR(_xlfn.XLOOKUP($B2650,'Ownership Metrics'!$A:$A,'Ownership Metrics'!$B:$B),"")</f>
        <v>48.17</v>
      </c>
      <c r="N2650" s="28">
        <f>IFERROR(_xlfn.XLOOKUP($B2650,'Ownership Metrics'!$A:$A,'Ownership Metrics'!$C:$C),"")</f>
        <v>202</v>
      </c>
      <c r="O2650" s="29">
        <f>IFERROR(_xlfn.XLOOKUP($B2650,'Ownership Metrics'!$A:$A,'Ownership Metrics'!$D:$D),"")</f>
        <v>7.65</v>
      </c>
      <c r="P2650" s="29">
        <f>IFERROR(_xlfn.XLOOKUP($B2650,'Ownership Metrics'!$A:$A,'Ownership Metrics'!$E:$E),"")</f>
        <v>19.649999999999999</v>
      </c>
      <c r="Q2650" s="30">
        <f>IFERROR(_xlfn.XLOOKUP($B2650,'Ownership Metrics'!$A:$A,'Ownership Metrics'!$F:$F),"")</f>
        <v>20</v>
      </c>
      <c r="R2650" s="30">
        <f>IFERROR(_xlfn.XLOOKUP($B2650,'Ownership Metrics'!$A:$A,'Ownership Metrics'!$G:$G),"")</f>
        <v>8</v>
      </c>
      <c r="S2650" s="27" t="str">
        <f>IFERROR(_xlfn.XLOOKUP($B2650,'Ownership Metrics'!$A:$A,'Ownership Metrics'!$H:$H),"")</f>
        <v>Tersebar</v>
      </c>
      <c r="T2650" s="27" t="str">
        <f>IFERROR(_xlfn.XLOOKUP($B2650,'Ownership Metrics'!$A:$A,'Ownership Metrics'!$I:$I),"")</f>
        <v>Rendah</v>
      </c>
      <c r="U2650" s="27">
        <f>IF(COUNTIFS($B$2:$B2650,$B2650,$D$2:$D2650,$D2650)=1,1,0)</f>
        <v>1</v>
      </c>
      <c r="V2650" s="27">
        <f t="shared" si="124"/>
        <v>1.99</v>
      </c>
      <c r="W2650" s="27">
        <f t="shared" si="125"/>
        <v>10</v>
      </c>
      <c r="X2650" s="27">
        <f t="shared" si="123"/>
        <v>1.989999735</v>
      </c>
    </row>
    <row r="2651" spans="1:24" x14ac:dyDescent="0.25">
      <c r="A2651" s="26">
        <v>46265</v>
      </c>
      <c r="B2651" s="27" t="s">
        <v>10495</v>
      </c>
      <c r="C2651" s="27" t="s">
        <v>2902</v>
      </c>
      <c r="D2651" s="27" t="s">
        <v>2905</v>
      </c>
      <c r="E2651" s="27" t="s">
        <v>51</v>
      </c>
      <c r="F2651" s="27" t="s">
        <v>23</v>
      </c>
      <c r="G2651" s="27"/>
      <c r="H2651" s="27" t="s">
        <v>24</v>
      </c>
      <c r="I2651" s="28">
        <v>14844128666</v>
      </c>
      <c r="J2651" s="28">
        <v>0</v>
      </c>
      <c r="K2651" s="28">
        <v>14844128666</v>
      </c>
      <c r="L2651" s="29">
        <v>1.25</v>
      </c>
      <c r="M2651" s="29">
        <f>IFERROR(_xlfn.XLOOKUP($B2651,'Ownership Metrics'!$A:$A,'Ownership Metrics'!$B:$B),"")</f>
        <v>48.17</v>
      </c>
      <c r="N2651" s="28">
        <f>IFERROR(_xlfn.XLOOKUP($B2651,'Ownership Metrics'!$A:$A,'Ownership Metrics'!$C:$C),"")</f>
        <v>202</v>
      </c>
      <c r="O2651" s="29">
        <f>IFERROR(_xlfn.XLOOKUP($B2651,'Ownership Metrics'!$A:$A,'Ownership Metrics'!$D:$D),"")</f>
        <v>7.65</v>
      </c>
      <c r="P2651" s="29">
        <f>IFERROR(_xlfn.XLOOKUP($B2651,'Ownership Metrics'!$A:$A,'Ownership Metrics'!$E:$E),"")</f>
        <v>19.649999999999999</v>
      </c>
      <c r="Q2651" s="30">
        <f>IFERROR(_xlfn.XLOOKUP($B2651,'Ownership Metrics'!$A:$A,'Ownership Metrics'!$F:$F),"")</f>
        <v>20</v>
      </c>
      <c r="R2651" s="30">
        <f>IFERROR(_xlfn.XLOOKUP($B2651,'Ownership Metrics'!$A:$A,'Ownership Metrics'!$G:$G),"")</f>
        <v>8</v>
      </c>
      <c r="S2651" s="27" t="str">
        <f>IFERROR(_xlfn.XLOOKUP($B2651,'Ownership Metrics'!$A:$A,'Ownership Metrics'!$H:$H),"")</f>
        <v>Tersebar</v>
      </c>
      <c r="T2651" s="27" t="str">
        <f>IFERROR(_xlfn.XLOOKUP($B2651,'Ownership Metrics'!$A:$A,'Ownership Metrics'!$I:$I),"")</f>
        <v>Rendah</v>
      </c>
      <c r="U2651" s="27">
        <f>IF(COUNTIFS($B$2:$B2651,$B2651,$D$2:$D2651,$D2651)=1,1,0)</f>
        <v>1</v>
      </c>
      <c r="V2651" s="27">
        <f t="shared" si="124"/>
        <v>1.25</v>
      </c>
      <c r="W2651" s="27">
        <f t="shared" si="125"/>
        <v>18</v>
      </c>
      <c r="X2651" s="27">
        <f t="shared" si="123"/>
        <v>1.2499997349</v>
      </c>
    </row>
    <row r="2652" spans="1:24" x14ac:dyDescent="0.25">
      <c r="A2652" s="26">
        <v>46265</v>
      </c>
      <c r="B2652" s="27" t="s">
        <v>10495</v>
      </c>
      <c r="C2652" s="27" t="s">
        <v>2902</v>
      </c>
      <c r="D2652" s="27" t="s">
        <v>2906</v>
      </c>
      <c r="E2652" s="27" t="s">
        <v>204</v>
      </c>
      <c r="F2652" s="27" t="s">
        <v>32</v>
      </c>
      <c r="G2652" s="27"/>
      <c r="H2652" s="27" t="s">
        <v>283</v>
      </c>
      <c r="I2652" s="28">
        <v>18218289347</v>
      </c>
      <c r="J2652" s="28">
        <v>0</v>
      </c>
      <c r="K2652" s="28">
        <v>18218289347</v>
      </c>
      <c r="L2652" s="29">
        <v>1.53</v>
      </c>
      <c r="M2652" s="29">
        <f>IFERROR(_xlfn.XLOOKUP($B2652,'Ownership Metrics'!$A:$A,'Ownership Metrics'!$B:$B),"")</f>
        <v>48.17</v>
      </c>
      <c r="N2652" s="28">
        <f>IFERROR(_xlfn.XLOOKUP($B2652,'Ownership Metrics'!$A:$A,'Ownership Metrics'!$C:$C),"")</f>
        <v>202</v>
      </c>
      <c r="O2652" s="29">
        <f>IFERROR(_xlfn.XLOOKUP($B2652,'Ownership Metrics'!$A:$A,'Ownership Metrics'!$D:$D),"")</f>
        <v>7.65</v>
      </c>
      <c r="P2652" s="29">
        <f>IFERROR(_xlfn.XLOOKUP($B2652,'Ownership Metrics'!$A:$A,'Ownership Metrics'!$E:$E),"")</f>
        <v>19.649999999999999</v>
      </c>
      <c r="Q2652" s="30">
        <f>IFERROR(_xlfn.XLOOKUP($B2652,'Ownership Metrics'!$A:$A,'Ownership Metrics'!$F:$F),"")</f>
        <v>20</v>
      </c>
      <c r="R2652" s="30">
        <f>IFERROR(_xlfn.XLOOKUP($B2652,'Ownership Metrics'!$A:$A,'Ownership Metrics'!$G:$G),"")</f>
        <v>8</v>
      </c>
      <c r="S2652" s="27" t="str">
        <f>IFERROR(_xlfn.XLOOKUP($B2652,'Ownership Metrics'!$A:$A,'Ownership Metrics'!$H:$H),"")</f>
        <v>Tersebar</v>
      </c>
      <c r="T2652" s="27" t="str">
        <f>IFERROR(_xlfn.XLOOKUP($B2652,'Ownership Metrics'!$A:$A,'Ownership Metrics'!$I:$I),"")</f>
        <v>Rendah</v>
      </c>
      <c r="U2652" s="27">
        <f>IF(COUNTIFS($B$2:$B2652,$B2652,$D$2:$D2652,$D2652)=1,1,0)</f>
        <v>1</v>
      </c>
      <c r="V2652" s="27">
        <f t="shared" si="124"/>
        <v>1.53</v>
      </c>
      <c r="W2652" s="27">
        <f t="shared" si="125"/>
        <v>14</v>
      </c>
      <c r="X2652" s="27">
        <f t="shared" si="123"/>
        <v>1.5299997348000001</v>
      </c>
    </row>
    <row r="2653" spans="1:24" x14ac:dyDescent="0.25">
      <c r="A2653" s="26">
        <v>46265</v>
      </c>
      <c r="B2653" s="27" t="s">
        <v>10495</v>
      </c>
      <c r="C2653" s="27" t="s">
        <v>2902</v>
      </c>
      <c r="D2653" s="27" t="s">
        <v>2907</v>
      </c>
      <c r="E2653" s="27" t="s">
        <v>166</v>
      </c>
      <c r="F2653" s="27" t="s">
        <v>32</v>
      </c>
      <c r="G2653" s="27"/>
      <c r="H2653" s="27" t="s">
        <v>64</v>
      </c>
      <c r="I2653" s="28">
        <v>23589991904</v>
      </c>
      <c r="J2653" s="28">
        <v>0</v>
      </c>
      <c r="K2653" s="28">
        <v>23589991904</v>
      </c>
      <c r="L2653" s="29">
        <v>1.98</v>
      </c>
      <c r="M2653" s="29">
        <f>IFERROR(_xlfn.XLOOKUP($B2653,'Ownership Metrics'!$A:$A,'Ownership Metrics'!$B:$B),"")</f>
        <v>48.17</v>
      </c>
      <c r="N2653" s="28">
        <f>IFERROR(_xlfn.XLOOKUP($B2653,'Ownership Metrics'!$A:$A,'Ownership Metrics'!$C:$C),"")</f>
        <v>202</v>
      </c>
      <c r="O2653" s="29">
        <f>IFERROR(_xlfn.XLOOKUP($B2653,'Ownership Metrics'!$A:$A,'Ownership Metrics'!$D:$D),"")</f>
        <v>7.65</v>
      </c>
      <c r="P2653" s="29">
        <f>IFERROR(_xlfn.XLOOKUP($B2653,'Ownership Metrics'!$A:$A,'Ownership Metrics'!$E:$E),"")</f>
        <v>19.649999999999999</v>
      </c>
      <c r="Q2653" s="30">
        <f>IFERROR(_xlfn.XLOOKUP($B2653,'Ownership Metrics'!$A:$A,'Ownership Metrics'!$F:$F),"")</f>
        <v>20</v>
      </c>
      <c r="R2653" s="30">
        <f>IFERROR(_xlfn.XLOOKUP($B2653,'Ownership Metrics'!$A:$A,'Ownership Metrics'!$G:$G),"")</f>
        <v>8</v>
      </c>
      <c r="S2653" s="27" t="str">
        <f>IFERROR(_xlfn.XLOOKUP($B2653,'Ownership Metrics'!$A:$A,'Ownership Metrics'!$H:$H),"")</f>
        <v>Tersebar</v>
      </c>
      <c r="T2653" s="27" t="str">
        <f>IFERROR(_xlfn.XLOOKUP($B2653,'Ownership Metrics'!$A:$A,'Ownership Metrics'!$I:$I),"")</f>
        <v>Rendah</v>
      </c>
      <c r="U2653" s="27">
        <f>IF(COUNTIFS($B$2:$B2653,$B2653,$D$2:$D2653,$D2653)=1,1,0)</f>
        <v>1</v>
      </c>
      <c r="V2653" s="27">
        <f t="shared" si="124"/>
        <v>1.98</v>
      </c>
      <c r="W2653" s="27">
        <f t="shared" si="125"/>
        <v>11</v>
      </c>
      <c r="X2653" s="27">
        <f t="shared" si="123"/>
        <v>1.9799997347</v>
      </c>
    </row>
    <row r="2654" spans="1:24" x14ac:dyDescent="0.25">
      <c r="A2654" s="26">
        <v>46265</v>
      </c>
      <c r="B2654" s="27" t="s">
        <v>10495</v>
      </c>
      <c r="C2654" s="27" t="s">
        <v>2902</v>
      </c>
      <c r="D2654" s="27" t="s">
        <v>2908</v>
      </c>
      <c r="E2654" s="27" t="s">
        <v>22</v>
      </c>
      <c r="F2654" s="27" t="s">
        <v>32</v>
      </c>
      <c r="G2654" s="27"/>
      <c r="H2654" s="27" t="s">
        <v>64</v>
      </c>
      <c r="I2654" s="28">
        <v>29582021466</v>
      </c>
      <c r="J2654" s="28">
        <v>0</v>
      </c>
      <c r="K2654" s="28">
        <v>29582021466</v>
      </c>
      <c r="L2654" s="29">
        <v>2.48</v>
      </c>
      <c r="M2654" s="29">
        <f>IFERROR(_xlfn.XLOOKUP($B2654,'Ownership Metrics'!$A:$A,'Ownership Metrics'!$B:$B),"")</f>
        <v>48.17</v>
      </c>
      <c r="N2654" s="28">
        <f>IFERROR(_xlfn.XLOOKUP($B2654,'Ownership Metrics'!$A:$A,'Ownership Metrics'!$C:$C),"")</f>
        <v>202</v>
      </c>
      <c r="O2654" s="29">
        <f>IFERROR(_xlfn.XLOOKUP($B2654,'Ownership Metrics'!$A:$A,'Ownership Metrics'!$D:$D),"")</f>
        <v>7.65</v>
      </c>
      <c r="P2654" s="29">
        <f>IFERROR(_xlfn.XLOOKUP($B2654,'Ownership Metrics'!$A:$A,'Ownership Metrics'!$E:$E),"")</f>
        <v>19.649999999999999</v>
      </c>
      <c r="Q2654" s="30">
        <f>IFERROR(_xlfn.XLOOKUP($B2654,'Ownership Metrics'!$A:$A,'Ownership Metrics'!$F:$F),"")</f>
        <v>20</v>
      </c>
      <c r="R2654" s="30">
        <f>IFERROR(_xlfn.XLOOKUP($B2654,'Ownership Metrics'!$A:$A,'Ownership Metrics'!$G:$G),"")</f>
        <v>8</v>
      </c>
      <c r="S2654" s="27" t="str">
        <f>IFERROR(_xlfn.XLOOKUP($B2654,'Ownership Metrics'!$A:$A,'Ownership Metrics'!$H:$H),"")</f>
        <v>Tersebar</v>
      </c>
      <c r="T2654" s="27" t="str">
        <f>IFERROR(_xlfn.XLOOKUP($B2654,'Ownership Metrics'!$A:$A,'Ownership Metrics'!$I:$I),"")</f>
        <v>Rendah</v>
      </c>
      <c r="U2654" s="27">
        <f>IF(COUNTIFS($B$2:$B2654,$B2654,$D$2:$D2654,$D2654)=1,1,0)</f>
        <v>1</v>
      </c>
      <c r="V2654" s="27">
        <f t="shared" si="124"/>
        <v>2.48</v>
      </c>
      <c r="W2654" s="27">
        <f t="shared" si="125"/>
        <v>6</v>
      </c>
      <c r="X2654" s="27">
        <f t="shared" si="123"/>
        <v>2.4799997345999998</v>
      </c>
    </row>
    <row r="2655" spans="1:24" x14ac:dyDescent="0.25">
      <c r="A2655" s="26">
        <v>46265</v>
      </c>
      <c r="B2655" s="27" t="s">
        <v>10495</v>
      </c>
      <c r="C2655" s="27" t="s">
        <v>2902</v>
      </c>
      <c r="D2655" s="27" t="s">
        <v>2909</v>
      </c>
      <c r="E2655" s="27" t="s">
        <v>204</v>
      </c>
      <c r="F2655" s="27" t="s">
        <v>32</v>
      </c>
      <c r="G2655" s="27"/>
      <c r="H2655" s="27" t="s">
        <v>283</v>
      </c>
      <c r="I2655" s="28">
        <v>28869001349</v>
      </c>
      <c r="J2655" s="28">
        <v>0</v>
      </c>
      <c r="K2655" s="28">
        <v>28869001349</v>
      </c>
      <c r="L2655" s="29">
        <v>2.42</v>
      </c>
      <c r="M2655" s="29">
        <f>IFERROR(_xlfn.XLOOKUP($B2655,'Ownership Metrics'!$A:$A,'Ownership Metrics'!$B:$B),"")</f>
        <v>48.17</v>
      </c>
      <c r="N2655" s="28">
        <f>IFERROR(_xlfn.XLOOKUP($B2655,'Ownership Metrics'!$A:$A,'Ownership Metrics'!$C:$C),"")</f>
        <v>202</v>
      </c>
      <c r="O2655" s="29">
        <f>IFERROR(_xlfn.XLOOKUP($B2655,'Ownership Metrics'!$A:$A,'Ownership Metrics'!$D:$D),"")</f>
        <v>7.65</v>
      </c>
      <c r="P2655" s="29">
        <f>IFERROR(_xlfn.XLOOKUP($B2655,'Ownership Metrics'!$A:$A,'Ownership Metrics'!$E:$E),"")</f>
        <v>19.649999999999999</v>
      </c>
      <c r="Q2655" s="30">
        <f>IFERROR(_xlfn.XLOOKUP($B2655,'Ownership Metrics'!$A:$A,'Ownership Metrics'!$F:$F),"")</f>
        <v>20</v>
      </c>
      <c r="R2655" s="30">
        <f>IFERROR(_xlfn.XLOOKUP($B2655,'Ownership Metrics'!$A:$A,'Ownership Metrics'!$G:$G),"")</f>
        <v>8</v>
      </c>
      <c r="S2655" s="27" t="str">
        <f>IFERROR(_xlfn.XLOOKUP($B2655,'Ownership Metrics'!$A:$A,'Ownership Metrics'!$H:$H),"")</f>
        <v>Tersebar</v>
      </c>
      <c r="T2655" s="27" t="str">
        <f>IFERROR(_xlfn.XLOOKUP($B2655,'Ownership Metrics'!$A:$A,'Ownership Metrics'!$I:$I),"")</f>
        <v>Rendah</v>
      </c>
      <c r="U2655" s="27">
        <f>IF(COUNTIFS($B$2:$B2655,$B2655,$D$2:$D2655,$D2655)=1,1,0)</f>
        <v>1</v>
      </c>
      <c r="V2655" s="27">
        <f t="shared" si="124"/>
        <v>2.42</v>
      </c>
      <c r="W2655" s="27">
        <f t="shared" si="125"/>
        <v>8</v>
      </c>
      <c r="X2655" s="27">
        <f t="shared" si="123"/>
        <v>2.4199997344999997</v>
      </c>
    </row>
    <row r="2656" spans="1:24" x14ac:dyDescent="0.25">
      <c r="A2656" s="26">
        <v>46265</v>
      </c>
      <c r="B2656" s="27" t="s">
        <v>10495</v>
      </c>
      <c r="C2656" s="27" t="s">
        <v>2902</v>
      </c>
      <c r="D2656" s="27" t="s">
        <v>2910</v>
      </c>
      <c r="E2656" s="27" t="s">
        <v>22</v>
      </c>
      <c r="F2656" s="27" t="s">
        <v>32</v>
      </c>
      <c r="G2656" s="27"/>
      <c r="H2656" s="27" t="s">
        <v>1129</v>
      </c>
      <c r="I2656" s="28">
        <v>15214216163</v>
      </c>
      <c r="J2656" s="28">
        <v>0</v>
      </c>
      <c r="K2656" s="28">
        <v>15214216163</v>
      </c>
      <c r="L2656" s="29">
        <v>1.28</v>
      </c>
      <c r="M2656" s="29">
        <f>IFERROR(_xlfn.XLOOKUP($B2656,'Ownership Metrics'!$A:$A,'Ownership Metrics'!$B:$B),"")</f>
        <v>48.17</v>
      </c>
      <c r="N2656" s="28">
        <f>IFERROR(_xlfn.XLOOKUP($B2656,'Ownership Metrics'!$A:$A,'Ownership Metrics'!$C:$C),"")</f>
        <v>202</v>
      </c>
      <c r="O2656" s="29">
        <f>IFERROR(_xlfn.XLOOKUP($B2656,'Ownership Metrics'!$A:$A,'Ownership Metrics'!$D:$D),"")</f>
        <v>7.65</v>
      </c>
      <c r="P2656" s="29">
        <f>IFERROR(_xlfn.XLOOKUP($B2656,'Ownership Metrics'!$A:$A,'Ownership Metrics'!$E:$E),"")</f>
        <v>19.649999999999999</v>
      </c>
      <c r="Q2656" s="30">
        <f>IFERROR(_xlfn.XLOOKUP($B2656,'Ownership Metrics'!$A:$A,'Ownership Metrics'!$F:$F),"")</f>
        <v>20</v>
      </c>
      <c r="R2656" s="30">
        <f>IFERROR(_xlfn.XLOOKUP($B2656,'Ownership Metrics'!$A:$A,'Ownership Metrics'!$G:$G),"")</f>
        <v>8</v>
      </c>
      <c r="S2656" s="27" t="str">
        <f>IFERROR(_xlfn.XLOOKUP($B2656,'Ownership Metrics'!$A:$A,'Ownership Metrics'!$H:$H),"")</f>
        <v>Tersebar</v>
      </c>
      <c r="T2656" s="27" t="str">
        <f>IFERROR(_xlfn.XLOOKUP($B2656,'Ownership Metrics'!$A:$A,'Ownership Metrics'!$I:$I),"")</f>
        <v>Rendah</v>
      </c>
      <c r="U2656" s="27">
        <f>IF(COUNTIFS($B$2:$B2656,$B2656,$D$2:$D2656,$D2656)=1,1,0)</f>
        <v>1</v>
      </c>
      <c r="V2656" s="27">
        <f t="shared" si="124"/>
        <v>1.28</v>
      </c>
      <c r="W2656" s="27">
        <f t="shared" si="125"/>
        <v>17</v>
      </c>
      <c r="X2656" s="27">
        <f t="shared" si="123"/>
        <v>1.2799997344</v>
      </c>
    </row>
    <row r="2657" spans="1:24" x14ac:dyDescent="0.25">
      <c r="A2657" s="26">
        <v>46265</v>
      </c>
      <c r="B2657" s="27" t="s">
        <v>10495</v>
      </c>
      <c r="C2657" s="27" t="s">
        <v>2902</v>
      </c>
      <c r="D2657" s="27" t="s">
        <v>2911</v>
      </c>
      <c r="E2657" s="27" t="s">
        <v>22</v>
      </c>
      <c r="F2657" s="27" t="s">
        <v>32</v>
      </c>
      <c r="G2657" s="27"/>
      <c r="H2657" s="27" t="s">
        <v>62</v>
      </c>
      <c r="I2657" s="28">
        <v>17045733334</v>
      </c>
      <c r="J2657" s="28">
        <v>0</v>
      </c>
      <c r="K2657" s="28">
        <v>17045733334</v>
      </c>
      <c r="L2657" s="29">
        <v>1.43</v>
      </c>
      <c r="M2657" s="29">
        <f>IFERROR(_xlfn.XLOOKUP($B2657,'Ownership Metrics'!$A:$A,'Ownership Metrics'!$B:$B),"")</f>
        <v>48.17</v>
      </c>
      <c r="N2657" s="28">
        <f>IFERROR(_xlfn.XLOOKUP($B2657,'Ownership Metrics'!$A:$A,'Ownership Metrics'!$C:$C),"")</f>
        <v>202</v>
      </c>
      <c r="O2657" s="29">
        <f>IFERROR(_xlfn.XLOOKUP($B2657,'Ownership Metrics'!$A:$A,'Ownership Metrics'!$D:$D),"")</f>
        <v>7.65</v>
      </c>
      <c r="P2657" s="29">
        <f>IFERROR(_xlfn.XLOOKUP($B2657,'Ownership Metrics'!$A:$A,'Ownership Metrics'!$E:$E),"")</f>
        <v>19.649999999999999</v>
      </c>
      <c r="Q2657" s="30">
        <f>IFERROR(_xlfn.XLOOKUP($B2657,'Ownership Metrics'!$A:$A,'Ownership Metrics'!$F:$F),"")</f>
        <v>20</v>
      </c>
      <c r="R2657" s="30">
        <f>IFERROR(_xlfn.XLOOKUP($B2657,'Ownership Metrics'!$A:$A,'Ownership Metrics'!$G:$G),"")</f>
        <v>8</v>
      </c>
      <c r="S2657" s="27" t="str">
        <f>IFERROR(_xlfn.XLOOKUP($B2657,'Ownership Metrics'!$A:$A,'Ownership Metrics'!$H:$H),"")</f>
        <v>Tersebar</v>
      </c>
      <c r="T2657" s="27" t="str">
        <f>IFERROR(_xlfn.XLOOKUP($B2657,'Ownership Metrics'!$A:$A,'Ownership Metrics'!$I:$I),"")</f>
        <v>Rendah</v>
      </c>
      <c r="U2657" s="27">
        <f>IF(COUNTIFS($B$2:$B2657,$B2657,$D$2:$D2657,$D2657)=1,1,0)</f>
        <v>1</v>
      </c>
      <c r="V2657" s="27">
        <f t="shared" si="124"/>
        <v>1.43</v>
      </c>
      <c r="W2657" s="27">
        <f t="shared" si="125"/>
        <v>16</v>
      </c>
      <c r="X2657" s="27">
        <f t="shared" si="123"/>
        <v>1.4299997342999999</v>
      </c>
    </row>
    <row r="2658" spans="1:24" x14ac:dyDescent="0.25">
      <c r="A2658" s="26">
        <v>46265</v>
      </c>
      <c r="B2658" s="27" t="s">
        <v>10495</v>
      </c>
      <c r="C2658" s="27" t="s">
        <v>2902</v>
      </c>
      <c r="D2658" s="27" t="s">
        <v>2912</v>
      </c>
      <c r="E2658" s="27" t="s">
        <v>83</v>
      </c>
      <c r="F2658" s="27" t="s">
        <v>32</v>
      </c>
      <c r="G2658" s="27"/>
      <c r="H2658" s="27" t="s">
        <v>62</v>
      </c>
      <c r="I2658" s="28">
        <v>20112982639</v>
      </c>
      <c r="J2658" s="28">
        <v>0</v>
      </c>
      <c r="K2658" s="28">
        <v>20112982639</v>
      </c>
      <c r="L2658" s="29">
        <v>1.69</v>
      </c>
      <c r="M2658" s="29">
        <f>IFERROR(_xlfn.XLOOKUP($B2658,'Ownership Metrics'!$A:$A,'Ownership Metrics'!$B:$B),"")</f>
        <v>48.17</v>
      </c>
      <c r="N2658" s="28">
        <f>IFERROR(_xlfn.XLOOKUP($B2658,'Ownership Metrics'!$A:$A,'Ownership Metrics'!$C:$C),"")</f>
        <v>202</v>
      </c>
      <c r="O2658" s="29">
        <f>IFERROR(_xlfn.XLOOKUP($B2658,'Ownership Metrics'!$A:$A,'Ownership Metrics'!$D:$D),"")</f>
        <v>7.65</v>
      </c>
      <c r="P2658" s="29">
        <f>IFERROR(_xlfn.XLOOKUP($B2658,'Ownership Metrics'!$A:$A,'Ownership Metrics'!$E:$E),"")</f>
        <v>19.649999999999999</v>
      </c>
      <c r="Q2658" s="30">
        <f>IFERROR(_xlfn.XLOOKUP($B2658,'Ownership Metrics'!$A:$A,'Ownership Metrics'!$F:$F),"")</f>
        <v>20</v>
      </c>
      <c r="R2658" s="30">
        <f>IFERROR(_xlfn.XLOOKUP($B2658,'Ownership Metrics'!$A:$A,'Ownership Metrics'!$G:$G),"")</f>
        <v>8</v>
      </c>
      <c r="S2658" s="27" t="str">
        <f>IFERROR(_xlfn.XLOOKUP($B2658,'Ownership Metrics'!$A:$A,'Ownership Metrics'!$H:$H),"")</f>
        <v>Tersebar</v>
      </c>
      <c r="T2658" s="27" t="str">
        <f>IFERROR(_xlfn.XLOOKUP($B2658,'Ownership Metrics'!$A:$A,'Ownership Metrics'!$I:$I),"")</f>
        <v>Rendah</v>
      </c>
      <c r="U2658" s="27">
        <f>IF(COUNTIFS($B$2:$B2658,$B2658,$D$2:$D2658,$D2658)=1,1,0)</f>
        <v>1</v>
      </c>
      <c r="V2658" s="27">
        <f t="shared" si="124"/>
        <v>1.69</v>
      </c>
      <c r="W2658" s="27">
        <f t="shared" si="125"/>
        <v>12</v>
      </c>
      <c r="X2658" s="27">
        <f t="shared" si="123"/>
        <v>1.6899997341999999</v>
      </c>
    </row>
    <row r="2659" spans="1:24" x14ac:dyDescent="0.25">
      <c r="A2659" s="26">
        <v>46265</v>
      </c>
      <c r="B2659" s="27" t="s">
        <v>10495</v>
      </c>
      <c r="C2659" s="27" t="s">
        <v>2902</v>
      </c>
      <c r="D2659" s="27" t="s">
        <v>2913</v>
      </c>
      <c r="E2659" s="27" t="s">
        <v>22</v>
      </c>
      <c r="F2659" s="27" t="s">
        <v>32</v>
      </c>
      <c r="G2659" s="27"/>
      <c r="H2659" s="27" t="s">
        <v>128</v>
      </c>
      <c r="I2659" s="28">
        <v>88531124993</v>
      </c>
      <c r="J2659" s="28">
        <v>0</v>
      </c>
      <c r="K2659" s="28">
        <v>88531124993</v>
      </c>
      <c r="L2659" s="29">
        <v>7.43</v>
      </c>
      <c r="M2659" s="29">
        <f>IFERROR(_xlfn.XLOOKUP($B2659,'Ownership Metrics'!$A:$A,'Ownership Metrics'!$B:$B),"")</f>
        <v>48.17</v>
      </c>
      <c r="N2659" s="28">
        <f>IFERROR(_xlfn.XLOOKUP($B2659,'Ownership Metrics'!$A:$A,'Ownership Metrics'!$C:$C),"")</f>
        <v>202</v>
      </c>
      <c r="O2659" s="29">
        <f>IFERROR(_xlfn.XLOOKUP($B2659,'Ownership Metrics'!$A:$A,'Ownership Metrics'!$D:$D),"")</f>
        <v>7.65</v>
      </c>
      <c r="P2659" s="29">
        <f>IFERROR(_xlfn.XLOOKUP($B2659,'Ownership Metrics'!$A:$A,'Ownership Metrics'!$E:$E),"")</f>
        <v>19.649999999999999</v>
      </c>
      <c r="Q2659" s="30">
        <f>IFERROR(_xlfn.XLOOKUP($B2659,'Ownership Metrics'!$A:$A,'Ownership Metrics'!$F:$F),"")</f>
        <v>20</v>
      </c>
      <c r="R2659" s="30">
        <f>IFERROR(_xlfn.XLOOKUP($B2659,'Ownership Metrics'!$A:$A,'Ownership Metrics'!$G:$G),"")</f>
        <v>8</v>
      </c>
      <c r="S2659" s="27" t="str">
        <f>IFERROR(_xlfn.XLOOKUP($B2659,'Ownership Metrics'!$A:$A,'Ownership Metrics'!$H:$H),"")</f>
        <v>Tersebar</v>
      </c>
      <c r="T2659" s="27" t="str">
        <f>IFERROR(_xlfn.XLOOKUP($B2659,'Ownership Metrics'!$A:$A,'Ownership Metrics'!$I:$I),"")</f>
        <v>Rendah</v>
      </c>
      <c r="U2659" s="27">
        <f>IF(COUNTIFS($B$2:$B2659,$B2659,$D$2:$D2659,$D2659)=1,1,0)</f>
        <v>1</v>
      </c>
      <c r="V2659" s="27">
        <f t="shared" si="124"/>
        <v>7.43</v>
      </c>
      <c r="W2659" s="27">
        <f t="shared" si="125"/>
        <v>2</v>
      </c>
      <c r="X2659" s="27">
        <f t="shared" si="123"/>
        <v>7.4299997340999999</v>
      </c>
    </row>
    <row r="2660" spans="1:24" x14ac:dyDescent="0.25">
      <c r="A2660" s="26">
        <v>46265</v>
      </c>
      <c r="B2660" s="27" t="s">
        <v>10495</v>
      </c>
      <c r="C2660" s="27" t="s">
        <v>2902</v>
      </c>
      <c r="D2660" s="27" t="s">
        <v>2914</v>
      </c>
      <c r="E2660" s="27" t="s">
        <v>22</v>
      </c>
      <c r="F2660" s="27" t="s">
        <v>32</v>
      </c>
      <c r="G2660" s="27"/>
      <c r="H2660" s="27" t="s">
        <v>2915</v>
      </c>
      <c r="I2660" s="28">
        <v>17382075034</v>
      </c>
      <c r="J2660" s="28">
        <v>0</v>
      </c>
      <c r="K2660" s="28">
        <v>17382075034</v>
      </c>
      <c r="L2660" s="29">
        <v>1.46</v>
      </c>
      <c r="M2660" s="29">
        <f>IFERROR(_xlfn.XLOOKUP($B2660,'Ownership Metrics'!$A:$A,'Ownership Metrics'!$B:$B),"")</f>
        <v>48.17</v>
      </c>
      <c r="N2660" s="28">
        <f>IFERROR(_xlfn.XLOOKUP($B2660,'Ownership Metrics'!$A:$A,'Ownership Metrics'!$C:$C),"")</f>
        <v>202</v>
      </c>
      <c r="O2660" s="29">
        <f>IFERROR(_xlfn.XLOOKUP($B2660,'Ownership Metrics'!$A:$A,'Ownership Metrics'!$D:$D),"")</f>
        <v>7.65</v>
      </c>
      <c r="P2660" s="29">
        <f>IFERROR(_xlfn.XLOOKUP($B2660,'Ownership Metrics'!$A:$A,'Ownership Metrics'!$E:$E),"")</f>
        <v>19.649999999999999</v>
      </c>
      <c r="Q2660" s="30">
        <f>IFERROR(_xlfn.XLOOKUP($B2660,'Ownership Metrics'!$A:$A,'Ownership Metrics'!$F:$F),"")</f>
        <v>20</v>
      </c>
      <c r="R2660" s="30">
        <f>IFERROR(_xlfn.XLOOKUP($B2660,'Ownership Metrics'!$A:$A,'Ownership Metrics'!$G:$G),"")</f>
        <v>8</v>
      </c>
      <c r="S2660" s="27" t="str">
        <f>IFERROR(_xlfn.XLOOKUP($B2660,'Ownership Metrics'!$A:$A,'Ownership Metrics'!$H:$H),"")</f>
        <v>Tersebar</v>
      </c>
      <c r="T2660" s="27" t="str">
        <f>IFERROR(_xlfn.XLOOKUP($B2660,'Ownership Metrics'!$A:$A,'Ownership Metrics'!$I:$I),"")</f>
        <v>Rendah</v>
      </c>
      <c r="U2660" s="27">
        <f>IF(COUNTIFS($B$2:$B2660,$B2660,$D$2:$D2660,$D2660)=1,1,0)</f>
        <v>1</v>
      </c>
      <c r="V2660" s="27">
        <f t="shared" si="124"/>
        <v>1.46</v>
      </c>
      <c r="W2660" s="27">
        <f t="shared" si="125"/>
        <v>15</v>
      </c>
      <c r="X2660" s="27">
        <f t="shared" si="123"/>
        <v>1.4599997339999999</v>
      </c>
    </row>
    <row r="2661" spans="1:24" x14ac:dyDescent="0.25">
      <c r="A2661" s="26">
        <v>46265</v>
      </c>
      <c r="B2661" s="27" t="s">
        <v>10495</v>
      </c>
      <c r="C2661" s="27" t="s">
        <v>2902</v>
      </c>
      <c r="D2661" s="27" t="s">
        <v>1190</v>
      </c>
      <c r="E2661" s="27" t="s">
        <v>22</v>
      </c>
      <c r="F2661" s="27" t="s">
        <v>32</v>
      </c>
      <c r="G2661" s="27"/>
      <c r="H2661" s="27" t="s">
        <v>256</v>
      </c>
      <c r="I2661" s="28">
        <v>54433645448</v>
      </c>
      <c r="J2661" s="28">
        <v>0</v>
      </c>
      <c r="K2661" s="28">
        <v>54433645448</v>
      </c>
      <c r="L2661" s="29">
        <v>4.57</v>
      </c>
      <c r="M2661" s="29">
        <f>IFERROR(_xlfn.XLOOKUP($B2661,'Ownership Metrics'!$A:$A,'Ownership Metrics'!$B:$B),"")</f>
        <v>48.17</v>
      </c>
      <c r="N2661" s="28">
        <f>IFERROR(_xlfn.XLOOKUP($B2661,'Ownership Metrics'!$A:$A,'Ownership Metrics'!$C:$C),"")</f>
        <v>202</v>
      </c>
      <c r="O2661" s="29">
        <f>IFERROR(_xlfn.XLOOKUP($B2661,'Ownership Metrics'!$A:$A,'Ownership Metrics'!$D:$D),"")</f>
        <v>7.65</v>
      </c>
      <c r="P2661" s="29">
        <f>IFERROR(_xlfn.XLOOKUP($B2661,'Ownership Metrics'!$A:$A,'Ownership Metrics'!$E:$E),"")</f>
        <v>19.649999999999999</v>
      </c>
      <c r="Q2661" s="30">
        <f>IFERROR(_xlfn.XLOOKUP($B2661,'Ownership Metrics'!$A:$A,'Ownership Metrics'!$F:$F),"")</f>
        <v>20</v>
      </c>
      <c r="R2661" s="30">
        <f>IFERROR(_xlfn.XLOOKUP($B2661,'Ownership Metrics'!$A:$A,'Ownership Metrics'!$G:$G),"")</f>
        <v>8</v>
      </c>
      <c r="S2661" s="27" t="str">
        <f>IFERROR(_xlfn.XLOOKUP($B2661,'Ownership Metrics'!$A:$A,'Ownership Metrics'!$H:$H),"")</f>
        <v>Tersebar</v>
      </c>
      <c r="T2661" s="27" t="str">
        <f>IFERROR(_xlfn.XLOOKUP($B2661,'Ownership Metrics'!$A:$A,'Ownership Metrics'!$I:$I),"")</f>
        <v>Rendah</v>
      </c>
      <c r="U2661" s="27">
        <f>IF(COUNTIFS($B$2:$B2661,$B2661,$D$2:$D2661,$D2661)=1,1,0)</f>
        <v>1</v>
      </c>
      <c r="V2661" s="27">
        <f t="shared" si="124"/>
        <v>4.57</v>
      </c>
      <c r="W2661" s="27">
        <f t="shared" si="125"/>
        <v>3</v>
      </c>
      <c r="X2661" s="27">
        <f t="shared" si="123"/>
        <v>4.5699997339000005</v>
      </c>
    </row>
    <row r="2662" spans="1:24" x14ac:dyDescent="0.25">
      <c r="A2662" s="26">
        <v>46265</v>
      </c>
      <c r="B2662" s="27" t="s">
        <v>10495</v>
      </c>
      <c r="C2662" s="27" t="s">
        <v>2902</v>
      </c>
      <c r="D2662" s="27" t="s">
        <v>2916</v>
      </c>
      <c r="E2662" s="27" t="s">
        <v>22</v>
      </c>
      <c r="F2662" s="27" t="s">
        <v>32</v>
      </c>
      <c r="G2662" s="27"/>
      <c r="H2662" s="27" t="s">
        <v>128</v>
      </c>
      <c r="I2662" s="28">
        <v>29599381207</v>
      </c>
      <c r="J2662" s="28">
        <v>0</v>
      </c>
      <c r="K2662" s="28">
        <v>29599381207</v>
      </c>
      <c r="L2662" s="29">
        <v>2.48</v>
      </c>
      <c r="M2662" s="29">
        <f>IFERROR(_xlfn.XLOOKUP($B2662,'Ownership Metrics'!$A:$A,'Ownership Metrics'!$B:$B),"")</f>
        <v>48.17</v>
      </c>
      <c r="N2662" s="28">
        <f>IFERROR(_xlfn.XLOOKUP($B2662,'Ownership Metrics'!$A:$A,'Ownership Metrics'!$C:$C),"")</f>
        <v>202</v>
      </c>
      <c r="O2662" s="29">
        <f>IFERROR(_xlfn.XLOOKUP($B2662,'Ownership Metrics'!$A:$A,'Ownership Metrics'!$D:$D),"")</f>
        <v>7.65</v>
      </c>
      <c r="P2662" s="29">
        <f>IFERROR(_xlfn.XLOOKUP($B2662,'Ownership Metrics'!$A:$A,'Ownership Metrics'!$E:$E),"")</f>
        <v>19.649999999999999</v>
      </c>
      <c r="Q2662" s="30">
        <f>IFERROR(_xlfn.XLOOKUP($B2662,'Ownership Metrics'!$A:$A,'Ownership Metrics'!$F:$F),"")</f>
        <v>20</v>
      </c>
      <c r="R2662" s="30">
        <f>IFERROR(_xlfn.XLOOKUP($B2662,'Ownership Metrics'!$A:$A,'Ownership Metrics'!$G:$G),"")</f>
        <v>8</v>
      </c>
      <c r="S2662" s="27" t="str">
        <f>IFERROR(_xlfn.XLOOKUP($B2662,'Ownership Metrics'!$A:$A,'Ownership Metrics'!$H:$H),"")</f>
        <v>Tersebar</v>
      </c>
      <c r="T2662" s="27" t="str">
        <f>IFERROR(_xlfn.XLOOKUP($B2662,'Ownership Metrics'!$A:$A,'Ownership Metrics'!$I:$I),"")</f>
        <v>Rendah</v>
      </c>
      <c r="U2662" s="27">
        <f>IF(COUNTIFS($B$2:$B2662,$B2662,$D$2:$D2662,$D2662)=1,1,0)</f>
        <v>1</v>
      </c>
      <c r="V2662" s="27">
        <f t="shared" si="124"/>
        <v>2.48</v>
      </c>
      <c r="W2662" s="27">
        <f t="shared" si="125"/>
        <v>7</v>
      </c>
      <c r="X2662" s="27">
        <f t="shared" si="123"/>
        <v>2.4799997338000002</v>
      </c>
    </row>
    <row r="2663" spans="1:24" x14ac:dyDescent="0.25">
      <c r="A2663" s="26">
        <v>46265</v>
      </c>
      <c r="B2663" s="27" t="s">
        <v>10495</v>
      </c>
      <c r="C2663" s="27" t="s">
        <v>2902</v>
      </c>
      <c r="D2663" s="27" t="s">
        <v>2917</v>
      </c>
      <c r="E2663" s="27" t="s">
        <v>83</v>
      </c>
      <c r="F2663" s="27" t="s">
        <v>32</v>
      </c>
      <c r="G2663" s="27"/>
      <c r="H2663" s="27" t="s">
        <v>64</v>
      </c>
      <c r="I2663" s="28">
        <v>91102207128</v>
      </c>
      <c r="J2663" s="28">
        <v>0</v>
      </c>
      <c r="K2663" s="28">
        <v>91102207128</v>
      </c>
      <c r="L2663" s="29">
        <v>7.65</v>
      </c>
      <c r="M2663" s="29">
        <f>IFERROR(_xlfn.XLOOKUP($B2663,'Ownership Metrics'!$A:$A,'Ownership Metrics'!$B:$B),"")</f>
        <v>48.17</v>
      </c>
      <c r="N2663" s="28">
        <f>IFERROR(_xlfn.XLOOKUP($B2663,'Ownership Metrics'!$A:$A,'Ownership Metrics'!$C:$C),"")</f>
        <v>202</v>
      </c>
      <c r="O2663" s="29">
        <f>IFERROR(_xlfn.XLOOKUP($B2663,'Ownership Metrics'!$A:$A,'Ownership Metrics'!$D:$D),"")</f>
        <v>7.65</v>
      </c>
      <c r="P2663" s="29">
        <f>IFERROR(_xlfn.XLOOKUP($B2663,'Ownership Metrics'!$A:$A,'Ownership Metrics'!$E:$E),"")</f>
        <v>19.649999999999999</v>
      </c>
      <c r="Q2663" s="30">
        <f>IFERROR(_xlfn.XLOOKUP($B2663,'Ownership Metrics'!$A:$A,'Ownership Metrics'!$F:$F),"")</f>
        <v>20</v>
      </c>
      <c r="R2663" s="30">
        <f>IFERROR(_xlfn.XLOOKUP($B2663,'Ownership Metrics'!$A:$A,'Ownership Metrics'!$G:$G),"")</f>
        <v>8</v>
      </c>
      <c r="S2663" s="27" t="str">
        <f>IFERROR(_xlfn.XLOOKUP($B2663,'Ownership Metrics'!$A:$A,'Ownership Metrics'!$H:$H),"")</f>
        <v>Tersebar</v>
      </c>
      <c r="T2663" s="27" t="str">
        <f>IFERROR(_xlfn.XLOOKUP($B2663,'Ownership Metrics'!$A:$A,'Ownership Metrics'!$I:$I),"")</f>
        <v>Rendah</v>
      </c>
      <c r="U2663" s="27">
        <f>IF(COUNTIFS($B$2:$B2663,$B2663,$D$2:$D2663,$D2663)=1,1,0)</f>
        <v>1</v>
      </c>
      <c r="V2663" s="27">
        <f t="shared" si="124"/>
        <v>7.65</v>
      </c>
      <c r="W2663" s="27">
        <f t="shared" si="125"/>
        <v>1</v>
      </c>
      <c r="X2663" s="27">
        <f t="shared" si="123"/>
        <v>7.6499997337000005</v>
      </c>
    </row>
    <row r="2664" spans="1:24" x14ac:dyDescent="0.25">
      <c r="A2664" s="26">
        <v>46265</v>
      </c>
      <c r="B2664" s="27" t="s">
        <v>10495</v>
      </c>
      <c r="C2664" s="27" t="s">
        <v>2902</v>
      </c>
      <c r="D2664" s="27" t="s">
        <v>1003</v>
      </c>
      <c r="E2664" s="27" t="s">
        <v>26</v>
      </c>
      <c r="F2664" s="27" t="s">
        <v>32</v>
      </c>
      <c r="G2664" s="27"/>
      <c r="H2664" s="27" t="s">
        <v>64</v>
      </c>
      <c r="I2664" s="28">
        <v>13269773339</v>
      </c>
      <c r="J2664" s="28">
        <v>0</v>
      </c>
      <c r="K2664" s="28">
        <v>13269773339</v>
      </c>
      <c r="L2664" s="29">
        <v>1.1100000000000001</v>
      </c>
      <c r="M2664" s="29">
        <f>IFERROR(_xlfn.XLOOKUP($B2664,'Ownership Metrics'!$A:$A,'Ownership Metrics'!$B:$B),"")</f>
        <v>48.17</v>
      </c>
      <c r="N2664" s="28">
        <f>IFERROR(_xlfn.XLOOKUP($B2664,'Ownership Metrics'!$A:$A,'Ownership Metrics'!$C:$C),"")</f>
        <v>202</v>
      </c>
      <c r="O2664" s="29">
        <f>IFERROR(_xlfn.XLOOKUP($B2664,'Ownership Metrics'!$A:$A,'Ownership Metrics'!$D:$D),"")</f>
        <v>7.65</v>
      </c>
      <c r="P2664" s="29">
        <f>IFERROR(_xlfn.XLOOKUP($B2664,'Ownership Metrics'!$A:$A,'Ownership Metrics'!$E:$E),"")</f>
        <v>19.649999999999999</v>
      </c>
      <c r="Q2664" s="30">
        <f>IFERROR(_xlfn.XLOOKUP($B2664,'Ownership Metrics'!$A:$A,'Ownership Metrics'!$F:$F),"")</f>
        <v>20</v>
      </c>
      <c r="R2664" s="30">
        <f>IFERROR(_xlfn.XLOOKUP($B2664,'Ownership Metrics'!$A:$A,'Ownership Metrics'!$G:$G),"")</f>
        <v>8</v>
      </c>
      <c r="S2664" s="27" t="str">
        <f>IFERROR(_xlfn.XLOOKUP($B2664,'Ownership Metrics'!$A:$A,'Ownership Metrics'!$H:$H),"")</f>
        <v>Tersebar</v>
      </c>
      <c r="T2664" s="27" t="str">
        <f>IFERROR(_xlfn.XLOOKUP($B2664,'Ownership Metrics'!$A:$A,'Ownership Metrics'!$I:$I),"")</f>
        <v>Rendah</v>
      </c>
      <c r="U2664" s="27">
        <f>IF(COUNTIFS($B$2:$B2664,$B2664,$D$2:$D2664,$D2664)=1,1,0)</f>
        <v>1</v>
      </c>
      <c r="V2664" s="27">
        <f t="shared" si="124"/>
        <v>1.1100000000000001</v>
      </c>
      <c r="W2664" s="27">
        <f t="shared" si="125"/>
        <v>20</v>
      </c>
      <c r="X2664" s="27">
        <f t="shared" si="123"/>
        <v>1.1099997336</v>
      </c>
    </row>
    <row r="2665" spans="1:24" x14ac:dyDescent="0.25">
      <c r="A2665" s="26">
        <v>46265</v>
      </c>
      <c r="B2665" s="27" t="s">
        <v>10495</v>
      </c>
      <c r="C2665" s="27" t="s">
        <v>2902</v>
      </c>
      <c r="D2665" s="27" t="s">
        <v>851</v>
      </c>
      <c r="E2665" s="27" t="s">
        <v>26</v>
      </c>
      <c r="F2665" s="27" t="s">
        <v>32</v>
      </c>
      <c r="G2665" s="27"/>
      <c r="H2665" s="27" t="s">
        <v>128</v>
      </c>
      <c r="I2665" s="28">
        <v>31954740264</v>
      </c>
      <c r="J2665" s="28">
        <v>0</v>
      </c>
      <c r="K2665" s="28">
        <v>31954740264</v>
      </c>
      <c r="L2665" s="29">
        <v>2.68</v>
      </c>
      <c r="M2665" s="29">
        <f>IFERROR(_xlfn.XLOOKUP($B2665,'Ownership Metrics'!$A:$A,'Ownership Metrics'!$B:$B),"")</f>
        <v>48.17</v>
      </c>
      <c r="N2665" s="28">
        <f>IFERROR(_xlfn.XLOOKUP($B2665,'Ownership Metrics'!$A:$A,'Ownership Metrics'!$C:$C),"")</f>
        <v>202</v>
      </c>
      <c r="O2665" s="29">
        <f>IFERROR(_xlfn.XLOOKUP($B2665,'Ownership Metrics'!$A:$A,'Ownership Metrics'!$D:$D),"")</f>
        <v>7.65</v>
      </c>
      <c r="P2665" s="29">
        <f>IFERROR(_xlfn.XLOOKUP($B2665,'Ownership Metrics'!$A:$A,'Ownership Metrics'!$E:$E),"")</f>
        <v>19.649999999999999</v>
      </c>
      <c r="Q2665" s="30">
        <f>IFERROR(_xlfn.XLOOKUP($B2665,'Ownership Metrics'!$A:$A,'Ownership Metrics'!$F:$F),"")</f>
        <v>20</v>
      </c>
      <c r="R2665" s="30">
        <f>IFERROR(_xlfn.XLOOKUP($B2665,'Ownership Metrics'!$A:$A,'Ownership Metrics'!$G:$G),"")</f>
        <v>8</v>
      </c>
      <c r="S2665" s="27" t="str">
        <f>IFERROR(_xlfn.XLOOKUP($B2665,'Ownership Metrics'!$A:$A,'Ownership Metrics'!$H:$H),"")</f>
        <v>Tersebar</v>
      </c>
      <c r="T2665" s="27" t="str">
        <f>IFERROR(_xlfn.XLOOKUP($B2665,'Ownership Metrics'!$A:$A,'Ownership Metrics'!$I:$I),"")</f>
        <v>Rendah</v>
      </c>
      <c r="U2665" s="27">
        <f>IF(COUNTIFS($B$2:$B2665,$B2665,$D$2:$D2665,$D2665)=1,1,0)</f>
        <v>1</v>
      </c>
      <c r="V2665" s="27">
        <f t="shared" si="124"/>
        <v>2.68</v>
      </c>
      <c r="W2665" s="27">
        <f t="shared" si="125"/>
        <v>5</v>
      </c>
      <c r="X2665" s="27">
        <f t="shared" si="123"/>
        <v>2.6799997335000003</v>
      </c>
    </row>
    <row r="2666" spans="1:24" x14ac:dyDescent="0.25">
      <c r="A2666" s="26">
        <v>46265</v>
      </c>
      <c r="B2666" s="27" t="s">
        <v>10495</v>
      </c>
      <c r="C2666" s="27" t="s">
        <v>2902</v>
      </c>
      <c r="D2666" s="27" t="s">
        <v>2918</v>
      </c>
      <c r="E2666" s="27" t="s">
        <v>35</v>
      </c>
      <c r="F2666" s="27" t="s">
        <v>23</v>
      </c>
      <c r="G2666" s="27" t="s">
        <v>36</v>
      </c>
      <c r="H2666" s="27" t="s">
        <v>24</v>
      </c>
      <c r="I2666" s="28">
        <v>2130824541</v>
      </c>
      <c r="J2666" s="28">
        <v>12588634432</v>
      </c>
      <c r="K2666" s="28">
        <v>14719458973</v>
      </c>
      <c r="L2666" s="29">
        <v>1.24</v>
      </c>
      <c r="M2666" s="29">
        <f>IFERROR(_xlfn.XLOOKUP($B2666,'Ownership Metrics'!$A:$A,'Ownership Metrics'!$B:$B),"")</f>
        <v>48.17</v>
      </c>
      <c r="N2666" s="28">
        <f>IFERROR(_xlfn.XLOOKUP($B2666,'Ownership Metrics'!$A:$A,'Ownership Metrics'!$C:$C),"")</f>
        <v>202</v>
      </c>
      <c r="O2666" s="29">
        <f>IFERROR(_xlfn.XLOOKUP($B2666,'Ownership Metrics'!$A:$A,'Ownership Metrics'!$D:$D),"")</f>
        <v>7.65</v>
      </c>
      <c r="P2666" s="29">
        <f>IFERROR(_xlfn.XLOOKUP($B2666,'Ownership Metrics'!$A:$A,'Ownership Metrics'!$E:$E),"")</f>
        <v>19.649999999999999</v>
      </c>
      <c r="Q2666" s="30">
        <f>IFERROR(_xlfn.XLOOKUP($B2666,'Ownership Metrics'!$A:$A,'Ownership Metrics'!$F:$F),"")</f>
        <v>20</v>
      </c>
      <c r="R2666" s="30">
        <f>IFERROR(_xlfn.XLOOKUP($B2666,'Ownership Metrics'!$A:$A,'Ownership Metrics'!$G:$G),"")</f>
        <v>8</v>
      </c>
      <c r="S2666" s="27" t="str">
        <f>IFERROR(_xlfn.XLOOKUP($B2666,'Ownership Metrics'!$A:$A,'Ownership Metrics'!$H:$H),"")</f>
        <v>Tersebar</v>
      </c>
      <c r="T2666" s="27" t="str">
        <f>IFERROR(_xlfn.XLOOKUP($B2666,'Ownership Metrics'!$A:$A,'Ownership Metrics'!$I:$I),"")</f>
        <v>Rendah</v>
      </c>
      <c r="U2666" s="27">
        <f>IF(COUNTIFS($B$2:$B2666,$B2666,$D$2:$D2666,$D2666)=1,1,0)</f>
        <v>1</v>
      </c>
      <c r="V2666" s="27">
        <f t="shared" si="124"/>
        <v>1.24</v>
      </c>
      <c r="W2666" s="27">
        <f t="shared" si="125"/>
        <v>19</v>
      </c>
      <c r="X2666" s="27">
        <f t="shared" si="123"/>
        <v>1.2399997333999999</v>
      </c>
    </row>
    <row r="2667" spans="1:24" x14ac:dyDescent="0.25">
      <c r="A2667" s="26">
        <v>46265</v>
      </c>
      <c r="B2667" s="27" t="s">
        <v>10496</v>
      </c>
      <c r="C2667" s="27" t="s">
        <v>2920</v>
      </c>
      <c r="D2667" s="27" t="s">
        <v>2921</v>
      </c>
      <c r="E2667" s="27" t="s">
        <v>22</v>
      </c>
      <c r="F2667" s="27" t="s">
        <v>23</v>
      </c>
      <c r="G2667" s="27"/>
      <c r="H2667" s="27" t="s">
        <v>24</v>
      </c>
      <c r="I2667" s="28">
        <v>220040634</v>
      </c>
      <c r="J2667" s="28">
        <v>0</v>
      </c>
      <c r="K2667" s="28">
        <v>220040634</v>
      </c>
      <c r="L2667" s="29">
        <v>5.15</v>
      </c>
      <c r="M2667" s="29">
        <f>IFERROR(_xlfn.XLOOKUP($B2667,'Ownership Metrics'!$A:$A,'Ownership Metrics'!$B:$B),"")</f>
        <v>17.93</v>
      </c>
      <c r="N2667" s="28">
        <f>IFERROR(_xlfn.XLOOKUP($B2667,'Ownership Metrics'!$A:$A,'Ownership Metrics'!$C:$C),"")</f>
        <v>2248</v>
      </c>
      <c r="O2667" s="29">
        <f>IFERROR(_xlfn.XLOOKUP($B2667,'Ownership Metrics'!$A:$A,'Ownership Metrics'!$D:$D),"")</f>
        <v>45.74</v>
      </c>
      <c r="P2667" s="29">
        <f>IFERROR(_xlfn.XLOOKUP($B2667,'Ownership Metrics'!$A:$A,'Ownership Metrics'!$E:$E),"")</f>
        <v>57.26</v>
      </c>
      <c r="Q2667" s="30">
        <f>IFERROR(_xlfn.XLOOKUP($B2667,'Ownership Metrics'!$A:$A,'Ownership Metrics'!$F:$F),"")</f>
        <v>11</v>
      </c>
      <c r="R2667" s="30">
        <f>IFERROR(_xlfn.XLOOKUP($B2667,'Ownership Metrics'!$A:$A,'Ownership Metrics'!$G:$G),"")</f>
        <v>40</v>
      </c>
      <c r="S2667" s="27" t="str">
        <f>IFERROR(_xlfn.XLOOKUP($B2667,'Ownership Metrics'!$A:$A,'Ownership Metrics'!$H:$H),"")</f>
        <v>Moderat</v>
      </c>
      <c r="T2667" s="27" t="str">
        <f>IFERROR(_xlfn.XLOOKUP($B2667,'Ownership Metrics'!$A:$A,'Ownership Metrics'!$I:$I),"")</f>
        <v>Sedang</v>
      </c>
      <c r="U2667" s="27">
        <f>IF(COUNTIFS($B$2:$B2667,$B2667,$D$2:$D2667,$D2667)=1,1,0)</f>
        <v>1</v>
      </c>
      <c r="V2667" s="27">
        <f t="shared" si="124"/>
        <v>5.15</v>
      </c>
      <c r="W2667" s="27">
        <f t="shared" si="125"/>
        <v>3</v>
      </c>
      <c r="X2667" s="27">
        <f t="shared" si="123"/>
        <v>5.1499997333000005</v>
      </c>
    </row>
    <row r="2668" spans="1:24" x14ac:dyDescent="0.25">
      <c r="A2668" s="26">
        <v>46265</v>
      </c>
      <c r="B2668" s="27" t="s">
        <v>10496</v>
      </c>
      <c r="C2668" s="27" t="s">
        <v>2920</v>
      </c>
      <c r="D2668" s="27" t="s">
        <v>2922</v>
      </c>
      <c r="E2668" s="27" t="s">
        <v>22</v>
      </c>
      <c r="F2668" s="27" t="s">
        <v>23</v>
      </c>
      <c r="G2668" s="27"/>
      <c r="H2668" s="27" t="s">
        <v>24</v>
      </c>
      <c r="I2668" s="28">
        <v>62666667</v>
      </c>
      <c r="J2668" s="28">
        <v>0</v>
      </c>
      <c r="K2668" s="28">
        <v>62666667</v>
      </c>
      <c r="L2668" s="29">
        <v>1.47</v>
      </c>
      <c r="M2668" s="29">
        <f>IFERROR(_xlfn.XLOOKUP($B2668,'Ownership Metrics'!$A:$A,'Ownership Metrics'!$B:$B),"")</f>
        <v>17.93</v>
      </c>
      <c r="N2668" s="28">
        <f>IFERROR(_xlfn.XLOOKUP($B2668,'Ownership Metrics'!$A:$A,'Ownership Metrics'!$C:$C),"")</f>
        <v>2248</v>
      </c>
      <c r="O2668" s="29">
        <f>IFERROR(_xlfn.XLOOKUP($B2668,'Ownership Metrics'!$A:$A,'Ownership Metrics'!$D:$D),"")</f>
        <v>45.74</v>
      </c>
      <c r="P2668" s="29">
        <f>IFERROR(_xlfn.XLOOKUP($B2668,'Ownership Metrics'!$A:$A,'Ownership Metrics'!$E:$E),"")</f>
        <v>57.26</v>
      </c>
      <c r="Q2668" s="30">
        <f>IFERROR(_xlfn.XLOOKUP($B2668,'Ownership Metrics'!$A:$A,'Ownership Metrics'!$F:$F),"")</f>
        <v>11</v>
      </c>
      <c r="R2668" s="30">
        <f>IFERROR(_xlfn.XLOOKUP($B2668,'Ownership Metrics'!$A:$A,'Ownership Metrics'!$G:$G),"")</f>
        <v>40</v>
      </c>
      <c r="S2668" s="27" t="str">
        <f>IFERROR(_xlfn.XLOOKUP($B2668,'Ownership Metrics'!$A:$A,'Ownership Metrics'!$H:$H),"")</f>
        <v>Moderat</v>
      </c>
      <c r="T2668" s="27" t="str">
        <f>IFERROR(_xlfn.XLOOKUP($B2668,'Ownership Metrics'!$A:$A,'Ownership Metrics'!$I:$I),"")</f>
        <v>Sedang</v>
      </c>
      <c r="U2668" s="27">
        <f>IF(COUNTIFS($B$2:$B2668,$B2668,$D$2:$D2668,$D2668)=1,1,0)</f>
        <v>1</v>
      </c>
      <c r="V2668" s="27">
        <f t="shared" si="124"/>
        <v>1.47</v>
      </c>
      <c r="W2668" s="27">
        <f t="shared" si="125"/>
        <v>11</v>
      </c>
      <c r="X2668" s="27">
        <f t="shared" si="123"/>
        <v>1.4699997331999999</v>
      </c>
    </row>
    <row r="2669" spans="1:24" x14ac:dyDescent="0.25">
      <c r="A2669" s="26">
        <v>46265</v>
      </c>
      <c r="B2669" s="27" t="s">
        <v>10496</v>
      </c>
      <c r="C2669" s="27" t="s">
        <v>2920</v>
      </c>
      <c r="D2669" s="27" t="s">
        <v>2923</v>
      </c>
      <c r="E2669" s="27" t="s">
        <v>22</v>
      </c>
      <c r="F2669" s="27" t="s">
        <v>23</v>
      </c>
      <c r="G2669" s="27"/>
      <c r="H2669" s="27" t="s">
        <v>24</v>
      </c>
      <c r="I2669" s="28">
        <v>90945400</v>
      </c>
      <c r="J2669" s="28">
        <v>0</v>
      </c>
      <c r="K2669" s="28">
        <v>90945400</v>
      </c>
      <c r="L2669" s="29">
        <v>2.13</v>
      </c>
      <c r="M2669" s="29">
        <f>IFERROR(_xlfn.XLOOKUP($B2669,'Ownership Metrics'!$A:$A,'Ownership Metrics'!$B:$B),"")</f>
        <v>17.93</v>
      </c>
      <c r="N2669" s="28">
        <f>IFERROR(_xlfn.XLOOKUP($B2669,'Ownership Metrics'!$A:$A,'Ownership Metrics'!$C:$C),"")</f>
        <v>2248</v>
      </c>
      <c r="O2669" s="29">
        <f>IFERROR(_xlfn.XLOOKUP($B2669,'Ownership Metrics'!$A:$A,'Ownership Metrics'!$D:$D),"")</f>
        <v>45.74</v>
      </c>
      <c r="P2669" s="29">
        <f>IFERROR(_xlfn.XLOOKUP($B2669,'Ownership Metrics'!$A:$A,'Ownership Metrics'!$E:$E),"")</f>
        <v>57.26</v>
      </c>
      <c r="Q2669" s="30">
        <f>IFERROR(_xlfn.XLOOKUP($B2669,'Ownership Metrics'!$A:$A,'Ownership Metrics'!$F:$F),"")</f>
        <v>11</v>
      </c>
      <c r="R2669" s="30">
        <f>IFERROR(_xlfn.XLOOKUP($B2669,'Ownership Metrics'!$A:$A,'Ownership Metrics'!$G:$G),"")</f>
        <v>40</v>
      </c>
      <c r="S2669" s="27" t="str">
        <f>IFERROR(_xlfn.XLOOKUP($B2669,'Ownership Metrics'!$A:$A,'Ownership Metrics'!$H:$H),"")</f>
        <v>Moderat</v>
      </c>
      <c r="T2669" s="27" t="str">
        <f>IFERROR(_xlfn.XLOOKUP($B2669,'Ownership Metrics'!$A:$A,'Ownership Metrics'!$I:$I),"")</f>
        <v>Sedang</v>
      </c>
      <c r="U2669" s="27">
        <f>IF(COUNTIFS($B$2:$B2669,$B2669,$D$2:$D2669,$D2669)=1,1,0)</f>
        <v>1</v>
      </c>
      <c r="V2669" s="27">
        <f t="shared" si="124"/>
        <v>2.13</v>
      </c>
      <c r="W2669" s="27">
        <f t="shared" si="125"/>
        <v>10</v>
      </c>
      <c r="X2669" s="27">
        <f t="shared" si="123"/>
        <v>2.1299997331</v>
      </c>
    </row>
    <row r="2670" spans="1:24" x14ac:dyDescent="0.25">
      <c r="A2670" s="26">
        <v>46265</v>
      </c>
      <c r="B2670" s="27" t="s">
        <v>10496</v>
      </c>
      <c r="C2670" s="27" t="s">
        <v>2920</v>
      </c>
      <c r="D2670" s="27" t="s">
        <v>2924</v>
      </c>
      <c r="E2670" s="27" t="s">
        <v>74</v>
      </c>
      <c r="F2670" s="27" t="s">
        <v>23</v>
      </c>
      <c r="G2670" s="27"/>
      <c r="H2670" s="27" t="s">
        <v>24</v>
      </c>
      <c r="I2670" s="28">
        <v>1956204420</v>
      </c>
      <c r="J2670" s="28">
        <v>0</v>
      </c>
      <c r="K2670" s="28">
        <v>1956204420</v>
      </c>
      <c r="L2670" s="29">
        <v>45.74</v>
      </c>
      <c r="M2670" s="29">
        <f>IFERROR(_xlfn.XLOOKUP($B2670,'Ownership Metrics'!$A:$A,'Ownership Metrics'!$B:$B),"")</f>
        <v>17.93</v>
      </c>
      <c r="N2670" s="28">
        <f>IFERROR(_xlfn.XLOOKUP($B2670,'Ownership Metrics'!$A:$A,'Ownership Metrics'!$C:$C),"")</f>
        <v>2248</v>
      </c>
      <c r="O2670" s="29">
        <f>IFERROR(_xlfn.XLOOKUP($B2670,'Ownership Metrics'!$A:$A,'Ownership Metrics'!$D:$D),"")</f>
        <v>45.74</v>
      </c>
      <c r="P2670" s="29">
        <f>IFERROR(_xlfn.XLOOKUP($B2670,'Ownership Metrics'!$A:$A,'Ownership Metrics'!$E:$E),"")</f>
        <v>57.26</v>
      </c>
      <c r="Q2670" s="30">
        <f>IFERROR(_xlfn.XLOOKUP($B2670,'Ownership Metrics'!$A:$A,'Ownership Metrics'!$F:$F),"")</f>
        <v>11</v>
      </c>
      <c r="R2670" s="30">
        <f>IFERROR(_xlfn.XLOOKUP($B2670,'Ownership Metrics'!$A:$A,'Ownership Metrics'!$G:$G),"")</f>
        <v>40</v>
      </c>
      <c r="S2670" s="27" t="str">
        <f>IFERROR(_xlfn.XLOOKUP($B2670,'Ownership Metrics'!$A:$A,'Ownership Metrics'!$H:$H),"")</f>
        <v>Moderat</v>
      </c>
      <c r="T2670" s="27" t="str">
        <f>IFERROR(_xlfn.XLOOKUP($B2670,'Ownership Metrics'!$A:$A,'Ownership Metrics'!$I:$I),"")</f>
        <v>Sedang</v>
      </c>
      <c r="U2670" s="27">
        <f>IF(COUNTIFS($B$2:$B2670,$B2670,$D$2:$D2670,$D2670)=1,1,0)</f>
        <v>1</v>
      </c>
      <c r="V2670" s="27">
        <f t="shared" si="124"/>
        <v>45.74</v>
      </c>
      <c r="W2670" s="27">
        <f t="shared" si="125"/>
        <v>1</v>
      </c>
      <c r="X2670" s="27">
        <f t="shared" si="123"/>
        <v>45.739999733000005</v>
      </c>
    </row>
    <row r="2671" spans="1:24" x14ac:dyDescent="0.25">
      <c r="A2671" s="26">
        <v>46265</v>
      </c>
      <c r="B2671" s="27" t="s">
        <v>10496</v>
      </c>
      <c r="C2671" s="27" t="s">
        <v>2920</v>
      </c>
      <c r="D2671" s="27" t="s">
        <v>2925</v>
      </c>
      <c r="E2671" s="27" t="s">
        <v>22</v>
      </c>
      <c r="F2671" s="27" t="s">
        <v>23</v>
      </c>
      <c r="G2671" s="27"/>
      <c r="H2671" s="27" t="s">
        <v>24</v>
      </c>
      <c r="I2671" s="28">
        <v>95352200</v>
      </c>
      <c r="J2671" s="28">
        <v>0</v>
      </c>
      <c r="K2671" s="28">
        <v>95352200</v>
      </c>
      <c r="L2671" s="29">
        <v>2.23</v>
      </c>
      <c r="M2671" s="29">
        <f>IFERROR(_xlfn.XLOOKUP($B2671,'Ownership Metrics'!$A:$A,'Ownership Metrics'!$B:$B),"")</f>
        <v>17.93</v>
      </c>
      <c r="N2671" s="28">
        <f>IFERROR(_xlfn.XLOOKUP($B2671,'Ownership Metrics'!$A:$A,'Ownership Metrics'!$C:$C),"")</f>
        <v>2248</v>
      </c>
      <c r="O2671" s="29">
        <f>IFERROR(_xlfn.XLOOKUP($B2671,'Ownership Metrics'!$A:$A,'Ownership Metrics'!$D:$D),"")</f>
        <v>45.74</v>
      </c>
      <c r="P2671" s="29">
        <f>IFERROR(_xlfn.XLOOKUP($B2671,'Ownership Metrics'!$A:$A,'Ownership Metrics'!$E:$E),"")</f>
        <v>57.26</v>
      </c>
      <c r="Q2671" s="30">
        <f>IFERROR(_xlfn.XLOOKUP($B2671,'Ownership Metrics'!$A:$A,'Ownership Metrics'!$F:$F),"")</f>
        <v>11</v>
      </c>
      <c r="R2671" s="30">
        <f>IFERROR(_xlfn.XLOOKUP($B2671,'Ownership Metrics'!$A:$A,'Ownership Metrics'!$G:$G),"")</f>
        <v>40</v>
      </c>
      <c r="S2671" s="27" t="str">
        <f>IFERROR(_xlfn.XLOOKUP($B2671,'Ownership Metrics'!$A:$A,'Ownership Metrics'!$H:$H),"")</f>
        <v>Moderat</v>
      </c>
      <c r="T2671" s="27" t="str">
        <f>IFERROR(_xlfn.XLOOKUP($B2671,'Ownership Metrics'!$A:$A,'Ownership Metrics'!$I:$I),"")</f>
        <v>Sedang</v>
      </c>
      <c r="U2671" s="27">
        <f>IF(COUNTIFS($B$2:$B2671,$B2671,$D$2:$D2671,$D2671)=1,1,0)</f>
        <v>1</v>
      </c>
      <c r="V2671" s="27">
        <f t="shared" si="124"/>
        <v>2.23</v>
      </c>
      <c r="W2671" s="27">
        <f t="shared" si="125"/>
        <v>8</v>
      </c>
      <c r="X2671" s="27">
        <f t="shared" si="123"/>
        <v>2.2299997329000001</v>
      </c>
    </row>
    <row r="2672" spans="1:24" x14ac:dyDescent="0.25">
      <c r="A2672" s="26">
        <v>46265</v>
      </c>
      <c r="B2672" s="27" t="s">
        <v>10496</v>
      </c>
      <c r="C2672" s="27" t="s">
        <v>2920</v>
      </c>
      <c r="D2672" s="27" t="s">
        <v>2926</v>
      </c>
      <c r="E2672" s="27" t="s">
        <v>22</v>
      </c>
      <c r="F2672" s="27" t="s">
        <v>23</v>
      </c>
      <c r="G2672" s="27"/>
      <c r="H2672" s="27" t="s">
        <v>24</v>
      </c>
      <c r="I2672" s="28">
        <v>93539800</v>
      </c>
      <c r="J2672" s="28">
        <v>0</v>
      </c>
      <c r="K2672" s="28">
        <v>93539800</v>
      </c>
      <c r="L2672" s="29">
        <v>2.19</v>
      </c>
      <c r="M2672" s="29">
        <f>IFERROR(_xlfn.XLOOKUP($B2672,'Ownership Metrics'!$A:$A,'Ownership Metrics'!$B:$B),"")</f>
        <v>17.93</v>
      </c>
      <c r="N2672" s="28">
        <f>IFERROR(_xlfn.XLOOKUP($B2672,'Ownership Metrics'!$A:$A,'Ownership Metrics'!$C:$C),"")</f>
        <v>2248</v>
      </c>
      <c r="O2672" s="29">
        <f>IFERROR(_xlfn.XLOOKUP($B2672,'Ownership Metrics'!$A:$A,'Ownership Metrics'!$D:$D),"")</f>
        <v>45.74</v>
      </c>
      <c r="P2672" s="29">
        <f>IFERROR(_xlfn.XLOOKUP($B2672,'Ownership Metrics'!$A:$A,'Ownership Metrics'!$E:$E),"")</f>
        <v>57.26</v>
      </c>
      <c r="Q2672" s="30">
        <f>IFERROR(_xlfn.XLOOKUP($B2672,'Ownership Metrics'!$A:$A,'Ownership Metrics'!$F:$F),"")</f>
        <v>11</v>
      </c>
      <c r="R2672" s="30">
        <f>IFERROR(_xlfn.XLOOKUP($B2672,'Ownership Metrics'!$A:$A,'Ownership Metrics'!$G:$G),"")</f>
        <v>40</v>
      </c>
      <c r="S2672" s="27" t="str">
        <f>IFERROR(_xlfn.XLOOKUP($B2672,'Ownership Metrics'!$A:$A,'Ownership Metrics'!$H:$H),"")</f>
        <v>Moderat</v>
      </c>
      <c r="T2672" s="27" t="str">
        <f>IFERROR(_xlfn.XLOOKUP($B2672,'Ownership Metrics'!$A:$A,'Ownership Metrics'!$I:$I),"")</f>
        <v>Sedang</v>
      </c>
      <c r="U2672" s="27">
        <f>IF(COUNTIFS($B$2:$B2672,$B2672,$D$2:$D2672,$D2672)=1,1,0)</f>
        <v>1</v>
      </c>
      <c r="V2672" s="27">
        <f t="shared" si="124"/>
        <v>2.19</v>
      </c>
      <c r="W2672" s="27">
        <f t="shared" si="125"/>
        <v>9</v>
      </c>
      <c r="X2672" s="27">
        <f t="shared" si="123"/>
        <v>2.1899997328</v>
      </c>
    </row>
    <row r="2673" spans="1:24" x14ac:dyDescent="0.25">
      <c r="A2673" s="26">
        <v>46265</v>
      </c>
      <c r="B2673" s="27" t="s">
        <v>10496</v>
      </c>
      <c r="C2673" s="27" t="s">
        <v>2920</v>
      </c>
      <c r="D2673" s="27" t="s">
        <v>2927</v>
      </c>
      <c r="E2673" s="27" t="s">
        <v>35</v>
      </c>
      <c r="F2673" s="27" t="s">
        <v>23</v>
      </c>
      <c r="G2673" s="27" t="s">
        <v>36</v>
      </c>
      <c r="H2673" s="27" t="s">
        <v>24</v>
      </c>
      <c r="I2673" s="28">
        <v>167336800</v>
      </c>
      <c r="J2673" s="28">
        <v>0</v>
      </c>
      <c r="K2673" s="28">
        <v>167336800</v>
      </c>
      <c r="L2673" s="29">
        <v>3.91</v>
      </c>
      <c r="M2673" s="29">
        <f>IFERROR(_xlfn.XLOOKUP($B2673,'Ownership Metrics'!$A:$A,'Ownership Metrics'!$B:$B),"")</f>
        <v>17.93</v>
      </c>
      <c r="N2673" s="28">
        <f>IFERROR(_xlfn.XLOOKUP($B2673,'Ownership Metrics'!$A:$A,'Ownership Metrics'!$C:$C),"")</f>
        <v>2248</v>
      </c>
      <c r="O2673" s="29">
        <f>IFERROR(_xlfn.XLOOKUP($B2673,'Ownership Metrics'!$A:$A,'Ownership Metrics'!$D:$D),"")</f>
        <v>45.74</v>
      </c>
      <c r="P2673" s="29">
        <f>IFERROR(_xlfn.XLOOKUP($B2673,'Ownership Metrics'!$A:$A,'Ownership Metrics'!$E:$E),"")</f>
        <v>57.26</v>
      </c>
      <c r="Q2673" s="30">
        <f>IFERROR(_xlfn.XLOOKUP($B2673,'Ownership Metrics'!$A:$A,'Ownership Metrics'!$F:$F),"")</f>
        <v>11</v>
      </c>
      <c r="R2673" s="30">
        <f>IFERROR(_xlfn.XLOOKUP($B2673,'Ownership Metrics'!$A:$A,'Ownership Metrics'!$G:$G),"")</f>
        <v>40</v>
      </c>
      <c r="S2673" s="27" t="str">
        <f>IFERROR(_xlfn.XLOOKUP($B2673,'Ownership Metrics'!$A:$A,'Ownership Metrics'!$H:$H),"")</f>
        <v>Moderat</v>
      </c>
      <c r="T2673" s="27" t="str">
        <f>IFERROR(_xlfn.XLOOKUP($B2673,'Ownership Metrics'!$A:$A,'Ownership Metrics'!$I:$I),"")</f>
        <v>Sedang</v>
      </c>
      <c r="U2673" s="27">
        <f>IF(COUNTIFS($B$2:$B2673,$B2673,$D$2:$D2673,$D2673)=1,1,0)</f>
        <v>1</v>
      </c>
      <c r="V2673" s="27">
        <f t="shared" si="124"/>
        <v>3.91</v>
      </c>
      <c r="W2673" s="27">
        <f t="shared" si="125"/>
        <v>6</v>
      </c>
      <c r="X2673" s="27">
        <f t="shared" si="123"/>
        <v>3.9099997327000002</v>
      </c>
    </row>
    <row r="2674" spans="1:24" x14ac:dyDescent="0.25">
      <c r="A2674" s="26">
        <v>46265</v>
      </c>
      <c r="B2674" s="27" t="s">
        <v>10496</v>
      </c>
      <c r="C2674" s="27" t="s">
        <v>2920</v>
      </c>
      <c r="D2674" s="27" t="s">
        <v>2928</v>
      </c>
      <c r="E2674" s="27" t="s">
        <v>35</v>
      </c>
      <c r="F2674" s="27" t="s">
        <v>23</v>
      </c>
      <c r="G2674" s="27" t="s">
        <v>36</v>
      </c>
      <c r="H2674" s="27" t="s">
        <v>24</v>
      </c>
      <c r="I2674" s="28">
        <v>134400000</v>
      </c>
      <c r="J2674" s="28">
        <v>0</v>
      </c>
      <c r="K2674" s="28">
        <v>134400000</v>
      </c>
      <c r="L2674" s="29">
        <v>3.14</v>
      </c>
      <c r="M2674" s="29">
        <f>IFERROR(_xlfn.XLOOKUP($B2674,'Ownership Metrics'!$A:$A,'Ownership Metrics'!$B:$B),"")</f>
        <v>17.93</v>
      </c>
      <c r="N2674" s="28">
        <f>IFERROR(_xlfn.XLOOKUP($B2674,'Ownership Metrics'!$A:$A,'Ownership Metrics'!$C:$C),"")</f>
        <v>2248</v>
      </c>
      <c r="O2674" s="29">
        <f>IFERROR(_xlfn.XLOOKUP($B2674,'Ownership Metrics'!$A:$A,'Ownership Metrics'!$D:$D),"")</f>
        <v>45.74</v>
      </c>
      <c r="P2674" s="29">
        <f>IFERROR(_xlfn.XLOOKUP($B2674,'Ownership Metrics'!$A:$A,'Ownership Metrics'!$E:$E),"")</f>
        <v>57.26</v>
      </c>
      <c r="Q2674" s="30">
        <f>IFERROR(_xlfn.XLOOKUP($B2674,'Ownership Metrics'!$A:$A,'Ownership Metrics'!$F:$F),"")</f>
        <v>11</v>
      </c>
      <c r="R2674" s="30">
        <f>IFERROR(_xlfn.XLOOKUP($B2674,'Ownership Metrics'!$A:$A,'Ownership Metrics'!$G:$G),"")</f>
        <v>40</v>
      </c>
      <c r="S2674" s="27" t="str">
        <f>IFERROR(_xlfn.XLOOKUP($B2674,'Ownership Metrics'!$A:$A,'Ownership Metrics'!$H:$H),"")</f>
        <v>Moderat</v>
      </c>
      <c r="T2674" s="27" t="str">
        <f>IFERROR(_xlfn.XLOOKUP($B2674,'Ownership Metrics'!$A:$A,'Ownership Metrics'!$I:$I),"")</f>
        <v>Sedang</v>
      </c>
      <c r="U2674" s="27">
        <f>IF(COUNTIFS($B$2:$B2674,$B2674,$D$2:$D2674,$D2674)=1,1,0)</f>
        <v>1</v>
      </c>
      <c r="V2674" s="27">
        <f t="shared" si="124"/>
        <v>3.14</v>
      </c>
      <c r="W2674" s="27">
        <f t="shared" si="125"/>
        <v>7</v>
      </c>
      <c r="X2674" s="27">
        <f t="shared" si="123"/>
        <v>3.1399997326000002</v>
      </c>
    </row>
    <row r="2675" spans="1:24" x14ac:dyDescent="0.25">
      <c r="A2675" s="26">
        <v>46265</v>
      </c>
      <c r="B2675" s="27" t="s">
        <v>10496</v>
      </c>
      <c r="C2675" s="27" t="s">
        <v>2920</v>
      </c>
      <c r="D2675" s="27" t="s">
        <v>2929</v>
      </c>
      <c r="E2675" s="27" t="s">
        <v>35</v>
      </c>
      <c r="F2675" s="27" t="s">
        <v>23</v>
      </c>
      <c r="G2675" s="27" t="s">
        <v>36</v>
      </c>
      <c r="H2675" s="27" t="s">
        <v>24</v>
      </c>
      <c r="I2675" s="28">
        <v>211477900</v>
      </c>
      <c r="J2675" s="28">
        <v>0</v>
      </c>
      <c r="K2675" s="28">
        <v>211477900</v>
      </c>
      <c r="L2675" s="29">
        <v>4.9400000000000004</v>
      </c>
      <c r="M2675" s="29">
        <f>IFERROR(_xlfn.XLOOKUP($B2675,'Ownership Metrics'!$A:$A,'Ownership Metrics'!$B:$B),"")</f>
        <v>17.93</v>
      </c>
      <c r="N2675" s="28">
        <f>IFERROR(_xlfn.XLOOKUP($B2675,'Ownership Metrics'!$A:$A,'Ownership Metrics'!$C:$C),"")</f>
        <v>2248</v>
      </c>
      <c r="O2675" s="29">
        <f>IFERROR(_xlfn.XLOOKUP($B2675,'Ownership Metrics'!$A:$A,'Ownership Metrics'!$D:$D),"")</f>
        <v>45.74</v>
      </c>
      <c r="P2675" s="29">
        <f>IFERROR(_xlfn.XLOOKUP($B2675,'Ownership Metrics'!$A:$A,'Ownership Metrics'!$E:$E),"")</f>
        <v>57.26</v>
      </c>
      <c r="Q2675" s="30">
        <f>IFERROR(_xlfn.XLOOKUP($B2675,'Ownership Metrics'!$A:$A,'Ownership Metrics'!$F:$F),"")</f>
        <v>11</v>
      </c>
      <c r="R2675" s="30">
        <f>IFERROR(_xlfn.XLOOKUP($B2675,'Ownership Metrics'!$A:$A,'Ownership Metrics'!$G:$G),"")</f>
        <v>40</v>
      </c>
      <c r="S2675" s="27" t="str">
        <f>IFERROR(_xlfn.XLOOKUP($B2675,'Ownership Metrics'!$A:$A,'Ownership Metrics'!$H:$H),"")</f>
        <v>Moderat</v>
      </c>
      <c r="T2675" s="27" t="str">
        <f>IFERROR(_xlfn.XLOOKUP($B2675,'Ownership Metrics'!$A:$A,'Ownership Metrics'!$I:$I),"")</f>
        <v>Sedang</v>
      </c>
      <c r="U2675" s="27">
        <f>IF(COUNTIFS($B$2:$B2675,$B2675,$D$2:$D2675,$D2675)=1,1,0)</f>
        <v>1</v>
      </c>
      <c r="V2675" s="27">
        <f t="shared" si="124"/>
        <v>4.9400000000000004</v>
      </c>
      <c r="W2675" s="27">
        <f t="shared" si="125"/>
        <v>4</v>
      </c>
      <c r="X2675" s="27">
        <f t="shared" si="123"/>
        <v>4.9399997325000005</v>
      </c>
    </row>
    <row r="2676" spans="1:24" x14ac:dyDescent="0.25">
      <c r="A2676" s="26">
        <v>46265</v>
      </c>
      <c r="B2676" s="27" t="s">
        <v>10496</v>
      </c>
      <c r="C2676" s="27" t="s">
        <v>2920</v>
      </c>
      <c r="D2676" s="27" t="s">
        <v>2930</v>
      </c>
      <c r="E2676" s="27" t="s">
        <v>35</v>
      </c>
      <c r="F2676" s="27" t="s">
        <v>23</v>
      </c>
      <c r="G2676" s="27" t="s">
        <v>36</v>
      </c>
      <c r="H2676" s="27" t="s">
        <v>24</v>
      </c>
      <c r="I2676" s="28">
        <v>205404800</v>
      </c>
      <c r="J2676" s="28">
        <v>0</v>
      </c>
      <c r="K2676" s="28">
        <v>205404800</v>
      </c>
      <c r="L2676" s="29">
        <v>4.8</v>
      </c>
      <c r="M2676" s="29">
        <f>IFERROR(_xlfn.XLOOKUP($B2676,'Ownership Metrics'!$A:$A,'Ownership Metrics'!$B:$B),"")</f>
        <v>17.93</v>
      </c>
      <c r="N2676" s="28">
        <f>IFERROR(_xlfn.XLOOKUP($B2676,'Ownership Metrics'!$A:$A,'Ownership Metrics'!$C:$C),"")</f>
        <v>2248</v>
      </c>
      <c r="O2676" s="29">
        <f>IFERROR(_xlfn.XLOOKUP($B2676,'Ownership Metrics'!$A:$A,'Ownership Metrics'!$D:$D),"")</f>
        <v>45.74</v>
      </c>
      <c r="P2676" s="29">
        <f>IFERROR(_xlfn.XLOOKUP($B2676,'Ownership Metrics'!$A:$A,'Ownership Metrics'!$E:$E),"")</f>
        <v>57.26</v>
      </c>
      <c r="Q2676" s="30">
        <f>IFERROR(_xlfn.XLOOKUP($B2676,'Ownership Metrics'!$A:$A,'Ownership Metrics'!$F:$F),"")</f>
        <v>11</v>
      </c>
      <c r="R2676" s="30">
        <f>IFERROR(_xlfn.XLOOKUP($B2676,'Ownership Metrics'!$A:$A,'Ownership Metrics'!$G:$G),"")</f>
        <v>40</v>
      </c>
      <c r="S2676" s="27" t="str">
        <f>IFERROR(_xlfn.XLOOKUP($B2676,'Ownership Metrics'!$A:$A,'Ownership Metrics'!$H:$H),"")</f>
        <v>Moderat</v>
      </c>
      <c r="T2676" s="27" t="str">
        <f>IFERROR(_xlfn.XLOOKUP($B2676,'Ownership Metrics'!$A:$A,'Ownership Metrics'!$I:$I),"")</f>
        <v>Sedang</v>
      </c>
      <c r="U2676" s="27">
        <f>IF(COUNTIFS($B$2:$B2676,$B2676,$D$2:$D2676,$D2676)=1,1,0)</f>
        <v>1</v>
      </c>
      <c r="V2676" s="27">
        <f t="shared" si="124"/>
        <v>4.8</v>
      </c>
      <c r="W2676" s="27">
        <f t="shared" si="125"/>
        <v>5</v>
      </c>
      <c r="X2676" s="27">
        <f t="shared" si="123"/>
        <v>4.7999997323999999</v>
      </c>
    </row>
    <row r="2677" spans="1:24" x14ac:dyDescent="0.25">
      <c r="A2677" s="26">
        <v>46265</v>
      </c>
      <c r="B2677" s="27" t="s">
        <v>10496</v>
      </c>
      <c r="C2677" s="27" t="s">
        <v>2920</v>
      </c>
      <c r="D2677" s="27" t="s">
        <v>2931</v>
      </c>
      <c r="E2677" s="27" t="s">
        <v>35</v>
      </c>
      <c r="F2677" s="27" t="s">
        <v>23</v>
      </c>
      <c r="G2677" s="27" t="s">
        <v>36</v>
      </c>
      <c r="H2677" s="27" t="s">
        <v>24</v>
      </c>
      <c r="I2677" s="28">
        <v>272273800</v>
      </c>
      <c r="J2677" s="28">
        <v>0</v>
      </c>
      <c r="K2677" s="28">
        <v>272273800</v>
      </c>
      <c r="L2677" s="29">
        <v>6.37</v>
      </c>
      <c r="M2677" s="29">
        <f>IFERROR(_xlfn.XLOOKUP($B2677,'Ownership Metrics'!$A:$A,'Ownership Metrics'!$B:$B),"")</f>
        <v>17.93</v>
      </c>
      <c r="N2677" s="28">
        <f>IFERROR(_xlfn.XLOOKUP($B2677,'Ownership Metrics'!$A:$A,'Ownership Metrics'!$C:$C),"")</f>
        <v>2248</v>
      </c>
      <c r="O2677" s="29">
        <f>IFERROR(_xlfn.XLOOKUP($B2677,'Ownership Metrics'!$A:$A,'Ownership Metrics'!$D:$D),"")</f>
        <v>45.74</v>
      </c>
      <c r="P2677" s="29">
        <f>IFERROR(_xlfn.XLOOKUP($B2677,'Ownership Metrics'!$A:$A,'Ownership Metrics'!$E:$E),"")</f>
        <v>57.26</v>
      </c>
      <c r="Q2677" s="30">
        <f>IFERROR(_xlfn.XLOOKUP($B2677,'Ownership Metrics'!$A:$A,'Ownership Metrics'!$F:$F),"")</f>
        <v>11</v>
      </c>
      <c r="R2677" s="30">
        <f>IFERROR(_xlfn.XLOOKUP($B2677,'Ownership Metrics'!$A:$A,'Ownership Metrics'!$G:$G),"")</f>
        <v>40</v>
      </c>
      <c r="S2677" s="27" t="str">
        <f>IFERROR(_xlfn.XLOOKUP($B2677,'Ownership Metrics'!$A:$A,'Ownership Metrics'!$H:$H),"")</f>
        <v>Moderat</v>
      </c>
      <c r="T2677" s="27" t="str">
        <f>IFERROR(_xlfn.XLOOKUP($B2677,'Ownership Metrics'!$A:$A,'Ownership Metrics'!$I:$I),"")</f>
        <v>Sedang</v>
      </c>
      <c r="U2677" s="27">
        <f>IF(COUNTIFS($B$2:$B2677,$B2677,$D$2:$D2677,$D2677)=1,1,0)</f>
        <v>1</v>
      </c>
      <c r="V2677" s="27">
        <f t="shared" si="124"/>
        <v>6.37</v>
      </c>
      <c r="W2677" s="27">
        <f t="shared" si="125"/>
        <v>2</v>
      </c>
      <c r="X2677" s="27">
        <f t="shared" si="123"/>
        <v>6.3699997323000002</v>
      </c>
    </row>
    <row r="2678" spans="1:24" x14ac:dyDescent="0.25">
      <c r="A2678" s="26">
        <v>46265</v>
      </c>
      <c r="B2678" s="27" t="s">
        <v>10497</v>
      </c>
      <c r="C2678" s="27" t="s">
        <v>2933</v>
      </c>
      <c r="D2678" s="27" t="s">
        <v>2934</v>
      </c>
      <c r="E2678" s="27" t="s">
        <v>22</v>
      </c>
      <c r="F2678" s="27" t="s">
        <v>23</v>
      </c>
      <c r="G2678" s="27"/>
      <c r="H2678" s="27" t="s">
        <v>24</v>
      </c>
      <c r="I2678" s="28">
        <v>310983100</v>
      </c>
      <c r="J2678" s="28">
        <v>0</v>
      </c>
      <c r="K2678" s="28">
        <v>310983100</v>
      </c>
      <c r="L2678" s="29">
        <v>42.4</v>
      </c>
      <c r="M2678" s="29">
        <f>IFERROR(_xlfn.XLOOKUP($B2678,'Ownership Metrics'!$A:$A,'Ownership Metrics'!$B:$B),"")</f>
        <v>42.34</v>
      </c>
      <c r="N2678" s="28">
        <f>IFERROR(_xlfn.XLOOKUP($B2678,'Ownership Metrics'!$A:$A,'Ownership Metrics'!$C:$C),"")</f>
        <v>1836</v>
      </c>
      <c r="O2678" s="29">
        <f>IFERROR(_xlfn.XLOOKUP($B2678,'Ownership Metrics'!$A:$A,'Ownership Metrics'!$D:$D),"")</f>
        <v>42.4</v>
      </c>
      <c r="P2678" s="29">
        <f>IFERROR(_xlfn.XLOOKUP($B2678,'Ownership Metrics'!$A:$A,'Ownership Metrics'!$E:$E),"")</f>
        <v>49.28</v>
      </c>
      <c r="Q2678" s="30">
        <f>IFERROR(_xlfn.XLOOKUP($B2678,'Ownership Metrics'!$A:$A,'Ownership Metrics'!$F:$F),"")</f>
        <v>10</v>
      </c>
      <c r="R2678" s="30">
        <f>IFERROR(_xlfn.XLOOKUP($B2678,'Ownership Metrics'!$A:$A,'Ownership Metrics'!$G:$G),"")</f>
        <v>36</v>
      </c>
      <c r="S2678" s="27" t="str">
        <f>IFERROR(_xlfn.XLOOKUP($B2678,'Ownership Metrics'!$A:$A,'Ownership Metrics'!$H:$H),"")</f>
        <v>Moderat</v>
      </c>
      <c r="T2678" s="27" t="str">
        <f>IFERROR(_xlfn.XLOOKUP($B2678,'Ownership Metrics'!$A:$A,'Ownership Metrics'!$I:$I),"")</f>
        <v>Sedang</v>
      </c>
      <c r="U2678" s="27">
        <f>IF(COUNTIFS($B$2:$B2678,$B2678,$D$2:$D2678,$D2678)=1,1,0)</f>
        <v>1</v>
      </c>
      <c r="V2678" s="27">
        <f t="shared" si="124"/>
        <v>42.4</v>
      </c>
      <c r="W2678" s="27">
        <f t="shared" si="125"/>
        <v>1</v>
      </c>
      <c r="X2678" s="27">
        <f t="shared" si="123"/>
        <v>42.399999732200001</v>
      </c>
    </row>
    <row r="2679" spans="1:24" x14ac:dyDescent="0.25">
      <c r="A2679" s="26">
        <v>46265</v>
      </c>
      <c r="B2679" s="27" t="s">
        <v>10497</v>
      </c>
      <c r="C2679" s="27" t="s">
        <v>2933</v>
      </c>
      <c r="D2679" s="27" t="s">
        <v>2681</v>
      </c>
      <c r="E2679" s="27" t="s">
        <v>22</v>
      </c>
      <c r="F2679" s="27" t="s">
        <v>23</v>
      </c>
      <c r="G2679" s="27"/>
      <c r="H2679" s="27" t="s">
        <v>24</v>
      </c>
      <c r="I2679" s="28">
        <v>7470000</v>
      </c>
      <c r="J2679" s="28">
        <v>0</v>
      </c>
      <c r="K2679" s="28">
        <v>7470000</v>
      </c>
      <c r="L2679" s="29">
        <v>1.02</v>
      </c>
      <c r="M2679" s="29">
        <f>IFERROR(_xlfn.XLOOKUP($B2679,'Ownership Metrics'!$A:$A,'Ownership Metrics'!$B:$B),"")</f>
        <v>42.34</v>
      </c>
      <c r="N2679" s="28">
        <f>IFERROR(_xlfn.XLOOKUP($B2679,'Ownership Metrics'!$A:$A,'Ownership Metrics'!$C:$C),"")</f>
        <v>1836</v>
      </c>
      <c r="O2679" s="29">
        <f>IFERROR(_xlfn.XLOOKUP($B2679,'Ownership Metrics'!$A:$A,'Ownership Metrics'!$D:$D),"")</f>
        <v>42.4</v>
      </c>
      <c r="P2679" s="29">
        <f>IFERROR(_xlfn.XLOOKUP($B2679,'Ownership Metrics'!$A:$A,'Ownership Metrics'!$E:$E),"")</f>
        <v>49.28</v>
      </c>
      <c r="Q2679" s="30">
        <f>IFERROR(_xlfn.XLOOKUP($B2679,'Ownership Metrics'!$A:$A,'Ownership Metrics'!$F:$F),"")</f>
        <v>10</v>
      </c>
      <c r="R2679" s="30">
        <f>IFERROR(_xlfn.XLOOKUP($B2679,'Ownership Metrics'!$A:$A,'Ownership Metrics'!$G:$G),"")</f>
        <v>36</v>
      </c>
      <c r="S2679" s="27" t="str">
        <f>IFERROR(_xlfn.XLOOKUP($B2679,'Ownership Metrics'!$A:$A,'Ownership Metrics'!$H:$H),"")</f>
        <v>Moderat</v>
      </c>
      <c r="T2679" s="27" t="str">
        <f>IFERROR(_xlfn.XLOOKUP($B2679,'Ownership Metrics'!$A:$A,'Ownership Metrics'!$I:$I),"")</f>
        <v>Sedang</v>
      </c>
      <c r="U2679" s="27">
        <f>IF(COUNTIFS($B$2:$B2679,$B2679,$D$2:$D2679,$D2679)=1,1,0)</f>
        <v>1</v>
      </c>
      <c r="V2679" s="27">
        <f t="shared" si="124"/>
        <v>1.02</v>
      </c>
      <c r="W2679" s="27">
        <f t="shared" si="125"/>
        <v>9</v>
      </c>
      <c r="X2679" s="27">
        <f t="shared" si="123"/>
        <v>1.0199997321000001</v>
      </c>
    </row>
    <row r="2680" spans="1:24" x14ac:dyDescent="0.25">
      <c r="A2680" s="26">
        <v>46265</v>
      </c>
      <c r="B2680" s="27" t="s">
        <v>10497</v>
      </c>
      <c r="C2680" s="27" t="s">
        <v>2933</v>
      </c>
      <c r="D2680" s="27" t="s">
        <v>2935</v>
      </c>
      <c r="E2680" s="27" t="s">
        <v>22</v>
      </c>
      <c r="F2680" s="27" t="s">
        <v>23</v>
      </c>
      <c r="G2680" s="27"/>
      <c r="H2680" s="27" t="s">
        <v>24</v>
      </c>
      <c r="I2680" s="28">
        <v>10950000</v>
      </c>
      <c r="J2680" s="28">
        <v>0</v>
      </c>
      <c r="K2680" s="28">
        <v>10950000</v>
      </c>
      <c r="L2680" s="29">
        <v>1.49</v>
      </c>
      <c r="M2680" s="29">
        <f>IFERROR(_xlfn.XLOOKUP($B2680,'Ownership Metrics'!$A:$A,'Ownership Metrics'!$B:$B),"")</f>
        <v>42.34</v>
      </c>
      <c r="N2680" s="28">
        <f>IFERROR(_xlfn.XLOOKUP($B2680,'Ownership Metrics'!$A:$A,'Ownership Metrics'!$C:$C),"")</f>
        <v>1836</v>
      </c>
      <c r="O2680" s="29">
        <f>IFERROR(_xlfn.XLOOKUP($B2680,'Ownership Metrics'!$A:$A,'Ownership Metrics'!$D:$D),"")</f>
        <v>42.4</v>
      </c>
      <c r="P2680" s="29">
        <f>IFERROR(_xlfn.XLOOKUP($B2680,'Ownership Metrics'!$A:$A,'Ownership Metrics'!$E:$E),"")</f>
        <v>49.28</v>
      </c>
      <c r="Q2680" s="30">
        <f>IFERROR(_xlfn.XLOOKUP($B2680,'Ownership Metrics'!$A:$A,'Ownership Metrics'!$F:$F),"")</f>
        <v>10</v>
      </c>
      <c r="R2680" s="30">
        <f>IFERROR(_xlfn.XLOOKUP($B2680,'Ownership Metrics'!$A:$A,'Ownership Metrics'!$G:$G),"")</f>
        <v>36</v>
      </c>
      <c r="S2680" s="27" t="str">
        <f>IFERROR(_xlfn.XLOOKUP($B2680,'Ownership Metrics'!$A:$A,'Ownership Metrics'!$H:$H),"")</f>
        <v>Moderat</v>
      </c>
      <c r="T2680" s="27" t="str">
        <f>IFERROR(_xlfn.XLOOKUP($B2680,'Ownership Metrics'!$A:$A,'Ownership Metrics'!$I:$I),"")</f>
        <v>Sedang</v>
      </c>
      <c r="U2680" s="27">
        <f>IF(COUNTIFS($B$2:$B2680,$B2680,$D$2:$D2680,$D2680)=1,1,0)</f>
        <v>1</v>
      </c>
      <c r="V2680" s="27">
        <f t="shared" si="124"/>
        <v>1.49</v>
      </c>
      <c r="W2680" s="27">
        <f t="shared" si="125"/>
        <v>5</v>
      </c>
      <c r="X2680" s="27">
        <f t="shared" si="123"/>
        <v>1.489999732</v>
      </c>
    </row>
    <row r="2681" spans="1:24" x14ac:dyDescent="0.25">
      <c r="A2681" s="26">
        <v>46265</v>
      </c>
      <c r="B2681" s="27" t="s">
        <v>10497</v>
      </c>
      <c r="C2681" s="27" t="s">
        <v>2933</v>
      </c>
      <c r="D2681" s="27" t="s">
        <v>2543</v>
      </c>
      <c r="E2681" s="27" t="s">
        <v>22</v>
      </c>
      <c r="F2681" s="27" t="s">
        <v>23</v>
      </c>
      <c r="G2681" s="27"/>
      <c r="H2681" s="27" t="s">
        <v>24</v>
      </c>
      <c r="I2681" s="28">
        <v>13940600</v>
      </c>
      <c r="J2681" s="28">
        <v>0</v>
      </c>
      <c r="K2681" s="28">
        <v>13940600</v>
      </c>
      <c r="L2681" s="29">
        <v>1.9</v>
      </c>
      <c r="M2681" s="29">
        <f>IFERROR(_xlfn.XLOOKUP($B2681,'Ownership Metrics'!$A:$A,'Ownership Metrics'!$B:$B),"")</f>
        <v>42.34</v>
      </c>
      <c r="N2681" s="28">
        <f>IFERROR(_xlfn.XLOOKUP($B2681,'Ownership Metrics'!$A:$A,'Ownership Metrics'!$C:$C),"")</f>
        <v>1836</v>
      </c>
      <c r="O2681" s="29">
        <f>IFERROR(_xlfn.XLOOKUP($B2681,'Ownership Metrics'!$A:$A,'Ownership Metrics'!$D:$D),"")</f>
        <v>42.4</v>
      </c>
      <c r="P2681" s="29">
        <f>IFERROR(_xlfn.XLOOKUP($B2681,'Ownership Metrics'!$A:$A,'Ownership Metrics'!$E:$E),"")</f>
        <v>49.28</v>
      </c>
      <c r="Q2681" s="30">
        <f>IFERROR(_xlfn.XLOOKUP($B2681,'Ownership Metrics'!$A:$A,'Ownership Metrics'!$F:$F),"")</f>
        <v>10</v>
      </c>
      <c r="R2681" s="30">
        <f>IFERROR(_xlfn.XLOOKUP($B2681,'Ownership Metrics'!$A:$A,'Ownership Metrics'!$G:$G),"")</f>
        <v>36</v>
      </c>
      <c r="S2681" s="27" t="str">
        <f>IFERROR(_xlfn.XLOOKUP($B2681,'Ownership Metrics'!$A:$A,'Ownership Metrics'!$H:$H),"")</f>
        <v>Moderat</v>
      </c>
      <c r="T2681" s="27" t="str">
        <f>IFERROR(_xlfn.XLOOKUP($B2681,'Ownership Metrics'!$A:$A,'Ownership Metrics'!$I:$I),"")</f>
        <v>Sedang</v>
      </c>
      <c r="U2681" s="27">
        <f>IF(COUNTIFS($B$2:$B2681,$B2681,$D$2:$D2681,$D2681)=1,1,0)</f>
        <v>1</v>
      </c>
      <c r="V2681" s="27">
        <f t="shared" si="124"/>
        <v>1.9</v>
      </c>
      <c r="W2681" s="27">
        <f t="shared" si="125"/>
        <v>3</v>
      </c>
      <c r="X2681" s="27">
        <f t="shared" si="123"/>
        <v>1.8999997318999999</v>
      </c>
    </row>
    <row r="2682" spans="1:24" x14ac:dyDescent="0.25">
      <c r="A2682" s="26">
        <v>46265</v>
      </c>
      <c r="B2682" s="27" t="s">
        <v>10497</v>
      </c>
      <c r="C2682" s="27" t="s">
        <v>2933</v>
      </c>
      <c r="D2682" s="27" t="s">
        <v>912</v>
      </c>
      <c r="E2682" s="27" t="s">
        <v>26</v>
      </c>
      <c r="F2682" s="27" t="s">
        <v>32</v>
      </c>
      <c r="G2682" s="27"/>
      <c r="H2682" s="27" t="s">
        <v>64</v>
      </c>
      <c r="I2682" s="28">
        <v>7500000</v>
      </c>
      <c r="J2682" s="28">
        <v>0</v>
      </c>
      <c r="K2682" s="28">
        <v>7500000</v>
      </c>
      <c r="L2682" s="29">
        <v>1.02</v>
      </c>
      <c r="M2682" s="29">
        <f>IFERROR(_xlfn.XLOOKUP($B2682,'Ownership Metrics'!$A:$A,'Ownership Metrics'!$B:$B),"")</f>
        <v>42.34</v>
      </c>
      <c r="N2682" s="28">
        <f>IFERROR(_xlfn.XLOOKUP($B2682,'Ownership Metrics'!$A:$A,'Ownership Metrics'!$C:$C),"")</f>
        <v>1836</v>
      </c>
      <c r="O2682" s="29">
        <f>IFERROR(_xlfn.XLOOKUP($B2682,'Ownership Metrics'!$A:$A,'Ownership Metrics'!$D:$D),"")</f>
        <v>42.4</v>
      </c>
      <c r="P2682" s="29">
        <f>IFERROR(_xlfn.XLOOKUP($B2682,'Ownership Metrics'!$A:$A,'Ownership Metrics'!$E:$E),"")</f>
        <v>49.28</v>
      </c>
      <c r="Q2682" s="30">
        <f>IFERROR(_xlfn.XLOOKUP($B2682,'Ownership Metrics'!$A:$A,'Ownership Metrics'!$F:$F),"")</f>
        <v>10</v>
      </c>
      <c r="R2682" s="30">
        <f>IFERROR(_xlfn.XLOOKUP($B2682,'Ownership Metrics'!$A:$A,'Ownership Metrics'!$G:$G),"")</f>
        <v>36</v>
      </c>
      <c r="S2682" s="27" t="str">
        <f>IFERROR(_xlfn.XLOOKUP($B2682,'Ownership Metrics'!$A:$A,'Ownership Metrics'!$H:$H),"")</f>
        <v>Moderat</v>
      </c>
      <c r="T2682" s="27" t="str">
        <f>IFERROR(_xlfn.XLOOKUP($B2682,'Ownership Metrics'!$A:$A,'Ownership Metrics'!$I:$I),"")</f>
        <v>Sedang</v>
      </c>
      <c r="U2682" s="27">
        <f>IF(COUNTIFS($B$2:$B2682,$B2682,$D$2:$D2682,$D2682)=1,1,0)</f>
        <v>1</v>
      </c>
      <c r="V2682" s="27">
        <f t="shared" si="124"/>
        <v>1.02</v>
      </c>
      <c r="W2682" s="27">
        <f t="shared" si="125"/>
        <v>10</v>
      </c>
      <c r="X2682" s="27">
        <f t="shared" si="123"/>
        <v>1.0199997318</v>
      </c>
    </row>
    <row r="2683" spans="1:24" x14ac:dyDescent="0.25">
      <c r="A2683" s="26">
        <v>46265</v>
      </c>
      <c r="B2683" s="27" t="s">
        <v>10497</v>
      </c>
      <c r="C2683" s="27" t="s">
        <v>2933</v>
      </c>
      <c r="D2683" s="27" t="s">
        <v>2936</v>
      </c>
      <c r="E2683" s="27" t="s">
        <v>35</v>
      </c>
      <c r="F2683" s="27" t="s">
        <v>23</v>
      </c>
      <c r="G2683" s="27" t="s">
        <v>36</v>
      </c>
      <c r="H2683" s="27" t="s">
        <v>24</v>
      </c>
      <c r="I2683" s="28">
        <v>8580200</v>
      </c>
      <c r="J2683" s="28">
        <v>0</v>
      </c>
      <c r="K2683" s="28">
        <v>8580200</v>
      </c>
      <c r="L2683" s="29">
        <v>1.17</v>
      </c>
      <c r="M2683" s="29">
        <f>IFERROR(_xlfn.XLOOKUP($B2683,'Ownership Metrics'!$A:$A,'Ownership Metrics'!$B:$B),"")</f>
        <v>42.34</v>
      </c>
      <c r="N2683" s="28">
        <f>IFERROR(_xlfn.XLOOKUP($B2683,'Ownership Metrics'!$A:$A,'Ownership Metrics'!$C:$C),"")</f>
        <v>1836</v>
      </c>
      <c r="O2683" s="29">
        <f>IFERROR(_xlfn.XLOOKUP($B2683,'Ownership Metrics'!$A:$A,'Ownership Metrics'!$D:$D),"")</f>
        <v>42.4</v>
      </c>
      <c r="P2683" s="29">
        <f>IFERROR(_xlfn.XLOOKUP($B2683,'Ownership Metrics'!$A:$A,'Ownership Metrics'!$E:$E),"")</f>
        <v>49.28</v>
      </c>
      <c r="Q2683" s="30">
        <f>IFERROR(_xlfn.XLOOKUP($B2683,'Ownership Metrics'!$A:$A,'Ownership Metrics'!$F:$F),"")</f>
        <v>10</v>
      </c>
      <c r="R2683" s="30">
        <f>IFERROR(_xlfn.XLOOKUP($B2683,'Ownership Metrics'!$A:$A,'Ownership Metrics'!$G:$G),"")</f>
        <v>36</v>
      </c>
      <c r="S2683" s="27" t="str">
        <f>IFERROR(_xlfn.XLOOKUP($B2683,'Ownership Metrics'!$A:$A,'Ownership Metrics'!$H:$H),"")</f>
        <v>Moderat</v>
      </c>
      <c r="T2683" s="27" t="str">
        <f>IFERROR(_xlfn.XLOOKUP($B2683,'Ownership Metrics'!$A:$A,'Ownership Metrics'!$I:$I),"")</f>
        <v>Sedang</v>
      </c>
      <c r="U2683" s="27">
        <f>IF(COUNTIFS($B$2:$B2683,$B2683,$D$2:$D2683,$D2683)=1,1,0)</f>
        <v>1</v>
      </c>
      <c r="V2683" s="27">
        <f t="shared" si="124"/>
        <v>1.17</v>
      </c>
      <c r="W2683" s="27">
        <f t="shared" si="125"/>
        <v>6</v>
      </c>
      <c r="X2683" s="27">
        <f t="shared" si="123"/>
        <v>1.1699997316999999</v>
      </c>
    </row>
    <row r="2684" spans="1:24" x14ac:dyDescent="0.25">
      <c r="A2684" s="26">
        <v>46265</v>
      </c>
      <c r="B2684" s="27" t="s">
        <v>10497</v>
      </c>
      <c r="C2684" s="27" t="s">
        <v>2933</v>
      </c>
      <c r="D2684" s="27" t="s">
        <v>2937</v>
      </c>
      <c r="E2684" s="27" t="s">
        <v>35</v>
      </c>
      <c r="F2684" s="27" t="s">
        <v>23</v>
      </c>
      <c r="G2684" s="27" t="s">
        <v>36</v>
      </c>
      <c r="H2684" s="27" t="s">
        <v>24</v>
      </c>
      <c r="I2684" s="28">
        <v>11004300</v>
      </c>
      <c r="J2684" s="28">
        <v>0</v>
      </c>
      <c r="K2684" s="28">
        <v>11004300</v>
      </c>
      <c r="L2684" s="29">
        <v>1.5</v>
      </c>
      <c r="M2684" s="29">
        <f>IFERROR(_xlfn.XLOOKUP($B2684,'Ownership Metrics'!$A:$A,'Ownership Metrics'!$B:$B),"")</f>
        <v>42.34</v>
      </c>
      <c r="N2684" s="28">
        <f>IFERROR(_xlfn.XLOOKUP($B2684,'Ownership Metrics'!$A:$A,'Ownership Metrics'!$C:$C),"")</f>
        <v>1836</v>
      </c>
      <c r="O2684" s="29">
        <f>IFERROR(_xlfn.XLOOKUP($B2684,'Ownership Metrics'!$A:$A,'Ownership Metrics'!$D:$D),"")</f>
        <v>42.4</v>
      </c>
      <c r="P2684" s="29">
        <f>IFERROR(_xlfn.XLOOKUP($B2684,'Ownership Metrics'!$A:$A,'Ownership Metrics'!$E:$E),"")</f>
        <v>49.28</v>
      </c>
      <c r="Q2684" s="30">
        <f>IFERROR(_xlfn.XLOOKUP($B2684,'Ownership Metrics'!$A:$A,'Ownership Metrics'!$F:$F),"")</f>
        <v>10</v>
      </c>
      <c r="R2684" s="30">
        <f>IFERROR(_xlfn.XLOOKUP($B2684,'Ownership Metrics'!$A:$A,'Ownership Metrics'!$G:$G),"")</f>
        <v>36</v>
      </c>
      <c r="S2684" s="27" t="str">
        <f>IFERROR(_xlfn.XLOOKUP($B2684,'Ownership Metrics'!$A:$A,'Ownership Metrics'!$H:$H),"")</f>
        <v>Moderat</v>
      </c>
      <c r="T2684" s="27" t="str">
        <f>IFERROR(_xlfn.XLOOKUP($B2684,'Ownership Metrics'!$A:$A,'Ownership Metrics'!$I:$I),"")</f>
        <v>Sedang</v>
      </c>
      <c r="U2684" s="27">
        <f>IF(COUNTIFS($B$2:$B2684,$B2684,$D$2:$D2684,$D2684)=1,1,0)</f>
        <v>1</v>
      </c>
      <c r="V2684" s="27">
        <f t="shared" si="124"/>
        <v>1.5</v>
      </c>
      <c r="W2684" s="27">
        <f t="shared" si="125"/>
        <v>4</v>
      </c>
      <c r="X2684" s="27">
        <f t="shared" si="123"/>
        <v>1.4999997316</v>
      </c>
    </row>
    <row r="2685" spans="1:24" x14ac:dyDescent="0.25">
      <c r="A2685" s="26">
        <v>46265</v>
      </c>
      <c r="B2685" s="27" t="s">
        <v>10497</v>
      </c>
      <c r="C2685" s="27" t="s">
        <v>2933</v>
      </c>
      <c r="D2685" s="27" t="s">
        <v>2938</v>
      </c>
      <c r="E2685" s="27" t="s">
        <v>35</v>
      </c>
      <c r="F2685" s="27" t="s">
        <v>23</v>
      </c>
      <c r="G2685" s="27" t="s">
        <v>36</v>
      </c>
      <c r="H2685" s="27" t="s">
        <v>24</v>
      </c>
      <c r="I2685" s="28">
        <v>8369100</v>
      </c>
      <c r="J2685" s="28">
        <v>0</v>
      </c>
      <c r="K2685" s="28">
        <v>8369100</v>
      </c>
      <c r="L2685" s="29">
        <v>1.1399999999999999</v>
      </c>
      <c r="M2685" s="29">
        <f>IFERROR(_xlfn.XLOOKUP($B2685,'Ownership Metrics'!$A:$A,'Ownership Metrics'!$B:$B),"")</f>
        <v>42.34</v>
      </c>
      <c r="N2685" s="28">
        <f>IFERROR(_xlfn.XLOOKUP($B2685,'Ownership Metrics'!$A:$A,'Ownership Metrics'!$C:$C),"")</f>
        <v>1836</v>
      </c>
      <c r="O2685" s="29">
        <f>IFERROR(_xlfn.XLOOKUP($B2685,'Ownership Metrics'!$A:$A,'Ownership Metrics'!$D:$D),"")</f>
        <v>42.4</v>
      </c>
      <c r="P2685" s="29">
        <f>IFERROR(_xlfn.XLOOKUP($B2685,'Ownership Metrics'!$A:$A,'Ownership Metrics'!$E:$E),"")</f>
        <v>49.28</v>
      </c>
      <c r="Q2685" s="30">
        <f>IFERROR(_xlfn.XLOOKUP($B2685,'Ownership Metrics'!$A:$A,'Ownership Metrics'!$F:$F),"")</f>
        <v>10</v>
      </c>
      <c r="R2685" s="30">
        <f>IFERROR(_xlfn.XLOOKUP($B2685,'Ownership Metrics'!$A:$A,'Ownership Metrics'!$G:$G),"")</f>
        <v>36</v>
      </c>
      <c r="S2685" s="27" t="str">
        <f>IFERROR(_xlfn.XLOOKUP($B2685,'Ownership Metrics'!$A:$A,'Ownership Metrics'!$H:$H),"")</f>
        <v>Moderat</v>
      </c>
      <c r="T2685" s="27" t="str">
        <f>IFERROR(_xlfn.XLOOKUP($B2685,'Ownership Metrics'!$A:$A,'Ownership Metrics'!$I:$I),"")</f>
        <v>Sedang</v>
      </c>
      <c r="U2685" s="27">
        <f>IF(COUNTIFS($B$2:$B2685,$B2685,$D$2:$D2685,$D2685)=1,1,0)</f>
        <v>1</v>
      </c>
      <c r="V2685" s="27">
        <f t="shared" si="124"/>
        <v>1.1399999999999999</v>
      </c>
      <c r="W2685" s="27">
        <f t="shared" si="125"/>
        <v>7</v>
      </c>
      <c r="X2685" s="27">
        <f t="shared" si="123"/>
        <v>1.1399997314999999</v>
      </c>
    </row>
    <row r="2686" spans="1:24" x14ac:dyDescent="0.25">
      <c r="A2686" s="26">
        <v>46265</v>
      </c>
      <c r="B2686" s="27" t="s">
        <v>10497</v>
      </c>
      <c r="C2686" s="27" t="s">
        <v>2933</v>
      </c>
      <c r="D2686" s="27" t="s">
        <v>2743</v>
      </c>
      <c r="E2686" s="27" t="s">
        <v>35</v>
      </c>
      <c r="F2686" s="27" t="s">
        <v>23</v>
      </c>
      <c r="G2686" s="27" t="s">
        <v>36</v>
      </c>
      <c r="H2686" s="27" t="s">
        <v>24</v>
      </c>
      <c r="I2686" s="28">
        <v>7603400</v>
      </c>
      <c r="J2686" s="28">
        <v>0</v>
      </c>
      <c r="K2686" s="28">
        <v>7603400</v>
      </c>
      <c r="L2686" s="29">
        <v>1.04</v>
      </c>
      <c r="M2686" s="29">
        <f>IFERROR(_xlfn.XLOOKUP($B2686,'Ownership Metrics'!$A:$A,'Ownership Metrics'!$B:$B),"")</f>
        <v>42.34</v>
      </c>
      <c r="N2686" s="28">
        <f>IFERROR(_xlfn.XLOOKUP($B2686,'Ownership Metrics'!$A:$A,'Ownership Metrics'!$C:$C),"")</f>
        <v>1836</v>
      </c>
      <c r="O2686" s="29">
        <f>IFERROR(_xlfn.XLOOKUP($B2686,'Ownership Metrics'!$A:$A,'Ownership Metrics'!$D:$D),"")</f>
        <v>42.4</v>
      </c>
      <c r="P2686" s="29">
        <f>IFERROR(_xlfn.XLOOKUP($B2686,'Ownership Metrics'!$A:$A,'Ownership Metrics'!$E:$E),"")</f>
        <v>49.28</v>
      </c>
      <c r="Q2686" s="30">
        <f>IFERROR(_xlfn.XLOOKUP($B2686,'Ownership Metrics'!$A:$A,'Ownership Metrics'!$F:$F),"")</f>
        <v>10</v>
      </c>
      <c r="R2686" s="30">
        <f>IFERROR(_xlfn.XLOOKUP($B2686,'Ownership Metrics'!$A:$A,'Ownership Metrics'!$G:$G),"")</f>
        <v>36</v>
      </c>
      <c r="S2686" s="27" t="str">
        <f>IFERROR(_xlfn.XLOOKUP($B2686,'Ownership Metrics'!$A:$A,'Ownership Metrics'!$H:$H),"")</f>
        <v>Moderat</v>
      </c>
      <c r="T2686" s="27" t="str">
        <f>IFERROR(_xlfn.XLOOKUP($B2686,'Ownership Metrics'!$A:$A,'Ownership Metrics'!$I:$I),"")</f>
        <v>Sedang</v>
      </c>
      <c r="U2686" s="27">
        <f>IF(COUNTIFS($B$2:$B2686,$B2686,$D$2:$D2686,$D2686)=1,1,0)</f>
        <v>1</v>
      </c>
      <c r="V2686" s="27">
        <f t="shared" si="124"/>
        <v>1.04</v>
      </c>
      <c r="W2686" s="27">
        <f t="shared" si="125"/>
        <v>8</v>
      </c>
      <c r="X2686" s="27">
        <f t="shared" si="123"/>
        <v>1.0399997314</v>
      </c>
    </row>
    <row r="2687" spans="1:24" x14ac:dyDescent="0.25">
      <c r="A2687" s="26">
        <v>46265</v>
      </c>
      <c r="B2687" s="27" t="s">
        <v>10497</v>
      </c>
      <c r="C2687" s="27" t="s">
        <v>2933</v>
      </c>
      <c r="D2687" s="27" t="s">
        <v>2939</v>
      </c>
      <c r="E2687" s="27" t="s">
        <v>35</v>
      </c>
      <c r="F2687" s="27" t="s">
        <v>23</v>
      </c>
      <c r="G2687" s="27" t="s">
        <v>36</v>
      </c>
      <c r="H2687" s="27" t="s">
        <v>24</v>
      </c>
      <c r="I2687" s="28">
        <v>36502500</v>
      </c>
      <c r="J2687" s="28">
        <v>0</v>
      </c>
      <c r="K2687" s="28">
        <v>36502500</v>
      </c>
      <c r="L2687" s="29">
        <v>4.9800000000000004</v>
      </c>
      <c r="M2687" s="29">
        <f>IFERROR(_xlfn.XLOOKUP($B2687,'Ownership Metrics'!$A:$A,'Ownership Metrics'!$B:$B),"")</f>
        <v>42.34</v>
      </c>
      <c r="N2687" s="28">
        <f>IFERROR(_xlfn.XLOOKUP($B2687,'Ownership Metrics'!$A:$A,'Ownership Metrics'!$C:$C),"")</f>
        <v>1836</v>
      </c>
      <c r="O2687" s="29">
        <f>IFERROR(_xlfn.XLOOKUP($B2687,'Ownership Metrics'!$A:$A,'Ownership Metrics'!$D:$D),"")</f>
        <v>42.4</v>
      </c>
      <c r="P2687" s="29">
        <f>IFERROR(_xlfn.XLOOKUP($B2687,'Ownership Metrics'!$A:$A,'Ownership Metrics'!$E:$E),"")</f>
        <v>49.28</v>
      </c>
      <c r="Q2687" s="30">
        <f>IFERROR(_xlfn.XLOOKUP($B2687,'Ownership Metrics'!$A:$A,'Ownership Metrics'!$F:$F),"")</f>
        <v>10</v>
      </c>
      <c r="R2687" s="30">
        <f>IFERROR(_xlfn.XLOOKUP($B2687,'Ownership Metrics'!$A:$A,'Ownership Metrics'!$G:$G),"")</f>
        <v>36</v>
      </c>
      <c r="S2687" s="27" t="str">
        <f>IFERROR(_xlfn.XLOOKUP($B2687,'Ownership Metrics'!$A:$A,'Ownership Metrics'!$H:$H),"")</f>
        <v>Moderat</v>
      </c>
      <c r="T2687" s="27" t="str">
        <f>IFERROR(_xlfn.XLOOKUP($B2687,'Ownership Metrics'!$A:$A,'Ownership Metrics'!$I:$I),"")</f>
        <v>Sedang</v>
      </c>
      <c r="U2687" s="27">
        <f>IF(COUNTIFS($B$2:$B2687,$B2687,$D$2:$D2687,$D2687)=1,1,0)</f>
        <v>1</v>
      </c>
      <c r="V2687" s="27">
        <f t="shared" si="124"/>
        <v>4.9800000000000004</v>
      </c>
      <c r="W2687" s="27">
        <f t="shared" si="125"/>
        <v>2</v>
      </c>
      <c r="X2687" s="27">
        <f t="shared" si="123"/>
        <v>4.9799997313000004</v>
      </c>
    </row>
    <row r="2688" spans="1:24" x14ac:dyDescent="0.25">
      <c r="A2688" s="26">
        <v>46265</v>
      </c>
      <c r="B2688" s="27" t="s">
        <v>10498</v>
      </c>
      <c r="C2688" s="27" t="s">
        <v>2941</v>
      </c>
      <c r="D2688" s="27" t="s">
        <v>2942</v>
      </c>
      <c r="E2688" s="27" t="s">
        <v>35</v>
      </c>
      <c r="F2688" s="27" t="s">
        <v>23</v>
      </c>
      <c r="G2688" s="27" t="s">
        <v>36</v>
      </c>
      <c r="H2688" s="27" t="s">
        <v>24</v>
      </c>
      <c r="I2688" s="28">
        <v>76325700</v>
      </c>
      <c r="J2688" s="28">
        <v>0</v>
      </c>
      <c r="K2688" s="28">
        <v>76325700</v>
      </c>
      <c r="L2688" s="29">
        <v>1.03</v>
      </c>
      <c r="M2688" s="29">
        <f>IFERROR(_xlfn.XLOOKUP($B2688,'Ownership Metrics'!$A:$A,'Ownership Metrics'!$B:$B),"")</f>
        <v>8.49</v>
      </c>
      <c r="N2688" s="28">
        <f>IFERROR(_xlfn.XLOOKUP($B2688,'Ownership Metrics'!$A:$A,'Ownership Metrics'!$C:$C),"")</f>
        <v>2855</v>
      </c>
      <c r="O2688" s="29">
        <f>IFERROR(_xlfn.XLOOKUP($B2688,'Ownership Metrics'!$A:$A,'Ownership Metrics'!$D:$D),"")</f>
        <v>47.27</v>
      </c>
      <c r="P2688" s="29">
        <f>IFERROR(_xlfn.XLOOKUP($B2688,'Ownership Metrics'!$A:$A,'Ownership Metrics'!$E:$E),"")</f>
        <v>75.150000000000006</v>
      </c>
      <c r="Q2688" s="30">
        <f>IFERROR(_xlfn.XLOOKUP($B2688,'Ownership Metrics'!$A:$A,'Ownership Metrics'!$F:$F),"")</f>
        <v>12</v>
      </c>
      <c r="R2688" s="30">
        <f>IFERROR(_xlfn.XLOOKUP($B2688,'Ownership Metrics'!$A:$A,'Ownership Metrics'!$G:$G),"")</f>
        <v>48</v>
      </c>
      <c r="S2688" s="27" t="str">
        <f>IFERROR(_xlfn.XLOOKUP($B2688,'Ownership Metrics'!$A:$A,'Ownership Metrics'!$H:$H),"")</f>
        <v>Terkonsentrasi</v>
      </c>
      <c r="T2688" s="27" t="str">
        <f>IFERROR(_xlfn.XLOOKUP($B2688,'Ownership Metrics'!$A:$A,'Ownership Metrics'!$I:$I),"")</f>
        <v>Sedang</v>
      </c>
      <c r="U2688" s="27">
        <f>IF(COUNTIFS($B$2:$B2688,$B2688,$D$2:$D2688,$D2688)=1,1,0)</f>
        <v>1</v>
      </c>
      <c r="V2688" s="27">
        <f t="shared" si="124"/>
        <v>1.03</v>
      </c>
      <c r="W2688" s="27">
        <f t="shared" si="125"/>
        <v>11</v>
      </c>
      <c r="X2688" s="27">
        <f t="shared" si="123"/>
        <v>1.0299997312</v>
      </c>
    </row>
    <row r="2689" spans="1:24" x14ac:dyDescent="0.25">
      <c r="A2689" s="26">
        <v>46265</v>
      </c>
      <c r="B2689" s="27" t="s">
        <v>10498</v>
      </c>
      <c r="C2689" s="27" t="s">
        <v>2941</v>
      </c>
      <c r="D2689" s="27" t="s">
        <v>2943</v>
      </c>
      <c r="E2689" s="27" t="s">
        <v>35</v>
      </c>
      <c r="F2689" s="27" t="s">
        <v>23</v>
      </c>
      <c r="G2689" s="27" t="s">
        <v>36</v>
      </c>
      <c r="H2689" s="27" t="s">
        <v>24</v>
      </c>
      <c r="I2689" s="28">
        <v>0</v>
      </c>
      <c r="J2689" s="28">
        <v>299150000</v>
      </c>
      <c r="K2689" s="28">
        <v>299150000</v>
      </c>
      <c r="L2689" s="29">
        <v>4.0599999999999996</v>
      </c>
      <c r="M2689" s="29">
        <f>IFERROR(_xlfn.XLOOKUP($B2689,'Ownership Metrics'!$A:$A,'Ownership Metrics'!$B:$B),"")</f>
        <v>8.49</v>
      </c>
      <c r="N2689" s="28">
        <f>IFERROR(_xlfn.XLOOKUP($B2689,'Ownership Metrics'!$A:$A,'Ownership Metrics'!$C:$C),"")</f>
        <v>2855</v>
      </c>
      <c r="O2689" s="29">
        <f>IFERROR(_xlfn.XLOOKUP($B2689,'Ownership Metrics'!$A:$A,'Ownership Metrics'!$D:$D),"")</f>
        <v>47.27</v>
      </c>
      <c r="P2689" s="29">
        <f>IFERROR(_xlfn.XLOOKUP($B2689,'Ownership Metrics'!$A:$A,'Ownership Metrics'!$E:$E),"")</f>
        <v>75.150000000000006</v>
      </c>
      <c r="Q2689" s="30">
        <f>IFERROR(_xlfn.XLOOKUP($B2689,'Ownership Metrics'!$A:$A,'Ownership Metrics'!$F:$F),"")</f>
        <v>12</v>
      </c>
      <c r="R2689" s="30">
        <f>IFERROR(_xlfn.XLOOKUP($B2689,'Ownership Metrics'!$A:$A,'Ownership Metrics'!$G:$G),"")</f>
        <v>48</v>
      </c>
      <c r="S2689" s="27" t="str">
        <f>IFERROR(_xlfn.XLOOKUP($B2689,'Ownership Metrics'!$A:$A,'Ownership Metrics'!$H:$H),"")</f>
        <v>Terkonsentrasi</v>
      </c>
      <c r="T2689" s="27" t="str">
        <f>IFERROR(_xlfn.XLOOKUP($B2689,'Ownership Metrics'!$A:$A,'Ownership Metrics'!$I:$I),"")</f>
        <v>Sedang</v>
      </c>
      <c r="U2689" s="27">
        <f>IF(COUNTIFS($B$2:$B2689,$B2689,$D$2:$D2689,$D2689)=1,1,0)</f>
        <v>1</v>
      </c>
      <c r="V2689" s="27">
        <f t="shared" si="124"/>
        <v>4.0599999999999996</v>
      </c>
      <c r="W2689" s="27">
        <f t="shared" si="125"/>
        <v>3</v>
      </c>
      <c r="X2689" s="27">
        <f t="shared" si="123"/>
        <v>4.0599997310999996</v>
      </c>
    </row>
    <row r="2690" spans="1:24" x14ac:dyDescent="0.25">
      <c r="A2690" s="26">
        <v>46265</v>
      </c>
      <c r="B2690" s="27" t="s">
        <v>10498</v>
      </c>
      <c r="C2690" s="27" t="s">
        <v>2941</v>
      </c>
      <c r="D2690" s="27" t="s">
        <v>2944</v>
      </c>
      <c r="E2690" s="27" t="s">
        <v>35</v>
      </c>
      <c r="F2690" s="27" t="s">
        <v>23</v>
      </c>
      <c r="G2690" s="27" t="s">
        <v>36</v>
      </c>
      <c r="H2690" s="27" t="s">
        <v>36</v>
      </c>
      <c r="I2690" s="28">
        <v>0</v>
      </c>
      <c r="J2690" s="28">
        <v>294200000</v>
      </c>
      <c r="K2690" s="28">
        <v>294200000</v>
      </c>
      <c r="L2690" s="29">
        <v>3.99</v>
      </c>
      <c r="M2690" s="29">
        <f>IFERROR(_xlfn.XLOOKUP($B2690,'Ownership Metrics'!$A:$A,'Ownership Metrics'!$B:$B),"")</f>
        <v>8.49</v>
      </c>
      <c r="N2690" s="28">
        <f>IFERROR(_xlfn.XLOOKUP($B2690,'Ownership Metrics'!$A:$A,'Ownership Metrics'!$C:$C),"")</f>
        <v>2855</v>
      </c>
      <c r="O2690" s="29">
        <f>IFERROR(_xlfn.XLOOKUP($B2690,'Ownership Metrics'!$A:$A,'Ownership Metrics'!$D:$D),"")</f>
        <v>47.27</v>
      </c>
      <c r="P2690" s="29">
        <f>IFERROR(_xlfn.XLOOKUP($B2690,'Ownership Metrics'!$A:$A,'Ownership Metrics'!$E:$E),"")</f>
        <v>75.150000000000006</v>
      </c>
      <c r="Q2690" s="30">
        <f>IFERROR(_xlfn.XLOOKUP($B2690,'Ownership Metrics'!$A:$A,'Ownership Metrics'!$F:$F),"")</f>
        <v>12</v>
      </c>
      <c r="R2690" s="30">
        <f>IFERROR(_xlfn.XLOOKUP($B2690,'Ownership Metrics'!$A:$A,'Ownership Metrics'!$G:$G),"")</f>
        <v>48</v>
      </c>
      <c r="S2690" s="27" t="str">
        <f>IFERROR(_xlfn.XLOOKUP($B2690,'Ownership Metrics'!$A:$A,'Ownership Metrics'!$H:$H),"")</f>
        <v>Terkonsentrasi</v>
      </c>
      <c r="T2690" s="27" t="str">
        <f>IFERROR(_xlfn.XLOOKUP($B2690,'Ownership Metrics'!$A:$A,'Ownership Metrics'!$I:$I),"")</f>
        <v>Sedang</v>
      </c>
      <c r="U2690" s="27">
        <f>IF(COUNTIFS($B$2:$B2690,$B2690,$D$2:$D2690,$D2690)=1,1,0)</f>
        <v>1</v>
      </c>
      <c r="V2690" s="27">
        <f t="shared" si="124"/>
        <v>3.99</v>
      </c>
      <c r="W2690" s="27">
        <f t="shared" si="125"/>
        <v>4</v>
      </c>
      <c r="X2690" s="27">
        <f t="shared" ref="X2690:X2753" si="126">$V2690-(ROW()*0.0000000001)</f>
        <v>3.9899997310000002</v>
      </c>
    </row>
    <row r="2691" spans="1:24" x14ac:dyDescent="0.25">
      <c r="A2691" s="26">
        <v>46265</v>
      </c>
      <c r="B2691" s="27" t="s">
        <v>10498</v>
      </c>
      <c r="C2691" s="27" t="s">
        <v>2941</v>
      </c>
      <c r="D2691" s="27" t="s">
        <v>2945</v>
      </c>
      <c r="E2691" s="27" t="s">
        <v>35</v>
      </c>
      <c r="F2691" s="27" t="s">
        <v>23</v>
      </c>
      <c r="G2691" s="27" t="s">
        <v>36</v>
      </c>
      <c r="H2691" s="27" t="s">
        <v>24</v>
      </c>
      <c r="I2691" s="28">
        <v>113340800</v>
      </c>
      <c r="J2691" s="28">
        <v>0</v>
      </c>
      <c r="K2691" s="28">
        <v>113340800</v>
      </c>
      <c r="L2691" s="29">
        <v>1.54</v>
      </c>
      <c r="M2691" s="29">
        <f>IFERROR(_xlfn.XLOOKUP($B2691,'Ownership Metrics'!$A:$A,'Ownership Metrics'!$B:$B),"")</f>
        <v>8.49</v>
      </c>
      <c r="N2691" s="28">
        <f>IFERROR(_xlfn.XLOOKUP($B2691,'Ownership Metrics'!$A:$A,'Ownership Metrics'!$C:$C),"")</f>
        <v>2855</v>
      </c>
      <c r="O2691" s="29">
        <f>IFERROR(_xlfn.XLOOKUP($B2691,'Ownership Metrics'!$A:$A,'Ownership Metrics'!$D:$D),"")</f>
        <v>47.27</v>
      </c>
      <c r="P2691" s="29">
        <f>IFERROR(_xlfn.XLOOKUP($B2691,'Ownership Metrics'!$A:$A,'Ownership Metrics'!$E:$E),"")</f>
        <v>75.150000000000006</v>
      </c>
      <c r="Q2691" s="30">
        <f>IFERROR(_xlfn.XLOOKUP($B2691,'Ownership Metrics'!$A:$A,'Ownership Metrics'!$F:$F),"")</f>
        <v>12</v>
      </c>
      <c r="R2691" s="30">
        <f>IFERROR(_xlfn.XLOOKUP($B2691,'Ownership Metrics'!$A:$A,'Ownership Metrics'!$G:$G),"")</f>
        <v>48</v>
      </c>
      <c r="S2691" s="27" t="str">
        <f>IFERROR(_xlfn.XLOOKUP($B2691,'Ownership Metrics'!$A:$A,'Ownership Metrics'!$H:$H),"")</f>
        <v>Terkonsentrasi</v>
      </c>
      <c r="T2691" s="27" t="str">
        <f>IFERROR(_xlfn.XLOOKUP($B2691,'Ownership Metrics'!$A:$A,'Ownership Metrics'!$I:$I),"")</f>
        <v>Sedang</v>
      </c>
      <c r="U2691" s="27">
        <f>IF(COUNTIFS($B$2:$B2691,$B2691,$D$2:$D2691,$D2691)=1,1,0)</f>
        <v>1</v>
      </c>
      <c r="V2691" s="27">
        <f t="shared" ref="V2691:V2754" si="127">SUMIFS($L$2:$L$10000,$B$2:$B$10000,$B2691,$D$2:$D$10000,$D2691)</f>
        <v>1.54</v>
      </c>
      <c r="W2691" s="27">
        <f t="shared" ref="W2691:W2754" si="128">COUNTIFS($B$2:$B$10000,$B2691,$U$2:$U$10000,1,$X$2:$X$10000,"&gt;"&amp;$X2691)+1</f>
        <v>8</v>
      </c>
      <c r="X2691" s="27">
        <f t="shared" si="126"/>
        <v>1.5399997309</v>
      </c>
    </row>
    <row r="2692" spans="1:24" x14ac:dyDescent="0.25">
      <c r="A2692" s="26">
        <v>46265</v>
      </c>
      <c r="B2692" s="27" t="s">
        <v>10498</v>
      </c>
      <c r="C2692" s="27" t="s">
        <v>2941</v>
      </c>
      <c r="D2692" s="27" t="s">
        <v>2946</v>
      </c>
      <c r="E2692" s="27" t="s">
        <v>35</v>
      </c>
      <c r="F2692" s="27" t="s">
        <v>23</v>
      </c>
      <c r="G2692" s="27" t="s">
        <v>36</v>
      </c>
      <c r="H2692" s="27" t="s">
        <v>24</v>
      </c>
      <c r="I2692" s="28">
        <v>111478400</v>
      </c>
      <c r="J2692" s="28">
        <v>0</v>
      </c>
      <c r="K2692" s="28">
        <v>111478400</v>
      </c>
      <c r="L2692" s="29">
        <v>1.51</v>
      </c>
      <c r="M2692" s="29">
        <f>IFERROR(_xlfn.XLOOKUP($B2692,'Ownership Metrics'!$A:$A,'Ownership Metrics'!$B:$B),"")</f>
        <v>8.49</v>
      </c>
      <c r="N2692" s="28">
        <f>IFERROR(_xlfn.XLOOKUP($B2692,'Ownership Metrics'!$A:$A,'Ownership Metrics'!$C:$C),"")</f>
        <v>2855</v>
      </c>
      <c r="O2692" s="29">
        <f>IFERROR(_xlfn.XLOOKUP($B2692,'Ownership Metrics'!$A:$A,'Ownership Metrics'!$D:$D),"")</f>
        <v>47.27</v>
      </c>
      <c r="P2692" s="29">
        <f>IFERROR(_xlfn.XLOOKUP($B2692,'Ownership Metrics'!$A:$A,'Ownership Metrics'!$E:$E),"")</f>
        <v>75.150000000000006</v>
      </c>
      <c r="Q2692" s="30">
        <f>IFERROR(_xlfn.XLOOKUP($B2692,'Ownership Metrics'!$A:$A,'Ownership Metrics'!$F:$F),"")</f>
        <v>12</v>
      </c>
      <c r="R2692" s="30">
        <f>IFERROR(_xlfn.XLOOKUP($B2692,'Ownership Metrics'!$A:$A,'Ownership Metrics'!$G:$G),"")</f>
        <v>48</v>
      </c>
      <c r="S2692" s="27" t="str">
        <f>IFERROR(_xlfn.XLOOKUP($B2692,'Ownership Metrics'!$A:$A,'Ownership Metrics'!$H:$H),"")</f>
        <v>Terkonsentrasi</v>
      </c>
      <c r="T2692" s="27" t="str">
        <f>IFERROR(_xlfn.XLOOKUP($B2692,'Ownership Metrics'!$A:$A,'Ownership Metrics'!$I:$I),"")</f>
        <v>Sedang</v>
      </c>
      <c r="U2692" s="27">
        <f>IF(COUNTIFS($B$2:$B2692,$B2692,$D$2:$D2692,$D2692)=1,1,0)</f>
        <v>1</v>
      </c>
      <c r="V2692" s="27">
        <f t="shared" si="127"/>
        <v>1.51</v>
      </c>
      <c r="W2692" s="27">
        <f t="shared" si="128"/>
        <v>9</v>
      </c>
      <c r="X2692" s="27">
        <f t="shared" si="126"/>
        <v>1.5099997307999999</v>
      </c>
    </row>
    <row r="2693" spans="1:24" x14ac:dyDescent="0.25">
      <c r="A2693" s="26">
        <v>46265</v>
      </c>
      <c r="B2693" s="27" t="s">
        <v>10498</v>
      </c>
      <c r="C2693" s="27" t="s">
        <v>2941</v>
      </c>
      <c r="D2693" s="27" t="s">
        <v>2947</v>
      </c>
      <c r="E2693" s="27" t="s">
        <v>35</v>
      </c>
      <c r="F2693" s="27" t="s">
        <v>23</v>
      </c>
      <c r="G2693" s="27" t="s">
        <v>36</v>
      </c>
      <c r="H2693" s="27" t="s">
        <v>24</v>
      </c>
      <c r="I2693" s="28">
        <v>104164000</v>
      </c>
      <c r="J2693" s="28">
        <v>0</v>
      </c>
      <c r="K2693" s="28">
        <v>104164000</v>
      </c>
      <c r="L2693" s="29">
        <v>1.41</v>
      </c>
      <c r="M2693" s="29">
        <f>IFERROR(_xlfn.XLOOKUP($B2693,'Ownership Metrics'!$A:$A,'Ownership Metrics'!$B:$B),"")</f>
        <v>8.49</v>
      </c>
      <c r="N2693" s="28">
        <f>IFERROR(_xlfn.XLOOKUP($B2693,'Ownership Metrics'!$A:$A,'Ownership Metrics'!$C:$C),"")</f>
        <v>2855</v>
      </c>
      <c r="O2693" s="29">
        <f>IFERROR(_xlfn.XLOOKUP($B2693,'Ownership Metrics'!$A:$A,'Ownership Metrics'!$D:$D),"")</f>
        <v>47.27</v>
      </c>
      <c r="P2693" s="29">
        <f>IFERROR(_xlfn.XLOOKUP($B2693,'Ownership Metrics'!$A:$A,'Ownership Metrics'!$E:$E),"")</f>
        <v>75.150000000000006</v>
      </c>
      <c r="Q2693" s="30">
        <f>IFERROR(_xlfn.XLOOKUP($B2693,'Ownership Metrics'!$A:$A,'Ownership Metrics'!$F:$F),"")</f>
        <v>12</v>
      </c>
      <c r="R2693" s="30">
        <f>IFERROR(_xlfn.XLOOKUP($B2693,'Ownership Metrics'!$A:$A,'Ownership Metrics'!$G:$G),"")</f>
        <v>48</v>
      </c>
      <c r="S2693" s="27" t="str">
        <f>IFERROR(_xlfn.XLOOKUP($B2693,'Ownership Metrics'!$A:$A,'Ownership Metrics'!$H:$H),"")</f>
        <v>Terkonsentrasi</v>
      </c>
      <c r="T2693" s="27" t="str">
        <f>IFERROR(_xlfn.XLOOKUP($B2693,'Ownership Metrics'!$A:$A,'Ownership Metrics'!$I:$I),"")</f>
        <v>Sedang</v>
      </c>
      <c r="U2693" s="27">
        <f>IF(COUNTIFS($B$2:$B2693,$B2693,$D$2:$D2693,$D2693)=1,1,0)</f>
        <v>1</v>
      </c>
      <c r="V2693" s="27">
        <f t="shared" si="127"/>
        <v>1.41</v>
      </c>
      <c r="W2693" s="27">
        <f t="shared" si="128"/>
        <v>10</v>
      </c>
      <c r="X2693" s="27">
        <f t="shared" si="126"/>
        <v>1.4099997306999998</v>
      </c>
    </row>
    <row r="2694" spans="1:24" x14ac:dyDescent="0.25">
      <c r="A2694" s="26">
        <v>46265</v>
      </c>
      <c r="B2694" s="27" t="s">
        <v>10498</v>
      </c>
      <c r="C2694" s="27" t="s">
        <v>2941</v>
      </c>
      <c r="D2694" s="27" t="s">
        <v>2948</v>
      </c>
      <c r="E2694" s="27" t="s">
        <v>35</v>
      </c>
      <c r="F2694" s="27" t="s">
        <v>23</v>
      </c>
      <c r="G2694" s="27" t="s">
        <v>36</v>
      </c>
      <c r="H2694" s="27" t="s">
        <v>24</v>
      </c>
      <c r="I2694" s="28">
        <v>139860000</v>
      </c>
      <c r="J2694" s="28">
        <v>0</v>
      </c>
      <c r="K2694" s="28">
        <v>139860000</v>
      </c>
      <c r="L2694" s="29">
        <v>1.9</v>
      </c>
      <c r="M2694" s="29">
        <f>IFERROR(_xlfn.XLOOKUP($B2694,'Ownership Metrics'!$A:$A,'Ownership Metrics'!$B:$B),"")</f>
        <v>8.49</v>
      </c>
      <c r="N2694" s="28">
        <f>IFERROR(_xlfn.XLOOKUP($B2694,'Ownership Metrics'!$A:$A,'Ownership Metrics'!$C:$C),"")</f>
        <v>2855</v>
      </c>
      <c r="O2694" s="29">
        <f>IFERROR(_xlfn.XLOOKUP($B2694,'Ownership Metrics'!$A:$A,'Ownership Metrics'!$D:$D),"")</f>
        <v>47.27</v>
      </c>
      <c r="P2694" s="29">
        <f>IFERROR(_xlfn.XLOOKUP($B2694,'Ownership Metrics'!$A:$A,'Ownership Metrics'!$E:$E),"")</f>
        <v>75.150000000000006</v>
      </c>
      <c r="Q2694" s="30">
        <f>IFERROR(_xlfn.XLOOKUP($B2694,'Ownership Metrics'!$A:$A,'Ownership Metrics'!$F:$F),"")</f>
        <v>12</v>
      </c>
      <c r="R2694" s="30">
        <f>IFERROR(_xlfn.XLOOKUP($B2694,'Ownership Metrics'!$A:$A,'Ownership Metrics'!$G:$G),"")</f>
        <v>48</v>
      </c>
      <c r="S2694" s="27" t="str">
        <f>IFERROR(_xlfn.XLOOKUP($B2694,'Ownership Metrics'!$A:$A,'Ownership Metrics'!$H:$H),"")</f>
        <v>Terkonsentrasi</v>
      </c>
      <c r="T2694" s="27" t="str">
        <f>IFERROR(_xlfn.XLOOKUP($B2694,'Ownership Metrics'!$A:$A,'Ownership Metrics'!$I:$I),"")</f>
        <v>Sedang</v>
      </c>
      <c r="U2694" s="27">
        <f>IF(COUNTIFS($B$2:$B2694,$B2694,$D$2:$D2694,$D2694)=1,1,0)</f>
        <v>1</v>
      </c>
      <c r="V2694" s="27">
        <f t="shared" si="127"/>
        <v>1.9</v>
      </c>
      <c r="W2694" s="27">
        <f t="shared" si="128"/>
        <v>6</v>
      </c>
      <c r="X2694" s="27">
        <f t="shared" si="126"/>
        <v>1.8999997305999998</v>
      </c>
    </row>
    <row r="2695" spans="1:24" x14ac:dyDescent="0.25">
      <c r="A2695" s="26">
        <v>46265</v>
      </c>
      <c r="B2695" s="27" t="s">
        <v>10498</v>
      </c>
      <c r="C2695" s="27" t="s">
        <v>2941</v>
      </c>
      <c r="D2695" s="27" t="s">
        <v>2949</v>
      </c>
      <c r="E2695" s="27" t="s">
        <v>35</v>
      </c>
      <c r="F2695" s="27" t="s">
        <v>23</v>
      </c>
      <c r="G2695" s="27" t="s">
        <v>36</v>
      </c>
      <c r="H2695" s="27" t="s">
        <v>24</v>
      </c>
      <c r="I2695" s="28">
        <v>73812900</v>
      </c>
      <c r="J2695" s="28">
        <v>0</v>
      </c>
      <c r="K2695" s="28">
        <v>73812900</v>
      </c>
      <c r="L2695" s="29">
        <v>1</v>
      </c>
      <c r="M2695" s="29">
        <f>IFERROR(_xlfn.XLOOKUP($B2695,'Ownership Metrics'!$A:$A,'Ownership Metrics'!$B:$B),"")</f>
        <v>8.49</v>
      </c>
      <c r="N2695" s="28">
        <f>IFERROR(_xlfn.XLOOKUP($B2695,'Ownership Metrics'!$A:$A,'Ownership Metrics'!$C:$C),"")</f>
        <v>2855</v>
      </c>
      <c r="O2695" s="29">
        <f>IFERROR(_xlfn.XLOOKUP($B2695,'Ownership Metrics'!$A:$A,'Ownership Metrics'!$D:$D),"")</f>
        <v>47.27</v>
      </c>
      <c r="P2695" s="29">
        <f>IFERROR(_xlfn.XLOOKUP($B2695,'Ownership Metrics'!$A:$A,'Ownership Metrics'!$E:$E),"")</f>
        <v>75.150000000000006</v>
      </c>
      <c r="Q2695" s="30">
        <f>IFERROR(_xlfn.XLOOKUP($B2695,'Ownership Metrics'!$A:$A,'Ownership Metrics'!$F:$F),"")</f>
        <v>12</v>
      </c>
      <c r="R2695" s="30">
        <f>IFERROR(_xlfn.XLOOKUP($B2695,'Ownership Metrics'!$A:$A,'Ownership Metrics'!$G:$G),"")</f>
        <v>48</v>
      </c>
      <c r="S2695" s="27" t="str">
        <f>IFERROR(_xlfn.XLOOKUP($B2695,'Ownership Metrics'!$A:$A,'Ownership Metrics'!$H:$H),"")</f>
        <v>Terkonsentrasi</v>
      </c>
      <c r="T2695" s="27" t="str">
        <f>IFERROR(_xlfn.XLOOKUP($B2695,'Ownership Metrics'!$A:$A,'Ownership Metrics'!$I:$I),"")</f>
        <v>Sedang</v>
      </c>
      <c r="U2695" s="27">
        <f>IF(COUNTIFS($B$2:$B2695,$B2695,$D$2:$D2695,$D2695)=1,1,0)</f>
        <v>1</v>
      </c>
      <c r="V2695" s="27">
        <f t="shared" si="127"/>
        <v>1</v>
      </c>
      <c r="W2695" s="27">
        <f t="shared" si="128"/>
        <v>12</v>
      </c>
      <c r="X2695" s="27">
        <f t="shared" si="126"/>
        <v>0.99999973050000002</v>
      </c>
    </row>
    <row r="2696" spans="1:24" x14ac:dyDescent="0.25">
      <c r="A2696" s="26">
        <v>46265</v>
      </c>
      <c r="B2696" s="27" t="s">
        <v>10498</v>
      </c>
      <c r="C2696" s="27" t="s">
        <v>2941</v>
      </c>
      <c r="D2696" s="27" t="s">
        <v>2950</v>
      </c>
      <c r="E2696" s="27" t="s">
        <v>35</v>
      </c>
      <c r="F2696" s="27" t="s">
        <v>23</v>
      </c>
      <c r="G2696" s="27" t="s">
        <v>36</v>
      </c>
      <c r="H2696" s="27" t="s">
        <v>24</v>
      </c>
      <c r="I2696" s="28">
        <v>125497000</v>
      </c>
      <c r="J2696" s="28">
        <v>0</v>
      </c>
      <c r="K2696" s="28">
        <v>125497000</v>
      </c>
      <c r="L2696" s="29">
        <v>1.7</v>
      </c>
      <c r="M2696" s="29">
        <f>IFERROR(_xlfn.XLOOKUP($B2696,'Ownership Metrics'!$A:$A,'Ownership Metrics'!$B:$B),"")</f>
        <v>8.49</v>
      </c>
      <c r="N2696" s="28">
        <f>IFERROR(_xlfn.XLOOKUP($B2696,'Ownership Metrics'!$A:$A,'Ownership Metrics'!$C:$C),"")</f>
        <v>2855</v>
      </c>
      <c r="O2696" s="29">
        <f>IFERROR(_xlfn.XLOOKUP($B2696,'Ownership Metrics'!$A:$A,'Ownership Metrics'!$D:$D),"")</f>
        <v>47.27</v>
      </c>
      <c r="P2696" s="29">
        <f>IFERROR(_xlfn.XLOOKUP($B2696,'Ownership Metrics'!$A:$A,'Ownership Metrics'!$E:$E),"")</f>
        <v>75.150000000000006</v>
      </c>
      <c r="Q2696" s="30">
        <f>IFERROR(_xlfn.XLOOKUP($B2696,'Ownership Metrics'!$A:$A,'Ownership Metrics'!$F:$F),"")</f>
        <v>12</v>
      </c>
      <c r="R2696" s="30">
        <f>IFERROR(_xlfn.XLOOKUP($B2696,'Ownership Metrics'!$A:$A,'Ownership Metrics'!$G:$G),"")</f>
        <v>48</v>
      </c>
      <c r="S2696" s="27" t="str">
        <f>IFERROR(_xlfn.XLOOKUP($B2696,'Ownership Metrics'!$A:$A,'Ownership Metrics'!$H:$H),"")</f>
        <v>Terkonsentrasi</v>
      </c>
      <c r="T2696" s="27" t="str">
        <f>IFERROR(_xlfn.XLOOKUP($B2696,'Ownership Metrics'!$A:$A,'Ownership Metrics'!$I:$I),"")</f>
        <v>Sedang</v>
      </c>
      <c r="U2696" s="27">
        <f>IF(COUNTIFS($B$2:$B2696,$B2696,$D$2:$D2696,$D2696)=1,1,0)</f>
        <v>1</v>
      </c>
      <c r="V2696" s="27">
        <f t="shared" si="127"/>
        <v>1.7</v>
      </c>
      <c r="W2696" s="27">
        <f t="shared" si="128"/>
        <v>7</v>
      </c>
      <c r="X2696" s="27">
        <f t="shared" si="126"/>
        <v>1.6999997303999999</v>
      </c>
    </row>
    <row r="2697" spans="1:24" x14ac:dyDescent="0.25">
      <c r="A2697" s="26">
        <v>46265</v>
      </c>
      <c r="B2697" s="27" t="s">
        <v>10498</v>
      </c>
      <c r="C2697" s="27" t="s">
        <v>2941</v>
      </c>
      <c r="D2697" s="27" t="s">
        <v>2951</v>
      </c>
      <c r="E2697" s="27" t="s">
        <v>35</v>
      </c>
      <c r="F2697" s="27" t="s">
        <v>23</v>
      </c>
      <c r="G2697" s="27" t="s">
        <v>36</v>
      </c>
      <c r="H2697" s="27" t="s">
        <v>24</v>
      </c>
      <c r="I2697" s="28">
        <v>168032100</v>
      </c>
      <c r="J2697" s="28">
        <v>0</v>
      </c>
      <c r="K2697" s="28">
        <v>168032100</v>
      </c>
      <c r="L2697" s="29">
        <v>2.2799999999999998</v>
      </c>
      <c r="M2697" s="29">
        <f>IFERROR(_xlfn.XLOOKUP($B2697,'Ownership Metrics'!$A:$A,'Ownership Metrics'!$B:$B),"")</f>
        <v>8.49</v>
      </c>
      <c r="N2697" s="28">
        <f>IFERROR(_xlfn.XLOOKUP($B2697,'Ownership Metrics'!$A:$A,'Ownership Metrics'!$C:$C),"")</f>
        <v>2855</v>
      </c>
      <c r="O2697" s="29">
        <f>IFERROR(_xlfn.XLOOKUP($B2697,'Ownership Metrics'!$A:$A,'Ownership Metrics'!$D:$D),"")</f>
        <v>47.27</v>
      </c>
      <c r="P2697" s="29">
        <f>IFERROR(_xlfn.XLOOKUP($B2697,'Ownership Metrics'!$A:$A,'Ownership Metrics'!$E:$E),"")</f>
        <v>75.150000000000006</v>
      </c>
      <c r="Q2697" s="30">
        <f>IFERROR(_xlfn.XLOOKUP($B2697,'Ownership Metrics'!$A:$A,'Ownership Metrics'!$F:$F),"")</f>
        <v>12</v>
      </c>
      <c r="R2697" s="30">
        <f>IFERROR(_xlfn.XLOOKUP($B2697,'Ownership Metrics'!$A:$A,'Ownership Metrics'!$G:$G),"")</f>
        <v>48</v>
      </c>
      <c r="S2697" s="27" t="str">
        <f>IFERROR(_xlfn.XLOOKUP($B2697,'Ownership Metrics'!$A:$A,'Ownership Metrics'!$H:$H),"")</f>
        <v>Terkonsentrasi</v>
      </c>
      <c r="T2697" s="27" t="str">
        <f>IFERROR(_xlfn.XLOOKUP($B2697,'Ownership Metrics'!$A:$A,'Ownership Metrics'!$I:$I),"")</f>
        <v>Sedang</v>
      </c>
      <c r="U2697" s="27">
        <f>IF(COUNTIFS($B$2:$B2697,$B2697,$D$2:$D2697,$D2697)=1,1,0)</f>
        <v>1</v>
      </c>
      <c r="V2697" s="27">
        <f t="shared" si="127"/>
        <v>2.2799999999999998</v>
      </c>
      <c r="W2697" s="27">
        <f t="shared" si="128"/>
        <v>5</v>
      </c>
      <c r="X2697" s="27">
        <f t="shared" si="126"/>
        <v>2.2799997302999997</v>
      </c>
    </row>
    <row r="2698" spans="1:24" x14ac:dyDescent="0.25">
      <c r="A2698" s="26">
        <v>46265</v>
      </c>
      <c r="B2698" s="27" t="s">
        <v>10498</v>
      </c>
      <c r="C2698" s="27" t="s">
        <v>2941</v>
      </c>
      <c r="D2698" s="27" t="s">
        <v>2952</v>
      </c>
      <c r="E2698" s="27" t="s">
        <v>35</v>
      </c>
      <c r="F2698" s="27" t="s">
        <v>23</v>
      </c>
      <c r="G2698" s="27" t="s">
        <v>36</v>
      </c>
      <c r="H2698" s="27" t="s">
        <v>24</v>
      </c>
      <c r="I2698" s="28">
        <v>3486806674</v>
      </c>
      <c r="J2698" s="28">
        <v>0</v>
      </c>
      <c r="K2698" s="28">
        <v>3486806674</v>
      </c>
      <c r="L2698" s="29">
        <v>47.27</v>
      </c>
      <c r="M2698" s="29">
        <f>IFERROR(_xlfn.XLOOKUP($B2698,'Ownership Metrics'!$A:$A,'Ownership Metrics'!$B:$B),"")</f>
        <v>8.49</v>
      </c>
      <c r="N2698" s="28">
        <f>IFERROR(_xlfn.XLOOKUP($B2698,'Ownership Metrics'!$A:$A,'Ownership Metrics'!$C:$C),"")</f>
        <v>2855</v>
      </c>
      <c r="O2698" s="29">
        <f>IFERROR(_xlfn.XLOOKUP($B2698,'Ownership Metrics'!$A:$A,'Ownership Metrics'!$D:$D),"")</f>
        <v>47.27</v>
      </c>
      <c r="P2698" s="29">
        <f>IFERROR(_xlfn.XLOOKUP($B2698,'Ownership Metrics'!$A:$A,'Ownership Metrics'!$E:$E),"")</f>
        <v>75.150000000000006</v>
      </c>
      <c r="Q2698" s="30">
        <f>IFERROR(_xlfn.XLOOKUP($B2698,'Ownership Metrics'!$A:$A,'Ownership Metrics'!$F:$F),"")</f>
        <v>12</v>
      </c>
      <c r="R2698" s="30">
        <f>IFERROR(_xlfn.XLOOKUP($B2698,'Ownership Metrics'!$A:$A,'Ownership Metrics'!$G:$G),"")</f>
        <v>48</v>
      </c>
      <c r="S2698" s="27" t="str">
        <f>IFERROR(_xlfn.XLOOKUP($B2698,'Ownership Metrics'!$A:$A,'Ownership Metrics'!$H:$H),"")</f>
        <v>Terkonsentrasi</v>
      </c>
      <c r="T2698" s="27" t="str">
        <f>IFERROR(_xlfn.XLOOKUP($B2698,'Ownership Metrics'!$A:$A,'Ownership Metrics'!$I:$I),"")</f>
        <v>Sedang</v>
      </c>
      <c r="U2698" s="27">
        <f>IF(COUNTIFS($B$2:$B2698,$B2698,$D$2:$D2698,$D2698)=1,1,0)</f>
        <v>1</v>
      </c>
      <c r="V2698" s="27">
        <f t="shared" si="127"/>
        <v>47.27</v>
      </c>
      <c r="W2698" s="27">
        <f t="shared" si="128"/>
        <v>1</v>
      </c>
      <c r="X2698" s="27">
        <f t="shared" si="126"/>
        <v>47.269999730200006</v>
      </c>
    </row>
    <row r="2699" spans="1:24" x14ac:dyDescent="0.25">
      <c r="A2699" s="26">
        <v>46265</v>
      </c>
      <c r="B2699" s="27" t="s">
        <v>10498</v>
      </c>
      <c r="C2699" s="27" t="s">
        <v>2941</v>
      </c>
      <c r="D2699" s="27" t="s">
        <v>2953</v>
      </c>
      <c r="E2699" s="27" t="s">
        <v>35</v>
      </c>
      <c r="F2699" s="27" t="s">
        <v>23</v>
      </c>
      <c r="G2699" s="27" t="s">
        <v>36</v>
      </c>
      <c r="H2699" s="27" t="s">
        <v>24</v>
      </c>
      <c r="I2699" s="28">
        <v>0</v>
      </c>
      <c r="J2699" s="28">
        <v>1756650000</v>
      </c>
      <c r="K2699" s="28">
        <v>1756650000</v>
      </c>
      <c r="L2699" s="29">
        <v>23.82</v>
      </c>
      <c r="M2699" s="29">
        <f>IFERROR(_xlfn.XLOOKUP($B2699,'Ownership Metrics'!$A:$A,'Ownership Metrics'!$B:$B),"")</f>
        <v>8.49</v>
      </c>
      <c r="N2699" s="28">
        <f>IFERROR(_xlfn.XLOOKUP($B2699,'Ownership Metrics'!$A:$A,'Ownership Metrics'!$C:$C),"")</f>
        <v>2855</v>
      </c>
      <c r="O2699" s="29">
        <f>IFERROR(_xlfn.XLOOKUP($B2699,'Ownership Metrics'!$A:$A,'Ownership Metrics'!$D:$D),"")</f>
        <v>47.27</v>
      </c>
      <c r="P2699" s="29">
        <f>IFERROR(_xlfn.XLOOKUP($B2699,'Ownership Metrics'!$A:$A,'Ownership Metrics'!$E:$E),"")</f>
        <v>75.150000000000006</v>
      </c>
      <c r="Q2699" s="30">
        <f>IFERROR(_xlfn.XLOOKUP($B2699,'Ownership Metrics'!$A:$A,'Ownership Metrics'!$F:$F),"")</f>
        <v>12</v>
      </c>
      <c r="R2699" s="30">
        <f>IFERROR(_xlfn.XLOOKUP($B2699,'Ownership Metrics'!$A:$A,'Ownership Metrics'!$G:$G),"")</f>
        <v>48</v>
      </c>
      <c r="S2699" s="27" t="str">
        <f>IFERROR(_xlfn.XLOOKUP($B2699,'Ownership Metrics'!$A:$A,'Ownership Metrics'!$H:$H),"")</f>
        <v>Terkonsentrasi</v>
      </c>
      <c r="T2699" s="27" t="str">
        <f>IFERROR(_xlfn.XLOOKUP($B2699,'Ownership Metrics'!$A:$A,'Ownership Metrics'!$I:$I),"")</f>
        <v>Sedang</v>
      </c>
      <c r="U2699" s="27">
        <f>IF(COUNTIFS($B$2:$B2699,$B2699,$D$2:$D2699,$D2699)=1,1,0)</f>
        <v>1</v>
      </c>
      <c r="V2699" s="27">
        <f t="shared" si="127"/>
        <v>23.82</v>
      </c>
      <c r="W2699" s="27">
        <f t="shared" si="128"/>
        <v>2</v>
      </c>
      <c r="X2699" s="27">
        <f t="shared" si="126"/>
        <v>23.819999730100001</v>
      </c>
    </row>
    <row r="2700" spans="1:24" x14ac:dyDescent="0.25">
      <c r="A2700" s="26">
        <v>46265</v>
      </c>
      <c r="B2700" s="27" t="s">
        <v>10499</v>
      </c>
      <c r="C2700" s="27" t="s">
        <v>2955</v>
      </c>
      <c r="D2700" s="27" t="s">
        <v>2956</v>
      </c>
      <c r="E2700" s="27" t="s">
        <v>22</v>
      </c>
      <c r="F2700" s="27" t="s">
        <v>23</v>
      </c>
      <c r="G2700" s="27"/>
      <c r="H2700" s="27" t="s">
        <v>24</v>
      </c>
      <c r="I2700" s="28">
        <v>702417300</v>
      </c>
      <c r="J2700" s="28">
        <v>0</v>
      </c>
      <c r="K2700" s="28">
        <v>702417300</v>
      </c>
      <c r="L2700" s="29">
        <v>70.239999999999995</v>
      </c>
      <c r="M2700" s="29">
        <f>IFERROR(_xlfn.XLOOKUP($B2700,'Ownership Metrics'!$A:$A,'Ownership Metrics'!$B:$B),"")</f>
        <v>20.52</v>
      </c>
      <c r="N2700" s="28">
        <f>IFERROR(_xlfn.XLOOKUP($B2700,'Ownership Metrics'!$A:$A,'Ownership Metrics'!$C:$C),"")</f>
        <v>4975</v>
      </c>
      <c r="O2700" s="29">
        <f>IFERROR(_xlfn.XLOOKUP($B2700,'Ownership Metrics'!$A:$A,'Ownership Metrics'!$D:$D),"")</f>
        <v>70.239999999999995</v>
      </c>
      <c r="P2700" s="29">
        <f>IFERROR(_xlfn.XLOOKUP($B2700,'Ownership Metrics'!$A:$A,'Ownership Metrics'!$E:$E),"")</f>
        <v>78.349999999999994</v>
      </c>
      <c r="Q2700" s="30">
        <f>IFERROR(_xlfn.XLOOKUP($B2700,'Ownership Metrics'!$A:$A,'Ownership Metrics'!$F:$F),"")</f>
        <v>4</v>
      </c>
      <c r="R2700" s="30">
        <f>IFERROR(_xlfn.XLOOKUP($B2700,'Ownership Metrics'!$A:$A,'Ownership Metrics'!$G:$G),"")</f>
        <v>67</v>
      </c>
      <c r="S2700" s="27" t="str">
        <f>IFERROR(_xlfn.XLOOKUP($B2700,'Ownership Metrics'!$A:$A,'Ownership Metrics'!$H:$H),"")</f>
        <v>Mayoritas</v>
      </c>
      <c r="T2700" s="27" t="str">
        <f>IFERROR(_xlfn.XLOOKUP($B2700,'Ownership Metrics'!$A:$A,'Ownership Metrics'!$I:$I),"")</f>
        <v>Tinggi</v>
      </c>
      <c r="U2700" s="27">
        <f>IF(COUNTIFS($B$2:$B2700,$B2700,$D$2:$D2700,$D2700)=1,1,0)</f>
        <v>1</v>
      </c>
      <c r="V2700" s="27">
        <f t="shared" si="127"/>
        <v>70.239999999999995</v>
      </c>
      <c r="W2700" s="27">
        <f t="shared" si="128"/>
        <v>1</v>
      </c>
      <c r="X2700" s="27">
        <f t="shared" si="126"/>
        <v>70.239999729999994</v>
      </c>
    </row>
    <row r="2701" spans="1:24" x14ac:dyDescent="0.25">
      <c r="A2701" s="26">
        <v>46265</v>
      </c>
      <c r="B2701" s="27" t="s">
        <v>10499</v>
      </c>
      <c r="C2701" s="27" t="s">
        <v>2955</v>
      </c>
      <c r="D2701" s="27" t="s">
        <v>2957</v>
      </c>
      <c r="E2701" s="27" t="s">
        <v>35</v>
      </c>
      <c r="F2701" s="27" t="s">
        <v>23</v>
      </c>
      <c r="G2701" s="27" t="s">
        <v>36</v>
      </c>
      <c r="H2701" s="27" t="s">
        <v>24</v>
      </c>
      <c r="I2701" s="28">
        <v>59542900</v>
      </c>
      <c r="J2701" s="28">
        <v>0</v>
      </c>
      <c r="K2701" s="28">
        <v>59542900</v>
      </c>
      <c r="L2701" s="29">
        <v>5.95</v>
      </c>
      <c r="M2701" s="29">
        <f>IFERROR(_xlfn.XLOOKUP($B2701,'Ownership Metrics'!$A:$A,'Ownership Metrics'!$B:$B),"")</f>
        <v>20.52</v>
      </c>
      <c r="N2701" s="28">
        <f>IFERROR(_xlfn.XLOOKUP($B2701,'Ownership Metrics'!$A:$A,'Ownership Metrics'!$C:$C),"")</f>
        <v>4975</v>
      </c>
      <c r="O2701" s="29">
        <f>IFERROR(_xlfn.XLOOKUP($B2701,'Ownership Metrics'!$A:$A,'Ownership Metrics'!$D:$D),"")</f>
        <v>70.239999999999995</v>
      </c>
      <c r="P2701" s="29">
        <f>IFERROR(_xlfn.XLOOKUP($B2701,'Ownership Metrics'!$A:$A,'Ownership Metrics'!$E:$E),"")</f>
        <v>78.349999999999994</v>
      </c>
      <c r="Q2701" s="30">
        <f>IFERROR(_xlfn.XLOOKUP($B2701,'Ownership Metrics'!$A:$A,'Ownership Metrics'!$F:$F),"")</f>
        <v>4</v>
      </c>
      <c r="R2701" s="30">
        <f>IFERROR(_xlfn.XLOOKUP($B2701,'Ownership Metrics'!$A:$A,'Ownership Metrics'!$G:$G),"")</f>
        <v>67</v>
      </c>
      <c r="S2701" s="27" t="str">
        <f>IFERROR(_xlfn.XLOOKUP($B2701,'Ownership Metrics'!$A:$A,'Ownership Metrics'!$H:$H),"")</f>
        <v>Mayoritas</v>
      </c>
      <c r="T2701" s="27" t="str">
        <f>IFERROR(_xlfn.XLOOKUP($B2701,'Ownership Metrics'!$A:$A,'Ownership Metrics'!$I:$I),"")</f>
        <v>Tinggi</v>
      </c>
      <c r="U2701" s="27">
        <f>IF(COUNTIFS($B$2:$B2701,$B2701,$D$2:$D2701,$D2701)=1,1,0)</f>
        <v>1</v>
      </c>
      <c r="V2701" s="27">
        <f t="shared" si="127"/>
        <v>5.95</v>
      </c>
      <c r="W2701" s="27">
        <f t="shared" si="128"/>
        <v>2</v>
      </c>
      <c r="X2701" s="27">
        <f t="shared" si="126"/>
        <v>5.9499997299</v>
      </c>
    </row>
    <row r="2702" spans="1:24" x14ac:dyDescent="0.25">
      <c r="A2702" s="26">
        <v>46265</v>
      </c>
      <c r="B2702" s="27" t="s">
        <v>10499</v>
      </c>
      <c r="C2702" s="27" t="s">
        <v>2955</v>
      </c>
      <c r="D2702" s="27" t="s">
        <v>2958</v>
      </c>
      <c r="E2702" s="27" t="s">
        <v>35</v>
      </c>
      <c r="F2702" s="27" t="s">
        <v>23</v>
      </c>
      <c r="G2702" s="27" t="s">
        <v>36</v>
      </c>
      <c r="H2702" s="27" t="s">
        <v>24</v>
      </c>
      <c r="I2702" s="28">
        <v>21637000</v>
      </c>
      <c r="J2702" s="28">
        <v>0</v>
      </c>
      <c r="K2702" s="28">
        <v>21637000</v>
      </c>
      <c r="L2702" s="29">
        <v>2.16</v>
      </c>
      <c r="M2702" s="29">
        <f>IFERROR(_xlfn.XLOOKUP($B2702,'Ownership Metrics'!$A:$A,'Ownership Metrics'!$B:$B),"")</f>
        <v>20.52</v>
      </c>
      <c r="N2702" s="28">
        <f>IFERROR(_xlfn.XLOOKUP($B2702,'Ownership Metrics'!$A:$A,'Ownership Metrics'!$C:$C),"")</f>
        <v>4975</v>
      </c>
      <c r="O2702" s="29">
        <f>IFERROR(_xlfn.XLOOKUP($B2702,'Ownership Metrics'!$A:$A,'Ownership Metrics'!$D:$D),"")</f>
        <v>70.239999999999995</v>
      </c>
      <c r="P2702" s="29">
        <f>IFERROR(_xlfn.XLOOKUP($B2702,'Ownership Metrics'!$A:$A,'Ownership Metrics'!$E:$E),"")</f>
        <v>78.349999999999994</v>
      </c>
      <c r="Q2702" s="30">
        <f>IFERROR(_xlfn.XLOOKUP($B2702,'Ownership Metrics'!$A:$A,'Ownership Metrics'!$F:$F),"")</f>
        <v>4</v>
      </c>
      <c r="R2702" s="30">
        <f>IFERROR(_xlfn.XLOOKUP($B2702,'Ownership Metrics'!$A:$A,'Ownership Metrics'!$G:$G),"")</f>
        <v>67</v>
      </c>
      <c r="S2702" s="27" t="str">
        <f>IFERROR(_xlfn.XLOOKUP($B2702,'Ownership Metrics'!$A:$A,'Ownership Metrics'!$H:$H),"")</f>
        <v>Mayoritas</v>
      </c>
      <c r="T2702" s="27" t="str">
        <f>IFERROR(_xlfn.XLOOKUP($B2702,'Ownership Metrics'!$A:$A,'Ownership Metrics'!$I:$I),"")</f>
        <v>Tinggi</v>
      </c>
      <c r="U2702" s="27">
        <f>IF(COUNTIFS($B$2:$B2702,$B2702,$D$2:$D2702,$D2702)=1,1,0)</f>
        <v>1</v>
      </c>
      <c r="V2702" s="27">
        <f t="shared" si="127"/>
        <v>2.16</v>
      </c>
      <c r="W2702" s="27">
        <f t="shared" si="128"/>
        <v>3</v>
      </c>
      <c r="X2702" s="27">
        <f t="shared" si="126"/>
        <v>2.1599997298</v>
      </c>
    </row>
    <row r="2703" spans="1:24" x14ac:dyDescent="0.25">
      <c r="A2703" s="26">
        <v>46265</v>
      </c>
      <c r="B2703" s="27" t="s">
        <v>10499</v>
      </c>
      <c r="C2703" s="27" t="s">
        <v>2955</v>
      </c>
      <c r="D2703" s="27" t="s">
        <v>2959</v>
      </c>
      <c r="E2703" s="27" t="s">
        <v>35</v>
      </c>
      <c r="F2703" s="27" t="s">
        <v>23</v>
      </c>
      <c r="G2703" s="27" t="s">
        <v>36</v>
      </c>
      <c r="H2703" s="27" t="s">
        <v>24</v>
      </c>
      <c r="I2703" s="28">
        <v>11309300</v>
      </c>
      <c r="J2703" s="28">
        <v>0</v>
      </c>
      <c r="K2703" s="28">
        <v>11309300</v>
      </c>
      <c r="L2703" s="29">
        <v>1.1299999999999999</v>
      </c>
      <c r="M2703" s="29">
        <f>IFERROR(_xlfn.XLOOKUP($B2703,'Ownership Metrics'!$A:$A,'Ownership Metrics'!$B:$B),"")</f>
        <v>20.52</v>
      </c>
      <c r="N2703" s="28">
        <f>IFERROR(_xlfn.XLOOKUP($B2703,'Ownership Metrics'!$A:$A,'Ownership Metrics'!$C:$C),"")</f>
        <v>4975</v>
      </c>
      <c r="O2703" s="29">
        <f>IFERROR(_xlfn.XLOOKUP($B2703,'Ownership Metrics'!$A:$A,'Ownership Metrics'!$D:$D),"")</f>
        <v>70.239999999999995</v>
      </c>
      <c r="P2703" s="29">
        <f>IFERROR(_xlfn.XLOOKUP($B2703,'Ownership Metrics'!$A:$A,'Ownership Metrics'!$E:$E),"")</f>
        <v>78.349999999999994</v>
      </c>
      <c r="Q2703" s="30">
        <f>IFERROR(_xlfn.XLOOKUP($B2703,'Ownership Metrics'!$A:$A,'Ownership Metrics'!$F:$F),"")</f>
        <v>4</v>
      </c>
      <c r="R2703" s="30">
        <f>IFERROR(_xlfn.XLOOKUP($B2703,'Ownership Metrics'!$A:$A,'Ownership Metrics'!$G:$G),"")</f>
        <v>67</v>
      </c>
      <c r="S2703" s="27" t="str">
        <f>IFERROR(_xlfn.XLOOKUP($B2703,'Ownership Metrics'!$A:$A,'Ownership Metrics'!$H:$H),"")</f>
        <v>Mayoritas</v>
      </c>
      <c r="T2703" s="27" t="str">
        <f>IFERROR(_xlfn.XLOOKUP($B2703,'Ownership Metrics'!$A:$A,'Ownership Metrics'!$I:$I),"")</f>
        <v>Tinggi</v>
      </c>
      <c r="U2703" s="27">
        <f>IF(COUNTIFS($B$2:$B2703,$B2703,$D$2:$D2703,$D2703)=1,1,0)</f>
        <v>1</v>
      </c>
      <c r="V2703" s="27">
        <f t="shared" si="127"/>
        <v>1.1299999999999999</v>
      </c>
      <c r="W2703" s="27">
        <f t="shared" si="128"/>
        <v>4</v>
      </c>
      <c r="X2703" s="27">
        <f t="shared" si="126"/>
        <v>1.1299997297</v>
      </c>
    </row>
    <row r="2704" spans="1:24" x14ac:dyDescent="0.25">
      <c r="A2704" s="26">
        <v>46265</v>
      </c>
      <c r="B2704" s="27" t="s">
        <v>10500</v>
      </c>
      <c r="C2704" s="27" t="s">
        <v>2961</v>
      </c>
      <c r="D2704" s="27" t="s">
        <v>2962</v>
      </c>
      <c r="E2704" s="27" t="s">
        <v>22</v>
      </c>
      <c r="F2704" s="27" t="s">
        <v>23</v>
      </c>
      <c r="G2704" s="27"/>
      <c r="H2704" s="27" t="s">
        <v>24</v>
      </c>
      <c r="I2704" s="28">
        <v>1091851700</v>
      </c>
      <c r="J2704" s="28">
        <v>0</v>
      </c>
      <c r="K2704" s="28">
        <v>1091851700</v>
      </c>
      <c r="L2704" s="29">
        <v>69.47</v>
      </c>
      <c r="M2704" s="29">
        <f>IFERROR(_xlfn.XLOOKUP($B2704,'Ownership Metrics'!$A:$A,'Ownership Metrics'!$B:$B),"")</f>
        <v>14.52</v>
      </c>
      <c r="N2704" s="28">
        <f>IFERROR(_xlfn.XLOOKUP($B2704,'Ownership Metrics'!$A:$A,'Ownership Metrics'!$C:$C),"")</f>
        <v>4928</v>
      </c>
      <c r="O2704" s="29">
        <f>IFERROR(_xlfn.XLOOKUP($B2704,'Ownership Metrics'!$A:$A,'Ownership Metrics'!$D:$D),"")</f>
        <v>69.47</v>
      </c>
      <c r="P2704" s="29">
        <f>IFERROR(_xlfn.XLOOKUP($B2704,'Ownership Metrics'!$A:$A,'Ownership Metrics'!$E:$E),"")</f>
        <v>81.900000000000006</v>
      </c>
      <c r="Q2704" s="30">
        <f>IFERROR(_xlfn.XLOOKUP($B2704,'Ownership Metrics'!$A:$A,'Ownership Metrics'!$F:$F),"")</f>
        <v>5</v>
      </c>
      <c r="R2704" s="30">
        <f>IFERROR(_xlfn.XLOOKUP($B2704,'Ownership Metrics'!$A:$A,'Ownership Metrics'!$G:$G),"")</f>
        <v>67</v>
      </c>
      <c r="S2704" s="27" t="str">
        <f>IFERROR(_xlfn.XLOOKUP($B2704,'Ownership Metrics'!$A:$A,'Ownership Metrics'!$H:$H),"")</f>
        <v>Mayoritas</v>
      </c>
      <c r="T2704" s="27" t="str">
        <f>IFERROR(_xlfn.XLOOKUP($B2704,'Ownership Metrics'!$A:$A,'Ownership Metrics'!$I:$I),"")</f>
        <v>Tinggi</v>
      </c>
      <c r="U2704" s="27">
        <f>IF(COUNTIFS($B$2:$B2704,$B2704,$D$2:$D2704,$D2704)=1,1,0)</f>
        <v>1</v>
      </c>
      <c r="V2704" s="27">
        <f t="shared" si="127"/>
        <v>69.47</v>
      </c>
      <c r="W2704" s="27">
        <f t="shared" si="128"/>
        <v>1</v>
      </c>
      <c r="X2704" s="27">
        <f t="shared" si="126"/>
        <v>69.469999729600005</v>
      </c>
    </row>
    <row r="2705" spans="1:24" x14ac:dyDescent="0.25">
      <c r="A2705" s="26">
        <v>46265</v>
      </c>
      <c r="B2705" s="27" t="s">
        <v>10500</v>
      </c>
      <c r="C2705" s="27" t="s">
        <v>2961</v>
      </c>
      <c r="D2705" s="27" t="s">
        <v>2963</v>
      </c>
      <c r="E2705" s="27" t="s">
        <v>35</v>
      </c>
      <c r="F2705" s="27" t="s">
        <v>23</v>
      </c>
      <c r="G2705" s="27" t="s">
        <v>36</v>
      </c>
      <c r="H2705" s="27" t="s">
        <v>24</v>
      </c>
      <c r="I2705" s="28">
        <v>39778100</v>
      </c>
      <c r="J2705" s="28">
        <v>0</v>
      </c>
      <c r="K2705" s="28">
        <v>39778100</v>
      </c>
      <c r="L2705" s="29">
        <v>2.5299999999999998</v>
      </c>
      <c r="M2705" s="29">
        <f>IFERROR(_xlfn.XLOOKUP($B2705,'Ownership Metrics'!$A:$A,'Ownership Metrics'!$B:$B),"")</f>
        <v>14.52</v>
      </c>
      <c r="N2705" s="28">
        <f>IFERROR(_xlfn.XLOOKUP($B2705,'Ownership Metrics'!$A:$A,'Ownership Metrics'!$C:$C),"")</f>
        <v>4928</v>
      </c>
      <c r="O2705" s="29">
        <f>IFERROR(_xlfn.XLOOKUP($B2705,'Ownership Metrics'!$A:$A,'Ownership Metrics'!$D:$D),"")</f>
        <v>69.47</v>
      </c>
      <c r="P2705" s="29">
        <f>IFERROR(_xlfn.XLOOKUP($B2705,'Ownership Metrics'!$A:$A,'Ownership Metrics'!$E:$E),"")</f>
        <v>81.900000000000006</v>
      </c>
      <c r="Q2705" s="30">
        <f>IFERROR(_xlfn.XLOOKUP($B2705,'Ownership Metrics'!$A:$A,'Ownership Metrics'!$F:$F),"")</f>
        <v>5</v>
      </c>
      <c r="R2705" s="30">
        <f>IFERROR(_xlfn.XLOOKUP($B2705,'Ownership Metrics'!$A:$A,'Ownership Metrics'!$G:$G),"")</f>
        <v>67</v>
      </c>
      <c r="S2705" s="27" t="str">
        <f>IFERROR(_xlfn.XLOOKUP($B2705,'Ownership Metrics'!$A:$A,'Ownership Metrics'!$H:$H),"")</f>
        <v>Mayoritas</v>
      </c>
      <c r="T2705" s="27" t="str">
        <f>IFERROR(_xlfn.XLOOKUP($B2705,'Ownership Metrics'!$A:$A,'Ownership Metrics'!$I:$I),"")</f>
        <v>Tinggi</v>
      </c>
      <c r="U2705" s="27">
        <f>IF(COUNTIFS($B$2:$B2705,$B2705,$D$2:$D2705,$D2705)=1,1,0)</f>
        <v>1</v>
      </c>
      <c r="V2705" s="27">
        <f t="shared" si="127"/>
        <v>2.5299999999999998</v>
      </c>
      <c r="W2705" s="27">
        <f t="shared" si="128"/>
        <v>4</v>
      </c>
      <c r="X2705" s="27">
        <f t="shared" si="126"/>
        <v>2.5299997294999996</v>
      </c>
    </row>
    <row r="2706" spans="1:24" x14ac:dyDescent="0.25">
      <c r="A2706" s="26">
        <v>46265</v>
      </c>
      <c r="B2706" s="27" t="s">
        <v>10500</v>
      </c>
      <c r="C2706" s="27" t="s">
        <v>2961</v>
      </c>
      <c r="D2706" s="27" t="s">
        <v>2964</v>
      </c>
      <c r="E2706" s="27" t="s">
        <v>35</v>
      </c>
      <c r="F2706" s="27" t="s">
        <v>23</v>
      </c>
      <c r="G2706" s="27" t="s">
        <v>36</v>
      </c>
      <c r="H2706" s="27" t="s">
        <v>24</v>
      </c>
      <c r="I2706" s="28">
        <v>144148300</v>
      </c>
      <c r="J2706" s="28">
        <v>0</v>
      </c>
      <c r="K2706" s="28">
        <v>144148300</v>
      </c>
      <c r="L2706" s="29">
        <v>9.17</v>
      </c>
      <c r="M2706" s="29">
        <f>IFERROR(_xlfn.XLOOKUP($B2706,'Ownership Metrics'!$A:$A,'Ownership Metrics'!$B:$B),"")</f>
        <v>14.52</v>
      </c>
      <c r="N2706" s="28">
        <f>IFERROR(_xlfn.XLOOKUP($B2706,'Ownership Metrics'!$A:$A,'Ownership Metrics'!$C:$C),"")</f>
        <v>4928</v>
      </c>
      <c r="O2706" s="29">
        <f>IFERROR(_xlfn.XLOOKUP($B2706,'Ownership Metrics'!$A:$A,'Ownership Metrics'!$D:$D),"")</f>
        <v>69.47</v>
      </c>
      <c r="P2706" s="29">
        <f>IFERROR(_xlfn.XLOOKUP($B2706,'Ownership Metrics'!$A:$A,'Ownership Metrics'!$E:$E),"")</f>
        <v>81.900000000000006</v>
      </c>
      <c r="Q2706" s="30">
        <f>IFERROR(_xlfn.XLOOKUP($B2706,'Ownership Metrics'!$A:$A,'Ownership Metrics'!$F:$F),"")</f>
        <v>5</v>
      </c>
      <c r="R2706" s="30">
        <f>IFERROR(_xlfn.XLOOKUP($B2706,'Ownership Metrics'!$A:$A,'Ownership Metrics'!$G:$G),"")</f>
        <v>67</v>
      </c>
      <c r="S2706" s="27" t="str">
        <f>IFERROR(_xlfn.XLOOKUP($B2706,'Ownership Metrics'!$A:$A,'Ownership Metrics'!$H:$H),"")</f>
        <v>Mayoritas</v>
      </c>
      <c r="T2706" s="27" t="str">
        <f>IFERROR(_xlfn.XLOOKUP($B2706,'Ownership Metrics'!$A:$A,'Ownership Metrics'!$I:$I),"")</f>
        <v>Tinggi</v>
      </c>
      <c r="U2706" s="27">
        <f>IF(COUNTIFS($B$2:$B2706,$B2706,$D$2:$D2706,$D2706)=1,1,0)</f>
        <v>1</v>
      </c>
      <c r="V2706" s="27">
        <f t="shared" si="127"/>
        <v>9.17</v>
      </c>
      <c r="W2706" s="27">
        <f t="shared" si="128"/>
        <v>2</v>
      </c>
      <c r="X2706" s="27">
        <f t="shared" si="126"/>
        <v>9.1699997294000006</v>
      </c>
    </row>
    <row r="2707" spans="1:24" x14ac:dyDescent="0.25">
      <c r="A2707" s="26">
        <v>46265</v>
      </c>
      <c r="B2707" s="27" t="s">
        <v>10500</v>
      </c>
      <c r="C2707" s="27" t="s">
        <v>2961</v>
      </c>
      <c r="D2707" s="27" t="s">
        <v>2965</v>
      </c>
      <c r="E2707" s="27" t="s">
        <v>35</v>
      </c>
      <c r="F2707" s="27" t="s">
        <v>23</v>
      </c>
      <c r="G2707" s="27" t="s">
        <v>36</v>
      </c>
      <c r="H2707" s="27" t="s">
        <v>24</v>
      </c>
      <c r="I2707" s="28">
        <v>16530000</v>
      </c>
      <c r="J2707" s="28">
        <v>0</v>
      </c>
      <c r="K2707" s="28">
        <v>16530000</v>
      </c>
      <c r="L2707" s="29">
        <v>1.05</v>
      </c>
      <c r="M2707" s="29">
        <f>IFERROR(_xlfn.XLOOKUP($B2707,'Ownership Metrics'!$A:$A,'Ownership Metrics'!$B:$B),"")</f>
        <v>14.52</v>
      </c>
      <c r="N2707" s="28">
        <f>IFERROR(_xlfn.XLOOKUP($B2707,'Ownership Metrics'!$A:$A,'Ownership Metrics'!$C:$C),"")</f>
        <v>4928</v>
      </c>
      <c r="O2707" s="29">
        <f>IFERROR(_xlfn.XLOOKUP($B2707,'Ownership Metrics'!$A:$A,'Ownership Metrics'!$D:$D),"")</f>
        <v>69.47</v>
      </c>
      <c r="P2707" s="29">
        <f>IFERROR(_xlfn.XLOOKUP($B2707,'Ownership Metrics'!$A:$A,'Ownership Metrics'!$E:$E),"")</f>
        <v>81.900000000000006</v>
      </c>
      <c r="Q2707" s="30">
        <f>IFERROR(_xlfn.XLOOKUP($B2707,'Ownership Metrics'!$A:$A,'Ownership Metrics'!$F:$F),"")</f>
        <v>5</v>
      </c>
      <c r="R2707" s="30">
        <f>IFERROR(_xlfn.XLOOKUP($B2707,'Ownership Metrics'!$A:$A,'Ownership Metrics'!$G:$G),"")</f>
        <v>67</v>
      </c>
      <c r="S2707" s="27" t="str">
        <f>IFERROR(_xlfn.XLOOKUP($B2707,'Ownership Metrics'!$A:$A,'Ownership Metrics'!$H:$H),"")</f>
        <v>Mayoritas</v>
      </c>
      <c r="T2707" s="27" t="str">
        <f>IFERROR(_xlfn.XLOOKUP($B2707,'Ownership Metrics'!$A:$A,'Ownership Metrics'!$I:$I),"")</f>
        <v>Tinggi</v>
      </c>
      <c r="U2707" s="27">
        <f>IF(COUNTIFS($B$2:$B2707,$B2707,$D$2:$D2707,$D2707)=1,1,0)</f>
        <v>1</v>
      </c>
      <c r="V2707" s="27">
        <f t="shared" si="127"/>
        <v>1.05</v>
      </c>
      <c r="W2707" s="27">
        <f t="shared" si="128"/>
        <v>5</v>
      </c>
      <c r="X2707" s="27">
        <f t="shared" si="126"/>
        <v>1.0499997293000001</v>
      </c>
    </row>
    <row r="2708" spans="1:24" x14ac:dyDescent="0.25">
      <c r="A2708" s="26">
        <v>46265</v>
      </c>
      <c r="B2708" s="27" t="s">
        <v>10500</v>
      </c>
      <c r="C2708" s="27" t="s">
        <v>2961</v>
      </c>
      <c r="D2708" s="27" t="s">
        <v>2966</v>
      </c>
      <c r="E2708" s="27" t="s">
        <v>35</v>
      </c>
      <c r="F2708" s="27" t="s">
        <v>23</v>
      </c>
      <c r="G2708" s="27" t="s">
        <v>36</v>
      </c>
      <c r="H2708" s="27" t="s">
        <v>24</v>
      </c>
      <c r="I2708" s="28">
        <v>51166600</v>
      </c>
      <c r="J2708" s="28">
        <v>0</v>
      </c>
      <c r="K2708" s="28">
        <v>51166600</v>
      </c>
      <c r="L2708" s="29">
        <v>3.26</v>
      </c>
      <c r="M2708" s="29">
        <f>IFERROR(_xlfn.XLOOKUP($B2708,'Ownership Metrics'!$A:$A,'Ownership Metrics'!$B:$B),"")</f>
        <v>14.52</v>
      </c>
      <c r="N2708" s="28">
        <f>IFERROR(_xlfn.XLOOKUP($B2708,'Ownership Metrics'!$A:$A,'Ownership Metrics'!$C:$C),"")</f>
        <v>4928</v>
      </c>
      <c r="O2708" s="29">
        <f>IFERROR(_xlfn.XLOOKUP($B2708,'Ownership Metrics'!$A:$A,'Ownership Metrics'!$D:$D),"")</f>
        <v>69.47</v>
      </c>
      <c r="P2708" s="29">
        <f>IFERROR(_xlfn.XLOOKUP($B2708,'Ownership Metrics'!$A:$A,'Ownership Metrics'!$E:$E),"")</f>
        <v>81.900000000000006</v>
      </c>
      <c r="Q2708" s="30">
        <f>IFERROR(_xlfn.XLOOKUP($B2708,'Ownership Metrics'!$A:$A,'Ownership Metrics'!$F:$F),"")</f>
        <v>5</v>
      </c>
      <c r="R2708" s="30">
        <f>IFERROR(_xlfn.XLOOKUP($B2708,'Ownership Metrics'!$A:$A,'Ownership Metrics'!$G:$G),"")</f>
        <v>67</v>
      </c>
      <c r="S2708" s="27" t="str">
        <f>IFERROR(_xlfn.XLOOKUP($B2708,'Ownership Metrics'!$A:$A,'Ownership Metrics'!$H:$H),"")</f>
        <v>Mayoritas</v>
      </c>
      <c r="T2708" s="27" t="str">
        <f>IFERROR(_xlfn.XLOOKUP($B2708,'Ownership Metrics'!$A:$A,'Ownership Metrics'!$I:$I),"")</f>
        <v>Tinggi</v>
      </c>
      <c r="U2708" s="27">
        <f>IF(COUNTIFS($B$2:$B2708,$B2708,$D$2:$D2708,$D2708)=1,1,0)</f>
        <v>1</v>
      </c>
      <c r="V2708" s="27">
        <f t="shared" si="127"/>
        <v>3.26</v>
      </c>
      <c r="W2708" s="27">
        <f t="shared" si="128"/>
        <v>3</v>
      </c>
      <c r="X2708" s="27">
        <f t="shared" si="126"/>
        <v>3.2599997291999996</v>
      </c>
    </row>
    <row r="2709" spans="1:24" x14ac:dyDescent="0.25">
      <c r="A2709" s="26">
        <v>46265</v>
      </c>
      <c r="B2709" s="27" t="s">
        <v>10501</v>
      </c>
      <c r="C2709" s="27" t="s">
        <v>2968</v>
      </c>
      <c r="D2709" s="27" t="s">
        <v>2969</v>
      </c>
      <c r="E2709" s="27" t="s">
        <v>22</v>
      </c>
      <c r="F2709" s="27" t="s">
        <v>23</v>
      </c>
      <c r="G2709" s="27"/>
      <c r="H2709" s="27" t="s">
        <v>24</v>
      </c>
      <c r="I2709" s="28">
        <v>297209200</v>
      </c>
      <c r="J2709" s="28">
        <v>0</v>
      </c>
      <c r="K2709" s="28">
        <v>297209200</v>
      </c>
      <c r="L2709" s="29">
        <v>1.92</v>
      </c>
      <c r="M2709" s="29">
        <f>IFERROR(_xlfn.XLOOKUP($B2709,'Ownership Metrics'!$A:$A,'Ownership Metrics'!$B:$B),"")</f>
        <v>1.25</v>
      </c>
      <c r="N2709" s="28">
        <f>IFERROR(_xlfn.XLOOKUP($B2709,'Ownership Metrics'!$A:$A,'Ownership Metrics'!$C:$C),"")</f>
        <v>5118</v>
      </c>
      <c r="O2709" s="29">
        <f>IFERROR(_xlfn.XLOOKUP($B2709,'Ownership Metrics'!$A:$A,'Ownership Metrics'!$D:$D),"")</f>
        <v>70.8</v>
      </c>
      <c r="P2709" s="29">
        <f>IFERROR(_xlfn.XLOOKUP($B2709,'Ownership Metrics'!$A:$A,'Ownership Metrics'!$E:$E),"")</f>
        <v>79.98</v>
      </c>
      <c r="Q2709" s="30">
        <f>IFERROR(_xlfn.XLOOKUP($B2709,'Ownership Metrics'!$A:$A,'Ownership Metrics'!$F:$F),"")</f>
        <v>10</v>
      </c>
      <c r="R2709" s="30">
        <f>IFERROR(_xlfn.XLOOKUP($B2709,'Ownership Metrics'!$A:$A,'Ownership Metrics'!$G:$G),"")</f>
        <v>62</v>
      </c>
      <c r="S2709" s="27" t="str">
        <f>IFERROR(_xlfn.XLOOKUP($B2709,'Ownership Metrics'!$A:$A,'Ownership Metrics'!$H:$H),"")</f>
        <v>Mayoritas</v>
      </c>
      <c r="T2709" s="27" t="str">
        <f>IFERROR(_xlfn.XLOOKUP($B2709,'Ownership Metrics'!$A:$A,'Ownership Metrics'!$I:$I),"")</f>
        <v>Tinggi</v>
      </c>
      <c r="U2709" s="27">
        <f>IF(COUNTIFS($B$2:$B2709,$B2709,$D$2:$D2709,$D2709)=1,1,0)</f>
        <v>1</v>
      </c>
      <c r="V2709" s="27">
        <f t="shared" si="127"/>
        <v>1.92</v>
      </c>
      <c r="W2709" s="27">
        <f t="shared" si="128"/>
        <v>7</v>
      </c>
      <c r="X2709" s="27">
        <f t="shared" si="126"/>
        <v>1.9199997290999999</v>
      </c>
    </row>
    <row r="2710" spans="1:24" x14ac:dyDescent="0.25">
      <c r="A2710" s="26">
        <v>46265</v>
      </c>
      <c r="B2710" s="27" t="s">
        <v>10501</v>
      </c>
      <c r="C2710" s="27" t="s">
        <v>2968</v>
      </c>
      <c r="D2710" s="27" t="s">
        <v>2970</v>
      </c>
      <c r="E2710" s="27" t="s">
        <v>22</v>
      </c>
      <c r="F2710" s="27" t="s">
        <v>23</v>
      </c>
      <c r="G2710" s="27"/>
      <c r="H2710" s="27" t="s">
        <v>24</v>
      </c>
      <c r="I2710" s="28">
        <v>710139000</v>
      </c>
      <c r="J2710" s="28">
        <v>0</v>
      </c>
      <c r="K2710" s="28">
        <v>710139000</v>
      </c>
      <c r="L2710" s="29">
        <v>4.59</v>
      </c>
      <c r="M2710" s="29">
        <f>IFERROR(_xlfn.XLOOKUP($B2710,'Ownership Metrics'!$A:$A,'Ownership Metrics'!$B:$B),"")</f>
        <v>1.25</v>
      </c>
      <c r="N2710" s="28">
        <f>IFERROR(_xlfn.XLOOKUP($B2710,'Ownership Metrics'!$A:$A,'Ownership Metrics'!$C:$C),"")</f>
        <v>5118</v>
      </c>
      <c r="O2710" s="29">
        <f>IFERROR(_xlfn.XLOOKUP($B2710,'Ownership Metrics'!$A:$A,'Ownership Metrics'!$D:$D),"")</f>
        <v>70.8</v>
      </c>
      <c r="P2710" s="29">
        <f>IFERROR(_xlfn.XLOOKUP($B2710,'Ownership Metrics'!$A:$A,'Ownership Metrics'!$E:$E),"")</f>
        <v>79.98</v>
      </c>
      <c r="Q2710" s="30">
        <f>IFERROR(_xlfn.XLOOKUP($B2710,'Ownership Metrics'!$A:$A,'Ownership Metrics'!$F:$F),"")</f>
        <v>10</v>
      </c>
      <c r="R2710" s="30">
        <f>IFERROR(_xlfn.XLOOKUP($B2710,'Ownership Metrics'!$A:$A,'Ownership Metrics'!$G:$G),"")</f>
        <v>62</v>
      </c>
      <c r="S2710" s="27" t="str">
        <f>IFERROR(_xlfn.XLOOKUP($B2710,'Ownership Metrics'!$A:$A,'Ownership Metrics'!$H:$H),"")</f>
        <v>Mayoritas</v>
      </c>
      <c r="T2710" s="27" t="str">
        <f>IFERROR(_xlfn.XLOOKUP($B2710,'Ownership Metrics'!$A:$A,'Ownership Metrics'!$I:$I),"")</f>
        <v>Tinggi</v>
      </c>
      <c r="U2710" s="27">
        <f>IF(COUNTIFS($B$2:$B2710,$B2710,$D$2:$D2710,$D2710)=1,1,0)</f>
        <v>1</v>
      </c>
      <c r="V2710" s="27">
        <f t="shared" si="127"/>
        <v>4.59</v>
      </c>
      <c r="W2710" s="27">
        <f t="shared" si="128"/>
        <v>2</v>
      </c>
      <c r="X2710" s="27">
        <f t="shared" si="126"/>
        <v>4.5899997289999996</v>
      </c>
    </row>
    <row r="2711" spans="1:24" x14ac:dyDescent="0.25">
      <c r="A2711" s="26">
        <v>46265</v>
      </c>
      <c r="B2711" s="27" t="s">
        <v>10501</v>
      </c>
      <c r="C2711" s="27" t="s">
        <v>2968</v>
      </c>
      <c r="D2711" s="27" t="s">
        <v>2971</v>
      </c>
      <c r="E2711" s="27" t="s">
        <v>22</v>
      </c>
      <c r="F2711" s="27" t="s">
        <v>23</v>
      </c>
      <c r="G2711" s="27"/>
      <c r="H2711" s="27" t="s">
        <v>24</v>
      </c>
      <c r="I2711" s="28">
        <v>655844015</v>
      </c>
      <c r="J2711" s="28">
        <v>0</v>
      </c>
      <c r="K2711" s="28">
        <v>655844015</v>
      </c>
      <c r="L2711" s="29">
        <v>4.24</v>
      </c>
      <c r="M2711" s="29">
        <f>IFERROR(_xlfn.XLOOKUP($B2711,'Ownership Metrics'!$A:$A,'Ownership Metrics'!$B:$B),"")</f>
        <v>1.25</v>
      </c>
      <c r="N2711" s="28">
        <f>IFERROR(_xlfn.XLOOKUP($B2711,'Ownership Metrics'!$A:$A,'Ownership Metrics'!$C:$C),"")</f>
        <v>5118</v>
      </c>
      <c r="O2711" s="29">
        <f>IFERROR(_xlfn.XLOOKUP($B2711,'Ownership Metrics'!$A:$A,'Ownership Metrics'!$D:$D),"")</f>
        <v>70.8</v>
      </c>
      <c r="P2711" s="29">
        <f>IFERROR(_xlfn.XLOOKUP($B2711,'Ownership Metrics'!$A:$A,'Ownership Metrics'!$E:$E),"")</f>
        <v>79.98</v>
      </c>
      <c r="Q2711" s="30">
        <f>IFERROR(_xlfn.XLOOKUP($B2711,'Ownership Metrics'!$A:$A,'Ownership Metrics'!$F:$F),"")</f>
        <v>10</v>
      </c>
      <c r="R2711" s="30">
        <f>IFERROR(_xlfn.XLOOKUP($B2711,'Ownership Metrics'!$A:$A,'Ownership Metrics'!$G:$G),"")</f>
        <v>62</v>
      </c>
      <c r="S2711" s="27" t="str">
        <f>IFERROR(_xlfn.XLOOKUP($B2711,'Ownership Metrics'!$A:$A,'Ownership Metrics'!$H:$H),"")</f>
        <v>Mayoritas</v>
      </c>
      <c r="T2711" s="27" t="str">
        <f>IFERROR(_xlfn.XLOOKUP($B2711,'Ownership Metrics'!$A:$A,'Ownership Metrics'!$I:$I),"")</f>
        <v>Tinggi</v>
      </c>
      <c r="U2711" s="27">
        <f>IF(COUNTIFS($B$2:$B2711,$B2711,$D$2:$D2711,$D2711)=1,1,0)</f>
        <v>1</v>
      </c>
      <c r="V2711" s="27">
        <f t="shared" si="127"/>
        <v>4.24</v>
      </c>
      <c r="W2711" s="27">
        <f t="shared" si="128"/>
        <v>5</v>
      </c>
      <c r="X2711" s="27">
        <f t="shared" si="126"/>
        <v>4.2399997289</v>
      </c>
    </row>
    <row r="2712" spans="1:24" x14ac:dyDescent="0.25">
      <c r="A2712" s="26">
        <v>46265</v>
      </c>
      <c r="B2712" s="27" t="s">
        <v>10501</v>
      </c>
      <c r="C2712" s="27" t="s">
        <v>2968</v>
      </c>
      <c r="D2712" s="27" t="s">
        <v>613</v>
      </c>
      <c r="E2712" s="27" t="s">
        <v>83</v>
      </c>
      <c r="F2712" s="27" t="s">
        <v>23</v>
      </c>
      <c r="G2712" s="27"/>
      <c r="H2712" s="27" t="s">
        <v>24</v>
      </c>
      <c r="I2712" s="28">
        <v>259051794</v>
      </c>
      <c r="J2712" s="28">
        <v>0</v>
      </c>
      <c r="K2712" s="28">
        <v>259051794</v>
      </c>
      <c r="L2712" s="29">
        <v>1.68</v>
      </c>
      <c r="M2712" s="29">
        <f>IFERROR(_xlfn.XLOOKUP($B2712,'Ownership Metrics'!$A:$A,'Ownership Metrics'!$B:$B),"")</f>
        <v>1.25</v>
      </c>
      <c r="N2712" s="28">
        <f>IFERROR(_xlfn.XLOOKUP($B2712,'Ownership Metrics'!$A:$A,'Ownership Metrics'!$C:$C),"")</f>
        <v>5118</v>
      </c>
      <c r="O2712" s="29">
        <f>IFERROR(_xlfn.XLOOKUP($B2712,'Ownership Metrics'!$A:$A,'Ownership Metrics'!$D:$D),"")</f>
        <v>70.8</v>
      </c>
      <c r="P2712" s="29">
        <f>IFERROR(_xlfn.XLOOKUP($B2712,'Ownership Metrics'!$A:$A,'Ownership Metrics'!$E:$E),"")</f>
        <v>79.98</v>
      </c>
      <c r="Q2712" s="30">
        <f>IFERROR(_xlfn.XLOOKUP($B2712,'Ownership Metrics'!$A:$A,'Ownership Metrics'!$F:$F),"")</f>
        <v>10</v>
      </c>
      <c r="R2712" s="30">
        <f>IFERROR(_xlfn.XLOOKUP($B2712,'Ownership Metrics'!$A:$A,'Ownership Metrics'!$G:$G),"")</f>
        <v>62</v>
      </c>
      <c r="S2712" s="27" t="str">
        <f>IFERROR(_xlfn.XLOOKUP($B2712,'Ownership Metrics'!$A:$A,'Ownership Metrics'!$H:$H),"")</f>
        <v>Mayoritas</v>
      </c>
      <c r="T2712" s="27" t="str">
        <f>IFERROR(_xlfn.XLOOKUP($B2712,'Ownership Metrics'!$A:$A,'Ownership Metrics'!$I:$I),"")</f>
        <v>Tinggi</v>
      </c>
      <c r="U2712" s="27">
        <f>IF(COUNTIFS($B$2:$B2712,$B2712,$D$2:$D2712,$D2712)=1,1,0)</f>
        <v>1</v>
      </c>
      <c r="V2712" s="27">
        <f t="shared" si="127"/>
        <v>1.68</v>
      </c>
      <c r="W2712" s="27">
        <f t="shared" si="128"/>
        <v>8</v>
      </c>
      <c r="X2712" s="27">
        <f t="shared" si="126"/>
        <v>1.6799997287999999</v>
      </c>
    </row>
    <row r="2713" spans="1:24" x14ac:dyDescent="0.25">
      <c r="A2713" s="26">
        <v>46265</v>
      </c>
      <c r="B2713" s="27" t="s">
        <v>10501</v>
      </c>
      <c r="C2713" s="27" t="s">
        <v>2968</v>
      </c>
      <c r="D2713" s="27" t="s">
        <v>2972</v>
      </c>
      <c r="E2713" s="27" t="s">
        <v>22</v>
      </c>
      <c r="F2713" s="27" t="s">
        <v>23</v>
      </c>
      <c r="G2713" s="27"/>
      <c r="H2713" s="27" t="s">
        <v>24</v>
      </c>
      <c r="I2713" s="28">
        <v>572063200</v>
      </c>
      <c r="J2713" s="28">
        <v>0</v>
      </c>
      <c r="K2713" s="28">
        <v>572063200</v>
      </c>
      <c r="L2713" s="29">
        <v>3.7</v>
      </c>
      <c r="M2713" s="29">
        <f>IFERROR(_xlfn.XLOOKUP($B2713,'Ownership Metrics'!$A:$A,'Ownership Metrics'!$B:$B),"")</f>
        <v>1.25</v>
      </c>
      <c r="N2713" s="28">
        <f>IFERROR(_xlfn.XLOOKUP($B2713,'Ownership Metrics'!$A:$A,'Ownership Metrics'!$C:$C),"")</f>
        <v>5118</v>
      </c>
      <c r="O2713" s="29">
        <f>IFERROR(_xlfn.XLOOKUP($B2713,'Ownership Metrics'!$A:$A,'Ownership Metrics'!$D:$D),"")</f>
        <v>70.8</v>
      </c>
      <c r="P2713" s="29">
        <f>IFERROR(_xlfn.XLOOKUP($B2713,'Ownership Metrics'!$A:$A,'Ownership Metrics'!$E:$E),"")</f>
        <v>79.98</v>
      </c>
      <c r="Q2713" s="30">
        <f>IFERROR(_xlfn.XLOOKUP($B2713,'Ownership Metrics'!$A:$A,'Ownership Metrics'!$F:$F),"")</f>
        <v>10</v>
      </c>
      <c r="R2713" s="30">
        <f>IFERROR(_xlfn.XLOOKUP($B2713,'Ownership Metrics'!$A:$A,'Ownership Metrics'!$G:$G),"")</f>
        <v>62</v>
      </c>
      <c r="S2713" s="27" t="str">
        <f>IFERROR(_xlfn.XLOOKUP($B2713,'Ownership Metrics'!$A:$A,'Ownership Metrics'!$H:$H),"")</f>
        <v>Mayoritas</v>
      </c>
      <c r="T2713" s="27" t="str">
        <f>IFERROR(_xlfn.XLOOKUP($B2713,'Ownership Metrics'!$A:$A,'Ownership Metrics'!$I:$I),"")</f>
        <v>Tinggi</v>
      </c>
      <c r="U2713" s="27">
        <f>IF(COUNTIFS($B$2:$B2713,$B2713,$D$2:$D2713,$D2713)=1,1,0)</f>
        <v>1</v>
      </c>
      <c r="V2713" s="27">
        <f t="shared" si="127"/>
        <v>3.7</v>
      </c>
      <c r="W2713" s="27">
        <f t="shared" si="128"/>
        <v>6</v>
      </c>
      <c r="X2713" s="27">
        <f t="shared" si="126"/>
        <v>3.6999997287000004</v>
      </c>
    </row>
    <row r="2714" spans="1:24" x14ac:dyDescent="0.25">
      <c r="A2714" s="26">
        <v>46265</v>
      </c>
      <c r="B2714" s="27" t="s">
        <v>10501</v>
      </c>
      <c r="C2714" s="27" t="s">
        <v>2968</v>
      </c>
      <c r="D2714" s="27" t="s">
        <v>2973</v>
      </c>
      <c r="E2714" s="27" t="s">
        <v>22</v>
      </c>
      <c r="F2714" s="27" t="s">
        <v>23</v>
      </c>
      <c r="G2714" s="27"/>
      <c r="H2714" s="27" t="s">
        <v>24</v>
      </c>
      <c r="I2714" s="28">
        <v>194709000</v>
      </c>
      <c r="J2714" s="28">
        <v>0</v>
      </c>
      <c r="K2714" s="28">
        <v>194709000</v>
      </c>
      <c r="L2714" s="29">
        <v>1.26</v>
      </c>
      <c r="M2714" s="29">
        <f>IFERROR(_xlfn.XLOOKUP($B2714,'Ownership Metrics'!$A:$A,'Ownership Metrics'!$B:$B),"")</f>
        <v>1.25</v>
      </c>
      <c r="N2714" s="28">
        <f>IFERROR(_xlfn.XLOOKUP($B2714,'Ownership Metrics'!$A:$A,'Ownership Metrics'!$C:$C),"")</f>
        <v>5118</v>
      </c>
      <c r="O2714" s="29">
        <f>IFERROR(_xlfn.XLOOKUP($B2714,'Ownership Metrics'!$A:$A,'Ownership Metrics'!$D:$D),"")</f>
        <v>70.8</v>
      </c>
      <c r="P2714" s="29">
        <f>IFERROR(_xlfn.XLOOKUP($B2714,'Ownership Metrics'!$A:$A,'Ownership Metrics'!$E:$E),"")</f>
        <v>79.98</v>
      </c>
      <c r="Q2714" s="30">
        <f>IFERROR(_xlfn.XLOOKUP($B2714,'Ownership Metrics'!$A:$A,'Ownership Metrics'!$F:$F),"")</f>
        <v>10</v>
      </c>
      <c r="R2714" s="30">
        <f>IFERROR(_xlfn.XLOOKUP($B2714,'Ownership Metrics'!$A:$A,'Ownership Metrics'!$G:$G),"")</f>
        <v>62</v>
      </c>
      <c r="S2714" s="27" t="str">
        <f>IFERROR(_xlfn.XLOOKUP($B2714,'Ownership Metrics'!$A:$A,'Ownership Metrics'!$H:$H),"")</f>
        <v>Mayoritas</v>
      </c>
      <c r="T2714" s="27" t="str">
        <f>IFERROR(_xlfn.XLOOKUP($B2714,'Ownership Metrics'!$A:$A,'Ownership Metrics'!$I:$I),"")</f>
        <v>Tinggi</v>
      </c>
      <c r="U2714" s="27">
        <f>IF(COUNTIFS($B$2:$B2714,$B2714,$D$2:$D2714,$D2714)=1,1,0)</f>
        <v>1</v>
      </c>
      <c r="V2714" s="27">
        <f t="shared" si="127"/>
        <v>1.26</v>
      </c>
      <c r="W2714" s="27">
        <f t="shared" si="128"/>
        <v>10</v>
      </c>
      <c r="X2714" s="27">
        <f t="shared" si="126"/>
        <v>1.2599997286</v>
      </c>
    </row>
    <row r="2715" spans="1:24" x14ac:dyDescent="0.25">
      <c r="A2715" s="26">
        <v>46265</v>
      </c>
      <c r="B2715" s="27" t="s">
        <v>10501</v>
      </c>
      <c r="C2715" s="27" t="s">
        <v>2968</v>
      </c>
      <c r="D2715" s="27" t="s">
        <v>2974</v>
      </c>
      <c r="E2715" s="27" t="s">
        <v>22</v>
      </c>
      <c r="F2715" s="27" t="s">
        <v>23</v>
      </c>
      <c r="G2715" s="27"/>
      <c r="H2715" s="27" t="s">
        <v>24</v>
      </c>
      <c r="I2715" s="28">
        <v>710000000</v>
      </c>
      <c r="J2715" s="28">
        <v>0</v>
      </c>
      <c r="K2715" s="28">
        <v>710000000</v>
      </c>
      <c r="L2715" s="29">
        <v>4.59</v>
      </c>
      <c r="M2715" s="29">
        <f>IFERROR(_xlfn.XLOOKUP($B2715,'Ownership Metrics'!$A:$A,'Ownership Metrics'!$B:$B),"")</f>
        <v>1.25</v>
      </c>
      <c r="N2715" s="28">
        <f>IFERROR(_xlfn.XLOOKUP($B2715,'Ownership Metrics'!$A:$A,'Ownership Metrics'!$C:$C),"")</f>
        <v>5118</v>
      </c>
      <c r="O2715" s="29">
        <f>IFERROR(_xlfn.XLOOKUP($B2715,'Ownership Metrics'!$A:$A,'Ownership Metrics'!$D:$D),"")</f>
        <v>70.8</v>
      </c>
      <c r="P2715" s="29">
        <f>IFERROR(_xlfn.XLOOKUP($B2715,'Ownership Metrics'!$A:$A,'Ownership Metrics'!$E:$E),"")</f>
        <v>79.98</v>
      </c>
      <c r="Q2715" s="30">
        <f>IFERROR(_xlfn.XLOOKUP($B2715,'Ownership Metrics'!$A:$A,'Ownership Metrics'!$F:$F),"")</f>
        <v>10</v>
      </c>
      <c r="R2715" s="30">
        <f>IFERROR(_xlfn.XLOOKUP($B2715,'Ownership Metrics'!$A:$A,'Ownership Metrics'!$G:$G),"")</f>
        <v>62</v>
      </c>
      <c r="S2715" s="27" t="str">
        <f>IFERROR(_xlfn.XLOOKUP($B2715,'Ownership Metrics'!$A:$A,'Ownership Metrics'!$H:$H),"")</f>
        <v>Mayoritas</v>
      </c>
      <c r="T2715" s="27" t="str">
        <f>IFERROR(_xlfn.XLOOKUP($B2715,'Ownership Metrics'!$A:$A,'Ownership Metrics'!$I:$I),"")</f>
        <v>Tinggi</v>
      </c>
      <c r="U2715" s="27">
        <f>IF(COUNTIFS($B$2:$B2715,$B2715,$D$2:$D2715,$D2715)=1,1,0)</f>
        <v>1</v>
      </c>
      <c r="V2715" s="27">
        <f t="shared" si="127"/>
        <v>4.59</v>
      </c>
      <c r="W2715" s="27">
        <f t="shared" si="128"/>
        <v>3</v>
      </c>
      <c r="X2715" s="27">
        <f t="shared" si="126"/>
        <v>4.5899997284999996</v>
      </c>
    </row>
    <row r="2716" spans="1:24" x14ac:dyDescent="0.25">
      <c r="A2716" s="26">
        <v>46265</v>
      </c>
      <c r="B2716" s="27" t="s">
        <v>10501</v>
      </c>
      <c r="C2716" s="27" t="s">
        <v>2968</v>
      </c>
      <c r="D2716" s="27" t="s">
        <v>120</v>
      </c>
      <c r="E2716" s="27" t="s">
        <v>22</v>
      </c>
      <c r="F2716" s="27" t="s">
        <v>23</v>
      </c>
      <c r="G2716" s="27"/>
      <c r="H2716" s="27" t="s">
        <v>24</v>
      </c>
      <c r="I2716" s="28">
        <v>710000000</v>
      </c>
      <c r="J2716" s="28">
        <v>0</v>
      </c>
      <c r="K2716" s="28">
        <v>710000000</v>
      </c>
      <c r="L2716" s="29">
        <v>4.59</v>
      </c>
      <c r="M2716" s="29">
        <f>IFERROR(_xlfn.XLOOKUP($B2716,'Ownership Metrics'!$A:$A,'Ownership Metrics'!$B:$B),"")</f>
        <v>1.25</v>
      </c>
      <c r="N2716" s="28">
        <f>IFERROR(_xlfn.XLOOKUP($B2716,'Ownership Metrics'!$A:$A,'Ownership Metrics'!$C:$C),"")</f>
        <v>5118</v>
      </c>
      <c r="O2716" s="29">
        <f>IFERROR(_xlfn.XLOOKUP($B2716,'Ownership Metrics'!$A:$A,'Ownership Metrics'!$D:$D),"")</f>
        <v>70.8</v>
      </c>
      <c r="P2716" s="29">
        <f>IFERROR(_xlfn.XLOOKUP($B2716,'Ownership Metrics'!$A:$A,'Ownership Metrics'!$E:$E),"")</f>
        <v>79.98</v>
      </c>
      <c r="Q2716" s="30">
        <f>IFERROR(_xlfn.XLOOKUP($B2716,'Ownership Metrics'!$A:$A,'Ownership Metrics'!$F:$F),"")</f>
        <v>10</v>
      </c>
      <c r="R2716" s="30">
        <f>IFERROR(_xlfn.XLOOKUP($B2716,'Ownership Metrics'!$A:$A,'Ownership Metrics'!$G:$G),"")</f>
        <v>62</v>
      </c>
      <c r="S2716" s="27" t="str">
        <f>IFERROR(_xlfn.XLOOKUP($B2716,'Ownership Metrics'!$A:$A,'Ownership Metrics'!$H:$H),"")</f>
        <v>Mayoritas</v>
      </c>
      <c r="T2716" s="27" t="str">
        <f>IFERROR(_xlfn.XLOOKUP($B2716,'Ownership Metrics'!$A:$A,'Ownership Metrics'!$I:$I),"")</f>
        <v>Tinggi</v>
      </c>
      <c r="U2716" s="27">
        <f>IF(COUNTIFS($B$2:$B2716,$B2716,$D$2:$D2716,$D2716)=1,1,0)</f>
        <v>1</v>
      </c>
      <c r="V2716" s="27">
        <f t="shared" si="127"/>
        <v>4.59</v>
      </c>
      <c r="W2716" s="27">
        <f t="shared" si="128"/>
        <v>4</v>
      </c>
      <c r="X2716" s="27">
        <f t="shared" si="126"/>
        <v>4.5899997283999996</v>
      </c>
    </row>
    <row r="2717" spans="1:24" x14ac:dyDescent="0.25">
      <c r="A2717" s="26">
        <v>46265</v>
      </c>
      <c r="B2717" s="27" t="s">
        <v>10501</v>
      </c>
      <c r="C2717" s="27" t="s">
        <v>2968</v>
      </c>
      <c r="D2717" s="27" t="s">
        <v>2975</v>
      </c>
      <c r="E2717" s="27" t="s">
        <v>22</v>
      </c>
      <c r="F2717" s="27" t="s">
        <v>32</v>
      </c>
      <c r="G2717" s="27"/>
      <c r="H2717" s="27"/>
      <c r="I2717" s="28">
        <v>0</v>
      </c>
      <c r="J2717" s="28">
        <v>213855950</v>
      </c>
      <c r="K2717" s="28">
        <v>213855950</v>
      </c>
      <c r="L2717" s="29">
        <v>1.38</v>
      </c>
      <c r="M2717" s="29">
        <f>IFERROR(_xlfn.XLOOKUP($B2717,'Ownership Metrics'!$A:$A,'Ownership Metrics'!$B:$B),"")</f>
        <v>1.25</v>
      </c>
      <c r="N2717" s="28">
        <f>IFERROR(_xlfn.XLOOKUP($B2717,'Ownership Metrics'!$A:$A,'Ownership Metrics'!$C:$C),"")</f>
        <v>5118</v>
      </c>
      <c r="O2717" s="29">
        <f>IFERROR(_xlfn.XLOOKUP($B2717,'Ownership Metrics'!$A:$A,'Ownership Metrics'!$D:$D),"")</f>
        <v>70.8</v>
      </c>
      <c r="P2717" s="29">
        <f>IFERROR(_xlfn.XLOOKUP($B2717,'Ownership Metrics'!$A:$A,'Ownership Metrics'!$E:$E),"")</f>
        <v>79.98</v>
      </c>
      <c r="Q2717" s="30">
        <f>IFERROR(_xlfn.XLOOKUP($B2717,'Ownership Metrics'!$A:$A,'Ownership Metrics'!$F:$F),"")</f>
        <v>10</v>
      </c>
      <c r="R2717" s="30">
        <f>IFERROR(_xlfn.XLOOKUP($B2717,'Ownership Metrics'!$A:$A,'Ownership Metrics'!$G:$G),"")</f>
        <v>62</v>
      </c>
      <c r="S2717" s="27" t="str">
        <f>IFERROR(_xlfn.XLOOKUP($B2717,'Ownership Metrics'!$A:$A,'Ownership Metrics'!$H:$H),"")</f>
        <v>Mayoritas</v>
      </c>
      <c r="T2717" s="27" t="str">
        <f>IFERROR(_xlfn.XLOOKUP($B2717,'Ownership Metrics'!$A:$A,'Ownership Metrics'!$I:$I),"")</f>
        <v>Tinggi</v>
      </c>
      <c r="U2717" s="27">
        <f>IF(COUNTIFS($B$2:$B2717,$B2717,$D$2:$D2717,$D2717)=1,1,0)</f>
        <v>1</v>
      </c>
      <c r="V2717" s="27">
        <f t="shared" si="127"/>
        <v>1.38</v>
      </c>
      <c r="W2717" s="27">
        <f t="shared" si="128"/>
        <v>9</v>
      </c>
      <c r="X2717" s="27">
        <f t="shared" si="126"/>
        <v>1.3799997282999998</v>
      </c>
    </row>
    <row r="2718" spans="1:24" x14ac:dyDescent="0.25">
      <c r="A2718" s="26">
        <v>46265</v>
      </c>
      <c r="B2718" s="27" t="s">
        <v>10501</v>
      </c>
      <c r="C2718" s="27" t="s">
        <v>2968</v>
      </c>
      <c r="D2718" s="27" t="s">
        <v>1108</v>
      </c>
      <c r="E2718" s="27" t="s">
        <v>22</v>
      </c>
      <c r="F2718" s="27" t="s">
        <v>32</v>
      </c>
      <c r="G2718" s="27"/>
      <c r="H2718" s="27" t="s">
        <v>128</v>
      </c>
      <c r="I2718" s="28">
        <v>10943357831</v>
      </c>
      <c r="J2718" s="28">
        <v>0</v>
      </c>
      <c r="K2718" s="28">
        <v>10943357831</v>
      </c>
      <c r="L2718" s="29">
        <v>70.8</v>
      </c>
      <c r="M2718" s="29">
        <f>IFERROR(_xlfn.XLOOKUP($B2718,'Ownership Metrics'!$A:$A,'Ownership Metrics'!$B:$B),"")</f>
        <v>1.25</v>
      </c>
      <c r="N2718" s="28">
        <f>IFERROR(_xlfn.XLOOKUP($B2718,'Ownership Metrics'!$A:$A,'Ownership Metrics'!$C:$C),"")</f>
        <v>5118</v>
      </c>
      <c r="O2718" s="29">
        <f>IFERROR(_xlfn.XLOOKUP($B2718,'Ownership Metrics'!$A:$A,'Ownership Metrics'!$D:$D),"")</f>
        <v>70.8</v>
      </c>
      <c r="P2718" s="29">
        <f>IFERROR(_xlfn.XLOOKUP($B2718,'Ownership Metrics'!$A:$A,'Ownership Metrics'!$E:$E),"")</f>
        <v>79.98</v>
      </c>
      <c r="Q2718" s="30">
        <f>IFERROR(_xlfn.XLOOKUP($B2718,'Ownership Metrics'!$A:$A,'Ownership Metrics'!$F:$F),"")</f>
        <v>10</v>
      </c>
      <c r="R2718" s="30">
        <f>IFERROR(_xlfn.XLOOKUP($B2718,'Ownership Metrics'!$A:$A,'Ownership Metrics'!$G:$G),"")</f>
        <v>62</v>
      </c>
      <c r="S2718" s="27" t="str">
        <f>IFERROR(_xlfn.XLOOKUP($B2718,'Ownership Metrics'!$A:$A,'Ownership Metrics'!$H:$H),"")</f>
        <v>Mayoritas</v>
      </c>
      <c r="T2718" s="27" t="str">
        <f>IFERROR(_xlfn.XLOOKUP($B2718,'Ownership Metrics'!$A:$A,'Ownership Metrics'!$I:$I),"")</f>
        <v>Tinggi</v>
      </c>
      <c r="U2718" s="27">
        <f>IF(COUNTIFS($B$2:$B2718,$B2718,$D$2:$D2718,$D2718)=1,1,0)</f>
        <v>1</v>
      </c>
      <c r="V2718" s="27">
        <f t="shared" si="127"/>
        <v>70.8</v>
      </c>
      <c r="W2718" s="27">
        <f t="shared" si="128"/>
        <v>1</v>
      </c>
      <c r="X2718" s="27">
        <f t="shared" si="126"/>
        <v>70.799999728199992</v>
      </c>
    </row>
    <row r="2719" spans="1:24" x14ac:dyDescent="0.25">
      <c r="A2719" s="26">
        <v>46265</v>
      </c>
      <c r="B2719" s="27" t="s">
        <v>10502</v>
      </c>
      <c r="C2719" s="27" t="s">
        <v>2977</v>
      </c>
      <c r="D2719" s="27" t="s">
        <v>2978</v>
      </c>
      <c r="E2719" s="27" t="s">
        <v>22</v>
      </c>
      <c r="F2719" s="27" t="s">
        <v>23</v>
      </c>
      <c r="G2719" s="27"/>
      <c r="H2719" s="27" t="s">
        <v>24</v>
      </c>
      <c r="I2719" s="28">
        <v>655251000</v>
      </c>
      <c r="J2719" s="28">
        <v>0</v>
      </c>
      <c r="K2719" s="28">
        <v>655251000</v>
      </c>
      <c r="L2719" s="29">
        <v>26.21</v>
      </c>
      <c r="M2719" s="29">
        <f>IFERROR(_xlfn.XLOOKUP($B2719,'Ownership Metrics'!$A:$A,'Ownership Metrics'!$B:$B),"")</f>
        <v>3.86</v>
      </c>
      <c r="N2719" s="28">
        <f>IFERROR(_xlfn.XLOOKUP($B2719,'Ownership Metrics'!$A:$A,'Ownership Metrics'!$C:$C),"")</f>
        <v>2891</v>
      </c>
      <c r="O2719" s="29">
        <f>IFERROR(_xlfn.XLOOKUP($B2719,'Ownership Metrics'!$A:$A,'Ownership Metrics'!$D:$D),"")</f>
        <v>33.39</v>
      </c>
      <c r="P2719" s="29">
        <f>IFERROR(_xlfn.XLOOKUP($B2719,'Ownership Metrics'!$A:$A,'Ownership Metrics'!$E:$E),"")</f>
        <v>92.38</v>
      </c>
      <c r="Q2719" s="30">
        <f>IFERROR(_xlfn.XLOOKUP($B2719,'Ownership Metrics'!$A:$A,'Ownership Metrics'!$F:$F),"")</f>
        <v>4</v>
      </c>
      <c r="R2719" s="30">
        <f>IFERROR(_xlfn.XLOOKUP($B2719,'Ownership Metrics'!$A:$A,'Ownership Metrics'!$G:$G),"")</f>
        <v>62</v>
      </c>
      <c r="S2719" s="27" t="str">
        <f>IFERROR(_xlfn.XLOOKUP($B2719,'Ownership Metrics'!$A:$A,'Ownership Metrics'!$H:$H),"")</f>
        <v>Terkonsentrasi</v>
      </c>
      <c r="T2719" s="27" t="str">
        <f>IFERROR(_xlfn.XLOOKUP($B2719,'Ownership Metrics'!$A:$A,'Ownership Metrics'!$I:$I),"")</f>
        <v>Tinggi</v>
      </c>
      <c r="U2719" s="27">
        <f>IF(COUNTIFS($B$2:$B2719,$B2719,$D$2:$D2719,$D2719)=1,1,0)</f>
        <v>1</v>
      </c>
      <c r="V2719" s="27">
        <f t="shared" si="127"/>
        <v>26.21</v>
      </c>
      <c r="W2719" s="27">
        <f t="shared" si="128"/>
        <v>3</v>
      </c>
      <c r="X2719" s="27">
        <f t="shared" si="126"/>
        <v>26.209999728100001</v>
      </c>
    </row>
    <row r="2720" spans="1:24" x14ac:dyDescent="0.25">
      <c r="A2720" s="26">
        <v>46265</v>
      </c>
      <c r="B2720" s="27" t="s">
        <v>10502</v>
      </c>
      <c r="C2720" s="27" t="s">
        <v>2977</v>
      </c>
      <c r="D2720" s="27" t="s">
        <v>2979</v>
      </c>
      <c r="E2720" s="27" t="s">
        <v>26</v>
      </c>
      <c r="F2720" s="27" t="s">
        <v>32</v>
      </c>
      <c r="G2720" s="27"/>
      <c r="H2720" s="27" t="s">
        <v>64</v>
      </c>
      <c r="I2720" s="28">
        <v>834755000</v>
      </c>
      <c r="J2720" s="28">
        <v>0</v>
      </c>
      <c r="K2720" s="28">
        <v>834755000</v>
      </c>
      <c r="L2720" s="29">
        <v>33.39</v>
      </c>
      <c r="M2720" s="29">
        <f>IFERROR(_xlfn.XLOOKUP($B2720,'Ownership Metrics'!$A:$A,'Ownership Metrics'!$B:$B),"")</f>
        <v>3.86</v>
      </c>
      <c r="N2720" s="28">
        <f>IFERROR(_xlfn.XLOOKUP($B2720,'Ownership Metrics'!$A:$A,'Ownership Metrics'!$C:$C),"")</f>
        <v>2891</v>
      </c>
      <c r="O2720" s="29">
        <f>IFERROR(_xlfn.XLOOKUP($B2720,'Ownership Metrics'!$A:$A,'Ownership Metrics'!$D:$D),"")</f>
        <v>33.39</v>
      </c>
      <c r="P2720" s="29">
        <f>IFERROR(_xlfn.XLOOKUP($B2720,'Ownership Metrics'!$A:$A,'Ownership Metrics'!$E:$E),"")</f>
        <v>92.38</v>
      </c>
      <c r="Q2720" s="30">
        <f>IFERROR(_xlfn.XLOOKUP($B2720,'Ownership Metrics'!$A:$A,'Ownership Metrics'!$F:$F),"")</f>
        <v>4</v>
      </c>
      <c r="R2720" s="30">
        <f>IFERROR(_xlfn.XLOOKUP($B2720,'Ownership Metrics'!$A:$A,'Ownership Metrics'!$G:$G),"")</f>
        <v>62</v>
      </c>
      <c r="S2720" s="27" t="str">
        <f>IFERROR(_xlfn.XLOOKUP($B2720,'Ownership Metrics'!$A:$A,'Ownership Metrics'!$H:$H),"")</f>
        <v>Terkonsentrasi</v>
      </c>
      <c r="T2720" s="27" t="str">
        <f>IFERROR(_xlfn.XLOOKUP($B2720,'Ownership Metrics'!$A:$A,'Ownership Metrics'!$I:$I),"")</f>
        <v>Tinggi</v>
      </c>
      <c r="U2720" s="27">
        <f>IF(COUNTIFS($B$2:$B2720,$B2720,$D$2:$D2720,$D2720)=1,1,0)</f>
        <v>1</v>
      </c>
      <c r="V2720" s="27">
        <f t="shared" si="127"/>
        <v>33.39</v>
      </c>
      <c r="W2720" s="27">
        <f t="shared" si="128"/>
        <v>1</v>
      </c>
      <c r="X2720" s="27">
        <f t="shared" si="126"/>
        <v>33.389999727999999</v>
      </c>
    </row>
    <row r="2721" spans="1:24" x14ac:dyDescent="0.25">
      <c r="A2721" s="26">
        <v>46265</v>
      </c>
      <c r="B2721" s="27" t="s">
        <v>10502</v>
      </c>
      <c r="C2721" s="27" t="s">
        <v>2977</v>
      </c>
      <c r="D2721" s="27" t="s">
        <v>2980</v>
      </c>
      <c r="E2721" s="27" t="s">
        <v>26</v>
      </c>
      <c r="F2721" s="27" t="s">
        <v>32</v>
      </c>
      <c r="G2721" s="27"/>
      <c r="H2721" s="27" t="s">
        <v>64</v>
      </c>
      <c r="I2721" s="28">
        <v>819501800</v>
      </c>
      <c r="J2721" s="28">
        <v>0</v>
      </c>
      <c r="K2721" s="28">
        <v>819501800</v>
      </c>
      <c r="L2721" s="29">
        <v>32.78</v>
      </c>
      <c r="M2721" s="29">
        <f>IFERROR(_xlfn.XLOOKUP($B2721,'Ownership Metrics'!$A:$A,'Ownership Metrics'!$B:$B),"")</f>
        <v>3.86</v>
      </c>
      <c r="N2721" s="28">
        <f>IFERROR(_xlfn.XLOOKUP($B2721,'Ownership Metrics'!$A:$A,'Ownership Metrics'!$C:$C),"")</f>
        <v>2891</v>
      </c>
      <c r="O2721" s="29">
        <f>IFERROR(_xlfn.XLOOKUP($B2721,'Ownership Metrics'!$A:$A,'Ownership Metrics'!$D:$D),"")</f>
        <v>33.39</v>
      </c>
      <c r="P2721" s="29">
        <f>IFERROR(_xlfn.XLOOKUP($B2721,'Ownership Metrics'!$A:$A,'Ownership Metrics'!$E:$E),"")</f>
        <v>92.38</v>
      </c>
      <c r="Q2721" s="30">
        <f>IFERROR(_xlfn.XLOOKUP($B2721,'Ownership Metrics'!$A:$A,'Ownership Metrics'!$F:$F),"")</f>
        <v>4</v>
      </c>
      <c r="R2721" s="30">
        <f>IFERROR(_xlfn.XLOOKUP($B2721,'Ownership Metrics'!$A:$A,'Ownership Metrics'!$G:$G),"")</f>
        <v>62</v>
      </c>
      <c r="S2721" s="27" t="str">
        <f>IFERROR(_xlfn.XLOOKUP($B2721,'Ownership Metrics'!$A:$A,'Ownership Metrics'!$H:$H),"")</f>
        <v>Terkonsentrasi</v>
      </c>
      <c r="T2721" s="27" t="str">
        <f>IFERROR(_xlfn.XLOOKUP($B2721,'Ownership Metrics'!$A:$A,'Ownership Metrics'!$I:$I),"")</f>
        <v>Tinggi</v>
      </c>
      <c r="U2721" s="27">
        <f>IF(COUNTIFS($B$2:$B2721,$B2721,$D$2:$D2721,$D2721)=1,1,0)</f>
        <v>1</v>
      </c>
      <c r="V2721" s="27">
        <f t="shared" si="127"/>
        <v>32.78</v>
      </c>
      <c r="W2721" s="27">
        <f t="shared" si="128"/>
        <v>2</v>
      </c>
      <c r="X2721" s="27">
        <f t="shared" si="126"/>
        <v>32.779999727899998</v>
      </c>
    </row>
    <row r="2722" spans="1:24" x14ac:dyDescent="0.25">
      <c r="A2722" s="26">
        <v>46265</v>
      </c>
      <c r="B2722" s="27" t="s">
        <v>10502</v>
      </c>
      <c r="C2722" s="27" t="s">
        <v>2977</v>
      </c>
      <c r="D2722" s="27" t="s">
        <v>2981</v>
      </c>
      <c r="E2722" s="27" t="s">
        <v>26</v>
      </c>
      <c r="F2722" s="27" t="s">
        <v>32</v>
      </c>
      <c r="G2722" s="27"/>
      <c r="H2722" s="27" t="s">
        <v>102</v>
      </c>
      <c r="I2722" s="28">
        <v>93983100</v>
      </c>
      <c r="J2722" s="28">
        <v>0</v>
      </c>
      <c r="K2722" s="28">
        <v>93983100</v>
      </c>
      <c r="L2722" s="29">
        <v>3.76</v>
      </c>
      <c r="M2722" s="29">
        <f>IFERROR(_xlfn.XLOOKUP($B2722,'Ownership Metrics'!$A:$A,'Ownership Metrics'!$B:$B),"")</f>
        <v>3.86</v>
      </c>
      <c r="N2722" s="28">
        <f>IFERROR(_xlfn.XLOOKUP($B2722,'Ownership Metrics'!$A:$A,'Ownership Metrics'!$C:$C),"")</f>
        <v>2891</v>
      </c>
      <c r="O2722" s="29">
        <f>IFERROR(_xlfn.XLOOKUP($B2722,'Ownership Metrics'!$A:$A,'Ownership Metrics'!$D:$D),"")</f>
        <v>33.39</v>
      </c>
      <c r="P2722" s="29">
        <f>IFERROR(_xlfn.XLOOKUP($B2722,'Ownership Metrics'!$A:$A,'Ownership Metrics'!$E:$E),"")</f>
        <v>92.38</v>
      </c>
      <c r="Q2722" s="30">
        <f>IFERROR(_xlfn.XLOOKUP($B2722,'Ownership Metrics'!$A:$A,'Ownership Metrics'!$F:$F),"")</f>
        <v>4</v>
      </c>
      <c r="R2722" s="30">
        <f>IFERROR(_xlfn.XLOOKUP($B2722,'Ownership Metrics'!$A:$A,'Ownership Metrics'!$G:$G),"")</f>
        <v>62</v>
      </c>
      <c r="S2722" s="27" t="str">
        <f>IFERROR(_xlfn.XLOOKUP($B2722,'Ownership Metrics'!$A:$A,'Ownership Metrics'!$H:$H),"")</f>
        <v>Terkonsentrasi</v>
      </c>
      <c r="T2722" s="27" t="str">
        <f>IFERROR(_xlfn.XLOOKUP($B2722,'Ownership Metrics'!$A:$A,'Ownership Metrics'!$I:$I),"")</f>
        <v>Tinggi</v>
      </c>
      <c r="U2722" s="27">
        <f>IF(COUNTIFS($B$2:$B2722,$B2722,$D$2:$D2722,$D2722)=1,1,0)</f>
        <v>1</v>
      </c>
      <c r="V2722" s="27">
        <f t="shared" si="127"/>
        <v>3.76</v>
      </c>
      <c r="W2722" s="27">
        <f t="shared" si="128"/>
        <v>4</v>
      </c>
      <c r="X2722" s="27">
        <f t="shared" si="126"/>
        <v>3.7599997277999999</v>
      </c>
    </row>
    <row r="2723" spans="1:24" x14ac:dyDescent="0.25">
      <c r="A2723" s="26">
        <v>46265</v>
      </c>
      <c r="B2723" s="27" t="s">
        <v>10503</v>
      </c>
      <c r="C2723" s="27" t="s">
        <v>2983</v>
      </c>
      <c r="D2723" s="27" t="s">
        <v>2984</v>
      </c>
      <c r="E2723" s="27" t="s">
        <v>22</v>
      </c>
      <c r="F2723" s="27" t="s">
        <v>23</v>
      </c>
      <c r="G2723" s="27"/>
      <c r="H2723" s="27" t="s">
        <v>24</v>
      </c>
      <c r="I2723" s="28">
        <v>662000000</v>
      </c>
      <c r="J2723" s="28">
        <v>0</v>
      </c>
      <c r="K2723" s="28">
        <v>662000000</v>
      </c>
      <c r="L2723" s="29">
        <v>34.950000000000003</v>
      </c>
      <c r="M2723" s="29">
        <f>IFERROR(_xlfn.XLOOKUP($B2723,'Ownership Metrics'!$A:$A,'Ownership Metrics'!$B:$B),"")</f>
        <v>5.5</v>
      </c>
      <c r="N2723" s="28">
        <f>IFERROR(_xlfn.XLOOKUP($B2723,'Ownership Metrics'!$A:$A,'Ownership Metrics'!$C:$C),"")</f>
        <v>2541</v>
      </c>
      <c r="O2723" s="29">
        <f>IFERROR(_xlfn.XLOOKUP($B2723,'Ownership Metrics'!$A:$A,'Ownership Metrics'!$D:$D),"")</f>
        <v>34.950000000000003</v>
      </c>
      <c r="P2723" s="29">
        <f>IFERROR(_xlfn.XLOOKUP($B2723,'Ownership Metrics'!$A:$A,'Ownership Metrics'!$E:$E),"")</f>
        <v>74.95</v>
      </c>
      <c r="Q2723" s="30">
        <f>IFERROR(_xlfn.XLOOKUP($B2723,'Ownership Metrics'!$A:$A,'Ownership Metrics'!$F:$F),"")</f>
        <v>9</v>
      </c>
      <c r="R2723" s="30">
        <f>IFERROR(_xlfn.XLOOKUP($B2723,'Ownership Metrics'!$A:$A,'Ownership Metrics'!$G:$G),"")</f>
        <v>49</v>
      </c>
      <c r="S2723" s="27" t="str">
        <f>IFERROR(_xlfn.XLOOKUP($B2723,'Ownership Metrics'!$A:$A,'Ownership Metrics'!$H:$H),"")</f>
        <v>Terkonsentrasi</v>
      </c>
      <c r="T2723" s="27" t="str">
        <f>IFERROR(_xlfn.XLOOKUP($B2723,'Ownership Metrics'!$A:$A,'Ownership Metrics'!$I:$I),"")</f>
        <v>Sedang</v>
      </c>
      <c r="U2723" s="27">
        <f>IF(COUNTIFS($B$2:$B2723,$B2723,$D$2:$D2723,$D2723)=1,1,0)</f>
        <v>1</v>
      </c>
      <c r="V2723" s="27">
        <f t="shared" si="127"/>
        <v>34.950000000000003</v>
      </c>
      <c r="W2723" s="27">
        <f t="shared" si="128"/>
        <v>1</v>
      </c>
      <c r="X2723" s="27">
        <f t="shared" si="126"/>
        <v>34.949999727700003</v>
      </c>
    </row>
    <row r="2724" spans="1:24" x14ac:dyDescent="0.25">
      <c r="A2724" s="26">
        <v>46265</v>
      </c>
      <c r="B2724" s="27" t="s">
        <v>10503</v>
      </c>
      <c r="C2724" s="27" t="s">
        <v>2983</v>
      </c>
      <c r="D2724" s="27" t="s">
        <v>2985</v>
      </c>
      <c r="E2724" s="27" t="s">
        <v>22</v>
      </c>
      <c r="F2724" s="27" t="s">
        <v>23</v>
      </c>
      <c r="G2724" s="27"/>
      <c r="H2724" s="27" t="s">
        <v>24</v>
      </c>
      <c r="I2724" s="28">
        <v>662000000</v>
      </c>
      <c r="J2724" s="28">
        <v>0</v>
      </c>
      <c r="K2724" s="28">
        <v>662000000</v>
      </c>
      <c r="L2724" s="29">
        <v>34.950000000000003</v>
      </c>
      <c r="M2724" s="29">
        <f>IFERROR(_xlfn.XLOOKUP($B2724,'Ownership Metrics'!$A:$A,'Ownership Metrics'!$B:$B),"")</f>
        <v>5.5</v>
      </c>
      <c r="N2724" s="28">
        <f>IFERROR(_xlfn.XLOOKUP($B2724,'Ownership Metrics'!$A:$A,'Ownership Metrics'!$C:$C),"")</f>
        <v>2541</v>
      </c>
      <c r="O2724" s="29">
        <f>IFERROR(_xlfn.XLOOKUP($B2724,'Ownership Metrics'!$A:$A,'Ownership Metrics'!$D:$D),"")</f>
        <v>34.950000000000003</v>
      </c>
      <c r="P2724" s="29">
        <f>IFERROR(_xlfn.XLOOKUP($B2724,'Ownership Metrics'!$A:$A,'Ownership Metrics'!$E:$E),"")</f>
        <v>74.95</v>
      </c>
      <c r="Q2724" s="30">
        <f>IFERROR(_xlfn.XLOOKUP($B2724,'Ownership Metrics'!$A:$A,'Ownership Metrics'!$F:$F),"")</f>
        <v>9</v>
      </c>
      <c r="R2724" s="30">
        <f>IFERROR(_xlfn.XLOOKUP($B2724,'Ownership Metrics'!$A:$A,'Ownership Metrics'!$G:$G),"")</f>
        <v>49</v>
      </c>
      <c r="S2724" s="27" t="str">
        <f>IFERROR(_xlfn.XLOOKUP($B2724,'Ownership Metrics'!$A:$A,'Ownership Metrics'!$H:$H),"")</f>
        <v>Terkonsentrasi</v>
      </c>
      <c r="T2724" s="27" t="str">
        <f>IFERROR(_xlfn.XLOOKUP($B2724,'Ownership Metrics'!$A:$A,'Ownership Metrics'!$I:$I),"")</f>
        <v>Sedang</v>
      </c>
      <c r="U2724" s="27">
        <f>IF(COUNTIFS($B$2:$B2724,$B2724,$D$2:$D2724,$D2724)=1,1,0)</f>
        <v>1</v>
      </c>
      <c r="V2724" s="27">
        <f t="shared" si="127"/>
        <v>34.950000000000003</v>
      </c>
      <c r="W2724" s="27">
        <f t="shared" si="128"/>
        <v>2</v>
      </c>
      <c r="X2724" s="27">
        <f t="shared" si="126"/>
        <v>34.949999727600002</v>
      </c>
    </row>
    <row r="2725" spans="1:24" x14ac:dyDescent="0.25">
      <c r="A2725" s="26">
        <v>46265</v>
      </c>
      <c r="B2725" s="27" t="s">
        <v>10503</v>
      </c>
      <c r="C2725" s="27" t="s">
        <v>2983</v>
      </c>
      <c r="D2725" s="27" t="s">
        <v>2986</v>
      </c>
      <c r="E2725" s="27" t="s">
        <v>35</v>
      </c>
      <c r="F2725" s="27" t="s">
        <v>23</v>
      </c>
      <c r="G2725" s="27" t="s">
        <v>36</v>
      </c>
      <c r="H2725" s="27" t="s">
        <v>24</v>
      </c>
      <c r="I2725" s="28">
        <v>40552700</v>
      </c>
      <c r="J2725" s="28">
        <v>0</v>
      </c>
      <c r="K2725" s="28">
        <v>40552700</v>
      </c>
      <c r="L2725" s="29">
        <v>2.14</v>
      </c>
      <c r="M2725" s="29">
        <f>IFERROR(_xlfn.XLOOKUP($B2725,'Ownership Metrics'!$A:$A,'Ownership Metrics'!$B:$B),"")</f>
        <v>5.5</v>
      </c>
      <c r="N2725" s="28">
        <f>IFERROR(_xlfn.XLOOKUP($B2725,'Ownership Metrics'!$A:$A,'Ownership Metrics'!$C:$C),"")</f>
        <v>2541</v>
      </c>
      <c r="O2725" s="29">
        <f>IFERROR(_xlfn.XLOOKUP($B2725,'Ownership Metrics'!$A:$A,'Ownership Metrics'!$D:$D),"")</f>
        <v>34.950000000000003</v>
      </c>
      <c r="P2725" s="29">
        <f>IFERROR(_xlfn.XLOOKUP($B2725,'Ownership Metrics'!$A:$A,'Ownership Metrics'!$E:$E),"")</f>
        <v>74.95</v>
      </c>
      <c r="Q2725" s="30">
        <f>IFERROR(_xlfn.XLOOKUP($B2725,'Ownership Metrics'!$A:$A,'Ownership Metrics'!$F:$F),"")</f>
        <v>9</v>
      </c>
      <c r="R2725" s="30">
        <f>IFERROR(_xlfn.XLOOKUP($B2725,'Ownership Metrics'!$A:$A,'Ownership Metrics'!$G:$G),"")</f>
        <v>49</v>
      </c>
      <c r="S2725" s="27" t="str">
        <f>IFERROR(_xlfn.XLOOKUP($B2725,'Ownership Metrics'!$A:$A,'Ownership Metrics'!$H:$H),"")</f>
        <v>Terkonsentrasi</v>
      </c>
      <c r="T2725" s="27" t="str">
        <f>IFERROR(_xlfn.XLOOKUP($B2725,'Ownership Metrics'!$A:$A,'Ownership Metrics'!$I:$I),"")</f>
        <v>Sedang</v>
      </c>
      <c r="U2725" s="27">
        <f>IF(COUNTIFS($B$2:$B2725,$B2725,$D$2:$D2725,$D2725)=1,1,0)</f>
        <v>1</v>
      </c>
      <c r="V2725" s="27">
        <f t="shared" si="127"/>
        <v>2.14</v>
      </c>
      <c r="W2725" s="27">
        <f t="shared" si="128"/>
        <v>7</v>
      </c>
      <c r="X2725" s="27">
        <f t="shared" si="126"/>
        <v>2.1399997275000002</v>
      </c>
    </row>
    <row r="2726" spans="1:24" x14ac:dyDescent="0.25">
      <c r="A2726" s="26">
        <v>46265</v>
      </c>
      <c r="B2726" s="27" t="s">
        <v>10503</v>
      </c>
      <c r="C2726" s="27" t="s">
        <v>2983</v>
      </c>
      <c r="D2726" s="27" t="s">
        <v>2987</v>
      </c>
      <c r="E2726" s="27" t="s">
        <v>35</v>
      </c>
      <c r="F2726" s="27" t="s">
        <v>23</v>
      </c>
      <c r="G2726" s="27" t="s">
        <v>36</v>
      </c>
      <c r="H2726" s="27" t="s">
        <v>24</v>
      </c>
      <c r="I2726" s="28">
        <v>84754800</v>
      </c>
      <c r="J2726" s="28">
        <v>0</v>
      </c>
      <c r="K2726" s="28">
        <v>84754800</v>
      </c>
      <c r="L2726" s="29">
        <v>4.47</v>
      </c>
      <c r="M2726" s="29">
        <f>IFERROR(_xlfn.XLOOKUP($B2726,'Ownership Metrics'!$A:$A,'Ownership Metrics'!$B:$B),"")</f>
        <v>5.5</v>
      </c>
      <c r="N2726" s="28">
        <f>IFERROR(_xlfn.XLOOKUP($B2726,'Ownership Metrics'!$A:$A,'Ownership Metrics'!$C:$C),"")</f>
        <v>2541</v>
      </c>
      <c r="O2726" s="29">
        <f>IFERROR(_xlfn.XLOOKUP($B2726,'Ownership Metrics'!$A:$A,'Ownership Metrics'!$D:$D),"")</f>
        <v>34.950000000000003</v>
      </c>
      <c r="P2726" s="29">
        <f>IFERROR(_xlfn.XLOOKUP($B2726,'Ownership Metrics'!$A:$A,'Ownership Metrics'!$E:$E),"")</f>
        <v>74.95</v>
      </c>
      <c r="Q2726" s="30">
        <f>IFERROR(_xlfn.XLOOKUP($B2726,'Ownership Metrics'!$A:$A,'Ownership Metrics'!$F:$F),"")</f>
        <v>9</v>
      </c>
      <c r="R2726" s="30">
        <f>IFERROR(_xlfn.XLOOKUP($B2726,'Ownership Metrics'!$A:$A,'Ownership Metrics'!$G:$G),"")</f>
        <v>49</v>
      </c>
      <c r="S2726" s="27" t="str">
        <f>IFERROR(_xlfn.XLOOKUP($B2726,'Ownership Metrics'!$A:$A,'Ownership Metrics'!$H:$H),"")</f>
        <v>Terkonsentrasi</v>
      </c>
      <c r="T2726" s="27" t="str">
        <f>IFERROR(_xlfn.XLOOKUP($B2726,'Ownership Metrics'!$A:$A,'Ownership Metrics'!$I:$I),"")</f>
        <v>Sedang</v>
      </c>
      <c r="U2726" s="27">
        <f>IF(COUNTIFS($B$2:$B2726,$B2726,$D$2:$D2726,$D2726)=1,1,0)</f>
        <v>1</v>
      </c>
      <c r="V2726" s="27">
        <f t="shared" si="127"/>
        <v>4.47</v>
      </c>
      <c r="W2726" s="27">
        <f t="shared" si="128"/>
        <v>5</v>
      </c>
      <c r="X2726" s="27">
        <f t="shared" si="126"/>
        <v>4.4699997273999994</v>
      </c>
    </row>
    <row r="2727" spans="1:24" x14ac:dyDescent="0.25">
      <c r="A2727" s="26">
        <v>46265</v>
      </c>
      <c r="B2727" s="27" t="s">
        <v>10503</v>
      </c>
      <c r="C2727" s="27" t="s">
        <v>2983</v>
      </c>
      <c r="D2727" s="27" t="s">
        <v>2988</v>
      </c>
      <c r="E2727" s="27" t="s">
        <v>35</v>
      </c>
      <c r="F2727" s="27" t="s">
        <v>23</v>
      </c>
      <c r="G2727" s="27" t="s">
        <v>36</v>
      </c>
      <c r="H2727" s="27" t="s">
        <v>24</v>
      </c>
      <c r="I2727" s="28">
        <v>95750000</v>
      </c>
      <c r="J2727" s="28">
        <v>0</v>
      </c>
      <c r="K2727" s="28">
        <v>95750000</v>
      </c>
      <c r="L2727" s="29">
        <v>5.05</v>
      </c>
      <c r="M2727" s="29">
        <f>IFERROR(_xlfn.XLOOKUP($B2727,'Ownership Metrics'!$A:$A,'Ownership Metrics'!$B:$B),"")</f>
        <v>5.5</v>
      </c>
      <c r="N2727" s="28">
        <f>IFERROR(_xlfn.XLOOKUP($B2727,'Ownership Metrics'!$A:$A,'Ownership Metrics'!$C:$C),"")</f>
        <v>2541</v>
      </c>
      <c r="O2727" s="29">
        <f>IFERROR(_xlfn.XLOOKUP($B2727,'Ownership Metrics'!$A:$A,'Ownership Metrics'!$D:$D),"")</f>
        <v>34.950000000000003</v>
      </c>
      <c r="P2727" s="29">
        <f>IFERROR(_xlfn.XLOOKUP($B2727,'Ownership Metrics'!$A:$A,'Ownership Metrics'!$E:$E),"")</f>
        <v>74.95</v>
      </c>
      <c r="Q2727" s="30">
        <f>IFERROR(_xlfn.XLOOKUP($B2727,'Ownership Metrics'!$A:$A,'Ownership Metrics'!$F:$F),"")</f>
        <v>9</v>
      </c>
      <c r="R2727" s="30">
        <f>IFERROR(_xlfn.XLOOKUP($B2727,'Ownership Metrics'!$A:$A,'Ownership Metrics'!$G:$G),"")</f>
        <v>49</v>
      </c>
      <c r="S2727" s="27" t="str">
        <f>IFERROR(_xlfn.XLOOKUP($B2727,'Ownership Metrics'!$A:$A,'Ownership Metrics'!$H:$H),"")</f>
        <v>Terkonsentrasi</v>
      </c>
      <c r="T2727" s="27" t="str">
        <f>IFERROR(_xlfn.XLOOKUP($B2727,'Ownership Metrics'!$A:$A,'Ownership Metrics'!$I:$I),"")</f>
        <v>Sedang</v>
      </c>
      <c r="U2727" s="27">
        <f>IF(COUNTIFS($B$2:$B2727,$B2727,$D$2:$D2727,$D2727)=1,1,0)</f>
        <v>1</v>
      </c>
      <c r="V2727" s="27">
        <f t="shared" si="127"/>
        <v>5.05</v>
      </c>
      <c r="W2727" s="27">
        <f t="shared" si="128"/>
        <v>3</v>
      </c>
      <c r="X2727" s="27">
        <f t="shared" si="126"/>
        <v>5.0499997272999995</v>
      </c>
    </row>
    <row r="2728" spans="1:24" x14ac:dyDescent="0.25">
      <c r="A2728" s="26">
        <v>46265</v>
      </c>
      <c r="B2728" s="27" t="s">
        <v>10503</v>
      </c>
      <c r="C2728" s="27" t="s">
        <v>2983</v>
      </c>
      <c r="D2728" s="27" t="s">
        <v>2989</v>
      </c>
      <c r="E2728" s="27" t="s">
        <v>35</v>
      </c>
      <c r="F2728" s="27" t="s">
        <v>23</v>
      </c>
      <c r="G2728" s="27" t="s">
        <v>36</v>
      </c>
      <c r="H2728" s="27" t="s">
        <v>24</v>
      </c>
      <c r="I2728" s="28">
        <v>40542300</v>
      </c>
      <c r="J2728" s="28">
        <v>0</v>
      </c>
      <c r="K2728" s="28">
        <v>40542300</v>
      </c>
      <c r="L2728" s="29">
        <v>2.14</v>
      </c>
      <c r="M2728" s="29">
        <f>IFERROR(_xlfn.XLOOKUP($B2728,'Ownership Metrics'!$A:$A,'Ownership Metrics'!$B:$B),"")</f>
        <v>5.5</v>
      </c>
      <c r="N2728" s="28">
        <f>IFERROR(_xlfn.XLOOKUP($B2728,'Ownership Metrics'!$A:$A,'Ownership Metrics'!$C:$C),"")</f>
        <v>2541</v>
      </c>
      <c r="O2728" s="29">
        <f>IFERROR(_xlfn.XLOOKUP($B2728,'Ownership Metrics'!$A:$A,'Ownership Metrics'!$D:$D),"")</f>
        <v>34.950000000000003</v>
      </c>
      <c r="P2728" s="29">
        <f>IFERROR(_xlfn.XLOOKUP($B2728,'Ownership Metrics'!$A:$A,'Ownership Metrics'!$E:$E),"")</f>
        <v>74.95</v>
      </c>
      <c r="Q2728" s="30">
        <f>IFERROR(_xlfn.XLOOKUP($B2728,'Ownership Metrics'!$A:$A,'Ownership Metrics'!$F:$F),"")</f>
        <v>9</v>
      </c>
      <c r="R2728" s="30">
        <f>IFERROR(_xlfn.XLOOKUP($B2728,'Ownership Metrics'!$A:$A,'Ownership Metrics'!$G:$G),"")</f>
        <v>49</v>
      </c>
      <c r="S2728" s="27" t="str">
        <f>IFERROR(_xlfn.XLOOKUP($B2728,'Ownership Metrics'!$A:$A,'Ownership Metrics'!$H:$H),"")</f>
        <v>Terkonsentrasi</v>
      </c>
      <c r="T2728" s="27" t="str">
        <f>IFERROR(_xlfn.XLOOKUP($B2728,'Ownership Metrics'!$A:$A,'Ownership Metrics'!$I:$I),"")</f>
        <v>Sedang</v>
      </c>
      <c r="U2728" s="27">
        <f>IF(COUNTIFS($B$2:$B2728,$B2728,$D$2:$D2728,$D2728)=1,1,0)</f>
        <v>1</v>
      </c>
      <c r="V2728" s="27">
        <f t="shared" si="127"/>
        <v>2.14</v>
      </c>
      <c r="W2728" s="27">
        <f t="shared" si="128"/>
        <v>8</v>
      </c>
      <c r="X2728" s="27">
        <f t="shared" si="126"/>
        <v>2.1399997272000002</v>
      </c>
    </row>
    <row r="2729" spans="1:24" x14ac:dyDescent="0.25">
      <c r="A2729" s="26">
        <v>46265</v>
      </c>
      <c r="B2729" s="27" t="s">
        <v>10503</v>
      </c>
      <c r="C2729" s="27" t="s">
        <v>2983</v>
      </c>
      <c r="D2729" s="27" t="s">
        <v>2990</v>
      </c>
      <c r="E2729" s="27" t="s">
        <v>35</v>
      </c>
      <c r="F2729" s="27" t="s">
        <v>23</v>
      </c>
      <c r="G2729" s="27" t="s">
        <v>36</v>
      </c>
      <c r="H2729" s="27" t="s">
        <v>24</v>
      </c>
      <c r="I2729" s="28">
        <v>68594400</v>
      </c>
      <c r="J2729" s="28">
        <v>0</v>
      </c>
      <c r="K2729" s="28">
        <v>68594400</v>
      </c>
      <c r="L2729" s="29">
        <v>3.62</v>
      </c>
      <c r="M2729" s="29">
        <f>IFERROR(_xlfn.XLOOKUP($B2729,'Ownership Metrics'!$A:$A,'Ownership Metrics'!$B:$B),"")</f>
        <v>5.5</v>
      </c>
      <c r="N2729" s="28">
        <f>IFERROR(_xlfn.XLOOKUP($B2729,'Ownership Metrics'!$A:$A,'Ownership Metrics'!$C:$C),"")</f>
        <v>2541</v>
      </c>
      <c r="O2729" s="29">
        <f>IFERROR(_xlfn.XLOOKUP($B2729,'Ownership Metrics'!$A:$A,'Ownership Metrics'!$D:$D),"")</f>
        <v>34.950000000000003</v>
      </c>
      <c r="P2729" s="29">
        <f>IFERROR(_xlfn.XLOOKUP($B2729,'Ownership Metrics'!$A:$A,'Ownership Metrics'!$E:$E),"")</f>
        <v>74.95</v>
      </c>
      <c r="Q2729" s="30">
        <f>IFERROR(_xlfn.XLOOKUP($B2729,'Ownership Metrics'!$A:$A,'Ownership Metrics'!$F:$F),"")</f>
        <v>9</v>
      </c>
      <c r="R2729" s="30">
        <f>IFERROR(_xlfn.XLOOKUP($B2729,'Ownership Metrics'!$A:$A,'Ownership Metrics'!$G:$G),"")</f>
        <v>49</v>
      </c>
      <c r="S2729" s="27" t="str">
        <f>IFERROR(_xlfn.XLOOKUP($B2729,'Ownership Metrics'!$A:$A,'Ownership Metrics'!$H:$H),"")</f>
        <v>Terkonsentrasi</v>
      </c>
      <c r="T2729" s="27" t="str">
        <f>IFERROR(_xlfn.XLOOKUP($B2729,'Ownership Metrics'!$A:$A,'Ownership Metrics'!$I:$I),"")</f>
        <v>Sedang</v>
      </c>
      <c r="U2729" s="27">
        <f>IF(COUNTIFS($B$2:$B2729,$B2729,$D$2:$D2729,$D2729)=1,1,0)</f>
        <v>1</v>
      </c>
      <c r="V2729" s="27">
        <f t="shared" si="127"/>
        <v>3.62</v>
      </c>
      <c r="W2729" s="27">
        <f t="shared" si="128"/>
        <v>6</v>
      </c>
      <c r="X2729" s="27">
        <f t="shared" si="126"/>
        <v>3.6199997271000002</v>
      </c>
    </row>
    <row r="2730" spans="1:24" x14ac:dyDescent="0.25">
      <c r="A2730" s="26">
        <v>46265</v>
      </c>
      <c r="B2730" s="27" t="s">
        <v>10503</v>
      </c>
      <c r="C2730" s="27" t="s">
        <v>2983</v>
      </c>
      <c r="D2730" s="27" t="s">
        <v>2991</v>
      </c>
      <c r="E2730" s="27" t="s">
        <v>35</v>
      </c>
      <c r="F2730" s="27" t="s">
        <v>23</v>
      </c>
      <c r="G2730" s="27" t="s">
        <v>36</v>
      </c>
      <c r="H2730" s="27" t="s">
        <v>24</v>
      </c>
      <c r="I2730" s="28">
        <v>40266400</v>
      </c>
      <c r="J2730" s="28">
        <v>0</v>
      </c>
      <c r="K2730" s="28">
        <v>40266400</v>
      </c>
      <c r="L2730" s="29">
        <v>2.13</v>
      </c>
      <c r="M2730" s="29">
        <f>IFERROR(_xlfn.XLOOKUP($B2730,'Ownership Metrics'!$A:$A,'Ownership Metrics'!$B:$B),"")</f>
        <v>5.5</v>
      </c>
      <c r="N2730" s="28">
        <f>IFERROR(_xlfn.XLOOKUP($B2730,'Ownership Metrics'!$A:$A,'Ownership Metrics'!$C:$C),"")</f>
        <v>2541</v>
      </c>
      <c r="O2730" s="29">
        <f>IFERROR(_xlfn.XLOOKUP($B2730,'Ownership Metrics'!$A:$A,'Ownership Metrics'!$D:$D),"")</f>
        <v>34.950000000000003</v>
      </c>
      <c r="P2730" s="29">
        <f>IFERROR(_xlfn.XLOOKUP($B2730,'Ownership Metrics'!$A:$A,'Ownership Metrics'!$E:$E),"")</f>
        <v>74.95</v>
      </c>
      <c r="Q2730" s="30">
        <f>IFERROR(_xlfn.XLOOKUP($B2730,'Ownership Metrics'!$A:$A,'Ownership Metrics'!$F:$F),"")</f>
        <v>9</v>
      </c>
      <c r="R2730" s="30">
        <f>IFERROR(_xlfn.XLOOKUP($B2730,'Ownership Metrics'!$A:$A,'Ownership Metrics'!$G:$G),"")</f>
        <v>49</v>
      </c>
      <c r="S2730" s="27" t="str">
        <f>IFERROR(_xlfn.XLOOKUP($B2730,'Ownership Metrics'!$A:$A,'Ownership Metrics'!$H:$H),"")</f>
        <v>Terkonsentrasi</v>
      </c>
      <c r="T2730" s="27" t="str">
        <f>IFERROR(_xlfn.XLOOKUP($B2730,'Ownership Metrics'!$A:$A,'Ownership Metrics'!$I:$I),"")</f>
        <v>Sedang</v>
      </c>
      <c r="U2730" s="27">
        <f>IF(COUNTIFS($B$2:$B2730,$B2730,$D$2:$D2730,$D2730)=1,1,0)</f>
        <v>1</v>
      </c>
      <c r="V2730" s="27">
        <f t="shared" si="127"/>
        <v>2.13</v>
      </c>
      <c r="W2730" s="27">
        <f t="shared" si="128"/>
        <v>9</v>
      </c>
      <c r="X2730" s="27">
        <f t="shared" si="126"/>
        <v>2.129999727</v>
      </c>
    </row>
    <row r="2731" spans="1:24" x14ac:dyDescent="0.25">
      <c r="A2731" s="26">
        <v>46265</v>
      </c>
      <c r="B2731" s="27" t="s">
        <v>10503</v>
      </c>
      <c r="C2731" s="27" t="s">
        <v>2983</v>
      </c>
      <c r="D2731" s="27" t="s">
        <v>2992</v>
      </c>
      <c r="E2731" s="27" t="s">
        <v>35</v>
      </c>
      <c r="F2731" s="27" t="s">
        <v>23</v>
      </c>
      <c r="G2731" s="27" t="s">
        <v>36</v>
      </c>
      <c r="H2731" s="27" t="s">
        <v>24</v>
      </c>
      <c r="I2731" s="28">
        <v>95750000</v>
      </c>
      <c r="J2731" s="28">
        <v>0</v>
      </c>
      <c r="K2731" s="28">
        <v>95750000</v>
      </c>
      <c r="L2731" s="29">
        <v>5.05</v>
      </c>
      <c r="M2731" s="29">
        <f>IFERROR(_xlfn.XLOOKUP($B2731,'Ownership Metrics'!$A:$A,'Ownership Metrics'!$B:$B),"")</f>
        <v>5.5</v>
      </c>
      <c r="N2731" s="28">
        <f>IFERROR(_xlfn.XLOOKUP($B2731,'Ownership Metrics'!$A:$A,'Ownership Metrics'!$C:$C),"")</f>
        <v>2541</v>
      </c>
      <c r="O2731" s="29">
        <f>IFERROR(_xlfn.XLOOKUP($B2731,'Ownership Metrics'!$A:$A,'Ownership Metrics'!$D:$D),"")</f>
        <v>34.950000000000003</v>
      </c>
      <c r="P2731" s="29">
        <f>IFERROR(_xlfn.XLOOKUP($B2731,'Ownership Metrics'!$A:$A,'Ownership Metrics'!$E:$E),"")</f>
        <v>74.95</v>
      </c>
      <c r="Q2731" s="30">
        <f>IFERROR(_xlfn.XLOOKUP($B2731,'Ownership Metrics'!$A:$A,'Ownership Metrics'!$F:$F),"")</f>
        <v>9</v>
      </c>
      <c r="R2731" s="30">
        <f>IFERROR(_xlfn.XLOOKUP($B2731,'Ownership Metrics'!$A:$A,'Ownership Metrics'!$G:$G),"")</f>
        <v>49</v>
      </c>
      <c r="S2731" s="27" t="str">
        <f>IFERROR(_xlfn.XLOOKUP($B2731,'Ownership Metrics'!$A:$A,'Ownership Metrics'!$H:$H),"")</f>
        <v>Terkonsentrasi</v>
      </c>
      <c r="T2731" s="27" t="str">
        <f>IFERROR(_xlfn.XLOOKUP($B2731,'Ownership Metrics'!$A:$A,'Ownership Metrics'!$I:$I),"")</f>
        <v>Sedang</v>
      </c>
      <c r="U2731" s="27">
        <f>IF(COUNTIFS($B$2:$B2731,$B2731,$D$2:$D2731,$D2731)=1,1,0)</f>
        <v>1</v>
      </c>
      <c r="V2731" s="27">
        <f t="shared" si="127"/>
        <v>5.05</v>
      </c>
      <c r="W2731" s="27">
        <f t="shared" si="128"/>
        <v>4</v>
      </c>
      <c r="X2731" s="27">
        <f t="shared" si="126"/>
        <v>5.0499997268999994</v>
      </c>
    </row>
    <row r="2732" spans="1:24" x14ac:dyDescent="0.25">
      <c r="A2732" s="26">
        <v>46265</v>
      </c>
      <c r="B2732" s="27" t="s">
        <v>10504</v>
      </c>
      <c r="C2732" s="27" t="s">
        <v>2994</v>
      </c>
      <c r="D2732" s="27" t="s">
        <v>2995</v>
      </c>
      <c r="E2732" s="27" t="s">
        <v>22</v>
      </c>
      <c r="F2732" s="27" t="s">
        <v>23</v>
      </c>
      <c r="G2732" s="27"/>
      <c r="H2732" s="27" t="s">
        <v>24</v>
      </c>
      <c r="I2732" s="28">
        <v>13414263079</v>
      </c>
      <c r="J2732" s="28">
        <v>0</v>
      </c>
      <c r="K2732" s="28">
        <v>13414263079</v>
      </c>
      <c r="L2732" s="29">
        <v>84.8</v>
      </c>
      <c r="M2732" s="29">
        <f>IFERROR(_xlfn.XLOOKUP($B2732,'Ownership Metrics'!$A:$A,'Ownership Metrics'!$B:$B),"")</f>
        <v>14.17</v>
      </c>
      <c r="N2732" s="28">
        <f>IFERROR(_xlfn.XLOOKUP($B2732,'Ownership Metrics'!$A:$A,'Ownership Metrics'!$C:$C),"")</f>
        <v>7192</v>
      </c>
      <c r="O2732" s="29">
        <f>IFERROR(_xlfn.XLOOKUP($B2732,'Ownership Metrics'!$A:$A,'Ownership Metrics'!$D:$D),"")</f>
        <v>84.8</v>
      </c>
      <c r="P2732" s="29">
        <f>IFERROR(_xlfn.XLOOKUP($B2732,'Ownership Metrics'!$A:$A,'Ownership Metrics'!$E:$E),"")</f>
        <v>85.83</v>
      </c>
      <c r="Q2732" s="30">
        <f>IFERROR(_xlfn.XLOOKUP($B2732,'Ownership Metrics'!$A:$A,'Ownership Metrics'!$F:$F),"")</f>
        <v>2</v>
      </c>
      <c r="R2732" s="30">
        <f>IFERROR(_xlfn.XLOOKUP($B2732,'Ownership Metrics'!$A:$A,'Ownership Metrics'!$G:$G),"")</f>
        <v>81</v>
      </c>
      <c r="S2732" s="27" t="str">
        <f>IFERROR(_xlfn.XLOOKUP($B2732,'Ownership Metrics'!$A:$A,'Ownership Metrics'!$H:$H),"")</f>
        <v>Mayoritas</v>
      </c>
      <c r="T2732" s="27" t="str">
        <f>IFERROR(_xlfn.XLOOKUP($B2732,'Ownership Metrics'!$A:$A,'Ownership Metrics'!$I:$I),"")</f>
        <v>Tinggi</v>
      </c>
      <c r="U2732" s="27">
        <f>IF(COUNTIFS($B$2:$B2732,$B2732,$D$2:$D2732,$D2732)=1,1,0)</f>
        <v>1</v>
      </c>
      <c r="V2732" s="27">
        <f t="shared" si="127"/>
        <v>84.8</v>
      </c>
      <c r="W2732" s="27">
        <f t="shared" si="128"/>
        <v>1</v>
      </c>
      <c r="X2732" s="27">
        <f t="shared" si="126"/>
        <v>84.799999726799996</v>
      </c>
    </row>
    <row r="2733" spans="1:24" x14ac:dyDescent="0.25">
      <c r="A2733" s="26">
        <v>46265</v>
      </c>
      <c r="B2733" s="27" t="s">
        <v>10504</v>
      </c>
      <c r="C2733" s="27" t="s">
        <v>2994</v>
      </c>
      <c r="D2733" s="27" t="s">
        <v>2996</v>
      </c>
      <c r="E2733" s="27" t="s">
        <v>72</v>
      </c>
      <c r="F2733" s="27" t="s">
        <v>23</v>
      </c>
      <c r="G2733" s="27"/>
      <c r="H2733" s="27" t="s">
        <v>24</v>
      </c>
      <c r="I2733" s="28">
        <v>162823000</v>
      </c>
      <c r="J2733" s="28">
        <v>0</v>
      </c>
      <c r="K2733" s="28">
        <v>162823000</v>
      </c>
      <c r="L2733" s="29">
        <v>1.03</v>
      </c>
      <c r="M2733" s="29">
        <f>IFERROR(_xlfn.XLOOKUP($B2733,'Ownership Metrics'!$A:$A,'Ownership Metrics'!$B:$B),"")</f>
        <v>14.17</v>
      </c>
      <c r="N2733" s="28">
        <f>IFERROR(_xlfn.XLOOKUP($B2733,'Ownership Metrics'!$A:$A,'Ownership Metrics'!$C:$C),"")</f>
        <v>7192</v>
      </c>
      <c r="O2733" s="29">
        <f>IFERROR(_xlfn.XLOOKUP($B2733,'Ownership Metrics'!$A:$A,'Ownership Metrics'!$D:$D),"")</f>
        <v>84.8</v>
      </c>
      <c r="P2733" s="29">
        <f>IFERROR(_xlfn.XLOOKUP($B2733,'Ownership Metrics'!$A:$A,'Ownership Metrics'!$E:$E),"")</f>
        <v>85.83</v>
      </c>
      <c r="Q2733" s="30">
        <f>IFERROR(_xlfn.XLOOKUP($B2733,'Ownership Metrics'!$A:$A,'Ownership Metrics'!$F:$F),"")</f>
        <v>2</v>
      </c>
      <c r="R2733" s="30">
        <f>IFERROR(_xlfn.XLOOKUP($B2733,'Ownership Metrics'!$A:$A,'Ownership Metrics'!$G:$G),"")</f>
        <v>81</v>
      </c>
      <c r="S2733" s="27" t="str">
        <f>IFERROR(_xlfn.XLOOKUP($B2733,'Ownership Metrics'!$A:$A,'Ownership Metrics'!$H:$H),"")</f>
        <v>Mayoritas</v>
      </c>
      <c r="T2733" s="27" t="str">
        <f>IFERROR(_xlfn.XLOOKUP($B2733,'Ownership Metrics'!$A:$A,'Ownership Metrics'!$I:$I),"")</f>
        <v>Tinggi</v>
      </c>
      <c r="U2733" s="27">
        <f>IF(COUNTIFS($B$2:$B2733,$B2733,$D$2:$D2733,$D2733)=1,1,0)</f>
        <v>1</v>
      </c>
      <c r="V2733" s="27">
        <f t="shared" si="127"/>
        <v>1.03</v>
      </c>
      <c r="W2733" s="27">
        <f t="shared" si="128"/>
        <v>2</v>
      </c>
      <c r="X2733" s="27">
        <f t="shared" si="126"/>
        <v>1.0299997267000001</v>
      </c>
    </row>
    <row r="2734" spans="1:24" x14ac:dyDescent="0.25">
      <c r="A2734" s="26">
        <v>46265</v>
      </c>
      <c r="B2734" s="27" t="s">
        <v>10505</v>
      </c>
      <c r="C2734" s="27" t="s">
        <v>2998</v>
      </c>
      <c r="D2734" s="27" t="s">
        <v>2999</v>
      </c>
      <c r="E2734" s="27" t="s">
        <v>22</v>
      </c>
      <c r="F2734" s="27" t="s">
        <v>23</v>
      </c>
      <c r="G2734" s="27"/>
      <c r="H2734" s="27" t="s">
        <v>24</v>
      </c>
      <c r="I2734" s="28">
        <v>590579000</v>
      </c>
      <c r="J2734" s="28">
        <v>0</v>
      </c>
      <c r="K2734" s="28">
        <v>590579000</v>
      </c>
      <c r="L2734" s="29">
        <v>55.18</v>
      </c>
      <c r="M2734" s="29">
        <f>IFERROR(_xlfn.XLOOKUP($B2734,'Ownership Metrics'!$A:$A,'Ownership Metrics'!$B:$B),"")</f>
        <v>19.100000000000001</v>
      </c>
      <c r="N2734" s="28">
        <f>IFERROR(_xlfn.XLOOKUP($B2734,'Ownership Metrics'!$A:$A,'Ownership Metrics'!$C:$C),"")</f>
        <v>3154</v>
      </c>
      <c r="O2734" s="29">
        <f>IFERROR(_xlfn.XLOOKUP($B2734,'Ownership Metrics'!$A:$A,'Ownership Metrics'!$D:$D),"")</f>
        <v>55.18</v>
      </c>
      <c r="P2734" s="29">
        <f>IFERROR(_xlfn.XLOOKUP($B2734,'Ownership Metrics'!$A:$A,'Ownership Metrics'!$E:$E),"")</f>
        <v>67.290000000000006</v>
      </c>
      <c r="Q2734" s="30">
        <f>IFERROR(_xlfn.XLOOKUP($B2734,'Ownership Metrics'!$A:$A,'Ownership Metrics'!$F:$F),"")</f>
        <v>10</v>
      </c>
      <c r="R2734" s="30">
        <f>IFERROR(_xlfn.XLOOKUP($B2734,'Ownership Metrics'!$A:$A,'Ownership Metrics'!$G:$G),"")</f>
        <v>48</v>
      </c>
      <c r="S2734" s="27" t="str">
        <f>IFERROR(_xlfn.XLOOKUP($B2734,'Ownership Metrics'!$A:$A,'Ownership Metrics'!$H:$H),"")</f>
        <v>Mayoritas</v>
      </c>
      <c r="T2734" s="27" t="str">
        <f>IFERROR(_xlfn.XLOOKUP($B2734,'Ownership Metrics'!$A:$A,'Ownership Metrics'!$I:$I),"")</f>
        <v>Sedang</v>
      </c>
      <c r="U2734" s="27">
        <f>IF(COUNTIFS($B$2:$B2734,$B2734,$D$2:$D2734,$D2734)=1,1,0)</f>
        <v>1</v>
      </c>
      <c r="V2734" s="27">
        <f t="shared" si="127"/>
        <v>55.18</v>
      </c>
      <c r="W2734" s="27">
        <f t="shared" si="128"/>
        <v>1</v>
      </c>
      <c r="X2734" s="27">
        <f t="shared" si="126"/>
        <v>55.179999726600002</v>
      </c>
    </row>
    <row r="2735" spans="1:24" x14ac:dyDescent="0.25">
      <c r="A2735" s="26">
        <v>46265</v>
      </c>
      <c r="B2735" s="27" t="s">
        <v>10505</v>
      </c>
      <c r="C2735" s="27" t="s">
        <v>2998</v>
      </c>
      <c r="D2735" s="27" t="s">
        <v>562</v>
      </c>
      <c r="E2735" s="27" t="s">
        <v>114</v>
      </c>
      <c r="F2735" s="27" t="s">
        <v>32</v>
      </c>
      <c r="G2735" s="27"/>
      <c r="H2735" s="27" t="s">
        <v>102</v>
      </c>
      <c r="I2735" s="28">
        <v>12567900</v>
      </c>
      <c r="J2735" s="28">
        <v>0</v>
      </c>
      <c r="K2735" s="28">
        <v>12567900</v>
      </c>
      <c r="L2735" s="29">
        <v>1.17</v>
      </c>
      <c r="M2735" s="29">
        <f>IFERROR(_xlfn.XLOOKUP($B2735,'Ownership Metrics'!$A:$A,'Ownership Metrics'!$B:$B),"")</f>
        <v>19.100000000000001</v>
      </c>
      <c r="N2735" s="28">
        <f>IFERROR(_xlfn.XLOOKUP($B2735,'Ownership Metrics'!$A:$A,'Ownership Metrics'!$C:$C),"")</f>
        <v>3154</v>
      </c>
      <c r="O2735" s="29">
        <f>IFERROR(_xlfn.XLOOKUP($B2735,'Ownership Metrics'!$A:$A,'Ownership Metrics'!$D:$D),"")</f>
        <v>55.18</v>
      </c>
      <c r="P2735" s="29">
        <f>IFERROR(_xlfn.XLOOKUP($B2735,'Ownership Metrics'!$A:$A,'Ownership Metrics'!$E:$E),"")</f>
        <v>67.290000000000006</v>
      </c>
      <c r="Q2735" s="30">
        <f>IFERROR(_xlfn.XLOOKUP($B2735,'Ownership Metrics'!$A:$A,'Ownership Metrics'!$F:$F),"")</f>
        <v>10</v>
      </c>
      <c r="R2735" s="30">
        <f>IFERROR(_xlfn.XLOOKUP($B2735,'Ownership Metrics'!$A:$A,'Ownership Metrics'!$G:$G),"")</f>
        <v>48</v>
      </c>
      <c r="S2735" s="27" t="str">
        <f>IFERROR(_xlfn.XLOOKUP($B2735,'Ownership Metrics'!$A:$A,'Ownership Metrics'!$H:$H),"")</f>
        <v>Mayoritas</v>
      </c>
      <c r="T2735" s="27" t="str">
        <f>IFERROR(_xlfn.XLOOKUP($B2735,'Ownership Metrics'!$A:$A,'Ownership Metrics'!$I:$I),"")</f>
        <v>Sedang</v>
      </c>
      <c r="U2735" s="27">
        <f>IF(COUNTIFS($B$2:$B2735,$B2735,$D$2:$D2735,$D2735)=1,1,0)</f>
        <v>1</v>
      </c>
      <c r="V2735" s="27">
        <f t="shared" si="127"/>
        <v>1.17</v>
      </c>
      <c r="W2735" s="27">
        <f t="shared" si="128"/>
        <v>9</v>
      </c>
      <c r="X2735" s="27">
        <f t="shared" si="126"/>
        <v>1.1699997264999999</v>
      </c>
    </row>
    <row r="2736" spans="1:24" x14ac:dyDescent="0.25">
      <c r="A2736" s="26">
        <v>46265</v>
      </c>
      <c r="B2736" s="27" t="s">
        <v>10505</v>
      </c>
      <c r="C2736" s="27" t="s">
        <v>2998</v>
      </c>
      <c r="D2736" s="27" t="s">
        <v>3000</v>
      </c>
      <c r="E2736" s="27" t="s">
        <v>35</v>
      </c>
      <c r="F2736" s="27" t="s">
        <v>23</v>
      </c>
      <c r="G2736" s="27" t="s">
        <v>36</v>
      </c>
      <c r="H2736" s="27" t="s">
        <v>24</v>
      </c>
      <c r="I2736" s="28">
        <v>12897900</v>
      </c>
      <c r="J2736" s="28">
        <v>0</v>
      </c>
      <c r="K2736" s="28">
        <v>12897900</v>
      </c>
      <c r="L2736" s="29">
        <v>1.21</v>
      </c>
      <c r="M2736" s="29">
        <f>IFERROR(_xlfn.XLOOKUP($B2736,'Ownership Metrics'!$A:$A,'Ownership Metrics'!$B:$B),"")</f>
        <v>19.100000000000001</v>
      </c>
      <c r="N2736" s="28">
        <f>IFERROR(_xlfn.XLOOKUP($B2736,'Ownership Metrics'!$A:$A,'Ownership Metrics'!$C:$C),"")</f>
        <v>3154</v>
      </c>
      <c r="O2736" s="29">
        <f>IFERROR(_xlfn.XLOOKUP($B2736,'Ownership Metrics'!$A:$A,'Ownership Metrics'!$D:$D),"")</f>
        <v>55.18</v>
      </c>
      <c r="P2736" s="29">
        <f>IFERROR(_xlfn.XLOOKUP($B2736,'Ownership Metrics'!$A:$A,'Ownership Metrics'!$E:$E),"")</f>
        <v>67.290000000000006</v>
      </c>
      <c r="Q2736" s="30">
        <f>IFERROR(_xlfn.XLOOKUP($B2736,'Ownership Metrics'!$A:$A,'Ownership Metrics'!$F:$F),"")</f>
        <v>10</v>
      </c>
      <c r="R2736" s="30">
        <f>IFERROR(_xlfn.XLOOKUP($B2736,'Ownership Metrics'!$A:$A,'Ownership Metrics'!$G:$G),"")</f>
        <v>48</v>
      </c>
      <c r="S2736" s="27" t="str">
        <f>IFERROR(_xlfn.XLOOKUP($B2736,'Ownership Metrics'!$A:$A,'Ownership Metrics'!$H:$H),"")</f>
        <v>Mayoritas</v>
      </c>
      <c r="T2736" s="27" t="str">
        <f>IFERROR(_xlfn.XLOOKUP($B2736,'Ownership Metrics'!$A:$A,'Ownership Metrics'!$I:$I),"")</f>
        <v>Sedang</v>
      </c>
      <c r="U2736" s="27">
        <f>IF(COUNTIFS($B$2:$B2736,$B2736,$D$2:$D2736,$D2736)=1,1,0)</f>
        <v>1</v>
      </c>
      <c r="V2736" s="27">
        <f t="shared" si="127"/>
        <v>1.21</v>
      </c>
      <c r="W2736" s="27">
        <f t="shared" si="128"/>
        <v>8</v>
      </c>
      <c r="X2736" s="27">
        <f t="shared" si="126"/>
        <v>1.2099997264</v>
      </c>
    </row>
    <row r="2737" spans="1:24" x14ac:dyDescent="0.25">
      <c r="A2737" s="26">
        <v>46265</v>
      </c>
      <c r="B2737" s="27" t="s">
        <v>10505</v>
      </c>
      <c r="C2737" s="27" t="s">
        <v>2998</v>
      </c>
      <c r="D2737" s="27" t="s">
        <v>3001</v>
      </c>
      <c r="E2737" s="27" t="s">
        <v>35</v>
      </c>
      <c r="F2737" s="27" t="s">
        <v>23</v>
      </c>
      <c r="G2737" s="27" t="s">
        <v>36</v>
      </c>
      <c r="H2737" s="27" t="s">
        <v>24</v>
      </c>
      <c r="I2737" s="28">
        <v>54207500</v>
      </c>
      <c r="J2737" s="28">
        <v>0</v>
      </c>
      <c r="K2737" s="28">
        <v>54207500</v>
      </c>
      <c r="L2737" s="29">
        <v>5.0599999999999996</v>
      </c>
      <c r="M2737" s="29">
        <f>IFERROR(_xlfn.XLOOKUP($B2737,'Ownership Metrics'!$A:$A,'Ownership Metrics'!$B:$B),"")</f>
        <v>19.100000000000001</v>
      </c>
      <c r="N2737" s="28">
        <f>IFERROR(_xlfn.XLOOKUP($B2737,'Ownership Metrics'!$A:$A,'Ownership Metrics'!$C:$C),"")</f>
        <v>3154</v>
      </c>
      <c r="O2737" s="29">
        <f>IFERROR(_xlfn.XLOOKUP($B2737,'Ownership Metrics'!$A:$A,'Ownership Metrics'!$D:$D),"")</f>
        <v>55.18</v>
      </c>
      <c r="P2737" s="29">
        <f>IFERROR(_xlfn.XLOOKUP($B2737,'Ownership Metrics'!$A:$A,'Ownership Metrics'!$E:$E),"")</f>
        <v>67.290000000000006</v>
      </c>
      <c r="Q2737" s="30">
        <f>IFERROR(_xlfn.XLOOKUP($B2737,'Ownership Metrics'!$A:$A,'Ownership Metrics'!$F:$F),"")</f>
        <v>10</v>
      </c>
      <c r="R2737" s="30">
        <f>IFERROR(_xlfn.XLOOKUP($B2737,'Ownership Metrics'!$A:$A,'Ownership Metrics'!$G:$G),"")</f>
        <v>48</v>
      </c>
      <c r="S2737" s="27" t="str">
        <f>IFERROR(_xlfn.XLOOKUP($B2737,'Ownership Metrics'!$A:$A,'Ownership Metrics'!$H:$H),"")</f>
        <v>Mayoritas</v>
      </c>
      <c r="T2737" s="27" t="str">
        <f>IFERROR(_xlfn.XLOOKUP($B2737,'Ownership Metrics'!$A:$A,'Ownership Metrics'!$I:$I),"")</f>
        <v>Sedang</v>
      </c>
      <c r="U2737" s="27">
        <f>IF(COUNTIFS($B$2:$B2737,$B2737,$D$2:$D2737,$D2737)=1,1,0)</f>
        <v>1</v>
      </c>
      <c r="V2737" s="27">
        <f t="shared" si="127"/>
        <v>5.0599999999999996</v>
      </c>
      <c r="W2737" s="27">
        <f t="shared" si="128"/>
        <v>3</v>
      </c>
      <c r="X2737" s="27">
        <f t="shared" si="126"/>
        <v>5.0599997262999992</v>
      </c>
    </row>
    <row r="2738" spans="1:24" x14ac:dyDescent="0.25">
      <c r="A2738" s="26">
        <v>46265</v>
      </c>
      <c r="B2738" s="27" t="s">
        <v>10505</v>
      </c>
      <c r="C2738" s="27" t="s">
        <v>2998</v>
      </c>
      <c r="D2738" s="27" t="s">
        <v>3002</v>
      </c>
      <c r="E2738" s="27" t="s">
        <v>35</v>
      </c>
      <c r="F2738" s="27" t="s">
        <v>23</v>
      </c>
      <c r="G2738" s="27" t="s">
        <v>36</v>
      </c>
      <c r="H2738" s="27" t="s">
        <v>24</v>
      </c>
      <c r="I2738" s="28">
        <v>17355300</v>
      </c>
      <c r="J2738" s="28">
        <v>0</v>
      </c>
      <c r="K2738" s="28">
        <v>17355300</v>
      </c>
      <c r="L2738" s="29">
        <v>1.62</v>
      </c>
      <c r="M2738" s="29">
        <f>IFERROR(_xlfn.XLOOKUP($B2738,'Ownership Metrics'!$A:$A,'Ownership Metrics'!$B:$B),"")</f>
        <v>19.100000000000001</v>
      </c>
      <c r="N2738" s="28">
        <f>IFERROR(_xlfn.XLOOKUP($B2738,'Ownership Metrics'!$A:$A,'Ownership Metrics'!$C:$C),"")</f>
        <v>3154</v>
      </c>
      <c r="O2738" s="29">
        <f>IFERROR(_xlfn.XLOOKUP($B2738,'Ownership Metrics'!$A:$A,'Ownership Metrics'!$D:$D),"")</f>
        <v>55.18</v>
      </c>
      <c r="P2738" s="29">
        <f>IFERROR(_xlfn.XLOOKUP($B2738,'Ownership Metrics'!$A:$A,'Ownership Metrics'!$E:$E),"")</f>
        <v>67.290000000000006</v>
      </c>
      <c r="Q2738" s="30">
        <f>IFERROR(_xlfn.XLOOKUP($B2738,'Ownership Metrics'!$A:$A,'Ownership Metrics'!$F:$F),"")</f>
        <v>10</v>
      </c>
      <c r="R2738" s="30">
        <f>IFERROR(_xlfn.XLOOKUP($B2738,'Ownership Metrics'!$A:$A,'Ownership Metrics'!$G:$G),"")</f>
        <v>48</v>
      </c>
      <c r="S2738" s="27" t="str">
        <f>IFERROR(_xlfn.XLOOKUP($B2738,'Ownership Metrics'!$A:$A,'Ownership Metrics'!$H:$H),"")</f>
        <v>Mayoritas</v>
      </c>
      <c r="T2738" s="27" t="str">
        <f>IFERROR(_xlfn.XLOOKUP($B2738,'Ownership Metrics'!$A:$A,'Ownership Metrics'!$I:$I),"")</f>
        <v>Sedang</v>
      </c>
      <c r="U2738" s="27">
        <f>IF(COUNTIFS($B$2:$B2738,$B2738,$D$2:$D2738,$D2738)=1,1,0)</f>
        <v>1</v>
      </c>
      <c r="V2738" s="27">
        <f t="shared" si="127"/>
        <v>1.62</v>
      </c>
      <c r="W2738" s="27">
        <f t="shared" si="128"/>
        <v>7</v>
      </c>
      <c r="X2738" s="27">
        <f t="shared" si="126"/>
        <v>1.6199997262000001</v>
      </c>
    </row>
    <row r="2739" spans="1:24" x14ac:dyDescent="0.25">
      <c r="A2739" s="26">
        <v>46265</v>
      </c>
      <c r="B2739" s="27" t="s">
        <v>10505</v>
      </c>
      <c r="C2739" s="27" t="s">
        <v>2998</v>
      </c>
      <c r="D2739" s="27" t="s">
        <v>3003</v>
      </c>
      <c r="E2739" s="27" t="s">
        <v>35</v>
      </c>
      <c r="F2739" s="27" t="s">
        <v>23</v>
      </c>
      <c r="G2739" s="27" t="s">
        <v>36</v>
      </c>
      <c r="H2739" s="27" t="s">
        <v>24</v>
      </c>
      <c r="I2739" s="28">
        <v>20000000</v>
      </c>
      <c r="J2739" s="28">
        <v>0</v>
      </c>
      <c r="K2739" s="28">
        <v>20000000</v>
      </c>
      <c r="L2739" s="29">
        <v>1.87</v>
      </c>
      <c r="M2739" s="29">
        <f>IFERROR(_xlfn.XLOOKUP($B2739,'Ownership Metrics'!$A:$A,'Ownership Metrics'!$B:$B),"")</f>
        <v>19.100000000000001</v>
      </c>
      <c r="N2739" s="28">
        <f>IFERROR(_xlfn.XLOOKUP($B2739,'Ownership Metrics'!$A:$A,'Ownership Metrics'!$C:$C),"")</f>
        <v>3154</v>
      </c>
      <c r="O2739" s="29">
        <f>IFERROR(_xlfn.XLOOKUP($B2739,'Ownership Metrics'!$A:$A,'Ownership Metrics'!$D:$D),"")</f>
        <v>55.18</v>
      </c>
      <c r="P2739" s="29">
        <f>IFERROR(_xlfn.XLOOKUP($B2739,'Ownership Metrics'!$A:$A,'Ownership Metrics'!$E:$E),"")</f>
        <v>67.290000000000006</v>
      </c>
      <c r="Q2739" s="30">
        <f>IFERROR(_xlfn.XLOOKUP($B2739,'Ownership Metrics'!$A:$A,'Ownership Metrics'!$F:$F),"")</f>
        <v>10</v>
      </c>
      <c r="R2739" s="30">
        <f>IFERROR(_xlfn.XLOOKUP($B2739,'Ownership Metrics'!$A:$A,'Ownership Metrics'!$G:$G),"")</f>
        <v>48</v>
      </c>
      <c r="S2739" s="27" t="str">
        <f>IFERROR(_xlfn.XLOOKUP($B2739,'Ownership Metrics'!$A:$A,'Ownership Metrics'!$H:$H),"")</f>
        <v>Mayoritas</v>
      </c>
      <c r="T2739" s="27" t="str">
        <f>IFERROR(_xlfn.XLOOKUP($B2739,'Ownership Metrics'!$A:$A,'Ownership Metrics'!$I:$I),"")</f>
        <v>Sedang</v>
      </c>
      <c r="U2739" s="27">
        <f>IF(COUNTIFS($B$2:$B2739,$B2739,$D$2:$D2739,$D2739)=1,1,0)</f>
        <v>1</v>
      </c>
      <c r="V2739" s="27">
        <f t="shared" si="127"/>
        <v>1.87</v>
      </c>
      <c r="W2739" s="27">
        <f t="shared" si="128"/>
        <v>6</v>
      </c>
      <c r="X2739" s="27">
        <f t="shared" si="126"/>
        <v>1.8699997261000001</v>
      </c>
    </row>
    <row r="2740" spans="1:24" x14ac:dyDescent="0.25">
      <c r="A2740" s="26">
        <v>46265</v>
      </c>
      <c r="B2740" s="27" t="s">
        <v>10505</v>
      </c>
      <c r="C2740" s="27" t="s">
        <v>2998</v>
      </c>
      <c r="D2740" s="27" t="s">
        <v>3004</v>
      </c>
      <c r="E2740" s="27" t="s">
        <v>35</v>
      </c>
      <c r="F2740" s="27" t="s">
        <v>23</v>
      </c>
      <c r="G2740" s="27" t="s">
        <v>36</v>
      </c>
      <c r="H2740" s="27" t="s">
        <v>24</v>
      </c>
      <c r="I2740" s="28">
        <v>11340700</v>
      </c>
      <c r="J2740" s="28">
        <v>0</v>
      </c>
      <c r="K2740" s="28">
        <v>11340700</v>
      </c>
      <c r="L2740" s="29">
        <v>1.06</v>
      </c>
      <c r="M2740" s="29">
        <f>IFERROR(_xlfn.XLOOKUP($B2740,'Ownership Metrics'!$A:$A,'Ownership Metrics'!$B:$B),"")</f>
        <v>19.100000000000001</v>
      </c>
      <c r="N2740" s="28">
        <f>IFERROR(_xlfn.XLOOKUP($B2740,'Ownership Metrics'!$A:$A,'Ownership Metrics'!$C:$C),"")</f>
        <v>3154</v>
      </c>
      <c r="O2740" s="29">
        <f>IFERROR(_xlfn.XLOOKUP($B2740,'Ownership Metrics'!$A:$A,'Ownership Metrics'!$D:$D),"")</f>
        <v>55.18</v>
      </c>
      <c r="P2740" s="29">
        <f>IFERROR(_xlfn.XLOOKUP($B2740,'Ownership Metrics'!$A:$A,'Ownership Metrics'!$E:$E),"")</f>
        <v>67.290000000000006</v>
      </c>
      <c r="Q2740" s="30">
        <f>IFERROR(_xlfn.XLOOKUP($B2740,'Ownership Metrics'!$A:$A,'Ownership Metrics'!$F:$F),"")</f>
        <v>10</v>
      </c>
      <c r="R2740" s="30">
        <f>IFERROR(_xlfn.XLOOKUP($B2740,'Ownership Metrics'!$A:$A,'Ownership Metrics'!$G:$G),"")</f>
        <v>48</v>
      </c>
      <c r="S2740" s="27" t="str">
        <f>IFERROR(_xlfn.XLOOKUP($B2740,'Ownership Metrics'!$A:$A,'Ownership Metrics'!$H:$H),"")</f>
        <v>Mayoritas</v>
      </c>
      <c r="T2740" s="27" t="str">
        <f>IFERROR(_xlfn.XLOOKUP($B2740,'Ownership Metrics'!$A:$A,'Ownership Metrics'!$I:$I),"")</f>
        <v>Sedang</v>
      </c>
      <c r="U2740" s="27">
        <f>IF(COUNTIFS($B$2:$B2740,$B2740,$D$2:$D2740,$D2740)=1,1,0)</f>
        <v>1</v>
      </c>
      <c r="V2740" s="27">
        <f t="shared" si="127"/>
        <v>1.06</v>
      </c>
      <c r="W2740" s="27">
        <f t="shared" si="128"/>
        <v>10</v>
      </c>
      <c r="X2740" s="27">
        <f t="shared" si="126"/>
        <v>1.059999726</v>
      </c>
    </row>
    <row r="2741" spans="1:24" x14ac:dyDescent="0.25">
      <c r="A2741" s="26">
        <v>46265</v>
      </c>
      <c r="B2741" s="27" t="s">
        <v>10505</v>
      </c>
      <c r="C2741" s="27" t="s">
        <v>2998</v>
      </c>
      <c r="D2741" s="27" t="s">
        <v>3005</v>
      </c>
      <c r="E2741" s="27" t="s">
        <v>35</v>
      </c>
      <c r="F2741" s="27" t="s">
        <v>23</v>
      </c>
      <c r="G2741" s="27" t="s">
        <v>36</v>
      </c>
      <c r="H2741" s="27" t="s">
        <v>24</v>
      </c>
      <c r="I2741" s="28">
        <v>45267400</v>
      </c>
      <c r="J2741" s="28">
        <v>0</v>
      </c>
      <c r="K2741" s="28">
        <v>45267400</v>
      </c>
      <c r="L2741" s="29">
        <v>4.2300000000000004</v>
      </c>
      <c r="M2741" s="29">
        <f>IFERROR(_xlfn.XLOOKUP($B2741,'Ownership Metrics'!$A:$A,'Ownership Metrics'!$B:$B),"")</f>
        <v>19.100000000000001</v>
      </c>
      <c r="N2741" s="28">
        <f>IFERROR(_xlfn.XLOOKUP($B2741,'Ownership Metrics'!$A:$A,'Ownership Metrics'!$C:$C),"")</f>
        <v>3154</v>
      </c>
      <c r="O2741" s="29">
        <f>IFERROR(_xlfn.XLOOKUP($B2741,'Ownership Metrics'!$A:$A,'Ownership Metrics'!$D:$D),"")</f>
        <v>55.18</v>
      </c>
      <c r="P2741" s="29">
        <f>IFERROR(_xlfn.XLOOKUP($B2741,'Ownership Metrics'!$A:$A,'Ownership Metrics'!$E:$E),"")</f>
        <v>67.290000000000006</v>
      </c>
      <c r="Q2741" s="30">
        <f>IFERROR(_xlfn.XLOOKUP($B2741,'Ownership Metrics'!$A:$A,'Ownership Metrics'!$F:$F),"")</f>
        <v>10</v>
      </c>
      <c r="R2741" s="30">
        <f>IFERROR(_xlfn.XLOOKUP($B2741,'Ownership Metrics'!$A:$A,'Ownership Metrics'!$G:$G),"")</f>
        <v>48</v>
      </c>
      <c r="S2741" s="27" t="str">
        <f>IFERROR(_xlfn.XLOOKUP($B2741,'Ownership Metrics'!$A:$A,'Ownership Metrics'!$H:$H),"")</f>
        <v>Mayoritas</v>
      </c>
      <c r="T2741" s="27" t="str">
        <f>IFERROR(_xlfn.XLOOKUP($B2741,'Ownership Metrics'!$A:$A,'Ownership Metrics'!$I:$I),"")</f>
        <v>Sedang</v>
      </c>
      <c r="U2741" s="27">
        <f>IF(COUNTIFS($B$2:$B2741,$B2741,$D$2:$D2741,$D2741)=1,1,0)</f>
        <v>1</v>
      </c>
      <c r="V2741" s="27">
        <f t="shared" si="127"/>
        <v>4.2300000000000004</v>
      </c>
      <c r="W2741" s="27">
        <f t="shared" si="128"/>
        <v>4</v>
      </c>
      <c r="X2741" s="27">
        <f t="shared" si="126"/>
        <v>4.2299997259000008</v>
      </c>
    </row>
    <row r="2742" spans="1:24" x14ac:dyDescent="0.25">
      <c r="A2742" s="26">
        <v>46265</v>
      </c>
      <c r="B2742" s="27" t="s">
        <v>10505</v>
      </c>
      <c r="C2742" s="27" t="s">
        <v>2998</v>
      </c>
      <c r="D2742" s="27" t="s">
        <v>3006</v>
      </c>
      <c r="E2742" s="27" t="s">
        <v>35</v>
      </c>
      <c r="F2742" s="27" t="s">
        <v>23</v>
      </c>
      <c r="G2742" s="27" t="s">
        <v>36</v>
      </c>
      <c r="H2742" s="27" t="s">
        <v>24</v>
      </c>
      <c r="I2742" s="28">
        <v>75478400</v>
      </c>
      <c r="J2742" s="28">
        <v>0</v>
      </c>
      <c r="K2742" s="28">
        <v>75478400</v>
      </c>
      <c r="L2742" s="29">
        <v>7.05</v>
      </c>
      <c r="M2742" s="29">
        <f>IFERROR(_xlfn.XLOOKUP($B2742,'Ownership Metrics'!$A:$A,'Ownership Metrics'!$B:$B),"")</f>
        <v>19.100000000000001</v>
      </c>
      <c r="N2742" s="28">
        <f>IFERROR(_xlfn.XLOOKUP($B2742,'Ownership Metrics'!$A:$A,'Ownership Metrics'!$C:$C),"")</f>
        <v>3154</v>
      </c>
      <c r="O2742" s="29">
        <f>IFERROR(_xlfn.XLOOKUP($B2742,'Ownership Metrics'!$A:$A,'Ownership Metrics'!$D:$D),"")</f>
        <v>55.18</v>
      </c>
      <c r="P2742" s="29">
        <f>IFERROR(_xlfn.XLOOKUP($B2742,'Ownership Metrics'!$A:$A,'Ownership Metrics'!$E:$E),"")</f>
        <v>67.290000000000006</v>
      </c>
      <c r="Q2742" s="30">
        <f>IFERROR(_xlfn.XLOOKUP($B2742,'Ownership Metrics'!$A:$A,'Ownership Metrics'!$F:$F),"")</f>
        <v>10</v>
      </c>
      <c r="R2742" s="30">
        <f>IFERROR(_xlfn.XLOOKUP($B2742,'Ownership Metrics'!$A:$A,'Ownership Metrics'!$G:$G),"")</f>
        <v>48</v>
      </c>
      <c r="S2742" s="27" t="str">
        <f>IFERROR(_xlfn.XLOOKUP($B2742,'Ownership Metrics'!$A:$A,'Ownership Metrics'!$H:$H),"")</f>
        <v>Mayoritas</v>
      </c>
      <c r="T2742" s="27" t="str">
        <f>IFERROR(_xlfn.XLOOKUP($B2742,'Ownership Metrics'!$A:$A,'Ownership Metrics'!$I:$I),"")</f>
        <v>Sedang</v>
      </c>
      <c r="U2742" s="27">
        <f>IF(COUNTIFS($B$2:$B2742,$B2742,$D$2:$D2742,$D2742)=1,1,0)</f>
        <v>1</v>
      </c>
      <c r="V2742" s="27">
        <f t="shared" si="127"/>
        <v>7.05</v>
      </c>
      <c r="W2742" s="27">
        <f t="shared" si="128"/>
        <v>2</v>
      </c>
      <c r="X2742" s="27">
        <f t="shared" si="126"/>
        <v>7.0499997258000002</v>
      </c>
    </row>
    <row r="2743" spans="1:24" x14ac:dyDescent="0.25">
      <c r="A2743" s="26">
        <v>46265</v>
      </c>
      <c r="B2743" s="27" t="s">
        <v>10505</v>
      </c>
      <c r="C2743" s="27" t="s">
        <v>2998</v>
      </c>
      <c r="D2743" s="27" t="s">
        <v>3007</v>
      </c>
      <c r="E2743" s="27" t="s">
        <v>35</v>
      </c>
      <c r="F2743" s="27" t="s">
        <v>23</v>
      </c>
      <c r="G2743" s="27" t="s">
        <v>36</v>
      </c>
      <c r="H2743" s="27" t="s">
        <v>24</v>
      </c>
      <c r="I2743" s="28">
        <v>26250000</v>
      </c>
      <c r="J2743" s="28">
        <v>0</v>
      </c>
      <c r="K2743" s="28">
        <v>26250000</v>
      </c>
      <c r="L2743" s="29">
        <v>2.4500000000000002</v>
      </c>
      <c r="M2743" s="29">
        <f>IFERROR(_xlfn.XLOOKUP($B2743,'Ownership Metrics'!$A:$A,'Ownership Metrics'!$B:$B),"")</f>
        <v>19.100000000000001</v>
      </c>
      <c r="N2743" s="28">
        <f>IFERROR(_xlfn.XLOOKUP($B2743,'Ownership Metrics'!$A:$A,'Ownership Metrics'!$C:$C),"")</f>
        <v>3154</v>
      </c>
      <c r="O2743" s="29">
        <f>IFERROR(_xlfn.XLOOKUP($B2743,'Ownership Metrics'!$A:$A,'Ownership Metrics'!$D:$D),"")</f>
        <v>55.18</v>
      </c>
      <c r="P2743" s="29">
        <f>IFERROR(_xlfn.XLOOKUP($B2743,'Ownership Metrics'!$A:$A,'Ownership Metrics'!$E:$E),"")</f>
        <v>67.290000000000006</v>
      </c>
      <c r="Q2743" s="30">
        <f>IFERROR(_xlfn.XLOOKUP($B2743,'Ownership Metrics'!$A:$A,'Ownership Metrics'!$F:$F),"")</f>
        <v>10</v>
      </c>
      <c r="R2743" s="30">
        <f>IFERROR(_xlfn.XLOOKUP($B2743,'Ownership Metrics'!$A:$A,'Ownership Metrics'!$G:$G),"")</f>
        <v>48</v>
      </c>
      <c r="S2743" s="27" t="str">
        <f>IFERROR(_xlfn.XLOOKUP($B2743,'Ownership Metrics'!$A:$A,'Ownership Metrics'!$H:$H),"")</f>
        <v>Mayoritas</v>
      </c>
      <c r="T2743" s="27" t="str">
        <f>IFERROR(_xlfn.XLOOKUP($B2743,'Ownership Metrics'!$A:$A,'Ownership Metrics'!$I:$I),"")</f>
        <v>Sedang</v>
      </c>
      <c r="U2743" s="27">
        <f>IF(COUNTIFS($B$2:$B2743,$B2743,$D$2:$D2743,$D2743)=1,1,0)</f>
        <v>1</v>
      </c>
      <c r="V2743" s="27">
        <f t="shared" si="127"/>
        <v>2.4500000000000002</v>
      </c>
      <c r="W2743" s="27">
        <f t="shared" si="128"/>
        <v>5</v>
      </c>
      <c r="X2743" s="27">
        <f t="shared" si="126"/>
        <v>2.4499997257000001</v>
      </c>
    </row>
    <row r="2744" spans="1:24" x14ac:dyDescent="0.25">
      <c r="A2744" s="26">
        <v>46265</v>
      </c>
      <c r="B2744" s="27" t="s">
        <v>10506</v>
      </c>
      <c r="C2744" s="27" t="s">
        <v>3009</v>
      </c>
      <c r="D2744" s="27" t="s">
        <v>3010</v>
      </c>
      <c r="E2744" s="27" t="s">
        <v>22</v>
      </c>
      <c r="F2744" s="27" t="s">
        <v>23</v>
      </c>
      <c r="G2744" s="27"/>
      <c r="H2744" s="27" t="s">
        <v>24</v>
      </c>
      <c r="I2744" s="28">
        <v>89166000</v>
      </c>
      <c r="J2744" s="28">
        <v>0</v>
      </c>
      <c r="K2744" s="28">
        <v>89166000</v>
      </c>
      <c r="L2744" s="29">
        <v>3.57</v>
      </c>
      <c r="M2744" s="29">
        <f>IFERROR(_xlfn.XLOOKUP($B2744,'Ownership Metrics'!$A:$A,'Ownership Metrics'!$B:$B),"")</f>
        <v>3.71</v>
      </c>
      <c r="N2744" s="28">
        <f>IFERROR(_xlfn.XLOOKUP($B2744,'Ownership Metrics'!$A:$A,'Ownership Metrics'!$C:$C),"")</f>
        <v>1720</v>
      </c>
      <c r="O2744" s="29">
        <f>IFERROR(_xlfn.XLOOKUP($B2744,'Ownership Metrics'!$A:$A,'Ownership Metrics'!$D:$D),"")</f>
        <v>24</v>
      </c>
      <c r="P2744" s="29">
        <f>IFERROR(_xlfn.XLOOKUP($B2744,'Ownership Metrics'!$A:$A,'Ownership Metrics'!$E:$E),"")</f>
        <v>64</v>
      </c>
      <c r="Q2744" s="30">
        <f>IFERROR(_xlfn.XLOOKUP($B2744,'Ownership Metrics'!$A:$A,'Ownership Metrics'!$F:$F),"")</f>
        <v>9</v>
      </c>
      <c r="R2744" s="30">
        <f>IFERROR(_xlfn.XLOOKUP($B2744,'Ownership Metrics'!$A:$A,'Ownership Metrics'!$G:$G),"")</f>
        <v>42</v>
      </c>
      <c r="S2744" s="27" t="str">
        <f>IFERROR(_xlfn.XLOOKUP($B2744,'Ownership Metrics'!$A:$A,'Ownership Metrics'!$H:$H),"")</f>
        <v>Oligopoli</v>
      </c>
      <c r="T2744" s="27" t="str">
        <f>IFERROR(_xlfn.XLOOKUP($B2744,'Ownership Metrics'!$A:$A,'Ownership Metrics'!$I:$I),"")</f>
        <v>Sedang</v>
      </c>
      <c r="U2744" s="27">
        <f>IF(COUNTIFS($B$2:$B2744,$B2744,$D$2:$D2744,$D2744)=1,1,0)</f>
        <v>1</v>
      </c>
      <c r="V2744" s="27">
        <f t="shared" si="127"/>
        <v>3.57</v>
      </c>
      <c r="W2744" s="27">
        <f t="shared" si="128"/>
        <v>6</v>
      </c>
      <c r="X2744" s="27">
        <f t="shared" si="126"/>
        <v>3.5699997255999998</v>
      </c>
    </row>
    <row r="2745" spans="1:24" x14ac:dyDescent="0.25">
      <c r="A2745" s="26">
        <v>46265</v>
      </c>
      <c r="B2745" s="27" t="s">
        <v>10506</v>
      </c>
      <c r="C2745" s="27" t="s">
        <v>3009</v>
      </c>
      <c r="D2745" s="27" t="s">
        <v>3011</v>
      </c>
      <c r="E2745" s="27" t="s">
        <v>22</v>
      </c>
      <c r="F2745" s="27" t="s">
        <v>23</v>
      </c>
      <c r="G2745" s="27"/>
      <c r="H2745" s="27" t="s">
        <v>24</v>
      </c>
      <c r="I2745" s="28">
        <v>96085200</v>
      </c>
      <c r="J2745" s="28">
        <v>0</v>
      </c>
      <c r="K2745" s="28">
        <v>96085200</v>
      </c>
      <c r="L2745" s="29">
        <v>3.84</v>
      </c>
      <c r="M2745" s="29">
        <f>IFERROR(_xlfn.XLOOKUP($B2745,'Ownership Metrics'!$A:$A,'Ownership Metrics'!$B:$B),"")</f>
        <v>3.71</v>
      </c>
      <c r="N2745" s="28">
        <f>IFERROR(_xlfn.XLOOKUP($B2745,'Ownership Metrics'!$A:$A,'Ownership Metrics'!$C:$C),"")</f>
        <v>1720</v>
      </c>
      <c r="O2745" s="29">
        <f>IFERROR(_xlfn.XLOOKUP($B2745,'Ownership Metrics'!$A:$A,'Ownership Metrics'!$D:$D),"")</f>
        <v>24</v>
      </c>
      <c r="P2745" s="29">
        <f>IFERROR(_xlfn.XLOOKUP($B2745,'Ownership Metrics'!$A:$A,'Ownership Metrics'!$E:$E),"")</f>
        <v>64</v>
      </c>
      <c r="Q2745" s="30">
        <f>IFERROR(_xlfn.XLOOKUP($B2745,'Ownership Metrics'!$A:$A,'Ownership Metrics'!$F:$F),"")</f>
        <v>9</v>
      </c>
      <c r="R2745" s="30">
        <f>IFERROR(_xlfn.XLOOKUP($B2745,'Ownership Metrics'!$A:$A,'Ownership Metrics'!$G:$G),"")</f>
        <v>42</v>
      </c>
      <c r="S2745" s="27" t="str">
        <f>IFERROR(_xlfn.XLOOKUP($B2745,'Ownership Metrics'!$A:$A,'Ownership Metrics'!$H:$H),"")</f>
        <v>Oligopoli</v>
      </c>
      <c r="T2745" s="27" t="str">
        <f>IFERROR(_xlfn.XLOOKUP($B2745,'Ownership Metrics'!$A:$A,'Ownership Metrics'!$I:$I),"")</f>
        <v>Sedang</v>
      </c>
      <c r="U2745" s="27">
        <f>IF(COUNTIFS($B$2:$B2745,$B2745,$D$2:$D2745,$D2745)=1,1,0)</f>
        <v>1</v>
      </c>
      <c r="V2745" s="27">
        <f t="shared" si="127"/>
        <v>3.84</v>
      </c>
      <c r="W2745" s="27">
        <f t="shared" si="128"/>
        <v>5</v>
      </c>
      <c r="X2745" s="27">
        <f t="shared" si="126"/>
        <v>3.8399997254999998</v>
      </c>
    </row>
    <row r="2746" spans="1:24" x14ac:dyDescent="0.25">
      <c r="A2746" s="26">
        <v>46265</v>
      </c>
      <c r="B2746" s="27" t="s">
        <v>10506</v>
      </c>
      <c r="C2746" s="27" t="s">
        <v>3009</v>
      </c>
      <c r="D2746" s="27" t="s">
        <v>3012</v>
      </c>
      <c r="E2746" s="27" t="s">
        <v>22</v>
      </c>
      <c r="F2746" s="27" t="s">
        <v>23</v>
      </c>
      <c r="G2746" s="27"/>
      <c r="H2746" s="27" t="s">
        <v>24</v>
      </c>
      <c r="I2746" s="28">
        <v>89166500</v>
      </c>
      <c r="J2746" s="28">
        <v>0</v>
      </c>
      <c r="K2746" s="28">
        <v>89166500</v>
      </c>
      <c r="L2746" s="29">
        <v>3.57</v>
      </c>
      <c r="M2746" s="29">
        <f>IFERROR(_xlfn.XLOOKUP($B2746,'Ownership Metrics'!$A:$A,'Ownership Metrics'!$B:$B),"")</f>
        <v>3.71</v>
      </c>
      <c r="N2746" s="28">
        <f>IFERROR(_xlfn.XLOOKUP($B2746,'Ownership Metrics'!$A:$A,'Ownership Metrics'!$C:$C),"")</f>
        <v>1720</v>
      </c>
      <c r="O2746" s="29">
        <f>IFERROR(_xlfn.XLOOKUP($B2746,'Ownership Metrics'!$A:$A,'Ownership Metrics'!$D:$D),"")</f>
        <v>24</v>
      </c>
      <c r="P2746" s="29">
        <f>IFERROR(_xlfn.XLOOKUP($B2746,'Ownership Metrics'!$A:$A,'Ownership Metrics'!$E:$E),"")</f>
        <v>64</v>
      </c>
      <c r="Q2746" s="30">
        <f>IFERROR(_xlfn.XLOOKUP($B2746,'Ownership Metrics'!$A:$A,'Ownership Metrics'!$F:$F),"")</f>
        <v>9</v>
      </c>
      <c r="R2746" s="30">
        <f>IFERROR(_xlfn.XLOOKUP($B2746,'Ownership Metrics'!$A:$A,'Ownership Metrics'!$G:$G),"")</f>
        <v>42</v>
      </c>
      <c r="S2746" s="27" t="str">
        <f>IFERROR(_xlfn.XLOOKUP($B2746,'Ownership Metrics'!$A:$A,'Ownership Metrics'!$H:$H),"")</f>
        <v>Oligopoli</v>
      </c>
      <c r="T2746" s="27" t="str">
        <f>IFERROR(_xlfn.XLOOKUP($B2746,'Ownership Metrics'!$A:$A,'Ownership Metrics'!$I:$I),"")</f>
        <v>Sedang</v>
      </c>
      <c r="U2746" s="27">
        <f>IF(COUNTIFS($B$2:$B2746,$B2746,$D$2:$D2746,$D2746)=1,1,0)</f>
        <v>1</v>
      </c>
      <c r="V2746" s="27">
        <f t="shared" si="127"/>
        <v>3.57</v>
      </c>
      <c r="W2746" s="27">
        <f t="shared" si="128"/>
        <v>7</v>
      </c>
      <c r="X2746" s="27">
        <f t="shared" si="126"/>
        <v>3.5699997253999998</v>
      </c>
    </row>
    <row r="2747" spans="1:24" x14ac:dyDescent="0.25">
      <c r="A2747" s="26">
        <v>46265</v>
      </c>
      <c r="B2747" s="27" t="s">
        <v>10506</v>
      </c>
      <c r="C2747" s="27" t="s">
        <v>3009</v>
      </c>
      <c r="D2747" s="27" t="s">
        <v>3013</v>
      </c>
      <c r="E2747" s="27" t="s">
        <v>22</v>
      </c>
      <c r="F2747" s="27" t="s">
        <v>23</v>
      </c>
      <c r="G2747" s="27"/>
      <c r="H2747" s="27" t="s">
        <v>24</v>
      </c>
      <c r="I2747" s="28">
        <v>89166500</v>
      </c>
      <c r="J2747" s="28">
        <v>0</v>
      </c>
      <c r="K2747" s="28">
        <v>89166500</v>
      </c>
      <c r="L2747" s="29">
        <v>3.57</v>
      </c>
      <c r="M2747" s="29">
        <f>IFERROR(_xlfn.XLOOKUP($B2747,'Ownership Metrics'!$A:$A,'Ownership Metrics'!$B:$B),"")</f>
        <v>3.71</v>
      </c>
      <c r="N2747" s="28">
        <f>IFERROR(_xlfn.XLOOKUP($B2747,'Ownership Metrics'!$A:$A,'Ownership Metrics'!$C:$C),"")</f>
        <v>1720</v>
      </c>
      <c r="O2747" s="29">
        <f>IFERROR(_xlfn.XLOOKUP($B2747,'Ownership Metrics'!$A:$A,'Ownership Metrics'!$D:$D),"")</f>
        <v>24</v>
      </c>
      <c r="P2747" s="29">
        <f>IFERROR(_xlfn.XLOOKUP($B2747,'Ownership Metrics'!$A:$A,'Ownership Metrics'!$E:$E),"")</f>
        <v>64</v>
      </c>
      <c r="Q2747" s="30">
        <f>IFERROR(_xlfn.XLOOKUP($B2747,'Ownership Metrics'!$A:$A,'Ownership Metrics'!$F:$F),"")</f>
        <v>9</v>
      </c>
      <c r="R2747" s="30">
        <f>IFERROR(_xlfn.XLOOKUP($B2747,'Ownership Metrics'!$A:$A,'Ownership Metrics'!$G:$G),"")</f>
        <v>42</v>
      </c>
      <c r="S2747" s="27" t="str">
        <f>IFERROR(_xlfn.XLOOKUP($B2747,'Ownership Metrics'!$A:$A,'Ownership Metrics'!$H:$H),"")</f>
        <v>Oligopoli</v>
      </c>
      <c r="T2747" s="27" t="str">
        <f>IFERROR(_xlfn.XLOOKUP($B2747,'Ownership Metrics'!$A:$A,'Ownership Metrics'!$I:$I),"")</f>
        <v>Sedang</v>
      </c>
      <c r="U2747" s="27">
        <f>IF(COUNTIFS($B$2:$B2747,$B2747,$D$2:$D2747,$D2747)=1,1,0)</f>
        <v>1</v>
      </c>
      <c r="V2747" s="27">
        <f t="shared" si="127"/>
        <v>3.57</v>
      </c>
      <c r="W2747" s="27">
        <f t="shared" si="128"/>
        <v>8</v>
      </c>
      <c r="X2747" s="27">
        <f t="shared" si="126"/>
        <v>3.5699997252999998</v>
      </c>
    </row>
    <row r="2748" spans="1:24" x14ac:dyDescent="0.25">
      <c r="A2748" s="26">
        <v>46265</v>
      </c>
      <c r="B2748" s="27" t="s">
        <v>10506</v>
      </c>
      <c r="C2748" s="27" t="s">
        <v>3009</v>
      </c>
      <c r="D2748" s="27" t="s">
        <v>3014</v>
      </c>
      <c r="E2748" s="27" t="s">
        <v>35</v>
      </c>
      <c r="F2748" s="27" t="s">
        <v>23</v>
      </c>
      <c r="G2748" s="27" t="s">
        <v>36</v>
      </c>
      <c r="H2748" s="27" t="s">
        <v>24</v>
      </c>
      <c r="I2748" s="28">
        <v>400000000</v>
      </c>
      <c r="J2748" s="28">
        <v>0</v>
      </c>
      <c r="K2748" s="28">
        <v>400000000</v>
      </c>
      <c r="L2748" s="29">
        <v>16</v>
      </c>
      <c r="M2748" s="29">
        <f>IFERROR(_xlfn.XLOOKUP($B2748,'Ownership Metrics'!$A:$A,'Ownership Metrics'!$B:$B),"")</f>
        <v>3.71</v>
      </c>
      <c r="N2748" s="28">
        <f>IFERROR(_xlfn.XLOOKUP($B2748,'Ownership Metrics'!$A:$A,'Ownership Metrics'!$C:$C),"")</f>
        <v>1720</v>
      </c>
      <c r="O2748" s="29">
        <f>IFERROR(_xlfn.XLOOKUP($B2748,'Ownership Metrics'!$A:$A,'Ownership Metrics'!$D:$D),"")</f>
        <v>24</v>
      </c>
      <c r="P2748" s="29">
        <f>IFERROR(_xlfn.XLOOKUP($B2748,'Ownership Metrics'!$A:$A,'Ownership Metrics'!$E:$E),"")</f>
        <v>64</v>
      </c>
      <c r="Q2748" s="30">
        <f>IFERROR(_xlfn.XLOOKUP($B2748,'Ownership Metrics'!$A:$A,'Ownership Metrics'!$F:$F),"")</f>
        <v>9</v>
      </c>
      <c r="R2748" s="30">
        <f>IFERROR(_xlfn.XLOOKUP($B2748,'Ownership Metrics'!$A:$A,'Ownership Metrics'!$G:$G),"")</f>
        <v>42</v>
      </c>
      <c r="S2748" s="27" t="str">
        <f>IFERROR(_xlfn.XLOOKUP($B2748,'Ownership Metrics'!$A:$A,'Ownership Metrics'!$H:$H),"")</f>
        <v>Oligopoli</v>
      </c>
      <c r="T2748" s="27" t="str">
        <f>IFERROR(_xlfn.XLOOKUP($B2748,'Ownership Metrics'!$A:$A,'Ownership Metrics'!$I:$I),"")</f>
        <v>Sedang</v>
      </c>
      <c r="U2748" s="27">
        <f>IF(COUNTIFS($B$2:$B2748,$B2748,$D$2:$D2748,$D2748)=1,1,0)</f>
        <v>1</v>
      </c>
      <c r="V2748" s="27">
        <f t="shared" si="127"/>
        <v>16</v>
      </c>
      <c r="W2748" s="27">
        <f t="shared" si="128"/>
        <v>3</v>
      </c>
      <c r="X2748" s="27">
        <f t="shared" si="126"/>
        <v>15.9999997252</v>
      </c>
    </row>
    <row r="2749" spans="1:24" x14ac:dyDescent="0.25">
      <c r="A2749" s="26">
        <v>46265</v>
      </c>
      <c r="B2749" s="27" t="s">
        <v>10506</v>
      </c>
      <c r="C2749" s="27" t="s">
        <v>3009</v>
      </c>
      <c r="D2749" s="27" t="s">
        <v>3015</v>
      </c>
      <c r="E2749" s="27" t="s">
        <v>35</v>
      </c>
      <c r="F2749" s="27" t="s">
        <v>23</v>
      </c>
      <c r="G2749" s="27" t="s">
        <v>36</v>
      </c>
      <c r="H2749" s="27" t="s">
        <v>24</v>
      </c>
      <c r="I2749" s="28">
        <v>600000000</v>
      </c>
      <c r="J2749" s="28">
        <v>0</v>
      </c>
      <c r="K2749" s="28">
        <v>600000000</v>
      </c>
      <c r="L2749" s="29">
        <v>24</v>
      </c>
      <c r="M2749" s="29">
        <f>IFERROR(_xlfn.XLOOKUP($B2749,'Ownership Metrics'!$A:$A,'Ownership Metrics'!$B:$B),"")</f>
        <v>3.71</v>
      </c>
      <c r="N2749" s="28">
        <f>IFERROR(_xlfn.XLOOKUP($B2749,'Ownership Metrics'!$A:$A,'Ownership Metrics'!$C:$C),"")</f>
        <v>1720</v>
      </c>
      <c r="O2749" s="29">
        <f>IFERROR(_xlfn.XLOOKUP($B2749,'Ownership Metrics'!$A:$A,'Ownership Metrics'!$D:$D),"")</f>
        <v>24</v>
      </c>
      <c r="P2749" s="29">
        <f>IFERROR(_xlfn.XLOOKUP($B2749,'Ownership Metrics'!$A:$A,'Ownership Metrics'!$E:$E),"")</f>
        <v>64</v>
      </c>
      <c r="Q2749" s="30">
        <f>IFERROR(_xlfn.XLOOKUP($B2749,'Ownership Metrics'!$A:$A,'Ownership Metrics'!$F:$F),"")</f>
        <v>9</v>
      </c>
      <c r="R2749" s="30">
        <f>IFERROR(_xlfn.XLOOKUP($B2749,'Ownership Metrics'!$A:$A,'Ownership Metrics'!$G:$G),"")</f>
        <v>42</v>
      </c>
      <c r="S2749" s="27" t="str">
        <f>IFERROR(_xlfn.XLOOKUP($B2749,'Ownership Metrics'!$A:$A,'Ownership Metrics'!$H:$H),"")</f>
        <v>Oligopoli</v>
      </c>
      <c r="T2749" s="27" t="str">
        <f>IFERROR(_xlfn.XLOOKUP($B2749,'Ownership Metrics'!$A:$A,'Ownership Metrics'!$I:$I),"")</f>
        <v>Sedang</v>
      </c>
      <c r="U2749" s="27">
        <f>IF(COUNTIFS($B$2:$B2749,$B2749,$D$2:$D2749,$D2749)=1,1,0)</f>
        <v>1</v>
      </c>
      <c r="V2749" s="27">
        <f t="shared" si="127"/>
        <v>24</v>
      </c>
      <c r="W2749" s="27">
        <f t="shared" si="128"/>
        <v>1</v>
      </c>
      <c r="X2749" s="27">
        <f t="shared" si="126"/>
        <v>23.9999997251</v>
      </c>
    </row>
    <row r="2750" spans="1:24" x14ac:dyDescent="0.25">
      <c r="A2750" s="26">
        <v>46265</v>
      </c>
      <c r="B2750" s="27" t="s">
        <v>10506</v>
      </c>
      <c r="C2750" s="27" t="s">
        <v>3009</v>
      </c>
      <c r="D2750" s="27" t="s">
        <v>103</v>
      </c>
      <c r="E2750" s="27" t="s">
        <v>35</v>
      </c>
      <c r="F2750" s="27" t="s">
        <v>23</v>
      </c>
      <c r="G2750" s="27" t="s">
        <v>36</v>
      </c>
      <c r="H2750" s="27" t="s">
        <v>24</v>
      </c>
      <c r="I2750" s="28">
        <v>43406000</v>
      </c>
      <c r="J2750" s="28">
        <v>0</v>
      </c>
      <c r="K2750" s="28">
        <v>43406000</v>
      </c>
      <c r="L2750" s="29">
        <v>1.74</v>
      </c>
      <c r="M2750" s="29">
        <f>IFERROR(_xlfn.XLOOKUP($B2750,'Ownership Metrics'!$A:$A,'Ownership Metrics'!$B:$B),"")</f>
        <v>3.71</v>
      </c>
      <c r="N2750" s="28">
        <f>IFERROR(_xlfn.XLOOKUP($B2750,'Ownership Metrics'!$A:$A,'Ownership Metrics'!$C:$C),"")</f>
        <v>1720</v>
      </c>
      <c r="O2750" s="29">
        <f>IFERROR(_xlfn.XLOOKUP($B2750,'Ownership Metrics'!$A:$A,'Ownership Metrics'!$D:$D),"")</f>
        <v>24</v>
      </c>
      <c r="P2750" s="29">
        <f>IFERROR(_xlfn.XLOOKUP($B2750,'Ownership Metrics'!$A:$A,'Ownership Metrics'!$E:$E),"")</f>
        <v>64</v>
      </c>
      <c r="Q2750" s="30">
        <f>IFERROR(_xlfn.XLOOKUP($B2750,'Ownership Metrics'!$A:$A,'Ownership Metrics'!$F:$F),"")</f>
        <v>9</v>
      </c>
      <c r="R2750" s="30">
        <f>IFERROR(_xlfn.XLOOKUP($B2750,'Ownership Metrics'!$A:$A,'Ownership Metrics'!$G:$G),"")</f>
        <v>42</v>
      </c>
      <c r="S2750" s="27" t="str">
        <f>IFERROR(_xlfn.XLOOKUP($B2750,'Ownership Metrics'!$A:$A,'Ownership Metrics'!$H:$H),"")</f>
        <v>Oligopoli</v>
      </c>
      <c r="T2750" s="27" t="str">
        <f>IFERROR(_xlfn.XLOOKUP($B2750,'Ownership Metrics'!$A:$A,'Ownership Metrics'!$I:$I),"")</f>
        <v>Sedang</v>
      </c>
      <c r="U2750" s="27">
        <f>IF(COUNTIFS($B$2:$B2750,$B2750,$D$2:$D2750,$D2750)=1,1,0)</f>
        <v>1</v>
      </c>
      <c r="V2750" s="27">
        <f t="shared" si="127"/>
        <v>1.74</v>
      </c>
      <c r="W2750" s="27">
        <f t="shared" si="128"/>
        <v>9</v>
      </c>
      <c r="X2750" s="27">
        <f t="shared" si="126"/>
        <v>1.7399997249999999</v>
      </c>
    </row>
    <row r="2751" spans="1:24" x14ac:dyDescent="0.25">
      <c r="A2751" s="26">
        <v>46265</v>
      </c>
      <c r="B2751" s="27" t="s">
        <v>10506</v>
      </c>
      <c r="C2751" s="27" t="s">
        <v>3009</v>
      </c>
      <c r="D2751" s="27" t="s">
        <v>3016</v>
      </c>
      <c r="E2751" s="27" t="s">
        <v>35</v>
      </c>
      <c r="F2751" s="27" t="s">
        <v>23</v>
      </c>
      <c r="G2751" s="27" t="s">
        <v>36</v>
      </c>
      <c r="H2751" s="27" t="s">
        <v>24</v>
      </c>
      <c r="I2751" s="28">
        <v>400000000</v>
      </c>
      <c r="J2751" s="28">
        <v>0</v>
      </c>
      <c r="K2751" s="28">
        <v>400000000</v>
      </c>
      <c r="L2751" s="29">
        <v>16</v>
      </c>
      <c r="M2751" s="29">
        <f>IFERROR(_xlfn.XLOOKUP($B2751,'Ownership Metrics'!$A:$A,'Ownership Metrics'!$B:$B),"")</f>
        <v>3.71</v>
      </c>
      <c r="N2751" s="28">
        <f>IFERROR(_xlfn.XLOOKUP($B2751,'Ownership Metrics'!$A:$A,'Ownership Metrics'!$C:$C),"")</f>
        <v>1720</v>
      </c>
      <c r="O2751" s="29">
        <f>IFERROR(_xlfn.XLOOKUP($B2751,'Ownership Metrics'!$A:$A,'Ownership Metrics'!$D:$D),"")</f>
        <v>24</v>
      </c>
      <c r="P2751" s="29">
        <f>IFERROR(_xlfn.XLOOKUP($B2751,'Ownership Metrics'!$A:$A,'Ownership Metrics'!$E:$E),"")</f>
        <v>64</v>
      </c>
      <c r="Q2751" s="30">
        <f>IFERROR(_xlfn.XLOOKUP($B2751,'Ownership Metrics'!$A:$A,'Ownership Metrics'!$F:$F),"")</f>
        <v>9</v>
      </c>
      <c r="R2751" s="30">
        <f>IFERROR(_xlfn.XLOOKUP($B2751,'Ownership Metrics'!$A:$A,'Ownership Metrics'!$G:$G),"")</f>
        <v>42</v>
      </c>
      <c r="S2751" s="27" t="str">
        <f>IFERROR(_xlfn.XLOOKUP($B2751,'Ownership Metrics'!$A:$A,'Ownership Metrics'!$H:$H),"")</f>
        <v>Oligopoli</v>
      </c>
      <c r="T2751" s="27" t="str">
        <f>IFERROR(_xlfn.XLOOKUP($B2751,'Ownership Metrics'!$A:$A,'Ownership Metrics'!$I:$I),"")</f>
        <v>Sedang</v>
      </c>
      <c r="U2751" s="27">
        <f>IF(COUNTIFS($B$2:$B2751,$B2751,$D$2:$D2751,$D2751)=1,1,0)</f>
        <v>1</v>
      </c>
      <c r="V2751" s="27">
        <f t="shared" si="127"/>
        <v>16</v>
      </c>
      <c r="W2751" s="27">
        <f t="shared" si="128"/>
        <v>4</v>
      </c>
      <c r="X2751" s="27">
        <f t="shared" si="126"/>
        <v>15.9999997249</v>
      </c>
    </row>
    <row r="2752" spans="1:24" x14ac:dyDescent="0.25">
      <c r="A2752" s="26">
        <v>46265</v>
      </c>
      <c r="B2752" s="27" t="s">
        <v>10506</v>
      </c>
      <c r="C2752" s="27" t="s">
        <v>3009</v>
      </c>
      <c r="D2752" s="27" t="s">
        <v>3017</v>
      </c>
      <c r="E2752" s="27" t="s">
        <v>35</v>
      </c>
      <c r="F2752" s="27" t="s">
        <v>23</v>
      </c>
      <c r="G2752" s="27" t="s">
        <v>36</v>
      </c>
      <c r="H2752" s="27" t="s">
        <v>24</v>
      </c>
      <c r="I2752" s="28">
        <v>600000000</v>
      </c>
      <c r="J2752" s="28">
        <v>0</v>
      </c>
      <c r="K2752" s="28">
        <v>600000000</v>
      </c>
      <c r="L2752" s="29">
        <v>24</v>
      </c>
      <c r="M2752" s="29">
        <f>IFERROR(_xlfn.XLOOKUP($B2752,'Ownership Metrics'!$A:$A,'Ownership Metrics'!$B:$B),"")</f>
        <v>3.71</v>
      </c>
      <c r="N2752" s="28">
        <f>IFERROR(_xlfn.XLOOKUP($B2752,'Ownership Metrics'!$A:$A,'Ownership Metrics'!$C:$C),"")</f>
        <v>1720</v>
      </c>
      <c r="O2752" s="29">
        <f>IFERROR(_xlfn.XLOOKUP($B2752,'Ownership Metrics'!$A:$A,'Ownership Metrics'!$D:$D),"")</f>
        <v>24</v>
      </c>
      <c r="P2752" s="29">
        <f>IFERROR(_xlfn.XLOOKUP($B2752,'Ownership Metrics'!$A:$A,'Ownership Metrics'!$E:$E),"")</f>
        <v>64</v>
      </c>
      <c r="Q2752" s="30">
        <f>IFERROR(_xlfn.XLOOKUP($B2752,'Ownership Metrics'!$A:$A,'Ownership Metrics'!$F:$F),"")</f>
        <v>9</v>
      </c>
      <c r="R2752" s="30">
        <f>IFERROR(_xlfn.XLOOKUP($B2752,'Ownership Metrics'!$A:$A,'Ownership Metrics'!$G:$G),"")</f>
        <v>42</v>
      </c>
      <c r="S2752" s="27" t="str">
        <f>IFERROR(_xlfn.XLOOKUP($B2752,'Ownership Metrics'!$A:$A,'Ownership Metrics'!$H:$H),"")</f>
        <v>Oligopoli</v>
      </c>
      <c r="T2752" s="27" t="str">
        <f>IFERROR(_xlfn.XLOOKUP($B2752,'Ownership Metrics'!$A:$A,'Ownership Metrics'!$I:$I),"")</f>
        <v>Sedang</v>
      </c>
      <c r="U2752" s="27">
        <f>IF(COUNTIFS($B$2:$B2752,$B2752,$D$2:$D2752,$D2752)=1,1,0)</f>
        <v>1</v>
      </c>
      <c r="V2752" s="27">
        <f t="shared" si="127"/>
        <v>24</v>
      </c>
      <c r="W2752" s="27">
        <f t="shared" si="128"/>
        <v>2</v>
      </c>
      <c r="X2752" s="27">
        <f t="shared" si="126"/>
        <v>23.999999724799999</v>
      </c>
    </row>
    <row r="2753" spans="1:24" x14ac:dyDescent="0.25">
      <c r="A2753" s="26">
        <v>46265</v>
      </c>
      <c r="B2753" s="27" t="s">
        <v>10507</v>
      </c>
      <c r="C2753" s="27" t="s">
        <v>3019</v>
      </c>
      <c r="D2753" s="27" t="s">
        <v>2331</v>
      </c>
      <c r="E2753" s="27" t="s">
        <v>22</v>
      </c>
      <c r="F2753" s="27" t="s">
        <v>23</v>
      </c>
      <c r="G2753" s="27"/>
      <c r="H2753" s="27" t="s">
        <v>24</v>
      </c>
      <c r="I2753" s="28">
        <v>123567500</v>
      </c>
      <c r="J2753" s="28">
        <v>0</v>
      </c>
      <c r="K2753" s="28">
        <v>123567500</v>
      </c>
      <c r="L2753" s="29">
        <v>1.58</v>
      </c>
      <c r="M2753" s="29">
        <f>IFERROR(_xlfn.XLOOKUP($B2753,'Ownership Metrics'!$A:$A,'Ownership Metrics'!$B:$B),"")</f>
        <v>7.06</v>
      </c>
      <c r="N2753" s="28">
        <f>IFERROR(_xlfn.XLOOKUP($B2753,'Ownership Metrics'!$A:$A,'Ownership Metrics'!$C:$C),"")</f>
        <v>3746</v>
      </c>
      <c r="O2753" s="29">
        <f>IFERROR(_xlfn.XLOOKUP($B2753,'Ownership Metrics'!$A:$A,'Ownership Metrics'!$D:$D),"")</f>
        <v>56.25</v>
      </c>
      <c r="P2753" s="29">
        <f>IFERROR(_xlfn.XLOOKUP($B2753,'Ownership Metrics'!$A:$A,'Ownership Metrics'!$E:$E),"")</f>
        <v>84.2</v>
      </c>
      <c r="Q2753" s="30">
        <f>IFERROR(_xlfn.XLOOKUP($B2753,'Ownership Metrics'!$A:$A,'Ownership Metrics'!$F:$F),"")</f>
        <v>7</v>
      </c>
      <c r="R2753" s="30">
        <f>IFERROR(_xlfn.XLOOKUP($B2753,'Ownership Metrics'!$A:$A,'Ownership Metrics'!$G:$G),"")</f>
        <v>60</v>
      </c>
      <c r="S2753" s="27" t="str">
        <f>IFERROR(_xlfn.XLOOKUP($B2753,'Ownership Metrics'!$A:$A,'Ownership Metrics'!$H:$H),"")</f>
        <v>Mayoritas</v>
      </c>
      <c r="T2753" s="27" t="str">
        <f>IFERROR(_xlfn.XLOOKUP($B2753,'Ownership Metrics'!$A:$A,'Ownership Metrics'!$I:$I),"")</f>
        <v>Tinggi</v>
      </c>
      <c r="U2753" s="27">
        <f>IF(COUNTIFS($B$2:$B2753,$B2753,$D$2:$D2753,$D2753)=1,1,0)</f>
        <v>1</v>
      </c>
      <c r="V2753" s="27">
        <f t="shared" si="127"/>
        <v>1.58</v>
      </c>
      <c r="W2753" s="27">
        <f t="shared" si="128"/>
        <v>7</v>
      </c>
      <c r="X2753" s="27">
        <f t="shared" si="126"/>
        <v>1.5799997247000002</v>
      </c>
    </row>
    <row r="2754" spans="1:24" x14ac:dyDescent="0.25">
      <c r="A2754" s="26">
        <v>46265</v>
      </c>
      <c r="B2754" s="27" t="s">
        <v>10507</v>
      </c>
      <c r="C2754" s="27" t="s">
        <v>3019</v>
      </c>
      <c r="D2754" s="27" t="s">
        <v>3020</v>
      </c>
      <c r="E2754" s="27" t="s">
        <v>22</v>
      </c>
      <c r="F2754" s="27" t="s">
        <v>23</v>
      </c>
      <c r="G2754" s="27"/>
      <c r="H2754" s="27" t="s">
        <v>24</v>
      </c>
      <c r="I2754" s="28">
        <v>194000000</v>
      </c>
      <c r="J2754" s="28">
        <v>0</v>
      </c>
      <c r="K2754" s="28">
        <v>194000000</v>
      </c>
      <c r="L2754" s="29">
        <v>2.4900000000000002</v>
      </c>
      <c r="M2754" s="29">
        <f>IFERROR(_xlfn.XLOOKUP($B2754,'Ownership Metrics'!$A:$A,'Ownership Metrics'!$B:$B),"")</f>
        <v>7.06</v>
      </c>
      <c r="N2754" s="28">
        <f>IFERROR(_xlfn.XLOOKUP($B2754,'Ownership Metrics'!$A:$A,'Ownership Metrics'!$C:$C),"")</f>
        <v>3746</v>
      </c>
      <c r="O2754" s="29">
        <f>IFERROR(_xlfn.XLOOKUP($B2754,'Ownership Metrics'!$A:$A,'Ownership Metrics'!$D:$D),"")</f>
        <v>56.25</v>
      </c>
      <c r="P2754" s="29">
        <f>IFERROR(_xlfn.XLOOKUP($B2754,'Ownership Metrics'!$A:$A,'Ownership Metrics'!$E:$E),"")</f>
        <v>84.2</v>
      </c>
      <c r="Q2754" s="30">
        <f>IFERROR(_xlfn.XLOOKUP($B2754,'Ownership Metrics'!$A:$A,'Ownership Metrics'!$F:$F),"")</f>
        <v>7</v>
      </c>
      <c r="R2754" s="30">
        <f>IFERROR(_xlfn.XLOOKUP($B2754,'Ownership Metrics'!$A:$A,'Ownership Metrics'!$G:$G),"")</f>
        <v>60</v>
      </c>
      <c r="S2754" s="27" t="str">
        <f>IFERROR(_xlfn.XLOOKUP($B2754,'Ownership Metrics'!$A:$A,'Ownership Metrics'!$H:$H),"")</f>
        <v>Mayoritas</v>
      </c>
      <c r="T2754" s="27" t="str">
        <f>IFERROR(_xlfn.XLOOKUP($B2754,'Ownership Metrics'!$A:$A,'Ownership Metrics'!$I:$I),"")</f>
        <v>Tinggi</v>
      </c>
      <c r="U2754" s="27">
        <f>IF(COUNTIFS($B$2:$B2754,$B2754,$D$2:$D2754,$D2754)=1,1,0)</f>
        <v>1</v>
      </c>
      <c r="V2754" s="27">
        <f t="shared" si="127"/>
        <v>2.4900000000000002</v>
      </c>
      <c r="W2754" s="27">
        <f t="shared" si="128"/>
        <v>5</v>
      </c>
      <c r="X2754" s="27">
        <f t="shared" ref="X2754:X2817" si="129">$V2754-(ROW()*0.0000000001)</f>
        <v>2.4899997246000001</v>
      </c>
    </row>
    <row r="2755" spans="1:24" x14ac:dyDescent="0.25">
      <c r="A2755" s="26">
        <v>46265</v>
      </c>
      <c r="B2755" s="27" t="s">
        <v>10507</v>
      </c>
      <c r="C2755" s="27" t="s">
        <v>3019</v>
      </c>
      <c r="D2755" s="27" t="s">
        <v>326</v>
      </c>
      <c r="E2755" s="27" t="s">
        <v>51</v>
      </c>
      <c r="F2755" s="27" t="s">
        <v>23</v>
      </c>
      <c r="G2755" s="27"/>
      <c r="H2755" s="27" t="s">
        <v>24</v>
      </c>
      <c r="I2755" s="28">
        <v>164750000</v>
      </c>
      <c r="J2755" s="28">
        <v>0</v>
      </c>
      <c r="K2755" s="28">
        <v>164750000</v>
      </c>
      <c r="L2755" s="29">
        <v>2.11</v>
      </c>
      <c r="M2755" s="29">
        <f>IFERROR(_xlfn.XLOOKUP($B2755,'Ownership Metrics'!$A:$A,'Ownership Metrics'!$B:$B),"")</f>
        <v>7.06</v>
      </c>
      <c r="N2755" s="28">
        <f>IFERROR(_xlfn.XLOOKUP($B2755,'Ownership Metrics'!$A:$A,'Ownership Metrics'!$C:$C),"")</f>
        <v>3746</v>
      </c>
      <c r="O2755" s="29">
        <f>IFERROR(_xlfn.XLOOKUP($B2755,'Ownership Metrics'!$A:$A,'Ownership Metrics'!$D:$D),"")</f>
        <v>56.25</v>
      </c>
      <c r="P2755" s="29">
        <f>IFERROR(_xlfn.XLOOKUP($B2755,'Ownership Metrics'!$A:$A,'Ownership Metrics'!$E:$E),"")</f>
        <v>84.2</v>
      </c>
      <c r="Q2755" s="30">
        <f>IFERROR(_xlfn.XLOOKUP($B2755,'Ownership Metrics'!$A:$A,'Ownership Metrics'!$F:$F),"")</f>
        <v>7</v>
      </c>
      <c r="R2755" s="30">
        <f>IFERROR(_xlfn.XLOOKUP($B2755,'Ownership Metrics'!$A:$A,'Ownership Metrics'!$G:$G),"")</f>
        <v>60</v>
      </c>
      <c r="S2755" s="27" t="str">
        <f>IFERROR(_xlfn.XLOOKUP($B2755,'Ownership Metrics'!$A:$A,'Ownership Metrics'!$H:$H),"")</f>
        <v>Mayoritas</v>
      </c>
      <c r="T2755" s="27" t="str">
        <f>IFERROR(_xlfn.XLOOKUP($B2755,'Ownership Metrics'!$A:$A,'Ownership Metrics'!$I:$I),"")</f>
        <v>Tinggi</v>
      </c>
      <c r="U2755" s="27">
        <f>IF(COUNTIFS($B$2:$B2755,$B2755,$D$2:$D2755,$D2755)=1,1,0)</f>
        <v>1</v>
      </c>
      <c r="V2755" s="27">
        <f t="shared" ref="V2755:V2818" si="130">SUMIFS($L$2:$L$10000,$B$2:$B$10000,$B2755,$D$2:$D$10000,$D2755)</f>
        <v>2.11</v>
      </c>
      <c r="W2755" s="27">
        <f t="shared" ref="W2755:W2818" si="131">COUNTIFS($B$2:$B$10000,$B2755,$U$2:$U$10000,1,$X$2:$X$10000,"&gt;"&amp;$X2755)+1</f>
        <v>6</v>
      </c>
      <c r="X2755" s="27">
        <f t="shared" si="129"/>
        <v>2.1099997244999997</v>
      </c>
    </row>
    <row r="2756" spans="1:24" x14ac:dyDescent="0.25">
      <c r="A2756" s="26">
        <v>46265</v>
      </c>
      <c r="B2756" s="27" t="s">
        <v>10507</v>
      </c>
      <c r="C2756" s="27" t="s">
        <v>3019</v>
      </c>
      <c r="D2756" s="27" t="s">
        <v>3021</v>
      </c>
      <c r="E2756" s="27" t="s">
        <v>22</v>
      </c>
      <c r="F2756" s="27" t="s">
        <v>23</v>
      </c>
      <c r="G2756" s="27"/>
      <c r="H2756" s="27"/>
      <c r="I2756" s="28">
        <v>0</v>
      </c>
      <c r="J2756" s="28">
        <v>4387657776</v>
      </c>
      <c r="K2756" s="28">
        <v>4387657776</v>
      </c>
      <c r="L2756" s="29">
        <v>56.25</v>
      </c>
      <c r="M2756" s="29">
        <f>IFERROR(_xlfn.XLOOKUP($B2756,'Ownership Metrics'!$A:$A,'Ownership Metrics'!$B:$B),"")</f>
        <v>7.06</v>
      </c>
      <c r="N2756" s="28">
        <f>IFERROR(_xlfn.XLOOKUP($B2756,'Ownership Metrics'!$A:$A,'Ownership Metrics'!$C:$C),"")</f>
        <v>3746</v>
      </c>
      <c r="O2756" s="29">
        <f>IFERROR(_xlfn.XLOOKUP($B2756,'Ownership Metrics'!$A:$A,'Ownership Metrics'!$D:$D),"")</f>
        <v>56.25</v>
      </c>
      <c r="P2756" s="29">
        <f>IFERROR(_xlfn.XLOOKUP($B2756,'Ownership Metrics'!$A:$A,'Ownership Metrics'!$E:$E),"")</f>
        <v>84.2</v>
      </c>
      <c r="Q2756" s="30">
        <f>IFERROR(_xlfn.XLOOKUP($B2756,'Ownership Metrics'!$A:$A,'Ownership Metrics'!$F:$F),"")</f>
        <v>7</v>
      </c>
      <c r="R2756" s="30">
        <f>IFERROR(_xlfn.XLOOKUP($B2756,'Ownership Metrics'!$A:$A,'Ownership Metrics'!$G:$G),"")</f>
        <v>60</v>
      </c>
      <c r="S2756" s="27" t="str">
        <f>IFERROR(_xlfn.XLOOKUP($B2756,'Ownership Metrics'!$A:$A,'Ownership Metrics'!$H:$H),"")</f>
        <v>Mayoritas</v>
      </c>
      <c r="T2756" s="27" t="str">
        <f>IFERROR(_xlfn.XLOOKUP($B2756,'Ownership Metrics'!$A:$A,'Ownership Metrics'!$I:$I),"")</f>
        <v>Tinggi</v>
      </c>
      <c r="U2756" s="27">
        <f>IF(COUNTIFS($B$2:$B2756,$B2756,$D$2:$D2756,$D2756)=1,1,0)</f>
        <v>1</v>
      </c>
      <c r="V2756" s="27">
        <f t="shared" si="130"/>
        <v>56.25</v>
      </c>
      <c r="W2756" s="27">
        <f t="shared" si="131"/>
        <v>1</v>
      </c>
      <c r="X2756" s="27">
        <f t="shared" si="129"/>
        <v>56.249999724399999</v>
      </c>
    </row>
    <row r="2757" spans="1:24" x14ac:dyDescent="0.25">
      <c r="A2757" s="26">
        <v>46265</v>
      </c>
      <c r="B2757" s="27" t="s">
        <v>10507</v>
      </c>
      <c r="C2757" s="27" t="s">
        <v>3019</v>
      </c>
      <c r="D2757" s="27" t="s">
        <v>3022</v>
      </c>
      <c r="E2757" s="27" t="s">
        <v>22</v>
      </c>
      <c r="F2757" s="27" t="s">
        <v>23</v>
      </c>
      <c r="G2757" s="27"/>
      <c r="H2757" s="27"/>
      <c r="I2757" s="28">
        <v>0</v>
      </c>
      <c r="J2757" s="28">
        <v>1813102224</v>
      </c>
      <c r="K2757" s="28">
        <v>1813102224</v>
      </c>
      <c r="L2757" s="29">
        <v>23.24</v>
      </c>
      <c r="M2757" s="29">
        <f>IFERROR(_xlfn.XLOOKUP($B2757,'Ownership Metrics'!$A:$A,'Ownership Metrics'!$B:$B),"")</f>
        <v>7.06</v>
      </c>
      <c r="N2757" s="28">
        <f>IFERROR(_xlfn.XLOOKUP($B2757,'Ownership Metrics'!$A:$A,'Ownership Metrics'!$C:$C),"")</f>
        <v>3746</v>
      </c>
      <c r="O2757" s="29">
        <f>IFERROR(_xlfn.XLOOKUP($B2757,'Ownership Metrics'!$A:$A,'Ownership Metrics'!$D:$D),"")</f>
        <v>56.25</v>
      </c>
      <c r="P2757" s="29">
        <f>IFERROR(_xlfn.XLOOKUP($B2757,'Ownership Metrics'!$A:$A,'Ownership Metrics'!$E:$E),"")</f>
        <v>84.2</v>
      </c>
      <c r="Q2757" s="30">
        <f>IFERROR(_xlfn.XLOOKUP($B2757,'Ownership Metrics'!$A:$A,'Ownership Metrics'!$F:$F),"")</f>
        <v>7</v>
      </c>
      <c r="R2757" s="30">
        <f>IFERROR(_xlfn.XLOOKUP($B2757,'Ownership Metrics'!$A:$A,'Ownership Metrics'!$G:$G),"")</f>
        <v>60</v>
      </c>
      <c r="S2757" s="27" t="str">
        <f>IFERROR(_xlfn.XLOOKUP($B2757,'Ownership Metrics'!$A:$A,'Ownership Metrics'!$H:$H),"")</f>
        <v>Mayoritas</v>
      </c>
      <c r="T2757" s="27" t="str">
        <f>IFERROR(_xlfn.XLOOKUP($B2757,'Ownership Metrics'!$A:$A,'Ownership Metrics'!$I:$I),"")</f>
        <v>Tinggi</v>
      </c>
      <c r="U2757" s="27">
        <f>IF(COUNTIFS($B$2:$B2757,$B2757,$D$2:$D2757,$D2757)=1,1,0)</f>
        <v>1</v>
      </c>
      <c r="V2757" s="27">
        <f t="shared" si="130"/>
        <v>23.24</v>
      </c>
      <c r="W2757" s="27">
        <f t="shared" si="131"/>
        <v>2</v>
      </c>
      <c r="X2757" s="27">
        <f t="shared" si="129"/>
        <v>23.239999724299999</v>
      </c>
    </row>
    <row r="2758" spans="1:24" x14ac:dyDescent="0.25">
      <c r="A2758" s="26">
        <v>46265</v>
      </c>
      <c r="B2758" s="27" t="s">
        <v>10507</v>
      </c>
      <c r="C2758" s="27" t="s">
        <v>3019</v>
      </c>
      <c r="D2758" s="27" t="s">
        <v>3023</v>
      </c>
      <c r="E2758" s="27" t="s">
        <v>35</v>
      </c>
      <c r="F2758" s="27" t="s">
        <v>23</v>
      </c>
      <c r="G2758" s="27" t="s">
        <v>36</v>
      </c>
      <c r="H2758" s="27"/>
      <c r="I2758" s="28">
        <v>200000000</v>
      </c>
      <c r="J2758" s="28">
        <v>0</v>
      </c>
      <c r="K2758" s="28">
        <v>200000000</v>
      </c>
      <c r="L2758" s="29">
        <v>2.56</v>
      </c>
      <c r="M2758" s="29">
        <f>IFERROR(_xlfn.XLOOKUP($B2758,'Ownership Metrics'!$A:$A,'Ownership Metrics'!$B:$B),"")</f>
        <v>7.06</v>
      </c>
      <c r="N2758" s="28">
        <f>IFERROR(_xlfn.XLOOKUP($B2758,'Ownership Metrics'!$A:$A,'Ownership Metrics'!$C:$C),"")</f>
        <v>3746</v>
      </c>
      <c r="O2758" s="29">
        <f>IFERROR(_xlfn.XLOOKUP($B2758,'Ownership Metrics'!$A:$A,'Ownership Metrics'!$D:$D),"")</f>
        <v>56.25</v>
      </c>
      <c r="P2758" s="29">
        <f>IFERROR(_xlfn.XLOOKUP($B2758,'Ownership Metrics'!$A:$A,'Ownership Metrics'!$E:$E),"")</f>
        <v>84.2</v>
      </c>
      <c r="Q2758" s="30">
        <f>IFERROR(_xlfn.XLOOKUP($B2758,'Ownership Metrics'!$A:$A,'Ownership Metrics'!$F:$F),"")</f>
        <v>7</v>
      </c>
      <c r="R2758" s="30">
        <f>IFERROR(_xlfn.XLOOKUP($B2758,'Ownership Metrics'!$A:$A,'Ownership Metrics'!$G:$G),"")</f>
        <v>60</v>
      </c>
      <c r="S2758" s="27" t="str">
        <f>IFERROR(_xlfn.XLOOKUP($B2758,'Ownership Metrics'!$A:$A,'Ownership Metrics'!$H:$H),"")</f>
        <v>Mayoritas</v>
      </c>
      <c r="T2758" s="27" t="str">
        <f>IFERROR(_xlfn.XLOOKUP($B2758,'Ownership Metrics'!$A:$A,'Ownership Metrics'!$I:$I),"")</f>
        <v>Tinggi</v>
      </c>
      <c r="U2758" s="27">
        <f>IF(COUNTIFS($B$2:$B2758,$B2758,$D$2:$D2758,$D2758)=1,1,0)</f>
        <v>1</v>
      </c>
      <c r="V2758" s="27">
        <f t="shared" si="130"/>
        <v>2.56</v>
      </c>
      <c r="W2758" s="27">
        <f t="shared" si="131"/>
        <v>4</v>
      </c>
      <c r="X2758" s="27">
        <f t="shared" si="129"/>
        <v>2.5599997241999999</v>
      </c>
    </row>
    <row r="2759" spans="1:24" x14ac:dyDescent="0.25">
      <c r="A2759" s="26">
        <v>46265</v>
      </c>
      <c r="B2759" s="27" t="s">
        <v>10507</v>
      </c>
      <c r="C2759" s="27" t="s">
        <v>3019</v>
      </c>
      <c r="D2759" s="27" t="s">
        <v>331</v>
      </c>
      <c r="E2759" s="27" t="s">
        <v>171</v>
      </c>
      <c r="F2759" s="27" t="s">
        <v>23</v>
      </c>
      <c r="G2759" s="27"/>
      <c r="H2759" s="27" t="s">
        <v>24</v>
      </c>
      <c r="I2759" s="28">
        <v>367250000</v>
      </c>
      <c r="J2759" s="28">
        <v>0</v>
      </c>
      <c r="K2759" s="28">
        <v>367250000</v>
      </c>
      <c r="L2759" s="29">
        <v>4.71</v>
      </c>
      <c r="M2759" s="29">
        <f>IFERROR(_xlfn.XLOOKUP($B2759,'Ownership Metrics'!$A:$A,'Ownership Metrics'!$B:$B),"")</f>
        <v>7.06</v>
      </c>
      <c r="N2759" s="28">
        <f>IFERROR(_xlfn.XLOOKUP($B2759,'Ownership Metrics'!$A:$A,'Ownership Metrics'!$C:$C),"")</f>
        <v>3746</v>
      </c>
      <c r="O2759" s="29">
        <f>IFERROR(_xlfn.XLOOKUP($B2759,'Ownership Metrics'!$A:$A,'Ownership Metrics'!$D:$D),"")</f>
        <v>56.25</v>
      </c>
      <c r="P2759" s="29">
        <f>IFERROR(_xlfn.XLOOKUP($B2759,'Ownership Metrics'!$A:$A,'Ownership Metrics'!$E:$E),"")</f>
        <v>84.2</v>
      </c>
      <c r="Q2759" s="30">
        <f>IFERROR(_xlfn.XLOOKUP($B2759,'Ownership Metrics'!$A:$A,'Ownership Metrics'!$F:$F),"")</f>
        <v>7</v>
      </c>
      <c r="R2759" s="30">
        <f>IFERROR(_xlfn.XLOOKUP($B2759,'Ownership Metrics'!$A:$A,'Ownership Metrics'!$G:$G),"")</f>
        <v>60</v>
      </c>
      <c r="S2759" s="27" t="str">
        <f>IFERROR(_xlfn.XLOOKUP($B2759,'Ownership Metrics'!$A:$A,'Ownership Metrics'!$H:$H),"")</f>
        <v>Mayoritas</v>
      </c>
      <c r="T2759" s="27" t="str">
        <f>IFERROR(_xlfn.XLOOKUP($B2759,'Ownership Metrics'!$A:$A,'Ownership Metrics'!$I:$I),"")</f>
        <v>Tinggi</v>
      </c>
      <c r="U2759" s="27">
        <f>IF(COUNTIFS($B$2:$B2759,$B2759,$D$2:$D2759,$D2759)=1,1,0)</f>
        <v>1</v>
      </c>
      <c r="V2759" s="27">
        <f t="shared" si="130"/>
        <v>4.71</v>
      </c>
      <c r="W2759" s="27">
        <f t="shared" si="131"/>
        <v>3</v>
      </c>
      <c r="X2759" s="27">
        <f t="shared" si="129"/>
        <v>4.7099997241000002</v>
      </c>
    </row>
    <row r="2760" spans="1:24" x14ac:dyDescent="0.25">
      <c r="A2760" s="26">
        <v>46265</v>
      </c>
      <c r="B2760" s="27" t="s">
        <v>10508</v>
      </c>
      <c r="C2760" s="27" t="s">
        <v>3025</v>
      </c>
      <c r="D2760" s="27" t="s">
        <v>3026</v>
      </c>
      <c r="E2760" s="27" t="s">
        <v>22</v>
      </c>
      <c r="F2760" s="27" t="s">
        <v>23</v>
      </c>
      <c r="G2760" s="27"/>
      <c r="H2760" s="27" t="s">
        <v>24</v>
      </c>
      <c r="I2760" s="28">
        <v>175418000</v>
      </c>
      <c r="J2760" s="28">
        <v>0</v>
      </c>
      <c r="K2760" s="28">
        <v>175418000</v>
      </c>
      <c r="L2760" s="29">
        <v>2.92</v>
      </c>
      <c r="M2760" s="29">
        <f>IFERROR(_xlfn.XLOOKUP($B2760,'Ownership Metrics'!$A:$A,'Ownership Metrics'!$B:$B),"")</f>
        <v>23.74</v>
      </c>
      <c r="N2760" s="28">
        <f>IFERROR(_xlfn.XLOOKUP($B2760,'Ownership Metrics'!$A:$A,'Ownership Metrics'!$C:$C),"")</f>
        <v>1629</v>
      </c>
      <c r="O2760" s="29">
        <f>IFERROR(_xlfn.XLOOKUP($B2760,'Ownership Metrics'!$A:$A,'Ownership Metrics'!$D:$D),"")</f>
        <v>28.37</v>
      </c>
      <c r="P2760" s="29">
        <f>IFERROR(_xlfn.XLOOKUP($B2760,'Ownership Metrics'!$A:$A,'Ownership Metrics'!$E:$E),"")</f>
        <v>64.59</v>
      </c>
      <c r="Q2760" s="30">
        <f>IFERROR(_xlfn.XLOOKUP($B2760,'Ownership Metrics'!$A:$A,'Ownership Metrics'!$F:$F),"")</f>
        <v>8</v>
      </c>
      <c r="R2760" s="30">
        <f>IFERROR(_xlfn.XLOOKUP($B2760,'Ownership Metrics'!$A:$A,'Ownership Metrics'!$G:$G),"")</f>
        <v>43</v>
      </c>
      <c r="S2760" s="27" t="str">
        <f>IFERROR(_xlfn.XLOOKUP($B2760,'Ownership Metrics'!$A:$A,'Ownership Metrics'!$H:$H),"")</f>
        <v>Oligopoli</v>
      </c>
      <c r="T2760" s="27" t="str">
        <f>IFERROR(_xlfn.XLOOKUP($B2760,'Ownership Metrics'!$A:$A,'Ownership Metrics'!$I:$I),"")</f>
        <v>Sedang</v>
      </c>
      <c r="U2760" s="27">
        <f>IF(COUNTIFS($B$2:$B2760,$B2760,$D$2:$D2760,$D2760)=1,1,0)</f>
        <v>1</v>
      </c>
      <c r="V2760" s="27">
        <f t="shared" si="130"/>
        <v>2.92</v>
      </c>
      <c r="W2760" s="27">
        <f t="shared" si="131"/>
        <v>5</v>
      </c>
      <c r="X2760" s="27">
        <f t="shared" si="129"/>
        <v>2.9199997239999997</v>
      </c>
    </row>
    <row r="2761" spans="1:24" x14ac:dyDescent="0.25">
      <c r="A2761" s="26">
        <v>46265</v>
      </c>
      <c r="B2761" s="27" t="s">
        <v>10508</v>
      </c>
      <c r="C2761" s="27" t="s">
        <v>3025</v>
      </c>
      <c r="D2761" s="27" t="s">
        <v>3027</v>
      </c>
      <c r="E2761" s="27" t="s">
        <v>22</v>
      </c>
      <c r="F2761" s="27" t="s">
        <v>23</v>
      </c>
      <c r="G2761" s="27"/>
      <c r="H2761" s="27" t="s">
        <v>24</v>
      </c>
      <c r="I2761" s="28">
        <v>1702000000</v>
      </c>
      <c r="J2761" s="28">
        <v>0</v>
      </c>
      <c r="K2761" s="28">
        <v>1702000000</v>
      </c>
      <c r="L2761" s="29">
        <v>28.37</v>
      </c>
      <c r="M2761" s="29">
        <f>IFERROR(_xlfn.XLOOKUP($B2761,'Ownership Metrics'!$A:$A,'Ownership Metrics'!$B:$B),"")</f>
        <v>23.74</v>
      </c>
      <c r="N2761" s="28">
        <f>IFERROR(_xlfn.XLOOKUP($B2761,'Ownership Metrics'!$A:$A,'Ownership Metrics'!$C:$C),"")</f>
        <v>1629</v>
      </c>
      <c r="O2761" s="29">
        <f>IFERROR(_xlfn.XLOOKUP($B2761,'Ownership Metrics'!$A:$A,'Ownership Metrics'!$D:$D),"")</f>
        <v>28.37</v>
      </c>
      <c r="P2761" s="29">
        <f>IFERROR(_xlfn.XLOOKUP($B2761,'Ownership Metrics'!$A:$A,'Ownership Metrics'!$E:$E),"")</f>
        <v>64.59</v>
      </c>
      <c r="Q2761" s="30">
        <f>IFERROR(_xlfn.XLOOKUP($B2761,'Ownership Metrics'!$A:$A,'Ownership Metrics'!$F:$F),"")</f>
        <v>8</v>
      </c>
      <c r="R2761" s="30">
        <f>IFERROR(_xlfn.XLOOKUP($B2761,'Ownership Metrics'!$A:$A,'Ownership Metrics'!$G:$G),"")</f>
        <v>43</v>
      </c>
      <c r="S2761" s="27" t="str">
        <f>IFERROR(_xlfn.XLOOKUP($B2761,'Ownership Metrics'!$A:$A,'Ownership Metrics'!$H:$H),"")</f>
        <v>Oligopoli</v>
      </c>
      <c r="T2761" s="27" t="str">
        <f>IFERROR(_xlfn.XLOOKUP($B2761,'Ownership Metrics'!$A:$A,'Ownership Metrics'!$I:$I),"")</f>
        <v>Sedang</v>
      </c>
      <c r="U2761" s="27">
        <f>IF(COUNTIFS($B$2:$B2761,$B2761,$D$2:$D2761,$D2761)=1,1,0)</f>
        <v>1</v>
      </c>
      <c r="V2761" s="27">
        <f t="shared" si="130"/>
        <v>28.37</v>
      </c>
      <c r="W2761" s="27">
        <f t="shared" si="131"/>
        <v>1</v>
      </c>
      <c r="X2761" s="27">
        <f t="shared" si="129"/>
        <v>28.369999723900001</v>
      </c>
    </row>
    <row r="2762" spans="1:24" x14ac:dyDescent="0.25">
      <c r="A2762" s="26">
        <v>46265</v>
      </c>
      <c r="B2762" s="27" t="s">
        <v>10508</v>
      </c>
      <c r="C2762" s="27" t="s">
        <v>3025</v>
      </c>
      <c r="D2762" s="27" t="s">
        <v>3028</v>
      </c>
      <c r="E2762" s="27" t="s">
        <v>22</v>
      </c>
      <c r="F2762" s="27" t="s">
        <v>23</v>
      </c>
      <c r="G2762" s="27"/>
      <c r="H2762" s="27" t="s">
        <v>24</v>
      </c>
      <c r="I2762" s="28">
        <v>220339000</v>
      </c>
      <c r="J2762" s="28">
        <v>0</v>
      </c>
      <c r="K2762" s="28">
        <v>220339000</v>
      </c>
      <c r="L2762" s="29">
        <v>3.67</v>
      </c>
      <c r="M2762" s="29">
        <f>IFERROR(_xlfn.XLOOKUP($B2762,'Ownership Metrics'!$A:$A,'Ownership Metrics'!$B:$B),"")</f>
        <v>23.74</v>
      </c>
      <c r="N2762" s="28">
        <f>IFERROR(_xlfn.XLOOKUP($B2762,'Ownership Metrics'!$A:$A,'Ownership Metrics'!$C:$C),"")</f>
        <v>1629</v>
      </c>
      <c r="O2762" s="29">
        <f>IFERROR(_xlfn.XLOOKUP($B2762,'Ownership Metrics'!$A:$A,'Ownership Metrics'!$D:$D),"")</f>
        <v>28.37</v>
      </c>
      <c r="P2762" s="29">
        <f>IFERROR(_xlfn.XLOOKUP($B2762,'Ownership Metrics'!$A:$A,'Ownership Metrics'!$E:$E),"")</f>
        <v>64.59</v>
      </c>
      <c r="Q2762" s="30">
        <f>IFERROR(_xlfn.XLOOKUP($B2762,'Ownership Metrics'!$A:$A,'Ownership Metrics'!$F:$F),"")</f>
        <v>8</v>
      </c>
      <c r="R2762" s="30">
        <f>IFERROR(_xlfn.XLOOKUP($B2762,'Ownership Metrics'!$A:$A,'Ownership Metrics'!$G:$G),"")</f>
        <v>43</v>
      </c>
      <c r="S2762" s="27" t="str">
        <f>IFERROR(_xlfn.XLOOKUP($B2762,'Ownership Metrics'!$A:$A,'Ownership Metrics'!$H:$H),"")</f>
        <v>Oligopoli</v>
      </c>
      <c r="T2762" s="27" t="str">
        <f>IFERROR(_xlfn.XLOOKUP($B2762,'Ownership Metrics'!$A:$A,'Ownership Metrics'!$I:$I),"")</f>
        <v>Sedang</v>
      </c>
      <c r="U2762" s="27">
        <f>IF(COUNTIFS($B$2:$B2762,$B2762,$D$2:$D2762,$D2762)=1,1,0)</f>
        <v>1</v>
      </c>
      <c r="V2762" s="27">
        <f t="shared" si="130"/>
        <v>3.67</v>
      </c>
      <c r="W2762" s="27">
        <f t="shared" si="131"/>
        <v>4</v>
      </c>
      <c r="X2762" s="27">
        <f t="shared" si="129"/>
        <v>3.6699997237999997</v>
      </c>
    </row>
    <row r="2763" spans="1:24" x14ac:dyDescent="0.25">
      <c r="A2763" s="26">
        <v>46265</v>
      </c>
      <c r="B2763" s="27" t="s">
        <v>10508</v>
      </c>
      <c r="C2763" s="27" t="s">
        <v>3025</v>
      </c>
      <c r="D2763" s="27" t="s">
        <v>3029</v>
      </c>
      <c r="E2763" s="27" t="s">
        <v>31</v>
      </c>
      <c r="F2763" s="27" t="s">
        <v>32</v>
      </c>
      <c r="G2763" s="27"/>
      <c r="H2763" s="27" t="s">
        <v>196</v>
      </c>
      <c r="I2763" s="28">
        <v>95600000</v>
      </c>
      <c r="J2763" s="28">
        <v>0</v>
      </c>
      <c r="K2763" s="28">
        <v>95600000</v>
      </c>
      <c r="L2763" s="29">
        <v>1.59</v>
      </c>
      <c r="M2763" s="29">
        <f>IFERROR(_xlfn.XLOOKUP($B2763,'Ownership Metrics'!$A:$A,'Ownership Metrics'!$B:$B),"")</f>
        <v>23.74</v>
      </c>
      <c r="N2763" s="28">
        <f>IFERROR(_xlfn.XLOOKUP($B2763,'Ownership Metrics'!$A:$A,'Ownership Metrics'!$C:$C),"")</f>
        <v>1629</v>
      </c>
      <c r="O2763" s="29">
        <f>IFERROR(_xlfn.XLOOKUP($B2763,'Ownership Metrics'!$A:$A,'Ownership Metrics'!$D:$D),"")</f>
        <v>28.37</v>
      </c>
      <c r="P2763" s="29">
        <f>IFERROR(_xlfn.XLOOKUP($B2763,'Ownership Metrics'!$A:$A,'Ownership Metrics'!$E:$E),"")</f>
        <v>64.59</v>
      </c>
      <c r="Q2763" s="30">
        <f>IFERROR(_xlfn.XLOOKUP($B2763,'Ownership Metrics'!$A:$A,'Ownership Metrics'!$F:$F),"")</f>
        <v>8</v>
      </c>
      <c r="R2763" s="30">
        <f>IFERROR(_xlfn.XLOOKUP($B2763,'Ownership Metrics'!$A:$A,'Ownership Metrics'!$G:$G),"")</f>
        <v>43</v>
      </c>
      <c r="S2763" s="27" t="str">
        <f>IFERROR(_xlfn.XLOOKUP($B2763,'Ownership Metrics'!$A:$A,'Ownership Metrics'!$H:$H),"")</f>
        <v>Oligopoli</v>
      </c>
      <c r="T2763" s="27" t="str">
        <f>IFERROR(_xlfn.XLOOKUP($B2763,'Ownership Metrics'!$A:$A,'Ownership Metrics'!$I:$I),"")</f>
        <v>Sedang</v>
      </c>
      <c r="U2763" s="27">
        <f>IF(COUNTIFS($B$2:$B2763,$B2763,$D$2:$D2763,$D2763)=1,1,0)</f>
        <v>1</v>
      </c>
      <c r="V2763" s="27">
        <f t="shared" si="130"/>
        <v>1.59</v>
      </c>
      <c r="W2763" s="27">
        <f t="shared" si="131"/>
        <v>7</v>
      </c>
      <c r="X2763" s="27">
        <f t="shared" si="129"/>
        <v>1.5899997237000001</v>
      </c>
    </row>
    <row r="2764" spans="1:24" x14ac:dyDescent="0.25">
      <c r="A2764" s="26">
        <v>46265</v>
      </c>
      <c r="B2764" s="27" t="s">
        <v>10508</v>
      </c>
      <c r="C2764" s="27" t="s">
        <v>3025</v>
      </c>
      <c r="D2764" s="27" t="s">
        <v>2697</v>
      </c>
      <c r="E2764" s="27" t="s">
        <v>35</v>
      </c>
      <c r="F2764" s="27" t="s">
        <v>23</v>
      </c>
      <c r="G2764" s="27" t="s">
        <v>36</v>
      </c>
      <c r="H2764" s="27" t="s">
        <v>24</v>
      </c>
      <c r="I2764" s="28">
        <v>1581972000</v>
      </c>
      <c r="J2764" s="28">
        <v>0</v>
      </c>
      <c r="K2764" s="28">
        <v>1581972000</v>
      </c>
      <c r="L2764" s="29">
        <v>26.37</v>
      </c>
      <c r="M2764" s="29">
        <f>IFERROR(_xlfn.XLOOKUP($B2764,'Ownership Metrics'!$A:$A,'Ownership Metrics'!$B:$B),"")</f>
        <v>23.74</v>
      </c>
      <c r="N2764" s="28">
        <f>IFERROR(_xlfn.XLOOKUP($B2764,'Ownership Metrics'!$A:$A,'Ownership Metrics'!$C:$C),"")</f>
        <v>1629</v>
      </c>
      <c r="O2764" s="29">
        <f>IFERROR(_xlfn.XLOOKUP($B2764,'Ownership Metrics'!$A:$A,'Ownership Metrics'!$D:$D),"")</f>
        <v>28.37</v>
      </c>
      <c r="P2764" s="29">
        <f>IFERROR(_xlfn.XLOOKUP($B2764,'Ownership Metrics'!$A:$A,'Ownership Metrics'!$E:$E),"")</f>
        <v>64.59</v>
      </c>
      <c r="Q2764" s="30">
        <f>IFERROR(_xlfn.XLOOKUP($B2764,'Ownership Metrics'!$A:$A,'Ownership Metrics'!$F:$F),"")</f>
        <v>8</v>
      </c>
      <c r="R2764" s="30">
        <f>IFERROR(_xlfn.XLOOKUP($B2764,'Ownership Metrics'!$A:$A,'Ownership Metrics'!$G:$G),"")</f>
        <v>43</v>
      </c>
      <c r="S2764" s="27" t="str">
        <f>IFERROR(_xlfn.XLOOKUP($B2764,'Ownership Metrics'!$A:$A,'Ownership Metrics'!$H:$H),"")</f>
        <v>Oligopoli</v>
      </c>
      <c r="T2764" s="27" t="str">
        <f>IFERROR(_xlfn.XLOOKUP($B2764,'Ownership Metrics'!$A:$A,'Ownership Metrics'!$I:$I),"")</f>
        <v>Sedang</v>
      </c>
      <c r="U2764" s="27">
        <f>IF(COUNTIFS($B$2:$B2764,$B2764,$D$2:$D2764,$D2764)=1,1,0)</f>
        <v>1</v>
      </c>
      <c r="V2764" s="27">
        <f t="shared" si="130"/>
        <v>26.37</v>
      </c>
      <c r="W2764" s="27">
        <f t="shared" si="131"/>
        <v>2</v>
      </c>
      <c r="X2764" s="27">
        <f t="shared" si="129"/>
        <v>26.369999723599999</v>
      </c>
    </row>
    <row r="2765" spans="1:24" x14ac:dyDescent="0.25">
      <c r="A2765" s="26">
        <v>46265</v>
      </c>
      <c r="B2765" s="27" t="s">
        <v>10508</v>
      </c>
      <c r="C2765" s="27" t="s">
        <v>3025</v>
      </c>
      <c r="D2765" s="27" t="s">
        <v>2698</v>
      </c>
      <c r="E2765" s="27" t="s">
        <v>35</v>
      </c>
      <c r="F2765" s="27" t="s">
        <v>32</v>
      </c>
      <c r="G2765" s="27" t="s">
        <v>2699</v>
      </c>
      <c r="H2765" s="27" t="s">
        <v>24</v>
      </c>
      <c r="I2765" s="28">
        <v>590882400</v>
      </c>
      <c r="J2765" s="28">
        <v>0</v>
      </c>
      <c r="K2765" s="28">
        <v>590882400</v>
      </c>
      <c r="L2765" s="29">
        <v>9.85</v>
      </c>
      <c r="M2765" s="29">
        <f>IFERROR(_xlfn.XLOOKUP($B2765,'Ownership Metrics'!$A:$A,'Ownership Metrics'!$B:$B),"")</f>
        <v>23.74</v>
      </c>
      <c r="N2765" s="28">
        <f>IFERROR(_xlfn.XLOOKUP($B2765,'Ownership Metrics'!$A:$A,'Ownership Metrics'!$C:$C),"")</f>
        <v>1629</v>
      </c>
      <c r="O2765" s="29">
        <f>IFERROR(_xlfn.XLOOKUP($B2765,'Ownership Metrics'!$A:$A,'Ownership Metrics'!$D:$D),"")</f>
        <v>28.37</v>
      </c>
      <c r="P2765" s="29">
        <f>IFERROR(_xlfn.XLOOKUP($B2765,'Ownership Metrics'!$A:$A,'Ownership Metrics'!$E:$E),"")</f>
        <v>64.59</v>
      </c>
      <c r="Q2765" s="30">
        <f>IFERROR(_xlfn.XLOOKUP($B2765,'Ownership Metrics'!$A:$A,'Ownership Metrics'!$F:$F),"")</f>
        <v>8</v>
      </c>
      <c r="R2765" s="30">
        <f>IFERROR(_xlfn.XLOOKUP($B2765,'Ownership Metrics'!$A:$A,'Ownership Metrics'!$G:$G),"")</f>
        <v>43</v>
      </c>
      <c r="S2765" s="27" t="str">
        <f>IFERROR(_xlfn.XLOOKUP($B2765,'Ownership Metrics'!$A:$A,'Ownership Metrics'!$H:$H),"")</f>
        <v>Oligopoli</v>
      </c>
      <c r="T2765" s="27" t="str">
        <f>IFERROR(_xlfn.XLOOKUP($B2765,'Ownership Metrics'!$A:$A,'Ownership Metrics'!$I:$I),"")</f>
        <v>Sedang</v>
      </c>
      <c r="U2765" s="27">
        <f>IF(COUNTIFS($B$2:$B2765,$B2765,$D$2:$D2765,$D2765)=1,1,0)</f>
        <v>1</v>
      </c>
      <c r="V2765" s="27">
        <f t="shared" si="130"/>
        <v>9.85</v>
      </c>
      <c r="W2765" s="27">
        <f t="shared" si="131"/>
        <v>3</v>
      </c>
      <c r="X2765" s="27">
        <f t="shared" si="129"/>
        <v>9.8499997234999999</v>
      </c>
    </row>
    <row r="2766" spans="1:24" x14ac:dyDescent="0.25">
      <c r="A2766" s="26">
        <v>46265</v>
      </c>
      <c r="B2766" s="27" t="s">
        <v>10508</v>
      </c>
      <c r="C2766" s="27" t="s">
        <v>3025</v>
      </c>
      <c r="D2766" s="27" t="s">
        <v>3030</v>
      </c>
      <c r="E2766" s="27" t="s">
        <v>35</v>
      </c>
      <c r="F2766" s="27" t="s">
        <v>32</v>
      </c>
      <c r="G2766" s="27" t="s">
        <v>181</v>
      </c>
      <c r="H2766" s="27" t="s">
        <v>64</v>
      </c>
      <c r="I2766" s="28">
        <v>63265100</v>
      </c>
      <c r="J2766" s="28">
        <v>0</v>
      </c>
      <c r="K2766" s="28">
        <v>63265100</v>
      </c>
      <c r="L2766" s="29">
        <v>1.05</v>
      </c>
      <c r="M2766" s="29">
        <f>IFERROR(_xlfn.XLOOKUP($B2766,'Ownership Metrics'!$A:$A,'Ownership Metrics'!$B:$B),"")</f>
        <v>23.74</v>
      </c>
      <c r="N2766" s="28">
        <f>IFERROR(_xlfn.XLOOKUP($B2766,'Ownership Metrics'!$A:$A,'Ownership Metrics'!$C:$C),"")</f>
        <v>1629</v>
      </c>
      <c r="O2766" s="29">
        <f>IFERROR(_xlfn.XLOOKUP($B2766,'Ownership Metrics'!$A:$A,'Ownership Metrics'!$D:$D),"")</f>
        <v>28.37</v>
      </c>
      <c r="P2766" s="29">
        <f>IFERROR(_xlfn.XLOOKUP($B2766,'Ownership Metrics'!$A:$A,'Ownership Metrics'!$E:$E),"")</f>
        <v>64.59</v>
      </c>
      <c r="Q2766" s="30">
        <f>IFERROR(_xlfn.XLOOKUP($B2766,'Ownership Metrics'!$A:$A,'Ownership Metrics'!$F:$F),"")</f>
        <v>8</v>
      </c>
      <c r="R2766" s="30">
        <f>IFERROR(_xlfn.XLOOKUP($B2766,'Ownership Metrics'!$A:$A,'Ownership Metrics'!$G:$G),"")</f>
        <v>43</v>
      </c>
      <c r="S2766" s="27" t="str">
        <f>IFERROR(_xlfn.XLOOKUP($B2766,'Ownership Metrics'!$A:$A,'Ownership Metrics'!$H:$H),"")</f>
        <v>Oligopoli</v>
      </c>
      <c r="T2766" s="27" t="str">
        <f>IFERROR(_xlfn.XLOOKUP($B2766,'Ownership Metrics'!$A:$A,'Ownership Metrics'!$I:$I),"")</f>
        <v>Sedang</v>
      </c>
      <c r="U2766" s="27">
        <f>IF(COUNTIFS($B$2:$B2766,$B2766,$D$2:$D2766,$D2766)=1,1,0)</f>
        <v>1</v>
      </c>
      <c r="V2766" s="27">
        <f t="shared" si="130"/>
        <v>1.05</v>
      </c>
      <c r="W2766" s="27">
        <f t="shared" si="131"/>
        <v>8</v>
      </c>
      <c r="X2766" s="27">
        <f t="shared" si="129"/>
        <v>1.0499997234</v>
      </c>
    </row>
    <row r="2767" spans="1:24" x14ac:dyDescent="0.25">
      <c r="A2767" s="26">
        <v>46265</v>
      </c>
      <c r="B2767" s="27" t="s">
        <v>10508</v>
      </c>
      <c r="C2767" s="27" t="s">
        <v>3025</v>
      </c>
      <c r="D2767" s="27" t="s">
        <v>1323</v>
      </c>
      <c r="E2767" s="27" t="s">
        <v>67</v>
      </c>
      <c r="F2767" s="27" t="s">
        <v>23</v>
      </c>
      <c r="G2767" s="27"/>
      <c r="H2767" s="27" t="s">
        <v>24</v>
      </c>
      <c r="I2767" s="28">
        <v>146550600</v>
      </c>
      <c r="J2767" s="28">
        <v>0</v>
      </c>
      <c r="K2767" s="28">
        <v>146550600</v>
      </c>
      <c r="L2767" s="29">
        <v>2.44</v>
      </c>
      <c r="M2767" s="29">
        <f>IFERROR(_xlfn.XLOOKUP($B2767,'Ownership Metrics'!$A:$A,'Ownership Metrics'!$B:$B),"")</f>
        <v>23.74</v>
      </c>
      <c r="N2767" s="28">
        <f>IFERROR(_xlfn.XLOOKUP($B2767,'Ownership Metrics'!$A:$A,'Ownership Metrics'!$C:$C),"")</f>
        <v>1629</v>
      </c>
      <c r="O2767" s="29">
        <f>IFERROR(_xlfn.XLOOKUP($B2767,'Ownership Metrics'!$A:$A,'Ownership Metrics'!$D:$D),"")</f>
        <v>28.37</v>
      </c>
      <c r="P2767" s="29">
        <f>IFERROR(_xlfn.XLOOKUP($B2767,'Ownership Metrics'!$A:$A,'Ownership Metrics'!$E:$E),"")</f>
        <v>64.59</v>
      </c>
      <c r="Q2767" s="30">
        <f>IFERROR(_xlfn.XLOOKUP($B2767,'Ownership Metrics'!$A:$A,'Ownership Metrics'!$F:$F),"")</f>
        <v>8</v>
      </c>
      <c r="R2767" s="30">
        <f>IFERROR(_xlfn.XLOOKUP($B2767,'Ownership Metrics'!$A:$A,'Ownership Metrics'!$G:$G),"")</f>
        <v>43</v>
      </c>
      <c r="S2767" s="27" t="str">
        <f>IFERROR(_xlfn.XLOOKUP($B2767,'Ownership Metrics'!$A:$A,'Ownership Metrics'!$H:$H),"")</f>
        <v>Oligopoli</v>
      </c>
      <c r="T2767" s="27" t="str">
        <f>IFERROR(_xlfn.XLOOKUP($B2767,'Ownership Metrics'!$A:$A,'Ownership Metrics'!$I:$I),"")</f>
        <v>Sedang</v>
      </c>
      <c r="U2767" s="27">
        <f>IF(COUNTIFS($B$2:$B2767,$B2767,$D$2:$D2767,$D2767)=1,1,0)</f>
        <v>1</v>
      </c>
      <c r="V2767" s="27">
        <f t="shared" si="130"/>
        <v>2.44</v>
      </c>
      <c r="W2767" s="27">
        <f t="shared" si="131"/>
        <v>6</v>
      </c>
      <c r="X2767" s="27">
        <f t="shared" si="129"/>
        <v>2.4399997233000001</v>
      </c>
    </row>
    <row r="2768" spans="1:24" x14ac:dyDescent="0.25">
      <c r="A2768" s="26">
        <v>46265</v>
      </c>
      <c r="B2768" s="27" t="s">
        <v>10509</v>
      </c>
      <c r="C2768" s="27" t="s">
        <v>3032</v>
      </c>
      <c r="D2768" s="27" t="s">
        <v>3033</v>
      </c>
      <c r="E2768" s="27" t="s">
        <v>22</v>
      </c>
      <c r="F2768" s="27" t="s">
        <v>23</v>
      </c>
      <c r="G2768" s="27"/>
      <c r="H2768" s="27" t="s">
        <v>24</v>
      </c>
      <c r="I2768" s="28">
        <v>200000000</v>
      </c>
      <c r="J2768" s="28">
        <v>717200000</v>
      </c>
      <c r="K2768" s="28">
        <v>917200000</v>
      </c>
      <c r="L2768" s="29">
        <v>43.26</v>
      </c>
      <c r="M2768" s="29">
        <f>IFERROR(_xlfn.XLOOKUP($B2768,'Ownership Metrics'!$A:$A,'Ownership Metrics'!$B:$B),"")</f>
        <v>38.5</v>
      </c>
      <c r="N2768" s="28">
        <f>IFERROR(_xlfn.XLOOKUP($B2768,'Ownership Metrics'!$A:$A,'Ownership Metrics'!$C:$C),"")</f>
        <v>1976</v>
      </c>
      <c r="O2768" s="29">
        <f>IFERROR(_xlfn.XLOOKUP($B2768,'Ownership Metrics'!$A:$A,'Ownership Metrics'!$D:$D),"")</f>
        <v>43.26</v>
      </c>
      <c r="P2768" s="29">
        <f>IFERROR(_xlfn.XLOOKUP($B2768,'Ownership Metrics'!$A:$A,'Ownership Metrics'!$E:$E),"")</f>
        <v>54.79</v>
      </c>
      <c r="Q2768" s="30">
        <f>IFERROR(_xlfn.XLOOKUP($B2768,'Ownership Metrics'!$A:$A,'Ownership Metrics'!$F:$F),"")</f>
        <v>8</v>
      </c>
      <c r="R2768" s="30">
        <f>IFERROR(_xlfn.XLOOKUP($B2768,'Ownership Metrics'!$A:$A,'Ownership Metrics'!$G:$G),"")</f>
        <v>41</v>
      </c>
      <c r="S2768" s="27" t="str">
        <f>IFERROR(_xlfn.XLOOKUP($B2768,'Ownership Metrics'!$A:$A,'Ownership Metrics'!$H:$H),"")</f>
        <v>Moderat</v>
      </c>
      <c r="T2768" s="27" t="str">
        <f>IFERROR(_xlfn.XLOOKUP($B2768,'Ownership Metrics'!$A:$A,'Ownership Metrics'!$I:$I),"")</f>
        <v>Sedang</v>
      </c>
      <c r="U2768" s="27">
        <f>IF(COUNTIFS($B$2:$B2768,$B2768,$D$2:$D2768,$D2768)=1,1,0)</f>
        <v>1</v>
      </c>
      <c r="V2768" s="27">
        <f t="shared" si="130"/>
        <v>43.26</v>
      </c>
      <c r="W2768" s="27">
        <f t="shared" si="131"/>
        <v>1</v>
      </c>
      <c r="X2768" s="27">
        <f t="shared" si="129"/>
        <v>43.259999723199996</v>
      </c>
    </row>
    <row r="2769" spans="1:24" x14ac:dyDescent="0.25">
      <c r="A2769" s="26">
        <v>46265</v>
      </c>
      <c r="B2769" s="27" t="s">
        <v>10509</v>
      </c>
      <c r="C2769" s="27" t="s">
        <v>3032</v>
      </c>
      <c r="D2769" s="27" t="s">
        <v>3034</v>
      </c>
      <c r="E2769" s="27" t="s">
        <v>35</v>
      </c>
      <c r="F2769" s="27" t="s">
        <v>23</v>
      </c>
      <c r="G2769" s="27" t="s">
        <v>36</v>
      </c>
      <c r="H2769" s="27" t="s">
        <v>24</v>
      </c>
      <c r="I2769" s="28">
        <v>29943000</v>
      </c>
      <c r="J2769" s="28">
        <v>0</v>
      </c>
      <c r="K2769" s="28">
        <v>29943000</v>
      </c>
      <c r="L2769" s="29">
        <v>1.41</v>
      </c>
      <c r="M2769" s="29">
        <f>IFERROR(_xlfn.XLOOKUP($B2769,'Ownership Metrics'!$A:$A,'Ownership Metrics'!$B:$B),"")</f>
        <v>38.5</v>
      </c>
      <c r="N2769" s="28">
        <f>IFERROR(_xlfn.XLOOKUP($B2769,'Ownership Metrics'!$A:$A,'Ownership Metrics'!$C:$C),"")</f>
        <v>1976</v>
      </c>
      <c r="O2769" s="29">
        <f>IFERROR(_xlfn.XLOOKUP($B2769,'Ownership Metrics'!$A:$A,'Ownership Metrics'!$D:$D),"")</f>
        <v>43.26</v>
      </c>
      <c r="P2769" s="29">
        <f>IFERROR(_xlfn.XLOOKUP($B2769,'Ownership Metrics'!$A:$A,'Ownership Metrics'!$E:$E),"")</f>
        <v>54.79</v>
      </c>
      <c r="Q2769" s="30">
        <f>IFERROR(_xlfn.XLOOKUP($B2769,'Ownership Metrics'!$A:$A,'Ownership Metrics'!$F:$F),"")</f>
        <v>8</v>
      </c>
      <c r="R2769" s="30">
        <f>IFERROR(_xlfn.XLOOKUP($B2769,'Ownership Metrics'!$A:$A,'Ownership Metrics'!$G:$G),"")</f>
        <v>41</v>
      </c>
      <c r="S2769" s="27" t="str">
        <f>IFERROR(_xlfn.XLOOKUP($B2769,'Ownership Metrics'!$A:$A,'Ownership Metrics'!$H:$H),"")</f>
        <v>Moderat</v>
      </c>
      <c r="T2769" s="27" t="str">
        <f>IFERROR(_xlfn.XLOOKUP($B2769,'Ownership Metrics'!$A:$A,'Ownership Metrics'!$I:$I),"")</f>
        <v>Sedang</v>
      </c>
      <c r="U2769" s="27">
        <f>IF(COUNTIFS($B$2:$B2769,$B2769,$D$2:$D2769,$D2769)=1,1,0)</f>
        <v>1</v>
      </c>
      <c r="V2769" s="27">
        <f t="shared" si="130"/>
        <v>1.41</v>
      </c>
      <c r="W2769" s="27">
        <f t="shared" si="131"/>
        <v>5</v>
      </c>
      <c r="X2769" s="27">
        <f t="shared" si="129"/>
        <v>1.4099997230999999</v>
      </c>
    </row>
    <row r="2770" spans="1:24" x14ac:dyDescent="0.25">
      <c r="A2770" s="26">
        <v>46265</v>
      </c>
      <c r="B2770" s="27" t="s">
        <v>10509</v>
      </c>
      <c r="C2770" s="27" t="s">
        <v>3032</v>
      </c>
      <c r="D2770" s="27" t="s">
        <v>3035</v>
      </c>
      <c r="E2770" s="27" t="s">
        <v>35</v>
      </c>
      <c r="F2770" s="27" t="s">
        <v>23</v>
      </c>
      <c r="G2770" s="27" t="s">
        <v>36</v>
      </c>
      <c r="H2770" s="27" t="s">
        <v>24</v>
      </c>
      <c r="I2770" s="28">
        <v>28065700</v>
      </c>
      <c r="J2770" s="28">
        <v>0</v>
      </c>
      <c r="K2770" s="28">
        <v>28065700</v>
      </c>
      <c r="L2770" s="29">
        <v>1.32</v>
      </c>
      <c r="M2770" s="29">
        <f>IFERROR(_xlfn.XLOOKUP($B2770,'Ownership Metrics'!$A:$A,'Ownership Metrics'!$B:$B),"")</f>
        <v>38.5</v>
      </c>
      <c r="N2770" s="28">
        <f>IFERROR(_xlfn.XLOOKUP($B2770,'Ownership Metrics'!$A:$A,'Ownership Metrics'!$C:$C),"")</f>
        <v>1976</v>
      </c>
      <c r="O2770" s="29">
        <f>IFERROR(_xlfn.XLOOKUP($B2770,'Ownership Metrics'!$A:$A,'Ownership Metrics'!$D:$D),"")</f>
        <v>43.26</v>
      </c>
      <c r="P2770" s="29">
        <f>IFERROR(_xlfn.XLOOKUP($B2770,'Ownership Metrics'!$A:$A,'Ownership Metrics'!$E:$E),"")</f>
        <v>54.79</v>
      </c>
      <c r="Q2770" s="30">
        <f>IFERROR(_xlfn.XLOOKUP($B2770,'Ownership Metrics'!$A:$A,'Ownership Metrics'!$F:$F),"")</f>
        <v>8</v>
      </c>
      <c r="R2770" s="30">
        <f>IFERROR(_xlfn.XLOOKUP($B2770,'Ownership Metrics'!$A:$A,'Ownership Metrics'!$G:$G),"")</f>
        <v>41</v>
      </c>
      <c r="S2770" s="27" t="str">
        <f>IFERROR(_xlfn.XLOOKUP($B2770,'Ownership Metrics'!$A:$A,'Ownership Metrics'!$H:$H),"")</f>
        <v>Moderat</v>
      </c>
      <c r="T2770" s="27" t="str">
        <f>IFERROR(_xlfn.XLOOKUP($B2770,'Ownership Metrics'!$A:$A,'Ownership Metrics'!$I:$I),"")</f>
        <v>Sedang</v>
      </c>
      <c r="U2770" s="27">
        <f>IF(COUNTIFS($B$2:$B2770,$B2770,$D$2:$D2770,$D2770)=1,1,0)</f>
        <v>1</v>
      </c>
      <c r="V2770" s="27">
        <f t="shared" si="130"/>
        <v>1.32</v>
      </c>
      <c r="W2770" s="27">
        <f t="shared" si="131"/>
        <v>7</v>
      </c>
      <c r="X2770" s="27">
        <f t="shared" si="129"/>
        <v>1.319999723</v>
      </c>
    </row>
    <row r="2771" spans="1:24" x14ac:dyDescent="0.25">
      <c r="A2771" s="26">
        <v>46265</v>
      </c>
      <c r="B2771" s="27" t="s">
        <v>10509</v>
      </c>
      <c r="C2771" s="27" t="s">
        <v>3032</v>
      </c>
      <c r="D2771" s="27" t="s">
        <v>3036</v>
      </c>
      <c r="E2771" s="27" t="s">
        <v>35</v>
      </c>
      <c r="F2771" s="27" t="s">
        <v>23</v>
      </c>
      <c r="G2771" s="27" t="s">
        <v>36</v>
      </c>
      <c r="H2771" s="27" t="s">
        <v>24</v>
      </c>
      <c r="I2771" s="28">
        <v>21904939</v>
      </c>
      <c r="J2771" s="28">
        <v>0</v>
      </c>
      <c r="K2771" s="28">
        <v>21904939</v>
      </c>
      <c r="L2771" s="29">
        <v>1.03</v>
      </c>
      <c r="M2771" s="29">
        <f>IFERROR(_xlfn.XLOOKUP($B2771,'Ownership Metrics'!$A:$A,'Ownership Metrics'!$B:$B),"")</f>
        <v>38.5</v>
      </c>
      <c r="N2771" s="28">
        <f>IFERROR(_xlfn.XLOOKUP($B2771,'Ownership Metrics'!$A:$A,'Ownership Metrics'!$C:$C),"")</f>
        <v>1976</v>
      </c>
      <c r="O2771" s="29">
        <f>IFERROR(_xlfn.XLOOKUP($B2771,'Ownership Metrics'!$A:$A,'Ownership Metrics'!$D:$D),"")</f>
        <v>43.26</v>
      </c>
      <c r="P2771" s="29">
        <f>IFERROR(_xlfn.XLOOKUP($B2771,'Ownership Metrics'!$A:$A,'Ownership Metrics'!$E:$E),"")</f>
        <v>54.79</v>
      </c>
      <c r="Q2771" s="30">
        <f>IFERROR(_xlfn.XLOOKUP($B2771,'Ownership Metrics'!$A:$A,'Ownership Metrics'!$F:$F),"")</f>
        <v>8</v>
      </c>
      <c r="R2771" s="30">
        <f>IFERROR(_xlfn.XLOOKUP($B2771,'Ownership Metrics'!$A:$A,'Ownership Metrics'!$G:$G),"")</f>
        <v>41</v>
      </c>
      <c r="S2771" s="27" t="str">
        <f>IFERROR(_xlfn.XLOOKUP($B2771,'Ownership Metrics'!$A:$A,'Ownership Metrics'!$H:$H),"")</f>
        <v>Moderat</v>
      </c>
      <c r="T2771" s="27" t="str">
        <f>IFERROR(_xlfn.XLOOKUP($B2771,'Ownership Metrics'!$A:$A,'Ownership Metrics'!$I:$I),"")</f>
        <v>Sedang</v>
      </c>
      <c r="U2771" s="27">
        <f>IF(COUNTIFS($B$2:$B2771,$B2771,$D$2:$D2771,$D2771)=1,1,0)</f>
        <v>1</v>
      </c>
      <c r="V2771" s="27">
        <f t="shared" si="130"/>
        <v>1.03</v>
      </c>
      <c r="W2771" s="27">
        <f t="shared" si="131"/>
        <v>8</v>
      </c>
      <c r="X2771" s="27">
        <f t="shared" si="129"/>
        <v>1.0299997229</v>
      </c>
    </row>
    <row r="2772" spans="1:24" x14ac:dyDescent="0.25">
      <c r="A2772" s="26">
        <v>46265</v>
      </c>
      <c r="B2772" s="27" t="s">
        <v>10509</v>
      </c>
      <c r="C2772" s="27" t="s">
        <v>3032</v>
      </c>
      <c r="D2772" s="27" t="s">
        <v>3037</v>
      </c>
      <c r="E2772" s="27" t="s">
        <v>35</v>
      </c>
      <c r="F2772" s="27" t="s">
        <v>23</v>
      </c>
      <c r="G2772" s="27" t="s">
        <v>36</v>
      </c>
      <c r="H2772" s="27" t="s">
        <v>24</v>
      </c>
      <c r="I2772" s="28">
        <v>29932700</v>
      </c>
      <c r="J2772" s="28">
        <v>0</v>
      </c>
      <c r="K2772" s="28">
        <v>29932700</v>
      </c>
      <c r="L2772" s="29">
        <v>1.41</v>
      </c>
      <c r="M2772" s="29">
        <f>IFERROR(_xlfn.XLOOKUP($B2772,'Ownership Metrics'!$A:$A,'Ownership Metrics'!$B:$B),"")</f>
        <v>38.5</v>
      </c>
      <c r="N2772" s="28">
        <f>IFERROR(_xlfn.XLOOKUP($B2772,'Ownership Metrics'!$A:$A,'Ownership Metrics'!$C:$C),"")</f>
        <v>1976</v>
      </c>
      <c r="O2772" s="29">
        <f>IFERROR(_xlfn.XLOOKUP($B2772,'Ownership Metrics'!$A:$A,'Ownership Metrics'!$D:$D),"")</f>
        <v>43.26</v>
      </c>
      <c r="P2772" s="29">
        <f>IFERROR(_xlfn.XLOOKUP($B2772,'Ownership Metrics'!$A:$A,'Ownership Metrics'!$E:$E),"")</f>
        <v>54.79</v>
      </c>
      <c r="Q2772" s="30">
        <f>IFERROR(_xlfn.XLOOKUP($B2772,'Ownership Metrics'!$A:$A,'Ownership Metrics'!$F:$F),"")</f>
        <v>8</v>
      </c>
      <c r="R2772" s="30">
        <f>IFERROR(_xlfn.XLOOKUP($B2772,'Ownership Metrics'!$A:$A,'Ownership Metrics'!$G:$G),"")</f>
        <v>41</v>
      </c>
      <c r="S2772" s="27" t="str">
        <f>IFERROR(_xlfn.XLOOKUP($B2772,'Ownership Metrics'!$A:$A,'Ownership Metrics'!$H:$H),"")</f>
        <v>Moderat</v>
      </c>
      <c r="T2772" s="27" t="str">
        <f>IFERROR(_xlfn.XLOOKUP($B2772,'Ownership Metrics'!$A:$A,'Ownership Metrics'!$I:$I),"")</f>
        <v>Sedang</v>
      </c>
      <c r="U2772" s="27">
        <f>IF(COUNTIFS($B$2:$B2772,$B2772,$D$2:$D2772,$D2772)=1,1,0)</f>
        <v>1</v>
      </c>
      <c r="V2772" s="27">
        <f t="shared" si="130"/>
        <v>1.41</v>
      </c>
      <c r="W2772" s="27">
        <f t="shared" si="131"/>
        <v>6</v>
      </c>
      <c r="X2772" s="27">
        <f t="shared" si="129"/>
        <v>1.4099997227999999</v>
      </c>
    </row>
    <row r="2773" spans="1:24" x14ac:dyDescent="0.25">
      <c r="A2773" s="26">
        <v>46265</v>
      </c>
      <c r="B2773" s="27" t="s">
        <v>10509</v>
      </c>
      <c r="C2773" s="27" t="s">
        <v>3032</v>
      </c>
      <c r="D2773" s="27" t="s">
        <v>3038</v>
      </c>
      <c r="E2773" s="27" t="s">
        <v>72</v>
      </c>
      <c r="F2773" s="27" t="s">
        <v>23</v>
      </c>
      <c r="G2773" s="27"/>
      <c r="H2773" s="27" t="s">
        <v>24</v>
      </c>
      <c r="I2773" s="28">
        <v>41565859</v>
      </c>
      <c r="J2773" s="28">
        <v>0</v>
      </c>
      <c r="K2773" s="28">
        <v>41565859</v>
      </c>
      <c r="L2773" s="29">
        <v>1.96</v>
      </c>
      <c r="M2773" s="29">
        <f>IFERROR(_xlfn.XLOOKUP($B2773,'Ownership Metrics'!$A:$A,'Ownership Metrics'!$B:$B),"")</f>
        <v>38.5</v>
      </c>
      <c r="N2773" s="28">
        <f>IFERROR(_xlfn.XLOOKUP($B2773,'Ownership Metrics'!$A:$A,'Ownership Metrics'!$C:$C),"")</f>
        <v>1976</v>
      </c>
      <c r="O2773" s="29">
        <f>IFERROR(_xlfn.XLOOKUP($B2773,'Ownership Metrics'!$A:$A,'Ownership Metrics'!$D:$D),"")</f>
        <v>43.26</v>
      </c>
      <c r="P2773" s="29">
        <f>IFERROR(_xlfn.XLOOKUP($B2773,'Ownership Metrics'!$A:$A,'Ownership Metrics'!$E:$E),"")</f>
        <v>54.79</v>
      </c>
      <c r="Q2773" s="30">
        <f>IFERROR(_xlfn.XLOOKUP($B2773,'Ownership Metrics'!$A:$A,'Ownership Metrics'!$F:$F),"")</f>
        <v>8</v>
      </c>
      <c r="R2773" s="30">
        <f>IFERROR(_xlfn.XLOOKUP($B2773,'Ownership Metrics'!$A:$A,'Ownership Metrics'!$G:$G),"")</f>
        <v>41</v>
      </c>
      <c r="S2773" s="27" t="str">
        <f>IFERROR(_xlfn.XLOOKUP($B2773,'Ownership Metrics'!$A:$A,'Ownership Metrics'!$H:$H),"")</f>
        <v>Moderat</v>
      </c>
      <c r="T2773" s="27" t="str">
        <f>IFERROR(_xlfn.XLOOKUP($B2773,'Ownership Metrics'!$A:$A,'Ownership Metrics'!$I:$I),"")</f>
        <v>Sedang</v>
      </c>
      <c r="U2773" s="27">
        <f>IF(COUNTIFS($B$2:$B2773,$B2773,$D$2:$D2773,$D2773)=1,1,0)</f>
        <v>1</v>
      </c>
      <c r="V2773" s="27">
        <f t="shared" si="130"/>
        <v>1.96</v>
      </c>
      <c r="W2773" s="27">
        <f t="shared" si="131"/>
        <v>3</v>
      </c>
      <c r="X2773" s="27">
        <f t="shared" si="129"/>
        <v>1.9599997226999999</v>
      </c>
    </row>
    <row r="2774" spans="1:24" x14ac:dyDescent="0.25">
      <c r="A2774" s="26">
        <v>46265</v>
      </c>
      <c r="B2774" s="27" t="s">
        <v>10509</v>
      </c>
      <c r="C2774" s="27" t="s">
        <v>3032</v>
      </c>
      <c r="D2774" s="27" t="s">
        <v>2665</v>
      </c>
      <c r="E2774" s="27" t="s">
        <v>72</v>
      </c>
      <c r="F2774" s="27" t="s">
        <v>23</v>
      </c>
      <c r="G2774" s="27"/>
      <c r="H2774" s="27" t="s">
        <v>24</v>
      </c>
      <c r="I2774" s="28">
        <v>32716004</v>
      </c>
      <c r="J2774" s="28">
        <v>0</v>
      </c>
      <c r="K2774" s="28">
        <v>32716004</v>
      </c>
      <c r="L2774" s="29">
        <v>1.54</v>
      </c>
      <c r="M2774" s="29">
        <f>IFERROR(_xlfn.XLOOKUP($B2774,'Ownership Metrics'!$A:$A,'Ownership Metrics'!$B:$B),"")</f>
        <v>38.5</v>
      </c>
      <c r="N2774" s="28">
        <f>IFERROR(_xlfn.XLOOKUP($B2774,'Ownership Metrics'!$A:$A,'Ownership Metrics'!$C:$C),"")</f>
        <v>1976</v>
      </c>
      <c r="O2774" s="29">
        <f>IFERROR(_xlfn.XLOOKUP($B2774,'Ownership Metrics'!$A:$A,'Ownership Metrics'!$D:$D),"")</f>
        <v>43.26</v>
      </c>
      <c r="P2774" s="29">
        <f>IFERROR(_xlfn.XLOOKUP($B2774,'Ownership Metrics'!$A:$A,'Ownership Metrics'!$E:$E),"")</f>
        <v>54.79</v>
      </c>
      <c r="Q2774" s="30">
        <f>IFERROR(_xlfn.XLOOKUP($B2774,'Ownership Metrics'!$A:$A,'Ownership Metrics'!$F:$F),"")</f>
        <v>8</v>
      </c>
      <c r="R2774" s="30">
        <f>IFERROR(_xlfn.XLOOKUP($B2774,'Ownership Metrics'!$A:$A,'Ownership Metrics'!$G:$G),"")</f>
        <v>41</v>
      </c>
      <c r="S2774" s="27" t="str">
        <f>IFERROR(_xlfn.XLOOKUP($B2774,'Ownership Metrics'!$A:$A,'Ownership Metrics'!$H:$H),"")</f>
        <v>Moderat</v>
      </c>
      <c r="T2774" s="27" t="str">
        <f>IFERROR(_xlfn.XLOOKUP($B2774,'Ownership Metrics'!$A:$A,'Ownership Metrics'!$I:$I),"")</f>
        <v>Sedang</v>
      </c>
      <c r="U2774" s="27">
        <f>IF(COUNTIFS($B$2:$B2774,$B2774,$D$2:$D2774,$D2774)=1,1,0)</f>
        <v>1</v>
      </c>
      <c r="V2774" s="27">
        <f t="shared" si="130"/>
        <v>1.54</v>
      </c>
      <c r="W2774" s="27">
        <f t="shared" si="131"/>
        <v>4</v>
      </c>
      <c r="X2774" s="27">
        <f t="shared" si="129"/>
        <v>1.5399997226</v>
      </c>
    </row>
    <row r="2775" spans="1:24" x14ac:dyDescent="0.25">
      <c r="A2775" s="26">
        <v>46265</v>
      </c>
      <c r="B2775" s="27" t="s">
        <v>10509</v>
      </c>
      <c r="C2775" s="27" t="s">
        <v>3032</v>
      </c>
      <c r="D2775" s="27" t="s">
        <v>331</v>
      </c>
      <c r="E2775" s="27" t="s">
        <v>171</v>
      </c>
      <c r="F2775" s="27" t="s">
        <v>23</v>
      </c>
      <c r="G2775" s="27"/>
      <c r="H2775" s="27" t="s">
        <v>24</v>
      </c>
      <c r="I2775" s="28">
        <v>202800000</v>
      </c>
      <c r="J2775" s="28">
        <v>0</v>
      </c>
      <c r="K2775" s="28">
        <v>202800000</v>
      </c>
      <c r="L2775" s="29">
        <v>9.57</v>
      </c>
      <c r="M2775" s="29">
        <f>IFERROR(_xlfn.XLOOKUP($B2775,'Ownership Metrics'!$A:$A,'Ownership Metrics'!$B:$B),"")</f>
        <v>38.5</v>
      </c>
      <c r="N2775" s="28">
        <f>IFERROR(_xlfn.XLOOKUP($B2775,'Ownership Metrics'!$A:$A,'Ownership Metrics'!$C:$C),"")</f>
        <v>1976</v>
      </c>
      <c r="O2775" s="29">
        <f>IFERROR(_xlfn.XLOOKUP($B2775,'Ownership Metrics'!$A:$A,'Ownership Metrics'!$D:$D),"")</f>
        <v>43.26</v>
      </c>
      <c r="P2775" s="29">
        <f>IFERROR(_xlfn.XLOOKUP($B2775,'Ownership Metrics'!$A:$A,'Ownership Metrics'!$E:$E),"")</f>
        <v>54.79</v>
      </c>
      <c r="Q2775" s="30">
        <f>IFERROR(_xlfn.XLOOKUP($B2775,'Ownership Metrics'!$A:$A,'Ownership Metrics'!$F:$F),"")</f>
        <v>8</v>
      </c>
      <c r="R2775" s="30">
        <f>IFERROR(_xlfn.XLOOKUP($B2775,'Ownership Metrics'!$A:$A,'Ownership Metrics'!$G:$G),"")</f>
        <v>41</v>
      </c>
      <c r="S2775" s="27" t="str">
        <f>IFERROR(_xlfn.XLOOKUP($B2775,'Ownership Metrics'!$A:$A,'Ownership Metrics'!$H:$H),"")</f>
        <v>Moderat</v>
      </c>
      <c r="T2775" s="27" t="str">
        <f>IFERROR(_xlfn.XLOOKUP($B2775,'Ownership Metrics'!$A:$A,'Ownership Metrics'!$I:$I),"")</f>
        <v>Sedang</v>
      </c>
      <c r="U2775" s="27">
        <f>IF(COUNTIFS($B$2:$B2775,$B2775,$D$2:$D2775,$D2775)=1,1,0)</f>
        <v>1</v>
      </c>
      <c r="V2775" s="27">
        <f t="shared" si="130"/>
        <v>9.57</v>
      </c>
      <c r="W2775" s="27">
        <f t="shared" si="131"/>
        <v>2</v>
      </c>
      <c r="X2775" s="27">
        <f t="shared" si="129"/>
        <v>9.5699997225000004</v>
      </c>
    </row>
    <row r="2776" spans="1:24" x14ac:dyDescent="0.25">
      <c r="A2776" s="26">
        <v>46265</v>
      </c>
      <c r="B2776" s="27" t="s">
        <v>10510</v>
      </c>
      <c r="C2776" s="27" t="s">
        <v>3040</v>
      </c>
      <c r="D2776" s="27" t="s">
        <v>3041</v>
      </c>
      <c r="E2776" s="27" t="s">
        <v>22</v>
      </c>
      <c r="F2776" s="27" t="s">
        <v>23</v>
      </c>
      <c r="G2776" s="27"/>
      <c r="H2776" s="27" t="s">
        <v>24</v>
      </c>
      <c r="I2776" s="28">
        <v>52538500</v>
      </c>
      <c r="J2776" s="28">
        <v>0</v>
      </c>
      <c r="K2776" s="28">
        <v>52538500</v>
      </c>
      <c r="L2776" s="29">
        <v>2</v>
      </c>
      <c r="M2776" s="29">
        <f>IFERROR(_xlfn.XLOOKUP($B2776,'Ownership Metrics'!$A:$A,'Ownership Metrics'!$B:$B),"")</f>
        <v>10.210000000000001</v>
      </c>
      <c r="N2776" s="28">
        <f>IFERROR(_xlfn.XLOOKUP($B2776,'Ownership Metrics'!$A:$A,'Ownership Metrics'!$C:$C),"")</f>
        <v>1906</v>
      </c>
      <c r="O2776" s="29">
        <f>IFERROR(_xlfn.XLOOKUP($B2776,'Ownership Metrics'!$A:$A,'Ownership Metrics'!$D:$D),"")</f>
        <v>40.799999999999997</v>
      </c>
      <c r="P2776" s="29">
        <f>IFERROR(_xlfn.XLOOKUP($B2776,'Ownership Metrics'!$A:$A,'Ownership Metrics'!$E:$E),"")</f>
        <v>52</v>
      </c>
      <c r="Q2776" s="30">
        <f>IFERROR(_xlfn.XLOOKUP($B2776,'Ownership Metrics'!$A:$A,'Ownership Metrics'!$F:$F),"")</f>
        <v>13</v>
      </c>
      <c r="R2776" s="30">
        <f>IFERROR(_xlfn.XLOOKUP($B2776,'Ownership Metrics'!$A:$A,'Ownership Metrics'!$G:$G),"")</f>
        <v>34</v>
      </c>
      <c r="S2776" s="27" t="str">
        <f>IFERROR(_xlfn.XLOOKUP($B2776,'Ownership Metrics'!$A:$A,'Ownership Metrics'!$H:$H),"")</f>
        <v>Moderat</v>
      </c>
      <c r="T2776" s="27" t="str">
        <f>IFERROR(_xlfn.XLOOKUP($B2776,'Ownership Metrics'!$A:$A,'Ownership Metrics'!$I:$I),"")</f>
        <v>Sedang</v>
      </c>
      <c r="U2776" s="27">
        <f>IF(COUNTIFS($B$2:$B2776,$B2776,$D$2:$D2776,$D2776)=1,1,0)</f>
        <v>1</v>
      </c>
      <c r="V2776" s="27">
        <f t="shared" si="130"/>
        <v>2</v>
      </c>
      <c r="W2776" s="27">
        <f t="shared" si="131"/>
        <v>10</v>
      </c>
      <c r="X2776" s="27">
        <f t="shared" si="129"/>
        <v>1.9999997223999999</v>
      </c>
    </row>
    <row r="2777" spans="1:24" x14ac:dyDescent="0.25">
      <c r="A2777" s="26">
        <v>46265</v>
      </c>
      <c r="B2777" s="27" t="s">
        <v>10510</v>
      </c>
      <c r="C2777" s="27" t="s">
        <v>3040</v>
      </c>
      <c r="D2777" s="27" t="s">
        <v>3042</v>
      </c>
      <c r="E2777" s="27" t="s">
        <v>22</v>
      </c>
      <c r="F2777" s="27" t="s">
        <v>23</v>
      </c>
      <c r="G2777" s="27"/>
      <c r="H2777" s="27" t="s">
        <v>24</v>
      </c>
      <c r="I2777" s="28">
        <v>32832133</v>
      </c>
      <c r="J2777" s="28">
        <v>0</v>
      </c>
      <c r="K2777" s="28">
        <v>32832133</v>
      </c>
      <c r="L2777" s="29">
        <v>1.25</v>
      </c>
      <c r="M2777" s="29">
        <f>IFERROR(_xlfn.XLOOKUP($B2777,'Ownership Metrics'!$A:$A,'Ownership Metrics'!$B:$B),"")</f>
        <v>10.210000000000001</v>
      </c>
      <c r="N2777" s="28">
        <f>IFERROR(_xlfn.XLOOKUP($B2777,'Ownership Metrics'!$A:$A,'Ownership Metrics'!$C:$C),"")</f>
        <v>1906</v>
      </c>
      <c r="O2777" s="29">
        <f>IFERROR(_xlfn.XLOOKUP($B2777,'Ownership Metrics'!$A:$A,'Ownership Metrics'!$D:$D),"")</f>
        <v>40.799999999999997</v>
      </c>
      <c r="P2777" s="29">
        <f>IFERROR(_xlfn.XLOOKUP($B2777,'Ownership Metrics'!$A:$A,'Ownership Metrics'!$E:$E),"")</f>
        <v>52</v>
      </c>
      <c r="Q2777" s="30">
        <f>IFERROR(_xlfn.XLOOKUP($B2777,'Ownership Metrics'!$A:$A,'Ownership Metrics'!$F:$F),"")</f>
        <v>13</v>
      </c>
      <c r="R2777" s="30">
        <f>IFERROR(_xlfn.XLOOKUP($B2777,'Ownership Metrics'!$A:$A,'Ownership Metrics'!$G:$G),"")</f>
        <v>34</v>
      </c>
      <c r="S2777" s="27" t="str">
        <f>IFERROR(_xlfn.XLOOKUP($B2777,'Ownership Metrics'!$A:$A,'Ownership Metrics'!$H:$H),"")</f>
        <v>Moderat</v>
      </c>
      <c r="T2777" s="27" t="str">
        <f>IFERROR(_xlfn.XLOOKUP($B2777,'Ownership Metrics'!$A:$A,'Ownership Metrics'!$I:$I),"")</f>
        <v>Sedang</v>
      </c>
      <c r="U2777" s="27">
        <f>IF(COUNTIFS($B$2:$B2777,$B2777,$D$2:$D2777,$D2777)=1,1,0)</f>
        <v>1</v>
      </c>
      <c r="V2777" s="27">
        <f t="shared" si="130"/>
        <v>1.25</v>
      </c>
      <c r="W2777" s="27">
        <f t="shared" si="131"/>
        <v>13</v>
      </c>
      <c r="X2777" s="27">
        <f t="shared" si="129"/>
        <v>1.2499997222999999</v>
      </c>
    </row>
    <row r="2778" spans="1:24" x14ac:dyDescent="0.25">
      <c r="A2778" s="26">
        <v>46265</v>
      </c>
      <c r="B2778" s="27" t="s">
        <v>10510</v>
      </c>
      <c r="C2778" s="27" t="s">
        <v>3040</v>
      </c>
      <c r="D2778" s="27" t="s">
        <v>3043</v>
      </c>
      <c r="E2778" s="27" t="s">
        <v>22</v>
      </c>
      <c r="F2778" s="27" t="s">
        <v>23</v>
      </c>
      <c r="G2778" s="27"/>
      <c r="H2778" s="27" t="s">
        <v>24</v>
      </c>
      <c r="I2778" s="28">
        <v>52538700</v>
      </c>
      <c r="J2778" s="28">
        <v>0</v>
      </c>
      <c r="K2778" s="28">
        <v>52538700</v>
      </c>
      <c r="L2778" s="29">
        <v>2</v>
      </c>
      <c r="M2778" s="29">
        <f>IFERROR(_xlfn.XLOOKUP($B2778,'Ownership Metrics'!$A:$A,'Ownership Metrics'!$B:$B),"")</f>
        <v>10.210000000000001</v>
      </c>
      <c r="N2778" s="28">
        <f>IFERROR(_xlfn.XLOOKUP($B2778,'Ownership Metrics'!$A:$A,'Ownership Metrics'!$C:$C),"")</f>
        <v>1906</v>
      </c>
      <c r="O2778" s="29">
        <f>IFERROR(_xlfn.XLOOKUP($B2778,'Ownership Metrics'!$A:$A,'Ownership Metrics'!$D:$D),"")</f>
        <v>40.799999999999997</v>
      </c>
      <c r="P2778" s="29">
        <f>IFERROR(_xlfn.XLOOKUP($B2778,'Ownership Metrics'!$A:$A,'Ownership Metrics'!$E:$E),"")</f>
        <v>52</v>
      </c>
      <c r="Q2778" s="30">
        <f>IFERROR(_xlfn.XLOOKUP($B2778,'Ownership Metrics'!$A:$A,'Ownership Metrics'!$F:$F),"")</f>
        <v>13</v>
      </c>
      <c r="R2778" s="30">
        <f>IFERROR(_xlfn.XLOOKUP($B2778,'Ownership Metrics'!$A:$A,'Ownership Metrics'!$G:$G),"")</f>
        <v>34</v>
      </c>
      <c r="S2778" s="27" t="str">
        <f>IFERROR(_xlfn.XLOOKUP($B2778,'Ownership Metrics'!$A:$A,'Ownership Metrics'!$H:$H),"")</f>
        <v>Moderat</v>
      </c>
      <c r="T2778" s="27" t="str">
        <f>IFERROR(_xlfn.XLOOKUP($B2778,'Ownership Metrics'!$A:$A,'Ownership Metrics'!$I:$I),"")</f>
        <v>Sedang</v>
      </c>
      <c r="U2778" s="27">
        <f>IF(COUNTIFS($B$2:$B2778,$B2778,$D$2:$D2778,$D2778)=1,1,0)</f>
        <v>1</v>
      </c>
      <c r="V2778" s="27">
        <f t="shared" si="130"/>
        <v>2</v>
      </c>
      <c r="W2778" s="27">
        <f t="shared" si="131"/>
        <v>11</v>
      </c>
      <c r="X2778" s="27">
        <f t="shared" si="129"/>
        <v>1.9999997222000001</v>
      </c>
    </row>
    <row r="2779" spans="1:24" x14ac:dyDescent="0.25">
      <c r="A2779" s="26">
        <v>46265</v>
      </c>
      <c r="B2779" s="27" t="s">
        <v>10510</v>
      </c>
      <c r="C2779" s="27" t="s">
        <v>3040</v>
      </c>
      <c r="D2779" s="27" t="s">
        <v>3044</v>
      </c>
      <c r="E2779" s="27" t="s">
        <v>22</v>
      </c>
      <c r="F2779" s="27" t="s">
        <v>23</v>
      </c>
      <c r="G2779" s="27"/>
      <c r="H2779" s="27" t="s">
        <v>24</v>
      </c>
      <c r="I2779" s="28">
        <v>36500000</v>
      </c>
      <c r="J2779" s="28">
        <v>0</v>
      </c>
      <c r="K2779" s="28">
        <v>36500000</v>
      </c>
      <c r="L2779" s="29">
        <v>1.39</v>
      </c>
      <c r="M2779" s="29">
        <f>IFERROR(_xlfn.XLOOKUP($B2779,'Ownership Metrics'!$A:$A,'Ownership Metrics'!$B:$B),"")</f>
        <v>10.210000000000001</v>
      </c>
      <c r="N2779" s="28">
        <f>IFERROR(_xlfn.XLOOKUP($B2779,'Ownership Metrics'!$A:$A,'Ownership Metrics'!$C:$C),"")</f>
        <v>1906</v>
      </c>
      <c r="O2779" s="29">
        <f>IFERROR(_xlfn.XLOOKUP($B2779,'Ownership Metrics'!$A:$A,'Ownership Metrics'!$D:$D),"")</f>
        <v>40.799999999999997</v>
      </c>
      <c r="P2779" s="29">
        <f>IFERROR(_xlfn.XLOOKUP($B2779,'Ownership Metrics'!$A:$A,'Ownership Metrics'!$E:$E),"")</f>
        <v>52</v>
      </c>
      <c r="Q2779" s="30">
        <f>IFERROR(_xlfn.XLOOKUP($B2779,'Ownership Metrics'!$A:$A,'Ownership Metrics'!$F:$F),"")</f>
        <v>13</v>
      </c>
      <c r="R2779" s="30">
        <f>IFERROR(_xlfn.XLOOKUP($B2779,'Ownership Metrics'!$A:$A,'Ownership Metrics'!$G:$G),"")</f>
        <v>34</v>
      </c>
      <c r="S2779" s="27" t="str">
        <f>IFERROR(_xlfn.XLOOKUP($B2779,'Ownership Metrics'!$A:$A,'Ownership Metrics'!$H:$H),"")</f>
        <v>Moderat</v>
      </c>
      <c r="T2779" s="27" t="str">
        <f>IFERROR(_xlfn.XLOOKUP($B2779,'Ownership Metrics'!$A:$A,'Ownership Metrics'!$I:$I),"")</f>
        <v>Sedang</v>
      </c>
      <c r="U2779" s="27">
        <f>IF(COUNTIFS($B$2:$B2779,$B2779,$D$2:$D2779,$D2779)=1,1,0)</f>
        <v>1</v>
      </c>
      <c r="V2779" s="27">
        <f t="shared" si="130"/>
        <v>1.39</v>
      </c>
      <c r="W2779" s="27">
        <f t="shared" si="131"/>
        <v>12</v>
      </c>
      <c r="X2779" s="27">
        <f t="shared" si="129"/>
        <v>1.3899997221</v>
      </c>
    </row>
    <row r="2780" spans="1:24" x14ac:dyDescent="0.25">
      <c r="A2780" s="26">
        <v>46265</v>
      </c>
      <c r="B2780" s="27" t="s">
        <v>10510</v>
      </c>
      <c r="C2780" s="27" t="s">
        <v>3040</v>
      </c>
      <c r="D2780" s="27" t="s">
        <v>3045</v>
      </c>
      <c r="E2780" s="27" t="s">
        <v>22</v>
      </c>
      <c r="F2780" s="27" t="s">
        <v>23</v>
      </c>
      <c r="G2780" s="27"/>
      <c r="H2780" s="27" t="s">
        <v>24</v>
      </c>
      <c r="I2780" s="28">
        <v>82718200</v>
      </c>
      <c r="J2780" s="28">
        <v>0</v>
      </c>
      <c r="K2780" s="28">
        <v>82718200</v>
      </c>
      <c r="L2780" s="29">
        <v>3.15</v>
      </c>
      <c r="M2780" s="29">
        <f>IFERROR(_xlfn.XLOOKUP($B2780,'Ownership Metrics'!$A:$A,'Ownership Metrics'!$B:$B),"")</f>
        <v>10.210000000000001</v>
      </c>
      <c r="N2780" s="28">
        <f>IFERROR(_xlfn.XLOOKUP($B2780,'Ownership Metrics'!$A:$A,'Ownership Metrics'!$C:$C),"")</f>
        <v>1906</v>
      </c>
      <c r="O2780" s="29">
        <f>IFERROR(_xlfn.XLOOKUP($B2780,'Ownership Metrics'!$A:$A,'Ownership Metrics'!$D:$D),"")</f>
        <v>40.799999999999997</v>
      </c>
      <c r="P2780" s="29">
        <f>IFERROR(_xlfn.XLOOKUP($B2780,'Ownership Metrics'!$A:$A,'Ownership Metrics'!$E:$E),"")</f>
        <v>52</v>
      </c>
      <c r="Q2780" s="30">
        <f>IFERROR(_xlfn.XLOOKUP($B2780,'Ownership Metrics'!$A:$A,'Ownership Metrics'!$F:$F),"")</f>
        <v>13</v>
      </c>
      <c r="R2780" s="30">
        <f>IFERROR(_xlfn.XLOOKUP($B2780,'Ownership Metrics'!$A:$A,'Ownership Metrics'!$G:$G),"")</f>
        <v>34</v>
      </c>
      <c r="S2780" s="27" t="str">
        <f>IFERROR(_xlfn.XLOOKUP($B2780,'Ownership Metrics'!$A:$A,'Ownership Metrics'!$H:$H),"")</f>
        <v>Moderat</v>
      </c>
      <c r="T2780" s="27" t="str">
        <f>IFERROR(_xlfn.XLOOKUP($B2780,'Ownership Metrics'!$A:$A,'Ownership Metrics'!$I:$I),"")</f>
        <v>Sedang</v>
      </c>
      <c r="U2780" s="27">
        <f>IF(COUNTIFS($B$2:$B2780,$B2780,$D$2:$D2780,$D2780)=1,1,0)</f>
        <v>1</v>
      </c>
      <c r="V2780" s="27">
        <f t="shared" si="130"/>
        <v>3.15</v>
      </c>
      <c r="W2780" s="27">
        <f t="shared" si="131"/>
        <v>9</v>
      </c>
      <c r="X2780" s="27">
        <f t="shared" si="129"/>
        <v>3.149999722</v>
      </c>
    </row>
    <row r="2781" spans="1:24" x14ac:dyDescent="0.25">
      <c r="A2781" s="26">
        <v>46265</v>
      </c>
      <c r="B2781" s="27" t="s">
        <v>10510</v>
      </c>
      <c r="C2781" s="27" t="s">
        <v>3040</v>
      </c>
      <c r="D2781" s="27" t="s">
        <v>3046</v>
      </c>
      <c r="E2781" s="27" t="s">
        <v>35</v>
      </c>
      <c r="F2781" s="27" t="s">
        <v>23</v>
      </c>
      <c r="G2781" s="27" t="s">
        <v>36</v>
      </c>
      <c r="H2781" s="27" t="s">
        <v>24</v>
      </c>
      <c r="I2781" s="28">
        <v>147070000</v>
      </c>
      <c r="J2781" s="28">
        <v>0</v>
      </c>
      <c r="K2781" s="28">
        <v>147070000</v>
      </c>
      <c r="L2781" s="29">
        <v>5.6</v>
      </c>
      <c r="M2781" s="29">
        <f>IFERROR(_xlfn.XLOOKUP($B2781,'Ownership Metrics'!$A:$A,'Ownership Metrics'!$B:$B),"")</f>
        <v>10.210000000000001</v>
      </c>
      <c r="N2781" s="28">
        <f>IFERROR(_xlfn.XLOOKUP($B2781,'Ownership Metrics'!$A:$A,'Ownership Metrics'!$C:$C),"")</f>
        <v>1906</v>
      </c>
      <c r="O2781" s="29">
        <f>IFERROR(_xlfn.XLOOKUP($B2781,'Ownership Metrics'!$A:$A,'Ownership Metrics'!$D:$D),"")</f>
        <v>40.799999999999997</v>
      </c>
      <c r="P2781" s="29">
        <f>IFERROR(_xlfn.XLOOKUP($B2781,'Ownership Metrics'!$A:$A,'Ownership Metrics'!$E:$E),"")</f>
        <v>52</v>
      </c>
      <c r="Q2781" s="30">
        <f>IFERROR(_xlfn.XLOOKUP($B2781,'Ownership Metrics'!$A:$A,'Ownership Metrics'!$F:$F),"")</f>
        <v>13</v>
      </c>
      <c r="R2781" s="30">
        <f>IFERROR(_xlfn.XLOOKUP($B2781,'Ownership Metrics'!$A:$A,'Ownership Metrics'!$G:$G),"")</f>
        <v>34</v>
      </c>
      <c r="S2781" s="27" t="str">
        <f>IFERROR(_xlfn.XLOOKUP($B2781,'Ownership Metrics'!$A:$A,'Ownership Metrics'!$H:$H),"")</f>
        <v>Moderat</v>
      </c>
      <c r="T2781" s="27" t="str">
        <f>IFERROR(_xlfn.XLOOKUP($B2781,'Ownership Metrics'!$A:$A,'Ownership Metrics'!$I:$I),"")</f>
        <v>Sedang</v>
      </c>
      <c r="U2781" s="27">
        <f>IF(COUNTIFS($B$2:$B2781,$B2781,$D$2:$D2781,$D2781)=1,1,0)</f>
        <v>1</v>
      </c>
      <c r="V2781" s="27">
        <f t="shared" si="130"/>
        <v>5.6</v>
      </c>
      <c r="W2781" s="27">
        <f t="shared" si="131"/>
        <v>2</v>
      </c>
      <c r="X2781" s="27">
        <f t="shared" si="129"/>
        <v>5.5999997218999997</v>
      </c>
    </row>
    <row r="2782" spans="1:24" x14ac:dyDescent="0.25">
      <c r="A2782" s="26">
        <v>46265</v>
      </c>
      <c r="B2782" s="27" t="s">
        <v>10510</v>
      </c>
      <c r="C2782" s="27" t="s">
        <v>3040</v>
      </c>
      <c r="D2782" s="27" t="s">
        <v>3047</v>
      </c>
      <c r="E2782" s="27" t="s">
        <v>35</v>
      </c>
      <c r="F2782" s="27" t="s">
        <v>23</v>
      </c>
      <c r="G2782" s="27" t="s">
        <v>36</v>
      </c>
      <c r="H2782" s="27" t="s">
        <v>24</v>
      </c>
      <c r="I2782" s="28">
        <v>0</v>
      </c>
      <c r="J2782" s="28">
        <v>147070000</v>
      </c>
      <c r="K2782" s="28">
        <v>147070000</v>
      </c>
      <c r="L2782" s="29">
        <v>5.6</v>
      </c>
      <c r="M2782" s="29">
        <f>IFERROR(_xlfn.XLOOKUP($B2782,'Ownership Metrics'!$A:$A,'Ownership Metrics'!$B:$B),"")</f>
        <v>10.210000000000001</v>
      </c>
      <c r="N2782" s="28">
        <f>IFERROR(_xlfn.XLOOKUP($B2782,'Ownership Metrics'!$A:$A,'Ownership Metrics'!$C:$C),"")</f>
        <v>1906</v>
      </c>
      <c r="O2782" s="29">
        <f>IFERROR(_xlfn.XLOOKUP($B2782,'Ownership Metrics'!$A:$A,'Ownership Metrics'!$D:$D),"")</f>
        <v>40.799999999999997</v>
      </c>
      <c r="P2782" s="29">
        <f>IFERROR(_xlfn.XLOOKUP($B2782,'Ownership Metrics'!$A:$A,'Ownership Metrics'!$E:$E),"")</f>
        <v>52</v>
      </c>
      <c r="Q2782" s="30">
        <f>IFERROR(_xlfn.XLOOKUP($B2782,'Ownership Metrics'!$A:$A,'Ownership Metrics'!$F:$F),"")</f>
        <v>13</v>
      </c>
      <c r="R2782" s="30">
        <f>IFERROR(_xlfn.XLOOKUP($B2782,'Ownership Metrics'!$A:$A,'Ownership Metrics'!$G:$G),"")</f>
        <v>34</v>
      </c>
      <c r="S2782" s="27" t="str">
        <f>IFERROR(_xlfn.XLOOKUP($B2782,'Ownership Metrics'!$A:$A,'Ownership Metrics'!$H:$H),"")</f>
        <v>Moderat</v>
      </c>
      <c r="T2782" s="27" t="str">
        <f>IFERROR(_xlfn.XLOOKUP($B2782,'Ownership Metrics'!$A:$A,'Ownership Metrics'!$I:$I),"")</f>
        <v>Sedang</v>
      </c>
      <c r="U2782" s="27">
        <f>IF(COUNTIFS($B$2:$B2782,$B2782,$D$2:$D2782,$D2782)=1,1,0)</f>
        <v>1</v>
      </c>
      <c r="V2782" s="27">
        <f t="shared" si="130"/>
        <v>5.6</v>
      </c>
      <c r="W2782" s="27">
        <f t="shared" si="131"/>
        <v>3</v>
      </c>
      <c r="X2782" s="27">
        <f t="shared" si="129"/>
        <v>5.5999997217999997</v>
      </c>
    </row>
    <row r="2783" spans="1:24" x14ac:dyDescent="0.25">
      <c r="A2783" s="26">
        <v>46265</v>
      </c>
      <c r="B2783" s="27" t="s">
        <v>10510</v>
      </c>
      <c r="C2783" s="27" t="s">
        <v>3040</v>
      </c>
      <c r="D2783" s="27" t="s">
        <v>3048</v>
      </c>
      <c r="E2783" s="27" t="s">
        <v>35</v>
      </c>
      <c r="F2783" s="27" t="s">
        <v>23</v>
      </c>
      <c r="G2783" s="27" t="s">
        <v>36</v>
      </c>
      <c r="H2783" s="27" t="s">
        <v>24</v>
      </c>
      <c r="I2783" s="28">
        <v>147070000</v>
      </c>
      <c r="J2783" s="28">
        <v>0</v>
      </c>
      <c r="K2783" s="28">
        <v>147070000</v>
      </c>
      <c r="L2783" s="29">
        <v>5.6</v>
      </c>
      <c r="M2783" s="29">
        <f>IFERROR(_xlfn.XLOOKUP($B2783,'Ownership Metrics'!$A:$A,'Ownership Metrics'!$B:$B),"")</f>
        <v>10.210000000000001</v>
      </c>
      <c r="N2783" s="28">
        <f>IFERROR(_xlfn.XLOOKUP($B2783,'Ownership Metrics'!$A:$A,'Ownership Metrics'!$C:$C),"")</f>
        <v>1906</v>
      </c>
      <c r="O2783" s="29">
        <f>IFERROR(_xlfn.XLOOKUP($B2783,'Ownership Metrics'!$A:$A,'Ownership Metrics'!$D:$D),"")</f>
        <v>40.799999999999997</v>
      </c>
      <c r="P2783" s="29">
        <f>IFERROR(_xlfn.XLOOKUP($B2783,'Ownership Metrics'!$A:$A,'Ownership Metrics'!$E:$E),"")</f>
        <v>52</v>
      </c>
      <c r="Q2783" s="30">
        <f>IFERROR(_xlfn.XLOOKUP($B2783,'Ownership Metrics'!$A:$A,'Ownership Metrics'!$F:$F),"")</f>
        <v>13</v>
      </c>
      <c r="R2783" s="30">
        <f>IFERROR(_xlfn.XLOOKUP($B2783,'Ownership Metrics'!$A:$A,'Ownership Metrics'!$G:$G),"")</f>
        <v>34</v>
      </c>
      <c r="S2783" s="27" t="str">
        <f>IFERROR(_xlfn.XLOOKUP($B2783,'Ownership Metrics'!$A:$A,'Ownership Metrics'!$H:$H),"")</f>
        <v>Moderat</v>
      </c>
      <c r="T2783" s="27" t="str">
        <f>IFERROR(_xlfn.XLOOKUP($B2783,'Ownership Metrics'!$A:$A,'Ownership Metrics'!$I:$I),"")</f>
        <v>Sedang</v>
      </c>
      <c r="U2783" s="27">
        <f>IF(COUNTIFS($B$2:$B2783,$B2783,$D$2:$D2783,$D2783)=1,1,0)</f>
        <v>1</v>
      </c>
      <c r="V2783" s="27">
        <f t="shared" si="130"/>
        <v>5.6</v>
      </c>
      <c r="W2783" s="27">
        <f t="shared" si="131"/>
        <v>4</v>
      </c>
      <c r="X2783" s="27">
        <f t="shared" si="129"/>
        <v>5.5999997216999997</v>
      </c>
    </row>
    <row r="2784" spans="1:24" x14ac:dyDescent="0.25">
      <c r="A2784" s="26">
        <v>46265</v>
      </c>
      <c r="B2784" s="27" t="s">
        <v>10510</v>
      </c>
      <c r="C2784" s="27" t="s">
        <v>3040</v>
      </c>
      <c r="D2784" s="27" t="s">
        <v>3049</v>
      </c>
      <c r="E2784" s="27" t="s">
        <v>35</v>
      </c>
      <c r="F2784" s="27" t="s">
        <v>23</v>
      </c>
      <c r="G2784" s="27" t="s">
        <v>36</v>
      </c>
      <c r="H2784" s="27" t="s">
        <v>24</v>
      </c>
      <c r="I2784" s="28">
        <v>147070000</v>
      </c>
      <c r="J2784" s="28">
        <v>0</v>
      </c>
      <c r="K2784" s="28">
        <v>147070000</v>
      </c>
      <c r="L2784" s="29">
        <v>5.6</v>
      </c>
      <c r="M2784" s="29">
        <f>IFERROR(_xlfn.XLOOKUP($B2784,'Ownership Metrics'!$A:$A,'Ownership Metrics'!$B:$B),"")</f>
        <v>10.210000000000001</v>
      </c>
      <c r="N2784" s="28">
        <f>IFERROR(_xlfn.XLOOKUP($B2784,'Ownership Metrics'!$A:$A,'Ownership Metrics'!$C:$C),"")</f>
        <v>1906</v>
      </c>
      <c r="O2784" s="29">
        <f>IFERROR(_xlfn.XLOOKUP($B2784,'Ownership Metrics'!$A:$A,'Ownership Metrics'!$D:$D),"")</f>
        <v>40.799999999999997</v>
      </c>
      <c r="P2784" s="29">
        <f>IFERROR(_xlfn.XLOOKUP($B2784,'Ownership Metrics'!$A:$A,'Ownership Metrics'!$E:$E),"")</f>
        <v>52</v>
      </c>
      <c r="Q2784" s="30">
        <f>IFERROR(_xlfn.XLOOKUP($B2784,'Ownership Metrics'!$A:$A,'Ownership Metrics'!$F:$F),"")</f>
        <v>13</v>
      </c>
      <c r="R2784" s="30">
        <f>IFERROR(_xlfn.XLOOKUP($B2784,'Ownership Metrics'!$A:$A,'Ownership Metrics'!$G:$G),"")</f>
        <v>34</v>
      </c>
      <c r="S2784" s="27" t="str">
        <f>IFERROR(_xlfn.XLOOKUP($B2784,'Ownership Metrics'!$A:$A,'Ownership Metrics'!$H:$H),"")</f>
        <v>Moderat</v>
      </c>
      <c r="T2784" s="27" t="str">
        <f>IFERROR(_xlfn.XLOOKUP($B2784,'Ownership Metrics'!$A:$A,'Ownership Metrics'!$I:$I),"")</f>
        <v>Sedang</v>
      </c>
      <c r="U2784" s="27">
        <f>IF(COUNTIFS($B$2:$B2784,$B2784,$D$2:$D2784,$D2784)=1,1,0)</f>
        <v>1</v>
      </c>
      <c r="V2784" s="27">
        <f t="shared" si="130"/>
        <v>5.6</v>
      </c>
      <c r="W2784" s="27">
        <f t="shared" si="131"/>
        <v>5</v>
      </c>
      <c r="X2784" s="27">
        <f t="shared" si="129"/>
        <v>5.5999997215999997</v>
      </c>
    </row>
    <row r="2785" spans="1:24" x14ac:dyDescent="0.25">
      <c r="A2785" s="26">
        <v>46265</v>
      </c>
      <c r="B2785" s="27" t="s">
        <v>10510</v>
      </c>
      <c r="C2785" s="27" t="s">
        <v>3040</v>
      </c>
      <c r="D2785" s="27" t="s">
        <v>3050</v>
      </c>
      <c r="E2785" s="27" t="s">
        <v>35</v>
      </c>
      <c r="F2785" s="27" t="s">
        <v>23</v>
      </c>
      <c r="G2785" s="27" t="s">
        <v>36</v>
      </c>
      <c r="H2785" s="27" t="s">
        <v>24</v>
      </c>
      <c r="I2785" s="28">
        <v>147070000</v>
      </c>
      <c r="J2785" s="28">
        <v>0</v>
      </c>
      <c r="K2785" s="28">
        <v>147070000</v>
      </c>
      <c r="L2785" s="29">
        <v>5.6</v>
      </c>
      <c r="M2785" s="29">
        <f>IFERROR(_xlfn.XLOOKUP($B2785,'Ownership Metrics'!$A:$A,'Ownership Metrics'!$B:$B),"")</f>
        <v>10.210000000000001</v>
      </c>
      <c r="N2785" s="28">
        <f>IFERROR(_xlfn.XLOOKUP($B2785,'Ownership Metrics'!$A:$A,'Ownership Metrics'!$C:$C),"")</f>
        <v>1906</v>
      </c>
      <c r="O2785" s="29">
        <f>IFERROR(_xlfn.XLOOKUP($B2785,'Ownership Metrics'!$A:$A,'Ownership Metrics'!$D:$D),"")</f>
        <v>40.799999999999997</v>
      </c>
      <c r="P2785" s="29">
        <f>IFERROR(_xlfn.XLOOKUP($B2785,'Ownership Metrics'!$A:$A,'Ownership Metrics'!$E:$E),"")</f>
        <v>52</v>
      </c>
      <c r="Q2785" s="30">
        <f>IFERROR(_xlfn.XLOOKUP($B2785,'Ownership Metrics'!$A:$A,'Ownership Metrics'!$F:$F),"")</f>
        <v>13</v>
      </c>
      <c r="R2785" s="30">
        <f>IFERROR(_xlfn.XLOOKUP($B2785,'Ownership Metrics'!$A:$A,'Ownership Metrics'!$G:$G),"")</f>
        <v>34</v>
      </c>
      <c r="S2785" s="27" t="str">
        <f>IFERROR(_xlfn.XLOOKUP($B2785,'Ownership Metrics'!$A:$A,'Ownership Metrics'!$H:$H),"")</f>
        <v>Moderat</v>
      </c>
      <c r="T2785" s="27" t="str">
        <f>IFERROR(_xlfn.XLOOKUP($B2785,'Ownership Metrics'!$A:$A,'Ownership Metrics'!$I:$I),"")</f>
        <v>Sedang</v>
      </c>
      <c r="U2785" s="27">
        <f>IF(COUNTIFS($B$2:$B2785,$B2785,$D$2:$D2785,$D2785)=1,1,0)</f>
        <v>1</v>
      </c>
      <c r="V2785" s="27">
        <f t="shared" si="130"/>
        <v>5.6</v>
      </c>
      <c r="W2785" s="27">
        <f t="shared" si="131"/>
        <v>6</v>
      </c>
      <c r="X2785" s="27">
        <f t="shared" si="129"/>
        <v>5.5999997214999997</v>
      </c>
    </row>
    <row r="2786" spans="1:24" x14ac:dyDescent="0.25">
      <c r="A2786" s="26">
        <v>46265</v>
      </c>
      <c r="B2786" s="27" t="s">
        <v>10510</v>
      </c>
      <c r="C2786" s="27" t="s">
        <v>3040</v>
      </c>
      <c r="D2786" s="27" t="s">
        <v>3051</v>
      </c>
      <c r="E2786" s="27" t="s">
        <v>35</v>
      </c>
      <c r="F2786" s="27" t="s">
        <v>23</v>
      </c>
      <c r="G2786" s="27" t="s">
        <v>36</v>
      </c>
      <c r="H2786" s="27" t="s">
        <v>24</v>
      </c>
      <c r="I2786" s="28">
        <v>147070000</v>
      </c>
      <c r="J2786" s="28">
        <v>0</v>
      </c>
      <c r="K2786" s="28">
        <v>147070000</v>
      </c>
      <c r="L2786" s="29">
        <v>5.6</v>
      </c>
      <c r="M2786" s="29">
        <f>IFERROR(_xlfn.XLOOKUP($B2786,'Ownership Metrics'!$A:$A,'Ownership Metrics'!$B:$B),"")</f>
        <v>10.210000000000001</v>
      </c>
      <c r="N2786" s="28">
        <f>IFERROR(_xlfn.XLOOKUP($B2786,'Ownership Metrics'!$A:$A,'Ownership Metrics'!$C:$C),"")</f>
        <v>1906</v>
      </c>
      <c r="O2786" s="29">
        <f>IFERROR(_xlfn.XLOOKUP($B2786,'Ownership Metrics'!$A:$A,'Ownership Metrics'!$D:$D),"")</f>
        <v>40.799999999999997</v>
      </c>
      <c r="P2786" s="29">
        <f>IFERROR(_xlfn.XLOOKUP($B2786,'Ownership Metrics'!$A:$A,'Ownership Metrics'!$E:$E),"")</f>
        <v>52</v>
      </c>
      <c r="Q2786" s="30">
        <f>IFERROR(_xlfn.XLOOKUP($B2786,'Ownership Metrics'!$A:$A,'Ownership Metrics'!$F:$F),"")</f>
        <v>13</v>
      </c>
      <c r="R2786" s="30">
        <f>IFERROR(_xlfn.XLOOKUP($B2786,'Ownership Metrics'!$A:$A,'Ownership Metrics'!$G:$G),"")</f>
        <v>34</v>
      </c>
      <c r="S2786" s="27" t="str">
        <f>IFERROR(_xlfn.XLOOKUP($B2786,'Ownership Metrics'!$A:$A,'Ownership Metrics'!$H:$H),"")</f>
        <v>Moderat</v>
      </c>
      <c r="T2786" s="27" t="str">
        <f>IFERROR(_xlfn.XLOOKUP($B2786,'Ownership Metrics'!$A:$A,'Ownership Metrics'!$I:$I),"")</f>
        <v>Sedang</v>
      </c>
      <c r="U2786" s="27">
        <f>IF(COUNTIFS($B$2:$B2786,$B2786,$D$2:$D2786,$D2786)=1,1,0)</f>
        <v>1</v>
      </c>
      <c r="V2786" s="27">
        <f t="shared" si="130"/>
        <v>5.6</v>
      </c>
      <c r="W2786" s="27">
        <f t="shared" si="131"/>
        <v>7</v>
      </c>
      <c r="X2786" s="27">
        <f t="shared" si="129"/>
        <v>5.5999997213999997</v>
      </c>
    </row>
    <row r="2787" spans="1:24" x14ac:dyDescent="0.25">
      <c r="A2787" s="26">
        <v>46265</v>
      </c>
      <c r="B2787" s="27" t="s">
        <v>10510</v>
      </c>
      <c r="C2787" s="27" t="s">
        <v>3040</v>
      </c>
      <c r="D2787" s="27" t="s">
        <v>3052</v>
      </c>
      <c r="E2787" s="27" t="s">
        <v>35</v>
      </c>
      <c r="F2787" s="27" t="s">
        <v>23</v>
      </c>
      <c r="G2787" s="27" t="s">
        <v>36</v>
      </c>
      <c r="H2787" s="27" t="s">
        <v>24</v>
      </c>
      <c r="I2787" s="28">
        <v>147070000</v>
      </c>
      <c r="J2787" s="28">
        <v>0</v>
      </c>
      <c r="K2787" s="28">
        <v>147070000</v>
      </c>
      <c r="L2787" s="29">
        <v>5.6</v>
      </c>
      <c r="M2787" s="29">
        <f>IFERROR(_xlfn.XLOOKUP($B2787,'Ownership Metrics'!$A:$A,'Ownership Metrics'!$B:$B),"")</f>
        <v>10.210000000000001</v>
      </c>
      <c r="N2787" s="28">
        <f>IFERROR(_xlfn.XLOOKUP($B2787,'Ownership Metrics'!$A:$A,'Ownership Metrics'!$C:$C),"")</f>
        <v>1906</v>
      </c>
      <c r="O2787" s="29">
        <f>IFERROR(_xlfn.XLOOKUP($B2787,'Ownership Metrics'!$A:$A,'Ownership Metrics'!$D:$D),"")</f>
        <v>40.799999999999997</v>
      </c>
      <c r="P2787" s="29">
        <f>IFERROR(_xlfn.XLOOKUP($B2787,'Ownership Metrics'!$A:$A,'Ownership Metrics'!$E:$E),"")</f>
        <v>52</v>
      </c>
      <c r="Q2787" s="30">
        <f>IFERROR(_xlfn.XLOOKUP($B2787,'Ownership Metrics'!$A:$A,'Ownership Metrics'!$F:$F),"")</f>
        <v>13</v>
      </c>
      <c r="R2787" s="30">
        <f>IFERROR(_xlfn.XLOOKUP($B2787,'Ownership Metrics'!$A:$A,'Ownership Metrics'!$G:$G),"")</f>
        <v>34</v>
      </c>
      <c r="S2787" s="27" t="str">
        <f>IFERROR(_xlfn.XLOOKUP($B2787,'Ownership Metrics'!$A:$A,'Ownership Metrics'!$H:$H),"")</f>
        <v>Moderat</v>
      </c>
      <c r="T2787" s="27" t="str">
        <f>IFERROR(_xlfn.XLOOKUP($B2787,'Ownership Metrics'!$A:$A,'Ownership Metrics'!$I:$I),"")</f>
        <v>Sedang</v>
      </c>
      <c r="U2787" s="27">
        <f>IF(COUNTIFS($B$2:$B2787,$B2787,$D$2:$D2787,$D2787)=1,1,0)</f>
        <v>1</v>
      </c>
      <c r="V2787" s="27">
        <f t="shared" si="130"/>
        <v>5.6</v>
      </c>
      <c r="W2787" s="27">
        <f t="shared" si="131"/>
        <v>8</v>
      </c>
      <c r="X2787" s="27">
        <f t="shared" si="129"/>
        <v>5.5999997212999997</v>
      </c>
    </row>
    <row r="2788" spans="1:24" x14ac:dyDescent="0.25">
      <c r="A2788" s="26">
        <v>46265</v>
      </c>
      <c r="B2788" s="27" t="s">
        <v>10510</v>
      </c>
      <c r="C2788" s="27" t="s">
        <v>3040</v>
      </c>
      <c r="D2788" s="27" t="s">
        <v>3053</v>
      </c>
      <c r="E2788" s="27"/>
      <c r="F2788" s="27" t="s">
        <v>23</v>
      </c>
      <c r="G2788" s="27"/>
      <c r="H2788" s="27"/>
      <c r="I2788" s="28">
        <v>0</v>
      </c>
      <c r="J2788" s="28">
        <v>1071510000</v>
      </c>
      <c r="K2788" s="28">
        <v>1071510000</v>
      </c>
      <c r="L2788" s="29">
        <v>40.799999999999997</v>
      </c>
      <c r="M2788" s="29">
        <f>IFERROR(_xlfn.XLOOKUP($B2788,'Ownership Metrics'!$A:$A,'Ownership Metrics'!$B:$B),"")</f>
        <v>10.210000000000001</v>
      </c>
      <c r="N2788" s="28">
        <f>IFERROR(_xlfn.XLOOKUP($B2788,'Ownership Metrics'!$A:$A,'Ownership Metrics'!$C:$C),"")</f>
        <v>1906</v>
      </c>
      <c r="O2788" s="29">
        <f>IFERROR(_xlfn.XLOOKUP($B2788,'Ownership Metrics'!$A:$A,'Ownership Metrics'!$D:$D),"")</f>
        <v>40.799999999999997</v>
      </c>
      <c r="P2788" s="29">
        <f>IFERROR(_xlfn.XLOOKUP($B2788,'Ownership Metrics'!$A:$A,'Ownership Metrics'!$E:$E),"")</f>
        <v>52</v>
      </c>
      <c r="Q2788" s="30">
        <f>IFERROR(_xlfn.XLOOKUP($B2788,'Ownership Metrics'!$A:$A,'Ownership Metrics'!$F:$F),"")</f>
        <v>13</v>
      </c>
      <c r="R2788" s="30">
        <f>IFERROR(_xlfn.XLOOKUP($B2788,'Ownership Metrics'!$A:$A,'Ownership Metrics'!$G:$G),"")</f>
        <v>34</v>
      </c>
      <c r="S2788" s="27" t="str">
        <f>IFERROR(_xlfn.XLOOKUP($B2788,'Ownership Metrics'!$A:$A,'Ownership Metrics'!$H:$H),"")</f>
        <v>Moderat</v>
      </c>
      <c r="T2788" s="27" t="str">
        <f>IFERROR(_xlfn.XLOOKUP($B2788,'Ownership Metrics'!$A:$A,'Ownership Metrics'!$I:$I),"")</f>
        <v>Sedang</v>
      </c>
      <c r="U2788" s="27">
        <f>IF(COUNTIFS($B$2:$B2788,$B2788,$D$2:$D2788,$D2788)=1,1,0)</f>
        <v>1</v>
      </c>
      <c r="V2788" s="27">
        <f t="shared" si="130"/>
        <v>40.799999999999997</v>
      </c>
      <c r="W2788" s="27">
        <f t="shared" si="131"/>
        <v>1</v>
      </c>
      <c r="X2788" s="27">
        <f t="shared" si="129"/>
        <v>40.799999721199995</v>
      </c>
    </row>
    <row r="2789" spans="1:24" x14ac:dyDescent="0.25">
      <c r="A2789" s="26">
        <v>46265</v>
      </c>
      <c r="B2789" s="27" t="s">
        <v>10511</v>
      </c>
      <c r="C2789" s="27" t="s">
        <v>3055</v>
      </c>
      <c r="D2789" s="27" t="s">
        <v>3056</v>
      </c>
      <c r="E2789" s="27" t="s">
        <v>22</v>
      </c>
      <c r="F2789" s="27" t="s">
        <v>23</v>
      </c>
      <c r="G2789" s="27"/>
      <c r="H2789" s="27" t="s">
        <v>24</v>
      </c>
      <c r="I2789" s="28">
        <v>1603366670</v>
      </c>
      <c r="J2789" s="28">
        <v>0</v>
      </c>
      <c r="K2789" s="28">
        <v>1603366670</v>
      </c>
      <c r="L2789" s="29">
        <v>64.95</v>
      </c>
      <c r="M2789" s="29">
        <f>IFERROR(_xlfn.XLOOKUP($B2789,'Ownership Metrics'!$A:$A,'Ownership Metrics'!$B:$B),"")</f>
        <v>10.64</v>
      </c>
      <c r="N2789" s="28">
        <f>IFERROR(_xlfn.XLOOKUP($B2789,'Ownership Metrics'!$A:$A,'Ownership Metrics'!$C:$C),"")</f>
        <v>4314</v>
      </c>
      <c r="O2789" s="29">
        <f>IFERROR(_xlfn.XLOOKUP($B2789,'Ownership Metrics'!$A:$A,'Ownership Metrics'!$D:$D),"")</f>
        <v>64.95</v>
      </c>
      <c r="P2789" s="29">
        <f>IFERROR(_xlfn.XLOOKUP($B2789,'Ownership Metrics'!$A:$A,'Ownership Metrics'!$E:$E),"")</f>
        <v>75.569999999999993</v>
      </c>
      <c r="Q2789" s="30">
        <f>IFERROR(_xlfn.XLOOKUP($B2789,'Ownership Metrics'!$A:$A,'Ownership Metrics'!$F:$F),"")</f>
        <v>9</v>
      </c>
      <c r="R2789" s="30">
        <f>IFERROR(_xlfn.XLOOKUP($B2789,'Ownership Metrics'!$A:$A,'Ownership Metrics'!$G:$G),"")</f>
        <v>57</v>
      </c>
      <c r="S2789" s="27" t="str">
        <f>IFERROR(_xlfn.XLOOKUP($B2789,'Ownership Metrics'!$A:$A,'Ownership Metrics'!$H:$H),"")</f>
        <v>Mayoritas</v>
      </c>
      <c r="T2789" s="27" t="str">
        <f>IFERROR(_xlfn.XLOOKUP($B2789,'Ownership Metrics'!$A:$A,'Ownership Metrics'!$I:$I),"")</f>
        <v>Tinggi</v>
      </c>
      <c r="U2789" s="27">
        <f>IF(COUNTIFS($B$2:$B2789,$B2789,$D$2:$D2789,$D2789)=1,1,0)</f>
        <v>1</v>
      </c>
      <c r="V2789" s="27">
        <f t="shared" si="130"/>
        <v>64.95</v>
      </c>
      <c r="W2789" s="27">
        <f t="shared" si="131"/>
        <v>1</v>
      </c>
      <c r="X2789" s="27">
        <f t="shared" si="129"/>
        <v>64.949999721099999</v>
      </c>
    </row>
    <row r="2790" spans="1:24" x14ac:dyDescent="0.25">
      <c r="A2790" s="26">
        <v>46265</v>
      </c>
      <c r="B2790" s="27" t="s">
        <v>10511</v>
      </c>
      <c r="C2790" s="27" t="s">
        <v>3055</v>
      </c>
      <c r="D2790" s="27" t="s">
        <v>3057</v>
      </c>
      <c r="E2790" s="27" t="s">
        <v>22</v>
      </c>
      <c r="F2790" s="27" t="s">
        <v>23</v>
      </c>
      <c r="G2790" s="27"/>
      <c r="H2790" s="27" t="s">
        <v>24</v>
      </c>
      <c r="I2790" s="28">
        <v>37423700</v>
      </c>
      <c r="J2790" s="28">
        <v>0</v>
      </c>
      <c r="K2790" s="28">
        <v>37423700</v>
      </c>
      <c r="L2790" s="29">
        <v>1.52</v>
      </c>
      <c r="M2790" s="29">
        <f>IFERROR(_xlfn.XLOOKUP($B2790,'Ownership Metrics'!$A:$A,'Ownership Metrics'!$B:$B),"")</f>
        <v>10.64</v>
      </c>
      <c r="N2790" s="28">
        <f>IFERROR(_xlfn.XLOOKUP($B2790,'Ownership Metrics'!$A:$A,'Ownership Metrics'!$C:$C),"")</f>
        <v>4314</v>
      </c>
      <c r="O2790" s="29">
        <f>IFERROR(_xlfn.XLOOKUP($B2790,'Ownership Metrics'!$A:$A,'Ownership Metrics'!$D:$D),"")</f>
        <v>64.95</v>
      </c>
      <c r="P2790" s="29">
        <f>IFERROR(_xlfn.XLOOKUP($B2790,'Ownership Metrics'!$A:$A,'Ownership Metrics'!$E:$E),"")</f>
        <v>75.569999999999993</v>
      </c>
      <c r="Q2790" s="30">
        <f>IFERROR(_xlfn.XLOOKUP($B2790,'Ownership Metrics'!$A:$A,'Ownership Metrics'!$F:$F),"")</f>
        <v>9</v>
      </c>
      <c r="R2790" s="30">
        <f>IFERROR(_xlfn.XLOOKUP($B2790,'Ownership Metrics'!$A:$A,'Ownership Metrics'!$G:$G),"")</f>
        <v>57</v>
      </c>
      <c r="S2790" s="27" t="str">
        <f>IFERROR(_xlfn.XLOOKUP($B2790,'Ownership Metrics'!$A:$A,'Ownership Metrics'!$H:$H),"")</f>
        <v>Mayoritas</v>
      </c>
      <c r="T2790" s="27" t="str">
        <f>IFERROR(_xlfn.XLOOKUP($B2790,'Ownership Metrics'!$A:$A,'Ownership Metrics'!$I:$I),"")</f>
        <v>Tinggi</v>
      </c>
      <c r="U2790" s="27">
        <f>IF(COUNTIFS($B$2:$B2790,$B2790,$D$2:$D2790,$D2790)=1,1,0)</f>
        <v>1</v>
      </c>
      <c r="V2790" s="27">
        <f t="shared" si="130"/>
        <v>1.52</v>
      </c>
      <c r="W2790" s="27">
        <f t="shared" si="131"/>
        <v>9</v>
      </c>
      <c r="X2790" s="27">
        <f t="shared" si="129"/>
        <v>1.519999721</v>
      </c>
    </row>
    <row r="2791" spans="1:24" x14ac:dyDescent="0.25">
      <c r="A2791" s="26">
        <v>46265</v>
      </c>
      <c r="B2791" s="27" t="s">
        <v>10511</v>
      </c>
      <c r="C2791" s="27" t="s">
        <v>3055</v>
      </c>
      <c r="D2791" s="27" t="s">
        <v>3058</v>
      </c>
      <c r="E2791" s="27" t="s">
        <v>22</v>
      </c>
      <c r="F2791" s="27" t="s">
        <v>23</v>
      </c>
      <c r="G2791" s="27"/>
      <c r="H2791" s="27" t="s">
        <v>24</v>
      </c>
      <c r="I2791" s="28">
        <v>161951000</v>
      </c>
      <c r="J2791" s="28">
        <v>0</v>
      </c>
      <c r="K2791" s="28">
        <v>161951000</v>
      </c>
      <c r="L2791" s="29">
        <v>6.56</v>
      </c>
      <c r="M2791" s="29">
        <f>IFERROR(_xlfn.XLOOKUP($B2791,'Ownership Metrics'!$A:$A,'Ownership Metrics'!$B:$B),"")</f>
        <v>10.64</v>
      </c>
      <c r="N2791" s="28">
        <f>IFERROR(_xlfn.XLOOKUP($B2791,'Ownership Metrics'!$A:$A,'Ownership Metrics'!$C:$C),"")</f>
        <v>4314</v>
      </c>
      <c r="O2791" s="29">
        <f>IFERROR(_xlfn.XLOOKUP($B2791,'Ownership Metrics'!$A:$A,'Ownership Metrics'!$D:$D),"")</f>
        <v>64.95</v>
      </c>
      <c r="P2791" s="29">
        <f>IFERROR(_xlfn.XLOOKUP($B2791,'Ownership Metrics'!$A:$A,'Ownership Metrics'!$E:$E),"")</f>
        <v>75.569999999999993</v>
      </c>
      <c r="Q2791" s="30">
        <f>IFERROR(_xlfn.XLOOKUP($B2791,'Ownership Metrics'!$A:$A,'Ownership Metrics'!$F:$F),"")</f>
        <v>9</v>
      </c>
      <c r="R2791" s="30">
        <f>IFERROR(_xlfn.XLOOKUP($B2791,'Ownership Metrics'!$A:$A,'Ownership Metrics'!$G:$G),"")</f>
        <v>57</v>
      </c>
      <c r="S2791" s="27" t="str">
        <f>IFERROR(_xlfn.XLOOKUP($B2791,'Ownership Metrics'!$A:$A,'Ownership Metrics'!$H:$H),"")</f>
        <v>Mayoritas</v>
      </c>
      <c r="T2791" s="27" t="str">
        <f>IFERROR(_xlfn.XLOOKUP($B2791,'Ownership Metrics'!$A:$A,'Ownership Metrics'!$I:$I),"")</f>
        <v>Tinggi</v>
      </c>
      <c r="U2791" s="27">
        <f>IF(COUNTIFS($B$2:$B2791,$B2791,$D$2:$D2791,$D2791)=1,1,0)</f>
        <v>1</v>
      </c>
      <c r="V2791" s="27">
        <f t="shared" si="130"/>
        <v>6.56</v>
      </c>
      <c r="W2791" s="27">
        <f t="shared" si="131"/>
        <v>2</v>
      </c>
      <c r="X2791" s="27">
        <f t="shared" si="129"/>
        <v>6.5599997208999996</v>
      </c>
    </row>
    <row r="2792" spans="1:24" x14ac:dyDescent="0.25">
      <c r="A2792" s="26">
        <v>46265</v>
      </c>
      <c r="B2792" s="27" t="s">
        <v>10511</v>
      </c>
      <c r="C2792" s="27" t="s">
        <v>3055</v>
      </c>
      <c r="D2792" s="27" t="s">
        <v>3059</v>
      </c>
      <c r="E2792" s="27" t="s">
        <v>22</v>
      </c>
      <c r="F2792" s="27" t="s">
        <v>23</v>
      </c>
      <c r="G2792" s="27"/>
      <c r="H2792" s="27" t="s">
        <v>24</v>
      </c>
      <c r="I2792" s="28">
        <v>100190800</v>
      </c>
      <c r="J2792" s="28">
        <v>0</v>
      </c>
      <c r="K2792" s="28">
        <v>100190800</v>
      </c>
      <c r="L2792" s="29">
        <v>4.0599999999999996</v>
      </c>
      <c r="M2792" s="29">
        <f>IFERROR(_xlfn.XLOOKUP($B2792,'Ownership Metrics'!$A:$A,'Ownership Metrics'!$B:$B),"")</f>
        <v>10.64</v>
      </c>
      <c r="N2792" s="28">
        <f>IFERROR(_xlfn.XLOOKUP($B2792,'Ownership Metrics'!$A:$A,'Ownership Metrics'!$C:$C),"")</f>
        <v>4314</v>
      </c>
      <c r="O2792" s="29">
        <f>IFERROR(_xlfn.XLOOKUP($B2792,'Ownership Metrics'!$A:$A,'Ownership Metrics'!$D:$D),"")</f>
        <v>64.95</v>
      </c>
      <c r="P2792" s="29">
        <f>IFERROR(_xlfn.XLOOKUP($B2792,'Ownership Metrics'!$A:$A,'Ownership Metrics'!$E:$E),"")</f>
        <v>75.569999999999993</v>
      </c>
      <c r="Q2792" s="30">
        <f>IFERROR(_xlfn.XLOOKUP($B2792,'Ownership Metrics'!$A:$A,'Ownership Metrics'!$F:$F),"")</f>
        <v>9</v>
      </c>
      <c r="R2792" s="30">
        <f>IFERROR(_xlfn.XLOOKUP($B2792,'Ownership Metrics'!$A:$A,'Ownership Metrics'!$G:$G),"")</f>
        <v>57</v>
      </c>
      <c r="S2792" s="27" t="str">
        <f>IFERROR(_xlfn.XLOOKUP($B2792,'Ownership Metrics'!$A:$A,'Ownership Metrics'!$H:$H),"")</f>
        <v>Mayoritas</v>
      </c>
      <c r="T2792" s="27" t="str">
        <f>IFERROR(_xlfn.XLOOKUP($B2792,'Ownership Metrics'!$A:$A,'Ownership Metrics'!$I:$I),"")</f>
        <v>Tinggi</v>
      </c>
      <c r="U2792" s="27">
        <f>IF(COUNTIFS($B$2:$B2792,$B2792,$D$2:$D2792,$D2792)=1,1,0)</f>
        <v>1</v>
      </c>
      <c r="V2792" s="27">
        <f t="shared" si="130"/>
        <v>4.0599999999999996</v>
      </c>
      <c r="W2792" s="27">
        <f t="shared" si="131"/>
        <v>3</v>
      </c>
      <c r="X2792" s="27">
        <f t="shared" si="129"/>
        <v>4.0599997207999996</v>
      </c>
    </row>
    <row r="2793" spans="1:24" x14ac:dyDescent="0.25">
      <c r="A2793" s="26">
        <v>46265</v>
      </c>
      <c r="B2793" s="27" t="s">
        <v>10511</v>
      </c>
      <c r="C2793" s="27" t="s">
        <v>3055</v>
      </c>
      <c r="D2793" s="27" t="s">
        <v>3060</v>
      </c>
      <c r="E2793" s="27" t="s">
        <v>22</v>
      </c>
      <c r="F2793" s="27" t="s">
        <v>23</v>
      </c>
      <c r="G2793" s="27"/>
      <c r="H2793" s="27" t="s">
        <v>24</v>
      </c>
      <c r="I2793" s="28">
        <v>100088000</v>
      </c>
      <c r="J2793" s="28">
        <v>0</v>
      </c>
      <c r="K2793" s="28">
        <v>100088000</v>
      </c>
      <c r="L2793" s="29">
        <v>4.05</v>
      </c>
      <c r="M2793" s="29">
        <f>IFERROR(_xlfn.XLOOKUP($B2793,'Ownership Metrics'!$A:$A,'Ownership Metrics'!$B:$B),"")</f>
        <v>10.64</v>
      </c>
      <c r="N2793" s="28">
        <f>IFERROR(_xlfn.XLOOKUP($B2793,'Ownership Metrics'!$A:$A,'Ownership Metrics'!$C:$C),"")</f>
        <v>4314</v>
      </c>
      <c r="O2793" s="29">
        <f>IFERROR(_xlfn.XLOOKUP($B2793,'Ownership Metrics'!$A:$A,'Ownership Metrics'!$D:$D),"")</f>
        <v>64.95</v>
      </c>
      <c r="P2793" s="29">
        <f>IFERROR(_xlfn.XLOOKUP($B2793,'Ownership Metrics'!$A:$A,'Ownership Metrics'!$E:$E),"")</f>
        <v>75.569999999999993</v>
      </c>
      <c r="Q2793" s="30">
        <f>IFERROR(_xlfn.XLOOKUP($B2793,'Ownership Metrics'!$A:$A,'Ownership Metrics'!$F:$F),"")</f>
        <v>9</v>
      </c>
      <c r="R2793" s="30">
        <f>IFERROR(_xlfn.XLOOKUP($B2793,'Ownership Metrics'!$A:$A,'Ownership Metrics'!$G:$G),"")</f>
        <v>57</v>
      </c>
      <c r="S2793" s="27" t="str">
        <f>IFERROR(_xlfn.XLOOKUP($B2793,'Ownership Metrics'!$A:$A,'Ownership Metrics'!$H:$H),"")</f>
        <v>Mayoritas</v>
      </c>
      <c r="T2793" s="27" t="str">
        <f>IFERROR(_xlfn.XLOOKUP($B2793,'Ownership Metrics'!$A:$A,'Ownership Metrics'!$I:$I),"")</f>
        <v>Tinggi</v>
      </c>
      <c r="U2793" s="27">
        <f>IF(COUNTIFS($B$2:$B2793,$B2793,$D$2:$D2793,$D2793)=1,1,0)</f>
        <v>1</v>
      </c>
      <c r="V2793" s="27">
        <f t="shared" si="130"/>
        <v>4.05</v>
      </c>
      <c r="W2793" s="27">
        <f t="shared" si="131"/>
        <v>4</v>
      </c>
      <c r="X2793" s="27">
        <f t="shared" si="129"/>
        <v>4.0499997206999998</v>
      </c>
    </row>
    <row r="2794" spans="1:24" x14ac:dyDescent="0.25">
      <c r="A2794" s="26">
        <v>46265</v>
      </c>
      <c r="B2794" s="27" t="s">
        <v>10511</v>
      </c>
      <c r="C2794" s="27" t="s">
        <v>3055</v>
      </c>
      <c r="D2794" s="27" t="s">
        <v>3061</v>
      </c>
      <c r="E2794" s="27" t="s">
        <v>35</v>
      </c>
      <c r="F2794" s="27" t="s">
        <v>23</v>
      </c>
      <c r="G2794" s="27" t="s">
        <v>36</v>
      </c>
      <c r="H2794" s="27" t="s">
        <v>24</v>
      </c>
      <c r="I2794" s="28">
        <v>53905000</v>
      </c>
      <c r="J2794" s="28">
        <v>0</v>
      </c>
      <c r="K2794" s="28">
        <v>53905000</v>
      </c>
      <c r="L2794" s="29">
        <v>2.1800000000000002</v>
      </c>
      <c r="M2794" s="29">
        <f>IFERROR(_xlfn.XLOOKUP($B2794,'Ownership Metrics'!$A:$A,'Ownership Metrics'!$B:$B),"")</f>
        <v>10.64</v>
      </c>
      <c r="N2794" s="28">
        <f>IFERROR(_xlfn.XLOOKUP($B2794,'Ownership Metrics'!$A:$A,'Ownership Metrics'!$C:$C),"")</f>
        <v>4314</v>
      </c>
      <c r="O2794" s="29">
        <f>IFERROR(_xlfn.XLOOKUP($B2794,'Ownership Metrics'!$A:$A,'Ownership Metrics'!$D:$D),"")</f>
        <v>64.95</v>
      </c>
      <c r="P2794" s="29">
        <f>IFERROR(_xlfn.XLOOKUP($B2794,'Ownership Metrics'!$A:$A,'Ownership Metrics'!$E:$E),"")</f>
        <v>75.569999999999993</v>
      </c>
      <c r="Q2794" s="30">
        <f>IFERROR(_xlfn.XLOOKUP($B2794,'Ownership Metrics'!$A:$A,'Ownership Metrics'!$F:$F),"")</f>
        <v>9</v>
      </c>
      <c r="R2794" s="30">
        <f>IFERROR(_xlfn.XLOOKUP($B2794,'Ownership Metrics'!$A:$A,'Ownership Metrics'!$G:$G),"")</f>
        <v>57</v>
      </c>
      <c r="S2794" s="27" t="str">
        <f>IFERROR(_xlfn.XLOOKUP($B2794,'Ownership Metrics'!$A:$A,'Ownership Metrics'!$H:$H),"")</f>
        <v>Mayoritas</v>
      </c>
      <c r="T2794" s="27" t="str">
        <f>IFERROR(_xlfn.XLOOKUP($B2794,'Ownership Metrics'!$A:$A,'Ownership Metrics'!$I:$I),"")</f>
        <v>Tinggi</v>
      </c>
      <c r="U2794" s="27">
        <f>IF(COUNTIFS($B$2:$B2794,$B2794,$D$2:$D2794,$D2794)=1,1,0)</f>
        <v>1</v>
      </c>
      <c r="V2794" s="27">
        <f t="shared" si="130"/>
        <v>2.1800000000000002</v>
      </c>
      <c r="W2794" s="27">
        <f t="shared" si="131"/>
        <v>6</v>
      </c>
      <c r="X2794" s="27">
        <f t="shared" si="129"/>
        <v>2.1799997206000001</v>
      </c>
    </row>
    <row r="2795" spans="1:24" x14ac:dyDescent="0.25">
      <c r="A2795" s="26">
        <v>46265</v>
      </c>
      <c r="B2795" s="27" t="s">
        <v>10511</v>
      </c>
      <c r="C2795" s="27" t="s">
        <v>3055</v>
      </c>
      <c r="D2795" s="27" t="s">
        <v>3062</v>
      </c>
      <c r="E2795" s="27" t="s">
        <v>35</v>
      </c>
      <c r="F2795" s="27" t="s">
        <v>23</v>
      </c>
      <c r="G2795" s="27" t="s">
        <v>36</v>
      </c>
      <c r="H2795" s="27" t="s">
        <v>24</v>
      </c>
      <c r="I2795" s="28">
        <v>39006800</v>
      </c>
      <c r="J2795" s="28">
        <v>0</v>
      </c>
      <c r="K2795" s="28">
        <v>39006800</v>
      </c>
      <c r="L2795" s="29">
        <v>1.58</v>
      </c>
      <c r="M2795" s="29">
        <f>IFERROR(_xlfn.XLOOKUP($B2795,'Ownership Metrics'!$A:$A,'Ownership Metrics'!$B:$B),"")</f>
        <v>10.64</v>
      </c>
      <c r="N2795" s="28">
        <f>IFERROR(_xlfn.XLOOKUP($B2795,'Ownership Metrics'!$A:$A,'Ownership Metrics'!$C:$C),"")</f>
        <v>4314</v>
      </c>
      <c r="O2795" s="29">
        <f>IFERROR(_xlfn.XLOOKUP($B2795,'Ownership Metrics'!$A:$A,'Ownership Metrics'!$D:$D),"")</f>
        <v>64.95</v>
      </c>
      <c r="P2795" s="29">
        <f>IFERROR(_xlfn.XLOOKUP($B2795,'Ownership Metrics'!$A:$A,'Ownership Metrics'!$E:$E),"")</f>
        <v>75.569999999999993</v>
      </c>
      <c r="Q2795" s="30">
        <f>IFERROR(_xlfn.XLOOKUP($B2795,'Ownership Metrics'!$A:$A,'Ownership Metrics'!$F:$F),"")</f>
        <v>9</v>
      </c>
      <c r="R2795" s="30">
        <f>IFERROR(_xlfn.XLOOKUP($B2795,'Ownership Metrics'!$A:$A,'Ownership Metrics'!$G:$G),"")</f>
        <v>57</v>
      </c>
      <c r="S2795" s="27" t="str">
        <f>IFERROR(_xlfn.XLOOKUP($B2795,'Ownership Metrics'!$A:$A,'Ownership Metrics'!$H:$H),"")</f>
        <v>Mayoritas</v>
      </c>
      <c r="T2795" s="27" t="str">
        <f>IFERROR(_xlfn.XLOOKUP($B2795,'Ownership Metrics'!$A:$A,'Ownership Metrics'!$I:$I),"")</f>
        <v>Tinggi</v>
      </c>
      <c r="U2795" s="27">
        <f>IF(COUNTIFS($B$2:$B2795,$B2795,$D$2:$D2795,$D2795)=1,1,0)</f>
        <v>1</v>
      </c>
      <c r="V2795" s="27">
        <f t="shared" si="130"/>
        <v>1.58</v>
      </c>
      <c r="W2795" s="27">
        <f t="shared" si="131"/>
        <v>8</v>
      </c>
      <c r="X2795" s="27">
        <f t="shared" si="129"/>
        <v>1.5799997205</v>
      </c>
    </row>
    <row r="2796" spans="1:24" x14ac:dyDescent="0.25">
      <c r="A2796" s="26">
        <v>46265</v>
      </c>
      <c r="B2796" s="27" t="s">
        <v>10511</v>
      </c>
      <c r="C2796" s="27" t="s">
        <v>3055</v>
      </c>
      <c r="D2796" s="27" t="s">
        <v>3063</v>
      </c>
      <c r="E2796" s="27" t="s">
        <v>35</v>
      </c>
      <c r="F2796" s="27" t="s">
        <v>23</v>
      </c>
      <c r="G2796" s="27" t="s">
        <v>36</v>
      </c>
      <c r="H2796" s="27" t="s">
        <v>24</v>
      </c>
      <c r="I2796" s="28">
        <v>63140000</v>
      </c>
      <c r="J2796" s="28">
        <v>0</v>
      </c>
      <c r="K2796" s="28">
        <v>63140000</v>
      </c>
      <c r="L2796" s="29">
        <v>2.56</v>
      </c>
      <c r="M2796" s="29">
        <f>IFERROR(_xlfn.XLOOKUP($B2796,'Ownership Metrics'!$A:$A,'Ownership Metrics'!$B:$B),"")</f>
        <v>10.64</v>
      </c>
      <c r="N2796" s="28">
        <f>IFERROR(_xlfn.XLOOKUP($B2796,'Ownership Metrics'!$A:$A,'Ownership Metrics'!$C:$C),"")</f>
        <v>4314</v>
      </c>
      <c r="O2796" s="29">
        <f>IFERROR(_xlfn.XLOOKUP($B2796,'Ownership Metrics'!$A:$A,'Ownership Metrics'!$D:$D),"")</f>
        <v>64.95</v>
      </c>
      <c r="P2796" s="29">
        <f>IFERROR(_xlfn.XLOOKUP($B2796,'Ownership Metrics'!$A:$A,'Ownership Metrics'!$E:$E),"")</f>
        <v>75.569999999999993</v>
      </c>
      <c r="Q2796" s="30">
        <f>IFERROR(_xlfn.XLOOKUP($B2796,'Ownership Metrics'!$A:$A,'Ownership Metrics'!$F:$F),"")</f>
        <v>9</v>
      </c>
      <c r="R2796" s="30">
        <f>IFERROR(_xlfn.XLOOKUP($B2796,'Ownership Metrics'!$A:$A,'Ownership Metrics'!$G:$G),"")</f>
        <v>57</v>
      </c>
      <c r="S2796" s="27" t="str">
        <f>IFERROR(_xlfn.XLOOKUP($B2796,'Ownership Metrics'!$A:$A,'Ownership Metrics'!$H:$H),"")</f>
        <v>Mayoritas</v>
      </c>
      <c r="T2796" s="27" t="str">
        <f>IFERROR(_xlfn.XLOOKUP($B2796,'Ownership Metrics'!$A:$A,'Ownership Metrics'!$I:$I),"")</f>
        <v>Tinggi</v>
      </c>
      <c r="U2796" s="27">
        <f>IF(COUNTIFS($B$2:$B2796,$B2796,$D$2:$D2796,$D2796)=1,1,0)</f>
        <v>1</v>
      </c>
      <c r="V2796" s="27">
        <f t="shared" si="130"/>
        <v>2.56</v>
      </c>
      <c r="W2796" s="27">
        <f t="shared" si="131"/>
        <v>5</v>
      </c>
      <c r="X2796" s="27">
        <f t="shared" si="129"/>
        <v>2.5599997204</v>
      </c>
    </row>
    <row r="2797" spans="1:24" x14ac:dyDescent="0.25">
      <c r="A2797" s="26">
        <v>46265</v>
      </c>
      <c r="B2797" s="27" t="s">
        <v>10511</v>
      </c>
      <c r="C2797" s="27" t="s">
        <v>3055</v>
      </c>
      <c r="D2797" s="27" t="s">
        <v>3064</v>
      </c>
      <c r="E2797" s="27" t="s">
        <v>35</v>
      </c>
      <c r="F2797" s="27" t="s">
        <v>23</v>
      </c>
      <c r="G2797" s="27" t="s">
        <v>36</v>
      </c>
      <c r="H2797" s="27" t="s">
        <v>24</v>
      </c>
      <c r="I2797" s="28">
        <v>46787800</v>
      </c>
      <c r="J2797" s="28">
        <v>0</v>
      </c>
      <c r="K2797" s="28">
        <v>46787800</v>
      </c>
      <c r="L2797" s="29">
        <v>1.9</v>
      </c>
      <c r="M2797" s="29">
        <f>IFERROR(_xlfn.XLOOKUP($B2797,'Ownership Metrics'!$A:$A,'Ownership Metrics'!$B:$B),"")</f>
        <v>10.64</v>
      </c>
      <c r="N2797" s="28">
        <f>IFERROR(_xlfn.XLOOKUP($B2797,'Ownership Metrics'!$A:$A,'Ownership Metrics'!$C:$C),"")</f>
        <v>4314</v>
      </c>
      <c r="O2797" s="29">
        <f>IFERROR(_xlfn.XLOOKUP($B2797,'Ownership Metrics'!$A:$A,'Ownership Metrics'!$D:$D),"")</f>
        <v>64.95</v>
      </c>
      <c r="P2797" s="29">
        <f>IFERROR(_xlfn.XLOOKUP($B2797,'Ownership Metrics'!$A:$A,'Ownership Metrics'!$E:$E),"")</f>
        <v>75.569999999999993</v>
      </c>
      <c r="Q2797" s="30">
        <f>IFERROR(_xlfn.XLOOKUP($B2797,'Ownership Metrics'!$A:$A,'Ownership Metrics'!$F:$F),"")</f>
        <v>9</v>
      </c>
      <c r="R2797" s="30">
        <f>IFERROR(_xlfn.XLOOKUP($B2797,'Ownership Metrics'!$A:$A,'Ownership Metrics'!$G:$G),"")</f>
        <v>57</v>
      </c>
      <c r="S2797" s="27" t="str">
        <f>IFERROR(_xlfn.XLOOKUP($B2797,'Ownership Metrics'!$A:$A,'Ownership Metrics'!$H:$H),"")</f>
        <v>Mayoritas</v>
      </c>
      <c r="T2797" s="27" t="str">
        <f>IFERROR(_xlfn.XLOOKUP($B2797,'Ownership Metrics'!$A:$A,'Ownership Metrics'!$I:$I),"")</f>
        <v>Tinggi</v>
      </c>
      <c r="U2797" s="27">
        <f>IF(COUNTIFS($B$2:$B2797,$B2797,$D$2:$D2797,$D2797)=1,1,0)</f>
        <v>1</v>
      </c>
      <c r="V2797" s="27">
        <f t="shared" si="130"/>
        <v>1.9</v>
      </c>
      <c r="W2797" s="27">
        <f t="shared" si="131"/>
        <v>7</v>
      </c>
      <c r="X2797" s="27">
        <f t="shared" si="129"/>
        <v>1.8999997202999999</v>
      </c>
    </row>
    <row r="2798" spans="1:24" x14ac:dyDescent="0.25">
      <c r="A2798" s="26">
        <v>46265</v>
      </c>
      <c r="B2798" s="27" t="s">
        <v>10512</v>
      </c>
      <c r="C2798" s="27" t="s">
        <v>3066</v>
      </c>
      <c r="D2798" s="27" t="s">
        <v>3067</v>
      </c>
      <c r="E2798" s="27" t="s">
        <v>22</v>
      </c>
      <c r="F2798" s="27" t="s">
        <v>23</v>
      </c>
      <c r="G2798" s="27"/>
      <c r="H2798" s="27" t="s">
        <v>24</v>
      </c>
      <c r="I2798" s="28">
        <v>322458800</v>
      </c>
      <c r="J2798" s="28">
        <v>0</v>
      </c>
      <c r="K2798" s="28">
        <v>322458800</v>
      </c>
      <c r="L2798" s="29">
        <v>5.3</v>
      </c>
      <c r="M2798" s="29">
        <f>IFERROR(_xlfn.XLOOKUP($B2798,'Ownership Metrics'!$A:$A,'Ownership Metrics'!$B:$B),"")</f>
        <v>10.4</v>
      </c>
      <c r="N2798" s="28">
        <f>IFERROR(_xlfn.XLOOKUP($B2798,'Ownership Metrics'!$A:$A,'Ownership Metrics'!$C:$C),"")</f>
        <v>6607</v>
      </c>
      <c r="O2798" s="29">
        <f>IFERROR(_xlfn.XLOOKUP($B2798,'Ownership Metrics'!$A:$A,'Ownership Metrics'!$D:$D),"")</f>
        <v>81.09</v>
      </c>
      <c r="P2798" s="29">
        <f>IFERROR(_xlfn.XLOOKUP($B2798,'Ownership Metrics'!$A:$A,'Ownership Metrics'!$E:$E),"")</f>
        <v>87.54</v>
      </c>
      <c r="Q2798" s="30">
        <f>IFERROR(_xlfn.XLOOKUP($B2798,'Ownership Metrics'!$A:$A,'Ownership Metrics'!$F:$F),"")</f>
        <v>5</v>
      </c>
      <c r="R2798" s="30">
        <f>IFERROR(_xlfn.XLOOKUP($B2798,'Ownership Metrics'!$A:$A,'Ownership Metrics'!$G:$G),"")</f>
        <v>76</v>
      </c>
      <c r="S2798" s="27" t="str">
        <f>IFERROR(_xlfn.XLOOKUP($B2798,'Ownership Metrics'!$A:$A,'Ownership Metrics'!$H:$H),"")</f>
        <v>Mayoritas</v>
      </c>
      <c r="T2798" s="27" t="str">
        <f>IFERROR(_xlfn.XLOOKUP($B2798,'Ownership Metrics'!$A:$A,'Ownership Metrics'!$I:$I),"")</f>
        <v>Tinggi</v>
      </c>
      <c r="U2798" s="27">
        <f>IF(COUNTIFS($B$2:$B2798,$B2798,$D$2:$D2798,$D2798)=1,1,0)</f>
        <v>1</v>
      </c>
      <c r="V2798" s="27">
        <f t="shared" si="130"/>
        <v>5.3</v>
      </c>
      <c r="W2798" s="27">
        <f t="shared" si="131"/>
        <v>2</v>
      </c>
      <c r="X2798" s="27">
        <f t="shared" si="129"/>
        <v>5.2999997201999998</v>
      </c>
    </row>
    <row r="2799" spans="1:24" x14ac:dyDescent="0.25">
      <c r="A2799" s="26">
        <v>46265</v>
      </c>
      <c r="B2799" s="27" t="s">
        <v>10512</v>
      </c>
      <c r="C2799" s="27" t="s">
        <v>3066</v>
      </c>
      <c r="D2799" s="27" t="s">
        <v>3068</v>
      </c>
      <c r="E2799" s="27" t="s">
        <v>35</v>
      </c>
      <c r="F2799" s="27" t="s">
        <v>23</v>
      </c>
      <c r="G2799" s="27" t="s">
        <v>36</v>
      </c>
      <c r="H2799" s="27" t="s">
        <v>24</v>
      </c>
      <c r="I2799" s="28">
        <v>4929088000</v>
      </c>
      <c r="J2799" s="28">
        <v>0</v>
      </c>
      <c r="K2799" s="28">
        <v>4929088000</v>
      </c>
      <c r="L2799" s="29">
        <v>81.09</v>
      </c>
      <c r="M2799" s="29">
        <f>IFERROR(_xlfn.XLOOKUP($B2799,'Ownership Metrics'!$A:$A,'Ownership Metrics'!$B:$B),"")</f>
        <v>10.4</v>
      </c>
      <c r="N2799" s="28">
        <f>IFERROR(_xlfn.XLOOKUP($B2799,'Ownership Metrics'!$A:$A,'Ownership Metrics'!$C:$C),"")</f>
        <v>6607</v>
      </c>
      <c r="O2799" s="29">
        <f>IFERROR(_xlfn.XLOOKUP($B2799,'Ownership Metrics'!$A:$A,'Ownership Metrics'!$D:$D),"")</f>
        <v>81.09</v>
      </c>
      <c r="P2799" s="29">
        <f>IFERROR(_xlfn.XLOOKUP($B2799,'Ownership Metrics'!$A:$A,'Ownership Metrics'!$E:$E),"")</f>
        <v>87.54</v>
      </c>
      <c r="Q2799" s="30">
        <f>IFERROR(_xlfn.XLOOKUP($B2799,'Ownership Metrics'!$A:$A,'Ownership Metrics'!$F:$F),"")</f>
        <v>5</v>
      </c>
      <c r="R2799" s="30">
        <f>IFERROR(_xlfn.XLOOKUP($B2799,'Ownership Metrics'!$A:$A,'Ownership Metrics'!$G:$G),"")</f>
        <v>76</v>
      </c>
      <c r="S2799" s="27" t="str">
        <f>IFERROR(_xlfn.XLOOKUP($B2799,'Ownership Metrics'!$A:$A,'Ownership Metrics'!$H:$H),"")</f>
        <v>Mayoritas</v>
      </c>
      <c r="T2799" s="27" t="str">
        <f>IFERROR(_xlfn.XLOOKUP($B2799,'Ownership Metrics'!$A:$A,'Ownership Metrics'!$I:$I),"")</f>
        <v>Tinggi</v>
      </c>
      <c r="U2799" s="27">
        <f>IF(COUNTIFS($B$2:$B2799,$B2799,$D$2:$D2799,$D2799)=1,1,0)</f>
        <v>1</v>
      </c>
      <c r="V2799" s="27">
        <f t="shared" si="130"/>
        <v>81.09</v>
      </c>
      <c r="W2799" s="27">
        <f t="shared" si="131"/>
        <v>1</v>
      </c>
      <c r="X2799" s="27">
        <f t="shared" si="129"/>
        <v>81.08999972010001</v>
      </c>
    </row>
    <row r="2800" spans="1:24" x14ac:dyDescent="0.25">
      <c r="A2800" s="26">
        <v>46265</v>
      </c>
      <c r="B2800" s="27" t="s">
        <v>10512</v>
      </c>
      <c r="C2800" s="27" t="s">
        <v>3066</v>
      </c>
      <c r="D2800" s="27" t="s">
        <v>3069</v>
      </c>
      <c r="E2800" s="27" t="s">
        <v>35</v>
      </c>
      <c r="F2800" s="27" t="s">
        <v>23</v>
      </c>
      <c r="G2800" s="27" t="s">
        <v>36</v>
      </c>
      <c r="H2800" s="27" t="s">
        <v>24</v>
      </c>
      <c r="I2800" s="28">
        <v>70000000</v>
      </c>
      <c r="J2800" s="28">
        <v>0</v>
      </c>
      <c r="K2800" s="28">
        <v>70000000</v>
      </c>
      <c r="L2800" s="29">
        <v>1.1499999999999999</v>
      </c>
      <c r="M2800" s="29">
        <f>IFERROR(_xlfn.XLOOKUP($B2800,'Ownership Metrics'!$A:$A,'Ownership Metrics'!$B:$B),"")</f>
        <v>10.4</v>
      </c>
      <c r="N2800" s="28">
        <f>IFERROR(_xlfn.XLOOKUP($B2800,'Ownership Metrics'!$A:$A,'Ownership Metrics'!$C:$C),"")</f>
        <v>6607</v>
      </c>
      <c r="O2800" s="29">
        <f>IFERROR(_xlfn.XLOOKUP($B2800,'Ownership Metrics'!$A:$A,'Ownership Metrics'!$D:$D),"")</f>
        <v>81.09</v>
      </c>
      <c r="P2800" s="29">
        <f>IFERROR(_xlfn.XLOOKUP($B2800,'Ownership Metrics'!$A:$A,'Ownership Metrics'!$E:$E),"")</f>
        <v>87.54</v>
      </c>
      <c r="Q2800" s="30">
        <f>IFERROR(_xlfn.XLOOKUP($B2800,'Ownership Metrics'!$A:$A,'Ownership Metrics'!$F:$F),"")</f>
        <v>5</v>
      </c>
      <c r="R2800" s="30">
        <f>IFERROR(_xlfn.XLOOKUP($B2800,'Ownership Metrics'!$A:$A,'Ownership Metrics'!$G:$G),"")</f>
        <v>76</v>
      </c>
      <c r="S2800" s="27" t="str">
        <f>IFERROR(_xlfn.XLOOKUP($B2800,'Ownership Metrics'!$A:$A,'Ownership Metrics'!$H:$H),"")</f>
        <v>Mayoritas</v>
      </c>
      <c r="T2800" s="27" t="str">
        <f>IFERROR(_xlfn.XLOOKUP($B2800,'Ownership Metrics'!$A:$A,'Ownership Metrics'!$I:$I),"")</f>
        <v>Tinggi</v>
      </c>
      <c r="U2800" s="27">
        <f>IF(COUNTIFS($B$2:$B2800,$B2800,$D$2:$D2800,$D2800)=1,1,0)</f>
        <v>1</v>
      </c>
      <c r="V2800" s="27">
        <f t="shared" si="130"/>
        <v>1.1499999999999999</v>
      </c>
      <c r="W2800" s="27">
        <f t="shared" si="131"/>
        <v>3</v>
      </c>
      <c r="X2800" s="27">
        <f t="shared" si="129"/>
        <v>1.1499997199999998</v>
      </c>
    </row>
    <row r="2801" spans="1:24" x14ac:dyDescent="0.25">
      <c r="A2801" s="26">
        <v>46265</v>
      </c>
      <c r="B2801" s="27" t="s">
        <v>10512</v>
      </c>
      <c r="C2801" s="27" t="s">
        <v>3066</v>
      </c>
      <c r="D2801" s="27" t="s">
        <v>3070</v>
      </c>
      <c r="E2801" s="27" t="s">
        <v>35</v>
      </c>
      <c r="F2801" s="27" t="s">
        <v>23</v>
      </c>
      <c r="G2801" s="27" t="s">
        <v>36</v>
      </c>
      <c r="H2801" s="27" t="s">
        <v>24</v>
      </c>
      <c r="I2801" s="28">
        <v>61850000</v>
      </c>
      <c r="J2801" s="28">
        <v>0</v>
      </c>
      <c r="K2801" s="28">
        <v>61850000</v>
      </c>
      <c r="L2801" s="29">
        <v>1.02</v>
      </c>
      <c r="M2801" s="29">
        <f>IFERROR(_xlfn.XLOOKUP($B2801,'Ownership Metrics'!$A:$A,'Ownership Metrics'!$B:$B),"")</f>
        <v>10.4</v>
      </c>
      <c r="N2801" s="28">
        <f>IFERROR(_xlfn.XLOOKUP($B2801,'Ownership Metrics'!$A:$A,'Ownership Metrics'!$C:$C),"")</f>
        <v>6607</v>
      </c>
      <c r="O2801" s="29">
        <f>IFERROR(_xlfn.XLOOKUP($B2801,'Ownership Metrics'!$A:$A,'Ownership Metrics'!$D:$D),"")</f>
        <v>81.09</v>
      </c>
      <c r="P2801" s="29">
        <f>IFERROR(_xlfn.XLOOKUP($B2801,'Ownership Metrics'!$A:$A,'Ownership Metrics'!$E:$E),"")</f>
        <v>87.54</v>
      </c>
      <c r="Q2801" s="30">
        <f>IFERROR(_xlfn.XLOOKUP($B2801,'Ownership Metrics'!$A:$A,'Ownership Metrics'!$F:$F),"")</f>
        <v>5</v>
      </c>
      <c r="R2801" s="30">
        <f>IFERROR(_xlfn.XLOOKUP($B2801,'Ownership Metrics'!$A:$A,'Ownership Metrics'!$G:$G),"")</f>
        <v>76</v>
      </c>
      <c r="S2801" s="27" t="str">
        <f>IFERROR(_xlfn.XLOOKUP($B2801,'Ownership Metrics'!$A:$A,'Ownership Metrics'!$H:$H),"")</f>
        <v>Mayoritas</v>
      </c>
      <c r="T2801" s="27" t="str">
        <f>IFERROR(_xlfn.XLOOKUP($B2801,'Ownership Metrics'!$A:$A,'Ownership Metrics'!$I:$I),"")</f>
        <v>Tinggi</v>
      </c>
      <c r="U2801" s="27">
        <f>IF(COUNTIFS($B$2:$B2801,$B2801,$D$2:$D2801,$D2801)=1,1,0)</f>
        <v>1</v>
      </c>
      <c r="V2801" s="27">
        <f t="shared" si="130"/>
        <v>1.02</v>
      </c>
      <c r="W2801" s="27">
        <f t="shared" si="131"/>
        <v>5</v>
      </c>
      <c r="X2801" s="27">
        <f t="shared" si="129"/>
        <v>1.0199997198999999</v>
      </c>
    </row>
    <row r="2802" spans="1:24" x14ac:dyDescent="0.25">
      <c r="A2802" s="26">
        <v>46265</v>
      </c>
      <c r="B2802" s="27" t="s">
        <v>10512</v>
      </c>
      <c r="C2802" s="27" t="s">
        <v>3066</v>
      </c>
      <c r="D2802" s="27" t="s">
        <v>1475</v>
      </c>
      <c r="E2802" s="27" t="s">
        <v>35</v>
      </c>
      <c r="F2802" s="27" t="s">
        <v>32</v>
      </c>
      <c r="G2802" s="27" t="s">
        <v>195</v>
      </c>
      <c r="H2802" s="27" t="s">
        <v>196</v>
      </c>
      <c r="I2802" s="28">
        <v>63385200</v>
      </c>
      <c r="J2802" s="28">
        <v>0</v>
      </c>
      <c r="K2802" s="28">
        <v>63385200</v>
      </c>
      <c r="L2802" s="29">
        <v>1.04</v>
      </c>
      <c r="M2802" s="29">
        <f>IFERROR(_xlfn.XLOOKUP($B2802,'Ownership Metrics'!$A:$A,'Ownership Metrics'!$B:$B),"")</f>
        <v>10.4</v>
      </c>
      <c r="N2802" s="28">
        <f>IFERROR(_xlfn.XLOOKUP($B2802,'Ownership Metrics'!$A:$A,'Ownership Metrics'!$C:$C),"")</f>
        <v>6607</v>
      </c>
      <c r="O2802" s="29">
        <f>IFERROR(_xlfn.XLOOKUP($B2802,'Ownership Metrics'!$A:$A,'Ownership Metrics'!$D:$D),"")</f>
        <v>81.09</v>
      </c>
      <c r="P2802" s="29">
        <f>IFERROR(_xlfn.XLOOKUP($B2802,'Ownership Metrics'!$A:$A,'Ownership Metrics'!$E:$E),"")</f>
        <v>87.54</v>
      </c>
      <c r="Q2802" s="30">
        <f>IFERROR(_xlfn.XLOOKUP($B2802,'Ownership Metrics'!$A:$A,'Ownership Metrics'!$F:$F),"")</f>
        <v>5</v>
      </c>
      <c r="R2802" s="30">
        <f>IFERROR(_xlfn.XLOOKUP($B2802,'Ownership Metrics'!$A:$A,'Ownership Metrics'!$G:$G),"")</f>
        <v>76</v>
      </c>
      <c r="S2802" s="27" t="str">
        <f>IFERROR(_xlfn.XLOOKUP($B2802,'Ownership Metrics'!$A:$A,'Ownership Metrics'!$H:$H),"")</f>
        <v>Mayoritas</v>
      </c>
      <c r="T2802" s="27" t="str">
        <f>IFERROR(_xlfn.XLOOKUP($B2802,'Ownership Metrics'!$A:$A,'Ownership Metrics'!$I:$I),"")</f>
        <v>Tinggi</v>
      </c>
      <c r="U2802" s="27">
        <f>IF(COUNTIFS($B$2:$B2802,$B2802,$D$2:$D2802,$D2802)=1,1,0)</f>
        <v>1</v>
      </c>
      <c r="V2802" s="27">
        <f t="shared" si="130"/>
        <v>1.04</v>
      </c>
      <c r="W2802" s="27">
        <f t="shared" si="131"/>
        <v>4</v>
      </c>
      <c r="X2802" s="27">
        <f t="shared" si="129"/>
        <v>1.0399997197999999</v>
      </c>
    </row>
    <row r="2803" spans="1:24" x14ac:dyDescent="0.25">
      <c r="A2803" s="26">
        <v>46265</v>
      </c>
      <c r="B2803" s="27" t="s">
        <v>10513</v>
      </c>
      <c r="C2803" s="27" t="s">
        <v>3072</v>
      </c>
      <c r="D2803" s="27" t="s">
        <v>3073</v>
      </c>
      <c r="E2803" s="27" t="s">
        <v>22</v>
      </c>
      <c r="F2803" s="27" t="s">
        <v>23</v>
      </c>
      <c r="G2803" s="27"/>
      <c r="H2803" s="27" t="s">
        <v>24</v>
      </c>
      <c r="I2803" s="28">
        <v>181106000</v>
      </c>
      <c r="J2803" s="28">
        <v>5577600000</v>
      </c>
      <c r="K2803" s="28">
        <v>5758706000</v>
      </c>
      <c r="L2803" s="29">
        <v>66.34</v>
      </c>
      <c r="M2803" s="29">
        <f>IFERROR(_xlfn.XLOOKUP($B2803,'Ownership Metrics'!$A:$A,'Ownership Metrics'!$B:$B),"")</f>
        <v>6.98</v>
      </c>
      <c r="N2803" s="28">
        <f>IFERROR(_xlfn.XLOOKUP($B2803,'Ownership Metrics'!$A:$A,'Ownership Metrics'!$C:$C),"")</f>
        <v>4817</v>
      </c>
      <c r="O2803" s="29">
        <f>IFERROR(_xlfn.XLOOKUP($B2803,'Ownership Metrics'!$A:$A,'Ownership Metrics'!$D:$D),"")</f>
        <v>66.34</v>
      </c>
      <c r="P2803" s="29">
        <f>IFERROR(_xlfn.XLOOKUP($B2803,'Ownership Metrics'!$A:$A,'Ownership Metrics'!$E:$E),"")</f>
        <v>88.52</v>
      </c>
      <c r="Q2803" s="30">
        <f>IFERROR(_xlfn.XLOOKUP($B2803,'Ownership Metrics'!$A:$A,'Ownership Metrics'!$F:$F),"")</f>
        <v>6</v>
      </c>
      <c r="R2803" s="30">
        <f>IFERROR(_xlfn.XLOOKUP($B2803,'Ownership Metrics'!$A:$A,'Ownership Metrics'!$G:$G),"")</f>
        <v>67</v>
      </c>
      <c r="S2803" s="27" t="str">
        <f>IFERROR(_xlfn.XLOOKUP($B2803,'Ownership Metrics'!$A:$A,'Ownership Metrics'!$H:$H),"")</f>
        <v>Mayoritas</v>
      </c>
      <c r="T2803" s="27" t="str">
        <f>IFERROR(_xlfn.XLOOKUP($B2803,'Ownership Metrics'!$A:$A,'Ownership Metrics'!$I:$I),"")</f>
        <v>Tinggi</v>
      </c>
      <c r="U2803" s="27">
        <f>IF(COUNTIFS($B$2:$B2803,$B2803,$D$2:$D2803,$D2803)=1,1,0)</f>
        <v>1</v>
      </c>
      <c r="V2803" s="27">
        <f t="shared" si="130"/>
        <v>66.34</v>
      </c>
      <c r="W2803" s="27">
        <f t="shared" si="131"/>
        <v>1</v>
      </c>
      <c r="X2803" s="27">
        <f t="shared" si="129"/>
        <v>66.339999719700003</v>
      </c>
    </row>
    <row r="2804" spans="1:24" x14ac:dyDescent="0.25">
      <c r="A2804" s="26">
        <v>46265</v>
      </c>
      <c r="B2804" s="27" t="s">
        <v>10513</v>
      </c>
      <c r="C2804" s="27" t="s">
        <v>3072</v>
      </c>
      <c r="D2804" s="27" t="s">
        <v>3074</v>
      </c>
      <c r="E2804" s="27" t="s">
        <v>51</v>
      </c>
      <c r="F2804" s="27" t="s">
        <v>23</v>
      </c>
      <c r="G2804" s="27"/>
      <c r="H2804" s="27" t="s">
        <v>24</v>
      </c>
      <c r="I2804" s="28">
        <v>179349600</v>
      </c>
      <c r="J2804" s="28">
        <v>0</v>
      </c>
      <c r="K2804" s="28">
        <v>179349600</v>
      </c>
      <c r="L2804" s="29">
        <v>2.0699999999999998</v>
      </c>
      <c r="M2804" s="29">
        <f>IFERROR(_xlfn.XLOOKUP($B2804,'Ownership Metrics'!$A:$A,'Ownership Metrics'!$B:$B),"")</f>
        <v>6.98</v>
      </c>
      <c r="N2804" s="28">
        <f>IFERROR(_xlfn.XLOOKUP($B2804,'Ownership Metrics'!$A:$A,'Ownership Metrics'!$C:$C),"")</f>
        <v>4817</v>
      </c>
      <c r="O2804" s="29">
        <f>IFERROR(_xlfn.XLOOKUP($B2804,'Ownership Metrics'!$A:$A,'Ownership Metrics'!$D:$D),"")</f>
        <v>66.34</v>
      </c>
      <c r="P2804" s="29">
        <f>IFERROR(_xlfn.XLOOKUP($B2804,'Ownership Metrics'!$A:$A,'Ownership Metrics'!$E:$E),"")</f>
        <v>88.52</v>
      </c>
      <c r="Q2804" s="30">
        <f>IFERROR(_xlfn.XLOOKUP($B2804,'Ownership Metrics'!$A:$A,'Ownership Metrics'!$F:$F),"")</f>
        <v>6</v>
      </c>
      <c r="R2804" s="30">
        <f>IFERROR(_xlfn.XLOOKUP($B2804,'Ownership Metrics'!$A:$A,'Ownership Metrics'!$G:$G),"")</f>
        <v>67</v>
      </c>
      <c r="S2804" s="27" t="str">
        <f>IFERROR(_xlfn.XLOOKUP($B2804,'Ownership Metrics'!$A:$A,'Ownership Metrics'!$H:$H),"")</f>
        <v>Mayoritas</v>
      </c>
      <c r="T2804" s="27" t="str">
        <f>IFERROR(_xlfn.XLOOKUP($B2804,'Ownership Metrics'!$A:$A,'Ownership Metrics'!$I:$I),"")</f>
        <v>Tinggi</v>
      </c>
      <c r="U2804" s="27">
        <f>IF(COUNTIFS($B$2:$B2804,$B2804,$D$2:$D2804,$D2804)=1,1,0)</f>
        <v>1</v>
      </c>
      <c r="V2804" s="27">
        <f t="shared" si="130"/>
        <v>2.0699999999999998</v>
      </c>
      <c r="W2804" s="27">
        <f t="shared" si="131"/>
        <v>3</v>
      </c>
      <c r="X2804" s="27">
        <f t="shared" si="129"/>
        <v>2.0699997195999997</v>
      </c>
    </row>
    <row r="2805" spans="1:24" x14ac:dyDescent="0.25">
      <c r="A2805" s="26">
        <v>46265</v>
      </c>
      <c r="B2805" s="27" t="s">
        <v>10513</v>
      </c>
      <c r="C2805" s="27" t="s">
        <v>3072</v>
      </c>
      <c r="D2805" s="27" t="s">
        <v>3075</v>
      </c>
      <c r="E2805" s="27" t="s">
        <v>22</v>
      </c>
      <c r="F2805" s="27" t="s">
        <v>23</v>
      </c>
      <c r="G2805" s="27"/>
      <c r="H2805" s="27" t="s">
        <v>24</v>
      </c>
      <c r="I2805" s="28">
        <v>1745409861</v>
      </c>
      <c r="J2805" s="28">
        <v>0</v>
      </c>
      <c r="K2805" s="28">
        <v>1745409861</v>
      </c>
      <c r="L2805" s="29">
        <v>20.11</v>
      </c>
      <c r="M2805" s="29">
        <f>IFERROR(_xlfn.XLOOKUP($B2805,'Ownership Metrics'!$A:$A,'Ownership Metrics'!$B:$B),"")</f>
        <v>6.98</v>
      </c>
      <c r="N2805" s="28">
        <f>IFERROR(_xlfn.XLOOKUP($B2805,'Ownership Metrics'!$A:$A,'Ownership Metrics'!$C:$C),"")</f>
        <v>4817</v>
      </c>
      <c r="O2805" s="29">
        <f>IFERROR(_xlfn.XLOOKUP($B2805,'Ownership Metrics'!$A:$A,'Ownership Metrics'!$D:$D),"")</f>
        <v>66.34</v>
      </c>
      <c r="P2805" s="29">
        <f>IFERROR(_xlfn.XLOOKUP($B2805,'Ownership Metrics'!$A:$A,'Ownership Metrics'!$E:$E),"")</f>
        <v>88.52</v>
      </c>
      <c r="Q2805" s="30">
        <f>IFERROR(_xlfn.XLOOKUP($B2805,'Ownership Metrics'!$A:$A,'Ownership Metrics'!$F:$F),"")</f>
        <v>6</v>
      </c>
      <c r="R2805" s="30">
        <f>IFERROR(_xlfn.XLOOKUP($B2805,'Ownership Metrics'!$A:$A,'Ownership Metrics'!$G:$G),"")</f>
        <v>67</v>
      </c>
      <c r="S2805" s="27" t="str">
        <f>IFERROR(_xlfn.XLOOKUP($B2805,'Ownership Metrics'!$A:$A,'Ownership Metrics'!$H:$H),"")</f>
        <v>Mayoritas</v>
      </c>
      <c r="T2805" s="27" t="str">
        <f>IFERROR(_xlfn.XLOOKUP($B2805,'Ownership Metrics'!$A:$A,'Ownership Metrics'!$I:$I),"")</f>
        <v>Tinggi</v>
      </c>
      <c r="U2805" s="27">
        <f>IF(COUNTIFS($B$2:$B2805,$B2805,$D$2:$D2805,$D2805)=1,1,0)</f>
        <v>1</v>
      </c>
      <c r="V2805" s="27">
        <f t="shared" si="130"/>
        <v>20.11</v>
      </c>
      <c r="W2805" s="27">
        <f t="shared" si="131"/>
        <v>2</v>
      </c>
      <c r="X2805" s="27">
        <f t="shared" si="129"/>
        <v>20.109999719499999</v>
      </c>
    </row>
    <row r="2806" spans="1:24" x14ac:dyDescent="0.25">
      <c r="A2806" s="26">
        <v>46265</v>
      </c>
      <c r="B2806" s="27" t="s">
        <v>10513</v>
      </c>
      <c r="C2806" s="27" t="s">
        <v>3072</v>
      </c>
      <c r="D2806" s="27" t="s">
        <v>3076</v>
      </c>
      <c r="E2806" s="27" t="s">
        <v>35</v>
      </c>
      <c r="F2806" s="27" t="s">
        <v>23</v>
      </c>
      <c r="G2806" s="27" t="s">
        <v>36</v>
      </c>
      <c r="H2806" s="27" t="s">
        <v>24</v>
      </c>
      <c r="I2806" s="28">
        <v>127363400</v>
      </c>
      <c r="J2806" s="28">
        <v>0</v>
      </c>
      <c r="K2806" s="28">
        <v>127363400</v>
      </c>
      <c r="L2806" s="29">
        <v>1.47</v>
      </c>
      <c r="M2806" s="29">
        <f>IFERROR(_xlfn.XLOOKUP($B2806,'Ownership Metrics'!$A:$A,'Ownership Metrics'!$B:$B),"")</f>
        <v>6.98</v>
      </c>
      <c r="N2806" s="28">
        <f>IFERROR(_xlfn.XLOOKUP($B2806,'Ownership Metrics'!$A:$A,'Ownership Metrics'!$C:$C),"")</f>
        <v>4817</v>
      </c>
      <c r="O2806" s="29">
        <f>IFERROR(_xlfn.XLOOKUP($B2806,'Ownership Metrics'!$A:$A,'Ownership Metrics'!$D:$D),"")</f>
        <v>66.34</v>
      </c>
      <c r="P2806" s="29">
        <f>IFERROR(_xlfn.XLOOKUP($B2806,'Ownership Metrics'!$A:$A,'Ownership Metrics'!$E:$E),"")</f>
        <v>88.52</v>
      </c>
      <c r="Q2806" s="30">
        <f>IFERROR(_xlfn.XLOOKUP($B2806,'Ownership Metrics'!$A:$A,'Ownership Metrics'!$F:$F),"")</f>
        <v>6</v>
      </c>
      <c r="R2806" s="30">
        <f>IFERROR(_xlfn.XLOOKUP($B2806,'Ownership Metrics'!$A:$A,'Ownership Metrics'!$G:$G),"")</f>
        <v>67</v>
      </c>
      <c r="S2806" s="27" t="str">
        <f>IFERROR(_xlfn.XLOOKUP($B2806,'Ownership Metrics'!$A:$A,'Ownership Metrics'!$H:$H),"")</f>
        <v>Mayoritas</v>
      </c>
      <c r="T2806" s="27" t="str">
        <f>IFERROR(_xlfn.XLOOKUP($B2806,'Ownership Metrics'!$A:$A,'Ownership Metrics'!$I:$I),"")</f>
        <v>Tinggi</v>
      </c>
      <c r="U2806" s="27">
        <f>IF(COUNTIFS($B$2:$B2806,$B2806,$D$2:$D2806,$D2806)=1,1,0)</f>
        <v>1</v>
      </c>
      <c r="V2806" s="27">
        <f t="shared" si="130"/>
        <v>1.47</v>
      </c>
      <c r="W2806" s="27">
        <f t="shared" si="131"/>
        <v>5</v>
      </c>
      <c r="X2806" s="27">
        <f t="shared" si="129"/>
        <v>1.4699997194000001</v>
      </c>
    </row>
    <row r="2807" spans="1:24" x14ac:dyDescent="0.25">
      <c r="A2807" s="26">
        <v>46265</v>
      </c>
      <c r="B2807" s="27" t="s">
        <v>10513</v>
      </c>
      <c r="C2807" s="27" t="s">
        <v>3072</v>
      </c>
      <c r="D2807" s="27" t="s">
        <v>3077</v>
      </c>
      <c r="E2807" s="27" t="s">
        <v>35</v>
      </c>
      <c r="F2807" s="27" t="s">
        <v>23</v>
      </c>
      <c r="G2807" s="27" t="s">
        <v>36</v>
      </c>
      <c r="H2807" s="27" t="s">
        <v>24</v>
      </c>
      <c r="I2807" s="28">
        <v>101659400</v>
      </c>
      <c r="J2807" s="28">
        <v>0</v>
      </c>
      <c r="K2807" s="28">
        <v>101659400</v>
      </c>
      <c r="L2807" s="29">
        <v>1.17</v>
      </c>
      <c r="M2807" s="29">
        <f>IFERROR(_xlfn.XLOOKUP($B2807,'Ownership Metrics'!$A:$A,'Ownership Metrics'!$B:$B),"")</f>
        <v>6.98</v>
      </c>
      <c r="N2807" s="28">
        <f>IFERROR(_xlfn.XLOOKUP($B2807,'Ownership Metrics'!$A:$A,'Ownership Metrics'!$C:$C),"")</f>
        <v>4817</v>
      </c>
      <c r="O2807" s="29">
        <f>IFERROR(_xlfn.XLOOKUP($B2807,'Ownership Metrics'!$A:$A,'Ownership Metrics'!$D:$D),"")</f>
        <v>66.34</v>
      </c>
      <c r="P2807" s="29">
        <f>IFERROR(_xlfn.XLOOKUP($B2807,'Ownership Metrics'!$A:$A,'Ownership Metrics'!$E:$E),"")</f>
        <v>88.52</v>
      </c>
      <c r="Q2807" s="30">
        <f>IFERROR(_xlfn.XLOOKUP($B2807,'Ownership Metrics'!$A:$A,'Ownership Metrics'!$F:$F),"")</f>
        <v>6</v>
      </c>
      <c r="R2807" s="30">
        <f>IFERROR(_xlfn.XLOOKUP($B2807,'Ownership Metrics'!$A:$A,'Ownership Metrics'!$G:$G),"")</f>
        <v>67</v>
      </c>
      <c r="S2807" s="27" t="str">
        <f>IFERROR(_xlfn.XLOOKUP($B2807,'Ownership Metrics'!$A:$A,'Ownership Metrics'!$H:$H),"")</f>
        <v>Mayoritas</v>
      </c>
      <c r="T2807" s="27" t="str">
        <f>IFERROR(_xlfn.XLOOKUP($B2807,'Ownership Metrics'!$A:$A,'Ownership Metrics'!$I:$I),"")</f>
        <v>Tinggi</v>
      </c>
      <c r="U2807" s="27">
        <f>IF(COUNTIFS($B$2:$B2807,$B2807,$D$2:$D2807,$D2807)=1,1,0)</f>
        <v>1</v>
      </c>
      <c r="V2807" s="27">
        <f t="shared" si="130"/>
        <v>1.17</v>
      </c>
      <c r="W2807" s="27">
        <f t="shared" si="131"/>
        <v>6</v>
      </c>
      <c r="X2807" s="27">
        <f t="shared" si="129"/>
        <v>1.1699997193</v>
      </c>
    </row>
    <row r="2808" spans="1:24" x14ac:dyDescent="0.25">
      <c r="A2808" s="26">
        <v>46265</v>
      </c>
      <c r="B2808" s="27" t="s">
        <v>10513</v>
      </c>
      <c r="C2808" s="27" t="s">
        <v>3072</v>
      </c>
      <c r="D2808" s="27" t="s">
        <v>3078</v>
      </c>
      <c r="E2808" s="27" t="s">
        <v>35</v>
      </c>
      <c r="F2808" s="27" t="s">
        <v>23</v>
      </c>
      <c r="G2808" s="27" t="s">
        <v>36</v>
      </c>
      <c r="H2808" s="27" t="s">
        <v>24</v>
      </c>
      <c r="I2808" s="28">
        <v>161759900</v>
      </c>
      <c r="J2808" s="28">
        <v>0</v>
      </c>
      <c r="K2808" s="28">
        <v>161759900</v>
      </c>
      <c r="L2808" s="29">
        <v>1.86</v>
      </c>
      <c r="M2808" s="29">
        <f>IFERROR(_xlfn.XLOOKUP($B2808,'Ownership Metrics'!$A:$A,'Ownership Metrics'!$B:$B),"")</f>
        <v>6.98</v>
      </c>
      <c r="N2808" s="28">
        <f>IFERROR(_xlfn.XLOOKUP($B2808,'Ownership Metrics'!$A:$A,'Ownership Metrics'!$C:$C),"")</f>
        <v>4817</v>
      </c>
      <c r="O2808" s="29">
        <f>IFERROR(_xlfn.XLOOKUP($B2808,'Ownership Metrics'!$A:$A,'Ownership Metrics'!$D:$D),"")</f>
        <v>66.34</v>
      </c>
      <c r="P2808" s="29">
        <f>IFERROR(_xlfn.XLOOKUP($B2808,'Ownership Metrics'!$A:$A,'Ownership Metrics'!$E:$E),"")</f>
        <v>88.52</v>
      </c>
      <c r="Q2808" s="30">
        <f>IFERROR(_xlfn.XLOOKUP($B2808,'Ownership Metrics'!$A:$A,'Ownership Metrics'!$F:$F),"")</f>
        <v>6</v>
      </c>
      <c r="R2808" s="30">
        <f>IFERROR(_xlfn.XLOOKUP($B2808,'Ownership Metrics'!$A:$A,'Ownership Metrics'!$G:$G),"")</f>
        <v>67</v>
      </c>
      <c r="S2808" s="27" t="str">
        <f>IFERROR(_xlfn.XLOOKUP($B2808,'Ownership Metrics'!$A:$A,'Ownership Metrics'!$H:$H),"")</f>
        <v>Mayoritas</v>
      </c>
      <c r="T2808" s="27" t="str">
        <f>IFERROR(_xlfn.XLOOKUP($B2808,'Ownership Metrics'!$A:$A,'Ownership Metrics'!$I:$I),"")</f>
        <v>Tinggi</v>
      </c>
      <c r="U2808" s="27">
        <f>IF(COUNTIFS($B$2:$B2808,$B2808,$D$2:$D2808,$D2808)=1,1,0)</f>
        <v>1</v>
      </c>
      <c r="V2808" s="27">
        <f t="shared" si="130"/>
        <v>1.86</v>
      </c>
      <c r="W2808" s="27">
        <f t="shared" si="131"/>
        <v>4</v>
      </c>
      <c r="X2808" s="27">
        <f t="shared" si="129"/>
        <v>1.8599997192000002</v>
      </c>
    </row>
    <row r="2809" spans="1:24" x14ac:dyDescent="0.25">
      <c r="A2809" s="26">
        <v>46265</v>
      </c>
      <c r="B2809" s="27" t="s">
        <v>10514</v>
      </c>
      <c r="C2809" s="27" t="s">
        <v>3080</v>
      </c>
      <c r="D2809" s="27" t="s">
        <v>3081</v>
      </c>
      <c r="E2809" s="27" t="s">
        <v>35</v>
      </c>
      <c r="F2809" s="27" t="s">
        <v>23</v>
      </c>
      <c r="G2809" s="27" t="s">
        <v>36</v>
      </c>
      <c r="H2809" s="27" t="s">
        <v>24</v>
      </c>
      <c r="I2809" s="28">
        <v>15173900</v>
      </c>
      <c r="J2809" s="28">
        <v>0</v>
      </c>
      <c r="K2809" s="28">
        <v>15173900</v>
      </c>
      <c r="L2809" s="29">
        <v>1.46</v>
      </c>
      <c r="M2809" s="29">
        <f>IFERROR(_xlfn.XLOOKUP($B2809,'Ownership Metrics'!$A:$A,'Ownership Metrics'!$B:$B),"")</f>
        <v>20.399999999999999</v>
      </c>
      <c r="N2809" s="28">
        <f>IFERROR(_xlfn.XLOOKUP($B2809,'Ownership Metrics'!$A:$A,'Ownership Metrics'!$C:$C),"")</f>
        <v>2578</v>
      </c>
      <c r="O2809" s="29">
        <f>IFERROR(_xlfn.XLOOKUP($B2809,'Ownership Metrics'!$A:$A,'Ownership Metrics'!$D:$D),"")</f>
        <v>44.94</v>
      </c>
      <c r="P2809" s="29">
        <f>IFERROR(_xlfn.XLOOKUP($B2809,'Ownership Metrics'!$A:$A,'Ownership Metrics'!$E:$E),"")</f>
        <v>76.87</v>
      </c>
      <c r="Q2809" s="30">
        <f>IFERROR(_xlfn.XLOOKUP($B2809,'Ownership Metrics'!$A:$A,'Ownership Metrics'!$F:$F),"")</f>
        <v>5</v>
      </c>
      <c r="R2809" s="30">
        <f>IFERROR(_xlfn.XLOOKUP($B2809,'Ownership Metrics'!$A:$A,'Ownership Metrics'!$G:$G),"")</f>
        <v>54</v>
      </c>
      <c r="S2809" s="27" t="str">
        <f>IFERROR(_xlfn.XLOOKUP($B2809,'Ownership Metrics'!$A:$A,'Ownership Metrics'!$H:$H),"")</f>
        <v>Terkonsentrasi</v>
      </c>
      <c r="T2809" s="27" t="str">
        <f>IFERROR(_xlfn.XLOOKUP($B2809,'Ownership Metrics'!$A:$A,'Ownership Metrics'!$I:$I),"")</f>
        <v>Sedang</v>
      </c>
      <c r="U2809" s="27">
        <f>IF(COUNTIFS($B$2:$B2809,$B2809,$D$2:$D2809,$D2809)=1,1,0)</f>
        <v>1</v>
      </c>
      <c r="V2809" s="27">
        <f t="shared" si="130"/>
        <v>1.46</v>
      </c>
      <c r="W2809" s="27">
        <f t="shared" si="131"/>
        <v>4</v>
      </c>
      <c r="X2809" s="27">
        <f t="shared" si="129"/>
        <v>1.4599997191</v>
      </c>
    </row>
    <row r="2810" spans="1:24" x14ac:dyDescent="0.25">
      <c r="A2810" s="26">
        <v>46265</v>
      </c>
      <c r="B2810" s="27" t="s">
        <v>10514</v>
      </c>
      <c r="C2810" s="27" t="s">
        <v>3080</v>
      </c>
      <c r="D2810" s="27" t="s">
        <v>3082</v>
      </c>
      <c r="E2810" s="27" t="s">
        <v>35</v>
      </c>
      <c r="F2810" s="27" t="s">
        <v>23</v>
      </c>
      <c r="G2810" s="27" t="s">
        <v>36</v>
      </c>
      <c r="H2810" s="27" t="s">
        <v>24</v>
      </c>
      <c r="I2810" s="28">
        <v>13212000</v>
      </c>
      <c r="J2810" s="28">
        <v>0</v>
      </c>
      <c r="K2810" s="28">
        <v>13212000</v>
      </c>
      <c r="L2810" s="29">
        <v>1.27</v>
      </c>
      <c r="M2810" s="29">
        <f>IFERROR(_xlfn.XLOOKUP($B2810,'Ownership Metrics'!$A:$A,'Ownership Metrics'!$B:$B),"")</f>
        <v>20.399999999999999</v>
      </c>
      <c r="N2810" s="28">
        <f>IFERROR(_xlfn.XLOOKUP($B2810,'Ownership Metrics'!$A:$A,'Ownership Metrics'!$C:$C),"")</f>
        <v>2578</v>
      </c>
      <c r="O2810" s="29">
        <f>IFERROR(_xlfn.XLOOKUP($B2810,'Ownership Metrics'!$A:$A,'Ownership Metrics'!$D:$D),"")</f>
        <v>44.94</v>
      </c>
      <c r="P2810" s="29">
        <f>IFERROR(_xlfn.XLOOKUP($B2810,'Ownership Metrics'!$A:$A,'Ownership Metrics'!$E:$E),"")</f>
        <v>76.87</v>
      </c>
      <c r="Q2810" s="30">
        <f>IFERROR(_xlfn.XLOOKUP($B2810,'Ownership Metrics'!$A:$A,'Ownership Metrics'!$F:$F),"")</f>
        <v>5</v>
      </c>
      <c r="R2810" s="30">
        <f>IFERROR(_xlfn.XLOOKUP($B2810,'Ownership Metrics'!$A:$A,'Ownership Metrics'!$G:$G),"")</f>
        <v>54</v>
      </c>
      <c r="S2810" s="27" t="str">
        <f>IFERROR(_xlfn.XLOOKUP($B2810,'Ownership Metrics'!$A:$A,'Ownership Metrics'!$H:$H),"")</f>
        <v>Terkonsentrasi</v>
      </c>
      <c r="T2810" s="27" t="str">
        <f>IFERROR(_xlfn.XLOOKUP($B2810,'Ownership Metrics'!$A:$A,'Ownership Metrics'!$I:$I),"")</f>
        <v>Sedang</v>
      </c>
      <c r="U2810" s="27">
        <f>IF(COUNTIFS($B$2:$B2810,$B2810,$D$2:$D2810,$D2810)=1,1,0)</f>
        <v>1</v>
      </c>
      <c r="V2810" s="27">
        <f t="shared" si="130"/>
        <v>1.27</v>
      </c>
      <c r="W2810" s="27">
        <f t="shared" si="131"/>
        <v>5</v>
      </c>
      <c r="X2810" s="27">
        <f t="shared" si="129"/>
        <v>1.2699997190000001</v>
      </c>
    </row>
    <row r="2811" spans="1:24" x14ac:dyDescent="0.25">
      <c r="A2811" s="26">
        <v>46265</v>
      </c>
      <c r="B2811" s="27" t="s">
        <v>10514</v>
      </c>
      <c r="C2811" s="27" t="s">
        <v>3080</v>
      </c>
      <c r="D2811" s="27" t="s">
        <v>3083</v>
      </c>
      <c r="E2811" s="27" t="s">
        <v>35</v>
      </c>
      <c r="F2811" s="27" t="s">
        <v>23</v>
      </c>
      <c r="G2811" s="27" t="s">
        <v>36</v>
      </c>
      <c r="H2811" s="27" t="s">
        <v>24</v>
      </c>
      <c r="I2811" s="28">
        <v>467760000</v>
      </c>
      <c r="J2811" s="28">
        <v>0</v>
      </c>
      <c r="K2811" s="28">
        <v>467760000</v>
      </c>
      <c r="L2811" s="29">
        <v>44.94</v>
      </c>
      <c r="M2811" s="29">
        <f>IFERROR(_xlfn.XLOOKUP($B2811,'Ownership Metrics'!$A:$A,'Ownership Metrics'!$B:$B),"")</f>
        <v>20.399999999999999</v>
      </c>
      <c r="N2811" s="28">
        <f>IFERROR(_xlfn.XLOOKUP($B2811,'Ownership Metrics'!$A:$A,'Ownership Metrics'!$C:$C),"")</f>
        <v>2578</v>
      </c>
      <c r="O2811" s="29">
        <f>IFERROR(_xlfn.XLOOKUP($B2811,'Ownership Metrics'!$A:$A,'Ownership Metrics'!$D:$D),"")</f>
        <v>44.94</v>
      </c>
      <c r="P2811" s="29">
        <f>IFERROR(_xlfn.XLOOKUP($B2811,'Ownership Metrics'!$A:$A,'Ownership Metrics'!$E:$E),"")</f>
        <v>76.87</v>
      </c>
      <c r="Q2811" s="30">
        <f>IFERROR(_xlfn.XLOOKUP($B2811,'Ownership Metrics'!$A:$A,'Ownership Metrics'!$F:$F),"")</f>
        <v>5</v>
      </c>
      <c r="R2811" s="30">
        <f>IFERROR(_xlfn.XLOOKUP($B2811,'Ownership Metrics'!$A:$A,'Ownership Metrics'!$G:$G),"")</f>
        <v>54</v>
      </c>
      <c r="S2811" s="27" t="str">
        <f>IFERROR(_xlfn.XLOOKUP($B2811,'Ownership Metrics'!$A:$A,'Ownership Metrics'!$H:$H),"")</f>
        <v>Terkonsentrasi</v>
      </c>
      <c r="T2811" s="27" t="str">
        <f>IFERROR(_xlfn.XLOOKUP($B2811,'Ownership Metrics'!$A:$A,'Ownership Metrics'!$I:$I),"")</f>
        <v>Sedang</v>
      </c>
      <c r="U2811" s="27">
        <f>IF(COUNTIFS($B$2:$B2811,$B2811,$D$2:$D2811,$D2811)=1,1,0)</f>
        <v>1</v>
      </c>
      <c r="V2811" s="27">
        <f t="shared" si="130"/>
        <v>44.94</v>
      </c>
      <c r="W2811" s="27">
        <f t="shared" si="131"/>
        <v>1</v>
      </c>
      <c r="X2811" s="27">
        <f t="shared" si="129"/>
        <v>44.939999718899998</v>
      </c>
    </row>
    <row r="2812" spans="1:24" x14ac:dyDescent="0.25">
      <c r="A2812" s="26">
        <v>46265</v>
      </c>
      <c r="B2812" s="27" t="s">
        <v>10514</v>
      </c>
      <c r="C2812" s="27" t="s">
        <v>3080</v>
      </c>
      <c r="D2812" s="27" t="s">
        <v>3084</v>
      </c>
      <c r="E2812" s="27" t="s">
        <v>35</v>
      </c>
      <c r="F2812" s="27" t="s">
        <v>23</v>
      </c>
      <c r="G2812" s="27" t="s">
        <v>36</v>
      </c>
      <c r="H2812" s="27" t="s">
        <v>24</v>
      </c>
      <c r="I2812" s="28">
        <v>116960000</v>
      </c>
      <c r="J2812" s="28">
        <v>0</v>
      </c>
      <c r="K2812" s="28">
        <v>116960000</v>
      </c>
      <c r="L2812" s="29">
        <v>11.24</v>
      </c>
      <c r="M2812" s="29">
        <f>IFERROR(_xlfn.XLOOKUP($B2812,'Ownership Metrics'!$A:$A,'Ownership Metrics'!$B:$B),"")</f>
        <v>20.399999999999999</v>
      </c>
      <c r="N2812" s="28">
        <f>IFERROR(_xlfn.XLOOKUP($B2812,'Ownership Metrics'!$A:$A,'Ownership Metrics'!$C:$C),"")</f>
        <v>2578</v>
      </c>
      <c r="O2812" s="29">
        <f>IFERROR(_xlfn.XLOOKUP($B2812,'Ownership Metrics'!$A:$A,'Ownership Metrics'!$D:$D),"")</f>
        <v>44.94</v>
      </c>
      <c r="P2812" s="29">
        <f>IFERROR(_xlfn.XLOOKUP($B2812,'Ownership Metrics'!$A:$A,'Ownership Metrics'!$E:$E),"")</f>
        <v>76.87</v>
      </c>
      <c r="Q2812" s="30">
        <f>IFERROR(_xlfn.XLOOKUP($B2812,'Ownership Metrics'!$A:$A,'Ownership Metrics'!$F:$F),"")</f>
        <v>5</v>
      </c>
      <c r="R2812" s="30">
        <f>IFERROR(_xlfn.XLOOKUP($B2812,'Ownership Metrics'!$A:$A,'Ownership Metrics'!$G:$G),"")</f>
        <v>54</v>
      </c>
      <c r="S2812" s="27" t="str">
        <f>IFERROR(_xlfn.XLOOKUP($B2812,'Ownership Metrics'!$A:$A,'Ownership Metrics'!$H:$H),"")</f>
        <v>Terkonsentrasi</v>
      </c>
      <c r="T2812" s="27" t="str">
        <f>IFERROR(_xlfn.XLOOKUP($B2812,'Ownership Metrics'!$A:$A,'Ownership Metrics'!$I:$I),"")</f>
        <v>Sedang</v>
      </c>
      <c r="U2812" s="27">
        <f>IF(COUNTIFS($B$2:$B2812,$B2812,$D$2:$D2812,$D2812)=1,1,0)</f>
        <v>1</v>
      </c>
      <c r="V2812" s="27">
        <f t="shared" si="130"/>
        <v>11.24</v>
      </c>
      <c r="W2812" s="27">
        <f t="shared" si="131"/>
        <v>3</v>
      </c>
      <c r="X2812" s="27">
        <f t="shared" si="129"/>
        <v>11.2399997188</v>
      </c>
    </row>
    <row r="2813" spans="1:24" x14ac:dyDescent="0.25">
      <c r="A2813" s="26">
        <v>46265</v>
      </c>
      <c r="B2813" s="27" t="s">
        <v>10514</v>
      </c>
      <c r="C2813" s="27" t="s">
        <v>3080</v>
      </c>
      <c r="D2813" s="27" t="s">
        <v>3085</v>
      </c>
      <c r="E2813" s="27" t="s">
        <v>35</v>
      </c>
      <c r="F2813" s="27" t="s">
        <v>23</v>
      </c>
      <c r="G2813" s="27" t="s">
        <v>36</v>
      </c>
      <c r="H2813" s="27" t="s">
        <v>24</v>
      </c>
      <c r="I2813" s="28">
        <v>215280000</v>
      </c>
      <c r="J2813" s="28">
        <v>0</v>
      </c>
      <c r="K2813" s="28">
        <v>215280000</v>
      </c>
      <c r="L2813" s="29">
        <v>20.69</v>
      </c>
      <c r="M2813" s="29">
        <f>IFERROR(_xlfn.XLOOKUP($B2813,'Ownership Metrics'!$A:$A,'Ownership Metrics'!$B:$B),"")</f>
        <v>20.399999999999999</v>
      </c>
      <c r="N2813" s="28">
        <f>IFERROR(_xlfn.XLOOKUP($B2813,'Ownership Metrics'!$A:$A,'Ownership Metrics'!$C:$C),"")</f>
        <v>2578</v>
      </c>
      <c r="O2813" s="29">
        <f>IFERROR(_xlfn.XLOOKUP($B2813,'Ownership Metrics'!$A:$A,'Ownership Metrics'!$D:$D),"")</f>
        <v>44.94</v>
      </c>
      <c r="P2813" s="29">
        <f>IFERROR(_xlfn.XLOOKUP($B2813,'Ownership Metrics'!$A:$A,'Ownership Metrics'!$E:$E),"")</f>
        <v>76.87</v>
      </c>
      <c r="Q2813" s="30">
        <f>IFERROR(_xlfn.XLOOKUP($B2813,'Ownership Metrics'!$A:$A,'Ownership Metrics'!$F:$F),"")</f>
        <v>5</v>
      </c>
      <c r="R2813" s="30">
        <f>IFERROR(_xlfn.XLOOKUP($B2813,'Ownership Metrics'!$A:$A,'Ownership Metrics'!$G:$G),"")</f>
        <v>54</v>
      </c>
      <c r="S2813" s="27" t="str">
        <f>IFERROR(_xlfn.XLOOKUP($B2813,'Ownership Metrics'!$A:$A,'Ownership Metrics'!$H:$H),"")</f>
        <v>Terkonsentrasi</v>
      </c>
      <c r="T2813" s="27" t="str">
        <f>IFERROR(_xlfn.XLOOKUP($B2813,'Ownership Metrics'!$A:$A,'Ownership Metrics'!$I:$I),"")</f>
        <v>Sedang</v>
      </c>
      <c r="U2813" s="27">
        <f>IF(COUNTIFS($B$2:$B2813,$B2813,$D$2:$D2813,$D2813)=1,1,0)</f>
        <v>1</v>
      </c>
      <c r="V2813" s="27">
        <f t="shared" si="130"/>
        <v>20.69</v>
      </c>
      <c r="W2813" s="27">
        <f t="shared" si="131"/>
        <v>2</v>
      </c>
      <c r="X2813" s="27">
        <f t="shared" si="129"/>
        <v>20.689999718700001</v>
      </c>
    </row>
    <row r="2814" spans="1:24" x14ac:dyDescent="0.25">
      <c r="A2814" s="26">
        <v>46265</v>
      </c>
      <c r="B2814" s="27" t="s">
        <v>10515</v>
      </c>
      <c r="C2814" s="27" t="s">
        <v>3087</v>
      </c>
      <c r="D2814" s="27" t="s">
        <v>70</v>
      </c>
      <c r="E2814" s="27" t="s">
        <v>22</v>
      </c>
      <c r="F2814" s="27" t="s">
        <v>23</v>
      </c>
      <c r="G2814" s="27"/>
      <c r="H2814" s="27" t="s">
        <v>24</v>
      </c>
      <c r="I2814" s="28">
        <v>2430707293</v>
      </c>
      <c r="J2814" s="28">
        <v>0</v>
      </c>
      <c r="K2814" s="28">
        <v>2430707293</v>
      </c>
      <c r="L2814" s="29">
        <v>37.15</v>
      </c>
      <c r="M2814" s="29">
        <f>IFERROR(_xlfn.XLOOKUP($B2814,'Ownership Metrics'!$A:$A,'Ownership Metrics'!$B:$B),"")</f>
        <v>3.26</v>
      </c>
      <c r="N2814" s="28">
        <f>IFERROR(_xlfn.XLOOKUP($B2814,'Ownership Metrics'!$A:$A,'Ownership Metrics'!$C:$C),"")</f>
        <v>4442</v>
      </c>
      <c r="O2814" s="29">
        <f>IFERROR(_xlfn.XLOOKUP($B2814,'Ownership Metrics'!$A:$A,'Ownership Metrics'!$D:$D),"")</f>
        <v>55.23</v>
      </c>
      <c r="P2814" s="29">
        <f>IFERROR(_xlfn.XLOOKUP($B2814,'Ownership Metrics'!$A:$A,'Ownership Metrics'!$E:$E),"")</f>
        <v>95.67</v>
      </c>
      <c r="Q2814" s="30">
        <f>IFERROR(_xlfn.XLOOKUP($B2814,'Ownership Metrics'!$A:$A,'Ownership Metrics'!$F:$F),"")</f>
        <v>4</v>
      </c>
      <c r="R2814" s="30">
        <f>IFERROR(_xlfn.XLOOKUP($B2814,'Ownership Metrics'!$A:$A,'Ownership Metrics'!$G:$G),"")</f>
        <v>70</v>
      </c>
      <c r="S2814" s="27" t="str">
        <f>IFERROR(_xlfn.XLOOKUP($B2814,'Ownership Metrics'!$A:$A,'Ownership Metrics'!$H:$H),"")</f>
        <v>Mayoritas</v>
      </c>
      <c r="T2814" s="27" t="str">
        <f>IFERROR(_xlfn.XLOOKUP($B2814,'Ownership Metrics'!$A:$A,'Ownership Metrics'!$I:$I),"")</f>
        <v>Tinggi</v>
      </c>
      <c r="U2814" s="27">
        <f>IF(COUNTIFS($B$2:$B2814,$B2814,$D$2:$D2814,$D2814)=1,1,0)</f>
        <v>1</v>
      </c>
      <c r="V2814" s="27">
        <f t="shared" si="130"/>
        <v>37.15</v>
      </c>
      <c r="W2814" s="27">
        <f t="shared" si="131"/>
        <v>2</v>
      </c>
      <c r="X2814" s="27">
        <f t="shared" si="129"/>
        <v>37.1499997186</v>
      </c>
    </row>
    <row r="2815" spans="1:24" x14ac:dyDescent="0.25">
      <c r="A2815" s="26">
        <v>46265</v>
      </c>
      <c r="B2815" s="27" t="s">
        <v>10515</v>
      </c>
      <c r="C2815" s="27" t="s">
        <v>3087</v>
      </c>
      <c r="D2815" s="27" t="s">
        <v>3088</v>
      </c>
      <c r="E2815" s="27" t="s">
        <v>204</v>
      </c>
      <c r="F2815" s="27" t="s">
        <v>23</v>
      </c>
      <c r="G2815" s="27"/>
      <c r="H2815" s="27" t="s">
        <v>24</v>
      </c>
      <c r="I2815" s="28">
        <v>69949400</v>
      </c>
      <c r="J2815" s="28">
        <v>0</v>
      </c>
      <c r="K2815" s="28">
        <v>69949400</v>
      </c>
      <c r="L2815" s="29">
        <v>1.07</v>
      </c>
      <c r="M2815" s="29">
        <f>IFERROR(_xlfn.XLOOKUP($B2815,'Ownership Metrics'!$A:$A,'Ownership Metrics'!$B:$B),"")</f>
        <v>3.26</v>
      </c>
      <c r="N2815" s="28">
        <f>IFERROR(_xlfn.XLOOKUP($B2815,'Ownership Metrics'!$A:$A,'Ownership Metrics'!$C:$C),"")</f>
        <v>4442</v>
      </c>
      <c r="O2815" s="29">
        <f>IFERROR(_xlfn.XLOOKUP($B2815,'Ownership Metrics'!$A:$A,'Ownership Metrics'!$D:$D),"")</f>
        <v>55.23</v>
      </c>
      <c r="P2815" s="29">
        <f>IFERROR(_xlfn.XLOOKUP($B2815,'Ownership Metrics'!$A:$A,'Ownership Metrics'!$E:$E),"")</f>
        <v>95.67</v>
      </c>
      <c r="Q2815" s="30">
        <f>IFERROR(_xlfn.XLOOKUP($B2815,'Ownership Metrics'!$A:$A,'Ownership Metrics'!$F:$F),"")</f>
        <v>4</v>
      </c>
      <c r="R2815" s="30">
        <f>IFERROR(_xlfn.XLOOKUP($B2815,'Ownership Metrics'!$A:$A,'Ownership Metrics'!$G:$G),"")</f>
        <v>70</v>
      </c>
      <c r="S2815" s="27" t="str">
        <f>IFERROR(_xlfn.XLOOKUP($B2815,'Ownership Metrics'!$A:$A,'Ownership Metrics'!$H:$H),"")</f>
        <v>Mayoritas</v>
      </c>
      <c r="T2815" s="27" t="str">
        <f>IFERROR(_xlfn.XLOOKUP($B2815,'Ownership Metrics'!$A:$A,'Ownership Metrics'!$I:$I),"")</f>
        <v>Tinggi</v>
      </c>
      <c r="U2815" s="27">
        <f>IF(COUNTIFS($B$2:$B2815,$B2815,$D$2:$D2815,$D2815)=1,1,0)</f>
        <v>1</v>
      </c>
      <c r="V2815" s="27">
        <f t="shared" si="130"/>
        <v>1.07</v>
      </c>
      <c r="W2815" s="27">
        <f t="shared" si="131"/>
        <v>4</v>
      </c>
      <c r="X2815" s="27">
        <f t="shared" si="129"/>
        <v>1.0699997185000001</v>
      </c>
    </row>
    <row r="2816" spans="1:24" x14ac:dyDescent="0.25">
      <c r="A2816" s="26">
        <v>46265</v>
      </c>
      <c r="B2816" s="27" t="s">
        <v>10515</v>
      </c>
      <c r="C2816" s="27" t="s">
        <v>3087</v>
      </c>
      <c r="D2816" s="27" t="s">
        <v>63</v>
      </c>
      <c r="E2816" s="27" t="s">
        <v>26</v>
      </c>
      <c r="F2816" s="27" t="s">
        <v>32</v>
      </c>
      <c r="G2816" s="27"/>
      <c r="H2816" s="27" t="s">
        <v>64</v>
      </c>
      <c r="I2816" s="28">
        <v>215000000</v>
      </c>
      <c r="J2816" s="28">
        <v>0</v>
      </c>
      <c r="K2816" s="28">
        <v>215000000</v>
      </c>
      <c r="L2816" s="29">
        <v>3.29</v>
      </c>
      <c r="M2816" s="29">
        <f>IFERROR(_xlfn.XLOOKUP($B2816,'Ownership Metrics'!$A:$A,'Ownership Metrics'!$B:$B),"")</f>
        <v>3.26</v>
      </c>
      <c r="N2816" s="28">
        <f>IFERROR(_xlfn.XLOOKUP($B2816,'Ownership Metrics'!$A:$A,'Ownership Metrics'!$C:$C),"")</f>
        <v>4442</v>
      </c>
      <c r="O2816" s="29">
        <f>IFERROR(_xlfn.XLOOKUP($B2816,'Ownership Metrics'!$A:$A,'Ownership Metrics'!$D:$D),"")</f>
        <v>55.23</v>
      </c>
      <c r="P2816" s="29">
        <f>IFERROR(_xlfn.XLOOKUP($B2816,'Ownership Metrics'!$A:$A,'Ownership Metrics'!$E:$E),"")</f>
        <v>95.67</v>
      </c>
      <c r="Q2816" s="30">
        <f>IFERROR(_xlfn.XLOOKUP($B2816,'Ownership Metrics'!$A:$A,'Ownership Metrics'!$F:$F),"")</f>
        <v>4</v>
      </c>
      <c r="R2816" s="30">
        <f>IFERROR(_xlfn.XLOOKUP($B2816,'Ownership Metrics'!$A:$A,'Ownership Metrics'!$G:$G),"")</f>
        <v>70</v>
      </c>
      <c r="S2816" s="27" t="str">
        <f>IFERROR(_xlfn.XLOOKUP($B2816,'Ownership Metrics'!$A:$A,'Ownership Metrics'!$H:$H),"")</f>
        <v>Mayoritas</v>
      </c>
      <c r="T2816" s="27" t="str">
        <f>IFERROR(_xlfn.XLOOKUP($B2816,'Ownership Metrics'!$A:$A,'Ownership Metrics'!$I:$I),"")</f>
        <v>Tinggi</v>
      </c>
      <c r="U2816" s="27">
        <f>IF(COUNTIFS($B$2:$B2816,$B2816,$D$2:$D2816,$D2816)=1,1,0)</f>
        <v>1</v>
      </c>
      <c r="V2816" s="27">
        <f t="shared" si="130"/>
        <v>3.29</v>
      </c>
      <c r="W2816" s="27">
        <f t="shared" si="131"/>
        <v>3</v>
      </c>
      <c r="X2816" s="27">
        <f t="shared" si="129"/>
        <v>3.2899997183999998</v>
      </c>
    </row>
    <row r="2817" spans="1:24" x14ac:dyDescent="0.25">
      <c r="A2817" s="26">
        <v>46265</v>
      </c>
      <c r="B2817" s="27" t="s">
        <v>10515</v>
      </c>
      <c r="C2817" s="27" t="s">
        <v>3087</v>
      </c>
      <c r="D2817" s="27" t="s">
        <v>3089</v>
      </c>
      <c r="E2817" s="27" t="s">
        <v>204</v>
      </c>
      <c r="F2817" s="27" t="s">
        <v>32</v>
      </c>
      <c r="G2817" s="27"/>
      <c r="H2817" s="27" t="s">
        <v>64</v>
      </c>
      <c r="I2817" s="28">
        <v>3613117337</v>
      </c>
      <c r="J2817" s="28">
        <v>0</v>
      </c>
      <c r="K2817" s="28">
        <v>3613117337</v>
      </c>
      <c r="L2817" s="29">
        <v>55.23</v>
      </c>
      <c r="M2817" s="29">
        <f>IFERROR(_xlfn.XLOOKUP($B2817,'Ownership Metrics'!$A:$A,'Ownership Metrics'!$B:$B),"")</f>
        <v>3.26</v>
      </c>
      <c r="N2817" s="28">
        <f>IFERROR(_xlfn.XLOOKUP($B2817,'Ownership Metrics'!$A:$A,'Ownership Metrics'!$C:$C),"")</f>
        <v>4442</v>
      </c>
      <c r="O2817" s="29">
        <f>IFERROR(_xlfn.XLOOKUP($B2817,'Ownership Metrics'!$A:$A,'Ownership Metrics'!$D:$D),"")</f>
        <v>55.23</v>
      </c>
      <c r="P2817" s="29">
        <f>IFERROR(_xlfn.XLOOKUP($B2817,'Ownership Metrics'!$A:$A,'Ownership Metrics'!$E:$E),"")</f>
        <v>95.67</v>
      </c>
      <c r="Q2817" s="30">
        <f>IFERROR(_xlfn.XLOOKUP($B2817,'Ownership Metrics'!$A:$A,'Ownership Metrics'!$F:$F),"")</f>
        <v>4</v>
      </c>
      <c r="R2817" s="30">
        <f>IFERROR(_xlfn.XLOOKUP($B2817,'Ownership Metrics'!$A:$A,'Ownership Metrics'!$G:$G),"")</f>
        <v>70</v>
      </c>
      <c r="S2817" s="27" t="str">
        <f>IFERROR(_xlfn.XLOOKUP($B2817,'Ownership Metrics'!$A:$A,'Ownership Metrics'!$H:$H),"")</f>
        <v>Mayoritas</v>
      </c>
      <c r="T2817" s="27" t="str">
        <f>IFERROR(_xlfn.XLOOKUP($B2817,'Ownership Metrics'!$A:$A,'Ownership Metrics'!$I:$I),"")</f>
        <v>Tinggi</v>
      </c>
      <c r="U2817" s="27">
        <f>IF(COUNTIFS($B$2:$B2817,$B2817,$D$2:$D2817,$D2817)=1,1,0)</f>
        <v>1</v>
      </c>
      <c r="V2817" s="27">
        <f t="shared" si="130"/>
        <v>55.23</v>
      </c>
      <c r="W2817" s="27">
        <f t="shared" si="131"/>
        <v>1</v>
      </c>
      <c r="X2817" s="27">
        <f t="shared" si="129"/>
        <v>55.2299997183</v>
      </c>
    </row>
    <row r="2818" spans="1:24" x14ac:dyDescent="0.25">
      <c r="A2818" s="26">
        <v>46265</v>
      </c>
      <c r="B2818" s="27" t="s">
        <v>10516</v>
      </c>
      <c r="C2818" s="27" t="s">
        <v>3091</v>
      </c>
      <c r="D2818" s="27" t="s">
        <v>3092</v>
      </c>
      <c r="E2818" s="27" t="s">
        <v>51</v>
      </c>
      <c r="F2818" s="27" t="s">
        <v>23</v>
      </c>
      <c r="G2818" s="27"/>
      <c r="H2818" s="27" t="s">
        <v>24</v>
      </c>
      <c r="I2818" s="28">
        <v>796679400</v>
      </c>
      <c r="J2818" s="28">
        <v>0</v>
      </c>
      <c r="K2818" s="28">
        <v>796679400</v>
      </c>
      <c r="L2818" s="29">
        <v>52.25</v>
      </c>
      <c r="M2818" s="29">
        <f>IFERROR(_xlfn.XLOOKUP($B2818,'Ownership Metrics'!$A:$A,'Ownership Metrics'!$B:$B),"")</f>
        <v>44.19</v>
      </c>
      <c r="N2818" s="28">
        <f>IFERROR(_xlfn.XLOOKUP($B2818,'Ownership Metrics'!$A:$A,'Ownership Metrics'!$C:$C),"")</f>
        <v>2734</v>
      </c>
      <c r="O2818" s="29">
        <f>IFERROR(_xlfn.XLOOKUP($B2818,'Ownership Metrics'!$A:$A,'Ownership Metrics'!$D:$D),"")</f>
        <v>52.25</v>
      </c>
      <c r="P2818" s="29">
        <f>IFERROR(_xlfn.XLOOKUP($B2818,'Ownership Metrics'!$A:$A,'Ownership Metrics'!$E:$E),"")</f>
        <v>54.69</v>
      </c>
      <c r="Q2818" s="30">
        <f>IFERROR(_xlfn.XLOOKUP($B2818,'Ownership Metrics'!$A:$A,'Ownership Metrics'!$F:$F),"")</f>
        <v>4</v>
      </c>
      <c r="R2818" s="30">
        <f>IFERROR(_xlfn.XLOOKUP($B2818,'Ownership Metrics'!$A:$A,'Ownership Metrics'!$G:$G),"")</f>
        <v>48</v>
      </c>
      <c r="S2818" s="27" t="str">
        <f>IFERROR(_xlfn.XLOOKUP($B2818,'Ownership Metrics'!$A:$A,'Ownership Metrics'!$H:$H),"")</f>
        <v>Mayoritas</v>
      </c>
      <c r="T2818" s="27" t="str">
        <f>IFERROR(_xlfn.XLOOKUP($B2818,'Ownership Metrics'!$A:$A,'Ownership Metrics'!$I:$I),"")</f>
        <v>Sedang</v>
      </c>
      <c r="U2818" s="27">
        <f>IF(COUNTIFS($B$2:$B2818,$B2818,$D$2:$D2818,$D2818)=1,1,0)</f>
        <v>1</v>
      </c>
      <c r="V2818" s="27">
        <f t="shared" si="130"/>
        <v>52.25</v>
      </c>
      <c r="W2818" s="27">
        <f t="shared" si="131"/>
        <v>1</v>
      </c>
      <c r="X2818" s="27">
        <f t="shared" ref="X2818:X2881" si="132">$V2818-(ROW()*0.0000000001)</f>
        <v>52.249999718200002</v>
      </c>
    </row>
    <row r="2819" spans="1:24" x14ac:dyDescent="0.25">
      <c r="A2819" s="26">
        <v>46265</v>
      </c>
      <c r="B2819" s="27" t="s">
        <v>10516</v>
      </c>
      <c r="C2819" s="27" t="s">
        <v>3091</v>
      </c>
      <c r="D2819" s="27" t="s">
        <v>3093</v>
      </c>
      <c r="E2819" s="27" t="s">
        <v>35</v>
      </c>
      <c r="F2819" s="27" t="s">
        <v>23</v>
      </c>
      <c r="G2819" s="27" t="s">
        <v>36</v>
      </c>
      <c r="H2819" s="27" t="s">
        <v>24</v>
      </c>
      <c r="I2819" s="28">
        <v>19047400</v>
      </c>
      <c r="J2819" s="28">
        <v>0</v>
      </c>
      <c r="K2819" s="28">
        <v>19047400</v>
      </c>
      <c r="L2819" s="29">
        <v>1.25</v>
      </c>
      <c r="M2819" s="29">
        <f>IFERROR(_xlfn.XLOOKUP($B2819,'Ownership Metrics'!$A:$A,'Ownership Metrics'!$B:$B),"")</f>
        <v>44.19</v>
      </c>
      <c r="N2819" s="28">
        <f>IFERROR(_xlfn.XLOOKUP($B2819,'Ownership Metrics'!$A:$A,'Ownership Metrics'!$C:$C),"")</f>
        <v>2734</v>
      </c>
      <c r="O2819" s="29">
        <f>IFERROR(_xlfn.XLOOKUP($B2819,'Ownership Metrics'!$A:$A,'Ownership Metrics'!$D:$D),"")</f>
        <v>52.25</v>
      </c>
      <c r="P2819" s="29">
        <f>IFERROR(_xlfn.XLOOKUP($B2819,'Ownership Metrics'!$A:$A,'Ownership Metrics'!$E:$E),"")</f>
        <v>54.69</v>
      </c>
      <c r="Q2819" s="30">
        <f>IFERROR(_xlfn.XLOOKUP($B2819,'Ownership Metrics'!$A:$A,'Ownership Metrics'!$F:$F),"")</f>
        <v>4</v>
      </c>
      <c r="R2819" s="30">
        <f>IFERROR(_xlfn.XLOOKUP($B2819,'Ownership Metrics'!$A:$A,'Ownership Metrics'!$G:$G),"")</f>
        <v>48</v>
      </c>
      <c r="S2819" s="27" t="str">
        <f>IFERROR(_xlfn.XLOOKUP($B2819,'Ownership Metrics'!$A:$A,'Ownership Metrics'!$H:$H),"")</f>
        <v>Mayoritas</v>
      </c>
      <c r="T2819" s="27" t="str">
        <f>IFERROR(_xlfn.XLOOKUP($B2819,'Ownership Metrics'!$A:$A,'Ownership Metrics'!$I:$I),"")</f>
        <v>Sedang</v>
      </c>
      <c r="U2819" s="27">
        <f>IF(COUNTIFS($B$2:$B2819,$B2819,$D$2:$D2819,$D2819)=1,1,0)</f>
        <v>1</v>
      </c>
      <c r="V2819" s="27">
        <f t="shared" ref="V2819:V2882" si="133">SUMIFS($L$2:$L$10000,$B$2:$B$10000,$B2819,$D$2:$D$10000,$D2819)</f>
        <v>1.25</v>
      </c>
      <c r="W2819" s="27">
        <f t="shared" ref="W2819:W2882" si="134">COUNTIFS($B$2:$B$10000,$B2819,$U$2:$U$10000,1,$X$2:$X$10000,"&gt;"&amp;$X2819)+1</f>
        <v>2</v>
      </c>
      <c r="X2819" s="27">
        <f t="shared" si="132"/>
        <v>1.2499997181</v>
      </c>
    </row>
    <row r="2820" spans="1:24" x14ac:dyDescent="0.25">
      <c r="A2820" s="26">
        <v>46265</v>
      </c>
      <c r="B2820" s="27" t="s">
        <v>10516</v>
      </c>
      <c r="C2820" s="27" t="s">
        <v>3091</v>
      </c>
      <c r="D2820" s="27" t="s">
        <v>3094</v>
      </c>
      <c r="E2820" s="27" t="s">
        <v>35</v>
      </c>
      <c r="F2820" s="27" t="s">
        <v>23</v>
      </c>
      <c r="G2820" s="27" t="s">
        <v>36</v>
      </c>
      <c r="H2820" s="27" t="s">
        <v>24</v>
      </c>
      <c r="I2820" s="28">
        <v>18207300</v>
      </c>
      <c r="J2820" s="28">
        <v>0</v>
      </c>
      <c r="K2820" s="28">
        <v>18207300</v>
      </c>
      <c r="L2820" s="29">
        <v>1.19</v>
      </c>
      <c r="M2820" s="29">
        <f>IFERROR(_xlfn.XLOOKUP($B2820,'Ownership Metrics'!$A:$A,'Ownership Metrics'!$B:$B),"")</f>
        <v>44.19</v>
      </c>
      <c r="N2820" s="28">
        <f>IFERROR(_xlfn.XLOOKUP($B2820,'Ownership Metrics'!$A:$A,'Ownership Metrics'!$C:$C),"")</f>
        <v>2734</v>
      </c>
      <c r="O2820" s="29">
        <f>IFERROR(_xlfn.XLOOKUP($B2820,'Ownership Metrics'!$A:$A,'Ownership Metrics'!$D:$D),"")</f>
        <v>52.25</v>
      </c>
      <c r="P2820" s="29">
        <f>IFERROR(_xlfn.XLOOKUP($B2820,'Ownership Metrics'!$A:$A,'Ownership Metrics'!$E:$E),"")</f>
        <v>54.69</v>
      </c>
      <c r="Q2820" s="30">
        <f>IFERROR(_xlfn.XLOOKUP($B2820,'Ownership Metrics'!$A:$A,'Ownership Metrics'!$F:$F),"")</f>
        <v>4</v>
      </c>
      <c r="R2820" s="30">
        <f>IFERROR(_xlfn.XLOOKUP($B2820,'Ownership Metrics'!$A:$A,'Ownership Metrics'!$G:$G),"")</f>
        <v>48</v>
      </c>
      <c r="S2820" s="27" t="str">
        <f>IFERROR(_xlfn.XLOOKUP($B2820,'Ownership Metrics'!$A:$A,'Ownership Metrics'!$H:$H),"")</f>
        <v>Mayoritas</v>
      </c>
      <c r="T2820" s="27" t="str">
        <f>IFERROR(_xlfn.XLOOKUP($B2820,'Ownership Metrics'!$A:$A,'Ownership Metrics'!$I:$I),"")</f>
        <v>Sedang</v>
      </c>
      <c r="U2820" s="27">
        <f>IF(COUNTIFS($B$2:$B2820,$B2820,$D$2:$D2820,$D2820)=1,1,0)</f>
        <v>1</v>
      </c>
      <c r="V2820" s="27">
        <f t="shared" si="133"/>
        <v>1.19</v>
      </c>
      <c r="W2820" s="27">
        <f t="shared" si="134"/>
        <v>3</v>
      </c>
      <c r="X2820" s="27">
        <f t="shared" si="132"/>
        <v>1.1899997179999999</v>
      </c>
    </row>
    <row r="2821" spans="1:24" x14ac:dyDescent="0.25">
      <c r="A2821" s="26">
        <v>46265</v>
      </c>
      <c r="B2821" s="27" t="s">
        <v>10516</v>
      </c>
      <c r="C2821" s="27" t="s">
        <v>3091</v>
      </c>
      <c r="D2821" s="27" t="s">
        <v>3095</v>
      </c>
      <c r="E2821" s="27" t="s">
        <v>35</v>
      </c>
      <c r="F2821" s="27" t="s">
        <v>23</v>
      </c>
      <c r="G2821" s="27" t="s">
        <v>36</v>
      </c>
      <c r="H2821" s="27" t="s">
        <v>24</v>
      </c>
      <c r="I2821" s="28">
        <v>17093200</v>
      </c>
      <c r="J2821" s="28">
        <v>0</v>
      </c>
      <c r="K2821" s="28">
        <v>17093200</v>
      </c>
      <c r="L2821" s="29">
        <v>1.1200000000000001</v>
      </c>
      <c r="M2821" s="29">
        <f>IFERROR(_xlfn.XLOOKUP($B2821,'Ownership Metrics'!$A:$A,'Ownership Metrics'!$B:$B),"")</f>
        <v>44.19</v>
      </c>
      <c r="N2821" s="28">
        <f>IFERROR(_xlfn.XLOOKUP($B2821,'Ownership Metrics'!$A:$A,'Ownership Metrics'!$C:$C),"")</f>
        <v>2734</v>
      </c>
      <c r="O2821" s="29">
        <f>IFERROR(_xlfn.XLOOKUP($B2821,'Ownership Metrics'!$A:$A,'Ownership Metrics'!$D:$D),"")</f>
        <v>52.25</v>
      </c>
      <c r="P2821" s="29">
        <f>IFERROR(_xlfn.XLOOKUP($B2821,'Ownership Metrics'!$A:$A,'Ownership Metrics'!$E:$E),"")</f>
        <v>54.69</v>
      </c>
      <c r="Q2821" s="30">
        <f>IFERROR(_xlfn.XLOOKUP($B2821,'Ownership Metrics'!$A:$A,'Ownership Metrics'!$F:$F),"")</f>
        <v>4</v>
      </c>
      <c r="R2821" s="30">
        <f>IFERROR(_xlfn.XLOOKUP($B2821,'Ownership Metrics'!$A:$A,'Ownership Metrics'!$G:$G),"")</f>
        <v>48</v>
      </c>
      <c r="S2821" s="27" t="str">
        <f>IFERROR(_xlfn.XLOOKUP($B2821,'Ownership Metrics'!$A:$A,'Ownership Metrics'!$H:$H),"")</f>
        <v>Mayoritas</v>
      </c>
      <c r="T2821" s="27" t="str">
        <f>IFERROR(_xlfn.XLOOKUP($B2821,'Ownership Metrics'!$A:$A,'Ownership Metrics'!$I:$I),"")</f>
        <v>Sedang</v>
      </c>
      <c r="U2821" s="27">
        <f>IF(COUNTIFS($B$2:$B2821,$B2821,$D$2:$D2821,$D2821)=1,1,0)</f>
        <v>1</v>
      </c>
      <c r="V2821" s="27">
        <f t="shared" si="133"/>
        <v>1.1200000000000001</v>
      </c>
      <c r="W2821" s="27">
        <f t="shared" si="134"/>
        <v>4</v>
      </c>
      <c r="X2821" s="27">
        <f t="shared" si="132"/>
        <v>1.1199997179000001</v>
      </c>
    </row>
    <row r="2822" spans="1:24" x14ac:dyDescent="0.25">
      <c r="A2822" s="26">
        <v>46265</v>
      </c>
      <c r="B2822" s="27" t="s">
        <v>10517</v>
      </c>
      <c r="C2822" s="27" t="s">
        <v>3097</v>
      </c>
      <c r="D2822" s="27" t="s">
        <v>42</v>
      </c>
      <c r="E2822" s="27" t="s">
        <v>22</v>
      </c>
      <c r="F2822" s="27" t="s">
        <v>23</v>
      </c>
      <c r="G2822" s="27"/>
      <c r="H2822" s="27" t="s">
        <v>24</v>
      </c>
      <c r="I2822" s="28">
        <v>1110824000</v>
      </c>
      <c r="J2822" s="28">
        <v>0</v>
      </c>
      <c r="K2822" s="28">
        <v>1110824000</v>
      </c>
      <c r="L2822" s="29">
        <v>7.23</v>
      </c>
      <c r="M2822" s="29">
        <f>IFERROR(_xlfn.XLOOKUP($B2822,'Ownership Metrics'!$A:$A,'Ownership Metrics'!$B:$B),"")</f>
        <v>21.54</v>
      </c>
      <c r="N2822" s="28">
        <f>IFERROR(_xlfn.XLOOKUP($B2822,'Ownership Metrics'!$A:$A,'Ownership Metrics'!$C:$C),"")</f>
        <v>455</v>
      </c>
      <c r="O2822" s="29">
        <f>IFERROR(_xlfn.XLOOKUP($B2822,'Ownership Metrics'!$A:$A,'Ownership Metrics'!$D:$D),"")</f>
        <v>13.65</v>
      </c>
      <c r="P2822" s="29">
        <f>IFERROR(_xlfn.XLOOKUP($B2822,'Ownership Metrics'!$A:$A,'Ownership Metrics'!$E:$E),"")</f>
        <v>27.35</v>
      </c>
      <c r="Q2822" s="30">
        <f>IFERROR(_xlfn.XLOOKUP($B2822,'Ownership Metrics'!$A:$A,'Ownership Metrics'!$F:$F),"")</f>
        <v>22</v>
      </c>
      <c r="R2822" s="30">
        <f>IFERROR(_xlfn.XLOOKUP($B2822,'Ownership Metrics'!$A:$A,'Ownership Metrics'!$G:$G),"")</f>
        <v>12</v>
      </c>
      <c r="S2822" s="27" t="str">
        <f>IFERROR(_xlfn.XLOOKUP($B2822,'Ownership Metrics'!$A:$A,'Ownership Metrics'!$H:$H),"")</f>
        <v>Tersebar</v>
      </c>
      <c r="T2822" s="27" t="str">
        <f>IFERROR(_xlfn.XLOOKUP($B2822,'Ownership Metrics'!$A:$A,'Ownership Metrics'!$I:$I),"")</f>
        <v>Rendah</v>
      </c>
      <c r="U2822" s="27">
        <f>IF(COUNTIFS($B$2:$B2822,$B2822,$D$2:$D2822,$D2822)=1,1,0)</f>
        <v>1</v>
      </c>
      <c r="V2822" s="27">
        <f t="shared" si="133"/>
        <v>7.23</v>
      </c>
      <c r="W2822" s="27">
        <f t="shared" si="134"/>
        <v>2</v>
      </c>
      <c r="X2822" s="27">
        <f t="shared" si="132"/>
        <v>7.2299997178000002</v>
      </c>
    </row>
    <row r="2823" spans="1:24" x14ac:dyDescent="0.25">
      <c r="A2823" s="26">
        <v>46265</v>
      </c>
      <c r="B2823" s="27" t="s">
        <v>10517</v>
      </c>
      <c r="C2823" s="27" t="s">
        <v>3097</v>
      </c>
      <c r="D2823" s="27" t="s">
        <v>918</v>
      </c>
      <c r="E2823" s="27" t="s">
        <v>22</v>
      </c>
      <c r="F2823" s="27" t="s">
        <v>23</v>
      </c>
      <c r="G2823" s="27"/>
      <c r="H2823" s="27" t="s">
        <v>24</v>
      </c>
      <c r="I2823" s="28">
        <v>559185300</v>
      </c>
      <c r="J2823" s="28">
        <v>0</v>
      </c>
      <c r="K2823" s="28">
        <v>559185300</v>
      </c>
      <c r="L2823" s="29">
        <v>3.64</v>
      </c>
      <c r="M2823" s="29">
        <f>IFERROR(_xlfn.XLOOKUP($B2823,'Ownership Metrics'!$A:$A,'Ownership Metrics'!$B:$B),"")</f>
        <v>21.54</v>
      </c>
      <c r="N2823" s="28">
        <f>IFERROR(_xlfn.XLOOKUP($B2823,'Ownership Metrics'!$A:$A,'Ownership Metrics'!$C:$C),"")</f>
        <v>455</v>
      </c>
      <c r="O2823" s="29">
        <f>IFERROR(_xlfn.XLOOKUP($B2823,'Ownership Metrics'!$A:$A,'Ownership Metrics'!$D:$D),"")</f>
        <v>13.65</v>
      </c>
      <c r="P2823" s="29">
        <f>IFERROR(_xlfn.XLOOKUP($B2823,'Ownership Metrics'!$A:$A,'Ownership Metrics'!$E:$E),"")</f>
        <v>27.35</v>
      </c>
      <c r="Q2823" s="30">
        <f>IFERROR(_xlfn.XLOOKUP($B2823,'Ownership Metrics'!$A:$A,'Ownership Metrics'!$F:$F),"")</f>
        <v>22</v>
      </c>
      <c r="R2823" s="30">
        <f>IFERROR(_xlfn.XLOOKUP($B2823,'Ownership Metrics'!$A:$A,'Ownership Metrics'!$G:$G),"")</f>
        <v>12</v>
      </c>
      <c r="S2823" s="27" t="str">
        <f>IFERROR(_xlfn.XLOOKUP($B2823,'Ownership Metrics'!$A:$A,'Ownership Metrics'!$H:$H),"")</f>
        <v>Tersebar</v>
      </c>
      <c r="T2823" s="27" t="str">
        <f>IFERROR(_xlfn.XLOOKUP($B2823,'Ownership Metrics'!$A:$A,'Ownership Metrics'!$I:$I),"")</f>
        <v>Rendah</v>
      </c>
      <c r="U2823" s="27">
        <f>IF(COUNTIFS($B$2:$B2823,$B2823,$D$2:$D2823,$D2823)=1,1,0)</f>
        <v>1</v>
      </c>
      <c r="V2823" s="27">
        <f t="shared" si="133"/>
        <v>3.64</v>
      </c>
      <c r="W2823" s="27">
        <f t="shared" si="134"/>
        <v>9</v>
      </c>
      <c r="X2823" s="27">
        <f t="shared" si="132"/>
        <v>3.6399997177000003</v>
      </c>
    </row>
    <row r="2824" spans="1:24" x14ac:dyDescent="0.25">
      <c r="A2824" s="26">
        <v>46265</v>
      </c>
      <c r="B2824" s="27" t="s">
        <v>10517</v>
      </c>
      <c r="C2824" s="27" t="s">
        <v>3097</v>
      </c>
      <c r="D2824" s="27" t="s">
        <v>3098</v>
      </c>
      <c r="E2824" s="27" t="s">
        <v>22</v>
      </c>
      <c r="F2824" s="27" t="s">
        <v>23</v>
      </c>
      <c r="G2824" s="27"/>
      <c r="H2824" s="27" t="s">
        <v>24</v>
      </c>
      <c r="I2824" s="28">
        <v>2097640200</v>
      </c>
      <c r="J2824" s="28">
        <v>0</v>
      </c>
      <c r="K2824" s="28">
        <v>2097640200</v>
      </c>
      <c r="L2824" s="29">
        <v>13.65</v>
      </c>
      <c r="M2824" s="29">
        <f>IFERROR(_xlfn.XLOOKUP($B2824,'Ownership Metrics'!$A:$A,'Ownership Metrics'!$B:$B),"")</f>
        <v>21.54</v>
      </c>
      <c r="N2824" s="28">
        <f>IFERROR(_xlfn.XLOOKUP($B2824,'Ownership Metrics'!$A:$A,'Ownership Metrics'!$C:$C),"")</f>
        <v>455</v>
      </c>
      <c r="O2824" s="29">
        <f>IFERROR(_xlfn.XLOOKUP($B2824,'Ownership Metrics'!$A:$A,'Ownership Metrics'!$D:$D),"")</f>
        <v>13.65</v>
      </c>
      <c r="P2824" s="29">
        <f>IFERROR(_xlfn.XLOOKUP($B2824,'Ownership Metrics'!$A:$A,'Ownership Metrics'!$E:$E),"")</f>
        <v>27.35</v>
      </c>
      <c r="Q2824" s="30">
        <f>IFERROR(_xlfn.XLOOKUP($B2824,'Ownership Metrics'!$A:$A,'Ownership Metrics'!$F:$F),"")</f>
        <v>22</v>
      </c>
      <c r="R2824" s="30">
        <f>IFERROR(_xlfn.XLOOKUP($B2824,'Ownership Metrics'!$A:$A,'Ownership Metrics'!$G:$G),"")</f>
        <v>12</v>
      </c>
      <c r="S2824" s="27" t="str">
        <f>IFERROR(_xlfn.XLOOKUP($B2824,'Ownership Metrics'!$A:$A,'Ownership Metrics'!$H:$H),"")</f>
        <v>Tersebar</v>
      </c>
      <c r="T2824" s="27" t="str">
        <f>IFERROR(_xlfn.XLOOKUP($B2824,'Ownership Metrics'!$A:$A,'Ownership Metrics'!$I:$I),"")</f>
        <v>Rendah</v>
      </c>
      <c r="U2824" s="27">
        <f>IF(COUNTIFS($B$2:$B2824,$B2824,$D$2:$D2824,$D2824)=1,1,0)</f>
        <v>1</v>
      </c>
      <c r="V2824" s="27">
        <f t="shared" si="133"/>
        <v>13.65</v>
      </c>
      <c r="W2824" s="27">
        <f t="shared" si="134"/>
        <v>1</v>
      </c>
      <c r="X2824" s="27">
        <f t="shared" si="132"/>
        <v>13.6499997176</v>
      </c>
    </row>
    <row r="2825" spans="1:24" x14ac:dyDescent="0.25">
      <c r="A2825" s="26">
        <v>46265</v>
      </c>
      <c r="B2825" s="27" t="s">
        <v>10517</v>
      </c>
      <c r="C2825" s="27" t="s">
        <v>3097</v>
      </c>
      <c r="D2825" s="27" t="s">
        <v>3099</v>
      </c>
      <c r="E2825" s="27" t="s">
        <v>51</v>
      </c>
      <c r="F2825" s="27" t="s">
        <v>32</v>
      </c>
      <c r="G2825" s="27"/>
      <c r="H2825" s="27" t="s">
        <v>64</v>
      </c>
      <c r="I2825" s="28">
        <v>625000000</v>
      </c>
      <c r="J2825" s="28">
        <v>0</v>
      </c>
      <c r="K2825" s="28">
        <v>625000000</v>
      </c>
      <c r="L2825" s="29">
        <v>4.07</v>
      </c>
      <c r="M2825" s="29">
        <f>IFERROR(_xlfn.XLOOKUP($B2825,'Ownership Metrics'!$A:$A,'Ownership Metrics'!$B:$B),"")</f>
        <v>21.54</v>
      </c>
      <c r="N2825" s="28">
        <f>IFERROR(_xlfn.XLOOKUP($B2825,'Ownership Metrics'!$A:$A,'Ownership Metrics'!$C:$C),"")</f>
        <v>455</v>
      </c>
      <c r="O2825" s="29">
        <f>IFERROR(_xlfn.XLOOKUP($B2825,'Ownership Metrics'!$A:$A,'Ownership Metrics'!$D:$D),"")</f>
        <v>13.65</v>
      </c>
      <c r="P2825" s="29">
        <f>IFERROR(_xlfn.XLOOKUP($B2825,'Ownership Metrics'!$A:$A,'Ownership Metrics'!$E:$E),"")</f>
        <v>27.35</v>
      </c>
      <c r="Q2825" s="30">
        <f>IFERROR(_xlfn.XLOOKUP($B2825,'Ownership Metrics'!$A:$A,'Ownership Metrics'!$F:$F),"")</f>
        <v>22</v>
      </c>
      <c r="R2825" s="30">
        <f>IFERROR(_xlfn.XLOOKUP($B2825,'Ownership Metrics'!$A:$A,'Ownership Metrics'!$G:$G),"")</f>
        <v>12</v>
      </c>
      <c r="S2825" s="27" t="str">
        <f>IFERROR(_xlfn.XLOOKUP($B2825,'Ownership Metrics'!$A:$A,'Ownership Metrics'!$H:$H),"")</f>
        <v>Tersebar</v>
      </c>
      <c r="T2825" s="27" t="str">
        <f>IFERROR(_xlfn.XLOOKUP($B2825,'Ownership Metrics'!$A:$A,'Ownership Metrics'!$I:$I),"")</f>
        <v>Rendah</v>
      </c>
      <c r="U2825" s="27">
        <f>IF(COUNTIFS($B$2:$B2825,$B2825,$D$2:$D2825,$D2825)=1,1,0)</f>
        <v>1</v>
      </c>
      <c r="V2825" s="27">
        <f t="shared" si="133"/>
        <v>4.07</v>
      </c>
      <c r="W2825" s="27">
        <f t="shared" si="134"/>
        <v>7</v>
      </c>
      <c r="X2825" s="27">
        <f t="shared" si="132"/>
        <v>4.0699997175</v>
      </c>
    </row>
    <row r="2826" spans="1:24" x14ac:dyDescent="0.25">
      <c r="A2826" s="26">
        <v>46265</v>
      </c>
      <c r="B2826" s="27" t="s">
        <v>10517</v>
      </c>
      <c r="C2826" s="27" t="s">
        <v>3097</v>
      </c>
      <c r="D2826" s="27" t="s">
        <v>3100</v>
      </c>
      <c r="E2826" s="27" t="s">
        <v>22</v>
      </c>
      <c r="F2826" s="27" t="s">
        <v>32</v>
      </c>
      <c r="G2826" s="27"/>
      <c r="H2826" s="27" t="s">
        <v>64</v>
      </c>
      <c r="I2826" s="28">
        <v>203000000</v>
      </c>
      <c r="J2826" s="28">
        <v>0</v>
      </c>
      <c r="K2826" s="28">
        <v>203000000</v>
      </c>
      <c r="L2826" s="29">
        <v>1.32</v>
      </c>
      <c r="M2826" s="29">
        <f>IFERROR(_xlfn.XLOOKUP($B2826,'Ownership Metrics'!$A:$A,'Ownership Metrics'!$B:$B),"")</f>
        <v>21.54</v>
      </c>
      <c r="N2826" s="28">
        <f>IFERROR(_xlfn.XLOOKUP($B2826,'Ownership Metrics'!$A:$A,'Ownership Metrics'!$C:$C),"")</f>
        <v>455</v>
      </c>
      <c r="O2826" s="29">
        <f>IFERROR(_xlfn.XLOOKUP($B2826,'Ownership Metrics'!$A:$A,'Ownership Metrics'!$D:$D),"")</f>
        <v>13.65</v>
      </c>
      <c r="P2826" s="29">
        <f>IFERROR(_xlfn.XLOOKUP($B2826,'Ownership Metrics'!$A:$A,'Ownership Metrics'!$E:$E),"")</f>
        <v>27.35</v>
      </c>
      <c r="Q2826" s="30">
        <f>IFERROR(_xlfn.XLOOKUP($B2826,'Ownership Metrics'!$A:$A,'Ownership Metrics'!$F:$F),"")</f>
        <v>22</v>
      </c>
      <c r="R2826" s="30">
        <f>IFERROR(_xlfn.XLOOKUP($B2826,'Ownership Metrics'!$A:$A,'Ownership Metrics'!$G:$G),"")</f>
        <v>12</v>
      </c>
      <c r="S2826" s="27" t="str">
        <f>IFERROR(_xlfn.XLOOKUP($B2826,'Ownership Metrics'!$A:$A,'Ownership Metrics'!$H:$H),"")</f>
        <v>Tersebar</v>
      </c>
      <c r="T2826" s="27" t="str">
        <f>IFERROR(_xlfn.XLOOKUP($B2826,'Ownership Metrics'!$A:$A,'Ownership Metrics'!$I:$I),"")</f>
        <v>Rendah</v>
      </c>
      <c r="U2826" s="27">
        <f>IF(COUNTIFS($B$2:$B2826,$B2826,$D$2:$D2826,$D2826)=1,1,0)</f>
        <v>1</v>
      </c>
      <c r="V2826" s="27">
        <f t="shared" si="133"/>
        <v>1.32</v>
      </c>
      <c r="W2826" s="27">
        <f t="shared" si="134"/>
        <v>19</v>
      </c>
      <c r="X2826" s="27">
        <f t="shared" si="132"/>
        <v>1.3199997174</v>
      </c>
    </row>
    <row r="2827" spans="1:24" x14ac:dyDescent="0.25">
      <c r="A2827" s="26">
        <v>46265</v>
      </c>
      <c r="B2827" s="27" t="s">
        <v>10517</v>
      </c>
      <c r="C2827" s="27" t="s">
        <v>3097</v>
      </c>
      <c r="D2827" s="27" t="s">
        <v>3101</v>
      </c>
      <c r="E2827" s="27" t="s">
        <v>51</v>
      </c>
      <c r="F2827" s="27" t="s">
        <v>32</v>
      </c>
      <c r="G2827" s="27"/>
      <c r="H2827" s="27" t="s">
        <v>64</v>
      </c>
      <c r="I2827" s="28">
        <v>570899500</v>
      </c>
      <c r="J2827" s="28">
        <v>0</v>
      </c>
      <c r="K2827" s="28">
        <v>570899500</v>
      </c>
      <c r="L2827" s="29">
        <v>3.72</v>
      </c>
      <c r="M2827" s="29">
        <f>IFERROR(_xlfn.XLOOKUP($B2827,'Ownership Metrics'!$A:$A,'Ownership Metrics'!$B:$B),"")</f>
        <v>21.54</v>
      </c>
      <c r="N2827" s="28">
        <f>IFERROR(_xlfn.XLOOKUP($B2827,'Ownership Metrics'!$A:$A,'Ownership Metrics'!$C:$C),"")</f>
        <v>455</v>
      </c>
      <c r="O2827" s="29">
        <f>IFERROR(_xlfn.XLOOKUP($B2827,'Ownership Metrics'!$A:$A,'Ownership Metrics'!$D:$D),"")</f>
        <v>13.65</v>
      </c>
      <c r="P2827" s="29">
        <f>IFERROR(_xlfn.XLOOKUP($B2827,'Ownership Metrics'!$A:$A,'Ownership Metrics'!$E:$E),"")</f>
        <v>27.35</v>
      </c>
      <c r="Q2827" s="30">
        <f>IFERROR(_xlfn.XLOOKUP($B2827,'Ownership Metrics'!$A:$A,'Ownership Metrics'!$F:$F),"")</f>
        <v>22</v>
      </c>
      <c r="R2827" s="30">
        <f>IFERROR(_xlfn.XLOOKUP($B2827,'Ownership Metrics'!$A:$A,'Ownership Metrics'!$G:$G),"")</f>
        <v>12</v>
      </c>
      <c r="S2827" s="27" t="str">
        <f>IFERROR(_xlfn.XLOOKUP($B2827,'Ownership Metrics'!$A:$A,'Ownership Metrics'!$H:$H),"")</f>
        <v>Tersebar</v>
      </c>
      <c r="T2827" s="27" t="str">
        <f>IFERROR(_xlfn.XLOOKUP($B2827,'Ownership Metrics'!$A:$A,'Ownership Metrics'!$I:$I),"")</f>
        <v>Rendah</v>
      </c>
      <c r="U2827" s="27">
        <f>IF(COUNTIFS($B$2:$B2827,$B2827,$D$2:$D2827,$D2827)=1,1,0)</f>
        <v>1</v>
      </c>
      <c r="V2827" s="27">
        <f t="shared" si="133"/>
        <v>3.72</v>
      </c>
      <c r="W2827" s="27">
        <f t="shared" si="134"/>
        <v>8</v>
      </c>
      <c r="X2827" s="27">
        <f t="shared" si="132"/>
        <v>3.7199997173000003</v>
      </c>
    </row>
    <row r="2828" spans="1:24" x14ac:dyDescent="0.25">
      <c r="A2828" s="26">
        <v>46265</v>
      </c>
      <c r="B2828" s="27" t="s">
        <v>10517</v>
      </c>
      <c r="C2828" s="27" t="s">
        <v>3097</v>
      </c>
      <c r="D2828" s="27" t="s">
        <v>3102</v>
      </c>
      <c r="E2828" s="27" t="s">
        <v>35</v>
      </c>
      <c r="F2828" s="27" t="s">
        <v>23</v>
      </c>
      <c r="G2828" s="27" t="s">
        <v>36</v>
      </c>
      <c r="H2828" s="27" t="s">
        <v>24</v>
      </c>
      <c r="I2828" s="28">
        <v>789863411</v>
      </c>
      <c r="J2828" s="28">
        <v>0</v>
      </c>
      <c r="K2828" s="28">
        <v>789863411</v>
      </c>
      <c r="L2828" s="29">
        <v>5.14</v>
      </c>
      <c r="M2828" s="29">
        <f>IFERROR(_xlfn.XLOOKUP($B2828,'Ownership Metrics'!$A:$A,'Ownership Metrics'!$B:$B),"")</f>
        <v>21.54</v>
      </c>
      <c r="N2828" s="28">
        <f>IFERROR(_xlfn.XLOOKUP($B2828,'Ownership Metrics'!$A:$A,'Ownership Metrics'!$C:$C),"")</f>
        <v>455</v>
      </c>
      <c r="O2828" s="29">
        <f>IFERROR(_xlfn.XLOOKUP($B2828,'Ownership Metrics'!$A:$A,'Ownership Metrics'!$D:$D),"")</f>
        <v>13.65</v>
      </c>
      <c r="P2828" s="29">
        <f>IFERROR(_xlfn.XLOOKUP($B2828,'Ownership Metrics'!$A:$A,'Ownership Metrics'!$E:$E),"")</f>
        <v>27.35</v>
      </c>
      <c r="Q2828" s="30">
        <f>IFERROR(_xlfn.XLOOKUP($B2828,'Ownership Metrics'!$A:$A,'Ownership Metrics'!$F:$F),"")</f>
        <v>22</v>
      </c>
      <c r="R2828" s="30">
        <f>IFERROR(_xlfn.XLOOKUP($B2828,'Ownership Metrics'!$A:$A,'Ownership Metrics'!$G:$G),"")</f>
        <v>12</v>
      </c>
      <c r="S2828" s="27" t="str">
        <f>IFERROR(_xlfn.XLOOKUP($B2828,'Ownership Metrics'!$A:$A,'Ownership Metrics'!$H:$H),"")</f>
        <v>Tersebar</v>
      </c>
      <c r="T2828" s="27" t="str">
        <f>IFERROR(_xlfn.XLOOKUP($B2828,'Ownership Metrics'!$A:$A,'Ownership Metrics'!$I:$I),"")</f>
        <v>Rendah</v>
      </c>
      <c r="U2828" s="27">
        <f>IF(COUNTIFS($B$2:$B2828,$B2828,$D$2:$D2828,$D2828)=1,1,0)</f>
        <v>1</v>
      </c>
      <c r="V2828" s="27">
        <f t="shared" si="133"/>
        <v>5.14</v>
      </c>
      <c r="W2828" s="27">
        <f t="shared" si="134"/>
        <v>5</v>
      </c>
      <c r="X2828" s="27">
        <f t="shared" si="132"/>
        <v>5.1399997171999994</v>
      </c>
    </row>
    <row r="2829" spans="1:24" x14ac:dyDescent="0.25">
      <c r="A2829" s="26">
        <v>46265</v>
      </c>
      <c r="B2829" s="27" t="s">
        <v>10517</v>
      </c>
      <c r="C2829" s="27" t="s">
        <v>3097</v>
      </c>
      <c r="D2829" s="27" t="s">
        <v>3103</v>
      </c>
      <c r="E2829" s="27" t="s">
        <v>35</v>
      </c>
      <c r="F2829" s="27" t="s">
        <v>23</v>
      </c>
      <c r="G2829" s="27" t="s">
        <v>36</v>
      </c>
      <c r="H2829" s="27" t="s">
        <v>24</v>
      </c>
      <c r="I2829" s="28">
        <v>195184600</v>
      </c>
      <c r="J2829" s="28">
        <v>0</v>
      </c>
      <c r="K2829" s="28">
        <v>195184600</v>
      </c>
      <c r="L2829" s="29">
        <v>1.27</v>
      </c>
      <c r="M2829" s="29">
        <f>IFERROR(_xlfn.XLOOKUP($B2829,'Ownership Metrics'!$A:$A,'Ownership Metrics'!$B:$B),"")</f>
        <v>21.54</v>
      </c>
      <c r="N2829" s="28">
        <f>IFERROR(_xlfn.XLOOKUP($B2829,'Ownership Metrics'!$A:$A,'Ownership Metrics'!$C:$C),"")</f>
        <v>455</v>
      </c>
      <c r="O2829" s="29">
        <f>IFERROR(_xlfn.XLOOKUP($B2829,'Ownership Metrics'!$A:$A,'Ownership Metrics'!$D:$D),"")</f>
        <v>13.65</v>
      </c>
      <c r="P2829" s="29">
        <f>IFERROR(_xlfn.XLOOKUP($B2829,'Ownership Metrics'!$A:$A,'Ownership Metrics'!$E:$E),"")</f>
        <v>27.35</v>
      </c>
      <c r="Q2829" s="30">
        <f>IFERROR(_xlfn.XLOOKUP($B2829,'Ownership Metrics'!$A:$A,'Ownership Metrics'!$F:$F),"")</f>
        <v>22</v>
      </c>
      <c r="R2829" s="30">
        <f>IFERROR(_xlfn.XLOOKUP($B2829,'Ownership Metrics'!$A:$A,'Ownership Metrics'!$G:$G),"")</f>
        <v>12</v>
      </c>
      <c r="S2829" s="27" t="str">
        <f>IFERROR(_xlfn.XLOOKUP($B2829,'Ownership Metrics'!$A:$A,'Ownership Metrics'!$H:$H),"")</f>
        <v>Tersebar</v>
      </c>
      <c r="T2829" s="27" t="str">
        <f>IFERROR(_xlfn.XLOOKUP($B2829,'Ownership Metrics'!$A:$A,'Ownership Metrics'!$I:$I),"")</f>
        <v>Rendah</v>
      </c>
      <c r="U2829" s="27">
        <f>IF(COUNTIFS($B$2:$B2829,$B2829,$D$2:$D2829,$D2829)=1,1,0)</f>
        <v>1</v>
      </c>
      <c r="V2829" s="27">
        <f t="shared" si="133"/>
        <v>1.27</v>
      </c>
      <c r="W2829" s="27">
        <f t="shared" si="134"/>
        <v>20</v>
      </c>
      <c r="X2829" s="27">
        <f t="shared" si="132"/>
        <v>1.2699997170999999</v>
      </c>
    </row>
    <row r="2830" spans="1:24" x14ac:dyDescent="0.25">
      <c r="A2830" s="26">
        <v>46265</v>
      </c>
      <c r="B2830" s="27" t="s">
        <v>10517</v>
      </c>
      <c r="C2830" s="27" t="s">
        <v>3097</v>
      </c>
      <c r="D2830" s="27" t="s">
        <v>3104</v>
      </c>
      <c r="E2830" s="27" t="s">
        <v>35</v>
      </c>
      <c r="F2830" s="27" t="s">
        <v>23</v>
      </c>
      <c r="G2830" s="27" t="s">
        <v>36</v>
      </c>
      <c r="H2830" s="27"/>
      <c r="I2830" s="28">
        <v>177848822</v>
      </c>
      <c r="J2830" s="28">
        <v>0</v>
      </c>
      <c r="K2830" s="28">
        <v>177848822</v>
      </c>
      <c r="L2830" s="29">
        <v>1.1599999999999999</v>
      </c>
      <c r="M2830" s="29">
        <f>IFERROR(_xlfn.XLOOKUP($B2830,'Ownership Metrics'!$A:$A,'Ownership Metrics'!$B:$B),"")</f>
        <v>21.54</v>
      </c>
      <c r="N2830" s="28">
        <f>IFERROR(_xlfn.XLOOKUP($B2830,'Ownership Metrics'!$A:$A,'Ownership Metrics'!$C:$C),"")</f>
        <v>455</v>
      </c>
      <c r="O2830" s="29">
        <f>IFERROR(_xlfn.XLOOKUP($B2830,'Ownership Metrics'!$A:$A,'Ownership Metrics'!$D:$D),"")</f>
        <v>13.65</v>
      </c>
      <c r="P2830" s="29">
        <f>IFERROR(_xlfn.XLOOKUP($B2830,'Ownership Metrics'!$A:$A,'Ownership Metrics'!$E:$E),"")</f>
        <v>27.35</v>
      </c>
      <c r="Q2830" s="30">
        <f>IFERROR(_xlfn.XLOOKUP($B2830,'Ownership Metrics'!$A:$A,'Ownership Metrics'!$F:$F),"")</f>
        <v>22</v>
      </c>
      <c r="R2830" s="30">
        <f>IFERROR(_xlfn.XLOOKUP($B2830,'Ownership Metrics'!$A:$A,'Ownership Metrics'!$G:$G),"")</f>
        <v>12</v>
      </c>
      <c r="S2830" s="27" t="str">
        <f>IFERROR(_xlfn.XLOOKUP($B2830,'Ownership Metrics'!$A:$A,'Ownership Metrics'!$H:$H),"")</f>
        <v>Tersebar</v>
      </c>
      <c r="T2830" s="27" t="str">
        <f>IFERROR(_xlfn.XLOOKUP($B2830,'Ownership Metrics'!$A:$A,'Ownership Metrics'!$I:$I),"")</f>
        <v>Rendah</v>
      </c>
      <c r="U2830" s="27">
        <f>IF(COUNTIFS($B$2:$B2830,$B2830,$D$2:$D2830,$D2830)=1,1,0)</f>
        <v>1</v>
      </c>
      <c r="V2830" s="27">
        <f t="shared" si="133"/>
        <v>1.1599999999999999</v>
      </c>
      <c r="W2830" s="27">
        <f t="shared" si="134"/>
        <v>22</v>
      </c>
      <c r="X2830" s="27">
        <f t="shared" si="132"/>
        <v>1.1599997169999998</v>
      </c>
    </row>
    <row r="2831" spans="1:24" x14ac:dyDescent="0.25">
      <c r="A2831" s="26">
        <v>46265</v>
      </c>
      <c r="B2831" s="27" t="s">
        <v>10517</v>
      </c>
      <c r="C2831" s="27" t="s">
        <v>3097</v>
      </c>
      <c r="D2831" s="27" t="s">
        <v>3105</v>
      </c>
      <c r="E2831" s="27" t="s">
        <v>35</v>
      </c>
      <c r="F2831" s="27" t="s">
        <v>23</v>
      </c>
      <c r="G2831" s="27" t="s">
        <v>36</v>
      </c>
      <c r="H2831" s="27" t="s">
        <v>24</v>
      </c>
      <c r="I2831" s="28">
        <v>296653567</v>
      </c>
      <c r="J2831" s="28">
        <v>0</v>
      </c>
      <c r="K2831" s="28">
        <v>296653567</v>
      </c>
      <c r="L2831" s="29">
        <v>1.93</v>
      </c>
      <c r="M2831" s="29">
        <f>IFERROR(_xlfn.XLOOKUP($B2831,'Ownership Metrics'!$A:$A,'Ownership Metrics'!$B:$B),"")</f>
        <v>21.54</v>
      </c>
      <c r="N2831" s="28">
        <f>IFERROR(_xlfn.XLOOKUP($B2831,'Ownership Metrics'!$A:$A,'Ownership Metrics'!$C:$C),"")</f>
        <v>455</v>
      </c>
      <c r="O2831" s="29">
        <f>IFERROR(_xlfn.XLOOKUP($B2831,'Ownership Metrics'!$A:$A,'Ownership Metrics'!$D:$D),"")</f>
        <v>13.65</v>
      </c>
      <c r="P2831" s="29">
        <f>IFERROR(_xlfn.XLOOKUP($B2831,'Ownership Metrics'!$A:$A,'Ownership Metrics'!$E:$E),"")</f>
        <v>27.35</v>
      </c>
      <c r="Q2831" s="30">
        <f>IFERROR(_xlfn.XLOOKUP($B2831,'Ownership Metrics'!$A:$A,'Ownership Metrics'!$F:$F),"")</f>
        <v>22</v>
      </c>
      <c r="R2831" s="30">
        <f>IFERROR(_xlfn.XLOOKUP($B2831,'Ownership Metrics'!$A:$A,'Ownership Metrics'!$G:$G),"")</f>
        <v>12</v>
      </c>
      <c r="S2831" s="27" t="str">
        <f>IFERROR(_xlfn.XLOOKUP($B2831,'Ownership Metrics'!$A:$A,'Ownership Metrics'!$H:$H),"")</f>
        <v>Tersebar</v>
      </c>
      <c r="T2831" s="27" t="str">
        <f>IFERROR(_xlfn.XLOOKUP($B2831,'Ownership Metrics'!$A:$A,'Ownership Metrics'!$I:$I),"")</f>
        <v>Rendah</v>
      </c>
      <c r="U2831" s="27">
        <f>IF(COUNTIFS($B$2:$B2831,$B2831,$D$2:$D2831,$D2831)=1,1,0)</f>
        <v>1</v>
      </c>
      <c r="V2831" s="27">
        <f t="shared" si="133"/>
        <v>1.93</v>
      </c>
      <c r="W2831" s="27">
        <f t="shared" si="134"/>
        <v>15</v>
      </c>
      <c r="X2831" s="27">
        <f t="shared" si="132"/>
        <v>1.9299997168999998</v>
      </c>
    </row>
    <row r="2832" spans="1:24" x14ac:dyDescent="0.25">
      <c r="A2832" s="26">
        <v>46265</v>
      </c>
      <c r="B2832" s="27" t="s">
        <v>10517</v>
      </c>
      <c r="C2832" s="27" t="s">
        <v>3097</v>
      </c>
      <c r="D2832" s="27" t="s">
        <v>3106</v>
      </c>
      <c r="E2832" s="27" t="s">
        <v>35</v>
      </c>
      <c r="F2832" s="27" t="s">
        <v>23</v>
      </c>
      <c r="G2832" s="27" t="s">
        <v>36</v>
      </c>
      <c r="H2832" s="27" t="s">
        <v>24</v>
      </c>
      <c r="I2832" s="28">
        <v>212282408</v>
      </c>
      <c r="J2832" s="28">
        <v>0</v>
      </c>
      <c r="K2832" s="28">
        <v>212282408</v>
      </c>
      <c r="L2832" s="29">
        <v>1.38</v>
      </c>
      <c r="M2832" s="29">
        <f>IFERROR(_xlfn.XLOOKUP($B2832,'Ownership Metrics'!$A:$A,'Ownership Metrics'!$B:$B),"")</f>
        <v>21.54</v>
      </c>
      <c r="N2832" s="28">
        <f>IFERROR(_xlfn.XLOOKUP($B2832,'Ownership Metrics'!$A:$A,'Ownership Metrics'!$C:$C),"")</f>
        <v>455</v>
      </c>
      <c r="O2832" s="29">
        <f>IFERROR(_xlfn.XLOOKUP($B2832,'Ownership Metrics'!$A:$A,'Ownership Metrics'!$D:$D),"")</f>
        <v>13.65</v>
      </c>
      <c r="P2832" s="29">
        <f>IFERROR(_xlfn.XLOOKUP($B2832,'Ownership Metrics'!$A:$A,'Ownership Metrics'!$E:$E),"")</f>
        <v>27.35</v>
      </c>
      <c r="Q2832" s="30">
        <f>IFERROR(_xlfn.XLOOKUP($B2832,'Ownership Metrics'!$A:$A,'Ownership Metrics'!$F:$F),"")</f>
        <v>22</v>
      </c>
      <c r="R2832" s="30">
        <f>IFERROR(_xlfn.XLOOKUP($B2832,'Ownership Metrics'!$A:$A,'Ownership Metrics'!$G:$G),"")</f>
        <v>12</v>
      </c>
      <c r="S2832" s="27" t="str">
        <f>IFERROR(_xlfn.XLOOKUP($B2832,'Ownership Metrics'!$A:$A,'Ownership Metrics'!$H:$H),"")</f>
        <v>Tersebar</v>
      </c>
      <c r="T2832" s="27" t="str">
        <f>IFERROR(_xlfn.XLOOKUP($B2832,'Ownership Metrics'!$A:$A,'Ownership Metrics'!$I:$I),"")</f>
        <v>Rendah</v>
      </c>
      <c r="U2832" s="27">
        <f>IF(COUNTIFS($B$2:$B2832,$B2832,$D$2:$D2832,$D2832)=1,1,0)</f>
        <v>1</v>
      </c>
      <c r="V2832" s="27">
        <f t="shared" si="133"/>
        <v>1.38</v>
      </c>
      <c r="W2832" s="27">
        <f t="shared" si="134"/>
        <v>18</v>
      </c>
      <c r="X2832" s="27">
        <f t="shared" si="132"/>
        <v>1.3799997168</v>
      </c>
    </row>
    <row r="2833" spans="1:24" x14ac:dyDescent="0.25">
      <c r="A2833" s="26">
        <v>46265</v>
      </c>
      <c r="B2833" s="27" t="s">
        <v>10517</v>
      </c>
      <c r="C2833" s="27" t="s">
        <v>3097</v>
      </c>
      <c r="D2833" s="27" t="s">
        <v>3107</v>
      </c>
      <c r="E2833" s="27" t="s">
        <v>35</v>
      </c>
      <c r="F2833" s="27" t="s">
        <v>23</v>
      </c>
      <c r="G2833" s="27" t="s">
        <v>36</v>
      </c>
      <c r="H2833" s="27" t="s">
        <v>24</v>
      </c>
      <c r="I2833" s="28">
        <v>774672689</v>
      </c>
      <c r="J2833" s="28">
        <v>0</v>
      </c>
      <c r="K2833" s="28">
        <v>774672689</v>
      </c>
      <c r="L2833" s="29">
        <v>5.04</v>
      </c>
      <c r="M2833" s="29">
        <f>IFERROR(_xlfn.XLOOKUP($B2833,'Ownership Metrics'!$A:$A,'Ownership Metrics'!$B:$B),"")</f>
        <v>21.54</v>
      </c>
      <c r="N2833" s="28">
        <f>IFERROR(_xlfn.XLOOKUP($B2833,'Ownership Metrics'!$A:$A,'Ownership Metrics'!$C:$C),"")</f>
        <v>455</v>
      </c>
      <c r="O2833" s="29">
        <f>IFERROR(_xlfn.XLOOKUP($B2833,'Ownership Metrics'!$A:$A,'Ownership Metrics'!$D:$D),"")</f>
        <v>13.65</v>
      </c>
      <c r="P2833" s="29">
        <f>IFERROR(_xlfn.XLOOKUP($B2833,'Ownership Metrics'!$A:$A,'Ownership Metrics'!$E:$E),"")</f>
        <v>27.35</v>
      </c>
      <c r="Q2833" s="30">
        <f>IFERROR(_xlfn.XLOOKUP($B2833,'Ownership Metrics'!$A:$A,'Ownership Metrics'!$F:$F),"")</f>
        <v>22</v>
      </c>
      <c r="R2833" s="30">
        <f>IFERROR(_xlfn.XLOOKUP($B2833,'Ownership Metrics'!$A:$A,'Ownership Metrics'!$G:$G),"")</f>
        <v>12</v>
      </c>
      <c r="S2833" s="27" t="str">
        <f>IFERROR(_xlfn.XLOOKUP($B2833,'Ownership Metrics'!$A:$A,'Ownership Metrics'!$H:$H),"")</f>
        <v>Tersebar</v>
      </c>
      <c r="T2833" s="27" t="str">
        <f>IFERROR(_xlfn.XLOOKUP($B2833,'Ownership Metrics'!$A:$A,'Ownership Metrics'!$I:$I),"")</f>
        <v>Rendah</v>
      </c>
      <c r="U2833" s="27">
        <f>IF(COUNTIFS($B$2:$B2833,$B2833,$D$2:$D2833,$D2833)=1,1,0)</f>
        <v>1</v>
      </c>
      <c r="V2833" s="27">
        <f t="shared" si="133"/>
        <v>5.04</v>
      </c>
      <c r="W2833" s="27">
        <f t="shared" si="134"/>
        <v>6</v>
      </c>
      <c r="X2833" s="27">
        <f t="shared" si="132"/>
        <v>5.0399997166999997</v>
      </c>
    </row>
    <row r="2834" spans="1:24" x14ac:dyDescent="0.25">
      <c r="A2834" s="26">
        <v>46265</v>
      </c>
      <c r="B2834" s="27" t="s">
        <v>10517</v>
      </c>
      <c r="C2834" s="27" t="s">
        <v>3097</v>
      </c>
      <c r="D2834" s="27" t="s">
        <v>3108</v>
      </c>
      <c r="E2834" s="27" t="s">
        <v>35</v>
      </c>
      <c r="F2834" s="27" t="s">
        <v>23</v>
      </c>
      <c r="G2834" s="27" t="s">
        <v>36</v>
      </c>
      <c r="H2834" s="27" t="s">
        <v>24</v>
      </c>
      <c r="I2834" s="28">
        <v>993800666</v>
      </c>
      <c r="J2834" s="28">
        <v>0</v>
      </c>
      <c r="K2834" s="28">
        <v>993800666</v>
      </c>
      <c r="L2834" s="29">
        <v>6.47</v>
      </c>
      <c r="M2834" s="29">
        <f>IFERROR(_xlfn.XLOOKUP($B2834,'Ownership Metrics'!$A:$A,'Ownership Metrics'!$B:$B),"")</f>
        <v>21.54</v>
      </c>
      <c r="N2834" s="28">
        <f>IFERROR(_xlfn.XLOOKUP($B2834,'Ownership Metrics'!$A:$A,'Ownership Metrics'!$C:$C),"")</f>
        <v>455</v>
      </c>
      <c r="O2834" s="29">
        <f>IFERROR(_xlfn.XLOOKUP($B2834,'Ownership Metrics'!$A:$A,'Ownership Metrics'!$D:$D),"")</f>
        <v>13.65</v>
      </c>
      <c r="P2834" s="29">
        <f>IFERROR(_xlfn.XLOOKUP($B2834,'Ownership Metrics'!$A:$A,'Ownership Metrics'!$E:$E),"")</f>
        <v>27.35</v>
      </c>
      <c r="Q2834" s="30">
        <f>IFERROR(_xlfn.XLOOKUP($B2834,'Ownership Metrics'!$A:$A,'Ownership Metrics'!$F:$F),"")</f>
        <v>22</v>
      </c>
      <c r="R2834" s="30">
        <f>IFERROR(_xlfn.XLOOKUP($B2834,'Ownership Metrics'!$A:$A,'Ownership Metrics'!$G:$G),"")</f>
        <v>12</v>
      </c>
      <c r="S2834" s="27" t="str">
        <f>IFERROR(_xlfn.XLOOKUP($B2834,'Ownership Metrics'!$A:$A,'Ownership Metrics'!$H:$H),"")</f>
        <v>Tersebar</v>
      </c>
      <c r="T2834" s="27" t="str">
        <f>IFERROR(_xlfn.XLOOKUP($B2834,'Ownership Metrics'!$A:$A,'Ownership Metrics'!$I:$I),"")</f>
        <v>Rendah</v>
      </c>
      <c r="U2834" s="27">
        <f>IF(COUNTIFS($B$2:$B2834,$B2834,$D$2:$D2834,$D2834)=1,1,0)</f>
        <v>1</v>
      </c>
      <c r="V2834" s="27">
        <f t="shared" si="133"/>
        <v>6.47</v>
      </c>
      <c r="W2834" s="27">
        <f t="shared" si="134"/>
        <v>3</v>
      </c>
      <c r="X2834" s="27">
        <f t="shared" si="132"/>
        <v>6.4699997165999994</v>
      </c>
    </row>
    <row r="2835" spans="1:24" x14ac:dyDescent="0.25">
      <c r="A2835" s="26">
        <v>46265</v>
      </c>
      <c r="B2835" s="27" t="s">
        <v>10517</v>
      </c>
      <c r="C2835" s="27" t="s">
        <v>3097</v>
      </c>
      <c r="D2835" s="27" t="s">
        <v>1347</v>
      </c>
      <c r="E2835" s="27" t="s">
        <v>35</v>
      </c>
      <c r="F2835" s="27" t="s">
        <v>23</v>
      </c>
      <c r="G2835" s="27" t="s">
        <v>36</v>
      </c>
      <c r="H2835" s="27" t="s">
        <v>24</v>
      </c>
      <c r="I2835" s="28">
        <v>471466000</v>
      </c>
      <c r="J2835" s="28">
        <v>0</v>
      </c>
      <c r="K2835" s="28">
        <v>471466000</v>
      </c>
      <c r="L2835" s="29">
        <v>3.07</v>
      </c>
      <c r="M2835" s="29">
        <f>IFERROR(_xlfn.XLOOKUP($B2835,'Ownership Metrics'!$A:$A,'Ownership Metrics'!$B:$B),"")</f>
        <v>21.54</v>
      </c>
      <c r="N2835" s="28">
        <f>IFERROR(_xlfn.XLOOKUP($B2835,'Ownership Metrics'!$A:$A,'Ownership Metrics'!$C:$C),"")</f>
        <v>455</v>
      </c>
      <c r="O2835" s="29">
        <f>IFERROR(_xlfn.XLOOKUP($B2835,'Ownership Metrics'!$A:$A,'Ownership Metrics'!$D:$D),"")</f>
        <v>13.65</v>
      </c>
      <c r="P2835" s="29">
        <f>IFERROR(_xlfn.XLOOKUP($B2835,'Ownership Metrics'!$A:$A,'Ownership Metrics'!$E:$E),"")</f>
        <v>27.35</v>
      </c>
      <c r="Q2835" s="30">
        <f>IFERROR(_xlfn.XLOOKUP($B2835,'Ownership Metrics'!$A:$A,'Ownership Metrics'!$F:$F),"")</f>
        <v>22</v>
      </c>
      <c r="R2835" s="30">
        <f>IFERROR(_xlfn.XLOOKUP($B2835,'Ownership Metrics'!$A:$A,'Ownership Metrics'!$G:$G),"")</f>
        <v>12</v>
      </c>
      <c r="S2835" s="27" t="str">
        <f>IFERROR(_xlfn.XLOOKUP($B2835,'Ownership Metrics'!$A:$A,'Ownership Metrics'!$H:$H),"")</f>
        <v>Tersebar</v>
      </c>
      <c r="T2835" s="27" t="str">
        <f>IFERROR(_xlfn.XLOOKUP($B2835,'Ownership Metrics'!$A:$A,'Ownership Metrics'!$I:$I),"")</f>
        <v>Rendah</v>
      </c>
      <c r="U2835" s="27">
        <f>IF(COUNTIFS($B$2:$B2835,$B2835,$D$2:$D2835,$D2835)=1,1,0)</f>
        <v>1</v>
      </c>
      <c r="V2835" s="27">
        <f t="shared" si="133"/>
        <v>3.07</v>
      </c>
      <c r="W2835" s="27">
        <f t="shared" si="134"/>
        <v>10</v>
      </c>
      <c r="X2835" s="27">
        <f t="shared" si="132"/>
        <v>3.0699997164999999</v>
      </c>
    </row>
    <row r="2836" spans="1:24" x14ac:dyDescent="0.25">
      <c r="A2836" s="26">
        <v>46265</v>
      </c>
      <c r="B2836" s="27" t="s">
        <v>10517</v>
      </c>
      <c r="C2836" s="27" t="s">
        <v>3097</v>
      </c>
      <c r="D2836" s="27" t="s">
        <v>3109</v>
      </c>
      <c r="E2836" s="27" t="s">
        <v>35</v>
      </c>
      <c r="F2836" s="27" t="s">
        <v>23</v>
      </c>
      <c r="G2836" s="27" t="s">
        <v>36</v>
      </c>
      <c r="H2836" s="27" t="s">
        <v>24</v>
      </c>
      <c r="I2836" s="28">
        <v>855082000</v>
      </c>
      <c r="J2836" s="28">
        <v>0</v>
      </c>
      <c r="K2836" s="28">
        <v>855082000</v>
      </c>
      <c r="L2836" s="29">
        <v>5.56</v>
      </c>
      <c r="M2836" s="29">
        <f>IFERROR(_xlfn.XLOOKUP($B2836,'Ownership Metrics'!$A:$A,'Ownership Metrics'!$B:$B),"")</f>
        <v>21.54</v>
      </c>
      <c r="N2836" s="28">
        <f>IFERROR(_xlfn.XLOOKUP($B2836,'Ownership Metrics'!$A:$A,'Ownership Metrics'!$C:$C),"")</f>
        <v>455</v>
      </c>
      <c r="O2836" s="29">
        <f>IFERROR(_xlfn.XLOOKUP($B2836,'Ownership Metrics'!$A:$A,'Ownership Metrics'!$D:$D),"")</f>
        <v>13.65</v>
      </c>
      <c r="P2836" s="29">
        <f>IFERROR(_xlfn.XLOOKUP($B2836,'Ownership Metrics'!$A:$A,'Ownership Metrics'!$E:$E),"")</f>
        <v>27.35</v>
      </c>
      <c r="Q2836" s="30">
        <f>IFERROR(_xlfn.XLOOKUP($B2836,'Ownership Metrics'!$A:$A,'Ownership Metrics'!$F:$F),"")</f>
        <v>22</v>
      </c>
      <c r="R2836" s="30">
        <f>IFERROR(_xlfn.XLOOKUP($B2836,'Ownership Metrics'!$A:$A,'Ownership Metrics'!$G:$G),"")</f>
        <v>12</v>
      </c>
      <c r="S2836" s="27" t="str">
        <f>IFERROR(_xlfn.XLOOKUP($B2836,'Ownership Metrics'!$A:$A,'Ownership Metrics'!$H:$H),"")</f>
        <v>Tersebar</v>
      </c>
      <c r="T2836" s="27" t="str">
        <f>IFERROR(_xlfn.XLOOKUP($B2836,'Ownership Metrics'!$A:$A,'Ownership Metrics'!$I:$I),"")</f>
        <v>Rendah</v>
      </c>
      <c r="U2836" s="27">
        <f>IF(COUNTIFS($B$2:$B2836,$B2836,$D$2:$D2836,$D2836)=1,1,0)</f>
        <v>1</v>
      </c>
      <c r="V2836" s="27">
        <f t="shared" si="133"/>
        <v>5.56</v>
      </c>
      <c r="W2836" s="27">
        <f t="shared" si="134"/>
        <v>4</v>
      </c>
      <c r="X2836" s="27">
        <f t="shared" si="132"/>
        <v>5.5599997163999992</v>
      </c>
    </row>
    <row r="2837" spans="1:24" x14ac:dyDescent="0.25">
      <c r="A2837" s="26">
        <v>46265</v>
      </c>
      <c r="B2837" s="27" t="s">
        <v>10517</v>
      </c>
      <c r="C2837" s="27" t="s">
        <v>3097</v>
      </c>
      <c r="D2837" s="27" t="s">
        <v>3110</v>
      </c>
      <c r="E2837" s="27" t="s">
        <v>35</v>
      </c>
      <c r="F2837" s="27" t="s">
        <v>23</v>
      </c>
      <c r="G2837" s="27" t="s">
        <v>36</v>
      </c>
      <c r="H2837" s="27" t="s">
        <v>24</v>
      </c>
      <c r="I2837" s="28">
        <v>379246696</v>
      </c>
      <c r="J2837" s="28">
        <v>0</v>
      </c>
      <c r="K2837" s="28">
        <v>379246696</v>
      </c>
      <c r="L2837" s="29">
        <v>2.4700000000000002</v>
      </c>
      <c r="M2837" s="29">
        <f>IFERROR(_xlfn.XLOOKUP($B2837,'Ownership Metrics'!$A:$A,'Ownership Metrics'!$B:$B),"")</f>
        <v>21.54</v>
      </c>
      <c r="N2837" s="28">
        <f>IFERROR(_xlfn.XLOOKUP($B2837,'Ownership Metrics'!$A:$A,'Ownership Metrics'!$C:$C),"")</f>
        <v>455</v>
      </c>
      <c r="O2837" s="29">
        <f>IFERROR(_xlfn.XLOOKUP($B2837,'Ownership Metrics'!$A:$A,'Ownership Metrics'!$D:$D),"")</f>
        <v>13.65</v>
      </c>
      <c r="P2837" s="29">
        <f>IFERROR(_xlfn.XLOOKUP($B2837,'Ownership Metrics'!$A:$A,'Ownership Metrics'!$E:$E),"")</f>
        <v>27.35</v>
      </c>
      <c r="Q2837" s="30">
        <f>IFERROR(_xlfn.XLOOKUP($B2837,'Ownership Metrics'!$A:$A,'Ownership Metrics'!$F:$F),"")</f>
        <v>22</v>
      </c>
      <c r="R2837" s="30">
        <f>IFERROR(_xlfn.XLOOKUP($B2837,'Ownership Metrics'!$A:$A,'Ownership Metrics'!$G:$G),"")</f>
        <v>12</v>
      </c>
      <c r="S2837" s="27" t="str">
        <f>IFERROR(_xlfn.XLOOKUP($B2837,'Ownership Metrics'!$A:$A,'Ownership Metrics'!$H:$H),"")</f>
        <v>Tersebar</v>
      </c>
      <c r="T2837" s="27" t="str">
        <f>IFERROR(_xlfn.XLOOKUP($B2837,'Ownership Metrics'!$A:$A,'Ownership Metrics'!$I:$I),"")</f>
        <v>Rendah</v>
      </c>
      <c r="U2837" s="27">
        <f>IF(COUNTIFS($B$2:$B2837,$B2837,$D$2:$D2837,$D2837)=1,1,0)</f>
        <v>1</v>
      </c>
      <c r="V2837" s="27">
        <f t="shared" si="133"/>
        <v>2.4700000000000002</v>
      </c>
      <c r="W2837" s="27">
        <f t="shared" si="134"/>
        <v>12</v>
      </c>
      <c r="X2837" s="27">
        <f t="shared" si="132"/>
        <v>2.4699997163000003</v>
      </c>
    </row>
    <row r="2838" spans="1:24" x14ac:dyDescent="0.25">
      <c r="A2838" s="26">
        <v>46265</v>
      </c>
      <c r="B2838" s="27" t="s">
        <v>10517</v>
      </c>
      <c r="C2838" s="27" t="s">
        <v>3097</v>
      </c>
      <c r="D2838" s="27" t="s">
        <v>3111</v>
      </c>
      <c r="E2838" s="27" t="s">
        <v>35</v>
      </c>
      <c r="F2838" s="27" t="s">
        <v>23</v>
      </c>
      <c r="G2838" s="27" t="s">
        <v>36</v>
      </c>
      <c r="H2838" s="27" t="s">
        <v>24</v>
      </c>
      <c r="I2838" s="28">
        <v>398065100</v>
      </c>
      <c r="J2838" s="28">
        <v>0</v>
      </c>
      <c r="K2838" s="28">
        <v>398065100</v>
      </c>
      <c r="L2838" s="29">
        <v>2.59</v>
      </c>
      <c r="M2838" s="29">
        <f>IFERROR(_xlfn.XLOOKUP($B2838,'Ownership Metrics'!$A:$A,'Ownership Metrics'!$B:$B),"")</f>
        <v>21.54</v>
      </c>
      <c r="N2838" s="28">
        <f>IFERROR(_xlfn.XLOOKUP($B2838,'Ownership Metrics'!$A:$A,'Ownership Metrics'!$C:$C),"")</f>
        <v>455</v>
      </c>
      <c r="O2838" s="29">
        <f>IFERROR(_xlfn.XLOOKUP($B2838,'Ownership Metrics'!$A:$A,'Ownership Metrics'!$D:$D),"")</f>
        <v>13.65</v>
      </c>
      <c r="P2838" s="29">
        <f>IFERROR(_xlfn.XLOOKUP($B2838,'Ownership Metrics'!$A:$A,'Ownership Metrics'!$E:$E),"")</f>
        <v>27.35</v>
      </c>
      <c r="Q2838" s="30">
        <f>IFERROR(_xlfn.XLOOKUP($B2838,'Ownership Metrics'!$A:$A,'Ownership Metrics'!$F:$F),"")</f>
        <v>22</v>
      </c>
      <c r="R2838" s="30">
        <f>IFERROR(_xlfn.XLOOKUP($B2838,'Ownership Metrics'!$A:$A,'Ownership Metrics'!$G:$G),"")</f>
        <v>12</v>
      </c>
      <c r="S2838" s="27" t="str">
        <f>IFERROR(_xlfn.XLOOKUP($B2838,'Ownership Metrics'!$A:$A,'Ownership Metrics'!$H:$H),"")</f>
        <v>Tersebar</v>
      </c>
      <c r="T2838" s="27" t="str">
        <f>IFERROR(_xlfn.XLOOKUP($B2838,'Ownership Metrics'!$A:$A,'Ownership Metrics'!$I:$I),"")</f>
        <v>Rendah</v>
      </c>
      <c r="U2838" s="27">
        <f>IF(COUNTIFS($B$2:$B2838,$B2838,$D$2:$D2838,$D2838)=1,1,0)</f>
        <v>1</v>
      </c>
      <c r="V2838" s="27">
        <f t="shared" si="133"/>
        <v>2.59</v>
      </c>
      <c r="W2838" s="27">
        <f t="shared" si="134"/>
        <v>11</v>
      </c>
      <c r="X2838" s="27">
        <f t="shared" si="132"/>
        <v>2.5899997161999999</v>
      </c>
    </row>
    <row r="2839" spans="1:24" x14ac:dyDescent="0.25">
      <c r="A2839" s="26">
        <v>46265</v>
      </c>
      <c r="B2839" s="27" t="s">
        <v>10517</v>
      </c>
      <c r="C2839" s="27" t="s">
        <v>3097</v>
      </c>
      <c r="D2839" s="27" t="s">
        <v>3112</v>
      </c>
      <c r="E2839" s="27" t="s">
        <v>35</v>
      </c>
      <c r="F2839" s="27" t="s">
        <v>23</v>
      </c>
      <c r="G2839" s="27" t="s">
        <v>36</v>
      </c>
      <c r="H2839" s="27" t="s">
        <v>24</v>
      </c>
      <c r="I2839" s="28">
        <v>235733000</v>
      </c>
      <c r="J2839" s="28">
        <v>0</v>
      </c>
      <c r="K2839" s="28">
        <v>235733000</v>
      </c>
      <c r="L2839" s="29">
        <v>1.53</v>
      </c>
      <c r="M2839" s="29">
        <f>IFERROR(_xlfn.XLOOKUP($B2839,'Ownership Metrics'!$A:$A,'Ownership Metrics'!$B:$B),"")</f>
        <v>21.54</v>
      </c>
      <c r="N2839" s="28">
        <f>IFERROR(_xlfn.XLOOKUP($B2839,'Ownership Metrics'!$A:$A,'Ownership Metrics'!$C:$C),"")</f>
        <v>455</v>
      </c>
      <c r="O2839" s="29">
        <f>IFERROR(_xlfn.XLOOKUP($B2839,'Ownership Metrics'!$A:$A,'Ownership Metrics'!$D:$D),"")</f>
        <v>13.65</v>
      </c>
      <c r="P2839" s="29">
        <f>IFERROR(_xlfn.XLOOKUP($B2839,'Ownership Metrics'!$A:$A,'Ownership Metrics'!$E:$E),"")</f>
        <v>27.35</v>
      </c>
      <c r="Q2839" s="30">
        <f>IFERROR(_xlfn.XLOOKUP($B2839,'Ownership Metrics'!$A:$A,'Ownership Metrics'!$F:$F),"")</f>
        <v>22</v>
      </c>
      <c r="R2839" s="30">
        <f>IFERROR(_xlfn.XLOOKUP($B2839,'Ownership Metrics'!$A:$A,'Ownership Metrics'!$G:$G),"")</f>
        <v>12</v>
      </c>
      <c r="S2839" s="27" t="str">
        <f>IFERROR(_xlfn.XLOOKUP($B2839,'Ownership Metrics'!$A:$A,'Ownership Metrics'!$H:$H),"")</f>
        <v>Tersebar</v>
      </c>
      <c r="T2839" s="27" t="str">
        <f>IFERROR(_xlfn.XLOOKUP($B2839,'Ownership Metrics'!$A:$A,'Ownership Metrics'!$I:$I),"")</f>
        <v>Rendah</v>
      </c>
      <c r="U2839" s="27">
        <f>IF(COUNTIFS($B$2:$B2839,$B2839,$D$2:$D2839,$D2839)=1,1,0)</f>
        <v>1</v>
      </c>
      <c r="V2839" s="27">
        <f t="shared" si="133"/>
        <v>1.53</v>
      </c>
      <c r="W2839" s="27">
        <f t="shared" si="134"/>
        <v>17</v>
      </c>
      <c r="X2839" s="27">
        <f t="shared" si="132"/>
        <v>1.5299997161000001</v>
      </c>
    </row>
    <row r="2840" spans="1:24" x14ac:dyDescent="0.25">
      <c r="A2840" s="26">
        <v>46265</v>
      </c>
      <c r="B2840" s="27" t="s">
        <v>10517</v>
      </c>
      <c r="C2840" s="27" t="s">
        <v>3097</v>
      </c>
      <c r="D2840" s="27" t="s">
        <v>3113</v>
      </c>
      <c r="E2840" s="27" t="s">
        <v>35</v>
      </c>
      <c r="F2840" s="27" t="s">
        <v>23</v>
      </c>
      <c r="G2840" s="27" t="s">
        <v>36</v>
      </c>
      <c r="H2840" s="27" t="s">
        <v>24</v>
      </c>
      <c r="I2840" s="28">
        <v>272937167</v>
      </c>
      <c r="J2840" s="28">
        <v>0</v>
      </c>
      <c r="K2840" s="28">
        <v>272937167</v>
      </c>
      <c r="L2840" s="29">
        <v>1.78</v>
      </c>
      <c r="M2840" s="29">
        <f>IFERROR(_xlfn.XLOOKUP($B2840,'Ownership Metrics'!$A:$A,'Ownership Metrics'!$B:$B),"")</f>
        <v>21.54</v>
      </c>
      <c r="N2840" s="28">
        <f>IFERROR(_xlfn.XLOOKUP($B2840,'Ownership Metrics'!$A:$A,'Ownership Metrics'!$C:$C),"")</f>
        <v>455</v>
      </c>
      <c r="O2840" s="29">
        <f>IFERROR(_xlfn.XLOOKUP($B2840,'Ownership Metrics'!$A:$A,'Ownership Metrics'!$D:$D),"")</f>
        <v>13.65</v>
      </c>
      <c r="P2840" s="29">
        <f>IFERROR(_xlfn.XLOOKUP($B2840,'Ownership Metrics'!$A:$A,'Ownership Metrics'!$E:$E),"")</f>
        <v>27.35</v>
      </c>
      <c r="Q2840" s="30">
        <f>IFERROR(_xlfn.XLOOKUP($B2840,'Ownership Metrics'!$A:$A,'Ownership Metrics'!$F:$F),"")</f>
        <v>22</v>
      </c>
      <c r="R2840" s="30">
        <f>IFERROR(_xlfn.XLOOKUP($B2840,'Ownership Metrics'!$A:$A,'Ownership Metrics'!$G:$G),"")</f>
        <v>12</v>
      </c>
      <c r="S2840" s="27" t="str">
        <f>IFERROR(_xlfn.XLOOKUP($B2840,'Ownership Metrics'!$A:$A,'Ownership Metrics'!$H:$H),"")</f>
        <v>Tersebar</v>
      </c>
      <c r="T2840" s="27" t="str">
        <f>IFERROR(_xlfn.XLOOKUP($B2840,'Ownership Metrics'!$A:$A,'Ownership Metrics'!$I:$I),"")</f>
        <v>Rendah</v>
      </c>
      <c r="U2840" s="27">
        <f>IF(COUNTIFS($B$2:$B2840,$B2840,$D$2:$D2840,$D2840)=1,1,0)</f>
        <v>1</v>
      </c>
      <c r="V2840" s="27">
        <f t="shared" si="133"/>
        <v>1.78</v>
      </c>
      <c r="W2840" s="27">
        <f t="shared" si="134"/>
        <v>16</v>
      </c>
      <c r="X2840" s="27">
        <f t="shared" si="132"/>
        <v>1.7799997160000001</v>
      </c>
    </row>
    <row r="2841" spans="1:24" x14ac:dyDescent="0.25">
      <c r="A2841" s="26">
        <v>46265</v>
      </c>
      <c r="B2841" s="27" t="s">
        <v>10517</v>
      </c>
      <c r="C2841" s="27" t="s">
        <v>3097</v>
      </c>
      <c r="D2841" s="27" t="s">
        <v>3114</v>
      </c>
      <c r="E2841" s="27" t="s">
        <v>35</v>
      </c>
      <c r="F2841" s="27" t="s">
        <v>23</v>
      </c>
      <c r="G2841" s="27" t="s">
        <v>36</v>
      </c>
      <c r="H2841" s="27" t="s">
        <v>24</v>
      </c>
      <c r="I2841" s="28">
        <v>182186598</v>
      </c>
      <c r="J2841" s="28">
        <v>0</v>
      </c>
      <c r="K2841" s="28">
        <v>182186598</v>
      </c>
      <c r="L2841" s="29">
        <v>1.19</v>
      </c>
      <c r="M2841" s="29">
        <f>IFERROR(_xlfn.XLOOKUP($B2841,'Ownership Metrics'!$A:$A,'Ownership Metrics'!$B:$B),"")</f>
        <v>21.54</v>
      </c>
      <c r="N2841" s="28">
        <f>IFERROR(_xlfn.XLOOKUP($B2841,'Ownership Metrics'!$A:$A,'Ownership Metrics'!$C:$C),"")</f>
        <v>455</v>
      </c>
      <c r="O2841" s="29">
        <f>IFERROR(_xlfn.XLOOKUP($B2841,'Ownership Metrics'!$A:$A,'Ownership Metrics'!$D:$D),"")</f>
        <v>13.65</v>
      </c>
      <c r="P2841" s="29">
        <f>IFERROR(_xlfn.XLOOKUP($B2841,'Ownership Metrics'!$A:$A,'Ownership Metrics'!$E:$E),"")</f>
        <v>27.35</v>
      </c>
      <c r="Q2841" s="30">
        <f>IFERROR(_xlfn.XLOOKUP($B2841,'Ownership Metrics'!$A:$A,'Ownership Metrics'!$F:$F),"")</f>
        <v>22</v>
      </c>
      <c r="R2841" s="30">
        <f>IFERROR(_xlfn.XLOOKUP($B2841,'Ownership Metrics'!$A:$A,'Ownership Metrics'!$G:$G),"")</f>
        <v>12</v>
      </c>
      <c r="S2841" s="27" t="str">
        <f>IFERROR(_xlfn.XLOOKUP($B2841,'Ownership Metrics'!$A:$A,'Ownership Metrics'!$H:$H),"")</f>
        <v>Tersebar</v>
      </c>
      <c r="T2841" s="27" t="str">
        <f>IFERROR(_xlfn.XLOOKUP($B2841,'Ownership Metrics'!$A:$A,'Ownership Metrics'!$I:$I),"")</f>
        <v>Rendah</v>
      </c>
      <c r="U2841" s="27">
        <f>IF(COUNTIFS($B$2:$B2841,$B2841,$D$2:$D2841,$D2841)=1,1,0)</f>
        <v>1</v>
      </c>
      <c r="V2841" s="27">
        <f t="shared" si="133"/>
        <v>1.19</v>
      </c>
      <c r="W2841" s="27">
        <f t="shared" si="134"/>
        <v>21</v>
      </c>
      <c r="X2841" s="27">
        <f t="shared" si="132"/>
        <v>1.1899997159</v>
      </c>
    </row>
    <row r="2842" spans="1:24" x14ac:dyDescent="0.25">
      <c r="A2842" s="26">
        <v>46265</v>
      </c>
      <c r="B2842" s="27" t="s">
        <v>10517</v>
      </c>
      <c r="C2842" s="27" t="s">
        <v>3097</v>
      </c>
      <c r="D2842" s="27" t="s">
        <v>3115</v>
      </c>
      <c r="E2842" s="27" t="s">
        <v>35</v>
      </c>
      <c r="F2842" s="27" t="s">
        <v>23</v>
      </c>
      <c r="G2842" s="27" t="s">
        <v>36</v>
      </c>
      <c r="H2842" s="27" t="s">
        <v>24</v>
      </c>
      <c r="I2842" s="28">
        <v>303181367</v>
      </c>
      <c r="J2842" s="28">
        <v>0</v>
      </c>
      <c r="K2842" s="28">
        <v>303181367</v>
      </c>
      <c r="L2842" s="29">
        <v>1.97</v>
      </c>
      <c r="M2842" s="29">
        <f>IFERROR(_xlfn.XLOOKUP($B2842,'Ownership Metrics'!$A:$A,'Ownership Metrics'!$B:$B),"")</f>
        <v>21.54</v>
      </c>
      <c r="N2842" s="28">
        <f>IFERROR(_xlfn.XLOOKUP($B2842,'Ownership Metrics'!$A:$A,'Ownership Metrics'!$C:$C),"")</f>
        <v>455</v>
      </c>
      <c r="O2842" s="29">
        <f>IFERROR(_xlfn.XLOOKUP($B2842,'Ownership Metrics'!$A:$A,'Ownership Metrics'!$D:$D),"")</f>
        <v>13.65</v>
      </c>
      <c r="P2842" s="29">
        <f>IFERROR(_xlfn.XLOOKUP($B2842,'Ownership Metrics'!$A:$A,'Ownership Metrics'!$E:$E),"")</f>
        <v>27.35</v>
      </c>
      <c r="Q2842" s="30">
        <f>IFERROR(_xlfn.XLOOKUP($B2842,'Ownership Metrics'!$A:$A,'Ownership Metrics'!$F:$F),"")</f>
        <v>22</v>
      </c>
      <c r="R2842" s="30">
        <f>IFERROR(_xlfn.XLOOKUP($B2842,'Ownership Metrics'!$A:$A,'Ownership Metrics'!$G:$G),"")</f>
        <v>12</v>
      </c>
      <c r="S2842" s="27" t="str">
        <f>IFERROR(_xlfn.XLOOKUP($B2842,'Ownership Metrics'!$A:$A,'Ownership Metrics'!$H:$H),"")</f>
        <v>Tersebar</v>
      </c>
      <c r="T2842" s="27" t="str">
        <f>IFERROR(_xlfn.XLOOKUP($B2842,'Ownership Metrics'!$A:$A,'Ownership Metrics'!$I:$I),"")</f>
        <v>Rendah</v>
      </c>
      <c r="U2842" s="27">
        <f>IF(COUNTIFS($B$2:$B2842,$B2842,$D$2:$D2842,$D2842)=1,1,0)</f>
        <v>1</v>
      </c>
      <c r="V2842" s="27">
        <f t="shared" si="133"/>
        <v>1.97</v>
      </c>
      <c r="W2842" s="27">
        <f t="shared" si="134"/>
        <v>14</v>
      </c>
      <c r="X2842" s="27">
        <f t="shared" si="132"/>
        <v>1.9699997158</v>
      </c>
    </row>
    <row r="2843" spans="1:24" x14ac:dyDescent="0.25">
      <c r="A2843" s="26">
        <v>46265</v>
      </c>
      <c r="B2843" s="27" t="s">
        <v>10517</v>
      </c>
      <c r="C2843" s="27" t="s">
        <v>3097</v>
      </c>
      <c r="D2843" s="27" t="s">
        <v>3116</v>
      </c>
      <c r="E2843" s="27" t="s">
        <v>3117</v>
      </c>
      <c r="F2843" s="27" t="s">
        <v>32</v>
      </c>
      <c r="G2843" s="27"/>
      <c r="H2843" s="27" t="s">
        <v>3118</v>
      </c>
      <c r="I2843" s="28">
        <v>350000000</v>
      </c>
      <c r="J2843" s="28">
        <v>0</v>
      </c>
      <c r="K2843" s="28">
        <v>350000000</v>
      </c>
      <c r="L2843" s="29">
        <v>2.2799999999999998</v>
      </c>
      <c r="M2843" s="29">
        <f>IFERROR(_xlfn.XLOOKUP($B2843,'Ownership Metrics'!$A:$A,'Ownership Metrics'!$B:$B),"")</f>
        <v>21.54</v>
      </c>
      <c r="N2843" s="28">
        <f>IFERROR(_xlfn.XLOOKUP($B2843,'Ownership Metrics'!$A:$A,'Ownership Metrics'!$C:$C),"")</f>
        <v>455</v>
      </c>
      <c r="O2843" s="29">
        <f>IFERROR(_xlfn.XLOOKUP($B2843,'Ownership Metrics'!$A:$A,'Ownership Metrics'!$D:$D),"")</f>
        <v>13.65</v>
      </c>
      <c r="P2843" s="29">
        <f>IFERROR(_xlfn.XLOOKUP($B2843,'Ownership Metrics'!$A:$A,'Ownership Metrics'!$E:$E),"")</f>
        <v>27.35</v>
      </c>
      <c r="Q2843" s="30">
        <f>IFERROR(_xlfn.XLOOKUP($B2843,'Ownership Metrics'!$A:$A,'Ownership Metrics'!$F:$F),"")</f>
        <v>22</v>
      </c>
      <c r="R2843" s="30">
        <f>IFERROR(_xlfn.XLOOKUP($B2843,'Ownership Metrics'!$A:$A,'Ownership Metrics'!$G:$G),"")</f>
        <v>12</v>
      </c>
      <c r="S2843" s="27" t="str">
        <f>IFERROR(_xlfn.XLOOKUP($B2843,'Ownership Metrics'!$A:$A,'Ownership Metrics'!$H:$H),"")</f>
        <v>Tersebar</v>
      </c>
      <c r="T2843" s="27" t="str">
        <f>IFERROR(_xlfn.XLOOKUP($B2843,'Ownership Metrics'!$A:$A,'Ownership Metrics'!$I:$I),"")</f>
        <v>Rendah</v>
      </c>
      <c r="U2843" s="27">
        <f>IF(COUNTIFS($B$2:$B2843,$B2843,$D$2:$D2843,$D2843)=1,1,0)</f>
        <v>1</v>
      </c>
      <c r="V2843" s="27">
        <f t="shared" si="133"/>
        <v>2.2799999999999998</v>
      </c>
      <c r="W2843" s="27">
        <f t="shared" si="134"/>
        <v>13</v>
      </c>
      <c r="X2843" s="27">
        <f t="shared" si="132"/>
        <v>2.2799997156999998</v>
      </c>
    </row>
    <row r="2844" spans="1:24" x14ac:dyDescent="0.25">
      <c r="A2844" s="26">
        <v>46265</v>
      </c>
      <c r="B2844" s="27" t="s">
        <v>10518</v>
      </c>
      <c r="C2844" s="27" t="s">
        <v>3120</v>
      </c>
      <c r="D2844" s="27" t="s">
        <v>3121</v>
      </c>
      <c r="E2844" s="27" t="s">
        <v>22</v>
      </c>
      <c r="F2844" s="27" t="s">
        <v>23</v>
      </c>
      <c r="G2844" s="27"/>
      <c r="H2844" s="27" t="s">
        <v>24</v>
      </c>
      <c r="I2844" s="28">
        <v>20445300</v>
      </c>
      <c r="J2844" s="28">
        <v>0</v>
      </c>
      <c r="K2844" s="28">
        <v>20445300</v>
      </c>
      <c r="L2844" s="29">
        <v>2.4500000000000002</v>
      </c>
      <c r="M2844" s="29">
        <f>IFERROR(_xlfn.XLOOKUP($B2844,'Ownership Metrics'!$A:$A,'Ownership Metrics'!$B:$B),"")</f>
        <v>9.1</v>
      </c>
      <c r="N2844" s="28">
        <f>IFERROR(_xlfn.XLOOKUP($B2844,'Ownership Metrics'!$A:$A,'Ownership Metrics'!$C:$C),"")</f>
        <v>2240</v>
      </c>
      <c r="O2844" s="29">
        <f>IFERROR(_xlfn.XLOOKUP($B2844,'Ownership Metrics'!$A:$A,'Ownership Metrics'!$D:$D),"")</f>
        <v>35.049999999999997</v>
      </c>
      <c r="P2844" s="29">
        <f>IFERROR(_xlfn.XLOOKUP($B2844,'Ownership Metrics'!$A:$A,'Ownership Metrics'!$E:$E),"")</f>
        <v>76.92</v>
      </c>
      <c r="Q2844" s="30">
        <f>IFERROR(_xlfn.XLOOKUP($B2844,'Ownership Metrics'!$A:$A,'Ownership Metrics'!$F:$F),"")</f>
        <v>6</v>
      </c>
      <c r="R2844" s="30">
        <f>IFERROR(_xlfn.XLOOKUP($B2844,'Ownership Metrics'!$A:$A,'Ownership Metrics'!$G:$G),"")</f>
        <v>52</v>
      </c>
      <c r="S2844" s="27" t="str">
        <f>IFERROR(_xlfn.XLOOKUP($B2844,'Ownership Metrics'!$A:$A,'Ownership Metrics'!$H:$H),"")</f>
        <v>Terkonsentrasi</v>
      </c>
      <c r="T2844" s="27" t="str">
        <f>IFERROR(_xlfn.XLOOKUP($B2844,'Ownership Metrics'!$A:$A,'Ownership Metrics'!$I:$I),"")</f>
        <v>Sedang</v>
      </c>
      <c r="U2844" s="27">
        <f>IF(COUNTIFS($B$2:$B2844,$B2844,$D$2:$D2844,$D2844)=1,1,0)</f>
        <v>1</v>
      </c>
      <c r="V2844" s="27">
        <f t="shared" si="133"/>
        <v>2.4500000000000002</v>
      </c>
      <c r="W2844" s="27">
        <f t="shared" si="134"/>
        <v>6</v>
      </c>
      <c r="X2844" s="27">
        <f t="shared" si="132"/>
        <v>2.4499997156000002</v>
      </c>
    </row>
    <row r="2845" spans="1:24" x14ac:dyDescent="0.25">
      <c r="A2845" s="26">
        <v>46265</v>
      </c>
      <c r="B2845" s="27" t="s">
        <v>10518</v>
      </c>
      <c r="C2845" s="27" t="s">
        <v>3120</v>
      </c>
      <c r="D2845" s="27" t="s">
        <v>3122</v>
      </c>
      <c r="E2845" s="27" t="s">
        <v>22</v>
      </c>
      <c r="F2845" s="27" t="s">
        <v>23</v>
      </c>
      <c r="G2845" s="27"/>
      <c r="H2845" s="27" t="s">
        <v>24</v>
      </c>
      <c r="I2845" s="28">
        <v>133258000</v>
      </c>
      <c r="J2845" s="28">
        <v>0</v>
      </c>
      <c r="K2845" s="28">
        <v>133258000</v>
      </c>
      <c r="L2845" s="29">
        <v>16</v>
      </c>
      <c r="M2845" s="29">
        <f>IFERROR(_xlfn.XLOOKUP($B2845,'Ownership Metrics'!$A:$A,'Ownership Metrics'!$B:$B),"")</f>
        <v>9.1</v>
      </c>
      <c r="N2845" s="28">
        <f>IFERROR(_xlfn.XLOOKUP($B2845,'Ownership Metrics'!$A:$A,'Ownership Metrics'!$C:$C),"")</f>
        <v>2240</v>
      </c>
      <c r="O2845" s="29">
        <f>IFERROR(_xlfn.XLOOKUP($B2845,'Ownership Metrics'!$A:$A,'Ownership Metrics'!$D:$D),"")</f>
        <v>35.049999999999997</v>
      </c>
      <c r="P2845" s="29">
        <f>IFERROR(_xlfn.XLOOKUP($B2845,'Ownership Metrics'!$A:$A,'Ownership Metrics'!$E:$E),"")</f>
        <v>76.92</v>
      </c>
      <c r="Q2845" s="30">
        <f>IFERROR(_xlfn.XLOOKUP($B2845,'Ownership Metrics'!$A:$A,'Ownership Metrics'!$F:$F),"")</f>
        <v>6</v>
      </c>
      <c r="R2845" s="30">
        <f>IFERROR(_xlfn.XLOOKUP($B2845,'Ownership Metrics'!$A:$A,'Ownership Metrics'!$G:$G),"")</f>
        <v>52</v>
      </c>
      <c r="S2845" s="27" t="str">
        <f>IFERROR(_xlfn.XLOOKUP($B2845,'Ownership Metrics'!$A:$A,'Ownership Metrics'!$H:$H),"")</f>
        <v>Terkonsentrasi</v>
      </c>
      <c r="T2845" s="27" t="str">
        <f>IFERROR(_xlfn.XLOOKUP($B2845,'Ownership Metrics'!$A:$A,'Ownership Metrics'!$I:$I),"")</f>
        <v>Sedang</v>
      </c>
      <c r="U2845" s="27">
        <f>IF(COUNTIFS($B$2:$B2845,$B2845,$D$2:$D2845,$D2845)=1,1,0)</f>
        <v>1</v>
      </c>
      <c r="V2845" s="27">
        <f t="shared" si="133"/>
        <v>16</v>
      </c>
      <c r="W2845" s="27">
        <f t="shared" si="134"/>
        <v>3</v>
      </c>
      <c r="X2845" s="27">
        <f t="shared" si="132"/>
        <v>15.9999997155</v>
      </c>
    </row>
    <row r="2846" spans="1:24" x14ac:dyDescent="0.25">
      <c r="A2846" s="26">
        <v>46265</v>
      </c>
      <c r="B2846" s="27" t="s">
        <v>10518</v>
      </c>
      <c r="C2846" s="27" t="s">
        <v>3120</v>
      </c>
      <c r="D2846" s="27" t="s">
        <v>3123</v>
      </c>
      <c r="E2846" s="27" t="s">
        <v>22</v>
      </c>
      <c r="F2846" s="27" t="s">
        <v>23</v>
      </c>
      <c r="G2846" s="27"/>
      <c r="H2846" s="27" t="s">
        <v>24</v>
      </c>
      <c r="I2846" s="28">
        <v>291913200</v>
      </c>
      <c r="J2846" s="28">
        <v>0</v>
      </c>
      <c r="K2846" s="28">
        <v>291913200</v>
      </c>
      <c r="L2846" s="29">
        <v>35.049999999999997</v>
      </c>
      <c r="M2846" s="29">
        <f>IFERROR(_xlfn.XLOOKUP($B2846,'Ownership Metrics'!$A:$A,'Ownership Metrics'!$B:$B),"")</f>
        <v>9.1</v>
      </c>
      <c r="N2846" s="28">
        <f>IFERROR(_xlfn.XLOOKUP($B2846,'Ownership Metrics'!$A:$A,'Ownership Metrics'!$C:$C),"")</f>
        <v>2240</v>
      </c>
      <c r="O2846" s="29">
        <f>IFERROR(_xlfn.XLOOKUP($B2846,'Ownership Metrics'!$A:$A,'Ownership Metrics'!$D:$D),"")</f>
        <v>35.049999999999997</v>
      </c>
      <c r="P2846" s="29">
        <f>IFERROR(_xlfn.XLOOKUP($B2846,'Ownership Metrics'!$A:$A,'Ownership Metrics'!$E:$E),"")</f>
        <v>76.92</v>
      </c>
      <c r="Q2846" s="30">
        <f>IFERROR(_xlfn.XLOOKUP($B2846,'Ownership Metrics'!$A:$A,'Ownership Metrics'!$F:$F),"")</f>
        <v>6</v>
      </c>
      <c r="R2846" s="30">
        <f>IFERROR(_xlfn.XLOOKUP($B2846,'Ownership Metrics'!$A:$A,'Ownership Metrics'!$G:$G),"")</f>
        <v>52</v>
      </c>
      <c r="S2846" s="27" t="str">
        <f>IFERROR(_xlfn.XLOOKUP($B2846,'Ownership Metrics'!$A:$A,'Ownership Metrics'!$H:$H),"")</f>
        <v>Terkonsentrasi</v>
      </c>
      <c r="T2846" s="27" t="str">
        <f>IFERROR(_xlfn.XLOOKUP($B2846,'Ownership Metrics'!$A:$A,'Ownership Metrics'!$I:$I),"")</f>
        <v>Sedang</v>
      </c>
      <c r="U2846" s="27">
        <f>IF(COUNTIFS($B$2:$B2846,$B2846,$D$2:$D2846,$D2846)=1,1,0)</f>
        <v>1</v>
      </c>
      <c r="V2846" s="27">
        <f t="shared" si="133"/>
        <v>35.049999999999997</v>
      </c>
      <c r="W2846" s="27">
        <f t="shared" si="134"/>
        <v>1</v>
      </c>
      <c r="X2846" s="27">
        <f t="shared" si="132"/>
        <v>35.049999715399998</v>
      </c>
    </row>
    <row r="2847" spans="1:24" x14ac:dyDescent="0.25">
      <c r="A2847" s="26">
        <v>46265</v>
      </c>
      <c r="B2847" s="27" t="s">
        <v>10518</v>
      </c>
      <c r="C2847" s="27" t="s">
        <v>3120</v>
      </c>
      <c r="D2847" s="27" t="s">
        <v>3124</v>
      </c>
      <c r="E2847" s="27" t="s">
        <v>22</v>
      </c>
      <c r="F2847" s="27" t="s">
        <v>23</v>
      </c>
      <c r="G2847" s="27"/>
      <c r="H2847" s="27" t="s">
        <v>24</v>
      </c>
      <c r="I2847" s="28">
        <v>70189300</v>
      </c>
      <c r="J2847" s="28">
        <v>0</v>
      </c>
      <c r="K2847" s="28">
        <v>70189300</v>
      </c>
      <c r="L2847" s="29">
        <v>8.43</v>
      </c>
      <c r="M2847" s="29">
        <f>IFERROR(_xlfn.XLOOKUP($B2847,'Ownership Metrics'!$A:$A,'Ownership Metrics'!$B:$B),"")</f>
        <v>9.1</v>
      </c>
      <c r="N2847" s="28">
        <f>IFERROR(_xlfn.XLOOKUP($B2847,'Ownership Metrics'!$A:$A,'Ownership Metrics'!$C:$C),"")</f>
        <v>2240</v>
      </c>
      <c r="O2847" s="29">
        <f>IFERROR(_xlfn.XLOOKUP($B2847,'Ownership Metrics'!$A:$A,'Ownership Metrics'!$D:$D),"")</f>
        <v>35.049999999999997</v>
      </c>
      <c r="P2847" s="29">
        <f>IFERROR(_xlfn.XLOOKUP($B2847,'Ownership Metrics'!$A:$A,'Ownership Metrics'!$E:$E),"")</f>
        <v>76.92</v>
      </c>
      <c r="Q2847" s="30">
        <f>IFERROR(_xlfn.XLOOKUP($B2847,'Ownership Metrics'!$A:$A,'Ownership Metrics'!$F:$F),"")</f>
        <v>6</v>
      </c>
      <c r="R2847" s="30">
        <f>IFERROR(_xlfn.XLOOKUP($B2847,'Ownership Metrics'!$A:$A,'Ownership Metrics'!$G:$G),"")</f>
        <v>52</v>
      </c>
      <c r="S2847" s="27" t="str">
        <f>IFERROR(_xlfn.XLOOKUP($B2847,'Ownership Metrics'!$A:$A,'Ownership Metrics'!$H:$H),"")</f>
        <v>Terkonsentrasi</v>
      </c>
      <c r="T2847" s="27" t="str">
        <f>IFERROR(_xlfn.XLOOKUP($B2847,'Ownership Metrics'!$A:$A,'Ownership Metrics'!$I:$I),"")</f>
        <v>Sedang</v>
      </c>
      <c r="U2847" s="27">
        <f>IF(COUNTIFS($B$2:$B2847,$B2847,$D$2:$D2847,$D2847)=1,1,0)</f>
        <v>1</v>
      </c>
      <c r="V2847" s="27">
        <f t="shared" si="133"/>
        <v>8.43</v>
      </c>
      <c r="W2847" s="27">
        <f t="shared" si="134"/>
        <v>4</v>
      </c>
      <c r="X2847" s="27">
        <f t="shared" si="132"/>
        <v>8.4299997152999993</v>
      </c>
    </row>
    <row r="2848" spans="1:24" x14ac:dyDescent="0.25">
      <c r="A2848" s="26">
        <v>46265</v>
      </c>
      <c r="B2848" s="27" t="s">
        <v>10518</v>
      </c>
      <c r="C2848" s="27" t="s">
        <v>3120</v>
      </c>
      <c r="D2848" s="27" t="s">
        <v>3125</v>
      </c>
      <c r="E2848" s="27" t="s">
        <v>22</v>
      </c>
      <c r="F2848" s="27" t="s">
        <v>23</v>
      </c>
      <c r="G2848" s="27"/>
      <c r="H2848" s="27" t="s">
        <v>24</v>
      </c>
      <c r="I2848" s="28">
        <v>25816400</v>
      </c>
      <c r="J2848" s="28">
        <v>0</v>
      </c>
      <c r="K2848" s="28">
        <v>25816400</v>
      </c>
      <c r="L2848" s="29">
        <v>3.1</v>
      </c>
      <c r="M2848" s="29">
        <f>IFERROR(_xlfn.XLOOKUP($B2848,'Ownership Metrics'!$A:$A,'Ownership Metrics'!$B:$B),"")</f>
        <v>9.1</v>
      </c>
      <c r="N2848" s="28">
        <f>IFERROR(_xlfn.XLOOKUP($B2848,'Ownership Metrics'!$A:$A,'Ownership Metrics'!$C:$C),"")</f>
        <v>2240</v>
      </c>
      <c r="O2848" s="29">
        <f>IFERROR(_xlfn.XLOOKUP($B2848,'Ownership Metrics'!$A:$A,'Ownership Metrics'!$D:$D),"")</f>
        <v>35.049999999999997</v>
      </c>
      <c r="P2848" s="29">
        <f>IFERROR(_xlfn.XLOOKUP($B2848,'Ownership Metrics'!$A:$A,'Ownership Metrics'!$E:$E),"")</f>
        <v>76.92</v>
      </c>
      <c r="Q2848" s="30">
        <f>IFERROR(_xlfn.XLOOKUP($B2848,'Ownership Metrics'!$A:$A,'Ownership Metrics'!$F:$F),"")</f>
        <v>6</v>
      </c>
      <c r="R2848" s="30">
        <f>IFERROR(_xlfn.XLOOKUP($B2848,'Ownership Metrics'!$A:$A,'Ownership Metrics'!$G:$G),"")</f>
        <v>52</v>
      </c>
      <c r="S2848" s="27" t="str">
        <f>IFERROR(_xlfn.XLOOKUP($B2848,'Ownership Metrics'!$A:$A,'Ownership Metrics'!$H:$H),"")</f>
        <v>Terkonsentrasi</v>
      </c>
      <c r="T2848" s="27" t="str">
        <f>IFERROR(_xlfn.XLOOKUP($B2848,'Ownership Metrics'!$A:$A,'Ownership Metrics'!$I:$I),"")</f>
        <v>Sedang</v>
      </c>
      <c r="U2848" s="27">
        <f>IF(COUNTIFS($B$2:$B2848,$B2848,$D$2:$D2848,$D2848)=1,1,0)</f>
        <v>1</v>
      </c>
      <c r="V2848" s="27">
        <f t="shared" si="133"/>
        <v>3.1</v>
      </c>
      <c r="W2848" s="27">
        <f t="shared" si="134"/>
        <v>5</v>
      </c>
      <c r="X2848" s="27">
        <f t="shared" si="132"/>
        <v>3.0999997152000001</v>
      </c>
    </row>
    <row r="2849" spans="1:24" x14ac:dyDescent="0.25">
      <c r="A2849" s="26">
        <v>46265</v>
      </c>
      <c r="B2849" s="27" t="s">
        <v>10518</v>
      </c>
      <c r="C2849" s="27" t="s">
        <v>3120</v>
      </c>
      <c r="D2849" s="27" t="s">
        <v>3126</v>
      </c>
      <c r="E2849" s="27" t="s">
        <v>22</v>
      </c>
      <c r="F2849" s="27" t="s">
        <v>23</v>
      </c>
      <c r="G2849" s="27"/>
      <c r="H2849" s="27" t="s">
        <v>24</v>
      </c>
      <c r="I2849" s="28">
        <v>65493600</v>
      </c>
      <c r="J2849" s="28">
        <v>150000000</v>
      </c>
      <c r="K2849" s="28">
        <v>215493600</v>
      </c>
      <c r="L2849" s="29">
        <v>25.87</v>
      </c>
      <c r="M2849" s="29">
        <f>IFERROR(_xlfn.XLOOKUP($B2849,'Ownership Metrics'!$A:$A,'Ownership Metrics'!$B:$B),"")</f>
        <v>9.1</v>
      </c>
      <c r="N2849" s="28">
        <f>IFERROR(_xlfn.XLOOKUP($B2849,'Ownership Metrics'!$A:$A,'Ownership Metrics'!$C:$C),"")</f>
        <v>2240</v>
      </c>
      <c r="O2849" s="29">
        <f>IFERROR(_xlfn.XLOOKUP($B2849,'Ownership Metrics'!$A:$A,'Ownership Metrics'!$D:$D),"")</f>
        <v>35.049999999999997</v>
      </c>
      <c r="P2849" s="29">
        <f>IFERROR(_xlfn.XLOOKUP($B2849,'Ownership Metrics'!$A:$A,'Ownership Metrics'!$E:$E),"")</f>
        <v>76.92</v>
      </c>
      <c r="Q2849" s="30">
        <f>IFERROR(_xlfn.XLOOKUP($B2849,'Ownership Metrics'!$A:$A,'Ownership Metrics'!$F:$F),"")</f>
        <v>6</v>
      </c>
      <c r="R2849" s="30">
        <f>IFERROR(_xlfn.XLOOKUP($B2849,'Ownership Metrics'!$A:$A,'Ownership Metrics'!$G:$G),"")</f>
        <v>52</v>
      </c>
      <c r="S2849" s="27" t="str">
        <f>IFERROR(_xlfn.XLOOKUP($B2849,'Ownership Metrics'!$A:$A,'Ownership Metrics'!$H:$H),"")</f>
        <v>Terkonsentrasi</v>
      </c>
      <c r="T2849" s="27" t="str">
        <f>IFERROR(_xlfn.XLOOKUP($B2849,'Ownership Metrics'!$A:$A,'Ownership Metrics'!$I:$I),"")</f>
        <v>Sedang</v>
      </c>
      <c r="U2849" s="27">
        <f>IF(COUNTIFS($B$2:$B2849,$B2849,$D$2:$D2849,$D2849)=1,1,0)</f>
        <v>1</v>
      </c>
      <c r="V2849" s="27">
        <f t="shared" si="133"/>
        <v>25.87</v>
      </c>
      <c r="W2849" s="27">
        <f t="shared" si="134"/>
        <v>2</v>
      </c>
      <c r="X2849" s="27">
        <f t="shared" si="132"/>
        <v>25.869999715100001</v>
      </c>
    </row>
    <row r="2850" spans="1:24" x14ac:dyDescent="0.25">
      <c r="A2850" s="26">
        <v>46265</v>
      </c>
      <c r="B2850" s="27" t="s">
        <v>10519</v>
      </c>
      <c r="C2850" s="27" t="s">
        <v>3128</v>
      </c>
      <c r="D2850" s="27" t="s">
        <v>3129</v>
      </c>
      <c r="E2850" s="27" t="s">
        <v>74</v>
      </c>
      <c r="F2850" s="27" t="s">
        <v>23</v>
      </c>
      <c r="G2850" s="27"/>
      <c r="H2850" s="27" t="s">
        <v>24</v>
      </c>
      <c r="I2850" s="28">
        <v>112123931</v>
      </c>
      <c r="J2850" s="28">
        <v>0</v>
      </c>
      <c r="K2850" s="28">
        <v>112123931</v>
      </c>
      <c r="L2850" s="29">
        <v>2.68</v>
      </c>
      <c r="M2850" s="29">
        <f>IFERROR(_xlfn.XLOOKUP($B2850,'Ownership Metrics'!$A:$A,'Ownership Metrics'!$B:$B),"")</f>
        <v>2.34</v>
      </c>
      <c r="N2850" s="28">
        <f>IFERROR(_xlfn.XLOOKUP($B2850,'Ownership Metrics'!$A:$A,'Ownership Metrics'!$C:$C),"")</f>
        <v>4452</v>
      </c>
      <c r="O2850" s="29">
        <f>IFERROR(_xlfn.XLOOKUP($B2850,'Ownership Metrics'!$A:$A,'Ownership Metrics'!$D:$D),"")</f>
        <v>63.59</v>
      </c>
      <c r="P2850" s="29">
        <f>IFERROR(_xlfn.XLOOKUP($B2850,'Ownership Metrics'!$A:$A,'Ownership Metrics'!$E:$E),"")</f>
        <v>90.29</v>
      </c>
      <c r="Q2850" s="30">
        <f>IFERROR(_xlfn.XLOOKUP($B2850,'Ownership Metrics'!$A:$A,'Ownership Metrics'!$F:$F),"")</f>
        <v>6</v>
      </c>
      <c r="R2850" s="30">
        <f>IFERROR(_xlfn.XLOOKUP($B2850,'Ownership Metrics'!$A:$A,'Ownership Metrics'!$G:$G),"")</f>
        <v>66</v>
      </c>
      <c r="S2850" s="27" t="str">
        <f>IFERROR(_xlfn.XLOOKUP($B2850,'Ownership Metrics'!$A:$A,'Ownership Metrics'!$H:$H),"")</f>
        <v>Mayoritas</v>
      </c>
      <c r="T2850" s="27" t="str">
        <f>IFERROR(_xlfn.XLOOKUP($B2850,'Ownership Metrics'!$A:$A,'Ownership Metrics'!$I:$I),"")</f>
        <v>Tinggi</v>
      </c>
      <c r="U2850" s="27">
        <f>IF(COUNTIFS($B$2:$B2850,$B2850,$D$2:$D2850,$D2850)=1,1,0)</f>
        <v>1</v>
      </c>
      <c r="V2850" s="27">
        <f t="shared" si="133"/>
        <v>2.68</v>
      </c>
      <c r="W2850" s="27">
        <f t="shared" si="134"/>
        <v>4</v>
      </c>
      <c r="X2850" s="27">
        <f t="shared" si="132"/>
        <v>2.6799997150000001</v>
      </c>
    </row>
    <row r="2851" spans="1:24" x14ac:dyDescent="0.25">
      <c r="A2851" s="26">
        <v>46265</v>
      </c>
      <c r="B2851" s="27" t="s">
        <v>10519</v>
      </c>
      <c r="C2851" s="27" t="s">
        <v>3128</v>
      </c>
      <c r="D2851" s="27" t="s">
        <v>3130</v>
      </c>
      <c r="E2851" s="27" t="s">
        <v>74</v>
      </c>
      <c r="F2851" s="27" t="s">
        <v>32</v>
      </c>
      <c r="G2851" s="27"/>
      <c r="H2851" s="27" t="s">
        <v>256</v>
      </c>
      <c r="I2851" s="28">
        <v>99134175</v>
      </c>
      <c r="J2851" s="28">
        <v>0</v>
      </c>
      <c r="K2851" s="28">
        <v>99134175</v>
      </c>
      <c r="L2851" s="29">
        <v>2.37</v>
      </c>
      <c r="M2851" s="29">
        <f>IFERROR(_xlfn.XLOOKUP($B2851,'Ownership Metrics'!$A:$A,'Ownership Metrics'!$B:$B),"")</f>
        <v>2.34</v>
      </c>
      <c r="N2851" s="28">
        <f>IFERROR(_xlfn.XLOOKUP($B2851,'Ownership Metrics'!$A:$A,'Ownership Metrics'!$C:$C),"")</f>
        <v>4452</v>
      </c>
      <c r="O2851" s="29">
        <f>IFERROR(_xlfn.XLOOKUP($B2851,'Ownership Metrics'!$A:$A,'Ownership Metrics'!$D:$D),"")</f>
        <v>63.59</v>
      </c>
      <c r="P2851" s="29">
        <f>IFERROR(_xlfn.XLOOKUP($B2851,'Ownership Metrics'!$A:$A,'Ownership Metrics'!$E:$E),"")</f>
        <v>90.29</v>
      </c>
      <c r="Q2851" s="30">
        <f>IFERROR(_xlfn.XLOOKUP($B2851,'Ownership Metrics'!$A:$A,'Ownership Metrics'!$F:$F),"")</f>
        <v>6</v>
      </c>
      <c r="R2851" s="30">
        <f>IFERROR(_xlfn.XLOOKUP($B2851,'Ownership Metrics'!$A:$A,'Ownership Metrics'!$G:$G),"")</f>
        <v>66</v>
      </c>
      <c r="S2851" s="27" t="str">
        <f>IFERROR(_xlfn.XLOOKUP($B2851,'Ownership Metrics'!$A:$A,'Ownership Metrics'!$H:$H),"")</f>
        <v>Mayoritas</v>
      </c>
      <c r="T2851" s="27" t="str">
        <f>IFERROR(_xlfn.XLOOKUP($B2851,'Ownership Metrics'!$A:$A,'Ownership Metrics'!$I:$I),"")</f>
        <v>Tinggi</v>
      </c>
      <c r="U2851" s="27">
        <f>IF(COUNTIFS($B$2:$B2851,$B2851,$D$2:$D2851,$D2851)=1,1,0)</f>
        <v>1</v>
      </c>
      <c r="V2851" s="27">
        <f t="shared" si="133"/>
        <v>2.37</v>
      </c>
      <c r="W2851" s="27">
        <f t="shared" si="134"/>
        <v>5</v>
      </c>
      <c r="X2851" s="27">
        <f t="shared" si="132"/>
        <v>2.3699997149000001</v>
      </c>
    </row>
    <row r="2852" spans="1:24" x14ac:dyDescent="0.25">
      <c r="A2852" s="26">
        <v>46265</v>
      </c>
      <c r="B2852" s="27" t="s">
        <v>10519</v>
      </c>
      <c r="C2852" s="27" t="s">
        <v>3128</v>
      </c>
      <c r="D2852" s="27" t="s">
        <v>3131</v>
      </c>
      <c r="E2852" s="27"/>
      <c r="F2852" s="27"/>
      <c r="G2852" s="27"/>
      <c r="H2852" s="27"/>
      <c r="I2852" s="28">
        <v>0</v>
      </c>
      <c r="J2852" s="28">
        <v>2660194960</v>
      </c>
      <c r="K2852" s="28">
        <v>2660194960</v>
      </c>
      <c r="L2852" s="29">
        <v>63.59</v>
      </c>
      <c r="M2852" s="29">
        <f>IFERROR(_xlfn.XLOOKUP($B2852,'Ownership Metrics'!$A:$A,'Ownership Metrics'!$B:$B),"")</f>
        <v>2.34</v>
      </c>
      <c r="N2852" s="28">
        <f>IFERROR(_xlfn.XLOOKUP($B2852,'Ownership Metrics'!$A:$A,'Ownership Metrics'!$C:$C),"")</f>
        <v>4452</v>
      </c>
      <c r="O2852" s="29">
        <f>IFERROR(_xlfn.XLOOKUP($B2852,'Ownership Metrics'!$A:$A,'Ownership Metrics'!$D:$D),"")</f>
        <v>63.59</v>
      </c>
      <c r="P2852" s="29">
        <f>IFERROR(_xlfn.XLOOKUP($B2852,'Ownership Metrics'!$A:$A,'Ownership Metrics'!$E:$E),"")</f>
        <v>90.29</v>
      </c>
      <c r="Q2852" s="30">
        <f>IFERROR(_xlfn.XLOOKUP($B2852,'Ownership Metrics'!$A:$A,'Ownership Metrics'!$F:$F),"")</f>
        <v>6</v>
      </c>
      <c r="R2852" s="30">
        <f>IFERROR(_xlfn.XLOOKUP($B2852,'Ownership Metrics'!$A:$A,'Ownership Metrics'!$G:$G),"")</f>
        <v>66</v>
      </c>
      <c r="S2852" s="27" t="str">
        <f>IFERROR(_xlfn.XLOOKUP($B2852,'Ownership Metrics'!$A:$A,'Ownership Metrics'!$H:$H),"")</f>
        <v>Mayoritas</v>
      </c>
      <c r="T2852" s="27" t="str">
        <f>IFERROR(_xlfn.XLOOKUP($B2852,'Ownership Metrics'!$A:$A,'Ownership Metrics'!$I:$I),"")</f>
        <v>Tinggi</v>
      </c>
      <c r="U2852" s="27">
        <f>IF(COUNTIFS($B$2:$B2852,$B2852,$D$2:$D2852,$D2852)=1,1,0)</f>
        <v>1</v>
      </c>
      <c r="V2852" s="27">
        <f t="shared" si="133"/>
        <v>63.59</v>
      </c>
      <c r="W2852" s="27">
        <f t="shared" si="134"/>
        <v>1</v>
      </c>
      <c r="X2852" s="27">
        <f t="shared" si="132"/>
        <v>63.589999714800001</v>
      </c>
    </row>
    <row r="2853" spans="1:24" x14ac:dyDescent="0.25">
      <c r="A2853" s="26">
        <v>46265</v>
      </c>
      <c r="B2853" s="27" t="s">
        <v>10519</v>
      </c>
      <c r="C2853" s="27" t="s">
        <v>3128</v>
      </c>
      <c r="D2853" s="27" t="s">
        <v>3132</v>
      </c>
      <c r="E2853" s="27"/>
      <c r="F2853" s="27"/>
      <c r="G2853" s="27"/>
      <c r="H2853" s="27"/>
      <c r="I2853" s="28">
        <v>0</v>
      </c>
      <c r="J2853" s="28">
        <v>729975094</v>
      </c>
      <c r="K2853" s="28">
        <v>729975094</v>
      </c>
      <c r="L2853" s="29">
        <v>17.45</v>
      </c>
      <c r="M2853" s="29">
        <f>IFERROR(_xlfn.XLOOKUP($B2853,'Ownership Metrics'!$A:$A,'Ownership Metrics'!$B:$B),"")</f>
        <v>2.34</v>
      </c>
      <c r="N2853" s="28">
        <f>IFERROR(_xlfn.XLOOKUP($B2853,'Ownership Metrics'!$A:$A,'Ownership Metrics'!$C:$C),"")</f>
        <v>4452</v>
      </c>
      <c r="O2853" s="29">
        <f>IFERROR(_xlfn.XLOOKUP($B2853,'Ownership Metrics'!$A:$A,'Ownership Metrics'!$D:$D),"")</f>
        <v>63.59</v>
      </c>
      <c r="P2853" s="29">
        <f>IFERROR(_xlfn.XLOOKUP($B2853,'Ownership Metrics'!$A:$A,'Ownership Metrics'!$E:$E),"")</f>
        <v>90.29</v>
      </c>
      <c r="Q2853" s="30">
        <f>IFERROR(_xlfn.XLOOKUP($B2853,'Ownership Metrics'!$A:$A,'Ownership Metrics'!$F:$F),"")</f>
        <v>6</v>
      </c>
      <c r="R2853" s="30">
        <f>IFERROR(_xlfn.XLOOKUP($B2853,'Ownership Metrics'!$A:$A,'Ownership Metrics'!$G:$G),"")</f>
        <v>66</v>
      </c>
      <c r="S2853" s="27" t="str">
        <f>IFERROR(_xlfn.XLOOKUP($B2853,'Ownership Metrics'!$A:$A,'Ownership Metrics'!$H:$H),"")</f>
        <v>Mayoritas</v>
      </c>
      <c r="T2853" s="27" t="str">
        <f>IFERROR(_xlfn.XLOOKUP($B2853,'Ownership Metrics'!$A:$A,'Ownership Metrics'!$I:$I),"")</f>
        <v>Tinggi</v>
      </c>
      <c r="U2853" s="27">
        <f>IF(COUNTIFS($B$2:$B2853,$B2853,$D$2:$D2853,$D2853)=1,1,0)</f>
        <v>1</v>
      </c>
      <c r="V2853" s="27">
        <f t="shared" si="133"/>
        <v>17.45</v>
      </c>
      <c r="W2853" s="27">
        <f t="shared" si="134"/>
        <v>2</v>
      </c>
      <c r="X2853" s="27">
        <f t="shared" si="132"/>
        <v>17.449999714699999</v>
      </c>
    </row>
    <row r="2854" spans="1:24" x14ac:dyDescent="0.25">
      <c r="A2854" s="26">
        <v>46265</v>
      </c>
      <c r="B2854" s="27" t="s">
        <v>10519</v>
      </c>
      <c r="C2854" s="27" t="s">
        <v>3128</v>
      </c>
      <c r="D2854" s="27" t="s">
        <v>3133</v>
      </c>
      <c r="E2854" s="27" t="s">
        <v>35</v>
      </c>
      <c r="F2854" s="27" t="s">
        <v>23</v>
      </c>
      <c r="G2854" s="27" t="s">
        <v>36</v>
      </c>
      <c r="H2854" s="27" t="s">
        <v>24</v>
      </c>
      <c r="I2854" s="28">
        <v>97205800</v>
      </c>
      <c r="J2854" s="28">
        <v>0</v>
      </c>
      <c r="K2854" s="28">
        <v>97205800</v>
      </c>
      <c r="L2854" s="29">
        <v>2.3199999999999998</v>
      </c>
      <c r="M2854" s="29">
        <f>IFERROR(_xlfn.XLOOKUP($B2854,'Ownership Metrics'!$A:$A,'Ownership Metrics'!$B:$B),"")</f>
        <v>2.34</v>
      </c>
      <c r="N2854" s="28">
        <f>IFERROR(_xlfn.XLOOKUP($B2854,'Ownership Metrics'!$A:$A,'Ownership Metrics'!$C:$C),"")</f>
        <v>4452</v>
      </c>
      <c r="O2854" s="29">
        <f>IFERROR(_xlfn.XLOOKUP($B2854,'Ownership Metrics'!$A:$A,'Ownership Metrics'!$D:$D),"")</f>
        <v>63.59</v>
      </c>
      <c r="P2854" s="29">
        <f>IFERROR(_xlfn.XLOOKUP($B2854,'Ownership Metrics'!$A:$A,'Ownership Metrics'!$E:$E),"")</f>
        <v>90.29</v>
      </c>
      <c r="Q2854" s="30">
        <f>IFERROR(_xlfn.XLOOKUP($B2854,'Ownership Metrics'!$A:$A,'Ownership Metrics'!$F:$F),"")</f>
        <v>6</v>
      </c>
      <c r="R2854" s="30">
        <f>IFERROR(_xlfn.XLOOKUP($B2854,'Ownership Metrics'!$A:$A,'Ownership Metrics'!$G:$G),"")</f>
        <v>66</v>
      </c>
      <c r="S2854" s="27" t="str">
        <f>IFERROR(_xlfn.XLOOKUP($B2854,'Ownership Metrics'!$A:$A,'Ownership Metrics'!$H:$H),"")</f>
        <v>Mayoritas</v>
      </c>
      <c r="T2854" s="27" t="str">
        <f>IFERROR(_xlfn.XLOOKUP($B2854,'Ownership Metrics'!$A:$A,'Ownership Metrics'!$I:$I),"")</f>
        <v>Tinggi</v>
      </c>
      <c r="U2854" s="27">
        <f>IF(COUNTIFS($B$2:$B2854,$B2854,$D$2:$D2854,$D2854)=1,1,0)</f>
        <v>1</v>
      </c>
      <c r="V2854" s="27">
        <f t="shared" si="133"/>
        <v>2.3199999999999998</v>
      </c>
      <c r="W2854" s="27">
        <f t="shared" si="134"/>
        <v>6</v>
      </c>
      <c r="X2854" s="27">
        <f t="shared" si="132"/>
        <v>2.3199997145999998</v>
      </c>
    </row>
    <row r="2855" spans="1:24" x14ac:dyDescent="0.25">
      <c r="A2855" s="26">
        <v>46265</v>
      </c>
      <c r="B2855" s="27" t="s">
        <v>10519</v>
      </c>
      <c r="C2855" s="27" t="s">
        <v>3128</v>
      </c>
      <c r="D2855" s="27" t="s">
        <v>3134</v>
      </c>
      <c r="E2855" s="27" t="s">
        <v>67</v>
      </c>
      <c r="F2855" s="27" t="s">
        <v>32</v>
      </c>
      <c r="G2855" s="27"/>
      <c r="H2855" s="27" t="s">
        <v>128</v>
      </c>
      <c r="I2855" s="28">
        <v>387037273</v>
      </c>
      <c r="J2855" s="28">
        <v>0</v>
      </c>
      <c r="K2855" s="28">
        <v>387037273</v>
      </c>
      <c r="L2855" s="29">
        <v>9.25</v>
      </c>
      <c r="M2855" s="29">
        <f>IFERROR(_xlfn.XLOOKUP($B2855,'Ownership Metrics'!$A:$A,'Ownership Metrics'!$B:$B),"")</f>
        <v>2.34</v>
      </c>
      <c r="N2855" s="28">
        <f>IFERROR(_xlfn.XLOOKUP($B2855,'Ownership Metrics'!$A:$A,'Ownership Metrics'!$C:$C),"")</f>
        <v>4452</v>
      </c>
      <c r="O2855" s="29">
        <f>IFERROR(_xlfn.XLOOKUP($B2855,'Ownership Metrics'!$A:$A,'Ownership Metrics'!$D:$D),"")</f>
        <v>63.59</v>
      </c>
      <c r="P2855" s="29">
        <f>IFERROR(_xlfn.XLOOKUP($B2855,'Ownership Metrics'!$A:$A,'Ownership Metrics'!$E:$E),"")</f>
        <v>90.29</v>
      </c>
      <c r="Q2855" s="30">
        <f>IFERROR(_xlfn.XLOOKUP($B2855,'Ownership Metrics'!$A:$A,'Ownership Metrics'!$F:$F),"")</f>
        <v>6</v>
      </c>
      <c r="R2855" s="30">
        <f>IFERROR(_xlfn.XLOOKUP($B2855,'Ownership Metrics'!$A:$A,'Ownership Metrics'!$G:$G),"")</f>
        <v>66</v>
      </c>
      <c r="S2855" s="27" t="str">
        <f>IFERROR(_xlfn.XLOOKUP($B2855,'Ownership Metrics'!$A:$A,'Ownership Metrics'!$H:$H),"")</f>
        <v>Mayoritas</v>
      </c>
      <c r="T2855" s="27" t="str">
        <f>IFERROR(_xlfn.XLOOKUP($B2855,'Ownership Metrics'!$A:$A,'Ownership Metrics'!$I:$I),"")</f>
        <v>Tinggi</v>
      </c>
      <c r="U2855" s="27">
        <f>IF(COUNTIFS($B$2:$B2855,$B2855,$D$2:$D2855,$D2855)=1,1,0)</f>
        <v>1</v>
      </c>
      <c r="V2855" s="27">
        <f t="shared" si="133"/>
        <v>9.25</v>
      </c>
      <c r="W2855" s="27">
        <f t="shared" si="134"/>
        <v>3</v>
      </c>
      <c r="X2855" s="27">
        <f t="shared" si="132"/>
        <v>9.2499997144999995</v>
      </c>
    </row>
    <row r="2856" spans="1:24" x14ac:dyDescent="0.25">
      <c r="A2856" s="26">
        <v>46265</v>
      </c>
      <c r="B2856" s="27" t="s">
        <v>10520</v>
      </c>
      <c r="C2856" s="27" t="s">
        <v>3136</v>
      </c>
      <c r="D2856" s="27" t="s">
        <v>3137</v>
      </c>
      <c r="E2856" s="27" t="s">
        <v>22</v>
      </c>
      <c r="F2856" s="27" t="s">
        <v>32</v>
      </c>
      <c r="G2856" s="27"/>
      <c r="H2856" s="27"/>
      <c r="I2856" s="28">
        <v>0</v>
      </c>
      <c r="J2856" s="28">
        <v>408180000</v>
      </c>
      <c r="K2856" s="28">
        <v>408180000</v>
      </c>
      <c r="L2856" s="29">
        <v>48.59</v>
      </c>
      <c r="M2856" s="29">
        <f>IFERROR(_xlfn.XLOOKUP($B2856,'Ownership Metrics'!$A:$A,'Ownership Metrics'!$B:$B),"")</f>
        <v>16.89</v>
      </c>
      <c r="N2856" s="28">
        <f>IFERROR(_xlfn.XLOOKUP($B2856,'Ownership Metrics'!$A:$A,'Ownership Metrics'!$C:$C),"")</f>
        <v>3024</v>
      </c>
      <c r="O2856" s="29">
        <f>IFERROR(_xlfn.XLOOKUP($B2856,'Ownership Metrics'!$A:$A,'Ownership Metrics'!$D:$D),"")</f>
        <v>48.59</v>
      </c>
      <c r="P2856" s="29">
        <f>IFERROR(_xlfn.XLOOKUP($B2856,'Ownership Metrics'!$A:$A,'Ownership Metrics'!$E:$E),"")</f>
        <v>78.709999999999994</v>
      </c>
      <c r="Q2856" s="30">
        <f>IFERROR(_xlfn.XLOOKUP($B2856,'Ownership Metrics'!$A:$A,'Ownership Metrics'!$F:$F),"")</f>
        <v>5</v>
      </c>
      <c r="R2856" s="30">
        <f>IFERROR(_xlfn.XLOOKUP($B2856,'Ownership Metrics'!$A:$A,'Ownership Metrics'!$G:$G),"")</f>
        <v>57</v>
      </c>
      <c r="S2856" s="27" t="str">
        <f>IFERROR(_xlfn.XLOOKUP($B2856,'Ownership Metrics'!$A:$A,'Ownership Metrics'!$H:$H),"")</f>
        <v>Terkonsentrasi</v>
      </c>
      <c r="T2856" s="27" t="str">
        <f>IFERROR(_xlfn.XLOOKUP($B2856,'Ownership Metrics'!$A:$A,'Ownership Metrics'!$I:$I),"")</f>
        <v>Tinggi</v>
      </c>
      <c r="U2856" s="27">
        <f>IF(COUNTIFS($B$2:$B2856,$B2856,$D$2:$D2856,$D2856)=1,1,0)</f>
        <v>1</v>
      </c>
      <c r="V2856" s="27">
        <f t="shared" si="133"/>
        <v>48.59</v>
      </c>
      <c r="W2856" s="27">
        <f t="shared" si="134"/>
        <v>1</v>
      </c>
      <c r="X2856" s="27">
        <f t="shared" si="132"/>
        <v>48.589999714400001</v>
      </c>
    </row>
    <row r="2857" spans="1:24" x14ac:dyDescent="0.25">
      <c r="A2857" s="26">
        <v>46265</v>
      </c>
      <c r="B2857" s="27" t="s">
        <v>10520</v>
      </c>
      <c r="C2857" s="27" t="s">
        <v>3136</v>
      </c>
      <c r="D2857" s="27" t="s">
        <v>3138</v>
      </c>
      <c r="E2857" s="27" t="s">
        <v>22</v>
      </c>
      <c r="F2857" s="27" t="s">
        <v>32</v>
      </c>
      <c r="G2857" s="27"/>
      <c r="H2857" s="27" t="s">
        <v>116</v>
      </c>
      <c r="I2857" s="28">
        <v>0</v>
      </c>
      <c r="J2857" s="28">
        <v>210400000</v>
      </c>
      <c r="K2857" s="28">
        <v>210400000</v>
      </c>
      <c r="L2857" s="29">
        <v>25.05</v>
      </c>
      <c r="M2857" s="29">
        <f>IFERROR(_xlfn.XLOOKUP($B2857,'Ownership Metrics'!$A:$A,'Ownership Metrics'!$B:$B),"")</f>
        <v>16.89</v>
      </c>
      <c r="N2857" s="28">
        <f>IFERROR(_xlfn.XLOOKUP($B2857,'Ownership Metrics'!$A:$A,'Ownership Metrics'!$C:$C),"")</f>
        <v>3024</v>
      </c>
      <c r="O2857" s="29">
        <f>IFERROR(_xlfn.XLOOKUP($B2857,'Ownership Metrics'!$A:$A,'Ownership Metrics'!$D:$D),"")</f>
        <v>48.59</v>
      </c>
      <c r="P2857" s="29">
        <f>IFERROR(_xlfn.XLOOKUP($B2857,'Ownership Metrics'!$A:$A,'Ownership Metrics'!$E:$E),"")</f>
        <v>78.709999999999994</v>
      </c>
      <c r="Q2857" s="30">
        <f>IFERROR(_xlfn.XLOOKUP($B2857,'Ownership Metrics'!$A:$A,'Ownership Metrics'!$F:$F),"")</f>
        <v>5</v>
      </c>
      <c r="R2857" s="30">
        <f>IFERROR(_xlfn.XLOOKUP($B2857,'Ownership Metrics'!$A:$A,'Ownership Metrics'!$G:$G),"")</f>
        <v>57</v>
      </c>
      <c r="S2857" s="27" t="str">
        <f>IFERROR(_xlfn.XLOOKUP($B2857,'Ownership Metrics'!$A:$A,'Ownership Metrics'!$H:$H),"")</f>
        <v>Terkonsentrasi</v>
      </c>
      <c r="T2857" s="27" t="str">
        <f>IFERROR(_xlfn.XLOOKUP($B2857,'Ownership Metrics'!$A:$A,'Ownership Metrics'!$I:$I),"")</f>
        <v>Tinggi</v>
      </c>
      <c r="U2857" s="27">
        <f>IF(COUNTIFS($B$2:$B2857,$B2857,$D$2:$D2857,$D2857)=1,1,0)</f>
        <v>1</v>
      </c>
      <c r="V2857" s="27">
        <f t="shared" si="133"/>
        <v>25.05</v>
      </c>
      <c r="W2857" s="27">
        <f t="shared" si="134"/>
        <v>2</v>
      </c>
      <c r="X2857" s="27">
        <f t="shared" si="132"/>
        <v>25.0499997143</v>
      </c>
    </row>
    <row r="2858" spans="1:24" x14ac:dyDescent="0.25">
      <c r="A2858" s="26">
        <v>46265</v>
      </c>
      <c r="B2858" s="27" t="s">
        <v>10520</v>
      </c>
      <c r="C2858" s="27" t="s">
        <v>3136</v>
      </c>
      <c r="D2858" s="27" t="s">
        <v>3139</v>
      </c>
      <c r="E2858" s="27" t="s">
        <v>22</v>
      </c>
      <c r="F2858" s="27" t="s">
        <v>32</v>
      </c>
      <c r="G2858" s="27"/>
      <c r="H2858" s="27"/>
      <c r="I2858" s="28">
        <v>42620000</v>
      </c>
      <c r="J2858" s="28">
        <v>0</v>
      </c>
      <c r="K2858" s="28">
        <v>42620000</v>
      </c>
      <c r="L2858" s="29">
        <v>5.07</v>
      </c>
      <c r="M2858" s="29">
        <f>IFERROR(_xlfn.XLOOKUP($B2858,'Ownership Metrics'!$A:$A,'Ownership Metrics'!$B:$B),"")</f>
        <v>16.89</v>
      </c>
      <c r="N2858" s="28">
        <f>IFERROR(_xlfn.XLOOKUP($B2858,'Ownership Metrics'!$A:$A,'Ownership Metrics'!$C:$C),"")</f>
        <v>3024</v>
      </c>
      <c r="O2858" s="29">
        <f>IFERROR(_xlfn.XLOOKUP($B2858,'Ownership Metrics'!$A:$A,'Ownership Metrics'!$D:$D),"")</f>
        <v>48.59</v>
      </c>
      <c r="P2858" s="29">
        <f>IFERROR(_xlfn.XLOOKUP($B2858,'Ownership Metrics'!$A:$A,'Ownership Metrics'!$E:$E),"")</f>
        <v>78.709999999999994</v>
      </c>
      <c r="Q2858" s="30">
        <f>IFERROR(_xlfn.XLOOKUP($B2858,'Ownership Metrics'!$A:$A,'Ownership Metrics'!$F:$F),"")</f>
        <v>5</v>
      </c>
      <c r="R2858" s="30">
        <f>IFERROR(_xlfn.XLOOKUP($B2858,'Ownership Metrics'!$A:$A,'Ownership Metrics'!$G:$G),"")</f>
        <v>57</v>
      </c>
      <c r="S2858" s="27" t="str">
        <f>IFERROR(_xlfn.XLOOKUP($B2858,'Ownership Metrics'!$A:$A,'Ownership Metrics'!$H:$H),"")</f>
        <v>Terkonsentrasi</v>
      </c>
      <c r="T2858" s="27" t="str">
        <f>IFERROR(_xlfn.XLOOKUP($B2858,'Ownership Metrics'!$A:$A,'Ownership Metrics'!$I:$I),"")</f>
        <v>Tinggi</v>
      </c>
      <c r="U2858" s="27">
        <f>IF(COUNTIFS($B$2:$B2858,$B2858,$D$2:$D2858,$D2858)=1,1,0)</f>
        <v>1</v>
      </c>
      <c r="V2858" s="27">
        <f t="shared" si="133"/>
        <v>5.07</v>
      </c>
      <c r="W2858" s="27">
        <f t="shared" si="134"/>
        <v>3</v>
      </c>
      <c r="X2858" s="27">
        <f t="shared" si="132"/>
        <v>5.0699997142000006</v>
      </c>
    </row>
    <row r="2859" spans="1:24" x14ac:dyDescent="0.25">
      <c r="A2859" s="26">
        <v>46265</v>
      </c>
      <c r="B2859" s="27" t="s">
        <v>10520</v>
      </c>
      <c r="C2859" s="27" t="s">
        <v>3136</v>
      </c>
      <c r="D2859" s="27" t="s">
        <v>3140</v>
      </c>
      <c r="E2859" s="27" t="s">
        <v>72</v>
      </c>
      <c r="F2859" s="27" t="s">
        <v>32</v>
      </c>
      <c r="G2859" s="27"/>
      <c r="H2859" s="27" t="s">
        <v>569</v>
      </c>
      <c r="I2859" s="28">
        <v>20508400</v>
      </c>
      <c r="J2859" s="28">
        <v>0</v>
      </c>
      <c r="K2859" s="28">
        <v>20508400</v>
      </c>
      <c r="L2859" s="29">
        <v>2.44</v>
      </c>
      <c r="M2859" s="29">
        <f>IFERROR(_xlfn.XLOOKUP($B2859,'Ownership Metrics'!$A:$A,'Ownership Metrics'!$B:$B),"")</f>
        <v>16.89</v>
      </c>
      <c r="N2859" s="28">
        <f>IFERROR(_xlfn.XLOOKUP($B2859,'Ownership Metrics'!$A:$A,'Ownership Metrics'!$C:$C),"")</f>
        <v>3024</v>
      </c>
      <c r="O2859" s="29">
        <f>IFERROR(_xlfn.XLOOKUP($B2859,'Ownership Metrics'!$A:$A,'Ownership Metrics'!$D:$D),"")</f>
        <v>48.59</v>
      </c>
      <c r="P2859" s="29">
        <f>IFERROR(_xlfn.XLOOKUP($B2859,'Ownership Metrics'!$A:$A,'Ownership Metrics'!$E:$E),"")</f>
        <v>78.709999999999994</v>
      </c>
      <c r="Q2859" s="30">
        <f>IFERROR(_xlfn.XLOOKUP($B2859,'Ownership Metrics'!$A:$A,'Ownership Metrics'!$F:$F),"")</f>
        <v>5</v>
      </c>
      <c r="R2859" s="30">
        <f>IFERROR(_xlfn.XLOOKUP($B2859,'Ownership Metrics'!$A:$A,'Ownership Metrics'!$G:$G),"")</f>
        <v>57</v>
      </c>
      <c r="S2859" s="27" t="str">
        <f>IFERROR(_xlfn.XLOOKUP($B2859,'Ownership Metrics'!$A:$A,'Ownership Metrics'!$H:$H),"")</f>
        <v>Terkonsentrasi</v>
      </c>
      <c r="T2859" s="27" t="str">
        <f>IFERROR(_xlfn.XLOOKUP($B2859,'Ownership Metrics'!$A:$A,'Ownership Metrics'!$I:$I),"")</f>
        <v>Tinggi</v>
      </c>
      <c r="U2859" s="27">
        <f>IF(COUNTIFS($B$2:$B2859,$B2859,$D$2:$D2859,$D2859)=1,1,0)</f>
        <v>1</v>
      </c>
      <c r="V2859" s="27">
        <f t="shared" si="133"/>
        <v>2.44</v>
      </c>
      <c r="W2859" s="27">
        <f t="shared" si="134"/>
        <v>4</v>
      </c>
      <c r="X2859" s="27">
        <f t="shared" si="132"/>
        <v>2.4399997140999998</v>
      </c>
    </row>
    <row r="2860" spans="1:24" x14ac:dyDescent="0.25">
      <c r="A2860" s="26">
        <v>46265</v>
      </c>
      <c r="B2860" s="27" t="s">
        <v>10520</v>
      </c>
      <c r="C2860" s="27" t="s">
        <v>3136</v>
      </c>
      <c r="D2860" s="27" t="s">
        <v>354</v>
      </c>
      <c r="E2860" s="27" t="s">
        <v>67</v>
      </c>
      <c r="F2860" s="27" t="s">
        <v>32</v>
      </c>
      <c r="G2860" s="27"/>
      <c r="H2860" s="27" t="s">
        <v>64</v>
      </c>
      <c r="I2860" s="28">
        <v>16497700</v>
      </c>
      <c r="J2860" s="28">
        <v>0</v>
      </c>
      <c r="K2860" s="28">
        <v>16497700</v>
      </c>
      <c r="L2860" s="29">
        <v>1.96</v>
      </c>
      <c r="M2860" s="29">
        <f>IFERROR(_xlfn.XLOOKUP($B2860,'Ownership Metrics'!$A:$A,'Ownership Metrics'!$B:$B),"")</f>
        <v>16.89</v>
      </c>
      <c r="N2860" s="28">
        <f>IFERROR(_xlfn.XLOOKUP($B2860,'Ownership Metrics'!$A:$A,'Ownership Metrics'!$C:$C),"")</f>
        <v>3024</v>
      </c>
      <c r="O2860" s="29">
        <f>IFERROR(_xlfn.XLOOKUP($B2860,'Ownership Metrics'!$A:$A,'Ownership Metrics'!$D:$D),"")</f>
        <v>48.59</v>
      </c>
      <c r="P2860" s="29">
        <f>IFERROR(_xlfn.XLOOKUP($B2860,'Ownership Metrics'!$A:$A,'Ownership Metrics'!$E:$E),"")</f>
        <v>78.709999999999994</v>
      </c>
      <c r="Q2860" s="30">
        <f>IFERROR(_xlfn.XLOOKUP($B2860,'Ownership Metrics'!$A:$A,'Ownership Metrics'!$F:$F),"")</f>
        <v>5</v>
      </c>
      <c r="R2860" s="30">
        <f>IFERROR(_xlfn.XLOOKUP($B2860,'Ownership Metrics'!$A:$A,'Ownership Metrics'!$G:$G),"")</f>
        <v>57</v>
      </c>
      <c r="S2860" s="27" t="str">
        <f>IFERROR(_xlfn.XLOOKUP($B2860,'Ownership Metrics'!$A:$A,'Ownership Metrics'!$H:$H),"")</f>
        <v>Terkonsentrasi</v>
      </c>
      <c r="T2860" s="27" t="str">
        <f>IFERROR(_xlfn.XLOOKUP($B2860,'Ownership Metrics'!$A:$A,'Ownership Metrics'!$I:$I),"")</f>
        <v>Tinggi</v>
      </c>
      <c r="U2860" s="27">
        <f>IF(COUNTIFS($B$2:$B2860,$B2860,$D$2:$D2860,$D2860)=1,1,0)</f>
        <v>1</v>
      </c>
      <c r="V2860" s="27">
        <f t="shared" si="133"/>
        <v>1.96</v>
      </c>
      <c r="W2860" s="27">
        <f t="shared" si="134"/>
        <v>5</v>
      </c>
      <c r="X2860" s="27">
        <f t="shared" si="132"/>
        <v>1.9599997140000001</v>
      </c>
    </row>
    <row r="2861" spans="1:24" x14ac:dyDescent="0.25">
      <c r="A2861" s="26">
        <v>46265</v>
      </c>
      <c r="B2861" s="27" t="s">
        <v>10521</v>
      </c>
      <c r="C2861" s="27" t="s">
        <v>3142</v>
      </c>
      <c r="D2861" s="27" t="s">
        <v>3143</v>
      </c>
      <c r="E2861" s="27" t="s">
        <v>22</v>
      </c>
      <c r="F2861" s="27" t="s">
        <v>23</v>
      </c>
      <c r="G2861" s="27"/>
      <c r="H2861" s="27" t="s">
        <v>24</v>
      </c>
      <c r="I2861" s="28">
        <v>168794500</v>
      </c>
      <c r="J2861" s="28">
        <v>0</v>
      </c>
      <c r="K2861" s="28">
        <v>168794500</v>
      </c>
      <c r="L2861" s="29">
        <v>2.6</v>
      </c>
      <c r="M2861" s="29">
        <f>IFERROR(_xlfn.XLOOKUP($B2861,'Ownership Metrics'!$A:$A,'Ownership Metrics'!$B:$B),"")</f>
        <v>11.5</v>
      </c>
      <c r="N2861" s="28">
        <f>IFERROR(_xlfn.XLOOKUP($B2861,'Ownership Metrics'!$A:$A,'Ownership Metrics'!$C:$C),"")</f>
        <v>1715</v>
      </c>
      <c r="O2861" s="29">
        <f>IFERROR(_xlfn.XLOOKUP($B2861,'Ownership Metrics'!$A:$A,'Ownership Metrics'!$D:$D),"")</f>
        <v>25</v>
      </c>
      <c r="P2861" s="29">
        <f>IFERROR(_xlfn.XLOOKUP($B2861,'Ownership Metrics'!$A:$A,'Ownership Metrics'!$E:$E),"")</f>
        <v>63.55</v>
      </c>
      <c r="Q2861" s="30">
        <f>IFERROR(_xlfn.XLOOKUP($B2861,'Ownership Metrics'!$A:$A,'Ownership Metrics'!$F:$F),"")</f>
        <v>7</v>
      </c>
      <c r="R2861" s="30">
        <f>IFERROR(_xlfn.XLOOKUP($B2861,'Ownership Metrics'!$A:$A,'Ownership Metrics'!$G:$G),"")</f>
        <v>44</v>
      </c>
      <c r="S2861" s="27" t="str">
        <f>IFERROR(_xlfn.XLOOKUP($B2861,'Ownership Metrics'!$A:$A,'Ownership Metrics'!$H:$H),"")</f>
        <v>Oligopoli</v>
      </c>
      <c r="T2861" s="27" t="str">
        <f>IFERROR(_xlfn.XLOOKUP($B2861,'Ownership Metrics'!$A:$A,'Ownership Metrics'!$I:$I),"")</f>
        <v>Sedang</v>
      </c>
      <c r="U2861" s="27">
        <f>IF(COUNTIFS($B$2:$B2861,$B2861,$D$2:$D2861,$D2861)=1,1,0)</f>
        <v>1</v>
      </c>
      <c r="V2861" s="27">
        <f t="shared" si="133"/>
        <v>2.6</v>
      </c>
      <c r="W2861" s="27">
        <f t="shared" si="134"/>
        <v>5</v>
      </c>
      <c r="X2861" s="27">
        <f t="shared" si="132"/>
        <v>2.5999997139</v>
      </c>
    </row>
    <row r="2862" spans="1:24" x14ac:dyDescent="0.25">
      <c r="A2862" s="26">
        <v>46265</v>
      </c>
      <c r="B2862" s="27" t="s">
        <v>10521</v>
      </c>
      <c r="C2862" s="27" t="s">
        <v>3142</v>
      </c>
      <c r="D2862" s="27" t="s">
        <v>3144</v>
      </c>
      <c r="E2862" s="27" t="s">
        <v>22</v>
      </c>
      <c r="F2862" s="27" t="s">
        <v>32</v>
      </c>
      <c r="G2862" s="27"/>
      <c r="H2862" s="27" t="s">
        <v>2915</v>
      </c>
      <c r="I2862" s="28">
        <v>1625000000</v>
      </c>
      <c r="J2862" s="28">
        <v>0</v>
      </c>
      <c r="K2862" s="28">
        <v>1625000000</v>
      </c>
      <c r="L2862" s="29">
        <v>25</v>
      </c>
      <c r="M2862" s="29">
        <f>IFERROR(_xlfn.XLOOKUP($B2862,'Ownership Metrics'!$A:$A,'Ownership Metrics'!$B:$B),"")</f>
        <v>11.5</v>
      </c>
      <c r="N2862" s="28">
        <f>IFERROR(_xlfn.XLOOKUP($B2862,'Ownership Metrics'!$A:$A,'Ownership Metrics'!$C:$C),"")</f>
        <v>1715</v>
      </c>
      <c r="O2862" s="29">
        <f>IFERROR(_xlfn.XLOOKUP($B2862,'Ownership Metrics'!$A:$A,'Ownership Metrics'!$D:$D),"")</f>
        <v>25</v>
      </c>
      <c r="P2862" s="29">
        <f>IFERROR(_xlfn.XLOOKUP($B2862,'Ownership Metrics'!$A:$A,'Ownership Metrics'!$E:$E),"")</f>
        <v>63.55</v>
      </c>
      <c r="Q2862" s="30">
        <f>IFERROR(_xlfn.XLOOKUP($B2862,'Ownership Metrics'!$A:$A,'Ownership Metrics'!$F:$F),"")</f>
        <v>7</v>
      </c>
      <c r="R2862" s="30">
        <f>IFERROR(_xlfn.XLOOKUP($B2862,'Ownership Metrics'!$A:$A,'Ownership Metrics'!$G:$G),"")</f>
        <v>44</v>
      </c>
      <c r="S2862" s="27" t="str">
        <f>IFERROR(_xlfn.XLOOKUP($B2862,'Ownership Metrics'!$A:$A,'Ownership Metrics'!$H:$H),"")</f>
        <v>Oligopoli</v>
      </c>
      <c r="T2862" s="27" t="str">
        <f>IFERROR(_xlfn.XLOOKUP($B2862,'Ownership Metrics'!$A:$A,'Ownership Metrics'!$I:$I),"")</f>
        <v>Sedang</v>
      </c>
      <c r="U2862" s="27">
        <f>IF(COUNTIFS($B$2:$B2862,$B2862,$D$2:$D2862,$D2862)=1,1,0)</f>
        <v>1</v>
      </c>
      <c r="V2862" s="27">
        <f t="shared" si="133"/>
        <v>25</v>
      </c>
      <c r="W2862" s="27">
        <f t="shared" si="134"/>
        <v>1</v>
      </c>
      <c r="X2862" s="27">
        <f t="shared" si="132"/>
        <v>24.999999713800001</v>
      </c>
    </row>
    <row r="2863" spans="1:24" x14ac:dyDescent="0.25">
      <c r="A2863" s="26">
        <v>46265</v>
      </c>
      <c r="B2863" s="27" t="s">
        <v>10521</v>
      </c>
      <c r="C2863" s="27" t="s">
        <v>3142</v>
      </c>
      <c r="D2863" s="27" t="s">
        <v>3145</v>
      </c>
      <c r="E2863" s="27" t="s">
        <v>35</v>
      </c>
      <c r="F2863" s="27" t="s">
        <v>23</v>
      </c>
      <c r="G2863" s="27" t="s">
        <v>36</v>
      </c>
      <c r="H2863" s="27" t="s">
        <v>24</v>
      </c>
      <c r="I2863" s="28">
        <v>1180750000</v>
      </c>
      <c r="J2863" s="28">
        <v>0</v>
      </c>
      <c r="K2863" s="28">
        <v>1180750000</v>
      </c>
      <c r="L2863" s="29">
        <v>18.170000000000002</v>
      </c>
      <c r="M2863" s="29">
        <f>IFERROR(_xlfn.XLOOKUP($B2863,'Ownership Metrics'!$A:$A,'Ownership Metrics'!$B:$B),"")</f>
        <v>11.5</v>
      </c>
      <c r="N2863" s="28">
        <f>IFERROR(_xlfn.XLOOKUP($B2863,'Ownership Metrics'!$A:$A,'Ownership Metrics'!$C:$C),"")</f>
        <v>1715</v>
      </c>
      <c r="O2863" s="29">
        <f>IFERROR(_xlfn.XLOOKUP($B2863,'Ownership Metrics'!$A:$A,'Ownership Metrics'!$D:$D),"")</f>
        <v>25</v>
      </c>
      <c r="P2863" s="29">
        <f>IFERROR(_xlfn.XLOOKUP($B2863,'Ownership Metrics'!$A:$A,'Ownership Metrics'!$E:$E),"")</f>
        <v>63.55</v>
      </c>
      <c r="Q2863" s="30">
        <f>IFERROR(_xlfn.XLOOKUP($B2863,'Ownership Metrics'!$A:$A,'Ownership Metrics'!$F:$F),"")</f>
        <v>7</v>
      </c>
      <c r="R2863" s="30">
        <f>IFERROR(_xlfn.XLOOKUP($B2863,'Ownership Metrics'!$A:$A,'Ownership Metrics'!$G:$G),"")</f>
        <v>44</v>
      </c>
      <c r="S2863" s="27" t="str">
        <f>IFERROR(_xlfn.XLOOKUP($B2863,'Ownership Metrics'!$A:$A,'Ownership Metrics'!$H:$H),"")</f>
        <v>Oligopoli</v>
      </c>
      <c r="T2863" s="27" t="str">
        <f>IFERROR(_xlfn.XLOOKUP($B2863,'Ownership Metrics'!$A:$A,'Ownership Metrics'!$I:$I),"")</f>
        <v>Sedang</v>
      </c>
      <c r="U2863" s="27">
        <f>IF(COUNTIFS($B$2:$B2863,$B2863,$D$2:$D2863,$D2863)=1,1,0)</f>
        <v>1</v>
      </c>
      <c r="V2863" s="27">
        <f t="shared" si="133"/>
        <v>18.170000000000002</v>
      </c>
      <c r="W2863" s="27">
        <f t="shared" si="134"/>
        <v>4</v>
      </c>
      <c r="X2863" s="27">
        <f t="shared" si="132"/>
        <v>18.169999713700001</v>
      </c>
    </row>
    <row r="2864" spans="1:24" x14ac:dyDescent="0.25">
      <c r="A2864" s="26">
        <v>46265</v>
      </c>
      <c r="B2864" s="27" t="s">
        <v>10521</v>
      </c>
      <c r="C2864" s="27" t="s">
        <v>3142</v>
      </c>
      <c r="D2864" s="27" t="s">
        <v>3146</v>
      </c>
      <c r="E2864" s="27" t="s">
        <v>35</v>
      </c>
      <c r="F2864" s="27" t="s">
        <v>23</v>
      </c>
      <c r="G2864" s="27" t="s">
        <v>36</v>
      </c>
      <c r="H2864" s="27" t="s">
        <v>24</v>
      </c>
      <c r="I2864" s="28">
        <v>1290250000</v>
      </c>
      <c r="J2864" s="28">
        <v>0</v>
      </c>
      <c r="K2864" s="28">
        <v>1290250000</v>
      </c>
      <c r="L2864" s="29">
        <v>19.850000000000001</v>
      </c>
      <c r="M2864" s="29">
        <f>IFERROR(_xlfn.XLOOKUP($B2864,'Ownership Metrics'!$A:$A,'Ownership Metrics'!$B:$B),"")</f>
        <v>11.5</v>
      </c>
      <c r="N2864" s="28">
        <f>IFERROR(_xlfn.XLOOKUP($B2864,'Ownership Metrics'!$A:$A,'Ownership Metrics'!$C:$C),"")</f>
        <v>1715</v>
      </c>
      <c r="O2864" s="29">
        <f>IFERROR(_xlfn.XLOOKUP($B2864,'Ownership Metrics'!$A:$A,'Ownership Metrics'!$D:$D),"")</f>
        <v>25</v>
      </c>
      <c r="P2864" s="29">
        <f>IFERROR(_xlfn.XLOOKUP($B2864,'Ownership Metrics'!$A:$A,'Ownership Metrics'!$E:$E),"")</f>
        <v>63.55</v>
      </c>
      <c r="Q2864" s="30">
        <f>IFERROR(_xlfn.XLOOKUP($B2864,'Ownership Metrics'!$A:$A,'Ownership Metrics'!$F:$F),"")</f>
        <v>7</v>
      </c>
      <c r="R2864" s="30">
        <f>IFERROR(_xlfn.XLOOKUP($B2864,'Ownership Metrics'!$A:$A,'Ownership Metrics'!$G:$G),"")</f>
        <v>44</v>
      </c>
      <c r="S2864" s="27" t="str">
        <f>IFERROR(_xlfn.XLOOKUP($B2864,'Ownership Metrics'!$A:$A,'Ownership Metrics'!$H:$H),"")</f>
        <v>Oligopoli</v>
      </c>
      <c r="T2864" s="27" t="str">
        <f>IFERROR(_xlfn.XLOOKUP($B2864,'Ownership Metrics'!$A:$A,'Ownership Metrics'!$I:$I),"")</f>
        <v>Sedang</v>
      </c>
      <c r="U2864" s="27">
        <f>IF(COUNTIFS($B$2:$B2864,$B2864,$D$2:$D2864,$D2864)=1,1,0)</f>
        <v>1</v>
      </c>
      <c r="V2864" s="27">
        <f t="shared" si="133"/>
        <v>19.850000000000001</v>
      </c>
      <c r="W2864" s="27">
        <f t="shared" si="134"/>
        <v>2</v>
      </c>
      <c r="X2864" s="27">
        <f t="shared" si="132"/>
        <v>19.849999713600003</v>
      </c>
    </row>
    <row r="2865" spans="1:24" x14ac:dyDescent="0.25">
      <c r="A2865" s="26">
        <v>46265</v>
      </c>
      <c r="B2865" s="27" t="s">
        <v>10521</v>
      </c>
      <c r="C2865" s="27" t="s">
        <v>3142</v>
      </c>
      <c r="D2865" s="27" t="s">
        <v>3147</v>
      </c>
      <c r="E2865" s="27" t="s">
        <v>35</v>
      </c>
      <c r="F2865" s="27" t="s">
        <v>23</v>
      </c>
      <c r="G2865" s="27" t="s">
        <v>36</v>
      </c>
      <c r="H2865" s="27" t="s">
        <v>24</v>
      </c>
      <c r="I2865" s="28">
        <v>1215500000</v>
      </c>
      <c r="J2865" s="28">
        <v>0</v>
      </c>
      <c r="K2865" s="28">
        <v>1215500000</v>
      </c>
      <c r="L2865" s="29">
        <v>18.7</v>
      </c>
      <c r="M2865" s="29">
        <f>IFERROR(_xlfn.XLOOKUP($B2865,'Ownership Metrics'!$A:$A,'Ownership Metrics'!$B:$B),"")</f>
        <v>11.5</v>
      </c>
      <c r="N2865" s="28">
        <f>IFERROR(_xlfn.XLOOKUP($B2865,'Ownership Metrics'!$A:$A,'Ownership Metrics'!$C:$C),"")</f>
        <v>1715</v>
      </c>
      <c r="O2865" s="29">
        <f>IFERROR(_xlfn.XLOOKUP($B2865,'Ownership Metrics'!$A:$A,'Ownership Metrics'!$D:$D),"")</f>
        <v>25</v>
      </c>
      <c r="P2865" s="29">
        <f>IFERROR(_xlfn.XLOOKUP($B2865,'Ownership Metrics'!$A:$A,'Ownership Metrics'!$E:$E),"")</f>
        <v>63.55</v>
      </c>
      <c r="Q2865" s="30">
        <f>IFERROR(_xlfn.XLOOKUP($B2865,'Ownership Metrics'!$A:$A,'Ownership Metrics'!$F:$F),"")</f>
        <v>7</v>
      </c>
      <c r="R2865" s="30">
        <f>IFERROR(_xlfn.XLOOKUP($B2865,'Ownership Metrics'!$A:$A,'Ownership Metrics'!$G:$G),"")</f>
        <v>44</v>
      </c>
      <c r="S2865" s="27" t="str">
        <f>IFERROR(_xlfn.XLOOKUP($B2865,'Ownership Metrics'!$A:$A,'Ownership Metrics'!$H:$H),"")</f>
        <v>Oligopoli</v>
      </c>
      <c r="T2865" s="27" t="str">
        <f>IFERROR(_xlfn.XLOOKUP($B2865,'Ownership Metrics'!$A:$A,'Ownership Metrics'!$I:$I),"")</f>
        <v>Sedang</v>
      </c>
      <c r="U2865" s="27">
        <f>IF(COUNTIFS($B$2:$B2865,$B2865,$D$2:$D2865,$D2865)=1,1,0)</f>
        <v>1</v>
      </c>
      <c r="V2865" s="27">
        <f t="shared" si="133"/>
        <v>18.7</v>
      </c>
      <c r="W2865" s="27">
        <f t="shared" si="134"/>
        <v>3</v>
      </c>
      <c r="X2865" s="27">
        <f t="shared" si="132"/>
        <v>18.699999713499999</v>
      </c>
    </row>
    <row r="2866" spans="1:24" x14ac:dyDescent="0.25">
      <c r="A2866" s="26">
        <v>46265</v>
      </c>
      <c r="B2866" s="27" t="s">
        <v>10521</v>
      </c>
      <c r="C2866" s="27" t="s">
        <v>3142</v>
      </c>
      <c r="D2866" s="27" t="s">
        <v>3148</v>
      </c>
      <c r="E2866" s="27" t="s">
        <v>35</v>
      </c>
      <c r="F2866" s="27" t="s">
        <v>23</v>
      </c>
      <c r="G2866" s="27" t="s">
        <v>36</v>
      </c>
      <c r="H2866" s="27" t="s">
        <v>24</v>
      </c>
      <c r="I2866" s="28">
        <v>110500000</v>
      </c>
      <c r="J2866" s="28">
        <v>0</v>
      </c>
      <c r="K2866" s="28">
        <v>110500000</v>
      </c>
      <c r="L2866" s="29">
        <v>1.7</v>
      </c>
      <c r="M2866" s="29">
        <f>IFERROR(_xlfn.XLOOKUP($B2866,'Ownership Metrics'!$A:$A,'Ownership Metrics'!$B:$B),"")</f>
        <v>11.5</v>
      </c>
      <c r="N2866" s="28">
        <f>IFERROR(_xlfn.XLOOKUP($B2866,'Ownership Metrics'!$A:$A,'Ownership Metrics'!$C:$C),"")</f>
        <v>1715</v>
      </c>
      <c r="O2866" s="29">
        <f>IFERROR(_xlfn.XLOOKUP($B2866,'Ownership Metrics'!$A:$A,'Ownership Metrics'!$D:$D),"")</f>
        <v>25</v>
      </c>
      <c r="P2866" s="29">
        <f>IFERROR(_xlfn.XLOOKUP($B2866,'Ownership Metrics'!$A:$A,'Ownership Metrics'!$E:$E),"")</f>
        <v>63.55</v>
      </c>
      <c r="Q2866" s="30">
        <f>IFERROR(_xlfn.XLOOKUP($B2866,'Ownership Metrics'!$A:$A,'Ownership Metrics'!$F:$F),"")</f>
        <v>7</v>
      </c>
      <c r="R2866" s="30">
        <f>IFERROR(_xlfn.XLOOKUP($B2866,'Ownership Metrics'!$A:$A,'Ownership Metrics'!$G:$G),"")</f>
        <v>44</v>
      </c>
      <c r="S2866" s="27" t="str">
        <f>IFERROR(_xlfn.XLOOKUP($B2866,'Ownership Metrics'!$A:$A,'Ownership Metrics'!$H:$H),"")</f>
        <v>Oligopoli</v>
      </c>
      <c r="T2866" s="27" t="str">
        <f>IFERROR(_xlfn.XLOOKUP($B2866,'Ownership Metrics'!$A:$A,'Ownership Metrics'!$I:$I),"")</f>
        <v>Sedang</v>
      </c>
      <c r="U2866" s="27">
        <f>IF(COUNTIFS($B$2:$B2866,$B2866,$D$2:$D2866,$D2866)=1,1,0)</f>
        <v>1</v>
      </c>
      <c r="V2866" s="27">
        <f t="shared" si="133"/>
        <v>1.7</v>
      </c>
      <c r="W2866" s="27">
        <f t="shared" si="134"/>
        <v>7</v>
      </c>
      <c r="X2866" s="27">
        <f t="shared" si="132"/>
        <v>1.6999997134</v>
      </c>
    </row>
    <row r="2867" spans="1:24" x14ac:dyDescent="0.25">
      <c r="A2867" s="26">
        <v>46265</v>
      </c>
      <c r="B2867" s="27" t="s">
        <v>10521</v>
      </c>
      <c r="C2867" s="27" t="s">
        <v>3142</v>
      </c>
      <c r="D2867" s="27" t="s">
        <v>3149</v>
      </c>
      <c r="E2867" s="27" t="s">
        <v>35</v>
      </c>
      <c r="F2867" s="27" t="s">
        <v>32</v>
      </c>
      <c r="G2867" s="27" t="s">
        <v>195</v>
      </c>
      <c r="H2867" s="27" t="s">
        <v>64</v>
      </c>
      <c r="I2867" s="28">
        <v>161300000</v>
      </c>
      <c r="J2867" s="28">
        <v>0</v>
      </c>
      <c r="K2867" s="28">
        <v>161300000</v>
      </c>
      <c r="L2867" s="29">
        <v>2.48</v>
      </c>
      <c r="M2867" s="29">
        <f>IFERROR(_xlfn.XLOOKUP($B2867,'Ownership Metrics'!$A:$A,'Ownership Metrics'!$B:$B),"")</f>
        <v>11.5</v>
      </c>
      <c r="N2867" s="28">
        <f>IFERROR(_xlfn.XLOOKUP($B2867,'Ownership Metrics'!$A:$A,'Ownership Metrics'!$C:$C),"")</f>
        <v>1715</v>
      </c>
      <c r="O2867" s="29">
        <f>IFERROR(_xlfn.XLOOKUP($B2867,'Ownership Metrics'!$A:$A,'Ownership Metrics'!$D:$D),"")</f>
        <v>25</v>
      </c>
      <c r="P2867" s="29">
        <f>IFERROR(_xlfn.XLOOKUP($B2867,'Ownership Metrics'!$A:$A,'Ownership Metrics'!$E:$E),"")</f>
        <v>63.55</v>
      </c>
      <c r="Q2867" s="30">
        <f>IFERROR(_xlfn.XLOOKUP($B2867,'Ownership Metrics'!$A:$A,'Ownership Metrics'!$F:$F),"")</f>
        <v>7</v>
      </c>
      <c r="R2867" s="30">
        <f>IFERROR(_xlfn.XLOOKUP($B2867,'Ownership Metrics'!$A:$A,'Ownership Metrics'!$G:$G),"")</f>
        <v>44</v>
      </c>
      <c r="S2867" s="27" t="str">
        <f>IFERROR(_xlfn.XLOOKUP($B2867,'Ownership Metrics'!$A:$A,'Ownership Metrics'!$H:$H),"")</f>
        <v>Oligopoli</v>
      </c>
      <c r="T2867" s="27" t="str">
        <f>IFERROR(_xlfn.XLOOKUP($B2867,'Ownership Metrics'!$A:$A,'Ownership Metrics'!$I:$I),"")</f>
        <v>Sedang</v>
      </c>
      <c r="U2867" s="27">
        <f>IF(COUNTIFS($B$2:$B2867,$B2867,$D$2:$D2867,$D2867)=1,1,0)</f>
        <v>1</v>
      </c>
      <c r="V2867" s="27">
        <f t="shared" si="133"/>
        <v>2.48</v>
      </c>
      <c r="W2867" s="27">
        <f t="shared" si="134"/>
        <v>6</v>
      </c>
      <c r="X2867" s="27">
        <f t="shared" si="132"/>
        <v>2.4799997132999998</v>
      </c>
    </row>
    <row r="2868" spans="1:24" x14ac:dyDescent="0.25">
      <c r="A2868" s="26">
        <v>46265</v>
      </c>
      <c r="B2868" s="27" t="s">
        <v>10522</v>
      </c>
      <c r="C2868" s="27" t="s">
        <v>3151</v>
      </c>
      <c r="D2868" s="27" t="s">
        <v>3152</v>
      </c>
      <c r="E2868" s="27" t="s">
        <v>22</v>
      </c>
      <c r="F2868" s="27" t="s">
        <v>23</v>
      </c>
      <c r="G2868" s="27"/>
      <c r="H2868" s="27" t="s">
        <v>24</v>
      </c>
      <c r="I2868" s="28">
        <v>5472759400</v>
      </c>
      <c r="J2868" s="28">
        <v>0</v>
      </c>
      <c r="K2868" s="28">
        <v>5472759400</v>
      </c>
      <c r="L2868" s="29">
        <v>37.119999999999997</v>
      </c>
      <c r="M2868" s="29">
        <f>IFERROR(_xlfn.XLOOKUP($B2868,'Ownership Metrics'!$A:$A,'Ownership Metrics'!$B:$B),"")</f>
        <v>23.69</v>
      </c>
      <c r="N2868" s="28">
        <f>IFERROR(_xlfn.XLOOKUP($B2868,'Ownership Metrics'!$A:$A,'Ownership Metrics'!$C:$C),"")</f>
        <v>1907</v>
      </c>
      <c r="O2868" s="29">
        <f>IFERROR(_xlfn.XLOOKUP($B2868,'Ownership Metrics'!$A:$A,'Ownership Metrics'!$D:$D),"")</f>
        <v>37.119999999999997</v>
      </c>
      <c r="P2868" s="29">
        <f>IFERROR(_xlfn.XLOOKUP($B2868,'Ownership Metrics'!$A:$A,'Ownership Metrics'!$E:$E),"")</f>
        <v>69.319999999999993</v>
      </c>
      <c r="Q2868" s="30">
        <f>IFERROR(_xlfn.XLOOKUP($B2868,'Ownership Metrics'!$A:$A,'Ownership Metrics'!$F:$F),"")</f>
        <v>8</v>
      </c>
      <c r="R2868" s="30">
        <f>IFERROR(_xlfn.XLOOKUP($B2868,'Ownership Metrics'!$A:$A,'Ownership Metrics'!$G:$G),"")</f>
        <v>45</v>
      </c>
      <c r="S2868" s="27" t="str">
        <f>IFERROR(_xlfn.XLOOKUP($B2868,'Ownership Metrics'!$A:$A,'Ownership Metrics'!$H:$H),"")</f>
        <v>Oligopoli</v>
      </c>
      <c r="T2868" s="27" t="str">
        <f>IFERROR(_xlfn.XLOOKUP($B2868,'Ownership Metrics'!$A:$A,'Ownership Metrics'!$I:$I),"")</f>
        <v>Sedang</v>
      </c>
      <c r="U2868" s="27">
        <f>IF(COUNTIFS($B$2:$B2868,$B2868,$D$2:$D2868,$D2868)=1,1,0)</f>
        <v>1</v>
      </c>
      <c r="V2868" s="27">
        <f t="shared" si="133"/>
        <v>37.119999999999997</v>
      </c>
      <c r="W2868" s="27">
        <f t="shared" si="134"/>
        <v>1</v>
      </c>
      <c r="X2868" s="27">
        <f t="shared" si="132"/>
        <v>37.119999713199995</v>
      </c>
    </row>
    <row r="2869" spans="1:24" x14ac:dyDescent="0.25">
      <c r="A2869" s="26">
        <v>46265</v>
      </c>
      <c r="B2869" s="27" t="s">
        <v>10522</v>
      </c>
      <c r="C2869" s="27" t="s">
        <v>3151</v>
      </c>
      <c r="D2869" s="27" t="s">
        <v>1190</v>
      </c>
      <c r="E2869" s="27" t="s">
        <v>22</v>
      </c>
      <c r="F2869" s="27" t="s">
        <v>32</v>
      </c>
      <c r="G2869" s="27"/>
      <c r="H2869" s="27" t="s">
        <v>256</v>
      </c>
      <c r="I2869" s="28">
        <v>216766000</v>
      </c>
      <c r="J2869" s="28">
        <v>0</v>
      </c>
      <c r="K2869" s="28">
        <v>216766000</v>
      </c>
      <c r="L2869" s="29">
        <v>1.47</v>
      </c>
      <c r="M2869" s="29">
        <f>IFERROR(_xlfn.XLOOKUP($B2869,'Ownership Metrics'!$A:$A,'Ownership Metrics'!$B:$B),"")</f>
        <v>23.69</v>
      </c>
      <c r="N2869" s="28">
        <f>IFERROR(_xlfn.XLOOKUP($B2869,'Ownership Metrics'!$A:$A,'Ownership Metrics'!$C:$C),"")</f>
        <v>1907</v>
      </c>
      <c r="O2869" s="29">
        <f>IFERROR(_xlfn.XLOOKUP($B2869,'Ownership Metrics'!$A:$A,'Ownership Metrics'!$D:$D),"")</f>
        <v>37.119999999999997</v>
      </c>
      <c r="P2869" s="29">
        <f>IFERROR(_xlfn.XLOOKUP($B2869,'Ownership Metrics'!$A:$A,'Ownership Metrics'!$E:$E),"")</f>
        <v>69.319999999999993</v>
      </c>
      <c r="Q2869" s="30">
        <f>IFERROR(_xlfn.XLOOKUP($B2869,'Ownership Metrics'!$A:$A,'Ownership Metrics'!$F:$F),"")</f>
        <v>8</v>
      </c>
      <c r="R2869" s="30">
        <f>IFERROR(_xlfn.XLOOKUP($B2869,'Ownership Metrics'!$A:$A,'Ownership Metrics'!$G:$G),"")</f>
        <v>45</v>
      </c>
      <c r="S2869" s="27" t="str">
        <f>IFERROR(_xlfn.XLOOKUP($B2869,'Ownership Metrics'!$A:$A,'Ownership Metrics'!$H:$H),"")</f>
        <v>Oligopoli</v>
      </c>
      <c r="T2869" s="27" t="str">
        <f>IFERROR(_xlfn.XLOOKUP($B2869,'Ownership Metrics'!$A:$A,'Ownership Metrics'!$I:$I),"")</f>
        <v>Sedang</v>
      </c>
      <c r="U2869" s="27">
        <f>IF(COUNTIFS($B$2:$B2869,$B2869,$D$2:$D2869,$D2869)=1,1,0)</f>
        <v>1</v>
      </c>
      <c r="V2869" s="27">
        <f t="shared" si="133"/>
        <v>1.47</v>
      </c>
      <c r="W2869" s="27">
        <f t="shared" si="134"/>
        <v>5</v>
      </c>
      <c r="X2869" s="27">
        <f t="shared" si="132"/>
        <v>1.4699997131</v>
      </c>
    </row>
    <row r="2870" spans="1:24" x14ac:dyDescent="0.25">
      <c r="A2870" s="26">
        <v>46265</v>
      </c>
      <c r="B2870" s="27" t="s">
        <v>10522</v>
      </c>
      <c r="C2870" s="27" t="s">
        <v>3151</v>
      </c>
      <c r="D2870" s="27" t="s">
        <v>3153</v>
      </c>
      <c r="E2870" s="27"/>
      <c r="F2870" s="27"/>
      <c r="G2870" s="27"/>
      <c r="H2870" s="27"/>
      <c r="I2870" s="28">
        <v>0</v>
      </c>
      <c r="J2870" s="28">
        <v>2380700000</v>
      </c>
      <c r="K2870" s="28">
        <v>2380700000</v>
      </c>
      <c r="L2870" s="29">
        <v>16.149999999999999</v>
      </c>
      <c r="M2870" s="29">
        <f>IFERROR(_xlfn.XLOOKUP($B2870,'Ownership Metrics'!$A:$A,'Ownership Metrics'!$B:$B),"")</f>
        <v>23.69</v>
      </c>
      <c r="N2870" s="28">
        <f>IFERROR(_xlfn.XLOOKUP($B2870,'Ownership Metrics'!$A:$A,'Ownership Metrics'!$C:$C),"")</f>
        <v>1907</v>
      </c>
      <c r="O2870" s="29">
        <f>IFERROR(_xlfn.XLOOKUP($B2870,'Ownership Metrics'!$A:$A,'Ownership Metrics'!$D:$D),"")</f>
        <v>37.119999999999997</v>
      </c>
      <c r="P2870" s="29">
        <f>IFERROR(_xlfn.XLOOKUP($B2870,'Ownership Metrics'!$A:$A,'Ownership Metrics'!$E:$E),"")</f>
        <v>69.319999999999993</v>
      </c>
      <c r="Q2870" s="30">
        <f>IFERROR(_xlfn.XLOOKUP($B2870,'Ownership Metrics'!$A:$A,'Ownership Metrics'!$F:$F),"")</f>
        <v>8</v>
      </c>
      <c r="R2870" s="30">
        <f>IFERROR(_xlfn.XLOOKUP($B2870,'Ownership Metrics'!$A:$A,'Ownership Metrics'!$G:$G),"")</f>
        <v>45</v>
      </c>
      <c r="S2870" s="27" t="str">
        <f>IFERROR(_xlfn.XLOOKUP($B2870,'Ownership Metrics'!$A:$A,'Ownership Metrics'!$H:$H),"")</f>
        <v>Oligopoli</v>
      </c>
      <c r="T2870" s="27" t="str">
        <f>IFERROR(_xlfn.XLOOKUP($B2870,'Ownership Metrics'!$A:$A,'Ownership Metrics'!$I:$I),"")</f>
        <v>Sedang</v>
      </c>
      <c r="U2870" s="27">
        <f>IF(COUNTIFS($B$2:$B2870,$B2870,$D$2:$D2870,$D2870)=1,1,0)</f>
        <v>1</v>
      </c>
      <c r="V2870" s="27">
        <f t="shared" si="133"/>
        <v>16.149999999999999</v>
      </c>
      <c r="W2870" s="27">
        <f t="shared" si="134"/>
        <v>2</v>
      </c>
      <c r="X2870" s="27">
        <f t="shared" si="132"/>
        <v>16.149999713</v>
      </c>
    </row>
    <row r="2871" spans="1:24" x14ac:dyDescent="0.25">
      <c r="A2871" s="26">
        <v>46265</v>
      </c>
      <c r="B2871" s="27" t="s">
        <v>10522</v>
      </c>
      <c r="C2871" s="27" t="s">
        <v>3151</v>
      </c>
      <c r="D2871" s="27" t="s">
        <v>3154</v>
      </c>
      <c r="E2871" s="27" t="s">
        <v>35</v>
      </c>
      <c r="F2871" s="27" t="s">
        <v>23</v>
      </c>
      <c r="G2871" s="27" t="s">
        <v>36</v>
      </c>
      <c r="H2871" s="27" t="s">
        <v>24</v>
      </c>
      <c r="I2871" s="28">
        <v>151201300</v>
      </c>
      <c r="J2871" s="28">
        <v>0</v>
      </c>
      <c r="K2871" s="28">
        <v>151201300</v>
      </c>
      <c r="L2871" s="29">
        <v>1.03</v>
      </c>
      <c r="M2871" s="29">
        <f>IFERROR(_xlfn.XLOOKUP($B2871,'Ownership Metrics'!$A:$A,'Ownership Metrics'!$B:$B),"")</f>
        <v>23.69</v>
      </c>
      <c r="N2871" s="28">
        <f>IFERROR(_xlfn.XLOOKUP($B2871,'Ownership Metrics'!$A:$A,'Ownership Metrics'!$C:$C),"")</f>
        <v>1907</v>
      </c>
      <c r="O2871" s="29">
        <f>IFERROR(_xlfn.XLOOKUP($B2871,'Ownership Metrics'!$A:$A,'Ownership Metrics'!$D:$D),"")</f>
        <v>37.119999999999997</v>
      </c>
      <c r="P2871" s="29">
        <f>IFERROR(_xlfn.XLOOKUP($B2871,'Ownership Metrics'!$A:$A,'Ownership Metrics'!$E:$E),"")</f>
        <v>69.319999999999993</v>
      </c>
      <c r="Q2871" s="30">
        <f>IFERROR(_xlfn.XLOOKUP($B2871,'Ownership Metrics'!$A:$A,'Ownership Metrics'!$F:$F),"")</f>
        <v>8</v>
      </c>
      <c r="R2871" s="30">
        <f>IFERROR(_xlfn.XLOOKUP($B2871,'Ownership Metrics'!$A:$A,'Ownership Metrics'!$G:$G),"")</f>
        <v>45</v>
      </c>
      <c r="S2871" s="27" t="str">
        <f>IFERROR(_xlfn.XLOOKUP($B2871,'Ownership Metrics'!$A:$A,'Ownership Metrics'!$H:$H),"")</f>
        <v>Oligopoli</v>
      </c>
      <c r="T2871" s="27" t="str">
        <f>IFERROR(_xlfn.XLOOKUP($B2871,'Ownership Metrics'!$A:$A,'Ownership Metrics'!$I:$I),"")</f>
        <v>Sedang</v>
      </c>
      <c r="U2871" s="27">
        <f>IF(COUNTIFS($B$2:$B2871,$B2871,$D$2:$D2871,$D2871)=1,1,0)</f>
        <v>1</v>
      </c>
      <c r="V2871" s="27">
        <f t="shared" si="133"/>
        <v>1.03</v>
      </c>
      <c r="W2871" s="27">
        <f t="shared" si="134"/>
        <v>7</v>
      </c>
      <c r="X2871" s="27">
        <f t="shared" si="132"/>
        <v>1.0299997129</v>
      </c>
    </row>
    <row r="2872" spans="1:24" x14ac:dyDescent="0.25">
      <c r="A2872" s="26">
        <v>46265</v>
      </c>
      <c r="B2872" s="27" t="s">
        <v>10522</v>
      </c>
      <c r="C2872" s="27" t="s">
        <v>3151</v>
      </c>
      <c r="D2872" s="27" t="s">
        <v>3155</v>
      </c>
      <c r="E2872" s="27" t="s">
        <v>35</v>
      </c>
      <c r="F2872" s="27" t="s">
        <v>23</v>
      </c>
      <c r="G2872" s="27" t="s">
        <v>36</v>
      </c>
      <c r="H2872" s="27" t="s">
        <v>24</v>
      </c>
      <c r="I2872" s="28">
        <v>150010000</v>
      </c>
      <c r="J2872" s="28">
        <v>0</v>
      </c>
      <c r="K2872" s="28">
        <v>150010000</v>
      </c>
      <c r="L2872" s="29">
        <v>1.02</v>
      </c>
      <c r="M2872" s="29">
        <f>IFERROR(_xlfn.XLOOKUP($B2872,'Ownership Metrics'!$A:$A,'Ownership Metrics'!$B:$B),"")</f>
        <v>23.69</v>
      </c>
      <c r="N2872" s="28">
        <f>IFERROR(_xlfn.XLOOKUP($B2872,'Ownership Metrics'!$A:$A,'Ownership Metrics'!$C:$C),"")</f>
        <v>1907</v>
      </c>
      <c r="O2872" s="29">
        <f>IFERROR(_xlfn.XLOOKUP($B2872,'Ownership Metrics'!$A:$A,'Ownership Metrics'!$D:$D),"")</f>
        <v>37.119999999999997</v>
      </c>
      <c r="P2872" s="29">
        <f>IFERROR(_xlfn.XLOOKUP($B2872,'Ownership Metrics'!$A:$A,'Ownership Metrics'!$E:$E),"")</f>
        <v>69.319999999999993</v>
      </c>
      <c r="Q2872" s="30">
        <f>IFERROR(_xlfn.XLOOKUP($B2872,'Ownership Metrics'!$A:$A,'Ownership Metrics'!$F:$F),"")</f>
        <v>8</v>
      </c>
      <c r="R2872" s="30">
        <f>IFERROR(_xlfn.XLOOKUP($B2872,'Ownership Metrics'!$A:$A,'Ownership Metrics'!$G:$G),"")</f>
        <v>45</v>
      </c>
      <c r="S2872" s="27" t="str">
        <f>IFERROR(_xlfn.XLOOKUP($B2872,'Ownership Metrics'!$A:$A,'Ownership Metrics'!$H:$H),"")</f>
        <v>Oligopoli</v>
      </c>
      <c r="T2872" s="27" t="str">
        <f>IFERROR(_xlfn.XLOOKUP($B2872,'Ownership Metrics'!$A:$A,'Ownership Metrics'!$I:$I),"")</f>
        <v>Sedang</v>
      </c>
      <c r="U2872" s="27">
        <f>IF(COUNTIFS($B$2:$B2872,$B2872,$D$2:$D2872,$D2872)=1,1,0)</f>
        <v>1</v>
      </c>
      <c r="V2872" s="27">
        <f t="shared" si="133"/>
        <v>1.02</v>
      </c>
      <c r="W2872" s="27">
        <f t="shared" si="134"/>
        <v>8</v>
      </c>
      <c r="X2872" s="27">
        <f t="shared" si="132"/>
        <v>1.0199997128</v>
      </c>
    </row>
    <row r="2873" spans="1:24" x14ac:dyDescent="0.25">
      <c r="A2873" s="26">
        <v>46265</v>
      </c>
      <c r="B2873" s="27" t="s">
        <v>10522</v>
      </c>
      <c r="C2873" s="27" t="s">
        <v>3151</v>
      </c>
      <c r="D2873" s="27" t="s">
        <v>3156</v>
      </c>
      <c r="E2873" s="27" t="s">
        <v>35</v>
      </c>
      <c r="F2873" s="27" t="s">
        <v>23</v>
      </c>
      <c r="G2873" s="27" t="s">
        <v>36</v>
      </c>
      <c r="H2873" s="27"/>
      <c r="I2873" s="28">
        <v>205000000</v>
      </c>
      <c r="J2873" s="28">
        <v>0</v>
      </c>
      <c r="K2873" s="28">
        <v>205000000</v>
      </c>
      <c r="L2873" s="29">
        <v>1.39</v>
      </c>
      <c r="M2873" s="29">
        <f>IFERROR(_xlfn.XLOOKUP($B2873,'Ownership Metrics'!$A:$A,'Ownership Metrics'!$B:$B),"")</f>
        <v>23.69</v>
      </c>
      <c r="N2873" s="28">
        <f>IFERROR(_xlfn.XLOOKUP($B2873,'Ownership Metrics'!$A:$A,'Ownership Metrics'!$C:$C),"")</f>
        <v>1907</v>
      </c>
      <c r="O2873" s="29">
        <f>IFERROR(_xlfn.XLOOKUP($B2873,'Ownership Metrics'!$A:$A,'Ownership Metrics'!$D:$D),"")</f>
        <v>37.119999999999997</v>
      </c>
      <c r="P2873" s="29">
        <f>IFERROR(_xlfn.XLOOKUP($B2873,'Ownership Metrics'!$A:$A,'Ownership Metrics'!$E:$E),"")</f>
        <v>69.319999999999993</v>
      </c>
      <c r="Q2873" s="30">
        <f>IFERROR(_xlfn.XLOOKUP($B2873,'Ownership Metrics'!$A:$A,'Ownership Metrics'!$F:$F),"")</f>
        <v>8</v>
      </c>
      <c r="R2873" s="30">
        <f>IFERROR(_xlfn.XLOOKUP($B2873,'Ownership Metrics'!$A:$A,'Ownership Metrics'!$G:$G),"")</f>
        <v>45</v>
      </c>
      <c r="S2873" s="27" t="str">
        <f>IFERROR(_xlfn.XLOOKUP($B2873,'Ownership Metrics'!$A:$A,'Ownership Metrics'!$H:$H),"")</f>
        <v>Oligopoli</v>
      </c>
      <c r="T2873" s="27" t="str">
        <f>IFERROR(_xlfn.XLOOKUP($B2873,'Ownership Metrics'!$A:$A,'Ownership Metrics'!$I:$I),"")</f>
        <v>Sedang</v>
      </c>
      <c r="U2873" s="27">
        <f>IF(COUNTIFS($B$2:$B2873,$B2873,$D$2:$D2873,$D2873)=1,1,0)</f>
        <v>1</v>
      </c>
      <c r="V2873" s="27">
        <f t="shared" si="133"/>
        <v>1.39</v>
      </c>
      <c r="W2873" s="27">
        <f t="shared" si="134"/>
        <v>6</v>
      </c>
      <c r="X2873" s="27">
        <f t="shared" si="132"/>
        <v>1.3899997126999999</v>
      </c>
    </row>
    <row r="2874" spans="1:24" x14ac:dyDescent="0.25">
      <c r="A2874" s="26">
        <v>46265</v>
      </c>
      <c r="B2874" s="27" t="s">
        <v>10522</v>
      </c>
      <c r="C2874" s="27" t="s">
        <v>3151</v>
      </c>
      <c r="D2874" s="27" t="s">
        <v>3157</v>
      </c>
      <c r="E2874" s="27" t="s">
        <v>35</v>
      </c>
      <c r="F2874" s="27" t="s">
        <v>32</v>
      </c>
      <c r="G2874" s="27" t="s">
        <v>195</v>
      </c>
      <c r="H2874" s="27" t="s">
        <v>24</v>
      </c>
      <c r="I2874" s="28">
        <v>306398500</v>
      </c>
      <c r="J2874" s="28">
        <v>0</v>
      </c>
      <c r="K2874" s="28">
        <v>306398500</v>
      </c>
      <c r="L2874" s="29">
        <v>2.08</v>
      </c>
      <c r="M2874" s="29">
        <f>IFERROR(_xlfn.XLOOKUP($B2874,'Ownership Metrics'!$A:$A,'Ownership Metrics'!$B:$B),"")</f>
        <v>23.69</v>
      </c>
      <c r="N2874" s="28">
        <f>IFERROR(_xlfn.XLOOKUP($B2874,'Ownership Metrics'!$A:$A,'Ownership Metrics'!$C:$C),"")</f>
        <v>1907</v>
      </c>
      <c r="O2874" s="29">
        <f>IFERROR(_xlfn.XLOOKUP($B2874,'Ownership Metrics'!$A:$A,'Ownership Metrics'!$D:$D),"")</f>
        <v>37.119999999999997</v>
      </c>
      <c r="P2874" s="29">
        <f>IFERROR(_xlfn.XLOOKUP($B2874,'Ownership Metrics'!$A:$A,'Ownership Metrics'!$E:$E),"")</f>
        <v>69.319999999999993</v>
      </c>
      <c r="Q2874" s="30">
        <f>IFERROR(_xlfn.XLOOKUP($B2874,'Ownership Metrics'!$A:$A,'Ownership Metrics'!$F:$F),"")</f>
        <v>8</v>
      </c>
      <c r="R2874" s="30">
        <f>IFERROR(_xlfn.XLOOKUP($B2874,'Ownership Metrics'!$A:$A,'Ownership Metrics'!$G:$G),"")</f>
        <v>45</v>
      </c>
      <c r="S2874" s="27" t="str">
        <f>IFERROR(_xlfn.XLOOKUP($B2874,'Ownership Metrics'!$A:$A,'Ownership Metrics'!$H:$H),"")</f>
        <v>Oligopoli</v>
      </c>
      <c r="T2874" s="27" t="str">
        <f>IFERROR(_xlfn.XLOOKUP($B2874,'Ownership Metrics'!$A:$A,'Ownership Metrics'!$I:$I),"")</f>
        <v>Sedang</v>
      </c>
      <c r="U2874" s="27">
        <f>IF(COUNTIFS($B$2:$B2874,$B2874,$D$2:$D2874,$D2874)=1,1,0)</f>
        <v>1</v>
      </c>
      <c r="V2874" s="27">
        <f t="shared" si="133"/>
        <v>2.08</v>
      </c>
      <c r="W2874" s="27">
        <f t="shared" si="134"/>
        <v>4</v>
      </c>
      <c r="X2874" s="27">
        <f t="shared" si="132"/>
        <v>2.0799997126000003</v>
      </c>
    </row>
    <row r="2875" spans="1:24" x14ac:dyDescent="0.25">
      <c r="A2875" s="26">
        <v>46265</v>
      </c>
      <c r="B2875" s="27" t="s">
        <v>10522</v>
      </c>
      <c r="C2875" s="27" t="s">
        <v>3151</v>
      </c>
      <c r="D2875" s="27" t="s">
        <v>484</v>
      </c>
      <c r="E2875" s="27" t="s">
        <v>67</v>
      </c>
      <c r="F2875" s="27" t="s">
        <v>23</v>
      </c>
      <c r="G2875" s="27"/>
      <c r="H2875" s="27" t="s">
        <v>24</v>
      </c>
      <c r="I2875" s="28">
        <v>2365646700</v>
      </c>
      <c r="J2875" s="28">
        <v>0</v>
      </c>
      <c r="K2875" s="28">
        <v>2365646700</v>
      </c>
      <c r="L2875" s="29">
        <v>16.05</v>
      </c>
      <c r="M2875" s="29">
        <f>IFERROR(_xlfn.XLOOKUP($B2875,'Ownership Metrics'!$A:$A,'Ownership Metrics'!$B:$B),"")</f>
        <v>23.69</v>
      </c>
      <c r="N2875" s="28">
        <f>IFERROR(_xlfn.XLOOKUP($B2875,'Ownership Metrics'!$A:$A,'Ownership Metrics'!$C:$C),"")</f>
        <v>1907</v>
      </c>
      <c r="O2875" s="29">
        <f>IFERROR(_xlfn.XLOOKUP($B2875,'Ownership Metrics'!$A:$A,'Ownership Metrics'!$D:$D),"")</f>
        <v>37.119999999999997</v>
      </c>
      <c r="P2875" s="29">
        <f>IFERROR(_xlfn.XLOOKUP($B2875,'Ownership Metrics'!$A:$A,'Ownership Metrics'!$E:$E),"")</f>
        <v>69.319999999999993</v>
      </c>
      <c r="Q2875" s="30">
        <f>IFERROR(_xlfn.XLOOKUP($B2875,'Ownership Metrics'!$A:$A,'Ownership Metrics'!$F:$F),"")</f>
        <v>8</v>
      </c>
      <c r="R2875" s="30">
        <f>IFERROR(_xlfn.XLOOKUP($B2875,'Ownership Metrics'!$A:$A,'Ownership Metrics'!$G:$G),"")</f>
        <v>45</v>
      </c>
      <c r="S2875" s="27" t="str">
        <f>IFERROR(_xlfn.XLOOKUP($B2875,'Ownership Metrics'!$A:$A,'Ownership Metrics'!$H:$H),"")</f>
        <v>Oligopoli</v>
      </c>
      <c r="T2875" s="27" t="str">
        <f>IFERROR(_xlfn.XLOOKUP($B2875,'Ownership Metrics'!$A:$A,'Ownership Metrics'!$I:$I),"")</f>
        <v>Sedang</v>
      </c>
      <c r="U2875" s="27">
        <f>IF(COUNTIFS($B$2:$B2875,$B2875,$D$2:$D2875,$D2875)=1,1,0)</f>
        <v>1</v>
      </c>
      <c r="V2875" s="27">
        <f t="shared" si="133"/>
        <v>16.05</v>
      </c>
      <c r="W2875" s="27">
        <f t="shared" si="134"/>
        <v>3</v>
      </c>
      <c r="X2875" s="27">
        <f t="shared" si="132"/>
        <v>16.0499997125</v>
      </c>
    </row>
    <row r="2876" spans="1:24" x14ac:dyDescent="0.25">
      <c r="A2876" s="26">
        <v>46265</v>
      </c>
      <c r="B2876" s="27" t="s">
        <v>10523</v>
      </c>
      <c r="C2876" s="27" t="s">
        <v>3159</v>
      </c>
      <c r="D2876" s="27" t="s">
        <v>3160</v>
      </c>
      <c r="E2876" s="27" t="s">
        <v>22</v>
      </c>
      <c r="F2876" s="27" t="s">
        <v>23</v>
      </c>
      <c r="G2876" s="27"/>
      <c r="H2876" s="27" t="s">
        <v>24</v>
      </c>
      <c r="I2876" s="28">
        <v>277357575</v>
      </c>
      <c r="J2876" s="28">
        <v>0</v>
      </c>
      <c r="K2876" s="28">
        <v>277357575</v>
      </c>
      <c r="L2876" s="29">
        <v>3.91</v>
      </c>
      <c r="M2876" s="29">
        <f>IFERROR(_xlfn.XLOOKUP($B2876,'Ownership Metrics'!$A:$A,'Ownership Metrics'!$B:$B),"")</f>
        <v>0.08</v>
      </c>
      <c r="N2876" s="28">
        <f>IFERROR(_xlfn.XLOOKUP($B2876,'Ownership Metrics'!$A:$A,'Ownership Metrics'!$C:$C),"")</f>
        <v>4447</v>
      </c>
      <c r="O2876" s="29">
        <f>IFERROR(_xlfn.XLOOKUP($B2876,'Ownership Metrics'!$A:$A,'Ownership Metrics'!$D:$D),"")</f>
        <v>50.57</v>
      </c>
      <c r="P2876" s="29">
        <f>IFERROR(_xlfn.XLOOKUP($B2876,'Ownership Metrics'!$A:$A,'Ownership Metrics'!$E:$E),"")</f>
        <v>97.72</v>
      </c>
      <c r="Q2876" s="30">
        <f>IFERROR(_xlfn.XLOOKUP($B2876,'Ownership Metrics'!$A:$A,'Ownership Metrics'!$F:$F),"")</f>
        <v>4</v>
      </c>
      <c r="R2876" s="30">
        <f>IFERROR(_xlfn.XLOOKUP($B2876,'Ownership Metrics'!$A:$A,'Ownership Metrics'!$G:$G),"")</f>
        <v>71</v>
      </c>
      <c r="S2876" s="27" t="str">
        <f>IFERROR(_xlfn.XLOOKUP($B2876,'Ownership Metrics'!$A:$A,'Ownership Metrics'!$H:$H),"")</f>
        <v>Mayoritas</v>
      </c>
      <c r="T2876" s="27" t="str">
        <f>IFERROR(_xlfn.XLOOKUP($B2876,'Ownership Metrics'!$A:$A,'Ownership Metrics'!$I:$I),"")</f>
        <v>Tinggi</v>
      </c>
      <c r="U2876" s="27">
        <f>IF(COUNTIFS($B$2:$B2876,$B2876,$D$2:$D2876,$D2876)=1,1,0)</f>
        <v>1</v>
      </c>
      <c r="V2876" s="27">
        <f t="shared" si="133"/>
        <v>3.91</v>
      </c>
      <c r="W2876" s="27">
        <f t="shared" si="134"/>
        <v>3</v>
      </c>
      <c r="X2876" s="27">
        <f t="shared" si="132"/>
        <v>3.9099997124000003</v>
      </c>
    </row>
    <row r="2877" spans="1:24" x14ac:dyDescent="0.25">
      <c r="A2877" s="26">
        <v>46265</v>
      </c>
      <c r="B2877" s="27" t="s">
        <v>10523</v>
      </c>
      <c r="C2877" s="27" t="s">
        <v>3159</v>
      </c>
      <c r="D2877" s="27" t="s">
        <v>3161</v>
      </c>
      <c r="E2877" s="27" t="s">
        <v>22</v>
      </c>
      <c r="F2877" s="27" t="s">
        <v>23</v>
      </c>
      <c r="G2877" s="27"/>
      <c r="H2877" s="27" t="s">
        <v>24</v>
      </c>
      <c r="I2877" s="28">
        <v>3591041537</v>
      </c>
      <c r="J2877" s="28">
        <v>0</v>
      </c>
      <c r="K2877" s="28">
        <v>3591041537</v>
      </c>
      <c r="L2877" s="29">
        <v>50.57</v>
      </c>
      <c r="M2877" s="29">
        <f>IFERROR(_xlfn.XLOOKUP($B2877,'Ownership Metrics'!$A:$A,'Ownership Metrics'!$B:$B),"")</f>
        <v>0.08</v>
      </c>
      <c r="N2877" s="28">
        <f>IFERROR(_xlfn.XLOOKUP($B2877,'Ownership Metrics'!$A:$A,'Ownership Metrics'!$C:$C),"")</f>
        <v>4447</v>
      </c>
      <c r="O2877" s="29">
        <f>IFERROR(_xlfn.XLOOKUP($B2877,'Ownership Metrics'!$A:$A,'Ownership Metrics'!$D:$D),"")</f>
        <v>50.57</v>
      </c>
      <c r="P2877" s="29">
        <f>IFERROR(_xlfn.XLOOKUP($B2877,'Ownership Metrics'!$A:$A,'Ownership Metrics'!$E:$E),"")</f>
        <v>97.72</v>
      </c>
      <c r="Q2877" s="30">
        <f>IFERROR(_xlfn.XLOOKUP($B2877,'Ownership Metrics'!$A:$A,'Ownership Metrics'!$F:$F),"")</f>
        <v>4</v>
      </c>
      <c r="R2877" s="30">
        <f>IFERROR(_xlfn.XLOOKUP($B2877,'Ownership Metrics'!$A:$A,'Ownership Metrics'!$G:$G),"")</f>
        <v>71</v>
      </c>
      <c r="S2877" s="27" t="str">
        <f>IFERROR(_xlfn.XLOOKUP($B2877,'Ownership Metrics'!$A:$A,'Ownership Metrics'!$H:$H),"")</f>
        <v>Mayoritas</v>
      </c>
      <c r="T2877" s="27" t="str">
        <f>IFERROR(_xlfn.XLOOKUP($B2877,'Ownership Metrics'!$A:$A,'Ownership Metrics'!$I:$I),"")</f>
        <v>Tinggi</v>
      </c>
      <c r="U2877" s="27">
        <f>IF(COUNTIFS($B$2:$B2877,$B2877,$D$2:$D2877,$D2877)=1,1,0)</f>
        <v>1</v>
      </c>
      <c r="V2877" s="27">
        <f t="shared" si="133"/>
        <v>50.57</v>
      </c>
      <c r="W2877" s="27">
        <f t="shared" si="134"/>
        <v>1</v>
      </c>
      <c r="X2877" s="27">
        <f t="shared" si="132"/>
        <v>50.569999712300003</v>
      </c>
    </row>
    <row r="2878" spans="1:24" x14ac:dyDescent="0.25">
      <c r="A2878" s="26">
        <v>46265</v>
      </c>
      <c r="B2878" s="27" t="s">
        <v>10523</v>
      </c>
      <c r="C2878" s="27" t="s">
        <v>3159</v>
      </c>
      <c r="D2878" s="27" t="s">
        <v>3162</v>
      </c>
      <c r="E2878" s="27" t="s">
        <v>22</v>
      </c>
      <c r="F2878" s="27" t="s">
        <v>23</v>
      </c>
      <c r="G2878" s="27"/>
      <c r="H2878" s="27" t="s">
        <v>24</v>
      </c>
      <c r="I2878" s="28">
        <v>3070244742</v>
      </c>
      <c r="J2878" s="28">
        <v>0</v>
      </c>
      <c r="K2878" s="28">
        <v>3070244742</v>
      </c>
      <c r="L2878" s="29">
        <v>43.24</v>
      </c>
      <c r="M2878" s="29">
        <f>IFERROR(_xlfn.XLOOKUP($B2878,'Ownership Metrics'!$A:$A,'Ownership Metrics'!$B:$B),"")</f>
        <v>0.08</v>
      </c>
      <c r="N2878" s="28">
        <f>IFERROR(_xlfn.XLOOKUP($B2878,'Ownership Metrics'!$A:$A,'Ownership Metrics'!$C:$C),"")</f>
        <v>4447</v>
      </c>
      <c r="O2878" s="29">
        <f>IFERROR(_xlfn.XLOOKUP($B2878,'Ownership Metrics'!$A:$A,'Ownership Metrics'!$D:$D),"")</f>
        <v>50.57</v>
      </c>
      <c r="P2878" s="29">
        <f>IFERROR(_xlfn.XLOOKUP($B2878,'Ownership Metrics'!$A:$A,'Ownership Metrics'!$E:$E),"")</f>
        <v>97.72</v>
      </c>
      <c r="Q2878" s="30">
        <f>IFERROR(_xlfn.XLOOKUP($B2878,'Ownership Metrics'!$A:$A,'Ownership Metrics'!$F:$F),"")</f>
        <v>4</v>
      </c>
      <c r="R2878" s="30">
        <f>IFERROR(_xlfn.XLOOKUP($B2878,'Ownership Metrics'!$A:$A,'Ownership Metrics'!$G:$G),"")</f>
        <v>71</v>
      </c>
      <c r="S2878" s="27" t="str">
        <f>IFERROR(_xlfn.XLOOKUP($B2878,'Ownership Metrics'!$A:$A,'Ownership Metrics'!$H:$H),"")</f>
        <v>Mayoritas</v>
      </c>
      <c r="T2878" s="27" t="str">
        <f>IFERROR(_xlfn.XLOOKUP($B2878,'Ownership Metrics'!$A:$A,'Ownership Metrics'!$I:$I),"")</f>
        <v>Tinggi</v>
      </c>
      <c r="U2878" s="27">
        <f>IF(COUNTIFS($B$2:$B2878,$B2878,$D$2:$D2878,$D2878)=1,1,0)</f>
        <v>1</v>
      </c>
      <c r="V2878" s="27">
        <f t="shared" si="133"/>
        <v>43.24</v>
      </c>
      <c r="W2878" s="27">
        <f t="shared" si="134"/>
        <v>2</v>
      </c>
      <c r="X2878" s="27">
        <f t="shared" si="132"/>
        <v>43.239999712200003</v>
      </c>
    </row>
    <row r="2879" spans="1:24" x14ac:dyDescent="0.25">
      <c r="A2879" s="26">
        <v>46265</v>
      </c>
      <c r="B2879" s="27" t="s">
        <v>10523</v>
      </c>
      <c r="C2879" s="27" t="s">
        <v>3159</v>
      </c>
      <c r="D2879" s="27" t="s">
        <v>3163</v>
      </c>
      <c r="E2879" s="27" t="s">
        <v>22</v>
      </c>
      <c r="F2879" s="27" t="s">
        <v>23</v>
      </c>
      <c r="G2879" s="27"/>
      <c r="H2879" s="27" t="s">
        <v>24</v>
      </c>
      <c r="I2879" s="28">
        <v>156502779</v>
      </c>
      <c r="J2879" s="28">
        <v>0</v>
      </c>
      <c r="K2879" s="28">
        <v>156502779</v>
      </c>
      <c r="L2879" s="29">
        <v>2.2000000000000002</v>
      </c>
      <c r="M2879" s="29">
        <f>IFERROR(_xlfn.XLOOKUP($B2879,'Ownership Metrics'!$A:$A,'Ownership Metrics'!$B:$B),"")</f>
        <v>0.08</v>
      </c>
      <c r="N2879" s="28">
        <f>IFERROR(_xlfn.XLOOKUP($B2879,'Ownership Metrics'!$A:$A,'Ownership Metrics'!$C:$C),"")</f>
        <v>4447</v>
      </c>
      <c r="O2879" s="29">
        <f>IFERROR(_xlfn.XLOOKUP($B2879,'Ownership Metrics'!$A:$A,'Ownership Metrics'!$D:$D),"")</f>
        <v>50.57</v>
      </c>
      <c r="P2879" s="29">
        <f>IFERROR(_xlfn.XLOOKUP($B2879,'Ownership Metrics'!$A:$A,'Ownership Metrics'!$E:$E),"")</f>
        <v>97.72</v>
      </c>
      <c r="Q2879" s="30">
        <f>IFERROR(_xlfn.XLOOKUP($B2879,'Ownership Metrics'!$A:$A,'Ownership Metrics'!$F:$F),"")</f>
        <v>4</v>
      </c>
      <c r="R2879" s="30">
        <f>IFERROR(_xlfn.XLOOKUP($B2879,'Ownership Metrics'!$A:$A,'Ownership Metrics'!$G:$G),"")</f>
        <v>71</v>
      </c>
      <c r="S2879" s="27" t="str">
        <f>IFERROR(_xlfn.XLOOKUP($B2879,'Ownership Metrics'!$A:$A,'Ownership Metrics'!$H:$H),"")</f>
        <v>Mayoritas</v>
      </c>
      <c r="T2879" s="27" t="str">
        <f>IFERROR(_xlfn.XLOOKUP($B2879,'Ownership Metrics'!$A:$A,'Ownership Metrics'!$I:$I),"")</f>
        <v>Tinggi</v>
      </c>
      <c r="U2879" s="27">
        <f>IF(COUNTIFS($B$2:$B2879,$B2879,$D$2:$D2879,$D2879)=1,1,0)</f>
        <v>1</v>
      </c>
      <c r="V2879" s="27">
        <f t="shared" si="133"/>
        <v>2.2000000000000002</v>
      </c>
      <c r="W2879" s="27">
        <f t="shared" si="134"/>
        <v>4</v>
      </c>
      <c r="X2879" s="27">
        <f t="shared" si="132"/>
        <v>2.1999997121000003</v>
      </c>
    </row>
    <row r="2880" spans="1:24" x14ac:dyDescent="0.25">
      <c r="A2880" s="26">
        <v>46265</v>
      </c>
      <c r="B2880" s="27" t="s">
        <v>10524</v>
      </c>
      <c r="C2880" s="27" t="s">
        <v>3165</v>
      </c>
      <c r="D2880" s="27" t="s">
        <v>3166</v>
      </c>
      <c r="E2880" s="27" t="s">
        <v>22</v>
      </c>
      <c r="F2880" s="27" t="s">
        <v>23</v>
      </c>
      <c r="G2880" s="27"/>
      <c r="H2880" s="27" t="s">
        <v>24</v>
      </c>
      <c r="I2880" s="28">
        <v>140000000</v>
      </c>
      <c r="J2880" s="28">
        <v>0</v>
      </c>
      <c r="K2880" s="28">
        <v>140000000</v>
      </c>
      <c r="L2880" s="29">
        <v>4.3499999999999996</v>
      </c>
      <c r="M2880" s="29">
        <f>IFERROR(_xlfn.XLOOKUP($B2880,'Ownership Metrics'!$A:$A,'Ownership Metrics'!$B:$B),"")</f>
        <v>56.83</v>
      </c>
      <c r="N2880" s="28">
        <f>IFERROR(_xlfn.XLOOKUP($B2880,'Ownership Metrics'!$A:$A,'Ownership Metrics'!$C:$C),"")</f>
        <v>156</v>
      </c>
      <c r="O2880" s="29">
        <f>IFERROR(_xlfn.XLOOKUP($B2880,'Ownership Metrics'!$A:$A,'Ownership Metrics'!$D:$D),"")</f>
        <v>4.87</v>
      </c>
      <c r="P2880" s="29">
        <f>IFERROR(_xlfn.XLOOKUP($B2880,'Ownership Metrics'!$A:$A,'Ownership Metrics'!$E:$E),"")</f>
        <v>13.57</v>
      </c>
      <c r="Q2880" s="30">
        <f>IFERROR(_xlfn.XLOOKUP($B2880,'Ownership Metrics'!$A:$A,'Ownership Metrics'!$F:$F),"")</f>
        <v>14</v>
      </c>
      <c r="R2880" s="30">
        <f>IFERROR(_xlfn.XLOOKUP($B2880,'Ownership Metrics'!$A:$A,'Ownership Metrics'!$G:$G),"")</f>
        <v>12</v>
      </c>
      <c r="S2880" s="27" t="str">
        <f>IFERROR(_xlfn.XLOOKUP($B2880,'Ownership Metrics'!$A:$A,'Ownership Metrics'!$H:$H),"")</f>
        <v>Tersebar</v>
      </c>
      <c r="T2880" s="27" t="str">
        <f>IFERROR(_xlfn.XLOOKUP($B2880,'Ownership Metrics'!$A:$A,'Ownership Metrics'!$I:$I),"")</f>
        <v>Rendah</v>
      </c>
      <c r="U2880" s="27">
        <f>IF(COUNTIFS($B$2:$B2880,$B2880,$D$2:$D2880,$D2880)=1,1,0)</f>
        <v>1</v>
      </c>
      <c r="V2880" s="27">
        <f t="shared" si="133"/>
        <v>4.3499999999999996</v>
      </c>
      <c r="W2880" s="27">
        <f t="shared" si="134"/>
        <v>2</v>
      </c>
      <c r="X2880" s="27">
        <f t="shared" si="132"/>
        <v>4.3499997119999998</v>
      </c>
    </row>
    <row r="2881" spans="1:24" x14ac:dyDescent="0.25">
      <c r="A2881" s="26">
        <v>46265</v>
      </c>
      <c r="B2881" s="27" t="s">
        <v>10524</v>
      </c>
      <c r="C2881" s="27" t="s">
        <v>3165</v>
      </c>
      <c r="D2881" s="27" t="s">
        <v>3167</v>
      </c>
      <c r="E2881" s="27" t="s">
        <v>22</v>
      </c>
      <c r="F2881" s="27" t="s">
        <v>23</v>
      </c>
      <c r="G2881" s="27"/>
      <c r="H2881" s="27" t="s">
        <v>24</v>
      </c>
      <c r="I2881" s="28">
        <v>157000000</v>
      </c>
      <c r="J2881" s="28">
        <v>0</v>
      </c>
      <c r="K2881" s="28">
        <v>157000000</v>
      </c>
      <c r="L2881" s="29">
        <v>4.87</v>
      </c>
      <c r="M2881" s="29">
        <f>IFERROR(_xlfn.XLOOKUP($B2881,'Ownership Metrics'!$A:$A,'Ownership Metrics'!$B:$B),"")</f>
        <v>56.83</v>
      </c>
      <c r="N2881" s="28">
        <f>IFERROR(_xlfn.XLOOKUP($B2881,'Ownership Metrics'!$A:$A,'Ownership Metrics'!$C:$C),"")</f>
        <v>156</v>
      </c>
      <c r="O2881" s="29">
        <f>IFERROR(_xlfn.XLOOKUP($B2881,'Ownership Metrics'!$A:$A,'Ownership Metrics'!$D:$D),"")</f>
        <v>4.87</v>
      </c>
      <c r="P2881" s="29">
        <f>IFERROR(_xlfn.XLOOKUP($B2881,'Ownership Metrics'!$A:$A,'Ownership Metrics'!$E:$E),"")</f>
        <v>13.57</v>
      </c>
      <c r="Q2881" s="30">
        <f>IFERROR(_xlfn.XLOOKUP($B2881,'Ownership Metrics'!$A:$A,'Ownership Metrics'!$F:$F),"")</f>
        <v>14</v>
      </c>
      <c r="R2881" s="30">
        <f>IFERROR(_xlfn.XLOOKUP($B2881,'Ownership Metrics'!$A:$A,'Ownership Metrics'!$G:$G),"")</f>
        <v>12</v>
      </c>
      <c r="S2881" s="27" t="str">
        <f>IFERROR(_xlfn.XLOOKUP($B2881,'Ownership Metrics'!$A:$A,'Ownership Metrics'!$H:$H),"")</f>
        <v>Tersebar</v>
      </c>
      <c r="T2881" s="27" t="str">
        <f>IFERROR(_xlfn.XLOOKUP($B2881,'Ownership Metrics'!$A:$A,'Ownership Metrics'!$I:$I),"")</f>
        <v>Rendah</v>
      </c>
      <c r="U2881" s="27">
        <f>IF(COUNTIFS($B$2:$B2881,$B2881,$D$2:$D2881,$D2881)=1,1,0)</f>
        <v>1</v>
      </c>
      <c r="V2881" s="27">
        <f t="shared" si="133"/>
        <v>4.87</v>
      </c>
      <c r="W2881" s="27">
        <f t="shared" si="134"/>
        <v>1</v>
      </c>
      <c r="X2881" s="27">
        <f t="shared" si="132"/>
        <v>4.8699997119000002</v>
      </c>
    </row>
    <row r="2882" spans="1:24" x14ac:dyDescent="0.25">
      <c r="A2882" s="26">
        <v>46265</v>
      </c>
      <c r="B2882" s="27" t="s">
        <v>10524</v>
      </c>
      <c r="C2882" s="27" t="s">
        <v>3165</v>
      </c>
      <c r="D2882" s="27" t="s">
        <v>3168</v>
      </c>
      <c r="E2882" s="27" t="s">
        <v>83</v>
      </c>
      <c r="F2882" s="27" t="s">
        <v>23</v>
      </c>
      <c r="G2882" s="27"/>
      <c r="H2882" s="27" t="s">
        <v>24</v>
      </c>
      <c r="I2882" s="28">
        <v>107410100</v>
      </c>
      <c r="J2882" s="28">
        <v>0</v>
      </c>
      <c r="K2882" s="28">
        <v>107410100</v>
      </c>
      <c r="L2882" s="29">
        <v>3.33</v>
      </c>
      <c r="M2882" s="29">
        <f>IFERROR(_xlfn.XLOOKUP($B2882,'Ownership Metrics'!$A:$A,'Ownership Metrics'!$B:$B),"")</f>
        <v>56.83</v>
      </c>
      <c r="N2882" s="28">
        <f>IFERROR(_xlfn.XLOOKUP($B2882,'Ownership Metrics'!$A:$A,'Ownership Metrics'!$C:$C),"")</f>
        <v>156</v>
      </c>
      <c r="O2882" s="29">
        <f>IFERROR(_xlfn.XLOOKUP($B2882,'Ownership Metrics'!$A:$A,'Ownership Metrics'!$D:$D),"")</f>
        <v>4.87</v>
      </c>
      <c r="P2882" s="29">
        <f>IFERROR(_xlfn.XLOOKUP($B2882,'Ownership Metrics'!$A:$A,'Ownership Metrics'!$E:$E),"")</f>
        <v>13.57</v>
      </c>
      <c r="Q2882" s="30">
        <f>IFERROR(_xlfn.XLOOKUP($B2882,'Ownership Metrics'!$A:$A,'Ownership Metrics'!$F:$F),"")</f>
        <v>14</v>
      </c>
      <c r="R2882" s="30">
        <f>IFERROR(_xlfn.XLOOKUP($B2882,'Ownership Metrics'!$A:$A,'Ownership Metrics'!$G:$G),"")</f>
        <v>12</v>
      </c>
      <c r="S2882" s="27" t="str">
        <f>IFERROR(_xlfn.XLOOKUP($B2882,'Ownership Metrics'!$A:$A,'Ownership Metrics'!$H:$H),"")</f>
        <v>Tersebar</v>
      </c>
      <c r="T2882" s="27" t="str">
        <f>IFERROR(_xlfn.XLOOKUP($B2882,'Ownership Metrics'!$A:$A,'Ownership Metrics'!$I:$I),"")</f>
        <v>Rendah</v>
      </c>
      <c r="U2882" s="27">
        <f>IF(COUNTIFS($B$2:$B2882,$B2882,$D$2:$D2882,$D2882)=1,1,0)</f>
        <v>1</v>
      </c>
      <c r="V2882" s="27">
        <f t="shared" si="133"/>
        <v>3.33</v>
      </c>
      <c r="W2882" s="27">
        <f t="shared" si="134"/>
        <v>8</v>
      </c>
      <c r="X2882" s="27">
        <f t="shared" ref="X2882:X2945" si="135">$V2882-(ROW()*0.0000000001)</f>
        <v>3.3299997118000002</v>
      </c>
    </row>
    <row r="2883" spans="1:24" x14ac:dyDescent="0.25">
      <c r="A2883" s="26">
        <v>46265</v>
      </c>
      <c r="B2883" s="27" t="s">
        <v>10524</v>
      </c>
      <c r="C2883" s="27" t="s">
        <v>3165</v>
      </c>
      <c r="D2883" s="27" t="s">
        <v>3169</v>
      </c>
      <c r="E2883" s="27" t="s">
        <v>22</v>
      </c>
      <c r="F2883" s="27" t="s">
        <v>23</v>
      </c>
      <c r="G2883" s="27"/>
      <c r="H2883" s="27" t="s">
        <v>24</v>
      </c>
      <c r="I2883" s="28">
        <v>130000000</v>
      </c>
      <c r="J2883" s="28">
        <v>0</v>
      </c>
      <c r="K2883" s="28">
        <v>130000000</v>
      </c>
      <c r="L2883" s="29">
        <v>4.04</v>
      </c>
      <c r="M2883" s="29">
        <f>IFERROR(_xlfn.XLOOKUP($B2883,'Ownership Metrics'!$A:$A,'Ownership Metrics'!$B:$B),"")</f>
        <v>56.83</v>
      </c>
      <c r="N2883" s="28">
        <f>IFERROR(_xlfn.XLOOKUP($B2883,'Ownership Metrics'!$A:$A,'Ownership Metrics'!$C:$C),"")</f>
        <v>156</v>
      </c>
      <c r="O2883" s="29">
        <f>IFERROR(_xlfn.XLOOKUP($B2883,'Ownership Metrics'!$A:$A,'Ownership Metrics'!$D:$D),"")</f>
        <v>4.87</v>
      </c>
      <c r="P2883" s="29">
        <f>IFERROR(_xlfn.XLOOKUP($B2883,'Ownership Metrics'!$A:$A,'Ownership Metrics'!$E:$E),"")</f>
        <v>13.57</v>
      </c>
      <c r="Q2883" s="30">
        <f>IFERROR(_xlfn.XLOOKUP($B2883,'Ownership Metrics'!$A:$A,'Ownership Metrics'!$F:$F),"")</f>
        <v>14</v>
      </c>
      <c r="R2883" s="30">
        <f>IFERROR(_xlfn.XLOOKUP($B2883,'Ownership Metrics'!$A:$A,'Ownership Metrics'!$G:$G),"")</f>
        <v>12</v>
      </c>
      <c r="S2883" s="27" t="str">
        <f>IFERROR(_xlfn.XLOOKUP($B2883,'Ownership Metrics'!$A:$A,'Ownership Metrics'!$H:$H),"")</f>
        <v>Tersebar</v>
      </c>
      <c r="T2883" s="27" t="str">
        <f>IFERROR(_xlfn.XLOOKUP($B2883,'Ownership Metrics'!$A:$A,'Ownership Metrics'!$I:$I),"")</f>
        <v>Rendah</v>
      </c>
      <c r="U2883" s="27">
        <f>IF(COUNTIFS($B$2:$B2883,$B2883,$D$2:$D2883,$D2883)=1,1,0)</f>
        <v>1</v>
      </c>
      <c r="V2883" s="27">
        <f t="shared" ref="V2883:V2946" si="136">SUMIFS($L$2:$L$10000,$B$2:$B$10000,$B2883,$D$2:$D$10000,$D2883)</f>
        <v>4.04</v>
      </c>
      <c r="W2883" s="27">
        <f t="shared" ref="W2883:W2946" si="137">COUNTIFS($B$2:$B$10000,$B2883,$U$2:$U$10000,1,$X$2:$X$10000,"&gt;"&amp;$X2883)+1</f>
        <v>4</v>
      </c>
      <c r="X2883" s="27">
        <f t="shared" si="135"/>
        <v>4.0399997117000002</v>
      </c>
    </row>
    <row r="2884" spans="1:24" x14ac:dyDescent="0.25">
      <c r="A2884" s="26">
        <v>46265</v>
      </c>
      <c r="B2884" s="27" t="s">
        <v>10524</v>
      </c>
      <c r="C2884" s="27" t="s">
        <v>3165</v>
      </c>
      <c r="D2884" s="27" t="s">
        <v>3170</v>
      </c>
      <c r="E2884" s="27" t="s">
        <v>35</v>
      </c>
      <c r="F2884" s="27" t="s">
        <v>23</v>
      </c>
      <c r="G2884" s="27" t="s">
        <v>36</v>
      </c>
      <c r="H2884" s="27" t="s">
        <v>24</v>
      </c>
      <c r="I2884" s="28">
        <v>37020000</v>
      </c>
      <c r="J2884" s="28">
        <v>0</v>
      </c>
      <c r="K2884" s="28">
        <v>37020000</v>
      </c>
      <c r="L2884" s="29">
        <v>1.1499999999999999</v>
      </c>
      <c r="M2884" s="29">
        <f>IFERROR(_xlfn.XLOOKUP($B2884,'Ownership Metrics'!$A:$A,'Ownership Metrics'!$B:$B),"")</f>
        <v>56.83</v>
      </c>
      <c r="N2884" s="28">
        <f>IFERROR(_xlfn.XLOOKUP($B2884,'Ownership Metrics'!$A:$A,'Ownership Metrics'!$C:$C),"")</f>
        <v>156</v>
      </c>
      <c r="O2884" s="29">
        <f>IFERROR(_xlfn.XLOOKUP($B2884,'Ownership Metrics'!$A:$A,'Ownership Metrics'!$D:$D),"")</f>
        <v>4.87</v>
      </c>
      <c r="P2884" s="29">
        <f>IFERROR(_xlfn.XLOOKUP($B2884,'Ownership Metrics'!$A:$A,'Ownership Metrics'!$E:$E),"")</f>
        <v>13.57</v>
      </c>
      <c r="Q2884" s="30">
        <f>IFERROR(_xlfn.XLOOKUP($B2884,'Ownership Metrics'!$A:$A,'Ownership Metrics'!$F:$F),"")</f>
        <v>14</v>
      </c>
      <c r="R2884" s="30">
        <f>IFERROR(_xlfn.XLOOKUP($B2884,'Ownership Metrics'!$A:$A,'Ownership Metrics'!$G:$G),"")</f>
        <v>12</v>
      </c>
      <c r="S2884" s="27" t="str">
        <f>IFERROR(_xlfn.XLOOKUP($B2884,'Ownership Metrics'!$A:$A,'Ownership Metrics'!$H:$H),"")</f>
        <v>Tersebar</v>
      </c>
      <c r="T2884" s="27" t="str">
        <f>IFERROR(_xlfn.XLOOKUP($B2884,'Ownership Metrics'!$A:$A,'Ownership Metrics'!$I:$I),"")</f>
        <v>Rendah</v>
      </c>
      <c r="U2884" s="27">
        <f>IF(COUNTIFS($B$2:$B2884,$B2884,$D$2:$D2884,$D2884)=1,1,0)</f>
        <v>1</v>
      </c>
      <c r="V2884" s="27">
        <f t="shared" si="136"/>
        <v>1.1499999999999999</v>
      </c>
      <c r="W2884" s="27">
        <f t="shared" si="137"/>
        <v>14</v>
      </c>
      <c r="X2884" s="27">
        <f t="shared" si="135"/>
        <v>1.1499997115999998</v>
      </c>
    </row>
    <row r="2885" spans="1:24" x14ac:dyDescent="0.25">
      <c r="A2885" s="26">
        <v>46265</v>
      </c>
      <c r="B2885" s="27" t="s">
        <v>10524</v>
      </c>
      <c r="C2885" s="27" t="s">
        <v>3165</v>
      </c>
      <c r="D2885" s="27" t="s">
        <v>1039</v>
      </c>
      <c r="E2885" s="27" t="s">
        <v>35</v>
      </c>
      <c r="F2885" s="27" t="s">
        <v>23</v>
      </c>
      <c r="G2885" s="27" t="s">
        <v>36</v>
      </c>
      <c r="H2885" s="27" t="s">
        <v>24</v>
      </c>
      <c r="I2885" s="28">
        <v>98367125</v>
      </c>
      <c r="J2885" s="28">
        <v>0</v>
      </c>
      <c r="K2885" s="28">
        <v>98367125</v>
      </c>
      <c r="L2885" s="29">
        <v>3.05</v>
      </c>
      <c r="M2885" s="29">
        <f>IFERROR(_xlfn.XLOOKUP($B2885,'Ownership Metrics'!$A:$A,'Ownership Metrics'!$B:$B),"")</f>
        <v>56.83</v>
      </c>
      <c r="N2885" s="28">
        <f>IFERROR(_xlfn.XLOOKUP($B2885,'Ownership Metrics'!$A:$A,'Ownership Metrics'!$C:$C),"")</f>
        <v>156</v>
      </c>
      <c r="O2885" s="29">
        <f>IFERROR(_xlfn.XLOOKUP($B2885,'Ownership Metrics'!$A:$A,'Ownership Metrics'!$D:$D),"")</f>
        <v>4.87</v>
      </c>
      <c r="P2885" s="29">
        <f>IFERROR(_xlfn.XLOOKUP($B2885,'Ownership Metrics'!$A:$A,'Ownership Metrics'!$E:$E),"")</f>
        <v>13.57</v>
      </c>
      <c r="Q2885" s="30">
        <f>IFERROR(_xlfn.XLOOKUP($B2885,'Ownership Metrics'!$A:$A,'Ownership Metrics'!$F:$F),"")</f>
        <v>14</v>
      </c>
      <c r="R2885" s="30">
        <f>IFERROR(_xlfn.XLOOKUP($B2885,'Ownership Metrics'!$A:$A,'Ownership Metrics'!$G:$G),"")</f>
        <v>12</v>
      </c>
      <c r="S2885" s="27" t="str">
        <f>IFERROR(_xlfn.XLOOKUP($B2885,'Ownership Metrics'!$A:$A,'Ownership Metrics'!$H:$H),"")</f>
        <v>Tersebar</v>
      </c>
      <c r="T2885" s="27" t="str">
        <f>IFERROR(_xlfn.XLOOKUP($B2885,'Ownership Metrics'!$A:$A,'Ownership Metrics'!$I:$I),"")</f>
        <v>Rendah</v>
      </c>
      <c r="U2885" s="27">
        <f>IF(COUNTIFS($B$2:$B2885,$B2885,$D$2:$D2885,$D2885)=1,1,0)</f>
        <v>1</v>
      </c>
      <c r="V2885" s="27">
        <f t="shared" si="136"/>
        <v>3.05</v>
      </c>
      <c r="W2885" s="27">
        <f t="shared" si="137"/>
        <v>9</v>
      </c>
      <c r="X2885" s="27">
        <f t="shared" si="135"/>
        <v>3.0499997114999999</v>
      </c>
    </row>
    <row r="2886" spans="1:24" x14ac:dyDescent="0.25">
      <c r="A2886" s="26">
        <v>46265</v>
      </c>
      <c r="B2886" s="27" t="s">
        <v>10524</v>
      </c>
      <c r="C2886" s="27" t="s">
        <v>3165</v>
      </c>
      <c r="D2886" s="27" t="s">
        <v>3171</v>
      </c>
      <c r="E2886" s="27" t="s">
        <v>35</v>
      </c>
      <c r="F2886" s="27" t="s">
        <v>23</v>
      </c>
      <c r="G2886" s="27" t="s">
        <v>36</v>
      </c>
      <c r="H2886" s="27" t="s">
        <v>24</v>
      </c>
      <c r="I2886" s="28">
        <v>140000000</v>
      </c>
      <c r="J2886" s="28">
        <v>0</v>
      </c>
      <c r="K2886" s="28">
        <v>140000000</v>
      </c>
      <c r="L2886" s="29">
        <v>4.3499999999999996</v>
      </c>
      <c r="M2886" s="29">
        <f>IFERROR(_xlfn.XLOOKUP($B2886,'Ownership Metrics'!$A:$A,'Ownership Metrics'!$B:$B),"")</f>
        <v>56.83</v>
      </c>
      <c r="N2886" s="28">
        <f>IFERROR(_xlfn.XLOOKUP($B2886,'Ownership Metrics'!$A:$A,'Ownership Metrics'!$C:$C),"")</f>
        <v>156</v>
      </c>
      <c r="O2886" s="29">
        <f>IFERROR(_xlfn.XLOOKUP($B2886,'Ownership Metrics'!$A:$A,'Ownership Metrics'!$D:$D),"")</f>
        <v>4.87</v>
      </c>
      <c r="P2886" s="29">
        <f>IFERROR(_xlfn.XLOOKUP($B2886,'Ownership Metrics'!$A:$A,'Ownership Metrics'!$E:$E),"")</f>
        <v>13.57</v>
      </c>
      <c r="Q2886" s="30">
        <f>IFERROR(_xlfn.XLOOKUP($B2886,'Ownership Metrics'!$A:$A,'Ownership Metrics'!$F:$F),"")</f>
        <v>14</v>
      </c>
      <c r="R2886" s="30">
        <f>IFERROR(_xlfn.XLOOKUP($B2886,'Ownership Metrics'!$A:$A,'Ownership Metrics'!$G:$G),"")</f>
        <v>12</v>
      </c>
      <c r="S2886" s="27" t="str">
        <f>IFERROR(_xlfn.XLOOKUP($B2886,'Ownership Metrics'!$A:$A,'Ownership Metrics'!$H:$H),"")</f>
        <v>Tersebar</v>
      </c>
      <c r="T2886" s="27" t="str">
        <f>IFERROR(_xlfn.XLOOKUP($B2886,'Ownership Metrics'!$A:$A,'Ownership Metrics'!$I:$I),"")</f>
        <v>Rendah</v>
      </c>
      <c r="U2886" s="27">
        <f>IF(COUNTIFS($B$2:$B2886,$B2886,$D$2:$D2886,$D2886)=1,1,0)</f>
        <v>1</v>
      </c>
      <c r="V2886" s="27">
        <f t="shared" si="136"/>
        <v>4.3499999999999996</v>
      </c>
      <c r="W2886" s="27">
        <f t="shared" si="137"/>
        <v>3</v>
      </c>
      <c r="X2886" s="27">
        <f t="shared" si="135"/>
        <v>4.3499997113999997</v>
      </c>
    </row>
    <row r="2887" spans="1:24" x14ac:dyDescent="0.25">
      <c r="A2887" s="26">
        <v>46265</v>
      </c>
      <c r="B2887" s="27" t="s">
        <v>10524</v>
      </c>
      <c r="C2887" s="27" t="s">
        <v>3165</v>
      </c>
      <c r="D2887" s="27" t="s">
        <v>3172</v>
      </c>
      <c r="E2887" s="27" t="s">
        <v>35</v>
      </c>
      <c r="F2887" s="27" t="s">
        <v>23</v>
      </c>
      <c r="G2887" s="27" t="s">
        <v>36</v>
      </c>
      <c r="H2887" s="27" t="s">
        <v>24</v>
      </c>
      <c r="I2887" s="28">
        <v>108225050</v>
      </c>
      <c r="J2887" s="28">
        <v>0</v>
      </c>
      <c r="K2887" s="28">
        <v>108225050</v>
      </c>
      <c r="L2887" s="29">
        <v>3.36</v>
      </c>
      <c r="M2887" s="29">
        <f>IFERROR(_xlfn.XLOOKUP($B2887,'Ownership Metrics'!$A:$A,'Ownership Metrics'!$B:$B),"")</f>
        <v>56.83</v>
      </c>
      <c r="N2887" s="28">
        <f>IFERROR(_xlfn.XLOOKUP($B2887,'Ownership Metrics'!$A:$A,'Ownership Metrics'!$C:$C),"")</f>
        <v>156</v>
      </c>
      <c r="O2887" s="29">
        <f>IFERROR(_xlfn.XLOOKUP($B2887,'Ownership Metrics'!$A:$A,'Ownership Metrics'!$D:$D),"")</f>
        <v>4.87</v>
      </c>
      <c r="P2887" s="29">
        <f>IFERROR(_xlfn.XLOOKUP($B2887,'Ownership Metrics'!$A:$A,'Ownership Metrics'!$E:$E),"")</f>
        <v>13.57</v>
      </c>
      <c r="Q2887" s="30">
        <f>IFERROR(_xlfn.XLOOKUP($B2887,'Ownership Metrics'!$A:$A,'Ownership Metrics'!$F:$F),"")</f>
        <v>14</v>
      </c>
      <c r="R2887" s="30">
        <f>IFERROR(_xlfn.XLOOKUP($B2887,'Ownership Metrics'!$A:$A,'Ownership Metrics'!$G:$G),"")</f>
        <v>12</v>
      </c>
      <c r="S2887" s="27" t="str">
        <f>IFERROR(_xlfn.XLOOKUP($B2887,'Ownership Metrics'!$A:$A,'Ownership Metrics'!$H:$H),"")</f>
        <v>Tersebar</v>
      </c>
      <c r="T2887" s="27" t="str">
        <f>IFERROR(_xlfn.XLOOKUP($B2887,'Ownership Metrics'!$A:$A,'Ownership Metrics'!$I:$I),"")</f>
        <v>Rendah</v>
      </c>
      <c r="U2887" s="27">
        <f>IF(COUNTIFS($B$2:$B2887,$B2887,$D$2:$D2887,$D2887)=1,1,0)</f>
        <v>1</v>
      </c>
      <c r="V2887" s="27">
        <f t="shared" si="136"/>
        <v>3.36</v>
      </c>
      <c r="W2887" s="27">
        <f t="shared" si="137"/>
        <v>7</v>
      </c>
      <c r="X2887" s="27">
        <f t="shared" si="135"/>
        <v>3.3599997113</v>
      </c>
    </row>
    <row r="2888" spans="1:24" x14ac:dyDescent="0.25">
      <c r="A2888" s="26">
        <v>46265</v>
      </c>
      <c r="B2888" s="27" t="s">
        <v>10524</v>
      </c>
      <c r="C2888" s="27" t="s">
        <v>3165</v>
      </c>
      <c r="D2888" s="27" t="s">
        <v>3173</v>
      </c>
      <c r="E2888" s="27" t="s">
        <v>35</v>
      </c>
      <c r="F2888" s="27" t="s">
        <v>23</v>
      </c>
      <c r="G2888" s="27" t="s">
        <v>36</v>
      </c>
      <c r="H2888" s="27" t="s">
        <v>24</v>
      </c>
      <c r="I2888" s="28">
        <v>130000000</v>
      </c>
      <c r="J2888" s="28">
        <v>0</v>
      </c>
      <c r="K2888" s="28">
        <v>130000000</v>
      </c>
      <c r="L2888" s="29">
        <v>4.04</v>
      </c>
      <c r="M2888" s="29">
        <f>IFERROR(_xlfn.XLOOKUP($B2888,'Ownership Metrics'!$A:$A,'Ownership Metrics'!$B:$B),"")</f>
        <v>56.83</v>
      </c>
      <c r="N2888" s="28">
        <f>IFERROR(_xlfn.XLOOKUP($B2888,'Ownership Metrics'!$A:$A,'Ownership Metrics'!$C:$C),"")</f>
        <v>156</v>
      </c>
      <c r="O2888" s="29">
        <f>IFERROR(_xlfn.XLOOKUP($B2888,'Ownership Metrics'!$A:$A,'Ownership Metrics'!$D:$D),"")</f>
        <v>4.87</v>
      </c>
      <c r="P2888" s="29">
        <f>IFERROR(_xlfn.XLOOKUP($B2888,'Ownership Metrics'!$A:$A,'Ownership Metrics'!$E:$E),"")</f>
        <v>13.57</v>
      </c>
      <c r="Q2888" s="30">
        <f>IFERROR(_xlfn.XLOOKUP($B2888,'Ownership Metrics'!$A:$A,'Ownership Metrics'!$F:$F),"")</f>
        <v>14</v>
      </c>
      <c r="R2888" s="30">
        <f>IFERROR(_xlfn.XLOOKUP($B2888,'Ownership Metrics'!$A:$A,'Ownership Metrics'!$G:$G),"")</f>
        <v>12</v>
      </c>
      <c r="S2888" s="27" t="str">
        <f>IFERROR(_xlfn.XLOOKUP($B2888,'Ownership Metrics'!$A:$A,'Ownership Metrics'!$H:$H),"")</f>
        <v>Tersebar</v>
      </c>
      <c r="T2888" s="27" t="str">
        <f>IFERROR(_xlfn.XLOOKUP($B2888,'Ownership Metrics'!$A:$A,'Ownership Metrics'!$I:$I),"")</f>
        <v>Rendah</v>
      </c>
      <c r="U2888" s="27">
        <f>IF(COUNTIFS($B$2:$B2888,$B2888,$D$2:$D2888,$D2888)=1,1,0)</f>
        <v>1</v>
      </c>
      <c r="V2888" s="27">
        <f t="shared" si="136"/>
        <v>4.04</v>
      </c>
      <c r="W2888" s="27">
        <f t="shared" si="137"/>
        <v>5</v>
      </c>
      <c r="X2888" s="27">
        <f t="shared" si="135"/>
        <v>4.0399997112000001</v>
      </c>
    </row>
    <row r="2889" spans="1:24" x14ac:dyDescent="0.25">
      <c r="A2889" s="26">
        <v>46265</v>
      </c>
      <c r="B2889" s="27" t="s">
        <v>10524</v>
      </c>
      <c r="C2889" s="27" t="s">
        <v>3165</v>
      </c>
      <c r="D2889" s="27" t="s">
        <v>1040</v>
      </c>
      <c r="E2889" s="27" t="s">
        <v>35</v>
      </c>
      <c r="F2889" s="27" t="s">
        <v>23</v>
      </c>
      <c r="G2889" s="27" t="s">
        <v>36</v>
      </c>
      <c r="H2889" s="27" t="s">
        <v>24</v>
      </c>
      <c r="I2889" s="28">
        <v>40000000</v>
      </c>
      <c r="J2889" s="28">
        <v>0</v>
      </c>
      <c r="K2889" s="28">
        <v>40000000</v>
      </c>
      <c r="L2889" s="29">
        <v>1.24</v>
      </c>
      <c r="M2889" s="29">
        <f>IFERROR(_xlfn.XLOOKUP($B2889,'Ownership Metrics'!$A:$A,'Ownership Metrics'!$B:$B),"")</f>
        <v>56.83</v>
      </c>
      <c r="N2889" s="28">
        <f>IFERROR(_xlfn.XLOOKUP($B2889,'Ownership Metrics'!$A:$A,'Ownership Metrics'!$C:$C),"")</f>
        <v>156</v>
      </c>
      <c r="O2889" s="29">
        <f>IFERROR(_xlfn.XLOOKUP($B2889,'Ownership Metrics'!$A:$A,'Ownership Metrics'!$D:$D),"")</f>
        <v>4.87</v>
      </c>
      <c r="P2889" s="29">
        <f>IFERROR(_xlfn.XLOOKUP($B2889,'Ownership Metrics'!$A:$A,'Ownership Metrics'!$E:$E),"")</f>
        <v>13.57</v>
      </c>
      <c r="Q2889" s="30">
        <f>IFERROR(_xlfn.XLOOKUP($B2889,'Ownership Metrics'!$A:$A,'Ownership Metrics'!$F:$F),"")</f>
        <v>14</v>
      </c>
      <c r="R2889" s="30">
        <f>IFERROR(_xlfn.XLOOKUP($B2889,'Ownership Metrics'!$A:$A,'Ownership Metrics'!$G:$G),"")</f>
        <v>12</v>
      </c>
      <c r="S2889" s="27" t="str">
        <f>IFERROR(_xlfn.XLOOKUP($B2889,'Ownership Metrics'!$A:$A,'Ownership Metrics'!$H:$H),"")</f>
        <v>Tersebar</v>
      </c>
      <c r="T2889" s="27" t="str">
        <f>IFERROR(_xlfn.XLOOKUP($B2889,'Ownership Metrics'!$A:$A,'Ownership Metrics'!$I:$I),"")</f>
        <v>Rendah</v>
      </c>
      <c r="U2889" s="27">
        <f>IF(COUNTIFS($B$2:$B2889,$B2889,$D$2:$D2889,$D2889)=1,1,0)</f>
        <v>1</v>
      </c>
      <c r="V2889" s="27">
        <f t="shared" si="136"/>
        <v>1.24</v>
      </c>
      <c r="W2889" s="27">
        <f t="shared" si="137"/>
        <v>12</v>
      </c>
      <c r="X2889" s="27">
        <f t="shared" si="135"/>
        <v>1.2399997111000001</v>
      </c>
    </row>
    <row r="2890" spans="1:24" x14ac:dyDescent="0.25">
      <c r="A2890" s="26">
        <v>46265</v>
      </c>
      <c r="B2890" s="27" t="s">
        <v>10524</v>
      </c>
      <c r="C2890" s="27" t="s">
        <v>3165</v>
      </c>
      <c r="D2890" s="27" t="s">
        <v>3174</v>
      </c>
      <c r="E2890" s="27" t="s">
        <v>35</v>
      </c>
      <c r="F2890" s="27" t="s">
        <v>23</v>
      </c>
      <c r="G2890" s="27" t="s">
        <v>36</v>
      </c>
      <c r="H2890" s="27" t="s">
        <v>24</v>
      </c>
      <c r="I2890" s="28">
        <v>40000000</v>
      </c>
      <c r="J2890" s="28">
        <v>0</v>
      </c>
      <c r="K2890" s="28">
        <v>40000000</v>
      </c>
      <c r="L2890" s="29">
        <v>1.24</v>
      </c>
      <c r="M2890" s="29">
        <f>IFERROR(_xlfn.XLOOKUP($B2890,'Ownership Metrics'!$A:$A,'Ownership Metrics'!$B:$B),"")</f>
        <v>56.83</v>
      </c>
      <c r="N2890" s="28">
        <f>IFERROR(_xlfn.XLOOKUP($B2890,'Ownership Metrics'!$A:$A,'Ownership Metrics'!$C:$C),"")</f>
        <v>156</v>
      </c>
      <c r="O2890" s="29">
        <f>IFERROR(_xlfn.XLOOKUP($B2890,'Ownership Metrics'!$A:$A,'Ownership Metrics'!$D:$D),"")</f>
        <v>4.87</v>
      </c>
      <c r="P2890" s="29">
        <f>IFERROR(_xlfn.XLOOKUP($B2890,'Ownership Metrics'!$A:$A,'Ownership Metrics'!$E:$E),"")</f>
        <v>13.57</v>
      </c>
      <c r="Q2890" s="30">
        <f>IFERROR(_xlfn.XLOOKUP($B2890,'Ownership Metrics'!$A:$A,'Ownership Metrics'!$F:$F),"")</f>
        <v>14</v>
      </c>
      <c r="R2890" s="30">
        <f>IFERROR(_xlfn.XLOOKUP($B2890,'Ownership Metrics'!$A:$A,'Ownership Metrics'!$G:$G),"")</f>
        <v>12</v>
      </c>
      <c r="S2890" s="27" t="str">
        <f>IFERROR(_xlfn.XLOOKUP($B2890,'Ownership Metrics'!$A:$A,'Ownership Metrics'!$H:$H),"")</f>
        <v>Tersebar</v>
      </c>
      <c r="T2890" s="27" t="str">
        <f>IFERROR(_xlfn.XLOOKUP($B2890,'Ownership Metrics'!$A:$A,'Ownership Metrics'!$I:$I),"")</f>
        <v>Rendah</v>
      </c>
      <c r="U2890" s="27">
        <f>IF(COUNTIFS($B$2:$B2890,$B2890,$D$2:$D2890,$D2890)=1,1,0)</f>
        <v>1</v>
      </c>
      <c r="V2890" s="27">
        <f t="shared" si="136"/>
        <v>1.24</v>
      </c>
      <c r="W2890" s="27">
        <f t="shared" si="137"/>
        <v>13</v>
      </c>
      <c r="X2890" s="27">
        <f t="shared" si="135"/>
        <v>1.2399997110000001</v>
      </c>
    </row>
    <row r="2891" spans="1:24" x14ac:dyDescent="0.25">
      <c r="A2891" s="26">
        <v>46265</v>
      </c>
      <c r="B2891" s="27" t="s">
        <v>10524</v>
      </c>
      <c r="C2891" s="27" t="s">
        <v>3165</v>
      </c>
      <c r="D2891" s="27" t="s">
        <v>3175</v>
      </c>
      <c r="E2891" s="27" t="s">
        <v>35</v>
      </c>
      <c r="F2891" s="27" t="s">
        <v>23</v>
      </c>
      <c r="G2891" s="27" t="s">
        <v>36</v>
      </c>
      <c r="H2891" s="27" t="s">
        <v>24</v>
      </c>
      <c r="I2891" s="28">
        <v>41000000</v>
      </c>
      <c r="J2891" s="28">
        <v>0</v>
      </c>
      <c r="K2891" s="28">
        <v>41000000</v>
      </c>
      <c r="L2891" s="29">
        <v>1.27</v>
      </c>
      <c r="M2891" s="29">
        <f>IFERROR(_xlfn.XLOOKUP($B2891,'Ownership Metrics'!$A:$A,'Ownership Metrics'!$B:$B),"")</f>
        <v>56.83</v>
      </c>
      <c r="N2891" s="28">
        <f>IFERROR(_xlfn.XLOOKUP($B2891,'Ownership Metrics'!$A:$A,'Ownership Metrics'!$C:$C),"")</f>
        <v>156</v>
      </c>
      <c r="O2891" s="29">
        <f>IFERROR(_xlfn.XLOOKUP($B2891,'Ownership Metrics'!$A:$A,'Ownership Metrics'!$D:$D),"")</f>
        <v>4.87</v>
      </c>
      <c r="P2891" s="29">
        <f>IFERROR(_xlfn.XLOOKUP($B2891,'Ownership Metrics'!$A:$A,'Ownership Metrics'!$E:$E),"")</f>
        <v>13.57</v>
      </c>
      <c r="Q2891" s="30">
        <f>IFERROR(_xlfn.XLOOKUP($B2891,'Ownership Metrics'!$A:$A,'Ownership Metrics'!$F:$F),"")</f>
        <v>14</v>
      </c>
      <c r="R2891" s="30">
        <f>IFERROR(_xlfn.XLOOKUP($B2891,'Ownership Metrics'!$A:$A,'Ownership Metrics'!$G:$G),"")</f>
        <v>12</v>
      </c>
      <c r="S2891" s="27" t="str">
        <f>IFERROR(_xlfn.XLOOKUP($B2891,'Ownership Metrics'!$A:$A,'Ownership Metrics'!$H:$H),"")</f>
        <v>Tersebar</v>
      </c>
      <c r="T2891" s="27" t="str">
        <f>IFERROR(_xlfn.XLOOKUP($B2891,'Ownership Metrics'!$A:$A,'Ownership Metrics'!$I:$I),"")</f>
        <v>Rendah</v>
      </c>
      <c r="U2891" s="27">
        <f>IF(COUNTIFS($B$2:$B2891,$B2891,$D$2:$D2891,$D2891)=1,1,0)</f>
        <v>1</v>
      </c>
      <c r="V2891" s="27">
        <f t="shared" si="136"/>
        <v>1.27</v>
      </c>
      <c r="W2891" s="27">
        <f t="shared" si="137"/>
        <v>11</v>
      </c>
      <c r="X2891" s="27">
        <f t="shared" si="135"/>
        <v>1.2699997109000001</v>
      </c>
    </row>
    <row r="2892" spans="1:24" x14ac:dyDescent="0.25">
      <c r="A2892" s="26">
        <v>46265</v>
      </c>
      <c r="B2892" s="27" t="s">
        <v>10524</v>
      </c>
      <c r="C2892" s="27" t="s">
        <v>3165</v>
      </c>
      <c r="D2892" s="27" t="s">
        <v>3176</v>
      </c>
      <c r="E2892" s="27" t="s">
        <v>35</v>
      </c>
      <c r="F2892" s="27" t="s">
        <v>23</v>
      </c>
      <c r="G2892" s="27" t="s">
        <v>36</v>
      </c>
      <c r="H2892" s="27" t="s">
        <v>24</v>
      </c>
      <c r="I2892" s="28">
        <v>130017300</v>
      </c>
      <c r="J2892" s="28">
        <v>0</v>
      </c>
      <c r="K2892" s="28">
        <v>130017300</v>
      </c>
      <c r="L2892" s="29">
        <v>4.04</v>
      </c>
      <c r="M2892" s="29">
        <f>IFERROR(_xlfn.XLOOKUP($B2892,'Ownership Metrics'!$A:$A,'Ownership Metrics'!$B:$B),"")</f>
        <v>56.83</v>
      </c>
      <c r="N2892" s="28">
        <f>IFERROR(_xlfn.XLOOKUP($B2892,'Ownership Metrics'!$A:$A,'Ownership Metrics'!$C:$C),"")</f>
        <v>156</v>
      </c>
      <c r="O2892" s="29">
        <f>IFERROR(_xlfn.XLOOKUP($B2892,'Ownership Metrics'!$A:$A,'Ownership Metrics'!$D:$D),"")</f>
        <v>4.87</v>
      </c>
      <c r="P2892" s="29">
        <f>IFERROR(_xlfn.XLOOKUP($B2892,'Ownership Metrics'!$A:$A,'Ownership Metrics'!$E:$E),"")</f>
        <v>13.57</v>
      </c>
      <c r="Q2892" s="30">
        <f>IFERROR(_xlfn.XLOOKUP($B2892,'Ownership Metrics'!$A:$A,'Ownership Metrics'!$F:$F),"")</f>
        <v>14</v>
      </c>
      <c r="R2892" s="30">
        <f>IFERROR(_xlfn.XLOOKUP($B2892,'Ownership Metrics'!$A:$A,'Ownership Metrics'!$G:$G),"")</f>
        <v>12</v>
      </c>
      <c r="S2892" s="27" t="str">
        <f>IFERROR(_xlfn.XLOOKUP($B2892,'Ownership Metrics'!$A:$A,'Ownership Metrics'!$H:$H),"")</f>
        <v>Tersebar</v>
      </c>
      <c r="T2892" s="27" t="str">
        <f>IFERROR(_xlfn.XLOOKUP($B2892,'Ownership Metrics'!$A:$A,'Ownership Metrics'!$I:$I),"")</f>
        <v>Rendah</v>
      </c>
      <c r="U2892" s="27">
        <f>IF(COUNTIFS($B$2:$B2892,$B2892,$D$2:$D2892,$D2892)=1,1,0)</f>
        <v>1</v>
      </c>
      <c r="V2892" s="27">
        <f t="shared" si="136"/>
        <v>4.04</v>
      </c>
      <c r="W2892" s="27">
        <f t="shared" si="137"/>
        <v>6</v>
      </c>
      <c r="X2892" s="27">
        <f t="shared" si="135"/>
        <v>4.0399997108000001</v>
      </c>
    </row>
    <row r="2893" spans="1:24" x14ac:dyDescent="0.25">
      <c r="A2893" s="26">
        <v>46265</v>
      </c>
      <c r="B2893" s="27" t="s">
        <v>10524</v>
      </c>
      <c r="C2893" s="27" t="s">
        <v>3165</v>
      </c>
      <c r="D2893" s="27" t="s">
        <v>554</v>
      </c>
      <c r="E2893" s="27" t="s">
        <v>555</v>
      </c>
      <c r="F2893" s="27" t="s">
        <v>23</v>
      </c>
      <c r="G2893" s="27"/>
      <c r="H2893" s="27" t="s">
        <v>24</v>
      </c>
      <c r="I2893" s="28">
        <v>91398700</v>
      </c>
      <c r="J2893" s="28">
        <v>0</v>
      </c>
      <c r="K2893" s="28">
        <v>91398700</v>
      </c>
      <c r="L2893" s="29">
        <v>2.84</v>
      </c>
      <c r="M2893" s="29">
        <f>IFERROR(_xlfn.XLOOKUP($B2893,'Ownership Metrics'!$A:$A,'Ownership Metrics'!$B:$B),"")</f>
        <v>56.83</v>
      </c>
      <c r="N2893" s="28">
        <f>IFERROR(_xlfn.XLOOKUP($B2893,'Ownership Metrics'!$A:$A,'Ownership Metrics'!$C:$C),"")</f>
        <v>156</v>
      </c>
      <c r="O2893" s="29">
        <f>IFERROR(_xlfn.XLOOKUP($B2893,'Ownership Metrics'!$A:$A,'Ownership Metrics'!$D:$D),"")</f>
        <v>4.87</v>
      </c>
      <c r="P2893" s="29">
        <f>IFERROR(_xlfn.XLOOKUP($B2893,'Ownership Metrics'!$A:$A,'Ownership Metrics'!$E:$E),"")</f>
        <v>13.57</v>
      </c>
      <c r="Q2893" s="30">
        <f>IFERROR(_xlfn.XLOOKUP($B2893,'Ownership Metrics'!$A:$A,'Ownership Metrics'!$F:$F),"")</f>
        <v>14</v>
      </c>
      <c r="R2893" s="30">
        <f>IFERROR(_xlfn.XLOOKUP($B2893,'Ownership Metrics'!$A:$A,'Ownership Metrics'!$G:$G),"")</f>
        <v>12</v>
      </c>
      <c r="S2893" s="27" t="str">
        <f>IFERROR(_xlfn.XLOOKUP($B2893,'Ownership Metrics'!$A:$A,'Ownership Metrics'!$H:$H),"")</f>
        <v>Tersebar</v>
      </c>
      <c r="T2893" s="27" t="str">
        <f>IFERROR(_xlfn.XLOOKUP($B2893,'Ownership Metrics'!$A:$A,'Ownership Metrics'!$I:$I),"")</f>
        <v>Rendah</v>
      </c>
      <c r="U2893" s="27">
        <f>IF(COUNTIFS($B$2:$B2893,$B2893,$D$2:$D2893,$D2893)=1,1,0)</f>
        <v>1</v>
      </c>
      <c r="V2893" s="27">
        <f t="shared" si="136"/>
        <v>2.84</v>
      </c>
      <c r="W2893" s="27">
        <f t="shared" si="137"/>
        <v>10</v>
      </c>
      <c r="X2893" s="27">
        <f t="shared" si="135"/>
        <v>2.8399997106999999</v>
      </c>
    </row>
    <row r="2894" spans="1:24" x14ac:dyDescent="0.25">
      <c r="A2894" s="26">
        <v>46265</v>
      </c>
      <c r="B2894" s="27" t="s">
        <v>10525</v>
      </c>
      <c r="C2894" s="27" t="s">
        <v>3178</v>
      </c>
      <c r="D2894" s="27" t="s">
        <v>3179</v>
      </c>
      <c r="E2894" s="27" t="s">
        <v>22</v>
      </c>
      <c r="F2894" s="27" t="s">
        <v>23</v>
      </c>
      <c r="G2894" s="27"/>
      <c r="H2894" s="27" t="s">
        <v>24</v>
      </c>
      <c r="I2894" s="28">
        <v>0</v>
      </c>
      <c r="J2894" s="28">
        <v>107523239925</v>
      </c>
      <c r="K2894" s="28">
        <v>107523239925</v>
      </c>
      <c r="L2894" s="29">
        <v>92.44</v>
      </c>
      <c r="M2894" s="29">
        <f>IFERROR(_xlfn.XLOOKUP($B2894,'Ownership Metrics'!$A:$A,'Ownership Metrics'!$B:$B),"")</f>
        <v>7.56</v>
      </c>
      <c r="N2894" s="28">
        <f>IFERROR(_xlfn.XLOOKUP($B2894,'Ownership Metrics'!$A:$A,'Ownership Metrics'!$C:$C),"")</f>
        <v>8545</v>
      </c>
      <c r="O2894" s="29">
        <f>IFERROR(_xlfn.XLOOKUP($B2894,'Ownership Metrics'!$A:$A,'Ownership Metrics'!$D:$D),"")</f>
        <v>92.44</v>
      </c>
      <c r="P2894" s="29">
        <f>IFERROR(_xlfn.XLOOKUP($B2894,'Ownership Metrics'!$A:$A,'Ownership Metrics'!$E:$E),"")</f>
        <v>92.44</v>
      </c>
      <c r="Q2894" s="30">
        <f>IFERROR(_xlfn.XLOOKUP($B2894,'Ownership Metrics'!$A:$A,'Ownership Metrics'!$F:$F),"")</f>
        <v>1</v>
      </c>
      <c r="R2894" s="30">
        <f>IFERROR(_xlfn.XLOOKUP($B2894,'Ownership Metrics'!$A:$A,'Ownership Metrics'!$G:$G),"")</f>
        <v>91</v>
      </c>
      <c r="S2894" s="27" t="str">
        <f>IFERROR(_xlfn.XLOOKUP($B2894,'Ownership Metrics'!$A:$A,'Ownership Metrics'!$H:$H),"")</f>
        <v>Mayoritas</v>
      </c>
      <c r="T2894" s="27" t="str">
        <f>IFERROR(_xlfn.XLOOKUP($B2894,'Ownership Metrics'!$A:$A,'Ownership Metrics'!$I:$I),"")</f>
        <v>Tinggi</v>
      </c>
      <c r="U2894" s="27">
        <f>IF(COUNTIFS($B$2:$B2894,$B2894,$D$2:$D2894,$D2894)=1,1,0)</f>
        <v>1</v>
      </c>
      <c r="V2894" s="27">
        <f t="shared" si="136"/>
        <v>92.44</v>
      </c>
      <c r="W2894" s="27">
        <f t="shared" si="137"/>
        <v>1</v>
      </c>
      <c r="X2894" s="27">
        <f t="shared" si="135"/>
        <v>92.439999710599992</v>
      </c>
    </row>
    <row r="2895" spans="1:24" x14ac:dyDescent="0.25">
      <c r="A2895" s="26">
        <v>46265</v>
      </c>
      <c r="B2895" s="27" t="s">
        <v>10526</v>
      </c>
      <c r="C2895" s="27" t="s">
        <v>3181</v>
      </c>
      <c r="D2895" s="27" t="s">
        <v>3182</v>
      </c>
      <c r="E2895" s="27" t="s">
        <v>22</v>
      </c>
      <c r="F2895" s="27" t="s">
        <v>23</v>
      </c>
      <c r="G2895" s="27"/>
      <c r="H2895" s="27" t="s">
        <v>24</v>
      </c>
      <c r="I2895" s="28">
        <v>0</v>
      </c>
      <c r="J2895" s="28">
        <v>5801826646</v>
      </c>
      <c r="K2895" s="28">
        <v>5801826646</v>
      </c>
      <c r="L2895" s="29">
        <v>59.95</v>
      </c>
      <c r="M2895" s="29">
        <f>IFERROR(_xlfn.XLOOKUP($B2895,'Ownership Metrics'!$A:$A,'Ownership Metrics'!$B:$B),"")</f>
        <v>31.95</v>
      </c>
      <c r="N2895" s="28">
        <f>IFERROR(_xlfn.XLOOKUP($B2895,'Ownership Metrics'!$A:$A,'Ownership Metrics'!$C:$C),"")</f>
        <v>3638</v>
      </c>
      <c r="O2895" s="29">
        <f>IFERROR(_xlfn.XLOOKUP($B2895,'Ownership Metrics'!$A:$A,'Ownership Metrics'!$D:$D),"")</f>
        <v>59.95</v>
      </c>
      <c r="P2895" s="29">
        <f>IFERROR(_xlfn.XLOOKUP($B2895,'Ownership Metrics'!$A:$A,'Ownership Metrics'!$E:$E),"")</f>
        <v>68.05</v>
      </c>
      <c r="Q2895" s="30">
        <f>IFERROR(_xlfn.XLOOKUP($B2895,'Ownership Metrics'!$A:$A,'Ownership Metrics'!$F:$F),"")</f>
        <v>3</v>
      </c>
      <c r="R2895" s="30">
        <f>IFERROR(_xlfn.XLOOKUP($B2895,'Ownership Metrics'!$A:$A,'Ownership Metrics'!$G:$G),"")</f>
        <v>58</v>
      </c>
      <c r="S2895" s="27" t="str">
        <f>IFERROR(_xlfn.XLOOKUP($B2895,'Ownership Metrics'!$A:$A,'Ownership Metrics'!$H:$H),"")</f>
        <v>Mayoritas</v>
      </c>
      <c r="T2895" s="27" t="str">
        <f>IFERROR(_xlfn.XLOOKUP($B2895,'Ownership Metrics'!$A:$A,'Ownership Metrics'!$I:$I),"")</f>
        <v>Tinggi</v>
      </c>
      <c r="U2895" s="27">
        <f>IF(COUNTIFS($B$2:$B2895,$B2895,$D$2:$D2895,$D2895)=1,1,0)</f>
        <v>1</v>
      </c>
      <c r="V2895" s="27">
        <f t="shared" si="136"/>
        <v>59.95</v>
      </c>
      <c r="W2895" s="27">
        <f t="shared" si="137"/>
        <v>1</v>
      </c>
      <c r="X2895" s="27">
        <f t="shared" si="135"/>
        <v>59.949999710500002</v>
      </c>
    </row>
    <row r="2896" spans="1:24" x14ac:dyDescent="0.25">
      <c r="A2896" s="26">
        <v>46265</v>
      </c>
      <c r="B2896" s="27" t="s">
        <v>10526</v>
      </c>
      <c r="C2896" s="27" t="s">
        <v>3181</v>
      </c>
      <c r="D2896" s="27" t="s">
        <v>3183</v>
      </c>
      <c r="E2896" s="27" t="s">
        <v>35</v>
      </c>
      <c r="F2896" s="27" t="s">
        <v>23</v>
      </c>
      <c r="G2896" s="27" t="s">
        <v>36</v>
      </c>
      <c r="H2896" s="27" t="s">
        <v>24</v>
      </c>
      <c r="I2896" s="28">
        <v>162891500</v>
      </c>
      <c r="J2896" s="28">
        <v>0</v>
      </c>
      <c r="K2896" s="28">
        <v>162891500</v>
      </c>
      <c r="L2896" s="29">
        <v>1.68</v>
      </c>
      <c r="M2896" s="29">
        <f>IFERROR(_xlfn.XLOOKUP($B2896,'Ownership Metrics'!$A:$A,'Ownership Metrics'!$B:$B),"")</f>
        <v>31.95</v>
      </c>
      <c r="N2896" s="28">
        <f>IFERROR(_xlfn.XLOOKUP($B2896,'Ownership Metrics'!$A:$A,'Ownership Metrics'!$C:$C),"")</f>
        <v>3638</v>
      </c>
      <c r="O2896" s="29">
        <f>IFERROR(_xlfn.XLOOKUP($B2896,'Ownership Metrics'!$A:$A,'Ownership Metrics'!$D:$D),"")</f>
        <v>59.95</v>
      </c>
      <c r="P2896" s="29">
        <f>IFERROR(_xlfn.XLOOKUP($B2896,'Ownership Metrics'!$A:$A,'Ownership Metrics'!$E:$E),"")</f>
        <v>68.05</v>
      </c>
      <c r="Q2896" s="30">
        <f>IFERROR(_xlfn.XLOOKUP($B2896,'Ownership Metrics'!$A:$A,'Ownership Metrics'!$F:$F),"")</f>
        <v>3</v>
      </c>
      <c r="R2896" s="30">
        <f>IFERROR(_xlfn.XLOOKUP($B2896,'Ownership Metrics'!$A:$A,'Ownership Metrics'!$G:$G),"")</f>
        <v>58</v>
      </c>
      <c r="S2896" s="27" t="str">
        <f>IFERROR(_xlfn.XLOOKUP($B2896,'Ownership Metrics'!$A:$A,'Ownership Metrics'!$H:$H),"")</f>
        <v>Mayoritas</v>
      </c>
      <c r="T2896" s="27" t="str">
        <f>IFERROR(_xlfn.XLOOKUP($B2896,'Ownership Metrics'!$A:$A,'Ownership Metrics'!$I:$I),"")</f>
        <v>Tinggi</v>
      </c>
      <c r="U2896" s="27">
        <f>IF(COUNTIFS($B$2:$B2896,$B2896,$D$2:$D2896,$D2896)=1,1,0)</f>
        <v>1</v>
      </c>
      <c r="V2896" s="27">
        <f t="shared" si="136"/>
        <v>1.68</v>
      </c>
      <c r="W2896" s="27">
        <f t="shared" si="137"/>
        <v>3</v>
      </c>
      <c r="X2896" s="27">
        <f t="shared" si="135"/>
        <v>1.6799997104</v>
      </c>
    </row>
    <row r="2897" spans="1:24" x14ac:dyDescent="0.25">
      <c r="A2897" s="26">
        <v>46265</v>
      </c>
      <c r="B2897" s="27" t="s">
        <v>10526</v>
      </c>
      <c r="C2897" s="27" t="s">
        <v>3181</v>
      </c>
      <c r="D2897" s="27" t="s">
        <v>3184</v>
      </c>
      <c r="E2897" s="27" t="s">
        <v>35</v>
      </c>
      <c r="F2897" s="27" t="s">
        <v>23</v>
      </c>
      <c r="G2897" s="27" t="s">
        <v>36</v>
      </c>
      <c r="H2897" s="27" t="s">
        <v>24</v>
      </c>
      <c r="I2897" s="28">
        <v>589737634</v>
      </c>
      <c r="J2897" s="28">
        <v>31428572</v>
      </c>
      <c r="K2897" s="28">
        <v>621166206</v>
      </c>
      <c r="L2897" s="29">
        <v>6.42</v>
      </c>
      <c r="M2897" s="29">
        <f>IFERROR(_xlfn.XLOOKUP($B2897,'Ownership Metrics'!$A:$A,'Ownership Metrics'!$B:$B),"")</f>
        <v>31.95</v>
      </c>
      <c r="N2897" s="28">
        <f>IFERROR(_xlfn.XLOOKUP($B2897,'Ownership Metrics'!$A:$A,'Ownership Metrics'!$C:$C),"")</f>
        <v>3638</v>
      </c>
      <c r="O2897" s="29">
        <f>IFERROR(_xlfn.XLOOKUP($B2897,'Ownership Metrics'!$A:$A,'Ownership Metrics'!$D:$D),"")</f>
        <v>59.95</v>
      </c>
      <c r="P2897" s="29">
        <f>IFERROR(_xlfn.XLOOKUP($B2897,'Ownership Metrics'!$A:$A,'Ownership Metrics'!$E:$E),"")</f>
        <v>68.05</v>
      </c>
      <c r="Q2897" s="30">
        <f>IFERROR(_xlfn.XLOOKUP($B2897,'Ownership Metrics'!$A:$A,'Ownership Metrics'!$F:$F),"")</f>
        <v>3</v>
      </c>
      <c r="R2897" s="30">
        <f>IFERROR(_xlfn.XLOOKUP($B2897,'Ownership Metrics'!$A:$A,'Ownership Metrics'!$G:$G),"")</f>
        <v>58</v>
      </c>
      <c r="S2897" s="27" t="str">
        <f>IFERROR(_xlfn.XLOOKUP($B2897,'Ownership Metrics'!$A:$A,'Ownership Metrics'!$H:$H),"")</f>
        <v>Mayoritas</v>
      </c>
      <c r="T2897" s="27" t="str">
        <f>IFERROR(_xlfn.XLOOKUP($B2897,'Ownership Metrics'!$A:$A,'Ownership Metrics'!$I:$I),"")</f>
        <v>Tinggi</v>
      </c>
      <c r="U2897" s="27">
        <f>IF(COUNTIFS($B$2:$B2897,$B2897,$D$2:$D2897,$D2897)=1,1,0)</f>
        <v>1</v>
      </c>
      <c r="V2897" s="27">
        <f t="shared" si="136"/>
        <v>6.42</v>
      </c>
      <c r="W2897" s="27">
        <f t="shared" si="137"/>
        <v>2</v>
      </c>
      <c r="X2897" s="27">
        <f t="shared" si="135"/>
        <v>6.4199997102999999</v>
      </c>
    </row>
    <row r="2898" spans="1:24" x14ac:dyDescent="0.25">
      <c r="A2898" s="26">
        <v>46265</v>
      </c>
      <c r="B2898" s="27" t="s">
        <v>10527</v>
      </c>
      <c r="C2898" s="27" t="s">
        <v>3186</v>
      </c>
      <c r="D2898" s="27" t="s">
        <v>3187</v>
      </c>
      <c r="E2898" s="27" t="s">
        <v>22</v>
      </c>
      <c r="F2898" s="27" t="s">
        <v>23</v>
      </c>
      <c r="G2898" s="27"/>
      <c r="H2898" s="27" t="s">
        <v>24</v>
      </c>
      <c r="I2898" s="28">
        <v>247839500</v>
      </c>
      <c r="J2898" s="28">
        <v>0</v>
      </c>
      <c r="K2898" s="28">
        <v>247839500</v>
      </c>
      <c r="L2898" s="29">
        <v>1.1200000000000001</v>
      </c>
      <c r="M2898" s="29">
        <f>IFERROR(_xlfn.XLOOKUP($B2898,'Ownership Metrics'!$A:$A,'Ownership Metrics'!$B:$B),"")</f>
        <v>33.92</v>
      </c>
      <c r="N2898" s="28">
        <f>IFERROR(_xlfn.XLOOKUP($B2898,'Ownership Metrics'!$A:$A,'Ownership Metrics'!$C:$C),"")</f>
        <v>780</v>
      </c>
      <c r="O2898" s="29">
        <f>IFERROR(_xlfn.XLOOKUP($B2898,'Ownership Metrics'!$A:$A,'Ownership Metrics'!$D:$D),"")</f>
        <v>24.67</v>
      </c>
      <c r="P2898" s="29">
        <f>IFERROR(_xlfn.XLOOKUP($B2898,'Ownership Metrics'!$A:$A,'Ownership Metrics'!$E:$E),"")</f>
        <v>38.340000000000003</v>
      </c>
      <c r="Q2898" s="30">
        <f>IFERROR(_xlfn.XLOOKUP($B2898,'Ownership Metrics'!$A:$A,'Ownership Metrics'!$F:$F),"")</f>
        <v>17</v>
      </c>
      <c r="R2898" s="30">
        <f>IFERROR(_xlfn.XLOOKUP($B2898,'Ownership Metrics'!$A:$A,'Ownership Metrics'!$G:$G),"")</f>
        <v>20</v>
      </c>
      <c r="S2898" s="27" t="str">
        <f>IFERROR(_xlfn.XLOOKUP($B2898,'Ownership Metrics'!$A:$A,'Ownership Metrics'!$H:$H),"")</f>
        <v>Tersebar</v>
      </c>
      <c r="T2898" s="27" t="str">
        <f>IFERROR(_xlfn.XLOOKUP($B2898,'Ownership Metrics'!$A:$A,'Ownership Metrics'!$I:$I),"")</f>
        <v>Rendah</v>
      </c>
      <c r="U2898" s="27">
        <f>IF(COUNTIFS($B$2:$B2898,$B2898,$D$2:$D2898,$D2898)=1,1,0)</f>
        <v>1</v>
      </c>
      <c r="V2898" s="27">
        <f t="shared" si="136"/>
        <v>1.1200000000000001</v>
      </c>
      <c r="W2898" s="27">
        <f t="shared" si="137"/>
        <v>16</v>
      </c>
      <c r="X2898" s="27">
        <f t="shared" si="135"/>
        <v>1.1199997102000001</v>
      </c>
    </row>
    <row r="2899" spans="1:24" x14ac:dyDescent="0.25">
      <c r="A2899" s="26">
        <v>46265</v>
      </c>
      <c r="B2899" s="27" t="s">
        <v>10527</v>
      </c>
      <c r="C2899" s="27" t="s">
        <v>3186</v>
      </c>
      <c r="D2899" s="27" t="s">
        <v>543</v>
      </c>
      <c r="E2899" s="27" t="s">
        <v>51</v>
      </c>
      <c r="F2899" s="27" t="s">
        <v>23</v>
      </c>
      <c r="G2899" s="27"/>
      <c r="H2899" s="27" t="s">
        <v>24</v>
      </c>
      <c r="I2899" s="28">
        <v>629900000</v>
      </c>
      <c r="J2899" s="28">
        <v>0</v>
      </c>
      <c r="K2899" s="28">
        <v>629900000</v>
      </c>
      <c r="L2899" s="29">
        <v>2.84</v>
      </c>
      <c r="M2899" s="29">
        <f>IFERROR(_xlfn.XLOOKUP($B2899,'Ownership Metrics'!$A:$A,'Ownership Metrics'!$B:$B),"")</f>
        <v>33.92</v>
      </c>
      <c r="N2899" s="28">
        <f>IFERROR(_xlfn.XLOOKUP($B2899,'Ownership Metrics'!$A:$A,'Ownership Metrics'!$C:$C),"")</f>
        <v>780</v>
      </c>
      <c r="O2899" s="29">
        <f>IFERROR(_xlfn.XLOOKUP($B2899,'Ownership Metrics'!$A:$A,'Ownership Metrics'!$D:$D),"")</f>
        <v>24.67</v>
      </c>
      <c r="P2899" s="29">
        <f>IFERROR(_xlfn.XLOOKUP($B2899,'Ownership Metrics'!$A:$A,'Ownership Metrics'!$E:$E),"")</f>
        <v>38.340000000000003</v>
      </c>
      <c r="Q2899" s="30">
        <f>IFERROR(_xlfn.XLOOKUP($B2899,'Ownership Metrics'!$A:$A,'Ownership Metrics'!$F:$F),"")</f>
        <v>17</v>
      </c>
      <c r="R2899" s="30">
        <f>IFERROR(_xlfn.XLOOKUP($B2899,'Ownership Metrics'!$A:$A,'Ownership Metrics'!$G:$G),"")</f>
        <v>20</v>
      </c>
      <c r="S2899" s="27" t="str">
        <f>IFERROR(_xlfn.XLOOKUP($B2899,'Ownership Metrics'!$A:$A,'Ownership Metrics'!$H:$H),"")</f>
        <v>Tersebar</v>
      </c>
      <c r="T2899" s="27" t="str">
        <f>IFERROR(_xlfn.XLOOKUP($B2899,'Ownership Metrics'!$A:$A,'Ownership Metrics'!$I:$I),"")</f>
        <v>Rendah</v>
      </c>
      <c r="U2899" s="27">
        <f>IF(COUNTIFS($B$2:$B2899,$B2899,$D$2:$D2899,$D2899)=1,1,0)</f>
        <v>1</v>
      </c>
      <c r="V2899" s="27">
        <f t="shared" si="136"/>
        <v>2.84</v>
      </c>
      <c r="W2899" s="27">
        <f t="shared" si="137"/>
        <v>6</v>
      </c>
      <c r="X2899" s="27">
        <f t="shared" si="135"/>
        <v>2.8399997100999999</v>
      </c>
    </row>
    <row r="2900" spans="1:24" x14ac:dyDescent="0.25">
      <c r="A2900" s="26">
        <v>46265</v>
      </c>
      <c r="B2900" s="27" t="s">
        <v>10527</v>
      </c>
      <c r="C2900" s="27" t="s">
        <v>3186</v>
      </c>
      <c r="D2900" s="27" t="s">
        <v>3188</v>
      </c>
      <c r="E2900" s="27"/>
      <c r="F2900" s="27"/>
      <c r="G2900" s="27"/>
      <c r="H2900" s="27"/>
      <c r="I2900" s="28">
        <v>0</v>
      </c>
      <c r="J2900" s="28">
        <v>634568500</v>
      </c>
      <c r="K2900" s="28">
        <v>634568500</v>
      </c>
      <c r="L2900" s="29">
        <v>2.86</v>
      </c>
      <c r="M2900" s="29">
        <f>IFERROR(_xlfn.XLOOKUP($B2900,'Ownership Metrics'!$A:$A,'Ownership Metrics'!$B:$B),"")</f>
        <v>33.92</v>
      </c>
      <c r="N2900" s="28">
        <f>IFERROR(_xlfn.XLOOKUP($B2900,'Ownership Metrics'!$A:$A,'Ownership Metrics'!$C:$C),"")</f>
        <v>780</v>
      </c>
      <c r="O2900" s="29">
        <f>IFERROR(_xlfn.XLOOKUP($B2900,'Ownership Metrics'!$A:$A,'Ownership Metrics'!$D:$D),"")</f>
        <v>24.67</v>
      </c>
      <c r="P2900" s="29">
        <f>IFERROR(_xlfn.XLOOKUP($B2900,'Ownership Metrics'!$A:$A,'Ownership Metrics'!$E:$E),"")</f>
        <v>38.340000000000003</v>
      </c>
      <c r="Q2900" s="30">
        <f>IFERROR(_xlfn.XLOOKUP($B2900,'Ownership Metrics'!$A:$A,'Ownership Metrics'!$F:$F),"")</f>
        <v>17</v>
      </c>
      <c r="R2900" s="30">
        <f>IFERROR(_xlfn.XLOOKUP($B2900,'Ownership Metrics'!$A:$A,'Ownership Metrics'!$G:$G),"")</f>
        <v>20</v>
      </c>
      <c r="S2900" s="27" t="str">
        <f>IFERROR(_xlfn.XLOOKUP($B2900,'Ownership Metrics'!$A:$A,'Ownership Metrics'!$H:$H),"")</f>
        <v>Tersebar</v>
      </c>
      <c r="T2900" s="27" t="str">
        <f>IFERROR(_xlfn.XLOOKUP($B2900,'Ownership Metrics'!$A:$A,'Ownership Metrics'!$I:$I),"")</f>
        <v>Rendah</v>
      </c>
      <c r="U2900" s="27">
        <f>IF(COUNTIFS($B$2:$B2900,$B2900,$D$2:$D2900,$D2900)=1,1,0)</f>
        <v>1</v>
      </c>
      <c r="V2900" s="27">
        <f t="shared" si="136"/>
        <v>2.86</v>
      </c>
      <c r="W2900" s="27">
        <f t="shared" si="137"/>
        <v>5</v>
      </c>
      <c r="X2900" s="27">
        <f t="shared" si="135"/>
        <v>2.8599997099999999</v>
      </c>
    </row>
    <row r="2901" spans="1:24" x14ac:dyDescent="0.25">
      <c r="A2901" s="26">
        <v>46265</v>
      </c>
      <c r="B2901" s="27" t="s">
        <v>10527</v>
      </c>
      <c r="C2901" s="27" t="s">
        <v>3186</v>
      </c>
      <c r="D2901" s="27" t="s">
        <v>540</v>
      </c>
      <c r="E2901" s="27"/>
      <c r="F2901" s="27"/>
      <c r="G2901" s="27"/>
      <c r="H2901" s="27"/>
      <c r="I2901" s="28">
        <v>0</v>
      </c>
      <c r="J2901" s="28">
        <v>576900000</v>
      </c>
      <c r="K2901" s="28">
        <v>576900000</v>
      </c>
      <c r="L2901" s="29">
        <v>2.6</v>
      </c>
      <c r="M2901" s="29">
        <f>IFERROR(_xlfn.XLOOKUP($B2901,'Ownership Metrics'!$A:$A,'Ownership Metrics'!$B:$B),"")</f>
        <v>33.92</v>
      </c>
      <c r="N2901" s="28">
        <f>IFERROR(_xlfn.XLOOKUP($B2901,'Ownership Metrics'!$A:$A,'Ownership Metrics'!$C:$C),"")</f>
        <v>780</v>
      </c>
      <c r="O2901" s="29">
        <f>IFERROR(_xlfn.XLOOKUP($B2901,'Ownership Metrics'!$A:$A,'Ownership Metrics'!$D:$D),"")</f>
        <v>24.67</v>
      </c>
      <c r="P2901" s="29">
        <f>IFERROR(_xlfn.XLOOKUP($B2901,'Ownership Metrics'!$A:$A,'Ownership Metrics'!$E:$E),"")</f>
        <v>38.340000000000003</v>
      </c>
      <c r="Q2901" s="30">
        <f>IFERROR(_xlfn.XLOOKUP($B2901,'Ownership Metrics'!$A:$A,'Ownership Metrics'!$F:$F),"")</f>
        <v>17</v>
      </c>
      <c r="R2901" s="30">
        <f>IFERROR(_xlfn.XLOOKUP($B2901,'Ownership Metrics'!$A:$A,'Ownership Metrics'!$G:$G),"")</f>
        <v>20</v>
      </c>
      <c r="S2901" s="27" t="str">
        <f>IFERROR(_xlfn.XLOOKUP($B2901,'Ownership Metrics'!$A:$A,'Ownership Metrics'!$H:$H),"")</f>
        <v>Tersebar</v>
      </c>
      <c r="T2901" s="27" t="str">
        <f>IFERROR(_xlfn.XLOOKUP($B2901,'Ownership Metrics'!$A:$A,'Ownership Metrics'!$I:$I),"")</f>
        <v>Rendah</v>
      </c>
      <c r="U2901" s="27">
        <f>IF(COUNTIFS($B$2:$B2901,$B2901,$D$2:$D2901,$D2901)=1,1,0)</f>
        <v>1</v>
      </c>
      <c r="V2901" s="27">
        <f t="shared" si="136"/>
        <v>2.6</v>
      </c>
      <c r="W2901" s="27">
        <f t="shared" si="137"/>
        <v>7</v>
      </c>
      <c r="X2901" s="27">
        <f t="shared" si="135"/>
        <v>2.5999997099000001</v>
      </c>
    </row>
    <row r="2902" spans="1:24" x14ac:dyDescent="0.25">
      <c r="A2902" s="26">
        <v>46265</v>
      </c>
      <c r="B2902" s="27" t="s">
        <v>10527</v>
      </c>
      <c r="C2902" s="27" t="s">
        <v>3186</v>
      </c>
      <c r="D2902" s="27" t="s">
        <v>113</v>
      </c>
      <c r="E2902" s="27" t="s">
        <v>114</v>
      </c>
      <c r="F2902" s="27" t="s">
        <v>23</v>
      </c>
      <c r="G2902" s="27"/>
      <c r="H2902" s="27" t="s">
        <v>24</v>
      </c>
      <c r="I2902" s="28">
        <v>516377425</v>
      </c>
      <c r="J2902" s="28">
        <v>0</v>
      </c>
      <c r="K2902" s="28">
        <v>516377425</v>
      </c>
      <c r="L2902" s="29">
        <v>2.3199999999999998</v>
      </c>
      <c r="M2902" s="29">
        <f>IFERROR(_xlfn.XLOOKUP($B2902,'Ownership Metrics'!$A:$A,'Ownership Metrics'!$B:$B),"")</f>
        <v>33.92</v>
      </c>
      <c r="N2902" s="28">
        <f>IFERROR(_xlfn.XLOOKUP($B2902,'Ownership Metrics'!$A:$A,'Ownership Metrics'!$C:$C),"")</f>
        <v>780</v>
      </c>
      <c r="O2902" s="29">
        <f>IFERROR(_xlfn.XLOOKUP($B2902,'Ownership Metrics'!$A:$A,'Ownership Metrics'!$D:$D),"")</f>
        <v>24.67</v>
      </c>
      <c r="P2902" s="29">
        <f>IFERROR(_xlfn.XLOOKUP($B2902,'Ownership Metrics'!$A:$A,'Ownership Metrics'!$E:$E),"")</f>
        <v>38.340000000000003</v>
      </c>
      <c r="Q2902" s="30">
        <f>IFERROR(_xlfn.XLOOKUP($B2902,'Ownership Metrics'!$A:$A,'Ownership Metrics'!$F:$F),"")</f>
        <v>17</v>
      </c>
      <c r="R2902" s="30">
        <f>IFERROR(_xlfn.XLOOKUP($B2902,'Ownership Metrics'!$A:$A,'Ownership Metrics'!$G:$G),"")</f>
        <v>20</v>
      </c>
      <c r="S2902" s="27" t="str">
        <f>IFERROR(_xlfn.XLOOKUP($B2902,'Ownership Metrics'!$A:$A,'Ownership Metrics'!$H:$H),"")</f>
        <v>Tersebar</v>
      </c>
      <c r="T2902" s="27" t="str">
        <f>IFERROR(_xlfn.XLOOKUP($B2902,'Ownership Metrics'!$A:$A,'Ownership Metrics'!$I:$I),"")</f>
        <v>Rendah</v>
      </c>
      <c r="U2902" s="27">
        <f>IF(COUNTIFS($B$2:$B2902,$B2902,$D$2:$D2902,$D2902)=1,1,0)</f>
        <v>1</v>
      </c>
      <c r="V2902" s="27">
        <f t="shared" si="136"/>
        <v>2.3199999999999998</v>
      </c>
      <c r="W2902" s="27">
        <f t="shared" si="137"/>
        <v>8</v>
      </c>
      <c r="X2902" s="27">
        <f t="shared" si="135"/>
        <v>2.3199997097999998</v>
      </c>
    </row>
    <row r="2903" spans="1:24" x14ac:dyDescent="0.25">
      <c r="A2903" s="26">
        <v>46265</v>
      </c>
      <c r="B2903" s="27" t="s">
        <v>10527</v>
      </c>
      <c r="C2903" s="27" t="s">
        <v>3186</v>
      </c>
      <c r="D2903" s="27" t="s">
        <v>3189</v>
      </c>
      <c r="E2903" s="27" t="s">
        <v>35</v>
      </c>
      <c r="F2903" s="27" t="s">
        <v>23</v>
      </c>
      <c r="G2903" s="27" t="s">
        <v>36</v>
      </c>
      <c r="H2903" s="27" t="s">
        <v>24</v>
      </c>
      <c r="I2903" s="28">
        <v>484859400</v>
      </c>
      <c r="J2903" s="28">
        <v>0</v>
      </c>
      <c r="K2903" s="28">
        <v>484859400</v>
      </c>
      <c r="L2903" s="29">
        <v>2.1800000000000002</v>
      </c>
      <c r="M2903" s="29">
        <f>IFERROR(_xlfn.XLOOKUP($B2903,'Ownership Metrics'!$A:$A,'Ownership Metrics'!$B:$B),"")</f>
        <v>33.92</v>
      </c>
      <c r="N2903" s="28">
        <f>IFERROR(_xlfn.XLOOKUP($B2903,'Ownership Metrics'!$A:$A,'Ownership Metrics'!$C:$C),"")</f>
        <v>780</v>
      </c>
      <c r="O2903" s="29">
        <f>IFERROR(_xlfn.XLOOKUP($B2903,'Ownership Metrics'!$A:$A,'Ownership Metrics'!$D:$D),"")</f>
        <v>24.67</v>
      </c>
      <c r="P2903" s="29">
        <f>IFERROR(_xlfn.XLOOKUP($B2903,'Ownership Metrics'!$A:$A,'Ownership Metrics'!$E:$E),"")</f>
        <v>38.340000000000003</v>
      </c>
      <c r="Q2903" s="30">
        <f>IFERROR(_xlfn.XLOOKUP($B2903,'Ownership Metrics'!$A:$A,'Ownership Metrics'!$F:$F),"")</f>
        <v>17</v>
      </c>
      <c r="R2903" s="30">
        <f>IFERROR(_xlfn.XLOOKUP($B2903,'Ownership Metrics'!$A:$A,'Ownership Metrics'!$G:$G),"")</f>
        <v>20</v>
      </c>
      <c r="S2903" s="27" t="str">
        <f>IFERROR(_xlfn.XLOOKUP($B2903,'Ownership Metrics'!$A:$A,'Ownership Metrics'!$H:$H),"")</f>
        <v>Tersebar</v>
      </c>
      <c r="T2903" s="27" t="str">
        <f>IFERROR(_xlfn.XLOOKUP($B2903,'Ownership Metrics'!$A:$A,'Ownership Metrics'!$I:$I),"")</f>
        <v>Rendah</v>
      </c>
      <c r="U2903" s="27">
        <f>IF(COUNTIFS($B$2:$B2903,$B2903,$D$2:$D2903,$D2903)=1,1,0)</f>
        <v>1</v>
      </c>
      <c r="V2903" s="27">
        <f t="shared" si="136"/>
        <v>2.1800000000000002</v>
      </c>
      <c r="W2903" s="27">
        <f t="shared" si="137"/>
        <v>9</v>
      </c>
      <c r="X2903" s="27">
        <f t="shared" si="135"/>
        <v>2.1799997097000001</v>
      </c>
    </row>
    <row r="2904" spans="1:24" x14ac:dyDescent="0.25">
      <c r="A2904" s="26">
        <v>46265</v>
      </c>
      <c r="B2904" s="27" t="s">
        <v>10527</v>
      </c>
      <c r="C2904" s="27" t="s">
        <v>3186</v>
      </c>
      <c r="D2904" s="27" t="s">
        <v>3190</v>
      </c>
      <c r="E2904" s="27" t="s">
        <v>35</v>
      </c>
      <c r="F2904" s="27" t="s">
        <v>23</v>
      </c>
      <c r="G2904" s="27" t="s">
        <v>36</v>
      </c>
      <c r="H2904" s="27" t="s">
        <v>24</v>
      </c>
      <c r="I2904" s="28">
        <v>225000000</v>
      </c>
      <c r="J2904" s="28">
        <v>0</v>
      </c>
      <c r="K2904" s="28">
        <v>225000000</v>
      </c>
      <c r="L2904" s="29">
        <v>1.01</v>
      </c>
      <c r="M2904" s="29">
        <f>IFERROR(_xlfn.XLOOKUP($B2904,'Ownership Metrics'!$A:$A,'Ownership Metrics'!$B:$B),"")</f>
        <v>33.92</v>
      </c>
      <c r="N2904" s="28">
        <f>IFERROR(_xlfn.XLOOKUP($B2904,'Ownership Metrics'!$A:$A,'Ownership Metrics'!$C:$C),"")</f>
        <v>780</v>
      </c>
      <c r="O2904" s="29">
        <f>IFERROR(_xlfn.XLOOKUP($B2904,'Ownership Metrics'!$A:$A,'Ownership Metrics'!$D:$D),"")</f>
        <v>24.67</v>
      </c>
      <c r="P2904" s="29">
        <f>IFERROR(_xlfn.XLOOKUP($B2904,'Ownership Metrics'!$A:$A,'Ownership Metrics'!$E:$E),"")</f>
        <v>38.340000000000003</v>
      </c>
      <c r="Q2904" s="30">
        <f>IFERROR(_xlfn.XLOOKUP($B2904,'Ownership Metrics'!$A:$A,'Ownership Metrics'!$F:$F),"")</f>
        <v>17</v>
      </c>
      <c r="R2904" s="30">
        <f>IFERROR(_xlfn.XLOOKUP($B2904,'Ownership Metrics'!$A:$A,'Ownership Metrics'!$G:$G),"")</f>
        <v>20</v>
      </c>
      <c r="S2904" s="27" t="str">
        <f>IFERROR(_xlfn.XLOOKUP($B2904,'Ownership Metrics'!$A:$A,'Ownership Metrics'!$H:$H),"")</f>
        <v>Tersebar</v>
      </c>
      <c r="T2904" s="27" t="str">
        <f>IFERROR(_xlfn.XLOOKUP($B2904,'Ownership Metrics'!$A:$A,'Ownership Metrics'!$I:$I),"")</f>
        <v>Rendah</v>
      </c>
      <c r="U2904" s="27">
        <f>IF(COUNTIFS($B$2:$B2904,$B2904,$D$2:$D2904,$D2904)=1,1,0)</f>
        <v>1</v>
      </c>
      <c r="V2904" s="27">
        <f t="shared" si="136"/>
        <v>1.01</v>
      </c>
      <c r="W2904" s="27">
        <f t="shared" si="137"/>
        <v>17</v>
      </c>
      <c r="X2904" s="27">
        <f t="shared" si="135"/>
        <v>1.0099997096</v>
      </c>
    </row>
    <row r="2905" spans="1:24" x14ac:dyDescent="0.25">
      <c r="A2905" s="26">
        <v>46265</v>
      </c>
      <c r="B2905" s="27" t="s">
        <v>10527</v>
      </c>
      <c r="C2905" s="27" t="s">
        <v>3186</v>
      </c>
      <c r="D2905" s="27" t="s">
        <v>2564</v>
      </c>
      <c r="E2905" s="27" t="s">
        <v>35</v>
      </c>
      <c r="F2905" s="27" t="s">
        <v>23</v>
      </c>
      <c r="G2905" s="27" t="s">
        <v>36</v>
      </c>
      <c r="H2905" s="27" t="s">
        <v>24</v>
      </c>
      <c r="I2905" s="28">
        <v>275000000</v>
      </c>
      <c r="J2905" s="28">
        <v>0</v>
      </c>
      <c r="K2905" s="28">
        <v>275000000</v>
      </c>
      <c r="L2905" s="29">
        <v>1.24</v>
      </c>
      <c r="M2905" s="29">
        <f>IFERROR(_xlfn.XLOOKUP($B2905,'Ownership Metrics'!$A:$A,'Ownership Metrics'!$B:$B),"")</f>
        <v>33.92</v>
      </c>
      <c r="N2905" s="28">
        <f>IFERROR(_xlfn.XLOOKUP($B2905,'Ownership Metrics'!$A:$A,'Ownership Metrics'!$C:$C),"")</f>
        <v>780</v>
      </c>
      <c r="O2905" s="29">
        <f>IFERROR(_xlfn.XLOOKUP($B2905,'Ownership Metrics'!$A:$A,'Ownership Metrics'!$D:$D),"")</f>
        <v>24.67</v>
      </c>
      <c r="P2905" s="29">
        <f>IFERROR(_xlfn.XLOOKUP($B2905,'Ownership Metrics'!$A:$A,'Ownership Metrics'!$E:$E),"")</f>
        <v>38.340000000000003</v>
      </c>
      <c r="Q2905" s="30">
        <f>IFERROR(_xlfn.XLOOKUP($B2905,'Ownership Metrics'!$A:$A,'Ownership Metrics'!$F:$F),"")</f>
        <v>17</v>
      </c>
      <c r="R2905" s="30">
        <f>IFERROR(_xlfn.XLOOKUP($B2905,'Ownership Metrics'!$A:$A,'Ownership Metrics'!$G:$G),"")</f>
        <v>20</v>
      </c>
      <c r="S2905" s="27" t="str">
        <f>IFERROR(_xlfn.XLOOKUP($B2905,'Ownership Metrics'!$A:$A,'Ownership Metrics'!$H:$H),"")</f>
        <v>Tersebar</v>
      </c>
      <c r="T2905" s="27" t="str">
        <f>IFERROR(_xlfn.XLOOKUP($B2905,'Ownership Metrics'!$A:$A,'Ownership Metrics'!$I:$I),"")</f>
        <v>Rendah</v>
      </c>
      <c r="U2905" s="27">
        <f>IF(COUNTIFS($B$2:$B2905,$B2905,$D$2:$D2905,$D2905)=1,1,0)</f>
        <v>1</v>
      </c>
      <c r="V2905" s="27">
        <f t="shared" si="136"/>
        <v>1.24</v>
      </c>
      <c r="W2905" s="27">
        <f t="shared" si="137"/>
        <v>15</v>
      </c>
      <c r="X2905" s="27">
        <f t="shared" si="135"/>
        <v>1.2399997094999999</v>
      </c>
    </row>
    <row r="2906" spans="1:24" x14ac:dyDescent="0.25">
      <c r="A2906" s="26">
        <v>46265</v>
      </c>
      <c r="B2906" s="27" t="s">
        <v>10527</v>
      </c>
      <c r="C2906" s="27" t="s">
        <v>3186</v>
      </c>
      <c r="D2906" s="27" t="s">
        <v>3191</v>
      </c>
      <c r="E2906" s="27" t="s">
        <v>35</v>
      </c>
      <c r="F2906" s="27" t="s">
        <v>23</v>
      </c>
      <c r="G2906" s="27" t="s">
        <v>36</v>
      </c>
      <c r="H2906" s="27" t="s">
        <v>24</v>
      </c>
      <c r="I2906" s="28">
        <v>360366500</v>
      </c>
      <c r="J2906" s="28">
        <v>0</v>
      </c>
      <c r="K2906" s="28">
        <v>360366500</v>
      </c>
      <c r="L2906" s="29">
        <v>1.62</v>
      </c>
      <c r="M2906" s="29">
        <f>IFERROR(_xlfn.XLOOKUP($B2906,'Ownership Metrics'!$A:$A,'Ownership Metrics'!$B:$B),"")</f>
        <v>33.92</v>
      </c>
      <c r="N2906" s="28">
        <f>IFERROR(_xlfn.XLOOKUP($B2906,'Ownership Metrics'!$A:$A,'Ownership Metrics'!$C:$C),"")</f>
        <v>780</v>
      </c>
      <c r="O2906" s="29">
        <f>IFERROR(_xlfn.XLOOKUP($B2906,'Ownership Metrics'!$A:$A,'Ownership Metrics'!$D:$D),"")</f>
        <v>24.67</v>
      </c>
      <c r="P2906" s="29">
        <f>IFERROR(_xlfn.XLOOKUP($B2906,'Ownership Metrics'!$A:$A,'Ownership Metrics'!$E:$E),"")</f>
        <v>38.340000000000003</v>
      </c>
      <c r="Q2906" s="30">
        <f>IFERROR(_xlfn.XLOOKUP($B2906,'Ownership Metrics'!$A:$A,'Ownership Metrics'!$F:$F),"")</f>
        <v>17</v>
      </c>
      <c r="R2906" s="30">
        <f>IFERROR(_xlfn.XLOOKUP($B2906,'Ownership Metrics'!$A:$A,'Ownership Metrics'!$G:$G),"")</f>
        <v>20</v>
      </c>
      <c r="S2906" s="27" t="str">
        <f>IFERROR(_xlfn.XLOOKUP($B2906,'Ownership Metrics'!$A:$A,'Ownership Metrics'!$H:$H),"")</f>
        <v>Tersebar</v>
      </c>
      <c r="T2906" s="27" t="str">
        <f>IFERROR(_xlfn.XLOOKUP($B2906,'Ownership Metrics'!$A:$A,'Ownership Metrics'!$I:$I),"")</f>
        <v>Rendah</v>
      </c>
      <c r="U2906" s="27">
        <f>IF(COUNTIFS($B$2:$B2906,$B2906,$D$2:$D2906,$D2906)=1,1,0)</f>
        <v>1</v>
      </c>
      <c r="V2906" s="27">
        <f t="shared" si="136"/>
        <v>1.62</v>
      </c>
      <c r="W2906" s="27">
        <f t="shared" si="137"/>
        <v>12</v>
      </c>
      <c r="X2906" s="27">
        <f t="shared" si="135"/>
        <v>1.6199997094</v>
      </c>
    </row>
    <row r="2907" spans="1:24" x14ac:dyDescent="0.25">
      <c r="A2907" s="26">
        <v>46265</v>
      </c>
      <c r="B2907" s="27" t="s">
        <v>10527</v>
      </c>
      <c r="C2907" s="27" t="s">
        <v>3186</v>
      </c>
      <c r="D2907" s="27" t="s">
        <v>3192</v>
      </c>
      <c r="E2907" s="27" t="s">
        <v>35</v>
      </c>
      <c r="F2907" s="27" t="s">
        <v>23</v>
      </c>
      <c r="G2907" s="27" t="s">
        <v>36</v>
      </c>
      <c r="H2907" s="27" t="s">
        <v>24</v>
      </c>
      <c r="I2907" s="28">
        <v>344538300</v>
      </c>
      <c r="J2907" s="28">
        <v>0</v>
      </c>
      <c r="K2907" s="28">
        <v>344538300</v>
      </c>
      <c r="L2907" s="29">
        <v>1.55</v>
      </c>
      <c r="M2907" s="29">
        <f>IFERROR(_xlfn.XLOOKUP($B2907,'Ownership Metrics'!$A:$A,'Ownership Metrics'!$B:$B),"")</f>
        <v>33.92</v>
      </c>
      <c r="N2907" s="28">
        <f>IFERROR(_xlfn.XLOOKUP($B2907,'Ownership Metrics'!$A:$A,'Ownership Metrics'!$C:$C),"")</f>
        <v>780</v>
      </c>
      <c r="O2907" s="29">
        <f>IFERROR(_xlfn.XLOOKUP($B2907,'Ownership Metrics'!$A:$A,'Ownership Metrics'!$D:$D),"")</f>
        <v>24.67</v>
      </c>
      <c r="P2907" s="29">
        <f>IFERROR(_xlfn.XLOOKUP($B2907,'Ownership Metrics'!$A:$A,'Ownership Metrics'!$E:$E),"")</f>
        <v>38.340000000000003</v>
      </c>
      <c r="Q2907" s="30">
        <f>IFERROR(_xlfn.XLOOKUP($B2907,'Ownership Metrics'!$A:$A,'Ownership Metrics'!$F:$F),"")</f>
        <v>17</v>
      </c>
      <c r="R2907" s="30">
        <f>IFERROR(_xlfn.XLOOKUP($B2907,'Ownership Metrics'!$A:$A,'Ownership Metrics'!$G:$G),"")</f>
        <v>20</v>
      </c>
      <c r="S2907" s="27" t="str">
        <f>IFERROR(_xlfn.XLOOKUP($B2907,'Ownership Metrics'!$A:$A,'Ownership Metrics'!$H:$H),"")</f>
        <v>Tersebar</v>
      </c>
      <c r="T2907" s="27" t="str">
        <f>IFERROR(_xlfn.XLOOKUP($B2907,'Ownership Metrics'!$A:$A,'Ownership Metrics'!$I:$I),"")</f>
        <v>Rendah</v>
      </c>
      <c r="U2907" s="27">
        <f>IF(COUNTIFS($B$2:$B2907,$B2907,$D$2:$D2907,$D2907)=1,1,0)</f>
        <v>1</v>
      </c>
      <c r="V2907" s="27">
        <f t="shared" si="136"/>
        <v>1.55</v>
      </c>
      <c r="W2907" s="27">
        <f t="shared" si="137"/>
        <v>13</v>
      </c>
      <c r="X2907" s="27">
        <f t="shared" si="135"/>
        <v>1.5499997093</v>
      </c>
    </row>
    <row r="2908" spans="1:24" x14ac:dyDescent="0.25">
      <c r="A2908" s="26">
        <v>46265</v>
      </c>
      <c r="B2908" s="27" t="s">
        <v>10527</v>
      </c>
      <c r="C2908" s="27" t="s">
        <v>3186</v>
      </c>
      <c r="D2908" s="27" t="s">
        <v>551</v>
      </c>
      <c r="E2908" s="27" t="s">
        <v>98</v>
      </c>
      <c r="F2908" s="27" t="s">
        <v>23</v>
      </c>
      <c r="G2908" s="27"/>
      <c r="H2908" s="27" t="s">
        <v>24</v>
      </c>
      <c r="I2908" s="28">
        <v>310539512</v>
      </c>
      <c r="J2908" s="28">
        <v>0</v>
      </c>
      <c r="K2908" s="28">
        <v>310539512</v>
      </c>
      <c r="L2908" s="29">
        <v>1.4</v>
      </c>
      <c r="M2908" s="29">
        <f>IFERROR(_xlfn.XLOOKUP($B2908,'Ownership Metrics'!$A:$A,'Ownership Metrics'!$B:$B),"")</f>
        <v>33.92</v>
      </c>
      <c r="N2908" s="28">
        <f>IFERROR(_xlfn.XLOOKUP($B2908,'Ownership Metrics'!$A:$A,'Ownership Metrics'!$C:$C),"")</f>
        <v>780</v>
      </c>
      <c r="O2908" s="29">
        <f>IFERROR(_xlfn.XLOOKUP($B2908,'Ownership Metrics'!$A:$A,'Ownership Metrics'!$D:$D),"")</f>
        <v>24.67</v>
      </c>
      <c r="P2908" s="29">
        <f>IFERROR(_xlfn.XLOOKUP($B2908,'Ownership Metrics'!$A:$A,'Ownership Metrics'!$E:$E),"")</f>
        <v>38.340000000000003</v>
      </c>
      <c r="Q2908" s="30">
        <f>IFERROR(_xlfn.XLOOKUP($B2908,'Ownership Metrics'!$A:$A,'Ownership Metrics'!$F:$F),"")</f>
        <v>17</v>
      </c>
      <c r="R2908" s="30">
        <f>IFERROR(_xlfn.XLOOKUP($B2908,'Ownership Metrics'!$A:$A,'Ownership Metrics'!$G:$G),"")</f>
        <v>20</v>
      </c>
      <c r="S2908" s="27" t="str">
        <f>IFERROR(_xlfn.XLOOKUP($B2908,'Ownership Metrics'!$A:$A,'Ownership Metrics'!$H:$H),"")</f>
        <v>Tersebar</v>
      </c>
      <c r="T2908" s="27" t="str">
        <f>IFERROR(_xlfn.XLOOKUP($B2908,'Ownership Metrics'!$A:$A,'Ownership Metrics'!$I:$I),"")</f>
        <v>Rendah</v>
      </c>
      <c r="U2908" s="27">
        <f>IF(COUNTIFS($B$2:$B2908,$B2908,$D$2:$D2908,$D2908)=1,1,0)</f>
        <v>1</v>
      </c>
      <c r="V2908" s="27">
        <f t="shared" si="136"/>
        <v>1.4</v>
      </c>
      <c r="W2908" s="27">
        <f t="shared" si="137"/>
        <v>14</v>
      </c>
      <c r="X2908" s="27">
        <f t="shared" si="135"/>
        <v>1.3999997091999998</v>
      </c>
    </row>
    <row r="2909" spans="1:24" x14ac:dyDescent="0.25">
      <c r="A2909" s="26">
        <v>46265</v>
      </c>
      <c r="B2909" s="27" t="s">
        <v>10527</v>
      </c>
      <c r="C2909" s="27" t="s">
        <v>3186</v>
      </c>
      <c r="D2909" s="27" t="s">
        <v>553</v>
      </c>
      <c r="E2909" s="27" t="s">
        <v>72</v>
      </c>
      <c r="F2909" s="27" t="s">
        <v>23</v>
      </c>
      <c r="G2909" s="27"/>
      <c r="H2909" s="27" t="s">
        <v>24</v>
      </c>
      <c r="I2909" s="28">
        <v>371730000</v>
      </c>
      <c r="J2909" s="28">
        <v>0</v>
      </c>
      <c r="K2909" s="28">
        <v>371730000</v>
      </c>
      <c r="L2909" s="29">
        <v>1.67</v>
      </c>
      <c r="M2909" s="29">
        <f>IFERROR(_xlfn.XLOOKUP($B2909,'Ownership Metrics'!$A:$A,'Ownership Metrics'!$B:$B),"")</f>
        <v>33.92</v>
      </c>
      <c r="N2909" s="28">
        <f>IFERROR(_xlfn.XLOOKUP($B2909,'Ownership Metrics'!$A:$A,'Ownership Metrics'!$C:$C),"")</f>
        <v>780</v>
      </c>
      <c r="O2909" s="29">
        <f>IFERROR(_xlfn.XLOOKUP($B2909,'Ownership Metrics'!$A:$A,'Ownership Metrics'!$D:$D),"")</f>
        <v>24.67</v>
      </c>
      <c r="P2909" s="29">
        <f>IFERROR(_xlfn.XLOOKUP($B2909,'Ownership Metrics'!$A:$A,'Ownership Metrics'!$E:$E),"")</f>
        <v>38.340000000000003</v>
      </c>
      <c r="Q2909" s="30">
        <f>IFERROR(_xlfn.XLOOKUP($B2909,'Ownership Metrics'!$A:$A,'Ownership Metrics'!$F:$F),"")</f>
        <v>17</v>
      </c>
      <c r="R2909" s="30">
        <f>IFERROR(_xlfn.XLOOKUP($B2909,'Ownership Metrics'!$A:$A,'Ownership Metrics'!$G:$G),"")</f>
        <v>20</v>
      </c>
      <c r="S2909" s="27" t="str">
        <f>IFERROR(_xlfn.XLOOKUP($B2909,'Ownership Metrics'!$A:$A,'Ownership Metrics'!$H:$H),"")</f>
        <v>Tersebar</v>
      </c>
      <c r="T2909" s="27" t="str">
        <f>IFERROR(_xlfn.XLOOKUP($B2909,'Ownership Metrics'!$A:$A,'Ownership Metrics'!$I:$I),"")</f>
        <v>Rendah</v>
      </c>
      <c r="U2909" s="27">
        <f>IF(COUNTIFS($B$2:$B2909,$B2909,$D$2:$D2909,$D2909)=1,1,0)</f>
        <v>1</v>
      </c>
      <c r="V2909" s="27">
        <f t="shared" si="136"/>
        <v>1.67</v>
      </c>
      <c r="W2909" s="27">
        <f t="shared" si="137"/>
        <v>11</v>
      </c>
      <c r="X2909" s="27">
        <f t="shared" si="135"/>
        <v>1.6699997090999998</v>
      </c>
    </row>
    <row r="2910" spans="1:24" x14ac:dyDescent="0.25">
      <c r="A2910" s="26">
        <v>46265</v>
      </c>
      <c r="B2910" s="27" t="s">
        <v>10527</v>
      </c>
      <c r="C2910" s="27" t="s">
        <v>3186</v>
      </c>
      <c r="D2910" s="27" t="s">
        <v>416</v>
      </c>
      <c r="E2910" s="27" t="s">
        <v>72</v>
      </c>
      <c r="F2910" s="27" t="s">
        <v>23</v>
      </c>
      <c r="G2910" s="27"/>
      <c r="H2910" s="27" t="s">
        <v>24</v>
      </c>
      <c r="I2910" s="28">
        <v>910756800</v>
      </c>
      <c r="J2910" s="28">
        <v>0</v>
      </c>
      <c r="K2910" s="28">
        <v>910756800</v>
      </c>
      <c r="L2910" s="29">
        <v>4.0999999999999996</v>
      </c>
      <c r="M2910" s="29">
        <f>IFERROR(_xlfn.XLOOKUP($B2910,'Ownership Metrics'!$A:$A,'Ownership Metrics'!$B:$B),"")</f>
        <v>33.92</v>
      </c>
      <c r="N2910" s="28">
        <f>IFERROR(_xlfn.XLOOKUP($B2910,'Ownership Metrics'!$A:$A,'Ownership Metrics'!$C:$C),"")</f>
        <v>780</v>
      </c>
      <c r="O2910" s="29">
        <f>IFERROR(_xlfn.XLOOKUP($B2910,'Ownership Metrics'!$A:$A,'Ownership Metrics'!$D:$D),"")</f>
        <v>24.67</v>
      </c>
      <c r="P2910" s="29">
        <f>IFERROR(_xlfn.XLOOKUP($B2910,'Ownership Metrics'!$A:$A,'Ownership Metrics'!$E:$E),"")</f>
        <v>38.340000000000003</v>
      </c>
      <c r="Q2910" s="30">
        <f>IFERROR(_xlfn.XLOOKUP($B2910,'Ownership Metrics'!$A:$A,'Ownership Metrics'!$F:$F),"")</f>
        <v>17</v>
      </c>
      <c r="R2910" s="30">
        <f>IFERROR(_xlfn.XLOOKUP($B2910,'Ownership Metrics'!$A:$A,'Ownership Metrics'!$G:$G),"")</f>
        <v>20</v>
      </c>
      <c r="S2910" s="27" t="str">
        <f>IFERROR(_xlfn.XLOOKUP($B2910,'Ownership Metrics'!$A:$A,'Ownership Metrics'!$H:$H),"")</f>
        <v>Tersebar</v>
      </c>
      <c r="T2910" s="27" t="str">
        <f>IFERROR(_xlfn.XLOOKUP($B2910,'Ownership Metrics'!$A:$A,'Ownership Metrics'!$I:$I),"")</f>
        <v>Rendah</v>
      </c>
      <c r="U2910" s="27">
        <f>IF(COUNTIFS($B$2:$B2910,$B2910,$D$2:$D2910,$D2910)=1,1,0)</f>
        <v>1</v>
      </c>
      <c r="V2910" s="27">
        <f t="shared" si="136"/>
        <v>4.0999999999999996</v>
      </c>
      <c r="W2910" s="27">
        <f t="shared" si="137"/>
        <v>3</v>
      </c>
      <c r="X2910" s="27">
        <f t="shared" si="135"/>
        <v>4.0999997089999995</v>
      </c>
    </row>
    <row r="2911" spans="1:24" x14ac:dyDescent="0.25">
      <c r="A2911" s="26">
        <v>46265</v>
      </c>
      <c r="B2911" s="27" t="s">
        <v>10527</v>
      </c>
      <c r="C2911" s="27" t="s">
        <v>3186</v>
      </c>
      <c r="D2911" s="27" t="s">
        <v>417</v>
      </c>
      <c r="E2911" s="27" t="s">
        <v>72</v>
      </c>
      <c r="F2911" s="27" t="s">
        <v>23</v>
      </c>
      <c r="G2911" s="27"/>
      <c r="H2911" s="27" t="s">
        <v>24</v>
      </c>
      <c r="I2911" s="28">
        <v>800450000</v>
      </c>
      <c r="J2911" s="28">
        <v>0</v>
      </c>
      <c r="K2911" s="28">
        <v>800450000</v>
      </c>
      <c r="L2911" s="29">
        <v>3.6</v>
      </c>
      <c r="M2911" s="29">
        <f>IFERROR(_xlfn.XLOOKUP($B2911,'Ownership Metrics'!$A:$A,'Ownership Metrics'!$B:$B),"")</f>
        <v>33.92</v>
      </c>
      <c r="N2911" s="28">
        <f>IFERROR(_xlfn.XLOOKUP($B2911,'Ownership Metrics'!$A:$A,'Ownership Metrics'!$C:$C),"")</f>
        <v>780</v>
      </c>
      <c r="O2911" s="29">
        <f>IFERROR(_xlfn.XLOOKUP($B2911,'Ownership Metrics'!$A:$A,'Ownership Metrics'!$D:$D),"")</f>
        <v>24.67</v>
      </c>
      <c r="P2911" s="29">
        <f>IFERROR(_xlfn.XLOOKUP($B2911,'Ownership Metrics'!$A:$A,'Ownership Metrics'!$E:$E),"")</f>
        <v>38.340000000000003</v>
      </c>
      <c r="Q2911" s="30">
        <f>IFERROR(_xlfn.XLOOKUP($B2911,'Ownership Metrics'!$A:$A,'Ownership Metrics'!$F:$F),"")</f>
        <v>17</v>
      </c>
      <c r="R2911" s="30">
        <f>IFERROR(_xlfn.XLOOKUP($B2911,'Ownership Metrics'!$A:$A,'Ownership Metrics'!$G:$G),"")</f>
        <v>20</v>
      </c>
      <c r="S2911" s="27" t="str">
        <f>IFERROR(_xlfn.XLOOKUP($B2911,'Ownership Metrics'!$A:$A,'Ownership Metrics'!$H:$H),"")</f>
        <v>Tersebar</v>
      </c>
      <c r="T2911" s="27" t="str">
        <f>IFERROR(_xlfn.XLOOKUP($B2911,'Ownership Metrics'!$A:$A,'Ownership Metrics'!$I:$I),"")</f>
        <v>Rendah</v>
      </c>
      <c r="U2911" s="27">
        <f>IF(COUNTIFS($B$2:$B2911,$B2911,$D$2:$D2911,$D2911)=1,1,0)</f>
        <v>1</v>
      </c>
      <c r="V2911" s="27">
        <f t="shared" si="136"/>
        <v>3.6</v>
      </c>
      <c r="W2911" s="27">
        <f t="shared" si="137"/>
        <v>4</v>
      </c>
      <c r="X2911" s="27">
        <f t="shared" si="135"/>
        <v>3.5999997089</v>
      </c>
    </row>
    <row r="2912" spans="1:24" x14ac:dyDescent="0.25">
      <c r="A2912" s="26">
        <v>46265</v>
      </c>
      <c r="B2912" s="27" t="s">
        <v>10527</v>
      </c>
      <c r="C2912" s="27" t="s">
        <v>3186</v>
      </c>
      <c r="D2912" s="27" t="s">
        <v>554</v>
      </c>
      <c r="E2912" s="27" t="s">
        <v>555</v>
      </c>
      <c r="F2912" s="27" t="s">
        <v>23</v>
      </c>
      <c r="G2912" s="27"/>
      <c r="H2912" s="27" t="s">
        <v>24</v>
      </c>
      <c r="I2912" s="28">
        <v>5479895094</v>
      </c>
      <c r="J2912" s="28">
        <v>0</v>
      </c>
      <c r="K2912" s="28">
        <v>5479895094</v>
      </c>
      <c r="L2912" s="29">
        <v>24.67</v>
      </c>
      <c r="M2912" s="29">
        <f>IFERROR(_xlfn.XLOOKUP($B2912,'Ownership Metrics'!$A:$A,'Ownership Metrics'!$B:$B),"")</f>
        <v>33.92</v>
      </c>
      <c r="N2912" s="28">
        <f>IFERROR(_xlfn.XLOOKUP($B2912,'Ownership Metrics'!$A:$A,'Ownership Metrics'!$C:$C),"")</f>
        <v>780</v>
      </c>
      <c r="O2912" s="29">
        <f>IFERROR(_xlfn.XLOOKUP($B2912,'Ownership Metrics'!$A:$A,'Ownership Metrics'!$D:$D),"")</f>
        <v>24.67</v>
      </c>
      <c r="P2912" s="29">
        <f>IFERROR(_xlfn.XLOOKUP($B2912,'Ownership Metrics'!$A:$A,'Ownership Metrics'!$E:$E),"")</f>
        <v>38.340000000000003</v>
      </c>
      <c r="Q2912" s="30">
        <f>IFERROR(_xlfn.XLOOKUP($B2912,'Ownership Metrics'!$A:$A,'Ownership Metrics'!$F:$F),"")</f>
        <v>17</v>
      </c>
      <c r="R2912" s="30">
        <f>IFERROR(_xlfn.XLOOKUP($B2912,'Ownership Metrics'!$A:$A,'Ownership Metrics'!$G:$G),"")</f>
        <v>20</v>
      </c>
      <c r="S2912" s="27" t="str">
        <f>IFERROR(_xlfn.XLOOKUP($B2912,'Ownership Metrics'!$A:$A,'Ownership Metrics'!$H:$H),"")</f>
        <v>Tersebar</v>
      </c>
      <c r="T2912" s="27" t="str">
        <f>IFERROR(_xlfn.XLOOKUP($B2912,'Ownership Metrics'!$A:$A,'Ownership Metrics'!$I:$I),"")</f>
        <v>Rendah</v>
      </c>
      <c r="U2912" s="27">
        <f>IF(COUNTIFS($B$2:$B2912,$B2912,$D$2:$D2912,$D2912)=1,1,0)</f>
        <v>1</v>
      </c>
      <c r="V2912" s="27">
        <f t="shared" si="136"/>
        <v>24.67</v>
      </c>
      <c r="W2912" s="27">
        <f t="shared" si="137"/>
        <v>1</v>
      </c>
      <c r="X2912" s="27">
        <f t="shared" si="135"/>
        <v>24.669999708800002</v>
      </c>
    </row>
    <row r="2913" spans="1:24" x14ac:dyDescent="0.25">
      <c r="A2913" s="26">
        <v>46265</v>
      </c>
      <c r="B2913" s="27" t="s">
        <v>10527</v>
      </c>
      <c r="C2913" s="27" t="s">
        <v>3186</v>
      </c>
      <c r="D2913" s="27" t="s">
        <v>556</v>
      </c>
      <c r="E2913" s="27" t="s">
        <v>67</v>
      </c>
      <c r="F2913" s="27" t="s">
        <v>23</v>
      </c>
      <c r="G2913" s="27"/>
      <c r="H2913" s="27" t="s">
        <v>24</v>
      </c>
      <c r="I2913" s="28">
        <v>2126279700</v>
      </c>
      <c r="J2913" s="28">
        <v>0</v>
      </c>
      <c r="K2913" s="28">
        <v>2126279700</v>
      </c>
      <c r="L2913" s="29">
        <v>9.57</v>
      </c>
      <c r="M2913" s="29">
        <f>IFERROR(_xlfn.XLOOKUP($B2913,'Ownership Metrics'!$A:$A,'Ownership Metrics'!$B:$B),"")</f>
        <v>33.92</v>
      </c>
      <c r="N2913" s="28">
        <f>IFERROR(_xlfn.XLOOKUP($B2913,'Ownership Metrics'!$A:$A,'Ownership Metrics'!$C:$C),"")</f>
        <v>780</v>
      </c>
      <c r="O2913" s="29">
        <f>IFERROR(_xlfn.XLOOKUP($B2913,'Ownership Metrics'!$A:$A,'Ownership Metrics'!$D:$D),"")</f>
        <v>24.67</v>
      </c>
      <c r="P2913" s="29">
        <f>IFERROR(_xlfn.XLOOKUP($B2913,'Ownership Metrics'!$A:$A,'Ownership Metrics'!$E:$E),"")</f>
        <v>38.340000000000003</v>
      </c>
      <c r="Q2913" s="30">
        <f>IFERROR(_xlfn.XLOOKUP($B2913,'Ownership Metrics'!$A:$A,'Ownership Metrics'!$F:$F),"")</f>
        <v>17</v>
      </c>
      <c r="R2913" s="30">
        <f>IFERROR(_xlfn.XLOOKUP($B2913,'Ownership Metrics'!$A:$A,'Ownership Metrics'!$G:$G),"")</f>
        <v>20</v>
      </c>
      <c r="S2913" s="27" t="str">
        <f>IFERROR(_xlfn.XLOOKUP($B2913,'Ownership Metrics'!$A:$A,'Ownership Metrics'!$H:$H),"")</f>
        <v>Tersebar</v>
      </c>
      <c r="T2913" s="27" t="str">
        <f>IFERROR(_xlfn.XLOOKUP($B2913,'Ownership Metrics'!$A:$A,'Ownership Metrics'!$I:$I),"")</f>
        <v>Rendah</v>
      </c>
      <c r="U2913" s="27">
        <f>IF(COUNTIFS($B$2:$B2913,$B2913,$D$2:$D2913,$D2913)=1,1,0)</f>
        <v>1</v>
      </c>
      <c r="V2913" s="27">
        <f t="shared" si="136"/>
        <v>9.57</v>
      </c>
      <c r="W2913" s="27">
        <f t="shared" si="137"/>
        <v>2</v>
      </c>
      <c r="X2913" s="27">
        <f t="shared" si="135"/>
        <v>9.5699997087000011</v>
      </c>
    </row>
    <row r="2914" spans="1:24" x14ac:dyDescent="0.25">
      <c r="A2914" s="26">
        <v>46265</v>
      </c>
      <c r="B2914" s="27" t="s">
        <v>10527</v>
      </c>
      <c r="C2914" s="27" t="s">
        <v>3186</v>
      </c>
      <c r="D2914" s="27" t="s">
        <v>418</v>
      </c>
      <c r="E2914" s="27" t="s">
        <v>67</v>
      </c>
      <c r="F2914" s="27" t="s">
        <v>23</v>
      </c>
      <c r="G2914" s="27"/>
      <c r="H2914" s="27" t="s">
        <v>24</v>
      </c>
      <c r="I2914" s="28">
        <v>383891600</v>
      </c>
      <c r="J2914" s="28">
        <v>0</v>
      </c>
      <c r="K2914" s="28">
        <v>383891600</v>
      </c>
      <c r="L2914" s="29">
        <v>1.73</v>
      </c>
      <c r="M2914" s="29">
        <f>IFERROR(_xlfn.XLOOKUP($B2914,'Ownership Metrics'!$A:$A,'Ownership Metrics'!$B:$B),"")</f>
        <v>33.92</v>
      </c>
      <c r="N2914" s="28">
        <f>IFERROR(_xlfn.XLOOKUP($B2914,'Ownership Metrics'!$A:$A,'Ownership Metrics'!$C:$C),"")</f>
        <v>780</v>
      </c>
      <c r="O2914" s="29">
        <f>IFERROR(_xlfn.XLOOKUP($B2914,'Ownership Metrics'!$A:$A,'Ownership Metrics'!$D:$D),"")</f>
        <v>24.67</v>
      </c>
      <c r="P2914" s="29">
        <f>IFERROR(_xlfn.XLOOKUP($B2914,'Ownership Metrics'!$A:$A,'Ownership Metrics'!$E:$E),"")</f>
        <v>38.340000000000003</v>
      </c>
      <c r="Q2914" s="30">
        <f>IFERROR(_xlfn.XLOOKUP($B2914,'Ownership Metrics'!$A:$A,'Ownership Metrics'!$F:$F),"")</f>
        <v>17</v>
      </c>
      <c r="R2914" s="30">
        <f>IFERROR(_xlfn.XLOOKUP($B2914,'Ownership Metrics'!$A:$A,'Ownership Metrics'!$G:$G),"")</f>
        <v>20</v>
      </c>
      <c r="S2914" s="27" t="str">
        <f>IFERROR(_xlfn.XLOOKUP($B2914,'Ownership Metrics'!$A:$A,'Ownership Metrics'!$H:$H),"")</f>
        <v>Tersebar</v>
      </c>
      <c r="T2914" s="27" t="str">
        <f>IFERROR(_xlfn.XLOOKUP($B2914,'Ownership Metrics'!$A:$A,'Ownership Metrics'!$I:$I),"")</f>
        <v>Rendah</v>
      </c>
      <c r="U2914" s="27">
        <f>IF(COUNTIFS($B$2:$B2914,$B2914,$D$2:$D2914,$D2914)=1,1,0)</f>
        <v>1</v>
      </c>
      <c r="V2914" s="27">
        <f t="shared" si="136"/>
        <v>1.73</v>
      </c>
      <c r="W2914" s="27">
        <f t="shared" si="137"/>
        <v>10</v>
      </c>
      <c r="X2914" s="27">
        <f t="shared" si="135"/>
        <v>1.7299997086000001</v>
      </c>
    </row>
    <row r="2915" spans="1:24" x14ac:dyDescent="0.25">
      <c r="A2915" s="26">
        <v>46265</v>
      </c>
      <c r="B2915" s="27" t="s">
        <v>10528</v>
      </c>
      <c r="C2915" s="27" t="s">
        <v>3194</v>
      </c>
      <c r="D2915" s="27" t="s">
        <v>3195</v>
      </c>
      <c r="E2915" s="27" t="s">
        <v>22</v>
      </c>
      <c r="F2915" s="27" t="s">
        <v>23</v>
      </c>
      <c r="G2915" s="27"/>
      <c r="H2915" s="27" t="s">
        <v>24</v>
      </c>
      <c r="I2915" s="28">
        <v>819000000</v>
      </c>
      <c r="J2915" s="28">
        <v>0</v>
      </c>
      <c r="K2915" s="28">
        <v>819000000</v>
      </c>
      <c r="L2915" s="29">
        <v>52</v>
      </c>
      <c r="M2915" s="29">
        <f>IFERROR(_xlfn.XLOOKUP($B2915,'Ownership Metrics'!$A:$A,'Ownership Metrics'!$B:$B),"")</f>
        <v>5.92</v>
      </c>
      <c r="N2915" s="28">
        <f>IFERROR(_xlfn.XLOOKUP($B2915,'Ownership Metrics'!$A:$A,'Ownership Metrics'!$C:$C),"")</f>
        <v>2986</v>
      </c>
      <c r="O2915" s="29">
        <f>IFERROR(_xlfn.XLOOKUP($B2915,'Ownership Metrics'!$A:$A,'Ownership Metrics'!$D:$D),"")</f>
        <v>52</v>
      </c>
      <c r="P2915" s="29">
        <f>IFERROR(_xlfn.XLOOKUP($B2915,'Ownership Metrics'!$A:$A,'Ownership Metrics'!$E:$E),"")</f>
        <v>72</v>
      </c>
      <c r="Q2915" s="30">
        <f>IFERROR(_xlfn.XLOOKUP($B2915,'Ownership Metrics'!$A:$A,'Ownership Metrics'!$F:$F),"")</f>
        <v>10</v>
      </c>
      <c r="R2915" s="30">
        <f>IFERROR(_xlfn.XLOOKUP($B2915,'Ownership Metrics'!$A:$A,'Ownership Metrics'!$G:$G),"")</f>
        <v>49</v>
      </c>
      <c r="S2915" s="27" t="str">
        <f>IFERROR(_xlfn.XLOOKUP($B2915,'Ownership Metrics'!$A:$A,'Ownership Metrics'!$H:$H),"")</f>
        <v>Mayoritas</v>
      </c>
      <c r="T2915" s="27" t="str">
        <f>IFERROR(_xlfn.XLOOKUP($B2915,'Ownership Metrics'!$A:$A,'Ownership Metrics'!$I:$I),"")</f>
        <v>Sedang</v>
      </c>
      <c r="U2915" s="27">
        <f>IF(COUNTIFS($B$2:$B2915,$B2915,$D$2:$D2915,$D2915)=1,1,0)</f>
        <v>1</v>
      </c>
      <c r="V2915" s="27">
        <f t="shared" si="136"/>
        <v>52</v>
      </c>
      <c r="W2915" s="27">
        <f t="shared" si="137"/>
        <v>1</v>
      </c>
      <c r="X2915" s="27">
        <f t="shared" si="135"/>
        <v>51.999999708499999</v>
      </c>
    </row>
    <row r="2916" spans="1:24" x14ac:dyDescent="0.25">
      <c r="A2916" s="26">
        <v>46265</v>
      </c>
      <c r="B2916" s="27" t="s">
        <v>10528</v>
      </c>
      <c r="C2916" s="27" t="s">
        <v>3194</v>
      </c>
      <c r="D2916" s="27" t="s">
        <v>3196</v>
      </c>
      <c r="E2916" s="27" t="s">
        <v>35</v>
      </c>
      <c r="F2916" s="27" t="s">
        <v>23</v>
      </c>
      <c r="G2916" s="27" t="s">
        <v>36</v>
      </c>
      <c r="H2916" s="27" t="s">
        <v>24</v>
      </c>
      <c r="I2916" s="28">
        <v>63000000</v>
      </c>
      <c r="J2916" s="28">
        <v>0</v>
      </c>
      <c r="K2916" s="28">
        <v>63000000</v>
      </c>
      <c r="L2916" s="29">
        <v>4</v>
      </c>
      <c r="M2916" s="29">
        <f>IFERROR(_xlfn.XLOOKUP($B2916,'Ownership Metrics'!$A:$A,'Ownership Metrics'!$B:$B),"")</f>
        <v>5.92</v>
      </c>
      <c r="N2916" s="28">
        <f>IFERROR(_xlfn.XLOOKUP($B2916,'Ownership Metrics'!$A:$A,'Ownership Metrics'!$C:$C),"")</f>
        <v>2986</v>
      </c>
      <c r="O2916" s="29">
        <f>IFERROR(_xlfn.XLOOKUP($B2916,'Ownership Metrics'!$A:$A,'Ownership Metrics'!$D:$D),"")</f>
        <v>52</v>
      </c>
      <c r="P2916" s="29">
        <f>IFERROR(_xlfn.XLOOKUP($B2916,'Ownership Metrics'!$A:$A,'Ownership Metrics'!$E:$E),"")</f>
        <v>72</v>
      </c>
      <c r="Q2916" s="30">
        <f>IFERROR(_xlfn.XLOOKUP($B2916,'Ownership Metrics'!$A:$A,'Ownership Metrics'!$F:$F),"")</f>
        <v>10</v>
      </c>
      <c r="R2916" s="30">
        <f>IFERROR(_xlfn.XLOOKUP($B2916,'Ownership Metrics'!$A:$A,'Ownership Metrics'!$G:$G),"")</f>
        <v>49</v>
      </c>
      <c r="S2916" s="27" t="str">
        <f>IFERROR(_xlfn.XLOOKUP($B2916,'Ownership Metrics'!$A:$A,'Ownership Metrics'!$H:$H),"")</f>
        <v>Mayoritas</v>
      </c>
      <c r="T2916" s="27" t="str">
        <f>IFERROR(_xlfn.XLOOKUP($B2916,'Ownership Metrics'!$A:$A,'Ownership Metrics'!$I:$I),"")</f>
        <v>Sedang</v>
      </c>
      <c r="U2916" s="27">
        <f>IF(COUNTIFS($B$2:$B2916,$B2916,$D$2:$D2916,$D2916)=1,1,0)</f>
        <v>1</v>
      </c>
      <c r="V2916" s="27">
        <f t="shared" si="136"/>
        <v>4</v>
      </c>
      <c r="W2916" s="27">
        <f t="shared" si="137"/>
        <v>4</v>
      </c>
      <c r="X2916" s="27">
        <f t="shared" si="135"/>
        <v>3.9999997083999999</v>
      </c>
    </row>
    <row r="2917" spans="1:24" x14ac:dyDescent="0.25">
      <c r="A2917" s="26">
        <v>46265</v>
      </c>
      <c r="B2917" s="27" t="s">
        <v>10528</v>
      </c>
      <c r="C2917" s="27" t="s">
        <v>3194</v>
      </c>
      <c r="D2917" s="27" t="s">
        <v>3197</v>
      </c>
      <c r="E2917" s="27" t="s">
        <v>35</v>
      </c>
      <c r="F2917" s="27" t="s">
        <v>23</v>
      </c>
      <c r="G2917" s="27" t="s">
        <v>36</v>
      </c>
      <c r="H2917" s="27" t="s">
        <v>24</v>
      </c>
      <c r="I2917" s="28">
        <v>42967600</v>
      </c>
      <c r="J2917" s="28">
        <v>0</v>
      </c>
      <c r="K2917" s="28">
        <v>42967600</v>
      </c>
      <c r="L2917" s="29">
        <v>2.73</v>
      </c>
      <c r="M2917" s="29">
        <f>IFERROR(_xlfn.XLOOKUP($B2917,'Ownership Metrics'!$A:$A,'Ownership Metrics'!$B:$B),"")</f>
        <v>5.92</v>
      </c>
      <c r="N2917" s="28">
        <f>IFERROR(_xlfn.XLOOKUP($B2917,'Ownership Metrics'!$A:$A,'Ownership Metrics'!$C:$C),"")</f>
        <v>2986</v>
      </c>
      <c r="O2917" s="29">
        <f>IFERROR(_xlfn.XLOOKUP($B2917,'Ownership Metrics'!$A:$A,'Ownership Metrics'!$D:$D),"")</f>
        <v>52</v>
      </c>
      <c r="P2917" s="29">
        <f>IFERROR(_xlfn.XLOOKUP($B2917,'Ownership Metrics'!$A:$A,'Ownership Metrics'!$E:$E),"")</f>
        <v>72</v>
      </c>
      <c r="Q2917" s="30">
        <f>IFERROR(_xlfn.XLOOKUP($B2917,'Ownership Metrics'!$A:$A,'Ownership Metrics'!$F:$F),"")</f>
        <v>10</v>
      </c>
      <c r="R2917" s="30">
        <f>IFERROR(_xlfn.XLOOKUP($B2917,'Ownership Metrics'!$A:$A,'Ownership Metrics'!$G:$G),"")</f>
        <v>49</v>
      </c>
      <c r="S2917" s="27" t="str">
        <f>IFERROR(_xlfn.XLOOKUP($B2917,'Ownership Metrics'!$A:$A,'Ownership Metrics'!$H:$H),"")</f>
        <v>Mayoritas</v>
      </c>
      <c r="T2917" s="27" t="str">
        <f>IFERROR(_xlfn.XLOOKUP($B2917,'Ownership Metrics'!$A:$A,'Ownership Metrics'!$I:$I),"")</f>
        <v>Sedang</v>
      </c>
      <c r="U2917" s="27">
        <f>IF(COUNTIFS($B$2:$B2917,$B2917,$D$2:$D2917,$D2917)=1,1,0)</f>
        <v>1</v>
      </c>
      <c r="V2917" s="27">
        <f t="shared" si="136"/>
        <v>2.73</v>
      </c>
      <c r="W2917" s="27">
        <f t="shared" si="137"/>
        <v>9</v>
      </c>
      <c r="X2917" s="27">
        <f t="shared" si="135"/>
        <v>2.7299997082999998</v>
      </c>
    </row>
    <row r="2918" spans="1:24" x14ac:dyDescent="0.25">
      <c r="A2918" s="26">
        <v>46265</v>
      </c>
      <c r="B2918" s="27" t="s">
        <v>10528</v>
      </c>
      <c r="C2918" s="27" t="s">
        <v>3194</v>
      </c>
      <c r="D2918" s="27" t="s">
        <v>3198</v>
      </c>
      <c r="E2918" s="27" t="s">
        <v>35</v>
      </c>
      <c r="F2918" s="27" t="s">
        <v>23</v>
      </c>
      <c r="G2918" s="27" t="s">
        <v>36</v>
      </c>
      <c r="H2918" s="27" t="s">
        <v>24</v>
      </c>
      <c r="I2918" s="28">
        <v>63000000</v>
      </c>
      <c r="J2918" s="28">
        <v>0</v>
      </c>
      <c r="K2918" s="28">
        <v>63000000</v>
      </c>
      <c r="L2918" s="29">
        <v>4</v>
      </c>
      <c r="M2918" s="29">
        <f>IFERROR(_xlfn.XLOOKUP($B2918,'Ownership Metrics'!$A:$A,'Ownership Metrics'!$B:$B),"")</f>
        <v>5.92</v>
      </c>
      <c r="N2918" s="28">
        <f>IFERROR(_xlfn.XLOOKUP($B2918,'Ownership Metrics'!$A:$A,'Ownership Metrics'!$C:$C),"")</f>
        <v>2986</v>
      </c>
      <c r="O2918" s="29">
        <f>IFERROR(_xlfn.XLOOKUP($B2918,'Ownership Metrics'!$A:$A,'Ownership Metrics'!$D:$D),"")</f>
        <v>52</v>
      </c>
      <c r="P2918" s="29">
        <f>IFERROR(_xlfn.XLOOKUP($B2918,'Ownership Metrics'!$A:$A,'Ownership Metrics'!$E:$E),"")</f>
        <v>72</v>
      </c>
      <c r="Q2918" s="30">
        <f>IFERROR(_xlfn.XLOOKUP($B2918,'Ownership Metrics'!$A:$A,'Ownership Metrics'!$F:$F),"")</f>
        <v>10</v>
      </c>
      <c r="R2918" s="30">
        <f>IFERROR(_xlfn.XLOOKUP($B2918,'Ownership Metrics'!$A:$A,'Ownership Metrics'!$G:$G),"")</f>
        <v>49</v>
      </c>
      <c r="S2918" s="27" t="str">
        <f>IFERROR(_xlfn.XLOOKUP($B2918,'Ownership Metrics'!$A:$A,'Ownership Metrics'!$H:$H),"")</f>
        <v>Mayoritas</v>
      </c>
      <c r="T2918" s="27" t="str">
        <f>IFERROR(_xlfn.XLOOKUP($B2918,'Ownership Metrics'!$A:$A,'Ownership Metrics'!$I:$I),"")</f>
        <v>Sedang</v>
      </c>
      <c r="U2918" s="27">
        <f>IF(COUNTIFS($B$2:$B2918,$B2918,$D$2:$D2918,$D2918)=1,1,0)</f>
        <v>1</v>
      </c>
      <c r="V2918" s="27">
        <f t="shared" si="136"/>
        <v>4</v>
      </c>
      <c r="W2918" s="27">
        <f t="shared" si="137"/>
        <v>5</v>
      </c>
      <c r="X2918" s="27">
        <f t="shared" si="135"/>
        <v>3.9999997081999998</v>
      </c>
    </row>
    <row r="2919" spans="1:24" x14ac:dyDescent="0.25">
      <c r="A2919" s="26">
        <v>46265</v>
      </c>
      <c r="B2919" s="27" t="s">
        <v>10528</v>
      </c>
      <c r="C2919" s="27" t="s">
        <v>3194</v>
      </c>
      <c r="D2919" s="27" t="s">
        <v>3199</v>
      </c>
      <c r="E2919" s="27" t="s">
        <v>35</v>
      </c>
      <c r="F2919" s="27" t="s">
        <v>23</v>
      </c>
      <c r="G2919" s="27" t="s">
        <v>36</v>
      </c>
      <c r="H2919" s="27" t="s">
        <v>24</v>
      </c>
      <c r="I2919" s="28">
        <v>52631400</v>
      </c>
      <c r="J2919" s="28">
        <v>0</v>
      </c>
      <c r="K2919" s="28">
        <v>52631400</v>
      </c>
      <c r="L2919" s="29">
        <v>3.34</v>
      </c>
      <c r="M2919" s="29">
        <f>IFERROR(_xlfn.XLOOKUP($B2919,'Ownership Metrics'!$A:$A,'Ownership Metrics'!$B:$B),"")</f>
        <v>5.92</v>
      </c>
      <c r="N2919" s="28">
        <f>IFERROR(_xlfn.XLOOKUP($B2919,'Ownership Metrics'!$A:$A,'Ownership Metrics'!$C:$C),"")</f>
        <v>2986</v>
      </c>
      <c r="O2919" s="29">
        <f>IFERROR(_xlfn.XLOOKUP($B2919,'Ownership Metrics'!$A:$A,'Ownership Metrics'!$D:$D),"")</f>
        <v>52</v>
      </c>
      <c r="P2919" s="29">
        <f>IFERROR(_xlfn.XLOOKUP($B2919,'Ownership Metrics'!$A:$A,'Ownership Metrics'!$E:$E),"")</f>
        <v>72</v>
      </c>
      <c r="Q2919" s="30">
        <f>IFERROR(_xlfn.XLOOKUP($B2919,'Ownership Metrics'!$A:$A,'Ownership Metrics'!$F:$F),"")</f>
        <v>10</v>
      </c>
      <c r="R2919" s="30">
        <f>IFERROR(_xlfn.XLOOKUP($B2919,'Ownership Metrics'!$A:$A,'Ownership Metrics'!$G:$G),"")</f>
        <v>49</v>
      </c>
      <c r="S2919" s="27" t="str">
        <f>IFERROR(_xlfn.XLOOKUP($B2919,'Ownership Metrics'!$A:$A,'Ownership Metrics'!$H:$H),"")</f>
        <v>Mayoritas</v>
      </c>
      <c r="T2919" s="27" t="str">
        <f>IFERROR(_xlfn.XLOOKUP($B2919,'Ownership Metrics'!$A:$A,'Ownership Metrics'!$I:$I),"")</f>
        <v>Sedang</v>
      </c>
      <c r="U2919" s="27">
        <f>IF(COUNTIFS($B$2:$B2919,$B2919,$D$2:$D2919,$D2919)=1,1,0)</f>
        <v>1</v>
      </c>
      <c r="V2919" s="27">
        <f t="shared" si="136"/>
        <v>3.34</v>
      </c>
      <c r="W2919" s="27">
        <f t="shared" si="137"/>
        <v>6</v>
      </c>
      <c r="X2919" s="27">
        <f t="shared" si="135"/>
        <v>3.3399997080999997</v>
      </c>
    </row>
    <row r="2920" spans="1:24" x14ac:dyDescent="0.25">
      <c r="A2920" s="26">
        <v>46265</v>
      </c>
      <c r="B2920" s="27" t="s">
        <v>10528</v>
      </c>
      <c r="C2920" s="27" t="s">
        <v>3194</v>
      </c>
      <c r="D2920" s="27" t="s">
        <v>3200</v>
      </c>
      <c r="E2920" s="27" t="s">
        <v>35</v>
      </c>
      <c r="F2920" s="27" t="s">
        <v>23</v>
      </c>
      <c r="G2920" s="27" t="s">
        <v>36</v>
      </c>
      <c r="H2920" s="27" t="s">
        <v>24</v>
      </c>
      <c r="I2920" s="28">
        <v>189000000</v>
      </c>
      <c r="J2920" s="28">
        <v>0</v>
      </c>
      <c r="K2920" s="28">
        <v>189000000</v>
      </c>
      <c r="L2920" s="29">
        <v>12</v>
      </c>
      <c r="M2920" s="29">
        <f>IFERROR(_xlfn.XLOOKUP($B2920,'Ownership Metrics'!$A:$A,'Ownership Metrics'!$B:$B),"")</f>
        <v>5.92</v>
      </c>
      <c r="N2920" s="28">
        <f>IFERROR(_xlfn.XLOOKUP($B2920,'Ownership Metrics'!$A:$A,'Ownership Metrics'!$C:$C),"")</f>
        <v>2986</v>
      </c>
      <c r="O2920" s="29">
        <f>IFERROR(_xlfn.XLOOKUP($B2920,'Ownership Metrics'!$A:$A,'Ownership Metrics'!$D:$D),"")</f>
        <v>52</v>
      </c>
      <c r="P2920" s="29">
        <f>IFERROR(_xlfn.XLOOKUP($B2920,'Ownership Metrics'!$A:$A,'Ownership Metrics'!$E:$E),"")</f>
        <v>72</v>
      </c>
      <c r="Q2920" s="30">
        <f>IFERROR(_xlfn.XLOOKUP($B2920,'Ownership Metrics'!$A:$A,'Ownership Metrics'!$F:$F),"")</f>
        <v>10</v>
      </c>
      <c r="R2920" s="30">
        <f>IFERROR(_xlfn.XLOOKUP($B2920,'Ownership Metrics'!$A:$A,'Ownership Metrics'!$G:$G),"")</f>
        <v>49</v>
      </c>
      <c r="S2920" s="27" t="str">
        <f>IFERROR(_xlfn.XLOOKUP($B2920,'Ownership Metrics'!$A:$A,'Ownership Metrics'!$H:$H),"")</f>
        <v>Mayoritas</v>
      </c>
      <c r="T2920" s="27" t="str">
        <f>IFERROR(_xlfn.XLOOKUP($B2920,'Ownership Metrics'!$A:$A,'Ownership Metrics'!$I:$I),"")</f>
        <v>Sedang</v>
      </c>
      <c r="U2920" s="27">
        <f>IF(COUNTIFS($B$2:$B2920,$B2920,$D$2:$D2920,$D2920)=1,1,0)</f>
        <v>1</v>
      </c>
      <c r="V2920" s="27">
        <f t="shared" si="136"/>
        <v>12</v>
      </c>
      <c r="W2920" s="27">
        <f t="shared" si="137"/>
        <v>2</v>
      </c>
      <c r="X2920" s="27">
        <f t="shared" si="135"/>
        <v>11.999999708000001</v>
      </c>
    </row>
    <row r="2921" spans="1:24" x14ac:dyDescent="0.25">
      <c r="A2921" s="26">
        <v>46265</v>
      </c>
      <c r="B2921" s="27" t="s">
        <v>10528</v>
      </c>
      <c r="C2921" s="27" t="s">
        <v>3194</v>
      </c>
      <c r="D2921" s="27" t="s">
        <v>3201</v>
      </c>
      <c r="E2921" s="27" t="s">
        <v>35</v>
      </c>
      <c r="F2921" s="27" t="s">
        <v>23</v>
      </c>
      <c r="G2921" s="27" t="s">
        <v>36</v>
      </c>
      <c r="H2921" s="27" t="s">
        <v>24</v>
      </c>
      <c r="I2921" s="28">
        <v>47631400</v>
      </c>
      <c r="J2921" s="28">
        <v>0</v>
      </c>
      <c r="K2921" s="28">
        <v>47631400</v>
      </c>
      <c r="L2921" s="29">
        <v>3.02</v>
      </c>
      <c r="M2921" s="29">
        <f>IFERROR(_xlfn.XLOOKUP($B2921,'Ownership Metrics'!$A:$A,'Ownership Metrics'!$B:$B),"")</f>
        <v>5.92</v>
      </c>
      <c r="N2921" s="28">
        <f>IFERROR(_xlfn.XLOOKUP($B2921,'Ownership Metrics'!$A:$A,'Ownership Metrics'!$C:$C),"")</f>
        <v>2986</v>
      </c>
      <c r="O2921" s="29">
        <f>IFERROR(_xlfn.XLOOKUP($B2921,'Ownership Metrics'!$A:$A,'Ownership Metrics'!$D:$D),"")</f>
        <v>52</v>
      </c>
      <c r="P2921" s="29">
        <f>IFERROR(_xlfn.XLOOKUP($B2921,'Ownership Metrics'!$A:$A,'Ownership Metrics'!$E:$E),"")</f>
        <v>72</v>
      </c>
      <c r="Q2921" s="30">
        <f>IFERROR(_xlfn.XLOOKUP($B2921,'Ownership Metrics'!$A:$A,'Ownership Metrics'!$F:$F),"")</f>
        <v>10</v>
      </c>
      <c r="R2921" s="30">
        <f>IFERROR(_xlfn.XLOOKUP($B2921,'Ownership Metrics'!$A:$A,'Ownership Metrics'!$G:$G),"")</f>
        <v>49</v>
      </c>
      <c r="S2921" s="27" t="str">
        <f>IFERROR(_xlfn.XLOOKUP($B2921,'Ownership Metrics'!$A:$A,'Ownership Metrics'!$H:$H),"")</f>
        <v>Mayoritas</v>
      </c>
      <c r="T2921" s="27" t="str">
        <f>IFERROR(_xlfn.XLOOKUP($B2921,'Ownership Metrics'!$A:$A,'Ownership Metrics'!$I:$I),"")</f>
        <v>Sedang</v>
      </c>
      <c r="U2921" s="27">
        <f>IF(COUNTIFS($B$2:$B2921,$B2921,$D$2:$D2921,$D2921)=1,1,0)</f>
        <v>1</v>
      </c>
      <c r="V2921" s="27">
        <f t="shared" si="136"/>
        <v>3.02</v>
      </c>
      <c r="W2921" s="27">
        <f t="shared" si="137"/>
        <v>8</v>
      </c>
      <c r="X2921" s="27">
        <f t="shared" si="135"/>
        <v>3.0199997078999998</v>
      </c>
    </row>
    <row r="2922" spans="1:24" x14ac:dyDescent="0.25">
      <c r="A2922" s="26">
        <v>46265</v>
      </c>
      <c r="B2922" s="27" t="s">
        <v>10528</v>
      </c>
      <c r="C2922" s="27" t="s">
        <v>3194</v>
      </c>
      <c r="D2922" s="27" t="s">
        <v>3202</v>
      </c>
      <c r="E2922" s="27" t="s">
        <v>35</v>
      </c>
      <c r="F2922" s="27" t="s">
        <v>23</v>
      </c>
      <c r="G2922" s="27" t="s">
        <v>36</v>
      </c>
      <c r="H2922" s="27" t="s">
        <v>24</v>
      </c>
      <c r="I2922" s="28">
        <v>126000000</v>
      </c>
      <c r="J2922" s="28">
        <v>0</v>
      </c>
      <c r="K2922" s="28">
        <v>126000000</v>
      </c>
      <c r="L2922" s="29">
        <v>8</v>
      </c>
      <c r="M2922" s="29">
        <f>IFERROR(_xlfn.XLOOKUP($B2922,'Ownership Metrics'!$A:$A,'Ownership Metrics'!$B:$B),"")</f>
        <v>5.92</v>
      </c>
      <c r="N2922" s="28">
        <f>IFERROR(_xlfn.XLOOKUP($B2922,'Ownership Metrics'!$A:$A,'Ownership Metrics'!$C:$C),"")</f>
        <v>2986</v>
      </c>
      <c r="O2922" s="29">
        <f>IFERROR(_xlfn.XLOOKUP($B2922,'Ownership Metrics'!$A:$A,'Ownership Metrics'!$D:$D),"")</f>
        <v>52</v>
      </c>
      <c r="P2922" s="29">
        <f>IFERROR(_xlfn.XLOOKUP($B2922,'Ownership Metrics'!$A:$A,'Ownership Metrics'!$E:$E),"")</f>
        <v>72</v>
      </c>
      <c r="Q2922" s="30">
        <f>IFERROR(_xlfn.XLOOKUP($B2922,'Ownership Metrics'!$A:$A,'Ownership Metrics'!$F:$F),"")</f>
        <v>10</v>
      </c>
      <c r="R2922" s="30">
        <f>IFERROR(_xlfn.XLOOKUP($B2922,'Ownership Metrics'!$A:$A,'Ownership Metrics'!$G:$G),"")</f>
        <v>49</v>
      </c>
      <c r="S2922" s="27" t="str">
        <f>IFERROR(_xlfn.XLOOKUP($B2922,'Ownership Metrics'!$A:$A,'Ownership Metrics'!$H:$H),"")</f>
        <v>Mayoritas</v>
      </c>
      <c r="T2922" s="27" t="str">
        <f>IFERROR(_xlfn.XLOOKUP($B2922,'Ownership Metrics'!$A:$A,'Ownership Metrics'!$I:$I),"")</f>
        <v>Sedang</v>
      </c>
      <c r="U2922" s="27">
        <f>IF(COUNTIFS($B$2:$B2922,$B2922,$D$2:$D2922,$D2922)=1,1,0)</f>
        <v>1</v>
      </c>
      <c r="V2922" s="27">
        <f t="shared" si="136"/>
        <v>8</v>
      </c>
      <c r="W2922" s="27">
        <f t="shared" si="137"/>
        <v>3</v>
      </c>
      <c r="X2922" s="27">
        <f t="shared" si="135"/>
        <v>7.9999997077999998</v>
      </c>
    </row>
    <row r="2923" spans="1:24" x14ac:dyDescent="0.25">
      <c r="A2923" s="26">
        <v>46265</v>
      </c>
      <c r="B2923" s="27" t="s">
        <v>10528</v>
      </c>
      <c r="C2923" s="27" t="s">
        <v>3194</v>
      </c>
      <c r="D2923" s="27" t="s">
        <v>3203</v>
      </c>
      <c r="E2923" s="27" t="s">
        <v>35</v>
      </c>
      <c r="F2923" s="27" t="s">
        <v>23</v>
      </c>
      <c r="G2923" s="27" t="s">
        <v>36</v>
      </c>
      <c r="H2923" s="27" t="s">
        <v>24</v>
      </c>
      <c r="I2923" s="28">
        <v>26003000</v>
      </c>
      <c r="J2923" s="28">
        <v>0</v>
      </c>
      <c r="K2923" s="28">
        <v>26003000</v>
      </c>
      <c r="L2923" s="29">
        <v>1.65</v>
      </c>
      <c r="M2923" s="29">
        <f>IFERROR(_xlfn.XLOOKUP($B2923,'Ownership Metrics'!$A:$A,'Ownership Metrics'!$B:$B),"")</f>
        <v>5.92</v>
      </c>
      <c r="N2923" s="28">
        <f>IFERROR(_xlfn.XLOOKUP($B2923,'Ownership Metrics'!$A:$A,'Ownership Metrics'!$C:$C),"")</f>
        <v>2986</v>
      </c>
      <c r="O2923" s="29">
        <f>IFERROR(_xlfn.XLOOKUP($B2923,'Ownership Metrics'!$A:$A,'Ownership Metrics'!$D:$D),"")</f>
        <v>52</v>
      </c>
      <c r="P2923" s="29">
        <f>IFERROR(_xlfn.XLOOKUP($B2923,'Ownership Metrics'!$A:$A,'Ownership Metrics'!$E:$E),"")</f>
        <v>72</v>
      </c>
      <c r="Q2923" s="30">
        <f>IFERROR(_xlfn.XLOOKUP($B2923,'Ownership Metrics'!$A:$A,'Ownership Metrics'!$F:$F),"")</f>
        <v>10</v>
      </c>
      <c r="R2923" s="30">
        <f>IFERROR(_xlfn.XLOOKUP($B2923,'Ownership Metrics'!$A:$A,'Ownership Metrics'!$G:$G),"")</f>
        <v>49</v>
      </c>
      <c r="S2923" s="27" t="str">
        <f>IFERROR(_xlfn.XLOOKUP($B2923,'Ownership Metrics'!$A:$A,'Ownership Metrics'!$H:$H),"")</f>
        <v>Mayoritas</v>
      </c>
      <c r="T2923" s="27" t="str">
        <f>IFERROR(_xlfn.XLOOKUP($B2923,'Ownership Metrics'!$A:$A,'Ownership Metrics'!$I:$I),"")</f>
        <v>Sedang</v>
      </c>
      <c r="U2923" s="27">
        <f>IF(COUNTIFS($B$2:$B2923,$B2923,$D$2:$D2923,$D2923)=1,1,0)</f>
        <v>1</v>
      </c>
      <c r="V2923" s="27">
        <f t="shared" si="136"/>
        <v>1.65</v>
      </c>
      <c r="W2923" s="27">
        <f t="shared" si="137"/>
        <v>10</v>
      </c>
      <c r="X2923" s="27">
        <f t="shared" si="135"/>
        <v>1.6499997076999999</v>
      </c>
    </row>
    <row r="2924" spans="1:24" x14ac:dyDescent="0.25">
      <c r="A2924" s="26">
        <v>46265</v>
      </c>
      <c r="B2924" s="27" t="s">
        <v>10528</v>
      </c>
      <c r="C2924" s="27" t="s">
        <v>3194</v>
      </c>
      <c r="D2924" s="27" t="s">
        <v>3204</v>
      </c>
      <c r="E2924" s="27" t="s">
        <v>35</v>
      </c>
      <c r="F2924" s="27" t="s">
        <v>23</v>
      </c>
      <c r="G2924" s="27" t="s">
        <v>36</v>
      </c>
      <c r="H2924" s="27" t="s">
        <v>24</v>
      </c>
      <c r="I2924" s="28">
        <v>52631400</v>
      </c>
      <c r="J2924" s="28">
        <v>0</v>
      </c>
      <c r="K2924" s="28">
        <v>52631400</v>
      </c>
      <c r="L2924" s="29">
        <v>3.34</v>
      </c>
      <c r="M2924" s="29">
        <f>IFERROR(_xlfn.XLOOKUP($B2924,'Ownership Metrics'!$A:$A,'Ownership Metrics'!$B:$B),"")</f>
        <v>5.92</v>
      </c>
      <c r="N2924" s="28">
        <f>IFERROR(_xlfn.XLOOKUP($B2924,'Ownership Metrics'!$A:$A,'Ownership Metrics'!$C:$C),"")</f>
        <v>2986</v>
      </c>
      <c r="O2924" s="29">
        <f>IFERROR(_xlfn.XLOOKUP($B2924,'Ownership Metrics'!$A:$A,'Ownership Metrics'!$D:$D),"")</f>
        <v>52</v>
      </c>
      <c r="P2924" s="29">
        <f>IFERROR(_xlfn.XLOOKUP($B2924,'Ownership Metrics'!$A:$A,'Ownership Metrics'!$E:$E),"")</f>
        <v>72</v>
      </c>
      <c r="Q2924" s="30">
        <f>IFERROR(_xlfn.XLOOKUP($B2924,'Ownership Metrics'!$A:$A,'Ownership Metrics'!$F:$F),"")</f>
        <v>10</v>
      </c>
      <c r="R2924" s="30">
        <f>IFERROR(_xlfn.XLOOKUP($B2924,'Ownership Metrics'!$A:$A,'Ownership Metrics'!$G:$G),"")</f>
        <v>49</v>
      </c>
      <c r="S2924" s="27" t="str">
        <f>IFERROR(_xlfn.XLOOKUP($B2924,'Ownership Metrics'!$A:$A,'Ownership Metrics'!$H:$H),"")</f>
        <v>Mayoritas</v>
      </c>
      <c r="T2924" s="27" t="str">
        <f>IFERROR(_xlfn.XLOOKUP($B2924,'Ownership Metrics'!$A:$A,'Ownership Metrics'!$I:$I),"")</f>
        <v>Sedang</v>
      </c>
      <c r="U2924" s="27">
        <f>IF(COUNTIFS($B$2:$B2924,$B2924,$D$2:$D2924,$D2924)=1,1,0)</f>
        <v>1</v>
      </c>
      <c r="V2924" s="27">
        <f t="shared" si="136"/>
        <v>3.34</v>
      </c>
      <c r="W2924" s="27">
        <f t="shared" si="137"/>
        <v>7</v>
      </c>
      <c r="X2924" s="27">
        <f t="shared" si="135"/>
        <v>3.3399997075999996</v>
      </c>
    </row>
    <row r="2925" spans="1:24" x14ac:dyDescent="0.25">
      <c r="A2925" s="26">
        <v>46265</v>
      </c>
      <c r="B2925" s="27" t="s">
        <v>10529</v>
      </c>
      <c r="C2925" s="27" t="s">
        <v>3206</v>
      </c>
      <c r="D2925" s="27" t="s">
        <v>2204</v>
      </c>
      <c r="E2925" s="27" t="s">
        <v>22</v>
      </c>
      <c r="F2925" s="27" t="s">
        <v>23</v>
      </c>
      <c r="G2925" s="27"/>
      <c r="H2925" s="27" t="s">
        <v>24</v>
      </c>
      <c r="I2925" s="28">
        <v>94426467</v>
      </c>
      <c r="J2925" s="28">
        <v>0</v>
      </c>
      <c r="K2925" s="28">
        <v>94426467</v>
      </c>
      <c r="L2925" s="29">
        <v>4.43</v>
      </c>
      <c r="M2925" s="29">
        <f>IFERROR(_xlfn.XLOOKUP($B2925,'Ownership Metrics'!$A:$A,'Ownership Metrics'!$B:$B),"")</f>
        <v>22.98</v>
      </c>
      <c r="N2925" s="28">
        <f>IFERROR(_xlfn.XLOOKUP($B2925,'Ownership Metrics'!$A:$A,'Ownership Metrics'!$C:$C),"")</f>
        <v>1223</v>
      </c>
      <c r="O2925" s="29">
        <f>IFERROR(_xlfn.XLOOKUP($B2925,'Ownership Metrics'!$A:$A,'Ownership Metrics'!$D:$D),"")</f>
        <v>32.270000000000003</v>
      </c>
      <c r="P2925" s="29">
        <f>IFERROR(_xlfn.XLOOKUP($B2925,'Ownership Metrics'!$A:$A,'Ownership Metrics'!$E:$E),"")</f>
        <v>43.52</v>
      </c>
      <c r="Q2925" s="30">
        <f>IFERROR(_xlfn.XLOOKUP($B2925,'Ownership Metrics'!$A:$A,'Ownership Metrics'!$F:$F),"")</f>
        <v>14</v>
      </c>
      <c r="R2925" s="30">
        <f>IFERROR(_xlfn.XLOOKUP($B2925,'Ownership Metrics'!$A:$A,'Ownership Metrics'!$G:$G),"")</f>
        <v>27</v>
      </c>
      <c r="S2925" s="27" t="str">
        <f>IFERROR(_xlfn.XLOOKUP($B2925,'Ownership Metrics'!$A:$A,'Ownership Metrics'!$H:$H),"")</f>
        <v>Moderat</v>
      </c>
      <c r="T2925" s="27" t="str">
        <f>IFERROR(_xlfn.XLOOKUP($B2925,'Ownership Metrics'!$A:$A,'Ownership Metrics'!$I:$I),"")</f>
        <v>Sedang</v>
      </c>
      <c r="U2925" s="27">
        <f>IF(COUNTIFS($B$2:$B2925,$B2925,$D$2:$D2925,$D2925)=1,1,0)</f>
        <v>1</v>
      </c>
      <c r="V2925" s="27">
        <f t="shared" si="136"/>
        <v>4.43</v>
      </c>
      <c r="W2925" s="27">
        <f t="shared" si="137"/>
        <v>5</v>
      </c>
      <c r="X2925" s="27">
        <f t="shared" si="135"/>
        <v>4.4299997074999995</v>
      </c>
    </row>
    <row r="2926" spans="1:24" x14ac:dyDescent="0.25">
      <c r="A2926" s="26">
        <v>46265</v>
      </c>
      <c r="B2926" s="27" t="s">
        <v>10529</v>
      </c>
      <c r="C2926" s="27" t="s">
        <v>3206</v>
      </c>
      <c r="D2926" s="27" t="s">
        <v>3207</v>
      </c>
      <c r="E2926" s="27" t="s">
        <v>22</v>
      </c>
      <c r="F2926" s="27" t="s">
        <v>23</v>
      </c>
      <c r="G2926" s="27"/>
      <c r="H2926" s="27" t="s">
        <v>24</v>
      </c>
      <c r="I2926" s="28">
        <v>106518100</v>
      </c>
      <c r="J2926" s="28">
        <v>0</v>
      </c>
      <c r="K2926" s="28">
        <v>106518100</v>
      </c>
      <c r="L2926" s="29">
        <v>5</v>
      </c>
      <c r="M2926" s="29">
        <f>IFERROR(_xlfn.XLOOKUP($B2926,'Ownership Metrics'!$A:$A,'Ownership Metrics'!$B:$B),"")</f>
        <v>22.98</v>
      </c>
      <c r="N2926" s="28">
        <f>IFERROR(_xlfn.XLOOKUP($B2926,'Ownership Metrics'!$A:$A,'Ownership Metrics'!$C:$C),"")</f>
        <v>1223</v>
      </c>
      <c r="O2926" s="29">
        <f>IFERROR(_xlfn.XLOOKUP($B2926,'Ownership Metrics'!$A:$A,'Ownership Metrics'!$D:$D),"")</f>
        <v>32.270000000000003</v>
      </c>
      <c r="P2926" s="29">
        <f>IFERROR(_xlfn.XLOOKUP($B2926,'Ownership Metrics'!$A:$A,'Ownership Metrics'!$E:$E),"")</f>
        <v>43.52</v>
      </c>
      <c r="Q2926" s="30">
        <f>IFERROR(_xlfn.XLOOKUP($B2926,'Ownership Metrics'!$A:$A,'Ownership Metrics'!$F:$F),"")</f>
        <v>14</v>
      </c>
      <c r="R2926" s="30">
        <f>IFERROR(_xlfn.XLOOKUP($B2926,'Ownership Metrics'!$A:$A,'Ownership Metrics'!$G:$G),"")</f>
        <v>27</v>
      </c>
      <c r="S2926" s="27" t="str">
        <f>IFERROR(_xlfn.XLOOKUP($B2926,'Ownership Metrics'!$A:$A,'Ownership Metrics'!$H:$H),"")</f>
        <v>Moderat</v>
      </c>
      <c r="T2926" s="27" t="str">
        <f>IFERROR(_xlfn.XLOOKUP($B2926,'Ownership Metrics'!$A:$A,'Ownership Metrics'!$I:$I),"")</f>
        <v>Sedang</v>
      </c>
      <c r="U2926" s="27">
        <f>IF(COUNTIFS($B$2:$B2926,$B2926,$D$2:$D2926,$D2926)=1,1,0)</f>
        <v>1</v>
      </c>
      <c r="V2926" s="27">
        <f t="shared" si="136"/>
        <v>5</v>
      </c>
      <c r="W2926" s="27">
        <f t="shared" si="137"/>
        <v>3</v>
      </c>
      <c r="X2926" s="27">
        <f t="shared" si="135"/>
        <v>4.9999997073999998</v>
      </c>
    </row>
    <row r="2927" spans="1:24" x14ac:dyDescent="0.25">
      <c r="A2927" s="26">
        <v>46265</v>
      </c>
      <c r="B2927" s="27" t="s">
        <v>10529</v>
      </c>
      <c r="C2927" s="27" t="s">
        <v>3206</v>
      </c>
      <c r="D2927" s="27" t="s">
        <v>3208</v>
      </c>
      <c r="E2927" s="27" t="s">
        <v>204</v>
      </c>
      <c r="F2927" s="27" t="s">
        <v>23</v>
      </c>
      <c r="G2927" s="27"/>
      <c r="H2927" s="27" t="s">
        <v>24</v>
      </c>
      <c r="I2927" s="28">
        <v>77860216</v>
      </c>
      <c r="J2927" s="28">
        <v>0</v>
      </c>
      <c r="K2927" s="28">
        <v>77860216</v>
      </c>
      <c r="L2927" s="29">
        <v>3.65</v>
      </c>
      <c r="M2927" s="29">
        <f>IFERROR(_xlfn.XLOOKUP($B2927,'Ownership Metrics'!$A:$A,'Ownership Metrics'!$B:$B),"")</f>
        <v>22.98</v>
      </c>
      <c r="N2927" s="28">
        <f>IFERROR(_xlfn.XLOOKUP($B2927,'Ownership Metrics'!$A:$A,'Ownership Metrics'!$C:$C),"")</f>
        <v>1223</v>
      </c>
      <c r="O2927" s="29">
        <f>IFERROR(_xlfn.XLOOKUP($B2927,'Ownership Metrics'!$A:$A,'Ownership Metrics'!$D:$D),"")</f>
        <v>32.270000000000003</v>
      </c>
      <c r="P2927" s="29">
        <f>IFERROR(_xlfn.XLOOKUP($B2927,'Ownership Metrics'!$A:$A,'Ownership Metrics'!$E:$E),"")</f>
        <v>43.52</v>
      </c>
      <c r="Q2927" s="30">
        <f>IFERROR(_xlfn.XLOOKUP($B2927,'Ownership Metrics'!$A:$A,'Ownership Metrics'!$F:$F),"")</f>
        <v>14</v>
      </c>
      <c r="R2927" s="30">
        <f>IFERROR(_xlfn.XLOOKUP($B2927,'Ownership Metrics'!$A:$A,'Ownership Metrics'!$G:$G),"")</f>
        <v>27</v>
      </c>
      <c r="S2927" s="27" t="str">
        <f>IFERROR(_xlfn.XLOOKUP($B2927,'Ownership Metrics'!$A:$A,'Ownership Metrics'!$H:$H),"")</f>
        <v>Moderat</v>
      </c>
      <c r="T2927" s="27" t="str">
        <f>IFERROR(_xlfn.XLOOKUP($B2927,'Ownership Metrics'!$A:$A,'Ownership Metrics'!$I:$I),"")</f>
        <v>Sedang</v>
      </c>
      <c r="U2927" s="27">
        <f>IF(COUNTIFS($B$2:$B2927,$B2927,$D$2:$D2927,$D2927)=1,1,0)</f>
        <v>1</v>
      </c>
      <c r="V2927" s="27">
        <f t="shared" si="136"/>
        <v>3.65</v>
      </c>
      <c r="W2927" s="27">
        <f t="shared" si="137"/>
        <v>8</v>
      </c>
      <c r="X2927" s="27">
        <f t="shared" si="135"/>
        <v>3.6499997073000001</v>
      </c>
    </row>
    <row r="2928" spans="1:24" x14ac:dyDescent="0.25">
      <c r="A2928" s="26">
        <v>46265</v>
      </c>
      <c r="B2928" s="27" t="s">
        <v>10529</v>
      </c>
      <c r="C2928" s="27" t="s">
        <v>3206</v>
      </c>
      <c r="D2928" s="27" t="s">
        <v>3209</v>
      </c>
      <c r="E2928" s="27" t="s">
        <v>22</v>
      </c>
      <c r="F2928" s="27" t="s">
        <v>23</v>
      </c>
      <c r="G2928" s="27"/>
      <c r="H2928" s="27" t="s">
        <v>24</v>
      </c>
      <c r="I2928" s="28">
        <v>687450400</v>
      </c>
      <c r="J2928" s="28">
        <v>0</v>
      </c>
      <c r="K2928" s="28">
        <v>687450400</v>
      </c>
      <c r="L2928" s="29">
        <v>32.270000000000003</v>
      </c>
      <c r="M2928" s="29">
        <f>IFERROR(_xlfn.XLOOKUP($B2928,'Ownership Metrics'!$A:$A,'Ownership Metrics'!$B:$B),"")</f>
        <v>22.98</v>
      </c>
      <c r="N2928" s="28">
        <f>IFERROR(_xlfn.XLOOKUP($B2928,'Ownership Metrics'!$A:$A,'Ownership Metrics'!$C:$C),"")</f>
        <v>1223</v>
      </c>
      <c r="O2928" s="29">
        <f>IFERROR(_xlfn.XLOOKUP($B2928,'Ownership Metrics'!$A:$A,'Ownership Metrics'!$D:$D),"")</f>
        <v>32.270000000000003</v>
      </c>
      <c r="P2928" s="29">
        <f>IFERROR(_xlfn.XLOOKUP($B2928,'Ownership Metrics'!$A:$A,'Ownership Metrics'!$E:$E),"")</f>
        <v>43.52</v>
      </c>
      <c r="Q2928" s="30">
        <f>IFERROR(_xlfn.XLOOKUP($B2928,'Ownership Metrics'!$A:$A,'Ownership Metrics'!$F:$F),"")</f>
        <v>14</v>
      </c>
      <c r="R2928" s="30">
        <f>IFERROR(_xlfn.XLOOKUP($B2928,'Ownership Metrics'!$A:$A,'Ownership Metrics'!$G:$G),"")</f>
        <v>27</v>
      </c>
      <c r="S2928" s="27" t="str">
        <f>IFERROR(_xlfn.XLOOKUP($B2928,'Ownership Metrics'!$A:$A,'Ownership Metrics'!$H:$H),"")</f>
        <v>Moderat</v>
      </c>
      <c r="T2928" s="27" t="str">
        <f>IFERROR(_xlfn.XLOOKUP($B2928,'Ownership Metrics'!$A:$A,'Ownership Metrics'!$I:$I),"")</f>
        <v>Sedang</v>
      </c>
      <c r="U2928" s="27">
        <f>IF(COUNTIFS($B$2:$B2928,$B2928,$D$2:$D2928,$D2928)=1,1,0)</f>
        <v>1</v>
      </c>
      <c r="V2928" s="27">
        <f t="shared" si="136"/>
        <v>32.270000000000003</v>
      </c>
      <c r="W2928" s="27">
        <f t="shared" si="137"/>
        <v>1</v>
      </c>
      <c r="X2928" s="27">
        <f t="shared" si="135"/>
        <v>32.2699997072</v>
      </c>
    </row>
    <row r="2929" spans="1:24" x14ac:dyDescent="0.25">
      <c r="A2929" s="26">
        <v>46265</v>
      </c>
      <c r="B2929" s="27" t="s">
        <v>10529</v>
      </c>
      <c r="C2929" s="27" t="s">
        <v>3206</v>
      </c>
      <c r="D2929" s="27" t="s">
        <v>3210</v>
      </c>
      <c r="E2929" s="27" t="s">
        <v>35</v>
      </c>
      <c r="F2929" s="27" t="s">
        <v>23</v>
      </c>
      <c r="G2929" s="27" t="s">
        <v>36</v>
      </c>
      <c r="H2929" s="27" t="s">
        <v>24</v>
      </c>
      <c r="I2929" s="28">
        <v>56536300</v>
      </c>
      <c r="J2929" s="28">
        <v>0</v>
      </c>
      <c r="K2929" s="28">
        <v>56536300</v>
      </c>
      <c r="L2929" s="29">
        <v>2.65</v>
      </c>
      <c r="M2929" s="29">
        <f>IFERROR(_xlfn.XLOOKUP($B2929,'Ownership Metrics'!$A:$A,'Ownership Metrics'!$B:$B),"")</f>
        <v>22.98</v>
      </c>
      <c r="N2929" s="28">
        <f>IFERROR(_xlfn.XLOOKUP($B2929,'Ownership Metrics'!$A:$A,'Ownership Metrics'!$C:$C),"")</f>
        <v>1223</v>
      </c>
      <c r="O2929" s="29">
        <f>IFERROR(_xlfn.XLOOKUP($B2929,'Ownership Metrics'!$A:$A,'Ownership Metrics'!$D:$D),"")</f>
        <v>32.270000000000003</v>
      </c>
      <c r="P2929" s="29">
        <f>IFERROR(_xlfn.XLOOKUP($B2929,'Ownership Metrics'!$A:$A,'Ownership Metrics'!$E:$E),"")</f>
        <v>43.52</v>
      </c>
      <c r="Q2929" s="30">
        <f>IFERROR(_xlfn.XLOOKUP($B2929,'Ownership Metrics'!$A:$A,'Ownership Metrics'!$F:$F),"")</f>
        <v>14</v>
      </c>
      <c r="R2929" s="30">
        <f>IFERROR(_xlfn.XLOOKUP($B2929,'Ownership Metrics'!$A:$A,'Ownership Metrics'!$G:$G),"")</f>
        <v>27</v>
      </c>
      <c r="S2929" s="27" t="str">
        <f>IFERROR(_xlfn.XLOOKUP($B2929,'Ownership Metrics'!$A:$A,'Ownership Metrics'!$H:$H),"")</f>
        <v>Moderat</v>
      </c>
      <c r="T2929" s="27" t="str">
        <f>IFERROR(_xlfn.XLOOKUP($B2929,'Ownership Metrics'!$A:$A,'Ownership Metrics'!$I:$I),"")</f>
        <v>Sedang</v>
      </c>
      <c r="U2929" s="27">
        <f>IF(COUNTIFS($B$2:$B2929,$B2929,$D$2:$D2929,$D2929)=1,1,0)</f>
        <v>1</v>
      </c>
      <c r="V2929" s="27">
        <f t="shared" si="136"/>
        <v>2.65</v>
      </c>
      <c r="W2929" s="27">
        <f t="shared" si="137"/>
        <v>9</v>
      </c>
      <c r="X2929" s="27">
        <f t="shared" si="135"/>
        <v>2.6499997071000001</v>
      </c>
    </row>
    <row r="2930" spans="1:24" x14ac:dyDescent="0.25">
      <c r="A2930" s="26">
        <v>46265</v>
      </c>
      <c r="B2930" s="27" t="s">
        <v>10529</v>
      </c>
      <c r="C2930" s="27" t="s">
        <v>3206</v>
      </c>
      <c r="D2930" s="27" t="s">
        <v>3211</v>
      </c>
      <c r="E2930" s="27" t="s">
        <v>35</v>
      </c>
      <c r="F2930" s="27" t="s">
        <v>23</v>
      </c>
      <c r="G2930" s="27" t="s">
        <v>36</v>
      </c>
      <c r="H2930" s="27" t="s">
        <v>24</v>
      </c>
      <c r="I2930" s="28">
        <v>133214900</v>
      </c>
      <c r="J2930" s="28">
        <v>0</v>
      </c>
      <c r="K2930" s="28">
        <v>133214900</v>
      </c>
      <c r="L2930" s="29">
        <v>6.25</v>
      </c>
      <c r="M2930" s="29">
        <f>IFERROR(_xlfn.XLOOKUP($B2930,'Ownership Metrics'!$A:$A,'Ownership Metrics'!$B:$B),"")</f>
        <v>22.98</v>
      </c>
      <c r="N2930" s="28">
        <f>IFERROR(_xlfn.XLOOKUP($B2930,'Ownership Metrics'!$A:$A,'Ownership Metrics'!$C:$C),"")</f>
        <v>1223</v>
      </c>
      <c r="O2930" s="29">
        <f>IFERROR(_xlfn.XLOOKUP($B2930,'Ownership Metrics'!$A:$A,'Ownership Metrics'!$D:$D),"")</f>
        <v>32.270000000000003</v>
      </c>
      <c r="P2930" s="29">
        <f>IFERROR(_xlfn.XLOOKUP($B2930,'Ownership Metrics'!$A:$A,'Ownership Metrics'!$E:$E),"")</f>
        <v>43.52</v>
      </c>
      <c r="Q2930" s="30">
        <f>IFERROR(_xlfn.XLOOKUP($B2930,'Ownership Metrics'!$A:$A,'Ownership Metrics'!$F:$F),"")</f>
        <v>14</v>
      </c>
      <c r="R2930" s="30">
        <f>IFERROR(_xlfn.XLOOKUP($B2930,'Ownership Metrics'!$A:$A,'Ownership Metrics'!$G:$G),"")</f>
        <v>27</v>
      </c>
      <c r="S2930" s="27" t="str">
        <f>IFERROR(_xlfn.XLOOKUP($B2930,'Ownership Metrics'!$A:$A,'Ownership Metrics'!$H:$H),"")</f>
        <v>Moderat</v>
      </c>
      <c r="T2930" s="27" t="str">
        <f>IFERROR(_xlfn.XLOOKUP($B2930,'Ownership Metrics'!$A:$A,'Ownership Metrics'!$I:$I),"")</f>
        <v>Sedang</v>
      </c>
      <c r="U2930" s="27">
        <f>IF(COUNTIFS($B$2:$B2930,$B2930,$D$2:$D2930,$D2930)=1,1,0)</f>
        <v>1</v>
      </c>
      <c r="V2930" s="27">
        <f t="shared" si="136"/>
        <v>6.25</v>
      </c>
      <c r="W2930" s="27">
        <f t="shared" si="137"/>
        <v>2</v>
      </c>
      <c r="X2930" s="27">
        <f t="shared" si="135"/>
        <v>6.2499997069999997</v>
      </c>
    </row>
    <row r="2931" spans="1:24" x14ac:dyDescent="0.25">
      <c r="A2931" s="26">
        <v>46265</v>
      </c>
      <c r="B2931" s="27" t="s">
        <v>10529</v>
      </c>
      <c r="C2931" s="27" t="s">
        <v>3206</v>
      </c>
      <c r="D2931" s="27" t="s">
        <v>2965</v>
      </c>
      <c r="E2931" s="27" t="s">
        <v>35</v>
      </c>
      <c r="F2931" s="27" t="s">
        <v>23</v>
      </c>
      <c r="G2931" s="27" t="s">
        <v>36</v>
      </c>
      <c r="H2931" s="27" t="s">
        <v>24</v>
      </c>
      <c r="I2931" s="28">
        <v>34500000</v>
      </c>
      <c r="J2931" s="28">
        <v>0</v>
      </c>
      <c r="K2931" s="28">
        <v>34500000</v>
      </c>
      <c r="L2931" s="29">
        <v>1.62</v>
      </c>
      <c r="M2931" s="29">
        <f>IFERROR(_xlfn.XLOOKUP($B2931,'Ownership Metrics'!$A:$A,'Ownership Metrics'!$B:$B),"")</f>
        <v>22.98</v>
      </c>
      <c r="N2931" s="28">
        <f>IFERROR(_xlfn.XLOOKUP($B2931,'Ownership Metrics'!$A:$A,'Ownership Metrics'!$C:$C),"")</f>
        <v>1223</v>
      </c>
      <c r="O2931" s="29">
        <f>IFERROR(_xlfn.XLOOKUP($B2931,'Ownership Metrics'!$A:$A,'Ownership Metrics'!$D:$D),"")</f>
        <v>32.270000000000003</v>
      </c>
      <c r="P2931" s="29">
        <f>IFERROR(_xlfn.XLOOKUP($B2931,'Ownership Metrics'!$A:$A,'Ownership Metrics'!$E:$E),"")</f>
        <v>43.52</v>
      </c>
      <c r="Q2931" s="30">
        <f>IFERROR(_xlfn.XLOOKUP($B2931,'Ownership Metrics'!$A:$A,'Ownership Metrics'!$F:$F),"")</f>
        <v>14</v>
      </c>
      <c r="R2931" s="30">
        <f>IFERROR(_xlfn.XLOOKUP($B2931,'Ownership Metrics'!$A:$A,'Ownership Metrics'!$G:$G),"")</f>
        <v>27</v>
      </c>
      <c r="S2931" s="27" t="str">
        <f>IFERROR(_xlfn.XLOOKUP($B2931,'Ownership Metrics'!$A:$A,'Ownership Metrics'!$H:$H),"")</f>
        <v>Moderat</v>
      </c>
      <c r="T2931" s="27" t="str">
        <f>IFERROR(_xlfn.XLOOKUP($B2931,'Ownership Metrics'!$A:$A,'Ownership Metrics'!$I:$I),"")</f>
        <v>Sedang</v>
      </c>
      <c r="U2931" s="27">
        <f>IF(COUNTIFS($B$2:$B2931,$B2931,$D$2:$D2931,$D2931)=1,1,0)</f>
        <v>1</v>
      </c>
      <c r="V2931" s="27">
        <f t="shared" si="136"/>
        <v>1.62</v>
      </c>
      <c r="W2931" s="27">
        <f t="shared" si="137"/>
        <v>12</v>
      </c>
      <c r="X2931" s="27">
        <f t="shared" si="135"/>
        <v>1.6199997069000001</v>
      </c>
    </row>
    <row r="2932" spans="1:24" x14ac:dyDescent="0.25">
      <c r="A2932" s="26">
        <v>46265</v>
      </c>
      <c r="B2932" s="27" t="s">
        <v>10529</v>
      </c>
      <c r="C2932" s="27" t="s">
        <v>3206</v>
      </c>
      <c r="D2932" s="27" t="s">
        <v>3212</v>
      </c>
      <c r="E2932" s="27" t="s">
        <v>35</v>
      </c>
      <c r="F2932" s="27" t="s">
        <v>23</v>
      </c>
      <c r="G2932" s="27" t="s">
        <v>36</v>
      </c>
      <c r="H2932" s="27" t="s">
        <v>24</v>
      </c>
      <c r="I2932" s="28">
        <v>33348724</v>
      </c>
      <c r="J2932" s="28">
        <v>0</v>
      </c>
      <c r="K2932" s="28">
        <v>33348724</v>
      </c>
      <c r="L2932" s="29">
        <v>1.57</v>
      </c>
      <c r="M2932" s="29">
        <f>IFERROR(_xlfn.XLOOKUP($B2932,'Ownership Metrics'!$A:$A,'Ownership Metrics'!$B:$B),"")</f>
        <v>22.98</v>
      </c>
      <c r="N2932" s="28">
        <f>IFERROR(_xlfn.XLOOKUP($B2932,'Ownership Metrics'!$A:$A,'Ownership Metrics'!$C:$C),"")</f>
        <v>1223</v>
      </c>
      <c r="O2932" s="29">
        <f>IFERROR(_xlfn.XLOOKUP($B2932,'Ownership Metrics'!$A:$A,'Ownership Metrics'!$D:$D),"")</f>
        <v>32.270000000000003</v>
      </c>
      <c r="P2932" s="29">
        <f>IFERROR(_xlfn.XLOOKUP($B2932,'Ownership Metrics'!$A:$A,'Ownership Metrics'!$E:$E),"")</f>
        <v>43.52</v>
      </c>
      <c r="Q2932" s="30">
        <f>IFERROR(_xlfn.XLOOKUP($B2932,'Ownership Metrics'!$A:$A,'Ownership Metrics'!$F:$F),"")</f>
        <v>14</v>
      </c>
      <c r="R2932" s="30">
        <f>IFERROR(_xlfn.XLOOKUP($B2932,'Ownership Metrics'!$A:$A,'Ownership Metrics'!$G:$G),"")</f>
        <v>27</v>
      </c>
      <c r="S2932" s="27" t="str">
        <f>IFERROR(_xlfn.XLOOKUP($B2932,'Ownership Metrics'!$A:$A,'Ownership Metrics'!$H:$H),"")</f>
        <v>Moderat</v>
      </c>
      <c r="T2932" s="27" t="str">
        <f>IFERROR(_xlfn.XLOOKUP($B2932,'Ownership Metrics'!$A:$A,'Ownership Metrics'!$I:$I),"")</f>
        <v>Sedang</v>
      </c>
      <c r="U2932" s="27">
        <f>IF(COUNTIFS($B$2:$B2932,$B2932,$D$2:$D2932,$D2932)=1,1,0)</f>
        <v>1</v>
      </c>
      <c r="V2932" s="27">
        <f t="shared" si="136"/>
        <v>1.57</v>
      </c>
      <c r="W2932" s="27">
        <f t="shared" si="137"/>
        <v>14</v>
      </c>
      <c r="X2932" s="27">
        <f t="shared" si="135"/>
        <v>1.5699997068</v>
      </c>
    </row>
    <row r="2933" spans="1:24" x14ac:dyDescent="0.25">
      <c r="A2933" s="26">
        <v>46265</v>
      </c>
      <c r="B2933" s="27" t="s">
        <v>10529</v>
      </c>
      <c r="C2933" s="27" t="s">
        <v>3206</v>
      </c>
      <c r="D2933" s="27" t="s">
        <v>3213</v>
      </c>
      <c r="E2933" s="27" t="s">
        <v>35</v>
      </c>
      <c r="F2933" s="27" t="s">
        <v>23</v>
      </c>
      <c r="G2933" s="27" t="s">
        <v>36</v>
      </c>
      <c r="H2933" s="27" t="s">
        <v>24</v>
      </c>
      <c r="I2933" s="28">
        <v>94807800</v>
      </c>
      <c r="J2933" s="28">
        <v>0</v>
      </c>
      <c r="K2933" s="28">
        <v>94807800</v>
      </c>
      <c r="L2933" s="29">
        <v>4.45</v>
      </c>
      <c r="M2933" s="29">
        <f>IFERROR(_xlfn.XLOOKUP($B2933,'Ownership Metrics'!$A:$A,'Ownership Metrics'!$B:$B),"")</f>
        <v>22.98</v>
      </c>
      <c r="N2933" s="28">
        <f>IFERROR(_xlfn.XLOOKUP($B2933,'Ownership Metrics'!$A:$A,'Ownership Metrics'!$C:$C),"")</f>
        <v>1223</v>
      </c>
      <c r="O2933" s="29">
        <f>IFERROR(_xlfn.XLOOKUP($B2933,'Ownership Metrics'!$A:$A,'Ownership Metrics'!$D:$D),"")</f>
        <v>32.270000000000003</v>
      </c>
      <c r="P2933" s="29">
        <f>IFERROR(_xlfn.XLOOKUP($B2933,'Ownership Metrics'!$A:$A,'Ownership Metrics'!$E:$E),"")</f>
        <v>43.52</v>
      </c>
      <c r="Q2933" s="30">
        <f>IFERROR(_xlfn.XLOOKUP($B2933,'Ownership Metrics'!$A:$A,'Ownership Metrics'!$F:$F),"")</f>
        <v>14</v>
      </c>
      <c r="R2933" s="30">
        <f>IFERROR(_xlfn.XLOOKUP($B2933,'Ownership Metrics'!$A:$A,'Ownership Metrics'!$G:$G),"")</f>
        <v>27</v>
      </c>
      <c r="S2933" s="27" t="str">
        <f>IFERROR(_xlfn.XLOOKUP($B2933,'Ownership Metrics'!$A:$A,'Ownership Metrics'!$H:$H),"")</f>
        <v>Moderat</v>
      </c>
      <c r="T2933" s="27" t="str">
        <f>IFERROR(_xlfn.XLOOKUP($B2933,'Ownership Metrics'!$A:$A,'Ownership Metrics'!$I:$I),"")</f>
        <v>Sedang</v>
      </c>
      <c r="U2933" s="27">
        <f>IF(COUNTIFS($B$2:$B2933,$B2933,$D$2:$D2933,$D2933)=1,1,0)</f>
        <v>1</v>
      </c>
      <c r="V2933" s="27">
        <f t="shared" si="136"/>
        <v>4.45</v>
      </c>
      <c r="W2933" s="27">
        <f t="shared" si="137"/>
        <v>4</v>
      </c>
      <c r="X2933" s="27">
        <f t="shared" si="135"/>
        <v>4.4499997066999999</v>
      </c>
    </row>
    <row r="2934" spans="1:24" x14ac:dyDescent="0.25">
      <c r="A2934" s="26">
        <v>46265</v>
      </c>
      <c r="B2934" s="27" t="s">
        <v>10529</v>
      </c>
      <c r="C2934" s="27" t="s">
        <v>3206</v>
      </c>
      <c r="D2934" s="27" t="s">
        <v>3214</v>
      </c>
      <c r="E2934" s="27" t="s">
        <v>35</v>
      </c>
      <c r="F2934" s="27" t="s">
        <v>23</v>
      </c>
      <c r="G2934" s="27" t="s">
        <v>36</v>
      </c>
      <c r="H2934" s="27" t="s">
        <v>24</v>
      </c>
      <c r="I2934" s="28">
        <v>33718184</v>
      </c>
      <c r="J2934" s="28">
        <v>0</v>
      </c>
      <c r="K2934" s="28">
        <v>33718184</v>
      </c>
      <c r="L2934" s="29">
        <v>1.58</v>
      </c>
      <c r="M2934" s="29">
        <f>IFERROR(_xlfn.XLOOKUP($B2934,'Ownership Metrics'!$A:$A,'Ownership Metrics'!$B:$B),"")</f>
        <v>22.98</v>
      </c>
      <c r="N2934" s="28">
        <f>IFERROR(_xlfn.XLOOKUP($B2934,'Ownership Metrics'!$A:$A,'Ownership Metrics'!$C:$C),"")</f>
        <v>1223</v>
      </c>
      <c r="O2934" s="29">
        <f>IFERROR(_xlfn.XLOOKUP($B2934,'Ownership Metrics'!$A:$A,'Ownership Metrics'!$D:$D),"")</f>
        <v>32.270000000000003</v>
      </c>
      <c r="P2934" s="29">
        <f>IFERROR(_xlfn.XLOOKUP($B2934,'Ownership Metrics'!$A:$A,'Ownership Metrics'!$E:$E),"")</f>
        <v>43.52</v>
      </c>
      <c r="Q2934" s="30">
        <f>IFERROR(_xlfn.XLOOKUP($B2934,'Ownership Metrics'!$A:$A,'Ownership Metrics'!$F:$F),"")</f>
        <v>14</v>
      </c>
      <c r="R2934" s="30">
        <f>IFERROR(_xlfn.XLOOKUP($B2934,'Ownership Metrics'!$A:$A,'Ownership Metrics'!$G:$G),"")</f>
        <v>27</v>
      </c>
      <c r="S2934" s="27" t="str">
        <f>IFERROR(_xlfn.XLOOKUP($B2934,'Ownership Metrics'!$A:$A,'Ownership Metrics'!$H:$H),"")</f>
        <v>Moderat</v>
      </c>
      <c r="T2934" s="27" t="str">
        <f>IFERROR(_xlfn.XLOOKUP($B2934,'Ownership Metrics'!$A:$A,'Ownership Metrics'!$I:$I),"")</f>
        <v>Sedang</v>
      </c>
      <c r="U2934" s="27">
        <f>IF(COUNTIFS($B$2:$B2934,$B2934,$D$2:$D2934,$D2934)=1,1,0)</f>
        <v>1</v>
      </c>
      <c r="V2934" s="27">
        <f t="shared" si="136"/>
        <v>1.58</v>
      </c>
      <c r="W2934" s="27">
        <f t="shared" si="137"/>
        <v>13</v>
      </c>
      <c r="X2934" s="27">
        <f t="shared" si="135"/>
        <v>1.5799997066</v>
      </c>
    </row>
    <row r="2935" spans="1:24" x14ac:dyDescent="0.25">
      <c r="A2935" s="26">
        <v>46265</v>
      </c>
      <c r="B2935" s="27" t="s">
        <v>10529</v>
      </c>
      <c r="C2935" s="27" t="s">
        <v>3206</v>
      </c>
      <c r="D2935" s="27" t="s">
        <v>3215</v>
      </c>
      <c r="E2935" s="27" t="s">
        <v>35</v>
      </c>
      <c r="F2935" s="27" t="s">
        <v>23</v>
      </c>
      <c r="G2935" s="27" t="s">
        <v>36</v>
      </c>
      <c r="H2935" s="27" t="s">
        <v>24</v>
      </c>
      <c r="I2935" s="28">
        <v>93237143</v>
      </c>
      <c r="J2935" s="28">
        <v>0</v>
      </c>
      <c r="K2935" s="28">
        <v>93237143</v>
      </c>
      <c r="L2935" s="29">
        <v>4.38</v>
      </c>
      <c r="M2935" s="29">
        <f>IFERROR(_xlfn.XLOOKUP($B2935,'Ownership Metrics'!$A:$A,'Ownership Metrics'!$B:$B),"")</f>
        <v>22.98</v>
      </c>
      <c r="N2935" s="28">
        <f>IFERROR(_xlfn.XLOOKUP($B2935,'Ownership Metrics'!$A:$A,'Ownership Metrics'!$C:$C),"")</f>
        <v>1223</v>
      </c>
      <c r="O2935" s="29">
        <f>IFERROR(_xlfn.XLOOKUP($B2935,'Ownership Metrics'!$A:$A,'Ownership Metrics'!$D:$D),"")</f>
        <v>32.270000000000003</v>
      </c>
      <c r="P2935" s="29">
        <f>IFERROR(_xlfn.XLOOKUP($B2935,'Ownership Metrics'!$A:$A,'Ownership Metrics'!$E:$E),"")</f>
        <v>43.52</v>
      </c>
      <c r="Q2935" s="30">
        <f>IFERROR(_xlfn.XLOOKUP($B2935,'Ownership Metrics'!$A:$A,'Ownership Metrics'!$F:$F),"")</f>
        <v>14</v>
      </c>
      <c r="R2935" s="30">
        <f>IFERROR(_xlfn.XLOOKUP($B2935,'Ownership Metrics'!$A:$A,'Ownership Metrics'!$G:$G),"")</f>
        <v>27</v>
      </c>
      <c r="S2935" s="27" t="str">
        <f>IFERROR(_xlfn.XLOOKUP($B2935,'Ownership Metrics'!$A:$A,'Ownership Metrics'!$H:$H),"")</f>
        <v>Moderat</v>
      </c>
      <c r="T2935" s="27" t="str">
        <f>IFERROR(_xlfn.XLOOKUP($B2935,'Ownership Metrics'!$A:$A,'Ownership Metrics'!$I:$I),"")</f>
        <v>Sedang</v>
      </c>
      <c r="U2935" s="27">
        <f>IF(COUNTIFS($B$2:$B2935,$B2935,$D$2:$D2935,$D2935)=1,1,0)</f>
        <v>1</v>
      </c>
      <c r="V2935" s="27">
        <f t="shared" si="136"/>
        <v>4.38</v>
      </c>
      <c r="W2935" s="27">
        <f t="shared" si="137"/>
        <v>6</v>
      </c>
      <c r="X2935" s="27">
        <f t="shared" si="135"/>
        <v>4.3799997064999996</v>
      </c>
    </row>
    <row r="2936" spans="1:24" x14ac:dyDescent="0.25">
      <c r="A2936" s="26">
        <v>46265</v>
      </c>
      <c r="B2936" s="27" t="s">
        <v>10529</v>
      </c>
      <c r="C2936" s="27" t="s">
        <v>3206</v>
      </c>
      <c r="D2936" s="27" t="s">
        <v>3216</v>
      </c>
      <c r="E2936" s="27" t="s">
        <v>35</v>
      </c>
      <c r="F2936" s="27" t="s">
        <v>23</v>
      </c>
      <c r="G2936" s="27" t="s">
        <v>36</v>
      </c>
      <c r="H2936" s="27" t="s">
        <v>24</v>
      </c>
      <c r="I2936" s="28">
        <v>52721600</v>
      </c>
      <c r="J2936" s="28">
        <v>0</v>
      </c>
      <c r="K2936" s="28">
        <v>52721600</v>
      </c>
      <c r="L2936" s="29">
        <v>2.4700000000000002</v>
      </c>
      <c r="M2936" s="29">
        <f>IFERROR(_xlfn.XLOOKUP($B2936,'Ownership Metrics'!$A:$A,'Ownership Metrics'!$B:$B),"")</f>
        <v>22.98</v>
      </c>
      <c r="N2936" s="28">
        <f>IFERROR(_xlfn.XLOOKUP($B2936,'Ownership Metrics'!$A:$A,'Ownership Metrics'!$C:$C),"")</f>
        <v>1223</v>
      </c>
      <c r="O2936" s="29">
        <f>IFERROR(_xlfn.XLOOKUP($B2936,'Ownership Metrics'!$A:$A,'Ownership Metrics'!$D:$D),"")</f>
        <v>32.270000000000003</v>
      </c>
      <c r="P2936" s="29">
        <f>IFERROR(_xlfn.XLOOKUP($B2936,'Ownership Metrics'!$A:$A,'Ownership Metrics'!$E:$E),"")</f>
        <v>43.52</v>
      </c>
      <c r="Q2936" s="30">
        <f>IFERROR(_xlfn.XLOOKUP($B2936,'Ownership Metrics'!$A:$A,'Ownership Metrics'!$F:$F),"")</f>
        <v>14</v>
      </c>
      <c r="R2936" s="30">
        <f>IFERROR(_xlfn.XLOOKUP($B2936,'Ownership Metrics'!$A:$A,'Ownership Metrics'!$G:$G),"")</f>
        <v>27</v>
      </c>
      <c r="S2936" s="27" t="str">
        <f>IFERROR(_xlfn.XLOOKUP($B2936,'Ownership Metrics'!$A:$A,'Ownership Metrics'!$H:$H),"")</f>
        <v>Moderat</v>
      </c>
      <c r="T2936" s="27" t="str">
        <f>IFERROR(_xlfn.XLOOKUP($B2936,'Ownership Metrics'!$A:$A,'Ownership Metrics'!$I:$I),"")</f>
        <v>Sedang</v>
      </c>
      <c r="U2936" s="27">
        <f>IF(COUNTIFS($B$2:$B2936,$B2936,$D$2:$D2936,$D2936)=1,1,0)</f>
        <v>1</v>
      </c>
      <c r="V2936" s="27">
        <f t="shared" si="136"/>
        <v>2.4700000000000002</v>
      </c>
      <c r="W2936" s="27">
        <f t="shared" si="137"/>
        <v>10</v>
      </c>
      <c r="X2936" s="27">
        <f t="shared" si="135"/>
        <v>2.4699997064000003</v>
      </c>
    </row>
    <row r="2937" spans="1:24" x14ac:dyDescent="0.25">
      <c r="A2937" s="26">
        <v>46265</v>
      </c>
      <c r="B2937" s="27" t="s">
        <v>10529</v>
      </c>
      <c r="C2937" s="27" t="s">
        <v>3206</v>
      </c>
      <c r="D2937" s="27" t="s">
        <v>3217</v>
      </c>
      <c r="E2937" s="27" t="s">
        <v>35</v>
      </c>
      <c r="F2937" s="27" t="s">
        <v>23</v>
      </c>
      <c r="G2937" s="27" t="s">
        <v>36</v>
      </c>
      <c r="H2937" s="27" t="s">
        <v>24</v>
      </c>
      <c r="I2937" s="28">
        <v>92857143</v>
      </c>
      <c r="J2937" s="28">
        <v>0</v>
      </c>
      <c r="K2937" s="28">
        <v>92857143</v>
      </c>
      <c r="L2937" s="29">
        <v>4.3600000000000003</v>
      </c>
      <c r="M2937" s="29">
        <f>IFERROR(_xlfn.XLOOKUP($B2937,'Ownership Metrics'!$A:$A,'Ownership Metrics'!$B:$B),"")</f>
        <v>22.98</v>
      </c>
      <c r="N2937" s="28">
        <f>IFERROR(_xlfn.XLOOKUP($B2937,'Ownership Metrics'!$A:$A,'Ownership Metrics'!$C:$C),"")</f>
        <v>1223</v>
      </c>
      <c r="O2937" s="29">
        <f>IFERROR(_xlfn.XLOOKUP($B2937,'Ownership Metrics'!$A:$A,'Ownership Metrics'!$D:$D),"")</f>
        <v>32.270000000000003</v>
      </c>
      <c r="P2937" s="29">
        <f>IFERROR(_xlfn.XLOOKUP($B2937,'Ownership Metrics'!$A:$A,'Ownership Metrics'!$E:$E),"")</f>
        <v>43.52</v>
      </c>
      <c r="Q2937" s="30">
        <f>IFERROR(_xlfn.XLOOKUP($B2937,'Ownership Metrics'!$A:$A,'Ownership Metrics'!$F:$F),"")</f>
        <v>14</v>
      </c>
      <c r="R2937" s="30">
        <f>IFERROR(_xlfn.XLOOKUP($B2937,'Ownership Metrics'!$A:$A,'Ownership Metrics'!$G:$G),"")</f>
        <v>27</v>
      </c>
      <c r="S2937" s="27" t="str">
        <f>IFERROR(_xlfn.XLOOKUP($B2937,'Ownership Metrics'!$A:$A,'Ownership Metrics'!$H:$H),"")</f>
        <v>Moderat</v>
      </c>
      <c r="T2937" s="27" t="str">
        <f>IFERROR(_xlfn.XLOOKUP($B2937,'Ownership Metrics'!$A:$A,'Ownership Metrics'!$I:$I),"")</f>
        <v>Sedang</v>
      </c>
      <c r="U2937" s="27">
        <f>IF(COUNTIFS($B$2:$B2937,$B2937,$D$2:$D2937,$D2937)=1,1,0)</f>
        <v>1</v>
      </c>
      <c r="V2937" s="27">
        <f t="shared" si="136"/>
        <v>4.3600000000000003</v>
      </c>
      <c r="W2937" s="27">
        <f t="shared" si="137"/>
        <v>7</v>
      </c>
      <c r="X2937" s="27">
        <f t="shared" si="135"/>
        <v>4.3599997063</v>
      </c>
    </row>
    <row r="2938" spans="1:24" x14ac:dyDescent="0.25">
      <c r="A2938" s="26">
        <v>46265</v>
      </c>
      <c r="B2938" s="27" t="s">
        <v>10529</v>
      </c>
      <c r="C2938" s="27" t="s">
        <v>3206</v>
      </c>
      <c r="D2938" s="27" t="s">
        <v>3218</v>
      </c>
      <c r="E2938" s="27" t="s">
        <v>35</v>
      </c>
      <c r="F2938" s="27" t="s">
        <v>23</v>
      </c>
      <c r="G2938" s="27" t="s">
        <v>36</v>
      </c>
      <c r="H2938" s="27" t="s">
        <v>24</v>
      </c>
      <c r="I2938" s="28">
        <v>49914335</v>
      </c>
      <c r="J2938" s="28">
        <v>0</v>
      </c>
      <c r="K2938" s="28">
        <v>49914335</v>
      </c>
      <c r="L2938" s="29">
        <v>2.34</v>
      </c>
      <c r="M2938" s="29">
        <f>IFERROR(_xlfn.XLOOKUP($B2938,'Ownership Metrics'!$A:$A,'Ownership Metrics'!$B:$B),"")</f>
        <v>22.98</v>
      </c>
      <c r="N2938" s="28">
        <f>IFERROR(_xlfn.XLOOKUP($B2938,'Ownership Metrics'!$A:$A,'Ownership Metrics'!$C:$C),"")</f>
        <v>1223</v>
      </c>
      <c r="O2938" s="29">
        <f>IFERROR(_xlfn.XLOOKUP($B2938,'Ownership Metrics'!$A:$A,'Ownership Metrics'!$D:$D),"")</f>
        <v>32.270000000000003</v>
      </c>
      <c r="P2938" s="29">
        <f>IFERROR(_xlfn.XLOOKUP($B2938,'Ownership Metrics'!$A:$A,'Ownership Metrics'!$E:$E),"")</f>
        <v>43.52</v>
      </c>
      <c r="Q2938" s="30">
        <f>IFERROR(_xlfn.XLOOKUP($B2938,'Ownership Metrics'!$A:$A,'Ownership Metrics'!$F:$F),"")</f>
        <v>14</v>
      </c>
      <c r="R2938" s="30">
        <f>IFERROR(_xlfn.XLOOKUP($B2938,'Ownership Metrics'!$A:$A,'Ownership Metrics'!$G:$G),"")</f>
        <v>27</v>
      </c>
      <c r="S2938" s="27" t="str">
        <f>IFERROR(_xlfn.XLOOKUP($B2938,'Ownership Metrics'!$A:$A,'Ownership Metrics'!$H:$H),"")</f>
        <v>Moderat</v>
      </c>
      <c r="T2938" s="27" t="str">
        <f>IFERROR(_xlfn.XLOOKUP($B2938,'Ownership Metrics'!$A:$A,'Ownership Metrics'!$I:$I),"")</f>
        <v>Sedang</v>
      </c>
      <c r="U2938" s="27">
        <f>IF(COUNTIFS($B$2:$B2938,$B2938,$D$2:$D2938,$D2938)=1,1,0)</f>
        <v>1</v>
      </c>
      <c r="V2938" s="27">
        <f t="shared" si="136"/>
        <v>2.34</v>
      </c>
      <c r="W2938" s="27">
        <f t="shared" si="137"/>
        <v>11</v>
      </c>
      <c r="X2938" s="27">
        <f t="shared" si="135"/>
        <v>2.3399997062</v>
      </c>
    </row>
    <row r="2939" spans="1:24" x14ac:dyDescent="0.25">
      <c r="A2939" s="26">
        <v>46265</v>
      </c>
      <c r="B2939" s="27" t="s">
        <v>10530</v>
      </c>
      <c r="C2939" s="27" t="s">
        <v>3220</v>
      </c>
      <c r="D2939" s="27" t="s">
        <v>3221</v>
      </c>
      <c r="E2939" s="27" t="s">
        <v>22</v>
      </c>
      <c r="F2939" s="27" t="s">
        <v>23</v>
      </c>
      <c r="G2939" s="27"/>
      <c r="H2939" s="27" t="s">
        <v>24</v>
      </c>
      <c r="I2939" s="28">
        <v>150000000</v>
      </c>
      <c r="J2939" s="28">
        <v>0</v>
      </c>
      <c r="K2939" s="28">
        <v>150000000</v>
      </c>
      <c r="L2939" s="29">
        <v>4.2300000000000004</v>
      </c>
      <c r="M2939" s="29">
        <f>IFERROR(_xlfn.XLOOKUP($B2939,'Ownership Metrics'!$A:$A,'Ownership Metrics'!$B:$B),"")</f>
        <v>4.79</v>
      </c>
      <c r="N2939" s="28">
        <f>IFERROR(_xlfn.XLOOKUP($B2939,'Ownership Metrics'!$A:$A,'Ownership Metrics'!$C:$C),"")</f>
        <v>2949</v>
      </c>
      <c r="O2939" s="29">
        <f>IFERROR(_xlfn.XLOOKUP($B2939,'Ownership Metrics'!$A:$A,'Ownership Metrics'!$D:$D),"")</f>
        <v>51.32</v>
      </c>
      <c r="P2939" s="29">
        <f>IFERROR(_xlfn.XLOOKUP($B2939,'Ownership Metrics'!$A:$A,'Ownership Metrics'!$E:$E),"")</f>
        <v>71.94</v>
      </c>
      <c r="Q2939" s="30">
        <f>IFERROR(_xlfn.XLOOKUP($B2939,'Ownership Metrics'!$A:$A,'Ownership Metrics'!$F:$F),"")</f>
        <v>11</v>
      </c>
      <c r="R2939" s="30">
        <f>IFERROR(_xlfn.XLOOKUP($B2939,'Ownership Metrics'!$A:$A,'Ownership Metrics'!$G:$G),"")</f>
        <v>48</v>
      </c>
      <c r="S2939" s="27" t="str">
        <f>IFERROR(_xlfn.XLOOKUP($B2939,'Ownership Metrics'!$A:$A,'Ownership Metrics'!$H:$H),"")</f>
        <v>Mayoritas</v>
      </c>
      <c r="T2939" s="27" t="str">
        <f>IFERROR(_xlfn.XLOOKUP($B2939,'Ownership Metrics'!$A:$A,'Ownership Metrics'!$I:$I),"")</f>
        <v>Sedang</v>
      </c>
      <c r="U2939" s="27">
        <f>IF(COUNTIFS($B$2:$B2939,$B2939,$D$2:$D2939,$D2939)=1,1,0)</f>
        <v>1</v>
      </c>
      <c r="V2939" s="27">
        <f t="shared" si="136"/>
        <v>4.2300000000000004</v>
      </c>
      <c r="W2939" s="27">
        <f t="shared" si="137"/>
        <v>5</v>
      </c>
      <c r="X2939" s="27">
        <f t="shared" si="135"/>
        <v>4.2299997061000001</v>
      </c>
    </row>
    <row r="2940" spans="1:24" x14ac:dyDescent="0.25">
      <c r="A2940" s="26">
        <v>46265</v>
      </c>
      <c r="B2940" s="27" t="s">
        <v>10530</v>
      </c>
      <c r="C2940" s="27" t="s">
        <v>3220</v>
      </c>
      <c r="D2940" s="27" t="s">
        <v>3222</v>
      </c>
      <c r="E2940" s="27" t="s">
        <v>22</v>
      </c>
      <c r="F2940" s="27" t="s">
        <v>23</v>
      </c>
      <c r="G2940" s="27"/>
      <c r="H2940" s="27" t="s">
        <v>24</v>
      </c>
      <c r="I2940" s="28">
        <v>1821753200</v>
      </c>
      <c r="J2940" s="28">
        <v>0</v>
      </c>
      <c r="K2940" s="28">
        <v>1821753200</v>
      </c>
      <c r="L2940" s="29">
        <v>51.32</v>
      </c>
      <c r="M2940" s="29">
        <f>IFERROR(_xlfn.XLOOKUP($B2940,'Ownership Metrics'!$A:$A,'Ownership Metrics'!$B:$B),"")</f>
        <v>4.79</v>
      </c>
      <c r="N2940" s="28">
        <f>IFERROR(_xlfn.XLOOKUP($B2940,'Ownership Metrics'!$A:$A,'Ownership Metrics'!$C:$C),"")</f>
        <v>2949</v>
      </c>
      <c r="O2940" s="29">
        <f>IFERROR(_xlfn.XLOOKUP($B2940,'Ownership Metrics'!$A:$A,'Ownership Metrics'!$D:$D),"")</f>
        <v>51.32</v>
      </c>
      <c r="P2940" s="29">
        <f>IFERROR(_xlfn.XLOOKUP($B2940,'Ownership Metrics'!$A:$A,'Ownership Metrics'!$E:$E),"")</f>
        <v>71.94</v>
      </c>
      <c r="Q2940" s="30">
        <f>IFERROR(_xlfn.XLOOKUP($B2940,'Ownership Metrics'!$A:$A,'Ownership Metrics'!$F:$F),"")</f>
        <v>11</v>
      </c>
      <c r="R2940" s="30">
        <f>IFERROR(_xlfn.XLOOKUP($B2940,'Ownership Metrics'!$A:$A,'Ownership Metrics'!$G:$G),"")</f>
        <v>48</v>
      </c>
      <c r="S2940" s="27" t="str">
        <f>IFERROR(_xlfn.XLOOKUP($B2940,'Ownership Metrics'!$A:$A,'Ownership Metrics'!$H:$H),"")</f>
        <v>Mayoritas</v>
      </c>
      <c r="T2940" s="27" t="str">
        <f>IFERROR(_xlfn.XLOOKUP($B2940,'Ownership Metrics'!$A:$A,'Ownership Metrics'!$I:$I),"")</f>
        <v>Sedang</v>
      </c>
      <c r="U2940" s="27">
        <f>IF(COUNTIFS($B$2:$B2940,$B2940,$D$2:$D2940,$D2940)=1,1,0)</f>
        <v>1</v>
      </c>
      <c r="V2940" s="27">
        <f t="shared" si="136"/>
        <v>51.32</v>
      </c>
      <c r="W2940" s="27">
        <f t="shared" si="137"/>
        <v>1</v>
      </c>
      <c r="X2940" s="27">
        <f t="shared" si="135"/>
        <v>51.319999705999997</v>
      </c>
    </row>
    <row r="2941" spans="1:24" x14ac:dyDescent="0.25">
      <c r="A2941" s="26">
        <v>46265</v>
      </c>
      <c r="B2941" s="27" t="s">
        <v>10530</v>
      </c>
      <c r="C2941" s="27" t="s">
        <v>3220</v>
      </c>
      <c r="D2941" s="27" t="s">
        <v>317</v>
      </c>
      <c r="E2941" s="27" t="s">
        <v>35</v>
      </c>
      <c r="F2941" s="27" t="s">
        <v>23</v>
      </c>
      <c r="G2941" s="27" t="s">
        <v>36</v>
      </c>
      <c r="H2941" s="27" t="s">
        <v>24</v>
      </c>
      <c r="I2941" s="28">
        <v>333001000</v>
      </c>
      <c r="J2941" s="28">
        <v>0</v>
      </c>
      <c r="K2941" s="28">
        <v>333001000</v>
      </c>
      <c r="L2941" s="29">
        <v>9.3800000000000008</v>
      </c>
      <c r="M2941" s="29">
        <f>IFERROR(_xlfn.XLOOKUP($B2941,'Ownership Metrics'!$A:$A,'Ownership Metrics'!$B:$B),"")</f>
        <v>4.79</v>
      </c>
      <c r="N2941" s="28">
        <f>IFERROR(_xlfn.XLOOKUP($B2941,'Ownership Metrics'!$A:$A,'Ownership Metrics'!$C:$C),"")</f>
        <v>2949</v>
      </c>
      <c r="O2941" s="29">
        <f>IFERROR(_xlfn.XLOOKUP($B2941,'Ownership Metrics'!$A:$A,'Ownership Metrics'!$D:$D),"")</f>
        <v>51.32</v>
      </c>
      <c r="P2941" s="29">
        <f>IFERROR(_xlfn.XLOOKUP($B2941,'Ownership Metrics'!$A:$A,'Ownership Metrics'!$E:$E),"")</f>
        <v>71.94</v>
      </c>
      <c r="Q2941" s="30">
        <f>IFERROR(_xlfn.XLOOKUP($B2941,'Ownership Metrics'!$A:$A,'Ownership Metrics'!$F:$F),"")</f>
        <v>11</v>
      </c>
      <c r="R2941" s="30">
        <f>IFERROR(_xlfn.XLOOKUP($B2941,'Ownership Metrics'!$A:$A,'Ownership Metrics'!$G:$G),"")</f>
        <v>48</v>
      </c>
      <c r="S2941" s="27" t="str">
        <f>IFERROR(_xlfn.XLOOKUP($B2941,'Ownership Metrics'!$A:$A,'Ownership Metrics'!$H:$H),"")</f>
        <v>Mayoritas</v>
      </c>
      <c r="T2941" s="27" t="str">
        <f>IFERROR(_xlfn.XLOOKUP($B2941,'Ownership Metrics'!$A:$A,'Ownership Metrics'!$I:$I),"")</f>
        <v>Sedang</v>
      </c>
      <c r="U2941" s="27">
        <f>IF(COUNTIFS($B$2:$B2941,$B2941,$D$2:$D2941,$D2941)=1,1,0)</f>
        <v>1</v>
      </c>
      <c r="V2941" s="27">
        <f t="shared" si="136"/>
        <v>9.3800000000000008</v>
      </c>
      <c r="W2941" s="27">
        <f t="shared" si="137"/>
        <v>3</v>
      </c>
      <c r="X2941" s="27">
        <f t="shared" si="135"/>
        <v>9.3799997059000013</v>
      </c>
    </row>
    <row r="2942" spans="1:24" x14ac:dyDescent="0.25">
      <c r="A2942" s="26">
        <v>46265</v>
      </c>
      <c r="B2942" s="27" t="s">
        <v>10530</v>
      </c>
      <c r="C2942" s="27" t="s">
        <v>3220</v>
      </c>
      <c r="D2942" s="27" t="s">
        <v>3223</v>
      </c>
      <c r="E2942" s="27" t="s">
        <v>35</v>
      </c>
      <c r="F2942" s="27" t="s">
        <v>23</v>
      </c>
      <c r="G2942" s="27" t="s">
        <v>36</v>
      </c>
      <c r="H2942" s="27"/>
      <c r="I2942" s="28">
        <v>273684200</v>
      </c>
      <c r="J2942" s="28">
        <v>0</v>
      </c>
      <c r="K2942" s="28">
        <v>273684200</v>
      </c>
      <c r="L2942" s="29">
        <v>7.71</v>
      </c>
      <c r="M2942" s="29">
        <f>IFERROR(_xlfn.XLOOKUP($B2942,'Ownership Metrics'!$A:$A,'Ownership Metrics'!$B:$B),"")</f>
        <v>4.79</v>
      </c>
      <c r="N2942" s="28">
        <f>IFERROR(_xlfn.XLOOKUP($B2942,'Ownership Metrics'!$A:$A,'Ownership Metrics'!$C:$C),"")</f>
        <v>2949</v>
      </c>
      <c r="O2942" s="29">
        <f>IFERROR(_xlfn.XLOOKUP($B2942,'Ownership Metrics'!$A:$A,'Ownership Metrics'!$D:$D),"")</f>
        <v>51.32</v>
      </c>
      <c r="P2942" s="29">
        <f>IFERROR(_xlfn.XLOOKUP($B2942,'Ownership Metrics'!$A:$A,'Ownership Metrics'!$E:$E),"")</f>
        <v>71.94</v>
      </c>
      <c r="Q2942" s="30">
        <f>IFERROR(_xlfn.XLOOKUP($B2942,'Ownership Metrics'!$A:$A,'Ownership Metrics'!$F:$F),"")</f>
        <v>11</v>
      </c>
      <c r="R2942" s="30">
        <f>IFERROR(_xlfn.XLOOKUP($B2942,'Ownership Metrics'!$A:$A,'Ownership Metrics'!$G:$G),"")</f>
        <v>48</v>
      </c>
      <c r="S2942" s="27" t="str">
        <f>IFERROR(_xlfn.XLOOKUP($B2942,'Ownership Metrics'!$A:$A,'Ownership Metrics'!$H:$H),"")</f>
        <v>Mayoritas</v>
      </c>
      <c r="T2942" s="27" t="str">
        <f>IFERROR(_xlfn.XLOOKUP($B2942,'Ownership Metrics'!$A:$A,'Ownership Metrics'!$I:$I),"")</f>
        <v>Sedang</v>
      </c>
      <c r="U2942" s="27">
        <f>IF(COUNTIFS($B$2:$B2942,$B2942,$D$2:$D2942,$D2942)=1,1,0)</f>
        <v>1</v>
      </c>
      <c r="V2942" s="27">
        <f t="shared" si="136"/>
        <v>7.71</v>
      </c>
      <c r="W2942" s="27">
        <f t="shared" si="137"/>
        <v>4</v>
      </c>
      <c r="X2942" s="27">
        <f t="shared" si="135"/>
        <v>7.7099997057999996</v>
      </c>
    </row>
    <row r="2943" spans="1:24" x14ac:dyDescent="0.25">
      <c r="A2943" s="26">
        <v>46265</v>
      </c>
      <c r="B2943" s="27" t="s">
        <v>10530</v>
      </c>
      <c r="C2943" s="27" t="s">
        <v>3220</v>
      </c>
      <c r="D2943" s="27" t="s">
        <v>318</v>
      </c>
      <c r="E2943" s="27" t="s">
        <v>35</v>
      </c>
      <c r="F2943" s="27" t="s">
        <v>23</v>
      </c>
      <c r="G2943" s="27" t="s">
        <v>36</v>
      </c>
      <c r="H2943" s="27" t="s">
        <v>24</v>
      </c>
      <c r="I2943" s="28">
        <v>45000000</v>
      </c>
      <c r="J2943" s="28">
        <v>0</v>
      </c>
      <c r="K2943" s="28">
        <v>45000000</v>
      </c>
      <c r="L2943" s="29">
        <v>1.27</v>
      </c>
      <c r="M2943" s="29">
        <f>IFERROR(_xlfn.XLOOKUP($B2943,'Ownership Metrics'!$A:$A,'Ownership Metrics'!$B:$B),"")</f>
        <v>4.79</v>
      </c>
      <c r="N2943" s="28">
        <f>IFERROR(_xlfn.XLOOKUP($B2943,'Ownership Metrics'!$A:$A,'Ownership Metrics'!$C:$C),"")</f>
        <v>2949</v>
      </c>
      <c r="O2943" s="29">
        <f>IFERROR(_xlfn.XLOOKUP($B2943,'Ownership Metrics'!$A:$A,'Ownership Metrics'!$D:$D),"")</f>
        <v>51.32</v>
      </c>
      <c r="P2943" s="29">
        <f>IFERROR(_xlfn.XLOOKUP($B2943,'Ownership Metrics'!$A:$A,'Ownership Metrics'!$E:$E),"")</f>
        <v>71.94</v>
      </c>
      <c r="Q2943" s="30">
        <f>IFERROR(_xlfn.XLOOKUP($B2943,'Ownership Metrics'!$A:$A,'Ownership Metrics'!$F:$F),"")</f>
        <v>11</v>
      </c>
      <c r="R2943" s="30">
        <f>IFERROR(_xlfn.XLOOKUP($B2943,'Ownership Metrics'!$A:$A,'Ownership Metrics'!$G:$G),"")</f>
        <v>48</v>
      </c>
      <c r="S2943" s="27" t="str">
        <f>IFERROR(_xlfn.XLOOKUP($B2943,'Ownership Metrics'!$A:$A,'Ownership Metrics'!$H:$H),"")</f>
        <v>Mayoritas</v>
      </c>
      <c r="T2943" s="27" t="str">
        <f>IFERROR(_xlfn.XLOOKUP($B2943,'Ownership Metrics'!$A:$A,'Ownership Metrics'!$I:$I),"")</f>
        <v>Sedang</v>
      </c>
      <c r="U2943" s="27">
        <f>IF(COUNTIFS($B$2:$B2943,$B2943,$D$2:$D2943,$D2943)=1,1,0)</f>
        <v>1</v>
      </c>
      <c r="V2943" s="27">
        <f t="shared" si="136"/>
        <v>1.27</v>
      </c>
      <c r="W2943" s="27">
        <f t="shared" si="137"/>
        <v>10</v>
      </c>
      <c r="X2943" s="27">
        <f t="shared" si="135"/>
        <v>1.2699997057000001</v>
      </c>
    </row>
    <row r="2944" spans="1:24" x14ac:dyDescent="0.25">
      <c r="A2944" s="26">
        <v>46265</v>
      </c>
      <c r="B2944" s="27" t="s">
        <v>10530</v>
      </c>
      <c r="C2944" s="27" t="s">
        <v>3220</v>
      </c>
      <c r="D2944" s="27" t="s">
        <v>3224</v>
      </c>
      <c r="E2944" s="27" t="s">
        <v>35</v>
      </c>
      <c r="F2944" s="27" t="s">
        <v>23</v>
      </c>
      <c r="G2944" s="27" t="s">
        <v>36</v>
      </c>
      <c r="H2944" s="27" t="s">
        <v>24</v>
      </c>
      <c r="I2944" s="28">
        <v>77958500</v>
      </c>
      <c r="J2944" s="28">
        <v>0</v>
      </c>
      <c r="K2944" s="28">
        <v>77958500</v>
      </c>
      <c r="L2944" s="29">
        <v>2.2000000000000002</v>
      </c>
      <c r="M2944" s="29">
        <f>IFERROR(_xlfn.XLOOKUP($B2944,'Ownership Metrics'!$A:$A,'Ownership Metrics'!$B:$B),"")</f>
        <v>4.79</v>
      </c>
      <c r="N2944" s="28">
        <f>IFERROR(_xlfn.XLOOKUP($B2944,'Ownership Metrics'!$A:$A,'Ownership Metrics'!$C:$C),"")</f>
        <v>2949</v>
      </c>
      <c r="O2944" s="29">
        <f>IFERROR(_xlfn.XLOOKUP($B2944,'Ownership Metrics'!$A:$A,'Ownership Metrics'!$D:$D),"")</f>
        <v>51.32</v>
      </c>
      <c r="P2944" s="29">
        <f>IFERROR(_xlfn.XLOOKUP($B2944,'Ownership Metrics'!$A:$A,'Ownership Metrics'!$E:$E),"")</f>
        <v>71.94</v>
      </c>
      <c r="Q2944" s="30">
        <f>IFERROR(_xlfn.XLOOKUP($B2944,'Ownership Metrics'!$A:$A,'Ownership Metrics'!$F:$F),"")</f>
        <v>11</v>
      </c>
      <c r="R2944" s="30">
        <f>IFERROR(_xlfn.XLOOKUP($B2944,'Ownership Metrics'!$A:$A,'Ownership Metrics'!$G:$G),"")</f>
        <v>48</v>
      </c>
      <c r="S2944" s="27" t="str">
        <f>IFERROR(_xlfn.XLOOKUP($B2944,'Ownership Metrics'!$A:$A,'Ownership Metrics'!$H:$H),"")</f>
        <v>Mayoritas</v>
      </c>
      <c r="T2944" s="27" t="str">
        <f>IFERROR(_xlfn.XLOOKUP($B2944,'Ownership Metrics'!$A:$A,'Ownership Metrics'!$I:$I),"")</f>
        <v>Sedang</v>
      </c>
      <c r="U2944" s="27">
        <f>IF(COUNTIFS($B$2:$B2944,$B2944,$D$2:$D2944,$D2944)=1,1,0)</f>
        <v>1</v>
      </c>
      <c r="V2944" s="27">
        <f t="shared" si="136"/>
        <v>2.2000000000000002</v>
      </c>
      <c r="W2944" s="27">
        <f t="shared" si="137"/>
        <v>8</v>
      </c>
      <c r="X2944" s="27">
        <f t="shared" si="135"/>
        <v>2.1999997056000002</v>
      </c>
    </row>
    <row r="2945" spans="1:24" x14ac:dyDescent="0.25">
      <c r="A2945" s="26">
        <v>46265</v>
      </c>
      <c r="B2945" s="27" t="s">
        <v>10530</v>
      </c>
      <c r="C2945" s="27" t="s">
        <v>3220</v>
      </c>
      <c r="D2945" s="27" t="s">
        <v>319</v>
      </c>
      <c r="E2945" s="27" t="s">
        <v>35</v>
      </c>
      <c r="F2945" s="27" t="s">
        <v>23</v>
      </c>
      <c r="G2945" s="27" t="s">
        <v>36</v>
      </c>
      <c r="H2945" s="27" t="s">
        <v>24</v>
      </c>
      <c r="I2945" s="28">
        <v>43896600</v>
      </c>
      <c r="J2945" s="28">
        <v>0</v>
      </c>
      <c r="K2945" s="28">
        <v>43896600</v>
      </c>
      <c r="L2945" s="29">
        <v>1.24</v>
      </c>
      <c r="M2945" s="29">
        <f>IFERROR(_xlfn.XLOOKUP($B2945,'Ownership Metrics'!$A:$A,'Ownership Metrics'!$B:$B),"")</f>
        <v>4.79</v>
      </c>
      <c r="N2945" s="28">
        <f>IFERROR(_xlfn.XLOOKUP($B2945,'Ownership Metrics'!$A:$A,'Ownership Metrics'!$C:$C),"")</f>
        <v>2949</v>
      </c>
      <c r="O2945" s="29">
        <f>IFERROR(_xlfn.XLOOKUP($B2945,'Ownership Metrics'!$A:$A,'Ownership Metrics'!$D:$D),"")</f>
        <v>51.32</v>
      </c>
      <c r="P2945" s="29">
        <f>IFERROR(_xlfn.XLOOKUP($B2945,'Ownership Metrics'!$A:$A,'Ownership Metrics'!$E:$E),"")</f>
        <v>71.94</v>
      </c>
      <c r="Q2945" s="30">
        <f>IFERROR(_xlfn.XLOOKUP($B2945,'Ownership Metrics'!$A:$A,'Ownership Metrics'!$F:$F),"")</f>
        <v>11</v>
      </c>
      <c r="R2945" s="30">
        <f>IFERROR(_xlfn.XLOOKUP($B2945,'Ownership Metrics'!$A:$A,'Ownership Metrics'!$G:$G),"")</f>
        <v>48</v>
      </c>
      <c r="S2945" s="27" t="str">
        <f>IFERROR(_xlfn.XLOOKUP($B2945,'Ownership Metrics'!$A:$A,'Ownership Metrics'!$H:$H),"")</f>
        <v>Mayoritas</v>
      </c>
      <c r="T2945" s="27" t="str">
        <f>IFERROR(_xlfn.XLOOKUP($B2945,'Ownership Metrics'!$A:$A,'Ownership Metrics'!$I:$I),"")</f>
        <v>Sedang</v>
      </c>
      <c r="U2945" s="27">
        <f>IF(COUNTIFS($B$2:$B2945,$B2945,$D$2:$D2945,$D2945)=1,1,0)</f>
        <v>1</v>
      </c>
      <c r="V2945" s="27">
        <f t="shared" si="136"/>
        <v>1.24</v>
      </c>
      <c r="W2945" s="27">
        <f t="shared" si="137"/>
        <v>11</v>
      </c>
      <c r="X2945" s="27">
        <f t="shared" si="135"/>
        <v>1.2399997055</v>
      </c>
    </row>
    <row r="2946" spans="1:24" x14ac:dyDescent="0.25">
      <c r="A2946" s="26">
        <v>46265</v>
      </c>
      <c r="B2946" s="27" t="s">
        <v>10530</v>
      </c>
      <c r="C2946" s="27" t="s">
        <v>3220</v>
      </c>
      <c r="D2946" s="27" t="s">
        <v>3225</v>
      </c>
      <c r="E2946" s="27" t="s">
        <v>35</v>
      </c>
      <c r="F2946" s="27" t="s">
        <v>23</v>
      </c>
      <c r="G2946" s="27" t="s">
        <v>36</v>
      </c>
      <c r="H2946" s="27" t="s">
        <v>24</v>
      </c>
      <c r="I2946" s="28">
        <v>101792000</v>
      </c>
      <c r="J2946" s="28">
        <v>0</v>
      </c>
      <c r="K2946" s="28">
        <v>101792000</v>
      </c>
      <c r="L2946" s="29">
        <v>2.87</v>
      </c>
      <c r="M2946" s="29">
        <f>IFERROR(_xlfn.XLOOKUP($B2946,'Ownership Metrics'!$A:$A,'Ownership Metrics'!$B:$B),"")</f>
        <v>4.79</v>
      </c>
      <c r="N2946" s="28">
        <f>IFERROR(_xlfn.XLOOKUP($B2946,'Ownership Metrics'!$A:$A,'Ownership Metrics'!$C:$C),"")</f>
        <v>2949</v>
      </c>
      <c r="O2946" s="29">
        <f>IFERROR(_xlfn.XLOOKUP($B2946,'Ownership Metrics'!$A:$A,'Ownership Metrics'!$D:$D),"")</f>
        <v>51.32</v>
      </c>
      <c r="P2946" s="29">
        <f>IFERROR(_xlfn.XLOOKUP($B2946,'Ownership Metrics'!$A:$A,'Ownership Metrics'!$E:$E),"")</f>
        <v>71.94</v>
      </c>
      <c r="Q2946" s="30">
        <f>IFERROR(_xlfn.XLOOKUP($B2946,'Ownership Metrics'!$A:$A,'Ownership Metrics'!$F:$F),"")</f>
        <v>11</v>
      </c>
      <c r="R2946" s="30">
        <f>IFERROR(_xlfn.XLOOKUP($B2946,'Ownership Metrics'!$A:$A,'Ownership Metrics'!$G:$G),"")</f>
        <v>48</v>
      </c>
      <c r="S2946" s="27" t="str">
        <f>IFERROR(_xlfn.XLOOKUP($B2946,'Ownership Metrics'!$A:$A,'Ownership Metrics'!$H:$H),"")</f>
        <v>Mayoritas</v>
      </c>
      <c r="T2946" s="27" t="str">
        <f>IFERROR(_xlfn.XLOOKUP($B2946,'Ownership Metrics'!$A:$A,'Ownership Metrics'!$I:$I),"")</f>
        <v>Sedang</v>
      </c>
      <c r="U2946" s="27">
        <f>IF(COUNTIFS($B$2:$B2946,$B2946,$D$2:$D2946,$D2946)=1,1,0)</f>
        <v>1</v>
      </c>
      <c r="V2946" s="27">
        <f t="shared" si="136"/>
        <v>2.87</v>
      </c>
      <c r="W2946" s="27">
        <f t="shared" si="137"/>
        <v>6</v>
      </c>
      <c r="X2946" s="27">
        <f t="shared" ref="X2946:X3009" si="138">$V2946-(ROW()*0.0000000001)</f>
        <v>2.8699997054000002</v>
      </c>
    </row>
    <row r="2947" spans="1:24" x14ac:dyDescent="0.25">
      <c r="A2947" s="26">
        <v>46265</v>
      </c>
      <c r="B2947" s="27" t="s">
        <v>10530</v>
      </c>
      <c r="C2947" s="27" t="s">
        <v>3220</v>
      </c>
      <c r="D2947" s="27" t="s">
        <v>321</v>
      </c>
      <c r="E2947" s="27" t="s">
        <v>35</v>
      </c>
      <c r="F2947" s="27" t="s">
        <v>23</v>
      </c>
      <c r="G2947" s="27" t="s">
        <v>36</v>
      </c>
      <c r="H2947" s="27"/>
      <c r="I2947" s="28">
        <v>399148000</v>
      </c>
      <c r="J2947" s="28">
        <v>0</v>
      </c>
      <c r="K2947" s="28">
        <v>399148000</v>
      </c>
      <c r="L2947" s="29">
        <v>11.24</v>
      </c>
      <c r="M2947" s="29">
        <f>IFERROR(_xlfn.XLOOKUP($B2947,'Ownership Metrics'!$A:$A,'Ownership Metrics'!$B:$B),"")</f>
        <v>4.79</v>
      </c>
      <c r="N2947" s="28">
        <f>IFERROR(_xlfn.XLOOKUP($B2947,'Ownership Metrics'!$A:$A,'Ownership Metrics'!$C:$C),"")</f>
        <v>2949</v>
      </c>
      <c r="O2947" s="29">
        <f>IFERROR(_xlfn.XLOOKUP($B2947,'Ownership Metrics'!$A:$A,'Ownership Metrics'!$D:$D),"")</f>
        <v>51.32</v>
      </c>
      <c r="P2947" s="29">
        <f>IFERROR(_xlfn.XLOOKUP($B2947,'Ownership Metrics'!$A:$A,'Ownership Metrics'!$E:$E),"")</f>
        <v>71.94</v>
      </c>
      <c r="Q2947" s="30">
        <f>IFERROR(_xlfn.XLOOKUP($B2947,'Ownership Metrics'!$A:$A,'Ownership Metrics'!$F:$F),"")</f>
        <v>11</v>
      </c>
      <c r="R2947" s="30">
        <f>IFERROR(_xlfn.XLOOKUP($B2947,'Ownership Metrics'!$A:$A,'Ownership Metrics'!$G:$G),"")</f>
        <v>48</v>
      </c>
      <c r="S2947" s="27" t="str">
        <f>IFERROR(_xlfn.XLOOKUP($B2947,'Ownership Metrics'!$A:$A,'Ownership Metrics'!$H:$H),"")</f>
        <v>Mayoritas</v>
      </c>
      <c r="T2947" s="27" t="str">
        <f>IFERROR(_xlfn.XLOOKUP($B2947,'Ownership Metrics'!$A:$A,'Ownership Metrics'!$I:$I),"")</f>
        <v>Sedang</v>
      </c>
      <c r="U2947" s="27">
        <f>IF(COUNTIFS($B$2:$B2947,$B2947,$D$2:$D2947,$D2947)=1,1,0)</f>
        <v>1</v>
      </c>
      <c r="V2947" s="27">
        <f t="shared" ref="V2947:V3010" si="139">SUMIFS($L$2:$L$10000,$B$2:$B$10000,$B2947,$D$2:$D$10000,$D2947)</f>
        <v>11.24</v>
      </c>
      <c r="W2947" s="27">
        <f t="shared" ref="W2947:W3010" si="140">COUNTIFS($B$2:$B$10000,$B2947,$U$2:$U$10000,1,$X$2:$X$10000,"&gt;"&amp;$X2947)+1</f>
        <v>2</v>
      </c>
      <c r="X2947" s="27">
        <f t="shared" si="138"/>
        <v>11.239999705300001</v>
      </c>
    </row>
    <row r="2948" spans="1:24" x14ac:dyDescent="0.25">
      <c r="A2948" s="26">
        <v>46265</v>
      </c>
      <c r="B2948" s="27" t="s">
        <v>10530</v>
      </c>
      <c r="C2948" s="27" t="s">
        <v>3220</v>
      </c>
      <c r="D2948" s="27" t="s">
        <v>322</v>
      </c>
      <c r="E2948" s="27" t="s">
        <v>35</v>
      </c>
      <c r="F2948" s="27" t="s">
        <v>23</v>
      </c>
      <c r="G2948" s="27" t="s">
        <v>36</v>
      </c>
      <c r="H2948" s="27" t="s">
        <v>24</v>
      </c>
      <c r="I2948" s="28">
        <v>83208600</v>
      </c>
      <c r="J2948" s="28">
        <v>0</v>
      </c>
      <c r="K2948" s="28">
        <v>83208600</v>
      </c>
      <c r="L2948" s="29">
        <v>2.34</v>
      </c>
      <c r="M2948" s="29">
        <f>IFERROR(_xlfn.XLOOKUP($B2948,'Ownership Metrics'!$A:$A,'Ownership Metrics'!$B:$B),"")</f>
        <v>4.79</v>
      </c>
      <c r="N2948" s="28">
        <f>IFERROR(_xlfn.XLOOKUP($B2948,'Ownership Metrics'!$A:$A,'Ownership Metrics'!$C:$C),"")</f>
        <v>2949</v>
      </c>
      <c r="O2948" s="29">
        <f>IFERROR(_xlfn.XLOOKUP($B2948,'Ownership Metrics'!$A:$A,'Ownership Metrics'!$D:$D),"")</f>
        <v>51.32</v>
      </c>
      <c r="P2948" s="29">
        <f>IFERROR(_xlfn.XLOOKUP($B2948,'Ownership Metrics'!$A:$A,'Ownership Metrics'!$E:$E),"")</f>
        <v>71.94</v>
      </c>
      <c r="Q2948" s="30">
        <f>IFERROR(_xlfn.XLOOKUP($B2948,'Ownership Metrics'!$A:$A,'Ownership Metrics'!$F:$F),"")</f>
        <v>11</v>
      </c>
      <c r="R2948" s="30">
        <f>IFERROR(_xlfn.XLOOKUP($B2948,'Ownership Metrics'!$A:$A,'Ownership Metrics'!$G:$G),"")</f>
        <v>48</v>
      </c>
      <c r="S2948" s="27" t="str">
        <f>IFERROR(_xlfn.XLOOKUP($B2948,'Ownership Metrics'!$A:$A,'Ownership Metrics'!$H:$H),"")</f>
        <v>Mayoritas</v>
      </c>
      <c r="T2948" s="27" t="str">
        <f>IFERROR(_xlfn.XLOOKUP($B2948,'Ownership Metrics'!$A:$A,'Ownership Metrics'!$I:$I),"")</f>
        <v>Sedang</v>
      </c>
      <c r="U2948" s="27">
        <f>IF(COUNTIFS($B$2:$B2948,$B2948,$D$2:$D2948,$D2948)=1,1,0)</f>
        <v>1</v>
      </c>
      <c r="V2948" s="27">
        <f t="shared" si="139"/>
        <v>2.34</v>
      </c>
      <c r="W2948" s="27">
        <f t="shared" si="140"/>
        <v>7</v>
      </c>
      <c r="X2948" s="27">
        <f t="shared" si="138"/>
        <v>2.3399997051999999</v>
      </c>
    </row>
    <row r="2949" spans="1:24" x14ac:dyDescent="0.25">
      <c r="A2949" s="26">
        <v>46265</v>
      </c>
      <c r="B2949" s="27" t="s">
        <v>10530</v>
      </c>
      <c r="C2949" s="27" t="s">
        <v>3220</v>
      </c>
      <c r="D2949" s="27" t="s">
        <v>3226</v>
      </c>
      <c r="E2949" s="27" t="s">
        <v>72</v>
      </c>
      <c r="F2949" s="27" t="s">
        <v>23</v>
      </c>
      <c r="G2949" s="27"/>
      <c r="H2949" s="27" t="s">
        <v>24</v>
      </c>
      <c r="I2949" s="28">
        <v>50000000</v>
      </c>
      <c r="J2949" s="28">
        <v>0</v>
      </c>
      <c r="K2949" s="28">
        <v>50000000</v>
      </c>
      <c r="L2949" s="29">
        <v>1.41</v>
      </c>
      <c r="M2949" s="29">
        <f>IFERROR(_xlfn.XLOOKUP($B2949,'Ownership Metrics'!$A:$A,'Ownership Metrics'!$B:$B),"")</f>
        <v>4.79</v>
      </c>
      <c r="N2949" s="28">
        <f>IFERROR(_xlfn.XLOOKUP($B2949,'Ownership Metrics'!$A:$A,'Ownership Metrics'!$C:$C),"")</f>
        <v>2949</v>
      </c>
      <c r="O2949" s="29">
        <f>IFERROR(_xlfn.XLOOKUP($B2949,'Ownership Metrics'!$A:$A,'Ownership Metrics'!$D:$D),"")</f>
        <v>51.32</v>
      </c>
      <c r="P2949" s="29">
        <f>IFERROR(_xlfn.XLOOKUP($B2949,'Ownership Metrics'!$A:$A,'Ownership Metrics'!$E:$E),"")</f>
        <v>71.94</v>
      </c>
      <c r="Q2949" s="30">
        <f>IFERROR(_xlfn.XLOOKUP($B2949,'Ownership Metrics'!$A:$A,'Ownership Metrics'!$F:$F),"")</f>
        <v>11</v>
      </c>
      <c r="R2949" s="30">
        <f>IFERROR(_xlfn.XLOOKUP($B2949,'Ownership Metrics'!$A:$A,'Ownership Metrics'!$G:$G),"")</f>
        <v>48</v>
      </c>
      <c r="S2949" s="27" t="str">
        <f>IFERROR(_xlfn.XLOOKUP($B2949,'Ownership Metrics'!$A:$A,'Ownership Metrics'!$H:$H),"")</f>
        <v>Mayoritas</v>
      </c>
      <c r="T2949" s="27" t="str">
        <f>IFERROR(_xlfn.XLOOKUP($B2949,'Ownership Metrics'!$A:$A,'Ownership Metrics'!$I:$I),"")</f>
        <v>Sedang</v>
      </c>
      <c r="U2949" s="27">
        <f>IF(COUNTIFS($B$2:$B2949,$B2949,$D$2:$D2949,$D2949)=1,1,0)</f>
        <v>1</v>
      </c>
      <c r="V2949" s="27">
        <f t="shared" si="139"/>
        <v>1.41</v>
      </c>
      <c r="W2949" s="27">
        <f t="shared" si="140"/>
        <v>9</v>
      </c>
      <c r="X2949" s="27">
        <f t="shared" si="138"/>
        <v>1.4099997050999999</v>
      </c>
    </row>
    <row r="2950" spans="1:24" x14ac:dyDescent="0.25">
      <c r="A2950" s="26">
        <v>46265</v>
      </c>
      <c r="B2950" s="27" t="s">
        <v>10531</v>
      </c>
      <c r="C2950" s="27" t="s">
        <v>3228</v>
      </c>
      <c r="D2950" s="27" t="s">
        <v>3229</v>
      </c>
      <c r="E2950" s="27" t="s">
        <v>22</v>
      </c>
      <c r="F2950" s="27" t="s">
        <v>23</v>
      </c>
      <c r="G2950" s="27"/>
      <c r="H2950" s="27" t="s">
        <v>24</v>
      </c>
      <c r="I2950" s="28">
        <v>5088443900</v>
      </c>
      <c r="J2950" s="28">
        <v>0</v>
      </c>
      <c r="K2950" s="28">
        <v>5088443900</v>
      </c>
      <c r="L2950" s="29">
        <v>85.39</v>
      </c>
      <c r="M2950" s="29">
        <f>IFERROR(_xlfn.XLOOKUP($B2950,'Ownership Metrics'!$A:$A,'Ownership Metrics'!$B:$B),"")</f>
        <v>13.42</v>
      </c>
      <c r="N2950" s="28">
        <f>IFERROR(_xlfn.XLOOKUP($B2950,'Ownership Metrics'!$A:$A,'Ownership Metrics'!$C:$C),"")</f>
        <v>7293</v>
      </c>
      <c r="O2950" s="29">
        <f>IFERROR(_xlfn.XLOOKUP($B2950,'Ownership Metrics'!$A:$A,'Ownership Metrics'!$D:$D),"")</f>
        <v>85.39</v>
      </c>
      <c r="P2950" s="29">
        <f>IFERROR(_xlfn.XLOOKUP($B2950,'Ownership Metrics'!$A:$A,'Ownership Metrics'!$E:$E),"")</f>
        <v>86.58</v>
      </c>
      <c r="Q2950" s="30">
        <f>IFERROR(_xlfn.XLOOKUP($B2950,'Ownership Metrics'!$A:$A,'Ownership Metrics'!$F:$F),"")</f>
        <v>2</v>
      </c>
      <c r="R2950" s="30">
        <f>IFERROR(_xlfn.XLOOKUP($B2950,'Ownership Metrics'!$A:$A,'Ownership Metrics'!$G:$G),"")</f>
        <v>82</v>
      </c>
      <c r="S2950" s="27" t="str">
        <f>IFERROR(_xlfn.XLOOKUP($B2950,'Ownership Metrics'!$A:$A,'Ownership Metrics'!$H:$H),"")</f>
        <v>Mayoritas</v>
      </c>
      <c r="T2950" s="27" t="str">
        <f>IFERROR(_xlfn.XLOOKUP($B2950,'Ownership Metrics'!$A:$A,'Ownership Metrics'!$I:$I),"")</f>
        <v>Tinggi</v>
      </c>
      <c r="U2950" s="27">
        <f>IF(COUNTIFS($B$2:$B2950,$B2950,$D$2:$D2950,$D2950)=1,1,0)</f>
        <v>1</v>
      </c>
      <c r="V2950" s="27">
        <f t="shared" si="139"/>
        <v>85.39</v>
      </c>
      <c r="W2950" s="27">
        <f t="shared" si="140"/>
        <v>1</v>
      </c>
      <c r="X2950" s="27">
        <f t="shared" si="138"/>
        <v>85.389999704999994</v>
      </c>
    </row>
    <row r="2951" spans="1:24" x14ac:dyDescent="0.25">
      <c r="A2951" s="26">
        <v>46265</v>
      </c>
      <c r="B2951" s="27" t="s">
        <v>10531</v>
      </c>
      <c r="C2951" s="27" t="s">
        <v>3228</v>
      </c>
      <c r="D2951" s="27" t="s">
        <v>3230</v>
      </c>
      <c r="E2951" s="27" t="s">
        <v>35</v>
      </c>
      <c r="F2951" s="27" t="s">
        <v>23</v>
      </c>
      <c r="G2951" s="27" t="s">
        <v>36</v>
      </c>
      <c r="H2951" s="27" t="s">
        <v>24</v>
      </c>
      <c r="I2951" s="28">
        <v>71141800</v>
      </c>
      <c r="J2951" s="28">
        <v>0</v>
      </c>
      <c r="K2951" s="28">
        <v>71141800</v>
      </c>
      <c r="L2951" s="29">
        <v>1.19</v>
      </c>
      <c r="M2951" s="29">
        <f>IFERROR(_xlfn.XLOOKUP($B2951,'Ownership Metrics'!$A:$A,'Ownership Metrics'!$B:$B),"")</f>
        <v>13.42</v>
      </c>
      <c r="N2951" s="28">
        <f>IFERROR(_xlfn.XLOOKUP($B2951,'Ownership Metrics'!$A:$A,'Ownership Metrics'!$C:$C),"")</f>
        <v>7293</v>
      </c>
      <c r="O2951" s="29">
        <f>IFERROR(_xlfn.XLOOKUP($B2951,'Ownership Metrics'!$A:$A,'Ownership Metrics'!$D:$D),"")</f>
        <v>85.39</v>
      </c>
      <c r="P2951" s="29">
        <f>IFERROR(_xlfn.XLOOKUP($B2951,'Ownership Metrics'!$A:$A,'Ownership Metrics'!$E:$E),"")</f>
        <v>86.58</v>
      </c>
      <c r="Q2951" s="30">
        <f>IFERROR(_xlfn.XLOOKUP($B2951,'Ownership Metrics'!$A:$A,'Ownership Metrics'!$F:$F),"")</f>
        <v>2</v>
      </c>
      <c r="R2951" s="30">
        <f>IFERROR(_xlfn.XLOOKUP($B2951,'Ownership Metrics'!$A:$A,'Ownership Metrics'!$G:$G),"")</f>
        <v>82</v>
      </c>
      <c r="S2951" s="27" t="str">
        <f>IFERROR(_xlfn.XLOOKUP($B2951,'Ownership Metrics'!$A:$A,'Ownership Metrics'!$H:$H),"")</f>
        <v>Mayoritas</v>
      </c>
      <c r="T2951" s="27" t="str">
        <f>IFERROR(_xlfn.XLOOKUP($B2951,'Ownership Metrics'!$A:$A,'Ownership Metrics'!$I:$I),"")</f>
        <v>Tinggi</v>
      </c>
      <c r="U2951" s="27">
        <f>IF(COUNTIFS($B$2:$B2951,$B2951,$D$2:$D2951,$D2951)=1,1,0)</f>
        <v>1</v>
      </c>
      <c r="V2951" s="27">
        <f t="shared" si="139"/>
        <v>1.19</v>
      </c>
      <c r="W2951" s="27">
        <f t="shared" si="140"/>
        <v>2</v>
      </c>
      <c r="X2951" s="27">
        <f t="shared" si="138"/>
        <v>1.1899997049</v>
      </c>
    </row>
    <row r="2952" spans="1:24" x14ac:dyDescent="0.25">
      <c r="A2952" s="26">
        <v>46265</v>
      </c>
      <c r="B2952" s="27" t="s">
        <v>10532</v>
      </c>
      <c r="C2952" s="27" t="s">
        <v>3232</v>
      </c>
      <c r="D2952" s="27" t="s">
        <v>3233</v>
      </c>
      <c r="E2952" s="27" t="s">
        <v>22</v>
      </c>
      <c r="F2952" s="27" t="s">
        <v>23</v>
      </c>
      <c r="G2952" s="27"/>
      <c r="H2952" s="27" t="s">
        <v>24</v>
      </c>
      <c r="I2952" s="28">
        <v>3272048000</v>
      </c>
      <c r="J2952" s="28">
        <v>0</v>
      </c>
      <c r="K2952" s="28">
        <v>3272048000</v>
      </c>
      <c r="L2952" s="29">
        <v>71.05</v>
      </c>
      <c r="M2952" s="29">
        <f>IFERROR(_xlfn.XLOOKUP($B2952,'Ownership Metrics'!$A:$A,'Ownership Metrics'!$B:$B),"")</f>
        <v>17.8</v>
      </c>
      <c r="N2952" s="28">
        <f>IFERROR(_xlfn.XLOOKUP($B2952,'Ownership Metrics'!$A:$A,'Ownership Metrics'!$C:$C),"")</f>
        <v>5081</v>
      </c>
      <c r="O2952" s="29">
        <f>IFERROR(_xlfn.XLOOKUP($B2952,'Ownership Metrics'!$A:$A,'Ownership Metrics'!$D:$D),"")</f>
        <v>71.05</v>
      </c>
      <c r="P2952" s="29">
        <f>IFERROR(_xlfn.XLOOKUP($B2952,'Ownership Metrics'!$A:$A,'Ownership Metrics'!$E:$E),"")</f>
        <v>77.59</v>
      </c>
      <c r="Q2952" s="30">
        <f>IFERROR(_xlfn.XLOOKUP($B2952,'Ownership Metrics'!$A:$A,'Ownership Metrics'!$F:$F),"")</f>
        <v>5</v>
      </c>
      <c r="R2952" s="30">
        <f>IFERROR(_xlfn.XLOOKUP($B2952,'Ownership Metrics'!$A:$A,'Ownership Metrics'!$G:$G),"")</f>
        <v>66</v>
      </c>
      <c r="S2952" s="27" t="str">
        <f>IFERROR(_xlfn.XLOOKUP($B2952,'Ownership Metrics'!$A:$A,'Ownership Metrics'!$H:$H),"")</f>
        <v>Mayoritas</v>
      </c>
      <c r="T2952" s="27" t="str">
        <f>IFERROR(_xlfn.XLOOKUP($B2952,'Ownership Metrics'!$A:$A,'Ownership Metrics'!$I:$I),"")</f>
        <v>Tinggi</v>
      </c>
      <c r="U2952" s="27">
        <f>IF(COUNTIFS($B$2:$B2952,$B2952,$D$2:$D2952,$D2952)=1,1,0)</f>
        <v>1</v>
      </c>
      <c r="V2952" s="27">
        <f t="shared" si="139"/>
        <v>71.05</v>
      </c>
      <c r="W2952" s="27">
        <f t="shared" si="140"/>
        <v>1</v>
      </c>
      <c r="X2952" s="27">
        <f t="shared" si="138"/>
        <v>71.049999704800001</v>
      </c>
    </row>
    <row r="2953" spans="1:24" x14ac:dyDescent="0.25">
      <c r="A2953" s="26">
        <v>46265</v>
      </c>
      <c r="B2953" s="27" t="s">
        <v>10532</v>
      </c>
      <c r="C2953" s="27" t="s">
        <v>3232</v>
      </c>
      <c r="D2953" s="27" t="s">
        <v>480</v>
      </c>
      <c r="E2953" s="27" t="s">
        <v>35</v>
      </c>
      <c r="F2953" s="27" t="s">
        <v>23</v>
      </c>
      <c r="G2953" s="27" t="s">
        <v>36</v>
      </c>
      <c r="H2953" s="27" t="s">
        <v>24</v>
      </c>
      <c r="I2953" s="28">
        <v>143606800</v>
      </c>
      <c r="J2953" s="28">
        <v>0</v>
      </c>
      <c r="K2953" s="28">
        <v>143606800</v>
      </c>
      <c r="L2953" s="29">
        <v>3.12</v>
      </c>
      <c r="M2953" s="29">
        <f>IFERROR(_xlfn.XLOOKUP($B2953,'Ownership Metrics'!$A:$A,'Ownership Metrics'!$B:$B),"")</f>
        <v>17.8</v>
      </c>
      <c r="N2953" s="28">
        <f>IFERROR(_xlfn.XLOOKUP($B2953,'Ownership Metrics'!$A:$A,'Ownership Metrics'!$C:$C),"")</f>
        <v>5081</v>
      </c>
      <c r="O2953" s="29">
        <f>IFERROR(_xlfn.XLOOKUP($B2953,'Ownership Metrics'!$A:$A,'Ownership Metrics'!$D:$D),"")</f>
        <v>71.05</v>
      </c>
      <c r="P2953" s="29">
        <f>IFERROR(_xlfn.XLOOKUP($B2953,'Ownership Metrics'!$A:$A,'Ownership Metrics'!$E:$E),"")</f>
        <v>77.59</v>
      </c>
      <c r="Q2953" s="30">
        <f>IFERROR(_xlfn.XLOOKUP($B2953,'Ownership Metrics'!$A:$A,'Ownership Metrics'!$F:$F),"")</f>
        <v>5</v>
      </c>
      <c r="R2953" s="30">
        <f>IFERROR(_xlfn.XLOOKUP($B2953,'Ownership Metrics'!$A:$A,'Ownership Metrics'!$G:$G),"")</f>
        <v>66</v>
      </c>
      <c r="S2953" s="27" t="str">
        <f>IFERROR(_xlfn.XLOOKUP($B2953,'Ownership Metrics'!$A:$A,'Ownership Metrics'!$H:$H),"")</f>
        <v>Mayoritas</v>
      </c>
      <c r="T2953" s="27" t="str">
        <f>IFERROR(_xlfn.XLOOKUP($B2953,'Ownership Metrics'!$A:$A,'Ownership Metrics'!$I:$I),"")</f>
        <v>Tinggi</v>
      </c>
      <c r="U2953" s="27">
        <f>IF(COUNTIFS($B$2:$B2953,$B2953,$D$2:$D2953,$D2953)=1,1,0)</f>
        <v>1</v>
      </c>
      <c r="V2953" s="27">
        <f t="shared" si="139"/>
        <v>3.12</v>
      </c>
      <c r="W2953" s="27">
        <f t="shared" si="140"/>
        <v>3</v>
      </c>
      <c r="X2953" s="27">
        <f t="shared" si="138"/>
        <v>3.1199997047000001</v>
      </c>
    </row>
    <row r="2954" spans="1:24" x14ac:dyDescent="0.25">
      <c r="A2954" s="26">
        <v>46265</v>
      </c>
      <c r="B2954" s="27" t="s">
        <v>10532</v>
      </c>
      <c r="C2954" s="27" t="s">
        <v>3232</v>
      </c>
      <c r="D2954" s="27" t="s">
        <v>753</v>
      </c>
      <c r="E2954" s="27" t="s">
        <v>44</v>
      </c>
      <c r="F2954" s="27" t="s">
        <v>23</v>
      </c>
      <c r="G2954" s="27"/>
      <c r="H2954" s="27" t="s">
        <v>24</v>
      </c>
      <c r="I2954" s="28">
        <v>142742400</v>
      </c>
      <c r="J2954" s="28">
        <v>0</v>
      </c>
      <c r="K2954" s="28">
        <v>142742400</v>
      </c>
      <c r="L2954" s="29">
        <v>3.1</v>
      </c>
      <c r="M2954" s="29">
        <f>IFERROR(_xlfn.XLOOKUP($B2954,'Ownership Metrics'!$A:$A,'Ownership Metrics'!$B:$B),"")</f>
        <v>17.8</v>
      </c>
      <c r="N2954" s="28">
        <f>IFERROR(_xlfn.XLOOKUP($B2954,'Ownership Metrics'!$A:$A,'Ownership Metrics'!$C:$C),"")</f>
        <v>5081</v>
      </c>
      <c r="O2954" s="29">
        <f>IFERROR(_xlfn.XLOOKUP($B2954,'Ownership Metrics'!$A:$A,'Ownership Metrics'!$D:$D),"")</f>
        <v>71.05</v>
      </c>
      <c r="P2954" s="29">
        <f>IFERROR(_xlfn.XLOOKUP($B2954,'Ownership Metrics'!$A:$A,'Ownership Metrics'!$E:$E),"")</f>
        <v>77.59</v>
      </c>
      <c r="Q2954" s="30">
        <f>IFERROR(_xlfn.XLOOKUP($B2954,'Ownership Metrics'!$A:$A,'Ownership Metrics'!$F:$F),"")</f>
        <v>5</v>
      </c>
      <c r="R2954" s="30">
        <f>IFERROR(_xlfn.XLOOKUP($B2954,'Ownership Metrics'!$A:$A,'Ownership Metrics'!$G:$G),"")</f>
        <v>66</v>
      </c>
      <c r="S2954" s="27" t="str">
        <f>IFERROR(_xlfn.XLOOKUP($B2954,'Ownership Metrics'!$A:$A,'Ownership Metrics'!$H:$H),"")</f>
        <v>Mayoritas</v>
      </c>
      <c r="T2954" s="27" t="str">
        <f>IFERROR(_xlfn.XLOOKUP($B2954,'Ownership Metrics'!$A:$A,'Ownership Metrics'!$I:$I),"")</f>
        <v>Tinggi</v>
      </c>
      <c r="U2954" s="27">
        <f>IF(COUNTIFS($B$2:$B2954,$B2954,$D$2:$D2954,$D2954)=1,1,0)</f>
        <v>1</v>
      </c>
      <c r="V2954" s="27">
        <f t="shared" si="139"/>
        <v>3.1</v>
      </c>
      <c r="W2954" s="27">
        <f t="shared" si="140"/>
        <v>4</v>
      </c>
      <c r="X2954" s="27">
        <f t="shared" si="138"/>
        <v>3.0999997046000001</v>
      </c>
    </row>
    <row r="2955" spans="1:24" x14ac:dyDescent="0.25">
      <c r="A2955" s="26">
        <v>46265</v>
      </c>
      <c r="B2955" s="27" t="s">
        <v>10532</v>
      </c>
      <c r="C2955" s="27" t="s">
        <v>3232</v>
      </c>
      <c r="D2955" s="27" t="s">
        <v>588</v>
      </c>
      <c r="E2955" s="27" t="s">
        <v>72</v>
      </c>
      <c r="F2955" s="27" t="s">
        <v>23</v>
      </c>
      <c r="G2955" s="27"/>
      <c r="H2955" s="27" t="s">
        <v>24</v>
      </c>
      <c r="I2955" s="28">
        <v>157350000</v>
      </c>
      <c r="J2955" s="28">
        <v>0</v>
      </c>
      <c r="K2955" s="28">
        <v>157350000</v>
      </c>
      <c r="L2955" s="29">
        <v>3.42</v>
      </c>
      <c r="M2955" s="29">
        <f>IFERROR(_xlfn.XLOOKUP($B2955,'Ownership Metrics'!$A:$A,'Ownership Metrics'!$B:$B),"")</f>
        <v>17.8</v>
      </c>
      <c r="N2955" s="28">
        <f>IFERROR(_xlfn.XLOOKUP($B2955,'Ownership Metrics'!$A:$A,'Ownership Metrics'!$C:$C),"")</f>
        <v>5081</v>
      </c>
      <c r="O2955" s="29">
        <f>IFERROR(_xlfn.XLOOKUP($B2955,'Ownership Metrics'!$A:$A,'Ownership Metrics'!$D:$D),"")</f>
        <v>71.05</v>
      </c>
      <c r="P2955" s="29">
        <f>IFERROR(_xlfn.XLOOKUP($B2955,'Ownership Metrics'!$A:$A,'Ownership Metrics'!$E:$E),"")</f>
        <v>77.59</v>
      </c>
      <c r="Q2955" s="30">
        <f>IFERROR(_xlfn.XLOOKUP($B2955,'Ownership Metrics'!$A:$A,'Ownership Metrics'!$F:$F),"")</f>
        <v>5</v>
      </c>
      <c r="R2955" s="30">
        <f>IFERROR(_xlfn.XLOOKUP($B2955,'Ownership Metrics'!$A:$A,'Ownership Metrics'!$G:$G),"")</f>
        <v>66</v>
      </c>
      <c r="S2955" s="27" t="str">
        <f>IFERROR(_xlfn.XLOOKUP($B2955,'Ownership Metrics'!$A:$A,'Ownership Metrics'!$H:$H),"")</f>
        <v>Mayoritas</v>
      </c>
      <c r="T2955" s="27" t="str">
        <f>IFERROR(_xlfn.XLOOKUP($B2955,'Ownership Metrics'!$A:$A,'Ownership Metrics'!$I:$I),"")</f>
        <v>Tinggi</v>
      </c>
      <c r="U2955" s="27">
        <f>IF(COUNTIFS($B$2:$B2955,$B2955,$D$2:$D2955,$D2955)=1,1,0)</f>
        <v>1</v>
      </c>
      <c r="V2955" s="27">
        <f t="shared" si="139"/>
        <v>3.42</v>
      </c>
      <c r="W2955" s="27">
        <f t="shared" si="140"/>
        <v>2</v>
      </c>
      <c r="X2955" s="27">
        <f t="shared" si="138"/>
        <v>3.4199997044999999</v>
      </c>
    </row>
    <row r="2956" spans="1:24" x14ac:dyDescent="0.25">
      <c r="A2956" s="26">
        <v>46265</v>
      </c>
      <c r="B2956" s="27" t="s">
        <v>10532</v>
      </c>
      <c r="C2956" s="27" t="s">
        <v>3232</v>
      </c>
      <c r="D2956" s="27" t="s">
        <v>3234</v>
      </c>
      <c r="E2956" s="27" t="s">
        <v>72</v>
      </c>
      <c r="F2956" s="27" t="s">
        <v>32</v>
      </c>
      <c r="G2956" s="27"/>
      <c r="H2956" s="27" t="s">
        <v>3235</v>
      </c>
      <c r="I2956" s="28">
        <v>69353700</v>
      </c>
      <c r="J2956" s="28">
        <v>0</v>
      </c>
      <c r="K2956" s="28">
        <v>69353700</v>
      </c>
      <c r="L2956" s="29">
        <v>1.51</v>
      </c>
      <c r="M2956" s="29">
        <f>IFERROR(_xlfn.XLOOKUP($B2956,'Ownership Metrics'!$A:$A,'Ownership Metrics'!$B:$B),"")</f>
        <v>17.8</v>
      </c>
      <c r="N2956" s="28">
        <f>IFERROR(_xlfn.XLOOKUP($B2956,'Ownership Metrics'!$A:$A,'Ownership Metrics'!$C:$C),"")</f>
        <v>5081</v>
      </c>
      <c r="O2956" s="29">
        <f>IFERROR(_xlfn.XLOOKUP($B2956,'Ownership Metrics'!$A:$A,'Ownership Metrics'!$D:$D),"")</f>
        <v>71.05</v>
      </c>
      <c r="P2956" s="29">
        <f>IFERROR(_xlfn.XLOOKUP($B2956,'Ownership Metrics'!$A:$A,'Ownership Metrics'!$E:$E),"")</f>
        <v>77.59</v>
      </c>
      <c r="Q2956" s="30">
        <f>IFERROR(_xlfn.XLOOKUP($B2956,'Ownership Metrics'!$A:$A,'Ownership Metrics'!$F:$F),"")</f>
        <v>5</v>
      </c>
      <c r="R2956" s="30">
        <f>IFERROR(_xlfn.XLOOKUP($B2956,'Ownership Metrics'!$A:$A,'Ownership Metrics'!$G:$G),"")</f>
        <v>66</v>
      </c>
      <c r="S2956" s="27" t="str">
        <f>IFERROR(_xlfn.XLOOKUP($B2956,'Ownership Metrics'!$A:$A,'Ownership Metrics'!$H:$H),"")</f>
        <v>Mayoritas</v>
      </c>
      <c r="T2956" s="27" t="str">
        <f>IFERROR(_xlfn.XLOOKUP($B2956,'Ownership Metrics'!$A:$A,'Ownership Metrics'!$I:$I),"")</f>
        <v>Tinggi</v>
      </c>
      <c r="U2956" s="27">
        <f>IF(COUNTIFS($B$2:$B2956,$B2956,$D$2:$D2956,$D2956)=1,1,0)</f>
        <v>1</v>
      </c>
      <c r="V2956" s="27">
        <f t="shared" si="139"/>
        <v>1.51</v>
      </c>
      <c r="W2956" s="27">
        <f t="shared" si="140"/>
        <v>5</v>
      </c>
      <c r="X2956" s="27">
        <f t="shared" si="138"/>
        <v>1.5099997044</v>
      </c>
    </row>
    <row r="2957" spans="1:24" x14ac:dyDescent="0.25">
      <c r="A2957" s="26">
        <v>46265</v>
      </c>
      <c r="B2957" s="27" t="s">
        <v>10533</v>
      </c>
      <c r="C2957" s="27" t="s">
        <v>3237</v>
      </c>
      <c r="D2957" s="27" t="s">
        <v>3238</v>
      </c>
      <c r="E2957" s="27" t="s">
        <v>22</v>
      </c>
      <c r="F2957" s="27" t="s">
        <v>23</v>
      </c>
      <c r="G2957" s="27"/>
      <c r="H2957" s="27" t="s">
        <v>24</v>
      </c>
      <c r="I2957" s="28">
        <v>369543600</v>
      </c>
      <c r="J2957" s="28">
        <v>0</v>
      </c>
      <c r="K2957" s="28">
        <v>369543600</v>
      </c>
      <c r="L2957" s="29">
        <v>2.73</v>
      </c>
      <c r="M2957" s="29">
        <f>IFERROR(_xlfn.XLOOKUP($B2957,'Ownership Metrics'!$A:$A,'Ownership Metrics'!$B:$B),"")</f>
        <v>15.01</v>
      </c>
      <c r="N2957" s="28">
        <f>IFERROR(_xlfn.XLOOKUP($B2957,'Ownership Metrics'!$A:$A,'Ownership Metrics'!$C:$C),"")</f>
        <v>6377</v>
      </c>
      <c r="O2957" s="29">
        <f>IFERROR(_xlfn.XLOOKUP($B2957,'Ownership Metrics'!$A:$A,'Ownership Metrics'!$D:$D),"")</f>
        <v>79.790000000000006</v>
      </c>
      <c r="P2957" s="29">
        <f>IFERROR(_xlfn.XLOOKUP($B2957,'Ownership Metrics'!$A:$A,'Ownership Metrics'!$E:$E),"")</f>
        <v>83.91</v>
      </c>
      <c r="Q2957" s="30">
        <f>IFERROR(_xlfn.XLOOKUP($B2957,'Ownership Metrics'!$A:$A,'Ownership Metrics'!$F:$F),"")</f>
        <v>4</v>
      </c>
      <c r="R2957" s="30">
        <f>IFERROR(_xlfn.XLOOKUP($B2957,'Ownership Metrics'!$A:$A,'Ownership Metrics'!$G:$G),"")</f>
        <v>75</v>
      </c>
      <c r="S2957" s="27" t="str">
        <f>IFERROR(_xlfn.XLOOKUP($B2957,'Ownership Metrics'!$A:$A,'Ownership Metrics'!$H:$H),"")</f>
        <v>Mayoritas</v>
      </c>
      <c r="T2957" s="27" t="str">
        <f>IFERROR(_xlfn.XLOOKUP($B2957,'Ownership Metrics'!$A:$A,'Ownership Metrics'!$I:$I),"")</f>
        <v>Tinggi</v>
      </c>
      <c r="U2957" s="27">
        <f>IF(COUNTIFS($B$2:$B2957,$B2957,$D$2:$D2957,$D2957)=1,1,0)</f>
        <v>1</v>
      </c>
      <c r="V2957" s="27">
        <f t="shared" si="139"/>
        <v>2.73</v>
      </c>
      <c r="W2957" s="27">
        <f t="shared" si="140"/>
        <v>2</v>
      </c>
      <c r="X2957" s="27">
        <f t="shared" si="138"/>
        <v>2.7299997042999999</v>
      </c>
    </row>
    <row r="2958" spans="1:24" x14ac:dyDescent="0.25">
      <c r="A2958" s="26">
        <v>46265</v>
      </c>
      <c r="B2958" s="27" t="s">
        <v>10533</v>
      </c>
      <c r="C2958" s="27" t="s">
        <v>3237</v>
      </c>
      <c r="D2958" s="27" t="s">
        <v>3239</v>
      </c>
      <c r="E2958" s="27" t="s">
        <v>74</v>
      </c>
      <c r="F2958" s="27" t="s">
        <v>23</v>
      </c>
      <c r="G2958" s="27"/>
      <c r="H2958" s="27" t="s">
        <v>24</v>
      </c>
      <c r="I2958" s="28">
        <v>2049204000</v>
      </c>
      <c r="J2958" s="28">
        <v>8737170000</v>
      </c>
      <c r="K2958" s="28">
        <v>10786374000</v>
      </c>
      <c r="L2958" s="29">
        <v>79.790000000000006</v>
      </c>
      <c r="M2958" s="29">
        <f>IFERROR(_xlfn.XLOOKUP($B2958,'Ownership Metrics'!$A:$A,'Ownership Metrics'!$B:$B),"")</f>
        <v>15.01</v>
      </c>
      <c r="N2958" s="28">
        <f>IFERROR(_xlfn.XLOOKUP($B2958,'Ownership Metrics'!$A:$A,'Ownership Metrics'!$C:$C),"")</f>
        <v>6377</v>
      </c>
      <c r="O2958" s="29">
        <f>IFERROR(_xlfn.XLOOKUP($B2958,'Ownership Metrics'!$A:$A,'Ownership Metrics'!$D:$D),"")</f>
        <v>79.790000000000006</v>
      </c>
      <c r="P2958" s="29">
        <f>IFERROR(_xlfn.XLOOKUP($B2958,'Ownership Metrics'!$A:$A,'Ownership Metrics'!$E:$E),"")</f>
        <v>83.91</v>
      </c>
      <c r="Q2958" s="30">
        <f>IFERROR(_xlfn.XLOOKUP($B2958,'Ownership Metrics'!$A:$A,'Ownership Metrics'!$F:$F),"")</f>
        <v>4</v>
      </c>
      <c r="R2958" s="30">
        <f>IFERROR(_xlfn.XLOOKUP($B2958,'Ownership Metrics'!$A:$A,'Ownership Metrics'!$G:$G),"")</f>
        <v>75</v>
      </c>
      <c r="S2958" s="27" t="str">
        <f>IFERROR(_xlfn.XLOOKUP($B2958,'Ownership Metrics'!$A:$A,'Ownership Metrics'!$H:$H),"")</f>
        <v>Mayoritas</v>
      </c>
      <c r="T2958" s="27" t="str">
        <f>IFERROR(_xlfn.XLOOKUP($B2958,'Ownership Metrics'!$A:$A,'Ownership Metrics'!$I:$I),"")</f>
        <v>Tinggi</v>
      </c>
      <c r="U2958" s="27">
        <f>IF(COUNTIFS($B$2:$B2958,$B2958,$D$2:$D2958,$D2958)=1,1,0)</f>
        <v>1</v>
      </c>
      <c r="V2958" s="27">
        <f t="shared" si="139"/>
        <v>79.790000000000006</v>
      </c>
      <c r="W2958" s="27">
        <f t="shared" si="140"/>
        <v>1</v>
      </c>
      <c r="X2958" s="27">
        <f t="shared" si="138"/>
        <v>79.7899997042</v>
      </c>
    </row>
    <row r="2959" spans="1:24" x14ac:dyDescent="0.25">
      <c r="A2959" s="26">
        <v>46265</v>
      </c>
      <c r="B2959" s="27" t="s">
        <v>10533</v>
      </c>
      <c r="C2959" s="27" t="s">
        <v>3237</v>
      </c>
      <c r="D2959" s="27" t="s">
        <v>43</v>
      </c>
      <c r="E2959" s="27" t="s">
        <v>44</v>
      </c>
      <c r="F2959" s="27" t="s">
        <v>23</v>
      </c>
      <c r="G2959" s="27"/>
      <c r="H2959" s="27" t="s">
        <v>24</v>
      </c>
      <c r="I2959" s="28">
        <v>146519200</v>
      </c>
      <c r="J2959" s="28">
        <v>0</v>
      </c>
      <c r="K2959" s="28">
        <v>146519200</v>
      </c>
      <c r="L2959" s="29">
        <v>1.08</v>
      </c>
      <c r="M2959" s="29">
        <f>IFERROR(_xlfn.XLOOKUP($B2959,'Ownership Metrics'!$A:$A,'Ownership Metrics'!$B:$B),"")</f>
        <v>15.01</v>
      </c>
      <c r="N2959" s="28">
        <f>IFERROR(_xlfn.XLOOKUP($B2959,'Ownership Metrics'!$A:$A,'Ownership Metrics'!$C:$C),"")</f>
        <v>6377</v>
      </c>
      <c r="O2959" s="29">
        <f>IFERROR(_xlfn.XLOOKUP($B2959,'Ownership Metrics'!$A:$A,'Ownership Metrics'!$D:$D),"")</f>
        <v>79.790000000000006</v>
      </c>
      <c r="P2959" s="29">
        <f>IFERROR(_xlfn.XLOOKUP($B2959,'Ownership Metrics'!$A:$A,'Ownership Metrics'!$E:$E),"")</f>
        <v>83.91</v>
      </c>
      <c r="Q2959" s="30">
        <f>IFERROR(_xlfn.XLOOKUP($B2959,'Ownership Metrics'!$A:$A,'Ownership Metrics'!$F:$F),"")</f>
        <v>4</v>
      </c>
      <c r="R2959" s="30">
        <f>IFERROR(_xlfn.XLOOKUP($B2959,'Ownership Metrics'!$A:$A,'Ownership Metrics'!$G:$G),"")</f>
        <v>75</v>
      </c>
      <c r="S2959" s="27" t="str">
        <f>IFERROR(_xlfn.XLOOKUP($B2959,'Ownership Metrics'!$A:$A,'Ownership Metrics'!$H:$H),"")</f>
        <v>Mayoritas</v>
      </c>
      <c r="T2959" s="27" t="str">
        <f>IFERROR(_xlfn.XLOOKUP($B2959,'Ownership Metrics'!$A:$A,'Ownership Metrics'!$I:$I),"")</f>
        <v>Tinggi</v>
      </c>
      <c r="U2959" s="27">
        <f>IF(COUNTIFS($B$2:$B2959,$B2959,$D$2:$D2959,$D2959)=1,1,0)</f>
        <v>1</v>
      </c>
      <c r="V2959" s="27">
        <f t="shared" si="139"/>
        <v>1.08</v>
      </c>
      <c r="W2959" s="27">
        <f t="shared" si="140"/>
        <v>4</v>
      </c>
      <c r="X2959" s="27">
        <f t="shared" si="138"/>
        <v>1.0799997041</v>
      </c>
    </row>
    <row r="2960" spans="1:24" x14ac:dyDescent="0.25">
      <c r="A2960" s="26">
        <v>46265</v>
      </c>
      <c r="B2960" s="27" t="s">
        <v>10533</v>
      </c>
      <c r="C2960" s="27" t="s">
        <v>3237</v>
      </c>
      <c r="D2960" s="27" t="s">
        <v>1999</v>
      </c>
      <c r="E2960" s="27" t="s">
        <v>44</v>
      </c>
      <c r="F2960" s="27" t="s">
        <v>23</v>
      </c>
      <c r="G2960" s="27"/>
      <c r="H2960" s="27" t="s">
        <v>24</v>
      </c>
      <c r="I2960" s="28">
        <v>188392500</v>
      </c>
      <c r="J2960" s="28">
        <v>0</v>
      </c>
      <c r="K2960" s="28">
        <v>188392500</v>
      </c>
      <c r="L2960" s="29">
        <v>1.39</v>
      </c>
      <c r="M2960" s="29">
        <f>IFERROR(_xlfn.XLOOKUP($B2960,'Ownership Metrics'!$A:$A,'Ownership Metrics'!$B:$B),"")</f>
        <v>15.01</v>
      </c>
      <c r="N2960" s="28">
        <f>IFERROR(_xlfn.XLOOKUP($B2960,'Ownership Metrics'!$A:$A,'Ownership Metrics'!$C:$C),"")</f>
        <v>6377</v>
      </c>
      <c r="O2960" s="29">
        <f>IFERROR(_xlfn.XLOOKUP($B2960,'Ownership Metrics'!$A:$A,'Ownership Metrics'!$D:$D),"")</f>
        <v>79.790000000000006</v>
      </c>
      <c r="P2960" s="29">
        <f>IFERROR(_xlfn.XLOOKUP($B2960,'Ownership Metrics'!$A:$A,'Ownership Metrics'!$E:$E),"")</f>
        <v>83.91</v>
      </c>
      <c r="Q2960" s="30">
        <f>IFERROR(_xlfn.XLOOKUP($B2960,'Ownership Metrics'!$A:$A,'Ownership Metrics'!$F:$F),"")</f>
        <v>4</v>
      </c>
      <c r="R2960" s="30">
        <f>IFERROR(_xlfn.XLOOKUP($B2960,'Ownership Metrics'!$A:$A,'Ownership Metrics'!$G:$G),"")</f>
        <v>75</v>
      </c>
      <c r="S2960" s="27" t="str">
        <f>IFERROR(_xlfn.XLOOKUP($B2960,'Ownership Metrics'!$A:$A,'Ownership Metrics'!$H:$H),"")</f>
        <v>Mayoritas</v>
      </c>
      <c r="T2960" s="27" t="str">
        <f>IFERROR(_xlfn.XLOOKUP($B2960,'Ownership Metrics'!$A:$A,'Ownership Metrics'!$I:$I),"")</f>
        <v>Tinggi</v>
      </c>
      <c r="U2960" s="27">
        <f>IF(COUNTIFS($B$2:$B2960,$B2960,$D$2:$D2960,$D2960)=1,1,0)</f>
        <v>1</v>
      </c>
      <c r="V2960" s="27">
        <f t="shared" si="139"/>
        <v>1.39</v>
      </c>
      <c r="W2960" s="27">
        <f t="shared" si="140"/>
        <v>3</v>
      </c>
      <c r="X2960" s="27">
        <f t="shared" si="138"/>
        <v>1.3899997039999998</v>
      </c>
    </row>
    <row r="2961" spans="1:24" x14ac:dyDescent="0.25">
      <c r="A2961" s="26">
        <v>46265</v>
      </c>
      <c r="B2961" s="27" t="s">
        <v>10534</v>
      </c>
      <c r="C2961" s="27" t="s">
        <v>3241</v>
      </c>
      <c r="D2961" s="27" t="s">
        <v>3242</v>
      </c>
      <c r="E2961" s="27" t="s">
        <v>22</v>
      </c>
      <c r="F2961" s="27" t="s">
        <v>23</v>
      </c>
      <c r="G2961" s="27"/>
      <c r="H2961" s="27" t="s">
        <v>24</v>
      </c>
      <c r="I2961" s="28">
        <v>13805172800</v>
      </c>
      <c r="J2961" s="28">
        <v>0</v>
      </c>
      <c r="K2961" s="28">
        <v>13805172800</v>
      </c>
      <c r="L2961" s="29">
        <v>76.42</v>
      </c>
      <c r="M2961" s="29">
        <f>IFERROR(_xlfn.XLOOKUP($B2961,'Ownership Metrics'!$A:$A,'Ownership Metrics'!$B:$B),"")</f>
        <v>15.08</v>
      </c>
      <c r="N2961" s="28">
        <f>IFERROR(_xlfn.XLOOKUP($B2961,'Ownership Metrics'!$A:$A,'Ownership Metrics'!$C:$C),"")</f>
        <v>5877</v>
      </c>
      <c r="O2961" s="29">
        <f>IFERROR(_xlfn.XLOOKUP($B2961,'Ownership Metrics'!$A:$A,'Ownership Metrics'!$D:$D),"")</f>
        <v>76.42</v>
      </c>
      <c r="P2961" s="29">
        <f>IFERROR(_xlfn.XLOOKUP($B2961,'Ownership Metrics'!$A:$A,'Ownership Metrics'!$E:$E),"")</f>
        <v>84.92</v>
      </c>
      <c r="Q2961" s="30">
        <f>IFERROR(_xlfn.XLOOKUP($B2961,'Ownership Metrics'!$A:$A,'Ownership Metrics'!$F:$F),"")</f>
        <v>3</v>
      </c>
      <c r="R2961" s="30">
        <f>IFERROR(_xlfn.XLOOKUP($B2961,'Ownership Metrics'!$A:$A,'Ownership Metrics'!$G:$G),"")</f>
        <v>74</v>
      </c>
      <c r="S2961" s="27" t="str">
        <f>IFERROR(_xlfn.XLOOKUP($B2961,'Ownership Metrics'!$A:$A,'Ownership Metrics'!$H:$H),"")</f>
        <v>Mayoritas</v>
      </c>
      <c r="T2961" s="27" t="str">
        <f>IFERROR(_xlfn.XLOOKUP($B2961,'Ownership Metrics'!$A:$A,'Ownership Metrics'!$I:$I),"")</f>
        <v>Tinggi</v>
      </c>
      <c r="U2961" s="27">
        <f>IF(COUNTIFS($B$2:$B2961,$B2961,$D$2:$D2961,$D2961)=1,1,0)</f>
        <v>1</v>
      </c>
      <c r="V2961" s="27">
        <f t="shared" si="139"/>
        <v>76.42</v>
      </c>
      <c r="W2961" s="27">
        <f t="shared" si="140"/>
        <v>1</v>
      </c>
      <c r="X2961" s="27">
        <f t="shared" si="138"/>
        <v>76.419999703900004</v>
      </c>
    </row>
    <row r="2962" spans="1:24" x14ac:dyDescent="0.25">
      <c r="A2962" s="26">
        <v>46265</v>
      </c>
      <c r="B2962" s="27" t="s">
        <v>10534</v>
      </c>
      <c r="C2962" s="27" t="s">
        <v>3241</v>
      </c>
      <c r="D2962" s="27" t="s">
        <v>3243</v>
      </c>
      <c r="E2962" s="27" t="s">
        <v>22</v>
      </c>
      <c r="F2962" s="27" t="s">
        <v>23</v>
      </c>
      <c r="G2962" s="27"/>
      <c r="H2962" s="27" t="s">
        <v>24</v>
      </c>
      <c r="I2962" s="28">
        <v>640639100</v>
      </c>
      <c r="J2962" s="28">
        <v>0</v>
      </c>
      <c r="K2962" s="28">
        <v>640639100</v>
      </c>
      <c r="L2962" s="29">
        <v>3.55</v>
      </c>
      <c r="M2962" s="29">
        <f>IFERROR(_xlfn.XLOOKUP($B2962,'Ownership Metrics'!$A:$A,'Ownership Metrics'!$B:$B),"")</f>
        <v>15.08</v>
      </c>
      <c r="N2962" s="28">
        <f>IFERROR(_xlfn.XLOOKUP($B2962,'Ownership Metrics'!$A:$A,'Ownership Metrics'!$C:$C),"")</f>
        <v>5877</v>
      </c>
      <c r="O2962" s="29">
        <f>IFERROR(_xlfn.XLOOKUP($B2962,'Ownership Metrics'!$A:$A,'Ownership Metrics'!$D:$D),"")</f>
        <v>76.42</v>
      </c>
      <c r="P2962" s="29">
        <f>IFERROR(_xlfn.XLOOKUP($B2962,'Ownership Metrics'!$A:$A,'Ownership Metrics'!$E:$E),"")</f>
        <v>84.92</v>
      </c>
      <c r="Q2962" s="30">
        <f>IFERROR(_xlfn.XLOOKUP($B2962,'Ownership Metrics'!$A:$A,'Ownership Metrics'!$F:$F),"")</f>
        <v>3</v>
      </c>
      <c r="R2962" s="30">
        <f>IFERROR(_xlfn.XLOOKUP($B2962,'Ownership Metrics'!$A:$A,'Ownership Metrics'!$G:$G),"")</f>
        <v>74</v>
      </c>
      <c r="S2962" s="27" t="str">
        <f>IFERROR(_xlfn.XLOOKUP($B2962,'Ownership Metrics'!$A:$A,'Ownership Metrics'!$H:$H),"")</f>
        <v>Mayoritas</v>
      </c>
      <c r="T2962" s="27" t="str">
        <f>IFERROR(_xlfn.XLOOKUP($B2962,'Ownership Metrics'!$A:$A,'Ownership Metrics'!$I:$I),"")</f>
        <v>Tinggi</v>
      </c>
      <c r="U2962" s="27">
        <f>IF(COUNTIFS($B$2:$B2962,$B2962,$D$2:$D2962,$D2962)=1,1,0)</f>
        <v>1</v>
      </c>
      <c r="V2962" s="27">
        <f t="shared" si="139"/>
        <v>3.55</v>
      </c>
      <c r="W2962" s="27">
        <f t="shared" si="140"/>
        <v>3</v>
      </c>
      <c r="X2962" s="27">
        <f t="shared" si="138"/>
        <v>3.5499997037999997</v>
      </c>
    </row>
    <row r="2963" spans="1:24" x14ac:dyDescent="0.25">
      <c r="A2963" s="26">
        <v>46265</v>
      </c>
      <c r="B2963" s="27" t="s">
        <v>10534</v>
      </c>
      <c r="C2963" s="27" t="s">
        <v>3241</v>
      </c>
      <c r="D2963" s="27" t="s">
        <v>3244</v>
      </c>
      <c r="E2963" s="27" t="s">
        <v>35</v>
      </c>
      <c r="F2963" s="27" t="s">
        <v>23</v>
      </c>
      <c r="G2963" s="27" t="s">
        <v>36</v>
      </c>
      <c r="H2963" s="27" t="s">
        <v>24</v>
      </c>
      <c r="I2963" s="28">
        <v>893305900</v>
      </c>
      <c r="J2963" s="28">
        <v>0</v>
      </c>
      <c r="K2963" s="28">
        <v>893305900</v>
      </c>
      <c r="L2963" s="29">
        <v>4.95</v>
      </c>
      <c r="M2963" s="29">
        <f>IFERROR(_xlfn.XLOOKUP($B2963,'Ownership Metrics'!$A:$A,'Ownership Metrics'!$B:$B),"")</f>
        <v>15.08</v>
      </c>
      <c r="N2963" s="28">
        <f>IFERROR(_xlfn.XLOOKUP($B2963,'Ownership Metrics'!$A:$A,'Ownership Metrics'!$C:$C),"")</f>
        <v>5877</v>
      </c>
      <c r="O2963" s="29">
        <f>IFERROR(_xlfn.XLOOKUP($B2963,'Ownership Metrics'!$A:$A,'Ownership Metrics'!$D:$D),"")</f>
        <v>76.42</v>
      </c>
      <c r="P2963" s="29">
        <f>IFERROR(_xlfn.XLOOKUP($B2963,'Ownership Metrics'!$A:$A,'Ownership Metrics'!$E:$E),"")</f>
        <v>84.92</v>
      </c>
      <c r="Q2963" s="30">
        <f>IFERROR(_xlfn.XLOOKUP($B2963,'Ownership Metrics'!$A:$A,'Ownership Metrics'!$F:$F),"")</f>
        <v>3</v>
      </c>
      <c r="R2963" s="30">
        <f>IFERROR(_xlfn.XLOOKUP($B2963,'Ownership Metrics'!$A:$A,'Ownership Metrics'!$G:$G),"")</f>
        <v>74</v>
      </c>
      <c r="S2963" s="27" t="str">
        <f>IFERROR(_xlfn.XLOOKUP($B2963,'Ownership Metrics'!$A:$A,'Ownership Metrics'!$H:$H),"")</f>
        <v>Mayoritas</v>
      </c>
      <c r="T2963" s="27" t="str">
        <f>IFERROR(_xlfn.XLOOKUP($B2963,'Ownership Metrics'!$A:$A,'Ownership Metrics'!$I:$I),"")</f>
        <v>Tinggi</v>
      </c>
      <c r="U2963" s="27">
        <f>IF(COUNTIFS($B$2:$B2963,$B2963,$D$2:$D2963,$D2963)=1,1,0)</f>
        <v>1</v>
      </c>
      <c r="V2963" s="27">
        <f t="shared" si="139"/>
        <v>4.95</v>
      </c>
      <c r="W2963" s="27">
        <f t="shared" si="140"/>
        <v>2</v>
      </c>
      <c r="X2963" s="27">
        <f t="shared" si="138"/>
        <v>4.9499997037000005</v>
      </c>
    </row>
    <row r="2964" spans="1:24" x14ac:dyDescent="0.25">
      <c r="A2964" s="26">
        <v>46265</v>
      </c>
      <c r="B2964" s="27" t="s">
        <v>10535</v>
      </c>
      <c r="C2964" s="27" t="s">
        <v>3246</v>
      </c>
      <c r="D2964" s="27" t="s">
        <v>3247</v>
      </c>
      <c r="E2964" s="27" t="s">
        <v>22</v>
      </c>
      <c r="F2964" s="27" t="s">
        <v>23</v>
      </c>
      <c r="G2964" s="27"/>
      <c r="H2964" s="27" t="s">
        <v>24</v>
      </c>
      <c r="I2964" s="28">
        <v>28379700</v>
      </c>
      <c r="J2964" s="28">
        <v>0</v>
      </c>
      <c r="K2964" s="28">
        <v>28379700</v>
      </c>
      <c r="L2964" s="29">
        <v>1.1200000000000001</v>
      </c>
      <c r="M2964" s="29">
        <f>IFERROR(_xlfn.XLOOKUP($B2964,'Ownership Metrics'!$A:$A,'Ownership Metrics'!$B:$B),"")</f>
        <v>7.44</v>
      </c>
      <c r="N2964" s="28">
        <f>IFERROR(_xlfn.XLOOKUP($B2964,'Ownership Metrics'!$A:$A,'Ownership Metrics'!$C:$C),"")</f>
        <v>2787</v>
      </c>
      <c r="O2964" s="29">
        <f>IFERROR(_xlfn.XLOOKUP($B2964,'Ownership Metrics'!$A:$A,'Ownership Metrics'!$D:$D),"")</f>
        <v>47.52</v>
      </c>
      <c r="P2964" s="29">
        <f>IFERROR(_xlfn.XLOOKUP($B2964,'Ownership Metrics'!$A:$A,'Ownership Metrics'!$E:$E),"")</f>
        <v>75.48</v>
      </c>
      <c r="Q2964" s="30">
        <f>IFERROR(_xlfn.XLOOKUP($B2964,'Ownership Metrics'!$A:$A,'Ownership Metrics'!$F:$F),"")</f>
        <v>10</v>
      </c>
      <c r="R2964" s="30">
        <f>IFERROR(_xlfn.XLOOKUP($B2964,'Ownership Metrics'!$A:$A,'Ownership Metrics'!$G:$G),"")</f>
        <v>49</v>
      </c>
      <c r="S2964" s="27" t="str">
        <f>IFERROR(_xlfn.XLOOKUP($B2964,'Ownership Metrics'!$A:$A,'Ownership Metrics'!$H:$H),"")</f>
        <v>Terkonsentrasi</v>
      </c>
      <c r="T2964" s="27" t="str">
        <f>IFERROR(_xlfn.XLOOKUP($B2964,'Ownership Metrics'!$A:$A,'Ownership Metrics'!$I:$I),"")</f>
        <v>Sedang</v>
      </c>
      <c r="U2964" s="27">
        <f>IF(COUNTIFS($B$2:$B2964,$B2964,$D$2:$D2964,$D2964)=1,1,0)</f>
        <v>1</v>
      </c>
      <c r="V2964" s="27">
        <f t="shared" si="139"/>
        <v>1.1200000000000001</v>
      </c>
      <c r="W2964" s="27">
        <f t="shared" si="140"/>
        <v>9</v>
      </c>
      <c r="X2964" s="27">
        <f t="shared" si="138"/>
        <v>1.1199997036</v>
      </c>
    </row>
    <row r="2965" spans="1:24" x14ac:dyDescent="0.25">
      <c r="A2965" s="26">
        <v>46265</v>
      </c>
      <c r="B2965" s="27" t="s">
        <v>10535</v>
      </c>
      <c r="C2965" s="27" t="s">
        <v>3246</v>
      </c>
      <c r="D2965" s="27" t="s">
        <v>3248</v>
      </c>
      <c r="E2965" s="27" t="s">
        <v>22</v>
      </c>
      <c r="F2965" s="27" t="s">
        <v>32</v>
      </c>
      <c r="G2965" s="27"/>
      <c r="H2965" s="27" t="s">
        <v>128</v>
      </c>
      <c r="I2965" s="28">
        <v>26500000</v>
      </c>
      <c r="J2965" s="28">
        <v>0</v>
      </c>
      <c r="K2965" s="28">
        <v>26500000</v>
      </c>
      <c r="L2965" s="29">
        <v>1.05</v>
      </c>
      <c r="M2965" s="29">
        <f>IFERROR(_xlfn.XLOOKUP($B2965,'Ownership Metrics'!$A:$A,'Ownership Metrics'!$B:$B),"")</f>
        <v>7.44</v>
      </c>
      <c r="N2965" s="28">
        <f>IFERROR(_xlfn.XLOOKUP($B2965,'Ownership Metrics'!$A:$A,'Ownership Metrics'!$C:$C),"")</f>
        <v>2787</v>
      </c>
      <c r="O2965" s="29">
        <f>IFERROR(_xlfn.XLOOKUP($B2965,'Ownership Metrics'!$A:$A,'Ownership Metrics'!$D:$D),"")</f>
        <v>47.52</v>
      </c>
      <c r="P2965" s="29">
        <f>IFERROR(_xlfn.XLOOKUP($B2965,'Ownership Metrics'!$A:$A,'Ownership Metrics'!$E:$E),"")</f>
        <v>75.48</v>
      </c>
      <c r="Q2965" s="30">
        <f>IFERROR(_xlfn.XLOOKUP($B2965,'Ownership Metrics'!$A:$A,'Ownership Metrics'!$F:$F),"")</f>
        <v>10</v>
      </c>
      <c r="R2965" s="30">
        <f>IFERROR(_xlfn.XLOOKUP($B2965,'Ownership Metrics'!$A:$A,'Ownership Metrics'!$G:$G),"")</f>
        <v>49</v>
      </c>
      <c r="S2965" s="27" t="str">
        <f>IFERROR(_xlfn.XLOOKUP($B2965,'Ownership Metrics'!$A:$A,'Ownership Metrics'!$H:$H),"")</f>
        <v>Terkonsentrasi</v>
      </c>
      <c r="T2965" s="27" t="str">
        <f>IFERROR(_xlfn.XLOOKUP($B2965,'Ownership Metrics'!$A:$A,'Ownership Metrics'!$I:$I),"")</f>
        <v>Sedang</v>
      </c>
      <c r="U2965" s="27">
        <f>IF(COUNTIFS($B$2:$B2965,$B2965,$D$2:$D2965,$D2965)=1,1,0)</f>
        <v>1</v>
      </c>
      <c r="V2965" s="27">
        <f t="shared" si="139"/>
        <v>1.05</v>
      </c>
      <c r="W2965" s="27">
        <f t="shared" si="140"/>
        <v>10</v>
      </c>
      <c r="X2965" s="27">
        <f t="shared" si="138"/>
        <v>1.0499997034999999</v>
      </c>
    </row>
    <row r="2966" spans="1:24" x14ac:dyDescent="0.25">
      <c r="A2966" s="26">
        <v>46265</v>
      </c>
      <c r="B2966" s="27" t="s">
        <v>10535</v>
      </c>
      <c r="C2966" s="27" t="s">
        <v>3246</v>
      </c>
      <c r="D2966" s="27" t="s">
        <v>3249</v>
      </c>
      <c r="E2966" s="27" t="s">
        <v>166</v>
      </c>
      <c r="F2966" s="27" t="s">
        <v>32</v>
      </c>
      <c r="G2966" s="27"/>
      <c r="H2966" s="27" t="s">
        <v>33</v>
      </c>
      <c r="I2966" s="28">
        <v>28500000</v>
      </c>
      <c r="J2966" s="28">
        <v>0</v>
      </c>
      <c r="K2966" s="28">
        <v>28500000</v>
      </c>
      <c r="L2966" s="29">
        <v>1.1299999999999999</v>
      </c>
      <c r="M2966" s="29">
        <f>IFERROR(_xlfn.XLOOKUP($B2966,'Ownership Metrics'!$A:$A,'Ownership Metrics'!$B:$B),"")</f>
        <v>7.44</v>
      </c>
      <c r="N2966" s="28">
        <f>IFERROR(_xlfn.XLOOKUP($B2966,'Ownership Metrics'!$A:$A,'Ownership Metrics'!$C:$C),"")</f>
        <v>2787</v>
      </c>
      <c r="O2966" s="29">
        <f>IFERROR(_xlfn.XLOOKUP($B2966,'Ownership Metrics'!$A:$A,'Ownership Metrics'!$D:$D),"")</f>
        <v>47.52</v>
      </c>
      <c r="P2966" s="29">
        <f>IFERROR(_xlfn.XLOOKUP($B2966,'Ownership Metrics'!$A:$A,'Ownership Metrics'!$E:$E),"")</f>
        <v>75.48</v>
      </c>
      <c r="Q2966" s="30">
        <f>IFERROR(_xlfn.XLOOKUP($B2966,'Ownership Metrics'!$A:$A,'Ownership Metrics'!$F:$F),"")</f>
        <v>10</v>
      </c>
      <c r="R2966" s="30">
        <f>IFERROR(_xlfn.XLOOKUP($B2966,'Ownership Metrics'!$A:$A,'Ownership Metrics'!$G:$G),"")</f>
        <v>49</v>
      </c>
      <c r="S2966" s="27" t="str">
        <f>IFERROR(_xlfn.XLOOKUP($B2966,'Ownership Metrics'!$A:$A,'Ownership Metrics'!$H:$H),"")</f>
        <v>Terkonsentrasi</v>
      </c>
      <c r="T2966" s="27" t="str">
        <f>IFERROR(_xlfn.XLOOKUP($B2966,'Ownership Metrics'!$A:$A,'Ownership Metrics'!$I:$I),"")</f>
        <v>Sedang</v>
      </c>
      <c r="U2966" s="27">
        <f>IF(COUNTIFS($B$2:$B2966,$B2966,$D$2:$D2966,$D2966)=1,1,0)</f>
        <v>1</v>
      </c>
      <c r="V2966" s="27">
        <f t="shared" si="139"/>
        <v>1.1299999999999999</v>
      </c>
      <c r="W2966" s="27">
        <f t="shared" si="140"/>
        <v>7</v>
      </c>
      <c r="X2966" s="27">
        <f t="shared" si="138"/>
        <v>1.1299997034</v>
      </c>
    </row>
    <row r="2967" spans="1:24" x14ac:dyDescent="0.25">
      <c r="A2967" s="26">
        <v>46265</v>
      </c>
      <c r="B2967" s="27" t="s">
        <v>10535</v>
      </c>
      <c r="C2967" s="27" t="s">
        <v>3246</v>
      </c>
      <c r="D2967" s="27" t="s">
        <v>348</v>
      </c>
      <c r="E2967" s="27" t="s">
        <v>26</v>
      </c>
      <c r="F2967" s="27" t="s">
        <v>32</v>
      </c>
      <c r="G2967" s="27"/>
      <c r="H2967" s="27" t="s">
        <v>64</v>
      </c>
      <c r="I2967" s="28">
        <v>47500000</v>
      </c>
      <c r="J2967" s="28">
        <v>0</v>
      </c>
      <c r="K2967" s="28">
        <v>47500000</v>
      </c>
      <c r="L2967" s="29">
        <v>1.88</v>
      </c>
      <c r="M2967" s="29">
        <f>IFERROR(_xlfn.XLOOKUP($B2967,'Ownership Metrics'!$A:$A,'Ownership Metrics'!$B:$B),"")</f>
        <v>7.44</v>
      </c>
      <c r="N2967" s="28">
        <f>IFERROR(_xlfn.XLOOKUP($B2967,'Ownership Metrics'!$A:$A,'Ownership Metrics'!$C:$C),"")</f>
        <v>2787</v>
      </c>
      <c r="O2967" s="29">
        <f>IFERROR(_xlfn.XLOOKUP($B2967,'Ownership Metrics'!$A:$A,'Ownership Metrics'!$D:$D),"")</f>
        <v>47.52</v>
      </c>
      <c r="P2967" s="29">
        <f>IFERROR(_xlfn.XLOOKUP($B2967,'Ownership Metrics'!$A:$A,'Ownership Metrics'!$E:$E),"")</f>
        <v>75.48</v>
      </c>
      <c r="Q2967" s="30">
        <f>IFERROR(_xlfn.XLOOKUP($B2967,'Ownership Metrics'!$A:$A,'Ownership Metrics'!$F:$F),"")</f>
        <v>10</v>
      </c>
      <c r="R2967" s="30">
        <f>IFERROR(_xlfn.XLOOKUP($B2967,'Ownership Metrics'!$A:$A,'Ownership Metrics'!$G:$G),"")</f>
        <v>49</v>
      </c>
      <c r="S2967" s="27" t="str">
        <f>IFERROR(_xlfn.XLOOKUP($B2967,'Ownership Metrics'!$A:$A,'Ownership Metrics'!$H:$H),"")</f>
        <v>Terkonsentrasi</v>
      </c>
      <c r="T2967" s="27" t="str">
        <f>IFERROR(_xlfn.XLOOKUP($B2967,'Ownership Metrics'!$A:$A,'Ownership Metrics'!$I:$I),"")</f>
        <v>Sedang</v>
      </c>
      <c r="U2967" s="27">
        <f>IF(COUNTIFS($B$2:$B2967,$B2967,$D$2:$D2967,$D2967)=1,1,0)</f>
        <v>1</v>
      </c>
      <c r="V2967" s="27">
        <f t="shared" si="139"/>
        <v>1.88</v>
      </c>
      <c r="W2967" s="27">
        <f t="shared" si="140"/>
        <v>6</v>
      </c>
      <c r="X2967" s="27">
        <f t="shared" si="138"/>
        <v>1.8799997033</v>
      </c>
    </row>
    <row r="2968" spans="1:24" x14ac:dyDescent="0.25">
      <c r="A2968" s="26">
        <v>46265</v>
      </c>
      <c r="B2968" s="27" t="s">
        <v>10535</v>
      </c>
      <c r="C2968" s="27" t="s">
        <v>3246</v>
      </c>
      <c r="D2968" s="27" t="s">
        <v>3250</v>
      </c>
      <c r="E2968" s="27" t="s">
        <v>35</v>
      </c>
      <c r="F2968" s="27" t="s">
        <v>23</v>
      </c>
      <c r="G2968" s="27" t="s">
        <v>36</v>
      </c>
      <c r="H2968" s="27" t="s">
        <v>24</v>
      </c>
      <c r="I2968" s="28">
        <v>100000000</v>
      </c>
      <c r="J2968" s="28">
        <v>0</v>
      </c>
      <c r="K2968" s="28">
        <v>100000000</v>
      </c>
      <c r="L2968" s="29">
        <v>3.96</v>
      </c>
      <c r="M2968" s="29">
        <f>IFERROR(_xlfn.XLOOKUP($B2968,'Ownership Metrics'!$A:$A,'Ownership Metrics'!$B:$B),"")</f>
        <v>7.44</v>
      </c>
      <c r="N2968" s="28">
        <f>IFERROR(_xlfn.XLOOKUP($B2968,'Ownership Metrics'!$A:$A,'Ownership Metrics'!$C:$C),"")</f>
        <v>2787</v>
      </c>
      <c r="O2968" s="29">
        <f>IFERROR(_xlfn.XLOOKUP($B2968,'Ownership Metrics'!$A:$A,'Ownership Metrics'!$D:$D),"")</f>
        <v>47.52</v>
      </c>
      <c r="P2968" s="29">
        <f>IFERROR(_xlfn.XLOOKUP($B2968,'Ownership Metrics'!$A:$A,'Ownership Metrics'!$E:$E),"")</f>
        <v>75.48</v>
      </c>
      <c r="Q2968" s="30">
        <f>IFERROR(_xlfn.XLOOKUP($B2968,'Ownership Metrics'!$A:$A,'Ownership Metrics'!$F:$F),"")</f>
        <v>10</v>
      </c>
      <c r="R2968" s="30">
        <f>IFERROR(_xlfn.XLOOKUP($B2968,'Ownership Metrics'!$A:$A,'Ownership Metrics'!$G:$G),"")</f>
        <v>49</v>
      </c>
      <c r="S2968" s="27" t="str">
        <f>IFERROR(_xlfn.XLOOKUP($B2968,'Ownership Metrics'!$A:$A,'Ownership Metrics'!$H:$H),"")</f>
        <v>Terkonsentrasi</v>
      </c>
      <c r="T2968" s="27" t="str">
        <f>IFERROR(_xlfn.XLOOKUP($B2968,'Ownership Metrics'!$A:$A,'Ownership Metrics'!$I:$I),"")</f>
        <v>Sedang</v>
      </c>
      <c r="U2968" s="27">
        <f>IF(COUNTIFS($B$2:$B2968,$B2968,$D$2:$D2968,$D2968)=1,1,0)</f>
        <v>1</v>
      </c>
      <c r="V2968" s="27">
        <f t="shared" si="139"/>
        <v>3.96</v>
      </c>
      <c r="W2968" s="27">
        <f t="shared" si="140"/>
        <v>5</v>
      </c>
      <c r="X2968" s="27">
        <f t="shared" si="138"/>
        <v>3.9599997031999998</v>
      </c>
    </row>
    <row r="2969" spans="1:24" x14ac:dyDescent="0.25">
      <c r="A2969" s="26">
        <v>46265</v>
      </c>
      <c r="B2969" s="27" t="s">
        <v>10535</v>
      </c>
      <c r="C2969" s="27" t="s">
        <v>3246</v>
      </c>
      <c r="D2969" s="27" t="s">
        <v>3251</v>
      </c>
      <c r="E2969" s="27" t="s">
        <v>35</v>
      </c>
      <c r="F2969" s="27" t="s">
        <v>23</v>
      </c>
      <c r="G2969" s="27" t="s">
        <v>36</v>
      </c>
      <c r="H2969" s="27" t="s">
        <v>24</v>
      </c>
      <c r="I2969" s="28">
        <v>28530000</v>
      </c>
      <c r="J2969" s="28">
        <v>0</v>
      </c>
      <c r="K2969" s="28">
        <v>28530000</v>
      </c>
      <c r="L2969" s="29">
        <v>1.1299999999999999</v>
      </c>
      <c r="M2969" s="29">
        <f>IFERROR(_xlfn.XLOOKUP($B2969,'Ownership Metrics'!$A:$A,'Ownership Metrics'!$B:$B),"")</f>
        <v>7.44</v>
      </c>
      <c r="N2969" s="28">
        <f>IFERROR(_xlfn.XLOOKUP($B2969,'Ownership Metrics'!$A:$A,'Ownership Metrics'!$C:$C),"")</f>
        <v>2787</v>
      </c>
      <c r="O2969" s="29">
        <f>IFERROR(_xlfn.XLOOKUP($B2969,'Ownership Metrics'!$A:$A,'Ownership Metrics'!$D:$D),"")</f>
        <v>47.52</v>
      </c>
      <c r="P2969" s="29">
        <f>IFERROR(_xlfn.XLOOKUP($B2969,'Ownership Metrics'!$A:$A,'Ownership Metrics'!$E:$E),"")</f>
        <v>75.48</v>
      </c>
      <c r="Q2969" s="30">
        <f>IFERROR(_xlfn.XLOOKUP($B2969,'Ownership Metrics'!$A:$A,'Ownership Metrics'!$F:$F),"")</f>
        <v>10</v>
      </c>
      <c r="R2969" s="30">
        <f>IFERROR(_xlfn.XLOOKUP($B2969,'Ownership Metrics'!$A:$A,'Ownership Metrics'!$G:$G),"")</f>
        <v>49</v>
      </c>
      <c r="S2969" s="27" t="str">
        <f>IFERROR(_xlfn.XLOOKUP($B2969,'Ownership Metrics'!$A:$A,'Ownership Metrics'!$H:$H),"")</f>
        <v>Terkonsentrasi</v>
      </c>
      <c r="T2969" s="27" t="str">
        <f>IFERROR(_xlfn.XLOOKUP($B2969,'Ownership Metrics'!$A:$A,'Ownership Metrics'!$I:$I),"")</f>
        <v>Sedang</v>
      </c>
      <c r="U2969" s="27">
        <f>IF(COUNTIFS($B$2:$B2969,$B2969,$D$2:$D2969,$D2969)=1,1,0)</f>
        <v>1</v>
      </c>
      <c r="V2969" s="27">
        <f t="shared" si="139"/>
        <v>1.1299999999999999</v>
      </c>
      <c r="W2969" s="27">
        <f t="shared" si="140"/>
        <v>8</v>
      </c>
      <c r="X2969" s="27">
        <f t="shared" si="138"/>
        <v>1.1299997031</v>
      </c>
    </row>
    <row r="2970" spans="1:24" x14ac:dyDescent="0.25">
      <c r="A2970" s="26">
        <v>46265</v>
      </c>
      <c r="B2970" s="27" t="s">
        <v>10535</v>
      </c>
      <c r="C2970" s="27" t="s">
        <v>3246</v>
      </c>
      <c r="D2970" s="27" t="s">
        <v>3252</v>
      </c>
      <c r="E2970" s="27" t="s">
        <v>35</v>
      </c>
      <c r="F2970" s="27" t="s">
        <v>23</v>
      </c>
      <c r="G2970" s="27" t="s">
        <v>36</v>
      </c>
      <c r="H2970" s="27" t="s">
        <v>24</v>
      </c>
      <c r="I2970" s="28">
        <v>1200000000</v>
      </c>
      <c r="J2970" s="28">
        <v>0</v>
      </c>
      <c r="K2970" s="28">
        <v>1200000000</v>
      </c>
      <c r="L2970" s="29">
        <v>47.52</v>
      </c>
      <c r="M2970" s="29">
        <f>IFERROR(_xlfn.XLOOKUP($B2970,'Ownership Metrics'!$A:$A,'Ownership Metrics'!$B:$B),"")</f>
        <v>7.44</v>
      </c>
      <c r="N2970" s="28">
        <f>IFERROR(_xlfn.XLOOKUP($B2970,'Ownership Metrics'!$A:$A,'Ownership Metrics'!$C:$C),"")</f>
        <v>2787</v>
      </c>
      <c r="O2970" s="29">
        <f>IFERROR(_xlfn.XLOOKUP($B2970,'Ownership Metrics'!$A:$A,'Ownership Metrics'!$D:$D),"")</f>
        <v>47.52</v>
      </c>
      <c r="P2970" s="29">
        <f>IFERROR(_xlfn.XLOOKUP($B2970,'Ownership Metrics'!$A:$A,'Ownership Metrics'!$E:$E),"")</f>
        <v>75.48</v>
      </c>
      <c r="Q2970" s="30">
        <f>IFERROR(_xlfn.XLOOKUP($B2970,'Ownership Metrics'!$A:$A,'Ownership Metrics'!$F:$F),"")</f>
        <v>10</v>
      </c>
      <c r="R2970" s="30">
        <f>IFERROR(_xlfn.XLOOKUP($B2970,'Ownership Metrics'!$A:$A,'Ownership Metrics'!$G:$G),"")</f>
        <v>49</v>
      </c>
      <c r="S2970" s="27" t="str">
        <f>IFERROR(_xlfn.XLOOKUP($B2970,'Ownership Metrics'!$A:$A,'Ownership Metrics'!$H:$H),"")</f>
        <v>Terkonsentrasi</v>
      </c>
      <c r="T2970" s="27" t="str">
        <f>IFERROR(_xlfn.XLOOKUP($B2970,'Ownership Metrics'!$A:$A,'Ownership Metrics'!$I:$I),"")</f>
        <v>Sedang</v>
      </c>
      <c r="U2970" s="27">
        <f>IF(COUNTIFS($B$2:$B2970,$B2970,$D$2:$D2970,$D2970)=1,1,0)</f>
        <v>1</v>
      </c>
      <c r="V2970" s="27">
        <f t="shared" si="139"/>
        <v>47.52</v>
      </c>
      <c r="W2970" s="27">
        <f t="shared" si="140"/>
        <v>1</v>
      </c>
      <c r="X2970" s="27">
        <f t="shared" si="138"/>
        <v>47.519999703000003</v>
      </c>
    </row>
    <row r="2971" spans="1:24" x14ac:dyDescent="0.25">
      <c r="A2971" s="26">
        <v>46265</v>
      </c>
      <c r="B2971" s="27" t="s">
        <v>10535</v>
      </c>
      <c r="C2971" s="27" t="s">
        <v>3246</v>
      </c>
      <c r="D2971" s="27" t="s">
        <v>3253</v>
      </c>
      <c r="E2971" s="27" t="s">
        <v>35</v>
      </c>
      <c r="F2971" s="27" t="s">
        <v>23</v>
      </c>
      <c r="G2971" s="27" t="s">
        <v>36</v>
      </c>
      <c r="H2971" s="27" t="s">
        <v>24</v>
      </c>
      <c r="I2971" s="28">
        <v>500000000</v>
      </c>
      <c r="J2971" s="28">
        <v>0</v>
      </c>
      <c r="K2971" s="28">
        <v>500000000</v>
      </c>
      <c r="L2971" s="29">
        <v>19.8</v>
      </c>
      <c r="M2971" s="29">
        <f>IFERROR(_xlfn.XLOOKUP($B2971,'Ownership Metrics'!$A:$A,'Ownership Metrics'!$B:$B),"")</f>
        <v>7.44</v>
      </c>
      <c r="N2971" s="28">
        <f>IFERROR(_xlfn.XLOOKUP($B2971,'Ownership Metrics'!$A:$A,'Ownership Metrics'!$C:$C),"")</f>
        <v>2787</v>
      </c>
      <c r="O2971" s="29">
        <f>IFERROR(_xlfn.XLOOKUP($B2971,'Ownership Metrics'!$A:$A,'Ownership Metrics'!$D:$D),"")</f>
        <v>47.52</v>
      </c>
      <c r="P2971" s="29">
        <f>IFERROR(_xlfn.XLOOKUP($B2971,'Ownership Metrics'!$A:$A,'Ownership Metrics'!$E:$E),"")</f>
        <v>75.48</v>
      </c>
      <c r="Q2971" s="30">
        <f>IFERROR(_xlfn.XLOOKUP($B2971,'Ownership Metrics'!$A:$A,'Ownership Metrics'!$F:$F),"")</f>
        <v>10</v>
      </c>
      <c r="R2971" s="30">
        <f>IFERROR(_xlfn.XLOOKUP($B2971,'Ownership Metrics'!$A:$A,'Ownership Metrics'!$G:$G),"")</f>
        <v>49</v>
      </c>
      <c r="S2971" s="27" t="str">
        <f>IFERROR(_xlfn.XLOOKUP($B2971,'Ownership Metrics'!$A:$A,'Ownership Metrics'!$H:$H),"")</f>
        <v>Terkonsentrasi</v>
      </c>
      <c r="T2971" s="27" t="str">
        <f>IFERROR(_xlfn.XLOOKUP($B2971,'Ownership Metrics'!$A:$A,'Ownership Metrics'!$I:$I),"")</f>
        <v>Sedang</v>
      </c>
      <c r="U2971" s="27">
        <f>IF(COUNTIFS($B$2:$B2971,$B2971,$D$2:$D2971,$D2971)=1,1,0)</f>
        <v>1</v>
      </c>
      <c r="V2971" s="27">
        <f t="shared" si="139"/>
        <v>19.8</v>
      </c>
      <c r="W2971" s="27">
        <f t="shared" si="140"/>
        <v>2</v>
      </c>
      <c r="X2971" s="27">
        <f t="shared" si="138"/>
        <v>19.799999702899999</v>
      </c>
    </row>
    <row r="2972" spans="1:24" x14ac:dyDescent="0.25">
      <c r="A2972" s="26">
        <v>46265</v>
      </c>
      <c r="B2972" s="27" t="s">
        <v>10535</v>
      </c>
      <c r="C2972" s="27" t="s">
        <v>3246</v>
      </c>
      <c r="D2972" s="27" t="s">
        <v>3254</v>
      </c>
      <c r="E2972" s="27" t="s">
        <v>35</v>
      </c>
      <c r="F2972" s="27" t="s">
        <v>23</v>
      </c>
      <c r="G2972" s="27" t="s">
        <v>36</v>
      </c>
      <c r="H2972" s="27" t="s">
        <v>24</v>
      </c>
      <c r="I2972" s="28">
        <v>206000000</v>
      </c>
      <c r="J2972" s="28">
        <v>0</v>
      </c>
      <c r="K2972" s="28">
        <v>206000000</v>
      </c>
      <c r="L2972" s="29">
        <v>8.16</v>
      </c>
      <c r="M2972" s="29">
        <f>IFERROR(_xlfn.XLOOKUP($B2972,'Ownership Metrics'!$A:$A,'Ownership Metrics'!$B:$B),"")</f>
        <v>7.44</v>
      </c>
      <c r="N2972" s="28">
        <f>IFERROR(_xlfn.XLOOKUP($B2972,'Ownership Metrics'!$A:$A,'Ownership Metrics'!$C:$C),"")</f>
        <v>2787</v>
      </c>
      <c r="O2972" s="29">
        <f>IFERROR(_xlfn.XLOOKUP($B2972,'Ownership Metrics'!$A:$A,'Ownership Metrics'!$D:$D),"")</f>
        <v>47.52</v>
      </c>
      <c r="P2972" s="29">
        <f>IFERROR(_xlfn.XLOOKUP($B2972,'Ownership Metrics'!$A:$A,'Ownership Metrics'!$E:$E),"")</f>
        <v>75.48</v>
      </c>
      <c r="Q2972" s="30">
        <f>IFERROR(_xlfn.XLOOKUP($B2972,'Ownership Metrics'!$A:$A,'Ownership Metrics'!$F:$F),"")</f>
        <v>10</v>
      </c>
      <c r="R2972" s="30">
        <f>IFERROR(_xlfn.XLOOKUP($B2972,'Ownership Metrics'!$A:$A,'Ownership Metrics'!$G:$G),"")</f>
        <v>49</v>
      </c>
      <c r="S2972" s="27" t="str">
        <f>IFERROR(_xlfn.XLOOKUP($B2972,'Ownership Metrics'!$A:$A,'Ownership Metrics'!$H:$H),"")</f>
        <v>Terkonsentrasi</v>
      </c>
      <c r="T2972" s="27" t="str">
        <f>IFERROR(_xlfn.XLOOKUP($B2972,'Ownership Metrics'!$A:$A,'Ownership Metrics'!$I:$I),"")</f>
        <v>Sedang</v>
      </c>
      <c r="U2972" s="27">
        <f>IF(COUNTIFS($B$2:$B2972,$B2972,$D$2:$D2972,$D2972)=1,1,0)</f>
        <v>1</v>
      </c>
      <c r="V2972" s="27">
        <f t="shared" si="139"/>
        <v>8.16</v>
      </c>
      <c r="W2972" s="27">
        <f t="shared" si="140"/>
        <v>3</v>
      </c>
      <c r="X2972" s="27">
        <f t="shared" si="138"/>
        <v>8.1599997028000004</v>
      </c>
    </row>
    <row r="2973" spans="1:24" x14ac:dyDescent="0.25">
      <c r="A2973" s="26">
        <v>46265</v>
      </c>
      <c r="B2973" s="27" t="s">
        <v>10535</v>
      </c>
      <c r="C2973" s="27" t="s">
        <v>3246</v>
      </c>
      <c r="D2973" s="27" t="s">
        <v>2769</v>
      </c>
      <c r="E2973" s="27" t="s">
        <v>67</v>
      </c>
      <c r="F2973" s="27" t="s">
        <v>32</v>
      </c>
      <c r="G2973" s="27"/>
      <c r="H2973" s="27" t="s">
        <v>135</v>
      </c>
      <c r="I2973" s="28">
        <v>171855100</v>
      </c>
      <c r="J2973" s="28">
        <v>0</v>
      </c>
      <c r="K2973" s="28">
        <v>171855100</v>
      </c>
      <c r="L2973" s="29">
        <v>6.81</v>
      </c>
      <c r="M2973" s="29">
        <f>IFERROR(_xlfn.XLOOKUP($B2973,'Ownership Metrics'!$A:$A,'Ownership Metrics'!$B:$B),"")</f>
        <v>7.44</v>
      </c>
      <c r="N2973" s="28">
        <f>IFERROR(_xlfn.XLOOKUP($B2973,'Ownership Metrics'!$A:$A,'Ownership Metrics'!$C:$C),"")</f>
        <v>2787</v>
      </c>
      <c r="O2973" s="29">
        <f>IFERROR(_xlfn.XLOOKUP($B2973,'Ownership Metrics'!$A:$A,'Ownership Metrics'!$D:$D),"")</f>
        <v>47.52</v>
      </c>
      <c r="P2973" s="29">
        <f>IFERROR(_xlfn.XLOOKUP($B2973,'Ownership Metrics'!$A:$A,'Ownership Metrics'!$E:$E),"")</f>
        <v>75.48</v>
      </c>
      <c r="Q2973" s="30">
        <f>IFERROR(_xlfn.XLOOKUP($B2973,'Ownership Metrics'!$A:$A,'Ownership Metrics'!$F:$F),"")</f>
        <v>10</v>
      </c>
      <c r="R2973" s="30">
        <f>IFERROR(_xlfn.XLOOKUP($B2973,'Ownership Metrics'!$A:$A,'Ownership Metrics'!$G:$G),"")</f>
        <v>49</v>
      </c>
      <c r="S2973" s="27" t="str">
        <f>IFERROR(_xlfn.XLOOKUP($B2973,'Ownership Metrics'!$A:$A,'Ownership Metrics'!$H:$H),"")</f>
        <v>Terkonsentrasi</v>
      </c>
      <c r="T2973" s="27" t="str">
        <f>IFERROR(_xlfn.XLOOKUP($B2973,'Ownership Metrics'!$A:$A,'Ownership Metrics'!$I:$I),"")</f>
        <v>Sedang</v>
      </c>
      <c r="U2973" s="27">
        <f>IF(COUNTIFS($B$2:$B2973,$B2973,$D$2:$D2973,$D2973)=1,1,0)</f>
        <v>1</v>
      </c>
      <c r="V2973" s="27">
        <f t="shared" si="139"/>
        <v>6.81</v>
      </c>
      <c r="W2973" s="27">
        <f t="shared" si="140"/>
        <v>4</v>
      </c>
      <c r="X2973" s="27">
        <f t="shared" si="138"/>
        <v>6.8099997026999999</v>
      </c>
    </row>
    <row r="2974" spans="1:24" x14ac:dyDescent="0.25">
      <c r="A2974" s="26">
        <v>46265</v>
      </c>
      <c r="B2974" s="27" t="s">
        <v>10536</v>
      </c>
      <c r="C2974" s="27" t="s">
        <v>3256</v>
      </c>
      <c r="D2974" s="27" t="s">
        <v>3257</v>
      </c>
      <c r="E2974" s="27" t="s">
        <v>51</v>
      </c>
      <c r="F2974" s="27" t="s">
        <v>23</v>
      </c>
      <c r="G2974" s="27"/>
      <c r="H2974" s="27" t="s">
        <v>24</v>
      </c>
      <c r="I2974" s="28">
        <v>18874964300</v>
      </c>
      <c r="J2974" s="28">
        <v>0</v>
      </c>
      <c r="K2974" s="28">
        <v>18874964300</v>
      </c>
      <c r="L2974" s="29">
        <v>60.35</v>
      </c>
      <c r="M2974" s="29">
        <f>IFERROR(_xlfn.XLOOKUP($B2974,'Ownership Metrics'!$A:$A,'Ownership Metrics'!$B:$B),"")</f>
        <v>31.16</v>
      </c>
      <c r="N2974" s="28">
        <f>IFERROR(_xlfn.XLOOKUP($B2974,'Ownership Metrics'!$A:$A,'Ownership Metrics'!$C:$C),"")</f>
        <v>3665</v>
      </c>
      <c r="O2974" s="29">
        <f>IFERROR(_xlfn.XLOOKUP($B2974,'Ownership Metrics'!$A:$A,'Ownership Metrics'!$D:$D),"")</f>
        <v>60.35</v>
      </c>
      <c r="P2974" s="29">
        <f>IFERROR(_xlfn.XLOOKUP($B2974,'Ownership Metrics'!$A:$A,'Ownership Metrics'!$E:$E),"")</f>
        <v>66.400000000000006</v>
      </c>
      <c r="Q2974" s="30">
        <f>IFERROR(_xlfn.XLOOKUP($B2974,'Ownership Metrics'!$A:$A,'Ownership Metrics'!$F:$F),"")</f>
        <v>5</v>
      </c>
      <c r="R2974" s="30">
        <f>IFERROR(_xlfn.XLOOKUP($B2974,'Ownership Metrics'!$A:$A,'Ownership Metrics'!$G:$G),"")</f>
        <v>56</v>
      </c>
      <c r="S2974" s="27" t="str">
        <f>IFERROR(_xlfn.XLOOKUP($B2974,'Ownership Metrics'!$A:$A,'Ownership Metrics'!$H:$H),"")</f>
        <v>Mayoritas</v>
      </c>
      <c r="T2974" s="27" t="str">
        <f>IFERROR(_xlfn.XLOOKUP($B2974,'Ownership Metrics'!$A:$A,'Ownership Metrics'!$I:$I),"")</f>
        <v>Tinggi</v>
      </c>
      <c r="U2974" s="27">
        <f>IF(COUNTIFS($B$2:$B2974,$B2974,$D$2:$D2974,$D2974)=1,1,0)</f>
        <v>1</v>
      </c>
      <c r="V2974" s="27">
        <f t="shared" si="139"/>
        <v>60.35</v>
      </c>
      <c r="W2974" s="27">
        <f t="shared" si="140"/>
        <v>1</v>
      </c>
      <c r="X2974" s="27">
        <f t="shared" si="138"/>
        <v>60.349999702600002</v>
      </c>
    </row>
    <row r="2975" spans="1:24" x14ac:dyDescent="0.25">
      <c r="A2975" s="26">
        <v>46265</v>
      </c>
      <c r="B2975" s="27" t="s">
        <v>10536</v>
      </c>
      <c r="C2975" s="27" t="s">
        <v>3256</v>
      </c>
      <c r="D2975" s="27" t="s">
        <v>3258</v>
      </c>
      <c r="E2975" s="27" t="s">
        <v>22</v>
      </c>
      <c r="F2975" s="27" t="s">
        <v>23</v>
      </c>
      <c r="G2975" s="27"/>
      <c r="H2975" s="27" t="s">
        <v>24</v>
      </c>
      <c r="I2975" s="28">
        <v>381500000</v>
      </c>
      <c r="J2975" s="28">
        <v>0</v>
      </c>
      <c r="K2975" s="28">
        <v>381500000</v>
      </c>
      <c r="L2975" s="29">
        <v>1.22</v>
      </c>
      <c r="M2975" s="29">
        <f>IFERROR(_xlfn.XLOOKUP($B2975,'Ownership Metrics'!$A:$A,'Ownership Metrics'!$B:$B),"")</f>
        <v>31.16</v>
      </c>
      <c r="N2975" s="28">
        <f>IFERROR(_xlfn.XLOOKUP($B2975,'Ownership Metrics'!$A:$A,'Ownership Metrics'!$C:$C),"")</f>
        <v>3665</v>
      </c>
      <c r="O2975" s="29">
        <f>IFERROR(_xlfn.XLOOKUP($B2975,'Ownership Metrics'!$A:$A,'Ownership Metrics'!$D:$D),"")</f>
        <v>60.35</v>
      </c>
      <c r="P2975" s="29">
        <f>IFERROR(_xlfn.XLOOKUP($B2975,'Ownership Metrics'!$A:$A,'Ownership Metrics'!$E:$E),"")</f>
        <v>66.400000000000006</v>
      </c>
      <c r="Q2975" s="30">
        <f>IFERROR(_xlfn.XLOOKUP($B2975,'Ownership Metrics'!$A:$A,'Ownership Metrics'!$F:$F),"")</f>
        <v>5</v>
      </c>
      <c r="R2975" s="30">
        <f>IFERROR(_xlfn.XLOOKUP($B2975,'Ownership Metrics'!$A:$A,'Ownership Metrics'!$G:$G),"")</f>
        <v>56</v>
      </c>
      <c r="S2975" s="27" t="str">
        <f>IFERROR(_xlfn.XLOOKUP($B2975,'Ownership Metrics'!$A:$A,'Ownership Metrics'!$H:$H),"")</f>
        <v>Mayoritas</v>
      </c>
      <c r="T2975" s="27" t="str">
        <f>IFERROR(_xlfn.XLOOKUP($B2975,'Ownership Metrics'!$A:$A,'Ownership Metrics'!$I:$I),"")</f>
        <v>Tinggi</v>
      </c>
      <c r="U2975" s="27">
        <f>IF(COUNTIFS($B$2:$B2975,$B2975,$D$2:$D2975,$D2975)=1,1,0)</f>
        <v>1</v>
      </c>
      <c r="V2975" s="27">
        <f t="shared" si="139"/>
        <v>1.22</v>
      </c>
      <c r="W2975" s="27">
        <f t="shared" si="140"/>
        <v>4</v>
      </c>
      <c r="X2975" s="27">
        <f t="shared" si="138"/>
        <v>1.2199997025</v>
      </c>
    </row>
    <row r="2976" spans="1:24" x14ac:dyDescent="0.25">
      <c r="A2976" s="26">
        <v>46265</v>
      </c>
      <c r="B2976" s="27" t="s">
        <v>10536</v>
      </c>
      <c r="C2976" s="27" t="s">
        <v>3256</v>
      </c>
      <c r="D2976" s="27" t="s">
        <v>3259</v>
      </c>
      <c r="E2976" s="27" t="s">
        <v>35</v>
      </c>
      <c r="F2976" s="27" t="s">
        <v>23</v>
      </c>
      <c r="G2976" s="27" t="s">
        <v>36</v>
      </c>
      <c r="H2976" s="27" t="s">
        <v>24</v>
      </c>
      <c r="I2976" s="28">
        <v>1228907000</v>
      </c>
      <c r="J2976" s="28">
        <v>0</v>
      </c>
      <c r="K2976" s="28">
        <v>1228907000</v>
      </c>
      <c r="L2976" s="29">
        <v>3.93</v>
      </c>
      <c r="M2976" s="29">
        <f>IFERROR(_xlfn.XLOOKUP($B2976,'Ownership Metrics'!$A:$A,'Ownership Metrics'!$B:$B),"")</f>
        <v>31.16</v>
      </c>
      <c r="N2976" s="28">
        <f>IFERROR(_xlfn.XLOOKUP($B2976,'Ownership Metrics'!$A:$A,'Ownership Metrics'!$C:$C),"")</f>
        <v>3665</v>
      </c>
      <c r="O2976" s="29">
        <f>IFERROR(_xlfn.XLOOKUP($B2976,'Ownership Metrics'!$A:$A,'Ownership Metrics'!$D:$D),"")</f>
        <v>60.35</v>
      </c>
      <c r="P2976" s="29">
        <f>IFERROR(_xlfn.XLOOKUP($B2976,'Ownership Metrics'!$A:$A,'Ownership Metrics'!$E:$E),"")</f>
        <v>66.400000000000006</v>
      </c>
      <c r="Q2976" s="30">
        <f>IFERROR(_xlfn.XLOOKUP($B2976,'Ownership Metrics'!$A:$A,'Ownership Metrics'!$F:$F),"")</f>
        <v>5</v>
      </c>
      <c r="R2976" s="30">
        <f>IFERROR(_xlfn.XLOOKUP($B2976,'Ownership Metrics'!$A:$A,'Ownership Metrics'!$G:$G),"")</f>
        <v>56</v>
      </c>
      <c r="S2976" s="27" t="str">
        <f>IFERROR(_xlfn.XLOOKUP($B2976,'Ownership Metrics'!$A:$A,'Ownership Metrics'!$H:$H),"")</f>
        <v>Mayoritas</v>
      </c>
      <c r="T2976" s="27" t="str">
        <f>IFERROR(_xlfn.XLOOKUP($B2976,'Ownership Metrics'!$A:$A,'Ownership Metrics'!$I:$I),"")</f>
        <v>Tinggi</v>
      </c>
      <c r="U2976" s="27">
        <f>IF(COUNTIFS($B$2:$B2976,$B2976,$D$2:$D2976,$D2976)=1,1,0)</f>
        <v>1</v>
      </c>
      <c r="V2976" s="27">
        <f t="shared" si="139"/>
        <v>3.93</v>
      </c>
      <c r="W2976" s="27">
        <f t="shared" si="140"/>
        <v>2</v>
      </c>
      <c r="X2976" s="27">
        <f t="shared" si="138"/>
        <v>3.9299997024</v>
      </c>
    </row>
    <row r="2977" spans="1:24" x14ac:dyDescent="0.25">
      <c r="A2977" s="26">
        <v>46265</v>
      </c>
      <c r="B2977" s="27" t="s">
        <v>10536</v>
      </c>
      <c r="C2977" s="27" t="s">
        <v>3256</v>
      </c>
      <c r="D2977" s="27" t="s">
        <v>3260</v>
      </c>
      <c r="E2977" s="27" t="s">
        <v>35</v>
      </c>
      <c r="F2977" s="27" t="s">
        <v>23</v>
      </c>
      <c r="G2977" s="27" t="s">
        <v>36</v>
      </c>
      <c r="H2977" s="27" t="s">
        <v>24</v>
      </c>
      <c r="I2977" s="28">
        <v>381382200</v>
      </c>
      <c r="J2977" s="28">
        <v>0</v>
      </c>
      <c r="K2977" s="28">
        <v>381382200</v>
      </c>
      <c r="L2977" s="29">
        <v>1.22</v>
      </c>
      <c r="M2977" s="29">
        <f>IFERROR(_xlfn.XLOOKUP($B2977,'Ownership Metrics'!$A:$A,'Ownership Metrics'!$B:$B),"")</f>
        <v>31.16</v>
      </c>
      <c r="N2977" s="28">
        <f>IFERROR(_xlfn.XLOOKUP($B2977,'Ownership Metrics'!$A:$A,'Ownership Metrics'!$C:$C),"")</f>
        <v>3665</v>
      </c>
      <c r="O2977" s="29">
        <f>IFERROR(_xlfn.XLOOKUP($B2977,'Ownership Metrics'!$A:$A,'Ownership Metrics'!$D:$D),"")</f>
        <v>60.35</v>
      </c>
      <c r="P2977" s="29">
        <f>IFERROR(_xlfn.XLOOKUP($B2977,'Ownership Metrics'!$A:$A,'Ownership Metrics'!$E:$E),"")</f>
        <v>66.400000000000006</v>
      </c>
      <c r="Q2977" s="30">
        <f>IFERROR(_xlfn.XLOOKUP($B2977,'Ownership Metrics'!$A:$A,'Ownership Metrics'!$F:$F),"")</f>
        <v>5</v>
      </c>
      <c r="R2977" s="30">
        <f>IFERROR(_xlfn.XLOOKUP($B2977,'Ownership Metrics'!$A:$A,'Ownership Metrics'!$G:$G),"")</f>
        <v>56</v>
      </c>
      <c r="S2977" s="27" t="str">
        <f>IFERROR(_xlfn.XLOOKUP($B2977,'Ownership Metrics'!$A:$A,'Ownership Metrics'!$H:$H),"")</f>
        <v>Mayoritas</v>
      </c>
      <c r="T2977" s="27" t="str">
        <f>IFERROR(_xlfn.XLOOKUP($B2977,'Ownership Metrics'!$A:$A,'Ownership Metrics'!$I:$I),"")</f>
        <v>Tinggi</v>
      </c>
      <c r="U2977" s="27">
        <f>IF(COUNTIFS($B$2:$B2977,$B2977,$D$2:$D2977,$D2977)=1,1,0)</f>
        <v>1</v>
      </c>
      <c r="V2977" s="27">
        <f t="shared" si="139"/>
        <v>1.22</v>
      </c>
      <c r="W2977" s="27">
        <f t="shared" si="140"/>
        <v>5</v>
      </c>
      <c r="X2977" s="27">
        <f t="shared" si="138"/>
        <v>1.2199997023</v>
      </c>
    </row>
    <row r="2978" spans="1:24" x14ac:dyDescent="0.25">
      <c r="A2978" s="26">
        <v>46265</v>
      </c>
      <c r="B2978" s="27" t="s">
        <v>10536</v>
      </c>
      <c r="C2978" s="27" t="s">
        <v>3256</v>
      </c>
      <c r="D2978" s="27" t="s">
        <v>3261</v>
      </c>
      <c r="E2978" s="27" t="s">
        <v>35</v>
      </c>
      <c r="F2978" s="27" t="s">
        <v>23</v>
      </c>
      <c r="G2978" s="27" t="s">
        <v>36</v>
      </c>
      <c r="H2978" s="27" t="s">
        <v>24</v>
      </c>
      <c r="I2978" s="28">
        <v>663239600</v>
      </c>
      <c r="J2978" s="28">
        <v>0</v>
      </c>
      <c r="K2978" s="28">
        <v>663239600</v>
      </c>
      <c r="L2978" s="29">
        <v>2.12</v>
      </c>
      <c r="M2978" s="29">
        <f>IFERROR(_xlfn.XLOOKUP($B2978,'Ownership Metrics'!$A:$A,'Ownership Metrics'!$B:$B),"")</f>
        <v>31.16</v>
      </c>
      <c r="N2978" s="28">
        <f>IFERROR(_xlfn.XLOOKUP($B2978,'Ownership Metrics'!$A:$A,'Ownership Metrics'!$C:$C),"")</f>
        <v>3665</v>
      </c>
      <c r="O2978" s="29">
        <f>IFERROR(_xlfn.XLOOKUP($B2978,'Ownership Metrics'!$A:$A,'Ownership Metrics'!$D:$D),"")</f>
        <v>60.35</v>
      </c>
      <c r="P2978" s="29">
        <f>IFERROR(_xlfn.XLOOKUP($B2978,'Ownership Metrics'!$A:$A,'Ownership Metrics'!$E:$E),"")</f>
        <v>66.400000000000006</v>
      </c>
      <c r="Q2978" s="30">
        <f>IFERROR(_xlfn.XLOOKUP($B2978,'Ownership Metrics'!$A:$A,'Ownership Metrics'!$F:$F),"")</f>
        <v>5</v>
      </c>
      <c r="R2978" s="30">
        <f>IFERROR(_xlfn.XLOOKUP($B2978,'Ownership Metrics'!$A:$A,'Ownership Metrics'!$G:$G),"")</f>
        <v>56</v>
      </c>
      <c r="S2978" s="27" t="str">
        <f>IFERROR(_xlfn.XLOOKUP($B2978,'Ownership Metrics'!$A:$A,'Ownership Metrics'!$H:$H),"")</f>
        <v>Mayoritas</v>
      </c>
      <c r="T2978" s="27" t="str">
        <f>IFERROR(_xlfn.XLOOKUP($B2978,'Ownership Metrics'!$A:$A,'Ownership Metrics'!$I:$I),"")</f>
        <v>Tinggi</v>
      </c>
      <c r="U2978" s="27">
        <f>IF(COUNTIFS($B$2:$B2978,$B2978,$D$2:$D2978,$D2978)=1,1,0)</f>
        <v>1</v>
      </c>
      <c r="V2978" s="27">
        <f t="shared" si="139"/>
        <v>2.12</v>
      </c>
      <c r="W2978" s="27">
        <f t="shared" si="140"/>
        <v>3</v>
      </c>
      <c r="X2978" s="27">
        <f t="shared" si="138"/>
        <v>2.1199997021999999</v>
      </c>
    </row>
    <row r="2979" spans="1:24" x14ac:dyDescent="0.25">
      <c r="A2979" s="26">
        <v>46265</v>
      </c>
      <c r="B2979" s="27" t="s">
        <v>10537</v>
      </c>
      <c r="C2979" s="27" t="s">
        <v>3263</v>
      </c>
      <c r="D2979" s="27" t="s">
        <v>3264</v>
      </c>
      <c r="E2979" s="27" t="s">
        <v>22</v>
      </c>
      <c r="F2979" s="27" t="s">
        <v>23</v>
      </c>
      <c r="G2979" s="27"/>
      <c r="H2979" s="27" t="s">
        <v>24</v>
      </c>
      <c r="I2979" s="28">
        <v>835634253</v>
      </c>
      <c r="J2979" s="28">
        <v>0</v>
      </c>
      <c r="K2979" s="28">
        <v>835634253</v>
      </c>
      <c r="L2979" s="29">
        <v>55.07</v>
      </c>
      <c r="M2979" s="29">
        <f>IFERROR(_xlfn.XLOOKUP($B2979,'Ownership Metrics'!$A:$A,'Ownership Metrics'!$B:$B),"")</f>
        <v>19.690000000000001</v>
      </c>
      <c r="N2979" s="28">
        <f>IFERROR(_xlfn.XLOOKUP($B2979,'Ownership Metrics'!$A:$A,'Ownership Metrics'!$C:$C),"")</f>
        <v>3344</v>
      </c>
      <c r="O2979" s="29">
        <f>IFERROR(_xlfn.XLOOKUP($B2979,'Ownership Metrics'!$A:$A,'Ownership Metrics'!$D:$D),"")</f>
        <v>55.07</v>
      </c>
      <c r="P2979" s="29">
        <f>IFERROR(_xlfn.XLOOKUP($B2979,'Ownership Metrics'!$A:$A,'Ownership Metrics'!$E:$E),"")</f>
        <v>75.010000000000005</v>
      </c>
      <c r="Q2979" s="30">
        <f>IFERROR(_xlfn.XLOOKUP($B2979,'Ownership Metrics'!$A:$A,'Ownership Metrics'!$F:$F),"")</f>
        <v>7</v>
      </c>
      <c r="R2979" s="30">
        <f>IFERROR(_xlfn.XLOOKUP($B2979,'Ownership Metrics'!$A:$A,'Ownership Metrics'!$G:$G),"")</f>
        <v>55</v>
      </c>
      <c r="S2979" s="27" t="str">
        <f>IFERROR(_xlfn.XLOOKUP($B2979,'Ownership Metrics'!$A:$A,'Ownership Metrics'!$H:$H),"")</f>
        <v>Mayoritas</v>
      </c>
      <c r="T2979" s="27" t="str">
        <f>IFERROR(_xlfn.XLOOKUP($B2979,'Ownership Metrics'!$A:$A,'Ownership Metrics'!$I:$I),"")</f>
        <v>Sedang</v>
      </c>
      <c r="U2979" s="27">
        <f>IF(COUNTIFS($B$2:$B2979,$B2979,$D$2:$D2979,$D2979)=1,1,0)</f>
        <v>1</v>
      </c>
      <c r="V2979" s="27">
        <f t="shared" si="139"/>
        <v>55.07</v>
      </c>
      <c r="W2979" s="27">
        <f t="shared" si="140"/>
        <v>1</v>
      </c>
      <c r="X2979" s="27">
        <f t="shared" si="138"/>
        <v>55.069999702099999</v>
      </c>
    </row>
    <row r="2980" spans="1:24" x14ac:dyDescent="0.25">
      <c r="A2980" s="26">
        <v>46265</v>
      </c>
      <c r="B2980" s="27" t="s">
        <v>10537</v>
      </c>
      <c r="C2980" s="27" t="s">
        <v>3263</v>
      </c>
      <c r="D2980" s="27" t="s">
        <v>3265</v>
      </c>
      <c r="E2980" s="27" t="s">
        <v>22</v>
      </c>
      <c r="F2980" s="27" t="s">
        <v>23</v>
      </c>
      <c r="G2980" s="27"/>
      <c r="H2980" s="27" t="s">
        <v>24</v>
      </c>
      <c r="I2980" s="28">
        <v>261378386</v>
      </c>
      <c r="J2980" s="28">
        <v>0</v>
      </c>
      <c r="K2980" s="28">
        <v>261378386</v>
      </c>
      <c r="L2980" s="29">
        <v>17.23</v>
      </c>
      <c r="M2980" s="29">
        <f>IFERROR(_xlfn.XLOOKUP($B2980,'Ownership Metrics'!$A:$A,'Ownership Metrics'!$B:$B),"")</f>
        <v>19.690000000000001</v>
      </c>
      <c r="N2980" s="28">
        <f>IFERROR(_xlfn.XLOOKUP($B2980,'Ownership Metrics'!$A:$A,'Ownership Metrics'!$C:$C),"")</f>
        <v>3344</v>
      </c>
      <c r="O2980" s="29">
        <f>IFERROR(_xlfn.XLOOKUP($B2980,'Ownership Metrics'!$A:$A,'Ownership Metrics'!$D:$D),"")</f>
        <v>55.07</v>
      </c>
      <c r="P2980" s="29">
        <f>IFERROR(_xlfn.XLOOKUP($B2980,'Ownership Metrics'!$A:$A,'Ownership Metrics'!$E:$E),"")</f>
        <v>75.010000000000005</v>
      </c>
      <c r="Q2980" s="30">
        <f>IFERROR(_xlfn.XLOOKUP($B2980,'Ownership Metrics'!$A:$A,'Ownership Metrics'!$F:$F),"")</f>
        <v>7</v>
      </c>
      <c r="R2980" s="30">
        <f>IFERROR(_xlfn.XLOOKUP($B2980,'Ownership Metrics'!$A:$A,'Ownership Metrics'!$G:$G),"")</f>
        <v>55</v>
      </c>
      <c r="S2980" s="27" t="str">
        <f>IFERROR(_xlfn.XLOOKUP($B2980,'Ownership Metrics'!$A:$A,'Ownership Metrics'!$H:$H),"")</f>
        <v>Mayoritas</v>
      </c>
      <c r="T2980" s="27" t="str">
        <f>IFERROR(_xlfn.XLOOKUP($B2980,'Ownership Metrics'!$A:$A,'Ownership Metrics'!$I:$I),"")</f>
        <v>Sedang</v>
      </c>
      <c r="U2980" s="27">
        <f>IF(COUNTIFS($B$2:$B2980,$B2980,$D$2:$D2980,$D2980)=1,1,0)</f>
        <v>1</v>
      </c>
      <c r="V2980" s="27">
        <f t="shared" si="139"/>
        <v>17.23</v>
      </c>
      <c r="W2980" s="27">
        <f t="shared" si="140"/>
        <v>2</v>
      </c>
      <c r="X2980" s="27">
        <f t="shared" si="138"/>
        <v>17.229999702000001</v>
      </c>
    </row>
    <row r="2981" spans="1:24" x14ac:dyDescent="0.25">
      <c r="A2981" s="26">
        <v>46265</v>
      </c>
      <c r="B2981" s="27" t="s">
        <v>10537</v>
      </c>
      <c r="C2981" s="27" t="s">
        <v>3263</v>
      </c>
      <c r="D2981" s="27" t="s">
        <v>345</v>
      </c>
      <c r="E2981" s="27" t="s">
        <v>83</v>
      </c>
      <c r="F2981" s="27" t="s">
        <v>32</v>
      </c>
      <c r="G2981" s="27"/>
      <c r="H2981" s="27" t="s">
        <v>116</v>
      </c>
      <c r="I2981" s="28">
        <v>41192080</v>
      </c>
      <c r="J2981" s="28">
        <v>0</v>
      </c>
      <c r="K2981" s="28">
        <v>41192080</v>
      </c>
      <c r="L2981" s="29">
        <v>2.71</v>
      </c>
      <c r="M2981" s="29">
        <f>IFERROR(_xlfn.XLOOKUP($B2981,'Ownership Metrics'!$A:$A,'Ownership Metrics'!$B:$B),"")</f>
        <v>19.690000000000001</v>
      </c>
      <c r="N2981" s="28">
        <f>IFERROR(_xlfn.XLOOKUP($B2981,'Ownership Metrics'!$A:$A,'Ownership Metrics'!$C:$C),"")</f>
        <v>3344</v>
      </c>
      <c r="O2981" s="29">
        <f>IFERROR(_xlfn.XLOOKUP($B2981,'Ownership Metrics'!$A:$A,'Ownership Metrics'!$D:$D),"")</f>
        <v>55.07</v>
      </c>
      <c r="P2981" s="29">
        <f>IFERROR(_xlfn.XLOOKUP($B2981,'Ownership Metrics'!$A:$A,'Ownership Metrics'!$E:$E),"")</f>
        <v>75.010000000000005</v>
      </c>
      <c r="Q2981" s="30">
        <f>IFERROR(_xlfn.XLOOKUP($B2981,'Ownership Metrics'!$A:$A,'Ownership Metrics'!$F:$F),"")</f>
        <v>7</v>
      </c>
      <c r="R2981" s="30">
        <f>IFERROR(_xlfn.XLOOKUP($B2981,'Ownership Metrics'!$A:$A,'Ownership Metrics'!$G:$G),"")</f>
        <v>55</v>
      </c>
      <c r="S2981" s="27" t="str">
        <f>IFERROR(_xlfn.XLOOKUP($B2981,'Ownership Metrics'!$A:$A,'Ownership Metrics'!$H:$H),"")</f>
        <v>Mayoritas</v>
      </c>
      <c r="T2981" s="27" t="str">
        <f>IFERROR(_xlfn.XLOOKUP($B2981,'Ownership Metrics'!$A:$A,'Ownership Metrics'!$I:$I),"")</f>
        <v>Sedang</v>
      </c>
      <c r="U2981" s="27">
        <f>IF(COUNTIFS($B$2:$B2981,$B2981,$D$2:$D2981,$D2981)=1,1,0)</f>
        <v>1</v>
      </c>
      <c r="V2981" s="27">
        <f t="shared" si="139"/>
        <v>2.71</v>
      </c>
      <c r="W2981" s="27">
        <f t="shared" si="140"/>
        <v>3</v>
      </c>
      <c r="X2981" s="27">
        <f t="shared" si="138"/>
        <v>2.7099997019000002</v>
      </c>
    </row>
    <row r="2982" spans="1:24" x14ac:dyDescent="0.25">
      <c r="A2982" s="26">
        <v>46265</v>
      </c>
      <c r="B2982" s="27" t="s">
        <v>10537</v>
      </c>
      <c r="C2982" s="27" t="s">
        <v>3263</v>
      </c>
      <c r="D2982" s="27" t="s">
        <v>3266</v>
      </c>
      <c r="E2982" s="27" t="s">
        <v>35</v>
      </c>
      <c r="F2982" s="27" t="s">
        <v>23</v>
      </c>
      <c r="G2982" s="27" t="s">
        <v>36</v>
      </c>
      <c r="H2982" s="27" t="s">
        <v>24</v>
      </c>
      <c r="I2982" s="28">
        <v>16750000</v>
      </c>
      <c r="J2982" s="28">
        <v>0</v>
      </c>
      <c r="K2982" s="28">
        <v>16750000</v>
      </c>
      <c r="L2982" s="29">
        <v>1.1000000000000001</v>
      </c>
      <c r="M2982" s="29">
        <f>IFERROR(_xlfn.XLOOKUP($B2982,'Ownership Metrics'!$A:$A,'Ownership Metrics'!$B:$B),"")</f>
        <v>19.690000000000001</v>
      </c>
      <c r="N2982" s="28">
        <f>IFERROR(_xlfn.XLOOKUP($B2982,'Ownership Metrics'!$A:$A,'Ownership Metrics'!$C:$C),"")</f>
        <v>3344</v>
      </c>
      <c r="O2982" s="29">
        <f>IFERROR(_xlfn.XLOOKUP($B2982,'Ownership Metrics'!$A:$A,'Ownership Metrics'!$D:$D),"")</f>
        <v>55.07</v>
      </c>
      <c r="P2982" s="29">
        <f>IFERROR(_xlfn.XLOOKUP($B2982,'Ownership Metrics'!$A:$A,'Ownership Metrics'!$E:$E),"")</f>
        <v>75.010000000000005</v>
      </c>
      <c r="Q2982" s="30">
        <f>IFERROR(_xlfn.XLOOKUP($B2982,'Ownership Metrics'!$A:$A,'Ownership Metrics'!$F:$F),"")</f>
        <v>7</v>
      </c>
      <c r="R2982" s="30">
        <f>IFERROR(_xlfn.XLOOKUP($B2982,'Ownership Metrics'!$A:$A,'Ownership Metrics'!$G:$G),"")</f>
        <v>55</v>
      </c>
      <c r="S2982" s="27" t="str">
        <f>IFERROR(_xlfn.XLOOKUP($B2982,'Ownership Metrics'!$A:$A,'Ownership Metrics'!$H:$H),"")</f>
        <v>Mayoritas</v>
      </c>
      <c r="T2982" s="27" t="str">
        <f>IFERROR(_xlfn.XLOOKUP($B2982,'Ownership Metrics'!$A:$A,'Ownership Metrics'!$I:$I),"")</f>
        <v>Sedang</v>
      </c>
      <c r="U2982" s="27">
        <f>IF(COUNTIFS($B$2:$B2982,$B2982,$D$2:$D2982,$D2982)=1,1,0)</f>
        <v>1</v>
      </c>
      <c r="V2982" s="27">
        <f t="shared" si="139"/>
        <v>1.1000000000000001</v>
      </c>
      <c r="W2982" s="27">
        <f t="shared" si="140"/>
        <v>6</v>
      </c>
      <c r="X2982" s="27">
        <f t="shared" si="138"/>
        <v>1.0999997018000001</v>
      </c>
    </row>
    <row r="2983" spans="1:24" x14ac:dyDescent="0.25">
      <c r="A2983" s="26">
        <v>46265</v>
      </c>
      <c r="B2983" s="27" t="s">
        <v>10537</v>
      </c>
      <c r="C2983" s="27" t="s">
        <v>3263</v>
      </c>
      <c r="D2983" s="27" t="s">
        <v>3267</v>
      </c>
      <c r="E2983" s="27" t="s">
        <v>35</v>
      </c>
      <c r="F2983" s="27" t="s">
        <v>23</v>
      </c>
      <c r="G2983" s="27" t="s">
        <v>36</v>
      </c>
      <c r="H2983" s="27" t="s">
        <v>24</v>
      </c>
      <c r="I2983" s="28">
        <v>16750000</v>
      </c>
      <c r="J2983" s="28">
        <v>0</v>
      </c>
      <c r="K2983" s="28">
        <v>16750000</v>
      </c>
      <c r="L2983" s="29">
        <v>1.1000000000000001</v>
      </c>
      <c r="M2983" s="29">
        <f>IFERROR(_xlfn.XLOOKUP($B2983,'Ownership Metrics'!$A:$A,'Ownership Metrics'!$B:$B),"")</f>
        <v>19.690000000000001</v>
      </c>
      <c r="N2983" s="28">
        <f>IFERROR(_xlfn.XLOOKUP($B2983,'Ownership Metrics'!$A:$A,'Ownership Metrics'!$C:$C),"")</f>
        <v>3344</v>
      </c>
      <c r="O2983" s="29">
        <f>IFERROR(_xlfn.XLOOKUP($B2983,'Ownership Metrics'!$A:$A,'Ownership Metrics'!$D:$D),"")</f>
        <v>55.07</v>
      </c>
      <c r="P2983" s="29">
        <f>IFERROR(_xlfn.XLOOKUP($B2983,'Ownership Metrics'!$A:$A,'Ownership Metrics'!$E:$E),"")</f>
        <v>75.010000000000005</v>
      </c>
      <c r="Q2983" s="30">
        <f>IFERROR(_xlfn.XLOOKUP($B2983,'Ownership Metrics'!$A:$A,'Ownership Metrics'!$F:$F),"")</f>
        <v>7</v>
      </c>
      <c r="R2983" s="30">
        <f>IFERROR(_xlfn.XLOOKUP($B2983,'Ownership Metrics'!$A:$A,'Ownership Metrics'!$G:$G),"")</f>
        <v>55</v>
      </c>
      <c r="S2983" s="27" t="str">
        <f>IFERROR(_xlfn.XLOOKUP($B2983,'Ownership Metrics'!$A:$A,'Ownership Metrics'!$H:$H),"")</f>
        <v>Mayoritas</v>
      </c>
      <c r="T2983" s="27" t="str">
        <f>IFERROR(_xlfn.XLOOKUP($B2983,'Ownership Metrics'!$A:$A,'Ownership Metrics'!$I:$I),"")</f>
        <v>Sedang</v>
      </c>
      <c r="U2983" s="27">
        <f>IF(COUNTIFS($B$2:$B2983,$B2983,$D$2:$D2983,$D2983)=1,1,0)</f>
        <v>1</v>
      </c>
      <c r="V2983" s="27">
        <f t="shared" si="139"/>
        <v>1.1000000000000001</v>
      </c>
      <c r="W2983" s="27">
        <f t="shared" si="140"/>
        <v>7</v>
      </c>
      <c r="X2983" s="27">
        <f t="shared" si="138"/>
        <v>1.0999997017000001</v>
      </c>
    </row>
    <row r="2984" spans="1:24" x14ac:dyDescent="0.25">
      <c r="A2984" s="26">
        <v>46265</v>
      </c>
      <c r="B2984" s="27" t="s">
        <v>10537</v>
      </c>
      <c r="C2984" s="27" t="s">
        <v>3263</v>
      </c>
      <c r="D2984" s="27" t="s">
        <v>976</v>
      </c>
      <c r="E2984" s="27" t="s">
        <v>35</v>
      </c>
      <c r="F2984" s="27" t="s">
        <v>23</v>
      </c>
      <c r="G2984" s="27" t="s">
        <v>36</v>
      </c>
      <c r="H2984" s="27" t="s">
        <v>24</v>
      </c>
      <c r="I2984" s="28">
        <v>27000000</v>
      </c>
      <c r="J2984" s="28">
        <v>0</v>
      </c>
      <c r="K2984" s="28">
        <v>27000000</v>
      </c>
      <c r="L2984" s="29">
        <v>1.78</v>
      </c>
      <c r="M2984" s="29">
        <f>IFERROR(_xlfn.XLOOKUP($B2984,'Ownership Metrics'!$A:$A,'Ownership Metrics'!$B:$B),"")</f>
        <v>19.690000000000001</v>
      </c>
      <c r="N2984" s="28">
        <f>IFERROR(_xlfn.XLOOKUP($B2984,'Ownership Metrics'!$A:$A,'Ownership Metrics'!$C:$C),"")</f>
        <v>3344</v>
      </c>
      <c r="O2984" s="29">
        <f>IFERROR(_xlfn.XLOOKUP($B2984,'Ownership Metrics'!$A:$A,'Ownership Metrics'!$D:$D),"")</f>
        <v>55.07</v>
      </c>
      <c r="P2984" s="29">
        <f>IFERROR(_xlfn.XLOOKUP($B2984,'Ownership Metrics'!$A:$A,'Ownership Metrics'!$E:$E),"")</f>
        <v>75.010000000000005</v>
      </c>
      <c r="Q2984" s="30">
        <f>IFERROR(_xlfn.XLOOKUP($B2984,'Ownership Metrics'!$A:$A,'Ownership Metrics'!$F:$F),"")</f>
        <v>7</v>
      </c>
      <c r="R2984" s="30">
        <f>IFERROR(_xlfn.XLOOKUP($B2984,'Ownership Metrics'!$A:$A,'Ownership Metrics'!$G:$G),"")</f>
        <v>55</v>
      </c>
      <c r="S2984" s="27" t="str">
        <f>IFERROR(_xlfn.XLOOKUP($B2984,'Ownership Metrics'!$A:$A,'Ownership Metrics'!$H:$H),"")</f>
        <v>Mayoritas</v>
      </c>
      <c r="T2984" s="27" t="str">
        <f>IFERROR(_xlfn.XLOOKUP($B2984,'Ownership Metrics'!$A:$A,'Ownership Metrics'!$I:$I),"")</f>
        <v>Sedang</v>
      </c>
      <c r="U2984" s="27">
        <f>IF(COUNTIFS($B$2:$B2984,$B2984,$D$2:$D2984,$D2984)=1,1,0)</f>
        <v>1</v>
      </c>
      <c r="V2984" s="27">
        <f t="shared" si="139"/>
        <v>1.78</v>
      </c>
      <c r="W2984" s="27">
        <f t="shared" si="140"/>
        <v>4</v>
      </c>
      <c r="X2984" s="27">
        <f t="shared" si="138"/>
        <v>1.7799997016</v>
      </c>
    </row>
    <row r="2985" spans="1:24" x14ac:dyDescent="0.25">
      <c r="A2985" s="26">
        <v>46265</v>
      </c>
      <c r="B2985" s="27" t="s">
        <v>10537</v>
      </c>
      <c r="C2985" s="27" t="s">
        <v>3263</v>
      </c>
      <c r="D2985" s="27" t="s">
        <v>3268</v>
      </c>
      <c r="E2985" s="27" t="s">
        <v>44</v>
      </c>
      <c r="F2985" s="27" t="s">
        <v>23</v>
      </c>
      <c r="G2985" s="27"/>
      <c r="H2985" s="27" t="s">
        <v>24</v>
      </c>
      <c r="I2985" s="28">
        <v>20000000</v>
      </c>
      <c r="J2985" s="28">
        <v>0</v>
      </c>
      <c r="K2985" s="28">
        <v>20000000</v>
      </c>
      <c r="L2985" s="29">
        <v>1.32</v>
      </c>
      <c r="M2985" s="29">
        <f>IFERROR(_xlfn.XLOOKUP($B2985,'Ownership Metrics'!$A:$A,'Ownership Metrics'!$B:$B),"")</f>
        <v>19.690000000000001</v>
      </c>
      <c r="N2985" s="28">
        <f>IFERROR(_xlfn.XLOOKUP($B2985,'Ownership Metrics'!$A:$A,'Ownership Metrics'!$C:$C),"")</f>
        <v>3344</v>
      </c>
      <c r="O2985" s="29">
        <f>IFERROR(_xlfn.XLOOKUP($B2985,'Ownership Metrics'!$A:$A,'Ownership Metrics'!$D:$D),"")</f>
        <v>55.07</v>
      </c>
      <c r="P2985" s="29">
        <f>IFERROR(_xlfn.XLOOKUP($B2985,'Ownership Metrics'!$A:$A,'Ownership Metrics'!$E:$E),"")</f>
        <v>75.010000000000005</v>
      </c>
      <c r="Q2985" s="30">
        <f>IFERROR(_xlfn.XLOOKUP($B2985,'Ownership Metrics'!$A:$A,'Ownership Metrics'!$F:$F),"")</f>
        <v>7</v>
      </c>
      <c r="R2985" s="30">
        <f>IFERROR(_xlfn.XLOOKUP($B2985,'Ownership Metrics'!$A:$A,'Ownership Metrics'!$G:$G),"")</f>
        <v>55</v>
      </c>
      <c r="S2985" s="27" t="str">
        <f>IFERROR(_xlfn.XLOOKUP($B2985,'Ownership Metrics'!$A:$A,'Ownership Metrics'!$H:$H),"")</f>
        <v>Mayoritas</v>
      </c>
      <c r="T2985" s="27" t="str">
        <f>IFERROR(_xlfn.XLOOKUP($B2985,'Ownership Metrics'!$A:$A,'Ownership Metrics'!$I:$I),"")</f>
        <v>Sedang</v>
      </c>
      <c r="U2985" s="27">
        <f>IF(COUNTIFS($B$2:$B2985,$B2985,$D$2:$D2985,$D2985)=1,1,0)</f>
        <v>1</v>
      </c>
      <c r="V2985" s="27">
        <f t="shared" si="139"/>
        <v>1.32</v>
      </c>
      <c r="W2985" s="27">
        <f t="shared" si="140"/>
        <v>5</v>
      </c>
      <c r="X2985" s="27">
        <f t="shared" si="138"/>
        <v>1.3199997015</v>
      </c>
    </row>
    <row r="2986" spans="1:24" x14ac:dyDescent="0.25">
      <c r="A2986" s="26">
        <v>46265</v>
      </c>
      <c r="B2986" s="27" t="s">
        <v>10538</v>
      </c>
      <c r="C2986" s="27" t="s">
        <v>3270</v>
      </c>
      <c r="D2986" s="27" t="s">
        <v>3271</v>
      </c>
      <c r="E2986" s="27" t="s">
        <v>22</v>
      </c>
      <c r="F2986" s="27" t="s">
        <v>23</v>
      </c>
      <c r="G2986" s="27"/>
      <c r="H2986" s="27" t="s">
        <v>24</v>
      </c>
      <c r="I2986" s="28">
        <v>226000000</v>
      </c>
      <c r="J2986" s="28">
        <v>0</v>
      </c>
      <c r="K2986" s="28">
        <v>226000000</v>
      </c>
      <c r="L2986" s="29">
        <v>2.8</v>
      </c>
      <c r="M2986" s="29">
        <f>IFERROR(_xlfn.XLOOKUP($B2986,'Ownership Metrics'!$A:$A,'Ownership Metrics'!$B:$B),"")</f>
        <v>24.38</v>
      </c>
      <c r="N2986" s="28">
        <f>IFERROR(_xlfn.XLOOKUP($B2986,'Ownership Metrics'!$A:$A,'Ownership Metrics'!$C:$C),"")</f>
        <v>2423</v>
      </c>
      <c r="O2986" s="29">
        <f>IFERROR(_xlfn.XLOOKUP($B2986,'Ownership Metrics'!$A:$A,'Ownership Metrics'!$D:$D),"")</f>
        <v>47.56</v>
      </c>
      <c r="P2986" s="29">
        <f>IFERROR(_xlfn.XLOOKUP($B2986,'Ownership Metrics'!$A:$A,'Ownership Metrics'!$E:$E),"")</f>
        <v>63.66</v>
      </c>
      <c r="Q2986" s="30">
        <f>IFERROR(_xlfn.XLOOKUP($B2986,'Ownership Metrics'!$A:$A,'Ownership Metrics'!$F:$F),"")</f>
        <v>10</v>
      </c>
      <c r="R2986" s="30">
        <f>IFERROR(_xlfn.XLOOKUP($B2986,'Ownership Metrics'!$A:$A,'Ownership Metrics'!$G:$G),"")</f>
        <v>44</v>
      </c>
      <c r="S2986" s="27" t="str">
        <f>IFERROR(_xlfn.XLOOKUP($B2986,'Ownership Metrics'!$A:$A,'Ownership Metrics'!$H:$H),"")</f>
        <v>Oligopoli</v>
      </c>
      <c r="T2986" s="27" t="str">
        <f>IFERROR(_xlfn.XLOOKUP($B2986,'Ownership Metrics'!$A:$A,'Ownership Metrics'!$I:$I),"")</f>
        <v>Sedang</v>
      </c>
      <c r="U2986" s="27">
        <f>IF(COUNTIFS($B$2:$B2986,$B2986,$D$2:$D2986,$D2986)=1,1,0)</f>
        <v>1</v>
      </c>
      <c r="V2986" s="27">
        <f t="shared" si="139"/>
        <v>2.8</v>
      </c>
      <c r="W2986" s="27">
        <f t="shared" si="140"/>
        <v>4</v>
      </c>
      <c r="X2986" s="27">
        <f t="shared" si="138"/>
        <v>2.7999997014</v>
      </c>
    </row>
    <row r="2987" spans="1:24" x14ac:dyDescent="0.25">
      <c r="A2987" s="26">
        <v>46265</v>
      </c>
      <c r="B2987" s="27" t="s">
        <v>10538</v>
      </c>
      <c r="C2987" s="27" t="s">
        <v>3270</v>
      </c>
      <c r="D2987" s="27" t="s">
        <v>3272</v>
      </c>
      <c r="E2987" s="27" t="s">
        <v>22</v>
      </c>
      <c r="F2987" s="27" t="s">
        <v>23</v>
      </c>
      <c r="G2987" s="27"/>
      <c r="H2987" s="27" t="s">
        <v>24</v>
      </c>
      <c r="I2987" s="28">
        <v>105261100</v>
      </c>
      <c r="J2987" s="28">
        <v>0</v>
      </c>
      <c r="K2987" s="28">
        <v>105261100</v>
      </c>
      <c r="L2987" s="29">
        <v>1.31</v>
      </c>
      <c r="M2987" s="29">
        <f>IFERROR(_xlfn.XLOOKUP($B2987,'Ownership Metrics'!$A:$A,'Ownership Metrics'!$B:$B),"")</f>
        <v>24.38</v>
      </c>
      <c r="N2987" s="28">
        <f>IFERROR(_xlfn.XLOOKUP($B2987,'Ownership Metrics'!$A:$A,'Ownership Metrics'!$C:$C),"")</f>
        <v>2423</v>
      </c>
      <c r="O2987" s="29">
        <f>IFERROR(_xlfn.XLOOKUP($B2987,'Ownership Metrics'!$A:$A,'Ownership Metrics'!$D:$D),"")</f>
        <v>47.56</v>
      </c>
      <c r="P2987" s="29">
        <f>IFERROR(_xlfn.XLOOKUP($B2987,'Ownership Metrics'!$A:$A,'Ownership Metrics'!$E:$E),"")</f>
        <v>63.66</v>
      </c>
      <c r="Q2987" s="30">
        <f>IFERROR(_xlfn.XLOOKUP($B2987,'Ownership Metrics'!$A:$A,'Ownership Metrics'!$F:$F),"")</f>
        <v>10</v>
      </c>
      <c r="R2987" s="30">
        <f>IFERROR(_xlfn.XLOOKUP($B2987,'Ownership Metrics'!$A:$A,'Ownership Metrics'!$G:$G),"")</f>
        <v>44</v>
      </c>
      <c r="S2987" s="27" t="str">
        <f>IFERROR(_xlfn.XLOOKUP($B2987,'Ownership Metrics'!$A:$A,'Ownership Metrics'!$H:$H),"")</f>
        <v>Oligopoli</v>
      </c>
      <c r="T2987" s="27" t="str">
        <f>IFERROR(_xlfn.XLOOKUP($B2987,'Ownership Metrics'!$A:$A,'Ownership Metrics'!$I:$I),"")</f>
        <v>Sedang</v>
      </c>
      <c r="U2987" s="27">
        <f>IF(COUNTIFS($B$2:$B2987,$B2987,$D$2:$D2987,$D2987)=1,1,0)</f>
        <v>1</v>
      </c>
      <c r="V2987" s="27">
        <f t="shared" si="139"/>
        <v>1.31</v>
      </c>
      <c r="W2987" s="27">
        <f t="shared" si="140"/>
        <v>9</v>
      </c>
      <c r="X2987" s="27">
        <f t="shared" si="138"/>
        <v>1.3099997013</v>
      </c>
    </row>
    <row r="2988" spans="1:24" x14ac:dyDescent="0.25">
      <c r="A2988" s="26">
        <v>46265</v>
      </c>
      <c r="B2988" s="27" t="s">
        <v>10538</v>
      </c>
      <c r="C2988" s="27" t="s">
        <v>3270</v>
      </c>
      <c r="D2988" s="27" t="s">
        <v>3273</v>
      </c>
      <c r="E2988" s="27" t="s">
        <v>22</v>
      </c>
      <c r="F2988" s="27" t="s">
        <v>23</v>
      </c>
      <c r="G2988" s="27"/>
      <c r="H2988" s="27" t="s">
        <v>24</v>
      </c>
      <c r="I2988" s="28">
        <v>134280900</v>
      </c>
      <c r="J2988" s="28">
        <v>0</v>
      </c>
      <c r="K2988" s="28">
        <v>134280900</v>
      </c>
      <c r="L2988" s="29">
        <v>1.66</v>
      </c>
      <c r="M2988" s="29">
        <f>IFERROR(_xlfn.XLOOKUP($B2988,'Ownership Metrics'!$A:$A,'Ownership Metrics'!$B:$B),"")</f>
        <v>24.38</v>
      </c>
      <c r="N2988" s="28">
        <f>IFERROR(_xlfn.XLOOKUP($B2988,'Ownership Metrics'!$A:$A,'Ownership Metrics'!$C:$C),"")</f>
        <v>2423</v>
      </c>
      <c r="O2988" s="29">
        <f>IFERROR(_xlfn.XLOOKUP($B2988,'Ownership Metrics'!$A:$A,'Ownership Metrics'!$D:$D),"")</f>
        <v>47.56</v>
      </c>
      <c r="P2988" s="29">
        <f>IFERROR(_xlfn.XLOOKUP($B2988,'Ownership Metrics'!$A:$A,'Ownership Metrics'!$E:$E),"")</f>
        <v>63.66</v>
      </c>
      <c r="Q2988" s="30">
        <f>IFERROR(_xlfn.XLOOKUP($B2988,'Ownership Metrics'!$A:$A,'Ownership Metrics'!$F:$F),"")</f>
        <v>10</v>
      </c>
      <c r="R2988" s="30">
        <f>IFERROR(_xlfn.XLOOKUP($B2988,'Ownership Metrics'!$A:$A,'Ownership Metrics'!$G:$G),"")</f>
        <v>44</v>
      </c>
      <c r="S2988" s="27" t="str">
        <f>IFERROR(_xlfn.XLOOKUP($B2988,'Ownership Metrics'!$A:$A,'Ownership Metrics'!$H:$H),"")</f>
        <v>Oligopoli</v>
      </c>
      <c r="T2988" s="27" t="str">
        <f>IFERROR(_xlfn.XLOOKUP($B2988,'Ownership Metrics'!$A:$A,'Ownership Metrics'!$I:$I),"")</f>
        <v>Sedang</v>
      </c>
      <c r="U2988" s="27">
        <f>IF(COUNTIFS($B$2:$B2988,$B2988,$D$2:$D2988,$D2988)=1,1,0)</f>
        <v>1</v>
      </c>
      <c r="V2988" s="27">
        <f t="shared" si="139"/>
        <v>1.66</v>
      </c>
      <c r="W2988" s="27">
        <f t="shared" si="140"/>
        <v>6</v>
      </c>
      <c r="X2988" s="27">
        <f t="shared" si="138"/>
        <v>1.6599997011999998</v>
      </c>
    </row>
    <row r="2989" spans="1:24" x14ac:dyDescent="0.25">
      <c r="A2989" s="26">
        <v>46265</v>
      </c>
      <c r="B2989" s="27" t="s">
        <v>10538</v>
      </c>
      <c r="C2989" s="27" t="s">
        <v>3270</v>
      </c>
      <c r="D2989" s="27" t="s">
        <v>3274</v>
      </c>
      <c r="E2989" s="27" t="s">
        <v>22</v>
      </c>
      <c r="F2989" s="27" t="s">
        <v>23</v>
      </c>
      <c r="G2989" s="27"/>
      <c r="H2989" s="27" t="s">
        <v>24</v>
      </c>
      <c r="I2989" s="28">
        <v>3835875937</v>
      </c>
      <c r="J2989" s="28">
        <v>0</v>
      </c>
      <c r="K2989" s="28">
        <v>3835875937</v>
      </c>
      <c r="L2989" s="29">
        <v>47.56</v>
      </c>
      <c r="M2989" s="29">
        <f>IFERROR(_xlfn.XLOOKUP($B2989,'Ownership Metrics'!$A:$A,'Ownership Metrics'!$B:$B),"")</f>
        <v>24.38</v>
      </c>
      <c r="N2989" s="28">
        <f>IFERROR(_xlfn.XLOOKUP($B2989,'Ownership Metrics'!$A:$A,'Ownership Metrics'!$C:$C),"")</f>
        <v>2423</v>
      </c>
      <c r="O2989" s="29">
        <f>IFERROR(_xlfn.XLOOKUP($B2989,'Ownership Metrics'!$A:$A,'Ownership Metrics'!$D:$D),"")</f>
        <v>47.56</v>
      </c>
      <c r="P2989" s="29">
        <f>IFERROR(_xlfn.XLOOKUP($B2989,'Ownership Metrics'!$A:$A,'Ownership Metrics'!$E:$E),"")</f>
        <v>63.66</v>
      </c>
      <c r="Q2989" s="30">
        <f>IFERROR(_xlfn.XLOOKUP($B2989,'Ownership Metrics'!$A:$A,'Ownership Metrics'!$F:$F),"")</f>
        <v>10</v>
      </c>
      <c r="R2989" s="30">
        <f>IFERROR(_xlfn.XLOOKUP($B2989,'Ownership Metrics'!$A:$A,'Ownership Metrics'!$G:$G),"")</f>
        <v>44</v>
      </c>
      <c r="S2989" s="27" t="str">
        <f>IFERROR(_xlfn.XLOOKUP($B2989,'Ownership Metrics'!$A:$A,'Ownership Metrics'!$H:$H),"")</f>
        <v>Oligopoli</v>
      </c>
      <c r="T2989" s="27" t="str">
        <f>IFERROR(_xlfn.XLOOKUP($B2989,'Ownership Metrics'!$A:$A,'Ownership Metrics'!$I:$I),"")</f>
        <v>Sedang</v>
      </c>
      <c r="U2989" s="27">
        <f>IF(COUNTIFS($B$2:$B2989,$B2989,$D$2:$D2989,$D2989)=1,1,0)</f>
        <v>1</v>
      </c>
      <c r="V2989" s="27">
        <f t="shared" si="139"/>
        <v>47.56</v>
      </c>
      <c r="W2989" s="27">
        <f t="shared" si="140"/>
        <v>1</v>
      </c>
      <c r="X2989" s="27">
        <f t="shared" si="138"/>
        <v>47.559999701100004</v>
      </c>
    </row>
    <row r="2990" spans="1:24" x14ac:dyDescent="0.25">
      <c r="A2990" s="26">
        <v>46265</v>
      </c>
      <c r="B2990" s="27" t="s">
        <v>10538</v>
      </c>
      <c r="C2990" s="27" t="s">
        <v>3270</v>
      </c>
      <c r="D2990" s="27" t="s">
        <v>3275</v>
      </c>
      <c r="E2990" s="27" t="s">
        <v>22</v>
      </c>
      <c r="F2990" s="27" t="s">
        <v>23</v>
      </c>
      <c r="G2990" s="27"/>
      <c r="H2990" s="27" t="s">
        <v>24</v>
      </c>
      <c r="I2990" s="28">
        <v>823382224</v>
      </c>
      <c r="J2990" s="28">
        <v>0</v>
      </c>
      <c r="K2990" s="28">
        <v>823382224</v>
      </c>
      <c r="L2990" s="29">
        <v>10.210000000000001</v>
      </c>
      <c r="M2990" s="29">
        <f>IFERROR(_xlfn.XLOOKUP($B2990,'Ownership Metrics'!$A:$A,'Ownership Metrics'!$B:$B),"")</f>
        <v>24.38</v>
      </c>
      <c r="N2990" s="28">
        <f>IFERROR(_xlfn.XLOOKUP($B2990,'Ownership Metrics'!$A:$A,'Ownership Metrics'!$C:$C),"")</f>
        <v>2423</v>
      </c>
      <c r="O2990" s="29">
        <f>IFERROR(_xlfn.XLOOKUP($B2990,'Ownership Metrics'!$A:$A,'Ownership Metrics'!$D:$D),"")</f>
        <v>47.56</v>
      </c>
      <c r="P2990" s="29">
        <f>IFERROR(_xlfn.XLOOKUP($B2990,'Ownership Metrics'!$A:$A,'Ownership Metrics'!$E:$E),"")</f>
        <v>63.66</v>
      </c>
      <c r="Q2990" s="30">
        <f>IFERROR(_xlfn.XLOOKUP($B2990,'Ownership Metrics'!$A:$A,'Ownership Metrics'!$F:$F),"")</f>
        <v>10</v>
      </c>
      <c r="R2990" s="30">
        <f>IFERROR(_xlfn.XLOOKUP($B2990,'Ownership Metrics'!$A:$A,'Ownership Metrics'!$G:$G),"")</f>
        <v>44</v>
      </c>
      <c r="S2990" s="27" t="str">
        <f>IFERROR(_xlfn.XLOOKUP($B2990,'Ownership Metrics'!$A:$A,'Ownership Metrics'!$H:$H),"")</f>
        <v>Oligopoli</v>
      </c>
      <c r="T2990" s="27" t="str">
        <f>IFERROR(_xlfn.XLOOKUP($B2990,'Ownership Metrics'!$A:$A,'Ownership Metrics'!$I:$I),"")</f>
        <v>Sedang</v>
      </c>
      <c r="U2990" s="27">
        <f>IF(COUNTIFS($B$2:$B2990,$B2990,$D$2:$D2990,$D2990)=1,1,0)</f>
        <v>1</v>
      </c>
      <c r="V2990" s="27">
        <f t="shared" si="139"/>
        <v>10.210000000000001</v>
      </c>
      <c r="W2990" s="27">
        <f t="shared" si="140"/>
        <v>2</v>
      </c>
      <c r="X2990" s="27">
        <f t="shared" si="138"/>
        <v>10.209999701000001</v>
      </c>
    </row>
    <row r="2991" spans="1:24" x14ac:dyDescent="0.25">
      <c r="A2991" s="26">
        <v>46265</v>
      </c>
      <c r="B2991" s="27" t="s">
        <v>10538</v>
      </c>
      <c r="C2991" s="27" t="s">
        <v>3270</v>
      </c>
      <c r="D2991" s="27" t="s">
        <v>3276</v>
      </c>
      <c r="E2991" s="27" t="s">
        <v>35</v>
      </c>
      <c r="F2991" s="27" t="s">
        <v>23</v>
      </c>
      <c r="G2991" s="27" t="s">
        <v>36</v>
      </c>
      <c r="H2991" s="27" t="s">
        <v>24</v>
      </c>
      <c r="I2991" s="28">
        <v>132748700</v>
      </c>
      <c r="J2991" s="28">
        <v>0</v>
      </c>
      <c r="K2991" s="28">
        <v>132748700</v>
      </c>
      <c r="L2991" s="29">
        <v>1.65</v>
      </c>
      <c r="M2991" s="29">
        <f>IFERROR(_xlfn.XLOOKUP($B2991,'Ownership Metrics'!$A:$A,'Ownership Metrics'!$B:$B),"")</f>
        <v>24.38</v>
      </c>
      <c r="N2991" s="28">
        <f>IFERROR(_xlfn.XLOOKUP($B2991,'Ownership Metrics'!$A:$A,'Ownership Metrics'!$C:$C),"")</f>
        <v>2423</v>
      </c>
      <c r="O2991" s="29">
        <f>IFERROR(_xlfn.XLOOKUP($B2991,'Ownership Metrics'!$A:$A,'Ownership Metrics'!$D:$D),"")</f>
        <v>47.56</v>
      </c>
      <c r="P2991" s="29">
        <f>IFERROR(_xlfn.XLOOKUP($B2991,'Ownership Metrics'!$A:$A,'Ownership Metrics'!$E:$E),"")</f>
        <v>63.66</v>
      </c>
      <c r="Q2991" s="30">
        <f>IFERROR(_xlfn.XLOOKUP($B2991,'Ownership Metrics'!$A:$A,'Ownership Metrics'!$F:$F),"")</f>
        <v>10</v>
      </c>
      <c r="R2991" s="30">
        <f>IFERROR(_xlfn.XLOOKUP($B2991,'Ownership Metrics'!$A:$A,'Ownership Metrics'!$G:$G),"")</f>
        <v>44</v>
      </c>
      <c r="S2991" s="27" t="str">
        <f>IFERROR(_xlfn.XLOOKUP($B2991,'Ownership Metrics'!$A:$A,'Ownership Metrics'!$H:$H),"")</f>
        <v>Oligopoli</v>
      </c>
      <c r="T2991" s="27" t="str">
        <f>IFERROR(_xlfn.XLOOKUP($B2991,'Ownership Metrics'!$A:$A,'Ownership Metrics'!$I:$I),"")</f>
        <v>Sedang</v>
      </c>
      <c r="U2991" s="27">
        <f>IF(COUNTIFS($B$2:$B2991,$B2991,$D$2:$D2991,$D2991)=1,1,0)</f>
        <v>1</v>
      </c>
      <c r="V2991" s="27">
        <f t="shared" si="139"/>
        <v>1.65</v>
      </c>
      <c r="W2991" s="27">
        <f t="shared" si="140"/>
        <v>7</v>
      </c>
      <c r="X2991" s="27">
        <f t="shared" si="138"/>
        <v>1.6499997008999998</v>
      </c>
    </row>
    <row r="2992" spans="1:24" x14ac:dyDescent="0.25">
      <c r="A2992" s="26">
        <v>46265</v>
      </c>
      <c r="B2992" s="27" t="s">
        <v>10538</v>
      </c>
      <c r="C2992" s="27" t="s">
        <v>3270</v>
      </c>
      <c r="D2992" s="27" t="s">
        <v>3277</v>
      </c>
      <c r="E2992" s="27" t="s">
        <v>35</v>
      </c>
      <c r="F2992" s="27" t="s">
        <v>23</v>
      </c>
      <c r="G2992" s="27" t="s">
        <v>36</v>
      </c>
      <c r="H2992" s="27" t="s">
        <v>24</v>
      </c>
      <c r="I2992" s="28">
        <v>157000000</v>
      </c>
      <c r="J2992" s="28">
        <v>0</v>
      </c>
      <c r="K2992" s="28">
        <v>157000000</v>
      </c>
      <c r="L2992" s="29">
        <v>1.95</v>
      </c>
      <c r="M2992" s="29">
        <f>IFERROR(_xlfn.XLOOKUP($B2992,'Ownership Metrics'!$A:$A,'Ownership Metrics'!$B:$B),"")</f>
        <v>24.38</v>
      </c>
      <c r="N2992" s="28">
        <f>IFERROR(_xlfn.XLOOKUP($B2992,'Ownership Metrics'!$A:$A,'Ownership Metrics'!$C:$C),"")</f>
        <v>2423</v>
      </c>
      <c r="O2992" s="29">
        <f>IFERROR(_xlfn.XLOOKUP($B2992,'Ownership Metrics'!$A:$A,'Ownership Metrics'!$D:$D),"")</f>
        <v>47.56</v>
      </c>
      <c r="P2992" s="29">
        <f>IFERROR(_xlfn.XLOOKUP($B2992,'Ownership Metrics'!$A:$A,'Ownership Metrics'!$E:$E),"")</f>
        <v>63.66</v>
      </c>
      <c r="Q2992" s="30">
        <f>IFERROR(_xlfn.XLOOKUP($B2992,'Ownership Metrics'!$A:$A,'Ownership Metrics'!$F:$F),"")</f>
        <v>10</v>
      </c>
      <c r="R2992" s="30">
        <f>IFERROR(_xlfn.XLOOKUP($B2992,'Ownership Metrics'!$A:$A,'Ownership Metrics'!$G:$G),"")</f>
        <v>44</v>
      </c>
      <c r="S2992" s="27" t="str">
        <f>IFERROR(_xlfn.XLOOKUP($B2992,'Ownership Metrics'!$A:$A,'Ownership Metrics'!$H:$H),"")</f>
        <v>Oligopoli</v>
      </c>
      <c r="T2992" s="27" t="str">
        <f>IFERROR(_xlfn.XLOOKUP($B2992,'Ownership Metrics'!$A:$A,'Ownership Metrics'!$I:$I),"")</f>
        <v>Sedang</v>
      </c>
      <c r="U2992" s="27">
        <f>IF(COUNTIFS($B$2:$B2992,$B2992,$D$2:$D2992,$D2992)=1,1,0)</f>
        <v>1</v>
      </c>
      <c r="V2992" s="27">
        <f t="shared" si="139"/>
        <v>1.95</v>
      </c>
      <c r="W2992" s="27">
        <f t="shared" si="140"/>
        <v>5</v>
      </c>
      <c r="X2992" s="27">
        <f t="shared" si="138"/>
        <v>1.9499997007999998</v>
      </c>
    </row>
    <row r="2993" spans="1:24" x14ac:dyDescent="0.25">
      <c r="A2993" s="26">
        <v>46265</v>
      </c>
      <c r="B2993" s="27" t="s">
        <v>10538</v>
      </c>
      <c r="C2993" s="27" t="s">
        <v>3270</v>
      </c>
      <c r="D2993" s="27" t="s">
        <v>3278</v>
      </c>
      <c r="E2993" s="27" t="s">
        <v>35</v>
      </c>
      <c r="F2993" s="27" t="s">
        <v>23</v>
      </c>
      <c r="G2993" s="27" t="s">
        <v>36</v>
      </c>
      <c r="H2993" s="27" t="s">
        <v>24</v>
      </c>
      <c r="I2993" s="28">
        <v>114149600</v>
      </c>
      <c r="J2993" s="28">
        <v>0</v>
      </c>
      <c r="K2993" s="28">
        <v>114149600</v>
      </c>
      <c r="L2993" s="29">
        <v>1.42</v>
      </c>
      <c r="M2993" s="29">
        <f>IFERROR(_xlfn.XLOOKUP($B2993,'Ownership Metrics'!$A:$A,'Ownership Metrics'!$B:$B),"")</f>
        <v>24.38</v>
      </c>
      <c r="N2993" s="28">
        <f>IFERROR(_xlfn.XLOOKUP($B2993,'Ownership Metrics'!$A:$A,'Ownership Metrics'!$C:$C),"")</f>
        <v>2423</v>
      </c>
      <c r="O2993" s="29">
        <f>IFERROR(_xlfn.XLOOKUP($B2993,'Ownership Metrics'!$A:$A,'Ownership Metrics'!$D:$D),"")</f>
        <v>47.56</v>
      </c>
      <c r="P2993" s="29">
        <f>IFERROR(_xlfn.XLOOKUP($B2993,'Ownership Metrics'!$A:$A,'Ownership Metrics'!$E:$E),"")</f>
        <v>63.66</v>
      </c>
      <c r="Q2993" s="30">
        <f>IFERROR(_xlfn.XLOOKUP($B2993,'Ownership Metrics'!$A:$A,'Ownership Metrics'!$F:$F),"")</f>
        <v>10</v>
      </c>
      <c r="R2993" s="30">
        <f>IFERROR(_xlfn.XLOOKUP($B2993,'Ownership Metrics'!$A:$A,'Ownership Metrics'!$G:$G),"")</f>
        <v>44</v>
      </c>
      <c r="S2993" s="27" t="str">
        <f>IFERROR(_xlfn.XLOOKUP($B2993,'Ownership Metrics'!$A:$A,'Ownership Metrics'!$H:$H),"")</f>
        <v>Oligopoli</v>
      </c>
      <c r="T2993" s="27" t="str">
        <f>IFERROR(_xlfn.XLOOKUP($B2993,'Ownership Metrics'!$A:$A,'Ownership Metrics'!$I:$I),"")</f>
        <v>Sedang</v>
      </c>
      <c r="U2993" s="27">
        <f>IF(COUNTIFS($B$2:$B2993,$B2993,$D$2:$D2993,$D2993)=1,1,0)</f>
        <v>1</v>
      </c>
      <c r="V2993" s="27">
        <f t="shared" si="139"/>
        <v>1.42</v>
      </c>
      <c r="W2993" s="27">
        <f t="shared" si="140"/>
        <v>8</v>
      </c>
      <c r="X2993" s="27">
        <f t="shared" si="138"/>
        <v>1.4199997007</v>
      </c>
    </row>
    <row r="2994" spans="1:24" x14ac:dyDescent="0.25">
      <c r="A2994" s="26">
        <v>46265</v>
      </c>
      <c r="B2994" s="27" t="s">
        <v>10538</v>
      </c>
      <c r="C2994" s="27" t="s">
        <v>3270</v>
      </c>
      <c r="D2994" s="27" t="s">
        <v>3279</v>
      </c>
      <c r="E2994" s="27" t="s">
        <v>35</v>
      </c>
      <c r="F2994" s="27" t="s">
        <v>23</v>
      </c>
      <c r="G2994" s="27" t="s">
        <v>36</v>
      </c>
      <c r="H2994" s="27" t="s">
        <v>24</v>
      </c>
      <c r="I2994" s="28">
        <v>94093400</v>
      </c>
      <c r="J2994" s="28">
        <v>0</v>
      </c>
      <c r="K2994" s="28">
        <v>94093400</v>
      </c>
      <c r="L2994" s="29">
        <v>1.17</v>
      </c>
      <c r="M2994" s="29">
        <f>IFERROR(_xlfn.XLOOKUP($B2994,'Ownership Metrics'!$A:$A,'Ownership Metrics'!$B:$B),"")</f>
        <v>24.38</v>
      </c>
      <c r="N2994" s="28">
        <f>IFERROR(_xlfn.XLOOKUP($B2994,'Ownership Metrics'!$A:$A,'Ownership Metrics'!$C:$C),"")</f>
        <v>2423</v>
      </c>
      <c r="O2994" s="29">
        <f>IFERROR(_xlfn.XLOOKUP($B2994,'Ownership Metrics'!$A:$A,'Ownership Metrics'!$D:$D),"")</f>
        <v>47.56</v>
      </c>
      <c r="P2994" s="29">
        <f>IFERROR(_xlfn.XLOOKUP($B2994,'Ownership Metrics'!$A:$A,'Ownership Metrics'!$E:$E),"")</f>
        <v>63.66</v>
      </c>
      <c r="Q2994" s="30">
        <f>IFERROR(_xlfn.XLOOKUP($B2994,'Ownership Metrics'!$A:$A,'Ownership Metrics'!$F:$F),"")</f>
        <v>10</v>
      </c>
      <c r="R2994" s="30">
        <f>IFERROR(_xlfn.XLOOKUP($B2994,'Ownership Metrics'!$A:$A,'Ownership Metrics'!$G:$G),"")</f>
        <v>44</v>
      </c>
      <c r="S2994" s="27" t="str">
        <f>IFERROR(_xlfn.XLOOKUP($B2994,'Ownership Metrics'!$A:$A,'Ownership Metrics'!$H:$H),"")</f>
        <v>Oligopoli</v>
      </c>
      <c r="T2994" s="27" t="str">
        <f>IFERROR(_xlfn.XLOOKUP($B2994,'Ownership Metrics'!$A:$A,'Ownership Metrics'!$I:$I),"")</f>
        <v>Sedang</v>
      </c>
      <c r="U2994" s="27">
        <f>IF(COUNTIFS($B$2:$B2994,$B2994,$D$2:$D2994,$D2994)=1,1,0)</f>
        <v>1</v>
      </c>
      <c r="V2994" s="27">
        <f t="shared" si="139"/>
        <v>1.17</v>
      </c>
      <c r="W2994" s="27">
        <f t="shared" si="140"/>
        <v>10</v>
      </c>
      <c r="X2994" s="27">
        <f t="shared" si="138"/>
        <v>1.1699997006</v>
      </c>
    </row>
    <row r="2995" spans="1:24" x14ac:dyDescent="0.25">
      <c r="A2995" s="26">
        <v>46265</v>
      </c>
      <c r="B2995" s="27" t="s">
        <v>10538</v>
      </c>
      <c r="C2995" s="27" t="s">
        <v>3270</v>
      </c>
      <c r="D2995" s="27" t="s">
        <v>3280</v>
      </c>
      <c r="E2995" s="27"/>
      <c r="F2995" s="27" t="s">
        <v>23</v>
      </c>
      <c r="G2995" s="27"/>
      <c r="H2995" s="27"/>
      <c r="I2995" s="28">
        <v>0</v>
      </c>
      <c r="J2995" s="28">
        <v>474923704</v>
      </c>
      <c r="K2995" s="28">
        <v>474923704</v>
      </c>
      <c r="L2995" s="29">
        <v>5.89</v>
      </c>
      <c r="M2995" s="29">
        <f>IFERROR(_xlfn.XLOOKUP($B2995,'Ownership Metrics'!$A:$A,'Ownership Metrics'!$B:$B),"")</f>
        <v>24.38</v>
      </c>
      <c r="N2995" s="28">
        <f>IFERROR(_xlfn.XLOOKUP($B2995,'Ownership Metrics'!$A:$A,'Ownership Metrics'!$C:$C),"")</f>
        <v>2423</v>
      </c>
      <c r="O2995" s="29">
        <f>IFERROR(_xlfn.XLOOKUP($B2995,'Ownership Metrics'!$A:$A,'Ownership Metrics'!$D:$D),"")</f>
        <v>47.56</v>
      </c>
      <c r="P2995" s="29">
        <f>IFERROR(_xlfn.XLOOKUP($B2995,'Ownership Metrics'!$A:$A,'Ownership Metrics'!$E:$E),"")</f>
        <v>63.66</v>
      </c>
      <c r="Q2995" s="30">
        <f>IFERROR(_xlfn.XLOOKUP($B2995,'Ownership Metrics'!$A:$A,'Ownership Metrics'!$F:$F),"")</f>
        <v>10</v>
      </c>
      <c r="R2995" s="30">
        <f>IFERROR(_xlfn.XLOOKUP($B2995,'Ownership Metrics'!$A:$A,'Ownership Metrics'!$G:$G),"")</f>
        <v>44</v>
      </c>
      <c r="S2995" s="27" t="str">
        <f>IFERROR(_xlfn.XLOOKUP($B2995,'Ownership Metrics'!$A:$A,'Ownership Metrics'!$H:$H),"")</f>
        <v>Oligopoli</v>
      </c>
      <c r="T2995" s="27" t="str">
        <f>IFERROR(_xlfn.XLOOKUP($B2995,'Ownership Metrics'!$A:$A,'Ownership Metrics'!$I:$I),"")</f>
        <v>Sedang</v>
      </c>
      <c r="U2995" s="27">
        <f>IF(COUNTIFS($B$2:$B2995,$B2995,$D$2:$D2995,$D2995)=1,1,0)</f>
        <v>1</v>
      </c>
      <c r="V2995" s="27">
        <f t="shared" si="139"/>
        <v>5.89</v>
      </c>
      <c r="W2995" s="27">
        <f t="shared" si="140"/>
        <v>3</v>
      </c>
      <c r="X2995" s="27">
        <f t="shared" si="138"/>
        <v>5.8899997004999998</v>
      </c>
    </row>
    <row r="2996" spans="1:24" x14ac:dyDescent="0.25">
      <c r="A2996" s="26">
        <v>46265</v>
      </c>
      <c r="B2996" s="27" t="s">
        <v>10539</v>
      </c>
      <c r="C2996" s="27" t="s">
        <v>3282</v>
      </c>
      <c r="D2996" s="27" t="s">
        <v>3283</v>
      </c>
      <c r="E2996" s="27" t="s">
        <v>22</v>
      </c>
      <c r="F2996" s="27" t="s">
        <v>23</v>
      </c>
      <c r="G2996" s="27"/>
      <c r="H2996" s="27" t="s">
        <v>24</v>
      </c>
      <c r="I2996" s="28">
        <v>140801</v>
      </c>
      <c r="J2996" s="28">
        <v>1350254095</v>
      </c>
      <c r="K2996" s="28">
        <v>1350394896</v>
      </c>
      <c r="L2996" s="29">
        <v>99.96</v>
      </c>
      <c r="M2996" s="29">
        <f>IFERROR(_xlfn.XLOOKUP($B2996,'Ownership Metrics'!$A:$A,'Ownership Metrics'!$B:$B),"")</f>
        <v>0.04</v>
      </c>
      <c r="N2996" s="28">
        <f>IFERROR(_xlfn.XLOOKUP($B2996,'Ownership Metrics'!$A:$A,'Ownership Metrics'!$C:$C),"")</f>
        <v>9992</v>
      </c>
      <c r="O2996" s="29">
        <f>IFERROR(_xlfn.XLOOKUP($B2996,'Ownership Metrics'!$A:$A,'Ownership Metrics'!$D:$D),"")</f>
        <v>99.96</v>
      </c>
      <c r="P2996" s="29">
        <f>IFERROR(_xlfn.XLOOKUP($B2996,'Ownership Metrics'!$A:$A,'Ownership Metrics'!$E:$E),"")</f>
        <v>99.96</v>
      </c>
      <c r="Q2996" s="30">
        <f>IFERROR(_xlfn.XLOOKUP($B2996,'Ownership Metrics'!$A:$A,'Ownership Metrics'!$F:$F),"")</f>
        <v>1</v>
      </c>
      <c r="R2996" s="30">
        <f>IFERROR(_xlfn.XLOOKUP($B2996,'Ownership Metrics'!$A:$A,'Ownership Metrics'!$G:$G),"")</f>
        <v>100</v>
      </c>
      <c r="S2996" s="27" t="str">
        <f>IFERROR(_xlfn.XLOOKUP($B2996,'Ownership Metrics'!$A:$A,'Ownership Metrics'!$H:$H),"")</f>
        <v>Mayoritas</v>
      </c>
      <c r="T2996" s="27" t="str">
        <f>IFERROR(_xlfn.XLOOKUP($B2996,'Ownership Metrics'!$A:$A,'Ownership Metrics'!$I:$I),"")</f>
        <v>Tinggi</v>
      </c>
      <c r="U2996" s="27">
        <f>IF(COUNTIFS($B$2:$B2996,$B2996,$D$2:$D2996,$D2996)=1,1,0)</f>
        <v>1</v>
      </c>
      <c r="V2996" s="27">
        <f t="shared" si="139"/>
        <v>99.96</v>
      </c>
      <c r="W2996" s="27">
        <f t="shared" si="140"/>
        <v>1</v>
      </c>
      <c r="X2996" s="27">
        <f t="shared" si="138"/>
        <v>99.95999970039999</v>
      </c>
    </row>
    <row r="2997" spans="1:24" x14ac:dyDescent="0.25">
      <c r="A2997" s="26">
        <v>46265</v>
      </c>
      <c r="B2997" s="27" t="s">
        <v>10540</v>
      </c>
      <c r="C2997" s="27" t="s">
        <v>3285</v>
      </c>
      <c r="D2997" s="27" t="s">
        <v>3286</v>
      </c>
      <c r="E2997" s="27" t="s">
        <v>22</v>
      </c>
      <c r="F2997" s="27" t="s">
        <v>23</v>
      </c>
      <c r="G2997" s="27"/>
      <c r="H2997" s="27" t="s">
        <v>24</v>
      </c>
      <c r="I2997" s="28">
        <v>62152000</v>
      </c>
      <c r="J2997" s="28">
        <v>9329526000</v>
      </c>
      <c r="K2997" s="28">
        <v>9391678000</v>
      </c>
      <c r="L2997" s="29">
        <v>80.53</v>
      </c>
      <c r="M2997" s="29">
        <f>IFERROR(_xlfn.XLOOKUP($B2997,'Ownership Metrics'!$A:$A,'Ownership Metrics'!$B:$B),"")</f>
        <v>15.27</v>
      </c>
      <c r="N2997" s="28">
        <f>IFERROR(_xlfn.XLOOKUP($B2997,'Ownership Metrics'!$A:$A,'Ownership Metrics'!$C:$C),"")</f>
        <v>6491</v>
      </c>
      <c r="O2997" s="29">
        <f>IFERROR(_xlfn.XLOOKUP($B2997,'Ownership Metrics'!$A:$A,'Ownership Metrics'!$D:$D),"")</f>
        <v>80.53</v>
      </c>
      <c r="P2997" s="29">
        <f>IFERROR(_xlfn.XLOOKUP($B2997,'Ownership Metrics'!$A:$A,'Ownership Metrics'!$E:$E),"")</f>
        <v>83.73</v>
      </c>
      <c r="Q2997" s="30">
        <f>IFERROR(_xlfn.XLOOKUP($B2997,'Ownership Metrics'!$A:$A,'Ownership Metrics'!$F:$F),"")</f>
        <v>4</v>
      </c>
      <c r="R2997" s="30">
        <f>IFERROR(_xlfn.XLOOKUP($B2997,'Ownership Metrics'!$A:$A,'Ownership Metrics'!$G:$G),"")</f>
        <v>75</v>
      </c>
      <c r="S2997" s="27" t="str">
        <f>IFERROR(_xlfn.XLOOKUP($B2997,'Ownership Metrics'!$A:$A,'Ownership Metrics'!$H:$H),"")</f>
        <v>Mayoritas</v>
      </c>
      <c r="T2997" s="27" t="str">
        <f>IFERROR(_xlfn.XLOOKUP($B2997,'Ownership Metrics'!$A:$A,'Ownership Metrics'!$I:$I),"")</f>
        <v>Tinggi</v>
      </c>
      <c r="U2997" s="27">
        <f>IF(COUNTIFS($B$2:$B2997,$B2997,$D$2:$D2997,$D2997)=1,1,0)</f>
        <v>1</v>
      </c>
      <c r="V2997" s="27">
        <f t="shared" si="139"/>
        <v>80.53</v>
      </c>
      <c r="W2997" s="27">
        <f t="shared" si="140"/>
        <v>1</v>
      </c>
      <c r="X2997" s="27">
        <f t="shared" si="138"/>
        <v>80.529999700299996</v>
      </c>
    </row>
    <row r="2998" spans="1:24" x14ac:dyDescent="0.25">
      <c r="A2998" s="26">
        <v>46265</v>
      </c>
      <c r="B2998" s="27" t="s">
        <v>10540</v>
      </c>
      <c r="C2998" s="27" t="s">
        <v>3285</v>
      </c>
      <c r="D2998" s="27" t="s">
        <v>43</v>
      </c>
      <c r="E2998" s="27" t="s">
        <v>44</v>
      </c>
      <c r="F2998" s="27" t="s">
        <v>23</v>
      </c>
      <c r="G2998" s="27"/>
      <c r="H2998" s="27" t="s">
        <v>24</v>
      </c>
      <c r="I2998" s="28">
        <v>217420450</v>
      </c>
      <c r="J2998" s="28">
        <v>0</v>
      </c>
      <c r="K2998" s="28">
        <v>217420450</v>
      </c>
      <c r="L2998" s="29">
        <v>1.86</v>
      </c>
      <c r="M2998" s="29">
        <f>IFERROR(_xlfn.XLOOKUP($B2998,'Ownership Metrics'!$A:$A,'Ownership Metrics'!$B:$B),"")</f>
        <v>15.27</v>
      </c>
      <c r="N2998" s="28">
        <f>IFERROR(_xlfn.XLOOKUP($B2998,'Ownership Metrics'!$A:$A,'Ownership Metrics'!$C:$C),"")</f>
        <v>6491</v>
      </c>
      <c r="O2998" s="29">
        <f>IFERROR(_xlfn.XLOOKUP($B2998,'Ownership Metrics'!$A:$A,'Ownership Metrics'!$D:$D),"")</f>
        <v>80.53</v>
      </c>
      <c r="P2998" s="29">
        <f>IFERROR(_xlfn.XLOOKUP($B2998,'Ownership Metrics'!$A:$A,'Ownership Metrics'!$E:$E),"")</f>
        <v>83.73</v>
      </c>
      <c r="Q2998" s="30">
        <f>IFERROR(_xlfn.XLOOKUP($B2998,'Ownership Metrics'!$A:$A,'Ownership Metrics'!$F:$F),"")</f>
        <v>4</v>
      </c>
      <c r="R2998" s="30">
        <f>IFERROR(_xlfn.XLOOKUP($B2998,'Ownership Metrics'!$A:$A,'Ownership Metrics'!$G:$G),"")</f>
        <v>75</v>
      </c>
      <c r="S2998" s="27" t="str">
        <f>IFERROR(_xlfn.XLOOKUP($B2998,'Ownership Metrics'!$A:$A,'Ownership Metrics'!$H:$H),"")</f>
        <v>Mayoritas</v>
      </c>
      <c r="T2998" s="27" t="str">
        <f>IFERROR(_xlfn.XLOOKUP($B2998,'Ownership Metrics'!$A:$A,'Ownership Metrics'!$I:$I),"")</f>
        <v>Tinggi</v>
      </c>
      <c r="U2998" s="27">
        <f>IF(COUNTIFS($B$2:$B2998,$B2998,$D$2:$D2998,$D2998)=1,1,0)</f>
        <v>1</v>
      </c>
      <c r="V2998" s="27">
        <f t="shared" si="139"/>
        <v>1.86</v>
      </c>
      <c r="W2998" s="27">
        <f t="shared" si="140"/>
        <v>2</v>
      </c>
      <c r="X2998" s="27">
        <f t="shared" si="138"/>
        <v>1.8599997002000002</v>
      </c>
    </row>
    <row r="2999" spans="1:24" x14ac:dyDescent="0.25">
      <c r="A2999" s="26">
        <v>46265</v>
      </c>
      <c r="B2999" s="27" t="s">
        <v>10540</v>
      </c>
      <c r="C2999" s="27" t="s">
        <v>3285</v>
      </c>
      <c r="D2999" s="27" t="s">
        <v>568</v>
      </c>
      <c r="E2999" s="27" t="s">
        <v>72</v>
      </c>
      <c r="F2999" s="27" t="s">
        <v>32</v>
      </c>
      <c r="G2999" s="27"/>
      <c r="H2999" s="27" t="s">
        <v>569</v>
      </c>
      <c r="I2999" s="28">
        <v>156245500</v>
      </c>
      <c r="J2999" s="28">
        <v>0</v>
      </c>
      <c r="K2999" s="28">
        <v>156245500</v>
      </c>
      <c r="L2999" s="29">
        <v>1.34</v>
      </c>
      <c r="M2999" s="29">
        <f>IFERROR(_xlfn.XLOOKUP($B2999,'Ownership Metrics'!$A:$A,'Ownership Metrics'!$B:$B),"")</f>
        <v>15.27</v>
      </c>
      <c r="N2999" s="28">
        <f>IFERROR(_xlfn.XLOOKUP($B2999,'Ownership Metrics'!$A:$A,'Ownership Metrics'!$C:$C),"")</f>
        <v>6491</v>
      </c>
      <c r="O2999" s="29">
        <f>IFERROR(_xlfn.XLOOKUP($B2999,'Ownership Metrics'!$A:$A,'Ownership Metrics'!$D:$D),"")</f>
        <v>80.53</v>
      </c>
      <c r="P2999" s="29">
        <f>IFERROR(_xlfn.XLOOKUP($B2999,'Ownership Metrics'!$A:$A,'Ownership Metrics'!$E:$E),"")</f>
        <v>83.73</v>
      </c>
      <c r="Q2999" s="30">
        <f>IFERROR(_xlfn.XLOOKUP($B2999,'Ownership Metrics'!$A:$A,'Ownership Metrics'!$F:$F),"")</f>
        <v>4</v>
      </c>
      <c r="R2999" s="30">
        <f>IFERROR(_xlfn.XLOOKUP($B2999,'Ownership Metrics'!$A:$A,'Ownership Metrics'!$G:$G),"")</f>
        <v>75</v>
      </c>
      <c r="S2999" s="27" t="str">
        <f>IFERROR(_xlfn.XLOOKUP($B2999,'Ownership Metrics'!$A:$A,'Ownership Metrics'!$H:$H),"")</f>
        <v>Mayoritas</v>
      </c>
      <c r="T2999" s="27" t="str">
        <f>IFERROR(_xlfn.XLOOKUP($B2999,'Ownership Metrics'!$A:$A,'Ownership Metrics'!$I:$I),"")</f>
        <v>Tinggi</v>
      </c>
      <c r="U2999" s="27">
        <f>IF(COUNTIFS($B$2:$B2999,$B2999,$D$2:$D2999,$D2999)=1,1,0)</f>
        <v>1</v>
      </c>
      <c r="V2999" s="27">
        <f t="shared" si="139"/>
        <v>1.34</v>
      </c>
      <c r="W2999" s="27">
        <f t="shared" si="140"/>
        <v>3</v>
      </c>
      <c r="X2999" s="27">
        <f t="shared" si="138"/>
        <v>1.3399997001000001</v>
      </c>
    </row>
    <row r="3000" spans="1:24" x14ac:dyDescent="0.25">
      <c r="A3000" s="26">
        <v>46265</v>
      </c>
      <c r="B3000" s="27" t="s">
        <v>10540</v>
      </c>
      <c r="C3000" s="27" t="s">
        <v>3285</v>
      </c>
      <c r="D3000" s="27" t="s">
        <v>260</v>
      </c>
      <c r="E3000" s="27" t="s">
        <v>171</v>
      </c>
      <c r="F3000" s="27" t="s">
        <v>32</v>
      </c>
      <c r="G3000" s="27"/>
      <c r="H3000" s="27" t="s">
        <v>33</v>
      </c>
      <c r="I3000" s="28">
        <v>117196500</v>
      </c>
      <c r="J3000" s="28">
        <v>0</v>
      </c>
      <c r="K3000" s="28">
        <v>117196500</v>
      </c>
      <c r="L3000" s="29">
        <v>1</v>
      </c>
      <c r="M3000" s="29">
        <f>IFERROR(_xlfn.XLOOKUP($B3000,'Ownership Metrics'!$A:$A,'Ownership Metrics'!$B:$B),"")</f>
        <v>15.27</v>
      </c>
      <c r="N3000" s="28">
        <f>IFERROR(_xlfn.XLOOKUP($B3000,'Ownership Metrics'!$A:$A,'Ownership Metrics'!$C:$C),"")</f>
        <v>6491</v>
      </c>
      <c r="O3000" s="29">
        <f>IFERROR(_xlfn.XLOOKUP($B3000,'Ownership Metrics'!$A:$A,'Ownership Metrics'!$D:$D),"")</f>
        <v>80.53</v>
      </c>
      <c r="P3000" s="29">
        <f>IFERROR(_xlfn.XLOOKUP($B3000,'Ownership Metrics'!$A:$A,'Ownership Metrics'!$E:$E),"")</f>
        <v>83.73</v>
      </c>
      <c r="Q3000" s="30">
        <f>IFERROR(_xlfn.XLOOKUP($B3000,'Ownership Metrics'!$A:$A,'Ownership Metrics'!$F:$F),"")</f>
        <v>4</v>
      </c>
      <c r="R3000" s="30">
        <f>IFERROR(_xlfn.XLOOKUP($B3000,'Ownership Metrics'!$A:$A,'Ownership Metrics'!$G:$G),"")</f>
        <v>75</v>
      </c>
      <c r="S3000" s="27" t="str">
        <f>IFERROR(_xlfn.XLOOKUP($B3000,'Ownership Metrics'!$A:$A,'Ownership Metrics'!$H:$H),"")</f>
        <v>Mayoritas</v>
      </c>
      <c r="T3000" s="27" t="str">
        <f>IFERROR(_xlfn.XLOOKUP($B3000,'Ownership Metrics'!$A:$A,'Ownership Metrics'!$I:$I),"")</f>
        <v>Tinggi</v>
      </c>
      <c r="U3000" s="27">
        <f>IF(COUNTIFS($B$2:$B3000,$B3000,$D$2:$D3000,$D3000)=1,1,0)</f>
        <v>1</v>
      </c>
      <c r="V3000" s="27">
        <f t="shared" si="139"/>
        <v>1</v>
      </c>
      <c r="W3000" s="27">
        <f t="shared" si="140"/>
        <v>4</v>
      </c>
      <c r="X3000" s="27">
        <f t="shared" si="138"/>
        <v>0.99999970000000005</v>
      </c>
    </row>
    <row r="3001" spans="1:24" x14ac:dyDescent="0.25">
      <c r="A3001" s="26">
        <v>46265</v>
      </c>
      <c r="B3001" s="27" t="s">
        <v>10541</v>
      </c>
      <c r="C3001" s="27" t="s">
        <v>3288</v>
      </c>
      <c r="D3001" s="27" t="s">
        <v>3289</v>
      </c>
      <c r="E3001" s="27" t="s">
        <v>51</v>
      </c>
      <c r="F3001" s="27" t="s">
        <v>32</v>
      </c>
      <c r="G3001" s="27"/>
      <c r="H3001" s="27"/>
      <c r="I3001" s="28">
        <v>20000000</v>
      </c>
      <c r="J3001" s="28">
        <v>42187000</v>
      </c>
      <c r="K3001" s="28">
        <v>62187000</v>
      </c>
      <c r="L3001" s="29">
        <v>5.71</v>
      </c>
      <c r="M3001" s="29">
        <f>IFERROR(_xlfn.XLOOKUP($B3001,'Ownership Metrics'!$A:$A,'Ownership Metrics'!$B:$B),"")</f>
        <v>12.69</v>
      </c>
      <c r="N3001" s="28">
        <f>IFERROR(_xlfn.XLOOKUP($B3001,'Ownership Metrics'!$A:$A,'Ownership Metrics'!$C:$C),"")</f>
        <v>1620</v>
      </c>
      <c r="O3001" s="29">
        <f>IFERROR(_xlfn.XLOOKUP($B3001,'Ownership Metrics'!$A:$A,'Ownership Metrics'!$D:$D),"")</f>
        <v>34.76</v>
      </c>
      <c r="P3001" s="29">
        <f>IFERROR(_xlfn.XLOOKUP($B3001,'Ownership Metrics'!$A:$A,'Ownership Metrics'!$E:$E),"")</f>
        <v>57.18</v>
      </c>
      <c r="Q3001" s="30">
        <f>IFERROR(_xlfn.XLOOKUP($B3001,'Ownership Metrics'!$A:$A,'Ownership Metrics'!$F:$F),"")</f>
        <v>11</v>
      </c>
      <c r="R3001" s="30">
        <f>IFERROR(_xlfn.XLOOKUP($B3001,'Ownership Metrics'!$A:$A,'Ownership Metrics'!$G:$G),"")</f>
        <v>37</v>
      </c>
      <c r="S3001" s="27" t="str">
        <f>IFERROR(_xlfn.XLOOKUP($B3001,'Ownership Metrics'!$A:$A,'Ownership Metrics'!$H:$H),"")</f>
        <v>Moderat</v>
      </c>
      <c r="T3001" s="27" t="str">
        <f>IFERROR(_xlfn.XLOOKUP($B3001,'Ownership Metrics'!$A:$A,'Ownership Metrics'!$I:$I),"")</f>
        <v>Sedang</v>
      </c>
      <c r="U3001" s="27">
        <f>IF(COUNTIFS($B$2:$B3001,$B3001,$D$2:$D3001,$D3001)=1,1,0)</f>
        <v>1</v>
      </c>
      <c r="V3001" s="27">
        <f t="shared" si="139"/>
        <v>5.71</v>
      </c>
      <c r="W3001" s="27">
        <f t="shared" si="140"/>
        <v>4</v>
      </c>
      <c r="X3001" s="27">
        <f t="shared" si="138"/>
        <v>5.7099996999</v>
      </c>
    </row>
    <row r="3002" spans="1:24" x14ac:dyDescent="0.25">
      <c r="A3002" s="26">
        <v>46265</v>
      </c>
      <c r="B3002" s="27" t="s">
        <v>10541</v>
      </c>
      <c r="C3002" s="27" t="s">
        <v>3288</v>
      </c>
      <c r="D3002" s="27" t="s">
        <v>3290</v>
      </c>
      <c r="E3002" s="27" t="s">
        <v>22</v>
      </c>
      <c r="F3002" s="27" t="s">
        <v>23</v>
      </c>
      <c r="G3002" s="27"/>
      <c r="H3002" s="27" t="s">
        <v>24</v>
      </c>
      <c r="I3002" s="28">
        <v>85895000</v>
      </c>
      <c r="J3002" s="28">
        <v>0</v>
      </c>
      <c r="K3002" s="28">
        <v>85895000</v>
      </c>
      <c r="L3002" s="29">
        <v>7.88</v>
      </c>
      <c r="M3002" s="29">
        <f>IFERROR(_xlfn.XLOOKUP($B3002,'Ownership Metrics'!$A:$A,'Ownership Metrics'!$B:$B),"")</f>
        <v>12.69</v>
      </c>
      <c r="N3002" s="28">
        <f>IFERROR(_xlfn.XLOOKUP($B3002,'Ownership Metrics'!$A:$A,'Ownership Metrics'!$C:$C),"")</f>
        <v>1620</v>
      </c>
      <c r="O3002" s="29">
        <f>IFERROR(_xlfn.XLOOKUP($B3002,'Ownership Metrics'!$A:$A,'Ownership Metrics'!$D:$D),"")</f>
        <v>34.76</v>
      </c>
      <c r="P3002" s="29">
        <f>IFERROR(_xlfn.XLOOKUP($B3002,'Ownership Metrics'!$A:$A,'Ownership Metrics'!$E:$E),"")</f>
        <v>57.18</v>
      </c>
      <c r="Q3002" s="30">
        <f>IFERROR(_xlfn.XLOOKUP($B3002,'Ownership Metrics'!$A:$A,'Ownership Metrics'!$F:$F),"")</f>
        <v>11</v>
      </c>
      <c r="R3002" s="30">
        <f>IFERROR(_xlfn.XLOOKUP($B3002,'Ownership Metrics'!$A:$A,'Ownership Metrics'!$G:$G),"")</f>
        <v>37</v>
      </c>
      <c r="S3002" s="27" t="str">
        <f>IFERROR(_xlfn.XLOOKUP($B3002,'Ownership Metrics'!$A:$A,'Ownership Metrics'!$H:$H),"")</f>
        <v>Moderat</v>
      </c>
      <c r="T3002" s="27" t="str">
        <f>IFERROR(_xlfn.XLOOKUP($B3002,'Ownership Metrics'!$A:$A,'Ownership Metrics'!$I:$I),"")</f>
        <v>Sedang</v>
      </c>
      <c r="U3002" s="27">
        <f>IF(COUNTIFS($B$2:$B3002,$B3002,$D$2:$D3002,$D3002)=1,1,0)</f>
        <v>1</v>
      </c>
      <c r="V3002" s="27">
        <f t="shared" si="139"/>
        <v>7.88</v>
      </c>
      <c r="W3002" s="27">
        <f t="shared" si="140"/>
        <v>3</v>
      </c>
      <c r="X3002" s="27">
        <f t="shared" si="138"/>
        <v>7.8799996997999999</v>
      </c>
    </row>
    <row r="3003" spans="1:24" x14ac:dyDescent="0.25">
      <c r="A3003" s="26">
        <v>46265</v>
      </c>
      <c r="B3003" s="27" t="s">
        <v>10541</v>
      </c>
      <c r="C3003" s="27" t="s">
        <v>3288</v>
      </c>
      <c r="D3003" s="27" t="s">
        <v>3291</v>
      </c>
      <c r="E3003" s="27" t="s">
        <v>22</v>
      </c>
      <c r="F3003" s="27" t="s">
        <v>23</v>
      </c>
      <c r="G3003" s="27"/>
      <c r="H3003" s="27" t="s">
        <v>24</v>
      </c>
      <c r="I3003" s="28">
        <v>158427624</v>
      </c>
      <c r="J3003" s="28">
        <v>0</v>
      </c>
      <c r="K3003" s="28">
        <v>158427624</v>
      </c>
      <c r="L3003" s="29">
        <v>14.54</v>
      </c>
      <c r="M3003" s="29">
        <f>IFERROR(_xlfn.XLOOKUP($B3003,'Ownership Metrics'!$A:$A,'Ownership Metrics'!$B:$B),"")</f>
        <v>12.69</v>
      </c>
      <c r="N3003" s="28">
        <f>IFERROR(_xlfn.XLOOKUP($B3003,'Ownership Metrics'!$A:$A,'Ownership Metrics'!$C:$C),"")</f>
        <v>1620</v>
      </c>
      <c r="O3003" s="29">
        <f>IFERROR(_xlfn.XLOOKUP($B3003,'Ownership Metrics'!$A:$A,'Ownership Metrics'!$D:$D),"")</f>
        <v>34.76</v>
      </c>
      <c r="P3003" s="29">
        <f>IFERROR(_xlfn.XLOOKUP($B3003,'Ownership Metrics'!$A:$A,'Ownership Metrics'!$E:$E),"")</f>
        <v>57.18</v>
      </c>
      <c r="Q3003" s="30">
        <f>IFERROR(_xlfn.XLOOKUP($B3003,'Ownership Metrics'!$A:$A,'Ownership Metrics'!$F:$F),"")</f>
        <v>11</v>
      </c>
      <c r="R3003" s="30">
        <f>IFERROR(_xlfn.XLOOKUP($B3003,'Ownership Metrics'!$A:$A,'Ownership Metrics'!$G:$G),"")</f>
        <v>37</v>
      </c>
      <c r="S3003" s="27" t="str">
        <f>IFERROR(_xlfn.XLOOKUP($B3003,'Ownership Metrics'!$A:$A,'Ownership Metrics'!$H:$H),"")</f>
        <v>Moderat</v>
      </c>
      <c r="T3003" s="27" t="str">
        <f>IFERROR(_xlfn.XLOOKUP($B3003,'Ownership Metrics'!$A:$A,'Ownership Metrics'!$I:$I),"")</f>
        <v>Sedang</v>
      </c>
      <c r="U3003" s="27">
        <f>IF(COUNTIFS($B$2:$B3003,$B3003,$D$2:$D3003,$D3003)=1,1,0)</f>
        <v>1</v>
      </c>
      <c r="V3003" s="27">
        <f t="shared" si="139"/>
        <v>14.54</v>
      </c>
      <c r="W3003" s="27">
        <f t="shared" si="140"/>
        <v>2</v>
      </c>
      <c r="X3003" s="27">
        <f t="shared" si="138"/>
        <v>14.539999699699999</v>
      </c>
    </row>
    <row r="3004" spans="1:24" x14ac:dyDescent="0.25">
      <c r="A3004" s="26">
        <v>46265</v>
      </c>
      <c r="B3004" s="27" t="s">
        <v>10541</v>
      </c>
      <c r="C3004" s="27" t="s">
        <v>3288</v>
      </c>
      <c r="D3004" s="27" t="s">
        <v>786</v>
      </c>
      <c r="E3004" s="27" t="s">
        <v>83</v>
      </c>
      <c r="F3004" s="27" t="s">
        <v>32</v>
      </c>
      <c r="G3004" s="27"/>
      <c r="H3004" s="27" t="s">
        <v>256</v>
      </c>
      <c r="I3004" s="28">
        <v>11389100</v>
      </c>
      <c r="J3004" s="28">
        <v>0</v>
      </c>
      <c r="K3004" s="28">
        <v>11389100</v>
      </c>
      <c r="L3004" s="29">
        <v>1.05</v>
      </c>
      <c r="M3004" s="29">
        <f>IFERROR(_xlfn.XLOOKUP($B3004,'Ownership Metrics'!$A:$A,'Ownership Metrics'!$B:$B),"")</f>
        <v>12.69</v>
      </c>
      <c r="N3004" s="28">
        <f>IFERROR(_xlfn.XLOOKUP($B3004,'Ownership Metrics'!$A:$A,'Ownership Metrics'!$C:$C),"")</f>
        <v>1620</v>
      </c>
      <c r="O3004" s="29">
        <f>IFERROR(_xlfn.XLOOKUP($B3004,'Ownership Metrics'!$A:$A,'Ownership Metrics'!$D:$D),"")</f>
        <v>34.76</v>
      </c>
      <c r="P3004" s="29">
        <f>IFERROR(_xlfn.XLOOKUP($B3004,'Ownership Metrics'!$A:$A,'Ownership Metrics'!$E:$E),"")</f>
        <v>57.18</v>
      </c>
      <c r="Q3004" s="30">
        <f>IFERROR(_xlfn.XLOOKUP($B3004,'Ownership Metrics'!$A:$A,'Ownership Metrics'!$F:$F),"")</f>
        <v>11</v>
      </c>
      <c r="R3004" s="30">
        <f>IFERROR(_xlfn.XLOOKUP($B3004,'Ownership Metrics'!$A:$A,'Ownership Metrics'!$G:$G),"")</f>
        <v>37</v>
      </c>
      <c r="S3004" s="27" t="str">
        <f>IFERROR(_xlfn.XLOOKUP($B3004,'Ownership Metrics'!$A:$A,'Ownership Metrics'!$H:$H),"")</f>
        <v>Moderat</v>
      </c>
      <c r="T3004" s="27" t="str">
        <f>IFERROR(_xlfn.XLOOKUP($B3004,'Ownership Metrics'!$A:$A,'Ownership Metrics'!$I:$I),"")</f>
        <v>Sedang</v>
      </c>
      <c r="U3004" s="27">
        <f>IF(COUNTIFS($B$2:$B3004,$B3004,$D$2:$D3004,$D3004)=1,1,0)</f>
        <v>1</v>
      </c>
      <c r="V3004" s="27">
        <f t="shared" si="139"/>
        <v>1.05</v>
      </c>
      <c r="W3004" s="27">
        <f t="shared" si="140"/>
        <v>11</v>
      </c>
      <c r="X3004" s="27">
        <f t="shared" si="138"/>
        <v>1.0499996996000001</v>
      </c>
    </row>
    <row r="3005" spans="1:24" x14ac:dyDescent="0.25">
      <c r="A3005" s="26">
        <v>46265</v>
      </c>
      <c r="B3005" s="27" t="s">
        <v>10541</v>
      </c>
      <c r="C3005" s="27" t="s">
        <v>3288</v>
      </c>
      <c r="D3005" s="27" t="s">
        <v>3292</v>
      </c>
      <c r="E3005" s="27"/>
      <c r="F3005" s="27"/>
      <c r="G3005" s="27"/>
      <c r="H3005" s="27"/>
      <c r="I3005" s="28">
        <v>0</v>
      </c>
      <c r="J3005" s="28">
        <v>16500000</v>
      </c>
      <c r="K3005" s="28">
        <v>16500000</v>
      </c>
      <c r="L3005" s="29">
        <v>1.51</v>
      </c>
      <c r="M3005" s="29">
        <f>IFERROR(_xlfn.XLOOKUP($B3005,'Ownership Metrics'!$A:$A,'Ownership Metrics'!$B:$B),"")</f>
        <v>12.69</v>
      </c>
      <c r="N3005" s="28">
        <f>IFERROR(_xlfn.XLOOKUP($B3005,'Ownership Metrics'!$A:$A,'Ownership Metrics'!$C:$C),"")</f>
        <v>1620</v>
      </c>
      <c r="O3005" s="29">
        <f>IFERROR(_xlfn.XLOOKUP($B3005,'Ownership Metrics'!$A:$A,'Ownership Metrics'!$D:$D),"")</f>
        <v>34.76</v>
      </c>
      <c r="P3005" s="29">
        <f>IFERROR(_xlfn.XLOOKUP($B3005,'Ownership Metrics'!$A:$A,'Ownership Metrics'!$E:$E),"")</f>
        <v>57.18</v>
      </c>
      <c r="Q3005" s="30">
        <f>IFERROR(_xlfn.XLOOKUP($B3005,'Ownership Metrics'!$A:$A,'Ownership Metrics'!$F:$F),"")</f>
        <v>11</v>
      </c>
      <c r="R3005" s="30">
        <f>IFERROR(_xlfn.XLOOKUP($B3005,'Ownership Metrics'!$A:$A,'Ownership Metrics'!$G:$G),"")</f>
        <v>37</v>
      </c>
      <c r="S3005" s="27" t="str">
        <f>IFERROR(_xlfn.XLOOKUP($B3005,'Ownership Metrics'!$A:$A,'Ownership Metrics'!$H:$H),"")</f>
        <v>Moderat</v>
      </c>
      <c r="T3005" s="27" t="str">
        <f>IFERROR(_xlfn.XLOOKUP($B3005,'Ownership Metrics'!$A:$A,'Ownership Metrics'!$I:$I),"")</f>
        <v>Sedang</v>
      </c>
      <c r="U3005" s="27">
        <f>IF(COUNTIFS($B$2:$B3005,$B3005,$D$2:$D3005,$D3005)=1,1,0)</f>
        <v>1</v>
      </c>
      <c r="V3005" s="27">
        <f t="shared" si="139"/>
        <v>1.51</v>
      </c>
      <c r="W3005" s="27">
        <f t="shared" si="140"/>
        <v>10</v>
      </c>
      <c r="X3005" s="27">
        <f t="shared" si="138"/>
        <v>1.5099996995</v>
      </c>
    </row>
    <row r="3006" spans="1:24" x14ac:dyDescent="0.25">
      <c r="A3006" s="26">
        <v>46265</v>
      </c>
      <c r="B3006" s="27" t="s">
        <v>10541</v>
      </c>
      <c r="C3006" s="27" t="s">
        <v>3288</v>
      </c>
      <c r="D3006" s="27" t="s">
        <v>3293</v>
      </c>
      <c r="E3006" s="27" t="s">
        <v>35</v>
      </c>
      <c r="F3006" s="27" t="s">
        <v>23</v>
      </c>
      <c r="G3006" s="27" t="s">
        <v>36</v>
      </c>
      <c r="H3006" s="27" t="s">
        <v>24</v>
      </c>
      <c r="I3006" s="28">
        <v>53397750</v>
      </c>
      <c r="J3006" s="28">
        <v>0</v>
      </c>
      <c r="K3006" s="28">
        <v>53397750</v>
      </c>
      <c r="L3006" s="29">
        <v>4.9000000000000004</v>
      </c>
      <c r="M3006" s="29">
        <f>IFERROR(_xlfn.XLOOKUP($B3006,'Ownership Metrics'!$A:$A,'Ownership Metrics'!$B:$B),"")</f>
        <v>12.69</v>
      </c>
      <c r="N3006" s="28">
        <f>IFERROR(_xlfn.XLOOKUP($B3006,'Ownership Metrics'!$A:$A,'Ownership Metrics'!$C:$C),"")</f>
        <v>1620</v>
      </c>
      <c r="O3006" s="29">
        <f>IFERROR(_xlfn.XLOOKUP($B3006,'Ownership Metrics'!$A:$A,'Ownership Metrics'!$D:$D),"")</f>
        <v>34.76</v>
      </c>
      <c r="P3006" s="29">
        <f>IFERROR(_xlfn.XLOOKUP($B3006,'Ownership Metrics'!$A:$A,'Ownership Metrics'!$E:$E),"")</f>
        <v>57.18</v>
      </c>
      <c r="Q3006" s="30">
        <f>IFERROR(_xlfn.XLOOKUP($B3006,'Ownership Metrics'!$A:$A,'Ownership Metrics'!$F:$F),"")</f>
        <v>11</v>
      </c>
      <c r="R3006" s="30">
        <f>IFERROR(_xlfn.XLOOKUP($B3006,'Ownership Metrics'!$A:$A,'Ownership Metrics'!$G:$G),"")</f>
        <v>37</v>
      </c>
      <c r="S3006" s="27" t="str">
        <f>IFERROR(_xlfn.XLOOKUP($B3006,'Ownership Metrics'!$A:$A,'Ownership Metrics'!$H:$H),"")</f>
        <v>Moderat</v>
      </c>
      <c r="T3006" s="27" t="str">
        <f>IFERROR(_xlfn.XLOOKUP($B3006,'Ownership Metrics'!$A:$A,'Ownership Metrics'!$I:$I),"")</f>
        <v>Sedang</v>
      </c>
      <c r="U3006" s="27">
        <f>IF(COUNTIFS($B$2:$B3006,$B3006,$D$2:$D3006,$D3006)=1,1,0)</f>
        <v>1</v>
      </c>
      <c r="V3006" s="27">
        <f t="shared" si="139"/>
        <v>4.9000000000000004</v>
      </c>
      <c r="W3006" s="27">
        <f t="shared" si="140"/>
        <v>6</v>
      </c>
      <c r="X3006" s="27">
        <f t="shared" si="138"/>
        <v>4.8999996994000004</v>
      </c>
    </row>
    <row r="3007" spans="1:24" x14ac:dyDescent="0.25">
      <c r="A3007" s="26">
        <v>46265</v>
      </c>
      <c r="B3007" s="27" t="s">
        <v>10541</v>
      </c>
      <c r="C3007" s="27" t="s">
        <v>3288</v>
      </c>
      <c r="D3007" s="27" t="s">
        <v>3294</v>
      </c>
      <c r="E3007" s="27" t="s">
        <v>35</v>
      </c>
      <c r="F3007" s="27" t="s">
        <v>23</v>
      </c>
      <c r="G3007" s="27" t="s">
        <v>36</v>
      </c>
      <c r="H3007" s="27"/>
      <c r="I3007" s="28">
        <v>53397750</v>
      </c>
      <c r="J3007" s="28">
        <v>0</v>
      </c>
      <c r="K3007" s="28">
        <v>53397750</v>
      </c>
      <c r="L3007" s="29">
        <v>4.9000000000000004</v>
      </c>
      <c r="M3007" s="29">
        <f>IFERROR(_xlfn.XLOOKUP($B3007,'Ownership Metrics'!$A:$A,'Ownership Metrics'!$B:$B),"")</f>
        <v>12.69</v>
      </c>
      <c r="N3007" s="28">
        <f>IFERROR(_xlfn.XLOOKUP($B3007,'Ownership Metrics'!$A:$A,'Ownership Metrics'!$C:$C),"")</f>
        <v>1620</v>
      </c>
      <c r="O3007" s="29">
        <f>IFERROR(_xlfn.XLOOKUP($B3007,'Ownership Metrics'!$A:$A,'Ownership Metrics'!$D:$D),"")</f>
        <v>34.76</v>
      </c>
      <c r="P3007" s="29">
        <f>IFERROR(_xlfn.XLOOKUP($B3007,'Ownership Metrics'!$A:$A,'Ownership Metrics'!$E:$E),"")</f>
        <v>57.18</v>
      </c>
      <c r="Q3007" s="30">
        <f>IFERROR(_xlfn.XLOOKUP($B3007,'Ownership Metrics'!$A:$A,'Ownership Metrics'!$F:$F),"")</f>
        <v>11</v>
      </c>
      <c r="R3007" s="30">
        <f>IFERROR(_xlfn.XLOOKUP($B3007,'Ownership Metrics'!$A:$A,'Ownership Metrics'!$G:$G),"")</f>
        <v>37</v>
      </c>
      <c r="S3007" s="27" t="str">
        <f>IFERROR(_xlfn.XLOOKUP($B3007,'Ownership Metrics'!$A:$A,'Ownership Metrics'!$H:$H),"")</f>
        <v>Moderat</v>
      </c>
      <c r="T3007" s="27" t="str">
        <f>IFERROR(_xlfn.XLOOKUP($B3007,'Ownership Metrics'!$A:$A,'Ownership Metrics'!$I:$I),"")</f>
        <v>Sedang</v>
      </c>
      <c r="U3007" s="27">
        <f>IF(COUNTIFS($B$2:$B3007,$B3007,$D$2:$D3007,$D3007)=1,1,0)</f>
        <v>1</v>
      </c>
      <c r="V3007" s="27">
        <f t="shared" si="139"/>
        <v>4.9000000000000004</v>
      </c>
      <c r="W3007" s="27">
        <f t="shared" si="140"/>
        <v>7</v>
      </c>
      <c r="X3007" s="27">
        <f t="shared" si="138"/>
        <v>4.8999996993000003</v>
      </c>
    </row>
    <row r="3008" spans="1:24" x14ac:dyDescent="0.25">
      <c r="A3008" s="26">
        <v>46265</v>
      </c>
      <c r="B3008" s="27" t="s">
        <v>10541</v>
      </c>
      <c r="C3008" s="27" t="s">
        <v>3288</v>
      </c>
      <c r="D3008" s="27" t="s">
        <v>3295</v>
      </c>
      <c r="E3008" s="27" t="s">
        <v>35</v>
      </c>
      <c r="F3008" s="27" t="s">
        <v>23</v>
      </c>
      <c r="G3008" s="27" t="s">
        <v>36</v>
      </c>
      <c r="H3008" s="27" t="s">
        <v>24</v>
      </c>
      <c r="I3008" s="28">
        <v>170892352</v>
      </c>
      <c r="J3008" s="28">
        <v>207911342</v>
      </c>
      <c r="K3008" s="28">
        <v>378803694</v>
      </c>
      <c r="L3008" s="29">
        <v>34.76</v>
      </c>
      <c r="M3008" s="29">
        <f>IFERROR(_xlfn.XLOOKUP($B3008,'Ownership Metrics'!$A:$A,'Ownership Metrics'!$B:$B),"")</f>
        <v>12.69</v>
      </c>
      <c r="N3008" s="28">
        <f>IFERROR(_xlfn.XLOOKUP($B3008,'Ownership Metrics'!$A:$A,'Ownership Metrics'!$C:$C),"")</f>
        <v>1620</v>
      </c>
      <c r="O3008" s="29">
        <f>IFERROR(_xlfn.XLOOKUP($B3008,'Ownership Metrics'!$A:$A,'Ownership Metrics'!$D:$D),"")</f>
        <v>34.76</v>
      </c>
      <c r="P3008" s="29">
        <f>IFERROR(_xlfn.XLOOKUP($B3008,'Ownership Metrics'!$A:$A,'Ownership Metrics'!$E:$E),"")</f>
        <v>57.18</v>
      </c>
      <c r="Q3008" s="30">
        <f>IFERROR(_xlfn.XLOOKUP($B3008,'Ownership Metrics'!$A:$A,'Ownership Metrics'!$F:$F),"")</f>
        <v>11</v>
      </c>
      <c r="R3008" s="30">
        <f>IFERROR(_xlfn.XLOOKUP($B3008,'Ownership Metrics'!$A:$A,'Ownership Metrics'!$G:$G),"")</f>
        <v>37</v>
      </c>
      <c r="S3008" s="27" t="str">
        <f>IFERROR(_xlfn.XLOOKUP($B3008,'Ownership Metrics'!$A:$A,'Ownership Metrics'!$H:$H),"")</f>
        <v>Moderat</v>
      </c>
      <c r="T3008" s="27" t="str">
        <f>IFERROR(_xlfn.XLOOKUP($B3008,'Ownership Metrics'!$A:$A,'Ownership Metrics'!$I:$I),"")</f>
        <v>Sedang</v>
      </c>
      <c r="U3008" s="27">
        <f>IF(COUNTIFS($B$2:$B3008,$B3008,$D$2:$D3008,$D3008)=1,1,0)</f>
        <v>1</v>
      </c>
      <c r="V3008" s="27">
        <f t="shared" si="139"/>
        <v>34.76</v>
      </c>
      <c r="W3008" s="27">
        <f t="shared" si="140"/>
        <v>1</v>
      </c>
      <c r="X3008" s="27">
        <f t="shared" si="138"/>
        <v>34.759999699200002</v>
      </c>
    </row>
    <row r="3009" spans="1:24" x14ac:dyDescent="0.25">
      <c r="A3009" s="26">
        <v>46265</v>
      </c>
      <c r="B3009" s="27" t="s">
        <v>10541</v>
      </c>
      <c r="C3009" s="27" t="s">
        <v>3288</v>
      </c>
      <c r="D3009" s="27" t="s">
        <v>3296</v>
      </c>
      <c r="E3009" s="27" t="s">
        <v>35</v>
      </c>
      <c r="F3009" s="27" t="s">
        <v>23</v>
      </c>
      <c r="G3009" s="27" t="s">
        <v>36</v>
      </c>
      <c r="H3009" s="27" t="s">
        <v>24</v>
      </c>
      <c r="I3009" s="28">
        <v>53397750</v>
      </c>
      <c r="J3009" s="28">
        <v>0</v>
      </c>
      <c r="K3009" s="28">
        <v>53397750</v>
      </c>
      <c r="L3009" s="29">
        <v>4.9000000000000004</v>
      </c>
      <c r="M3009" s="29">
        <f>IFERROR(_xlfn.XLOOKUP($B3009,'Ownership Metrics'!$A:$A,'Ownership Metrics'!$B:$B),"")</f>
        <v>12.69</v>
      </c>
      <c r="N3009" s="28">
        <f>IFERROR(_xlfn.XLOOKUP($B3009,'Ownership Metrics'!$A:$A,'Ownership Metrics'!$C:$C),"")</f>
        <v>1620</v>
      </c>
      <c r="O3009" s="29">
        <f>IFERROR(_xlfn.XLOOKUP($B3009,'Ownership Metrics'!$A:$A,'Ownership Metrics'!$D:$D),"")</f>
        <v>34.76</v>
      </c>
      <c r="P3009" s="29">
        <f>IFERROR(_xlfn.XLOOKUP($B3009,'Ownership Metrics'!$A:$A,'Ownership Metrics'!$E:$E),"")</f>
        <v>57.18</v>
      </c>
      <c r="Q3009" s="30">
        <f>IFERROR(_xlfn.XLOOKUP($B3009,'Ownership Metrics'!$A:$A,'Ownership Metrics'!$F:$F),"")</f>
        <v>11</v>
      </c>
      <c r="R3009" s="30">
        <f>IFERROR(_xlfn.XLOOKUP($B3009,'Ownership Metrics'!$A:$A,'Ownership Metrics'!$G:$G),"")</f>
        <v>37</v>
      </c>
      <c r="S3009" s="27" t="str">
        <f>IFERROR(_xlfn.XLOOKUP($B3009,'Ownership Metrics'!$A:$A,'Ownership Metrics'!$H:$H),"")</f>
        <v>Moderat</v>
      </c>
      <c r="T3009" s="27" t="str">
        <f>IFERROR(_xlfn.XLOOKUP($B3009,'Ownership Metrics'!$A:$A,'Ownership Metrics'!$I:$I),"")</f>
        <v>Sedang</v>
      </c>
      <c r="U3009" s="27">
        <f>IF(COUNTIFS($B$2:$B3009,$B3009,$D$2:$D3009,$D3009)=1,1,0)</f>
        <v>1</v>
      </c>
      <c r="V3009" s="27">
        <f t="shared" si="139"/>
        <v>4.9000000000000004</v>
      </c>
      <c r="W3009" s="27">
        <f t="shared" si="140"/>
        <v>8</v>
      </c>
      <c r="X3009" s="27">
        <f t="shared" si="138"/>
        <v>4.8999996991000003</v>
      </c>
    </row>
    <row r="3010" spans="1:24" x14ac:dyDescent="0.25">
      <c r="A3010" s="26">
        <v>46265</v>
      </c>
      <c r="B3010" s="27" t="s">
        <v>10541</v>
      </c>
      <c r="C3010" s="27" t="s">
        <v>3288</v>
      </c>
      <c r="D3010" s="27" t="s">
        <v>3297</v>
      </c>
      <c r="E3010" s="27" t="s">
        <v>35</v>
      </c>
      <c r="F3010" s="27" t="s">
        <v>23</v>
      </c>
      <c r="G3010" s="27" t="s">
        <v>36</v>
      </c>
      <c r="H3010" s="27" t="s">
        <v>24</v>
      </c>
      <c r="I3010" s="28">
        <v>23364000</v>
      </c>
      <c r="J3010" s="28">
        <v>0</v>
      </c>
      <c r="K3010" s="28">
        <v>23364000</v>
      </c>
      <c r="L3010" s="29">
        <v>2.14</v>
      </c>
      <c r="M3010" s="29">
        <f>IFERROR(_xlfn.XLOOKUP($B3010,'Ownership Metrics'!$A:$A,'Ownership Metrics'!$B:$B),"")</f>
        <v>12.69</v>
      </c>
      <c r="N3010" s="28">
        <f>IFERROR(_xlfn.XLOOKUP($B3010,'Ownership Metrics'!$A:$A,'Ownership Metrics'!$C:$C),"")</f>
        <v>1620</v>
      </c>
      <c r="O3010" s="29">
        <f>IFERROR(_xlfn.XLOOKUP($B3010,'Ownership Metrics'!$A:$A,'Ownership Metrics'!$D:$D),"")</f>
        <v>34.76</v>
      </c>
      <c r="P3010" s="29">
        <f>IFERROR(_xlfn.XLOOKUP($B3010,'Ownership Metrics'!$A:$A,'Ownership Metrics'!$E:$E),"")</f>
        <v>57.18</v>
      </c>
      <c r="Q3010" s="30">
        <f>IFERROR(_xlfn.XLOOKUP($B3010,'Ownership Metrics'!$A:$A,'Ownership Metrics'!$F:$F),"")</f>
        <v>11</v>
      </c>
      <c r="R3010" s="30">
        <f>IFERROR(_xlfn.XLOOKUP($B3010,'Ownership Metrics'!$A:$A,'Ownership Metrics'!$G:$G),"")</f>
        <v>37</v>
      </c>
      <c r="S3010" s="27" t="str">
        <f>IFERROR(_xlfn.XLOOKUP($B3010,'Ownership Metrics'!$A:$A,'Ownership Metrics'!$H:$H),"")</f>
        <v>Moderat</v>
      </c>
      <c r="T3010" s="27" t="str">
        <f>IFERROR(_xlfn.XLOOKUP($B3010,'Ownership Metrics'!$A:$A,'Ownership Metrics'!$I:$I),"")</f>
        <v>Sedang</v>
      </c>
      <c r="U3010" s="27">
        <f>IF(COUNTIFS($B$2:$B3010,$B3010,$D$2:$D3010,$D3010)=1,1,0)</f>
        <v>1</v>
      </c>
      <c r="V3010" s="27">
        <f t="shared" si="139"/>
        <v>2.14</v>
      </c>
      <c r="W3010" s="27">
        <f t="shared" si="140"/>
        <v>9</v>
      </c>
      <c r="X3010" s="27">
        <f t="shared" ref="X3010:X3073" si="141">$V3010-(ROW()*0.0000000001)</f>
        <v>2.1399996990000001</v>
      </c>
    </row>
    <row r="3011" spans="1:24" x14ac:dyDescent="0.25">
      <c r="A3011" s="26">
        <v>46265</v>
      </c>
      <c r="B3011" s="27" t="s">
        <v>10541</v>
      </c>
      <c r="C3011" s="27" t="s">
        <v>3288</v>
      </c>
      <c r="D3011" s="27" t="s">
        <v>551</v>
      </c>
      <c r="E3011" s="27" t="s">
        <v>98</v>
      </c>
      <c r="F3011" s="27" t="s">
        <v>23</v>
      </c>
      <c r="G3011" s="27"/>
      <c r="H3011" s="27" t="s">
        <v>24</v>
      </c>
      <c r="I3011" s="28">
        <v>54669376</v>
      </c>
      <c r="J3011" s="28">
        <v>0</v>
      </c>
      <c r="K3011" s="28">
        <v>54669376</v>
      </c>
      <c r="L3011" s="29">
        <v>5.0199999999999996</v>
      </c>
      <c r="M3011" s="29">
        <f>IFERROR(_xlfn.XLOOKUP($B3011,'Ownership Metrics'!$A:$A,'Ownership Metrics'!$B:$B),"")</f>
        <v>12.69</v>
      </c>
      <c r="N3011" s="28">
        <f>IFERROR(_xlfn.XLOOKUP($B3011,'Ownership Metrics'!$A:$A,'Ownership Metrics'!$C:$C),"")</f>
        <v>1620</v>
      </c>
      <c r="O3011" s="29">
        <f>IFERROR(_xlfn.XLOOKUP($B3011,'Ownership Metrics'!$A:$A,'Ownership Metrics'!$D:$D),"")</f>
        <v>34.76</v>
      </c>
      <c r="P3011" s="29">
        <f>IFERROR(_xlfn.XLOOKUP($B3011,'Ownership Metrics'!$A:$A,'Ownership Metrics'!$E:$E),"")</f>
        <v>57.18</v>
      </c>
      <c r="Q3011" s="30">
        <f>IFERROR(_xlfn.XLOOKUP($B3011,'Ownership Metrics'!$A:$A,'Ownership Metrics'!$F:$F),"")</f>
        <v>11</v>
      </c>
      <c r="R3011" s="30">
        <f>IFERROR(_xlfn.XLOOKUP($B3011,'Ownership Metrics'!$A:$A,'Ownership Metrics'!$G:$G),"")</f>
        <v>37</v>
      </c>
      <c r="S3011" s="27" t="str">
        <f>IFERROR(_xlfn.XLOOKUP($B3011,'Ownership Metrics'!$A:$A,'Ownership Metrics'!$H:$H),"")</f>
        <v>Moderat</v>
      </c>
      <c r="T3011" s="27" t="str">
        <f>IFERROR(_xlfn.XLOOKUP($B3011,'Ownership Metrics'!$A:$A,'Ownership Metrics'!$I:$I),"")</f>
        <v>Sedang</v>
      </c>
      <c r="U3011" s="27">
        <f>IF(COUNTIFS($B$2:$B3011,$B3011,$D$2:$D3011,$D3011)=1,1,0)</f>
        <v>1</v>
      </c>
      <c r="V3011" s="27">
        <f t="shared" ref="V3011:V3074" si="142">SUMIFS($L$2:$L$10000,$B$2:$B$10000,$B3011,$D$2:$D$10000,$D3011)</f>
        <v>5.0199999999999996</v>
      </c>
      <c r="W3011" s="27">
        <f t="shared" ref="W3011:W3074" si="143">COUNTIFS($B$2:$B$10000,$B3011,$U$2:$U$10000,1,$X$2:$X$10000,"&gt;"&amp;$X3011)+1</f>
        <v>5</v>
      </c>
      <c r="X3011" s="27">
        <f t="shared" si="141"/>
        <v>5.0199996988999995</v>
      </c>
    </row>
    <row r="3012" spans="1:24" x14ac:dyDescent="0.25">
      <c r="A3012" s="26">
        <v>46265</v>
      </c>
      <c r="B3012" s="27" t="s">
        <v>10542</v>
      </c>
      <c r="C3012" s="27" t="s">
        <v>3299</v>
      </c>
      <c r="D3012" s="27" t="s">
        <v>3300</v>
      </c>
      <c r="E3012" s="27" t="s">
        <v>22</v>
      </c>
      <c r="F3012" s="27" t="s">
        <v>23</v>
      </c>
      <c r="G3012" s="27"/>
      <c r="H3012" s="27" t="s">
        <v>24</v>
      </c>
      <c r="I3012" s="28">
        <v>304504100</v>
      </c>
      <c r="J3012" s="28">
        <v>0</v>
      </c>
      <c r="K3012" s="28">
        <v>304504100</v>
      </c>
      <c r="L3012" s="29">
        <v>28.66</v>
      </c>
      <c r="M3012" s="29">
        <f>IFERROR(_xlfn.XLOOKUP($B3012,'Ownership Metrics'!$A:$A,'Ownership Metrics'!$B:$B),"")</f>
        <v>27.61</v>
      </c>
      <c r="N3012" s="28">
        <f>IFERROR(_xlfn.XLOOKUP($B3012,'Ownership Metrics'!$A:$A,'Ownership Metrics'!$C:$C),"")</f>
        <v>2269</v>
      </c>
      <c r="O3012" s="29">
        <f>IFERROR(_xlfn.XLOOKUP($B3012,'Ownership Metrics'!$A:$A,'Ownership Metrics'!$D:$D),"")</f>
        <v>37.909999999999997</v>
      </c>
      <c r="P3012" s="29">
        <f>IFERROR(_xlfn.XLOOKUP($B3012,'Ownership Metrics'!$A:$A,'Ownership Metrics'!$E:$E),"")</f>
        <v>69.09</v>
      </c>
      <c r="Q3012" s="30">
        <f>IFERROR(_xlfn.XLOOKUP($B3012,'Ownership Metrics'!$A:$A,'Ownership Metrics'!$F:$F),"")</f>
        <v>6</v>
      </c>
      <c r="R3012" s="30">
        <f>IFERROR(_xlfn.XLOOKUP($B3012,'Ownership Metrics'!$A:$A,'Ownership Metrics'!$G:$G),"")</f>
        <v>49</v>
      </c>
      <c r="S3012" s="27" t="str">
        <f>IFERROR(_xlfn.XLOOKUP($B3012,'Ownership Metrics'!$A:$A,'Ownership Metrics'!$H:$H),"")</f>
        <v>Oligopoli</v>
      </c>
      <c r="T3012" s="27" t="str">
        <f>IFERROR(_xlfn.XLOOKUP($B3012,'Ownership Metrics'!$A:$A,'Ownership Metrics'!$I:$I),"")</f>
        <v>Sedang</v>
      </c>
      <c r="U3012" s="27">
        <f>IF(COUNTIFS($B$2:$B3012,$B3012,$D$2:$D3012,$D3012)=1,1,0)</f>
        <v>1</v>
      </c>
      <c r="V3012" s="27">
        <f t="shared" si="142"/>
        <v>28.66</v>
      </c>
      <c r="W3012" s="27">
        <f t="shared" si="143"/>
        <v>2</v>
      </c>
      <c r="X3012" s="27">
        <f t="shared" si="141"/>
        <v>28.6599996988</v>
      </c>
    </row>
    <row r="3013" spans="1:24" x14ac:dyDescent="0.25">
      <c r="A3013" s="26">
        <v>46265</v>
      </c>
      <c r="B3013" s="27" t="s">
        <v>10542</v>
      </c>
      <c r="C3013" s="27" t="s">
        <v>3299</v>
      </c>
      <c r="D3013" s="27" t="s">
        <v>3301</v>
      </c>
      <c r="E3013" s="27" t="s">
        <v>22</v>
      </c>
      <c r="F3013" s="27" t="s">
        <v>23</v>
      </c>
      <c r="G3013" s="27"/>
      <c r="H3013" s="27" t="s">
        <v>24</v>
      </c>
      <c r="I3013" s="28">
        <v>26804100</v>
      </c>
      <c r="J3013" s="28">
        <v>0</v>
      </c>
      <c r="K3013" s="28">
        <v>26804100</v>
      </c>
      <c r="L3013" s="29">
        <v>2.52</v>
      </c>
      <c r="M3013" s="29">
        <f>IFERROR(_xlfn.XLOOKUP($B3013,'Ownership Metrics'!$A:$A,'Ownership Metrics'!$B:$B),"")</f>
        <v>27.61</v>
      </c>
      <c r="N3013" s="28">
        <f>IFERROR(_xlfn.XLOOKUP($B3013,'Ownership Metrics'!$A:$A,'Ownership Metrics'!$C:$C),"")</f>
        <v>2269</v>
      </c>
      <c r="O3013" s="29">
        <f>IFERROR(_xlfn.XLOOKUP($B3013,'Ownership Metrics'!$A:$A,'Ownership Metrics'!$D:$D),"")</f>
        <v>37.909999999999997</v>
      </c>
      <c r="P3013" s="29">
        <f>IFERROR(_xlfn.XLOOKUP($B3013,'Ownership Metrics'!$A:$A,'Ownership Metrics'!$E:$E),"")</f>
        <v>69.09</v>
      </c>
      <c r="Q3013" s="30">
        <f>IFERROR(_xlfn.XLOOKUP($B3013,'Ownership Metrics'!$A:$A,'Ownership Metrics'!$F:$F),"")</f>
        <v>6</v>
      </c>
      <c r="R3013" s="30">
        <f>IFERROR(_xlfn.XLOOKUP($B3013,'Ownership Metrics'!$A:$A,'Ownership Metrics'!$G:$G),"")</f>
        <v>49</v>
      </c>
      <c r="S3013" s="27" t="str">
        <f>IFERROR(_xlfn.XLOOKUP($B3013,'Ownership Metrics'!$A:$A,'Ownership Metrics'!$H:$H),"")</f>
        <v>Oligopoli</v>
      </c>
      <c r="T3013" s="27" t="str">
        <f>IFERROR(_xlfn.XLOOKUP($B3013,'Ownership Metrics'!$A:$A,'Ownership Metrics'!$I:$I),"")</f>
        <v>Sedang</v>
      </c>
      <c r="U3013" s="27">
        <f>IF(COUNTIFS($B$2:$B3013,$B3013,$D$2:$D3013,$D3013)=1,1,0)</f>
        <v>1</v>
      </c>
      <c r="V3013" s="27">
        <f t="shared" si="142"/>
        <v>2.52</v>
      </c>
      <c r="W3013" s="27">
        <f t="shared" si="143"/>
        <v>3</v>
      </c>
      <c r="X3013" s="27">
        <f t="shared" si="141"/>
        <v>2.5199996987</v>
      </c>
    </row>
    <row r="3014" spans="1:24" x14ac:dyDescent="0.25">
      <c r="A3014" s="26">
        <v>46265</v>
      </c>
      <c r="B3014" s="27" t="s">
        <v>10542</v>
      </c>
      <c r="C3014" s="27" t="s">
        <v>3299</v>
      </c>
      <c r="D3014" s="27" t="s">
        <v>3302</v>
      </c>
      <c r="E3014" s="27" t="s">
        <v>35</v>
      </c>
      <c r="F3014" s="27" t="s">
        <v>23</v>
      </c>
      <c r="G3014" s="27" t="s">
        <v>36</v>
      </c>
      <c r="H3014" s="27" t="s">
        <v>24</v>
      </c>
      <c r="I3014" s="28">
        <v>402818600</v>
      </c>
      <c r="J3014" s="28">
        <v>0</v>
      </c>
      <c r="K3014" s="28">
        <v>402818600</v>
      </c>
      <c r="L3014" s="29">
        <v>37.909999999999997</v>
      </c>
      <c r="M3014" s="29">
        <f>IFERROR(_xlfn.XLOOKUP($B3014,'Ownership Metrics'!$A:$A,'Ownership Metrics'!$B:$B),"")</f>
        <v>27.61</v>
      </c>
      <c r="N3014" s="28">
        <f>IFERROR(_xlfn.XLOOKUP($B3014,'Ownership Metrics'!$A:$A,'Ownership Metrics'!$C:$C),"")</f>
        <v>2269</v>
      </c>
      <c r="O3014" s="29">
        <f>IFERROR(_xlfn.XLOOKUP($B3014,'Ownership Metrics'!$A:$A,'Ownership Metrics'!$D:$D),"")</f>
        <v>37.909999999999997</v>
      </c>
      <c r="P3014" s="29">
        <f>IFERROR(_xlfn.XLOOKUP($B3014,'Ownership Metrics'!$A:$A,'Ownership Metrics'!$E:$E),"")</f>
        <v>69.09</v>
      </c>
      <c r="Q3014" s="30">
        <f>IFERROR(_xlfn.XLOOKUP($B3014,'Ownership Metrics'!$A:$A,'Ownership Metrics'!$F:$F),"")</f>
        <v>6</v>
      </c>
      <c r="R3014" s="30">
        <f>IFERROR(_xlfn.XLOOKUP($B3014,'Ownership Metrics'!$A:$A,'Ownership Metrics'!$G:$G),"")</f>
        <v>49</v>
      </c>
      <c r="S3014" s="27" t="str">
        <f>IFERROR(_xlfn.XLOOKUP($B3014,'Ownership Metrics'!$A:$A,'Ownership Metrics'!$H:$H),"")</f>
        <v>Oligopoli</v>
      </c>
      <c r="T3014" s="27" t="str">
        <f>IFERROR(_xlfn.XLOOKUP($B3014,'Ownership Metrics'!$A:$A,'Ownership Metrics'!$I:$I),"")</f>
        <v>Sedang</v>
      </c>
      <c r="U3014" s="27">
        <f>IF(COUNTIFS($B$2:$B3014,$B3014,$D$2:$D3014,$D3014)=1,1,0)</f>
        <v>1</v>
      </c>
      <c r="V3014" s="27">
        <f t="shared" si="142"/>
        <v>37.909999999999997</v>
      </c>
      <c r="W3014" s="27">
        <f t="shared" si="143"/>
        <v>1</v>
      </c>
      <c r="X3014" s="27">
        <f t="shared" si="141"/>
        <v>37.909999698599997</v>
      </c>
    </row>
    <row r="3015" spans="1:24" x14ac:dyDescent="0.25">
      <c r="A3015" s="26">
        <v>46265</v>
      </c>
      <c r="B3015" s="27" t="s">
        <v>10542</v>
      </c>
      <c r="C3015" s="27" t="s">
        <v>3299</v>
      </c>
      <c r="D3015" s="27" t="s">
        <v>3303</v>
      </c>
      <c r="E3015" s="27" t="s">
        <v>35</v>
      </c>
      <c r="F3015" s="27" t="s">
        <v>23</v>
      </c>
      <c r="G3015" s="27" t="s">
        <v>36</v>
      </c>
      <c r="H3015" s="27" t="s">
        <v>24</v>
      </c>
      <c r="I3015" s="28">
        <v>13000000</v>
      </c>
      <c r="J3015" s="28">
        <v>0</v>
      </c>
      <c r="K3015" s="28">
        <v>13000000</v>
      </c>
      <c r="L3015" s="29">
        <v>1.22</v>
      </c>
      <c r="M3015" s="29">
        <f>IFERROR(_xlfn.XLOOKUP($B3015,'Ownership Metrics'!$A:$A,'Ownership Metrics'!$B:$B),"")</f>
        <v>27.61</v>
      </c>
      <c r="N3015" s="28">
        <f>IFERROR(_xlfn.XLOOKUP($B3015,'Ownership Metrics'!$A:$A,'Ownership Metrics'!$C:$C),"")</f>
        <v>2269</v>
      </c>
      <c r="O3015" s="29">
        <f>IFERROR(_xlfn.XLOOKUP($B3015,'Ownership Metrics'!$A:$A,'Ownership Metrics'!$D:$D),"")</f>
        <v>37.909999999999997</v>
      </c>
      <c r="P3015" s="29">
        <f>IFERROR(_xlfn.XLOOKUP($B3015,'Ownership Metrics'!$A:$A,'Ownership Metrics'!$E:$E),"")</f>
        <v>69.09</v>
      </c>
      <c r="Q3015" s="30">
        <f>IFERROR(_xlfn.XLOOKUP($B3015,'Ownership Metrics'!$A:$A,'Ownership Metrics'!$F:$F),"")</f>
        <v>6</v>
      </c>
      <c r="R3015" s="30">
        <f>IFERROR(_xlfn.XLOOKUP($B3015,'Ownership Metrics'!$A:$A,'Ownership Metrics'!$G:$G),"")</f>
        <v>49</v>
      </c>
      <c r="S3015" s="27" t="str">
        <f>IFERROR(_xlfn.XLOOKUP($B3015,'Ownership Metrics'!$A:$A,'Ownership Metrics'!$H:$H),"")</f>
        <v>Oligopoli</v>
      </c>
      <c r="T3015" s="27" t="str">
        <f>IFERROR(_xlfn.XLOOKUP($B3015,'Ownership Metrics'!$A:$A,'Ownership Metrics'!$I:$I),"")</f>
        <v>Sedang</v>
      </c>
      <c r="U3015" s="27">
        <f>IF(COUNTIFS($B$2:$B3015,$B3015,$D$2:$D3015,$D3015)=1,1,0)</f>
        <v>1</v>
      </c>
      <c r="V3015" s="27">
        <f t="shared" si="142"/>
        <v>1.22</v>
      </c>
      <c r="W3015" s="27">
        <f t="shared" si="143"/>
        <v>4</v>
      </c>
      <c r="X3015" s="27">
        <f t="shared" si="141"/>
        <v>1.2199996984999999</v>
      </c>
    </row>
    <row r="3016" spans="1:24" x14ac:dyDescent="0.25">
      <c r="A3016" s="26">
        <v>46265</v>
      </c>
      <c r="B3016" s="27" t="s">
        <v>10542</v>
      </c>
      <c r="C3016" s="27" t="s">
        <v>3299</v>
      </c>
      <c r="D3016" s="27" t="s">
        <v>3304</v>
      </c>
      <c r="E3016" s="27" t="s">
        <v>35</v>
      </c>
      <c r="F3016" s="27" t="s">
        <v>23</v>
      </c>
      <c r="G3016" s="27" t="s">
        <v>36</v>
      </c>
      <c r="H3016" s="27" t="s">
        <v>24</v>
      </c>
      <c r="I3016" s="28">
        <v>11000000</v>
      </c>
      <c r="J3016" s="28">
        <v>0</v>
      </c>
      <c r="K3016" s="28">
        <v>11000000</v>
      </c>
      <c r="L3016" s="29">
        <v>1.04</v>
      </c>
      <c r="M3016" s="29">
        <f>IFERROR(_xlfn.XLOOKUP($B3016,'Ownership Metrics'!$A:$A,'Ownership Metrics'!$B:$B),"")</f>
        <v>27.61</v>
      </c>
      <c r="N3016" s="28">
        <f>IFERROR(_xlfn.XLOOKUP($B3016,'Ownership Metrics'!$A:$A,'Ownership Metrics'!$C:$C),"")</f>
        <v>2269</v>
      </c>
      <c r="O3016" s="29">
        <f>IFERROR(_xlfn.XLOOKUP($B3016,'Ownership Metrics'!$A:$A,'Ownership Metrics'!$D:$D),"")</f>
        <v>37.909999999999997</v>
      </c>
      <c r="P3016" s="29">
        <f>IFERROR(_xlfn.XLOOKUP($B3016,'Ownership Metrics'!$A:$A,'Ownership Metrics'!$E:$E),"")</f>
        <v>69.09</v>
      </c>
      <c r="Q3016" s="30">
        <f>IFERROR(_xlfn.XLOOKUP($B3016,'Ownership Metrics'!$A:$A,'Ownership Metrics'!$F:$F),"")</f>
        <v>6</v>
      </c>
      <c r="R3016" s="30">
        <f>IFERROR(_xlfn.XLOOKUP($B3016,'Ownership Metrics'!$A:$A,'Ownership Metrics'!$G:$G),"")</f>
        <v>49</v>
      </c>
      <c r="S3016" s="27" t="str">
        <f>IFERROR(_xlfn.XLOOKUP($B3016,'Ownership Metrics'!$A:$A,'Ownership Metrics'!$H:$H),"")</f>
        <v>Oligopoli</v>
      </c>
      <c r="T3016" s="27" t="str">
        <f>IFERROR(_xlfn.XLOOKUP($B3016,'Ownership Metrics'!$A:$A,'Ownership Metrics'!$I:$I),"")</f>
        <v>Sedang</v>
      </c>
      <c r="U3016" s="27">
        <f>IF(COUNTIFS($B$2:$B3016,$B3016,$D$2:$D3016,$D3016)=1,1,0)</f>
        <v>1</v>
      </c>
      <c r="V3016" s="27">
        <f t="shared" si="142"/>
        <v>1.04</v>
      </c>
      <c r="W3016" s="27">
        <f t="shared" si="143"/>
        <v>5</v>
      </c>
      <c r="X3016" s="27">
        <f t="shared" si="141"/>
        <v>1.0399996984</v>
      </c>
    </row>
    <row r="3017" spans="1:24" x14ac:dyDescent="0.25">
      <c r="A3017" s="26">
        <v>46265</v>
      </c>
      <c r="B3017" s="27" t="s">
        <v>10542</v>
      </c>
      <c r="C3017" s="27" t="s">
        <v>3299</v>
      </c>
      <c r="D3017" s="27" t="s">
        <v>3305</v>
      </c>
      <c r="E3017" s="27" t="s">
        <v>35</v>
      </c>
      <c r="F3017" s="27" t="s">
        <v>23</v>
      </c>
      <c r="G3017" s="27" t="s">
        <v>36</v>
      </c>
      <c r="H3017" s="27" t="s">
        <v>24</v>
      </c>
      <c r="I3017" s="28">
        <v>11000000</v>
      </c>
      <c r="J3017" s="28">
        <v>0</v>
      </c>
      <c r="K3017" s="28">
        <v>11000000</v>
      </c>
      <c r="L3017" s="29">
        <v>1.04</v>
      </c>
      <c r="M3017" s="29">
        <f>IFERROR(_xlfn.XLOOKUP($B3017,'Ownership Metrics'!$A:$A,'Ownership Metrics'!$B:$B),"")</f>
        <v>27.61</v>
      </c>
      <c r="N3017" s="28">
        <f>IFERROR(_xlfn.XLOOKUP($B3017,'Ownership Metrics'!$A:$A,'Ownership Metrics'!$C:$C),"")</f>
        <v>2269</v>
      </c>
      <c r="O3017" s="29">
        <f>IFERROR(_xlfn.XLOOKUP($B3017,'Ownership Metrics'!$A:$A,'Ownership Metrics'!$D:$D),"")</f>
        <v>37.909999999999997</v>
      </c>
      <c r="P3017" s="29">
        <f>IFERROR(_xlfn.XLOOKUP($B3017,'Ownership Metrics'!$A:$A,'Ownership Metrics'!$E:$E),"")</f>
        <v>69.09</v>
      </c>
      <c r="Q3017" s="30">
        <f>IFERROR(_xlfn.XLOOKUP($B3017,'Ownership Metrics'!$A:$A,'Ownership Metrics'!$F:$F),"")</f>
        <v>6</v>
      </c>
      <c r="R3017" s="30">
        <f>IFERROR(_xlfn.XLOOKUP($B3017,'Ownership Metrics'!$A:$A,'Ownership Metrics'!$G:$G),"")</f>
        <v>49</v>
      </c>
      <c r="S3017" s="27" t="str">
        <f>IFERROR(_xlfn.XLOOKUP($B3017,'Ownership Metrics'!$A:$A,'Ownership Metrics'!$H:$H),"")</f>
        <v>Oligopoli</v>
      </c>
      <c r="T3017" s="27" t="str">
        <f>IFERROR(_xlfn.XLOOKUP($B3017,'Ownership Metrics'!$A:$A,'Ownership Metrics'!$I:$I),"")</f>
        <v>Sedang</v>
      </c>
      <c r="U3017" s="27">
        <f>IF(COUNTIFS($B$2:$B3017,$B3017,$D$2:$D3017,$D3017)=1,1,0)</f>
        <v>1</v>
      </c>
      <c r="V3017" s="27">
        <f t="shared" si="142"/>
        <v>1.04</v>
      </c>
      <c r="W3017" s="27">
        <f t="shared" si="143"/>
        <v>6</v>
      </c>
      <c r="X3017" s="27">
        <f t="shared" si="141"/>
        <v>1.0399996982999999</v>
      </c>
    </row>
    <row r="3018" spans="1:24" x14ac:dyDescent="0.25">
      <c r="A3018" s="26">
        <v>46265</v>
      </c>
      <c r="B3018" s="27" t="s">
        <v>10543</v>
      </c>
      <c r="C3018" s="27" t="s">
        <v>3307</v>
      </c>
      <c r="D3018" s="27" t="s">
        <v>3308</v>
      </c>
      <c r="E3018" s="27" t="s">
        <v>22</v>
      </c>
      <c r="F3018" s="27" t="s">
        <v>32</v>
      </c>
      <c r="G3018" s="27"/>
      <c r="H3018" s="27" t="s">
        <v>64</v>
      </c>
      <c r="I3018" s="28">
        <v>49029400</v>
      </c>
      <c r="J3018" s="28">
        <v>0</v>
      </c>
      <c r="K3018" s="28">
        <v>49029400</v>
      </c>
      <c r="L3018" s="29">
        <v>2.4500000000000002</v>
      </c>
      <c r="M3018" s="29">
        <f>IFERROR(_xlfn.XLOOKUP($B3018,'Ownership Metrics'!$A:$A,'Ownership Metrics'!$B:$B),"")</f>
        <v>5.54</v>
      </c>
      <c r="N3018" s="28">
        <f>IFERROR(_xlfn.XLOOKUP($B3018,'Ownership Metrics'!$A:$A,'Ownership Metrics'!$C:$C),"")</f>
        <v>7459</v>
      </c>
      <c r="O3018" s="29">
        <f>IFERROR(_xlfn.XLOOKUP($B3018,'Ownership Metrics'!$A:$A,'Ownership Metrics'!$D:$D),"")</f>
        <v>86.26</v>
      </c>
      <c r="P3018" s="29">
        <f>IFERROR(_xlfn.XLOOKUP($B3018,'Ownership Metrics'!$A:$A,'Ownership Metrics'!$E:$E),"")</f>
        <v>91.49</v>
      </c>
      <c r="Q3018" s="30">
        <f>IFERROR(_xlfn.XLOOKUP($B3018,'Ownership Metrics'!$A:$A,'Ownership Metrics'!$F:$F),"")</f>
        <v>5</v>
      </c>
      <c r="R3018" s="30">
        <f>IFERROR(_xlfn.XLOOKUP($B3018,'Ownership Metrics'!$A:$A,'Ownership Metrics'!$G:$G),"")</f>
        <v>81</v>
      </c>
      <c r="S3018" s="27" t="str">
        <f>IFERROR(_xlfn.XLOOKUP($B3018,'Ownership Metrics'!$A:$A,'Ownership Metrics'!$H:$H),"")</f>
        <v>Mayoritas</v>
      </c>
      <c r="T3018" s="27" t="str">
        <f>IFERROR(_xlfn.XLOOKUP($B3018,'Ownership Metrics'!$A:$A,'Ownership Metrics'!$I:$I),"")</f>
        <v>Tinggi</v>
      </c>
      <c r="U3018" s="27">
        <f>IF(COUNTIFS($B$2:$B3018,$B3018,$D$2:$D3018,$D3018)=1,1,0)</f>
        <v>1</v>
      </c>
      <c r="V3018" s="27">
        <f t="shared" si="142"/>
        <v>2.4500000000000002</v>
      </c>
      <c r="W3018" s="27">
        <f t="shared" si="143"/>
        <v>3</v>
      </c>
      <c r="X3018" s="27">
        <f t="shared" si="141"/>
        <v>2.4499996982000001</v>
      </c>
    </row>
    <row r="3019" spans="1:24" x14ac:dyDescent="0.25">
      <c r="A3019" s="26">
        <v>46265</v>
      </c>
      <c r="B3019" s="27" t="s">
        <v>10543</v>
      </c>
      <c r="C3019" s="27" t="s">
        <v>3307</v>
      </c>
      <c r="D3019" s="27" t="s">
        <v>3309</v>
      </c>
      <c r="E3019" s="27" t="s">
        <v>35</v>
      </c>
      <c r="F3019" s="27" t="s">
        <v>23</v>
      </c>
      <c r="G3019" s="27" t="s">
        <v>36</v>
      </c>
      <c r="H3019" s="27" t="s">
        <v>24</v>
      </c>
      <c r="I3019" s="28">
        <v>0</v>
      </c>
      <c r="J3019" s="28">
        <v>34069294</v>
      </c>
      <c r="K3019" s="28">
        <v>34069294</v>
      </c>
      <c r="L3019" s="29">
        <v>1.7</v>
      </c>
      <c r="M3019" s="29">
        <f>IFERROR(_xlfn.XLOOKUP($B3019,'Ownership Metrics'!$A:$A,'Ownership Metrics'!$B:$B),"")</f>
        <v>5.54</v>
      </c>
      <c r="N3019" s="28">
        <f>IFERROR(_xlfn.XLOOKUP($B3019,'Ownership Metrics'!$A:$A,'Ownership Metrics'!$C:$C),"")</f>
        <v>7459</v>
      </c>
      <c r="O3019" s="29">
        <f>IFERROR(_xlfn.XLOOKUP($B3019,'Ownership Metrics'!$A:$A,'Ownership Metrics'!$D:$D),"")</f>
        <v>86.26</v>
      </c>
      <c r="P3019" s="29">
        <f>IFERROR(_xlfn.XLOOKUP($B3019,'Ownership Metrics'!$A:$A,'Ownership Metrics'!$E:$E),"")</f>
        <v>91.49</v>
      </c>
      <c r="Q3019" s="30">
        <f>IFERROR(_xlfn.XLOOKUP($B3019,'Ownership Metrics'!$A:$A,'Ownership Metrics'!$F:$F),"")</f>
        <v>5</v>
      </c>
      <c r="R3019" s="30">
        <f>IFERROR(_xlfn.XLOOKUP($B3019,'Ownership Metrics'!$A:$A,'Ownership Metrics'!$G:$G),"")</f>
        <v>81</v>
      </c>
      <c r="S3019" s="27" t="str">
        <f>IFERROR(_xlfn.XLOOKUP($B3019,'Ownership Metrics'!$A:$A,'Ownership Metrics'!$H:$H),"")</f>
        <v>Mayoritas</v>
      </c>
      <c r="T3019" s="27" t="str">
        <f>IFERROR(_xlfn.XLOOKUP($B3019,'Ownership Metrics'!$A:$A,'Ownership Metrics'!$I:$I),"")</f>
        <v>Tinggi</v>
      </c>
      <c r="U3019" s="27">
        <f>IF(COUNTIFS($B$2:$B3019,$B3019,$D$2:$D3019,$D3019)=1,1,0)</f>
        <v>1</v>
      </c>
      <c r="V3019" s="27">
        <f t="shared" si="142"/>
        <v>1.7</v>
      </c>
      <c r="W3019" s="27">
        <f t="shared" si="143"/>
        <v>4</v>
      </c>
      <c r="X3019" s="27">
        <f t="shared" si="141"/>
        <v>1.6999996980999998</v>
      </c>
    </row>
    <row r="3020" spans="1:24" x14ac:dyDescent="0.25">
      <c r="A3020" s="26">
        <v>46265</v>
      </c>
      <c r="B3020" s="27" t="s">
        <v>10543</v>
      </c>
      <c r="C3020" s="27" t="s">
        <v>3307</v>
      </c>
      <c r="D3020" s="27" t="s">
        <v>3310</v>
      </c>
      <c r="E3020" s="27" t="s">
        <v>35</v>
      </c>
      <c r="F3020" s="27" t="s">
        <v>23</v>
      </c>
      <c r="G3020" s="27" t="s">
        <v>36</v>
      </c>
      <c r="H3020" s="27" t="s">
        <v>24</v>
      </c>
      <c r="I3020" s="28">
        <v>55606700</v>
      </c>
      <c r="J3020" s="28">
        <v>0</v>
      </c>
      <c r="K3020" s="28">
        <v>55606700</v>
      </c>
      <c r="L3020" s="29">
        <v>2.78</v>
      </c>
      <c r="M3020" s="29">
        <f>IFERROR(_xlfn.XLOOKUP($B3020,'Ownership Metrics'!$A:$A,'Ownership Metrics'!$B:$B),"")</f>
        <v>5.54</v>
      </c>
      <c r="N3020" s="28">
        <f>IFERROR(_xlfn.XLOOKUP($B3020,'Ownership Metrics'!$A:$A,'Ownership Metrics'!$C:$C),"")</f>
        <v>7459</v>
      </c>
      <c r="O3020" s="29">
        <f>IFERROR(_xlfn.XLOOKUP($B3020,'Ownership Metrics'!$A:$A,'Ownership Metrics'!$D:$D),"")</f>
        <v>86.26</v>
      </c>
      <c r="P3020" s="29">
        <f>IFERROR(_xlfn.XLOOKUP($B3020,'Ownership Metrics'!$A:$A,'Ownership Metrics'!$E:$E),"")</f>
        <v>91.49</v>
      </c>
      <c r="Q3020" s="30">
        <f>IFERROR(_xlfn.XLOOKUP($B3020,'Ownership Metrics'!$A:$A,'Ownership Metrics'!$F:$F),"")</f>
        <v>5</v>
      </c>
      <c r="R3020" s="30">
        <f>IFERROR(_xlfn.XLOOKUP($B3020,'Ownership Metrics'!$A:$A,'Ownership Metrics'!$G:$G),"")</f>
        <v>81</v>
      </c>
      <c r="S3020" s="27" t="str">
        <f>IFERROR(_xlfn.XLOOKUP($B3020,'Ownership Metrics'!$A:$A,'Ownership Metrics'!$H:$H),"")</f>
        <v>Mayoritas</v>
      </c>
      <c r="T3020" s="27" t="str">
        <f>IFERROR(_xlfn.XLOOKUP($B3020,'Ownership Metrics'!$A:$A,'Ownership Metrics'!$I:$I),"")</f>
        <v>Tinggi</v>
      </c>
      <c r="U3020" s="27">
        <f>IF(COUNTIFS($B$2:$B3020,$B3020,$D$2:$D3020,$D3020)=1,1,0)</f>
        <v>1</v>
      </c>
      <c r="V3020" s="27">
        <f t="shared" si="142"/>
        <v>2.78</v>
      </c>
      <c r="W3020" s="27">
        <f t="shared" si="143"/>
        <v>2</v>
      </c>
      <c r="X3020" s="27">
        <f t="shared" si="141"/>
        <v>2.7799996979999997</v>
      </c>
    </row>
    <row r="3021" spans="1:24" x14ac:dyDescent="0.25">
      <c r="A3021" s="26">
        <v>46265</v>
      </c>
      <c r="B3021" s="27" t="s">
        <v>10543</v>
      </c>
      <c r="C3021" s="27" t="s">
        <v>3307</v>
      </c>
      <c r="D3021" s="27" t="s">
        <v>3311</v>
      </c>
      <c r="E3021" s="27" t="s">
        <v>35</v>
      </c>
      <c r="F3021" s="27" t="s">
        <v>23</v>
      </c>
      <c r="G3021" s="27" t="s">
        <v>36</v>
      </c>
      <c r="H3021" s="27" t="s">
        <v>24</v>
      </c>
      <c r="I3021" s="28">
        <v>61916900</v>
      </c>
      <c r="J3021" s="28">
        <v>1665930706</v>
      </c>
      <c r="K3021" s="28">
        <v>1727847606</v>
      </c>
      <c r="L3021" s="29">
        <v>86.26</v>
      </c>
      <c r="M3021" s="29">
        <f>IFERROR(_xlfn.XLOOKUP($B3021,'Ownership Metrics'!$A:$A,'Ownership Metrics'!$B:$B),"")</f>
        <v>5.54</v>
      </c>
      <c r="N3021" s="28">
        <f>IFERROR(_xlfn.XLOOKUP($B3021,'Ownership Metrics'!$A:$A,'Ownership Metrics'!$C:$C),"")</f>
        <v>7459</v>
      </c>
      <c r="O3021" s="29">
        <f>IFERROR(_xlfn.XLOOKUP($B3021,'Ownership Metrics'!$A:$A,'Ownership Metrics'!$D:$D),"")</f>
        <v>86.26</v>
      </c>
      <c r="P3021" s="29">
        <f>IFERROR(_xlfn.XLOOKUP($B3021,'Ownership Metrics'!$A:$A,'Ownership Metrics'!$E:$E),"")</f>
        <v>91.49</v>
      </c>
      <c r="Q3021" s="30">
        <f>IFERROR(_xlfn.XLOOKUP($B3021,'Ownership Metrics'!$A:$A,'Ownership Metrics'!$F:$F),"")</f>
        <v>5</v>
      </c>
      <c r="R3021" s="30">
        <f>IFERROR(_xlfn.XLOOKUP($B3021,'Ownership Metrics'!$A:$A,'Ownership Metrics'!$G:$G),"")</f>
        <v>81</v>
      </c>
      <c r="S3021" s="27" t="str">
        <f>IFERROR(_xlfn.XLOOKUP($B3021,'Ownership Metrics'!$A:$A,'Ownership Metrics'!$H:$H),"")</f>
        <v>Mayoritas</v>
      </c>
      <c r="T3021" s="27" t="str">
        <f>IFERROR(_xlfn.XLOOKUP($B3021,'Ownership Metrics'!$A:$A,'Ownership Metrics'!$I:$I),"")</f>
        <v>Tinggi</v>
      </c>
      <c r="U3021" s="27">
        <f>IF(COUNTIFS($B$2:$B3021,$B3021,$D$2:$D3021,$D3021)=1,1,0)</f>
        <v>1</v>
      </c>
      <c r="V3021" s="27">
        <f t="shared" si="142"/>
        <v>86.26</v>
      </c>
      <c r="W3021" s="27">
        <f t="shared" si="143"/>
        <v>1</v>
      </c>
      <c r="X3021" s="27">
        <f t="shared" si="141"/>
        <v>86.2599996979</v>
      </c>
    </row>
    <row r="3022" spans="1:24" x14ac:dyDescent="0.25">
      <c r="A3022" s="26">
        <v>46265</v>
      </c>
      <c r="B3022" s="27" t="s">
        <v>10543</v>
      </c>
      <c r="C3022" s="27" t="s">
        <v>3307</v>
      </c>
      <c r="D3022" s="27" t="s">
        <v>1308</v>
      </c>
      <c r="E3022" s="27" t="s">
        <v>72</v>
      </c>
      <c r="F3022" s="27" t="s">
        <v>23</v>
      </c>
      <c r="G3022" s="27"/>
      <c r="H3022" s="27" t="s">
        <v>24</v>
      </c>
      <c r="I3022" s="28">
        <v>25354400</v>
      </c>
      <c r="J3022" s="28">
        <v>0</v>
      </c>
      <c r="K3022" s="28">
        <v>25354400</v>
      </c>
      <c r="L3022" s="29">
        <v>1.27</v>
      </c>
      <c r="M3022" s="29">
        <f>IFERROR(_xlfn.XLOOKUP($B3022,'Ownership Metrics'!$A:$A,'Ownership Metrics'!$B:$B),"")</f>
        <v>5.54</v>
      </c>
      <c r="N3022" s="28">
        <f>IFERROR(_xlfn.XLOOKUP($B3022,'Ownership Metrics'!$A:$A,'Ownership Metrics'!$C:$C),"")</f>
        <v>7459</v>
      </c>
      <c r="O3022" s="29">
        <f>IFERROR(_xlfn.XLOOKUP($B3022,'Ownership Metrics'!$A:$A,'Ownership Metrics'!$D:$D),"")</f>
        <v>86.26</v>
      </c>
      <c r="P3022" s="29">
        <f>IFERROR(_xlfn.XLOOKUP($B3022,'Ownership Metrics'!$A:$A,'Ownership Metrics'!$E:$E),"")</f>
        <v>91.49</v>
      </c>
      <c r="Q3022" s="30">
        <f>IFERROR(_xlfn.XLOOKUP($B3022,'Ownership Metrics'!$A:$A,'Ownership Metrics'!$F:$F),"")</f>
        <v>5</v>
      </c>
      <c r="R3022" s="30">
        <f>IFERROR(_xlfn.XLOOKUP($B3022,'Ownership Metrics'!$A:$A,'Ownership Metrics'!$G:$G),"")</f>
        <v>81</v>
      </c>
      <c r="S3022" s="27" t="str">
        <f>IFERROR(_xlfn.XLOOKUP($B3022,'Ownership Metrics'!$A:$A,'Ownership Metrics'!$H:$H),"")</f>
        <v>Mayoritas</v>
      </c>
      <c r="T3022" s="27" t="str">
        <f>IFERROR(_xlfn.XLOOKUP($B3022,'Ownership Metrics'!$A:$A,'Ownership Metrics'!$I:$I),"")</f>
        <v>Tinggi</v>
      </c>
      <c r="U3022" s="27">
        <f>IF(COUNTIFS($B$2:$B3022,$B3022,$D$2:$D3022,$D3022)=1,1,0)</f>
        <v>1</v>
      </c>
      <c r="V3022" s="27">
        <f t="shared" si="142"/>
        <v>1.27</v>
      </c>
      <c r="W3022" s="27">
        <f t="shared" si="143"/>
        <v>5</v>
      </c>
      <c r="X3022" s="27">
        <f t="shared" si="141"/>
        <v>1.2699996978000001</v>
      </c>
    </row>
    <row r="3023" spans="1:24" x14ac:dyDescent="0.25">
      <c r="A3023" s="26">
        <v>46265</v>
      </c>
      <c r="B3023" s="27" t="s">
        <v>10544</v>
      </c>
      <c r="C3023" s="27" t="s">
        <v>3313</v>
      </c>
      <c r="D3023" s="27" t="s">
        <v>2331</v>
      </c>
      <c r="E3023" s="27" t="s">
        <v>22</v>
      </c>
      <c r="F3023" s="27" t="s">
        <v>23</v>
      </c>
      <c r="G3023" s="27"/>
      <c r="H3023" s="27" t="s">
        <v>24</v>
      </c>
      <c r="I3023" s="28">
        <v>0</v>
      </c>
      <c r="J3023" s="28">
        <v>4800200000</v>
      </c>
      <c r="K3023" s="28">
        <v>4800200000</v>
      </c>
      <c r="L3023" s="29">
        <v>51</v>
      </c>
      <c r="M3023" s="29">
        <f>IFERROR(_xlfn.XLOOKUP($B3023,'Ownership Metrics'!$A:$A,'Ownership Metrics'!$B:$B),"")</f>
        <v>0.62</v>
      </c>
      <c r="N3023" s="28">
        <f>IFERROR(_xlfn.XLOOKUP($B3023,'Ownership Metrics'!$A:$A,'Ownership Metrics'!$C:$C),"")</f>
        <v>3327</v>
      </c>
      <c r="O3023" s="29">
        <f>IFERROR(_xlfn.XLOOKUP($B3023,'Ownership Metrics'!$A:$A,'Ownership Metrics'!$D:$D),"")</f>
        <v>51</v>
      </c>
      <c r="P3023" s="29">
        <f>IFERROR(_xlfn.XLOOKUP($B3023,'Ownership Metrics'!$A:$A,'Ownership Metrics'!$E:$E),"")</f>
        <v>81.98</v>
      </c>
      <c r="Q3023" s="30">
        <f>IFERROR(_xlfn.XLOOKUP($B3023,'Ownership Metrics'!$A:$A,'Ownership Metrics'!$F:$F),"")</f>
        <v>8</v>
      </c>
      <c r="R3023" s="30">
        <f>IFERROR(_xlfn.XLOOKUP($B3023,'Ownership Metrics'!$A:$A,'Ownership Metrics'!$G:$G),"")</f>
        <v>56</v>
      </c>
      <c r="S3023" s="27" t="str">
        <f>IFERROR(_xlfn.XLOOKUP($B3023,'Ownership Metrics'!$A:$A,'Ownership Metrics'!$H:$H),"")</f>
        <v>Mayoritas</v>
      </c>
      <c r="T3023" s="27" t="str">
        <f>IFERROR(_xlfn.XLOOKUP($B3023,'Ownership Metrics'!$A:$A,'Ownership Metrics'!$I:$I),"")</f>
        <v>Tinggi</v>
      </c>
      <c r="U3023" s="27">
        <f>IF(COUNTIFS($B$2:$B3023,$B3023,$D$2:$D3023,$D3023)=1,1,0)</f>
        <v>1</v>
      </c>
      <c r="V3023" s="27">
        <f t="shared" si="142"/>
        <v>51</v>
      </c>
      <c r="W3023" s="27">
        <f t="shared" si="143"/>
        <v>1</v>
      </c>
      <c r="X3023" s="27">
        <f t="shared" si="141"/>
        <v>50.999999697699998</v>
      </c>
    </row>
    <row r="3024" spans="1:24" x14ac:dyDescent="0.25">
      <c r="A3024" s="26">
        <v>46265</v>
      </c>
      <c r="B3024" s="27" t="s">
        <v>10544</v>
      </c>
      <c r="C3024" s="27" t="s">
        <v>3313</v>
      </c>
      <c r="D3024" s="27" t="s">
        <v>3314</v>
      </c>
      <c r="E3024" s="27" t="s">
        <v>22</v>
      </c>
      <c r="F3024" s="27" t="s">
        <v>23</v>
      </c>
      <c r="G3024" s="27"/>
      <c r="H3024" s="27" t="s">
        <v>24</v>
      </c>
      <c r="I3024" s="28">
        <v>235300000</v>
      </c>
      <c r="J3024" s="28">
        <v>0</v>
      </c>
      <c r="K3024" s="28">
        <v>235300000</v>
      </c>
      <c r="L3024" s="29">
        <v>2.5</v>
      </c>
      <c r="M3024" s="29">
        <f>IFERROR(_xlfn.XLOOKUP($B3024,'Ownership Metrics'!$A:$A,'Ownership Metrics'!$B:$B),"")</f>
        <v>0.62</v>
      </c>
      <c r="N3024" s="28">
        <f>IFERROR(_xlfn.XLOOKUP($B3024,'Ownership Metrics'!$A:$A,'Ownership Metrics'!$C:$C),"")</f>
        <v>3327</v>
      </c>
      <c r="O3024" s="29">
        <f>IFERROR(_xlfn.XLOOKUP($B3024,'Ownership Metrics'!$A:$A,'Ownership Metrics'!$D:$D),"")</f>
        <v>51</v>
      </c>
      <c r="P3024" s="29">
        <f>IFERROR(_xlfn.XLOOKUP($B3024,'Ownership Metrics'!$A:$A,'Ownership Metrics'!$E:$E),"")</f>
        <v>81.98</v>
      </c>
      <c r="Q3024" s="30">
        <f>IFERROR(_xlfn.XLOOKUP($B3024,'Ownership Metrics'!$A:$A,'Ownership Metrics'!$F:$F),"")</f>
        <v>8</v>
      </c>
      <c r="R3024" s="30">
        <f>IFERROR(_xlfn.XLOOKUP($B3024,'Ownership Metrics'!$A:$A,'Ownership Metrics'!$G:$G),"")</f>
        <v>56</v>
      </c>
      <c r="S3024" s="27" t="str">
        <f>IFERROR(_xlfn.XLOOKUP($B3024,'Ownership Metrics'!$A:$A,'Ownership Metrics'!$H:$H),"")</f>
        <v>Mayoritas</v>
      </c>
      <c r="T3024" s="27" t="str">
        <f>IFERROR(_xlfn.XLOOKUP($B3024,'Ownership Metrics'!$A:$A,'Ownership Metrics'!$I:$I),"")</f>
        <v>Tinggi</v>
      </c>
      <c r="U3024" s="27">
        <f>IF(COUNTIFS($B$2:$B3024,$B3024,$D$2:$D3024,$D3024)=1,1,0)</f>
        <v>1</v>
      </c>
      <c r="V3024" s="27">
        <f t="shared" si="142"/>
        <v>2.5</v>
      </c>
      <c r="W3024" s="27">
        <f t="shared" si="143"/>
        <v>7</v>
      </c>
      <c r="X3024" s="27">
        <f t="shared" si="141"/>
        <v>2.4999996975999998</v>
      </c>
    </row>
    <row r="3025" spans="1:24" x14ac:dyDescent="0.25">
      <c r="A3025" s="26">
        <v>46265</v>
      </c>
      <c r="B3025" s="27" t="s">
        <v>10544</v>
      </c>
      <c r="C3025" s="27" t="s">
        <v>3313</v>
      </c>
      <c r="D3025" s="27" t="s">
        <v>3315</v>
      </c>
      <c r="E3025" s="27" t="s">
        <v>22</v>
      </c>
      <c r="F3025" s="27" t="s">
        <v>23</v>
      </c>
      <c r="G3025" s="27"/>
      <c r="H3025" s="27" t="s">
        <v>24</v>
      </c>
      <c r="I3025" s="28">
        <v>469673600</v>
      </c>
      <c r="J3025" s="28">
        <v>0</v>
      </c>
      <c r="K3025" s="28">
        <v>469673600</v>
      </c>
      <c r="L3025" s="29">
        <v>4.99</v>
      </c>
      <c r="M3025" s="29">
        <f>IFERROR(_xlfn.XLOOKUP($B3025,'Ownership Metrics'!$A:$A,'Ownership Metrics'!$B:$B),"")</f>
        <v>0.62</v>
      </c>
      <c r="N3025" s="28">
        <f>IFERROR(_xlfn.XLOOKUP($B3025,'Ownership Metrics'!$A:$A,'Ownership Metrics'!$C:$C),"")</f>
        <v>3327</v>
      </c>
      <c r="O3025" s="29">
        <f>IFERROR(_xlfn.XLOOKUP($B3025,'Ownership Metrics'!$A:$A,'Ownership Metrics'!$D:$D),"")</f>
        <v>51</v>
      </c>
      <c r="P3025" s="29">
        <f>IFERROR(_xlfn.XLOOKUP($B3025,'Ownership Metrics'!$A:$A,'Ownership Metrics'!$E:$E),"")</f>
        <v>81.98</v>
      </c>
      <c r="Q3025" s="30">
        <f>IFERROR(_xlfn.XLOOKUP($B3025,'Ownership Metrics'!$A:$A,'Ownership Metrics'!$F:$F),"")</f>
        <v>8</v>
      </c>
      <c r="R3025" s="30">
        <f>IFERROR(_xlfn.XLOOKUP($B3025,'Ownership Metrics'!$A:$A,'Ownership Metrics'!$G:$G),"")</f>
        <v>56</v>
      </c>
      <c r="S3025" s="27" t="str">
        <f>IFERROR(_xlfn.XLOOKUP($B3025,'Ownership Metrics'!$A:$A,'Ownership Metrics'!$H:$H),"")</f>
        <v>Mayoritas</v>
      </c>
      <c r="T3025" s="27" t="str">
        <f>IFERROR(_xlfn.XLOOKUP($B3025,'Ownership Metrics'!$A:$A,'Ownership Metrics'!$I:$I),"")</f>
        <v>Tinggi</v>
      </c>
      <c r="U3025" s="27">
        <f>IF(COUNTIFS($B$2:$B3025,$B3025,$D$2:$D3025,$D3025)=1,1,0)</f>
        <v>1</v>
      </c>
      <c r="V3025" s="27">
        <f t="shared" si="142"/>
        <v>4.99</v>
      </c>
      <c r="W3025" s="27">
        <f t="shared" si="143"/>
        <v>4</v>
      </c>
      <c r="X3025" s="27">
        <f t="shared" si="141"/>
        <v>4.9899996975000001</v>
      </c>
    </row>
    <row r="3026" spans="1:24" x14ac:dyDescent="0.25">
      <c r="A3026" s="26">
        <v>46265</v>
      </c>
      <c r="B3026" s="27" t="s">
        <v>10544</v>
      </c>
      <c r="C3026" s="27" t="s">
        <v>3313</v>
      </c>
      <c r="D3026" s="27" t="s">
        <v>3316</v>
      </c>
      <c r="E3026" s="27" t="s">
        <v>22</v>
      </c>
      <c r="F3026" s="27" t="s">
        <v>32</v>
      </c>
      <c r="G3026" s="27"/>
      <c r="H3026" s="27" t="s">
        <v>116</v>
      </c>
      <c r="I3026" s="28">
        <v>350000000</v>
      </c>
      <c r="J3026" s="28">
        <v>0</v>
      </c>
      <c r="K3026" s="28">
        <v>350000000</v>
      </c>
      <c r="L3026" s="29">
        <v>3.72</v>
      </c>
      <c r="M3026" s="29">
        <f>IFERROR(_xlfn.XLOOKUP($B3026,'Ownership Metrics'!$A:$A,'Ownership Metrics'!$B:$B),"")</f>
        <v>0.62</v>
      </c>
      <c r="N3026" s="28">
        <f>IFERROR(_xlfn.XLOOKUP($B3026,'Ownership Metrics'!$A:$A,'Ownership Metrics'!$C:$C),"")</f>
        <v>3327</v>
      </c>
      <c r="O3026" s="29">
        <f>IFERROR(_xlfn.XLOOKUP($B3026,'Ownership Metrics'!$A:$A,'Ownership Metrics'!$D:$D),"")</f>
        <v>51</v>
      </c>
      <c r="P3026" s="29">
        <f>IFERROR(_xlfn.XLOOKUP($B3026,'Ownership Metrics'!$A:$A,'Ownership Metrics'!$E:$E),"")</f>
        <v>81.98</v>
      </c>
      <c r="Q3026" s="30">
        <f>IFERROR(_xlfn.XLOOKUP($B3026,'Ownership Metrics'!$A:$A,'Ownership Metrics'!$F:$F),"")</f>
        <v>8</v>
      </c>
      <c r="R3026" s="30">
        <f>IFERROR(_xlfn.XLOOKUP($B3026,'Ownership Metrics'!$A:$A,'Ownership Metrics'!$G:$G),"")</f>
        <v>56</v>
      </c>
      <c r="S3026" s="27" t="str">
        <f>IFERROR(_xlfn.XLOOKUP($B3026,'Ownership Metrics'!$A:$A,'Ownership Metrics'!$H:$H),"")</f>
        <v>Mayoritas</v>
      </c>
      <c r="T3026" s="27" t="str">
        <f>IFERROR(_xlfn.XLOOKUP($B3026,'Ownership Metrics'!$A:$A,'Ownership Metrics'!$I:$I),"")</f>
        <v>Tinggi</v>
      </c>
      <c r="U3026" s="27">
        <f>IF(COUNTIFS($B$2:$B3026,$B3026,$D$2:$D3026,$D3026)=1,1,0)</f>
        <v>1</v>
      </c>
      <c r="V3026" s="27">
        <f t="shared" si="142"/>
        <v>3.72</v>
      </c>
      <c r="W3026" s="27">
        <f t="shared" si="143"/>
        <v>5</v>
      </c>
      <c r="X3026" s="27">
        <f t="shared" si="141"/>
        <v>3.7199996974</v>
      </c>
    </row>
    <row r="3027" spans="1:24" x14ac:dyDescent="0.25">
      <c r="A3027" s="26">
        <v>46265</v>
      </c>
      <c r="B3027" s="27" t="s">
        <v>10544</v>
      </c>
      <c r="C3027" s="27" t="s">
        <v>3313</v>
      </c>
      <c r="D3027" s="27" t="s">
        <v>3317</v>
      </c>
      <c r="E3027" s="27" t="s">
        <v>22</v>
      </c>
      <c r="F3027" s="27" t="s">
        <v>32</v>
      </c>
      <c r="G3027" s="27"/>
      <c r="H3027" s="27" t="s">
        <v>116</v>
      </c>
      <c r="I3027" s="28">
        <v>2353000000</v>
      </c>
      <c r="J3027" s="28">
        <v>0</v>
      </c>
      <c r="K3027" s="28">
        <v>2353000000</v>
      </c>
      <c r="L3027" s="29">
        <v>25</v>
      </c>
      <c r="M3027" s="29">
        <f>IFERROR(_xlfn.XLOOKUP($B3027,'Ownership Metrics'!$A:$A,'Ownership Metrics'!$B:$B),"")</f>
        <v>0.62</v>
      </c>
      <c r="N3027" s="28">
        <f>IFERROR(_xlfn.XLOOKUP($B3027,'Ownership Metrics'!$A:$A,'Ownership Metrics'!$C:$C),"")</f>
        <v>3327</v>
      </c>
      <c r="O3027" s="29">
        <f>IFERROR(_xlfn.XLOOKUP($B3027,'Ownership Metrics'!$A:$A,'Ownership Metrics'!$D:$D),"")</f>
        <v>51</v>
      </c>
      <c r="P3027" s="29">
        <f>IFERROR(_xlfn.XLOOKUP($B3027,'Ownership Metrics'!$A:$A,'Ownership Metrics'!$E:$E),"")</f>
        <v>81.98</v>
      </c>
      <c r="Q3027" s="30">
        <f>IFERROR(_xlfn.XLOOKUP($B3027,'Ownership Metrics'!$A:$A,'Ownership Metrics'!$F:$F),"")</f>
        <v>8</v>
      </c>
      <c r="R3027" s="30">
        <f>IFERROR(_xlfn.XLOOKUP($B3027,'Ownership Metrics'!$A:$A,'Ownership Metrics'!$G:$G),"")</f>
        <v>56</v>
      </c>
      <c r="S3027" s="27" t="str">
        <f>IFERROR(_xlfn.XLOOKUP($B3027,'Ownership Metrics'!$A:$A,'Ownership Metrics'!$H:$H),"")</f>
        <v>Mayoritas</v>
      </c>
      <c r="T3027" s="27" t="str">
        <f>IFERROR(_xlfn.XLOOKUP($B3027,'Ownership Metrics'!$A:$A,'Ownership Metrics'!$I:$I),"")</f>
        <v>Tinggi</v>
      </c>
      <c r="U3027" s="27">
        <f>IF(COUNTIFS($B$2:$B3027,$B3027,$D$2:$D3027,$D3027)=1,1,0)</f>
        <v>1</v>
      </c>
      <c r="V3027" s="27">
        <f t="shared" si="142"/>
        <v>25</v>
      </c>
      <c r="W3027" s="27">
        <f t="shared" si="143"/>
        <v>2</v>
      </c>
      <c r="X3027" s="27">
        <f t="shared" si="141"/>
        <v>24.999999697300002</v>
      </c>
    </row>
    <row r="3028" spans="1:24" x14ac:dyDescent="0.25">
      <c r="A3028" s="26">
        <v>46265</v>
      </c>
      <c r="B3028" s="27" t="s">
        <v>10544</v>
      </c>
      <c r="C3028" s="27" t="s">
        <v>3313</v>
      </c>
      <c r="D3028" s="27" t="s">
        <v>3318</v>
      </c>
      <c r="E3028" s="27" t="s">
        <v>22</v>
      </c>
      <c r="F3028" s="27" t="s">
        <v>32</v>
      </c>
      <c r="G3028" s="27"/>
      <c r="H3028" s="27" t="s">
        <v>116</v>
      </c>
      <c r="I3028" s="28">
        <v>350000000</v>
      </c>
      <c r="J3028" s="28">
        <v>0</v>
      </c>
      <c r="K3028" s="28">
        <v>350000000</v>
      </c>
      <c r="L3028" s="29">
        <v>3.72</v>
      </c>
      <c r="M3028" s="29">
        <f>IFERROR(_xlfn.XLOOKUP($B3028,'Ownership Metrics'!$A:$A,'Ownership Metrics'!$B:$B),"")</f>
        <v>0.62</v>
      </c>
      <c r="N3028" s="28">
        <f>IFERROR(_xlfn.XLOOKUP($B3028,'Ownership Metrics'!$A:$A,'Ownership Metrics'!$C:$C),"")</f>
        <v>3327</v>
      </c>
      <c r="O3028" s="29">
        <f>IFERROR(_xlfn.XLOOKUP($B3028,'Ownership Metrics'!$A:$A,'Ownership Metrics'!$D:$D),"")</f>
        <v>51</v>
      </c>
      <c r="P3028" s="29">
        <f>IFERROR(_xlfn.XLOOKUP($B3028,'Ownership Metrics'!$A:$A,'Ownership Metrics'!$E:$E),"")</f>
        <v>81.98</v>
      </c>
      <c r="Q3028" s="30">
        <f>IFERROR(_xlfn.XLOOKUP($B3028,'Ownership Metrics'!$A:$A,'Ownership Metrics'!$F:$F),"")</f>
        <v>8</v>
      </c>
      <c r="R3028" s="30">
        <f>IFERROR(_xlfn.XLOOKUP($B3028,'Ownership Metrics'!$A:$A,'Ownership Metrics'!$G:$G),"")</f>
        <v>56</v>
      </c>
      <c r="S3028" s="27" t="str">
        <f>IFERROR(_xlfn.XLOOKUP($B3028,'Ownership Metrics'!$A:$A,'Ownership Metrics'!$H:$H),"")</f>
        <v>Mayoritas</v>
      </c>
      <c r="T3028" s="27" t="str">
        <f>IFERROR(_xlfn.XLOOKUP($B3028,'Ownership Metrics'!$A:$A,'Ownership Metrics'!$I:$I),"")</f>
        <v>Tinggi</v>
      </c>
      <c r="U3028" s="27">
        <f>IF(COUNTIFS($B$2:$B3028,$B3028,$D$2:$D3028,$D3028)=1,1,0)</f>
        <v>1</v>
      </c>
      <c r="V3028" s="27">
        <f t="shared" si="142"/>
        <v>3.72</v>
      </c>
      <c r="W3028" s="27">
        <f t="shared" si="143"/>
        <v>6</v>
      </c>
      <c r="X3028" s="27">
        <f t="shared" si="141"/>
        <v>3.7199996972</v>
      </c>
    </row>
    <row r="3029" spans="1:24" x14ac:dyDescent="0.25">
      <c r="A3029" s="26">
        <v>46265</v>
      </c>
      <c r="B3029" s="27" t="s">
        <v>10544</v>
      </c>
      <c r="C3029" s="27" t="s">
        <v>3313</v>
      </c>
      <c r="D3029" s="27" t="s">
        <v>3319</v>
      </c>
      <c r="E3029" s="27" t="s">
        <v>35</v>
      </c>
      <c r="F3029" s="27" t="s">
        <v>23</v>
      </c>
      <c r="G3029" s="27" t="s">
        <v>36</v>
      </c>
      <c r="H3029" s="27" t="s">
        <v>24</v>
      </c>
      <c r="I3029" s="28">
        <v>0</v>
      </c>
      <c r="J3029" s="28">
        <v>562600000</v>
      </c>
      <c r="K3029" s="28">
        <v>562600000</v>
      </c>
      <c r="L3029" s="29">
        <v>5.98</v>
      </c>
      <c r="M3029" s="29">
        <f>IFERROR(_xlfn.XLOOKUP($B3029,'Ownership Metrics'!$A:$A,'Ownership Metrics'!$B:$B),"")</f>
        <v>0.62</v>
      </c>
      <c r="N3029" s="28">
        <f>IFERROR(_xlfn.XLOOKUP($B3029,'Ownership Metrics'!$A:$A,'Ownership Metrics'!$C:$C),"")</f>
        <v>3327</v>
      </c>
      <c r="O3029" s="29">
        <f>IFERROR(_xlfn.XLOOKUP($B3029,'Ownership Metrics'!$A:$A,'Ownership Metrics'!$D:$D),"")</f>
        <v>51</v>
      </c>
      <c r="P3029" s="29">
        <f>IFERROR(_xlfn.XLOOKUP($B3029,'Ownership Metrics'!$A:$A,'Ownership Metrics'!$E:$E),"")</f>
        <v>81.98</v>
      </c>
      <c r="Q3029" s="30">
        <f>IFERROR(_xlfn.XLOOKUP($B3029,'Ownership Metrics'!$A:$A,'Ownership Metrics'!$F:$F),"")</f>
        <v>8</v>
      </c>
      <c r="R3029" s="30">
        <f>IFERROR(_xlfn.XLOOKUP($B3029,'Ownership Metrics'!$A:$A,'Ownership Metrics'!$G:$G),"")</f>
        <v>56</v>
      </c>
      <c r="S3029" s="27" t="str">
        <f>IFERROR(_xlfn.XLOOKUP($B3029,'Ownership Metrics'!$A:$A,'Ownership Metrics'!$H:$H),"")</f>
        <v>Mayoritas</v>
      </c>
      <c r="T3029" s="27" t="str">
        <f>IFERROR(_xlfn.XLOOKUP($B3029,'Ownership Metrics'!$A:$A,'Ownership Metrics'!$I:$I),"")</f>
        <v>Tinggi</v>
      </c>
      <c r="U3029" s="27">
        <f>IF(COUNTIFS($B$2:$B3029,$B3029,$D$2:$D3029,$D3029)=1,1,0)</f>
        <v>1</v>
      </c>
      <c r="V3029" s="27">
        <f t="shared" si="142"/>
        <v>5.98</v>
      </c>
      <c r="W3029" s="27">
        <f t="shared" si="143"/>
        <v>3</v>
      </c>
      <c r="X3029" s="27">
        <f t="shared" si="141"/>
        <v>5.9799996971000002</v>
      </c>
    </row>
    <row r="3030" spans="1:24" x14ac:dyDescent="0.25">
      <c r="A3030" s="26">
        <v>46265</v>
      </c>
      <c r="B3030" s="27" t="s">
        <v>10544</v>
      </c>
      <c r="C3030" s="27" t="s">
        <v>3313</v>
      </c>
      <c r="D3030" s="27" t="s">
        <v>3320</v>
      </c>
      <c r="E3030" s="27" t="s">
        <v>35</v>
      </c>
      <c r="F3030" s="27" t="s">
        <v>23</v>
      </c>
      <c r="G3030" s="27" t="s">
        <v>36</v>
      </c>
      <c r="H3030" s="27" t="s">
        <v>24</v>
      </c>
      <c r="I3030" s="28">
        <v>232476400</v>
      </c>
      <c r="J3030" s="28">
        <v>0</v>
      </c>
      <c r="K3030" s="28">
        <v>232476400</v>
      </c>
      <c r="L3030" s="29">
        <v>2.4700000000000002</v>
      </c>
      <c r="M3030" s="29">
        <f>IFERROR(_xlfn.XLOOKUP($B3030,'Ownership Metrics'!$A:$A,'Ownership Metrics'!$B:$B),"")</f>
        <v>0.62</v>
      </c>
      <c r="N3030" s="28">
        <f>IFERROR(_xlfn.XLOOKUP($B3030,'Ownership Metrics'!$A:$A,'Ownership Metrics'!$C:$C),"")</f>
        <v>3327</v>
      </c>
      <c r="O3030" s="29">
        <f>IFERROR(_xlfn.XLOOKUP($B3030,'Ownership Metrics'!$A:$A,'Ownership Metrics'!$D:$D),"")</f>
        <v>51</v>
      </c>
      <c r="P3030" s="29">
        <f>IFERROR(_xlfn.XLOOKUP($B3030,'Ownership Metrics'!$A:$A,'Ownership Metrics'!$E:$E),"")</f>
        <v>81.98</v>
      </c>
      <c r="Q3030" s="30">
        <f>IFERROR(_xlfn.XLOOKUP($B3030,'Ownership Metrics'!$A:$A,'Ownership Metrics'!$F:$F),"")</f>
        <v>8</v>
      </c>
      <c r="R3030" s="30">
        <f>IFERROR(_xlfn.XLOOKUP($B3030,'Ownership Metrics'!$A:$A,'Ownership Metrics'!$G:$G),"")</f>
        <v>56</v>
      </c>
      <c r="S3030" s="27" t="str">
        <f>IFERROR(_xlfn.XLOOKUP($B3030,'Ownership Metrics'!$A:$A,'Ownership Metrics'!$H:$H),"")</f>
        <v>Mayoritas</v>
      </c>
      <c r="T3030" s="27" t="str">
        <f>IFERROR(_xlfn.XLOOKUP($B3030,'Ownership Metrics'!$A:$A,'Ownership Metrics'!$I:$I),"")</f>
        <v>Tinggi</v>
      </c>
      <c r="U3030" s="27">
        <f>IF(COUNTIFS($B$2:$B3030,$B3030,$D$2:$D3030,$D3030)=1,1,0)</f>
        <v>1</v>
      </c>
      <c r="V3030" s="27">
        <f t="shared" si="142"/>
        <v>2.4700000000000002</v>
      </c>
      <c r="W3030" s="27">
        <f t="shared" si="143"/>
        <v>8</v>
      </c>
      <c r="X3030" s="27">
        <f t="shared" si="141"/>
        <v>2.469999697</v>
      </c>
    </row>
    <row r="3031" spans="1:24" x14ac:dyDescent="0.25">
      <c r="A3031" s="26">
        <v>46265</v>
      </c>
      <c r="B3031" s="27" t="s">
        <v>10545</v>
      </c>
      <c r="C3031" s="27" t="s">
        <v>3322</v>
      </c>
      <c r="D3031" s="27" t="s">
        <v>3323</v>
      </c>
      <c r="E3031" s="27" t="s">
        <v>51</v>
      </c>
      <c r="F3031" s="27" t="s">
        <v>23</v>
      </c>
      <c r="G3031" s="27"/>
      <c r="H3031" s="27" t="s">
        <v>24</v>
      </c>
      <c r="I3031" s="28">
        <v>104814100</v>
      </c>
      <c r="J3031" s="28">
        <v>0</v>
      </c>
      <c r="K3031" s="28">
        <v>104814100</v>
      </c>
      <c r="L3031" s="29">
        <v>4.93</v>
      </c>
      <c r="M3031" s="29">
        <f>IFERROR(_xlfn.XLOOKUP($B3031,'Ownership Metrics'!$A:$A,'Ownership Metrics'!$B:$B),"")</f>
        <v>0.85</v>
      </c>
      <c r="N3031" s="28">
        <f>IFERROR(_xlfn.XLOOKUP($B3031,'Ownership Metrics'!$A:$A,'Ownership Metrics'!$C:$C),"")</f>
        <v>3338</v>
      </c>
      <c r="O3031" s="29">
        <f>IFERROR(_xlfn.XLOOKUP($B3031,'Ownership Metrics'!$A:$A,'Ownership Metrics'!$D:$D),"")</f>
        <v>40.799999999999997</v>
      </c>
      <c r="P3031" s="29">
        <f>IFERROR(_xlfn.XLOOKUP($B3031,'Ownership Metrics'!$A:$A,'Ownership Metrics'!$E:$E),"")</f>
        <v>89.49</v>
      </c>
      <c r="Q3031" s="30">
        <f>IFERROR(_xlfn.XLOOKUP($B3031,'Ownership Metrics'!$A:$A,'Ownership Metrics'!$F:$F),"")</f>
        <v>5</v>
      </c>
      <c r="R3031" s="30">
        <f>IFERROR(_xlfn.XLOOKUP($B3031,'Ownership Metrics'!$A:$A,'Ownership Metrics'!$G:$G),"")</f>
        <v>62</v>
      </c>
      <c r="S3031" s="27" t="str">
        <f>IFERROR(_xlfn.XLOOKUP($B3031,'Ownership Metrics'!$A:$A,'Ownership Metrics'!$H:$H),"")</f>
        <v>Terkonsentrasi</v>
      </c>
      <c r="T3031" s="27" t="str">
        <f>IFERROR(_xlfn.XLOOKUP($B3031,'Ownership Metrics'!$A:$A,'Ownership Metrics'!$I:$I),"")</f>
        <v>Tinggi</v>
      </c>
      <c r="U3031" s="27">
        <f>IF(COUNTIFS($B$2:$B3031,$B3031,$D$2:$D3031,$D3031)=1,1,0)</f>
        <v>1</v>
      </c>
      <c r="V3031" s="27">
        <f t="shared" si="142"/>
        <v>4.93</v>
      </c>
      <c r="W3031" s="27">
        <f t="shared" si="143"/>
        <v>4</v>
      </c>
      <c r="X3031" s="27">
        <f t="shared" si="141"/>
        <v>4.9299996968999995</v>
      </c>
    </row>
    <row r="3032" spans="1:24" x14ac:dyDescent="0.25">
      <c r="A3032" s="26">
        <v>46265</v>
      </c>
      <c r="B3032" s="27" t="s">
        <v>10545</v>
      </c>
      <c r="C3032" s="27" t="s">
        <v>3322</v>
      </c>
      <c r="D3032" s="27" t="s">
        <v>3324</v>
      </c>
      <c r="E3032" s="27" t="s">
        <v>51</v>
      </c>
      <c r="F3032" s="27" t="s">
        <v>23</v>
      </c>
      <c r="G3032" s="27"/>
      <c r="H3032" s="27" t="s">
        <v>24</v>
      </c>
      <c r="I3032" s="28">
        <v>100444200</v>
      </c>
      <c r="J3032" s="28">
        <v>0</v>
      </c>
      <c r="K3032" s="28">
        <v>100444200</v>
      </c>
      <c r="L3032" s="29">
        <v>4.7300000000000004</v>
      </c>
      <c r="M3032" s="29">
        <f>IFERROR(_xlfn.XLOOKUP($B3032,'Ownership Metrics'!$A:$A,'Ownership Metrics'!$B:$B),"")</f>
        <v>0.85</v>
      </c>
      <c r="N3032" s="28">
        <f>IFERROR(_xlfn.XLOOKUP($B3032,'Ownership Metrics'!$A:$A,'Ownership Metrics'!$C:$C),"")</f>
        <v>3338</v>
      </c>
      <c r="O3032" s="29">
        <f>IFERROR(_xlfn.XLOOKUP($B3032,'Ownership Metrics'!$A:$A,'Ownership Metrics'!$D:$D),"")</f>
        <v>40.799999999999997</v>
      </c>
      <c r="P3032" s="29">
        <f>IFERROR(_xlfn.XLOOKUP($B3032,'Ownership Metrics'!$A:$A,'Ownership Metrics'!$E:$E),"")</f>
        <v>89.49</v>
      </c>
      <c r="Q3032" s="30">
        <f>IFERROR(_xlfn.XLOOKUP($B3032,'Ownership Metrics'!$A:$A,'Ownership Metrics'!$F:$F),"")</f>
        <v>5</v>
      </c>
      <c r="R3032" s="30">
        <f>IFERROR(_xlfn.XLOOKUP($B3032,'Ownership Metrics'!$A:$A,'Ownership Metrics'!$G:$G),"")</f>
        <v>62</v>
      </c>
      <c r="S3032" s="27" t="str">
        <f>IFERROR(_xlfn.XLOOKUP($B3032,'Ownership Metrics'!$A:$A,'Ownership Metrics'!$H:$H),"")</f>
        <v>Terkonsentrasi</v>
      </c>
      <c r="T3032" s="27" t="str">
        <f>IFERROR(_xlfn.XLOOKUP($B3032,'Ownership Metrics'!$A:$A,'Ownership Metrics'!$I:$I),"")</f>
        <v>Tinggi</v>
      </c>
      <c r="U3032" s="27">
        <f>IF(COUNTIFS($B$2:$B3032,$B3032,$D$2:$D3032,$D3032)=1,1,0)</f>
        <v>1</v>
      </c>
      <c r="V3032" s="27">
        <f t="shared" si="142"/>
        <v>4.7300000000000004</v>
      </c>
      <c r="W3032" s="27">
        <f t="shared" si="143"/>
        <v>5</v>
      </c>
      <c r="X3032" s="27">
        <f t="shared" si="141"/>
        <v>4.7299996968000002</v>
      </c>
    </row>
    <row r="3033" spans="1:24" x14ac:dyDescent="0.25">
      <c r="A3033" s="26">
        <v>46265</v>
      </c>
      <c r="B3033" s="27" t="s">
        <v>10545</v>
      </c>
      <c r="C3033" s="27" t="s">
        <v>3322</v>
      </c>
      <c r="D3033" s="27" t="s">
        <v>3325</v>
      </c>
      <c r="E3033" s="27" t="s">
        <v>22</v>
      </c>
      <c r="F3033" s="27" t="s">
        <v>23</v>
      </c>
      <c r="G3033" s="27"/>
      <c r="H3033" s="27" t="s">
        <v>24</v>
      </c>
      <c r="I3033" s="28">
        <v>0</v>
      </c>
      <c r="J3033" s="28">
        <v>833000000</v>
      </c>
      <c r="K3033" s="28">
        <v>833000000</v>
      </c>
      <c r="L3033" s="29">
        <v>39.200000000000003</v>
      </c>
      <c r="M3033" s="29">
        <f>IFERROR(_xlfn.XLOOKUP($B3033,'Ownership Metrics'!$A:$A,'Ownership Metrics'!$B:$B),"")</f>
        <v>0.85</v>
      </c>
      <c r="N3033" s="28">
        <f>IFERROR(_xlfn.XLOOKUP($B3033,'Ownership Metrics'!$A:$A,'Ownership Metrics'!$C:$C),"")</f>
        <v>3338</v>
      </c>
      <c r="O3033" s="29">
        <f>IFERROR(_xlfn.XLOOKUP($B3033,'Ownership Metrics'!$A:$A,'Ownership Metrics'!$D:$D),"")</f>
        <v>40.799999999999997</v>
      </c>
      <c r="P3033" s="29">
        <f>IFERROR(_xlfn.XLOOKUP($B3033,'Ownership Metrics'!$A:$A,'Ownership Metrics'!$E:$E),"")</f>
        <v>89.49</v>
      </c>
      <c r="Q3033" s="30">
        <f>IFERROR(_xlfn.XLOOKUP($B3033,'Ownership Metrics'!$A:$A,'Ownership Metrics'!$F:$F),"")</f>
        <v>5</v>
      </c>
      <c r="R3033" s="30">
        <f>IFERROR(_xlfn.XLOOKUP($B3033,'Ownership Metrics'!$A:$A,'Ownership Metrics'!$G:$G),"")</f>
        <v>62</v>
      </c>
      <c r="S3033" s="27" t="str">
        <f>IFERROR(_xlfn.XLOOKUP($B3033,'Ownership Metrics'!$A:$A,'Ownership Metrics'!$H:$H),"")</f>
        <v>Terkonsentrasi</v>
      </c>
      <c r="T3033" s="27" t="str">
        <f>IFERROR(_xlfn.XLOOKUP($B3033,'Ownership Metrics'!$A:$A,'Ownership Metrics'!$I:$I),"")</f>
        <v>Tinggi</v>
      </c>
      <c r="U3033" s="27">
        <f>IF(COUNTIFS($B$2:$B3033,$B3033,$D$2:$D3033,$D3033)=1,1,0)</f>
        <v>1</v>
      </c>
      <c r="V3033" s="27">
        <f t="shared" si="142"/>
        <v>39.200000000000003</v>
      </c>
      <c r="W3033" s="27">
        <f t="shared" si="143"/>
        <v>2</v>
      </c>
      <c r="X3033" s="27">
        <f t="shared" si="141"/>
        <v>39.199999696700004</v>
      </c>
    </row>
    <row r="3034" spans="1:24" x14ac:dyDescent="0.25">
      <c r="A3034" s="26">
        <v>46265</v>
      </c>
      <c r="B3034" s="27" t="s">
        <v>10545</v>
      </c>
      <c r="C3034" s="27" t="s">
        <v>3322</v>
      </c>
      <c r="D3034" s="27" t="s">
        <v>3326</v>
      </c>
      <c r="E3034" s="27" t="s">
        <v>22</v>
      </c>
      <c r="F3034" s="27" t="s">
        <v>23</v>
      </c>
      <c r="G3034" s="27"/>
      <c r="H3034" s="27" t="s">
        <v>24</v>
      </c>
      <c r="I3034" s="28">
        <v>201702600</v>
      </c>
      <c r="J3034" s="28">
        <v>0</v>
      </c>
      <c r="K3034" s="28">
        <v>201702600</v>
      </c>
      <c r="L3034" s="29">
        <v>9.49</v>
      </c>
      <c r="M3034" s="29">
        <f>IFERROR(_xlfn.XLOOKUP($B3034,'Ownership Metrics'!$A:$A,'Ownership Metrics'!$B:$B),"")</f>
        <v>0.85</v>
      </c>
      <c r="N3034" s="28">
        <f>IFERROR(_xlfn.XLOOKUP($B3034,'Ownership Metrics'!$A:$A,'Ownership Metrics'!$C:$C),"")</f>
        <v>3338</v>
      </c>
      <c r="O3034" s="29">
        <f>IFERROR(_xlfn.XLOOKUP($B3034,'Ownership Metrics'!$A:$A,'Ownership Metrics'!$D:$D),"")</f>
        <v>40.799999999999997</v>
      </c>
      <c r="P3034" s="29">
        <f>IFERROR(_xlfn.XLOOKUP($B3034,'Ownership Metrics'!$A:$A,'Ownership Metrics'!$E:$E),"")</f>
        <v>89.49</v>
      </c>
      <c r="Q3034" s="30">
        <f>IFERROR(_xlfn.XLOOKUP($B3034,'Ownership Metrics'!$A:$A,'Ownership Metrics'!$F:$F),"")</f>
        <v>5</v>
      </c>
      <c r="R3034" s="30">
        <f>IFERROR(_xlfn.XLOOKUP($B3034,'Ownership Metrics'!$A:$A,'Ownership Metrics'!$G:$G),"")</f>
        <v>62</v>
      </c>
      <c r="S3034" s="27" t="str">
        <f>IFERROR(_xlfn.XLOOKUP($B3034,'Ownership Metrics'!$A:$A,'Ownership Metrics'!$H:$H),"")</f>
        <v>Terkonsentrasi</v>
      </c>
      <c r="T3034" s="27" t="str">
        <f>IFERROR(_xlfn.XLOOKUP($B3034,'Ownership Metrics'!$A:$A,'Ownership Metrics'!$I:$I),"")</f>
        <v>Tinggi</v>
      </c>
      <c r="U3034" s="27">
        <f>IF(COUNTIFS($B$2:$B3034,$B3034,$D$2:$D3034,$D3034)=1,1,0)</f>
        <v>1</v>
      </c>
      <c r="V3034" s="27">
        <f t="shared" si="142"/>
        <v>9.49</v>
      </c>
      <c r="W3034" s="27">
        <f t="shared" si="143"/>
        <v>3</v>
      </c>
      <c r="X3034" s="27">
        <f t="shared" si="141"/>
        <v>9.4899996966</v>
      </c>
    </row>
    <row r="3035" spans="1:24" x14ac:dyDescent="0.25">
      <c r="A3035" s="26">
        <v>46265</v>
      </c>
      <c r="B3035" s="27" t="s">
        <v>10545</v>
      </c>
      <c r="C3035" s="27" t="s">
        <v>3322</v>
      </c>
      <c r="D3035" s="27" t="s">
        <v>3327</v>
      </c>
      <c r="E3035" s="27"/>
      <c r="F3035" s="27"/>
      <c r="G3035" s="27"/>
      <c r="H3035" s="27"/>
      <c r="I3035" s="28">
        <v>0</v>
      </c>
      <c r="J3035" s="28">
        <v>867000000</v>
      </c>
      <c r="K3035" s="28">
        <v>867000000</v>
      </c>
      <c r="L3035" s="29">
        <v>40.799999999999997</v>
      </c>
      <c r="M3035" s="29">
        <f>IFERROR(_xlfn.XLOOKUP($B3035,'Ownership Metrics'!$A:$A,'Ownership Metrics'!$B:$B),"")</f>
        <v>0.85</v>
      </c>
      <c r="N3035" s="28">
        <f>IFERROR(_xlfn.XLOOKUP($B3035,'Ownership Metrics'!$A:$A,'Ownership Metrics'!$C:$C),"")</f>
        <v>3338</v>
      </c>
      <c r="O3035" s="29">
        <f>IFERROR(_xlfn.XLOOKUP($B3035,'Ownership Metrics'!$A:$A,'Ownership Metrics'!$D:$D),"")</f>
        <v>40.799999999999997</v>
      </c>
      <c r="P3035" s="29">
        <f>IFERROR(_xlfn.XLOOKUP($B3035,'Ownership Metrics'!$A:$A,'Ownership Metrics'!$E:$E),"")</f>
        <v>89.49</v>
      </c>
      <c r="Q3035" s="30">
        <f>IFERROR(_xlfn.XLOOKUP($B3035,'Ownership Metrics'!$A:$A,'Ownership Metrics'!$F:$F),"")</f>
        <v>5</v>
      </c>
      <c r="R3035" s="30">
        <f>IFERROR(_xlfn.XLOOKUP($B3035,'Ownership Metrics'!$A:$A,'Ownership Metrics'!$G:$G),"")</f>
        <v>62</v>
      </c>
      <c r="S3035" s="27" t="str">
        <f>IFERROR(_xlfn.XLOOKUP($B3035,'Ownership Metrics'!$A:$A,'Ownership Metrics'!$H:$H),"")</f>
        <v>Terkonsentrasi</v>
      </c>
      <c r="T3035" s="27" t="str">
        <f>IFERROR(_xlfn.XLOOKUP($B3035,'Ownership Metrics'!$A:$A,'Ownership Metrics'!$I:$I),"")</f>
        <v>Tinggi</v>
      </c>
      <c r="U3035" s="27">
        <f>IF(COUNTIFS($B$2:$B3035,$B3035,$D$2:$D3035,$D3035)=1,1,0)</f>
        <v>1</v>
      </c>
      <c r="V3035" s="27">
        <f t="shared" si="142"/>
        <v>40.799999999999997</v>
      </c>
      <c r="W3035" s="27">
        <f t="shared" si="143"/>
        <v>1</v>
      </c>
      <c r="X3035" s="27">
        <f t="shared" si="141"/>
        <v>40.799999696499995</v>
      </c>
    </row>
    <row r="3036" spans="1:24" x14ac:dyDescent="0.25">
      <c r="A3036" s="26">
        <v>46265</v>
      </c>
      <c r="B3036" s="27" t="s">
        <v>10546</v>
      </c>
      <c r="C3036" s="27" t="s">
        <v>3329</v>
      </c>
      <c r="D3036" s="27" t="s">
        <v>3330</v>
      </c>
      <c r="E3036" s="27" t="s">
        <v>83</v>
      </c>
      <c r="F3036" s="27" t="s">
        <v>23</v>
      </c>
      <c r="G3036" s="27"/>
      <c r="H3036" s="27" t="s">
        <v>24</v>
      </c>
      <c r="I3036" s="28">
        <v>10000</v>
      </c>
      <c r="J3036" s="28">
        <v>772112420</v>
      </c>
      <c r="K3036" s="28">
        <v>772122420</v>
      </c>
      <c r="L3036" s="29">
        <v>83.22</v>
      </c>
      <c r="M3036" s="29">
        <f>IFERROR(_xlfn.XLOOKUP($B3036,'Ownership Metrics'!$A:$A,'Ownership Metrics'!$B:$B),"")</f>
        <v>7.64</v>
      </c>
      <c r="N3036" s="28">
        <f>IFERROR(_xlfn.XLOOKUP($B3036,'Ownership Metrics'!$A:$A,'Ownership Metrics'!$C:$C),"")</f>
        <v>6970</v>
      </c>
      <c r="O3036" s="29">
        <f>IFERROR(_xlfn.XLOOKUP($B3036,'Ownership Metrics'!$A:$A,'Ownership Metrics'!$D:$D),"")</f>
        <v>83.22</v>
      </c>
      <c r="P3036" s="29">
        <f>IFERROR(_xlfn.XLOOKUP($B3036,'Ownership Metrics'!$A:$A,'Ownership Metrics'!$E:$E),"")</f>
        <v>92.36</v>
      </c>
      <c r="Q3036" s="30">
        <f>IFERROR(_xlfn.XLOOKUP($B3036,'Ownership Metrics'!$A:$A,'Ownership Metrics'!$F:$F),"")</f>
        <v>3</v>
      </c>
      <c r="R3036" s="30">
        <f>IFERROR(_xlfn.XLOOKUP($B3036,'Ownership Metrics'!$A:$A,'Ownership Metrics'!$G:$G),"")</f>
        <v>82</v>
      </c>
      <c r="S3036" s="27" t="str">
        <f>IFERROR(_xlfn.XLOOKUP($B3036,'Ownership Metrics'!$A:$A,'Ownership Metrics'!$H:$H),"")</f>
        <v>Mayoritas</v>
      </c>
      <c r="T3036" s="27" t="str">
        <f>IFERROR(_xlfn.XLOOKUP($B3036,'Ownership Metrics'!$A:$A,'Ownership Metrics'!$I:$I),"")</f>
        <v>Tinggi</v>
      </c>
      <c r="U3036" s="27">
        <f>IF(COUNTIFS($B$2:$B3036,$B3036,$D$2:$D3036,$D3036)=1,1,0)</f>
        <v>1</v>
      </c>
      <c r="V3036" s="27">
        <f t="shared" si="142"/>
        <v>83.22</v>
      </c>
      <c r="W3036" s="27">
        <f t="shared" si="143"/>
        <v>1</v>
      </c>
      <c r="X3036" s="27">
        <f t="shared" si="141"/>
        <v>83.219999696399995</v>
      </c>
    </row>
    <row r="3037" spans="1:24" x14ac:dyDescent="0.25">
      <c r="A3037" s="26">
        <v>46265</v>
      </c>
      <c r="B3037" s="27" t="s">
        <v>10546</v>
      </c>
      <c r="C3037" s="27" t="s">
        <v>3329</v>
      </c>
      <c r="D3037" s="27" t="s">
        <v>2549</v>
      </c>
      <c r="E3037" s="27" t="s">
        <v>22</v>
      </c>
      <c r="F3037" s="27" t="s">
        <v>23</v>
      </c>
      <c r="G3037" s="27"/>
      <c r="H3037" s="27" t="s">
        <v>24</v>
      </c>
      <c r="I3037" s="28">
        <v>52500000</v>
      </c>
      <c r="J3037" s="28">
        <v>0</v>
      </c>
      <c r="K3037" s="28">
        <v>52500000</v>
      </c>
      <c r="L3037" s="29">
        <v>5.66</v>
      </c>
      <c r="M3037" s="29">
        <f>IFERROR(_xlfn.XLOOKUP($B3037,'Ownership Metrics'!$A:$A,'Ownership Metrics'!$B:$B),"")</f>
        <v>7.64</v>
      </c>
      <c r="N3037" s="28">
        <f>IFERROR(_xlfn.XLOOKUP($B3037,'Ownership Metrics'!$A:$A,'Ownership Metrics'!$C:$C),"")</f>
        <v>6970</v>
      </c>
      <c r="O3037" s="29">
        <f>IFERROR(_xlfn.XLOOKUP($B3037,'Ownership Metrics'!$A:$A,'Ownership Metrics'!$D:$D),"")</f>
        <v>83.22</v>
      </c>
      <c r="P3037" s="29">
        <f>IFERROR(_xlfn.XLOOKUP($B3037,'Ownership Metrics'!$A:$A,'Ownership Metrics'!$E:$E),"")</f>
        <v>92.36</v>
      </c>
      <c r="Q3037" s="30">
        <f>IFERROR(_xlfn.XLOOKUP($B3037,'Ownership Metrics'!$A:$A,'Ownership Metrics'!$F:$F),"")</f>
        <v>3</v>
      </c>
      <c r="R3037" s="30">
        <f>IFERROR(_xlfn.XLOOKUP($B3037,'Ownership Metrics'!$A:$A,'Ownership Metrics'!$G:$G),"")</f>
        <v>82</v>
      </c>
      <c r="S3037" s="27" t="str">
        <f>IFERROR(_xlfn.XLOOKUP($B3037,'Ownership Metrics'!$A:$A,'Ownership Metrics'!$H:$H),"")</f>
        <v>Mayoritas</v>
      </c>
      <c r="T3037" s="27" t="str">
        <f>IFERROR(_xlfn.XLOOKUP($B3037,'Ownership Metrics'!$A:$A,'Ownership Metrics'!$I:$I),"")</f>
        <v>Tinggi</v>
      </c>
      <c r="U3037" s="27">
        <f>IF(COUNTIFS($B$2:$B3037,$B3037,$D$2:$D3037,$D3037)=1,1,0)</f>
        <v>1</v>
      </c>
      <c r="V3037" s="27">
        <f t="shared" si="142"/>
        <v>5.66</v>
      </c>
      <c r="W3037" s="27">
        <f t="shared" si="143"/>
        <v>2</v>
      </c>
      <c r="X3037" s="27">
        <f t="shared" si="141"/>
        <v>5.6599996962999999</v>
      </c>
    </row>
    <row r="3038" spans="1:24" x14ac:dyDescent="0.25">
      <c r="A3038" s="26">
        <v>46265</v>
      </c>
      <c r="B3038" s="27" t="s">
        <v>10546</v>
      </c>
      <c r="C3038" s="27" t="s">
        <v>3329</v>
      </c>
      <c r="D3038" s="27" t="s">
        <v>103</v>
      </c>
      <c r="E3038" s="27" t="s">
        <v>35</v>
      </c>
      <c r="F3038" s="27" t="s">
        <v>23</v>
      </c>
      <c r="G3038" s="27" t="s">
        <v>36</v>
      </c>
      <c r="H3038" s="27" t="s">
        <v>24</v>
      </c>
      <c r="I3038" s="28">
        <v>32300000</v>
      </c>
      <c r="J3038" s="28">
        <v>0</v>
      </c>
      <c r="K3038" s="28">
        <v>32300000</v>
      </c>
      <c r="L3038" s="29">
        <v>3.48</v>
      </c>
      <c r="M3038" s="29">
        <f>IFERROR(_xlfn.XLOOKUP($B3038,'Ownership Metrics'!$A:$A,'Ownership Metrics'!$B:$B),"")</f>
        <v>7.64</v>
      </c>
      <c r="N3038" s="28">
        <f>IFERROR(_xlfn.XLOOKUP($B3038,'Ownership Metrics'!$A:$A,'Ownership Metrics'!$C:$C),"")</f>
        <v>6970</v>
      </c>
      <c r="O3038" s="29">
        <f>IFERROR(_xlfn.XLOOKUP($B3038,'Ownership Metrics'!$A:$A,'Ownership Metrics'!$D:$D),"")</f>
        <v>83.22</v>
      </c>
      <c r="P3038" s="29">
        <f>IFERROR(_xlfn.XLOOKUP($B3038,'Ownership Metrics'!$A:$A,'Ownership Metrics'!$E:$E),"")</f>
        <v>92.36</v>
      </c>
      <c r="Q3038" s="30">
        <f>IFERROR(_xlfn.XLOOKUP($B3038,'Ownership Metrics'!$A:$A,'Ownership Metrics'!$F:$F),"")</f>
        <v>3</v>
      </c>
      <c r="R3038" s="30">
        <f>IFERROR(_xlfn.XLOOKUP($B3038,'Ownership Metrics'!$A:$A,'Ownership Metrics'!$G:$G),"")</f>
        <v>82</v>
      </c>
      <c r="S3038" s="27" t="str">
        <f>IFERROR(_xlfn.XLOOKUP($B3038,'Ownership Metrics'!$A:$A,'Ownership Metrics'!$H:$H),"")</f>
        <v>Mayoritas</v>
      </c>
      <c r="T3038" s="27" t="str">
        <f>IFERROR(_xlfn.XLOOKUP($B3038,'Ownership Metrics'!$A:$A,'Ownership Metrics'!$I:$I),"")</f>
        <v>Tinggi</v>
      </c>
      <c r="U3038" s="27">
        <f>IF(COUNTIFS($B$2:$B3038,$B3038,$D$2:$D3038,$D3038)=1,1,0)</f>
        <v>1</v>
      </c>
      <c r="V3038" s="27">
        <f t="shared" si="142"/>
        <v>3.48</v>
      </c>
      <c r="W3038" s="27">
        <f t="shared" si="143"/>
        <v>3</v>
      </c>
      <c r="X3038" s="27">
        <f t="shared" si="141"/>
        <v>3.4799996962000002</v>
      </c>
    </row>
    <row r="3039" spans="1:24" x14ac:dyDescent="0.25">
      <c r="A3039" s="26">
        <v>46265</v>
      </c>
      <c r="B3039" s="27" t="s">
        <v>10547</v>
      </c>
      <c r="C3039" s="27" t="s">
        <v>3332</v>
      </c>
      <c r="D3039" s="27" t="s">
        <v>3333</v>
      </c>
      <c r="E3039" s="27" t="s">
        <v>22</v>
      </c>
      <c r="F3039" s="27" t="s">
        <v>23</v>
      </c>
      <c r="G3039" s="27"/>
      <c r="H3039" s="27" t="s">
        <v>24</v>
      </c>
      <c r="I3039" s="28">
        <v>2117686040</v>
      </c>
      <c r="J3039" s="28">
        <v>0</v>
      </c>
      <c r="K3039" s="28">
        <v>2117686040</v>
      </c>
      <c r="L3039" s="29">
        <v>6.3</v>
      </c>
      <c r="M3039" s="29">
        <f>IFERROR(_xlfn.XLOOKUP($B3039,'Ownership Metrics'!$A:$A,'Ownership Metrics'!$B:$B),"")</f>
        <v>22.2</v>
      </c>
      <c r="N3039" s="28">
        <f>IFERROR(_xlfn.XLOOKUP($B3039,'Ownership Metrics'!$A:$A,'Ownership Metrics'!$C:$C),"")</f>
        <v>770</v>
      </c>
      <c r="O3039" s="29">
        <f>IFERROR(_xlfn.XLOOKUP($B3039,'Ownership Metrics'!$A:$A,'Ownership Metrics'!$D:$D),"")</f>
        <v>19.04</v>
      </c>
      <c r="P3039" s="29">
        <f>IFERROR(_xlfn.XLOOKUP($B3039,'Ownership Metrics'!$A:$A,'Ownership Metrics'!$E:$E),"")</f>
        <v>42.48</v>
      </c>
      <c r="Q3039" s="30">
        <f>IFERROR(_xlfn.XLOOKUP($B3039,'Ownership Metrics'!$A:$A,'Ownership Metrics'!$F:$F),"")</f>
        <v>16</v>
      </c>
      <c r="R3039" s="30">
        <f>IFERROR(_xlfn.XLOOKUP($B3039,'Ownership Metrics'!$A:$A,'Ownership Metrics'!$G:$G),"")</f>
        <v>23</v>
      </c>
      <c r="S3039" s="27" t="str">
        <f>IFERROR(_xlfn.XLOOKUP($B3039,'Ownership Metrics'!$A:$A,'Ownership Metrics'!$H:$H),"")</f>
        <v>Moderat</v>
      </c>
      <c r="T3039" s="27" t="str">
        <f>IFERROR(_xlfn.XLOOKUP($B3039,'Ownership Metrics'!$A:$A,'Ownership Metrics'!$I:$I),"")</f>
        <v>Rendah</v>
      </c>
      <c r="U3039" s="27">
        <f>IF(COUNTIFS($B$2:$B3039,$B3039,$D$2:$D3039,$D3039)=1,1,0)</f>
        <v>1</v>
      </c>
      <c r="V3039" s="27">
        <f t="shared" si="142"/>
        <v>6.3</v>
      </c>
      <c r="W3039" s="27">
        <f t="shared" si="143"/>
        <v>4</v>
      </c>
      <c r="X3039" s="27">
        <f t="shared" si="141"/>
        <v>6.2999996960999995</v>
      </c>
    </row>
    <row r="3040" spans="1:24" x14ac:dyDescent="0.25">
      <c r="A3040" s="26">
        <v>46265</v>
      </c>
      <c r="B3040" s="27" t="s">
        <v>10547</v>
      </c>
      <c r="C3040" s="27" t="s">
        <v>3332</v>
      </c>
      <c r="D3040" s="27" t="s">
        <v>3334</v>
      </c>
      <c r="E3040" s="27" t="s">
        <v>22</v>
      </c>
      <c r="F3040" s="27" t="s">
        <v>23</v>
      </c>
      <c r="G3040" s="27"/>
      <c r="H3040" s="27" t="s">
        <v>24</v>
      </c>
      <c r="I3040" s="28">
        <v>883802850</v>
      </c>
      <c r="J3040" s="28">
        <v>0</v>
      </c>
      <c r="K3040" s="28">
        <v>883802850</v>
      </c>
      <c r="L3040" s="29">
        <v>2.63</v>
      </c>
      <c r="M3040" s="29">
        <f>IFERROR(_xlfn.XLOOKUP($B3040,'Ownership Metrics'!$A:$A,'Ownership Metrics'!$B:$B),"")</f>
        <v>22.2</v>
      </c>
      <c r="N3040" s="28">
        <f>IFERROR(_xlfn.XLOOKUP($B3040,'Ownership Metrics'!$A:$A,'Ownership Metrics'!$C:$C),"")</f>
        <v>770</v>
      </c>
      <c r="O3040" s="29">
        <f>IFERROR(_xlfn.XLOOKUP($B3040,'Ownership Metrics'!$A:$A,'Ownership Metrics'!$D:$D),"")</f>
        <v>19.04</v>
      </c>
      <c r="P3040" s="29">
        <f>IFERROR(_xlfn.XLOOKUP($B3040,'Ownership Metrics'!$A:$A,'Ownership Metrics'!$E:$E),"")</f>
        <v>42.48</v>
      </c>
      <c r="Q3040" s="30">
        <f>IFERROR(_xlfn.XLOOKUP($B3040,'Ownership Metrics'!$A:$A,'Ownership Metrics'!$F:$F),"")</f>
        <v>16</v>
      </c>
      <c r="R3040" s="30">
        <f>IFERROR(_xlfn.XLOOKUP($B3040,'Ownership Metrics'!$A:$A,'Ownership Metrics'!$G:$G),"")</f>
        <v>23</v>
      </c>
      <c r="S3040" s="27" t="str">
        <f>IFERROR(_xlfn.XLOOKUP($B3040,'Ownership Metrics'!$A:$A,'Ownership Metrics'!$H:$H),"")</f>
        <v>Moderat</v>
      </c>
      <c r="T3040" s="27" t="str">
        <f>IFERROR(_xlfn.XLOOKUP($B3040,'Ownership Metrics'!$A:$A,'Ownership Metrics'!$I:$I),"")</f>
        <v>Rendah</v>
      </c>
      <c r="U3040" s="27">
        <f>IF(COUNTIFS($B$2:$B3040,$B3040,$D$2:$D3040,$D3040)=1,1,0)</f>
        <v>1</v>
      </c>
      <c r="V3040" s="27">
        <f t="shared" si="142"/>
        <v>2.63</v>
      </c>
      <c r="W3040" s="27">
        <f t="shared" si="143"/>
        <v>8</v>
      </c>
      <c r="X3040" s="27">
        <f t="shared" si="141"/>
        <v>2.6299996960000001</v>
      </c>
    </row>
    <row r="3041" spans="1:24" x14ac:dyDescent="0.25">
      <c r="A3041" s="26">
        <v>46265</v>
      </c>
      <c r="B3041" s="27" t="s">
        <v>10547</v>
      </c>
      <c r="C3041" s="27" t="s">
        <v>3332</v>
      </c>
      <c r="D3041" s="27" t="s">
        <v>1573</v>
      </c>
      <c r="E3041" s="27" t="s">
        <v>22</v>
      </c>
      <c r="F3041" s="27" t="s">
        <v>23</v>
      </c>
      <c r="G3041" s="27"/>
      <c r="H3041" s="27" t="s">
        <v>24</v>
      </c>
      <c r="I3041" s="28">
        <v>1379146140</v>
      </c>
      <c r="J3041" s="28">
        <v>0</v>
      </c>
      <c r="K3041" s="28">
        <v>1379146140</v>
      </c>
      <c r="L3041" s="29">
        <v>4.0999999999999996</v>
      </c>
      <c r="M3041" s="29">
        <f>IFERROR(_xlfn.XLOOKUP($B3041,'Ownership Metrics'!$A:$A,'Ownership Metrics'!$B:$B),"")</f>
        <v>22.2</v>
      </c>
      <c r="N3041" s="28">
        <f>IFERROR(_xlfn.XLOOKUP($B3041,'Ownership Metrics'!$A:$A,'Ownership Metrics'!$C:$C),"")</f>
        <v>770</v>
      </c>
      <c r="O3041" s="29">
        <f>IFERROR(_xlfn.XLOOKUP($B3041,'Ownership Metrics'!$A:$A,'Ownership Metrics'!$D:$D),"")</f>
        <v>19.04</v>
      </c>
      <c r="P3041" s="29">
        <f>IFERROR(_xlfn.XLOOKUP($B3041,'Ownership Metrics'!$A:$A,'Ownership Metrics'!$E:$E),"")</f>
        <v>42.48</v>
      </c>
      <c r="Q3041" s="30">
        <f>IFERROR(_xlfn.XLOOKUP($B3041,'Ownership Metrics'!$A:$A,'Ownership Metrics'!$F:$F),"")</f>
        <v>16</v>
      </c>
      <c r="R3041" s="30">
        <f>IFERROR(_xlfn.XLOOKUP($B3041,'Ownership Metrics'!$A:$A,'Ownership Metrics'!$G:$G),"")</f>
        <v>23</v>
      </c>
      <c r="S3041" s="27" t="str">
        <f>IFERROR(_xlfn.XLOOKUP($B3041,'Ownership Metrics'!$A:$A,'Ownership Metrics'!$H:$H),"")</f>
        <v>Moderat</v>
      </c>
      <c r="T3041" s="27" t="str">
        <f>IFERROR(_xlfn.XLOOKUP($B3041,'Ownership Metrics'!$A:$A,'Ownership Metrics'!$I:$I),"")</f>
        <v>Rendah</v>
      </c>
      <c r="U3041" s="27">
        <f>IF(COUNTIFS($B$2:$B3041,$B3041,$D$2:$D3041,$D3041)=1,1,0)</f>
        <v>1</v>
      </c>
      <c r="V3041" s="27">
        <f t="shared" si="142"/>
        <v>4.0999999999999996</v>
      </c>
      <c r="W3041" s="27">
        <f t="shared" si="143"/>
        <v>6</v>
      </c>
      <c r="X3041" s="27">
        <f t="shared" si="141"/>
        <v>4.0999996958999994</v>
      </c>
    </row>
    <row r="3042" spans="1:24" x14ac:dyDescent="0.25">
      <c r="A3042" s="26">
        <v>46265</v>
      </c>
      <c r="B3042" s="27" t="s">
        <v>10547</v>
      </c>
      <c r="C3042" s="27" t="s">
        <v>3332</v>
      </c>
      <c r="D3042" s="27" t="s">
        <v>1602</v>
      </c>
      <c r="E3042" s="27" t="s">
        <v>22</v>
      </c>
      <c r="F3042" s="27" t="s">
        <v>32</v>
      </c>
      <c r="G3042" s="27"/>
      <c r="H3042" s="27" t="s">
        <v>56</v>
      </c>
      <c r="I3042" s="28">
        <v>1647457000</v>
      </c>
      <c r="J3042" s="28">
        <v>0</v>
      </c>
      <c r="K3042" s="28">
        <v>1647457000</v>
      </c>
      <c r="L3042" s="29">
        <v>4.9000000000000004</v>
      </c>
      <c r="M3042" s="29">
        <f>IFERROR(_xlfn.XLOOKUP($B3042,'Ownership Metrics'!$A:$A,'Ownership Metrics'!$B:$B),"")</f>
        <v>22.2</v>
      </c>
      <c r="N3042" s="28">
        <f>IFERROR(_xlfn.XLOOKUP($B3042,'Ownership Metrics'!$A:$A,'Ownership Metrics'!$C:$C),"")</f>
        <v>770</v>
      </c>
      <c r="O3042" s="29">
        <f>IFERROR(_xlfn.XLOOKUP($B3042,'Ownership Metrics'!$A:$A,'Ownership Metrics'!$D:$D),"")</f>
        <v>19.04</v>
      </c>
      <c r="P3042" s="29">
        <f>IFERROR(_xlfn.XLOOKUP($B3042,'Ownership Metrics'!$A:$A,'Ownership Metrics'!$E:$E),"")</f>
        <v>42.48</v>
      </c>
      <c r="Q3042" s="30">
        <f>IFERROR(_xlfn.XLOOKUP($B3042,'Ownership Metrics'!$A:$A,'Ownership Metrics'!$F:$F),"")</f>
        <v>16</v>
      </c>
      <c r="R3042" s="30">
        <f>IFERROR(_xlfn.XLOOKUP($B3042,'Ownership Metrics'!$A:$A,'Ownership Metrics'!$G:$G),"")</f>
        <v>23</v>
      </c>
      <c r="S3042" s="27" t="str">
        <f>IFERROR(_xlfn.XLOOKUP($B3042,'Ownership Metrics'!$A:$A,'Ownership Metrics'!$H:$H),"")</f>
        <v>Moderat</v>
      </c>
      <c r="T3042" s="27" t="str">
        <f>IFERROR(_xlfn.XLOOKUP($B3042,'Ownership Metrics'!$A:$A,'Ownership Metrics'!$I:$I),"")</f>
        <v>Rendah</v>
      </c>
      <c r="U3042" s="27">
        <f>IF(COUNTIFS($B$2:$B3042,$B3042,$D$2:$D3042,$D3042)=1,1,0)</f>
        <v>1</v>
      </c>
      <c r="V3042" s="27">
        <f t="shared" si="142"/>
        <v>4.9000000000000004</v>
      </c>
      <c r="W3042" s="27">
        <f t="shared" si="143"/>
        <v>5</v>
      </c>
      <c r="X3042" s="27">
        <f t="shared" si="141"/>
        <v>4.8999996958000001</v>
      </c>
    </row>
    <row r="3043" spans="1:24" x14ac:dyDescent="0.25">
      <c r="A3043" s="26">
        <v>46265</v>
      </c>
      <c r="B3043" s="27" t="s">
        <v>10547</v>
      </c>
      <c r="C3043" s="27" t="s">
        <v>3332</v>
      </c>
      <c r="D3043" s="27" t="s">
        <v>3335</v>
      </c>
      <c r="E3043" s="27" t="s">
        <v>31</v>
      </c>
      <c r="F3043" s="27" t="s">
        <v>23</v>
      </c>
      <c r="G3043" s="27"/>
      <c r="H3043" s="27" t="s">
        <v>24</v>
      </c>
      <c r="I3043" s="28">
        <v>510260550</v>
      </c>
      <c r="J3043" s="28">
        <v>0</v>
      </c>
      <c r="K3043" s="28">
        <v>510260550</v>
      </c>
      <c r="L3043" s="29">
        <v>1.52</v>
      </c>
      <c r="M3043" s="29">
        <f>IFERROR(_xlfn.XLOOKUP($B3043,'Ownership Metrics'!$A:$A,'Ownership Metrics'!$B:$B),"")</f>
        <v>22.2</v>
      </c>
      <c r="N3043" s="28">
        <f>IFERROR(_xlfn.XLOOKUP($B3043,'Ownership Metrics'!$A:$A,'Ownership Metrics'!$C:$C),"")</f>
        <v>770</v>
      </c>
      <c r="O3043" s="29">
        <f>IFERROR(_xlfn.XLOOKUP($B3043,'Ownership Metrics'!$A:$A,'Ownership Metrics'!$D:$D),"")</f>
        <v>19.04</v>
      </c>
      <c r="P3043" s="29">
        <f>IFERROR(_xlfn.XLOOKUP($B3043,'Ownership Metrics'!$A:$A,'Ownership Metrics'!$E:$E),"")</f>
        <v>42.48</v>
      </c>
      <c r="Q3043" s="30">
        <f>IFERROR(_xlfn.XLOOKUP($B3043,'Ownership Metrics'!$A:$A,'Ownership Metrics'!$F:$F),"")</f>
        <v>16</v>
      </c>
      <c r="R3043" s="30">
        <f>IFERROR(_xlfn.XLOOKUP($B3043,'Ownership Metrics'!$A:$A,'Ownership Metrics'!$G:$G),"")</f>
        <v>23</v>
      </c>
      <c r="S3043" s="27" t="str">
        <f>IFERROR(_xlfn.XLOOKUP($B3043,'Ownership Metrics'!$A:$A,'Ownership Metrics'!$H:$H),"")</f>
        <v>Moderat</v>
      </c>
      <c r="T3043" s="27" t="str">
        <f>IFERROR(_xlfn.XLOOKUP($B3043,'Ownership Metrics'!$A:$A,'Ownership Metrics'!$I:$I),"")</f>
        <v>Rendah</v>
      </c>
      <c r="U3043" s="27">
        <f>IF(COUNTIFS($B$2:$B3043,$B3043,$D$2:$D3043,$D3043)=1,1,0)</f>
        <v>1</v>
      </c>
      <c r="V3043" s="27">
        <f t="shared" si="142"/>
        <v>1.52</v>
      </c>
      <c r="W3043" s="27">
        <f t="shared" si="143"/>
        <v>13</v>
      </c>
      <c r="X3043" s="27">
        <f t="shared" si="141"/>
        <v>1.5199996956999999</v>
      </c>
    </row>
    <row r="3044" spans="1:24" x14ac:dyDescent="0.25">
      <c r="A3044" s="26">
        <v>46265</v>
      </c>
      <c r="B3044" s="27" t="s">
        <v>10547</v>
      </c>
      <c r="C3044" s="27" t="s">
        <v>3332</v>
      </c>
      <c r="D3044" s="27" t="s">
        <v>2663</v>
      </c>
      <c r="E3044" s="27" t="s">
        <v>35</v>
      </c>
      <c r="F3044" s="27" t="s">
        <v>23</v>
      </c>
      <c r="G3044" s="27" t="s">
        <v>36</v>
      </c>
      <c r="H3044" s="27"/>
      <c r="I3044" s="28">
        <v>460122000</v>
      </c>
      <c r="J3044" s="28">
        <v>0</v>
      </c>
      <c r="K3044" s="28">
        <v>460122000</v>
      </c>
      <c r="L3044" s="29">
        <v>1.37</v>
      </c>
      <c r="M3044" s="29">
        <f>IFERROR(_xlfn.XLOOKUP($B3044,'Ownership Metrics'!$A:$A,'Ownership Metrics'!$B:$B),"")</f>
        <v>22.2</v>
      </c>
      <c r="N3044" s="28">
        <f>IFERROR(_xlfn.XLOOKUP($B3044,'Ownership Metrics'!$A:$A,'Ownership Metrics'!$C:$C),"")</f>
        <v>770</v>
      </c>
      <c r="O3044" s="29">
        <f>IFERROR(_xlfn.XLOOKUP($B3044,'Ownership Metrics'!$A:$A,'Ownership Metrics'!$D:$D),"")</f>
        <v>19.04</v>
      </c>
      <c r="P3044" s="29">
        <f>IFERROR(_xlfn.XLOOKUP($B3044,'Ownership Metrics'!$A:$A,'Ownership Metrics'!$E:$E),"")</f>
        <v>42.48</v>
      </c>
      <c r="Q3044" s="30">
        <f>IFERROR(_xlfn.XLOOKUP($B3044,'Ownership Metrics'!$A:$A,'Ownership Metrics'!$F:$F),"")</f>
        <v>16</v>
      </c>
      <c r="R3044" s="30">
        <f>IFERROR(_xlfn.XLOOKUP($B3044,'Ownership Metrics'!$A:$A,'Ownership Metrics'!$G:$G),"")</f>
        <v>23</v>
      </c>
      <c r="S3044" s="27" t="str">
        <f>IFERROR(_xlfn.XLOOKUP($B3044,'Ownership Metrics'!$A:$A,'Ownership Metrics'!$H:$H),"")</f>
        <v>Moderat</v>
      </c>
      <c r="T3044" s="27" t="str">
        <f>IFERROR(_xlfn.XLOOKUP($B3044,'Ownership Metrics'!$A:$A,'Ownership Metrics'!$I:$I),"")</f>
        <v>Rendah</v>
      </c>
      <c r="U3044" s="27">
        <f>IF(COUNTIFS($B$2:$B3044,$B3044,$D$2:$D3044,$D3044)=1,1,0)</f>
        <v>1</v>
      </c>
      <c r="V3044" s="27">
        <f t="shared" si="142"/>
        <v>1.37</v>
      </c>
      <c r="W3044" s="27">
        <f t="shared" si="143"/>
        <v>15</v>
      </c>
      <c r="X3044" s="27">
        <f t="shared" si="141"/>
        <v>1.3699996956</v>
      </c>
    </row>
    <row r="3045" spans="1:24" x14ac:dyDescent="0.25">
      <c r="A3045" s="26">
        <v>46265</v>
      </c>
      <c r="B3045" s="27" t="s">
        <v>10547</v>
      </c>
      <c r="C3045" s="27" t="s">
        <v>3332</v>
      </c>
      <c r="D3045" s="27" t="s">
        <v>587</v>
      </c>
      <c r="E3045" s="27" t="s">
        <v>44</v>
      </c>
      <c r="F3045" s="27" t="s">
        <v>23</v>
      </c>
      <c r="G3045" s="27"/>
      <c r="H3045" s="27" t="s">
        <v>24</v>
      </c>
      <c r="I3045" s="28">
        <v>4569099150</v>
      </c>
      <c r="J3045" s="28">
        <v>0</v>
      </c>
      <c r="K3045" s="28">
        <v>4569099150</v>
      </c>
      <c r="L3045" s="29">
        <v>13.6</v>
      </c>
      <c r="M3045" s="29">
        <f>IFERROR(_xlfn.XLOOKUP($B3045,'Ownership Metrics'!$A:$A,'Ownership Metrics'!$B:$B),"")</f>
        <v>22.2</v>
      </c>
      <c r="N3045" s="28">
        <f>IFERROR(_xlfn.XLOOKUP($B3045,'Ownership Metrics'!$A:$A,'Ownership Metrics'!$C:$C),"")</f>
        <v>770</v>
      </c>
      <c r="O3045" s="29">
        <f>IFERROR(_xlfn.XLOOKUP($B3045,'Ownership Metrics'!$A:$A,'Ownership Metrics'!$D:$D),"")</f>
        <v>19.04</v>
      </c>
      <c r="P3045" s="29">
        <f>IFERROR(_xlfn.XLOOKUP($B3045,'Ownership Metrics'!$A:$A,'Ownership Metrics'!$E:$E),"")</f>
        <v>42.48</v>
      </c>
      <c r="Q3045" s="30">
        <f>IFERROR(_xlfn.XLOOKUP($B3045,'Ownership Metrics'!$A:$A,'Ownership Metrics'!$F:$F),"")</f>
        <v>16</v>
      </c>
      <c r="R3045" s="30">
        <f>IFERROR(_xlfn.XLOOKUP($B3045,'Ownership Metrics'!$A:$A,'Ownership Metrics'!$G:$G),"")</f>
        <v>23</v>
      </c>
      <c r="S3045" s="27" t="str">
        <f>IFERROR(_xlfn.XLOOKUP($B3045,'Ownership Metrics'!$A:$A,'Ownership Metrics'!$H:$H),"")</f>
        <v>Moderat</v>
      </c>
      <c r="T3045" s="27" t="str">
        <f>IFERROR(_xlfn.XLOOKUP($B3045,'Ownership Metrics'!$A:$A,'Ownership Metrics'!$I:$I),"")</f>
        <v>Rendah</v>
      </c>
      <c r="U3045" s="27">
        <f>IF(COUNTIFS($B$2:$B3045,$B3045,$D$2:$D3045,$D3045)=1,1,0)</f>
        <v>1</v>
      </c>
      <c r="V3045" s="27">
        <f t="shared" si="142"/>
        <v>13.6</v>
      </c>
      <c r="W3045" s="27">
        <f t="shared" si="143"/>
        <v>2</v>
      </c>
      <c r="X3045" s="27">
        <f t="shared" si="141"/>
        <v>13.599999695499999</v>
      </c>
    </row>
    <row r="3046" spans="1:24" x14ac:dyDescent="0.25">
      <c r="A3046" s="26">
        <v>46265</v>
      </c>
      <c r="B3046" s="27" t="s">
        <v>10547</v>
      </c>
      <c r="C3046" s="27" t="s">
        <v>3332</v>
      </c>
      <c r="D3046" s="27" t="s">
        <v>551</v>
      </c>
      <c r="E3046" s="27" t="s">
        <v>98</v>
      </c>
      <c r="F3046" s="27" t="s">
        <v>23</v>
      </c>
      <c r="G3046" s="27"/>
      <c r="H3046" s="27" t="s">
        <v>24</v>
      </c>
      <c r="I3046" s="28">
        <v>6398514175</v>
      </c>
      <c r="J3046" s="28">
        <v>0</v>
      </c>
      <c r="K3046" s="28">
        <v>6398514175</v>
      </c>
      <c r="L3046" s="29">
        <v>19.04</v>
      </c>
      <c r="M3046" s="29">
        <f>IFERROR(_xlfn.XLOOKUP($B3046,'Ownership Metrics'!$A:$A,'Ownership Metrics'!$B:$B),"")</f>
        <v>22.2</v>
      </c>
      <c r="N3046" s="28">
        <f>IFERROR(_xlfn.XLOOKUP($B3046,'Ownership Metrics'!$A:$A,'Ownership Metrics'!$C:$C),"")</f>
        <v>770</v>
      </c>
      <c r="O3046" s="29">
        <f>IFERROR(_xlfn.XLOOKUP($B3046,'Ownership Metrics'!$A:$A,'Ownership Metrics'!$D:$D),"")</f>
        <v>19.04</v>
      </c>
      <c r="P3046" s="29">
        <f>IFERROR(_xlfn.XLOOKUP($B3046,'Ownership Metrics'!$A:$A,'Ownership Metrics'!$E:$E),"")</f>
        <v>42.48</v>
      </c>
      <c r="Q3046" s="30">
        <f>IFERROR(_xlfn.XLOOKUP($B3046,'Ownership Metrics'!$A:$A,'Ownership Metrics'!$F:$F),"")</f>
        <v>16</v>
      </c>
      <c r="R3046" s="30">
        <f>IFERROR(_xlfn.XLOOKUP($B3046,'Ownership Metrics'!$A:$A,'Ownership Metrics'!$G:$G),"")</f>
        <v>23</v>
      </c>
      <c r="S3046" s="27" t="str">
        <f>IFERROR(_xlfn.XLOOKUP($B3046,'Ownership Metrics'!$A:$A,'Ownership Metrics'!$H:$H),"")</f>
        <v>Moderat</v>
      </c>
      <c r="T3046" s="27" t="str">
        <f>IFERROR(_xlfn.XLOOKUP($B3046,'Ownership Metrics'!$A:$A,'Ownership Metrics'!$I:$I),"")</f>
        <v>Rendah</v>
      </c>
      <c r="U3046" s="27">
        <f>IF(COUNTIFS($B$2:$B3046,$B3046,$D$2:$D3046,$D3046)=1,1,0)</f>
        <v>1</v>
      </c>
      <c r="V3046" s="27">
        <f t="shared" si="142"/>
        <v>19.04</v>
      </c>
      <c r="W3046" s="27">
        <f t="shared" si="143"/>
        <v>1</v>
      </c>
      <c r="X3046" s="27">
        <f t="shared" si="141"/>
        <v>19.039999695399999</v>
      </c>
    </row>
    <row r="3047" spans="1:24" x14ac:dyDescent="0.25">
      <c r="A3047" s="26">
        <v>46265</v>
      </c>
      <c r="B3047" s="27" t="s">
        <v>10547</v>
      </c>
      <c r="C3047" s="27" t="s">
        <v>3332</v>
      </c>
      <c r="D3047" s="27" t="s">
        <v>3336</v>
      </c>
      <c r="E3047" s="27" t="s">
        <v>72</v>
      </c>
      <c r="F3047" s="27" t="s">
        <v>23</v>
      </c>
      <c r="G3047" s="27"/>
      <c r="H3047" s="27" t="s">
        <v>24</v>
      </c>
      <c r="I3047" s="28">
        <v>510366000</v>
      </c>
      <c r="J3047" s="28">
        <v>0</v>
      </c>
      <c r="K3047" s="28">
        <v>510366000</v>
      </c>
      <c r="L3047" s="29">
        <v>1.52</v>
      </c>
      <c r="M3047" s="29">
        <f>IFERROR(_xlfn.XLOOKUP($B3047,'Ownership Metrics'!$A:$A,'Ownership Metrics'!$B:$B),"")</f>
        <v>22.2</v>
      </c>
      <c r="N3047" s="28">
        <f>IFERROR(_xlfn.XLOOKUP($B3047,'Ownership Metrics'!$A:$A,'Ownership Metrics'!$C:$C),"")</f>
        <v>770</v>
      </c>
      <c r="O3047" s="29">
        <f>IFERROR(_xlfn.XLOOKUP($B3047,'Ownership Metrics'!$A:$A,'Ownership Metrics'!$D:$D),"")</f>
        <v>19.04</v>
      </c>
      <c r="P3047" s="29">
        <f>IFERROR(_xlfn.XLOOKUP($B3047,'Ownership Metrics'!$A:$A,'Ownership Metrics'!$E:$E),"")</f>
        <v>42.48</v>
      </c>
      <c r="Q3047" s="30">
        <f>IFERROR(_xlfn.XLOOKUP($B3047,'Ownership Metrics'!$A:$A,'Ownership Metrics'!$F:$F),"")</f>
        <v>16</v>
      </c>
      <c r="R3047" s="30">
        <f>IFERROR(_xlfn.XLOOKUP($B3047,'Ownership Metrics'!$A:$A,'Ownership Metrics'!$G:$G),"")</f>
        <v>23</v>
      </c>
      <c r="S3047" s="27" t="str">
        <f>IFERROR(_xlfn.XLOOKUP($B3047,'Ownership Metrics'!$A:$A,'Ownership Metrics'!$H:$H),"")</f>
        <v>Moderat</v>
      </c>
      <c r="T3047" s="27" t="str">
        <f>IFERROR(_xlfn.XLOOKUP($B3047,'Ownership Metrics'!$A:$A,'Ownership Metrics'!$I:$I),"")</f>
        <v>Rendah</v>
      </c>
      <c r="U3047" s="27">
        <f>IF(COUNTIFS($B$2:$B3047,$B3047,$D$2:$D3047,$D3047)=1,1,0)</f>
        <v>1</v>
      </c>
      <c r="V3047" s="27">
        <f t="shared" si="142"/>
        <v>1.52</v>
      </c>
      <c r="W3047" s="27">
        <f t="shared" si="143"/>
        <v>14</v>
      </c>
      <c r="X3047" s="27">
        <f t="shared" si="141"/>
        <v>1.5199996953000001</v>
      </c>
    </row>
    <row r="3048" spans="1:24" x14ac:dyDescent="0.25">
      <c r="A3048" s="26">
        <v>46265</v>
      </c>
      <c r="B3048" s="27" t="s">
        <v>10547</v>
      </c>
      <c r="C3048" s="27" t="s">
        <v>3332</v>
      </c>
      <c r="D3048" s="27" t="s">
        <v>2326</v>
      </c>
      <c r="E3048" s="27" t="s">
        <v>1516</v>
      </c>
      <c r="F3048" s="27" t="s">
        <v>23</v>
      </c>
      <c r="G3048" s="27"/>
      <c r="H3048" s="27" t="s">
        <v>24</v>
      </c>
      <c r="I3048" s="28">
        <v>836282000</v>
      </c>
      <c r="J3048" s="28">
        <v>0</v>
      </c>
      <c r="K3048" s="28">
        <v>836282000</v>
      </c>
      <c r="L3048" s="29">
        <v>2.4900000000000002</v>
      </c>
      <c r="M3048" s="29">
        <f>IFERROR(_xlfn.XLOOKUP($B3048,'Ownership Metrics'!$A:$A,'Ownership Metrics'!$B:$B),"")</f>
        <v>22.2</v>
      </c>
      <c r="N3048" s="28">
        <f>IFERROR(_xlfn.XLOOKUP($B3048,'Ownership Metrics'!$A:$A,'Ownership Metrics'!$C:$C),"")</f>
        <v>770</v>
      </c>
      <c r="O3048" s="29">
        <f>IFERROR(_xlfn.XLOOKUP($B3048,'Ownership Metrics'!$A:$A,'Ownership Metrics'!$D:$D),"")</f>
        <v>19.04</v>
      </c>
      <c r="P3048" s="29">
        <f>IFERROR(_xlfn.XLOOKUP($B3048,'Ownership Metrics'!$A:$A,'Ownership Metrics'!$E:$E),"")</f>
        <v>42.48</v>
      </c>
      <c r="Q3048" s="30">
        <f>IFERROR(_xlfn.XLOOKUP($B3048,'Ownership Metrics'!$A:$A,'Ownership Metrics'!$F:$F),"")</f>
        <v>16</v>
      </c>
      <c r="R3048" s="30">
        <f>IFERROR(_xlfn.XLOOKUP($B3048,'Ownership Metrics'!$A:$A,'Ownership Metrics'!$G:$G),"")</f>
        <v>23</v>
      </c>
      <c r="S3048" s="27" t="str">
        <f>IFERROR(_xlfn.XLOOKUP($B3048,'Ownership Metrics'!$A:$A,'Ownership Metrics'!$H:$H),"")</f>
        <v>Moderat</v>
      </c>
      <c r="T3048" s="27" t="str">
        <f>IFERROR(_xlfn.XLOOKUP($B3048,'Ownership Metrics'!$A:$A,'Ownership Metrics'!$I:$I),"")</f>
        <v>Rendah</v>
      </c>
      <c r="U3048" s="27">
        <f>IF(COUNTIFS($B$2:$B3048,$B3048,$D$2:$D3048,$D3048)=1,1,0)</f>
        <v>1</v>
      </c>
      <c r="V3048" s="27">
        <f t="shared" si="142"/>
        <v>2.4900000000000002</v>
      </c>
      <c r="W3048" s="27">
        <f t="shared" si="143"/>
        <v>9</v>
      </c>
      <c r="X3048" s="27">
        <f t="shared" si="141"/>
        <v>2.4899996952000003</v>
      </c>
    </row>
    <row r="3049" spans="1:24" x14ac:dyDescent="0.25">
      <c r="A3049" s="26">
        <v>46265</v>
      </c>
      <c r="B3049" s="27" t="s">
        <v>10547</v>
      </c>
      <c r="C3049" s="27" t="s">
        <v>3332</v>
      </c>
      <c r="D3049" s="27" t="s">
        <v>1605</v>
      </c>
      <c r="E3049" s="27" t="s">
        <v>72</v>
      </c>
      <c r="F3049" s="27" t="s">
        <v>23</v>
      </c>
      <c r="G3049" s="27"/>
      <c r="H3049" s="27" t="s">
        <v>24</v>
      </c>
      <c r="I3049" s="28">
        <v>393025000</v>
      </c>
      <c r="J3049" s="28">
        <v>0</v>
      </c>
      <c r="K3049" s="28">
        <v>393025000</v>
      </c>
      <c r="L3049" s="29">
        <v>1.17</v>
      </c>
      <c r="M3049" s="29">
        <f>IFERROR(_xlfn.XLOOKUP($B3049,'Ownership Metrics'!$A:$A,'Ownership Metrics'!$B:$B),"")</f>
        <v>22.2</v>
      </c>
      <c r="N3049" s="28">
        <f>IFERROR(_xlfn.XLOOKUP($B3049,'Ownership Metrics'!$A:$A,'Ownership Metrics'!$C:$C),"")</f>
        <v>770</v>
      </c>
      <c r="O3049" s="29">
        <f>IFERROR(_xlfn.XLOOKUP($B3049,'Ownership Metrics'!$A:$A,'Ownership Metrics'!$D:$D),"")</f>
        <v>19.04</v>
      </c>
      <c r="P3049" s="29">
        <f>IFERROR(_xlfn.XLOOKUP($B3049,'Ownership Metrics'!$A:$A,'Ownership Metrics'!$E:$E),"")</f>
        <v>42.48</v>
      </c>
      <c r="Q3049" s="30">
        <f>IFERROR(_xlfn.XLOOKUP($B3049,'Ownership Metrics'!$A:$A,'Ownership Metrics'!$F:$F),"")</f>
        <v>16</v>
      </c>
      <c r="R3049" s="30">
        <f>IFERROR(_xlfn.XLOOKUP($B3049,'Ownership Metrics'!$A:$A,'Ownership Metrics'!$G:$G),"")</f>
        <v>23</v>
      </c>
      <c r="S3049" s="27" t="str">
        <f>IFERROR(_xlfn.XLOOKUP($B3049,'Ownership Metrics'!$A:$A,'Ownership Metrics'!$H:$H),"")</f>
        <v>Moderat</v>
      </c>
      <c r="T3049" s="27" t="str">
        <f>IFERROR(_xlfn.XLOOKUP($B3049,'Ownership Metrics'!$A:$A,'Ownership Metrics'!$I:$I),"")</f>
        <v>Rendah</v>
      </c>
      <c r="U3049" s="27">
        <f>IF(COUNTIFS($B$2:$B3049,$B3049,$D$2:$D3049,$D3049)=1,1,0)</f>
        <v>1</v>
      </c>
      <c r="V3049" s="27">
        <f t="shared" si="142"/>
        <v>1.17</v>
      </c>
      <c r="W3049" s="27">
        <f t="shared" si="143"/>
        <v>16</v>
      </c>
      <c r="X3049" s="27">
        <f t="shared" si="141"/>
        <v>1.1699996951</v>
      </c>
    </row>
    <row r="3050" spans="1:24" x14ac:dyDescent="0.25">
      <c r="A3050" s="26">
        <v>46265</v>
      </c>
      <c r="B3050" s="27" t="s">
        <v>10547</v>
      </c>
      <c r="C3050" s="27" t="s">
        <v>3332</v>
      </c>
      <c r="D3050" s="27" t="s">
        <v>3337</v>
      </c>
      <c r="E3050" s="27" t="s">
        <v>72</v>
      </c>
      <c r="F3050" s="27" t="s">
        <v>23</v>
      </c>
      <c r="G3050" s="27"/>
      <c r="H3050" s="27" t="s">
        <v>24</v>
      </c>
      <c r="I3050" s="28">
        <v>1221059000</v>
      </c>
      <c r="J3050" s="28">
        <v>0</v>
      </c>
      <c r="K3050" s="28">
        <v>1221059000</v>
      </c>
      <c r="L3050" s="29">
        <v>3.63</v>
      </c>
      <c r="M3050" s="29">
        <f>IFERROR(_xlfn.XLOOKUP($B3050,'Ownership Metrics'!$A:$A,'Ownership Metrics'!$B:$B),"")</f>
        <v>22.2</v>
      </c>
      <c r="N3050" s="28">
        <f>IFERROR(_xlfn.XLOOKUP($B3050,'Ownership Metrics'!$A:$A,'Ownership Metrics'!$C:$C),"")</f>
        <v>770</v>
      </c>
      <c r="O3050" s="29">
        <f>IFERROR(_xlfn.XLOOKUP($B3050,'Ownership Metrics'!$A:$A,'Ownership Metrics'!$D:$D),"")</f>
        <v>19.04</v>
      </c>
      <c r="P3050" s="29">
        <f>IFERROR(_xlfn.XLOOKUP($B3050,'Ownership Metrics'!$A:$A,'Ownership Metrics'!$E:$E),"")</f>
        <v>42.48</v>
      </c>
      <c r="Q3050" s="30">
        <f>IFERROR(_xlfn.XLOOKUP($B3050,'Ownership Metrics'!$A:$A,'Ownership Metrics'!$F:$F),"")</f>
        <v>16</v>
      </c>
      <c r="R3050" s="30">
        <f>IFERROR(_xlfn.XLOOKUP($B3050,'Ownership Metrics'!$A:$A,'Ownership Metrics'!$G:$G),"")</f>
        <v>23</v>
      </c>
      <c r="S3050" s="27" t="str">
        <f>IFERROR(_xlfn.XLOOKUP($B3050,'Ownership Metrics'!$A:$A,'Ownership Metrics'!$H:$H),"")</f>
        <v>Moderat</v>
      </c>
      <c r="T3050" s="27" t="str">
        <f>IFERROR(_xlfn.XLOOKUP($B3050,'Ownership Metrics'!$A:$A,'Ownership Metrics'!$I:$I),"")</f>
        <v>Rendah</v>
      </c>
      <c r="U3050" s="27">
        <f>IF(COUNTIFS($B$2:$B3050,$B3050,$D$2:$D3050,$D3050)=1,1,0)</f>
        <v>1</v>
      </c>
      <c r="V3050" s="27">
        <f t="shared" si="142"/>
        <v>3.63</v>
      </c>
      <c r="W3050" s="27">
        <f t="shared" si="143"/>
        <v>7</v>
      </c>
      <c r="X3050" s="27">
        <f t="shared" si="141"/>
        <v>3.629999695</v>
      </c>
    </row>
    <row r="3051" spans="1:24" x14ac:dyDescent="0.25">
      <c r="A3051" s="26">
        <v>46265</v>
      </c>
      <c r="B3051" s="27" t="s">
        <v>10547</v>
      </c>
      <c r="C3051" s="27" t="s">
        <v>3332</v>
      </c>
      <c r="D3051" s="27" t="s">
        <v>2665</v>
      </c>
      <c r="E3051" s="27" t="s">
        <v>72</v>
      </c>
      <c r="F3051" s="27" t="s">
        <v>23</v>
      </c>
      <c r="G3051" s="27"/>
      <c r="H3051" s="27" t="s">
        <v>24</v>
      </c>
      <c r="I3051" s="28">
        <v>552616843</v>
      </c>
      <c r="J3051" s="28">
        <v>0</v>
      </c>
      <c r="K3051" s="28">
        <v>552616843</v>
      </c>
      <c r="L3051" s="29">
        <v>1.64</v>
      </c>
      <c r="M3051" s="29">
        <f>IFERROR(_xlfn.XLOOKUP($B3051,'Ownership Metrics'!$A:$A,'Ownership Metrics'!$B:$B),"")</f>
        <v>22.2</v>
      </c>
      <c r="N3051" s="28">
        <f>IFERROR(_xlfn.XLOOKUP($B3051,'Ownership Metrics'!$A:$A,'Ownership Metrics'!$C:$C),"")</f>
        <v>770</v>
      </c>
      <c r="O3051" s="29">
        <f>IFERROR(_xlfn.XLOOKUP($B3051,'Ownership Metrics'!$A:$A,'Ownership Metrics'!$D:$D),"")</f>
        <v>19.04</v>
      </c>
      <c r="P3051" s="29">
        <f>IFERROR(_xlfn.XLOOKUP($B3051,'Ownership Metrics'!$A:$A,'Ownership Metrics'!$E:$E),"")</f>
        <v>42.48</v>
      </c>
      <c r="Q3051" s="30">
        <f>IFERROR(_xlfn.XLOOKUP($B3051,'Ownership Metrics'!$A:$A,'Ownership Metrics'!$F:$F),"")</f>
        <v>16</v>
      </c>
      <c r="R3051" s="30">
        <f>IFERROR(_xlfn.XLOOKUP($B3051,'Ownership Metrics'!$A:$A,'Ownership Metrics'!$G:$G),"")</f>
        <v>23</v>
      </c>
      <c r="S3051" s="27" t="str">
        <f>IFERROR(_xlfn.XLOOKUP($B3051,'Ownership Metrics'!$A:$A,'Ownership Metrics'!$H:$H),"")</f>
        <v>Moderat</v>
      </c>
      <c r="T3051" s="27" t="str">
        <f>IFERROR(_xlfn.XLOOKUP($B3051,'Ownership Metrics'!$A:$A,'Ownership Metrics'!$I:$I),"")</f>
        <v>Rendah</v>
      </c>
      <c r="U3051" s="27">
        <f>IF(COUNTIFS($B$2:$B3051,$B3051,$D$2:$D3051,$D3051)=1,1,0)</f>
        <v>1</v>
      </c>
      <c r="V3051" s="27">
        <f t="shared" si="142"/>
        <v>1.64</v>
      </c>
      <c r="W3051" s="27">
        <f t="shared" si="143"/>
        <v>12</v>
      </c>
      <c r="X3051" s="27">
        <f t="shared" si="141"/>
        <v>1.6399996949</v>
      </c>
    </row>
    <row r="3052" spans="1:24" x14ac:dyDescent="0.25">
      <c r="A3052" s="26">
        <v>46265</v>
      </c>
      <c r="B3052" s="27" t="s">
        <v>10547</v>
      </c>
      <c r="C3052" s="27" t="s">
        <v>3332</v>
      </c>
      <c r="D3052" s="27" t="s">
        <v>3338</v>
      </c>
      <c r="E3052" s="27" t="s">
        <v>72</v>
      </c>
      <c r="F3052" s="27" t="s">
        <v>23</v>
      </c>
      <c r="G3052" s="27"/>
      <c r="H3052" s="27" t="s">
        <v>24</v>
      </c>
      <c r="I3052" s="28">
        <v>635127000</v>
      </c>
      <c r="J3052" s="28">
        <v>0</v>
      </c>
      <c r="K3052" s="28">
        <v>635127000</v>
      </c>
      <c r="L3052" s="29">
        <v>1.89</v>
      </c>
      <c r="M3052" s="29">
        <f>IFERROR(_xlfn.XLOOKUP($B3052,'Ownership Metrics'!$A:$A,'Ownership Metrics'!$B:$B),"")</f>
        <v>22.2</v>
      </c>
      <c r="N3052" s="28">
        <f>IFERROR(_xlfn.XLOOKUP($B3052,'Ownership Metrics'!$A:$A,'Ownership Metrics'!$C:$C),"")</f>
        <v>770</v>
      </c>
      <c r="O3052" s="29">
        <f>IFERROR(_xlfn.XLOOKUP($B3052,'Ownership Metrics'!$A:$A,'Ownership Metrics'!$D:$D),"")</f>
        <v>19.04</v>
      </c>
      <c r="P3052" s="29">
        <f>IFERROR(_xlfn.XLOOKUP($B3052,'Ownership Metrics'!$A:$A,'Ownership Metrics'!$E:$E),"")</f>
        <v>42.48</v>
      </c>
      <c r="Q3052" s="30">
        <f>IFERROR(_xlfn.XLOOKUP($B3052,'Ownership Metrics'!$A:$A,'Ownership Metrics'!$F:$F),"")</f>
        <v>16</v>
      </c>
      <c r="R3052" s="30">
        <f>IFERROR(_xlfn.XLOOKUP($B3052,'Ownership Metrics'!$A:$A,'Ownership Metrics'!$G:$G),"")</f>
        <v>23</v>
      </c>
      <c r="S3052" s="27" t="str">
        <f>IFERROR(_xlfn.XLOOKUP($B3052,'Ownership Metrics'!$A:$A,'Ownership Metrics'!$H:$H),"")</f>
        <v>Moderat</v>
      </c>
      <c r="T3052" s="27" t="str">
        <f>IFERROR(_xlfn.XLOOKUP($B3052,'Ownership Metrics'!$A:$A,'Ownership Metrics'!$I:$I),"")</f>
        <v>Rendah</v>
      </c>
      <c r="U3052" s="27">
        <f>IF(COUNTIFS($B$2:$B3052,$B3052,$D$2:$D3052,$D3052)=1,1,0)</f>
        <v>1</v>
      </c>
      <c r="V3052" s="27">
        <f t="shared" si="142"/>
        <v>1.89</v>
      </c>
      <c r="W3052" s="27">
        <f t="shared" si="143"/>
        <v>11</v>
      </c>
      <c r="X3052" s="27">
        <f t="shared" si="141"/>
        <v>1.8899996948</v>
      </c>
    </row>
    <row r="3053" spans="1:24" x14ac:dyDescent="0.25">
      <c r="A3053" s="26">
        <v>46265</v>
      </c>
      <c r="B3053" s="27" t="s">
        <v>10547</v>
      </c>
      <c r="C3053" s="27" t="s">
        <v>3332</v>
      </c>
      <c r="D3053" s="27" t="s">
        <v>554</v>
      </c>
      <c r="E3053" s="27" t="s">
        <v>555</v>
      </c>
      <c r="F3053" s="27" t="s">
        <v>23</v>
      </c>
      <c r="G3053" s="27"/>
      <c r="H3053" s="27" t="s">
        <v>24</v>
      </c>
      <c r="I3053" s="28">
        <v>3306907460</v>
      </c>
      <c r="J3053" s="28">
        <v>0</v>
      </c>
      <c r="K3053" s="28">
        <v>3306907460</v>
      </c>
      <c r="L3053" s="29">
        <v>9.84</v>
      </c>
      <c r="M3053" s="29">
        <f>IFERROR(_xlfn.XLOOKUP($B3053,'Ownership Metrics'!$A:$A,'Ownership Metrics'!$B:$B),"")</f>
        <v>22.2</v>
      </c>
      <c r="N3053" s="28">
        <f>IFERROR(_xlfn.XLOOKUP($B3053,'Ownership Metrics'!$A:$A,'Ownership Metrics'!$C:$C),"")</f>
        <v>770</v>
      </c>
      <c r="O3053" s="29">
        <f>IFERROR(_xlfn.XLOOKUP($B3053,'Ownership Metrics'!$A:$A,'Ownership Metrics'!$D:$D),"")</f>
        <v>19.04</v>
      </c>
      <c r="P3053" s="29">
        <f>IFERROR(_xlfn.XLOOKUP($B3053,'Ownership Metrics'!$A:$A,'Ownership Metrics'!$E:$E),"")</f>
        <v>42.48</v>
      </c>
      <c r="Q3053" s="30">
        <f>IFERROR(_xlfn.XLOOKUP($B3053,'Ownership Metrics'!$A:$A,'Ownership Metrics'!$F:$F),"")</f>
        <v>16</v>
      </c>
      <c r="R3053" s="30">
        <f>IFERROR(_xlfn.XLOOKUP($B3053,'Ownership Metrics'!$A:$A,'Ownership Metrics'!$G:$G),"")</f>
        <v>23</v>
      </c>
      <c r="S3053" s="27" t="str">
        <f>IFERROR(_xlfn.XLOOKUP($B3053,'Ownership Metrics'!$A:$A,'Ownership Metrics'!$H:$H),"")</f>
        <v>Moderat</v>
      </c>
      <c r="T3053" s="27" t="str">
        <f>IFERROR(_xlfn.XLOOKUP($B3053,'Ownership Metrics'!$A:$A,'Ownership Metrics'!$I:$I),"")</f>
        <v>Rendah</v>
      </c>
      <c r="U3053" s="27">
        <f>IF(COUNTIFS($B$2:$B3053,$B3053,$D$2:$D3053,$D3053)=1,1,0)</f>
        <v>1</v>
      </c>
      <c r="V3053" s="27">
        <f t="shared" si="142"/>
        <v>9.84</v>
      </c>
      <c r="W3053" s="27">
        <f t="shared" si="143"/>
        <v>3</v>
      </c>
      <c r="X3053" s="27">
        <f t="shared" si="141"/>
        <v>9.8399996946999995</v>
      </c>
    </row>
    <row r="3054" spans="1:24" x14ac:dyDescent="0.25">
      <c r="A3054" s="26">
        <v>46265</v>
      </c>
      <c r="B3054" s="27" t="s">
        <v>10547</v>
      </c>
      <c r="C3054" s="27" t="s">
        <v>3332</v>
      </c>
      <c r="D3054" s="27" t="s">
        <v>3339</v>
      </c>
      <c r="E3054" s="27" t="s">
        <v>67</v>
      </c>
      <c r="F3054" s="27" t="s">
        <v>23</v>
      </c>
      <c r="G3054" s="27"/>
      <c r="H3054" s="27" t="s">
        <v>24</v>
      </c>
      <c r="I3054" s="28">
        <v>726435300</v>
      </c>
      <c r="J3054" s="28">
        <v>0</v>
      </c>
      <c r="K3054" s="28">
        <v>726435300</v>
      </c>
      <c r="L3054" s="29">
        <v>2.16</v>
      </c>
      <c r="M3054" s="29">
        <f>IFERROR(_xlfn.XLOOKUP($B3054,'Ownership Metrics'!$A:$A,'Ownership Metrics'!$B:$B),"")</f>
        <v>22.2</v>
      </c>
      <c r="N3054" s="28">
        <f>IFERROR(_xlfn.XLOOKUP($B3054,'Ownership Metrics'!$A:$A,'Ownership Metrics'!$C:$C),"")</f>
        <v>770</v>
      </c>
      <c r="O3054" s="29">
        <f>IFERROR(_xlfn.XLOOKUP($B3054,'Ownership Metrics'!$A:$A,'Ownership Metrics'!$D:$D),"")</f>
        <v>19.04</v>
      </c>
      <c r="P3054" s="29">
        <f>IFERROR(_xlfn.XLOOKUP($B3054,'Ownership Metrics'!$A:$A,'Ownership Metrics'!$E:$E),"")</f>
        <v>42.48</v>
      </c>
      <c r="Q3054" s="30">
        <f>IFERROR(_xlfn.XLOOKUP($B3054,'Ownership Metrics'!$A:$A,'Ownership Metrics'!$F:$F),"")</f>
        <v>16</v>
      </c>
      <c r="R3054" s="30">
        <f>IFERROR(_xlfn.XLOOKUP($B3054,'Ownership Metrics'!$A:$A,'Ownership Metrics'!$G:$G),"")</f>
        <v>23</v>
      </c>
      <c r="S3054" s="27" t="str">
        <f>IFERROR(_xlfn.XLOOKUP($B3054,'Ownership Metrics'!$A:$A,'Ownership Metrics'!$H:$H),"")</f>
        <v>Moderat</v>
      </c>
      <c r="T3054" s="27" t="str">
        <f>IFERROR(_xlfn.XLOOKUP($B3054,'Ownership Metrics'!$A:$A,'Ownership Metrics'!$I:$I),"")</f>
        <v>Rendah</v>
      </c>
      <c r="U3054" s="27">
        <f>IF(COUNTIFS($B$2:$B3054,$B3054,$D$2:$D3054,$D3054)=1,1,0)</f>
        <v>1</v>
      </c>
      <c r="V3054" s="27">
        <f t="shared" si="142"/>
        <v>2.16</v>
      </c>
      <c r="W3054" s="27">
        <f t="shared" si="143"/>
        <v>10</v>
      </c>
      <c r="X3054" s="27">
        <f t="shared" si="141"/>
        <v>2.1599996946000002</v>
      </c>
    </row>
    <row r="3055" spans="1:24" x14ac:dyDescent="0.25">
      <c r="A3055" s="26">
        <v>46265</v>
      </c>
      <c r="B3055" s="27" t="s">
        <v>10548</v>
      </c>
      <c r="C3055" s="27" t="s">
        <v>3341</v>
      </c>
      <c r="D3055" s="27" t="s">
        <v>3342</v>
      </c>
      <c r="E3055" s="27" t="s">
        <v>22</v>
      </c>
      <c r="F3055" s="27" t="s">
        <v>23</v>
      </c>
      <c r="G3055" s="27"/>
      <c r="H3055" s="27" t="s">
        <v>24</v>
      </c>
      <c r="I3055" s="28">
        <v>251946800</v>
      </c>
      <c r="J3055" s="28">
        <v>0</v>
      </c>
      <c r="K3055" s="28">
        <v>251946800</v>
      </c>
      <c r="L3055" s="29">
        <v>1.89</v>
      </c>
      <c r="M3055" s="29">
        <f>IFERROR(_xlfn.XLOOKUP($B3055,'Ownership Metrics'!$A:$A,'Ownership Metrics'!$B:$B),"")</f>
        <v>66.84</v>
      </c>
      <c r="N3055" s="28">
        <f>IFERROR(_xlfn.XLOOKUP($B3055,'Ownership Metrics'!$A:$A,'Ownership Metrics'!$C:$C),"")</f>
        <v>405</v>
      </c>
      <c r="O3055" s="29">
        <f>IFERROR(_xlfn.XLOOKUP($B3055,'Ownership Metrics'!$A:$A,'Ownership Metrics'!$D:$D),"")</f>
        <v>19.34</v>
      </c>
      <c r="P3055" s="29">
        <f>IFERROR(_xlfn.XLOOKUP($B3055,'Ownership Metrics'!$A:$A,'Ownership Metrics'!$E:$E),"")</f>
        <v>25.47</v>
      </c>
      <c r="Q3055" s="30">
        <f>IFERROR(_xlfn.XLOOKUP($B3055,'Ownership Metrics'!$A:$A,'Ownership Metrics'!$F:$F),"")</f>
        <v>8</v>
      </c>
      <c r="R3055" s="30">
        <f>IFERROR(_xlfn.XLOOKUP($B3055,'Ownership Metrics'!$A:$A,'Ownership Metrics'!$G:$G),"")</f>
        <v>23</v>
      </c>
      <c r="S3055" s="27" t="str">
        <f>IFERROR(_xlfn.XLOOKUP($B3055,'Ownership Metrics'!$A:$A,'Ownership Metrics'!$H:$H),"")</f>
        <v>Tersebar</v>
      </c>
      <c r="T3055" s="27" t="str">
        <f>IFERROR(_xlfn.XLOOKUP($B3055,'Ownership Metrics'!$A:$A,'Ownership Metrics'!$I:$I),"")</f>
        <v>Rendah</v>
      </c>
      <c r="U3055" s="27">
        <f>IF(COUNTIFS($B$2:$B3055,$B3055,$D$2:$D3055,$D3055)=1,1,0)</f>
        <v>1</v>
      </c>
      <c r="V3055" s="27">
        <f t="shared" si="142"/>
        <v>1.89</v>
      </c>
      <c r="W3055" s="27">
        <f t="shared" si="143"/>
        <v>4</v>
      </c>
      <c r="X3055" s="27">
        <f t="shared" si="141"/>
        <v>1.8899996944999999</v>
      </c>
    </row>
    <row r="3056" spans="1:24" x14ac:dyDescent="0.25">
      <c r="A3056" s="26">
        <v>46265</v>
      </c>
      <c r="B3056" s="27" t="s">
        <v>10548</v>
      </c>
      <c r="C3056" s="27" t="s">
        <v>3341</v>
      </c>
      <c r="D3056" s="27" t="s">
        <v>3343</v>
      </c>
      <c r="E3056" s="27" t="s">
        <v>22</v>
      </c>
      <c r="F3056" s="27" t="s">
        <v>23</v>
      </c>
      <c r="G3056" s="27"/>
      <c r="H3056" s="27" t="s">
        <v>24</v>
      </c>
      <c r="I3056" s="28">
        <v>0</v>
      </c>
      <c r="J3056" s="28">
        <v>2572878610</v>
      </c>
      <c r="K3056" s="28">
        <v>2572878610</v>
      </c>
      <c r="L3056" s="29">
        <v>19.34</v>
      </c>
      <c r="M3056" s="29">
        <f>IFERROR(_xlfn.XLOOKUP($B3056,'Ownership Metrics'!$A:$A,'Ownership Metrics'!$B:$B),"")</f>
        <v>66.84</v>
      </c>
      <c r="N3056" s="28">
        <f>IFERROR(_xlfn.XLOOKUP($B3056,'Ownership Metrics'!$A:$A,'Ownership Metrics'!$C:$C),"")</f>
        <v>405</v>
      </c>
      <c r="O3056" s="29">
        <f>IFERROR(_xlfn.XLOOKUP($B3056,'Ownership Metrics'!$A:$A,'Ownership Metrics'!$D:$D),"")</f>
        <v>19.34</v>
      </c>
      <c r="P3056" s="29">
        <f>IFERROR(_xlfn.XLOOKUP($B3056,'Ownership Metrics'!$A:$A,'Ownership Metrics'!$E:$E),"")</f>
        <v>25.47</v>
      </c>
      <c r="Q3056" s="30">
        <f>IFERROR(_xlfn.XLOOKUP($B3056,'Ownership Metrics'!$A:$A,'Ownership Metrics'!$F:$F),"")</f>
        <v>8</v>
      </c>
      <c r="R3056" s="30">
        <f>IFERROR(_xlfn.XLOOKUP($B3056,'Ownership Metrics'!$A:$A,'Ownership Metrics'!$G:$G),"")</f>
        <v>23</v>
      </c>
      <c r="S3056" s="27" t="str">
        <f>IFERROR(_xlfn.XLOOKUP($B3056,'Ownership Metrics'!$A:$A,'Ownership Metrics'!$H:$H),"")</f>
        <v>Tersebar</v>
      </c>
      <c r="T3056" s="27" t="str">
        <f>IFERROR(_xlfn.XLOOKUP($B3056,'Ownership Metrics'!$A:$A,'Ownership Metrics'!$I:$I),"")</f>
        <v>Rendah</v>
      </c>
      <c r="U3056" s="27">
        <f>IF(COUNTIFS($B$2:$B3056,$B3056,$D$2:$D3056,$D3056)=1,1,0)</f>
        <v>1</v>
      </c>
      <c r="V3056" s="27">
        <f t="shared" si="142"/>
        <v>19.34</v>
      </c>
      <c r="W3056" s="27">
        <f t="shared" si="143"/>
        <v>1</v>
      </c>
      <c r="X3056" s="27">
        <f t="shared" si="141"/>
        <v>19.339999694399999</v>
      </c>
    </row>
    <row r="3057" spans="1:24" x14ac:dyDescent="0.25">
      <c r="A3057" s="26">
        <v>46265</v>
      </c>
      <c r="B3057" s="27" t="s">
        <v>10548</v>
      </c>
      <c r="C3057" s="27" t="s">
        <v>3341</v>
      </c>
      <c r="D3057" s="27" t="s">
        <v>3344</v>
      </c>
      <c r="E3057" s="27" t="s">
        <v>22</v>
      </c>
      <c r="F3057" s="27" t="s">
        <v>23</v>
      </c>
      <c r="G3057" s="27"/>
      <c r="H3057" s="27" t="s">
        <v>24</v>
      </c>
      <c r="I3057" s="28">
        <v>211633100</v>
      </c>
      <c r="J3057" s="28">
        <v>0</v>
      </c>
      <c r="K3057" s="28">
        <v>211633100</v>
      </c>
      <c r="L3057" s="29">
        <v>1.59</v>
      </c>
      <c r="M3057" s="29">
        <f>IFERROR(_xlfn.XLOOKUP($B3057,'Ownership Metrics'!$A:$A,'Ownership Metrics'!$B:$B),"")</f>
        <v>66.84</v>
      </c>
      <c r="N3057" s="28">
        <f>IFERROR(_xlfn.XLOOKUP($B3057,'Ownership Metrics'!$A:$A,'Ownership Metrics'!$C:$C),"")</f>
        <v>405</v>
      </c>
      <c r="O3057" s="29">
        <f>IFERROR(_xlfn.XLOOKUP($B3057,'Ownership Metrics'!$A:$A,'Ownership Metrics'!$D:$D),"")</f>
        <v>19.34</v>
      </c>
      <c r="P3057" s="29">
        <f>IFERROR(_xlfn.XLOOKUP($B3057,'Ownership Metrics'!$A:$A,'Ownership Metrics'!$E:$E),"")</f>
        <v>25.47</v>
      </c>
      <c r="Q3057" s="30">
        <f>IFERROR(_xlfn.XLOOKUP($B3057,'Ownership Metrics'!$A:$A,'Ownership Metrics'!$F:$F),"")</f>
        <v>8</v>
      </c>
      <c r="R3057" s="30">
        <f>IFERROR(_xlfn.XLOOKUP($B3057,'Ownership Metrics'!$A:$A,'Ownership Metrics'!$G:$G),"")</f>
        <v>23</v>
      </c>
      <c r="S3057" s="27" t="str">
        <f>IFERROR(_xlfn.XLOOKUP($B3057,'Ownership Metrics'!$A:$A,'Ownership Metrics'!$H:$H),"")</f>
        <v>Tersebar</v>
      </c>
      <c r="T3057" s="27" t="str">
        <f>IFERROR(_xlfn.XLOOKUP($B3057,'Ownership Metrics'!$A:$A,'Ownership Metrics'!$I:$I),"")</f>
        <v>Rendah</v>
      </c>
      <c r="U3057" s="27">
        <f>IF(COUNTIFS($B$2:$B3057,$B3057,$D$2:$D3057,$D3057)=1,1,0)</f>
        <v>1</v>
      </c>
      <c r="V3057" s="27">
        <f t="shared" si="142"/>
        <v>1.59</v>
      </c>
      <c r="W3057" s="27">
        <f t="shared" si="143"/>
        <v>5</v>
      </c>
      <c r="X3057" s="27">
        <f t="shared" si="141"/>
        <v>1.5899996943000001</v>
      </c>
    </row>
    <row r="3058" spans="1:24" x14ac:dyDescent="0.25">
      <c r="A3058" s="26">
        <v>46265</v>
      </c>
      <c r="B3058" s="27" t="s">
        <v>10548</v>
      </c>
      <c r="C3058" s="27" t="s">
        <v>3341</v>
      </c>
      <c r="D3058" s="27" t="s">
        <v>3345</v>
      </c>
      <c r="E3058" s="27" t="s">
        <v>35</v>
      </c>
      <c r="F3058" s="27" t="s">
        <v>23</v>
      </c>
      <c r="G3058" s="27" t="s">
        <v>36</v>
      </c>
      <c r="H3058" s="27" t="s">
        <v>24</v>
      </c>
      <c r="I3058" s="28">
        <v>462197500</v>
      </c>
      <c r="J3058" s="28">
        <v>0</v>
      </c>
      <c r="K3058" s="28">
        <v>462197500</v>
      </c>
      <c r="L3058" s="29">
        <v>3.47</v>
      </c>
      <c r="M3058" s="29">
        <f>IFERROR(_xlfn.XLOOKUP($B3058,'Ownership Metrics'!$A:$A,'Ownership Metrics'!$B:$B),"")</f>
        <v>66.84</v>
      </c>
      <c r="N3058" s="28">
        <f>IFERROR(_xlfn.XLOOKUP($B3058,'Ownership Metrics'!$A:$A,'Ownership Metrics'!$C:$C),"")</f>
        <v>405</v>
      </c>
      <c r="O3058" s="29">
        <f>IFERROR(_xlfn.XLOOKUP($B3058,'Ownership Metrics'!$A:$A,'Ownership Metrics'!$D:$D),"")</f>
        <v>19.34</v>
      </c>
      <c r="P3058" s="29">
        <f>IFERROR(_xlfn.XLOOKUP($B3058,'Ownership Metrics'!$A:$A,'Ownership Metrics'!$E:$E),"")</f>
        <v>25.47</v>
      </c>
      <c r="Q3058" s="30">
        <f>IFERROR(_xlfn.XLOOKUP($B3058,'Ownership Metrics'!$A:$A,'Ownership Metrics'!$F:$F),"")</f>
        <v>8</v>
      </c>
      <c r="R3058" s="30">
        <f>IFERROR(_xlfn.XLOOKUP($B3058,'Ownership Metrics'!$A:$A,'Ownership Metrics'!$G:$G),"")</f>
        <v>23</v>
      </c>
      <c r="S3058" s="27" t="str">
        <f>IFERROR(_xlfn.XLOOKUP($B3058,'Ownership Metrics'!$A:$A,'Ownership Metrics'!$H:$H),"")</f>
        <v>Tersebar</v>
      </c>
      <c r="T3058" s="27" t="str">
        <f>IFERROR(_xlfn.XLOOKUP($B3058,'Ownership Metrics'!$A:$A,'Ownership Metrics'!$I:$I),"")</f>
        <v>Rendah</v>
      </c>
      <c r="U3058" s="27">
        <f>IF(COUNTIFS($B$2:$B3058,$B3058,$D$2:$D3058,$D3058)=1,1,0)</f>
        <v>1</v>
      </c>
      <c r="V3058" s="27">
        <f t="shared" si="142"/>
        <v>3.47</v>
      </c>
      <c r="W3058" s="27">
        <f t="shared" si="143"/>
        <v>2</v>
      </c>
      <c r="X3058" s="27">
        <f t="shared" si="141"/>
        <v>3.4699996942000002</v>
      </c>
    </row>
    <row r="3059" spans="1:24" x14ac:dyDescent="0.25">
      <c r="A3059" s="26">
        <v>46265</v>
      </c>
      <c r="B3059" s="27" t="s">
        <v>10548</v>
      </c>
      <c r="C3059" s="27" t="s">
        <v>3341</v>
      </c>
      <c r="D3059" s="27" t="s">
        <v>3346</v>
      </c>
      <c r="E3059" s="27" t="s">
        <v>35</v>
      </c>
      <c r="F3059" s="27" t="s">
        <v>23</v>
      </c>
      <c r="G3059" s="27" t="s">
        <v>36</v>
      </c>
      <c r="H3059" s="27" t="s">
        <v>24</v>
      </c>
      <c r="I3059" s="28">
        <v>200000000</v>
      </c>
      <c r="J3059" s="28">
        <v>0</v>
      </c>
      <c r="K3059" s="28">
        <v>200000000</v>
      </c>
      <c r="L3059" s="29">
        <v>1.5</v>
      </c>
      <c r="M3059" s="29">
        <f>IFERROR(_xlfn.XLOOKUP($B3059,'Ownership Metrics'!$A:$A,'Ownership Metrics'!$B:$B),"")</f>
        <v>66.84</v>
      </c>
      <c r="N3059" s="28">
        <f>IFERROR(_xlfn.XLOOKUP($B3059,'Ownership Metrics'!$A:$A,'Ownership Metrics'!$C:$C),"")</f>
        <v>405</v>
      </c>
      <c r="O3059" s="29">
        <f>IFERROR(_xlfn.XLOOKUP($B3059,'Ownership Metrics'!$A:$A,'Ownership Metrics'!$D:$D),"")</f>
        <v>19.34</v>
      </c>
      <c r="P3059" s="29">
        <f>IFERROR(_xlfn.XLOOKUP($B3059,'Ownership Metrics'!$A:$A,'Ownership Metrics'!$E:$E),"")</f>
        <v>25.47</v>
      </c>
      <c r="Q3059" s="30">
        <f>IFERROR(_xlfn.XLOOKUP($B3059,'Ownership Metrics'!$A:$A,'Ownership Metrics'!$F:$F),"")</f>
        <v>8</v>
      </c>
      <c r="R3059" s="30">
        <f>IFERROR(_xlfn.XLOOKUP($B3059,'Ownership Metrics'!$A:$A,'Ownership Metrics'!$G:$G),"")</f>
        <v>23</v>
      </c>
      <c r="S3059" s="27" t="str">
        <f>IFERROR(_xlfn.XLOOKUP($B3059,'Ownership Metrics'!$A:$A,'Ownership Metrics'!$H:$H),"")</f>
        <v>Tersebar</v>
      </c>
      <c r="T3059" s="27" t="str">
        <f>IFERROR(_xlfn.XLOOKUP($B3059,'Ownership Metrics'!$A:$A,'Ownership Metrics'!$I:$I),"")</f>
        <v>Rendah</v>
      </c>
      <c r="U3059" s="27">
        <f>IF(COUNTIFS($B$2:$B3059,$B3059,$D$2:$D3059,$D3059)=1,1,0)</f>
        <v>1</v>
      </c>
      <c r="V3059" s="27">
        <f t="shared" si="142"/>
        <v>1.5</v>
      </c>
      <c r="W3059" s="27">
        <f t="shared" si="143"/>
        <v>6</v>
      </c>
      <c r="X3059" s="27">
        <f t="shared" si="141"/>
        <v>1.4999996941</v>
      </c>
    </row>
    <row r="3060" spans="1:24" x14ac:dyDescent="0.25">
      <c r="A3060" s="26">
        <v>46265</v>
      </c>
      <c r="B3060" s="27" t="s">
        <v>10548</v>
      </c>
      <c r="C3060" s="27" t="s">
        <v>3341</v>
      </c>
      <c r="D3060" s="27" t="s">
        <v>3347</v>
      </c>
      <c r="E3060" s="27" t="s">
        <v>35</v>
      </c>
      <c r="F3060" s="27" t="s">
        <v>23</v>
      </c>
      <c r="G3060" s="27" t="s">
        <v>36</v>
      </c>
      <c r="H3060" s="27" t="s">
        <v>24</v>
      </c>
      <c r="I3060" s="28">
        <v>354276433</v>
      </c>
      <c r="J3060" s="28">
        <v>0</v>
      </c>
      <c r="K3060" s="28">
        <v>354276433</v>
      </c>
      <c r="L3060" s="29">
        <v>2.66</v>
      </c>
      <c r="M3060" s="29">
        <f>IFERROR(_xlfn.XLOOKUP($B3060,'Ownership Metrics'!$A:$A,'Ownership Metrics'!$B:$B),"")</f>
        <v>66.84</v>
      </c>
      <c r="N3060" s="28">
        <f>IFERROR(_xlfn.XLOOKUP($B3060,'Ownership Metrics'!$A:$A,'Ownership Metrics'!$C:$C),"")</f>
        <v>405</v>
      </c>
      <c r="O3060" s="29">
        <f>IFERROR(_xlfn.XLOOKUP($B3060,'Ownership Metrics'!$A:$A,'Ownership Metrics'!$D:$D),"")</f>
        <v>19.34</v>
      </c>
      <c r="P3060" s="29">
        <f>IFERROR(_xlfn.XLOOKUP($B3060,'Ownership Metrics'!$A:$A,'Ownership Metrics'!$E:$E),"")</f>
        <v>25.47</v>
      </c>
      <c r="Q3060" s="30">
        <f>IFERROR(_xlfn.XLOOKUP($B3060,'Ownership Metrics'!$A:$A,'Ownership Metrics'!$F:$F),"")</f>
        <v>8</v>
      </c>
      <c r="R3060" s="30">
        <f>IFERROR(_xlfn.XLOOKUP($B3060,'Ownership Metrics'!$A:$A,'Ownership Metrics'!$G:$G),"")</f>
        <v>23</v>
      </c>
      <c r="S3060" s="27" t="str">
        <f>IFERROR(_xlfn.XLOOKUP($B3060,'Ownership Metrics'!$A:$A,'Ownership Metrics'!$H:$H),"")</f>
        <v>Tersebar</v>
      </c>
      <c r="T3060" s="27" t="str">
        <f>IFERROR(_xlfn.XLOOKUP($B3060,'Ownership Metrics'!$A:$A,'Ownership Metrics'!$I:$I),"")</f>
        <v>Rendah</v>
      </c>
      <c r="U3060" s="27">
        <f>IF(COUNTIFS($B$2:$B3060,$B3060,$D$2:$D3060,$D3060)=1,1,0)</f>
        <v>1</v>
      </c>
      <c r="V3060" s="27">
        <f t="shared" si="142"/>
        <v>2.66</v>
      </c>
      <c r="W3060" s="27">
        <f t="shared" si="143"/>
        <v>3</v>
      </c>
      <c r="X3060" s="27">
        <f t="shared" si="141"/>
        <v>2.6599996940000001</v>
      </c>
    </row>
    <row r="3061" spans="1:24" x14ac:dyDescent="0.25">
      <c r="A3061" s="26">
        <v>46265</v>
      </c>
      <c r="B3061" s="27" t="s">
        <v>10548</v>
      </c>
      <c r="C3061" s="27" t="s">
        <v>3341</v>
      </c>
      <c r="D3061" s="27" t="s">
        <v>3348</v>
      </c>
      <c r="E3061" s="27" t="s">
        <v>35</v>
      </c>
      <c r="F3061" s="27" t="s">
        <v>23</v>
      </c>
      <c r="G3061" s="27" t="s">
        <v>36</v>
      </c>
      <c r="H3061" s="27"/>
      <c r="I3061" s="28">
        <v>179174496</v>
      </c>
      <c r="J3061" s="28">
        <v>0</v>
      </c>
      <c r="K3061" s="28">
        <v>179174496</v>
      </c>
      <c r="L3061" s="29">
        <v>1.35</v>
      </c>
      <c r="M3061" s="29">
        <f>IFERROR(_xlfn.XLOOKUP($B3061,'Ownership Metrics'!$A:$A,'Ownership Metrics'!$B:$B),"")</f>
        <v>66.84</v>
      </c>
      <c r="N3061" s="28">
        <f>IFERROR(_xlfn.XLOOKUP($B3061,'Ownership Metrics'!$A:$A,'Ownership Metrics'!$C:$C),"")</f>
        <v>405</v>
      </c>
      <c r="O3061" s="29">
        <f>IFERROR(_xlfn.XLOOKUP($B3061,'Ownership Metrics'!$A:$A,'Ownership Metrics'!$D:$D),"")</f>
        <v>19.34</v>
      </c>
      <c r="P3061" s="29">
        <f>IFERROR(_xlfn.XLOOKUP($B3061,'Ownership Metrics'!$A:$A,'Ownership Metrics'!$E:$E),"")</f>
        <v>25.47</v>
      </c>
      <c r="Q3061" s="30">
        <f>IFERROR(_xlfn.XLOOKUP($B3061,'Ownership Metrics'!$A:$A,'Ownership Metrics'!$F:$F),"")</f>
        <v>8</v>
      </c>
      <c r="R3061" s="30">
        <f>IFERROR(_xlfn.XLOOKUP($B3061,'Ownership Metrics'!$A:$A,'Ownership Metrics'!$G:$G),"")</f>
        <v>23</v>
      </c>
      <c r="S3061" s="27" t="str">
        <f>IFERROR(_xlfn.XLOOKUP($B3061,'Ownership Metrics'!$A:$A,'Ownership Metrics'!$H:$H),"")</f>
        <v>Tersebar</v>
      </c>
      <c r="T3061" s="27" t="str">
        <f>IFERROR(_xlfn.XLOOKUP($B3061,'Ownership Metrics'!$A:$A,'Ownership Metrics'!$I:$I),"")</f>
        <v>Rendah</v>
      </c>
      <c r="U3061" s="27">
        <f>IF(COUNTIFS($B$2:$B3061,$B3061,$D$2:$D3061,$D3061)=1,1,0)</f>
        <v>1</v>
      </c>
      <c r="V3061" s="27">
        <f t="shared" si="142"/>
        <v>1.35</v>
      </c>
      <c r="W3061" s="27">
        <f t="shared" si="143"/>
        <v>8</v>
      </c>
      <c r="X3061" s="27">
        <f t="shared" si="141"/>
        <v>1.3499996939000001</v>
      </c>
    </row>
    <row r="3062" spans="1:24" x14ac:dyDescent="0.25">
      <c r="A3062" s="26">
        <v>46265</v>
      </c>
      <c r="B3062" s="27" t="s">
        <v>10548</v>
      </c>
      <c r="C3062" s="27" t="s">
        <v>3341</v>
      </c>
      <c r="D3062" s="27" t="s">
        <v>208</v>
      </c>
      <c r="E3062" s="27" t="s">
        <v>44</v>
      </c>
      <c r="F3062" s="27" t="s">
        <v>23</v>
      </c>
      <c r="G3062" s="27"/>
      <c r="H3062" s="27" t="s">
        <v>24</v>
      </c>
      <c r="I3062" s="28">
        <v>181000000</v>
      </c>
      <c r="J3062" s="28">
        <v>0</v>
      </c>
      <c r="K3062" s="28">
        <v>181000000</v>
      </c>
      <c r="L3062" s="29">
        <v>1.36</v>
      </c>
      <c r="M3062" s="29">
        <f>IFERROR(_xlfn.XLOOKUP($B3062,'Ownership Metrics'!$A:$A,'Ownership Metrics'!$B:$B),"")</f>
        <v>66.84</v>
      </c>
      <c r="N3062" s="28">
        <f>IFERROR(_xlfn.XLOOKUP($B3062,'Ownership Metrics'!$A:$A,'Ownership Metrics'!$C:$C),"")</f>
        <v>405</v>
      </c>
      <c r="O3062" s="29">
        <f>IFERROR(_xlfn.XLOOKUP($B3062,'Ownership Metrics'!$A:$A,'Ownership Metrics'!$D:$D),"")</f>
        <v>19.34</v>
      </c>
      <c r="P3062" s="29">
        <f>IFERROR(_xlfn.XLOOKUP($B3062,'Ownership Metrics'!$A:$A,'Ownership Metrics'!$E:$E),"")</f>
        <v>25.47</v>
      </c>
      <c r="Q3062" s="30">
        <f>IFERROR(_xlfn.XLOOKUP($B3062,'Ownership Metrics'!$A:$A,'Ownership Metrics'!$F:$F),"")</f>
        <v>8</v>
      </c>
      <c r="R3062" s="30">
        <f>IFERROR(_xlfn.XLOOKUP($B3062,'Ownership Metrics'!$A:$A,'Ownership Metrics'!$G:$G),"")</f>
        <v>23</v>
      </c>
      <c r="S3062" s="27" t="str">
        <f>IFERROR(_xlfn.XLOOKUP($B3062,'Ownership Metrics'!$A:$A,'Ownership Metrics'!$H:$H),"")</f>
        <v>Tersebar</v>
      </c>
      <c r="T3062" s="27" t="str">
        <f>IFERROR(_xlfn.XLOOKUP($B3062,'Ownership Metrics'!$A:$A,'Ownership Metrics'!$I:$I),"")</f>
        <v>Rendah</v>
      </c>
      <c r="U3062" s="27">
        <f>IF(COUNTIFS($B$2:$B3062,$B3062,$D$2:$D3062,$D3062)=1,1,0)</f>
        <v>1</v>
      </c>
      <c r="V3062" s="27">
        <f t="shared" si="142"/>
        <v>1.36</v>
      </c>
      <c r="W3062" s="27">
        <f t="shared" si="143"/>
        <v>7</v>
      </c>
      <c r="X3062" s="27">
        <f t="shared" si="141"/>
        <v>1.3599996938000001</v>
      </c>
    </row>
    <row r="3063" spans="1:24" x14ac:dyDescent="0.25">
      <c r="A3063" s="26">
        <v>46265</v>
      </c>
      <c r="B3063" s="27" t="s">
        <v>10549</v>
      </c>
      <c r="C3063" s="27" t="s">
        <v>3350</v>
      </c>
      <c r="D3063" s="27" t="s">
        <v>3351</v>
      </c>
      <c r="E3063" s="27" t="s">
        <v>22</v>
      </c>
      <c r="F3063" s="27" t="s">
        <v>23</v>
      </c>
      <c r="G3063" s="27"/>
      <c r="H3063" s="27" t="s">
        <v>24</v>
      </c>
      <c r="I3063" s="28">
        <v>279360000</v>
      </c>
      <c r="J3063" s="28">
        <v>0</v>
      </c>
      <c r="K3063" s="28">
        <v>279360000</v>
      </c>
      <c r="L3063" s="29">
        <v>33.520000000000003</v>
      </c>
      <c r="M3063" s="29">
        <f>IFERROR(_xlfn.XLOOKUP($B3063,'Ownership Metrics'!$A:$A,'Ownership Metrics'!$B:$B),"")</f>
        <v>48.48</v>
      </c>
      <c r="N3063" s="28">
        <f>IFERROR(_xlfn.XLOOKUP($B3063,'Ownership Metrics'!$A:$A,'Ownership Metrics'!$C:$C),"")</f>
        <v>1448</v>
      </c>
      <c r="O3063" s="29">
        <f>IFERROR(_xlfn.XLOOKUP($B3063,'Ownership Metrics'!$A:$A,'Ownership Metrics'!$D:$D),"")</f>
        <v>33.520000000000003</v>
      </c>
      <c r="P3063" s="29">
        <f>IFERROR(_xlfn.XLOOKUP($B3063,'Ownership Metrics'!$A:$A,'Ownership Metrics'!$E:$E),"")</f>
        <v>51.52</v>
      </c>
      <c r="Q3063" s="30">
        <f>IFERROR(_xlfn.XLOOKUP($B3063,'Ownership Metrics'!$A:$A,'Ownership Metrics'!$F:$F),"")</f>
        <v>2</v>
      </c>
      <c r="R3063" s="30">
        <f>IFERROR(_xlfn.XLOOKUP($B3063,'Ownership Metrics'!$A:$A,'Ownership Metrics'!$G:$G),"")</f>
        <v>43</v>
      </c>
      <c r="S3063" s="27" t="str">
        <f>IFERROR(_xlfn.XLOOKUP($B3063,'Ownership Metrics'!$A:$A,'Ownership Metrics'!$H:$H),"")</f>
        <v>Moderat</v>
      </c>
      <c r="T3063" s="27" t="str">
        <f>IFERROR(_xlfn.XLOOKUP($B3063,'Ownership Metrics'!$A:$A,'Ownership Metrics'!$I:$I),"")</f>
        <v>Sedang</v>
      </c>
      <c r="U3063" s="27">
        <f>IF(COUNTIFS($B$2:$B3063,$B3063,$D$2:$D3063,$D3063)=1,1,0)</f>
        <v>1</v>
      </c>
      <c r="V3063" s="27">
        <f t="shared" si="142"/>
        <v>33.520000000000003</v>
      </c>
      <c r="W3063" s="27">
        <f t="shared" si="143"/>
        <v>1</v>
      </c>
      <c r="X3063" s="27">
        <f t="shared" si="141"/>
        <v>33.519999693700001</v>
      </c>
    </row>
    <row r="3064" spans="1:24" x14ac:dyDescent="0.25">
      <c r="A3064" s="26">
        <v>46265</v>
      </c>
      <c r="B3064" s="27" t="s">
        <v>10549</v>
      </c>
      <c r="C3064" s="27" t="s">
        <v>3350</v>
      </c>
      <c r="D3064" s="27" t="s">
        <v>3352</v>
      </c>
      <c r="E3064" s="27" t="s">
        <v>35</v>
      </c>
      <c r="F3064" s="27" t="s">
        <v>23</v>
      </c>
      <c r="G3064" s="27" t="s">
        <v>36</v>
      </c>
      <c r="H3064" s="27" t="s">
        <v>24</v>
      </c>
      <c r="I3064" s="28">
        <v>150000000</v>
      </c>
      <c r="J3064" s="28">
        <v>0</v>
      </c>
      <c r="K3064" s="28">
        <v>150000000</v>
      </c>
      <c r="L3064" s="29">
        <v>18</v>
      </c>
      <c r="M3064" s="29">
        <f>IFERROR(_xlfn.XLOOKUP($B3064,'Ownership Metrics'!$A:$A,'Ownership Metrics'!$B:$B),"")</f>
        <v>48.48</v>
      </c>
      <c r="N3064" s="28">
        <f>IFERROR(_xlfn.XLOOKUP($B3064,'Ownership Metrics'!$A:$A,'Ownership Metrics'!$C:$C),"")</f>
        <v>1448</v>
      </c>
      <c r="O3064" s="29">
        <f>IFERROR(_xlfn.XLOOKUP($B3064,'Ownership Metrics'!$A:$A,'Ownership Metrics'!$D:$D),"")</f>
        <v>33.520000000000003</v>
      </c>
      <c r="P3064" s="29">
        <f>IFERROR(_xlfn.XLOOKUP($B3064,'Ownership Metrics'!$A:$A,'Ownership Metrics'!$E:$E),"")</f>
        <v>51.52</v>
      </c>
      <c r="Q3064" s="30">
        <f>IFERROR(_xlfn.XLOOKUP($B3064,'Ownership Metrics'!$A:$A,'Ownership Metrics'!$F:$F),"")</f>
        <v>2</v>
      </c>
      <c r="R3064" s="30">
        <f>IFERROR(_xlfn.XLOOKUP($B3064,'Ownership Metrics'!$A:$A,'Ownership Metrics'!$G:$G),"")</f>
        <v>43</v>
      </c>
      <c r="S3064" s="27" t="str">
        <f>IFERROR(_xlfn.XLOOKUP($B3064,'Ownership Metrics'!$A:$A,'Ownership Metrics'!$H:$H),"")</f>
        <v>Moderat</v>
      </c>
      <c r="T3064" s="27" t="str">
        <f>IFERROR(_xlfn.XLOOKUP($B3064,'Ownership Metrics'!$A:$A,'Ownership Metrics'!$I:$I),"")</f>
        <v>Sedang</v>
      </c>
      <c r="U3064" s="27">
        <f>IF(COUNTIFS($B$2:$B3064,$B3064,$D$2:$D3064,$D3064)=1,1,0)</f>
        <v>1</v>
      </c>
      <c r="V3064" s="27">
        <f t="shared" si="142"/>
        <v>18</v>
      </c>
      <c r="W3064" s="27">
        <f t="shared" si="143"/>
        <v>2</v>
      </c>
      <c r="X3064" s="27">
        <f t="shared" si="141"/>
        <v>17.9999996936</v>
      </c>
    </row>
    <row r="3065" spans="1:24" x14ac:dyDescent="0.25">
      <c r="A3065" s="26">
        <v>46265</v>
      </c>
      <c r="B3065" s="27" t="s">
        <v>10550</v>
      </c>
      <c r="C3065" s="27" t="s">
        <v>3354</v>
      </c>
      <c r="D3065" s="27" t="s">
        <v>3355</v>
      </c>
      <c r="E3065" s="27" t="s">
        <v>22</v>
      </c>
      <c r="F3065" s="27" t="s">
        <v>23</v>
      </c>
      <c r="G3065" s="27"/>
      <c r="H3065" s="27" t="s">
        <v>24</v>
      </c>
      <c r="I3065" s="28">
        <v>16347200</v>
      </c>
      <c r="J3065" s="28">
        <v>0</v>
      </c>
      <c r="K3065" s="28">
        <v>16347200</v>
      </c>
      <c r="L3065" s="29">
        <v>1.34</v>
      </c>
      <c r="M3065" s="29">
        <f>IFERROR(_xlfn.XLOOKUP($B3065,'Ownership Metrics'!$A:$A,'Ownership Metrics'!$B:$B),"")</f>
        <v>6.02</v>
      </c>
      <c r="N3065" s="28">
        <f>IFERROR(_xlfn.XLOOKUP($B3065,'Ownership Metrics'!$A:$A,'Ownership Metrics'!$C:$C),"")</f>
        <v>8368</v>
      </c>
      <c r="O3065" s="29">
        <f>IFERROR(_xlfn.XLOOKUP($B3065,'Ownership Metrics'!$A:$A,'Ownership Metrics'!$D:$D),"")</f>
        <v>91.46</v>
      </c>
      <c r="P3065" s="29">
        <f>IFERROR(_xlfn.XLOOKUP($B3065,'Ownership Metrics'!$A:$A,'Ownership Metrics'!$E:$E),"")</f>
        <v>93.98</v>
      </c>
      <c r="Q3065" s="30">
        <f>IFERROR(_xlfn.XLOOKUP($B3065,'Ownership Metrics'!$A:$A,'Ownership Metrics'!$F:$F),"")</f>
        <v>3</v>
      </c>
      <c r="R3065" s="30">
        <f>IFERROR(_xlfn.XLOOKUP($B3065,'Ownership Metrics'!$A:$A,'Ownership Metrics'!$G:$G),"")</f>
        <v>88</v>
      </c>
      <c r="S3065" s="27" t="str">
        <f>IFERROR(_xlfn.XLOOKUP($B3065,'Ownership Metrics'!$A:$A,'Ownership Metrics'!$H:$H),"")</f>
        <v>Mayoritas</v>
      </c>
      <c r="T3065" s="27" t="str">
        <f>IFERROR(_xlfn.XLOOKUP($B3065,'Ownership Metrics'!$A:$A,'Ownership Metrics'!$I:$I),"")</f>
        <v>Tinggi</v>
      </c>
      <c r="U3065" s="27">
        <f>IF(COUNTIFS($B$2:$B3065,$B3065,$D$2:$D3065,$D3065)=1,1,0)</f>
        <v>1</v>
      </c>
      <c r="V3065" s="27">
        <f t="shared" si="142"/>
        <v>1.34</v>
      </c>
      <c r="W3065" s="27">
        <f t="shared" si="143"/>
        <v>2</v>
      </c>
      <c r="X3065" s="27">
        <f t="shared" si="141"/>
        <v>1.3399996935</v>
      </c>
    </row>
    <row r="3066" spans="1:24" x14ac:dyDescent="0.25">
      <c r="A3066" s="26">
        <v>46265</v>
      </c>
      <c r="B3066" s="27" t="s">
        <v>10550</v>
      </c>
      <c r="C3066" s="27" t="s">
        <v>3354</v>
      </c>
      <c r="D3066" s="27" t="s">
        <v>3356</v>
      </c>
      <c r="E3066" s="27" t="s">
        <v>22</v>
      </c>
      <c r="F3066" s="27" t="s">
        <v>23</v>
      </c>
      <c r="G3066" s="27"/>
      <c r="H3066" s="27" t="s">
        <v>24</v>
      </c>
      <c r="I3066" s="28">
        <v>14400000</v>
      </c>
      <c r="J3066" s="28">
        <v>0</v>
      </c>
      <c r="K3066" s="28">
        <v>14400000</v>
      </c>
      <c r="L3066" s="29">
        <v>1.18</v>
      </c>
      <c r="M3066" s="29">
        <f>IFERROR(_xlfn.XLOOKUP($B3066,'Ownership Metrics'!$A:$A,'Ownership Metrics'!$B:$B),"")</f>
        <v>6.02</v>
      </c>
      <c r="N3066" s="28">
        <f>IFERROR(_xlfn.XLOOKUP($B3066,'Ownership Metrics'!$A:$A,'Ownership Metrics'!$C:$C),"")</f>
        <v>8368</v>
      </c>
      <c r="O3066" s="29">
        <f>IFERROR(_xlfn.XLOOKUP($B3066,'Ownership Metrics'!$A:$A,'Ownership Metrics'!$D:$D),"")</f>
        <v>91.46</v>
      </c>
      <c r="P3066" s="29">
        <f>IFERROR(_xlfn.XLOOKUP($B3066,'Ownership Metrics'!$A:$A,'Ownership Metrics'!$E:$E),"")</f>
        <v>93.98</v>
      </c>
      <c r="Q3066" s="30">
        <f>IFERROR(_xlfn.XLOOKUP($B3066,'Ownership Metrics'!$A:$A,'Ownership Metrics'!$F:$F),"")</f>
        <v>3</v>
      </c>
      <c r="R3066" s="30">
        <f>IFERROR(_xlfn.XLOOKUP($B3066,'Ownership Metrics'!$A:$A,'Ownership Metrics'!$G:$G),"")</f>
        <v>88</v>
      </c>
      <c r="S3066" s="27" t="str">
        <f>IFERROR(_xlfn.XLOOKUP($B3066,'Ownership Metrics'!$A:$A,'Ownership Metrics'!$H:$H),"")</f>
        <v>Mayoritas</v>
      </c>
      <c r="T3066" s="27" t="str">
        <f>IFERROR(_xlfn.XLOOKUP($B3066,'Ownership Metrics'!$A:$A,'Ownership Metrics'!$I:$I),"")</f>
        <v>Tinggi</v>
      </c>
      <c r="U3066" s="27">
        <f>IF(COUNTIFS($B$2:$B3066,$B3066,$D$2:$D3066,$D3066)=1,1,0)</f>
        <v>1</v>
      </c>
      <c r="V3066" s="27">
        <f t="shared" si="142"/>
        <v>1.18</v>
      </c>
      <c r="W3066" s="27">
        <f t="shared" si="143"/>
        <v>3</v>
      </c>
      <c r="X3066" s="27">
        <f t="shared" si="141"/>
        <v>1.1799996933999999</v>
      </c>
    </row>
    <row r="3067" spans="1:24" x14ac:dyDescent="0.25">
      <c r="A3067" s="26">
        <v>46265</v>
      </c>
      <c r="B3067" s="27" t="s">
        <v>10550</v>
      </c>
      <c r="C3067" s="27" t="s">
        <v>3354</v>
      </c>
      <c r="D3067" s="27" t="s">
        <v>3357</v>
      </c>
      <c r="E3067" s="27" t="s">
        <v>22</v>
      </c>
      <c r="F3067" s="27" t="s">
        <v>32</v>
      </c>
      <c r="G3067" s="27"/>
      <c r="H3067" s="27" t="s">
        <v>116</v>
      </c>
      <c r="I3067" s="28">
        <v>41652800</v>
      </c>
      <c r="J3067" s="28">
        <v>1077833200</v>
      </c>
      <c r="K3067" s="28">
        <v>1119486000</v>
      </c>
      <c r="L3067" s="29">
        <v>91.46</v>
      </c>
      <c r="M3067" s="29">
        <f>IFERROR(_xlfn.XLOOKUP($B3067,'Ownership Metrics'!$A:$A,'Ownership Metrics'!$B:$B),"")</f>
        <v>6.02</v>
      </c>
      <c r="N3067" s="28">
        <f>IFERROR(_xlfn.XLOOKUP($B3067,'Ownership Metrics'!$A:$A,'Ownership Metrics'!$C:$C),"")</f>
        <v>8368</v>
      </c>
      <c r="O3067" s="29">
        <f>IFERROR(_xlfn.XLOOKUP($B3067,'Ownership Metrics'!$A:$A,'Ownership Metrics'!$D:$D),"")</f>
        <v>91.46</v>
      </c>
      <c r="P3067" s="29">
        <f>IFERROR(_xlfn.XLOOKUP($B3067,'Ownership Metrics'!$A:$A,'Ownership Metrics'!$E:$E),"")</f>
        <v>93.98</v>
      </c>
      <c r="Q3067" s="30">
        <f>IFERROR(_xlfn.XLOOKUP($B3067,'Ownership Metrics'!$A:$A,'Ownership Metrics'!$F:$F),"")</f>
        <v>3</v>
      </c>
      <c r="R3067" s="30">
        <f>IFERROR(_xlfn.XLOOKUP($B3067,'Ownership Metrics'!$A:$A,'Ownership Metrics'!$G:$G),"")</f>
        <v>88</v>
      </c>
      <c r="S3067" s="27" t="str">
        <f>IFERROR(_xlfn.XLOOKUP($B3067,'Ownership Metrics'!$A:$A,'Ownership Metrics'!$H:$H),"")</f>
        <v>Mayoritas</v>
      </c>
      <c r="T3067" s="27" t="str">
        <f>IFERROR(_xlfn.XLOOKUP($B3067,'Ownership Metrics'!$A:$A,'Ownership Metrics'!$I:$I),"")</f>
        <v>Tinggi</v>
      </c>
      <c r="U3067" s="27">
        <f>IF(COUNTIFS($B$2:$B3067,$B3067,$D$2:$D3067,$D3067)=1,1,0)</f>
        <v>1</v>
      </c>
      <c r="V3067" s="27">
        <f t="shared" si="142"/>
        <v>91.46</v>
      </c>
      <c r="W3067" s="27">
        <f t="shared" si="143"/>
        <v>1</v>
      </c>
      <c r="X3067" s="27">
        <f t="shared" si="141"/>
        <v>91.459999693299991</v>
      </c>
    </row>
    <row r="3068" spans="1:24" x14ac:dyDescent="0.25">
      <c r="A3068" s="26">
        <v>46265</v>
      </c>
      <c r="B3068" s="27" t="s">
        <v>10551</v>
      </c>
      <c r="C3068" s="27" t="s">
        <v>3359</v>
      </c>
      <c r="D3068" s="27" t="s">
        <v>3360</v>
      </c>
      <c r="E3068" s="27" t="s">
        <v>204</v>
      </c>
      <c r="F3068" s="27" t="s">
        <v>23</v>
      </c>
      <c r="G3068" s="27"/>
      <c r="H3068" s="27" t="s">
        <v>24</v>
      </c>
      <c r="I3068" s="28">
        <v>30000000</v>
      </c>
      <c r="J3068" s="28">
        <v>0</v>
      </c>
      <c r="K3068" s="28">
        <v>30000000</v>
      </c>
      <c r="L3068" s="29">
        <v>1.78</v>
      </c>
      <c r="M3068" s="29">
        <f>IFERROR(_xlfn.XLOOKUP($B3068,'Ownership Metrics'!$A:$A,'Ownership Metrics'!$B:$B),"")</f>
        <v>6.75</v>
      </c>
      <c r="N3068" s="28">
        <f>IFERROR(_xlfn.XLOOKUP($B3068,'Ownership Metrics'!$A:$A,'Ownership Metrics'!$C:$C),"")</f>
        <v>6151</v>
      </c>
      <c r="O3068" s="29">
        <f>IFERROR(_xlfn.XLOOKUP($B3068,'Ownership Metrics'!$A:$A,'Ownership Metrics'!$D:$D),"")</f>
        <v>78.11</v>
      </c>
      <c r="P3068" s="29">
        <f>IFERROR(_xlfn.XLOOKUP($B3068,'Ownership Metrics'!$A:$A,'Ownership Metrics'!$E:$E),"")</f>
        <v>87.01</v>
      </c>
      <c r="Q3068" s="30">
        <f>IFERROR(_xlfn.XLOOKUP($B3068,'Ownership Metrics'!$A:$A,'Ownership Metrics'!$F:$F),"")</f>
        <v>7</v>
      </c>
      <c r="R3068" s="30">
        <f>IFERROR(_xlfn.XLOOKUP($B3068,'Ownership Metrics'!$A:$A,'Ownership Metrics'!$G:$G),"")</f>
        <v>72</v>
      </c>
      <c r="S3068" s="27" t="str">
        <f>IFERROR(_xlfn.XLOOKUP($B3068,'Ownership Metrics'!$A:$A,'Ownership Metrics'!$H:$H),"")</f>
        <v>Mayoritas</v>
      </c>
      <c r="T3068" s="27" t="str">
        <f>IFERROR(_xlfn.XLOOKUP($B3068,'Ownership Metrics'!$A:$A,'Ownership Metrics'!$I:$I),"")</f>
        <v>Tinggi</v>
      </c>
      <c r="U3068" s="27">
        <f>IF(COUNTIFS($B$2:$B3068,$B3068,$D$2:$D3068,$D3068)=1,1,0)</f>
        <v>1</v>
      </c>
      <c r="V3068" s="27">
        <f t="shared" si="142"/>
        <v>1.78</v>
      </c>
      <c r="W3068" s="27">
        <f t="shared" si="143"/>
        <v>5</v>
      </c>
      <c r="X3068" s="27">
        <f t="shared" si="141"/>
        <v>1.7799996932</v>
      </c>
    </row>
    <row r="3069" spans="1:24" x14ac:dyDescent="0.25">
      <c r="A3069" s="26">
        <v>46265</v>
      </c>
      <c r="B3069" s="27" t="s">
        <v>10551</v>
      </c>
      <c r="C3069" s="27" t="s">
        <v>3359</v>
      </c>
      <c r="D3069" s="27" t="s">
        <v>3361</v>
      </c>
      <c r="E3069" s="27" t="s">
        <v>22</v>
      </c>
      <c r="F3069" s="27" t="s">
        <v>23</v>
      </c>
      <c r="G3069" s="27"/>
      <c r="H3069" s="27" t="s">
        <v>24</v>
      </c>
      <c r="I3069" s="28">
        <v>19230000</v>
      </c>
      <c r="J3069" s="28">
        <v>0</v>
      </c>
      <c r="K3069" s="28">
        <v>19230000</v>
      </c>
      <c r="L3069" s="29">
        <v>1.1399999999999999</v>
      </c>
      <c r="M3069" s="29">
        <f>IFERROR(_xlfn.XLOOKUP($B3069,'Ownership Metrics'!$A:$A,'Ownership Metrics'!$B:$B),"")</f>
        <v>6.75</v>
      </c>
      <c r="N3069" s="28">
        <f>IFERROR(_xlfn.XLOOKUP($B3069,'Ownership Metrics'!$A:$A,'Ownership Metrics'!$C:$C),"")</f>
        <v>6151</v>
      </c>
      <c r="O3069" s="29">
        <f>IFERROR(_xlfn.XLOOKUP($B3069,'Ownership Metrics'!$A:$A,'Ownership Metrics'!$D:$D),"")</f>
        <v>78.11</v>
      </c>
      <c r="P3069" s="29">
        <f>IFERROR(_xlfn.XLOOKUP($B3069,'Ownership Metrics'!$A:$A,'Ownership Metrics'!$E:$E),"")</f>
        <v>87.01</v>
      </c>
      <c r="Q3069" s="30">
        <f>IFERROR(_xlfn.XLOOKUP($B3069,'Ownership Metrics'!$A:$A,'Ownership Metrics'!$F:$F),"")</f>
        <v>7</v>
      </c>
      <c r="R3069" s="30">
        <f>IFERROR(_xlfn.XLOOKUP($B3069,'Ownership Metrics'!$A:$A,'Ownership Metrics'!$G:$G),"")</f>
        <v>72</v>
      </c>
      <c r="S3069" s="27" t="str">
        <f>IFERROR(_xlfn.XLOOKUP($B3069,'Ownership Metrics'!$A:$A,'Ownership Metrics'!$H:$H),"")</f>
        <v>Mayoritas</v>
      </c>
      <c r="T3069" s="27" t="str">
        <f>IFERROR(_xlfn.XLOOKUP($B3069,'Ownership Metrics'!$A:$A,'Ownership Metrics'!$I:$I),"")</f>
        <v>Tinggi</v>
      </c>
      <c r="U3069" s="27">
        <f>IF(COUNTIFS($B$2:$B3069,$B3069,$D$2:$D3069,$D3069)=1,1,0)</f>
        <v>1</v>
      </c>
      <c r="V3069" s="27">
        <f t="shared" si="142"/>
        <v>1.1399999999999999</v>
      </c>
      <c r="W3069" s="27">
        <f t="shared" si="143"/>
        <v>7</v>
      </c>
      <c r="X3069" s="27">
        <f t="shared" si="141"/>
        <v>1.1399996930999998</v>
      </c>
    </row>
    <row r="3070" spans="1:24" x14ac:dyDescent="0.25">
      <c r="A3070" s="26">
        <v>46265</v>
      </c>
      <c r="B3070" s="27" t="s">
        <v>10551</v>
      </c>
      <c r="C3070" s="27" t="s">
        <v>3359</v>
      </c>
      <c r="D3070" s="27" t="s">
        <v>3362</v>
      </c>
      <c r="E3070" s="27" t="s">
        <v>22</v>
      </c>
      <c r="F3070" s="27" t="s">
        <v>23</v>
      </c>
      <c r="G3070" s="27"/>
      <c r="H3070" s="27" t="s">
        <v>24</v>
      </c>
      <c r="I3070" s="28">
        <v>1315950000</v>
      </c>
      <c r="J3070" s="28">
        <v>0</v>
      </c>
      <c r="K3070" s="28">
        <v>1315950000</v>
      </c>
      <c r="L3070" s="29">
        <v>78.11</v>
      </c>
      <c r="M3070" s="29">
        <f>IFERROR(_xlfn.XLOOKUP($B3070,'Ownership Metrics'!$A:$A,'Ownership Metrics'!$B:$B),"")</f>
        <v>6.75</v>
      </c>
      <c r="N3070" s="28">
        <f>IFERROR(_xlfn.XLOOKUP($B3070,'Ownership Metrics'!$A:$A,'Ownership Metrics'!$C:$C),"")</f>
        <v>6151</v>
      </c>
      <c r="O3070" s="29">
        <f>IFERROR(_xlfn.XLOOKUP($B3070,'Ownership Metrics'!$A:$A,'Ownership Metrics'!$D:$D),"")</f>
        <v>78.11</v>
      </c>
      <c r="P3070" s="29">
        <f>IFERROR(_xlfn.XLOOKUP($B3070,'Ownership Metrics'!$A:$A,'Ownership Metrics'!$E:$E),"")</f>
        <v>87.01</v>
      </c>
      <c r="Q3070" s="30">
        <f>IFERROR(_xlfn.XLOOKUP($B3070,'Ownership Metrics'!$A:$A,'Ownership Metrics'!$F:$F),"")</f>
        <v>7</v>
      </c>
      <c r="R3070" s="30">
        <f>IFERROR(_xlfn.XLOOKUP($B3070,'Ownership Metrics'!$A:$A,'Ownership Metrics'!$G:$G),"")</f>
        <v>72</v>
      </c>
      <c r="S3070" s="27" t="str">
        <f>IFERROR(_xlfn.XLOOKUP($B3070,'Ownership Metrics'!$A:$A,'Ownership Metrics'!$H:$H),"")</f>
        <v>Mayoritas</v>
      </c>
      <c r="T3070" s="27" t="str">
        <f>IFERROR(_xlfn.XLOOKUP($B3070,'Ownership Metrics'!$A:$A,'Ownership Metrics'!$I:$I),"")</f>
        <v>Tinggi</v>
      </c>
      <c r="U3070" s="27">
        <f>IF(COUNTIFS($B$2:$B3070,$B3070,$D$2:$D3070,$D3070)=1,1,0)</f>
        <v>1</v>
      </c>
      <c r="V3070" s="27">
        <f t="shared" si="142"/>
        <v>78.11</v>
      </c>
      <c r="W3070" s="27">
        <f t="shared" si="143"/>
        <v>1</v>
      </c>
      <c r="X3070" s="27">
        <f t="shared" si="141"/>
        <v>78.109999693000006</v>
      </c>
    </row>
    <row r="3071" spans="1:24" x14ac:dyDescent="0.25">
      <c r="A3071" s="26">
        <v>46265</v>
      </c>
      <c r="B3071" s="27" t="s">
        <v>10551</v>
      </c>
      <c r="C3071" s="27" t="s">
        <v>3359</v>
      </c>
      <c r="D3071" s="27" t="s">
        <v>853</v>
      </c>
      <c r="E3071" s="27" t="s">
        <v>72</v>
      </c>
      <c r="F3071" s="27" t="s">
        <v>23</v>
      </c>
      <c r="G3071" s="27"/>
      <c r="H3071" s="27" t="s">
        <v>24</v>
      </c>
      <c r="I3071" s="28">
        <v>71616600</v>
      </c>
      <c r="J3071" s="28">
        <v>0</v>
      </c>
      <c r="K3071" s="28">
        <v>71616600</v>
      </c>
      <c r="L3071" s="29">
        <v>4.25</v>
      </c>
      <c r="M3071" s="29">
        <f>IFERROR(_xlfn.XLOOKUP($B3071,'Ownership Metrics'!$A:$A,'Ownership Metrics'!$B:$B),"")</f>
        <v>6.75</v>
      </c>
      <c r="N3071" s="28">
        <f>IFERROR(_xlfn.XLOOKUP($B3071,'Ownership Metrics'!$A:$A,'Ownership Metrics'!$C:$C),"")</f>
        <v>6151</v>
      </c>
      <c r="O3071" s="29">
        <f>IFERROR(_xlfn.XLOOKUP($B3071,'Ownership Metrics'!$A:$A,'Ownership Metrics'!$D:$D),"")</f>
        <v>78.11</v>
      </c>
      <c r="P3071" s="29">
        <f>IFERROR(_xlfn.XLOOKUP($B3071,'Ownership Metrics'!$A:$A,'Ownership Metrics'!$E:$E),"")</f>
        <v>87.01</v>
      </c>
      <c r="Q3071" s="30">
        <f>IFERROR(_xlfn.XLOOKUP($B3071,'Ownership Metrics'!$A:$A,'Ownership Metrics'!$F:$F),"")</f>
        <v>7</v>
      </c>
      <c r="R3071" s="30">
        <f>IFERROR(_xlfn.XLOOKUP($B3071,'Ownership Metrics'!$A:$A,'Ownership Metrics'!$G:$G),"")</f>
        <v>72</v>
      </c>
      <c r="S3071" s="27" t="str">
        <f>IFERROR(_xlfn.XLOOKUP($B3071,'Ownership Metrics'!$A:$A,'Ownership Metrics'!$H:$H),"")</f>
        <v>Mayoritas</v>
      </c>
      <c r="T3071" s="27" t="str">
        <f>IFERROR(_xlfn.XLOOKUP($B3071,'Ownership Metrics'!$A:$A,'Ownership Metrics'!$I:$I),"")</f>
        <v>Tinggi</v>
      </c>
      <c r="U3071" s="27">
        <f>IF(COUNTIFS($B$2:$B3071,$B3071,$D$2:$D3071,$D3071)=1,1,0)</f>
        <v>1</v>
      </c>
      <c r="V3071" s="27">
        <f t="shared" si="142"/>
        <v>4.25</v>
      </c>
      <c r="W3071" s="27">
        <f t="shared" si="143"/>
        <v>3</v>
      </c>
      <c r="X3071" s="27">
        <f t="shared" si="141"/>
        <v>4.2499996929000003</v>
      </c>
    </row>
    <row r="3072" spans="1:24" x14ac:dyDescent="0.25">
      <c r="A3072" s="26">
        <v>46265</v>
      </c>
      <c r="B3072" s="27" t="s">
        <v>10551</v>
      </c>
      <c r="C3072" s="27" t="s">
        <v>3359</v>
      </c>
      <c r="D3072" s="27" t="s">
        <v>3363</v>
      </c>
      <c r="E3072" s="27" t="s">
        <v>72</v>
      </c>
      <c r="F3072" s="27" t="s">
        <v>23</v>
      </c>
      <c r="G3072" s="27"/>
      <c r="H3072" s="27" t="s">
        <v>24</v>
      </c>
      <c r="I3072" s="28">
        <v>20100600</v>
      </c>
      <c r="J3072" s="28">
        <v>0</v>
      </c>
      <c r="K3072" s="28">
        <v>20100600</v>
      </c>
      <c r="L3072" s="29">
        <v>1.19</v>
      </c>
      <c r="M3072" s="29">
        <f>IFERROR(_xlfn.XLOOKUP($B3072,'Ownership Metrics'!$A:$A,'Ownership Metrics'!$B:$B),"")</f>
        <v>6.75</v>
      </c>
      <c r="N3072" s="28">
        <f>IFERROR(_xlfn.XLOOKUP($B3072,'Ownership Metrics'!$A:$A,'Ownership Metrics'!$C:$C),"")</f>
        <v>6151</v>
      </c>
      <c r="O3072" s="29">
        <f>IFERROR(_xlfn.XLOOKUP($B3072,'Ownership Metrics'!$A:$A,'Ownership Metrics'!$D:$D),"")</f>
        <v>78.11</v>
      </c>
      <c r="P3072" s="29">
        <f>IFERROR(_xlfn.XLOOKUP($B3072,'Ownership Metrics'!$A:$A,'Ownership Metrics'!$E:$E),"")</f>
        <v>87.01</v>
      </c>
      <c r="Q3072" s="30">
        <f>IFERROR(_xlfn.XLOOKUP($B3072,'Ownership Metrics'!$A:$A,'Ownership Metrics'!$F:$F),"")</f>
        <v>7</v>
      </c>
      <c r="R3072" s="30">
        <f>IFERROR(_xlfn.XLOOKUP($B3072,'Ownership Metrics'!$A:$A,'Ownership Metrics'!$G:$G),"")</f>
        <v>72</v>
      </c>
      <c r="S3072" s="27" t="str">
        <f>IFERROR(_xlfn.XLOOKUP($B3072,'Ownership Metrics'!$A:$A,'Ownership Metrics'!$H:$H),"")</f>
        <v>Mayoritas</v>
      </c>
      <c r="T3072" s="27" t="str">
        <f>IFERROR(_xlfn.XLOOKUP($B3072,'Ownership Metrics'!$A:$A,'Ownership Metrics'!$I:$I),"")</f>
        <v>Tinggi</v>
      </c>
      <c r="U3072" s="27">
        <f>IF(COUNTIFS($B$2:$B3072,$B3072,$D$2:$D3072,$D3072)=1,1,0)</f>
        <v>1</v>
      </c>
      <c r="V3072" s="27">
        <f t="shared" si="142"/>
        <v>1.19</v>
      </c>
      <c r="W3072" s="27">
        <f t="shared" si="143"/>
        <v>6</v>
      </c>
      <c r="X3072" s="27">
        <f t="shared" si="141"/>
        <v>1.1899996927999998</v>
      </c>
    </row>
    <row r="3073" spans="1:24" x14ac:dyDescent="0.25">
      <c r="A3073" s="26">
        <v>46265</v>
      </c>
      <c r="B3073" s="27" t="s">
        <v>10551</v>
      </c>
      <c r="C3073" s="27" t="s">
        <v>3359</v>
      </c>
      <c r="D3073" s="27" t="s">
        <v>867</v>
      </c>
      <c r="E3073" s="27" t="s">
        <v>72</v>
      </c>
      <c r="F3073" s="27" t="s">
        <v>23</v>
      </c>
      <c r="G3073" s="27"/>
      <c r="H3073" s="27" t="s">
        <v>24</v>
      </c>
      <c r="I3073" s="28">
        <v>35813600</v>
      </c>
      <c r="J3073" s="28">
        <v>0</v>
      </c>
      <c r="K3073" s="28">
        <v>35813600</v>
      </c>
      <c r="L3073" s="29">
        <v>2.13</v>
      </c>
      <c r="M3073" s="29">
        <f>IFERROR(_xlfn.XLOOKUP($B3073,'Ownership Metrics'!$A:$A,'Ownership Metrics'!$B:$B),"")</f>
        <v>6.75</v>
      </c>
      <c r="N3073" s="28">
        <f>IFERROR(_xlfn.XLOOKUP($B3073,'Ownership Metrics'!$A:$A,'Ownership Metrics'!$C:$C),"")</f>
        <v>6151</v>
      </c>
      <c r="O3073" s="29">
        <f>IFERROR(_xlfn.XLOOKUP($B3073,'Ownership Metrics'!$A:$A,'Ownership Metrics'!$D:$D),"")</f>
        <v>78.11</v>
      </c>
      <c r="P3073" s="29">
        <f>IFERROR(_xlfn.XLOOKUP($B3073,'Ownership Metrics'!$A:$A,'Ownership Metrics'!$E:$E),"")</f>
        <v>87.01</v>
      </c>
      <c r="Q3073" s="30">
        <f>IFERROR(_xlfn.XLOOKUP($B3073,'Ownership Metrics'!$A:$A,'Ownership Metrics'!$F:$F),"")</f>
        <v>7</v>
      </c>
      <c r="R3073" s="30">
        <f>IFERROR(_xlfn.XLOOKUP($B3073,'Ownership Metrics'!$A:$A,'Ownership Metrics'!$G:$G),"")</f>
        <v>72</v>
      </c>
      <c r="S3073" s="27" t="str">
        <f>IFERROR(_xlfn.XLOOKUP($B3073,'Ownership Metrics'!$A:$A,'Ownership Metrics'!$H:$H),"")</f>
        <v>Mayoritas</v>
      </c>
      <c r="T3073" s="27" t="str">
        <f>IFERROR(_xlfn.XLOOKUP($B3073,'Ownership Metrics'!$A:$A,'Ownership Metrics'!$I:$I),"")</f>
        <v>Tinggi</v>
      </c>
      <c r="U3073" s="27">
        <f>IF(COUNTIFS($B$2:$B3073,$B3073,$D$2:$D3073,$D3073)=1,1,0)</f>
        <v>1</v>
      </c>
      <c r="V3073" s="27">
        <f t="shared" si="142"/>
        <v>2.13</v>
      </c>
      <c r="W3073" s="27">
        <f t="shared" si="143"/>
        <v>4</v>
      </c>
      <c r="X3073" s="27">
        <f t="shared" si="141"/>
        <v>2.1299996926999998</v>
      </c>
    </row>
    <row r="3074" spans="1:24" x14ac:dyDescent="0.25">
      <c r="A3074" s="26">
        <v>46265</v>
      </c>
      <c r="B3074" s="27" t="s">
        <v>10551</v>
      </c>
      <c r="C3074" s="27" t="s">
        <v>3359</v>
      </c>
      <c r="D3074" s="27" t="s">
        <v>3364</v>
      </c>
      <c r="E3074" s="27" t="s">
        <v>72</v>
      </c>
      <c r="F3074" s="27" t="s">
        <v>23</v>
      </c>
      <c r="G3074" s="27"/>
      <c r="H3074" s="27" t="s">
        <v>24</v>
      </c>
      <c r="I3074" s="28">
        <v>78288500</v>
      </c>
      <c r="J3074" s="28">
        <v>0</v>
      </c>
      <c r="K3074" s="28">
        <v>78288500</v>
      </c>
      <c r="L3074" s="29">
        <v>4.6500000000000004</v>
      </c>
      <c r="M3074" s="29">
        <f>IFERROR(_xlfn.XLOOKUP($B3074,'Ownership Metrics'!$A:$A,'Ownership Metrics'!$B:$B),"")</f>
        <v>6.75</v>
      </c>
      <c r="N3074" s="28">
        <f>IFERROR(_xlfn.XLOOKUP($B3074,'Ownership Metrics'!$A:$A,'Ownership Metrics'!$C:$C),"")</f>
        <v>6151</v>
      </c>
      <c r="O3074" s="29">
        <f>IFERROR(_xlfn.XLOOKUP($B3074,'Ownership Metrics'!$A:$A,'Ownership Metrics'!$D:$D),"")</f>
        <v>78.11</v>
      </c>
      <c r="P3074" s="29">
        <f>IFERROR(_xlfn.XLOOKUP($B3074,'Ownership Metrics'!$A:$A,'Ownership Metrics'!$E:$E),"")</f>
        <v>87.01</v>
      </c>
      <c r="Q3074" s="30">
        <f>IFERROR(_xlfn.XLOOKUP($B3074,'Ownership Metrics'!$A:$A,'Ownership Metrics'!$F:$F),"")</f>
        <v>7</v>
      </c>
      <c r="R3074" s="30">
        <f>IFERROR(_xlfn.XLOOKUP($B3074,'Ownership Metrics'!$A:$A,'Ownership Metrics'!$G:$G),"")</f>
        <v>72</v>
      </c>
      <c r="S3074" s="27" t="str">
        <f>IFERROR(_xlfn.XLOOKUP($B3074,'Ownership Metrics'!$A:$A,'Ownership Metrics'!$H:$H),"")</f>
        <v>Mayoritas</v>
      </c>
      <c r="T3074" s="27" t="str">
        <f>IFERROR(_xlfn.XLOOKUP($B3074,'Ownership Metrics'!$A:$A,'Ownership Metrics'!$I:$I),"")</f>
        <v>Tinggi</v>
      </c>
      <c r="U3074" s="27">
        <f>IF(COUNTIFS($B$2:$B3074,$B3074,$D$2:$D3074,$D3074)=1,1,0)</f>
        <v>1</v>
      </c>
      <c r="V3074" s="27">
        <f t="shared" si="142"/>
        <v>4.6500000000000004</v>
      </c>
      <c r="W3074" s="27">
        <f t="shared" si="143"/>
        <v>2</v>
      </c>
      <c r="X3074" s="27">
        <f t="shared" ref="X3074:X3137" si="144">$V3074-(ROW()*0.0000000001)</f>
        <v>4.6499996926000007</v>
      </c>
    </row>
    <row r="3075" spans="1:24" x14ac:dyDescent="0.25">
      <c r="A3075" s="26">
        <v>46265</v>
      </c>
      <c r="B3075" s="27" t="s">
        <v>10552</v>
      </c>
      <c r="C3075" s="27" t="s">
        <v>3366</v>
      </c>
      <c r="D3075" s="27" t="s">
        <v>3367</v>
      </c>
      <c r="E3075" s="27" t="s">
        <v>22</v>
      </c>
      <c r="F3075" s="27" t="s">
        <v>23</v>
      </c>
      <c r="G3075" s="27"/>
      <c r="H3075" s="27" t="s">
        <v>24</v>
      </c>
      <c r="I3075" s="28">
        <v>200562566</v>
      </c>
      <c r="J3075" s="28">
        <v>0</v>
      </c>
      <c r="K3075" s="28">
        <v>200562566</v>
      </c>
      <c r="L3075" s="29">
        <v>5.0199999999999996</v>
      </c>
      <c r="M3075" s="29">
        <f>IFERROR(_xlfn.XLOOKUP($B3075,'Ownership Metrics'!$A:$A,'Ownership Metrics'!$B:$B),"")</f>
        <v>6.35</v>
      </c>
      <c r="N3075" s="28">
        <f>IFERROR(_xlfn.XLOOKUP($B3075,'Ownership Metrics'!$A:$A,'Ownership Metrics'!$C:$C),"")</f>
        <v>3048</v>
      </c>
      <c r="O3075" s="29">
        <f>IFERROR(_xlfn.XLOOKUP($B3075,'Ownership Metrics'!$A:$A,'Ownership Metrics'!$D:$D),"")</f>
        <v>49.49</v>
      </c>
      <c r="P3075" s="29">
        <f>IFERROR(_xlfn.XLOOKUP($B3075,'Ownership Metrics'!$A:$A,'Ownership Metrics'!$E:$E),"")</f>
        <v>82.88</v>
      </c>
      <c r="Q3075" s="30">
        <f>IFERROR(_xlfn.XLOOKUP($B3075,'Ownership Metrics'!$A:$A,'Ownership Metrics'!$F:$F),"")</f>
        <v>7</v>
      </c>
      <c r="R3075" s="30">
        <f>IFERROR(_xlfn.XLOOKUP($B3075,'Ownership Metrics'!$A:$A,'Ownership Metrics'!$G:$G),"")</f>
        <v>56</v>
      </c>
      <c r="S3075" s="27" t="str">
        <f>IFERROR(_xlfn.XLOOKUP($B3075,'Ownership Metrics'!$A:$A,'Ownership Metrics'!$H:$H),"")</f>
        <v>Terkonsentrasi</v>
      </c>
      <c r="T3075" s="27" t="str">
        <f>IFERROR(_xlfn.XLOOKUP($B3075,'Ownership Metrics'!$A:$A,'Ownership Metrics'!$I:$I),"")</f>
        <v>Tinggi</v>
      </c>
      <c r="U3075" s="27">
        <f>IF(COUNTIFS($B$2:$B3075,$B3075,$D$2:$D3075,$D3075)=1,1,0)</f>
        <v>1</v>
      </c>
      <c r="V3075" s="27">
        <f t="shared" ref="V3075:V3138" si="145">SUMIFS($L$2:$L$10000,$B$2:$B$10000,$B3075,$D$2:$D$10000,$D3075)</f>
        <v>5.0199999999999996</v>
      </c>
      <c r="W3075" s="27">
        <f t="shared" ref="W3075:W3138" si="146">COUNTIFS($B$2:$B$10000,$B3075,$U$2:$U$10000,1,$X$2:$X$10000,"&gt;"&amp;$X3075)+1</f>
        <v>4</v>
      </c>
      <c r="X3075" s="27">
        <f t="shared" si="144"/>
        <v>5.0199996924999999</v>
      </c>
    </row>
    <row r="3076" spans="1:24" x14ac:dyDescent="0.25">
      <c r="A3076" s="26">
        <v>46265</v>
      </c>
      <c r="B3076" s="27" t="s">
        <v>10552</v>
      </c>
      <c r="C3076" s="27" t="s">
        <v>3366</v>
      </c>
      <c r="D3076" s="27" t="s">
        <v>3368</v>
      </c>
      <c r="E3076" s="27" t="s">
        <v>74</v>
      </c>
      <c r="F3076" s="27" t="s">
        <v>23</v>
      </c>
      <c r="G3076" s="27"/>
      <c r="H3076" s="27" t="s">
        <v>24</v>
      </c>
      <c r="I3076" s="28">
        <v>725850161</v>
      </c>
      <c r="J3076" s="28">
        <v>0</v>
      </c>
      <c r="K3076" s="28">
        <v>725850161</v>
      </c>
      <c r="L3076" s="29">
        <v>18.170000000000002</v>
      </c>
      <c r="M3076" s="29">
        <f>IFERROR(_xlfn.XLOOKUP($B3076,'Ownership Metrics'!$A:$A,'Ownership Metrics'!$B:$B),"")</f>
        <v>6.35</v>
      </c>
      <c r="N3076" s="28">
        <f>IFERROR(_xlfn.XLOOKUP($B3076,'Ownership Metrics'!$A:$A,'Ownership Metrics'!$C:$C),"")</f>
        <v>3048</v>
      </c>
      <c r="O3076" s="29">
        <f>IFERROR(_xlfn.XLOOKUP($B3076,'Ownership Metrics'!$A:$A,'Ownership Metrics'!$D:$D),"")</f>
        <v>49.49</v>
      </c>
      <c r="P3076" s="29">
        <f>IFERROR(_xlfn.XLOOKUP($B3076,'Ownership Metrics'!$A:$A,'Ownership Metrics'!$E:$E),"")</f>
        <v>82.88</v>
      </c>
      <c r="Q3076" s="30">
        <f>IFERROR(_xlfn.XLOOKUP($B3076,'Ownership Metrics'!$A:$A,'Ownership Metrics'!$F:$F),"")</f>
        <v>7</v>
      </c>
      <c r="R3076" s="30">
        <f>IFERROR(_xlfn.XLOOKUP($B3076,'Ownership Metrics'!$A:$A,'Ownership Metrics'!$G:$G),"")</f>
        <v>56</v>
      </c>
      <c r="S3076" s="27" t="str">
        <f>IFERROR(_xlfn.XLOOKUP($B3076,'Ownership Metrics'!$A:$A,'Ownership Metrics'!$H:$H),"")</f>
        <v>Terkonsentrasi</v>
      </c>
      <c r="T3076" s="27" t="str">
        <f>IFERROR(_xlfn.XLOOKUP($B3076,'Ownership Metrics'!$A:$A,'Ownership Metrics'!$I:$I),"")</f>
        <v>Tinggi</v>
      </c>
      <c r="U3076" s="27">
        <f>IF(COUNTIFS($B$2:$B3076,$B3076,$D$2:$D3076,$D3076)=1,1,0)</f>
        <v>1</v>
      </c>
      <c r="V3076" s="27">
        <f t="shared" si="145"/>
        <v>18.170000000000002</v>
      </c>
      <c r="W3076" s="27">
        <f t="shared" si="146"/>
        <v>2</v>
      </c>
      <c r="X3076" s="27">
        <f t="shared" si="144"/>
        <v>18.169999692400001</v>
      </c>
    </row>
    <row r="3077" spans="1:24" x14ac:dyDescent="0.25">
      <c r="A3077" s="26">
        <v>46265</v>
      </c>
      <c r="B3077" s="27" t="s">
        <v>10552</v>
      </c>
      <c r="C3077" s="27" t="s">
        <v>3366</v>
      </c>
      <c r="D3077" s="27" t="s">
        <v>2284</v>
      </c>
      <c r="E3077" s="27" t="s">
        <v>22</v>
      </c>
      <c r="F3077" s="27" t="s">
        <v>23</v>
      </c>
      <c r="G3077" s="27"/>
      <c r="H3077" s="27" t="s">
        <v>24</v>
      </c>
      <c r="I3077" s="28">
        <v>78125000</v>
      </c>
      <c r="J3077" s="28">
        <v>0</v>
      </c>
      <c r="K3077" s="28">
        <v>78125000</v>
      </c>
      <c r="L3077" s="29">
        <v>1.96</v>
      </c>
      <c r="M3077" s="29">
        <f>IFERROR(_xlfn.XLOOKUP($B3077,'Ownership Metrics'!$A:$A,'Ownership Metrics'!$B:$B),"")</f>
        <v>6.35</v>
      </c>
      <c r="N3077" s="28">
        <f>IFERROR(_xlfn.XLOOKUP($B3077,'Ownership Metrics'!$A:$A,'Ownership Metrics'!$C:$C),"")</f>
        <v>3048</v>
      </c>
      <c r="O3077" s="29">
        <f>IFERROR(_xlfn.XLOOKUP($B3077,'Ownership Metrics'!$A:$A,'Ownership Metrics'!$D:$D),"")</f>
        <v>49.49</v>
      </c>
      <c r="P3077" s="29">
        <f>IFERROR(_xlfn.XLOOKUP($B3077,'Ownership Metrics'!$A:$A,'Ownership Metrics'!$E:$E),"")</f>
        <v>82.88</v>
      </c>
      <c r="Q3077" s="30">
        <f>IFERROR(_xlfn.XLOOKUP($B3077,'Ownership Metrics'!$A:$A,'Ownership Metrics'!$F:$F),"")</f>
        <v>7</v>
      </c>
      <c r="R3077" s="30">
        <f>IFERROR(_xlfn.XLOOKUP($B3077,'Ownership Metrics'!$A:$A,'Ownership Metrics'!$G:$G),"")</f>
        <v>56</v>
      </c>
      <c r="S3077" s="27" t="str">
        <f>IFERROR(_xlfn.XLOOKUP($B3077,'Ownership Metrics'!$A:$A,'Ownership Metrics'!$H:$H),"")</f>
        <v>Terkonsentrasi</v>
      </c>
      <c r="T3077" s="27" t="str">
        <f>IFERROR(_xlfn.XLOOKUP($B3077,'Ownership Metrics'!$A:$A,'Ownership Metrics'!$I:$I),"")</f>
        <v>Tinggi</v>
      </c>
      <c r="U3077" s="27">
        <f>IF(COUNTIFS($B$2:$B3077,$B3077,$D$2:$D3077,$D3077)=1,1,0)</f>
        <v>1</v>
      </c>
      <c r="V3077" s="27">
        <f t="shared" si="145"/>
        <v>1.96</v>
      </c>
      <c r="W3077" s="27">
        <f t="shared" si="146"/>
        <v>6</v>
      </c>
      <c r="X3077" s="27">
        <f t="shared" si="144"/>
        <v>1.9599996923</v>
      </c>
    </row>
    <row r="3078" spans="1:24" x14ac:dyDescent="0.25">
      <c r="A3078" s="26">
        <v>46265</v>
      </c>
      <c r="B3078" s="27" t="s">
        <v>10552</v>
      </c>
      <c r="C3078" s="27" t="s">
        <v>3366</v>
      </c>
      <c r="D3078" s="27" t="s">
        <v>3369</v>
      </c>
      <c r="E3078" s="27" t="s">
        <v>22</v>
      </c>
      <c r="F3078" s="27" t="s">
        <v>32</v>
      </c>
      <c r="G3078" s="27"/>
      <c r="H3078" s="27" t="s">
        <v>64</v>
      </c>
      <c r="I3078" s="28">
        <v>1976765774</v>
      </c>
      <c r="J3078" s="28">
        <v>0</v>
      </c>
      <c r="K3078" s="28">
        <v>1976765774</v>
      </c>
      <c r="L3078" s="29">
        <v>49.49</v>
      </c>
      <c r="M3078" s="29">
        <f>IFERROR(_xlfn.XLOOKUP($B3078,'Ownership Metrics'!$A:$A,'Ownership Metrics'!$B:$B),"")</f>
        <v>6.35</v>
      </c>
      <c r="N3078" s="28">
        <f>IFERROR(_xlfn.XLOOKUP($B3078,'Ownership Metrics'!$A:$A,'Ownership Metrics'!$C:$C),"")</f>
        <v>3048</v>
      </c>
      <c r="O3078" s="29">
        <f>IFERROR(_xlfn.XLOOKUP($B3078,'Ownership Metrics'!$A:$A,'Ownership Metrics'!$D:$D),"")</f>
        <v>49.49</v>
      </c>
      <c r="P3078" s="29">
        <f>IFERROR(_xlfn.XLOOKUP($B3078,'Ownership Metrics'!$A:$A,'Ownership Metrics'!$E:$E),"")</f>
        <v>82.88</v>
      </c>
      <c r="Q3078" s="30">
        <f>IFERROR(_xlfn.XLOOKUP($B3078,'Ownership Metrics'!$A:$A,'Ownership Metrics'!$F:$F),"")</f>
        <v>7</v>
      </c>
      <c r="R3078" s="30">
        <f>IFERROR(_xlfn.XLOOKUP($B3078,'Ownership Metrics'!$A:$A,'Ownership Metrics'!$G:$G),"")</f>
        <v>56</v>
      </c>
      <c r="S3078" s="27" t="str">
        <f>IFERROR(_xlfn.XLOOKUP($B3078,'Ownership Metrics'!$A:$A,'Ownership Metrics'!$H:$H),"")</f>
        <v>Terkonsentrasi</v>
      </c>
      <c r="T3078" s="27" t="str">
        <f>IFERROR(_xlfn.XLOOKUP($B3078,'Ownership Metrics'!$A:$A,'Ownership Metrics'!$I:$I),"")</f>
        <v>Tinggi</v>
      </c>
      <c r="U3078" s="27">
        <f>IF(COUNTIFS($B$2:$B3078,$B3078,$D$2:$D3078,$D3078)=1,1,0)</f>
        <v>1</v>
      </c>
      <c r="V3078" s="27">
        <f t="shared" si="145"/>
        <v>49.49</v>
      </c>
      <c r="W3078" s="27">
        <f t="shared" si="146"/>
        <v>1</v>
      </c>
      <c r="X3078" s="27">
        <f t="shared" si="144"/>
        <v>49.489999692200001</v>
      </c>
    </row>
    <row r="3079" spans="1:24" x14ac:dyDescent="0.25">
      <c r="A3079" s="26">
        <v>46265</v>
      </c>
      <c r="B3079" s="27" t="s">
        <v>10552</v>
      </c>
      <c r="C3079" s="27" t="s">
        <v>3366</v>
      </c>
      <c r="D3079" s="27" t="s">
        <v>2621</v>
      </c>
      <c r="E3079" s="27" t="s">
        <v>51</v>
      </c>
      <c r="F3079" s="27" t="s">
        <v>32</v>
      </c>
      <c r="G3079" s="27"/>
      <c r="H3079" s="27" t="s">
        <v>2622</v>
      </c>
      <c r="I3079" s="28">
        <v>46869288</v>
      </c>
      <c r="J3079" s="28">
        <v>0</v>
      </c>
      <c r="K3079" s="28">
        <v>46869288</v>
      </c>
      <c r="L3079" s="29">
        <v>1.17</v>
      </c>
      <c r="M3079" s="29">
        <f>IFERROR(_xlfn.XLOOKUP($B3079,'Ownership Metrics'!$A:$A,'Ownership Metrics'!$B:$B),"")</f>
        <v>6.35</v>
      </c>
      <c r="N3079" s="28">
        <f>IFERROR(_xlfn.XLOOKUP($B3079,'Ownership Metrics'!$A:$A,'Ownership Metrics'!$C:$C),"")</f>
        <v>3048</v>
      </c>
      <c r="O3079" s="29">
        <f>IFERROR(_xlfn.XLOOKUP($B3079,'Ownership Metrics'!$A:$A,'Ownership Metrics'!$D:$D),"")</f>
        <v>49.49</v>
      </c>
      <c r="P3079" s="29">
        <f>IFERROR(_xlfn.XLOOKUP($B3079,'Ownership Metrics'!$A:$A,'Ownership Metrics'!$E:$E),"")</f>
        <v>82.88</v>
      </c>
      <c r="Q3079" s="30">
        <f>IFERROR(_xlfn.XLOOKUP($B3079,'Ownership Metrics'!$A:$A,'Ownership Metrics'!$F:$F),"")</f>
        <v>7</v>
      </c>
      <c r="R3079" s="30">
        <f>IFERROR(_xlfn.XLOOKUP($B3079,'Ownership Metrics'!$A:$A,'Ownership Metrics'!$G:$G),"")</f>
        <v>56</v>
      </c>
      <c r="S3079" s="27" t="str">
        <f>IFERROR(_xlfn.XLOOKUP($B3079,'Ownership Metrics'!$A:$A,'Ownership Metrics'!$H:$H),"")</f>
        <v>Terkonsentrasi</v>
      </c>
      <c r="T3079" s="27" t="str">
        <f>IFERROR(_xlfn.XLOOKUP($B3079,'Ownership Metrics'!$A:$A,'Ownership Metrics'!$I:$I),"")</f>
        <v>Tinggi</v>
      </c>
      <c r="U3079" s="27">
        <f>IF(COUNTIFS($B$2:$B3079,$B3079,$D$2:$D3079,$D3079)=1,1,0)</f>
        <v>1</v>
      </c>
      <c r="V3079" s="27">
        <f t="shared" si="145"/>
        <v>1.17</v>
      </c>
      <c r="W3079" s="27">
        <f t="shared" si="146"/>
        <v>7</v>
      </c>
      <c r="X3079" s="27">
        <f t="shared" si="144"/>
        <v>1.1699996921</v>
      </c>
    </row>
    <row r="3080" spans="1:24" x14ac:dyDescent="0.25">
      <c r="A3080" s="26">
        <v>46265</v>
      </c>
      <c r="B3080" s="27" t="s">
        <v>10552</v>
      </c>
      <c r="C3080" s="27" t="s">
        <v>3366</v>
      </c>
      <c r="D3080" s="27" t="s">
        <v>1173</v>
      </c>
      <c r="E3080" s="27" t="s">
        <v>44</v>
      </c>
      <c r="F3080" s="27" t="s">
        <v>23</v>
      </c>
      <c r="G3080" s="27"/>
      <c r="H3080" s="27" t="s">
        <v>24</v>
      </c>
      <c r="I3080" s="28">
        <v>104825416</v>
      </c>
      <c r="J3080" s="28">
        <v>0</v>
      </c>
      <c r="K3080" s="28">
        <v>104825416</v>
      </c>
      <c r="L3080" s="29">
        <v>2.62</v>
      </c>
      <c r="M3080" s="29">
        <f>IFERROR(_xlfn.XLOOKUP($B3080,'Ownership Metrics'!$A:$A,'Ownership Metrics'!$B:$B),"")</f>
        <v>6.35</v>
      </c>
      <c r="N3080" s="28">
        <f>IFERROR(_xlfn.XLOOKUP($B3080,'Ownership Metrics'!$A:$A,'Ownership Metrics'!$C:$C),"")</f>
        <v>3048</v>
      </c>
      <c r="O3080" s="29">
        <f>IFERROR(_xlfn.XLOOKUP($B3080,'Ownership Metrics'!$A:$A,'Ownership Metrics'!$D:$D),"")</f>
        <v>49.49</v>
      </c>
      <c r="P3080" s="29">
        <f>IFERROR(_xlfn.XLOOKUP($B3080,'Ownership Metrics'!$A:$A,'Ownership Metrics'!$E:$E),"")</f>
        <v>82.88</v>
      </c>
      <c r="Q3080" s="30">
        <f>IFERROR(_xlfn.XLOOKUP($B3080,'Ownership Metrics'!$A:$A,'Ownership Metrics'!$F:$F),"")</f>
        <v>7</v>
      </c>
      <c r="R3080" s="30">
        <f>IFERROR(_xlfn.XLOOKUP($B3080,'Ownership Metrics'!$A:$A,'Ownership Metrics'!$G:$G),"")</f>
        <v>56</v>
      </c>
      <c r="S3080" s="27" t="str">
        <f>IFERROR(_xlfn.XLOOKUP($B3080,'Ownership Metrics'!$A:$A,'Ownership Metrics'!$H:$H),"")</f>
        <v>Terkonsentrasi</v>
      </c>
      <c r="T3080" s="27" t="str">
        <f>IFERROR(_xlfn.XLOOKUP($B3080,'Ownership Metrics'!$A:$A,'Ownership Metrics'!$I:$I),"")</f>
        <v>Tinggi</v>
      </c>
      <c r="U3080" s="27">
        <f>IF(COUNTIFS($B$2:$B3080,$B3080,$D$2:$D3080,$D3080)=1,1,0)</f>
        <v>1</v>
      </c>
      <c r="V3080" s="27">
        <f t="shared" si="145"/>
        <v>2.62</v>
      </c>
      <c r="W3080" s="27">
        <f t="shared" si="146"/>
        <v>5</v>
      </c>
      <c r="X3080" s="27">
        <f t="shared" si="144"/>
        <v>2.6199996919999999</v>
      </c>
    </row>
    <row r="3081" spans="1:24" x14ac:dyDescent="0.25">
      <c r="A3081" s="26">
        <v>46265</v>
      </c>
      <c r="B3081" s="27" t="s">
        <v>10552</v>
      </c>
      <c r="C3081" s="27" t="s">
        <v>3366</v>
      </c>
      <c r="D3081" s="27" t="s">
        <v>198</v>
      </c>
      <c r="E3081" s="27" t="s">
        <v>67</v>
      </c>
      <c r="F3081" s="27" t="s">
        <v>23</v>
      </c>
      <c r="G3081" s="27"/>
      <c r="H3081" s="27" t="s">
        <v>24</v>
      </c>
      <c r="I3081" s="28">
        <v>608000000</v>
      </c>
      <c r="J3081" s="28">
        <v>0</v>
      </c>
      <c r="K3081" s="28">
        <v>608000000</v>
      </c>
      <c r="L3081" s="29">
        <v>15.22</v>
      </c>
      <c r="M3081" s="29">
        <f>IFERROR(_xlfn.XLOOKUP($B3081,'Ownership Metrics'!$A:$A,'Ownership Metrics'!$B:$B),"")</f>
        <v>6.35</v>
      </c>
      <c r="N3081" s="28">
        <f>IFERROR(_xlfn.XLOOKUP($B3081,'Ownership Metrics'!$A:$A,'Ownership Metrics'!$C:$C),"")</f>
        <v>3048</v>
      </c>
      <c r="O3081" s="29">
        <f>IFERROR(_xlfn.XLOOKUP($B3081,'Ownership Metrics'!$A:$A,'Ownership Metrics'!$D:$D),"")</f>
        <v>49.49</v>
      </c>
      <c r="P3081" s="29">
        <f>IFERROR(_xlfn.XLOOKUP($B3081,'Ownership Metrics'!$A:$A,'Ownership Metrics'!$E:$E),"")</f>
        <v>82.88</v>
      </c>
      <c r="Q3081" s="30">
        <f>IFERROR(_xlfn.XLOOKUP($B3081,'Ownership Metrics'!$A:$A,'Ownership Metrics'!$F:$F),"")</f>
        <v>7</v>
      </c>
      <c r="R3081" s="30">
        <f>IFERROR(_xlfn.XLOOKUP($B3081,'Ownership Metrics'!$A:$A,'Ownership Metrics'!$G:$G),"")</f>
        <v>56</v>
      </c>
      <c r="S3081" s="27" t="str">
        <f>IFERROR(_xlfn.XLOOKUP($B3081,'Ownership Metrics'!$A:$A,'Ownership Metrics'!$H:$H),"")</f>
        <v>Terkonsentrasi</v>
      </c>
      <c r="T3081" s="27" t="str">
        <f>IFERROR(_xlfn.XLOOKUP($B3081,'Ownership Metrics'!$A:$A,'Ownership Metrics'!$I:$I),"")</f>
        <v>Tinggi</v>
      </c>
      <c r="U3081" s="27">
        <f>IF(COUNTIFS($B$2:$B3081,$B3081,$D$2:$D3081,$D3081)=1,1,0)</f>
        <v>1</v>
      </c>
      <c r="V3081" s="27">
        <f t="shared" si="145"/>
        <v>15.22</v>
      </c>
      <c r="W3081" s="27">
        <f t="shared" si="146"/>
        <v>3</v>
      </c>
      <c r="X3081" s="27">
        <f t="shared" si="144"/>
        <v>15.2199996919</v>
      </c>
    </row>
    <row r="3082" spans="1:24" x14ac:dyDescent="0.25">
      <c r="A3082" s="26">
        <v>46265</v>
      </c>
      <c r="B3082" s="27" t="s">
        <v>10553</v>
      </c>
      <c r="C3082" s="27" t="s">
        <v>3371</v>
      </c>
      <c r="D3082" s="27" t="s">
        <v>3372</v>
      </c>
      <c r="E3082" s="27" t="s">
        <v>22</v>
      </c>
      <c r="F3082" s="27" t="s">
        <v>23</v>
      </c>
      <c r="G3082" s="27"/>
      <c r="H3082" s="27" t="s">
        <v>24</v>
      </c>
      <c r="I3082" s="28">
        <v>9978217076</v>
      </c>
      <c r="J3082" s="28">
        <v>0</v>
      </c>
      <c r="K3082" s="28">
        <v>9978217076</v>
      </c>
      <c r="L3082" s="29">
        <v>91.97</v>
      </c>
      <c r="M3082" s="29">
        <f>IFERROR(_xlfn.XLOOKUP($B3082,'Ownership Metrics'!$A:$A,'Ownership Metrics'!$B:$B),"")</f>
        <v>8.0299999999999994</v>
      </c>
      <c r="N3082" s="28">
        <f>IFERROR(_xlfn.XLOOKUP($B3082,'Ownership Metrics'!$A:$A,'Ownership Metrics'!$C:$C),"")</f>
        <v>8458</v>
      </c>
      <c r="O3082" s="29">
        <f>IFERROR(_xlfn.XLOOKUP($B3082,'Ownership Metrics'!$A:$A,'Ownership Metrics'!$D:$D),"")</f>
        <v>91.97</v>
      </c>
      <c r="P3082" s="29">
        <f>IFERROR(_xlfn.XLOOKUP($B3082,'Ownership Metrics'!$A:$A,'Ownership Metrics'!$E:$E),"")</f>
        <v>91.97</v>
      </c>
      <c r="Q3082" s="30">
        <f>IFERROR(_xlfn.XLOOKUP($B3082,'Ownership Metrics'!$A:$A,'Ownership Metrics'!$F:$F),"")</f>
        <v>1</v>
      </c>
      <c r="R3082" s="30">
        <f>IFERROR(_xlfn.XLOOKUP($B3082,'Ownership Metrics'!$A:$A,'Ownership Metrics'!$G:$G),"")</f>
        <v>90</v>
      </c>
      <c r="S3082" s="27" t="str">
        <f>IFERROR(_xlfn.XLOOKUP($B3082,'Ownership Metrics'!$A:$A,'Ownership Metrics'!$H:$H),"")</f>
        <v>Mayoritas</v>
      </c>
      <c r="T3082" s="27" t="str">
        <f>IFERROR(_xlfn.XLOOKUP($B3082,'Ownership Metrics'!$A:$A,'Ownership Metrics'!$I:$I),"")</f>
        <v>Tinggi</v>
      </c>
      <c r="U3082" s="27">
        <f>IF(COUNTIFS($B$2:$B3082,$B3082,$D$2:$D3082,$D3082)=1,1,0)</f>
        <v>1</v>
      </c>
      <c r="V3082" s="27">
        <f t="shared" si="145"/>
        <v>91.97</v>
      </c>
      <c r="W3082" s="27">
        <f t="shared" si="146"/>
        <v>1</v>
      </c>
      <c r="X3082" s="27">
        <f t="shared" si="144"/>
        <v>91.969999691799998</v>
      </c>
    </row>
    <row r="3083" spans="1:24" x14ac:dyDescent="0.25">
      <c r="A3083" s="26">
        <v>46265</v>
      </c>
      <c r="B3083" s="27" t="s">
        <v>10554</v>
      </c>
      <c r="C3083" s="27" t="s">
        <v>3374</v>
      </c>
      <c r="D3083" s="27" t="s">
        <v>3375</v>
      </c>
      <c r="E3083" s="27" t="s">
        <v>22</v>
      </c>
      <c r="F3083" s="27" t="s">
        <v>23</v>
      </c>
      <c r="G3083" s="27"/>
      <c r="H3083" s="27" t="s">
        <v>24</v>
      </c>
      <c r="I3083" s="28">
        <v>11060175600</v>
      </c>
      <c r="J3083" s="28">
        <v>8710090000</v>
      </c>
      <c r="K3083" s="28">
        <v>19770265600</v>
      </c>
      <c r="L3083" s="29">
        <v>36.01</v>
      </c>
      <c r="M3083" s="29">
        <f>IFERROR(_xlfn.XLOOKUP($B3083,'Ownership Metrics'!$A:$A,'Ownership Metrics'!$B:$B),"")</f>
        <v>17.02</v>
      </c>
      <c r="N3083" s="28">
        <f>IFERROR(_xlfn.XLOOKUP($B3083,'Ownership Metrics'!$A:$A,'Ownership Metrics'!$C:$C),"")</f>
        <v>2800</v>
      </c>
      <c r="O3083" s="29">
        <f>IFERROR(_xlfn.XLOOKUP($B3083,'Ownership Metrics'!$A:$A,'Ownership Metrics'!$D:$D),"")</f>
        <v>38.380000000000003</v>
      </c>
      <c r="P3083" s="29">
        <f>IFERROR(_xlfn.XLOOKUP($B3083,'Ownership Metrics'!$A:$A,'Ownership Metrics'!$E:$E),"")</f>
        <v>78.900000000000006</v>
      </c>
      <c r="Q3083" s="30">
        <f>IFERROR(_xlfn.XLOOKUP($B3083,'Ownership Metrics'!$A:$A,'Ownership Metrics'!$F:$F),"")</f>
        <v>5</v>
      </c>
      <c r="R3083" s="30">
        <f>IFERROR(_xlfn.XLOOKUP($B3083,'Ownership Metrics'!$A:$A,'Ownership Metrics'!$G:$G),"")</f>
        <v>56</v>
      </c>
      <c r="S3083" s="27" t="str">
        <f>IFERROR(_xlfn.XLOOKUP($B3083,'Ownership Metrics'!$A:$A,'Ownership Metrics'!$H:$H),"")</f>
        <v>Terkonsentrasi</v>
      </c>
      <c r="T3083" s="27" t="str">
        <f>IFERROR(_xlfn.XLOOKUP($B3083,'Ownership Metrics'!$A:$A,'Ownership Metrics'!$I:$I),"")</f>
        <v>Tinggi</v>
      </c>
      <c r="U3083" s="27">
        <f>IF(COUNTIFS($B$2:$B3083,$B3083,$D$2:$D3083,$D3083)=1,1,0)</f>
        <v>1</v>
      </c>
      <c r="V3083" s="27">
        <f t="shared" si="145"/>
        <v>36.01</v>
      </c>
      <c r="W3083" s="27">
        <f t="shared" si="146"/>
        <v>2</v>
      </c>
      <c r="X3083" s="27">
        <f t="shared" si="144"/>
        <v>36.009999691699996</v>
      </c>
    </row>
    <row r="3084" spans="1:24" x14ac:dyDescent="0.25">
      <c r="A3084" s="26">
        <v>46265</v>
      </c>
      <c r="B3084" s="27" t="s">
        <v>10554</v>
      </c>
      <c r="C3084" s="27" t="s">
        <v>3374</v>
      </c>
      <c r="D3084" s="27" t="s">
        <v>3376</v>
      </c>
      <c r="E3084" s="27" t="s">
        <v>22</v>
      </c>
      <c r="F3084" s="27" t="s">
        <v>23</v>
      </c>
      <c r="G3084" s="27"/>
      <c r="H3084" s="27" t="s">
        <v>24</v>
      </c>
      <c r="I3084" s="28">
        <v>5162222894</v>
      </c>
      <c r="J3084" s="28">
        <v>15910090000</v>
      </c>
      <c r="K3084" s="28">
        <v>21072312894</v>
      </c>
      <c r="L3084" s="29">
        <v>38.380000000000003</v>
      </c>
      <c r="M3084" s="29">
        <f>IFERROR(_xlfn.XLOOKUP($B3084,'Ownership Metrics'!$A:$A,'Ownership Metrics'!$B:$B),"")</f>
        <v>17.02</v>
      </c>
      <c r="N3084" s="28">
        <f>IFERROR(_xlfn.XLOOKUP($B3084,'Ownership Metrics'!$A:$A,'Ownership Metrics'!$C:$C),"")</f>
        <v>2800</v>
      </c>
      <c r="O3084" s="29">
        <f>IFERROR(_xlfn.XLOOKUP($B3084,'Ownership Metrics'!$A:$A,'Ownership Metrics'!$D:$D),"")</f>
        <v>38.380000000000003</v>
      </c>
      <c r="P3084" s="29">
        <f>IFERROR(_xlfn.XLOOKUP($B3084,'Ownership Metrics'!$A:$A,'Ownership Metrics'!$E:$E),"")</f>
        <v>78.900000000000006</v>
      </c>
      <c r="Q3084" s="30">
        <f>IFERROR(_xlfn.XLOOKUP($B3084,'Ownership Metrics'!$A:$A,'Ownership Metrics'!$F:$F),"")</f>
        <v>5</v>
      </c>
      <c r="R3084" s="30">
        <f>IFERROR(_xlfn.XLOOKUP($B3084,'Ownership Metrics'!$A:$A,'Ownership Metrics'!$G:$G),"")</f>
        <v>56</v>
      </c>
      <c r="S3084" s="27" t="str">
        <f>IFERROR(_xlfn.XLOOKUP($B3084,'Ownership Metrics'!$A:$A,'Ownership Metrics'!$H:$H),"")</f>
        <v>Terkonsentrasi</v>
      </c>
      <c r="T3084" s="27" t="str">
        <f>IFERROR(_xlfn.XLOOKUP($B3084,'Ownership Metrics'!$A:$A,'Ownership Metrics'!$I:$I),"")</f>
        <v>Tinggi</v>
      </c>
      <c r="U3084" s="27">
        <f>IF(COUNTIFS($B$2:$B3084,$B3084,$D$2:$D3084,$D3084)=1,1,0)</f>
        <v>1</v>
      </c>
      <c r="V3084" s="27">
        <f t="shared" si="145"/>
        <v>38.380000000000003</v>
      </c>
      <c r="W3084" s="27">
        <f t="shared" si="146"/>
        <v>1</v>
      </c>
      <c r="X3084" s="27">
        <f t="shared" si="144"/>
        <v>38.379999691600005</v>
      </c>
    </row>
    <row r="3085" spans="1:24" x14ac:dyDescent="0.25">
      <c r="A3085" s="26">
        <v>46265</v>
      </c>
      <c r="B3085" s="27" t="s">
        <v>10554</v>
      </c>
      <c r="C3085" s="27" t="s">
        <v>3374</v>
      </c>
      <c r="D3085" s="27" t="s">
        <v>3377</v>
      </c>
      <c r="E3085" s="27" t="s">
        <v>83</v>
      </c>
      <c r="F3085" s="27" t="s">
        <v>32</v>
      </c>
      <c r="G3085" s="27"/>
      <c r="H3085" s="27" t="s">
        <v>64</v>
      </c>
      <c r="I3085" s="28">
        <v>2475000000</v>
      </c>
      <c r="J3085" s="28">
        <v>0</v>
      </c>
      <c r="K3085" s="28">
        <v>2475000000</v>
      </c>
      <c r="L3085" s="29">
        <v>4.51</v>
      </c>
      <c r="M3085" s="29">
        <f>IFERROR(_xlfn.XLOOKUP($B3085,'Ownership Metrics'!$A:$A,'Ownership Metrics'!$B:$B),"")</f>
        <v>17.02</v>
      </c>
      <c r="N3085" s="28">
        <f>IFERROR(_xlfn.XLOOKUP($B3085,'Ownership Metrics'!$A:$A,'Ownership Metrics'!$C:$C),"")</f>
        <v>2800</v>
      </c>
      <c r="O3085" s="29">
        <f>IFERROR(_xlfn.XLOOKUP($B3085,'Ownership Metrics'!$A:$A,'Ownership Metrics'!$D:$D),"")</f>
        <v>38.380000000000003</v>
      </c>
      <c r="P3085" s="29">
        <f>IFERROR(_xlfn.XLOOKUP($B3085,'Ownership Metrics'!$A:$A,'Ownership Metrics'!$E:$E),"")</f>
        <v>78.900000000000006</v>
      </c>
      <c r="Q3085" s="30">
        <f>IFERROR(_xlfn.XLOOKUP($B3085,'Ownership Metrics'!$A:$A,'Ownership Metrics'!$F:$F),"")</f>
        <v>5</v>
      </c>
      <c r="R3085" s="30">
        <f>IFERROR(_xlfn.XLOOKUP($B3085,'Ownership Metrics'!$A:$A,'Ownership Metrics'!$G:$G),"")</f>
        <v>56</v>
      </c>
      <c r="S3085" s="27" t="str">
        <f>IFERROR(_xlfn.XLOOKUP($B3085,'Ownership Metrics'!$A:$A,'Ownership Metrics'!$H:$H),"")</f>
        <v>Terkonsentrasi</v>
      </c>
      <c r="T3085" s="27" t="str">
        <f>IFERROR(_xlfn.XLOOKUP($B3085,'Ownership Metrics'!$A:$A,'Ownership Metrics'!$I:$I),"")</f>
        <v>Tinggi</v>
      </c>
      <c r="U3085" s="27">
        <f>IF(COUNTIFS($B$2:$B3085,$B3085,$D$2:$D3085,$D3085)=1,1,0)</f>
        <v>1</v>
      </c>
      <c r="V3085" s="27">
        <f t="shared" si="145"/>
        <v>4.51</v>
      </c>
      <c r="W3085" s="27">
        <f t="shared" si="146"/>
        <v>3</v>
      </c>
      <c r="X3085" s="27">
        <f t="shared" si="144"/>
        <v>4.5099996915</v>
      </c>
    </row>
    <row r="3086" spans="1:24" x14ac:dyDescent="0.25">
      <c r="A3086" s="26">
        <v>46265</v>
      </c>
      <c r="B3086" s="27" t="s">
        <v>10554</v>
      </c>
      <c r="C3086" s="27" t="s">
        <v>3374</v>
      </c>
      <c r="D3086" s="27" t="s">
        <v>3378</v>
      </c>
      <c r="E3086" s="27" t="s">
        <v>35</v>
      </c>
      <c r="F3086" s="27" t="s">
        <v>23</v>
      </c>
      <c r="G3086" s="27" t="s">
        <v>36</v>
      </c>
      <c r="H3086" s="27" t="s">
        <v>24</v>
      </c>
      <c r="I3086" s="28">
        <v>1608853100</v>
      </c>
      <c r="J3086" s="28">
        <v>0</v>
      </c>
      <c r="K3086" s="28">
        <v>1608853100</v>
      </c>
      <c r="L3086" s="29">
        <v>2.93</v>
      </c>
      <c r="M3086" s="29">
        <f>IFERROR(_xlfn.XLOOKUP($B3086,'Ownership Metrics'!$A:$A,'Ownership Metrics'!$B:$B),"")</f>
        <v>17.02</v>
      </c>
      <c r="N3086" s="28">
        <f>IFERROR(_xlfn.XLOOKUP($B3086,'Ownership Metrics'!$A:$A,'Ownership Metrics'!$C:$C),"")</f>
        <v>2800</v>
      </c>
      <c r="O3086" s="29">
        <f>IFERROR(_xlfn.XLOOKUP($B3086,'Ownership Metrics'!$A:$A,'Ownership Metrics'!$D:$D),"")</f>
        <v>38.380000000000003</v>
      </c>
      <c r="P3086" s="29">
        <f>IFERROR(_xlfn.XLOOKUP($B3086,'Ownership Metrics'!$A:$A,'Ownership Metrics'!$E:$E),"")</f>
        <v>78.900000000000006</v>
      </c>
      <c r="Q3086" s="30">
        <f>IFERROR(_xlfn.XLOOKUP($B3086,'Ownership Metrics'!$A:$A,'Ownership Metrics'!$F:$F),"")</f>
        <v>5</v>
      </c>
      <c r="R3086" s="30">
        <f>IFERROR(_xlfn.XLOOKUP($B3086,'Ownership Metrics'!$A:$A,'Ownership Metrics'!$G:$G),"")</f>
        <v>56</v>
      </c>
      <c r="S3086" s="27" t="str">
        <f>IFERROR(_xlfn.XLOOKUP($B3086,'Ownership Metrics'!$A:$A,'Ownership Metrics'!$H:$H),"")</f>
        <v>Terkonsentrasi</v>
      </c>
      <c r="T3086" s="27" t="str">
        <f>IFERROR(_xlfn.XLOOKUP($B3086,'Ownership Metrics'!$A:$A,'Ownership Metrics'!$I:$I),"")</f>
        <v>Tinggi</v>
      </c>
      <c r="U3086" s="27">
        <f>IF(COUNTIFS($B$2:$B3086,$B3086,$D$2:$D3086,$D3086)=1,1,0)</f>
        <v>1</v>
      </c>
      <c r="V3086" s="27">
        <f t="shared" si="145"/>
        <v>2.93</v>
      </c>
      <c r="W3086" s="27">
        <f t="shared" si="146"/>
        <v>4</v>
      </c>
      <c r="X3086" s="27">
        <f t="shared" si="144"/>
        <v>2.9299996913999999</v>
      </c>
    </row>
    <row r="3087" spans="1:24" x14ac:dyDescent="0.25">
      <c r="A3087" s="26">
        <v>46265</v>
      </c>
      <c r="B3087" s="27" t="s">
        <v>10554</v>
      </c>
      <c r="C3087" s="27" t="s">
        <v>3374</v>
      </c>
      <c r="D3087" s="27" t="s">
        <v>3379</v>
      </c>
      <c r="E3087" s="27" t="s">
        <v>35</v>
      </c>
      <c r="F3087" s="27" t="s">
        <v>23</v>
      </c>
      <c r="G3087" s="27" t="s">
        <v>36</v>
      </c>
      <c r="H3087" s="27" t="s">
        <v>24</v>
      </c>
      <c r="I3087" s="28">
        <v>629258000</v>
      </c>
      <c r="J3087" s="28">
        <v>0</v>
      </c>
      <c r="K3087" s="28">
        <v>629258000</v>
      </c>
      <c r="L3087" s="29">
        <v>1.1499999999999999</v>
      </c>
      <c r="M3087" s="29">
        <f>IFERROR(_xlfn.XLOOKUP($B3087,'Ownership Metrics'!$A:$A,'Ownership Metrics'!$B:$B),"")</f>
        <v>17.02</v>
      </c>
      <c r="N3087" s="28">
        <f>IFERROR(_xlfn.XLOOKUP($B3087,'Ownership Metrics'!$A:$A,'Ownership Metrics'!$C:$C),"")</f>
        <v>2800</v>
      </c>
      <c r="O3087" s="29">
        <f>IFERROR(_xlfn.XLOOKUP($B3087,'Ownership Metrics'!$A:$A,'Ownership Metrics'!$D:$D),"")</f>
        <v>38.380000000000003</v>
      </c>
      <c r="P3087" s="29">
        <f>IFERROR(_xlfn.XLOOKUP($B3087,'Ownership Metrics'!$A:$A,'Ownership Metrics'!$E:$E),"")</f>
        <v>78.900000000000006</v>
      </c>
      <c r="Q3087" s="30">
        <f>IFERROR(_xlfn.XLOOKUP($B3087,'Ownership Metrics'!$A:$A,'Ownership Metrics'!$F:$F),"")</f>
        <v>5</v>
      </c>
      <c r="R3087" s="30">
        <f>IFERROR(_xlfn.XLOOKUP($B3087,'Ownership Metrics'!$A:$A,'Ownership Metrics'!$G:$G),"")</f>
        <v>56</v>
      </c>
      <c r="S3087" s="27" t="str">
        <f>IFERROR(_xlfn.XLOOKUP($B3087,'Ownership Metrics'!$A:$A,'Ownership Metrics'!$H:$H),"")</f>
        <v>Terkonsentrasi</v>
      </c>
      <c r="T3087" s="27" t="str">
        <f>IFERROR(_xlfn.XLOOKUP($B3087,'Ownership Metrics'!$A:$A,'Ownership Metrics'!$I:$I),"")</f>
        <v>Tinggi</v>
      </c>
      <c r="U3087" s="27">
        <f>IF(COUNTIFS($B$2:$B3087,$B3087,$D$2:$D3087,$D3087)=1,1,0)</f>
        <v>1</v>
      </c>
      <c r="V3087" s="27">
        <f t="shared" si="145"/>
        <v>1.1499999999999999</v>
      </c>
      <c r="W3087" s="27">
        <f t="shared" si="146"/>
        <v>5</v>
      </c>
      <c r="X3087" s="27">
        <f t="shared" si="144"/>
        <v>1.1499996912999999</v>
      </c>
    </row>
    <row r="3088" spans="1:24" x14ac:dyDescent="0.25">
      <c r="A3088" s="26">
        <v>46265</v>
      </c>
      <c r="B3088" s="27" t="s">
        <v>10555</v>
      </c>
      <c r="C3088" s="27" t="s">
        <v>3381</v>
      </c>
      <c r="D3088" s="27" t="s">
        <v>3382</v>
      </c>
      <c r="E3088" s="27" t="s">
        <v>98</v>
      </c>
      <c r="F3088" s="27" t="s">
        <v>23</v>
      </c>
      <c r="G3088" s="27"/>
      <c r="H3088" s="27" t="s">
        <v>24</v>
      </c>
      <c r="I3088" s="28">
        <v>0</v>
      </c>
      <c r="J3088" s="28">
        <v>2499999999</v>
      </c>
      <c r="K3088" s="28">
        <v>2499999999</v>
      </c>
      <c r="L3088" s="29">
        <v>80.66</v>
      </c>
      <c r="M3088" s="29">
        <f>IFERROR(_xlfn.XLOOKUP($B3088,'Ownership Metrics'!$A:$A,'Ownership Metrics'!$B:$B),"")</f>
        <v>5.51</v>
      </c>
      <c r="N3088" s="28">
        <f>IFERROR(_xlfn.XLOOKUP($B3088,'Ownership Metrics'!$A:$A,'Ownership Metrics'!$C:$C),"")</f>
        <v>6697</v>
      </c>
      <c r="O3088" s="29">
        <f>IFERROR(_xlfn.XLOOKUP($B3088,'Ownership Metrics'!$A:$A,'Ownership Metrics'!$D:$D),"")</f>
        <v>80.66</v>
      </c>
      <c r="P3088" s="29">
        <f>IFERROR(_xlfn.XLOOKUP($B3088,'Ownership Metrics'!$A:$A,'Ownership Metrics'!$E:$E),"")</f>
        <v>94.49</v>
      </c>
      <c r="Q3088" s="30">
        <f>IFERROR(_xlfn.XLOOKUP($B3088,'Ownership Metrics'!$A:$A,'Ownership Metrics'!$F:$F),"")</f>
        <v>2</v>
      </c>
      <c r="R3088" s="30">
        <f>IFERROR(_xlfn.XLOOKUP($B3088,'Ownership Metrics'!$A:$A,'Ownership Metrics'!$G:$G),"")</f>
        <v>82</v>
      </c>
      <c r="S3088" s="27" t="str">
        <f>IFERROR(_xlfn.XLOOKUP($B3088,'Ownership Metrics'!$A:$A,'Ownership Metrics'!$H:$H),"")</f>
        <v>Mayoritas</v>
      </c>
      <c r="T3088" s="27" t="str">
        <f>IFERROR(_xlfn.XLOOKUP($B3088,'Ownership Metrics'!$A:$A,'Ownership Metrics'!$I:$I),"")</f>
        <v>Tinggi</v>
      </c>
      <c r="U3088" s="27">
        <f>IF(COUNTIFS($B$2:$B3088,$B3088,$D$2:$D3088,$D3088)=1,1,0)</f>
        <v>1</v>
      </c>
      <c r="V3088" s="27">
        <f t="shared" si="145"/>
        <v>80.66</v>
      </c>
      <c r="W3088" s="27">
        <f t="shared" si="146"/>
        <v>1</v>
      </c>
      <c r="X3088" s="27">
        <f t="shared" si="144"/>
        <v>80.659999691199999</v>
      </c>
    </row>
    <row r="3089" spans="1:24" x14ac:dyDescent="0.25">
      <c r="A3089" s="26">
        <v>46265</v>
      </c>
      <c r="B3089" s="27" t="s">
        <v>10555</v>
      </c>
      <c r="C3089" s="27" t="s">
        <v>3381</v>
      </c>
      <c r="D3089" s="27" t="s">
        <v>551</v>
      </c>
      <c r="E3089" s="27" t="s">
        <v>98</v>
      </c>
      <c r="F3089" s="27" t="s">
        <v>23</v>
      </c>
      <c r="G3089" s="27"/>
      <c r="H3089" s="27" t="s">
        <v>24</v>
      </c>
      <c r="I3089" s="28">
        <v>428666400</v>
      </c>
      <c r="J3089" s="28">
        <v>0</v>
      </c>
      <c r="K3089" s="28">
        <v>428666400</v>
      </c>
      <c r="L3089" s="29">
        <v>13.83</v>
      </c>
      <c r="M3089" s="29">
        <f>IFERROR(_xlfn.XLOOKUP($B3089,'Ownership Metrics'!$A:$A,'Ownership Metrics'!$B:$B),"")</f>
        <v>5.51</v>
      </c>
      <c r="N3089" s="28">
        <f>IFERROR(_xlfn.XLOOKUP($B3089,'Ownership Metrics'!$A:$A,'Ownership Metrics'!$C:$C),"")</f>
        <v>6697</v>
      </c>
      <c r="O3089" s="29">
        <f>IFERROR(_xlfn.XLOOKUP($B3089,'Ownership Metrics'!$A:$A,'Ownership Metrics'!$D:$D),"")</f>
        <v>80.66</v>
      </c>
      <c r="P3089" s="29">
        <f>IFERROR(_xlfn.XLOOKUP($B3089,'Ownership Metrics'!$A:$A,'Ownership Metrics'!$E:$E),"")</f>
        <v>94.49</v>
      </c>
      <c r="Q3089" s="30">
        <f>IFERROR(_xlfn.XLOOKUP($B3089,'Ownership Metrics'!$A:$A,'Ownership Metrics'!$F:$F),"")</f>
        <v>2</v>
      </c>
      <c r="R3089" s="30">
        <f>IFERROR(_xlfn.XLOOKUP($B3089,'Ownership Metrics'!$A:$A,'Ownership Metrics'!$G:$G),"")</f>
        <v>82</v>
      </c>
      <c r="S3089" s="27" t="str">
        <f>IFERROR(_xlfn.XLOOKUP($B3089,'Ownership Metrics'!$A:$A,'Ownership Metrics'!$H:$H),"")</f>
        <v>Mayoritas</v>
      </c>
      <c r="T3089" s="27" t="str">
        <f>IFERROR(_xlfn.XLOOKUP($B3089,'Ownership Metrics'!$A:$A,'Ownership Metrics'!$I:$I),"")</f>
        <v>Tinggi</v>
      </c>
      <c r="U3089" s="27">
        <f>IF(COUNTIFS($B$2:$B3089,$B3089,$D$2:$D3089,$D3089)=1,1,0)</f>
        <v>1</v>
      </c>
      <c r="V3089" s="27">
        <f t="shared" si="145"/>
        <v>13.83</v>
      </c>
      <c r="W3089" s="27">
        <f t="shared" si="146"/>
        <v>2</v>
      </c>
      <c r="X3089" s="27">
        <f t="shared" si="144"/>
        <v>13.829999691099999</v>
      </c>
    </row>
    <row r="3090" spans="1:24" x14ac:dyDescent="0.25">
      <c r="A3090" s="26">
        <v>46265</v>
      </c>
      <c r="B3090" s="27" t="s">
        <v>10556</v>
      </c>
      <c r="C3090" s="27" t="s">
        <v>3384</v>
      </c>
      <c r="D3090" s="27" t="s">
        <v>1326</v>
      </c>
      <c r="E3090" s="27" t="s">
        <v>22</v>
      </c>
      <c r="F3090" s="27" t="s">
        <v>23</v>
      </c>
      <c r="G3090" s="27"/>
      <c r="H3090" s="27" t="s">
        <v>24</v>
      </c>
      <c r="I3090" s="28">
        <v>39744000</v>
      </c>
      <c r="J3090" s="28">
        <v>0</v>
      </c>
      <c r="K3090" s="28">
        <v>39744000</v>
      </c>
      <c r="L3090" s="29">
        <v>6.27</v>
      </c>
      <c r="M3090" s="29">
        <f>IFERROR(_xlfn.XLOOKUP($B3090,'Ownership Metrics'!$A:$A,'Ownership Metrics'!$B:$B),"")</f>
        <v>13.41</v>
      </c>
      <c r="N3090" s="28">
        <f>IFERROR(_xlfn.XLOOKUP($B3090,'Ownership Metrics'!$A:$A,'Ownership Metrics'!$C:$C),"")</f>
        <v>1412</v>
      </c>
      <c r="O3090" s="29">
        <f>IFERROR(_xlfn.XLOOKUP($B3090,'Ownership Metrics'!$A:$A,'Ownership Metrics'!$D:$D),"")</f>
        <v>32.979999999999997</v>
      </c>
      <c r="P3090" s="29">
        <f>IFERROR(_xlfn.XLOOKUP($B3090,'Ownership Metrics'!$A:$A,'Ownership Metrics'!$E:$E),"")</f>
        <v>49.78</v>
      </c>
      <c r="Q3090" s="30">
        <f>IFERROR(_xlfn.XLOOKUP($B3090,'Ownership Metrics'!$A:$A,'Ownership Metrics'!$F:$F),"")</f>
        <v>13</v>
      </c>
      <c r="R3090" s="30">
        <f>IFERROR(_xlfn.XLOOKUP($B3090,'Ownership Metrics'!$A:$A,'Ownership Metrics'!$G:$G),"")</f>
        <v>31</v>
      </c>
      <c r="S3090" s="27" t="str">
        <f>IFERROR(_xlfn.XLOOKUP($B3090,'Ownership Metrics'!$A:$A,'Ownership Metrics'!$H:$H),"")</f>
        <v>Moderat</v>
      </c>
      <c r="T3090" s="27" t="str">
        <f>IFERROR(_xlfn.XLOOKUP($B3090,'Ownership Metrics'!$A:$A,'Ownership Metrics'!$I:$I),"")</f>
        <v>Sedang</v>
      </c>
      <c r="U3090" s="27">
        <f>IF(COUNTIFS($B$2:$B3090,$B3090,$D$2:$D3090,$D3090)=1,1,0)</f>
        <v>1</v>
      </c>
      <c r="V3090" s="27">
        <f t="shared" si="145"/>
        <v>6.27</v>
      </c>
      <c r="W3090" s="27">
        <f t="shared" si="146"/>
        <v>4</v>
      </c>
      <c r="X3090" s="27">
        <f t="shared" si="144"/>
        <v>6.2699996909999998</v>
      </c>
    </row>
    <row r="3091" spans="1:24" x14ac:dyDescent="0.25">
      <c r="A3091" s="26">
        <v>46265</v>
      </c>
      <c r="B3091" s="27" t="s">
        <v>10556</v>
      </c>
      <c r="C3091" s="27" t="s">
        <v>3384</v>
      </c>
      <c r="D3091" s="27" t="s">
        <v>305</v>
      </c>
      <c r="E3091" s="27" t="s">
        <v>22</v>
      </c>
      <c r="F3091" s="27" t="s">
        <v>23</v>
      </c>
      <c r="G3091" s="27"/>
      <c r="H3091" s="27" t="s">
        <v>24</v>
      </c>
      <c r="I3091" s="28">
        <v>0</v>
      </c>
      <c r="J3091" s="28">
        <v>39744000</v>
      </c>
      <c r="K3091" s="28">
        <v>39744000</v>
      </c>
      <c r="L3091" s="29">
        <v>6.27</v>
      </c>
      <c r="M3091" s="29">
        <f>IFERROR(_xlfn.XLOOKUP($B3091,'Ownership Metrics'!$A:$A,'Ownership Metrics'!$B:$B),"")</f>
        <v>13.41</v>
      </c>
      <c r="N3091" s="28">
        <f>IFERROR(_xlfn.XLOOKUP($B3091,'Ownership Metrics'!$A:$A,'Ownership Metrics'!$C:$C),"")</f>
        <v>1412</v>
      </c>
      <c r="O3091" s="29">
        <f>IFERROR(_xlfn.XLOOKUP($B3091,'Ownership Metrics'!$A:$A,'Ownership Metrics'!$D:$D),"")</f>
        <v>32.979999999999997</v>
      </c>
      <c r="P3091" s="29">
        <f>IFERROR(_xlfn.XLOOKUP($B3091,'Ownership Metrics'!$A:$A,'Ownership Metrics'!$E:$E),"")</f>
        <v>49.78</v>
      </c>
      <c r="Q3091" s="30">
        <f>IFERROR(_xlfn.XLOOKUP($B3091,'Ownership Metrics'!$A:$A,'Ownership Metrics'!$F:$F),"")</f>
        <v>13</v>
      </c>
      <c r="R3091" s="30">
        <f>IFERROR(_xlfn.XLOOKUP($B3091,'Ownership Metrics'!$A:$A,'Ownership Metrics'!$G:$G),"")</f>
        <v>31</v>
      </c>
      <c r="S3091" s="27" t="str">
        <f>IFERROR(_xlfn.XLOOKUP($B3091,'Ownership Metrics'!$A:$A,'Ownership Metrics'!$H:$H),"")</f>
        <v>Moderat</v>
      </c>
      <c r="T3091" s="27" t="str">
        <f>IFERROR(_xlfn.XLOOKUP($B3091,'Ownership Metrics'!$A:$A,'Ownership Metrics'!$I:$I),"")</f>
        <v>Sedang</v>
      </c>
      <c r="U3091" s="27">
        <f>IF(COUNTIFS($B$2:$B3091,$B3091,$D$2:$D3091,$D3091)=1,1,0)</f>
        <v>1</v>
      </c>
      <c r="V3091" s="27">
        <f t="shared" si="145"/>
        <v>6.27</v>
      </c>
      <c r="W3091" s="27">
        <f t="shared" si="146"/>
        <v>5</v>
      </c>
      <c r="X3091" s="27">
        <f t="shared" si="144"/>
        <v>6.2699996908999998</v>
      </c>
    </row>
    <row r="3092" spans="1:24" x14ac:dyDescent="0.25">
      <c r="A3092" s="26">
        <v>46265</v>
      </c>
      <c r="B3092" s="27" t="s">
        <v>10556</v>
      </c>
      <c r="C3092" s="27" t="s">
        <v>3384</v>
      </c>
      <c r="D3092" s="27" t="s">
        <v>306</v>
      </c>
      <c r="E3092" s="27" t="s">
        <v>22</v>
      </c>
      <c r="F3092" s="27" t="s">
        <v>23</v>
      </c>
      <c r="G3092" s="27"/>
      <c r="H3092" s="27" t="s">
        <v>24</v>
      </c>
      <c r="I3092" s="28">
        <v>24180800</v>
      </c>
      <c r="J3092" s="28">
        <v>184809600</v>
      </c>
      <c r="K3092" s="28">
        <v>208990400</v>
      </c>
      <c r="L3092" s="29">
        <v>32.979999999999997</v>
      </c>
      <c r="M3092" s="29">
        <f>IFERROR(_xlfn.XLOOKUP($B3092,'Ownership Metrics'!$A:$A,'Ownership Metrics'!$B:$B),"")</f>
        <v>13.41</v>
      </c>
      <c r="N3092" s="28">
        <f>IFERROR(_xlfn.XLOOKUP($B3092,'Ownership Metrics'!$A:$A,'Ownership Metrics'!$C:$C),"")</f>
        <v>1412</v>
      </c>
      <c r="O3092" s="29">
        <f>IFERROR(_xlfn.XLOOKUP($B3092,'Ownership Metrics'!$A:$A,'Ownership Metrics'!$D:$D),"")</f>
        <v>32.979999999999997</v>
      </c>
      <c r="P3092" s="29">
        <f>IFERROR(_xlfn.XLOOKUP($B3092,'Ownership Metrics'!$A:$A,'Ownership Metrics'!$E:$E),"")</f>
        <v>49.78</v>
      </c>
      <c r="Q3092" s="30">
        <f>IFERROR(_xlfn.XLOOKUP($B3092,'Ownership Metrics'!$A:$A,'Ownership Metrics'!$F:$F),"")</f>
        <v>13</v>
      </c>
      <c r="R3092" s="30">
        <f>IFERROR(_xlfn.XLOOKUP($B3092,'Ownership Metrics'!$A:$A,'Ownership Metrics'!$G:$G),"")</f>
        <v>31</v>
      </c>
      <c r="S3092" s="27" t="str">
        <f>IFERROR(_xlfn.XLOOKUP($B3092,'Ownership Metrics'!$A:$A,'Ownership Metrics'!$H:$H),"")</f>
        <v>Moderat</v>
      </c>
      <c r="T3092" s="27" t="str">
        <f>IFERROR(_xlfn.XLOOKUP($B3092,'Ownership Metrics'!$A:$A,'Ownership Metrics'!$I:$I),"")</f>
        <v>Sedang</v>
      </c>
      <c r="U3092" s="27">
        <f>IF(COUNTIFS($B$2:$B3092,$B3092,$D$2:$D3092,$D3092)=1,1,0)</f>
        <v>1</v>
      </c>
      <c r="V3092" s="27">
        <f t="shared" si="145"/>
        <v>32.979999999999997</v>
      </c>
      <c r="W3092" s="27">
        <f t="shared" si="146"/>
        <v>1</v>
      </c>
      <c r="X3092" s="27">
        <f t="shared" si="144"/>
        <v>32.9799996908</v>
      </c>
    </row>
    <row r="3093" spans="1:24" x14ac:dyDescent="0.25">
      <c r="A3093" s="26">
        <v>46265</v>
      </c>
      <c r="B3093" s="27" t="s">
        <v>10556</v>
      </c>
      <c r="C3093" s="27" t="s">
        <v>3384</v>
      </c>
      <c r="D3093" s="27" t="s">
        <v>3385</v>
      </c>
      <c r="E3093" s="27" t="s">
        <v>22</v>
      </c>
      <c r="F3093" s="27" t="s">
        <v>23</v>
      </c>
      <c r="G3093" s="27"/>
      <c r="H3093" s="27" t="s">
        <v>24</v>
      </c>
      <c r="I3093" s="28">
        <v>16386000</v>
      </c>
      <c r="J3093" s="28">
        <v>0</v>
      </c>
      <c r="K3093" s="28">
        <v>16386000</v>
      </c>
      <c r="L3093" s="29">
        <v>2.59</v>
      </c>
      <c r="M3093" s="29">
        <f>IFERROR(_xlfn.XLOOKUP($B3093,'Ownership Metrics'!$A:$A,'Ownership Metrics'!$B:$B),"")</f>
        <v>13.41</v>
      </c>
      <c r="N3093" s="28">
        <f>IFERROR(_xlfn.XLOOKUP($B3093,'Ownership Metrics'!$A:$A,'Ownership Metrics'!$C:$C),"")</f>
        <v>1412</v>
      </c>
      <c r="O3093" s="29">
        <f>IFERROR(_xlfn.XLOOKUP($B3093,'Ownership Metrics'!$A:$A,'Ownership Metrics'!$D:$D),"")</f>
        <v>32.979999999999997</v>
      </c>
      <c r="P3093" s="29">
        <f>IFERROR(_xlfn.XLOOKUP($B3093,'Ownership Metrics'!$A:$A,'Ownership Metrics'!$E:$E),"")</f>
        <v>49.78</v>
      </c>
      <c r="Q3093" s="30">
        <f>IFERROR(_xlfn.XLOOKUP($B3093,'Ownership Metrics'!$A:$A,'Ownership Metrics'!$F:$F),"")</f>
        <v>13</v>
      </c>
      <c r="R3093" s="30">
        <f>IFERROR(_xlfn.XLOOKUP($B3093,'Ownership Metrics'!$A:$A,'Ownership Metrics'!$G:$G),"")</f>
        <v>31</v>
      </c>
      <c r="S3093" s="27" t="str">
        <f>IFERROR(_xlfn.XLOOKUP($B3093,'Ownership Metrics'!$A:$A,'Ownership Metrics'!$H:$H),"")</f>
        <v>Moderat</v>
      </c>
      <c r="T3093" s="27" t="str">
        <f>IFERROR(_xlfn.XLOOKUP($B3093,'Ownership Metrics'!$A:$A,'Ownership Metrics'!$I:$I),"")</f>
        <v>Sedang</v>
      </c>
      <c r="U3093" s="27">
        <f>IF(COUNTIFS($B$2:$B3093,$B3093,$D$2:$D3093,$D3093)=1,1,0)</f>
        <v>1</v>
      </c>
      <c r="V3093" s="27">
        <f t="shared" si="145"/>
        <v>2.59</v>
      </c>
      <c r="W3093" s="27">
        <f t="shared" si="146"/>
        <v>9</v>
      </c>
      <c r="X3093" s="27">
        <f t="shared" si="144"/>
        <v>2.5899996907</v>
      </c>
    </row>
    <row r="3094" spans="1:24" x14ac:dyDescent="0.25">
      <c r="A3094" s="26">
        <v>46265</v>
      </c>
      <c r="B3094" s="27" t="s">
        <v>10556</v>
      </c>
      <c r="C3094" s="27" t="s">
        <v>3384</v>
      </c>
      <c r="D3094" s="27" t="s">
        <v>308</v>
      </c>
      <c r="E3094" s="27" t="s">
        <v>22</v>
      </c>
      <c r="F3094" s="27" t="s">
        <v>23</v>
      </c>
      <c r="G3094" s="27"/>
      <c r="H3094" s="27"/>
      <c r="I3094" s="28">
        <v>0</v>
      </c>
      <c r="J3094" s="28">
        <v>49680000</v>
      </c>
      <c r="K3094" s="28">
        <v>49680000</v>
      </c>
      <c r="L3094" s="29">
        <v>7.84</v>
      </c>
      <c r="M3094" s="29">
        <f>IFERROR(_xlfn.XLOOKUP($B3094,'Ownership Metrics'!$A:$A,'Ownership Metrics'!$B:$B),"")</f>
        <v>13.41</v>
      </c>
      <c r="N3094" s="28">
        <f>IFERROR(_xlfn.XLOOKUP($B3094,'Ownership Metrics'!$A:$A,'Ownership Metrics'!$C:$C),"")</f>
        <v>1412</v>
      </c>
      <c r="O3094" s="29">
        <f>IFERROR(_xlfn.XLOOKUP($B3094,'Ownership Metrics'!$A:$A,'Ownership Metrics'!$D:$D),"")</f>
        <v>32.979999999999997</v>
      </c>
      <c r="P3094" s="29">
        <f>IFERROR(_xlfn.XLOOKUP($B3094,'Ownership Metrics'!$A:$A,'Ownership Metrics'!$E:$E),"")</f>
        <v>49.78</v>
      </c>
      <c r="Q3094" s="30">
        <f>IFERROR(_xlfn.XLOOKUP($B3094,'Ownership Metrics'!$A:$A,'Ownership Metrics'!$F:$F),"")</f>
        <v>13</v>
      </c>
      <c r="R3094" s="30">
        <f>IFERROR(_xlfn.XLOOKUP($B3094,'Ownership Metrics'!$A:$A,'Ownership Metrics'!$G:$G),"")</f>
        <v>31</v>
      </c>
      <c r="S3094" s="27" t="str">
        <f>IFERROR(_xlfn.XLOOKUP($B3094,'Ownership Metrics'!$A:$A,'Ownership Metrics'!$H:$H),"")</f>
        <v>Moderat</v>
      </c>
      <c r="T3094" s="27" t="str">
        <f>IFERROR(_xlfn.XLOOKUP($B3094,'Ownership Metrics'!$A:$A,'Ownership Metrics'!$I:$I),"")</f>
        <v>Sedang</v>
      </c>
      <c r="U3094" s="27">
        <f>IF(COUNTIFS($B$2:$B3094,$B3094,$D$2:$D3094,$D3094)=1,1,0)</f>
        <v>1</v>
      </c>
      <c r="V3094" s="27">
        <f t="shared" si="145"/>
        <v>7.84</v>
      </c>
      <c r="W3094" s="27">
        <f t="shared" si="146"/>
        <v>3</v>
      </c>
      <c r="X3094" s="27">
        <f t="shared" si="144"/>
        <v>7.8399996906</v>
      </c>
    </row>
    <row r="3095" spans="1:24" x14ac:dyDescent="0.25">
      <c r="A3095" s="26">
        <v>46265</v>
      </c>
      <c r="B3095" s="27" t="s">
        <v>10556</v>
      </c>
      <c r="C3095" s="27" t="s">
        <v>3384</v>
      </c>
      <c r="D3095" s="27" t="s">
        <v>3386</v>
      </c>
      <c r="E3095" s="27" t="s">
        <v>22</v>
      </c>
      <c r="F3095" s="27" t="s">
        <v>23</v>
      </c>
      <c r="G3095" s="27"/>
      <c r="H3095" s="27"/>
      <c r="I3095" s="28">
        <v>0</v>
      </c>
      <c r="J3095" s="28">
        <v>39744000</v>
      </c>
      <c r="K3095" s="28">
        <v>39744000</v>
      </c>
      <c r="L3095" s="29">
        <v>6.27</v>
      </c>
      <c r="M3095" s="29">
        <f>IFERROR(_xlfn.XLOOKUP($B3095,'Ownership Metrics'!$A:$A,'Ownership Metrics'!$B:$B),"")</f>
        <v>13.41</v>
      </c>
      <c r="N3095" s="28">
        <f>IFERROR(_xlfn.XLOOKUP($B3095,'Ownership Metrics'!$A:$A,'Ownership Metrics'!$C:$C),"")</f>
        <v>1412</v>
      </c>
      <c r="O3095" s="29">
        <f>IFERROR(_xlfn.XLOOKUP($B3095,'Ownership Metrics'!$A:$A,'Ownership Metrics'!$D:$D),"")</f>
        <v>32.979999999999997</v>
      </c>
      <c r="P3095" s="29">
        <f>IFERROR(_xlfn.XLOOKUP($B3095,'Ownership Metrics'!$A:$A,'Ownership Metrics'!$E:$E),"")</f>
        <v>49.78</v>
      </c>
      <c r="Q3095" s="30">
        <f>IFERROR(_xlfn.XLOOKUP($B3095,'Ownership Metrics'!$A:$A,'Ownership Metrics'!$F:$F),"")</f>
        <v>13</v>
      </c>
      <c r="R3095" s="30">
        <f>IFERROR(_xlfn.XLOOKUP($B3095,'Ownership Metrics'!$A:$A,'Ownership Metrics'!$G:$G),"")</f>
        <v>31</v>
      </c>
      <c r="S3095" s="27" t="str">
        <f>IFERROR(_xlfn.XLOOKUP($B3095,'Ownership Metrics'!$A:$A,'Ownership Metrics'!$H:$H),"")</f>
        <v>Moderat</v>
      </c>
      <c r="T3095" s="27" t="str">
        <f>IFERROR(_xlfn.XLOOKUP($B3095,'Ownership Metrics'!$A:$A,'Ownership Metrics'!$I:$I),"")</f>
        <v>Sedang</v>
      </c>
      <c r="U3095" s="27">
        <f>IF(COUNTIFS($B$2:$B3095,$B3095,$D$2:$D3095,$D3095)=1,1,0)</f>
        <v>1</v>
      </c>
      <c r="V3095" s="27">
        <f t="shared" si="145"/>
        <v>6.27</v>
      </c>
      <c r="W3095" s="27">
        <f t="shared" si="146"/>
        <v>6</v>
      </c>
      <c r="X3095" s="27">
        <f t="shared" si="144"/>
        <v>6.2699996904999997</v>
      </c>
    </row>
    <row r="3096" spans="1:24" x14ac:dyDescent="0.25">
      <c r="A3096" s="26">
        <v>46265</v>
      </c>
      <c r="B3096" s="27" t="s">
        <v>10556</v>
      </c>
      <c r="C3096" s="27" t="s">
        <v>3384</v>
      </c>
      <c r="D3096" s="27" t="s">
        <v>3387</v>
      </c>
      <c r="E3096" s="27" t="s">
        <v>22</v>
      </c>
      <c r="F3096" s="27" t="s">
        <v>23</v>
      </c>
      <c r="G3096" s="27"/>
      <c r="H3096" s="27"/>
      <c r="I3096" s="28">
        <v>0</v>
      </c>
      <c r="J3096" s="28">
        <v>19872000</v>
      </c>
      <c r="K3096" s="28">
        <v>19872000</v>
      </c>
      <c r="L3096" s="29">
        <v>3.14</v>
      </c>
      <c r="M3096" s="29">
        <f>IFERROR(_xlfn.XLOOKUP($B3096,'Ownership Metrics'!$A:$A,'Ownership Metrics'!$B:$B),"")</f>
        <v>13.41</v>
      </c>
      <c r="N3096" s="28">
        <f>IFERROR(_xlfn.XLOOKUP($B3096,'Ownership Metrics'!$A:$A,'Ownership Metrics'!$C:$C),"")</f>
        <v>1412</v>
      </c>
      <c r="O3096" s="29">
        <f>IFERROR(_xlfn.XLOOKUP($B3096,'Ownership Metrics'!$A:$A,'Ownership Metrics'!$D:$D),"")</f>
        <v>32.979999999999997</v>
      </c>
      <c r="P3096" s="29">
        <f>IFERROR(_xlfn.XLOOKUP($B3096,'Ownership Metrics'!$A:$A,'Ownership Metrics'!$E:$E),"")</f>
        <v>49.78</v>
      </c>
      <c r="Q3096" s="30">
        <f>IFERROR(_xlfn.XLOOKUP($B3096,'Ownership Metrics'!$A:$A,'Ownership Metrics'!$F:$F),"")</f>
        <v>13</v>
      </c>
      <c r="R3096" s="30">
        <f>IFERROR(_xlfn.XLOOKUP($B3096,'Ownership Metrics'!$A:$A,'Ownership Metrics'!$G:$G),"")</f>
        <v>31</v>
      </c>
      <c r="S3096" s="27" t="str">
        <f>IFERROR(_xlfn.XLOOKUP($B3096,'Ownership Metrics'!$A:$A,'Ownership Metrics'!$H:$H),"")</f>
        <v>Moderat</v>
      </c>
      <c r="T3096" s="27" t="str">
        <f>IFERROR(_xlfn.XLOOKUP($B3096,'Ownership Metrics'!$A:$A,'Ownership Metrics'!$I:$I),"")</f>
        <v>Sedang</v>
      </c>
      <c r="U3096" s="27">
        <f>IF(COUNTIFS($B$2:$B3096,$B3096,$D$2:$D3096,$D3096)=1,1,0)</f>
        <v>1</v>
      </c>
      <c r="V3096" s="27">
        <f t="shared" si="145"/>
        <v>3.14</v>
      </c>
      <c r="W3096" s="27">
        <f t="shared" si="146"/>
        <v>8</v>
      </c>
      <c r="X3096" s="27">
        <f t="shared" si="144"/>
        <v>3.1399996904000003</v>
      </c>
    </row>
    <row r="3097" spans="1:24" x14ac:dyDescent="0.25">
      <c r="A3097" s="26">
        <v>46265</v>
      </c>
      <c r="B3097" s="27" t="s">
        <v>10556</v>
      </c>
      <c r="C3097" s="27" t="s">
        <v>3384</v>
      </c>
      <c r="D3097" s="27" t="s">
        <v>1914</v>
      </c>
      <c r="E3097" s="27" t="s">
        <v>35</v>
      </c>
      <c r="F3097" s="27" t="s">
        <v>23</v>
      </c>
      <c r="G3097" s="27" t="s">
        <v>36</v>
      </c>
      <c r="H3097" s="27" t="s">
        <v>24</v>
      </c>
      <c r="I3097" s="28">
        <v>8830000</v>
      </c>
      <c r="J3097" s="28">
        <v>0</v>
      </c>
      <c r="K3097" s="28">
        <v>8830000</v>
      </c>
      <c r="L3097" s="29">
        <v>1.39</v>
      </c>
      <c r="M3097" s="29">
        <f>IFERROR(_xlfn.XLOOKUP($B3097,'Ownership Metrics'!$A:$A,'Ownership Metrics'!$B:$B),"")</f>
        <v>13.41</v>
      </c>
      <c r="N3097" s="28">
        <f>IFERROR(_xlfn.XLOOKUP($B3097,'Ownership Metrics'!$A:$A,'Ownership Metrics'!$C:$C),"")</f>
        <v>1412</v>
      </c>
      <c r="O3097" s="29">
        <f>IFERROR(_xlfn.XLOOKUP($B3097,'Ownership Metrics'!$A:$A,'Ownership Metrics'!$D:$D),"")</f>
        <v>32.979999999999997</v>
      </c>
      <c r="P3097" s="29">
        <f>IFERROR(_xlfn.XLOOKUP($B3097,'Ownership Metrics'!$A:$A,'Ownership Metrics'!$E:$E),"")</f>
        <v>49.78</v>
      </c>
      <c r="Q3097" s="30">
        <f>IFERROR(_xlfn.XLOOKUP($B3097,'Ownership Metrics'!$A:$A,'Ownership Metrics'!$F:$F),"")</f>
        <v>13</v>
      </c>
      <c r="R3097" s="30">
        <f>IFERROR(_xlfn.XLOOKUP($B3097,'Ownership Metrics'!$A:$A,'Ownership Metrics'!$G:$G),"")</f>
        <v>31</v>
      </c>
      <c r="S3097" s="27" t="str">
        <f>IFERROR(_xlfn.XLOOKUP($B3097,'Ownership Metrics'!$A:$A,'Ownership Metrics'!$H:$H),"")</f>
        <v>Moderat</v>
      </c>
      <c r="T3097" s="27" t="str">
        <f>IFERROR(_xlfn.XLOOKUP($B3097,'Ownership Metrics'!$A:$A,'Ownership Metrics'!$I:$I),"")</f>
        <v>Sedang</v>
      </c>
      <c r="U3097" s="27">
        <f>IF(COUNTIFS($B$2:$B3097,$B3097,$D$2:$D3097,$D3097)=1,1,0)</f>
        <v>1</v>
      </c>
      <c r="V3097" s="27">
        <f t="shared" si="145"/>
        <v>1.39</v>
      </c>
      <c r="W3097" s="27">
        <f t="shared" si="146"/>
        <v>12</v>
      </c>
      <c r="X3097" s="27">
        <f t="shared" si="144"/>
        <v>1.3899996902999998</v>
      </c>
    </row>
    <row r="3098" spans="1:24" x14ac:dyDescent="0.25">
      <c r="A3098" s="26">
        <v>46265</v>
      </c>
      <c r="B3098" s="27" t="s">
        <v>10556</v>
      </c>
      <c r="C3098" s="27" t="s">
        <v>3384</v>
      </c>
      <c r="D3098" s="27" t="s">
        <v>3388</v>
      </c>
      <c r="E3098" s="27" t="s">
        <v>35</v>
      </c>
      <c r="F3098" s="27" t="s">
        <v>23</v>
      </c>
      <c r="G3098" s="27" t="s">
        <v>36</v>
      </c>
      <c r="H3098" s="27" t="s">
        <v>24</v>
      </c>
      <c r="I3098" s="28">
        <v>10800000</v>
      </c>
      <c r="J3098" s="28">
        <v>0</v>
      </c>
      <c r="K3098" s="28">
        <v>10800000</v>
      </c>
      <c r="L3098" s="29">
        <v>1.7</v>
      </c>
      <c r="M3098" s="29">
        <f>IFERROR(_xlfn.XLOOKUP($B3098,'Ownership Metrics'!$A:$A,'Ownership Metrics'!$B:$B),"")</f>
        <v>13.41</v>
      </c>
      <c r="N3098" s="28">
        <f>IFERROR(_xlfn.XLOOKUP($B3098,'Ownership Metrics'!$A:$A,'Ownership Metrics'!$C:$C),"")</f>
        <v>1412</v>
      </c>
      <c r="O3098" s="29">
        <f>IFERROR(_xlfn.XLOOKUP($B3098,'Ownership Metrics'!$A:$A,'Ownership Metrics'!$D:$D),"")</f>
        <v>32.979999999999997</v>
      </c>
      <c r="P3098" s="29">
        <f>IFERROR(_xlfn.XLOOKUP($B3098,'Ownership Metrics'!$A:$A,'Ownership Metrics'!$E:$E),"")</f>
        <v>49.78</v>
      </c>
      <c r="Q3098" s="30">
        <f>IFERROR(_xlfn.XLOOKUP($B3098,'Ownership Metrics'!$A:$A,'Ownership Metrics'!$F:$F),"")</f>
        <v>13</v>
      </c>
      <c r="R3098" s="30">
        <f>IFERROR(_xlfn.XLOOKUP($B3098,'Ownership Metrics'!$A:$A,'Ownership Metrics'!$G:$G),"")</f>
        <v>31</v>
      </c>
      <c r="S3098" s="27" t="str">
        <f>IFERROR(_xlfn.XLOOKUP($B3098,'Ownership Metrics'!$A:$A,'Ownership Metrics'!$H:$H),"")</f>
        <v>Moderat</v>
      </c>
      <c r="T3098" s="27" t="str">
        <f>IFERROR(_xlfn.XLOOKUP($B3098,'Ownership Metrics'!$A:$A,'Ownership Metrics'!$I:$I),"")</f>
        <v>Sedang</v>
      </c>
      <c r="U3098" s="27">
        <f>IF(COUNTIFS($B$2:$B3098,$B3098,$D$2:$D3098,$D3098)=1,1,0)</f>
        <v>1</v>
      </c>
      <c r="V3098" s="27">
        <f t="shared" si="145"/>
        <v>1.7</v>
      </c>
      <c r="W3098" s="27">
        <f t="shared" si="146"/>
        <v>10</v>
      </c>
      <c r="X3098" s="27">
        <f t="shared" si="144"/>
        <v>1.6999996901999999</v>
      </c>
    </row>
    <row r="3099" spans="1:24" x14ac:dyDescent="0.25">
      <c r="A3099" s="26">
        <v>46265</v>
      </c>
      <c r="B3099" s="27" t="s">
        <v>10556</v>
      </c>
      <c r="C3099" s="27" t="s">
        <v>3384</v>
      </c>
      <c r="D3099" s="27" t="s">
        <v>3389</v>
      </c>
      <c r="E3099" s="27" t="s">
        <v>35</v>
      </c>
      <c r="F3099" s="27" t="s">
        <v>23</v>
      </c>
      <c r="G3099" s="27" t="s">
        <v>36</v>
      </c>
      <c r="H3099" s="27" t="s">
        <v>24</v>
      </c>
      <c r="I3099" s="28">
        <v>9629200</v>
      </c>
      <c r="J3099" s="28">
        <v>0</v>
      </c>
      <c r="K3099" s="28">
        <v>9629200</v>
      </c>
      <c r="L3099" s="29">
        <v>1.52</v>
      </c>
      <c r="M3099" s="29">
        <f>IFERROR(_xlfn.XLOOKUP($B3099,'Ownership Metrics'!$A:$A,'Ownership Metrics'!$B:$B),"")</f>
        <v>13.41</v>
      </c>
      <c r="N3099" s="28">
        <f>IFERROR(_xlfn.XLOOKUP($B3099,'Ownership Metrics'!$A:$A,'Ownership Metrics'!$C:$C),"")</f>
        <v>1412</v>
      </c>
      <c r="O3099" s="29">
        <f>IFERROR(_xlfn.XLOOKUP($B3099,'Ownership Metrics'!$A:$A,'Ownership Metrics'!$D:$D),"")</f>
        <v>32.979999999999997</v>
      </c>
      <c r="P3099" s="29">
        <f>IFERROR(_xlfn.XLOOKUP($B3099,'Ownership Metrics'!$A:$A,'Ownership Metrics'!$E:$E),"")</f>
        <v>49.78</v>
      </c>
      <c r="Q3099" s="30">
        <f>IFERROR(_xlfn.XLOOKUP($B3099,'Ownership Metrics'!$A:$A,'Ownership Metrics'!$F:$F),"")</f>
        <v>13</v>
      </c>
      <c r="R3099" s="30">
        <f>IFERROR(_xlfn.XLOOKUP($B3099,'Ownership Metrics'!$A:$A,'Ownership Metrics'!$G:$G),"")</f>
        <v>31</v>
      </c>
      <c r="S3099" s="27" t="str">
        <f>IFERROR(_xlfn.XLOOKUP($B3099,'Ownership Metrics'!$A:$A,'Ownership Metrics'!$H:$H),"")</f>
        <v>Moderat</v>
      </c>
      <c r="T3099" s="27" t="str">
        <f>IFERROR(_xlfn.XLOOKUP($B3099,'Ownership Metrics'!$A:$A,'Ownership Metrics'!$I:$I),"")</f>
        <v>Sedang</v>
      </c>
      <c r="U3099" s="27">
        <f>IF(COUNTIFS($B$2:$B3099,$B3099,$D$2:$D3099,$D3099)=1,1,0)</f>
        <v>1</v>
      </c>
      <c r="V3099" s="27">
        <f t="shared" si="145"/>
        <v>1.52</v>
      </c>
      <c r="W3099" s="27">
        <f t="shared" si="146"/>
        <v>11</v>
      </c>
      <c r="X3099" s="27">
        <f t="shared" si="144"/>
        <v>1.5199996900999999</v>
      </c>
    </row>
    <row r="3100" spans="1:24" x14ac:dyDescent="0.25">
      <c r="A3100" s="26">
        <v>46265</v>
      </c>
      <c r="B3100" s="27" t="s">
        <v>10556</v>
      </c>
      <c r="C3100" s="27" t="s">
        <v>3384</v>
      </c>
      <c r="D3100" s="27" t="s">
        <v>1919</v>
      </c>
      <c r="E3100" s="27" t="s">
        <v>35</v>
      </c>
      <c r="F3100" s="27" t="s">
        <v>23</v>
      </c>
      <c r="G3100" s="27" t="s">
        <v>36</v>
      </c>
      <c r="H3100" s="27" t="s">
        <v>24</v>
      </c>
      <c r="I3100" s="28">
        <v>8830000</v>
      </c>
      <c r="J3100" s="28">
        <v>0</v>
      </c>
      <c r="K3100" s="28">
        <v>8830000</v>
      </c>
      <c r="L3100" s="29">
        <v>1.39</v>
      </c>
      <c r="M3100" s="29">
        <f>IFERROR(_xlfn.XLOOKUP($B3100,'Ownership Metrics'!$A:$A,'Ownership Metrics'!$B:$B),"")</f>
        <v>13.41</v>
      </c>
      <c r="N3100" s="28">
        <f>IFERROR(_xlfn.XLOOKUP($B3100,'Ownership Metrics'!$A:$A,'Ownership Metrics'!$C:$C),"")</f>
        <v>1412</v>
      </c>
      <c r="O3100" s="29">
        <f>IFERROR(_xlfn.XLOOKUP($B3100,'Ownership Metrics'!$A:$A,'Ownership Metrics'!$D:$D),"")</f>
        <v>32.979999999999997</v>
      </c>
      <c r="P3100" s="29">
        <f>IFERROR(_xlfn.XLOOKUP($B3100,'Ownership Metrics'!$A:$A,'Ownership Metrics'!$E:$E),"")</f>
        <v>49.78</v>
      </c>
      <c r="Q3100" s="30">
        <f>IFERROR(_xlfn.XLOOKUP($B3100,'Ownership Metrics'!$A:$A,'Ownership Metrics'!$F:$F),"")</f>
        <v>13</v>
      </c>
      <c r="R3100" s="30">
        <f>IFERROR(_xlfn.XLOOKUP($B3100,'Ownership Metrics'!$A:$A,'Ownership Metrics'!$G:$G),"")</f>
        <v>31</v>
      </c>
      <c r="S3100" s="27" t="str">
        <f>IFERROR(_xlfn.XLOOKUP($B3100,'Ownership Metrics'!$A:$A,'Ownership Metrics'!$H:$H),"")</f>
        <v>Moderat</v>
      </c>
      <c r="T3100" s="27" t="str">
        <f>IFERROR(_xlfn.XLOOKUP($B3100,'Ownership Metrics'!$A:$A,'Ownership Metrics'!$I:$I),"")</f>
        <v>Sedang</v>
      </c>
      <c r="U3100" s="27">
        <f>IF(COUNTIFS($B$2:$B3100,$B3100,$D$2:$D3100,$D3100)=1,1,0)</f>
        <v>1</v>
      </c>
      <c r="V3100" s="27">
        <f t="shared" si="145"/>
        <v>1.39</v>
      </c>
      <c r="W3100" s="27">
        <f t="shared" si="146"/>
        <v>13</v>
      </c>
      <c r="X3100" s="27">
        <f t="shared" si="144"/>
        <v>1.38999969</v>
      </c>
    </row>
    <row r="3101" spans="1:24" x14ac:dyDescent="0.25">
      <c r="A3101" s="26">
        <v>46265</v>
      </c>
      <c r="B3101" s="27" t="s">
        <v>10556</v>
      </c>
      <c r="C3101" s="27" t="s">
        <v>3384</v>
      </c>
      <c r="D3101" s="27" t="s">
        <v>1307</v>
      </c>
      <c r="E3101" s="27" t="s">
        <v>35</v>
      </c>
      <c r="F3101" s="27" t="s">
        <v>23</v>
      </c>
      <c r="G3101" s="27" t="s">
        <v>36</v>
      </c>
      <c r="H3101" s="27" t="s">
        <v>24</v>
      </c>
      <c r="I3101" s="28">
        <v>56765100</v>
      </c>
      <c r="J3101" s="28">
        <v>0</v>
      </c>
      <c r="K3101" s="28">
        <v>56765100</v>
      </c>
      <c r="L3101" s="29">
        <v>8.9600000000000009</v>
      </c>
      <c r="M3101" s="29">
        <f>IFERROR(_xlfn.XLOOKUP($B3101,'Ownership Metrics'!$A:$A,'Ownership Metrics'!$B:$B),"")</f>
        <v>13.41</v>
      </c>
      <c r="N3101" s="28">
        <f>IFERROR(_xlfn.XLOOKUP($B3101,'Ownership Metrics'!$A:$A,'Ownership Metrics'!$C:$C),"")</f>
        <v>1412</v>
      </c>
      <c r="O3101" s="29">
        <f>IFERROR(_xlfn.XLOOKUP($B3101,'Ownership Metrics'!$A:$A,'Ownership Metrics'!$D:$D),"")</f>
        <v>32.979999999999997</v>
      </c>
      <c r="P3101" s="29">
        <f>IFERROR(_xlfn.XLOOKUP($B3101,'Ownership Metrics'!$A:$A,'Ownership Metrics'!$E:$E),"")</f>
        <v>49.78</v>
      </c>
      <c r="Q3101" s="30">
        <f>IFERROR(_xlfn.XLOOKUP($B3101,'Ownership Metrics'!$A:$A,'Ownership Metrics'!$F:$F),"")</f>
        <v>13</v>
      </c>
      <c r="R3101" s="30">
        <f>IFERROR(_xlfn.XLOOKUP($B3101,'Ownership Metrics'!$A:$A,'Ownership Metrics'!$G:$G),"")</f>
        <v>31</v>
      </c>
      <c r="S3101" s="27" t="str">
        <f>IFERROR(_xlfn.XLOOKUP($B3101,'Ownership Metrics'!$A:$A,'Ownership Metrics'!$H:$H),"")</f>
        <v>Moderat</v>
      </c>
      <c r="T3101" s="27" t="str">
        <f>IFERROR(_xlfn.XLOOKUP($B3101,'Ownership Metrics'!$A:$A,'Ownership Metrics'!$I:$I),"")</f>
        <v>Sedang</v>
      </c>
      <c r="U3101" s="27">
        <f>IF(COUNTIFS($B$2:$B3101,$B3101,$D$2:$D3101,$D3101)=1,1,0)</f>
        <v>1</v>
      </c>
      <c r="V3101" s="27">
        <f t="shared" si="145"/>
        <v>8.9600000000000009</v>
      </c>
      <c r="W3101" s="27">
        <f t="shared" si="146"/>
        <v>2</v>
      </c>
      <c r="X3101" s="27">
        <f t="shared" si="144"/>
        <v>8.9599996899000001</v>
      </c>
    </row>
    <row r="3102" spans="1:24" x14ac:dyDescent="0.25">
      <c r="A3102" s="26">
        <v>46265</v>
      </c>
      <c r="B3102" s="27" t="s">
        <v>10556</v>
      </c>
      <c r="C3102" s="27" t="s">
        <v>3384</v>
      </c>
      <c r="D3102" s="27" t="s">
        <v>3390</v>
      </c>
      <c r="E3102" s="27"/>
      <c r="F3102" s="27"/>
      <c r="G3102" s="27"/>
      <c r="H3102" s="27"/>
      <c r="I3102" s="28">
        <v>0</v>
      </c>
      <c r="J3102" s="28">
        <v>39744000</v>
      </c>
      <c r="K3102" s="28">
        <v>39744000</v>
      </c>
      <c r="L3102" s="29">
        <v>6.27</v>
      </c>
      <c r="M3102" s="29">
        <f>IFERROR(_xlfn.XLOOKUP($B3102,'Ownership Metrics'!$A:$A,'Ownership Metrics'!$B:$B),"")</f>
        <v>13.41</v>
      </c>
      <c r="N3102" s="28">
        <f>IFERROR(_xlfn.XLOOKUP($B3102,'Ownership Metrics'!$A:$A,'Ownership Metrics'!$C:$C),"")</f>
        <v>1412</v>
      </c>
      <c r="O3102" s="29">
        <f>IFERROR(_xlfn.XLOOKUP($B3102,'Ownership Metrics'!$A:$A,'Ownership Metrics'!$D:$D),"")</f>
        <v>32.979999999999997</v>
      </c>
      <c r="P3102" s="29">
        <f>IFERROR(_xlfn.XLOOKUP($B3102,'Ownership Metrics'!$A:$A,'Ownership Metrics'!$E:$E),"")</f>
        <v>49.78</v>
      </c>
      <c r="Q3102" s="30">
        <f>IFERROR(_xlfn.XLOOKUP($B3102,'Ownership Metrics'!$A:$A,'Ownership Metrics'!$F:$F),"")</f>
        <v>13</v>
      </c>
      <c r="R3102" s="30">
        <f>IFERROR(_xlfn.XLOOKUP($B3102,'Ownership Metrics'!$A:$A,'Ownership Metrics'!$G:$G),"")</f>
        <v>31</v>
      </c>
      <c r="S3102" s="27" t="str">
        <f>IFERROR(_xlfn.XLOOKUP($B3102,'Ownership Metrics'!$A:$A,'Ownership Metrics'!$H:$H),"")</f>
        <v>Moderat</v>
      </c>
      <c r="T3102" s="27" t="str">
        <f>IFERROR(_xlfn.XLOOKUP($B3102,'Ownership Metrics'!$A:$A,'Ownership Metrics'!$I:$I),"")</f>
        <v>Sedang</v>
      </c>
      <c r="U3102" s="27">
        <f>IF(COUNTIFS($B$2:$B3102,$B3102,$D$2:$D3102,$D3102)=1,1,0)</f>
        <v>1</v>
      </c>
      <c r="V3102" s="27">
        <f t="shared" si="145"/>
        <v>6.27</v>
      </c>
      <c r="W3102" s="27">
        <f t="shared" si="146"/>
        <v>7</v>
      </c>
      <c r="X3102" s="27">
        <f t="shared" si="144"/>
        <v>6.2699996897999997</v>
      </c>
    </row>
    <row r="3103" spans="1:24" x14ac:dyDescent="0.25">
      <c r="A3103" s="26">
        <v>46265</v>
      </c>
      <c r="B3103" s="27" t="s">
        <v>10557</v>
      </c>
      <c r="C3103" s="27" t="s">
        <v>3392</v>
      </c>
      <c r="D3103" s="27" t="s">
        <v>3393</v>
      </c>
      <c r="E3103" s="27" t="s">
        <v>22</v>
      </c>
      <c r="F3103" s="27" t="s">
        <v>23</v>
      </c>
      <c r="G3103" s="27"/>
      <c r="H3103" s="27" t="s">
        <v>24</v>
      </c>
      <c r="I3103" s="28">
        <v>575348186</v>
      </c>
      <c r="J3103" s="28">
        <v>0</v>
      </c>
      <c r="K3103" s="28">
        <v>575348186</v>
      </c>
      <c r="L3103" s="29">
        <v>40</v>
      </c>
      <c r="M3103" s="29">
        <f>IFERROR(_xlfn.XLOOKUP($B3103,'Ownership Metrics'!$A:$A,'Ownership Metrics'!$B:$B),"")</f>
        <v>41.58</v>
      </c>
      <c r="N3103" s="28">
        <f>IFERROR(_xlfn.XLOOKUP($B3103,'Ownership Metrics'!$A:$A,'Ownership Metrics'!$C:$C),"")</f>
        <v>1869</v>
      </c>
      <c r="O3103" s="29">
        <f>IFERROR(_xlfn.XLOOKUP($B3103,'Ownership Metrics'!$A:$A,'Ownership Metrics'!$D:$D),"")</f>
        <v>40</v>
      </c>
      <c r="P3103" s="29">
        <f>IFERROR(_xlfn.XLOOKUP($B3103,'Ownership Metrics'!$A:$A,'Ownership Metrics'!$E:$E),"")</f>
        <v>57.38</v>
      </c>
      <c r="Q3103" s="30">
        <f>IFERROR(_xlfn.XLOOKUP($B3103,'Ownership Metrics'!$A:$A,'Ownership Metrics'!$F:$F),"")</f>
        <v>4</v>
      </c>
      <c r="R3103" s="30">
        <f>IFERROR(_xlfn.XLOOKUP($B3103,'Ownership Metrics'!$A:$A,'Ownership Metrics'!$G:$G),"")</f>
        <v>45</v>
      </c>
      <c r="S3103" s="27" t="str">
        <f>IFERROR(_xlfn.XLOOKUP($B3103,'Ownership Metrics'!$A:$A,'Ownership Metrics'!$H:$H),"")</f>
        <v>Moderat</v>
      </c>
      <c r="T3103" s="27" t="str">
        <f>IFERROR(_xlfn.XLOOKUP($B3103,'Ownership Metrics'!$A:$A,'Ownership Metrics'!$I:$I),"")</f>
        <v>Sedang</v>
      </c>
      <c r="U3103" s="27">
        <f>IF(COUNTIFS($B$2:$B3103,$B3103,$D$2:$D3103,$D3103)=1,1,0)</f>
        <v>1</v>
      </c>
      <c r="V3103" s="27">
        <f t="shared" si="145"/>
        <v>40</v>
      </c>
      <c r="W3103" s="27">
        <f t="shared" si="146"/>
        <v>1</v>
      </c>
      <c r="X3103" s="27">
        <f t="shared" si="144"/>
        <v>39.999999689699997</v>
      </c>
    </row>
    <row r="3104" spans="1:24" x14ac:dyDescent="0.25">
      <c r="A3104" s="26">
        <v>46265</v>
      </c>
      <c r="B3104" s="27" t="s">
        <v>10557</v>
      </c>
      <c r="C3104" s="27" t="s">
        <v>3392</v>
      </c>
      <c r="D3104" s="27" t="s">
        <v>3394</v>
      </c>
      <c r="E3104" s="27" t="s">
        <v>35</v>
      </c>
      <c r="F3104" s="27" t="s">
        <v>23</v>
      </c>
      <c r="G3104" s="27" t="s">
        <v>36</v>
      </c>
      <c r="H3104" s="27" t="s">
        <v>24</v>
      </c>
      <c r="I3104" s="28">
        <v>235086200</v>
      </c>
      <c r="J3104" s="28">
        <v>0</v>
      </c>
      <c r="K3104" s="28">
        <v>235086200</v>
      </c>
      <c r="L3104" s="29">
        <v>16.34</v>
      </c>
      <c r="M3104" s="29">
        <f>IFERROR(_xlfn.XLOOKUP($B3104,'Ownership Metrics'!$A:$A,'Ownership Metrics'!$B:$B),"")</f>
        <v>41.58</v>
      </c>
      <c r="N3104" s="28">
        <f>IFERROR(_xlfn.XLOOKUP($B3104,'Ownership Metrics'!$A:$A,'Ownership Metrics'!$C:$C),"")</f>
        <v>1869</v>
      </c>
      <c r="O3104" s="29">
        <f>IFERROR(_xlfn.XLOOKUP($B3104,'Ownership Metrics'!$A:$A,'Ownership Metrics'!$D:$D),"")</f>
        <v>40</v>
      </c>
      <c r="P3104" s="29">
        <f>IFERROR(_xlfn.XLOOKUP($B3104,'Ownership Metrics'!$A:$A,'Ownership Metrics'!$E:$E),"")</f>
        <v>57.38</v>
      </c>
      <c r="Q3104" s="30">
        <f>IFERROR(_xlfn.XLOOKUP($B3104,'Ownership Metrics'!$A:$A,'Ownership Metrics'!$F:$F),"")</f>
        <v>4</v>
      </c>
      <c r="R3104" s="30">
        <f>IFERROR(_xlfn.XLOOKUP($B3104,'Ownership Metrics'!$A:$A,'Ownership Metrics'!$G:$G),"")</f>
        <v>45</v>
      </c>
      <c r="S3104" s="27" t="str">
        <f>IFERROR(_xlfn.XLOOKUP($B3104,'Ownership Metrics'!$A:$A,'Ownership Metrics'!$H:$H),"")</f>
        <v>Moderat</v>
      </c>
      <c r="T3104" s="27" t="str">
        <f>IFERROR(_xlfn.XLOOKUP($B3104,'Ownership Metrics'!$A:$A,'Ownership Metrics'!$I:$I),"")</f>
        <v>Sedang</v>
      </c>
      <c r="U3104" s="27">
        <f>IF(COUNTIFS($B$2:$B3104,$B3104,$D$2:$D3104,$D3104)=1,1,0)</f>
        <v>1</v>
      </c>
      <c r="V3104" s="27">
        <f t="shared" si="145"/>
        <v>16.34</v>
      </c>
      <c r="W3104" s="27">
        <f t="shared" si="146"/>
        <v>2</v>
      </c>
      <c r="X3104" s="27">
        <f t="shared" si="144"/>
        <v>16.339999689599999</v>
      </c>
    </row>
    <row r="3105" spans="1:24" x14ac:dyDescent="0.25">
      <c r="A3105" s="26">
        <v>46265</v>
      </c>
      <c r="B3105" s="27" t="s">
        <v>10557</v>
      </c>
      <c r="C3105" s="27" t="s">
        <v>3392</v>
      </c>
      <c r="D3105" s="27" t="s">
        <v>3395</v>
      </c>
      <c r="E3105" s="27" t="s">
        <v>35</v>
      </c>
      <c r="F3105" s="27" t="s">
        <v>23</v>
      </c>
      <c r="G3105" s="27" t="s">
        <v>36</v>
      </c>
      <c r="H3105" s="27" t="s">
        <v>24</v>
      </c>
      <c r="I3105" s="28">
        <v>15000000</v>
      </c>
      <c r="J3105" s="28">
        <v>0</v>
      </c>
      <c r="K3105" s="28">
        <v>15000000</v>
      </c>
      <c r="L3105" s="29">
        <v>1.04</v>
      </c>
      <c r="M3105" s="29">
        <f>IFERROR(_xlfn.XLOOKUP($B3105,'Ownership Metrics'!$A:$A,'Ownership Metrics'!$B:$B),"")</f>
        <v>41.58</v>
      </c>
      <c r="N3105" s="28">
        <f>IFERROR(_xlfn.XLOOKUP($B3105,'Ownership Metrics'!$A:$A,'Ownership Metrics'!$C:$C),"")</f>
        <v>1869</v>
      </c>
      <c r="O3105" s="29">
        <f>IFERROR(_xlfn.XLOOKUP($B3105,'Ownership Metrics'!$A:$A,'Ownership Metrics'!$D:$D),"")</f>
        <v>40</v>
      </c>
      <c r="P3105" s="29">
        <f>IFERROR(_xlfn.XLOOKUP($B3105,'Ownership Metrics'!$A:$A,'Ownership Metrics'!$E:$E),"")</f>
        <v>57.38</v>
      </c>
      <c r="Q3105" s="30">
        <f>IFERROR(_xlfn.XLOOKUP($B3105,'Ownership Metrics'!$A:$A,'Ownership Metrics'!$F:$F),"")</f>
        <v>4</v>
      </c>
      <c r="R3105" s="30">
        <f>IFERROR(_xlfn.XLOOKUP($B3105,'Ownership Metrics'!$A:$A,'Ownership Metrics'!$G:$G),"")</f>
        <v>45</v>
      </c>
      <c r="S3105" s="27" t="str">
        <f>IFERROR(_xlfn.XLOOKUP($B3105,'Ownership Metrics'!$A:$A,'Ownership Metrics'!$H:$H),"")</f>
        <v>Moderat</v>
      </c>
      <c r="T3105" s="27" t="str">
        <f>IFERROR(_xlfn.XLOOKUP($B3105,'Ownership Metrics'!$A:$A,'Ownership Metrics'!$I:$I),"")</f>
        <v>Sedang</v>
      </c>
      <c r="U3105" s="27">
        <f>IF(COUNTIFS($B$2:$B3105,$B3105,$D$2:$D3105,$D3105)=1,1,0)</f>
        <v>1</v>
      </c>
      <c r="V3105" s="27">
        <f t="shared" si="145"/>
        <v>1.04</v>
      </c>
      <c r="W3105" s="27">
        <f t="shared" si="146"/>
        <v>3</v>
      </c>
      <c r="X3105" s="27">
        <f t="shared" si="144"/>
        <v>1.0399996895000001</v>
      </c>
    </row>
    <row r="3106" spans="1:24" x14ac:dyDescent="0.25">
      <c r="A3106" s="26">
        <v>46265</v>
      </c>
      <c r="B3106" s="27" t="s">
        <v>10557</v>
      </c>
      <c r="C3106" s="27" t="s">
        <v>3392</v>
      </c>
      <c r="D3106" s="27" t="s">
        <v>3396</v>
      </c>
      <c r="E3106" s="27" t="s">
        <v>35</v>
      </c>
      <c r="F3106" s="27" t="s">
        <v>23</v>
      </c>
      <c r="G3106" s="27" t="s">
        <v>36</v>
      </c>
      <c r="H3106" s="27" t="s">
        <v>24</v>
      </c>
      <c r="I3106" s="28">
        <v>15010000</v>
      </c>
      <c r="J3106" s="28">
        <v>0</v>
      </c>
      <c r="K3106" s="28">
        <v>15010000</v>
      </c>
      <c r="L3106" s="29">
        <v>1.04</v>
      </c>
      <c r="M3106" s="29">
        <f>IFERROR(_xlfn.XLOOKUP($B3106,'Ownership Metrics'!$A:$A,'Ownership Metrics'!$B:$B),"")</f>
        <v>41.58</v>
      </c>
      <c r="N3106" s="28">
        <f>IFERROR(_xlfn.XLOOKUP($B3106,'Ownership Metrics'!$A:$A,'Ownership Metrics'!$C:$C),"")</f>
        <v>1869</v>
      </c>
      <c r="O3106" s="29">
        <f>IFERROR(_xlfn.XLOOKUP($B3106,'Ownership Metrics'!$A:$A,'Ownership Metrics'!$D:$D),"")</f>
        <v>40</v>
      </c>
      <c r="P3106" s="29">
        <f>IFERROR(_xlfn.XLOOKUP($B3106,'Ownership Metrics'!$A:$A,'Ownership Metrics'!$E:$E),"")</f>
        <v>57.38</v>
      </c>
      <c r="Q3106" s="30">
        <f>IFERROR(_xlfn.XLOOKUP($B3106,'Ownership Metrics'!$A:$A,'Ownership Metrics'!$F:$F),"")</f>
        <v>4</v>
      </c>
      <c r="R3106" s="30">
        <f>IFERROR(_xlfn.XLOOKUP($B3106,'Ownership Metrics'!$A:$A,'Ownership Metrics'!$G:$G),"")</f>
        <v>45</v>
      </c>
      <c r="S3106" s="27" t="str">
        <f>IFERROR(_xlfn.XLOOKUP($B3106,'Ownership Metrics'!$A:$A,'Ownership Metrics'!$H:$H),"")</f>
        <v>Moderat</v>
      </c>
      <c r="T3106" s="27" t="str">
        <f>IFERROR(_xlfn.XLOOKUP($B3106,'Ownership Metrics'!$A:$A,'Ownership Metrics'!$I:$I),"")</f>
        <v>Sedang</v>
      </c>
      <c r="U3106" s="27">
        <f>IF(COUNTIFS($B$2:$B3106,$B3106,$D$2:$D3106,$D3106)=1,1,0)</f>
        <v>1</v>
      </c>
      <c r="V3106" s="27">
        <f t="shared" si="145"/>
        <v>1.04</v>
      </c>
      <c r="W3106" s="27">
        <f t="shared" si="146"/>
        <v>4</v>
      </c>
      <c r="X3106" s="27">
        <f t="shared" si="144"/>
        <v>1.0399996894000001</v>
      </c>
    </row>
    <row r="3107" spans="1:24" x14ac:dyDescent="0.25">
      <c r="A3107" s="26">
        <v>46265</v>
      </c>
      <c r="B3107" s="27" t="s">
        <v>10558</v>
      </c>
      <c r="C3107" s="27" t="s">
        <v>3398</v>
      </c>
      <c r="D3107" s="27" t="s">
        <v>3399</v>
      </c>
      <c r="E3107" s="27" t="s">
        <v>35</v>
      </c>
      <c r="F3107" s="27" t="s">
        <v>23</v>
      </c>
      <c r="G3107" s="27" t="s">
        <v>36</v>
      </c>
      <c r="H3107" s="27" t="s">
        <v>24</v>
      </c>
      <c r="I3107" s="28">
        <v>9251738</v>
      </c>
      <c r="J3107" s="28">
        <v>0</v>
      </c>
      <c r="K3107" s="28">
        <v>9251738</v>
      </c>
      <c r="L3107" s="29">
        <v>4.46</v>
      </c>
      <c r="M3107" s="29">
        <f>IFERROR(_xlfn.XLOOKUP($B3107,'Ownership Metrics'!$A:$A,'Ownership Metrics'!$B:$B),"")</f>
        <v>16.32</v>
      </c>
      <c r="N3107" s="28">
        <f>IFERROR(_xlfn.XLOOKUP($B3107,'Ownership Metrics'!$A:$A,'Ownership Metrics'!$C:$C),"")</f>
        <v>1019</v>
      </c>
      <c r="O3107" s="29">
        <f>IFERROR(_xlfn.XLOOKUP($B3107,'Ownership Metrics'!$A:$A,'Ownership Metrics'!$D:$D),"")</f>
        <v>18.8</v>
      </c>
      <c r="P3107" s="29">
        <f>IFERROR(_xlfn.XLOOKUP($B3107,'Ownership Metrics'!$A:$A,'Ownership Metrics'!$E:$E),"")</f>
        <v>51.35</v>
      </c>
      <c r="Q3107" s="30">
        <f>IFERROR(_xlfn.XLOOKUP($B3107,'Ownership Metrics'!$A:$A,'Ownership Metrics'!$F:$F),"")</f>
        <v>12</v>
      </c>
      <c r="R3107" s="30">
        <f>IFERROR(_xlfn.XLOOKUP($B3107,'Ownership Metrics'!$A:$A,'Ownership Metrics'!$G:$G),"")</f>
        <v>31</v>
      </c>
      <c r="S3107" s="27" t="str">
        <f>IFERROR(_xlfn.XLOOKUP($B3107,'Ownership Metrics'!$A:$A,'Ownership Metrics'!$H:$H),"")</f>
        <v>Moderat</v>
      </c>
      <c r="T3107" s="27" t="str">
        <f>IFERROR(_xlfn.XLOOKUP($B3107,'Ownership Metrics'!$A:$A,'Ownership Metrics'!$I:$I),"")</f>
        <v>Sedang</v>
      </c>
      <c r="U3107" s="27">
        <f>IF(COUNTIFS($B$2:$B3107,$B3107,$D$2:$D3107,$D3107)=1,1,0)</f>
        <v>1</v>
      </c>
      <c r="V3107" s="27">
        <f t="shared" si="145"/>
        <v>4.46</v>
      </c>
      <c r="W3107" s="27">
        <f t="shared" si="146"/>
        <v>6</v>
      </c>
      <c r="X3107" s="27">
        <f t="shared" si="144"/>
        <v>4.4599996893</v>
      </c>
    </row>
    <row r="3108" spans="1:24" x14ac:dyDescent="0.25">
      <c r="A3108" s="26">
        <v>46265</v>
      </c>
      <c r="B3108" s="27" t="s">
        <v>10558</v>
      </c>
      <c r="C3108" s="27" t="s">
        <v>3398</v>
      </c>
      <c r="D3108" s="27" t="s">
        <v>3400</v>
      </c>
      <c r="E3108" s="27" t="s">
        <v>35</v>
      </c>
      <c r="F3108" s="27" t="s">
        <v>23</v>
      </c>
      <c r="G3108" s="27" t="s">
        <v>36</v>
      </c>
      <c r="H3108" s="27" t="s">
        <v>24</v>
      </c>
      <c r="I3108" s="28">
        <v>3750200</v>
      </c>
      <c r="J3108" s="28">
        <v>0</v>
      </c>
      <c r="K3108" s="28">
        <v>3750200</v>
      </c>
      <c r="L3108" s="29">
        <v>1.81</v>
      </c>
      <c r="M3108" s="29">
        <f>IFERROR(_xlfn.XLOOKUP($B3108,'Ownership Metrics'!$A:$A,'Ownership Metrics'!$B:$B),"")</f>
        <v>16.32</v>
      </c>
      <c r="N3108" s="28">
        <f>IFERROR(_xlfn.XLOOKUP($B3108,'Ownership Metrics'!$A:$A,'Ownership Metrics'!$C:$C),"")</f>
        <v>1019</v>
      </c>
      <c r="O3108" s="29">
        <f>IFERROR(_xlfn.XLOOKUP($B3108,'Ownership Metrics'!$A:$A,'Ownership Metrics'!$D:$D),"")</f>
        <v>18.8</v>
      </c>
      <c r="P3108" s="29">
        <f>IFERROR(_xlfn.XLOOKUP($B3108,'Ownership Metrics'!$A:$A,'Ownership Metrics'!$E:$E),"")</f>
        <v>51.35</v>
      </c>
      <c r="Q3108" s="30">
        <f>IFERROR(_xlfn.XLOOKUP($B3108,'Ownership Metrics'!$A:$A,'Ownership Metrics'!$F:$F),"")</f>
        <v>12</v>
      </c>
      <c r="R3108" s="30">
        <f>IFERROR(_xlfn.XLOOKUP($B3108,'Ownership Metrics'!$A:$A,'Ownership Metrics'!$G:$G),"")</f>
        <v>31</v>
      </c>
      <c r="S3108" s="27" t="str">
        <f>IFERROR(_xlfn.XLOOKUP($B3108,'Ownership Metrics'!$A:$A,'Ownership Metrics'!$H:$H),"")</f>
        <v>Moderat</v>
      </c>
      <c r="T3108" s="27" t="str">
        <f>IFERROR(_xlfn.XLOOKUP($B3108,'Ownership Metrics'!$A:$A,'Ownership Metrics'!$I:$I),"")</f>
        <v>Sedang</v>
      </c>
      <c r="U3108" s="27">
        <f>IF(COUNTIFS($B$2:$B3108,$B3108,$D$2:$D3108,$D3108)=1,1,0)</f>
        <v>1</v>
      </c>
      <c r="V3108" s="27">
        <f t="shared" si="145"/>
        <v>1.81</v>
      </c>
      <c r="W3108" s="27">
        <f t="shared" si="146"/>
        <v>10</v>
      </c>
      <c r="X3108" s="27">
        <f t="shared" si="144"/>
        <v>1.8099996892000001</v>
      </c>
    </row>
    <row r="3109" spans="1:24" x14ac:dyDescent="0.25">
      <c r="A3109" s="26">
        <v>46265</v>
      </c>
      <c r="B3109" s="27" t="s">
        <v>10558</v>
      </c>
      <c r="C3109" s="27" t="s">
        <v>3398</v>
      </c>
      <c r="D3109" s="27" t="s">
        <v>140</v>
      </c>
      <c r="E3109" s="27" t="s">
        <v>35</v>
      </c>
      <c r="F3109" s="27" t="s">
        <v>23</v>
      </c>
      <c r="G3109" s="27" t="s">
        <v>36</v>
      </c>
      <c r="H3109" s="27" t="s">
        <v>24</v>
      </c>
      <c r="I3109" s="28">
        <v>10378800</v>
      </c>
      <c r="J3109" s="28">
        <v>0</v>
      </c>
      <c r="K3109" s="28">
        <v>10378800</v>
      </c>
      <c r="L3109" s="29">
        <v>5</v>
      </c>
      <c r="M3109" s="29">
        <f>IFERROR(_xlfn.XLOOKUP($B3109,'Ownership Metrics'!$A:$A,'Ownership Metrics'!$B:$B),"")</f>
        <v>16.32</v>
      </c>
      <c r="N3109" s="28">
        <f>IFERROR(_xlfn.XLOOKUP($B3109,'Ownership Metrics'!$A:$A,'Ownership Metrics'!$C:$C),"")</f>
        <v>1019</v>
      </c>
      <c r="O3109" s="29">
        <f>IFERROR(_xlfn.XLOOKUP($B3109,'Ownership Metrics'!$A:$A,'Ownership Metrics'!$D:$D),"")</f>
        <v>18.8</v>
      </c>
      <c r="P3109" s="29">
        <f>IFERROR(_xlfn.XLOOKUP($B3109,'Ownership Metrics'!$A:$A,'Ownership Metrics'!$E:$E),"")</f>
        <v>51.35</v>
      </c>
      <c r="Q3109" s="30">
        <f>IFERROR(_xlfn.XLOOKUP($B3109,'Ownership Metrics'!$A:$A,'Ownership Metrics'!$F:$F),"")</f>
        <v>12</v>
      </c>
      <c r="R3109" s="30">
        <f>IFERROR(_xlfn.XLOOKUP($B3109,'Ownership Metrics'!$A:$A,'Ownership Metrics'!$G:$G),"")</f>
        <v>31</v>
      </c>
      <c r="S3109" s="27" t="str">
        <f>IFERROR(_xlfn.XLOOKUP($B3109,'Ownership Metrics'!$A:$A,'Ownership Metrics'!$H:$H),"")</f>
        <v>Moderat</v>
      </c>
      <c r="T3109" s="27" t="str">
        <f>IFERROR(_xlfn.XLOOKUP($B3109,'Ownership Metrics'!$A:$A,'Ownership Metrics'!$I:$I),"")</f>
        <v>Sedang</v>
      </c>
      <c r="U3109" s="27">
        <f>IF(COUNTIFS($B$2:$B3109,$B3109,$D$2:$D3109,$D3109)=1,1,0)</f>
        <v>1</v>
      </c>
      <c r="V3109" s="27">
        <f t="shared" si="145"/>
        <v>5</v>
      </c>
      <c r="W3109" s="27">
        <f t="shared" si="146"/>
        <v>4</v>
      </c>
      <c r="X3109" s="27">
        <f t="shared" si="144"/>
        <v>4.9999996891</v>
      </c>
    </row>
    <row r="3110" spans="1:24" x14ac:dyDescent="0.25">
      <c r="A3110" s="26">
        <v>46265</v>
      </c>
      <c r="B3110" s="27" t="s">
        <v>10558</v>
      </c>
      <c r="C3110" s="27" t="s">
        <v>3398</v>
      </c>
      <c r="D3110" s="27" t="s">
        <v>3401</v>
      </c>
      <c r="E3110" s="27" t="s">
        <v>35</v>
      </c>
      <c r="F3110" s="27" t="s">
        <v>23</v>
      </c>
      <c r="G3110" s="27" t="s">
        <v>36</v>
      </c>
      <c r="H3110" s="27" t="s">
        <v>24</v>
      </c>
      <c r="I3110" s="28">
        <v>9685083</v>
      </c>
      <c r="J3110" s="28">
        <v>0</v>
      </c>
      <c r="K3110" s="28">
        <v>9685083</v>
      </c>
      <c r="L3110" s="29">
        <v>4.66</v>
      </c>
      <c r="M3110" s="29">
        <f>IFERROR(_xlfn.XLOOKUP($B3110,'Ownership Metrics'!$A:$A,'Ownership Metrics'!$B:$B),"")</f>
        <v>16.32</v>
      </c>
      <c r="N3110" s="28">
        <f>IFERROR(_xlfn.XLOOKUP($B3110,'Ownership Metrics'!$A:$A,'Ownership Metrics'!$C:$C),"")</f>
        <v>1019</v>
      </c>
      <c r="O3110" s="29">
        <f>IFERROR(_xlfn.XLOOKUP($B3110,'Ownership Metrics'!$A:$A,'Ownership Metrics'!$D:$D),"")</f>
        <v>18.8</v>
      </c>
      <c r="P3110" s="29">
        <f>IFERROR(_xlfn.XLOOKUP($B3110,'Ownership Metrics'!$A:$A,'Ownership Metrics'!$E:$E),"")</f>
        <v>51.35</v>
      </c>
      <c r="Q3110" s="30">
        <f>IFERROR(_xlfn.XLOOKUP($B3110,'Ownership Metrics'!$A:$A,'Ownership Metrics'!$F:$F),"")</f>
        <v>12</v>
      </c>
      <c r="R3110" s="30">
        <f>IFERROR(_xlfn.XLOOKUP($B3110,'Ownership Metrics'!$A:$A,'Ownership Metrics'!$G:$G),"")</f>
        <v>31</v>
      </c>
      <c r="S3110" s="27" t="str">
        <f>IFERROR(_xlfn.XLOOKUP($B3110,'Ownership Metrics'!$A:$A,'Ownership Metrics'!$H:$H),"")</f>
        <v>Moderat</v>
      </c>
      <c r="T3110" s="27" t="str">
        <f>IFERROR(_xlfn.XLOOKUP($B3110,'Ownership Metrics'!$A:$A,'Ownership Metrics'!$I:$I),"")</f>
        <v>Sedang</v>
      </c>
      <c r="U3110" s="27">
        <f>IF(COUNTIFS($B$2:$B3110,$B3110,$D$2:$D3110,$D3110)=1,1,0)</f>
        <v>1</v>
      </c>
      <c r="V3110" s="27">
        <f t="shared" si="145"/>
        <v>4.66</v>
      </c>
      <c r="W3110" s="27">
        <f t="shared" si="146"/>
        <v>5</v>
      </c>
      <c r="X3110" s="27">
        <f t="shared" si="144"/>
        <v>4.6599996890000002</v>
      </c>
    </row>
    <row r="3111" spans="1:24" x14ac:dyDescent="0.25">
      <c r="A3111" s="26">
        <v>46265</v>
      </c>
      <c r="B3111" s="27" t="s">
        <v>10558</v>
      </c>
      <c r="C3111" s="27" t="s">
        <v>3398</v>
      </c>
      <c r="D3111" s="27" t="s">
        <v>3402</v>
      </c>
      <c r="E3111" s="27" t="s">
        <v>35</v>
      </c>
      <c r="F3111" s="27" t="s">
        <v>23</v>
      </c>
      <c r="G3111" s="27" t="s">
        <v>36</v>
      </c>
      <c r="H3111" s="27" t="s">
        <v>24</v>
      </c>
      <c r="I3111" s="28">
        <v>31878062</v>
      </c>
      <c r="J3111" s="28">
        <v>0</v>
      </c>
      <c r="K3111" s="28">
        <v>31878062</v>
      </c>
      <c r="L3111" s="29">
        <v>15.35</v>
      </c>
      <c r="M3111" s="29">
        <f>IFERROR(_xlfn.XLOOKUP($B3111,'Ownership Metrics'!$A:$A,'Ownership Metrics'!$B:$B),"")</f>
        <v>16.32</v>
      </c>
      <c r="N3111" s="28">
        <f>IFERROR(_xlfn.XLOOKUP($B3111,'Ownership Metrics'!$A:$A,'Ownership Metrics'!$C:$C),"")</f>
        <v>1019</v>
      </c>
      <c r="O3111" s="29">
        <f>IFERROR(_xlfn.XLOOKUP($B3111,'Ownership Metrics'!$A:$A,'Ownership Metrics'!$D:$D),"")</f>
        <v>18.8</v>
      </c>
      <c r="P3111" s="29">
        <f>IFERROR(_xlfn.XLOOKUP($B3111,'Ownership Metrics'!$A:$A,'Ownership Metrics'!$E:$E),"")</f>
        <v>51.35</v>
      </c>
      <c r="Q3111" s="30">
        <f>IFERROR(_xlfn.XLOOKUP($B3111,'Ownership Metrics'!$A:$A,'Ownership Metrics'!$F:$F),"")</f>
        <v>12</v>
      </c>
      <c r="R3111" s="30">
        <f>IFERROR(_xlfn.XLOOKUP($B3111,'Ownership Metrics'!$A:$A,'Ownership Metrics'!$G:$G),"")</f>
        <v>31</v>
      </c>
      <c r="S3111" s="27" t="str">
        <f>IFERROR(_xlfn.XLOOKUP($B3111,'Ownership Metrics'!$A:$A,'Ownership Metrics'!$H:$H),"")</f>
        <v>Moderat</v>
      </c>
      <c r="T3111" s="27" t="str">
        <f>IFERROR(_xlfn.XLOOKUP($B3111,'Ownership Metrics'!$A:$A,'Ownership Metrics'!$I:$I),"")</f>
        <v>Sedang</v>
      </c>
      <c r="U3111" s="27">
        <f>IF(COUNTIFS($B$2:$B3111,$B3111,$D$2:$D3111,$D3111)=1,1,0)</f>
        <v>1</v>
      </c>
      <c r="V3111" s="27">
        <f t="shared" si="145"/>
        <v>15.35</v>
      </c>
      <c r="W3111" s="27">
        <f t="shared" si="146"/>
        <v>3</v>
      </c>
      <c r="X3111" s="27">
        <f t="shared" si="144"/>
        <v>15.349999688899999</v>
      </c>
    </row>
    <row r="3112" spans="1:24" x14ac:dyDescent="0.25">
      <c r="A3112" s="26">
        <v>46265</v>
      </c>
      <c r="B3112" s="27" t="s">
        <v>10558</v>
      </c>
      <c r="C3112" s="27" t="s">
        <v>3398</v>
      </c>
      <c r="D3112" s="27" t="s">
        <v>3403</v>
      </c>
      <c r="E3112" s="27" t="s">
        <v>35</v>
      </c>
      <c r="F3112" s="27" t="s">
        <v>23</v>
      </c>
      <c r="G3112" s="27" t="s">
        <v>36</v>
      </c>
      <c r="H3112" s="27" t="s">
        <v>24</v>
      </c>
      <c r="I3112" s="28">
        <v>2665863</v>
      </c>
      <c r="J3112" s="28">
        <v>0</v>
      </c>
      <c r="K3112" s="28">
        <v>2665863</v>
      </c>
      <c r="L3112" s="29">
        <v>1.28</v>
      </c>
      <c r="M3112" s="29">
        <f>IFERROR(_xlfn.XLOOKUP($B3112,'Ownership Metrics'!$A:$A,'Ownership Metrics'!$B:$B),"")</f>
        <v>16.32</v>
      </c>
      <c r="N3112" s="28">
        <f>IFERROR(_xlfn.XLOOKUP($B3112,'Ownership Metrics'!$A:$A,'Ownership Metrics'!$C:$C),"")</f>
        <v>1019</v>
      </c>
      <c r="O3112" s="29">
        <f>IFERROR(_xlfn.XLOOKUP($B3112,'Ownership Metrics'!$A:$A,'Ownership Metrics'!$D:$D),"")</f>
        <v>18.8</v>
      </c>
      <c r="P3112" s="29">
        <f>IFERROR(_xlfn.XLOOKUP($B3112,'Ownership Metrics'!$A:$A,'Ownership Metrics'!$E:$E),"")</f>
        <v>51.35</v>
      </c>
      <c r="Q3112" s="30">
        <f>IFERROR(_xlfn.XLOOKUP($B3112,'Ownership Metrics'!$A:$A,'Ownership Metrics'!$F:$F),"")</f>
        <v>12</v>
      </c>
      <c r="R3112" s="30">
        <f>IFERROR(_xlfn.XLOOKUP($B3112,'Ownership Metrics'!$A:$A,'Ownership Metrics'!$G:$G),"")</f>
        <v>31</v>
      </c>
      <c r="S3112" s="27" t="str">
        <f>IFERROR(_xlfn.XLOOKUP($B3112,'Ownership Metrics'!$A:$A,'Ownership Metrics'!$H:$H),"")</f>
        <v>Moderat</v>
      </c>
      <c r="T3112" s="27" t="str">
        <f>IFERROR(_xlfn.XLOOKUP($B3112,'Ownership Metrics'!$A:$A,'Ownership Metrics'!$I:$I),"")</f>
        <v>Sedang</v>
      </c>
      <c r="U3112" s="27">
        <f>IF(COUNTIFS($B$2:$B3112,$B3112,$D$2:$D3112,$D3112)=1,1,0)</f>
        <v>1</v>
      </c>
      <c r="V3112" s="27">
        <f t="shared" si="145"/>
        <v>1.28</v>
      </c>
      <c r="W3112" s="27">
        <f t="shared" si="146"/>
        <v>12</v>
      </c>
      <c r="X3112" s="27">
        <f t="shared" si="144"/>
        <v>1.2799996888</v>
      </c>
    </row>
    <row r="3113" spans="1:24" x14ac:dyDescent="0.25">
      <c r="A3113" s="26">
        <v>46265</v>
      </c>
      <c r="B3113" s="27" t="s">
        <v>10558</v>
      </c>
      <c r="C3113" s="27" t="s">
        <v>3398</v>
      </c>
      <c r="D3113" s="27" t="s">
        <v>3404</v>
      </c>
      <c r="E3113" s="27" t="s">
        <v>35</v>
      </c>
      <c r="F3113" s="27" t="s">
        <v>23</v>
      </c>
      <c r="G3113" s="27" t="s">
        <v>36</v>
      </c>
      <c r="H3113" s="27" t="s">
        <v>24</v>
      </c>
      <c r="I3113" s="28">
        <v>39048885</v>
      </c>
      <c r="J3113" s="28">
        <v>0</v>
      </c>
      <c r="K3113" s="28">
        <v>39048885</v>
      </c>
      <c r="L3113" s="29">
        <v>18.8</v>
      </c>
      <c r="M3113" s="29">
        <f>IFERROR(_xlfn.XLOOKUP($B3113,'Ownership Metrics'!$A:$A,'Ownership Metrics'!$B:$B),"")</f>
        <v>16.32</v>
      </c>
      <c r="N3113" s="28">
        <f>IFERROR(_xlfn.XLOOKUP($B3113,'Ownership Metrics'!$A:$A,'Ownership Metrics'!$C:$C),"")</f>
        <v>1019</v>
      </c>
      <c r="O3113" s="29">
        <f>IFERROR(_xlfn.XLOOKUP($B3113,'Ownership Metrics'!$A:$A,'Ownership Metrics'!$D:$D),"")</f>
        <v>18.8</v>
      </c>
      <c r="P3113" s="29">
        <f>IFERROR(_xlfn.XLOOKUP($B3113,'Ownership Metrics'!$A:$A,'Ownership Metrics'!$E:$E),"")</f>
        <v>51.35</v>
      </c>
      <c r="Q3113" s="30">
        <f>IFERROR(_xlfn.XLOOKUP($B3113,'Ownership Metrics'!$A:$A,'Ownership Metrics'!$F:$F),"")</f>
        <v>12</v>
      </c>
      <c r="R3113" s="30">
        <f>IFERROR(_xlfn.XLOOKUP($B3113,'Ownership Metrics'!$A:$A,'Ownership Metrics'!$G:$G),"")</f>
        <v>31</v>
      </c>
      <c r="S3113" s="27" t="str">
        <f>IFERROR(_xlfn.XLOOKUP($B3113,'Ownership Metrics'!$A:$A,'Ownership Metrics'!$H:$H),"")</f>
        <v>Moderat</v>
      </c>
      <c r="T3113" s="27" t="str">
        <f>IFERROR(_xlfn.XLOOKUP($B3113,'Ownership Metrics'!$A:$A,'Ownership Metrics'!$I:$I),"")</f>
        <v>Sedang</v>
      </c>
      <c r="U3113" s="27">
        <f>IF(COUNTIFS($B$2:$B3113,$B3113,$D$2:$D3113,$D3113)=1,1,0)</f>
        <v>1</v>
      </c>
      <c r="V3113" s="27">
        <f t="shared" si="145"/>
        <v>18.8</v>
      </c>
      <c r="W3113" s="27">
        <f t="shared" si="146"/>
        <v>1</v>
      </c>
      <c r="X3113" s="27">
        <f t="shared" si="144"/>
        <v>18.799999688700002</v>
      </c>
    </row>
    <row r="3114" spans="1:24" x14ac:dyDescent="0.25">
      <c r="A3114" s="26">
        <v>46265</v>
      </c>
      <c r="B3114" s="27" t="s">
        <v>10558</v>
      </c>
      <c r="C3114" s="27" t="s">
        <v>3398</v>
      </c>
      <c r="D3114" s="27" t="s">
        <v>3405</v>
      </c>
      <c r="E3114" s="27" t="s">
        <v>35</v>
      </c>
      <c r="F3114" s="27" t="s">
        <v>23</v>
      </c>
      <c r="G3114" s="27" t="s">
        <v>36</v>
      </c>
      <c r="H3114" s="27"/>
      <c r="I3114" s="28">
        <v>9251738</v>
      </c>
      <c r="J3114" s="28">
        <v>0</v>
      </c>
      <c r="K3114" s="28">
        <v>9251738</v>
      </c>
      <c r="L3114" s="29">
        <v>4.46</v>
      </c>
      <c r="M3114" s="29">
        <f>IFERROR(_xlfn.XLOOKUP($B3114,'Ownership Metrics'!$A:$A,'Ownership Metrics'!$B:$B),"")</f>
        <v>16.32</v>
      </c>
      <c r="N3114" s="28">
        <f>IFERROR(_xlfn.XLOOKUP($B3114,'Ownership Metrics'!$A:$A,'Ownership Metrics'!$C:$C),"")</f>
        <v>1019</v>
      </c>
      <c r="O3114" s="29">
        <f>IFERROR(_xlfn.XLOOKUP($B3114,'Ownership Metrics'!$A:$A,'Ownership Metrics'!$D:$D),"")</f>
        <v>18.8</v>
      </c>
      <c r="P3114" s="29">
        <f>IFERROR(_xlfn.XLOOKUP($B3114,'Ownership Metrics'!$A:$A,'Ownership Metrics'!$E:$E),"")</f>
        <v>51.35</v>
      </c>
      <c r="Q3114" s="30">
        <f>IFERROR(_xlfn.XLOOKUP($B3114,'Ownership Metrics'!$A:$A,'Ownership Metrics'!$F:$F),"")</f>
        <v>12</v>
      </c>
      <c r="R3114" s="30">
        <f>IFERROR(_xlfn.XLOOKUP($B3114,'Ownership Metrics'!$A:$A,'Ownership Metrics'!$G:$G),"")</f>
        <v>31</v>
      </c>
      <c r="S3114" s="27" t="str">
        <f>IFERROR(_xlfn.XLOOKUP($B3114,'Ownership Metrics'!$A:$A,'Ownership Metrics'!$H:$H),"")</f>
        <v>Moderat</v>
      </c>
      <c r="T3114" s="27" t="str">
        <f>IFERROR(_xlfn.XLOOKUP($B3114,'Ownership Metrics'!$A:$A,'Ownership Metrics'!$I:$I),"")</f>
        <v>Sedang</v>
      </c>
      <c r="U3114" s="27">
        <f>IF(COUNTIFS($B$2:$B3114,$B3114,$D$2:$D3114,$D3114)=1,1,0)</f>
        <v>1</v>
      </c>
      <c r="V3114" s="27">
        <f t="shared" si="145"/>
        <v>4.46</v>
      </c>
      <c r="W3114" s="27">
        <f t="shared" si="146"/>
        <v>7</v>
      </c>
      <c r="X3114" s="27">
        <f t="shared" si="144"/>
        <v>4.4599996886</v>
      </c>
    </row>
    <row r="3115" spans="1:24" x14ac:dyDescent="0.25">
      <c r="A3115" s="26">
        <v>46265</v>
      </c>
      <c r="B3115" s="27" t="s">
        <v>10558</v>
      </c>
      <c r="C3115" s="27" t="s">
        <v>3398</v>
      </c>
      <c r="D3115" s="27" t="s">
        <v>3406</v>
      </c>
      <c r="E3115" s="27" t="s">
        <v>35</v>
      </c>
      <c r="F3115" s="27" t="s">
        <v>23</v>
      </c>
      <c r="G3115" s="27" t="s">
        <v>36</v>
      </c>
      <c r="H3115" s="27" t="s">
        <v>24</v>
      </c>
      <c r="I3115" s="28">
        <v>9251738</v>
      </c>
      <c r="J3115" s="28">
        <v>0</v>
      </c>
      <c r="K3115" s="28">
        <v>9251738</v>
      </c>
      <c r="L3115" s="29">
        <v>4.46</v>
      </c>
      <c r="M3115" s="29">
        <f>IFERROR(_xlfn.XLOOKUP($B3115,'Ownership Metrics'!$A:$A,'Ownership Metrics'!$B:$B),"")</f>
        <v>16.32</v>
      </c>
      <c r="N3115" s="28">
        <f>IFERROR(_xlfn.XLOOKUP($B3115,'Ownership Metrics'!$A:$A,'Ownership Metrics'!$C:$C),"")</f>
        <v>1019</v>
      </c>
      <c r="O3115" s="29">
        <f>IFERROR(_xlfn.XLOOKUP($B3115,'Ownership Metrics'!$A:$A,'Ownership Metrics'!$D:$D),"")</f>
        <v>18.8</v>
      </c>
      <c r="P3115" s="29">
        <f>IFERROR(_xlfn.XLOOKUP($B3115,'Ownership Metrics'!$A:$A,'Ownership Metrics'!$E:$E),"")</f>
        <v>51.35</v>
      </c>
      <c r="Q3115" s="30">
        <f>IFERROR(_xlfn.XLOOKUP($B3115,'Ownership Metrics'!$A:$A,'Ownership Metrics'!$F:$F),"")</f>
        <v>12</v>
      </c>
      <c r="R3115" s="30">
        <f>IFERROR(_xlfn.XLOOKUP($B3115,'Ownership Metrics'!$A:$A,'Ownership Metrics'!$G:$G),"")</f>
        <v>31</v>
      </c>
      <c r="S3115" s="27" t="str">
        <f>IFERROR(_xlfn.XLOOKUP($B3115,'Ownership Metrics'!$A:$A,'Ownership Metrics'!$H:$H),"")</f>
        <v>Moderat</v>
      </c>
      <c r="T3115" s="27" t="str">
        <f>IFERROR(_xlfn.XLOOKUP($B3115,'Ownership Metrics'!$A:$A,'Ownership Metrics'!$I:$I),"")</f>
        <v>Sedang</v>
      </c>
      <c r="U3115" s="27">
        <f>IF(COUNTIFS($B$2:$B3115,$B3115,$D$2:$D3115,$D3115)=1,1,0)</f>
        <v>1</v>
      </c>
      <c r="V3115" s="27">
        <f t="shared" si="145"/>
        <v>4.46</v>
      </c>
      <c r="W3115" s="27">
        <f t="shared" si="146"/>
        <v>8</v>
      </c>
      <c r="X3115" s="27">
        <f t="shared" si="144"/>
        <v>4.4599996884999999</v>
      </c>
    </row>
    <row r="3116" spans="1:24" x14ac:dyDescent="0.25">
      <c r="A3116" s="26">
        <v>46265</v>
      </c>
      <c r="B3116" s="27" t="s">
        <v>10558</v>
      </c>
      <c r="C3116" s="27" t="s">
        <v>3398</v>
      </c>
      <c r="D3116" s="27" t="s">
        <v>3407</v>
      </c>
      <c r="E3116" s="27" t="s">
        <v>35</v>
      </c>
      <c r="F3116" s="27" t="s">
        <v>23</v>
      </c>
      <c r="G3116" s="27" t="s">
        <v>36</v>
      </c>
      <c r="H3116" s="27" t="s">
        <v>24</v>
      </c>
      <c r="I3116" s="28">
        <v>9251738</v>
      </c>
      <c r="J3116" s="28">
        <v>0</v>
      </c>
      <c r="K3116" s="28">
        <v>9251738</v>
      </c>
      <c r="L3116" s="29">
        <v>4.46</v>
      </c>
      <c r="M3116" s="29">
        <f>IFERROR(_xlfn.XLOOKUP($B3116,'Ownership Metrics'!$A:$A,'Ownership Metrics'!$B:$B),"")</f>
        <v>16.32</v>
      </c>
      <c r="N3116" s="28">
        <f>IFERROR(_xlfn.XLOOKUP($B3116,'Ownership Metrics'!$A:$A,'Ownership Metrics'!$C:$C),"")</f>
        <v>1019</v>
      </c>
      <c r="O3116" s="29">
        <f>IFERROR(_xlfn.XLOOKUP($B3116,'Ownership Metrics'!$A:$A,'Ownership Metrics'!$D:$D),"")</f>
        <v>18.8</v>
      </c>
      <c r="P3116" s="29">
        <f>IFERROR(_xlfn.XLOOKUP($B3116,'Ownership Metrics'!$A:$A,'Ownership Metrics'!$E:$E),"")</f>
        <v>51.35</v>
      </c>
      <c r="Q3116" s="30">
        <f>IFERROR(_xlfn.XLOOKUP($B3116,'Ownership Metrics'!$A:$A,'Ownership Metrics'!$F:$F),"")</f>
        <v>12</v>
      </c>
      <c r="R3116" s="30">
        <f>IFERROR(_xlfn.XLOOKUP($B3116,'Ownership Metrics'!$A:$A,'Ownership Metrics'!$G:$G),"")</f>
        <v>31</v>
      </c>
      <c r="S3116" s="27" t="str">
        <f>IFERROR(_xlfn.XLOOKUP($B3116,'Ownership Metrics'!$A:$A,'Ownership Metrics'!$H:$H),"")</f>
        <v>Moderat</v>
      </c>
      <c r="T3116" s="27" t="str">
        <f>IFERROR(_xlfn.XLOOKUP($B3116,'Ownership Metrics'!$A:$A,'Ownership Metrics'!$I:$I),"")</f>
        <v>Sedang</v>
      </c>
      <c r="U3116" s="27">
        <f>IF(COUNTIFS($B$2:$B3116,$B3116,$D$2:$D3116,$D3116)=1,1,0)</f>
        <v>1</v>
      </c>
      <c r="V3116" s="27">
        <f t="shared" si="145"/>
        <v>4.46</v>
      </c>
      <c r="W3116" s="27">
        <f t="shared" si="146"/>
        <v>9</v>
      </c>
      <c r="X3116" s="27">
        <f t="shared" si="144"/>
        <v>4.4599996883999999</v>
      </c>
    </row>
    <row r="3117" spans="1:24" x14ac:dyDescent="0.25">
      <c r="A3117" s="26">
        <v>46265</v>
      </c>
      <c r="B3117" s="27" t="s">
        <v>10558</v>
      </c>
      <c r="C3117" s="27" t="s">
        <v>3398</v>
      </c>
      <c r="D3117" s="27" t="s">
        <v>3408</v>
      </c>
      <c r="E3117" s="27" t="s">
        <v>35</v>
      </c>
      <c r="F3117" s="27" t="s">
        <v>23</v>
      </c>
      <c r="G3117" s="27" t="s">
        <v>36</v>
      </c>
      <c r="H3117" s="27" t="s">
        <v>24</v>
      </c>
      <c r="I3117" s="28">
        <v>35720918</v>
      </c>
      <c r="J3117" s="28">
        <v>0</v>
      </c>
      <c r="K3117" s="28">
        <v>35720918</v>
      </c>
      <c r="L3117" s="29">
        <v>17.2</v>
      </c>
      <c r="M3117" s="29">
        <f>IFERROR(_xlfn.XLOOKUP($B3117,'Ownership Metrics'!$A:$A,'Ownership Metrics'!$B:$B),"")</f>
        <v>16.32</v>
      </c>
      <c r="N3117" s="28">
        <f>IFERROR(_xlfn.XLOOKUP($B3117,'Ownership Metrics'!$A:$A,'Ownership Metrics'!$C:$C),"")</f>
        <v>1019</v>
      </c>
      <c r="O3117" s="29">
        <f>IFERROR(_xlfn.XLOOKUP($B3117,'Ownership Metrics'!$A:$A,'Ownership Metrics'!$D:$D),"")</f>
        <v>18.8</v>
      </c>
      <c r="P3117" s="29">
        <f>IFERROR(_xlfn.XLOOKUP($B3117,'Ownership Metrics'!$A:$A,'Ownership Metrics'!$E:$E),"")</f>
        <v>51.35</v>
      </c>
      <c r="Q3117" s="30">
        <f>IFERROR(_xlfn.XLOOKUP($B3117,'Ownership Metrics'!$A:$A,'Ownership Metrics'!$F:$F),"")</f>
        <v>12</v>
      </c>
      <c r="R3117" s="30">
        <f>IFERROR(_xlfn.XLOOKUP($B3117,'Ownership Metrics'!$A:$A,'Ownership Metrics'!$G:$G),"")</f>
        <v>31</v>
      </c>
      <c r="S3117" s="27" t="str">
        <f>IFERROR(_xlfn.XLOOKUP($B3117,'Ownership Metrics'!$A:$A,'Ownership Metrics'!$H:$H),"")</f>
        <v>Moderat</v>
      </c>
      <c r="T3117" s="27" t="str">
        <f>IFERROR(_xlfn.XLOOKUP($B3117,'Ownership Metrics'!$A:$A,'Ownership Metrics'!$I:$I),"")</f>
        <v>Sedang</v>
      </c>
      <c r="U3117" s="27">
        <f>IF(COUNTIFS($B$2:$B3117,$B3117,$D$2:$D3117,$D3117)=1,1,0)</f>
        <v>1</v>
      </c>
      <c r="V3117" s="27">
        <f t="shared" si="145"/>
        <v>17.2</v>
      </c>
      <c r="W3117" s="27">
        <f t="shared" si="146"/>
        <v>2</v>
      </c>
      <c r="X3117" s="27">
        <f t="shared" si="144"/>
        <v>17.1999996883</v>
      </c>
    </row>
    <row r="3118" spans="1:24" x14ac:dyDescent="0.25">
      <c r="A3118" s="26">
        <v>46265</v>
      </c>
      <c r="B3118" s="27" t="s">
        <v>10558</v>
      </c>
      <c r="C3118" s="27" t="s">
        <v>3398</v>
      </c>
      <c r="D3118" s="27" t="s">
        <v>103</v>
      </c>
      <c r="E3118" s="27" t="s">
        <v>35</v>
      </c>
      <c r="F3118" s="27" t="s">
        <v>23</v>
      </c>
      <c r="G3118" s="27" t="s">
        <v>36</v>
      </c>
      <c r="H3118" s="27" t="s">
        <v>24</v>
      </c>
      <c r="I3118" s="28">
        <v>3623530</v>
      </c>
      <c r="J3118" s="28">
        <v>0</v>
      </c>
      <c r="K3118" s="28">
        <v>3623530</v>
      </c>
      <c r="L3118" s="29">
        <v>1.74</v>
      </c>
      <c r="M3118" s="29">
        <f>IFERROR(_xlfn.XLOOKUP($B3118,'Ownership Metrics'!$A:$A,'Ownership Metrics'!$B:$B),"")</f>
        <v>16.32</v>
      </c>
      <c r="N3118" s="28">
        <f>IFERROR(_xlfn.XLOOKUP($B3118,'Ownership Metrics'!$A:$A,'Ownership Metrics'!$C:$C),"")</f>
        <v>1019</v>
      </c>
      <c r="O3118" s="29">
        <f>IFERROR(_xlfn.XLOOKUP($B3118,'Ownership Metrics'!$A:$A,'Ownership Metrics'!$D:$D),"")</f>
        <v>18.8</v>
      </c>
      <c r="P3118" s="29">
        <f>IFERROR(_xlfn.XLOOKUP($B3118,'Ownership Metrics'!$A:$A,'Ownership Metrics'!$E:$E),"")</f>
        <v>51.35</v>
      </c>
      <c r="Q3118" s="30">
        <f>IFERROR(_xlfn.XLOOKUP($B3118,'Ownership Metrics'!$A:$A,'Ownership Metrics'!$F:$F),"")</f>
        <v>12</v>
      </c>
      <c r="R3118" s="30">
        <f>IFERROR(_xlfn.XLOOKUP($B3118,'Ownership Metrics'!$A:$A,'Ownership Metrics'!$G:$G),"")</f>
        <v>31</v>
      </c>
      <c r="S3118" s="27" t="str">
        <f>IFERROR(_xlfn.XLOOKUP($B3118,'Ownership Metrics'!$A:$A,'Ownership Metrics'!$H:$H),"")</f>
        <v>Moderat</v>
      </c>
      <c r="T3118" s="27" t="str">
        <f>IFERROR(_xlfn.XLOOKUP($B3118,'Ownership Metrics'!$A:$A,'Ownership Metrics'!$I:$I),"")</f>
        <v>Sedang</v>
      </c>
      <c r="U3118" s="27">
        <f>IF(COUNTIFS($B$2:$B3118,$B3118,$D$2:$D3118,$D3118)=1,1,0)</f>
        <v>1</v>
      </c>
      <c r="V3118" s="27">
        <f t="shared" si="145"/>
        <v>1.74</v>
      </c>
      <c r="W3118" s="27">
        <f t="shared" si="146"/>
        <v>11</v>
      </c>
      <c r="X3118" s="27">
        <f t="shared" si="144"/>
        <v>1.7399996881999999</v>
      </c>
    </row>
    <row r="3119" spans="1:24" x14ac:dyDescent="0.25">
      <c r="A3119" s="26">
        <v>46265</v>
      </c>
      <c r="B3119" s="27" t="s">
        <v>10559</v>
      </c>
      <c r="C3119" s="27" t="s">
        <v>3410</v>
      </c>
      <c r="D3119" s="27" t="s">
        <v>425</v>
      </c>
      <c r="E3119" s="27" t="s">
        <v>98</v>
      </c>
      <c r="F3119" s="27" t="s">
        <v>23</v>
      </c>
      <c r="G3119" s="27"/>
      <c r="H3119" s="27" t="s">
        <v>24</v>
      </c>
      <c r="I3119" s="28">
        <v>3583533690</v>
      </c>
      <c r="J3119" s="28">
        <v>0</v>
      </c>
      <c r="K3119" s="28">
        <v>3583533690</v>
      </c>
      <c r="L3119" s="29">
        <v>34</v>
      </c>
      <c r="M3119" s="29">
        <f>IFERROR(_xlfn.XLOOKUP($B3119,'Ownership Metrics'!$A:$A,'Ownership Metrics'!$B:$B),"")</f>
        <v>13.1</v>
      </c>
      <c r="N3119" s="28">
        <f>IFERROR(_xlfn.XLOOKUP($B3119,'Ownership Metrics'!$A:$A,'Ownership Metrics'!$C:$C),"")</f>
        <v>2450</v>
      </c>
      <c r="O3119" s="29">
        <f>IFERROR(_xlfn.XLOOKUP($B3119,'Ownership Metrics'!$A:$A,'Ownership Metrics'!$D:$D),"")</f>
        <v>34</v>
      </c>
      <c r="P3119" s="29">
        <f>IFERROR(_xlfn.XLOOKUP($B3119,'Ownership Metrics'!$A:$A,'Ownership Metrics'!$E:$E),"")</f>
        <v>79.36</v>
      </c>
      <c r="Q3119" s="30">
        <f>IFERROR(_xlfn.XLOOKUP($B3119,'Ownership Metrics'!$A:$A,'Ownership Metrics'!$F:$F),"")</f>
        <v>7</v>
      </c>
      <c r="R3119" s="30">
        <f>IFERROR(_xlfn.XLOOKUP($B3119,'Ownership Metrics'!$A:$A,'Ownership Metrics'!$G:$G),"")</f>
        <v>52</v>
      </c>
      <c r="S3119" s="27" t="str">
        <f>IFERROR(_xlfn.XLOOKUP($B3119,'Ownership Metrics'!$A:$A,'Ownership Metrics'!$H:$H),"")</f>
        <v>Terkonsentrasi</v>
      </c>
      <c r="T3119" s="27" t="str">
        <f>IFERROR(_xlfn.XLOOKUP($B3119,'Ownership Metrics'!$A:$A,'Ownership Metrics'!$I:$I),"")</f>
        <v>Sedang</v>
      </c>
      <c r="U3119" s="27">
        <f>IF(COUNTIFS($B$2:$B3119,$B3119,$D$2:$D3119,$D3119)=1,1,0)</f>
        <v>1</v>
      </c>
      <c r="V3119" s="27">
        <f t="shared" si="145"/>
        <v>34</v>
      </c>
      <c r="W3119" s="27">
        <f t="shared" si="146"/>
        <v>1</v>
      </c>
      <c r="X3119" s="27">
        <f t="shared" si="144"/>
        <v>33.999999688099997</v>
      </c>
    </row>
    <row r="3120" spans="1:24" x14ac:dyDescent="0.25">
      <c r="A3120" s="26">
        <v>46265</v>
      </c>
      <c r="B3120" s="27" t="s">
        <v>10559</v>
      </c>
      <c r="C3120" s="27" t="s">
        <v>3410</v>
      </c>
      <c r="D3120" s="27" t="s">
        <v>3411</v>
      </c>
      <c r="E3120" s="27" t="s">
        <v>22</v>
      </c>
      <c r="F3120" s="27" t="s">
        <v>32</v>
      </c>
      <c r="G3120" s="27"/>
      <c r="H3120" s="27" t="s">
        <v>3412</v>
      </c>
      <c r="I3120" s="28">
        <v>3570993764</v>
      </c>
      <c r="J3120" s="28">
        <v>0</v>
      </c>
      <c r="K3120" s="28">
        <v>3570993764</v>
      </c>
      <c r="L3120" s="29">
        <v>33.880000000000003</v>
      </c>
      <c r="M3120" s="29">
        <f>IFERROR(_xlfn.XLOOKUP($B3120,'Ownership Metrics'!$A:$A,'Ownership Metrics'!$B:$B),"")</f>
        <v>13.1</v>
      </c>
      <c r="N3120" s="28">
        <f>IFERROR(_xlfn.XLOOKUP($B3120,'Ownership Metrics'!$A:$A,'Ownership Metrics'!$C:$C),"")</f>
        <v>2450</v>
      </c>
      <c r="O3120" s="29">
        <f>IFERROR(_xlfn.XLOOKUP($B3120,'Ownership Metrics'!$A:$A,'Ownership Metrics'!$D:$D),"")</f>
        <v>34</v>
      </c>
      <c r="P3120" s="29">
        <f>IFERROR(_xlfn.XLOOKUP($B3120,'Ownership Metrics'!$A:$A,'Ownership Metrics'!$E:$E),"")</f>
        <v>79.36</v>
      </c>
      <c r="Q3120" s="30">
        <f>IFERROR(_xlfn.XLOOKUP($B3120,'Ownership Metrics'!$A:$A,'Ownership Metrics'!$F:$F),"")</f>
        <v>7</v>
      </c>
      <c r="R3120" s="30">
        <f>IFERROR(_xlfn.XLOOKUP($B3120,'Ownership Metrics'!$A:$A,'Ownership Metrics'!$G:$G),"")</f>
        <v>52</v>
      </c>
      <c r="S3120" s="27" t="str">
        <f>IFERROR(_xlfn.XLOOKUP($B3120,'Ownership Metrics'!$A:$A,'Ownership Metrics'!$H:$H),"")</f>
        <v>Terkonsentrasi</v>
      </c>
      <c r="T3120" s="27" t="str">
        <f>IFERROR(_xlfn.XLOOKUP($B3120,'Ownership Metrics'!$A:$A,'Ownership Metrics'!$I:$I),"")</f>
        <v>Sedang</v>
      </c>
      <c r="U3120" s="27">
        <f>IF(COUNTIFS($B$2:$B3120,$B3120,$D$2:$D3120,$D3120)=1,1,0)</f>
        <v>1</v>
      </c>
      <c r="V3120" s="27">
        <f t="shared" si="145"/>
        <v>33.880000000000003</v>
      </c>
      <c r="W3120" s="27">
        <f t="shared" si="146"/>
        <v>2</v>
      </c>
      <c r="X3120" s="27">
        <f t="shared" si="144"/>
        <v>33.879999688000005</v>
      </c>
    </row>
    <row r="3121" spans="1:24" x14ac:dyDescent="0.25">
      <c r="A3121" s="26">
        <v>46265</v>
      </c>
      <c r="B3121" s="27" t="s">
        <v>10559</v>
      </c>
      <c r="C3121" s="27" t="s">
        <v>3410</v>
      </c>
      <c r="D3121" s="27" t="s">
        <v>3413</v>
      </c>
      <c r="E3121" s="27" t="s">
        <v>22</v>
      </c>
      <c r="F3121" s="27" t="s">
        <v>32</v>
      </c>
      <c r="G3121" s="27"/>
      <c r="H3121" s="27" t="s">
        <v>116</v>
      </c>
      <c r="I3121" s="28">
        <v>1210370563</v>
      </c>
      <c r="J3121" s="28">
        <v>0</v>
      </c>
      <c r="K3121" s="28">
        <v>1210370563</v>
      </c>
      <c r="L3121" s="29">
        <v>11.48</v>
      </c>
      <c r="M3121" s="29">
        <f>IFERROR(_xlfn.XLOOKUP($B3121,'Ownership Metrics'!$A:$A,'Ownership Metrics'!$B:$B),"")</f>
        <v>13.1</v>
      </c>
      <c r="N3121" s="28">
        <f>IFERROR(_xlfn.XLOOKUP($B3121,'Ownership Metrics'!$A:$A,'Ownership Metrics'!$C:$C),"")</f>
        <v>2450</v>
      </c>
      <c r="O3121" s="29">
        <f>IFERROR(_xlfn.XLOOKUP($B3121,'Ownership Metrics'!$A:$A,'Ownership Metrics'!$D:$D),"")</f>
        <v>34</v>
      </c>
      <c r="P3121" s="29">
        <f>IFERROR(_xlfn.XLOOKUP($B3121,'Ownership Metrics'!$A:$A,'Ownership Metrics'!$E:$E),"")</f>
        <v>79.36</v>
      </c>
      <c r="Q3121" s="30">
        <f>IFERROR(_xlfn.XLOOKUP($B3121,'Ownership Metrics'!$A:$A,'Ownership Metrics'!$F:$F),"")</f>
        <v>7</v>
      </c>
      <c r="R3121" s="30">
        <f>IFERROR(_xlfn.XLOOKUP($B3121,'Ownership Metrics'!$A:$A,'Ownership Metrics'!$G:$G),"")</f>
        <v>52</v>
      </c>
      <c r="S3121" s="27" t="str">
        <f>IFERROR(_xlfn.XLOOKUP($B3121,'Ownership Metrics'!$A:$A,'Ownership Metrics'!$H:$H),"")</f>
        <v>Terkonsentrasi</v>
      </c>
      <c r="T3121" s="27" t="str">
        <f>IFERROR(_xlfn.XLOOKUP($B3121,'Ownership Metrics'!$A:$A,'Ownership Metrics'!$I:$I),"")</f>
        <v>Sedang</v>
      </c>
      <c r="U3121" s="27">
        <f>IF(COUNTIFS($B$2:$B3121,$B3121,$D$2:$D3121,$D3121)=1,1,0)</f>
        <v>1</v>
      </c>
      <c r="V3121" s="27">
        <f t="shared" si="145"/>
        <v>11.48</v>
      </c>
      <c r="W3121" s="27">
        <f t="shared" si="146"/>
        <v>3</v>
      </c>
      <c r="X3121" s="27">
        <f t="shared" si="144"/>
        <v>11.479999687900001</v>
      </c>
    </row>
    <row r="3122" spans="1:24" x14ac:dyDescent="0.25">
      <c r="A3122" s="26">
        <v>46265</v>
      </c>
      <c r="B3122" s="27" t="s">
        <v>10559</v>
      </c>
      <c r="C3122" s="27" t="s">
        <v>3410</v>
      </c>
      <c r="D3122" s="27" t="s">
        <v>1190</v>
      </c>
      <c r="E3122" s="27" t="s">
        <v>22</v>
      </c>
      <c r="F3122" s="27" t="s">
        <v>32</v>
      </c>
      <c r="G3122" s="27"/>
      <c r="H3122" s="27" t="s">
        <v>256</v>
      </c>
      <c r="I3122" s="28">
        <v>162373900</v>
      </c>
      <c r="J3122" s="28">
        <v>0</v>
      </c>
      <c r="K3122" s="28">
        <v>162373900</v>
      </c>
      <c r="L3122" s="29">
        <v>1.54</v>
      </c>
      <c r="M3122" s="29">
        <f>IFERROR(_xlfn.XLOOKUP($B3122,'Ownership Metrics'!$A:$A,'Ownership Metrics'!$B:$B),"")</f>
        <v>13.1</v>
      </c>
      <c r="N3122" s="28">
        <f>IFERROR(_xlfn.XLOOKUP($B3122,'Ownership Metrics'!$A:$A,'Ownership Metrics'!$C:$C),"")</f>
        <v>2450</v>
      </c>
      <c r="O3122" s="29">
        <f>IFERROR(_xlfn.XLOOKUP($B3122,'Ownership Metrics'!$A:$A,'Ownership Metrics'!$D:$D),"")</f>
        <v>34</v>
      </c>
      <c r="P3122" s="29">
        <f>IFERROR(_xlfn.XLOOKUP($B3122,'Ownership Metrics'!$A:$A,'Ownership Metrics'!$E:$E),"")</f>
        <v>79.36</v>
      </c>
      <c r="Q3122" s="30">
        <f>IFERROR(_xlfn.XLOOKUP($B3122,'Ownership Metrics'!$A:$A,'Ownership Metrics'!$F:$F),"")</f>
        <v>7</v>
      </c>
      <c r="R3122" s="30">
        <f>IFERROR(_xlfn.XLOOKUP($B3122,'Ownership Metrics'!$A:$A,'Ownership Metrics'!$G:$G),"")</f>
        <v>52</v>
      </c>
      <c r="S3122" s="27" t="str">
        <f>IFERROR(_xlfn.XLOOKUP($B3122,'Ownership Metrics'!$A:$A,'Ownership Metrics'!$H:$H),"")</f>
        <v>Terkonsentrasi</v>
      </c>
      <c r="T3122" s="27" t="str">
        <f>IFERROR(_xlfn.XLOOKUP($B3122,'Ownership Metrics'!$A:$A,'Ownership Metrics'!$I:$I),"")</f>
        <v>Sedang</v>
      </c>
      <c r="U3122" s="27">
        <f>IF(COUNTIFS($B$2:$B3122,$B3122,$D$2:$D3122,$D3122)=1,1,0)</f>
        <v>1</v>
      </c>
      <c r="V3122" s="27">
        <f t="shared" si="145"/>
        <v>1.54</v>
      </c>
      <c r="W3122" s="27">
        <f t="shared" si="146"/>
        <v>6</v>
      </c>
      <c r="X3122" s="27">
        <f t="shared" si="144"/>
        <v>1.5399996878</v>
      </c>
    </row>
    <row r="3123" spans="1:24" x14ac:dyDescent="0.25">
      <c r="A3123" s="26">
        <v>46265</v>
      </c>
      <c r="B3123" s="27" t="s">
        <v>10559</v>
      </c>
      <c r="C3123" s="27" t="s">
        <v>3410</v>
      </c>
      <c r="D3123" s="27" t="s">
        <v>43</v>
      </c>
      <c r="E3123" s="27" t="s">
        <v>44</v>
      </c>
      <c r="F3123" s="27" t="s">
        <v>23</v>
      </c>
      <c r="G3123" s="27"/>
      <c r="H3123" s="27" t="s">
        <v>24</v>
      </c>
      <c r="I3123" s="28">
        <v>237247633</v>
      </c>
      <c r="J3123" s="28">
        <v>0</v>
      </c>
      <c r="K3123" s="28">
        <v>237247633</v>
      </c>
      <c r="L3123" s="29">
        <v>2.25</v>
      </c>
      <c r="M3123" s="29">
        <f>IFERROR(_xlfn.XLOOKUP($B3123,'Ownership Metrics'!$A:$A,'Ownership Metrics'!$B:$B),"")</f>
        <v>13.1</v>
      </c>
      <c r="N3123" s="28">
        <f>IFERROR(_xlfn.XLOOKUP($B3123,'Ownership Metrics'!$A:$A,'Ownership Metrics'!$C:$C),"")</f>
        <v>2450</v>
      </c>
      <c r="O3123" s="29">
        <f>IFERROR(_xlfn.XLOOKUP($B3123,'Ownership Metrics'!$A:$A,'Ownership Metrics'!$D:$D),"")</f>
        <v>34</v>
      </c>
      <c r="P3123" s="29">
        <f>IFERROR(_xlfn.XLOOKUP($B3123,'Ownership Metrics'!$A:$A,'Ownership Metrics'!$E:$E),"")</f>
        <v>79.36</v>
      </c>
      <c r="Q3123" s="30">
        <f>IFERROR(_xlfn.XLOOKUP($B3123,'Ownership Metrics'!$A:$A,'Ownership Metrics'!$F:$F),"")</f>
        <v>7</v>
      </c>
      <c r="R3123" s="30">
        <f>IFERROR(_xlfn.XLOOKUP($B3123,'Ownership Metrics'!$A:$A,'Ownership Metrics'!$G:$G),"")</f>
        <v>52</v>
      </c>
      <c r="S3123" s="27" t="str">
        <f>IFERROR(_xlfn.XLOOKUP($B3123,'Ownership Metrics'!$A:$A,'Ownership Metrics'!$H:$H),"")</f>
        <v>Terkonsentrasi</v>
      </c>
      <c r="T3123" s="27" t="str">
        <f>IFERROR(_xlfn.XLOOKUP($B3123,'Ownership Metrics'!$A:$A,'Ownership Metrics'!$I:$I),"")</f>
        <v>Sedang</v>
      </c>
      <c r="U3123" s="27">
        <f>IF(COUNTIFS($B$2:$B3123,$B3123,$D$2:$D3123,$D3123)=1,1,0)</f>
        <v>1</v>
      </c>
      <c r="V3123" s="27">
        <f t="shared" si="145"/>
        <v>2.25</v>
      </c>
      <c r="W3123" s="27">
        <f t="shared" si="146"/>
        <v>4</v>
      </c>
      <c r="X3123" s="27">
        <f t="shared" si="144"/>
        <v>2.2499996876999999</v>
      </c>
    </row>
    <row r="3124" spans="1:24" x14ac:dyDescent="0.25">
      <c r="A3124" s="26">
        <v>46265</v>
      </c>
      <c r="B3124" s="27" t="s">
        <v>10559</v>
      </c>
      <c r="C3124" s="27" t="s">
        <v>3410</v>
      </c>
      <c r="D3124" s="27" t="s">
        <v>257</v>
      </c>
      <c r="E3124" s="27" t="s">
        <v>258</v>
      </c>
      <c r="F3124" s="27" t="s">
        <v>32</v>
      </c>
      <c r="G3124" s="27"/>
      <c r="H3124" s="27" t="s">
        <v>259</v>
      </c>
      <c r="I3124" s="28">
        <v>161922584</v>
      </c>
      <c r="J3124" s="28">
        <v>0</v>
      </c>
      <c r="K3124" s="28">
        <v>161922584</v>
      </c>
      <c r="L3124" s="29">
        <v>1.54</v>
      </c>
      <c r="M3124" s="29">
        <f>IFERROR(_xlfn.XLOOKUP($B3124,'Ownership Metrics'!$A:$A,'Ownership Metrics'!$B:$B),"")</f>
        <v>13.1</v>
      </c>
      <c r="N3124" s="28">
        <f>IFERROR(_xlfn.XLOOKUP($B3124,'Ownership Metrics'!$A:$A,'Ownership Metrics'!$C:$C),"")</f>
        <v>2450</v>
      </c>
      <c r="O3124" s="29">
        <f>IFERROR(_xlfn.XLOOKUP($B3124,'Ownership Metrics'!$A:$A,'Ownership Metrics'!$D:$D),"")</f>
        <v>34</v>
      </c>
      <c r="P3124" s="29">
        <f>IFERROR(_xlfn.XLOOKUP($B3124,'Ownership Metrics'!$A:$A,'Ownership Metrics'!$E:$E),"")</f>
        <v>79.36</v>
      </c>
      <c r="Q3124" s="30">
        <f>IFERROR(_xlfn.XLOOKUP($B3124,'Ownership Metrics'!$A:$A,'Ownership Metrics'!$F:$F),"")</f>
        <v>7</v>
      </c>
      <c r="R3124" s="30">
        <f>IFERROR(_xlfn.XLOOKUP($B3124,'Ownership Metrics'!$A:$A,'Ownership Metrics'!$G:$G),"")</f>
        <v>52</v>
      </c>
      <c r="S3124" s="27" t="str">
        <f>IFERROR(_xlfn.XLOOKUP($B3124,'Ownership Metrics'!$A:$A,'Ownership Metrics'!$H:$H),"")</f>
        <v>Terkonsentrasi</v>
      </c>
      <c r="T3124" s="27" t="str">
        <f>IFERROR(_xlfn.XLOOKUP($B3124,'Ownership Metrics'!$A:$A,'Ownership Metrics'!$I:$I),"")</f>
        <v>Sedang</v>
      </c>
      <c r="U3124" s="27">
        <f>IF(COUNTIFS($B$2:$B3124,$B3124,$D$2:$D3124,$D3124)=1,1,0)</f>
        <v>1</v>
      </c>
      <c r="V3124" s="27">
        <f t="shared" si="145"/>
        <v>1.54</v>
      </c>
      <c r="W3124" s="27">
        <f t="shared" si="146"/>
        <v>7</v>
      </c>
      <c r="X3124" s="27">
        <f t="shared" si="144"/>
        <v>1.5399996875999999</v>
      </c>
    </row>
    <row r="3125" spans="1:24" x14ac:dyDescent="0.25">
      <c r="A3125" s="26">
        <v>46265</v>
      </c>
      <c r="B3125" s="27" t="s">
        <v>10559</v>
      </c>
      <c r="C3125" s="27" t="s">
        <v>3410</v>
      </c>
      <c r="D3125" s="27" t="s">
        <v>260</v>
      </c>
      <c r="E3125" s="27" t="s">
        <v>171</v>
      </c>
      <c r="F3125" s="27" t="s">
        <v>32</v>
      </c>
      <c r="G3125" s="27"/>
      <c r="H3125" s="27" t="s">
        <v>33</v>
      </c>
      <c r="I3125" s="28">
        <v>233310600</v>
      </c>
      <c r="J3125" s="28">
        <v>0</v>
      </c>
      <c r="K3125" s="28">
        <v>233310600</v>
      </c>
      <c r="L3125" s="29">
        <v>2.21</v>
      </c>
      <c r="M3125" s="29">
        <f>IFERROR(_xlfn.XLOOKUP($B3125,'Ownership Metrics'!$A:$A,'Ownership Metrics'!$B:$B),"")</f>
        <v>13.1</v>
      </c>
      <c r="N3125" s="28">
        <f>IFERROR(_xlfn.XLOOKUP($B3125,'Ownership Metrics'!$A:$A,'Ownership Metrics'!$C:$C),"")</f>
        <v>2450</v>
      </c>
      <c r="O3125" s="29">
        <f>IFERROR(_xlfn.XLOOKUP($B3125,'Ownership Metrics'!$A:$A,'Ownership Metrics'!$D:$D),"")</f>
        <v>34</v>
      </c>
      <c r="P3125" s="29">
        <f>IFERROR(_xlfn.XLOOKUP($B3125,'Ownership Metrics'!$A:$A,'Ownership Metrics'!$E:$E),"")</f>
        <v>79.36</v>
      </c>
      <c r="Q3125" s="30">
        <f>IFERROR(_xlfn.XLOOKUP($B3125,'Ownership Metrics'!$A:$A,'Ownership Metrics'!$F:$F),"")</f>
        <v>7</v>
      </c>
      <c r="R3125" s="30">
        <f>IFERROR(_xlfn.XLOOKUP($B3125,'Ownership Metrics'!$A:$A,'Ownership Metrics'!$G:$G),"")</f>
        <v>52</v>
      </c>
      <c r="S3125" s="27" t="str">
        <f>IFERROR(_xlfn.XLOOKUP($B3125,'Ownership Metrics'!$A:$A,'Ownership Metrics'!$H:$H),"")</f>
        <v>Terkonsentrasi</v>
      </c>
      <c r="T3125" s="27" t="str">
        <f>IFERROR(_xlfn.XLOOKUP($B3125,'Ownership Metrics'!$A:$A,'Ownership Metrics'!$I:$I),"")</f>
        <v>Sedang</v>
      </c>
      <c r="U3125" s="27">
        <f>IF(COUNTIFS($B$2:$B3125,$B3125,$D$2:$D3125,$D3125)=1,1,0)</f>
        <v>1</v>
      </c>
      <c r="V3125" s="27">
        <f t="shared" si="145"/>
        <v>2.21</v>
      </c>
      <c r="W3125" s="27">
        <f t="shared" si="146"/>
        <v>5</v>
      </c>
      <c r="X3125" s="27">
        <f t="shared" si="144"/>
        <v>2.2099996874999999</v>
      </c>
    </row>
    <row r="3126" spans="1:24" x14ac:dyDescent="0.25">
      <c r="A3126" s="26">
        <v>46265</v>
      </c>
      <c r="B3126" s="27" t="s">
        <v>10560</v>
      </c>
      <c r="C3126" s="27" t="s">
        <v>3415</v>
      </c>
      <c r="D3126" s="27" t="s">
        <v>3416</v>
      </c>
      <c r="E3126" s="27" t="s">
        <v>22</v>
      </c>
      <c r="F3126" s="27" t="s">
        <v>32</v>
      </c>
      <c r="G3126" s="27"/>
      <c r="H3126" s="27" t="s">
        <v>56</v>
      </c>
      <c r="I3126" s="28">
        <v>435190706</v>
      </c>
      <c r="J3126" s="28">
        <v>0</v>
      </c>
      <c r="K3126" s="28">
        <v>435190706</v>
      </c>
      <c r="L3126" s="29">
        <v>4.96</v>
      </c>
      <c r="M3126" s="29">
        <f>IFERROR(_xlfn.XLOOKUP($B3126,'Ownership Metrics'!$A:$A,'Ownership Metrics'!$B:$B),"")</f>
        <v>34.65</v>
      </c>
      <c r="N3126" s="28">
        <f>IFERROR(_xlfn.XLOOKUP($B3126,'Ownership Metrics'!$A:$A,'Ownership Metrics'!$C:$C),"")</f>
        <v>2554</v>
      </c>
      <c r="O3126" s="29">
        <f>IFERROR(_xlfn.XLOOKUP($B3126,'Ownership Metrics'!$A:$A,'Ownership Metrics'!$D:$D),"")</f>
        <v>50.07</v>
      </c>
      <c r="P3126" s="29">
        <f>IFERROR(_xlfn.XLOOKUP($B3126,'Ownership Metrics'!$A:$A,'Ownership Metrics'!$E:$E),"")</f>
        <v>58.77</v>
      </c>
      <c r="Q3126" s="30">
        <f>IFERROR(_xlfn.XLOOKUP($B3126,'Ownership Metrics'!$A:$A,'Ownership Metrics'!$F:$F),"")</f>
        <v>8</v>
      </c>
      <c r="R3126" s="30">
        <f>IFERROR(_xlfn.XLOOKUP($B3126,'Ownership Metrics'!$A:$A,'Ownership Metrics'!$G:$G),"")</f>
        <v>45</v>
      </c>
      <c r="S3126" s="27" t="str">
        <f>IFERROR(_xlfn.XLOOKUP($B3126,'Ownership Metrics'!$A:$A,'Ownership Metrics'!$H:$H),"")</f>
        <v>Mayoritas</v>
      </c>
      <c r="T3126" s="27" t="str">
        <f>IFERROR(_xlfn.XLOOKUP($B3126,'Ownership Metrics'!$A:$A,'Ownership Metrics'!$I:$I),"")</f>
        <v>Sedang</v>
      </c>
      <c r="U3126" s="27">
        <f>IF(COUNTIFS($B$2:$B3126,$B3126,$D$2:$D3126,$D3126)=1,1,0)</f>
        <v>1</v>
      </c>
      <c r="V3126" s="27">
        <f t="shared" si="145"/>
        <v>4.96</v>
      </c>
      <c r="W3126" s="27">
        <f t="shared" si="146"/>
        <v>2</v>
      </c>
      <c r="X3126" s="27">
        <f t="shared" si="144"/>
        <v>4.9599996873999999</v>
      </c>
    </row>
    <row r="3127" spans="1:24" x14ac:dyDescent="0.25">
      <c r="A3127" s="26">
        <v>46265</v>
      </c>
      <c r="B3127" s="27" t="s">
        <v>10560</v>
      </c>
      <c r="C3127" s="27" t="s">
        <v>3415</v>
      </c>
      <c r="D3127" s="27" t="s">
        <v>3417</v>
      </c>
      <c r="E3127" s="27" t="s">
        <v>22</v>
      </c>
      <c r="F3127" s="27" t="s">
        <v>32</v>
      </c>
      <c r="G3127" s="27"/>
      <c r="H3127" s="27"/>
      <c r="I3127" s="28">
        <v>0</v>
      </c>
      <c r="J3127" s="28">
        <v>4396103450</v>
      </c>
      <c r="K3127" s="28">
        <v>4396103450</v>
      </c>
      <c r="L3127" s="29">
        <v>50.07</v>
      </c>
      <c r="M3127" s="29">
        <f>IFERROR(_xlfn.XLOOKUP($B3127,'Ownership Metrics'!$A:$A,'Ownership Metrics'!$B:$B),"")</f>
        <v>34.65</v>
      </c>
      <c r="N3127" s="28">
        <f>IFERROR(_xlfn.XLOOKUP($B3127,'Ownership Metrics'!$A:$A,'Ownership Metrics'!$C:$C),"")</f>
        <v>2554</v>
      </c>
      <c r="O3127" s="29">
        <f>IFERROR(_xlfn.XLOOKUP($B3127,'Ownership Metrics'!$A:$A,'Ownership Metrics'!$D:$D),"")</f>
        <v>50.07</v>
      </c>
      <c r="P3127" s="29">
        <f>IFERROR(_xlfn.XLOOKUP($B3127,'Ownership Metrics'!$A:$A,'Ownership Metrics'!$E:$E),"")</f>
        <v>58.77</v>
      </c>
      <c r="Q3127" s="30">
        <f>IFERROR(_xlfn.XLOOKUP($B3127,'Ownership Metrics'!$A:$A,'Ownership Metrics'!$F:$F),"")</f>
        <v>8</v>
      </c>
      <c r="R3127" s="30">
        <f>IFERROR(_xlfn.XLOOKUP($B3127,'Ownership Metrics'!$A:$A,'Ownership Metrics'!$G:$G),"")</f>
        <v>45</v>
      </c>
      <c r="S3127" s="27" t="str">
        <f>IFERROR(_xlfn.XLOOKUP($B3127,'Ownership Metrics'!$A:$A,'Ownership Metrics'!$H:$H),"")</f>
        <v>Mayoritas</v>
      </c>
      <c r="T3127" s="27" t="str">
        <f>IFERROR(_xlfn.XLOOKUP($B3127,'Ownership Metrics'!$A:$A,'Ownership Metrics'!$I:$I),"")</f>
        <v>Sedang</v>
      </c>
      <c r="U3127" s="27">
        <f>IF(COUNTIFS($B$2:$B3127,$B3127,$D$2:$D3127,$D3127)=1,1,0)</f>
        <v>1</v>
      </c>
      <c r="V3127" s="27">
        <f t="shared" si="145"/>
        <v>50.07</v>
      </c>
      <c r="W3127" s="27">
        <f t="shared" si="146"/>
        <v>1</v>
      </c>
      <c r="X3127" s="27">
        <f t="shared" si="144"/>
        <v>50.069999687299998</v>
      </c>
    </row>
    <row r="3128" spans="1:24" x14ac:dyDescent="0.25">
      <c r="A3128" s="26">
        <v>46265</v>
      </c>
      <c r="B3128" s="27" t="s">
        <v>10560</v>
      </c>
      <c r="C3128" s="27" t="s">
        <v>3415</v>
      </c>
      <c r="D3128" s="27" t="s">
        <v>962</v>
      </c>
      <c r="E3128" s="27" t="s">
        <v>114</v>
      </c>
      <c r="F3128" s="27" t="s">
        <v>32</v>
      </c>
      <c r="G3128" s="27"/>
      <c r="H3128" s="27" t="s">
        <v>64</v>
      </c>
      <c r="I3128" s="28">
        <v>135560600</v>
      </c>
      <c r="J3128" s="28">
        <v>0</v>
      </c>
      <c r="K3128" s="28">
        <v>135560600</v>
      </c>
      <c r="L3128" s="29">
        <v>1.54</v>
      </c>
      <c r="M3128" s="29">
        <f>IFERROR(_xlfn.XLOOKUP($B3128,'Ownership Metrics'!$A:$A,'Ownership Metrics'!$B:$B),"")</f>
        <v>34.65</v>
      </c>
      <c r="N3128" s="28">
        <f>IFERROR(_xlfn.XLOOKUP($B3128,'Ownership Metrics'!$A:$A,'Ownership Metrics'!$C:$C),"")</f>
        <v>2554</v>
      </c>
      <c r="O3128" s="29">
        <f>IFERROR(_xlfn.XLOOKUP($B3128,'Ownership Metrics'!$A:$A,'Ownership Metrics'!$D:$D),"")</f>
        <v>50.07</v>
      </c>
      <c r="P3128" s="29">
        <f>IFERROR(_xlfn.XLOOKUP($B3128,'Ownership Metrics'!$A:$A,'Ownership Metrics'!$E:$E),"")</f>
        <v>58.77</v>
      </c>
      <c r="Q3128" s="30">
        <f>IFERROR(_xlfn.XLOOKUP($B3128,'Ownership Metrics'!$A:$A,'Ownership Metrics'!$F:$F),"")</f>
        <v>8</v>
      </c>
      <c r="R3128" s="30">
        <f>IFERROR(_xlfn.XLOOKUP($B3128,'Ownership Metrics'!$A:$A,'Ownership Metrics'!$G:$G),"")</f>
        <v>45</v>
      </c>
      <c r="S3128" s="27" t="str">
        <f>IFERROR(_xlfn.XLOOKUP($B3128,'Ownership Metrics'!$A:$A,'Ownership Metrics'!$H:$H),"")</f>
        <v>Mayoritas</v>
      </c>
      <c r="T3128" s="27" t="str">
        <f>IFERROR(_xlfn.XLOOKUP($B3128,'Ownership Metrics'!$A:$A,'Ownership Metrics'!$I:$I),"")</f>
        <v>Sedang</v>
      </c>
      <c r="U3128" s="27">
        <f>IF(COUNTIFS($B$2:$B3128,$B3128,$D$2:$D3128,$D3128)=1,1,0)</f>
        <v>1</v>
      </c>
      <c r="V3128" s="27">
        <f t="shared" si="145"/>
        <v>1.54</v>
      </c>
      <c r="W3128" s="27">
        <f t="shared" si="146"/>
        <v>5</v>
      </c>
      <c r="X3128" s="27">
        <f t="shared" si="144"/>
        <v>1.5399996872000001</v>
      </c>
    </row>
    <row r="3129" spans="1:24" x14ac:dyDescent="0.25">
      <c r="A3129" s="26">
        <v>46265</v>
      </c>
      <c r="B3129" s="27" t="s">
        <v>10560</v>
      </c>
      <c r="C3129" s="27" t="s">
        <v>3415</v>
      </c>
      <c r="D3129" s="27" t="s">
        <v>43</v>
      </c>
      <c r="E3129" s="27" t="s">
        <v>44</v>
      </c>
      <c r="F3129" s="27" t="s">
        <v>23</v>
      </c>
      <c r="G3129" s="27"/>
      <c r="H3129" s="27" t="s">
        <v>24</v>
      </c>
      <c r="I3129" s="28">
        <v>328290631</v>
      </c>
      <c r="J3129" s="28">
        <v>0</v>
      </c>
      <c r="K3129" s="28">
        <v>328290631</v>
      </c>
      <c r="L3129" s="29">
        <v>3.74</v>
      </c>
      <c r="M3129" s="29">
        <f>IFERROR(_xlfn.XLOOKUP($B3129,'Ownership Metrics'!$A:$A,'Ownership Metrics'!$B:$B),"")</f>
        <v>34.65</v>
      </c>
      <c r="N3129" s="28">
        <f>IFERROR(_xlfn.XLOOKUP($B3129,'Ownership Metrics'!$A:$A,'Ownership Metrics'!$C:$C),"")</f>
        <v>2554</v>
      </c>
      <c r="O3129" s="29">
        <f>IFERROR(_xlfn.XLOOKUP($B3129,'Ownership Metrics'!$A:$A,'Ownership Metrics'!$D:$D),"")</f>
        <v>50.07</v>
      </c>
      <c r="P3129" s="29">
        <f>IFERROR(_xlfn.XLOOKUP($B3129,'Ownership Metrics'!$A:$A,'Ownership Metrics'!$E:$E),"")</f>
        <v>58.77</v>
      </c>
      <c r="Q3129" s="30">
        <f>IFERROR(_xlfn.XLOOKUP($B3129,'Ownership Metrics'!$A:$A,'Ownership Metrics'!$F:$F),"")</f>
        <v>8</v>
      </c>
      <c r="R3129" s="30">
        <f>IFERROR(_xlfn.XLOOKUP($B3129,'Ownership Metrics'!$A:$A,'Ownership Metrics'!$G:$G),"")</f>
        <v>45</v>
      </c>
      <c r="S3129" s="27" t="str">
        <f>IFERROR(_xlfn.XLOOKUP($B3129,'Ownership Metrics'!$A:$A,'Ownership Metrics'!$H:$H),"")</f>
        <v>Mayoritas</v>
      </c>
      <c r="T3129" s="27" t="str">
        <f>IFERROR(_xlfn.XLOOKUP($B3129,'Ownership Metrics'!$A:$A,'Ownership Metrics'!$I:$I),"")</f>
        <v>Sedang</v>
      </c>
      <c r="U3129" s="27">
        <f>IF(COUNTIFS($B$2:$B3129,$B3129,$D$2:$D3129,$D3129)=1,1,0)</f>
        <v>1</v>
      </c>
      <c r="V3129" s="27">
        <f t="shared" si="145"/>
        <v>3.74</v>
      </c>
      <c r="W3129" s="27">
        <f t="shared" si="146"/>
        <v>3</v>
      </c>
      <c r="X3129" s="27">
        <f t="shared" si="144"/>
        <v>3.7399996871000001</v>
      </c>
    </row>
    <row r="3130" spans="1:24" x14ac:dyDescent="0.25">
      <c r="A3130" s="26">
        <v>46265</v>
      </c>
      <c r="B3130" s="27" t="s">
        <v>10560</v>
      </c>
      <c r="C3130" s="27" t="s">
        <v>3415</v>
      </c>
      <c r="D3130" s="27" t="s">
        <v>3418</v>
      </c>
      <c r="E3130" s="27" t="s">
        <v>72</v>
      </c>
      <c r="F3130" s="27" t="s">
        <v>32</v>
      </c>
      <c r="G3130" s="27"/>
      <c r="H3130" s="27" t="s">
        <v>135</v>
      </c>
      <c r="I3130" s="28">
        <v>92810200</v>
      </c>
      <c r="J3130" s="28">
        <v>0</v>
      </c>
      <c r="K3130" s="28">
        <v>92810200</v>
      </c>
      <c r="L3130" s="29">
        <v>1.06</v>
      </c>
      <c r="M3130" s="29">
        <f>IFERROR(_xlfn.XLOOKUP($B3130,'Ownership Metrics'!$A:$A,'Ownership Metrics'!$B:$B),"")</f>
        <v>34.65</v>
      </c>
      <c r="N3130" s="28">
        <f>IFERROR(_xlfn.XLOOKUP($B3130,'Ownership Metrics'!$A:$A,'Ownership Metrics'!$C:$C),"")</f>
        <v>2554</v>
      </c>
      <c r="O3130" s="29">
        <f>IFERROR(_xlfn.XLOOKUP($B3130,'Ownership Metrics'!$A:$A,'Ownership Metrics'!$D:$D),"")</f>
        <v>50.07</v>
      </c>
      <c r="P3130" s="29">
        <f>IFERROR(_xlfn.XLOOKUP($B3130,'Ownership Metrics'!$A:$A,'Ownership Metrics'!$E:$E),"")</f>
        <v>58.77</v>
      </c>
      <c r="Q3130" s="30">
        <f>IFERROR(_xlfn.XLOOKUP($B3130,'Ownership Metrics'!$A:$A,'Ownership Metrics'!$F:$F),"")</f>
        <v>8</v>
      </c>
      <c r="R3130" s="30">
        <f>IFERROR(_xlfn.XLOOKUP($B3130,'Ownership Metrics'!$A:$A,'Ownership Metrics'!$G:$G),"")</f>
        <v>45</v>
      </c>
      <c r="S3130" s="27" t="str">
        <f>IFERROR(_xlfn.XLOOKUP($B3130,'Ownership Metrics'!$A:$A,'Ownership Metrics'!$H:$H),"")</f>
        <v>Mayoritas</v>
      </c>
      <c r="T3130" s="27" t="str">
        <f>IFERROR(_xlfn.XLOOKUP($B3130,'Ownership Metrics'!$A:$A,'Ownership Metrics'!$I:$I),"")</f>
        <v>Sedang</v>
      </c>
      <c r="U3130" s="27">
        <f>IF(COUNTIFS($B$2:$B3130,$B3130,$D$2:$D3130,$D3130)=1,1,0)</f>
        <v>1</v>
      </c>
      <c r="V3130" s="27">
        <f t="shared" si="145"/>
        <v>1.06</v>
      </c>
      <c r="W3130" s="27">
        <f t="shared" si="146"/>
        <v>8</v>
      </c>
      <c r="X3130" s="27">
        <f t="shared" si="144"/>
        <v>1.0599996870000001</v>
      </c>
    </row>
    <row r="3131" spans="1:24" x14ac:dyDescent="0.25">
      <c r="A3131" s="26">
        <v>46265</v>
      </c>
      <c r="B3131" s="27" t="s">
        <v>10560</v>
      </c>
      <c r="C3131" s="27" t="s">
        <v>3415</v>
      </c>
      <c r="D3131" s="27" t="s">
        <v>568</v>
      </c>
      <c r="E3131" s="27" t="s">
        <v>72</v>
      </c>
      <c r="F3131" s="27" t="s">
        <v>32</v>
      </c>
      <c r="G3131" s="27"/>
      <c r="H3131" s="27" t="s">
        <v>569</v>
      </c>
      <c r="I3131" s="28">
        <v>111517000</v>
      </c>
      <c r="J3131" s="28">
        <v>0</v>
      </c>
      <c r="K3131" s="28">
        <v>111517000</v>
      </c>
      <c r="L3131" s="29">
        <v>1.27</v>
      </c>
      <c r="M3131" s="29">
        <f>IFERROR(_xlfn.XLOOKUP($B3131,'Ownership Metrics'!$A:$A,'Ownership Metrics'!$B:$B),"")</f>
        <v>34.65</v>
      </c>
      <c r="N3131" s="28">
        <f>IFERROR(_xlfn.XLOOKUP($B3131,'Ownership Metrics'!$A:$A,'Ownership Metrics'!$C:$C),"")</f>
        <v>2554</v>
      </c>
      <c r="O3131" s="29">
        <f>IFERROR(_xlfn.XLOOKUP($B3131,'Ownership Metrics'!$A:$A,'Ownership Metrics'!$D:$D),"")</f>
        <v>50.07</v>
      </c>
      <c r="P3131" s="29">
        <f>IFERROR(_xlfn.XLOOKUP($B3131,'Ownership Metrics'!$A:$A,'Ownership Metrics'!$E:$E),"")</f>
        <v>58.77</v>
      </c>
      <c r="Q3131" s="30">
        <f>IFERROR(_xlfn.XLOOKUP($B3131,'Ownership Metrics'!$A:$A,'Ownership Metrics'!$F:$F),"")</f>
        <v>8</v>
      </c>
      <c r="R3131" s="30">
        <f>IFERROR(_xlfn.XLOOKUP($B3131,'Ownership Metrics'!$A:$A,'Ownership Metrics'!$G:$G),"")</f>
        <v>45</v>
      </c>
      <c r="S3131" s="27" t="str">
        <f>IFERROR(_xlfn.XLOOKUP($B3131,'Ownership Metrics'!$A:$A,'Ownership Metrics'!$H:$H),"")</f>
        <v>Mayoritas</v>
      </c>
      <c r="T3131" s="27" t="str">
        <f>IFERROR(_xlfn.XLOOKUP($B3131,'Ownership Metrics'!$A:$A,'Ownership Metrics'!$I:$I),"")</f>
        <v>Sedang</v>
      </c>
      <c r="U3131" s="27">
        <f>IF(COUNTIFS($B$2:$B3131,$B3131,$D$2:$D3131,$D3131)=1,1,0)</f>
        <v>1</v>
      </c>
      <c r="V3131" s="27">
        <f t="shared" si="145"/>
        <v>1.27</v>
      </c>
      <c r="W3131" s="27">
        <f t="shared" si="146"/>
        <v>6</v>
      </c>
      <c r="X3131" s="27">
        <f t="shared" si="144"/>
        <v>1.2699996869000001</v>
      </c>
    </row>
    <row r="3132" spans="1:24" x14ac:dyDescent="0.25">
      <c r="A3132" s="26">
        <v>46265</v>
      </c>
      <c r="B3132" s="27" t="s">
        <v>10560</v>
      </c>
      <c r="C3132" s="27" t="s">
        <v>3415</v>
      </c>
      <c r="D3132" s="27" t="s">
        <v>3419</v>
      </c>
      <c r="E3132" s="27" t="s">
        <v>72</v>
      </c>
      <c r="F3132" s="27" t="s">
        <v>32</v>
      </c>
      <c r="G3132" s="27"/>
      <c r="H3132" s="27" t="s">
        <v>80</v>
      </c>
      <c r="I3132" s="28">
        <v>138582800</v>
      </c>
      <c r="J3132" s="28">
        <v>0</v>
      </c>
      <c r="K3132" s="28">
        <v>138582800</v>
      </c>
      <c r="L3132" s="29">
        <v>1.58</v>
      </c>
      <c r="M3132" s="29">
        <f>IFERROR(_xlfn.XLOOKUP($B3132,'Ownership Metrics'!$A:$A,'Ownership Metrics'!$B:$B),"")</f>
        <v>34.65</v>
      </c>
      <c r="N3132" s="28">
        <f>IFERROR(_xlfn.XLOOKUP($B3132,'Ownership Metrics'!$A:$A,'Ownership Metrics'!$C:$C),"")</f>
        <v>2554</v>
      </c>
      <c r="O3132" s="29">
        <f>IFERROR(_xlfn.XLOOKUP($B3132,'Ownership Metrics'!$A:$A,'Ownership Metrics'!$D:$D),"")</f>
        <v>50.07</v>
      </c>
      <c r="P3132" s="29">
        <f>IFERROR(_xlfn.XLOOKUP($B3132,'Ownership Metrics'!$A:$A,'Ownership Metrics'!$E:$E),"")</f>
        <v>58.77</v>
      </c>
      <c r="Q3132" s="30">
        <f>IFERROR(_xlfn.XLOOKUP($B3132,'Ownership Metrics'!$A:$A,'Ownership Metrics'!$F:$F),"")</f>
        <v>8</v>
      </c>
      <c r="R3132" s="30">
        <f>IFERROR(_xlfn.XLOOKUP($B3132,'Ownership Metrics'!$A:$A,'Ownership Metrics'!$G:$G),"")</f>
        <v>45</v>
      </c>
      <c r="S3132" s="27" t="str">
        <f>IFERROR(_xlfn.XLOOKUP($B3132,'Ownership Metrics'!$A:$A,'Ownership Metrics'!$H:$H),"")</f>
        <v>Mayoritas</v>
      </c>
      <c r="T3132" s="27" t="str">
        <f>IFERROR(_xlfn.XLOOKUP($B3132,'Ownership Metrics'!$A:$A,'Ownership Metrics'!$I:$I),"")</f>
        <v>Sedang</v>
      </c>
      <c r="U3132" s="27">
        <f>IF(COUNTIFS($B$2:$B3132,$B3132,$D$2:$D3132,$D3132)=1,1,0)</f>
        <v>1</v>
      </c>
      <c r="V3132" s="27">
        <f t="shared" si="145"/>
        <v>1.58</v>
      </c>
      <c r="W3132" s="27">
        <f t="shared" si="146"/>
        <v>4</v>
      </c>
      <c r="X3132" s="27">
        <f t="shared" si="144"/>
        <v>1.5799996868000001</v>
      </c>
    </row>
    <row r="3133" spans="1:24" x14ac:dyDescent="0.25">
      <c r="A3133" s="26">
        <v>46265</v>
      </c>
      <c r="B3133" s="27" t="s">
        <v>10560</v>
      </c>
      <c r="C3133" s="27" t="s">
        <v>3415</v>
      </c>
      <c r="D3133" s="27" t="s">
        <v>3420</v>
      </c>
      <c r="E3133" s="27" t="s">
        <v>171</v>
      </c>
      <c r="F3133" s="27" t="s">
        <v>32</v>
      </c>
      <c r="G3133" s="27"/>
      <c r="H3133" s="27" t="s">
        <v>135</v>
      </c>
      <c r="I3133" s="28">
        <v>99598600</v>
      </c>
      <c r="J3133" s="28">
        <v>0</v>
      </c>
      <c r="K3133" s="28">
        <v>99598600</v>
      </c>
      <c r="L3133" s="29">
        <v>1.1299999999999999</v>
      </c>
      <c r="M3133" s="29">
        <f>IFERROR(_xlfn.XLOOKUP($B3133,'Ownership Metrics'!$A:$A,'Ownership Metrics'!$B:$B),"")</f>
        <v>34.65</v>
      </c>
      <c r="N3133" s="28">
        <f>IFERROR(_xlfn.XLOOKUP($B3133,'Ownership Metrics'!$A:$A,'Ownership Metrics'!$C:$C),"")</f>
        <v>2554</v>
      </c>
      <c r="O3133" s="29">
        <f>IFERROR(_xlfn.XLOOKUP($B3133,'Ownership Metrics'!$A:$A,'Ownership Metrics'!$D:$D),"")</f>
        <v>50.07</v>
      </c>
      <c r="P3133" s="29">
        <f>IFERROR(_xlfn.XLOOKUP($B3133,'Ownership Metrics'!$A:$A,'Ownership Metrics'!$E:$E),"")</f>
        <v>58.77</v>
      </c>
      <c r="Q3133" s="30">
        <f>IFERROR(_xlfn.XLOOKUP($B3133,'Ownership Metrics'!$A:$A,'Ownership Metrics'!$F:$F),"")</f>
        <v>8</v>
      </c>
      <c r="R3133" s="30">
        <f>IFERROR(_xlfn.XLOOKUP($B3133,'Ownership Metrics'!$A:$A,'Ownership Metrics'!$G:$G),"")</f>
        <v>45</v>
      </c>
      <c r="S3133" s="27" t="str">
        <f>IFERROR(_xlfn.XLOOKUP($B3133,'Ownership Metrics'!$A:$A,'Ownership Metrics'!$H:$H),"")</f>
        <v>Mayoritas</v>
      </c>
      <c r="T3133" s="27" t="str">
        <f>IFERROR(_xlfn.XLOOKUP($B3133,'Ownership Metrics'!$A:$A,'Ownership Metrics'!$I:$I),"")</f>
        <v>Sedang</v>
      </c>
      <c r="U3133" s="27">
        <f>IF(COUNTIFS($B$2:$B3133,$B3133,$D$2:$D3133,$D3133)=1,1,0)</f>
        <v>1</v>
      </c>
      <c r="V3133" s="27">
        <f t="shared" si="145"/>
        <v>1.1299999999999999</v>
      </c>
      <c r="W3133" s="27">
        <f t="shared" si="146"/>
        <v>7</v>
      </c>
      <c r="X3133" s="27">
        <f t="shared" si="144"/>
        <v>1.1299996867</v>
      </c>
    </row>
    <row r="3134" spans="1:24" x14ac:dyDescent="0.25">
      <c r="A3134" s="26">
        <v>46265</v>
      </c>
      <c r="B3134" s="27" t="s">
        <v>10561</v>
      </c>
      <c r="C3134" s="27" t="s">
        <v>3422</v>
      </c>
      <c r="D3134" s="27" t="s">
        <v>562</v>
      </c>
      <c r="E3134" s="27" t="s">
        <v>114</v>
      </c>
      <c r="F3134" s="27" t="s">
        <v>32</v>
      </c>
      <c r="G3134" s="27"/>
      <c r="H3134" s="27" t="s">
        <v>102</v>
      </c>
      <c r="I3134" s="28">
        <v>49469800</v>
      </c>
      <c r="J3134" s="28">
        <v>0</v>
      </c>
      <c r="K3134" s="28">
        <v>49469800</v>
      </c>
      <c r="L3134" s="29">
        <v>1.1000000000000001</v>
      </c>
      <c r="M3134" s="29">
        <f>IFERROR(_xlfn.XLOOKUP($B3134,'Ownership Metrics'!$A:$A,'Ownership Metrics'!$B:$B),"")</f>
        <v>6.39</v>
      </c>
      <c r="N3134" s="28">
        <f>IFERROR(_xlfn.XLOOKUP($B3134,'Ownership Metrics'!$A:$A,'Ownership Metrics'!$C:$C),"")</f>
        <v>1827</v>
      </c>
      <c r="O3134" s="29">
        <f>IFERROR(_xlfn.XLOOKUP($B3134,'Ownership Metrics'!$A:$A,'Ownership Metrics'!$D:$D),"")</f>
        <v>32.21</v>
      </c>
      <c r="P3134" s="29">
        <f>IFERROR(_xlfn.XLOOKUP($B3134,'Ownership Metrics'!$A:$A,'Ownership Metrics'!$E:$E),"")</f>
        <v>62.11</v>
      </c>
      <c r="Q3134" s="30">
        <f>IFERROR(_xlfn.XLOOKUP($B3134,'Ownership Metrics'!$A:$A,'Ownership Metrics'!$F:$F),"")</f>
        <v>8</v>
      </c>
      <c r="R3134" s="30">
        <f>IFERROR(_xlfn.XLOOKUP($B3134,'Ownership Metrics'!$A:$A,'Ownership Metrics'!$G:$G),"")</f>
        <v>43</v>
      </c>
      <c r="S3134" s="27" t="str">
        <f>IFERROR(_xlfn.XLOOKUP($B3134,'Ownership Metrics'!$A:$A,'Ownership Metrics'!$H:$H),"")</f>
        <v>Oligopoli</v>
      </c>
      <c r="T3134" s="27" t="str">
        <f>IFERROR(_xlfn.XLOOKUP($B3134,'Ownership Metrics'!$A:$A,'Ownership Metrics'!$I:$I),"")</f>
        <v>Sedang</v>
      </c>
      <c r="U3134" s="27">
        <f>IF(COUNTIFS($B$2:$B3134,$B3134,$D$2:$D3134,$D3134)=1,1,0)</f>
        <v>1</v>
      </c>
      <c r="V3134" s="27">
        <f t="shared" si="145"/>
        <v>1.1000000000000001</v>
      </c>
      <c r="W3134" s="27">
        <f t="shared" si="146"/>
        <v>8</v>
      </c>
      <c r="X3134" s="27">
        <f t="shared" si="144"/>
        <v>1.0999996866000001</v>
      </c>
    </row>
    <row r="3135" spans="1:24" x14ac:dyDescent="0.25">
      <c r="A3135" s="26">
        <v>46265</v>
      </c>
      <c r="B3135" s="27" t="s">
        <v>10561</v>
      </c>
      <c r="C3135" s="27" t="s">
        <v>3422</v>
      </c>
      <c r="D3135" s="27" t="s">
        <v>3423</v>
      </c>
      <c r="E3135" s="27" t="s">
        <v>35</v>
      </c>
      <c r="F3135" s="27" t="s">
        <v>23</v>
      </c>
      <c r="G3135" s="27" t="s">
        <v>36</v>
      </c>
      <c r="H3135" s="27" t="s">
        <v>24</v>
      </c>
      <c r="I3135" s="28">
        <v>83960000</v>
      </c>
      <c r="J3135" s="28">
        <v>586040000</v>
      </c>
      <c r="K3135" s="28">
        <v>670000000</v>
      </c>
      <c r="L3135" s="29">
        <v>14.95</v>
      </c>
      <c r="M3135" s="29">
        <f>IFERROR(_xlfn.XLOOKUP($B3135,'Ownership Metrics'!$A:$A,'Ownership Metrics'!$B:$B),"")</f>
        <v>6.39</v>
      </c>
      <c r="N3135" s="28">
        <f>IFERROR(_xlfn.XLOOKUP($B3135,'Ownership Metrics'!$A:$A,'Ownership Metrics'!$C:$C),"")</f>
        <v>1827</v>
      </c>
      <c r="O3135" s="29">
        <f>IFERROR(_xlfn.XLOOKUP($B3135,'Ownership Metrics'!$A:$A,'Ownership Metrics'!$D:$D),"")</f>
        <v>32.21</v>
      </c>
      <c r="P3135" s="29">
        <f>IFERROR(_xlfn.XLOOKUP($B3135,'Ownership Metrics'!$A:$A,'Ownership Metrics'!$E:$E),"")</f>
        <v>62.11</v>
      </c>
      <c r="Q3135" s="30">
        <f>IFERROR(_xlfn.XLOOKUP($B3135,'Ownership Metrics'!$A:$A,'Ownership Metrics'!$F:$F),"")</f>
        <v>8</v>
      </c>
      <c r="R3135" s="30">
        <f>IFERROR(_xlfn.XLOOKUP($B3135,'Ownership Metrics'!$A:$A,'Ownership Metrics'!$G:$G),"")</f>
        <v>43</v>
      </c>
      <c r="S3135" s="27" t="str">
        <f>IFERROR(_xlfn.XLOOKUP($B3135,'Ownership Metrics'!$A:$A,'Ownership Metrics'!$H:$H),"")</f>
        <v>Oligopoli</v>
      </c>
      <c r="T3135" s="27" t="str">
        <f>IFERROR(_xlfn.XLOOKUP($B3135,'Ownership Metrics'!$A:$A,'Ownership Metrics'!$I:$I),"")</f>
        <v>Sedang</v>
      </c>
      <c r="U3135" s="27">
        <f>IF(COUNTIFS($B$2:$B3135,$B3135,$D$2:$D3135,$D3135)=1,1,0)</f>
        <v>1</v>
      </c>
      <c r="V3135" s="27">
        <f t="shared" si="145"/>
        <v>14.95</v>
      </c>
      <c r="W3135" s="27">
        <f t="shared" si="146"/>
        <v>2</v>
      </c>
      <c r="X3135" s="27">
        <f t="shared" si="144"/>
        <v>14.9499996865</v>
      </c>
    </row>
    <row r="3136" spans="1:24" x14ac:dyDescent="0.25">
      <c r="A3136" s="26">
        <v>46265</v>
      </c>
      <c r="B3136" s="27" t="s">
        <v>10561</v>
      </c>
      <c r="C3136" s="27" t="s">
        <v>3422</v>
      </c>
      <c r="D3136" s="27" t="s">
        <v>3424</v>
      </c>
      <c r="E3136" s="27" t="s">
        <v>35</v>
      </c>
      <c r="F3136" s="27" t="s">
        <v>23</v>
      </c>
      <c r="G3136" s="27" t="s">
        <v>36</v>
      </c>
      <c r="H3136" s="27" t="s">
        <v>24</v>
      </c>
      <c r="I3136" s="28">
        <v>83960000</v>
      </c>
      <c r="J3136" s="28">
        <v>586040000</v>
      </c>
      <c r="K3136" s="28">
        <v>670000000</v>
      </c>
      <c r="L3136" s="29">
        <v>14.95</v>
      </c>
      <c r="M3136" s="29">
        <f>IFERROR(_xlfn.XLOOKUP($B3136,'Ownership Metrics'!$A:$A,'Ownership Metrics'!$B:$B),"")</f>
        <v>6.39</v>
      </c>
      <c r="N3136" s="28">
        <f>IFERROR(_xlfn.XLOOKUP($B3136,'Ownership Metrics'!$A:$A,'Ownership Metrics'!$C:$C),"")</f>
        <v>1827</v>
      </c>
      <c r="O3136" s="29">
        <f>IFERROR(_xlfn.XLOOKUP($B3136,'Ownership Metrics'!$A:$A,'Ownership Metrics'!$D:$D),"")</f>
        <v>32.21</v>
      </c>
      <c r="P3136" s="29">
        <f>IFERROR(_xlfn.XLOOKUP($B3136,'Ownership Metrics'!$A:$A,'Ownership Metrics'!$E:$E),"")</f>
        <v>62.11</v>
      </c>
      <c r="Q3136" s="30">
        <f>IFERROR(_xlfn.XLOOKUP($B3136,'Ownership Metrics'!$A:$A,'Ownership Metrics'!$F:$F),"")</f>
        <v>8</v>
      </c>
      <c r="R3136" s="30">
        <f>IFERROR(_xlfn.XLOOKUP($B3136,'Ownership Metrics'!$A:$A,'Ownership Metrics'!$G:$G),"")</f>
        <v>43</v>
      </c>
      <c r="S3136" s="27" t="str">
        <f>IFERROR(_xlfn.XLOOKUP($B3136,'Ownership Metrics'!$A:$A,'Ownership Metrics'!$H:$H),"")</f>
        <v>Oligopoli</v>
      </c>
      <c r="T3136" s="27" t="str">
        <f>IFERROR(_xlfn.XLOOKUP($B3136,'Ownership Metrics'!$A:$A,'Ownership Metrics'!$I:$I),"")</f>
        <v>Sedang</v>
      </c>
      <c r="U3136" s="27">
        <f>IF(COUNTIFS($B$2:$B3136,$B3136,$D$2:$D3136,$D3136)=1,1,0)</f>
        <v>1</v>
      </c>
      <c r="V3136" s="27">
        <f t="shared" si="145"/>
        <v>14.95</v>
      </c>
      <c r="W3136" s="27">
        <f t="shared" si="146"/>
        <v>3</v>
      </c>
      <c r="X3136" s="27">
        <f t="shared" si="144"/>
        <v>14.9499996864</v>
      </c>
    </row>
    <row r="3137" spans="1:24" x14ac:dyDescent="0.25">
      <c r="A3137" s="26">
        <v>46265</v>
      </c>
      <c r="B3137" s="27" t="s">
        <v>10561</v>
      </c>
      <c r="C3137" s="27" t="s">
        <v>3422</v>
      </c>
      <c r="D3137" s="27" t="s">
        <v>3425</v>
      </c>
      <c r="E3137" s="27" t="s">
        <v>35</v>
      </c>
      <c r="F3137" s="27" t="s">
        <v>23</v>
      </c>
      <c r="G3137" s="27" t="s">
        <v>36</v>
      </c>
      <c r="H3137" s="27" t="s">
        <v>24</v>
      </c>
      <c r="I3137" s="28">
        <v>0</v>
      </c>
      <c r="J3137" s="28">
        <v>586040000</v>
      </c>
      <c r="K3137" s="28">
        <v>586040000</v>
      </c>
      <c r="L3137" s="29">
        <v>13.08</v>
      </c>
      <c r="M3137" s="29">
        <f>IFERROR(_xlfn.XLOOKUP($B3137,'Ownership Metrics'!$A:$A,'Ownership Metrics'!$B:$B),"")</f>
        <v>6.39</v>
      </c>
      <c r="N3137" s="28">
        <f>IFERROR(_xlfn.XLOOKUP($B3137,'Ownership Metrics'!$A:$A,'Ownership Metrics'!$C:$C),"")</f>
        <v>1827</v>
      </c>
      <c r="O3137" s="29">
        <f>IFERROR(_xlfn.XLOOKUP($B3137,'Ownership Metrics'!$A:$A,'Ownership Metrics'!$D:$D),"")</f>
        <v>32.21</v>
      </c>
      <c r="P3137" s="29">
        <f>IFERROR(_xlfn.XLOOKUP($B3137,'Ownership Metrics'!$A:$A,'Ownership Metrics'!$E:$E),"")</f>
        <v>62.11</v>
      </c>
      <c r="Q3137" s="30">
        <f>IFERROR(_xlfn.XLOOKUP($B3137,'Ownership Metrics'!$A:$A,'Ownership Metrics'!$F:$F),"")</f>
        <v>8</v>
      </c>
      <c r="R3137" s="30">
        <f>IFERROR(_xlfn.XLOOKUP($B3137,'Ownership Metrics'!$A:$A,'Ownership Metrics'!$G:$G),"")</f>
        <v>43</v>
      </c>
      <c r="S3137" s="27" t="str">
        <f>IFERROR(_xlfn.XLOOKUP($B3137,'Ownership Metrics'!$A:$A,'Ownership Metrics'!$H:$H),"")</f>
        <v>Oligopoli</v>
      </c>
      <c r="T3137" s="27" t="str">
        <f>IFERROR(_xlfn.XLOOKUP($B3137,'Ownership Metrics'!$A:$A,'Ownership Metrics'!$I:$I),"")</f>
        <v>Sedang</v>
      </c>
      <c r="U3137" s="27">
        <f>IF(COUNTIFS($B$2:$B3137,$B3137,$D$2:$D3137,$D3137)=1,1,0)</f>
        <v>1</v>
      </c>
      <c r="V3137" s="27">
        <f t="shared" si="145"/>
        <v>13.08</v>
      </c>
      <c r="W3137" s="27">
        <f t="shared" si="146"/>
        <v>4</v>
      </c>
      <c r="X3137" s="27">
        <f t="shared" si="144"/>
        <v>13.079999686300001</v>
      </c>
    </row>
    <row r="3138" spans="1:24" x14ac:dyDescent="0.25">
      <c r="A3138" s="26">
        <v>46265</v>
      </c>
      <c r="B3138" s="27" t="s">
        <v>10561</v>
      </c>
      <c r="C3138" s="27" t="s">
        <v>3422</v>
      </c>
      <c r="D3138" s="27" t="s">
        <v>3426</v>
      </c>
      <c r="E3138" s="27" t="s">
        <v>35</v>
      </c>
      <c r="F3138" s="27" t="s">
        <v>23</v>
      </c>
      <c r="G3138" s="27" t="s">
        <v>36</v>
      </c>
      <c r="H3138" s="27" t="s">
        <v>24</v>
      </c>
      <c r="I3138" s="28">
        <v>305427600</v>
      </c>
      <c r="J3138" s="28">
        <v>1137600000</v>
      </c>
      <c r="K3138" s="28">
        <v>1443027600</v>
      </c>
      <c r="L3138" s="29">
        <v>32.21</v>
      </c>
      <c r="M3138" s="29">
        <f>IFERROR(_xlfn.XLOOKUP($B3138,'Ownership Metrics'!$A:$A,'Ownership Metrics'!$B:$B),"")</f>
        <v>6.39</v>
      </c>
      <c r="N3138" s="28">
        <f>IFERROR(_xlfn.XLOOKUP($B3138,'Ownership Metrics'!$A:$A,'Ownership Metrics'!$C:$C),"")</f>
        <v>1827</v>
      </c>
      <c r="O3138" s="29">
        <f>IFERROR(_xlfn.XLOOKUP($B3138,'Ownership Metrics'!$A:$A,'Ownership Metrics'!$D:$D),"")</f>
        <v>32.21</v>
      </c>
      <c r="P3138" s="29">
        <f>IFERROR(_xlfn.XLOOKUP($B3138,'Ownership Metrics'!$A:$A,'Ownership Metrics'!$E:$E),"")</f>
        <v>62.11</v>
      </c>
      <c r="Q3138" s="30">
        <f>IFERROR(_xlfn.XLOOKUP($B3138,'Ownership Metrics'!$A:$A,'Ownership Metrics'!$F:$F),"")</f>
        <v>8</v>
      </c>
      <c r="R3138" s="30">
        <f>IFERROR(_xlfn.XLOOKUP($B3138,'Ownership Metrics'!$A:$A,'Ownership Metrics'!$G:$G),"")</f>
        <v>43</v>
      </c>
      <c r="S3138" s="27" t="str">
        <f>IFERROR(_xlfn.XLOOKUP($B3138,'Ownership Metrics'!$A:$A,'Ownership Metrics'!$H:$H),"")</f>
        <v>Oligopoli</v>
      </c>
      <c r="T3138" s="27" t="str">
        <f>IFERROR(_xlfn.XLOOKUP($B3138,'Ownership Metrics'!$A:$A,'Ownership Metrics'!$I:$I),"")</f>
        <v>Sedang</v>
      </c>
      <c r="U3138" s="27">
        <f>IF(COUNTIFS($B$2:$B3138,$B3138,$D$2:$D3138,$D3138)=1,1,0)</f>
        <v>1</v>
      </c>
      <c r="V3138" s="27">
        <f t="shared" si="145"/>
        <v>32.21</v>
      </c>
      <c r="W3138" s="27">
        <f t="shared" si="146"/>
        <v>1</v>
      </c>
      <c r="X3138" s="27">
        <f t="shared" ref="X3138:X3201" si="147">$V3138-(ROW()*0.0000000001)</f>
        <v>32.2099996862</v>
      </c>
    </row>
    <row r="3139" spans="1:24" x14ac:dyDescent="0.25">
      <c r="A3139" s="26">
        <v>46265</v>
      </c>
      <c r="B3139" s="27" t="s">
        <v>10561</v>
      </c>
      <c r="C3139" s="27" t="s">
        <v>3422</v>
      </c>
      <c r="D3139" s="27" t="s">
        <v>3427</v>
      </c>
      <c r="E3139" s="27" t="s">
        <v>35</v>
      </c>
      <c r="F3139" s="27" t="s">
        <v>23</v>
      </c>
      <c r="G3139" s="27" t="s">
        <v>36</v>
      </c>
      <c r="H3139" s="27" t="s">
        <v>24</v>
      </c>
      <c r="I3139" s="28">
        <v>50072900</v>
      </c>
      <c r="J3139" s="28">
        <v>0</v>
      </c>
      <c r="K3139" s="28">
        <v>50072900</v>
      </c>
      <c r="L3139" s="29">
        <v>1.1200000000000001</v>
      </c>
      <c r="M3139" s="29">
        <f>IFERROR(_xlfn.XLOOKUP($B3139,'Ownership Metrics'!$A:$A,'Ownership Metrics'!$B:$B),"")</f>
        <v>6.39</v>
      </c>
      <c r="N3139" s="28">
        <f>IFERROR(_xlfn.XLOOKUP($B3139,'Ownership Metrics'!$A:$A,'Ownership Metrics'!$C:$C),"")</f>
        <v>1827</v>
      </c>
      <c r="O3139" s="29">
        <f>IFERROR(_xlfn.XLOOKUP($B3139,'Ownership Metrics'!$A:$A,'Ownership Metrics'!$D:$D),"")</f>
        <v>32.21</v>
      </c>
      <c r="P3139" s="29">
        <f>IFERROR(_xlfn.XLOOKUP($B3139,'Ownership Metrics'!$A:$A,'Ownership Metrics'!$E:$E),"")</f>
        <v>62.11</v>
      </c>
      <c r="Q3139" s="30">
        <f>IFERROR(_xlfn.XLOOKUP($B3139,'Ownership Metrics'!$A:$A,'Ownership Metrics'!$F:$F),"")</f>
        <v>8</v>
      </c>
      <c r="R3139" s="30">
        <f>IFERROR(_xlfn.XLOOKUP($B3139,'Ownership Metrics'!$A:$A,'Ownership Metrics'!$G:$G),"")</f>
        <v>43</v>
      </c>
      <c r="S3139" s="27" t="str">
        <f>IFERROR(_xlfn.XLOOKUP($B3139,'Ownership Metrics'!$A:$A,'Ownership Metrics'!$H:$H),"")</f>
        <v>Oligopoli</v>
      </c>
      <c r="T3139" s="27" t="str">
        <f>IFERROR(_xlfn.XLOOKUP($B3139,'Ownership Metrics'!$A:$A,'Ownership Metrics'!$I:$I),"")</f>
        <v>Sedang</v>
      </c>
      <c r="U3139" s="27">
        <f>IF(COUNTIFS($B$2:$B3139,$B3139,$D$2:$D3139,$D3139)=1,1,0)</f>
        <v>1</v>
      </c>
      <c r="V3139" s="27">
        <f t="shared" ref="V3139:V3202" si="148">SUMIFS($L$2:$L$10000,$B$2:$B$10000,$B3139,$D$2:$D$10000,$D3139)</f>
        <v>1.1200000000000001</v>
      </c>
      <c r="W3139" s="27">
        <f t="shared" ref="W3139:W3202" si="149">COUNTIFS($B$2:$B$10000,$B3139,$U$2:$U$10000,1,$X$2:$X$10000,"&gt;"&amp;$X3139)+1</f>
        <v>7</v>
      </c>
      <c r="X3139" s="27">
        <f t="shared" si="147"/>
        <v>1.1199996861000001</v>
      </c>
    </row>
    <row r="3140" spans="1:24" x14ac:dyDescent="0.25">
      <c r="A3140" s="26">
        <v>46265</v>
      </c>
      <c r="B3140" s="27" t="s">
        <v>10561</v>
      </c>
      <c r="C3140" s="27" t="s">
        <v>3422</v>
      </c>
      <c r="D3140" s="27" t="s">
        <v>3428</v>
      </c>
      <c r="E3140" s="27" t="s">
        <v>35</v>
      </c>
      <c r="F3140" s="27" t="s">
        <v>23</v>
      </c>
      <c r="G3140" s="27" t="s">
        <v>36</v>
      </c>
      <c r="H3140" s="27" t="s">
        <v>24</v>
      </c>
      <c r="I3140" s="28">
        <v>6645800</v>
      </c>
      <c r="J3140" s="28">
        <v>551560000</v>
      </c>
      <c r="K3140" s="28">
        <v>558205800</v>
      </c>
      <c r="L3140" s="29">
        <v>12.46</v>
      </c>
      <c r="M3140" s="29">
        <f>IFERROR(_xlfn.XLOOKUP($B3140,'Ownership Metrics'!$A:$A,'Ownership Metrics'!$B:$B),"")</f>
        <v>6.39</v>
      </c>
      <c r="N3140" s="28">
        <f>IFERROR(_xlfn.XLOOKUP($B3140,'Ownership Metrics'!$A:$A,'Ownership Metrics'!$C:$C),"")</f>
        <v>1827</v>
      </c>
      <c r="O3140" s="29">
        <f>IFERROR(_xlfn.XLOOKUP($B3140,'Ownership Metrics'!$A:$A,'Ownership Metrics'!$D:$D),"")</f>
        <v>32.21</v>
      </c>
      <c r="P3140" s="29">
        <f>IFERROR(_xlfn.XLOOKUP($B3140,'Ownership Metrics'!$A:$A,'Ownership Metrics'!$E:$E),"")</f>
        <v>62.11</v>
      </c>
      <c r="Q3140" s="30">
        <f>IFERROR(_xlfn.XLOOKUP($B3140,'Ownership Metrics'!$A:$A,'Ownership Metrics'!$F:$F),"")</f>
        <v>8</v>
      </c>
      <c r="R3140" s="30">
        <f>IFERROR(_xlfn.XLOOKUP($B3140,'Ownership Metrics'!$A:$A,'Ownership Metrics'!$G:$G),"")</f>
        <v>43</v>
      </c>
      <c r="S3140" s="27" t="str">
        <f>IFERROR(_xlfn.XLOOKUP($B3140,'Ownership Metrics'!$A:$A,'Ownership Metrics'!$H:$H),"")</f>
        <v>Oligopoli</v>
      </c>
      <c r="T3140" s="27" t="str">
        <f>IFERROR(_xlfn.XLOOKUP($B3140,'Ownership Metrics'!$A:$A,'Ownership Metrics'!$I:$I),"")</f>
        <v>Sedang</v>
      </c>
      <c r="U3140" s="27">
        <f>IF(COUNTIFS($B$2:$B3140,$B3140,$D$2:$D3140,$D3140)=1,1,0)</f>
        <v>1</v>
      </c>
      <c r="V3140" s="27">
        <f t="shared" si="148"/>
        <v>12.46</v>
      </c>
      <c r="W3140" s="27">
        <f t="shared" si="149"/>
        <v>5</v>
      </c>
      <c r="X3140" s="27">
        <f t="shared" si="147"/>
        <v>12.459999686000002</v>
      </c>
    </row>
    <row r="3141" spans="1:24" x14ac:dyDescent="0.25">
      <c r="A3141" s="26">
        <v>46265</v>
      </c>
      <c r="B3141" s="27" t="s">
        <v>10561</v>
      </c>
      <c r="C3141" s="27" t="s">
        <v>3422</v>
      </c>
      <c r="D3141" s="27" t="s">
        <v>3006</v>
      </c>
      <c r="E3141" s="27" t="s">
        <v>35</v>
      </c>
      <c r="F3141" s="27" t="s">
        <v>23</v>
      </c>
      <c r="G3141" s="27" t="s">
        <v>36</v>
      </c>
      <c r="H3141" s="27" t="s">
        <v>24</v>
      </c>
      <c r="I3141" s="28">
        <v>167740700</v>
      </c>
      <c r="J3141" s="28">
        <v>0</v>
      </c>
      <c r="K3141" s="28">
        <v>167740700</v>
      </c>
      <c r="L3141" s="29">
        <v>3.74</v>
      </c>
      <c r="M3141" s="29">
        <f>IFERROR(_xlfn.XLOOKUP($B3141,'Ownership Metrics'!$A:$A,'Ownership Metrics'!$B:$B),"")</f>
        <v>6.39</v>
      </c>
      <c r="N3141" s="28">
        <f>IFERROR(_xlfn.XLOOKUP($B3141,'Ownership Metrics'!$A:$A,'Ownership Metrics'!$C:$C),"")</f>
        <v>1827</v>
      </c>
      <c r="O3141" s="29">
        <f>IFERROR(_xlfn.XLOOKUP($B3141,'Ownership Metrics'!$A:$A,'Ownership Metrics'!$D:$D),"")</f>
        <v>32.21</v>
      </c>
      <c r="P3141" s="29">
        <f>IFERROR(_xlfn.XLOOKUP($B3141,'Ownership Metrics'!$A:$A,'Ownership Metrics'!$E:$E),"")</f>
        <v>62.11</v>
      </c>
      <c r="Q3141" s="30">
        <f>IFERROR(_xlfn.XLOOKUP($B3141,'Ownership Metrics'!$A:$A,'Ownership Metrics'!$F:$F),"")</f>
        <v>8</v>
      </c>
      <c r="R3141" s="30">
        <f>IFERROR(_xlfn.XLOOKUP($B3141,'Ownership Metrics'!$A:$A,'Ownership Metrics'!$G:$G),"")</f>
        <v>43</v>
      </c>
      <c r="S3141" s="27" t="str">
        <f>IFERROR(_xlfn.XLOOKUP($B3141,'Ownership Metrics'!$A:$A,'Ownership Metrics'!$H:$H),"")</f>
        <v>Oligopoli</v>
      </c>
      <c r="T3141" s="27" t="str">
        <f>IFERROR(_xlfn.XLOOKUP($B3141,'Ownership Metrics'!$A:$A,'Ownership Metrics'!$I:$I),"")</f>
        <v>Sedang</v>
      </c>
      <c r="U3141" s="27">
        <f>IF(COUNTIFS($B$2:$B3141,$B3141,$D$2:$D3141,$D3141)=1,1,0)</f>
        <v>1</v>
      </c>
      <c r="V3141" s="27">
        <f t="shared" si="148"/>
        <v>3.74</v>
      </c>
      <c r="W3141" s="27">
        <f t="shared" si="149"/>
        <v>6</v>
      </c>
      <c r="X3141" s="27">
        <f t="shared" si="147"/>
        <v>3.7399996859000004</v>
      </c>
    </row>
    <row r="3142" spans="1:24" x14ac:dyDescent="0.25">
      <c r="A3142" s="26">
        <v>46265</v>
      </c>
      <c r="B3142" s="27" t="s">
        <v>10562</v>
      </c>
      <c r="C3142" s="27" t="s">
        <v>3430</v>
      </c>
      <c r="D3142" s="27" t="s">
        <v>3431</v>
      </c>
      <c r="E3142" s="27" t="s">
        <v>22</v>
      </c>
      <c r="F3142" s="27" t="s">
        <v>23</v>
      </c>
      <c r="G3142" s="27"/>
      <c r="H3142" s="27"/>
      <c r="I3142" s="28">
        <v>0</v>
      </c>
      <c r="J3142" s="28">
        <v>163600000</v>
      </c>
      <c r="K3142" s="28">
        <v>163600000</v>
      </c>
      <c r="L3142" s="29">
        <v>25</v>
      </c>
      <c r="M3142" s="29">
        <f>IFERROR(_xlfn.XLOOKUP($B3142,'Ownership Metrics'!$A:$A,'Ownership Metrics'!$B:$B),"")</f>
        <v>5.51</v>
      </c>
      <c r="N3142" s="28">
        <f>IFERROR(_xlfn.XLOOKUP($B3142,'Ownership Metrics'!$A:$A,'Ownership Metrics'!$C:$C),"")</f>
        <v>5156</v>
      </c>
      <c r="O3142" s="29">
        <f>IFERROR(_xlfn.XLOOKUP($B3142,'Ownership Metrics'!$A:$A,'Ownership Metrics'!$D:$D),"")</f>
        <v>67.28</v>
      </c>
      <c r="P3142" s="29">
        <f>IFERROR(_xlfn.XLOOKUP($B3142,'Ownership Metrics'!$A:$A,'Ownership Metrics'!$E:$E),"")</f>
        <v>94.49</v>
      </c>
      <c r="Q3142" s="30">
        <f>IFERROR(_xlfn.XLOOKUP($B3142,'Ownership Metrics'!$A:$A,'Ownership Metrics'!$F:$F),"")</f>
        <v>3</v>
      </c>
      <c r="R3142" s="30">
        <f>IFERROR(_xlfn.XLOOKUP($B3142,'Ownership Metrics'!$A:$A,'Ownership Metrics'!$G:$G),"")</f>
        <v>74</v>
      </c>
      <c r="S3142" s="27" t="str">
        <f>IFERROR(_xlfn.XLOOKUP($B3142,'Ownership Metrics'!$A:$A,'Ownership Metrics'!$H:$H),"")</f>
        <v>Mayoritas</v>
      </c>
      <c r="T3142" s="27" t="str">
        <f>IFERROR(_xlfn.XLOOKUP($B3142,'Ownership Metrics'!$A:$A,'Ownership Metrics'!$I:$I),"")</f>
        <v>Tinggi</v>
      </c>
      <c r="U3142" s="27">
        <f>IF(COUNTIFS($B$2:$B3142,$B3142,$D$2:$D3142,$D3142)=1,1,0)</f>
        <v>1</v>
      </c>
      <c r="V3142" s="27">
        <f t="shared" si="148"/>
        <v>25</v>
      </c>
      <c r="W3142" s="27">
        <f t="shared" si="149"/>
        <v>2</v>
      </c>
      <c r="X3142" s="27">
        <f t="shared" si="147"/>
        <v>24.999999685799999</v>
      </c>
    </row>
    <row r="3143" spans="1:24" x14ac:dyDescent="0.25">
      <c r="A3143" s="26">
        <v>46265</v>
      </c>
      <c r="B3143" s="27" t="s">
        <v>10562</v>
      </c>
      <c r="C3143" s="27" t="s">
        <v>3430</v>
      </c>
      <c r="D3143" s="27" t="s">
        <v>348</v>
      </c>
      <c r="E3143" s="27" t="s">
        <v>26</v>
      </c>
      <c r="F3143" s="27" t="s">
        <v>32</v>
      </c>
      <c r="G3143" s="27"/>
      <c r="H3143" s="27" t="s">
        <v>64</v>
      </c>
      <c r="I3143" s="28">
        <v>14438900</v>
      </c>
      <c r="J3143" s="28">
        <v>0</v>
      </c>
      <c r="K3143" s="28">
        <v>14438900</v>
      </c>
      <c r="L3143" s="29">
        <v>2.21</v>
      </c>
      <c r="M3143" s="29">
        <f>IFERROR(_xlfn.XLOOKUP($B3143,'Ownership Metrics'!$A:$A,'Ownership Metrics'!$B:$B),"")</f>
        <v>5.51</v>
      </c>
      <c r="N3143" s="28">
        <f>IFERROR(_xlfn.XLOOKUP($B3143,'Ownership Metrics'!$A:$A,'Ownership Metrics'!$C:$C),"")</f>
        <v>5156</v>
      </c>
      <c r="O3143" s="29">
        <f>IFERROR(_xlfn.XLOOKUP($B3143,'Ownership Metrics'!$A:$A,'Ownership Metrics'!$D:$D),"")</f>
        <v>67.28</v>
      </c>
      <c r="P3143" s="29">
        <f>IFERROR(_xlfn.XLOOKUP($B3143,'Ownership Metrics'!$A:$A,'Ownership Metrics'!$E:$E),"")</f>
        <v>94.49</v>
      </c>
      <c r="Q3143" s="30">
        <f>IFERROR(_xlfn.XLOOKUP($B3143,'Ownership Metrics'!$A:$A,'Ownership Metrics'!$F:$F),"")</f>
        <v>3</v>
      </c>
      <c r="R3143" s="30">
        <f>IFERROR(_xlfn.XLOOKUP($B3143,'Ownership Metrics'!$A:$A,'Ownership Metrics'!$G:$G),"")</f>
        <v>74</v>
      </c>
      <c r="S3143" s="27" t="str">
        <f>IFERROR(_xlfn.XLOOKUP($B3143,'Ownership Metrics'!$A:$A,'Ownership Metrics'!$H:$H),"")</f>
        <v>Mayoritas</v>
      </c>
      <c r="T3143" s="27" t="str">
        <f>IFERROR(_xlfn.XLOOKUP($B3143,'Ownership Metrics'!$A:$A,'Ownership Metrics'!$I:$I),"")</f>
        <v>Tinggi</v>
      </c>
      <c r="U3143" s="27">
        <f>IF(COUNTIFS($B$2:$B3143,$B3143,$D$2:$D3143,$D3143)=1,1,0)</f>
        <v>1</v>
      </c>
      <c r="V3143" s="27">
        <f t="shared" si="148"/>
        <v>2.21</v>
      </c>
      <c r="W3143" s="27">
        <f t="shared" si="149"/>
        <v>3</v>
      </c>
      <c r="X3143" s="27">
        <f t="shared" si="147"/>
        <v>2.2099996857000002</v>
      </c>
    </row>
    <row r="3144" spans="1:24" x14ac:dyDescent="0.25">
      <c r="A3144" s="26">
        <v>46265</v>
      </c>
      <c r="B3144" s="27" t="s">
        <v>10562</v>
      </c>
      <c r="C3144" s="27" t="s">
        <v>3430</v>
      </c>
      <c r="D3144" s="27" t="s">
        <v>3432</v>
      </c>
      <c r="E3144" s="27" t="s">
        <v>51</v>
      </c>
      <c r="F3144" s="27" t="s">
        <v>32</v>
      </c>
      <c r="G3144" s="27"/>
      <c r="H3144" s="27" t="s">
        <v>2915</v>
      </c>
      <c r="I3144" s="28">
        <v>0</v>
      </c>
      <c r="J3144" s="28">
        <v>440241050</v>
      </c>
      <c r="K3144" s="28">
        <v>440241050</v>
      </c>
      <c r="L3144" s="29">
        <v>67.28</v>
      </c>
      <c r="M3144" s="29">
        <f>IFERROR(_xlfn.XLOOKUP($B3144,'Ownership Metrics'!$A:$A,'Ownership Metrics'!$B:$B),"")</f>
        <v>5.51</v>
      </c>
      <c r="N3144" s="28">
        <f>IFERROR(_xlfn.XLOOKUP($B3144,'Ownership Metrics'!$A:$A,'Ownership Metrics'!$C:$C),"")</f>
        <v>5156</v>
      </c>
      <c r="O3144" s="29">
        <f>IFERROR(_xlfn.XLOOKUP($B3144,'Ownership Metrics'!$A:$A,'Ownership Metrics'!$D:$D),"")</f>
        <v>67.28</v>
      </c>
      <c r="P3144" s="29">
        <f>IFERROR(_xlfn.XLOOKUP($B3144,'Ownership Metrics'!$A:$A,'Ownership Metrics'!$E:$E),"")</f>
        <v>94.49</v>
      </c>
      <c r="Q3144" s="30">
        <f>IFERROR(_xlfn.XLOOKUP($B3144,'Ownership Metrics'!$A:$A,'Ownership Metrics'!$F:$F),"")</f>
        <v>3</v>
      </c>
      <c r="R3144" s="30">
        <f>IFERROR(_xlfn.XLOOKUP($B3144,'Ownership Metrics'!$A:$A,'Ownership Metrics'!$G:$G),"")</f>
        <v>74</v>
      </c>
      <c r="S3144" s="27" t="str">
        <f>IFERROR(_xlfn.XLOOKUP($B3144,'Ownership Metrics'!$A:$A,'Ownership Metrics'!$H:$H),"")</f>
        <v>Mayoritas</v>
      </c>
      <c r="T3144" s="27" t="str">
        <f>IFERROR(_xlfn.XLOOKUP($B3144,'Ownership Metrics'!$A:$A,'Ownership Metrics'!$I:$I),"")</f>
        <v>Tinggi</v>
      </c>
      <c r="U3144" s="27">
        <f>IF(COUNTIFS($B$2:$B3144,$B3144,$D$2:$D3144,$D3144)=1,1,0)</f>
        <v>1</v>
      </c>
      <c r="V3144" s="27">
        <f t="shared" si="148"/>
        <v>67.28</v>
      </c>
      <c r="W3144" s="27">
        <f t="shared" si="149"/>
        <v>1</v>
      </c>
      <c r="X3144" s="27">
        <f t="shared" si="147"/>
        <v>67.279999685600004</v>
      </c>
    </row>
    <row r="3145" spans="1:24" x14ac:dyDescent="0.25">
      <c r="A3145" s="26">
        <v>46265</v>
      </c>
      <c r="B3145" s="27" t="s">
        <v>10563</v>
      </c>
      <c r="C3145" s="27" t="s">
        <v>3434</v>
      </c>
      <c r="D3145" s="27" t="s">
        <v>3435</v>
      </c>
      <c r="E3145" s="27" t="s">
        <v>22</v>
      </c>
      <c r="F3145" s="27" t="s">
        <v>23</v>
      </c>
      <c r="G3145" s="27"/>
      <c r="H3145" s="27" t="s">
        <v>24</v>
      </c>
      <c r="I3145" s="28">
        <v>139369800</v>
      </c>
      <c r="J3145" s="28">
        <v>0</v>
      </c>
      <c r="K3145" s="28">
        <v>139369800</v>
      </c>
      <c r="L3145" s="29">
        <v>2.12</v>
      </c>
      <c r="M3145" s="29">
        <f>IFERROR(_xlfn.XLOOKUP($B3145,'Ownership Metrics'!$A:$A,'Ownership Metrics'!$B:$B),"")</f>
        <v>4.87</v>
      </c>
      <c r="N3145" s="28">
        <f>IFERROR(_xlfn.XLOOKUP($B3145,'Ownership Metrics'!$A:$A,'Ownership Metrics'!$C:$C),"")</f>
        <v>7792</v>
      </c>
      <c r="O3145" s="29">
        <f>IFERROR(_xlfn.XLOOKUP($B3145,'Ownership Metrics'!$A:$A,'Ownership Metrics'!$D:$D),"")</f>
        <v>88.11</v>
      </c>
      <c r="P3145" s="29">
        <f>IFERROR(_xlfn.XLOOKUP($B3145,'Ownership Metrics'!$A:$A,'Ownership Metrics'!$E:$E),"")</f>
        <v>95.13</v>
      </c>
      <c r="Q3145" s="30">
        <f>IFERROR(_xlfn.XLOOKUP($B3145,'Ownership Metrics'!$A:$A,'Ownership Metrics'!$F:$F),"")</f>
        <v>3</v>
      </c>
      <c r="R3145" s="30">
        <f>IFERROR(_xlfn.XLOOKUP($B3145,'Ownership Metrics'!$A:$A,'Ownership Metrics'!$G:$G),"")</f>
        <v>86</v>
      </c>
      <c r="S3145" s="27" t="str">
        <f>IFERROR(_xlfn.XLOOKUP($B3145,'Ownership Metrics'!$A:$A,'Ownership Metrics'!$H:$H),"")</f>
        <v>Mayoritas</v>
      </c>
      <c r="T3145" s="27" t="str">
        <f>IFERROR(_xlfn.XLOOKUP($B3145,'Ownership Metrics'!$A:$A,'Ownership Metrics'!$I:$I),"")</f>
        <v>Tinggi</v>
      </c>
      <c r="U3145" s="27">
        <f>IF(COUNTIFS($B$2:$B3145,$B3145,$D$2:$D3145,$D3145)=1,1,0)</f>
        <v>1</v>
      </c>
      <c r="V3145" s="27">
        <f t="shared" si="148"/>
        <v>2.12</v>
      </c>
      <c r="W3145" s="27">
        <f t="shared" si="149"/>
        <v>3</v>
      </c>
      <c r="X3145" s="27">
        <f t="shared" si="147"/>
        <v>2.1199996855000003</v>
      </c>
    </row>
    <row r="3146" spans="1:24" x14ac:dyDescent="0.25">
      <c r="A3146" s="26">
        <v>46265</v>
      </c>
      <c r="B3146" s="27" t="s">
        <v>10563</v>
      </c>
      <c r="C3146" s="27" t="s">
        <v>3434</v>
      </c>
      <c r="D3146" s="27" t="s">
        <v>3436</v>
      </c>
      <c r="E3146" s="27" t="s">
        <v>22</v>
      </c>
      <c r="F3146" s="27" t="s">
        <v>23</v>
      </c>
      <c r="G3146" s="27"/>
      <c r="H3146" s="27" t="s">
        <v>24</v>
      </c>
      <c r="I3146" s="28">
        <v>5782102070</v>
      </c>
      <c r="J3146" s="28">
        <v>0</v>
      </c>
      <c r="K3146" s="28">
        <v>5782102070</v>
      </c>
      <c r="L3146" s="29">
        <v>88.11</v>
      </c>
      <c r="M3146" s="29">
        <f>IFERROR(_xlfn.XLOOKUP($B3146,'Ownership Metrics'!$A:$A,'Ownership Metrics'!$B:$B),"")</f>
        <v>4.87</v>
      </c>
      <c r="N3146" s="28">
        <f>IFERROR(_xlfn.XLOOKUP($B3146,'Ownership Metrics'!$A:$A,'Ownership Metrics'!$C:$C),"")</f>
        <v>7792</v>
      </c>
      <c r="O3146" s="29">
        <f>IFERROR(_xlfn.XLOOKUP($B3146,'Ownership Metrics'!$A:$A,'Ownership Metrics'!$D:$D),"")</f>
        <v>88.11</v>
      </c>
      <c r="P3146" s="29">
        <f>IFERROR(_xlfn.XLOOKUP($B3146,'Ownership Metrics'!$A:$A,'Ownership Metrics'!$E:$E),"")</f>
        <v>95.13</v>
      </c>
      <c r="Q3146" s="30">
        <f>IFERROR(_xlfn.XLOOKUP($B3146,'Ownership Metrics'!$A:$A,'Ownership Metrics'!$F:$F),"")</f>
        <v>3</v>
      </c>
      <c r="R3146" s="30">
        <f>IFERROR(_xlfn.XLOOKUP($B3146,'Ownership Metrics'!$A:$A,'Ownership Metrics'!$G:$G),"")</f>
        <v>86</v>
      </c>
      <c r="S3146" s="27" t="str">
        <f>IFERROR(_xlfn.XLOOKUP($B3146,'Ownership Metrics'!$A:$A,'Ownership Metrics'!$H:$H),"")</f>
        <v>Mayoritas</v>
      </c>
      <c r="T3146" s="27" t="str">
        <f>IFERROR(_xlfn.XLOOKUP($B3146,'Ownership Metrics'!$A:$A,'Ownership Metrics'!$I:$I),"")</f>
        <v>Tinggi</v>
      </c>
      <c r="U3146" s="27">
        <f>IF(COUNTIFS($B$2:$B3146,$B3146,$D$2:$D3146,$D3146)=1,1,0)</f>
        <v>1</v>
      </c>
      <c r="V3146" s="27">
        <f t="shared" si="148"/>
        <v>88.11</v>
      </c>
      <c r="W3146" s="27">
        <f t="shared" si="149"/>
        <v>1</v>
      </c>
      <c r="X3146" s="27">
        <f t="shared" si="147"/>
        <v>88.109999685399998</v>
      </c>
    </row>
    <row r="3147" spans="1:24" x14ac:dyDescent="0.25">
      <c r="A3147" s="26">
        <v>46265</v>
      </c>
      <c r="B3147" s="27" t="s">
        <v>10563</v>
      </c>
      <c r="C3147" s="27" t="s">
        <v>3434</v>
      </c>
      <c r="D3147" s="27" t="s">
        <v>3437</v>
      </c>
      <c r="E3147" s="27" t="s">
        <v>44</v>
      </c>
      <c r="F3147" s="27" t="s">
        <v>32</v>
      </c>
      <c r="G3147" s="27"/>
      <c r="H3147" s="27" t="s">
        <v>64</v>
      </c>
      <c r="I3147" s="28">
        <v>321500000</v>
      </c>
      <c r="J3147" s="28">
        <v>0</v>
      </c>
      <c r="K3147" s="28">
        <v>321500000</v>
      </c>
      <c r="L3147" s="29">
        <v>4.9000000000000004</v>
      </c>
      <c r="M3147" s="29">
        <f>IFERROR(_xlfn.XLOOKUP($B3147,'Ownership Metrics'!$A:$A,'Ownership Metrics'!$B:$B),"")</f>
        <v>4.87</v>
      </c>
      <c r="N3147" s="28">
        <f>IFERROR(_xlfn.XLOOKUP($B3147,'Ownership Metrics'!$A:$A,'Ownership Metrics'!$C:$C),"")</f>
        <v>7792</v>
      </c>
      <c r="O3147" s="29">
        <f>IFERROR(_xlfn.XLOOKUP($B3147,'Ownership Metrics'!$A:$A,'Ownership Metrics'!$D:$D),"")</f>
        <v>88.11</v>
      </c>
      <c r="P3147" s="29">
        <f>IFERROR(_xlfn.XLOOKUP($B3147,'Ownership Metrics'!$A:$A,'Ownership Metrics'!$E:$E),"")</f>
        <v>95.13</v>
      </c>
      <c r="Q3147" s="30">
        <f>IFERROR(_xlfn.XLOOKUP($B3147,'Ownership Metrics'!$A:$A,'Ownership Metrics'!$F:$F),"")</f>
        <v>3</v>
      </c>
      <c r="R3147" s="30">
        <f>IFERROR(_xlfn.XLOOKUP($B3147,'Ownership Metrics'!$A:$A,'Ownership Metrics'!$G:$G),"")</f>
        <v>86</v>
      </c>
      <c r="S3147" s="27" t="str">
        <f>IFERROR(_xlfn.XLOOKUP($B3147,'Ownership Metrics'!$A:$A,'Ownership Metrics'!$H:$H),"")</f>
        <v>Mayoritas</v>
      </c>
      <c r="T3147" s="27" t="str">
        <f>IFERROR(_xlfn.XLOOKUP($B3147,'Ownership Metrics'!$A:$A,'Ownership Metrics'!$I:$I),"")</f>
        <v>Tinggi</v>
      </c>
      <c r="U3147" s="27">
        <f>IF(COUNTIFS($B$2:$B3147,$B3147,$D$2:$D3147,$D3147)=1,1,0)</f>
        <v>1</v>
      </c>
      <c r="V3147" s="27">
        <f t="shared" si="148"/>
        <v>4.9000000000000004</v>
      </c>
      <c r="W3147" s="27">
        <f t="shared" si="149"/>
        <v>2</v>
      </c>
      <c r="X3147" s="27">
        <f t="shared" si="147"/>
        <v>4.8999996853000001</v>
      </c>
    </row>
    <row r="3148" spans="1:24" x14ac:dyDescent="0.25">
      <c r="A3148" s="26">
        <v>46265</v>
      </c>
      <c r="B3148" s="27" t="s">
        <v>10564</v>
      </c>
      <c r="C3148" s="27" t="s">
        <v>3439</v>
      </c>
      <c r="D3148" s="27" t="s">
        <v>3440</v>
      </c>
      <c r="E3148" s="27" t="s">
        <v>83</v>
      </c>
      <c r="F3148" s="27" t="s">
        <v>32</v>
      </c>
      <c r="G3148" s="27"/>
      <c r="H3148" s="27" t="s">
        <v>64</v>
      </c>
      <c r="I3148" s="28">
        <v>101720239</v>
      </c>
      <c r="J3148" s="28">
        <v>0</v>
      </c>
      <c r="K3148" s="28">
        <v>101720239</v>
      </c>
      <c r="L3148" s="29">
        <v>23.23</v>
      </c>
      <c r="M3148" s="29">
        <f>IFERROR(_xlfn.XLOOKUP($B3148,'Ownership Metrics'!$A:$A,'Ownership Metrics'!$B:$B),"")</f>
        <v>44.91</v>
      </c>
      <c r="N3148" s="28">
        <f>IFERROR(_xlfn.XLOOKUP($B3148,'Ownership Metrics'!$A:$A,'Ownership Metrics'!$C:$C),"")</f>
        <v>1471</v>
      </c>
      <c r="O3148" s="29">
        <f>IFERROR(_xlfn.XLOOKUP($B3148,'Ownership Metrics'!$A:$A,'Ownership Metrics'!$D:$D),"")</f>
        <v>30.49</v>
      </c>
      <c r="P3148" s="29">
        <f>IFERROR(_xlfn.XLOOKUP($B3148,'Ownership Metrics'!$A:$A,'Ownership Metrics'!$E:$E),"")</f>
        <v>55.09</v>
      </c>
      <c r="Q3148" s="30">
        <f>IFERROR(_xlfn.XLOOKUP($B3148,'Ownership Metrics'!$A:$A,'Ownership Metrics'!$F:$F),"")</f>
        <v>3</v>
      </c>
      <c r="R3148" s="30">
        <f>IFERROR(_xlfn.XLOOKUP($B3148,'Ownership Metrics'!$A:$A,'Ownership Metrics'!$G:$G),"")</f>
        <v>44</v>
      </c>
      <c r="S3148" s="27" t="str">
        <f>IFERROR(_xlfn.XLOOKUP($B3148,'Ownership Metrics'!$A:$A,'Ownership Metrics'!$H:$H),"")</f>
        <v>Moderat</v>
      </c>
      <c r="T3148" s="27" t="str">
        <f>IFERROR(_xlfn.XLOOKUP($B3148,'Ownership Metrics'!$A:$A,'Ownership Metrics'!$I:$I),"")</f>
        <v>Sedang</v>
      </c>
      <c r="U3148" s="27">
        <f>IF(COUNTIFS($B$2:$B3148,$B3148,$D$2:$D3148,$D3148)=1,1,0)</f>
        <v>1</v>
      </c>
      <c r="V3148" s="27">
        <f t="shared" si="148"/>
        <v>23.23</v>
      </c>
      <c r="W3148" s="27">
        <f t="shared" si="149"/>
        <v>2</v>
      </c>
      <c r="X3148" s="27">
        <f t="shared" si="147"/>
        <v>23.229999685199999</v>
      </c>
    </row>
    <row r="3149" spans="1:24" x14ac:dyDescent="0.25">
      <c r="A3149" s="26">
        <v>46265</v>
      </c>
      <c r="B3149" s="27" t="s">
        <v>10564</v>
      </c>
      <c r="C3149" s="27" t="s">
        <v>3439</v>
      </c>
      <c r="D3149" s="27" t="s">
        <v>3441</v>
      </c>
      <c r="E3149" s="27" t="s">
        <v>83</v>
      </c>
      <c r="F3149" s="27" t="s">
        <v>32</v>
      </c>
      <c r="G3149" s="27"/>
      <c r="H3149" s="27" t="s">
        <v>33</v>
      </c>
      <c r="I3149" s="28">
        <v>133540141</v>
      </c>
      <c r="J3149" s="28">
        <v>0</v>
      </c>
      <c r="K3149" s="28">
        <v>133540141</v>
      </c>
      <c r="L3149" s="29">
        <v>30.49</v>
      </c>
      <c r="M3149" s="29">
        <f>IFERROR(_xlfn.XLOOKUP($B3149,'Ownership Metrics'!$A:$A,'Ownership Metrics'!$B:$B),"")</f>
        <v>44.91</v>
      </c>
      <c r="N3149" s="28">
        <f>IFERROR(_xlfn.XLOOKUP($B3149,'Ownership Metrics'!$A:$A,'Ownership Metrics'!$C:$C),"")</f>
        <v>1471</v>
      </c>
      <c r="O3149" s="29">
        <f>IFERROR(_xlfn.XLOOKUP($B3149,'Ownership Metrics'!$A:$A,'Ownership Metrics'!$D:$D),"")</f>
        <v>30.49</v>
      </c>
      <c r="P3149" s="29">
        <f>IFERROR(_xlfn.XLOOKUP($B3149,'Ownership Metrics'!$A:$A,'Ownership Metrics'!$E:$E),"")</f>
        <v>55.09</v>
      </c>
      <c r="Q3149" s="30">
        <f>IFERROR(_xlfn.XLOOKUP($B3149,'Ownership Metrics'!$A:$A,'Ownership Metrics'!$F:$F),"")</f>
        <v>3</v>
      </c>
      <c r="R3149" s="30">
        <f>IFERROR(_xlfn.XLOOKUP($B3149,'Ownership Metrics'!$A:$A,'Ownership Metrics'!$G:$G),"")</f>
        <v>44</v>
      </c>
      <c r="S3149" s="27" t="str">
        <f>IFERROR(_xlfn.XLOOKUP($B3149,'Ownership Metrics'!$A:$A,'Ownership Metrics'!$H:$H),"")</f>
        <v>Moderat</v>
      </c>
      <c r="T3149" s="27" t="str">
        <f>IFERROR(_xlfn.XLOOKUP($B3149,'Ownership Metrics'!$A:$A,'Ownership Metrics'!$I:$I),"")</f>
        <v>Sedang</v>
      </c>
      <c r="U3149" s="27">
        <f>IF(COUNTIFS($B$2:$B3149,$B3149,$D$2:$D3149,$D3149)=1,1,0)</f>
        <v>1</v>
      </c>
      <c r="V3149" s="27">
        <f t="shared" si="148"/>
        <v>30.49</v>
      </c>
      <c r="W3149" s="27">
        <f t="shared" si="149"/>
        <v>1</v>
      </c>
      <c r="X3149" s="27">
        <f t="shared" si="147"/>
        <v>30.489999685099999</v>
      </c>
    </row>
    <row r="3150" spans="1:24" x14ac:dyDescent="0.25">
      <c r="A3150" s="26">
        <v>46265</v>
      </c>
      <c r="B3150" s="27" t="s">
        <v>10564</v>
      </c>
      <c r="C3150" s="27" t="s">
        <v>3439</v>
      </c>
      <c r="D3150" s="27" t="s">
        <v>348</v>
      </c>
      <c r="E3150" s="27" t="s">
        <v>26</v>
      </c>
      <c r="F3150" s="27" t="s">
        <v>32</v>
      </c>
      <c r="G3150" s="27"/>
      <c r="H3150" s="27" t="s">
        <v>64</v>
      </c>
      <c r="I3150" s="28">
        <v>6008500</v>
      </c>
      <c r="J3150" s="28">
        <v>0</v>
      </c>
      <c r="K3150" s="28">
        <v>6008500</v>
      </c>
      <c r="L3150" s="29">
        <v>1.37</v>
      </c>
      <c r="M3150" s="29">
        <f>IFERROR(_xlfn.XLOOKUP($B3150,'Ownership Metrics'!$A:$A,'Ownership Metrics'!$B:$B),"")</f>
        <v>44.91</v>
      </c>
      <c r="N3150" s="28">
        <f>IFERROR(_xlfn.XLOOKUP($B3150,'Ownership Metrics'!$A:$A,'Ownership Metrics'!$C:$C),"")</f>
        <v>1471</v>
      </c>
      <c r="O3150" s="29">
        <f>IFERROR(_xlfn.XLOOKUP($B3150,'Ownership Metrics'!$A:$A,'Ownership Metrics'!$D:$D),"")</f>
        <v>30.49</v>
      </c>
      <c r="P3150" s="29">
        <f>IFERROR(_xlfn.XLOOKUP($B3150,'Ownership Metrics'!$A:$A,'Ownership Metrics'!$E:$E),"")</f>
        <v>55.09</v>
      </c>
      <c r="Q3150" s="30">
        <f>IFERROR(_xlfn.XLOOKUP($B3150,'Ownership Metrics'!$A:$A,'Ownership Metrics'!$F:$F),"")</f>
        <v>3</v>
      </c>
      <c r="R3150" s="30">
        <f>IFERROR(_xlfn.XLOOKUP($B3150,'Ownership Metrics'!$A:$A,'Ownership Metrics'!$G:$G),"")</f>
        <v>44</v>
      </c>
      <c r="S3150" s="27" t="str">
        <f>IFERROR(_xlfn.XLOOKUP($B3150,'Ownership Metrics'!$A:$A,'Ownership Metrics'!$H:$H),"")</f>
        <v>Moderat</v>
      </c>
      <c r="T3150" s="27" t="str">
        <f>IFERROR(_xlfn.XLOOKUP($B3150,'Ownership Metrics'!$A:$A,'Ownership Metrics'!$I:$I),"")</f>
        <v>Sedang</v>
      </c>
      <c r="U3150" s="27">
        <f>IF(COUNTIFS($B$2:$B3150,$B3150,$D$2:$D3150,$D3150)=1,1,0)</f>
        <v>1</v>
      </c>
      <c r="V3150" s="27">
        <f t="shared" si="148"/>
        <v>1.37</v>
      </c>
      <c r="W3150" s="27">
        <f t="shared" si="149"/>
        <v>3</v>
      </c>
      <c r="X3150" s="27">
        <f t="shared" si="147"/>
        <v>1.369999685</v>
      </c>
    </row>
    <row r="3151" spans="1:24" x14ac:dyDescent="0.25">
      <c r="A3151" s="26">
        <v>46265</v>
      </c>
      <c r="B3151" s="27" t="s">
        <v>10565</v>
      </c>
      <c r="C3151" s="27" t="s">
        <v>3443</v>
      </c>
      <c r="D3151" s="27" t="s">
        <v>3444</v>
      </c>
      <c r="E3151" s="27" t="s">
        <v>74</v>
      </c>
      <c r="F3151" s="27" t="s">
        <v>23</v>
      </c>
      <c r="G3151" s="27"/>
      <c r="H3151" s="27" t="s">
        <v>24</v>
      </c>
      <c r="I3151" s="28">
        <v>1463155591</v>
      </c>
      <c r="J3151" s="28">
        <v>0</v>
      </c>
      <c r="K3151" s="28">
        <v>1463155591</v>
      </c>
      <c r="L3151" s="29">
        <v>28.08</v>
      </c>
      <c r="M3151" s="29">
        <f>IFERROR(_xlfn.XLOOKUP($B3151,'Ownership Metrics'!$A:$A,'Ownership Metrics'!$B:$B),"")</f>
        <v>22.74</v>
      </c>
      <c r="N3151" s="28">
        <f>IFERROR(_xlfn.XLOOKUP($B3151,'Ownership Metrics'!$A:$A,'Ownership Metrics'!$C:$C),"")</f>
        <v>2253</v>
      </c>
      <c r="O3151" s="29">
        <f>IFERROR(_xlfn.XLOOKUP($B3151,'Ownership Metrics'!$A:$A,'Ownership Metrics'!$D:$D),"")</f>
        <v>37.79</v>
      </c>
      <c r="P3151" s="29">
        <f>IFERROR(_xlfn.XLOOKUP($B3151,'Ownership Metrics'!$A:$A,'Ownership Metrics'!$E:$E),"")</f>
        <v>70.959999999999994</v>
      </c>
      <c r="Q3151" s="30">
        <f>IFERROR(_xlfn.XLOOKUP($B3151,'Ownership Metrics'!$A:$A,'Ownership Metrics'!$F:$F),"")</f>
        <v>7</v>
      </c>
      <c r="R3151" s="30">
        <f>IFERROR(_xlfn.XLOOKUP($B3151,'Ownership Metrics'!$A:$A,'Ownership Metrics'!$G:$G),"")</f>
        <v>49</v>
      </c>
      <c r="S3151" s="27" t="str">
        <f>IFERROR(_xlfn.XLOOKUP($B3151,'Ownership Metrics'!$A:$A,'Ownership Metrics'!$H:$H),"")</f>
        <v>Terkonsentrasi</v>
      </c>
      <c r="T3151" s="27" t="str">
        <f>IFERROR(_xlfn.XLOOKUP($B3151,'Ownership Metrics'!$A:$A,'Ownership Metrics'!$I:$I),"")</f>
        <v>Sedang</v>
      </c>
      <c r="U3151" s="27">
        <f>IF(COUNTIFS($B$2:$B3151,$B3151,$D$2:$D3151,$D3151)=1,1,0)</f>
        <v>1</v>
      </c>
      <c r="V3151" s="27">
        <f t="shared" si="148"/>
        <v>28.08</v>
      </c>
      <c r="W3151" s="27">
        <f t="shared" si="149"/>
        <v>2</v>
      </c>
      <c r="X3151" s="27">
        <f t="shared" si="147"/>
        <v>28.079999684899999</v>
      </c>
    </row>
    <row r="3152" spans="1:24" x14ac:dyDescent="0.25">
      <c r="A3152" s="26">
        <v>46265</v>
      </c>
      <c r="B3152" s="27" t="s">
        <v>10565</v>
      </c>
      <c r="C3152" s="27" t="s">
        <v>3443</v>
      </c>
      <c r="D3152" s="27" t="s">
        <v>3445</v>
      </c>
      <c r="E3152" s="27" t="s">
        <v>74</v>
      </c>
      <c r="F3152" s="27" t="s">
        <v>23</v>
      </c>
      <c r="G3152" s="27"/>
      <c r="H3152" s="27" t="s">
        <v>24</v>
      </c>
      <c r="I3152" s="28">
        <v>1968882699</v>
      </c>
      <c r="J3152" s="28">
        <v>0</v>
      </c>
      <c r="K3152" s="28">
        <v>1968882699</v>
      </c>
      <c r="L3152" s="29">
        <v>37.79</v>
      </c>
      <c r="M3152" s="29">
        <f>IFERROR(_xlfn.XLOOKUP($B3152,'Ownership Metrics'!$A:$A,'Ownership Metrics'!$B:$B),"")</f>
        <v>22.74</v>
      </c>
      <c r="N3152" s="28">
        <f>IFERROR(_xlfn.XLOOKUP($B3152,'Ownership Metrics'!$A:$A,'Ownership Metrics'!$C:$C),"")</f>
        <v>2253</v>
      </c>
      <c r="O3152" s="29">
        <f>IFERROR(_xlfn.XLOOKUP($B3152,'Ownership Metrics'!$A:$A,'Ownership Metrics'!$D:$D),"")</f>
        <v>37.79</v>
      </c>
      <c r="P3152" s="29">
        <f>IFERROR(_xlfn.XLOOKUP($B3152,'Ownership Metrics'!$A:$A,'Ownership Metrics'!$E:$E),"")</f>
        <v>70.959999999999994</v>
      </c>
      <c r="Q3152" s="30">
        <f>IFERROR(_xlfn.XLOOKUP($B3152,'Ownership Metrics'!$A:$A,'Ownership Metrics'!$F:$F),"")</f>
        <v>7</v>
      </c>
      <c r="R3152" s="30">
        <f>IFERROR(_xlfn.XLOOKUP($B3152,'Ownership Metrics'!$A:$A,'Ownership Metrics'!$G:$G),"")</f>
        <v>49</v>
      </c>
      <c r="S3152" s="27" t="str">
        <f>IFERROR(_xlfn.XLOOKUP($B3152,'Ownership Metrics'!$A:$A,'Ownership Metrics'!$H:$H),"")</f>
        <v>Terkonsentrasi</v>
      </c>
      <c r="T3152" s="27" t="str">
        <f>IFERROR(_xlfn.XLOOKUP($B3152,'Ownership Metrics'!$A:$A,'Ownership Metrics'!$I:$I),"")</f>
        <v>Sedang</v>
      </c>
      <c r="U3152" s="27">
        <f>IF(COUNTIFS($B$2:$B3152,$B3152,$D$2:$D3152,$D3152)=1,1,0)</f>
        <v>1</v>
      </c>
      <c r="V3152" s="27">
        <f t="shared" si="148"/>
        <v>37.79</v>
      </c>
      <c r="W3152" s="27">
        <f t="shared" si="149"/>
        <v>1</v>
      </c>
      <c r="X3152" s="27">
        <f t="shared" si="147"/>
        <v>37.789999684800001</v>
      </c>
    </row>
    <row r="3153" spans="1:24" x14ac:dyDescent="0.25">
      <c r="A3153" s="26">
        <v>46265</v>
      </c>
      <c r="B3153" s="27" t="s">
        <v>10565</v>
      </c>
      <c r="C3153" s="27" t="s">
        <v>3443</v>
      </c>
      <c r="D3153" s="27" t="s">
        <v>3446</v>
      </c>
      <c r="E3153" s="27" t="s">
        <v>35</v>
      </c>
      <c r="F3153" s="27" t="s">
        <v>23</v>
      </c>
      <c r="G3153" s="27" t="s">
        <v>36</v>
      </c>
      <c r="H3153" s="27" t="s">
        <v>24</v>
      </c>
      <c r="I3153" s="28">
        <v>66670500</v>
      </c>
      <c r="J3153" s="28">
        <v>0</v>
      </c>
      <c r="K3153" s="28">
        <v>66670500</v>
      </c>
      <c r="L3153" s="29">
        <v>1.28</v>
      </c>
      <c r="M3153" s="29">
        <f>IFERROR(_xlfn.XLOOKUP($B3153,'Ownership Metrics'!$A:$A,'Ownership Metrics'!$B:$B),"")</f>
        <v>22.74</v>
      </c>
      <c r="N3153" s="28">
        <f>IFERROR(_xlfn.XLOOKUP($B3153,'Ownership Metrics'!$A:$A,'Ownership Metrics'!$C:$C),"")</f>
        <v>2253</v>
      </c>
      <c r="O3153" s="29">
        <f>IFERROR(_xlfn.XLOOKUP($B3153,'Ownership Metrics'!$A:$A,'Ownership Metrics'!$D:$D),"")</f>
        <v>37.79</v>
      </c>
      <c r="P3153" s="29">
        <f>IFERROR(_xlfn.XLOOKUP($B3153,'Ownership Metrics'!$A:$A,'Ownership Metrics'!$E:$E),"")</f>
        <v>70.959999999999994</v>
      </c>
      <c r="Q3153" s="30">
        <f>IFERROR(_xlfn.XLOOKUP($B3153,'Ownership Metrics'!$A:$A,'Ownership Metrics'!$F:$F),"")</f>
        <v>7</v>
      </c>
      <c r="R3153" s="30">
        <f>IFERROR(_xlfn.XLOOKUP($B3153,'Ownership Metrics'!$A:$A,'Ownership Metrics'!$G:$G),"")</f>
        <v>49</v>
      </c>
      <c r="S3153" s="27" t="str">
        <f>IFERROR(_xlfn.XLOOKUP($B3153,'Ownership Metrics'!$A:$A,'Ownership Metrics'!$H:$H),"")</f>
        <v>Terkonsentrasi</v>
      </c>
      <c r="T3153" s="27" t="str">
        <f>IFERROR(_xlfn.XLOOKUP($B3153,'Ownership Metrics'!$A:$A,'Ownership Metrics'!$I:$I),"")</f>
        <v>Sedang</v>
      </c>
      <c r="U3153" s="27">
        <f>IF(COUNTIFS($B$2:$B3153,$B3153,$D$2:$D3153,$D3153)=1,1,0)</f>
        <v>1</v>
      </c>
      <c r="V3153" s="27">
        <f t="shared" si="148"/>
        <v>1.28</v>
      </c>
      <c r="W3153" s="27">
        <f t="shared" si="149"/>
        <v>7</v>
      </c>
      <c r="X3153" s="27">
        <f t="shared" si="147"/>
        <v>1.2799996846999999</v>
      </c>
    </row>
    <row r="3154" spans="1:24" x14ac:dyDescent="0.25">
      <c r="A3154" s="26">
        <v>46265</v>
      </c>
      <c r="B3154" s="27" t="s">
        <v>10565</v>
      </c>
      <c r="C3154" s="27" t="s">
        <v>3443</v>
      </c>
      <c r="D3154" s="27" t="s">
        <v>335</v>
      </c>
      <c r="E3154" s="27" t="s">
        <v>35</v>
      </c>
      <c r="F3154" s="27" t="s">
        <v>23</v>
      </c>
      <c r="G3154" s="27" t="s">
        <v>36</v>
      </c>
      <c r="H3154" s="27" t="s">
        <v>24</v>
      </c>
      <c r="I3154" s="28">
        <v>110360000</v>
      </c>
      <c r="J3154" s="28">
        <v>0</v>
      </c>
      <c r="K3154" s="28">
        <v>110360000</v>
      </c>
      <c r="L3154" s="29">
        <v>2.12</v>
      </c>
      <c r="M3154" s="29">
        <f>IFERROR(_xlfn.XLOOKUP($B3154,'Ownership Metrics'!$A:$A,'Ownership Metrics'!$B:$B),"")</f>
        <v>22.74</v>
      </c>
      <c r="N3154" s="28">
        <f>IFERROR(_xlfn.XLOOKUP($B3154,'Ownership Metrics'!$A:$A,'Ownership Metrics'!$C:$C),"")</f>
        <v>2253</v>
      </c>
      <c r="O3154" s="29">
        <f>IFERROR(_xlfn.XLOOKUP($B3154,'Ownership Metrics'!$A:$A,'Ownership Metrics'!$D:$D),"")</f>
        <v>37.79</v>
      </c>
      <c r="P3154" s="29">
        <f>IFERROR(_xlfn.XLOOKUP($B3154,'Ownership Metrics'!$A:$A,'Ownership Metrics'!$E:$E),"")</f>
        <v>70.959999999999994</v>
      </c>
      <c r="Q3154" s="30">
        <f>IFERROR(_xlfn.XLOOKUP($B3154,'Ownership Metrics'!$A:$A,'Ownership Metrics'!$F:$F),"")</f>
        <v>7</v>
      </c>
      <c r="R3154" s="30">
        <f>IFERROR(_xlfn.XLOOKUP($B3154,'Ownership Metrics'!$A:$A,'Ownership Metrics'!$G:$G),"")</f>
        <v>49</v>
      </c>
      <c r="S3154" s="27" t="str">
        <f>IFERROR(_xlfn.XLOOKUP($B3154,'Ownership Metrics'!$A:$A,'Ownership Metrics'!$H:$H),"")</f>
        <v>Terkonsentrasi</v>
      </c>
      <c r="T3154" s="27" t="str">
        <f>IFERROR(_xlfn.XLOOKUP($B3154,'Ownership Metrics'!$A:$A,'Ownership Metrics'!$I:$I),"")</f>
        <v>Sedang</v>
      </c>
      <c r="U3154" s="27">
        <f>IF(COUNTIFS($B$2:$B3154,$B3154,$D$2:$D3154,$D3154)=1,1,0)</f>
        <v>1</v>
      </c>
      <c r="V3154" s="27">
        <f t="shared" si="148"/>
        <v>2.12</v>
      </c>
      <c r="W3154" s="27">
        <f t="shared" si="149"/>
        <v>4</v>
      </c>
      <c r="X3154" s="27">
        <f t="shared" si="147"/>
        <v>2.1199996846000002</v>
      </c>
    </row>
    <row r="3155" spans="1:24" x14ac:dyDescent="0.25">
      <c r="A3155" s="26">
        <v>46265</v>
      </c>
      <c r="B3155" s="27" t="s">
        <v>10565</v>
      </c>
      <c r="C3155" s="27" t="s">
        <v>3443</v>
      </c>
      <c r="D3155" s="27" t="s">
        <v>3447</v>
      </c>
      <c r="E3155" s="27" t="s">
        <v>35</v>
      </c>
      <c r="F3155" s="27" t="s">
        <v>23</v>
      </c>
      <c r="G3155" s="27" t="s">
        <v>36</v>
      </c>
      <c r="H3155" s="27" t="s">
        <v>24</v>
      </c>
      <c r="I3155" s="28">
        <v>72527000</v>
      </c>
      <c r="J3155" s="28">
        <v>0</v>
      </c>
      <c r="K3155" s="28">
        <v>72527000</v>
      </c>
      <c r="L3155" s="29">
        <v>1.39</v>
      </c>
      <c r="M3155" s="29">
        <f>IFERROR(_xlfn.XLOOKUP($B3155,'Ownership Metrics'!$A:$A,'Ownership Metrics'!$B:$B),"")</f>
        <v>22.74</v>
      </c>
      <c r="N3155" s="28">
        <f>IFERROR(_xlfn.XLOOKUP($B3155,'Ownership Metrics'!$A:$A,'Ownership Metrics'!$C:$C),"")</f>
        <v>2253</v>
      </c>
      <c r="O3155" s="29">
        <f>IFERROR(_xlfn.XLOOKUP($B3155,'Ownership Metrics'!$A:$A,'Ownership Metrics'!$D:$D),"")</f>
        <v>37.79</v>
      </c>
      <c r="P3155" s="29">
        <f>IFERROR(_xlfn.XLOOKUP($B3155,'Ownership Metrics'!$A:$A,'Ownership Metrics'!$E:$E),"")</f>
        <v>70.959999999999994</v>
      </c>
      <c r="Q3155" s="30">
        <f>IFERROR(_xlfn.XLOOKUP($B3155,'Ownership Metrics'!$A:$A,'Ownership Metrics'!$F:$F),"")</f>
        <v>7</v>
      </c>
      <c r="R3155" s="30">
        <f>IFERROR(_xlfn.XLOOKUP($B3155,'Ownership Metrics'!$A:$A,'Ownership Metrics'!$G:$G),"")</f>
        <v>49</v>
      </c>
      <c r="S3155" s="27" t="str">
        <f>IFERROR(_xlfn.XLOOKUP($B3155,'Ownership Metrics'!$A:$A,'Ownership Metrics'!$H:$H),"")</f>
        <v>Terkonsentrasi</v>
      </c>
      <c r="T3155" s="27" t="str">
        <f>IFERROR(_xlfn.XLOOKUP($B3155,'Ownership Metrics'!$A:$A,'Ownership Metrics'!$I:$I),"")</f>
        <v>Sedang</v>
      </c>
      <c r="U3155" s="27">
        <f>IF(COUNTIFS($B$2:$B3155,$B3155,$D$2:$D3155,$D3155)=1,1,0)</f>
        <v>1</v>
      </c>
      <c r="V3155" s="27">
        <f t="shared" si="148"/>
        <v>1.39</v>
      </c>
      <c r="W3155" s="27">
        <f t="shared" si="149"/>
        <v>6</v>
      </c>
      <c r="X3155" s="27">
        <f t="shared" si="147"/>
        <v>1.3899996845</v>
      </c>
    </row>
    <row r="3156" spans="1:24" x14ac:dyDescent="0.25">
      <c r="A3156" s="26">
        <v>46265</v>
      </c>
      <c r="B3156" s="27" t="s">
        <v>10565</v>
      </c>
      <c r="C3156" s="27" t="s">
        <v>3443</v>
      </c>
      <c r="D3156" s="27" t="s">
        <v>3448</v>
      </c>
      <c r="E3156" s="27" t="s">
        <v>35</v>
      </c>
      <c r="F3156" s="27" t="s">
        <v>23</v>
      </c>
      <c r="G3156" s="27" t="s">
        <v>36</v>
      </c>
      <c r="H3156" s="27" t="s">
        <v>24</v>
      </c>
      <c r="I3156" s="28">
        <v>265408700</v>
      </c>
      <c r="J3156" s="28">
        <v>0</v>
      </c>
      <c r="K3156" s="28">
        <v>265408700</v>
      </c>
      <c r="L3156" s="29">
        <v>5.09</v>
      </c>
      <c r="M3156" s="29">
        <f>IFERROR(_xlfn.XLOOKUP($B3156,'Ownership Metrics'!$A:$A,'Ownership Metrics'!$B:$B),"")</f>
        <v>22.74</v>
      </c>
      <c r="N3156" s="28">
        <f>IFERROR(_xlfn.XLOOKUP($B3156,'Ownership Metrics'!$A:$A,'Ownership Metrics'!$C:$C),"")</f>
        <v>2253</v>
      </c>
      <c r="O3156" s="29">
        <f>IFERROR(_xlfn.XLOOKUP($B3156,'Ownership Metrics'!$A:$A,'Ownership Metrics'!$D:$D),"")</f>
        <v>37.79</v>
      </c>
      <c r="P3156" s="29">
        <f>IFERROR(_xlfn.XLOOKUP($B3156,'Ownership Metrics'!$A:$A,'Ownership Metrics'!$E:$E),"")</f>
        <v>70.959999999999994</v>
      </c>
      <c r="Q3156" s="30">
        <f>IFERROR(_xlfn.XLOOKUP($B3156,'Ownership Metrics'!$A:$A,'Ownership Metrics'!$F:$F),"")</f>
        <v>7</v>
      </c>
      <c r="R3156" s="30">
        <f>IFERROR(_xlfn.XLOOKUP($B3156,'Ownership Metrics'!$A:$A,'Ownership Metrics'!$G:$G),"")</f>
        <v>49</v>
      </c>
      <c r="S3156" s="27" t="str">
        <f>IFERROR(_xlfn.XLOOKUP($B3156,'Ownership Metrics'!$A:$A,'Ownership Metrics'!$H:$H),"")</f>
        <v>Terkonsentrasi</v>
      </c>
      <c r="T3156" s="27" t="str">
        <f>IFERROR(_xlfn.XLOOKUP($B3156,'Ownership Metrics'!$A:$A,'Ownership Metrics'!$I:$I),"")</f>
        <v>Sedang</v>
      </c>
      <c r="U3156" s="27">
        <f>IF(COUNTIFS($B$2:$B3156,$B3156,$D$2:$D3156,$D3156)=1,1,0)</f>
        <v>1</v>
      </c>
      <c r="V3156" s="27">
        <f t="shared" si="148"/>
        <v>5.09</v>
      </c>
      <c r="W3156" s="27">
        <f t="shared" si="149"/>
        <v>3</v>
      </c>
      <c r="X3156" s="27">
        <f t="shared" si="147"/>
        <v>5.0899996843999995</v>
      </c>
    </row>
    <row r="3157" spans="1:24" x14ac:dyDescent="0.25">
      <c r="A3157" s="26">
        <v>46265</v>
      </c>
      <c r="B3157" s="27" t="s">
        <v>10565</v>
      </c>
      <c r="C3157" s="27" t="s">
        <v>3443</v>
      </c>
      <c r="D3157" s="27" t="s">
        <v>566</v>
      </c>
      <c r="E3157" s="27" t="s">
        <v>44</v>
      </c>
      <c r="F3157" s="27" t="s">
        <v>23</v>
      </c>
      <c r="G3157" s="27"/>
      <c r="H3157" s="27" t="s">
        <v>24</v>
      </c>
      <c r="I3157" s="28">
        <v>78800100</v>
      </c>
      <c r="J3157" s="28">
        <v>0</v>
      </c>
      <c r="K3157" s="28">
        <v>78800100</v>
      </c>
      <c r="L3157" s="29">
        <v>1.51</v>
      </c>
      <c r="M3157" s="29">
        <f>IFERROR(_xlfn.XLOOKUP($B3157,'Ownership Metrics'!$A:$A,'Ownership Metrics'!$B:$B),"")</f>
        <v>22.74</v>
      </c>
      <c r="N3157" s="28">
        <f>IFERROR(_xlfn.XLOOKUP($B3157,'Ownership Metrics'!$A:$A,'Ownership Metrics'!$C:$C),"")</f>
        <v>2253</v>
      </c>
      <c r="O3157" s="29">
        <f>IFERROR(_xlfn.XLOOKUP($B3157,'Ownership Metrics'!$A:$A,'Ownership Metrics'!$D:$D),"")</f>
        <v>37.79</v>
      </c>
      <c r="P3157" s="29">
        <f>IFERROR(_xlfn.XLOOKUP($B3157,'Ownership Metrics'!$A:$A,'Ownership Metrics'!$E:$E),"")</f>
        <v>70.959999999999994</v>
      </c>
      <c r="Q3157" s="30">
        <f>IFERROR(_xlfn.XLOOKUP($B3157,'Ownership Metrics'!$A:$A,'Ownership Metrics'!$F:$F),"")</f>
        <v>7</v>
      </c>
      <c r="R3157" s="30">
        <f>IFERROR(_xlfn.XLOOKUP($B3157,'Ownership Metrics'!$A:$A,'Ownership Metrics'!$G:$G),"")</f>
        <v>49</v>
      </c>
      <c r="S3157" s="27" t="str">
        <f>IFERROR(_xlfn.XLOOKUP($B3157,'Ownership Metrics'!$A:$A,'Ownership Metrics'!$H:$H),"")</f>
        <v>Terkonsentrasi</v>
      </c>
      <c r="T3157" s="27" t="str">
        <f>IFERROR(_xlfn.XLOOKUP($B3157,'Ownership Metrics'!$A:$A,'Ownership Metrics'!$I:$I),"")</f>
        <v>Sedang</v>
      </c>
      <c r="U3157" s="27">
        <f>IF(COUNTIFS($B$2:$B3157,$B3157,$D$2:$D3157,$D3157)=1,1,0)</f>
        <v>1</v>
      </c>
      <c r="V3157" s="27">
        <f t="shared" si="148"/>
        <v>1.51</v>
      </c>
      <c r="W3157" s="27">
        <f t="shared" si="149"/>
        <v>5</v>
      </c>
      <c r="X3157" s="27">
        <f t="shared" si="147"/>
        <v>1.5099996843000001</v>
      </c>
    </row>
    <row r="3158" spans="1:24" x14ac:dyDescent="0.25">
      <c r="A3158" s="26">
        <v>46265</v>
      </c>
      <c r="B3158" s="27" t="s">
        <v>10566</v>
      </c>
      <c r="C3158" s="27" t="s">
        <v>3450</v>
      </c>
      <c r="D3158" s="27" t="s">
        <v>3451</v>
      </c>
      <c r="E3158" s="27" t="s">
        <v>22</v>
      </c>
      <c r="F3158" s="27" t="s">
        <v>23</v>
      </c>
      <c r="G3158" s="27"/>
      <c r="H3158" s="27" t="s">
        <v>24</v>
      </c>
      <c r="I3158" s="28">
        <v>13373689331</v>
      </c>
      <c r="J3158" s="28">
        <v>0</v>
      </c>
      <c r="K3158" s="28">
        <v>13373689331</v>
      </c>
      <c r="L3158" s="29">
        <v>59.77</v>
      </c>
      <c r="M3158" s="29">
        <f>IFERROR(_xlfn.XLOOKUP($B3158,'Ownership Metrics'!$A:$A,'Ownership Metrics'!$B:$B),"")</f>
        <v>39.21</v>
      </c>
      <c r="N3158" s="28">
        <f>IFERROR(_xlfn.XLOOKUP($B3158,'Ownership Metrics'!$A:$A,'Ownership Metrics'!$C:$C),"")</f>
        <v>3573</v>
      </c>
      <c r="O3158" s="29">
        <f>IFERROR(_xlfn.XLOOKUP($B3158,'Ownership Metrics'!$A:$A,'Ownership Metrics'!$D:$D),"")</f>
        <v>59.77</v>
      </c>
      <c r="P3158" s="29">
        <f>IFERROR(_xlfn.XLOOKUP($B3158,'Ownership Metrics'!$A:$A,'Ownership Metrics'!$E:$E),"")</f>
        <v>60.79</v>
      </c>
      <c r="Q3158" s="30">
        <f>IFERROR(_xlfn.XLOOKUP($B3158,'Ownership Metrics'!$A:$A,'Ownership Metrics'!$F:$F),"")</f>
        <v>2</v>
      </c>
      <c r="R3158" s="30">
        <f>IFERROR(_xlfn.XLOOKUP($B3158,'Ownership Metrics'!$A:$A,'Ownership Metrics'!$G:$G),"")</f>
        <v>56</v>
      </c>
      <c r="S3158" s="27" t="str">
        <f>IFERROR(_xlfn.XLOOKUP($B3158,'Ownership Metrics'!$A:$A,'Ownership Metrics'!$H:$H),"")</f>
        <v>Mayoritas</v>
      </c>
      <c r="T3158" s="27" t="str">
        <f>IFERROR(_xlfn.XLOOKUP($B3158,'Ownership Metrics'!$A:$A,'Ownership Metrics'!$I:$I),"")</f>
        <v>Tinggi</v>
      </c>
      <c r="U3158" s="27">
        <f>IF(COUNTIFS($B$2:$B3158,$B3158,$D$2:$D3158,$D3158)=1,1,0)</f>
        <v>1</v>
      </c>
      <c r="V3158" s="27">
        <f t="shared" si="148"/>
        <v>59.77</v>
      </c>
      <c r="W3158" s="27">
        <f t="shared" si="149"/>
        <v>1</v>
      </c>
      <c r="X3158" s="27">
        <f t="shared" si="147"/>
        <v>59.769999684200002</v>
      </c>
    </row>
    <row r="3159" spans="1:24" x14ac:dyDescent="0.25">
      <c r="A3159" s="26">
        <v>46265</v>
      </c>
      <c r="B3159" s="27" t="s">
        <v>10566</v>
      </c>
      <c r="C3159" s="27" t="s">
        <v>3450</v>
      </c>
      <c r="D3159" s="27" t="s">
        <v>562</v>
      </c>
      <c r="E3159" s="27" t="s">
        <v>114</v>
      </c>
      <c r="F3159" s="27" t="s">
        <v>32</v>
      </c>
      <c r="G3159" s="27"/>
      <c r="H3159" s="27" t="s">
        <v>102</v>
      </c>
      <c r="I3159" s="28">
        <v>227422565</v>
      </c>
      <c r="J3159" s="28">
        <v>0</v>
      </c>
      <c r="K3159" s="28">
        <v>227422565</v>
      </c>
      <c r="L3159" s="29">
        <v>1.02</v>
      </c>
      <c r="M3159" s="29">
        <f>IFERROR(_xlfn.XLOOKUP($B3159,'Ownership Metrics'!$A:$A,'Ownership Metrics'!$B:$B),"")</f>
        <v>39.21</v>
      </c>
      <c r="N3159" s="28">
        <f>IFERROR(_xlfn.XLOOKUP($B3159,'Ownership Metrics'!$A:$A,'Ownership Metrics'!$C:$C),"")</f>
        <v>3573</v>
      </c>
      <c r="O3159" s="29">
        <f>IFERROR(_xlfn.XLOOKUP($B3159,'Ownership Metrics'!$A:$A,'Ownership Metrics'!$D:$D),"")</f>
        <v>59.77</v>
      </c>
      <c r="P3159" s="29">
        <f>IFERROR(_xlfn.XLOOKUP($B3159,'Ownership Metrics'!$A:$A,'Ownership Metrics'!$E:$E),"")</f>
        <v>60.79</v>
      </c>
      <c r="Q3159" s="30">
        <f>IFERROR(_xlfn.XLOOKUP($B3159,'Ownership Metrics'!$A:$A,'Ownership Metrics'!$F:$F),"")</f>
        <v>2</v>
      </c>
      <c r="R3159" s="30">
        <f>IFERROR(_xlfn.XLOOKUP($B3159,'Ownership Metrics'!$A:$A,'Ownership Metrics'!$G:$G),"")</f>
        <v>56</v>
      </c>
      <c r="S3159" s="27" t="str">
        <f>IFERROR(_xlfn.XLOOKUP($B3159,'Ownership Metrics'!$A:$A,'Ownership Metrics'!$H:$H),"")</f>
        <v>Mayoritas</v>
      </c>
      <c r="T3159" s="27" t="str">
        <f>IFERROR(_xlfn.XLOOKUP($B3159,'Ownership Metrics'!$A:$A,'Ownership Metrics'!$I:$I),"")</f>
        <v>Tinggi</v>
      </c>
      <c r="U3159" s="27">
        <f>IF(COUNTIFS($B$2:$B3159,$B3159,$D$2:$D3159,$D3159)=1,1,0)</f>
        <v>1</v>
      </c>
      <c r="V3159" s="27">
        <f t="shared" si="148"/>
        <v>1.02</v>
      </c>
      <c r="W3159" s="27">
        <f t="shared" si="149"/>
        <v>2</v>
      </c>
      <c r="X3159" s="27">
        <f t="shared" si="147"/>
        <v>1.0199996841000001</v>
      </c>
    </row>
    <row r="3160" spans="1:24" x14ac:dyDescent="0.25">
      <c r="A3160" s="26">
        <v>46265</v>
      </c>
      <c r="B3160" s="27" t="s">
        <v>10567</v>
      </c>
      <c r="C3160" s="27" t="s">
        <v>3453</v>
      </c>
      <c r="D3160" s="27" t="s">
        <v>3454</v>
      </c>
      <c r="E3160" s="27" t="s">
        <v>22</v>
      </c>
      <c r="F3160" s="27" t="s">
        <v>23</v>
      </c>
      <c r="G3160" s="27"/>
      <c r="H3160" s="27" t="s">
        <v>24</v>
      </c>
      <c r="I3160" s="28">
        <v>161209726</v>
      </c>
      <c r="J3160" s="28">
        <v>0</v>
      </c>
      <c r="K3160" s="28">
        <v>161209726</v>
      </c>
      <c r="L3160" s="29">
        <v>2.95</v>
      </c>
      <c r="M3160" s="29">
        <f>IFERROR(_xlfn.XLOOKUP($B3160,'Ownership Metrics'!$A:$A,'Ownership Metrics'!$B:$B),"")</f>
        <v>22.18</v>
      </c>
      <c r="N3160" s="28">
        <f>IFERROR(_xlfn.XLOOKUP($B3160,'Ownership Metrics'!$A:$A,'Ownership Metrics'!$C:$C),"")</f>
        <v>3467</v>
      </c>
      <c r="O3160" s="29">
        <f>IFERROR(_xlfn.XLOOKUP($B3160,'Ownership Metrics'!$A:$A,'Ownership Metrics'!$D:$D),"")</f>
        <v>58.31</v>
      </c>
      <c r="P3160" s="29">
        <f>IFERROR(_xlfn.XLOOKUP($B3160,'Ownership Metrics'!$A:$A,'Ownership Metrics'!$E:$E),"")</f>
        <v>67.760000000000005</v>
      </c>
      <c r="Q3160" s="30">
        <f>IFERROR(_xlfn.XLOOKUP($B3160,'Ownership Metrics'!$A:$A,'Ownership Metrics'!$F:$F),"")</f>
        <v>8</v>
      </c>
      <c r="R3160" s="30">
        <f>IFERROR(_xlfn.XLOOKUP($B3160,'Ownership Metrics'!$A:$A,'Ownership Metrics'!$G:$G),"")</f>
        <v>52</v>
      </c>
      <c r="S3160" s="27" t="str">
        <f>IFERROR(_xlfn.XLOOKUP($B3160,'Ownership Metrics'!$A:$A,'Ownership Metrics'!$H:$H),"")</f>
        <v>Mayoritas</v>
      </c>
      <c r="T3160" s="27" t="str">
        <f>IFERROR(_xlfn.XLOOKUP($B3160,'Ownership Metrics'!$A:$A,'Ownership Metrics'!$I:$I),"")</f>
        <v>Sedang</v>
      </c>
      <c r="U3160" s="27">
        <f>IF(COUNTIFS($B$2:$B3160,$B3160,$D$2:$D3160,$D3160)=1,1,0)</f>
        <v>1</v>
      </c>
      <c r="V3160" s="27">
        <f t="shared" si="148"/>
        <v>2.95</v>
      </c>
      <c r="W3160" s="27">
        <f t="shared" si="149"/>
        <v>4</v>
      </c>
      <c r="X3160" s="27">
        <f t="shared" si="147"/>
        <v>2.9499996840000002</v>
      </c>
    </row>
    <row r="3161" spans="1:24" x14ac:dyDescent="0.25">
      <c r="A3161" s="26">
        <v>46265</v>
      </c>
      <c r="B3161" s="27" t="s">
        <v>10567</v>
      </c>
      <c r="C3161" s="27" t="s">
        <v>3453</v>
      </c>
      <c r="D3161" s="27" t="s">
        <v>3455</v>
      </c>
      <c r="E3161" s="27" t="s">
        <v>22</v>
      </c>
      <c r="F3161" s="27" t="s">
        <v>23</v>
      </c>
      <c r="G3161" s="27"/>
      <c r="H3161" s="27" t="s">
        <v>24</v>
      </c>
      <c r="I3161" s="28">
        <v>268267346</v>
      </c>
      <c r="J3161" s="28">
        <v>0</v>
      </c>
      <c r="K3161" s="28">
        <v>268267346</v>
      </c>
      <c r="L3161" s="29">
        <v>4.9000000000000004</v>
      </c>
      <c r="M3161" s="29">
        <f>IFERROR(_xlfn.XLOOKUP($B3161,'Ownership Metrics'!$A:$A,'Ownership Metrics'!$B:$B),"")</f>
        <v>22.18</v>
      </c>
      <c r="N3161" s="28">
        <f>IFERROR(_xlfn.XLOOKUP($B3161,'Ownership Metrics'!$A:$A,'Ownership Metrics'!$C:$C),"")</f>
        <v>3467</v>
      </c>
      <c r="O3161" s="29">
        <f>IFERROR(_xlfn.XLOOKUP($B3161,'Ownership Metrics'!$A:$A,'Ownership Metrics'!$D:$D),"")</f>
        <v>58.31</v>
      </c>
      <c r="P3161" s="29">
        <f>IFERROR(_xlfn.XLOOKUP($B3161,'Ownership Metrics'!$A:$A,'Ownership Metrics'!$E:$E),"")</f>
        <v>67.760000000000005</v>
      </c>
      <c r="Q3161" s="30">
        <f>IFERROR(_xlfn.XLOOKUP($B3161,'Ownership Metrics'!$A:$A,'Ownership Metrics'!$F:$F),"")</f>
        <v>8</v>
      </c>
      <c r="R3161" s="30">
        <f>IFERROR(_xlfn.XLOOKUP($B3161,'Ownership Metrics'!$A:$A,'Ownership Metrics'!$G:$G),"")</f>
        <v>52</v>
      </c>
      <c r="S3161" s="27" t="str">
        <f>IFERROR(_xlfn.XLOOKUP($B3161,'Ownership Metrics'!$A:$A,'Ownership Metrics'!$H:$H),"")</f>
        <v>Mayoritas</v>
      </c>
      <c r="T3161" s="27" t="str">
        <f>IFERROR(_xlfn.XLOOKUP($B3161,'Ownership Metrics'!$A:$A,'Ownership Metrics'!$I:$I),"")</f>
        <v>Sedang</v>
      </c>
      <c r="U3161" s="27">
        <f>IF(COUNTIFS($B$2:$B3161,$B3161,$D$2:$D3161,$D3161)=1,1,0)</f>
        <v>1</v>
      </c>
      <c r="V3161" s="27">
        <f t="shared" si="148"/>
        <v>4.9000000000000004</v>
      </c>
      <c r="W3161" s="27">
        <f t="shared" si="149"/>
        <v>2</v>
      </c>
      <c r="X3161" s="27">
        <f t="shared" si="147"/>
        <v>4.8999996839</v>
      </c>
    </row>
    <row r="3162" spans="1:24" x14ac:dyDescent="0.25">
      <c r="A3162" s="26">
        <v>46265</v>
      </c>
      <c r="B3162" s="27" t="s">
        <v>10567</v>
      </c>
      <c r="C3162" s="27" t="s">
        <v>3453</v>
      </c>
      <c r="D3162" s="27" t="s">
        <v>3456</v>
      </c>
      <c r="E3162" s="27" t="s">
        <v>22</v>
      </c>
      <c r="F3162" s="27" t="s">
        <v>23</v>
      </c>
      <c r="G3162" s="27"/>
      <c r="H3162" s="27" t="s">
        <v>24</v>
      </c>
      <c r="I3162" s="28">
        <v>944438738</v>
      </c>
      <c r="J3162" s="28">
        <v>2245705760</v>
      </c>
      <c r="K3162" s="28">
        <v>3190144498</v>
      </c>
      <c r="L3162" s="29">
        <v>58.31</v>
      </c>
      <c r="M3162" s="29">
        <f>IFERROR(_xlfn.XLOOKUP($B3162,'Ownership Metrics'!$A:$A,'Ownership Metrics'!$B:$B),"")</f>
        <v>22.18</v>
      </c>
      <c r="N3162" s="28">
        <f>IFERROR(_xlfn.XLOOKUP($B3162,'Ownership Metrics'!$A:$A,'Ownership Metrics'!$C:$C),"")</f>
        <v>3467</v>
      </c>
      <c r="O3162" s="29">
        <f>IFERROR(_xlfn.XLOOKUP($B3162,'Ownership Metrics'!$A:$A,'Ownership Metrics'!$D:$D),"")</f>
        <v>58.31</v>
      </c>
      <c r="P3162" s="29">
        <f>IFERROR(_xlfn.XLOOKUP($B3162,'Ownership Metrics'!$A:$A,'Ownership Metrics'!$E:$E),"")</f>
        <v>67.760000000000005</v>
      </c>
      <c r="Q3162" s="30">
        <f>IFERROR(_xlfn.XLOOKUP($B3162,'Ownership Metrics'!$A:$A,'Ownership Metrics'!$F:$F),"")</f>
        <v>8</v>
      </c>
      <c r="R3162" s="30">
        <f>IFERROR(_xlfn.XLOOKUP($B3162,'Ownership Metrics'!$A:$A,'Ownership Metrics'!$G:$G),"")</f>
        <v>52</v>
      </c>
      <c r="S3162" s="27" t="str">
        <f>IFERROR(_xlfn.XLOOKUP($B3162,'Ownership Metrics'!$A:$A,'Ownership Metrics'!$H:$H),"")</f>
        <v>Mayoritas</v>
      </c>
      <c r="T3162" s="27" t="str">
        <f>IFERROR(_xlfn.XLOOKUP($B3162,'Ownership Metrics'!$A:$A,'Ownership Metrics'!$I:$I),"")</f>
        <v>Sedang</v>
      </c>
      <c r="U3162" s="27">
        <f>IF(COUNTIFS($B$2:$B3162,$B3162,$D$2:$D3162,$D3162)=1,1,0)</f>
        <v>1</v>
      </c>
      <c r="V3162" s="27">
        <f t="shared" si="148"/>
        <v>58.31</v>
      </c>
      <c r="W3162" s="27">
        <f t="shared" si="149"/>
        <v>1</v>
      </c>
      <c r="X3162" s="27">
        <f t="shared" si="147"/>
        <v>58.309999683800001</v>
      </c>
    </row>
    <row r="3163" spans="1:24" x14ac:dyDescent="0.25">
      <c r="A3163" s="26">
        <v>46265</v>
      </c>
      <c r="B3163" s="27" t="s">
        <v>10567</v>
      </c>
      <c r="C3163" s="27" t="s">
        <v>3453</v>
      </c>
      <c r="D3163" s="27" t="s">
        <v>3457</v>
      </c>
      <c r="E3163" s="27" t="s">
        <v>22</v>
      </c>
      <c r="F3163" s="27" t="s">
        <v>32</v>
      </c>
      <c r="G3163" s="27"/>
      <c r="H3163" s="27" t="s">
        <v>283</v>
      </c>
      <c r="I3163" s="28">
        <v>74221901</v>
      </c>
      <c r="J3163" s="28">
        <v>0</v>
      </c>
      <c r="K3163" s="28">
        <v>74221901</v>
      </c>
      <c r="L3163" s="29">
        <v>1.36</v>
      </c>
      <c r="M3163" s="29">
        <f>IFERROR(_xlfn.XLOOKUP($B3163,'Ownership Metrics'!$A:$A,'Ownership Metrics'!$B:$B),"")</f>
        <v>22.18</v>
      </c>
      <c r="N3163" s="28">
        <f>IFERROR(_xlfn.XLOOKUP($B3163,'Ownership Metrics'!$A:$A,'Ownership Metrics'!$C:$C),"")</f>
        <v>3467</v>
      </c>
      <c r="O3163" s="29">
        <f>IFERROR(_xlfn.XLOOKUP($B3163,'Ownership Metrics'!$A:$A,'Ownership Metrics'!$D:$D),"")</f>
        <v>58.31</v>
      </c>
      <c r="P3163" s="29">
        <f>IFERROR(_xlfn.XLOOKUP($B3163,'Ownership Metrics'!$A:$A,'Ownership Metrics'!$E:$E),"")</f>
        <v>67.760000000000005</v>
      </c>
      <c r="Q3163" s="30">
        <f>IFERROR(_xlfn.XLOOKUP($B3163,'Ownership Metrics'!$A:$A,'Ownership Metrics'!$F:$F),"")</f>
        <v>8</v>
      </c>
      <c r="R3163" s="30">
        <f>IFERROR(_xlfn.XLOOKUP($B3163,'Ownership Metrics'!$A:$A,'Ownership Metrics'!$G:$G),"")</f>
        <v>52</v>
      </c>
      <c r="S3163" s="27" t="str">
        <f>IFERROR(_xlfn.XLOOKUP($B3163,'Ownership Metrics'!$A:$A,'Ownership Metrics'!$H:$H),"")</f>
        <v>Mayoritas</v>
      </c>
      <c r="T3163" s="27" t="str">
        <f>IFERROR(_xlfn.XLOOKUP($B3163,'Ownership Metrics'!$A:$A,'Ownership Metrics'!$I:$I),"")</f>
        <v>Sedang</v>
      </c>
      <c r="U3163" s="27">
        <f>IF(COUNTIFS($B$2:$B3163,$B3163,$D$2:$D3163,$D3163)=1,1,0)</f>
        <v>1</v>
      </c>
      <c r="V3163" s="27">
        <f t="shared" si="148"/>
        <v>1.36</v>
      </c>
      <c r="W3163" s="27">
        <f t="shared" si="149"/>
        <v>7</v>
      </c>
      <c r="X3163" s="27">
        <f t="shared" si="147"/>
        <v>1.3599996837000001</v>
      </c>
    </row>
    <row r="3164" spans="1:24" x14ac:dyDescent="0.25">
      <c r="A3164" s="26">
        <v>46265</v>
      </c>
      <c r="B3164" s="27" t="s">
        <v>10567</v>
      </c>
      <c r="C3164" s="27" t="s">
        <v>3453</v>
      </c>
      <c r="D3164" s="27" t="s">
        <v>3458</v>
      </c>
      <c r="E3164" s="27" t="s">
        <v>83</v>
      </c>
      <c r="F3164" s="27" t="s">
        <v>32</v>
      </c>
      <c r="G3164" s="27"/>
      <c r="H3164" s="27" t="s">
        <v>56</v>
      </c>
      <c r="I3164" s="28">
        <v>249016039</v>
      </c>
      <c r="J3164" s="28">
        <v>0</v>
      </c>
      <c r="K3164" s="28">
        <v>249016039</v>
      </c>
      <c r="L3164" s="29">
        <v>4.55</v>
      </c>
      <c r="M3164" s="29">
        <f>IFERROR(_xlfn.XLOOKUP($B3164,'Ownership Metrics'!$A:$A,'Ownership Metrics'!$B:$B),"")</f>
        <v>22.18</v>
      </c>
      <c r="N3164" s="28">
        <f>IFERROR(_xlfn.XLOOKUP($B3164,'Ownership Metrics'!$A:$A,'Ownership Metrics'!$C:$C),"")</f>
        <v>3467</v>
      </c>
      <c r="O3164" s="29">
        <f>IFERROR(_xlfn.XLOOKUP($B3164,'Ownership Metrics'!$A:$A,'Ownership Metrics'!$D:$D),"")</f>
        <v>58.31</v>
      </c>
      <c r="P3164" s="29">
        <f>IFERROR(_xlfn.XLOOKUP($B3164,'Ownership Metrics'!$A:$A,'Ownership Metrics'!$E:$E),"")</f>
        <v>67.760000000000005</v>
      </c>
      <c r="Q3164" s="30">
        <f>IFERROR(_xlfn.XLOOKUP($B3164,'Ownership Metrics'!$A:$A,'Ownership Metrics'!$F:$F),"")</f>
        <v>8</v>
      </c>
      <c r="R3164" s="30">
        <f>IFERROR(_xlfn.XLOOKUP($B3164,'Ownership Metrics'!$A:$A,'Ownership Metrics'!$G:$G),"")</f>
        <v>52</v>
      </c>
      <c r="S3164" s="27" t="str">
        <f>IFERROR(_xlfn.XLOOKUP($B3164,'Ownership Metrics'!$A:$A,'Ownership Metrics'!$H:$H),"")</f>
        <v>Mayoritas</v>
      </c>
      <c r="T3164" s="27" t="str">
        <f>IFERROR(_xlfn.XLOOKUP($B3164,'Ownership Metrics'!$A:$A,'Ownership Metrics'!$I:$I),"")</f>
        <v>Sedang</v>
      </c>
      <c r="U3164" s="27">
        <f>IF(COUNTIFS($B$2:$B3164,$B3164,$D$2:$D3164,$D3164)=1,1,0)</f>
        <v>1</v>
      </c>
      <c r="V3164" s="27">
        <f t="shared" si="148"/>
        <v>4.55</v>
      </c>
      <c r="W3164" s="27">
        <f t="shared" si="149"/>
        <v>3</v>
      </c>
      <c r="X3164" s="27">
        <f t="shared" si="147"/>
        <v>4.5499996835999994</v>
      </c>
    </row>
    <row r="3165" spans="1:24" x14ac:dyDescent="0.25">
      <c r="A3165" s="26">
        <v>46265</v>
      </c>
      <c r="B3165" s="27" t="s">
        <v>10567</v>
      </c>
      <c r="C3165" s="27" t="s">
        <v>3453</v>
      </c>
      <c r="D3165" s="27" t="s">
        <v>850</v>
      </c>
      <c r="E3165" s="27" t="s">
        <v>83</v>
      </c>
      <c r="F3165" s="27" t="s">
        <v>32</v>
      </c>
      <c r="G3165" s="27"/>
      <c r="H3165" s="27" t="s">
        <v>56</v>
      </c>
      <c r="I3165" s="28">
        <v>122082449</v>
      </c>
      <c r="J3165" s="28">
        <v>0</v>
      </c>
      <c r="K3165" s="28">
        <v>122082449</v>
      </c>
      <c r="L3165" s="29">
        <v>2.23</v>
      </c>
      <c r="M3165" s="29">
        <f>IFERROR(_xlfn.XLOOKUP($B3165,'Ownership Metrics'!$A:$A,'Ownership Metrics'!$B:$B),"")</f>
        <v>22.18</v>
      </c>
      <c r="N3165" s="28">
        <f>IFERROR(_xlfn.XLOOKUP($B3165,'Ownership Metrics'!$A:$A,'Ownership Metrics'!$C:$C),"")</f>
        <v>3467</v>
      </c>
      <c r="O3165" s="29">
        <f>IFERROR(_xlfn.XLOOKUP($B3165,'Ownership Metrics'!$A:$A,'Ownership Metrics'!$D:$D),"")</f>
        <v>58.31</v>
      </c>
      <c r="P3165" s="29">
        <f>IFERROR(_xlfn.XLOOKUP($B3165,'Ownership Metrics'!$A:$A,'Ownership Metrics'!$E:$E),"")</f>
        <v>67.760000000000005</v>
      </c>
      <c r="Q3165" s="30">
        <f>IFERROR(_xlfn.XLOOKUP($B3165,'Ownership Metrics'!$A:$A,'Ownership Metrics'!$F:$F),"")</f>
        <v>8</v>
      </c>
      <c r="R3165" s="30">
        <f>IFERROR(_xlfn.XLOOKUP($B3165,'Ownership Metrics'!$A:$A,'Ownership Metrics'!$G:$G),"")</f>
        <v>52</v>
      </c>
      <c r="S3165" s="27" t="str">
        <f>IFERROR(_xlfn.XLOOKUP($B3165,'Ownership Metrics'!$A:$A,'Ownership Metrics'!$H:$H),"")</f>
        <v>Mayoritas</v>
      </c>
      <c r="T3165" s="27" t="str">
        <f>IFERROR(_xlfn.XLOOKUP($B3165,'Ownership Metrics'!$A:$A,'Ownership Metrics'!$I:$I),"")</f>
        <v>Sedang</v>
      </c>
      <c r="U3165" s="27">
        <f>IF(COUNTIFS($B$2:$B3165,$B3165,$D$2:$D3165,$D3165)=1,1,0)</f>
        <v>1</v>
      </c>
      <c r="V3165" s="27">
        <f t="shared" si="148"/>
        <v>2.23</v>
      </c>
      <c r="W3165" s="27">
        <f t="shared" si="149"/>
        <v>6</v>
      </c>
      <c r="X3165" s="27">
        <f t="shared" si="147"/>
        <v>2.2299996835</v>
      </c>
    </row>
    <row r="3166" spans="1:24" x14ac:dyDescent="0.25">
      <c r="A3166" s="26">
        <v>46265</v>
      </c>
      <c r="B3166" s="27" t="s">
        <v>10567</v>
      </c>
      <c r="C3166" s="27" t="s">
        <v>3453</v>
      </c>
      <c r="D3166" s="27" t="s">
        <v>348</v>
      </c>
      <c r="E3166" s="27" t="s">
        <v>26</v>
      </c>
      <c r="F3166" s="27" t="s">
        <v>32</v>
      </c>
      <c r="G3166" s="27"/>
      <c r="H3166" s="27" t="s">
        <v>64</v>
      </c>
      <c r="I3166" s="28">
        <v>132998200</v>
      </c>
      <c r="J3166" s="28">
        <v>0</v>
      </c>
      <c r="K3166" s="28">
        <v>132998200</v>
      </c>
      <c r="L3166" s="29">
        <v>2.4300000000000002</v>
      </c>
      <c r="M3166" s="29">
        <f>IFERROR(_xlfn.XLOOKUP($B3166,'Ownership Metrics'!$A:$A,'Ownership Metrics'!$B:$B),"")</f>
        <v>22.18</v>
      </c>
      <c r="N3166" s="28">
        <f>IFERROR(_xlfn.XLOOKUP($B3166,'Ownership Metrics'!$A:$A,'Ownership Metrics'!$C:$C),"")</f>
        <v>3467</v>
      </c>
      <c r="O3166" s="29">
        <f>IFERROR(_xlfn.XLOOKUP($B3166,'Ownership Metrics'!$A:$A,'Ownership Metrics'!$D:$D),"")</f>
        <v>58.31</v>
      </c>
      <c r="P3166" s="29">
        <f>IFERROR(_xlfn.XLOOKUP($B3166,'Ownership Metrics'!$A:$A,'Ownership Metrics'!$E:$E),"")</f>
        <v>67.760000000000005</v>
      </c>
      <c r="Q3166" s="30">
        <f>IFERROR(_xlfn.XLOOKUP($B3166,'Ownership Metrics'!$A:$A,'Ownership Metrics'!$F:$F),"")</f>
        <v>8</v>
      </c>
      <c r="R3166" s="30">
        <f>IFERROR(_xlfn.XLOOKUP($B3166,'Ownership Metrics'!$A:$A,'Ownership Metrics'!$G:$G),"")</f>
        <v>52</v>
      </c>
      <c r="S3166" s="27" t="str">
        <f>IFERROR(_xlfn.XLOOKUP($B3166,'Ownership Metrics'!$A:$A,'Ownership Metrics'!$H:$H),"")</f>
        <v>Mayoritas</v>
      </c>
      <c r="T3166" s="27" t="str">
        <f>IFERROR(_xlfn.XLOOKUP($B3166,'Ownership Metrics'!$A:$A,'Ownership Metrics'!$I:$I),"")</f>
        <v>Sedang</v>
      </c>
      <c r="U3166" s="27">
        <f>IF(COUNTIFS($B$2:$B3166,$B3166,$D$2:$D3166,$D3166)=1,1,0)</f>
        <v>1</v>
      </c>
      <c r="V3166" s="27">
        <f t="shared" si="148"/>
        <v>2.4300000000000002</v>
      </c>
      <c r="W3166" s="27">
        <f t="shared" si="149"/>
        <v>5</v>
      </c>
      <c r="X3166" s="27">
        <f t="shared" si="147"/>
        <v>2.4299996834000002</v>
      </c>
    </row>
    <row r="3167" spans="1:24" x14ac:dyDescent="0.25">
      <c r="A3167" s="26">
        <v>46265</v>
      </c>
      <c r="B3167" s="27" t="s">
        <v>10567</v>
      </c>
      <c r="C3167" s="27" t="s">
        <v>3453</v>
      </c>
      <c r="D3167" s="27" t="s">
        <v>1306</v>
      </c>
      <c r="E3167" s="27" t="s">
        <v>35</v>
      </c>
      <c r="F3167" s="27" t="s">
        <v>23</v>
      </c>
      <c r="G3167" s="27" t="s">
        <v>36</v>
      </c>
      <c r="H3167" s="27" t="s">
        <v>24</v>
      </c>
      <c r="I3167" s="28">
        <v>59476800</v>
      </c>
      <c r="J3167" s="28">
        <v>0</v>
      </c>
      <c r="K3167" s="28">
        <v>59476800</v>
      </c>
      <c r="L3167" s="29">
        <v>1.0900000000000001</v>
      </c>
      <c r="M3167" s="29">
        <f>IFERROR(_xlfn.XLOOKUP($B3167,'Ownership Metrics'!$A:$A,'Ownership Metrics'!$B:$B),"")</f>
        <v>22.18</v>
      </c>
      <c r="N3167" s="28">
        <f>IFERROR(_xlfn.XLOOKUP($B3167,'Ownership Metrics'!$A:$A,'Ownership Metrics'!$C:$C),"")</f>
        <v>3467</v>
      </c>
      <c r="O3167" s="29">
        <f>IFERROR(_xlfn.XLOOKUP($B3167,'Ownership Metrics'!$A:$A,'Ownership Metrics'!$D:$D),"")</f>
        <v>58.31</v>
      </c>
      <c r="P3167" s="29">
        <f>IFERROR(_xlfn.XLOOKUP($B3167,'Ownership Metrics'!$A:$A,'Ownership Metrics'!$E:$E),"")</f>
        <v>67.760000000000005</v>
      </c>
      <c r="Q3167" s="30">
        <f>IFERROR(_xlfn.XLOOKUP($B3167,'Ownership Metrics'!$A:$A,'Ownership Metrics'!$F:$F),"")</f>
        <v>8</v>
      </c>
      <c r="R3167" s="30">
        <f>IFERROR(_xlfn.XLOOKUP($B3167,'Ownership Metrics'!$A:$A,'Ownership Metrics'!$G:$G),"")</f>
        <v>52</v>
      </c>
      <c r="S3167" s="27" t="str">
        <f>IFERROR(_xlfn.XLOOKUP($B3167,'Ownership Metrics'!$A:$A,'Ownership Metrics'!$H:$H),"")</f>
        <v>Mayoritas</v>
      </c>
      <c r="T3167" s="27" t="str">
        <f>IFERROR(_xlfn.XLOOKUP($B3167,'Ownership Metrics'!$A:$A,'Ownership Metrics'!$I:$I),"")</f>
        <v>Sedang</v>
      </c>
      <c r="U3167" s="27">
        <f>IF(COUNTIFS($B$2:$B3167,$B3167,$D$2:$D3167,$D3167)=1,1,0)</f>
        <v>1</v>
      </c>
      <c r="V3167" s="27">
        <f t="shared" si="148"/>
        <v>1.0900000000000001</v>
      </c>
      <c r="W3167" s="27">
        <f t="shared" si="149"/>
        <v>8</v>
      </c>
      <c r="X3167" s="27">
        <f t="shared" si="147"/>
        <v>1.0899996833000001</v>
      </c>
    </row>
    <row r="3168" spans="1:24" x14ac:dyDescent="0.25">
      <c r="A3168" s="26">
        <v>46265</v>
      </c>
      <c r="B3168" s="27" t="s">
        <v>10568</v>
      </c>
      <c r="C3168" s="27" t="s">
        <v>3460</v>
      </c>
      <c r="D3168" s="27" t="s">
        <v>3461</v>
      </c>
      <c r="E3168" s="27" t="s">
        <v>74</v>
      </c>
      <c r="F3168" s="27" t="s">
        <v>23</v>
      </c>
      <c r="G3168" s="27"/>
      <c r="H3168" s="27" t="s">
        <v>24</v>
      </c>
      <c r="I3168" s="28">
        <v>1200221900</v>
      </c>
      <c r="J3168" s="28">
        <v>0</v>
      </c>
      <c r="K3168" s="28">
        <v>1200221900</v>
      </c>
      <c r="L3168" s="29">
        <v>66.38</v>
      </c>
      <c r="M3168" s="29">
        <f>IFERROR(_xlfn.XLOOKUP($B3168,'Ownership Metrics'!$A:$A,'Ownership Metrics'!$B:$B),"")</f>
        <v>17.600000000000001</v>
      </c>
      <c r="N3168" s="28">
        <f>IFERROR(_xlfn.XLOOKUP($B3168,'Ownership Metrics'!$A:$A,'Ownership Metrics'!$C:$C),"")</f>
        <v>4519</v>
      </c>
      <c r="O3168" s="29">
        <f>IFERROR(_xlfn.XLOOKUP($B3168,'Ownership Metrics'!$A:$A,'Ownership Metrics'!$D:$D),"")</f>
        <v>66.38</v>
      </c>
      <c r="P3168" s="29">
        <f>IFERROR(_xlfn.XLOOKUP($B3168,'Ownership Metrics'!$A:$A,'Ownership Metrics'!$E:$E),"")</f>
        <v>78.89</v>
      </c>
      <c r="Q3168" s="30">
        <f>IFERROR(_xlfn.XLOOKUP($B3168,'Ownership Metrics'!$A:$A,'Ownership Metrics'!$F:$F),"")</f>
        <v>5</v>
      </c>
      <c r="R3168" s="30">
        <f>IFERROR(_xlfn.XLOOKUP($B3168,'Ownership Metrics'!$A:$A,'Ownership Metrics'!$G:$G),"")</f>
        <v>64</v>
      </c>
      <c r="S3168" s="27" t="str">
        <f>IFERROR(_xlfn.XLOOKUP($B3168,'Ownership Metrics'!$A:$A,'Ownership Metrics'!$H:$H),"")</f>
        <v>Mayoritas</v>
      </c>
      <c r="T3168" s="27" t="str">
        <f>IFERROR(_xlfn.XLOOKUP($B3168,'Ownership Metrics'!$A:$A,'Ownership Metrics'!$I:$I),"")</f>
        <v>Tinggi</v>
      </c>
      <c r="U3168" s="27">
        <f>IF(COUNTIFS($B$2:$B3168,$B3168,$D$2:$D3168,$D3168)=1,1,0)</f>
        <v>1</v>
      </c>
      <c r="V3168" s="27">
        <f t="shared" si="148"/>
        <v>66.38</v>
      </c>
      <c r="W3168" s="27">
        <f t="shared" si="149"/>
        <v>1</v>
      </c>
      <c r="X3168" s="27">
        <f t="shared" si="147"/>
        <v>66.379999683199998</v>
      </c>
    </row>
    <row r="3169" spans="1:24" x14ac:dyDescent="0.25">
      <c r="A3169" s="26">
        <v>46265</v>
      </c>
      <c r="B3169" s="27" t="s">
        <v>10568</v>
      </c>
      <c r="C3169" s="27" t="s">
        <v>3460</v>
      </c>
      <c r="D3169" s="27" t="s">
        <v>232</v>
      </c>
      <c r="E3169" s="27" t="s">
        <v>51</v>
      </c>
      <c r="F3169" s="27" t="s">
        <v>32</v>
      </c>
      <c r="G3169" s="27"/>
      <c r="H3169" s="27" t="s">
        <v>64</v>
      </c>
      <c r="I3169" s="28">
        <v>28071000</v>
      </c>
      <c r="J3169" s="28">
        <v>0</v>
      </c>
      <c r="K3169" s="28">
        <v>28071000</v>
      </c>
      <c r="L3169" s="29">
        <v>1.55</v>
      </c>
      <c r="M3169" s="29">
        <f>IFERROR(_xlfn.XLOOKUP($B3169,'Ownership Metrics'!$A:$A,'Ownership Metrics'!$B:$B),"")</f>
        <v>17.600000000000001</v>
      </c>
      <c r="N3169" s="28">
        <f>IFERROR(_xlfn.XLOOKUP($B3169,'Ownership Metrics'!$A:$A,'Ownership Metrics'!$C:$C),"")</f>
        <v>4519</v>
      </c>
      <c r="O3169" s="29">
        <f>IFERROR(_xlfn.XLOOKUP($B3169,'Ownership Metrics'!$A:$A,'Ownership Metrics'!$D:$D),"")</f>
        <v>66.38</v>
      </c>
      <c r="P3169" s="29">
        <f>IFERROR(_xlfn.XLOOKUP($B3169,'Ownership Metrics'!$A:$A,'Ownership Metrics'!$E:$E),"")</f>
        <v>78.89</v>
      </c>
      <c r="Q3169" s="30">
        <f>IFERROR(_xlfn.XLOOKUP($B3169,'Ownership Metrics'!$A:$A,'Ownership Metrics'!$F:$F),"")</f>
        <v>5</v>
      </c>
      <c r="R3169" s="30">
        <f>IFERROR(_xlfn.XLOOKUP($B3169,'Ownership Metrics'!$A:$A,'Ownership Metrics'!$G:$G),"")</f>
        <v>64</v>
      </c>
      <c r="S3169" s="27" t="str">
        <f>IFERROR(_xlfn.XLOOKUP($B3169,'Ownership Metrics'!$A:$A,'Ownership Metrics'!$H:$H),"")</f>
        <v>Mayoritas</v>
      </c>
      <c r="T3169" s="27" t="str">
        <f>IFERROR(_xlfn.XLOOKUP($B3169,'Ownership Metrics'!$A:$A,'Ownership Metrics'!$I:$I),"")</f>
        <v>Tinggi</v>
      </c>
      <c r="U3169" s="27">
        <f>IF(COUNTIFS($B$2:$B3169,$B3169,$D$2:$D3169,$D3169)=1,1,0)</f>
        <v>1</v>
      </c>
      <c r="V3169" s="27">
        <f t="shared" si="148"/>
        <v>1.55</v>
      </c>
      <c r="W3169" s="27">
        <f t="shared" si="149"/>
        <v>5</v>
      </c>
      <c r="X3169" s="27">
        <f t="shared" si="147"/>
        <v>1.5499996831</v>
      </c>
    </row>
    <row r="3170" spans="1:24" x14ac:dyDescent="0.25">
      <c r="A3170" s="26">
        <v>46265</v>
      </c>
      <c r="B3170" s="27" t="s">
        <v>10568</v>
      </c>
      <c r="C3170" s="27" t="s">
        <v>3460</v>
      </c>
      <c r="D3170" s="27" t="s">
        <v>3462</v>
      </c>
      <c r="E3170" s="27" t="s">
        <v>35</v>
      </c>
      <c r="F3170" s="27" t="s">
        <v>23</v>
      </c>
      <c r="G3170" s="27" t="s">
        <v>36</v>
      </c>
      <c r="H3170" s="27" t="s">
        <v>24</v>
      </c>
      <c r="I3170" s="28">
        <v>181625000</v>
      </c>
      <c r="J3170" s="28">
        <v>0</v>
      </c>
      <c r="K3170" s="28">
        <v>181625000</v>
      </c>
      <c r="L3170" s="29">
        <v>10.039999999999999</v>
      </c>
      <c r="M3170" s="29">
        <f>IFERROR(_xlfn.XLOOKUP($B3170,'Ownership Metrics'!$A:$A,'Ownership Metrics'!$B:$B),"")</f>
        <v>17.600000000000001</v>
      </c>
      <c r="N3170" s="28">
        <f>IFERROR(_xlfn.XLOOKUP($B3170,'Ownership Metrics'!$A:$A,'Ownership Metrics'!$C:$C),"")</f>
        <v>4519</v>
      </c>
      <c r="O3170" s="29">
        <f>IFERROR(_xlfn.XLOOKUP($B3170,'Ownership Metrics'!$A:$A,'Ownership Metrics'!$D:$D),"")</f>
        <v>66.38</v>
      </c>
      <c r="P3170" s="29">
        <f>IFERROR(_xlfn.XLOOKUP($B3170,'Ownership Metrics'!$A:$A,'Ownership Metrics'!$E:$E),"")</f>
        <v>78.89</v>
      </c>
      <c r="Q3170" s="30">
        <f>IFERROR(_xlfn.XLOOKUP($B3170,'Ownership Metrics'!$A:$A,'Ownership Metrics'!$F:$F),"")</f>
        <v>5</v>
      </c>
      <c r="R3170" s="30">
        <f>IFERROR(_xlfn.XLOOKUP($B3170,'Ownership Metrics'!$A:$A,'Ownership Metrics'!$G:$G),"")</f>
        <v>64</v>
      </c>
      <c r="S3170" s="27" t="str">
        <f>IFERROR(_xlfn.XLOOKUP($B3170,'Ownership Metrics'!$A:$A,'Ownership Metrics'!$H:$H),"")</f>
        <v>Mayoritas</v>
      </c>
      <c r="T3170" s="27" t="str">
        <f>IFERROR(_xlfn.XLOOKUP($B3170,'Ownership Metrics'!$A:$A,'Ownership Metrics'!$I:$I),"")</f>
        <v>Tinggi</v>
      </c>
      <c r="U3170" s="27">
        <f>IF(COUNTIFS($B$2:$B3170,$B3170,$D$2:$D3170,$D3170)=1,1,0)</f>
        <v>1</v>
      </c>
      <c r="V3170" s="27">
        <f t="shared" si="148"/>
        <v>10.039999999999999</v>
      </c>
      <c r="W3170" s="27">
        <f t="shared" si="149"/>
        <v>2</v>
      </c>
      <c r="X3170" s="27">
        <f t="shared" si="147"/>
        <v>10.039999683</v>
      </c>
    </row>
    <row r="3171" spans="1:24" x14ac:dyDescent="0.25">
      <c r="A3171" s="26">
        <v>46265</v>
      </c>
      <c r="B3171" s="27" t="s">
        <v>10568</v>
      </c>
      <c r="C3171" s="27" t="s">
        <v>3460</v>
      </c>
      <c r="D3171" s="27" t="s">
        <v>3463</v>
      </c>
      <c r="E3171" s="27" t="s">
        <v>35</v>
      </c>
      <c r="F3171" s="27" t="s">
        <v>32</v>
      </c>
      <c r="G3171" s="27" t="s">
        <v>88</v>
      </c>
      <c r="H3171" s="27" t="s">
        <v>24</v>
      </c>
      <c r="I3171" s="28">
        <v>35489900</v>
      </c>
      <c r="J3171" s="28">
        <v>0</v>
      </c>
      <c r="K3171" s="28">
        <v>35489900</v>
      </c>
      <c r="L3171" s="29">
        <v>1.96</v>
      </c>
      <c r="M3171" s="29">
        <f>IFERROR(_xlfn.XLOOKUP($B3171,'Ownership Metrics'!$A:$A,'Ownership Metrics'!$B:$B),"")</f>
        <v>17.600000000000001</v>
      </c>
      <c r="N3171" s="28">
        <f>IFERROR(_xlfn.XLOOKUP($B3171,'Ownership Metrics'!$A:$A,'Ownership Metrics'!$C:$C),"")</f>
        <v>4519</v>
      </c>
      <c r="O3171" s="29">
        <f>IFERROR(_xlfn.XLOOKUP($B3171,'Ownership Metrics'!$A:$A,'Ownership Metrics'!$D:$D),"")</f>
        <v>66.38</v>
      </c>
      <c r="P3171" s="29">
        <f>IFERROR(_xlfn.XLOOKUP($B3171,'Ownership Metrics'!$A:$A,'Ownership Metrics'!$E:$E),"")</f>
        <v>78.89</v>
      </c>
      <c r="Q3171" s="30">
        <f>IFERROR(_xlfn.XLOOKUP($B3171,'Ownership Metrics'!$A:$A,'Ownership Metrics'!$F:$F),"")</f>
        <v>5</v>
      </c>
      <c r="R3171" s="30">
        <f>IFERROR(_xlfn.XLOOKUP($B3171,'Ownership Metrics'!$A:$A,'Ownership Metrics'!$G:$G),"")</f>
        <v>64</v>
      </c>
      <c r="S3171" s="27" t="str">
        <f>IFERROR(_xlfn.XLOOKUP($B3171,'Ownership Metrics'!$A:$A,'Ownership Metrics'!$H:$H),"")</f>
        <v>Mayoritas</v>
      </c>
      <c r="T3171" s="27" t="str">
        <f>IFERROR(_xlfn.XLOOKUP($B3171,'Ownership Metrics'!$A:$A,'Ownership Metrics'!$I:$I),"")</f>
        <v>Tinggi</v>
      </c>
      <c r="U3171" s="27">
        <f>IF(COUNTIFS($B$2:$B3171,$B3171,$D$2:$D3171,$D3171)=1,1,0)</f>
        <v>1</v>
      </c>
      <c r="V3171" s="27">
        <f t="shared" si="148"/>
        <v>1.96</v>
      </c>
      <c r="W3171" s="27">
        <f t="shared" si="149"/>
        <v>4</v>
      </c>
      <c r="X3171" s="27">
        <f t="shared" si="147"/>
        <v>1.9599996828999999</v>
      </c>
    </row>
    <row r="3172" spans="1:24" x14ac:dyDescent="0.25">
      <c r="A3172" s="26">
        <v>46265</v>
      </c>
      <c r="B3172" s="27" t="s">
        <v>10568</v>
      </c>
      <c r="C3172" s="27" t="s">
        <v>3460</v>
      </c>
      <c r="D3172" s="27" t="s">
        <v>3464</v>
      </c>
      <c r="E3172" s="27" t="s">
        <v>67</v>
      </c>
      <c r="F3172" s="27" t="s">
        <v>32</v>
      </c>
      <c r="G3172" s="27"/>
      <c r="H3172" s="27" t="s">
        <v>133</v>
      </c>
      <c r="I3172" s="28">
        <v>44657700</v>
      </c>
      <c r="J3172" s="28">
        <v>0</v>
      </c>
      <c r="K3172" s="28">
        <v>44657700</v>
      </c>
      <c r="L3172" s="29">
        <v>2.4700000000000002</v>
      </c>
      <c r="M3172" s="29">
        <f>IFERROR(_xlfn.XLOOKUP($B3172,'Ownership Metrics'!$A:$A,'Ownership Metrics'!$B:$B),"")</f>
        <v>17.600000000000001</v>
      </c>
      <c r="N3172" s="28">
        <f>IFERROR(_xlfn.XLOOKUP($B3172,'Ownership Metrics'!$A:$A,'Ownership Metrics'!$C:$C),"")</f>
        <v>4519</v>
      </c>
      <c r="O3172" s="29">
        <f>IFERROR(_xlfn.XLOOKUP($B3172,'Ownership Metrics'!$A:$A,'Ownership Metrics'!$D:$D),"")</f>
        <v>66.38</v>
      </c>
      <c r="P3172" s="29">
        <f>IFERROR(_xlfn.XLOOKUP($B3172,'Ownership Metrics'!$A:$A,'Ownership Metrics'!$E:$E),"")</f>
        <v>78.89</v>
      </c>
      <c r="Q3172" s="30">
        <f>IFERROR(_xlfn.XLOOKUP($B3172,'Ownership Metrics'!$A:$A,'Ownership Metrics'!$F:$F),"")</f>
        <v>5</v>
      </c>
      <c r="R3172" s="30">
        <f>IFERROR(_xlfn.XLOOKUP($B3172,'Ownership Metrics'!$A:$A,'Ownership Metrics'!$G:$G),"")</f>
        <v>64</v>
      </c>
      <c r="S3172" s="27" t="str">
        <f>IFERROR(_xlfn.XLOOKUP($B3172,'Ownership Metrics'!$A:$A,'Ownership Metrics'!$H:$H),"")</f>
        <v>Mayoritas</v>
      </c>
      <c r="T3172" s="27" t="str">
        <f>IFERROR(_xlfn.XLOOKUP($B3172,'Ownership Metrics'!$A:$A,'Ownership Metrics'!$I:$I),"")</f>
        <v>Tinggi</v>
      </c>
      <c r="U3172" s="27">
        <f>IF(COUNTIFS($B$2:$B3172,$B3172,$D$2:$D3172,$D3172)=1,1,0)</f>
        <v>1</v>
      </c>
      <c r="V3172" s="27">
        <f t="shared" si="148"/>
        <v>2.4700000000000002</v>
      </c>
      <c r="W3172" s="27">
        <f t="shared" si="149"/>
        <v>3</v>
      </c>
      <c r="X3172" s="27">
        <f t="shared" si="147"/>
        <v>2.4699996828000002</v>
      </c>
    </row>
    <row r="3173" spans="1:24" x14ac:dyDescent="0.25">
      <c r="A3173" s="26">
        <v>46265</v>
      </c>
      <c r="B3173" s="27" t="s">
        <v>10569</v>
      </c>
      <c r="C3173" s="27" t="s">
        <v>3466</v>
      </c>
      <c r="D3173" s="27" t="s">
        <v>3467</v>
      </c>
      <c r="E3173" s="27" t="s">
        <v>22</v>
      </c>
      <c r="F3173" s="27" t="s">
        <v>23</v>
      </c>
      <c r="G3173" s="27"/>
      <c r="H3173" s="27" t="s">
        <v>24</v>
      </c>
      <c r="I3173" s="28">
        <v>575747720</v>
      </c>
      <c r="J3173" s="28">
        <v>558869310</v>
      </c>
      <c r="K3173" s="28">
        <v>1134617030</v>
      </c>
      <c r="L3173" s="29">
        <v>5.61</v>
      </c>
      <c r="M3173" s="29">
        <f>IFERROR(_xlfn.XLOOKUP($B3173,'Ownership Metrics'!$A:$A,'Ownership Metrics'!$B:$B),"")</f>
        <v>6.66</v>
      </c>
      <c r="N3173" s="28">
        <f>IFERROR(_xlfn.XLOOKUP($B3173,'Ownership Metrics'!$A:$A,'Ownership Metrics'!$C:$C),"")</f>
        <v>512</v>
      </c>
      <c r="O3173" s="29">
        <f>IFERROR(_xlfn.XLOOKUP($B3173,'Ownership Metrics'!$A:$A,'Ownership Metrics'!$D:$D),"")</f>
        <v>14.38</v>
      </c>
      <c r="P3173" s="29">
        <f>IFERROR(_xlfn.XLOOKUP($B3173,'Ownership Metrics'!$A:$A,'Ownership Metrics'!$E:$E),"")</f>
        <v>27.65</v>
      </c>
      <c r="Q3173" s="30">
        <f>IFERROR(_xlfn.XLOOKUP($B3173,'Ownership Metrics'!$A:$A,'Ownership Metrics'!$F:$F),"")</f>
        <v>28</v>
      </c>
      <c r="R3173" s="30">
        <f>IFERROR(_xlfn.XLOOKUP($B3173,'Ownership Metrics'!$A:$A,'Ownership Metrics'!$G:$G),"")</f>
        <v>12</v>
      </c>
      <c r="S3173" s="27" t="str">
        <f>IFERROR(_xlfn.XLOOKUP($B3173,'Ownership Metrics'!$A:$A,'Ownership Metrics'!$H:$H),"")</f>
        <v>Tersebar</v>
      </c>
      <c r="T3173" s="27" t="str">
        <f>IFERROR(_xlfn.XLOOKUP($B3173,'Ownership Metrics'!$A:$A,'Ownership Metrics'!$I:$I),"")</f>
        <v>Rendah</v>
      </c>
      <c r="U3173" s="27">
        <f>IF(COUNTIFS($B$2:$B3173,$B3173,$D$2:$D3173,$D3173)=1,1,0)</f>
        <v>1</v>
      </c>
      <c r="V3173" s="27">
        <f t="shared" si="148"/>
        <v>5.61</v>
      </c>
      <c r="W3173" s="27">
        <f t="shared" si="149"/>
        <v>4</v>
      </c>
      <c r="X3173" s="27">
        <f t="shared" si="147"/>
        <v>5.6099996827000007</v>
      </c>
    </row>
    <row r="3174" spans="1:24" x14ac:dyDescent="0.25">
      <c r="A3174" s="26">
        <v>46265</v>
      </c>
      <c r="B3174" s="27" t="s">
        <v>10569</v>
      </c>
      <c r="C3174" s="27" t="s">
        <v>3466</v>
      </c>
      <c r="D3174" s="27" t="s">
        <v>3468</v>
      </c>
      <c r="E3174" s="27" t="s">
        <v>22</v>
      </c>
      <c r="F3174" s="27" t="s">
        <v>23</v>
      </c>
      <c r="G3174" s="27"/>
      <c r="H3174" s="27" t="s">
        <v>24</v>
      </c>
      <c r="I3174" s="28">
        <v>8693510</v>
      </c>
      <c r="J3174" s="28">
        <v>830745581</v>
      </c>
      <c r="K3174" s="28">
        <v>839439091</v>
      </c>
      <c r="L3174" s="29">
        <v>4.1500000000000004</v>
      </c>
      <c r="M3174" s="29">
        <f>IFERROR(_xlfn.XLOOKUP($B3174,'Ownership Metrics'!$A:$A,'Ownership Metrics'!$B:$B),"")</f>
        <v>6.66</v>
      </c>
      <c r="N3174" s="28">
        <f>IFERROR(_xlfn.XLOOKUP($B3174,'Ownership Metrics'!$A:$A,'Ownership Metrics'!$C:$C),"")</f>
        <v>512</v>
      </c>
      <c r="O3174" s="29">
        <f>IFERROR(_xlfn.XLOOKUP($B3174,'Ownership Metrics'!$A:$A,'Ownership Metrics'!$D:$D),"")</f>
        <v>14.38</v>
      </c>
      <c r="P3174" s="29">
        <f>IFERROR(_xlfn.XLOOKUP($B3174,'Ownership Metrics'!$A:$A,'Ownership Metrics'!$E:$E),"")</f>
        <v>27.65</v>
      </c>
      <c r="Q3174" s="30">
        <f>IFERROR(_xlfn.XLOOKUP($B3174,'Ownership Metrics'!$A:$A,'Ownership Metrics'!$F:$F),"")</f>
        <v>28</v>
      </c>
      <c r="R3174" s="30">
        <f>IFERROR(_xlfn.XLOOKUP($B3174,'Ownership Metrics'!$A:$A,'Ownership Metrics'!$G:$G),"")</f>
        <v>12</v>
      </c>
      <c r="S3174" s="27" t="str">
        <f>IFERROR(_xlfn.XLOOKUP($B3174,'Ownership Metrics'!$A:$A,'Ownership Metrics'!$H:$H),"")</f>
        <v>Tersebar</v>
      </c>
      <c r="T3174" s="27" t="str">
        <f>IFERROR(_xlfn.XLOOKUP($B3174,'Ownership Metrics'!$A:$A,'Ownership Metrics'!$I:$I),"")</f>
        <v>Rendah</v>
      </c>
      <c r="U3174" s="27">
        <f>IF(COUNTIFS($B$2:$B3174,$B3174,$D$2:$D3174,$D3174)=1,1,0)</f>
        <v>1</v>
      </c>
      <c r="V3174" s="27">
        <f t="shared" si="148"/>
        <v>4.1500000000000004</v>
      </c>
      <c r="W3174" s="27">
        <f t="shared" si="149"/>
        <v>8</v>
      </c>
      <c r="X3174" s="27">
        <f t="shared" si="147"/>
        <v>4.1499996826000007</v>
      </c>
    </row>
    <row r="3175" spans="1:24" x14ac:dyDescent="0.25">
      <c r="A3175" s="26">
        <v>46265</v>
      </c>
      <c r="B3175" s="27" t="s">
        <v>10569</v>
      </c>
      <c r="C3175" s="27" t="s">
        <v>3466</v>
      </c>
      <c r="D3175" s="27" t="s">
        <v>3469</v>
      </c>
      <c r="E3175" s="27" t="s">
        <v>22</v>
      </c>
      <c r="F3175" s="27" t="s">
        <v>23</v>
      </c>
      <c r="G3175" s="27"/>
      <c r="H3175" s="27" t="s">
        <v>24</v>
      </c>
      <c r="I3175" s="28">
        <v>440919579</v>
      </c>
      <c r="J3175" s="28">
        <v>2467990263</v>
      </c>
      <c r="K3175" s="28">
        <v>2908909842</v>
      </c>
      <c r="L3175" s="29">
        <v>14.38</v>
      </c>
      <c r="M3175" s="29">
        <f>IFERROR(_xlfn.XLOOKUP($B3175,'Ownership Metrics'!$A:$A,'Ownership Metrics'!$B:$B),"")</f>
        <v>6.66</v>
      </c>
      <c r="N3175" s="28">
        <f>IFERROR(_xlfn.XLOOKUP($B3175,'Ownership Metrics'!$A:$A,'Ownership Metrics'!$C:$C),"")</f>
        <v>512</v>
      </c>
      <c r="O3175" s="29">
        <f>IFERROR(_xlfn.XLOOKUP($B3175,'Ownership Metrics'!$A:$A,'Ownership Metrics'!$D:$D),"")</f>
        <v>14.38</v>
      </c>
      <c r="P3175" s="29">
        <f>IFERROR(_xlfn.XLOOKUP($B3175,'Ownership Metrics'!$A:$A,'Ownership Metrics'!$E:$E),"")</f>
        <v>27.65</v>
      </c>
      <c r="Q3175" s="30">
        <f>IFERROR(_xlfn.XLOOKUP($B3175,'Ownership Metrics'!$A:$A,'Ownership Metrics'!$F:$F),"")</f>
        <v>28</v>
      </c>
      <c r="R3175" s="30">
        <f>IFERROR(_xlfn.XLOOKUP($B3175,'Ownership Metrics'!$A:$A,'Ownership Metrics'!$G:$G),"")</f>
        <v>12</v>
      </c>
      <c r="S3175" s="27" t="str">
        <f>IFERROR(_xlfn.XLOOKUP($B3175,'Ownership Metrics'!$A:$A,'Ownership Metrics'!$H:$H),"")</f>
        <v>Tersebar</v>
      </c>
      <c r="T3175" s="27" t="str">
        <f>IFERROR(_xlfn.XLOOKUP($B3175,'Ownership Metrics'!$A:$A,'Ownership Metrics'!$I:$I),"")</f>
        <v>Rendah</v>
      </c>
      <c r="U3175" s="27">
        <f>IF(COUNTIFS($B$2:$B3175,$B3175,$D$2:$D3175,$D3175)=1,1,0)</f>
        <v>1</v>
      </c>
      <c r="V3175" s="27">
        <f t="shared" si="148"/>
        <v>14.38</v>
      </c>
      <c r="W3175" s="27">
        <f t="shared" si="149"/>
        <v>1</v>
      </c>
      <c r="X3175" s="27">
        <f t="shared" si="147"/>
        <v>14.379999682500001</v>
      </c>
    </row>
    <row r="3176" spans="1:24" x14ac:dyDescent="0.25">
      <c r="A3176" s="26">
        <v>46265</v>
      </c>
      <c r="B3176" s="27" t="s">
        <v>10569</v>
      </c>
      <c r="C3176" s="27" t="s">
        <v>3466</v>
      </c>
      <c r="D3176" s="27" t="s">
        <v>3470</v>
      </c>
      <c r="E3176" s="27" t="s">
        <v>22</v>
      </c>
      <c r="F3176" s="27" t="s">
        <v>23</v>
      </c>
      <c r="G3176" s="27"/>
      <c r="H3176" s="27" t="s">
        <v>24</v>
      </c>
      <c r="I3176" s="28">
        <v>402364605</v>
      </c>
      <c r="J3176" s="28">
        <v>0</v>
      </c>
      <c r="K3176" s="28">
        <v>402364605</v>
      </c>
      <c r="L3176" s="29">
        <v>1.99</v>
      </c>
      <c r="M3176" s="29">
        <f>IFERROR(_xlfn.XLOOKUP($B3176,'Ownership Metrics'!$A:$A,'Ownership Metrics'!$B:$B),"")</f>
        <v>6.66</v>
      </c>
      <c r="N3176" s="28">
        <f>IFERROR(_xlfn.XLOOKUP($B3176,'Ownership Metrics'!$A:$A,'Ownership Metrics'!$C:$C),"")</f>
        <v>512</v>
      </c>
      <c r="O3176" s="29">
        <f>IFERROR(_xlfn.XLOOKUP($B3176,'Ownership Metrics'!$A:$A,'Ownership Metrics'!$D:$D),"")</f>
        <v>14.38</v>
      </c>
      <c r="P3176" s="29">
        <f>IFERROR(_xlfn.XLOOKUP($B3176,'Ownership Metrics'!$A:$A,'Ownership Metrics'!$E:$E),"")</f>
        <v>27.65</v>
      </c>
      <c r="Q3176" s="30">
        <f>IFERROR(_xlfn.XLOOKUP($B3176,'Ownership Metrics'!$A:$A,'Ownership Metrics'!$F:$F),"")</f>
        <v>28</v>
      </c>
      <c r="R3176" s="30">
        <f>IFERROR(_xlfn.XLOOKUP($B3176,'Ownership Metrics'!$A:$A,'Ownership Metrics'!$G:$G),"")</f>
        <v>12</v>
      </c>
      <c r="S3176" s="27" t="str">
        <f>IFERROR(_xlfn.XLOOKUP($B3176,'Ownership Metrics'!$A:$A,'Ownership Metrics'!$H:$H),"")</f>
        <v>Tersebar</v>
      </c>
      <c r="T3176" s="27" t="str">
        <f>IFERROR(_xlfn.XLOOKUP($B3176,'Ownership Metrics'!$A:$A,'Ownership Metrics'!$I:$I),"")</f>
        <v>Rendah</v>
      </c>
      <c r="U3176" s="27">
        <f>IF(COUNTIFS($B$2:$B3176,$B3176,$D$2:$D3176,$D3176)=1,1,0)</f>
        <v>1</v>
      </c>
      <c r="V3176" s="27">
        <f t="shared" si="148"/>
        <v>1.99</v>
      </c>
      <c r="W3176" s="27">
        <f t="shared" si="149"/>
        <v>18</v>
      </c>
      <c r="X3176" s="27">
        <f t="shared" si="147"/>
        <v>1.9899996823999999</v>
      </c>
    </row>
    <row r="3177" spans="1:24" x14ac:dyDescent="0.25">
      <c r="A3177" s="26">
        <v>46265</v>
      </c>
      <c r="B3177" s="27" t="s">
        <v>10569</v>
      </c>
      <c r="C3177" s="27" t="s">
        <v>3466</v>
      </c>
      <c r="D3177" s="27" t="s">
        <v>3471</v>
      </c>
      <c r="E3177" s="27" t="s">
        <v>22</v>
      </c>
      <c r="F3177" s="27" t="s">
        <v>23</v>
      </c>
      <c r="G3177" s="27"/>
      <c r="H3177" s="27" t="s">
        <v>24</v>
      </c>
      <c r="I3177" s="28">
        <v>402364605</v>
      </c>
      <c r="J3177" s="28">
        <v>0</v>
      </c>
      <c r="K3177" s="28">
        <v>402364605</v>
      </c>
      <c r="L3177" s="29">
        <v>1.99</v>
      </c>
      <c r="M3177" s="29">
        <f>IFERROR(_xlfn.XLOOKUP($B3177,'Ownership Metrics'!$A:$A,'Ownership Metrics'!$B:$B),"")</f>
        <v>6.66</v>
      </c>
      <c r="N3177" s="28">
        <f>IFERROR(_xlfn.XLOOKUP($B3177,'Ownership Metrics'!$A:$A,'Ownership Metrics'!$C:$C),"")</f>
        <v>512</v>
      </c>
      <c r="O3177" s="29">
        <f>IFERROR(_xlfn.XLOOKUP($B3177,'Ownership Metrics'!$A:$A,'Ownership Metrics'!$D:$D),"")</f>
        <v>14.38</v>
      </c>
      <c r="P3177" s="29">
        <f>IFERROR(_xlfn.XLOOKUP($B3177,'Ownership Metrics'!$A:$A,'Ownership Metrics'!$E:$E),"")</f>
        <v>27.65</v>
      </c>
      <c r="Q3177" s="30">
        <f>IFERROR(_xlfn.XLOOKUP($B3177,'Ownership Metrics'!$A:$A,'Ownership Metrics'!$F:$F),"")</f>
        <v>28</v>
      </c>
      <c r="R3177" s="30">
        <f>IFERROR(_xlfn.XLOOKUP($B3177,'Ownership Metrics'!$A:$A,'Ownership Metrics'!$G:$G),"")</f>
        <v>12</v>
      </c>
      <c r="S3177" s="27" t="str">
        <f>IFERROR(_xlfn.XLOOKUP($B3177,'Ownership Metrics'!$A:$A,'Ownership Metrics'!$H:$H),"")</f>
        <v>Tersebar</v>
      </c>
      <c r="T3177" s="27" t="str">
        <f>IFERROR(_xlfn.XLOOKUP($B3177,'Ownership Metrics'!$A:$A,'Ownership Metrics'!$I:$I),"")</f>
        <v>Rendah</v>
      </c>
      <c r="U3177" s="27">
        <f>IF(COUNTIFS($B$2:$B3177,$B3177,$D$2:$D3177,$D3177)=1,1,0)</f>
        <v>1</v>
      </c>
      <c r="V3177" s="27">
        <f t="shared" si="148"/>
        <v>1.99</v>
      </c>
      <c r="W3177" s="27">
        <f t="shared" si="149"/>
        <v>19</v>
      </c>
      <c r="X3177" s="27">
        <f t="shared" si="147"/>
        <v>1.9899996822999999</v>
      </c>
    </row>
    <row r="3178" spans="1:24" x14ac:dyDescent="0.25">
      <c r="A3178" s="26">
        <v>46265</v>
      </c>
      <c r="B3178" s="27" t="s">
        <v>10569</v>
      </c>
      <c r="C3178" s="27" t="s">
        <v>3466</v>
      </c>
      <c r="D3178" s="27" t="s">
        <v>3472</v>
      </c>
      <c r="E3178" s="27" t="s">
        <v>22</v>
      </c>
      <c r="F3178" s="27" t="s">
        <v>23</v>
      </c>
      <c r="G3178" s="27"/>
      <c r="H3178" s="27" t="s">
        <v>24</v>
      </c>
      <c r="I3178" s="28">
        <v>402364605</v>
      </c>
      <c r="J3178" s="28">
        <v>0</v>
      </c>
      <c r="K3178" s="28">
        <v>402364605</v>
      </c>
      <c r="L3178" s="29">
        <v>1.99</v>
      </c>
      <c r="M3178" s="29">
        <f>IFERROR(_xlfn.XLOOKUP($B3178,'Ownership Metrics'!$A:$A,'Ownership Metrics'!$B:$B),"")</f>
        <v>6.66</v>
      </c>
      <c r="N3178" s="28">
        <f>IFERROR(_xlfn.XLOOKUP($B3178,'Ownership Metrics'!$A:$A,'Ownership Metrics'!$C:$C),"")</f>
        <v>512</v>
      </c>
      <c r="O3178" s="29">
        <f>IFERROR(_xlfn.XLOOKUP($B3178,'Ownership Metrics'!$A:$A,'Ownership Metrics'!$D:$D),"")</f>
        <v>14.38</v>
      </c>
      <c r="P3178" s="29">
        <f>IFERROR(_xlfn.XLOOKUP($B3178,'Ownership Metrics'!$A:$A,'Ownership Metrics'!$E:$E),"")</f>
        <v>27.65</v>
      </c>
      <c r="Q3178" s="30">
        <f>IFERROR(_xlfn.XLOOKUP($B3178,'Ownership Metrics'!$A:$A,'Ownership Metrics'!$F:$F),"")</f>
        <v>28</v>
      </c>
      <c r="R3178" s="30">
        <f>IFERROR(_xlfn.XLOOKUP($B3178,'Ownership Metrics'!$A:$A,'Ownership Metrics'!$G:$G),"")</f>
        <v>12</v>
      </c>
      <c r="S3178" s="27" t="str">
        <f>IFERROR(_xlfn.XLOOKUP($B3178,'Ownership Metrics'!$A:$A,'Ownership Metrics'!$H:$H),"")</f>
        <v>Tersebar</v>
      </c>
      <c r="T3178" s="27" t="str">
        <f>IFERROR(_xlfn.XLOOKUP($B3178,'Ownership Metrics'!$A:$A,'Ownership Metrics'!$I:$I),"")</f>
        <v>Rendah</v>
      </c>
      <c r="U3178" s="27">
        <f>IF(COUNTIFS($B$2:$B3178,$B3178,$D$2:$D3178,$D3178)=1,1,0)</f>
        <v>1</v>
      </c>
      <c r="V3178" s="27">
        <f t="shared" si="148"/>
        <v>1.99</v>
      </c>
      <c r="W3178" s="27">
        <f t="shared" si="149"/>
        <v>20</v>
      </c>
      <c r="X3178" s="27">
        <f t="shared" si="147"/>
        <v>1.9899996821999999</v>
      </c>
    </row>
    <row r="3179" spans="1:24" x14ac:dyDescent="0.25">
      <c r="A3179" s="26">
        <v>46265</v>
      </c>
      <c r="B3179" s="27" t="s">
        <v>10569</v>
      </c>
      <c r="C3179" s="27" t="s">
        <v>3466</v>
      </c>
      <c r="D3179" s="27" t="s">
        <v>3473</v>
      </c>
      <c r="E3179" s="27" t="s">
        <v>22</v>
      </c>
      <c r="F3179" s="27" t="s">
        <v>23</v>
      </c>
      <c r="G3179" s="27"/>
      <c r="H3179" s="27" t="s">
        <v>24</v>
      </c>
      <c r="I3179" s="28">
        <v>402364604</v>
      </c>
      <c r="J3179" s="28">
        <v>0</v>
      </c>
      <c r="K3179" s="28">
        <v>402364604</v>
      </c>
      <c r="L3179" s="29">
        <v>1.99</v>
      </c>
      <c r="M3179" s="29">
        <f>IFERROR(_xlfn.XLOOKUP($B3179,'Ownership Metrics'!$A:$A,'Ownership Metrics'!$B:$B),"")</f>
        <v>6.66</v>
      </c>
      <c r="N3179" s="28">
        <f>IFERROR(_xlfn.XLOOKUP($B3179,'Ownership Metrics'!$A:$A,'Ownership Metrics'!$C:$C),"")</f>
        <v>512</v>
      </c>
      <c r="O3179" s="29">
        <f>IFERROR(_xlfn.XLOOKUP($B3179,'Ownership Metrics'!$A:$A,'Ownership Metrics'!$D:$D),"")</f>
        <v>14.38</v>
      </c>
      <c r="P3179" s="29">
        <f>IFERROR(_xlfn.XLOOKUP($B3179,'Ownership Metrics'!$A:$A,'Ownership Metrics'!$E:$E),"")</f>
        <v>27.65</v>
      </c>
      <c r="Q3179" s="30">
        <f>IFERROR(_xlfn.XLOOKUP($B3179,'Ownership Metrics'!$A:$A,'Ownership Metrics'!$F:$F),"")</f>
        <v>28</v>
      </c>
      <c r="R3179" s="30">
        <f>IFERROR(_xlfn.XLOOKUP($B3179,'Ownership Metrics'!$A:$A,'Ownership Metrics'!$G:$G),"")</f>
        <v>12</v>
      </c>
      <c r="S3179" s="27" t="str">
        <f>IFERROR(_xlfn.XLOOKUP($B3179,'Ownership Metrics'!$A:$A,'Ownership Metrics'!$H:$H),"")</f>
        <v>Tersebar</v>
      </c>
      <c r="T3179" s="27" t="str">
        <f>IFERROR(_xlfn.XLOOKUP($B3179,'Ownership Metrics'!$A:$A,'Ownership Metrics'!$I:$I),"")</f>
        <v>Rendah</v>
      </c>
      <c r="U3179" s="27">
        <f>IF(COUNTIFS($B$2:$B3179,$B3179,$D$2:$D3179,$D3179)=1,1,0)</f>
        <v>1</v>
      </c>
      <c r="V3179" s="27">
        <f t="shared" si="148"/>
        <v>1.99</v>
      </c>
      <c r="W3179" s="27">
        <f t="shared" si="149"/>
        <v>21</v>
      </c>
      <c r="X3179" s="27">
        <f t="shared" si="147"/>
        <v>1.9899996820999999</v>
      </c>
    </row>
    <row r="3180" spans="1:24" x14ac:dyDescent="0.25">
      <c r="A3180" s="26">
        <v>46265</v>
      </c>
      <c r="B3180" s="27" t="s">
        <v>10569</v>
      </c>
      <c r="C3180" s="27" t="s">
        <v>3466</v>
      </c>
      <c r="D3180" s="27" t="s">
        <v>3474</v>
      </c>
      <c r="E3180" s="27" t="s">
        <v>22</v>
      </c>
      <c r="F3180" s="27" t="s">
        <v>23</v>
      </c>
      <c r="G3180" s="27"/>
      <c r="H3180" s="27" t="s">
        <v>24</v>
      </c>
      <c r="I3180" s="28">
        <v>535709502</v>
      </c>
      <c r="J3180" s="28">
        <v>825529475</v>
      </c>
      <c r="K3180" s="28">
        <v>1361238977</v>
      </c>
      <c r="L3180" s="29">
        <v>6.73</v>
      </c>
      <c r="M3180" s="29">
        <f>IFERROR(_xlfn.XLOOKUP($B3180,'Ownership Metrics'!$A:$A,'Ownership Metrics'!$B:$B),"")</f>
        <v>6.66</v>
      </c>
      <c r="N3180" s="28">
        <f>IFERROR(_xlfn.XLOOKUP($B3180,'Ownership Metrics'!$A:$A,'Ownership Metrics'!$C:$C),"")</f>
        <v>512</v>
      </c>
      <c r="O3180" s="29">
        <f>IFERROR(_xlfn.XLOOKUP($B3180,'Ownership Metrics'!$A:$A,'Ownership Metrics'!$D:$D),"")</f>
        <v>14.38</v>
      </c>
      <c r="P3180" s="29">
        <f>IFERROR(_xlfn.XLOOKUP($B3180,'Ownership Metrics'!$A:$A,'Ownership Metrics'!$E:$E),"")</f>
        <v>27.65</v>
      </c>
      <c r="Q3180" s="30">
        <f>IFERROR(_xlfn.XLOOKUP($B3180,'Ownership Metrics'!$A:$A,'Ownership Metrics'!$F:$F),"")</f>
        <v>28</v>
      </c>
      <c r="R3180" s="30">
        <f>IFERROR(_xlfn.XLOOKUP($B3180,'Ownership Metrics'!$A:$A,'Ownership Metrics'!$G:$G),"")</f>
        <v>12</v>
      </c>
      <c r="S3180" s="27" t="str">
        <f>IFERROR(_xlfn.XLOOKUP($B3180,'Ownership Metrics'!$A:$A,'Ownership Metrics'!$H:$H),"")</f>
        <v>Tersebar</v>
      </c>
      <c r="T3180" s="27" t="str">
        <f>IFERROR(_xlfn.XLOOKUP($B3180,'Ownership Metrics'!$A:$A,'Ownership Metrics'!$I:$I),"")</f>
        <v>Rendah</v>
      </c>
      <c r="U3180" s="27">
        <f>IF(COUNTIFS($B$2:$B3180,$B3180,$D$2:$D3180,$D3180)=1,1,0)</f>
        <v>1</v>
      </c>
      <c r="V3180" s="27">
        <f t="shared" si="148"/>
        <v>6.73</v>
      </c>
      <c r="W3180" s="27">
        <f t="shared" si="149"/>
        <v>2</v>
      </c>
      <c r="X3180" s="27">
        <f t="shared" si="147"/>
        <v>6.7299996820000008</v>
      </c>
    </row>
    <row r="3181" spans="1:24" x14ac:dyDescent="0.25">
      <c r="A3181" s="26">
        <v>46265</v>
      </c>
      <c r="B3181" s="27" t="s">
        <v>10569</v>
      </c>
      <c r="C3181" s="27" t="s">
        <v>3466</v>
      </c>
      <c r="D3181" s="27" t="s">
        <v>3475</v>
      </c>
      <c r="E3181" s="27" t="s">
        <v>22</v>
      </c>
      <c r="F3181" s="27" t="s">
        <v>23</v>
      </c>
      <c r="G3181" s="27"/>
      <c r="H3181" s="27" t="s">
        <v>24</v>
      </c>
      <c r="I3181" s="28">
        <v>262383818</v>
      </c>
      <c r="J3181" s="28">
        <v>825529472</v>
      </c>
      <c r="K3181" s="28">
        <v>1087913290</v>
      </c>
      <c r="L3181" s="29">
        <v>5.38</v>
      </c>
      <c r="M3181" s="29">
        <f>IFERROR(_xlfn.XLOOKUP($B3181,'Ownership Metrics'!$A:$A,'Ownership Metrics'!$B:$B),"")</f>
        <v>6.66</v>
      </c>
      <c r="N3181" s="28">
        <f>IFERROR(_xlfn.XLOOKUP($B3181,'Ownership Metrics'!$A:$A,'Ownership Metrics'!$C:$C),"")</f>
        <v>512</v>
      </c>
      <c r="O3181" s="29">
        <f>IFERROR(_xlfn.XLOOKUP($B3181,'Ownership Metrics'!$A:$A,'Ownership Metrics'!$D:$D),"")</f>
        <v>14.38</v>
      </c>
      <c r="P3181" s="29">
        <f>IFERROR(_xlfn.XLOOKUP($B3181,'Ownership Metrics'!$A:$A,'Ownership Metrics'!$E:$E),"")</f>
        <v>27.65</v>
      </c>
      <c r="Q3181" s="30">
        <f>IFERROR(_xlfn.XLOOKUP($B3181,'Ownership Metrics'!$A:$A,'Ownership Metrics'!$F:$F),"")</f>
        <v>28</v>
      </c>
      <c r="R3181" s="30">
        <f>IFERROR(_xlfn.XLOOKUP($B3181,'Ownership Metrics'!$A:$A,'Ownership Metrics'!$G:$G),"")</f>
        <v>12</v>
      </c>
      <c r="S3181" s="27" t="str">
        <f>IFERROR(_xlfn.XLOOKUP($B3181,'Ownership Metrics'!$A:$A,'Ownership Metrics'!$H:$H),"")</f>
        <v>Tersebar</v>
      </c>
      <c r="T3181" s="27" t="str">
        <f>IFERROR(_xlfn.XLOOKUP($B3181,'Ownership Metrics'!$A:$A,'Ownership Metrics'!$I:$I),"")</f>
        <v>Rendah</v>
      </c>
      <c r="U3181" s="27">
        <f>IF(COUNTIFS($B$2:$B3181,$B3181,$D$2:$D3181,$D3181)=1,1,0)</f>
        <v>1</v>
      </c>
      <c r="V3181" s="27">
        <f t="shared" si="148"/>
        <v>5.38</v>
      </c>
      <c r="W3181" s="27">
        <f t="shared" si="149"/>
        <v>5</v>
      </c>
      <c r="X3181" s="27">
        <f t="shared" si="147"/>
        <v>5.3799996819000002</v>
      </c>
    </row>
    <row r="3182" spans="1:24" x14ac:dyDescent="0.25">
      <c r="A3182" s="26">
        <v>46265</v>
      </c>
      <c r="B3182" s="27" t="s">
        <v>10569</v>
      </c>
      <c r="C3182" s="27" t="s">
        <v>3466</v>
      </c>
      <c r="D3182" s="27" t="s">
        <v>3476</v>
      </c>
      <c r="E3182" s="27" t="s">
        <v>22</v>
      </c>
      <c r="F3182" s="27" t="s">
        <v>23</v>
      </c>
      <c r="G3182" s="27"/>
      <c r="H3182" s="27"/>
      <c r="I3182" s="28">
        <v>0</v>
      </c>
      <c r="J3182" s="28">
        <v>712647774</v>
      </c>
      <c r="K3182" s="28">
        <v>712647774</v>
      </c>
      <c r="L3182" s="29">
        <v>3.52</v>
      </c>
      <c r="M3182" s="29">
        <f>IFERROR(_xlfn.XLOOKUP($B3182,'Ownership Metrics'!$A:$A,'Ownership Metrics'!$B:$B),"")</f>
        <v>6.66</v>
      </c>
      <c r="N3182" s="28">
        <f>IFERROR(_xlfn.XLOOKUP($B3182,'Ownership Metrics'!$A:$A,'Ownership Metrics'!$C:$C),"")</f>
        <v>512</v>
      </c>
      <c r="O3182" s="29">
        <f>IFERROR(_xlfn.XLOOKUP($B3182,'Ownership Metrics'!$A:$A,'Ownership Metrics'!$D:$D),"")</f>
        <v>14.38</v>
      </c>
      <c r="P3182" s="29">
        <f>IFERROR(_xlfn.XLOOKUP($B3182,'Ownership Metrics'!$A:$A,'Ownership Metrics'!$E:$E),"")</f>
        <v>27.65</v>
      </c>
      <c r="Q3182" s="30">
        <f>IFERROR(_xlfn.XLOOKUP($B3182,'Ownership Metrics'!$A:$A,'Ownership Metrics'!$F:$F),"")</f>
        <v>28</v>
      </c>
      <c r="R3182" s="30">
        <f>IFERROR(_xlfn.XLOOKUP($B3182,'Ownership Metrics'!$A:$A,'Ownership Metrics'!$G:$G),"")</f>
        <v>12</v>
      </c>
      <c r="S3182" s="27" t="str">
        <f>IFERROR(_xlfn.XLOOKUP($B3182,'Ownership Metrics'!$A:$A,'Ownership Metrics'!$H:$H),"")</f>
        <v>Tersebar</v>
      </c>
      <c r="T3182" s="27" t="str">
        <f>IFERROR(_xlfn.XLOOKUP($B3182,'Ownership Metrics'!$A:$A,'Ownership Metrics'!$I:$I),"")</f>
        <v>Rendah</v>
      </c>
      <c r="U3182" s="27">
        <f>IF(COUNTIFS($B$2:$B3182,$B3182,$D$2:$D3182,$D3182)=1,1,0)</f>
        <v>1</v>
      </c>
      <c r="V3182" s="27">
        <f t="shared" si="148"/>
        <v>3.52</v>
      </c>
      <c r="W3182" s="27">
        <f t="shared" si="149"/>
        <v>10</v>
      </c>
      <c r="X3182" s="27">
        <f t="shared" si="147"/>
        <v>3.5199996817999999</v>
      </c>
    </row>
    <row r="3183" spans="1:24" x14ac:dyDescent="0.25">
      <c r="A3183" s="26">
        <v>46265</v>
      </c>
      <c r="B3183" s="27" t="s">
        <v>10569</v>
      </c>
      <c r="C3183" s="27" t="s">
        <v>3466</v>
      </c>
      <c r="D3183" s="27" t="s">
        <v>3477</v>
      </c>
      <c r="E3183" s="27" t="s">
        <v>22</v>
      </c>
      <c r="F3183" s="27" t="s">
        <v>23</v>
      </c>
      <c r="G3183" s="27"/>
      <c r="H3183" s="27" t="s">
        <v>24</v>
      </c>
      <c r="I3183" s="28">
        <v>422000000</v>
      </c>
      <c r="J3183" s="28">
        <v>0</v>
      </c>
      <c r="K3183" s="28">
        <v>422000000</v>
      </c>
      <c r="L3183" s="29">
        <v>2.09</v>
      </c>
      <c r="M3183" s="29">
        <f>IFERROR(_xlfn.XLOOKUP($B3183,'Ownership Metrics'!$A:$A,'Ownership Metrics'!$B:$B),"")</f>
        <v>6.66</v>
      </c>
      <c r="N3183" s="28">
        <f>IFERROR(_xlfn.XLOOKUP($B3183,'Ownership Metrics'!$A:$A,'Ownership Metrics'!$C:$C),"")</f>
        <v>512</v>
      </c>
      <c r="O3183" s="29">
        <f>IFERROR(_xlfn.XLOOKUP($B3183,'Ownership Metrics'!$A:$A,'Ownership Metrics'!$D:$D),"")</f>
        <v>14.38</v>
      </c>
      <c r="P3183" s="29">
        <f>IFERROR(_xlfn.XLOOKUP($B3183,'Ownership Metrics'!$A:$A,'Ownership Metrics'!$E:$E),"")</f>
        <v>27.65</v>
      </c>
      <c r="Q3183" s="30">
        <f>IFERROR(_xlfn.XLOOKUP($B3183,'Ownership Metrics'!$A:$A,'Ownership Metrics'!$F:$F),"")</f>
        <v>28</v>
      </c>
      <c r="R3183" s="30">
        <f>IFERROR(_xlfn.XLOOKUP($B3183,'Ownership Metrics'!$A:$A,'Ownership Metrics'!$G:$G),"")</f>
        <v>12</v>
      </c>
      <c r="S3183" s="27" t="str">
        <f>IFERROR(_xlfn.XLOOKUP($B3183,'Ownership Metrics'!$A:$A,'Ownership Metrics'!$H:$H),"")</f>
        <v>Tersebar</v>
      </c>
      <c r="T3183" s="27" t="str">
        <f>IFERROR(_xlfn.XLOOKUP($B3183,'Ownership Metrics'!$A:$A,'Ownership Metrics'!$I:$I),"")</f>
        <v>Rendah</v>
      </c>
      <c r="U3183" s="27">
        <f>IF(COUNTIFS($B$2:$B3183,$B3183,$D$2:$D3183,$D3183)=1,1,0)</f>
        <v>1</v>
      </c>
      <c r="V3183" s="27">
        <f t="shared" si="148"/>
        <v>2.09</v>
      </c>
      <c r="W3183" s="27">
        <f t="shared" si="149"/>
        <v>15</v>
      </c>
      <c r="X3183" s="27">
        <f t="shared" si="147"/>
        <v>2.0899996816999997</v>
      </c>
    </row>
    <row r="3184" spans="1:24" x14ac:dyDescent="0.25">
      <c r="A3184" s="26">
        <v>46265</v>
      </c>
      <c r="B3184" s="27" t="s">
        <v>10569</v>
      </c>
      <c r="C3184" s="27" t="s">
        <v>3466</v>
      </c>
      <c r="D3184" s="27" t="s">
        <v>3478</v>
      </c>
      <c r="E3184" s="27" t="s">
        <v>22</v>
      </c>
      <c r="F3184" s="27" t="s">
        <v>23</v>
      </c>
      <c r="G3184" s="27"/>
      <c r="H3184" s="27" t="s">
        <v>24</v>
      </c>
      <c r="I3184" s="28">
        <v>423000000</v>
      </c>
      <c r="J3184" s="28">
        <v>0</v>
      </c>
      <c r="K3184" s="28">
        <v>423000000</v>
      </c>
      <c r="L3184" s="29">
        <v>2.09</v>
      </c>
      <c r="M3184" s="29">
        <f>IFERROR(_xlfn.XLOOKUP($B3184,'Ownership Metrics'!$A:$A,'Ownership Metrics'!$B:$B),"")</f>
        <v>6.66</v>
      </c>
      <c r="N3184" s="28">
        <f>IFERROR(_xlfn.XLOOKUP($B3184,'Ownership Metrics'!$A:$A,'Ownership Metrics'!$C:$C),"")</f>
        <v>512</v>
      </c>
      <c r="O3184" s="29">
        <f>IFERROR(_xlfn.XLOOKUP($B3184,'Ownership Metrics'!$A:$A,'Ownership Metrics'!$D:$D),"")</f>
        <v>14.38</v>
      </c>
      <c r="P3184" s="29">
        <f>IFERROR(_xlfn.XLOOKUP($B3184,'Ownership Metrics'!$A:$A,'Ownership Metrics'!$E:$E),"")</f>
        <v>27.65</v>
      </c>
      <c r="Q3184" s="30">
        <f>IFERROR(_xlfn.XLOOKUP($B3184,'Ownership Metrics'!$A:$A,'Ownership Metrics'!$F:$F),"")</f>
        <v>28</v>
      </c>
      <c r="R3184" s="30">
        <f>IFERROR(_xlfn.XLOOKUP($B3184,'Ownership Metrics'!$A:$A,'Ownership Metrics'!$G:$G),"")</f>
        <v>12</v>
      </c>
      <c r="S3184" s="27" t="str">
        <f>IFERROR(_xlfn.XLOOKUP($B3184,'Ownership Metrics'!$A:$A,'Ownership Metrics'!$H:$H),"")</f>
        <v>Tersebar</v>
      </c>
      <c r="T3184" s="27" t="str">
        <f>IFERROR(_xlfn.XLOOKUP($B3184,'Ownership Metrics'!$A:$A,'Ownership Metrics'!$I:$I),"")</f>
        <v>Rendah</v>
      </c>
      <c r="U3184" s="27">
        <f>IF(COUNTIFS($B$2:$B3184,$B3184,$D$2:$D3184,$D3184)=1,1,0)</f>
        <v>1</v>
      </c>
      <c r="V3184" s="27">
        <f t="shared" si="148"/>
        <v>2.09</v>
      </c>
      <c r="W3184" s="27">
        <f t="shared" si="149"/>
        <v>16</v>
      </c>
      <c r="X3184" s="27">
        <f t="shared" si="147"/>
        <v>2.0899996815999997</v>
      </c>
    </row>
    <row r="3185" spans="1:24" x14ac:dyDescent="0.25">
      <c r="A3185" s="26">
        <v>46265</v>
      </c>
      <c r="B3185" s="27" t="s">
        <v>10569</v>
      </c>
      <c r="C3185" s="27" t="s">
        <v>3466</v>
      </c>
      <c r="D3185" s="27" t="s">
        <v>3479</v>
      </c>
      <c r="E3185" s="27" t="s">
        <v>22</v>
      </c>
      <c r="F3185" s="27" t="s">
        <v>23</v>
      </c>
      <c r="G3185" s="27"/>
      <c r="H3185" s="27" t="s">
        <v>24</v>
      </c>
      <c r="I3185" s="28">
        <v>423000000</v>
      </c>
      <c r="J3185" s="28">
        <v>0</v>
      </c>
      <c r="K3185" s="28">
        <v>423000000</v>
      </c>
      <c r="L3185" s="29">
        <v>2.09</v>
      </c>
      <c r="M3185" s="29">
        <f>IFERROR(_xlfn.XLOOKUP($B3185,'Ownership Metrics'!$A:$A,'Ownership Metrics'!$B:$B),"")</f>
        <v>6.66</v>
      </c>
      <c r="N3185" s="28">
        <f>IFERROR(_xlfn.XLOOKUP($B3185,'Ownership Metrics'!$A:$A,'Ownership Metrics'!$C:$C),"")</f>
        <v>512</v>
      </c>
      <c r="O3185" s="29">
        <f>IFERROR(_xlfn.XLOOKUP($B3185,'Ownership Metrics'!$A:$A,'Ownership Metrics'!$D:$D),"")</f>
        <v>14.38</v>
      </c>
      <c r="P3185" s="29">
        <f>IFERROR(_xlfn.XLOOKUP($B3185,'Ownership Metrics'!$A:$A,'Ownership Metrics'!$E:$E),"")</f>
        <v>27.65</v>
      </c>
      <c r="Q3185" s="30">
        <f>IFERROR(_xlfn.XLOOKUP($B3185,'Ownership Metrics'!$A:$A,'Ownership Metrics'!$F:$F),"")</f>
        <v>28</v>
      </c>
      <c r="R3185" s="30">
        <f>IFERROR(_xlfn.XLOOKUP($B3185,'Ownership Metrics'!$A:$A,'Ownership Metrics'!$G:$G),"")</f>
        <v>12</v>
      </c>
      <c r="S3185" s="27" t="str">
        <f>IFERROR(_xlfn.XLOOKUP($B3185,'Ownership Metrics'!$A:$A,'Ownership Metrics'!$H:$H),"")</f>
        <v>Tersebar</v>
      </c>
      <c r="T3185" s="27" t="str">
        <f>IFERROR(_xlfn.XLOOKUP($B3185,'Ownership Metrics'!$A:$A,'Ownership Metrics'!$I:$I),"")</f>
        <v>Rendah</v>
      </c>
      <c r="U3185" s="27">
        <f>IF(COUNTIFS($B$2:$B3185,$B3185,$D$2:$D3185,$D3185)=1,1,0)</f>
        <v>1</v>
      </c>
      <c r="V3185" s="27">
        <f t="shared" si="148"/>
        <v>2.09</v>
      </c>
      <c r="W3185" s="27">
        <f t="shared" si="149"/>
        <v>17</v>
      </c>
      <c r="X3185" s="27">
        <f t="shared" si="147"/>
        <v>2.0899996814999997</v>
      </c>
    </row>
    <row r="3186" spans="1:24" x14ac:dyDescent="0.25">
      <c r="A3186" s="26">
        <v>46265</v>
      </c>
      <c r="B3186" s="27" t="s">
        <v>10569</v>
      </c>
      <c r="C3186" s="27" t="s">
        <v>3466</v>
      </c>
      <c r="D3186" s="27" t="s">
        <v>3480</v>
      </c>
      <c r="E3186" s="27" t="s">
        <v>22</v>
      </c>
      <c r="F3186" s="27" t="s">
        <v>23</v>
      </c>
      <c r="G3186" s="27"/>
      <c r="H3186" s="27" t="s">
        <v>24</v>
      </c>
      <c r="I3186" s="28">
        <v>537801500</v>
      </c>
      <c r="J3186" s="28">
        <v>0</v>
      </c>
      <c r="K3186" s="28">
        <v>537801500</v>
      </c>
      <c r="L3186" s="29">
        <v>2.66</v>
      </c>
      <c r="M3186" s="29">
        <f>IFERROR(_xlfn.XLOOKUP($B3186,'Ownership Metrics'!$A:$A,'Ownership Metrics'!$B:$B),"")</f>
        <v>6.66</v>
      </c>
      <c r="N3186" s="28">
        <f>IFERROR(_xlfn.XLOOKUP($B3186,'Ownership Metrics'!$A:$A,'Ownership Metrics'!$C:$C),"")</f>
        <v>512</v>
      </c>
      <c r="O3186" s="29">
        <f>IFERROR(_xlfn.XLOOKUP($B3186,'Ownership Metrics'!$A:$A,'Ownership Metrics'!$D:$D),"")</f>
        <v>14.38</v>
      </c>
      <c r="P3186" s="29">
        <f>IFERROR(_xlfn.XLOOKUP($B3186,'Ownership Metrics'!$A:$A,'Ownership Metrics'!$E:$E),"")</f>
        <v>27.65</v>
      </c>
      <c r="Q3186" s="30">
        <f>IFERROR(_xlfn.XLOOKUP($B3186,'Ownership Metrics'!$A:$A,'Ownership Metrics'!$F:$F),"")</f>
        <v>28</v>
      </c>
      <c r="R3186" s="30">
        <f>IFERROR(_xlfn.XLOOKUP($B3186,'Ownership Metrics'!$A:$A,'Ownership Metrics'!$G:$G),"")</f>
        <v>12</v>
      </c>
      <c r="S3186" s="27" t="str">
        <f>IFERROR(_xlfn.XLOOKUP($B3186,'Ownership Metrics'!$A:$A,'Ownership Metrics'!$H:$H),"")</f>
        <v>Tersebar</v>
      </c>
      <c r="T3186" s="27" t="str">
        <f>IFERROR(_xlfn.XLOOKUP($B3186,'Ownership Metrics'!$A:$A,'Ownership Metrics'!$I:$I),"")</f>
        <v>Rendah</v>
      </c>
      <c r="U3186" s="27">
        <f>IF(COUNTIFS($B$2:$B3186,$B3186,$D$2:$D3186,$D3186)=1,1,0)</f>
        <v>1</v>
      </c>
      <c r="V3186" s="27">
        <f t="shared" si="148"/>
        <v>2.66</v>
      </c>
      <c r="W3186" s="27">
        <f t="shared" si="149"/>
        <v>11</v>
      </c>
      <c r="X3186" s="27">
        <f t="shared" si="147"/>
        <v>2.6599996814</v>
      </c>
    </row>
    <row r="3187" spans="1:24" x14ac:dyDescent="0.25">
      <c r="A3187" s="26">
        <v>46265</v>
      </c>
      <c r="B3187" s="27" t="s">
        <v>10569</v>
      </c>
      <c r="C3187" s="27" t="s">
        <v>3466</v>
      </c>
      <c r="D3187" s="27" t="s">
        <v>3481</v>
      </c>
      <c r="E3187" s="27" t="s">
        <v>22</v>
      </c>
      <c r="F3187" s="27" t="s">
        <v>23</v>
      </c>
      <c r="G3187" s="27"/>
      <c r="H3187" s="27" t="s">
        <v>24</v>
      </c>
      <c r="I3187" s="28">
        <v>1000000000</v>
      </c>
      <c r="J3187" s="28">
        <v>0</v>
      </c>
      <c r="K3187" s="28">
        <v>1000000000</v>
      </c>
      <c r="L3187" s="29">
        <v>4.9400000000000004</v>
      </c>
      <c r="M3187" s="29">
        <f>IFERROR(_xlfn.XLOOKUP($B3187,'Ownership Metrics'!$A:$A,'Ownership Metrics'!$B:$B),"")</f>
        <v>6.66</v>
      </c>
      <c r="N3187" s="28">
        <f>IFERROR(_xlfn.XLOOKUP($B3187,'Ownership Metrics'!$A:$A,'Ownership Metrics'!$C:$C),"")</f>
        <v>512</v>
      </c>
      <c r="O3187" s="29">
        <f>IFERROR(_xlfn.XLOOKUP($B3187,'Ownership Metrics'!$A:$A,'Ownership Metrics'!$D:$D),"")</f>
        <v>14.38</v>
      </c>
      <c r="P3187" s="29">
        <f>IFERROR(_xlfn.XLOOKUP($B3187,'Ownership Metrics'!$A:$A,'Ownership Metrics'!$E:$E),"")</f>
        <v>27.65</v>
      </c>
      <c r="Q3187" s="30">
        <f>IFERROR(_xlfn.XLOOKUP($B3187,'Ownership Metrics'!$A:$A,'Ownership Metrics'!$F:$F),"")</f>
        <v>28</v>
      </c>
      <c r="R3187" s="30">
        <f>IFERROR(_xlfn.XLOOKUP($B3187,'Ownership Metrics'!$A:$A,'Ownership Metrics'!$G:$G),"")</f>
        <v>12</v>
      </c>
      <c r="S3187" s="27" t="str">
        <f>IFERROR(_xlfn.XLOOKUP($B3187,'Ownership Metrics'!$A:$A,'Ownership Metrics'!$H:$H),"")</f>
        <v>Tersebar</v>
      </c>
      <c r="T3187" s="27" t="str">
        <f>IFERROR(_xlfn.XLOOKUP($B3187,'Ownership Metrics'!$A:$A,'Ownership Metrics'!$I:$I),"")</f>
        <v>Rendah</v>
      </c>
      <c r="U3187" s="27">
        <f>IF(COUNTIFS($B$2:$B3187,$B3187,$D$2:$D3187,$D3187)=1,1,0)</f>
        <v>1</v>
      </c>
      <c r="V3187" s="27">
        <f t="shared" si="148"/>
        <v>4.9400000000000004</v>
      </c>
      <c r="W3187" s="27">
        <f t="shared" si="149"/>
        <v>6</v>
      </c>
      <c r="X3187" s="27">
        <f t="shared" si="147"/>
        <v>4.9399996813000007</v>
      </c>
    </row>
    <row r="3188" spans="1:24" x14ac:dyDescent="0.25">
      <c r="A3188" s="26">
        <v>46265</v>
      </c>
      <c r="B3188" s="27" t="s">
        <v>10569</v>
      </c>
      <c r="C3188" s="27" t="s">
        <v>3466</v>
      </c>
      <c r="D3188" s="27" t="s">
        <v>3482</v>
      </c>
      <c r="E3188" s="27" t="s">
        <v>22</v>
      </c>
      <c r="F3188" s="27" t="s">
        <v>23</v>
      </c>
      <c r="G3188" s="27"/>
      <c r="H3188" s="27"/>
      <c r="I3188" s="28">
        <v>0</v>
      </c>
      <c r="J3188" s="28">
        <v>1322157253</v>
      </c>
      <c r="K3188" s="28">
        <v>1322157253</v>
      </c>
      <c r="L3188" s="29">
        <v>6.54</v>
      </c>
      <c r="M3188" s="29">
        <f>IFERROR(_xlfn.XLOOKUP($B3188,'Ownership Metrics'!$A:$A,'Ownership Metrics'!$B:$B),"")</f>
        <v>6.66</v>
      </c>
      <c r="N3188" s="28">
        <f>IFERROR(_xlfn.XLOOKUP($B3188,'Ownership Metrics'!$A:$A,'Ownership Metrics'!$C:$C),"")</f>
        <v>512</v>
      </c>
      <c r="O3188" s="29">
        <f>IFERROR(_xlfn.XLOOKUP($B3188,'Ownership Metrics'!$A:$A,'Ownership Metrics'!$D:$D),"")</f>
        <v>14.38</v>
      </c>
      <c r="P3188" s="29">
        <f>IFERROR(_xlfn.XLOOKUP($B3188,'Ownership Metrics'!$A:$A,'Ownership Metrics'!$E:$E),"")</f>
        <v>27.65</v>
      </c>
      <c r="Q3188" s="30">
        <f>IFERROR(_xlfn.XLOOKUP($B3188,'Ownership Metrics'!$A:$A,'Ownership Metrics'!$F:$F),"")</f>
        <v>28</v>
      </c>
      <c r="R3188" s="30">
        <f>IFERROR(_xlfn.XLOOKUP($B3188,'Ownership Metrics'!$A:$A,'Ownership Metrics'!$G:$G),"")</f>
        <v>12</v>
      </c>
      <c r="S3188" s="27" t="str">
        <f>IFERROR(_xlfn.XLOOKUP($B3188,'Ownership Metrics'!$A:$A,'Ownership Metrics'!$H:$H),"")</f>
        <v>Tersebar</v>
      </c>
      <c r="T3188" s="27" t="str">
        <f>IFERROR(_xlfn.XLOOKUP($B3188,'Ownership Metrics'!$A:$A,'Ownership Metrics'!$I:$I),"")</f>
        <v>Rendah</v>
      </c>
      <c r="U3188" s="27">
        <f>IF(COUNTIFS($B$2:$B3188,$B3188,$D$2:$D3188,$D3188)=1,1,0)</f>
        <v>1</v>
      </c>
      <c r="V3188" s="27">
        <f t="shared" si="148"/>
        <v>6.54</v>
      </c>
      <c r="W3188" s="27">
        <f t="shared" si="149"/>
        <v>3</v>
      </c>
      <c r="X3188" s="27">
        <f t="shared" si="147"/>
        <v>6.5399996812000003</v>
      </c>
    </row>
    <row r="3189" spans="1:24" x14ac:dyDescent="0.25">
      <c r="A3189" s="26">
        <v>46265</v>
      </c>
      <c r="B3189" s="27" t="s">
        <v>10569</v>
      </c>
      <c r="C3189" s="27" t="s">
        <v>3466</v>
      </c>
      <c r="D3189" s="27" t="s">
        <v>3483</v>
      </c>
      <c r="E3189" s="27" t="s">
        <v>22</v>
      </c>
      <c r="F3189" s="27" t="s">
        <v>23</v>
      </c>
      <c r="G3189" s="27"/>
      <c r="H3189" s="27" t="s">
        <v>24</v>
      </c>
      <c r="I3189" s="28">
        <v>450000000</v>
      </c>
      <c r="J3189" s="28">
        <v>0</v>
      </c>
      <c r="K3189" s="28">
        <v>450000000</v>
      </c>
      <c r="L3189" s="29">
        <v>2.23</v>
      </c>
      <c r="M3189" s="29">
        <f>IFERROR(_xlfn.XLOOKUP($B3189,'Ownership Metrics'!$A:$A,'Ownership Metrics'!$B:$B),"")</f>
        <v>6.66</v>
      </c>
      <c r="N3189" s="28">
        <f>IFERROR(_xlfn.XLOOKUP($B3189,'Ownership Metrics'!$A:$A,'Ownership Metrics'!$C:$C),"")</f>
        <v>512</v>
      </c>
      <c r="O3189" s="29">
        <f>IFERROR(_xlfn.XLOOKUP($B3189,'Ownership Metrics'!$A:$A,'Ownership Metrics'!$D:$D),"")</f>
        <v>14.38</v>
      </c>
      <c r="P3189" s="29">
        <f>IFERROR(_xlfn.XLOOKUP($B3189,'Ownership Metrics'!$A:$A,'Ownership Metrics'!$E:$E),"")</f>
        <v>27.65</v>
      </c>
      <c r="Q3189" s="30">
        <f>IFERROR(_xlfn.XLOOKUP($B3189,'Ownership Metrics'!$A:$A,'Ownership Metrics'!$F:$F),"")</f>
        <v>28</v>
      </c>
      <c r="R3189" s="30">
        <f>IFERROR(_xlfn.XLOOKUP($B3189,'Ownership Metrics'!$A:$A,'Ownership Metrics'!$G:$G),"")</f>
        <v>12</v>
      </c>
      <c r="S3189" s="27" t="str">
        <f>IFERROR(_xlfn.XLOOKUP($B3189,'Ownership Metrics'!$A:$A,'Ownership Metrics'!$H:$H),"")</f>
        <v>Tersebar</v>
      </c>
      <c r="T3189" s="27" t="str">
        <f>IFERROR(_xlfn.XLOOKUP($B3189,'Ownership Metrics'!$A:$A,'Ownership Metrics'!$I:$I),"")</f>
        <v>Rendah</v>
      </c>
      <c r="U3189" s="27">
        <f>IF(COUNTIFS($B$2:$B3189,$B3189,$D$2:$D3189,$D3189)=1,1,0)</f>
        <v>1</v>
      </c>
      <c r="V3189" s="27">
        <f t="shared" si="148"/>
        <v>2.23</v>
      </c>
      <c r="W3189" s="27">
        <f t="shared" si="149"/>
        <v>12</v>
      </c>
      <c r="X3189" s="27">
        <f t="shared" si="147"/>
        <v>2.2299996810999998</v>
      </c>
    </row>
    <row r="3190" spans="1:24" x14ac:dyDescent="0.25">
      <c r="A3190" s="26">
        <v>46265</v>
      </c>
      <c r="B3190" s="27" t="s">
        <v>10569</v>
      </c>
      <c r="C3190" s="27" t="s">
        <v>3466</v>
      </c>
      <c r="D3190" s="27" t="s">
        <v>3484</v>
      </c>
      <c r="E3190" s="27" t="s">
        <v>22</v>
      </c>
      <c r="F3190" s="27" t="s">
        <v>23</v>
      </c>
      <c r="G3190" s="27"/>
      <c r="H3190" s="27" t="s">
        <v>24</v>
      </c>
      <c r="I3190" s="28">
        <v>450000000</v>
      </c>
      <c r="J3190" s="28">
        <v>0</v>
      </c>
      <c r="K3190" s="28">
        <v>450000000</v>
      </c>
      <c r="L3190" s="29">
        <v>2.23</v>
      </c>
      <c r="M3190" s="29">
        <f>IFERROR(_xlfn.XLOOKUP($B3190,'Ownership Metrics'!$A:$A,'Ownership Metrics'!$B:$B),"")</f>
        <v>6.66</v>
      </c>
      <c r="N3190" s="28">
        <f>IFERROR(_xlfn.XLOOKUP($B3190,'Ownership Metrics'!$A:$A,'Ownership Metrics'!$C:$C),"")</f>
        <v>512</v>
      </c>
      <c r="O3190" s="29">
        <f>IFERROR(_xlfn.XLOOKUP($B3190,'Ownership Metrics'!$A:$A,'Ownership Metrics'!$D:$D),"")</f>
        <v>14.38</v>
      </c>
      <c r="P3190" s="29">
        <f>IFERROR(_xlfn.XLOOKUP($B3190,'Ownership Metrics'!$A:$A,'Ownership Metrics'!$E:$E),"")</f>
        <v>27.65</v>
      </c>
      <c r="Q3190" s="30">
        <f>IFERROR(_xlfn.XLOOKUP($B3190,'Ownership Metrics'!$A:$A,'Ownership Metrics'!$F:$F),"")</f>
        <v>28</v>
      </c>
      <c r="R3190" s="30">
        <f>IFERROR(_xlfn.XLOOKUP($B3190,'Ownership Metrics'!$A:$A,'Ownership Metrics'!$G:$G),"")</f>
        <v>12</v>
      </c>
      <c r="S3190" s="27" t="str">
        <f>IFERROR(_xlfn.XLOOKUP($B3190,'Ownership Metrics'!$A:$A,'Ownership Metrics'!$H:$H),"")</f>
        <v>Tersebar</v>
      </c>
      <c r="T3190" s="27" t="str">
        <f>IFERROR(_xlfn.XLOOKUP($B3190,'Ownership Metrics'!$A:$A,'Ownership Metrics'!$I:$I),"")</f>
        <v>Rendah</v>
      </c>
      <c r="U3190" s="27">
        <f>IF(COUNTIFS($B$2:$B3190,$B3190,$D$2:$D3190,$D3190)=1,1,0)</f>
        <v>1</v>
      </c>
      <c r="V3190" s="27">
        <f t="shared" si="148"/>
        <v>2.23</v>
      </c>
      <c r="W3190" s="27">
        <f t="shared" si="149"/>
        <v>13</v>
      </c>
      <c r="X3190" s="27">
        <f t="shared" si="147"/>
        <v>2.2299996809999998</v>
      </c>
    </row>
    <row r="3191" spans="1:24" x14ac:dyDescent="0.25">
      <c r="A3191" s="26">
        <v>46265</v>
      </c>
      <c r="B3191" s="27" t="s">
        <v>10569</v>
      </c>
      <c r="C3191" s="27" t="s">
        <v>3466</v>
      </c>
      <c r="D3191" s="27" t="s">
        <v>3485</v>
      </c>
      <c r="E3191" s="27" t="s">
        <v>22</v>
      </c>
      <c r="F3191" s="27" t="s">
        <v>32</v>
      </c>
      <c r="G3191" s="27"/>
      <c r="H3191" s="27"/>
      <c r="I3191" s="28">
        <v>0</v>
      </c>
      <c r="J3191" s="28">
        <v>364864293</v>
      </c>
      <c r="K3191" s="28">
        <v>364864293</v>
      </c>
      <c r="L3191" s="29">
        <v>1.8</v>
      </c>
      <c r="M3191" s="29">
        <f>IFERROR(_xlfn.XLOOKUP($B3191,'Ownership Metrics'!$A:$A,'Ownership Metrics'!$B:$B),"")</f>
        <v>6.66</v>
      </c>
      <c r="N3191" s="28">
        <f>IFERROR(_xlfn.XLOOKUP($B3191,'Ownership Metrics'!$A:$A,'Ownership Metrics'!$C:$C),"")</f>
        <v>512</v>
      </c>
      <c r="O3191" s="29">
        <f>IFERROR(_xlfn.XLOOKUP($B3191,'Ownership Metrics'!$A:$A,'Ownership Metrics'!$D:$D),"")</f>
        <v>14.38</v>
      </c>
      <c r="P3191" s="29">
        <f>IFERROR(_xlfn.XLOOKUP($B3191,'Ownership Metrics'!$A:$A,'Ownership Metrics'!$E:$E),"")</f>
        <v>27.65</v>
      </c>
      <c r="Q3191" s="30">
        <f>IFERROR(_xlfn.XLOOKUP($B3191,'Ownership Metrics'!$A:$A,'Ownership Metrics'!$F:$F),"")</f>
        <v>28</v>
      </c>
      <c r="R3191" s="30">
        <f>IFERROR(_xlfn.XLOOKUP($B3191,'Ownership Metrics'!$A:$A,'Ownership Metrics'!$G:$G),"")</f>
        <v>12</v>
      </c>
      <c r="S3191" s="27" t="str">
        <f>IFERROR(_xlfn.XLOOKUP($B3191,'Ownership Metrics'!$A:$A,'Ownership Metrics'!$H:$H),"")</f>
        <v>Tersebar</v>
      </c>
      <c r="T3191" s="27" t="str">
        <f>IFERROR(_xlfn.XLOOKUP($B3191,'Ownership Metrics'!$A:$A,'Ownership Metrics'!$I:$I),"")</f>
        <v>Rendah</v>
      </c>
      <c r="U3191" s="27">
        <f>IF(COUNTIFS($B$2:$B3191,$B3191,$D$2:$D3191,$D3191)=1,1,0)</f>
        <v>1</v>
      </c>
      <c r="V3191" s="27">
        <f t="shared" si="148"/>
        <v>1.8</v>
      </c>
      <c r="W3191" s="27">
        <f t="shared" si="149"/>
        <v>22</v>
      </c>
      <c r="X3191" s="27">
        <f t="shared" si="147"/>
        <v>1.7999996809000001</v>
      </c>
    </row>
    <row r="3192" spans="1:24" x14ac:dyDescent="0.25">
      <c r="A3192" s="26">
        <v>46265</v>
      </c>
      <c r="B3192" s="27" t="s">
        <v>10569</v>
      </c>
      <c r="C3192" s="27" t="s">
        <v>3466</v>
      </c>
      <c r="D3192" s="27" t="s">
        <v>3486</v>
      </c>
      <c r="E3192" s="27" t="s">
        <v>22</v>
      </c>
      <c r="F3192" s="27" t="s">
        <v>32</v>
      </c>
      <c r="G3192" s="27"/>
      <c r="H3192" s="27"/>
      <c r="I3192" s="28">
        <v>0</v>
      </c>
      <c r="J3192" s="28">
        <v>247747747</v>
      </c>
      <c r="K3192" s="28">
        <v>247747747</v>
      </c>
      <c r="L3192" s="29">
        <v>1.23</v>
      </c>
      <c r="M3192" s="29">
        <f>IFERROR(_xlfn.XLOOKUP($B3192,'Ownership Metrics'!$A:$A,'Ownership Metrics'!$B:$B),"")</f>
        <v>6.66</v>
      </c>
      <c r="N3192" s="28">
        <f>IFERROR(_xlfn.XLOOKUP($B3192,'Ownership Metrics'!$A:$A,'Ownership Metrics'!$C:$C),"")</f>
        <v>512</v>
      </c>
      <c r="O3192" s="29">
        <f>IFERROR(_xlfn.XLOOKUP($B3192,'Ownership Metrics'!$A:$A,'Ownership Metrics'!$D:$D),"")</f>
        <v>14.38</v>
      </c>
      <c r="P3192" s="29">
        <f>IFERROR(_xlfn.XLOOKUP($B3192,'Ownership Metrics'!$A:$A,'Ownership Metrics'!$E:$E),"")</f>
        <v>27.65</v>
      </c>
      <c r="Q3192" s="30">
        <f>IFERROR(_xlfn.XLOOKUP($B3192,'Ownership Metrics'!$A:$A,'Ownership Metrics'!$F:$F),"")</f>
        <v>28</v>
      </c>
      <c r="R3192" s="30">
        <f>IFERROR(_xlfn.XLOOKUP($B3192,'Ownership Metrics'!$A:$A,'Ownership Metrics'!$G:$G),"")</f>
        <v>12</v>
      </c>
      <c r="S3192" s="27" t="str">
        <f>IFERROR(_xlfn.XLOOKUP($B3192,'Ownership Metrics'!$A:$A,'Ownership Metrics'!$H:$H),"")</f>
        <v>Tersebar</v>
      </c>
      <c r="T3192" s="27" t="str">
        <f>IFERROR(_xlfn.XLOOKUP($B3192,'Ownership Metrics'!$A:$A,'Ownership Metrics'!$I:$I),"")</f>
        <v>Rendah</v>
      </c>
      <c r="U3192" s="27">
        <f>IF(COUNTIFS($B$2:$B3192,$B3192,$D$2:$D3192,$D3192)=1,1,0)</f>
        <v>1</v>
      </c>
      <c r="V3192" s="27">
        <f t="shared" si="148"/>
        <v>1.23</v>
      </c>
      <c r="W3192" s="27">
        <f t="shared" si="149"/>
        <v>26</v>
      </c>
      <c r="X3192" s="27">
        <f t="shared" si="147"/>
        <v>1.2299996808</v>
      </c>
    </row>
    <row r="3193" spans="1:24" x14ac:dyDescent="0.25">
      <c r="A3193" s="26">
        <v>46265</v>
      </c>
      <c r="B3193" s="27" t="s">
        <v>10569</v>
      </c>
      <c r="C3193" s="27" t="s">
        <v>3466</v>
      </c>
      <c r="D3193" s="27" t="s">
        <v>3487</v>
      </c>
      <c r="E3193" s="27" t="s">
        <v>22</v>
      </c>
      <c r="F3193" s="27" t="s">
        <v>32</v>
      </c>
      <c r="G3193" s="27"/>
      <c r="H3193" s="27"/>
      <c r="I3193" s="28">
        <v>0</v>
      </c>
      <c r="J3193" s="28">
        <v>242398118</v>
      </c>
      <c r="K3193" s="28">
        <v>242398118</v>
      </c>
      <c r="L3193" s="29">
        <v>1.2</v>
      </c>
      <c r="M3193" s="29">
        <f>IFERROR(_xlfn.XLOOKUP($B3193,'Ownership Metrics'!$A:$A,'Ownership Metrics'!$B:$B),"")</f>
        <v>6.66</v>
      </c>
      <c r="N3193" s="28">
        <f>IFERROR(_xlfn.XLOOKUP($B3193,'Ownership Metrics'!$A:$A,'Ownership Metrics'!$C:$C),"")</f>
        <v>512</v>
      </c>
      <c r="O3193" s="29">
        <f>IFERROR(_xlfn.XLOOKUP($B3193,'Ownership Metrics'!$A:$A,'Ownership Metrics'!$D:$D),"")</f>
        <v>14.38</v>
      </c>
      <c r="P3193" s="29">
        <f>IFERROR(_xlfn.XLOOKUP($B3193,'Ownership Metrics'!$A:$A,'Ownership Metrics'!$E:$E),"")</f>
        <v>27.65</v>
      </c>
      <c r="Q3193" s="30">
        <f>IFERROR(_xlfn.XLOOKUP($B3193,'Ownership Metrics'!$A:$A,'Ownership Metrics'!$F:$F),"")</f>
        <v>28</v>
      </c>
      <c r="R3193" s="30">
        <f>IFERROR(_xlfn.XLOOKUP($B3193,'Ownership Metrics'!$A:$A,'Ownership Metrics'!$G:$G),"")</f>
        <v>12</v>
      </c>
      <c r="S3193" s="27" t="str">
        <f>IFERROR(_xlfn.XLOOKUP($B3193,'Ownership Metrics'!$A:$A,'Ownership Metrics'!$H:$H),"")</f>
        <v>Tersebar</v>
      </c>
      <c r="T3193" s="27" t="str">
        <f>IFERROR(_xlfn.XLOOKUP($B3193,'Ownership Metrics'!$A:$A,'Ownership Metrics'!$I:$I),"")</f>
        <v>Rendah</v>
      </c>
      <c r="U3193" s="27">
        <f>IF(COUNTIFS($B$2:$B3193,$B3193,$D$2:$D3193,$D3193)=1,1,0)</f>
        <v>1</v>
      </c>
      <c r="V3193" s="27">
        <f t="shared" si="148"/>
        <v>1.2</v>
      </c>
      <c r="W3193" s="27">
        <f t="shared" si="149"/>
        <v>27</v>
      </c>
      <c r="X3193" s="27">
        <f t="shared" si="147"/>
        <v>1.1999996807</v>
      </c>
    </row>
    <row r="3194" spans="1:24" x14ac:dyDescent="0.25">
      <c r="A3194" s="26">
        <v>46265</v>
      </c>
      <c r="B3194" s="27" t="s">
        <v>10569</v>
      </c>
      <c r="C3194" s="27" t="s">
        <v>3466</v>
      </c>
      <c r="D3194" s="27" t="s">
        <v>3488</v>
      </c>
      <c r="E3194" s="27" t="s">
        <v>22</v>
      </c>
      <c r="F3194" s="27" t="s">
        <v>32</v>
      </c>
      <c r="G3194" s="27"/>
      <c r="H3194" s="27"/>
      <c r="I3194" s="28">
        <v>0</v>
      </c>
      <c r="J3194" s="28">
        <v>203547830</v>
      </c>
      <c r="K3194" s="28">
        <v>203547830</v>
      </c>
      <c r="L3194" s="29">
        <v>1.01</v>
      </c>
      <c r="M3194" s="29">
        <f>IFERROR(_xlfn.XLOOKUP($B3194,'Ownership Metrics'!$A:$A,'Ownership Metrics'!$B:$B),"")</f>
        <v>6.66</v>
      </c>
      <c r="N3194" s="28">
        <f>IFERROR(_xlfn.XLOOKUP($B3194,'Ownership Metrics'!$A:$A,'Ownership Metrics'!$C:$C),"")</f>
        <v>512</v>
      </c>
      <c r="O3194" s="29">
        <f>IFERROR(_xlfn.XLOOKUP($B3194,'Ownership Metrics'!$A:$A,'Ownership Metrics'!$D:$D),"")</f>
        <v>14.38</v>
      </c>
      <c r="P3194" s="29">
        <f>IFERROR(_xlfn.XLOOKUP($B3194,'Ownership Metrics'!$A:$A,'Ownership Metrics'!$E:$E),"")</f>
        <v>27.65</v>
      </c>
      <c r="Q3194" s="30">
        <f>IFERROR(_xlfn.XLOOKUP($B3194,'Ownership Metrics'!$A:$A,'Ownership Metrics'!$F:$F),"")</f>
        <v>28</v>
      </c>
      <c r="R3194" s="30">
        <f>IFERROR(_xlfn.XLOOKUP($B3194,'Ownership Metrics'!$A:$A,'Ownership Metrics'!$G:$G),"")</f>
        <v>12</v>
      </c>
      <c r="S3194" s="27" t="str">
        <f>IFERROR(_xlfn.XLOOKUP($B3194,'Ownership Metrics'!$A:$A,'Ownership Metrics'!$H:$H),"")</f>
        <v>Tersebar</v>
      </c>
      <c r="T3194" s="27" t="str">
        <f>IFERROR(_xlfn.XLOOKUP($B3194,'Ownership Metrics'!$A:$A,'Ownership Metrics'!$I:$I),"")</f>
        <v>Rendah</v>
      </c>
      <c r="U3194" s="27">
        <f>IF(COUNTIFS($B$2:$B3194,$B3194,$D$2:$D3194,$D3194)=1,1,0)</f>
        <v>1</v>
      </c>
      <c r="V3194" s="27">
        <f t="shared" si="148"/>
        <v>1.01</v>
      </c>
      <c r="W3194" s="27">
        <f t="shared" si="149"/>
        <v>28</v>
      </c>
      <c r="X3194" s="27">
        <f t="shared" si="147"/>
        <v>1.0099996806</v>
      </c>
    </row>
    <row r="3195" spans="1:24" x14ac:dyDescent="0.25">
      <c r="A3195" s="26">
        <v>46265</v>
      </c>
      <c r="B3195" s="27" t="s">
        <v>10569</v>
      </c>
      <c r="C3195" s="27" t="s">
        <v>3466</v>
      </c>
      <c r="D3195" s="27" t="s">
        <v>3489</v>
      </c>
      <c r="E3195" s="27" t="s">
        <v>22</v>
      </c>
      <c r="F3195" s="27" t="s">
        <v>32</v>
      </c>
      <c r="G3195" s="27"/>
      <c r="H3195" s="27"/>
      <c r="I3195" s="28">
        <v>0</v>
      </c>
      <c r="J3195" s="28">
        <v>292792792</v>
      </c>
      <c r="K3195" s="28">
        <v>292792792</v>
      </c>
      <c r="L3195" s="29">
        <v>1.45</v>
      </c>
      <c r="M3195" s="29">
        <f>IFERROR(_xlfn.XLOOKUP($B3195,'Ownership Metrics'!$A:$A,'Ownership Metrics'!$B:$B),"")</f>
        <v>6.66</v>
      </c>
      <c r="N3195" s="28">
        <f>IFERROR(_xlfn.XLOOKUP($B3195,'Ownership Metrics'!$A:$A,'Ownership Metrics'!$C:$C),"")</f>
        <v>512</v>
      </c>
      <c r="O3195" s="29">
        <f>IFERROR(_xlfn.XLOOKUP($B3195,'Ownership Metrics'!$A:$A,'Ownership Metrics'!$D:$D),"")</f>
        <v>14.38</v>
      </c>
      <c r="P3195" s="29">
        <f>IFERROR(_xlfn.XLOOKUP($B3195,'Ownership Metrics'!$A:$A,'Ownership Metrics'!$E:$E),"")</f>
        <v>27.65</v>
      </c>
      <c r="Q3195" s="30">
        <f>IFERROR(_xlfn.XLOOKUP($B3195,'Ownership Metrics'!$A:$A,'Ownership Metrics'!$F:$F),"")</f>
        <v>28</v>
      </c>
      <c r="R3195" s="30">
        <f>IFERROR(_xlfn.XLOOKUP($B3195,'Ownership Metrics'!$A:$A,'Ownership Metrics'!$G:$G),"")</f>
        <v>12</v>
      </c>
      <c r="S3195" s="27" t="str">
        <f>IFERROR(_xlfn.XLOOKUP($B3195,'Ownership Metrics'!$A:$A,'Ownership Metrics'!$H:$H),"")</f>
        <v>Tersebar</v>
      </c>
      <c r="T3195" s="27" t="str">
        <f>IFERROR(_xlfn.XLOOKUP($B3195,'Ownership Metrics'!$A:$A,'Ownership Metrics'!$I:$I),"")</f>
        <v>Rendah</v>
      </c>
      <c r="U3195" s="27">
        <f>IF(COUNTIFS($B$2:$B3195,$B3195,$D$2:$D3195,$D3195)=1,1,0)</f>
        <v>1</v>
      </c>
      <c r="V3195" s="27">
        <f t="shared" si="148"/>
        <v>1.45</v>
      </c>
      <c r="W3195" s="27">
        <f t="shared" si="149"/>
        <v>25</v>
      </c>
      <c r="X3195" s="27">
        <f t="shared" si="147"/>
        <v>1.4499996804999999</v>
      </c>
    </row>
    <row r="3196" spans="1:24" x14ac:dyDescent="0.25">
      <c r="A3196" s="26">
        <v>46265</v>
      </c>
      <c r="B3196" s="27" t="s">
        <v>10569</v>
      </c>
      <c r="C3196" s="27" t="s">
        <v>3466</v>
      </c>
      <c r="D3196" s="27" t="s">
        <v>1003</v>
      </c>
      <c r="E3196" s="27" t="s">
        <v>26</v>
      </c>
      <c r="F3196" s="27" t="s">
        <v>32</v>
      </c>
      <c r="G3196" s="27"/>
      <c r="H3196" s="27" t="s">
        <v>64</v>
      </c>
      <c r="I3196" s="28">
        <v>950000100</v>
      </c>
      <c r="J3196" s="28">
        <v>0</v>
      </c>
      <c r="K3196" s="28">
        <v>950000100</v>
      </c>
      <c r="L3196" s="29">
        <v>4.7</v>
      </c>
      <c r="M3196" s="29">
        <f>IFERROR(_xlfn.XLOOKUP($B3196,'Ownership Metrics'!$A:$A,'Ownership Metrics'!$B:$B),"")</f>
        <v>6.66</v>
      </c>
      <c r="N3196" s="28">
        <f>IFERROR(_xlfn.XLOOKUP($B3196,'Ownership Metrics'!$A:$A,'Ownership Metrics'!$C:$C),"")</f>
        <v>512</v>
      </c>
      <c r="O3196" s="29">
        <f>IFERROR(_xlfn.XLOOKUP($B3196,'Ownership Metrics'!$A:$A,'Ownership Metrics'!$D:$D),"")</f>
        <v>14.38</v>
      </c>
      <c r="P3196" s="29">
        <f>IFERROR(_xlfn.XLOOKUP($B3196,'Ownership Metrics'!$A:$A,'Ownership Metrics'!$E:$E),"")</f>
        <v>27.65</v>
      </c>
      <c r="Q3196" s="30">
        <f>IFERROR(_xlfn.XLOOKUP($B3196,'Ownership Metrics'!$A:$A,'Ownership Metrics'!$F:$F),"")</f>
        <v>28</v>
      </c>
      <c r="R3196" s="30">
        <f>IFERROR(_xlfn.XLOOKUP($B3196,'Ownership Metrics'!$A:$A,'Ownership Metrics'!$G:$G),"")</f>
        <v>12</v>
      </c>
      <c r="S3196" s="27" t="str">
        <f>IFERROR(_xlfn.XLOOKUP($B3196,'Ownership Metrics'!$A:$A,'Ownership Metrics'!$H:$H),"")</f>
        <v>Tersebar</v>
      </c>
      <c r="T3196" s="27" t="str">
        <f>IFERROR(_xlfn.XLOOKUP($B3196,'Ownership Metrics'!$A:$A,'Ownership Metrics'!$I:$I),"")</f>
        <v>Rendah</v>
      </c>
      <c r="U3196" s="27">
        <f>IF(COUNTIFS($B$2:$B3196,$B3196,$D$2:$D3196,$D3196)=1,1,0)</f>
        <v>1</v>
      </c>
      <c r="V3196" s="27">
        <f t="shared" si="148"/>
        <v>4.7</v>
      </c>
      <c r="W3196" s="27">
        <f t="shared" si="149"/>
        <v>7</v>
      </c>
      <c r="X3196" s="27">
        <f t="shared" si="147"/>
        <v>4.6999996804000004</v>
      </c>
    </row>
    <row r="3197" spans="1:24" x14ac:dyDescent="0.25">
      <c r="A3197" s="26">
        <v>46265</v>
      </c>
      <c r="B3197" s="27" t="s">
        <v>10569</v>
      </c>
      <c r="C3197" s="27" t="s">
        <v>3466</v>
      </c>
      <c r="D3197" s="27" t="s">
        <v>3490</v>
      </c>
      <c r="E3197" s="27" t="s">
        <v>35</v>
      </c>
      <c r="F3197" s="27" t="s">
        <v>23</v>
      </c>
      <c r="G3197" s="27" t="s">
        <v>36</v>
      </c>
      <c r="H3197" s="27"/>
      <c r="I3197" s="28">
        <v>450450450</v>
      </c>
      <c r="J3197" s="28">
        <v>0</v>
      </c>
      <c r="K3197" s="28">
        <v>450450450</v>
      </c>
      <c r="L3197" s="29">
        <v>2.23</v>
      </c>
      <c r="M3197" s="29">
        <f>IFERROR(_xlfn.XLOOKUP($B3197,'Ownership Metrics'!$A:$A,'Ownership Metrics'!$B:$B),"")</f>
        <v>6.66</v>
      </c>
      <c r="N3197" s="28">
        <f>IFERROR(_xlfn.XLOOKUP($B3197,'Ownership Metrics'!$A:$A,'Ownership Metrics'!$C:$C),"")</f>
        <v>512</v>
      </c>
      <c r="O3197" s="29">
        <f>IFERROR(_xlfn.XLOOKUP($B3197,'Ownership Metrics'!$A:$A,'Ownership Metrics'!$D:$D),"")</f>
        <v>14.38</v>
      </c>
      <c r="P3197" s="29">
        <f>IFERROR(_xlfn.XLOOKUP($B3197,'Ownership Metrics'!$A:$A,'Ownership Metrics'!$E:$E),"")</f>
        <v>27.65</v>
      </c>
      <c r="Q3197" s="30">
        <f>IFERROR(_xlfn.XLOOKUP($B3197,'Ownership Metrics'!$A:$A,'Ownership Metrics'!$F:$F),"")</f>
        <v>28</v>
      </c>
      <c r="R3197" s="30">
        <f>IFERROR(_xlfn.XLOOKUP($B3197,'Ownership Metrics'!$A:$A,'Ownership Metrics'!$G:$G),"")</f>
        <v>12</v>
      </c>
      <c r="S3197" s="27" t="str">
        <f>IFERROR(_xlfn.XLOOKUP($B3197,'Ownership Metrics'!$A:$A,'Ownership Metrics'!$H:$H),"")</f>
        <v>Tersebar</v>
      </c>
      <c r="T3197" s="27" t="str">
        <f>IFERROR(_xlfn.XLOOKUP($B3197,'Ownership Metrics'!$A:$A,'Ownership Metrics'!$I:$I),"")</f>
        <v>Rendah</v>
      </c>
      <c r="U3197" s="27">
        <f>IF(COUNTIFS($B$2:$B3197,$B3197,$D$2:$D3197,$D3197)=1,1,0)</f>
        <v>1</v>
      </c>
      <c r="V3197" s="27">
        <f t="shared" si="148"/>
        <v>2.23</v>
      </c>
      <c r="W3197" s="27">
        <f t="shared" si="149"/>
        <v>14</v>
      </c>
      <c r="X3197" s="27">
        <f t="shared" si="147"/>
        <v>2.2299996803000002</v>
      </c>
    </row>
    <row r="3198" spans="1:24" x14ac:dyDescent="0.25">
      <c r="A3198" s="26">
        <v>46265</v>
      </c>
      <c r="B3198" s="27" t="s">
        <v>10569</v>
      </c>
      <c r="C3198" s="27" t="s">
        <v>3466</v>
      </c>
      <c r="D3198" s="27" t="s">
        <v>3491</v>
      </c>
      <c r="E3198" s="27"/>
      <c r="F3198" s="27"/>
      <c r="G3198" s="27"/>
      <c r="H3198" s="27"/>
      <c r="I3198" s="28">
        <v>0</v>
      </c>
      <c r="J3198" s="28">
        <v>784804563</v>
      </c>
      <c r="K3198" s="28">
        <v>784804563</v>
      </c>
      <c r="L3198" s="29">
        <v>3.88</v>
      </c>
      <c r="M3198" s="29">
        <f>IFERROR(_xlfn.XLOOKUP($B3198,'Ownership Metrics'!$A:$A,'Ownership Metrics'!$B:$B),"")</f>
        <v>6.66</v>
      </c>
      <c r="N3198" s="28">
        <f>IFERROR(_xlfn.XLOOKUP($B3198,'Ownership Metrics'!$A:$A,'Ownership Metrics'!$C:$C),"")</f>
        <v>512</v>
      </c>
      <c r="O3198" s="29">
        <f>IFERROR(_xlfn.XLOOKUP($B3198,'Ownership Metrics'!$A:$A,'Ownership Metrics'!$D:$D),"")</f>
        <v>14.38</v>
      </c>
      <c r="P3198" s="29">
        <f>IFERROR(_xlfn.XLOOKUP($B3198,'Ownership Metrics'!$A:$A,'Ownership Metrics'!$E:$E),"")</f>
        <v>27.65</v>
      </c>
      <c r="Q3198" s="30">
        <f>IFERROR(_xlfn.XLOOKUP($B3198,'Ownership Metrics'!$A:$A,'Ownership Metrics'!$F:$F),"")</f>
        <v>28</v>
      </c>
      <c r="R3198" s="30">
        <f>IFERROR(_xlfn.XLOOKUP($B3198,'Ownership Metrics'!$A:$A,'Ownership Metrics'!$G:$G),"")</f>
        <v>12</v>
      </c>
      <c r="S3198" s="27" t="str">
        <f>IFERROR(_xlfn.XLOOKUP($B3198,'Ownership Metrics'!$A:$A,'Ownership Metrics'!$H:$H),"")</f>
        <v>Tersebar</v>
      </c>
      <c r="T3198" s="27" t="str">
        <f>IFERROR(_xlfn.XLOOKUP($B3198,'Ownership Metrics'!$A:$A,'Ownership Metrics'!$I:$I),"")</f>
        <v>Rendah</v>
      </c>
      <c r="U3198" s="27">
        <f>IF(COUNTIFS($B$2:$B3198,$B3198,$D$2:$D3198,$D3198)=1,1,0)</f>
        <v>1</v>
      </c>
      <c r="V3198" s="27">
        <f t="shared" si="148"/>
        <v>3.88</v>
      </c>
      <c r="W3198" s="27">
        <f t="shared" si="149"/>
        <v>9</v>
      </c>
      <c r="X3198" s="27">
        <f t="shared" si="147"/>
        <v>3.8799996802000001</v>
      </c>
    </row>
    <row r="3199" spans="1:24" x14ac:dyDescent="0.25">
      <c r="A3199" s="26">
        <v>46265</v>
      </c>
      <c r="B3199" s="27" t="s">
        <v>10569</v>
      </c>
      <c r="C3199" s="27" t="s">
        <v>3466</v>
      </c>
      <c r="D3199" s="27" t="s">
        <v>1660</v>
      </c>
      <c r="E3199" s="27" t="s">
        <v>67</v>
      </c>
      <c r="F3199" s="27" t="s">
        <v>32</v>
      </c>
      <c r="G3199" s="27"/>
      <c r="H3199" s="27" t="s">
        <v>64</v>
      </c>
      <c r="I3199" s="28">
        <v>318464318</v>
      </c>
      <c r="J3199" s="28">
        <v>0</v>
      </c>
      <c r="K3199" s="28">
        <v>318464318</v>
      </c>
      <c r="L3199" s="29">
        <v>1.57</v>
      </c>
      <c r="M3199" s="29">
        <f>IFERROR(_xlfn.XLOOKUP($B3199,'Ownership Metrics'!$A:$A,'Ownership Metrics'!$B:$B),"")</f>
        <v>6.66</v>
      </c>
      <c r="N3199" s="28">
        <f>IFERROR(_xlfn.XLOOKUP($B3199,'Ownership Metrics'!$A:$A,'Ownership Metrics'!$C:$C),"")</f>
        <v>512</v>
      </c>
      <c r="O3199" s="29">
        <f>IFERROR(_xlfn.XLOOKUP($B3199,'Ownership Metrics'!$A:$A,'Ownership Metrics'!$D:$D),"")</f>
        <v>14.38</v>
      </c>
      <c r="P3199" s="29">
        <f>IFERROR(_xlfn.XLOOKUP($B3199,'Ownership Metrics'!$A:$A,'Ownership Metrics'!$E:$E),"")</f>
        <v>27.65</v>
      </c>
      <c r="Q3199" s="30">
        <f>IFERROR(_xlfn.XLOOKUP($B3199,'Ownership Metrics'!$A:$A,'Ownership Metrics'!$F:$F),"")</f>
        <v>28</v>
      </c>
      <c r="R3199" s="30">
        <f>IFERROR(_xlfn.XLOOKUP($B3199,'Ownership Metrics'!$A:$A,'Ownership Metrics'!$G:$G),"")</f>
        <v>12</v>
      </c>
      <c r="S3199" s="27" t="str">
        <f>IFERROR(_xlfn.XLOOKUP($B3199,'Ownership Metrics'!$A:$A,'Ownership Metrics'!$H:$H),"")</f>
        <v>Tersebar</v>
      </c>
      <c r="T3199" s="27" t="str">
        <f>IFERROR(_xlfn.XLOOKUP($B3199,'Ownership Metrics'!$A:$A,'Ownership Metrics'!$I:$I),"")</f>
        <v>Rendah</v>
      </c>
      <c r="U3199" s="27">
        <f>IF(COUNTIFS($B$2:$B3199,$B3199,$D$2:$D3199,$D3199)=1,1,0)</f>
        <v>1</v>
      </c>
      <c r="V3199" s="27">
        <f t="shared" si="148"/>
        <v>1.57</v>
      </c>
      <c r="W3199" s="27">
        <f t="shared" si="149"/>
        <v>24</v>
      </c>
      <c r="X3199" s="27">
        <f t="shared" si="147"/>
        <v>1.5699996801</v>
      </c>
    </row>
    <row r="3200" spans="1:24" x14ac:dyDescent="0.25">
      <c r="A3200" s="26">
        <v>46265</v>
      </c>
      <c r="B3200" s="27" t="s">
        <v>10569</v>
      </c>
      <c r="C3200" s="27" t="s">
        <v>3466</v>
      </c>
      <c r="D3200" s="27" t="s">
        <v>147</v>
      </c>
      <c r="E3200" s="27" t="s">
        <v>67</v>
      </c>
      <c r="F3200" s="27" t="s">
        <v>32</v>
      </c>
      <c r="G3200" s="27"/>
      <c r="H3200" s="27" t="s">
        <v>64</v>
      </c>
      <c r="I3200" s="28">
        <v>338655399</v>
      </c>
      <c r="J3200" s="28">
        <v>0</v>
      </c>
      <c r="K3200" s="28">
        <v>338655399</v>
      </c>
      <c r="L3200" s="29">
        <v>1.67</v>
      </c>
      <c r="M3200" s="29">
        <f>IFERROR(_xlfn.XLOOKUP($B3200,'Ownership Metrics'!$A:$A,'Ownership Metrics'!$B:$B),"")</f>
        <v>6.66</v>
      </c>
      <c r="N3200" s="28">
        <f>IFERROR(_xlfn.XLOOKUP($B3200,'Ownership Metrics'!$A:$A,'Ownership Metrics'!$C:$C),"")</f>
        <v>512</v>
      </c>
      <c r="O3200" s="29">
        <f>IFERROR(_xlfn.XLOOKUP($B3200,'Ownership Metrics'!$A:$A,'Ownership Metrics'!$D:$D),"")</f>
        <v>14.38</v>
      </c>
      <c r="P3200" s="29">
        <f>IFERROR(_xlfn.XLOOKUP($B3200,'Ownership Metrics'!$A:$A,'Ownership Metrics'!$E:$E),"")</f>
        <v>27.65</v>
      </c>
      <c r="Q3200" s="30">
        <f>IFERROR(_xlfn.XLOOKUP($B3200,'Ownership Metrics'!$A:$A,'Ownership Metrics'!$F:$F),"")</f>
        <v>28</v>
      </c>
      <c r="R3200" s="30">
        <f>IFERROR(_xlfn.XLOOKUP($B3200,'Ownership Metrics'!$A:$A,'Ownership Metrics'!$G:$G),"")</f>
        <v>12</v>
      </c>
      <c r="S3200" s="27" t="str">
        <f>IFERROR(_xlfn.XLOOKUP($B3200,'Ownership Metrics'!$A:$A,'Ownership Metrics'!$H:$H),"")</f>
        <v>Tersebar</v>
      </c>
      <c r="T3200" s="27" t="str">
        <f>IFERROR(_xlfn.XLOOKUP($B3200,'Ownership Metrics'!$A:$A,'Ownership Metrics'!$I:$I),"")</f>
        <v>Rendah</v>
      </c>
      <c r="U3200" s="27">
        <f>IF(COUNTIFS($B$2:$B3200,$B3200,$D$2:$D3200,$D3200)=1,1,0)</f>
        <v>1</v>
      </c>
      <c r="V3200" s="27">
        <f t="shared" si="148"/>
        <v>1.67</v>
      </c>
      <c r="W3200" s="27">
        <f t="shared" si="149"/>
        <v>23</v>
      </c>
      <c r="X3200" s="27">
        <f t="shared" si="147"/>
        <v>1.6699996799999999</v>
      </c>
    </row>
    <row r="3201" spans="1:24" x14ac:dyDescent="0.25">
      <c r="A3201" s="26">
        <v>46265</v>
      </c>
      <c r="B3201" s="27" t="s">
        <v>10570</v>
      </c>
      <c r="C3201" s="27" t="s">
        <v>3493</v>
      </c>
      <c r="D3201" s="27" t="s">
        <v>3494</v>
      </c>
      <c r="E3201" s="27" t="s">
        <v>22</v>
      </c>
      <c r="F3201" s="27" t="s">
        <v>23</v>
      </c>
      <c r="G3201" s="27"/>
      <c r="H3201" s="27" t="s">
        <v>24</v>
      </c>
      <c r="I3201" s="28">
        <v>183400000</v>
      </c>
      <c r="J3201" s="28">
        <v>0</v>
      </c>
      <c r="K3201" s="28">
        <v>183400000</v>
      </c>
      <c r="L3201" s="29">
        <v>1.64</v>
      </c>
      <c r="M3201" s="29">
        <f>IFERROR(_xlfn.XLOOKUP($B3201,'Ownership Metrics'!$A:$A,'Ownership Metrics'!$B:$B),"")</f>
        <v>2.99</v>
      </c>
      <c r="N3201" s="28">
        <f>IFERROR(_xlfn.XLOOKUP($B3201,'Ownership Metrics'!$A:$A,'Ownership Metrics'!$C:$C),"")</f>
        <v>2358</v>
      </c>
      <c r="O3201" s="29">
        <f>IFERROR(_xlfn.XLOOKUP($B3201,'Ownership Metrics'!$A:$A,'Ownership Metrics'!$D:$D),"")</f>
        <v>36.14</v>
      </c>
      <c r="P3201" s="29">
        <f>IFERROR(_xlfn.XLOOKUP($B3201,'Ownership Metrics'!$A:$A,'Ownership Metrics'!$E:$E),"")</f>
        <v>74.290000000000006</v>
      </c>
      <c r="Q3201" s="30">
        <f>IFERROR(_xlfn.XLOOKUP($B3201,'Ownership Metrics'!$A:$A,'Ownership Metrics'!$F:$F),"")</f>
        <v>7</v>
      </c>
      <c r="R3201" s="30">
        <f>IFERROR(_xlfn.XLOOKUP($B3201,'Ownership Metrics'!$A:$A,'Ownership Metrics'!$G:$G),"")</f>
        <v>50</v>
      </c>
      <c r="S3201" s="27" t="str">
        <f>IFERROR(_xlfn.XLOOKUP($B3201,'Ownership Metrics'!$A:$A,'Ownership Metrics'!$H:$H),"")</f>
        <v>Terkonsentrasi</v>
      </c>
      <c r="T3201" s="27" t="str">
        <f>IFERROR(_xlfn.XLOOKUP($B3201,'Ownership Metrics'!$A:$A,'Ownership Metrics'!$I:$I),"")</f>
        <v>Sedang</v>
      </c>
      <c r="U3201" s="27">
        <f>IF(COUNTIFS($B$2:$B3201,$B3201,$D$2:$D3201,$D3201)=1,1,0)</f>
        <v>1</v>
      </c>
      <c r="V3201" s="27">
        <f t="shared" si="148"/>
        <v>1.64</v>
      </c>
      <c r="W3201" s="27">
        <f t="shared" si="149"/>
        <v>7</v>
      </c>
      <c r="X3201" s="27">
        <f t="shared" si="147"/>
        <v>1.6399996798999998</v>
      </c>
    </row>
    <row r="3202" spans="1:24" x14ac:dyDescent="0.25">
      <c r="A3202" s="26">
        <v>46265</v>
      </c>
      <c r="B3202" s="27" t="s">
        <v>10570</v>
      </c>
      <c r="C3202" s="27" t="s">
        <v>3493</v>
      </c>
      <c r="D3202" s="27" t="s">
        <v>3495</v>
      </c>
      <c r="E3202" s="27" t="s">
        <v>83</v>
      </c>
      <c r="F3202" s="27" t="s">
        <v>23</v>
      </c>
      <c r="G3202" s="27"/>
      <c r="H3202" s="27" t="s">
        <v>24</v>
      </c>
      <c r="I3202" s="28">
        <v>1118197174</v>
      </c>
      <c r="J3202" s="28">
        <v>0</v>
      </c>
      <c r="K3202" s="28">
        <v>1118197174</v>
      </c>
      <c r="L3202" s="29">
        <v>10</v>
      </c>
      <c r="M3202" s="29">
        <f>IFERROR(_xlfn.XLOOKUP($B3202,'Ownership Metrics'!$A:$A,'Ownership Metrics'!$B:$B),"")</f>
        <v>2.99</v>
      </c>
      <c r="N3202" s="28">
        <f>IFERROR(_xlfn.XLOOKUP($B3202,'Ownership Metrics'!$A:$A,'Ownership Metrics'!$C:$C),"")</f>
        <v>2358</v>
      </c>
      <c r="O3202" s="29">
        <f>IFERROR(_xlfn.XLOOKUP($B3202,'Ownership Metrics'!$A:$A,'Ownership Metrics'!$D:$D),"")</f>
        <v>36.14</v>
      </c>
      <c r="P3202" s="29">
        <f>IFERROR(_xlfn.XLOOKUP($B3202,'Ownership Metrics'!$A:$A,'Ownership Metrics'!$E:$E),"")</f>
        <v>74.290000000000006</v>
      </c>
      <c r="Q3202" s="30">
        <f>IFERROR(_xlfn.XLOOKUP($B3202,'Ownership Metrics'!$A:$A,'Ownership Metrics'!$F:$F),"")</f>
        <v>7</v>
      </c>
      <c r="R3202" s="30">
        <f>IFERROR(_xlfn.XLOOKUP($B3202,'Ownership Metrics'!$A:$A,'Ownership Metrics'!$G:$G),"")</f>
        <v>50</v>
      </c>
      <c r="S3202" s="27" t="str">
        <f>IFERROR(_xlfn.XLOOKUP($B3202,'Ownership Metrics'!$A:$A,'Ownership Metrics'!$H:$H),"")</f>
        <v>Terkonsentrasi</v>
      </c>
      <c r="T3202" s="27" t="str">
        <f>IFERROR(_xlfn.XLOOKUP($B3202,'Ownership Metrics'!$A:$A,'Ownership Metrics'!$I:$I),"")</f>
        <v>Sedang</v>
      </c>
      <c r="U3202" s="27">
        <f>IF(COUNTIFS($B$2:$B3202,$B3202,$D$2:$D3202,$D3202)=1,1,0)</f>
        <v>1</v>
      </c>
      <c r="V3202" s="27">
        <f t="shared" si="148"/>
        <v>10</v>
      </c>
      <c r="W3202" s="27">
        <f t="shared" si="149"/>
        <v>3</v>
      </c>
      <c r="X3202" s="27">
        <f t="shared" ref="X3202:X3265" si="150">$V3202-(ROW()*0.0000000001)</f>
        <v>9.9999996798000002</v>
      </c>
    </row>
    <row r="3203" spans="1:24" x14ac:dyDescent="0.25">
      <c r="A3203" s="26">
        <v>46265</v>
      </c>
      <c r="B3203" s="27" t="s">
        <v>10570</v>
      </c>
      <c r="C3203" s="27" t="s">
        <v>3493</v>
      </c>
      <c r="D3203" s="27" t="s">
        <v>1813</v>
      </c>
      <c r="E3203" s="27" t="s">
        <v>22</v>
      </c>
      <c r="F3203" s="27" t="s">
        <v>23</v>
      </c>
      <c r="G3203" s="27"/>
      <c r="H3203" s="27" t="s">
        <v>24</v>
      </c>
      <c r="I3203" s="28">
        <v>4041653709</v>
      </c>
      <c r="J3203" s="28">
        <v>0</v>
      </c>
      <c r="K3203" s="28">
        <v>4041653709</v>
      </c>
      <c r="L3203" s="29">
        <v>36.14</v>
      </c>
      <c r="M3203" s="29">
        <f>IFERROR(_xlfn.XLOOKUP($B3203,'Ownership Metrics'!$A:$A,'Ownership Metrics'!$B:$B),"")</f>
        <v>2.99</v>
      </c>
      <c r="N3203" s="28">
        <f>IFERROR(_xlfn.XLOOKUP($B3203,'Ownership Metrics'!$A:$A,'Ownership Metrics'!$C:$C),"")</f>
        <v>2358</v>
      </c>
      <c r="O3203" s="29">
        <f>IFERROR(_xlfn.XLOOKUP($B3203,'Ownership Metrics'!$A:$A,'Ownership Metrics'!$D:$D),"")</f>
        <v>36.14</v>
      </c>
      <c r="P3203" s="29">
        <f>IFERROR(_xlfn.XLOOKUP($B3203,'Ownership Metrics'!$A:$A,'Ownership Metrics'!$E:$E),"")</f>
        <v>74.290000000000006</v>
      </c>
      <c r="Q3203" s="30">
        <f>IFERROR(_xlfn.XLOOKUP($B3203,'Ownership Metrics'!$A:$A,'Ownership Metrics'!$F:$F),"")</f>
        <v>7</v>
      </c>
      <c r="R3203" s="30">
        <f>IFERROR(_xlfn.XLOOKUP($B3203,'Ownership Metrics'!$A:$A,'Ownership Metrics'!$G:$G),"")</f>
        <v>50</v>
      </c>
      <c r="S3203" s="27" t="str">
        <f>IFERROR(_xlfn.XLOOKUP($B3203,'Ownership Metrics'!$A:$A,'Ownership Metrics'!$H:$H),"")</f>
        <v>Terkonsentrasi</v>
      </c>
      <c r="T3203" s="27" t="str">
        <f>IFERROR(_xlfn.XLOOKUP($B3203,'Ownership Metrics'!$A:$A,'Ownership Metrics'!$I:$I),"")</f>
        <v>Sedang</v>
      </c>
      <c r="U3203" s="27">
        <f>IF(COUNTIFS($B$2:$B3203,$B3203,$D$2:$D3203,$D3203)=1,1,0)</f>
        <v>1</v>
      </c>
      <c r="V3203" s="27">
        <f t="shared" ref="V3203:V3266" si="151">SUMIFS($L$2:$L$10000,$B$2:$B$10000,$B3203,$D$2:$D$10000,$D3203)</f>
        <v>36.14</v>
      </c>
      <c r="W3203" s="27">
        <f t="shared" ref="W3203:W3266" si="152">COUNTIFS($B$2:$B$10000,$B3203,$U$2:$U$10000,1,$X$2:$X$10000,"&gt;"&amp;$X3203)+1</f>
        <v>1</v>
      </c>
      <c r="X3203" s="27">
        <f t="shared" si="150"/>
        <v>36.139999679699997</v>
      </c>
    </row>
    <row r="3204" spans="1:24" x14ac:dyDescent="0.25">
      <c r="A3204" s="26">
        <v>46265</v>
      </c>
      <c r="B3204" s="27" t="s">
        <v>10570</v>
      </c>
      <c r="C3204" s="27" t="s">
        <v>3493</v>
      </c>
      <c r="D3204" s="27" t="s">
        <v>3496</v>
      </c>
      <c r="E3204" s="27" t="s">
        <v>51</v>
      </c>
      <c r="F3204" s="27" t="s">
        <v>32</v>
      </c>
      <c r="G3204" s="27"/>
      <c r="H3204" s="27" t="s">
        <v>56</v>
      </c>
      <c r="I3204" s="28">
        <v>956287938</v>
      </c>
      <c r="J3204" s="28">
        <v>0</v>
      </c>
      <c r="K3204" s="28">
        <v>956287938</v>
      </c>
      <c r="L3204" s="29">
        <v>8.5500000000000007</v>
      </c>
      <c r="M3204" s="29">
        <f>IFERROR(_xlfn.XLOOKUP($B3204,'Ownership Metrics'!$A:$A,'Ownership Metrics'!$B:$B),"")</f>
        <v>2.99</v>
      </c>
      <c r="N3204" s="28">
        <f>IFERROR(_xlfn.XLOOKUP($B3204,'Ownership Metrics'!$A:$A,'Ownership Metrics'!$C:$C),"")</f>
        <v>2358</v>
      </c>
      <c r="O3204" s="29">
        <f>IFERROR(_xlfn.XLOOKUP($B3204,'Ownership Metrics'!$A:$A,'Ownership Metrics'!$D:$D),"")</f>
        <v>36.14</v>
      </c>
      <c r="P3204" s="29">
        <f>IFERROR(_xlfn.XLOOKUP($B3204,'Ownership Metrics'!$A:$A,'Ownership Metrics'!$E:$E),"")</f>
        <v>74.290000000000006</v>
      </c>
      <c r="Q3204" s="30">
        <f>IFERROR(_xlfn.XLOOKUP($B3204,'Ownership Metrics'!$A:$A,'Ownership Metrics'!$F:$F),"")</f>
        <v>7</v>
      </c>
      <c r="R3204" s="30">
        <f>IFERROR(_xlfn.XLOOKUP($B3204,'Ownership Metrics'!$A:$A,'Ownership Metrics'!$G:$G),"")</f>
        <v>50</v>
      </c>
      <c r="S3204" s="27" t="str">
        <f>IFERROR(_xlfn.XLOOKUP($B3204,'Ownership Metrics'!$A:$A,'Ownership Metrics'!$H:$H),"")</f>
        <v>Terkonsentrasi</v>
      </c>
      <c r="T3204" s="27" t="str">
        <f>IFERROR(_xlfn.XLOOKUP($B3204,'Ownership Metrics'!$A:$A,'Ownership Metrics'!$I:$I),"")</f>
        <v>Sedang</v>
      </c>
      <c r="U3204" s="27">
        <f>IF(COUNTIFS($B$2:$B3204,$B3204,$D$2:$D3204,$D3204)=1,1,0)</f>
        <v>1</v>
      </c>
      <c r="V3204" s="27">
        <f t="shared" si="151"/>
        <v>8.5500000000000007</v>
      </c>
      <c r="W3204" s="27">
        <f t="shared" si="152"/>
        <v>4</v>
      </c>
      <c r="X3204" s="27">
        <f t="shared" si="150"/>
        <v>8.5499996796000008</v>
      </c>
    </row>
    <row r="3205" spans="1:24" x14ac:dyDescent="0.25">
      <c r="A3205" s="26">
        <v>46265</v>
      </c>
      <c r="B3205" s="27" t="s">
        <v>10570</v>
      </c>
      <c r="C3205" s="27" t="s">
        <v>3493</v>
      </c>
      <c r="D3205" s="27" t="s">
        <v>3497</v>
      </c>
      <c r="E3205" s="27" t="s">
        <v>26</v>
      </c>
      <c r="F3205" s="27" t="s">
        <v>32</v>
      </c>
      <c r="G3205" s="27"/>
      <c r="H3205" s="27" t="s">
        <v>64</v>
      </c>
      <c r="I3205" s="28">
        <v>3147549873</v>
      </c>
      <c r="J3205" s="28">
        <v>0</v>
      </c>
      <c r="K3205" s="28">
        <v>3147549873</v>
      </c>
      <c r="L3205" s="29">
        <v>28.15</v>
      </c>
      <c r="M3205" s="29">
        <f>IFERROR(_xlfn.XLOOKUP($B3205,'Ownership Metrics'!$A:$A,'Ownership Metrics'!$B:$B),"")</f>
        <v>2.99</v>
      </c>
      <c r="N3205" s="28">
        <f>IFERROR(_xlfn.XLOOKUP($B3205,'Ownership Metrics'!$A:$A,'Ownership Metrics'!$C:$C),"")</f>
        <v>2358</v>
      </c>
      <c r="O3205" s="29">
        <f>IFERROR(_xlfn.XLOOKUP($B3205,'Ownership Metrics'!$A:$A,'Ownership Metrics'!$D:$D),"")</f>
        <v>36.14</v>
      </c>
      <c r="P3205" s="29">
        <f>IFERROR(_xlfn.XLOOKUP($B3205,'Ownership Metrics'!$A:$A,'Ownership Metrics'!$E:$E),"")</f>
        <v>74.290000000000006</v>
      </c>
      <c r="Q3205" s="30">
        <f>IFERROR(_xlfn.XLOOKUP($B3205,'Ownership Metrics'!$A:$A,'Ownership Metrics'!$F:$F),"")</f>
        <v>7</v>
      </c>
      <c r="R3205" s="30">
        <f>IFERROR(_xlfn.XLOOKUP($B3205,'Ownership Metrics'!$A:$A,'Ownership Metrics'!$G:$G),"")</f>
        <v>50</v>
      </c>
      <c r="S3205" s="27" t="str">
        <f>IFERROR(_xlfn.XLOOKUP($B3205,'Ownership Metrics'!$A:$A,'Ownership Metrics'!$H:$H),"")</f>
        <v>Terkonsentrasi</v>
      </c>
      <c r="T3205" s="27" t="str">
        <f>IFERROR(_xlfn.XLOOKUP($B3205,'Ownership Metrics'!$A:$A,'Ownership Metrics'!$I:$I),"")</f>
        <v>Sedang</v>
      </c>
      <c r="U3205" s="27">
        <f>IF(COUNTIFS($B$2:$B3205,$B3205,$D$2:$D3205,$D3205)=1,1,0)</f>
        <v>1</v>
      </c>
      <c r="V3205" s="27">
        <f t="shared" si="151"/>
        <v>28.15</v>
      </c>
      <c r="W3205" s="27">
        <f t="shared" si="152"/>
        <v>2</v>
      </c>
      <c r="X3205" s="27">
        <f t="shared" si="150"/>
        <v>28.149999679499999</v>
      </c>
    </row>
    <row r="3206" spans="1:24" x14ac:dyDescent="0.25">
      <c r="A3206" s="26">
        <v>46265</v>
      </c>
      <c r="B3206" s="27" t="s">
        <v>10570</v>
      </c>
      <c r="C3206" s="27" t="s">
        <v>3493</v>
      </c>
      <c r="D3206" s="27" t="s">
        <v>1003</v>
      </c>
      <c r="E3206" s="27" t="s">
        <v>26</v>
      </c>
      <c r="F3206" s="27" t="s">
        <v>32</v>
      </c>
      <c r="G3206" s="27"/>
      <c r="H3206" s="27" t="s">
        <v>64</v>
      </c>
      <c r="I3206" s="28">
        <v>872279000</v>
      </c>
      <c r="J3206" s="28">
        <v>0</v>
      </c>
      <c r="K3206" s="28">
        <v>872279000</v>
      </c>
      <c r="L3206" s="29">
        <v>7.8</v>
      </c>
      <c r="M3206" s="29">
        <f>IFERROR(_xlfn.XLOOKUP($B3206,'Ownership Metrics'!$A:$A,'Ownership Metrics'!$B:$B),"")</f>
        <v>2.99</v>
      </c>
      <c r="N3206" s="28">
        <f>IFERROR(_xlfn.XLOOKUP($B3206,'Ownership Metrics'!$A:$A,'Ownership Metrics'!$C:$C),"")</f>
        <v>2358</v>
      </c>
      <c r="O3206" s="29">
        <f>IFERROR(_xlfn.XLOOKUP($B3206,'Ownership Metrics'!$A:$A,'Ownership Metrics'!$D:$D),"")</f>
        <v>36.14</v>
      </c>
      <c r="P3206" s="29">
        <f>IFERROR(_xlfn.XLOOKUP($B3206,'Ownership Metrics'!$A:$A,'Ownership Metrics'!$E:$E),"")</f>
        <v>74.290000000000006</v>
      </c>
      <c r="Q3206" s="30">
        <f>IFERROR(_xlfn.XLOOKUP($B3206,'Ownership Metrics'!$A:$A,'Ownership Metrics'!$F:$F),"")</f>
        <v>7</v>
      </c>
      <c r="R3206" s="30">
        <f>IFERROR(_xlfn.XLOOKUP($B3206,'Ownership Metrics'!$A:$A,'Ownership Metrics'!$G:$G),"")</f>
        <v>50</v>
      </c>
      <c r="S3206" s="27" t="str">
        <f>IFERROR(_xlfn.XLOOKUP($B3206,'Ownership Metrics'!$A:$A,'Ownership Metrics'!$H:$H),"")</f>
        <v>Terkonsentrasi</v>
      </c>
      <c r="T3206" s="27" t="str">
        <f>IFERROR(_xlfn.XLOOKUP($B3206,'Ownership Metrics'!$A:$A,'Ownership Metrics'!$I:$I),"")</f>
        <v>Sedang</v>
      </c>
      <c r="U3206" s="27">
        <f>IF(COUNTIFS($B$2:$B3206,$B3206,$D$2:$D3206,$D3206)=1,1,0)</f>
        <v>1</v>
      </c>
      <c r="V3206" s="27">
        <f t="shared" si="151"/>
        <v>7.8</v>
      </c>
      <c r="W3206" s="27">
        <f t="shared" si="152"/>
        <v>5</v>
      </c>
      <c r="X3206" s="27">
        <f t="shared" si="150"/>
        <v>7.7999996793999999</v>
      </c>
    </row>
    <row r="3207" spans="1:24" x14ac:dyDescent="0.25">
      <c r="A3207" s="26">
        <v>46265</v>
      </c>
      <c r="B3207" s="27" t="s">
        <v>10570</v>
      </c>
      <c r="C3207" s="27" t="s">
        <v>3493</v>
      </c>
      <c r="D3207" s="27" t="s">
        <v>147</v>
      </c>
      <c r="E3207" s="27" t="s">
        <v>67</v>
      </c>
      <c r="F3207" s="27" t="s">
        <v>32</v>
      </c>
      <c r="G3207" s="27"/>
      <c r="H3207" s="27" t="s">
        <v>64</v>
      </c>
      <c r="I3207" s="28">
        <v>529278600</v>
      </c>
      <c r="J3207" s="28">
        <v>0</v>
      </c>
      <c r="K3207" s="28">
        <v>529278600</v>
      </c>
      <c r="L3207" s="29">
        <v>4.7300000000000004</v>
      </c>
      <c r="M3207" s="29">
        <f>IFERROR(_xlfn.XLOOKUP($B3207,'Ownership Metrics'!$A:$A,'Ownership Metrics'!$B:$B),"")</f>
        <v>2.99</v>
      </c>
      <c r="N3207" s="28">
        <f>IFERROR(_xlfn.XLOOKUP($B3207,'Ownership Metrics'!$A:$A,'Ownership Metrics'!$C:$C),"")</f>
        <v>2358</v>
      </c>
      <c r="O3207" s="29">
        <f>IFERROR(_xlfn.XLOOKUP($B3207,'Ownership Metrics'!$A:$A,'Ownership Metrics'!$D:$D),"")</f>
        <v>36.14</v>
      </c>
      <c r="P3207" s="29">
        <f>IFERROR(_xlfn.XLOOKUP($B3207,'Ownership Metrics'!$A:$A,'Ownership Metrics'!$E:$E),"")</f>
        <v>74.290000000000006</v>
      </c>
      <c r="Q3207" s="30">
        <f>IFERROR(_xlfn.XLOOKUP($B3207,'Ownership Metrics'!$A:$A,'Ownership Metrics'!$F:$F),"")</f>
        <v>7</v>
      </c>
      <c r="R3207" s="30">
        <f>IFERROR(_xlfn.XLOOKUP($B3207,'Ownership Metrics'!$A:$A,'Ownership Metrics'!$G:$G),"")</f>
        <v>50</v>
      </c>
      <c r="S3207" s="27" t="str">
        <f>IFERROR(_xlfn.XLOOKUP($B3207,'Ownership Metrics'!$A:$A,'Ownership Metrics'!$H:$H),"")</f>
        <v>Terkonsentrasi</v>
      </c>
      <c r="T3207" s="27" t="str">
        <f>IFERROR(_xlfn.XLOOKUP($B3207,'Ownership Metrics'!$A:$A,'Ownership Metrics'!$I:$I),"")</f>
        <v>Sedang</v>
      </c>
      <c r="U3207" s="27">
        <f>IF(COUNTIFS($B$2:$B3207,$B3207,$D$2:$D3207,$D3207)=1,1,0)</f>
        <v>1</v>
      </c>
      <c r="V3207" s="27">
        <f t="shared" si="151"/>
        <v>4.7300000000000004</v>
      </c>
      <c r="W3207" s="27">
        <f t="shared" si="152"/>
        <v>6</v>
      </c>
      <c r="X3207" s="27">
        <f t="shared" si="150"/>
        <v>4.7299996793000005</v>
      </c>
    </row>
    <row r="3208" spans="1:24" x14ac:dyDescent="0.25">
      <c r="A3208" s="26">
        <v>46265</v>
      </c>
      <c r="B3208" s="27" t="s">
        <v>10571</v>
      </c>
      <c r="C3208" s="27" t="s">
        <v>3499</v>
      </c>
      <c r="D3208" s="27" t="s">
        <v>3500</v>
      </c>
      <c r="E3208" s="27" t="s">
        <v>22</v>
      </c>
      <c r="F3208" s="27" t="s">
        <v>23</v>
      </c>
      <c r="G3208" s="27"/>
      <c r="H3208" s="27" t="s">
        <v>24</v>
      </c>
      <c r="I3208" s="28">
        <v>513633000</v>
      </c>
      <c r="J3208" s="28">
        <v>0</v>
      </c>
      <c r="K3208" s="28">
        <v>513633000</v>
      </c>
      <c r="L3208" s="29">
        <v>79.02</v>
      </c>
      <c r="M3208" s="29">
        <f>IFERROR(_xlfn.XLOOKUP($B3208,'Ownership Metrics'!$A:$A,'Ownership Metrics'!$B:$B),"")</f>
        <v>16.21</v>
      </c>
      <c r="N3208" s="28">
        <f>IFERROR(_xlfn.XLOOKUP($B3208,'Ownership Metrics'!$A:$A,'Ownership Metrics'!$C:$C),"")</f>
        <v>6250</v>
      </c>
      <c r="O3208" s="29">
        <f>IFERROR(_xlfn.XLOOKUP($B3208,'Ownership Metrics'!$A:$A,'Ownership Metrics'!$D:$D),"")</f>
        <v>79.02</v>
      </c>
      <c r="P3208" s="29">
        <f>IFERROR(_xlfn.XLOOKUP($B3208,'Ownership Metrics'!$A:$A,'Ownership Metrics'!$E:$E),"")</f>
        <v>81.61</v>
      </c>
      <c r="Q3208" s="30">
        <f>IFERROR(_xlfn.XLOOKUP($B3208,'Ownership Metrics'!$A:$A,'Ownership Metrics'!$F:$F),"")</f>
        <v>5</v>
      </c>
      <c r="R3208" s="30">
        <f>IFERROR(_xlfn.XLOOKUP($B3208,'Ownership Metrics'!$A:$A,'Ownership Metrics'!$G:$G),"")</f>
        <v>72</v>
      </c>
      <c r="S3208" s="27" t="str">
        <f>IFERROR(_xlfn.XLOOKUP($B3208,'Ownership Metrics'!$A:$A,'Ownership Metrics'!$H:$H),"")</f>
        <v>Mayoritas</v>
      </c>
      <c r="T3208" s="27" t="str">
        <f>IFERROR(_xlfn.XLOOKUP($B3208,'Ownership Metrics'!$A:$A,'Ownership Metrics'!$I:$I),"")</f>
        <v>Tinggi</v>
      </c>
      <c r="U3208" s="27">
        <f>IF(COUNTIFS($B$2:$B3208,$B3208,$D$2:$D3208,$D3208)=1,1,0)</f>
        <v>1</v>
      </c>
      <c r="V3208" s="27">
        <f t="shared" si="151"/>
        <v>79.02</v>
      </c>
      <c r="W3208" s="27">
        <f t="shared" si="152"/>
        <v>1</v>
      </c>
      <c r="X3208" s="27">
        <f t="shared" si="150"/>
        <v>79.019999679199998</v>
      </c>
    </row>
    <row r="3209" spans="1:24" x14ac:dyDescent="0.25">
      <c r="A3209" s="26">
        <v>46265</v>
      </c>
      <c r="B3209" s="27" t="s">
        <v>10571</v>
      </c>
      <c r="C3209" s="27" t="s">
        <v>3499</v>
      </c>
      <c r="D3209" s="27" t="s">
        <v>3501</v>
      </c>
      <c r="E3209" s="27" t="s">
        <v>35</v>
      </c>
      <c r="F3209" s="27" t="s">
        <v>23</v>
      </c>
      <c r="G3209" s="27" t="s">
        <v>36</v>
      </c>
      <c r="H3209" s="27" t="s">
        <v>24</v>
      </c>
      <c r="I3209" s="28">
        <v>7000000</v>
      </c>
      <c r="J3209" s="28">
        <v>0</v>
      </c>
      <c r="K3209" s="28">
        <v>7000000</v>
      </c>
      <c r="L3209" s="29">
        <v>1.08</v>
      </c>
      <c r="M3209" s="29">
        <f>IFERROR(_xlfn.XLOOKUP($B3209,'Ownership Metrics'!$A:$A,'Ownership Metrics'!$B:$B),"")</f>
        <v>16.21</v>
      </c>
      <c r="N3209" s="28">
        <f>IFERROR(_xlfn.XLOOKUP($B3209,'Ownership Metrics'!$A:$A,'Ownership Metrics'!$C:$C),"")</f>
        <v>6250</v>
      </c>
      <c r="O3209" s="29">
        <f>IFERROR(_xlfn.XLOOKUP($B3209,'Ownership Metrics'!$A:$A,'Ownership Metrics'!$D:$D),"")</f>
        <v>79.02</v>
      </c>
      <c r="P3209" s="29">
        <f>IFERROR(_xlfn.XLOOKUP($B3209,'Ownership Metrics'!$A:$A,'Ownership Metrics'!$E:$E),"")</f>
        <v>81.61</v>
      </c>
      <c r="Q3209" s="30">
        <f>IFERROR(_xlfn.XLOOKUP($B3209,'Ownership Metrics'!$A:$A,'Ownership Metrics'!$F:$F),"")</f>
        <v>5</v>
      </c>
      <c r="R3209" s="30">
        <f>IFERROR(_xlfn.XLOOKUP($B3209,'Ownership Metrics'!$A:$A,'Ownership Metrics'!$G:$G),"")</f>
        <v>72</v>
      </c>
      <c r="S3209" s="27" t="str">
        <f>IFERROR(_xlfn.XLOOKUP($B3209,'Ownership Metrics'!$A:$A,'Ownership Metrics'!$H:$H),"")</f>
        <v>Mayoritas</v>
      </c>
      <c r="T3209" s="27" t="str">
        <f>IFERROR(_xlfn.XLOOKUP($B3209,'Ownership Metrics'!$A:$A,'Ownership Metrics'!$I:$I),"")</f>
        <v>Tinggi</v>
      </c>
      <c r="U3209" s="27">
        <f>IF(COUNTIFS($B$2:$B3209,$B3209,$D$2:$D3209,$D3209)=1,1,0)</f>
        <v>1</v>
      </c>
      <c r="V3209" s="27">
        <f t="shared" si="151"/>
        <v>1.08</v>
      </c>
      <c r="W3209" s="27">
        <f t="shared" si="152"/>
        <v>5</v>
      </c>
      <c r="X3209" s="27">
        <f t="shared" si="150"/>
        <v>1.0799996791000002</v>
      </c>
    </row>
    <row r="3210" spans="1:24" x14ac:dyDescent="0.25">
      <c r="A3210" s="26">
        <v>46265</v>
      </c>
      <c r="B3210" s="27" t="s">
        <v>10571</v>
      </c>
      <c r="C3210" s="27" t="s">
        <v>3499</v>
      </c>
      <c r="D3210" s="27" t="s">
        <v>3502</v>
      </c>
      <c r="E3210" s="27" t="s">
        <v>35</v>
      </c>
      <c r="F3210" s="27" t="s">
        <v>23</v>
      </c>
      <c r="G3210" s="27" t="s">
        <v>36</v>
      </c>
      <c r="H3210" s="27" t="s">
        <v>24</v>
      </c>
      <c r="I3210" s="28">
        <v>7565000</v>
      </c>
      <c r="J3210" s="28">
        <v>0</v>
      </c>
      <c r="K3210" s="28">
        <v>7565000</v>
      </c>
      <c r="L3210" s="29">
        <v>1.1599999999999999</v>
      </c>
      <c r="M3210" s="29">
        <f>IFERROR(_xlfn.XLOOKUP($B3210,'Ownership Metrics'!$A:$A,'Ownership Metrics'!$B:$B),"")</f>
        <v>16.21</v>
      </c>
      <c r="N3210" s="28">
        <f>IFERROR(_xlfn.XLOOKUP($B3210,'Ownership Metrics'!$A:$A,'Ownership Metrics'!$C:$C),"")</f>
        <v>6250</v>
      </c>
      <c r="O3210" s="29">
        <f>IFERROR(_xlfn.XLOOKUP($B3210,'Ownership Metrics'!$A:$A,'Ownership Metrics'!$D:$D),"")</f>
        <v>79.02</v>
      </c>
      <c r="P3210" s="29">
        <f>IFERROR(_xlfn.XLOOKUP($B3210,'Ownership Metrics'!$A:$A,'Ownership Metrics'!$E:$E),"")</f>
        <v>81.61</v>
      </c>
      <c r="Q3210" s="30">
        <f>IFERROR(_xlfn.XLOOKUP($B3210,'Ownership Metrics'!$A:$A,'Ownership Metrics'!$F:$F),"")</f>
        <v>5</v>
      </c>
      <c r="R3210" s="30">
        <f>IFERROR(_xlfn.XLOOKUP($B3210,'Ownership Metrics'!$A:$A,'Ownership Metrics'!$G:$G),"")</f>
        <v>72</v>
      </c>
      <c r="S3210" s="27" t="str">
        <f>IFERROR(_xlfn.XLOOKUP($B3210,'Ownership Metrics'!$A:$A,'Ownership Metrics'!$H:$H),"")</f>
        <v>Mayoritas</v>
      </c>
      <c r="T3210" s="27" t="str">
        <f>IFERROR(_xlfn.XLOOKUP($B3210,'Ownership Metrics'!$A:$A,'Ownership Metrics'!$I:$I),"")</f>
        <v>Tinggi</v>
      </c>
      <c r="U3210" s="27">
        <f>IF(COUNTIFS($B$2:$B3210,$B3210,$D$2:$D3210,$D3210)=1,1,0)</f>
        <v>1</v>
      </c>
      <c r="V3210" s="27">
        <f t="shared" si="151"/>
        <v>1.1599999999999999</v>
      </c>
      <c r="W3210" s="27">
        <f t="shared" si="152"/>
        <v>3</v>
      </c>
      <c r="X3210" s="27">
        <f t="shared" si="150"/>
        <v>1.159999679</v>
      </c>
    </row>
    <row r="3211" spans="1:24" x14ac:dyDescent="0.25">
      <c r="A3211" s="26">
        <v>46265</v>
      </c>
      <c r="B3211" s="27" t="s">
        <v>10571</v>
      </c>
      <c r="C3211" s="27" t="s">
        <v>3499</v>
      </c>
      <c r="D3211" s="27" t="s">
        <v>3503</v>
      </c>
      <c r="E3211" s="27" t="s">
        <v>35</v>
      </c>
      <c r="F3211" s="27" t="s">
        <v>23</v>
      </c>
      <c r="G3211" s="27" t="s">
        <v>36</v>
      </c>
      <c r="H3211" s="27" t="s">
        <v>24</v>
      </c>
      <c r="I3211" s="28">
        <v>7121800</v>
      </c>
      <c r="J3211" s="28">
        <v>0</v>
      </c>
      <c r="K3211" s="28">
        <v>7121800</v>
      </c>
      <c r="L3211" s="29">
        <v>1.1000000000000001</v>
      </c>
      <c r="M3211" s="29">
        <f>IFERROR(_xlfn.XLOOKUP($B3211,'Ownership Metrics'!$A:$A,'Ownership Metrics'!$B:$B),"")</f>
        <v>16.21</v>
      </c>
      <c r="N3211" s="28">
        <f>IFERROR(_xlfn.XLOOKUP($B3211,'Ownership Metrics'!$A:$A,'Ownership Metrics'!$C:$C),"")</f>
        <v>6250</v>
      </c>
      <c r="O3211" s="29">
        <f>IFERROR(_xlfn.XLOOKUP($B3211,'Ownership Metrics'!$A:$A,'Ownership Metrics'!$D:$D),"")</f>
        <v>79.02</v>
      </c>
      <c r="P3211" s="29">
        <f>IFERROR(_xlfn.XLOOKUP($B3211,'Ownership Metrics'!$A:$A,'Ownership Metrics'!$E:$E),"")</f>
        <v>81.61</v>
      </c>
      <c r="Q3211" s="30">
        <f>IFERROR(_xlfn.XLOOKUP($B3211,'Ownership Metrics'!$A:$A,'Ownership Metrics'!$F:$F),"")</f>
        <v>5</v>
      </c>
      <c r="R3211" s="30">
        <f>IFERROR(_xlfn.XLOOKUP($B3211,'Ownership Metrics'!$A:$A,'Ownership Metrics'!$G:$G),"")</f>
        <v>72</v>
      </c>
      <c r="S3211" s="27" t="str">
        <f>IFERROR(_xlfn.XLOOKUP($B3211,'Ownership Metrics'!$A:$A,'Ownership Metrics'!$H:$H),"")</f>
        <v>Mayoritas</v>
      </c>
      <c r="T3211" s="27" t="str">
        <f>IFERROR(_xlfn.XLOOKUP($B3211,'Ownership Metrics'!$A:$A,'Ownership Metrics'!$I:$I),"")</f>
        <v>Tinggi</v>
      </c>
      <c r="U3211" s="27">
        <f>IF(COUNTIFS($B$2:$B3211,$B3211,$D$2:$D3211,$D3211)=1,1,0)</f>
        <v>1</v>
      </c>
      <c r="V3211" s="27">
        <f t="shared" si="151"/>
        <v>1.1000000000000001</v>
      </c>
      <c r="W3211" s="27">
        <f t="shared" si="152"/>
        <v>4</v>
      </c>
      <c r="X3211" s="27">
        <f t="shared" si="150"/>
        <v>1.0999996789000002</v>
      </c>
    </row>
    <row r="3212" spans="1:24" x14ac:dyDescent="0.25">
      <c r="A3212" s="26">
        <v>46265</v>
      </c>
      <c r="B3212" s="27" t="s">
        <v>10571</v>
      </c>
      <c r="C3212" s="27" t="s">
        <v>3499</v>
      </c>
      <c r="D3212" s="27" t="s">
        <v>1477</v>
      </c>
      <c r="E3212" s="27" t="s">
        <v>72</v>
      </c>
      <c r="F3212" s="27" t="s">
        <v>23</v>
      </c>
      <c r="G3212" s="27"/>
      <c r="H3212" s="27" t="s">
        <v>24</v>
      </c>
      <c r="I3212" s="28">
        <v>9293500</v>
      </c>
      <c r="J3212" s="28">
        <v>0</v>
      </c>
      <c r="K3212" s="28">
        <v>9293500</v>
      </c>
      <c r="L3212" s="29">
        <v>1.43</v>
      </c>
      <c r="M3212" s="29">
        <f>IFERROR(_xlfn.XLOOKUP($B3212,'Ownership Metrics'!$A:$A,'Ownership Metrics'!$B:$B),"")</f>
        <v>16.21</v>
      </c>
      <c r="N3212" s="28">
        <f>IFERROR(_xlfn.XLOOKUP($B3212,'Ownership Metrics'!$A:$A,'Ownership Metrics'!$C:$C),"")</f>
        <v>6250</v>
      </c>
      <c r="O3212" s="29">
        <f>IFERROR(_xlfn.XLOOKUP($B3212,'Ownership Metrics'!$A:$A,'Ownership Metrics'!$D:$D),"")</f>
        <v>79.02</v>
      </c>
      <c r="P3212" s="29">
        <f>IFERROR(_xlfn.XLOOKUP($B3212,'Ownership Metrics'!$A:$A,'Ownership Metrics'!$E:$E),"")</f>
        <v>81.61</v>
      </c>
      <c r="Q3212" s="30">
        <f>IFERROR(_xlfn.XLOOKUP($B3212,'Ownership Metrics'!$A:$A,'Ownership Metrics'!$F:$F),"")</f>
        <v>5</v>
      </c>
      <c r="R3212" s="30">
        <f>IFERROR(_xlfn.XLOOKUP($B3212,'Ownership Metrics'!$A:$A,'Ownership Metrics'!$G:$G),"")</f>
        <v>72</v>
      </c>
      <c r="S3212" s="27" t="str">
        <f>IFERROR(_xlfn.XLOOKUP($B3212,'Ownership Metrics'!$A:$A,'Ownership Metrics'!$H:$H),"")</f>
        <v>Mayoritas</v>
      </c>
      <c r="T3212" s="27" t="str">
        <f>IFERROR(_xlfn.XLOOKUP($B3212,'Ownership Metrics'!$A:$A,'Ownership Metrics'!$I:$I),"")</f>
        <v>Tinggi</v>
      </c>
      <c r="U3212" s="27">
        <f>IF(COUNTIFS($B$2:$B3212,$B3212,$D$2:$D3212,$D3212)=1,1,0)</f>
        <v>1</v>
      </c>
      <c r="V3212" s="27">
        <f t="shared" si="151"/>
        <v>1.43</v>
      </c>
      <c r="W3212" s="27">
        <f t="shared" si="152"/>
        <v>2</v>
      </c>
      <c r="X3212" s="27">
        <f t="shared" si="150"/>
        <v>1.4299996788</v>
      </c>
    </row>
    <row r="3213" spans="1:24" x14ac:dyDescent="0.25">
      <c r="A3213" s="26">
        <v>46265</v>
      </c>
      <c r="B3213" s="27" t="s">
        <v>10572</v>
      </c>
      <c r="C3213" s="27" t="s">
        <v>3505</v>
      </c>
      <c r="D3213" s="27" t="s">
        <v>3506</v>
      </c>
      <c r="E3213" s="27" t="s">
        <v>83</v>
      </c>
      <c r="F3213" s="27" t="s">
        <v>32</v>
      </c>
      <c r="G3213" s="27"/>
      <c r="H3213" s="27" t="s">
        <v>128</v>
      </c>
      <c r="I3213" s="28">
        <v>1285265467</v>
      </c>
      <c r="J3213" s="28">
        <v>0</v>
      </c>
      <c r="K3213" s="28">
        <v>1285265467</v>
      </c>
      <c r="L3213" s="29">
        <v>92.54</v>
      </c>
      <c r="M3213" s="29">
        <f>IFERROR(_xlfn.XLOOKUP($B3213,'Ownership Metrics'!$A:$A,'Ownership Metrics'!$B:$B),"")</f>
        <v>3.13</v>
      </c>
      <c r="N3213" s="28">
        <f>IFERROR(_xlfn.XLOOKUP($B3213,'Ownership Metrics'!$A:$A,'Ownership Metrics'!$C:$C),"")</f>
        <v>8573</v>
      </c>
      <c r="O3213" s="29">
        <f>IFERROR(_xlfn.XLOOKUP($B3213,'Ownership Metrics'!$A:$A,'Ownership Metrics'!$D:$D),"")</f>
        <v>92.54</v>
      </c>
      <c r="P3213" s="29">
        <f>IFERROR(_xlfn.XLOOKUP($B3213,'Ownership Metrics'!$A:$A,'Ownership Metrics'!$E:$E),"")</f>
        <v>96.87</v>
      </c>
      <c r="Q3213" s="30">
        <f>IFERROR(_xlfn.XLOOKUP($B3213,'Ownership Metrics'!$A:$A,'Ownership Metrics'!$F:$F),"")</f>
        <v>3</v>
      </c>
      <c r="R3213" s="30">
        <f>IFERROR(_xlfn.XLOOKUP($B3213,'Ownership Metrics'!$A:$A,'Ownership Metrics'!$G:$G),"")</f>
        <v>90</v>
      </c>
      <c r="S3213" s="27" t="str">
        <f>IFERROR(_xlfn.XLOOKUP($B3213,'Ownership Metrics'!$A:$A,'Ownership Metrics'!$H:$H),"")</f>
        <v>Mayoritas</v>
      </c>
      <c r="T3213" s="27" t="str">
        <f>IFERROR(_xlfn.XLOOKUP($B3213,'Ownership Metrics'!$A:$A,'Ownership Metrics'!$I:$I),"")</f>
        <v>Tinggi</v>
      </c>
      <c r="U3213" s="27">
        <f>IF(COUNTIFS($B$2:$B3213,$B3213,$D$2:$D3213,$D3213)=1,1,0)</f>
        <v>1</v>
      </c>
      <c r="V3213" s="27">
        <f t="shared" si="151"/>
        <v>92.54</v>
      </c>
      <c r="W3213" s="27">
        <f t="shared" si="152"/>
        <v>1</v>
      </c>
      <c r="X3213" s="27">
        <f t="shared" si="150"/>
        <v>92.539999678699999</v>
      </c>
    </row>
    <row r="3214" spans="1:24" x14ac:dyDescent="0.25">
      <c r="A3214" s="26">
        <v>46265</v>
      </c>
      <c r="B3214" s="27" t="s">
        <v>10572</v>
      </c>
      <c r="C3214" s="27" t="s">
        <v>3505</v>
      </c>
      <c r="D3214" s="27" t="s">
        <v>3507</v>
      </c>
      <c r="E3214" s="27" t="s">
        <v>124</v>
      </c>
      <c r="F3214" s="27" t="s">
        <v>32</v>
      </c>
      <c r="G3214" s="27"/>
      <c r="H3214" s="27"/>
      <c r="I3214" s="28">
        <v>14205279</v>
      </c>
      <c r="J3214" s="28">
        <v>14472378</v>
      </c>
      <c r="K3214" s="28">
        <v>28677657</v>
      </c>
      <c r="L3214" s="29">
        <v>2.06</v>
      </c>
      <c r="M3214" s="29">
        <f>IFERROR(_xlfn.XLOOKUP($B3214,'Ownership Metrics'!$A:$A,'Ownership Metrics'!$B:$B),"")</f>
        <v>3.13</v>
      </c>
      <c r="N3214" s="28">
        <f>IFERROR(_xlfn.XLOOKUP($B3214,'Ownership Metrics'!$A:$A,'Ownership Metrics'!$C:$C),"")</f>
        <v>8573</v>
      </c>
      <c r="O3214" s="29">
        <f>IFERROR(_xlfn.XLOOKUP($B3214,'Ownership Metrics'!$A:$A,'Ownership Metrics'!$D:$D),"")</f>
        <v>92.54</v>
      </c>
      <c r="P3214" s="29">
        <f>IFERROR(_xlfn.XLOOKUP($B3214,'Ownership Metrics'!$A:$A,'Ownership Metrics'!$E:$E),"")</f>
        <v>96.87</v>
      </c>
      <c r="Q3214" s="30">
        <f>IFERROR(_xlfn.XLOOKUP($B3214,'Ownership Metrics'!$A:$A,'Ownership Metrics'!$F:$F),"")</f>
        <v>3</v>
      </c>
      <c r="R3214" s="30">
        <f>IFERROR(_xlfn.XLOOKUP($B3214,'Ownership Metrics'!$A:$A,'Ownership Metrics'!$G:$G),"")</f>
        <v>90</v>
      </c>
      <c r="S3214" s="27" t="str">
        <f>IFERROR(_xlfn.XLOOKUP($B3214,'Ownership Metrics'!$A:$A,'Ownership Metrics'!$H:$H),"")</f>
        <v>Mayoritas</v>
      </c>
      <c r="T3214" s="27" t="str">
        <f>IFERROR(_xlfn.XLOOKUP($B3214,'Ownership Metrics'!$A:$A,'Ownership Metrics'!$I:$I),"")</f>
        <v>Tinggi</v>
      </c>
      <c r="U3214" s="27">
        <f>IF(COUNTIFS($B$2:$B3214,$B3214,$D$2:$D3214,$D3214)=1,1,0)</f>
        <v>1</v>
      </c>
      <c r="V3214" s="27">
        <f t="shared" si="151"/>
        <v>2.06</v>
      </c>
      <c r="W3214" s="27">
        <f t="shared" si="152"/>
        <v>3</v>
      </c>
      <c r="X3214" s="27">
        <f t="shared" si="150"/>
        <v>2.0599996786000001</v>
      </c>
    </row>
    <row r="3215" spans="1:24" x14ac:dyDescent="0.25">
      <c r="A3215" s="26">
        <v>46265</v>
      </c>
      <c r="B3215" s="27" t="s">
        <v>10572</v>
      </c>
      <c r="C3215" s="27" t="s">
        <v>3505</v>
      </c>
      <c r="D3215" s="27" t="s">
        <v>147</v>
      </c>
      <c r="E3215" s="27" t="s">
        <v>67</v>
      </c>
      <c r="F3215" s="27" t="s">
        <v>32</v>
      </c>
      <c r="G3215" s="27"/>
      <c r="H3215" s="27" t="s">
        <v>64</v>
      </c>
      <c r="I3215" s="28">
        <v>31480898</v>
      </c>
      <c r="J3215" s="28">
        <v>0</v>
      </c>
      <c r="K3215" s="28">
        <v>31480898</v>
      </c>
      <c r="L3215" s="29">
        <v>2.27</v>
      </c>
      <c r="M3215" s="29">
        <f>IFERROR(_xlfn.XLOOKUP($B3215,'Ownership Metrics'!$A:$A,'Ownership Metrics'!$B:$B),"")</f>
        <v>3.13</v>
      </c>
      <c r="N3215" s="28">
        <f>IFERROR(_xlfn.XLOOKUP($B3215,'Ownership Metrics'!$A:$A,'Ownership Metrics'!$C:$C),"")</f>
        <v>8573</v>
      </c>
      <c r="O3215" s="29">
        <f>IFERROR(_xlfn.XLOOKUP($B3215,'Ownership Metrics'!$A:$A,'Ownership Metrics'!$D:$D),"")</f>
        <v>92.54</v>
      </c>
      <c r="P3215" s="29">
        <f>IFERROR(_xlfn.XLOOKUP($B3215,'Ownership Metrics'!$A:$A,'Ownership Metrics'!$E:$E),"")</f>
        <v>96.87</v>
      </c>
      <c r="Q3215" s="30">
        <f>IFERROR(_xlfn.XLOOKUP($B3215,'Ownership Metrics'!$A:$A,'Ownership Metrics'!$F:$F),"")</f>
        <v>3</v>
      </c>
      <c r="R3215" s="30">
        <f>IFERROR(_xlfn.XLOOKUP($B3215,'Ownership Metrics'!$A:$A,'Ownership Metrics'!$G:$G),"")</f>
        <v>90</v>
      </c>
      <c r="S3215" s="27" t="str">
        <f>IFERROR(_xlfn.XLOOKUP($B3215,'Ownership Metrics'!$A:$A,'Ownership Metrics'!$H:$H),"")</f>
        <v>Mayoritas</v>
      </c>
      <c r="T3215" s="27" t="str">
        <f>IFERROR(_xlfn.XLOOKUP($B3215,'Ownership Metrics'!$A:$A,'Ownership Metrics'!$I:$I),"")</f>
        <v>Tinggi</v>
      </c>
      <c r="U3215" s="27">
        <f>IF(COUNTIFS($B$2:$B3215,$B3215,$D$2:$D3215,$D3215)=1,1,0)</f>
        <v>1</v>
      </c>
      <c r="V3215" s="27">
        <f t="shared" si="151"/>
        <v>2.27</v>
      </c>
      <c r="W3215" s="27">
        <f t="shared" si="152"/>
        <v>2</v>
      </c>
      <c r="X3215" s="27">
        <f t="shared" si="150"/>
        <v>2.2699996785000001</v>
      </c>
    </row>
    <row r="3216" spans="1:24" x14ac:dyDescent="0.25">
      <c r="A3216" s="26">
        <v>46265</v>
      </c>
      <c r="B3216" s="27" t="s">
        <v>10573</v>
      </c>
      <c r="C3216" s="27" t="s">
        <v>3509</v>
      </c>
      <c r="D3216" s="27" t="s">
        <v>3510</v>
      </c>
      <c r="E3216" s="27" t="s">
        <v>22</v>
      </c>
      <c r="F3216" s="27" t="s">
        <v>23</v>
      </c>
      <c r="G3216" s="27"/>
      <c r="H3216" s="27" t="s">
        <v>24</v>
      </c>
      <c r="I3216" s="28">
        <v>325308789</v>
      </c>
      <c r="J3216" s="28">
        <v>0</v>
      </c>
      <c r="K3216" s="28">
        <v>325308789</v>
      </c>
      <c r="L3216" s="29">
        <v>9.73</v>
      </c>
      <c r="M3216" s="29">
        <f>IFERROR(_xlfn.XLOOKUP($B3216,'Ownership Metrics'!$A:$A,'Ownership Metrics'!$B:$B),"")</f>
        <v>12.18</v>
      </c>
      <c r="N3216" s="28">
        <f>IFERROR(_xlfn.XLOOKUP($B3216,'Ownership Metrics'!$A:$A,'Ownership Metrics'!$C:$C),"")</f>
        <v>1102</v>
      </c>
      <c r="O3216" s="29">
        <f>IFERROR(_xlfn.XLOOKUP($B3216,'Ownership Metrics'!$A:$A,'Ownership Metrics'!$D:$D),"")</f>
        <v>22.93</v>
      </c>
      <c r="P3216" s="29">
        <f>IFERROR(_xlfn.XLOOKUP($B3216,'Ownership Metrics'!$A:$A,'Ownership Metrics'!$E:$E),"")</f>
        <v>50.85</v>
      </c>
      <c r="Q3216" s="30">
        <f>IFERROR(_xlfn.XLOOKUP($B3216,'Ownership Metrics'!$A:$A,'Ownership Metrics'!$F:$F),"")</f>
        <v>17</v>
      </c>
      <c r="R3216" s="30">
        <f>IFERROR(_xlfn.XLOOKUP($B3216,'Ownership Metrics'!$A:$A,'Ownership Metrics'!$G:$G),"")</f>
        <v>26</v>
      </c>
      <c r="S3216" s="27" t="str">
        <f>IFERROR(_xlfn.XLOOKUP($B3216,'Ownership Metrics'!$A:$A,'Ownership Metrics'!$H:$H),"")</f>
        <v>Moderat</v>
      </c>
      <c r="T3216" s="27" t="str">
        <f>IFERROR(_xlfn.XLOOKUP($B3216,'Ownership Metrics'!$A:$A,'Ownership Metrics'!$I:$I),"")</f>
        <v>Sedang</v>
      </c>
      <c r="U3216" s="27">
        <f>IF(COUNTIFS($B$2:$B3216,$B3216,$D$2:$D3216,$D3216)=1,1,0)</f>
        <v>1</v>
      </c>
      <c r="V3216" s="27">
        <f t="shared" si="151"/>
        <v>9.73</v>
      </c>
      <c r="W3216" s="27">
        <f t="shared" si="152"/>
        <v>4</v>
      </c>
      <c r="X3216" s="27">
        <f t="shared" si="150"/>
        <v>9.7299996784000005</v>
      </c>
    </row>
    <row r="3217" spans="1:24" x14ac:dyDescent="0.25">
      <c r="A3217" s="26">
        <v>46265</v>
      </c>
      <c r="B3217" s="27" t="s">
        <v>10573</v>
      </c>
      <c r="C3217" s="27" t="s">
        <v>3509</v>
      </c>
      <c r="D3217" s="27" t="s">
        <v>3511</v>
      </c>
      <c r="E3217" s="27" t="s">
        <v>22</v>
      </c>
      <c r="F3217" s="27" t="s">
        <v>23</v>
      </c>
      <c r="G3217" s="27"/>
      <c r="H3217" s="27" t="s">
        <v>24</v>
      </c>
      <c r="I3217" s="28">
        <v>348545132</v>
      </c>
      <c r="J3217" s="28">
        <v>0</v>
      </c>
      <c r="K3217" s="28">
        <v>348545132</v>
      </c>
      <c r="L3217" s="29">
        <v>10.42</v>
      </c>
      <c r="M3217" s="29">
        <f>IFERROR(_xlfn.XLOOKUP($B3217,'Ownership Metrics'!$A:$A,'Ownership Metrics'!$B:$B),"")</f>
        <v>12.18</v>
      </c>
      <c r="N3217" s="28">
        <f>IFERROR(_xlfn.XLOOKUP($B3217,'Ownership Metrics'!$A:$A,'Ownership Metrics'!$C:$C),"")</f>
        <v>1102</v>
      </c>
      <c r="O3217" s="29">
        <f>IFERROR(_xlfn.XLOOKUP($B3217,'Ownership Metrics'!$A:$A,'Ownership Metrics'!$D:$D),"")</f>
        <v>22.93</v>
      </c>
      <c r="P3217" s="29">
        <f>IFERROR(_xlfn.XLOOKUP($B3217,'Ownership Metrics'!$A:$A,'Ownership Metrics'!$E:$E),"")</f>
        <v>50.85</v>
      </c>
      <c r="Q3217" s="30">
        <f>IFERROR(_xlfn.XLOOKUP($B3217,'Ownership Metrics'!$A:$A,'Ownership Metrics'!$F:$F),"")</f>
        <v>17</v>
      </c>
      <c r="R3217" s="30">
        <f>IFERROR(_xlfn.XLOOKUP($B3217,'Ownership Metrics'!$A:$A,'Ownership Metrics'!$G:$G),"")</f>
        <v>26</v>
      </c>
      <c r="S3217" s="27" t="str">
        <f>IFERROR(_xlfn.XLOOKUP($B3217,'Ownership Metrics'!$A:$A,'Ownership Metrics'!$H:$H),"")</f>
        <v>Moderat</v>
      </c>
      <c r="T3217" s="27" t="str">
        <f>IFERROR(_xlfn.XLOOKUP($B3217,'Ownership Metrics'!$A:$A,'Ownership Metrics'!$I:$I),"")</f>
        <v>Sedang</v>
      </c>
      <c r="U3217" s="27">
        <f>IF(COUNTIFS($B$2:$B3217,$B3217,$D$2:$D3217,$D3217)=1,1,0)</f>
        <v>1</v>
      </c>
      <c r="V3217" s="27">
        <f t="shared" si="151"/>
        <v>10.42</v>
      </c>
      <c r="W3217" s="27">
        <f t="shared" si="152"/>
        <v>3</v>
      </c>
      <c r="X3217" s="27">
        <f t="shared" si="150"/>
        <v>10.4199996783</v>
      </c>
    </row>
    <row r="3218" spans="1:24" x14ac:dyDescent="0.25">
      <c r="A3218" s="26">
        <v>46265</v>
      </c>
      <c r="B3218" s="27" t="s">
        <v>10573</v>
      </c>
      <c r="C3218" s="27" t="s">
        <v>3509</v>
      </c>
      <c r="D3218" s="27" t="s">
        <v>1073</v>
      </c>
      <c r="E3218" s="27" t="s">
        <v>22</v>
      </c>
      <c r="F3218" s="27" t="s">
        <v>23</v>
      </c>
      <c r="G3218" s="27"/>
      <c r="H3218" s="27" t="s">
        <v>24</v>
      </c>
      <c r="I3218" s="28">
        <v>51261800</v>
      </c>
      <c r="J3218" s="28">
        <v>0</v>
      </c>
      <c r="K3218" s="28">
        <v>51261800</v>
      </c>
      <c r="L3218" s="29">
        <v>1.53</v>
      </c>
      <c r="M3218" s="29">
        <f>IFERROR(_xlfn.XLOOKUP($B3218,'Ownership Metrics'!$A:$A,'Ownership Metrics'!$B:$B),"")</f>
        <v>12.18</v>
      </c>
      <c r="N3218" s="28">
        <f>IFERROR(_xlfn.XLOOKUP($B3218,'Ownership Metrics'!$A:$A,'Ownership Metrics'!$C:$C),"")</f>
        <v>1102</v>
      </c>
      <c r="O3218" s="29">
        <f>IFERROR(_xlfn.XLOOKUP($B3218,'Ownership Metrics'!$A:$A,'Ownership Metrics'!$D:$D),"")</f>
        <v>22.93</v>
      </c>
      <c r="P3218" s="29">
        <f>IFERROR(_xlfn.XLOOKUP($B3218,'Ownership Metrics'!$A:$A,'Ownership Metrics'!$E:$E),"")</f>
        <v>50.85</v>
      </c>
      <c r="Q3218" s="30">
        <f>IFERROR(_xlfn.XLOOKUP($B3218,'Ownership Metrics'!$A:$A,'Ownership Metrics'!$F:$F),"")</f>
        <v>17</v>
      </c>
      <c r="R3218" s="30">
        <f>IFERROR(_xlfn.XLOOKUP($B3218,'Ownership Metrics'!$A:$A,'Ownership Metrics'!$G:$G),"")</f>
        <v>26</v>
      </c>
      <c r="S3218" s="27" t="str">
        <f>IFERROR(_xlfn.XLOOKUP($B3218,'Ownership Metrics'!$A:$A,'Ownership Metrics'!$H:$H),"")</f>
        <v>Moderat</v>
      </c>
      <c r="T3218" s="27" t="str">
        <f>IFERROR(_xlfn.XLOOKUP($B3218,'Ownership Metrics'!$A:$A,'Ownership Metrics'!$I:$I),"")</f>
        <v>Sedang</v>
      </c>
      <c r="U3218" s="27">
        <f>IF(COUNTIFS($B$2:$B3218,$B3218,$D$2:$D3218,$D3218)=1,1,0)</f>
        <v>1</v>
      </c>
      <c r="V3218" s="27">
        <f t="shared" si="151"/>
        <v>1.53</v>
      </c>
      <c r="W3218" s="27">
        <f t="shared" si="152"/>
        <v>14</v>
      </c>
      <c r="X3218" s="27">
        <f t="shared" si="150"/>
        <v>1.5299996782</v>
      </c>
    </row>
    <row r="3219" spans="1:24" x14ac:dyDescent="0.25">
      <c r="A3219" s="26">
        <v>46265</v>
      </c>
      <c r="B3219" s="27" t="s">
        <v>10573</v>
      </c>
      <c r="C3219" s="27" t="s">
        <v>3509</v>
      </c>
      <c r="D3219" s="27" t="s">
        <v>3512</v>
      </c>
      <c r="E3219" s="27" t="s">
        <v>22</v>
      </c>
      <c r="F3219" s="27" t="s">
        <v>23</v>
      </c>
      <c r="G3219" s="27"/>
      <c r="H3219" s="27" t="s">
        <v>24</v>
      </c>
      <c r="I3219" s="28">
        <v>38419600</v>
      </c>
      <c r="J3219" s="28">
        <v>0</v>
      </c>
      <c r="K3219" s="28">
        <v>38419600</v>
      </c>
      <c r="L3219" s="29">
        <v>1.1499999999999999</v>
      </c>
      <c r="M3219" s="29">
        <f>IFERROR(_xlfn.XLOOKUP($B3219,'Ownership Metrics'!$A:$A,'Ownership Metrics'!$B:$B),"")</f>
        <v>12.18</v>
      </c>
      <c r="N3219" s="28">
        <f>IFERROR(_xlfn.XLOOKUP($B3219,'Ownership Metrics'!$A:$A,'Ownership Metrics'!$C:$C),"")</f>
        <v>1102</v>
      </c>
      <c r="O3219" s="29">
        <f>IFERROR(_xlfn.XLOOKUP($B3219,'Ownership Metrics'!$A:$A,'Ownership Metrics'!$D:$D),"")</f>
        <v>22.93</v>
      </c>
      <c r="P3219" s="29">
        <f>IFERROR(_xlfn.XLOOKUP($B3219,'Ownership Metrics'!$A:$A,'Ownership Metrics'!$E:$E),"")</f>
        <v>50.85</v>
      </c>
      <c r="Q3219" s="30">
        <f>IFERROR(_xlfn.XLOOKUP($B3219,'Ownership Metrics'!$A:$A,'Ownership Metrics'!$F:$F),"")</f>
        <v>17</v>
      </c>
      <c r="R3219" s="30">
        <f>IFERROR(_xlfn.XLOOKUP($B3219,'Ownership Metrics'!$A:$A,'Ownership Metrics'!$G:$G),"")</f>
        <v>26</v>
      </c>
      <c r="S3219" s="27" t="str">
        <f>IFERROR(_xlfn.XLOOKUP($B3219,'Ownership Metrics'!$A:$A,'Ownership Metrics'!$H:$H),"")</f>
        <v>Moderat</v>
      </c>
      <c r="T3219" s="27" t="str">
        <f>IFERROR(_xlfn.XLOOKUP($B3219,'Ownership Metrics'!$A:$A,'Ownership Metrics'!$I:$I),"")</f>
        <v>Sedang</v>
      </c>
      <c r="U3219" s="27">
        <f>IF(COUNTIFS($B$2:$B3219,$B3219,$D$2:$D3219,$D3219)=1,1,0)</f>
        <v>1</v>
      </c>
      <c r="V3219" s="27">
        <f t="shared" si="151"/>
        <v>1.1499999999999999</v>
      </c>
      <c r="W3219" s="27">
        <f t="shared" si="152"/>
        <v>17</v>
      </c>
      <c r="X3219" s="27">
        <f t="shared" si="150"/>
        <v>1.1499996780999999</v>
      </c>
    </row>
    <row r="3220" spans="1:24" x14ac:dyDescent="0.25">
      <c r="A3220" s="26">
        <v>46265</v>
      </c>
      <c r="B3220" s="27" t="s">
        <v>10573</v>
      </c>
      <c r="C3220" s="27" t="s">
        <v>3509</v>
      </c>
      <c r="D3220" s="27" t="s">
        <v>3513</v>
      </c>
      <c r="E3220" s="27" t="s">
        <v>35</v>
      </c>
      <c r="F3220" s="27" t="s">
        <v>23</v>
      </c>
      <c r="G3220" s="27" t="s">
        <v>36</v>
      </c>
      <c r="H3220" s="27" t="s">
        <v>24</v>
      </c>
      <c r="I3220" s="28">
        <v>62291588</v>
      </c>
      <c r="J3220" s="28">
        <v>0</v>
      </c>
      <c r="K3220" s="28">
        <v>62291588</v>
      </c>
      <c r="L3220" s="29">
        <v>1.86</v>
      </c>
      <c r="M3220" s="29">
        <f>IFERROR(_xlfn.XLOOKUP($B3220,'Ownership Metrics'!$A:$A,'Ownership Metrics'!$B:$B),"")</f>
        <v>12.18</v>
      </c>
      <c r="N3220" s="28">
        <f>IFERROR(_xlfn.XLOOKUP($B3220,'Ownership Metrics'!$A:$A,'Ownership Metrics'!$C:$C),"")</f>
        <v>1102</v>
      </c>
      <c r="O3220" s="29">
        <f>IFERROR(_xlfn.XLOOKUP($B3220,'Ownership Metrics'!$A:$A,'Ownership Metrics'!$D:$D),"")</f>
        <v>22.93</v>
      </c>
      <c r="P3220" s="29">
        <f>IFERROR(_xlfn.XLOOKUP($B3220,'Ownership Metrics'!$A:$A,'Ownership Metrics'!$E:$E),"")</f>
        <v>50.85</v>
      </c>
      <c r="Q3220" s="30">
        <f>IFERROR(_xlfn.XLOOKUP($B3220,'Ownership Metrics'!$A:$A,'Ownership Metrics'!$F:$F),"")</f>
        <v>17</v>
      </c>
      <c r="R3220" s="30">
        <f>IFERROR(_xlfn.XLOOKUP($B3220,'Ownership Metrics'!$A:$A,'Ownership Metrics'!$G:$G),"")</f>
        <v>26</v>
      </c>
      <c r="S3220" s="27" t="str">
        <f>IFERROR(_xlfn.XLOOKUP($B3220,'Ownership Metrics'!$A:$A,'Ownership Metrics'!$H:$H),"")</f>
        <v>Moderat</v>
      </c>
      <c r="T3220" s="27" t="str">
        <f>IFERROR(_xlfn.XLOOKUP($B3220,'Ownership Metrics'!$A:$A,'Ownership Metrics'!$I:$I),"")</f>
        <v>Sedang</v>
      </c>
      <c r="U3220" s="27">
        <f>IF(COUNTIFS($B$2:$B3220,$B3220,$D$2:$D3220,$D3220)=1,1,0)</f>
        <v>1</v>
      </c>
      <c r="V3220" s="27">
        <f t="shared" si="151"/>
        <v>1.86</v>
      </c>
      <c r="W3220" s="27">
        <f t="shared" si="152"/>
        <v>11</v>
      </c>
      <c r="X3220" s="27">
        <f t="shared" si="150"/>
        <v>1.8599996780000001</v>
      </c>
    </row>
    <row r="3221" spans="1:24" x14ac:dyDescent="0.25">
      <c r="A3221" s="26">
        <v>46265</v>
      </c>
      <c r="B3221" s="27" t="s">
        <v>10573</v>
      </c>
      <c r="C3221" s="27" t="s">
        <v>3509</v>
      </c>
      <c r="D3221" s="27" t="s">
        <v>3514</v>
      </c>
      <c r="E3221" s="27" t="s">
        <v>35</v>
      </c>
      <c r="F3221" s="27" t="s">
        <v>23</v>
      </c>
      <c r="G3221" s="27" t="s">
        <v>36</v>
      </c>
      <c r="H3221" s="27" t="s">
        <v>24</v>
      </c>
      <c r="I3221" s="28">
        <v>54221488</v>
      </c>
      <c r="J3221" s="28">
        <v>0</v>
      </c>
      <c r="K3221" s="28">
        <v>54221488</v>
      </c>
      <c r="L3221" s="29">
        <v>1.62</v>
      </c>
      <c r="M3221" s="29">
        <f>IFERROR(_xlfn.XLOOKUP($B3221,'Ownership Metrics'!$A:$A,'Ownership Metrics'!$B:$B),"")</f>
        <v>12.18</v>
      </c>
      <c r="N3221" s="28">
        <f>IFERROR(_xlfn.XLOOKUP($B3221,'Ownership Metrics'!$A:$A,'Ownership Metrics'!$C:$C),"")</f>
        <v>1102</v>
      </c>
      <c r="O3221" s="29">
        <f>IFERROR(_xlfn.XLOOKUP($B3221,'Ownership Metrics'!$A:$A,'Ownership Metrics'!$D:$D),"")</f>
        <v>22.93</v>
      </c>
      <c r="P3221" s="29">
        <f>IFERROR(_xlfn.XLOOKUP($B3221,'Ownership Metrics'!$A:$A,'Ownership Metrics'!$E:$E),"")</f>
        <v>50.85</v>
      </c>
      <c r="Q3221" s="30">
        <f>IFERROR(_xlfn.XLOOKUP($B3221,'Ownership Metrics'!$A:$A,'Ownership Metrics'!$F:$F),"")</f>
        <v>17</v>
      </c>
      <c r="R3221" s="30">
        <f>IFERROR(_xlfn.XLOOKUP($B3221,'Ownership Metrics'!$A:$A,'Ownership Metrics'!$G:$G),"")</f>
        <v>26</v>
      </c>
      <c r="S3221" s="27" t="str">
        <f>IFERROR(_xlfn.XLOOKUP($B3221,'Ownership Metrics'!$A:$A,'Ownership Metrics'!$H:$H),"")</f>
        <v>Moderat</v>
      </c>
      <c r="T3221" s="27" t="str">
        <f>IFERROR(_xlfn.XLOOKUP($B3221,'Ownership Metrics'!$A:$A,'Ownership Metrics'!$I:$I),"")</f>
        <v>Sedang</v>
      </c>
      <c r="U3221" s="27">
        <f>IF(COUNTIFS($B$2:$B3221,$B3221,$D$2:$D3221,$D3221)=1,1,0)</f>
        <v>1</v>
      </c>
      <c r="V3221" s="27">
        <f t="shared" si="151"/>
        <v>1.62</v>
      </c>
      <c r="W3221" s="27">
        <f t="shared" si="152"/>
        <v>12</v>
      </c>
      <c r="X3221" s="27">
        <f t="shared" si="150"/>
        <v>1.6199996779000001</v>
      </c>
    </row>
    <row r="3222" spans="1:24" x14ac:dyDescent="0.25">
      <c r="A3222" s="26">
        <v>46265</v>
      </c>
      <c r="B3222" s="27" t="s">
        <v>10573</v>
      </c>
      <c r="C3222" s="27" t="s">
        <v>3509</v>
      </c>
      <c r="D3222" s="27" t="s">
        <v>3515</v>
      </c>
      <c r="E3222" s="27" t="s">
        <v>35</v>
      </c>
      <c r="F3222" s="27" t="s">
        <v>23</v>
      </c>
      <c r="G3222" s="27" t="s">
        <v>36</v>
      </c>
      <c r="H3222" s="27" t="s">
        <v>24</v>
      </c>
      <c r="I3222" s="28">
        <v>48000000</v>
      </c>
      <c r="J3222" s="28">
        <v>0</v>
      </c>
      <c r="K3222" s="28">
        <v>48000000</v>
      </c>
      <c r="L3222" s="29">
        <v>1.44</v>
      </c>
      <c r="M3222" s="29">
        <f>IFERROR(_xlfn.XLOOKUP($B3222,'Ownership Metrics'!$A:$A,'Ownership Metrics'!$B:$B),"")</f>
        <v>12.18</v>
      </c>
      <c r="N3222" s="28">
        <f>IFERROR(_xlfn.XLOOKUP($B3222,'Ownership Metrics'!$A:$A,'Ownership Metrics'!$C:$C),"")</f>
        <v>1102</v>
      </c>
      <c r="O3222" s="29">
        <f>IFERROR(_xlfn.XLOOKUP($B3222,'Ownership Metrics'!$A:$A,'Ownership Metrics'!$D:$D),"")</f>
        <v>22.93</v>
      </c>
      <c r="P3222" s="29">
        <f>IFERROR(_xlfn.XLOOKUP($B3222,'Ownership Metrics'!$A:$A,'Ownership Metrics'!$E:$E),"")</f>
        <v>50.85</v>
      </c>
      <c r="Q3222" s="30">
        <f>IFERROR(_xlfn.XLOOKUP($B3222,'Ownership Metrics'!$A:$A,'Ownership Metrics'!$F:$F),"")</f>
        <v>17</v>
      </c>
      <c r="R3222" s="30">
        <f>IFERROR(_xlfn.XLOOKUP($B3222,'Ownership Metrics'!$A:$A,'Ownership Metrics'!$G:$G),"")</f>
        <v>26</v>
      </c>
      <c r="S3222" s="27" t="str">
        <f>IFERROR(_xlfn.XLOOKUP($B3222,'Ownership Metrics'!$A:$A,'Ownership Metrics'!$H:$H),"")</f>
        <v>Moderat</v>
      </c>
      <c r="T3222" s="27" t="str">
        <f>IFERROR(_xlfn.XLOOKUP($B3222,'Ownership Metrics'!$A:$A,'Ownership Metrics'!$I:$I),"")</f>
        <v>Sedang</v>
      </c>
      <c r="U3222" s="27">
        <f>IF(COUNTIFS($B$2:$B3222,$B3222,$D$2:$D3222,$D3222)=1,1,0)</f>
        <v>1</v>
      </c>
      <c r="V3222" s="27">
        <f t="shared" si="151"/>
        <v>1.44</v>
      </c>
      <c r="W3222" s="27">
        <f t="shared" si="152"/>
        <v>15</v>
      </c>
      <c r="X3222" s="27">
        <f t="shared" si="150"/>
        <v>1.4399996777999999</v>
      </c>
    </row>
    <row r="3223" spans="1:24" x14ac:dyDescent="0.25">
      <c r="A3223" s="26">
        <v>46265</v>
      </c>
      <c r="B3223" s="27" t="s">
        <v>10573</v>
      </c>
      <c r="C3223" s="27" t="s">
        <v>3509</v>
      </c>
      <c r="D3223" s="27" t="s">
        <v>3516</v>
      </c>
      <c r="E3223" s="27" t="s">
        <v>35</v>
      </c>
      <c r="F3223" s="27" t="s">
        <v>23</v>
      </c>
      <c r="G3223" s="27" t="s">
        <v>36</v>
      </c>
      <c r="H3223" s="27" t="s">
        <v>24</v>
      </c>
      <c r="I3223" s="28">
        <v>31359030</v>
      </c>
      <c r="J3223" s="28">
        <v>40000000</v>
      </c>
      <c r="K3223" s="28">
        <v>71359030</v>
      </c>
      <c r="L3223" s="29">
        <v>2.13</v>
      </c>
      <c r="M3223" s="29">
        <f>IFERROR(_xlfn.XLOOKUP($B3223,'Ownership Metrics'!$A:$A,'Ownership Metrics'!$B:$B),"")</f>
        <v>12.18</v>
      </c>
      <c r="N3223" s="28">
        <f>IFERROR(_xlfn.XLOOKUP($B3223,'Ownership Metrics'!$A:$A,'Ownership Metrics'!$C:$C),"")</f>
        <v>1102</v>
      </c>
      <c r="O3223" s="29">
        <f>IFERROR(_xlfn.XLOOKUP($B3223,'Ownership Metrics'!$A:$A,'Ownership Metrics'!$D:$D),"")</f>
        <v>22.93</v>
      </c>
      <c r="P3223" s="29">
        <f>IFERROR(_xlfn.XLOOKUP($B3223,'Ownership Metrics'!$A:$A,'Ownership Metrics'!$E:$E),"")</f>
        <v>50.85</v>
      </c>
      <c r="Q3223" s="30">
        <f>IFERROR(_xlfn.XLOOKUP($B3223,'Ownership Metrics'!$A:$A,'Ownership Metrics'!$F:$F),"")</f>
        <v>17</v>
      </c>
      <c r="R3223" s="30">
        <f>IFERROR(_xlfn.XLOOKUP($B3223,'Ownership Metrics'!$A:$A,'Ownership Metrics'!$G:$G),"")</f>
        <v>26</v>
      </c>
      <c r="S3223" s="27" t="str">
        <f>IFERROR(_xlfn.XLOOKUP($B3223,'Ownership Metrics'!$A:$A,'Ownership Metrics'!$H:$H),"")</f>
        <v>Moderat</v>
      </c>
      <c r="T3223" s="27" t="str">
        <f>IFERROR(_xlfn.XLOOKUP($B3223,'Ownership Metrics'!$A:$A,'Ownership Metrics'!$I:$I),"")</f>
        <v>Sedang</v>
      </c>
      <c r="U3223" s="27">
        <f>IF(COUNTIFS($B$2:$B3223,$B3223,$D$2:$D3223,$D3223)=1,1,0)</f>
        <v>1</v>
      </c>
      <c r="V3223" s="27">
        <f t="shared" si="151"/>
        <v>2.13</v>
      </c>
      <c r="W3223" s="27">
        <f t="shared" si="152"/>
        <v>9</v>
      </c>
      <c r="X3223" s="27">
        <f t="shared" si="150"/>
        <v>2.1299996776999999</v>
      </c>
    </row>
    <row r="3224" spans="1:24" x14ac:dyDescent="0.25">
      <c r="A3224" s="26">
        <v>46265</v>
      </c>
      <c r="B3224" s="27" t="s">
        <v>10573</v>
      </c>
      <c r="C3224" s="27" t="s">
        <v>3509</v>
      </c>
      <c r="D3224" s="27" t="s">
        <v>3517</v>
      </c>
      <c r="E3224" s="27" t="s">
        <v>35</v>
      </c>
      <c r="F3224" s="27" t="s">
        <v>23</v>
      </c>
      <c r="G3224" s="27" t="s">
        <v>36</v>
      </c>
      <c r="H3224" s="27" t="s">
        <v>24</v>
      </c>
      <c r="I3224" s="28">
        <v>261866010</v>
      </c>
      <c r="J3224" s="28">
        <v>323260400</v>
      </c>
      <c r="K3224" s="28">
        <v>585126410</v>
      </c>
      <c r="L3224" s="29">
        <v>17.5</v>
      </c>
      <c r="M3224" s="29">
        <f>IFERROR(_xlfn.XLOOKUP($B3224,'Ownership Metrics'!$A:$A,'Ownership Metrics'!$B:$B),"")</f>
        <v>12.18</v>
      </c>
      <c r="N3224" s="28">
        <f>IFERROR(_xlfn.XLOOKUP($B3224,'Ownership Metrics'!$A:$A,'Ownership Metrics'!$C:$C),"")</f>
        <v>1102</v>
      </c>
      <c r="O3224" s="29">
        <f>IFERROR(_xlfn.XLOOKUP($B3224,'Ownership Metrics'!$A:$A,'Ownership Metrics'!$D:$D),"")</f>
        <v>22.93</v>
      </c>
      <c r="P3224" s="29">
        <f>IFERROR(_xlfn.XLOOKUP($B3224,'Ownership Metrics'!$A:$A,'Ownership Metrics'!$E:$E),"")</f>
        <v>50.85</v>
      </c>
      <c r="Q3224" s="30">
        <f>IFERROR(_xlfn.XLOOKUP($B3224,'Ownership Metrics'!$A:$A,'Ownership Metrics'!$F:$F),"")</f>
        <v>17</v>
      </c>
      <c r="R3224" s="30">
        <f>IFERROR(_xlfn.XLOOKUP($B3224,'Ownership Metrics'!$A:$A,'Ownership Metrics'!$G:$G),"")</f>
        <v>26</v>
      </c>
      <c r="S3224" s="27" t="str">
        <f>IFERROR(_xlfn.XLOOKUP($B3224,'Ownership Metrics'!$A:$A,'Ownership Metrics'!$H:$H),"")</f>
        <v>Moderat</v>
      </c>
      <c r="T3224" s="27" t="str">
        <f>IFERROR(_xlfn.XLOOKUP($B3224,'Ownership Metrics'!$A:$A,'Ownership Metrics'!$I:$I),"")</f>
        <v>Sedang</v>
      </c>
      <c r="U3224" s="27">
        <f>IF(COUNTIFS($B$2:$B3224,$B3224,$D$2:$D3224,$D3224)=1,1,0)</f>
        <v>1</v>
      </c>
      <c r="V3224" s="27">
        <f t="shared" si="151"/>
        <v>17.5</v>
      </c>
      <c r="W3224" s="27">
        <f t="shared" si="152"/>
        <v>2</v>
      </c>
      <c r="X3224" s="27">
        <f t="shared" si="150"/>
        <v>17.499999677600002</v>
      </c>
    </row>
    <row r="3225" spans="1:24" x14ac:dyDescent="0.25">
      <c r="A3225" s="26">
        <v>46265</v>
      </c>
      <c r="B3225" s="27" t="s">
        <v>10573</v>
      </c>
      <c r="C3225" s="27" t="s">
        <v>3509</v>
      </c>
      <c r="D3225" s="27" t="s">
        <v>3518</v>
      </c>
      <c r="E3225" s="27" t="s">
        <v>35</v>
      </c>
      <c r="F3225" s="27" t="s">
        <v>23</v>
      </c>
      <c r="G3225" s="27" t="s">
        <v>36</v>
      </c>
      <c r="H3225" s="27" t="s">
        <v>24</v>
      </c>
      <c r="I3225" s="28">
        <v>72647000</v>
      </c>
      <c r="J3225" s="28">
        <v>0</v>
      </c>
      <c r="K3225" s="28">
        <v>72647000</v>
      </c>
      <c r="L3225" s="29">
        <v>2.17</v>
      </c>
      <c r="M3225" s="29">
        <f>IFERROR(_xlfn.XLOOKUP($B3225,'Ownership Metrics'!$A:$A,'Ownership Metrics'!$B:$B),"")</f>
        <v>12.18</v>
      </c>
      <c r="N3225" s="28">
        <f>IFERROR(_xlfn.XLOOKUP($B3225,'Ownership Metrics'!$A:$A,'Ownership Metrics'!$C:$C),"")</f>
        <v>1102</v>
      </c>
      <c r="O3225" s="29">
        <f>IFERROR(_xlfn.XLOOKUP($B3225,'Ownership Metrics'!$A:$A,'Ownership Metrics'!$D:$D),"")</f>
        <v>22.93</v>
      </c>
      <c r="P3225" s="29">
        <f>IFERROR(_xlfn.XLOOKUP($B3225,'Ownership Metrics'!$A:$A,'Ownership Metrics'!$E:$E),"")</f>
        <v>50.85</v>
      </c>
      <c r="Q3225" s="30">
        <f>IFERROR(_xlfn.XLOOKUP($B3225,'Ownership Metrics'!$A:$A,'Ownership Metrics'!$F:$F),"")</f>
        <v>17</v>
      </c>
      <c r="R3225" s="30">
        <f>IFERROR(_xlfn.XLOOKUP($B3225,'Ownership Metrics'!$A:$A,'Ownership Metrics'!$G:$G),"")</f>
        <v>26</v>
      </c>
      <c r="S3225" s="27" t="str">
        <f>IFERROR(_xlfn.XLOOKUP($B3225,'Ownership Metrics'!$A:$A,'Ownership Metrics'!$H:$H),"")</f>
        <v>Moderat</v>
      </c>
      <c r="T3225" s="27" t="str">
        <f>IFERROR(_xlfn.XLOOKUP($B3225,'Ownership Metrics'!$A:$A,'Ownership Metrics'!$I:$I),"")</f>
        <v>Sedang</v>
      </c>
      <c r="U3225" s="27">
        <f>IF(COUNTIFS($B$2:$B3225,$B3225,$D$2:$D3225,$D3225)=1,1,0)</f>
        <v>1</v>
      </c>
      <c r="V3225" s="27">
        <f t="shared" si="151"/>
        <v>2.17</v>
      </c>
      <c r="W3225" s="27">
        <f t="shared" si="152"/>
        <v>8</v>
      </c>
      <c r="X3225" s="27">
        <f t="shared" si="150"/>
        <v>2.1699996774999999</v>
      </c>
    </row>
    <row r="3226" spans="1:24" x14ac:dyDescent="0.25">
      <c r="A3226" s="26">
        <v>46265</v>
      </c>
      <c r="B3226" s="27" t="s">
        <v>10573</v>
      </c>
      <c r="C3226" s="27" t="s">
        <v>3509</v>
      </c>
      <c r="D3226" s="27" t="s">
        <v>3519</v>
      </c>
      <c r="E3226" s="27" t="s">
        <v>35</v>
      </c>
      <c r="F3226" s="27" t="s">
        <v>23</v>
      </c>
      <c r="G3226" s="27" t="s">
        <v>36</v>
      </c>
      <c r="H3226" s="27" t="s">
        <v>24</v>
      </c>
      <c r="I3226" s="28">
        <v>38752600</v>
      </c>
      <c r="J3226" s="28">
        <v>0</v>
      </c>
      <c r="K3226" s="28">
        <v>38752600</v>
      </c>
      <c r="L3226" s="29">
        <v>1.1599999999999999</v>
      </c>
      <c r="M3226" s="29">
        <f>IFERROR(_xlfn.XLOOKUP($B3226,'Ownership Metrics'!$A:$A,'Ownership Metrics'!$B:$B),"")</f>
        <v>12.18</v>
      </c>
      <c r="N3226" s="28">
        <f>IFERROR(_xlfn.XLOOKUP($B3226,'Ownership Metrics'!$A:$A,'Ownership Metrics'!$C:$C),"")</f>
        <v>1102</v>
      </c>
      <c r="O3226" s="29">
        <f>IFERROR(_xlfn.XLOOKUP($B3226,'Ownership Metrics'!$A:$A,'Ownership Metrics'!$D:$D),"")</f>
        <v>22.93</v>
      </c>
      <c r="P3226" s="29">
        <f>IFERROR(_xlfn.XLOOKUP($B3226,'Ownership Metrics'!$A:$A,'Ownership Metrics'!$E:$E),"")</f>
        <v>50.85</v>
      </c>
      <c r="Q3226" s="30">
        <f>IFERROR(_xlfn.XLOOKUP($B3226,'Ownership Metrics'!$A:$A,'Ownership Metrics'!$F:$F),"")</f>
        <v>17</v>
      </c>
      <c r="R3226" s="30">
        <f>IFERROR(_xlfn.XLOOKUP($B3226,'Ownership Metrics'!$A:$A,'Ownership Metrics'!$G:$G),"")</f>
        <v>26</v>
      </c>
      <c r="S3226" s="27" t="str">
        <f>IFERROR(_xlfn.XLOOKUP($B3226,'Ownership Metrics'!$A:$A,'Ownership Metrics'!$H:$H),"")</f>
        <v>Moderat</v>
      </c>
      <c r="T3226" s="27" t="str">
        <f>IFERROR(_xlfn.XLOOKUP($B3226,'Ownership Metrics'!$A:$A,'Ownership Metrics'!$I:$I),"")</f>
        <v>Sedang</v>
      </c>
      <c r="U3226" s="27">
        <f>IF(COUNTIFS($B$2:$B3226,$B3226,$D$2:$D3226,$D3226)=1,1,0)</f>
        <v>1</v>
      </c>
      <c r="V3226" s="27">
        <f t="shared" si="151"/>
        <v>1.1599999999999999</v>
      </c>
      <c r="W3226" s="27">
        <f t="shared" si="152"/>
        <v>16</v>
      </c>
      <c r="X3226" s="27">
        <f t="shared" si="150"/>
        <v>1.1599996773999999</v>
      </c>
    </row>
    <row r="3227" spans="1:24" x14ac:dyDescent="0.25">
      <c r="A3227" s="26">
        <v>46265</v>
      </c>
      <c r="B3227" s="27" t="s">
        <v>10573</v>
      </c>
      <c r="C3227" s="27" t="s">
        <v>3509</v>
      </c>
      <c r="D3227" s="27" t="s">
        <v>3520</v>
      </c>
      <c r="E3227" s="27" t="s">
        <v>35</v>
      </c>
      <c r="F3227" s="27" t="s">
        <v>23</v>
      </c>
      <c r="G3227" s="27" t="s">
        <v>36</v>
      </c>
      <c r="H3227" s="27" t="s">
        <v>24</v>
      </c>
      <c r="I3227" s="28">
        <v>133677250</v>
      </c>
      <c r="J3227" s="28">
        <v>0</v>
      </c>
      <c r="K3227" s="28">
        <v>133677250</v>
      </c>
      <c r="L3227" s="29">
        <v>4</v>
      </c>
      <c r="M3227" s="29">
        <f>IFERROR(_xlfn.XLOOKUP($B3227,'Ownership Metrics'!$A:$A,'Ownership Metrics'!$B:$B),"")</f>
        <v>12.18</v>
      </c>
      <c r="N3227" s="28">
        <f>IFERROR(_xlfn.XLOOKUP($B3227,'Ownership Metrics'!$A:$A,'Ownership Metrics'!$C:$C),"")</f>
        <v>1102</v>
      </c>
      <c r="O3227" s="29">
        <f>IFERROR(_xlfn.XLOOKUP($B3227,'Ownership Metrics'!$A:$A,'Ownership Metrics'!$D:$D),"")</f>
        <v>22.93</v>
      </c>
      <c r="P3227" s="29">
        <f>IFERROR(_xlfn.XLOOKUP($B3227,'Ownership Metrics'!$A:$A,'Ownership Metrics'!$E:$E),"")</f>
        <v>50.85</v>
      </c>
      <c r="Q3227" s="30">
        <f>IFERROR(_xlfn.XLOOKUP($B3227,'Ownership Metrics'!$A:$A,'Ownership Metrics'!$F:$F),"")</f>
        <v>17</v>
      </c>
      <c r="R3227" s="30">
        <f>IFERROR(_xlfn.XLOOKUP($B3227,'Ownership Metrics'!$A:$A,'Ownership Metrics'!$G:$G),"")</f>
        <v>26</v>
      </c>
      <c r="S3227" s="27" t="str">
        <f>IFERROR(_xlfn.XLOOKUP($B3227,'Ownership Metrics'!$A:$A,'Ownership Metrics'!$H:$H),"")</f>
        <v>Moderat</v>
      </c>
      <c r="T3227" s="27" t="str">
        <f>IFERROR(_xlfn.XLOOKUP($B3227,'Ownership Metrics'!$A:$A,'Ownership Metrics'!$I:$I),"")</f>
        <v>Sedang</v>
      </c>
      <c r="U3227" s="27">
        <f>IF(COUNTIFS($B$2:$B3227,$B3227,$D$2:$D3227,$D3227)=1,1,0)</f>
        <v>1</v>
      </c>
      <c r="V3227" s="27">
        <f t="shared" si="151"/>
        <v>4</v>
      </c>
      <c r="W3227" s="27">
        <f t="shared" si="152"/>
        <v>5</v>
      </c>
      <c r="X3227" s="27">
        <f t="shared" si="150"/>
        <v>3.9999996772999999</v>
      </c>
    </row>
    <row r="3228" spans="1:24" x14ac:dyDescent="0.25">
      <c r="A3228" s="26">
        <v>46265</v>
      </c>
      <c r="B3228" s="27" t="s">
        <v>10573</v>
      </c>
      <c r="C3228" s="27" t="s">
        <v>3509</v>
      </c>
      <c r="D3228" s="27" t="s">
        <v>3521</v>
      </c>
      <c r="E3228" s="27" t="s">
        <v>35</v>
      </c>
      <c r="F3228" s="27" t="s">
        <v>23</v>
      </c>
      <c r="G3228" s="27" t="s">
        <v>36</v>
      </c>
      <c r="H3228" s="27" t="s">
        <v>24</v>
      </c>
      <c r="I3228" s="28">
        <v>698657928</v>
      </c>
      <c r="J3228" s="28">
        <v>68000000</v>
      </c>
      <c r="K3228" s="28">
        <v>766657928</v>
      </c>
      <c r="L3228" s="29">
        <v>22.93</v>
      </c>
      <c r="M3228" s="29">
        <f>IFERROR(_xlfn.XLOOKUP($B3228,'Ownership Metrics'!$A:$A,'Ownership Metrics'!$B:$B),"")</f>
        <v>12.18</v>
      </c>
      <c r="N3228" s="28">
        <f>IFERROR(_xlfn.XLOOKUP($B3228,'Ownership Metrics'!$A:$A,'Ownership Metrics'!$C:$C),"")</f>
        <v>1102</v>
      </c>
      <c r="O3228" s="29">
        <f>IFERROR(_xlfn.XLOOKUP($B3228,'Ownership Metrics'!$A:$A,'Ownership Metrics'!$D:$D),"")</f>
        <v>22.93</v>
      </c>
      <c r="P3228" s="29">
        <f>IFERROR(_xlfn.XLOOKUP($B3228,'Ownership Metrics'!$A:$A,'Ownership Metrics'!$E:$E),"")</f>
        <v>50.85</v>
      </c>
      <c r="Q3228" s="30">
        <f>IFERROR(_xlfn.XLOOKUP($B3228,'Ownership Metrics'!$A:$A,'Ownership Metrics'!$F:$F),"")</f>
        <v>17</v>
      </c>
      <c r="R3228" s="30">
        <f>IFERROR(_xlfn.XLOOKUP($B3228,'Ownership Metrics'!$A:$A,'Ownership Metrics'!$G:$G),"")</f>
        <v>26</v>
      </c>
      <c r="S3228" s="27" t="str">
        <f>IFERROR(_xlfn.XLOOKUP($B3228,'Ownership Metrics'!$A:$A,'Ownership Metrics'!$H:$H),"")</f>
        <v>Moderat</v>
      </c>
      <c r="T3228" s="27" t="str">
        <f>IFERROR(_xlfn.XLOOKUP($B3228,'Ownership Metrics'!$A:$A,'Ownership Metrics'!$I:$I),"")</f>
        <v>Sedang</v>
      </c>
      <c r="U3228" s="27">
        <f>IF(COUNTIFS($B$2:$B3228,$B3228,$D$2:$D3228,$D3228)=1,1,0)</f>
        <v>1</v>
      </c>
      <c r="V3228" s="27">
        <f t="shared" si="151"/>
        <v>22.93</v>
      </c>
      <c r="W3228" s="27">
        <f t="shared" si="152"/>
        <v>1</v>
      </c>
      <c r="X3228" s="27">
        <f t="shared" si="150"/>
        <v>22.929999677200001</v>
      </c>
    </row>
    <row r="3229" spans="1:24" x14ac:dyDescent="0.25">
      <c r="A3229" s="26">
        <v>46265</v>
      </c>
      <c r="B3229" s="27" t="s">
        <v>10573</v>
      </c>
      <c r="C3229" s="27" t="s">
        <v>3509</v>
      </c>
      <c r="D3229" s="27" t="s">
        <v>3522</v>
      </c>
      <c r="E3229" s="27" t="s">
        <v>35</v>
      </c>
      <c r="F3229" s="27" t="s">
        <v>23</v>
      </c>
      <c r="G3229" s="27" t="s">
        <v>36</v>
      </c>
      <c r="H3229" s="27" t="s">
        <v>24</v>
      </c>
      <c r="I3229" s="28">
        <v>103553300</v>
      </c>
      <c r="J3229" s="28">
        <v>0</v>
      </c>
      <c r="K3229" s="28">
        <v>103553300</v>
      </c>
      <c r="L3229" s="29">
        <v>3.1</v>
      </c>
      <c r="M3229" s="29">
        <f>IFERROR(_xlfn.XLOOKUP($B3229,'Ownership Metrics'!$A:$A,'Ownership Metrics'!$B:$B),"")</f>
        <v>12.18</v>
      </c>
      <c r="N3229" s="28">
        <f>IFERROR(_xlfn.XLOOKUP($B3229,'Ownership Metrics'!$A:$A,'Ownership Metrics'!$C:$C),"")</f>
        <v>1102</v>
      </c>
      <c r="O3229" s="29">
        <f>IFERROR(_xlfn.XLOOKUP($B3229,'Ownership Metrics'!$A:$A,'Ownership Metrics'!$D:$D),"")</f>
        <v>22.93</v>
      </c>
      <c r="P3229" s="29">
        <f>IFERROR(_xlfn.XLOOKUP($B3229,'Ownership Metrics'!$A:$A,'Ownership Metrics'!$E:$E),"")</f>
        <v>50.85</v>
      </c>
      <c r="Q3229" s="30">
        <f>IFERROR(_xlfn.XLOOKUP($B3229,'Ownership Metrics'!$A:$A,'Ownership Metrics'!$F:$F),"")</f>
        <v>17</v>
      </c>
      <c r="R3229" s="30">
        <f>IFERROR(_xlfn.XLOOKUP($B3229,'Ownership Metrics'!$A:$A,'Ownership Metrics'!$G:$G),"")</f>
        <v>26</v>
      </c>
      <c r="S3229" s="27" t="str">
        <f>IFERROR(_xlfn.XLOOKUP($B3229,'Ownership Metrics'!$A:$A,'Ownership Metrics'!$H:$H),"")</f>
        <v>Moderat</v>
      </c>
      <c r="T3229" s="27" t="str">
        <f>IFERROR(_xlfn.XLOOKUP($B3229,'Ownership Metrics'!$A:$A,'Ownership Metrics'!$I:$I),"")</f>
        <v>Sedang</v>
      </c>
      <c r="U3229" s="27">
        <f>IF(COUNTIFS($B$2:$B3229,$B3229,$D$2:$D3229,$D3229)=1,1,0)</f>
        <v>1</v>
      </c>
      <c r="V3229" s="27">
        <f t="shared" si="151"/>
        <v>3.1</v>
      </c>
      <c r="W3229" s="27">
        <f t="shared" si="152"/>
        <v>7</v>
      </c>
      <c r="X3229" s="27">
        <f t="shared" si="150"/>
        <v>3.0999996771</v>
      </c>
    </row>
    <row r="3230" spans="1:24" x14ac:dyDescent="0.25">
      <c r="A3230" s="26">
        <v>46265</v>
      </c>
      <c r="B3230" s="27" t="s">
        <v>10573</v>
      </c>
      <c r="C3230" s="27" t="s">
        <v>3509</v>
      </c>
      <c r="D3230" s="27" t="s">
        <v>2724</v>
      </c>
      <c r="E3230" s="27" t="s">
        <v>35</v>
      </c>
      <c r="F3230" s="27" t="s">
        <v>23</v>
      </c>
      <c r="G3230" s="27" t="s">
        <v>36</v>
      </c>
      <c r="H3230" s="27" t="s">
        <v>24</v>
      </c>
      <c r="I3230" s="28">
        <v>115421400</v>
      </c>
      <c r="J3230" s="28">
        <v>0</v>
      </c>
      <c r="K3230" s="28">
        <v>115421400</v>
      </c>
      <c r="L3230" s="29">
        <v>3.45</v>
      </c>
      <c r="M3230" s="29">
        <f>IFERROR(_xlfn.XLOOKUP($B3230,'Ownership Metrics'!$A:$A,'Ownership Metrics'!$B:$B),"")</f>
        <v>12.18</v>
      </c>
      <c r="N3230" s="28">
        <f>IFERROR(_xlfn.XLOOKUP($B3230,'Ownership Metrics'!$A:$A,'Ownership Metrics'!$C:$C),"")</f>
        <v>1102</v>
      </c>
      <c r="O3230" s="29">
        <f>IFERROR(_xlfn.XLOOKUP($B3230,'Ownership Metrics'!$A:$A,'Ownership Metrics'!$D:$D),"")</f>
        <v>22.93</v>
      </c>
      <c r="P3230" s="29">
        <f>IFERROR(_xlfn.XLOOKUP($B3230,'Ownership Metrics'!$A:$A,'Ownership Metrics'!$E:$E),"")</f>
        <v>50.85</v>
      </c>
      <c r="Q3230" s="30">
        <f>IFERROR(_xlfn.XLOOKUP($B3230,'Ownership Metrics'!$A:$A,'Ownership Metrics'!$F:$F),"")</f>
        <v>17</v>
      </c>
      <c r="R3230" s="30">
        <f>IFERROR(_xlfn.XLOOKUP($B3230,'Ownership Metrics'!$A:$A,'Ownership Metrics'!$G:$G),"")</f>
        <v>26</v>
      </c>
      <c r="S3230" s="27" t="str">
        <f>IFERROR(_xlfn.XLOOKUP($B3230,'Ownership Metrics'!$A:$A,'Ownership Metrics'!$H:$H),"")</f>
        <v>Moderat</v>
      </c>
      <c r="T3230" s="27" t="str">
        <f>IFERROR(_xlfn.XLOOKUP($B3230,'Ownership Metrics'!$A:$A,'Ownership Metrics'!$I:$I),"")</f>
        <v>Sedang</v>
      </c>
      <c r="U3230" s="27">
        <f>IF(COUNTIFS($B$2:$B3230,$B3230,$D$2:$D3230,$D3230)=1,1,0)</f>
        <v>1</v>
      </c>
      <c r="V3230" s="27">
        <f t="shared" si="151"/>
        <v>3.45</v>
      </c>
      <c r="W3230" s="27">
        <f t="shared" si="152"/>
        <v>6</v>
      </c>
      <c r="X3230" s="27">
        <f t="shared" si="150"/>
        <v>3.4499996770000001</v>
      </c>
    </row>
    <row r="3231" spans="1:24" x14ac:dyDescent="0.25">
      <c r="A3231" s="26">
        <v>46265</v>
      </c>
      <c r="B3231" s="27" t="s">
        <v>10573</v>
      </c>
      <c r="C3231" s="27" t="s">
        <v>3509</v>
      </c>
      <c r="D3231" s="27" t="s">
        <v>3523</v>
      </c>
      <c r="E3231" s="27"/>
      <c r="F3231" s="27"/>
      <c r="G3231" s="27"/>
      <c r="H3231" s="27"/>
      <c r="I3231" s="28">
        <v>0</v>
      </c>
      <c r="J3231" s="28">
        <v>67751100</v>
      </c>
      <c r="K3231" s="28">
        <v>67751100</v>
      </c>
      <c r="L3231" s="29">
        <v>2.0299999999999998</v>
      </c>
      <c r="M3231" s="29">
        <f>IFERROR(_xlfn.XLOOKUP($B3231,'Ownership Metrics'!$A:$A,'Ownership Metrics'!$B:$B),"")</f>
        <v>12.18</v>
      </c>
      <c r="N3231" s="28">
        <f>IFERROR(_xlfn.XLOOKUP($B3231,'Ownership Metrics'!$A:$A,'Ownership Metrics'!$C:$C),"")</f>
        <v>1102</v>
      </c>
      <c r="O3231" s="29">
        <f>IFERROR(_xlfn.XLOOKUP($B3231,'Ownership Metrics'!$A:$A,'Ownership Metrics'!$D:$D),"")</f>
        <v>22.93</v>
      </c>
      <c r="P3231" s="29">
        <f>IFERROR(_xlfn.XLOOKUP($B3231,'Ownership Metrics'!$A:$A,'Ownership Metrics'!$E:$E),"")</f>
        <v>50.85</v>
      </c>
      <c r="Q3231" s="30">
        <f>IFERROR(_xlfn.XLOOKUP($B3231,'Ownership Metrics'!$A:$A,'Ownership Metrics'!$F:$F),"")</f>
        <v>17</v>
      </c>
      <c r="R3231" s="30">
        <f>IFERROR(_xlfn.XLOOKUP($B3231,'Ownership Metrics'!$A:$A,'Ownership Metrics'!$G:$G),"")</f>
        <v>26</v>
      </c>
      <c r="S3231" s="27" t="str">
        <f>IFERROR(_xlfn.XLOOKUP($B3231,'Ownership Metrics'!$A:$A,'Ownership Metrics'!$H:$H),"")</f>
        <v>Moderat</v>
      </c>
      <c r="T3231" s="27" t="str">
        <f>IFERROR(_xlfn.XLOOKUP($B3231,'Ownership Metrics'!$A:$A,'Ownership Metrics'!$I:$I),"")</f>
        <v>Sedang</v>
      </c>
      <c r="U3231" s="27">
        <f>IF(COUNTIFS($B$2:$B3231,$B3231,$D$2:$D3231,$D3231)=1,1,0)</f>
        <v>1</v>
      </c>
      <c r="V3231" s="27">
        <f t="shared" si="151"/>
        <v>2.0299999999999998</v>
      </c>
      <c r="W3231" s="27">
        <f t="shared" si="152"/>
        <v>10</v>
      </c>
      <c r="X3231" s="27">
        <f t="shared" si="150"/>
        <v>2.0299996768999997</v>
      </c>
    </row>
    <row r="3232" spans="1:24" x14ac:dyDescent="0.25">
      <c r="A3232" s="26">
        <v>46265</v>
      </c>
      <c r="B3232" s="27" t="s">
        <v>10573</v>
      </c>
      <c r="C3232" s="27" t="s">
        <v>3509</v>
      </c>
      <c r="D3232" s="27" t="s">
        <v>1141</v>
      </c>
      <c r="E3232" s="27" t="s">
        <v>22</v>
      </c>
      <c r="F3232" s="27" t="s">
        <v>32</v>
      </c>
      <c r="G3232" s="27"/>
      <c r="H3232" s="27" t="s">
        <v>56</v>
      </c>
      <c r="I3232" s="28">
        <v>53470400</v>
      </c>
      <c r="J3232" s="28">
        <v>0</v>
      </c>
      <c r="K3232" s="28">
        <v>53470400</v>
      </c>
      <c r="L3232" s="29">
        <v>1.6</v>
      </c>
      <c r="M3232" s="29">
        <f>IFERROR(_xlfn.XLOOKUP($B3232,'Ownership Metrics'!$A:$A,'Ownership Metrics'!$B:$B),"")</f>
        <v>12.18</v>
      </c>
      <c r="N3232" s="28">
        <f>IFERROR(_xlfn.XLOOKUP($B3232,'Ownership Metrics'!$A:$A,'Ownership Metrics'!$C:$C),"")</f>
        <v>1102</v>
      </c>
      <c r="O3232" s="29">
        <f>IFERROR(_xlfn.XLOOKUP($B3232,'Ownership Metrics'!$A:$A,'Ownership Metrics'!$D:$D),"")</f>
        <v>22.93</v>
      </c>
      <c r="P3232" s="29">
        <f>IFERROR(_xlfn.XLOOKUP($B3232,'Ownership Metrics'!$A:$A,'Ownership Metrics'!$E:$E),"")</f>
        <v>50.85</v>
      </c>
      <c r="Q3232" s="30">
        <f>IFERROR(_xlfn.XLOOKUP($B3232,'Ownership Metrics'!$A:$A,'Ownership Metrics'!$F:$F),"")</f>
        <v>17</v>
      </c>
      <c r="R3232" s="30">
        <f>IFERROR(_xlfn.XLOOKUP($B3232,'Ownership Metrics'!$A:$A,'Ownership Metrics'!$G:$G),"")</f>
        <v>26</v>
      </c>
      <c r="S3232" s="27" t="str">
        <f>IFERROR(_xlfn.XLOOKUP($B3232,'Ownership Metrics'!$A:$A,'Ownership Metrics'!$H:$H),"")</f>
        <v>Moderat</v>
      </c>
      <c r="T3232" s="27" t="str">
        <f>IFERROR(_xlfn.XLOOKUP($B3232,'Ownership Metrics'!$A:$A,'Ownership Metrics'!$I:$I),"")</f>
        <v>Sedang</v>
      </c>
      <c r="U3232" s="27">
        <f>IF(COUNTIFS($B$2:$B3232,$B3232,$D$2:$D3232,$D3232)=1,1,0)</f>
        <v>1</v>
      </c>
      <c r="V3232" s="27">
        <f t="shared" si="151"/>
        <v>1.6</v>
      </c>
      <c r="W3232" s="27">
        <f t="shared" si="152"/>
        <v>13</v>
      </c>
      <c r="X3232" s="27">
        <f t="shared" si="150"/>
        <v>1.5999996768</v>
      </c>
    </row>
    <row r="3233" spans="1:24" x14ac:dyDescent="0.25">
      <c r="A3233" s="26">
        <v>46265</v>
      </c>
      <c r="B3233" s="27" t="s">
        <v>10574</v>
      </c>
      <c r="C3233" s="27" t="s">
        <v>3525</v>
      </c>
      <c r="D3233" s="27" t="s">
        <v>3526</v>
      </c>
      <c r="E3233" s="27" t="s">
        <v>22</v>
      </c>
      <c r="F3233" s="27" t="s">
        <v>23</v>
      </c>
      <c r="G3233" s="27"/>
      <c r="H3233" s="27" t="s">
        <v>24</v>
      </c>
      <c r="I3233" s="28">
        <v>7000000</v>
      </c>
      <c r="J3233" s="28">
        <v>0</v>
      </c>
      <c r="K3233" s="28">
        <v>7000000</v>
      </c>
      <c r="L3233" s="29">
        <v>1.18</v>
      </c>
      <c r="M3233" s="29">
        <f>IFERROR(_xlfn.XLOOKUP($B3233,'Ownership Metrics'!$A:$A,'Ownership Metrics'!$B:$B),"")</f>
        <v>7.04</v>
      </c>
      <c r="N3233" s="28">
        <f>IFERROR(_xlfn.XLOOKUP($B3233,'Ownership Metrics'!$A:$A,'Ownership Metrics'!$C:$C),"")</f>
        <v>3607</v>
      </c>
      <c r="O3233" s="29">
        <f>IFERROR(_xlfn.XLOOKUP($B3233,'Ownership Metrics'!$A:$A,'Ownership Metrics'!$D:$D),"")</f>
        <v>54.74</v>
      </c>
      <c r="P3233" s="29">
        <f>IFERROR(_xlfn.XLOOKUP($B3233,'Ownership Metrics'!$A:$A,'Ownership Metrics'!$E:$E),"")</f>
        <v>87.04</v>
      </c>
      <c r="Q3233" s="30">
        <f>IFERROR(_xlfn.XLOOKUP($B3233,'Ownership Metrics'!$A:$A,'Ownership Metrics'!$F:$F),"")</f>
        <v>8</v>
      </c>
      <c r="R3233" s="30">
        <f>IFERROR(_xlfn.XLOOKUP($B3233,'Ownership Metrics'!$A:$A,'Ownership Metrics'!$G:$G),"")</f>
        <v>59</v>
      </c>
      <c r="S3233" s="27" t="str">
        <f>IFERROR(_xlfn.XLOOKUP($B3233,'Ownership Metrics'!$A:$A,'Ownership Metrics'!$H:$H),"")</f>
        <v>Mayoritas</v>
      </c>
      <c r="T3233" s="27" t="str">
        <f>IFERROR(_xlfn.XLOOKUP($B3233,'Ownership Metrics'!$A:$A,'Ownership Metrics'!$I:$I),"")</f>
        <v>Tinggi</v>
      </c>
      <c r="U3233" s="27">
        <f>IF(COUNTIFS($B$2:$B3233,$B3233,$D$2:$D3233,$D3233)=1,1,0)</f>
        <v>1</v>
      </c>
      <c r="V3233" s="27">
        <f t="shared" si="151"/>
        <v>1.18</v>
      </c>
      <c r="W3233" s="27">
        <f t="shared" si="152"/>
        <v>6</v>
      </c>
      <c r="X3233" s="27">
        <f t="shared" si="150"/>
        <v>1.1799996766999998</v>
      </c>
    </row>
    <row r="3234" spans="1:24" x14ac:dyDescent="0.25">
      <c r="A3234" s="26">
        <v>46265</v>
      </c>
      <c r="B3234" s="27" t="s">
        <v>10574</v>
      </c>
      <c r="C3234" s="27" t="s">
        <v>3525</v>
      </c>
      <c r="D3234" s="27" t="s">
        <v>3527</v>
      </c>
      <c r="E3234" s="27" t="s">
        <v>22</v>
      </c>
      <c r="F3234" s="27" t="s">
        <v>32</v>
      </c>
      <c r="G3234" s="27"/>
      <c r="H3234" s="27" t="s">
        <v>205</v>
      </c>
      <c r="I3234" s="28">
        <v>323940000</v>
      </c>
      <c r="J3234" s="28">
        <v>0</v>
      </c>
      <c r="K3234" s="28">
        <v>323940000</v>
      </c>
      <c r="L3234" s="29">
        <v>54.74</v>
      </c>
      <c r="M3234" s="29">
        <f>IFERROR(_xlfn.XLOOKUP($B3234,'Ownership Metrics'!$A:$A,'Ownership Metrics'!$B:$B),"")</f>
        <v>7.04</v>
      </c>
      <c r="N3234" s="28">
        <f>IFERROR(_xlfn.XLOOKUP($B3234,'Ownership Metrics'!$A:$A,'Ownership Metrics'!$C:$C),"")</f>
        <v>3607</v>
      </c>
      <c r="O3234" s="29">
        <f>IFERROR(_xlfn.XLOOKUP($B3234,'Ownership Metrics'!$A:$A,'Ownership Metrics'!$D:$D),"")</f>
        <v>54.74</v>
      </c>
      <c r="P3234" s="29">
        <f>IFERROR(_xlfn.XLOOKUP($B3234,'Ownership Metrics'!$A:$A,'Ownership Metrics'!$E:$E),"")</f>
        <v>87.04</v>
      </c>
      <c r="Q3234" s="30">
        <f>IFERROR(_xlfn.XLOOKUP($B3234,'Ownership Metrics'!$A:$A,'Ownership Metrics'!$F:$F),"")</f>
        <v>8</v>
      </c>
      <c r="R3234" s="30">
        <f>IFERROR(_xlfn.XLOOKUP($B3234,'Ownership Metrics'!$A:$A,'Ownership Metrics'!$G:$G),"")</f>
        <v>59</v>
      </c>
      <c r="S3234" s="27" t="str">
        <f>IFERROR(_xlfn.XLOOKUP($B3234,'Ownership Metrics'!$A:$A,'Ownership Metrics'!$H:$H),"")</f>
        <v>Mayoritas</v>
      </c>
      <c r="T3234" s="27" t="str">
        <f>IFERROR(_xlfn.XLOOKUP($B3234,'Ownership Metrics'!$A:$A,'Ownership Metrics'!$I:$I),"")</f>
        <v>Tinggi</v>
      </c>
      <c r="U3234" s="27">
        <f>IF(COUNTIFS($B$2:$B3234,$B3234,$D$2:$D3234,$D3234)=1,1,0)</f>
        <v>1</v>
      </c>
      <c r="V3234" s="27">
        <f t="shared" si="151"/>
        <v>54.74</v>
      </c>
      <c r="W3234" s="27">
        <f t="shared" si="152"/>
        <v>1</v>
      </c>
      <c r="X3234" s="27">
        <f t="shared" si="150"/>
        <v>54.7399996766</v>
      </c>
    </row>
    <row r="3235" spans="1:24" x14ac:dyDescent="0.25">
      <c r="A3235" s="26">
        <v>46265</v>
      </c>
      <c r="B3235" s="27" t="s">
        <v>10574</v>
      </c>
      <c r="C3235" s="27" t="s">
        <v>3525</v>
      </c>
      <c r="D3235" s="27" t="s">
        <v>3528</v>
      </c>
      <c r="E3235" s="27" t="s">
        <v>35</v>
      </c>
      <c r="F3235" s="27" t="s">
        <v>23</v>
      </c>
      <c r="G3235" s="27" t="s">
        <v>36</v>
      </c>
      <c r="H3235" s="27" t="s">
        <v>24</v>
      </c>
      <c r="I3235" s="28">
        <v>57644500</v>
      </c>
      <c r="J3235" s="28">
        <v>0</v>
      </c>
      <c r="K3235" s="28">
        <v>57644500</v>
      </c>
      <c r="L3235" s="29">
        <v>9.74</v>
      </c>
      <c r="M3235" s="29">
        <f>IFERROR(_xlfn.XLOOKUP($B3235,'Ownership Metrics'!$A:$A,'Ownership Metrics'!$B:$B),"")</f>
        <v>7.04</v>
      </c>
      <c r="N3235" s="28">
        <f>IFERROR(_xlfn.XLOOKUP($B3235,'Ownership Metrics'!$A:$A,'Ownership Metrics'!$C:$C),"")</f>
        <v>3607</v>
      </c>
      <c r="O3235" s="29">
        <f>IFERROR(_xlfn.XLOOKUP($B3235,'Ownership Metrics'!$A:$A,'Ownership Metrics'!$D:$D),"")</f>
        <v>54.74</v>
      </c>
      <c r="P3235" s="29">
        <f>IFERROR(_xlfn.XLOOKUP($B3235,'Ownership Metrics'!$A:$A,'Ownership Metrics'!$E:$E),"")</f>
        <v>87.04</v>
      </c>
      <c r="Q3235" s="30">
        <f>IFERROR(_xlfn.XLOOKUP($B3235,'Ownership Metrics'!$A:$A,'Ownership Metrics'!$F:$F),"")</f>
        <v>8</v>
      </c>
      <c r="R3235" s="30">
        <f>IFERROR(_xlfn.XLOOKUP($B3235,'Ownership Metrics'!$A:$A,'Ownership Metrics'!$G:$G),"")</f>
        <v>59</v>
      </c>
      <c r="S3235" s="27" t="str">
        <f>IFERROR(_xlfn.XLOOKUP($B3235,'Ownership Metrics'!$A:$A,'Ownership Metrics'!$H:$H),"")</f>
        <v>Mayoritas</v>
      </c>
      <c r="T3235" s="27" t="str">
        <f>IFERROR(_xlfn.XLOOKUP($B3235,'Ownership Metrics'!$A:$A,'Ownership Metrics'!$I:$I),"")</f>
        <v>Tinggi</v>
      </c>
      <c r="U3235" s="27">
        <f>IF(COUNTIFS($B$2:$B3235,$B3235,$D$2:$D3235,$D3235)=1,1,0)</f>
        <v>1</v>
      </c>
      <c r="V3235" s="27">
        <f t="shared" si="151"/>
        <v>9.74</v>
      </c>
      <c r="W3235" s="27">
        <f t="shared" si="152"/>
        <v>3</v>
      </c>
      <c r="X3235" s="27">
        <f t="shared" si="150"/>
        <v>9.7399996765000001</v>
      </c>
    </row>
    <row r="3236" spans="1:24" x14ac:dyDescent="0.25">
      <c r="A3236" s="26">
        <v>46265</v>
      </c>
      <c r="B3236" s="27" t="s">
        <v>10574</v>
      </c>
      <c r="C3236" s="27" t="s">
        <v>3525</v>
      </c>
      <c r="D3236" s="27" t="s">
        <v>3529</v>
      </c>
      <c r="E3236" s="27" t="s">
        <v>35</v>
      </c>
      <c r="F3236" s="27" t="s">
        <v>23</v>
      </c>
      <c r="G3236" s="27" t="s">
        <v>36</v>
      </c>
      <c r="H3236" s="27"/>
      <c r="I3236" s="28">
        <v>6352500</v>
      </c>
      <c r="J3236" s="28">
        <v>0</v>
      </c>
      <c r="K3236" s="28">
        <v>6352500</v>
      </c>
      <c r="L3236" s="29">
        <v>1.07</v>
      </c>
      <c r="M3236" s="29">
        <f>IFERROR(_xlfn.XLOOKUP($B3236,'Ownership Metrics'!$A:$A,'Ownership Metrics'!$B:$B),"")</f>
        <v>7.04</v>
      </c>
      <c r="N3236" s="28">
        <f>IFERROR(_xlfn.XLOOKUP($B3236,'Ownership Metrics'!$A:$A,'Ownership Metrics'!$C:$C),"")</f>
        <v>3607</v>
      </c>
      <c r="O3236" s="29">
        <f>IFERROR(_xlfn.XLOOKUP($B3236,'Ownership Metrics'!$A:$A,'Ownership Metrics'!$D:$D),"")</f>
        <v>54.74</v>
      </c>
      <c r="P3236" s="29">
        <f>IFERROR(_xlfn.XLOOKUP($B3236,'Ownership Metrics'!$A:$A,'Ownership Metrics'!$E:$E),"")</f>
        <v>87.04</v>
      </c>
      <c r="Q3236" s="30">
        <f>IFERROR(_xlfn.XLOOKUP($B3236,'Ownership Metrics'!$A:$A,'Ownership Metrics'!$F:$F),"")</f>
        <v>8</v>
      </c>
      <c r="R3236" s="30">
        <f>IFERROR(_xlfn.XLOOKUP($B3236,'Ownership Metrics'!$A:$A,'Ownership Metrics'!$G:$G),"")</f>
        <v>59</v>
      </c>
      <c r="S3236" s="27" t="str">
        <f>IFERROR(_xlfn.XLOOKUP($B3236,'Ownership Metrics'!$A:$A,'Ownership Metrics'!$H:$H),"")</f>
        <v>Mayoritas</v>
      </c>
      <c r="T3236" s="27" t="str">
        <f>IFERROR(_xlfn.XLOOKUP($B3236,'Ownership Metrics'!$A:$A,'Ownership Metrics'!$I:$I),"")</f>
        <v>Tinggi</v>
      </c>
      <c r="U3236" s="27">
        <f>IF(COUNTIFS($B$2:$B3236,$B3236,$D$2:$D3236,$D3236)=1,1,0)</f>
        <v>1</v>
      </c>
      <c r="V3236" s="27">
        <f t="shared" si="151"/>
        <v>1.07</v>
      </c>
      <c r="W3236" s="27">
        <f t="shared" si="152"/>
        <v>7</v>
      </c>
      <c r="X3236" s="27">
        <f t="shared" si="150"/>
        <v>1.0699996764000002</v>
      </c>
    </row>
    <row r="3237" spans="1:24" x14ac:dyDescent="0.25">
      <c r="A3237" s="26">
        <v>46265</v>
      </c>
      <c r="B3237" s="27" t="s">
        <v>10574</v>
      </c>
      <c r="C3237" s="27" t="s">
        <v>3525</v>
      </c>
      <c r="D3237" s="27" t="s">
        <v>3530</v>
      </c>
      <c r="E3237" s="27" t="s">
        <v>35</v>
      </c>
      <c r="F3237" s="27" t="s">
        <v>23</v>
      </c>
      <c r="G3237" s="27" t="s">
        <v>36</v>
      </c>
      <c r="H3237" s="27" t="s">
        <v>24</v>
      </c>
      <c r="I3237" s="28">
        <v>7500000</v>
      </c>
      <c r="J3237" s="28">
        <v>0</v>
      </c>
      <c r="K3237" s="28">
        <v>7500000</v>
      </c>
      <c r="L3237" s="29">
        <v>1.27</v>
      </c>
      <c r="M3237" s="29">
        <f>IFERROR(_xlfn.XLOOKUP($B3237,'Ownership Metrics'!$A:$A,'Ownership Metrics'!$B:$B),"")</f>
        <v>7.04</v>
      </c>
      <c r="N3237" s="28">
        <f>IFERROR(_xlfn.XLOOKUP($B3237,'Ownership Metrics'!$A:$A,'Ownership Metrics'!$C:$C),"")</f>
        <v>3607</v>
      </c>
      <c r="O3237" s="29">
        <f>IFERROR(_xlfn.XLOOKUP($B3237,'Ownership Metrics'!$A:$A,'Ownership Metrics'!$D:$D),"")</f>
        <v>54.74</v>
      </c>
      <c r="P3237" s="29">
        <f>IFERROR(_xlfn.XLOOKUP($B3237,'Ownership Metrics'!$A:$A,'Ownership Metrics'!$E:$E),"")</f>
        <v>87.04</v>
      </c>
      <c r="Q3237" s="30">
        <f>IFERROR(_xlfn.XLOOKUP($B3237,'Ownership Metrics'!$A:$A,'Ownership Metrics'!$F:$F),"")</f>
        <v>8</v>
      </c>
      <c r="R3237" s="30">
        <f>IFERROR(_xlfn.XLOOKUP($B3237,'Ownership Metrics'!$A:$A,'Ownership Metrics'!$G:$G),"")</f>
        <v>59</v>
      </c>
      <c r="S3237" s="27" t="str">
        <f>IFERROR(_xlfn.XLOOKUP($B3237,'Ownership Metrics'!$A:$A,'Ownership Metrics'!$H:$H),"")</f>
        <v>Mayoritas</v>
      </c>
      <c r="T3237" s="27" t="str">
        <f>IFERROR(_xlfn.XLOOKUP($B3237,'Ownership Metrics'!$A:$A,'Ownership Metrics'!$I:$I),"")</f>
        <v>Tinggi</v>
      </c>
      <c r="U3237" s="27">
        <f>IF(COUNTIFS($B$2:$B3237,$B3237,$D$2:$D3237,$D3237)=1,1,0)</f>
        <v>1</v>
      </c>
      <c r="V3237" s="27">
        <f t="shared" si="151"/>
        <v>1.27</v>
      </c>
      <c r="W3237" s="27">
        <f t="shared" si="152"/>
        <v>5</v>
      </c>
      <c r="X3237" s="27">
        <f t="shared" si="150"/>
        <v>1.2699996763000001</v>
      </c>
    </row>
    <row r="3238" spans="1:24" x14ac:dyDescent="0.25">
      <c r="A3238" s="26">
        <v>46265</v>
      </c>
      <c r="B3238" s="27" t="s">
        <v>10574</v>
      </c>
      <c r="C3238" s="27" t="s">
        <v>3525</v>
      </c>
      <c r="D3238" s="27" t="s">
        <v>3531</v>
      </c>
      <c r="E3238" s="27" t="s">
        <v>35</v>
      </c>
      <c r="F3238" s="27" t="s">
        <v>23</v>
      </c>
      <c r="G3238" s="27" t="s">
        <v>36</v>
      </c>
      <c r="H3238" s="27" t="s">
        <v>24</v>
      </c>
      <c r="I3238" s="28">
        <v>127754220</v>
      </c>
      <c r="J3238" s="28">
        <v>5750000</v>
      </c>
      <c r="K3238" s="28">
        <v>133504220</v>
      </c>
      <c r="L3238" s="29">
        <v>22.56</v>
      </c>
      <c r="M3238" s="29">
        <f>IFERROR(_xlfn.XLOOKUP($B3238,'Ownership Metrics'!$A:$A,'Ownership Metrics'!$B:$B),"")</f>
        <v>7.04</v>
      </c>
      <c r="N3238" s="28">
        <f>IFERROR(_xlfn.XLOOKUP($B3238,'Ownership Metrics'!$A:$A,'Ownership Metrics'!$C:$C),"")</f>
        <v>3607</v>
      </c>
      <c r="O3238" s="29">
        <f>IFERROR(_xlfn.XLOOKUP($B3238,'Ownership Metrics'!$A:$A,'Ownership Metrics'!$D:$D),"")</f>
        <v>54.74</v>
      </c>
      <c r="P3238" s="29">
        <f>IFERROR(_xlfn.XLOOKUP($B3238,'Ownership Metrics'!$A:$A,'Ownership Metrics'!$E:$E),"")</f>
        <v>87.04</v>
      </c>
      <c r="Q3238" s="30">
        <f>IFERROR(_xlfn.XLOOKUP($B3238,'Ownership Metrics'!$A:$A,'Ownership Metrics'!$F:$F),"")</f>
        <v>8</v>
      </c>
      <c r="R3238" s="30">
        <f>IFERROR(_xlfn.XLOOKUP($B3238,'Ownership Metrics'!$A:$A,'Ownership Metrics'!$G:$G),"")</f>
        <v>59</v>
      </c>
      <c r="S3238" s="27" t="str">
        <f>IFERROR(_xlfn.XLOOKUP($B3238,'Ownership Metrics'!$A:$A,'Ownership Metrics'!$H:$H),"")</f>
        <v>Mayoritas</v>
      </c>
      <c r="T3238" s="27" t="str">
        <f>IFERROR(_xlfn.XLOOKUP($B3238,'Ownership Metrics'!$A:$A,'Ownership Metrics'!$I:$I),"")</f>
        <v>Tinggi</v>
      </c>
      <c r="U3238" s="27">
        <f>IF(COUNTIFS($B$2:$B3238,$B3238,$D$2:$D3238,$D3238)=1,1,0)</f>
        <v>1</v>
      </c>
      <c r="V3238" s="27">
        <f t="shared" si="151"/>
        <v>22.56</v>
      </c>
      <c r="W3238" s="27">
        <f t="shared" si="152"/>
        <v>2</v>
      </c>
      <c r="X3238" s="27">
        <f t="shared" si="150"/>
        <v>22.5599996762</v>
      </c>
    </row>
    <row r="3239" spans="1:24" x14ac:dyDescent="0.25">
      <c r="A3239" s="26">
        <v>46265</v>
      </c>
      <c r="B3239" s="27" t="s">
        <v>10574</v>
      </c>
      <c r="C3239" s="27" t="s">
        <v>3525</v>
      </c>
      <c r="D3239" s="27" t="s">
        <v>3532</v>
      </c>
      <c r="E3239" s="27" t="s">
        <v>35</v>
      </c>
      <c r="F3239" s="27" t="s">
        <v>23</v>
      </c>
      <c r="G3239" s="27" t="s">
        <v>36</v>
      </c>
      <c r="H3239" s="27" t="s">
        <v>3533</v>
      </c>
      <c r="I3239" s="28">
        <v>8240900</v>
      </c>
      <c r="J3239" s="28">
        <v>0</v>
      </c>
      <c r="K3239" s="28">
        <v>8240900</v>
      </c>
      <c r="L3239" s="29">
        <v>1.39</v>
      </c>
      <c r="M3239" s="29">
        <f>IFERROR(_xlfn.XLOOKUP($B3239,'Ownership Metrics'!$A:$A,'Ownership Metrics'!$B:$B),"")</f>
        <v>7.04</v>
      </c>
      <c r="N3239" s="28">
        <f>IFERROR(_xlfn.XLOOKUP($B3239,'Ownership Metrics'!$A:$A,'Ownership Metrics'!$C:$C),"")</f>
        <v>3607</v>
      </c>
      <c r="O3239" s="29">
        <f>IFERROR(_xlfn.XLOOKUP($B3239,'Ownership Metrics'!$A:$A,'Ownership Metrics'!$D:$D),"")</f>
        <v>54.74</v>
      </c>
      <c r="P3239" s="29">
        <f>IFERROR(_xlfn.XLOOKUP($B3239,'Ownership Metrics'!$A:$A,'Ownership Metrics'!$E:$E),"")</f>
        <v>87.04</v>
      </c>
      <c r="Q3239" s="30">
        <f>IFERROR(_xlfn.XLOOKUP($B3239,'Ownership Metrics'!$A:$A,'Ownership Metrics'!$F:$F),"")</f>
        <v>8</v>
      </c>
      <c r="R3239" s="30">
        <f>IFERROR(_xlfn.XLOOKUP($B3239,'Ownership Metrics'!$A:$A,'Ownership Metrics'!$G:$G),"")</f>
        <v>59</v>
      </c>
      <c r="S3239" s="27" t="str">
        <f>IFERROR(_xlfn.XLOOKUP($B3239,'Ownership Metrics'!$A:$A,'Ownership Metrics'!$H:$H),"")</f>
        <v>Mayoritas</v>
      </c>
      <c r="T3239" s="27" t="str">
        <f>IFERROR(_xlfn.XLOOKUP($B3239,'Ownership Metrics'!$A:$A,'Ownership Metrics'!$I:$I),"")</f>
        <v>Tinggi</v>
      </c>
      <c r="U3239" s="27">
        <f>IF(COUNTIFS($B$2:$B3239,$B3239,$D$2:$D3239,$D3239)=1,1,0)</f>
        <v>1</v>
      </c>
      <c r="V3239" s="27">
        <f t="shared" si="151"/>
        <v>1.39</v>
      </c>
      <c r="W3239" s="27">
        <f t="shared" si="152"/>
        <v>4</v>
      </c>
      <c r="X3239" s="27">
        <f t="shared" si="150"/>
        <v>1.3899996761</v>
      </c>
    </row>
    <row r="3240" spans="1:24" x14ac:dyDescent="0.25">
      <c r="A3240" s="26">
        <v>46265</v>
      </c>
      <c r="B3240" s="27" t="s">
        <v>10574</v>
      </c>
      <c r="C3240" s="27" t="s">
        <v>3525</v>
      </c>
      <c r="D3240" s="27" t="s">
        <v>3534</v>
      </c>
      <c r="E3240" s="27"/>
      <c r="F3240" s="27"/>
      <c r="G3240" s="27"/>
      <c r="H3240" s="27"/>
      <c r="I3240" s="28">
        <v>0</v>
      </c>
      <c r="J3240" s="28">
        <v>6000000</v>
      </c>
      <c r="K3240" s="28">
        <v>6000000</v>
      </c>
      <c r="L3240" s="29">
        <v>1.01</v>
      </c>
      <c r="M3240" s="29">
        <f>IFERROR(_xlfn.XLOOKUP($B3240,'Ownership Metrics'!$A:$A,'Ownership Metrics'!$B:$B),"")</f>
        <v>7.04</v>
      </c>
      <c r="N3240" s="28">
        <f>IFERROR(_xlfn.XLOOKUP($B3240,'Ownership Metrics'!$A:$A,'Ownership Metrics'!$C:$C),"")</f>
        <v>3607</v>
      </c>
      <c r="O3240" s="29">
        <f>IFERROR(_xlfn.XLOOKUP($B3240,'Ownership Metrics'!$A:$A,'Ownership Metrics'!$D:$D),"")</f>
        <v>54.74</v>
      </c>
      <c r="P3240" s="29">
        <f>IFERROR(_xlfn.XLOOKUP($B3240,'Ownership Metrics'!$A:$A,'Ownership Metrics'!$E:$E),"")</f>
        <v>87.04</v>
      </c>
      <c r="Q3240" s="30">
        <f>IFERROR(_xlfn.XLOOKUP($B3240,'Ownership Metrics'!$A:$A,'Ownership Metrics'!$F:$F),"")</f>
        <v>8</v>
      </c>
      <c r="R3240" s="30">
        <f>IFERROR(_xlfn.XLOOKUP($B3240,'Ownership Metrics'!$A:$A,'Ownership Metrics'!$G:$G),"")</f>
        <v>59</v>
      </c>
      <c r="S3240" s="27" t="str">
        <f>IFERROR(_xlfn.XLOOKUP($B3240,'Ownership Metrics'!$A:$A,'Ownership Metrics'!$H:$H),"")</f>
        <v>Mayoritas</v>
      </c>
      <c r="T3240" s="27" t="str">
        <f>IFERROR(_xlfn.XLOOKUP($B3240,'Ownership Metrics'!$A:$A,'Ownership Metrics'!$I:$I),"")</f>
        <v>Tinggi</v>
      </c>
      <c r="U3240" s="27">
        <f>IF(COUNTIFS($B$2:$B3240,$B3240,$D$2:$D3240,$D3240)=1,1,0)</f>
        <v>1</v>
      </c>
      <c r="V3240" s="27">
        <f t="shared" si="151"/>
        <v>1.01</v>
      </c>
      <c r="W3240" s="27">
        <f t="shared" si="152"/>
        <v>8</v>
      </c>
      <c r="X3240" s="27">
        <f t="shared" si="150"/>
        <v>1.0099996760000001</v>
      </c>
    </row>
    <row r="3241" spans="1:24" x14ac:dyDescent="0.25">
      <c r="A3241" s="26">
        <v>46265</v>
      </c>
      <c r="B3241" s="27" t="s">
        <v>10575</v>
      </c>
      <c r="C3241" s="27" t="s">
        <v>3536</v>
      </c>
      <c r="D3241" s="27" t="s">
        <v>3537</v>
      </c>
      <c r="E3241" s="27" t="s">
        <v>22</v>
      </c>
      <c r="F3241" s="27" t="s">
        <v>23</v>
      </c>
      <c r="G3241" s="27"/>
      <c r="H3241" s="27" t="s">
        <v>24</v>
      </c>
      <c r="I3241" s="28">
        <v>147515000</v>
      </c>
      <c r="J3241" s="28">
        <v>0</v>
      </c>
      <c r="K3241" s="28">
        <v>147515000</v>
      </c>
      <c r="L3241" s="29">
        <v>4.3</v>
      </c>
      <c r="M3241" s="29">
        <f>IFERROR(_xlfn.XLOOKUP($B3241,'Ownership Metrics'!$A:$A,'Ownership Metrics'!$B:$B),"")</f>
        <v>22.97</v>
      </c>
      <c r="N3241" s="28">
        <f>IFERROR(_xlfn.XLOOKUP($B3241,'Ownership Metrics'!$A:$A,'Ownership Metrics'!$C:$C),"")</f>
        <v>3066</v>
      </c>
      <c r="O3241" s="29">
        <f>IFERROR(_xlfn.XLOOKUP($B3241,'Ownership Metrics'!$A:$A,'Ownership Metrics'!$D:$D),"")</f>
        <v>54.72</v>
      </c>
      <c r="P3241" s="29">
        <f>IFERROR(_xlfn.XLOOKUP($B3241,'Ownership Metrics'!$A:$A,'Ownership Metrics'!$E:$E),"")</f>
        <v>62.89</v>
      </c>
      <c r="Q3241" s="30">
        <f>IFERROR(_xlfn.XLOOKUP($B3241,'Ownership Metrics'!$A:$A,'Ownership Metrics'!$F:$F),"")</f>
        <v>9</v>
      </c>
      <c r="R3241" s="30">
        <f>IFERROR(_xlfn.XLOOKUP($B3241,'Ownership Metrics'!$A:$A,'Ownership Metrics'!$G:$G),"")</f>
        <v>47</v>
      </c>
      <c r="S3241" s="27" t="str">
        <f>IFERROR(_xlfn.XLOOKUP($B3241,'Ownership Metrics'!$A:$A,'Ownership Metrics'!$H:$H),"")</f>
        <v>Mayoritas</v>
      </c>
      <c r="T3241" s="27" t="str">
        <f>IFERROR(_xlfn.XLOOKUP($B3241,'Ownership Metrics'!$A:$A,'Ownership Metrics'!$I:$I),"")</f>
        <v>Sedang</v>
      </c>
      <c r="U3241" s="27">
        <f>IF(COUNTIFS($B$2:$B3241,$B3241,$D$2:$D3241,$D3241)=1,1,0)</f>
        <v>1</v>
      </c>
      <c r="V3241" s="27">
        <f t="shared" si="151"/>
        <v>4.3</v>
      </c>
      <c r="W3241" s="27">
        <f t="shared" si="152"/>
        <v>2</v>
      </c>
      <c r="X3241" s="27">
        <f t="shared" si="150"/>
        <v>4.2999996758999997</v>
      </c>
    </row>
    <row r="3242" spans="1:24" x14ac:dyDescent="0.25">
      <c r="A3242" s="26">
        <v>46265</v>
      </c>
      <c r="B3242" s="27" t="s">
        <v>10575</v>
      </c>
      <c r="C3242" s="27" t="s">
        <v>3536</v>
      </c>
      <c r="D3242" s="27" t="s">
        <v>3538</v>
      </c>
      <c r="E3242" s="27" t="s">
        <v>22</v>
      </c>
      <c r="F3242" s="27" t="s">
        <v>32</v>
      </c>
      <c r="G3242" s="27"/>
      <c r="H3242" s="27" t="s">
        <v>56</v>
      </c>
      <c r="I3242" s="28">
        <v>125892794</v>
      </c>
      <c r="J3242" s="28">
        <v>0</v>
      </c>
      <c r="K3242" s="28">
        <v>125892794</v>
      </c>
      <c r="L3242" s="29">
        <v>3.67</v>
      </c>
      <c r="M3242" s="29">
        <f>IFERROR(_xlfn.XLOOKUP($B3242,'Ownership Metrics'!$A:$A,'Ownership Metrics'!$B:$B),"")</f>
        <v>22.97</v>
      </c>
      <c r="N3242" s="28">
        <f>IFERROR(_xlfn.XLOOKUP($B3242,'Ownership Metrics'!$A:$A,'Ownership Metrics'!$C:$C),"")</f>
        <v>3066</v>
      </c>
      <c r="O3242" s="29">
        <f>IFERROR(_xlfn.XLOOKUP($B3242,'Ownership Metrics'!$A:$A,'Ownership Metrics'!$D:$D),"")</f>
        <v>54.72</v>
      </c>
      <c r="P3242" s="29">
        <f>IFERROR(_xlfn.XLOOKUP($B3242,'Ownership Metrics'!$A:$A,'Ownership Metrics'!$E:$E),"")</f>
        <v>62.89</v>
      </c>
      <c r="Q3242" s="30">
        <f>IFERROR(_xlfn.XLOOKUP($B3242,'Ownership Metrics'!$A:$A,'Ownership Metrics'!$F:$F),"")</f>
        <v>9</v>
      </c>
      <c r="R3242" s="30">
        <f>IFERROR(_xlfn.XLOOKUP($B3242,'Ownership Metrics'!$A:$A,'Ownership Metrics'!$G:$G),"")</f>
        <v>47</v>
      </c>
      <c r="S3242" s="27" t="str">
        <f>IFERROR(_xlfn.XLOOKUP($B3242,'Ownership Metrics'!$A:$A,'Ownership Metrics'!$H:$H),"")</f>
        <v>Mayoritas</v>
      </c>
      <c r="T3242" s="27" t="str">
        <f>IFERROR(_xlfn.XLOOKUP($B3242,'Ownership Metrics'!$A:$A,'Ownership Metrics'!$I:$I),"")</f>
        <v>Sedang</v>
      </c>
      <c r="U3242" s="27">
        <f>IF(COUNTIFS($B$2:$B3242,$B3242,$D$2:$D3242,$D3242)=1,1,0)</f>
        <v>1</v>
      </c>
      <c r="V3242" s="27">
        <f t="shared" si="151"/>
        <v>3.67</v>
      </c>
      <c r="W3242" s="27">
        <f t="shared" si="152"/>
        <v>4</v>
      </c>
      <c r="X3242" s="27">
        <f t="shared" si="150"/>
        <v>3.6699996757999997</v>
      </c>
    </row>
    <row r="3243" spans="1:24" x14ac:dyDescent="0.25">
      <c r="A3243" s="26">
        <v>46265</v>
      </c>
      <c r="B3243" s="27" t="s">
        <v>10575</v>
      </c>
      <c r="C3243" s="27" t="s">
        <v>3536</v>
      </c>
      <c r="D3243" s="27" t="s">
        <v>3539</v>
      </c>
      <c r="E3243" s="27" t="s">
        <v>22</v>
      </c>
      <c r="F3243" s="27" t="s">
        <v>32</v>
      </c>
      <c r="G3243" s="27"/>
      <c r="H3243" s="27" t="s">
        <v>56</v>
      </c>
      <c r="I3243" s="28">
        <v>87500000</v>
      </c>
      <c r="J3243" s="28">
        <v>0</v>
      </c>
      <c r="K3243" s="28">
        <v>87500000</v>
      </c>
      <c r="L3243" s="29">
        <v>2.5499999999999998</v>
      </c>
      <c r="M3243" s="29">
        <f>IFERROR(_xlfn.XLOOKUP($B3243,'Ownership Metrics'!$A:$A,'Ownership Metrics'!$B:$B),"")</f>
        <v>22.97</v>
      </c>
      <c r="N3243" s="28">
        <f>IFERROR(_xlfn.XLOOKUP($B3243,'Ownership Metrics'!$A:$A,'Ownership Metrics'!$C:$C),"")</f>
        <v>3066</v>
      </c>
      <c r="O3243" s="29">
        <f>IFERROR(_xlfn.XLOOKUP($B3243,'Ownership Metrics'!$A:$A,'Ownership Metrics'!$D:$D),"")</f>
        <v>54.72</v>
      </c>
      <c r="P3243" s="29">
        <f>IFERROR(_xlfn.XLOOKUP($B3243,'Ownership Metrics'!$A:$A,'Ownership Metrics'!$E:$E),"")</f>
        <v>62.89</v>
      </c>
      <c r="Q3243" s="30">
        <f>IFERROR(_xlfn.XLOOKUP($B3243,'Ownership Metrics'!$A:$A,'Ownership Metrics'!$F:$F),"")</f>
        <v>9</v>
      </c>
      <c r="R3243" s="30">
        <f>IFERROR(_xlfn.XLOOKUP($B3243,'Ownership Metrics'!$A:$A,'Ownership Metrics'!$G:$G),"")</f>
        <v>47</v>
      </c>
      <c r="S3243" s="27" t="str">
        <f>IFERROR(_xlfn.XLOOKUP($B3243,'Ownership Metrics'!$A:$A,'Ownership Metrics'!$H:$H),"")</f>
        <v>Mayoritas</v>
      </c>
      <c r="T3243" s="27" t="str">
        <f>IFERROR(_xlfn.XLOOKUP($B3243,'Ownership Metrics'!$A:$A,'Ownership Metrics'!$I:$I),"")</f>
        <v>Sedang</v>
      </c>
      <c r="U3243" s="27">
        <f>IF(COUNTIFS($B$2:$B3243,$B3243,$D$2:$D3243,$D3243)=1,1,0)</f>
        <v>1</v>
      </c>
      <c r="V3243" s="27">
        <f t="shared" si="151"/>
        <v>2.5499999999999998</v>
      </c>
      <c r="W3243" s="27">
        <f t="shared" si="152"/>
        <v>6</v>
      </c>
      <c r="X3243" s="27">
        <f t="shared" si="150"/>
        <v>2.5499996756999996</v>
      </c>
    </row>
    <row r="3244" spans="1:24" x14ac:dyDescent="0.25">
      <c r="A3244" s="26">
        <v>46265</v>
      </c>
      <c r="B3244" s="27" t="s">
        <v>10575</v>
      </c>
      <c r="C3244" s="27" t="s">
        <v>3536</v>
      </c>
      <c r="D3244" s="27" t="s">
        <v>3540</v>
      </c>
      <c r="E3244" s="27" t="s">
        <v>22</v>
      </c>
      <c r="F3244" s="27" t="s">
        <v>32</v>
      </c>
      <c r="G3244" s="27"/>
      <c r="H3244" s="27" t="s">
        <v>1699</v>
      </c>
      <c r="I3244" s="28">
        <v>1877480863</v>
      </c>
      <c r="J3244" s="28">
        <v>0</v>
      </c>
      <c r="K3244" s="28">
        <v>1877480863</v>
      </c>
      <c r="L3244" s="29">
        <v>54.72</v>
      </c>
      <c r="M3244" s="29">
        <f>IFERROR(_xlfn.XLOOKUP($B3244,'Ownership Metrics'!$A:$A,'Ownership Metrics'!$B:$B),"")</f>
        <v>22.97</v>
      </c>
      <c r="N3244" s="28">
        <f>IFERROR(_xlfn.XLOOKUP($B3244,'Ownership Metrics'!$A:$A,'Ownership Metrics'!$C:$C),"")</f>
        <v>3066</v>
      </c>
      <c r="O3244" s="29">
        <f>IFERROR(_xlfn.XLOOKUP($B3244,'Ownership Metrics'!$A:$A,'Ownership Metrics'!$D:$D),"")</f>
        <v>54.72</v>
      </c>
      <c r="P3244" s="29">
        <f>IFERROR(_xlfn.XLOOKUP($B3244,'Ownership Metrics'!$A:$A,'Ownership Metrics'!$E:$E),"")</f>
        <v>62.89</v>
      </c>
      <c r="Q3244" s="30">
        <f>IFERROR(_xlfn.XLOOKUP($B3244,'Ownership Metrics'!$A:$A,'Ownership Metrics'!$F:$F),"")</f>
        <v>9</v>
      </c>
      <c r="R3244" s="30">
        <f>IFERROR(_xlfn.XLOOKUP($B3244,'Ownership Metrics'!$A:$A,'Ownership Metrics'!$G:$G),"")</f>
        <v>47</v>
      </c>
      <c r="S3244" s="27" t="str">
        <f>IFERROR(_xlfn.XLOOKUP($B3244,'Ownership Metrics'!$A:$A,'Ownership Metrics'!$H:$H),"")</f>
        <v>Mayoritas</v>
      </c>
      <c r="T3244" s="27" t="str">
        <f>IFERROR(_xlfn.XLOOKUP($B3244,'Ownership Metrics'!$A:$A,'Ownership Metrics'!$I:$I),"")</f>
        <v>Sedang</v>
      </c>
      <c r="U3244" s="27">
        <f>IF(COUNTIFS($B$2:$B3244,$B3244,$D$2:$D3244,$D3244)=1,1,0)</f>
        <v>1</v>
      </c>
      <c r="V3244" s="27">
        <f t="shared" si="151"/>
        <v>54.72</v>
      </c>
      <c r="W3244" s="27">
        <f t="shared" si="152"/>
        <v>1</v>
      </c>
      <c r="X3244" s="27">
        <f t="shared" si="150"/>
        <v>54.7199996756</v>
      </c>
    </row>
    <row r="3245" spans="1:24" x14ac:dyDescent="0.25">
      <c r="A3245" s="26">
        <v>46265</v>
      </c>
      <c r="B3245" s="27" t="s">
        <v>10575</v>
      </c>
      <c r="C3245" s="27" t="s">
        <v>3536</v>
      </c>
      <c r="D3245" s="27" t="s">
        <v>3541</v>
      </c>
      <c r="E3245" s="27" t="s">
        <v>22</v>
      </c>
      <c r="F3245" s="27" t="s">
        <v>32</v>
      </c>
      <c r="G3245" s="27"/>
      <c r="H3245" s="27" t="s">
        <v>56</v>
      </c>
      <c r="I3245" s="28">
        <v>132702142</v>
      </c>
      <c r="J3245" s="28">
        <v>0</v>
      </c>
      <c r="K3245" s="28">
        <v>132702142</v>
      </c>
      <c r="L3245" s="29">
        <v>3.87</v>
      </c>
      <c r="M3245" s="29">
        <f>IFERROR(_xlfn.XLOOKUP($B3245,'Ownership Metrics'!$A:$A,'Ownership Metrics'!$B:$B),"")</f>
        <v>22.97</v>
      </c>
      <c r="N3245" s="28">
        <f>IFERROR(_xlfn.XLOOKUP($B3245,'Ownership Metrics'!$A:$A,'Ownership Metrics'!$C:$C),"")</f>
        <v>3066</v>
      </c>
      <c r="O3245" s="29">
        <f>IFERROR(_xlfn.XLOOKUP($B3245,'Ownership Metrics'!$A:$A,'Ownership Metrics'!$D:$D),"")</f>
        <v>54.72</v>
      </c>
      <c r="P3245" s="29">
        <f>IFERROR(_xlfn.XLOOKUP($B3245,'Ownership Metrics'!$A:$A,'Ownership Metrics'!$E:$E),"")</f>
        <v>62.89</v>
      </c>
      <c r="Q3245" s="30">
        <f>IFERROR(_xlfn.XLOOKUP($B3245,'Ownership Metrics'!$A:$A,'Ownership Metrics'!$F:$F),"")</f>
        <v>9</v>
      </c>
      <c r="R3245" s="30">
        <f>IFERROR(_xlfn.XLOOKUP($B3245,'Ownership Metrics'!$A:$A,'Ownership Metrics'!$G:$G),"")</f>
        <v>47</v>
      </c>
      <c r="S3245" s="27" t="str">
        <f>IFERROR(_xlfn.XLOOKUP($B3245,'Ownership Metrics'!$A:$A,'Ownership Metrics'!$H:$H),"")</f>
        <v>Mayoritas</v>
      </c>
      <c r="T3245" s="27" t="str">
        <f>IFERROR(_xlfn.XLOOKUP($B3245,'Ownership Metrics'!$A:$A,'Ownership Metrics'!$I:$I),"")</f>
        <v>Sedang</v>
      </c>
      <c r="U3245" s="27">
        <f>IF(COUNTIFS($B$2:$B3245,$B3245,$D$2:$D3245,$D3245)=1,1,0)</f>
        <v>1</v>
      </c>
      <c r="V3245" s="27">
        <f t="shared" si="151"/>
        <v>3.87</v>
      </c>
      <c r="W3245" s="27">
        <f t="shared" si="152"/>
        <v>3</v>
      </c>
      <c r="X3245" s="27">
        <f t="shared" si="150"/>
        <v>3.8699996754999999</v>
      </c>
    </row>
    <row r="3246" spans="1:24" x14ac:dyDescent="0.25">
      <c r="A3246" s="26">
        <v>46265</v>
      </c>
      <c r="B3246" s="27" t="s">
        <v>10575</v>
      </c>
      <c r="C3246" s="27" t="s">
        <v>3536</v>
      </c>
      <c r="D3246" s="27" t="s">
        <v>3542</v>
      </c>
      <c r="E3246" s="27" t="s">
        <v>22</v>
      </c>
      <c r="F3246" s="27" t="s">
        <v>32</v>
      </c>
      <c r="G3246" s="27"/>
      <c r="H3246" s="27" t="s">
        <v>56</v>
      </c>
      <c r="I3246" s="28">
        <v>78635898</v>
      </c>
      <c r="J3246" s="28">
        <v>0</v>
      </c>
      <c r="K3246" s="28">
        <v>78635898</v>
      </c>
      <c r="L3246" s="29">
        <v>2.29</v>
      </c>
      <c r="M3246" s="29">
        <f>IFERROR(_xlfn.XLOOKUP($B3246,'Ownership Metrics'!$A:$A,'Ownership Metrics'!$B:$B),"")</f>
        <v>22.97</v>
      </c>
      <c r="N3246" s="28">
        <f>IFERROR(_xlfn.XLOOKUP($B3246,'Ownership Metrics'!$A:$A,'Ownership Metrics'!$C:$C),"")</f>
        <v>3066</v>
      </c>
      <c r="O3246" s="29">
        <f>IFERROR(_xlfn.XLOOKUP($B3246,'Ownership Metrics'!$A:$A,'Ownership Metrics'!$D:$D),"")</f>
        <v>54.72</v>
      </c>
      <c r="P3246" s="29">
        <f>IFERROR(_xlfn.XLOOKUP($B3246,'Ownership Metrics'!$A:$A,'Ownership Metrics'!$E:$E),"")</f>
        <v>62.89</v>
      </c>
      <c r="Q3246" s="30">
        <f>IFERROR(_xlfn.XLOOKUP($B3246,'Ownership Metrics'!$A:$A,'Ownership Metrics'!$F:$F),"")</f>
        <v>9</v>
      </c>
      <c r="R3246" s="30">
        <f>IFERROR(_xlfn.XLOOKUP($B3246,'Ownership Metrics'!$A:$A,'Ownership Metrics'!$G:$G),"")</f>
        <v>47</v>
      </c>
      <c r="S3246" s="27" t="str">
        <f>IFERROR(_xlfn.XLOOKUP($B3246,'Ownership Metrics'!$A:$A,'Ownership Metrics'!$H:$H),"")</f>
        <v>Mayoritas</v>
      </c>
      <c r="T3246" s="27" t="str">
        <f>IFERROR(_xlfn.XLOOKUP($B3246,'Ownership Metrics'!$A:$A,'Ownership Metrics'!$I:$I),"")</f>
        <v>Sedang</v>
      </c>
      <c r="U3246" s="27">
        <f>IF(COUNTIFS($B$2:$B3246,$B3246,$D$2:$D3246,$D3246)=1,1,0)</f>
        <v>1</v>
      </c>
      <c r="V3246" s="27">
        <f t="shared" si="151"/>
        <v>2.29</v>
      </c>
      <c r="W3246" s="27">
        <f t="shared" si="152"/>
        <v>7</v>
      </c>
      <c r="X3246" s="27">
        <f t="shared" si="150"/>
        <v>2.2899996753999998</v>
      </c>
    </row>
    <row r="3247" spans="1:24" x14ac:dyDescent="0.25">
      <c r="A3247" s="26">
        <v>46265</v>
      </c>
      <c r="B3247" s="27" t="s">
        <v>10575</v>
      </c>
      <c r="C3247" s="27" t="s">
        <v>3536</v>
      </c>
      <c r="D3247" s="27" t="s">
        <v>962</v>
      </c>
      <c r="E3247" s="27" t="s">
        <v>114</v>
      </c>
      <c r="F3247" s="27" t="s">
        <v>32</v>
      </c>
      <c r="G3247" s="27"/>
      <c r="H3247" s="27" t="s">
        <v>64</v>
      </c>
      <c r="I3247" s="28">
        <v>55000000</v>
      </c>
      <c r="J3247" s="28">
        <v>0</v>
      </c>
      <c r="K3247" s="28">
        <v>55000000</v>
      </c>
      <c r="L3247" s="29">
        <v>1.6</v>
      </c>
      <c r="M3247" s="29">
        <f>IFERROR(_xlfn.XLOOKUP($B3247,'Ownership Metrics'!$A:$A,'Ownership Metrics'!$B:$B),"")</f>
        <v>22.97</v>
      </c>
      <c r="N3247" s="28">
        <f>IFERROR(_xlfn.XLOOKUP($B3247,'Ownership Metrics'!$A:$A,'Ownership Metrics'!$C:$C),"")</f>
        <v>3066</v>
      </c>
      <c r="O3247" s="29">
        <f>IFERROR(_xlfn.XLOOKUP($B3247,'Ownership Metrics'!$A:$A,'Ownership Metrics'!$D:$D),"")</f>
        <v>54.72</v>
      </c>
      <c r="P3247" s="29">
        <f>IFERROR(_xlfn.XLOOKUP($B3247,'Ownership Metrics'!$A:$A,'Ownership Metrics'!$E:$E),"")</f>
        <v>62.89</v>
      </c>
      <c r="Q3247" s="30">
        <f>IFERROR(_xlfn.XLOOKUP($B3247,'Ownership Metrics'!$A:$A,'Ownership Metrics'!$F:$F),"")</f>
        <v>9</v>
      </c>
      <c r="R3247" s="30">
        <f>IFERROR(_xlfn.XLOOKUP($B3247,'Ownership Metrics'!$A:$A,'Ownership Metrics'!$G:$G),"")</f>
        <v>47</v>
      </c>
      <c r="S3247" s="27" t="str">
        <f>IFERROR(_xlfn.XLOOKUP($B3247,'Ownership Metrics'!$A:$A,'Ownership Metrics'!$H:$H),"")</f>
        <v>Mayoritas</v>
      </c>
      <c r="T3247" s="27" t="str">
        <f>IFERROR(_xlfn.XLOOKUP($B3247,'Ownership Metrics'!$A:$A,'Ownership Metrics'!$I:$I),"")</f>
        <v>Sedang</v>
      </c>
      <c r="U3247" s="27">
        <f>IF(COUNTIFS($B$2:$B3247,$B3247,$D$2:$D3247,$D3247)=1,1,0)</f>
        <v>1</v>
      </c>
      <c r="V3247" s="27">
        <f t="shared" si="151"/>
        <v>1.6</v>
      </c>
      <c r="W3247" s="27">
        <f t="shared" si="152"/>
        <v>8</v>
      </c>
      <c r="X3247" s="27">
        <f t="shared" si="150"/>
        <v>1.5999996753000001</v>
      </c>
    </row>
    <row r="3248" spans="1:24" x14ac:dyDescent="0.25">
      <c r="A3248" s="26">
        <v>46265</v>
      </c>
      <c r="B3248" s="27" t="s">
        <v>10575</v>
      </c>
      <c r="C3248" s="27" t="s">
        <v>3536</v>
      </c>
      <c r="D3248" s="27" t="s">
        <v>43</v>
      </c>
      <c r="E3248" s="27" t="s">
        <v>44</v>
      </c>
      <c r="F3248" s="27" t="s">
        <v>23</v>
      </c>
      <c r="G3248" s="27"/>
      <c r="H3248" s="27" t="s">
        <v>24</v>
      </c>
      <c r="I3248" s="28">
        <v>102515700</v>
      </c>
      <c r="J3248" s="28">
        <v>0</v>
      </c>
      <c r="K3248" s="28">
        <v>102515700</v>
      </c>
      <c r="L3248" s="29">
        <v>2.99</v>
      </c>
      <c r="M3248" s="29">
        <f>IFERROR(_xlfn.XLOOKUP($B3248,'Ownership Metrics'!$A:$A,'Ownership Metrics'!$B:$B),"")</f>
        <v>22.97</v>
      </c>
      <c r="N3248" s="28">
        <f>IFERROR(_xlfn.XLOOKUP($B3248,'Ownership Metrics'!$A:$A,'Ownership Metrics'!$C:$C),"")</f>
        <v>3066</v>
      </c>
      <c r="O3248" s="29">
        <f>IFERROR(_xlfn.XLOOKUP($B3248,'Ownership Metrics'!$A:$A,'Ownership Metrics'!$D:$D),"")</f>
        <v>54.72</v>
      </c>
      <c r="P3248" s="29">
        <f>IFERROR(_xlfn.XLOOKUP($B3248,'Ownership Metrics'!$A:$A,'Ownership Metrics'!$E:$E),"")</f>
        <v>62.89</v>
      </c>
      <c r="Q3248" s="30">
        <f>IFERROR(_xlfn.XLOOKUP($B3248,'Ownership Metrics'!$A:$A,'Ownership Metrics'!$F:$F),"")</f>
        <v>9</v>
      </c>
      <c r="R3248" s="30">
        <f>IFERROR(_xlfn.XLOOKUP($B3248,'Ownership Metrics'!$A:$A,'Ownership Metrics'!$G:$G),"")</f>
        <v>47</v>
      </c>
      <c r="S3248" s="27" t="str">
        <f>IFERROR(_xlfn.XLOOKUP($B3248,'Ownership Metrics'!$A:$A,'Ownership Metrics'!$H:$H),"")</f>
        <v>Mayoritas</v>
      </c>
      <c r="T3248" s="27" t="str">
        <f>IFERROR(_xlfn.XLOOKUP($B3248,'Ownership Metrics'!$A:$A,'Ownership Metrics'!$I:$I),"")</f>
        <v>Sedang</v>
      </c>
      <c r="U3248" s="27">
        <f>IF(COUNTIFS($B$2:$B3248,$B3248,$D$2:$D3248,$D3248)=1,1,0)</f>
        <v>1</v>
      </c>
      <c r="V3248" s="27">
        <f t="shared" si="151"/>
        <v>2.99</v>
      </c>
      <c r="W3248" s="27">
        <f t="shared" si="152"/>
        <v>5</v>
      </c>
      <c r="X3248" s="27">
        <f t="shared" si="150"/>
        <v>2.9899996752000004</v>
      </c>
    </row>
    <row r="3249" spans="1:24" x14ac:dyDescent="0.25">
      <c r="A3249" s="26">
        <v>46265</v>
      </c>
      <c r="B3249" s="27" t="s">
        <v>10575</v>
      </c>
      <c r="C3249" s="27" t="s">
        <v>3536</v>
      </c>
      <c r="D3249" s="27" t="s">
        <v>953</v>
      </c>
      <c r="E3249" s="27" t="s">
        <v>98</v>
      </c>
      <c r="F3249" s="27" t="s">
        <v>23</v>
      </c>
      <c r="G3249" s="27"/>
      <c r="H3249" s="27" t="s">
        <v>24</v>
      </c>
      <c r="I3249" s="28">
        <v>35685500</v>
      </c>
      <c r="J3249" s="28">
        <v>0</v>
      </c>
      <c r="K3249" s="28">
        <v>35685500</v>
      </c>
      <c r="L3249" s="29">
        <v>1.04</v>
      </c>
      <c r="M3249" s="29">
        <f>IFERROR(_xlfn.XLOOKUP($B3249,'Ownership Metrics'!$A:$A,'Ownership Metrics'!$B:$B),"")</f>
        <v>22.97</v>
      </c>
      <c r="N3249" s="28">
        <f>IFERROR(_xlfn.XLOOKUP($B3249,'Ownership Metrics'!$A:$A,'Ownership Metrics'!$C:$C),"")</f>
        <v>3066</v>
      </c>
      <c r="O3249" s="29">
        <f>IFERROR(_xlfn.XLOOKUP($B3249,'Ownership Metrics'!$A:$A,'Ownership Metrics'!$D:$D),"")</f>
        <v>54.72</v>
      </c>
      <c r="P3249" s="29">
        <f>IFERROR(_xlfn.XLOOKUP($B3249,'Ownership Metrics'!$A:$A,'Ownership Metrics'!$E:$E),"")</f>
        <v>62.89</v>
      </c>
      <c r="Q3249" s="30">
        <f>IFERROR(_xlfn.XLOOKUP($B3249,'Ownership Metrics'!$A:$A,'Ownership Metrics'!$F:$F),"")</f>
        <v>9</v>
      </c>
      <c r="R3249" s="30">
        <f>IFERROR(_xlfn.XLOOKUP($B3249,'Ownership Metrics'!$A:$A,'Ownership Metrics'!$G:$G),"")</f>
        <v>47</v>
      </c>
      <c r="S3249" s="27" t="str">
        <f>IFERROR(_xlfn.XLOOKUP($B3249,'Ownership Metrics'!$A:$A,'Ownership Metrics'!$H:$H),"")</f>
        <v>Mayoritas</v>
      </c>
      <c r="T3249" s="27" t="str">
        <f>IFERROR(_xlfn.XLOOKUP($B3249,'Ownership Metrics'!$A:$A,'Ownership Metrics'!$I:$I),"")</f>
        <v>Sedang</v>
      </c>
      <c r="U3249" s="27">
        <f>IF(COUNTIFS($B$2:$B3249,$B3249,$D$2:$D3249,$D3249)=1,1,0)</f>
        <v>1</v>
      </c>
      <c r="V3249" s="27">
        <f t="shared" si="151"/>
        <v>1.04</v>
      </c>
      <c r="W3249" s="27">
        <f t="shared" si="152"/>
        <v>9</v>
      </c>
      <c r="X3249" s="27">
        <f t="shared" si="150"/>
        <v>1.0399996751</v>
      </c>
    </row>
    <row r="3250" spans="1:24" x14ac:dyDescent="0.25">
      <c r="A3250" s="26">
        <v>46265</v>
      </c>
      <c r="B3250" s="27" t="s">
        <v>10576</v>
      </c>
      <c r="C3250" s="27" t="s">
        <v>3544</v>
      </c>
      <c r="D3250" s="27" t="s">
        <v>3545</v>
      </c>
      <c r="E3250" s="27" t="s">
        <v>35</v>
      </c>
      <c r="F3250" s="27" t="s">
        <v>23</v>
      </c>
      <c r="G3250" s="27" t="s">
        <v>36</v>
      </c>
      <c r="H3250" s="27" t="s">
        <v>24</v>
      </c>
      <c r="I3250" s="28">
        <v>94154100</v>
      </c>
      <c r="J3250" s="28">
        <v>0</v>
      </c>
      <c r="K3250" s="28">
        <v>94154100</v>
      </c>
      <c r="L3250" s="29">
        <v>1.78</v>
      </c>
      <c r="M3250" s="29">
        <f>IFERROR(_xlfn.XLOOKUP($B3250,'Ownership Metrics'!$A:$A,'Ownership Metrics'!$B:$B),"")</f>
        <v>30.17</v>
      </c>
      <c r="N3250" s="28">
        <f>IFERROR(_xlfn.XLOOKUP($B3250,'Ownership Metrics'!$A:$A,'Ownership Metrics'!$C:$C),"")</f>
        <v>2726</v>
      </c>
      <c r="O3250" s="29">
        <f>IFERROR(_xlfn.XLOOKUP($B3250,'Ownership Metrics'!$A:$A,'Ownership Metrics'!$D:$D),"")</f>
        <v>48.3</v>
      </c>
      <c r="P3250" s="29">
        <f>IFERROR(_xlfn.XLOOKUP($B3250,'Ownership Metrics'!$A:$A,'Ownership Metrics'!$E:$E),"")</f>
        <v>69.83</v>
      </c>
      <c r="Q3250" s="30">
        <f>IFERROR(_xlfn.XLOOKUP($B3250,'Ownership Metrics'!$A:$A,'Ownership Metrics'!$F:$F),"")</f>
        <v>3</v>
      </c>
      <c r="R3250" s="30">
        <f>IFERROR(_xlfn.XLOOKUP($B3250,'Ownership Metrics'!$A:$A,'Ownership Metrics'!$G:$G),"")</f>
        <v>55</v>
      </c>
      <c r="S3250" s="27" t="str">
        <f>IFERROR(_xlfn.XLOOKUP($B3250,'Ownership Metrics'!$A:$A,'Ownership Metrics'!$H:$H),"")</f>
        <v>Oligopoli</v>
      </c>
      <c r="T3250" s="27" t="str">
        <f>IFERROR(_xlfn.XLOOKUP($B3250,'Ownership Metrics'!$A:$A,'Ownership Metrics'!$I:$I),"")</f>
        <v>Sedang</v>
      </c>
      <c r="U3250" s="27">
        <f>IF(COUNTIFS($B$2:$B3250,$B3250,$D$2:$D3250,$D3250)=1,1,0)</f>
        <v>1</v>
      </c>
      <c r="V3250" s="27">
        <f t="shared" si="151"/>
        <v>1.78</v>
      </c>
      <c r="W3250" s="27">
        <f t="shared" si="152"/>
        <v>3</v>
      </c>
      <c r="X3250" s="27">
        <f t="shared" si="150"/>
        <v>1.779999675</v>
      </c>
    </row>
    <row r="3251" spans="1:24" x14ac:dyDescent="0.25">
      <c r="A3251" s="26">
        <v>46265</v>
      </c>
      <c r="B3251" s="27" t="s">
        <v>10576</v>
      </c>
      <c r="C3251" s="27" t="s">
        <v>3544</v>
      </c>
      <c r="D3251" s="27" t="s">
        <v>3546</v>
      </c>
      <c r="E3251" s="27" t="s">
        <v>35</v>
      </c>
      <c r="F3251" s="27" t="s">
        <v>23</v>
      </c>
      <c r="G3251" s="27" t="s">
        <v>36</v>
      </c>
      <c r="H3251" s="27" t="s">
        <v>24</v>
      </c>
      <c r="I3251" s="28">
        <v>987500000</v>
      </c>
      <c r="J3251" s="28">
        <v>1567500000</v>
      </c>
      <c r="K3251" s="28">
        <v>2555000000</v>
      </c>
      <c r="L3251" s="29">
        <v>48.3</v>
      </c>
      <c r="M3251" s="29">
        <f>IFERROR(_xlfn.XLOOKUP($B3251,'Ownership Metrics'!$A:$A,'Ownership Metrics'!$B:$B),"")</f>
        <v>30.17</v>
      </c>
      <c r="N3251" s="28">
        <f>IFERROR(_xlfn.XLOOKUP($B3251,'Ownership Metrics'!$A:$A,'Ownership Metrics'!$C:$C),"")</f>
        <v>2726</v>
      </c>
      <c r="O3251" s="29">
        <f>IFERROR(_xlfn.XLOOKUP($B3251,'Ownership Metrics'!$A:$A,'Ownership Metrics'!$D:$D),"")</f>
        <v>48.3</v>
      </c>
      <c r="P3251" s="29">
        <f>IFERROR(_xlfn.XLOOKUP($B3251,'Ownership Metrics'!$A:$A,'Ownership Metrics'!$E:$E),"")</f>
        <v>69.83</v>
      </c>
      <c r="Q3251" s="30">
        <f>IFERROR(_xlfn.XLOOKUP($B3251,'Ownership Metrics'!$A:$A,'Ownership Metrics'!$F:$F),"")</f>
        <v>3</v>
      </c>
      <c r="R3251" s="30">
        <f>IFERROR(_xlfn.XLOOKUP($B3251,'Ownership Metrics'!$A:$A,'Ownership Metrics'!$G:$G),"")</f>
        <v>55</v>
      </c>
      <c r="S3251" s="27" t="str">
        <f>IFERROR(_xlfn.XLOOKUP($B3251,'Ownership Metrics'!$A:$A,'Ownership Metrics'!$H:$H),"")</f>
        <v>Oligopoli</v>
      </c>
      <c r="T3251" s="27" t="str">
        <f>IFERROR(_xlfn.XLOOKUP($B3251,'Ownership Metrics'!$A:$A,'Ownership Metrics'!$I:$I),"")</f>
        <v>Sedang</v>
      </c>
      <c r="U3251" s="27">
        <f>IF(COUNTIFS($B$2:$B3251,$B3251,$D$2:$D3251,$D3251)=1,1,0)</f>
        <v>1</v>
      </c>
      <c r="V3251" s="27">
        <f t="shared" si="151"/>
        <v>48.3</v>
      </c>
      <c r="W3251" s="27">
        <f t="shared" si="152"/>
        <v>1</v>
      </c>
      <c r="X3251" s="27">
        <f t="shared" si="150"/>
        <v>48.2999996749</v>
      </c>
    </row>
    <row r="3252" spans="1:24" x14ac:dyDescent="0.25">
      <c r="A3252" s="26">
        <v>46265</v>
      </c>
      <c r="B3252" s="27" t="s">
        <v>10576</v>
      </c>
      <c r="C3252" s="27" t="s">
        <v>3544</v>
      </c>
      <c r="D3252" s="27" t="s">
        <v>3547</v>
      </c>
      <c r="E3252" s="27" t="s">
        <v>35</v>
      </c>
      <c r="F3252" s="27" t="s">
        <v>23</v>
      </c>
      <c r="G3252" s="27" t="s">
        <v>36</v>
      </c>
      <c r="H3252" s="27" t="s">
        <v>24</v>
      </c>
      <c r="I3252" s="28">
        <v>0</v>
      </c>
      <c r="J3252" s="28">
        <v>1045000000</v>
      </c>
      <c r="K3252" s="28">
        <v>1045000000</v>
      </c>
      <c r="L3252" s="29">
        <v>19.75</v>
      </c>
      <c r="M3252" s="29">
        <f>IFERROR(_xlfn.XLOOKUP($B3252,'Ownership Metrics'!$A:$A,'Ownership Metrics'!$B:$B),"")</f>
        <v>30.17</v>
      </c>
      <c r="N3252" s="28">
        <f>IFERROR(_xlfn.XLOOKUP($B3252,'Ownership Metrics'!$A:$A,'Ownership Metrics'!$C:$C),"")</f>
        <v>2726</v>
      </c>
      <c r="O3252" s="29">
        <f>IFERROR(_xlfn.XLOOKUP($B3252,'Ownership Metrics'!$A:$A,'Ownership Metrics'!$D:$D),"")</f>
        <v>48.3</v>
      </c>
      <c r="P3252" s="29">
        <f>IFERROR(_xlfn.XLOOKUP($B3252,'Ownership Metrics'!$A:$A,'Ownership Metrics'!$E:$E),"")</f>
        <v>69.83</v>
      </c>
      <c r="Q3252" s="30">
        <f>IFERROR(_xlfn.XLOOKUP($B3252,'Ownership Metrics'!$A:$A,'Ownership Metrics'!$F:$F),"")</f>
        <v>3</v>
      </c>
      <c r="R3252" s="30">
        <f>IFERROR(_xlfn.XLOOKUP($B3252,'Ownership Metrics'!$A:$A,'Ownership Metrics'!$G:$G),"")</f>
        <v>55</v>
      </c>
      <c r="S3252" s="27" t="str">
        <f>IFERROR(_xlfn.XLOOKUP($B3252,'Ownership Metrics'!$A:$A,'Ownership Metrics'!$H:$H),"")</f>
        <v>Oligopoli</v>
      </c>
      <c r="T3252" s="27" t="str">
        <f>IFERROR(_xlfn.XLOOKUP($B3252,'Ownership Metrics'!$A:$A,'Ownership Metrics'!$I:$I),"")</f>
        <v>Sedang</v>
      </c>
      <c r="U3252" s="27">
        <f>IF(COUNTIFS($B$2:$B3252,$B3252,$D$2:$D3252,$D3252)=1,1,0)</f>
        <v>1</v>
      </c>
      <c r="V3252" s="27">
        <f t="shared" si="151"/>
        <v>19.75</v>
      </c>
      <c r="W3252" s="27">
        <f t="shared" si="152"/>
        <v>2</v>
      </c>
      <c r="X3252" s="27">
        <f t="shared" si="150"/>
        <v>19.749999674800002</v>
      </c>
    </row>
    <row r="3253" spans="1:24" x14ac:dyDescent="0.25">
      <c r="A3253" s="26">
        <v>46265</v>
      </c>
      <c r="B3253" s="27" t="s">
        <v>10577</v>
      </c>
      <c r="C3253" s="27" t="s">
        <v>3549</v>
      </c>
      <c r="D3253" s="27" t="s">
        <v>3550</v>
      </c>
      <c r="E3253" s="27" t="s">
        <v>51</v>
      </c>
      <c r="F3253" s="27" t="s">
        <v>32</v>
      </c>
      <c r="G3253" s="27"/>
      <c r="H3253" s="27" t="s">
        <v>64</v>
      </c>
      <c r="I3253" s="28">
        <v>860562600</v>
      </c>
      <c r="J3253" s="28">
        <v>0</v>
      </c>
      <c r="K3253" s="28">
        <v>860562600</v>
      </c>
      <c r="L3253" s="29">
        <v>90.6</v>
      </c>
      <c r="M3253" s="29">
        <f>IFERROR(_xlfn.XLOOKUP($B3253,'Ownership Metrics'!$A:$A,'Ownership Metrics'!$B:$B),"")</f>
        <v>1.88</v>
      </c>
      <c r="N3253" s="28">
        <f>IFERROR(_xlfn.XLOOKUP($B3253,'Ownership Metrics'!$A:$A,'Ownership Metrics'!$C:$C),"")</f>
        <v>8239</v>
      </c>
      <c r="O3253" s="29">
        <f>IFERROR(_xlfn.XLOOKUP($B3253,'Ownership Metrics'!$A:$A,'Ownership Metrics'!$D:$D),"")</f>
        <v>90.6</v>
      </c>
      <c r="P3253" s="29">
        <f>IFERROR(_xlfn.XLOOKUP($B3253,'Ownership Metrics'!$A:$A,'Ownership Metrics'!$E:$E),"")</f>
        <v>98.12</v>
      </c>
      <c r="Q3253" s="30">
        <f>IFERROR(_xlfn.XLOOKUP($B3253,'Ownership Metrics'!$A:$A,'Ownership Metrics'!$F:$F),"")</f>
        <v>3</v>
      </c>
      <c r="R3253" s="30">
        <f>IFERROR(_xlfn.XLOOKUP($B3253,'Ownership Metrics'!$A:$A,'Ownership Metrics'!$G:$G),"")</f>
        <v>89</v>
      </c>
      <c r="S3253" s="27" t="str">
        <f>IFERROR(_xlfn.XLOOKUP($B3253,'Ownership Metrics'!$A:$A,'Ownership Metrics'!$H:$H),"")</f>
        <v>Mayoritas</v>
      </c>
      <c r="T3253" s="27" t="str">
        <f>IFERROR(_xlfn.XLOOKUP($B3253,'Ownership Metrics'!$A:$A,'Ownership Metrics'!$I:$I),"")</f>
        <v>Tinggi</v>
      </c>
      <c r="U3253" s="27">
        <f>IF(COUNTIFS($B$2:$B3253,$B3253,$D$2:$D3253,$D3253)=1,1,0)</f>
        <v>1</v>
      </c>
      <c r="V3253" s="27">
        <f t="shared" si="151"/>
        <v>90.6</v>
      </c>
      <c r="W3253" s="27">
        <f t="shared" si="152"/>
        <v>1</v>
      </c>
      <c r="X3253" s="27">
        <f t="shared" si="150"/>
        <v>90.599999674700001</v>
      </c>
    </row>
    <row r="3254" spans="1:24" x14ac:dyDescent="0.25">
      <c r="A3254" s="26">
        <v>46265</v>
      </c>
      <c r="B3254" s="27" t="s">
        <v>10577</v>
      </c>
      <c r="C3254" s="27" t="s">
        <v>3549</v>
      </c>
      <c r="D3254" s="27" t="s">
        <v>3551</v>
      </c>
      <c r="E3254" s="27" t="s">
        <v>35</v>
      </c>
      <c r="F3254" s="27" t="s">
        <v>32</v>
      </c>
      <c r="G3254" s="27" t="s">
        <v>181</v>
      </c>
      <c r="H3254" s="27" t="s">
        <v>64</v>
      </c>
      <c r="I3254" s="28">
        <v>25464700</v>
      </c>
      <c r="J3254" s="28">
        <v>0</v>
      </c>
      <c r="K3254" s="28">
        <v>25464700</v>
      </c>
      <c r="L3254" s="29">
        <v>2.68</v>
      </c>
      <c r="M3254" s="29">
        <f>IFERROR(_xlfn.XLOOKUP($B3254,'Ownership Metrics'!$A:$A,'Ownership Metrics'!$B:$B),"")</f>
        <v>1.88</v>
      </c>
      <c r="N3254" s="28">
        <f>IFERROR(_xlfn.XLOOKUP($B3254,'Ownership Metrics'!$A:$A,'Ownership Metrics'!$C:$C),"")</f>
        <v>8239</v>
      </c>
      <c r="O3254" s="29">
        <f>IFERROR(_xlfn.XLOOKUP($B3254,'Ownership Metrics'!$A:$A,'Ownership Metrics'!$D:$D),"")</f>
        <v>90.6</v>
      </c>
      <c r="P3254" s="29">
        <f>IFERROR(_xlfn.XLOOKUP($B3254,'Ownership Metrics'!$A:$A,'Ownership Metrics'!$E:$E),"")</f>
        <v>98.12</v>
      </c>
      <c r="Q3254" s="30">
        <f>IFERROR(_xlfn.XLOOKUP($B3254,'Ownership Metrics'!$A:$A,'Ownership Metrics'!$F:$F),"")</f>
        <v>3</v>
      </c>
      <c r="R3254" s="30">
        <f>IFERROR(_xlfn.XLOOKUP($B3254,'Ownership Metrics'!$A:$A,'Ownership Metrics'!$G:$G),"")</f>
        <v>89</v>
      </c>
      <c r="S3254" s="27" t="str">
        <f>IFERROR(_xlfn.XLOOKUP($B3254,'Ownership Metrics'!$A:$A,'Ownership Metrics'!$H:$H),"")</f>
        <v>Mayoritas</v>
      </c>
      <c r="T3254" s="27" t="str">
        <f>IFERROR(_xlfn.XLOOKUP($B3254,'Ownership Metrics'!$A:$A,'Ownership Metrics'!$I:$I),"")</f>
        <v>Tinggi</v>
      </c>
      <c r="U3254" s="27">
        <f>IF(COUNTIFS($B$2:$B3254,$B3254,$D$2:$D3254,$D3254)=1,1,0)</f>
        <v>1</v>
      </c>
      <c r="V3254" s="27">
        <f t="shared" si="151"/>
        <v>2.68</v>
      </c>
      <c r="W3254" s="27">
        <f t="shared" si="152"/>
        <v>3</v>
      </c>
      <c r="X3254" s="27">
        <f t="shared" si="150"/>
        <v>2.6799996746000003</v>
      </c>
    </row>
    <row r="3255" spans="1:24" x14ac:dyDescent="0.25">
      <c r="A3255" s="26">
        <v>46265</v>
      </c>
      <c r="B3255" s="27" t="s">
        <v>10577</v>
      </c>
      <c r="C3255" s="27" t="s">
        <v>3549</v>
      </c>
      <c r="D3255" s="27" t="s">
        <v>147</v>
      </c>
      <c r="E3255" s="27" t="s">
        <v>67</v>
      </c>
      <c r="F3255" s="27" t="s">
        <v>32</v>
      </c>
      <c r="G3255" s="27"/>
      <c r="H3255" s="27" t="s">
        <v>64</v>
      </c>
      <c r="I3255" s="28">
        <v>46000000</v>
      </c>
      <c r="J3255" s="28">
        <v>0</v>
      </c>
      <c r="K3255" s="28">
        <v>46000000</v>
      </c>
      <c r="L3255" s="29">
        <v>4.84</v>
      </c>
      <c r="M3255" s="29">
        <f>IFERROR(_xlfn.XLOOKUP($B3255,'Ownership Metrics'!$A:$A,'Ownership Metrics'!$B:$B),"")</f>
        <v>1.88</v>
      </c>
      <c r="N3255" s="28">
        <f>IFERROR(_xlfn.XLOOKUP($B3255,'Ownership Metrics'!$A:$A,'Ownership Metrics'!$C:$C),"")</f>
        <v>8239</v>
      </c>
      <c r="O3255" s="29">
        <f>IFERROR(_xlfn.XLOOKUP($B3255,'Ownership Metrics'!$A:$A,'Ownership Metrics'!$D:$D),"")</f>
        <v>90.6</v>
      </c>
      <c r="P3255" s="29">
        <f>IFERROR(_xlfn.XLOOKUP($B3255,'Ownership Metrics'!$A:$A,'Ownership Metrics'!$E:$E),"")</f>
        <v>98.12</v>
      </c>
      <c r="Q3255" s="30">
        <f>IFERROR(_xlfn.XLOOKUP($B3255,'Ownership Metrics'!$A:$A,'Ownership Metrics'!$F:$F),"")</f>
        <v>3</v>
      </c>
      <c r="R3255" s="30">
        <f>IFERROR(_xlfn.XLOOKUP($B3255,'Ownership Metrics'!$A:$A,'Ownership Metrics'!$G:$G),"")</f>
        <v>89</v>
      </c>
      <c r="S3255" s="27" t="str">
        <f>IFERROR(_xlfn.XLOOKUP($B3255,'Ownership Metrics'!$A:$A,'Ownership Metrics'!$H:$H),"")</f>
        <v>Mayoritas</v>
      </c>
      <c r="T3255" s="27" t="str">
        <f>IFERROR(_xlfn.XLOOKUP($B3255,'Ownership Metrics'!$A:$A,'Ownership Metrics'!$I:$I),"")</f>
        <v>Tinggi</v>
      </c>
      <c r="U3255" s="27">
        <f>IF(COUNTIFS($B$2:$B3255,$B3255,$D$2:$D3255,$D3255)=1,1,0)</f>
        <v>1</v>
      </c>
      <c r="V3255" s="27">
        <f t="shared" si="151"/>
        <v>4.84</v>
      </c>
      <c r="W3255" s="27">
        <f t="shared" si="152"/>
        <v>2</v>
      </c>
      <c r="X3255" s="27">
        <f t="shared" si="150"/>
        <v>4.8399996744999996</v>
      </c>
    </row>
    <row r="3256" spans="1:24" x14ac:dyDescent="0.25">
      <c r="A3256" s="26">
        <v>46265</v>
      </c>
      <c r="B3256" s="27" t="s">
        <v>10578</v>
      </c>
      <c r="C3256" s="27" t="s">
        <v>3553</v>
      </c>
      <c r="D3256" s="27" t="s">
        <v>3554</v>
      </c>
      <c r="E3256" s="27" t="s">
        <v>98</v>
      </c>
      <c r="F3256" s="27" t="s">
        <v>23</v>
      </c>
      <c r="G3256" s="27"/>
      <c r="H3256" s="27" t="s">
        <v>24</v>
      </c>
      <c r="I3256" s="28">
        <v>100682600</v>
      </c>
      <c r="J3256" s="28">
        <v>0</v>
      </c>
      <c r="K3256" s="28">
        <v>100682600</v>
      </c>
      <c r="L3256" s="29">
        <v>5.54</v>
      </c>
      <c r="M3256" s="29">
        <f>IFERROR(_xlfn.XLOOKUP($B3256,'Ownership Metrics'!$A:$A,'Ownership Metrics'!$B:$B),"")</f>
        <v>23.18</v>
      </c>
      <c r="N3256" s="28">
        <f>IFERROR(_xlfn.XLOOKUP($B3256,'Ownership Metrics'!$A:$A,'Ownership Metrics'!$C:$C),"")</f>
        <v>5112</v>
      </c>
      <c r="O3256" s="29">
        <f>IFERROR(_xlfn.XLOOKUP($B3256,'Ownership Metrics'!$A:$A,'Ownership Metrics'!$D:$D),"")</f>
        <v>71.28</v>
      </c>
      <c r="P3256" s="29">
        <f>IFERROR(_xlfn.XLOOKUP($B3256,'Ownership Metrics'!$A:$A,'Ownership Metrics'!$E:$E),"")</f>
        <v>76.819999999999993</v>
      </c>
      <c r="Q3256" s="30">
        <f>IFERROR(_xlfn.XLOOKUP($B3256,'Ownership Metrics'!$A:$A,'Ownership Metrics'!$F:$F),"")</f>
        <v>2</v>
      </c>
      <c r="R3256" s="30">
        <f>IFERROR(_xlfn.XLOOKUP($B3256,'Ownership Metrics'!$A:$A,'Ownership Metrics'!$G:$G),"")</f>
        <v>69</v>
      </c>
      <c r="S3256" s="27" t="str">
        <f>IFERROR(_xlfn.XLOOKUP($B3256,'Ownership Metrics'!$A:$A,'Ownership Metrics'!$H:$H),"")</f>
        <v>Mayoritas</v>
      </c>
      <c r="T3256" s="27" t="str">
        <f>IFERROR(_xlfn.XLOOKUP($B3256,'Ownership Metrics'!$A:$A,'Ownership Metrics'!$I:$I),"")</f>
        <v>Tinggi</v>
      </c>
      <c r="U3256" s="27">
        <f>IF(COUNTIFS($B$2:$B3256,$B3256,$D$2:$D3256,$D3256)=1,1,0)</f>
        <v>1</v>
      </c>
      <c r="V3256" s="27">
        <f t="shared" si="151"/>
        <v>5.54</v>
      </c>
      <c r="W3256" s="27">
        <f t="shared" si="152"/>
        <v>2</v>
      </c>
      <c r="X3256" s="27">
        <f t="shared" si="150"/>
        <v>5.5399996743999997</v>
      </c>
    </row>
    <row r="3257" spans="1:24" x14ac:dyDescent="0.25">
      <c r="A3257" s="26">
        <v>46265</v>
      </c>
      <c r="B3257" s="27" t="s">
        <v>10578</v>
      </c>
      <c r="C3257" s="27" t="s">
        <v>3553</v>
      </c>
      <c r="D3257" s="27" t="s">
        <v>3555</v>
      </c>
      <c r="E3257" s="27"/>
      <c r="F3257" s="27"/>
      <c r="G3257" s="27"/>
      <c r="H3257" s="27"/>
      <c r="I3257" s="28">
        <v>0</v>
      </c>
      <c r="J3257" s="28">
        <v>1296144749</v>
      </c>
      <c r="K3257" s="28">
        <v>1296144749</v>
      </c>
      <c r="L3257" s="29">
        <v>71.28</v>
      </c>
      <c r="M3257" s="29">
        <f>IFERROR(_xlfn.XLOOKUP($B3257,'Ownership Metrics'!$A:$A,'Ownership Metrics'!$B:$B),"")</f>
        <v>23.18</v>
      </c>
      <c r="N3257" s="28">
        <f>IFERROR(_xlfn.XLOOKUP($B3257,'Ownership Metrics'!$A:$A,'Ownership Metrics'!$C:$C),"")</f>
        <v>5112</v>
      </c>
      <c r="O3257" s="29">
        <f>IFERROR(_xlfn.XLOOKUP($B3257,'Ownership Metrics'!$A:$A,'Ownership Metrics'!$D:$D),"")</f>
        <v>71.28</v>
      </c>
      <c r="P3257" s="29">
        <f>IFERROR(_xlfn.XLOOKUP($B3257,'Ownership Metrics'!$A:$A,'Ownership Metrics'!$E:$E),"")</f>
        <v>76.819999999999993</v>
      </c>
      <c r="Q3257" s="30">
        <f>IFERROR(_xlfn.XLOOKUP($B3257,'Ownership Metrics'!$A:$A,'Ownership Metrics'!$F:$F),"")</f>
        <v>2</v>
      </c>
      <c r="R3257" s="30">
        <f>IFERROR(_xlfn.XLOOKUP($B3257,'Ownership Metrics'!$A:$A,'Ownership Metrics'!$G:$G),"")</f>
        <v>69</v>
      </c>
      <c r="S3257" s="27" t="str">
        <f>IFERROR(_xlfn.XLOOKUP($B3257,'Ownership Metrics'!$A:$A,'Ownership Metrics'!$H:$H),"")</f>
        <v>Mayoritas</v>
      </c>
      <c r="T3257" s="27" t="str">
        <f>IFERROR(_xlfn.XLOOKUP($B3257,'Ownership Metrics'!$A:$A,'Ownership Metrics'!$I:$I),"")</f>
        <v>Tinggi</v>
      </c>
      <c r="U3257" s="27">
        <f>IF(COUNTIFS($B$2:$B3257,$B3257,$D$2:$D3257,$D3257)=1,1,0)</f>
        <v>1</v>
      </c>
      <c r="V3257" s="27">
        <f t="shared" si="151"/>
        <v>71.28</v>
      </c>
      <c r="W3257" s="27">
        <f t="shared" si="152"/>
        <v>1</v>
      </c>
      <c r="X3257" s="27">
        <f t="shared" si="150"/>
        <v>71.279999674300001</v>
      </c>
    </row>
    <row r="3258" spans="1:24" x14ac:dyDescent="0.25">
      <c r="A3258" s="26">
        <v>46265</v>
      </c>
      <c r="B3258" s="27" t="s">
        <v>10579</v>
      </c>
      <c r="C3258" s="27" t="s">
        <v>3557</v>
      </c>
      <c r="D3258" s="27" t="s">
        <v>3554</v>
      </c>
      <c r="E3258" s="27" t="s">
        <v>98</v>
      </c>
      <c r="F3258" s="27" t="s">
        <v>23</v>
      </c>
      <c r="G3258" s="27"/>
      <c r="H3258" s="27" t="s">
        <v>24</v>
      </c>
      <c r="I3258" s="28">
        <v>569551400</v>
      </c>
      <c r="J3258" s="28">
        <v>0</v>
      </c>
      <c r="K3258" s="28">
        <v>569551400</v>
      </c>
      <c r="L3258" s="29">
        <v>10.78</v>
      </c>
      <c r="M3258" s="29">
        <f>IFERROR(_xlfn.XLOOKUP($B3258,'Ownership Metrics'!$A:$A,'Ownership Metrics'!$B:$B),"")</f>
        <v>7.22</v>
      </c>
      <c r="N3258" s="28">
        <f>IFERROR(_xlfn.XLOOKUP($B3258,'Ownership Metrics'!$A:$A,'Ownership Metrics'!$C:$C),"")</f>
        <v>6046</v>
      </c>
      <c r="O3258" s="29">
        <f>IFERROR(_xlfn.XLOOKUP($B3258,'Ownership Metrics'!$A:$A,'Ownership Metrics'!$D:$D),"")</f>
        <v>76.89</v>
      </c>
      <c r="P3258" s="29">
        <f>IFERROR(_xlfn.XLOOKUP($B3258,'Ownership Metrics'!$A:$A,'Ownership Metrics'!$E:$E),"")</f>
        <v>91.67</v>
      </c>
      <c r="Q3258" s="30">
        <f>IFERROR(_xlfn.XLOOKUP($B3258,'Ownership Metrics'!$A:$A,'Ownership Metrics'!$F:$F),"")</f>
        <v>4</v>
      </c>
      <c r="R3258" s="30">
        <f>IFERROR(_xlfn.XLOOKUP($B3258,'Ownership Metrics'!$A:$A,'Ownership Metrics'!$G:$G),"")</f>
        <v>76</v>
      </c>
      <c r="S3258" s="27" t="str">
        <f>IFERROR(_xlfn.XLOOKUP($B3258,'Ownership Metrics'!$A:$A,'Ownership Metrics'!$H:$H),"")</f>
        <v>Mayoritas</v>
      </c>
      <c r="T3258" s="27" t="str">
        <f>IFERROR(_xlfn.XLOOKUP($B3258,'Ownership Metrics'!$A:$A,'Ownership Metrics'!$I:$I),"")</f>
        <v>Tinggi</v>
      </c>
      <c r="U3258" s="27">
        <f>IF(COUNTIFS($B$2:$B3258,$B3258,$D$2:$D3258,$D3258)=1,1,0)</f>
        <v>1</v>
      </c>
      <c r="V3258" s="27">
        <f t="shared" si="151"/>
        <v>10.78</v>
      </c>
      <c r="W3258" s="27">
        <f t="shared" si="152"/>
        <v>2</v>
      </c>
      <c r="X3258" s="27">
        <f t="shared" si="150"/>
        <v>10.779999674199999</v>
      </c>
    </row>
    <row r="3259" spans="1:24" x14ac:dyDescent="0.25">
      <c r="A3259" s="26">
        <v>46265</v>
      </c>
      <c r="B3259" s="27" t="s">
        <v>10579</v>
      </c>
      <c r="C3259" s="27" t="s">
        <v>3557</v>
      </c>
      <c r="D3259" s="27" t="s">
        <v>3558</v>
      </c>
      <c r="E3259" s="27"/>
      <c r="F3259" s="27"/>
      <c r="G3259" s="27"/>
      <c r="H3259" s="27"/>
      <c r="I3259" s="28">
        <v>0</v>
      </c>
      <c r="J3259" s="28">
        <v>4063504600</v>
      </c>
      <c r="K3259" s="28">
        <v>4063504600</v>
      </c>
      <c r="L3259" s="29">
        <v>76.89</v>
      </c>
      <c r="M3259" s="29">
        <f>IFERROR(_xlfn.XLOOKUP($B3259,'Ownership Metrics'!$A:$A,'Ownership Metrics'!$B:$B),"")</f>
        <v>7.22</v>
      </c>
      <c r="N3259" s="28">
        <f>IFERROR(_xlfn.XLOOKUP($B3259,'Ownership Metrics'!$A:$A,'Ownership Metrics'!$C:$C),"")</f>
        <v>6046</v>
      </c>
      <c r="O3259" s="29">
        <f>IFERROR(_xlfn.XLOOKUP($B3259,'Ownership Metrics'!$A:$A,'Ownership Metrics'!$D:$D),"")</f>
        <v>76.89</v>
      </c>
      <c r="P3259" s="29">
        <f>IFERROR(_xlfn.XLOOKUP($B3259,'Ownership Metrics'!$A:$A,'Ownership Metrics'!$E:$E),"")</f>
        <v>91.67</v>
      </c>
      <c r="Q3259" s="30">
        <f>IFERROR(_xlfn.XLOOKUP($B3259,'Ownership Metrics'!$A:$A,'Ownership Metrics'!$F:$F),"")</f>
        <v>4</v>
      </c>
      <c r="R3259" s="30">
        <f>IFERROR(_xlfn.XLOOKUP($B3259,'Ownership Metrics'!$A:$A,'Ownership Metrics'!$G:$G),"")</f>
        <v>76</v>
      </c>
      <c r="S3259" s="27" t="str">
        <f>IFERROR(_xlfn.XLOOKUP($B3259,'Ownership Metrics'!$A:$A,'Ownership Metrics'!$H:$H),"")</f>
        <v>Mayoritas</v>
      </c>
      <c r="T3259" s="27" t="str">
        <f>IFERROR(_xlfn.XLOOKUP($B3259,'Ownership Metrics'!$A:$A,'Ownership Metrics'!$I:$I),"")</f>
        <v>Tinggi</v>
      </c>
      <c r="U3259" s="27">
        <f>IF(COUNTIFS($B$2:$B3259,$B3259,$D$2:$D3259,$D3259)=1,1,0)</f>
        <v>1</v>
      </c>
      <c r="V3259" s="27">
        <f t="shared" si="151"/>
        <v>76.89</v>
      </c>
      <c r="W3259" s="27">
        <f t="shared" si="152"/>
        <v>1</v>
      </c>
      <c r="X3259" s="27">
        <f t="shared" si="150"/>
        <v>76.889999674099997</v>
      </c>
    </row>
    <row r="3260" spans="1:24" x14ac:dyDescent="0.25">
      <c r="A3260" s="26">
        <v>46265</v>
      </c>
      <c r="B3260" s="27" t="s">
        <v>10579</v>
      </c>
      <c r="C3260" s="27" t="s">
        <v>3557</v>
      </c>
      <c r="D3260" s="27" t="s">
        <v>953</v>
      </c>
      <c r="E3260" s="27" t="s">
        <v>98</v>
      </c>
      <c r="F3260" s="27" t="s">
        <v>23</v>
      </c>
      <c r="G3260" s="27"/>
      <c r="H3260" s="27" t="s">
        <v>24</v>
      </c>
      <c r="I3260" s="28">
        <v>58491100</v>
      </c>
      <c r="J3260" s="28">
        <v>0</v>
      </c>
      <c r="K3260" s="28">
        <v>58491100</v>
      </c>
      <c r="L3260" s="29">
        <v>1.1100000000000001</v>
      </c>
      <c r="M3260" s="29">
        <f>IFERROR(_xlfn.XLOOKUP($B3260,'Ownership Metrics'!$A:$A,'Ownership Metrics'!$B:$B),"")</f>
        <v>7.22</v>
      </c>
      <c r="N3260" s="28">
        <f>IFERROR(_xlfn.XLOOKUP($B3260,'Ownership Metrics'!$A:$A,'Ownership Metrics'!$C:$C),"")</f>
        <v>6046</v>
      </c>
      <c r="O3260" s="29">
        <f>IFERROR(_xlfn.XLOOKUP($B3260,'Ownership Metrics'!$A:$A,'Ownership Metrics'!$D:$D),"")</f>
        <v>76.89</v>
      </c>
      <c r="P3260" s="29">
        <f>IFERROR(_xlfn.XLOOKUP($B3260,'Ownership Metrics'!$A:$A,'Ownership Metrics'!$E:$E),"")</f>
        <v>91.67</v>
      </c>
      <c r="Q3260" s="30">
        <f>IFERROR(_xlfn.XLOOKUP($B3260,'Ownership Metrics'!$A:$A,'Ownership Metrics'!$F:$F),"")</f>
        <v>4</v>
      </c>
      <c r="R3260" s="30">
        <f>IFERROR(_xlfn.XLOOKUP($B3260,'Ownership Metrics'!$A:$A,'Ownership Metrics'!$G:$G),"")</f>
        <v>76</v>
      </c>
      <c r="S3260" s="27" t="str">
        <f>IFERROR(_xlfn.XLOOKUP($B3260,'Ownership Metrics'!$A:$A,'Ownership Metrics'!$H:$H),"")</f>
        <v>Mayoritas</v>
      </c>
      <c r="T3260" s="27" t="str">
        <f>IFERROR(_xlfn.XLOOKUP($B3260,'Ownership Metrics'!$A:$A,'Ownership Metrics'!$I:$I),"")</f>
        <v>Tinggi</v>
      </c>
      <c r="U3260" s="27">
        <f>IF(COUNTIFS($B$2:$B3260,$B3260,$D$2:$D3260,$D3260)=1,1,0)</f>
        <v>1</v>
      </c>
      <c r="V3260" s="27">
        <f t="shared" si="151"/>
        <v>1.1100000000000001</v>
      </c>
      <c r="W3260" s="27">
        <f t="shared" si="152"/>
        <v>4</v>
      </c>
      <c r="X3260" s="27">
        <f t="shared" si="150"/>
        <v>1.109999674</v>
      </c>
    </row>
    <row r="3261" spans="1:24" x14ac:dyDescent="0.25">
      <c r="A3261" s="26">
        <v>46265</v>
      </c>
      <c r="B3261" s="27" t="s">
        <v>10579</v>
      </c>
      <c r="C3261" s="27" t="s">
        <v>3557</v>
      </c>
      <c r="D3261" s="27" t="s">
        <v>3559</v>
      </c>
      <c r="E3261" s="27" t="s">
        <v>98</v>
      </c>
      <c r="F3261" s="27" t="s">
        <v>23</v>
      </c>
      <c r="G3261" s="27"/>
      <c r="H3261" s="27" t="s">
        <v>24</v>
      </c>
      <c r="I3261" s="28">
        <v>211447400</v>
      </c>
      <c r="J3261" s="28">
        <v>0</v>
      </c>
      <c r="K3261" s="28">
        <v>211447400</v>
      </c>
      <c r="L3261" s="29">
        <v>4</v>
      </c>
      <c r="M3261" s="29">
        <f>IFERROR(_xlfn.XLOOKUP($B3261,'Ownership Metrics'!$A:$A,'Ownership Metrics'!$B:$B),"")</f>
        <v>7.22</v>
      </c>
      <c r="N3261" s="28">
        <f>IFERROR(_xlfn.XLOOKUP($B3261,'Ownership Metrics'!$A:$A,'Ownership Metrics'!$C:$C),"")</f>
        <v>6046</v>
      </c>
      <c r="O3261" s="29">
        <f>IFERROR(_xlfn.XLOOKUP($B3261,'Ownership Metrics'!$A:$A,'Ownership Metrics'!$D:$D),"")</f>
        <v>76.89</v>
      </c>
      <c r="P3261" s="29">
        <f>IFERROR(_xlfn.XLOOKUP($B3261,'Ownership Metrics'!$A:$A,'Ownership Metrics'!$E:$E),"")</f>
        <v>91.67</v>
      </c>
      <c r="Q3261" s="30">
        <f>IFERROR(_xlfn.XLOOKUP($B3261,'Ownership Metrics'!$A:$A,'Ownership Metrics'!$F:$F),"")</f>
        <v>4</v>
      </c>
      <c r="R3261" s="30">
        <f>IFERROR(_xlfn.XLOOKUP($B3261,'Ownership Metrics'!$A:$A,'Ownership Metrics'!$G:$G),"")</f>
        <v>76</v>
      </c>
      <c r="S3261" s="27" t="str">
        <f>IFERROR(_xlfn.XLOOKUP($B3261,'Ownership Metrics'!$A:$A,'Ownership Metrics'!$H:$H),"")</f>
        <v>Mayoritas</v>
      </c>
      <c r="T3261" s="27" t="str">
        <f>IFERROR(_xlfn.XLOOKUP($B3261,'Ownership Metrics'!$A:$A,'Ownership Metrics'!$I:$I),"")</f>
        <v>Tinggi</v>
      </c>
      <c r="U3261" s="27">
        <f>IF(COUNTIFS($B$2:$B3261,$B3261,$D$2:$D3261,$D3261)=1,1,0)</f>
        <v>1</v>
      </c>
      <c r="V3261" s="27">
        <f t="shared" si="151"/>
        <v>4</v>
      </c>
      <c r="W3261" s="27">
        <f t="shared" si="152"/>
        <v>3</v>
      </c>
      <c r="X3261" s="27">
        <f t="shared" si="150"/>
        <v>3.9999996739000001</v>
      </c>
    </row>
    <row r="3262" spans="1:24" x14ac:dyDescent="0.25">
      <c r="A3262" s="26">
        <v>46265</v>
      </c>
      <c r="B3262" s="27" t="s">
        <v>10580</v>
      </c>
      <c r="C3262" s="27" t="s">
        <v>3561</v>
      </c>
      <c r="D3262" s="27" t="s">
        <v>471</v>
      </c>
      <c r="E3262" s="27" t="s">
        <v>22</v>
      </c>
      <c r="F3262" s="27" t="s">
        <v>23</v>
      </c>
      <c r="G3262" s="27"/>
      <c r="H3262" s="27" t="s">
        <v>24</v>
      </c>
      <c r="I3262" s="28">
        <v>333074200</v>
      </c>
      <c r="J3262" s="28">
        <v>0</v>
      </c>
      <c r="K3262" s="28">
        <v>333074200</v>
      </c>
      <c r="L3262" s="29">
        <v>5.17</v>
      </c>
      <c r="M3262" s="29">
        <f>IFERROR(_xlfn.XLOOKUP($B3262,'Ownership Metrics'!$A:$A,'Ownership Metrics'!$B:$B),"")</f>
        <v>8.24</v>
      </c>
      <c r="N3262" s="28">
        <f>IFERROR(_xlfn.XLOOKUP($B3262,'Ownership Metrics'!$A:$A,'Ownership Metrics'!$C:$C),"")</f>
        <v>2274</v>
      </c>
      <c r="O3262" s="29">
        <f>IFERROR(_xlfn.XLOOKUP($B3262,'Ownership Metrics'!$A:$A,'Ownership Metrics'!$D:$D),"")</f>
        <v>29.54</v>
      </c>
      <c r="P3262" s="29">
        <f>IFERROR(_xlfn.XLOOKUP($B3262,'Ownership Metrics'!$A:$A,'Ownership Metrics'!$E:$E),"")</f>
        <v>81.39</v>
      </c>
      <c r="Q3262" s="30">
        <f>IFERROR(_xlfn.XLOOKUP($B3262,'Ownership Metrics'!$A:$A,'Ownership Metrics'!$F:$F),"")</f>
        <v>6</v>
      </c>
      <c r="R3262" s="30">
        <f>IFERROR(_xlfn.XLOOKUP($B3262,'Ownership Metrics'!$A:$A,'Ownership Metrics'!$G:$G),"")</f>
        <v>53</v>
      </c>
      <c r="S3262" s="27" t="str">
        <f>IFERROR(_xlfn.XLOOKUP($B3262,'Ownership Metrics'!$A:$A,'Ownership Metrics'!$H:$H),"")</f>
        <v>Terkonsentrasi</v>
      </c>
      <c r="T3262" s="27" t="str">
        <f>IFERROR(_xlfn.XLOOKUP($B3262,'Ownership Metrics'!$A:$A,'Ownership Metrics'!$I:$I),"")</f>
        <v>Sedang</v>
      </c>
      <c r="U3262" s="27">
        <f>IF(COUNTIFS($B$2:$B3262,$B3262,$D$2:$D3262,$D3262)=1,1,0)</f>
        <v>1</v>
      </c>
      <c r="V3262" s="27">
        <f t="shared" si="151"/>
        <v>5.17</v>
      </c>
      <c r="W3262" s="27">
        <f t="shared" si="152"/>
        <v>4</v>
      </c>
      <c r="X3262" s="27">
        <f t="shared" si="150"/>
        <v>5.1699996737999996</v>
      </c>
    </row>
    <row r="3263" spans="1:24" x14ac:dyDescent="0.25">
      <c r="A3263" s="26">
        <v>46265</v>
      </c>
      <c r="B3263" s="27" t="s">
        <v>10580</v>
      </c>
      <c r="C3263" s="27" t="s">
        <v>3561</v>
      </c>
      <c r="D3263" s="27" t="s">
        <v>3562</v>
      </c>
      <c r="E3263" s="27" t="s">
        <v>22</v>
      </c>
      <c r="F3263" s="27" t="s">
        <v>23</v>
      </c>
      <c r="G3263" s="27"/>
      <c r="H3263" s="27" t="s">
        <v>24</v>
      </c>
      <c r="I3263" s="28">
        <v>1104273000</v>
      </c>
      <c r="J3263" s="28">
        <v>745258010</v>
      </c>
      <c r="K3263" s="28">
        <v>1849531010</v>
      </c>
      <c r="L3263" s="29">
        <v>28.7</v>
      </c>
      <c r="M3263" s="29">
        <f>IFERROR(_xlfn.XLOOKUP($B3263,'Ownership Metrics'!$A:$A,'Ownership Metrics'!$B:$B),"")</f>
        <v>8.24</v>
      </c>
      <c r="N3263" s="28">
        <f>IFERROR(_xlfn.XLOOKUP($B3263,'Ownership Metrics'!$A:$A,'Ownership Metrics'!$C:$C),"")</f>
        <v>2274</v>
      </c>
      <c r="O3263" s="29">
        <f>IFERROR(_xlfn.XLOOKUP($B3263,'Ownership Metrics'!$A:$A,'Ownership Metrics'!$D:$D),"")</f>
        <v>29.54</v>
      </c>
      <c r="P3263" s="29">
        <f>IFERROR(_xlfn.XLOOKUP($B3263,'Ownership Metrics'!$A:$A,'Ownership Metrics'!$E:$E),"")</f>
        <v>81.39</v>
      </c>
      <c r="Q3263" s="30">
        <f>IFERROR(_xlfn.XLOOKUP($B3263,'Ownership Metrics'!$A:$A,'Ownership Metrics'!$F:$F),"")</f>
        <v>6</v>
      </c>
      <c r="R3263" s="30">
        <f>IFERROR(_xlfn.XLOOKUP($B3263,'Ownership Metrics'!$A:$A,'Ownership Metrics'!$G:$G),"")</f>
        <v>53</v>
      </c>
      <c r="S3263" s="27" t="str">
        <f>IFERROR(_xlfn.XLOOKUP($B3263,'Ownership Metrics'!$A:$A,'Ownership Metrics'!$H:$H),"")</f>
        <v>Terkonsentrasi</v>
      </c>
      <c r="T3263" s="27" t="str">
        <f>IFERROR(_xlfn.XLOOKUP($B3263,'Ownership Metrics'!$A:$A,'Ownership Metrics'!$I:$I),"")</f>
        <v>Sedang</v>
      </c>
      <c r="U3263" s="27">
        <f>IF(COUNTIFS($B$2:$B3263,$B3263,$D$2:$D3263,$D3263)=1,1,0)</f>
        <v>1</v>
      </c>
      <c r="V3263" s="27">
        <f t="shared" si="151"/>
        <v>28.7</v>
      </c>
      <c r="W3263" s="27">
        <f t="shared" si="152"/>
        <v>2</v>
      </c>
      <c r="X3263" s="27">
        <f t="shared" si="150"/>
        <v>28.699999673699999</v>
      </c>
    </row>
    <row r="3264" spans="1:24" x14ac:dyDescent="0.25">
      <c r="A3264" s="26">
        <v>46265</v>
      </c>
      <c r="B3264" s="27" t="s">
        <v>10580</v>
      </c>
      <c r="C3264" s="27" t="s">
        <v>3561</v>
      </c>
      <c r="D3264" s="27" t="s">
        <v>3563</v>
      </c>
      <c r="E3264" s="27" t="s">
        <v>22</v>
      </c>
      <c r="F3264" s="27" t="s">
        <v>23</v>
      </c>
      <c r="G3264" s="27"/>
      <c r="H3264" s="27" t="s">
        <v>24</v>
      </c>
      <c r="I3264" s="28">
        <v>107766000</v>
      </c>
      <c r="J3264" s="28">
        <v>0</v>
      </c>
      <c r="K3264" s="28">
        <v>107766000</v>
      </c>
      <c r="L3264" s="29">
        <v>1.67</v>
      </c>
      <c r="M3264" s="29">
        <f>IFERROR(_xlfn.XLOOKUP($B3264,'Ownership Metrics'!$A:$A,'Ownership Metrics'!$B:$B),"")</f>
        <v>8.24</v>
      </c>
      <c r="N3264" s="28">
        <f>IFERROR(_xlfn.XLOOKUP($B3264,'Ownership Metrics'!$A:$A,'Ownership Metrics'!$C:$C),"")</f>
        <v>2274</v>
      </c>
      <c r="O3264" s="29">
        <f>IFERROR(_xlfn.XLOOKUP($B3264,'Ownership Metrics'!$A:$A,'Ownership Metrics'!$D:$D),"")</f>
        <v>29.54</v>
      </c>
      <c r="P3264" s="29">
        <f>IFERROR(_xlfn.XLOOKUP($B3264,'Ownership Metrics'!$A:$A,'Ownership Metrics'!$E:$E),"")</f>
        <v>81.39</v>
      </c>
      <c r="Q3264" s="30">
        <f>IFERROR(_xlfn.XLOOKUP($B3264,'Ownership Metrics'!$A:$A,'Ownership Metrics'!$F:$F),"")</f>
        <v>6</v>
      </c>
      <c r="R3264" s="30">
        <f>IFERROR(_xlfn.XLOOKUP($B3264,'Ownership Metrics'!$A:$A,'Ownership Metrics'!$G:$G),"")</f>
        <v>53</v>
      </c>
      <c r="S3264" s="27" t="str">
        <f>IFERROR(_xlfn.XLOOKUP($B3264,'Ownership Metrics'!$A:$A,'Ownership Metrics'!$H:$H),"")</f>
        <v>Terkonsentrasi</v>
      </c>
      <c r="T3264" s="27" t="str">
        <f>IFERROR(_xlfn.XLOOKUP($B3264,'Ownership Metrics'!$A:$A,'Ownership Metrics'!$I:$I),"")</f>
        <v>Sedang</v>
      </c>
      <c r="U3264" s="27">
        <f>IF(COUNTIFS($B$2:$B3264,$B3264,$D$2:$D3264,$D3264)=1,1,0)</f>
        <v>1</v>
      </c>
      <c r="V3264" s="27">
        <f t="shared" si="151"/>
        <v>1.67</v>
      </c>
      <c r="W3264" s="27">
        <f t="shared" si="152"/>
        <v>6</v>
      </c>
      <c r="X3264" s="27">
        <f t="shared" si="150"/>
        <v>1.6699996736</v>
      </c>
    </row>
    <row r="3265" spans="1:24" x14ac:dyDescent="0.25">
      <c r="A3265" s="26">
        <v>46265</v>
      </c>
      <c r="B3265" s="27" t="s">
        <v>10580</v>
      </c>
      <c r="C3265" s="27" t="s">
        <v>3561</v>
      </c>
      <c r="D3265" s="27" t="s">
        <v>3564</v>
      </c>
      <c r="E3265" s="27" t="s">
        <v>22</v>
      </c>
      <c r="F3265" s="27" t="s">
        <v>32</v>
      </c>
      <c r="G3265" s="27"/>
      <c r="H3265" s="27"/>
      <c r="I3265" s="28">
        <v>0</v>
      </c>
      <c r="J3265" s="28">
        <v>1491910560</v>
      </c>
      <c r="K3265" s="28">
        <v>1491910560</v>
      </c>
      <c r="L3265" s="29">
        <v>23.15</v>
      </c>
      <c r="M3265" s="29">
        <f>IFERROR(_xlfn.XLOOKUP($B3265,'Ownership Metrics'!$A:$A,'Ownership Metrics'!$B:$B),"")</f>
        <v>8.24</v>
      </c>
      <c r="N3265" s="28">
        <f>IFERROR(_xlfn.XLOOKUP($B3265,'Ownership Metrics'!$A:$A,'Ownership Metrics'!$C:$C),"")</f>
        <v>2274</v>
      </c>
      <c r="O3265" s="29">
        <f>IFERROR(_xlfn.XLOOKUP($B3265,'Ownership Metrics'!$A:$A,'Ownership Metrics'!$D:$D),"")</f>
        <v>29.54</v>
      </c>
      <c r="P3265" s="29">
        <f>IFERROR(_xlfn.XLOOKUP($B3265,'Ownership Metrics'!$A:$A,'Ownership Metrics'!$E:$E),"")</f>
        <v>81.39</v>
      </c>
      <c r="Q3265" s="30">
        <f>IFERROR(_xlfn.XLOOKUP($B3265,'Ownership Metrics'!$A:$A,'Ownership Metrics'!$F:$F),"")</f>
        <v>6</v>
      </c>
      <c r="R3265" s="30">
        <f>IFERROR(_xlfn.XLOOKUP($B3265,'Ownership Metrics'!$A:$A,'Ownership Metrics'!$G:$G),"")</f>
        <v>53</v>
      </c>
      <c r="S3265" s="27" t="str">
        <f>IFERROR(_xlfn.XLOOKUP($B3265,'Ownership Metrics'!$A:$A,'Ownership Metrics'!$H:$H),"")</f>
        <v>Terkonsentrasi</v>
      </c>
      <c r="T3265" s="27" t="str">
        <f>IFERROR(_xlfn.XLOOKUP($B3265,'Ownership Metrics'!$A:$A,'Ownership Metrics'!$I:$I),"")</f>
        <v>Sedang</v>
      </c>
      <c r="U3265" s="27">
        <f>IF(COUNTIFS($B$2:$B3265,$B3265,$D$2:$D3265,$D3265)=1,1,0)</f>
        <v>1</v>
      </c>
      <c r="V3265" s="27">
        <f t="shared" si="151"/>
        <v>23.15</v>
      </c>
      <c r="W3265" s="27">
        <f t="shared" si="152"/>
        <v>3</v>
      </c>
      <c r="X3265" s="27">
        <f t="shared" si="150"/>
        <v>23.149999673499998</v>
      </c>
    </row>
    <row r="3266" spans="1:24" x14ac:dyDescent="0.25">
      <c r="A3266" s="26">
        <v>46265</v>
      </c>
      <c r="B3266" s="27" t="s">
        <v>10580</v>
      </c>
      <c r="C3266" s="27" t="s">
        <v>3561</v>
      </c>
      <c r="D3266" s="27" t="s">
        <v>3565</v>
      </c>
      <c r="E3266" s="27" t="s">
        <v>22</v>
      </c>
      <c r="F3266" s="27" t="s">
        <v>32</v>
      </c>
      <c r="G3266" s="27"/>
      <c r="H3266" s="27"/>
      <c r="I3266" s="28">
        <v>0</v>
      </c>
      <c r="J3266" s="28">
        <v>1903153710</v>
      </c>
      <c r="K3266" s="28">
        <v>1903153710</v>
      </c>
      <c r="L3266" s="29">
        <v>29.54</v>
      </c>
      <c r="M3266" s="29">
        <f>IFERROR(_xlfn.XLOOKUP($B3266,'Ownership Metrics'!$A:$A,'Ownership Metrics'!$B:$B),"")</f>
        <v>8.24</v>
      </c>
      <c r="N3266" s="28">
        <f>IFERROR(_xlfn.XLOOKUP($B3266,'Ownership Metrics'!$A:$A,'Ownership Metrics'!$C:$C),"")</f>
        <v>2274</v>
      </c>
      <c r="O3266" s="29">
        <f>IFERROR(_xlfn.XLOOKUP($B3266,'Ownership Metrics'!$A:$A,'Ownership Metrics'!$D:$D),"")</f>
        <v>29.54</v>
      </c>
      <c r="P3266" s="29">
        <f>IFERROR(_xlfn.XLOOKUP($B3266,'Ownership Metrics'!$A:$A,'Ownership Metrics'!$E:$E),"")</f>
        <v>81.39</v>
      </c>
      <c r="Q3266" s="30">
        <f>IFERROR(_xlfn.XLOOKUP($B3266,'Ownership Metrics'!$A:$A,'Ownership Metrics'!$F:$F),"")</f>
        <v>6</v>
      </c>
      <c r="R3266" s="30">
        <f>IFERROR(_xlfn.XLOOKUP($B3266,'Ownership Metrics'!$A:$A,'Ownership Metrics'!$G:$G),"")</f>
        <v>53</v>
      </c>
      <c r="S3266" s="27" t="str">
        <f>IFERROR(_xlfn.XLOOKUP($B3266,'Ownership Metrics'!$A:$A,'Ownership Metrics'!$H:$H),"")</f>
        <v>Terkonsentrasi</v>
      </c>
      <c r="T3266" s="27" t="str">
        <f>IFERROR(_xlfn.XLOOKUP($B3266,'Ownership Metrics'!$A:$A,'Ownership Metrics'!$I:$I),"")</f>
        <v>Sedang</v>
      </c>
      <c r="U3266" s="27">
        <f>IF(COUNTIFS($B$2:$B3266,$B3266,$D$2:$D3266,$D3266)=1,1,0)</f>
        <v>1</v>
      </c>
      <c r="V3266" s="27">
        <f t="shared" si="151"/>
        <v>29.54</v>
      </c>
      <c r="W3266" s="27">
        <f t="shared" si="152"/>
        <v>1</v>
      </c>
      <c r="X3266" s="27">
        <f t="shared" ref="X3266:X3329" si="153">$V3266-(ROW()*0.0000000001)</f>
        <v>29.539999673400001</v>
      </c>
    </row>
    <row r="3267" spans="1:24" x14ac:dyDescent="0.25">
      <c r="A3267" s="26">
        <v>46265</v>
      </c>
      <c r="B3267" s="27" t="s">
        <v>10580</v>
      </c>
      <c r="C3267" s="27" t="s">
        <v>3561</v>
      </c>
      <c r="D3267" s="27" t="s">
        <v>207</v>
      </c>
      <c r="E3267" s="27" t="s">
        <v>26</v>
      </c>
      <c r="F3267" s="27" t="s">
        <v>32</v>
      </c>
      <c r="G3267" s="27"/>
      <c r="H3267" s="27" t="s">
        <v>64</v>
      </c>
      <c r="I3267" s="28">
        <v>227719000</v>
      </c>
      <c r="J3267" s="28">
        <v>0</v>
      </c>
      <c r="K3267" s="28">
        <v>227719000</v>
      </c>
      <c r="L3267" s="29">
        <v>3.53</v>
      </c>
      <c r="M3267" s="29">
        <f>IFERROR(_xlfn.XLOOKUP($B3267,'Ownership Metrics'!$A:$A,'Ownership Metrics'!$B:$B),"")</f>
        <v>8.24</v>
      </c>
      <c r="N3267" s="28">
        <f>IFERROR(_xlfn.XLOOKUP($B3267,'Ownership Metrics'!$A:$A,'Ownership Metrics'!$C:$C),"")</f>
        <v>2274</v>
      </c>
      <c r="O3267" s="29">
        <f>IFERROR(_xlfn.XLOOKUP($B3267,'Ownership Metrics'!$A:$A,'Ownership Metrics'!$D:$D),"")</f>
        <v>29.54</v>
      </c>
      <c r="P3267" s="29">
        <f>IFERROR(_xlfn.XLOOKUP($B3267,'Ownership Metrics'!$A:$A,'Ownership Metrics'!$E:$E),"")</f>
        <v>81.39</v>
      </c>
      <c r="Q3267" s="30">
        <f>IFERROR(_xlfn.XLOOKUP($B3267,'Ownership Metrics'!$A:$A,'Ownership Metrics'!$F:$F),"")</f>
        <v>6</v>
      </c>
      <c r="R3267" s="30">
        <f>IFERROR(_xlfn.XLOOKUP($B3267,'Ownership Metrics'!$A:$A,'Ownership Metrics'!$G:$G),"")</f>
        <v>53</v>
      </c>
      <c r="S3267" s="27" t="str">
        <f>IFERROR(_xlfn.XLOOKUP($B3267,'Ownership Metrics'!$A:$A,'Ownership Metrics'!$H:$H),"")</f>
        <v>Terkonsentrasi</v>
      </c>
      <c r="T3267" s="27" t="str">
        <f>IFERROR(_xlfn.XLOOKUP($B3267,'Ownership Metrics'!$A:$A,'Ownership Metrics'!$I:$I),"")</f>
        <v>Sedang</v>
      </c>
      <c r="U3267" s="27">
        <f>IF(COUNTIFS($B$2:$B3267,$B3267,$D$2:$D3267,$D3267)=1,1,0)</f>
        <v>1</v>
      </c>
      <c r="V3267" s="27">
        <f t="shared" ref="V3267:V3330" si="154">SUMIFS($L$2:$L$10000,$B$2:$B$10000,$B3267,$D$2:$D$10000,$D3267)</f>
        <v>3.53</v>
      </c>
      <c r="W3267" s="27">
        <f t="shared" ref="W3267:W3330" si="155">COUNTIFS($B$2:$B$10000,$B3267,$U$2:$U$10000,1,$X$2:$X$10000,"&gt;"&amp;$X3267)+1</f>
        <v>5</v>
      </c>
      <c r="X3267" s="27">
        <f t="shared" si="153"/>
        <v>3.5299996732999999</v>
      </c>
    </row>
    <row r="3268" spans="1:24" x14ac:dyDescent="0.25">
      <c r="A3268" s="26">
        <v>46265</v>
      </c>
      <c r="B3268" s="27" t="s">
        <v>10581</v>
      </c>
      <c r="C3268" s="27" t="s">
        <v>3567</v>
      </c>
      <c r="D3268" s="27" t="s">
        <v>3568</v>
      </c>
      <c r="E3268" s="27" t="s">
        <v>22</v>
      </c>
      <c r="F3268" s="27" t="s">
        <v>23</v>
      </c>
      <c r="G3268" s="27"/>
      <c r="H3268" s="27" t="s">
        <v>24</v>
      </c>
      <c r="I3268" s="28">
        <v>1620000000</v>
      </c>
      <c r="J3268" s="28">
        <v>0</v>
      </c>
      <c r="K3268" s="28">
        <v>1620000000</v>
      </c>
      <c r="L3268" s="29">
        <v>35.22</v>
      </c>
      <c r="M3268" s="29">
        <f>IFERROR(_xlfn.XLOOKUP($B3268,'Ownership Metrics'!$A:$A,'Ownership Metrics'!$B:$B),"")</f>
        <v>34.6</v>
      </c>
      <c r="N3268" s="28">
        <f>IFERROR(_xlfn.XLOOKUP($B3268,'Ownership Metrics'!$A:$A,'Ownership Metrics'!$C:$C),"")</f>
        <v>1355</v>
      </c>
      <c r="O3268" s="29">
        <f>IFERROR(_xlfn.XLOOKUP($B3268,'Ownership Metrics'!$A:$A,'Ownership Metrics'!$D:$D),"")</f>
        <v>35.22</v>
      </c>
      <c r="P3268" s="29">
        <f>IFERROR(_xlfn.XLOOKUP($B3268,'Ownership Metrics'!$A:$A,'Ownership Metrics'!$E:$E),"")</f>
        <v>46.52</v>
      </c>
      <c r="Q3268" s="30">
        <f>IFERROR(_xlfn.XLOOKUP($B3268,'Ownership Metrics'!$A:$A,'Ownership Metrics'!$F:$F),"")</f>
        <v>12</v>
      </c>
      <c r="R3268" s="30">
        <f>IFERROR(_xlfn.XLOOKUP($B3268,'Ownership Metrics'!$A:$A,'Ownership Metrics'!$G:$G),"")</f>
        <v>31</v>
      </c>
      <c r="S3268" s="27" t="str">
        <f>IFERROR(_xlfn.XLOOKUP($B3268,'Ownership Metrics'!$A:$A,'Ownership Metrics'!$H:$H),"")</f>
        <v>Moderat</v>
      </c>
      <c r="T3268" s="27" t="str">
        <f>IFERROR(_xlfn.XLOOKUP($B3268,'Ownership Metrics'!$A:$A,'Ownership Metrics'!$I:$I),"")</f>
        <v>Sedang</v>
      </c>
      <c r="U3268" s="27">
        <f>IF(COUNTIFS($B$2:$B3268,$B3268,$D$2:$D3268,$D3268)=1,1,0)</f>
        <v>1</v>
      </c>
      <c r="V3268" s="27">
        <f t="shared" si="154"/>
        <v>35.22</v>
      </c>
      <c r="W3268" s="27">
        <f t="shared" si="155"/>
        <v>1</v>
      </c>
      <c r="X3268" s="27">
        <f t="shared" si="153"/>
        <v>35.2199996732</v>
      </c>
    </row>
    <row r="3269" spans="1:24" x14ac:dyDescent="0.25">
      <c r="A3269" s="26">
        <v>46265</v>
      </c>
      <c r="B3269" s="27" t="s">
        <v>10581</v>
      </c>
      <c r="C3269" s="27" t="s">
        <v>3567</v>
      </c>
      <c r="D3269" s="27" t="s">
        <v>3569</v>
      </c>
      <c r="E3269" s="27" t="s">
        <v>22</v>
      </c>
      <c r="F3269" s="27" t="s">
        <v>23</v>
      </c>
      <c r="G3269" s="27"/>
      <c r="H3269" s="27" t="s">
        <v>24</v>
      </c>
      <c r="I3269" s="28">
        <v>46400000</v>
      </c>
      <c r="J3269" s="28">
        <v>0</v>
      </c>
      <c r="K3269" s="28">
        <v>46400000</v>
      </c>
      <c r="L3269" s="29">
        <v>1.01</v>
      </c>
      <c r="M3269" s="29">
        <f>IFERROR(_xlfn.XLOOKUP($B3269,'Ownership Metrics'!$A:$A,'Ownership Metrics'!$B:$B),"")</f>
        <v>34.6</v>
      </c>
      <c r="N3269" s="28">
        <f>IFERROR(_xlfn.XLOOKUP($B3269,'Ownership Metrics'!$A:$A,'Ownership Metrics'!$C:$C),"")</f>
        <v>1355</v>
      </c>
      <c r="O3269" s="29">
        <f>IFERROR(_xlfn.XLOOKUP($B3269,'Ownership Metrics'!$A:$A,'Ownership Metrics'!$D:$D),"")</f>
        <v>35.22</v>
      </c>
      <c r="P3269" s="29">
        <f>IFERROR(_xlfn.XLOOKUP($B3269,'Ownership Metrics'!$A:$A,'Ownership Metrics'!$E:$E),"")</f>
        <v>46.52</v>
      </c>
      <c r="Q3269" s="30">
        <f>IFERROR(_xlfn.XLOOKUP($B3269,'Ownership Metrics'!$A:$A,'Ownership Metrics'!$F:$F),"")</f>
        <v>12</v>
      </c>
      <c r="R3269" s="30">
        <f>IFERROR(_xlfn.XLOOKUP($B3269,'Ownership Metrics'!$A:$A,'Ownership Metrics'!$G:$G),"")</f>
        <v>31</v>
      </c>
      <c r="S3269" s="27" t="str">
        <f>IFERROR(_xlfn.XLOOKUP($B3269,'Ownership Metrics'!$A:$A,'Ownership Metrics'!$H:$H),"")</f>
        <v>Moderat</v>
      </c>
      <c r="T3269" s="27" t="str">
        <f>IFERROR(_xlfn.XLOOKUP($B3269,'Ownership Metrics'!$A:$A,'Ownership Metrics'!$I:$I),"")</f>
        <v>Sedang</v>
      </c>
      <c r="U3269" s="27">
        <f>IF(COUNTIFS($B$2:$B3269,$B3269,$D$2:$D3269,$D3269)=1,1,0)</f>
        <v>1</v>
      </c>
      <c r="V3269" s="27">
        <f t="shared" si="154"/>
        <v>1.01</v>
      </c>
      <c r="W3269" s="27">
        <f t="shared" si="155"/>
        <v>12</v>
      </c>
      <c r="X3269" s="27">
        <f t="shared" si="153"/>
        <v>1.0099996731000001</v>
      </c>
    </row>
    <row r="3270" spans="1:24" x14ac:dyDescent="0.25">
      <c r="A3270" s="26">
        <v>46265</v>
      </c>
      <c r="B3270" s="27" t="s">
        <v>10581</v>
      </c>
      <c r="C3270" s="27" t="s">
        <v>3567</v>
      </c>
      <c r="D3270" s="27" t="s">
        <v>3570</v>
      </c>
      <c r="E3270" s="27" t="s">
        <v>22</v>
      </c>
      <c r="F3270" s="27" t="s">
        <v>23</v>
      </c>
      <c r="G3270" s="27"/>
      <c r="H3270" s="27" t="s">
        <v>24</v>
      </c>
      <c r="I3270" s="28">
        <v>280000000</v>
      </c>
      <c r="J3270" s="28">
        <v>0</v>
      </c>
      <c r="K3270" s="28">
        <v>280000000</v>
      </c>
      <c r="L3270" s="29">
        <v>6.09</v>
      </c>
      <c r="M3270" s="29">
        <f>IFERROR(_xlfn.XLOOKUP($B3270,'Ownership Metrics'!$A:$A,'Ownership Metrics'!$B:$B),"")</f>
        <v>34.6</v>
      </c>
      <c r="N3270" s="28">
        <f>IFERROR(_xlfn.XLOOKUP($B3270,'Ownership Metrics'!$A:$A,'Ownership Metrics'!$C:$C),"")</f>
        <v>1355</v>
      </c>
      <c r="O3270" s="29">
        <f>IFERROR(_xlfn.XLOOKUP($B3270,'Ownership Metrics'!$A:$A,'Ownership Metrics'!$D:$D),"")</f>
        <v>35.22</v>
      </c>
      <c r="P3270" s="29">
        <f>IFERROR(_xlfn.XLOOKUP($B3270,'Ownership Metrics'!$A:$A,'Ownership Metrics'!$E:$E),"")</f>
        <v>46.52</v>
      </c>
      <c r="Q3270" s="30">
        <f>IFERROR(_xlfn.XLOOKUP($B3270,'Ownership Metrics'!$A:$A,'Ownership Metrics'!$F:$F),"")</f>
        <v>12</v>
      </c>
      <c r="R3270" s="30">
        <f>IFERROR(_xlfn.XLOOKUP($B3270,'Ownership Metrics'!$A:$A,'Ownership Metrics'!$G:$G),"")</f>
        <v>31</v>
      </c>
      <c r="S3270" s="27" t="str">
        <f>IFERROR(_xlfn.XLOOKUP($B3270,'Ownership Metrics'!$A:$A,'Ownership Metrics'!$H:$H),"")</f>
        <v>Moderat</v>
      </c>
      <c r="T3270" s="27" t="str">
        <f>IFERROR(_xlfn.XLOOKUP($B3270,'Ownership Metrics'!$A:$A,'Ownership Metrics'!$I:$I),"")</f>
        <v>Sedang</v>
      </c>
      <c r="U3270" s="27">
        <f>IF(COUNTIFS($B$2:$B3270,$B3270,$D$2:$D3270,$D3270)=1,1,0)</f>
        <v>1</v>
      </c>
      <c r="V3270" s="27">
        <f t="shared" si="154"/>
        <v>6.09</v>
      </c>
      <c r="W3270" s="27">
        <f t="shared" si="155"/>
        <v>2</v>
      </c>
      <c r="X3270" s="27">
        <f t="shared" si="153"/>
        <v>6.0899996729999994</v>
      </c>
    </row>
    <row r="3271" spans="1:24" x14ac:dyDescent="0.25">
      <c r="A3271" s="26">
        <v>46265</v>
      </c>
      <c r="B3271" s="27" t="s">
        <v>10581</v>
      </c>
      <c r="C3271" s="27" t="s">
        <v>3567</v>
      </c>
      <c r="D3271" s="27" t="s">
        <v>1034</v>
      </c>
      <c r="E3271" s="27" t="s">
        <v>1035</v>
      </c>
      <c r="F3271" s="27" t="s">
        <v>23</v>
      </c>
      <c r="G3271" s="27"/>
      <c r="H3271" s="27" t="s">
        <v>24</v>
      </c>
      <c r="I3271" s="28">
        <v>215292200</v>
      </c>
      <c r="J3271" s="28">
        <v>0</v>
      </c>
      <c r="K3271" s="28">
        <v>215292200</v>
      </c>
      <c r="L3271" s="29">
        <v>4.68</v>
      </c>
      <c r="M3271" s="29">
        <f>IFERROR(_xlfn.XLOOKUP($B3271,'Ownership Metrics'!$A:$A,'Ownership Metrics'!$B:$B),"")</f>
        <v>34.6</v>
      </c>
      <c r="N3271" s="28">
        <f>IFERROR(_xlfn.XLOOKUP($B3271,'Ownership Metrics'!$A:$A,'Ownership Metrics'!$C:$C),"")</f>
        <v>1355</v>
      </c>
      <c r="O3271" s="29">
        <f>IFERROR(_xlfn.XLOOKUP($B3271,'Ownership Metrics'!$A:$A,'Ownership Metrics'!$D:$D),"")</f>
        <v>35.22</v>
      </c>
      <c r="P3271" s="29">
        <f>IFERROR(_xlfn.XLOOKUP($B3271,'Ownership Metrics'!$A:$A,'Ownership Metrics'!$E:$E),"")</f>
        <v>46.52</v>
      </c>
      <c r="Q3271" s="30">
        <f>IFERROR(_xlfn.XLOOKUP($B3271,'Ownership Metrics'!$A:$A,'Ownership Metrics'!$F:$F),"")</f>
        <v>12</v>
      </c>
      <c r="R3271" s="30">
        <f>IFERROR(_xlfn.XLOOKUP($B3271,'Ownership Metrics'!$A:$A,'Ownership Metrics'!$G:$G),"")</f>
        <v>31</v>
      </c>
      <c r="S3271" s="27" t="str">
        <f>IFERROR(_xlfn.XLOOKUP($B3271,'Ownership Metrics'!$A:$A,'Ownership Metrics'!$H:$H),"")</f>
        <v>Moderat</v>
      </c>
      <c r="T3271" s="27" t="str">
        <f>IFERROR(_xlfn.XLOOKUP($B3271,'Ownership Metrics'!$A:$A,'Ownership Metrics'!$I:$I),"")</f>
        <v>Sedang</v>
      </c>
      <c r="U3271" s="27">
        <f>IF(COUNTIFS($B$2:$B3271,$B3271,$D$2:$D3271,$D3271)=1,1,0)</f>
        <v>1</v>
      </c>
      <c r="V3271" s="27">
        <f t="shared" si="154"/>
        <v>4.68</v>
      </c>
      <c r="W3271" s="27">
        <f t="shared" si="155"/>
        <v>4</v>
      </c>
      <c r="X3271" s="27">
        <f t="shared" si="153"/>
        <v>4.6799996728999993</v>
      </c>
    </row>
    <row r="3272" spans="1:24" x14ac:dyDescent="0.25">
      <c r="A3272" s="26">
        <v>46265</v>
      </c>
      <c r="B3272" s="27" t="s">
        <v>10581</v>
      </c>
      <c r="C3272" s="27" t="s">
        <v>3567</v>
      </c>
      <c r="D3272" s="27" t="s">
        <v>1036</v>
      </c>
      <c r="E3272" s="27" t="s">
        <v>22</v>
      </c>
      <c r="F3272" s="27" t="s">
        <v>23</v>
      </c>
      <c r="G3272" s="27"/>
      <c r="H3272" s="27" t="s">
        <v>24</v>
      </c>
      <c r="I3272" s="28">
        <v>60000000</v>
      </c>
      <c r="J3272" s="28">
        <v>0</v>
      </c>
      <c r="K3272" s="28">
        <v>60000000</v>
      </c>
      <c r="L3272" s="29">
        <v>1.3</v>
      </c>
      <c r="M3272" s="29">
        <f>IFERROR(_xlfn.XLOOKUP($B3272,'Ownership Metrics'!$A:$A,'Ownership Metrics'!$B:$B),"")</f>
        <v>34.6</v>
      </c>
      <c r="N3272" s="28">
        <f>IFERROR(_xlfn.XLOOKUP($B3272,'Ownership Metrics'!$A:$A,'Ownership Metrics'!$C:$C),"")</f>
        <v>1355</v>
      </c>
      <c r="O3272" s="29">
        <f>IFERROR(_xlfn.XLOOKUP($B3272,'Ownership Metrics'!$A:$A,'Ownership Metrics'!$D:$D),"")</f>
        <v>35.22</v>
      </c>
      <c r="P3272" s="29">
        <f>IFERROR(_xlfn.XLOOKUP($B3272,'Ownership Metrics'!$A:$A,'Ownership Metrics'!$E:$E),"")</f>
        <v>46.52</v>
      </c>
      <c r="Q3272" s="30">
        <f>IFERROR(_xlfn.XLOOKUP($B3272,'Ownership Metrics'!$A:$A,'Ownership Metrics'!$F:$F),"")</f>
        <v>12</v>
      </c>
      <c r="R3272" s="30">
        <f>IFERROR(_xlfn.XLOOKUP($B3272,'Ownership Metrics'!$A:$A,'Ownership Metrics'!$G:$G),"")</f>
        <v>31</v>
      </c>
      <c r="S3272" s="27" t="str">
        <f>IFERROR(_xlfn.XLOOKUP($B3272,'Ownership Metrics'!$A:$A,'Ownership Metrics'!$H:$H),"")</f>
        <v>Moderat</v>
      </c>
      <c r="T3272" s="27" t="str">
        <f>IFERROR(_xlfn.XLOOKUP($B3272,'Ownership Metrics'!$A:$A,'Ownership Metrics'!$I:$I),"")</f>
        <v>Sedang</v>
      </c>
      <c r="U3272" s="27">
        <f>IF(COUNTIFS($B$2:$B3272,$B3272,$D$2:$D3272,$D3272)=1,1,0)</f>
        <v>1</v>
      </c>
      <c r="V3272" s="27">
        <f t="shared" si="154"/>
        <v>1.3</v>
      </c>
      <c r="W3272" s="27">
        <f t="shared" si="155"/>
        <v>10</v>
      </c>
      <c r="X3272" s="27">
        <f t="shared" si="153"/>
        <v>1.2999996728000001</v>
      </c>
    </row>
    <row r="3273" spans="1:24" x14ac:dyDescent="0.25">
      <c r="A3273" s="26">
        <v>46265</v>
      </c>
      <c r="B3273" s="27" t="s">
        <v>10581</v>
      </c>
      <c r="C3273" s="27" t="s">
        <v>3567</v>
      </c>
      <c r="D3273" s="27" t="s">
        <v>3571</v>
      </c>
      <c r="E3273" s="27" t="s">
        <v>35</v>
      </c>
      <c r="F3273" s="27" t="s">
        <v>23</v>
      </c>
      <c r="G3273" s="27" t="s">
        <v>36</v>
      </c>
      <c r="H3273" s="27" t="s">
        <v>24</v>
      </c>
      <c r="I3273" s="28">
        <v>76816400</v>
      </c>
      <c r="J3273" s="28">
        <v>0</v>
      </c>
      <c r="K3273" s="28">
        <v>76816400</v>
      </c>
      <c r="L3273" s="29">
        <v>1.67</v>
      </c>
      <c r="M3273" s="29">
        <f>IFERROR(_xlfn.XLOOKUP($B3273,'Ownership Metrics'!$A:$A,'Ownership Metrics'!$B:$B),"")</f>
        <v>34.6</v>
      </c>
      <c r="N3273" s="28">
        <f>IFERROR(_xlfn.XLOOKUP($B3273,'Ownership Metrics'!$A:$A,'Ownership Metrics'!$C:$C),"")</f>
        <v>1355</v>
      </c>
      <c r="O3273" s="29">
        <f>IFERROR(_xlfn.XLOOKUP($B3273,'Ownership Metrics'!$A:$A,'Ownership Metrics'!$D:$D),"")</f>
        <v>35.22</v>
      </c>
      <c r="P3273" s="29">
        <f>IFERROR(_xlfn.XLOOKUP($B3273,'Ownership Metrics'!$A:$A,'Ownership Metrics'!$E:$E),"")</f>
        <v>46.52</v>
      </c>
      <c r="Q3273" s="30">
        <f>IFERROR(_xlfn.XLOOKUP($B3273,'Ownership Metrics'!$A:$A,'Ownership Metrics'!$F:$F),"")</f>
        <v>12</v>
      </c>
      <c r="R3273" s="30">
        <f>IFERROR(_xlfn.XLOOKUP($B3273,'Ownership Metrics'!$A:$A,'Ownership Metrics'!$G:$G),"")</f>
        <v>31</v>
      </c>
      <c r="S3273" s="27" t="str">
        <f>IFERROR(_xlfn.XLOOKUP($B3273,'Ownership Metrics'!$A:$A,'Ownership Metrics'!$H:$H),"")</f>
        <v>Moderat</v>
      </c>
      <c r="T3273" s="27" t="str">
        <f>IFERROR(_xlfn.XLOOKUP($B3273,'Ownership Metrics'!$A:$A,'Ownership Metrics'!$I:$I),"")</f>
        <v>Sedang</v>
      </c>
      <c r="U3273" s="27">
        <f>IF(COUNTIFS($B$2:$B3273,$B3273,$D$2:$D3273,$D3273)=1,1,0)</f>
        <v>1</v>
      </c>
      <c r="V3273" s="27">
        <f t="shared" si="154"/>
        <v>1.67</v>
      </c>
      <c r="W3273" s="27">
        <f t="shared" si="155"/>
        <v>8</v>
      </c>
      <c r="X3273" s="27">
        <f t="shared" si="153"/>
        <v>1.6699996726999999</v>
      </c>
    </row>
    <row r="3274" spans="1:24" x14ac:dyDescent="0.25">
      <c r="A3274" s="26">
        <v>46265</v>
      </c>
      <c r="B3274" s="27" t="s">
        <v>10581</v>
      </c>
      <c r="C3274" s="27" t="s">
        <v>3567</v>
      </c>
      <c r="D3274" s="27" t="s">
        <v>3171</v>
      </c>
      <c r="E3274" s="27" t="s">
        <v>35</v>
      </c>
      <c r="F3274" s="27" t="s">
        <v>23</v>
      </c>
      <c r="G3274" s="27" t="s">
        <v>36</v>
      </c>
      <c r="H3274" s="27" t="s">
        <v>24</v>
      </c>
      <c r="I3274" s="28">
        <v>100959100</v>
      </c>
      <c r="J3274" s="28">
        <v>0</v>
      </c>
      <c r="K3274" s="28">
        <v>100959100</v>
      </c>
      <c r="L3274" s="29">
        <v>2.19</v>
      </c>
      <c r="M3274" s="29">
        <f>IFERROR(_xlfn.XLOOKUP($B3274,'Ownership Metrics'!$A:$A,'Ownership Metrics'!$B:$B),"")</f>
        <v>34.6</v>
      </c>
      <c r="N3274" s="28">
        <f>IFERROR(_xlfn.XLOOKUP($B3274,'Ownership Metrics'!$A:$A,'Ownership Metrics'!$C:$C),"")</f>
        <v>1355</v>
      </c>
      <c r="O3274" s="29">
        <f>IFERROR(_xlfn.XLOOKUP($B3274,'Ownership Metrics'!$A:$A,'Ownership Metrics'!$D:$D),"")</f>
        <v>35.22</v>
      </c>
      <c r="P3274" s="29">
        <f>IFERROR(_xlfn.XLOOKUP($B3274,'Ownership Metrics'!$A:$A,'Ownership Metrics'!$E:$E),"")</f>
        <v>46.52</v>
      </c>
      <c r="Q3274" s="30">
        <f>IFERROR(_xlfn.XLOOKUP($B3274,'Ownership Metrics'!$A:$A,'Ownership Metrics'!$F:$F),"")</f>
        <v>12</v>
      </c>
      <c r="R3274" s="30">
        <f>IFERROR(_xlfn.XLOOKUP($B3274,'Ownership Metrics'!$A:$A,'Ownership Metrics'!$G:$G),"")</f>
        <v>31</v>
      </c>
      <c r="S3274" s="27" t="str">
        <f>IFERROR(_xlfn.XLOOKUP($B3274,'Ownership Metrics'!$A:$A,'Ownership Metrics'!$H:$H),"")</f>
        <v>Moderat</v>
      </c>
      <c r="T3274" s="27" t="str">
        <f>IFERROR(_xlfn.XLOOKUP($B3274,'Ownership Metrics'!$A:$A,'Ownership Metrics'!$I:$I),"")</f>
        <v>Sedang</v>
      </c>
      <c r="U3274" s="27">
        <f>IF(COUNTIFS($B$2:$B3274,$B3274,$D$2:$D3274,$D3274)=1,1,0)</f>
        <v>1</v>
      </c>
      <c r="V3274" s="27">
        <f t="shared" si="154"/>
        <v>2.19</v>
      </c>
      <c r="W3274" s="27">
        <f t="shared" si="155"/>
        <v>6</v>
      </c>
      <c r="X3274" s="27">
        <f t="shared" si="153"/>
        <v>2.1899996725999999</v>
      </c>
    </row>
    <row r="3275" spans="1:24" x14ac:dyDescent="0.25">
      <c r="A3275" s="26">
        <v>46265</v>
      </c>
      <c r="B3275" s="27" t="s">
        <v>10581</v>
      </c>
      <c r="C3275" s="27" t="s">
        <v>3567</v>
      </c>
      <c r="D3275" s="27" t="s">
        <v>3572</v>
      </c>
      <c r="E3275" s="27" t="s">
        <v>35</v>
      </c>
      <c r="F3275" s="27" t="s">
        <v>23</v>
      </c>
      <c r="G3275" s="27" t="s">
        <v>36</v>
      </c>
      <c r="H3275" s="27" t="s">
        <v>24</v>
      </c>
      <c r="I3275" s="28">
        <v>66250600</v>
      </c>
      <c r="J3275" s="28">
        <v>0</v>
      </c>
      <c r="K3275" s="28">
        <v>66250600</v>
      </c>
      <c r="L3275" s="29">
        <v>1.44</v>
      </c>
      <c r="M3275" s="29">
        <f>IFERROR(_xlfn.XLOOKUP($B3275,'Ownership Metrics'!$A:$A,'Ownership Metrics'!$B:$B),"")</f>
        <v>34.6</v>
      </c>
      <c r="N3275" s="28">
        <f>IFERROR(_xlfn.XLOOKUP($B3275,'Ownership Metrics'!$A:$A,'Ownership Metrics'!$C:$C),"")</f>
        <v>1355</v>
      </c>
      <c r="O3275" s="29">
        <f>IFERROR(_xlfn.XLOOKUP($B3275,'Ownership Metrics'!$A:$A,'Ownership Metrics'!$D:$D),"")</f>
        <v>35.22</v>
      </c>
      <c r="P3275" s="29">
        <f>IFERROR(_xlfn.XLOOKUP($B3275,'Ownership Metrics'!$A:$A,'Ownership Metrics'!$E:$E),"")</f>
        <v>46.52</v>
      </c>
      <c r="Q3275" s="30">
        <f>IFERROR(_xlfn.XLOOKUP($B3275,'Ownership Metrics'!$A:$A,'Ownership Metrics'!$F:$F),"")</f>
        <v>12</v>
      </c>
      <c r="R3275" s="30">
        <f>IFERROR(_xlfn.XLOOKUP($B3275,'Ownership Metrics'!$A:$A,'Ownership Metrics'!$G:$G),"")</f>
        <v>31</v>
      </c>
      <c r="S3275" s="27" t="str">
        <f>IFERROR(_xlfn.XLOOKUP($B3275,'Ownership Metrics'!$A:$A,'Ownership Metrics'!$H:$H),"")</f>
        <v>Moderat</v>
      </c>
      <c r="T3275" s="27" t="str">
        <f>IFERROR(_xlfn.XLOOKUP($B3275,'Ownership Metrics'!$A:$A,'Ownership Metrics'!$I:$I),"")</f>
        <v>Sedang</v>
      </c>
      <c r="U3275" s="27">
        <f>IF(COUNTIFS($B$2:$B3275,$B3275,$D$2:$D3275,$D3275)=1,1,0)</f>
        <v>1</v>
      </c>
      <c r="V3275" s="27">
        <f t="shared" si="154"/>
        <v>1.44</v>
      </c>
      <c r="W3275" s="27">
        <f t="shared" si="155"/>
        <v>9</v>
      </c>
      <c r="X3275" s="27">
        <f t="shared" si="153"/>
        <v>1.4399996724999999</v>
      </c>
    </row>
    <row r="3276" spans="1:24" x14ac:dyDescent="0.25">
      <c r="A3276" s="26">
        <v>46265</v>
      </c>
      <c r="B3276" s="27" t="s">
        <v>10581</v>
      </c>
      <c r="C3276" s="27" t="s">
        <v>3567</v>
      </c>
      <c r="D3276" s="27" t="s">
        <v>3573</v>
      </c>
      <c r="E3276" s="27" t="s">
        <v>35</v>
      </c>
      <c r="F3276" s="27" t="s">
        <v>23</v>
      </c>
      <c r="G3276" s="27" t="s">
        <v>36</v>
      </c>
      <c r="H3276" s="27" t="s">
        <v>24</v>
      </c>
      <c r="I3276" s="28">
        <v>99484800</v>
      </c>
      <c r="J3276" s="28">
        <v>0</v>
      </c>
      <c r="K3276" s="28">
        <v>99484800</v>
      </c>
      <c r="L3276" s="29">
        <v>2.16</v>
      </c>
      <c r="M3276" s="29">
        <f>IFERROR(_xlfn.XLOOKUP($B3276,'Ownership Metrics'!$A:$A,'Ownership Metrics'!$B:$B),"")</f>
        <v>34.6</v>
      </c>
      <c r="N3276" s="28">
        <f>IFERROR(_xlfn.XLOOKUP($B3276,'Ownership Metrics'!$A:$A,'Ownership Metrics'!$C:$C),"")</f>
        <v>1355</v>
      </c>
      <c r="O3276" s="29">
        <f>IFERROR(_xlfn.XLOOKUP($B3276,'Ownership Metrics'!$A:$A,'Ownership Metrics'!$D:$D),"")</f>
        <v>35.22</v>
      </c>
      <c r="P3276" s="29">
        <f>IFERROR(_xlfn.XLOOKUP($B3276,'Ownership Metrics'!$A:$A,'Ownership Metrics'!$E:$E),"")</f>
        <v>46.52</v>
      </c>
      <c r="Q3276" s="30">
        <f>IFERROR(_xlfn.XLOOKUP($B3276,'Ownership Metrics'!$A:$A,'Ownership Metrics'!$F:$F),"")</f>
        <v>12</v>
      </c>
      <c r="R3276" s="30">
        <f>IFERROR(_xlfn.XLOOKUP($B3276,'Ownership Metrics'!$A:$A,'Ownership Metrics'!$G:$G),"")</f>
        <v>31</v>
      </c>
      <c r="S3276" s="27" t="str">
        <f>IFERROR(_xlfn.XLOOKUP($B3276,'Ownership Metrics'!$A:$A,'Ownership Metrics'!$H:$H),"")</f>
        <v>Moderat</v>
      </c>
      <c r="T3276" s="27" t="str">
        <f>IFERROR(_xlfn.XLOOKUP($B3276,'Ownership Metrics'!$A:$A,'Ownership Metrics'!$I:$I),"")</f>
        <v>Sedang</v>
      </c>
      <c r="U3276" s="27">
        <f>IF(COUNTIFS($B$2:$B3276,$B3276,$D$2:$D3276,$D3276)=1,1,0)</f>
        <v>1</v>
      </c>
      <c r="V3276" s="27">
        <f t="shared" si="154"/>
        <v>2.16</v>
      </c>
      <c r="W3276" s="27">
        <f t="shared" si="155"/>
        <v>7</v>
      </c>
      <c r="X3276" s="27">
        <f t="shared" si="153"/>
        <v>2.1599996724000001</v>
      </c>
    </row>
    <row r="3277" spans="1:24" x14ac:dyDescent="0.25">
      <c r="A3277" s="26">
        <v>46265</v>
      </c>
      <c r="B3277" s="27" t="s">
        <v>10581</v>
      </c>
      <c r="C3277" s="27" t="s">
        <v>3567</v>
      </c>
      <c r="D3277" s="27" t="s">
        <v>3574</v>
      </c>
      <c r="E3277" s="27" t="s">
        <v>35</v>
      </c>
      <c r="F3277" s="27" t="s">
        <v>23</v>
      </c>
      <c r="G3277" s="27" t="s">
        <v>36</v>
      </c>
      <c r="H3277" s="27" t="s">
        <v>24</v>
      </c>
      <c r="I3277" s="28">
        <v>146888800</v>
      </c>
      <c r="J3277" s="28">
        <v>0</v>
      </c>
      <c r="K3277" s="28">
        <v>146888800</v>
      </c>
      <c r="L3277" s="29">
        <v>3.19</v>
      </c>
      <c r="M3277" s="29">
        <f>IFERROR(_xlfn.XLOOKUP($B3277,'Ownership Metrics'!$A:$A,'Ownership Metrics'!$B:$B),"")</f>
        <v>34.6</v>
      </c>
      <c r="N3277" s="28">
        <f>IFERROR(_xlfn.XLOOKUP($B3277,'Ownership Metrics'!$A:$A,'Ownership Metrics'!$C:$C),"")</f>
        <v>1355</v>
      </c>
      <c r="O3277" s="29">
        <f>IFERROR(_xlfn.XLOOKUP($B3277,'Ownership Metrics'!$A:$A,'Ownership Metrics'!$D:$D),"")</f>
        <v>35.22</v>
      </c>
      <c r="P3277" s="29">
        <f>IFERROR(_xlfn.XLOOKUP($B3277,'Ownership Metrics'!$A:$A,'Ownership Metrics'!$E:$E),"")</f>
        <v>46.52</v>
      </c>
      <c r="Q3277" s="30">
        <f>IFERROR(_xlfn.XLOOKUP($B3277,'Ownership Metrics'!$A:$A,'Ownership Metrics'!$F:$F),"")</f>
        <v>12</v>
      </c>
      <c r="R3277" s="30">
        <f>IFERROR(_xlfn.XLOOKUP($B3277,'Ownership Metrics'!$A:$A,'Ownership Metrics'!$G:$G),"")</f>
        <v>31</v>
      </c>
      <c r="S3277" s="27" t="str">
        <f>IFERROR(_xlfn.XLOOKUP($B3277,'Ownership Metrics'!$A:$A,'Ownership Metrics'!$H:$H),"")</f>
        <v>Moderat</v>
      </c>
      <c r="T3277" s="27" t="str">
        <f>IFERROR(_xlfn.XLOOKUP($B3277,'Ownership Metrics'!$A:$A,'Ownership Metrics'!$I:$I),"")</f>
        <v>Sedang</v>
      </c>
      <c r="U3277" s="27">
        <f>IF(COUNTIFS($B$2:$B3277,$B3277,$D$2:$D3277,$D3277)=1,1,0)</f>
        <v>1</v>
      </c>
      <c r="V3277" s="27">
        <f t="shared" si="154"/>
        <v>3.19</v>
      </c>
      <c r="W3277" s="27">
        <f t="shared" si="155"/>
        <v>5</v>
      </c>
      <c r="X3277" s="27">
        <f t="shared" si="153"/>
        <v>3.1899996722999999</v>
      </c>
    </row>
    <row r="3278" spans="1:24" x14ac:dyDescent="0.25">
      <c r="A3278" s="26">
        <v>46265</v>
      </c>
      <c r="B3278" s="27" t="s">
        <v>10581</v>
      </c>
      <c r="C3278" s="27" t="s">
        <v>3567</v>
      </c>
      <c r="D3278" s="27" t="s">
        <v>1042</v>
      </c>
      <c r="E3278" s="27" t="s">
        <v>35</v>
      </c>
      <c r="F3278" s="27" t="s">
        <v>23</v>
      </c>
      <c r="G3278" s="27" t="s">
        <v>36</v>
      </c>
      <c r="H3278" s="27" t="s">
        <v>24</v>
      </c>
      <c r="I3278" s="28">
        <v>239705900</v>
      </c>
      <c r="J3278" s="28">
        <v>0</v>
      </c>
      <c r="K3278" s="28">
        <v>239705900</v>
      </c>
      <c r="L3278" s="29">
        <v>5.21</v>
      </c>
      <c r="M3278" s="29">
        <f>IFERROR(_xlfn.XLOOKUP($B3278,'Ownership Metrics'!$A:$A,'Ownership Metrics'!$B:$B),"")</f>
        <v>34.6</v>
      </c>
      <c r="N3278" s="28">
        <f>IFERROR(_xlfn.XLOOKUP($B3278,'Ownership Metrics'!$A:$A,'Ownership Metrics'!$C:$C),"")</f>
        <v>1355</v>
      </c>
      <c r="O3278" s="29">
        <f>IFERROR(_xlfn.XLOOKUP($B3278,'Ownership Metrics'!$A:$A,'Ownership Metrics'!$D:$D),"")</f>
        <v>35.22</v>
      </c>
      <c r="P3278" s="29">
        <f>IFERROR(_xlfn.XLOOKUP($B3278,'Ownership Metrics'!$A:$A,'Ownership Metrics'!$E:$E),"")</f>
        <v>46.52</v>
      </c>
      <c r="Q3278" s="30">
        <f>IFERROR(_xlfn.XLOOKUP($B3278,'Ownership Metrics'!$A:$A,'Ownership Metrics'!$F:$F),"")</f>
        <v>12</v>
      </c>
      <c r="R3278" s="30">
        <f>IFERROR(_xlfn.XLOOKUP($B3278,'Ownership Metrics'!$A:$A,'Ownership Metrics'!$G:$G),"")</f>
        <v>31</v>
      </c>
      <c r="S3278" s="27" t="str">
        <f>IFERROR(_xlfn.XLOOKUP($B3278,'Ownership Metrics'!$A:$A,'Ownership Metrics'!$H:$H),"")</f>
        <v>Moderat</v>
      </c>
      <c r="T3278" s="27" t="str">
        <f>IFERROR(_xlfn.XLOOKUP($B3278,'Ownership Metrics'!$A:$A,'Ownership Metrics'!$I:$I),"")</f>
        <v>Sedang</v>
      </c>
      <c r="U3278" s="27">
        <f>IF(COUNTIFS($B$2:$B3278,$B3278,$D$2:$D3278,$D3278)=1,1,0)</f>
        <v>1</v>
      </c>
      <c r="V3278" s="27">
        <f t="shared" si="154"/>
        <v>5.21</v>
      </c>
      <c r="W3278" s="27">
        <f t="shared" si="155"/>
        <v>3</v>
      </c>
      <c r="X3278" s="27">
        <f t="shared" si="153"/>
        <v>5.2099996722000004</v>
      </c>
    </row>
    <row r="3279" spans="1:24" x14ac:dyDescent="0.25">
      <c r="A3279" s="26">
        <v>46265</v>
      </c>
      <c r="B3279" s="27" t="s">
        <v>10581</v>
      </c>
      <c r="C3279" s="27" t="s">
        <v>3567</v>
      </c>
      <c r="D3279" s="27" t="s">
        <v>3575</v>
      </c>
      <c r="E3279" s="27" t="s">
        <v>35</v>
      </c>
      <c r="F3279" s="27" t="s">
        <v>23</v>
      </c>
      <c r="G3279" s="27" t="s">
        <v>36</v>
      </c>
      <c r="H3279" s="27" t="s">
        <v>24</v>
      </c>
      <c r="I3279" s="28">
        <v>56882900</v>
      </c>
      <c r="J3279" s="28">
        <v>0</v>
      </c>
      <c r="K3279" s="28">
        <v>56882900</v>
      </c>
      <c r="L3279" s="29">
        <v>1.24</v>
      </c>
      <c r="M3279" s="29">
        <f>IFERROR(_xlfn.XLOOKUP($B3279,'Ownership Metrics'!$A:$A,'Ownership Metrics'!$B:$B),"")</f>
        <v>34.6</v>
      </c>
      <c r="N3279" s="28">
        <f>IFERROR(_xlfn.XLOOKUP($B3279,'Ownership Metrics'!$A:$A,'Ownership Metrics'!$C:$C),"")</f>
        <v>1355</v>
      </c>
      <c r="O3279" s="29">
        <f>IFERROR(_xlfn.XLOOKUP($B3279,'Ownership Metrics'!$A:$A,'Ownership Metrics'!$D:$D),"")</f>
        <v>35.22</v>
      </c>
      <c r="P3279" s="29">
        <f>IFERROR(_xlfn.XLOOKUP($B3279,'Ownership Metrics'!$A:$A,'Ownership Metrics'!$E:$E),"")</f>
        <v>46.52</v>
      </c>
      <c r="Q3279" s="30">
        <f>IFERROR(_xlfn.XLOOKUP($B3279,'Ownership Metrics'!$A:$A,'Ownership Metrics'!$F:$F),"")</f>
        <v>12</v>
      </c>
      <c r="R3279" s="30">
        <f>IFERROR(_xlfn.XLOOKUP($B3279,'Ownership Metrics'!$A:$A,'Ownership Metrics'!$G:$G),"")</f>
        <v>31</v>
      </c>
      <c r="S3279" s="27" t="str">
        <f>IFERROR(_xlfn.XLOOKUP($B3279,'Ownership Metrics'!$A:$A,'Ownership Metrics'!$H:$H),"")</f>
        <v>Moderat</v>
      </c>
      <c r="T3279" s="27" t="str">
        <f>IFERROR(_xlfn.XLOOKUP($B3279,'Ownership Metrics'!$A:$A,'Ownership Metrics'!$I:$I),"")</f>
        <v>Sedang</v>
      </c>
      <c r="U3279" s="27">
        <f>IF(COUNTIFS($B$2:$B3279,$B3279,$D$2:$D3279,$D3279)=1,1,0)</f>
        <v>1</v>
      </c>
      <c r="V3279" s="27">
        <f t="shared" si="154"/>
        <v>1.24</v>
      </c>
      <c r="W3279" s="27">
        <f t="shared" si="155"/>
        <v>11</v>
      </c>
      <c r="X3279" s="27">
        <f t="shared" si="153"/>
        <v>1.2399996720999999</v>
      </c>
    </row>
    <row r="3280" spans="1:24" x14ac:dyDescent="0.25">
      <c r="A3280" s="26">
        <v>46265</v>
      </c>
      <c r="B3280" s="27" t="s">
        <v>10582</v>
      </c>
      <c r="C3280" s="27" t="s">
        <v>3577</v>
      </c>
      <c r="D3280" s="27" t="s">
        <v>802</v>
      </c>
      <c r="E3280" s="27" t="s">
        <v>22</v>
      </c>
      <c r="F3280" s="27" t="s">
        <v>23</v>
      </c>
      <c r="G3280" s="27"/>
      <c r="H3280" s="27" t="s">
        <v>24</v>
      </c>
      <c r="I3280" s="28">
        <v>26485731319</v>
      </c>
      <c r="J3280" s="28">
        <v>0</v>
      </c>
      <c r="K3280" s="28">
        <v>26485731319</v>
      </c>
      <c r="L3280" s="29">
        <v>62.77</v>
      </c>
      <c r="M3280" s="29">
        <f>IFERROR(_xlfn.XLOOKUP($B3280,'Ownership Metrics'!$A:$A,'Ownership Metrics'!$B:$B),"")</f>
        <v>14.99</v>
      </c>
      <c r="N3280" s="28">
        <f>IFERROR(_xlfn.XLOOKUP($B3280,'Ownership Metrics'!$A:$A,'Ownership Metrics'!$C:$C),"")</f>
        <v>4018</v>
      </c>
      <c r="O3280" s="29">
        <f>IFERROR(_xlfn.XLOOKUP($B3280,'Ownership Metrics'!$A:$A,'Ownership Metrics'!$D:$D),"")</f>
        <v>62.77</v>
      </c>
      <c r="P3280" s="29">
        <f>IFERROR(_xlfn.XLOOKUP($B3280,'Ownership Metrics'!$A:$A,'Ownership Metrics'!$E:$E),"")</f>
        <v>72.540000000000006</v>
      </c>
      <c r="Q3280" s="30">
        <f>IFERROR(_xlfn.XLOOKUP($B3280,'Ownership Metrics'!$A:$A,'Ownership Metrics'!$F:$F),"")</f>
        <v>10</v>
      </c>
      <c r="R3280" s="30">
        <f>IFERROR(_xlfn.XLOOKUP($B3280,'Ownership Metrics'!$A:$A,'Ownership Metrics'!$G:$G),"")</f>
        <v>54</v>
      </c>
      <c r="S3280" s="27" t="str">
        <f>IFERROR(_xlfn.XLOOKUP($B3280,'Ownership Metrics'!$A:$A,'Ownership Metrics'!$H:$H),"")</f>
        <v>Mayoritas</v>
      </c>
      <c r="T3280" s="27" t="str">
        <f>IFERROR(_xlfn.XLOOKUP($B3280,'Ownership Metrics'!$A:$A,'Ownership Metrics'!$I:$I),"")</f>
        <v>Sedang</v>
      </c>
      <c r="U3280" s="27">
        <f>IF(COUNTIFS($B$2:$B3280,$B3280,$D$2:$D3280,$D3280)=1,1,0)</f>
        <v>1</v>
      </c>
      <c r="V3280" s="27">
        <f t="shared" si="154"/>
        <v>62.77</v>
      </c>
      <c r="W3280" s="27">
        <f t="shared" si="155"/>
        <v>1</v>
      </c>
      <c r="X3280" s="27">
        <f t="shared" si="153"/>
        <v>62.769999672000004</v>
      </c>
    </row>
    <row r="3281" spans="1:24" x14ac:dyDescent="0.25">
      <c r="A3281" s="26">
        <v>46265</v>
      </c>
      <c r="B3281" s="27" t="s">
        <v>10582</v>
      </c>
      <c r="C3281" s="27" t="s">
        <v>3577</v>
      </c>
      <c r="D3281" s="27" t="s">
        <v>3578</v>
      </c>
      <c r="E3281" s="27" t="s">
        <v>22</v>
      </c>
      <c r="F3281" s="27" t="s">
        <v>23</v>
      </c>
      <c r="G3281" s="27"/>
      <c r="H3281" s="27" t="s">
        <v>24</v>
      </c>
      <c r="I3281" s="28">
        <v>1086000000</v>
      </c>
      <c r="J3281" s="28">
        <v>0</v>
      </c>
      <c r="K3281" s="28">
        <v>1086000000</v>
      </c>
      <c r="L3281" s="29">
        <v>2.57</v>
      </c>
      <c r="M3281" s="29">
        <f>IFERROR(_xlfn.XLOOKUP($B3281,'Ownership Metrics'!$A:$A,'Ownership Metrics'!$B:$B),"")</f>
        <v>14.99</v>
      </c>
      <c r="N3281" s="28">
        <f>IFERROR(_xlfn.XLOOKUP($B3281,'Ownership Metrics'!$A:$A,'Ownership Metrics'!$C:$C),"")</f>
        <v>4018</v>
      </c>
      <c r="O3281" s="29">
        <f>IFERROR(_xlfn.XLOOKUP($B3281,'Ownership Metrics'!$A:$A,'Ownership Metrics'!$D:$D),"")</f>
        <v>62.77</v>
      </c>
      <c r="P3281" s="29">
        <f>IFERROR(_xlfn.XLOOKUP($B3281,'Ownership Metrics'!$A:$A,'Ownership Metrics'!$E:$E),"")</f>
        <v>72.540000000000006</v>
      </c>
      <c r="Q3281" s="30">
        <f>IFERROR(_xlfn.XLOOKUP($B3281,'Ownership Metrics'!$A:$A,'Ownership Metrics'!$F:$F),"")</f>
        <v>10</v>
      </c>
      <c r="R3281" s="30">
        <f>IFERROR(_xlfn.XLOOKUP($B3281,'Ownership Metrics'!$A:$A,'Ownership Metrics'!$G:$G),"")</f>
        <v>54</v>
      </c>
      <c r="S3281" s="27" t="str">
        <f>IFERROR(_xlfn.XLOOKUP($B3281,'Ownership Metrics'!$A:$A,'Ownership Metrics'!$H:$H),"")</f>
        <v>Mayoritas</v>
      </c>
      <c r="T3281" s="27" t="str">
        <f>IFERROR(_xlfn.XLOOKUP($B3281,'Ownership Metrics'!$A:$A,'Ownership Metrics'!$I:$I),"")</f>
        <v>Sedang</v>
      </c>
      <c r="U3281" s="27">
        <f>IF(COUNTIFS($B$2:$B3281,$B3281,$D$2:$D3281,$D3281)=1,1,0)</f>
        <v>1</v>
      </c>
      <c r="V3281" s="27">
        <f t="shared" si="154"/>
        <v>2.57</v>
      </c>
      <c r="W3281" s="27">
        <f t="shared" si="155"/>
        <v>4</v>
      </c>
      <c r="X3281" s="27">
        <f t="shared" si="153"/>
        <v>2.5699996718999998</v>
      </c>
    </row>
    <row r="3282" spans="1:24" x14ac:dyDescent="0.25">
      <c r="A3282" s="26">
        <v>46265</v>
      </c>
      <c r="B3282" s="27" t="s">
        <v>10582</v>
      </c>
      <c r="C3282" s="27" t="s">
        <v>3577</v>
      </c>
      <c r="D3282" s="27" t="s">
        <v>1127</v>
      </c>
      <c r="E3282" s="27" t="s">
        <v>1128</v>
      </c>
      <c r="F3282" s="27" t="s">
        <v>32</v>
      </c>
      <c r="G3282" s="27"/>
      <c r="H3282" s="27" t="s">
        <v>1129</v>
      </c>
      <c r="I3282" s="28">
        <v>745452600</v>
      </c>
      <c r="J3282" s="28">
        <v>0</v>
      </c>
      <c r="K3282" s="28">
        <v>745452600</v>
      </c>
      <c r="L3282" s="29">
        <v>1.77</v>
      </c>
      <c r="M3282" s="29">
        <f>IFERROR(_xlfn.XLOOKUP($B3282,'Ownership Metrics'!$A:$A,'Ownership Metrics'!$B:$B),"")</f>
        <v>14.99</v>
      </c>
      <c r="N3282" s="28">
        <f>IFERROR(_xlfn.XLOOKUP($B3282,'Ownership Metrics'!$A:$A,'Ownership Metrics'!$C:$C),"")</f>
        <v>4018</v>
      </c>
      <c r="O3282" s="29">
        <f>IFERROR(_xlfn.XLOOKUP($B3282,'Ownership Metrics'!$A:$A,'Ownership Metrics'!$D:$D),"")</f>
        <v>62.77</v>
      </c>
      <c r="P3282" s="29">
        <f>IFERROR(_xlfn.XLOOKUP($B3282,'Ownership Metrics'!$A:$A,'Ownership Metrics'!$E:$E),"")</f>
        <v>72.540000000000006</v>
      </c>
      <c r="Q3282" s="30">
        <f>IFERROR(_xlfn.XLOOKUP($B3282,'Ownership Metrics'!$A:$A,'Ownership Metrics'!$F:$F),"")</f>
        <v>10</v>
      </c>
      <c r="R3282" s="30">
        <f>IFERROR(_xlfn.XLOOKUP($B3282,'Ownership Metrics'!$A:$A,'Ownership Metrics'!$G:$G),"")</f>
        <v>54</v>
      </c>
      <c r="S3282" s="27" t="str">
        <f>IFERROR(_xlfn.XLOOKUP($B3282,'Ownership Metrics'!$A:$A,'Ownership Metrics'!$H:$H),"")</f>
        <v>Mayoritas</v>
      </c>
      <c r="T3282" s="27" t="str">
        <f>IFERROR(_xlfn.XLOOKUP($B3282,'Ownership Metrics'!$A:$A,'Ownership Metrics'!$I:$I),"")</f>
        <v>Sedang</v>
      </c>
      <c r="U3282" s="27">
        <f>IF(COUNTIFS($B$2:$B3282,$B3282,$D$2:$D3282,$D3282)=1,1,0)</f>
        <v>1</v>
      </c>
      <c r="V3282" s="27">
        <f t="shared" si="154"/>
        <v>1.77</v>
      </c>
      <c r="W3282" s="27">
        <f t="shared" si="155"/>
        <v>6</v>
      </c>
      <c r="X3282" s="27">
        <f t="shared" si="153"/>
        <v>1.7699996718</v>
      </c>
    </row>
    <row r="3283" spans="1:24" x14ac:dyDescent="0.25">
      <c r="A3283" s="26">
        <v>46265</v>
      </c>
      <c r="B3283" s="27" t="s">
        <v>10582</v>
      </c>
      <c r="C3283" s="27" t="s">
        <v>3577</v>
      </c>
      <c r="D3283" s="27" t="s">
        <v>1134</v>
      </c>
      <c r="E3283" s="27" t="s">
        <v>83</v>
      </c>
      <c r="F3283" s="27" t="s">
        <v>32</v>
      </c>
      <c r="G3283" s="27"/>
      <c r="H3283" s="27" t="s">
        <v>56</v>
      </c>
      <c r="I3283" s="28">
        <v>733514222</v>
      </c>
      <c r="J3283" s="28">
        <v>0</v>
      </c>
      <c r="K3283" s="28">
        <v>733514222</v>
      </c>
      <c r="L3283" s="29">
        <v>1.74</v>
      </c>
      <c r="M3283" s="29">
        <f>IFERROR(_xlfn.XLOOKUP($B3283,'Ownership Metrics'!$A:$A,'Ownership Metrics'!$B:$B),"")</f>
        <v>14.99</v>
      </c>
      <c r="N3283" s="28">
        <f>IFERROR(_xlfn.XLOOKUP($B3283,'Ownership Metrics'!$A:$A,'Ownership Metrics'!$C:$C),"")</f>
        <v>4018</v>
      </c>
      <c r="O3283" s="29">
        <f>IFERROR(_xlfn.XLOOKUP($B3283,'Ownership Metrics'!$A:$A,'Ownership Metrics'!$D:$D),"")</f>
        <v>62.77</v>
      </c>
      <c r="P3283" s="29">
        <f>IFERROR(_xlfn.XLOOKUP($B3283,'Ownership Metrics'!$A:$A,'Ownership Metrics'!$E:$E),"")</f>
        <v>72.540000000000006</v>
      </c>
      <c r="Q3283" s="30">
        <f>IFERROR(_xlfn.XLOOKUP($B3283,'Ownership Metrics'!$A:$A,'Ownership Metrics'!$F:$F),"")</f>
        <v>10</v>
      </c>
      <c r="R3283" s="30">
        <f>IFERROR(_xlfn.XLOOKUP($B3283,'Ownership Metrics'!$A:$A,'Ownership Metrics'!$G:$G),"")</f>
        <v>54</v>
      </c>
      <c r="S3283" s="27" t="str">
        <f>IFERROR(_xlfn.XLOOKUP($B3283,'Ownership Metrics'!$A:$A,'Ownership Metrics'!$H:$H),"")</f>
        <v>Mayoritas</v>
      </c>
      <c r="T3283" s="27" t="str">
        <f>IFERROR(_xlfn.XLOOKUP($B3283,'Ownership Metrics'!$A:$A,'Ownership Metrics'!$I:$I),"")</f>
        <v>Sedang</v>
      </c>
      <c r="U3283" s="27">
        <f>IF(COUNTIFS($B$2:$B3283,$B3283,$D$2:$D3283,$D3283)=1,1,0)</f>
        <v>1</v>
      </c>
      <c r="V3283" s="27">
        <f t="shared" si="154"/>
        <v>1.74</v>
      </c>
      <c r="W3283" s="27">
        <f t="shared" si="155"/>
        <v>7</v>
      </c>
      <c r="X3283" s="27">
        <f t="shared" si="153"/>
        <v>1.7399996716999999</v>
      </c>
    </row>
    <row r="3284" spans="1:24" x14ac:dyDescent="0.25">
      <c r="A3284" s="26">
        <v>46265</v>
      </c>
      <c r="B3284" s="27" t="s">
        <v>10582</v>
      </c>
      <c r="C3284" s="27" t="s">
        <v>3577</v>
      </c>
      <c r="D3284" s="27" t="s">
        <v>3579</v>
      </c>
      <c r="E3284" s="27" t="s">
        <v>83</v>
      </c>
      <c r="F3284" s="27" t="s">
        <v>32</v>
      </c>
      <c r="G3284" s="27"/>
      <c r="H3284" s="27" t="s">
        <v>234</v>
      </c>
      <c r="I3284" s="28">
        <v>482298900</v>
      </c>
      <c r="J3284" s="28">
        <v>0</v>
      </c>
      <c r="K3284" s="28">
        <v>482298900</v>
      </c>
      <c r="L3284" s="29">
        <v>1.1399999999999999</v>
      </c>
      <c r="M3284" s="29">
        <f>IFERROR(_xlfn.XLOOKUP($B3284,'Ownership Metrics'!$A:$A,'Ownership Metrics'!$B:$B),"")</f>
        <v>14.99</v>
      </c>
      <c r="N3284" s="28">
        <f>IFERROR(_xlfn.XLOOKUP($B3284,'Ownership Metrics'!$A:$A,'Ownership Metrics'!$C:$C),"")</f>
        <v>4018</v>
      </c>
      <c r="O3284" s="29">
        <f>IFERROR(_xlfn.XLOOKUP($B3284,'Ownership Metrics'!$A:$A,'Ownership Metrics'!$D:$D),"")</f>
        <v>62.77</v>
      </c>
      <c r="P3284" s="29">
        <f>IFERROR(_xlfn.XLOOKUP($B3284,'Ownership Metrics'!$A:$A,'Ownership Metrics'!$E:$E),"")</f>
        <v>72.540000000000006</v>
      </c>
      <c r="Q3284" s="30">
        <f>IFERROR(_xlfn.XLOOKUP($B3284,'Ownership Metrics'!$A:$A,'Ownership Metrics'!$F:$F),"")</f>
        <v>10</v>
      </c>
      <c r="R3284" s="30">
        <f>IFERROR(_xlfn.XLOOKUP($B3284,'Ownership Metrics'!$A:$A,'Ownership Metrics'!$G:$G),"")</f>
        <v>54</v>
      </c>
      <c r="S3284" s="27" t="str">
        <f>IFERROR(_xlfn.XLOOKUP($B3284,'Ownership Metrics'!$A:$A,'Ownership Metrics'!$H:$H),"")</f>
        <v>Mayoritas</v>
      </c>
      <c r="T3284" s="27" t="str">
        <f>IFERROR(_xlfn.XLOOKUP($B3284,'Ownership Metrics'!$A:$A,'Ownership Metrics'!$I:$I),"")</f>
        <v>Sedang</v>
      </c>
      <c r="U3284" s="27">
        <f>IF(COUNTIFS($B$2:$B3284,$B3284,$D$2:$D3284,$D3284)=1,1,0)</f>
        <v>1</v>
      </c>
      <c r="V3284" s="27">
        <f t="shared" si="154"/>
        <v>1.1399999999999999</v>
      </c>
      <c r="W3284" s="27">
        <f t="shared" si="155"/>
        <v>10</v>
      </c>
      <c r="X3284" s="27">
        <f t="shared" si="153"/>
        <v>1.1399996715999998</v>
      </c>
    </row>
    <row r="3285" spans="1:24" x14ac:dyDescent="0.25">
      <c r="A3285" s="26">
        <v>46265</v>
      </c>
      <c r="B3285" s="27" t="s">
        <v>10582</v>
      </c>
      <c r="C3285" s="27" t="s">
        <v>3577</v>
      </c>
      <c r="D3285" s="27" t="s">
        <v>3580</v>
      </c>
      <c r="E3285" s="27" t="s">
        <v>35</v>
      </c>
      <c r="F3285" s="27" t="s">
        <v>23</v>
      </c>
      <c r="G3285" s="27" t="s">
        <v>36</v>
      </c>
      <c r="H3285" s="27" t="s">
        <v>24</v>
      </c>
      <c r="I3285" s="28">
        <v>874605600</v>
      </c>
      <c r="J3285" s="28">
        <v>0</v>
      </c>
      <c r="K3285" s="28">
        <v>874605600</v>
      </c>
      <c r="L3285" s="29">
        <v>2.0699999999999998</v>
      </c>
      <c r="M3285" s="29">
        <f>IFERROR(_xlfn.XLOOKUP($B3285,'Ownership Metrics'!$A:$A,'Ownership Metrics'!$B:$B),"")</f>
        <v>14.99</v>
      </c>
      <c r="N3285" s="28">
        <f>IFERROR(_xlfn.XLOOKUP($B3285,'Ownership Metrics'!$A:$A,'Ownership Metrics'!$C:$C),"")</f>
        <v>4018</v>
      </c>
      <c r="O3285" s="29">
        <f>IFERROR(_xlfn.XLOOKUP($B3285,'Ownership Metrics'!$A:$A,'Ownership Metrics'!$D:$D),"")</f>
        <v>62.77</v>
      </c>
      <c r="P3285" s="29">
        <f>IFERROR(_xlfn.XLOOKUP($B3285,'Ownership Metrics'!$A:$A,'Ownership Metrics'!$E:$E),"")</f>
        <v>72.540000000000006</v>
      </c>
      <c r="Q3285" s="30">
        <f>IFERROR(_xlfn.XLOOKUP($B3285,'Ownership Metrics'!$A:$A,'Ownership Metrics'!$F:$F),"")</f>
        <v>10</v>
      </c>
      <c r="R3285" s="30">
        <f>IFERROR(_xlfn.XLOOKUP($B3285,'Ownership Metrics'!$A:$A,'Ownership Metrics'!$G:$G),"")</f>
        <v>54</v>
      </c>
      <c r="S3285" s="27" t="str">
        <f>IFERROR(_xlfn.XLOOKUP($B3285,'Ownership Metrics'!$A:$A,'Ownership Metrics'!$H:$H),"")</f>
        <v>Mayoritas</v>
      </c>
      <c r="T3285" s="27" t="str">
        <f>IFERROR(_xlfn.XLOOKUP($B3285,'Ownership Metrics'!$A:$A,'Ownership Metrics'!$I:$I),"")</f>
        <v>Sedang</v>
      </c>
      <c r="U3285" s="27">
        <f>IF(COUNTIFS($B$2:$B3285,$B3285,$D$2:$D3285,$D3285)=1,1,0)</f>
        <v>1</v>
      </c>
      <c r="V3285" s="27">
        <f t="shared" si="154"/>
        <v>2.0699999999999998</v>
      </c>
      <c r="W3285" s="27">
        <f t="shared" si="155"/>
        <v>5</v>
      </c>
      <c r="X3285" s="27">
        <f t="shared" si="153"/>
        <v>2.0699996714999997</v>
      </c>
    </row>
    <row r="3286" spans="1:24" x14ac:dyDescent="0.25">
      <c r="A3286" s="26">
        <v>46265</v>
      </c>
      <c r="B3286" s="27" t="s">
        <v>10582</v>
      </c>
      <c r="C3286" s="27" t="s">
        <v>3577</v>
      </c>
      <c r="D3286" s="27" t="s">
        <v>1141</v>
      </c>
      <c r="E3286" s="27" t="s">
        <v>22</v>
      </c>
      <c r="F3286" s="27" t="s">
        <v>32</v>
      </c>
      <c r="G3286" s="27"/>
      <c r="H3286" s="27" t="s">
        <v>56</v>
      </c>
      <c r="I3286" s="28">
        <v>710350745</v>
      </c>
      <c r="J3286" s="28">
        <v>0</v>
      </c>
      <c r="K3286" s="28">
        <v>710350745</v>
      </c>
      <c r="L3286" s="29">
        <v>1.68</v>
      </c>
      <c r="M3286" s="29">
        <f>IFERROR(_xlfn.XLOOKUP($B3286,'Ownership Metrics'!$A:$A,'Ownership Metrics'!$B:$B),"")</f>
        <v>14.99</v>
      </c>
      <c r="N3286" s="28">
        <f>IFERROR(_xlfn.XLOOKUP($B3286,'Ownership Metrics'!$A:$A,'Ownership Metrics'!$C:$C),"")</f>
        <v>4018</v>
      </c>
      <c r="O3286" s="29">
        <f>IFERROR(_xlfn.XLOOKUP($B3286,'Ownership Metrics'!$A:$A,'Ownership Metrics'!$D:$D),"")</f>
        <v>62.77</v>
      </c>
      <c r="P3286" s="29">
        <f>IFERROR(_xlfn.XLOOKUP($B3286,'Ownership Metrics'!$A:$A,'Ownership Metrics'!$E:$E),"")</f>
        <v>72.540000000000006</v>
      </c>
      <c r="Q3286" s="30">
        <f>IFERROR(_xlfn.XLOOKUP($B3286,'Ownership Metrics'!$A:$A,'Ownership Metrics'!$F:$F),"")</f>
        <v>10</v>
      </c>
      <c r="R3286" s="30">
        <f>IFERROR(_xlfn.XLOOKUP($B3286,'Ownership Metrics'!$A:$A,'Ownership Metrics'!$G:$G),"")</f>
        <v>54</v>
      </c>
      <c r="S3286" s="27" t="str">
        <f>IFERROR(_xlfn.XLOOKUP($B3286,'Ownership Metrics'!$A:$A,'Ownership Metrics'!$H:$H),"")</f>
        <v>Mayoritas</v>
      </c>
      <c r="T3286" s="27" t="str">
        <f>IFERROR(_xlfn.XLOOKUP($B3286,'Ownership Metrics'!$A:$A,'Ownership Metrics'!$I:$I),"")</f>
        <v>Sedang</v>
      </c>
      <c r="U3286" s="27">
        <f>IF(COUNTIFS($B$2:$B3286,$B3286,$D$2:$D3286,$D3286)=1,1,0)</f>
        <v>1</v>
      </c>
      <c r="V3286" s="27">
        <f t="shared" si="154"/>
        <v>1.68</v>
      </c>
      <c r="W3286" s="27">
        <f t="shared" si="155"/>
        <v>8</v>
      </c>
      <c r="X3286" s="27">
        <f t="shared" si="153"/>
        <v>1.6799996713999998</v>
      </c>
    </row>
    <row r="3287" spans="1:24" x14ac:dyDescent="0.25">
      <c r="A3287" s="26">
        <v>46265</v>
      </c>
      <c r="B3287" s="27" t="s">
        <v>10582</v>
      </c>
      <c r="C3287" s="27" t="s">
        <v>3577</v>
      </c>
      <c r="D3287" s="27" t="s">
        <v>3581</v>
      </c>
      <c r="E3287" s="27" t="s">
        <v>124</v>
      </c>
      <c r="F3287" s="27" t="s">
        <v>32</v>
      </c>
      <c r="G3287" s="27"/>
      <c r="H3287" s="27" t="s">
        <v>56</v>
      </c>
      <c r="I3287" s="28">
        <v>633541200</v>
      </c>
      <c r="J3287" s="28">
        <v>0</v>
      </c>
      <c r="K3287" s="28">
        <v>633541200</v>
      </c>
      <c r="L3287" s="29">
        <v>1.5</v>
      </c>
      <c r="M3287" s="29">
        <f>IFERROR(_xlfn.XLOOKUP($B3287,'Ownership Metrics'!$A:$A,'Ownership Metrics'!$B:$B),"")</f>
        <v>14.99</v>
      </c>
      <c r="N3287" s="28">
        <f>IFERROR(_xlfn.XLOOKUP($B3287,'Ownership Metrics'!$A:$A,'Ownership Metrics'!$C:$C),"")</f>
        <v>4018</v>
      </c>
      <c r="O3287" s="29">
        <f>IFERROR(_xlfn.XLOOKUP($B3287,'Ownership Metrics'!$A:$A,'Ownership Metrics'!$D:$D),"")</f>
        <v>62.77</v>
      </c>
      <c r="P3287" s="29">
        <f>IFERROR(_xlfn.XLOOKUP($B3287,'Ownership Metrics'!$A:$A,'Ownership Metrics'!$E:$E),"")</f>
        <v>72.540000000000006</v>
      </c>
      <c r="Q3287" s="30">
        <f>IFERROR(_xlfn.XLOOKUP($B3287,'Ownership Metrics'!$A:$A,'Ownership Metrics'!$F:$F),"")</f>
        <v>10</v>
      </c>
      <c r="R3287" s="30">
        <f>IFERROR(_xlfn.XLOOKUP($B3287,'Ownership Metrics'!$A:$A,'Ownership Metrics'!$G:$G),"")</f>
        <v>54</v>
      </c>
      <c r="S3287" s="27" t="str">
        <f>IFERROR(_xlfn.XLOOKUP($B3287,'Ownership Metrics'!$A:$A,'Ownership Metrics'!$H:$H),"")</f>
        <v>Mayoritas</v>
      </c>
      <c r="T3287" s="27" t="str">
        <f>IFERROR(_xlfn.XLOOKUP($B3287,'Ownership Metrics'!$A:$A,'Ownership Metrics'!$I:$I),"")</f>
        <v>Sedang</v>
      </c>
      <c r="U3287" s="27">
        <f>IF(COUNTIFS($B$2:$B3287,$B3287,$D$2:$D3287,$D3287)=1,1,0)</f>
        <v>1</v>
      </c>
      <c r="V3287" s="27">
        <f t="shared" si="154"/>
        <v>1.5</v>
      </c>
      <c r="W3287" s="27">
        <f t="shared" si="155"/>
        <v>9</v>
      </c>
      <c r="X3287" s="27">
        <f t="shared" si="153"/>
        <v>1.4999996712999999</v>
      </c>
    </row>
    <row r="3288" spans="1:24" x14ac:dyDescent="0.25">
      <c r="A3288" s="26">
        <v>46265</v>
      </c>
      <c r="B3288" s="27" t="s">
        <v>10582</v>
      </c>
      <c r="C3288" s="27" t="s">
        <v>3577</v>
      </c>
      <c r="D3288" s="27" t="s">
        <v>3582</v>
      </c>
      <c r="E3288" s="27" t="s">
        <v>124</v>
      </c>
      <c r="F3288" s="27" t="s">
        <v>32</v>
      </c>
      <c r="G3288" s="27"/>
      <c r="H3288" s="27" t="s">
        <v>205</v>
      </c>
      <c r="I3288" s="28">
        <v>1311468300</v>
      </c>
      <c r="J3288" s="28">
        <v>0</v>
      </c>
      <c r="K3288" s="28">
        <v>1311468300</v>
      </c>
      <c r="L3288" s="29">
        <v>3.11</v>
      </c>
      <c r="M3288" s="29">
        <f>IFERROR(_xlfn.XLOOKUP($B3288,'Ownership Metrics'!$A:$A,'Ownership Metrics'!$B:$B),"")</f>
        <v>14.99</v>
      </c>
      <c r="N3288" s="28">
        <f>IFERROR(_xlfn.XLOOKUP($B3288,'Ownership Metrics'!$A:$A,'Ownership Metrics'!$C:$C),"")</f>
        <v>4018</v>
      </c>
      <c r="O3288" s="29">
        <f>IFERROR(_xlfn.XLOOKUP($B3288,'Ownership Metrics'!$A:$A,'Ownership Metrics'!$D:$D),"")</f>
        <v>62.77</v>
      </c>
      <c r="P3288" s="29">
        <f>IFERROR(_xlfn.XLOOKUP($B3288,'Ownership Metrics'!$A:$A,'Ownership Metrics'!$E:$E),"")</f>
        <v>72.540000000000006</v>
      </c>
      <c r="Q3288" s="30">
        <f>IFERROR(_xlfn.XLOOKUP($B3288,'Ownership Metrics'!$A:$A,'Ownership Metrics'!$F:$F),"")</f>
        <v>10</v>
      </c>
      <c r="R3288" s="30">
        <f>IFERROR(_xlfn.XLOOKUP($B3288,'Ownership Metrics'!$A:$A,'Ownership Metrics'!$G:$G),"")</f>
        <v>54</v>
      </c>
      <c r="S3288" s="27" t="str">
        <f>IFERROR(_xlfn.XLOOKUP($B3288,'Ownership Metrics'!$A:$A,'Ownership Metrics'!$H:$H),"")</f>
        <v>Mayoritas</v>
      </c>
      <c r="T3288" s="27" t="str">
        <f>IFERROR(_xlfn.XLOOKUP($B3288,'Ownership Metrics'!$A:$A,'Ownership Metrics'!$I:$I),"")</f>
        <v>Sedang</v>
      </c>
      <c r="U3288" s="27">
        <f>IF(COUNTIFS($B$2:$B3288,$B3288,$D$2:$D3288,$D3288)=1,1,0)</f>
        <v>1</v>
      </c>
      <c r="V3288" s="27">
        <f t="shared" si="154"/>
        <v>3.11</v>
      </c>
      <c r="W3288" s="27">
        <f t="shared" si="155"/>
        <v>3</v>
      </c>
      <c r="X3288" s="27">
        <f t="shared" si="153"/>
        <v>3.1099996711999998</v>
      </c>
    </row>
    <row r="3289" spans="1:24" x14ac:dyDescent="0.25">
      <c r="A3289" s="26">
        <v>46265</v>
      </c>
      <c r="B3289" s="27" t="s">
        <v>10582</v>
      </c>
      <c r="C3289" s="27" t="s">
        <v>3577</v>
      </c>
      <c r="D3289" s="27" t="s">
        <v>438</v>
      </c>
      <c r="E3289" s="27" t="s">
        <v>67</v>
      </c>
      <c r="F3289" s="27" t="s">
        <v>32</v>
      </c>
      <c r="G3289" s="27"/>
      <c r="H3289" s="27" t="s">
        <v>128</v>
      </c>
      <c r="I3289" s="28">
        <v>2808673600</v>
      </c>
      <c r="J3289" s="28">
        <v>0</v>
      </c>
      <c r="K3289" s="28">
        <v>2808673600</v>
      </c>
      <c r="L3289" s="29">
        <v>6.66</v>
      </c>
      <c r="M3289" s="29">
        <f>IFERROR(_xlfn.XLOOKUP($B3289,'Ownership Metrics'!$A:$A,'Ownership Metrics'!$B:$B),"")</f>
        <v>14.99</v>
      </c>
      <c r="N3289" s="28">
        <f>IFERROR(_xlfn.XLOOKUP($B3289,'Ownership Metrics'!$A:$A,'Ownership Metrics'!$C:$C),"")</f>
        <v>4018</v>
      </c>
      <c r="O3289" s="29">
        <f>IFERROR(_xlfn.XLOOKUP($B3289,'Ownership Metrics'!$A:$A,'Ownership Metrics'!$D:$D),"")</f>
        <v>62.77</v>
      </c>
      <c r="P3289" s="29">
        <f>IFERROR(_xlfn.XLOOKUP($B3289,'Ownership Metrics'!$A:$A,'Ownership Metrics'!$E:$E),"")</f>
        <v>72.540000000000006</v>
      </c>
      <c r="Q3289" s="30">
        <f>IFERROR(_xlfn.XLOOKUP($B3289,'Ownership Metrics'!$A:$A,'Ownership Metrics'!$F:$F),"")</f>
        <v>10</v>
      </c>
      <c r="R3289" s="30">
        <f>IFERROR(_xlfn.XLOOKUP($B3289,'Ownership Metrics'!$A:$A,'Ownership Metrics'!$G:$G),"")</f>
        <v>54</v>
      </c>
      <c r="S3289" s="27" t="str">
        <f>IFERROR(_xlfn.XLOOKUP($B3289,'Ownership Metrics'!$A:$A,'Ownership Metrics'!$H:$H),"")</f>
        <v>Mayoritas</v>
      </c>
      <c r="T3289" s="27" t="str">
        <f>IFERROR(_xlfn.XLOOKUP($B3289,'Ownership Metrics'!$A:$A,'Ownership Metrics'!$I:$I),"")</f>
        <v>Sedang</v>
      </c>
      <c r="U3289" s="27">
        <f>IF(COUNTIFS($B$2:$B3289,$B3289,$D$2:$D3289,$D3289)=1,1,0)</f>
        <v>1</v>
      </c>
      <c r="V3289" s="27">
        <f t="shared" si="154"/>
        <v>6.66</v>
      </c>
      <c r="W3289" s="27">
        <f t="shared" si="155"/>
        <v>2</v>
      </c>
      <c r="X3289" s="27">
        <f t="shared" si="153"/>
        <v>6.6599996711000005</v>
      </c>
    </row>
    <row r="3290" spans="1:24" x14ac:dyDescent="0.25">
      <c r="A3290" s="26">
        <v>46265</v>
      </c>
      <c r="B3290" s="27" t="s">
        <v>10583</v>
      </c>
      <c r="C3290" s="27" t="s">
        <v>3584</v>
      </c>
      <c r="D3290" s="27" t="s">
        <v>2193</v>
      </c>
      <c r="E3290" s="27" t="s">
        <v>22</v>
      </c>
      <c r="F3290" s="27" t="s">
        <v>23</v>
      </c>
      <c r="G3290" s="27"/>
      <c r="H3290" s="27" t="s">
        <v>24</v>
      </c>
      <c r="I3290" s="28">
        <v>1260502200</v>
      </c>
      <c r="J3290" s="28">
        <v>0</v>
      </c>
      <c r="K3290" s="28">
        <v>1260502200</v>
      </c>
      <c r="L3290" s="29">
        <v>78.78</v>
      </c>
      <c r="M3290" s="29">
        <f>IFERROR(_xlfn.XLOOKUP($B3290,'Ownership Metrics'!$A:$A,'Ownership Metrics'!$B:$B),"")</f>
        <v>11.33</v>
      </c>
      <c r="N3290" s="28">
        <f>IFERROR(_xlfn.XLOOKUP($B3290,'Ownership Metrics'!$A:$A,'Ownership Metrics'!$C:$C),"")</f>
        <v>6249</v>
      </c>
      <c r="O3290" s="29">
        <f>IFERROR(_xlfn.XLOOKUP($B3290,'Ownership Metrics'!$A:$A,'Ownership Metrics'!$D:$D),"")</f>
        <v>78.78</v>
      </c>
      <c r="P3290" s="29">
        <f>IFERROR(_xlfn.XLOOKUP($B3290,'Ownership Metrics'!$A:$A,'Ownership Metrics'!$E:$E),"")</f>
        <v>87.45</v>
      </c>
      <c r="Q3290" s="30">
        <f>IFERROR(_xlfn.XLOOKUP($B3290,'Ownership Metrics'!$A:$A,'Ownership Metrics'!$F:$F),"")</f>
        <v>4</v>
      </c>
      <c r="R3290" s="30">
        <f>IFERROR(_xlfn.XLOOKUP($B3290,'Ownership Metrics'!$A:$A,'Ownership Metrics'!$G:$G),"")</f>
        <v>76</v>
      </c>
      <c r="S3290" s="27" t="str">
        <f>IFERROR(_xlfn.XLOOKUP($B3290,'Ownership Metrics'!$A:$A,'Ownership Metrics'!$H:$H),"")</f>
        <v>Mayoritas</v>
      </c>
      <c r="T3290" s="27" t="str">
        <f>IFERROR(_xlfn.XLOOKUP($B3290,'Ownership Metrics'!$A:$A,'Ownership Metrics'!$I:$I),"")</f>
        <v>Tinggi</v>
      </c>
      <c r="U3290" s="27">
        <f>IF(COUNTIFS($B$2:$B3290,$B3290,$D$2:$D3290,$D3290)=1,1,0)</f>
        <v>1</v>
      </c>
      <c r="V3290" s="27">
        <f t="shared" si="154"/>
        <v>78.78</v>
      </c>
      <c r="W3290" s="27">
        <f t="shared" si="155"/>
        <v>1</v>
      </c>
      <c r="X3290" s="27">
        <f t="shared" si="153"/>
        <v>78.779999670999999</v>
      </c>
    </row>
    <row r="3291" spans="1:24" x14ac:dyDescent="0.25">
      <c r="A3291" s="26">
        <v>46265</v>
      </c>
      <c r="B3291" s="27" t="s">
        <v>10583</v>
      </c>
      <c r="C3291" s="27" t="s">
        <v>3584</v>
      </c>
      <c r="D3291" s="27" t="s">
        <v>3585</v>
      </c>
      <c r="E3291" s="27" t="s">
        <v>22</v>
      </c>
      <c r="F3291" s="27" t="s">
        <v>23</v>
      </c>
      <c r="G3291" s="27"/>
      <c r="H3291" s="27" t="s">
        <v>24</v>
      </c>
      <c r="I3291" s="28">
        <v>19461675</v>
      </c>
      <c r="J3291" s="28">
        <v>0</v>
      </c>
      <c r="K3291" s="28">
        <v>19461675</v>
      </c>
      <c r="L3291" s="29">
        <v>1.22</v>
      </c>
      <c r="M3291" s="29">
        <f>IFERROR(_xlfn.XLOOKUP($B3291,'Ownership Metrics'!$A:$A,'Ownership Metrics'!$B:$B),"")</f>
        <v>11.33</v>
      </c>
      <c r="N3291" s="28">
        <f>IFERROR(_xlfn.XLOOKUP($B3291,'Ownership Metrics'!$A:$A,'Ownership Metrics'!$C:$C),"")</f>
        <v>6249</v>
      </c>
      <c r="O3291" s="29">
        <f>IFERROR(_xlfn.XLOOKUP($B3291,'Ownership Metrics'!$A:$A,'Ownership Metrics'!$D:$D),"")</f>
        <v>78.78</v>
      </c>
      <c r="P3291" s="29">
        <f>IFERROR(_xlfn.XLOOKUP($B3291,'Ownership Metrics'!$A:$A,'Ownership Metrics'!$E:$E),"")</f>
        <v>87.45</v>
      </c>
      <c r="Q3291" s="30">
        <f>IFERROR(_xlfn.XLOOKUP($B3291,'Ownership Metrics'!$A:$A,'Ownership Metrics'!$F:$F),"")</f>
        <v>4</v>
      </c>
      <c r="R3291" s="30">
        <f>IFERROR(_xlfn.XLOOKUP($B3291,'Ownership Metrics'!$A:$A,'Ownership Metrics'!$G:$G),"")</f>
        <v>76</v>
      </c>
      <c r="S3291" s="27" t="str">
        <f>IFERROR(_xlfn.XLOOKUP($B3291,'Ownership Metrics'!$A:$A,'Ownership Metrics'!$H:$H),"")</f>
        <v>Mayoritas</v>
      </c>
      <c r="T3291" s="27" t="str">
        <f>IFERROR(_xlfn.XLOOKUP($B3291,'Ownership Metrics'!$A:$A,'Ownership Metrics'!$I:$I),"")</f>
        <v>Tinggi</v>
      </c>
      <c r="U3291" s="27">
        <f>IF(COUNTIFS($B$2:$B3291,$B3291,$D$2:$D3291,$D3291)=1,1,0)</f>
        <v>1</v>
      </c>
      <c r="V3291" s="27">
        <f t="shared" si="154"/>
        <v>1.22</v>
      </c>
      <c r="W3291" s="27">
        <f t="shared" si="155"/>
        <v>4</v>
      </c>
      <c r="X3291" s="27">
        <f t="shared" si="153"/>
        <v>1.2199996709000001</v>
      </c>
    </row>
    <row r="3292" spans="1:24" x14ac:dyDescent="0.25">
      <c r="A3292" s="26">
        <v>46265</v>
      </c>
      <c r="B3292" s="27" t="s">
        <v>10583</v>
      </c>
      <c r="C3292" s="27" t="s">
        <v>3584</v>
      </c>
      <c r="D3292" s="27" t="s">
        <v>3586</v>
      </c>
      <c r="E3292" s="27" t="s">
        <v>22</v>
      </c>
      <c r="F3292" s="27" t="s">
        <v>23</v>
      </c>
      <c r="G3292" s="27"/>
      <c r="H3292" s="27" t="s">
        <v>24</v>
      </c>
      <c r="I3292" s="28">
        <v>92182600</v>
      </c>
      <c r="J3292" s="28">
        <v>0</v>
      </c>
      <c r="K3292" s="28">
        <v>92182600</v>
      </c>
      <c r="L3292" s="29">
        <v>5.76</v>
      </c>
      <c r="M3292" s="29">
        <f>IFERROR(_xlfn.XLOOKUP($B3292,'Ownership Metrics'!$A:$A,'Ownership Metrics'!$B:$B),"")</f>
        <v>11.33</v>
      </c>
      <c r="N3292" s="28">
        <f>IFERROR(_xlfn.XLOOKUP($B3292,'Ownership Metrics'!$A:$A,'Ownership Metrics'!$C:$C),"")</f>
        <v>6249</v>
      </c>
      <c r="O3292" s="29">
        <f>IFERROR(_xlfn.XLOOKUP($B3292,'Ownership Metrics'!$A:$A,'Ownership Metrics'!$D:$D),"")</f>
        <v>78.78</v>
      </c>
      <c r="P3292" s="29">
        <f>IFERROR(_xlfn.XLOOKUP($B3292,'Ownership Metrics'!$A:$A,'Ownership Metrics'!$E:$E),"")</f>
        <v>87.45</v>
      </c>
      <c r="Q3292" s="30">
        <f>IFERROR(_xlfn.XLOOKUP($B3292,'Ownership Metrics'!$A:$A,'Ownership Metrics'!$F:$F),"")</f>
        <v>4</v>
      </c>
      <c r="R3292" s="30">
        <f>IFERROR(_xlfn.XLOOKUP($B3292,'Ownership Metrics'!$A:$A,'Ownership Metrics'!$G:$G),"")</f>
        <v>76</v>
      </c>
      <c r="S3292" s="27" t="str">
        <f>IFERROR(_xlfn.XLOOKUP($B3292,'Ownership Metrics'!$A:$A,'Ownership Metrics'!$H:$H),"")</f>
        <v>Mayoritas</v>
      </c>
      <c r="T3292" s="27" t="str">
        <f>IFERROR(_xlfn.XLOOKUP($B3292,'Ownership Metrics'!$A:$A,'Ownership Metrics'!$I:$I),"")</f>
        <v>Tinggi</v>
      </c>
      <c r="U3292" s="27">
        <f>IF(COUNTIFS($B$2:$B3292,$B3292,$D$2:$D3292,$D3292)=1,1,0)</f>
        <v>1</v>
      </c>
      <c r="V3292" s="27">
        <f t="shared" si="154"/>
        <v>5.76</v>
      </c>
      <c r="W3292" s="27">
        <f t="shared" si="155"/>
        <v>2</v>
      </c>
      <c r="X3292" s="27">
        <f t="shared" si="153"/>
        <v>5.7599996708000001</v>
      </c>
    </row>
    <row r="3293" spans="1:24" x14ac:dyDescent="0.25">
      <c r="A3293" s="26">
        <v>46265</v>
      </c>
      <c r="B3293" s="27" t="s">
        <v>10583</v>
      </c>
      <c r="C3293" s="27" t="s">
        <v>3584</v>
      </c>
      <c r="D3293" s="27" t="s">
        <v>2198</v>
      </c>
      <c r="E3293" s="27" t="s">
        <v>22</v>
      </c>
      <c r="F3293" s="27" t="s">
        <v>32</v>
      </c>
      <c r="G3293" s="27"/>
      <c r="H3293" s="27" t="s">
        <v>64</v>
      </c>
      <c r="I3293" s="28">
        <v>46613525</v>
      </c>
      <c r="J3293" s="28">
        <v>0</v>
      </c>
      <c r="K3293" s="28">
        <v>46613525</v>
      </c>
      <c r="L3293" s="29">
        <v>2.91</v>
      </c>
      <c r="M3293" s="29">
        <f>IFERROR(_xlfn.XLOOKUP($B3293,'Ownership Metrics'!$A:$A,'Ownership Metrics'!$B:$B),"")</f>
        <v>11.33</v>
      </c>
      <c r="N3293" s="28">
        <f>IFERROR(_xlfn.XLOOKUP($B3293,'Ownership Metrics'!$A:$A,'Ownership Metrics'!$C:$C),"")</f>
        <v>6249</v>
      </c>
      <c r="O3293" s="29">
        <f>IFERROR(_xlfn.XLOOKUP($B3293,'Ownership Metrics'!$A:$A,'Ownership Metrics'!$D:$D),"")</f>
        <v>78.78</v>
      </c>
      <c r="P3293" s="29">
        <f>IFERROR(_xlfn.XLOOKUP($B3293,'Ownership Metrics'!$A:$A,'Ownership Metrics'!$E:$E),"")</f>
        <v>87.45</v>
      </c>
      <c r="Q3293" s="30">
        <f>IFERROR(_xlfn.XLOOKUP($B3293,'Ownership Metrics'!$A:$A,'Ownership Metrics'!$F:$F),"")</f>
        <v>4</v>
      </c>
      <c r="R3293" s="30">
        <f>IFERROR(_xlfn.XLOOKUP($B3293,'Ownership Metrics'!$A:$A,'Ownership Metrics'!$G:$G),"")</f>
        <v>76</v>
      </c>
      <c r="S3293" s="27" t="str">
        <f>IFERROR(_xlfn.XLOOKUP($B3293,'Ownership Metrics'!$A:$A,'Ownership Metrics'!$H:$H),"")</f>
        <v>Mayoritas</v>
      </c>
      <c r="T3293" s="27" t="str">
        <f>IFERROR(_xlfn.XLOOKUP($B3293,'Ownership Metrics'!$A:$A,'Ownership Metrics'!$I:$I),"")</f>
        <v>Tinggi</v>
      </c>
      <c r="U3293" s="27">
        <f>IF(COUNTIFS($B$2:$B3293,$B3293,$D$2:$D3293,$D3293)=1,1,0)</f>
        <v>1</v>
      </c>
      <c r="V3293" s="27">
        <f t="shared" si="154"/>
        <v>2.91</v>
      </c>
      <c r="W3293" s="27">
        <f t="shared" si="155"/>
        <v>3</v>
      </c>
      <c r="X3293" s="27">
        <f t="shared" si="153"/>
        <v>2.9099996707</v>
      </c>
    </row>
    <row r="3294" spans="1:24" x14ac:dyDescent="0.25">
      <c r="A3294" s="26">
        <v>46265</v>
      </c>
      <c r="B3294" s="27" t="s">
        <v>10584</v>
      </c>
      <c r="C3294" s="27" t="s">
        <v>3588</v>
      </c>
      <c r="D3294" s="27" t="s">
        <v>3589</v>
      </c>
      <c r="E3294" s="27" t="s">
        <v>22</v>
      </c>
      <c r="F3294" s="27" t="s">
        <v>23</v>
      </c>
      <c r="G3294" s="27"/>
      <c r="H3294" s="27" t="s">
        <v>24</v>
      </c>
      <c r="I3294" s="28">
        <v>3961527100</v>
      </c>
      <c r="J3294" s="28">
        <v>0</v>
      </c>
      <c r="K3294" s="28">
        <v>3961527100</v>
      </c>
      <c r="L3294" s="29">
        <v>63.95</v>
      </c>
      <c r="M3294" s="29">
        <f>IFERROR(_xlfn.XLOOKUP($B3294,'Ownership Metrics'!$A:$A,'Ownership Metrics'!$B:$B),"")</f>
        <v>30.86</v>
      </c>
      <c r="N3294" s="28">
        <f>IFERROR(_xlfn.XLOOKUP($B3294,'Ownership Metrics'!$A:$A,'Ownership Metrics'!$C:$C),"")</f>
        <v>4099</v>
      </c>
      <c r="O3294" s="29">
        <f>IFERROR(_xlfn.XLOOKUP($B3294,'Ownership Metrics'!$A:$A,'Ownership Metrics'!$D:$D),"")</f>
        <v>63.95</v>
      </c>
      <c r="P3294" s="29">
        <f>IFERROR(_xlfn.XLOOKUP($B3294,'Ownership Metrics'!$A:$A,'Ownership Metrics'!$E:$E),"")</f>
        <v>67.540000000000006</v>
      </c>
      <c r="Q3294" s="30">
        <f>IFERROR(_xlfn.XLOOKUP($B3294,'Ownership Metrics'!$A:$A,'Ownership Metrics'!$F:$F),"")</f>
        <v>4</v>
      </c>
      <c r="R3294" s="30">
        <f>IFERROR(_xlfn.XLOOKUP($B3294,'Ownership Metrics'!$A:$A,'Ownership Metrics'!$G:$G),"")</f>
        <v>59</v>
      </c>
      <c r="S3294" s="27" t="str">
        <f>IFERROR(_xlfn.XLOOKUP($B3294,'Ownership Metrics'!$A:$A,'Ownership Metrics'!$H:$H),"")</f>
        <v>Mayoritas</v>
      </c>
      <c r="T3294" s="27" t="str">
        <f>IFERROR(_xlfn.XLOOKUP($B3294,'Ownership Metrics'!$A:$A,'Ownership Metrics'!$I:$I),"")</f>
        <v>Tinggi</v>
      </c>
      <c r="U3294" s="27">
        <f>IF(COUNTIFS($B$2:$B3294,$B3294,$D$2:$D3294,$D3294)=1,1,0)</f>
        <v>1</v>
      </c>
      <c r="V3294" s="27">
        <f t="shared" si="154"/>
        <v>63.95</v>
      </c>
      <c r="W3294" s="27">
        <f t="shared" si="155"/>
        <v>1</v>
      </c>
      <c r="X3294" s="27">
        <f t="shared" si="153"/>
        <v>63.9499996706</v>
      </c>
    </row>
    <row r="3295" spans="1:24" x14ac:dyDescent="0.25">
      <c r="A3295" s="26">
        <v>46265</v>
      </c>
      <c r="B3295" s="27" t="s">
        <v>10584</v>
      </c>
      <c r="C3295" s="27" t="s">
        <v>3588</v>
      </c>
      <c r="D3295" s="27" t="s">
        <v>3590</v>
      </c>
      <c r="E3295" s="27" t="s">
        <v>35</v>
      </c>
      <c r="F3295" s="27" t="s">
        <v>23</v>
      </c>
      <c r="G3295" s="27" t="s">
        <v>36</v>
      </c>
      <c r="H3295" s="27" t="s">
        <v>24</v>
      </c>
      <c r="I3295" s="28">
        <v>121704200</v>
      </c>
      <c r="J3295" s="28">
        <v>0</v>
      </c>
      <c r="K3295" s="28">
        <v>121704200</v>
      </c>
      <c r="L3295" s="29">
        <v>1.96</v>
      </c>
      <c r="M3295" s="29">
        <f>IFERROR(_xlfn.XLOOKUP($B3295,'Ownership Metrics'!$A:$A,'Ownership Metrics'!$B:$B),"")</f>
        <v>30.86</v>
      </c>
      <c r="N3295" s="28">
        <f>IFERROR(_xlfn.XLOOKUP($B3295,'Ownership Metrics'!$A:$A,'Ownership Metrics'!$C:$C),"")</f>
        <v>4099</v>
      </c>
      <c r="O3295" s="29">
        <f>IFERROR(_xlfn.XLOOKUP($B3295,'Ownership Metrics'!$A:$A,'Ownership Metrics'!$D:$D),"")</f>
        <v>63.95</v>
      </c>
      <c r="P3295" s="29">
        <f>IFERROR(_xlfn.XLOOKUP($B3295,'Ownership Metrics'!$A:$A,'Ownership Metrics'!$E:$E),"")</f>
        <v>67.540000000000006</v>
      </c>
      <c r="Q3295" s="30">
        <f>IFERROR(_xlfn.XLOOKUP($B3295,'Ownership Metrics'!$A:$A,'Ownership Metrics'!$F:$F),"")</f>
        <v>4</v>
      </c>
      <c r="R3295" s="30">
        <f>IFERROR(_xlfn.XLOOKUP($B3295,'Ownership Metrics'!$A:$A,'Ownership Metrics'!$G:$G),"")</f>
        <v>59</v>
      </c>
      <c r="S3295" s="27" t="str">
        <f>IFERROR(_xlfn.XLOOKUP($B3295,'Ownership Metrics'!$A:$A,'Ownership Metrics'!$H:$H),"")</f>
        <v>Mayoritas</v>
      </c>
      <c r="T3295" s="27" t="str">
        <f>IFERROR(_xlfn.XLOOKUP($B3295,'Ownership Metrics'!$A:$A,'Ownership Metrics'!$I:$I),"")</f>
        <v>Tinggi</v>
      </c>
      <c r="U3295" s="27">
        <f>IF(COUNTIFS($B$2:$B3295,$B3295,$D$2:$D3295,$D3295)=1,1,0)</f>
        <v>1</v>
      </c>
      <c r="V3295" s="27">
        <f t="shared" si="154"/>
        <v>1.96</v>
      </c>
      <c r="W3295" s="27">
        <f t="shared" si="155"/>
        <v>2</v>
      </c>
      <c r="X3295" s="27">
        <f t="shared" si="153"/>
        <v>1.9599996705</v>
      </c>
    </row>
    <row r="3296" spans="1:24" x14ac:dyDescent="0.25">
      <c r="A3296" s="26">
        <v>46265</v>
      </c>
      <c r="B3296" s="27" t="s">
        <v>10584</v>
      </c>
      <c r="C3296" s="27" t="s">
        <v>3588</v>
      </c>
      <c r="D3296" s="27" t="s">
        <v>3591</v>
      </c>
      <c r="E3296" s="27" t="s">
        <v>35</v>
      </c>
      <c r="F3296" s="27" t="s">
        <v>23</v>
      </c>
      <c r="G3296" s="27" t="s">
        <v>36</v>
      </c>
      <c r="H3296" s="27" t="s">
        <v>24</v>
      </c>
      <c r="I3296" s="28">
        <v>100752400</v>
      </c>
      <c r="J3296" s="28">
        <v>0</v>
      </c>
      <c r="K3296" s="28">
        <v>100752400</v>
      </c>
      <c r="L3296" s="29">
        <v>1.63</v>
      </c>
      <c r="M3296" s="29">
        <f>IFERROR(_xlfn.XLOOKUP($B3296,'Ownership Metrics'!$A:$A,'Ownership Metrics'!$B:$B),"")</f>
        <v>30.86</v>
      </c>
      <c r="N3296" s="28">
        <f>IFERROR(_xlfn.XLOOKUP($B3296,'Ownership Metrics'!$A:$A,'Ownership Metrics'!$C:$C),"")</f>
        <v>4099</v>
      </c>
      <c r="O3296" s="29">
        <f>IFERROR(_xlfn.XLOOKUP($B3296,'Ownership Metrics'!$A:$A,'Ownership Metrics'!$D:$D),"")</f>
        <v>63.95</v>
      </c>
      <c r="P3296" s="29">
        <f>IFERROR(_xlfn.XLOOKUP($B3296,'Ownership Metrics'!$A:$A,'Ownership Metrics'!$E:$E),"")</f>
        <v>67.540000000000006</v>
      </c>
      <c r="Q3296" s="30">
        <f>IFERROR(_xlfn.XLOOKUP($B3296,'Ownership Metrics'!$A:$A,'Ownership Metrics'!$F:$F),"")</f>
        <v>4</v>
      </c>
      <c r="R3296" s="30">
        <f>IFERROR(_xlfn.XLOOKUP($B3296,'Ownership Metrics'!$A:$A,'Ownership Metrics'!$G:$G),"")</f>
        <v>59</v>
      </c>
      <c r="S3296" s="27" t="str">
        <f>IFERROR(_xlfn.XLOOKUP($B3296,'Ownership Metrics'!$A:$A,'Ownership Metrics'!$H:$H),"")</f>
        <v>Mayoritas</v>
      </c>
      <c r="T3296" s="27" t="str">
        <f>IFERROR(_xlfn.XLOOKUP($B3296,'Ownership Metrics'!$A:$A,'Ownership Metrics'!$I:$I),"")</f>
        <v>Tinggi</v>
      </c>
      <c r="U3296" s="27">
        <f>IF(COUNTIFS($B$2:$B3296,$B3296,$D$2:$D3296,$D3296)=1,1,0)</f>
        <v>1</v>
      </c>
      <c r="V3296" s="27">
        <f t="shared" si="154"/>
        <v>1.63</v>
      </c>
      <c r="W3296" s="27">
        <f t="shared" si="155"/>
        <v>3</v>
      </c>
      <c r="X3296" s="27">
        <f t="shared" si="153"/>
        <v>1.6299996703999999</v>
      </c>
    </row>
    <row r="3297" spans="1:24" x14ac:dyDescent="0.25">
      <c r="A3297" s="26">
        <v>46265</v>
      </c>
      <c r="B3297" s="27" t="s">
        <v>10584</v>
      </c>
      <c r="C3297" s="27" t="s">
        <v>3588</v>
      </c>
      <c r="D3297" s="27" t="s">
        <v>3592</v>
      </c>
      <c r="E3297" s="27" t="s">
        <v>35</v>
      </c>
      <c r="F3297" s="27" t="s">
        <v>23</v>
      </c>
      <c r="G3297" s="27" t="s">
        <v>36</v>
      </c>
      <c r="H3297" s="27" t="s">
        <v>24</v>
      </c>
      <c r="I3297" s="28">
        <v>99287900</v>
      </c>
      <c r="J3297" s="28">
        <v>0</v>
      </c>
      <c r="K3297" s="28">
        <v>99287900</v>
      </c>
      <c r="L3297" s="29">
        <v>1.6</v>
      </c>
      <c r="M3297" s="29">
        <f>IFERROR(_xlfn.XLOOKUP($B3297,'Ownership Metrics'!$A:$A,'Ownership Metrics'!$B:$B),"")</f>
        <v>30.86</v>
      </c>
      <c r="N3297" s="28">
        <f>IFERROR(_xlfn.XLOOKUP($B3297,'Ownership Metrics'!$A:$A,'Ownership Metrics'!$C:$C),"")</f>
        <v>4099</v>
      </c>
      <c r="O3297" s="29">
        <f>IFERROR(_xlfn.XLOOKUP($B3297,'Ownership Metrics'!$A:$A,'Ownership Metrics'!$D:$D),"")</f>
        <v>63.95</v>
      </c>
      <c r="P3297" s="29">
        <f>IFERROR(_xlfn.XLOOKUP($B3297,'Ownership Metrics'!$A:$A,'Ownership Metrics'!$E:$E),"")</f>
        <v>67.540000000000006</v>
      </c>
      <c r="Q3297" s="30">
        <f>IFERROR(_xlfn.XLOOKUP($B3297,'Ownership Metrics'!$A:$A,'Ownership Metrics'!$F:$F),"")</f>
        <v>4</v>
      </c>
      <c r="R3297" s="30">
        <f>IFERROR(_xlfn.XLOOKUP($B3297,'Ownership Metrics'!$A:$A,'Ownership Metrics'!$G:$G),"")</f>
        <v>59</v>
      </c>
      <c r="S3297" s="27" t="str">
        <f>IFERROR(_xlfn.XLOOKUP($B3297,'Ownership Metrics'!$A:$A,'Ownership Metrics'!$H:$H),"")</f>
        <v>Mayoritas</v>
      </c>
      <c r="T3297" s="27" t="str">
        <f>IFERROR(_xlfn.XLOOKUP($B3297,'Ownership Metrics'!$A:$A,'Ownership Metrics'!$I:$I),"")</f>
        <v>Tinggi</v>
      </c>
      <c r="U3297" s="27">
        <f>IF(COUNTIFS($B$2:$B3297,$B3297,$D$2:$D3297,$D3297)=1,1,0)</f>
        <v>1</v>
      </c>
      <c r="V3297" s="27">
        <f t="shared" si="154"/>
        <v>1.6</v>
      </c>
      <c r="W3297" s="27">
        <f t="shared" si="155"/>
        <v>4</v>
      </c>
      <c r="X3297" s="27">
        <f t="shared" si="153"/>
        <v>1.5999996703000001</v>
      </c>
    </row>
    <row r="3298" spans="1:24" x14ac:dyDescent="0.25">
      <c r="A3298" s="26">
        <v>46265</v>
      </c>
      <c r="B3298" s="27" t="s">
        <v>10585</v>
      </c>
      <c r="C3298" s="27" t="s">
        <v>3594</v>
      </c>
      <c r="D3298" s="27" t="s">
        <v>3595</v>
      </c>
      <c r="E3298" s="27" t="s">
        <v>22</v>
      </c>
      <c r="F3298" s="27" t="s">
        <v>23</v>
      </c>
      <c r="G3298" s="27"/>
      <c r="H3298" s="27" t="s">
        <v>24</v>
      </c>
      <c r="I3298" s="28">
        <v>2025940000</v>
      </c>
      <c r="J3298" s="28">
        <v>0</v>
      </c>
      <c r="K3298" s="28">
        <v>2025940000</v>
      </c>
      <c r="L3298" s="29">
        <v>50.39</v>
      </c>
      <c r="M3298" s="29">
        <f>IFERROR(_xlfn.XLOOKUP($B3298,'Ownership Metrics'!$A:$A,'Ownership Metrics'!$B:$B),"")</f>
        <v>49.61</v>
      </c>
      <c r="N3298" s="28">
        <f>IFERROR(_xlfn.XLOOKUP($B3298,'Ownership Metrics'!$A:$A,'Ownership Metrics'!$C:$C),"")</f>
        <v>2539</v>
      </c>
      <c r="O3298" s="29">
        <f>IFERROR(_xlfn.XLOOKUP($B3298,'Ownership Metrics'!$A:$A,'Ownership Metrics'!$D:$D),"")</f>
        <v>50.39</v>
      </c>
      <c r="P3298" s="29">
        <f>IFERROR(_xlfn.XLOOKUP($B3298,'Ownership Metrics'!$A:$A,'Ownership Metrics'!$E:$E),"")</f>
        <v>50.39</v>
      </c>
      <c r="Q3298" s="30">
        <f>IFERROR(_xlfn.XLOOKUP($B3298,'Ownership Metrics'!$A:$A,'Ownership Metrics'!$F:$F),"")</f>
        <v>1</v>
      </c>
      <c r="R3298" s="30">
        <f>IFERROR(_xlfn.XLOOKUP($B3298,'Ownership Metrics'!$A:$A,'Ownership Metrics'!$G:$G),"")</f>
        <v>49</v>
      </c>
      <c r="S3298" s="27" t="str">
        <f>IFERROR(_xlfn.XLOOKUP($B3298,'Ownership Metrics'!$A:$A,'Ownership Metrics'!$H:$H),"")</f>
        <v>Mayoritas</v>
      </c>
      <c r="T3298" s="27" t="str">
        <f>IFERROR(_xlfn.XLOOKUP($B3298,'Ownership Metrics'!$A:$A,'Ownership Metrics'!$I:$I),"")</f>
        <v>Sedang</v>
      </c>
      <c r="U3298" s="27">
        <f>IF(COUNTIFS($B$2:$B3298,$B3298,$D$2:$D3298,$D3298)=1,1,0)</f>
        <v>1</v>
      </c>
      <c r="V3298" s="27">
        <f t="shared" si="154"/>
        <v>50.39</v>
      </c>
      <c r="W3298" s="27">
        <f t="shared" si="155"/>
        <v>1</v>
      </c>
      <c r="X3298" s="27">
        <f t="shared" si="153"/>
        <v>50.389999670199998</v>
      </c>
    </row>
    <row r="3299" spans="1:24" x14ac:dyDescent="0.25">
      <c r="A3299" s="26">
        <v>46265</v>
      </c>
      <c r="B3299" s="27" t="s">
        <v>10586</v>
      </c>
      <c r="C3299" s="27" t="s">
        <v>3597</v>
      </c>
      <c r="D3299" s="27" t="s">
        <v>3598</v>
      </c>
      <c r="E3299" s="27" t="s">
        <v>22</v>
      </c>
      <c r="F3299" s="27" t="s">
        <v>23</v>
      </c>
      <c r="G3299" s="27"/>
      <c r="H3299" s="27" t="s">
        <v>24</v>
      </c>
      <c r="I3299" s="28">
        <v>2687020352</v>
      </c>
      <c r="J3299" s="28">
        <v>0</v>
      </c>
      <c r="K3299" s="28">
        <v>2687020352</v>
      </c>
      <c r="L3299" s="29">
        <v>8.33</v>
      </c>
      <c r="M3299" s="29">
        <f>IFERROR(_xlfn.XLOOKUP($B3299,'Ownership Metrics'!$A:$A,'Ownership Metrics'!$B:$B),"")</f>
        <v>11.18</v>
      </c>
      <c r="N3299" s="28">
        <f>IFERROR(_xlfn.XLOOKUP($B3299,'Ownership Metrics'!$A:$A,'Ownership Metrics'!$C:$C),"")</f>
        <v>4478</v>
      </c>
      <c r="O3299" s="29">
        <f>IFERROR(_xlfn.XLOOKUP($B3299,'Ownership Metrics'!$A:$A,'Ownership Metrics'!$D:$D),"")</f>
        <v>65.64</v>
      </c>
      <c r="P3299" s="29">
        <f>IFERROR(_xlfn.XLOOKUP($B3299,'Ownership Metrics'!$A:$A,'Ownership Metrics'!$E:$E),"")</f>
        <v>83.6</v>
      </c>
      <c r="Q3299" s="30">
        <f>IFERROR(_xlfn.XLOOKUP($B3299,'Ownership Metrics'!$A:$A,'Ownership Metrics'!$F:$F),"")</f>
        <v>7</v>
      </c>
      <c r="R3299" s="30">
        <f>IFERROR(_xlfn.XLOOKUP($B3299,'Ownership Metrics'!$A:$A,'Ownership Metrics'!$G:$G),"")</f>
        <v>63</v>
      </c>
      <c r="S3299" s="27" t="str">
        <f>IFERROR(_xlfn.XLOOKUP($B3299,'Ownership Metrics'!$A:$A,'Ownership Metrics'!$H:$H),"")</f>
        <v>Mayoritas</v>
      </c>
      <c r="T3299" s="27" t="str">
        <f>IFERROR(_xlfn.XLOOKUP($B3299,'Ownership Metrics'!$A:$A,'Ownership Metrics'!$I:$I),"")</f>
        <v>Tinggi</v>
      </c>
      <c r="U3299" s="27">
        <f>IF(COUNTIFS($B$2:$B3299,$B3299,$D$2:$D3299,$D3299)=1,1,0)</f>
        <v>1</v>
      </c>
      <c r="V3299" s="27">
        <f t="shared" si="154"/>
        <v>8.33</v>
      </c>
      <c r="W3299" s="27">
        <f t="shared" si="155"/>
        <v>3</v>
      </c>
      <c r="X3299" s="27">
        <f t="shared" si="153"/>
        <v>8.3299996700999994</v>
      </c>
    </row>
    <row r="3300" spans="1:24" x14ac:dyDescent="0.25">
      <c r="A3300" s="26">
        <v>46265</v>
      </c>
      <c r="B3300" s="27" t="s">
        <v>10586</v>
      </c>
      <c r="C3300" s="27" t="s">
        <v>3597</v>
      </c>
      <c r="D3300" s="27" t="s">
        <v>3599</v>
      </c>
      <c r="E3300" s="27" t="s">
        <v>98</v>
      </c>
      <c r="F3300" s="27" t="s">
        <v>23</v>
      </c>
      <c r="G3300" s="27"/>
      <c r="H3300" s="27" t="s">
        <v>24</v>
      </c>
      <c r="I3300" s="28">
        <v>3106499996</v>
      </c>
      <c r="J3300" s="28">
        <v>0</v>
      </c>
      <c r="K3300" s="28">
        <v>3106499996</v>
      </c>
      <c r="L3300" s="29">
        <v>9.6300000000000008</v>
      </c>
      <c r="M3300" s="29">
        <f>IFERROR(_xlfn.XLOOKUP($B3300,'Ownership Metrics'!$A:$A,'Ownership Metrics'!$B:$B),"")</f>
        <v>11.18</v>
      </c>
      <c r="N3300" s="28">
        <f>IFERROR(_xlfn.XLOOKUP($B3300,'Ownership Metrics'!$A:$A,'Ownership Metrics'!$C:$C),"")</f>
        <v>4478</v>
      </c>
      <c r="O3300" s="29">
        <f>IFERROR(_xlfn.XLOOKUP($B3300,'Ownership Metrics'!$A:$A,'Ownership Metrics'!$D:$D),"")</f>
        <v>65.64</v>
      </c>
      <c r="P3300" s="29">
        <f>IFERROR(_xlfn.XLOOKUP($B3300,'Ownership Metrics'!$A:$A,'Ownership Metrics'!$E:$E),"")</f>
        <v>83.6</v>
      </c>
      <c r="Q3300" s="30">
        <f>IFERROR(_xlfn.XLOOKUP($B3300,'Ownership Metrics'!$A:$A,'Ownership Metrics'!$F:$F),"")</f>
        <v>7</v>
      </c>
      <c r="R3300" s="30">
        <f>IFERROR(_xlfn.XLOOKUP($B3300,'Ownership Metrics'!$A:$A,'Ownership Metrics'!$G:$G),"")</f>
        <v>63</v>
      </c>
      <c r="S3300" s="27" t="str">
        <f>IFERROR(_xlfn.XLOOKUP($B3300,'Ownership Metrics'!$A:$A,'Ownership Metrics'!$H:$H),"")</f>
        <v>Mayoritas</v>
      </c>
      <c r="T3300" s="27" t="str">
        <f>IFERROR(_xlfn.XLOOKUP($B3300,'Ownership Metrics'!$A:$A,'Ownership Metrics'!$I:$I),"")</f>
        <v>Tinggi</v>
      </c>
      <c r="U3300" s="27">
        <f>IF(COUNTIFS($B$2:$B3300,$B3300,$D$2:$D3300,$D3300)=1,1,0)</f>
        <v>1</v>
      </c>
      <c r="V3300" s="27">
        <f t="shared" si="154"/>
        <v>9.6300000000000008</v>
      </c>
      <c r="W3300" s="27">
        <f t="shared" si="155"/>
        <v>2</v>
      </c>
      <c r="X3300" s="27">
        <f t="shared" si="153"/>
        <v>9.6299996700000001</v>
      </c>
    </row>
    <row r="3301" spans="1:24" x14ac:dyDescent="0.25">
      <c r="A3301" s="26">
        <v>46265</v>
      </c>
      <c r="B3301" s="27" t="s">
        <v>10586</v>
      </c>
      <c r="C3301" s="27" t="s">
        <v>3597</v>
      </c>
      <c r="D3301" s="27" t="s">
        <v>3600</v>
      </c>
      <c r="E3301" s="27" t="s">
        <v>74</v>
      </c>
      <c r="F3301" s="27" t="s">
        <v>32</v>
      </c>
      <c r="G3301" s="27"/>
      <c r="H3301" s="27" t="s">
        <v>62</v>
      </c>
      <c r="I3301" s="28">
        <v>508310900</v>
      </c>
      <c r="J3301" s="28">
        <v>0</v>
      </c>
      <c r="K3301" s="28">
        <v>508310900</v>
      </c>
      <c r="L3301" s="29">
        <v>1.58</v>
      </c>
      <c r="M3301" s="29">
        <f>IFERROR(_xlfn.XLOOKUP($B3301,'Ownership Metrics'!$A:$A,'Ownership Metrics'!$B:$B),"")</f>
        <v>11.18</v>
      </c>
      <c r="N3301" s="28">
        <f>IFERROR(_xlfn.XLOOKUP($B3301,'Ownership Metrics'!$A:$A,'Ownership Metrics'!$C:$C),"")</f>
        <v>4478</v>
      </c>
      <c r="O3301" s="29">
        <f>IFERROR(_xlfn.XLOOKUP($B3301,'Ownership Metrics'!$A:$A,'Ownership Metrics'!$D:$D),"")</f>
        <v>65.64</v>
      </c>
      <c r="P3301" s="29">
        <f>IFERROR(_xlfn.XLOOKUP($B3301,'Ownership Metrics'!$A:$A,'Ownership Metrics'!$E:$E),"")</f>
        <v>83.6</v>
      </c>
      <c r="Q3301" s="30">
        <f>IFERROR(_xlfn.XLOOKUP($B3301,'Ownership Metrics'!$A:$A,'Ownership Metrics'!$F:$F),"")</f>
        <v>7</v>
      </c>
      <c r="R3301" s="30">
        <f>IFERROR(_xlfn.XLOOKUP($B3301,'Ownership Metrics'!$A:$A,'Ownership Metrics'!$G:$G),"")</f>
        <v>63</v>
      </c>
      <c r="S3301" s="27" t="str">
        <f>IFERROR(_xlfn.XLOOKUP($B3301,'Ownership Metrics'!$A:$A,'Ownership Metrics'!$H:$H),"")</f>
        <v>Mayoritas</v>
      </c>
      <c r="T3301" s="27" t="str">
        <f>IFERROR(_xlfn.XLOOKUP($B3301,'Ownership Metrics'!$A:$A,'Ownership Metrics'!$I:$I),"")</f>
        <v>Tinggi</v>
      </c>
      <c r="U3301" s="27">
        <f>IF(COUNTIFS($B$2:$B3301,$B3301,$D$2:$D3301,$D3301)=1,1,0)</f>
        <v>1</v>
      </c>
      <c r="V3301" s="27">
        <f t="shared" si="154"/>
        <v>1.58</v>
      </c>
      <c r="W3301" s="27">
        <f t="shared" si="155"/>
        <v>4</v>
      </c>
      <c r="X3301" s="27">
        <f t="shared" si="153"/>
        <v>1.5799996699000001</v>
      </c>
    </row>
    <row r="3302" spans="1:24" x14ac:dyDescent="0.25">
      <c r="A3302" s="26">
        <v>46265</v>
      </c>
      <c r="B3302" s="27" t="s">
        <v>10586</v>
      </c>
      <c r="C3302" s="27" t="s">
        <v>3597</v>
      </c>
      <c r="D3302" s="27" t="s">
        <v>3601</v>
      </c>
      <c r="E3302" s="27" t="s">
        <v>72</v>
      </c>
      <c r="F3302" s="27" t="s">
        <v>32</v>
      </c>
      <c r="G3302" s="27"/>
      <c r="H3302" s="27" t="s">
        <v>3412</v>
      </c>
      <c r="I3302" s="28">
        <v>363982900</v>
      </c>
      <c r="J3302" s="28">
        <v>0</v>
      </c>
      <c r="K3302" s="28">
        <v>363982900</v>
      </c>
      <c r="L3302" s="29">
        <v>1.1299999999999999</v>
      </c>
      <c r="M3302" s="29">
        <f>IFERROR(_xlfn.XLOOKUP($B3302,'Ownership Metrics'!$A:$A,'Ownership Metrics'!$B:$B),"")</f>
        <v>11.18</v>
      </c>
      <c r="N3302" s="28">
        <f>IFERROR(_xlfn.XLOOKUP($B3302,'Ownership Metrics'!$A:$A,'Ownership Metrics'!$C:$C),"")</f>
        <v>4478</v>
      </c>
      <c r="O3302" s="29">
        <f>IFERROR(_xlfn.XLOOKUP($B3302,'Ownership Metrics'!$A:$A,'Ownership Metrics'!$D:$D),"")</f>
        <v>65.64</v>
      </c>
      <c r="P3302" s="29">
        <f>IFERROR(_xlfn.XLOOKUP($B3302,'Ownership Metrics'!$A:$A,'Ownership Metrics'!$E:$E),"")</f>
        <v>83.6</v>
      </c>
      <c r="Q3302" s="30">
        <f>IFERROR(_xlfn.XLOOKUP($B3302,'Ownership Metrics'!$A:$A,'Ownership Metrics'!$F:$F),"")</f>
        <v>7</v>
      </c>
      <c r="R3302" s="30">
        <f>IFERROR(_xlfn.XLOOKUP($B3302,'Ownership Metrics'!$A:$A,'Ownership Metrics'!$G:$G),"")</f>
        <v>63</v>
      </c>
      <c r="S3302" s="27" t="str">
        <f>IFERROR(_xlfn.XLOOKUP($B3302,'Ownership Metrics'!$A:$A,'Ownership Metrics'!$H:$H),"")</f>
        <v>Mayoritas</v>
      </c>
      <c r="T3302" s="27" t="str">
        <f>IFERROR(_xlfn.XLOOKUP($B3302,'Ownership Metrics'!$A:$A,'Ownership Metrics'!$I:$I),"")</f>
        <v>Tinggi</v>
      </c>
      <c r="U3302" s="27">
        <f>IF(COUNTIFS($B$2:$B3302,$B3302,$D$2:$D3302,$D3302)=1,1,0)</f>
        <v>1</v>
      </c>
      <c r="V3302" s="27">
        <f t="shared" si="154"/>
        <v>1.1299999999999999</v>
      </c>
      <c r="W3302" s="27">
        <f t="shared" si="155"/>
        <v>7</v>
      </c>
      <c r="X3302" s="27">
        <f t="shared" si="153"/>
        <v>1.1299996697999999</v>
      </c>
    </row>
    <row r="3303" spans="1:24" x14ac:dyDescent="0.25">
      <c r="A3303" s="26">
        <v>46265</v>
      </c>
      <c r="B3303" s="27" t="s">
        <v>10586</v>
      </c>
      <c r="C3303" s="27" t="s">
        <v>3597</v>
      </c>
      <c r="D3303" s="27" t="s">
        <v>568</v>
      </c>
      <c r="E3303" s="27" t="s">
        <v>72</v>
      </c>
      <c r="F3303" s="27" t="s">
        <v>32</v>
      </c>
      <c r="G3303" s="27"/>
      <c r="H3303" s="27" t="s">
        <v>569</v>
      </c>
      <c r="I3303" s="28">
        <v>437619400</v>
      </c>
      <c r="J3303" s="28">
        <v>0</v>
      </c>
      <c r="K3303" s="28">
        <v>437619400</v>
      </c>
      <c r="L3303" s="29">
        <v>1.36</v>
      </c>
      <c r="M3303" s="29">
        <f>IFERROR(_xlfn.XLOOKUP($B3303,'Ownership Metrics'!$A:$A,'Ownership Metrics'!$B:$B),"")</f>
        <v>11.18</v>
      </c>
      <c r="N3303" s="28">
        <f>IFERROR(_xlfn.XLOOKUP($B3303,'Ownership Metrics'!$A:$A,'Ownership Metrics'!$C:$C),"")</f>
        <v>4478</v>
      </c>
      <c r="O3303" s="29">
        <f>IFERROR(_xlfn.XLOOKUP($B3303,'Ownership Metrics'!$A:$A,'Ownership Metrics'!$D:$D),"")</f>
        <v>65.64</v>
      </c>
      <c r="P3303" s="29">
        <f>IFERROR(_xlfn.XLOOKUP($B3303,'Ownership Metrics'!$A:$A,'Ownership Metrics'!$E:$E),"")</f>
        <v>83.6</v>
      </c>
      <c r="Q3303" s="30">
        <f>IFERROR(_xlfn.XLOOKUP($B3303,'Ownership Metrics'!$A:$A,'Ownership Metrics'!$F:$F),"")</f>
        <v>7</v>
      </c>
      <c r="R3303" s="30">
        <f>IFERROR(_xlfn.XLOOKUP($B3303,'Ownership Metrics'!$A:$A,'Ownership Metrics'!$G:$G),"")</f>
        <v>63</v>
      </c>
      <c r="S3303" s="27" t="str">
        <f>IFERROR(_xlfn.XLOOKUP($B3303,'Ownership Metrics'!$A:$A,'Ownership Metrics'!$H:$H),"")</f>
        <v>Mayoritas</v>
      </c>
      <c r="T3303" s="27" t="str">
        <f>IFERROR(_xlfn.XLOOKUP($B3303,'Ownership Metrics'!$A:$A,'Ownership Metrics'!$I:$I),"")</f>
        <v>Tinggi</v>
      </c>
      <c r="U3303" s="27">
        <f>IF(COUNTIFS($B$2:$B3303,$B3303,$D$2:$D3303,$D3303)=1,1,0)</f>
        <v>1</v>
      </c>
      <c r="V3303" s="27">
        <f t="shared" si="154"/>
        <v>1.36</v>
      </c>
      <c r="W3303" s="27">
        <f t="shared" si="155"/>
        <v>5</v>
      </c>
      <c r="X3303" s="27">
        <f t="shared" si="153"/>
        <v>1.3599996697000001</v>
      </c>
    </row>
    <row r="3304" spans="1:24" x14ac:dyDescent="0.25">
      <c r="A3304" s="26">
        <v>46265</v>
      </c>
      <c r="B3304" s="27" t="s">
        <v>10586</v>
      </c>
      <c r="C3304" s="27" t="s">
        <v>3597</v>
      </c>
      <c r="D3304" s="27" t="s">
        <v>3602</v>
      </c>
      <c r="E3304" s="27" t="s">
        <v>124</v>
      </c>
      <c r="F3304" s="27" t="s">
        <v>32</v>
      </c>
      <c r="G3304" s="27"/>
      <c r="H3304" s="27" t="s">
        <v>64</v>
      </c>
      <c r="I3304" s="28">
        <v>21170843008</v>
      </c>
      <c r="J3304" s="28">
        <v>0</v>
      </c>
      <c r="K3304" s="28">
        <v>21170843008</v>
      </c>
      <c r="L3304" s="29">
        <v>65.64</v>
      </c>
      <c r="M3304" s="29">
        <f>IFERROR(_xlfn.XLOOKUP($B3304,'Ownership Metrics'!$A:$A,'Ownership Metrics'!$B:$B),"")</f>
        <v>11.18</v>
      </c>
      <c r="N3304" s="28">
        <f>IFERROR(_xlfn.XLOOKUP($B3304,'Ownership Metrics'!$A:$A,'Ownership Metrics'!$C:$C),"")</f>
        <v>4478</v>
      </c>
      <c r="O3304" s="29">
        <f>IFERROR(_xlfn.XLOOKUP($B3304,'Ownership Metrics'!$A:$A,'Ownership Metrics'!$D:$D),"")</f>
        <v>65.64</v>
      </c>
      <c r="P3304" s="29">
        <f>IFERROR(_xlfn.XLOOKUP($B3304,'Ownership Metrics'!$A:$A,'Ownership Metrics'!$E:$E),"")</f>
        <v>83.6</v>
      </c>
      <c r="Q3304" s="30">
        <f>IFERROR(_xlfn.XLOOKUP($B3304,'Ownership Metrics'!$A:$A,'Ownership Metrics'!$F:$F),"")</f>
        <v>7</v>
      </c>
      <c r="R3304" s="30">
        <f>IFERROR(_xlfn.XLOOKUP($B3304,'Ownership Metrics'!$A:$A,'Ownership Metrics'!$G:$G),"")</f>
        <v>63</v>
      </c>
      <c r="S3304" s="27" t="str">
        <f>IFERROR(_xlfn.XLOOKUP($B3304,'Ownership Metrics'!$A:$A,'Ownership Metrics'!$H:$H),"")</f>
        <v>Mayoritas</v>
      </c>
      <c r="T3304" s="27" t="str">
        <f>IFERROR(_xlfn.XLOOKUP($B3304,'Ownership Metrics'!$A:$A,'Ownership Metrics'!$I:$I),"")</f>
        <v>Tinggi</v>
      </c>
      <c r="U3304" s="27">
        <f>IF(COUNTIFS($B$2:$B3304,$B3304,$D$2:$D3304,$D3304)=1,1,0)</f>
        <v>1</v>
      </c>
      <c r="V3304" s="27">
        <f t="shared" si="154"/>
        <v>65.64</v>
      </c>
      <c r="W3304" s="27">
        <f t="shared" si="155"/>
        <v>1</v>
      </c>
      <c r="X3304" s="27">
        <f t="shared" si="153"/>
        <v>65.639999669600002</v>
      </c>
    </row>
    <row r="3305" spans="1:24" x14ac:dyDescent="0.25">
      <c r="A3305" s="26">
        <v>46265</v>
      </c>
      <c r="B3305" s="27" t="s">
        <v>10586</v>
      </c>
      <c r="C3305" s="27" t="s">
        <v>3597</v>
      </c>
      <c r="D3305" s="27" t="s">
        <v>260</v>
      </c>
      <c r="E3305" s="27" t="s">
        <v>171</v>
      </c>
      <c r="F3305" s="27" t="s">
        <v>32</v>
      </c>
      <c r="G3305" s="27"/>
      <c r="H3305" s="27" t="s">
        <v>33</v>
      </c>
      <c r="I3305" s="28">
        <v>371290900</v>
      </c>
      <c r="J3305" s="28">
        <v>0</v>
      </c>
      <c r="K3305" s="28">
        <v>371290900</v>
      </c>
      <c r="L3305" s="29">
        <v>1.1499999999999999</v>
      </c>
      <c r="M3305" s="29">
        <f>IFERROR(_xlfn.XLOOKUP($B3305,'Ownership Metrics'!$A:$A,'Ownership Metrics'!$B:$B),"")</f>
        <v>11.18</v>
      </c>
      <c r="N3305" s="28">
        <f>IFERROR(_xlfn.XLOOKUP($B3305,'Ownership Metrics'!$A:$A,'Ownership Metrics'!$C:$C),"")</f>
        <v>4478</v>
      </c>
      <c r="O3305" s="29">
        <f>IFERROR(_xlfn.XLOOKUP($B3305,'Ownership Metrics'!$A:$A,'Ownership Metrics'!$D:$D),"")</f>
        <v>65.64</v>
      </c>
      <c r="P3305" s="29">
        <f>IFERROR(_xlfn.XLOOKUP($B3305,'Ownership Metrics'!$A:$A,'Ownership Metrics'!$E:$E),"")</f>
        <v>83.6</v>
      </c>
      <c r="Q3305" s="30">
        <f>IFERROR(_xlfn.XLOOKUP($B3305,'Ownership Metrics'!$A:$A,'Ownership Metrics'!$F:$F),"")</f>
        <v>7</v>
      </c>
      <c r="R3305" s="30">
        <f>IFERROR(_xlfn.XLOOKUP($B3305,'Ownership Metrics'!$A:$A,'Ownership Metrics'!$G:$G),"")</f>
        <v>63</v>
      </c>
      <c r="S3305" s="27" t="str">
        <f>IFERROR(_xlfn.XLOOKUP($B3305,'Ownership Metrics'!$A:$A,'Ownership Metrics'!$H:$H),"")</f>
        <v>Mayoritas</v>
      </c>
      <c r="T3305" s="27" t="str">
        <f>IFERROR(_xlfn.XLOOKUP($B3305,'Ownership Metrics'!$A:$A,'Ownership Metrics'!$I:$I),"")</f>
        <v>Tinggi</v>
      </c>
      <c r="U3305" s="27">
        <f>IF(COUNTIFS($B$2:$B3305,$B3305,$D$2:$D3305,$D3305)=1,1,0)</f>
        <v>1</v>
      </c>
      <c r="V3305" s="27">
        <f t="shared" si="154"/>
        <v>1.1499999999999999</v>
      </c>
      <c r="W3305" s="27">
        <f t="shared" si="155"/>
        <v>6</v>
      </c>
      <c r="X3305" s="27">
        <f t="shared" si="153"/>
        <v>1.1499996694999999</v>
      </c>
    </row>
    <row r="3306" spans="1:24" x14ac:dyDescent="0.25">
      <c r="A3306" s="26">
        <v>46265</v>
      </c>
      <c r="B3306" s="27" t="s">
        <v>10587</v>
      </c>
      <c r="C3306" s="27" t="s">
        <v>3604</v>
      </c>
      <c r="D3306" s="27" t="s">
        <v>3605</v>
      </c>
      <c r="E3306" s="27" t="s">
        <v>22</v>
      </c>
      <c r="F3306" s="27" t="s">
        <v>23</v>
      </c>
      <c r="G3306" s="27"/>
      <c r="H3306" s="27"/>
      <c r="I3306" s="28">
        <v>0</v>
      </c>
      <c r="J3306" s="28">
        <v>962500000</v>
      </c>
      <c r="K3306" s="28">
        <v>962500000</v>
      </c>
      <c r="L3306" s="29">
        <v>69.239999999999995</v>
      </c>
      <c r="M3306" s="29">
        <f>IFERROR(_xlfn.XLOOKUP($B3306,'Ownership Metrics'!$A:$A,'Ownership Metrics'!$B:$B),"")</f>
        <v>18.809999999999999</v>
      </c>
      <c r="N3306" s="28">
        <f>IFERROR(_xlfn.XLOOKUP($B3306,'Ownership Metrics'!$A:$A,'Ownership Metrics'!$C:$C),"")</f>
        <v>4849</v>
      </c>
      <c r="O3306" s="29">
        <f>IFERROR(_xlfn.XLOOKUP($B3306,'Ownership Metrics'!$A:$A,'Ownership Metrics'!$D:$D),"")</f>
        <v>69.239999999999995</v>
      </c>
      <c r="P3306" s="29">
        <f>IFERROR(_xlfn.XLOOKUP($B3306,'Ownership Metrics'!$A:$A,'Ownership Metrics'!$E:$E),"")</f>
        <v>79.17</v>
      </c>
      <c r="Q3306" s="30">
        <f>IFERROR(_xlfn.XLOOKUP($B3306,'Ownership Metrics'!$A:$A,'Ownership Metrics'!$F:$F),"")</f>
        <v>4</v>
      </c>
      <c r="R3306" s="30">
        <f>IFERROR(_xlfn.XLOOKUP($B3306,'Ownership Metrics'!$A:$A,'Ownership Metrics'!$G:$G),"")</f>
        <v>66</v>
      </c>
      <c r="S3306" s="27" t="str">
        <f>IFERROR(_xlfn.XLOOKUP($B3306,'Ownership Metrics'!$A:$A,'Ownership Metrics'!$H:$H),"")</f>
        <v>Mayoritas</v>
      </c>
      <c r="T3306" s="27" t="str">
        <f>IFERROR(_xlfn.XLOOKUP($B3306,'Ownership Metrics'!$A:$A,'Ownership Metrics'!$I:$I),"")</f>
        <v>Tinggi</v>
      </c>
      <c r="U3306" s="27">
        <f>IF(COUNTIFS($B$2:$B3306,$B3306,$D$2:$D3306,$D3306)=1,1,0)</f>
        <v>1</v>
      </c>
      <c r="V3306" s="27">
        <f t="shared" si="154"/>
        <v>69.239999999999995</v>
      </c>
      <c r="W3306" s="27">
        <f t="shared" si="155"/>
        <v>1</v>
      </c>
      <c r="X3306" s="27">
        <f t="shared" si="153"/>
        <v>69.239999669399992</v>
      </c>
    </row>
    <row r="3307" spans="1:24" x14ac:dyDescent="0.25">
      <c r="A3307" s="26">
        <v>46265</v>
      </c>
      <c r="B3307" s="27" t="s">
        <v>10587</v>
      </c>
      <c r="C3307" s="27" t="s">
        <v>3604</v>
      </c>
      <c r="D3307" s="27" t="s">
        <v>3606</v>
      </c>
      <c r="E3307" s="27" t="s">
        <v>35</v>
      </c>
      <c r="F3307" s="27" t="s">
        <v>23</v>
      </c>
      <c r="G3307" s="27" t="s">
        <v>36</v>
      </c>
      <c r="H3307" s="27" t="s">
        <v>24</v>
      </c>
      <c r="I3307" s="28">
        <v>0</v>
      </c>
      <c r="J3307" s="28">
        <v>82500000</v>
      </c>
      <c r="K3307" s="28">
        <v>82500000</v>
      </c>
      <c r="L3307" s="29">
        <v>5.94</v>
      </c>
      <c r="M3307" s="29">
        <f>IFERROR(_xlfn.XLOOKUP($B3307,'Ownership Metrics'!$A:$A,'Ownership Metrics'!$B:$B),"")</f>
        <v>18.809999999999999</v>
      </c>
      <c r="N3307" s="28">
        <f>IFERROR(_xlfn.XLOOKUP($B3307,'Ownership Metrics'!$A:$A,'Ownership Metrics'!$C:$C),"")</f>
        <v>4849</v>
      </c>
      <c r="O3307" s="29">
        <f>IFERROR(_xlfn.XLOOKUP($B3307,'Ownership Metrics'!$A:$A,'Ownership Metrics'!$D:$D),"")</f>
        <v>69.239999999999995</v>
      </c>
      <c r="P3307" s="29">
        <f>IFERROR(_xlfn.XLOOKUP($B3307,'Ownership Metrics'!$A:$A,'Ownership Metrics'!$E:$E),"")</f>
        <v>79.17</v>
      </c>
      <c r="Q3307" s="30">
        <f>IFERROR(_xlfn.XLOOKUP($B3307,'Ownership Metrics'!$A:$A,'Ownership Metrics'!$F:$F),"")</f>
        <v>4</v>
      </c>
      <c r="R3307" s="30">
        <f>IFERROR(_xlfn.XLOOKUP($B3307,'Ownership Metrics'!$A:$A,'Ownership Metrics'!$G:$G),"")</f>
        <v>66</v>
      </c>
      <c r="S3307" s="27" t="str">
        <f>IFERROR(_xlfn.XLOOKUP($B3307,'Ownership Metrics'!$A:$A,'Ownership Metrics'!$H:$H),"")</f>
        <v>Mayoritas</v>
      </c>
      <c r="T3307" s="27" t="str">
        <f>IFERROR(_xlfn.XLOOKUP($B3307,'Ownership Metrics'!$A:$A,'Ownership Metrics'!$I:$I),"")</f>
        <v>Tinggi</v>
      </c>
      <c r="U3307" s="27">
        <f>IF(COUNTIFS($B$2:$B3307,$B3307,$D$2:$D3307,$D3307)=1,1,0)</f>
        <v>1</v>
      </c>
      <c r="V3307" s="27">
        <f t="shared" si="154"/>
        <v>5.94</v>
      </c>
      <c r="W3307" s="27">
        <f t="shared" si="155"/>
        <v>2</v>
      </c>
      <c r="X3307" s="27">
        <f t="shared" si="153"/>
        <v>5.9399996693000006</v>
      </c>
    </row>
    <row r="3308" spans="1:24" x14ac:dyDescent="0.25">
      <c r="A3308" s="26">
        <v>46265</v>
      </c>
      <c r="B3308" s="27" t="s">
        <v>10587</v>
      </c>
      <c r="C3308" s="27" t="s">
        <v>3604</v>
      </c>
      <c r="D3308" s="27" t="s">
        <v>3607</v>
      </c>
      <c r="E3308" s="27" t="s">
        <v>35</v>
      </c>
      <c r="F3308" s="27" t="s">
        <v>23</v>
      </c>
      <c r="G3308" s="27" t="s">
        <v>36</v>
      </c>
      <c r="H3308" s="27" t="s">
        <v>24</v>
      </c>
      <c r="I3308" s="28">
        <v>402000</v>
      </c>
      <c r="J3308" s="28">
        <v>55000000</v>
      </c>
      <c r="K3308" s="28">
        <v>55402000</v>
      </c>
      <c r="L3308" s="29">
        <v>3.99</v>
      </c>
      <c r="M3308" s="29">
        <f>IFERROR(_xlfn.XLOOKUP($B3308,'Ownership Metrics'!$A:$A,'Ownership Metrics'!$B:$B),"")</f>
        <v>18.809999999999999</v>
      </c>
      <c r="N3308" s="28">
        <f>IFERROR(_xlfn.XLOOKUP($B3308,'Ownership Metrics'!$A:$A,'Ownership Metrics'!$C:$C),"")</f>
        <v>4849</v>
      </c>
      <c r="O3308" s="29">
        <f>IFERROR(_xlfn.XLOOKUP($B3308,'Ownership Metrics'!$A:$A,'Ownership Metrics'!$D:$D),"")</f>
        <v>69.239999999999995</v>
      </c>
      <c r="P3308" s="29">
        <f>IFERROR(_xlfn.XLOOKUP($B3308,'Ownership Metrics'!$A:$A,'Ownership Metrics'!$E:$E),"")</f>
        <v>79.17</v>
      </c>
      <c r="Q3308" s="30">
        <f>IFERROR(_xlfn.XLOOKUP($B3308,'Ownership Metrics'!$A:$A,'Ownership Metrics'!$F:$F),"")</f>
        <v>4</v>
      </c>
      <c r="R3308" s="30">
        <f>IFERROR(_xlfn.XLOOKUP($B3308,'Ownership Metrics'!$A:$A,'Ownership Metrics'!$G:$G),"")</f>
        <v>66</v>
      </c>
      <c r="S3308" s="27" t="str">
        <f>IFERROR(_xlfn.XLOOKUP($B3308,'Ownership Metrics'!$A:$A,'Ownership Metrics'!$H:$H),"")</f>
        <v>Mayoritas</v>
      </c>
      <c r="T3308" s="27" t="str">
        <f>IFERROR(_xlfn.XLOOKUP($B3308,'Ownership Metrics'!$A:$A,'Ownership Metrics'!$I:$I),"")</f>
        <v>Tinggi</v>
      </c>
      <c r="U3308" s="27">
        <f>IF(COUNTIFS($B$2:$B3308,$B3308,$D$2:$D3308,$D3308)=1,1,0)</f>
        <v>1</v>
      </c>
      <c r="V3308" s="27">
        <f t="shared" si="154"/>
        <v>3.99</v>
      </c>
      <c r="W3308" s="27">
        <f t="shared" si="155"/>
        <v>3</v>
      </c>
      <c r="X3308" s="27">
        <f t="shared" si="153"/>
        <v>3.9899996692000004</v>
      </c>
    </row>
    <row r="3309" spans="1:24" x14ac:dyDescent="0.25">
      <c r="A3309" s="26">
        <v>46265</v>
      </c>
      <c r="B3309" s="27" t="s">
        <v>10587</v>
      </c>
      <c r="C3309" s="27" t="s">
        <v>3604</v>
      </c>
      <c r="D3309" s="27" t="s">
        <v>3608</v>
      </c>
      <c r="E3309" s="27" t="s">
        <v>35</v>
      </c>
      <c r="F3309" s="27" t="s">
        <v>23</v>
      </c>
      <c r="G3309" s="27" t="s">
        <v>36</v>
      </c>
      <c r="H3309" s="27" t="s">
        <v>24</v>
      </c>
      <c r="I3309" s="28">
        <v>28076500</v>
      </c>
      <c r="J3309" s="28">
        <v>0</v>
      </c>
      <c r="K3309" s="28">
        <v>28076500</v>
      </c>
      <c r="L3309" s="29">
        <v>2.02</v>
      </c>
      <c r="M3309" s="29">
        <f>IFERROR(_xlfn.XLOOKUP($B3309,'Ownership Metrics'!$A:$A,'Ownership Metrics'!$B:$B),"")</f>
        <v>18.809999999999999</v>
      </c>
      <c r="N3309" s="28">
        <f>IFERROR(_xlfn.XLOOKUP($B3309,'Ownership Metrics'!$A:$A,'Ownership Metrics'!$C:$C),"")</f>
        <v>4849</v>
      </c>
      <c r="O3309" s="29">
        <f>IFERROR(_xlfn.XLOOKUP($B3309,'Ownership Metrics'!$A:$A,'Ownership Metrics'!$D:$D),"")</f>
        <v>69.239999999999995</v>
      </c>
      <c r="P3309" s="29">
        <f>IFERROR(_xlfn.XLOOKUP($B3309,'Ownership Metrics'!$A:$A,'Ownership Metrics'!$E:$E),"")</f>
        <v>79.17</v>
      </c>
      <c r="Q3309" s="30">
        <f>IFERROR(_xlfn.XLOOKUP($B3309,'Ownership Metrics'!$A:$A,'Ownership Metrics'!$F:$F),"")</f>
        <v>4</v>
      </c>
      <c r="R3309" s="30">
        <f>IFERROR(_xlfn.XLOOKUP($B3309,'Ownership Metrics'!$A:$A,'Ownership Metrics'!$G:$G),"")</f>
        <v>66</v>
      </c>
      <c r="S3309" s="27" t="str">
        <f>IFERROR(_xlfn.XLOOKUP($B3309,'Ownership Metrics'!$A:$A,'Ownership Metrics'!$H:$H),"")</f>
        <v>Mayoritas</v>
      </c>
      <c r="T3309" s="27" t="str">
        <f>IFERROR(_xlfn.XLOOKUP($B3309,'Ownership Metrics'!$A:$A,'Ownership Metrics'!$I:$I),"")</f>
        <v>Tinggi</v>
      </c>
      <c r="U3309" s="27">
        <f>IF(COUNTIFS($B$2:$B3309,$B3309,$D$2:$D3309,$D3309)=1,1,0)</f>
        <v>1</v>
      </c>
      <c r="V3309" s="27">
        <f t="shared" si="154"/>
        <v>2.02</v>
      </c>
      <c r="W3309" s="27">
        <f t="shared" si="155"/>
        <v>4</v>
      </c>
      <c r="X3309" s="27">
        <f t="shared" si="153"/>
        <v>2.0199996691000002</v>
      </c>
    </row>
    <row r="3310" spans="1:24" x14ac:dyDescent="0.25">
      <c r="A3310" s="26">
        <v>46265</v>
      </c>
      <c r="B3310" s="27" t="s">
        <v>10588</v>
      </c>
      <c r="C3310" s="27" t="s">
        <v>3610</v>
      </c>
      <c r="D3310" s="27" t="s">
        <v>3611</v>
      </c>
      <c r="E3310" s="27" t="s">
        <v>22</v>
      </c>
      <c r="F3310" s="27" t="s">
        <v>23</v>
      </c>
      <c r="G3310" s="27"/>
      <c r="H3310" s="27" t="s">
        <v>24</v>
      </c>
      <c r="I3310" s="28">
        <v>126381000</v>
      </c>
      <c r="J3310" s="28">
        <v>4020063930</v>
      </c>
      <c r="K3310" s="28">
        <v>4146444930</v>
      </c>
      <c r="L3310" s="29">
        <v>57.7</v>
      </c>
      <c r="M3310" s="29">
        <f>IFERROR(_xlfn.XLOOKUP($B3310,'Ownership Metrics'!$A:$A,'Ownership Metrics'!$B:$B),"")</f>
        <v>10.58</v>
      </c>
      <c r="N3310" s="28">
        <f>IFERROR(_xlfn.XLOOKUP($B3310,'Ownership Metrics'!$A:$A,'Ownership Metrics'!$C:$C),"")</f>
        <v>3460</v>
      </c>
      <c r="O3310" s="29">
        <f>IFERROR(_xlfn.XLOOKUP($B3310,'Ownership Metrics'!$A:$A,'Ownership Metrics'!$D:$D),"")</f>
        <v>57.7</v>
      </c>
      <c r="P3310" s="29">
        <f>IFERROR(_xlfn.XLOOKUP($B3310,'Ownership Metrics'!$A:$A,'Ownership Metrics'!$E:$E),"")</f>
        <v>69.430000000000007</v>
      </c>
      <c r="Q3310" s="30">
        <f>IFERROR(_xlfn.XLOOKUP($B3310,'Ownership Metrics'!$A:$A,'Ownership Metrics'!$F:$F),"")</f>
        <v>11</v>
      </c>
      <c r="R3310" s="30">
        <f>IFERROR(_xlfn.XLOOKUP($B3310,'Ownership Metrics'!$A:$A,'Ownership Metrics'!$G:$G),"")</f>
        <v>49</v>
      </c>
      <c r="S3310" s="27" t="str">
        <f>IFERROR(_xlfn.XLOOKUP($B3310,'Ownership Metrics'!$A:$A,'Ownership Metrics'!$H:$H),"")</f>
        <v>Mayoritas</v>
      </c>
      <c r="T3310" s="27" t="str">
        <f>IFERROR(_xlfn.XLOOKUP($B3310,'Ownership Metrics'!$A:$A,'Ownership Metrics'!$I:$I),"")</f>
        <v>Sedang</v>
      </c>
      <c r="U3310" s="27">
        <f>IF(COUNTIFS($B$2:$B3310,$B3310,$D$2:$D3310,$D3310)=1,1,0)</f>
        <v>1</v>
      </c>
      <c r="V3310" s="27">
        <f t="shared" si="154"/>
        <v>57.7</v>
      </c>
      <c r="W3310" s="27">
        <f t="shared" si="155"/>
        <v>1</v>
      </c>
      <c r="X3310" s="27">
        <f t="shared" si="153"/>
        <v>57.699999669</v>
      </c>
    </row>
    <row r="3311" spans="1:24" x14ac:dyDescent="0.25">
      <c r="A3311" s="26">
        <v>46265</v>
      </c>
      <c r="B3311" s="27" t="s">
        <v>10588</v>
      </c>
      <c r="C3311" s="27" t="s">
        <v>3610</v>
      </c>
      <c r="D3311" s="27" t="s">
        <v>3612</v>
      </c>
      <c r="E3311" s="27" t="s">
        <v>22</v>
      </c>
      <c r="F3311" s="27" t="s">
        <v>23</v>
      </c>
      <c r="G3311" s="27"/>
      <c r="H3311" s="27" t="s">
        <v>24</v>
      </c>
      <c r="I3311" s="28">
        <v>152413000</v>
      </c>
      <c r="J3311" s="28">
        <v>0</v>
      </c>
      <c r="K3311" s="28">
        <v>152413000</v>
      </c>
      <c r="L3311" s="29">
        <v>2.12</v>
      </c>
      <c r="M3311" s="29">
        <f>IFERROR(_xlfn.XLOOKUP($B3311,'Ownership Metrics'!$A:$A,'Ownership Metrics'!$B:$B),"")</f>
        <v>10.58</v>
      </c>
      <c r="N3311" s="28">
        <f>IFERROR(_xlfn.XLOOKUP($B3311,'Ownership Metrics'!$A:$A,'Ownership Metrics'!$C:$C),"")</f>
        <v>3460</v>
      </c>
      <c r="O3311" s="29">
        <f>IFERROR(_xlfn.XLOOKUP($B3311,'Ownership Metrics'!$A:$A,'Ownership Metrics'!$D:$D),"")</f>
        <v>57.7</v>
      </c>
      <c r="P3311" s="29">
        <f>IFERROR(_xlfn.XLOOKUP($B3311,'Ownership Metrics'!$A:$A,'Ownership Metrics'!$E:$E),"")</f>
        <v>69.430000000000007</v>
      </c>
      <c r="Q3311" s="30">
        <f>IFERROR(_xlfn.XLOOKUP($B3311,'Ownership Metrics'!$A:$A,'Ownership Metrics'!$F:$F),"")</f>
        <v>11</v>
      </c>
      <c r="R3311" s="30">
        <f>IFERROR(_xlfn.XLOOKUP($B3311,'Ownership Metrics'!$A:$A,'Ownership Metrics'!$G:$G),"")</f>
        <v>49</v>
      </c>
      <c r="S3311" s="27" t="str">
        <f>IFERROR(_xlfn.XLOOKUP($B3311,'Ownership Metrics'!$A:$A,'Ownership Metrics'!$H:$H),"")</f>
        <v>Mayoritas</v>
      </c>
      <c r="T3311" s="27" t="str">
        <f>IFERROR(_xlfn.XLOOKUP($B3311,'Ownership Metrics'!$A:$A,'Ownership Metrics'!$I:$I),"")</f>
        <v>Sedang</v>
      </c>
      <c r="U3311" s="27">
        <f>IF(COUNTIFS($B$2:$B3311,$B3311,$D$2:$D3311,$D3311)=1,1,0)</f>
        <v>1</v>
      </c>
      <c r="V3311" s="27">
        <f t="shared" si="154"/>
        <v>2.12</v>
      </c>
      <c r="W3311" s="27">
        <f t="shared" si="155"/>
        <v>8</v>
      </c>
      <c r="X3311" s="27">
        <f t="shared" si="153"/>
        <v>2.1199996689000002</v>
      </c>
    </row>
    <row r="3312" spans="1:24" x14ac:dyDescent="0.25">
      <c r="A3312" s="26">
        <v>46265</v>
      </c>
      <c r="B3312" s="27" t="s">
        <v>10588</v>
      </c>
      <c r="C3312" s="27" t="s">
        <v>3610</v>
      </c>
      <c r="D3312" s="27" t="s">
        <v>3613</v>
      </c>
      <c r="E3312" s="27" t="s">
        <v>74</v>
      </c>
      <c r="F3312" s="27" t="s">
        <v>32</v>
      </c>
      <c r="G3312" s="27"/>
      <c r="H3312" s="27" t="s">
        <v>116</v>
      </c>
      <c r="I3312" s="28">
        <v>106646860</v>
      </c>
      <c r="J3312" s="28">
        <v>0</v>
      </c>
      <c r="K3312" s="28">
        <v>106646860</v>
      </c>
      <c r="L3312" s="29">
        <v>1.48</v>
      </c>
      <c r="M3312" s="29">
        <f>IFERROR(_xlfn.XLOOKUP($B3312,'Ownership Metrics'!$A:$A,'Ownership Metrics'!$B:$B),"")</f>
        <v>10.58</v>
      </c>
      <c r="N3312" s="28">
        <f>IFERROR(_xlfn.XLOOKUP($B3312,'Ownership Metrics'!$A:$A,'Ownership Metrics'!$C:$C),"")</f>
        <v>3460</v>
      </c>
      <c r="O3312" s="29">
        <f>IFERROR(_xlfn.XLOOKUP($B3312,'Ownership Metrics'!$A:$A,'Ownership Metrics'!$D:$D),"")</f>
        <v>57.7</v>
      </c>
      <c r="P3312" s="29">
        <f>IFERROR(_xlfn.XLOOKUP($B3312,'Ownership Metrics'!$A:$A,'Ownership Metrics'!$E:$E),"")</f>
        <v>69.430000000000007</v>
      </c>
      <c r="Q3312" s="30">
        <f>IFERROR(_xlfn.XLOOKUP($B3312,'Ownership Metrics'!$A:$A,'Ownership Metrics'!$F:$F),"")</f>
        <v>11</v>
      </c>
      <c r="R3312" s="30">
        <f>IFERROR(_xlfn.XLOOKUP($B3312,'Ownership Metrics'!$A:$A,'Ownership Metrics'!$G:$G),"")</f>
        <v>49</v>
      </c>
      <c r="S3312" s="27" t="str">
        <f>IFERROR(_xlfn.XLOOKUP($B3312,'Ownership Metrics'!$A:$A,'Ownership Metrics'!$H:$H),"")</f>
        <v>Mayoritas</v>
      </c>
      <c r="T3312" s="27" t="str">
        <f>IFERROR(_xlfn.XLOOKUP($B3312,'Ownership Metrics'!$A:$A,'Ownership Metrics'!$I:$I),"")</f>
        <v>Sedang</v>
      </c>
      <c r="U3312" s="27">
        <f>IF(COUNTIFS($B$2:$B3312,$B3312,$D$2:$D3312,$D3312)=1,1,0)</f>
        <v>1</v>
      </c>
      <c r="V3312" s="27">
        <f t="shared" si="154"/>
        <v>1.48</v>
      </c>
      <c r="W3312" s="27">
        <f t="shared" si="155"/>
        <v>10</v>
      </c>
      <c r="X3312" s="27">
        <f t="shared" si="153"/>
        <v>1.4799996687999999</v>
      </c>
    </row>
    <row r="3313" spans="1:24" x14ac:dyDescent="0.25">
      <c r="A3313" s="26">
        <v>46265</v>
      </c>
      <c r="B3313" s="27" t="s">
        <v>10588</v>
      </c>
      <c r="C3313" s="27" t="s">
        <v>3610</v>
      </c>
      <c r="D3313" s="27" t="s">
        <v>561</v>
      </c>
      <c r="E3313" s="27" t="s">
        <v>83</v>
      </c>
      <c r="F3313" s="27" t="s">
        <v>32</v>
      </c>
      <c r="G3313" s="27"/>
      <c r="H3313" s="27" t="s">
        <v>64</v>
      </c>
      <c r="I3313" s="28">
        <v>487740700</v>
      </c>
      <c r="J3313" s="28">
        <v>0</v>
      </c>
      <c r="K3313" s="28">
        <v>487740700</v>
      </c>
      <c r="L3313" s="29">
        <v>6.79</v>
      </c>
      <c r="M3313" s="29">
        <f>IFERROR(_xlfn.XLOOKUP($B3313,'Ownership Metrics'!$A:$A,'Ownership Metrics'!$B:$B),"")</f>
        <v>10.58</v>
      </c>
      <c r="N3313" s="28">
        <f>IFERROR(_xlfn.XLOOKUP($B3313,'Ownership Metrics'!$A:$A,'Ownership Metrics'!$C:$C),"")</f>
        <v>3460</v>
      </c>
      <c r="O3313" s="29">
        <f>IFERROR(_xlfn.XLOOKUP($B3313,'Ownership Metrics'!$A:$A,'Ownership Metrics'!$D:$D),"")</f>
        <v>57.7</v>
      </c>
      <c r="P3313" s="29">
        <f>IFERROR(_xlfn.XLOOKUP($B3313,'Ownership Metrics'!$A:$A,'Ownership Metrics'!$E:$E),"")</f>
        <v>69.430000000000007</v>
      </c>
      <c r="Q3313" s="30">
        <f>IFERROR(_xlfn.XLOOKUP($B3313,'Ownership Metrics'!$A:$A,'Ownership Metrics'!$F:$F),"")</f>
        <v>11</v>
      </c>
      <c r="R3313" s="30">
        <f>IFERROR(_xlfn.XLOOKUP($B3313,'Ownership Metrics'!$A:$A,'Ownership Metrics'!$G:$G),"")</f>
        <v>49</v>
      </c>
      <c r="S3313" s="27" t="str">
        <f>IFERROR(_xlfn.XLOOKUP($B3313,'Ownership Metrics'!$A:$A,'Ownership Metrics'!$H:$H),"")</f>
        <v>Mayoritas</v>
      </c>
      <c r="T3313" s="27" t="str">
        <f>IFERROR(_xlfn.XLOOKUP($B3313,'Ownership Metrics'!$A:$A,'Ownership Metrics'!$I:$I),"")</f>
        <v>Sedang</v>
      </c>
      <c r="U3313" s="27">
        <f>IF(COUNTIFS($B$2:$B3313,$B3313,$D$2:$D3313,$D3313)=1,1,0)</f>
        <v>1</v>
      </c>
      <c r="V3313" s="27">
        <f t="shared" si="154"/>
        <v>6.79</v>
      </c>
      <c r="W3313" s="27">
        <f t="shared" si="155"/>
        <v>2</v>
      </c>
      <c r="X3313" s="27">
        <f t="shared" si="153"/>
        <v>6.7899996687000002</v>
      </c>
    </row>
    <row r="3314" spans="1:24" x14ac:dyDescent="0.25">
      <c r="A3314" s="26">
        <v>46265</v>
      </c>
      <c r="B3314" s="27" t="s">
        <v>10588</v>
      </c>
      <c r="C3314" s="27" t="s">
        <v>3610</v>
      </c>
      <c r="D3314" s="27" t="s">
        <v>969</v>
      </c>
      <c r="E3314" s="27" t="s">
        <v>26</v>
      </c>
      <c r="F3314" s="27" t="s">
        <v>32</v>
      </c>
      <c r="G3314" s="27"/>
      <c r="H3314" s="27" t="s">
        <v>64</v>
      </c>
      <c r="I3314" s="28">
        <v>176383662</v>
      </c>
      <c r="J3314" s="28">
        <v>0</v>
      </c>
      <c r="K3314" s="28">
        <v>176383662</v>
      </c>
      <c r="L3314" s="29">
        <v>2.4500000000000002</v>
      </c>
      <c r="M3314" s="29">
        <f>IFERROR(_xlfn.XLOOKUP($B3314,'Ownership Metrics'!$A:$A,'Ownership Metrics'!$B:$B),"")</f>
        <v>10.58</v>
      </c>
      <c r="N3314" s="28">
        <f>IFERROR(_xlfn.XLOOKUP($B3314,'Ownership Metrics'!$A:$A,'Ownership Metrics'!$C:$C),"")</f>
        <v>3460</v>
      </c>
      <c r="O3314" s="29">
        <f>IFERROR(_xlfn.XLOOKUP($B3314,'Ownership Metrics'!$A:$A,'Ownership Metrics'!$D:$D),"")</f>
        <v>57.7</v>
      </c>
      <c r="P3314" s="29">
        <f>IFERROR(_xlfn.XLOOKUP($B3314,'Ownership Metrics'!$A:$A,'Ownership Metrics'!$E:$E),"")</f>
        <v>69.430000000000007</v>
      </c>
      <c r="Q3314" s="30">
        <f>IFERROR(_xlfn.XLOOKUP($B3314,'Ownership Metrics'!$A:$A,'Ownership Metrics'!$F:$F),"")</f>
        <v>11</v>
      </c>
      <c r="R3314" s="30">
        <f>IFERROR(_xlfn.XLOOKUP($B3314,'Ownership Metrics'!$A:$A,'Ownership Metrics'!$G:$G),"")</f>
        <v>49</v>
      </c>
      <c r="S3314" s="27" t="str">
        <f>IFERROR(_xlfn.XLOOKUP($B3314,'Ownership Metrics'!$A:$A,'Ownership Metrics'!$H:$H),"")</f>
        <v>Mayoritas</v>
      </c>
      <c r="T3314" s="27" t="str">
        <f>IFERROR(_xlfn.XLOOKUP($B3314,'Ownership Metrics'!$A:$A,'Ownership Metrics'!$I:$I),"")</f>
        <v>Sedang</v>
      </c>
      <c r="U3314" s="27">
        <f>IF(COUNTIFS($B$2:$B3314,$B3314,$D$2:$D3314,$D3314)=1,1,0)</f>
        <v>1</v>
      </c>
      <c r="V3314" s="27">
        <f t="shared" si="154"/>
        <v>2.4500000000000002</v>
      </c>
      <c r="W3314" s="27">
        <f t="shared" si="155"/>
        <v>6</v>
      </c>
      <c r="X3314" s="27">
        <f t="shared" si="153"/>
        <v>2.4499996686000003</v>
      </c>
    </row>
    <row r="3315" spans="1:24" x14ac:dyDescent="0.25">
      <c r="A3315" s="26">
        <v>46265</v>
      </c>
      <c r="B3315" s="27" t="s">
        <v>10588</v>
      </c>
      <c r="C3315" s="27" t="s">
        <v>3610</v>
      </c>
      <c r="D3315" s="27" t="s">
        <v>831</v>
      </c>
      <c r="E3315" s="27" t="s">
        <v>35</v>
      </c>
      <c r="F3315" s="27" t="s">
        <v>23</v>
      </c>
      <c r="G3315" s="27" t="s">
        <v>36</v>
      </c>
      <c r="H3315" s="27" t="s">
        <v>24</v>
      </c>
      <c r="I3315" s="28">
        <v>355164422</v>
      </c>
      <c r="J3315" s="28">
        <v>0</v>
      </c>
      <c r="K3315" s="28">
        <v>355164422</v>
      </c>
      <c r="L3315" s="29">
        <v>4.9400000000000004</v>
      </c>
      <c r="M3315" s="29">
        <f>IFERROR(_xlfn.XLOOKUP($B3315,'Ownership Metrics'!$A:$A,'Ownership Metrics'!$B:$B),"")</f>
        <v>10.58</v>
      </c>
      <c r="N3315" s="28">
        <f>IFERROR(_xlfn.XLOOKUP($B3315,'Ownership Metrics'!$A:$A,'Ownership Metrics'!$C:$C),"")</f>
        <v>3460</v>
      </c>
      <c r="O3315" s="29">
        <f>IFERROR(_xlfn.XLOOKUP($B3315,'Ownership Metrics'!$A:$A,'Ownership Metrics'!$D:$D),"")</f>
        <v>57.7</v>
      </c>
      <c r="P3315" s="29">
        <f>IFERROR(_xlfn.XLOOKUP($B3315,'Ownership Metrics'!$A:$A,'Ownership Metrics'!$E:$E),"")</f>
        <v>69.430000000000007</v>
      </c>
      <c r="Q3315" s="30">
        <f>IFERROR(_xlfn.XLOOKUP($B3315,'Ownership Metrics'!$A:$A,'Ownership Metrics'!$F:$F),"")</f>
        <v>11</v>
      </c>
      <c r="R3315" s="30">
        <f>IFERROR(_xlfn.XLOOKUP($B3315,'Ownership Metrics'!$A:$A,'Ownership Metrics'!$G:$G),"")</f>
        <v>49</v>
      </c>
      <c r="S3315" s="27" t="str">
        <f>IFERROR(_xlfn.XLOOKUP($B3315,'Ownership Metrics'!$A:$A,'Ownership Metrics'!$H:$H),"")</f>
        <v>Mayoritas</v>
      </c>
      <c r="T3315" s="27" t="str">
        <f>IFERROR(_xlfn.XLOOKUP($B3315,'Ownership Metrics'!$A:$A,'Ownership Metrics'!$I:$I),"")</f>
        <v>Sedang</v>
      </c>
      <c r="U3315" s="27">
        <f>IF(COUNTIFS($B$2:$B3315,$B3315,$D$2:$D3315,$D3315)=1,1,0)</f>
        <v>1</v>
      </c>
      <c r="V3315" s="27">
        <f t="shared" si="154"/>
        <v>4.9400000000000004</v>
      </c>
      <c r="W3315" s="27">
        <f t="shared" si="155"/>
        <v>3</v>
      </c>
      <c r="X3315" s="27">
        <f t="shared" si="153"/>
        <v>4.9399996685000005</v>
      </c>
    </row>
    <row r="3316" spans="1:24" x14ac:dyDescent="0.25">
      <c r="A3316" s="26">
        <v>46265</v>
      </c>
      <c r="B3316" s="27" t="s">
        <v>10588</v>
      </c>
      <c r="C3316" s="27" t="s">
        <v>3610</v>
      </c>
      <c r="D3316" s="27" t="s">
        <v>833</v>
      </c>
      <c r="E3316" s="27" t="s">
        <v>35</v>
      </c>
      <c r="F3316" s="27" t="s">
        <v>23</v>
      </c>
      <c r="G3316" s="27" t="s">
        <v>36</v>
      </c>
      <c r="H3316" s="27" t="s">
        <v>24</v>
      </c>
      <c r="I3316" s="28">
        <v>327557100</v>
      </c>
      <c r="J3316" s="28">
        <v>0</v>
      </c>
      <c r="K3316" s="28">
        <v>327557100</v>
      </c>
      <c r="L3316" s="29">
        <v>4.5599999999999996</v>
      </c>
      <c r="M3316" s="29">
        <f>IFERROR(_xlfn.XLOOKUP($B3316,'Ownership Metrics'!$A:$A,'Ownership Metrics'!$B:$B),"")</f>
        <v>10.58</v>
      </c>
      <c r="N3316" s="28">
        <f>IFERROR(_xlfn.XLOOKUP($B3316,'Ownership Metrics'!$A:$A,'Ownership Metrics'!$C:$C),"")</f>
        <v>3460</v>
      </c>
      <c r="O3316" s="29">
        <f>IFERROR(_xlfn.XLOOKUP($B3316,'Ownership Metrics'!$A:$A,'Ownership Metrics'!$D:$D),"")</f>
        <v>57.7</v>
      </c>
      <c r="P3316" s="29">
        <f>IFERROR(_xlfn.XLOOKUP($B3316,'Ownership Metrics'!$A:$A,'Ownership Metrics'!$E:$E),"")</f>
        <v>69.430000000000007</v>
      </c>
      <c r="Q3316" s="30">
        <f>IFERROR(_xlfn.XLOOKUP($B3316,'Ownership Metrics'!$A:$A,'Ownership Metrics'!$F:$F),"")</f>
        <v>11</v>
      </c>
      <c r="R3316" s="30">
        <f>IFERROR(_xlfn.XLOOKUP($B3316,'Ownership Metrics'!$A:$A,'Ownership Metrics'!$G:$G),"")</f>
        <v>49</v>
      </c>
      <c r="S3316" s="27" t="str">
        <f>IFERROR(_xlfn.XLOOKUP($B3316,'Ownership Metrics'!$A:$A,'Ownership Metrics'!$H:$H),"")</f>
        <v>Mayoritas</v>
      </c>
      <c r="T3316" s="27" t="str">
        <f>IFERROR(_xlfn.XLOOKUP($B3316,'Ownership Metrics'!$A:$A,'Ownership Metrics'!$I:$I),"")</f>
        <v>Sedang</v>
      </c>
      <c r="U3316" s="27">
        <f>IF(COUNTIFS($B$2:$B3316,$B3316,$D$2:$D3316,$D3316)=1,1,0)</f>
        <v>1</v>
      </c>
      <c r="V3316" s="27">
        <f t="shared" si="154"/>
        <v>4.5599999999999996</v>
      </c>
      <c r="W3316" s="27">
        <f t="shared" si="155"/>
        <v>4</v>
      </c>
      <c r="X3316" s="27">
        <f t="shared" si="153"/>
        <v>4.5599996683999997</v>
      </c>
    </row>
    <row r="3317" spans="1:24" x14ac:dyDescent="0.25">
      <c r="A3317" s="26">
        <v>46265</v>
      </c>
      <c r="B3317" s="27" t="s">
        <v>10588</v>
      </c>
      <c r="C3317" s="27" t="s">
        <v>3610</v>
      </c>
      <c r="D3317" s="27" t="s">
        <v>994</v>
      </c>
      <c r="E3317" s="27" t="s">
        <v>35</v>
      </c>
      <c r="F3317" s="27" t="s">
        <v>23</v>
      </c>
      <c r="G3317" s="27" t="s">
        <v>36</v>
      </c>
      <c r="H3317" s="27" t="s">
        <v>24</v>
      </c>
      <c r="I3317" s="28">
        <v>158370000</v>
      </c>
      <c r="J3317" s="28">
        <v>0</v>
      </c>
      <c r="K3317" s="28">
        <v>158370000</v>
      </c>
      <c r="L3317" s="29">
        <v>2.2000000000000002</v>
      </c>
      <c r="M3317" s="29">
        <f>IFERROR(_xlfn.XLOOKUP($B3317,'Ownership Metrics'!$A:$A,'Ownership Metrics'!$B:$B),"")</f>
        <v>10.58</v>
      </c>
      <c r="N3317" s="28">
        <f>IFERROR(_xlfn.XLOOKUP($B3317,'Ownership Metrics'!$A:$A,'Ownership Metrics'!$C:$C),"")</f>
        <v>3460</v>
      </c>
      <c r="O3317" s="29">
        <f>IFERROR(_xlfn.XLOOKUP($B3317,'Ownership Metrics'!$A:$A,'Ownership Metrics'!$D:$D),"")</f>
        <v>57.7</v>
      </c>
      <c r="P3317" s="29">
        <f>IFERROR(_xlfn.XLOOKUP($B3317,'Ownership Metrics'!$A:$A,'Ownership Metrics'!$E:$E),"")</f>
        <v>69.430000000000007</v>
      </c>
      <c r="Q3317" s="30">
        <f>IFERROR(_xlfn.XLOOKUP($B3317,'Ownership Metrics'!$A:$A,'Ownership Metrics'!$F:$F),"")</f>
        <v>11</v>
      </c>
      <c r="R3317" s="30">
        <f>IFERROR(_xlfn.XLOOKUP($B3317,'Ownership Metrics'!$A:$A,'Ownership Metrics'!$G:$G),"")</f>
        <v>49</v>
      </c>
      <c r="S3317" s="27" t="str">
        <f>IFERROR(_xlfn.XLOOKUP($B3317,'Ownership Metrics'!$A:$A,'Ownership Metrics'!$H:$H),"")</f>
        <v>Mayoritas</v>
      </c>
      <c r="T3317" s="27" t="str">
        <f>IFERROR(_xlfn.XLOOKUP($B3317,'Ownership Metrics'!$A:$A,'Ownership Metrics'!$I:$I),"")</f>
        <v>Sedang</v>
      </c>
      <c r="U3317" s="27">
        <f>IF(COUNTIFS($B$2:$B3317,$B3317,$D$2:$D3317,$D3317)=1,1,0)</f>
        <v>1</v>
      </c>
      <c r="V3317" s="27">
        <f t="shared" si="154"/>
        <v>2.2000000000000002</v>
      </c>
      <c r="W3317" s="27">
        <f t="shared" si="155"/>
        <v>7</v>
      </c>
      <c r="X3317" s="27">
        <f t="shared" si="153"/>
        <v>2.1999996683000003</v>
      </c>
    </row>
    <row r="3318" spans="1:24" x14ac:dyDescent="0.25">
      <c r="A3318" s="26">
        <v>46265</v>
      </c>
      <c r="B3318" s="27" t="s">
        <v>10588</v>
      </c>
      <c r="C3318" s="27" t="s">
        <v>3610</v>
      </c>
      <c r="D3318" s="27" t="s">
        <v>3614</v>
      </c>
      <c r="E3318" s="27" t="s">
        <v>35</v>
      </c>
      <c r="F3318" s="27" t="s">
        <v>23</v>
      </c>
      <c r="G3318" s="27" t="s">
        <v>36</v>
      </c>
      <c r="H3318" s="27" t="s">
        <v>24</v>
      </c>
      <c r="I3318" s="28">
        <v>89176100</v>
      </c>
      <c r="J3318" s="28">
        <v>0</v>
      </c>
      <c r="K3318" s="28">
        <v>89176100</v>
      </c>
      <c r="L3318" s="29">
        <v>1.24</v>
      </c>
      <c r="M3318" s="29">
        <f>IFERROR(_xlfn.XLOOKUP($B3318,'Ownership Metrics'!$A:$A,'Ownership Metrics'!$B:$B),"")</f>
        <v>10.58</v>
      </c>
      <c r="N3318" s="28">
        <f>IFERROR(_xlfn.XLOOKUP($B3318,'Ownership Metrics'!$A:$A,'Ownership Metrics'!$C:$C),"")</f>
        <v>3460</v>
      </c>
      <c r="O3318" s="29">
        <f>IFERROR(_xlfn.XLOOKUP($B3318,'Ownership Metrics'!$A:$A,'Ownership Metrics'!$D:$D),"")</f>
        <v>57.7</v>
      </c>
      <c r="P3318" s="29">
        <f>IFERROR(_xlfn.XLOOKUP($B3318,'Ownership Metrics'!$A:$A,'Ownership Metrics'!$E:$E),"")</f>
        <v>69.430000000000007</v>
      </c>
      <c r="Q3318" s="30">
        <f>IFERROR(_xlfn.XLOOKUP($B3318,'Ownership Metrics'!$A:$A,'Ownership Metrics'!$F:$F),"")</f>
        <v>11</v>
      </c>
      <c r="R3318" s="30">
        <f>IFERROR(_xlfn.XLOOKUP($B3318,'Ownership Metrics'!$A:$A,'Ownership Metrics'!$G:$G),"")</f>
        <v>49</v>
      </c>
      <c r="S3318" s="27" t="str">
        <f>IFERROR(_xlfn.XLOOKUP($B3318,'Ownership Metrics'!$A:$A,'Ownership Metrics'!$H:$H),"")</f>
        <v>Mayoritas</v>
      </c>
      <c r="T3318" s="27" t="str">
        <f>IFERROR(_xlfn.XLOOKUP($B3318,'Ownership Metrics'!$A:$A,'Ownership Metrics'!$I:$I),"")</f>
        <v>Sedang</v>
      </c>
      <c r="U3318" s="27">
        <f>IF(COUNTIFS($B$2:$B3318,$B3318,$D$2:$D3318,$D3318)=1,1,0)</f>
        <v>1</v>
      </c>
      <c r="V3318" s="27">
        <f t="shared" si="154"/>
        <v>1.24</v>
      </c>
      <c r="W3318" s="27">
        <f t="shared" si="155"/>
        <v>11</v>
      </c>
      <c r="X3318" s="27">
        <f t="shared" si="153"/>
        <v>1.2399996682000001</v>
      </c>
    </row>
    <row r="3319" spans="1:24" x14ac:dyDescent="0.25">
      <c r="A3319" s="26">
        <v>46265</v>
      </c>
      <c r="B3319" s="27" t="s">
        <v>10588</v>
      </c>
      <c r="C3319" s="27" t="s">
        <v>3610</v>
      </c>
      <c r="D3319" s="27" t="s">
        <v>3615</v>
      </c>
      <c r="E3319" s="27" t="s">
        <v>35</v>
      </c>
      <c r="F3319" s="27" t="s">
        <v>23</v>
      </c>
      <c r="G3319" s="27" t="s">
        <v>36</v>
      </c>
      <c r="H3319" s="27" t="s">
        <v>24</v>
      </c>
      <c r="I3319" s="28">
        <v>300024163</v>
      </c>
      <c r="J3319" s="28">
        <v>0</v>
      </c>
      <c r="K3319" s="28">
        <v>300024163</v>
      </c>
      <c r="L3319" s="29">
        <v>4.18</v>
      </c>
      <c r="M3319" s="29">
        <f>IFERROR(_xlfn.XLOOKUP($B3319,'Ownership Metrics'!$A:$A,'Ownership Metrics'!$B:$B),"")</f>
        <v>10.58</v>
      </c>
      <c r="N3319" s="28">
        <f>IFERROR(_xlfn.XLOOKUP($B3319,'Ownership Metrics'!$A:$A,'Ownership Metrics'!$C:$C),"")</f>
        <v>3460</v>
      </c>
      <c r="O3319" s="29">
        <f>IFERROR(_xlfn.XLOOKUP($B3319,'Ownership Metrics'!$A:$A,'Ownership Metrics'!$D:$D),"")</f>
        <v>57.7</v>
      </c>
      <c r="P3319" s="29">
        <f>IFERROR(_xlfn.XLOOKUP($B3319,'Ownership Metrics'!$A:$A,'Ownership Metrics'!$E:$E),"")</f>
        <v>69.430000000000007</v>
      </c>
      <c r="Q3319" s="30">
        <f>IFERROR(_xlfn.XLOOKUP($B3319,'Ownership Metrics'!$A:$A,'Ownership Metrics'!$F:$F),"")</f>
        <v>11</v>
      </c>
      <c r="R3319" s="30">
        <f>IFERROR(_xlfn.XLOOKUP($B3319,'Ownership Metrics'!$A:$A,'Ownership Metrics'!$G:$G),"")</f>
        <v>49</v>
      </c>
      <c r="S3319" s="27" t="str">
        <f>IFERROR(_xlfn.XLOOKUP($B3319,'Ownership Metrics'!$A:$A,'Ownership Metrics'!$H:$H),"")</f>
        <v>Mayoritas</v>
      </c>
      <c r="T3319" s="27" t="str">
        <f>IFERROR(_xlfn.XLOOKUP($B3319,'Ownership Metrics'!$A:$A,'Ownership Metrics'!$I:$I),"")</f>
        <v>Sedang</v>
      </c>
      <c r="U3319" s="27">
        <f>IF(COUNTIFS($B$2:$B3319,$B3319,$D$2:$D3319,$D3319)=1,1,0)</f>
        <v>1</v>
      </c>
      <c r="V3319" s="27">
        <f t="shared" si="154"/>
        <v>4.18</v>
      </c>
      <c r="W3319" s="27">
        <f t="shared" si="155"/>
        <v>5</v>
      </c>
      <c r="X3319" s="27">
        <f t="shared" si="153"/>
        <v>4.1799996680999998</v>
      </c>
    </row>
    <row r="3320" spans="1:24" x14ac:dyDescent="0.25">
      <c r="A3320" s="26">
        <v>46265</v>
      </c>
      <c r="B3320" s="27" t="s">
        <v>10588</v>
      </c>
      <c r="C3320" s="27" t="s">
        <v>3610</v>
      </c>
      <c r="D3320" s="27" t="s">
        <v>3616</v>
      </c>
      <c r="E3320" s="27"/>
      <c r="F3320" s="27"/>
      <c r="G3320" s="27"/>
      <c r="H3320" s="27"/>
      <c r="I3320" s="28">
        <v>0</v>
      </c>
      <c r="J3320" s="28">
        <v>126436750</v>
      </c>
      <c r="K3320" s="28">
        <v>126436750</v>
      </c>
      <c r="L3320" s="29">
        <v>1.76</v>
      </c>
      <c r="M3320" s="29">
        <f>IFERROR(_xlfn.XLOOKUP($B3320,'Ownership Metrics'!$A:$A,'Ownership Metrics'!$B:$B),"")</f>
        <v>10.58</v>
      </c>
      <c r="N3320" s="28">
        <f>IFERROR(_xlfn.XLOOKUP($B3320,'Ownership Metrics'!$A:$A,'Ownership Metrics'!$C:$C),"")</f>
        <v>3460</v>
      </c>
      <c r="O3320" s="29">
        <f>IFERROR(_xlfn.XLOOKUP($B3320,'Ownership Metrics'!$A:$A,'Ownership Metrics'!$D:$D),"")</f>
        <v>57.7</v>
      </c>
      <c r="P3320" s="29">
        <f>IFERROR(_xlfn.XLOOKUP($B3320,'Ownership Metrics'!$A:$A,'Ownership Metrics'!$E:$E),"")</f>
        <v>69.430000000000007</v>
      </c>
      <c r="Q3320" s="30">
        <f>IFERROR(_xlfn.XLOOKUP($B3320,'Ownership Metrics'!$A:$A,'Ownership Metrics'!$F:$F),"")</f>
        <v>11</v>
      </c>
      <c r="R3320" s="30">
        <f>IFERROR(_xlfn.XLOOKUP($B3320,'Ownership Metrics'!$A:$A,'Ownership Metrics'!$G:$G),"")</f>
        <v>49</v>
      </c>
      <c r="S3320" s="27" t="str">
        <f>IFERROR(_xlfn.XLOOKUP($B3320,'Ownership Metrics'!$A:$A,'Ownership Metrics'!$H:$H),"")</f>
        <v>Mayoritas</v>
      </c>
      <c r="T3320" s="27" t="str">
        <f>IFERROR(_xlfn.XLOOKUP($B3320,'Ownership Metrics'!$A:$A,'Ownership Metrics'!$I:$I),"")</f>
        <v>Sedang</v>
      </c>
      <c r="U3320" s="27">
        <f>IF(COUNTIFS($B$2:$B3320,$B3320,$D$2:$D3320,$D3320)=1,1,0)</f>
        <v>1</v>
      </c>
      <c r="V3320" s="27">
        <f t="shared" si="154"/>
        <v>1.76</v>
      </c>
      <c r="W3320" s="27">
        <f t="shared" si="155"/>
        <v>9</v>
      </c>
      <c r="X3320" s="27">
        <f t="shared" si="153"/>
        <v>1.7599996680000001</v>
      </c>
    </row>
    <row r="3321" spans="1:24" x14ac:dyDescent="0.25">
      <c r="A3321" s="26">
        <v>46265</v>
      </c>
      <c r="B3321" s="27" t="s">
        <v>10589</v>
      </c>
      <c r="C3321" s="27" t="s">
        <v>3618</v>
      </c>
      <c r="D3321" s="27" t="s">
        <v>3619</v>
      </c>
      <c r="E3321" s="27" t="s">
        <v>35</v>
      </c>
      <c r="F3321" s="27" t="s">
        <v>23</v>
      </c>
      <c r="G3321" s="27" t="s">
        <v>36</v>
      </c>
      <c r="H3321" s="27" t="s">
        <v>24</v>
      </c>
      <c r="I3321" s="28">
        <v>43570200</v>
      </c>
      <c r="J3321" s="28">
        <v>600660000</v>
      </c>
      <c r="K3321" s="28">
        <v>644230200</v>
      </c>
      <c r="L3321" s="29">
        <v>68.48</v>
      </c>
      <c r="M3321" s="29">
        <f>IFERROR(_xlfn.XLOOKUP($B3321,'Ownership Metrics'!$A:$A,'Ownership Metrics'!$B:$B),"")</f>
        <v>13.24</v>
      </c>
      <c r="N3321" s="28">
        <f>IFERROR(_xlfn.XLOOKUP($B3321,'Ownership Metrics'!$A:$A,'Ownership Metrics'!$C:$C),"")</f>
        <v>4773</v>
      </c>
      <c r="O3321" s="29">
        <f>IFERROR(_xlfn.XLOOKUP($B3321,'Ownership Metrics'!$A:$A,'Ownership Metrics'!$D:$D),"")</f>
        <v>68.48</v>
      </c>
      <c r="P3321" s="29">
        <f>IFERROR(_xlfn.XLOOKUP($B3321,'Ownership Metrics'!$A:$A,'Ownership Metrics'!$E:$E),"")</f>
        <v>79.39</v>
      </c>
      <c r="Q3321" s="30">
        <f>IFERROR(_xlfn.XLOOKUP($B3321,'Ownership Metrics'!$A:$A,'Ownership Metrics'!$F:$F),"")</f>
        <v>7</v>
      </c>
      <c r="R3321" s="30">
        <f>IFERROR(_xlfn.XLOOKUP($B3321,'Ownership Metrics'!$A:$A,'Ownership Metrics'!$G:$G),"")</f>
        <v>63</v>
      </c>
      <c r="S3321" s="27" t="str">
        <f>IFERROR(_xlfn.XLOOKUP($B3321,'Ownership Metrics'!$A:$A,'Ownership Metrics'!$H:$H),"")</f>
        <v>Mayoritas</v>
      </c>
      <c r="T3321" s="27" t="str">
        <f>IFERROR(_xlfn.XLOOKUP($B3321,'Ownership Metrics'!$A:$A,'Ownership Metrics'!$I:$I),"")</f>
        <v>Tinggi</v>
      </c>
      <c r="U3321" s="27">
        <f>IF(COUNTIFS($B$2:$B3321,$B3321,$D$2:$D3321,$D3321)=1,1,0)</f>
        <v>1</v>
      </c>
      <c r="V3321" s="27">
        <f t="shared" si="154"/>
        <v>68.48</v>
      </c>
      <c r="W3321" s="27">
        <f t="shared" si="155"/>
        <v>1</v>
      </c>
      <c r="X3321" s="27">
        <f t="shared" si="153"/>
        <v>68.479999667900003</v>
      </c>
    </row>
    <row r="3322" spans="1:24" x14ac:dyDescent="0.25">
      <c r="A3322" s="26">
        <v>46265</v>
      </c>
      <c r="B3322" s="27" t="s">
        <v>10589</v>
      </c>
      <c r="C3322" s="27" t="s">
        <v>3618</v>
      </c>
      <c r="D3322" s="27" t="s">
        <v>3620</v>
      </c>
      <c r="E3322" s="27" t="s">
        <v>35</v>
      </c>
      <c r="F3322" s="27" t="s">
        <v>32</v>
      </c>
      <c r="G3322" s="27" t="s">
        <v>1205</v>
      </c>
      <c r="H3322" s="27" t="s">
        <v>64</v>
      </c>
      <c r="I3322" s="28">
        <v>35787300</v>
      </c>
      <c r="J3322" s="28">
        <v>0</v>
      </c>
      <c r="K3322" s="28">
        <v>35787300</v>
      </c>
      <c r="L3322" s="29">
        <v>3.8</v>
      </c>
      <c r="M3322" s="29">
        <f>IFERROR(_xlfn.XLOOKUP($B3322,'Ownership Metrics'!$A:$A,'Ownership Metrics'!$B:$B),"")</f>
        <v>13.24</v>
      </c>
      <c r="N3322" s="28">
        <f>IFERROR(_xlfn.XLOOKUP($B3322,'Ownership Metrics'!$A:$A,'Ownership Metrics'!$C:$C),"")</f>
        <v>4773</v>
      </c>
      <c r="O3322" s="29">
        <f>IFERROR(_xlfn.XLOOKUP($B3322,'Ownership Metrics'!$A:$A,'Ownership Metrics'!$D:$D),"")</f>
        <v>68.48</v>
      </c>
      <c r="P3322" s="29">
        <f>IFERROR(_xlfn.XLOOKUP($B3322,'Ownership Metrics'!$A:$A,'Ownership Metrics'!$E:$E),"")</f>
        <v>79.39</v>
      </c>
      <c r="Q3322" s="30">
        <f>IFERROR(_xlfn.XLOOKUP($B3322,'Ownership Metrics'!$A:$A,'Ownership Metrics'!$F:$F),"")</f>
        <v>7</v>
      </c>
      <c r="R3322" s="30">
        <f>IFERROR(_xlfn.XLOOKUP($B3322,'Ownership Metrics'!$A:$A,'Ownership Metrics'!$G:$G),"")</f>
        <v>63</v>
      </c>
      <c r="S3322" s="27" t="str">
        <f>IFERROR(_xlfn.XLOOKUP($B3322,'Ownership Metrics'!$A:$A,'Ownership Metrics'!$H:$H),"")</f>
        <v>Mayoritas</v>
      </c>
      <c r="T3322" s="27" t="str">
        <f>IFERROR(_xlfn.XLOOKUP($B3322,'Ownership Metrics'!$A:$A,'Ownership Metrics'!$I:$I),"")</f>
        <v>Tinggi</v>
      </c>
      <c r="U3322" s="27">
        <f>IF(COUNTIFS($B$2:$B3322,$B3322,$D$2:$D3322,$D3322)=1,1,0)</f>
        <v>1</v>
      </c>
      <c r="V3322" s="27">
        <f t="shared" si="154"/>
        <v>3.8</v>
      </c>
      <c r="W3322" s="27">
        <f t="shared" si="155"/>
        <v>4</v>
      </c>
      <c r="X3322" s="27">
        <f t="shared" si="153"/>
        <v>3.7999996677999999</v>
      </c>
    </row>
    <row r="3323" spans="1:24" x14ac:dyDescent="0.25">
      <c r="A3323" s="26">
        <v>46265</v>
      </c>
      <c r="B3323" s="27" t="s">
        <v>10589</v>
      </c>
      <c r="C3323" s="27" t="s">
        <v>3618</v>
      </c>
      <c r="D3323" s="27" t="s">
        <v>3621</v>
      </c>
      <c r="E3323" s="27" t="s">
        <v>35</v>
      </c>
      <c r="F3323" s="27" t="s">
        <v>32</v>
      </c>
      <c r="G3323" s="27" t="s">
        <v>181</v>
      </c>
      <c r="H3323" s="27" t="s">
        <v>64</v>
      </c>
      <c r="I3323" s="28">
        <v>9702200</v>
      </c>
      <c r="J3323" s="28">
        <v>0</v>
      </c>
      <c r="K3323" s="28">
        <v>9702200</v>
      </c>
      <c r="L3323" s="29">
        <v>1.03</v>
      </c>
      <c r="M3323" s="29">
        <f>IFERROR(_xlfn.XLOOKUP($B3323,'Ownership Metrics'!$A:$A,'Ownership Metrics'!$B:$B),"")</f>
        <v>13.24</v>
      </c>
      <c r="N3323" s="28">
        <f>IFERROR(_xlfn.XLOOKUP($B3323,'Ownership Metrics'!$A:$A,'Ownership Metrics'!$C:$C),"")</f>
        <v>4773</v>
      </c>
      <c r="O3323" s="29">
        <f>IFERROR(_xlfn.XLOOKUP($B3323,'Ownership Metrics'!$A:$A,'Ownership Metrics'!$D:$D),"")</f>
        <v>68.48</v>
      </c>
      <c r="P3323" s="29">
        <f>IFERROR(_xlfn.XLOOKUP($B3323,'Ownership Metrics'!$A:$A,'Ownership Metrics'!$E:$E),"")</f>
        <v>79.39</v>
      </c>
      <c r="Q3323" s="30">
        <f>IFERROR(_xlfn.XLOOKUP($B3323,'Ownership Metrics'!$A:$A,'Ownership Metrics'!$F:$F),"")</f>
        <v>7</v>
      </c>
      <c r="R3323" s="30">
        <f>IFERROR(_xlfn.XLOOKUP($B3323,'Ownership Metrics'!$A:$A,'Ownership Metrics'!$G:$G),"")</f>
        <v>63</v>
      </c>
      <c r="S3323" s="27" t="str">
        <f>IFERROR(_xlfn.XLOOKUP($B3323,'Ownership Metrics'!$A:$A,'Ownership Metrics'!$H:$H),"")</f>
        <v>Mayoritas</v>
      </c>
      <c r="T3323" s="27" t="str">
        <f>IFERROR(_xlfn.XLOOKUP($B3323,'Ownership Metrics'!$A:$A,'Ownership Metrics'!$I:$I),"")</f>
        <v>Tinggi</v>
      </c>
      <c r="U3323" s="27">
        <f>IF(COUNTIFS($B$2:$B3323,$B3323,$D$2:$D3323,$D3323)=1,1,0)</f>
        <v>1</v>
      </c>
      <c r="V3323" s="27">
        <f t="shared" si="154"/>
        <v>1.03</v>
      </c>
      <c r="W3323" s="27">
        <f t="shared" si="155"/>
        <v>7</v>
      </c>
      <c r="X3323" s="27">
        <f t="shared" si="153"/>
        <v>1.0299996677000001</v>
      </c>
    </row>
    <row r="3324" spans="1:24" x14ac:dyDescent="0.25">
      <c r="A3324" s="26">
        <v>46265</v>
      </c>
      <c r="B3324" s="27" t="s">
        <v>10589</v>
      </c>
      <c r="C3324" s="27" t="s">
        <v>3618</v>
      </c>
      <c r="D3324" s="27" t="s">
        <v>3622</v>
      </c>
      <c r="E3324" s="27" t="s">
        <v>35</v>
      </c>
      <c r="F3324" s="27" t="s">
        <v>32</v>
      </c>
      <c r="G3324" s="27" t="s">
        <v>1205</v>
      </c>
      <c r="H3324" s="27" t="s">
        <v>3412</v>
      </c>
      <c r="I3324" s="28">
        <v>10664200</v>
      </c>
      <c r="J3324" s="28">
        <v>0</v>
      </c>
      <c r="K3324" s="28">
        <v>10664200</v>
      </c>
      <c r="L3324" s="29">
        <v>1.1299999999999999</v>
      </c>
      <c r="M3324" s="29">
        <f>IFERROR(_xlfn.XLOOKUP($B3324,'Ownership Metrics'!$A:$A,'Ownership Metrics'!$B:$B),"")</f>
        <v>13.24</v>
      </c>
      <c r="N3324" s="28">
        <f>IFERROR(_xlfn.XLOOKUP($B3324,'Ownership Metrics'!$A:$A,'Ownership Metrics'!$C:$C),"")</f>
        <v>4773</v>
      </c>
      <c r="O3324" s="29">
        <f>IFERROR(_xlfn.XLOOKUP($B3324,'Ownership Metrics'!$A:$A,'Ownership Metrics'!$D:$D),"")</f>
        <v>68.48</v>
      </c>
      <c r="P3324" s="29">
        <f>IFERROR(_xlfn.XLOOKUP($B3324,'Ownership Metrics'!$A:$A,'Ownership Metrics'!$E:$E),"")</f>
        <v>79.39</v>
      </c>
      <c r="Q3324" s="30">
        <f>IFERROR(_xlfn.XLOOKUP($B3324,'Ownership Metrics'!$A:$A,'Ownership Metrics'!$F:$F),"")</f>
        <v>7</v>
      </c>
      <c r="R3324" s="30">
        <f>IFERROR(_xlfn.XLOOKUP($B3324,'Ownership Metrics'!$A:$A,'Ownership Metrics'!$G:$G),"")</f>
        <v>63</v>
      </c>
      <c r="S3324" s="27" t="str">
        <f>IFERROR(_xlfn.XLOOKUP($B3324,'Ownership Metrics'!$A:$A,'Ownership Metrics'!$H:$H),"")</f>
        <v>Mayoritas</v>
      </c>
      <c r="T3324" s="27" t="str">
        <f>IFERROR(_xlfn.XLOOKUP($B3324,'Ownership Metrics'!$A:$A,'Ownership Metrics'!$I:$I),"")</f>
        <v>Tinggi</v>
      </c>
      <c r="U3324" s="27">
        <f>IF(COUNTIFS($B$2:$B3324,$B3324,$D$2:$D3324,$D3324)=1,1,0)</f>
        <v>1</v>
      </c>
      <c r="V3324" s="27">
        <f t="shared" si="154"/>
        <v>1.1299999999999999</v>
      </c>
      <c r="W3324" s="27">
        <f t="shared" si="155"/>
        <v>6</v>
      </c>
      <c r="X3324" s="27">
        <f t="shared" si="153"/>
        <v>1.1299996675999999</v>
      </c>
    </row>
    <row r="3325" spans="1:24" x14ac:dyDescent="0.25">
      <c r="A3325" s="26">
        <v>46265</v>
      </c>
      <c r="B3325" s="27" t="s">
        <v>10589</v>
      </c>
      <c r="C3325" s="27" t="s">
        <v>3618</v>
      </c>
      <c r="D3325" s="27" t="s">
        <v>3623</v>
      </c>
      <c r="E3325" s="27" t="s">
        <v>35</v>
      </c>
      <c r="F3325" s="27" t="s">
        <v>32</v>
      </c>
      <c r="G3325" s="27" t="s">
        <v>1205</v>
      </c>
      <c r="H3325" s="27" t="s">
        <v>64</v>
      </c>
      <c r="I3325" s="28">
        <v>36586100</v>
      </c>
      <c r="J3325" s="28">
        <v>0</v>
      </c>
      <c r="K3325" s="28">
        <v>36586100</v>
      </c>
      <c r="L3325" s="29">
        <v>3.89</v>
      </c>
      <c r="M3325" s="29">
        <f>IFERROR(_xlfn.XLOOKUP($B3325,'Ownership Metrics'!$A:$A,'Ownership Metrics'!$B:$B),"")</f>
        <v>13.24</v>
      </c>
      <c r="N3325" s="28">
        <f>IFERROR(_xlfn.XLOOKUP($B3325,'Ownership Metrics'!$A:$A,'Ownership Metrics'!$C:$C),"")</f>
        <v>4773</v>
      </c>
      <c r="O3325" s="29">
        <f>IFERROR(_xlfn.XLOOKUP($B3325,'Ownership Metrics'!$A:$A,'Ownership Metrics'!$D:$D),"")</f>
        <v>68.48</v>
      </c>
      <c r="P3325" s="29">
        <f>IFERROR(_xlfn.XLOOKUP($B3325,'Ownership Metrics'!$A:$A,'Ownership Metrics'!$E:$E),"")</f>
        <v>79.39</v>
      </c>
      <c r="Q3325" s="30">
        <f>IFERROR(_xlfn.XLOOKUP($B3325,'Ownership Metrics'!$A:$A,'Ownership Metrics'!$F:$F),"")</f>
        <v>7</v>
      </c>
      <c r="R3325" s="30">
        <f>IFERROR(_xlfn.XLOOKUP($B3325,'Ownership Metrics'!$A:$A,'Ownership Metrics'!$G:$G),"")</f>
        <v>63</v>
      </c>
      <c r="S3325" s="27" t="str">
        <f>IFERROR(_xlfn.XLOOKUP($B3325,'Ownership Metrics'!$A:$A,'Ownership Metrics'!$H:$H),"")</f>
        <v>Mayoritas</v>
      </c>
      <c r="T3325" s="27" t="str">
        <f>IFERROR(_xlfn.XLOOKUP($B3325,'Ownership Metrics'!$A:$A,'Ownership Metrics'!$I:$I),"")</f>
        <v>Tinggi</v>
      </c>
      <c r="U3325" s="27">
        <f>IF(COUNTIFS($B$2:$B3325,$B3325,$D$2:$D3325,$D3325)=1,1,0)</f>
        <v>1</v>
      </c>
      <c r="V3325" s="27">
        <f t="shared" si="154"/>
        <v>3.89</v>
      </c>
      <c r="W3325" s="27">
        <f t="shared" si="155"/>
        <v>3</v>
      </c>
      <c r="X3325" s="27">
        <f t="shared" si="153"/>
        <v>3.8899996675000001</v>
      </c>
    </row>
    <row r="3326" spans="1:24" x14ac:dyDescent="0.25">
      <c r="A3326" s="26">
        <v>46265</v>
      </c>
      <c r="B3326" s="27" t="s">
        <v>10589</v>
      </c>
      <c r="C3326" s="27" t="s">
        <v>3618</v>
      </c>
      <c r="D3326" s="27" t="s">
        <v>3624</v>
      </c>
      <c r="E3326" s="27" t="s">
        <v>35</v>
      </c>
      <c r="F3326" s="27" t="s">
        <v>32</v>
      </c>
      <c r="G3326" s="27" t="s">
        <v>181</v>
      </c>
      <c r="H3326" s="27" t="s">
        <v>64</v>
      </c>
      <c r="I3326" s="28">
        <v>13227600</v>
      </c>
      <c r="J3326" s="28">
        <v>0</v>
      </c>
      <c r="K3326" s="28">
        <v>13227600</v>
      </c>
      <c r="L3326" s="29">
        <v>1.41</v>
      </c>
      <c r="M3326" s="29">
        <f>IFERROR(_xlfn.XLOOKUP($B3326,'Ownership Metrics'!$A:$A,'Ownership Metrics'!$B:$B),"")</f>
        <v>13.24</v>
      </c>
      <c r="N3326" s="28">
        <f>IFERROR(_xlfn.XLOOKUP($B3326,'Ownership Metrics'!$A:$A,'Ownership Metrics'!$C:$C),"")</f>
        <v>4773</v>
      </c>
      <c r="O3326" s="29">
        <f>IFERROR(_xlfn.XLOOKUP($B3326,'Ownership Metrics'!$A:$A,'Ownership Metrics'!$D:$D),"")</f>
        <v>68.48</v>
      </c>
      <c r="P3326" s="29">
        <f>IFERROR(_xlfn.XLOOKUP($B3326,'Ownership Metrics'!$A:$A,'Ownership Metrics'!$E:$E),"")</f>
        <v>79.39</v>
      </c>
      <c r="Q3326" s="30">
        <f>IFERROR(_xlfn.XLOOKUP($B3326,'Ownership Metrics'!$A:$A,'Ownership Metrics'!$F:$F),"")</f>
        <v>7</v>
      </c>
      <c r="R3326" s="30">
        <f>IFERROR(_xlfn.XLOOKUP($B3326,'Ownership Metrics'!$A:$A,'Ownership Metrics'!$G:$G),"")</f>
        <v>63</v>
      </c>
      <c r="S3326" s="27" t="str">
        <f>IFERROR(_xlfn.XLOOKUP($B3326,'Ownership Metrics'!$A:$A,'Ownership Metrics'!$H:$H),"")</f>
        <v>Mayoritas</v>
      </c>
      <c r="T3326" s="27" t="str">
        <f>IFERROR(_xlfn.XLOOKUP($B3326,'Ownership Metrics'!$A:$A,'Ownership Metrics'!$I:$I),"")</f>
        <v>Tinggi</v>
      </c>
      <c r="U3326" s="27">
        <f>IF(COUNTIFS($B$2:$B3326,$B3326,$D$2:$D3326,$D3326)=1,1,0)</f>
        <v>1</v>
      </c>
      <c r="V3326" s="27">
        <f t="shared" si="154"/>
        <v>1.41</v>
      </c>
      <c r="W3326" s="27">
        <f t="shared" si="155"/>
        <v>5</v>
      </c>
      <c r="X3326" s="27">
        <f t="shared" si="153"/>
        <v>1.4099996673999999</v>
      </c>
    </row>
    <row r="3327" spans="1:24" x14ac:dyDescent="0.25">
      <c r="A3327" s="26">
        <v>46265</v>
      </c>
      <c r="B3327" s="27" t="s">
        <v>10589</v>
      </c>
      <c r="C3327" s="27" t="s">
        <v>3618</v>
      </c>
      <c r="D3327" s="27" t="s">
        <v>3625</v>
      </c>
      <c r="E3327" s="27"/>
      <c r="F3327" s="27" t="s">
        <v>23</v>
      </c>
      <c r="G3327" s="27"/>
      <c r="H3327" s="27"/>
      <c r="I3327" s="28">
        <v>0</v>
      </c>
      <c r="J3327" s="28">
        <v>66000000</v>
      </c>
      <c r="K3327" s="28">
        <v>66000000</v>
      </c>
      <c r="L3327" s="29">
        <v>7.02</v>
      </c>
      <c r="M3327" s="29">
        <f>IFERROR(_xlfn.XLOOKUP($B3327,'Ownership Metrics'!$A:$A,'Ownership Metrics'!$B:$B),"")</f>
        <v>13.24</v>
      </c>
      <c r="N3327" s="28">
        <f>IFERROR(_xlfn.XLOOKUP($B3327,'Ownership Metrics'!$A:$A,'Ownership Metrics'!$C:$C),"")</f>
        <v>4773</v>
      </c>
      <c r="O3327" s="29">
        <f>IFERROR(_xlfn.XLOOKUP($B3327,'Ownership Metrics'!$A:$A,'Ownership Metrics'!$D:$D),"")</f>
        <v>68.48</v>
      </c>
      <c r="P3327" s="29">
        <f>IFERROR(_xlfn.XLOOKUP($B3327,'Ownership Metrics'!$A:$A,'Ownership Metrics'!$E:$E),"")</f>
        <v>79.39</v>
      </c>
      <c r="Q3327" s="30">
        <f>IFERROR(_xlfn.XLOOKUP($B3327,'Ownership Metrics'!$A:$A,'Ownership Metrics'!$F:$F),"")</f>
        <v>7</v>
      </c>
      <c r="R3327" s="30">
        <f>IFERROR(_xlfn.XLOOKUP($B3327,'Ownership Metrics'!$A:$A,'Ownership Metrics'!$G:$G),"")</f>
        <v>63</v>
      </c>
      <c r="S3327" s="27" t="str">
        <f>IFERROR(_xlfn.XLOOKUP($B3327,'Ownership Metrics'!$A:$A,'Ownership Metrics'!$H:$H),"")</f>
        <v>Mayoritas</v>
      </c>
      <c r="T3327" s="27" t="str">
        <f>IFERROR(_xlfn.XLOOKUP($B3327,'Ownership Metrics'!$A:$A,'Ownership Metrics'!$I:$I),"")</f>
        <v>Tinggi</v>
      </c>
      <c r="U3327" s="27">
        <f>IF(COUNTIFS($B$2:$B3327,$B3327,$D$2:$D3327,$D3327)=1,1,0)</f>
        <v>1</v>
      </c>
      <c r="V3327" s="27">
        <f t="shared" si="154"/>
        <v>7.02</v>
      </c>
      <c r="W3327" s="27">
        <f t="shared" si="155"/>
        <v>2</v>
      </c>
      <c r="X3327" s="27">
        <f t="shared" si="153"/>
        <v>7.0199996672999996</v>
      </c>
    </row>
    <row r="3328" spans="1:24" x14ac:dyDescent="0.25">
      <c r="A3328" s="26">
        <v>46265</v>
      </c>
      <c r="B3328" s="27" t="s">
        <v>10590</v>
      </c>
      <c r="C3328" s="27" t="s">
        <v>3627</v>
      </c>
      <c r="D3328" s="27" t="s">
        <v>1181</v>
      </c>
      <c r="E3328" s="27" t="s">
        <v>22</v>
      </c>
      <c r="F3328" s="27" t="s">
        <v>23</v>
      </c>
      <c r="G3328" s="27"/>
      <c r="H3328" s="27" t="s">
        <v>24</v>
      </c>
      <c r="I3328" s="28">
        <v>10478900</v>
      </c>
      <c r="J3328" s="28">
        <v>0</v>
      </c>
      <c r="K3328" s="28">
        <v>10478900</v>
      </c>
      <c r="L3328" s="29">
        <v>1.05</v>
      </c>
      <c r="M3328" s="29">
        <f>IFERROR(_xlfn.XLOOKUP($B3328,'Ownership Metrics'!$A:$A,'Ownership Metrics'!$B:$B),"")</f>
        <v>8.66</v>
      </c>
      <c r="N3328" s="28">
        <f>IFERROR(_xlfn.XLOOKUP($B3328,'Ownership Metrics'!$A:$A,'Ownership Metrics'!$C:$C),"")</f>
        <v>2109</v>
      </c>
      <c r="O3328" s="29">
        <f>IFERROR(_xlfn.XLOOKUP($B3328,'Ownership Metrics'!$A:$A,'Ownership Metrics'!$D:$D),"")</f>
        <v>41.9</v>
      </c>
      <c r="P3328" s="29">
        <f>IFERROR(_xlfn.XLOOKUP($B3328,'Ownership Metrics'!$A:$A,'Ownership Metrics'!$E:$E),"")</f>
        <v>62.99</v>
      </c>
      <c r="Q3328" s="30">
        <f>IFERROR(_xlfn.XLOOKUP($B3328,'Ownership Metrics'!$A:$A,'Ownership Metrics'!$F:$F),"")</f>
        <v>13</v>
      </c>
      <c r="R3328" s="30">
        <f>IFERROR(_xlfn.XLOOKUP($B3328,'Ownership Metrics'!$A:$A,'Ownership Metrics'!$G:$G),"")</f>
        <v>39</v>
      </c>
      <c r="S3328" s="27" t="str">
        <f>IFERROR(_xlfn.XLOOKUP($B3328,'Ownership Metrics'!$A:$A,'Ownership Metrics'!$H:$H),"")</f>
        <v>Oligopoli</v>
      </c>
      <c r="T3328" s="27" t="str">
        <f>IFERROR(_xlfn.XLOOKUP($B3328,'Ownership Metrics'!$A:$A,'Ownership Metrics'!$I:$I),"")</f>
        <v>Sedang</v>
      </c>
      <c r="U3328" s="27">
        <f>IF(COUNTIFS($B$2:$B3328,$B3328,$D$2:$D3328,$D3328)=1,1,0)</f>
        <v>1</v>
      </c>
      <c r="V3328" s="27">
        <f t="shared" si="154"/>
        <v>1.05</v>
      </c>
      <c r="W3328" s="27">
        <f t="shared" si="155"/>
        <v>13</v>
      </c>
      <c r="X3328" s="27">
        <f t="shared" si="153"/>
        <v>1.0499996672</v>
      </c>
    </row>
    <row r="3329" spans="1:24" x14ac:dyDescent="0.25">
      <c r="A3329" s="26">
        <v>46265</v>
      </c>
      <c r="B3329" s="27" t="s">
        <v>10590</v>
      </c>
      <c r="C3329" s="27" t="s">
        <v>3627</v>
      </c>
      <c r="D3329" s="27" t="s">
        <v>2592</v>
      </c>
      <c r="E3329" s="27" t="s">
        <v>22</v>
      </c>
      <c r="F3329" s="27" t="s">
        <v>23</v>
      </c>
      <c r="G3329" s="27"/>
      <c r="H3329" s="27" t="s">
        <v>24</v>
      </c>
      <c r="I3329" s="28">
        <v>42327400</v>
      </c>
      <c r="J3329" s="28">
        <v>0</v>
      </c>
      <c r="K3329" s="28">
        <v>42327400</v>
      </c>
      <c r="L3329" s="29">
        <v>4.24</v>
      </c>
      <c r="M3329" s="29">
        <f>IFERROR(_xlfn.XLOOKUP($B3329,'Ownership Metrics'!$A:$A,'Ownership Metrics'!$B:$B),"")</f>
        <v>8.66</v>
      </c>
      <c r="N3329" s="28">
        <f>IFERROR(_xlfn.XLOOKUP($B3329,'Ownership Metrics'!$A:$A,'Ownership Metrics'!$C:$C),"")</f>
        <v>2109</v>
      </c>
      <c r="O3329" s="29">
        <f>IFERROR(_xlfn.XLOOKUP($B3329,'Ownership Metrics'!$A:$A,'Ownership Metrics'!$D:$D),"")</f>
        <v>41.9</v>
      </c>
      <c r="P3329" s="29">
        <f>IFERROR(_xlfn.XLOOKUP($B3329,'Ownership Metrics'!$A:$A,'Ownership Metrics'!$E:$E),"")</f>
        <v>62.99</v>
      </c>
      <c r="Q3329" s="30">
        <f>IFERROR(_xlfn.XLOOKUP($B3329,'Ownership Metrics'!$A:$A,'Ownership Metrics'!$F:$F),"")</f>
        <v>13</v>
      </c>
      <c r="R3329" s="30">
        <f>IFERROR(_xlfn.XLOOKUP($B3329,'Ownership Metrics'!$A:$A,'Ownership Metrics'!$G:$G),"")</f>
        <v>39</v>
      </c>
      <c r="S3329" s="27" t="str">
        <f>IFERROR(_xlfn.XLOOKUP($B3329,'Ownership Metrics'!$A:$A,'Ownership Metrics'!$H:$H),"")</f>
        <v>Oligopoli</v>
      </c>
      <c r="T3329" s="27" t="str">
        <f>IFERROR(_xlfn.XLOOKUP($B3329,'Ownership Metrics'!$A:$A,'Ownership Metrics'!$I:$I),"")</f>
        <v>Sedang</v>
      </c>
      <c r="U3329" s="27">
        <f>IF(COUNTIFS($B$2:$B3329,$B3329,$D$2:$D3329,$D3329)=1,1,0)</f>
        <v>1</v>
      </c>
      <c r="V3329" s="27">
        <f t="shared" si="154"/>
        <v>4.24</v>
      </c>
      <c r="W3329" s="27">
        <f t="shared" si="155"/>
        <v>5</v>
      </c>
      <c r="X3329" s="27">
        <f t="shared" si="153"/>
        <v>4.2399996671000002</v>
      </c>
    </row>
    <row r="3330" spans="1:24" x14ac:dyDescent="0.25">
      <c r="A3330" s="26">
        <v>46265</v>
      </c>
      <c r="B3330" s="27" t="s">
        <v>10590</v>
      </c>
      <c r="C3330" s="27" t="s">
        <v>3627</v>
      </c>
      <c r="D3330" s="27" t="s">
        <v>1679</v>
      </c>
      <c r="E3330" s="27" t="s">
        <v>74</v>
      </c>
      <c r="F3330" s="27" t="s">
        <v>23</v>
      </c>
      <c r="G3330" s="27"/>
      <c r="H3330" s="27" t="s">
        <v>24</v>
      </c>
      <c r="I3330" s="28">
        <v>29300000</v>
      </c>
      <c r="J3330" s="28">
        <v>0</v>
      </c>
      <c r="K3330" s="28">
        <v>29300000</v>
      </c>
      <c r="L3330" s="29">
        <v>2.93</v>
      </c>
      <c r="M3330" s="29">
        <f>IFERROR(_xlfn.XLOOKUP($B3330,'Ownership Metrics'!$A:$A,'Ownership Metrics'!$B:$B),"")</f>
        <v>8.66</v>
      </c>
      <c r="N3330" s="28">
        <f>IFERROR(_xlfn.XLOOKUP($B3330,'Ownership Metrics'!$A:$A,'Ownership Metrics'!$C:$C),"")</f>
        <v>2109</v>
      </c>
      <c r="O3330" s="29">
        <f>IFERROR(_xlfn.XLOOKUP($B3330,'Ownership Metrics'!$A:$A,'Ownership Metrics'!$D:$D),"")</f>
        <v>41.9</v>
      </c>
      <c r="P3330" s="29">
        <f>IFERROR(_xlfn.XLOOKUP($B3330,'Ownership Metrics'!$A:$A,'Ownership Metrics'!$E:$E),"")</f>
        <v>62.99</v>
      </c>
      <c r="Q3330" s="30">
        <f>IFERROR(_xlfn.XLOOKUP($B3330,'Ownership Metrics'!$A:$A,'Ownership Metrics'!$F:$F),"")</f>
        <v>13</v>
      </c>
      <c r="R3330" s="30">
        <f>IFERROR(_xlfn.XLOOKUP($B3330,'Ownership Metrics'!$A:$A,'Ownership Metrics'!$G:$G),"")</f>
        <v>39</v>
      </c>
      <c r="S3330" s="27" t="str">
        <f>IFERROR(_xlfn.XLOOKUP($B3330,'Ownership Metrics'!$A:$A,'Ownership Metrics'!$H:$H),"")</f>
        <v>Oligopoli</v>
      </c>
      <c r="T3330" s="27" t="str">
        <f>IFERROR(_xlfn.XLOOKUP($B3330,'Ownership Metrics'!$A:$A,'Ownership Metrics'!$I:$I),"")</f>
        <v>Sedang</v>
      </c>
      <c r="U3330" s="27">
        <f>IF(COUNTIFS($B$2:$B3330,$B3330,$D$2:$D3330,$D3330)=1,1,0)</f>
        <v>1</v>
      </c>
      <c r="V3330" s="27">
        <f t="shared" si="154"/>
        <v>2.93</v>
      </c>
      <c r="W3330" s="27">
        <f t="shared" si="155"/>
        <v>7</v>
      </c>
      <c r="X3330" s="27">
        <f t="shared" ref="X3330:X3393" si="156">$V3330-(ROW()*0.0000000001)</f>
        <v>2.9299996670000001</v>
      </c>
    </row>
    <row r="3331" spans="1:24" x14ac:dyDescent="0.25">
      <c r="A3331" s="26">
        <v>46265</v>
      </c>
      <c r="B3331" s="27" t="s">
        <v>10590</v>
      </c>
      <c r="C3331" s="27" t="s">
        <v>3627</v>
      </c>
      <c r="D3331" s="27" t="s">
        <v>1183</v>
      </c>
      <c r="E3331" s="27" t="s">
        <v>22</v>
      </c>
      <c r="F3331" s="27" t="s">
        <v>23</v>
      </c>
      <c r="G3331" s="27"/>
      <c r="H3331" s="27" t="s">
        <v>24</v>
      </c>
      <c r="I3331" s="28">
        <v>21440900</v>
      </c>
      <c r="J3331" s="28">
        <v>0</v>
      </c>
      <c r="K3331" s="28">
        <v>21440900</v>
      </c>
      <c r="L3331" s="29">
        <v>2.15</v>
      </c>
      <c r="M3331" s="29">
        <f>IFERROR(_xlfn.XLOOKUP($B3331,'Ownership Metrics'!$A:$A,'Ownership Metrics'!$B:$B),"")</f>
        <v>8.66</v>
      </c>
      <c r="N3331" s="28">
        <f>IFERROR(_xlfn.XLOOKUP($B3331,'Ownership Metrics'!$A:$A,'Ownership Metrics'!$C:$C),"")</f>
        <v>2109</v>
      </c>
      <c r="O3331" s="29">
        <f>IFERROR(_xlfn.XLOOKUP($B3331,'Ownership Metrics'!$A:$A,'Ownership Metrics'!$D:$D),"")</f>
        <v>41.9</v>
      </c>
      <c r="P3331" s="29">
        <f>IFERROR(_xlfn.XLOOKUP($B3331,'Ownership Metrics'!$A:$A,'Ownership Metrics'!$E:$E),"")</f>
        <v>62.99</v>
      </c>
      <c r="Q3331" s="30">
        <f>IFERROR(_xlfn.XLOOKUP($B3331,'Ownership Metrics'!$A:$A,'Ownership Metrics'!$F:$F),"")</f>
        <v>13</v>
      </c>
      <c r="R3331" s="30">
        <f>IFERROR(_xlfn.XLOOKUP($B3331,'Ownership Metrics'!$A:$A,'Ownership Metrics'!$G:$G),"")</f>
        <v>39</v>
      </c>
      <c r="S3331" s="27" t="str">
        <f>IFERROR(_xlfn.XLOOKUP($B3331,'Ownership Metrics'!$A:$A,'Ownership Metrics'!$H:$H),"")</f>
        <v>Oligopoli</v>
      </c>
      <c r="T3331" s="27" t="str">
        <f>IFERROR(_xlfn.XLOOKUP($B3331,'Ownership Metrics'!$A:$A,'Ownership Metrics'!$I:$I),"")</f>
        <v>Sedang</v>
      </c>
      <c r="U3331" s="27">
        <f>IF(COUNTIFS($B$2:$B3331,$B3331,$D$2:$D3331,$D3331)=1,1,0)</f>
        <v>1</v>
      </c>
      <c r="V3331" s="27">
        <f t="shared" ref="V3331:V3394" si="157">SUMIFS($L$2:$L$10000,$B$2:$B$10000,$B3331,$D$2:$D$10000,$D3331)</f>
        <v>2.15</v>
      </c>
      <c r="W3331" s="27">
        <f t="shared" ref="W3331:W3394" si="158">COUNTIFS($B$2:$B$10000,$B3331,$U$2:$U$10000,1,$X$2:$X$10000,"&gt;"&amp;$X3331)+1</f>
        <v>10</v>
      </c>
      <c r="X3331" s="27">
        <f t="shared" si="156"/>
        <v>2.1499996668999999</v>
      </c>
    </row>
    <row r="3332" spans="1:24" x14ac:dyDescent="0.25">
      <c r="A3332" s="26">
        <v>46265</v>
      </c>
      <c r="B3332" s="27" t="s">
        <v>10590</v>
      </c>
      <c r="C3332" s="27" t="s">
        <v>3627</v>
      </c>
      <c r="D3332" s="27" t="s">
        <v>2593</v>
      </c>
      <c r="E3332" s="27" t="s">
        <v>22</v>
      </c>
      <c r="F3332" s="27" t="s">
        <v>23</v>
      </c>
      <c r="G3332" s="27"/>
      <c r="H3332" s="27" t="s">
        <v>24</v>
      </c>
      <c r="I3332" s="28">
        <v>145227200</v>
      </c>
      <c r="J3332" s="28">
        <v>0</v>
      </c>
      <c r="K3332" s="28">
        <v>145227200</v>
      </c>
      <c r="L3332" s="29">
        <v>14.54</v>
      </c>
      <c r="M3332" s="29">
        <f>IFERROR(_xlfn.XLOOKUP($B3332,'Ownership Metrics'!$A:$A,'Ownership Metrics'!$B:$B),"")</f>
        <v>8.66</v>
      </c>
      <c r="N3332" s="28">
        <f>IFERROR(_xlfn.XLOOKUP($B3332,'Ownership Metrics'!$A:$A,'Ownership Metrics'!$C:$C),"")</f>
        <v>2109</v>
      </c>
      <c r="O3332" s="29">
        <f>IFERROR(_xlfn.XLOOKUP($B3332,'Ownership Metrics'!$A:$A,'Ownership Metrics'!$D:$D),"")</f>
        <v>41.9</v>
      </c>
      <c r="P3332" s="29">
        <f>IFERROR(_xlfn.XLOOKUP($B3332,'Ownership Metrics'!$A:$A,'Ownership Metrics'!$E:$E),"")</f>
        <v>62.99</v>
      </c>
      <c r="Q3332" s="30">
        <f>IFERROR(_xlfn.XLOOKUP($B3332,'Ownership Metrics'!$A:$A,'Ownership Metrics'!$F:$F),"")</f>
        <v>13</v>
      </c>
      <c r="R3332" s="30">
        <f>IFERROR(_xlfn.XLOOKUP($B3332,'Ownership Metrics'!$A:$A,'Ownership Metrics'!$G:$G),"")</f>
        <v>39</v>
      </c>
      <c r="S3332" s="27" t="str">
        <f>IFERROR(_xlfn.XLOOKUP($B3332,'Ownership Metrics'!$A:$A,'Ownership Metrics'!$H:$H),"")</f>
        <v>Oligopoli</v>
      </c>
      <c r="T3332" s="27" t="str">
        <f>IFERROR(_xlfn.XLOOKUP($B3332,'Ownership Metrics'!$A:$A,'Ownership Metrics'!$I:$I),"")</f>
        <v>Sedang</v>
      </c>
      <c r="U3332" s="27">
        <f>IF(COUNTIFS($B$2:$B3332,$B3332,$D$2:$D3332,$D3332)=1,1,0)</f>
        <v>1</v>
      </c>
      <c r="V3332" s="27">
        <f t="shared" si="157"/>
        <v>14.54</v>
      </c>
      <c r="W3332" s="27">
        <f t="shared" si="158"/>
        <v>2</v>
      </c>
      <c r="X3332" s="27">
        <f t="shared" si="156"/>
        <v>14.5399996668</v>
      </c>
    </row>
    <row r="3333" spans="1:24" x14ac:dyDescent="0.25">
      <c r="A3333" s="26">
        <v>46265</v>
      </c>
      <c r="B3333" s="27" t="s">
        <v>10590</v>
      </c>
      <c r="C3333" s="27" t="s">
        <v>3627</v>
      </c>
      <c r="D3333" s="27" t="s">
        <v>1184</v>
      </c>
      <c r="E3333" s="27" t="s">
        <v>74</v>
      </c>
      <c r="F3333" s="27" t="s">
        <v>23</v>
      </c>
      <c r="G3333" s="27"/>
      <c r="H3333" s="27" t="s">
        <v>24</v>
      </c>
      <c r="I3333" s="28">
        <v>65465600</v>
      </c>
      <c r="J3333" s="28">
        <v>0</v>
      </c>
      <c r="K3333" s="28">
        <v>65465600</v>
      </c>
      <c r="L3333" s="29">
        <v>6.55</v>
      </c>
      <c r="M3333" s="29">
        <f>IFERROR(_xlfn.XLOOKUP($B3333,'Ownership Metrics'!$A:$A,'Ownership Metrics'!$B:$B),"")</f>
        <v>8.66</v>
      </c>
      <c r="N3333" s="28">
        <f>IFERROR(_xlfn.XLOOKUP($B3333,'Ownership Metrics'!$A:$A,'Ownership Metrics'!$C:$C),"")</f>
        <v>2109</v>
      </c>
      <c r="O3333" s="29">
        <f>IFERROR(_xlfn.XLOOKUP($B3333,'Ownership Metrics'!$A:$A,'Ownership Metrics'!$D:$D),"")</f>
        <v>41.9</v>
      </c>
      <c r="P3333" s="29">
        <f>IFERROR(_xlfn.XLOOKUP($B3333,'Ownership Metrics'!$A:$A,'Ownership Metrics'!$E:$E),"")</f>
        <v>62.99</v>
      </c>
      <c r="Q3333" s="30">
        <f>IFERROR(_xlfn.XLOOKUP($B3333,'Ownership Metrics'!$A:$A,'Ownership Metrics'!$F:$F),"")</f>
        <v>13</v>
      </c>
      <c r="R3333" s="30">
        <f>IFERROR(_xlfn.XLOOKUP($B3333,'Ownership Metrics'!$A:$A,'Ownership Metrics'!$G:$G),"")</f>
        <v>39</v>
      </c>
      <c r="S3333" s="27" t="str">
        <f>IFERROR(_xlfn.XLOOKUP($B3333,'Ownership Metrics'!$A:$A,'Ownership Metrics'!$H:$H),"")</f>
        <v>Oligopoli</v>
      </c>
      <c r="T3333" s="27" t="str">
        <f>IFERROR(_xlfn.XLOOKUP($B3333,'Ownership Metrics'!$A:$A,'Ownership Metrics'!$I:$I),"")</f>
        <v>Sedang</v>
      </c>
      <c r="U3333" s="27">
        <f>IF(COUNTIFS($B$2:$B3333,$B3333,$D$2:$D3333,$D3333)=1,1,0)</f>
        <v>1</v>
      </c>
      <c r="V3333" s="27">
        <f t="shared" si="157"/>
        <v>6.55</v>
      </c>
      <c r="W3333" s="27">
        <f t="shared" si="158"/>
        <v>3</v>
      </c>
      <c r="X3333" s="27">
        <f t="shared" si="156"/>
        <v>6.5499996666999998</v>
      </c>
    </row>
    <row r="3334" spans="1:24" x14ac:dyDescent="0.25">
      <c r="A3334" s="26">
        <v>46265</v>
      </c>
      <c r="B3334" s="27" t="s">
        <v>10590</v>
      </c>
      <c r="C3334" s="27" t="s">
        <v>3627</v>
      </c>
      <c r="D3334" s="27" t="s">
        <v>2595</v>
      </c>
      <c r="E3334" s="27" t="s">
        <v>22</v>
      </c>
      <c r="F3334" s="27" t="s">
        <v>23</v>
      </c>
      <c r="G3334" s="27"/>
      <c r="H3334" s="27" t="s">
        <v>24</v>
      </c>
      <c r="I3334" s="28">
        <v>17992700</v>
      </c>
      <c r="J3334" s="28">
        <v>0</v>
      </c>
      <c r="K3334" s="28">
        <v>17992700</v>
      </c>
      <c r="L3334" s="29">
        <v>1.8</v>
      </c>
      <c r="M3334" s="29">
        <f>IFERROR(_xlfn.XLOOKUP($B3334,'Ownership Metrics'!$A:$A,'Ownership Metrics'!$B:$B),"")</f>
        <v>8.66</v>
      </c>
      <c r="N3334" s="28">
        <f>IFERROR(_xlfn.XLOOKUP($B3334,'Ownership Metrics'!$A:$A,'Ownership Metrics'!$C:$C),"")</f>
        <v>2109</v>
      </c>
      <c r="O3334" s="29">
        <f>IFERROR(_xlfn.XLOOKUP($B3334,'Ownership Metrics'!$A:$A,'Ownership Metrics'!$D:$D),"")</f>
        <v>41.9</v>
      </c>
      <c r="P3334" s="29">
        <f>IFERROR(_xlfn.XLOOKUP($B3334,'Ownership Metrics'!$A:$A,'Ownership Metrics'!$E:$E),"")</f>
        <v>62.99</v>
      </c>
      <c r="Q3334" s="30">
        <f>IFERROR(_xlfn.XLOOKUP($B3334,'Ownership Metrics'!$A:$A,'Ownership Metrics'!$F:$F),"")</f>
        <v>13</v>
      </c>
      <c r="R3334" s="30">
        <f>IFERROR(_xlfn.XLOOKUP($B3334,'Ownership Metrics'!$A:$A,'Ownership Metrics'!$G:$G),"")</f>
        <v>39</v>
      </c>
      <c r="S3334" s="27" t="str">
        <f>IFERROR(_xlfn.XLOOKUP($B3334,'Ownership Metrics'!$A:$A,'Ownership Metrics'!$H:$H),"")</f>
        <v>Oligopoli</v>
      </c>
      <c r="T3334" s="27" t="str">
        <f>IFERROR(_xlfn.XLOOKUP($B3334,'Ownership Metrics'!$A:$A,'Ownership Metrics'!$I:$I),"")</f>
        <v>Sedang</v>
      </c>
      <c r="U3334" s="27">
        <f>IF(COUNTIFS($B$2:$B3334,$B3334,$D$2:$D3334,$D3334)=1,1,0)</f>
        <v>1</v>
      </c>
      <c r="V3334" s="27">
        <f t="shared" si="157"/>
        <v>1.8</v>
      </c>
      <c r="W3334" s="27">
        <f t="shared" si="158"/>
        <v>11</v>
      </c>
      <c r="X3334" s="27">
        <f t="shared" si="156"/>
        <v>1.7999996666</v>
      </c>
    </row>
    <row r="3335" spans="1:24" x14ac:dyDescent="0.25">
      <c r="A3335" s="26">
        <v>46265</v>
      </c>
      <c r="B3335" s="27" t="s">
        <v>10590</v>
      </c>
      <c r="C3335" s="27" t="s">
        <v>3627</v>
      </c>
      <c r="D3335" s="27" t="s">
        <v>2467</v>
      </c>
      <c r="E3335" s="27" t="s">
        <v>51</v>
      </c>
      <c r="F3335" s="27" t="s">
        <v>23</v>
      </c>
      <c r="G3335" s="27"/>
      <c r="H3335" s="27" t="s">
        <v>24</v>
      </c>
      <c r="I3335" s="28">
        <v>25925695</v>
      </c>
      <c r="J3335" s="28">
        <v>0</v>
      </c>
      <c r="K3335" s="28">
        <v>25925695</v>
      </c>
      <c r="L3335" s="29">
        <v>2.6</v>
      </c>
      <c r="M3335" s="29">
        <f>IFERROR(_xlfn.XLOOKUP($B3335,'Ownership Metrics'!$A:$A,'Ownership Metrics'!$B:$B),"")</f>
        <v>8.66</v>
      </c>
      <c r="N3335" s="28">
        <f>IFERROR(_xlfn.XLOOKUP($B3335,'Ownership Metrics'!$A:$A,'Ownership Metrics'!$C:$C),"")</f>
        <v>2109</v>
      </c>
      <c r="O3335" s="29">
        <f>IFERROR(_xlfn.XLOOKUP($B3335,'Ownership Metrics'!$A:$A,'Ownership Metrics'!$D:$D),"")</f>
        <v>41.9</v>
      </c>
      <c r="P3335" s="29">
        <f>IFERROR(_xlfn.XLOOKUP($B3335,'Ownership Metrics'!$A:$A,'Ownership Metrics'!$E:$E),"")</f>
        <v>62.99</v>
      </c>
      <c r="Q3335" s="30">
        <f>IFERROR(_xlfn.XLOOKUP($B3335,'Ownership Metrics'!$A:$A,'Ownership Metrics'!$F:$F),"")</f>
        <v>13</v>
      </c>
      <c r="R3335" s="30">
        <f>IFERROR(_xlfn.XLOOKUP($B3335,'Ownership Metrics'!$A:$A,'Ownership Metrics'!$G:$G),"")</f>
        <v>39</v>
      </c>
      <c r="S3335" s="27" t="str">
        <f>IFERROR(_xlfn.XLOOKUP($B3335,'Ownership Metrics'!$A:$A,'Ownership Metrics'!$H:$H),"")</f>
        <v>Oligopoli</v>
      </c>
      <c r="T3335" s="27" t="str">
        <f>IFERROR(_xlfn.XLOOKUP($B3335,'Ownership Metrics'!$A:$A,'Ownership Metrics'!$I:$I),"")</f>
        <v>Sedang</v>
      </c>
      <c r="U3335" s="27">
        <f>IF(COUNTIFS($B$2:$B3335,$B3335,$D$2:$D3335,$D3335)=1,1,0)</f>
        <v>1</v>
      </c>
      <c r="V3335" s="27">
        <f t="shared" si="157"/>
        <v>2.6</v>
      </c>
      <c r="W3335" s="27">
        <f t="shared" si="158"/>
        <v>9</v>
      </c>
      <c r="X3335" s="27">
        <f t="shared" si="156"/>
        <v>2.5999996665</v>
      </c>
    </row>
    <row r="3336" spans="1:24" x14ac:dyDescent="0.25">
      <c r="A3336" s="26">
        <v>46265</v>
      </c>
      <c r="B3336" s="27" t="s">
        <v>10590</v>
      </c>
      <c r="C3336" s="27" t="s">
        <v>3627</v>
      </c>
      <c r="D3336" s="27" t="s">
        <v>2596</v>
      </c>
      <c r="E3336" s="27" t="s">
        <v>22</v>
      </c>
      <c r="F3336" s="27" t="s">
        <v>23</v>
      </c>
      <c r="G3336" s="27"/>
      <c r="H3336" s="27" t="s">
        <v>24</v>
      </c>
      <c r="I3336" s="28">
        <v>56717605</v>
      </c>
      <c r="J3336" s="28">
        <v>0</v>
      </c>
      <c r="K3336" s="28">
        <v>56717605</v>
      </c>
      <c r="L3336" s="29">
        <v>5.68</v>
      </c>
      <c r="M3336" s="29">
        <f>IFERROR(_xlfn.XLOOKUP($B3336,'Ownership Metrics'!$A:$A,'Ownership Metrics'!$B:$B),"")</f>
        <v>8.66</v>
      </c>
      <c r="N3336" s="28">
        <f>IFERROR(_xlfn.XLOOKUP($B3336,'Ownership Metrics'!$A:$A,'Ownership Metrics'!$C:$C),"")</f>
        <v>2109</v>
      </c>
      <c r="O3336" s="29">
        <f>IFERROR(_xlfn.XLOOKUP($B3336,'Ownership Metrics'!$A:$A,'Ownership Metrics'!$D:$D),"")</f>
        <v>41.9</v>
      </c>
      <c r="P3336" s="29">
        <f>IFERROR(_xlfn.XLOOKUP($B3336,'Ownership Metrics'!$A:$A,'Ownership Metrics'!$E:$E),"")</f>
        <v>62.99</v>
      </c>
      <c r="Q3336" s="30">
        <f>IFERROR(_xlfn.XLOOKUP($B3336,'Ownership Metrics'!$A:$A,'Ownership Metrics'!$F:$F),"")</f>
        <v>13</v>
      </c>
      <c r="R3336" s="30">
        <f>IFERROR(_xlfn.XLOOKUP($B3336,'Ownership Metrics'!$A:$A,'Ownership Metrics'!$G:$G),"")</f>
        <v>39</v>
      </c>
      <c r="S3336" s="27" t="str">
        <f>IFERROR(_xlfn.XLOOKUP($B3336,'Ownership Metrics'!$A:$A,'Ownership Metrics'!$H:$H),"")</f>
        <v>Oligopoli</v>
      </c>
      <c r="T3336" s="27" t="str">
        <f>IFERROR(_xlfn.XLOOKUP($B3336,'Ownership Metrics'!$A:$A,'Ownership Metrics'!$I:$I),"")</f>
        <v>Sedang</v>
      </c>
      <c r="U3336" s="27">
        <f>IF(COUNTIFS($B$2:$B3336,$B3336,$D$2:$D3336,$D3336)=1,1,0)</f>
        <v>1</v>
      </c>
      <c r="V3336" s="27">
        <f t="shared" si="157"/>
        <v>5.68</v>
      </c>
      <c r="W3336" s="27">
        <f t="shared" si="158"/>
        <v>4</v>
      </c>
      <c r="X3336" s="27">
        <f t="shared" si="156"/>
        <v>5.6799996663999996</v>
      </c>
    </row>
    <row r="3337" spans="1:24" x14ac:dyDescent="0.25">
      <c r="A3337" s="26">
        <v>46265</v>
      </c>
      <c r="B3337" s="27" t="s">
        <v>10590</v>
      </c>
      <c r="C3337" s="27" t="s">
        <v>3627</v>
      </c>
      <c r="D3337" s="27" t="s">
        <v>3628</v>
      </c>
      <c r="E3337" s="27" t="s">
        <v>22</v>
      </c>
      <c r="F3337" s="27" t="s">
        <v>23</v>
      </c>
      <c r="G3337" s="27"/>
      <c r="H3337" s="27" t="s">
        <v>24</v>
      </c>
      <c r="I3337" s="28">
        <v>418560000</v>
      </c>
      <c r="J3337" s="28">
        <v>0</v>
      </c>
      <c r="K3337" s="28">
        <v>418560000</v>
      </c>
      <c r="L3337" s="29">
        <v>41.9</v>
      </c>
      <c r="M3337" s="29">
        <f>IFERROR(_xlfn.XLOOKUP($B3337,'Ownership Metrics'!$A:$A,'Ownership Metrics'!$B:$B),"")</f>
        <v>8.66</v>
      </c>
      <c r="N3337" s="28">
        <f>IFERROR(_xlfn.XLOOKUP($B3337,'Ownership Metrics'!$A:$A,'Ownership Metrics'!$C:$C),"")</f>
        <v>2109</v>
      </c>
      <c r="O3337" s="29">
        <f>IFERROR(_xlfn.XLOOKUP($B3337,'Ownership Metrics'!$A:$A,'Ownership Metrics'!$D:$D),"")</f>
        <v>41.9</v>
      </c>
      <c r="P3337" s="29">
        <f>IFERROR(_xlfn.XLOOKUP($B3337,'Ownership Metrics'!$A:$A,'Ownership Metrics'!$E:$E),"")</f>
        <v>62.99</v>
      </c>
      <c r="Q3337" s="30">
        <f>IFERROR(_xlfn.XLOOKUP($B3337,'Ownership Metrics'!$A:$A,'Ownership Metrics'!$F:$F),"")</f>
        <v>13</v>
      </c>
      <c r="R3337" s="30">
        <f>IFERROR(_xlfn.XLOOKUP($B3337,'Ownership Metrics'!$A:$A,'Ownership Metrics'!$G:$G),"")</f>
        <v>39</v>
      </c>
      <c r="S3337" s="27" t="str">
        <f>IFERROR(_xlfn.XLOOKUP($B3337,'Ownership Metrics'!$A:$A,'Ownership Metrics'!$H:$H),"")</f>
        <v>Oligopoli</v>
      </c>
      <c r="T3337" s="27" t="str">
        <f>IFERROR(_xlfn.XLOOKUP($B3337,'Ownership Metrics'!$A:$A,'Ownership Metrics'!$I:$I),"")</f>
        <v>Sedang</v>
      </c>
      <c r="U3337" s="27">
        <f>IF(COUNTIFS($B$2:$B3337,$B3337,$D$2:$D3337,$D3337)=1,1,0)</f>
        <v>1</v>
      </c>
      <c r="V3337" s="27">
        <f t="shared" si="157"/>
        <v>41.9</v>
      </c>
      <c r="W3337" s="27">
        <f t="shared" si="158"/>
        <v>1</v>
      </c>
      <c r="X3337" s="27">
        <f t="shared" si="156"/>
        <v>41.899999666299998</v>
      </c>
    </row>
    <row r="3338" spans="1:24" x14ac:dyDescent="0.25">
      <c r="A3338" s="26">
        <v>46265</v>
      </c>
      <c r="B3338" s="27" t="s">
        <v>10590</v>
      </c>
      <c r="C3338" s="27" t="s">
        <v>3627</v>
      </c>
      <c r="D3338" s="27" t="s">
        <v>2165</v>
      </c>
      <c r="E3338" s="27" t="s">
        <v>22</v>
      </c>
      <c r="F3338" s="27" t="s">
        <v>32</v>
      </c>
      <c r="G3338" s="27"/>
      <c r="H3338" s="27" t="s">
        <v>2166</v>
      </c>
      <c r="I3338" s="28">
        <v>28934300</v>
      </c>
      <c r="J3338" s="28">
        <v>0</v>
      </c>
      <c r="K3338" s="28">
        <v>28934300</v>
      </c>
      <c r="L3338" s="29">
        <v>2.9</v>
      </c>
      <c r="M3338" s="29">
        <f>IFERROR(_xlfn.XLOOKUP($B3338,'Ownership Metrics'!$A:$A,'Ownership Metrics'!$B:$B),"")</f>
        <v>8.66</v>
      </c>
      <c r="N3338" s="28">
        <f>IFERROR(_xlfn.XLOOKUP($B3338,'Ownership Metrics'!$A:$A,'Ownership Metrics'!$C:$C),"")</f>
        <v>2109</v>
      </c>
      <c r="O3338" s="29">
        <f>IFERROR(_xlfn.XLOOKUP($B3338,'Ownership Metrics'!$A:$A,'Ownership Metrics'!$D:$D),"")</f>
        <v>41.9</v>
      </c>
      <c r="P3338" s="29">
        <f>IFERROR(_xlfn.XLOOKUP($B3338,'Ownership Metrics'!$A:$A,'Ownership Metrics'!$E:$E),"")</f>
        <v>62.99</v>
      </c>
      <c r="Q3338" s="30">
        <f>IFERROR(_xlfn.XLOOKUP($B3338,'Ownership Metrics'!$A:$A,'Ownership Metrics'!$F:$F),"")</f>
        <v>13</v>
      </c>
      <c r="R3338" s="30">
        <f>IFERROR(_xlfn.XLOOKUP($B3338,'Ownership Metrics'!$A:$A,'Ownership Metrics'!$G:$G),"")</f>
        <v>39</v>
      </c>
      <c r="S3338" s="27" t="str">
        <f>IFERROR(_xlfn.XLOOKUP($B3338,'Ownership Metrics'!$A:$A,'Ownership Metrics'!$H:$H),"")</f>
        <v>Oligopoli</v>
      </c>
      <c r="T3338" s="27" t="str">
        <f>IFERROR(_xlfn.XLOOKUP($B3338,'Ownership Metrics'!$A:$A,'Ownership Metrics'!$I:$I),"")</f>
        <v>Sedang</v>
      </c>
      <c r="U3338" s="27">
        <f>IF(COUNTIFS($B$2:$B3338,$B3338,$D$2:$D3338,$D3338)=1,1,0)</f>
        <v>1</v>
      </c>
      <c r="V3338" s="27">
        <f t="shared" si="157"/>
        <v>2.9</v>
      </c>
      <c r="W3338" s="27">
        <f t="shared" si="158"/>
        <v>8</v>
      </c>
      <c r="X3338" s="27">
        <f t="shared" si="156"/>
        <v>2.8999996661999998</v>
      </c>
    </row>
    <row r="3339" spans="1:24" x14ac:dyDescent="0.25">
      <c r="A3339" s="26">
        <v>46265</v>
      </c>
      <c r="B3339" s="27" t="s">
        <v>10590</v>
      </c>
      <c r="C3339" s="27" t="s">
        <v>3627</v>
      </c>
      <c r="D3339" s="27" t="s">
        <v>3629</v>
      </c>
      <c r="E3339" s="27" t="s">
        <v>35</v>
      </c>
      <c r="F3339" s="27" t="s">
        <v>23</v>
      </c>
      <c r="G3339" s="27" t="s">
        <v>36</v>
      </c>
      <c r="H3339" s="27" t="s">
        <v>24</v>
      </c>
      <c r="I3339" s="28">
        <v>12114100</v>
      </c>
      <c r="J3339" s="28">
        <v>0</v>
      </c>
      <c r="K3339" s="28">
        <v>12114100</v>
      </c>
      <c r="L3339" s="29">
        <v>1.21</v>
      </c>
      <c r="M3339" s="29">
        <f>IFERROR(_xlfn.XLOOKUP($B3339,'Ownership Metrics'!$A:$A,'Ownership Metrics'!$B:$B),"")</f>
        <v>8.66</v>
      </c>
      <c r="N3339" s="28">
        <f>IFERROR(_xlfn.XLOOKUP($B3339,'Ownership Metrics'!$A:$A,'Ownership Metrics'!$C:$C),"")</f>
        <v>2109</v>
      </c>
      <c r="O3339" s="29">
        <f>IFERROR(_xlfn.XLOOKUP($B3339,'Ownership Metrics'!$A:$A,'Ownership Metrics'!$D:$D),"")</f>
        <v>41.9</v>
      </c>
      <c r="P3339" s="29">
        <f>IFERROR(_xlfn.XLOOKUP($B3339,'Ownership Metrics'!$A:$A,'Ownership Metrics'!$E:$E),"")</f>
        <v>62.99</v>
      </c>
      <c r="Q3339" s="30">
        <f>IFERROR(_xlfn.XLOOKUP($B3339,'Ownership Metrics'!$A:$A,'Ownership Metrics'!$F:$F),"")</f>
        <v>13</v>
      </c>
      <c r="R3339" s="30">
        <f>IFERROR(_xlfn.XLOOKUP($B3339,'Ownership Metrics'!$A:$A,'Ownership Metrics'!$G:$G),"")</f>
        <v>39</v>
      </c>
      <c r="S3339" s="27" t="str">
        <f>IFERROR(_xlfn.XLOOKUP($B3339,'Ownership Metrics'!$A:$A,'Ownership Metrics'!$H:$H),"")</f>
        <v>Oligopoli</v>
      </c>
      <c r="T3339" s="27" t="str">
        <f>IFERROR(_xlfn.XLOOKUP($B3339,'Ownership Metrics'!$A:$A,'Ownership Metrics'!$I:$I),"")</f>
        <v>Sedang</v>
      </c>
      <c r="U3339" s="27">
        <f>IF(COUNTIFS($B$2:$B3339,$B3339,$D$2:$D3339,$D3339)=1,1,0)</f>
        <v>1</v>
      </c>
      <c r="V3339" s="27">
        <f t="shared" si="157"/>
        <v>1.21</v>
      </c>
      <c r="W3339" s="27">
        <f t="shared" si="158"/>
        <v>12</v>
      </c>
      <c r="X3339" s="27">
        <f t="shared" si="156"/>
        <v>1.2099996660999999</v>
      </c>
    </row>
    <row r="3340" spans="1:24" x14ac:dyDescent="0.25">
      <c r="A3340" s="26">
        <v>46265</v>
      </c>
      <c r="B3340" s="27" t="s">
        <v>10590</v>
      </c>
      <c r="C3340" s="27" t="s">
        <v>3627</v>
      </c>
      <c r="D3340" s="27" t="s">
        <v>1682</v>
      </c>
      <c r="E3340" s="27" t="s">
        <v>67</v>
      </c>
      <c r="F3340" s="27" t="s">
        <v>23</v>
      </c>
      <c r="G3340" s="27"/>
      <c r="H3340" s="27" t="s">
        <v>24</v>
      </c>
      <c r="I3340" s="28">
        <v>37855400</v>
      </c>
      <c r="J3340" s="28">
        <v>0</v>
      </c>
      <c r="K3340" s="28">
        <v>37855400</v>
      </c>
      <c r="L3340" s="29">
        <v>3.79</v>
      </c>
      <c r="M3340" s="29">
        <f>IFERROR(_xlfn.XLOOKUP($B3340,'Ownership Metrics'!$A:$A,'Ownership Metrics'!$B:$B),"")</f>
        <v>8.66</v>
      </c>
      <c r="N3340" s="28">
        <f>IFERROR(_xlfn.XLOOKUP($B3340,'Ownership Metrics'!$A:$A,'Ownership Metrics'!$C:$C),"")</f>
        <v>2109</v>
      </c>
      <c r="O3340" s="29">
        <f>IFERROR(_xlfn.XLOOKUP($B3340,'Ownership Metrics'!$A:$A,'Ownership Metrics'!$D:$D),"")</f>
        <v>41.9</v>
      </c>
      <c r="P3340" s="29">
        <f>IFERROR(_xlfn.XLOOKUP($B3340,'Ownership Metrics'!$A:$A,'Ownership Metrics'!$E:$E),"")</f>
        <v>62.99</v>
      </c>
      <c r="Q3340" s="30">
        <f>IFERROR(_xlfn.XLOOKUP($B3340,'Ownership Metrics'!$A:$A,'Ownership Metrics'!$F:$F),"")</f>
        <v>13</v>
      </c>
      <c r="R3340" s="30">
        <f>IFERROR(_xlfn.XLOOKUP($B3340,'Ownership Metrics'!$A:$A,'Ownership Metrics'!$G:$G),"")</f>
        <v>39</v>
      </c>
      <c r="S3340" s="27" t="str">
        <f>IFERROR(_xlfn.XLOOKUP($B3340,'Ownership Metrics'!$A:$A,'Ownership Metrics'!$H:$H),"")</f>
        <v>Oligopoli</v>
      </c>
      <c r="T3340" s="27" t="str">
        <f>IFERROR(_xlfn.XLOOKUP($B3340,'Ownership Metrics'!$A:$A,'Ownership Metrics'!$I:$I),"")</f>
        <v>Sedang</v>
      </c>
      <c r="U3340" s="27">
        <f>IF(COUNTIFS($B$2:$B3340,$B3340,$D$2:$D3340,$D3340)=1,1,0)</f>
        <v>1</v>
      </c>
      <c r="V3340" s="27">
        <f t="shared" si="157"/>
        <v>3.79</v>
      </c>
      <c r="W3340" s="27">
        <f t="shared" si="158"/>
        <v>6</v>
      </c>
      <c r="X3340" s="27">
        <f t="shared" si="156"/>
        <v>3.7899996659999999</v>
      </c>
    </row>
    <row r="3341" spans="1:24" x14ac:dyDescent="0.25">
      <c r="A3341" s="26">
        <v>46265</v>
      </c>
      <c r="B3341" s="27" t="s">
        <v>10591</v>
      </c>
      <c r="C3341" s="27" t="s">
        <v>3631</v>
      </c>
      <c r="D3341" s="27" t="s">
        <v>3632</v>
      </c>
      <c r="E3341" s="27" t="s">
        <v>22</v>
      </c>
      <c r="F3341" s="27" t="s">
        <v>23</v>
      </c>
      <c r="G3341" s="27"/>
      <c r="H3341" s="27" t="s">
        <v>24</v>
      </c>
      <c r="I3341" s="28">
        <v>49600000</v>
      </c>
      <c r="J3341" s="28">
        <v>0</v>
      </c>
      <c r="K3341" s="28">
        <v>49600000</v>
      </c>
      <c r="L3341" s="29">
        <v>4.3899999999999997</v>
      </c>
      <c r="M3341" s="29">
        <f>IFERROR(_xlfn.XLOOKUP($B3341,'Ownership Metrics'!$A:$A,'Ownership Metrics'!$B:$B),"")</f>
        <v>27.38</v>
      </c>
      <c r="N3341" s="28">
        <f>IFERROR(_xlfn.XLOOKUP($B3341,'Ownership Metrics'!$A:$A,'Ownership Metrics'!$C:$C),"")</f>
        <v>4268</v>
      </c>
      <c r="O3341" s="29">
        <f>IFERROR(_xlfn.XLOOKUP($B3341,'Ownership Metrics'!$A:$A,'Ownership Metrics'!$D:$D),"")</f>
        <v>65.14</v>
      </c>
      <c r="P3341" s="29">
        <f>IFERROR(_xlfn.XLOOKUP($B3341,'Ownership Metrics'!$A:$A,'Ownership Metrics'!$E:$E),"")</f>
        <v>71.569999999999993</v>
      </c>
      <c r="Q3341" s="30">
        <f>IFERROR(_xlfn.XLOOKUP($B3341,'Ownership Metrics'!$A:$A,'Ownership Metrics'!$F:$F),"")</f>
        <v>4</v>
      </c>
      <c r="R3341" s="30">
        <f>IFERROR(_xlfn.XLOOKUP($B3341,'Ownership Metrics'!$A:$A,'Ownership Metrics'!$G:$G),"")</f>
        <v>61</v>
      </c>
      <c r="S3341" s="27" t="str">
        <f>IFERROR(_xlfn.XLOOKUP($B3341,'Ownership Metrics'!$A:$A,'Ownership Metrics'!$H:$H),"")</f>
        <v>Mayoritas</v>
      </c>
      <c r="T3341" s="27" t="str">
        <f>IFERROR(_xlfn.XLOOKUP($B3341,'Ownership Metrics'!$A:$A,'Ownership Metrics'!$I:$I),"")</f>
        <v>Tinggi</v>
      </c>
      <c r="U3341" s="27">
        <f>IF(COUNTIFS($B$2:$B3341,$B3341,$D$2:$D3341,$D3341)=1,1,0)</f>
        <v>1</v>
      </c>
      <c r="V3341" s="27">
        <f t="shared" si="157"/>
        <v>4.3899999999999997</v>
      </c>
      <c r="W3341" s="27">
        <f t="shared" si="158"/>
        <v>2</v>
      </c>
      <c r="X3341" s="27">
        <f t="shared" si="156"/>
        <v>4.3899996658999996</v>
      </c>
    </row>
    <row r="3342" spans="1:24" x14ac:dyDescent="0.25">
      <c r="A3342" s="26">
        <v>46265</v>
      </c>
      <c r="B3342" s="27" t="s">
        <v>10591</v>
      </c>
      <c r="C3342" s="27" t="s">
        <v>3631</v>
      </c>
      <c r="D3342" s="27" t="s">
        <v>3633</v>
      </c>
      <c r="E3342" s="27" t="s">
        <v>22</v>
      </c>
      <c r="F3342" s="27" t="s">
        <v>32</v>
      </c>
      <c r="G3342" s="27"/>
      <c r="H3342" s="27"/>
      <c r="I3342" s="28">
        <v>0</v>
      </c>
      <c r="J3342" s="28">
        <v>736071000</v>
      </c>
      <c r="K3342" s="28">
        <v>736071000</v>
      </c>
      <c r="L3342" s="29">
        <v>65.14</v>
      </c>
      <c r="M3342" s="29">
        <f>IFERROR(_xlfn.XLOOKUP($B3342,'Ownership Metrics'!$A:$A,'Ownership Metrics'!$B:$B),"")</f>
        <v>27.38</v>
      </c>
      <c r="N3342" s="28">
        <f>IFERROR(_xlfn.XLOOKUP($B3342,'Ownership Metrics'!$A:$A,'Ownership Metrics'!$C:$C),"")</f>
        <v>4268</v>
      </c>
      <c r="O3342" s="29">
        <f>IFERROR(_xlfn.XLOOKUP($B3342,'Ownership Metrics'!$A:$A,'Ownership Metrics'!$D:$D),"")</f>
        <v>65.14</v>
      </c>
      <c r="P3342" s="29">
        <f>IFERROR(_xlfn.XLOOKUP($B3342,'Ownership Metrics'!$A:$A,'Ownership Metrics'!$E:$E),"")</f>
        <v>71.569999999999993</v>
      </c>
      <c r="Q3342" s="30">
        <f>IFERROR(_xlfn.XLOOKUP($B3342,'Ownership Metrics'!$A:$A,'Ownership Metrics'!$F:$F),"")</f>
        <v>4</v>
      </c>
      <c r="R3342" s="30">
        <f>IFERROR(_xlfn.XLOOKUP($B3342,'Ownership Metrics'!$A:$A,'Ownership Metrics'!$G:$G),"")</f>
        <v>61</v>
      </c>
      <c r="S3342" s="27" t="str">
        <f>IFERROR(_xlfn.XLOOKUP($B3342,'Ownership Metrics'!$A:$A,'Ownership Metrics'!$H:$H),"")</f>
        <v>Mayoritas</v>
      </c>
      <c r="T3342" s="27" t="str">
        <f>IFERROR(_xlfn.XLOOKUP($B3342,'Ownership Metrics'!$A:$A,'Ownership Metrics'!$I:$I),"")</f>
        <v>Tinggi</v>
      </c>
      <c r="U3342" s="27">
        <f>IF(COUNTIFS($B$2:$B3342,$B3342,$D$2:$D3342,$D3342)=1,1,0)</f>
        <v>1</v>
      </c>
      <c r="V3342" s="27">
        <f t="shared" si="157"/>
        <v>65.14</v>
      </c>
      <c r="W3342" s="27">
        <f t="shared" si="158"/>
        <v>1</v>
      </c>
      <c r="X3342" s="27">
        <f t="shared" si="156"/>
        <v>65.139999665800005</v>
      </c>
    </row>
    <row r="3343" spans="1:24" x14ac:dyDescent="0.25">
      <c r="A3343" s="26">
        <v>46265</v>
      </c>
      <c r="B3343" s="27" t="s">
        <v>10591</v>
      </c>
      <c r="C3343" s="27" t="s">
        <v>3631</v>
      </c>
      <c r="D3343" s="27" t="s">
        <v>43</v>
      </c>
      <c r="E3343" s="27" t="s">
        <v>44</v>
      </c>
      <c r="F3343" s="27" t="s">
        <v>23</v>
      </c>
      <c r="G3343" s="27"/>
      <c r="H3343" s="27" t="s">
        <v>24</v>
      </c>
      <c r="I3343" s="28">
        <v>11847100</v>
      </c>
      <c r="J3343" s="28">
        <v>0</v>
      </c>
      <c r="K3343" s="28">
        <v>11847100</v>
      </c>
      <c r="L3343" s="29">
        <v>1.05</v>
      </c>
      <c r="M3343" s="29">
        <f>IFERROR(_xlfn.XLOOKUP($B3343,'Ownership Metrics'!$A:$A,'Ownership Metrics'!$B:$B),"")</f>
        <v>27.38</v>
      </c>
      <c r="N3343" s="28">
        <f>IFERROR(_xlfn.XLOOKUP($B3343,'Ownership Metrics'!$A:$A,'Ownership Metrics'!$C:$C),"")</f>
        <v>4268</v>
      </c>
      <c r="O3343" s="29">
        <f>IFERROR(_xlfn.XLOOKUP($B3343,'Ownership Metrics'!$A:$A,'Ownership Metrics'!$D:$D),"")</f>
        <v>65.14</v>
      </c>
      <c r="P3343" s="29">
        <f>IFERROR(_xlfn.XLOOKUP($B3343,'Ownership Metrics'!$A:$A,'Ownership Metrics'!$E:$E),"")</f>
        <v>71.569999999999993</v>
      </c>
      <c r="Q3343" s="30">
        <f>IFERROR(_xlfn.XLOOKUP($B3343,'Ownership Metrics'!$A:$A,'Ownership Metrics'!$F:$F),"")</f>
        <v>4</v>
      </c>
      <c r="R3343" s="30">
        <f>IFERROR(_xlfn.XLOOKUP($B3343,'Ownership Metrics'!$A:$A,'Ownership Metrics'!$G:$G),"")</f>
        <v>61</v>
      </c>
      <c r="S3343" s="27" t="str">
        <f>IFERROR(_xlfn.XLOOKUP($B3343,'Ownership Metrics'!$A:$A,'Ownership Metrics'!$H:$H),"")</f>
        <v>Mayoritas</v>
      </c>
      <c r="T3343" s="27" t="str">
        <f>IFERROR(_xlfn.XLOOKUP($B3343,'Ownership Metrics'!$A:$A,'Ownership Metrics'!$I:$I),"")</f>
        <v>Tinggi</v>
      </c>
      <c r="U3343" s="27">
        <f>IF(COUNTIFS($B$2:$B3343,$B3343,$D$2:$D3343,$D3343)=1,1,0)</f>
        <v>1</v>
      </c>
      <c r="V3343" s="27">
        <f t="shared" si="157"/>
        <v>1.05</v>
      </c>
      <c r="W3343" s="27">
        <f t="shared" si="158"/>
        <v>4</v>
      </c>
      <c r="X3343" s="27">
        <f t="shared" si="156"/>
        <v>1.0499996657000001</v>
      </c>
    </row>
    <row r="3344" spans="1:24" x14ac:dyDescent="0.25">
      <c r="A3344" s="26">
        <v>46265</v>
      </c>
      <c r="B3344" s="27" t="s">
        <v>10591</v>
      </c>
      <c r="C3344" s="27" t="s">
        <v>3631</v>
      </c>
      <c r="D3344" s="27" t="s">
        <v>3634</v>
      </c>
      <c r="E3344" s="27" t="s">
        <v>72</v>
      </c>
      <c r="F3344" s="27" t="s">
        <v>32</v>
      </c>
      <c r="G3344" s="27"/>
      <c r="H3344" s="27" t="s">
        <v>569</v>
      </c>
      <c r="I3344" s="28">
        <v>23070200</v>
      </c>
      <c r="J3344" s="28">
        <v>0</v>
      </c>
      <c r="K3344" s="28">
        <v>23070200</v>
      </c>
      <c r="L3344" s="29">
        <v>2.04</v>
      </c>
      <c r="M3344" s="29">
        <f>IFERROR(_xlfn.XLOOKUP($B3344,'Ownership Metrics'!$A:$A,'Ownership Metrics'!$B:$B),"")</f>
        <v>27.38</v>
      </c>
      <c r="N3344" s="28">
        <f>IFERROR(_xlfn.XLOOKUP($B3344,'Ownership Metrics'!$A:$A,'Ownership Metrics'!$C:$C),"")</f>
        <v>4268</v>
      </c>
      <c r="O3344" s="29">
        <f>IFERROR(_xlfn.XLOOKUP($B3344,'Ownership Metrics'!$A:$A,'Ownership Metrics'!$D:$D),"")</f>
        <v>65.14</v>
      </c>
      <c r="P3344" s="29">
        <f>IFERROR(_xlfn.XLOOKUP($B3344,'Ownership Metrics'!$A:$A,'Ownership Metrics'!$E:$E),"")</f>
        <v>71.569999999999993</v>
      </c>
      <c r="Q3344" s="30">
        <f>IFERROR(_xlfn.XLOOKUP($B3344,'Ownership Metrics'!$A:$A,'Ownership Metrics'!$F:$F),"")</f>
        <v>4</v>
      </c>
      <c r="R3344" s="30">
        <f>IFERROR(_xlfn.XLOOKUP($B3344,'Ownership Metrics'!$A:$A,'Ownership Metrics'!$G:$G),"")</f>
        <v>61</v>
      </c>
      <c r="S3344" s="27" t="str">
        <f>IFERROR(_xlfn.XLOOKUP($B3344,'Ownership Metrics'!$A:$A,'Ownership Metrics'!$H:$H),"")</f>
        <v>Mayoritas</v>
      </c>
      <c r="T3344" s="27" t="str">
        <f>IFERROR(_xlfn.XLOOKUP($B3344,'Ownership Metrics'!$A:$A,'Ownership Metrics'!$I:$I),"")</f>
        <v>Tinggi</v>
      </c>
      <c r="U3344" s="27">
        <f>IF(COUNTIFS($B$2:$B3344,$B3344,$D$2:$D3344,$D3344)=1,1,0)</f>
        <v>1</v>
      </c>
      <c r="V3344" s="27">
        <f t="shared" si="157"/>
        <v>2.04</v>
      </c>
      <c r="W3344" s="27">
        <f t="shared" si="158"/>
        <v>3</v>
      </c>
      <c r="X3344" s="27">
        <f t="shared" si="156"/>
        <v>2.0399996655999999</v>
      </c>
    </row>
    <row r="3345" spans="1:24" x14ac:dyDescent="0.25">
      <c r="A3345" s="26">
        <v>46265</v>
      </c>
      <c r="B3345" s="27" t="s">
        <v>10592</v>
      </c>
      <c r="C3345" s="27" t="s">
        <v>3636</v>
      </c>
      <c r="D3345" s="27" t="s">
        <v>3637</v>
      </c>
      <c r="E3345" s="27" t="s">
        <v>22</v>
      </c>
      <c r="F3345" s="27" t="s">
        <v>23</v>
      </c>
      <c r="G3345" s="27"/>
      <c r="H3345" s="27" t="s">
        <v>24</v>
      </c>
      <c r="I3345" s="28">
        <v>251353850</v>
      </c>
      <c r="J3345" s="28">
        <v>0</v>
      </c>
      <c r="K3345" s="28">
        <v>251353850</v>
      </c>
      <c r="L3345" s="29">
        <v>2.72</v>
      </c>
      <c r="M3345" s="29">
        <f>IFERROR(_xlfn.XLOOKUP($B3345,'Ownership Metrics'!$A:$A,'Ownership Metrics'!$B:$B),"")</f>
        <v>2.76</v>
      </c>
      <c r="N3345" s="28">
        <f>IFERROR(_xlfn.XLOOKUP($B3345,'Ownership Metrics'!$A:$A,'Ownership Metrics'!$C:$C),"")</f>
        <v>7531</v>
      </c>
      <c r="O3345" s="29">
        <f>IFERROR(_xlfn.XLOOKUP($B3345,'Ownership Metrics'!$A:$A,'Ownership Metrics'!$D:$D),"")</f>
        <v>86.64</v>
      </c>
      <c r="P3345" s="29">
        <f>IFERROR(_xlfn.XLOOKUP($B3345,'Ownership Metrics'!$A:$A,'Ownership Metrics'!$E:$E),"")</f>
        <v>92.06</v>
      </c>
      <c r="Q3345" s="30">
        <f>IFERROR(_xlfn.XLOOKUP($B3345,'Ownership Metrics'!$A:$A,'Ownership Metrics'!$F:$F),"")</f>
        <v>6</v>
      </c>
      <c r="R3345" s="30">
        <f>IFERROR(_xlfn.XLOOKUP($B3345,'Ownership Metrics'!$A:$A,'Ownership Metrics'!$G:$G),"")</f>
        <v>81</v>
      </c>
      <c r="S3345" s="27" t="str">
        <f>IFERROR(_xlfn.XLOOKUP($B3345,'Ownership Metrics'!$A:$A,'Ownership Metrics'!$H:$H),"")</f>
        <v>Mayoritas</v>
      </c>
      <c r="T3345" s="27" t="str">
        <f>IFERROR(_xlfn.XLOOKUP($B3345,'Ownership Metrics'!$A:$A,'Ownership Metrics'!$I:$I),"")</f>
        <v>Tinggi</v>
      </c>
      <c r="U3345" s="27">
        <f>IF(COUNTIFS($B$2:$B3345,$B3345,$D$2:$D3345,$D3345)=1,1,0)</f>
        <v>1</v>
      </c>
      <c r="V3345" s="27">
        <f t="shared" si="157"/>
        <v>2.72</v>
      </c>
      <c r="W3345" s="27">
        <f t="shared" si="158"/>
        <v>2</v>
      </c>
      <c r="X3345" s="27">
        <f t="shared" si="156"/>
        <v>2.7199996655000001</v>
      </c>
    </row>
    <row r="3346" spans="1:24" x14ac:dyDescent="0.25">
      <c r="A3346" s="26">
        <v>46265</v>
      </c>
      <c r="B3346" s="27" t="s">
        <v>10592</v>
      </c>
      <c r="C3346" s="27" t="s">
        <v>3636</v>
      </c>
      <c r="D3346" s="27" t="s">
        <v>3638</v>
      </c>
      <c r="E3346" s="27" t="s">
        <v>35</v>
      </c>
      <c r="F3346" s="27" t="s">
        <v>23</v>
      </c>
      <c r="G3346" s="27" t="s">
        <v>36</v>
      </c>
      <c r="H3346" s="27" t="s">
        <v>24</v>
      </c>
      <c r="I3346" s="28">
        <v>231272600</v>
      </c>
      <c r="J3346" s="28">
        <v>0</v>
      </c>
      <c r="K3346" s="28">
        <v>231272600</v>
      </c>
      <c r="L3346" s="29">
        <v>2.5099999999999998</v>
      </c>
      <c r="M3346" s="29">
        <f>IFERROR(_xlfn.XLOOKUP($B3346,'Ownership Metrics'!$A:$A,'Ownership Metrics'!$B:$B),"")</f>
        <v>2.76</v>
      </c>
      <c r="N3346" s="28">
        <f>IFERROR(_xlfn.XLOOKUP($B3346,'Ownership Metrics'!$A:$A,'Ownership Metrics'!$C:$C),"")</f>
        <v>7531</v>
      </c>
      <c r="O3346" s="29">
        <f>IFERROR(_xlfn.XLOOKUP($B3346,'Ownership Metrics'!$A:$A,'Ownership Metrics'!$D:$D),"")</f>
        <v>86.64</v>
      </c>
      <c r="P3346" s="29">
        <f>IFERROR(_xlfn.XLOOKUP($B3346,'Ownership Metrics'!$A:$A,'Ownership Metrics'!$E:$E),"")</f>
        <v>92.06</v>
      </c>
      <c r="Q3346" s="30">
        <f>IFERROR(_xlfn.XLOOKUP($B3346,'Ownership Metrics'!$A:$A,'Ownership Metrics'!$F:$F),"")</f>
        <v>6</v>
      </c>
      <c r="R3346" s="30">
        <f>IFERROR(_xlfn.XLOOKUP($B3346,'Ownership Metrics'!$A:$A,'Ownership Metrics'!$G:$G),"")</f>
        <v>81</v>
      </c>
      <c r="S3346" s="27" t="str">
        <f>IFERROR(_xlfn.XLOOKUP($B3346,'Ownership Metrics'!$A:$A,'Ownership Metrics'!$H:$H),"")</f>
        <v>Mayoritas</v>
      </c>
      <c r="T3346" s="27" t="str">
        <f>IFERROR(_xlfn.XLOOKUP($B3346,'Ownership Metrics'!$A:$A,'Ownership Metrics'!$I:$I),"")</f>
        <v>Tinggi</v>
      </c>
      <c r="U3346" s="27">
        <f>IF(COUNTIFS($B$2:$B3346,$B3346,$D$2:$D3346,$D3346)=1,1,0)</f>
        <v>1</v>
      </c>
      <c r="V3346" s="27">
        <f t="shared" si="157"/>
        <v>2.5099999999999998</v>
      </c>
      <c r="W3346" s="27">
        <f t="shared" si="158"/>
        <v>4</v>
      </c>
      <c r="X3346" s="27">
        <f t="shared" si="156"/>
        <v>2.5099996653999996</v>
      </c>
    </row>
    <row r="3347" spans="1:24" x14ac:dyDescent="0.25">
      <c r="A3347" s="26">
        <v>46265</v>
      </c>
      <c r="B3347" s="27" t="s">
        <v>10592</v>
      </c>
      <c r="C3347" s="27" t="s">
        <v>3636</v>
      </c>
      <c r="D3347" s="27" t="s">
        <v>3639</v>
      </c>
      <c r="E3347" s="27" t="s">
        <v>35</v>
      </c>
      <c r="F3347" s="27" t="s">
        <v>23</v>
      </c>
      <c r="G3347" s="27" t="s">
        <v>36</v>
      </c>
      <c r="H3347" s="27" t="s">
        <v>24</v>
      </c>
      <c r="I3347" s="28">
        <v>145666300</v>
      </c>
      <c r="J3347" s="28">
        <v>0</v>
      </c>
      <c r="K3347" s="28">
        <v>145666300</v>
      </c>
      <c r="L3347" s="29">
        <v>1.58</v>
      </c>
      <c r="M3347" s="29">
        <f>IFERROR(_xlfn.XLOOKUP($B3347,'Ownership Metrics'!$A:$A,'Ownership Metrics'!$B:$B),"")</f>
        <v>2.76</v>
      </c>
      <c r="N3347" s="28">
        <f>IFERROR(_xlfn.XLOOKUP($B3347,'Ownership Metrics'!$A:$A,'Ownership Metrics'!$C:$C),"")</f>
        <v>7531</v>
      </c>
      <c r="O3347" s="29">
        <f>IFERROR(_xlfn.XLOOKUP($B3347,'Ownership Metrics'!$A:$A,'Ownership Metrics'!$D:$D),"")</f>
        <v>86.64</v>
      </c>
      <c r="P3347" s="29">
        <f>IFERROR(_xlfn.XLOOKUP($B3347,'Ownership Metrics'!$A:$A,'Ownership Metrics'!$E:$E),"")</f>
        <v>92.06</v>
      </c>
      <c r="Q3347" s="30">
        <f>IFERROR(_xlfn.XLOOKUP($B3347,'Ownership Metrics'!$A:$A,'Ownership Metrics'!$F:$F),"")</f>
        <v>6</v>
      </c>
      <c r="R3347" s="30">
        <f>IFERROR(_xlfn.XLOOKUP($B3347,'Ownership Metrics'!$A:$A,'Ownership Metrics'!$G:$G),"")</f>
        <v>81</v>
      </c>
      <c r="S3347" s="27" t="str">
        <f>IFERROR(_xlfn.XLOOKUP($B3347,'Ownership Metrics'!$A:$A,'Ownership Metrics'!$H:$H),"")</f>
        <v>Mayoritas</v>
      </c>
      <c r="T3347" s="27" t="str">
        <f>IFERROR(_xlfn.XLOOKUP($B3347,'Ownership Metrics'!$A:$A,'Ownership Metrics'!$I:$I),"")</f>
        <v>Tinggi</v>
      </c>
      <c r="U3347" s="27">
        <f>IF(COUNTIFS($B$2:$B3347,$B3347,$D$2:$D3347,$D3347)=1,1,0)</f>
        <v>1</v>
      </c>
      <c r="V3347" s="27">
        <f t="shared" si="157"/>
        <v>1.58</v>
      </c>
      <c r="W3347" s="27">
        <f t="shared" si="158"/>
        <v>5</v>
      </c>
      <c r="X3347" s="27">
        <f t="shared" si="156"/>
        <v>1.5799996653000001</v>
      </c>
    </row>
    <row r="3348" spans="1:24" x14ac:dyDescent="0.25">
      <c r="A3348" s="26">
        <v>46265</v>
      </c>
      <c r="B3348" s="27" t="s">
        <v>10592</v>
      </c>
      <c r="C3348" s="27" t="s">
        <v>3636</v>
      </c>
      <c r="D3348" s="27" t="s">
        <v>3640</v>
      </c>
      <c r="E3348" s="27" t="s">
        <v>35</v>
      </c>
      <c r="F3348" s="27" t="s">
        <v>23</v>
      </c>
      <c r="G3348" s="27" t="s">
        <v>36</v>
      </c>
      <c r="H3348" s="27" t="s">
        <v>24</v>
      </c>
      <c r="I3348" s="28">
        <v>249398800</v>
      </c>
      <c r="J3348" s="28">
        <v>0</v>
      </c>
      <c r="K3348" s="28">
        <v>249398800</v>
      </c>
      <c r="L3348" s="29">
        <v>2.7</v>
      </c>
      <c r="M3348" s="29">
        <f>IFERROR(_xlfn.XLOOKUP($B3348,'Ownership Metrics'!$A:$A,'Ownership Metrics'!$B:$B),"")</f>
        <v>2.76</v>
      </c>
      <c r="N3348" s="28">
        <f>IFERROR(_xlfn.XLOOKUP($B3348,'Ownership Metrics'!$A:$A,'Ownership Metrics'!$C:$C),"")</f>
        <v>7531</v>
      </c>
      <c r="O3348" s="29">
        <f>IFERROR(_xlfn.XLOOKUP($B3348,'Ownership Metrics'!$A:$A,'Ownership Metrics'!$D:$D),"")</f>
        <v>86.64</v>
      </c>
      <c r="P3348" s="29">
        <f>IFERROR(_xlfn.XLOOKUP($B3348,'Ownership Metrics'!$A:$A,'Ownership Metrics'!$E:$E),"")</f>
        <v>92.06</v>
      </c>
      <c r="Q3348" s="30">
        <f>IFERROR(_xlfn.XLOOKUP($B3348,'Ownership Metrics'!$A:$A,'Ownership Metrics'!$F:$F),"")</f>
        <v>6</v>
      </c>
      <c r="R3348" s="30">
        <f>IFERROR(_xlfn.XLOOKUP($B3348,'Ownership Metrics'!$A:$A,'Ownership Metrics'!$G:$G),"")</f>
        <v>81</v>
      </c>
      <c r="S3348" s="27" t="str">
        <f>IFERROR(_xlfn.XLOOKUP($B3348,'Ownership Metrics'!$A:$A,'Ownership Metrics'!$H:$H),"")</f>
        <v>Mayoritas</v>
      </c>
      <c r="T3348" s="27" t="str">
        <f>IFERROR(_xlfn.XLOOKUP($B3348,'Ownership Metrics'!$A:$A,'Ownership Metrics'!$I:$I),"")</f>
        <v>Tinggi</v>
      </c>
      <c r="U3348" s="27">
        <f>IF(COUNTIFS($B$2:$B3348,$B3348,$D$2:$D3348,$D3348)=1,1,0)</f>
        <v>1</v>
      </c>
      <c r="V3348" s="27">
        <f t="shared" si="157"/>
        <v>2.7</v>
      </c>
      <c r="W3348" s="27">
        <f t="shared" si="158"/>
        <v>3</v>
      </c>
      <c r="X3348" s="27">
        <f t="shared" si="156"/>
        <v>2.6999996652</v>
      </c>
    </row>
    <row r="3349" spans="1:24" x14ac:dyDescent="0.25">
      <c r="A3349" s="26">
        <v>46265</v>
      </c>
      <c r="B3349" s="27" t="s">
        <v>10592</v>
      </c>
      <c r="C3349" s="27" t="s">
        <v>3636</v>
      </c>
      <c r="D3349" s="27" t="s">
        <v>3641</v>
      </c>
      <c r="E3349" s="27" t="s">
        <v>35</v>
      </c>
      <c r="F3349" s="27" t="s">
        <v>23</v>
      </c>
      <c r="G3349" s="27" t="s">
        <v>36</v>
      </c>
      <c r="H3349" s="27" t="s">
        <v>24</v>
      </c>
      <c r="I3349" s="28">
        <v>100398550</v>
      </c>
      <c r="J3349" s="28">
        <v>0</v>
      </c>
      <c r="K3349" s="28">
        <v>100398550</v>
      </c>
      <c r="L3349" s="29">
        <v>1.0900000000000001</v>
      </c>
      <c r="M3349" s="29">
        <f>IFERROR(_xlfn.XLOOKUP($B3349,'Ownership Metrics'!$A:$A,'Ownership Metrics'!$B:$B),"")</f>
        <v>2.76</v>
      </c>
      <c r="N3349" s="28">
        <f>IFERROR(_xlfn.XLOOKUP($B3349,'Ownership Metrics'!$A:$A,'Ownership Metrics'!$C:$C),"")</f>
        <v>7531</v>
      </c>
      <c r="O3349" s="29">
        <f>IFERROR(_xlfn.XLOOKUP($B3349,'Ownership Metrics'!$A:$A,'Ownership Metrics'!$D:$D),"")</f>
        <v>86.64</v>
      </c>
      <c r="P3349" s="29">
        <f>IFERROR(_xlfn.XLOOKUP($B3349,'Ownership Metrics'!$A:$A,'Ownership Metrics'!$E:$E),"")</f>
        <v>92.06</v>
      </c>
      <c r="Q3349" s="30">
        <f>IFERROR(_xlfn.XLOOKUP($B3349,'Ownership Metrics'!$A:$A,'Ownership Metrics'!$F:$F),"")</f>
        <v>6</v>
      </c>
      <c r="R3349" s="30">
        <f>IFERROR(_xlfn.XLOOKUP($B3349,'Ownership Metrics'!$A:$A,'Ownership Metrics'!$G:$G),"")</f>
        <v>81</v>
      </c>
      <c r="S3349" s="27" t="str">
        <f>IFERROR(_xlfn.XLOOKUP($B3349,'Ownership Metrics'!$A:$A,'Ownership Metrics'!$H:$H),"")</f>
        <v>Mayoritas</v>
      </c>
      <c r="T3349" s="27" t="str">
        <f>IFERROR(_xlfn.XLOOKUP($B3349,'Ownership Metrics'!$A:$A,'Ownership Metrics'!$I:$I),"")</f>
        <v>Tinggi</v>
      </c>
      <c r="U3349" s="27">
        <f>IF(COUNTIFS($B$2:$B3349,$B3349,$D$2:$D3349,$D3349)=1,1,0)</f>
        <v>1</v>
      </c>
      <c r="V3349" s="27">
        <f t="shared" si="157"/>
        <v>1.0900000000000001</v>
      </c>
      <c r="W3349" s="27">
        <f t="shared" si="158"/>
        <v>6</v>
      </c>
      <c r="X3349" s="27">
        <f t="shared" si="156"/>
        <v>1.0899996651000001</v>
      </c>
    </row>
    <row r="3350" spans="1:24" x14ac:dyDescent="0.25">
      <c r="A3350" s="26">
        <v>46265</v>
      </c>
      <c r="B3350" s="27" t="s">
        <v>10592</v>
      </c>
      <c r="C3350" s="27" t="s">
        <v>3636</v>
      </c>
      <c r="D3350" s="27" t="s">
        <v>3642</v>
      </c>
      <c r="E3350" s="27"/>
      <c r="F3350" s="27"/>
      <c r="G3350" s="27"/>
      <c r="H3350" s="27"/>
      <c r="I3350" s="28">
        <v>0</v>
      </c>
      <c r="J3350" s="28">
        <v>7997556204</v>
      </c>
      <c r="K3350" s="28">
        <v>7997556204</v>
      </c>
      <c r="L3350" s="29">
        <v>86.64</v>
      </c>
      <c r="M3350" s="29">
        <f>IFERROR(_xlfn.XLOOKUP($B3350,'Ownership Metrics'!$A:$A,'Ownership Metrics'!$B:$B),"")</f>
        <v>2.76</v>
      </c>
      <c r="N3350" s="28">
        <f>IFERROR(_xlfn.XLOOKUP($B3350,'Ownership Metrics'!$A:$A,'Ownership Metrics'!$C:$C),"")</f>
        <v>7531</v>
      </c>
      <c r="O3350" s="29">
        <f>IFERROR(_xlfn.XLOOKUP($B3350,'Ownership Metrics'!$A:$A,'Ownership Metrics'!$D:$D),"")</f>
        <v>86.64</v>
      </c>
      <c r="P3350" s="29">
        <f>IFERROR(_xlfn.XLOOKUP($B3350,'Ownership Metrics'!$A:$A,'Ownership Metrics'!$E:$E),"")</f>
        <v>92.06</v>
      </c>
      <c r="Q3350" s="30">
        <f>IFERROR(_xlfn.XLOOKUP($B3350,'Ownership Metrics'!$A:$A,'Ownership Metrics'!$F:$F),"")</f>
        <v>6</v>
      </c>
      <c r="R3350" s="30">
        <f>IFERROR(_xlfn.XLOOKUP($B3350,'Ownership Metrics'!$A:$A,'Ownership Metrics'!$G:$G),"")</f>
        <v>81</v>
      </c>
      <c r="S3350" s="27" t="str">
        <f>IFERROR(_xlfn.XLOOKUP($B3350,'Ownership Metrics'!$A:$A,'Ownership Metrics'!$H:$H),"")</f>
        <v>Mayoritas</v>
      </c>
      <c r="T3350" s="27" t="str">
        <f>IFERROR(_xlfn.XLOOKUP($B3350,'Ownership Metrics'!$A:$A,'Ownership Metrics'!$I:$I),"")</f>
        <v>Tinggi</v>
      </c>
      <c r="U3350" s="27">
        <f>IF(COUNTIFS($B$2:$B3350,$B3350,$D$2:$D3350,$D3350)=1,1,0)</f>
        <v>1</v>
      </c>
      <c r="V3350" s="27">
        <f t="shared" si="157"/>
        <v>86.64</v>
      </c>
      <c r="W3350" s="27">
        <f t="shared" si="158"/>
        <v>1</v>
      </c>
      <c r="X3350" s="27">
        <f t="shared" si="156"/>
        <v>86.639999665000005</v>
      </c>
    </row>
    <row r="3351" spans="1:24" x14ac:dyDescent="0.25">
      <c r="A3351" s="26">
        <v>46265</v>
      </c>
      <c r="B3351" s="27" t="s">
        <v>10593</v>
      </c>
      <c r="C3351" s="27" t="s">
        <v>3644</v>
      </c>
      <c r="D3351" s="27" t="s">
        <v>3645</v>
      </c>
      <c r="E3351" s="27" t="s">
        <v>22</v>
      </c>
      <c r="F3351" s="27" t="s">
        <v>23</v>
      </c>
      <c r="G3351" s="27"/>
      <c r="H3351" s="27" t="s">
        <v>24</v>
      </c>
      <c r="I3351" s="28">
        <v>219941120</v>
      </c>
      <c r="J3351" s="28">
        <v>0</v>
      </c>
      <c r="K3351" s="28">
        <v>219941120</v>
      </c>
      <c r="L3351" s="29">
        <v>20.32</v>
      </c>
      <c r="M3351" s="29">
        <f>IFERROR(_xlfn.XLOOKUP($B3351,'Ownership Metrics'!$A:$A,'Ownership Metrics'!$B:$B),"")</f>
        <v>39.49</v>
      </c>
      <c r="N3351" s="28">
        <f>IFERROR(_xlfn.XLOOKUP($B3351,'Ownership Metrics'!$A:$A,'Ownership Metrics'!$C:$C),"")</f>
        <v>1355</v>
      </c>
      <c r="O3351" s="29">
        <f>IFERROR(_xlfn.XLOOKUP($B3351,'Ownership Metrics'!$A:$A,'Ownership Metrics'!$D:$D),"")</f>
        <v>30.21</v>
      </c>
      <c r="P3351" s="29">
        <f>IFERROR(_xlfn.XLOOKUP($B3351,'Ownership Metrics'!$A:$A,'Ownership Metrics'!$E:$E),"")</f>
        <v>54.77</v>
      </c>
      <c r="Q3351" s="30">
        <f>IFERROR(_xlfn.XLOOKUP($B3351,'Ownership Metrics'!$A:$A,'Ownership Metrics'!$F:$F),"")</f>
        <v>6</v>
      </c>
      <c r="R3351" s="30">
        <f>IFERROR(_xlfn.XLOOKUP($B3351,'Ownership Metrics'!$A:$A,'Ownership Metrics'!$G:$G),"")</f>
        <v>40</v>
      </c>
      <c r="S3351" s="27" t="str">
        <f>IFERROR(_xlfn.XLOOKUP($B3351,'Ownership Metrics'!$A:$A,'Ownership Metrics'!$H:$H),"")</f>
        <v>Moderat</v>
      </c>
      <c r="T3351" s="27" t="str">
        <f>IFERROR(_xlfn.XLOOKUP($B3351,'Ownership Metrics'!$A:$A,'Ownership Metrics'!$I:$I),"")</f>
        <v>Sedang</v>
      </c>
      <c r="U3351" s="27">
        <f>IF(COUNTIFS($B$2:$B3351,$B3351,$D$2:$D3351,$D3351)=1,1,0)</f>
        <v>1</v>
      </c>
      <c r="V3351" s="27">
        <f t="shared" si="157"/>
        <v>20.32</v>
      </c>
      <c r="W3351" s="27">
        <f t="shared" si="158"/>
        <v>2</v>
      </c>
      <c r="X3351" s="27">
        <f t="shared" si="156"/>
        <v>20.319999664899999</v>
      </c>
    </row>
    <row r="3352" spans="1:24" x14ac:dyDescent="0.25">
      <c r="A3352" s="26">
        <v>46265</v>
      </c>
      <c r="B3352" s="27" t="s">
        <v>10593</v>
      </c>
      <c r="C3352" s="27" t="s">
        <v>3644</v>
      </c>
      <c r="D3352" s="27" t="s">
        <v>3646</v>
      </c>
      <c r="E3352" s="27" t="s">
        <v>35</v>
      </c>
      <c r="F3352" s="27" t="s">
        <v>23</v>
      </c>
      <c r="G3352" s="27" t="s">
        <v>36</v>
      </c>
      <c r="H3352" s="27" t="s">
        <v>24</v>
      </c>
      <c r="I3352" s="28">
        <v>13050600</v>
      </c>
      <c r="J3352" s="28">
        <v>0</v>
      </c>
      <c r="K3352" s="28">
        <v>13050600</v>
      </c>
      <c r="L3352" s="29">
        <v>1.21</v>
      </c>
      <c r="M3352" s="29">
        <f>IFERROR(_xlfn.XLOOKUP($B3352,'Ownership Metrics'!$A:$A,'Ownership Metrics'!$B:$B),"")</f>
        <v>39.49</v>
      </c>
      <c r="N3352" s="28">
        <f>IFERROR(_xlfn.XLOOKUP($B3352,'Ownership Metrics'!$A:$A,'Ownership Metrics'!$C:$C),"")</f>
        <v>1355</v>
      </c>
      <c r="O3352" s="29">
        <f>IFERROR(_xlfn.XLOOKUP($B3352,'Ownership Metrics'!$A:$A,'Ownership Metrics'!$D:$D),"")</f>
        <v>30.21</v>
      </c>
      <c r="P3352" s="29">
        <f>IFERROR(_xlfn.XLOOKUP($B3352,'Ownership Metrics'!$A:$A,'Ownership Metrics'!$E:$E),"")</f>
        <v>54.77</v>
      </c>
      <c r="Q3352" s="30">
        <f>IFERROR(_xlfn.XLOOKUP($B3352,'Ownership Metrics'!$A:$A,'Ownership Metrics'!$F:$F),"")</f>
        <v>6</v>
      </c>
      <c r="R3352" s="30">
        <f>IFERROR(_xlfn.XLOOKUP($B3352,'Ownership Metrics'!$A:$A,'Ownership Metrics'!$G:$G),"")</f>
        <v>40</v>
      </c>
      <c r="S3352" s="27" t="str">
        <f>IFERROR(_xlfn.XLOOKUP($B3352,'Ownership Metrics'!$A:$A,'Ownership Metrics'!$H:$H),"")</f>
        <v>Moderat</v>
      </c>
      <c r="T3352" s="27" t="str">
        <f>IFERROR(_xlfn.XLOOKUP($B3352,'Ownership Metrics'!$A:$A,'Ownership Metrics'!$I:$I),"")</f>
        <v>Sedang</v>
      </c>
      <c r="U3352" s="27">
        <f>IF(COUNTIFS($B$2:$B3352,$B3352,$D$2:$D3352,$D3352)=1,1,0)</f>
        <v>1</v>
      </c>
      <c r="V3352" s="27">
        <f t="shared" si="157"/>
        <v>1.21</v>
      </c>
      <c r="W3352" s="27">
        <f t="shared" si="158"/>
        <v>6</v>
      </c>
      <c r="X3352" s="27">
        <f t="shared" si="156"/>
        <v>1.2099996648</v>
      </c>
    </row>
    <row r="3353" spans="1:24" x14ac:dyDescent="0.25">
      <c r="A3353" s="26">
        <v>46265</v>
      </c>
      <c r="B3353" s="27" t="s">
        <v>10593</v>
      </c>
      <c r="C3353" s="27" t="s">
        <v>3644</v>
      </c>
      <c r="D3353" s="27" t="s">
        <v>3647</v>
      </c>
      <c r="E3353" s="27" t="s">
        <v>35</v>
      </c>
      <c r="F3353" s="27" t="s">
        <v>23</v>
      </c>
      <c r="G3353" s="27" t="s">
        <v>36</v>
      </c>
      <c r="H3353" s="27" t="s">
        <v>36</v>
      </c>
      <c r="I3353" s="28">
        <v>0</v>
      </c>
      <c r="J3353" s="28">
        <v>22950000</v>
      </c>
      <c r="K3353" s="28">
        <v>22950000</v>
      </c>
      <c r="L3353" s="29">
        <v>2.12</v>
      </c>
      <c r="M3353" s="29">
        <f>IFERROR(_xlfn.XLOOKUP($B3353,'Ownership Metrics'!$A:$A,'Ownership Metrics'!$B:$B),"")</f>
        <v>39.49</v>
      </c>
      <c r="N3353" s="28">
        <f>IFERROR(_xlfn.XLOOKUP($B3353,'Ownership Metrics'!$A:$A,'Ownership Metrics'!$C:$C),"")</f>
        <v>1355</v>
      </c>
      <c r="O3353" s="29">
        <f>IFERROR(_xlfn.XLOOKUP($B3353,'Ownership Metrics'!$A:$A,'Ownership Metrics'!$D:$D),"")</f>
        <v>30.21</v>
      </c>
      <c r="P3353" s="29">
        <f>IFERROR(_xlfn.XLOOKUP($B3353,'Ownership Metrics'!$A:$A,'Ownership Metrics'!$E:$E),"")</f>
        <v>54.77</v>
      </c>
      <c r="Q3353" s="30">
        <f>IFERROR(_xlfn.XLOOKUP($B3353,'Ownership Metrics'!$A:$A,'Ownership Metrics'!$F:$F),"")</f>
        <v>6</v>
      </c>
      <c r="R3353" s="30">
        <f>IFERROR(_xlfn.XLOOKUP($B3353,'Ownership Metrics'!$A:$A,'Ownership Metrics'!$G:$G),"")</f>
        <v>40</v>
      </c>
      <c r="S3353" s="27" t="str">
        <f>IFERROR(_xlfn.XLOOKUP($B3353,'Ownership Metrics'!$A:$A,'Ownership Metrics'!$H:$H),"")</f>
        <v>Moderat</v>
      </c>
      <c r="T3353" s="27" t="str">
        <f>IFERROR(_xlfn.XLOOKUP($B3353,'Ownership Metrics'!$A:$A,'Ownership Metrics'!$I:$I),"")</f>
        <v>Sedang</v>
      </c>
      <c r="U3353" s="27">
        <f>IF(COUNTIFS($B$2:$B3353,$B3353,$D$2:$D3353,$D3353)=1,1,0)</f>
        <v>1</v>
      </c>
      <c r="V3353" s="27">
        <f t="shared" si="157"/>
        <v>2.12</v>
      </c>
      <c r="W3353" s="27">
        <f t="shared" si="158"/>
        <v>5</v>
      </c>
      <c r="X3353" s="27">
        <f t="shared" si="156"/>
        <v>2.1199996646999999</v>
      </c>
    </row>
    <row r="3354" spans="1:24" x14ac:dyDescent="0.25">
      <c r="A3354" s="26">
        <v>46265</v>
      </c>
      <c r="B3354" s="27" t="s">
        <v>10593</v>
      </c>
      <c r="C3354" s="27" t="s">
        <v>3644</v>
      </c>
      <c r="D3354" s="27" t="s">
        <v>3648</v>
      </c>
      <c r="E3354" s="27" t="s">
        <v>35</v>
      </c>
      <c r="F3354" s="27" t="s">
        <v>23</v>
      </c>
      <c r="G3354" s="27" t="s">
        <v>36</v>
      </c>
      <c r="H3354" s="27" t="s">
        <v>24</v>
      </c>
      <c r="I3354" s="28">
        <v>45883300</v>
      </c>
      <c r="J3354" s="28">
        <v>0</v>
      </c>
      <c r="K3354" s="28">
        <v>45883300</v>
      </c>
      <c r="L3354" s="29">
        <v>4.24</v>
      </c>
      <c r="M3354" s="29">
        <f>IFERROR(_xlfn.XLOOKUP($B3354,'Ownership Metrics'!$A:$A,'Ownership Metrics'!$B:$B),"")</f>
        <v>39.49</v>
      </c>
      <c r="N3354" s="28">
        <f>IFERROR(_xlfn.XLOOKUP($B3354,'Ownership Metrics'!$A:$A,'Ownership Metrics'!$C:$C),"")</f>
        <v>1355</v>
      </c>
      <c r="O3354" s="29">
        <f>IFERROR(_xlfn.XLOOKUP($B3354,'Ownership Metrics'!$A:$A,'Ownership Metrics'!$D:$D),"")</f>
        <v>30.21</v>
      </c>
      <c r="P3354" s="29">
        <f>IFERROR(_xlfn.XLOOKUP($B3354,'Ownership Metrics'!$A:$A,'Ownership Metrics'!$E:$E),"")</f>
        <v>54.77</v>
      </c>
      <c r="Q3354" s="30">
        <f>IFERROR(_xlfn.XLOOKUP($B3354,'Ownership Metrics'!$A:$A,'Ownership Metrics'!$F:$F),"")</f>
        <v>6</v>
      </c>
      <c r="R3354" s="30">
        <f>IFERROR(_xlfn.XLOOKUP($B3354,'Ownership Metrics'!$A:$A,'Ownership Metrics'!$G:$G),"")</f>
        <v>40</v>
      </c>
      <c r="S3354" s="27" t="str">
        <f>IFERROR(_xlfn.XLOOKUP($B3354,'Ownership Metrics'!$A:$A,'Ownership Metrics'!$H:$H),"")</f>
        <v>Moderat</v>
      </c>
      <c r="T3354" s="27" t="str">
        <f>IFERROR(_xlfn.XLOOKUP($B3354,'Ownership Metrics'!$A:$A,'Ownership Metrics'!$I:$I),"")</f>
        <v>Sedang</v>
      </c>
      <c r="U3354" s="27">
        <f>IF(COUNTIFS($B$2:$B3354,$B3354,$D$2:$D3354,$D3354)=1,1,0)</f>
        <v>1</v>
      </c>
      <c r="V3354" s="27">
        <f t="shared" si="157"/>
        <v>4.24</v>
      </c>
      <c r="W3354" s="27">
        <f t="shared" si="158"/>
        <v>3</v>
      </c>
      <c r="X3354" s="27">
        <f t="shared" si="156"/>
        <v>4.2399996646</v>
      </c>
    </row>
    <row r="3355" spans="1:24" x14ac:dyDescent="0.25">
      <c r="A3355" s="26">
        <v>46265</v>
      </c>
      <c r="B3355" s="27" t="s">
        <v>10593</v>
      </c>
      <c r="C3355" s="27" t="s">
        <v>3644</v>
      </c>
      <c r="D3355" s="27" t="s">
        <v>3649</v>
      </c>
      <c r="E3355" s="27" t="s">
        <v>35</v>
      </c>
      <c r="F3355" s="27" t="s">
        <v>23</v>
      </c>
      <c r="G3355" s="27" t="s">
        <v>36</v>
      </c>
      <c r="H3355" s="27" t="s">
        <v>24</v>
      </c>
      <c r="I3355" s="28">
        <v>26140300</v>
      </c>
      <c r="J3355" s="28">
        <v>0</v>
      </c>
      <c r="K3355" s="28">
        <v>26140300</v>
      </c>
      <c r="L3355" s="29">
        <v>2.41</v>
      </c>
      <c r="M3355" s="29">
        <f>IFERROR(_xlfn.XLOOKUP($B3355,'Ownership Metrics'!$A:$A,'Ownership Metrics'!$B:$B),"")</f>
        <v>39.49</v>
      </c>
      <c r="N3355" s="28">
        <f>IFERROR(_xlfn.XLOOKUP($B3355,'Ownership Metrics'!$A:$A,'Ownership Metrics'!$C:$C),"")</f>
        <v>1355</v>
      </c>
      <c r="O3355" s="29">
        <f>IFERROR(_xlfn.XLOOKUP($B3355,'Ownership Metrics'!$A:$A,'Ownership Metrics'!$D:$D),"")</f>
        <v>30.21</v>
      </c>
      <c r="P3355" s="29">
        <f>IFERROR(_xlfn.XLOOKUP($B3355,'Ownership Metrics'!$A:$A,'Ownership Metrics'!$E:$E),"")</f>
        <v>54.77</v>
      </c>
      <c r="Q3355" s="30">
        <f>IFERROR(_xlfn.XLOOKUP($B3355,'Ownership Metrics'!$A:$A,'Ownership Metrics'!$F:$F),"")</f>
        <v>6</v>
      </c>
      <c r="R3355" s="30">
        <f>IFERROR(_xlfn.XLOOKUP($B3355,'Ownership Metrics'!$A:$A,'Ownership Metrics'!$G:$G),"")</f>
        <v>40</v>
      </c>
      <c r="S3355" s="27" t="str">
        <f>IFERROR(_xlfn.XLOOKUP($B3355,'Ownership Metrics'!$A:$A,'Ownership Metrics'!$H:$H),"")</f>
        <v>Moderat</v>
      </c>
      <c r="T3355" s="27" t="str">
        <f>IFERROR(_xlfn.XLOOKUP($B3355,'Ownership Metrics'!$A:$A,'Ownership Metrics'!$I:$I),"")</f>
        <v>Sedang</v>
      </c>
      <c r="U3355" s="27">
        <f>IF(COUNTIFS($B$2:$B3355,$B3355,$D$2:$D3355,$D3355)=1,1,0)</f>
        <v>1</v>
      </c>
      <c r="V3355" s="27">
        <f t="shared" si="157"/>
        <v>2.41</v>
      </c>
      <c r="W3355" s="27">
        <f t="shared" si="158"/>
        <v>4</v>
      </c>
      <c r="X3355" s="27">
        <f t="shared" si="156"/>
        <v>2.4099996645000004</v>
      </c>
    </row>
    <row r="3356" spans="1:24" x14ac:dyDescent="0.25">
      <c r="A3356" s="26">
        <v>46265</v>
      </c>
      <c r="B3356" s="27" t="s">
        <v>10593</v>
      </c>
      <c r="C3356" s="27" t="s">
        <v>3644</v>
      </c>
      <c r="D3356" s="27" t="s">
        <v>147</v>
      </c>
      <c r="E3356" s="27" t="s">
        <v>67</v>
      </c>
      <c r="F3356" s="27" t="s">
        <v>32</v>
      </c>
      <c r="G3356" s="27"/>
      <c r="H3356" s="27" t="s">
        <v>64</v>
      </c>
      <c r="I3356" s="28">
        <v>327005986</v>
      </c>
      <c r="J3356" s="28">
        <v>0</v>
      </c>
      <c r="K3356" s="28">
        <v>327005986</v>
      </c>
      <c r="L3356" s="29">
        <v>30.21</v>
      </c>
      <c r="M3356" s="29">
        <f>IFERROR(_xlfn.XLOOKUP($B3356,'Ownership Metrics'!$A:$A,'Ownership Metrics'!$B:$B),"")</f>
        <v>39.49</v>
      </c>
      <c r="N3356" s="28">
        <f>IFERROR(_xlfn.XLOOKUP($B3356,'Ownership Metrics'!$A:$A,'Ownership Metrics'!$C:$C),"")</f>
        <v>1355</v>
      </c>
      <c r="O3356" s="29">
        <f>IFERROR(_xlfn.XLOOKUP($B3356,'Ownership Metrics'!$A:$A,'Ownership Metrics'!$D:$D),"")</f>
        <v>30.21</v>
      </c>
      <c r="P3356" s="29">
        <f>IFERROR(_xlfn.XLOOKUP($B3356,'Ownership Metrics'!$A:$A,'Ownership Metrics'!$E:$E),"")</f>
        <v>54.77</v>
      </c>
      <c r="Q3356" s="30">
        <f>IFERROR(_xlfn.XLOOKUP($B3356,'Ownership Metrics'!$A:$A,'Ownership Metrics'!$F:$F),"")</f>
        <v>6</v>
      </c>
      <c r="R3356" s="30">
        <f>IFERROR(_xlfn.XLOOKUP($B3356,'Ownership Metrics'!$A:$A,'Ownership Metrics'!$G:$G),"")</f>
        <v>40</v>
      </c>
      <c r="S3356" s="27" t="str">
        <f>IFERROR(_xlfn.XLOOKUP($B3356,'Ownership Metrics'!$A:$A,'Ownership Metrics'!$H:$H),"")</f>
        <v>Moderat</v>
      </c>
      <c r="T3356" s="27" t="str">
        <f>IFERROR(_xlfn.XLOOKUP($B3356,'Ownership Metrics'!$A:$A,'Ownership Metrics'!$I:$I),"")</f>
        <v>Sedang</v>
      </c>
      <c r="U3356" s="27">
        <f>IF(COUNTIFS($B$2:$B3356,$B3356,$D$2:$D3356,$D3356)=1,1,0)</f>
        <v>1</v>
      </c>
      <c r="V3356" s="27">
        <f t="shared" si="157"/>
        <v>30.21</v>
      </c>
      <c r="W3356" s="27">
        <f t="shared" si="158"/>
        <v>1</v>
      </c>
      <c r="X3356" s="27">
        <f t="shared" si="156"/>
        <v>30.209999664400002</v>
      </c>
    </row>
    <row r="3357" spans="1:24" x14ac:dyDescent="0.25">
      <c r="A3357" s="26">
        <v>46265</v>
      </c>
      <c r="B3357" s="27" t="s">
        <v>10594</v>
      </c>
      <c r="C3357" s="27" t="s">
        <v>3651</v>
      </c>
      <c r="D3357" s="27" t="s">
        <v>3652</v>
      </c>
      <c r="E3357" s="27" t="s">
        <v>22</v>
      </c>
      <c r="F3357" s="27" t="s">
        <v>23</v>
      </c>
      <c r="G3357" s="27"/>
      <c r="H3357" s="27" t="s">
        <v>24</v>
      </c>
      <c r="I3357" s="28">
        <v>117606100</v>
      </c>
      <c r="J3357" s="28">
        <v>0</v>
      </c>
      <c r="K3357" s="28">
        <v>117606100</v>
      </c>
      <c r="L3357" s="29">
        <v>3.6</v>
      </c>
      <c r="M3357" s="29">
        <f>IFERROR(_xlfn.XLOOKUP($B3357,'Ownership Metrics'!$A:$A,'Ownership Metrics'!$B:$B),"")</f>
        <v>9.89</v>
      </c>
      <c r="N3357" s="28">
        <f>IFERROR(_xlfn.XLOOKUP($B3357,'Ownership Metrics'!$A:$A,'Ownership Metrics'!$C:$C),"")</f>
        <v>4388</v>
      </c>
      <c r="O3357" s="29">
        <f>IFERROR(_xlfn.XLOOKUP($B3357,'Ownership Metrics'!$A:$A,'Ownership Metrics'!$D:$D),"")</f>
        <v>64</v>
      </c>
      <c r="P3357" s="29">
        <f>IFERROR(_xlfn.XLOOKUP($B3357,'Ownership Metrics'!$A:$A,'Ownership Metrics'!$E:$E),"")</f>
        <v>84.13</v>
      </c>
      <c r="Q3357" s="30">
        <f>IFERROR(_xlfn.XLOOKUP($B3357,'Ownership Metrics'!$A:$A,'Ownership Metrics'!$F:$F),"")</f>
        <v>5</v>
      </c>
      <c r="R3357" s="30">
        <f>IFERROR(_xlfn.XLOOKUP($B3357,'Ownership Metrics'!$A:$A,'Ownership Metrics'!$G:$G),"")</f>
        <v>65</v>
      </c>
      <c r="S3357" s="27" t="str">
        <f>IFERROR(_xlfn.XLOOKUP($B3357,'Ownership Metrics'!$A:$A,'Ownership Metrics'!$H:$H),"")</f>
        <v>Mayoritas</v>
      </c>
      <c r="T3357" s="27" t="str">
        <f>IFERROR(_xlfn.XLOOKUP($B3357,'Ownership Metrics'!$A:$A,'Ownership Metrics'!$I:$I),"")</f>
        <v>Tinggi</v>
      </c>
      <c r="U3357" s="27">
        <f>IF(COUNTIFS($B$2:$B3357,$B3357,$D$2:$D3357,$D3357)=1,1,0)</f>
        <v>1</v>
      </c>
      <c r="V3357" s="27">
        <f t="shared" si="157"/>
        <v>3.6</v>
      </c>
      <c r="W3357" s="27">
        <f t="shared" si="158"/>
        <v>4</v>
      </c>
      <c r="X3357" s="27">
        <f t="shared" si="156"/>
        <v>3.5999996643000003</v>
      </c>
    </row>
    <row r="3358" spans="1:24" x14ac:dyDescent="0.25">
      <c r="A3358" s="26">
        <v>46265</v>
      </c>
      <c r="B3358" s="27" t="s">
        <v>10594</v>
      </c>
      <c r="C3358" s="27" t="s">
        <v>3651</v>
      </c>
      <c r="D3358" s="27" t="s">
        <v>3653</v>
      </c>
      <c r="E3358" s="27" t="s">
        <v>22</v>
      </c>
      <c r="F3358" s="27" t="s">
        <v>23</v>
      </c>
      <c r="G3358" s="27"/>
      <c r="H3358" s="27" t="s">
        <v>24</v>
      </c>
      <c r="I3358" s="28">
        <v>134616000</v>
      </c>
      <c r="J3358" s="28">
        <v>0</v>
      </c>
      <c r="K3358" s="28">
        <v>134616000</v>
      </c>
      <c r="L3358" s="29">
        <v>4.13</v>
      </c>
      <c r="M3358" s="29">
        <f>IFERROR(_xlfn.XLOOKUP($B3358,'Ownership Metrics'!$A:$A,'Ownership Metrics'!$B:$B),"")</f>
        <v>9.89</v>
      </c>
      <c r="N3358" s="28">
        <f>IFERROR(_xlfn.XLOOKUP($B3358,'Ownership Metrics'!$A:$A,'Ownership Metrics'!$C:$C),"")</f>
        <v>4388</v>
      </c>
      <c r="O3358" s="29">
        <f>IFERROR(_xlfn.XLOOKUP($B3358,'Ownership Metrics'!$A:$A,'Ownership Metrics'!$D:$D),"")</f>
        <v>64</v>
      </c>
      <c r="P3358" s="29">
        <f>IFERROR(_xlfn.XLOOKUP($B3358,'Ownership Metrics'!$A:$A,'Ownership Metrics'!$E:$E),"")</f>
        <v>84.13</v>
      </c>
      <c r="Q3358" s="30">
        <f>IFERROR(_xlfn.XLOOKUP($B3358,'Ownership Metrics'!$A:$A,'Ownership Metrics'!$F:$F),"")</f>
        <v>5</v>
      </c>
      <c r="R3358" s="30">
        <f>IFERROR(_xlfn.XLOOKUP($B3358,'Ownership Metrics'!$A:$A,'Ownership Metrics'!$G:$G),"")</f>
        <v>65</v>
      </c>
      <c r="S3358" s="27" t="str">
        <f>IFERROR(_xlfn.XLOOKUP($B3358,'Ownership Metrics'!$A:$A,'Ownership Metrics'!$H:$H),"")</f>
        <v>Mayoritas</v>
      </c>
      <c r="T3358" s="27" t="str">
        <f>IFERROR(_xlfn.XLOOKUP($B3358,'Ownership Metrics'!$A:$A,'Ownership Metrics'!$I:$I),"")</f>
        <v>Tinggi</v>
      </c>
      <c r="U3358" s="27">
        <f>IF(COUNTIFS($B$2:$B3358,$B3358,$D$2:$D3358,$D3358)=1,1,0)</f>
        <v>1</v>
      </c>
      <c r="V3358" s="27">
        <f t="shared" si="157"/>
        <v>4.13</v>
      </c>
      <c r="W3358" s="27">
        <f t="shared" si="158"/>
        <v>3</v>
      </c>
      <c r="X3358" s="27">
        <f t="shared" si="156"/>
        <v>4.1299996641999996</v>
      </c>
    </row>
    <row r="3359" spans="1:24" x14ac:dyDescent="0.25">
      <c r="A3359" s="26">
        <v>46265</v>
      </c>
      <c r="B3359" s="27" t="s">
        <v>10594</v>
      </c>
      <c r="C3359" s="27" t="s">
        <v>3651</v>
      </c>
      <c r="D3359" s="27" t="s">
        <v>3654</v>
      </c>
      <c r="E3359" s="27" t="s">
        <v>35</v>
      </c>
      <c r="F3359" s="27" t="s">
        <v>23</v>
      </c>
      <c r="G3359" s="27" t="s">
        <v>36</v>
      </c>
      <c r="H3359" s="27" t="s">
        <v>24</v>
      </c>
      <c r="I3359" s="28">
        <v>77732400</v>
      </c>
      <c r="J3359" s="28">
        <v>0</v>
      </c>
      <c r="K3359" s="28">
        <v>77732400</v>
      </c>
      <c r="L3359" s="29">
        <v>2.38</v>
      </c>
      <c r="M3359" s="29">
        <f>IFERROR(_xlfn.XLOOKUP($B3359,'Ownership Metrics'!$A:$A,'Ownership Metrics'!$B:$B),"")</f>
        <v>9.89</v>
      </c>
      <c r="N3359" s="28">
        <f>IFERROR(_xlfn.XLOOKUP($B3359,'Ownership Metrics'!$A:$A,'Ownership Metrics'!$C:$C),"")</f>
        <v>4388</v>
      </c>
      <c r="O3359" s="29">
        <f>IFERROR(_xlfn.XLOOKUP($B3359,'Ownership Metrics'!$A:$A,'Ownership Metrics'!$D:$D),"")</f>
        <v>64</v>
      </c>
      <c r="P3359" s="29">
        <f>IFERROR(_xlfn.XLOOKUP($B3359,'Ownership Metrics'!$A:$A,'Ownership Metrics'!$E:$E),"")</f>
        <v>84.13</v>
      </c>
      <c r="Q3359" s="30">
        <f>IFERROR(_xlfn.XLOOKUP($B3359,'Ownership Metrics'!$A:$A,'Ownership Metrics'!$F:$F),"")</f>
        <v>5</v>
      </c>
      <c r="R3359" s="30">
        <f>IFERROR(_xlfn.XLOOKUP($B3359,'Ownership Metrics'!$A:$A,'Ownership Metrics'!$G:$G),"")</f>
        <v>65</v>
      </c>
      <c r="S3359" s="27" t="str">
        <f>IFERROR(_xlfn.XLOOKUP($B3359,'Ownership Metrics'!$A:$A,'Ownership Metrics'!$H:$H),"")</f>
        <v>Mayoritas</v>
      </c>
      <c r="T3359" s="27" t="str">
        <f>IFERROR(_xlfn.XLOOKUP($B3359,'Ownership Metrics'!$A:$A,'Ownership Metrics'!$I:$I),"")</f>
        <v>Tinggi</v>
      </c>
      <c r="U3359" s="27">
        <f>IF(COUNTIFS($B$2:$B3359,$B3359,$D$2:$D3359,$D3359)=1,1,0)</f>
        <v>1</v>
      </c>
      <c r="V3359" s="27">
        <f t="shared" si="157"/>
        <v>2.38</v>
      </c>
      <c r="W3359" s="27">
        <f t="shared" si="158"/>
        <v>5</v>
      </c>
      <c r="X3359" s="27">
        <f t="shared" si="156"/>
        <v>2.3799996641000001</v>
      </c>
    </row>
    <row r="3360" spans="1:24" x14ac:dyDescent="0.25">
      <c r="A3360" s="26">
        <v>46265</v>
      </c>
      <c r="B3360" s="27" t="s">
        <v>10594</v>
      </c>
      <c r="C3360" s="27" t="s">
        <v>3651</v>
      </c>
      <c r="D3360" s="27" t="s">
        <v>3655</v>
      </c>
      <c r="E3360" s="27"/>
      <c r="F3360" s="27"/>
      <c r="G3360" s="27"/>
      <c r="H3360" s="27"/>
      <c r="I3360" s="28">
        <v>0</v>
      </c>
      <c r="J3360" s="28">
        <v>522000000</v>
      </c>
      <c r="K3360" s="28">
        <v>522000000</v>
      </c>
      <c r="L3360" s="29">
        <v>16</v>
      </c>
      <c r="M3360" s="29">
        <f>IFERROR(_xlfn.XLOOKUP($B3360,'Ownership Metrics'!$A:$A,'Ownership Metrics'!$B:$B),"")</f>
        <v>9.89</v>
      </c>
      <c r="N3360" s="28">
        <f>IFERROR(_xlfn.XLOOKUP($B3360,'Ownership Metrics'!$A:$A,'Ownership Metrics'!$C:$C),"")</f>
        <v>4388</v>
      </c>
      <c r="O3360" s="29">
        <f>IFERROR(_xlfn.XLOOKUP($B3360,'Ownership Metrics'!$A:$A,'Ownership Metrics'!$D:$D),"")</f>
        <v>64</v>
      </c>
      <c r="P3360" s="29">
        <f>IFERROR(_xlfn.XLOOKUP($B3360,'Ownership Metrics'!$A:$A,'Ownership Metrics'!$E:$E),"")</f>
        <v>84.13</v>
      </c>
      <c r="Q3360" s="30">
        <f>IFERROR(_xlfn.XLOOKUP($B3360,'Ownership Metrics'!$A:$A,'Ownership Metrics'!$F:$F),"")</f>
        <v>5</v>
      </c>
      <c r="R3360" s="30">
        <f>IFERROR(_xlfn.XLOOKUP($B3360,'Ownership Metrics'!$A:$A,'Ownership Metrics'!$G:$G),"")</f>
        <v>65</v>
      </c>
      <c r="S3360" s="27" t="str">
        <f>IFERROR(_xlfn.XLOOKUP($B3360,'Ownership Metrics'!$A:$A,'Ownership Metrics'!$H:$H),"")</f>
        <v>Mayoritas</v>
      </c>
      <c r="T3360" s="27" t="str">
        <f>IFERROR(_xlfn.XLOOKUP($B3360,'Ownership Metrics'!$A:$A,'Ownership Metrics'!$I:$I),"")</f>
        <v>Tinggi</v>
      </c>
      <c r="U3360" s="27">
        <f>IF(COUNTIFS($B$2:$B3360,$B3360,$D$2:$D3360,$D3360)=1,1,0)</f>
        <v>1</v>
      </c>
      <c r="V3360" s="27">
        <f t="shared" si="157"/>
        <v>16</v>
      </c>
      <c r="W3360" s="27">
        <f t="shared" si="158"/>
        <v>2</v>
      </c>
      <c r="X3360" s="27">
        <f t="shared" si="156"/>
        <v>15.999999664000001</v>
      </c>
    </row>
    <row r="3361" spans="1:24" x14ac:dyDescent="0.25">
      <c r="A3361" s="26">
        <v>46265</v>
      </c>
      <c r="B3361" s="27" t="s">
        <v>10594</v>
      </c>
      <c r="C3361" s="27" t="s">
        <v>3651</v>
      </c>
      <c r="D3361" s="27" t="s">
        <v>3656</v>
      </c>
      <c r="E3361" s="27"/>
      <c r="F3361" s="27"/>
      <c r="G3361" s="27"/>
      <c r="H3361" s="27"/>
      <c r="I3361" s="28">
        <v>0</v>
      </c>
      <c r="J3361" s="28">
        <v>2088000000</v>
      </c>
      <c r="K3361" s="28">
        <v>2088000000</v>
      </c>
      <c r="L3361" s="29">
        <v>64</v>
      </c>
      <c r="M3361" s="29">
        <f>IFERROR(_xlfn.XLOOKUP($B3361,'Ownership Metrics'!$A:$A,'Ownership Metrics'!$B:$B),"")</f>
        <v>9.89</v>
      </c>
      <c r="N3361" s="28">
        <f>IFERROR(_xlfn.XLOOKUP($B3361,'Ownership Metrics'!$A:$A,'Ownership Metrics'!$C:$C),"")</f>
        <v>4388</v>
      </c>
      <c r="O3361" s="29">
        <f>IFERROR(_xlfn.XLOOKUP($B3361,'Ownership Metrics'!$A:$A,'Ownership Metrics'!$D:$D),"")</f>
        <v>64</v>
      </c>
      <c r="P3361" s="29">
        <f>IFERROR(_xlfn.XLOOKUP($B3361,'Ownership Metrics'!$A:$A,'Ownership Metrics'!$E:$E),"")</f>
        <v>84.13</v>
      </c>
      <c r="Q3361" s="30">
        <f>IFERROR(_xlfn.XLOOKUP($B3361,'Ownership Metrics'!$A:$A,'Ownership Metrics'!$F:$F),"")</f>
        <v>5</v>
      </c>
      <c r="R3361" s="30">
        <f>IFERROR(_xlfn.XLOOKUP($B3361,'Ownership Metrics'!$A:$A,'Ownership Metrics'!$G:$G),"")</f>
        <v>65</v>
      </c>
      <c r="S3361" s="27" t="str">
        <f>IFERROR(_xlfn.XLOOKUP($B3361,'Ownership Metrics'!$A:$A,'Ownership Metrics'!$H:$H),"")</f>
        <v>Mayoritas</v>
      </c>
      <c r="T3361" s="27" t="str">
        <f>IFERROR(_xlfn.XLOOKUP($B3361,'Ownership Metrics'!$A:$A,'Ownership Metrics'!$I:$I),"")</f>
        <v>Tinggi</v>
      </c>
      <c r="U3361" s="27">
        <f>IF(COUNTIFS($B$2:$B3361,$B3361,$D$2:$D3361,$D3361)=1,1,0)</f>
        <v>1</v>
      </c>
      <c r="V3361" s="27">
        <f t="shared" si="157"/>
        <v>64</v>
      </c>
      <c r="W3361" s="27">
        <f t="shared" si="158"/>
        <v>1</v>
      </c>
      <c r="X3361" s="27">
        <f t="shared" si="156"/>
        <v>63.999999663899999</v>
      </c>
    </row>
    <row r="3362" spans="1:24" x14ac:dyDescent="0.25">
      <c r="A3362" s="26">
        <v>46265</v>
      </c>
      <c r="B3362" s="27" t="s">
        <v>10595</v>
      </c>
      <c r="C3362" s="27" t="s">
        <v>3658</v>
      </c>
      <c r="D3362" s="27" t="s">
        <v>3659</v>
      </c>
      <c r="E3362" s="27" t="s">
        <v>22</v>
      </c>
      <c r="F3362" s="27" t="s">
        <v>23</v>
      </c>
      <c r="G3362" s="27"/>
      <c r="H3362" s="27" t="s">
        <v>24</v>
      </c>
      <c r="I3362" s="28">
        <v>646089700</v>
      </c>
      <c r="J3362" s="28">
        <v>0</v>
      </c>
      <c r="K3362" s="28">
        <v>646089700</v>
      </c>
      <c r="L3362" s="29">
        <v>3.98</v>
      </c>
      <c r="M3362" s="29">
        <f>IFERROR(_xlfn.XLOOKUP($B3362,'Ownership Metrics'!$A:$A,'Ownership Metrics'!$B:$B),"")</f>
        <v>2.48</v>
      </c>
      <c r="N3362" s="28">
        <f>IFERROR(_xlfn.XLOOKUP($B3362,'Ownership Metrics'!$A:$A,'Ownership Metrics'!$C:$C),"")</f>
        <v>8573</v>
      </c>
      <c r="O3362" s="29">
        <f>IFERROR(_xlfn.XLOOKUP($B3362,'Ownership Metrics'!$A:$A,'Ownership Metrics'!$D:$D),"")</f>
        <v>92.5</v>
      </c>
      <c r="P3362" s="29">
        <f>IFERROR(_xlfn.XLOOKUP($B3362,'Ownership Metrics'!$A:$A,'Ownership Metrics'!$E:$E),"")</f>
        <v>97.52</v>
      </c>
      <c r="Q3362" s="30">
        <f>IFERROR(_xlfn.XLOOKUP($B3362,'Ownership Metrics'!$A:$A,'Ownership Metrics'!$F:$F),"")</f>
        <v>3</v>
      </c>
      <c r="R3362" s="30">
        <f>IFERROR(_xlfn.XLOOKUP($B3362,'Ownership Metrics'!$A:$A,'Ownership Metrics'!$G:$G),"")</f>
        <v>91</v>
      </c>
      <c r="S3362" s="27" t="str">
        <f>IFERROR(_xlfn.XLOOKUP($B3362,'Ownership Metrics'!$A:$A,'Ownership Metrics'!$H:$H),"")</f>
        <v>Mayoritas</v>
      </c>
      <c r="T3362" s="27" t="str">
        <f>IFERROR(_xlfn.XLOOKUP($B3362,'Ownership Metrics'!$A:$A,'Ownership Metrics'!$I:$I),"")</f>
        <v>Tinggi</v>
      </c>
      <c r="U3362" s="27">
        <f>IF(COUNTIFS($B$2:$B3362,$B3362,$D$2:$D3362,$D3362)=1,1,0)</f>
        <v>1</v>
      </c>
      <c r="V3362" s="27">
        <f t="shared" si="157"/>
        <v>3.98</v>
      </c>
      <c r="W3362" s="27">
        <f t="shared" si="158"/>
        <v>2</v>
      </c>
      <c r="X3362" s="27">
        <f t="shared" si="156"/>
        <v>3.9799996638000001</v>
      </c>
    </row>
    <row r="3363" spans="1:24" x14ac:dyDescent="0.25">
      <c r="A3363" s="26">
        <v>46265</v>
      </c>
      <c r="B3363" s="27" t="s">
        <v>10595</v>
      </c>
      <c r="C3363" s="27" t="s">
        <v>3658</v>
      </c>
      <c r="D3363" s="27" t="s">
        <v>3660</v>
      </c>
      <c r="E3363" s="27" t="s">
        <v>51</v>
      </c>
      <c r="F3363" s="27" t="s">
        <v>23</v>
      </c>
      <c r="G3363" s="27"/>
      <c r="H3363" s="27" t="s">
        <v>24</v>
      </c>
      <c r="I3363" s="28">
        <v>15015345027</v>
      </c>
      <c r="J3363" s="28">
        <v>0</v>
      </c>
      <c r="K3363" s="28">
        <v>15015345027</v>
      </c>
      <c r="L3363" s="29">
        <v>92.5</v>
      </c>
      <c r="M3363" s="29">
        <f>IFERROR(_xlfn.XLOOKUP($B3363,'Ownership Metrics'!$A:$A,'Ownership Metrics'!$B:$B),"")</f>
        <v>2.48</v>
      </c>
      <c r="N3363" s="28">
        <f>IFERROR(_xlfn.XLOOKUP($B3363,'Ownership Metrics'!$A:$A,'Ownership Metrics'!$C:$C),"")</f>
        <v>8573</v>
      </c>
      <c r="O3363" s="29">
        <f>IFERROR(_xlfn.XLOOKUP($B3363,'Ownership Metrics'!$A:$A,'Ownership Metrics'!$D:$D),"")</f>
        <v>92.5</v>
      </c>
      <c r="P3363" s="29">
        <f>IFERROR(_xlfn.XLOOKUP($B3363,'Ownership Metrics'!$A:$A,'Ownership Metrics'!$E:$E),"")</f>
        <v>97.52</v>
      </c>
      <c r="Q3363" s="30">
        <f>IFERROR(_xlfn.XLOOKUP($B3363,'Ownership Metrics'!$A:$A,'Ownership Metrics'!$F:$F),"")</f>
        <v>3</v>
      </c>
      <c r="R3363" s="30">
        <f>IFERROR(_xlfn.XLOOKUP($B3363,'Ownership Metrics'!$A:$A,'Ownership Metrics'!$G:$G),"")</f>
        <v>91</v>
      </c>
      <c r="S3363" s="27" t="str">
        <f>IFERROR(_xlfn.XLOOKUP($B3363,'Ownership Metrics'!$A:$A,'Ownership Metrics'!$H:$H),"")</f>
        <v>Mayoritas</v>
      </c>
      <c r="T3363" s="27" t="str">
        <f>IFERROR(_xlfn.XLOOKUP($B3363,'Ownership Metrics'!$A:$A,'Ownership Metrics'!$I:$I),"")</f>
        <v>Tinggi</v>
      </c>
      <c r="U3363" s="27">
        <f>IF(COUNTIFS($B$2:$B3363,$B3363,$D$2:$D3363,$D3363)=1,1,0)</f>
        <v>1</v>
      </c>
      <c r="V3363" s="27">
        <f t="shared" si="157"/>
        <v>92.5</v>
      </c>
      <c r="W3363" s="27">
        <f t="shared" si="158"/>
        <v>1</v>
      </c>
      <c r="X3363" s="27">
        <f t="shared" si="156"/>
        <v>92.499999663699995</v>
      </c>
    </row>
    <row r="3364" spans="1:24" x14ac:dyDescent="0.25">
      <c r="A3364" s="26">
        <v>46265</v>
      </c>
      <c r="B3364" s="27" t="s">
        <v>10595</v>
      </c>
      <c r="C3364" s="27" t="s">
        <v>3658</v>
      </c>
      <c r="D3364" s="27" t="s">
        <v>962</v>
      </c>
      <c r="E3364" s="27" t="s">
        <v>114</v>
      </c>
      <c r="F3364" s="27" t="s">
        <v>32</v>
      </c>
      <c r="G3364" s="27"/>
      <c r="H3364" s="27" t="s">
        <v>64</v>
      </c>
      <c r="I3364" s="28">
        <v>169603500</v>
      </c>
      <c r="J3364" s="28">
        <v>0</v>
      </c>
      <c r="K3364" s="28">
        <v>169603500</v>
      </c>
      <c r="L3364" s="29">
        <v>1.04</v>
      </c>
      <c r="M3364" s="29">
        <f>IFERROR(_xlfn.XLOOKUP($B3364,'Ownership Metrics'!$A:$A,'Ownership Metrics'!$B:$B),"")</f>
        <v>2.48</v>
      </c>
      <c r="N3364" s="28">
        <f>IFERROR(_xlfn.XLOOKUP($B3364,'Ownership Metrics'!$A:$A,'Ownership Metrics'!$C:$C),"")</f>
        <v>8573</v>
      </c>
      <c r="O3364" s="29">
        <f>IFERROR(_xlfn.XLOOKUP($B3364,'Ownership Metrics'!$A:$A,'Ownership Metrics'!$D:$D),"")</f>
        <v>92.5</v>
      </c>
      <c r="P3364" s="29">
        <f>IFERROR(_xlfn.XLOOKUP($B3364,'Ownership Metrics'!$A:$A,'Ownership Metrics'!$E:$E),"")</f>
        <v>97.52</v>
      </c>
      <c r="Q3364" s="30">
        <f>IFERROR(_xlfn.XLOOKUP($B3364,'Ownership Metrics'!$A:$A,'Ownership Metrics'!$F:$F),"")</f>
        <v>3</v>
      </c>
      <c r="R3364" s="30">
        <f>IFERROR(_xlfn.XLOOKUP($B3364,'Ownership Metrics'!$A:$A,'Ownership Metrics'!$G:$G),"")</f>
        <v>91</v>
      </c>
      <c r="S3364" s="27" t="str">
        <f>IFERROR(_xlfn.XLOOKUP($B3364,'Ownership Metrics'!$A:$A,'Ownership Metrics'!$H:$H),"")</f>
        <v>Mayoritas</v>
      </c>
      <c r="T3364" s="27" t="str">
        <f>IFERROR(_xlfn.XLOOKUP($B3364,'Ownership Metrics'!$A:$A,'Ownership Metrics'!$I:$I),"")</f>
        <v>Tinggi</v>
      </c>
      <c r="U3364" s="27">
        <f>IF(COUNTIFS($B$2:$B3364,$B3364,$D$2:$D3364,$D3364)=1,1,0)</f>
        <v>1</v>
      </c>
      <c r="V3364" s="27">
        <f t="shared" si="157"/>
        <v>1.04</v>
      </c>
      <c r="W3364" s="27">
        <f t="shared" si="158"/>
        <v>3</v>
      </c>
      <c r="X3364" s="27">
        <f t="shared" si="156"/>
        <v>1.0399996636</v>
      </c>
    </row>
    <row r="3365" spans="1:24" x14ac:dyDescent="0.25">
      <c r="A3365" s="26">
        <v>46265</v>
      </c>
      <c r="B3365" s="27" t="s">
        <v>10596</v>
      </c>
      <c r="C3365" s="27" t="s">
        <v>3662</v>
      </c>
      <c r="D3365" s="27" t="s">
        <v>3663</v>
      </c>
      <c r="E3365" s="27" t="s">
        <v>35</v>
      </c>
      <c r="F3365" s="27" t="s">
        <v>23</v>
      </c>
      <c r="G3365" s="27" t="s">
        <v>36</v>
      </c>
      <c r="H3365" s="27" t="s">
        <v>24</v>
      </c>
      <c r="I3365" s="28">
        <v>8705000</v>
      </c>
      <c r="J3365" s="28">
        <v>0</v>
      </c>
      <c r="K3365" s="28">
        <v>8705000</v>
      </c>
      <c r="L3365" s="29">
        <v>1.0900000000000001</v>
      </c>
      <c r="M3365" s="29">
        <f>IFERROR(_xlfn.XLOOKUP($B3365,'Ownership Metrics'!$A:$A,'Ownership Metrics'!$B:$B),"")</f>
        <v>18.62</v>
      </c>
      <c r="N3365" s="28">
        <f>IFERROR(_xlfn.XLOOKUP($B3365,'Ownership Metrics'!$A:$A,'Ownership Metrics'!$C:$C),"")</f>
        <v>3283</v>
      </c>
      <c r="O3365" s="29">
        <f>IFERROR(_xlfn.XLOOKUP($B3365,'Ownership Metrics'!$A:$A,'Ownership Metrics'!$D:$D),"")</f>
        <v>53.08</v>
      </c>
      <c r="P3365" s="29">
        <f>IFERROR(_xlfn.XLOOKUP($B3365,'Ownership Metrics'!$A:$A,'Ownership Metrics'!$E:$E),"")</f>
        <v>77.55</v>
      </c>
      <c r="Q3365" s="30">
        <f>IFERROR(_xlfn.XLOOKUP($B3365,'Ownership Metrics'!$A:$A,'Ownership Metrics'!$F:$F),"")</f>
        <v>6</v>
      </c>
      <c r="R3365" s="30">
        <f>IFERROR(_xlfn.XLOOKUP($B3365,'Ownership Metrics'!$A:$A,'Ownership Metrics'!$G:$G),"")</f>
        <v>57</v>
      </c>
      <c r="S3365" s="27" t="str">
        <f>IFERROR(_xlfn.XLOOKUP($B3365,'Ownership Metrics'!$A:$A,'Ownership Metrics'!$H:$H),"")</f>
        <v>Mayoritas</v>
      </c>
      <c r="T3365" s="27" t="str">
        <f>IFERROR(_xlfn.XLOOKUP($B3365,'Ownership Metrics'!$A:$A,'Ownership Metrics'!$I:$I),"")</f>
        <v>Tinggi</v>
      </c>
      <c r="U3365" s="27">
        <f>IF(COUNTIFS($B$2:$B3365,$B3365,$D$2:$D3365,$D3365)=1,1,0)</f>
        <v>1</v>
      </c>
      <c r="V3365" s="27">
        <f t="shared" si="157"/>
        <v>1.0900000000000001</v>
      </c>
      <c r="W3365" s="27">
        <f t="shared" si="158"/>
        <v>6</v>
      </c>
      <c r="X3365" s="27">
        <f t="shared" si="156"/>
        <v>1.0899996635</v>
      </c>
    </row>
    <row r="3366" spans="1:24" x14ac:dyDescent="0.25">
      <c r="A3366" s="26">
        <v>46265</v>
      </c>
      <c r="B3366" s="27" t="s">
        <v>10596</v>
      </c>
      <c r="C3366" s="27" t="s">
        <v>3662</v>
      </c>
      <c r="D3366" s="27" t="s">
        <v>3664</v>
      </c>
      <c r="E3366" s="27" t="s">
        <v>35</v>
      </c>
      <c r="F3366" s="27" t="s">
        <v>23</v>
      </c>
      <c r="G3366" s="27" t="s">
        <v>36</v>
      </c>
      <c r="H3366" s="27" t="s">
        <v>24</v>
      </c>
      <c r="I3366" s="28">
        <v>25921500</v>
      </c>
      <c r="J3366" s="28">
        <v>0</v>
      </c>
      <c r="K3366" s="28">
        <v>25921500</v>
      </c>
      <c r="L3366" s="29">
        <v>3.25</v>
      </c>
      <c r="M3366" s="29">
        <f>IFERROR(_xlfn.XLOOKUP($B3366,'Ownership Metrics'!$A:$A,'Ownership Metrics'!$B:$B),"")</f>
        <v>18.62</v>
      </c>
      <c r="N3366" s="28">
        <f>IFERROR(_xlfn.XLOOKUP($B3366,'Ownership Metrics'!$A:$A,'Ownership Metrics'!$C:$C),"")</f>
        <v>3283</v>
      </c>
      <c r="O3366" s="29">
        <f>IFERROR(_xlfn.XLOOKUP($B3366,'Ownership Metrics'!$A:$A,'Ownership Metrics'!$D:$D),"")</f>
        <v>53.08</v>
      </c>
      <c r="P3366" s="29">
        <f>IFERROR(_xlfn.XLOOKUP($B3366,'Ownership Metrics'!$A:$A,'Ownership Metrics'!$E:$E),"")</f>
        <v>77.55</v>
      </c>
      <c r="Q3366" s="30">
        <f>IFERROR(_xlfn.XLOOKUP($B3366,'Ownership Metrics'!$A:$A,'Ownership Metrics'!$F:$F),"")</f>
        <v>6</v>
      </c>
      <c r="R3366" s="30">
        <f>IFERROR(_xlfn.XLOOKUP($B3366,'Ownership Metrics'!$A:$A,'Ownership Metrics'!$G:$G),"")</f>
        <v>57</v>
      </c>
      <c r="S3366" s="27" t="str">
        <f>IFERROR(_xlfn.XLOOKUP($B3366,'Ownership Metrics'!$A:$A,'Ownership Metrics'!$H:$H),"")</f>
        <v>Mayoritas</v>
      </c>
      <c r="T3366" s="27" t="str">
        <f>IFERROR(_xlfn.XLOOKUP($B3366,'Ownership Metrics'!$A:$A,'Ownership Metrics'!$I:$I),"")</f>
        <v>Tinggi</v>
      </c>
      <c r="U3366" s="27">
        <f>IF(COUNTIFS($B$2:$B3366,$B3366,$D$2:$D3366,$D3366)=1,1,0)</f>
        <v>1</v>
      </c>
      <c r="V3366" s="27">
        <f t="shared" si="157"/>
        <v>3.25</v>
      </c>
      <c r="W3366" s="27">
        <f t="shared" si="158"/>
        <v>3</v>
      </c>
      <c r="X3366" s="27">
        <f t="shared" si="156"/>
        <v>3.2499996634000001</v>
      </c>
    </row>
    <row r="3367" spans="1:24" x14ac:dyDescent="0.25">
      <c r="A3367" s="26">
        <v>46265</v>
      </c>
      <c r="B3367" s="27" t="s">
        <v>10596</v>
      </c>
      <c r="C3367" s="27" t="s">
        <v>3662</v>
      </c>
      <c r="D3367" s="27" t="s">
        <v>3665</v>
      </c>
      <c r="E3367" s="27" t="s">
        <v>35</v>
      </c>
      <c r="F3367" s="27" t="s">
        <v>23</v>
      </c>
      <c r="G3367" s="27" t="s">
        <v>36</v>
      </c>
      <c r="H3367" s="27" t="s">
        <v>24</v>
      </c>
      <c r="I3367" s="28">
        <v>423871430</v>
      </c>
      <c r="J3367" s="28">
        <v>0</v>
      </c>
      <c r="K3367" s="28">
        <v>423871430</v>
      </c>
      <c r="L3367" s="29">
        <v>53.08</v>
      </c>
      <c r="M3367" s="29">
        <f>IFERROR(_xlfn.XLOOKUP($B3367,'Ownership Metrics'!$A:$A,'Ownership Metrics'!$B:$B),"")</f>
        <v>18.62</v>
      </c>
      <c r="N3367" s="28">
        <f>IFERROR(_xlfn.XLOOKUP($B3367,'Ownership Metrics'!$A:$A,'Ownership Metrics'!$C:$C),"")</f>
        <v>3283</v>
      </c>
      <c r="O3367" s="29">
        <f>IFERROR(_xlfn.XLOOKUP($B3367,'Ownership Metrics'!$A:$A,'Ownership Metrics'!$D:$D),"")</f>
        <v>53.08</v>
      </c>
      <c r="P3367" s="29">
        <f>IFERROR(_xlfn.XLOOKUP($B3367,'Ownership Metrics'!$A:$A,'Ownership Metrics'!$E:$E),"")</f>
        <v>77.55</v>
      </c>
      <c r="Q3367" s="30">
        <f>IFERROR(_xlfn.XLOOKUP($B3367,'Ownership Metrics'!$A:$A,'Ownership Metrics'!$F:$F),"")</f>
        <v>6</v>
      </c>
      <c r="R3367" s="30">
        <f>IFERROR(_xlfn.XLOOKUP($B3367,'Ownership Metrics'!$A:$A,'Ownership Metrics'!$G:$G),"")</f>
        <v>57</v>
      </c>
      <c r="S3367" s="27" t="str">
        <f>IFERROR(_xlfn.XLOOKUP($B3367,'Ownership Metrics'!$A:$A,'Ownership Metrics'!$H:$H),"")</f>
        <v>Mayoritas</v>
      </c>
      <c r="T3367" s="27" t="str">
        <f>IFERROR(_xlfn.XLOOKUP($B3367,'Ownership Metrics'!$A:$A,'Ownership Metrics'!$I:$I),"")</f>
        <v>Tinggi</v>
      </c>
      <c r="U3367" s="27">
        <f>IF(COUNTIFS($B$2:$B3367,$B3367,$D$2:$D3367,$D3367)=1,1,0)</f>
        <v>1</v>
      </c>
      <c r="V3367" s="27">
        <f t="shared" si="157"/>
        <v>53.08</v>
      </c>
      <c r="W3367" s="27">
        <f t="shared" si="158"/>
        <v>1</v>
      </c>
      <c r="X3367" s="27">
        <f t="shared" si="156"/>
        <v>53.079999663300001</v>
      </c>
    </row>
    <row r="3368" spans="1:24" x14ac:dyDescent="0.25">
      <c r="A3368" s="26">
        <v>46265</v>
      </c>
      <c r="B3368" s="27" t="s">
        <v>10596</v>
      </c>
      <c r="C3368" s="27" t="s">
        <v>3662</v>
      </c>
      <c r="D3368" s="27" t="s">
        <v>3666</v>
      </c>
      <c r="E3368" s="27" t="s">
        <v>35</v>
      </c>
      <c r="F3368" s="27" t="s">
        <v>23</v>
      </c>
      <c r="G3368" s="27" t="s">
        <v>36</v>
      </c>
      <c r="H3368" s="27" t="s">
        <v>24</v>
      </c>
      <c r="I3368" s="28">
        <v>169461265</v>
      </c>
      <c r="J3368" s="28">
        <v>0</v>
      </c>
      <c r="K3368" s="28">
        <v>169461265</v>
      </c>
      <c r="L3368" s="29">
        <v>21.22</v>
      </c>
      <c r="M3368" s="29">
        <f>IFERROR(_xlfn.XLOOKUP($B3368,'Ownership Metrics'!$A:$A,'Ownership Metrics'!$B:$B),"")</f>
        <v>18.62</v>
      </c>
      <c r="N3368" s="28">
        <f>IFERROR(_xlfn.XLOOKUP($B3368,'Ownership Metrics'!$A:$A,'Ownership Metrics'!$C:$C),"")</f>
        <v>3283</v>
      </c>
      <c r="O3368" s="29">
        <f>IFERROR(_xlfn.XLOOKUP($B3368,'Ownership Metrics'!$A:$A,'Ownership Metrics'!$D:$D),"")</f>
        <v>53.08</v>
      </c>
      <c r="P3368" s="29">
        <f>IFERROR(_xlfn.XLOOKUP($B3368,'Ownership Metrics'!$A:$A,'Ownership Metrics'!$E:$E),"")</f>
        <v>77.55</v>
      </c>
      <c r="Q3368" s="30">
        <f>IFERROR(_xlfn.XLOOKUP($B3368,'Ownership Metrics'!$A:$A,'Ownership Metrics'!$F:$F),"")</f>
        <v>6</v>
      </c>
      <c r="R3368" s="30">
        <f>IFERROR(_xlfn.XLOOKUP($B3368,'Ownership Metrics'!$A:$A,'Ownership Metrics'!$G:$G),"")</f>
        <v>57</v>
      </c>
      <c r="S3368" s="27" t="str">
        <f>IFERROR(_xlfn.XLOOKUP($B3368,'Ownership Metrics'!$A:$A,'Ownership Metrics'!$H:$H),"")</f>
        <v>Mayoritas</v>
      </c>
      <c r="T3368" s="27" t="str">
        <f>IFERROR(_xlfn.XLOOKUP($B3368,'Ownership Metrics'!$A:$A,'Ownership Metrics'!$I:$I),"")</f>
        <v>Tinggi</v>
      </c>
      <c r="U3368" s="27">
        <f>IF(COUNTIFS($B$2:$B3368,$B3368,$D$2:$D3368,$D3368)=1,1,0)</f>
        <v>1</v>
      </c>
      <c r="V3368" s="27">
        <f t="shared" si="157"/>
        <v>21.22</v>
      </c>
      <c r="W3368" s="27">
        <f t="shared" si="158"/>
        <v>2</v>
      </c>
      <c r="X3368" s="27">
        <f t="shared" si="156"/>
        <v>21.219999663199999</v>
      </c>
    </row>
    <row r="3369" spans="1:24" x14ac:dyDescent="0.25">
      <c r="A3369" s="26">
        <v>46265</v>
      </c>
      <c r="B3369" s="27" t="s">
        <v>10596</v>
      </c>
      <c r="C3369" s="27" t="s">
        <v>3662</v>
      </c>
      <c r="D3369" s="27" t="s">
        <v>3667</v>
      </c>
      <c r="E3369" s="27" t="s">
        <v>35</v>
      </c>
      <c r="F3369" s="27" t="s">
        <v>23</v>
      </c>
      <c r="G3369" s="27" t="s">
        <v>36</v>
      </c>
      <c r="H3369" s="27" t="s">
        <v>24</v>
      </c>
      <c r="I3369" s="28">
        <v>10155800</v>
      </c>
      <c r="J3369" s="28">
        <v>0</v>
      </c>
      <c r="K3369" s="28">
        <v>10155800</v>
      </c>
      <c r="L3369" s="29">
        <v>1.27</v>
      </c>
      <c r="M3369" s="29">
        <f>IFERROR(_xlfn.XLOOKUP($B3369,'Ownership Metrics'!$A:$A,'Ownership Metrics'!$B:$B),"")</f>
        <v>18.62</v>
      </c>
      <c r="N3369" s="28">
        <f>IFERROR(_xlfn.XLOOKUP($B3369,'Ownership Metrics'!$A:$A,'Ownership Metrics'!$C:$C),"")</f>
        <v>3283</v>
      </c>
      <c r="O3369" s="29">
        <f>IFERROR(_xlfn.XLOOKUP($B3369,'Ownership Metrics'!$A:$A,'Ownership Metrics'!$D:$D),"")</f>
        <v>53.08</v>
      </c>
      <c r="P3369" s="29">
        <f>IFERROR(_xlfn.XLOOKUP($B3369,'Ownership Metrics'!$A:$A,'Ownership Metrics'!$E:$E),"")</f>
        <v>77.55</v>
      </c>
      <c r="Q3369" s="30">
        <f>IFERROR(_xlfn.XLOOKUP($B3369,'Ownership Metrics'!$A:$A,'Ownership Metrics'!$F:$F),"")</f>
        <v>6</v>
      </c>
      <c r="R3369" s="30">
        <f>IFERROR(_xlfn.XLOOKUP($B3369,'Ownership Metrics'!$A:$A,'Ownership Metrics'!$G:$G),"")</f>
        <v>57</v>
      </c>
      <c r="S3369" s="27" t="str">
        <f>IFERROR(_xlfn.XLOOKUP($B3369,'Ownership Metrics'!$A:$A,'Ownership Metrics'!$H:$H),"")</f>
        <v>Mayoritas</v>
      </c>
      <c r="T3369" s="27" t="str">
        <f>IFERROR(_xlfn.XLOOKUP($B3369,'Ownership Metrics'!$A:$A,'Ownership Metrics'!$I:$I),"")</f>
        <v>Tinggi</v>
      </c>
      <c r="U3369" s="27">
        <f>IF(COUNTIFS($B$2:$B3369,$B3369,$D$2:$D3369,$D3369)=1,1,0)</f>
        <v>1</v>
      </c>
      <c r="V3369" s="27">
        <f t="shared" si="157"/>
        <v>1.27</v>
      </c>
      <c r="W3369" s="27">
        <f t="shared" si="158"/>
        <v>5</v>
      </c>
      <c r="X3369" s="27">
        <f t="shared" si="156"/>
        <v>1.2699996631000001</v>
      </c>
    </row>
    <row r="3370" spans="1:24" x14ac:dyDescent="0.25">
      <c r="A3370" s="26">
        <v>46265</v>
      </c>
      <c r="B3370" s="27" t="s">
        <v>10596</v>
      </c>
      <c r="C3370" s="27" t="s">
        <v>3662</v>
      </c>
      <c r="D3370" s="27" t="s">
        <v>3668</v>
      </c>
      <c r="E3370" s="27" t="s">
        <v>35</v>
      </c>
      <c r="F3370" s="27" t="s">
        <v>23</v>
      </c>
      <c r="G3370" s="27" t="s">
        <v>36</v>
      </c>
      <c r="H3370" s="27" t="s">
        <v>24</v>
      </c>
      <c r="I3370" s="28">
        <v>11765500</v>
      </c>
      <c r="J3370" s="28">
        <v>0</v>
      </c>
      <c r="K3370" s="28">
        <v>11765500</v>
      </c>
      <c r="L3370" s="29">
        <v>1.47</v>
      </c>
      <c r="M3370" s="29">
        <f>IFERROR(_xlfn.XLOOKUP($B3370,'Ownership Metrics'!$A:$A,'Ownership Metrics'!$B:$B),"")</f>
        <v>18.62</v>
      </c>
      <c r="N3370" s="28">
        <f>IFERROR(_xlfn.XLOOKUP($B3370,'Ownership Metrics'!$A:$A,'Ownership Metrics'!$C:$C),"")</f>
        <v>3283</v>
      </c>
      <c r="O3370" s="29">
        <f>IFERROR(_xlfn.XLOOKUP($B3370,'Ownership Metrics'!$A:$A,'Ownership Metrics'!$D:$D),"")</f>
        <v>53.08</v>
      </c>
      <c r="P3370" s="29">
        <f>IFERROR(_xlfn.XLOOKUP($B3370,'Ownership Metrics'!$A:$A,'Ownership Metrics'!$E:$E),"")</f>
        <v>77.55</v>
      </c>
      <c r="Q3370" s="30">
        <f>IFERROR(_xlfn.XLOOKUP($B3370,'Ownership Metrics'!$A:$A,'Ownership Metrics'!$F:$F),"")</f>
        <v>6</v>
      </c>
      <c r="R3370" s="30">
        <f>IFERROR(_xlfn.XLOOKUP($B3370,'Ownership Metrics'!$A:$A,'Ownership Metrics'!$G:$G),"")</f>
        <v>57</v>
      </c>
      <c r="S3370" s="27" t="str">
        <f>IFERROR(_xlfn.XLOOKUP($B3370,'Ownership Metrics'!$A:$A,'Ownership Metrics'!$H:$H),"")</f>
        <v>Mayoritas</v>
      </c>
      <c r="T3370" s="27" t="str">
        <f>IFERROR(_xlfn.XLOOKUP($B3370,'Ownership Metrics'!$A:$A,'Ownership Metrics'!$I:$I),"")</f>
        <v>Tinggi</v>
      </c>
      <c r="U3370" s="27">
        <f>IF(COUNTIFS($B$2:$B3370,$B3370,$D$2:$D3370,$D3370)=1,1,0)</f>
        <v>1</v>
      </c>
      <c r="V3370" s="27">
        <f t="shared" si="157"/>
        <v>1.47</v>
      </c>
      <c r="W3370" s="27">
        <f t="shared" si="158"/>
        <v>4</v>
      </c>
      <c r="X3370" s="27">
        <f t="shared" si="156"/>
        <v>1.4699996630000001</v>
      </c>
    </row>
    <row r="3371" spans="1:24" x14ac:dyDescent="0.25">
      <c r="A3371" s="26">
        <v>46265</v>
      </c>
      <c r="B3371" s="27" t="s">
        <v>10597</v>
      </c>
      <c r="C3371" s="27" t="s">
        <v>3670</v>
      </c>
      <c r="D3371" s="27" t="s">
        <v>3671</v>
      </c>
      <c r="E3371" s="27" t="s">
        <v>22</v>
      </c>
      <c r="F3371" s="27" t="s">
        <v>23</v>
      </c>
      <c r="G3371" s="27"/>
      <c r="H3371" s="27" t="s">
        <v>24</v>
      </c>
      <c r="I3371" s="28">
        <v>459454000</v>
      </c>
      <c r="J3371" s="28">
        <v>40000000</v>
      </c>
      <c r="K3371" s="28">
        <v>499454000</v>
      </c>
      <c r="L3371" s="29">
        <v>66.069999999999993</v>
      </c>
      <c r="M3371" s="29">
        <f>IFERROR(_xlfn.XLOOKUP($B3371,'Ownership Metrics'!$A:$A,'Ownership Metrics'!$B:$B),"")</f>
        <v>2.17</v>
      </c>
      <c r="N3371" s="28">
        <f>IFERROR(_xlfn.XLOOKUP($B3371,'Ownership Metrics'!$A:$A,'Ownership Metrics'!$C:$C),"")</f>
        <v>4732</v>
      </c>
      <c r="O3371" s="29">
        <f>IFERROR(_xlfn.XLOOKUP($B3371,'Ownership Metrics'!$A:$A,'Ownership Metrics'!$D:$D),"")</f>
        <v>66.069999999999993</v>
      </c>
      <c r="P3371" s="29">
        <f>IFERROR(_xlfn.XLOOKUP($B3371,'Ownership Metrics'!$A:$A,'Ownership Metrics'!$E:$E),"")</f>
        <v>90.14</v>
      </c>
      <c r="Q3371" s="30">
        <f>IFERROR(_xlfn.XLOOKUP($B3371,'Ownership Metrics'!$A:$A,'Ownership Metrics'!$F:$F),"")</f>
        <v>7</v>
      </c>
      <c r="R3371" s="30">
        <f>IFERROR(_xlfn.XLOOKUP($B3371,'Ownership Metrics'!$A:$A,'Ownership Metrics'!$G:$G),"")</f>
        <v>67</v>
      </c>
      <c r="S3371" s="27" t="str">
        <f>IFERROR(_xlfn.XLOOKUP($B3371,'Ownership Metrics'!$A:$A,'Ownership Metrics'!$H:$H),"")</f>
        <v>Mayoritas</v>
      </c>
      <c r="T3371" s="27" t="str">
        <f>IFERROR(_xlfn.XLOOKUP($B3371,'Ownership Metrics'!$A:$A,'Ownership Metrics'!$I:$I),"")</f>
        <v>Tinggi</v>
      </c>
      <c r="U3371" s="27">
        <f>IF(COUNTIFS($B$2:$B3371,$B3371,$D$2:$D3371,$D3371)=1,1,0)</f>
        <v>1</v>
      </c>
      <c r="V3371" s="27">
        <f t="shared" si="157"/>
        <v>66.069999999999993</v>
      </c>
      <c r="W3371" s="27">
        <f t="shared" si="158"/>
        <v>1</v>
      </c>
      <c r="X3371" s="27">
        <f t="shared" si="156"/>
        <v>66.069999662899988</v>
      </c>
    </row>
    <row r="3372" spans="1:24" x14ac:dyDescent="0.25">
      <c r="A3372" s="26">
        <v>46265</v>
      </c>
      <c r="B3372" s="27" t="s">
        <v>10597</v>
      </c>
      <c r="C3372" s="27" t="s">
        <v>3670</v>
      </c>
      <c r="D3372" s="27" t="s">
        <v>3672</v>
      </c>
      <c r="E3372" s="27" t="s">
        <v>22</v>
      </c>
      <c r="F3372" s="27" t="s">
        <v>23</v>
      </c>
      <c r="G3372" s="27"/>
      <c r="H3372" s="27" t="s">
        <v>24</v>
      </c>
      <c r="I3372" s="28">
        <v>49050000</v>
      </c>
      <c r="J3372" s="28">
        <v>0</v>
      </c>
      <c r="K3372" s="28">
        <v>49050000</v>
      </c>
      <c r="L3372" s="29">
        <v>6.49</v>
      </c>
      <c r="M3372" s="29">
        <f>IFERROR(_xlfn.XLOOKUP($B3372,'Ownership Metrics'!$A:$A,'Ownership Metrics'!$B:$B),"")</f>
        <v>2.17</v>
      </c>
      <c r="N3372" s="28">
        <f>IFERROR(_xlfn.XLOOKUP($B3372,'Ownership Metrics'!$A:$A,'Ownership Metrics'!$C:$C),"")</f>
        <v>4732</v>
      </c>
      <c r="O3372" s="29">
        <f>IFERROR(_xlfn.XLOOKUP($B3372,'Ownership Metrics'!$A:$A,'Ownership Metrics'!$D:$D),"")</f>
        <v>66.069999999999993</v>
      </c>
      <c r="P3372" s="29">
        <f>IFERROR(_xlfn.XLOOKUP($B3372,'Ownership Metrics'!$A:$A,'Ownership Metrics'!$E:$E),"")</f>
        <v>90.14</v>
      </c>
      <c r="Q3372" s="30">
        <f>IFERROR(_xlfn.XLOOKUP($B3372,'Ownership Metrics'!$A:$A,'Ownership Metrics'!$F:$F),"")</f>
        <v>7</v>
      </c>
      <c r="R3372" s="30">
        <f>IFERROR(_xlfn.XLOOKUP($B3372,'Ownership Metrics'!$A:$A,'Ownership Metrics'!$G:$G),"")</f>
        <v>67</v>
      </c>
      <c r="S3372" s="27" t="str">
        <f>IFERROR(_xlfn.XLOOKUP($B3372,'Ownership Metrics'!$A:$A,'Ownership Metrics'!$H:$H),"")</f>
        <v>Mayoritas</v>
      </c>
      <c r="T3372" s="27" t="str">
        <f>IFERROR(_xlfn.XLOOKUP($B3372,'Ownership Metrics'!$A:$A,'Ownership Metrics'!$I:$I),"")</f>
        <v>Tinggi</v>
      </c>
      <c r="U3372" s="27">
        <f>IF(COUNTIFS($B$2:$B3372,$B3372,$D$2:$D3372,$D3372)=1,1,0)</f>
        <v>1</v>
      </c>
      <c r="V3372" s="27">
        <f t="shared" si="157"/>
        <v>6.49</v>
      </c>
      <c r="W3372" s="27">
        <f t="shared" si="158"/>
        <v>3</v>
      </c>
      <c r="X3372" s="27">
        <f t="shared" si="156"/>
        <v>6.4899996627999998</v>
      </c>
    </row>
    <row r="3373" spans="1:24" x14ac:dyDescent="0.25">
      <c r="A3373" s="26">
        <v>46265</v>
      </c>
      <c r="B3373" s="27" t="s">
        <v>10597</v>
      </c>
      <c r="C3373" s="27" t="s">
        <v>3670</v>
      </c>
      <c r="D3373" s="27" t="s">
        <v>3673</v>
      </c>
      <c r="E3373" s="27" t="s">
        <v>22</v>
      </c>
      <c r="F3373" s="27" t="s">
        <v>32</v>
      </c>
      <c r="G3373" s="27"/>
      <c r="H3373" s="27"/>
      <c r="I3373" s="28">
        <v>0</v>
      </c>
      <c r="J3373" s="28">
        <v>10000000</v>
      </c>
      <c r="K3373" s="28">
        <v>10000000</v>
      </c>
      <c r="L3373" s="29">
        <v>1.32</v>
      </c>
      <c r="M3373" s="29">
        <f>IFERROR(_xlfn.XLOOKUP($B3373,'Ownership Metrics'!$A:$A,'Ownership Metrics'!$B:$B),"")</f>
        <v>2.17</v>
      </c>
      <c r="N3373" s="28">
        <f>IFERROR(_xlfn.XLOOKUP($B3373,'Ownership Metrics'!$A:$A,'Ownership Metrics'!$C:$C),"")</f>
        <v>4732</v>
      </c>
      <c r="O3373" s="29">
        <f>IFERROR(_xlfn.XLOOKUP($B3373,'Ownership Metrics'!$A:$A,'Ownership Metrics'!$D:$D),"")</f>
        <v>66.069999999999993</v>
      </c>
      <c r="P3373" s="29">
        <f>IFERROR(_xlfn.XLOOKUP($B3373,'Ownership Metrics'!$A:$A,'Ownership Metrics'!$E:$E),"")</f>
        <v>90.14</v>
      </c>
      <c r="Q3373" s="30">
        <f>IFERROR(_xlfn.XLOOKUP($B3373,'Ownership Metrics'!$A:$A,'Ownership Metrics'!$F:$F),"")</f>
        <v>7</v>
      </c>
      <c r="R3373" s="30">
        <f>IFERROR(_xlfn.XLOOKUP($B3373,'Ownership Metrics'!$A:$A,'Ownership Metrics'!$G:$G),"")</f>
        <v>67</v>
      </c>
      <c r="S3373" s="27" t="str">
        <f>IFERROR(_xlfn.XLOOKUP($B3373,'Ownership Metrics'!$A:$A,'Ownership Metrics'!$H:$H),"")</f>
        <v>Mayoritas</v>
      </c>
      <c r="T3373" s="27" t="str">
        <f>IFERROR(_xlfn.XLOOKUP($B3373,'Ownership Metrics'!$A:$A,'Ownership Metrics'!$I:$I),"")</f>
        <v>Tinggi</v>
      </c>
      <c r="U3373" s="27">
        <f>IF(COUNTIFS($B$2:$B3373,$B3373,$D$2:$D3373,$D3373)=1,1,0)</f>
        <v>1</v>
      </c>
      <c r="V3373" s="27">
        <f t="shared" si="157"/>
        <v>1.32</v>
      </c>
      <c r="W3373" s="27">
        <f t="shared" si="158"/>
        <v>7</v>
      </c>
      <c r="X3373" s="27">
        <f t="shared" si="156"/>
        <v>1.3199996627000001</v>
      </c>
    </row>
    <row r="3374" spans="1:24" x14ac:dyDescent="0.25">
      <c r="A3374" s="26">
        <v>46265</v>
      </c>
      <c r="B3374" s="27" t="s">
        <v>10597</v>
      </c>
      <c r="C3374" s="27" t="s">
        <v>3670</v>
      </c>
      <c r="D3374" s="27" t="s">
        <v>3674</v>
      </c>
      <c r="E3374" s="27" t="s">
        <v>35</v>
      </c>
      <c r="F3374" s="27" t="s">
        <v>23</v>
      </c>
      <c r="G3374" s="27" t="s">
        <v>36</v>
      </c>
      <c r="H3374" s="27"/>
      <c r="I3374" s="28">
        <v>17457400</v>
      </c>
      <c r="J3374" s="28">
        <v>0</v>
      </c>
      <c r="K3374" s="28">
        <v>17457400</v>
      </c>
      <c r="L3374" s="29">
        <v>2.31</v>
      </c>
      <c r="M3374" s="29">
        <f>IFERROR(_xlfn.XLOOKUP($B3374,'Ownership Metrics'!$A:$A,'Ownership Metrics'!$B:$B),"")</f>
        <v>2.17</v>
      </c>
      <c r="N3374" s="28">
        <f>IFERROR(_xlfn.XLOOKUP($B3374,'Ownership Metrics'!$A:$A,'Ownership Metrics'!$C:$C),"")</f>
        <v>4732</v>
      </c>
      <c r="O3374" s="29">
        <f>IFERROR(_xlfn.XLOOKUP($B3374,'Ownership Metrics'!$A:$A,'Ownership Metrics'!$D:$D),"")</f>
        <v>66.069999999999993</v>
      </c>
      <c r="P3374" s="29">
        <f>IFERROR(_xlfn.XLOOKUP($B3374,'Ownership Metrics'!$A:$A,'Ownership Metrics'!$E:$E),"")</f>
        <v>90.14</v>
      </c>
      <c r="Q3374" s="30">
        <f>IFERROR(_xlfn.XLOOKUP($B3374,'Ownership Metrics'!$A:$A,'Ownership Metrics'!$F:$F),"")</f>
        <v>7</v>
      </c>
      <c r="R3374" s="30">
        <f>IFERROR(_xlfn.XLOOKUP($B3374,'Ownership Metrics'!$A:$A,'Ownership Metrics'!$G:$G),"")</f>
        <v>67</v>
      </c>
      <c r="S3374" s="27" t="str">
        <f>IFERROR(_xlfn.XLOOKUP($B3374,'Ownership Metrics'!$A:$A,'Ownership Metrics'!$H:$H),"")</f>
        <v>Mayoritas</v>
      </c>
      <c r="T3374" s="27" t="str">
        <f>IFERROR(_xlfn.XLOOKUP($B3374,'Ownership Metrics'!$A:$A,'Ownership Metrics'!$I:$I),"")</f>
        <v>Tinggi</v>
      </c>
      <c r="U3374" s="27">
        <f>IF(COUNTIFS($B$2:$B3374,$B3374,$D$2:$D3374,$D3374)=1,1,0)</f>
        <v>1</v>
      </c>
      <c r="V3374" s="27">
        <f t="shared" si="157"/>
        <v>2.31</v>
      </c>
      <c r="W3374" s="27">
        <f t="shared" si="158"/>
        <v>4</v>
      </c>
      <c r="X3374" s="27">
        <f t="shared" si="156"/>
        <v>2.3099996626000001</v>
      </c>
    </row>
    <row r="3375" spans="1:24" x14ac:dyDescent="0.25">
      <c r="A3375" s="26">
        <v>46265</v>
      </c>
      <c r="B3375" s="27" t="s">
        <v>10597</v>
      </c>
      <c r="C3375" s="27" t="s">
        <v>3670</v>
      </c>
      <c r="D3375" s="27" t="s">
        <v>1173</v>
      </c>
      <c r="E3375" s="27" t="s">
        <v>44</v>
      </c>
      <c r="F3375" s="27" t="s">
        <v>23</v>
      </c>
      <c r="G3375" s="27"/>
      <c r="H3375" s="27" t="s">
        <v>24</v>
      </c>
      <c r="I3375" s="28">
        <v>132891500</v>
      </c>
      <c r="J3375" s="28">
        <v>0</v>
      </c>
      <c r="K3375" s="28">
        <v>132891500</v>
      </c>
      <c r="L3375" s="29">
        <v>17.579999999999998</v>
      </c>
      <c r="M3375" s="29">
        <f>IFERROR(_xlfn.XLOOKUP($B3375,'Ownership Metrics'!$A:$A,'Ownership Metrics'!$B:$B),"")</f>
        <v>2.17</v>
      </c>
      <c r="N3375" s="28">
        <f>IFERROR(_xlfn.XLOOKUP($B3375,'Ownership Metrics'!$A:$A,'Ownership Metrics'!$C:$C),"")</f>
        <v>4732</v>
      </c>
      <c r="O3375" s="29">
        <f>IFERROR(_xlfn.XLOOKUP($B3375,'Ownership Metrics'!$A:$A,'Ownership Metrics'!$D:$D),"")</f>
        <v>66.069999999999993</v>
      </c>
      <c r="P3375" s="29">
        <f>IFERROR(_xlfn.XLOOKUP($B3375,'Ownership Metrics'!$A:$A,'Ownership Metrics'!$E:$E),"")</f>
        <v>90.14</v>
      </c>
      <c r="Q3375" s="30">
        <f>IFERROR(_xlfn.XLOOKUP($B3375,'Ownership Metrics'!$A:$A,'Ownership Metrics'!$F:$F),"")</f>
        <v>7</v>
      </c>
      <c r="R3375" s="30">
        <f>IFERROR(_xlfn.XLOOKUP($B3375,'Ownership Metrics'!$A:$A,'Ownership Metrics'!$G:$G),"")</f>
        <v>67</v>
      </c>
      <c r="S3375" s="27" t="str">
        <f>IFERROR(_xlfn.XLOOKUP($B3375,'Ownership Metrics'!$A:$A,'Ownership Metrics'!$H:$H),"")</f>
        <v>Mayoritas</v>
      </c>
      <c r="T3375" s="27" t="str">
        <f>IFERROR(_xlfn.XLOOKUP($B3375,'Ownership Metrics'!$A:$A,'Ownership Metrics'!$I:$I),"")</f>
        <v>Tinggi</v>
      </c>
      <c r="U3375" s="27">
        <f>IF(COUNTIFS($B$2:$B3375,$B3375,$D$2:$D3375,$D3375)=1,1,0)</f>
        <v>1</v>
      </c>
      <c r="V3375" s="27">
        <f t="shared" si="157"/>
        <v>17.579999999999998</v>
      </c>
      <c r="W3375" s="27">
        <f t="shared" si="158"/>
        <v>2</v>
      </c>
      <c r="X3375" s="27">
        <f t="shared" si="156"/>
        <v>17.579999662499997</v>
      </c>
    </row>
    <row r="3376" spans="1:24" x14ac:dyDescent="0.25">
      <c r="A3376" s="26">
        <v>46265</v>
      </c>
      <c r="B3376" s="27" t="s">
        <v>10597</v>
      </c>
      <c r="C3376" s="27" t="s">
        <v>3670</v>
      </c>
      <c r="D3376" s="27" t="s">
        <v>3675</v>
      </c>
      <c r="E3376" s="27" t="s">
        <v>72</v>
      </c>
      <c r="F3376" s="27" t="s">
        <v>23</v>
      </c>
      <c r="G3376" s="27"/>
      <c r="H3376" s="27" t="s">
        <v>24</v>
      </c>
      <c r="I3376" s="28">
        <v>13983800</v>
      </c>
      <c r="J3376" s="28">
        <v>0</v>
      </c>
      <c r="K3376" s="28">
        <v>13983800</v>
      </c>
      <c r="L3376" s="29">
        <v>1.85</v>
      </c>
      <c r="M3376" s="29">
        <f>IFERROR(_xlfn.XLOOKUP($B3376,'Ownership Metrics'!$A:$A,'Ownership Metrics'!$B:$B),"")</f>
        <v>2.17</v>
      </c>
      <c r="N3376" s="28">
        <f>IFERROR(_xlfn.XLOOKUP($B3376,'Ownership Metrics'!$A:$A,'Ownership Metrics'!$C:$C),"")</f>
        <v>4732</v>
      </c>
      <c r="O3376" s="29">
        <f>IFERROR(_xlfn.XLOOKUP($B3376,'Ownership Metrics'!$A:$A,'Ownership Metrics'!$D:$D),"")</f>
        <v>66.069999999999993</v>
      </c>
      <c r="P3376" s="29">
        <f>IFERROR(_xlfn.XLOOKUP($B3376,'Ownership Metrics'!$A:$A,'Ownership Metrics'!$E:$E),"")</f>
        <v>90.14</v>
      </c>
      <c r="Q3376" s="30">
        <f>IFERROR(_xlfn.XLOOKUP($B3376,'Ownership Metrics'!$A:$A,'Ownership Metrics'!$F:$F),"")</f>
        <v>7</v>
      </c>
      <c r="R3376" s="30">
        <f>IFERROR(_xlfn.XLOOKUP($B3376,'Ownership Metrics'!$A:$A,'Ownership Metrics'!$G:$G),"")</f>
        <v>67</v>
      </c>
      <c r="S3376" s="27" t="str">
        <f>IFERROR(_xlfn.XLOOKUP($B3376,'Ownership Metrics'!$A:$A,'Ownership Metrics'!$H:$H),"")</f>
        <v>Mayoritas</v>
      </c>
      <c r="T3376" s="27" t="str">
        <f>IFERROR(_xlfn.XLOOKUP($B3376,'Ownership Metrics'!$A:$A,'Ownership Metrics'!$I:$I),"")</f>
        <v>Tinggi</v>
      </c>
      <c r="U3376" s="27">
        <f>IF(COUNTIFS($B$2:$B3376,$B3376,$D$2:$D3376,$D3376)=1,1,0)</f>
        <v>1</v>
      </c>
      <c r="V3376" s="27">
        <f t="shared" si="157"/>
        <v>1.85</v>
      </c>
      <c r="W3376" s="27">
        <f t="shared" si="158"/>
        <v>6</v>
      </c>
      <c r="X3376" s="27">
        <f t="shared" si="156"/>
        <v>1.8499996624000001</v>
      </c>
    </row>
    <row r="3377" spans="1:24" x14ac:dyDescent="0.25">
      <c r="A3377" s="26">
        <v>46265</v>
      </c>
      <c r="B3377" s="27" t="s">
        <v>10597</v>
      </c>
      <c r="C3377" s="27" t="s">
        <v>3670</v>
      </c>
      <c r="D3377" s="27" t="s">
        <v>3676</v>
      </c>
      <c r="E3377" s="27" t="s">
        <v>171</v>
      </c>
      <c r="F3377" s="27" t="s">
        <v>23</v>
      </c>
      <c r="G3377" s="27"/>
      <c r="H3377" s="27" t="s">
        <v>24</v>
      </c>
      <c r="I3377" s="28">
        <v>16688800</v>
      </c>
      <c r="J3377" s="28">
        <v>0</v>
      </c>
      <c r="K3377" s="28">
        <v>16688800</v>
      </c>
      <c r="L3377" s="29">
        <v>2.21</v>
      </c>
      <c r="M3377" s="29">
        <f>IFERROR(_xlfn.XLOOKUP($B3377,'Ownership Metrics'!$A:$A,'Ownership Metrics'!$B:$B),"")</f>
        <v>2.17</v>
      </c>
      <c r="N3377" s="28">
        <f>IFERROR(_xlfn.XLOOKUP($B3377,'Ownership Metrics'!$A:$A,'Ownership Metrics'!$C:$C),"")</f>
        <v>4732</v>
      </c>
      <c r="O3377" s="29">
        <f>IFERROR(_xlfn.XLOOKUP($B3377,'Ownership Metrics'!$A:$A,'Ownership Metrics'!$D:$D),"")</f>
        <v>66.069999999999993</v>
      </c>
      <c r="P3377" s="29">
        <f>IFERROR(_xlfn.XLOOKUP($B3377,'Ownership Metrics'!$A:$A,'Ownership Metrics'!$E:$E),"")</f>
        <v>90.14</v>
      </c>
      <c r="Q3377" s="30">
        <f>IFERROR(_xlfn.XLOOKUP($B3377,'Ownership Metrics'!$A:$A,'Ownership Metrics'!$F:$F),"")</f>
        <v>7</v>
      </c>
      <c r="R3377" s="30">
        <f>IFERROR(_xlfn.XLOOKUP($B3377,'Ownership Metrics'!$A:$A,'Ownership Metrics'!$G:$G),"")</f>
        <v>67</v>
      </c>
      <c r="S3377" s="27" t="str">
        <f>IFERROR(_xlfn.XLOOKUP($B3377,'Ownership Metrics'!$A:$A,'Ownership Metrics'!$H:$H),"")</f>
        <v>Mayoritas</v>
      </c>
      <c r="T3377" s="27" t="str">
        <f>IFERROR(_xlfn.XLOOKUP($B3377,'Ownership Metrics'!$A:$A,'Ownership Metrics'!$I:$I),"")</f>
        <v>Tinggi</v>
      </c>
      <c r="U3377" s="27">
        <f>IF(COUNTIFS($B$2:$B3377,$B3377,$D$2:$D3377,$D3377)=1,1,0)</f>
        <v>1</v>
      </c>
      <c r="V3377" s="27">
        <f t="shared" si="157"/>
        <v>2.21</v>
      </c>
      <c r="W3377" s="27">
        <f t="shared" si="158"/>
        <v>5</v>
      </c>
      <c r="X3377" s="27">
        <f t="shared" si="156"/>
        <v>2.2099996623</v>
      </c>
    </row>
    <row r="3378" spans="1:24" x14ac:dyDescent="0.25">
      <c r="A3378" s="26">
        <v>46265</v>
      </c>
      <c r="B3378" s="27" t="s">
        <v>10598</v>
      </c>
      <c r="C3378" s="27" t="s">
        <v>3678</v>
      </c>
      <c r="D3378" s="27" t="s">
        <v>3679</v>
      </c>
      <c r="E3378" s="27" t="s">
        <v>22</v>
      </c>
      <c r="F3378" s="27" t="s">
        <v>23</v>
      </c>
      <c r="G3378" s="27"/>
      <c r="H3378" s="27" t="s">
        <v>24</v>
      </c>
      <c r="I3378" s="28">
        <v>297155097</v>
      </c>
      <c r="J3378" s="28">
        <v>0</v>
      </c>
      <c r="K3378" s="28">
        <v>297155097</v>
      </c>
      <c r="L3378" s="29">
        <v>9.1300000000000008</v>
      </c>
      <c r="M3378" s="29">
        <f>IFERROR(_xlfn.XLOOKUP($B3378,'Ownership Metrics'!$A:$A,'Ownership Metrics'!$B:$B),"")</f>
        <v>15.17</v>
      </c>
      <c r="N3378" s="28">
        <f>IFERROR(_xlfn.XLOOKUP($B3378,'Ownership Metrics'!$A:$A,'Ownership Metrics'!$C:$C),"")</f>
        <v>1402</v>
      </c>
      <c r="O3378" s="29">
        <f>IFERROR(_xlfn.XLOOKUP($B3378,'Ownership Metrics'!$A:$A,'Ownership Metrics'!$D:$D),"")</f>
        <v>31.34</v>
      </c>
      <c r="P3378" s="29">
        <f>IFERROR(_xlfn.XLOOKUP($B3378,'Ownership Metrics'!$A:$A,'Ownership Metrics'!$E:$E),"")</f>
        <v>52.26</v>
      </c>
      <c r="Q3378" s="30">
        <f>IFERROR(_xlfn.XLOOKUP($B3378,'Ownership Metrics'!$A:$A,'Ownership Metrics'!$F:$F),"")</f>
        <v>12</v>
      </c>
      <c r="R3378" s="30">
        <f>IFERROR(_xlfn.XLOOKUP($B3378,'Ownership Metrics'!$A:$A,'Ownership Metrics'!$G:$G),"")</f>
        <v>33</v>
      </c>
      <c r="S3378" s="27" t="str">
        <f>IFERROR(_xlfn.XLOOKUP($B3378,'Ownership Metrics'!$A:$A,'Ownership Metrics'!$H:$H),"")</f>
        <v>Moderat</v>
      </c>
      <c r="T3378" s="27" t="str">
        <f>IFERROR(_xlfn.XLOOKUP($B3378,'Ownership Metrics'!$A:$A,'Ownership Metrics'!$I:$I),"")</f>
        <v>Sedang</v>
      </c>
      <c r="U3378" s="27">
        <f>IF(COUNTIFS($B$2:$B3378,$B3378,$D$2:$D3378,$D3378)=1,1,0)</f>
        <v>1</v>
      </c>
      <c r="V3378" s="27">
        <f t="shared" si="157"/>
        <v>9.1300000000000008</v>
      </c>
      <c r="W3378" s="27">
        <f t="shared" si="158"/>
        <v>3</v>
      </c>
      <c r="X3378" s="27">
        <f t="shared" si="156"/>
        <v>9.1299996622000013</v>
      </c>
    </row>
    <row r="3379" spans="1:24" x14ac:dyDescent="0.25">
      <c r="A3379" s="26">
        <v>46265</v>
      </c>
      <c r="B3379" s="27" t="s">
        <v>10598</v>
      </c>
      <c r="C3379" s="27" t="s">
        <v>3678</v>
      </c>
      <c r="D3379" s="27" t="s">
        <v>3680</v>
      </c>
      <c r="E3379" s="27" t="s">
        <v>22</v>
      </c>
      <c r="F3379" s="27" t="s">
        <v>23</v>
      </c>
      <c r="G3379" s="27"/>
      <c r="H3379" s="27" t="s">
        <v>24</v>
      </c>
      <c r="I3379" s="28">
        <v>1019701900</v>
      </c>
      <c r="J3379" s="28">
        <v>0</v>
      </c>
      <c r="K3379" s="28">
        <v>1019701900</v>
      </c>
      <c r="L3379" s="29">
        <v>31.34</v>
      </c>
      <c r="M3379" s="29">
        <f>IFERROR(_xlfn.XLOOKUP($B3379,'Ownership Metrics'!$A:$A,'Ownership Metrics'!$B:$B),"")</f>
        <v>15.17</v>
      </c>
      <c r="N3379" s="28">
        <f>IFERROR(_xlfn.XLOOKUP($B3379,'Ownership Metrics'!$A:$A,'Ownership Metrics'!$C:$C),"")</f>
        <v>1402</v>
      </c>
      <c r="O3379" s="29">
        <f>IFERROR(_xlfn.XLOOKUP($B3379,'Ownership Metrics'!$A:$A,'Ownership Metrics'!$D:$D),"")</f>
        <v>31.34</v>
      </c>
      <c r="P3379" s="29">
        <f>IFERROR(_xlfn.XLOOKUP($B3379,'Ownership Metrics'!$A:$A,'Ownership Metrics'!$E:$E),"")</f>
        <v>52.26</v>
      </c>
      <c r="Q3379" s="30">
        <f>IFERROR(_xlfn.XLOOKUP($B3379,'Ownership Metrics'!$A:$A,'Ownership Metrics'!$F:$F),"")</f>
        <v>12</v>
      </c>
      <c r="R3379" s="30">
        <f>IFERROR(_xlfn.XLOOKUP($B3379,'Ownership Metrics'!$A:$A,'Ownership Metrics'!$G:$G),"")</f>
        <v>33</v>
      </c>
      <c r="S3379" s="27" t="str">
        <f>IFERROR(_xlfn.XLOOKUP($B3379,'Ownership Metrics'!$A:$A,'Ownership Metrics'!$H:$H),"")</f>
        <v>Moderat</v>
      </c>
      <c r="T3379" s="27" t="str">
        <f>IFERROR(_xlfn.XLOOKUP($B3379,'Ownership Metrics'!$A:$A,'Ownership Metrics'!$I:$I),"")</f>
        <v>Sedang</v>
      </c>
      <c r="U3379" s="27">
        <f>IF(COUNTIFS($B$2:$B3379,$B3379,$D$2:$D3379,$D3379)=1,1,0)</f>
        <v>1</v>
      </c>
      <c r="V3379" s="27">
        <f t="shared" si="157"/>
        <v>31.34</v>
      </c>
      <c r="W3379" s="27">
        <f t="shared" si="158"/>
        <v>1</v>
      </c>
      <c r="X3379" s="27">
        <f t="shared" si="156"/>
        <v>31.339999662099999</v>
      </c>
    </row>
    <row r="3380" spans="1:24" x14ac:dyDescent="0.25">
      <c r="A3380" s="26">
        <v>46265</v>
      </c>
      <c r="B3380" s="27" t="s">
        <v>10598</v>
      </c>
      <c r="C3380" s="27" t="s">
        <v>3678</v>
      </c>
      <c r="D3380" s="27" t="s">
        <v>3681</v>
      </c>
      <c r="E3380" s="27" t="s">
        <v>35</v>
      </c>
      <c r="F3380" s="27" t="s">
        <v>23</v>
      </c>
      <c r="G3380" s="27" t="s">
        <v>36</v>
      </c>
      <c r="H3380" s="27" t="s">
        <v>24</v>
      </c>
      <c r="I3380" s="28">
        <v>87807200</v>
      </c>
      <c r="J3380" s="28">
        <v>0</v>
      </c>
      <c r="K3380" s="28">
        <v>87807200</v>
      </c>
      <c r="L3380" s="29">
        <v>2.7</v>
      </c>
      <c r="M3380" s="29">
        <f>IFERROR(_xlfn.XLOOKUP($B3380,'Ownership Metrics'!$A:$A,'Ownership Metrics'!$B:$B),"")</f>
        <v>15.17</v>
      </c>
      <c r="N3380" s="28">
        <f>IFERROR(_xlfn.XLOOKUP($B3380,'Ownership Metrics'!$A:$A,'Ownership Metrics'!$C:$C),"")</f>
        <v>1402</v>
      </c>
      <c r="O3380" s="29">
        <f>IFERROR(_xlfn.XLOOKUP($B3380,'Ownership Metrics'!$A:$A,'Ownership Metrics'!$D:$D),"")</f>
        <v>31.34</v>
      </c>
      <c r="P3380" s="29">
        <f>IFERROR(_xlfn.XLOOKUP($B3380,'Ownership Metrics'!$A:$A,'Ownership Metrics'!$E:$E),"")</f>
        <v>52.26</v>
      </c>
      <c r="Q3380" s="30">
        <f>IFERROR(_xlfn.XLOOKUP($B3380,'Ownership Metrics'!$A:$A,'Ownership Metrics'!$F:$F),"")</f>
        <v>12</v>
      </c>
      <c r="R3380" s="30">
        <f>IFERROR(_xlfn.XLOOKUP($B3380,'Ownership Metrics'!$A:$A,'Ownership Metrics'!$G:$G),"")</f>
        <v>33</v>
      </c>
      <c r="S3380" s="27" t="str">
        <f>IFERROR(_xlfn.XLOOKUP($B3380,'Ownership Metrics'!$A:$A,'Ownership Metrics'!$H:$H),"")</f>
        <v>Moderat</v>
      </c>
      <c r="T3380" s="27" t="str">
        <f>IFERROR(_xlfn.XLOOKUP($B3380,'Ownership Metrics'!$A:$A,'Ownership Metrics'!$I:$I),"")</f>
        <v>Sedang</v>
      </c>
      <c r="U3380" s="27">
        <f>IF(COUNTIFS($B$2:$B3380,$B3380,$D$2:$D3380,$D3380)=1,1,0)</f>
        <v>1</v>
      </c>
      <c r="V3380" s="27">
        <f t="shared" si="157"/>
        <v>2.7</v>
      </c>
      <c r="W3380" s="27">
        <f t="shared" si="158"/>
        <v>8</v>
      </c>
      <c r="X3380" s="27">
        <f t="shared" si="156"/>
        <v>2.6999996620000002</v>
      </c>
    </row>
    <row r="3381" spans="1:24" x14ac:dyDescent="0.25">
      <c r="A3381" s="26">
        <v>46265</v>
      </c>
      <c r="B3381" s="27" t="s">
        <v>10598</v>
      </c>
      <c r="C3381" s="27" t="s">
        <v>3678</v>
      </c>
      <c r="D3381" s="27" t="s">
        <v>3682</v>
      </c>
      <c r="E3381" s="27" t="s">
        <v>35</v>
      </c>
      <c r="F3381" s="27" t="s">
        <v>23</v>
      </c>
      <c r="G3381" s="27" t="s">
        <v>36</v>
      </c>
      <c r="H3381" s="27" t="s">
        <v>24</v>
      </c>
      <c r="I3381" s="28">
        <v>52450000</v>
      </c>
      <c r="J3381" s="28">
        <v>0</v>
      </c>
      <c r="K3381" s="28">
        <v>52450000</v>
      </c>
      <c r="L3381" s="29">
        <v>1.61</v>
      </c>
      <c r="M3381" s="29">
        <f>IFERROR(_xlfn.XLOOKUP($B3381,'Ownership Metrics'!$A:$A,'Ownership Metrics'!$B:$B),"")</f>
        <v>15.17</v>
      </c>
      <c r="N3381" s="28">
        <f>IFERROR(_xlfn.XLOOKUP($B3381,'Ownership Metrics'!$A:$A,'Ownership Metrics'!$C:$C),"")</f>
        <v>1402</v>
      </c>
      <c r="O3381" s="29">
        <f>IFERROR(_xlfn.XLOOKUP($B3381,'Ownership Metrics'!$A:$A,'Ownership Metrics'!$D:$D),"")</f>
        <v>31.34</v>
      </c>
      <c r="P3381" s="29">
        <f>IFERROR(_xlfn.XLOOKUP($B3381,'Ownership Metrics'!$A:$A,'Ownership Metrics'!$E:$E),"")</f>
        <v>52.26</v>
      </c>
      <c r="Q3381" s="30">
        <f>IFERROR(_xlfn.XLOOKUP($B3381,'Ownership Metrics'!$A:$A,'Ownership Metrics'!$F:$F),"")</f>
        <v>12</v>
      </c>
      <c r="R3381" s="30">
        <f>IFERROR(_xlfn.XLOOKUP($B3381,'Ownership Metrics'!$A:$A,'Ownership Metrics'!$G:$G),"")</f>
        <v>33</v>
      </c>
      <c r="S3381" s="27" t="str">
        <f>IFERROR(_xlfn.XLOOKUP($B3381,'Ownership Metrics'!$A:$A,'Ownership Metrics'!$H:$H),"")</f>
        <v>Moderat</v>
      </c>
      <c r="T3381" s="27" t="str">
        <f>IFERROR(_xlfn.XLOOKUP($B3381,'Ownership Metrics'!$A:$A,'Ownership Metrics'!$I:$I),"")</f>
        <v>Sedang</v>
      </c>
      <c r="U3381" s="27">
        <f>IF(COUNTIFS($B$2:$B3381,$B3381,$D$2:$D3381,$D3381)=1,1,0)</f>
        <v>1</v>
      </c>
      <c r="V3381" s="27">
        <f t="shared" si="157"/>
        <v>1.61</v>
      </c>
      <c r="W3381" s="27">
        <f t="shared" si="158"/>
        <v>9</v>
      </c>
      <c r="X3381" s="27">
        <f t="shared" si="156"/>
        <v>1.6099996619000001</v>
      </c>
    </row>
    <row r="3382" spans="1:24" x14ac:dyDescent="0.25">
      <c r="A3382" s="26">
        <v>46265</v>
      </c>
      <c r="B3382" s="27" t="s">
        <v>10598</v>
      </c>
      <c r="C3382" s="27" t="s">
        <v>3678</v>
      </c>
      <c r="D3382" s="27" t="s">
        <v>3683</v>
      </c>
      <c r="E3382" s="27" t="s">
        <v>35</v>
      </c>
      <c r="F3382" s="27" t="s">
        <v>23</v>
      </c>
      <c r="G3382" s="27" t="s">
        <v>36</v>
      </c>
      <c r="H3382" s="27" t="s">
        <v>36</v>
      </c>
      <c r="I3382" s="28">
        <v>0</v>
      </c>
      <c r="J3382" s="28">
        <v>289450000</v>
      </c>
      <c r="K3382" s="28">
        <v>289450000</v>
      </c>
      <c r="L3382" s="29">
        <v>8.9</v>
      </c>
      <c r="M3382" s="29">
        <f>IFERROR(_xlfn.XLOOKUP($B3382,'Ownership Metrics'!$A:$A,'Ownership Metrics'!$B:$B),"")</f>
        <v>15.17</v>
      </c>
      <c r="N3382" s="28">
        <f>IFERROR(_xlfn.XLOOKUP($B3382,'Ownership Metrics'!$A:$A,'Ownership Metrics'!$C:$C),"")</f>
        <v>1402</v>
      </c>
      <c r="O3382" s="29">
        <f>IFERROR(_xlfn.XLOOKUP($B3382,'Ownership Metrics'!$A:$A,'Ownership Metrics'!$D:$D),"")</f>
        <v>31.34</v>
      </c>
      <c r="P3382" s="29">
        <f>IFERROR(_xlfn.XLOOKUP($B3382,'Ownership Metrics'!$A:$A,'Ownership Metrics'!$E:$E),"")</f>
        <v>52.26</v>
      </c>
      <c r="Q3382" s="30">
        <f>IFERROR(_xlfn.XLOOKUP($B3382,'Ownership Metrics'!$A:$A,'Ownership Metrics'!$F:$F),"")</f>
        <v>12</v>
      </c>
      <c r="R3382" s="30">
        <f>IFERROR(_xlfn.XLOOKUP($B3382,'Ownership Metrics'!$A:$A,'Ownership Metrics'!$G:$G),"")</f>
        <v>33</v>
      </c>
      <c r="S3382" s="27" t="str">
        <f>IFERROR(_xlfn.XLOOKUP($B3382,'Ownership Metrics'!$A:$A,'Ownership Metrics'!$H:$H),"")</f>
        <v>Moderat</v>
      </c>
      <c r="T3382" s="27" t="str">
        <f>IFERROR(_xlfn.XLOOKUP($B3382,'Ownership Metrics'!$A:$A,'Ownership Metrics'!$I:$I),"")</f>
        <v>Sedang</v>
      </c>
      <c r="U3382" s="27">
        <f>IF(COUNTIFS($B$2:$B3382,$B3382,$D$2:$D3382,$D3382)=1,1,0)</f>
        <v>1</v>
      </c>
      <c r="V3382" s="27">
        <f t="shared" si="157"/>
        <v>8.9</v>
      </c>
      <c r="W3382" s="27">
        <f t="shared" si="158"/>
        <v>4</v>
      </c>
      <c r="X3382" s="27">
        <f t="shared" si="156"/>
        <v>8.8999996618000008</v>
      </c>
    </row>
    <row r="3383" spans="1:24" x14ac:dyDescent="0.25">
      <c r="A3383" s="26">
        <v>46265</v>
      </c>
      <c r="B3383" s="27" t="s">
        <v>10598</v>
      </c>
      <c r="C3383" s="27" t="s">
        <v>3678</v>
      </c>
      <c r="D3383" s="27" t="s">
        <v>3684</v>
      </c>
      <c r="E3383" s="27" t="s">
        <v>35</v>
      </c>
      <c r="F3383" s="27" t="s">
        <v>23</v>
      </c>
      <c r="G3383" s="27" t="s">
        <v>36</v>
      </c>
      <c r="H3383" s="27" t="s">
        <v>24</v>
      </c>
      <c r="I3383" s="28">
        <v>0</v>
      </c>
      <c r="J3383" s="28">
        <v>289450000</v>
      </c>
      <c r="K3383" s="28">
        <v>289450000</v>
      </c>
      <c r="L3383" s="29">
        <v>8.9</v>
      </c>
      <c r="M3383" s="29">
        <f>IFERROR(_xlfn.XLOOKUP($B3383,'Ownership Metrics'!$A:$A,'Ownership Metrics'!$B:$B),"")</f>
        <v>15.17</v>
      </c>
      <c r="N3383" s="28">
        <f>IFERROR(_xlfn.XLOOKUP($B3383,'Ownership Metrics'!$A:$A,'Ownership Metrics'!$C:$C),"")</f>
        <v>1402</v>
      </c>
      <c r="O3383" s="29">
        <f>IFERROR(_xlfn.XLOOKUP($B3383,'Ownership Metrics'!$A:$A,'Ownership Metrics'!$D:$D),"")</f>
        <v>31.34</v>
      </c>
      <c r="P3383" s="29">
        <f>IFERROR(_xlfn.XLOOKUP($B3383,'Ownership Metrics'!$A:$A,'Ownership Metrics'!$E:$E),"")</f>
        <v>52.26</v>
      </c>
      <c r="Q3383" s="30">
        <f>IFERROR(_xlfn.XLOOKUP($B3383,'Ownership Metrics'!$A:$A,'Ownership Metrics'!$F:$F),"")</f>
        <v>12</v>
      </c>
      <c r="R3383" s="30">
        <f>IFERROR(_xlfn.XLOOKUP($B3383,'Ownership Metrics'!$A:$A,'Ownership Metrics'!$G:$G),"")</f>
        <v>33</v>
      </c>
      <c r="S3383" s="27" t="str">
        <f>IFERROR(_xlfn.XLOOKUP($B3383,'Ownership Metrics'!$A:$A,'Ownership Metrics'!$H:$H),"")</f>
        <v>Moderat</v>
      </c>
      <c r="T3383" s="27" t="str">
        <f>IFERROR(_xlfn.XLOOKUP($B3383,'Ownership Metrics'!$A:$A,'Ownership Metrics'!$I:$I),"")</f>
        <v>Sedang</v>
      </c>
      <c r="U3383" s="27">
        <f>IF(COUNTIFS($B$2:$B3383,$B3383,$D$2:$D3383,$D3383)=1,1,0)</f>
        <v>1</v>
      </c>
      <c r="V3383" s="27">
        <f t="shared" si="157"/>
        <v>8.9</v>
      </c>
      <c r="W3383" s="27">
        <f t="shared" si="158"/>
        <v>5</v>
      </c>
      <c r="X3383" s="27">
        <f t="shared" si="156"/>
        <v>8.8999996617000008</v>
      </c>
    </row>
    <row r="3384" spans="1:24" x14ac:dyDescent="0.25">
      <c r="A3384" s="26">
        <v>46265</v>
      </c>
      <c r="B3384" s="27" t="s">
        <v>10598</v>
      </c>
      <c r="C3384" s="27" t="s">
        <v>3678</v>
      </c>
      <c r="D3384" s="27" t="s">
        <v>3685</v>
      </c>
      <c r="E3384" s="27" t="s">
        <v>35</v>
      </c>
      <c r="F3384" s="27" t="s">
        <v>23</v>
      </c>
      <c r="G3384" s="27" t="s">
        <v>36</v>
      </c>
      <c r="H3384" s="27" t="s">
        <v>24</v>
      </c>
      <c r="I3384" s="28">
        <v>35050000</v>
      </c>
      <c r="J3384" s="28">
        <v>0</v>
      </c>
      <c r="K3384" s="28">
        <v>35050000</v>
      </c>
      <c r="L3384" s="29">
        <v>1.08</v>
      </c>
      <c r="M3384" s="29">
        <f>IFERROR(_xlfn.XLOOKUP($B3384,'Ownership Metrics'!$A:$A,'Ownership Metrics'!$B:$B),"")</f>
        <v>15.17</v>
      </c>
      <c r="N3384" s="28">
        <f>IFERROR(_xlfn.XLOOKUP($B3384,'Ownership Metrics'!$A:$A,'Ownership Metrics'!$C:$C),"")</f>
        <v>1402</v>
      </c>
      <c r="O3384" s="29">
        <f>IFERROR(_xlfn.XLOOKUP($B3384,'Ownership Metrics'!$A:$A,'Ownership Metrics'!$D:$D),"")</f>
        <v>31.34</v>
      </c>
      <c r="P3384" s="29">
        <f>IFERROR(_xlfn.XLOOKUP($B3384,'Ownership Metrics'!$A:$A,'Ownership Metrics'!$E:$E),"")</f>
        <v>52.26</v>
      </c>
      <c r="Q3384" s="30">
        <f>IFERROR(_xlfn.XLOOKUP($B3384,'Ownership Metrics'!$A:$A,'Ownership Metrics'!$F:$F),"")</f>
        <v>12</v>
      </c>
      <c r="R3384" s="30">
        <f>IFERROR(_xlfn.XLOOKUP($B3384,'Ownership Metrics'!$A:$A,'Ownership Metrics'!$G:$G),"")</f>
        <v>33</v>
      </c>
      <c r="S3384" s="27" t="str">
        <f>IFERROR(_xlfn.XLOOKUP($B3384,'Ownership Metrics'!$A:$A,'Ownership Metrics'!$H:$H),"")</f>
        <v>Moderat</v>
      </c>
      <c r="T3384" s="27" t="str">
        <f>IFERROR(_xlfn.XLOOKUP($B3384,'Ownership Metrics'!$A:$A,'Ownership Metrics'!$I:$I),"")</f>
        <v>Sedang</v>
      </c>
      <c r="U3384" s="27">
        <f>IF(COUNTIFS($B$2:$B3384,$B3384,$D$2:$D3384,$D3384)=1,1,0)</f>
        <v>1</v>
      </c>
      <c r="V3384" s="27">
        <f t="shared" si="157"/>
        <v>1.08</v>
      </c>
      <c r="W3384" s="27">
        <f t="shared" si="158"/>
        <v>11</v>
      </c>
      <c r="X3384" s="27">
        <f t="shared" si="156"/>
        <v>1.0799996616</v>
      </c>
    </row>
    <row r="3385" spans="1:24" x14ac:dyDescent="0.25">
      <c r="A3385" s="26">
        <v>46265</v>
      </c>
      <c r="B3385" s="27" t="s">
        <v>10598</v>
      </c>
      <c r="C3385" s="27" t="s">
        <v>3678</v>
      </c>
      <c r="D3385" s="27" t="s">
        <v>3686</v>
      </c>
      <c r="E3385" s="27" t="s">
        <v>35</v>
      </c>
      <c r="F3385" s="27" t="s">
        <v>23</v>
      </c>
      <c r="G3385" s="27" t="s">
        <v>36</v>
      </c>
      <c r="H3385" s="27" t="s">
        <v>24</v>
      </c>
      <c r="I3385" s="28">
        <v>383700000</v>
      </c>
      <c r="J3385" s="28">
        <v>0</v>
      </c>
      <c r="K3385" s="28">
        <v>383700000</v>
      </c>
      <c r="L3385" s="29">
        <v>11.79</v>
      </c>
      <c r="M3385" s="29">
        <f>IFERROR(_xlfn.XLOOKUP($B3385,'Ownership Metrics'!$A:$A,'Ownership Metrics'!$B:$B),"")</f>
        <v>15.17</v>
      </c>
      <c r="N3385" s="28">
        <f>IFERROR(_xlfn.XLOOKUP($B3385,'Ownership Metrics'!$A:$A,'Ownership Metrics'!$C:$C),"")</f>
        <v>1402</v>
      </c>
      <c r="O3385" s="29">
        <f>IFERROR(_xlfn.XLOOKUP($B3385,'Ownership Metrics'!$A:$A,'Ownership Metrics'!$D:$D),"")</f>
        <v>31.34</v>
      </c>
      <c r="P3385" s="29">
        <f>IFERROR(_xlfn.XLOOKUP($B3385,'Ownership Metrics'!$A:$A,'Ownership Metrics'!$E:$E),"")</f>
        <v>52.26</v>
      </c>
      <c r="Q3385" s="30">
        <f>IFERROR(_xlfn.XLOOKUP($B3385,'Ownership Metrics'!$A:$A,'Ownership Metrics'!$F:$F),"")</f>
        <v>12</v>
      </c>
      <c r="R3385" s="30">
        <f>IFERROR(_xlfn.XLOOKUP($B3385,'Ownership Metrics'!$A:$A,'Ownership Metrics'!$G:$G),"")</f>
        <v>33</v>
      </c>
      <c r="S3385" s="27" t="str">
        <f>IFERROR(_xlfn.XLOOKUP($B3385,'Ownership Metrics'!$A:$A,'Ownership Metrics'!$H:$H),"")</f>
        <v>Moderat</v>
      </c>
      <c r="T3385" s="27" t="str">
        <f>IFERROR(_xlfn.XLOOKUP($B3385,'Ownership Metrics'!$A:$A,'Ownership Metrics'!$I:$I),"")</f>
        <v>Sedang</v>
      </c>
      <c r="U3385" s="27">
        <f>IF(COUNTIFS($B$2:$B3385,$B3385,$D$2:$D3385,$D3385)=1,1,0)</f>
        <v>1</v>
      </c>
      <c r="V3385" s="27">
        <f t="shared" si="157"/>
        <v>11.79</v>
      </c>
      <c r="W3385" s="27">
        <f t="shared" si="158"/>
        <v>2</v>
      </c>
      <c r="X3385" s="27">
        <f t="shared" si="156"/>
        <v>11.7899996615</v>
      </c>
    </row>
    <row r="3386" spans="1:24" x14ac:dyDescent="0.25">
      <c r="A3386" s="26">
        <v>46265</v>
      </c>
      <c r="B3386" s="27" t="s">
        <v>10598</v>
      </c>
      <c r="C3386" s="27" t="s">
        <v>3678</v>
      </c>
      <c r="D3386" s="27" t="s">
        <v>3687</v>
      </c>
      <c r="E3386" s="27" t="s">
        <v>35</v>
      </c>
      <c r="F3386" s="27" t="s">
        <v>23</v>
      </c>
      <c r="G3386" s="27" t="s">
        <v>36</v>
      </c>
      <c r="H3386" s="27" t="s">
        <v>24</v>
      </c>
      <c r="I3386" s="28">
        <v>37750000</v>
      </c>
      <c r="J3386" s="28">
        <v>0</v>
      </c>
      <c r="K3386" s="28">
        <v>37750000</v>
      </c>
      <c r="L3386" s="29">
        <v>1.1599999999999999</v>
      </c>
      <c r="M3386" s="29">
        <f>IFERROR(_xlfn.XLOOKUP($B3386,'Ownership Metrics'!$A:$A,'Ownership Metrics'!$B:$B),"")</f>
        <v>15.17</v>
      </c>
      <c r="N3386" s="28">
        <f>IFERROR(_xlfn.XLOOKUP($B3386,'Ownership Metrics'!$A:$A,'Ownership Metrics'!$C:$C),"")</f>
        <v>1402</v>
      </c>
      <c r="O3386" s="29">
        <f>IFERROR(_xlfn.XLOOKUP($B3386,'Ownership Metrics'!$A:$A,'Ownership Metrics'!$D:$D),"")</f>
        <v>31.34</v>
      </c>
      <c r="P3386" s="29">
        <f>IFERROR(_xlfn.XLOOKUP($B3386,'Ownership Metrics'!$A:$A,'Ownership Metrics'!$E:$E),"")</f>
        <v>52.26</v>
      </c>
      <c r="Q3386" s="30">
        <f>IFERROR(_xlfn.XLOOKUP($B3386,'Ownership Metrics'!$A:$A,'Ownership Metrics'!$F:$F),"")</f>
        <v>12</v>
      </c>
      <c r="R3386" s="30">
        <f>IFERROR(_xlfn.XLOOKUP($B3386,'Ownership Metrics'!$A:$A,'Ownership Metrics'!$G:$G),"")</f>
        <v>33</v>
      </c>
      <c r="S3386" s="27" t="str">
        <f>IFERROR(_xlfn.XLOOKUP($B3386,'Ownership Metrics'!$A:$A,'Ownership Metrics'!$H:$H),"")</f>
        <v>Moderat</v>
      </c>
      <c r="T3386" s="27" t="str">
        <f>IFERROR(_xlfn.XLOOKUP($B3386,'Ownership Metrics'!$A:$A,'Ownership Metrics'!$I:$I),"")</f>
        <v>Sedang</v>
      </c>
      <c r="U3386" s="27">
        <f>IF(COUNTIFS($B$2:$B3386,$B3386,$D$2:$D3386,$D3386)=1,1,0)</f>
        <v>1</v>
      </c>
      <c r="V3386" s="27">
        <f t="shared" si="157"/>
        <v>1.1599999999999999</v>
      </c>
      <c r="W3386" s="27">
        <f t="shared" si="158"/>
        <v>10</v>
      </c>
      <c r="X3386" s="27">
        <f t="shared" si="156"/>
        <v>1.1599996613999999</v>
      </c>
    </row>
    <row r="3387" spans="1:24" x14ac:dyDescent="0.25">
      <c r="A3387" s="26">
        <v>46265</v>
      </c>
      <c r="B3387" s="27" t="s">
        <v>10598</v>
      </c>
      <c r="C3387" s="27" t="s">
        <v>3678</v>
      </c>
      <c r="D3387" s="27" t="s">
        <v>3688</v>
      </c>
      <c r="E3387" s="27" t="s">
        <v>35</v>
      </c>
      <c r="F3387" s="27" t="s">
        <v>23</v>
      </c>
      <c r="G3387" s="27" t="s">
        <v>36</v>
      </c>
      <c r="H3387" s="27" t="s">
        <v>24</v>
      </c>
      <c r="I3387" s="28">
        <v>108200000</v>
      </c>
      <c r="J3387" s="28">
        <v>0</v>
      </c>
      <c r="K3387" s="28">
        <v>108200000</v>
      </c>
      <c r="L3387" s="29">
        <v>3.33</v>
      </c>
      <c r="M3387" s="29">
        <f>IFERROR(_xlfn.XLOOKUP($B3387,'Ownership Metrics'!$A:$A,'Ownership Metrics'!$B:$B),"")</f>
        <v>15.17</v>
      </c>
      <c r="N3387" s="28">
        <f>IFERROR(_xlfn.XLOOKUP($B3387,'Ownership Metrics'!$A:$A,'Ownership Metrics'!$C:$C),"")</f>
        <v>1402</v>
      </c>
      <c r="O3387" s="29">
        <f>IFERROR(_xlfn.XLOOKUP($B3387,'Ownership Metrics'!$A:$A,'Ownership Metrics'!$D:$D),"")</f>
        <v>31.34</v>
      </c>
      <c r="P3387" s="29">
        <f>IFERROR(_xlfn.XLOOKUP($B3387,'Ownership Metrics'!$A:$A,'Ownership Metrics'!$E:$E),"")</f>
        <v>52.26</v>
      </c>
      <c r="Q3387" s="30">
        <f>IFERROR(_xlfn.XLOOKUP($B3387,'Ownership Metrics'!$A:$A,'Ownership Metrics'!$F:$F),"")</f>
        <v>12</v>
      </c>
      <c r="R3387" s="30">
        <f>IFERROR(_xlfn.XLOOKUP($B3387,'Ownership Metrics'!$A:$A,'Ownership Metrics'!$G:$G),"")</f>
        <v>33</v>
      </c>
      <c r="S3387" s="27" t="str">
        <f>IFERROR(_xlfn.XLOOKUP($B3387,'Ownership Metrics'!$A:$A,'Ownership Metrics'!$H:$H),"")</f>
        <v>Moderat</v>
      </c>
      <c r="T3387" s="27" t="str">
        <f>IFERROR(_xlfn.XLOOKUP($B3387,'Ownership Metrics'!$A:$A,'Ownership Metrics'!$I:$I),"")</f>
        <v>Sedang</v>
      </c>
      <c r="U3387" s="27">
        <f>IF(COUNTIFS($B$2:$B3387,$B3387,$D$2:$D3387,$D3387)=1,1,0)</f>
        <v>1</v>
      </c>
      <c r="V3387" s="27">
        <f t="shared" si="157"/>
        <v>3.33</v>
      </c>
      <c r="W3387" s="27">
        <f t="shared" si="158"/>
        <v>7</v>
      </c>
      <c r="X3387" s="27">
        <f t="shared" si="156"/>
        <v>3.3299996613</v>
      </c>
    </row>
    <row r="3388" spans="1:24" x14ac:dyDescent="0.25">
      <c r="A3388" s="26">
        <v>46265</v>
      </c>
      <c r="B3388" s="27" t="s">
        <v>10598</v>
      </c>
      <c r="C3388" s="27" t="s">
        <v>3678</v>
      </c>
      <c r="D3388" s="27" t="s">
        <v>3689</v>
      </c>
      <c r="E3388" s="27"/>
      <c r="F3388" s="27"/>
      <c r="G3388" s="27"/>
      <c r="H3388" s="27"/>
      <c r="I3388" s="28">
        <v>0</v>
      </c>
      <c r="J3388" s="28">
        <v>35100000</v>
      </c>
      <c r="K3388" s="28">
        <v>35100000</v>
      </c>
      <c r="L3388" s="29">
        <v>1.08</v>
      </c>
      <c r="M3388" s="29">
        <f>IFERROR(_xlfn.XLOOKUP($B3388,'Ownership Metrics'!$A:$A,'Ownership Metrics'!$B:$B),"")</f>
        <v>15.17</v>
      </c>
      <c r="N3388" s="28">
        <f>IFERROR(_xlfn.XLOOKUP($B3388,'Ownership Metrics'!$A:$A,'Ownership Metrics'!$C:$C),"")</f>
        <v>1402</v>
      </c>
      <c r="O3388" s="29">
        <f>IFERROR(_xlfn.XLOOKUP($B3388,'Ownership Metrics'!$A:$A,'Ownership Metrics'!$D:$D),"")</f>
        <v>31.34</v>
      </c>
      <c r="P3388" s="29">
        <f>IFERROR(_xlfn.XLOOKUP($B3388,'Ownership Metrics'!$A:$A,'Ownership Metrics'!$E:$E),"")</f>
        <v>52.26</v>
      </c>
      <c r="Q3388" s="30">
        <f>IFERROR(_xlfn.XLOOKUP($B3388,'Ownership Metrics'!$A:$A,'Ownership Metrics'!$F:$F),"")</f>
        <v>12</v>
      </c>
      <c r="R3388" s="30">
        <f>IFERROR(_xlfn.XLOOKUP($B3388,'Ownership Metrics'!$A:$A,'Ownership Metrics'!$G:$G),"")</f>
        <v>33</v>
      </c>
      <c r="S3388" s="27" t="str">
        <f>IFERROR(_xlfn.XLOOKUP($B3388,'Ownership Metrics'!$A:$A,'Ownership Metrics'!$H:$H),"")</f>
        <v>Moderat</v>
      </c>
      <c r="T3388" s="27" t="str">
        <f>IFERROR(_xlfn.XLOOKUP($B3388,'Ownership Metrics'!$A:$A,'Ownership Metrics'!$I:$I),"")</f>
        <v>Sedang</v>
      </c>
      <c r="U3388" s="27">
        <f>IF(COUNTIFS($B$2:$B3388,$B3388,$D$2:$D3388,$D3388)=1,1,0)</f>
        <v>1</v>
      </c>
      <c r="V3388" s="27">
        <f t="shared" si="157"/>
        <v>1.08</v>
      </c>
      <c r="W3388" s="27">
        <f t="shared" si="158"/>
        <v>12</v>
      </c>
      <c r="X3388" s="27">
        <f t="shared" si="156"/>
        <v>1.0799996612</v>
      </c>
    </row>
    <row r="3389" spans="1:24" x14ac:dyDescent="0.25">
      <c r="A3389" s="26">
        <v>46265</v>
      </c>
      <c r="B3389" s="27" t="s">
        <v>10598</v>
      </c>
      <c r="C3389" s="27" t="s">
        <v>3678</v>
      </c>
      <c r="D3389" s="27" t="s">
        <v>3690</v>
      </c>
      <c r="E3389" s="27" t="s">
        <v>72</v>
      </c>
      <c r="F3389" s="27" t="s">
        <v>32</v>
      </c>
      <c r="G3389" s="27"/>
      <c r="H3389" s="27" t="s">
        <v>56</v>
      </c>
      <c r="I3389" s="28">
        <v>124103100</v>
      </c>
      <c r="J3389" s="28">
        <v>0</v>
      </c>
      <c r="K3389" s="28">
        <v>124103100</v>
      </c>
      <c r="L3389" s="29">
        <v>3.81</v>
      </c>
      <c r="M3389" s="29">
        <f>IFERROR(_xlfn.XLOOKUP($B3389,'Ownership Metrics'!$A:$A,'Ownership Metrics'!$B:$B),"")</f>
        <v>15.17</v>
      </c>
      <c r="N3389" s="28">
        <f>IFERROR(_xlfn.XLOOKUP($B3389,'Ownership Metrics'!$A:$A,'Ownership Metrics'!$C:$C),"")</f>
        <v>1402</v>
      </c>
      <c r="O3389" s="29">
        <f>IFERROR(_xlfn.XLOOKUP($B3389,'Ownership Metrics'!$A:$A,'Ownership Metrics'!$D:$D),"")</f>
        <v>31.34</v>
      </c>
      <c r="P3389" s="29">
        <f>IFERROR(_xlfn.XLOOKUP($B3389,'Ownership Metrics'!$A:$A,'Ownership Metrics'!$E:$E),"")</f>
        <v>52.26</v>
      </c>
      <c r="Q3389" s="30">
        <f>IFERROR(_xlfn.XLOOKUP($B3389,'Ownership Metrics'!$A:$A,'Ownership Metrics'!$F:$F),"")</f>
        <v>12</v>
      </c>
      <c r="R3389" s="30">
        <f>IFERROR(_xlfn.XLOOKUP($B3389,'Ownership Metrics'!$A:$A,'Ownership Metrics'!$G:$G),"")</f>
        <v>33</v>
      </c>
      <c r="S3389" s="27" t="str">
        <f>IFERROR(_xlfn.XLOOKUP($B3389,'Ownership Metrics'!$A:$A,'Ownership Metrics'!$H:$H),"")</f>
        <v>Moderat</v>
      </c>
      <c r="T3389" s="27" t="str">
        <f>IFERROR(_xlfn.XLOOKUP($B3389,'Ownership Metrics'!$A:$A,'Ownership Metrics'!$I:$I),"")</f>
        <v>Sedang</v>
      </c>
      <c r="U3389" s="27">
        <f>IF(COUNTIFS($B$2:$B3389,$B3389,$D$2:$D3389,$D3389)=1,1,0)</f>
        <v>1</v>
      </c>
      <c r="V3389" s="27">
        <f t="shared" si="157"/>
        <v>3.81</v>
      </c>
      <c r="W3389" s="27">
        <f t="shared" si="158"/>
        <v>6</v>
      </c>
      <c r="X3389" s="27">
        <f t="shared" si="156"/>
        <v>3.8099996611</v>
      </c>
    </row>
    <row r="3390" spans="1:24" x14ac:dyDescent="0.25">
      <c r="A3390" s="26">
        <v>46265</v>
      </c>
      <c r="B3390" s="27" t="s">
        <v>10599</v>
      </c>
      <c r="C3390" s="27" t="s">
        <v>3692</v>
      </c>
      <c r="D3390" s="27" t="s">
        <v>3693</v>
      </c>
      <c r="E3390" s="27" t="s">
        <v>22</v>
      </c>
      <c r="F3390" s="27" t="s">
        <v>23</v>
      </c>
      <c r="G3390" s="27"/>
      <c r="H3390" s="27" t="s">
        <v>24</v>
      </c>
      <c r="I3390" s="28">
        <v>0</v>
      </c>
      <c r="J3390" s="28">
        <v>998000000</v>
      </c>
      <c r="K3390" s="28">
        <v>998000000</v>
      </c>
      <c r="L3390" s="29">
        <v>78.83</v>
      </c>
      <c r="M3390" s="29">
        <f>IFERROR(_xlfn.XLOOKUP($B3390,'Ownership Metrics'!$A:$A,'Ownership Metrics'!$B:$B),"")</f>
        <v>21.17</v>
      </c>
      <c r="N3390" s="28">
        <f>IFERROR(_xlfn.XLOOKUP($B3390,'Ownership Metrics'!$A:$A,'Ownership Metrics'!$C:$C),"")</f>
        <v>6214</v>
      </c>
      <c r="O3390" s="29">
        <f>IFERROR(_xlfn.XLOOKUP($B3390,'Ownership Metrics'!$A:$A,'Ownership Metrics'!$D:$D),"")</f>
        <v>78.83</v>
      </c>
      <c r="P3390" s="29">
        <f>IFERROR(_xlfn.XLOOKUP($B3390,'Ownership Metrics'!$A:$A,'Ownership Metrics'!$E:$E),"")</f>
        <v>78.83</v>
      </c>
      <c r="Q3390" s="30">
        <f>IFERROR(_xlfn.XLOOKUP($B3390,'Ownership Metrics'!$A:$A,'Ownership Metrics'!$F:$F),"")</f>
        <v>1</v>
      </c>
      <c r="R3390" s="30">
        <f>IFERROR(_xlfn.XLOOKUP($B3390,'Ownership Metrics'!$A:$A,'Ownership Metrics'!$G:$G),"")</f>
        <v>76</v>
      </c>
      <c r="S3390" s="27" t="str">
        <f>IFERROR(_xlfn.XLOOKUP($B3390,'Ownership Metrics'!$A:$A,'Ownership Metrics'!$H:$H),"")</f>
        <v>Mayoritas</v>
      </c>
      <c r="T3390" s="27" t="str">
        <f>IFERROR(_xlfn.XLOOKUP($B3390,'Ownership Metrics'!$A:$A,'Ownership Metrics'!$I:$I),"")</f>
        <v>Tinggi</v>
      </c>
      <c r="U3390" s="27">
        <f>IF(COUNTIFS($B$2:$B3390,$B3390,$D$2:$D3390,$D3390)=1,1,0)</f>
        <v>1</v>
      </c>
      <c r="V3390" s="27">
        <f t="shared" si="157"/>
        <v>78.83</v>
      </c>
      <c r="W3390" s="27">
        <f t="shared" si="158"/>
        <v>1</v>
      </c>
      <c r="X3390" s="27">
        <f t="shared" si="156"/>
        <v>78.829999661000002</v>
      </c>
    </row>
    <row r="3391" spans="1:24" x14ac:dyDescent="0.25">
      <c r="A3391" s="26">
        <v>46265</v>
      </c>
      <c r="B3391" s="27" t="s">
        <v>10600</v>
      </c>
      <c r="C3391" s="27" t="s">
        <v>3695</v>
      </c>
      <c r="D3391" s="27" t="s">
        <v>3696</v>
      </c>
      <c r="E3391" s="27" t="s">
        <v>74</v>
      </c>
      <c r="F3391" s="27" t="s">
        <v>23</v>
      </c>
      <c r="G3391" s="27"/>
      <c r="H3391" s="27" t="s">
        <v>24</v>
      </c>
      <c r="I3391" s="28">
        <v>351105300</v>
      </c>
      <c r="J3391" s="28">
        <v>0</v>
      </c>
      <c r="K3391" s="28">
        <v>351105300</v>
      </c>
      <c r="L3391" s="29">
        <v>1.55</v>
      </c>
      <c r="M3391" s="29">
        <f>IFERROR(_xlfn.XLOOKUP($B3391,'Ownership Metrics'!$A:$A,'Ownership Metrics'!$B:$B),"")</f>
        <v>29.37</v>
      </c>
      <c r="N3391" s="28">
        <f>IFERROR(_xlfn.XLOOKUP($B3391,'Ownership Metrics'!$A:$A,'Ownership Metrics'!$C:$C),"")</f>
        <v>1756</v>
      </c>
      <c r="O3391" s="29">
        <f>IFERROR(_xlfn.XLOOKUP($B3391,'Ownership Metrics'!$A:$A,'Ownership Metrics'!$D:$D),"")</f>
        <v>38.76</v>
      </c>
      <c r="P3391" s="29">
        <f>IFERROR(_xlfn.XLOOKUP($B3391,'Ownership Metrics'!$A:$A,'Ownership Metrics'!$E:$E),"")</f>
        <v>59.09</v>
      </c>
      <c r="Q3391" s="30">
        <f>IFERROR(_xlfn.XLOOKUP($B3391,'Ownership Metrics'!$A:$A,'Ownership Metrics'!$F:$F),"")</f>
        <v>8</v>
      </c>
      <c r="R3391" s="30">
        <f>IFERROR(_xlfn.XLOOKUP($B3391,'Ownership Metrics'!$A:$A,'Ownership Metrics'!$G:$G),"")</f>
        <v>41</v>
      </c>
      <c r="S3391" s="27" t="str">
        <f>IFERROR(_xlfn.XLOOKUP($B3391,'Ownership Metrics'!$A:$A,'Ownership Metrics'!$H:$H),"")</f>
        <v>Moderat</v>
      </c>
      <c r="T3391" s="27" t="str">
        <f>IFERROR(_xlfn.XLOOKUP($B3391,'Ownership Metrics'!$A:$A,'Ownership Metrics'!$I:$I),"")</f>
        <v>Sedang</v>
      </c>
      <c r="U3391" s="27">
        <f>IF(COUNTIFS($B$2:$B3391,$B3391,$D$2:$D3391,$D3391)=1,1,0)</f>
        <v>1</v>
      </c>
      <c r="V3391" s="27">
        <f t="shared" si="157"/>
        <v>1.55</v>
      </c>
      <c r="W3391" s="27">
        <f t="shared" si="158"/>
        <v>7</v>
      </c>
      <c r="X3391" s="27">
        <f t="shared" si="156"/>
        <v>1.5499996609</v>
      </c>
    </row>
    <row r="3392" spans="1:24" x14ac:dyDescent="0.25">
      <c r="A3392" s="26">
        <v>46265</v>
      </c>
      <c r="B3392" s="27" t="s">
        <v>10600</v>
      </c>
      <c r="C3392" s="27" t="s">
        <v>3695</v>
      </c>
      <c r="D3392" s="27" t="s">
        <v>3697</v>
      </c>
      <c r="E3392" s="27" t="s">
        <v>204</v>
      </c>
      <c r="F3392" s="27" t="s">
        <v>23</v>
      </c>
      <c r="G3392" s="27"/>
      <c r="H3392" s="27" t="s">
        <v>24</v>
      </c>
      <c r="I3392" s="28">
        <v>8753037308</v>
      </c>
      <c r="J3392" s="28">
        <v>0</v>
      </c>
      <c r="K3392" s="28">
        <v>8753037308</v>
      </c>
      <c r="L3392" s="29">
        <v>38.76</v>
      </c>
      <c r="M3392" s="29">
        <f>IFERROR(_xlfn.XLOOKUP($B3392,'Ownership Metrics'!$A:$A,'Ownership Metrics'!$B:$B),"")</f>
        <v>29.37</v>
      </c>
      <c r="N3392" s="28">
        <f>IFERROR(_xlfn.XLOOKUP($B3392,'Ownership Metrics'!$A:$A,'Ownership Metrics'!$C:$C),"")</f>
        <v>1756</v>
      </c>
      <c r="O3392" s="29">
        <f>IFERROR(_xlfn.XLOOKUP($B3392,'Ownership Metrics'!$A:$A,'Ownership Metrics'!$D:$D),"")</f>
        <v>38.76</v>
      </c>
      <c r="P3392" s="29">
        <f>IFERROR(_xlfn.XLOOKUP($B3392,'Ownership Metrics'!$A:$A,'Ownership Metrics'!$E:$E),"")</f>
        <v>59.09</v>
      </c>
      <c r="Q3392" s="30">
        <f>IFERROR(_xlfn.XLOOKUP($B3392,'Ownership Metrics'!$A:$A,'Ownership Metrics'!$F:$F),"")</f>
        <v>8</v>
      </c>
      <c r="R3392" s="30">
        <f>IFERROR(_xlfn.XLOOKUP($B3392,'Ownership Metrics'!$A:$A,'Ownership Metrics'!$G:$G),"")</f>
        <v>41</v>
      </c>
      <c r="S3392" s="27" t="str">
        <f>IFERROR(_xlfn.XLOOKUP($B3392,'Ownership Metrics'!$A:$A,'Ownership Metrics'!$H:$H),"")</f>
        <v>Moderat</v>
      </c>
      <c r="T3392" s="27" t="str">
        <f>IFERROR(_xlfn.XLOOKUP($B3392,'Ownership Metrics'!$A:$A,'Ownership Metrics'!$I:$I),"")</f>
        <v>Sedang</v>
      </c>
      <c r="U3392" s="27">
        <f>IF(COUNTIFS($B$2:$B3392,$B3392,$D$2:$D3392,$D3392)=1,1,0)</f>
        <v>1</v>
      </c>
      <c r="V3392" s="27">
        <f t="shared" si="157"/>
        <v>38.76</v>
      </c>
      <c r="W3392" s="27">
        <f t="shared" si="158"/>
        <v>1</v>
      </c>
      <c r="X3392" s="27">
        <f t="shared" si="156"/>
        <v>38.759999660799998</v>
      </c>
    </row>
    <row r="3393" spans="1:24" x14ac:dyDescent="0.25">
      <c r="A3393" s="26">
        <v>46265</v>
      </c>
      <c r="B3393" s="27" t="s">
        <v>10600</v>
      </c>
      <c r="C3393" s="27" t="s">
        <v>3695</v>
      </c>
      <c r="D3393" s="27" t="s">
        <v>2094</v>
      </c>
      <c r="E3393" s="27" t="s">
        <v>26</v>
      </c>
      <c r="F3393" s="27" t="s">
        <v>32</v>
      </c>
      <c r="G3393" s="27"/>
      <c r="H3393" s="27" t="s">
        <v>102</v>
      </c>
      <c r="I3393" s="28">
        <v>1822592196</v>
      </c>
      <c r="J3393" s="28">
        <v>0</v>
      </c>
      <c r="K3393" s="28">
        <v>1822592196</v>
      </c>
      <c r="L3393" s="29">
        <v>8.07</v>
      </c>
      <c r="M3393" s="29">
        <f>IFERROR(_xlfn.XLOOKUP($B3393,'Ownership Metrics'!$A:$A,'Ownership Metrics'!$B:$B),"")</f>
        <v>29.37</v>
      </c>
      <c r="N3393" s="28">
        <f>IFERROR(_xlfn.XLOOKUP($B3393,'Ownership Metrics'!$A:$A,'Ownership Metrics'!$C:$C),"")</f>
        <v>1756</v>
      </c>
      <c r="O3393" s="29">
        <f>IFERROR(_xlfn.XLOOKUP($B3393,'Ownership Metrics'!$A:$A,'Ownership Metrics'!$D:$D),"")</f>
        <v>38.76</v>
      </c>
      <c r="P3393" s="29">
        <f>IFERROR(_xlfn.XLOOKUP($B3393,'Ownership Metrics'!$A:$A,'Ownership Metrics'!$E:$E),"")</f>
        <v>59.09</v>
      </c>
      <c r="Q3393" s="30">
        <f>IFERROR(_xlfn.XLOOKUP($B3393,'Ownership Metrics'!$A:$A,'Ownership Metrics'!$F:$F),"")</f>
        <v>8</v>
      </c>
      <c r="R3393" s="30">
        <f>IFERROR(_xlfn.XLOOKUP($B3393,'Ownership Metrics'!$A:$A,'Ownership Metrics'!$G:$G),"")</f>
        <v>41</v>
      </c>
      <c r="S3393" s="27" t="str">
        <f>IFERROR(_xlfn.XLOOKUP($B3393,'Ownership Metrics'!$A:$A,'Ownership Metrics'!$H:$H),"")</f>
        <v>Moderat</v>
      </c>
      <c r="T3393" s="27" t="str">
        <f>IFERROR(_xlfn.XLOOKUP($B3393,'Ownership Metrics'!$A:$A,'Ownership Metrics'!$I:$I),"")</f>
        <v>Sedang</v>
      </c>
      <c r="U3393" s="27">
        <f>IF(COUNTIFS($B$2:$B3393,$B3393,$D$2:$D3393,$D3393)=1,1,0)</f>
        <v>1</v>
      </c>
      <c r="V3393" s="27">
        <f t="shared" si="157"/>
        <v>8.07</v>
      </c>
      <c r="W3393" s="27">
        <f t="shared" si="158"/>
        <v>3</v>
      </c>
      <c r="X3393" s="27">
        <f t="shared" si="156"/>
        <v>8.0699996607000006</v>
      </c>
    </row>
    <row r="3394" spans="1:24" x14ac:dyDescent="0.25">
      <c r="A3394" s="26">
        <v>46265</v>
      </c>
      <c r="B3394" s="27" t="s">
        <v>10600</v>
      </c>
      <c r="C3394" s="27" t="s">
        <v>3695</v>
      </c>
      <c r="D3394" s="27" t="s">
        <v>1304</v>
      </c>
      <c r="E3394" s="27" t="s">
        <v>26</v>
      </c>
      <c r="F3394" s="27" t="s">
        <v>32</v>
      </c>
      <c r="G3394" s="27"/>
      <c r="H3394" s="27" t="s">
        <v>569</v>
      </c>
      <c r="I3394" s="28">
        <v>2767921425</v>
      </c>
      <c r="J3394" s="28">
        <v>0</v>
      </c>
      <c r="K3394" s="28">
        <v>2767921425</v>
      </c>
      <c r="L3394" s="29">
        <v>12.26</v>
      </c>
      <c r="M3394" s="29">
        <f>IFERROR(_xlfn.XLOOKUP($B3394,'Ownership Metrics'!$A:$A,'Ownership Metrics'!$B:$B),"")</f>
        <v>29.37</v>
      </c>
      <c r="N3394" s="28">
        <f>IFERROR(_xlfn.XLOOKUP($B3394,'Ownership Metrics'!$A:$A,'Ownership Metrics'!$C:$C),"")</f>
        <v>1756</v>
      </c>
      <c r="O3394" s="29">
        <f>IFERROR(_xlfn.XLOOKUP($B3394,'Ownership Metrics'!$A:$A,'Ownership Metrics'!$D:$D),"")</f>
        <v>38.76</v>
      </c>
      <c r="P3394" s="29">
        <f>IFERROR(_xlfn.XLOOKUP($B3394,'Ownership Metrics'!$A:$A,'Ownership Metrics'!$E:$E),"")</f>
        <v>59.09</v>
      </c>
      <c r="Q3394" s="30">
        <f>IFERROR(_xlfn.XLOOKUP($B3394,'Ownership Metrics'!$A:$A,'Ownership Metrics'!$F:$F),"")</f>
        <v>8</v>
      </c>
      <c r="R3394" s="30">
        <f>IFERROR(_xlfn.XLOOKUP($B3394,'Ownership Metrics'!$A:$A,'Ownership Metrics'!$G:$G),"")</f>
        <v>41</v>
      </c>
      <c r="S3394" s="27" t="str">
        <f>IFERROR(_xlfn.XLOOKUP($B3394,'Ownership Metrics'!$A:$A,'Ownership Metrics'!$H:$H),"")</f>
        <v>Moderat</v>
      </c>
      <c r="T3394" s="27" t="str">
        <f>IFERROR(_xlfn.XLOOKUP($B3394,'Ownership Metrics'!$A:$A,'Ownership Metrics'!$I:$I),"")</f>
        <v>Sedang</v>
      </c>
      <c r="U3394" s="27">
        <f>IF(COUNTIFS($B$2:$B3394,$B3394,$D$2:$D3394,$D3394)=1,1,0)</f>
        <v>1</v>
      </c>
      <c r="V3394" s="27">
        <f t="shared" si="157"/>
        <v>12.26</v>
      </c>
      <c r="W3394" s="27">
        <f t="shared" si="158"/>
        <v>2</v>
      </c>
      <c r="X3394" s="27">
        <f t="shared" ref="X3394:X3457" si="159">$V3394-(ROW()*0.0000000001)</f>
        <v>12.2599996606</v>
      </c>
    </row>
    <row r="3395" spans="1:24" x14ac:dyDescent="0.25">
      <c r="A3395" s="26">
        <v>46265</v>
      </c>
      <c r="B3395" s="27" t="s">
        <v>10600</v>
      </c>
      <c r="C3395" s="27" t="s">
        <v>3695</v>
      </c>
      <c r="D3395" s="27" t="s">
        <v>3698</v>
      </c>
      <c r="E3395" s="27" t="s">
        <v>35</v>
      </c>
      <c r="F3395" s="27" t="s">
        <v>23</v>
      </c>
      <c r="G3395" s="27" t="s">
        <v>36</v>
      </c>
      <c r="H3395" s="27"/>
      <c r="I3395" s="28">
        <v>462431000</v>
      </c>
      <c r="J3395" s="28">
        <v>0</v>
      </c>
      <c r="K3395" s="28">
        <v>462431000</v>
      </c>
      <c r="L3395" s="29">
        <v>2.0499999999999998</v>
      </c>
      <c r="M3395" s="29">
        <f>IFERROR(_xlfn.XLOOKUP($B3395,'Ownership Metrics'!$A:$A,'Ownership Metrics'!$B:$B),"")</f>
        <v>29.37</v>
      </c>
      <c r="N3395" s="28">
        <f>IFERROR(_xlfn.XLOOKUP($B3395,'Ownership Metrics'!$A:$A,'Ownership Metrics'!$C:$C),"")</f>
        <v>1756</v>
      </c>
      <c r="O3395" s="29">
        <f>IFERROR(_xlfn.XLOOKUP($B3395,'Ownership Metrics'!$A:$A,'Ownership Metrics'!$D:$D),"")</f>
        <v>38.76</v>
      </c>
      <c r="P3395" s="29">
        <f>IFERROR(_xlfn.XLOOKUP($B3395,'Ownership Metrics'!$A:$A,'Ownership Metrics'!$E:$E),"")</f>
        <v>59.09</v>
      </c>
      <c r="Q3395" s="30">
        <f>IFERROR(_xlfn.XLOOKUP($B3395,'Ownership Metrics'!$A:$A,'Ownership Metrics'!$F:$F),"")</f>
        <v>8</v>
      </c>
      <c r="R3395" s="30">
        <f>IFERROR(_xlfn.XLOOKUP($B3395,'Ownership Metrics'!$A:$A,'Ownership Metrics'!$G:$G),"")</f>
        <v>41</v>
      </c>
      <c r="S3395" s="27" t="str">
        <f>IFERROR(_xlfn.XLOOKUP($B3395,'Ownership Metrics'!$A:$A,'Ownership Metrics'!$H:$H),"")</f>
        <v>Moderat</v>
      </c>
      <c r="T3395" s="27" t="str">
        <f>IFERROR(_xlfn.XLOOKUP($B3395,'Ownership Metrics'!$A:$A,'Ownership Metrics'!$I:$I),"")</f>
        <v>Sedang</v>
      </c>
      <c r="U3395" s="27">
        <f>IF(COUNTIFS($B$2:$B3395,$B3395,$D$2:$D3395,$D3395)=1,1,0)</f>
        <v>1</v>
      </c>
      <c r="V3395" s="27">
        <f t="shared" ref="V3395:V3458" si="160">SUMIFS($L$2:$L$10000,$B$2:$B$10000,$B3395,$D$2:$D$10000,$D3395)</f>
        <v>2.0499999999999998</v>
      </c>
      <c r="W3395" s="27">
        <f t="shared" ref="W3395:W3458" si="161">COUNTIFS($B$2:$B$10000,$B3395,$U$2:$U$10000,1,$X$2:$X$10000,"&gt;"&amp;$X3395)+1</f>
        <v>5</v>
      </c>
      <c r="X3395" s="27">
        <f t="shared" si="159"/>
        <v>2.0499996604999997</v>
      </c>
    </row>
    <row r="3396" spans="1:24" x14ac:dyDescent="0.25">
      <c r="A3396" s="26">
        <v>46265</v>
      </c>
      <c r="B3396" s="27" t="s">
        <v>10600</v>
      </c>
      <c r="C3396" s="27" t="s">
        <v>3695</v>
      </c>
      <c r="D3396" s="27" t="s">
        <v>3389</v>
      </c>
      <c r="E3396" s="27" t="s">
        <v>35</v>
      </c>
      <c r="F3396" s="27" t="s">
        <v>23</v>
      </c>
      <c r="G3396" s="27" t="s">
        <v>36</v>
      </c>
      <c r="H3396" s="27" t="s">
        <v>24</v>
      </c>
      <c r="I3396" s="28">
        <v>1200000000</v>
      </c>
      <c r="J3396" s="28">
        <v>0</v>
      </c>
      <c r="K3396" s="28">
        <v>1200000000</v>
      </c>
      <c r="L3396" s="29">
        <v>5.31</v>
      </c>
      <c r="M3396" s="29">
        <f>IFERROR(_xlfn.XLOOKUP($B3396,'Ownership Metrics'!$A:$A,'Ownership Metrics'!$B:$B),"")</f>
        <v>29.37</v>
      </c>
      <c r="N3396" s="28">
        <f>IFERROR(_xlfn.XLOOKUP($B3396,'Ownership Metrics'!$A:$A,'Ownership Metrics'!$C:$C),"")</f>
        <v>1756</v>
      </c>
      <c r="O3396" s="29">
        <f>IFERROR(_xlfn.XLOOKUP($B3396,'Ownership Metrics'!$A:$A,'Ownership Metrics'!$D:$D),"")</f>
        <v>38.76</v>
      </c>
      <c r="P3396" s="29">
        <f>IFERROR(_xlfn.XLOOKUP($B3396,'Ownership Metrics'!$A:$A,'Ownership Metrics'!$E:$E),"")</f>
        <v>59.09</v>
      </c>
      <c r="Q3396" s="30">
        <f>IFERROR(_xlfn.XLOOKUP($B3396,'Ownership Metrics'!$A:$A,'Ownership Metrics'!$F:$F),"")</f>
        <v>8</v>
      </c>
      <c r="R3396" s="30">
        <f>IFERROR(_xlfn.XLOOKUP($B3396,'Ownership Metrics'!$A:$A,'Ownership Metrics'!$G:$G),"")</f>
        <v>41</v>
      </c>
      <c r="S3396" s="27" t="str">
        <f>IFERROR(_xlfn.XLOOKUP($B3396,'Ownership Metrics'!$A:$A,'Ownership Metrics'!$H:$H),"")</f>
        <v>Moderat</v>
      </c>
      <c r="T3396" s="27" t="str">
        <f>IFERROR(_xlfn.XLOOKUP($B3396,'Ownership Metrics'!$A:$A,'Ownership Metrics'!$I:$I),"")</f>
        <v>Sedang</v>
      </c>
      <c r="U3396" s="27">
        <f>IF(COUNTIFS($B$2:$B3396,$B3396,$D$2:$D3396,$D3396)=1,1,0)</f>
        <v>1</v>
      </c>
      <c r="V3396" s="27">
        <f t="shared" si="160"/>
        <v>5.31</v>
      </c>
      <c r="W3396" s="27">
        <f t="shared" si="161"/>
        <v>4</v>
      </c>
      <c r="X3396" s="27">
        <f t="shared" si="159"/>
        <v>5.3099996603999999</v>
      </c>
    </row>
    <row r="3397" spans="1:24" x14ac:dyDescent="0.25">
      <c r="A3397" s="26">
        <v>46265</v>
      </c>
      <c r="B3397" s="27" t="s">
        <v>10600</v>
      </c>
      <c r="C3397" s="27" t="s">
        <v>3695</v>
      </c>
      <c r="D3397" s="27" t="s">
        <v>2470</v>
      </c>
      <c r="E3397" s="27" t="s">
        <v>72</v>
      </c>
      <c r="F3397" s="27" t="s">
        <v>23</v>
      </c>
      <c r="G3397" s="27"/>
      <c r="H3397" s="27" t="s">
        <v>24</v>
      </c>
      <c r="I3397" s="28">
        <v>361180000</v>
      </c>
      <c r="J3397" s="28">
        <v>0</v>
      </c>
      <c r="K3397" s="28">
        <v>361180000</v>
      </c>
      <c r="L3397" s="29">
        <v>1.6</v>
      </c>
      <c r="M3397" s="29">
        <f>IFERROR(_xlfn.XLOOKUP($B3397,'Ownership Metrics'!$A:$A,'Ownership Metrics'!$B:$B),"")</f>
        <v>29.37</v>
      </c>
      <c r="N3397" s="28">
        <f>IFERROR(_xlfn.XLOOKUP($B3397,'Ownership Metrics'!$A:$A,'Ownership Metrics'!$C:$C),"")</f>
        <v>1756</v>
      </c>
      <c r="O3397" s="29">
        <f>IFERROR(_xlfn.XLOOKUP($B3397,'Ownership Metrics'!$A:$A,'Ownership Metrics'!$D:$D),"")</f>
        <v>38.76</v>
      </c>
      <c r="P3397" s="29">
        <f>IFERROR(_xlfn.XLOOKUP($B3397,'Ownership Metrics'!$A:$A,'Ownership Metrics'!$E:$E),"")</f>
        <v>59.09</v>
      </c>
      <c r="Q3397" s="30">
        <f>IFERROR(_xlfn.XLOOKUP($B3397,'Ownership Metrics'!$A:$A,'Ownership Metrics'!$F:$F),"")</f>
        <v>8</v>
      </c>
      <c r="R3397" s="30">
        <f>IFERROR(_xlfn.XLOOKUP($B3397,'Ownership Metrics'!$A:$A,'Ownership Metrics'!$G:$G),"")</f>
        <v>41</v>
      </c>
      <c r="S3397" s="27" t="str">
        <f>IFERROR(_xlfn.XLOOKUP($B3397,'Ownership Metrics'!$A:$A,'Ownership Metrics'!$H:$H),"")</f>
        <v>Moderat</v>
      </c>
      <c r="T3397" s="27" t="str">
        <f>IFERROR(_xlfn.XLOOKUP($B3397,'Ownership Metrics'!$A:$A,'Ownership Metrics'!$I:$I),"")</f>
        <v>Sedang</v>
      </c>
      <c r="U3397" s="27">
        <f>IF(COUNTIFS($B$2:$B3397,$B3397,$D$2:$D3397,$D3397)=1,1,0)</f>
        <v>1</v>
      </c>
      <c r="V3397" s="27">
        <f t="shared" si="160"/>
        <v>1.6</v>
      </c>
      <c r="W3397" s="27">
        <f t="shared" si="161"/>
        <v>6</v>
      </c>
      <c r="X3397" s="27">
        <f t="shared" si="159"/>
        <v>1.5999996603000002</v>
      </c>
    </row>
    <row r="3398" spans="1:24" x14ac:dyDescent="0.25">
      <c r="A3398" s="26">
        <v>46265</v>
      </c>
      <c r="B3398" s="27" t="s">
        <v>10600</v>
      </c>
      <c r="C3398" s="27" t="s">
        <v>3695</v>
      </c>
      <c r="D3398" s="27" t="s">
        <v>568</v>
      </c>
      <c r="E3398" s="27" t="s">
        <v>72</v>
      </c>
      <c r="F3398" s="27" t="s">
        <v>32</v>
      </c>
      <c r="G3398" s="27"/>
      <c r="H3398" s="27" t="s">
        <v>569</v>
      </c>
      <c r="I3398" s="28">
        <v>231757016</v>
      </c>
      <c r="J3398" s="28">
        <v>0</v>
      </c>
      <c r="K3398" s="28">
        <v>231757016</v>
      </c>
      <c r="L3398" s="29">
        <v>1.03</v>
      </c>
      <c r="M3398" s="29">
        <f>IFERROR(_xlfn.XLOOKUP($B3398,'Ownership Metrics'!$A:$A,'Ownership Metrics'!$B:$B),"")</f>
        <v>29.37</v>
      </c>
      <c r="N3398" s="28">
        <f>IFERROR(_xlfn.XLOOKUP($B3398,'Ownership Metrics'!$A:$A,'Ownership Metrics'!$C:$C),"")</f>
        <v>1756</v>
      </c>
      <c r="O3398" s="29">
        <f>IFERROR(_xlfn.XLOOKUP($B3398,'Ownership Metrics'!$A:$A,'Ownership Metrics'!$D:$D),"")</f>
        <v>38.76</v>
      </c>
      <c r="P3398" s="29">
        <f>IFERROR(_xlfn.XLOOKUP($B3398,'Ownership Metrics'!$A:$A,'Ownership Metrics'!$E:$E),"")</f>
        <v>59.09</v>
      </c>
      <c r="Q3398" s="30">
        <f>IFERROR(_xlfn.XLOOKUP($B3398,'Ownership Metrics'!$A:$A,'Ownership Metrics'!$F:$F),"")</f>
        <v>8</v>
      </c>
      <c r="R3398" s="30">
        <f>IFERROR(_xlfn.XLOOKUP($B3398,'Ownership Metrics'!$A:$A,'Ownership Metrics'!$G:$G),"")</f>
        <v>41</v>
      </c>
      <c r="S3398" s="27" t="str">
        <f>IFERROR(_xlfn.XLOOKUP($B3398,'Ownership Metrics'!$A:$A,'Ownership Metrics'!$H:$H),"")</f>
        <v>Moderat</v>
      </c>
      <c r="T3398" s="27" t="str">
        <f>IFERROR(_xlfn.XLOOKUP($B3398,'Ownership Metrics'!$A:$A,'Ownership Metrics'!$I:$I),"")</f>
        <v>Sedang</v>
      </c>
      <c r="U3398" s="27">
        <f>IF(COUNTIFS($B$2:$B3398,$B3398,$D$2:$D3398,$D3398)=1,1,0)</f>
        <v>1</v>
      </c>
      <c r="V3398" s="27">
        <f t="shared" si="160"/>
        <v>1.03</v>
      </c>
      <c r="W3398" s="27">
        <f t="shared" si="161"/>
        <v>8</v>
      </c>
      <c r="X3398" s="27">
        <f t="shared" si="159"/>
        <v>1.0299996602000001</v>
      </c>
    </row>
    <row r="3399" spans="1:24" x14ac:dyDescent="0.25">
      <c r="A3399" s="26">
        <v>46265</v>
      </c>
      <c r="B3399" s="27" t="s">
        <v>10601</v>
      </c>
      <c r="C3399" s="27" t="s">
        <v>3700</v>
      </c>
      <c r="D3399" s="27" t="s">
        <v>3701</v>
      </c>
      <c r="E3399" s="27" t="s">
        <v>22</v>
      </c>
      <c r="F3399" s="27" t="s">
        <v>23</v>
      </c>
      <c r="G3399" s="27"/>
      <c r="H3399" s="27" t="s">
        <v>24</v>
      </c>
      <c r="I3399" s="28">
        <v>27192000</v>
      </c>
      <c r="J3399" s="28">
        <v>0</v>
      </c>
      <c r="K3399" s="28">
        <v>27192000</v>
      </c>
      <c r="L3399" s="29">
        <v>1.17</v>
      </c>
      <c r="M3399" s="29">
        <f>IFERROR(_xlfn.XLOOKUP($B3399,'Ownership Metrics'!$A:$A,'Ownership Metrics'!$B:$B),"")</f>
        <v>14.93</v>
      </c>
      <c r="N3399" s="28">
        <f>IFERROR(_xlfn.XLOOKUP($B3399,'Ownership Metrics'!$A:$A,'Ownership Metrics'!$C:$C),"")</f>
        <v>1907</v>
      </c>
      <c r="O3399" s="29">
        <f>IFERROR(_xlfn.XLOOKUP($B3399,'Ownership Metrics'!$A:$A,'Ownership Metrics'!$D:$D),"")</f>
        <v>40.03</v>
      </c>
      <c r="P3399" s="29">
        <f>IFERROR(_xlfn.XLOOKUP($B3399,'Ownership Metrics'!$A:$A,'Ownership Metrics'!$E:$E),"")</f>
        <v>60.25</v>
      </c>
      <c r="Q3399" s="30">
        <f>IFERROR(_xlfn.XLOOKUP($B3399,'Ownership Metrics'!$A:$A,'Ownership Metrics'!$F:$F),"")</f>
        <v>13</v>
      </c>
      <c r="R3399" s="30">
        <f>IFERROR(_xlfn.XLOOKUP($B3399,'Ownership Metrics'!$A:$A,'Ownership Metrics'!$G:$G),"")</f>
        <v>37</v>
      </c>
      <c r="S3399" s="27" t="str">
        <f>IFERROR(_xlfn.XLOOKUP($B3399,'Ownership Metrics'!$A:$A,'Ownership Metrics'!$H:$H),"")</f>
        <v>Oligopoli</v>
      </c>
      <c r="T3399" s="27" t="str">
        <f>IFERROR(_xlfn.XLOOKUP($B3399,'Ownership Metrics'!$A:$A,'Ownership Metrics'!$I:$I),"")</f>
        <v>Sedang</v>
      </c>
      <c r="U3399" s="27">
        <f>IF(COUNTIFS($B$2:$B3399,$B3399,$D$2:$D3399,$D3399)=1,1,0)</f>
        <v>1</v>
      </c>
      <c r="V3399" s="27">
        <f t="shared" si="160"/>
        <v>1.17</v>
      </c>
      <c r="W3399" s="27">
        <f t="shared" si="161"/>
        <v>12</v>
      </c>
      <c r="X3399" s="27">
        <f t="shared" si="159"/>
        <v>1.1699996601</v>
      </c>
    </row>
    <row r="3400" spans="1:24" x14ac:dyDescent="0.25">
      <c r="A3400" s="26">
        <v>46265</v>
      </c>
      <c r="B3400" s="27" t="s">
        <v>10601</v>
      </c>
      <c r="C3400" s="27" t="s">
        <v>3700</v>
      </c>
      <c r="D3400" s="27" t="s">
        <v>3702</v>
      </c>
      <c r="E3400" s="27" t="s">
        <v>22</v>
      </c>
      <c r="F3400" s="27" t="s">
        <v>23</v>
      </c>
      <c r="G3400" s="27"/>
      <c r="H3400" s="27" t="s">
        <v>24</v>
      </c>
      <c r="I3400" s="28">
        <v>0</v>
      </c>
      <c r="J3400" s="28">
        <v>164604361</v>
      </c>
      <c r="K3400" s="28">
        <v>164604361</v>
      </c>
      <c r="L3400" s="29">
        <v>7.07</v>
      </c>
      <c r="M3400" s="29">
        <f>IFERROR(_xlfn.XLOOKUP($B3400,'Ownership Metrics'!$A:$A,'Ownership Metrics'!$B:$B),"")</f>
        <v>14.93</v>
      </c>
      <c r="N3400" s="28">
        <f>IFERROR(_xlfn.XLOOKUP($B3400,'Ownership Metrics'!$A:$A,'Ownership Metrics'!$C:$C),"")</f>
        <v>1907</v>
      </c>
      <c r="O3400" s="29">
        <f>IFERROR(_xlfn.XLOOKUP($B3400,'Ownership Metrics'!$A:$A,'Ownership Metrics'!$D:$D),"")</f>
        <v>40.03</v>
      </c>
      <c r="P3400" s="29">
        <f>IFERROR(_xlfn.XLOOKUP($B3400,'Ownership Metrics'!$A:$A,'Ownership Metrics'!$E:$E),"")</f>
        <v>60.25</v>
      </c>
      <c r="Q3400" s="30">
        <f>IFERROR(_xlfn.XLOOKUP($B3400,'Ownership Metrics'!$A:$A,'Ownership Metrics'!$F:$F),"")</f>
        <v>13</v>
      </c>
      <c r="R3400" s="30">
        <f>IFERROR(_xlfn.XLOOKUP($B3400,'Ownership Metrics'!$A:$A,'Ownership Metrics'!$G:$G),"")</f>
        <v>37</v>
      </c>
      <c r="S3400" s="27" t="str">
        <f>IFERROR(_xlfn.XLOOKUP($B3400,'Ownership Metrics'!$A:$A,'Ownership Metrics'!$H:$H),"")</f>
        <v>Oligopoli</v>
      </c>
      <c r="T3400" s="27" t="str">
        <f>IFERROR(_xlfn.XLOOKUP($B3400,'Ownership Metrics'!$A:$A,'Ownership Metrics'!$I:$I),"")</f>
        <v>Sedang</v>
      </c>
      <c r="U3400" s="27">
        <f>IF(COUNTIFS($B$2:$B3400,$B3400,$D$2:$D3400,$D3400)=1,1,0)</f>
        <v>1</v>
      </c>
      <c r="V3400" s="27">
        <f t="shared" si="160"/>
        <v>7.07</v>
      </c>
      <c r="W3400" s="27">
        <f t="shared" si="161"/>
        <v>3</v>
      </c>
      <c r="X3400" s="27">
        <f t="shared" si="159"/>
        <v>7.0699996600000006</v>
      </c>
    </row>
    <row r="3401" spans="1:24" x14ac:dyDescent="0.25">
      <c r="A3401" s="26">
        <v>46265</v>
      </c>
      <c r="B3401" s="27" t="s">
        <v>10601</v>
      </c>
      <c r="C3401" s="27" t="s">
        <v>3700</v>
      </c>
      <c r="D3401" s="27" t="s">
        <v>3703</v>
      </c>
      <c r="E3401" s="27" t="s">
        <v>22</v>
      </c>
      <c r="F3401" s="27" t="s">
        <v>23</v>
      </c>
      <c r="G3401" s="27"/>
      <c r="H3401" s="27" t="s">
        <v>24</v>
      </c>
      <c r="I3401" s="28">
        <v>527074446</v>
      </c>
      <c r="J3401" s="28">
        <v>405326746</v>
      </c>
      <c r="K3401" s="28">
        <v>932401192</v>
      </c>
      <c r="L3401" s="29">
        <v>40.03</v>
      </c>
      <c r="M3401" s="29">
        <f>IFERROR(_xlfn.XLOOKUP($B3401,'Ownership Metrics'!$A:$A,'Ownership Metrics'!$B:$B),"")</f>
        <v>14.93</v>
      </c>
      <c r="N3401" s="28">
        <f>IFERROR(_xlfn.XLOOKUP($B3401,'Ownership Metrics'!$A:$A,'Ownership Metrics'!$C:$C),"")</f>
        <v>1907</v>
      </c>
      <c r="O3401" s="29">
        <f>IFERROR(_xlfn.XLOOKUP($B3401,'Ownership Metrics'!$A:$A,'Ownership Metrics'!$D:$D),"")</f>
        <v>40.03</v>
      </c>
      <c r="P3401" s="29">
        <f>IFERROR(_xlfn.XLOOKUP($B3401,'Ownership Metrics'!$A:$A,'Ownership Metrics'!$E:$E),"")</f>
        <v>60.25</v>
      </c>
      <c r="Q3401" s="30">
        <f>IFERROR(_xlfn.XLOOKUP($B3401,'Ownership Metrics'!$A:$A,'Ownership Metrics'!$F:$F),"")</f>
        <v>13</v>
      </c>
      <c r="R3401" s="30">
        <f>IFERROR(_xlfn.XLOOKUP($B3401,'Ownership Metrics'!$A:$A,'Ownership Metrics'!$G:$G),"")</f>
        <v>37</v>
      </c>
      <c r="S3401" s="27" t="str">
        <f>IFERROR(_xlfn.XLOOKUP($B3401,'Ownership Metrics'!$A:$A,'Ownership Metrics'!$H:$H),"")</f>
        <v>Oligopoli</v>
      </c>
      <c r="T3401" s="27" t="str">
        <f>IFERROR(_xlfn.XLOOKUP($B3401,'Ownership Metrics'!$A:$A,'Ownership Metrics'!$I:$I),"")</f>
        <v>Sedang</v>
      </c>
      <c r="U3401" s="27">
        <f>IF(COUNTIFS($B$2:$B3401,$B3401,$D$2:$D3401,$D3401)=1,1,0)</f>
        <v>1</v>
      </c>
      <c r="V3401" s="27">
        <f t="shared" si="160"/>
        <v>40.03</v>
      </c>
      <c r="W3401" s="27">
        <f t="shared" si="161"/>
        <v>1</v>
      </c>
      <c r="X3401" s="27">
        <f t="shared" si="159"/>
        <v>40.0299996599</v>
      </c>
    </row>
    <row r="3402" spans="1:24" x14ac:dyDescent="0.25">
      <c r="A3402" s="26">
        <v>46265</v>
      </c>
      <c r="B3402" s="27" t="s">
        <v>10601</v>
      </c>
      <c r="C3402" s="27" t="s">
        <v>3700</v>
      </c>
      <c r="D3402" s="27" t="s">
        <v>3704</v>
      </c>
      <c r="E3402" s="27" t="s">
        <v>22</v>
      </c>
      <c r="F3402" s="27" t="s">
        <v>23</v>
      </c>
      <c r="G3402" s="27"/>
      <c r="H3402" s="27" t="s">
        <v>24</v>
      </c>
      <c r="I3402" s="28">
        <v>39316288</v>
      </c>
      <c r="J3402" s="28">
        <v>0</v>
      </c>
      <c r="K3402" s="28">
        <v>39316288</v>
      </c>
      <c r="L3402" s="29">
        <v>1.69</v>
      </c>
      <c r="M3402" s="29">
        <f>IFERROR(_xlfn.XLOOKUP($B3402,'Ownership Metrics'!$A:$A,'Ownership Metrics'!$B:$B),"")</f>
        <v>14.93</v>
      </c>
      <c r="N3402" s="28">
        <f>IFERROR(_xlfn.XLOOKUP($B3402,'Ownership Metrics'!$A:$A,'Ownership Metrics'!$C:$C),"")</f>
        <v>1907</v>
      </c>
      <c r="O3402" s="29">
        <f>IFERROR(_xlfn.XLOOKUP($B3402,'Ownership Metrics'!$A:$A,'Ownership Metrics'!$D:$D),"")</f>
        <v>40.03</v>
      </c>
      <c r="P3402" s="29">
        <f>IFERROR(_xlfn.XLOOKUP($B3402,'Ownership Metrics'!$A:$A,'Ownership Metrics'!$E:$E),"")</f>
        <v>60.25</v>
      </c>
      <c r="Q3402" s="30">
        <f>IFERROR(_xlfn.XLOOKUP($B3402,'Ownership Metrics'!$A:$A,'Ownership Metrics'!$F:$F),"")</f>
        <v>13</v>
      </c>
      <c r="R3402" s="30">
        <f>IFERROR(_xlfn.XLOOKUP($B3402,'Ownership Metrics'!$A:$A,'Ownership Metrics'!$G:$G),"")</f>
        <v>37</v>
      </c>
      <c r="S3402" s="27" t="str">
        <f>IFERROR(_xlfn.XLOOKUP($B3402,'Ownership Metrics'!$A:$A,'Ownership Metrics'!$H:$H),"")</f>
        <v>Oligopoli</v>
      </c>
      <c r="T3402" s="27" t="str">
        <f>IFERROR(_xlfn.XLOOKUP($B3402,'Ownership Metrics'!$A:$A,'Ownership Metrics'!$I:$I),"")</f>
        <v>Sedang</v>
      </c>
      <c r="U3402" s="27">
        <f>IF(COUNTIFS($B$2:$B3402,$B3402,$D$2:$D3402,$D3402)=1,1,0)</f>
        <v>1</v>
      </c>
      <c r="V3402" s="27">
        <f t="shared" si="160"/>
        <v>1.69</v>
      </c>
      <c r="W3402" s="27">
        <f t="shared" si="161"/>
        <v>10</v>
      </c>
      <c r="X3402" s="27">
        <f t="shared" si="159"/>
        <v>1.6899996598</v>
      </c>
    </row>
    <row r="3403" spans="1:24" x14ac:dyDescent="0.25">
      <c r="A3403" s="26">
        <v>46265</v>
      </c>
      <c r="B3403" s="27" t="s">
        <v>10601</v>
      </c>
      <c r="C3403" s="27" t="s">
        <v>3700</v>
      </c>
      <c r="D3403" s="27" t="s">
        <v>3705</v>
      </c>
      <c r="E3403" s="27" t="s">
        <v>22</v>
      </c>
      <c r="F3403" s="27" t="s">
        <v>32</v>
      </c>
      <c r="G3403" s="27"/>
      <c r="H3403" s="27"/>
      <c r="I3403" s="28">
        <v>0</v>
      </c>
      <c r="J3403" s="28">
        <v>75810244</v>
      </c>
      <c r="K3403" s="28">
        <v>75810244</v>
      </c>
      <c r="L3403" s="29">
        <v>3.25</v>
      </c>
      <c r="M3403" s="29">
        <f>IFERROR(_xlfn.XLOOKUP($B3403,'Ownership Metrics'!$A:$A,'Ownership Metrics'!$B:$B),"")</f>
        <v>14.93</v>
      </c>
      <c r="N3403" s="28">
        <f>IFERROR(_xlfn.XLOOKUP($B3403,'Ownership Metrics'!$A:$A,'Ownership Metrics'!$C:$C),"")</f>
        <v>1907</v>
      </c>
      <c r="O3403" s="29">
        <f>IFERROR(_xlfn.XLOOKUP($B3403,'Ownership Metrics'!$A:$A,'Ownership Metrics'!$D:$D),"")</f>
        <v>40.03</v>
      </c>
      <c r="P3403" s="29">
        <f>IFERROR(_xlfn.XLOOKUP($B3403,'Ownership Metrics'!$A:$A,'Ownership Metrics'!$E:$E),"")</f>
        <v>60.25</v>
      </c>
      <c r="Q3403" s="30">
        <f>IFERROR(_xlfn.XLOOKUP($B3403,'Ownership Metrics'!$A:$A,'Ownership Metrics'!$F:$F),"")</f>
        <v>13</v>
      </c>
      <c r="R3403" s="30">
        <f>IFERROR(_xlfn.XLOOKUP($B3403,'Ownership Metrics'!$A:$A,'Ownership Metrics'!$G:$G),"")</f>
        <v>37</v>
      </c>
      <c r="S3403" s="27" t="str">
        <f>IFERROR(_xlfn.XLOOKUP($B3403,'Ownership Metrics'!$A:$A,'Ownership Metrics'!$H:$H),"")</f>
        <v>Oligopoli</v>
      </c>
      <c r="T3403" s="27" t="str">
        <f>IFERROR(_xlfn.XLOOKUP($B3403,'Ownership Metrics'!$A:$A,'Ownership Metrics'!$I:$I),"")</f>
        <v>Sedang</v>
      </c>
      <c r="U3403" s="27">
        <f>IF(COUNTIFS($B$2:$B3403,$B3403,$D$2:$D3403,$D3403)=1,1,0)</f>
        <v>1</v>
      </c>
      <c r="V3403" s="27">
        <f t="shared" si="160"/>
        <v>3.25</v>
      </c>
      <c r="W3403" s="27">
        <f t="shared" si="161"/>
        <v>6</v>
      </c>
      <c r="X3403" s="27">
        <f t="shared" si="159"/>
        <v>3.2499996596999998</v>
      </c>
    </row>
    <row r="3404" spans="1:24" x14ac:dyDescent="0.25">
      <c r="A3404" s="26">
        <v>46265</v>
      </c>
      <c r="B3404" s="27" t="s">
        <v>10601</v>
      </c>
      <c r="C3404" s="27" t="s">
        <v>3700</v>
      </c>
      <c r="D3404" s="27" t="s">
        <v>3706</v>
      </c>
      <c r="E3404" s="27" t="s">
        <v>22</v>
      </c>
      <c r="F3404" s="27" t="s">
        <v>32</v>
      </c>
      <c r="G3404" s="27"/>
      <c r="H3404" s="27"/>
      <c r="I3404" s="28">
        <v>0</v>
      </c>
      <c r="J3404" s="28">
        <v>26227003</v>
      </c>
      <c r="K3404" s="28">
        <v>26227003</v>
      </c>
      <c r="L3404" s="29">
        <v>1.1299999999999999</v>
      </c>
      <c r="M3404" s="29">
        <f>IFERROR(_xlfn.XLOOKUP($B3404,'Ownership Metrics'!$A:$A,'Ownership Metrics'!$B:$B),"")</f>
        <v>14.93</v>
      </c>
      <c r="N3404" s="28">
        <f>IFERROR(_xlfn.XLOOKUP($B3404,'Ownership Metrics'!$A:$A,'Ownership Metrics'!$C:$C),"")</f>
        <v>1907</v>
      </c>
      <c r="O3404" s="29">
        <f>IFERROR(_xlfn.XLOOKUP($B3404,'Ownership Metrics'!$A:$A,'Ownership Metrics'!$D:$D),"")</f>
        <v>40.03</v>
      </c>
      <c r="P3404" s="29">
        <f>IFERROR(_xlfn.XLOOKUP($B3404,'Ownership Metrics'!$A:$A,'Ownership Metrics'!$E:$E),"")</f>
        <v>60.25</v>
      </c>
      <c r="Q3404" s="30">
        <f>IFERROR(_xlfn.XLOOKUP($B3404,'Ownership Metrics'!$A:$A,'Ownership Metrics'!$F:$F),"")</f>
        <v>13</v>
      </c>
      <c r="R3404" s="30">
        <f>IFERROR(_xlfn.XLOOKUP($B3404,'Ownership Metrics'!$A:$A,'Ownership Metrics'!$G:$G),"")</f>
        <v>37</v>
      </c>
      <c r="S3404" s="27" t="str">
        <f>IFERROR(_xlfn.XLOOKUP($B3404,'Ownership Metrics'!$A:$A,'Ownership Metrics'!$H:$H),"")</f>
        <v>Oligopoli</v>
      </c>
      <c r="T3404" s="27" t="str">
        <f>IFERROR(_xlfn.XLOOKUP($B3404,'Ownership Metrics'!$A:$A,'Ownership Metrics'!$I:$I),"")</f>
        <v>Sedang</v>
      </c>
      <c r="U3404" s="27">
        <f>IF(COUNTIFS($B$2:$B3404,$B3404,$D$2:$D3404,$D3404)=1,1,0)</f>
        <v>1</v>
      </c>
      <c r="V3404" s="27">
        <f t="shared" si="160"/>
        <v>1.1299999999999999</v>
      </c>
      <c r="W3404" s="27">
        <f t="shared" si="161"/>
        <v>13</v>
      </c>
      <c r="X3404" s="27">
        <f t="shared" si="159"/>
        <v>1.1299996595999999</v>
      </c>
    </row>
    <row r="3405" spans="1:24" x14ac:dyDescent="0.25">
      <c r="A3405" s="26">
        <v>46265</v>
      </c>
      <c r="B3405" s="27" t="s">
        <v>10601</v>
      </c>
      <c r="C3405" s="27" t="s">
        <v>3700</v>
      </c>
      <c r="D3405" s="27" t="s">
        <v>3707</v>
      </c>
      <c r="E3405" s="27" t="s">
        <v>22</v>
      </c>
      <c r="F3405" s="27" t="s">
        <v>32</v>
      </c>
      <c r="G3405" s="27"/>
      <c r="H3405" s="27"/>
      <c r="I3405" s="28">
        <v>0</v>
      </c>
      <c r="J3405" s="28">
        <v>77805250</v>
      </c>
      <c r="K3405" s="28">
        <v>77805250</v>
      </c>
      <c r="L3405" s="29">
        <v>3.34</v>
      </c>
      <c r="M3405" s="29">
        <f>IFERROR(_xlfn.XLOOKUP($B3405,'Ownership Metrics'!$A:$A,'Ownership Metrics'!$B:$B),"")</f>
        <v>14.93</v>
      </c>
      <c r="N3405" s="28">
        <f>IFERROR(_xlfn.XLOOKUP($B3405,'Ownership Metrics'!$A:$A,'Ownership Metrics'!$C:$C),"")</f>
        <v>1907</v>
      </c>
      <c r="O3405" s="29">
        <f>IFERROR(_xlfn.XLOOKUP($B3405,'Ownership Metrics'!$A:$A,'Ownership Metrics'!$D:$D),"")</f>
        <v>40.03</v>
      </c>
      <c r="P3405" s="29">
        <f>IFERROR(_xlfn.XLOOKUP($B3405,'Ownership Metrics'!$A:$A,'Ownership Metrics'!$E:$E),"")</f>
        <v>60.25</v>
      </c>
      <c r="Q3405" s="30">
        <f>IFERROR(_xlfn.XLOOKUP($B3405,'Ownership Metrics'!$A:$A,'Ownership Metrics'!$F:$F),"")</f>
        <v>13</v>
      </c>
      <c r="R3405" s="30">
        <f>IFERROR(_xlfn.XLOOKUP($B3405,'Ownership Metrics'!$A:$A,'Ownership Metrics'!$G:$G),"")</f>
        <v>37</v>
      </c>
      <c r="S3405" s="27" t="str">
        <f>IFERROR(_xlfn.XLOOKUP($B3405,'Ownership Metrics'!$A:$A,'Ownership Metrics'!$H:$H),"")</f>
        <v>Oligopoli</v>
      </c>
      <c r="T3405" s="27" t="str">
        <f>IFERROR(_xlfn.XLOOKUP($B3405,'Ownership Metrics'!$A:$A,'Ownership Metrics'!$I:$I),"")</f>
        <v>Sedang</v>
      </c>
      <c r="U3405" s="27">
        <f>IF(COUNTIFS($B$2:$B3405,$B3405,$D$2:$D3405,$D3405)=1,1,0)</f>
        <v>1</v>
      </c>
      <c r="V3405" s="27">
        <f t="shared" si="160"/>
        <v>3.34</v>
      </c>
      <c r="W3405" s="27">
        <f t="shared" si="161"/>
        <v>5</v>
      </c>
      <c r="X3405" s="27">
        <f t="shared" si="159"/>
        <v>3.3399996594999997</v>
      </c>
    </row>
    <row r="3406" spans="1:24" x14ac:dyDescent="0.25">
      <c r="A3406" s="26">
        <v>46265</v>
      </c>
      <c r="B3406" s="27" t="s">
        <v>10601</v>
      </c>
      <c r="C3406" s="27" t="s">
        <v>3700</v>
      </c>
      <c r="D3406" s="27" t="s">
        <v>1603</v>
      </c>
      <c r="E3406" s="27" t="s">
        <v>166</v>
      </c>
      <c r="F3406" s="27" t="s">
        <v>32</v>
      </c>
      <c r="G3406" s="27"/>
      <c r="H3406" s="27" t="s">
        <v>102</v>
      </c>
      <c r="I3406" s="28">
        <v>67889000</v>
      </c>
      <c r="J3406" s="28">
        <v>0</v>
      </c>
      <c r="K3406" s="28">
        <v>67889000</v>
      </c>
      <c r="L3406" s="29">
        <v>2.91</v>
      </c>
      <c r="M3406" s="29">
        <f>IFERROR(_xlfn.XLOOKUP($B3406,'Ownership Metrics'!$A:$A,'Ownership Metrics'!$B:$B),"")</f>
        <v>14.93</v>
      </c>
      <c r="N3406" s="28">
        <f>IFERROR(_xlfn.XLOOKUP($B3406,'Ownership Metrics'!$A:$A,'Ownership Metrics'!$C:$C),"")</f>
        <v>1907</v>
      </c>
      <c r="O3406" s="29">
        <f>IFERROR(_xlfn.XLOOKUP($B3406,'Ownership Metrics'!$A:$A,'Ownership Metrics'!$D:$D),"")</f>
        <v>40.03</v>
      </c>
      <c r="P3406" s="29">
        <f>IFERROR(_xlfn.XLOOKUP($B3406,'Ownership Metrics'!$A:$A,'Ownership Metrics'!$E:$E),"")</f>
        <v>60.25</v>
      </c>
      <c r="Q3406" s="30">
        <f>IFERROR(_xlfn.XLOOKUP($B3406,'Ownership Metrics'!$A:$A,'Ownership Metrics'!$F:$F),"")</f>
        <v>13</v>
      </c>
      <c r="R3406" s="30">
        <f>IFERROR(_xlfn.XLOOKUP($B3406,'Ownership Metrics'!$A:$A,'Ownership Metrics'!$G:$G),"")</f>
        <v>37</v>
      </c>
      <c r="S3406" s="27" t="str">
        <f>IFERROR(_xlfn.XLOOKUP($B3406,'Ownership Metrics'!$A:$A,'Ownership Metrics'!$H:$H),"")</f>
        <v>Oligopoli</v>
      </c>
      <c r="T3406" s="27" t="str">
        <f>IFERROR(_xlfn.XLOOKUP($B3406,'Ownership Metrics'!$A:$A,'Ownership Metrics'!$I:$I),"")</f>
        <v>Sedang</v>
      </c>
      <c r="U3406" s="27">
        <f>IF(COUNTIFS($B$2:$B3406,$B3406,$D$2:$D3406,$D3406)=1,1,0)</f>
        <v>1</v>
      </c>
      <c r="V3406" s="27">
        <f t="shared" si="160"/>
        <v>2.91</v>
      </c>
      <c r="W3406" s="27">
        <f t="shared" si="161"/>
        <v>7</v>
      </c>
      <c r="X3406" s="27">
        <f t="shared" si="159"/>
        <v>2.9099996593999999</v>
      </c>
    </row>
    <row r="3407" spans="1:24" x14ac:dyDescent="0.25">
      <c r="A3407" s="26">
        <v>46265</v>
      </c>
      <c r="B3407" s="27" t="s">
        <v>10601</v>
      </c>
      <c r="C3407" s="27" t="s">
        <v>3700</v>
      </c>
      <c r="D3407" s="27" t="s">
        <v>851</v>
      </c>
      <c r="E3407" s="27" t="s">
        <v>26</v>
      </c>
      <c r="F3407" s="27" t="s">
        <v>32</v>
      </c>
      <c r="G3407" s="27"/>
      <c r="H3407" s="27" t="s">
        <v>128</v>
      </c>
      <c r="I3407" s="28">
        <v>45100000</v>
      </c>
      <c r="J3407" s="28">
        <v>0</v>
      </c>
      <c r="K3407" s="28">
        <v>45100000</v>
      </c>
      <c r="L3407" s="29">
        <v>1.94</v>
      </c>
      <c r="M3407" s="29">
        <f>IFERROR(_xlfn.XLOOKUP($B3407,'Ownership Metrics'!$A:$A,'Ownership Metrics'!$B:$B),"")</f>
        <v>14.93</v>
      </c>
      <c r="N3407" s="28">
        <f>IFERROR(_xlfn.XLOOKUP($B3407,'Ownership Metrics'!$A:$A,'Ownership Metrics'!$C:$C),"")</f>
        <v>1907</v>
      </c>
      <c r="O3407" s="29">
        <f>IFERROR(_xlfn.XLOOKUP($B3407,'Ownership Metrics'!$A:$A,'Ownership Metrics'!$D:$D),"")</f>
        <v>40.03</v>
      </c>
      <c r="P3407" s="29">
        <f>IFERROR(_xlfn.XLOOKUP($B3407,'Ownership Metrics'!$A:$A,'Ownership Metrics'!$E:$E),"")</f>
        <v>60.25</v>
      </c>
      <c r="Q3407" s="30">
        <f>IFERROR(_xlfn.XLOOKUP($B3407,'Ownership Metrics'!$A:$A,'Ownership Metrics'!$F:$F),"")</f>
        <v>13</v>
      </c>
      <c r="R3407" s="30">
        <f>IFERROR(_xlfn.XLOOKUP($B3407,'Ownership Metrics'!$A:$A,'Ownership Metrics'!$G:$G),"")</f>
        <v>37</v>
      </c>
      <c r="S3407" s="27" t="str">
        <f>IFERROR(_xlfn.XLOOKUP($B3407,'Ownership Metrics'!$A:$A,'Ownership Metrics'!$H:$H),"")</f>
        <v>Oligopoli</v>
      </c>
      <c r="T3407" s="27" t="str">
        <f>IFERROR(_xlfn.XLOOKUP($B3407,'Ownership Metrics'!$A:$A,'Ownership Metrics'!$I:$I),"")</f>
        <v>Sedang</v>
      </c>
      <c r="U3407" s="27">
        <f>IF(COUNTIFS($B$2:$B3407,$B3407,$D$2:$D3407,$D3407)=1,1,0)</f>
        <v>1</v>
      </c>
      <c r="V3407" s="27">
        <f t="shared" si="160"/>
        <v>1.94</v>
      </c>
      <c r="W3407" s="27">
        <f t="shared" si="161"/>
        <v>9</v>
      </c>
      <c r="X3407" s="27">
        <f t="shared" si="159"/>
        <v>1.9399996593</v>
      </c>
    </row>
    <row r="3408" spans="1:24" x14ac:dyDescent="0.25">
      <c r="A3408" s="26">
        <v>46265</v>
      </c>
      <c r="B3408" s="27" t="s">
        <v>10601</v>
      </c>
      <c r="C3408" s="27" t="s">
        <v>3700</v>
      </c>
      <c r="D3408" s="27" t="s">
        <v>3708</v>
      </c>
      <c r="E3408" s="27" t="s">
        <v>35</v>
      </c>
      <c r="F3408" s="27" t="s">
        <v>23</v>
      </c>
      <c r="G3408" s="27" t="s">
        <v>36</v>
      </c>
      <c r="H3408" s="27" t="s">
        <v>24</v>
      </c>
      <c r="I3408" s="28">
        <v>30000000</v>
      </c>
      <c r="J3408" s="28">
        <v>0</v>
      </c>
      <c r="K3408" s="28">
        <v>30000000</v>
      </c>
      <c r="L3408" s="29">
        <v>1.29</v>
      </c>
      <c r="M3408" s="29">
        <f>IFERROR(_xlfn.XLOOKUP($B3408,'Ownership Metrics'!$A:$A,'Ownership Metrics'!$B:$B),"")</f>
        <v>14.93</v>
      </c>
      <c r="N3408" s="28">
        <f>IFERROR(_xlfn.XLOOKUP($B3408,'Ownership Metrics'!$A:$A,'Ownership Metrics'!$C:$C),"")</f>
        <v>1907</v>
      </c>
      <c r="O3408" s="29">
        <f>IFERROR(_xlfn.XLOOKUP($B3408,'Ownership Metrics'!$A:$A,'Ownership Metrics'!$D:$D),"")</f>
        <v>40.03</v>
      </c>
      <c r="P3408" s="29">
        <f>IFERROR(_xlfn.XLOOKUP($B3408,'Ownership Metrics'!$A:$A,'Ownership Metrics'!$E:$E),"")</f>
        <v>60.25</v>
      </c>
      <c r="Q3408" s="30">
        <f>IFERROR(_xlfn.XLOOKUP($B3408,'Ownership Metrics'!$A:$A,'Ownership Metrics'!$F:$F),"")</f>
        <v>13</v>
      </c>
      <c r="R3408" s="30">
        <f>IFERROR(_xlfn.XLOOKUP($B3408,'Ownership Metrics'!$A:$A,'Ownership Metrics'!$G:$G),"")</f>
        <v>37</v>
      </c>
      <c r="S3408" s="27" t="str">
        <f>IFERROR(_xlfn.XLOOKUP($B3408,'Ownership Metrics'!$A:$A,'Ownership Metrics'!$H:$H),"")</f>
        <v>Oligopoli</v>
      </c>
      <c r="T3408" s="27" t="str">
        <f>IFERROR(_xlfn.XLOOKUP($B3408,'Ownership Metrics'!$A:$A,'Ownership Metrics'!$I:$I),"")</f>
        <v>Sedang</v>
      </c>
      <c r="U3408" s="27">
        <f>IF(COUNTIFS($B$2:$B3408,$B3408,$D$2:$D3408,$D3408)=1,1,0)</f>
        <v>1</v>
      </c>
      <c r="V3408" s="27">
        <f t="shared" si="160"/>
        <v>1.29</v>
      </c>
      <c r="W3408" s="27">
        <f t="shared" si="161"/>
        <v>11</v>
      </c>
      <c r="X3408" s="27">
        <f t="shared" si="159"/>
        <v>1.2899996592</v>
      </c>
    </row>
    <row r="3409" spans="1:24" x14ac:dyDescent="0.25">
      <c r="A3409" s="26">
        <v>46265</v>
      </c>
      <c r="B3409" s="27" t="s">
        <v>10601</v>
      </c>
      <c r="C3409" s="27" t="s">
        <v>3700</v>
      </c>
      <c r="D3409" s="27" t="s">
        <v>3709</v>
      </c>
      <c r="E3409" s="27" t="s">
        <v>35</v>
      </c>
      <c r="F3409" s="27" t="s">
        <v>23</v>
      </c>
      <c r="G3409" s="27" t="s">
        <v>36</v>
      </c>
      <c r="H3409" s="27" t="s">
        <v>24</v>
      </c>
      <c r="I3409" s="28">
        <v>47786500</v>
      </c>
      <c r="J3409" s="28">
        <v>0</v>
      </c>
      <c r="K3409" s="28">
        <v>47786500</v>
      </c>
      <c r="L3409" s="29">
        <v>2.0499999999999998</v>
      </c>
      <c r="M3409" s="29">
        <f>IFERROR(_xlfn.XLOOKUP($B3409,'Ownership Metrics'!$A:$A,'Ownership Metrics'!$B:$B),"")</f>
        <v>14.93</v>
      </c>
      <c r="N3409" s="28">
        <f>IFERROR(_xlfn.XLOOKUP($B3409,'Ownership Metrics'!$A:$A,'Ownership Metrics'!$C:$C),"")</f>
        <v>1907</v>
      </c>
      <c r="O3409" s="29">
        <f>IFERROR(_xlfn.XLOOKUP($B3409,'Ownership Metrics'!$A:$A,'Ownership Metrics'!$D:$D),"")</f>
        <v>40.03</v>
      </c>
      <c r="P3409" s="29">
        <f>IFERROR(_xlfn.XLOOKUP($B3409,'Ownership Metrics'!$A:$A,'Ownership Metrics'!$E:$E),"")</f>
        <v>60.25</v>
      </c>
      <c r="Q3409" s="30">
        <f>IFERROR(_xlfn.XLOOKUP($B3409,'Ownership Metrics'!$A:$A,'Ownership Metrics'!$F:$F),"")</f>
        <v>13</v>
      </c>
      <c r="R3409" s="30">
        <f>IFERROR(_xlfn.XLOOKUP($B3409,'Ownership Metrics'!$A:$A,'Ownership Metrics'!$G:$G),"")</f>
        <v>37</v>
      </c>
      <c r="S3409" s="27" t="str">
        <f>IFERROR(_xlfn.XLOOKUP($B3409,'Ownership Metrics'!$A:$A,'Ownership Metrics'!$H:$H),"")</f>
        <v>Oligopoli</v>
      </c>
      <c r="T3409" s="27" t="str">
        <f>IFERROR(_xlfn.XLOOKUP($B3409,'Ownership Metrics'!$A:$A,'Ownership Metrics'!$I:$I),"")</f>
        <v>Sedang</v>
      </c>
      <c r="U3409" s="27">
        <f>IF(COUNTIFS($B$2:$B3409,$B3409,$D$2:$D3409,$D3409)=1,1,0)</f>
        <v>1</v>
      </c>
      <c r="V3409" s="27">
        <f t="shared" si="160"/>
        <v>2.0499999999999998</v>
      </c>
      <c r="W3409" s="27">
        <f t="shared" si="161"/>
        <v>8</v>
      </c>
      <c r="X3409" s="27">
        <f t="shared" si="159"/>
        <v>2.0499996591</v>
      </c>
    </row>
    <row r="3410" spans="1:24" x14ac:dyDescent="0.25">
      <c r="A3410" s="26">
        <v>46265</v>
      </c>
      <c r="B3410" s="27" t="s">
        <v>10601</v>
      </c>
      <c r="C3410" s="27" t="s">
        <v>3700</v>
      </c>
      <c r="D3410" s="27" t="s">
        <v>3710</v>
      </c>
      <c r="E3410" s="27" t="s">
        <v>35</v>
      </c>
      <c r="F3410" s="27" t="s">
        <v>23</v>
      </c>
      <c r="G3410" s="27" t="s">
        <v>36</v>
      </c>
      <c r="H3410" s="27" t="s">
        <v>24</v>
      </c>
      <c r="I3410" s="28">
        <v>140880000</v>
      </c>
      <c r="J3410" s="28">
        <v>0</v>
      </c>
      <c r="K3410" s="28">
        <v>140880000</v>
      </c>
      <c r="L3410" s="29">
        <v>6.05</v>
      </c>
      <c r="M3410" s="29">
        <f>IFERROR(_xlfn.XLOOKUP($B3410,'Ownership Metrics'!$A:$A,'Ownership Metrics'!$B:$B),"")</f>
        <v>14.93</v>
      </c>
      <c r="N3410" s="28">
        <f>IFERROR(_xlfn.XLOOKUP($B3410,'Ownership Metrics'!$A:$A,'Ownership Metrics'!$C:$C),"")</f>
        <v>1907</v>
      </c>
      <c r="O3410" s="29">
        <f>IFERROR(_xlfn.XLOOKUP($B3410,'Ownership Metrics'!$A:$A,'Ownership Metrics'!$D:$D),"")</f>
        <v>40.03</v>
      </c>
      <c r="P3410" s="29">
        <f>IFERROR(_xlfn.XLOOKUP($B3410,'Ownership Metrics'!$A:$A,'Ownership Metrics'!$E:$E),"")</f>
        <v>60.25</v>
      </c>
      <c r="Q3410" s="30">
        <f>IFERROR(_xlfn.XLOOKUP($B3410,'Ownership Metrics'!$A:$A,'Ownership Metrics'!$F:$F),"")</f>
        <v>13</v>
      </c>
      <c r="R3410" s="30">
        <f>IFERROR(_xlfn.XLOOKUP($B3410,'Ownership Metrics'!$A:$A,'Ownership Metrics'!$G:$G),"")</f>
        <v>37</v>
      </c>
      <c r="S3410" s="27" t="str">
        <f>IFERROR(_xlfn.XLOOKUP($B3410,'Ownership Metrics'!$A:$A,'Ownership Metrics'!$H:$H),"")</f>
        <v>Oligopoli</v>
      </c>
      <c r="T3410" s="27" t="str">
        <f>IFERROR(_xlfn.XLOOKUP($B3410,'Ownership Metrics'!$A:$A,'Ownership Metrics'!$I:$I),"")</f>
        <v>Sedang</v>
      </c>
      <c r="U3410" s="27">
        <f>IF(COUNTIFS($B$2:$B3410,$B3410,$D$2:$D3410,$D3410)=1,1,0)</f>
        <v>1</v>
      </c>
      <c r="V3410" s="27">
        <f t="shared" si="160"/>
        <v>6.05</v>
      </c>
      <c r="W3410" s="27">
        <f t="shared" si="161"/>
        <v>4</v>
      </c>
      <c r="X3410" s="27">
        <f t="shared" si="159"/>
        <v>6.049999659</v>
      </c>
    </row>
    <row r="3411" spans="1:24" x14ac:dyDescent="0.25">
      <c r="A3411" s="26">
        <v>46265</v>
      </c>
      <c r="B3411" s="27" t="s">
        <v>10601</v>
      </c>
      <c r="C3411" s="27" t="s">
        <v>3700</v>
      </c>
      <c r="D3411" s="27" t="s">
        <v>3711</v>
      </c>
      <c r="E3411" s="27" t="s">
        <v>35</v>
      </c>
      <c r="F3411" s="27" t="s">
        <v>23</v>
      </c>
      <c r="G3411" s="27" t="s">
        <v>36</v>
      </c>
      <c r="H3411" s="27" t="s">
        <v>36</v>
      </c>
      <c r="I3411" s="28">
        <v>0</v>
      </c>
      <c r="J3411" s="28">
        <v>306243700</v>
      </c>
      <c r="K3411" s="28">
        <v>306243700</v>
      </c>
      <c r="L3411" s="29">
        <v>13.15</v>
      </c>
      <c r="M3411" s="29">
        <f>IFERROR(_xlfn.XLOOKUP($B3411,'Ownership Metrics'!$A:$A,'Ownership Metrics'!$B:$B),"")</f>
        <v>14.93</v>
      </c>
      <c r="N3411" s="28">
        <f>IFERROR(_xlfn.XLOOKUP($B3411,'Ownership Metrics'!$A:$A,'Ownership Metrics'!$C:$C),"")</f>
        <v>1907</v>
      </c>
      <c r="O3411" s="29">
        <f>IFERROR(_xlfn.XLOOKUP($B3411,'Ownership Metrics'!$A:$A,'Ownership Metrics'!$D:$D),"")</f>
        <v>40.03</v>
      </c>
      <c r="P3411" s="29">
        <f>IFERROR(_xlfn.XLOOKUP($B3411,'Ownership Metrics'!$A:$A,'Ownership Metrics'!$E:$E),"")</f>
        <v>60.25</v>
      </c>
      <c r="Q3411" s="30">
        <f>IFERROR(_xlfn.XLOOKUP($B3411,'Ownership Metrics'!$A:$A,'Ownership Metrics'!$F:$F),"")</f>
        <v>13</v>
      </c>
      <c r="R3411" s="30">
        <f>IFERROR(_xlfn.XLOOKUP($B3411,'Ownership Metrics'!$A:$A,'Ownership Metrics'!$G:$G),"")</f>
        <v>37</v>
      </c>
      <c r="S3411" s="27" t="str">
        <f>IFERROR(_xlfn.XLOOKUP($B3411,'Ownership Metrics'!$A:$A,'Ownership Metrics'!$H:$H),"")</f>
        <v>Oligopoli</v>
      </c>
      <c r="T3411" s="27" t="str">
        <f>IFERROR(_xlfn.XLOOKUP($B3411,'Ownership Metrics'!$A:$A,'Ownership Metrics'!$I:$I),"")</f>
        <v>Sedang</v>
      </c>
      <c r="U3411" s="27">
        <f>IF(COUNTIFS($B$2:$B3411,$B3411,$D$2:$D3411,$D3411)=1,1,0)</f>
        <v>1</v>
      </c>
      <c r="V3411" s="27">
        <f t="shared" si="160"/>
        <v>13.15</v>
      </c>
      <c r="W3411" s="27">
        <f t="shared" si="161"/>
        <v>2</v>
      </c>
      <c r="X3411" s="27">
        <f t="shared" si="159"/>
        <v>13.149999658900001</v>
      </c>
    </row>
    <row r="3412" spans="1:24" x14ac:dyDescent="0.25">
      <c r="A3412" s="26">
        <v>46265</v>
      </c>
      <c r="B3412" s="27" t="s">
        <v>10602</v>
      </c>
      <c r="C3412" s="27" t="s">
        <v>3713</v>
      </c>
      <c r="D3412" s="27" t="s">
        <v>3714</v>
      </c>
      <c r="E3412" s="27" t="s">
        <v>98</v>
      </c>
      <c r="F3412" s="27" t="s">
        <v>23</v>
      </c>
      <c r="G3412" s="27"/>
      <c r="H3412" s="27" t="s">
        <v>24</v>
      </c>
      <c r="I3412" s="28">
        <v>9929587750</v>
      </c>
      <c r="J3412" s="28">
        <v>0</v>
      </c>
      <c r="K3412" s="28">
        <v>9929587750</v>
      </c>
      <c r="L3412" s="29">
        <v>60.89</v>
      </c>
      <c r="M3412" s="29">
        <f>IFERROR(_xlfn.XLOOKUP($B3412,'Ownership Metrics'!$A:$A,'Ownership Metrics'!$B:$B),"")</f>
        <v>18.309999999999999</v>
      </c>
      <c r="N3412" s="28">
        <f>IFERROR(_xlfn.XLOOKUP($B3412,'Ownership Metrics'!$A:$A,'Ownership Metrics'!$C:$C),"")</f>
        <v>3759</v>
      </c>
      <c r="O3412" s="29">
        <f>IFERROR(_xlfn.XLOOKUP($B3412,'Ownership Metrics'!$A:$A,'Ownership Metrics'!$D:$D),"")</f>
        <v>60.89</v>
      </c>
      <c r="P3412" s="29">
        <f>IFERROR(_xlfn.XLOOKUP($B3412,'Ownership Metrics'!$A:$A,'Ownership Metrics'!$E:$E),"")</f>
        <v>67.709999999999994</v>
      </c>
      <c r="Q3412" s="30">
        <f>IFERROR(_xlfn.XLOOKUP($B3412,'Ownership Metrics'!$A:$A,'Ownership Metrics'!$F:$F),"")</f>
        <v>11</v>
      </c>
      <c r="R3412" s="30">
        <f>IFERROR(_xlfn.XLOOKUP($B3412,'Ownership Metrics'!$A:$A,'Ownership Metrics'!$G:$G),"")</f>
        <v>50</v>
      </c>
      <c r="S3412" s="27" t="str">
        <f>IFERROR(_xlfn.XLOOKUP($B3412,'Ownership Metrics'!$A:$A,'Ownership Metrics'!$H:$H),"")</f>
        <v>Mayoritas</v>
      </c>
      <c r="T3412" s="27" t="str">
        <f>IFERROR(_xlfn.XLOOKUP($B3412,'Ownership Metrics'!$A:$A,'Ownership Metrics'!$I:$I),"")</f>
        <v>Sedang</v>
      </c>
      <c r="U3412" s="27">
        <f>IF(COUNTIFS($B$2:$B3412,$B3412,$D$2:$D3412,$D3412)=1,1,0)</f>
        <v>1</v>
      </c>
      <c r="V3412" s="27">
        <f t="shared" si="160"/>
        <v>60.89</v>
      </c>
      <c r="W3412" s="27">
        <f t="shared" si="161"/>
        <v>1</v>
      </c>
      <c r="X3412" s="27">
        <f t="shared" si="159"/>
        <v>60.889999658800001</v>
      </c>
    </row>
    <row r="3413" spans="1:24" x14ac:dyDescent="0.25">
      <c r="A3413" s="26">
        <v>46265</v>
      </c>
      <c r="B3413" s="27" t="s">
        <v>10602</v>
      </c>
      <c r="C3413" s="27" t="s">
        <v>3713</v>
      </c>
      <c r="D3413" s="27" t="s">
        <v>3715</v>
      </c>
      <c r="E3413" s="27" t="s">
        <v>22</v>
      </c>
      <c r="F3413" s="27" t="s">
        <v>23</v>
      </c>
      <c r="G3413" s="27"/>
      <c r="H3413" s="27" t="s">
        <v>24</v>
      </c>
      <c r="I3413" s="28">
        <v>699498987</v>
      </c>
      <c r="J3413" s="28">
        <v>0</v>
      </c>
      <c r="K3413" s="28">
        <v>699498987</v>
      </c>
      <c r="L3413" s="29">
        <v>4.29</v>
      </c>
      <c r="M3413" s="29">
        <f>IFERROR(_xlfn.XLOOKUP($B3413,'Ownership Metrics'!$A:$A,'Ownership Metrics'!$B:$B),"")</f>
        <v>18.309999999999999</v>
      </c>
      <c r="N3413" s="28">
        <f>IFERROR(_xlfn.XLOOKUP($B3413,'Ownership Metrics'!$A:$A,'Ownership Metrics'!$C:$C),"")</f>
        <v>3759</v>
      </c>
      <c r="O3413" s="29">
        <f>IFERROR(_xlfn.XLOOKUP($B3413,'Ownership Metrics'!$A:$A,'Ownership Metrics'!$D:$D),"")</f>
        <v>60.89</v>
      </c>
      <c r="P3413" s="29">
        <f>IFERROR(_xlfn.XLOOKUP($B3413,'Ownership Metrics'!$A:$A,'Ownership Metrics'!$E:$E),"")</f>
        <v>67.709999999999994</v>
      </c>
      <c r="Q3413" s="30">
        <f>IFERROR(_xlfn.XLOOKUP($B3413,'Ownership Metrics'!$A:$A,'Ownership Metrics'!$F:$F),"")</f>
        <v>11</v>
      </c>
      <c r="R3413" s="30">
        <f>IFERROR(_xlfn.XLOOKUP($B3413,'Ownership Metrics'!$A:$A,'Ownership Metrics'!$G:$G),"")</f>
        <v>50</v>
      </c>
      <c r="S3413" s="27" t="str">
        <f>IFERROR(_xlfn.XLOOKUP($B3413,'Ownership Metrics'!$A:$A,'Ownership Metrics'!$H:$H),"")</f>
        <v>Mayoritas</v>
      </c>
      <c r="T3413" s="27" t="str">
        <f>IFERROR(_xlfn.XLOOKUP($B3413,'Ownership Metrics'!$A:$A,'Ownership Metrics'!$I:$I),"")</f>
        <v>Sedang</v>
      </c>
      <c r="U3413" s="27">
        <f>IF(COUNTIFS($B$2:$B3413,$B3413,$D$2:$D3413,$D3413)=1,1,0)</f>
        <v>1</v>
      </c>
      <c r="V3413" s="27">
        <f t="shared" si="160"/>
        <v>4.29</v>
      </c>
      <c r="W3413" s="27">
        <f t="shared" si="161"/>
        <v>2</v>
      </c>
      <c r="X3413" s="27">
        <f t="shared" si="159"/>
        <v>4.2899996587000002</v>
      </c>
    </row>
    <row r="3414" spans="1:24" x14ac:dyDescent="0.25">
      <c r="A3414" s="26">
        <v>46265</v>
      </c>
      <c r="B3414" s="27" t="s">
        <v>10602</v>
      </c>
      <c r="C3414" s="27" t="s">
        <v>3713</v>
      </c>
      <c r="D3414" s="27" t="s">
        <v>3716</v>
      </c>
      <c r="E3414" s="27" t="s">
        <v>22</v>
      </c>
      <c r="F3414" s="27" t="s">
        <v>23</v>
      </c>
      <c r="G3414" s="27"/>
      <c r="H3414" s="27"/>
      <c r="I3414" s="28">
        <v>0</v>
      </c>
      <c r="J3414" s="28">
        <v>188146700</v>
      </c>
      <c r="K3414" s="28">
        <v>188146700</v>
      </c>
      <c r="L3414" s="29">
        <v>1.1499999999999999</v>
      </c>
      <c r="M3414" s="29">
        <f>IFERROR(_xlfn.XLOOKUP($B3414,'Ownership Metrics'!$A:$A,'Ownership Metrics'!$B:$B),"")</f>
        <v>18.309999999999999</v>
      </c>
      <c r="N3414" s="28">
        <f>IFERROR(_xlfn.XLOOKUP($B3414,'Ownership Metrics'!$A:$A,'Ownership Metrics'!$C:$C),"")</f>
        <v>3759</v>
      </c>
      <c r="O3414" s="29">
        <f>IFERROR(_xlfn.XLOOKUP($B3414,'Ownership Metrics'!$A:$A,'Ownership Metrics'!$D:$D),"")</f>
        <v>60.89</v>
      </c>
      <c r="P3414" s="29">
        <f>IFERROR(_xlfn.XLOOKUP($B3414,'Ownership Metrics'!$A:$A,'Ownership Metrics'!$E:$E),"")</f>
        <v>67.709999999999994</v>
      </c>
      <c r="Q3414" s="30">
        <f>IFERROR(_xlfn.XLOOKUP($B3414,'Ownership Metrics'!$A:$A,'Ownership Metrics'!$F:$F),"")</f>
        <v>11</v>
      </c>
      <c r="R3414" s="30">
        <f>IFERROR(_xlfn.XLOOKUP($B3414,'Ownership Metrics'!$A:$A,'Ownership Metrics'!$G:$G),"")</f>
        <v>50</v>
      </c>
      <c r="S3414" s="27" t="str">
        <f>IFERROR(_xlfn.XLOOKUP($B3414,'Ownership Metrics'!$A:$A,'Ownership Metrics'!$H:$H),"")</f>
        <v>Mayoritas</v>
      </c>
      <c r="T3414" s="27" t="str">
        <f>IFERROR(_xlfn.XLOOKUP($B3414,'Ownership Metrics'!$A:$A,'Ownership Metrics'!$I:$I),"")</f>
        <v>Sedang</v>
      </c>
      <c r="U3414" s="27">
        <f>IF(COUNTIFS($B$2:$B3414,$B3414,$D$2:$D3414,$D3414)=1,1,0)</f>
        <v>1</v>
      </c>
      <c r="V3414" s="27">
        <f t="shared" si="160"/>
        <v>1.1499999999999999</v>
      </c>
      <c r="W3414" s="27">
        <f t="shared" si="161"/>
        <v>10</v>
      </c>
      <c r="X3414" s="27">
        <f t="shared" si="159"/>
        <v>1.1499996585999999</v>
      </c>
    </row>
    <row r="3415" spans="1:24" x14ac:dyDescent="0.25">
      <c r="A3415" s="26">
        <v>46265</v>
      </c>
      <c r="B3415" s="27" t="s">
        <v>10602</v>
      </c>
      <c r="C3415" s="27" t="s">
        <v>3713</v>
      </c>
      <c r="D3415" s="27" t="s">
        <v>3717</v>
      </c>
      <c r="E3415" s="27" t="s">
        <v>22</v>
      </c>
      <c r="F3415" s="27" t="s">
        <v>23</v>
      </c>
      <c r="G3415" s="27"/>
      <c r="H3415" s="27" t="s">
        <v>24</v>
      </c>
      <c r="I3415" s="28">
        <v>229000000</v>
      </c>
      <c r="J3415" s="28">
        <v>0</v>
      </c>
      <c r="K3415" s="28">
        <v>229000000</v>
      </c>
      <c r="L3415" s="29">
        <v>1.4</v>
      </c>
      <c r="M3415" s="29">
        <f>IFERROR(_xlfn.XLOOKUP($B3415,'Ownership Metrics'!$A:$A,'Ownership Metrics'!$B:$B),"")</f>
        <v>18.309999999999999</v>
      </c>
      <c r="N3415" s="28">
        <f>IFERROR(_xlfn.XLOOKUP($B3415,'Ownership Metrics'!$A:$A,'Ownership Metrics'!$C:$C),"")</f>
        <v>3759</v>
      </c>
      <c r="O3415" s="29">
        <f>IFERROR(_xlfn.XLOOKUP($B3415,'Ownership Metrics'!$A:$A,'Ownership Metrics'!$D:$D),"")</f>
        <v>60.89</v>
      </c>
      <c r="P3415" s="29">
        <f>IFERROR(_xlfn.XLOOKUP($B3415,'Ownership Metrics'!$A:$A,'Ownership Metrics'!$E:$E),"")</f>
        <v>67.709999999999994</v>
      </c>
      <c r="Q3415" s="30">
        <f>IFERROR(_xlfn.XLOOKUP($B3415,'Ownership Metrics'!$A:$A,'Ownership Metrics'!$F:$F),"")</f>
        <v>11</v>
      </c>
      <c r="R3415" s="30">
        <f>IFERROR(_xlfn.XLOOKUP($B3415,'Ownership Metrics'!$A:$A,'Ownership Metrics'!$G:$G),"")</f>
        <v>50</v>
      </c>
      <c r="S3415" s="27" t="str">
        <f>IFERROR(_xlfn.XLOOKUP($B3415,'Ownership Metrics'!$A:$A,'Ownership Metrics'!$H:$H),"")</f>
        <v>Mayoritas</v>
      </c>
      <c r="T3415" s="27" t="str">
        <f>IFERROR(_xlfn.XLOOKUP($B3415,'Ownership Metrics'!$A:$A,'Ownership Metrics'!$I:$I),"")</f>
        <v>Sedang</v>
      </c>
      <c r="U3415" s="27">
        <f>IF(COUNTIFS($B$2:$B3415,$B3415,$D$2:$D3415,$D3415)=1,1,0)</f>
        <v>1</v>
      </c>
      <c r="V3415" s="27">
        <f t="shared" si="160"/>
        <v>1.4</v>
      </c>
      <c r="W3415" s="27">
        <f t="shared" si="161"/>
        <v>8</v>
      </c>
      <c r="X3415" s="27">
        <f t="shared" si="159"/>
        <v>1.3999996584999999</v>
      </c>
    </row>
    <row r="3416" spans="1:24" x14ac:dyDescent="0.25">
      <c r="A3416" s="26">
        <v>46265</v>
      </c>
      <c r="B3416" s="27" t="s">
        <v>10602</v>
      </c>
      <c r="C3416" s="27" t="s">
        <v>3713</v>
      </c>
      <c r="D3416" s="27" t="s">
        <v>3718</v>
      </c>
      <c r="E3416" s="27" t="s">
        <v>2833</v>
      </c>
      <c r="F3416" s="27" t="s">
        <v>23</v>
      </c>
      <c r="G3416" s="27"/>
      <c r="H3416" s="27" t="s">
        <v>24</v>
      </c>
      <c r="I3416" s="28">
        <v>412593663</v>
      </c>
      <c r="J3416" s="28">
        <v>0</v>
      </c>
      <c r="K3416" s="28">
        <v>412593663</v>
      </c>
      <c r="L3416" s="29">
        <v>2.5299999999999998</v>
      </c>
      <c r="M3416" s="29">
        <f>IFERROR(_xlfn.XLOOKUP($B3416,'Ownership Metrics'!$A:$A,'Ownership Metrics'!$B:$B),"")</f>
        <v>18.309999999999999</v>
      </c>
      <c r="N3416" s="28">
        <f>IFERROR(_xlfn.XLOOKUP($B3416,'Ownership Metrics'!$A:$A,'Ownership Metrics'!$C:$C),"")</f>
        <v>3759</v>
      </c>
      <c r="O3416" s="29">
        <f>IFERROR(_xlfn.XLOOKUP($B3416,'Ownership Metrics'!$A:$A,'Ownership Metrics'!$D:$D),"")</f>
        <v>60.89</v>
      </c>
      <c r="P3416" s="29">
        <f>IFERROR(_xlfn.XLOOKUP($B3416,'Ownership Metrics'!$A:$A,'Ownership Metrics'!$E:$E),"")</f>
        <v>67.709999999999994</v>
      </c>
      <c r="Q3416" s="30">
        <f>IFERROR(_xlfn.XLOOKUP($B3416,'Ownership Metrics'!$A:$A,'Ownership Metrics'!$F:$F),"")</f>
        <v>11</v>
      </c>
      <c r="R3416" s="30">
        <f>IFERROR(_xlfn.XLOOKUP($B3416,'Ownership Metrics'!$A:$A,'Ownership Metrics'!$G:$G),"")</f>
        <v>50</v>
      </c>
      <c r="S3416" s="27" t="str">
        <f>IFERROR(_xlfn.XLOOKUP($B3416,'Ownership Metrics'!$A:$A,'Ownership Metrics'!$H:$H),"")</f>
        <v>Mayoritas</v>
      </c>
      <c r="T3416" s="27" t="str">
        <f>IFERROR(_xlfn.XLOOKUP($B3416,'Ownership Metrics'!$A:$A,'Ownership Metrics'!$I:$I),"")</f>
        <v>Sedang</v>
      </c>
      <c r="U3416" s="27">
        <f>IF(COUNTIFS($B$2:$B3416,$B3416,$D$2:$D3416,$D3416)=1,1,0)</f>
        <v>1</v>
      </c>
      <c r="V3416" s="27">
        <f t="shared" si="160"/>
        <v>2.5299999999999998</v>
      </c>
      <c r="W3416" s="27">
        <f t="shared" si="161"/>
        <v>3</v>
      </c>
      <c r="X3416" s="27">
        <f t="shared" si="159"/>
        <v>2.5299996584</v>
      </c>
    </row>
    <row r="3417" spans="1:24" x14ac:dyDescent="0.25">
      <c r="A3417" s="26">
        <v>46265</v>
      </c>
      <c r="B3417" s="27" t="s">
        <v>10602</v>
      </c>
      <c r="C3417" s="27" t="s">
        <v>3713</v>
      </c>
      <c r="D3417" s="27" t="s">
        <v>3719</v>
      </c>
      <c r="E3417" s="27" t="s">
        <v>35</v>
      </c>
      <c r="F3417" s="27" t="s">
        <v>23</v>
      </c>
      <c r="G3417" s="27" t="s">
        <v>36</v>
      </c>
      <c r="H3417" s="27" t="s">
        <v>24</v>
      </c>
      <c r="I3417" s="28">
        <v>220985350</v>
      </c>
      <c r="J3417" s="28">
        <v>0</v>
      </c>
      <c r="K3417" s="28">
        <v>220985350</v>
      </c>
      <c r="L3417" s="29">
        <v>1.36</v>
      </c>
      <c r="M3417" s="29">
        <f>IFERROR(_xlfn.XLOOKUP($B3417,'Ownership Metrics'!$A:$A,'Ownership Metrics'!$B:$B),"")</f>
        <v>18.309999999999999</v>
      </c>
      <c r="N3417" s="28">
        <f>IFERROR(_xlfn.XLOOKUP($B3417,'Ownership Metrics'!$A:$A,'Ownership Metrics'!$C:$C),"")</f>
        <v>3759</v>
      </c>
      <c r="O3417" s="29">
        <f>IFERROR(_xlfn.XLOOKUP($B3417,'Ownership Metrics'!$A:$A,'Ownership Metrics'!$D:$D),"")</f>
        <v>60.89</v>
      </c>
      <c r="P3417" s="29">
        <f>IFERROR(_xlfn.XLOOKUP($B3417,'Ownership Metrics'!$A:$A,'Ownership Metrics'!$E:$E),"")</f>
        <v>67.709999999999994</v>
      </c>
      <c r="Q3417" s="30">
        <f>IFERROR(_xlfn.XLOOKUP($B3417,'Ownership Metrics'!$A:$A,'Ownership Metrics'!$F:$F),"")</f>
        <v>11</v>
      </c>
      <c r="R3417" s="30">
        <f>IFERROR(_xlfn.XLOOKUP($B3417,'Ownership Metrics'!$A:$A,'Ownership Metrics'!$G:$G),"")</f>
        <v>50</v>
      </c>
      <c r="S3417" s="27" t="str">
        <f>IFERROR(_xlfn.XLOOKUP($B3417,'Ownership Metrics'!$A:$A,'Ownership Metrics'!$H:$H),"")</f>
        <v>Mayoritas</v>
      </c>
      <c r="T3417" s="27" t="str">
        <f>IFERROR(_xlfn.XLOOKUP($B3417,'Ownership Metrics'!$A:$A,'Ownership Metrics'!$I:$I),"")</f>
        <v>Sedang</v>
      </c>
      <c r="U3417" s="27">
        <f>IF(COUNTIFS($B$2:$B3417,$B3417,$D$2:$D3417,$D3417)=1,1,0)</f>
        <v>1</v>
      </c>
      <c r="V3417" s="27">
        <f t="shared" si="160"/>
        <v>1.36</v>
      </c>
      <c r="W3417" s="27">
        <f t="shared" si="161"/>
        <v>9</v>
      </c>
      <c r="X3417" s="27">
        <f t="shared" si="159"/>
        <v>1.3599996583</v>
      </c>
    </row>
    <row r="3418" spans="1:24" x14ac:dyDescent="0.25">
      <c r="A3418" s="26">
        <v>46265</v>
      </c>
      <c r="B3418" s="27" t="s">
        <v>10602</v>
      </c>
      <c r="C3418" s="27" t="s">
        <v>3713</v>
      </c>
      <c r="D3418" s="27" t="s">
        <v>987</v>
      </c>
      <c r="E3418" s="27" t="s">
        <v>35</v>
      </c>
      <c r="F3418" s="27" t="s">
        <v>23</v>
      </c>
      <c r="G3418" s="27" t="s">
        <v>36</v>
      </c>
      <c r="H3418" s="27" t="s">
        <v>24</v>
      </c>
      <c r="I3418" s="28">
        <v>341904375</v>
      </c>
      <c r="J3418" s="28">
        <v>0</v>
      </c>
      <c r="K3418" s="28">
        <v>341904375</v>
      </c>
      <c r="L3418" s="29">
        <v>2.1</v>
      </c>
      <c r="M3418" s="29">
        <f>IFERROR(_xlfn.XLOOKUP($B3418,'Ownership Metrics'!$A:$A,'Ownership Metrics'!$B:$B),"")</f>
        <v>18.309999999999999</v>
      </c>
      <c r="N3418" s="28">
        <f>IFERROR(_xlfn.XLOOKUP($B3418,'Ownership Metrics'!$A:$A,'Ownership Metrics'!$C:$C),"")</f>
        <v>3759</v>
      </c>
      <c r="O3418" s="29">
        <f>IFERROR(_xlfn.XLOOKUP($B3418,'Ownership Metrics'!$A:$A,'Ownership Metrics'!$D:$D),"")</f>
        <v>60.89</v>
      </c>
      <c r="P3418" s="29">
        <f>IFERROR(_xlfn.XLOOKUP($B3418,'Ownership Metrics'!$A:$A,'Ownership Metrics'!$E:$E),"")</f>
        <v>67.709999999999994</v>
      </c>
      <c r="Q3418" s="30">
        <f>IFERROR(_xlfn.XLOOKUP($B3418,'Ownership Metrics'!$A:$A,'Ownership Metrics'!$F:$F),"")</f>
        <v>11</v>
      </c>
      <c r="R3418" s="30">
        <f>IFERROR(_xlfn.XLOOKUP($B3418,'Ownership Metrics'!$A:$A,'Ownership Metrics'!$G:$G),"")</f>
        <v>50</v>
      </c>
      <c r="S3418" s="27" t="str">
        <f>IFERROR(_xlfn.XLOOKUP($B3418,'Ownership Metrics'!$A:$A,'Ownership Metrics'!$H:$H),"")</f>
        <v>Mayoritas</v>
      </c>
      <c r="T3418" s="27" t="str">
        <f>IFERROR(_xlfn.XLOOKUP($B3418,'Ownership Metrics'!$A:$A,'Ownership Metrics'!$I:$I),"")</f>
        <v>Sedang</v>
      </c>
      <c r="U3418" s="27">
        <f>IF(COUNTIFS($B$2:$B3418,$B3418,$D$2:$D3418,$D3418)=1,1,0)</f>
        <v>1</v>
      </c>
      <c r="V3418" s="27">
        <f t="shared" si="160"/>
        <v>2.1</v>
      </c>
      <c r="W3418" s="27">
        <f t="shared" si="161"/>
        <v>7</v>
      </c>
      <c r="X3418" s="27">
        <f t="shared" si="159"/>
        <v>2.0999996582000002</v>
      </c>
    </row>
    <row r="3419" spans="1:24" x14ac:dyDescent="0.25">
      <c r="A3419" s="26">
        <v>46265</v>
      </c>
      <c r="B3419" s="27" t="s">
        <v>10602</v>
      </c>
      <c r="C3419" s="27" t="s">
        <v>3713</v>
      </c>
      <c r="D3419" s="27" t="s">
        <v>3720</v>
      </c>
      <c r="E3419" s="27" t="s">
        <v>35</v>
      </c>
      <c r="F3419" s="27" t="s">
        <v>23</v>
      </c>
      <c r="G3419" s="27" t="s">
        <v>36</v>
      </c>
      <c r="H3419" s="27" t="s">
        <v>24</v>
      </c>
      <c r="I3419" s="28">
        <v>355282100</v>
      </c>
      <c r="J3419" s="28">
        <v>0</v>
      </c>
      <c r="K3419" s="28">
        <v>355282100</v>
      </c>
      <c r="L3419" s="29">
        <v>2.1800000000000002</v>
      </c>
      <c r="M3419" s="29">
        <f>IFERROR(_xlfn.XLOOKUP($B3419,'Ownership Metrics'!$A:$A,'Ownership Metrics'!$B:$B),"")</f>
        <v>18.309999999999999</v>
      </c>
      <c r="N3419" s="28">
        <f>IFERROR(_xlfn.XLOOKUP($B3419,'Ownership Metrics'!$A:$A,'Ownership Metrics'!$C:$C),"")</f>
        <v>3759</v>
      </c>
      <c r="O3419" s="29">
        <f>IFERROR(_xlfn.XLOOKUP($B3419,'Ownership Metrics'!$A:$A,'Ownership Metrics'!$D:$D),"")</f>
        <v>60.89</v>
      </c>
      <c r="P3419" s="29">
        <f>IFERROR(_xlfn.XLOOKUP($B3419,'Ownership Metrics'!$A:$A,'Ownership Metrics'!$E:$E),"")</f>
        <v>67.709999999999994</v>
      </c>
      <c r="Q3419" s="30">
        <f>IFERROR(_xlfn.XLOOKUP($B3419,'Ownership Metrics'!$A:$A,'Ownership Metrics'!$F:$F),"")</f>
        <v>11</v>
      </c>
      <c r="R3419" s="30">
        <f>IFERROR(_xlfn.XLOOKUP($B3419,'Ownership Metrics'!$A:$A,'Ownership Metrics'!$G:$G),"")</f>
        <v>50</v>
      </c>
      <c r="S3419" s="27" t="str">
        <f>IFERROR(_xlfn.XLOOKUP($B3419,'Ownership Metrics'!$A:$A,'Ownership Metrics'!$H:$H),"")</f>
        <v>Mayoritas</v>
      </c>
      <c r="T3419" s="27" t="str">
        <f>IFERROR(_xlfn.XLOOKUP($B3419,'Ownership Metrics'!$A:$A,'Ownership Metrics'!$I:$I),"")</f>
        <v>Sedang</v>
      </c>
      <c r="U3419" s="27">
        <f>IF(COUNTIFS($B$2:$B3419,$B3419,$D$2:$D3419,$D3419)=1,1,0)</f>
        <v>1</v>
      </c>
      <c r="V3419" s="27">
        <f t="shared" si="160"/>
        <v>2.1800000000000002</v>
      </c>
      <c r="W3419" s="27">
        <f t="shared" si="161"/>
        <v>6</v>
      </c>
      <c r="X3419" s="27">
        <f t="shared" si="159"/>
        <v>2.1799996581000003</v>
      </c>
    </row>
    <row r="3420" spans="1:24" x14ac:dyDescent="0.25">
      <c r="A3420" s="26">
        <v>46265</v>
      </c>
      <c r="B3420" s="27" t="s">
        <v>10602</v>
      </c>
      <c r="C3420" s="27" t="s">
        <v>3713</v>
      </c>
      <c r="D3420" s="27" t="s">
        <v>3721</v>
      </c>
      <c r="E3420" s="27"/>
      <c r="F3420" s="27"/>
      <c r="G3420" s="27"/>
      <c r="H3420" s="27"/>
      <c r="I3420" s="28">
        <v>0</v>
      </c>
      <c r="J3420" s="28">
        <v>188146700</v>
      </c>
      <c r="K3420" s="28">
        <v>188146700</v>
      </c>
      <c r="L3420" s="29">
        <v>1.1499999999999999</v>
      </c>
      <c r="M3420" s="29">
        <f>IFERROR(_xlfn.XLOOKUP($B3420,'Ownership Metrics'!$A:$A,'Ownership Metrics'!$B:$B),"")</f>
        <v>18.309999999999999</v>
      </c>
      <c r="N3420" s="28">
        <f>IFERROR(_xlfn.XLOOKUP($B3420,'Ownership Metrics'!$A:$A,'Ownership Metrics'!$C:$C),"")</f>
        <v>3759</v>
      </c>
      <c r="O3420" s="29">
        <f>IFERROR(_xlfn.XLOOKUP($B3420,'Ownership Metrics'!$A:$A,'Ownership Metrics'!$D:$D),"")</f>
        <v>60.89</v>
      </c>
      <c r="P3420" s="29">
        <f>IFERROR(_xlfn.XLOOKUP($B3420,'Ownership Metrics'!$A:$A,'Ownership Metrics'!$E:$E),"")</f>
        <v>67.709999999999994</v>
      </c>
      <c r="Q3420" s="30">
        <f>IFERROR(_xlfn.XLOOKUP($B3420,'Ownership Metrics'!$A:$A,'Ownership Metrics'!$F:$F),"")</f>
        <v>11</v>
      </c>
      <c r="R3420" s="30">
        <f>IFERROR(_xlfn.XLOOKUP($B3420,'Ownership Metrics'!$A:$A,'Ownership Metrics'!$G:$G),"")</f>
        <v>50</v>
      </c>
      <c r="S3420" s="27" t="str">
        <f>IFERROR(_xlfn.XLOOKUP($B3420,'Ownership Metrics'!$A:$A,'Ownership Metrics'!$H:$H),"")</f>
        <v>Mayoritas</v>
      </c>
      <c r="T3420" s="27" t="str">
        <f>IFERROR(_xlfn.XLOOKUP($B3420,'Ownership Metrics'!$A:$A,'Ownership Metrics'!$I:$I),"")</f>
        <v>Sedang</v>
      </c>
      <c r="U3420" s="27">
        <f>IF(COUNTIFS($B$2:$B3420,$B3420,$D$2:$D3420,$D3420)=1,1,0)</f>
        <v>1</v>
      </c>
      <c r="V3420" s="27">
        <f t="shared" si="160"/>
        <v>1.1499999999999999</v>
      </c>
      <c r="W3420" s="27">
        <f t="shared" si="161"/>
        <v>11</v>
      </c>
      <c r="X3420" s="27">
        <f t="shared" si="159"/>
        <v>1.1499996579999998</v>
      </c>
    </row>
    <row r="3421" spans="1:24" x14ac:dyDescent="0.25">
      <c r="A3421" s="26">
        <v>46265</v>
      </c>
      <c r="B3421" s="27" t="s">
        <v>10602</v>
      </c>
      <c r="C3421" s="27" t="s">
        <v>3713</v>
      </c>
      <c r="D3421" s="27" t="s">
        <v>915</v>
      </c>
      <c r="E3421" s="27" t="s">
        <v>26</v>
      </c>
      <c r="F3421" s="27" t="s">
        <v>32</v>
      </c>
      <c r="G3421" s="27"/>
      <c r="H3421" s="27" t="s">
        <v>64</v>
      </c>
      <c r="I3421" s="28">
        <v>392853330</v>
      </c>
      <c r="J3421" s="28">
        <v>0</v>
      </c>
      <c r="K3421" s="28">
        <v>392853330</v>
      </c>
      <c r="L3421" s="29">
        <v>2.41</v>
      </c>
      <c r="M3421" s="29">
        <f>IFERROR(_xlfn.XLOOKUP($B3421,'Ownership Metrics'!$A:$A,'Ownership Metrics'!$B:$B),"")</f>
        <v>18.309999999999999</v>
      </c>
      <c r="N3421" s="28">
        <f>IFERROR(_xlfn.XLOOKUP($B3421,'Ownership Metrics'!$A:$A,'Ownership Metrics'!$C:$C),"")</f>
        <v>3759</v>
      </c>
      <c r="O3421" s="29">
        <f>IFERROR(_xlfn.XLOOKUP($B3421,'Ownership Metrics'!$A:$A,'Ownership Metrics'!$D:$D),"")</f>
        <v>60.89</v>
      </c>
      <c r="P3421" s="29">
        <f>IFERROR(_xlfn.XLOOKUP($B3421,'Ownership Metrics'!$A:$A,'Ownership Metrics'!$E:$E),"")</f>
        <v>67.709999999999994</v>
      </c>
      <c r="Q3421" s="30">
        <f>IFERROR(_xlfn.XLOOKUP($B3421,'Ownership Metrics'!$A:$A,'Ownership Metrics'!$F:$F),"")</f>
        <v>11</v>
      </c>
      <c r="R3421" s="30">
        <f>IFERROR(_xlfn.XLOOKUP($B3421,'Ownership Metrics'!$A:$A,'Ownership Metrics'!$G:$G),"")</f>
        <v>50</v>
      </c>
      <c r="S3421" s="27" t="str">
        <f>IFERROR(_xlfn.XLOOKUP($B3421,'Ownership Metrics'!$A:$A,'Ownership Metrics'!$H:$H),"")</f>
        <v>Mayoritas</v>
      </c>
      <c r="T3421" s="27" t="str">
        <f>IFERROR(_xlfn.XLOOKUP($B3421,'Ownership Metrics'!$A:$A,'Ownership Metrics'!$I:$I),"")</f>
        <v>Sedang</v>
      </c>
      <c r="U3421" s="27">
        <f>IF(COUNTIFS($B$2:$B3421,$B3421,$D$2:$D3421,$D3421)=1,1,0)</f>
        <v>1</v>
      </c>
      <c r="V3421" s="27">
        <f t="shared" si="160"/>
        <v>2.41</v>
      </c>
      <c r="W3421" s="27">
        <f t="shared" si="161"/>
        <v>4</v>
      </c>
      <c r="X3421" s="27">
        <f t="shared" si="159"/>
        <v>2.4099996579000003</v>
      </c>
    </row>
    <row r="3422" spans="1:24" x14ac:dyDescent="0.25">
      <c r="A3422" s="26">
        <v>46265</v>
      </c>
      <c r="B3422" s="27" t="s">
        <v>10602</v>
      </c>
      <c r="C3422" s="27" t="s">
        <v>3713</v>
      </c>
      <c r="D3422" s="27" t="s">
        <v>3722</v>
      </c>
      <c r="E3422" s="27" t="s">
        <v>67</v>
      </c>
      <c r="F3422" s="27" t="s">
        <v>23</v>
      </c>
      <c r="G3422" s="27"/>
      <c r="H3422" s="27" t="s">
        <v>24</v>
      </c>
      <c r="I3422" s="28">
        <v>363150075</v>
      </c>
      <c r="J3422" s="28">
        <v>0</v>
      </c>
      <c r="K3422" s="28">
        <v>363150075</v>
      </c>
      <c r="L3422" s="29">
        <v>2.23</v>
      </c>
      <c r="M3422" s="29">
        <f>IFERROR(_xlfn.XLOOKUP($B3422,'Ownership Metrics'!$A:$A,'Ownership Metrics'!$B:$B),"")</f>
        <v>18.309999999999999</v>
      </c>
      <c r="N3422" s="28">
        <f>IFERROR(_xlfn.XLOOKUP($B3422,'Ownership Metrics'!$A:$A,'Ownership Metrics'!$C:$C),"")</f>
        <v>3759</v>
      </c>
      <c r="O3422" s="29">
        <f>IFERROR(_xlfn.XLOOKUP($B3422,'Ownership Metrics'!$A:$A,'Ownership Metrics'!$D:$D),"")</f>
        <v>60.89</v>
      </c>
      <c r="P3422" s="29">
        <f>IFERROR(_xlfn.XLOOKUP($B3422,'Ownership Metrics'!$A:$A,'Ownership Metrics'!$E:$E),"")</f>
        <v>67.709999999999994</v>
      </c>
      <c r="Q3422" s="30">
        <f>IFERROR(_xlfn.XLOOKUP($B3422,'Ownership Metrics'!$A:$A,'Ownership Metrics'!$F:$F),"")</f>
        <v>11</v>
      </c>
      <c r="R3422" s="30">
        <f>IFERROR(_xlfn.XLOOKUP($B3422,'Ownership Metrics'!$A:$A,'Ownership Metrics'!$G:$G),"")</f>
        <v>50</v>
      </c>
      <c r="S3422" s="27" t="str">
        <f>IFERROR(_xlfn.XLOOKUP($B3422,'Ownership Metrics'!$A:$A,'Ownership Metrics'!$H:$H),"")</f>
        <v>Mayoritas</v>
      </c>
      <c r="T3422" s="27" t="str">
        <f>IFERROR(_xlfn.XLOOKUP($B3422,'Ownership Metrics'!$A:$A,'Ownership Metrics'!$I:$I),"")</f>
        <v>Sedang</v>
      </c>
      <c r="U3422" s="27">
        <f>IF(COUNTIFS($B$2:$B3422,$B3422,$D$2:$D3422,$D3422)=1,1,0)</f>
        <v>1</v>
      </c>
      <c r="V3422" s="27">
        <f t="shared" si="160"/>
        <v>2.23</v>
      </c>
      <c r="W3422" s="27">
        <f t="shared" si="161"/>
        <v>5</v>
      </c>
      <c r="X3422" s="27">
        <f t="shared" si="159"/>
        <v>2.2299996578000001</v>
      </c>
    </row>
    <row r="3423" spans="1:24" x14ac:dyDescent="0.25">
      <c r="A3423" s="26">
        <v>46265</v>
      </c>
      <c r="B3423" s="27" t="s">
        <v>10603</v>
      </c>
      <c r="C3423" s="27" t="s">
        <v>3724</v>
      </c>
      <c r="D3423" s="27" t="s">
        <v>3725</v>
      </c>
      <c r="E3423" s="27" t="s">
        <v>22</v>
      </c>
      <c r="F3423" s="27" t="s">
        <v>23</v>
      </c>
      <c r="G3423" s="27"/>
      <c r="H3423" s="27" t="s">
        <v>24</v>
      </c>
      <c r="I3423" s="28">
        <v>83000000</v>
      </c>
      <c r="J3423" s="28">
        <v>0</v>
      </c>
      <c r="K3423" s="28">
        <v>83000000</v>
      </c>
      <c r="L3423" s="29">
        <v>8.3000000000000007</v>
      </c>
      <c r="M3423" s="29">
        <f>IFERROR(_xlfn.XLOOKUP($B3423,'Ownership Metrics'!$A:$A,'Ownership Metrics'!$B:$B),"")</f>
        <v>14.98</v>
      </c>
      <c r="N3423" s="28">
        <f>IFERROR(_xlfn.XLOOKUP($B3423,'Ownership Metrics'!$A:$A,'Ownership Metrics'!$C:$C),"")</f>
        <v>3474</v>
      </c>
      <c r="O3423" s="29">
        <f>IFERROR(_xlfn.XLOOKUP($B3423,'Ownership Metrics'!$A:$A,'Ownership Metrics'!$D:$D),"")</f>
        <v>57.95</v>
      </c>
      <c r="P3423" s="29">
        <f>IFERROR(_xlfn.XLOOKUP($B3423,'Ownership Metrics'!$A:$A,'Ownership Metrics'!$E:$E),"")</f>
        <v>70.41</v>
      </c>
      <c r="Q3423" s="30">
        <f>IFERROR(_xlfn.XLOOKUP($B3423,'Ownership Metrics'!$A:$A,'Ownership Metrics'!$F:$F),"")</f>
        <v>11</v>
      </c>
      <c r="R3423" s="30">
        <f>IFERROR(_xlfn.XLOOKUP($B3423,'Ownership Metrics'!$A:$A,'Ownership Metrics'!$G:$G),"")</f>
        <v>50</v>
      </c>
      <c r="S3423" s="27" t="str">
        <f>IFERROR(_xlfn.XLOOKUP($B3423,'Ownership Metrics'!$A:$A,'Ownership Metrics'!$H:$H),"")</f>
        <v>Mayoritas</v>
      </c>
      <c r="T3423" s="27" t="str">
        <f>IFERROR(_xlfn.XLOOKUP($B3423,'Ownership Metrics'!$A:$A,'Ownership Metrics'!$I:$I),"")</f>
        <v>Sedang</v>
      </c>
      <c r="U3423" s="27">
        <f>IF(COUNTIFS($B$2:$B3423,$B3423,$D$2:$D3423,$D3423)=1,1,0)</f>
        <v>1</v>
      </c>
      <c r="V3423" s="27">
        <f t="shared" si="160"/>
        <v>8.3000000000000007</v>
      </c>
      <c r="W3423" s="27">
        <f t="shared" si="161"/>
        <v>2</v>
      </c>
      <c r="X3423" s="27">
        <f t="shared" si="159"/>
        <v>8.2999996577000008</v>
      </c>
    </row>
    <row r="3424" spans="1:24" x14ac:dyDescent="0.25">
      <c r="A3424" s="26">
        <v>46265</v>
      </c>
      <c r="B3424" s="27" t="s">
        <v>10603</v>
      </c>
      <c r="C3424" s="27" t="s">
        <v>3724</v>
      </c>
      <c r="D3424" s="27" t="s">
        <v>3726</v>
      </c>
      <c r="E3424" s="27" t="s">
        <v>35</v>
      </c>
      <c r="F3424" s="27" t="s">
        <v>23</v>
      </c>
      <c r="G3424" s="27" t="s">
        <v>36</v>
      </c>
      <c r="H3424" s="27" t="s">
        <v>24</v>
      </c>
      <c r="I3424" s="28">
        <v>41606200</v>
      </c>
      <c r="J3424" s="28">
        <v>0</v>
      </c>
      <c r="K3424" s="28">
        <v>41606200</v>
      </c>
      <c r="L3424" s="29">
        <v>4.16</v>
      </c>
      <c r="M3424" s="29">
        <f>IFERROR(_xlfn.XLOOKUP($B3424,'Ownership Metrics'!$A:$A,'Ownership Metrics'!$B:$B),"")</f>
        <v>14.98</v>
      </c>
      <c r="N3424" s="28">
        <f>IFERROR(_xlfn.XLOOKUP($B3424,'Ownership Metrics'!$A:$A,'Ownership Metrics'!$C:$C),"")</f>
        <v>3474</v>
      </c>
      <c r="O3424" s="29">
        <f>IFERROR(_xlfn.XLOOKUP($B3424,'Ownership Metrics'!$A:$A,'Ownership Metrics'!$D:$D),"")</f>
        <v>57.95</v>
      </c>
      <c r="P3424" s="29">
        <f>IFERROR(_xlfn.XLOOKUP($B3424,'Ownership Metrics'!$A:$A,'Ownership Metrics'!$E:$E),"")</f>
        <v>70.41</v>
      </c>
      <c r="Q3424" s="30">
        <f>IFERROR(_xlfn.XLOOKUP($B3424,'Ownership Metrics'!$A:$A,'Ownership Metrics'!$F:$F),"")</f>
        <v>11</v>
      </c>
      <c r="R3424" s="30">
        <f>IFERROR(_xlfn.XLOOKUP($B3424,'Ownership Metrics'!$A:$A,'Ownership Metrics'!$G:$G),"")</f>
        <v>50</v>
      </c>
      <c r="S3424" s="27" t="str">
        <f>IFERROR(_xlfn.XLOOKUP($B3424,'Ownership Metrics'!$A:$A,'Ownership Metrics'!$H:$H),"")</f>
        <v>Mayoritas</v>
      </c>
      <c r="T3424" s="27" t="str">
        <f>IFERROR(_xlfn.XLOOKUP($B3424,'Ownership Metrics'!$A:$A,'Ownership Metrics'!$I:$I),"")</f>
        <v>Sedang</v>
      </c>
      <c r="U3424" s="27">
        <f>IF(COUNTIFS($B$2:$B3424,$B3424,$D$2:$D3424,$D3424)=1,1,0)</f>
        <v>1</v>
      </c>
      <c r="V3424" s="27">
        <f t="shared" si="160"/>
        <v>4.16</v>
      </c>
      <c r="W3424" s="27">
        <f t="shared" si="161"/>
        <v>3</v>
      </c>
      <c r="X3424" s="27">
        <f t="shared" si="159"/>
        <v>4.1599996576000002</v>
      </c>
    </row>
    <row r="3425" spans="1:24" x14ac:dyDescent="0.25">
      <c r="A3425" s="26">
        <v>46265</v>
      </c>
      <c r="B3425" s="27" t="s">
        <v>10603</v>
      </c>
      <c r="C3425" s="27" t="s">
        <v>3724</v>
      </c>
      <c r="D3425" s="27" t="s">
        <v>3727</v>
      </c>
      <c r="E3425" s="27" t="s">
        <v>35</v>
      </c>
      <c r="F3425" s="27" t="s">
        <v>23</v>
      </c>
      <c r="G3425" s="27" t="s">
        <v>36</v>
      </c>
      <c r="H3425" s="27" t="s">
        <v>24</v>
      </c>
      <c r="I3425" s="28">
        <v>13013500</v>
      </c>
      <c r="J3425" s="28">
        <v>0</v>
      </c>
      <c r="K3425" s="28">
        <v>13013500</v>
      </c>
      <c r="L3425" s="29">
        <v>1.3</v>
      </c>
      <c r="M3425" s="29">
        <f>IFERROR(_xlfn.XLOOKUP($B3425,'Ownership Metrics'!$A:$A,'Ownership Metrics'!$B:$B),"")</f>
        <v>14.98</v>
      </c>
      <c r="N3425" s="28">
        <f>IFERROR(_xlfn.XLOOKUP($B3425,'Ownership Metrics'!$A:$A,'Ownership Metrics'!$C:$C),"")</f>
        <v>3474</v>
      </c>
      <c r="O3425" s="29">
        <f>IFERROR(_xlfn.XLOOKUP($B3425,'Ownership Metrics'!$A:$A,'Ownership Metrics'!$D:$D),"")</f>
        <v>57.95</v>
      </c>
      <c r="P3425" s="29">
        <f>IFERROR(_xlfn.XLOOKUP($B3425,'Ownership Metrics'!$A:$A,'Ownership Metrics'!$E:$E),"")</f>
        <v>70.41</v>
      </c>
      <c r="Q3425" s="30">
        <f>IFERROR(_xlfn.XLOOKUP($B3425,'Ownership Metrics'!$A:$A,'Ownership Metrics'!$F:$F),"")</f>
        <v>11</v>
      </c>
      <c r="R3425" s="30">
        <f>IFERROR(_xlfn.XLOOKUP($B3425,'Ownership Metrics'!$A:$A,'Ownership Metrics'!$G:$G),"")</f>
        <v>50</v>
      </c>
      <c r="S3425" s="27" t="str">
        <f>IFERROR(_xlfn.XLOOKUP($B3425,'Ownership Metrics'!$A:$A,'Ownership Metrics'!$H:$H),"")</f>
        <v>Mayoritas</v>
      </c>
      <c r="T3425" s="27" t="str">
        <f>IFERROR(_xlfn.XLOOKUP($B3425,'Ownership Metrics'!$A:$A,'Ownership Metrics'!$I:$I),"")</f>
        <v>Sedang</v>
      </c>
      <c r="U3425" s="27">
        <f>IF(COUNTIFS($B$2:$B3425,$B3425,$D$2:$D3425,$D3425)=1,1,0)</f>
        <v>1</v>
      </c>
      <c r="V3425" s="27">
        <f t="shared" si="160"/>
        <v>1.3</v>
      </c>
      <c r="W3425" s="27">
        <f t="shared" si="161"/>
        <v>10</v>
      </c>
      <c r="X3425" s="27">
        <f t="shared" si="159"/>
        <v>1.2999996575000001</v>
      </c>
    </row>
    <row r="3426" spans="1:24" x14ac:dyDescent="0.25">
      <c r="A3426" s="26">
        <v>46265</v>
      </c>
      <c r="B3426" s="27" t="s">
        <v>10603</v>
      </c>
      <c r="C3426" s="27" t="s">
        <v>3724</v>
      </c>
      <c r="D3426" s="27" t="s">
        <v>3728</v>
      </c>
      <c r="E3426" s="27" t="s">
        <v>35</v>
      </c>
      <c r="F3426" s="27" t="s">
        <v>23</v>
      </c>
      <c r="G3426" s="27" t="s">
        <v>36</v>
      </c>
      <c r="H3426" s="27"/>
      <c r="I3426" s="28">
        <v>15000000</v>
      </c>
      <c r="J3426" s="28">
        <v>0</v>
      </c>
      <c r="K3426" s="28">
        <v>15000000</v>
      </c>
      <c r="L3426" s="29">
        <v>1.5</v>
      </c>
      <c r="M3426" s="29">
        <f>IFERROR(_xlfn.XLOOKUP($B3426,'Ownership Metrics'!$A:$A,'Ownership Metrics'!$B:$B),"")</f>
        <v>14.98</v>
      </c>
      <c r="N3426" s="28">
        <f>IFERROR(_xlfn.XLOOKUP($B3426,'Ownership Metrics'!$A:$A,'Ownership Metrics'!$C:$C),"")</f>
        <v>3474</v>
      </c>
      <c r="O3426" s="29">
        <f>IFERROR(_xlfn.XLOOKUP($B3426,'Ownership Metrics'!$A:$A,'Ownership Metrics'!$D:$D),"")</f>
        <v>57.95</v>
      </c>
      <c r="P3426" s="29">
        <f>IFERROR(_xlfn.XLOOKUP($B3426,'Ownership Metrics'!$A:$A,'Ownership Metrics'!$E:$E),"")</f>
        <v>70.41</v>
      </c>
      <c r="Q3426" s="30">
        <f>IFERROR(_xlfn.XLOOKUP($B3426,'Ownership Metrics'!$A:$A,'Ownership Metrics'!$F:$F),"")</f>
        <v>11</v>
      </c>
      <c r="R3426" s="30">
        <f>IFERROR(_xlfn.XLOOKUP($B3426,'Ownership Metrics'!$A:$A,'Ownership Metrics'!$G:$G),"")</f>
        <v>50</v>
      </c>
      <c r="S3426" s="27" t="str">
        <f>IFERROR(_xlfn.XLOOKUP($B3426,'Ownership Metrics'!$A:$A,'Ownership Metrics'!$H:$H),"")</f>
        <v>Mayoritas</v>
      </c>
      <c r="T3426" s="27" t="str">
        <f>IFERROR(_xlfn.XLOOKUP($B3426,'Ownership Metrics'!$A:$A,'Ownership Metrics'!$I:$I),"")</f>
        <v>Sedang</v>
      </c>
      <c r="U3426" s="27">
        <f>IF(COUNTIFS($B$2:$B3426,$B3426,$D$2:$D3426,$D3426)=1,1,0)</f>
        <v>1</v>
      </c>
      <c r="V3426" s="27">
        <f t="shared" si="160"/>
        <v>1.5</v>
      </c>
      <c r="W3426" s="27">
        <f t="shared" si="161"/>
        <v>8</v>
      </c>
      <c r="X3426" s="27">
        <f t="shared" si="159"/>
        <v>1.4999996574000001</v>
      </c>
    </row>
    <row r="3427" spans="1:24" x14ac:dyDescent="0.25">
      <c r="A3427" s="26">
        <v>46265</v>
      </c>
      <c r="B3427" s="27" t="s">
        <v>10603</v>
      </c>
      <c r="C3427" s="27" t="s">
        <v>3724</v>
      </c>
      <c r="D3427" s="27" t="s">
        <v>3729</v>
      </c>
      <c r="E3427" s="27" t="s">
        <v>35</v>
      </c>
      <c r="F3427" s="27" t="s">
        <v>23</v>
      </c>
      <c r="G3427" s="27" t="s">
        <v>36</v>
      </c>
      <c r="H3427" s="27" t="s">
        <v>24</v>
      </c>
      <c r="I3427" s="28">
        <v>20400000</v>
      </c>
      <c r="J3427" s="28">
        <v>0</v>
      </c>
      <c r="K3427" s="28">
        <v>20400000</v>
      </c>
      <c r="L3427" s="29">
        <v>2.04</v>
      </c>
      <c r="M3427" s="29">
        <f>IFERROR(_xlfn.XLOOKUP($B3427,'Ownership Metrics'!$A:$A,'Ownership Metrics'!$B:$B),"")</f>
        <v>14.98</v>
      </c>
      <c r="N3427" s="28">
        <f>IFERROR(_xlfn.XLOOKUP($B3427,'Ownership Metrics'!$A:$A,'Ownership Metrics'!$C:$C),"")</f>
        <v>3474</v>
      </c>
      <c r="O3427" s="29">
        <f>IFERROR(_xlfn.XLOOKUP($B3427,'Ownership Metrics'!$A:$A,'Ownership Metrics'!$D:$D),"")</f>
        <v>57.95</v>
      </c>
      <c r="P3427" s="29">
        <f>IFERROR(_xlfn.XLOOKUP($B3427,'Ownership Metrics'!$A:$A,'Ownership Metrics'!$E:$E),"")</f>
        <v>70.41</v>
      </c>
      <c r="Q3427" s="30">
        <f>IFERROR(_xlfn.XLOOKUP($B3427,'Ownership Metrics'!$A:$A,'Ownership Metrics'!$F:$F),"")</f>
        <v>11</v>
      </c>
      <c r="R3427" s="30">
        <f>IFERROR(_xlfn.XLOOKUP($B3427,'Ownership Metrics'!$A:$A,'Ownership Metrics'!$G:$G),"")</f>
        <v>50</v>
      </c>
      <c r="S3427" s="27" t="str">
        <f>IFERROR(_xlfn.XLOOKUP($B3427,'Ownership Metrics'!$A:$A,'Ownership Metrics'!$H:$H),"")</f>
        <v>Mayoritas</v>
      </c>
      <c r="T3427" s="27" t="str">
        <f>IFERROR(_xlfn.XLOOKUP($B3427,'Ownership Metrics'!$A:$A,'Ownership Metrics'!$I:$I),"")</f>
        <v>Sedang</v>
      </c>
      <c r="U3427" s="27">
        <f>IF(COUNTIFS($B$2:$B3427,$B3427,$D$2:$D3427,$D3427)=1,1,0)</f>
        <v>1</v>
      </c>
      <c r="V3427" s="27">
        <f t="shared" si="160"/>
        <v>2.04</v>
      </c>
      <c r="W3427" s="27">
        <f t="shared" si="161"/>
        <v>6</v>
      </c>
      <c r="X3427" s="27">
        <f t="shared" si="159"/>
        <v>2.0399996573000001</v>
      </c>
    </row>
    <row r="3428" spans="1:24" x14ac:dyDescent="0.25">
      <c r="A3428" s="26">
        <v>46265</v>
      </c>
      <c r="B3428" s="27" t="s">
        <v>10603</v>
      </c>
      <c r="C3428" s="27" t="s">
        <v>3724</v>
      </c>
      <c r="D3428" s="27" t="s">
        <v>3730</v>
      </c>
      <c r="E3428" s="27" t="s">
        <v>35</v>
      </c>
      <c r="F3428" s="27" t="s">
        <v>23</v>
      </c>
      <c r="G3428" s="27" t="s">
        <v>36</v>
      </c>
      <c r="H3428" s="27" t="s">
        <v>24</v>
      </c>
      <c r="I3428" s="28">
        <v>10360000</v>
      </c>
      <c r="J3428" s="28">
        <v>0</v>
      </c>
      <c r="K3428" s="28">
        <v>10360000</v>
      </c>
      <c r="L3428" s="29">
        <v>1.04</v>
      </c>
      <c r="M3428" s="29">
        <f>IFERROR(_xlfn.XLOOKUP($B3428,'Ownership Metrics'!$A:$A,'Ownership Metrics'!$B:$B),"")</f>
        <v>14.98</v>
      </c>
      <c r="N3428" s="28">
        <f>IFERROR(_xlfn.XLOOKUP($B3428,'Ownership Metrics'!$A:$A,'Ownership Metrics'!$C:$C),"")</f>
        <v>3474</v>
      </c>
      <c r="O3428" s="29">
        <f>IFERROR(_xlfn.XLOOKUP($B3428,'Ownership Metrics'!$A:$A,'Ownership Metrics'!$D:$D),"")</f>
        <v>57.95</v>
      </c>
      <c r="P3428" s="29">
        <f>IFERROR(_xlfn.XLOOKUP($B3428,'Ownership Metrics'!$A:$A,'Ownership Metrics'!$E:$E),"")</f>
        <v>70.41</v>
      </c>
      <c r="Q3428" s="30">
        <f>IFERROR(_xlfn.XLOOKUP($B3428,'Ownership Metrics'!$A:$A,'Ownership Metrics'!$F:$F),"")</f>
        <v>11</v>
      </c>
      <c r="R3428" s="30">
        <f>IFERROR(_xlfn.XLOOKUP($B3428,'Ownership Metrics'!$A:$A,'Ownership Metrics'!$G:$G),"")</f>
        <v>50</v>
      </c>
      <c r="S3428" s="27" t="str">
        <f>IFERROR(_xlfn.XLOOKUP($B3428,'Ownership Metrics'!$A:$A,'Ownership Metrics'!$H:$H),"")</f>
        <v>Mayoritas</v>
      </c>
      <c r="T3428" s="27" t="str">
        <f>IFERROR(_xlfn.XLOOKUP($B3428,'Ownership Metrics'!$A:$A,'Ownership Metrics'!$I:$I),"")</f>
        <v>Sedang</v>
      </c>
      <c r="U3428" s="27">
        <f>IF(COUNTIFS($B$2:$B3428,$B3428,$D$2:$D3428,$D3428)=1,1,0)</f>
        <v>1</v>
      </c>
      <c r="V3428" s="27">
        <f t="shared" si="160"/>
        <v>1.04</v>
      </c>
      <c r="W3428" s="27">
        <f t="shared" si="161"/>
        <v>11</v>
      </c>
      <c r="X3428" s="27">
        <f t="shared" si="159"/>
        <v>1.0399996572000001</v>
      </c>
    </row>
    <row r="3429" spans="1:24" x14ac:dyDescent="0.25">
      <c r="A3429" s="26">
        <v>46265</v>
      </c>
      <c r="B3429" s="27" t="s">
        <v>10603</v>
      </c>
      <c r="C3429" s="27" t="s">
        <v>3724</v>
      </c>
      <c r="D3429" s="27" t="s">
        <v>1616</v>
      </c>
      <c r="E3429" s="27" t="s">
        <v>72</v>
      </c>
      <c r="F3429" s="27" t="s">
        <v>23</v>
      </c>
      <c r="G3429" s="27"/>
      <c r="H3429" s="27" t="s">
        <v>24</v>
      </c>
      <c r="I3429" s="28">
        <v>13599000</v>
      </c>
      <c r="J3429" s="28">
        <v>0</v>
      </c>
      <c r="K3429" s="28">
        <v>13599000</v>
      </c>
      <c r="L3429" s="29">
        <v>1.36</v>
      </c>
      <c r="M3429" s="29">
        <f>IFERROR(_xlfn.XLOOKUP($B3429,'Ownership Metrics'!$A:$A,'Ownership Metrics'!$B:$B),"")</f>
        <v>14.98</v>
      </c>
      <c r="N3429" s="28">
        <f>IFERROR(_xlfn.XLOOKUP($B3429,'Ownership Metrics'!$A:$A,'Ownership Metrics'!$C:$C),"")</f>
        <v>3474</v>
      </c>
      <c r="O3429" s="29">
        <f>IFERROR(_xlfn.XLOOKUP($B3429,'Ownership Metrics'!$A:$A,'Ownership Metrics'!$D:$D),"")</f>
        <v>57.95</v>
      </c>
      <c r="P3429" s="29">
        <f>IFERROR(_xlfn.XLOOKUP($B3429,'Ownership Metrics'!$A:$A,'Ownership Metrics'!$E:$E),"")</f>
        <v>70.41</v>
      </c>
      <c r="Q3429" s="30">
        <f>IFERROR(_xlfn.XLOOKUP($B3429,'Ownership Metrics'!$A:$A,'Ownership Metrics'!$F:$F),"")</f>
        <v>11</v>
      </c>
      <c r="R3429" s="30">
        <f>IFERROR(_xlfn.XLOOKUP($B3429,'Ownership Metrics'!$A:$A,'Ownership Metrics'!$G:$G),"")</f>
        <v>50</v>
      </c>
      <c r="S3429" s="27" t="str">
        <f>IFERROR(_xlfn.XLOOKUP($B3429,'Ownership Metrics'!$A:$A,'Ownership Metrics'!$H:$H),"")</f>
        <v>Mayoritas</v>
      </c>
      <c r="T3429" s="27" t="str">
        <f>IFERROR(_xlfn.XLOOKUP($B3429,'Ownership Metrics'!$A:$A,'Ownership Metrics'!$I:$I),"")</f>
        <v>Sedang</v>
      </c>
      <c r="U3429" s="27">
        <f>IF(COUNTIFS($B$2:$B3429,$B3429,$D$2:$D3429,$D3429)=1,1,0)</f>
        <v>1</v>
      </c>
      <c r="V3429" s="27">
        <f t="shared" si="160"/>
        <v>1.36</v>
      </c>
      <c r="W3429" s="27">
        <f t="shared" si="161"/>
        <v>9</v>
      </c>
      <c r="X3429" s="27">
        <f t="shared" si="159"/>
        <v>1.3599996571000001</v>
      </c>
    </row>
    <row r="3430" spans="1:24" x14ac:dyDescent="0.25">
      <c r="A3430" s="26">
        <v>46265</v>
      </c>
      <c r="B3430" s="27" t="s">
        <v>10603</v>
      </c>
      <c r="C3430" s="27" t="s">
        <v>3724</v>
      </c>
      <c r="D3430" s="27" t="s">
        <v>414</v>
      </c>
      <c r="E3430" s="27" t="s">
        <v>72</v>
      </c>
      <c r="F3430" s="27" t="s">
        <v>23</v>
      </c>
      <c r="G3430" s="27"/>
      <c r="H3430" s="27" t="s">
        <v>24</v>
      </c>
      <c r="I3430" s="28">
        <v>20378882</v>
      </c>
      <c r="J3430" s="28">
        <v>0</v>
      </c>
      <c r="K3430" s="28">
        <v>20378882</v>
      </c>
      <c r="L3430" s="29">
        <v>2.04</v>
      </c>
      <c r="M3430" s="29">
        <f>IFERROR(_xlfn.XLOOKUP($B3430,'Ownership Metrics'!$A:$A,'Ownership Metrics'!$B:$B),"")</f>
        <v>14.98</v>
      </c>
      <c r="N3430" s="28">
        <f>IFERROR(_xlfn.XLOOKUP($B3430,'Ownership Metrics'!$A:$A,'Ownership Metrics'!$C:$C),"")</f>
        <v>3474</v>
      </c>
      <c r="O3430" s="29">
        <f>IFERROR(_xlfn.XLOOKUP($B3430,'Ownership Metrics'!$A:$A,'Ownership Metrics'!$D:$D),"")</f>
        <v>57.95</v>
      </c>
      <c r="P3430" s="29">
        <f>IFERROR(_xlfn.XLOOKUP($B3430,'Ownership Metrics'!$A:$A,'Ownership Metrics'!$E:$E),"")</f>
        <v>70.41</v>
      </c>
      <c r="Q3430" s="30">
        <f>IFERROR(_xlfn.XLOOKUP($B3430,'Ownership Metrics'!$A:$A,'Ownership Metrics'!$F:$F),"")</f>
        <v>11</v>
      </c>
      <c r="R3430" s="30">
        <f>IFERROR(_xlfn.XLOOKUP($B3430,'Ownership Metrics'!$A:$A,'Ownership Metrics'!$G:$G),"")</f>
        <v>50</v>
      </c>
      <c r="S3430" s="27" t="str">
        <f>IFERROR(_xlfn.XLOOKUP($B3430,'Ownership Metrics'!$A:$A,'Ownership Metrics'!$H:$H),"")</f>
        <v>Mayoritas</v>
      </c>
      <c r="T3430" s="27" t="str">
        <f>IFERROR(_xlfn.XLOOKUP($B3430,'Ownership Metrics'!$A:$A,'Ownership Metrics'!$I:$I),"")</f>
        <v>Sedang</v>
      </c>
      <c r="U3430" s="27">
        <f>IF(COUNTIFS($B$2:$B3430,$B3430,$D$2:$D3430,$D3430)=1,1,0)</f>
        <v>1</v>
      </c>
      <c r="V3430" s="27">
        <f t="shared" si="160"/>
        <v>2.04</v>
      </c>
      <c r="W3430" s="27">
        <f t="shared" si="161"/>
        <v>7</v>
      </c>
      <c r="X3430" s="27">
        <f t="shared" si="159"/>
        <v>2.0399996570000001</v>
      </c>
    </row>
    <row r="3431" spans="1:24" x14ac:dyDescent="0.25">
      <c r="A3431" s="26">
        <v>46265</v>
      </c>
      <c r="B3431" s="27" t="s">
        <v>10603</v>
      </c>
      <c r="C3431" s="27" t="s">
        <v>3724</v>
      </c>
      <c r="D3431" s="27" t="s">
        <v>415</v>
      </c>
      <c r="E3431" s="27" t="s">
        <v>72</v>
      </c>
      <c r="F3431" s="27" t="s">
        <v>23</v>
      </c>
      <c r="G3431" s="27"/>
      <c r="H3431" s="27" t="s">
        <v>24</v>
      </c>
      <c r="I3431" s="28">
        <v>23251087</v>
      </c>
      <c r="J3431" s="28">
        <v>0</v>
      </c>
      <c r="K3431" s="28">
        <v>23251087</v>
      </c>
      <c r="L3431" s="29">
        <v>2.33</v>
      </c>
      <c r="M3431" s="29">
        <f>IFERROR(_xlfn.XLOOKUP($B3431,'Ownership Metrics'!$A:$A,'Ownership Metrics'!$B:$B),"")</f>
        <v>14.98</v>
      </c>
      <c r="N3431" s="28">
        <f>IFERROR(_xlfn.XLOOKUP($B3431,'Ownership Metrics'!$A:$A,'Ownership Metrics'!$C:$C),"")</f>
        <v>3474</v>
      </c>
      <c r="O3431" s="29">
        <f>IFERROR(_xlfn.XLOOKUP($B3431,'Ownership Metrics'!$A:$A,'Ownership Metrics'!$D:$D),"")</f>
        <v>57.95</v>
      </c>
      <c r="P3431" s="29">
        <f>IFERROR(_xlfn.XLOOKUP($B3431,'Ownership Metrics'!$A:$A,'Ownership Metrics'!$E:$E),"")</f>
        <v>70.41</v>
      </c>
      <c r="Q3431" s="30">
        <f>IFERROR(_xlfn.XLOOKUP($B3431,'Ownership Metrics'!$A:$A,'Ownership Metrics'!$F:$F),"")</f>
        <v>11</v>
      </c>
      <c r="R3431" s="30">
        <f>IFERROR(_xlfn.XLOOKUP($B3431,'Ownership Metrics'!$A:$A,'Ownership Metrics'!$G:$G),"")</f>
        <v>50</v>
      </c>
      <c r="S3431" s="27" t="str">
        <f>IFERROR(_xlfn.XLOOKUP($B3431,'Ownership Metrics'!$A:$A,'Ownership Metrics'!$H:$H),"")</f>
        <v>Mayoritas</v>
      </c>
      <c r="T3431" s="27" t="str">
        <f>IFERROR(_xlfn.XLOOKUP($B3431,'Ownership Metrics'!$A:$A,'Ownership Metrics'!$I:$I),"")</f>
        <v>Sedang</v>
      </c>
      <c r="U3431" s="27">
        <f>IF(COUNTIFS($B$2:$B3431,$B3431,$D$2:$D3431,$D3431)=1,1,0)</f>
        <v>1</v>
      </c>
      <c r="V3431" s="27">
        <f t="shared" si="160"/>
        <v>2.33</v>
      </c>
      <c r="W3431" s="27">
        <f t="shared" si="161"/>
        <v>5</v>
      </c>
      <c r="X3431" s="27">
        <f t="shared" si="159"/>
        <v>2.3299996569000001</v>
      </c>
    </row>
    <row r="3432" spans="1:24" x14ac:dyDescent="0.25">
      <c r="A3432" s="26">
        <v>46265</v>
      </c>
      <c r="B3432" s="27" t="s">
        <v>10603</v>
      </c>
      <c r="C3432" s="27" t="s">
        <v>3724</v>
      </c>
      <c r="D3432" s="27" t="s">
        <v>3731</v>
      </c>
      <c r="E3432" s="27" t="s">
        <v>22</v>
      </c>
      <c r="F3432" s="27" t="s">
        <v>23</v>
      </c>
      <c r="G3432" s="27"/>
      <c r="H3432" s="27" t="s">
        <v>24</v>
      </c>
      <c r="I3432" s="28">
        <v>579500000</v>
      </c>
      <c r="J3432" s="28">
        <v>0</v>
      </c>
      <c r="K3432" s="28">
        <v>579500000</v>
      </c>
      <c r="L3432" s="29">
        <v>57.95</v>
      </c>
      <c r="M3432" s="29">
        <f>IFERROR(_xlfn.XLOOKUP($B3432,'Ownership Metrics'!$A:$A,'Ownership Metrics'!$B:$B),"")</f>
        <v>14.98</v>
      </c>
      <c r="N3432" s="28">
        <f>IFERROR(_xlfn.XLOOKUP($B3432,'Ownership Metrics'!$A:$A,'Ownership Metrics'!$C:$C),"")</f>
        <v>3474</v>
      </c>
      <c r="O3432" s="29">
        <f>IFERROR(_xlfn.XLOOKUP($B3432,'Ownership Metrics'!$A:$A,'Ownership Metrics'!$D:$D),"")</f>
        <v>57.95</v>
      </c>
      <c r="P3432" s="29">
        <f>IFERROR(_xlfn.XLOOKUP($B3432,'Ownership Metrics'!$A:$A,'Ownership Metrics'!$E:$E),"")</f>
        <v>70.41</v>
      </c>
      <c r="Q3432" s="30">
        <f>IFERROR(_xlfn.XLOOKUP($B3432,'Ownership Metrics'!$A:$A,'Ownership Metrics'!$F:$F),"")</f>
        <v>11</v>
      </c>
      <c r="R3432" s="30">
        <f>IFERROR(_xlfn.XLOOKUP($B3432,'Ownership Metrics'!$A:$A,'Ownership Metrics'!$G:$G),"")</f>
        <v>50</v>
      </c>
      <c r="S3432" s="27" t="str">
        <f>IFERROR(_xlfn.XLOOKUP($B3432,'Ownership Metrics'!$A:$A,'Ownership Metrics'!$H:$H),"")</f>
        <v>Mayoritas</v>
      </c>
      <c r="T3432" s="27" t="str">
        <f>IFERROR(_xlfn.XLOOKUP($B3432,'Ownership Metrics'!$A:$A,'Ownership Metrics'!$I:$I),"")</f>
        <v>Sedang</v>
      </c>
      <c r="U3432" s="27">
        <f>IF(COUNTIFS($B$2:$B3432,$B3432,$D$2:$D3432,$D3432)=1,1,0)</f>
        <v>1</v>
      </c>
      <c r="V3432" s="27">
        <f t="shared" si="160"/>
        <v>57.95</v>
      </c>
      <c r="W3432" s="27">
        <f t="shared" si="161"/>
        <v>1</v>
      </c>
      <c r="X3432" s="27">
        <f t="shared" si="159"/>
        <v>57.949999656800003</v>
      </c>
    </row>
    <row r="3433" spans="1:24" x14ac:dyDescent="0.25">
      <c r="A3433" s="26">
        <v>46265</v>
      </c>
      <c r="B3433" s="27" t="s">
        <v>10603</v>
      </c>
      <c r="C3433" s="27" t="s">
        <v>3724</v>
      </c>
      <c r="D3433" s="27" t="s">
        <v>3732</v>
      </c>
      <c r="E3433" s="27" t="s">
        <v>149</v>
      </c>
      <c r="F3433" s="27" t="s">
        <v>23</v>
      </c>
      <c r="G3433" s="27"/>
      <c r="H3433" s="27" t="s">
        <v>24</v>
      </c>
      <c r="I3433" s="28">
        <v>30000000</v>
      </c>
      <c r="J3433" s="28">
        <v>0</v>
      </c>
      <c r="K3433" s="28">
        <v>30000000</v>
      </c>
      <c r="L3433" s="29">
        <v>3</v>
      </c>
      <c r="M3433" s="29">
        <f>IFERROR(_xlfn.XLOOKUP($B3433,'Ownership Metrics'!$A:$A,'Ownership Metrics'!$B:$B),"")</f>
        <v>14.98</v>
      </c>
      <c r="N3433" s="28">
        <f>IFERROR(_xlfn.XLOOKUP($B3433,'Ownership Metrics'!$A:$A,'Ownership Metrics'!$C:$C),"")</f>
        <v>3474</v>
      </c>
      <c r="O3433" s="29">
        <f>IFERROR(_xlfn.XLOOKUP($B3433,'Ownership Metrics'!$A:$A,'Ownership Metrics'!$D:$D),"")</f>
        <v>57.95</v>
      </c>
      <c r="P3433" s="29">
        <f>IFERROR(_xlfn.XLOOKUP($B3433,'Ownership Metrics'!$A:$A,'Ownership Metrics'!$E:$E),"")</f>
        <v>70.41</v>
      </c>
      <c r="Q3433" s="30">
        <f>IFERROR(_xlfn.XLOOKUP($B3433,'Ownership Metrics'!$A:$A,'Ownership Metrics'!$F:$F),"")</f>
        <v>11</v>
      </c>
      <c r="R3433" s="30">
        <f>IFERROR(_xlfn.XLOOKUP($B3433,'Ownership Metrics'!$A:$A,'Ownership Metrics'!$G:$G),"")</f>
        <v>50</v>
      </c>
      <c r="S3433" s="27" t="str">
        <f>IFERROR(_xlfn.XLOOKUP($B3433,'Ownership Metrics'!$A:$A,'Ownership Metrics'!$H:$H),"")</f>
        <v>Mayoritas</v>
      </c>
      <c r="T3433" s="27" t="str">
        <f>IFERROR(_xlfn.XLOOKUP($B3433,'Ownership Metrics'!$A:$A,'Ownership Metrics'!$I:$I),"")</f>
        <v>Sedang</v>
      </c>
      <c r="U3433" s="27">
        <f>IF(COUNTIFS($B$2:$B3433,$B3433,$D$2:$D3433,$D3433)=1,1,0)</f>
        <v>1</v>
      </c>
      <c r="V3433" s="27">
        <f t="shared" si="160"/>
        <v>3</v>
      </c>
      <c r="W3433" s="27">
        <f t="shared" si="161"/>
        <v>4</v>
      </c>
      <c r="X3433" s="27">
        <f t="shared" si="159"/>
        <v>2.9999996567</v>
      </c>
    </row>
    <row r="3434" spans="1:24" x14ac:dyDescent="0.25">
      <c r="A3434" s="26">
        <v>46265</v>
      </c>
      <c r="B3434" s="27" t="s">
        <v>10604</v>
      </c>
      <c r="C3434" s="27" t="s">
        <v>3734</v>
      </c>
      <c r="D3434" s="27" t="s">
        <v>578</v>
      </c>
      <c r="E3434" s="27" t="s">
        <v>26</v>
      </c>
      <c r="F3434" s="27" t="s">
        <v>32</v>
      </c>
      <c r="G3434" s="27"/>
      <c r="H3434" s="27" t="s">
        <v>64</v>
      </c>
      <c r="I3434" s="28">
        <v>126717860</v>
      </c>
      <c r="J3434" s="28">
        <v>0</v>
      </c>
      <c r="K3434" s="28">
        <v>126717860</v>
      </c>
      <c r="L3434" s="29">
        <v>1.08</v>
      </c>
      <c r="M3434" s="29">
        <f>IFERROR(_xlfn.XLOOKUP($B3434,'Ownership Metrics'!$A:$A,'Ownership Metrics'!$B:$B),"")</f>
        <v>23.33</v>
      </c>
      <c r="N3434" s="28">
        <f>IFERROR(_xlfn.XLOOKUP($B3434,'Ownership Metrics'!$A:$A,'Ownership Metrics'!$C:$C),"")</f>
        <v>3235</v>
      </c>
      <c r="O3434" s="29">
        <f>IFERROR(_xlfn.XLOOKUP($B3434,'Ownership Metrics'!$A:$A,'Ownership Metrics'!$D:$D),"")</f>
        <v>56.34</v>
      </c>
      <c r="P3434" s="29">
        <f>IFERROR(_xlfn.XLOOKUP($B3434,'Ownership Metrics'!$A:$A,'Ownership Metrics'!$E:$E),"")</f>
        <v>64.12</v>
      </c>
      <c r="Q3434" s="30">
        <f>IFERROR(_xlfn.XLOOKUP($B3434,'Ownership Metrics'!$A:$A,'Ownership Metrics'!$F:$F),"")</f>
        <v>9</v>
      </c>
      <c r="R3434" s="30">
        <f>IFERROR(_xlfn.XLOOKUP($B3434,'Ownership Metrics'!$A:$A,'Ownership Metrics'!$G:$G),"")</f>
        <v>49</v>
      </c>
      <c r="S3434" s="27" t="str">
        <f>IFERROR(_xlfn.XLOOKUP($B3434,'Ownership Metrics'!$A:$A,'Ownership Metrics'!$H:$H),"")</f>
        <v>Mayoritas</v>
      </c>
      <c r="T3434" s="27" t="str">
        <f>IFERROR(_xlfn.XLOOKUP($B3434,'Ownership Metrics'!$A:$A,'Ownership Metrics'!$I:$I),"")</f>
        <v>Sedang</v>
      </c>
      <c r="U3434" s="27">
        <f>IF(COUNTIFS($B$2:$B3434,$B3434,$D$2:$D3434,$D3434)=1,1,0)</f>
        <v>1</v>
      </c>
      <c r="V3434" s="27">
        <f t="shared" si="160"/>
        <v>1.08</v>
      </c>
      <c r="W3434" s="27">
        <f t="shared" si="161"/>
        <v>9</v>
      </c>
      <c r="X3434" s="27">
        <f t="shared" si="159"/>
        <v>1.0799996566000001</v>
      </c>
    </row>
    <row r="3435" spans="1:24" x14ac:dyDescent="0.25">
      <c r="A3435" s="26">
        <v>46265</v>
      </c>
      <c r="B3435" s="27" t="s">
        <v>10604</v>
      </c>
      <c r="C3435" s="27" t="s">
        <v>3734</v>
      </c>
      <c r="D3435" s="27" t="s">
        <v>3735</v>
      </c>
      <c r="E3435" s="27" t="s">
        <v>22</v>
      </c>
      <c r="F3435" s="27" t="s">
        <v>32</v>
      </c>
      <c r="G3435" s="27"/>
      <c r="H3435" s="27" t="s">
        <v>64</v>
      </c>
      <c r="I3435" s="28">
        <v>6606181816</v>
      </c>
      <c r="J3435" s="28">
        <v>0</v>
      </c>
      <c r="K3435" s="28">
        <v>6606181816</v>
      </c>
      <c r="L3435" s="29">
        <v>56.34</v>
      </c>
      <c r="M3435" s="29">
        <f>IFERROR(_xlfn.XLOOKUP($B3435,'Ownership Metrics'!$A:$A,'Ownership Metrics'!$B:$B),"")</f>
        <v>23.33</v>
      </c>
      <c r="N3435" s="28">
        <f>IFERROR(_xlfn.XLOOKUP($B3435,'Ownership Metrics'!$A:$A,'Ownership Metrics'!$C:$C),"")</f>
        <v>3235</v>
      </c>
      <c r="O3435" s="29">
        <f>IFERROR(_xlfn.XLOOKUP($B3435,'Ownership Metrics'!$A:$A,'Ownership Metrics'!$D:$D),"")</f>
        <v>56.34</v>
      </c>
      <c r="P3435" s="29">
        <f>IFERROR(_xlfn.XLOOKUP($B3435,'Ownership Metrics'!$A:$A,'Ownership Metrics'!$E:$E),"")</f>
        <v>64.12</v>
      </c>
      <c r="Q3435" s="30">
        <f>IFERROR(_xlfn.XLOOKUP($B3435,'Ownership Metrics'!$A:$A,'Ownership Metrics'!$F:$F),"")</f>
        <v>9</v>
      </c>
      <c r="R3435" s="30">
        <f>IFERROR(_xlfn.XLOOKUP($B3435,'Ownership Metrics'!$A:$A,'Ownership Metrics'!$G:$G),"")</f>
        <v>49</v>
      </c>
      <c r="S3435" s="27" t="str">
        <f>IFERROR(_xlfn.XLOOKUP($B3435,'Ownership Metrics'!$A:$A,'Ownership Metrics'!$H:$H),"")</f>
        <v>Mayoritas</v>
      </c>
      <c r="T3435" s="27" t="str">
        <f>IFERROR(_xlfn.XLOOKUP($B3435,'Ownership Metrics'!$A:$A,'Ownership Metrics'!$I:$I),"")</f>
        <v>Sedang</v>
      </c>
      <c r="U3435" s="27">
        <f>IF(COUNTIFS($B$2:$B3435,$B3435,$D$2:$D3435,$D3435)=1,1,0)</f>
        <v>1</v>
      </c>
      <c r="V3435" s="27">
        <f t="shared" si="160"/>
        <v>56.34</v>
      </c>
      <c r="W3435" s="27">
        <f t="shared" si="161"/>
        <v>1</v>
      </c>
      <c r="X3435" s="27">
        <f t="shared" si="159"/>
        <v>56.339999656500005</v>
      </c>
    </row>
    <row r="3436" spans="1:24" x14ac:dyDescent="0.25">
      <c r="A3436" s="26">
        <v>46265</v>
      </c>
      <c r="B3436" s="27" t="s">
        <v>10604</v>
      </c>
      <c r="C3436" s="27" t="s">
        <v>3734</v>
      </c>
      <c r="D3436" s="27" t="s">
        <v>3736</v>
      </c>
      <c r="E3436" s="27" t="s">
        <v>22</v>
      </c>
      <c r="F3436" s="27" t="s">
        <v>32</v>
      </c>
      <c r="G3436" s="27"/>
      <c r="H3436" s="27" t="s">
        <v>56</v>
      </c>
      <c r="I3436" s="28">
        <v>355668595</v>
      </c>
      <c r="J3436" s="28">
        <v>0</v>
      </c>
      <c r="K3436" s="28">
        <v>355668595</v>
      </c>
      <c r="L3436" s="29">
        <v>3.03</v>
      </c>
      <c r="M3436" s="29">
        <f>IFERROR(_xlfn.XLOOKUP($B3436,'Ownership Metrics'!$A:$A,'Ownership Metrics'!$B:$B),"")</f>
        <v>23.33</v>
      </c>
      <c r="N3436" s="28">
        <f>IFERROR(_xlfn.XLOOKUP($B3436,'Ownership Metrics'!$A:$A,'Ownership Metrics'!$C:$C),"")</f>
        <v>3235</v>
      </c>
      <c r="O3436" s="29">
        <f>IFERROR(_xlfn.XLOOKUP($B3436,'Ownership Metrics'!$A:$A,'Ownership Metrics'!$D:$D),"")</f>
        <v>56.34</v>
      </c>
      <c r="P3436" s="29">
        <f>IFERROR(_xlfn.XLOOKUP($B3436,'Ownership Metrics'!$A:$A,'Ownership Metrics'!$E:$E),"")</f>
        <v>64.12</v>
      </c>
      <c r="Q3436" s="30">
        <f>IFERROR(_xlfn.XLOOKUP($B3436,'Ownership Metrics'!$A:$A,'Ownership Metrics'!$F:$F),"")</f>
        <v>9</v>
      </c>
      <c r="R3436" s="30">
        <f>IFERROR(_xlfn.XLOOKUP($B3436,'Ownership Metrics'!$A:$A,'Ownership Metrics'!$G:$G),"")</f>
        <v>49</v>
      </c>
      <c r="S3436" s="27" t="str">
        <f>IFERROR(_xlfn.XLOOKUP($B3436,'Ownership Metrics'!$A:$A,'Ownership Metrics'!$H:$H),"")</f>
        <v>Mayoritas</v>
      </c>
      <c r="T3436" s="27" t="str">
        <f>IFERROR(_xlfn.XLOOKUP($B3436,'Ownership Metrics'!$A:$A,'Ownership Metrics'!$I:$I),"")</f>
        <v>Sedang</v>
      </c>
      <c r="U3436" s="27">
        <f>IF(COUNTIFS($B$2:$B3436,$B3436,$D$2:$D3436,$D3436)=1,1,0)</f>
        <v>1</v>
      </c>
      <c r="V3436" s="27">
        <f t="shared" si="160"/>
        <v>3.03</v>
      </c>
      <c r="W3436" s="27">
        <f t="shared" si="161"/>
        <v>5</v>
      </c>
      <c r="X3436" s="27">
        <f t="shared" si="159"/>
        <v>3.0299996563999998</v>
      </c>
    </row>
    <row r="3437" spans="1:24" x14ac:dyDescent="0.25">
      <c r="A3437" s="26">
        <v>46265</v>
      </c>
      <c r="B3437" s="27" t="s">
        <v>10604</v>
      </c>
      <c r="C3437" s="27" t="s">
        <v>3734</v>
      </c>
      <c r="D3437" s="27" t="s">
        <v>3497</v>
      </c>
      <c r="E3437" s="27" t="s">
        <v>26</v>
      </c>
      <c r="F3437" s="27" t="s">
        <v>32</v>
      </c>
      <c r="G3437" s="27"/>
      <c r="H3437" s="27" t="s">
        <v>64</v>
      </c>
      <c r="I3437" s="28">
        <v>515637480</v>
      </c>
      <c r="J3437" s="28">
        <v>0</v>
      </c>
      <c r="K3437" s="28">
        <v>515637480</v>
      </c>
      <c r="L3437" s="29">
        <v>4.4000000000000004</v>
      </c>
      <c r="M3437" s="29">
        <f>IFERROR(_xlfn.XLOOKUP($B3437,'Ownership Metrics'!$A:$A,'Ownership Metrics'!$B:$B),"")</f>
        <v>23.33</v>
      </c>
      <c r="N3437" s="28">
        <f>IFERROR(_xlfn.XLOOKUP($B3437,'Ownership Metrics'!$A:$A,'Ownership Metrics'!$C:$C),"")</f>
        <v>3235</v>
      </c>
      <c r="O3437" s="29">
        <f>IFERROR(_xlfn.XLOOKUP($B3437,'Ownership Metrics'!$A:$A,'Ownership Metrics'!$D:$D),"")</f>
        <v>56.34</v>
      </c>
      <c r="P3437" s="29">
        <f>IFERROR(_xlfn.XLOOKUP($B3437,'Ownership Metrics'!$A:$A,'Ownership Metrics'!$E:$E),"")</f>
        <v>64.12</v>
      </c>
      <c r="Q3437" s="30">
        <f>IFERROR(_xlfn.XLOOKUP($B3437,'Ownership Metrics'!$A:$A,'Ownership Metrics'!$F:$F),"")</f>
        <v>9</v>
      </c>
      <c r="R3437" s="30">
        <f>IFERROR(_xlfn.XLOOKUP($B3437,'Ownership Metrics'!$A:$A,'Ownership Metrics'!$G:$G),"")</f>
        <v>49</v>
      </c>
      <c r="S3437" s="27" t="str">
        <f>IFERROR(_xlfn.XLOOKUP($B3437,'Ownership Metrics'!$A:$A,'Ownership Metrics'!$H:$H),"")</f>
        <v>Mayoritas</v>
      </c>
      <c r="T3437" s="27" t="str">
        <f>IFERROR(_xlfn.XLOOKUP($B3437,'Ownership Metrics'!$A:$A,'Ownership Metrics'!$I:$I),"")</f>
        <v>Sedang</v>
      </c>
      <c r="U3437" s="27">
        <f>IF(COUNTIFS($B$2:$B3437,$B3437,$D$2:$D3437,$D3437)=1,1,0)</f>
        <v>1</v>
      </c>
      <c r="V3437" s="27">
        <f t="shared" si="160"/>
        <v>4.4000000000000004</v>
      </c>
      <c r="W3437" s="27">
        <f t="shared" si="161"/>
        <v>2</v>
      </c>
      <c r="X3437" s="27">
        <f t="shared" si="159"/>
        <v>4.3999996563000003</v>
      </c>
    </row>
    <row r="3438" spans="1:24" x14ac:dyDescent="0.25">
      <c r="A3438" s="26">
        <v>46265</v>
      </c>
      <c r="B3438" s="27" t="s">
        <v>10604</v>
      </c>
      <c r="C3438" s="27" t="s">
        <v>3734</v>
      </c>
      <c r="D3438" s="27" t="s">
        <v>912</v>
      </c>
      <c r="E3438" s="27" t="s">
        <v>26</v>
      </c>
      <c r="F3438" s="27" t="s">
        <v>32</v>
      </c>
      <c r="G3438" s="27"/>
      <c r="H3438" s="27" t="s">
        <v>64</v>
      </c>
      <c r="I3438" s="28">
        <v>376258035</v>
      </c>
      <c r="J3438" s="28">
        <v>0</v>
      </c>
      <c r="K3438" s="28">
        <v>376258035</v>
      </c>
      <c r="L3438" s="29">
        <v>3.21</v>
      </c>
      <c r="M3438" s="29">
        <f>IFERROR(_xlfn.XLOOKUP($B3438,'Ownership Metrics'!$A:$A,'Ownership Metrics'!$B:$B),"")</f>
        <v>23.33</v>
      </c>
      <c r="N3438" s="28">
        <f>IFERROR(_xlfn.XLOOKUP($B3438,'Ownership Metrics'!$A:$A,'Ownership Metrics'!$C:$C),"")</f>
        <v>3235</v>
      </c>
      <c r="O3438" s="29">
        <f>IFERROR(_xlfn.XLOOKUP($B3438,'Ownership Metrics'!$A:$A,'Ownership Metrics'!$D:$D),"")</f>
        <v>56.34</v>
      </c>
      <c r="P3438" s="29">
        <f>IFERROR(_xlfn.XLOOKUP($B3438,'Ownership Metrics'!$A:$A,'Ownership Metrics'!$E:$E),"")</f>
        <v>64.12</v>
      </c>
      <c r="Q3438" s="30">
        <f>IFERROR(_xlfn.XLOOKUP($B3438,'Ownership Metrics'!$A:$A,'Ownership Metrics'!$F:$F),"")</f>
        <v>9</v>
      </c>
      <c r="R3438" s="30">
        <f>IFERROR(_xlfn.XLOOKUP($B3438,'Ownership Metrics'!$A:$A,'Ownership Metrics'!$G:$G),"")</f>
        <v>49</v>
      </c>
      <c r="S3438" s="27" t="str">
        <f>IFERROR(_xlfn.XLOOKUP($B3438,'Ownership Metrics'!$A:$A,'Ownership Metrics'!$H:$H),"")</f>
        <v>Mayoritas</v>
      </c>
      <c r="T3438" s="27" t="str">
        <f>IFERROR(_xlfn.XLOOKUP($B3438,'Ownership Metrics'!$A:$A,'Ownership Metrics'!$I:$I),"")</f>
        <v>Sedang</v>
      </c>
      <c r="U3438" s="27">
        <f>IF(COUNTIFS($B$2:$B3438,$B3438,$D$2:$D3438,$D3438)=1,1,0)</f>
        <v>1</v>
      </c>
      <c r="V3438" s="27">
        <f t="shared" si="160"/>
        <v>3.21</v>
      </c>
      <c r="W3438" s="27">
        <f t="shared" si="161"/>
        <v>4</v>
      </c>
      <c r="X3438" s="27">
        <f t="shared" si="159"/>
        <v>3.2099996561999999</v>
      </c>
    </row>
    <row r="3439" spans="1:24" x14ac:dyDescent="0.25">
      <c r="A3439" s="26">
        <v>46265</v>
      </c>
      <c r="B3439" s="27" t="s">
        <v>10604</v>
      </c>
      <c r="C3439" s="27" t="s">
        <v>3734</v>
      </c>
      <c r="D3439" s="27" t="s">
        <v>811</v>
      </c>
      <c r="E3439" s="27" t="s">
        <v>26</v>
      </c>
      <c r="F3439" s="27" t="s">
        <v>32</v>
      </c>
      <c r="G3439" s="27"/>
      <c r="H3439" s="27" t="s">
        <v>64</v>
      </c>
      <c r="I3439" s="28">
        <v>396323400</v>
      </c>
      <c r="J3439" s="28">
        <v>0</v>
      </c>
      <c r="K3439" s="28">
        <v>396323400</v>
      </c>
      <c r="L3439" s="29">
        <v>3.38</v>
      </c>
      <c r="M3439" s="29">
        <f>IFERROR(_xlfn.XLOOKUP($B3439,'Ownership Metrics'!$A:$A,'Ownership Metrics'!$B:$B),"")</f>
        <v>23.33</v>
      </c>
      <c r="N3439" s="28">
        <f>IFERROR(_xlfn.XLOOKUP($B3439,'Ownership Metrics'!$A:$A,'Ownership Metrics'!$C:$C),"")</f>
        <v>3235</v>
      </c>
      <c r="O3439" s="29">
        <f>IFERROR(_xlfn.XLOOKUP($B3439,'Ownership Metrics'!$A:$A,'Ownership Metrics'!$D:$D),"")</f>
        <v>56.34</v>
      </c>
      <c r="P3439" s="29">
        <f>IFERROR(_xlfn.XLOOKUP($B3439,'Ownership Metrics'!$A:$A,'Ownership Metrics'!$E:$E),"")</f>
        <v>64.12</v>
      </c>
      <c r="Q3439" s="30">
        <f>IFERROR(_xlfn.XLOOKUP($B3439,'Ownership Metrics'!$A:$A,'Ownership Metrics'!$F:$F),"")</f>
        <v>9</v>
      </c>
      <c r="R3439" s="30">
        <f>IFERROR(_xlfn.XLOOKUP($B3439,'Ownership Metrics'!$A:$A,'Ownership Metrics'!$G:$G),"")</f>
        <v>49</v>
      </c>
      <c r="S3439" s="27" t="str">
        <f>IFERROR(_xlfn.XLOOKUP($B3439,'Ownership Metrics'!$A:$A,'Ownership Metrics'!$H:$H),"")</f>
        <v>Mayoritas</v>
      </c>
      <c r="T3439" s="27" t="str">
        <f>IFERROR(_xlfn.XLOOKUP($B3439,'Ownership Metrics'!$A:$A,'Ownership Metrics'!$I:$I),"")</f>
        <v>Sedang</v>
      </c>
      <c r="U3439" s="27">
        <f>IF(COUNTIFS($B$2:$B3439,$B3439,$D$2:$D3439,$D3439)=1,1,0)</f>
        <v>1</v>
      </c>
      <c r="V3439" s="27">
        <f t="shared" si="160"/>
        <v>3.38</v>
      </c>
      <c r="W3439" s="27">
        <f t="shared" si="161"/>
        <v>3</v>
      </c>
      <c r="X3439" s="27">
        <f t="shared" si="159"/>
        <v>3.3799996560999999</v>
      </c>
    </row>
    <row r="3440" spans="1:24" x14ac:dyDescent="0.25">
      <c r="A3440" s="26">
        <v>46265</v>
      </c>
      <c r="B3440" s="27" t="s">
        <v>10604</v>
      </c>
      <c r="C3440" s="27" t="s">
        <v>3734</v>
      </c>
      <c r="D3440" s="27" t="s">
        <v>207</v>
      </c>
      <c r="E3440" s="27" t="s">
        <v>26</v>
      </c>
      <c r="F3440" s="27" t="s">
        <v>32</v>
      </c>
      <c r="G3440" s="27"/>
      <c r="H3440" s="27" t="s">
        <v>64</v>
      </c>
      <c r="I3440" s="28">
        <v>216579900</v>
      </c>
      <c r="J3440" s="28">
        <v>0</v>
      </c>
      <c r="K3440" s="28">
        <v>216579900</v>
      </c>
      <c r="L3440" s="29">
        <v>1.85</v>
      </c>
      <c r="M3440" s="29">
        <f>IFERROR(_xlfn.XLOOKUP($B3440,'Ownership Metrics'!$A:$A,'Ownership Metrics'!$B:$B),"")</f>
        <v>23.33</v>
      </c>
      <c r="N3440" s="28">
        <f>IFERROR(_xlfn.XLOOKUP($B3440,'Ownership Metrics'!$A:$A,'Ownership Metrics'!$C:$C),"")</f>
        <v>3235</v>
      </c>
      <c r="O3440" s="29">
        <f>IFERROR(_xlfn.XLOOKUP($B3440,'Ownership Metrics'!$A:$A,'Ownership Metrics'!$D:$D),"")</f>
        <v>56.34</v>
      </c>
      <c r="P3440" s="29">
        <f>IFERROR(_xlfn.XLOOKUP($B3440,'Ownership Metrics'!$A:$A,'Ownership Metrics'!$E:$E),"")</f>
        <v>64.12</v>
      </c>
      <c r="Q3440" s="30">
        <f>IFERROR(_xlfn.XLOOKUP($B3440,'Ownership Metrics'!$A:$A,'Ownership Metrics'!$F:$F),"")</f>
        <v>9</v>
      </c>
      <c r="R3440" s="30">
        <f>IFERROR(_xlfn.XLOOKUP($B3440,'Ownership Metrics'!$A:$A,'Ownership Metrics'!$G:$G),"")</f>
        <v>49</v>
      </c>
      <c r="S3440" s="27" t="str">
        <f>IFERROR(_xlfn.XLOOKUP($B3440,'Ownership Metrics'!$A:$A,'Ownership Metrics'!$H:$H),"")</f>
        <v>Mayoritas</v>
      </c>
      <c r="T3440" s="27" t="str">
        <f>IFERROR(_xlfn.XLOOKUP($B3440,'Ownership Metrics'!$A:$A,'Ownership Metrics'!$I:$I),"")</f>
        <v>Sedang</v>
      </c>
      <c r="U3440" s="27">
        <f>IF(COUNTIFS($B$2:$B3440,$B3440,$D$2:$D3440,$D3440)=1,1,0)</f>
        <v>1</v>
      </c>
      <c r="V3440" s="27">
        <f t="shared" si="160"/>
        <v>1.85</v>
      </c>
      <c r="W3440" s="27">
        <f t="shared" si="161"/>
        <v>7</v>
      </c>
      <c r="X3440" s="27">
        <f t="shared" si="159"/>
        <v>1.849999656</v>
      </c>
    </row>
    <row r="3441" spans="1:24" x14ac:dyDescent="0.25">
      <c r="A3441" s="26">
        <v>46265</v>
      </c>
      <c r="B3441" s="27" t="s">
        <v>10604</v>
      </c>
      <c r="C3441" s="27" t="s">
        <v>3734</v>
      </c>
      <c r="D3441" s="27" t="s">
        <v>3737</v>
      </c>
      <c r="E3441" s="27" t="s">
        <v>35</v>
      </c>
      <c r="F3441" s="27" t="s">
        <v>23</v>
      </c>
      <c r="G3441" s="27" t="s">
        <v>36</v>
      </c>
      <c r="H3441" s="27" t="s">
        <v>24</v>
      </c>
      <c r="I3441" s="28">
        <v>263122585</v>
      </c>
      <c r="J3441" s="28">
        <v>0</v>
      </c>
      <c r="K3441" s="28">
        <v>263122585</v>
      </c>
      <c r="L3441" s="29">
        <v>2.2400000000000002</v>
      </c>
      <c r="M3441" s="29">
        <f>IFERROR(_xlfn.XLOOKUP($B3441,'Ownership Metrics'!$A:$A,'Ownership Metrics'!$B:$B),"")</f>
        <v>23.33</v>
      </c>
      <c r="N3441" s="28">
        <f>IFERROR(_xlfn.XLOOKUP($B3441,'Ownership Metrics'!$A:$A,'Ownership Metrics'!$C:$C),"")</f>
        <v>3235</v>
      </c>
      <c r="O3441" s="29">
        <f>IFERROR(_xlfn.XLOOKUP($B3441,'Ownership Metrics'!$A:$A,'Ownership Metrics'!$D:$D),"")</f>
        <v>56.34</v>
      </c>
      <c r="P3441" s="29">
        <f>IFERROR(_xlfn.XLOOKUP($B3441,'Ownership Metrics'!$A:$A,'Ownership Metrics'!$E:$E),"")</f>
        <v>64.12</v>
      </c>
      <c r="Q3441" s="30">
        <f>IFERROR(_xlfn.XLOOKUP($B3441,'Ownership Metrics'!$A:$A,'Ownership Metrics'!$F:$F),"")</f>
        <v>9</v>
      </c>
      <c r="R3441" s="30">
        <f>IFERROR(_xlfn.XLOOKUP($B3441,'Ownership Metrics'!$A:$A,'Ownership Metrics'!$G:$G),"")</f>
        <v>49</v>
      </c>
      <c r="S3441" s="27" t="str">
        <f>IFERROR(_xlfn.XLOOKUP($B3441,'Ownership Metrics'!$A:$A,'Ownership Metrics'!$H:$H),"")</f>
        <v>Mayoritas</v>
      </c>
      <c r="T3441" s="27" t="str">
        <f>IFERROR(_xlfn.XLOOKUP($B3441,'Ownership Metrics'!$A:$A,'Ownership Metrics'!$I:$I),"")</f>
        <v>Sedang</v>
      </c>
      <c r="U3441" s="27">
        <f>IF(COUNTIFS($B$2:$B3441,$B3441,$D$2:$D3441,$D3441)=1,1,0)</f>
        <v>1</v>
      </c>
      <c r="V3441" s="27">
        <f t="shared" si="160"/>
        <v>2.2400000000000002</v>
      </c>
      <c r="W3441" s="27">
        <f t="shared" si="161"/>
        <v>6</v>
      </c>
      <c r="X3441" s="27">
        <f t="shared" si="159"/>
        <v>2.2399996559000002</v>
      </c>
    </row>
    <row r="3442" spans="1:24" x14ac:dyDescent="0.25">
      <c r="A3442" s="26">
        <v>46265</v>
      </c>
      <c r="B3442" s="27" t="s">
        <v>10604</v>
      </c>
      <c r="C3442" s="27" t="s">
        <v>3734</v>
      </c>
      <c r="D3442" s="27" t="s">
        <v>3738</v>
      </c>
      <c r="E3442" s="27" t="s">
        <v>171</v>
      </c>
      <c r="F3442" s="27" t="s">
        <v>32</v>
      </c>
      <c r="G3442" s="27"/>
      <c r="H3442" s="27" t="s">
        <v>135</v>
      </c>
      <c r="I3442" s="28">
        <v>134159832</v>
      </c>
      <c r="J3442" s="28">
        <v>0</v>
      </c>
      <c r="K3442" s="28">
        <v>134159832</v>
      </c>
      <c r="L3442" s="29">
        <v>1.1399999999999999</v>
      </c>
      <c r="M3442" s="29">
        <f>IFERROR(_xlfn.XLOOKUP($B3442,'Ownership Metrics'!$A:$A,'Ownership Metrics'!$B:$B),"")</f>
        <v>23.33</v>
      </c>
      <c r="N3442" s="28">
        <f>IFERROR(_xlfn.XLOOKUP($B3442,'Ownership Metrics'!$A:$A,'Ownership Metrics'!$C:$C),"")</f>
        <v>3235</v>
      </c>
      <c r="O3442" s="29">
        <f>IFERROR(_xlfn.XLOOKUP($B3442,'Ownership Metrics'!$A:$A,'Ownership Metrics'!$D:$D),"")</f>
        <v>56.34</v>
      </c>
      <c r="P3442" s="29">
        <f>IFERROR(_xlfn.XLOOKUP($B3442,'Ownership Metrics'!$A:$A,'Ownership Metrics'!$E:$E),"")</f>
        <v>64.12</v>
      </c>
      <c r="Q3442" s="30">
        <f>IFERROR(_xlfn.XLOOKUP($B3442,'Ownership Metrics'!$A:$A,'Ownership Metrics'!$F:$F),"")</f>
        <v>9</v>
      </c>
      <c r="R3442" s="30">
        <f>IFERROR(_xlfn.XLOOKUP($B3442,'Ownership Metrics'!$A:$A,'Ownership Metrics'!$G:$G),"")</f>
        <v>49</v>
      </c>
      <c r="S3442" s="27" t="str">
        <f>IFERROR(_xlfn.XLOOKUP($B3442,'Ownership Metrics'!$A:$A,'Ownership Metrics'!$H:$H),"")</f>
        <v>Mayoritas</v>
      </c>
      <c r="T3442" s="27" t="str">
        <f>IFERROR(_xlfn.XLOOKUP($B3442,'Ownership Metrics'!$A:$A,'Ownership Metrics'!$I:$I),"")</f>
        <v>Sedang</v>
      </c>
      <c r="U3442" s="27">
        <f>IF(COUNTIFS($B$2:$B3442,$B3442,$D$2:$D3442,$D3442)=1,1,0)</f>
        <v>1</v>
      </c>
      <c r="V3442" s="27">
        <f t="shared" si="160"/>
        <v>1.1399999999999999</v>
      </c>
      <c r="W3442" s="27">
        <f t="shared" si="161"/>
        <v>8</v>
      </c>
      <c r="X3442" s="27">
        <f t="shared" si="159"/>
        <v>1.1399996557999998</v>
      </c>
    </row>
    <row r="3443" spans="1:24" x14ac:dyDescent="0.25">
      <c r="A3443" s="26">
        <v>46265</v>
      </c>
      <c r="B3443" s="27" t="s">
        <v>10605</v>
      </c>
      <c r="C3443" s="27" t="s">
        <v>3740</v>
      </c>
      <c r="D3443" s="27" t="s">
        <v>3714</v>
      </c>
      <c r="E3443" s="27" t="s">
        <v>98</v>
      </c>
      <c r="F3443" s="27" t="s">
        <v>23</v>
      </c>
      <c r="G3443" s="27"/>
      <c r="H3443" s="27" t="s">
        <v>24</v>
      </c>
      <c r="I3443" s="28">
        <v>5361400000</v>
      </c>
      <c r="J3443" s="28">
        <v>3382675000</v>
      </c>
      <c r="K3443" s="28">
        <v>8744075000</v>
      </c>
      <c r="L3443" s="29">
        <v>67.73</v>
      </c>
      <c r="M3443" s="29">
        <f>IFERROR(_xlfn.XLOOKUP($B3443,'Ownership Metrics'!$A:$A,'Ownership Metrics'!$B:$B),"")</f>
        <v>6.95</v>
      </c>
      <c r="N3443" s="28">
        <f>IFERROR(_xlfn.XLOOKUP($B3443,'Ownership Metrics'!$A:$A,'Ownership Metrics'!$C:$C),"")</f>
        <v>4875</v>
      </c>
      <c r="O3443" s="29">
        <f>IFERROR(_xlfn.XLOOKUP($B3443,'Ownership Metrics'!$A:$A,'Ownership Metrics'!$D:$D),"")</f>
        <v>67.73</v>
      </c>
      <c r="P3443" s="29">
        <f>IFERROR(_xlfn.XLOOKUP($B3443,'Ownership Metrics'!$A:$A,'Ownership Metrics'!$E:$E),"")</f>
        <v>86.49</v>
      </c>
      <c r="Q3443" s="30">
        <f>IFERROR(_xlfn.XLOOKUP($B3443,'Ownership Metrics'!$A:$A,'Ownership Metrics'!$F:$F),"")</f>
        <v>8</v>
      </c>
      <c r="R3443" s="30">
        <f>IFERROR(_xlfn.XLOOKUP($B3443,'Ownership Metrics'!$A:$A,'Ownership Metrics'!$G:$G),"")</f>
        <v>65</v>
      </c>
      <c r="S3443" s="27" t="str">
        <f>IFERROR(_xlfn.XLOOKUP($B3443,'Ownership Metrics'!$A:$A,'Ownership Metrics'!$H:$H),"")</f>
        <v>Mayoritas</v>
      </c>
      <c r="T3443" s="27" t="str">
        <f>IFERROR(_xlfn.XLOOKUP($B3443,'Ownership Metrics'!$A:$A,'Ownership Metrics'!$I:$I),"")</f>
        <v>Tinggi</v>
      </c>
      <c r="U3443" s="27">
        <f>IF(COUNTIFS($B$2:$B3443,$B3443,$D$2:$D3443,$D3443)=1,1,0)</f>
        <v>1</v>
      </c>
      <c r="V3443" s="27">
        <f t="shared" si="160"/>
        <v>67.73</v>
      </c>
      <c r="W3443" s="27">
        <f t="shared" si="161"/>
        <v>1</v>
      </c>
      <c r="X3443" s="27">
        <f t="shared" si="159"/>
        <v>67.729999655699999</v>
      </c>
    </row>
    <row r="3444" spans="1:24" x14ac:dyDescent="0.25">
      <c r="A3444" s="26">
        <v>46265</v>
      </c>
      <c r="B3444" s="27" t="s">
        <v>10605</v>
      </c>
      <c r="C3444" s="27" t="s">
        <v>3740</v>
      </c>
      <c r="D3444" s="27" t="s">
        <v>3715</v>
      </c>
      <c r="E3444" s="27" t="s">
        <v>22</v>
      </c>
      <c r="F3444" s="27" t="s">
        <v>23</v>
      </c>
      <c r="G3444" s="27"/>
      <c r="H3444" s="27" t="s">
        <v>24</v>
      </c>
      <c r="I3444" s="28">
        <v>239093100</v>
      </c>
      <c r="J3444" s="28">
        <v>0</v>
      </c>
      <c r="K3444" s="28">
        <v>239093100</v>
      </c>
      <c r="L3444" s="29">
        <v>1.85</v>
      </c>
      <c r="M3444" s="29">
        <f>IFERROR(_xlfn.XLOOKUP($B3444,'Ownership Metrics'!$A:$A,'Ownership Metrics'!$B:$B),"")</f>
        <v>6.95</v>
      </c>
      <c r="N3444" s="28">
        <f>IFERROR(_xlfn.XLOOKUP($B3444,'Ownership Metrics'!$A:$A,'Ownership Metrics'!$C:$C),"")</f>
        <v>4875</v>
      </c>
      <c r="O3444" s="29">
        <f>IFERROR(_xlfn.XLOOKUP($B3444,'Ownership Metrics'!$A:$A,'Ownership Metrics'!$D:$D),"")</f>
        <v>67.73</v>
      </c>
      <c r="P3444" s="29">
        <f>IFERROR(_xlfn.XLOOKUP($B3444,'Ownership Metrics'!$A:$A,'Ownership Metrics'!$E:$E),"")</f>
        <v>86.49</v>
      </c>
      <c r="Q3444" s="30">
        <f>IFERROR(_xlfn.XLOOKUP($B3444,'Ownership Metrics'!$A:$A,'Ownership Metrics'!$F:$F),"")</f>
        <v>8</v>
      </c>
      <c r="R3444" s="30">
        <f>IFERROR(_xlfn.XLOOKUP($B3444,'Ownership Metrics'!$A:$A,'Ownership Metrics'!$G:$G),"")</f>
        <v>65</v>
      </c>
      <c r="S3444" s="27" t="str">
        <f>IFERROR(_xlfn.XLOOKUP($B3444,'Ownership Metrics'!$A:$A,'Ownership Metrics'!$H:$H),"")</f>
        <v>Mayoritas</v>
      </c>
      <c r="T3444" s="27" t="str">
        <f>IFERROR(_xlfn.XLOOKUP($B3444,'Ownership Metrics'!$A:$A,'Ownership Metrics'!$I:$I),"")</f>
        <v>Tinggi</v>
      </c>
      <c r="U3444" s="27">
        <f>IF(COUNTIFS($B$2:$B3444,$B3444,$D$2:$D3444,$D3444)=1,1,0)</f>
        <v>1</v>
      </c>
      <c r="V3444" s="27">
        <f t="shared" si="160"/>
        <v>1.85</v>
      </c>
      <c r="W3444" s="27">
        <f t="shared" si="161"/>
        <v>4</v>
      </c>
      <c r="X3444" s="27">
        <f t="shared" si="159"/>
        <v>1.8499996556</v>
      </c>
    </row>
    <row r="3445" spans="1:24" x14ac:dyDescent="0.25">
      <c r="A3445" s="26">
        <v>46265</v>
      </c>
      <c r="B3445" s="27" t="s">
        <v>10605</v>
      </c>
      <c r="C3445" s="27" t="s">
        <v>3740</v>
      </c>
      <c r="D3445" s="27" t="s">
        <v>3741</v>
      </c>
      <c r="E3445" s="27" t="s">
        <v>22</v>
      </c>
      <c r="F3445" s="27" t="s">
        <v>23</v>
      </c>
      <c r="G3445" s="27"/>
      <c r="H3445" s="27" t="s">
        <v>24</v>
      </c>
      <c r="I3445" s="28">
        <v>155909800</v>
      </c>
      <c r="J3445" s="28">
        <v>0</v>
      </c>
      <c r="K3445" s="28">
        <v>155909800</v>
      </c>
      <c r="L3445" s="29">
        <v>1.21</v>
      </c>
      <c r="M3445" s="29">
        <f>IFERROR(_xlfn.XLOOKUP($B3445,'Ownership Metrics'!$A:$A,'Ownership Metrics'!$B:$B),"")</f>
        <v>6.95</v>
      </c>
      <c r="N3445" s="28">
        <f>IFERROR(_xlfn.XLOOKUP($B3445,'Ownership Metrics'!$A:$A,'Ownership Metrics'!$C:$C),"")</f>
        <v>4875</v>
      </c>
      <c r="O3445" s="29">
        <f>IFERROR(_xlfn.XLOOKUP($B3445,'Ownership Metrics'!$A:$A,'Ownership Metrics'!$D:$D),"")</f>
        <v>67.73</v>
      </c>
      <c r="P3445" s="29">
        <f>IFERROR(_xlfn.XLOOKUP($B3445,'Ownership Metrics'!$A:$A,'Ownership Metrics'!$E:$E),"")</f>
        <v>86.49</v>
      </c>
      <c r="Q3445" s="30">
        <f>IFERROR(_xlfn.XLOOKUP($B3445,'Ownership Metrics'!$A:$A,'Ownership Metrics'!$F:$F),"")</f>
        <v>8</v>
      </c>
      <c r="R3445" s="30">
        <f>IFERROR(_xlfn.XLOOKUP($B3445,'Ownership Metrics'!$A:$A,'Ownership Metrics'!$G:$G),"")</f>
        <v>65</v>
      </c>
      <c r="S3445" s="27" t="str">
        <f>IFERROR(_xlfn.XLOOKUP($B3445,'Ownership Metrics'!$A:$A,'Ownership Metrics'!$H:$H),"")</f>
        <v>Mayoritas</v>
      </c>
      <c r="T3445" s="27" t="str">
        <f>IFERROR(_xlfn.XLOOKUP($B3445,'Ownership Metrics'!$A:$A,'Ownership Metrics'!$I:$I),"")</f>
        <v>Tinggi</v>
      </c>
      <c r="U3445" s="27">
        <f>IF(COUNTIFS($B$2:$B3445,$B3445,$D$2:$D3445,$D3445)=1,1,0)</f>
        <v>1</v>
      </c>
      <c r="V3445" s="27">
        <f t="shared" si="160"/>
        <v>1.21</v>
      </c>
      <c r="W3445" s="27">
        <f t="shared" si="161"/>
        <v>6</v>
      </c>
      <c r="X3445" s="27">
        <f t="shared" si="159"/>
        <v>1.2099996554999999</v>
      </c>
    </row>
    <row r="3446" spans="1:24" x14ac:dyDescent="0.25">
      <c r="A3446" s="26">
        <v>46265</v>
      </c>
      <c r="B3446" s="27" t="s">
        <v>10605</v>
      </c>
      <c r="C3446" s="27" t="s">
        <v>3740</v>
      </c>
      <c r="D3446" s="27" t="s">
        <v>3718</v>
      </c>
      <c r="E3446" s="27" t="s">
        <v>2833</v>
      </c>
      <c r="F3446" s="27" t="s">
        <v>23</v>
      </c>
      <c r="G3446" s="27"/>
      <c r="H3446" s="27" t="s">
        <v>24</v>
      </c>
      <c r="I3446" s="28">
        <v>286516000</v>
      </c>
      <c r="J3446" s="28">
        <v>0</v>
      </c>
      <c r="K3446" s="28">
        <v>286516000</v>
      </c>
      <c r="L3446" s="29">
        <v>2.2200000000000002</v>
      </c>
      <c r="M3446" s="29">
        <f>IFERROR(_xlfn.XLOOKUP($B3446,'Ownership Metrics'!$A:$A,'Ownership Metrics'!$B:$B),"")</f>
        <v>6.95</v>
      </c>
      <c r="N3446" s="28">
        <f>IFERROR(_xlfn.XLOOKUP($B3446,'Ownership Metrics'!$A:$A,'Ownership Metrics'!$C:$C),"")</f>
        <v>4875</v>
      </c>
      <c r="O3446" s="29">
        <f>IFERROR(_xlfn.XLOOKUP($B3446,'Ownership Metrics'!$A:$A,'Ownership Metrics'!$D:$D),"")</f>
        <v>67.73</v>
      </c>
      <c r="P3446" s="29">
        <f>IFERROR(_xlfn.XLOOKUP($B3446,'Ownership Metrics'!$A:$A,'Ownership Metrics'!$E:$E),"")</f>
        <v>86.49</v>
      </c>
      <c r="Q3446" s="30">
        <f>IFERROR(_xlfn.XLOOKUP($B3446,'Ownership Metrics'!$A:$A,'Ownership Metrics'!$F:$F),"")</f>
        <v>8</v>
      </c>
      <c r="R3446" s="30">
        <f>IFERROR(_xlfn.XLOOKUP($B3446,'Ownership Metrics'!$A:$A,'Ownership Metrics'!$G:$G),"")</f>
        <v>65</v>
      </c>
      <c r="S3446" s="27" t="str">
        <f>IFERROR(_xlfn.XLOOKUP($B3446,'Ownership Metrics'!$A:$A,'Ownership Metrics'!$H:$H),"")</f>
        <v>Mayoritas</v>
      </c>
      <c r="T3446" s="27" t="str">
        <f>IFERROR(_xlfn.XLOOKUP($B3446,'Ownership Metrics'!$A:$A,'Ownership Metrics'!$I:$I),"")</f>
        <v>Tinggi</v>
      </c>
      <c r="U3446" s="27">
        <f>IF(COUNTIFS($B$2:$B3446,$B3446,$D$2:$D3446,$D3446)=1,1,0)</f>
        <v>1</v>
      </c>
      <c r="V3446" s="27">
        <f t="shared" si="160"/>
        <v>2.2200000000000002</v>
      </c>
      <c r="W3446" s="27">
        <f t="shared" si="161"/>
        <v>3</v>
      </c>
      <c r="X3446" s="27">
        <f t="shared" si="159"/>
        <v>2.2199996554000001</v>
      </c>
    </row>
    <row r="3447" spans="1:24" x14ac:dyDescent="0.25">
      <c r="A3447" s="26">
        <v>46265</v>
      </c>
      <c r="B3447" s="27" t="s">
        <v>10605</v>
      </c>
      <c r="C3447" s="27" t="s">
        <v>3740</v>
      </c>
      <c r="D3447" s="27" t="s">
        <v>3719</v>
      </c>
      <c r="E3447" s="27" t="s">
        <v>35</v>
      </c>
      <c r="F3447" s="27" t="s">
        <v>23</v>
      </c>
      <c r="G3447" s="27" t="s">
        <v>36</v>
      </c>
      <c r="H3447" s="27" t="s">
        <v>24</v>
      </c>
      <c r="I3447" s="28">
        <v>175000000</v>
      </c>
      <c r="J3447" s="28">
        <v>0</v>
      </c>
      <c r="K3447" s="28">
        <v>175000000</v>
      </c>
      <c r="L3447" s="29">
        <v>1.36</v>
      </c>
      <c r="M3447" s="29">
        <f>IFERROR(_xlfn.XLOOKUP($B3447,'Ownership Metrics'!$A:$A,'Ownership Metrics'!$B:$B),"")</f>
        <v>6.95</v>
      </c>
      <c r="N3447" s="28">
        <f>IFERROR(_xlfn.XLOOKUP($B3447,'Ownership Metrics'!$A:$A,'Ownership Metrics'!$C:$C),"")</f>
        <v>4875</v>
      </c>
      <c r="O3447" s="29">
        <f>IFERROR(_xlfn.XLOOKUP($B3447,'Ownership Metrics'!$A:$A,'Ownership Metrics'!$D:$D),"")</f>
        <v>67.73</v>
      </c>
      <c r="P3447" s="29">
        <f>IFERROR(_xlfn.XLOOKUP($B3447,'Ownership Metrics'!$A:$A,'Ownership Metrics'!$E:$E),"")</f>
        <v>86.49</v>
      </c>
      <c r="Q3447" s="30">
        <f>IFERROR(_xlfn.XLOOKUP($B3447,'Ownership Metrics'!$A:$A,'Ownership Metrics'!$F:$F),"")</f>
        <v>8</v>
      </c>
      <c r="R3447" s="30">
        <f>IFERROR(_xlfn.XLOOKUP($B3447,'Ownership Metrics'!$A:$A,'Ownership Metrics'!$G:$G),"")</f>
        <v>65</v>
      </c>
      <c r="S3447" s="27" t="str">
        <f>IFERROR(_xlfn.XLOOKUP($B3447,'Ownership Metrics'!$A:$A,'Ownership Metrics'!$H:$H),"")</f>
        <v>Mayoritas</v>
      </c>
      <c r="T3447" s="27" t="str">
        <f>IFERROR(_xlfn.XLOOKUP($B3447,'Ownership Metrics'!$A:$A,'Ownership Metrics'!$I:$I),"")</f>
        <v>Tinggi</v>
      </c>
      <c r="U3447" s="27">
        <f>IF(COUNTIFS($B$2:$B3447,$B3447,$D$2:$D3447,$D3447)=1,1,0)</f>
        <v>1</v>
      </c>
      <c r="V3447" s="27">
        <f t="shared" si="160"/>
        <v>1.36</v>
      </c>
      <c r="W3447" s="27">
        <f t="shared" si="161"/>
        <v>5</v>
      </c>
      <c r="X3447" s="27">
        <f t="shared" si="159"/>
        <v>1.3599996553</v>
      </c>
    </row>
    <row r="3448" spans="1:24" x14ac:dyDescent="0.25">
      <c r="A3448" s="26">
        <v>46265</v>
      </c>
      <c r="B3448" s="27" t="s">
        <v>10605</v>
      </c>
      <c r="C3448" s="27" t="s">
        <v>3740</v>
      </c>
      <c r="D3448" s="27" t="s">
        <v>3742</v>
      </c>
      <c r="E3448" s="27" t="s">
        <v>35</v>
      </c>
      <c r="F3448" s="27" t="s">
        <v>23</v>
      </c>
      <c r="G3448" s="27" t="s">
        <v>36</v>
      </c>
      <c r="H3448" s="27"/>
      <c r="I3448" s="28">
        <v>140000000</v>
      </c>
      <c r="J3448" s="28">
        <v>0</v>
      </c>
      <c r="K3448" s="28">
        <v>140000000</v>
      </c>
      <c r="L3448" s="29">
        <v>1.08</v>
      </c>
      <c r="M3448" s="29">
        <f>IFERROR(_xlfn.XLOOKUP($B3448,'Ownership Metrics'!$A:$A,'Ownership Metrics'!$B:$B),"")</f>
        <v>6.95</v>
      </c>
      <c r="N3448" s="28">
        <f>IFERROR(_xlfn.XLOOKUP($B3448,'Ownership Metrics'!$A:$A,'Ownership Metrics'!$C:$C),"")</f>
        <v>4875</v>
      </c>
      <c r="O3448" s="29">
        <f>IFERROR(_xlfn.XLOOKUP($B3448,'Ownership Metrics'!$A:$A,'Ownership Metrics'!$D:$D),"")</f>
        <v>67.73</v>
      </c>
      <c r="P3448" s="29">
        <f>IFERROR(_xlfn.XLOOKUP($B3448,'Ownership Metrics'!$A:$A,'Ownership Metrics'!$E:$E),"")</f>
        <v>86.49</v>
      </c>
      <c r="Q3448" s="30">
        <f>IFERROR(_xlfn.XLOOKUP($B3448,'Ownership Metrics'!$A:$A,'Ownership Metrics'!$F:$F),"")</f>
        <v>8</v>
      </c>
      <c r="R3448" s="30">
        <f>IFERROR(_xlfn.XLOOKUP($B3448,'Ownership Metrics'!$A:$A,'Ownership Metrics'!$G:$G),"")</f>
        <v>65</v>
      </c>
      <c r="S3448" s="27" t="str">
        <f>IFERROR(_xlfn.XLOOKUP($B3448,'Ownership Metrics'!$A:$A,'Ownership Metrics'!$H:$H),"")</f>
        <v>Mayoritas</v>
      </c>
      <c r="T3448" s="27" t="str">
        <f>IFERROR(_xlfn.XLOOKUP($B3448,'Ownership Metrics'!$A:$A,'Ownership Metrics'!$I:$I),"")</f>
        <v>Tinggi</v>
      </c>
      <c r="U3448" s="27">
        <f>IF(COUNTIFS($B$2:$B3448,$B3448,$D$2:$D3448,$D3448)=1,1,0)</f>
        <v>1</v>
      </c>
      <c r="V3448" s="27">
        <f t="shared" si="160"/>
        <v>1.08</v>
      </c>
      <c r="W3448" s="27">
        <f t="shared" si="161"/>
        <v>7</v>
      </c>
      <c r="X3448" s="27">
        <f t="shared" si="159"/>
        <v>1.0799996552</v>
      </c>
    </row>
    <row r="3449" spans="1:24" x14ac:dyDescent="0.25">
      <c r="A3449" s="26">
        <v>46265</v>
      </c>
      <c r="B3449" s="27" t="s">
        <v>10605</v>
      </c>
      <c r="C3449" s="27" t="s">
        <v>3740</v>
      </c>
      <c r="D3449" s="27" t="s">
        <v>3743</v>
      </c>
      <c r="E3449" s="27" t="s">
        <v>35</v>
      </c>
      <c r="F3449" s="27" t="s">
        <v>32</v>
      </c>
      <c r="G3449" s="27" t="s">
        <v>181</v>
      </c>
      <c r="H3449" s="27" t="s">
        <v>64</v>
      </c>
      <c r="I3449" s="28">
        <v>137336600</v>
      </c>
      <c r="J3449" s="28">
        <v>0</v>
      </c>
      <c r="K3449" s="28">
        <v>137336600</v>
      </c>
      <c r="L3449" s="29">
        <v>1.06</v>
      </c>
      <c r="M3449" s="29">
        <f>IFERROR(_xlfn.XLOOKUP($B3449,'Ownership Metrics'!$A:$A,'Ownership Metrics'!$B:$B),"")</f>
        <v>6.95</v>
      </c>
      <c r="N3449" s="28">
        <f>IFERROR(_xlfn.XLOOKUP($B3449,'Ownership Metrics'!$A:$A,'Ownership Metrics'!$C:$C),"")</f>
        <v>4875</v>
      </c>
      <c r="O3449" s="29">
        <f>IFERROR(_xlfn.XLOOKUP($B3449,'Ownership Metrics'!$A:$A,'Ownership Metrics'!$D:$D),"")</f>
        <v>67.73</v>
      </c>
      <c r="P3449" s="29">
        <f>IFERROR(_xlfn.XLOOKUP($B3449,'Ownership Metrics'!$A:$A,'Ownership Metrics'!$E:$E),"")</f>
        <v>86.49</v>
      </c>
      <c r="Q3449" s="30">
        <f>IFERROR(_xlfn.XLOOKUP($B3449,'Ownership Metrics'!$A:$A,'Ownership Metrics'!$F:$F),"")</f>
        <v>8</v>
      </c>
      <c r="R3449" s="30">
        <f>IFERROR(_xlfn.XLOOKUP($B3449,'Ownership Metrics'!$A:$A,'Ownership Metrics'!$G:$G),"")</f>
        <v>65</v>
      </c>
      <c r="S3449" s="27" t="str">
        <f>IFERROR(_xlfn.XLOOKUP($B3449,'Ownership Metrics'!$A:$A,'Ownership Metrics'!$H:$H),"")</f>
        <v>Mayoritas</v>
      </c>
      <c r="T3449" s="27" t="str">
        <f>IFERROR(_xlfn.XLOOKUP($B3449,'Ownership Metrics'!$A:$A,'Ownership Metrics'!$I:$I),"")</f>
        <v>Tinggi</v>
      </c>
      <c r="U3449" s="27">
        <f>IF(COUNTIFS($B$2:$B3449,$B3449,$D$2:$D3449,$D3449)=1,1,0)</f>
        <v>1</v>
      </c>
      <c r="V3449" s="27">
        <f t="shared" si="160"/>
        <v>1.06</v>
      </c>
      <c r="W3449" s="27">
        <f t="shared" si="161"/>
        <v>8</v>
      </c>
      <c r="X3449" s="27">
        <f t="shared" si="159"/>
        <v>1.0599996551000002</v>
      </c>
    </row>
    <row r="3450" spans="1:24" x14ac:dyDescent="0.25">
      <c r="A3450" s="26">
        <v>46265</v>
      </c>
      <c r="B3450" s="27" t="s">
        <v>10605</v>
      </c>
      <c r="C3450" s="27" t="s">
        <v>3740</v>
      </c>
      <c r="D3450" s="27" t="s">
        <v>915</v>
      </c>
      <c r="E3450" s="27" t="s">
        <v>26</v>
      </c>
      <c r="F3450" s="27" t="s">
        <v>32</v>
      </c>
      <c r="G3450" s="27"/>
      <c r="H3450" s="27" t="s">
        <v>64</v>
      </c>
      <c r="I3450" s="28">
        <v>2135209800</v>
      </c>
      <c r="J3450" s="28">
        <v>0</v>
      </c>
      <c r="K3450" s="28">
        <v>2135209800</v>
      </c>
      <c r="L3450" s="29">
        <v>16.54</v>
      </c>
      <c r="M3450" s="29">
        <f>IFERROR(_xlfn.XLOOKUP($B3450,'Ownership Metrics'!$A:$A,'Ownership Metrics'!$B:$B),"")</f>
        <v>6.95</v>
      </c>
      <c r="N3450" s="28">
        <f>IFERROR(_xlfn.XLOOKUP($B3450,'Ownership Metrics'!$A:$A,'Ownership Metrics'!$C:$C),"")</f>
        <v>4875</v>
      </c>
      <c r="O3450" s="29">
        <f>IFERROR(_xlfn.XLOOKUP($B3450,'Ownership Metrics'!$A:$A,'Ownership Metrics'!$D:$D),"")</f>
        <v>67.73</v>
      </c>
      <c r="P3450" s="29">
        <f>IFERROR(_xlfn.XLOOKUP($B3450,'Ownership Metrics'!$A:$A,'Ownership Metrics'!$E:$E),"")</f>
        <v>86.49</v>
      </c>
      <c r="Q3450" s="30">
        <f>IFERROR(_xlfn.XLOOKUP($B3450,'Ownership Metrics'!$A:$A,'Ownership Metrics'!$F:$F),"")</f>
        <v>8</v>
      </c>
      <c r="R3450" s="30">
        <f>IFERROR(_xlfn.XLOOKUP($B3450,'Ownership Metrics'!$A:$A,'Ownership Metrics'!$G:$G),"")</f>
        <v>65</v>
      </c>
      <c r="S3450" s="27" t="str">
        <f>IFERROR(_xlfn.XLOOKUP($B3450,'Ownership Metrics'!$A:$A,'Ownership Metrics'!$H:$H),"")</f>
        <v>Mayoritas</v>
      </c>
      <c r="T3450" s="27" t="str">
        <f>IFERROR(_xlfn.XLOOKUP($B3450,'Ownership Metrics'!$A:$A,'Ownership Metrics'!$I:$I),"")</f>
        <v>Tinggi</v>
      </c>
      <c r="U3450" s="27">
        <f>IF(COUNTIFS($B$2:$B3450,$B3450,$D$2:$D3450,$D3450)=1,1,0)</f>
        <v>1</v>
      </c>
      <c r="V3450" s="27">
        <f t="shared" si="160"/>
        <v>16.54</v>
      </c>
      <c r="W3450" s="27">
        <f t="shared" si="161"/>
        <v>2</v>
      </c>
      <c r="X3450" s="27">
        <f t="shared" si="159"/>
        <v>16.539999654999999</v>
      </c>
    </row>
    <row r="3451" spans="1:24" x14ac:dyDescent="0.25">
      <c r="A3451" s="26">
        <v>46265</v>
      </c>
      <c r="B3451" s="27" t="s">
        <v>10606</v>
      </c>
      <c r="C3451" s="27" t="s">
        <v>3745</v>
      </c>
      <c r="D3451" s="27" t="s">
        <v>3746</v>
      </c>
      <c r="E3451" s="27" t="s">
        <v>22</v>
      </c>
      <c r="F3451" s="27" t="s">
        <v>23</v>
      </c>
      <c r="G3451" s="27"/>
      <c r="H3451" s="27" t="s">
        <v>24</v>
      </c>
      <c r="I3451" s="28">
        <v>57923780</v>
      </c>
      <c r="J3451" s="28">
        <v>34004800</v>
      </c>
      <c r="K3451" s="28">
        <v>91928580</v>
      </c>
      <c r="L3451" s="29">
        <v>4.5199999999999996</v>
      </c>
      <c r="M3451" s="29">
        <f>IFERROR(_xlfn.XLOOKUP($B3451,'Ownership Metrics'!$A:$A,'Ownership Metrics'!$B:$B),"")</f>
        <v>55.11</v>
      </c>
      <c r="N3451" s="28">
        <f>IFERROR(_xlfn.XLOOKUP($B3451,'Ownership Metrics'!$A:$A,'Ownership Metrics'!$C:$C),"")</f>
        <v>555</v>
      </c>
      <c r="O3451" s="29">
        <f>IFERROR(_xlfn.XLOOKUP($B3451,'Ownership Metrics'!$A:$A,'Ownership Metrics'!$D:$D),"")</f>
        <v>20.34</v>
      </c>
      <c r="P3451" s="29">
        <f>IFERROR(_xlfn.XLOOKUP($B3451,'Ownership Metrics'!$A:$A,'Ownership Metrics'!$E:$E),"")</f>
        <v>34.86</v>
      </c>
      <c r="Q3451" s="30">
        <f>IFERROR(_xlfn.XLOOKUP($B3451,'Ownership Metrics'!$A:$A,'Ownership Metrics'!$F:$F),"")</f>
        <v>8</v>
      </c>
      <c r="R3451" s="30">
        <f>IFERROR(_xlfn.XLOOKUP($B3451,'Ownership Metrics'!$A:$A,'Ownership Metrics'!$G:$G),"")</f>
        <v>27</v>
      </c>
      <c r="S3451" s="27" t="str">
        <f>IFERROR(_xlfn.XLOOKUP($B3451,'Ownership Metrics'!$A:$A,'Ownership Metrics'!$H:$H),"")</f>
        <v>Tersebar</v>
      </c>
      <c r="T3451" s="27" t="str">
        <f>IFERROR(_xlfn.XLOOKUP($B3451,'Ownership Metrics'!$A:$A,'Ownership Metrics'!$I:$I),"")</f>
        <v>Sedang</v>
      </c>
      <c r="U3451" s="27">
        <f>IF(COUNTIFS($B$2:$B3451,$B3451,$D$2:$D3451,$D3451)=1,1,0)</f>
        <v>1</v>
      </c>
      <c r="V3451" s="27">
        <f t="shared" si="160"/>
        <v>4.5199999999999996</v>
      </c>
      <c r="W3451" s="27">
        <f t="shared" si="161"/>
        <v>3</v>
      </c>
      <c r="X3451" s="27">
        <f t="shared" si="159"/>
        <v>4.5199996548999994</v>
      </c>
    </row>
    <row r="3452" spans="1:24" x14ac:dyDescent="0.25">
      <c r="A3452" s="26">
        <v>46265</v>
      </c>
      <c r="B3452" s="27" t="s">
        <v>10606</v>
      </c>
      <c r="C3452" s="27" t="s">
        <v>3745</v>
      </c>
      <c r="D3452" s="27" t="s">
        <v>3747</v>
      </c>
      <c r="E3452" s="27" t="s">
        <v>83</v>
      </c>
      <c r="F3452" s="27" t="s">
        <v>32</v>
      </c>
      <c r="G3452" s="27"/>
      <c r="H3452" s="27" t="s">
        <v>2526</v>
      </c>
      <c r="I3452" s="28">
        <v>42569800</v>
      </c>
      <c r="J3452" s="28">
        <v>0</v>
      </c>
      <c r="K3452" s="28">
        <v>42569800</v>
      </c>
      <c r="L3452" s="29">
        <v>2.09</v>
      </c>
      <c r="M3452" s="29">
        <f>IFERROR(_xlfn.XLOOKUP($B3452,'Ownership Metrics'!$A:$A,'Ownership Metrics'!$B:$B),"")</f>
        <v>55.11</v>
      </c>
      <c r="N3452" s="28">
        <f>IFERROR(_xlfn.XLOOKUP($B3452,'Ownership Metrics'!$A:$A,'Ownership Metrics'!$C:$C),"")</f>
        <v>555</v>
      </c>
      <c r="O3452" s="29">
        <f>IFERROR(_xlfn.XLOOKUP($B3452,'Ownership Metrics'!$A:$A,'Ownership Metrics'!$D:$D),"")</f>
        <v>20.34</v>
      </c>
      <c r="P3452" s="29">
        <f>IFERROR(_xlfn.XLOOKUP($B3452,'Ownership Metrics'!$A:$A,'Ownership Metrics'!$E:$E),"")</f>
        <v>34.86</v>
      </c>
      <c r="Q3452" s="30">
        <f>IFERROR(_xlfn.XLOOKUP($B3452,'Ownership Metrics'!$A:$A,'Ownership Metrics'!$F:$F),"")</f>
        <v>8</v>
      </c>
      <c r="R3452" s="30">
        <f>IFERROR(_xlfn.XLOOKUP($B3452,'Ownership Metrics'!$A:$A,'Ownership Metrics'!$G:$G),"")</f>
        <v>27</v>
      </c>
      <c r="S3452" s="27" t="str">
        <f>IFERROR(_xlfn.XLOOKUP($B3452,'Ownership Metrics'!$A:$A,'Ownership Metrics'!$H:$H),"")</f>
        <v>Tersebar</v>
      </c>
      <c r="T3452" s="27" t="str">
        <f>IFERROR(_xlfn.XLOOKUP($B3452,'Ownership Metrics'!$A:$A,'Ownership Metrics'!$I:$I),"")</f>
        <v>Sedang</v>
      </c>
      <c r="U3452" s="27">
        <f>IF(COUNTIFS($B$2:$B3452,$B3452,$D$2:$D3452,$D3452)=1,1,0)</f>
        <v>1</v>
      </c>
      <c r="V3452" s="27">
        <f t="shared" si="160"/>
        <v>2.09</v>
      </c>
      <c r="W3452" s="27">
        <f t="shared" si="161"/>
        <v>7</v>
      </c>
      <c r="X3452" s="27">
        <f t="shared" si="159"/>
        <v>2.0899996547999997</v>
      </c>
    </row>
    <row r="3453" spans="1:24" x14ac:dyDescent="0.25">
      <c r="A3453" s="26">
        <v>46265</v>
      </c>
      <c r="B3453" s="27" t="s">
        <v>10606</v>
      </c>
      <c r="C3453" s="27" t="s">
        <v>3745</v>
      </c>
      <c r="D3453" s="27" t="s">
        <v>3748</v>
      </c>
      <c r="E3453" s="27" t="s">
        <v>35</v>
      </c>
      <c r="F3453" s="27" t="s">
        <v>23</v>
      </c>
      <c r="G3453" s="27" t="s">
        <v>36</v>
      </c>
      <c r="H3453" s="27" t="s">
        <v>24</v>
      </c>
      <c r="I3453" s="28">
        <v>43639500</v>
      </c>
      <c r="J3453" s="28">
        <v>0</v>
      </c>
      <c r="K3453" s="28">
        <v>43639500</v>
      </c>
      <c r="L3453" s="29">
        <v>2.15</v>
      </c>
      <c r="M3453" s="29">
        <f>IFERROR(_xlfn.XLOOKUP($B3453,'Ownership Metrics'!$A:$A,'Ownership Metrics'!$B:$B),"")</f>
        <v>55.11</v>
      </c>
      <c r="N3453" s="28">
        <f>IFERROR(_xlfn.XLOOKUP($B3453,'Ownership Metrics'!$A:$A,'Ownership Metrics'!$C:$C),"")</f>
        <v>555</v>
      </c>
      <c r="O3453" s="29">
        <f>IFERROR(_xlfn.XLOOKUP($B3453,'Ownership Metrics'!$A:$A,'Ownership Metrics'!$D:$D),"")</f>
        <v>20.34</v>
      </c>
      <c r="P3453" s="29">
        <f>IFERROR(_xlfn.XLOOKUP($B3453,'Ownership Metrics'!$A:$A,'Ownership Metrics'!$E:$E),"")</f>
        <v>34.86</v>
      </c>
      <c r="Q3453" s="30">
        <f>IFERROR(_xlfn.XLOOKUP($B3453,'Ownership Metrics'!$A:$A,'Ownership Metrics'!$F:$F),"")</f>
        <v>8</v>
      </c>
      <c r="R3453" s="30">
        <f>IFERROR(_xlfn.XLOOKUP($B3453,'Ownership Metrics'!$A:$A,'Ownership Metrics'!$G:$G),"")</f>
        <v>27</v>
      </c>
      <c r="S3453" s="27" t="str">
        <f>IFERROR(_xlfn.XLOOKUP($B3453,'Ownership Metrics'!$A:$A,'Ownership Metrics'!$H:$H),"")</f>
        <v>Tersebar</v>
      </c>
      <c r="T3453" s="27" t="str">
        <f>IFERROR(_xlfn.XLOOKUP($B3453,'Ownership Metrics'!$A:$A,'Ownership Metrics'!$I:$I),"")</f>
        <v>Sedang</v>
      </c>
      <c r="U3453" s="27">
        <f>IF(COUNTIFS($B$2:$B3453,$B3453,$D$2:$D3453,$D3453)=1,1,0)</f>
        <v>1</v>
      </c>
      <c r="V3453" s="27">
        <f t="shared" si="160"/>
        <v>2.15</v>
      </c>
      <c r="W3453" s="27">
        <f t="shared" si="161"/>
        <v>6</v>
      </c>
      <c r="X3453" s="27">
        <f t="shared" si="159"/>
        <v>2.1499996546999998</v>
      </c>
    </row>
    <row r="3454" spans="1:24" x14ac:dyDescent="0.25">
      <c r="A3454" s="26">
        <v>46265</v>
      </c>
      <c r="B3454" s="27" t="s">
        <v>10606</v>
      </c>
      <c r="C3454" s="27" t="s">
        <v>3745</v>
      </c>
      <c r="D3454" s="27" t="s">
        <v>3749</v>
      </c>
      <c r="E3454" s="27" t="s">
        <v>35</v>
      </c>
      <c r="F3454" s="27" t="s">
        <v>23</v>
      </c>
      <c r="G3454" s="27" t="s">
        <v>36</v>
      </c>
      <c r="H3454" s="27" t="s">
        <v>24</v>
      </c>
      <c r="I3454" s="28">
        <v>45978100</v>
      </c>
      <c r="J3454" s="28">
        <v>0</v>
      </c>
      <c r="K3454" s="28">
        <v>45978100</v>
      </c>
      <c r="L3454" s="29">
        <v>2.2599999999999998</v>
      </c>
      <c r="M3454" s="29">
        <f>IFERROR(_xlfn.XLOOKUP($B3454,'Ownership Metrics'!$A:$A,'Ownership Metrics'!$B:$B),"")</f>
        <v>55.11</v>
      </c>
      <c r="N3454" s="28">
        <f>IFERROR(_xlfn.XLOOKUP($B3454,'Ownership Metrics'!$A:$A,'Ownership Metrics'!$C:$C),"")</f>
        <v>555</v>
      </c>
      <c r="O3454" s="29">
        <f>IFERROR(_xlfn.XLOOKUP($B3454,'Ownership Metrics'!$A:$A,'Ownership Metrics'!$D:$D),"")</f>
        <v>20.34</v>
      </c>
      <c r="P3454" s="29">
        <f>IFERROR(_xlfn.XLOOKUP($B3454,'Ownership Metrics'!$A:$A,'Ownership Metrics'!$E:$E),"")</f>
        <v>34.86</v>
      </c>
      <c r="Q3454" s="30">
        <f>IFERROR(_xlfn.XLOOKUP($B3454,'Ownership Metrics'!$A:$A,'Ownership Metrics'!$F:$F),"")</f>
        <v>8</v>
      </c>
      <c r="R3454" s="30">
        <f>IFERROR(_xlfn.XLOOKUP($B3454,'Ownership Metrics'!$A:$A,'Ownership Metrics'!$G:$G),"")</f>
        <v>27</v>
      </c>
      <c r="S3454" s="27" t="str">
        <f>IFERROR(_xlfn.XLOOKUP($B3454,'Ownership Metrics'!$A:$A,'Ownership Metrics'!$H:$H),"")</f>
        <v>Tersebar</v>
      </c>
      <c r="T3454" s="27" t="str">
        <f>IFERROR(_xlfn.XLOOKUP($B3454,'Ownership Metrics'!$A:$A,'Ownership Metrics'!$I:$I),"")</f>
        <v>Sedang</v>
      </c>
      <c r="U3454" s="27">
        <f>IF(COUNTIFS($B$2:$B3454,$B3454,$D$2:$D3454,$D3454)=1,1,0)</f>
        <v>1</v>
      </c>
      <c r="V3454" s="27">
        <f t="shared" si="160"/>
        <v>2.2599999999999998</v>
      </c>
      <c r="W3454" s="27">
        <f t="shared" si="161"/>
        <v>5</v>
      </c>
      <c r="X3454" s="27">
        <f t="shared" si="159"/>
        <v>2.2599996545999996</v>
      </c>
    </row>
    <row r="3455" spans="1:24" x14ac:dyDescent="0.25">
      <c r="A3455" s="26">
        <v>46265</v>
      </c>
      <c r="B3455" s="27" t="s">
        <v>10606</v>
      </c>
      <c r="C3455" s="27" t="s">
        <v>3745</v>
      </c>
      <c r="D3455" s="27" t="s">
        <v>3750</v>
      </c>
      <c r="E3455" s="27" t="s">
        <v>35</v>
      </c>
      <c r="F3455" s="27" t="s">
        <v>23</v>
      </c>
      <c r="G3455" s="27" t="s">
        <v>36</v>
      </c>
      <c r="H3455" s="27" t="s">
        <v>24</v>
      </c>
      <c r="I3455" s="28">
        <v>21774200</v>
      </c>
      <c r="J3455" s="28">
        <v>0</v>
      </c>
      <c r="K3455" s="28">
        <v>21774200</v>
      </c>
      <c r="L3455" s="29">
        <v>1.07</v>
      </c>
      <c r="M3455" s="29">
        <f>IFERROR(_xlfn.XLOOKUP($B3455,'Ownership Metrics'!$A:$A,'Ownership Metrics'!$B:$B),"")</f>
        <v>55.11</v>
      </c>
      <c r="N3455" s="28">
        <f>IFERROR(_xlfn.XLOOKUP($B3455,'Ownership Metrics'!$A:$A,'Ownership Metrics'!$C:$C),"")</f>
        <v>555</v>
      </c>
      <c r="O3455" s="29">
        <f>IFERROR(_xlfn.XLOOKUP($B3455,'Ownership Metrics'!$A:$A,'Ownership Metrics'!$D:$D),"")</f>
        <v>20.34</v>
      </c>
      <c r="P3455" s="29">
        <f>IFERROR(_xlfn.XLOOKUP($B3455,'Ownership Metrics'!$A:$A,'Ownership Metrics'!$E:$E),"")</f>
        <v>34.86</v>
      </c>
      <c r="Q3455" s="30">
        <f>IFERROR(_xlfn.XLOOKUP($B3455,'Ownership Metrics'!$A:$A,'Ownership Metrics'!$F:$F),"")</f>
        <v>8</v>
      </c>
      <c r="R3455" s="30">
        <f>IFERROR(_xlfn.XLOOKUP($B3455,'Ownership Metrics'!$A:$A,'Ownership Metrics'!$G:$G),"")</f>
        <v>27</v>
      </c>
      <c r="S3455" s="27" t="str">
        <f>IFERROR(_xlfn.XLOOKUP($B3455,'Ownership Metrics'!$A:$A,'Ownership Metrics'!$H:$H),"")</f>
        <v>Tersebar</v>
      </c>
      <c r="T3455" s="27" t="str">
        <f>IFERROR(_xlfn.XLOOKUP($B3455,'Ownership Metrics'!$A:$A,'Ownership Metrics'!$I:$I),"")</f>
        <v>Sedang</v>
      </c>
      <c r="U3455" s="27">
        <f>IF(COUNTIFS($B$2:$B3455,$B3455,$D$2:$D3455,$D3455)=1,1,0)</f>
        <v>1</v>
      </c>
      <c r="V3455" s="27">
        <f t="shared" si="160"/>
        <v>1.07</v>
      </c>
      <c r="W3455" s="27">
        <f t="shared" si="161"/>
        <v>8</v>
      </c>
      <c r="X3455" s="27">
        <f t="shared" si="159"/>
        <v>1.0699996545000001</v>
      </c>
    </row>
    <row r="3456" spans="1:24" x14ac:dyDescent="0.25">
      <c r="A3456" s="26">
        <v>46265</v>
      </c>
      <c r="B3456" s="27" t="s">
        <v>10606</v>
      </c>
      <c r="C3456" s="27" t="s">
        <v>3745</v>
      </c>
      <c r="D3456" s="27" t="s">
        <v>554</v>
      </c>
      <c r="E3456" s="27" t="s">
        <v>555</v>
      </c>
      <c r="F3456" s="27" t="s">
        <v>23</v>
      </c>
      <c r="G3456" s="27"/>
      <c r="H3456" s="27" t="s">
        <v>24</v>
      </c>
      <c r="I3456" s="28">
        <v>413516733</v>
      </c>
      <c r="J3456" s="28">
        <v>0</v>
      </c>
      <c r="K3456" s="28">
        <v>413516733</v>
      </c>
      <c r="L3456" s="29">
        <v>20.34</v>
      </c>
      <c r="M3456" s="29">
        <f>IFERROR(_xlfn.XLOOKUP($B3456,'Ownership Metrics'!$A:$A,'Ownership Metrics'!$B:$B),"")</f>
        <v>55.11</v>
      </c>
      <c r="N3456" s="28">
        <f>IFERROR(_xlfn.XLOOKUP($B3456,'Ownership Metrics'!$A:$A,'Ownership Metrics'!$C:$C),"")</f>
        <v>555</v>
      </c>
      <c r="O3456" s="29">
        <f>IFERROR(_xlfn.XLOOKUP($B3456,'Ownership Metrics'!$A:$A,'Ownership Metrics'!$D:$D),"")</f>
        <v>20.34</v>
      </c>
      <c r="P3456" s="29">
        <f>IFERROR(_xlfn.XLOOKUP($B3456,'Ownership Metrics'!$A:$A,'Ownership Metrics'!$E:$E),"")</f>
        <v>34.86</v>
      </c>
      <c r="Q3456" s="30">
        <f>IFERROR(_xlfn.XLOOKUP($B3456,'Ownership Metrics'!$A:$A,'Ownership Metrics'!$F:$F),"")</f>
        <v>8</v>
      </c>
      <c r="R3456" s="30">
        <f>IFERROR(_xlfn.XLOOKUP($B3456,'Ownership Metrics'!$A:$A,'Ownership Metrics'!$G:$G),"")</f>
        <v>27</v>
      </c>
      <c r="S3456" s="27" t="str">
        <f>IFERROR(_xlfn.XLOOKUP($B3456,'Ownership Metrics'!$A:$A,'Ownership Metrics'!$H:$H),"")</f>
        <v>Tersebar</v>
      </c>
      <c r="T3456" s="27" t="str">
        <f>IFERROR(_xlfn.XLOOKUP($B3456,'Ownership Metrics'!$A:$A,'Ownership Metrics'!$I:$I),"")</f>
        <v>Sedang</v>
      </c>
      <c r="U3456" s="27">
        <f>IF(COUNTIFS($B$2:$B3456,$B3456,$D$2:$D3456,$D3456)=1,1,0)</f>
        <v>1</v>
      </c>
      <c r="V3456" s="27">
        <f t="shared" si="160"/>
        <v>20.34</v>
      </c>
      <c r="W3456" s="27">
        <f t="shared" si="161"/>
        <v>1</v>
      </c>
      <c r="X3456" s="27">
        <f t="shared" si="159"/>
        <v>20.3399996544</v>
      </c>
    </row>
    <row r="3457" spans="1:24" x14ac:dyDescent="0.25">
      <c r="A3457" s="26">
        <v>46265</v>
      </c>
      <c r="B3457" s="27" t="s">
        <v>10606</v>
      </c>
      <c r="C3457" s="27" t="s">
        <v>3745</v>
      </c>
      <c r="D3457" s="27" t="s">
        <v>3751</v>
      </c>
      <c r="E3457" s="27" t="s">
        <v>67</v>
      </c>
      <c r="F3457" s="27" t="s">
        <v>23</v>
      </c>
      <c r="G3457" s="27"/>
      <c r="H3457" s="27" t="s">
        <v>24</v>
      </c>
      <c r="I3457" s="28">
        <v>203352927</v>
      </c>
      <c r="J3457" s="28">
        <v>0</v>
      </c>
      <c r="K3457" s="28">
        <v>203352927</v>
      </c>
      <c r="L3457" s="29">
        <v>10</v>
      </c>
      <c r="M3457" s="29">
        <f>IFERROR(_xlfn.XLOOKUP($B3457,'Ownership Metrics'!$A:$A,'Ownership Metrics'!$B:$B),"")</f>
        <v>55.11</v>
      </c>
      <c r="N3457" s="28">
        <f>IFERROR(_xlfn.XLOOKUP($B3457,'Ownership Metrics'!$A:$A,'Ownership Metrics'!$C:$C),"")</f>
        <v>555</v>
      </c>
      <c r="O3457" s="29">
        <f>IFERROR(_xlfn.XLOOKUP($B3457,'Ownership Metrics'!$A:$A,'Ownership Metrics'!$D:$D),"")</f>
        <v>20.34</v>
      </c>
      <c r="P3457" s="29">
        <f>IFERROR(_xlfn.XLOOKUP($B3457,'Ownership Metrics'!$A:$A,'Ownership Metrics'!$E:$E),"")</f>
        <v>34.86</v>
      </c>
      <c r="Q3457" s="30">
        <f>IFERROR(_xlfn.XLOOKUP($B3457,'Ownership Metrics'!$A:$A,'Ownership Metrics'!$F:$F),"")</f>
        <v>8</v>
      </c>
      <c r="R3457" s="30">
        <f>IFERROR(_xlfn.XLOOKUP($B3457,'Ownership Metrics'!$A:$A,'Ownership Metrics'!$G:$G),"")</f>
        <v>27</v>
      </c>
      <c r="S3457" s="27" t="str">
        <f>IFERROR(_xlfn.XLOOKUP($B3457,'Ownership Metrics'!$A:$A,'Ownership Metrics'!$H:$H),"")</f>
        <v>Tersebar</v>
      </c>
      <c r="T3457" s="27" t="str">
        <f>IFERROR(_xlfn.XLOOKUP($B3457,'Ownership Metrics'!$A:$A,'Ownership Metrics'!$I:$I),"")</f>
        <v>Sedang</v>
      </c>
      <c r="U3457" s="27">
        <f>IF(COUNTIFS($B$2:$B3457,$B3457,$D$2:$D3457,$D3457)=1,1,0)</f>
        <v>1</v>
      </c>
      <c r="V3457" s="27">
        <f t="shared" si="160"/>
        <v>10</v>
      </c>
      <c r="W3457" s="27">
        <f t="shared" si="161"/>
        <v>2</v>
      </c>
      <c r="X3457" s="27">
        <f t="shared" si="159"/>
        <v>9.9999996542999998</v>
      </c>
    </row>
    <row r="3458" spans="1:24" x14ac:dyDescent="0.25">
      <c r="A3458" s="26">
        <v>46265</v>
      </c>
      <c r="B3458" s="27" t="s">
        <v>10606</v>
      </c>
      <c r="C3458" s="27" t="s">
        <v>3745</v>
      </c>
      <c r="D3458" s="27" t="s">
        <v>66</v>
      </c>
      <c r="E3458" s="27" t="s">
        <v>67</v>
      </c>
      <c r="F3458" s="27" t="s">
        <v>32</v>
      </c>
      <c r="G3458" s="27"/>
      <c r="H3458" s="27" t="s">
        <v>64</v>
      </c>
      <c r="I3458" s="28">
        <v>50000000</v>
      </c>
      <c r="J3458" s="28">
        <v>0</v>
      </c>
      <c r="K3458" s="28">
        <v>50000000</v>
      </c>
      <c r="L3458" s="29">
        <v>2.46</v>
      </c>
      <c r="M3458" s="29">
        <f>IFERROR(_xlfn.XLOOKUP($B3458,'Ownership Metrics'!$A:$A,'Ownership Metrics'!$B:$B),"")</f>
        <v>55.11</v>
      </c>
      <c r="N3458" s="28">
        <f>IFERROR(_xlfn.XLOOKUP($B3458,'Ownership Metrics'!$A:$A,'Ownership Metrics'!$C:$C),"")</f>
        <v>555</v>
      </c>
      <c r="O3458" s="29">
        <f>IFERROR(_xlfn.XLOOKUP($B3458,'Ownership Metrics'!$A:$A,'Ownership Metrics'!$D:$D),"")</f>
        <v>20.34</v>
      </c>
      <c r="P3458" s="29">
        <f>IFERROR(_xlfn.XLOOKUP($B3458,'Ownership Metrics'!$A:$A,'Ownership Metrics'!$E:$E),"")</f>
        <v>34.86</v>
      </c>
      <c r="Q3458" s="30">
        <f>IFERROR(_xlfn.XLOOKUP($B3458,'Ownership Metrics'!$A:$A,'Ownership Metrics'!$F:$F),"")</f>
        <v>8</v>
      </c>
      <c r="R3458" s="30">
        <f>IFERROR(_xlfn.XLOOKUP($B3458,'Ownership Metrics'!$A:$A,'Ownership Metrics'!$G:$G),"")</f>
        <v>27</v>
      </c>
      <c r="S3458" s="27" t="str">
        <f>IFERROR(_xlfn.XLOOKUP($B3458,'Ownership Metrics'!$A:$A,'Ownership Metrics'!$H:$H),"")</f>
        <v>Tersebar</v>
      </c>
      <c r="T3458" s="27" t="str">
        <f>IFERROR(_xlfn.XLOOKUP($B3458,'Ownership Metrics'!$A:$A,'Ownership Metrics'!$I:$I),"")</f>
        <v>Sedang</v>
      </c>
      <c r="U3458" s="27">
        <f>IF(COUNTIFS($B$2:$B3458,$B3458,$D$2:$D3458,$D3458)=1,1,0)</f>
        <v>1</v>
      </c>
      <c r="V3458" s="27">
        <f t="shared" si="160"/>
        <v>2.46</v>
      </c>
      <c r="W3458" s="27">
        <f t="shared" si="161"/>
        <v>4</v>
      </c>
      <c r="X3458" s="27">
        <f t="shared" ref="X3458:X3521" si="162">$V3458-(ROW()*0.0000000001)</f>
        <v>2.4599996541999998</v>
      </c>
    </row>
    <row r="3459" spans="1:24" x14ac:dyDescent="0.25">
      <c r="A3459" s="26">
        <v>46265</v>
      </c>
      <c r="B3459" s="27" t="s">
        <v>10607</v>
      </c>
      <c r="C3459" s="27" t="s">
        <v>3753</v>
      </c>
      <c r="D3459" s="27" t="s">
        <v>106</v>
      </c>
      <c r="E3459" s="27" t="s">
        <v>22</v>
      </c>
      <c r="F3459" s="27" t="s">
        <v>23</v>
      </c>
      <c r="G3459" s="27"/>
      <c r="H3459" s="27"/>
      <c r="I3459" s="28">
        <v>0</v>
      </c>
      <c r="J3459" s="28">
        <v>5029704742</v>
      </c>
      <c r="K3459" s="28">
        <v>5029704742</v>
      </c>
      <c r="L3459" s="29">
        <v>69.3</v>
      </c>
      <c r="M3459" s="29">
        <f>IFERROR(_xlfn.XLOOKUP($B3459,'Ownership Metrics'!$A:$A,'Ownership Metrics'!$B:$B),"")</f>
        <v>19.670000000000002</v>
      </c>
      <c r="N3459" s="28">
        <f>IFERROR(_xlfn.XLOOKUP($B3459,'Ownership Metrics'!$A:$A,'Ownership Metrics'!$C:$C),"")</f>
        <v>4836</v>
      </c>
      <c r="O3459" s="29">
        <f>IFERROR(_xlfn.XLOOKUP($B3459,'Ownership Metrics'!$A:$A,'Ownership Metrics'!$D:$D),"")</f>
        <v>69.3</v>
      </c>
      <c r="P3459" s="29">
        <f>IFERROR(_xlfn.XLOOKUP($B3459,'Ownership Metrics'!$A:$A,'Ownership Metrics'!$E:$E),"")</f>
        <v>76.05</v>
      </c>
      <c r="Q3459" s="30">
        <f>IFERROR(_xlfn.XLOOKUP($B3459,'Ownership Metrics'!$A:$A,'Ownership Metrics'!$F:$F),"")</f>
        <v>5</v>
      </c>
      <c r="R3459" s="30">
        <f>IFERROR(_xlfn.XLOOKUP($B3459,'Ownership Metrics'!$A:$A,'Ownership Metrics'!$G:$G),"")</f>
        <v>64</v>
      </c>
      <c r="S3459" s="27" t="str">
        <f>IFERROR(_xlfn.XLOOKUP($B3459,'Ownership Metrics'!$A:$A,'Ownership Metrics'!$H:$H),"")</f>
        <v>Mayoritas</v>
      </c>
      <c r="T3459" s="27" t="str">
        <f>IFERROR(_xlfn.XLOOKUP($B3459,'Ownership Metrics'!$A:$A,'Ownership Metrics'!$I:$I),"")</f>
        <v>Tinggi</v>
      </c>
      <c r="U3459" s="27">
        <f>IF(COUNTIFS($B$2:$B3459,$B3459,$D$2:$D3459,$D3459)=1,1,0)</f>
        <v>1</v>
      </c>
      <c r="V3459" s="27">
        <f t="shared" ref="V3459:V3522" si="163">SUMIFS($L$2:$L$10000,$B$2:$B$10000,$B3459,$D$2:$D$10000,$D3459)</f>
        <v>69.3</v>
      </c>
      <c r="W3459" s="27">
        <f t="shared" ref="W3459:W3522" si="164">COUNTIFS($B$2:$B$10000,$B3459,$U$2:$U$10000,1,$X$2:$X$10000,"&gt;"&amp;$X3459)+1</f>
        <v>1</v>
      </c>
      <c r="X3459" s="27">
        <f t="shared" si="162"/>
        <v>69.299999654099992</v>
      </c>
    </row>
    <row r="3460" spans="1:24" x14ac:dyDescent="0.25">
      <c r="A3460" s="26">
        <v>46265</v>
      </c>
      <c r="B3460" s="27" t="s">
        <v>10607</v>
      </c>
      <c r="C3460" s="27" t="s">
        <v>3753</v>
      </c>
      <c r="D3460" s="27" t="s">
        <v>43</v>
      </c>
      <c r="E3460" s="27" t="s">
        <v>44</v>
      </c>
      <c r="F3460" s="27" t="s">
        <v>23</v>
      </c>
      <c r="G3460" s="27"/>
      <c r="H3460" s="27" t="s">
        <v>24</v>
      </c>
      <c r="I3460" s="28">
        <v>247524233</v>
      </c>
      <c r="J3460" s="28">
        <v>0</v>
      </c>
      <c r="K3460" s="28">
        <v>247524233</v>
      </c>
      <c r="L3460" s="29">
        <v>3.41</v>
      </c>
      <c r="M3460" s="29">
        <f>IFERROR(_xlfn.XLOOKUP($B3460,'Ownership Metrics'!$A:$A,'Ownership Metrics'!$B:$B),"")</f>
        <v>19.670000000000002</v>
      </c>
      <c r="N3460" s="28">
        <f>IFERROR(_xlfn.XLOOKUP($B3460,'Ownership Metrics'!$A:$A,'Ownership Metrics'!$C:$C),"")</f>
        <v>4836</v>
      </c>
      <c r="O3460" s="29">
        <f>IFERROR(_xlfn.XLOOKUP($B3460,'Ownership Metrics'!$A:$A,'Ownership Metrics'!$D:$D),"")</f>
        <v>69.3</v>
      </c>
      <c r="P3460" s="29">
        <f>IFERROR(_xlfn.XLOOKUP($B3460,'Ownership Metrics'!$A:$A,'Ownership Metrics'!$E:$E),"")</f>
        <v>76.05</v>
      </c>
      <c r="Q3460" s="30">
        <f>IFERROR(_xlfn.XLOOKUP($B3460,'Ownership Metrics'!$A:$A,'Ownership Metrics'!$F:$F),"")</f>
        <v>5</v>
      </c>
      <c r="R3460" s="30">
        <f>IFERROR(_xlfn.XLOOKUP($B3460,'Ownership Metrics'!$A:$A,'Ownership Metrics'!$G:$G),"")</f>
        <v>64</v>
      </c>
      <c r="S3460" s="27" t="str">
        <f>IFERROR(_xlfn.XLOOKUP($B3460,'Ownership Metrics'!$A:$A,'Ownership Metrics'!$H:$H),"")</f>
        <v>Mayoritas</v>
      </c>
      <c r="T3460" s="27" t="str">
        <f>IFERROR(_xlfn.XLOOKUP($B3460,'Ownership Metrics'!$A:$A,'Ownership Metrics'!$I:$I),"")</f>
        <v>Tinggi</v>
      </c>
      <c r="U3460" s="27">
        <f>IF(COUNTIFS($B$2:$B3460,$B3460,$D$2:$D3460,$D3460)=1,1,0)</f>
        <v>1</v>
      </c>
      <c r="V3460" s="27">
        <f t="shared" si="163"/>
        <v>3.41</v>
      </c>
      <c r="W3460" s="27">
        <f t="shared" si="164"/>
        <v>2</v>
      </c>
      <c r="X3460" s="27">
        <f t="shared" si="162"/>
        <v>3.4099996539999999</v>
      </c>
    </row>
    <row r="3461" spans="1:24" x14ac:dyDescent="0.25">
      <c r="A3461" s="26">
        <v>46265</v>
      </c>
      <c r="B3461" s="27" t="s">
        <v>10607</v>
      </c>
      <c r="C3461" s="27" t="s">
        <v>3753</v>
      </c>
      <c r="D3461" s="27" t="s">
        <v>953</v>
      </c>
      <c r="E3461" s="27" t="s">
        <v>98</v>
      </c>
      <c r="F3461" s="27" t="s">
        <v>23</v>
      </c>
      <c r="G3461" s="27"/>
      <c r="H3461" s="27" t="s">
        <v>24</v>
      </c>
      <c r="I3461" s="28">
        <v>216152620</v>
      </c>
      <c r="J3461" s="28">
        <v>0</v>
      </c>
      <c r="K3461" s="28">
        <v>216152620</v>
      </c>
      <c r="L3461" s="29">
        <v>2.98</v>
      </c>
      <c r="M3461" s="29">
        <f>IFERROR(_xlfn.XLOOKUP($B3461,'Ownership Metrics'!$A:$A,'Ownership Metrics'!$B:$B),"")</f>
        <v>19.670000000000002</v>
      </c>
      <c r="N3461" s="28">
        <f>IFERROR(_xlfn.XLOOKUP($B3461,'Ownership Metrics'!$A:$A,'Ownership Metrics'!$C:$C),"")</f>
        <v>4836</v>
      </c>
      <c r="O3461" s="29">
        <f>IFERROR(_xlfn.XLOOKUP($B3461,'Ownership Metrics'!$A:$A,'Ownership Metrics'!$D:$D),"")</f>
        <v>69.3</v>
      </c>
      <c r="P3461" s="29">
        <f>IFERROR(_xlfn.XLOOKUP($B3461,'Ownership Metrics'!$A:$A,'Ownership Metrics'!$E:$E),"")</f>
        <v>76.05</v>
      </c>
      <c r="Q3461" s="30">
        <f>IFERROR(_xlfn.XLOOKUP($B3461,'Ownership Metrics'!$A:$A,'Ownership Metrics'!$F:$F),"")</f>
        <v>5</v>
      </c>
      <c r="R3461" s="30">
        <f>IFERROR(_xlfn.XLOOKUP($B3461,'Ownership Metrics'!$A:$A,'Ownership Metrics'!$G:$G),"")</f>
        <v>64</v>
      </c>
      <c r="S3461" s="27" t="str">
        <f>IFERROR(_xlfn.XLOOKUP($B3461,'Ownership Metrics'!$A:$A,'Ownership Metrics'!$H:$H),"")</f>
        <v>Mayoritas</v>
      </c>
      <c r="T3461" s="27" t="str">
        <f>IFERROR(_xlfn.XLOOKUP($B3461,'Ownership Metrics'!$A:$A,'Ownership Metrics'!$I:$I),"")</f>
        <v>Tinggi</v>
      </c>
      <c r="U3461" s="27">
        <f>IF(COUNTIFS($B$2:$B3461,$B3461,$D$2:$D3461,$D3461)=1,1,0)</f>
        <v>1</v>
      </c>
      <c r="V3461" s="27">
        <f t="shared" si="163"/>
        <v>2.98</v>
      </c>
      <c r="W3461" s="27">
        <f t="shared" si="164"/>
        <v>4</v>
      </c>
      <c r="X3461" s="27">
        <f t="shared" si="162"/>
        <v>2.9799996538999998</v>
      </c>
    </row>
    <row r="3462" spans="1:24" x14ac:dyDescent="0.25">
      <c r="A3462" s="26">
        <v>46265</v>
      </c>
      <c r="B3462" s="27" t="s">
        <v>10607</v>
      </c>
      <c r="C3462" s="27" t="s">
        <v>3753</v>
      </c>
      <c r="D3462" s="27" t="s">
        <v>3754</v>
      </c>
      <c r="E3462" s="27" t="s">
        <v>44</v>
      </c>
      <c r="F3462" s="27" t="s">
        <v>32</v>
      </c>
      <c r="G3462" s="27"/>
      <c r="H3462" s="27" t="s">
        <v>256</v>
      </c>
      <c r="I3462" s="28">
        <v>242065300</v>
      </c>
      <c r="J3462" s="28">
        <v>0</v>
      </c>
      <c r="K3462" s="28">
        <v>242065300</v>
      </c>
      <c r="L3462" s="29">
        <v>3.34</v>
      </c>
      <c r="M3462" s="29">
        <f>IFERROR(_xlfn.XLOOKUP($B3462,'Ownership Metrics'!$A:$A,'Ownership Metrics'!$B:$B),"")</f>
        <v>19.670000000000002</v>
      </c>
      <c r="N3462" s="28">
        <f>IFERROR(_xlfn.XLOOKUP($B3462,'Ownership Metrics'!$A:$A,'Ownership Metrics'!$C:$C),"")</f>
        <v>4836</v>
      </c>
      <c r="O3462" s="29">
        <f>IFERROR(_xlfn.XLOOKUP($B3462,'Ownership Metrics'!$A:$A,'Ownership Metrics'!$D:$D),"")</f>
        <v>69.3</v>
      </c>
      <c r="P3462" s="29">
        <f>IFERROR(_xlfn.XLOOKUP($B3462,'Ownership Metrics'!$A:$A,'Ownership Metrics'!$E:$E),"")</f>
        <v>76.05</v>
      </c>
      <c r="Q3462" s="30">
        <f>IFERROR(_xlfn.XLOOKUP($B3462,'Ownership Metrics'!$A:$A,'Ownership Metrics'!$F:$F),"")</f>
        <v>5</v>
      </c>
      <c r="R3462" s="30">
        <f>IFERROR(_xlfn.XLOOKUP($B3462,'Ownership Metrics'!$A:$A,'Ownership Metrics'!$G:$G),"")</f>
        <v>64</v>
      </c>
      <c r="S3462" s="27" t="str">
        <f>IFERROR(_xlfn.XLOOKUP($B3462,'Ownership Metrics'!$A:$A,'Ownership Metrics'!$H:$H),"")</f>
        <v>Mayoritas</v>
      </c>
      <c r="T3462" s="27" t="str">
        <f>IFERROR(_xlfn.XLOOKUP($B3462,'Ownership Metrics'!$A:$A,'Ownership Metrics'!$I:$I),"")</f>
        <v>Tinggi</v>
      </c>
      <c r="U3462" s="27">
        <f>IF(COUNTIFS($B$2:$B3462,$B3462,$D$2:$D3462,$D3462)=1,1,0)</f>
        <v>1</v>
      </c>
      <c r="V3462" s="27">
        <f t="shared" si="163"/>
        <v>3.34</v>
      </c>
      <c r="W3462" s="27">
        <f t="shared" si="164"/>
        <v>3</v>
      </c>
      <c r="X3462" s="27">
        <f t="shared" si="162"/>
        <v>3.3399996538000001</v>
      </c>
    </row>
    <row r="3463" spans="1:24" x14ac:dyDescent="0.25">
      <c r="A3463" s="26">
        <v>46265</v>
      </c>
      <c r="B3463" s="27" t="s">
        <v>10607</v>
      </c>
      <c r="C3463" s="27" t="s">
        <v>3753</v>
      </c>
      <c r="D3463" s="27" t="s">
        <v>260</v>
      </c>
      <c r="E3463" s="27" t="s">
        <v>171</v>
      </c>
      <c r="F3463" s="27" t="s">
        <v>32</v>
      </c>
      <c r="G3463" s="27"/>
      <c r="H3463" s="27" t="s">
        <v>33</v>
      </c>
      <c r="I3463" s="28">
        <v>94204385</v>
      </c>
      <c r="J3463" s="28">
        <v>0</v>
      </c>
      <c r="K3463" s="28">
        <v>94204385</v>
      </c>
      <c r="L3463" s="29">
        <v>1.3</v>
      </c>
      <c r="M3463" s="29">
        <f>IFERROR(_xlfn.XLOOKUP($B3463,'Ownership Metrics'!$A:$A,'Ownership Metrics'!$B:$B),"")</f>
        <v>19.670000000000002</v>
      </c>
      <c r="N3463" s="28">
        <f>IFERROR(_xlfn.XLOOKUP($B3463,'Ownership Metrics'!$A:$A,'Ownership Metrics'!$C:$C),"")</f>
        <v>4836</v>
      </c>
      <c r="O3463" s="29">
        <f>IFERROR(_xlfn.XLOOKUP($B3463,'Ownership Metrics'!$A:$A,'Ownership Metrics'!$D:$D),"")</f>
        <v>69.3</v>
      </c>
      <c r="P3463" s="29">
        <f>IFERROR(_xlfn.XLOOKUP($B3463,'Ownership Metrics'!$A:$A,'Ownership Metrics'!$E:$E),"")</f>
        <v>76.05</v>
      </c>
      <c r="Q3463" s="30">
        <f>IFERROR(_xlfn.XLOOKUP($B3463,'Ownership Metrics'!$A:$A,'Ownership Metrics'!$F:$F),"")</f>
        <v>5</v>
      </c>
      <c r="R3463" s="30">
        <f>IFERROR(_xlfn.XLOOKUP($B3463,'Ownership Metrics'!$A:$A,'Ownership Metrics'!$G:$G),"")</f>
        <v>64</v>
      </c>
      <c r="S3463" s="27" t="str">
        <f>IFERROR(_xlfn.XLOOKUP($B3463,'Ownership Metrics'!$A:$A,'Ownership Metrics'!$H:$H),"")</f>
        <v>Mayoritas</v>
      </c>
      <c r="T3463" s="27" t="str">
        <f>IFERROR(_xlfn.XLOOKUP($B3463,'Ownership Metrics'!$A:$A,'Ownership Metrics'!$I:$I),"")</f>
        <v>Tinggi</v>
      </c>
      <c r="U3463" s="27">
        <f>IF(COUNTIFS($B$2:$B3463,$B3463,$D$2:$D3463,$D3463)=1,1,0)</f>
        <v>1</v>
      </c>
      <c r="V3463" s="27">
        <f t="shared" si="163"/>
        <v>1.3</v>
      </c>
      <c r="W3463" s="27">
        <f t="shared" si="164"/>
        <v>5</v>
      </c>
      <c r="X3463" s="27">
        <f t="shared" si="162"/>
        <v>1.2999996537</v>
      </c>
    </row>
    <row r="3464" spans="1:24" x14ac:dyDescent="0.25">
      <c r="A3464" s="26">
        <v>46265</v>
      </c>
      <c r="B3464" s="27" t="s">
        <v>10608</v>
      </c>
      <c r="C3464" s="27" t="s">
        <v>3756</v>
      </c>
      <c r="D3464" s="27" t="s">
        <v>3757</v>
      </c>
      <c r="E3464" s="27" t="s">
        <v>22</v>
      </c>
      <c r="F3464" s="27" t="s">
        <v>23</v>
      </c>
      <c r="G3464" s="27"/>
      <c r="H3464" s="27" t="s">
        <v>24</v>
      </c>
      <c r="I3464" s="28">
        <v>1181478069</v>
      </c>
      <c r="J3464" s="28">
        <v>0</v>
      </c>
      <c r="K3464" s="28">
        <v>1181478069</v>
      </c>
      <c r="L3464" s="29">
        <v>50.95</v>
      </c>
      <c r="M3464" s="29">
        <f>IFERROR(_xlfn.XLOOKUP($B3464,'Ownership Metrics'!$A:$A,'Ownership Metrics'!$B:$B),"")</f>
        <v>1.27</v>
      </c>
      <c r="N3464" s="28">
        <f>IFERROR(_xlfn.XLOOKUP($B3464,'Ownership Metrics'!$A:$A,'Ownership Metrics'!$C:$C),"")</f>
        <v>3173</v>
      </c>
      <c r="O3464" s="29">
        <f>IFERROR(_xlfn.XLOOKUP($B3464,'Ownership Metrics'!$A:$A,'Ownership Metrics'!$D:$D),"")</f>
        <v>50.95</v>
      </c>
      <c r="P3464" s="29">
        <f>IFERROR(_xlfn.XLOOKUP($B3464,'Ownership Metrics'!$A:$A,'Ownership Metrics'!$E:$E),"")</f>
        <v>81.510000000000005</v>
      </c>
      <c r="Q3464" s="30">
        <f>IFERROR(_xlfn.XLOOKUP($B3464,'Ownership Metrics'!$A:$A,'Ownership Metrics'!$F:$F),"")</f>
        <v>7</v>
      </c>
      <c r="R3464" s="30">
        <f>IFERROR(_xlfn.XLOOKUP($B3464,'Ownership Metrics'!$A:$A,'Ownership Metrics'!$G:$G),"")</f>
        <v>56</v>
      </c>
      <c r="S3464" s="27" t="str">
        <f>IFERROR(_xlfn.XLOOKUP($B3464,'Ownership Metrics'!$A:$A,'Ownership Metrics'!$H:$H),"")</f>
        <v>Mayoritas</v>
      </c>
      <c r="T3464" s="27" t="str">
        <f>IFERROR(_xlfn.XLOOKUP($B3464,'Ownership Metrics'!$A:$A,'Ownership Metrics'!$I:$I),"")</f>
        <v>Tinggi</v>
      </c>
      <c r="U3464" s="27">
        <f>IF(COUNTIFS($B$2:$B3464,$B3464,$D$2:$D3464,$D3464)=1,1,0)</f>
        <v>1</v>
      </c>
      <c r="V3464" s="27">
        <f t="shared" si="163"/>
        <v>50.95</v>
      </c>
      <c r="W3464" s="27">
        <f t="shared" si="164"/>
        <v>1</v>
      </c>
      <c r="X3464" s="27">
        <f t="shared" si="162"/>
        <v>50.949999653600003</v>
      </c>
    </row>
    <row r="3465" spans="1:24" x14ac:dyDescent="0.25">
      <c r="A3465" s="26">
        <v>46265</v>
      </c>
      <c r="B3465" s="27" t="s">
        <v>10608</v>
      </c>
      <c r="C3465" s="27" t="s">
        <v>3756</v>
      </c>
      <c r="D3465" s="27" t="s">
        <v>3758</v>
      </c>
      <c r="E3465" s="27" t="s">
        <v>22</v>
      </c>
      <c r="F3465" s="27" t="s">
        <v>32</v>
      </c>
      <c r="G3465" s="27"/>
      <c r="H3465" s="27" t="s">
        <v>62</v>
      </c>
      <c r="I3465" s="28">
        <v>81155760</v>
      </c>
      <c r="J3465" s="28">
        <v>0</v>
      </c>
      <c r="K3465" s="28">
        <v>81155760</v>
      </c>
      <c r="L3465" s="29">
        <v>3.5</v>
      </c>
      <c r="M3465" s="29">
        <f>IFERROR(_xlfn.XLOOKUP($B3465,'Ownership Metrics'!$A:$A,'Ownership Metrics'!$B:$B),"")</f>
        <v>1.27</v>
      </c>
      <c r="N3465" s="28">
        <f>IFERROR(_xlfn.XLOOKUP($B3465,'Ownership Metrics'!$A:$A,'Ownership Metrics'!$C:$C),"")</f>
        <v>3173</v>
      </c>
      <c r="O3465" s="29">
        <f>IFERROR(_xlfn.XLOOKUP($B3465,'Ownership Metrics'!$A:$A,'Ownership Metrics'!$D:$D),"")</f>
        <v>50.95</v>
      </c>
      <c r="P3465" s="29">
        <f>IFERROR(_xlfn.XLOOKUP($B3465,'Ownership Metrics'!$A:$A,'Ownership Metrics'!$E:$E),"")</f>
        <v>81.510000000000005</v>
      </c>
      <c r="Q3465" s="30">
        <f>IFERROR(_xlfn.XLOOKUP($B3465,'Ownership Metrics'!$A:$A,'Ownership Metrics'!$F:$F),"")</f>
        <v>7</v>
      </c>
      <c r="R3465" s="30">
        <f>IFERROR(_xlfn.XLOOKUP($B3465,'Ownership Metrics'!$A:$A,'Ownership Metrics'!$G:$G),"")</f>
        <v>56</v>
      </c>
      <c r="S3465" s="27" t="str">
        <f>IFERROR(_xlfn.XLOOKUP($B3465,'Ownership Metrics'!$A:$A,'Ownership Metrics'!$H:$H),"")</f>
        <v>Mayoritas</v>
      </c>
      <c r="T3465" s="27" t="str">
        <f>IFERROR(_xlfn.XLOOKUP($B3465,'Ownership Metrics'!$A:$A,'Ownership Metrics'!$I:$I),"")</f>
        <v>Tinggi</v>
      </c>
      <c r="U3465" s="27">
        <f>IF(COUNTIFS($B$2:$B3465,$B3465,$D$2:$D3465,$D3465)=1,1,0)</f>
        <v>1</v>
      </c>
      <c r="V3465" s="27">
        <f t="shared" si="163"/>
        <v>3.5</v>
      </c>
      <c r="W3465" s="27">
        <f t="shared" si="164"/>
        <v>5</v>
      </c>
      <c r="X3465" s="27">
        <f t="shared" si="162"/>
        <v>3.4999996535000002</v>
      </c>
    </row>
    <row r="3466" spans="1:24" x14ac:dyDescent="0.25">
      <c r="A3466" s="26">
        <v>46265</v>
      </c>
      <c r="B3466" s="27" t="s">
        <v>10608</v>
      </c>
      <c r="C3466" s="27" t="s">
        <v>3756</v>
      </c>
      <c r="D3466" s="27" t="s">
        <v>3759</v>
      </c>
      <c r="E3466" s="27" t="s">
        <v>22</v>
      </c>
      <c r="F3466" s="27" t="s">
        <v>32</v>
      </c>
      <c r="G3466" s="27"/>
      <c r="H3466" s="27" t="s">
        <v>62</v>
      </c>
      <c r="I3466" s="28">
        <v>69562080</v>
      </c>
      <c r="J3466" s="28">
        <v>0</v>
      </c>
      <c r="K3466" s="28">
        <v>69562080</v>
      </c>
      <c r="L3466" s="29">
        <v>3</v>
      </c>
      <c r="M3466" s="29">
        <f>IFERROR(_xlfn.XLOOKUP($B3466,'Ownership Metrics'!$A:$A,'Ownership Metrics'!$B:$B),"")</f>
        <v>1.27</v>
      </c>
      <c r="N3466" s="28">
        <f>IFERROR(_xlfn.XLOOKUP($B3466,'Ownership Metrics'!$A:$A,'Ownership Metrics'!$C:$C),"")</f>
        <v>3173</v>
      </c>
      <c r="O3466" s="29">
        <f>IFERROR(_xlfn.XLOOKUP($B3466,'Ownership Metrics'!$A:$A,'Ownership Metrics'!$D:$D),"")</f>
        <v>50.95</v>
      </c>
      <c r="P3466" s="29">
        <f>IFERROR(_xlfn.XLOOKUP($B3466,'Ownership Metrics'!$A:$A,'Ownership Metrics'!$E:$E),"")</f>
        <v>81.510000000000005</v>
      </c>
      <c r="Q3466" s="30">
        <f>IFERROR(_xlfn.XLOOKUP($B3466,'Ownership Metrics'!$A:$A,'Ownership Metrics'!$F:$F),"")</f>
        <v>7</v>
      </c>
      <c r="R3466" s="30">
        <f>IFERROR(_xlfn.XLOOKUP($B3466,'Ownership Metrics'!$A:$A,'Ownership Metrics'!$G:$G),"")</f>
        <v>56</v>
      </c>
      <c r="S3466" s="27" t="str">
        <f>IFERROR(_xlfn.XLOOKUP($B3466,'Ownership Metrics'!$A:$A,'Ownership Metrics'!$H:$H),"")</f>
        <v>Mayoritas</v>
      </c>
      <c r="T3466" s="27" t="str">
        <f>IFERROR(_xlfn.XLOOKUP($B3466,'Ownership Metrics'!$A:$A,'Ownership Metrics'!$I:$I),"")</f>
        <v>Tinggi</v>
      </c>
      <c r="U3466" s="27">
        <f>IF(COUNTIFS($B$2:$B3466,$B3466,$D$2:$D3466,$D3466)=1,1,0)</f>
        <v>1</v>
      </c>
      <c r="V3466" s="27">
        <f t="shared" si="163"/>
        <v>3</v>
      </c>
      <c r="W3466" s="27">
        <f t="shared" si="164"/>
        <v>6</v>
      </c>
      <c r="X3466" s="27">
        <f t="shared" si="162"/>
        <v>2.9999996534000002</v>
      </c>
    </row>
    <row r="3467" spans="1:24" x14ac:dyDescent="0.25">
      <c r="A3467" s="26">
        <v>46265</v>
      </c>
      <c r="B3467" s="27" t="s">
        <v>10608</v>
      </c>
      <c r="C3467" s="27" t="s">
        <v>3756</v>
      </c>
      <c r="D3467" s="27" t="s">
        <v>1190</v>
      </c>
      <c r="E3467" s="27" t="s">
        <v>22</v>
      </c>
      <c r="F3467" s="27" t="s">
        <v>32</v>
      </c>
      <c r="G3467" s="27"/>
      <c r="H3467" s="27" t="s">
        <v>256</v>
      </c>
      <c r="I3467" s="28">
        <v>34914500</v>
      </c>
      <c r="J3467" s="28">
        <v>0</v>
      </c>
      <c r="K3467" s="28">
        <v>34914500</v>
      </c>
      <c r="L3467" s="29">
        <v>1.51</v>
      </c>
      <c r="M3467" s="29">
        <f>IFERROR(_xlfn.XLOOKUP($B3467,'Ownership Metrics'!$A:$A,'Ownership Metrics'!$B:$B),"")</f>
        <v>1.27</v>
      </c>
      <c r="N3467" s="28">
        <f>IFERROR(_xlfn.XLOOKUP($B3467,'Ownership Metrics'!$A:$A,'Ownership Metrics'!$C:$C),"")</f>
        <v>3173</v>
      </c>
      <c r="O3467" s="29">
        <f>IFERROR(_xlfn.XLOOKUP($B3467,'Ownership Metrics'!$A:$A,'Ownership Metrics'!$D:$D),"")</f>
        <v>50.95</v>
      </c>
      <c r="P3467" s="29">
        <f>IFERROR(_xlfn.XLOOKUP($B3467,'Ownership Metrics'!$A:$A,'Ownership Metrics'!$E:$E),"")</f>
        <v>81.510000000000005</v>
      </c>
      <c r="Q3467" s="30">
        <f>IFERROR(_xlfn.XLOOKUP($B3467,'Ownership Metrics'!$A:$A,'Ownership Metrics'!$F:$F),"")</f>
        <v>7</v>
      </c>
      <c r="R3467" s="30">
        <f>IFERROR(_xlfn.XLOOKUP($B3467,'Ownership Metrics'!$A:$A,'Ownership Metrics'!$G:$G),"")</f>
        <v>56</v>
      </c>
      <c r="S3467" s="27" t="str">
        <f>IFERROR(_xlfn.XLOOKUP($B3467,'Ownership Metrics'!$A:$A,'Ownership Metrics'!$H:$H),"")</f>
        <v>Mayoritas</v>
      </c>
      <c r="T3467" s="27" t="str">
        <f>IFERROR(_xlfn.XLOOKUP($B3467,'Ownership Metrics'!$A:$A,'Ownership Metrics'!$I:$I),"")</f>
        <v>Tinggi</v>
      </c>
      <c r="U3467" s="27">
        <f>IF(COUNTIFS($B$2:$B3467,$B3467,$D$2:$D3467,$D3467)=1,1,0)</f>
        <v>1</v>
      </c>
      <c r="V3467" s="27">
        <f t="shared" si="163"/>
        <v>1.51</v>
      </c>
      <c r="W3467" s="27">
        <f t="shared" si="164"/>
        <v>7</v>
      </c>
      <c r="X3467" s="27">
        <f t="shared" si="162"/>
        <v>1.5099996533</v>
      </c>
    </row>
    <row r="3468" spans="1:24" x14ac:dyDescent="0.25">
      <c r="A3468" s="26">
        <v>46265</v>
      </c>
      <c r="B3468" s="27" t="s">
        <v>10608</v>
      </c>
      <c r="C3468" s="27" t="s">
        <v>3756</v>
      </c>
      <c r="D3468" s="27" t="s">
        <v>3760</v>
      </c>
      <c r="E3468" s="27" t="s">
        <v>22</v>
      </c>
      <c r="F3468" s="27" t="s">
        <v>32</v>
      </c>
      <c r="G3468" s="27"/>
      <c r="H3468" s="27" t="s">
        <v>569</v>
      </c>
      <c r="I3468" s="28">
        <v>375402106</v>
      </c>
      <c r="J3468" s="28">
        <v>0</v>
      </c>
      <c r="K3468" s="28">
        <v>375402106</v>
      </c>
      <c r="L3468" s="29">
        <v>16.190000000000001</v>
      </c>
      <c r="M3468" s="29">
        <f>IFERROR(_xlfn.XLOOKUP($B3468,'Ownership Metrics'!$A:$A,'Ownership Metrics'!$B:$B),"")</f>
        <v>1.27</v>
      </c>
      <c r="N3468" s="28">
        <f>IFERROR(_xlfn.XLOOKUP($B3468,'Ownership Metrics'!$A:$A,'Ownership Metrics'!$C:$C),"")</f>
        <v>3173</v>
      </c>
      <c r="O3468" s="29">
        <f>IFERROR(_xlfn.XLOOKUP($B3468,'Ownership Metrics'!$A:$A,'Ownership Metrics'!$D:$D),"")</f>
        <v>50.95</v>
      </c>
      <c r="P3468" s="29">
        <f>IFERROR(_xlfn.XLOOKUP($B3468,'Ownership Metrics'!$A:$A,'Ownership Metrics'!$E:$E),"")</f>
        <v>81.510000000000005</v>
      </c>
      <c r="Q3468" s="30">
        <f>IFERROR(_xlfn.XLOOKUP($B3468,'Ownership Metrics'!$A:$A,'Ownership Metrics'!$F:$F),"")</f>
        <v>7</v>
      </c>
      <c r="R3468" s="30">
        <f>IFERROR(_xlfn.XLOOKUP($B3468,'Ownership Metrics'!$A:$A,'Ownership Metrics'!$G:$G),"")</f>
        <v>56</v>
      </c>
      <c r="S3468" s="27" t="str">
        <f>IFERROR(_xlfn.XLOOKUP($B3468,'Ownership Metrics'!$A:$A,'Ownership Metrics'!$H:$H),"")</f>
        <v>Mayoritas</v>
      </c>
      <c r="T3468" s="27" t="str">
        <f>IFERROR(_xlfn.XLOOKUP($B3468,'Ownership Metrics'!$A:$A,'Ownership Metrics'!$I:$I),"")</f>
        <v>Tinggi</v>
      </c>
      <c r="U3468" s="27">
        <f>IF(COUNTIFS($B$2:$B3468,$B3468,$D$2:$D3468,$D3468)=1,1,0)</f>
        <v>1</v>
      </c>
      <c r="V3468" s="27">
        <f t="shared" si="163"/>
        <v>16.190000000000001</v>
      </c>
      <c r="W3468" s="27">
        <f t="shared" si="164"/>
        <v>2</v>
      </c>
      <c r="X3468" s="27">
        <f t="shared" si="162"/>
        <v>16.189999653200001</v>
      </c>
    </row>
    <row r="3469" spans="1:24" x14ac:dyDescent="0.25">
      <c r="A3469" s="26">
        <v>46265</v>
      </c>
      <c r="B3469" s="27" t="s">
        <v>10608</v>
      </c>
      <c r="C3469" s="27" t="s">
        <v>3756</v>
      </c>
      <c r="D3469" s="27" t="s">
        <v>1202</v>
      </c>
      <c r="E3469" s="27" t="s">
        <v>35</v>
      </c>
      <c r="F3469" s="27" t="s">
        <v>23</v>
      </c>
      <c r="G3469" s="27" t="s">
        <v>36</v>
      </c>
      <c r="H3469" s="27" t="s">
        <v>24</v>
      </c>
      <c r="I3469" s="28">
        <v>333164863</v>
      </c>
      <c r="J3469" s="28">
        <v>0</v>
      </c>
      <c r="K3469" s="28">
        <v>333164863</v>
      </c>
      <c r="L3469" s="29">
        <v>14.37</v>
      </c>
      <c r="M3469" s="29">
        <f>IFERROR(_xlfn.XLOOKUP($B3469,'Ownership Metrics'!$A:$A,'Ownership Metrics'!$B:$B),"")</f>
        <v>1.27</v>
      </c>
      <c r="N3469" s="28">
        <f>IFERROR(_xlfn.XLOOKUP($B3469,'Ownership Metrics'!$A:$A,'Ownership Metrics'!$C:$C),"")</f>
        <v>3173</v>
      </c>
      <c r="O3469" s="29">
        <f>IFERROR(_xlfn.XLOOKUP($B3469,'Ownership Metrics'!$A:$A,'Ownership Metrics'!$D:$D),"")</f>
        <v>50.95</v>
      </c>
      <c r="P3469" s="29">
        <f>IFERROR(_xlfn.XLOOKUP($B3469,'Ownership Metrics'!$A:$A,'Ownership Metrics'!$E:$E),"")</f>
        <v>81.510000000000005</v>
      </c>
      <c r="Q3469" s="30">
        <f>IFERROR(_xlfn.XLOOKUP($B3469,'Ownership Metrics'!$A:$A,'Ownership Metrics'!$F:$F),"")</f>
        <v>7</v>
      </c>
      <c r="R3469" s="30">
        <f>IFERROR(_xlfn.XLOOKUP($B3469,'Ownership Metrics'!$A:$A,'Ownership Metrics'!$G:$G),"")</f>
        <v>56</v>
      </c>
      <c r="S3469" s="27" t="str">
        <f>IFERROR(_xlfn.XLOOKUP($B3469,'Ownership Metrics'!$A:$A,'Ownership Metrics'!$H:$H),"")</f>
        <v>Mayoritas</v>
      </c>
      <c r="T3469" s="27" t="str">
        <f>IFERROR(_xlfn.XLOOKUP($B3469,'Ownership Metrics'!$A:$A,'Ownership Metrics'!$I:$I),"")</f>
        <v>Tinggi</v>
      </c>
      <c r="U3469" s="27">
        <f>IF(COUNTIFS($B$2:$B3469,$B3469,$D$2:$D3469,$D3469)=1,1,0)</f>
        <v>1</v>
      </c>
      <c r="V3469" s="27">
        <f t="shared" si="163"/>
        <v>14.37</v>
      </c>
      <c r="W3469" s="27">
        <f t="shared" si="164"/>
        <v>3</v>
      </c>
      <c r="X3469" s="27">
        <f t="shared" si="162"/>
        <v>14.369999653099999</v>
      </c>
    </row>
    <row r="3470" spans="1:24" x14ac:dyDescent="0.25">
      <c r="A3470" s="26">
        <v>46265</v>
      </c>
      <c r="B3470" s="27" t="s">
        <v>10608</v>
      </c>
      <c r="C3470" s="27" t="s">
        <v>3756</v>
      </c>
      <c r="D3470" s="27" t="s">
        <v>2578</v>
      </c>
      <c r="E3470" s="27" t="s">
        <v>26</v>
      </c>
      <c r="F3470" s="27" t="s">
        <v>32</v>
      </c>
      <c r="G3470" s="27"/>
      <c r="H3470" s="27" t="s">
        <v>64</v>
      </c>
      <c r="I3470" s="28">
        <v>213557597</v>
      </c>
      <c r="J3470" s="28">
        <v>0</v>
      </c>
      <c r="K3470" s="28">
        <v>213557597</v>
      </c>
      <c r="L3470" s="29">
        <v>9.2100000000000009</v>
      </c>
      <c r="M3470" s="29">
        <f>IFERROR(_xlfn.XLOOKUP($B3470,'Ownership Metrics'!$A:$A,'Ownership Metrics'!$B:$B),"")</f>
        <v>1.27</v>
      </c>
      <c r="N3470" s="28">
        <f>IFERROR(_xlfn.XLOOKUP($B3470,'Ownership Metrics'!$A:$A,'Ownership Metrics'!$C:$C),"")</f>
        <v>3173</v>
      </c>
      <c r="O3470" s="29">
        <f>IFERROR(_xlfn.XLOOKUP($B3470,'Ownership Metrics'!$A:$A,'Ownership Metrics'!$D:$D),"")</f>
        <v>50.95</v>
      </c>
      <c r="P3470" s="29">
        <f>IFERROR(_xlfn.XLOOKUP($B3470,'Ownership Metrics'!$A:$A,'Ownership Metrics'!$E:$E),"")</f>
        <v>81.510000000000005</v>
      </c>
      <c r="Q3470" s="30">
        <f>IFERROR(_xlfn.XLOOKUP($B3470,'Ownership Metrics'!$A:$A,'Ownership Metrics'!$F:$F),"")</f>
        <v>7</v>
      </c>
      <c r="R3470" s="30">
        <f>IFERROR(_xlfn.XLOOKUP($B3470,'Ownership Metrics'!$A:$A,'Ownership Metrics'!$G:$G),"")</f>
        <v>56</v>
      </c>
      <c r="S3470" s="27" t="str">
        <f>IFERROR(_xlfn.XLOOKUP($B3470,'Ownership Metrics'!$A:$A,'Ownership Metrics'!$H:$H),"")</f>
        <v>Mayoritas</v>
      </c>
      <c r="T3470" s="27" t="str">
        <f>IFERROR(_xlfn.XLOOKUP($B3470,'Ownership Metrics'!$A:$A,'Ownership Metrics'!$I:$I),"")</f>
        <v>Tinggi</v>
      </c>
      <c r="U3470" s="27">
        <f>IF(COUNTIFS($B$2:$B3470,$B3470,$D$2:$D3470,$D3470)=1,1,0)</f>
        <v>1</v>
      </c>
      <c r="V3470" s="27">
        <f t="shared" si="163"/>
        <v>9.2100000000000009</v>
      </c>
      <c r="W3470" s="27">
        <f t="shared" si="164"/>
        <v>4</v>
      </c>
      <c r="X3470" s="27">
        <f t="shared" si="162"/>
        <v>9.2099996530000006</v>
      </c>
    </row>
    <row r="3471" spans="1:24" x14ac:dyDescent="0.25">
      <c r="A3471" s="26">
        <v>46265</v>
      </c>
      <c r="B3471" s="27" t="s">
        <v>10609</v>
      </c>
      <c r="C3471" s="27" t="s">
        <v>3762</v>
      </c>
      <c r="D3471" s="27" t="s">
        <v>3763</v>
      </c>
      <c r="E3471" s="27" t="s">
        <v>22</v>
      </c>
      <c r="F3471" s="27" t="s">
        <v>23</v>
      </c>
      <c r="G3471" s="27"/>
      <c r="H3471" s="27" t="s">
        <v>24</v>
      </c>
      <c r="I3471" s="28">
        <v>3129590000</v>
      </c>
      <c r="J3471" s="28">
        <v>0</v>
      </c>
      <c r="K3471" s="28">
        <v>3129590000</v>
      </c>
      <c r="L3471" s="29">
        <v>45.67</v>
      </c>
      <c r="M3471" s="29">
        <f>IFERROR(_xlfn.XLOOKUP($B3471,'Ownership Metrics'!$A:$A,'Ownership Metrics'!$B:$B),"")</f>
        <v>6.65</v>
      </c>
      <c r="N3471" s="28">
        <f>IFERROR(_xlfn.XLOOKUP($B3471,'Ownership Metrics'!$A:$A,'Ownership Metrics'!$C:$C),"")</f>
        <v>2578</v>
      </c>
      <c r="O3471" s="29">
        <f>IFERROR(_xlfn.XLOOKUP($B3471,'Ownership Metrics'!$A:$A,'Ownership Metrics'!$D:$D),"")</f>
        <v>45.67</v>
      </c>
      <c r="P3471" s="29">
        <f>IFERROR(_xlfn.XLOOKUP($B3471,'Ownership Metrics'!$A:$A,'Ownership Metrics'!$E:$E),"")</f>
        <v>70.66</v>
      </c>
      <c r="Q3471" s="30">
        <f>IFERROR(_xlfn.XLOOKUP($B3471,'Ownership Metrics'!$A:$A,'Ownership Metrics'!$F:$F),"")</f>
        <v>13</v>
      </c>
      <c r="R3471" s="30">
        <f>IFERROR(_xlfn.XLOOKUP($B3471,'Ownership Metrics'!$A:$A,'Ownership Metrics'!$G:$G),"")</f>
        <v>44</v>
      </c>
      <c r="S3471" s="27" t="str">
        <f>IFERROR(_xlfn.XLOOKUP($B3471,'Ownership Metrics'!$A:$A,'Ownership Metrics'!$H:$H),"")</f>
        <v>Terkonsentrasi</v>
      </c>
      <c r="T3471" s="27" t="str">
        <f>IFERROR(_xlfn.XLOOKUP($B3471,'Ownership Metrics'!$A:$A,'Ownership Metrics'!$I:$I),"")</f>
        <v>Sedang</v>
      </c>
      <c r="U3471" s="27">
        <f>IF(COUNTIFS($B$2:$B3471,$B3471,$D$2:$D3471,$D3471)=1,1,0)</f>
        <v>1</v>
      </c>
      <c r="V3471" s="27">
        <f t="shared" si="163"/>
        <v>45.67</v>
      </c>
      <c r="W3471" s="27">
        <f t="shared" si="164"/>
        <v>1</v>
      </c>
      <c r="X3471" s="27">
        <f t="shared" si="162"/>
        <v>45.669999652900003</v>
      </c>
    </row>
    <row r="3472" spans="1:24" x14ac:dyDescent="0.25">
      <c r="A3472" s="26">
        <v>46265</v>
      </c>
      <c r="B3472" s="27" t="s">
        <v>10609</v>
      </c>
      <c r="C3472" s="27" t="s">
        <v>3762</v>
      </c>
      <c r="D3472" s="27" t="s">
        <v>3764</v>
      </c>
      <c r="E3472" s="27" t="s">
        <v>22</v>
      </c>
      <c r="F3472" s="27" t="s">
        <v>32</v>
      </c>
      <c r="G3472" s="27"/>
      <c r="H3472" s="27" t="s">
        <v>64</v>
      </c>
      <c r="I3472" s="28">
        <v>342011600</v>
      </c>
      <c r="J3472" s="28">
        <v>0</v>
      </c>
      <c r="K3472" s="28">
        <v>342011600</v>
      </c>
      <c r="L3472" s="29">
        <v>4.99</v>
      </c>
      <c r="M3472" s="29">
        <f>IFERROR(_xlfn.XLOOKUP($B3472,'Ownership Metrics'!$A:$A,'Ownership Metrics'!$B:$B),"")</f>
        <v>6.65</v>
      </c>
      <c r="N3472" s="28">
        <f>IFERROR(_xlfn.XLOOKUP($B3472,'Ownership Metrics'!$A:$A,'Ownership Metrics'!$C:$C),"")</f>
        <v>2578</v>
      </c>
      <c r="O3472" s="29">
        <f>IFERROR(_xlfn.XLOOKUP($B3472,'Ownership Metrics'!$A:$A,'Ownership Metrics'!$D:$D),"")</f>
        <v>45.67</v>
      </c>
      <c r="P3472" s="29">
        <f>IFERROR(_xlfn.XLOOKUP($B3472,'Ownership Metrics'!$A:$A,'Ownership Metrics'!$E:$E),"")</f>
        <v>70.66</v>
      </c>
      <c r="Q3472" s="30">
        <f>IFERROR(_xlfn.XLOOKUP($B3472,'Ownership Metrics'!$A:$A,'Ownership Metrics'!$F:$F),"")</f>
        <v>13</v>
      </c>
      <c r="R3472" s="30">
        <f>IFERROR(_xlfn.XLOOKUP($B3472,'Ownership Metrics'!$A:$A,'Ownership Metrics'!$G:$G),"")</f>
        <v>44</v>
      </c>
      <c r="S3472" s="27" t="str">
        <f>IFERROR(_xlfn.XLOOKUP($B3472,'Ownership Metrics'!$A:$A,'Ownership Metrics'!$H:$H),"")</f>
        <v>Terkonsentrasi</v>
      </c>
      <c r="T3472" s="27" t="str">
        <f>IFERROR(_xlfn.XLOOKUP($B3472,'Ownership Metrics'!$A:$A,'Ownership Metrics'!$I:$I),"")</f>
        <v>Sedang</v>
      </c>
      <c r="U3472" s="27">
        <f>IF(COUNTIFS($B$2:$B3472,$B3472,$D$2:$D3472,$D3472)=1,1,0)</f>
        <v>1</v>
      </c>
      <c r="V3472" s="27">
        <f t="shared" si="163"/>
        <v>4.99</v>
      </c>
      <c r="W3472" s="27">
        <f t="shared" si="164"/>
        <v>3</v>
      </c>
      <c r="X3472" s="27">
        <f t="shared" si="162"/>
        <v>4.9899996527999999</v>
      </c>
    </row>
    <row r="3473" spans="1:24" x14ac:dyDescent="0.25">
      <c r="A3473" s="26">
        <v>46265</v>
      </c>
      <c r="B3473" s="27" t="s">
        <v>10609</v>
      </c>
      <c r="C3473" s="27" t="s">
        <v>3762</v>
      </c>
      <c r="D3473" s="27" t="s">
        <v>3765</v>
      </c>
      <c r="E3473" s="27" t="s">
        <v>22</v>
      </c>
      <c r="F3473" s="27" t="s">
        <v>32</v>
      </c>
      <c r="G3473" s="27"/>
      <c r="H3473" s="27" t="s">
        <v>128</v>
      </c>
      <c r="I3473" s="28">
        <v>1370410000</v>
      </c>
      <c r="J3473" s="28">
        <v>0</v>
      </c>
      <c r="K3473" s="28">
        <v>1370410000</v>
      </c>
      <c r="L3473" s="29">
        <v>20</v>
      </c>
      <c r="M3473" s="29">
        <f>IFERROR(_xlfn.XLOOKUP($B3473,'Ownership Metrics'!$A:$A,'Ownership Metrics'!$B:$B),"")</f>
        <v>6.65</v>
      </c>
      <c r="N3473" s="28">
        <f>IFERROR(_xlfn.XLOOKUP($B3473,'Ownership Metrics'!$A:$A,'Ownership Metrics'!$C:$C),"")</f>
        <v>2578</v>
      </c>
      <c r="O3473" s="29">
        <f>IFERROR(_xlfn.XLOOKUP($B3473,'Ownership Metrics'!$A:$A,'Ownership Metrics'!$D:$D),"")</f>
        <v>45.67</v>
      </c>
      <c r="P3473" s="29">
        <f>IFERROR(_xlfn.XLOOKUP($B3473,'Ownership Metrics'!$A:$A,'Ownership Metrics'!$E:$E),"")</f>
        <v>70.66</v>
      </c>
      <c r="Q3473" s="30">
        <f>IFERROR(_xlfn.XLOOKUP($B3473,'Ownership Metrics'!$A:$A,'Ownership Metrics'!$F:$F),"")</f>
        <v>13</v>
      </c>
      <c r="R3473" s="30">
        <f>IFERROR(_xlfn.XLOOKUP($B3473,'Ownership Metrics'!$A:$A,'Ownership Metrics'!$G:$G),"")</f>
        <v>44</v>
      </c>
      <c r="S3473" s="27" t="str">
        <f>IFERROR(_xlfn.XLOOKUP($B3473,'Ownership Metrics'!$A:$A,'Ownership Metrics'!$H:$H),"")</f>
        <v>Terkonsentrasi</v>
      </c>
      <c r="T3473" s="27" t="str">
        <f>IFERROR(_xlfn.XLOOKUP($B3473,'Ownership Metrics'!$A:$A,'Ownership Metrics'!$I:$I),"")</f>
        <v>Sedang</v>
      </c>
      <c r="U3473" s="27">
        <f>IF(COUNTIFS($B$2:$B3473,$B3473,$D$2:$D3473,$D3473)=1,1,0)</f>
        <v>1</v>
      </c>
      <c r="V3473" s="27">
        <f t="shared" si="163"/>
        <v>20</v>
      </c>
      <c r="W3473" s="27">
        <f t="shared" si="164"/>
        <v>2</v>
      </c>
      <c r="X3473" s="27">
        <f t="shared" si="162"/>
        <v>19.999999652700001</v>
      </c>
    </row>
    <row r="3474" spans="1:24" x14ac:dyDescent="0.25">
      <c r="A3474" s="26">
        <v>46265</v>
      </c>
      <c r="B3474" s="27" t="s">
        <v>10609</v>
      </c>
      <c r="C3474" s="27" t="s">
        <v>3762</v>
      </c>
      <c r="D3474" s="27" t="s">
        <v>3766</v>
      </c>
      <c r="E3474" s="27" t="s">
        <v>35</v>
      </c>
      <c r="F3474" s="27" t="s">
        <v>23</v>
      </c>
      <c r="G3474" s="27" t="s">
        <v>36</v>
      </c>
      <c r="H3474" s="27" t="s">
        <v>24</v>
      </c>
      <c r="I3474" s="28">
        <v>98515400</v>
      </c>
      <c r="J3474" s="28">
        <v>0</v>
      </c>
      <c r="K3474" s="28">
        <v>98515400</v>
      </c>
      <c r="L3474" s="29">
        <v>1.44</v>
      </c>
      <c r="M3474" s="29">
        <f>IFERROR(_xlfn.XLOOKUP($B3474,'Ownership Metrics'!$A:$A,'Ownership Metrics'!$B:$B),"")</f>
        <v>6.65</v>
      </c>
      <c r="N3474" s="28">
        <f>IFERROR(_xlfn.XLOOKUP($B3474,'Ownership Metrics'!$A:$A,'Ownership Metrics'!$C:$C),"")</f>
        <v>2578</v>
      </c>
      <c r="O3474" s="29">
        <f>IFERROR(_xlfn.XLOOKUP($B3474,'Ownership Metrics'!$A:$A,'Ownership Metrics'!$D:$D),"")</f>
        <v>45.67</v>
      </c>
      <c r="P3474" s="29">
        <f>IFERROR(_xlfn.XLOOKUP($B3474,'Ownership Metrics'!$A:$A,'Ownership Metrics'!$E:$E),"")</f>
        <v>70.66</v>
      </c>
      <c r="Q3474" s="30">
        <f>IFERROR(_xlfn.XLOOKUP($B3474,'Ownership Metrics'!$A:$A,'Ownership Metrics'!$F:$F),"")</f>
        <v>13</v>
      </c>
      <c r="R3474" s="30">
        <f>IFERROR(_xlfn.XLOOKUP($B3474,'Ownership Metrics'!$A:$A,'Ownership Metrics'!$G:$G),"")</f>
        <v>44</v>
      </c>
      <c r="S3474" s="27" t="str">
        <f>IFERROR(_xlfn.XLOOKUP($B3474,'Ownership Metrics'!$A:$A,'Ownership Metrics'!$H:$H),"")</f>
        <v>Terkonsentrasi</v>
      </c>
      <c r="T3474" s="27" t="str">
        <f>IFERROR(_xlfn.XLOOKUP($B3474,'Ownership Metrics'!$A:$A,'Ownership Metrics'!$I:$I),"")</f>
        <v>Sedang</v>
      </c>
      <c r="U3474" s="27">
        <f>IF(COUNTIFS($B$2:$B3474,$B3474,$D$2:$D3474,$D3474)=1,1,0)</f>
        <v>1</v>
      </c>
      <c r="V3474" s="27">
        <f t="shared" si="163"/>
        <v>1.44</v>
      </c>
      <c r="W3474" s="27">
        <f t="shared" si="164"/>
        <v>10</v>
      </c>
      <c r="X3474" s="27">
        <f t="shared" si="162"/>
        <v>1.4399996525999998</v>
      </c>
    </row>
    <row r="3475" spans="1:24" x14ac:dyDescent="0.25">
      <c r="A3475" s="26">
        <v>46265</v>
      </c>
      <c r="B3475" s="27" t="s">
        <v>10609</v>
      </c>
      <c r="C3475" s="27" t="s">
        <v>3762</v>
      </c>
      <c r="D3475" s="27" t="s">
        <v>3767</v>
      </c>
      <c r="E3475" s="27" t="s">
        <v>35</v>
      </c>
      <c r="F3475" s="27" t="s">
        <v>23</v>
      </c>
      <c r="G3475" s="27" t="s">
        <v>36</v>
      </c>
      <c r="H3475" s="27" t="s">
        <v>24</v>
      </c>
      <c r="I3475" s="28">
        <v>322103500</v>
      </c>
      <c r="J3475" s="28">
        <v>0</v>
      </c>
      <c r="K3475" s="28">
        <v>322103500</v>
      </c>
      <c r="L3475" s="29">
        <v>4.7</v>
      </c>
      <c r="M3475" s="29">
        <f>IFERROR(_xlfn.XLOOKUP($B3475,'Ownership Metrics'!$A:$A,'Ownership Metrics'!$B:$B),"")</f>
        <v>6.65</v>
      </c>
      <c r="N3475" s="28">
        <f>IFERROR(_xlfn.XLOOKUP($B3475,'Ownership Metrics'!$A:$A,'Ownership Metrics'!$C:$C),"")</f>
        <v>2578</v>
      </c>
      <c r="O3475" s="29">
        <f>IFERROR(_xlfn.XLOOKUP($B3475,'Ownership Metrics'!$A:$A,'Ownership Metrics'!$D:$D),"")</f>
        <v>45.67</v>
      </c>
      <c r="P3475" s="29">
        <f>IFERROR(_xlfn.XLOOKUP($B3475,'Ownership Metrics'!$A:$A,'Ownership Metrics'!$E:$E),"")</f>
        <v>70.66</v>
      </c>
      <c r="Q3475" s="30">
        <f>IFERROR(_xlfn.XLOOKUP($B3475,'Ownership Metrics'!$A:$A,'Ownership Metrics'!$F:$F),"")</f>
        <v>13</v>
      </c>
      <c r="R3475" s="30">
        <f>IFERROR(_xlfn.XLOOKUP($B3475,'Ownership Metrics'!$A:$A,'Ownership Metrics'!$G:$G),"")</f>
        <v>44</v>
      </c>
      <c r="S3475" s="27" t="str">
        <f>IFERROR(_xlfn.XLOOKUP($B3475,'Ownership Metrics'!$A:$A,'Ownership Metrics'!$H:$H),"")</f>
        <v>Terkonsentrasi</v>
      </c>
      <c r="T3475" s="27" t="str">
        <f>IFERROR(_xlfn.XLOOKUP($B3475,'Ownership Metrics'!$A:$A,'Ownership Metrics'!$I:$I),"")</f>
        <v>Sedang</v>
      </c>
      <c r="U3475" s="27">
        <f>IF(COUNTIFS($B$2:$B3475,$B3475,$D$2:$D3475,$D3475)=1,1,0)</f>
        <v>1</v>
      </c>
      <c r="V3475" s="27">
        <f t="shared" si="163"/>
        <v>4.7</v>
      </c>
      <c r="W3475" s="27">
        <f t="shared" si="164"/>
        <v>4</v>
      </c>
      <c r="X3475" s="27">
        <f t="shared" si="162"/>
        <v>4.6999996524999998</v>
      </c>
    </row>
    <row r="3476" spans="1:24" x14ac:dyDescent="0.25">
      <c r="A3476" s="26">
        <v>46265</v>
      </c>
      <c r="B3476" s="27" t="s">
        <v>10609</v>
      </c>
      <c r="C3476" s="27" t="s">
        <v>3762</v>
      </c>
      <c r="D3476" s="27" t="s">
        <v>3081</v>
      </c>
      <c r="E3476" s="27" t="s">
        <v>35</v>
      </c>
      <c r="F3476" s="27" t="s">
        <v>23</v>
      </c>
      <c r="G3476" s="27" t="s">
        <v>36</v>
      </c>
      <c r="H3476" s="27" t="s">
        <v>24</v>
      </c>
      <c r="I3476" s="28">
        <v>97759700</v>
      </c>
      <c r="J3476" s="28">
        <v>0</v>
      </c>
      <c r="K3476" s="28">
        <v>97759700</v>
      </c>
      <c r="L3476" s="29">
        <v>1.43</v>
      </c>
      <c r="M3476" s="29">
        <f>IFERROR(_xlfn.XLOOKUP($B3476,'Ownership Metrics'!$A:$A,'Ownership Metrics'!$B:$B),"")</f>
        <v>6.65</v>
      </c>
      <c r="N3476" s="28">
        <f>IFERROR(_xlfn.XLOOKUP($B3476,'Ownership Metrics'!$A:$A,'Ownership Metrics'!$C:$C),"")</f>
        <v>2578</v>
      </c>
      <c r="O3476" s="29">
        <f>IFERROR(_xlfn.XLOOKUP($B3476,'Ownership Metrics'!$A:$A,'Ownership Metrics'!$D:$D),"")</f>
        <v>45.67</v>
      </c>
      <c r="P3476" s="29">
        <f>IFERROR(_xlfn.XLOOKUP($B3476,'Ownership Metrics'!$A:$A,'Ownership Metrics'!$E:$E),"")</f>
        <v>70.66</v>
      </c>
      <c r="Q3476" s="30">
        <f>IFERROR(_xlfn.XLOOKUP($B3476,'Ownership Metrics'!$A:$A,'Ownership Metrics'!$F:$F),"")</f>
        <v>13</v>
      </c>
      <c r="R3476" s="30">
        <f>IFERROR(_xlfn.XLOOKUP($B3476,'Ownership Metrics'!$A:$A,'Ownership Metrics'!$G:$G),"")</f>
        <v>44</v>
      </c>
      <c r="S3476" s="27" t="str">
        <f>IFERROR(_xlfn.XLOOKUP($B3476,'Ownership Metrics'!$A:$A,'Ownership Metrics'!$H:$H),"")</f>
        <v>Terkonsentrasi</v>
      </c>
      <c r="T3476" s="27" t="str">
        <f>IFERROR(_xlfn.XLOOKUP($B3476,'Ownership Metrics'!$A:$A,'Ownership Metrics'!$I:$I),"")</f>
        <v>Sedang</v>
      </c>
      <c r="U3476" s="27">
        <f>IF(COUNTIFS($B$2:$B3476,$B3476,$D$2:$D3476,$D3476)=1,1,0)</f>
        <v>1</v>
      </c>
      <c r="V3476" s="27">
        <f t="shared" si="163"/>
        <v>1.43</v>
      </c>
      <c r="W3476" s="27">
        <f t="shared" si="164"/>
        <v>12</v>
      </c>
      <c r="X3476" s="27">
        <f t="shared" si="162"/>
        <v>1.4299996524</v>
      </c>
    </row>
    <row r="3477" spans="1:24" x14ac:dyDescent="0.25">
      <c r="A3477" s="26">
        <v>46265</v>
      </c>
      <c r="B3477" s="27" t="s">
        <v>10609</v>
      </c>
      <c r="C3477" s="27" t="s">
        <v>3762</v>
      </c>
      <c r="D3477" s="27" t="s">
        <v>3768</v>
      </c>
      <c r="E3477" s="27" t="s">
        <v>35</v>
      </c>
      <c r="F3477" s="27" t="s">
        <v>23</v>
      </c>
      <c r="G3477" s="27" t="s">
        <v>36</v>
      </c>
      <c r="H3477" s="27"/>
      <c r="I3477" s="28">
        <v>210187800</v>
      </c>
      <c r="J3477" s="28">
        <v>0</v>
      </c>
      <c r="K3477" s="28">
        <v>210187800</v>
      </c>
      <c r="L3477" s="29">
        <v>3.07</v>
      </c>
      <c r="M3477" s="29">
        <f>IFERROR(_xlfn.XLOOKUP($B3477,'Ownership Metrics'!$A:$A,'Ownership Metrics'!$B:$B),"")</f>
        <v>6.65</v>
      </c>
      <c r="N3477" s="28">
        <f>IFERROR(_xlfn.XLOOKUP($B3477,'Ownership Metrics'!$A:$A,'Ownership Metrics'!$C:$C),"")</f>
        <v>2578</v>
      </c>
      <c r="O3477" s="29">
        <f>IFERROR(_xlfn.XLOOKUP($B3477,'Ownership Metrics'!$A:$A,'Ownership Metrics'!$D:$D),"")</f>
        <v>45.67</v>
      </c>
      <c r="P3477" s="29">
        <f>IFERROR(_xlfn.XLOOKUP($B3477,'Ownership Metrics'!$A:$A,'Ownership Metrics'!$E:$E),"")</f>
        <v>70.66</v>
      </c>
      <c r="Q3477" s="30">
        <f>IFERROR(_xlfn.XLOOKUP($B3477,'Ownership Metrics'!$A:$A,'Ownership Metrics'!$F:$F),"")</f>
        <v>13</v>
      </c>
      <c r="R3477" s="30">
        <f>IFERROR(_xlfn.XLOOKUP($B3477,'Ownership Metrics'!$A:$A,'Ownership Metrics'!$G:$G),"")</f>
        <v>44</v>
      </c>
      <c r="S3477" s="27" t="str">
        <f>IFERROR(_xlfn.XLOOKUP($B3477,'Ownership Metrics'!$A:$A,'Ownership Metrics'!$H:$H),"")</f>
        <v>Terkonsentrasi</v>
      </c>
      <c r="T3477" s="27" t="str">
        <f>IFERROR(_xlfn.XLOOKUP($B3477,'Ownership Metrics'!$A:$A,'Ownership Metrics'!$I:$I),"")</f>
        <v>Sedang</v>
      </c>
      <c r="U3477" s="27">
        <f>IF(COUNTIFS($B$2:$B3477,$B3477,$D$2:$D3477,$D3477)=1,1,0)</f>
        <v>1</v>
      </c>
      <c r="V3477" s="27">
        <f t="shared" si="163"/>
        <v>3.07</v>
      </c>
      <c r="W3477" s="27">
        <f t="shared" si="164"/>
        <v>6</v>
      </c>
      <c r="X3477" s="27">
        <f t="shared" si="162"/>
        <v>3.0699996522999999</v>
      </c>
    </row>
    <row r="3478" spans="1:24" x14ac:dyDescent="0.25">
      <c r="A3478" s="26">
        <v>46265</v>
      </c>
      <c r="B3478" s="27" t="s">
        <v>10609</v>
      </c>
      <c r="C3478" s="27" t="s">
        <v>3762</v>
      </c>
      <c r="D3478" s="27" t="s">
        <v>3769</v>
      </c>
      <c r="E3478" s="27" t="s">
        <v>35</v>
      </c>
      <c r="F3478" s="27" t="s">
        <v>23</v>
      </c>
      <c r="G3478" s="27" t="s">
        <v>36</v>
      </c>
      <c r="H3478" s="27" t="s">
        <v>24</v>
      </c>
      <c r="I3478" s="28">
        <v>304099100</v>
      </c>
      <c r="J3478" s="28">
        <v>0</v>
      </c>
      <c r="K3478" s="28">
        <v>304099100</v>
      </c>
      <c r="L3478" s="29">
        <v>4.4400000000000004</v>
      </c>
      <c r="M3478" s="29">
        <f>IFERROR(_xlfn.XLOOKUP($B3478,'Ownership Metrics'!$A:$A,'Ownership Metrics'!$B:$B),"")</f>
        <v>6.65</v>
      </c>
      <c r="N3478" s="28">
        <f>IFERROR(_xlfn.XLOOKUP($B3478,'Ownership Metrics'!$A:$A,'Ownership Metrics'!$C:$C),"")</f>
        <v>2578</v>
      </c>
      <c r="O3478" s="29">
        <f>IFERROR(_xlfn.XLOOKUP($B3478,'Ownership Metrics'!$A:$A,'Ownership Metrics'!$D:$D),"")</f>
        <v>45.67</v>
      </c>
      <c r="P3478" s="29">
        <f>IFERROR(_xlfn.XLOOKUP($B3478,'Ownership Metrics'!$A:$A,'Ownership Metrics'!$E:$E),"")</f>
        <v>70.66</v>
      </c>
      <c r="Q3478" s="30">
        <f>IFERROR(_xlfn.XLOOKUP($B3478,'Ownership Metrics'!$A:$A,'Ownership Metrics'!$F:$F),"")</f>
        <v>13</v>
      </c>
      <c r="R3478" s="30">
        <f>IFERROR(_xlfn.XLOOKUP($B3478,'Ownership Metrics'!$A:$A,'Ownership Metrics'!$G:$G),"")</f>
        <v>44</v>
      </c>
      <c r="S3478" s="27" t="str">
        <f>IFERROR(_xlfn.XLOOKUP($B3478,'Ownership Metrics'!$A:$A,'Ownership Metrics'!$H:$H),"")</f>
        <v>Terkonsentrasi</v>
      </c>
      <c r="T3478" s="27" t="str">
        <f>IFERROR(_xlfn.XLOOKUP($B3478,'Ownership Metrics'!$A:$A,'Ownership Metrics'!$I:$I),"")</f>
        <v>Sedang</v>
      </c>
      <c r="U3478" s="27">
        <f>IF(COUNTIFS($B$2:$B3478,$B3478,$D$2:$D3478,$D3478)=1,1,0)</f>
        <v>1</v>
      </c>
      <c r="V3478" s="27">
        <f t="shared" si="163"/>
        <v>4.4400000000000004</v>
      </c>
      <c r="W3478" s="27">
        <f t="shared" si="164"/>
        <v>5</v>
      </c>
      <c r="X3478" s="27">
        <f t="shared" si="162"/>
        <v>4.4399996522</v>
      </c>
    </row>
    <row r="3479" spans="1:24" x14ac:dyDescent="0.25">
      <c r="A3479" s="26">
        <v>46265</v>
      </c>
      <c r="B3479" s="27" t="s">
        <v>10609</v>
      </c>
      <c r="C3479" s="27" t="s">
        <v>3762</v>
      </c>
      <c r="D3479" s="27" t="s">
        <v>3770</v>
      </c>
      <c r="E3479" s="27" t="s">
        <v>35</v>
      </c>
      <c r="F3479" s="27" t="s">
        <v>23</v>
      </c>
      <c r="G3479" s="27" t="s">
        <v>36</v>
      </c>
      <c r="H3479" s="27" t="s">
        <v>24</v>
      </c>
      <c r="I3479" s="28">
        <v>98730000</v>
      </c>
      <c r="J3479" s="28">
        <v>0</v>
      </c>
      <c r="K3479" s="28">
        <v>98730000</v>
      </c>
      <c r="L3479" s="29">
        <v>1.44</v>
      </c>
      <c r="M3479" s="29">
        <f>IFERROR(_xlfn.XLOOKUP($B3479,'Ownership Metrics'!$A:$A,'Ownership Metrics'!$B:$B),"")</f>
        <v>6.65</v>
      </c>
      <c r="N3479" s="28">
        <f>IFERROR(_xlfn.XLOOKUP($B3479,'Ownership Metrics'!$A:$A,'Ownership Metrics'!$C:$C),"")</f>
        <v>2578</v>
      </c>
      <c r="O3479" s="29">
        <f>IFERROR(_xlfn.XLOOKUP($B3479,'Ownership Metrics'!$A:$A,'Ownership Metrics'!$D:$D),"")</f>
        <v>45.67</v>
      </c>
      <c r="P3479" s="29">
        <f>IFERROR(_xlfn.XLOOKUP($B3479,'Ownership Metrics'!$A:$A,'Ownership Metrics'!$E:$E),"")</f>
        <v>70.66</v>
      </c>
      <c r="Q3479" s="30">
        <f>IFERROR(_xlfn.XLOOKUP($B3479,'Ownership Metrics'!$A:$A,'Ownership Metrics'!$F:$F),"")</f>
        <v>13</v>
      </c>
      <c r="R3479" s="30">
        <f>IFERROR(_xlfn.XLOOKUP($B3479,'Ownership Metrics'!$A:$A,'Ownership Metrics'!$G:$G),"")</f>
        <v>44</v>
      </c>
      <c r="S3479" s="27" t="str">
        <f>IFERROR(_xlfn.XLOOKUP($B3479,'Ownership Metrics'!$A:$A,'Ownership Metrics'!$H:$H),"")</f>
        <v>Terkonsentrasi</v>
      </c>
      <c r="T3479" s="27" t="str">
        <f>IFERROR(_xlfn.XLOOKUP($B3479,'Ownership Metrics'!$A:$A,'Ownership Metrics'!$I:$I),"")</f>
        <v>Sedang</v>
      </c>
      <c r="U3479" s="27">
        <f>IF(COUNTIFS($B$2:$B3479,$B3479,$D$2:$D3479,$D3479)=1,1,0)</f>
        <v>1</v>
      </c>
      <c r="V3479" s="27">
        <f t="shared" si="163"/>
        <v>1.44</v>
      </c>
      <c r="W3479" s="27">
        <f t="shared" si="164"/>
        <v>11</v>
      </c>
      <c r="X3479" s="27">
        <f t="shared" si="162"/>
        <v>1.4399996521</v>
      </c>
    </row>
    <row r="3480" spans="1:24" x14ac:dyDescent="0.25">
      <c r="A3480" s="26">
        <v>46265</v>
      </c>
      <c r="B3480" s="27" t="s">
        <v>10609</v>
      </c>
      <c r="C3480" s="27" t="s">
        <v>3762</v>
      </c>
      <c r="D3480" s="27" t="s">
        <v>3771</v>
      </c>
      <c r="E3480" s="27" t="s">
        <v>35</v>
      </c>
      <c r="F3480" s="27" t="s">
        <v>23</v>
      </c>
      <c r="G3480" s="27" t="s">
        <v>36</v>
      </c>
      <c r="H3480" s="27" t="s">
        <v>24</v>
      </c>
      <c r="I3480" s="28">
        <v>101242600</v>
      </c>
      <c r="J3480" s="28">
        <v>0</v>
      </c>
      <c r="K3480" s="28">
        <v>101242600</v>
      </c>
      <c r="L3480" s="29">
        <v>1.48</v>
      </c>
      <c r="M3480" s="29">
        <f>IFERROR(_xlfn.XLOOKUP($B3480,'Ownership Metrics'!$A:$A,'Ownership Metrics'!$B:$B),"")</f>
        <v>6.65</v>
      </c>
      <c r="N3480" s="28">
        <f>IFERROR(_xlfn.XLOOKUP($B3480,'Ownership Metrics'!$A:$A,'Ownership Metrics'!$C:$C),"")</f>
        <v>2578</v>
      </c>
      <c r="O3480" s="29">
        <f>IFERROR(_xlfn.XLOOKUP($B3480,'Ownership Metrics'!$A:$A,'Ownership Metrics'!$D:$D),"")</f>
        <v>45.67</v>
      </c>
      <c r="P3480" s="29">
        <f>IFERROR(_xlfn.XLOOKUP($B3480,'Ownership Metrics'!$A:$A,'Ownership Metrics'!$E:$E),"")</f>
        <v>70.66</v>
      </c>
      <c r="Q3480" s="30">
        <f>IFERROR(_xlfn.XLOOKUP($B3480,'Ownership Metrics'!$A:$A,'Ownership Metrics'!$F:$F),"")</f>
        <v>13</v>
      </c>
      <c r="R3480" s="30">
        <f>IFERROR(_xlfn.XLOOKUP($B3480,'Ownership Metrics'!$A:$A,'Ownership Metrics'!$G:$G),"")</f>
        <v>44</v>
      </c>
      <c r="S3480" s="27" t="str">
        <f>IFERROR(_xlfn.XLOOKUP($B3480,'Ownership Metrics'!$A:$A,'Ownership Metrics'!$H:$H),"")</f>
        <v>Terkonsentrasi</v>
      </c>
      <c r="T3480" s="27" t="str">
        <f>IFERROR(_xlfn.XLOOKUP($B3480,'Ownership Metrics'!$A:$A,'Ownership Metrics'!$I:$I),"")</f>
        <v>Sedang</v>
      </c>
      <c r="U3480" s="27">
        <f>IF(COUNTIFS($B$2:$B3480,$B3480,$D$2:$D3480,$D3480)=1,1,0)</f>
        <v>1</v>
      </c>
      <c r="V3480" s="27">
        <f t="shared" si="163"/>
        <v>1.48</v>
      </c>
      <c r="W3480" s="27">
        <f t="shared" si="164"/>
        <v>9</v>
      </c>
      <c r="X3480" s="27">
        <f t="shared" si="162"/>
        <v>1.4799996520000001</v>
      </c>
    </row>
    <row r="3481" spans="1:24" x14ac:dyDescent="0.25">
      <c r="A3481" s="26">
        <v>46265</v>
      </c>
      <c r="B3481" s="27" t="s">
        <v>10609</v>
      </c>
      <c r="C3481" s="27" t="s">
        <v>3762</v>
      </c>
      <c r="D3481" s="27" t="s">
        <v>103</v>
      </c>
      <c r="E3481" s="27" t="s">
        <v>35</v>
      </c>
      <c r="F3481" s="27" t="s">
        <v>23</v>
      </c>
      <c r="G3481" s="27" t="s">
        <v>36</v>
      </c>
      <c r="H3481" s="27" t="s">
        <v>24</v>
      </c>
      <c r="I3481" s="28">
        <v>68547500</v>
      </c>
      <c r="J3481" s="28">
        <v>0</v>
      </c>
      <c r="K3481" s="28">
        <v>68547500</v>
      </c>
      <c r="L3481" s="29">
        <v>1</v>
      </c>
      <c r="M3481" s="29">
        <f>IFERROR(_xlfn.XLOOKUP($B3481,'Ownership Metrics'!$A:$A,'Ownership Metrics'!$B:$B),"")</f>
        <v>6.65</v>
      </c>
      <c r="N3481" s="28">
        <f>IFERROR(_xlfn.XLOOKUP($B3481,'Ownership Metrics'!$A:$A,'Ownership Metrics'!$C:$C),"")</f>
        <v>2578</v>
      </c>
      <c r="O3481" s="29">
        <f>IFERROR(_xlfn.XLOOKUP($B3481,'Ownership Metrics'!$A:$A,'Ownership Metrics'!$D:$D),"")</f>
        <v>45.67</v>
      </c>
      <c r="P3481" s="29">
        <f>IFERROR(_xlfn.XLOOKUP($B3481,'Ownership Metrics'!$A:$A,'Ownership Metrics'!$E:$E),"")</f>
        <v>70.66</v>
      </c>
      <c r="Q3481" s="30">
        <f>IFERROR(_xlfn.XLOOKUP($B3481,'Ownership Metrics'!$A:$A,'Ownership Metrics'!$F:$F),"")</f>
        <v>13</v>
      </c>
      <c r="R3481" s="30">
        <f>IFERROR(_xlfn.XLOOKUP($B3481,'Ownership Metrics'!$A:$A,'Ownership Metrics'!$G:$G),"")</f>
        <v>44</v>
      </c>
      <c r="S3481" s="27" t="str">
        <f>IFERROR(_xlfn.XLOOKUP($B3481,'Ownership Metrics'!$A:$A,'Ownership Metrics'!$H:$H),"")</f>
        <v>Terkonsentrasi</v>
      </c>
      <c r="T3481" s="27" t="str">
        <f>IFERROR(_xlfn.XLOOKUP($B3481,'Ownership Metrics'!$A:$A,'Ownership Metrics'!$I:$I),"")</f>
        <v>Sedang</v>
      </c>
      <c r="U3481" s="27">
        <f>IF(COUNTIFS($B$2:$B3481,$B3481,$D$2:$D3481,$D3481)=1,1,0)</f>
        <v>1</v>
      </c>
      <c r="V3481" s="27">
        <f t="shared" si="163"/>
        <v>1</v>
      </c>
      <c r="W3481" s="27">
        <f t="shared" si="164"/>
        <v>13</v>
      </c>
      <c r="X3481" s="27">
        <f t="shared" si="162"/>
        <v>0.99999965189999995</v>
      </c>
    </row>
    <row r="3482" spans="1:24" x14ac:dyDescent="0.25">
      <c r="A3482" s="26">
        <v>46265</v>
      </c>
      <c r="B3482" s="27" t="s">
        <v>10609</v>
      </c>
      <c r="C3482" s="27" t="s">
        <v>3762</v>
      </c>
      <c r="D3482" s="27" t="s">
        <v>3772</v>
      </c>
      <c r="E3482" s="27" t="s">
        <v>35</v>
      </c>
      <c r="F3482" s="27" t="s">
        <v>23</v>
      </c>
      <c r="G3482" s="27" t="s">
        <v>36</v>
      </c>
      <c r="H3482" s="27" t="s">
        <v>24</v>
      </c>
      <c r="I3482" s="28">
        <v>150000000</v>
      </c>
      <c r="J3482" s="28">
        <v>0</v>
      </c>
      <c r="K3482" s="28">
        <v>150000000</v>
      </c>
      <c r="L3482" s="29">
        <v>2.19</v>
      </c>
      <c r="M3482" s="29">
        <f>IFERROR(_xlfn.XLOOKUP($B3482,'Ownership Metrics'!$A:$A,'Ownership Metrics'!$B:$B),"")</f>
        <v>6.65</v>
      </c>
      <c r="N3482" s="28">
        <f>IFERROR(_xlfn.XLOOKUP($B3482,'Ownership Metrics'!$A:$A,'Ownership Metrics'!$C:$C),"")</f>
        <v>2578</v>
      </c>
      <c r="O3482" s="29">
        <f>IFERROR(_xlfn.XLOOKUP($B3482,'Ownership Metrics'!$A:$A,'Ownership Metrics'!$D:$D),"")</f>
        <v>45.67</v>
      </c>
      <c r="P3482" s="29">
        <f>IFERROR(_xlfn.XLOOKUP($B3482,'Ownership Metrics'!$A:$A,'Ownership Metrics'!$E:$E),"")</f>
        <v>70.66</v>
      </c>
      <c r="Q3482" s="30">
        <f>IFERROR(_xlfn.XLOOKUP($B3482,'Ownership Metrics'!$A:$A,'Ownership Metrics'!$F:$F),"")</f>
        <v>13</v>
      </c>
      <c r="R3482" s="30">
        <f>IFERROR(_xlfn.XLOOKUP($B3482,'Ownership Metrics'!$A:$A,'Ownership Metrics'!$G:$G),"")</f>
        <v>44</v>
      </c>
      <c r="S3482" s="27" t="str">
        <f>IFERROR(_xlfn.XLOOKUP($B3482,'Ownership Metrics'!$A:$A,'Ownership Metrics'!$H:$H),"")</f>
        <v>Terkonsentrasi</v>
      </c>
      <c r="T3482" s="27" t="str">
        <f>IFERROR(_xlfn.XLOOKUP($B3482,'Ownership Metrics'!$A:$A,'Ownership Metrics'!$I:$I),"")</f>
        <v>Sedang</v>
      </c>
      <c r="U3482" s="27">
        <f>IF(COUNTIFS($B$2:$B3482,$B3482,$D$2:$D3482,$D3482)=1,1,0)</f>
        <v>1</v>
      </c>
      <c r="V3482" s="27">
        <f t="shared" si="163"/>
        <v>2.19</v>
      </c>
      <c r="W3482" s="27">
        <f t="shared" si="164"/>
        <v>7</v>
      </c>
      <c r="X3482" s="27">
        <f t="shared" si="162"/>
        <v>2.1899996518</v>
      </c>
    </row>
    <row r="3483" spans="1:24" x14ac:dyDescent="0.25">
      <c r="A3483" s="26">
        <v>46265</v>
      </c>
      <c r="B3483" s="27" t="s">
        <v>10609</v>
      </c>
      <c r="C3483" s="27" t="s">
        <v>3762</v>
      </c>
      <c r="D3483" s="27" t="s">
        <v>3773</v>
      </c>
      <c r="E3483" s="27" t="s">
        <v>35</v>
      </c>
      <c r="F3483" s="27" t="s">
        <v>32</v>
      </c>
      <c r="G3483" s="27" t="s">
        <v>181</v>
      </c>
      <c r="H3483" s="27" t="s">
        <v>24</v>
      </c>
      <c r="I3483" s="28">
        <v>102712100</v>
      </c>
      <c r="J3483" s="28">
        <v>0</v>
      </c>
      <c r="K3483" s="28">
        <v>102712100</v>
      </c>
      <c r="L3483" s="29">
        <v>1.5</v>
      </c>
      <c r="M3483" s="29">
        <f>IFERROR(_xlfn.XLOOKUP($B3483,'Ownership Metrics'!$A:$A,'Ownership Metrics'!$B:$B),"")</f>
        <v>6.65</v>
      </c>
      <c r="N3483" s="28">
        <f>IFERROR(_xlfn.XLOOKUP($B3483,'Ownership Metrics'!$A:$A,'Ownership Metrics'!$C:$C),"")</f>
        <v>2578</v>
      </c>
      <c r="O3483" s="29">
        <f>IFERROR(_xlfn.XLOOKUP($B3483,'Ownership Metrics'!$A:$A,'Ownership Metrics'!$D:$D),"")</f>
        <v>45.67</v>
      </c>
      <c r="P3483" s="29">
        <f>IFERROR(_xlfn.XLOOKUP($B3483,'Ownership Metrics'!$A:$A,'Ownership Metrics'!$E:$E),"")</f>
        <v>70.66</v>
      </c>
      <c r="Q3483" s="30">
        <f>IFERROR(_xlfn.XLOOKUP($B3483,'Ownership Metrics'!$A:$A,'Ownership Metrics'!$F:$F),"")</f>
        <v>13</v>
      </c>
      <c r="R3483" s="30">
        <f>IFERROR(_xlfn.XLOOKUP($B3483,'Ownership Metrics'!$A:$A,'Ownership Metrics'!$G:$G),"")</f>
        <v>44</v>
      </c>
      <c r="S3483" s="27" t="str">
        <f>IFERROR(_xlfn.XLOOKUP($B3483,'Ownership Metrics'!$A:$A,'Ownership Metrics'!$H:$H),"")</f>
        <v>Terkonsentrasi</v>
      </c>
      <c r="T3483" s="27" t="str">
        <f>IFERROR(_xlfn.XLOOKUP($B3483,'Ownership Metrics'!$A:$A,'Ownership Metrics'!$I:$I),"")</f>
        <v>Sedang</v>
      </c>
      <c r="U3483" s="27">
        <f>IF(COUNTIFS($B$2:$B3483,$B3483,$D$2:$D3483,$D3483)=1,1,0)</f>
        <v>1</v>
      </c>
      <c r="V3483" s="27">
        <f t="shared" si="163"/>
        <v>1.5</v>
      </c>
      <c r="W3483" s="27">
        <f t="shared" si="164"/>
        <v>8</v>
      </c>
      <c r="X3483" s="27">
        <f t="shared" si="162"/>
        <v>1.4999996517</v>
      </c>
    </row>
    <row r="3484" spans="1:24" x14ac:dyDescent="0.25">
      <c r="A3484" s="26">
        <v>46265</v>
      </c>
      <c r="B3484" s="27" t="s">
        <v>10610</v>
      </c>
      <c r="C3484" s="27" t="s">
        <v>3775</v>
      </c>
      <c r="D3484" s="27" t="s">
        <v>3382</v>
      </c>
      <c r="E3484" s="27" t="s">
        <v>98</v>
      </c>
      <c r="F3484" s="27" t="s">
        <v>23</v>
      </c>
      <c r="G3484" s="27"/>
      <c r="H3484" s="27" t="s">
        <v>24</v>
      </c>
      <c r="I3484" s="28">
        <v>0</v>
      </c>
      <c r="J3484" s="28">
        <v>4999999999</v>
      </c>
      <c r="K3484" s="28">
        <v>4999999999</v>
      </c>
      <c r="L3484" s="29">
        <v>89.82</v>
      </c>
      <c r="M3484" s="29">
        <f>IFERROR(_xlfn.XLOOKUP($B3484,'Ownership Metrics'!$A:$A,'Ownership Metrics'!$B:$B),"")</f>
        <v>5.75</v>
      </c>
      <c r="N3484" s="28">
        <f>IFERROR(_xlfn.XLOOKUP($B3484,'Ownership Metrics'!$A:$A,'Ownership Metrics'!$C:$C),"")</f>
        <v>8087</v>
      </c>
      <c r="O3484" s="29">
        <f>IFERROR(_xlfn.XLOOKUP($B3484,'Ownership Metrics'!$A:$A,'Ownership Metrics'!$D:$D),"")</f>
        <v>89.82</v>
      </c>
      <c r="P3484" s="29">
        <f>IFERROR(_xlfn.XLOOKUP($B3484,'Ownership Metrics'!$A:$A,'Ownership Metrics'!$E:$E),"")</f>
        <v>94.25</v>
      </c>
      <c r="Q3484" s="30">
        <f>IFERROR(_xlfn.XLOOKUP($B3484,'Ownership Metrics'!$A:$A,'Ownership Metrics'!$F:$F),"")</f>
        <v>2</v>
      </c>
      <c r="R3484" s="30">
        <f>IFERROR(_xlfn.XLOOKUP($B3484,'Ownership Metrics'!$A:$A,'Ownership Metrics'!$G:$G),"")</f>
        <v>88</v>
      </c>
      <c r="S3484" s="27" t="str">
        <f>IFERROR(_xlfn.XLOOKUP($B3484,'Ownership Metrics'!$A:$A,'Ownership Metrics'!$H:$H),"")</f>
        <v>Mayoritas</v>
      </c>
      <c r="T3484" s="27" t="str">
        <f>IFERROR(_xlfn.XLOOKUP($B3484,'Ownership Metrics'!$A:$A,'Ownership Metrics'!$I:$I),"")</f>
        <v>Tinggi</v>
      </c>
      <c r="U3484" s="27">
        <f>IF(COUNTIFS($B$2:$B3484,$B3484,$D$2:$D3484,$D3484)=1,1,0)</f>
        <v>1</v>
      </c>
      <c r="V3484" s="27">
        <f t="shared" si="163"/>
        <v>89.82</v>
      </c>
      <c r="W3484" s="27">
        <f t="shared" si="164"/>
        <v>1</v>
      </c>
      <c r="X3484" s="27">
        <f t="shared" si="162"/>
        <v>89.8199996516</v>
      </c>
    </row>
    <row r="3485" spans="1:24" x14ac:dyDescent="0.25">
      <c r="A3485" s="26">
        <v>46265</v>
      </c>
      <c r="B3485" s="27" t="s">
        <v>10610</v>
      </c>
      <c r="C3485" s="27" t="s">
        <v>3775</v>
      </c>
      <c r="D3485" s="27" t="s">
        <v>551</v>
      </c>
      <c r="E3485" s="27" t="s">
        <v>98</v>
      </c>
      <c r="F3485" s="27" t="s">
        <v>23</v>
      </c>
      <c r="G3485" s="27"/>
      <c r="H3485" s="27" t="s">
        <v>24</v>
      </c>
      <c r="I3485" s="28">
        <v>246541600</v>
      </c>
      <c r="J3485" s="28">
        <v>0</v>
      </c>
      <c r="K3485" s="28">
        <v>246541600</v>
      </c>
      <c r="L3485" s="29">
        <v>4.43</v>
      </c>
      <c r="M3485" s="29">
        <f>IFERROR(_xlfn.XLOOKUP($B3485,'Ownership Metrics'!$A:$A,'Ownership Metrics'!$B:$B),"")</f>
        <v>5.75</v>
      </c>
      <c r="N3485" s="28">
        <f>IFERROR(_xlfn.XLOOKUP($B3485,'Ownership Metrics'!$A:$A,'Ownership Metrics'!$C:$C),"")</f>
        <v>8087</v>
      </c>
      <c r="O3485" s="29">
        <f>IFERROR(_xlfn.XLOOKUP($B3485,'Ownership Metrics'!$A:$A,'Ownership Metrics'!$D:$D),"")</f>
        <v>89.82</v>
      </c>
      <c r="P3485" s="29">
        <f>IFERROR(_xlfn.XLOOKUP($B3485,'Ownership Metrics'!$A:$A,'Ownership Metrics'!$E:$E),"")</f>
        <v>94.25</v>
      </c>
      <c r="Q3485" s="30">
        <f>IFERROR(_xlfn.XLOOKUP($B3485,'Ownership Metrics'!$A:$A,'Ownership Metrics'!$F:$F),"")</f>
        <v>2</v>
      </c>
      <c r="R3485" s="30">
        <f>IFERROR(_xlfn.XLOOKUP($B3485,'Ownership Metrics'!$A:$A,'Ownership Metrics'!$G:$G),"")</f>
        <v>88</v>
      </c>
      <c r="S3485" s="27" t="str">
        <f>IFERROR(_xlfn.XLOOKUP($B3485,'Ownership Metrics'!$A:$A,'Ownership Metrics'!$H:$H),"")</f>
        <v>Mayoritas</v>
      </c>
      <c r="T3485" s="27" t="str">
        <f>IFERROR(_xlfn.XLOOKUP($B3485,'Ownership Metrics'!$A:$A,'Ownership Metrics'!$I:$I),"")</f>
        <v>Tinggi</v>
      </c>
      <c r="U3485" s="27">
        <f>IF(COUNTIFS($B$2:$B3485,$B3485,$D$2:$D3485,$D3485)=1,1,0)</f>
        <v>1</v>
      </c>
      <c r="V3485" s="27">
        <f t="shared" si="163"/>
        <v>4.43</v>
      </c>
      <c r="W3485" s="27">
        <f t="shared" si="164"/>
        <v>2</v>
      </c>
      <c r="X3485" s="27">
        <f t="shared" si="162"/>
        <v>4.4299996514999993</v>
      </c>
    </row>
    <row r="3486" spans="1:24" x14ac:dyDescent="0.25">
      <c r="A3486" s="26">
        <v>46265</v>
      </c>
      <c r="B3486" s="27" t="s">
        <v>10611</v>
      </c>
      <c r="C3486" s="27" t="s">
        <v>3777</v>
      </c>
      <c r="D3486" s="27" t="s">
        <v>3778</v>
      </c>
      <c r="E3486" s="27" t="s">
        <v>22</v>
      </c>
      <c r="F3486" s="27" t="s">
        <v>23</v>
      </c>
      <c r="G3486" s="27"/>
      <c r="H3486" s="27" t="s">
        <v>24</v>
      </c>
      <c r="I3486" s="28">
        <v>1625792000</v>
      </c>
      <c r="J3486" s="28">
        <v>0</v>
      </c>
      <c r="K3486" s="28">
        <v>1625792000</v>
      </c>
      <c r="L3486" s="29">
        <v>78.319999999999993</v>
      </c>
      <c r="M3486" s="29">
        <f>IFERROR(_xlfn.XLOOKUP($B3486,'Ownership Metrics'!$A:$A,'Ownership Metrics'!$B:$B),"")</f>
        <v>18.350000000000001</v>
      </c>
      <c r="N3486" s="28">
        <f>IFERROR(_xlfn.XLOOKUP($B3486,'Ownership Metrics'!$A:$A,'Ownership Metrics'!$C:$C),"")</f>
        <v>6140</v>
      </c>
      <c r="O3486" s="29">
        <f>IFERROR(_xlfn.XLOOKUP($B3486,'Ownership Metrics'!$A:$A,'Ownership Metrics'!$D:$D),"")</f>
        <v>78.319999999999993</v>
      </c>
      <c r="P3486" s="29">
        <f>IFERROR(_xlfn.XLOOKUP($B3486,'Ownership Metrics'!$A:$A,'Ownership Metrics'!$E:$E),"")</f>
        <v>81.650000000000006</v>
      </c>
      <c r="Q3486" s="30">
        <f>IFERROR(_xlfn.XLOOKUP($B3486,'Ownership Metrics'!$A:$A,'Ownership Metrics'!$F:$F),"")</f>
        <v>3</v>
      </c>
      <c r="R3486" s="30">
        <f>IFERROR(_xlfn.XLOOKUP($B3486,'Ownership Metrics'!$A:$A,'Ownership Metrics'!$G:$G),"")</f>
        <v>74</v>
      </c>
      <c r="S3486" s="27" t="str">
        <f>IFERROR(_xlfn.XLOOKUP($B3486,'Ownership Metrics'!$A:$A,'Ownership Metrics'!$H:$H),"")</f>
        <v>Mayoritas</v>
      </c>
      <c r="T3486" s="27" t="str">
        <f>IFERROR(_xlfn.XLOOKUP($B3486,'Ownership Metrics'!$A:$A,'Ownership Metrics'!$I:$I),"")</f>
        <v>Tinggi</v>
      </c>
      <c r="U3486" s="27">
        <f>IF(COUNTIFS($B$2:$B3486,$B3486,$D$2:$D3486,$D3486)=1,1,0)</f>
        <v>1</v>
      </c>
      <c r="V3486" s="27">
        <f t="shared" si="163"/>
        <v>78.319999999999993</v>
      </c>
      <c r="W3486" s="27">
        <f t="shared" si="164"/>
        <v>1</v>
      </c>
      <c r="X3486" s="27">
        <f t="shared" si="162"/>
        <v>78.319999651399996</v>
      </c>
    </row>
    <row r="3487" spans="1:24" x14ac:dyDescent="0.25">
      <c r="A3487" s="26">
        <v>46265</v>
      </c>
      <c r="B3487" s="27" t="s">
        <v>10611</v>
      </c>
      <c r="C3487" s="27" t="s">
        <v>3777</v>
      </c>
      <c r="D3487" s="27" t="s">
        <v>3779</v>
      </c>
      <c r="E3487" s="27" t="s">
        <v>35</v>
      </c>
      <c r="F3487" s="27" t="s">
        <v>23</v>
      </c>
      <c r="G3487" s="27" t="s">
        <v>36</v>
      </c>
      <c r="H3487" s="27" t="s">
        <v>24</v>
      </c>
      <c r="I3487" s="28">
        <v>40650100</v>
      </c>
      <c r="J3487" s="28">
        <v>0</v>
      </c>
      <c r="K3487" s="28">
        <v>40650100</v>
      </c>
      <c r="L3487" s="29">
        <v>1.96</v>
      </c>
      <c r="M3487" s="29">
        <f>IFERROR(_xlfn.XLOOKUP($B3487,'Ownership Metrics'!$A:$A,'Ownership Metrics'!$B:$B),"")</f>
        <v>18.350000000000001</v>
      </c>
      <c r="N3487" s="28">
        <f>IFERROR(_xlfn.XLOOKUP($B3487,'Ownership Metrics'!$A:$A,'Ownership Metrics'!$C:$C),"")</f>
        <v>6140</v>
      </c>
      <c r="O3487" s="29">
        <f>IFERROR(_xlfn.XLOOKUP($B3487,'Ownership Metrics'!$A:$A,'Ownership Metrics'!$D:$D),"")</f>
        <v>78.319999999999993</v>
      </c>
      <c r="P3487" s="29">
        <f>IFERROR(_xlfn.XLOOKUP($B3487,'Ownership Metrics'!$A:$A,'Ownership Metrics'!$E:$E),"")</f>
        <v>81.650000000000006</v>
      </c>
      <c r="Q3487" s="30">
        <f>IFERROR(_xlfn.XLOOKUP($B3487,'Ownership Metrics'!$A:$A,'Ownership Metrics'!$F:$F),"")</f>
        <v>3</v>
      </c>
      <c r="R3487" s="30">
        <f>IFERROR(_xlfn.XLOOKUP($B3487,'Ownership Metrics'!$A:$A,'Ownership Metrics'!$G:$G),"")</f>
        <v>74</v>
      </c>
      <c r="S3487" s="27" t="str">
        <f>IFERROR(_xlfn.XLOOKUP($B3487,'Ownership Metrics'!$A:$A,'Ownership Metrics'!$H:$H),"")</f>
        <v>Mayoritas</v>
      </c>
      <c r="T3487" s="27" t="str">
        <f>IFERROR(_xlfn.XLOOKUP($B3487,'Ownership Metrics'!$A:$A,'Ownership Metrics'!$I:$I),"")</f>
        <v>Tinggi</v>
      </c>
      <c r="U3487" s="27">
        <f>IF(COUNTIFS($B$2:$B3487,$B3487,$D$2:$D3487,$D3487)=1,1,0)</f>
        <v>1</v>
      </c>
      <c r="V3487" s="27">
        <f t="shared" si="163"/>
        <v>1.96</v>
      </c>
      <c r="W3487" s="27">
        <f t="shared" si="164"/>
        <v>2</v>
      </c>
      <c r="X3487" s="27">
        <f t="shared" si="162"/>
        <v>1.9599996513</v>
      </c>
    </row>
    <row r="3488" spans="1:24" x14ac:dyDescent="0.25">
      <c r="A3488" s="26">
        <v>46265</v>
      </c>
      <c r="B3488" s="27" t="s">
        <v>10611</v>
      </c>
      <c r="C3488" s="27" t="s">
        <v>3777</v>
      </c>
      <c r="D3488" s="27" t="s">
        <v>320</v>
      </c>
      <c r="E3488" s="27" t="s">
        <v>35</v>
      </c>
      <c r="F3488" s="27" t="s">
        <v>23</v>
      </c>
      <c r="G3488" s="27" t="s">
        <v>36</v>
      </c>
      <c r="H3488" s="27"/>
      <c r="I3488" s="28">
        <v>28496300</v>
      </c>
      <c r="J3488" s="28">
        <v>0</v>
      </c>
      <c r="K3488" s="28">
        <v>28496300</v>
      </c>
      <c r="L3488" s="29">
        <v>1.37</v>
      </c>
      <c r="M3488" s="29">
        <f>IFERROR(_xlfn.XLOOKUP($B3488,'Ownership Metrics'!$A:$A,'Ownership Metrics'!$B:$B),"")</f>
        <v>18.350000000000001</v>
      </c>
      <c r="N3488" s="28">
        <f>IFERROR(_xlfn.XLOOKUP($B3488,'Ownership Metrics'!$A:$A,'Ownership Metrics'!$C:$C),"")</f>
        <v>6140</v>
      </c>
      <c r="O3488" s="29">
        <f>IFERROR(_xlfn.XLOOKUP($B3488,'Ownership Metrics'!$A:$A,'Ownership Metrics'!$D:$D),"")</f>
        <v>78.319999999999993</v>
      </c>
      <c r="P3488" s="29">
        <f>IFERROR(_xlfn.XLOOKUP($B3488,'Ownership Metrics'!$A:$A,'Ownership Metrics'!$E:$E),"")</f>
        <v>81.650000000000006</v>
      </c>
      <c r="Q3488" s="30">
        <f>IFERROR(_xlfn.XLOOKUP($B3488,'Ownership Metrics'!$A:$A,'Ownership Metrics'!$F:$F),"")</f>
        <v>3</v>
      </c>
      <c r="R3488" s="30">
        <f>IFERROR(_xlfn.XLOOKUP($B3488,'Ownership Metrics'!$A:$A,'Ownership Metrics'!$G:$G),"")</f>
        <v>74</v>
      </c>
      <c r="S3488" s="27" t="str">
        <f>IFERROR(_xlfn.XLOOKUP($B3488,'Ownership Metrics'!$A:$A,'Ownership Metrics'!$H:$H),"")</f>
        <v>Mayoritas</v>
      </c>
      <c r="T3488" s="27" t="str">
        <f>IFERROR(_xlfn.XLOOKUP($B3488,'Ownership Metrics'!$A:$A,'Ownership Metrics'!$I:$I),"")</f>
        <v>Tinggi</v>
      </c>
      <c r="U3488" s="27">
        <f>IF(COUNTIFS($B$2:$B3488,$B3488,$D$2:$D3488,$D3488)=1,1,0)</f>
        <v>1</v>
      </c>
      <c r="V3488" s="27">
        <f t="shared" si="163"/>
        <v>1.37</v>
      </c>
      <c r="W3488" s="27">
        <f t="shared" si="164"/>
        <v>3</v>
      </c>
      <c r="X3488" s="27">
        <f t="shared" si="162"/>
        <v>1.3699996512000001</v>
      </c>
    </row>
    <row r="3489" spans="1:24" x14ac:dyDescent="0.25">
      <c r="A3489" s="26">
        <v>46265</v>
      </c>
      <c r="B3489" s="27" t="s">
        <v>10612</v>
      </c>
      <c r="C3489" s="27" t="s">
        <v>3781</v>
      </c>
      <c r="D3489" s="27" t="s">
        <v>3782</v>
      </c>
      <c r="E3489" s="27" t="s">
        <v>22</v>
      </c>
      <c r="F3489" s="27" t="s">
        <v>23</v>
      </c>
      <c r="G3489" s="27"/>
      <c r="H3489" s="27" t="s">
        <v>24</v>
      </c>
      <c r="I3489" s="28">
        <v>452266400</v>
      </c>
      <c r="J3489" s="28">
        <v>0</v>
      </c>
      <c r="K3489" s="28">
        <v>452266400</v>
      </c>
      <c r="L3489" s="29">
        <v>77.03</v>
      </c>
      <c r="M3489" s="29">
        <f>IFERROR(_xlfn.XLOOKUP($B3489,'Ownership Metrics'!$A:$A,'Ownership Metrics'!$B:$B),"")</f>
        <v>22.97</v>
      </c>
      <c r="N3489" s="28">
        <f>IFERROR(_xlfn.XLOOKUP($B3489,'Ownership Metrics'!$A:$A,'Ownership Metrics'!$C:$C),"")</f>
        <v>5934</v>
      </c>
      <c r="O3489" s="29">
        <f>IFERROR(_xlfn.XLOOKUP($B3489,'Ownership Metrics'!$A:$A,'Ownership Metrics'!$D:$D),"")</f>
        <v>77.03</v>
      </c>
      <c r="P3489" s="29">
        <f>IFERROR(_xlfn.XLOOKUP($B3489,'Ownership Metrics'!$A:$A,'Ownership Metrics'!$E:$E),"")</f>
        <v>77.03</v>
      </c>
      <c r="Q3489" s="30">
        <f>IFERROR(_xlfn.XLOOKUP($B3489,'Ownership Metrics'!$A:$A,'Ownership Metrics'!$F:$F),"")</f>
        <v>1</v>
      </c>
      <c r="R3489" s="30">
        <f>IFERROR(_xlfn.XLOOKUP($B3489,'Ownership Metrics'!$A:$A,'Ownership Metrics'!$G:$G),"")</f>
        <v>74</v>
      </c>
      <c r="S3489" s="27" t="str">
        <f>IFERROR(_xlfn.XLOOKUP($B3489,'Ownership Metrics'!$A:$A,'Ownership Metrics'!$H:$H),"")</f>
        <v>Mayoritas</v>
      </c>
      <c r="T3489" s="27" t="str">
        <f>IFERROR(_xlfn.XLOOKUP($B3489,'Ownership Metrics'!$A:$A,'Ownership Metrics'!$I:$I),"")</f>
        <v>Tinggi</v>
      </c>
      <c r="U3489" s="27">
        <f>IF(COUNTIFS($B$2:$B3489,$B3489,$D$2:$D3489,$D3489)=1,1,0)</f>
        <v>1</v>
      </c>
      <c r="V3489" s="27">
        <f t="shared" si="163"/>
        <v>77.03</v>
      </c>
      <c r="W3489" s="27">
        <f t="shared" si="164"/>
        <v>1</v>
      </c>
      <c r="X3489" s="27">
        <f t="shared" si="162"/>
        <v>77.029999651099999</v>
      </c>
    </row>
    <row r="3490" spans="1:24" x14ac:dyDescent="0.25">
      <c r="A3490" s="26">
        <v>46265</v>
      </c>
      <c r="B3490" s="27" t="s">
        <v>10613</v>
      </c>
      <c r="C3490" s="27" t="s">
        <v>3784</v>
      </c>
      <c r="D3490" s="27" t="s">
        <v>3785</v>
      </c>
      <c r="E3490" s="27" t="s">
        <v>22</v>
      </c>
      <c r="F3490" s="27" t="s">
        <v>23</v>
      </c>
      <c r="G3490" s="27"/>
      <c r="H3490" s="27" t="s">
        <v>24</v>
      </c>
      <c r="I3490" s="28">
        <v>249114659</v>
      </c>
      <c r="J3490" s="28">
        <v>0</v>
      </c>
      <c r="K3490" s="28">
        <v>249114659</v>
      </c>
      <c r="L3490" s="29">
        <v>37.46</v>
      </c>
      <c r="M3490" s="29">
        <f>IFERROR(_xlfn.XLOOKUP($B3490,'Ownership Metrics'!$A:$A,'Ownership Metrics'!$B:$B),"")</f>
        <v>20.97</v>
      </c>
      <c r="N3490" s="28">
        <f>IFERROR(_xlfn.XLOOKUP($B3490,'Ownership Metrics'!$A:$A,'Ownership Metrics'!$C:$C),"")</f>
        <v>1905</v>
      </c>
      <c r="O3490" s="29">
        <f>IFERROR(_xlfn.XLOOKUP($B3490,'Ownership Metrics'!$A:$A,'Ownership Metrics'!$D:$D),"")</f>
        <v>37.46</v>
      </c>
      <c r="P3490" s="29">
        <f>IFERROR(_xlfn.XLOOKUP($B3490,'Ownership Metrics'!$A:$A,'Ownership Metrics'!$E:$E),"")</f>
        <v>65.760000000000005</v>
      </c>
      <c r="Q3490" s="30">
        <f>IFERROR(_xlfn.XLOOKUP($B3490,'Ownership Metrics'!$A:$A,'Ownership Metrics'!$F:$F),"")</f>
        <v>8</v>
      </c>
      <c r="R3490" s="30">
        <f>IFERROR(_xlfn.XLOOKUP($B3490,'Ownership Metrics'!$A:$A,'Ownership Metrics'!$G:$G),"")</f>
        <v>44</v>
      </c>
      <c r="S3490" s="27" t="str">
        <f>IFERROR(_xlfn.XLOOKUP($B3490,'Ownership Metrics'!$A:$A,'Ownership Metrics'!$H:$H),"")</f>
        <v>Oligopoli</v>
      </c>
      <c r="T3490" s="27" t="str">
        <f>IFERROR(_xlfn.XLOOKUP($B3490,'Ownership Metrics'!$A:$A,'Ownership Metrics'!$I:$I),"")</f>
        <v>Sedang</v>
      </c>
      <c r="U3490" s="27">
        <f>IF(COUNTIFS($B$2:$B3490,$B3490,$D$2:$D3490,$D3490)=1,1,0)</f>
        <v>1</v>
      </c>
      <c r="V3490" s="27">
        <f t="shared" si="163"/>
        <v>37.46</v>
      </c>
      <c r="W3490" s="27">
        <f t="shared" si="164"/>
        <v>1</v>
      </c>
      <c r="X3490" s="27">
        <f t="shared" si="162"/>
        <v>37.459999651000004</v>
      </c>
    </row>
    <row r="3491" spans="1:24" x14ac:dyDescent="0.25">
      <c r="A3491" s="26">
        <v>46265</v>
      </c>
      <c r="B3491" s="27" t="s">
        <v>10613</v>
      </c>
      <c r="C3491" s="27" t="s">
        <v>3784</v>
      </c>
      <c r="D3491" s="27" t="s">
        <v>1003</v>
      </c>
      <c r="E3491" s="27" t="s">
        <v>26</v>
      </c>
      <c r="F3491" s="27" t="s">
        <v>32</v>
      </c>
      <c r="G3491" s="27"/>
      <c r="H3491" s="27" t="s">
        <v>64</v>
      </c>
      <c r="I3491" s="28">
        <v>26949400</v>
      </c>
      <c r="J3491" s="28">
        <v>0</v>
      </c>
      <c r="K3491" s="28">
        <v>26949400</v>
      </c>
      <c r="L3491" s="29">
        <v>4.05</v>
      </c>
      <c r="M3491" s="29">
        <f>IFERROR(_xlfn.XLOOKUP($B3491,'Ownership Metrics'!$A:$A,'Ownership Metrics'!$B:$B),"")</f>
        <v>20.97</v>
      </c>
      <c r="N3491" s="28">
        <f>IFERROR(_xlfn.XLOOKUP($B3491,'Ownership Metrics'!$A:$A,'Ownership Metrics'!$C:$C),"")</f>
        <v>1905</v>
      </c>
      <c r="O3491" s="29">
        <f>IFERROR(_xlfn.XLOOKUP($B3491,'Ownership Metrics'!$A:$A,'Ownership Metrics'!$D:$D),"")</f>
        <v>37.46</v>
      </c>
      <c r="P3491" s="29">
        <f>IFERROR(_xlfn.XLOOKUP($B3491,'Ownership Metrics'!$A:$A,'Ownership Metrics'!$E:$E),"")</f>
        <v>65.760000000000005</v>
      </c>
      <c r="Q3491" s="30">
        <f>IFERROR(_xlfn.XLOOKUP($B3491,'Ownership Metrics'!$A:$A,'Ownership Metrics'!$F:$F),"")</f>
        <v>8</v>
      </c>
      <c r="R3491" s="30">
        <f>IFERROR(_xlfn.XLOOKUP($B3491,'Ownership Metrics'!$A:$A,'Ownership Metrics'!$G:$G),"")</f>
        <v>44</v>
      </c>
      <c r="S3491" s="27" t="str">
        <f>IFERROR(_xlfn.XLOOKUP($B3491,'Ownership Metrics'!$A:$A,'Ownership Metrics'!$H:$H),"")</f>
        <v>Oligopoli</v>
      </c>
      <c r="T3491" s="27" t="str">
        <f>IFERROR(_xlfn.XLOOKUP($B3491,'Ownership Metrics'!$A:$A,'Ownership Metrics'!$I:$I),"")</f>
        <v>Sedang</v>
      </c>
      <c r="U3491" s="27">
        <f>IF(COUNTIFS($B$2:$B3491,$B3491,$D$2:$D3491,$D3491)=1,1,0)</f>
        <v>1</v>
      </c>
      <c r="V3491" s="27">
        <f t="shared" si="163"/>
        <v>4.05</v>
      </c>
      <c r="W3491" s="27">
        <f t="shared" si="164"/>
        <v>4</v>
      </c>
      <c r="X3491" s="27">
        <f t="shared" si="162"/>
        <v>4.0499996509000002</v>
      </c>
    </row>
    <row r="3492" spans="1:24" x14ac:dyDescent="0.25">
      <c r="A3492" s="26">
        <v>46265</v>
      </c>
      <c r="B3492" s="27" t="s">
        <v>10613</v>
      </c>
      <c r="C3492" s="27" t="s">
        <v>3784</v>
      </c>
      <c r="D3492" s="27" t="s">
        <v>786</v>
      </c>
      <c r="E3492" s="27" t="s">
        <v>83</v>
      </c>
      <c r="F3492" s="27" t="s">
        <v>32</v>
      </c>
      <c r="G3492" s="27"/>
      <c r="H3492" s="27" t="s">
        <v>256</v>
      </c>
      <c r="I3492" s="28">
        <v>16263800</v>
      </c>
      <c r="J3492" s="28">
        <v>0</v>
      </c>
      <c r="K3492" s="28">
        <v>16263800</v>
      </c>
      <c r="L3492" s="29">
        <v>2.4500000000000002</v>
      </c>
      <c r="M3492" s="29">
        <f>IFERROR(_xlfn.XLOOKUP($B3492,'Ownership Metrics'!$A:$A,'Ownership Metrics'!$B:$B),"")</f>
        <v>20.97</v>
      </c>
      <c r="N3492" s="28">
        <f>IFERROR(_xlfn.XLOOKUP($B3492,'Ownership Metrics'!$A:$A,'Ownership Metrics'!$C:$C),"")</f>
        <v>1905</v>
      </c>
      <c r="O3492" s="29">
        <f>IFERROR(_xlfn.XLOOKUP($B3492,'Ownership Metrics'!$A:$A,'Ownership Metrics'!$D:$D),"")</f>
        <v>37.46</v>
      </c>
      <c r="P3492" s="29">
        <f>IFERROR(_xlfn.XLOOKUP($B3492,'Ownership Metrics'!$A:$A,'Ownership Metrics'!$E:$E),"")</f>
        <v>65.760000000000005</v>
      </c>
      <c r="Q3492" s="30">
        <f>IFERROR(_xlfn.XLOOKUP($B3492,'Ownership Metrics'!$A:$A,'Ownership Metrics'!$F:$F),"")</f>
        <v>8</v>
      </c>
      <c r="R3492" s="30">
        <f>IFERROR(_xlfn.XLOOKUP($B3492,'Ownership Metrics'!$A:$A,'Ownership Metrics'!$G:$G),"")</f>
        <v>44</v>
      </c>
      <c r="S3492" s="27" t="str">
        <f>IFERROR(_xlfn.XLOOKUP($B3492,'Ownership Metrics'!$A:$A,'Ownership Metrics'!$H:$H),"")</f>
        <v>Oligopoli</v>
      </c>
      <c r="T3492" s="27" t="str">
        <f>IFERROR(_xlfn.XLOOKUP($B3492,'Ownership Metrics'!$A:$A,'Ownership Metrics'!$I:$I),"")</f>
        <v>Sedang</v>
      </c>
      <c r="U3492" s="27">
        <f>IF(COUNTIFS($B$2:$B3492,$B3492,$D$2:$D3492,$D3492)=1,1,0)</f>
        <v>1</v>
      </c>
      <c r="V3492" s="27">
        <f t="shared" si="163"/>
        <v>2.4500000000000002</v>
      </c>
      <c r="W3492" s="27">
        <f t="shared" si="164"/>
        <v>6</v>
      </c>
      <c r="X3492" s="27">
        <f t="shared" si="162"/>
        <v>2.4499996508000002</v>
      </c>
    </row>
    <row r="3493" spans="1:24" x14ac:dyDescent="0.25">
      <c r="A3493" s="26">
        <v>46265</v>
      </c>
      <c r="B3493" s="27" t="s">
        <v>10613</v>
      </c>
      <c r="C3493" s="27" t="s">
        <v>3784</v>
      </c>
      <c r="D3493" s="27" t="s">
        <v>3786</v>
      </c>
      <c r="E3493" s="27" t="s">
        <v>35</v>
      </c>
      <c r="F3493" s="27" t="s">
        <v>23</v>
      </c>
      <c r="G3493" s="27" t="s">
        <v>36</v>
      </c>
      <c r="H3493" s="27" t="s">
        <v>24</v>
      </c>
      <c r="I3493" s="28">
        <v>10708900</v>
      </c>
      <c r="J3493" s="28">
        <v>0</v>
      </c>
      <c r="K3493" s="28">
        <v>10708900</v>
      </c>
      <c r="L3493" s="29">
        <v>1.61</v>
      </c>
      <c r="M3493" s="29">
        <f>IFERROR(_xlfn.XLOOKUP($B3493,'Ownership Metrics'!$A:$A,'Ownership Metrics'!$B:$B),"")</f>
        <v>20.97</v>
      </c>
      <c r="N3493" s="28">
        <f>IFERROR(_xlfn.XLOOKUP($B3493,'Ownership Metrics'!$A:$A,'Ownership Metrics'!$C:$C),"")</f>
        <v>1905</v>
      </c>
      <c r="O3493" s="29">
        <f>IFERROR(_xlfn.XLOOKUP($B3493,'Ownership Metrics'!$A:$A,'Ownership Metrics'!$D:$D),"")</f>
        <v>37.46</v>
      </c>
      <c r="P3493" s="29">
        <f>IFERROR(_xlfn.XLOOKUP($B3493,'Ownership Metrics'!$A:$A,'Ownership Metrics'!$E:$E),"")</f>
        <v>65.760000000000005</v>
      </c>
      <c r="Q3493" s="30">
        <f>IFERROR(_xlfn.XLOOKUP($B3493,'Ownership Metrics'!$A:$A,'Ownership Metrics'!$F:$F),"")</f>
        <v>8</v>
      </c>
      <c r="R3493" s="30">
        <f>IFERROR(_xlfn.XLOOKUP($B3493,'Ownership Metrics'!$A:$A,'Ownership Metrics'!$G:$G),"")</f>
        <v>44</v>
      </c>
      <c r="S3493" s="27" t="str">
        <f>IFERROR(_xlfn.XLOOKUP($B3493,'Ownership Metrics'!$A:$A,'Ownership Metrics'!$H:$H),"")</f>
        <v>Oligopoli</v>
      </c>
      <c r="T3493" s="27" t="str">
        <f>IFERROR(_xlfn.XLOOKUP($B3493,'Ownership Metrics'!$A:$A,'Ownership Metrics'!$I:$I),"")</f>
        <v>Sedang</v>
      </c>
      <c r="U3493" s="27">
        <f>IF(COUNTIFS($B$2:$B3493,$B3493,$D$2:$D3493,$D3493)=1,1,0)</f>
        <v>1</v>
      </c>
      <c r="V3493" s="27">
        <f t="shared" si="163"/>
        <v>1.61</v>
      </c>
      <c r="W3493" s="27">
        <f t="shared" si="164"/>
        <v>8</v>
      </c>
      <c r="X3493" s="27">
        <f t="shared" si="162"/>
        <v>1.6099996507000001</v>
      </c>
    </row>
    <row r="3494" spans="1:24" x14ac:dyDescent="0.25">
      <c r="A3494" s="26">
        <v>46265</v>
      </c>
      <c r="B3494" s="27" t="s">
        <v>10613</v>
      </c>
      <c r="C3494" s="27" t="s">
        <v>3784</v>
      </c>
      <c r="D3494" s="27" t="s">
        <v>3787</v>
      </c>
      <c r="E3494" s="27" t="s">
        <v>35</v>
      </c>
      <c r="F3494" s="27" t="s">
        <v>23</v>
      </c>
      <c r="G3494" s="27" t="s">
        <v>36</v>
      </c>
      <c r="H3494" s="27" t="s">
        <v>24</v>
      </c>
      <c r="I3494" s="28">
        <v>18845800</v>
      </c>
      <c r="J3494" s="28">
        <v>0</v>
      </c>
      <c r="K3494" s="28">
        <v>18845800</v>
      </c>
      <c r="L3494" s="29">
        <v>2.83</v>
      </c>
      <c r="M3494" s="29">
        <f>IFERROR(_xlfn.XLOOKUP($B3494,'Ownership Metrics'!$A:$A,'Ownership Metrics'!$B:$B),"")</f>
        <v>20.97</v>
      </c>
      <c r="N3494" s="28">
        <f>IFERROR(_xlfn.XLOOKUP($B3494,'Ownership Metrics'!$A:$A,'Ownership Metrics'!$C:$C),"")</f>
        <v>1905</v>
      </c>
      <c r="O3494" s="29">
        <f>IFERROR(_xlfn.XLOOKUP($B3494,'Ownership Metrics'!$A:$A,'Ownership Metrics'!$D:$D),"")</f>
        <v>37.46</v>
      </c>
      <c r="P3494" s="29">
        <f>IFERROR(_xlfn.XLOOKUP($B3494,'Ownership Metrics'!$A:$A,'Ownership Metrics'!$E:$E),"")</f>
        <v>65.760000000000005</v>
      </c>
      <c r="Q3494" s="30">
        <f>IFERROR(_xlfn.XLOOKUP($B3494,'Ownership Metrics'!$A:$A,'Ownership Metrics'!$F:$F),"")</f>
        <v>8</v>
      </c>
      <c r="R3494" s="30">
        <f>IFERROR(_xlfn.XLOOKUP($B3494,'Ownership Metrics'!$A:$A,'Ownership Metrics'!$G:$G),"")</f>
        <v>44</v>
      </c>
      <c r="S3494" s="27" t="str">
        <f>IFERROR(_xlfn.XLOOKUP($B3494,'Ownership Metrics'!$A:$A,'Ownership Metrics'!$H:$H),"")</f>
        <v>Oligopoli</v>
      </c>
      <c r="T3494" s="27" t="str">
        <f>IFERROR(_xlfn.XLOOKUP($B3494,'Ownership Metrics'!$A:$A,'Ownership Metrics'!$I:$I),"")</f>
        <v>Sedang</v>
      </c>
      <c r="U3494" s="27">
        <f>IF(COUNTIFS($B$2:$B3494,$B3494,$D$2:$D3494,$D3494)=1,1,0)</f>
        <v>1</v>
      </c>
      <c r="V3494" s="27">
        <f t="shared" si="163"/>
        <v>2.83</v>
      </c>
      <c r="W3494" s="27">
        <f t="shared" si="164"/>
        <v>5</v>
      </c>
      <c r="X3494" s="27">
        <f t="shared" si="162"/>
        <v>2.8299996506</v>
      </c>
    </row>
    <row r="3495" spans="1:24" x14ac:dyDescent="0.25">
      <c r="A3495" s="26">
        <v>46265</v>
      </c>
      <c r="B3495" s="27" t="s">
        <v>10613</v>
      </c>
      <c r="C3495" s="27" t="s">
        <v>3784</v>
      </c>
      <c r="D3495" s="27" t="s">
        <v>3788</v>
      </c>
      <c r="E3495" s="27" t="s">
        <v>35</v>
      </c>
      <c r="F3495" s="27" t="s">
        <v>23</v>
      </c>
      <c r="G3495" s="27" t="s">
        <v>36</v>
      </c>
      <c r="H3495" s="27" t="s">
        <v>24</v>
      </c>
      <c r="I3495" s="28">
        <v>15480500</v>
      </c>
      <c r="J3495" s="28">
        <v>0</v>
      </c>
      <c r="K3495" s="28">
        <v>15480500</v>
      </c>
      <c r="L3495" s="29">
        <v>2.33</v>
      </c>
      <c r="M3495" s="29">
        <f>IFERROR(_xlfn.XLOOKUP($B3495,'Ownership Metrics'!$A:$A,'Ownership Metrics'!$B:$B),"")</f>
        <v>20.97</v>
      </c>
      <c r="N3495" s="28">
        <f>IFERROR(_xlfn.XLOOKUP($B3495,'Ownership Metrics'!$A:$A,'Ownership Metrics'!$C:$C),"")</f>
        <v>1905</v>
      </c>
      <c r="O3495" s="29">
        <f>IFERROR(_xlfn.XLOOKUP($B3495,'Ownership Metrics'!$A:$A,'Ownership Metrics'!$D:$D),"")</f>
        <v>37.46</v>
      </c>
      <c r="P3495" s="29">
        <f>IFERROR(_xlfn.XLOOKUP($B3495,'Ownership Metrics'!$A:$A,'Ownership Metrics'!$E:$E),"")</f>
        <v>65.760000000000005</v>
      </c>
      <c r="Q3495" s="30">
        <f>IFERROR(_xlfn.XLOOKUP($B3495,'Ownership Metrics'!$A:$A,'Ownership Metrics'!$F:$F),"")</f>
        <v>8</v>
      </c>
      <c r="R3495" s="30">
        <f>IFERROR(_xlfn.XLOOKUP($B3495,'Ownership Metrics'!$A:$A,'Ownership Metrics'!$G:$G),"")</f>
        <v>44</v>
      </c>
      <c r="S3495" s="27" t="str">
        <f>IFERROR(_xlfn.XLOOKUP($B3495,'Ownership Metrics'!$A:$A,'Ownership Metrics'!$H:$H),"")</f>
        <v>Oligopoli</v>
      </c>
      <c r="T3495" s="27" t="str">
        <f>IFERROR(_xlfn.XLOOKUP($B3495,'Ownership Metrics'!$A:$A,'Ownership Metrics'!$I:$I),"")</f>
        <v>Sedang</v>
      </c>
      <c r="U3495" s="27">
        <f>IF(COUNTIFS($B$2:$B3495,$B3495,$D$2:$D3495,$D3495)=1,1,0)</f>
        <v>1</v>
      </c>
      <c r="V3495" s="27">
        <f t="shared" si="163"/>
        <v>2.33</v>
      </c>
      <c r="W3495" s="27">
        <f t="shared" si="164"/>
        <v>7</v>
      </c>
      <c r="X3495" s="27">
        <f t="shared" si="162"/>
        <v>2.3299996505</v>
      </c>
    </row>
    <row r="3496" spans="1:24" x14ac:dyDescent="0.25">
      <c r="A3496" s="26">
        <v>46265</v>
      </c>
      <c r="B3496" s="27" t="s">
        <v>10613</v>
      </c>
      <c r="C3496" s="27" t="s">
        <v>3784</v>
      </c>
      <c r="D3496" s="27" t="s">
        <v>3789</v>
      </c>
      <c r="E3496" s="27" t="s">
        <v>35</v>
      </c>
      <c r="F3496" s="27" t="s">
        <v>23</v>
      </c>
      <c r="G3496" s="27" t="s">
        <v>36</v>
      </c>
      <c r="H3496" s="27" t="s">
        <v>24</v>
      </c>
      <c r="I3496" s="28">
        <v>56836821</v>
      </c>
      <c r="J3496" s="28">
        <v>0</v>
      </c>
      <c r="K3496" s="28">
        <v>56836821</v>
      </c>
      <c r="L3496" s="29">
        <v>8.5500000000000007</v>
      </c>
      <c r="M3496" s="29">
        <f>IFERROR(_xlfn.XLOOKUP($B3496,'Ownership Metrics'!$A:$A,'Ownership Metrics'!$B:$B),"")</f>
        <v>20.97</v>
      </c>
      <c r="N3496" s="28">
        <f>IFERROR(_xlfn.XLOOKUP($B3496,'Ownership Metrics'!$A:$A,'Ownership Metrics'!$C:$C),"")</f>
        <v>1905</v>
      </c>
      <c r="O3496" s="29">
        <f>IFERROR(_xlfn.XLOOKUP($B3496,'Ownership Metrics'!$A:$A,'Ownership Metrics'!$D:$D),"")</f>
        <v>37.46</v>
      </c>
      <c r="P3496" s="29">
        <f>IFERROR(_xlfn.XLOOKUP($B3496,'Ownership Metrics'!$A:$A,'Ownership Metrics'!$E:$E),"")</f>
        <v>65.760000000000005</v>
      </c>
      <c r="Q3496" s="30">
        <f>IFERROR(_xlfn.XLOOKUP($B3496,'Ownership Metrics'!$A:$A,'Ownership Metrics'!$F:$F),"")</f>
        <v>8</v>
      </c>
      <c r="R3496" s="30">
        <f>IFERROR(_xlfn.XLOOKUP($B3496,'Ownership Metrics'!$A:$A,'Ownership Metrics'!$G:$G),"")</f>
        <v>44</v>
      </c>
      <c r="S3496" s="27" t="str">
        <f>IFERROR(_xlfn.XLOOKUP($B3496,'Ownership Metrics'!$A:$A,'Ownership Metrics'!$H:$H),"")</f>
        <v>Oligopoli</v>
      </c>
      <c r="T3496" s="27" t="str">
        <f>IFERROR(_xlfn.XLOOKUP($B3496,'Ownership Metrics'!$A:$A,'Ownership Metrics'!$I:$I),"")</f>
        <v>Sedang</v>
      </c>
      <c r="U3496" s="27">
        <f>IF(COUNTIFS($B$2:$B3496,$B3496,$D$2:$D3496,$D3496)=1,1,0)</f>
        <v>1</v>
      </c>
      <c r="V3496" s="27">
        <f t="shared" si="163"/>
        <v>8.5500000000000007</v>
      </c>
      <c r="W3496" s="27">
        <f t="shared" si="164"/>
        <v>3</v>
      </c>
      <c r="X3496" s="27">
        <f t="shared" si="162"/>
        <v>8.5499996504000002</v>
      </c>
    </row>
    <row r="3497" spans="1:24" x14ac:dyDescent="0.25">
      <c r="A3497" s="26">
        <v>46265</v>
      </c>
      <c r="B3497" s="27" t="s">
        <v>10613</v>
      </c>
      <c r="C3497" s="27" t="s">
        <v>3784</v>
      </c>
      <c r="D3497" s="27" t="s">
        <v>873</v>
      </c>
      <c r="E3497" s="27" t="s">
        <v>35</v>
      </c>
      <c r="F3497" s="27" t="s">
        <v>23</v>
      </c>
      <c r="G3497" s="27" t="s">
        <v>36</v>
      </c>
      <c r="H3497" s="27" t="s">
        <v>24</v>
      </c>
      <c r="I3497" s="28">
        <v>131351900</v>
      </c>
      <c r="J3497" s="28">
        <v>0</v>
      </c>
      <c r="K3497" s="28">
        <v>131351900</v>
      </c>
      <c r="L3497" s="29">
        <v>19.75</v>
      </c>
      <c r="M3497" s="29">
        <f>IFERROR(_xlfn.XLOOKUP($B3497,'Ownership Metrics'!$A:$A,'Ownership Metrics'!$B:$B),"")</f>
        <v>20.97</v>
      </c>
      <c r="N3497" s="28">
        <f>IFERROR(_xlfn.XLOOKUP($B3497,'Ownership Metrics'!$A:$A,'Ownership Metrics'!$C:$C),"")</f>
        <v>1905</v>
      </c>
      <c r="O3497" s="29">
        <f>IFERROR(_xlfn.XLOOKUP($B3497,'Ownership Metrics'!$A:$A,'Ownership Metrics'!$D:$D),"")</f>
        <v>37.46</v>
      </c>
      <c r="P3497" s="29">
        <f>IFERROR(_xlfn.XLOOKUP($B3497,'Ownership Metrics'!$A:$A,'Ownership Metrics'!$E:$E),"")</f>
        <v>65.760000000000005</v>
      </c>
      <c r="Q3497" s="30">
        <f>IFERROR(_xlfn.XLOOKUP($B3497,'Ownership Metrics'!$A:$A,'Ownership Metrics'!$F:$F),"")</f>
        <v>8</v>
      </c>
      <c r="R3497" s="30">
        <f>IFERROR(_xlfn.XLOOKUP($B3497,'Ownership Metrics'!$A:$A,'Ownership Metrics'!$G:$G),"")</f>
        <v>44</v>
      </c>
      <c r="S3497" s="27" t="str">
        <f>IFERROR(_xlfn.XLOOKUP($B3497,'Ownership Metrics'!$A:$A,'Ownership Metrics'!$H:$H),"")</f>
        <v>Oligopoli</v>
      </c>
      <c r="T3497" s="27" t="str">
        <f>IFERROR(_xlfn.XLOOKUP($B3497,'Ownership Metrics'!$A:$A,'Ownership Metrics'!$I:$I),"")</f>
        <v>Sedang</v>
      </c>
      <c r="U3497" s="27">
        <f>IF(COUNTIFS($B$2:$B3497,$B3497,$D$2:$D3497,$D3497)=1,1,0)</f>
        <v>1</v>
      </c>
      <c r="V3497" s="27">
        <f t="shared" si="163"/>
        <v>19.75</v>
      </c>
      <c r="W3497" s="27">
        <f t="shared" si="164"/>
        <v>2</v>
      </c>
      <c r="X3497" s="27">
        <f t="shared" si="162"/>
        <v>19.749999650300001</v>
      </c>
    </row>
    <row r="3498" spans="1:24" x14ac:dyDescent="0.25">
      <c r="A3498" s="26">
        <v>46265</v>
      </c>
      <c r="B3498" s="27" t="s">
        <v>10614</v>
      </c>
      <c r="C3498" s="27" t="s">
        <v>3791</v>
      </c>
      <c r="D3498" s="27" t="s">
        <v>3792</v>
      </c>
      <c r="E3498" s="27" t="s">
        <v>22</v>
      </c>
      <c r="F3498" s="27" t="s">
        <v>23</v>
      </c>
      <c r="G3498" s="27"/>
      <c r="H3498" s="27" t="s">
        <v>24</v>
      </c>
      <c r="I3498" s="28">
        <v>3965766700</v>
      </c>
      <c r="J3498" s="28">
        <v>0</v>
      </c>
      <c r="K3498" s="28">
        <v>3965766700</v>
      </c>
      <c r="L3498" s="29">
        <v>55.47</v>
      </c>
      <c r="M3498" s="29">
        <f>IFERROR(_xlfn.XLOOKUP($B3498,'Ownership Metrics'!$A:$A,'Ownership Metrics'!$B:$B),"")</f>
        <v>30.12</v>
      </c>
      <c r="N3498" s="28">
        <f>IFERROR(_xlfn.XLOOKUP($B3498,'Ownership Metrics'!$A:$A,'Ownership Metrics'!$C:$C),"")</f>
        <v>3193</v>
      </c>
      <c r="O3498" s="29">
        <f>IFERROR(_xlfn.XLOOKUP($B3498,'Ownership Metrics'!$A:$A,'Ownership Metrics'!$D:$D),"")</f>
        <v>55.47</v>
      </c>
      <c r="P3498" s="29">
        <f>IFERROR(_xlfn.XLOOKUP($B3498,'Ownership Metrics'!$A:$A,'Ownership Metrics'!$E:$E),"")</f>
        <v>68.650000000000006</v>
      </c>
      <c r="Q3498" s="30">
        <f>IFERROR(_xlfn.XLOOKUP($B3498,'Ownership Metrics'!$A:$A,'Ownership Metrics'!$F:$F),"")</f>
        <v>4</v>
      </c>
      <c r="R3498" s="30">
        <f>IFERROR(_xlfn.XLOOKUP($B3498,'Ownership Metrics'!$A:$A,'Ownership Metrics'!$G:$G),"")</f>
        <v>55</v>
      </c>
      <c r="S3498" s="27" t="str">
        <f>IFERROR(_xlfn.XLOOKUP($B3498,'Ownership Metrics'!$A:$A,'Ownership Metrics'!$H:$H),"")</f>
        <v>Mayoritas</v>
      </c>
      <c r="T3498" s="27" t="str">
        <f>IFERROR(_xlfn.XLOOKUP($B3498,'Ownership Metrics'!$A:$A,'Ownership Metrics'!$I:$I),"")</f>
        <v>Sedang</v>
      </c>
      <c r="U3498" s="27">
        <f>IF(COUNTIFS($B$2:$B3498,$B3498,$D$2:$D3498,$D3498)=1,1,0)</f>
        <v>1</v>
      </c>
      <c r="V3498" s="27">
        <f t="shared" si="163"/>
        <v>55.47</v>
      </c>
      <c r="W3498" s="27">
        <f t="shared" si="164"/>
        <v>1</v>
      </c>
      <c r="X3498" s="27">
        <f t="shared" si="162"/>
        <v>55.469999650200002</v>
      </c>
    </row>
    <row r="3499" spans="1:24" x14ac:dyDescent="0.25">
      <c r="A3499" s="26">
        <v>46265</v>
      </c>
      <c r="B3499" s="27" t="s">
        <v>10614</v>
      </c>
      <c r="C3499" s="27" t="s">
        <v>3791</v>
      </c>
      <c r="D3499" s="27" t="s">
        <v>1551</v>
      </c>
      <c r="E3499" s="27" t="s">
        <v>22</v>
      </c>
      <c r="F3499" s="27" t="s">
        <v>23</v>
      </c>
      <c r="G3499" s="27"/>
      <c r="H3499" s="27" t="s">
        <v>24</v>
      </c>
      <c r="I3499" s="28">
        <v>205241500</v>
      </c>
      <c r="J3499" s="28">
        <v>0</v>
      </c>
      <c r="K3499" s="28">
        <v>205241500</v>
      </c>
      <c r="L3499" s="29">
        <v>2.87</v>
      </c>
      <c r="M3499" s="29">
        <f>IFERROR(_xlfn.XLOOKUP($B3499,'Ownership Metrics'!$A:$A,'Ownership Metrics'!$B:$B),"")</f>
        <v>30.12</v>
      </c>
      <c r="N3499" s="28">
        <f>IFERROR(_xlfn.XLOOKUP($B3499,'Ownership Metrics'!$A:$A,'Ownership Metrics'!$C:$C),"")</f>
        <v>3193</v>
      </c>
      <c r="O3499" s="29">
        <f>IFERROR(_xlfn.XLOOKUP($B3499,'Ownership Metrics'!$A:$A,'Ownership Metrics'!$D:$D),"")</f>
        <v>55.47</v>
      </c>
      <c r="P3499" s="29">
        <f>IFERROR(_xlfn.XLOOKUP($B3499,'Ownership Metrics'!$A:$A,'Ownership Metrics'!$E:$E),"")</f>
        <v>68.650000000000006</v>
      </c>
      <c r="Q3499" s="30">
        <f>IFERROR(_xlfn.XLOOKUP($B3499,'Ownership Metrics'!$A:$A,'Ownership Metrics'!$F:$F),"")</f>
        <v>4</v>
      </c>
      <c r="R3499" s="30">
        <f>IFERROR(_xlfn.XLOOKUP($B3499,'Ownership Metrics'!$A:$A,'Ownership Metrics'!$G:$G),"")</f>
        <v>55</v>
      </c>
      <c r="S3499" s="27" t="str">
        <f>IFERROR(_xlfn.XLOOKUP($B3499,'Ownership Metrics'!$A:$A,'Ownership Metrics'!$H:$H),"")</f>
        <v>Mayoritas</v>
      </c>
      <c r="T3499" s="27" t="str">
        <f>IFERROR(_xlfn.XLOOKUP($B3499,'Ownership Metrics'!$A:$A,'Ownership Metrics'!$I:$I),"")</f>
        <v>Sedang</v>
      </c>
      <c r="U3499" s="27">
        <f>IF(COUNTIFS($B$2:$B3499,$B3499,$D$2:$D3499,$D3499)=1,1,0)</f>
        <v>1</v>
      </c>
      <c r="V3499" s="27">
        <f t="shared" si="163"/>
        <v>2.87</v>
      </c>
      <c r="W3499" s="27">
        <f t="shared" si="164"/>
        <v>3</v>
      </c>
      <c r="X3499" s="27">
        <f t="shared" si="162"/>
        <v>2.8699996501</v>
      </c>
    </row>
    <row r="3500" spans="1:24" x14ac:dyDescent="0.25">
      <c r="A3500" s="26">
        <v>46265</v>
      </c>
      <c r="B3500" s="27" t="s">
        <v>10614</v>
      </c>
      <c r="C3500" s="27" t="s">
        <v>3791</v>
      </c>
      <c r="D3500" s="27" t="s">
        <v>3793</v>
      </c>
      <c r="E3500" s="27" t="s">
        <v>35</v>
      </c>
      <c r="F3500" s="27" t="s">
        <v>23</v>
      </c>
      <c r="G3500" s="27" t="s">
        <v>36</v>
      </c>
      <c r="H3500" s="27" t="s">
        <v>24</v>
      </c>
      <c r="I3500" s="28">
        <v>88000000</v>
      </c>
      <c r="J3500" s="28">
        <v>0</v>
      </c>
      <c r="K3500" s="28">
        <v>88000000</v>
      </c>
      <c r="L3500" s="29">
        <v>1.23</v>
      </c>
      <c r="M3500" s="29">
        <f>IFERROR(_xlfn.XLOOKUP($B3500,'Ownership Metrics'!$A:$A,'Ownership Metrics'!$B:$B),"")</f>
        <v>30.12</v>
      </c>
      <c r="N3500" s="28">
        <f>IFERROR(_xlfn.XLOOKUP($B3500,'Ownership Metrics'!$A:$A,'Ownership Metrics'!$C:$C),"")</f>
        <v>3193</v>
      </c>
      <c r="O3500" s="29">
        <f>IFERROR(_xlfn.XLOOKUP($B3500,'Ownership Metrics'!$A:$A,'Ownership Metrics'!$D:$D),"")</f>
        <v>55.47</v>
      </c>
      <c r="P3500" s="29">
        <f>IFERROR(_xlfn.XLOOKUP($B3500,'Ownership Metrics'!$A:$A,'Ownership Metrics'!$E:$E),"")</f>
        <v>68.650000000000006</v>
      </c>
      <c r="Q3500" s="30">
        <f>IFERROR(_xlfn.XLOOKUP($B3500,'Ownership Metrics'!$A:$A,'Ownership Metrics'!$F:$F),"")</f>
        <v>4</v>
      </c>
      <c r="R3500" s="30">
        <f>IFERROR(_xlfn.XLOOKUP($B3500,'Ownership Metrics'!$A:$A,'Ownership Metrics'!$G:$G),"")</f>
        <v>55</v>
      </c>
      <c r="S3500" s="27" t="str">
        <f>IFERROR(_xlfn.XLOOKUP($B3500,'Ownership Metrics'!$A:$A,'Ownership Metrics'!$H:$H),"")</f>
        <v>Mayoritas</v>
      </c>
      <c r="T3500" s="27" t="str">
        <f>IFERROR(_xlfn.XLOOKUP($B3500,'Ownership Metrics'!$A:$A,'Ownership Metrics'!$I:$I),"")</f>
        <v>Sedang</v>
      </c>
      <c r="U3500" s="27">
        <f>IF(COUNTIFS($B$2:$B3500,$B3500,$D$2:$D3500,$D3500)=1,1,0)</f>
        <v>1</v>
      </c>
      <c r="V3500" s="27">
        <f t="shared" si="163"/>
        <v>1.23</v>
      </c>
      <c r="W3500" s="27">
        <f t="shared" si="164"/>
        <v>4</v>
      </c>
      <c r="X3500" s="27">
        <f t="shared" si="162"/>
        <v>1.2299996499999999</v>
      </c>
    </row>
    <row r="3501" spans="1:24" x14ac:dyDescent="0.25">
      <c r="A3501" s="26">
        <v>46265</v>
      </c>
      <c r="B3501" s="27" t="s">
        <v>10614</v>
      </c>
      <c r="C3501" s="27" t="s">
        <v>3791</v>
      </c>
      <c r="D3501" s="27" t="s">
        <v>109</v>
      </c>
      <c r="E3501" s="27" t="s">
        <v>35</v>
      </c>
      <c r="F3501" s="27" t="s">
        <v>23</v>
      </c>
      <c r="G3501" s="27" t="s">
        <v>36</v>
      </c>
      <c r="H3501" s="27" t="s">
        <v>24</v>
      </c>
      <c r="I3501" s="28">
        <v>737385200</v>
      </c>
      <c r="J3501" s="28">
        <v>0</v>
      </c>
      <c r="K3501" s="28">
        <v>737385200</v>
      </c>
      <c r="L3501" s="29">
        <v>10.31</v>
      </c>
      <c r="M3501" s="29">
        <f>IFERROR(_xlfn.XLOOKUP($B3501,'Ownership Metrics'!$A:$A,'Ownership Metrics'!$B:$B),"")</f>
        <v>30.12</v>
      </c>
      <c r="N3501" s="28">
        <f>IFERROR(_xlfn.XLOOKUP($B3501,'Ownership Metrics'!$A:$A,'Ownership Metrics'!$C:$C),"")</f>
        <v>3193</v>
      </c>
      <c r="O3501" s="29">
        <f>IFERROR(_xlfn.XLOOKUP($B3501,'Ownership Metrics'!$A:$A,'Ownership Metrics'!$D:$D),"")</f>
        <v>55.47</v>
      </c>
      <c r="P3501" s="29">
        <f>IFERROR(_xlfn.XLOOKUP($B3501,'Ownership Metrics'!$A:$A,'Ownership Metrics'!$E:$E),"")</f>
        <v>68.650000000000006</v>
      </c>
      <c r="Q3501" s="30">
        <f>IFERROR(_xlfn.XLOOKUP($B3501,'Ownership Metrics'!$A:$A,'Ownership Metrics'!$F:$F),"")</f>
        <v>4</v>
      </c>
      <c r="R3501" s="30">
        <f>IFERROR(_xlfn.XLOOKUP($B3501,'Ownership Metrics'!$A:$A,'Ownership Metrics'!$G:$G),"")</f>
        <v>55</v>
      </c>
      <c r="S3501" s="27" t="str">
        <f>IFERROR(_xlfn.XLOOKUP($B3501,'Ownership Metrics'!$A:$A,'Ownership Metrics'!$H:$H),"")</f>
        <v>Mayoritas</v>
      </c>
      <c r="T3501" s="27" t="str">
        <f>IFERROR(_xlfn.XLOOKUP($B3501,'Ownership Metrics'!$A:$A,'Ownership Metrics'!$I:$I),"")</f>
        <v>Sedang</v>
      </c>
      <c r="U3501" s="27">
        <f>IF(COUNTIFS($B$2:$B3501,$B3501,$D$2:$D3501,$D3501)=1,1,0)</f>
        <v>1</v>
      </c>
      <c r="V3501" s="27">
        <f t="shared" si="163"/>
        <v>10.31</v>
      </c>
      <c r="W3501" s="27">
        <f t="shared" si="164"/>
        <v>2</v>
      </c>
      <c r="X3501" s="27">
        <f t="shared" si="162"/>
        <v>10.3099996499</v>
      </c>
    </row>
    <row r="3502" spans="1:24" x14ac:dyDescent="0.25">
      <c r="A3502" s="26">
        <v>46265</v>
      </c>
      <c r="B3502" s="27" t="s">
        <v>10615</v>
      </c>
      <c r="C3502" s="27" t="s">
        <v>3795</v>
      </c>
      <c r="D3502" s="27" t="s">
        <v>3796</v>
      </c>
      <c r="E3502" s="27" t="s">
        <v>22</v>
      </c>
      <c r="F3502" s="27" t="s">
        <v>23</v>
      </c>
      <c r="G3502" s="27"/>
      <c r="H3502" s="27" t="s">
        <v>24</v>
      </c>
      <c r="I3502" s="28">
        <v>1982392237</v>
      </c>
      <c r="J3502" s="28">
        <v>0</v>
      </c>
      <c r="K3502" s="28">
        <v>1982392237</v>
      </c>
      <c r="L3502" s="29">
        <v>49.47</v>
      </c>
      <c r="M3502" s="29">
        <f>IFERROR(_xlfn.XLOOKUP($B3502,'Ownership Metrics'!$A:$A,'Ownership Metrics'!$B:$B),"")</f>
        <v>14.36</v>
      </c>
      <c r="N3502" s="28">
        <f>IFERROR(_xlfn.XLOOKUP($B3502,'Ownership Metrics'!$A:$A,'Ownership Metrics'!$C:$C),"")</f>
        <v>2582</v>
      </c>
      <c r="O3502" s="29">
        <f>IFERROR(_xlfn.XLOOKUP($B3502,'Ownership Metrics'!$A:$A,'Ownership Metrics'!$D:$D),"")</f>
        <v>49.47</v>
      </c>
      <c r="P3502" s="29">
        <f>IFERROR(_xlfn.XLOOKUP($B3502,'Ownership Metrics'!$A:$A,'Ownership Metrics'!$E:$E),"")</f>
        <v>58.69</v>
      </c>
      <c r="Q3502" s="30">
        <f>IFERROR(_xlfn.XLOOKUP($B3502,'Ownership Metrics'!$A:$A,'Ownership Metrics'!$F:$F),"")</f>
        <v>12</v>
      </c>
      <c r="R3502" s="30">
        <f>IFERROR(_xlfn.XLOOKUP($B3502,'Ownership Metrics'!$A:$A,'Ownership Metrics'!$G:$G),"")</f>
        <v>41</v>
      </c>
      <c r="S3502" s="27" t="str">
        <f>IFERROR(_xlfn.XLOOKUP($B3502,'Ownership Metrics'!$A:$A,'Ownership Metrics'!$H:$H),"")</f>
        <v>Moderat</v>
      </c>
      <c r="T3502" s="27" t="str">
        <f>IFERROR(_xlfn.XLOOKUP($B3502,'Ownership Metrics'!$A:$A,'Ownership Metrics'!$I:$I),"")</f>
        <v>Sedang</v>
      </c>
      <c r="U3502" s="27">
        <f>IF(COUNTIFS($B$2:$B3502,$B3502,$D$2:$D3502,$D3502)=1,1,0)</f>
        <v>1</v>
      </c>
      <c r="V3502" s="27">
        <f t="shared" si="163"/>
        <v>49.47</v>
      </c>
      <c r="W3502" s="27">
        <f t="shared" si="164"/>
        <v>1</v>
      </c>
      <c r="X3502" s="27">
        <f t="shared" si="162"/>
        <v>49.469999649800002</v>
      </c>
    </row>
    <row r="3503" spans="1:24" x14ac:dyDescent="0.25">
      <c r="A3503" s="26">
        <v>46265</v>
      </c>
      <c r="B3503" s="27" t="s">
        <v>10615</v>
      </c>
      <c r="C3503" s="27" t="s">
        <v>3795</v>
      </c>
      <c r="D3503" s="27" t="s">
        <v>2778</v>
      </c>
      <c r="E3503" s="27" t="s">
        <v>114</v>
      </c>
      <c r="F3503" s="27" t="s">
        <v>32</v>
      </c>
      <c r="G3503" s="27"/>
      <c r="H3503" s="27" t="s">
        <v>2060</v>
      </c>
      <c r="I3503" s="28">
        <v>91985700</v>
      </c>
      <c r="J3503" s="28">
        <v>0</v>
      </c>
      <c r="K3503" s="28">
        <v>91985700</v>
      </c>
      <c r="L3503" s="29">
        <v>2.2999999999999998</v>
      </c>
      <c r="M3503" s="29">
        <f>IFERROR(_xlfn.XLOOKUP($B3503,'Ownership Metrics'!$A:$A,'Ownership Metrics'!$B:$B),"")</f>
        <v>14.36</v>
      </c>
      <c r="N3503" s="28">
        <f>IFERROR(_xlfn.XLOOKUP($B3503,'Ownership Metrics'!$A:$A,'Ownership Metrics'!$C:$C),"")</f>
        <v>2582</v>
      </c>
      <c r="O3503" s="29">
        <f>IFERROR(_xlfn.XLOOKUP($B3503,'Ownership Metrics'!$A:$A,'Ownership Metrics'!$D:$D),"")</f>
        <v>49.47</v>
      </c>
      <c r="P3503" s="29">
        <f>IFERROR(_xlfn.XLOOKUP($B3503,'Ownership Metrics'!$A:$A,'Ownership Metrics'!$E:$E),"")</f>
        <v>58.69</v>
      </c>
      <c r="Q3503" s="30">
        <f>IFERROR(_xlfn.XLOOKUP($B3503,'Ownership Metrics'!$A:$A,'Ownership Metrics'!$F:$F),"")</f>
        <v>12</v>
      </c>
      <c r="R3503" s="30">
        <f>IFERROR(_xlfn.XLOOKUP($B3503,'Ownership Metrics'!$A:$A,'Ownership Metrics'!$G:$G),"")</f>
        <v>41</v>
      </c>
      <c r="S3503" s="27" t="str">
        <f>IFERROR(_xlfn.XLOOKUP($B3503,'Ownership Metrics'!$A:$A,'Ownership Metrics'!$H:$H),"")</f>
        <v>Moderat</v>
      </c>
      <c r="T3503" s="27" t="str">
        <f>IFERROR(_xlfn.XLOOKUP($B3503,'Ownership Metrics'!$A:$A,'Ownership Metrics'!$I:$I),"")</f>
        <v>Sedang</v>
      </c>
      <c r="U3503" s="27">
        <f>IF(COUNTIFS($B$2:$B3503,$B3503,$D$2:$D3503,$D3503)=1,1,0)</f>
        <v>1</v>
      </c>
      <c r="V3503" s="27">
        <f t="shared" si="163"/>
        <v>2.2999999999999998</v>
      </c>
      <c r="W3503" s="27">
        <f t="shared" si="164"/>
        <v>9</v>
      </c>
      <c r="X3503" s="27">
        <f t="shared" si="162"/>
        <v>2.2999996496999997</v>
      </c>
    </row>
    <row r="3504" spans="1:24" x14ac:dyDescent="0.25">
      <c r="A3504" s="26">
        <v>46265</v>
      </c>
      <c r="B3504" s="27" t="s">
        <v>10615</v>
      </c>
      <c r="C3504" s="27" t="s">
        <v>3795</v>
      </c>
      <c r="D3504" s="27" t="s">
        <v>3797</v>
      </c>
      <c r="E3504" s="27" t="s">
        <v>114</v>
      </c>
      <c r="F3504" s="27" t="s">
        <v>32</v>
      </c>
      <c r="G3504" s="27"/>
      <c r="H3504" s="27" t="s">
        <v>64</v>
      </c>
      <c r="I3504" s="28">
        <v>159701500</v>
      </c>
      <c r="J3504" s="28">
        <v>0</v>
      </c>
      <c r="K3504" s="28">
        <v>159701500</v>
      </c>
      <c r="L3504" s="29">
        <v>3.99</v>
      </c>
      <c r="M3504" s="29">
        <f>IFERROR(_xlfn.XLOOKUP($B3504,'Ownership Metrics'!$A:$A,'Ownership Metrics'!$B:$B),"")</f>
        <v>14.36</v>
      </c>
      <c r="N3504" s="28">
        <f>IFERROR(_xlfn.XLOOKUP($B3504,'Ownership Metrics'!$A:$A,'Ownership Metrics'!$C:$C),"")</f>
        <v>2582</v>
      </c>
      <c r="O3504" s="29">
        <f>IFERROR(_xlfn.XLOOKUP($B3504,'Ownership Metrics'!$A:$A,'Ownership Metrics'!$D:$D),"")</f>
        <v>49.47</v>
      </c>
      <c r="P3504" s="29">
        <f>IFERROR(_xlfn.XLOOKUP($B3504,'Ownership Metrics'!$A:$A,'Ownership Metrics'!$E:$E),"")</f>
        <v>58.69</v>
      </c>
      <c r="Q3504" s="30">
        <f>IFERROR(_xlfn.XLOOKUP($B3504,'Ownership Metrics'!$A:$A,'Ownership Metrics'!$F:$F),"")</f>
        <v>12</v>
      </c>
      <c r="R3504" s="30">
        <f>IFERROR(_xlfn.XLOOKUP($B3504,'Ownership Metrics'!$A:$A,'Ownership Metrics'!$G:$G),"")</f>
        <v>41</v>
      </c>
      <c r="S3504" s="27" t="str">
        <f>IFERROR(_xlfn.XLOOKUP($B3504,'Ownership Metrics'!$A:$A,'Ownership Metrics'!$H:$H),"")</f>
        <v>Moderat</v>
      </c>
      <c r="T3504" s="27" t="str">
        <f>IFERROR(_xlfn.XLOOKUP($B3504,'Ownership Metrics'!$A:$A,'Ownership Metrics'!$I:$I),"")</f>
        <v>Sedang</v>
      </c>
      <c r="U3504" s="27">
        <f>IF(COUNTIFS($B$2:$B3504,$B3504,$D$2:$D3504,$D3504)=1,1,0)</f>
        <v>1</v>
      </c>
      <c r="V3504" s="27">
        <f t="shared" si="163"/>
        <v>3.99</v>
      </c>
      <c r="W3504" s="27">
        <f t="shared" si="164"/>
        <v>6</v>
      </c>
      <c r="X3504" s="27">
        <f t="shared" si="162"/>
        <v>3.9899996496000001</v>
      </c>
    </row>
    <row r="3505" spans="1:24" x14ac:dyDescent="0.25">
      <c r="A3505" s="26">
        <v>46265</v>
      </c>
      <c r="B3505" s="27" t="s">
        <v>10615</v>
      </c>
      <c r="C3505" s="27" t="s">
        <v>3795</v>
      </c>
      <c r="D3505" s="27" t="s">
        <v>2295</v>
      </c>
      <c r="E3505" s="27" t="s">
        <v>35</v>
      </c>
      <c r="F3505" s="27" t="s">
        <v>23</v>
      </c>
      <c r="G3505" s="27" t="s">
        <v>36</v>
      </c>
      <c r="H3505" s="27" t="s">
        <v>24</v>
      </c>
      <c r="I3505" s="28">
        <v>65042000</v>
      </c>
      <c r="J3505" s="28">
        <v>0</v>
      </c>
      <c r="K3505" s="28">
        <v>65042000</v>
      </c>
      <c r="L3505" s="29">
        <v>1.62</v>
      </c>
      <c r="M3505" s="29">
        <f>IFERROR(_xlfn.XLOOKUP($B3505,'Ownership Metrics'!$A:$A,'Ownership Metrics'!$B:$B),"")</f>
        <v>14.36</v>
      </c>
      <c r="N3505" s="28">
        <f>IFERROR(_xlfn.XLOOKUP($B3505,'Ownership Metrics'!$A:$A,'Ownership Metrics'!$C:$C),"")</f>
        <v>2582</v>
      </c>
      <c r="O3505" s="29">
        <f>IFERROR(_xlfn.XLOOKUP($B3505,'Ownership Metrics'!$A:$A,'Ownership Metrics'!$D:$D),"")</f>
        <v>49.47</v>
      </c>
      <c r="P3505" s="29">
        <f>IFERROR(_xlfn.XLOOKUP($B3505,'Ownership Metrics'!$A:$A,'Ownership Metrics'!$E:$E),"")</f>
        <v>58.69</v>
      </c>
      <c r="Q3505" s="30">
        <f>IFERROR(_xlfn.XLOOKUP($B3505,'Ownership Metrics'!$A:$A,'Ownership Metrics'!$F:$F),"")</f>
        <v>12</v>
      </c>
      <c r="R3505" s="30">
        <f>IFERROR(_xlfn.XLOOKUP($B3505,'Ownership Metrics'!$A:$A,'Ownership Metrics'!$G:$G),"")</f>
        <v>41</v>
      </c>
      <c r="S3505" s="27" t="str">
        <f>IFERROR(_xlfn.XLOOKUP($B3505,'Ownership Metrics'!$A:$A,'Ownership Metrics'!$H:$H),"")</f>
        <v>Moderat</v>
      </c>
      <c r="T3505" s="27" t="str">
        <f>IFERROR(_xlfn.XLOOKUP($B3505,'Ownership Metrics'!$A:$A,'Ownership Metrics'!$I:$I),"")</f>
        <v>Sedang</v>
      </c>
      <c r="U3505" s="27">
        <f>IF(COUNTIFS($B$2:$B3505,$B3505,$D$2:$D3505,$D3505)=1,1,0)</f>
        <v>1</v>
      </c>
      <c r="V3505" s="27">
        <f t="shared" si="163"/>
        <v>1.62</v>
      </c>
      <c r="W3505" s="27">
        <f t="shared" si="164"/>
        <v>11</v>
      </c>
      <c r="X3505" s="27">
        <f t="shared" si="162"/>
        <v>1.6199996495000002</v>
      </c>
    </row>
    <row r="3506" spans="1:24" x14ac:dyDescent="0.25">
      <c r="A3506" s="26">
        <v>46265</v>
      </c>
      <c r="B3506" s="27" t="s">
        <v>10615</v>
      </c>
      <c r="C3506" s="27" t="s">
        <v>3795</v>
      </c>
      <c r="D3506" s="27" t="s">
        <v>3798</v>
      </c>
      <c r="E3506" s="27" t="s">
        <v>72</v>
      </c>
      <c r="F3506" s="27" t="s">
        <v>23</v>
      </c>
      <c r="G3506" s="27"/>
      <c r="H3506" s="27" t="s">
        <v>24</v>
      </c>
      <c r="I3506" s="28">
        <v>47268700</v>
      </c>
      <c r="J3506" s="28">
        <v>0</v>
      </c>
      <c r="K3506" s="28">
        <v>47268700</v>
      </c>
      <c r="L3506" s="29">
        <v>1.18</v>
      </c>
      <c r="M3506" s="29">
        <f>IFERROR(_xlfn.XLOOKUP($B3506,'Ownership Metrics'!$A:$A,'Ownership Metrics'!$B:$B),"")</f>
        <v>14.36</v>
      </c>
      <c r="N3506" s="28">
        <f>IFERROR(_xlfn.XLOOKUP($B3506,'Ownership Metrics'!$A:$A,'Ownership Metrics'!$C:$C),"")</f>
        <v>2582</v>
      </c>
      <c r="O3506" s="29">
        <f>IFERROR(_xlfn.XLOOKUP($B3506,'Ownership Metrics'!$A:$A,'Ownership Metrics'!$D:$D),"")</f>
        <v>49.47</v>
      </c>
      <c r="P3506" s="29">
        <f>IFERROR(_xlfn.XLOOKUP($B3506,'Ownership Metrics'!$A:$A,'Ownership Metrics'!$E:$E),"")</f>
        <v>58.69</v>
      </c>
      <c r="Q3506" s="30">
        <f>IFERROR(_xlfn.XLOOKUP($B3506,'Ownership Metrics'!$A:$A,'Ownership Metrics'!$F:$F),"")</f>
        <v>12</v>
      </c>
      <c r="R3506" s="30">
        <f>IFERROR(_xlfn.XLOOKUP($B3506,'Ownership Metrics'!$A:$A,'Ownership Metrics'!$G:$G),"")</f>
        <v>41</v>
      </c>
      <c r="S3506" s="27" t="str">
        <f>IFERROR(_xlfn.XLOOKUP($B3506,'Ownership Metrics'!$A:$A,'Ownership Metrics'!$H:$H),"")</f>
        <v>Moderat</v>
      </c>
      <c r="T3506" s="27" t="str">
        <f>IFERROR(_xlfn.XLOOKUP($B3506,'Ownership Metrics'!$A:$A,'Ownership Metrics'!$I:$I),"")</f>
        <v>Sedang</v>
      </c>
      <c r="U3506" s="27">
        <f>IF(COUNTIFS($B$2:$B3506,$B3506,$D$2:$D3506,$D3506)=1,1,0)</f>
        <v>1</v>
      </c>
      <c r="V3506" s="27">
        <f t="shared" si="163"/>
        <v>1.18</v>
      </c>
      <c r="W3506" s="27">
        <f t="shared" si="164"/>
        <v>12</v>
      </c>
      <c r="X3506" s="27">
        <f t="shared" si="162"/>
        <v>1.1799996494</v>
      </c>
    </row>
    <row r="3507" spans="1:24" x14ac:dyDescent="0.25">
      <c r="A3507" s="26">
        <v>46265</v>
      </c>
      <c r="B3507" s="27" t="s">
        <v>10615</v>
      </c>
      <c r="C3507" s="27" t="s">
        <v>3795</v>
      </c>
      <c r="D3507" s="27" t="s">
        <v>853</v>
      </c>
      <c r="E3507" s="27" t="s">
        <v>72</v>
      </c>
      <c r="F3507" s="27" t="s">
        <v>23</v>
      </c>
      <c r="G3507" s="27"/>
      <c r="H3507" s="27" t="s">
        <v>24</v>
      </c>
      <c r="I3507" s="28">
        <v>188834700</v>
      </c>
      <c r="J3507" s="28">
        <v>0</v>
      </c>
      <c r="K3507" s="28">
        <v>188834700</v>
      </c>
      <c r="L3507" s="29">
        <v>4.71</v>
      </c>
      <c r="M3507" s="29">
        <f>IFERROR(_xlfn.XLOOKUP($B3507,'Ownership Metrics'!$A:$A,'Ownership Metrics'!$B:$B),"")</f>
        <v>14.36</v>
      </c>
      <c r="N3507" s="28">
        <f>IFERROR(_xlfn.XLOOKUP($B3507,'Ownership Metrics'!$A:$A,'Ownership Metrics'!$C:$C),"")</f>
        <v>2582</v>
      </c>
      <c r="O3507" s="29">
        <f>IFERROR(_xlfn.XLOOKUP($B3507,'Ownership Metrics'!$A:$A,'Ownership Metrics'!$D:$D),"")</f>
        <v>49.47</v>
      </c>
      <c r="P3507" s="29">
        <f>IFERROR(_xlfn.XLOOKUP($B3507,'Ownership Metrics'!$A:$A,'Ownership Metrics'!$E:$E),"")</f>
        <v>58.69</v>
      </c>
      <c r="Q3507" s="30">
        <f>IFERROR(_xlfn.XLOOKUP($B3507,'Ownership Metrics'!$A:$A,'Ownership Metrics'!$F:$F),"")</f>
        <v>12</v>
      </c>
      <c r="R3507" s="30">
        <f>IFERROR(_xlfn.XLOOKUP($B3507,'Ownership Metrics'!$A:$A,'Ownership Metrics'!$G:$G),"")</f>
        <v>41</v>
      </c>
      <c r="S3507" s="27" t="str">
        <f>IFERROR(_xlfn.XLOOKUP($B3507,'Ownership Metrics'!$A:$A,'Ownership Metrics'!$H:$H),"")</f>
        <v>Moderat</v>
      </c>
      <c r="T3507" s="27" t="str">
        <f>IFERROR(_xlfn.XLOOKUP($B3507,'Ownership Metrics'!$A:$A,'Ownership Metrics'!$I:$I),"")</f>
        <v>Sedang</v>
      </c>
      <c r="U3507" s="27">
        <f>IF(COUNTIFS($B$2:$B3507,$B3507,$D$2:$D3507,$D3507)=1,1,0)</f>
        <v>1</v>
      </c>
      <c r="V3507" s="27">
        <f t="shared" si="163"/>
        <v>4.71</v>
      </c>
      <c r="W3507" s="27">
        <f t="shared" si="164"/>
        <v>2</v>
      </c>
      <c r="X3507" s="27">
        <f t="shared" si="162"/>
        <v>4.7099996493000003</v>
      </c>
    </row>
    <row r="3508" spans="1:24" x14ac:dyDescent="0.25">
      <c r="A3508" s="26">
        <v>46265</v>
      </c>
      <c r="B3508" s="27" t="s">
        <v>10615</v>
      </c>
      <c r="C3508" s="27" t="s">
        <v>3795</v>
      </c>
      <c r="D3508" s="27" t="s">
        <v>854</v>
      </c>
      <c r="E3508" s="27" t="s">
        <v>72</v>
      </c>
      <c r="F3508" s="27" t="s">
        <v>23</v>
      </c>
      <c r="G3508" s="27"/>
      <c r="H3508" s="27" t="s">
        <v>24</v>
      </c>
      <c r="I3508" s="28">
        <v>173747800</v>
      </c>
      <c r="J3508" s="28">
        <v>0</v>
      </c>
      <c r="K3508" s="28">
        <v>173747800</v>
      </c>
      <c r="L3508" s="29">
        <v>4.34</v>
      </c>
      <c r="M3508" s="29">
        <f>IFERROR(_xlfn.XLOOKUP($B3508,'Ownership Metrics'!$A:$A,'Ownership Metrics'!$B:$B),"")</f>
        <v>14.36</v>
      </c>
      <c r="N3508" s="28">
        <f>IFERROR(_xlfn.XLOOKUP($B3508,'Ownership Metrics'!$A:$A,'Ownership Metrics'!$C:$C),"")</f>
        <v>2582</v>
      </c>
      <c r="O3508" s="29">
        <f>IFERROR(_xlfn.XLOOKUP($B3508,'Ownership Metrics'!$A:$A,'Ownership Metrics'!$D:$D),"")</f>
        <v>49.47</v>
      </c>
      <c r="P3508" s="29">
        <f>IFERROR(_xlfn.XLOOKUP($B3508,'Ownership Metrics'!$A:$A,'Ownership Metrics'!$E:$E),"")</f>
        <v>58.69</v>
      </c>
      <c r="Q3508" s="30">
        <f>IFERROR(_xlfn.XLOOKUP($B3508,'Ownership Metrics'!$A:$A,'Ownership Metrics'!$F:$F),"")</f>
        <v>12</v>
      </c>
      <c r="R3508" s="30">
        <f>IFERROR(_xlfn.XLOOKUP($B3508,'Ownership Metrics'!$A:$A,'Ownership Metrics'!$G:$G),"")</f>
        <v>41</v>
      </c>
      <c r="S3508" s="27" t="str">
        <f>IFERROR(_xlfn.XLOOKUP($B3508,'Ownership Metrics'!$A:$A,'Ownership Metrics'!$H:$H),"")</f>
        <v>Moderat</v>
      </c>
      <c r="T3508" s="27" t="str">
        <f>IFERROR(_xlfn.XLOOKUP($B3508,'Ownership Metrics'!$A:$A,'Ownership Metrics'!$I:$I),"")</f>
        <v>Sedang</v>
      </c>
      <c r="U3508" s="27">
        <f>IF(COUNTIFS($B$2:$B3508,$B3508,$D$2:$D3508,$D3508)=1,1,0)</f>
        <v>1</v>
      </c>
      <c r="V3508" s="27">
        <f t="shared" si="163"/>
        <v>4.34</v>
      </c>
      <c r="W3508" s="27">
        <f t="shared" si="164"/>
        <v>4</v>
      </c>
      <c r="X3508" s="27">
        <f t="shared" si="162"/>
        <v>4.3399996492000001</v>
      </c>
    </row>
    <row r="3509" spans="1:24" x14ac:dyDescent="0.25">
      <c r="A3509" s="26">
        <v>46265</v>
      </c>
      <c r="B3509" s="27" t="s">
        <v>10615</v>
      </c>
      <c r="C3509" s="27" t="s">
        <v>3795</v>
      </c>
      <c r="D3509" s="27" t="s">
        <v>3363</v>
      </c>
      <c r="E3509" s="27" t="s">
        <v>72</v>
      </c>
      <c r="F3509" s="27" t="s">
        <v>23</v>
      </c>
      <c r="G3509" s="27"/>
      <c r="H3509" s="27" t="s">
        <v>24</v>
      </c>
      <c r="I3509" s="28">
        <v>141882900</v>
      </c>
      <c r="J3509" s="28">
        <v>0</v>
      </c>
      <c r="K3509" s="28">
        <v>141882900</v>
      </c>
      <c r="L3509" s="29">
        <v>3.54</v>
      </c>
      <c r="M3509" s="29">
        <f>IFERROR(_xlfn.XLOOKUP($B3509,'Ownership Metrics'!$A:$A,'Ownership Metrics'!$B:$B),"")</f>
        <v>14.36</v>
      </c>
      <c r="N3509" s="28">
        <f>IFERROR(_xlfn.XLOOKUP($B3509,'Ownership Metrics'!$A:$A,'Ownership Metrics'!$C:$C),"")</f>
        <v>2582</v>
      </c>
      <c r="O3509" s="29">
        <f>IFERROR(_xlfn.XLOOKUP($B3509,'Ownership Metrics'!$A:$A,'Ownership Metrics'!$D:$D),"")</f>
        <v>49.47</v>
      </c>
      <c r="P3509" s="29">
        <f>IFERROR(_xlfn.XLOOKUP($B3509,'Ownership Metrics'!$A:$A,'Ownership Metrics'!$E:$E),"")</f>
        <v>58.69</v>
      </c>
      <c r="Q3509" s="30">
        <f>IFERROR(_xlfn.XLOOKUP($B3509,'Ownership Metrics'!$A:$A,'Ownership Metrics'!$F:$F),"")</f>
        <v>12</v>
      </c>
      <c r="R3509" s="30">
        <f>IFERROR(_xlfn.XLOOKUP($B3509,'Ownership Metrics'!$A:$A,'Ownership Metrics'!$G:$G),"")</f>
        <v>41</v>
      </c>
      <c r="S3509" s="27" t="str">
        <f>IFERROR(_xlfn.XLOOKUP($B3509,'Ownership Metrics'!$A:$A,'Ownership Metrics'!$H:$H),"")</f>
        <v>Moderat</v>
      </c>
      <c r="T3509" s="27" t="str">
        <f>IFERROR(_xlfn.XLOOKUP($B3509,'Ownership Metrics'!$A:$A,'Ownership Metrics'!$I:$I),"")</f>
        <v>Sedang</v>
      </c>
      <c r="U3509" s="27">
        <f>IF(COUNTIFS($B$2:$B3509,$B3509,$D$2:$D3509,$D3509)=1,1,0)</f>
        <v>1</v>
      </c>
      <c r="V3509" s="27">
        <f t="shared" si="163"/>
        <v>3.54</v>
      </c>
      <c r="W3509" s="27">
        <f t="shared" si="164"/>
        <v>7</v>
      </c>
      <c r="X3509" s="27">
        <f t="shared" si="162"/>
        <v>3.5399996490999999</v>
      </c>
    </row>
    <row r="3510" spans="1:24" x14ac:dyDescent="0.25">
      <c r="A3510" s="26">
        <v>46265</v>
      </c>
      <c r="B3510" s="27" t="s">
        <v>10615</v>
      </c>
      <c r="C3510" s="27" t="s">
        <v>3795</v>
      </c>
      <c r="D3510" s="27" t="s">
        <v>3799</v>
      </c>
      <c r="E3510" s="27" t="s">
        <v>72</v>
      </c>
      <c r="F3510" s="27" t="s">
        <v>23</v>
      </c>
      <c r="G3510" s="27"/>
      <c r="H3510" s="27" t="s">
        <v>24</v>
      </c>
      <c r="I3510" s="28">
        <v>89992900</v>
      </c>
      <c r="J3510" s="28">
        <v>0</v>
      </c>
      <c r="K3510" s="28">
        <v>89992900</v>
      </c>
      <c r="L3510" s="29">
        <v>2.25</v>
      </c>
      <c r="M3510" s="29">
        <f>IFERROR(_xlfn.XLOOKUP($B3510,'Ownership Metrics'!$A:$A,'Ownership Metrics'!$B:$B),"")</f>
        <v>14.36</v>
      </c>
      <c r="N3510" s="28">
        <f>IFERROR(_xlfn.XLOOKUP($B3510,'Ownership Metrics'!$A:$A,'Ownership Metrics'!$C:$C),"")</f>
        <v>2582</v>
      </c>
      <c r="O3510" s="29">
        <f>IFERROR(_xlfn.XLOOKUP($B3510,'Ownership Metrics'!$A:$A,'Ownership Metrics'!$D:$D),"")</f>
        <v>49.47</v>
      </c>
      <c r="P3510" s="29">
        <f>IFERROR(_xlfn.XLOOKUP($B3510,'Ownership Metrics'!$A:$A,'Ownership Metrics'!$E:$E),"")</f>
        <v>58.69</v>
      </c>
      <c r="Q3510" s="30">
        <f>IFERROR(_xlfn.XLOOKUP($B3510,'Ownership Metrics'!$A:$A,'Ownership Metrics'!$F:$F),"")</f>
        <v>12</v>
      </c>
      <c r="R3510" s="30">
        <f>IFERROR(_xlfn.XLOOKUP($B3510,'Ownership Metrics'!$A:$A,'Ownership Metrics'!$G:$G),"")</f>
        <v>41</v>
      </c>
      <c r="S3510" s="27" t="str">
        <f>IFERROR(_xlfn.XLOOKUP($B3510,'Ownership Metrics'!$A:$A,'Ownership Metrics'!$H:$H),"")</f>
        <v>Moderat</v>
      </c>
      <c r="T3510" s="27" t="str">
        <f>IFERROR(_xlfn.XLOOKUP($B3510,'Ownership Metrics'!$A:$A,'Ownership Metrics'!$I:$I),"")</f>
        <v>Sedang</v>
      </c>
      <c r="U3510" s="27">
        <f>IF(COUNTIFS($B$2:$B3510,$B3510,$D$2:$D3510,$D3510)=1,1,0)</f>
        <v>1</v>
      </c>
      <c r="V3510" s="27">
        <f t="shared" si="163"/>
        <v>2.25</v>
      </c>
      <c r="W3510" s="27">
        <f t="shared" si="164"/>
        <v>10</v>
      </c>
      <c r="X3510" s="27">
        <f t="shared" si="162"/>
        <v>2.2499996489999998</v>
      </c>
    </row>
    <row r="3511" spans="1:24" x14ac:dyDescent="0.25">
      <c r="A3511" s="26">
        <v>46265</v>
      </c>
      <c r="B3511" s="27" t="s">
        <v>10615</v>
      </c>
      <c r="C3511" s="27" t="s">
        <v>3795</v>
      </c>
      <c r="D3511" s="27" t="s">
        <v>855</v>
      </c>
      <c r="E3511" s="27" t="s">
        <v>72</v>
      </c>
      <c r="F3511" s="27" t="s">
        <v>23</v>
      </c>
      <c r="G3511" s="27"/>
      <c r="H3511" s="27" t="s">
        <v>24</v>
      </c>
      <c r="I3511" s="28">
        <v>180733100</v>
      </c>
      <c r="J3511" s="28">
        <v>0</v>
      </c>
      <c r="K3511" s="28">
        <v>180733100</v>
      </c>
      <c r="L3511" s="29">
        <v>4.51</v>
      </c>
      <c r="M3511" s="29">
        <f>IFERROR(_xlfn.XLOOKUP($B3511,'Ownership Metrics'!$A:$A,'Ownership Metrics'!$B:$B),"")</f>
        <v>14.36</v>
      </c>
      <c r="N3511" s="28">
        <f>IFERROR(_xlfn.XLOOKUP($B3511,'Ownership Metrics'!$A:$A,'Ownership Metrics'!$C:$C),"")</f>
        <v>2582</v>
      </c>
      <c r="O3511" s="29">
        <f>IFERROR(_xlfn.XLOOKUP($B3511,'Ownership Metrics'!$A:$A,'Ownership Metrics'!$D:$D),"")</f>
        <v>49.47</v>
      </c>
      <c r="P3511" s="29">
        <f>IFERROR(_xlfn.XLOOKUP($B3511,'Ownership Metrics'!$A:$A,'Ownership Metrics'!$E:$E),"")</f>
        <v>58.69</v>
      </c>
      <c r="Q3511" s="30">
        <f>IFERROR(_xlfn.XLOOKUP($B3511,'Ownership Metrics'!$A:$A,'Ownership Metrics'!$F:$F),"")</f>
        <v>12</v>
      </c>
      <c r="R3511" s="30">
        <f>IFERROR(_xlfn.XLOOKUP($B3511,'Ownership Metrics'!$A:$A,'Ownership Metrics'!$G:$G),"")</f>
        <v>41</v>
      </c>
      <c r="S3511" s="27" t="str">
        <f>IFERROR(_xlfn.XLOOKUP($B3511,'Ownership Metrics'!$A:$A,'Ownership Metrics'!$H:$H),"")</f>
        <v>Moderat</v>
      </c>
      <c r="T3511" s="27" t="str">
        <f>IFERROR(_xlfn.XLOOKUP($B3511,'Ownership Metrics'!$A:$A,'Ownership Metrics'!$I:$I),"")</f>
        <v>Sedang</v>
      </c>
      <c r="U3511" s="27">
        <f>IF(COUNTIFS($B$2:$B3511,$B3511,$D$2:$D3511,$D3511)=1,1,0)</f>
        <v>1</v>
      </c>
      <c r="V3511" s="27">
        <f t="shared" si="163"/>
        <v>4.51</v>
      </c>
      <c r="W3511" s="27">
        <f t="shared" si="164"/>
        <v>3</v>
      </c>
      <c r="X3511" s="27">
        <f t="shared" si="162"/>
        <v>4.5099996489</v>
      </c>
    </row>
    <row r="3512" spans="1:24" x14ac:dyDescent="0.25">
      <c r="A3512" s="26">
        <v>46265</v>
      </c>
      <c r="B3512" s="27" t="s">
        <v>10615</v>
      </c>
      <c r="C3512" s="27" t="s">
        <v>3795</v>
      </c>
      <c r="D3512" s="27" t="s">
        <v>867</v>
      </c>
      <c r="E3512" s="27" t="s">
        <v>72</v>
      </c>
      <c r="F3512" s="27" t="s">
        <v>23</v>
      </c>
      <c r="G3512" s="27"/>
      <c r="H3512" s="27" t="s">
        <v>24</v>
      </c>
      <c r="I3512" s="28">
        <v>136349500</v>
      </c>
      <c r="J3512" s="28">
        <v>0</v>
      </c>
      <c r="K3512" s="28">
        <v>136349500</v>
      </c>
      <c r="L3512" s="29">
        <v>3.4</v>
      </c>
      <c r="M3512" s="29">
        <f>IFERROR(_xlfn.XLOOKUP($B3512,'Ownership Metrics'!$A:$A,'Ownership Metrics'!$B:$B),"")</f>
        <v>14.36</v>
      </c>
      <c r="N3512" s="28">
        <f>IFERROR(_xlfn.XLOOKUP($B3512,'Ownership Metrics'!$A:$A,'Ownership Metrics'!$C:$C),"")</f>
        <v>2582</v>
      </c>
      <c r="O3512" s="29">
        <f>IFERROR(_xlfn.XLOOKUP($B3512,'Ownership Metrics'!$A:$A,'Ownership Metrics'!$D:$D),"")</f>
        <v>49.47</v>
      </c>
      <c r="P3512" s="29">
        <f>IFERROR(_xlfn.XLOOKUP($B3512,'Ownership Metrics'!$A:$A,'Ownership Metrics'!$E:$E),"")</f>
        <v>58.69</v>
      </c>
      <c r="Q3512" s="30">
        <f>IFERROR(_xlfn.XLOOKUP($B3512,'Ownership Metrics'!$A:$A,'Ownership Metrics'!$F:$F),"")</f>
        <v>12</v>
      </c>
      <c r="R3512" s="30">
        <f>IFERROR(_xlfn.XLOOKUP($B3512,'Ownership Metrics'!$A:$A,'Ownership Metrics'!$G:$G),"")</f>
        <v>41</v>
      </c>
      <c r="S3512" s="27" t="str">
        <f>IFERROR(_xlfn.XLOOKUP($B3512,'Ownership Metrics'!$A:$A,'Ownership Metrics'!$H:$H),"")</f>
        <v>Moderat</v>
      </c>
      <c r="T3512" s="27" t="str">
        <f>IFERROR(_xlfn.XLOOKUP($B3512,'Ownership Metrics'!$A:$A,'Ownership Metrics'!$I:$I),"")</f>
        <v>Sedang</v>
      </c>
      <c r="U3512" s="27">
        <f>IF(COUNTIFS($B$2:$B3512,$B3512,$D$2:$D3512,$D3512)=1,1,0)</f>
        <v>1</v>
      </c>
      <c r="V3512" s="27">
        <f t="shared" si="163"/>
        <v>3.4</v>
      </c>
      <c r="W3512" s="27">
        <f t="shared" si="164"/>
        <v>8</v>
      </c>
      <c r="X3512" s="27">
        <f t="shared" si="162"/>
        <v>3.3999996487999997</v>
      </c>
    </row>
    <row r="3513" spans="1:24" x14ac:dyDescent="0.25">
      <c r="A3513" s="26">
        <v>46265</v>
      </c>
      <c r="B3513" s="27" t="s">
        <v>10615</v>
      </c>
      <c r="C3513" s="27" t="s">
        <v>3795</v>
      </c>
      <c r="D3513" s="27" t="s">
        <v>3364</v>
      </c>
      <c r="E3513" s="27" t="s">
        <v>72</v>
      </c>
      <c r="F3513" s="27" t="s">
        <v>23</v>
      </c>
      <c r="G3513" s="27"/>
      <c r="H3513" s="27" t="s">
        <v>24</v>
      </c>
      <c r="I3513" s="28">
        <v>173333500</v>
      </c>
      <c r="J3513" s="28">
        <v>0</v>
      </c>
      <c r="K3513" s="28">
        <v>173333500</v>
      </c>
      <c r="L3513" s="29">
        <v>4.33</v>
      </c>
      <c r="M3513" s="29">
        <f>IFERROR(_xlfn.XLOOKUP($B3513,'Ownership Metrics'!$A:$A,'Ownership Metrics'!$B:$B),"")</f>
        <v>14.36</v>
      </c>
      <c r="N3513" s="28">
        <f>IFERROR(_xlfn.XLOOKUP($B3513,'Ownership Metrics'!$A:$A,'Ownership Metrics'!$C:$C),"")</f>
        <v>2582</v>
      </c>
      <c r="O3513" s="29">
        <f>IFERROR(_xlfn.XLOOKUP($B3513,'Ownership Metrics'!$A:$A,'Ownership Metrics'!$D:$D),"")</f>
        <v>49.47</v>
      </c>
      <c r="P3513" s="29">
        <f>IFERROR(_xlfn.XLOOKUP($B3513,'Ownership Metrics'!$A:$A,'Ownership Metrics'!$E:$E),"")</f>
        <v>58.69</v>
      </c>
      <c r="Q3513" s="30">
        <f>IFERROR(_xlfn.XLOOKUP($B3513,'Ownership Metrics'!$A:$A,'Ownership Metrics'!$F:$F),"")</f>
        <v>12</v>
      </c>
      <c r="R3513" s="30">
        <f>IFERROR(_xlfn.XLOOKUP($B3513,'Ownership Metrics'!$A:$A,'Ownership Metrics'!$G:$G),"")</f>
        <v>41</v>
      </c>
      <c r="S3513" s="27" t="str">
        <f>IFERROR(_xlfn.XLOOKUP($B3513,'Ownership Metrics'!$A:$A,'Ownership Metrics'!$H:$H),"")</f>
        <v>Moderat</v>
      </c>
      <c r="T3513" s="27" t="str">
        <f>IFERROR(_xlfn.XLOOKUP($B3513,'Ownership Metrics'!$A:$A,'Ownership Metrics'!$I:$I),"")</f>
        <v>Sedang</v>
      </c>
      <c r="U3513" s="27">
        <f>IF(COUNTIFS($B$2:$B3513,$B3513,$D$2:$D3513,$D3513)=1,1,0)</f>
        <v>1</v>
      </c>
      <c r="V3513" s="27">
        <f t="shared" si="163"/>
        <v>4.33</v>
      </c>
      <c r="W3513" s="27">
        <f t="shared" si="164"/>
        <v>5</v>
      </c>
      <c r="X3513" s="27">
        <f t="shared" si="162"/>
        <v>4.3299996487000003</v>
      </c>
    </row>
    <row r="3514" spans="1:24" x14ac:dyDescent="0.25">
      <c r="A3514" s="26">
        <v>46265</v>
      </c>
      <c r="B3514" s="27" t="s">
        <v>10616</v>
      </c>
      <c r="C3514" s="27" t="s">
        <v>3801</v>
      </c>
      <c r="D3514" s="27" t="s">
        <v>3802</v>
      </c>
      <c r="E3514" s="27" t="s">
        <v>22</v>
      </c>
      <c r="F3514" s="27" t="s">
        <v>23</v>
      </c>
      <c r="G3514" s="27"/>
      <c r="H3514" s="27"/>
      <c r="I3514" s="28">
        <v>13059200</v>
      </c>
      <c r="J3514" s="28">
        <v>0</v>
      </c>
      <c r="K3514" s="28">
        <v>13059200</v>
      </c>
      <c r="L3514" s="29">
        <v>1.17</v>
      </c>
      <c r="M3514" s="29">
        <f>IFERROR(_xlfn.XLOOKUP($B3514,'Ownership Metrics'!$A:$A,'Ownership Metrics'!$B:$B),"")</f>
        <v>5.5</v>
      </c>
      <c r="N3514" s="28">
        <f>IFERROR(_xlfn.XLOOKUP($B3514,'Ownership Metrics'!$A:$A,'Ownership Metrics'!$C:$C),"")</f>
        <v>2892</v>
      </c>
      <c r="O3514" s="29">
        <f>IFERROR(_xlfn.XLOOKUP($B3514,'Ownership Metrics'!$A:$A,'Ownership Metrics'!$D:$D),"")</f>
        <v>40.270000000000003</v>
      </c>
      <c r="P3514" s="29">
        <f>IFERROR(_xlfn.XLOOKUP($B3514,'Ownership Metrics'!$A:$A,'Ownership Metrics'!$E:$E),"")</f>
        <v>81.61</v>
      </c>
      <c r="Q3514" s="30">
        <f>IFERROR(_xlfn.XLOOKUP($B3514,'Ownership Metrics'!$A:$A,'Ownership Metrics'!$F:$F),"")</f>
        <v>13</v>
      </c>
      <c r="R3514" s="30">
        <f>IFERROR(_xlfn.XLOOKUP($B3514,'Ownership Metrics'!$A:$A,'Ownership Metrics'!$G:$G),"")</f>
        <v>49</v>
      </c>
      <c r="S3514" s="27" t="str">
        <f>IFERROR(_xlfn.XLOOKUP($B3514,'Ownership Metrics'!$A:$A,'Ownership Metrics'!$H:$H),"")</f>
        <v>Terkonsentrasi</v>
      </c>
      <c r="T3514" s="27" t="str">
        <f>IFERROR(_xlfn.XLOOKUP($B3514,'Ownership Metrics'!$A:$A,'Ownership Metrics'!$I:$I),"")</f>
        <v>Sedang</v>
      </c>
      <c r="U3514" s="27">
        <f>IF(COUNTIFS($B$2:$B3514,$B3514,$D$2:$D3514,$D3514)=1,1,0)</f>
        <v>1</v>
      </c>
      <c r="V3514" s="27">
        <f t="shared" si="163"/>
        <v>1.17</v>
      </c>
      <c r="W3514" s="27">
        <f t="shared" si="164"/>
        <v>6</v>
      </c>
      <c r="X3514" s="27">
        <f t="shared" si="162"/>
        <v>1.1699996485999999</v>
      </c>
    </row>
    <row r="3515" spans="1:24" x14ac:dyDescent="0.25">
      <c r="A3515" s="26">
        <v>46265</v>
      </c>
      <c r="B3515" s="27" t="s">
        <v>10616</v>
      </c>
      <c r="C3515" s="27" t="s">
        <v>3801</v>
      </c>
      <c r="D3515" s="27" t="s">
        <v>3803</v>
      </c>
      <c r="E3515" s="27" t="s">
        <v>22</v>
      </c>
      <c r="F3515" s="27" t="s">
        <v>23</v>
      </c>
      <c r="G3515" s="27"/>
      <c r="H3515" s="27" t="s">
        <v>24</v>
      </c>
      <c r="I3515" s="28">
        <v>451017200</v>
      </c>
      <c r="J3515" s="28">
        <v>0</v>
      </c>
      <c r="K3515" s="28">
        <v>451017200</v>
      </c>
      <c r="L3515" s="29">
        <v>40.270000000000003</v>
      </c>
      <c r="M3515" s="29">
        <f>IFERROR(_xlfn.XLOOKUP($B3515,'Ownership Metrics'!$A:$A,'Ownership Metrics'!$B:$B),"")</f>
        <v>5.5</v>
      </c>
      <c r="N3515" s="28">
        <f>IFERROR(_xlfn.XLOOKUP($B3515,'Ownership Metrics'!$A:$A,'Ownership Metrics'!$C:$C),"")</f>
        <v>2892</v>
      </c>
      <c r="O3515" s="29">
        <f>IFERROR(_xlfn.XLOOKUP($B3515,'Ownership Metrics'!$A:$A,'Ownership Metrics'!$D:$D),"")</f>
        <v>40.270000000000003</v>
      </c>
      <c r="P3515" s="29">
        <f>IFERROR(_xlfn.XLOOKUP($B3515,'Ownership Metrics'!$A:$A,'Ownership Metrics'!$E:$E),"")</f>
        <v>81.61</v>
      </c>
      <c r="Q3515" s="30">
        <f>IFERROR(_xlfn.XLOOKUP($B3515,'Ownership Metrics'!$A:$A,'Ownership Metrics'!$F:$F),"")</f>
        <v>13</v>
      </c>
      <c r="R3515" s="30">
        <f>IFERROR(_xlfn.XLOOKUP($B3515,'Ownership Metrics'!$A:$A,'Ownership Metrics'!$G:$G),"")</f>
        <v>49</v>
      </c>
      <c r="S3515" s="27" t="str">
        <f>IFERROR(_xlfn.XLOOKUP($B3515,'Ownership Metrics'!$A:$A,'Ownership Metrics'!$H:$H),"")</f>
        <v>Terkonsentrasi</v>
      </c>
      <c r="T3515" s="27" t="str">
        <f>IFERROR(_xlfn.XLOOKUP($B3515,'Ownership Metrics'!$A:$A,'Ownership Metrics'!$I:$I),"")</f>
        <v>Sedang</v>
      </c>
      <c r="U3515" s="27">
        <f>IF(COUNTIFS($B$2:$B3515,$B3515,$D$2:$D3515,$D3515)=1,1,0)</f>
        <v>1</v>
      </c>
      <c r="V3515" s="27">
        <f t="shared" si="163"/>
        <v>40.270000000000003</v>
      </c>
      <c r="W3515" s="27">
        <f t="shared" si="164"/>
        <v>1</v>
      </c>
      <c r="X3515" s="27">
        <f t="shared" si="162"/>
        <v>40.269999648500004</v>
      </c>
    </row>
    <row r="3516" spans="1:24" x14ac:dyDescent="0.25">
      <c r="A3516" s="26">
        <v>46265</v>
      </c>
      <c r="B3516" s="27" t="s">
        <v>10616</v>
      </c>
      <c r="C3516" s="27" t="s">
        <v>3801</v>
      </c>
      <c r="D3516" s="27" t="s">
        <v>3804</v>
      </c>
      <c r="E3516" s="27" t="s">
        <v>22</v>
      </c>
      <c r="F3516" s="27" t="s">
        <v>23</v>
      </c>
      <c r="G3516" s="27"/>
      <c r="H3516" s="27" t="s">
        <v>24</v>
      </c>
      <c r="I3516" s="28">
        <v>389300000</v>
      </c>
      <c r="J3516" s="28">
        <v>0</v>
      </c>
      <c r="K3516" s="28">
        <v>389300000</v>
      </c>
      <c r="L3516" s="29">
        <v>34.76</v>
      </c>
      <c r="M3516" s="29">
        <f>IFERROR(_xlfn.XLOOKUP($B3516,'Ownership Metrics'!$A:$A,'Ownership Metrics'!$B:$B),"")</f>
        <v>5.5</v>
      </c>
      <c r="N3516" s="28">
        <f>IFERROR(_xlfn.XLOOKUP($B3516,'Ownership Metrics'!$A:$A,'Ownership Metrics'!$C:$C),"")</f>
        <v>2892</v>
      </c>
      <c r="O3516" s="29">
        <f>IFERROR(_xlfn.XLOOKUP($B3516,'Ownership Metrics'!$A:$A,'Ownership Metrics'!$D:$D),"")</f>
        <v>40.270000000000003</v>
      </c>
      <c r="P3516" s="29">
        <f>IFERROR(_xlfn.XLOOKUP($B3516,'Ownership Metrics'!$A:$A,'Ownership Metrics'!$E:$E),"")</f>
        <v>81.61</v>
      </c>
      <c r="Q3516" s="30">
        <f>IFERROR(_xlfn.XLOOKUP($B3516,'Ownership Metrics'!$A:$A,'Ownership Metrics'!$F:$F),"")</f>
        <v>13</v>
      </c>
      <c r="R3516" s="30">
        <f>IFERROR(_xlfn.XLOOKUP($B3516,'Ownership Metrics'!$A:$A,'Ownership Metrics'!$G:$G),"")</f>
        <v>49</v>
      </c>
      <c r="S3516" s="27" t="str">
        <f>IFERROR(_xlfn.XLOOKUP($B3516,'Ownership Metrics'!$A:$A,'Ownership Metrics'!$H:$H),"")</f>
        <v>Terkonsentrasi</v>
      </c>
      <c r="T3516" s="27" t="str">
        <f>IFERROR(_xlfn.XLOOKUP($B3516,'Ownership Metrics'!$A:$A,'Ownership Metrics'!$I:$I),"")</f>
        <v>Sedang</v>
      </c>
      <c r="U3516" s="27">
        <f>IF(COUNTIFS($B$2:$B3516,$B3516,$D$2:$D3516,$D3516)=1,1,0)</f>
        <v>1</v>
      </c>
      <c r="V3516" s="27">
        <f t="shared" si="163"/>
        <v>34.76</v>
      </c>
      <c r="W3516" s="27">
        <f t="shared" si="164"/>
        <v>2</v>
      </c>
      <c r="X3516" s="27">
        <f t="shared" si="162"/>
        <v>34.759999648399997</v>
      </c>
    </row>
    <row r="3517" spans="1:24" x14ac:dyDescent="0.25">
      <c r="A3517" s="26">
        <v>46265</v>
      </c>
      <c r="B3517" s="27" t="s">
        <v>10616</v>
      </c>
      <c r="C3517" s="27" t="s">
        <v>3801</v>
      </c>
      <c r="D3517" s="27" t="s">
        <v>169</v>
      </c>
      <c r="E3517" s="27" t="s">
        <v>114</v>
      </c>
      <c r="F3517" s="27" t="s">
        <v>23</v>
      </c>
      <c r="G3517" s="27"/>
      <c r="H3517" s="27" t="s">
        <v>24</v>
      </c>
      <c r="I3517" s="28">
        <v>29736000</v>
      </c>
      <c r="J3517" s="28">
        <v>0</v>
      </c>
      <c r="K3517" s="28">
        <v>29736000</v>
      </c>
      <c r="L3517" s="29">
        <v>2.66</v>
      </c>
      <c r="M3517" s="29">
        <f>IFERROR(_xlfn.XLOOKUP($B3517,'Ownership Metrics'!$A:$A,'Ownership Metrics'!$B:$B),"")</f>
        <v>5.5</v>
      </c>
      <c r="N3517" s="28">
        <f>IFERROR(_xlfn.XLOOKUP($B3517,'Ownership Metrics'!$A:$A,'Ownership Metrics'!$C:$C),"")</f>
        <v>2892</v>
      </c>
      <c r="O3517" s="29">
        <f>IFERROR(_xlfn.XLOOKUP($B3517,'Ownership Metrics'!$A:$A,'Ownership Metrics'!$D:$D),"")</f>
        <v>40.270000000000003</v>
      </c>
      <c r="P3517" s="29">
        <f>IFERROR(_xlfn.XLOOKUP($B3517,'Ownership Metrics'!$A:$A,'Ownership Metrics'!$E:$E),"")</f>
        <v>81.61</v>
      </c>
      <c r="Q3517" s="30">
        <f>IFERROR(_xlfn.XLOOKUP($B3517,'Ownership Metrics'!$A:$A,'Ownership Metrics'!$F:$F),"")</f>
        <v>13</v>
      </c>
      <c r="R3517" s="30">
        <f>IFERROR(_xlfn.XLOOKUP($B3517,'Ownership Metrics'!$A:$A,'Ownership Metrics'!$G:$G),"")</f>
        <v>49</v>
      </c>
      <c r="S3517" s="27" t="str">
        <f>IFERROR(_xlfn.XLOOKUP($B3517,'Ownership Metrics'!$A:$A,'Ownership Metrics'!$H:$H),"")</f>
        <v>Terkonsentrasi</v>
      </c>
      <c r="T3517" s="27" t="str">
        <f>IFERROR(_xlfn.XLOOKUP($B3517,'Ownership Metrics'!$A:$A,'Ownership Metrics'!$I:$I),"")</f>
        <v>Sedang</v>
      </c>
      <c r="U3517" s="27">
        <f>IF(COUNTIFS($B$2:$B3517,$B3517,$D$2:$D3517,$D3517)=1,1,0)</f>
        <v>1</v>
      </c>
      <c r="V3517" s="27">
        <f t="shared" si="163"/>
        <v>2.66</v>
      </c>
      <c r="W3517" s="27">
        <f t="shared" si="164"/>
        <v>4</v>
      </c>
      <c r="X3517" s="27">
        <f t="shared" si="162"/>
        <v>2.6599996483000004</v>
      </c>
    </row>
    <row r="3518" spans="1:24" x14ac:dyDescent="0.25">
      <c r="A3518" s="26">
        <v>46265</v>
      </c>
      <c r="B3518" s="27" t="s">
        <v>10616</v>
      </c>
      <c r="C3518" s="27" t="s">
        <v>3801</v>
      </c>
      <c r="D3518" s="27" t="s">
        <v>3805</v>
      </c>
      <c r="E3518" s="27" t="s">
        <v>35</v>
      </c>
      <c r="F3518" s="27" t="s">
        <v>23</v>
      </c>
      <c r="G3518" s="27" t="s">
        <v>36</v>
      </c>
      <c r="H3518" s="27" t="s">
        <v>24</v>
      </c>
      <c r="I3518" s="28">
        <v>0</v>
      </c>
      <c r="J3518" s="28">
        <v>12500000</v>
      </c>
      <c r="K3518" s="28">
        <v>12500000</v>
      </c>
      <c r="L3518" s="29">
        <v>1.1200000000000001</v>
      </c>
      <c r="M3518" s="29">
        <f>IFERROR(_xlfn.XLOOKUP($B3518,'Ownership Metrics'!$A:$A,'Ownership Metrics'!$B:$B),"")</f>
        <v>5.5</v>
      </c>
      <c r="N3518" s="28">
        <f>IFERROR(_xlfn.XLOOKUP($B3518,'Ownership Metrics'!$A:$A,'Ownership Metrics'!$C:$C),"")</f>
        <v>2892</v>
      </c>
      <c r="O3518" s="29">
        <f>IFERROR(_xlfn.XLOOKUP($B3518,'Ownership Metrics'!$A:$A,'Ownership Metrics'!$D:$D),"")</f>
        <v>40.270000000000003</v>
      </c>
      <c r="P3518" s="29">
        <f>IFERROR(_xlfn.XLOOKUP($B3518,'Ownership Metrics'!$A:$A,'Ownership Metrics'!$E:$E),"")</f>
        <v>81.61</v>
      </c>
      <c r="Q3518" s="30">
        <f>IFERROR(_xlfn.XLOOKUP($B3518,'Ownership Metrics'!$A:$A,'Ownership Metrics'!$F:$F),"")</f>
        <v>13</v>
      </c>
      <c r="R3518" s="30">
        <f>IFERROR(_xlfn.XLOOKUP($B3518,'Ownership Metrics'!$A:$A,'Ownership Metrics'!$G:$G),"")</f>
        <v>49</v>
      </c>
      <c r="S3518" s="27" t="str">
        <f>IFERROR(_xlfn.XLOOKUP($B3518,'Ownership Metrics'!$A:$A,'Ownership Metrics'!$H:$H),"")</f>
        <v>Terkonsentrasi</v>
      </c>
      <c r="T3518" s="27" t="str">
        <f>IFERROR(_xlfn.XLOOKUP($B3518,'Ownership Metrics'!$A:$A,'Ownership Metrics'!$I:$I),"")</f>
        <v>Sedang</v>
      </c>
      <c r="U3518" s="27">
        <f>IF(COUNTIFS($B$2:$B3518,$B3518,$D$2:$D3518,$D3518)=1,1,0)</f>
        <v>1</v>
      </c>
      <c r="V3518" s="27">
        <f t="shared" si="163"/>
        <v>1.1200000000000001</v>
      </c>
      <c r="W3518" s="27">
        <f t="shared" si="164"/>
        <v>8</v>
      </c>
      <c r="X3518" s="27">
        <f t="shared" si="162"/>
        <v>1.1199996482000001</v>
      </c>
    </row>
    <row r="3519" spans="1:24" x14ac:dyDescent="0.25">
      <c r="A3519" s="26">
        <v>46265</v>
      </c>
      <c r="B3519" s="27" t="s">
        <v>10616</v>
      </c>
      <c r="C3519" s="27" t="s">
        <v>3801</v>
      </c>
      <c r="D3519" s="27" t="s">
        <v>3806</v>
      </c>
      <c r="E3519" s="27" t="s">
        <v>35</v>
      </c>
      <c r="F3519" s="27" t="s">
        <v>23</v>
      </c>
      <c r="G3519" s="27" t="s">
        <v>36</v>
      </c>
      <c r="H3519" s="27" t="s">
        <v>24</v>
      </c>
      <c r="I3519" s="28">
        <v>12200000</v>
      </c>
      <c r="J3519" s="28">
        <v>0</v>
      </c>
      <c r="K3519" s="28">
        <v>12200000</v>
      </c>
      <c r="L3519" s="29">
        <v>1.0900000000000001</v>
      </c>
      <c r="M3519" s="29">
        <f>IFERROR(_xlfn.XLOOKUP($B3519,'Ownership Metrics'!$A:$A,'Ownership Metrics'!$B:$B),"")</f>
        <v>5.5</v>
      </c>
      <c r="N3519" s="28">
        <f>IFERROR(_xlfn.XLOOKUP($B3519,'Ownership Metrics'!$A:$A,'Ownership Metrics'!$C:$C),"")</f>
        <v>2892</v>
      </c>
      <c r="O3519" s="29">
        <f>IFERROR(_xlfn.XLOOKUP($B3519,'Ownership Metrics'!$A:$A,'Ownership Metrics'!$D:$D),"")</f>
        <v>40.270000000000003</v>
      </c>
      <c r="P3519" s="29">
        <f>IFERROR(_xlfn.XLOOKUP($B3519,'Ownership Metrics'!$A:$A,'Ownership Metrics'!$E:$E),"")</f>
        <v>81.61</v>
      </c>
      <c r="Q3519" s="30">
        <f>IFERROR(_xlfn.XLOOKUP($B3519,'Ownership Metrics'!$A:$A,'Ownership Metrics'!$F:$F),"")</f>
        <v>13</v>
      </c>
      <c r="R3519" s="30">
        <f>IFERROR(_xlfn.XLOOKUP($B3519,'Ownership Metrics'!$A:$A,'Ownership Metrics'!$G:$G),"")</f>
        <v>49</v>
      </c>
      <c r="S3519" s="27" t="str">
        <f>IFERROR(_xlfn.XLOOKUP($B3519,'Ownership Metrics'!$A:$A,'Ownership Metrics'!$H:$H),"")</f>
        <v>Terkonsentrasi</v>
      </c>
      <c r="T3519" s="27" t="str">
        <f>IFERROR(_xlfn.XLOOKUP($B3519,'Ownership Metrics'!$A:$A,'Ownership Metrics'!$I:$I),"")</f>
        <v>Sedang</v>
      </c>
      <c r="U3519" s="27">
        <f>IF(COUNTIFS($B$2:$B3519,$B3519,$D$2:$D3519,$D3519)=1,1,0)</f>
        <v>1</v>
      </c>
      <c r="V3519" s="27">
        <f t="shared" si="163"/>
        <v>1.0900000000000001</v>
      </c>
      <c r="W3519" s="27">
        <f t="shared" si="164"/>
        <v>13</v>
      </c>
      <c r="X3519" s="27">
        <f t="shared" si="162"/>
        <v>1.0899996481000001</v>
      </c>
    </row>
    <row r="3520" spans="1:24" x14ac:dyDescent="0.25">
      <c r="A3520" s="26">
        <v>46265</v>
      </c>
      <c r="B3520" s="27" t="s">
        <v>10616</v>
      </c>
      <c r="C3520" s="27" t="s">
        <v>3801</v>
      </c>
      <c r="D3520" s="27" t="s">
        <v>1307</v>
      </c>
      <c r="E3520" s="27" t="s">
        <v>35</v>
      </c>
      <c r="F3520" s="27" t="s">
        <v>23</v>
      </c>
      <c r="G3520" s="27" t="s">
        <v>36</v>
      </c>
      <c r="H3520" s="27" t="s">
        <v>24</v>
      </c>
      <c r="I3520" s="28">
        <v>13008800</v>
      </c>
      <c r="J3520" s="28">
        <v>0</v>
      </c>
      <c r="K3520" s="28">
        <v>13008800</v>
      </c>
      <c r="L3520" s="29">
        <v>1.1599999999999999</v>
      </c>
      <c r="M3520" s="29">
        <f>IFERROR(_xlfn.XLOOKUP($B3520,'Ownership Metrics'!$A:$A,'Ownership Metrics'!$B:$B),"")</f>
        <v>5.5</v>
      </c>
      <c r="N3520" s="28">
        <f>IFERROR(_xlfn.XLOOKUP($B3520,'Ownership Metrics'!$A:$A,'Ownership Metrics'!$C:$C),"")</f>
        <v>2892</v>
      </c>
      <c r="O3520" s="29">
        <f>IFERROR(_xlfn.XLOOKUP($B3520,'Ownership Metrics'!$A:$A,'Ownership Metrics'!$D:$D),"")</f>
        <v>40.270000000000003</v>
      </c>
      <c r="P3520" s="29">
        <f>IFERROR(_xlfn.XLOOKUP($B3520,'Ownership Metrics'!$A:$A,'Ownership Metrics'!$E:$E),"")</f>
        <v>81.61</v>
      </c>
      <c r="Q3520" s="30">
        <f>IFERROR(_xlfn.XLOOKUP($B3520,'Ownership Metrics'!$A:$A,'Ownership Metrics'!$F:$F),"")</f>
        <v>13</v>
      </c>
      <c r="R3520" s="30">
        <f>IFERROR(_xlfn.XLOOKUP($B3520,'Ownership Metrics'!$A:$A,'Ownership Metrics'!$G:$G),"")</f>
        <v>49</v>
      </c>
      <c r="S3520" s="27" t="str">
        <f>IFERROR(_xlfn.XLOOKUP($B3520,'Ownership Metrics'!$A:$A,'Ownership Metrics'!$H:$H),"")</f>
        <v>Terkonsentrasi</v>
      </c>
      <c r="T3520" s="27" t="str">
        <f>IFERROR(_xlfn.XLOOKUP($B3520,'Ownership Metrics'!$A:$A,'Ownership Metrics'!$I:$I),"")</f>
        <v>Sedang</v>
      </c>
      <c r="U3520" s="27">
        <f>IF(COUNTIFS($B$2:$B3520,$B3520,$D$2:$D3520,$D3520)=1,1,0)</f>
        <v>1</v>
      </c>
      <c r="V3520" s="27">
        <f t="shared" si="163"/>
        <v>1.1599999999999999</v>
      </c>
      <c r="W3520" s="27">
        <f t="shared" si="164"/>
        <v>7</v>
      </c>
      <c r="X3520" s="27">
        <f t="shared" si="162"/>
        <v>1.1599996479999999</v>
      </c>
    </row>
    <row r="3521" spans="1:24" x14ac:dyDescent="0.25">
      <c r="A3521" s="26">
        <v>46265</v>
      </c>
      <c r="B3521" s="27" t="s">
        <v>10616</v>
      </c>
      <c r="C3521" s="27" t="s">
        <v>3801</v>
      </c>
      <c r="D3521" s="27" t="s">
        <v>3807</v>
      </c>
      <c r="E3521" s="27" t="s">
        <v>35</v>
      </c>
      <c r="F3521" s="27" t="s">
        <v>23</v>
      </c>
      <c r="G3521" s="27" t="s">
        <v>36</v>
      </c>
      <c r="H3521" s="27" t="s">
        <v>24</v>
      </c>
      <c r="I3521" s="28">
        <v>0</v>
      </c>
      <c r="J3521" s="28">
        <v>12500000</v>
      </c>
      <c r="K3521" s="28">
        <v>12500000</v>
      </c>
      <c r="L3521" s="29">
        <v>1.1200000000000001</v>
      </c>
      <c r="M3521" s="29">
        <f>IFERROR(_xlfn.XLOOKUP($B3521,'Ownership Metrics'!$A:$A,'Ownership Metrics'!$B:$B),"")</f>
        <v>5.5</v>
      </c>
      <c r="N3521" s="28">
        <f>IFERROR(_xlfn.XLOOKUP($B3521,'Ownership Metrics'!$A:$A,'Ownership Metrics'!$C:$C),"")</f>
        <v>2892</v>
      </c>
      <c r="O3521" s="29">
        <f>IFERROR(_xlfn.XLOOKUP($B3521,'Ownership Metrics'!$A:$A,'Ownership Metrics'!$D:$D),"")</f>
        <v>40.270000000000003</v>
      </c>
      <c r="P3521" s="29">
        <f>IFERROR(_xlfn.XLOOKUP($B3521,'Ownership Metrics'!$A:$A,'Ownership Metrics'!$E:$E),"")</f>
        <v>81.61</v>
      </c>
      <c r="Q3521" s="30">
        <f>IFERROR(_xlfn.XLOOKUP($B3521,'Ownership Metrics'!$A:$A,'Ownership Metrics'!$F:$F),"")</f>
        <v>13</v>
      </c>
      <c r="R3521" s="30">
        <f>IFERROR(_xlfn.XLOOKUP($B3521,'Ownership Metrics'!$A:$A,'Ownership Metrics'!$G:$G),"")</f>
        <v>49</v>
      </c>
      <c r="S3521" s="27" t="str">
        <f>IFERROR(_xlfn.XLOOKUP($B3521,'Ownership Metrics'!$A:$A,'Ownership Metrics'!$H:$H),"")</f>
        <v>Terkonsentrasi</v>
      </c>
      <c r="T3521" s="27" t="str">
        <f>IFERROR(_xlfn.XLOOKUP($B3521,'Ownership Metrics'!$A:$A,'Ownership Metrics'!$I:$I),"")</f>
        <v>Sedang</v>
      </c>
      <c r="U3521" s="27">
        <f>IF(COUNTIFS($B$2:$B3521,$B3521,$D$2:$D3521,$D3521)=1,1,0)</f>
        <v>1</v>
      </c>
      <c r="V3521" s="27">
        <f t="shared" si="163"/>
        <v>1.1200000000000001</v>
      </c>
      <c r="W3521" s="27">
        <f t="shared" si="164"/>
        <v>9</v>
      </c>
      <c r="X3521" s="27">
        <f t="shared" si="162"/>
        <v>1.1199996479000001</v>
      </c>
    </row>
    <row r="3522" spans="1:24" x14ac:dyDescent="0.25">
      <c r="A3522" s="26">
        <v>46265</v>
      </c>
      <c r="B3522" s="27" t="s">
        <v>10616</v>
      </c>
      <c r="C3522" s="27" t="s">
        <v>3801</v>
      </c>
      <c r="D3522" s="27" t="s">
        <v>3808</v>
      </c>
      <c r="E3522" s="27" t="s">
        <v>35</v>
      </c>
      <c r="F3522" s="27" t="s">
        <v>23</v>
      </c>
      <c r="G3522" s="27" t="s">
        <v>36</v>
      </c>
      <c r="H3522" s="27" t="s">
        <v>24</v>
      </c>
      <c r="I3522" s="28">
        <v>0</v>
      </c>
      <c r="J3522" s="28">
        <v>12500000</v>
      </c>
      <c r="K3522" s="28">
        <v>12500000</v>
      </c>
      <c r="L3522" s="29">
        <v>1.1200000000000001</v>
      </c>
      <c r="M3522" s="29">
        <f>IFERROR(_xlfn.XLOOKUP($B3522,'Ownership Metrics'!$A:$A,'Ownership Metrics'!$B:$B),"")</f>
        <v>5.5</v>
      </c>
      <c r="N3522" s="28">
        <f>IFERROR(_xlfn.XLOOKUP($B3522,'Ownership Metrics'!$A:$A,'Ownership Metrics'!$C:$C),"")</f>
        <v>2892</v>
      </c>
      <c r="O3522" s="29">
        <f>IFERROR(_xlfn.XLOOKUP($B3522,'Ownership Metrics'!$A:$A,'Ownership Metrics'!$D:$D),"")</f>
        <v>40.270000000000003</v>
      </c>
      <c r="P3522" s="29">
        <f>IFERROR(_xlfn.XLOOKUP($B3522,'Ownership Metrics'!$A:$A,'Ownership Metrics'!$E:$E),"")</f>
        <v>81.61</v>
      </c>
      <c r="Q3522" s="30">
        <f>IFERROR(_xlfn.XLOOKUP($B3522,'Ownership Metrics'!$A:$A,'Ownership Metrics'!$F:$F),"")</f>
        <v>13</v>
      </c>
      <c r="R3522" s="30">
        <f>IFERROR(_xlfn.XLOOKUP($B3522,'Ownership Metrics'!$A:$A,'Ownership Metrics'!$G:$G),"")</f>
        <v>49</v>
      </c>
      <c r="S3522" s="27" t="str">
        <f>IFERROR(_xlfn.XLOOKUP($B3522,'Ownership Metrics'!$A:$A,'Ownership Metrics'!$H:$H),"")</f>
        <v>Terkonsentrasi</v>
      </c>
      <c r="T3522" s="27" t="str">
        <f>IFERROR(_xlfn.XLOOKUP($B3522,'Ownership Metrics'!$A:$A,'Ownership Metrics'!$I:$I),"")</f>
        <v>Sedang</v>
      </c>
      <c r="U3522" s="27">
        <f>IF(COUNTIFS($B$2:$B3522,$B3522,$D$2:$D3522,$D3522)=1,1,0)</f>
        <v>1</v>
      </c>
      <c r="V3522" s="27">
        <f t="shared" si="163"/>
        <v>1.1200000000000001</v>
      </c>
      <c r="W3522" s="27">
        <f t="shared" si="164"/>
        <v>10</v>
      </c>
      <c r="X3522" s="27">
        <f t="shared" ref="X3522:X3585" si="165">$V3522-(ROW()*0.0000000001)</f>
        <v>1.1199996478000001</v>
      </c>
    </row>
    <row r="3523" spans="1:24" x14ac:dyDescent="0.25">
      <c r="A3523" s="26">
        <v>46265</v>
      </c>
      <c r="B3523" s="27" t="s">
        <v>10616</v>
      </c>
      <c r="C3523" s="27" t="s">
        <v>3801</v>
      </c>
      <c r="D3523" s="27" t="s">
        <v>3809</v>
      </c>
      <c r="E3523" s="27"/>
      <c r="F3523" s="27"/>
      <c r="G3523" s="27"/>
      <c r="H3523" s="27"/>
      <c r="I3523" s="28">
        <v>0</v>
      </c>
      <c r="J3523" s="28">
        <v>12500000</v>
      </c>
      <c r="K3523" s="28">
        <v>12500000</v>
      </c>
      <c r="L3523" s="29">
        <v>1.1200000000000001</v>
      </c>
      <c r="M3523" s="29">
        <f>IFERROR(_xlfn.XLOOKUP($B3523,'Ownership Metrics'!$A:$A,'Ownership Metrics'!$B:$B),"")</f>
        <v>5.5</v>
      </c>
      <c r="N3523" s="28">
        <f>IFERROR(_xlfn.XLOOKUP($B3523,'Ownership Metrics'!$A:$A,'Ownership Metrics'!$C:$C),"")</f>
        <v>2892</v>
      </c>
      <c r="O3523" s="29">
        <f>IFERROR(_xlfn.XLOOKUP($B3523,'Ownership Metrics'!$A:$A,'Ownership Metrics'!$D:$D),"")</f>
        <v>40.270000000000003</v>
      </c>
      <c r="P3523" s="29">
        <f>IFERROR(_xlfn.XLOOKUP($B3523,'Ownership Metrics'!$A:$A,'Ownership Metrics'!$E:$E),"")</f>
        <v>81.61</v>
      </c>
      <c r="Q3523" s="30">
        <f>IFERROR(_xlfn.XLOOKUP($B3523,'Ownership Metrics'!$A:$A,'Ownership Metrics'!$F:$F),"")</f>
        <v>13</v>
      </c>
      <c r="R3523" s="30">
        <f>IFERROR(_xlfn.XLOOKUP($B3523,'Ownership Metrics'!$A:$A,'Ownership Metrics'!$G:$G),"")</f>
        <v>49</v>
      </c>
      <c r="S3523" s="27" t="str">
        <f>IFERROR(_xlfn.XLOOKUP($B3523,'Ownership Metrics'!$A:$A,'Ownership Metrics'!$H:$H),"")</f>
        <v>Terkonsentrasi</v>
      </c>
      <c r="T3523" s="27" t="str">
        <f>IFERROR(_xlfn.XLOOKUP($B3523,'Ownership Metrics'!$A:$A,'Ownership Metrics'!$I:$I),"")</f>
        <v>Sedang</v>
      </c>
      <c r="U3523" s="27">
        <f>IF(COUNTIFS($B$2:$B3523,$B3523,$D$2:$D3523,$D3523)=1,1,0)</f>
        <v>1</v>
      </c>
      <c r="V3523" s="27">
        <f t="shared" ref="V3523:V3586" si="166">SUMIFS($L$2:$L$10000,$B$2:$B$10000,$B3523,$D$2:$D$10000,$D3523)</f>
        <v>1.1200000000000001</v>
      </c>
      <c r="W3523" s="27">
        <f t="shared" ref="W3523:W3586" si="167">COUNTIFS($B$2:$B$10000,$B3523,$U$2:$U$10000,1,$X$2:$X$10000,"&gt;"&amp;$X3523)+1</f>
        <v>11</v>
      </c>
      <c r="X3523" s="27">
        <f t="shared" si="165"/>
        <v>1.1199996477</v>
      </c>
    </row>
    <row r="3524" spans="1:24" x14ac:dyDescent="0.25">
      <c r="A3524" s="26">
        <v>46265</v>
      </c>
      <c r="B3524" s="27" t="s">
        <v>10616</v>
      </c>
      <c r="C3524" s="27" t="s">
        <v>3801</v>
      </c>
      <c r="D3524" s="27" t="s">
        <v>3810</v>
      </c>
      <c r="E3524" s="27"/>
      <c r="F3524" s="27"/>
      <c r="G3524" s="27"/>
      <c r="H3524" s="27"/>
      <c r="I3524" s="28">
        <v>0</v>
      </c>
      <c r="J3524" s="28">
        <v>13500000</v>
      </c>
      <c r="K3524" s="28">
        <v>13500000</v>
      </c>
      <c r="L3524" s="29">
        <v>1.21</v>
      </c>
      <c r="M3524" s="29">
        <f>IFERROR(_xlfn.XLOOKUP($B3524,'Ownership Metrics'!$A:$A,'Ownership Metrics'!$B:$B),"")</f>
        <v>5.5</v>
      </c>
      <c r="N3524" s="28">
        <f>IFERROR(_xlfn.XLOOKUP($B3524,'Ownership Metrics'!$A:$A,'Ownership Metrics'!$C:$C),"")</f>
        <v>2892</v>
      </c>
      <c r="O3524" s="29">
        <f>IFERROR(_xlfn.XLOOKUP($B3524,'Ownership Metrics'!$A:$A,'Ownership Metrics'!$D:$D),"")</f>
        <v>40.270000000000003</v>
      </c>
      <c r="P3524" s="29">
        <f>IFERROR(_xlfn.XLOOKUP($B3524,'Ownership Metrics'!$A:$A,'Ownership Metrics'!$E:$E),"")</f>
        <v>81.61</v>
      </c>
      <c r="Q3524" s="30">
        <f>IFERROR(_xlfn.XLOOKUP($B3524,'Ownership Metrics'!$A:$A,'Ownership Metrics'!$F:$F),"")</f>
        <v>13</v>
      </c>
      <c r="R3524" s="30">
        <f>IFERROR(_xlfn.XLOOKUP($B3524,'Ownership Metrics'!$A:$A,'Ownership Metrics'!$G:$G),"")</f>
        <v>49</v>
      </c>
      <c r="S3524" s="27" t="str">
        <f>IFERROR(_xlfn.XLOOKUP($B3524,'Ownership Metrics'!$A:$A,'Ownership Metrics'!$H:$H),"")</f>
        <v>Terkonsentrasi</v>
      </c>
      <c r="T3524" s="27" t="str">
        <f>IFERROR(_xlfn.XLOOKUP($B3524,'Ownership Metrics'!$A:$A,'Ownership Metrics'!$I:$I),"")</f>
        <v>Sedang</v>
      </c>
      <c r="U3524" s="27">
        <f>IF(COUNTIFS($B$2:$B3524,$B3524,$D$2:$D3524,$D3524)=1,1,0)</f>
        <v>1</v>
      </c>
      <c r="V3524" s="27">
        <f t="shared" si="166"/>
        <v>1.21</v>
      </c>
      <c r="W3524" s="27">
        <f t="shared" si="167"/>
        <v>5</v>
      </c>
      <c r="X3524" s="27">
        <f t="shared" si="165"/>
        <v>1.2099996475999999</v>
      </c>
    </row>
    <row r="3525" spans="1:24" x14ac:dyDescent="0.25">
      <c r="A3525" s="26">
        <v>46265</v>
      </c>
      <c r="B3525" s="27" t="s">
        <v>10616</v>
      </c>
      <c r="C3525" s="27" t="s">
        <v>3801</v>
      </c>
      <c r="D3525" s="27" t="s">
        <v>3811</v>
      </c>
      <c r="E3525" s="27"/>
      <c r="F3525" s="27"/>
      <c r="G3525" s="27"/>
      <c r="H3525" s="27"/>
      <c r="I3525" s="28">
        <v>0</v>
      </c>
      <c r="J3525" s="28">
        <v>12500000</v>
      </c>
      <c r="K3525" s="28">
        <v>12500000</v>
      </c>
      <c r="L3525" s="29">
        <v>1.1200000000000001</v>
      </c>
      <c r="M3525" s="29">
        <f>IFERROR(_xlfn.XLOOKUP($B3525,'Ownership Metrics'!$A:$A,'Ownership Metrics'!$B:$B),"")</f>
        <v>5.5</v>
      </c>
      <c r="N3525" s="28">
        <f>IFERROR(_xlfn.XLOOKUP($B3525,'Ownership Metrics'!$A:$A,'Ownership Metrics'!$C:$C),"")</f>
        <v>2892</v>
      </c>
      <c r="O3525" s="29">
        <f>IFERROR(_xlfn.XLOOKUP($B3525,'Ownership Metrics'!$A:$A,'Ownership Metrics'!$D:$D),"")</f>
        <v>40.270000000000003</v>
      </c>
      <c r="P3525" s="29">
        <f>IFERROR(_xlfn.XLOOKUP($B3525,'Ownership Metrics'!$A:$A,'Ownership Metrics'!$E:$E),"")</f>
        <v>81.61</v>
      </c>
      <c r="Q3525" s="30">
        <f>IFERROR(_xlfn.XLOOKUP($B3525,'Ownership Metrics'!$A:$A,'Ownership Metrics'!$F:$F),"")</f>
        <v>13</v>
      </c>
      <c r="R3525" s="30">
        <f>IFERROR(_xlfn.XLOOKUP($B3525,'Ownership Metrics'!$A:$A,'Ownership Metrics'!$G:$G),"")</f>
        <v>49</v>
      </c>
      <c r="S3525" s="27" t="str">
        <f>IFERROR(_xlfn.XLOOKUP($B3525,'Ownership Metrics'!$A:$A,'Ownership Metrics'!$H:$H),"")</f>
        <v>Terkonsentrasi</v>
      </c>
      <c r="T3525" s="27" t="str">
        <f>IFERROR(_xlfn.XLOOKUP($B3525,'Ownership Metrics'!$A:$A,'Ownership Metrics'!$I:$I),"")</f>
        <v>Sedang</v>
      </c>
      <c r="U3525" s="27">
        <f>IF(COUNTIFS($B$2:$B3525,$B3525,$D$2:$D3525,$D3525)=1,1,0)</f>
        <v>1</v>
      </c>
      <c r="V3525" s="27">
        <f t="shared" si="166"/>
        <v>1.1200000000000001</v>
      </c>
      <c r="W3525" s="27">
        <f t="shared" si="167"/>
        <v>12</v>
      </c>
      <c r="X3525" s="27">
        <f t="shared" si="165"/>
        <v>1.1199996475</v>
      </c>
    </row>
    <row r="3526" spans="1:24" x14ac:dyDescent="0.25">
      <c r="A3526" s="26">
        <v>46265</v>
      </c>
      <c r="B3526" s="27" t="s">
        <v>10616</v>
      </c>
      <c r="C3526" s="27" t="s">
        <v>3801</v>
      </c>
      <c r="D3526" s="27" t="s">
        <v>3812</v>
      </c>
      <c r="E3526" s="27" t="s">
        <v>67</v>
      </c>
      <c r="F3526" s="27" t="s">
        <v>23</v>
      </c>
      <c r="G3526" s="27"/>
      <c r="H3526" s="27" t="s">
        <v>24</v>
      </c>
      <c r="I3526" s="28">
        <v>73711600</v>
      </c>
      <c r="J3526" s="28">
        <v>0</v>
      </c>
      <c r="K3526" s="28">
        <v>73711600</v>
      </c>
      <c r="L3526" s="29">
        <v>6.58</v>
      </c>
      <c r="M3526" s="29">
        <f>IFERROR(_xlfn.XLOOKUP($B3526,'Ownership Metrics'!$A:$A,'Ownership Metrics'!$B:$B),"")</f>
        <v>5.5</v>
      </c>
      <c r="N3526" s="28">
        <f>IFERROR(_xlfn.XLOOKUP($B3526,'Ownership Metrics'!$A:$A,'Ownership Metrics'!$C:$C),"")</f>
        <v>2892</v>
      </c>
      <c r="O3526" s="29">
        <f>IFERROR(_xlfn.XLOOKUP($B3526,'Ownership Metrics'!$A:$A,'Ownership Metrics'!$D:$D),"")</f>
        <v>40.270000000000003</v>
      </c>
      <c r="P3526" s="29">
        <f>IFERROR(_xlfn.XLOOKUP($B3526,'Ownership Metrics'!$A:$A,'Ownership Metrics'!$E:$E),"")</f>
        <v>81.61</v>
      </c>
      <c r="Q3526" s="30">
        <f>IFERROR(_xlfn.XLOOKUP($B3526,'Ownership Metrics'!$A:$A,'Ownership Metrics'!$F:$F),"")</f>
        <v>13</v>
      </c>
      <c r="R3526" s="30">
        <f>IFERROR(_xlfn.XLOOKUP($B3526,'Ownership Metrics'!$A:$A,'Ownership Metrics'!$G:$G),"")</f>
        <v>49</v>
      </c>
      <c r="S3526" s="27" t="str">
        <f>IFERROR(_xlfn.XLOOKUP($B3526,'Ownership Metrics'!$A:$A,'Ownership Metrics'!$H:$H),"")</f>
        <v>Terkonsentrasi</v>
      </c>
      <c r="T3526" s="27" t="str">
        <f>IFERROR(_xlfn.XLOOKUP($B3526,'Ownership Metrics'!$A:$A,'Ownership Metrics'!$I:$I),"")</f>
        <v>Sedang</v>
      </c>
      <c r="U3526" s="27">
        <f>IF(COUNTIFS($B$2:$B3526,$B3526,$D$2:$D3526,$D3526)=1,1,0)</f>
        <v>1</v>
      </c>
      <c r="V3526" s="27">
        <f t="shared" si="166"/>
        <v>6.58</v>
      </c>
      <c r="W3526" s="27">
        <f t="shared" si="167"/>
        <v>3</v>
      </c>
      <c r="X3526" s="27">
        <f t="shared" si="165"/>
        <v>6.5799996474000002</v>
      </c>
    </row>
    <row r="3527" spans="1:24" x14ac:dyDescent="0.25">
      <c r="A3527" s="26">
        <v>46265</v>
      </c>
      <c r="B3527" s="27" t="s">
        <v>10617</v>
      </c>
      <c r="C3527" s="27" t="s">
        <v>3814</v>
      </c>
      <c r="D3527" s="27" t="s">
        <v>2847</v>
      </c>
      <c r="E3527" s="27" t="s">
        <v>83</v>
      </c>
      <c r="F3527" s="27" t="s">
        <v>23</v>
      </c>
      <c r="G3527" s="27"/>
      <c r="H3527" s="27" t="s">
        <v>24</v>
      </c>
      <c r="I3527" s="28">
        <v>69686716</v>
      </c>
      <c r="J3527" s="28">
        <v>0</v>
      </c>
      <c r="K3527" s="28">
        <v>69686716</v>
      </c>
      <c r="L3527" s="29">
        <v>4</v>
      </c>
      <c r="M3527" s="29">
        <f>IFERROR(_xlfn.XLOOKUP($B3527,'Ownership Metrics'!$A:$A,'Ownership Metrics'!$B:$B),"")</f>
        <v>46.36</v>
      </c>
      <c r="N3527" s="28">
        <f>IFERROR(_xlfn.XLOOKUP($B3527,'Ownership Metrics'!$A:$A,'Ownership Metrics'!$C:$C),"")</f>
        <v>1257</v>
      </c>
      <c r="O3527" s="29">
        <f>IFERROR(_xlfn.XLOOKUP($B3527,'Ownership Metrics'!$A:$A,'Ownership Metrics'!$D:$D),"")</f>
        <v>33.76</v>
      </c>
      <c r="P3527" s="29">
        <f>IFERROR(_xlfn.XLOOKUP($B3527,'Ownership Metrics'!$A:$A,'Ownership Metrics'!$E:$E),"")</f>
        <v>46.96</v>
      </c>
      <c r="Q3527" s="30">
        <f>IFERROR(_xlfn.XLOOKUP($B3527,'Ownership Metrics'!$A:$A,'Ownership Metrics'!$F:$F),"")</f>
        <v>6</v>
      </c>
      <c r="R3527" s="30">
        <f>IFERROR(_xlfn.XLOOKUP($B3527,'Ownership Metrics'!$A:$A,'Ownership Metrics'!$G:$G),"")</f>
        <v>37</v>
      </c>
      <c r="S3527" s="27" t="str">
        <f>IFERROR(_xlfn.XLOOKUP($B3527,'Ownership Metrics'!$A:$A,'Ownership Metrics'!$H:$H),"")</f>
        <v>Moderat</v>
      </c>
      <c r="T3527" s="27" t="str">
        <f>IFERROR(_xlfn.XLOOKUP($B3527,'Ownership Metrics'!$A:$A,'Ownership Metrics'!$I:$I),"")</f>
        <v>Sedang</v>
      </c>
      <c r="U3527" s="27">
        <f>IF(COUNTIFS($B$2:$B3527,$B3527,$D$2:$D3527,$D3527)=1,1,0)</f>
        <v>1</v>
      </c>
      <c r="V3527" s="27">
        <f t="shared" si="166"/>
        <v>4</v>
      </c>
      <c r="W3527" s="27">
        <f t="shared" si="167"/>
        <v>3</v>
      </c>
      <c r="X3527" s="27">
        <f t="shared" si="165"/>
        <v>3.9999996473000001</v>
      </c>
    </row>
    <row r="3528" spans="1:24" x14ac:dyDescent="0.25">
      <c r="A3528" s="26">
        <v>46265</v>
      </c>
      <c r="B3528" s="27" t="s">
        <v>10617</v>
      </c>
      <c r="C3528" s="27" t="s">
        <v>3814</v>
      </c>
      <c r="D3528" s="27" t="s">
        <v>3815</v>
      </c>
      <c r="E3528" s="27" t="s">
        <v>83</v>
      </c>
      <c r="F3528" s="27" t="s">
        <v>23</v>
      </c>
      <c r="G3528" s="27"/>
      <c r="H3528" s="27" t="s">
        <v>24</v>
      </c>
      <c r="I3528" s="28">
        <v>0</v>
      </c>
      <c r="J3528" s="28">
        <v>160276213</v>
      </c>
      <c r="K3528" s="28">
        <v>160276213</v>
      </c>
      <c r="L3528" s="29">
        <v>9.1999999999999993</v>
      </c>
      <c r="M3528" s="29">
        <f>IFERROR(_xlfn.XLOOKUP($B3528,'Ownership Metrics'!$A:$A,'Ownership Metrics'!$B:$B),"")</f>
        <v>46.36</v>
      </c>
      <c r="N3528" s="28">
        <f>IFERROR(_xlfn.XLOOKUP($B3528,'Ownership Metrics'!$A:$A,'Ownership Metrics'!$C:$C),"")</f>
        <v>1257</v>
      </c>
      <c r="O3528" s="29">
        <f>IFERROR(_xlfn.XLOOKUP($B3528,'Ownership Metrics'!$A:$A,'Ownership Metrics'!$D:$D),"")</f>
        <v>33.76</v>
      </c>
      <c r="P3528" s="29">
        <f>IFERROR(_xlfn.XLOOKUP($B3528,'Ownership Metrics'!$A:$A,'Ownership Metrics'!$E:$E),"")</f>
        <v>46.96</v>
      </c>
      <c r="Q3528" s="30">
        <f>IFERROR(_xlfn.XLOOKUP($B3528,'Ownership Metrics'!$A:$A,'Ownership Metrics'!$F:$F),"")</f>
        <v>6</v>
      </c>
      <c r="R3528" s="30">
        <f>IFERROR(_xlfn.XLOOKUP($B3528,'Ownership Metrics'!$A:$A,'Ownership Metrics'!$G:$G),"")</f>
        <v>37</v>
      </c>
      <c r="S3528" s="27" t="str">
        <f>IFERROR(_xlfn.XLOOKUP($B3528,'Ownership Metrics'!$A:$A,'Ownership Metrics'!$H:$H),"")</f>
        <v>Moderat</v>
      </c>
      <c r="T3528" s="27" t="str">
        <f>IFERROR(_xlfn.XLOOKUP($B3528,'Ownership Metrics'!$A:$A,'Ownership Metrics'!$I:$I),"")</f>
        <v>Sedang</v>
      </c>
      <c r="U3528" s="27">
        <f>IF(COUNTIFS($B$2:$B3528,$B3528,$D$2:$D3528,$D3528)=1,1,0)</f>
        <v>1</v>
      </c>
      <c r="V3528" s="27">
        <f t="shared" si="166"/>
        <v>9.1999999999999993</v>
      </c>
      <c r="W3528" s="27">
        <f t="shared" si="167"/>
        <v>2</v>
      </c>
      <c r="X3528" s="27">
        <f t="shared" si="165"/>
        <v>9.1999996471999985</v>
      </c>
    </row>
    <row r="3529" spans="1:24" x14ac:dyDescent="0.25">
      <c r="A3529" s="26">
        <v>46265</v>
      </c>
      <c r="B3529" s="27" t="s">
        <v>10617</v>
      </c>
      <c r="C3529" s="27" t="s">
        <v>3814</v>
      </c>
      <c r="D3529" s="27" t="s">
        <v>3816</v>
      </c>
      <c r="E3529" s="27" t="s">
        <v>22</v>
      </c>
      <c r="F3529" s="27" t="s">
        <v>23</v>
      </c>
      <c r="G3529" s="27"/>
      <c r="H3529" s="27" t="s">
        <v>24</v>
      </c>
      <c r="I3529" s="28">
        <v>588167378</v>
      </c>
      <c r="J3529" s="28">
        <v>0</v>
      </c>
      <c r="K3529" s="28">
        <v>588167378</v>
      </c>
      <c r="L3529" s="29">
        <v>33.76</v>
      </c>
      <c r="M3529" s="29">
        <f>IFERROR(_xlfn.XLOOKUP($B3529,'Ownership Metrics'!$A:$A,'Ownership Metrics'!$B:$B),"")</f>
        <v>46.36</v>
      </c>
      <c r="N3529" s="28">
        <f>IFERROR(_xlfn.XLOOKUP($B3529,'Ownership Metrics'!$A:$A,'Ownership Metrics'!$C:$C),"")</f>
        <v>1257</v>
      </c>
      <c r="O3529" s="29">
        <f>IFERROR(_xlfn.XLOOKUP($B3529,'Ownership Metrics'!$A:$A,'Ownership Metrics'!$D:$D),"")</f>
        <v>33.76</v>
      </c>
      <c r="P3529" s="29">
        <f>IFERROR(_xlfn.XLOOKUP($B3529,'Ownership Metrics'!$A:$A,'Ownership Metrics'!$E:$E),"")</f>
        <v>46.96</v>
      </c>
      <c r="Q3529" s="30">
        <f>IFERROR(_xlfn.XLOOKUP($B3529,'Ownership Metrics'!$A:$A,'Ownership Metrics'!$F:$F),"")</f>
        <v>6</v>
      </c>
      <c r="R3529" s="30">
        <f>IFERROR(_xlfn.XLOOKUP($B3529,'Ownership Metrics'!$A:$A,'Ownership Metrics'!$G:$G),"")</f>
        <v>37</v>
      </c>
      <c r="S3529" s="27" t="str">
        <f>IFERROR(_xlfn.XLOOKUP($B3529,'Ownership Metrics'!$A:$A,'Ownership Metrics'!$H:$H),"")</f>
        <v>Moderat</v>
      </c>
      <c r="T3529" s="27" t="str">
        <f>IFERROR(_xlfn.XLOOKUP($B3529,'Ownership Metrics'!$A:$A,'Ownership Metrics'!$I:$I),"")</f>
        <v>Sedang</v>
      </c>
      <c r="U3529" s="27">
        <f>IF(COUNTIFS($B$2:$B3529,$B3529,$D$2:$D3529,$D3529)=1,1,0)</f>
        <v>1</v>
      </c>
      <c r="V3529" s="27">
        <f t="shared" si="166"/>
        <v>33.76</v>
      </c>
      <c r="W3529" s="27">
        <f t="shared" si="167"/>
        <v>1</v>
      </c>
      <c r="X3529" s="27">
        <f t="shared" si="165"/>
        <v>33.759999647099995</v>
      </c>
    </row>
    <row r="3530" spans="1:24" x14ac:dyDescent="0.25">
      <c r="A3530" s="26">
        <v>46265</v>
      </c>
      <c r="B3530" s="27" t="s">
        <v>10617</v>
      </c>
      <c r="C3530" s="27" t="s">
        <v>3814</v>
      </c>
      <c r="D3530" s="27" t="s">
        <v>3817</v>
      </c>
      <c r="E3530" s="27" t="s">
        <v>22</v>
      </c>
      <c r="F3530" s="27" t="s">
        <v>23</v>
      </c>
      <c r="G3530" s="27"/>
      <c r="H3530" s="27" t="s">
        <v>24</v>
      </c>
      <c r="I3530" s="28">
        <v>49238284</v>
      </c>
      <c r="J3530" s="28">
        <v>0</v>
      </c>
      <c r="K3530" s="28">
        <v>49238284</v>
      </c>
      <c r="L3530" s="29">
        <v>2.83</v>
      </c>
      <c r="M3530" s="29">
        <f>IFERROR(_xlfn.XLOOKUP($B3530,'Ownership Metrics'!$A:$A,'Ownership Metrics'!$B:$B),"")</f>
        <v>46.36</v>
      </c>
      <c r="N3530" s="28">
        <f>IFERROR(_xlfn.XLOOKUP($B3530,'Ownership Metrics'!$A:$A,'Ownership Metrics'!$C:$C),"")</f>
        <v>1257</v>
      </c>
      <c r="O3530" s="29">
        <f>IFERROR(_xlfn.XLOOKUP($B3530,'Ownership Metrics'!$A:$A,'Ownership Metrics'!$D:$D),"")</f>
        <v>33.76</v>
      </c>
      <c r="P3530" s="29">
        <f>IFERROR(_xlfn.XLOOKUP($B3530,'Ownership Metrics'!$A:$A,'Ownership Metrics'!$E:$E),"")</f>
        <v>46.96</v>
      </c>
      <c r="Q3530" s="30">
        <f>IFERROR(_xlfn.XLOOKUP($B3530,'Ownership Metrics'!$A:$A,'Ownership Metrics'!$F:$F),"")</f>
        <v>6</v>
      </c>
      <c r="R3530" s="30">
        <f>IFERROR(_xlfn.XLOOKUP($B3530,'Ownership Metrics'!$A:$A,'Ownership Metrics'!$G:$G),"")</f>
        <v>37</v>
      </c>
      <c r="S3530" s="27" t="str">
        <f>IFERROR(_xlfn.XLOOKUP($B3530,'Ownership Metrics'!$A:$A,'Ownership Metrics'!$H:$H),"")</f>
        <v>Moderat</v>
      </c>
      <c r="T3530" s="27" t="str">
        <f>IFERROR(_xlfn.XLOOKUP($B3530,'Ownership Metrics'!$A:$A,'Ownership Metrics'!$I:$I),"")</f>
        <v>Sedang</v>
      </c>
      <c r="U3530" s="27">
        <f>IF(COUNTIFS($B$2:$B3530,$B3530,$D$2:$D3530,$D3530)=1,1,0)</f>
        <v>1</v>
      </c>
      <c r="V3530" s="27">
        <f t="shared" si="166"/>
        <v>2.83</v>
      </c>
      <c r="W3530" s="27">
        <f t="shared" si="167"/>
        <v>4</v>
      </c>
      <c r="X3530" s="27">
        <f t="shared" si="165"/>
        <v>2.8299996470000002</v>
      </c>
    </row>
    <row r="3531" spans="1:24" x14ac:dyDescent="0.25">
      <c r="A3531" s="26">
        <v>46265</v>
      </c>
      <c r="B3531" s="27" t="s">
        <v>10617</v>
      </c>
      <c r="C3531" s="27" t="s">
        <v>3814</v>
      </c>
      <c r="D3531" s="27" t="s">
        <v>3818</v>
      </c>
      <c r="E3531" s="27" t="s">
        <v>35</v>
      </c>
      <c r="F3531" s="27" t="s">
        <v>23</v>
      </c>
      <c r="G3531" s="27" t="s">
        <v>36</v>
      </c>
      <c r="H3531" s="27" t="s">
        <v>24</v>
      </c>
      <c r="I3531" s="28">
        <v>20044000</v>
      </c>
      <c r="J3531" s="28">
        <v>0</v>
      </c>
      <c r="K3531" s="28">
        <v>20044000</v>
      </c>
      <c r="L3531" s="29">
        <v>1.1499999999999999</v>
      </c>
      <c r="M3531" s="29">
        <f>IFERROR(_xlfn.XLOOKUP($B3531,'Ownership Metrics'!$A:$A,'Ownership Metrics'!$B:$B),"")</f>
        <v>46.36</v>
      </c>
      <c r="N3531" s="28">
        <f>IFERROR(_xlfn.XLOOKUP($B3531,'Ownership Metrics'!$A:$A,'Ownership Metrics'!$C:$C),"")</f>
        <v>1257</v>
      </c>
      <c r="O3531" s="29">
        <f>IFERROR(_xlfn.XLOOKUP($B3531,'Ownership Metrics'!$A:$A,'Ownership Metrics'!$D:$D),"")</f>
        <v>33.76</v>
      </c>
      <c r="P3531" s="29">
        <f>IFERROR(_xlfn.XLOOKUP($B3531,'Ownership Metrics'!$A:$A,'Ownership Metrics'!$E:$E),"")</f>
        <v>46.96</v>
      </c>
      <c r="Q3531" s="30">
        <f>IFERROR(_xlfn.XLOOKUP($B3531,'Ownership Metrics'!$A:$A,'Ownership Metrics'!$F:$F),"")</f>
        <v>6</v>
      </c>
      <c r="R3531" s="30">
        <f>IFERROR(_xlfn.XLOOKUP($B3531,'Ownership Metrics'!$A:$A,'Ownership Metrics'!$G:$G),"")</f>
        <v>37</v>
      </c>
      <c r="S3531" s="27" t="str">
        <f>IFERROR(_xlfn.XLOOKUP($B3531,'Ownership Metrics'!$A:$A,'Ownership Metrics'!$H:$H),"")</f>
        <v>Moderat</v>
      </c>
      <c r="T3531" s="27" t="str">
        <f>IFERROR(_xlfn.XLOOKUP($B3531,'Ownership Metrics'!$A:$A,'Ownership Metrics'!$I:$I),"")</f>
        <v>Sedang</v>
      </c>
      <c r="U3531" s="27">
        <f>IF(COUNTIFS($B$2:$B3531,$B3531,$D$2:$D3531,$D3531)=1,1,0)</f>
        <v>1</v>
      </c>
      <c r="V3531" s="27">
        <f t="shared" si="166"/>
        <v>1.1499999999999999</v>
      </c>
      <c r="W3531" s="27">
        <f t="shared" si="167"/>
        <v>6</v>
      </c>
      <c r="X3531" s="27">
        <f t="shared" si="165"/>
        <v>1.1499996469</v>
      </c>
    </row>
    <row r="3532" spans="1:24" x14ac:dyDescent="0.25">
      <c r="A3532" s="26">
        <v>46265</v>
      </c>
      <c r="B3532" s="27" t="s">
        <v>10617</v>
      </c>
      <c r="C3532" s="27" t="s">
        <v>3814</v>
      </c>
      <c r="D3532" s="27" t="s">
        <v>3389</v>
      </c>
      <c r="E3532" s="27" t="s">
        <v>35</v>
      </c>
      <c r="F3532" s="27" t="s">
        <v>23</v>
      </c>
      <c r="G3532" s="27" t="s">
        <v>36</v>
      </c>
      <c r="H3532" s="27" t="s">
        <v>24</v>
      </c>
      <c r="I3532" s="28">
        <v>46974100</v>
      </c>
      <c r="J3532" s="28">
        <v>0</v>
      </c>
      <c r="K3532" s="28">
        <v>46974100</v>
      </c>
      <c r="L3532" s="29">
        <v>2.7</v>
      </c>
      <c r="M3532" s="29">
        <f>IFERROR(_xlfn.XLOOKUP($B3532,'Ownership Metrics'!$A:$A,'Ownership Metrics'!$B:$B),"")</f>
        <v>46.36</v>
      </c>
      <c r="N3532" s="28">
        <f>IFERROR(_xlfn.XLOOKUP($B3532,'Ownership Metrics'!$A:$A,'Ownership Metrics'!$C:$C),"")</f>
        <v>1257</v>
      </c>
      <c r="O3532" s="29">
        <f>IFERROR(_xlfn.XLOOKUP($B3532,'Ownership Metrics'!$A:$A,'Ownership Metrics'!$D:$D),"")</f>
        <v>33.76</v>
      </c>
      <c r="P3532" s="29">
        <f>IFERROR(_xlfn.XLOOKUP($B3532,'Ownership Metrics'!$A:$A,'Ownership Metrics'!$E:$E),"")</f>
        <v>46.96</v>
      </c>
      <c r="Q3532" s="30">
        <f>IFERROR(_xlfn.XLOOKUP($B3532,'Ownership Metrics'!$A:$A,'Ownership Metrics'!$F:$F),"")</f>
        <v>6</v>
      </c>
      <c r="R3532" s="30">
        <f>IFERROR(_xlfn.XLOOKUP($B3532,'Ownership Metrics'!$A:$A,'Ownership Metrics'!$G:$G),"")</f>
        <v>37</v>
      </c>
      <c r="S3532" s="27" t="str">
        <f>IFERROR(_xlfn.XLOOKUP($B3532,'Ownership Metrics'!$A:$A,'Ownership Metrics'!$H:$H),"")</f>
        <v>Moderat</v>
      </c>
      <c r="T3532" s="27" t="str">
        <f>IFERROR(_xlfn.XLOOKUP($B3532,'Ownership Metrics'!$A:$A,'Ownership Metrics'!$I:$I),"")</f>
        <v>Sedang</v>
      </c>
      <c r="U3532" s="27">
        <f>IF(COUNTIFS($B$2:$B3532,$B3532,$D$2:$D3532,$D3532)=1,1,0)</f>
        <v>1</v>
      </c>
      <c r="V3532" s="27">
        <f t="shared" si="166"/>
        <v>2.7</v>
      </c>
      <c r="W3532" s="27">
        <f t="shared" si="167"/>
        <v>5</v>
      </c>
      <c r="X3532" s="27">
        <f t="shared" si="165"/>
        <v>2.6999996468000003</v>
      </c>
    </row>
    <row r="3533" spans="1:24" x14ac:dyDescent="0.25">
      <c r="A3533" s="26">
        <v>46265</v>
      </c>
      <c r="B3533" s="27" t="s">
        <v>10618</v>
      </c>
      <c r="C3533" s="27" t="s">
        <v>3820</v>
      </c>
      <c r="D3533" s="27" t="s">
        <v>3821</v>
      </c>
      <c r="E3533" s="27" t="s">
        <v>35</v>
      </c>
      <c r="F3533" s="27" t="s">
        <v>23</v>
      </c>
      <c r="G3533" s="27" t="s">
        <v>36</v>
      </c>
      <c r="H3533" s="27" t="s">
        <v>24</v>
      </c>
      <c r="I3533" s="28">
        <v>200000000</v>
      </c>
      <c r="J3533" s="28">
        <v>0</v>
      </c>
      <c r="K3533" s="28">
        <v>200000000</v>
      </c>
      <c r="L3533" s="29">
        <v>2.2999999999999998</v>
      </c>
      <c r="M3533" s="29">
        <f>IFERROR(_xlfn.XLOOKUP($B3533,'Ownership Metrics'!$A:$A,'Ownership Metrics'!$B:$B),"")</f>
        <v>16.96</v>
      </c>
      <c r="N3533" s="28">
        <f>IFERROR(_xlfn.XLOOKUP($B3533,'Ownership Metrics'!$A:$A,'Ownership Metrics'!$C:$C),"")</f>
        <v>5680</v>
      </c>
      <c r="O3533" s="29">
        <f>IFERROR(_xlfn.XLOOKUP($B3533,'Ownership Metrics'!$A:$A,'Ownership Metrics'!$D:$D),"")</f>
        <v>75.25</v>
      </c>
      <c r="P3533" s="29">
        <f>IFERROR(_xlfn.XLOOKUP($B3533,'Ownership Metrics'!$A:$A,'Ownership Metrics'!$E:$E),"")</f>
        <v>80.650000000000006</v>
      </c>
      <c r="Q3533" s="30">
        <f>IFERROR(_xlfn.XLOOKUP($B3533,'Ownership Metrics'!$A:$A,'Ownership Metrics'!$F:$F),"")</f>
        <v>5</v>
      </c>
      <c r="R3533" s="30">
        <f>IFERROR(_xlfn.XLOOKUP($B3533,'Ownership Metrics'!$A:$A,'Ownership Metrics'!$G:$G),"")</f>
        <v>70</v>
      </c>
      <c r="S3533" s="27" t="str">
        <f>IFERROR(_xlfn.XLOOKUP($B3533,'Ownership Metrics'!$A:$A,'Ownership Metrics'!$H:$H),"")</f>
        <v>Mayoritas</v>
      </c>
      <c r="T3533" s="27" t="str">
        <f>IFERROR(_xlfn.XLOOKUP($B3533,'Ownership Metrics'!$A:$A,'Ownership Metrics'!$I:$I),"")</f>
        <v>Tinggi</v>
      </c>
      <c r="U3533" s="27">
        <f>IF(COUNTIFS($B$2:$B3533,$B3533,$D$2:$D3533,$D3533)=1,1,0)</f>
        <v>1</v>
      </c>
      <c r="V3533" s="27">
        <f t="shared" si="166"/>
        <v>2.2999999999999998</v>
      </c>
      <c r="W3533" s="27">
        <f t="shared" si="167"/>
        <v>3</v>
      </c>
      <c r="X3533" s="27">
        <f t="shared" si="165"/>
        <v>2.2999996466999999</v>
      </c>
    </row>
    <row r="3534" spans="1:24" x14ac:dyDescent="0.25">
      <c r="A3534" s="26">
        <v>46265</v>
      </c>
      <c r="B3534" s="27" t="s">
        <v>10618</v>
      </c>
      <c r="C3534" s="27" t="s">
        <v>3820</v>
      </c>
      <c r="D3534" s="27" t="s">
        <v>3822</v>
      </c>
      <c r="E3534" s="27" t="s">
        <v>35</v>
      </c>
      <c r="F3534" s="27" t="s">
        <v>23</v>
      </c>
      <c r="G3534" s="27" t="s">
        <v>36</v>
      </c>
      <c r="H3534" s="27" t="s">
        <v>24</v>
      </c>
      <c r="I3534" s="28">
        <v>269549689</v>
      </c>
      <c r="J3534" s="28">
        <v>0</v>
      </c>
      <c r="K3534" s="28">
        <v>269549689</v>
      </c>
      <c r="L3534" s="29">
        <v>3.1</v>
      </c>
      <c r="M3534" s="29">
        <f>IFERROR(_xlfn.XLOOKUP($B3534,'Ownership Metrics'!$A:$A,'Ownership Metrics'!$B:$B),"")</f>
        <v>16.96</v>
      </c>
      <c r="N3534" s="28">
        <f>IFERROR(_xlfn.XLOOKUP($B3534,'Ownership Metrics'!$A:$A,'Ownership Metrics'!$C:$C),"")</f>
        <v>5680</v>
      </c>
      <c r="O3534" s="29">
        <f>IFERROR(_xlfn.XLOOKUP($B3534,'Ownership Metrics'!$A:$A,'Ownership Metrics'!$D:$D),"")</f>
        <v>75.25</v>
      </c>
      <c r="P3534" s="29">
        <f>IFERROR(_xlfn.XLOOKUP($B3534,'Ownership Metrics'!$A:$A,'Ownership Metrics'!$E:$E),"")</f>
        <v>80.650000000000006</v>
      </c>
      <c r="Q3534" s="30">
        <f>IFERROR(_xlfn.XLOOKUP($B3534,'Ownership Metrics'!$A:$A,'Ownership Metrics'!$F:$F),"")</f>
        <v>5</v>
      </c>
      <c r="R3534" s="30">
        <f>IFERROR(_xlfn.XLOOKUP($B3534,'Ownership Metrics'!$A:$A,'Ownership Metrics'!$G:$G),"")</f>
        <v>70</v>
      </c>
      <c r="S3534" s="27" t="str">
        <f>IFERROR(_xlfn.XLOOKUP($B3534,'Ownership Metrics'!$A:$A,'Ownership Metrics'!$H:$H),"")</f>
        <v>Mayoritas</v>
      </c>
      <c r="T3534" s="27" t="str">
        <f>IFERROR(_xlfn.XLOOKUP($B3534,'Ownership Metrics'!$A:$A,'Ownership Metrics'!$I:$I),"")</f>
        <v>Tinggi</v>
      </c>
      <c r="U3534" s="27">
        <f>IF(COUNTIFS($B$2:$B3534,$B3534,$D$2:$D3534,$D3534)=1,1,0)</f>
        <v>1</v>
      </c>
      <c r="V3534" s="27">
        <f t="shared" si="166"/>
        <v>3.1</v>
      </c>
      <c r="W3534" s="27">
        <f t="shared" si="167"/>
        <v>2</v>
      </c>
      <c r="X3534" s="27">
        <f t="shared" si="165"/>
        <v>3.0999996466000002</v>
      </c>
    </row>
    <row r="3535" spans="1:24" x14ac:dyDescent="0.25">
      <c r="A3535" s="26">
        <v>46265</v>
      </c>
      <c r="B3535" s="27" t="s">
        <v>10618</v>
      </c>
      <c r="C3535" s="27" t="s">
        <v>3820</v>
      </c>
      <c r="D3535" s="27" t="s">
        <v>3823</v>
      </c>
      <c r="E3535" s="27"/>
      <c r="F3535" s="27"/>
      <c r="G3535" s="27"/>
      <c r="H3535" s="27"/>
      <c r="I3535" s="28">
        <v>0</v>
      </c>
      <c r="J3535" s="28">
        <v>92916000</v>
      </c>
      <c r="K3535" s="28">
        <v>92916000</v>
      </c>
      <c r="L3535" s="29">
        <v>1.07</v>
      </c>
      <c r="M3535" s="29">
        <f>IFERROR(_xlfn.XLOOKUP($B3535,'Ownership Metrics'!$A:$A,'Ownership Metrics'!$B:$B),"")</f>
        <v>16.96</v>
      </c>
      <c r="N3535" s="28">
        <f>IFERROR(_xlfn.XLOOKUP($B3535,'Ownership Metrics'!$A:$A,'Ownership Metrics'!$C:$C),"")</f>
        <v>5680</v>
      </c>
      <c r="O3535" s="29">
        <f>IFERROR(_xlfn.XLOOKUP($B3535,'Ownership Metrics'!$A:$A,'Ownership Metrics'!$D:$D),"")</f>
        <v>75.25</v>
      </c>
      <c r="P3535" s="29">
        <f>IFERROR(_xlfn.XLOOKUP($B3535,'Ownership Metrics'!$A:$A,'Ownership Metrics'!$E:$E),"")</f>
        <v>80.650000000000006</v>
      </c>
      <c r="Q3535" s="30">
        <f>IFERROR(_xlfn.XLOOKUP($B3535,'Ownership Metrics'!$A:$A,'Ownership Metrics'!$F:$F),"")</f>
        <v>5</v>
      </c>
      <c r="R3535" s="30">
        <f>IFERROR(_xlfn.XLOOKUP($B3535,'Ownership Metrics'!$A:$A,'Ownership Metrics'!$G:$G),"")</f>
        <v>70</v>
      </c>
      <c r="S3535" s="27" t="str">
        <f>IFERROR(_xlfn.XLOOKUP($B3535,'Ownership Metrics'!$A:$A,'Ownership Metrics'!$H:$H),"")</f>
        <v>Mayoritas</v>
      </c>
      <c r="T3535" s="27" t="str">
        <f>IFERROR(_xlfn.XLOOKUP($B3535,'Ownership Metrics'!$A:$A,'Ownership Metrics'!$I:$I),"")</f>
        <v>Tinggi</v>
      </c>
      <c r="U3535" s="27">
        <f>IF(COUNTIFS($B$2:$B3535,$B3535,$D$2:$D3535,$D3535)=1,1,0)</f>
        <v>1</v>
      </c>
      <c r="V3535" s="27">
        <f t="shared" si="166"/>
        <v>1.07</v>
      </c>
      <c r="W3535" s="27">
        <f t="shared" si="167"/>
        <v>5</v>
      </c>
      <c r="X3535" s="27">
        <f t="shared" si="165"/>
        <v>1.0699996465000001</v>
      </c>
    </row>
    <row r="3536" spans="1:24" x14ac:dyDescent="0.25">
      <c r="A3536" s="26">
        <v>46265</v>
      </c>
      <c r="B3536" s="27" t="s">
        <v>10618</v>
      </c>
      <c r="C3536" s="27" t="s">
        <v>3820</v>
      </c>
      <c r="D3536" s="27" t="s">
        <v>554</v>
      </c>
      <c r="E3536" s="27" t="s">
        <v>555</v>
      </c>
      <c r="F3536" s="27" t="s">
        <v>23</v>
      </c>
      <c r="G3536" s="27"/>
      <c r="H3536" s="27" t="s">
        <v>24</v>
      </c>
      <c r="I3536" s="28">
        <v>6537394329</v>
      </c>
      <c r="J3536" s="28">
        <v>0</v>
      </c>
      <c r="K3536" s="28">
        <v>6537394329</v>
      </c>
      <c r="L3536" s="29">
        <v>75.25</v>
      </c>
      <c r="M3536" s="29">
        <f>IFERROR(_xlfn.XLOOKUP($B3536,'Ownership Metrics'!$A:$A,'Ownership Metrics'!$B:$B),"")</f>
        <v>16.96</v>
      </c>
      <c r="N3536" s="28">
        <f>IFERROR(_xlfn.XLOOKUP($B3536,'Ownership Metrics'!$A:$A,'Ownership Metrics'!$C:$C),"")</f>
        <v>5680</v>
      </c>
      <c r="O3536" s="29">
        <f>IFERROR(_xlfn.XLOOKUP($B3536,'Ownership Metrics'!$A:$A,'Ownership Metrics'!$D:$D),"")</f>
        <v>75.25</v>
      </c>
      <c r="P3536" s="29">
        <f>IFERROR(_xlfn.XLOOKUP($B3536,'Ownership Metrics'!$A:$A,'Ownership Metrics'!$E:$E),"")</f>
        <v>80.650000000000006</v>
      </c>
      <c r="Q3536" s="30">
        <f>IFERROR(_xlfn.XLOOKUP($B3536,'Ownership Metrics'!$A:$A,'Ownership Metrics'!$F:$F),"")</f>
        <v>5</v>
      </c>
      <c r="R3536" s="30">
        <f>IFERROR(_xlfn.XLOOKUP($B3536,'Ownership Metrics'!$A:$A,'Ownership Metrics'!$G:$G),"")</f>
        <v>70</v>
      </c>
      <c r="S3536" s="27" t="str">
        <f>IFERROR(_xlfn.XLOOKUP($B3536,'Ownership Metrics'!$A:$A,'Ownership Metrics'!$H:$H),"")</f>
        <v>Mayoritas</v>
      </c>
      <c r="T3536" s="27" t="str">
        <f>IFERROR(_xlfn.XLOOKUP($B3536,'Ownership Metrics'!$A:$A,'Ownership Metrics'!$I:$I),"")</f>
        <v>Tinggi</v>
      </c>
      <c r="U3536" s="27">
        <f>IF(COUNTIFS($B$2:$B3536,$B3536,$D$2:$D3536,$D3536)=1,1,0)</f>
        <v>1</v>
      </c>
      <c r="V3536" s="27">
        <f t="shared" si="166"/>
        <v>75.25</v>
      </c>
      <c r="W3536" s="27">
        <f t="shared" si="167"/>
        <v>1</v>
      </c>
      <c r="X3536" s="27">
        <f t="shared" si="165"/>
        <v>75.249999646399999</v>
      </c>
    </row>
    <row r="3537" spans="1:24" x14ac:dyDescent="0.25">
      <c r="A3537" s="26">
        <v>46265</v>
      </c>
      <c r="B3537" s="27" t="s">
        <v>10618</v>
      </c>
      <c r="C3537" s="27" t="s">
        <v>3820</v>
      </c>
      <c r="D3537" s="27" t="s">
        <v>3824</v>
      </c>
      <c r="E3537" s="27" t="s">
        <v>171</v>
      </c>
      <c r="F3537" s="27" t="s">
        <v>23</v>
      </c>
      <c r="G3537" s="27"/>
      <c r="H3537" s="27" t="s">
        <v>24</v>
      </c>
      <c r="I3537" s="28">
        <v>115000000</v>
      </c>
      <c r="J3537" s="28">
        <v>0</v>
      </c>
      <c r="K3537" s="28">
        <v>115000000</v>
      </c>
      <c r="L3537" s="29">
        <v>1.32</v>
      </c>
      <c r="M3537" s="29">
        <f>IFERROR(_xlfn.XLOOKUP($B3537,'Ownership Metrics'!$A:$A,'Ownership Metrics'!$B:$B),"")</f>
        <v>16.96</v>
      </c>
      <c r="N3537" s="28">
        <f>IFERROR(_xlfn.XLOOKUP($B3537,'Ownership Metrics'!$A:$A,'Ownership Metrics'!$C:$C),"")</f>
        <v>5680</v>
      </c>
      <c r="O3537" s="29">
        <f>IFERROR(_xlfn.XLOOKUP($B3537,'Ownership Metrics'!$A:$A,'Ownership Metrics'!$D:$D),"")</f>
        <v>75.25</v>
      </c>
      <c r="P3537" s="29">
        <f>IFERROR(_xlfn.XLOOKUP($B3537,'Ownership Metrics'!$A:$A,'Ownership Metrics'!$E:$E),"")</f>
        <v>80.650000000000006</v>
      </c>
      <c r="Q3537" s="30">
        <f>IFERROR(_xlfn.XLOOKUP($B3537,'Ownership Metrics'!$A:$A,'Ownership Metrics'!$F:$F),"")</f>
        <v>5</v>
      </c>
      <c r="R3537" s="30">
        <f>IFERROR(_xlfn.XLOOKUP($B3537,'Ownership Metrics'!$A:$A,'Ownership Metrics'!$G:$G),"")</f>
        <v>70</v>
      </c>
      <c r="S3537" s="27" t="str">
        <f>IFERROR(_xlfn.XLOOKUP($B3537,'Ownership Metrics'!$A:$A,'Ownership Metrics'!$H:$H),"")</f>
        <v>Mayoritas</v>
      </c>
      <c r="T3537" s="27" t="str">
        <f>IFERROR(_xlfn.XLOOKUP($B3537,'Ownership Metrics'!$A:$A,'Ownership Metrics'!$I:$I),"")</f>
        <v>Tinggi</v>
      </c>
      <c r="U3537" s="27">
        <f>IF(COUNTIFS($B$2:$B3537,$B3537,$D$2:$D3537,$D3537)=1,1,0)</f>
        <v>1</v>
      </c>
      <c r="V3537" s="27">
        <f t="shared" si="166"/>
        <v>1.32</v>
      </c>
      <c r="W3537" s="27">
        <f t="shared" si="167"/>
        <v>4</v>
      </c>
      <c r="X3537" s="27">
        <f t="shared" si="165"/>
        <v>1.3199996463000001</v>
      </c>
    </row>
    <row r="3538" spans="1:24" x14ac:dyDescent="0.25">
      <c r="A3538" s="26">
        <v>46265</v>
      </c>
      <c r="B3538" s="27" t="s">
        <v>10619</v>
      </c>
      <c r="C3538" s="27" t="s">
        <v>3826</v>
      </c>
      <c r="D3538" s="27" t="s">
        <v>471</v>
      </c>
      <c r="E3538" s="27" t="s">
        <v>22</v>
      </c>
      <c r="F3538" s="27" t="s">
        <v>23</v>
      </c>
      <c r="G3538" s="27"/>
      <c r="H3538" s="27" t="s">
        <v>24</v>
      </c>
      <c r="I3538" s="28">
        <v>80981800</v>
      </c>
      <c r="J3538" s="28">
        <v>0</v>
      </c>
      <c r="K3538" s="28">
        <v>80981800</v>
      </c>
      <c r="L3538" s="29">
        <v>5</v>
      </c>
      <c r="M3538" s="29">
        <f>IFERROR(_xlfn.XLOOKUP($B3538,'Ownership Metrics'!$A:$A,'Ownership Metrics'!$B:$B),"")</f>
        <v>6.06</v>
      </c>
      <c r="N3538" s="28">
        <f>IFERROR(_xlfn.XLOOKUP($B3538,'Ownership Metrics'!$A:$A,'Ownership Metrics'!$C:$C),"")</f>
        <v>6237</v>
      </c>
      <c r="O3538" s="29">
        <f>IFERROR(_xlfn.XLOOKUP($B3538,'Ownership Metrics'!$A:$A,'Ownership Metrics'!$D:$D),"")</f>
        <v>78.52</v>
      </c>
      <c r="P3538" s="29">
        <f>IFERROR(_xlfn.XLOOKUP($B3538,'Ownership Metrics'!$A:$A,'Ownership Metrics'!$E:$E),"")</f>
        <v>89.09</v>
      </c>
      <c r="Q3538" s="30">
        <f>IFERROR(_xlfn.XLOOKUP($B3538,'Ownership Metrics'!$A:$A,'Ownership Metrics'!$F:$F),"")</f>
        <v>5</v>
      </c>
      <c r="R3538" s="30">
        <f>IFERROR(_xlfn.XLOOKUP($B3538,'Ownership Metrics'!$A:$A,'Ownership Metrics'!$G:$G),"")</f>
        <v>75</v>
      </c>
      <c r="S3538" s="27" t="str">
        <f>IFERROR(_xlfn.XLOOKUP($B3538,'Ownership Metrics'!$A:$A,'Ownership Metrics'!$H:$H),"")</f>
        <v>Mayoritas</v>
      </c>
      <c r="T3538" s="27" t="str">
        <f>IFERROR(_xlfn.XLOOKUP($B3538,'Ownership Metrics'!$A:$A,'Ownership Metrics'!$I:$I),"")</f>
        <v>Tinggi</v>
      </c>
      <c r="U3538" s="27">
        <f>IF(COUNTIFS($B$2:$B3538,$B3538,$D$2:$D3538,$D3538)=1,1,0)</f>
        <v>1</v>
      </c>
      <c r="V3538" s="27">
        <f t="shared" si="166"/>
        <v>5</v>
      </c>
      <c r="W3538" s="27">
        <f t="shared" si="167"/>
        <v>3</v>
      </c>
      <c r="X3538" s="27">
        <f t="shared" si="165"/>
        <v>4.9999996462</v>
      </c>
    </row>
    <row r="3539" spans="1:24" x14ac:dyDescent="0.25">
      <c r="A3539" s="26">
        <v>46265</v>
      </c>
      <c r="B3539" s="27" t="s">
        <v>10619</v>
      </c>
      <c r="C3539" s="27" t="s">
        <v>3826</v>
      </c>
      <c r="D3539" s="27" t="s">
        <v>3827</v>
      </c>
      <c r="E3539" s="27" t="s">
        <v>22</v>
      </c>
      <c r="F3539" s="27" t="s">
        <v>23</v>
      </c>
      <c r="G3539" s="27"/>
      <c r="H3539" s="27" t="s">
        <v>24</v>
      </c>
      <c r="I3539" s="28">
        <v>1271968800</v>
      </c>
      <c r="J3539" s="28">
        <v>0</v>
      </c>
      <c r="K3539" s="28">
        <v>1271968800</v>
      </c>
      <c r="L3539" s="29">
        <v>78.52</v>
      </c>
      <c r="M3539" s="29">
        <f>IFERROR(_xlfn.XLOOKUP($B3539,'Ownership Metrics'!$A:$A,'Ownership Metrics'!$B:$B),"")</f>
        <v>6.06</v>
      </c>
      <c r="N3539" s="28">
        <f>IFERROR(_xlfn.XLOOKUP($B3539,'Ownership Metrics'!$A:$A,'Ownership Metrics'!$C:$C),"")</f>
        <v>6237</v>
      </c>
      <c r="O3539" s="29">
        <f>IFERROR(_xlfn.XLOOKUP($B3539,'Ownership Metrics'!$A:$A,'Ownership Metrics'!$D:$D),"")</f>
        <v>78.52</v>
      </c>
      <c r="P3539" s="29">
        <f>IFERROR(_xlfn.XLOOKUP($B3539,'Ownership Metrics'!$A:$A,'Ownership Metrics'!$E:$E),"")</f>
        <v>89.09</v>
      </c>
      <c r="Q3539" s="30">
        <f>IFERROR(_xlfn.XLOOKUP($B3539,'Ownership Metrics'!$A:$A,'Ownership Metrics'!$F:$F),"")</f>
        <v>5</v>
      </c>
      <c r="R3539" s="30">
        <f>IFERROR(_xlfn.XLOOKUP($B3539,'Ownership Metrics'!$A:$A,'Ownership Metrics'!$G:$G),"")</f>
        <v>75</v>
      </c>
      <c r="S3539" s="27" t="str">
        <f>IFERROR(_xlfn.XLOOKUP($B3539,'Ownership Metrics'!$A:$A,'Ownership Metrics'!$H:$H),"")</f>
        <v>Mayoritas</v>
      </c>
      <c r="T3539" s="27" t="str">
        <f>IFERROR(_xlfn.XLOOKUP($B3539,'Ownership Metrics'!$A:$A,'Ownership Metrics'!$I:$I),"")</f>
        <v>Tinggi</v>
      </c>
      <c r="U3539" s="27">
        <f>IF(COUNTIFS($B$2:$B3539,$B3539,$D$2:$D3539,$D3539)=1,1,0)</f>
        <v>1</v>
      </c>
      <c r="V3539" s="27">
        <f t="shared" si="166"/>
        <v>78.52</v>
      </c>
      <c r="W3539" s="27">
        <f t="shared" si="167"/>
        <v>1</v>
      </c>
      <c r="X3539" s="27">
        <f t="shared" si="165"/>
        <v>78.51999964609999</v>
      </c>
    </row>
    <row r="3540" spans="1:24" x14ac:dyDescent="0.25">
      <c r="A3540" s="26">
        <v>46265</v>
      </c>
      <c r="B3540" s="27" t="s">
        <v>10619</v>
      </c>
      <c r="C3540" s="27" t="s">
        <v>3826</v>
      </c>
      <c r="D3540" s="27" t="s">
        <v>3828</v>
      </c>
      <c r="E3540" s="27" t="s">
        <v>35</v>
      </c>
      <c r="F3540" s="27" t="s">
        <v>23</v>
      </c>
      <c r="G3540" s="27" t="s">
        <v>36</v>
      </c>
      <c r="H3540" s="27" t="s">
        <v>24</v>
      </c>
      <c r="I3540" s="28">
        <v>90288000</v>
      </c>
      <c r="J3540" s="28">
        <v>0</v>
      </c>
      <c r="K3540" s="28">
        <v>90288000</v>
      </c>
      <c r="L3540" s="29">
        <v>5.57</v>
      </c>
      <c r="M3540" s="29">
        <f>IFERROR(_xlfn.XLOOKUP($B3540,'Ownership Metrics'!$A:$A,'Ownership Metrics'!$B:$B),"")</f>
        <v>6.06</v>
      </c>
      <c r="N3540" s="28">
        <f>IFERROR(_xlfn.XLOOKUP($B3540,'Ownership Metrics'!$A:$A,'Ownership Metrics'!$C:$C),"")</f>
        <v>6237</v>
      </c>
      <c r="O3540" s="29">
        <f>IFERROR(_xlfn.XLOOKUP($B3540,'Ownership Metrics'!$A:$A,'Ownership Metrics'!$D:$D),"")</f>
        <v>78.52</v>
      </c>
      <c r="P3540" s="29">
        <f>IFERROR(_xlfn.XLOOKUP($B3540,'Ownership Metrics'!$A:$A,'Ownership Metrics'!$E:$E),"")</f>
        <v>89.09</v>
      </c>
      <c r="Q3540" s="30">
        <f>IFERROR(_xlfn.XLOOKUP($B3540,'Ownership Metrics'!$A:$A,'Ownership Metrics'!$F:$F),"")</f>
        <v>5</v>
      </c>
      <c r="R3540" s="30">
        <f>IFERROR(_xlfn.XLOOKUP($B3540,'Ownership Metrics'!$A:$A,'Ownership Metrics'!$G:$G),"")</f>
        <v>75</v>
      </c>
      <c r="S3540" s="27" t="str">
        <f>IFERROR(_xlfn.XLOOKUP($B3540,'Ownership Metrics'!$A:$A,'Ownership Metrics'!$H:$H),"")</f>
        <v>Mayoritas</v>
      </c>
      <c r="T3540" s="27" t="str">
        <f>IFERROR(_xlfn.XLOOKUP($B3540,'Ownership Metrics'!$A:$A,'Ownership Metrics'!$I:$I),"")</f>
        <v>Tinggi</v>
      </c>
      <c r="U3540" s="27">
        <f>IF(COUNTIFS($B$2:$B3540,$B3540,$D$2:$D3540,$D3540)=1,1,0)</f>
        <v>1</v>
      </c>
      <c r="V3540" s="27">
        <f t="shared" si="166"/>
        <v>5.57</v>
      </c>
      <c r="W3540" s="27">
        <f t="shared" si="167"/>
        <v>2</v>
      </c>
      <c r="X3540" s="27">
        <f t="shared" si="165"/>
        <v>5.5699996460000003</v>
      </c>
    </row>
    <row r="3541" spans="1:24" x14ac:dyDescent="0.25">
      <c r="A3541" s="26">
        <v>46265</v>
      </c>
      <c r="B3541" s="27" t="s">
        <v>10619</v>
      </c>
      <c r="C3541" s="27" t="s">
        <v>3826</v>
      </c>
      <c r="D3541" s="27" t="s">
        <v>3829</v>
      </c>
      <c r="E3541" s="27" t="s">
        <v>35</v>
      </c>
      <c r="F3541" s="27" t="s">
        <v>23</v>
      </c>
      <c r="G3541" s="27" t="s">
        <v>36</v>
      </c>
      <c r="H3541" s="27" t="s">
        <v>24</v>
      </c>
      <c r="I3541" s="28">
        <v>17837600</v>
      </c>
      <c r="J3541" s="28">
        <v>0</v>
      </c>
      <c r="K3541" s="28">
        <v>17837600</v>
      </c>
      <c r="L3541" s="29">
        <v>1.1000000000000001</v>
      </c>
      <c r="M3541" s="29">
        <f>IFERROR(_xlfn.XLOOKUP($B3541,'Ownership Metrics'!$A:$A,'Ownership Metrics'!$B:$B),"")</f>
        <v>6.06</v>
      </c>
      <c r="N3541" s="28">
        <f>IFERROR(_xlfn.XLOOKUP($B3541,'Ownership Metrics'!$A:$A,'Ownership Metrics'!$C:$C),"")</f>
        <v>6237</v>
      </c>
      <c r="O3541" s="29">
        <f>IFERROR(_xlfn.XLOOKUP($B3541,'Ownership Metrics'!$A:$A,'Ownership Metrics'!$D:$D),"")</f>
        <v>78.52</v>
      </c>
      <c r="P3541" s="29">
        <f>IFERROR(_xlfn.XLOOKUP($B3541,'Ownership Metrics'!$A:$A,'Ownership Metrics'!$E:$E),"")</f>
        <v>89.09</v>
      </c>
      <c r="Q3541" s="30">
        <f>IFERROR(_xlfn.XLOOKUP($B3541,'Ownership Metrics'!$A:$A,'Ownership Metrics'!$F:$F),"")</f>
        <v>5</v>
      </c>
      <c r="R3541" s="30">
        <f>IFERROR(_xlfn.XLOOKUP($B3541,'Ownership Metrics'!$A:$A,'Ownership Metrics'!$G:$G),"")</f>
        <v>75</v>
      </c>
      <c r="S3541" s="27" t="str">
        <f>IFERROR(_xlfn.XLOOKUP($B3541,'Ownership Metrics'!$A:$A,'Ownership Metrics'!$H:$H),"")</f>
        <v>Mayoritas</v>
      </c>
      <c r="T3541" s="27" t="str">
        <f>IFERROR(_xlfn.XLOOKUP($B3541,'Ownership Metrics'!$A:$A,'Ownership Metrics'!$I:$I),"")</f>
        <v>Tinggi</v>
      </c>
      <c r="U3541" s="27">
        <f>IF(COUNTIFS($B$2:$B3541,$B3541,$D$2:$D3541,$D3541)=1,1,0)</f>
        <v>1</v>
      </c>
      <c r="V3541" s="27">
        <f t="shared" si="166"/>
        <v>1.1000000000000001</v>
      </c>
      <c r="W3541" s="27">
        <f t="shared" si="167"/>
        <v>5</v>
      </c>
      <c r="X3541" s="27">
        <f t="shared" si="165"/>
        <v>1.0999996459000001</v>
      </c>
    </row>
    <row r="3542" spans="1:24" x14ac:dyDescent="0.25">
      <c r="A3542" s="26">
        <v>46265</v>
      </c>
      <c r="B3542" s="27" t="s">
        <v>10619</v>
      </c>
      <c r="C3542" s="27" t="s">
        <v>3826</v>
      </c>
      <c r="D3542" s="27" t="s">
        <v>3184</v>
      </c>
      <c r="E3542" s="27" t="s">
        <v>35</v>
      </c>
      <c r="F3542" s="27" t="s">
        <v>23</v>
      </c>
      <c r="G3542" s="27" t="s">
        <v>36</v>
      </c>
      <c r="H3542" s="27" t="s">
        <v>24</v>
      </c>
      <c r="I3542" s="28">
        <v>60702500</v>
      </c>
      <c r="J3542" s="28">
        <v>0</v>
      </c>
      <c r="K3542" s="28">
        <v>60702500</v>
      </c>
      <c r="L3542" s="29">
        <v>3.75</v>
      </c>
      <c r="M3542" s="29">
        <f>IFERROR(_xlfn.XLOOKUP($B3542,'Ownership Metrics'!$A:$A,'Ownership Metrics'!$B:$B),"")</f>
        <v>6.06</v>
      </c>
      <c r="N3542" s="28">
        <f>IFERROR(_xlfn.XLOOKUP($B3542,'Ownership Metrics'!$A:$A,'Ownership Metrics'!$C:$C),"")</f>
        <v>6237</v>
      </c>
      <c r="O3542" s="29">
        <f>IFERROR(_xlfn.XLOOKUP($B3542,'Ownership Metrics'!$A:$A,'Ownership Metrics'!$D:$D),"")</f>
        <v>78.52</v>
      </c>
      <c r="P3542" s="29">
        <f>IFERROR(_xlfn.XLOOKUP($B3542,'Ownership Metrics'!$A:$A,'Ownership Metrics'!$E:$E),"")</f>
        <v>89.09</v>
      </c>
      <c r="Q3542" s="30">
        <f>IFERROR(_xlfn.XLOOKUP($B3542,'Ownership Metrics'!$A:$A,'Ownership Metrics'!$F:$F),"")</f>
        <v>5</v>
      </c>
      <c r="R3542" s="30">
        <f>IFERROR(_xlfn.XLOOKUP($B3542,'Ownership Metrics'!$A:$A,'Ownership Metrics'!$G:$G),"")</f>
        <v>75</v>
      </c>
      <c r="S3542" s="27" t="str">
        <f>IFERROR(_xlfn.XLOOKUP($B3542,'Ownership Metrics'!$A:$A,'Ownership Metrics'!$H:$H),"")</f>
        <v>Mayoritas</v>
      </c>
      <c r="T3542" s="27" t="str">
        <f>IFERROR(_xlfn.XLOOKUP($B3542,'Ownership Metrics'!$A:$A,'Ownership Metrics'!$I:$I),"")</f>
        <v>Tinggi</v>
      </c>
      <c r="U3542" s="27">
        <f>IF(COUNTIFS($B$2:$B3542,$B3542,$D$2:$D3542,$D3542)=1,1,0)</f>
        <v>1</v>
      </c>
      <c r="V3542" s="27">
        <f t="shared" si="166"/>
        <v>3.75</v>
      </c>
      <c r="W3542" s="27">
        <f t="shared" si="167"/>
        <v>4</v>
      </c>
      <c r="X3542" s="27">
        <f t="shared" si="165"/>
        <v>3.7499996458</v>
      </c>
    </row>
    <row r="3543" spans="1:24" x14ac:dyDescent="0.25">
      <c r="A3543" s="26">
        <v>46265</v>
      </c>
      <c r="B3543" s="27" t="s">
        <v>10620</v>
      </c>
      <c r="C3543" s="27" t="s">
        <v>3831</v>
      </c>
      <c r="D3543" s="27" t="s">
        <v>3832</v>
      </c>
      <c r="E3543" s="27" t="s">
        <v>22</v>
      </c>
      <c r="F3543" s="27" t="s">
        <v>23</v>
      </c>
      <c r="G3543" s="27"/>
      <c r="H3543" s="27" t="s">
        <v>24</v>
      </c>
      <c r="I3543" s="28">
        <v>300000000</v>
      </c>
      <c r="J3543" s="28">
        <v>0</v>
      </c>
      <c r="K3543" s="28">
        <v>300000000</v>
      </c>
      <c r="L3543" s="29">
        <v>24</v>
      </c>
      <c r="M3543" s="29">
        <f>IFERROR(_xlfn.XLOOKUP($B3543,'Ownership Metrics'!$A:$A,'Ownership Metrics'!$B:$B),"")</f>
        <v>13.7</v>
      </c>
      <c r="N3543" s="28">
        <f>IFERROR(_xlfn.XLOOKUP($B3543,'Ownership Metrics'!$A:$A,'Ownership Metrics'!$C:$C),"")</f>
        <v>2262</v>
      </c>
      <c r="O3543" s="29">
        <f>IFERROR(_xlfn.XLOOKUP($B3543,'Ownership Metrics'!$A:$A,'Ownership Metrics'!$D:$D),"")</f>
        <v>33.22</v>
      </c>
      <c r="P3543" s="29">
        <f>IFERROR(_xlfn.XLOOKUP($B3543,'Ownership Metrics'!$A:$A,'Ownership Metrics'!$E:$E),"")</f>
        <v>81.22</v>
      </c>
      <c r="Q3543" s="30">
        <f>IFERROR(_xlfn.XLOOKUP($B3543,'Ownership Metrics'!$A:$A,'Ownership Metrics'!$F:$F),"")</f>
        <v>7</v>
      </c>
      <c r="R3543" s="30">
        <f>IFERROR(_xlfn.XLOOKUP($B3543,'Ownership Metrics'!$A:$A,'Ownership Metrics'!$G:$G),"")</f>
        <v>52</v>
      </c>
      <c r="S3543" s="27" t="str">
        <f>IFERROR(_xlfn.XLOOKUP($B3543,'Ownership Metrics'!$A:$A,'Ownership Metrics'!$H:$H),"")</f>
        <v>Terkonsentrasi</v>
      </c>
      <c r="T3543" s="27" t="str">
        <f>IFERROR(_xlfn.XLOOKUP($B3543,'Ownership Metrics'!$A:$A,'Ownership Metrics'!$I:$I),"")</f>
        <v>Sedang</v>
      </c>
      <c r="U3543" s="27">
        <f>IF(COUNTIFS($B$2:$B3543,$B3543,$D$2:$D3543,$D3543)=1,1,0)</f>
        <v>1</v>
      </c>
      <c r="V3543" s="27">
        <f t="shared" si="166"/>
        <v>24</v>
      </c>
      <c r="W3543" s="27">
        <f t="shared" si="167"/>
        <v>2</v>
      </c>
      <c r="X3543" s="27">
        <f t="shared" si="165"/>
        <v>23.999999645700001</v>
      </c>
    </row>
    <row r="3544" spans="1:24" x14ac:dyDescent="0.25">
      <c r="A3544" s="26">
        <v>46265</v>
      </c>
      <c r="B3544" s="27" t="s">
        <v>10620</v>
      </c>
      <c r="C3544" s="27" t="s">
        <v>3831</v>
      </c>
      <c r="D3544" s="27" t="s">
        <v>3833</v>
      </c>
      <c r="E3544" s="27" t="s">
        <v>22</v>
      </c>
      <c r="F3544" s="27" t="s">
        <v>23</v>
      </c>
      <c r="G3544" s="27"/>
      <c r="H3544" s="27" t="s">
        <v>24</v>
      </c>
      <c r="I3544" s="28">
        <v>415200000</v>
      </c>
      <c r="J3544" s="28">
        <v>0</v>
      </c>
      <c r="K3544" s="28">
        <v>415200000</v>
      </c>
      <c r="L3544" s="29">
        <v>33.22</v>
      </c>
      <c r="M3544" s="29">
        <f>IFERROR(_xlfn.XLOOKUP($B3544,'Ownership Metrics'!$A:$A,'Ownership Metrics'!$B:$B),"")</f>
        <v>13.7</v>
      </c>
      <c r="N3544" s="28">
        <f>IFERROR(_xlfn.XLOOKUP($B3544,'Ownership Metrics'!$A:$A,'Ownership Metrics'!$C:$C),"")</f>
        <v>2262</v>
      </c>
      <c r="O3544" s="29">
        <f>IFERROR(_xlfn.XLOOKUP($B3544,'Ownership Metrics'!$A:$A,'Ownership Metrics'!$D:$D),"")</f>
        <v>33.22</v>
      </c>
      <c r="P3544" s="29">
        <f>IFERROR(_xlfn.XLOOKUP($B3544,'Ownership Metrics'!$A:$A,'Ownership Metrics'!$E:$E),"")</f>
        <v>81.22</v>
      </c>
      <c r="Q3544" s="30">
        <f>IFERROR(_xlfn.XLOOKUP($B3544,'Ownership Metrics'!$A:$A,'Ownership Metrics'!$F:$F),"")</f>
        <v>7</v>
      </c>
      <c r="R3544" s="30">
        <f>IFERROR(_xlfn.XLOOKUP($B3544,'Ownership Metrics'!$A:$A,'Ownership Metrics'!$G:$G),"")</f>
        <v>52</v>
      </c>
      <c r="S3544" s="27" t="str">
        <f>IFERROR(_xlfn.XLOOKUP($B3544,'Ownership Metrics'!$A:$A,'Ownership Metrics'!$H:$H),"")</f>
        <v>Terkonsentrasi</v>
      </c>
      <c r="T3544" s="27" t="str">
        <f>IFERROR(_xlfn.XLOOKUP($B3544,'Ownership Metrics'!$A:$A,'Ownership Metrics'!$I:$I),"")</f>
        <v>Sedang</v>
      </c>
      <c r="U3544" s="27">
        <f>IF(COUNTIFS($B$2:$B3544,$B3544,$D$2:$D3544,$D3544)=1,1,0)</f>
        <v>1</v>
      </c>
      <c r="V3544" s="27">
        <f t="shared" si="166"/>
        <v>33.22</v>
      </c>
      <c r="W3544" s="27">
        <f t="shared" si="167"/>
        <v>1</v>
      </c>
      <c r="X3544" s="27">
        <f t="shared" si="165"/>
        <v>33.219999645599998</v>
      </c>
    </row>
    <row r="3545" spans="1:24" x14ac:dyDescent="0.25">
      <c r="A3545" s="26">
        <v>46265</v>
      </c>
      <c r="B3545" s="27" t="s">
        <v>10620</v>
      </c>
      <c r="C3545" s="27" t="s">
        <v>3831</v>
      </c>
      <c r="D3545" s="27" t="s">
        <v>3834</v>
      </c>
      <c r="E3545" s="27" t="s">
        <v>22</v>
      </c>
      <c r="F3545" s="27" t="s">
        <v>23</v>
      </c>
      <c r="G3545" s="27"/>
      <c r="H3545" s="27" t="s">
        <v>24</v>
      </c>
      <c r="I3545" s="28">
        <v>300000000</v>
      </c>
      <c r="J3545" s="28">
        <v>0</v>
      </c>
      <c r="K3545" s="28">
        <v>300000000</v>
      </c>
      <c r="L3545" s="29">
        <v>24</v>
      </c>
      <c r="M3545" s="29">
        <f>IFERROR(_xlfn.XLOOKUP($B3545,'Ownership Metrics'!$A:$A,'Ownership Metrics'!$B:$B),"")</f>
        <v>13.7</v>
      </c>
      <c r="N3545" s="28">
        <f>IFERROR(_xlfn.XLOOKUP($B3545,'Ownership Metrics'!$A:$A,'Ownership Metrics'!$C:$C),"")</f>
        <v>2262</v>
      </c>
      <c r="O3545" s="29">
        <f>IFERROR(_xlfn.XLOOKUP($B3545,'Ownership Metrics'!$A:$A,'Ownership Metrics'!$D:$D),"")</f>
        <v>33.22</v>
      </c>
      <c r="P3545" s="29">
        <f>IFERROR(_xlfn.XLOOKUP($B3545,'Ownership Metrics'!$A:$A,'Ownership Metrics'!$E:$E),"")</f>
        <v>81.22</v>
      </c>
      <c r="Q3545" s="30">
        <f>IFERROR(_xlfn.XLOOKUP($B3545,'Ownership Metrics'!$A:$A,'Ownership Metrics'!$F:$F),"")</f>
        <v>7</v>
      </c>
      <c r="R3545" s="30">
        <f>IFERROR(_xlfn.XLOOKUP($B3545,'Ownership Metrics'!$A:$A,'Ownership Metrics'!$G:$G),"")</f>
        <v>52</v>
      </c>
      <c r="S3545" s="27" t="str">
        <f>IFERROR(_xlfn.XLOOKUP($B3545,'Ownership Metrics'!$A:$A,'Ownership Metrics'!$H:$H),"")</f>
        <v>Terkonsentrasi</v>
      </c>
      <c r="T3545" s="27" t="str">
        <f>IFERROR(_xlfn.XLOOKUP($B3545,'Ownership Metrics'!$A:$A,'Ownership Metrics'!$I:$I),"")</f>
        <v>Sedang</v>
      </c>
      <c r="U3545" s="27">
        <f>IF(COUNTIFS($B$2:$B3545,$B3545,$D$2:$D3545,$D3545)=1,1,0)</f>
        <v>1</v>
      </c>
      <c r="V3545" s="27">
        <f t="shared" si="166"/>
        <v>24</v>
      </c>
      <c r="W3545" s="27">
        <f t="shared" si="167"/>
        <v>3</v>
      </c>
      <c r="X3545" s="27">
        <f t="shared" si="165"/>
        <v>23.999999645500001</v>
      </c>
    </row>
    <row r="3546" spans="1:24" x14ac:dyDescent="0.25">
      <c r="A3546" s="26">
        <v>46265</v>
      </c>
      <c r="B3546" s="27" t="s">
        <v>10620</v>
      </c>
      <c r="C3546" s="27" t="s">
        <v>3831</v>
      </c>
      <c r="D3546" s="27" t="s">
        <v>3835</v>
      </c>
      <c r="E3546" s="27" t="s">
        <v>35</v>
      </c>
      <c r="F3546" s="27" t="s">
        <v>23</v>
      </c>
      <c r="G3546" s="27" t="s">
        <v>36</v>
      </c>
      <c r="H3546" s="27" t="s">
        <v>24</v>
      </c>
      <c r="I3546" s="28">
        <v>13108000</v>
      </c>
      <c r="J3546" s="28">
        <v>0</v>
      </c>
      <c r="K3546" s="28">
        <v>13108000</v>
      </c>
      <c r="L3546" s="29">
        <v>1.05</v>
      </c>
      <c r="M3546" s="29">
        <f>IFERROR(_xlfn.XLOOKUP($B3546,'Ownership Metrics'!$A:$A,'Ownership Metrics'!$B:$B),"")</f>
        <v>13.7</v>
      </c>
      <c r="N3546" s="28">
        <f>IFERROR(_xlfn.XLOOKUP($B3546,'Ownership Metrics'!$A:$A,'Ownership Metrics'!$C:$C),"")</f>
        <v>2262</v>
      </c>
      <c r="O3546" s="29">
        <f>IFERROR(_xlfn.XLOOKUP($B3546,'Ownership Metrics'!$A:$A,'Ownership Metrics'!$D:$D),"")</f>
        <v>33.22</v>
      </c>
      <c r="P3546" s="29">
        <f>IFERROR(_xlfn.XLOOKUP($B3546,'Ownership Metrics'!$A:$A,'Ownership Metrics'!$E:$E),"")</f>
        <v>81.22</v>
      </c>
      <c r="Q3546" s="30">
        <f>IFERROR(_xlfn.XLOOKUP($B3546,'Ownership Metrics'!$A:$A,'Ownership Metrics'!$F:$F),"")</f>
        <v>7</v>
      </c>
      <c r="R3546" s="30">
        <f>IFERROR(_xlfn.XLOOKUP($B3546,'Ownership Metrics'!$A:$A,'Ownership Metrics'!$G:$G),"")</f>
        <v>52</v>
      </c>
      <c r="S3546" s="27" t="str">
        <f>IFERROR(_xlfn.XLOOKUP($B3546,'Ownership Metrics'!$A:$A,'Ownership Metrics'!$H:$H),"")</f>
        <v>Terkonsentrasi</v>
      </c>
      <c r="T3546" s="27" t="str">
        <f>IFERROR(_xlfn.XLOOKUP($B3546,'Ownership Metrics'!$A:$A,'Ownership Metrics'!$I:$I),"")</f>
        <v>Sedang</v>
      </c>
      <c r="U3546" s="27">
        <f>IF(COUNTIFS($B$2:$B3546,$B3546,$D$2:$D3546,$D3546)=1,1,0)</f>
        <v>1</v>
      </c>
      <c r="V3546" s="27">
        <f t="shared" si="166"/>
        <v>1.05</v>
      </c>
      <c r="W3546" s="27">
        <f t="shared" si="167"/>
        <v>7</v>
      </c>
      <c r="X3546" s="27">
        <f t="shared" si="165"/>
        <v>1.0499996454</v>
      </c>
    </row>
    <row r="3547" spans="1:24" x14ac:dyDescent="0.25">
      <c r="A3547" s="26">
        <v>46265</v>
      </c>
      <c r="B3547" s="27" t="s">
        <v>10620</v>
      </c>
      <c r="C3547" s="27" t="s">
        <v>3831</v>
      </c>
      <c r="D3547" s="27" t="s">
        <v>3836</v>
      </c>
      <c r="E3547" s="27" t="s">
        <v>35</v>
      </c>
      <c r="F3547" s="27" t="s">
        <v>23</v>
      </c>
      <c r="G3547" s="27" t="s">
        <v>36</v>
      </c>
      <c r="H3547" s="27" t="s">
        <v>24</v>
      </c>
      <c r="I3547" s="28">
        <v>19150000</v>
      </c>
      <c r="J3547" s="28">
        <v>0</v>
      </c>
      <c r="K3547" s="28">
        <v>19150000</v>
      </c>
      <c r="L3547" s="29">
        <v>1.53</v>
      </c>
      <c r="M3547" s="29">
        <f>IFERROR(_xlfn.XLOOKUP($B3547,'Ownership Metrics'!$A:$A,'Ownership Metrics'!$B:$B),"")</f>
        <v>13.7</v>
      </c>
      <c r="N3547" s="28">
        <f>IFERROR(_xlfn.XLOOKUP($B3547,'Ownership Metrics'!$A:$A,'Ownership Metrics'!$C:$C),"")</f>
        <v>2262</v>
      </c>
      <c r="O3547" s="29">
        <f>IFERROR(_xlfn.XLOOKUP($B3547,'Ownership Metrics'!$A:$A,'Ownership Metrics'!$D:$D),"")</f>
        <v>33.22</v>
      </c>
      <c r="P3547" s="29">
        <f>IFERROR(_xlfn.XLOOKUP($B3547,'Ownership Metrics'!$A:$A,'Ownership Metrics'!$E:$E),"")</f>
        <v>81.22</v>
      </c>
      <c r="Q3547" s="30">
        <f>IFERROR(_xlfn.XLOOKUP($B3547,'Ownership Metrics'!$A:$A,'Ownership Metrics'!$F:$F),"")</f>
        <v>7</v>
      </c>
      <c r="R3547" s="30">
        <f>IFERROR(_xlfn.XLOOKUP($B3547,'Ownership Metrics'!$A:$A,'Ownership Metrics'!$G:$G),"")</f>
        <v>52</v>
      </c>
      <c r="S3547" s="27" t="str">
        <f>IFERROR(_xlfn.XLOOKUP($B3547,'Ownership Metrics'!$A:$A,'Ownership Metrics'!$H:$H),"")</f>
        <v>Terkonsentrasi</v>
      </c>
      <c r="T3547" s="27" t="str">
        <f>IFERROR(_xlfn.XLOOKUP($B3547,'Ownership Metrics'!$A:$A,'Ownership Metrics'!$I:$I),"")</f>
        <v>Sedang</v>
      </c>
      <c r="U3547" s="27">
        <f>IF(COUNTIFS($B$2:$B3547,$B3547,$D$2:$D3547,$D3547)=1,1,0)</f>
        <v>1</v>
      </c>
      <c r="V3547" s="27">
        <f t="shared" si="166"/>
        <v>1.53</v>
      </c>
      <c r="W3547" s="27">
        <f t="shared" si="167"/>
        <v>4</v>
      </c>
      <c r="X3547" s="27">
        <f t="shared" si="165"/>
        <v>1.5299996453</v>
      </c>
    </row>
    <row r="3548" spans="1:24" x14ac:dyDescent="0.25">
      <c r="A3548" s="26">
        <v>46265</v>
      </c>
      <c r="B3548" s="27" t="s">
        <v>10620</v>
      </c>
      <c r="C3548" s="27" t="s">
        <v>3831</v>
      </c>
      <c r="D3548" s="27" t="s">
        <v>3837</v>
      </c>
      <c r="E3548" s="27" t="s">
        <v>35</v>
      </c>
      <c r="F3548" s="27" t="s">
        <v>23</v>
      </c>
      <c r="G3548" s="27" t="s">
        <v>36</v>
      </c>
      <c r="H3548" s="27" t="s">
        <v>24</v>
      </c>
      <c r="I3548" s="28">
        <v>15739500</v>
      </c>
      <c r="J3548" s="28">
        <v>0</v>
      </c>
      <c r="K3548" s="28">
        <v>15739500</v>
      </c>
      <c r="L3548" s="29">
        <v>1.26</v>
      </c>
      <c r="M3548" s="29">
        <f>IFERROR(_xlfn.XLOOKUP($B3548,'Ownership Metrics'!$A:$A,'Ownership Metrics'!$B:$B),"")</f>
        <v>13.7</v>
      </c>
      <c r="N3548" s="28">
        <f>IFERROR(_xlfn.XLOOKUP($B3548,'Ownership Metrics'!$A:$A,'Ownership Metrics'!$C:$C),"")</f>
        <v>2262</v>
      </c>
      <c r="O3548" s="29">
        <f>IFERROR(_xlfn.XLOOKUP($B3548,'Ownership Metrics'!$A:$A,'Ownership Metrics'!$D:$D),"")</f>
        <v>33.22</v>
      </c>
      <c r="P3548" s="29">
        <f>IFERROR(_xlfn.XLOOKUP($B3548,'Ownership Metrics'!$A:$A,'Ownership Metrics'!$E:$E),"")</f>
        <v>81.22</v>
      </c>
      <c r="Q3548" s="30">
        <f>IFERROR(_xlfn.XLOOKUP($B3548,'Ownership Metrics'!$A:$A,'Ownership Metrics'!$F:$F),"")</f>
        <v>7</v>
      </c>
      <c r="R3548" s="30">
        <f>IFERROR(_xlfn.XLOOKUP($B3548,'Ownership Metrics'!$A:$A,'Ownership Metrics'!$G:$G),"")</f>
        <v>52</v>
      </c>
      <c r="S3548" s="27" t="str">
        <f>IFERROR(_xlfn.XLOOKUP($B3548,'Ownership Metrics'!$A:$A,'Ownership Metrics'!$H:$H),"")</f>
        <v>Terkonsentrasi</v>
      </c>
      <c r="T3548" s="27" t="str">
        <f>IFERROR(_xlfn.XLOOKUP($B3548,'Ownership Metrics'!$A:$A,'Ownership Metrics'!$I:$I),"")</f>
        <v>Sedang</v>
      </c>
      <c r="U3548" s="27">
        <f>IF(COUNTIFS($B$2:$B3548,$B3548,$D$2:$D3548,$D3548)=1,1,0)</f>
        <v>1</v>
      </c>
      <c r="V3548" s="27">
        <f t="shared" si="166"/>
        <v>1.26</v>
      </c>
      <c r="W3548" s="27">
        <f t="shared" si="167"/>
        <v>5</v>
      </c>
      <c r="X3548" s="27">
        <f t="shared" si="165"/>
        <v>1.2599996452</v>
      </c>
    </row>
    <row r="3549" spans="1:24" x14ac:dyDescent="0.25">
      <c r="A3549" s="26">
        <v>46265</v>
      </c>
      <c r="B3549" s="27" t="s">
        <v>10620</v>
      </c>
      <c r="C3549" s="27" t="s">
        <v>3831</v>
      </c>
      <c r="D3549" s="27" t="s">
        <v>3838</v>
      </c>
      <c r="E3549" s="27" t="s">
        <v>35</v>
      </c>
      <c r="F3549" s="27" t="s">
        <v>32</v>
      </c>
      <c r="G3549" s="27" t="s">
        <v>195</v>
      </c>
      <c r="H3549" s="27" t="s">
        <v>24</v>
      </c>
      <c r="I3549" s="28">
        <v>15507800</v>
      </c>
      <c r="J3549" s="28">
        <v>0</v>
      </c>
      <c r="K3549" s="28">
        <v>15507800</v>
      </c>
      <c r="L3549" s="29">
        <v>1.24</v>
      </c>
      <c r="M3549" s="29">
        <f>IFERROR(_xlfn.XLOOKUP($B3549,'Ownership Metrics'!$A:$A,'Ownership Metrics'!$B:$B),"")</f>
        <v>13.7</v>
      </c>
      <c r="N3549" s="28">
        <f>IFERROR(_xlfn.XLOOKUP($B3549,'Ownership Metrics'!$A:$A,'Ownership Metrics'!$C:$C),"")</f>
        <v>2262</v>
      </c>
      <c r="O3549" s="29">
        <f>IFERROR(_xlfn.XLOOKUP($B3549,'Ownership Metrics'!$A:$A,'Ownership Metrics'!$D:$D),"")</f>
        <v>33.22</v>
      </c>
      <c r="P3549" s="29">
        <f>IFERROR(_xlfn.XLOOKUP($B3549,'Ownership Metrics'!$A:$A,'Ownership Metrics'!$E:$E),"")</f>
        <v>81.22</v>
      </c>
      <c r="Q3549" s="30">
        <f>IFERROR(_xlfn.XLOOKUP($B3549,'Ownership Metrics'!$A:$A,'Ownership Metrics'!$F:$F),"")</f>
        <v>7</v>
      </c>
      <c r="R3549" s="30">
        <f>IFERROR(_xlfn.XLOOKUP($B3549,'Ownership Metrics'!$A:$A,'Ownership Metrics'!$G:$G),"")</f>
        <v>52</v>
      </c>
      <c r="S3549" s="27" t="str">
        <f>IFERROR(_xlfn.XLOOKUP($B3549,'Ownership Metrics'!$A:$A,'Ownership Metrics'!$H:$H),"")</f>
        <v>Terkonsentrasi</v>
      </c>
      <c r="T3549" s="27" t="str">
        <f>IFERROR(_xlfn.XLOOKUP($B3549,'Ownership Metrics'!$A:$A,'Ownership Metrics'!$I:$I),"")</f>
        <v>Sedang</v>
      </c>
      <c r="U3549" s="27">
        <f>IF(COUNTIFS($B$2:$B3549,$B3549,$D$2:$D3549,$D3549)=1,1,0)</f>
        <v>1</v>
      </c>
      <c r="V3549" s="27">
        <f t="shared" si="166"/>
        <v>1.24</v>
      </c>
      <c r="W3549" s="27">
        <f t="shared" si="167"/>
        <v>6</v>
      </c>
      <c r="X3549" s="27">
        <f t="shared" si="165"/>
        <v>1.2399996450999999</v>
      </c>
    </row>
    <row r="3550" spans="1:24" x14ac:dyDescent="0.25">
      <c r="A3550" s="26">
        <v>46265</v>
      </c>
      <c r="B3550" s="27" t="s">
        <v>10621</v>
      </c>
      <c r="C3550" s="27" t="s">
        <v>3840</v>
      </c>
      <c r="D3550" s="27" t="s">
        <v>3841</v>
      </c>
      <c r="E3550" s="27" t="s">
        <v>26</v>
      </c>
      <c r="F3550" s="27" t="s">
        <v>23</v>
      </c>
      <c r="G3550" s="27"/>
      <c r="H3550" s="27" t="s">
        <v>24</v>
      </c>
      <c r="I3550" s="28">
        <v>1110920000</v>
      </c>
      <c r="J3550" s="28">
        <v>0</v>
      </c>
      <c r="K3550" s="28">
        <v>1110920000</v>
      </c>
      <c r="L3550" s="29">
        <v>30.3</v>
      </c>
      <c r="M3550" s="29">
        <f>IFERROR(_xlfn.XLOOKUP($B3550,'Ownership Metrics'!$A:$A,'Ownership Metrics'!$B:$B),"")</f>
        <v>10.65</v>
      </c>
      <c r="N3550" s="28">
        <f>IFERROR(_xlfn.XLOOKUP($B3550,'Ownership Metrics'!$A:$A,'Ownership Metrics'!$C:$C),"")</f>
        <v>1743</v>
      </c>
      <c r="O3550" s="29">
        <f>IFERROR(_xlfn.XLOOKUP($B3550,'Ownership Metrics'!$A:$A,'Ownership Metrics'!$D:$D),"")</f>
        <v>30.3</v>
      </c>
      <c r="P3550" s="29">
        <f>IFERROR(_xlfn.XLOOKUP($B3550,'Ownership Metrics'!$A:$A,'Ownership Metrics'!$E:$E),"")</f>
        <v>66.319999999999993</v>
      </c>
      <c r="Q3550" s="30">
        <f>IFERROR(_xlfn.XLOOKUP($B3550,'Ownership Metrics'!$A:$A,'Ownership Metrics'!$F:$F),"")</f>
        <v>11</v>
      </c>
      <c r="R3550" s="30">
        <f>IFERROR(_xlfn.XLOOKUP($B3550,'Ownership Metrics'!$A:$A,'Ownership Metrics'!$G:$G),"")</f>
        <v>41</v>
      </c>
      <c r="S3550" s="27" t="str">
        <f>IFERROR(_xlfn.XLOOKUP($B3550,'Ownership Metrics'!$A:$A,'Ownership Metrics'!$H:$H),"")</f>
        <v>Oligopoli</v>
      </c>
      <c r="T3550" s="27" t="str">
        <f>IFERROR(_xlfn.XLOOKUP($B3550,'Ownership Metrics'!$A:$A,'Ownership Metrics'!$I:$I),"")</f>
        <v>Sedang</v>
      </c>
      <c r="U3550" s="27">
        <f>IF(COUNTIFS($B$2:$B3550,$B3550,$D$2:$D3550,$D3550)=1,1,0)</f>
        <v>1</v>
      </c>
      <c r="V3550" s="27">
        <f t="shared" si="166"/>
        <v>30.3</v>
      </c>
      <c r="W3550" s="27">
        <f t="shared" si="167"/>
        <v>1</v>
      </c>
      <c r="X3550" s="27">
        <f t="shared" si="165"/>
        <v>30.299999645</v>
      </c>
    </row>
    <row r="3551" spans="1:24" x14ac:dyDescent="0.25">
      <c r="A3551" s="26">
        <v>46265</v>
      </c>
      <c r="B3551" s="27" t="s">
        <v>10621</v>
      </c>
      <c r="C3551" s="27" t="s">
        <v>3840</v>
      </c>
      <c r="D3551" s="27" t="s">
        <v>3842</v>
      </c>
      <c r="E3551" s="27" t="s">
        <v>22</v>
      </c>
      <c r="F3551" s="27" t="s">
        <v>23</v>
      </c>
      <c r="G3551" s="27"/>
      <c r="H3551" s="27" t="s">
        <v>24</v>
      </c>
      <c r="I3551" s="28">
        <v>71556611</v>
      </c>
      <c r="J3551" s="28">
        <v>0</v>
      </c>
      <c r="K3551" s="28">
        <v>71556611</v>
      </c>
      <c r="L3551" s="29">
        <v>1.95</v>
      </c>
      <c r="M3551" s="29">
        <f>IFERROR(_xlfn.XLOOKUP($B3551,'Ownership Metrics'!$A:$A,'Ownership Metrics'!$B:$B),"")</f>
        <v>10.65</v>
      </c>
      <c r="N3551" s="28">
        <f>IFERROR(_xlfn.XLOOKUP($B3551,'Ownership Metrics'!$A:$A,'Ownership Metrics'!$C:$C),"")</f>
        <v>1743</v>
      </c>
      <c r="O3551" s="29">
        <f>IFERROR(_xlfn.XLOOKUP($B3551,'Ownership Metrics'!$A:$A,'Ownership Metrics'!$D:$D),"")</f>
        <v>30.3</v>
      </c>
      <c r="P3551" s="29">
        <f>IFERROR(_xlfn.XLOOKUP($B3551,'Ownership Metrics'!$A:$A,'Ownership Metrics'!$E:$E),"")</f>
        <v>66.319999999999993</v>
      </c>
      <c r="Q3551" s="30">
        <f>IFERROR(_xlfn.XLOOKUP($B3551,'Ownership Metrics'!$A:$A,'Ownership Metrics'!$F:$F),"")</f>
        <v>11</v>
      </c>
      <c r="R3551" s="30">
        <f>IFERROR(_xlfn.XLOOKUP($B3551,'Ownership Metrics'!$A:$A,'Ownership Metrics'!$G:$G),"")</f>
        <v>41</v>
      </c>
      <c r="S3551" s="27" t="str">
        <f>IFERROR(_xlfn.XLOOKUP($B3551,'Ownership Metrics'!$A:$A,'Ownership Metrics'!$H:$H),"")</f>
        <v>Oligopoli</v>
      </c>
      <c r="T3551" s="27" t="str">
        <f>IFERROR(_xlfn.XLOOKUP($B3551,'Ownership Metrics'!$A:$A,'Ownership Metrics'!$I:$I),"")</f>
        <v>Sedang</v>
      </c>
      <c r="U3551" s="27">
        <f>IF(COUNTIFS($B$2:$B3551,$B3551,$D$2:$D3551,$D3551)=1,1,0)</f>
        <v>1</v>
      </c>
      <c r="V3551" s="27">
        <f t="shared" si="166"/>
        <v>1.95</v>
      </c>
      <c r="W3551" s="27">
        <f t="shared" si="167"/>
        <v>10</v>
      </c>
      <c r="X3551" s="27">
        <f t="shared" si="165"/>
        <v>1.9499996448999999</v>
      </c>
    </row>
    <row r="3552" spans="1:24" x14ac:dyDescent="0.25">
      <c r="A3552" s="26">
        <v>46265</v>
      </c>
      <c r="B3552" s="27" t="s">
        <v>10621</v>
      </c>
      <c r="C3552" s="27" t="s">
        <v>3840</v>
      </c>
      <c r="D3552" s="27" t="s">
        <v>3843</v>
      </c>
      <c r="E3552" s="27" t="s">
        <v>22</v>
      </c>
      <c r="F3552" s="27" t="s">
        <v>23</v>
      </c>
      <c r="G3552" s="27"/>
      <c r="H3552" s="27" t="s">
        <v>24</v>
      </c>
      <c r="I3552" s="28">
        <v>72125200</v>
      </c>
      <c r="J3552" s="28">
        <v>0</v>
      </c>
      <c r="K3552" s="28">
        <v>72125200</v>
      </c>
      <c r="L3552" s="29">
        <v>1.97</v>
      </c>
      <c r="M3552" s="29">
        <f>IFERROR(_xlfn.XLOOKUP($B3552,'Ownership Metrics'!$A:$A,'Ownership Metrics'!$B:$B),"")</f>
        <v>10.65</v>
      </c>
      <c r="N3552" s="28">
        <f>IFERROR(_xlfn.XLOOKUP($B3552,'Ownership Metrics'!$A:$A,'Ownership Metrics'!$C:$C),"")</f>
        <v>1743</v>
      </c>
      <c r="O3552" s="29">
        <f>IFERROR(_xlfn.XLOOKUP($B3552,'Ownership Metrics'!$A:$A,'Ownership Metrics'!$D:$D),"")</f>
        <v>30.3</v>
      </c>
      <c r="P3552" s="29">
        <f>IFERROR(_xlfn.XLOOKUP($B3552,'Ownership Metrics'!$A:$A,'Ownership Metrics'!$E:$E),"")</f>
        <v>66.319999999999993</v>
      </c>
      <c r="Q3552" s="30">
        <f>IFERROR(_xlfn.XLOOKUP($B3552,'Ownership Metrics'!$A:$A,'Ownership Metrics'!$F:$F),"")</f>
        <v>11</v>
      </c>
      <c r="R3552" s="30">
        <f>IFERROR(_xlfn.XLOOKUP($B3552,'Ownership Metrics'!$A:$A,'Ownership Metrics'!$G:$G),"")</f>
        <v>41</v>
      </c>
      <c r="S3552" s="27" t="str">
        <f>IFERROR(_xlfn.XLOOKUP($B3552,'Ownership Metrics'!$A:$A,'Ownership Metrics'!$H:$H),"")</f>
        <v>Oligopoli</v>
      </c>
      <c r="T3552" s="27" t="str">
        <f>IFERROR(_xlfn.XLOOKUP($B3552,'Ownership Metrics'!$A:$A,'Ownership Metrics'!$I:$I),"")</f>
        <v>Sedang</v>
      </c>
      <c r="U3552" s="27">
        <f>IF(COUNTIFS($B$2:$B3552,$B3552,$D$2:$D3552,$D3552)=1,1,0)</f>
        <v>1</v>
      </c>
      <c r="V3552" s="27">
        <f t="shared" si="166"/>
        <v>1.97</v>
      </c>
      <c r="W3552" s="27">
        <f t="shared" si="167"/>
        <v>9</v>
      </c>
      <c r="X3552" s="27">
        <f t="shared" si="165"/>
        <v>1.9699996447999999</v>
      </c>
    </row>
    <row r="3553" spans="1:24" x14ac:dyDescent="0.25">
      <c r="A3553" s="26">
        <v>46265</v>
      </c>
      <c r="B3553" s="27" t="s">
        <v>10621</v>
      </c>
      <c r="C3553" s="27" t="s">
        <v>3840</v>
      </c>
      <c r="D3553" s="27" t="s">
        <v>3844</v>
      </c>
      <c r="E3553" s="27" t="s">
        <v>98</v>
      </c>
      <c r="F3553" s="27" t="s">
        <v>32</v>
      </c>
      <c r="G3553" s="27"/>
      <c r="H3553" s="27" t="s">
        <v>116</v>
      </c>
      <c r="I3553" s="28">
        <v>916578200</v>
      </c>
      <c r="J3553" s="28">
        <v>0</v>
      </c>
      <c r="K3553" s="28">
        <v>916578200</v>
      </c>
      <c r="L3553" s="29">
        <v>25</v>
      </c>
      <c r="M3553" s="29">
        <f>IFERROR(_xlfn.XLOOKUP($B3553,'Ownership Metrics'!$A:$A,'Ownership Metrics'!$B:$B),"")</f>
        <v>10.65</v>
      </c>
      <c r="N3553" s="28">
        <f>IFERROR(_xlfn.XLOOKUP($B3553,'Ownership Metrics'!$A:$A,'Ownership Metrics'!$C:$C),"")</f>
        <v>1743</v>
      </c>
      <c r="O3553" s="29">
        <f>IFERROR(_xlfn.XLOOKUP($B3553,'Ownership Metrics'!$A:$A,'Ownership Metrics'!$D:$D),"")</f>
        <v>30.3</v>
      </c>
      <c r="P3553" s="29">
        <f>IFERROR(_xlfn.XLOOKUP($B3553,'Ownership Metrics'!$A:$A,'Ownership Metrics'!$E:$E),"")</f>
        <v>66.319999999999993</v>
      </c>
      <c r="Q3553" s="30">
        <f>IFERROR(_xlfn.XLOOKUP($B3553,'Ownership Metrics'!$A:$A,'Ownership Metrics'!$F:$F),"")</f>
        <v>11</v>
      </c>
      <c r="R3553" s="30">
        <f>IFERROR(_xlfn.XLOOKUP($B3553,'Ownership Metrics'!$A:$A,'Ownership Metrics'!$G:$G),"")</f>
        <v>41</v>
      </c>
      <c r="S3553" s="27" t="str">
        <f>IFERROR(_xlfn.XLOOKUP($B3553,'Ownership Metrics'!$A:$A,'Ownership Metrics'!$H:$H),"")</f>
        <v>Oligopoli</v>
      </c>
      <c r="T3553" s="27" t="str">
        <f>IFERROR(_xlfn.XLOOKUP($B3553,'Ownership Metrics'!$A:$A,'Ownership Metrics'!$I:$I),"")</f>
        <v>Sedang</v>
      </c>
      <c r="U3553" s="27">
        <f>IF(COUNTIFS($B$2:$B3553,$B3553,$D$2:$D3553,$D3553)=1,1,0)</f>
        <v>1</v>
      </c>
      <c r="V3553" s="27">
        <f t="shared" si="166"/>
        <v>25</v>
      </c>
      <c r="W3553" s="27">
        <f t="shared" si="167"/>
        <v>2</v>
      </c>
      <c r="X3553" s="27">
        <f t="shared" si="165"/>
        <v>24.999999644700001</v>
      </c>
    </row>
    <row r="3554" spans="1:24" x14ac:dyDescent="0.25">
      <c r="A3554" s="26">
        <v>46265</v>
      </c>
      <c r="B3554" s="27" t="s">
        <v>10621</v>
      </c>
      <c r="C3554" s="27" t="s">
        <v>3840</v>
      </c>
      <c r="D3554" s="27" t="s">
        <v>3845</v>
      </c>
      <c r="E3554" s="27" t="s">
        <v>35</v>
      </c>
      <c r="F3554" s="27" t="s">
        <v>23</v>
      </c>
      <c r="G3554" s="27" t="s">
        <v>36</v>
      </c>
      <c r="H3554" s="27" t="s">
        <v>24</v>
      </c>
      <c r="I3554" s="28">
        <v>109989552</v>
      </c>
      <c r="J3554" s="28">
        <v>0</v>
      </c>
      <c r="K3554" s="28">
        <v>109989552</v>
      </c>
      <c r="L3554" s="29">
        <v>3</v>
      </c>
      <c r="M3554" s="29">
        <f>IFERROR(_xlfn.XLOOKUP($B3554,'Ownership Metrics'!$A:$A,'Ownership Metrics'!$B:$B),"")</f>
        <v>10.65</v>
      </c>
      <c r="N3554" s="28">
        <f>IFERROR(_xlfn.XLOOKUP($B3554,'Ownership Metrics'!$A:$A,'Ownership Metrics'!$C:$C),"")</f>
        <v>1743</v>
      </c>
      <c r="O3554" s="29">
        <f>IFERROR(_xlfn.XLOOKUP($B3554,'Ownership Metrics'!$A:$A,'Ownership Metrics'!$D:$D),"")</f>
        <v>30.3</v>
      </c>
      <c r="P3554" s="29">
        <f>IFERROR(_xlfn.XLOOKUP($B3554,'Ownership Metrics'!$A:$A,'Ownership Metrics'!$E:$E),"")</f>
        <v>66.319999999999993</v>
      </c>
      <c r="Q3554" s="30">
        <f>IFERROR(_xlfn.XLOOKUP($B3554,'Ownership Metrics'!$A:$A,'Ownership Metrics'!$F:$F),"")</f>
        <v>11</v>
      </c>
      <c r="R3554" s="30">
        <f>IFERROR(_xlfn.XLOOKUP($B3554,'Ownership Metrics'!$A:$A,'Ownership Metrics'!$G:$G),"")</f>
        <v>41</v>
      </c>
      <c r="S3554" s="27" t="str">
        <f>IFERROR(_xlfn.XLOOKUP($B3554,'Ownership Metrics'!$A:$A,'Ownership Metrics'!$H:$H),"")</f>
        <v>Oligopoli</v>
      </c>
      <c r="T3554" s="27" t="str">
        <f>IFERROR(_xlfn.XLOOKUP($B3554,'Ownership Metrics'!$A:$A,'Ownership Metrics'!$I:$I),"")</f>
        <v>Sedang</v>
      </c>
      <c r="U3554" s="27">
        <f>IF(COUNTIFS($B$2:$B3554,$B3554,$D$2:$D3554,$D3554)=1,1,0)</f>
        <v>1</v>
      </c>
      <c r="V3554" s="27">
        <f t="shared" si="166"/>
        <v>3</v>
      </c>
      <c r="W3554" s="27">
        <f t="shared" si="167"/>
        <v>7</v>
      </c>
      <c r="X3554" s="27">
        <f t="shared" si="165"/>
        <v>2.9999996445999999</v>
      </c>
    </row>
    <row r="3555" spans="1:24" x14ac:dyDescent="0.25">
      <c r="A3555" s="26">
        <v>46265</v>
      </c>
      <c r="B3555" s="27" t="s">
        <v>10621</v>
      </c>
      <c r="C3555" s="27" t="s">
        <v>3840</v>
      </c>
      <c r="D3555" s="27" t="s">
        <v>3846</v>
      </c>
      <c r="E3555" s="27" t="s">
        <v>35</v>
      </c>
      <c r="F3555" s="27" t="s">
        <v>23</v>
      </c>
      <c r="G3555" s="27" t="s">
        <v>36</v>
      </c>
      <c r="H3555" s="27" t="s">
        <v>24</v>
      </c>
      <c r="I3555" s="28">
        <v>133943000</v>
      </c>
      <c r="J3555" s="28">
        <v>0</v>
      </c>
      <c r="K3555" s="28">
        <v>133943000</v>
      </c>
      <c r="L3555" s="29">
        <v>3.65</v>
      </c>
      <c r="M3555" s="29">
        <f>IFERROR(_xlfn.XLOOKUP($B3555,'Ownership Metrics'!$A:$A,'Ownership Metrics'!$B:$B),"")</f>
        <v>10.65</v>
      </c>
      <c r="N3555" s="28">
        <f>IFERROR(_xlfn.XLOOKUP($B3555,'Ownership Metrics'!$A:$A,'Ownership Metrics'!$C:$C),"")</f>
        <v>1743</v>
      </c>
      <c r="O3555" s="29">
        <f>IFERROR(_xlfn.XLOOKUP($B3555,'Ownership Metrics'!$A:$A,'Ownership Metrics'!$D:$D),"")</f>
        <v>30.3</v>
      </c>
      <c r="P3555" s="29">
        <f>IFERROR(_xlfn.XLOOKUP($B3555,'Ownership Metrics'!$A:$A,'Ownership Metrics'!$E:$E),"")</f>
        <v>66.319999999999993</v>
      </c>
      <c r="Q3555" s="30">
        <f>IFERROR(_xlfn.XLOOKUP($B3555,'Ownership Metrics'!$A:$A,'Ownership Metrics'!$F:$F),"")</f>
        <v>11</v>
      </c>
      <c r="R3555" s="30">
        <f>IFERROR(_xlfn.XLOOKUP($B3555,'Ownership Metrics'!$A:$A,'Ownership Metrics'!$G:$G),"")</f>
        <v>41</v>
      </c>
      <c r="S3555" s="27" t="str">
        <f>IFERROR(_xlfn.XLOOKUP($B3555,'Ownership Metrics'!$A:$A,'Ownership Metrics'!$H:$H),"")</f>
        <v>Oligopoli</v>
      </c>
      <c r="T3555" s="27" t="str">
        <f>IFERROR(_xlfn.XLOOKUP($B3555,'Ownership Metrics'!$A:$A,'Ownership Metrics'!$I:$I),"")</f>
        <v>Sedang</v>
      </c>
      <c r="U3555" s="27">
        <f>IF(COUNTIFS($B$2:$B3555,$B3555,$D$2:$D3555,$D3555)=1,1,0)</f>
        <v>1</v>
      </c>
      <c r="V3555" s="27">
        <f t="shared" si="166"/>
        <v>3.65</v>
      </c>
      <c r="W3555" s="27">
        <f t="shared" si="167"/>
        <v>6</v>
      </c>
      <c r="X3555" s="27">
        <f t="shared" si="165"/>
        <v>3.6499996444999998</v>
      </c>
    </row>
    <row r="3556" spans="1:24" x14ac:dyDescent="0.25">
      <c r="A3556" s="26">
        <v>46265</v>
      </c>
      <c r="B3556" s="27" t="s">
        <v>10621</v>
      </c>
      <c r="C3556" s="27" t="s">
        <v>3840</v>
      </c>
      <c r="D3556" s="27" t="s">
        <v>3847</v>
      </c>
      <c r="E3556" s="27" t="s">
        <v>35</v>
      </c>
      <c r="F3556" s="27" t="s">
        <v>23</v>
      </c>
      <c r="G3556" s="27" t="s">
        <v>36</v>
      </c>
      <c r="H3556" s="27" t="s">
        <v>24</v>
      </c>
      <c r="I3556" s="28">
        <v>183315763</v>
      </c>
      <c r="J3556" s="28">
        <v>0</v>
      </c>
      <c r="K3556" s="28">
        <v>183315763</v>
      </c>
      <c r="L3556" s="29">
        <v>5</v>
      </c>
      <c r="M3556" s="29">
        <f>IFERROR(_xlfn.XLOOKUP($B3556,'Ownership Metrics'!$A:$A,'Ownership Metrics'!$B:$B),"")</f>
        <v>10.65</v>
      </c>
      <c r="N3556" s="28">
        <f>IFERROR(_xlfn.XLOOKUP($B3556,'Ownership Metrics'!$A:$A,'Ownership Metrics'!$C:$C),"")</f>
        <v>1743</v>
      </c>
      <c r="O3556" s="29">
        <f>IFERROR(_xlfn.XLOOKUP($B3556,'Ownership Metrics'!$A:$A,'Ownership Metrics'!$D:$D),"")</f>
        <v>30.3</v>
      </c>
      <c r="P3556" s="29">
        <f>IFERROR(_xlfn.XLOOKUP($B3556,'Ownership Metrics'!$A:$A,'Ownership Metrics'!$E:$E),"")</f>
        <v>66.319999999999993</v>
      </c>
      <c r="Q3556" s="30">
        <f>IFERROR(_xlfn.XLOOKUP($B3556,'Ownership Metrics'!$A:$A,'Ownership Metrics'!$F:$F),"")</f>
        <v>11</v>
      </c>
      <c r="R3556" s="30">
        <f>IFERROR(_xlfn.XLOOKUP($B3556,'Ownership Metrics'!$A:$A,'Ownership Metrics'!$G:$G),"")</f>
        <v>41</v>
      </c>
      <c r="S3556" s="27" t="str">
        <f>IFERROR(_xlfn.XLOOKUP($B3556,'Ownership Metrics'!$A:$A,'Ownership Metrics'!$H:$H),"")</f>
        <v>Oligopoli</v>
      </c>
      <c r="T3556" s="27" t="str">
        <f>IFERROR(_xlfn.XLOOKUP($B3556,'Ownership Metrics'!$A:$A,'Ownership Metrics'!$I:$I),"")</f>
        <v>Sedang</v>
      </c>
      <c r="U3556" s="27">
        <f>IF(COUNTIFS($B$2:$B3556,$B3556,$D$2:$D3556,$D3556)=1,1,0)</f>
        <v>1</v>
      </c>
      <c r="V3556" s="27">
        <f t="shared" si="166"/>
        <v>5</v>
      </c>
      <c r="W3556" s="27">
        <f t="shared" si="167"/>
        <v>4</v>
      </c>
      <c r="X3556" s="27">
        <f t="shared" si="165"/>
        <v>4.9999996443999999</v>
      </c>
    </row>
    <row r="3557" spans="1:24" x14ac:dyDescent="0.25">
      <c r="A3557" s="26">
        <v>46265</v>
      </c>
      <c r="B3557" s="27" t="s">
        <v>10621</v>
      </c>
      <c r="C3557" s="27" t="s">
        <v>3840</v>
      </c>
      <c r="D3557" s="27" t="s">
        <v>3848</v>
      </c>
      <c r="E3557" s="27" t="s">
        <v>35</v>
      </c>
      <c r="F3557" s="27" t="s">
        <v>23</v>
      </c>
      <c r="G3557" s="27" t="s">
        <v>36</v>
      </c>
      <c r="H3557" s="27" t="s">
        <v>24</v>
      </c>
      <c r="I3557" s="28">
        <v>41393400</v>
      </c>
      <c r="J3557" s="28">
        <v>0</v>
      </c>
      <c r="K3557" s="28">
        <v>41393400</v>
      </c>
      <c r="L3557" s="29">
        <v>1.1299999999999999</v>
      </c>
      <c r="M3557" s="29">
        <f>IFERROR(_xlfn.XLOOKUP($B3557,'Ownership Metrics'!$A:$A,'Ownership Metrics'!$B:$B),"")</f>
        <v>10.65</v>
      </c>
      <c r="N3557" s="28">
        <f>IFERROR(_xlfn.XLOOKUP($B3557,'Ownership Metrics'!$A:$A,'Ownership Metrics'!$C:$C),"")</f>
        <v>1743</v>
      </c>
      <c r="O3557" s="29">
        <f>IFERROR(_xlfn.XLOOKUP($B3557,'Ownership Metrics'!$A:$A,'Ownership Metrics'!$D:$D),"")</f>
        <v>30.3</v>
      </c>
      <c r="P3557" s="29">
        <f>IFERROR(_xlfn.XLOOKUP($B3557,'Ownership Metrics'!$A:$A,'Ownership Metrics'!$E:$E),"")</f>
        <v>66.319999999999993</v>
      </c>
      <c r="Q3557" s="30">
        <f>IFERROR(_xlfn.XLOOKUP($B3557,'Ownership Metrics'!$A:$A,'Ownership Metrics'!$F:$F),"")</f>
        <v>11</v>
      </c>
      <c r="R3557" s="30">
        <f>IFERROR(_xlfn.XLOOKUP($B3557,'Ownership Metrics'!$A:$A,'Ownership Metrics'!$G:$G),"")</f>
        <v>41</v>
      </c>
      <c r="S3557" s="27" t="str">
        <f>IFERROR(_xlfn.XLOOKUP($B3557,'Ownership Metrics'!$A:$A,'Ownership Metrics'!$H:$H),"")</f>
        <v>Oligopoli</v>
      </c>
      <c r="T3557" s="27" t="str">
        <f>IFERROR(_xlfn.XLOOKUP($B3557,'Ownership Metrics'!$A:$A,'Ownership Metrics'!$I:$I),"")</f>
        <v>Sedang</v>
      </c>
      <c r="U3557" s="27">
        <f>IF(COUNTIFS($B$2:$B3557,$B3557,$D$2:$D3557,$D3557)=1,1,0)</f>
        <v>1</v>
      </c>
      <c r="V3557" s="27">
        <f t="shared" si="166"/>
        <v>1.1299999999999999</v>
      </c>
      <c r="W3557" s="27">
        <f t="shared" si="167"/>
        <v>11</v>
      </c>
      <c r="X3557" s="27">
        <f t="shared" si="165"/>
        <v>1.1299996443</v>
      </c>
    </row>
    <row r="3558" spans="1:24" x14ac:dyDescent="0.25">
      <c r="A3558" s="26">
        <v>46265</v>
      </c>
      <c r="B3558" s="27" t="s">
        <v>10621</v>
      </c>
      <c r="C3558" s="27" t="s">
        <v>3840</v>
      </c>
      <c r="D3558" s="27" t="s">
        <v>3849</v>
      </c>
      <c r="E3558" s="27" t="s">
        <v>35</v>
      </c>
      <c r="F3558" s="27" t="s">
        <v>23</v>
      </c>
      <c r="G3558" s="27" t="s">
        <v>36</v>
      </c>
      <c r="H3558" s="27" t="s">
        <v>24</v>
      </c>
      <c r="I3558" s="28">
        <v>75185188</v>
      </c>
      <c r="J3558" s="28">
        <v>0</v>
      </c>
      <c r="K3558" s="28">
        <v>75185188</v>
      </c>
      <c r="L3558" s="29">
        <v>2.0499999999999998</v>
      </c>
      <c r="M3558" s="29">
        <f>IFERROR(_xlfn.XLOOKUP($B3558,'Ownership Metrics'!$A:$A,'Ownership Metrics'!$B:$B),"")</f>
        <v>10.65</v>
      </c>
      <c r="N3558" s="28">
        <f>IFERROR(_xlfn.XLOOKUP($B3558,'Ownership Metrics'!$A:$A,'Ownership Metrics'!$C:$C),"")</f>
        <v>1743</v>
      </c>
      <c r="O3558" s="29">
        <f>IFERROR(_xlfn.XLOOKUP($B3558,'Ownership Metrics'!$A:$A,'Ownership Metrics'!$D:$D),"")</f>
        <v>30.3</v>
      </c>
      <c r="P3558" s="29">
        <f>IFERROR(_xlfn.XLOOKUP($B3558,'Ownership Metrics'!$A:$A,'Ownership Metrics'!$E:$E),"")</f>
        <v>66.319999999999993</v>
      </c>
      <c r="Q3558" s="30">
        <f>IFERROR(_xlfn.XLOOKUP($B3558,'Ownership Metrics'!$A:$A,'Ownership Metrics'!$F:$F),"")</f>
        <v>11</v>
      </c>
      <c r="R3558" s="30">
        <f>IFERROR(_xlfn.XLOOKUP($B3558,'Ownership Metrics'!$A:$A,'Ownership Metrics'!$G:$G),"")</f>
        <v>41</v>
      </c>
      <c r="S3558" s="27" t="str">
        <f>IFERROR(_xlfn.XLOOKUP($B3558,'Ownership Metrics'!$A:$A,'Ownership Metrics'!$H:$H),"")</f>
        <v>Oligopoli</v>
      </c>
      <c r="T3558" s="27" t="str">
        <f>IFERROR(_xlfn.XLOOKUP($B3558,'Ownership Metrics'!$A:$A,'Ownership Metrics'!$I:$I),"")</f>
        <v>Sedang</v>
      </c>
      <c r="U3558" s="27">
        <f>IF(COUNTIFS($B$2:$B3558,$B3558,$D$2:$D3558,$D3558)=1,1,0)</f>
        <v>1</v>
      </c>
      <c r="V3558" s="27">
        <f t="shared" si="166"/>
        <v>2.0499999999999998</v>
      </c>
      <c r="W3558" s="27">
        <f t="shared" si="167"/>
        <v>8</v>
      </c>
      <c r="X3558" s="27">
        <f t="shared" si="165"/>
        <v>2.0499996441999997</v>
      </c>
    </row>
    <row r="3559" spans="1:24" x14ac:dyDescent="0.25">
      <c r="A3559" s="26">
        <v>46265</v>
      </c>
      <c r="B3559" s="27" t="s">
        <v>10621</v>
      </c>
      <c r="C3559" s="27" t="s">
        <v>3840</v>
      </c>
      <c r="D3559" s="27" t="s">
        <v>3850</v>
      </c>
      <c r="E3559" s="27" t="s">
        <v>35</v>
      </c>
      <c r="F3559" s="27" t="s">
        <v>23</v>
      </c>
      <c r="G3559" s="27" t="s">
        <v>36</v>
      </c>
      <c r="H3559" s="27" t="s">
        <v>24</v>
      </c>
      <c r="I3559" s="28">
        <v>156918022</v>
      </c>
      <c r="J3559" s="28">
        <v>0</v>
      </c>
      <c r="K3559" s="28">
        <v>156918022</v>
      </c>
      <c r="L3559" s="29">
        <v>4.28</v>
      </c>
      <c r="M3559" s="29">
        <f>IFERROR(_xlfn.XLOOKUP($B3559,'Ownership Metrics'!$A:$A,'Ownership Metrics'!$B:$B),"")</f>
        <v>10.65</v>
      </c>
      <c r="N3559" s="28">
        <f>IFERROR(_xlfn.XLOOKUP($B3559,'Ownership Metrics'!$A:$A,'Ownership Metrics'!$C:$C),"")</f>
        <v>1743</v>
      </c>
      <c r="O3559" s="29">
        <f>IFERROR(_xlfn.XLOOKUP($B3559,'Ownership Metrics'!$A:$A,'Ownership Metrics'!$D:$D),"")</f>
        <v>30.3</v>
      </c>
      <c r="P3559" s="29">
        <f>IFERROR(_xlfn.XLOOKUP($B3559,'Ownership Metrics'!$A:$A,'Ownership Metrics'!$E:$E),"")</f>
        <v>66.319999999999993</v>
      </c>
      <c r="Q3559" s="30">
        <f>IFERROR(_xlfn.XLOOKUP($B3559,'Ownership Metrics'!$A:$A,'Ownership Metrics'!$F:$F),"")</f>
        <v>11</v>
      </c>
      <c r="R3559" s="30">
        <f>IFERROR(_xlfn.XLOOKUP($B3559,'Ownership Metrics'!$A:$A,'Ownership Metrics'!$G:$G),"")</f>
        <v>41</v>
      </c>
      <c r="S3559" s="27" t="str">
        <f>IFERROR(_xlfn.XLOOKUP($B3559,'Ownership Metrics'!$A:$A,'Ownership Metrics'!$H:$H),"")</f>
        <v>Oligopoli</v>
      </c>
      <c r="T3559" s="27" t="str">
        <f>IFERROR(_xlfn.XLOOKUP($B3559,'Ownership Metrics'!$A:$A,'Ownership Metrics'!$I:$I),"")</f>
        <v>Sedang</v>
      </c>
      <c r="U3559" s="27">
        <f>IF(COUNTIFS($B$2:$B3559,$B3559,$D$2:$D3559,$D3559)=1,1,0)</f>
        <v>1</v>
      </c>
      <c r="V3559" s="27">
        <f t="shared" si="166"/>
        <v>4.28</v>
      </c>
      <c r="W3559" s="27">
        <f t="shared" si="167"/>
        <v>5</v>
      </c>
      <c r="X3559" s="27">
        <f t="shared" si="165"/>
        <v>4.2799996441000001</v>
      </c>
    </row>
    <row r="3560" spans="1:24" x14ac:dyDescent="0.25">
      <c r="A3560" s="26">
        <v>46265</v>
      </c>
      <c r="B3560" s="27" t="s">
        <v>10621</v>
      </c>
      <c r="C3560" s="27" t="s">
        <v>3840</v>
      </c>
      <c r="D3560" s="27" t="s">
        <v>3851</v>
      </c>
      <c r="E3560" s="27" t="s">
        <v>35</v>
      </c>
      <c r="F3560" s="27" t="s">
        <v>23</v>
      </c>
      <c r="G3560" s="27" t="s">
        <v>36</v>
      </c>
      <c r="H3560" s="27" t="s">
        <v>24</v>
      </c>
      <c r="I3560" s="28">
        <v>404114413</v>
      </c>
      <c r="J3560" s="28">
        <v>0</v>
      </c>
      <c r="K3560" s="28">
        <v>404114413</v>
      </c>
      <c r="L3560" s="29">
        <v>11.02</v>
      </c>
      <c r="M3560" s="29">
        <f>IFERROR(_xlfn.XLOOKUP($B3560,'Ownership Metrics'!$A:$A,'Ownership Metrics'!$B:$B),"")</f>
        <v>10.65</v>
      </c>
      <c r="N3560" s="28">
        <f>IFERROR(_xlfn.XLOOKUP($B3560,'Ownership Metrics'!$A:$A,'Ownership Metrics'!$C:$C),"")</f>
        <v>1743</v>
      </c>
      <c r="O3560" s="29">
        <f>IFERROR(_xlfn.XLOOKUP($B3560,'Ownership Metrics'!$A:$A,'Ownership Metrics'!$D:$D),"")</f>
        <v>30.3</v>
      </c>
      <c r="P3560" s="29">
        <f>IFERROR(_xlfn.XLOOKUP($B3560,'Ownership Metrics'!$A:$A,'Ownership Metrics'!$E:$E),"")</f>
        <v>66.319999999999993</v>
      </c>
      <c r="Q3560" s="30">
        <f>IFERROR(_xlfn.XLOOKUP($B3560,'Ownership Metrics'!$A:$A,'Ownership Metrics'!$F:$F),"")</f>
        <v>11</v>
      </c>
      <c r="R3560" s="30">
        <f>IFERROR(_xlfn.XLOOKUP($B3560,'Ownership Metrics'!$A:$A,'Ownership Metrics'!$G:$G),"")</f>
        <v>41</v>
      </c>
      <c r="S3560" s="27" t="str">
        <f>IFERROR(_xlfn.XLOOKUP($B3560,'Ownership Metrics'!$A:$A,'Ownership Metrics'!$H:$H),"")</f>
        <v>Oligopoli</v>
      </c>
      <c r="T3560" s="27" t="str">
        <f>IFERROR(_xlfn.XLOOKUP($B3560,'Ownership Metrics'!$A:$A,'Ownership Metrics'!$I:$I),"")</f>
        <v>Sedang</v>
      </c>
      <c r="U3560" s="27">
        <f>IF(COUNTIFS($B$2:$B3560,$B3560,$D$2:$D3560,$D3560)=1,1,0)</f>
        <v>1</v>
      </c>
      <c r="V3560" s="27">
        <f t="shared" si="166"/>
        <v>11.02</v>
      </c>
      <c r="W3560" s="27">
        <f t="shared" si="167"/>
        <v>3</v>
      </c>
      <c r="X3560" s="27">
        <f t="shared" si="165"/>
        <v>11.019999644</v>
      </c>
    </row>
    <row r="3561" spans="1:24" x14ac:dyDescent="0.25">
      <c r="A3561" s="26">
        <v>46265</v>
      </c>
      <c r="B3561" s="27" t="s">
        <v>10622</v>
      </c>
      <c r="C3561" s="27" t="s">
        <v>3853</v>
      </c>
      <c r="D3561" s="27" t="s">
        <v>3854</v>
      </c>
      <c r="E3561" s="27" t="s">
        <v>22</v>
      </c>
      <c r="F3561" s="27" t="s">
        <v>23</v>
      </c>
      <c r="G3561" s="27"/>
      <c r="H3561" s="27" t="s">
        <v>24</v>
      </c>
      <c r="I3561" s="28">
        <v>75937500</v>
      </c>
      <c r="J3561" s="28">
        <v>0</v>
      </c>
      <c r="K3561" s="28">
        <v>75937500</v>
      </c>
      <c r="L3561" s="29">
        <v>1.35</v>
      </c>
      <c r="M3561" s="29">
        <f>IFERROR(_xlfn.XLOOKUP($B3561,'Ownership Metrics'!$A:$A,'Ownership Metrics'!$B:$B),"")</f>
        <v>6.43</v>
      </c>
      <c r="N3561" s="28">
        <f>IFERROR(_xlfn.XLOOKUP($B3561,'Ownership Metrics'!$A:$A,'Ownership Metrics'!$C:$C),"")</f>
        <v>4843</v>
      </c>
      <c r="O3561" s="29">
        <f>IFERROR(_xlfn.XLOOKUP($B3561,'Ownership Metrics'!$A:$A,'Ownership Metrics'!$D:$D),"")</f>
        <v>65.72</v>
      </c>
      <c r="P3561" s="29">
        <f>IFERROR(_xlfn.XLOOKUP($B3561,'Ownership Metrics'!$A:$A,'Ownership Metrics'!$E:$E),"")</f>
        <v>92.22</v>
      </c>
      <c r="Q3561" s="30">
        <f>IFERROR(_xlfn.XLOOKUP($B3561,'Ownership Metrics'!$A:$A,'Ownership Metrics'!$F:$F),"")</f>
        <v>4</v>
      </c>
      <c r="R3561" s="30">
        <f>IFERROR(_xlfn.XLOOKUP($B3561,'Ownership Metrics'!$A:$A,'Ownership Metrics'!$G:$G),"")</f>
        <v>71</v>
      </c>
      <c r="S3561" s="27" t="str">
        <f>IFERROR(_xlfn.XLOOKUP($B3561,'Ownership Metrics'!$A:$A,'Ownership Metrics'!$H:$H),"")</f>
        <v>Mayoritas</v>
      </c>
      <c r="T3561" s="27" t="str">
        <f>IFERROR(_xlfn.XLOOKUP($B3561,'Ownership Metrics'!$A:$A,'Ownership Metrics'!$I:$I),"")</f>
        <v>Tinggi</v>
      </c>
      <c r="U3561" s="27">
        <f>IF(COUNTIFS($B$2:$B3561,$B3561,$D$2:$D3561,$D3561)=1,1,0)</f>
        <v>1</v>
      </c>
      <c r="V3561" s="27">
        <f t="shared" si="166"/>
        <v>1.35</v>
      </c>
      <c r="W3561" s="27">
        <f t="shared" si="167"/>
        <v>4</v>
      </c>
      <c r="X3561" s="27">
        <f t="shared" si="165"/>
        <v>1.3499996439000002</v>
      </c>
    </row>
    <row r="3562" spans="1:24" x14ac:dyDescent="0.25">
      <c r="A3562" s="26">
        <v>46265</v>
      </c>
      <c r="B3562" s="27" t="s">
        <v>10622</v>
      </c>
      <c r="C3562" s="27" t="s">
        <v>3853</v>
      </c>
      <c r="D3562" s="27" t="s">
        <v>2885</v>
      </c>
      <c r="E3562" s="27" t="s">
        <v>22</v>
      </c>
      <c r="F3562" s="27" t="s">
        <v>23</v>
      </c>
      <c r="G3562" s="27"/>
      <c r="H3562" s="27" t="s">
        <v>24</v>
      </c>
      <c r="I3562" s="28">
        <v>225000000</v>
      </c>
      <c r="J3562" s="28">
        <v>0</v>
      </c>
      <c r="K3562" s="28">
        <v>225000000</v>
      </c>
      <c r="L3562" s="29">
        <v>4</v>
      </c>
      <c r="M3562" s="29">
        <f>IFERROR(_xlfn.XLOOKUP($B3562,'Ownership Metrics'!$A:$A,'Ownership Metrics'!$B:$B),"")</f>
        <v>6.43</v>
      </c>
      <c r="N3562" s="28">
        <f>IFERROR(_xlfn.XLOOKUP($B3562,'Ownership Metrics'!$A:$A,'Ownership Metrics'!$C:$C),"")</f>
        <v>4843</v>
      </c>
      <c r="O3562" s="29">
        <f>IFERROR(_xlfn.XLOOKUP($B3562,'Ownership Metrics'!$A:$A,'Ownership Metrics'!$D:$D),"")</f>
        <v>65.72</v>
      </c>
      <c r="P3562" s="29">
        <f>IFERROR(_xlfn.XLOOKUP($B3562,'Ownership Metrics'!$A:$A,'Ownership Metrics'!$E:$E),"")</f>
        <v>92.22</v>
      </c>
      <c r="Q3562" s="30">
        <f>IFERROR(_xlfn.XLOOKUP($B3562,'Ownership Metrics'!$A:$A,'Ownership Metrics'!$F:$F),"")</f>
        <v>4</v>
      </c>
      <c r="R3562" s="30">
        <f>IFERROR(_xlfn.XLOOKUP($B3562,'Ownership Metrics'!$A:$A,'Ownership Metrics'!$G:$G),"")</f>
        <v>71</v>
      </c>
      <c r="S3562" s="27" t="str">
        <f>IFERROR(_xlfn.XLOOKUP($B3562,'Ownership Metrics'!$A:$A,'Ownership Metrics'!$H:$H),"")</f>
        <v>Mayoritas</v>
      </c>
      <c r="T3562" s="27" t="str">
        <f>IFERROR(_xlfn.XLOOKUP($B3562,'Ownership Metrics'!$A:$A,'Ownership Metrics'!$I:$I),"")</f>
        <v>Tinggi</v>
      </c>
      <c r="U3562" s="27">
        <f>IF(COUNTIFS($B$2:$B3562,$B3562,$D$2:$D3562,$D3562)=1,1,0)</f>
        <v>1</v>
      </c>
      <c r="V3562" s="27">
        <f t="shared" si="166"/>
        <v>4</v>
      </c>
      <c r="W3562" s="27">
        <f t="shared" si="167"/>
        <v>3</v>
      </c>
      <c r="X3562" s="27">
        <f t="shared" si="165"/>
        <v>3.9999996437999998</v>
      </c>
    </row>
    <row r="3563" spans="1:24" x14ac:dyDescent="0.25">
      <c r="A3563" s="26">
        <v>46265</v>
      </c>
      <c r="B3563" s="27" t="s">
        <v>10622</v>
      </c>
      <c r="C3563" s="27" t="s">
        <v>3853</v>
      </c>
      <c r="D3563" s="27" t="s">
        <v>3855</v>
      </c>
      <c r="E3563" s="27" t="s">
        <v>22</v>
      </c>
      <c r="F3563" s="27" t="s">
        <v>23</v>
      </c>
      <c r="G3563" s="27"/>
      <c r="H3563" s="27"/>
      <c r="I3563" s="28">
        <v>0</v>
      </c>
      <c r="J3563" s="28">
        <v>3696642250</v>
      </c>
      <c r="K3563" s="28">
        <v>3696642250</v>
      </c>
      <c r="L3563" s="29">
        <v>65.72</v>
      </c>
      <c r="M3563" s="29">
        <f>IFERROR(_xlfn.XLOOKUP($B3563,'Ownership Metrics'!$A:$A,'Ownership Metrics'!$B:$B),"")</f>
        <v>6.43</v>
      </c>
      <c r="N3563" s="28">
        <f>IFERROR(_xlfn.XLOOKUP($B3563,'Ownership Metrics'!$A:$A,'Ownership Metrics'!$C:$C),"")</f>
        <v>4843</v>
      </c>
      <c r="O3563" s="29">
        <f>IFERROR(_xlfn.XLOOKUP($B3563,'Ownership Metrics'!$A:$A,'Ownership Metrics'!$D:$D),"")</f>
        <v>65.72</v>
      </c>
      <c r="P3563" s="29">
        <f>IFERROR(_xlfn.XLOOKUP($B3563,'Ownership Metrics'!$A:$A,'Ownership Metrics'!$E:$E),"")</f>
        <v>92.22</v>
      </c>
      <c r="Q3563" s="30">
        <f>IFERROR(_xlfn.XLOOKUP($B3563,'Ownership Metrics'!$A:$A,'Ownership Metrics'!$F:$F),"")</f>
        <v>4</v>
      </c>
      <c r="R3563" s="30">
        <f>IFERROR(_xlfn.XLOOKUP($B3563,'Ownership Metrics'!$A:$A,'Ownership Metrics'!$G:$G),"")</f>
        <v>71</v>
      </c>
      <c r="S3563" s="27" t="str">
        <f>IFERROR(_xlfn.XLOOKUP($B3563,'Ownership Metrics'!$A:$A,'Ownership Metrics'!$H:$H),"")</f>
        <v>Mayoritas</v>
      </c>
      <c r="T3563" s="27" t="str">
        <f>IFERROR(_xlfn.XLOOKUP($B3563,'Ownership Metrics'!$A:$A,'Ownership Metrics'!$I:$I),"")</f>
        <v>Tinggi</v>
      </c>
      <c r="U3563" s="27">
        <f>IF(COUNTIFS($B$2:$B3563,$B3563,$D$2:$D3563,$D3563)=1,1,0)</f>
        <v>1</v>
      </c>
      <c r="V3563" s="27">
        <f t="shared" si="166"/>
        <v>65.72</v>
      </c>
      <c r="W3563" s="27">
        <f t="shared" si="167"/>
        <v>1</v>
      </c>
      <c r="X3563" s="27">
        <f t="shared" si="165"/>
        <v>65.719999643699992</v>
      </c>
    </row>
    <row r="3564" spans="1:24" x14ac:dyDescent="0.25">
      <c r="A3564" s="26">
        <v>46265</v>
      </c>
      <c r="B3564" s="27" t="s">
        <v>10622</v>
      </c>
      <c r="C3564" s="27" t="s">
        <v>3853</v>
      </c>
      <c r="D3564" s="27" t="s">
        <v>3856</v>
      </c>
      <c r="E3564" s="27" t="s">
        <v>22</v>
      </c>
      <c r="F3564" s="27" t="s">
        <v>32</v>
      </c>
      <c r="G3564" s="27"/>
      <c r="H3564" s="27" t="s">
        <v>2060</v>
      </c>
      <c r="I3564" s="28">
        <v>1265668950</v>
      </c>
      <c r="J3564" s="28">
        <v>0</v>
      </c>
      <c r="K3564" s="28">
        <v>1265668950</v>
      </c>
      <c r="L3564" s="29">
        <v>22.5</v>
      </c>
      <c r="M3564" s="29">
        <f>IFERROR(_xlfn.XLOOKUP($B3564,'Ownership Metrics'!$A:$A,'Ownership Metrics'!$B:$B),"")</f>
        <v>6.43</v>
      </c>
      <c r="N3564" s="28">
        <f>IFERROR(_xlfn.XLOOKUP($B3564,'Ownership Metrics'!$A:$A,'Ownership Metrics'!$C:$C),"")</f>
        <v>4843</v>
      </c>
      <c r="O3564" s="29">
        <f>IFERROR(_xlfn.XLOOKUP($B3564,'Ownership Metrics'!$A:$A,'Ownership Metrics'!$D:$D),"")</f>
        <v>65.72</v>
      </c>
      <c r="P3564" s="29">
        <f>IFERROR(_xlfn.XLOOKUP($B3564,'Ownership Metrics'!$A:$A,'Ownership Metrics'!$E:$E),"")</f>
        <v>92.22</v>
      </c>
      <c r="Q3564" s="30">
        <f>IFERROR(_xlfn.XLOOKUP($B3564,'Ownership Metrics'!$A:$A,'Ownership Metrics'!$F:$F),"")</f>
        <v>4</v>
      </c>
      <c r="R3564" s="30">
        <f>IFERROR(_xlfn.XLOOKUP($B3564,'Ownership Metrics'!$A:$A,'Ownership Metrics'!$G:$G),"")</f>
        <v>71</v>
      </c>
      <c r="S3564" s="27" t="str">
        <f>IFERROR(_xlfn.XLOOKUP($B3564,'Ownership Metrics'!$A:$A,'Ownership Metrics'!$H:$H),"")</f>
        <v>Mayoritas</v>
      </c>
      <c r="T3564" s="27" t="str">
        <f>IFERROR(_xlfn.XLOOKUP($B3564,'Ownership Metrics'!$A:$A,'Ownership Metrics'!$I:$I),"")</f>
        <v>Tinggi</v>
      </c>
      <c r="U3564" s="27">
        <f>IF(COUNTIFS($B$2:$B3564,$B3564,$D$2:$D3564,$D3564)=1,1,0)</f>
        <v>1</v>
      </c>
      <c r="V3564" s="27">
        <f t="shared" si="166"/>
        <v>22.5</v>
      </c>
      <c r="W3564" s="27">
        <f t="shared" si="167"/>
        <v>2</v>
      </c>
      <c r="X3564" s="27">
        <f t="shared" si="165"/>
        <v>22.499999643599999</v>
      </c>
    </row>
    <row r="3565" spans="1:24" x14ac:dyDescent="0.25">
      <c r="A3565" s="26">
        <v>46265</v>
      </c>
      <c r="B3565" s="27" t="s">
        <v>10623</v>
      </c>
      <c r="C3565" s="27" t="s">
        <v>3858</v>
      </c>
      <c r="D3565" s="27" t="s">
        <v>3859</v>
      </c>
      <c r="E3565" s="27" t="s">
        <v>22</v>
      </c>
      <c r="F3565" s="27" t="s">
        <v>23</v>
      </c>
      <c r="G3565" s="27"/>
      <c r="H3565" s="27" t="s">
        <v>24</v>
      </c>
      <c r="I3565" s="28">
        <v>273759787</v>
      </c>
      <c r="J3565" s="28">
        <v>0</v>
      </c>
      <c r="K3565" s="28">
        <v>273759787</v>
      </c>
      <c r="L3565" s="29">
        <v>9.64</v>
      </c>
      <c r="M3565" s="29">
        <f>IFERROR(_xlfn.XLOOKUP($B3565,'Ownership Metrics'!$A:$A,'Ownership Metrics'!$B:$B),"")</f>
        <v>28.84</v>
      </c>
      <c r="N3565" s="28">
        <f>IFERROR(_xlfn.XLOOKUP($B3565,'Ownership Metrics'!$A:$A,'Ownership Metrics'!$C:$C),"")</f>
        <v>3295</v>
      </c>
      <c r="O3565" s="29">
        <f>IFERROR(_xlfn.XLOOKUP($B3565,'Ownership Metrics'!$A:$A,'Ownership Metrics'!$D:$D),"")</f>
        <v>56.53</v>
      </c>
      <c r="P3565" s="29">
        <f>IFERROR(_xlfn.XLOOKUP($B3565,'Ownership Metrics'!$A:$A,'Ownership Metrics'!$E:$E),"")</f>
        <v>67.94</v>
      </c>
      <c r="Q3565" s="30">
        <f>IFERROR(_xlfn.XLOOKUP($B3565,'Ownership Metrics'!$A:$A,'Ownership Metrics'!$F:$F),"")</f>
        <v>6</v>
      </c>
      <c r="R3565" s="30">
        <f>IFERROR(_xlfn.XLOOKUP($B3565,'Ownership Metrics'!$A:$A,'Ownership Metrics'!$G:$G),"")</f>
        <v>53</v>
      </c>
      <c r="S3565" s="27" t="str">
        <f>IFERROR(_xlfn.XLOOKUP($B3565,'Ownership Metrics'!$A:$A,'Ownership Metrics'!$H:$H),"")</f>
        <v>Mayoritas</v>
      </c>
      <c r="T3565" s="27" t="str">
        <f>IFERROR(_xlfn.XLOOKUP($B3565,'Ownership Metrics'!$A:$A,'Ownership Metrics'!$I:$I),"")</f>
        <v>Sedang</v>
      </c>
      <c r="U3565" s="27">
        <f>IF(COUNTIFS($B$2:$B3565,$B3565,$D$2:$D3565,$D3565)=1,1,0)</f>
        <v>1</v>
      </c>
      <c r="V3565" s="27">
        <f t="shared" si="166"/>
        <v>9.64</v>
      </c>
      <c r="W3565" s="27">
        <f t="shared" si="167"/>
        <v>2</v>
      </c>
      <c r="X3565" s="27">
        <f t="shared" si="165"/>
        <v>9.6399996435000013</v>
      </c>
    </row>
    <row r="3566" spans="1:24" x14ac:dyDescent="0.25">
      <c r="A3566" s="26">
        <v>46265</v>
      </c>
      <c r="B3566" s="27" t="s">
        <v>10623</v>
      </c>
      <c r="C3566" s="27" t="s">
        <v>3858</v>
      </c>
      <c r="D3566" s="27" t="s">
        <v>3860</v>
      </c>
      <c r="E3566" s="27" t="s">
        <v>22</v>
      </c>
      <c r="F3566" s="27" t="s">
        <v>23</v>
      </c>
      <c r="G3566" s="27"/>
      <c r="H3566" s="27" t="s">
        <v>24</v>
      </c>
      <c r="I3566" s="28">
        <v>1606165931</v>
      </c>
      <c r="J3566" s="28">
        <v>0</v>
      </c>
      <c r="K3566" s="28">
        <v>1606165931</v>
      </c>
      <c r="L3566" s="29">
        <v>56.53</v>
      </c>
      <c r="M3566" s="29">
        <f>IFERROR(_xlfn.XLOOKUP($B3566,'Ownership Metrics'!$A:$A,'Ownership Metrics'!$B:$B),"")</f>
        <v>28.84</v>
      </c>
      <c r="N3566" s="28">
        <f>IFERROR(_xlfn.XLOOKUP($B3566,'Ownership Metrics'!$A:$A,'Ownership Metrics'!$C:$C),"")</f>
        <v>3295</v>
      </c>
      <c r="O3566" s="29">
        <f>IFERROR(_xlfn.XLOOKUP($B3566,'Ownership Metrics'!$A:$A,'Ownership Metrics'!$D:$D),"")</f>
        <v>56.53</v>
      </c>
      <c r="P3566" s="29">
        <f>IFERROR(_xlfn.XLOOKUP($B3566,'Ownership Metrics'!$A:$A,'Ownership Metrics'!$E:$E),"")</f>
        <v>67.94</v>
      </c>
      <c r="Q3566" s="30">
        <f>IFERROR(_xlfn.XLOOKUP($B3566,'Ownership Metrics'!$A:$A,'Ownership Metrics'!$F:$F),"")</f>
        <v>6</v>
      </c>
      <c r="R3566" s="30">
        <f>IFERROR(_xlfn.XLOOKUP($B3566,'Ownership Metrics'!$A:$A,'Ownership Metrics'!$G:$G),"")</f>
        <v>53</v>
      </c>
      <c r="S3566" s="27" t="str">
        <f>IFERROR(_xlfn.XLOOKUP($B3566,'Ownership Metrics'!$A:$A,'Ownership Metrics'!$H:$H),"")</f>
        <v>Mayoritas</v>
      </c>
      <c r="T3566" s="27" t="str">
        <f>IFERROR(_xlfn.XLOOKUP($B3566,'Ownership Metrics'!$A:$A,'Ownership Metrics'!$I:$I),"")</f>
        <v>Sedang</v>
      </c>
      <c r="U3566" s="27">
        <f>IF(COUNTIFS($B$2:$B3566,$B3566,$D$2:$D3566,$D3566)=1,1,0)</f>
        <v>1</v>
      </c>
      <c r="V3566" s="27">
        <f t="shared" si="166"/>
        <v>56.53</v>
      </c>
      <c r="W3566" s="27">
        <f t="shared" si="167"/>
        <v>1</v>
      </c>
      <c r="X3566" s="27">
        <f t="shared" si="165"/>
        <v>56.529999643400004</v>
      </c>
    </row>
    <row r="3567" spans="1:24" x14ac:dyDescent="0.25">
      <c r="A3567" s="26">
        <v>46265</v>
      </c>
      <c r="B3567" s="27" t="s">
        <v>10623</v>
      </c>
      <c r="C3567" s="27" t="s">
        <v>3858</v>
      </c>
      <c r="D3567" s="27" t="s">
        <v>207</v>
      </c>
      <c r="E3567" s="27" t="s">
        <v>26</v>
      </c>
      <c r="F3567" s="27" t="s">
        <v>32</v>
      </c>
      <c r="G3567" s="27"/>
      <c r="H3567" s="27" t="s">
        <v>64</v>
      </c>
      <c r="I3567" s="28">
        <v>29104700</v>
      </c>
      <c r="J3567" s="28">
        <v>0</v>
      </c>
      <c r="K3567" s="28">
        <v>29104700</v>
      </c>
      <c r="L3567" s="29">
        <v>1.02</v>
      </c>
      <c r="M3567" s="29">
        <f>IFERROR(_xlfn.XLOOKUP($B3567,'Ownership Metrics'!$A:$A,'Ownership Metrics'!$B:$B),"")</f>
        <v>28.84</v>
      </c>
      <c r="N3567" s="28">
        <f>IFERROR(_xlfn.XLOOKUP($B3567,'Ownership Metrics'!$A:$A,'Ownership Metrics'!$C:$C),"")</f>
        <v>3295</v>
      </c>
      <c r="O3567" s="29">
        <f>IFERROR(_xlfn.XLOOKUP($B3567,'Ownership Metrics'!$A:$A,'Ownership Metrics'!$D:$D),"")</f>
        <v>56.53</v>
      </c>
      <c r="P3567" s="29">
        <f>IFERROR(_xlfn.XLOOKUP($B3567,'Ownership Metrics'!$A:$A,'Ownership Metrics'!$E:$E),"")</f>
        <v>67.94</v>
      </c>
      <c r="Q3567" s="30">
        <f>IFERROR(_xlfn.XLOOKUP($B3567,'Ownership Metrics'!$A:$A,'Ownership Metrics'!$F:$F),"")</f>
        <v>6</v>
      </c>
      <c r="R3567" s="30">
        <f>IFERROR(_xlfn.XLOOKUP($B3567,'Ownership Metrics'!$A:$A,'Ownership Metrics'!$G:$G),"")</f>
        <v>53</v>
      </c>
      <c r="S3567" s="27" t="str">
        <f>IFERROR(_xlfn.XLOOKUP($B3567,'Ownership Metrics'!$A:$A,'Ownership Metrics'!$H:$H),"")</f>
        <v>Mayoritas</v>
      </c>
      <c r="T3567" s="27" t="str">
        <f>IFERROR(_xlfn.XLOOKUP($B3567,'Ownership Metrics'!$A:$A,'Ownership Metrics'!$I:$I),"")</f>
        <v>Sedang</v>
      </c>
      <c r="U3567" s="27">
        <f>IF(COUNTIFS($B$2:$B3567,$B3567,$D$2:$D3567,$D3567)=1,1,0)</f>
        <v>1</v>
      </c>
      <c r="V3567" s="27">
        <f t="shared" si="166"/>
        <v>1.02</v>
      </c>
      <c r="W3567" s="27">
        <f t="shared" si="167"/>
        <v>6</v>
      </c>
      <c r="X3567" s="27">
        <f t="shared" si="165"/>
        <v>1.0199996433</v>
      </c>
    </row>
    <row r="3568" spans="1:24" x14ac:dyDescent="0.25">
      <c r="A3568" s="26">
        <v>46265</v>
      </c>
      <c r="B3568" s="27" t="s">
        <v>10623</v>
      </c>
      <c r="C3568" s="27" t="s">
        <v>3858</v>
      </c>
      <c r="D3568" s="27" t="s">
        <v>3861</v>
      </c>
      <c r="E3568" s="27" t="s">
        <v>35</v>
      </c>
      <c r="F3568" s="27" t="s">
        <v>23</v>
      </c>
      <c r="G3568" s="27" t="s">
        <v>36</v>
      </c>
      <c r="H3568" s="27" t="s">
        <v>24</v>
      </c>
      <c r="I3568" s="28">
        <v>33000000</v>
      </c>
      <c r="J3568" s="28">
        <v>0</v>
      </c>
      <c r="K3568" s="28">
        <v>33000000</v>
      </c>
      <c r="L3568" s="29">
        <v>1.1599999999999999</v>
      </c>
      <c r="M3568" s="29">
        <f>IFERROR(_xlfn.XLOOKUP($B3568,'Ownership Metrics'!$A:$A,'Ownership Metrics'!$B:$B),"")</f>
        <v>28.84</v>
      </c>
      <c r="N3568" s="28">
        <f>IFERROR(_xlfn.XLOOKUP($B3568,'Ownership Metrics'!$A:$A,'Ownership Metrics'!$C:$C),"")</f>
        <v>3295</v>
      </c>
      <c r="O3568" s="29">
        <f>IFERROR(_xlfn.XLOOKUP($B3568,'Ownership Metrics'!$A:$A,'Ownership Metrics'!$D:$D),"")</f>
        <v>56.53</v>
      </c>
      <c r="P3568" s="29">
        <f>IFERROR(_xlfn.XLOOKUP($B3568,'Ownership Metrics'!$A:$A,'Ownership Metrics'!$E:$E),"")</f>
        <v>67.94</v>
      </c>
      <c r="Q3568" s="30">
        <f>IFERROR(_xlfn.XLOOKUP($B3568,'Ownership Metrics'!$A:$A,'Ownership Metrics'!$F:$F),"")</f>
        <v>6</v>
      </c>
      <c r="R3568" s="30">
        <f>IFERROR(_xlfn.XLOOKUP($B3568,'Ownership Metrics'!$A:$A,'Ownership Metrics'!$G:$G),"")</f>
        <v>53</v>
      </c>
      <c r="S3568" s="27" t="str">
        <f>IFERROR(_xlfn.XLOOKUP($B3568,'Ownership Metrics'!$A:$A,'Ownership Metrics'!$H:$H),"")</f>
        <v>Mayoritas</v>
      </c>
      <c r="T3568" s="27" t="str">
        <f>IFERROR(_xlfn.XLOOKUP($B3568,'Ownership Metrics'!$A:$A,'Ownership Metrics'!$I:$I),"")</f>
        <v>Sedang</v>
      </c>
      <c r="U3568" s="27">
        <f>IF(COUNTIFS($B$2:$B3568,$B3568,$D$2:$D3568,$D3568)=1,1,0)</f>
        <v>1</v>
      </c>
      <c r="V3568" s="27">
        <f t="shared" si="166"/>
        <v>1.1599999999999999</v>
      </c>
      <c r="W3568" s="27">
        <f t="shared" si="167"/>
        <v>4</v>
      </c>
      <c r="X3568" s="27">
        <f t="shared" si="165"/>
        <v>1.1599996431999999</v>
      </c>
    </row>
    <row r="3569" spans="1:24" x14ac:dyDescent="0.25">
      <c r="A3569" s="26">
        <v>46265</v>
      </c>
      <c r="B3569" s="27" t="s">
        <v>10623</v>
      </c>
      <c r="C3569" s="27" t="s">
        <v>3858</v>
      </c>
      <c r="D3569" s="27" t="s">
        <v>3862</v>
      </c>
      <c r="E3569" s="27" t="s">
        <v>35</v>
      </c>
      <c r="F3569" s="27" t="s">
        <v>23</v>
      </c>
      <c r="G3569" s="27" t="s">
        <v>36</v>
      </c>
      <c r="H3569" s="27" t="s">
        <v>24</v>
      </c>
      <c r="I3569" s="28">
        <v>50423700</v>
      </c>
      <c r="J3569" s="28">
        <v>0</v>
      </c>
      <c r="K3569" s="28">
        <v>50423700</v>
      </c>
      <c r="L3569" s="29">
        <v>1.77</v>
      </c>
      <c r="M3569" s="29">
        <f>IFERROR(_xlfn.XLOOKUP($B3569,'Ownership Metrics'!$A:$A,'Ownership Metrics'!$B:$B),"")</f>
        <v>28.84</v>
      </c>
      <c r="N3569" s="28">
        <f>IFERROR(_xlfn.XLOOKUP($B3569,'Ownership Metrics'!$A:$A,'Ownership Metrics'!$C:$C),"")</f>
        <v>3295</v>
      </c>
      <c r="O3569" s="29">
        <f>IFERROR(_xlfn.XLOOKUP($B3569,'Ownership Metrics'!$A:$A,'Ownership Metrics'!$D:$D),"")</f>
        <v>56.53</v>
      </c>
      <c r="P3569" s="29">
        <f>IFERROR(_xlfn.XLOOKUP($B3569,'Ownership Metrics'!$A:$A,'Ownership Metrics'!$E:$E),"")</f>
        <v>67.94</v>
      </c>
      <c r="Q3569" s="30">
        <f>IFERROR(_xlfn.XLOOKUP($B3569,'Ownership Metrics'!$A:$A,'Ownership Metrics'!$F:$F),"")</f>
        <v>6</v>
      </c>
      <c r="R3569" s="30">
        <f>IFERROR(_xlfn.XLOOKUP($B3569,'Ownership Metrics'!$A:$A,'Ownership Metrics'!$G:$G),"")</f>
        <v>53</v>
      </c>
      <c r="S3569" s="27" t="str">
        <f>IFERROR(_xlfn.XLOOKUP($B3569,'Ownership Metrics'!$A:$A,'Ownership Metrics'!$H:$H),"")</f>
        <v>Mayoritas</v>
      </c>
      <c r="T3569" s="27" t="str">
        <f>IFERROR(_xlfn.XLOOKUP($B3569,'Ownership Metrics'!$A:$A,'Ownership Metrics'!$I:$I),"")</f>
        <v>Sedang</v>
      </c>
      <c r="U3569" s="27">
        <f>IF(COUNTIFS($B$2:$B3569,$B3569,$D$2:$D3569,$D3569)=1,1,0)</f>
        <v>1</v>
      </c>
      <c r="V3569" s="27">
        <f t="shared" si="166"/>
        <v>1.77</v>
      </c>
      <c r="W3569" s="27">
        <f t="shared" si="167"/>
        <v>3</v>
      </c>
      <c r="X3569" s="27">
        <f t="shared" si="165"/>
        <v>1.7699996431</v>
      </c>
    </row>
    <row r="3570" spans="1:24" x14ac:dyDescent="0.25">
      <c r="A3570" s="26">
        <v>46265</v>
      </c>
      <c r="B3570" s="27" t="s">
        <v>10623</v>
      </c>
      <c r="C3570" s="27" t="s">
        <v>3858</v>
      </c>
      <c r="D3570" s="27" t="s">
        <v>360</v>
      </c>
      <c r="E3570" s="27" t="s">
        <v>35</v>
      </c>
      <c r="F3570" s="27" t="s">
        <v>23</v>
      </c>
      <c r="G3570" s="27" t="s">
        <v>36</v>
      </c>
      <c r="H3570" s="27" t="s">
        <v>24</v>
      </c>
      <c r="I3570" s="28">
        <v>29420000</v>
      </c>
      <c r="J3570" s="28">
        <v>0</v>
      </c>
      <c r="K3570" s="28">
        <v>29420000</v>
      </c>
      <c r="L3570" s="29">
        <v>1.04</v>
      </c>
      <c r="M3570" s="29">
        <f>IFERROR(_xlfn.XLOOKUP($B3570,'Ownership Metrics'!$A:$A,'Ownership Metrics'!$B:$B),"")</f>
        <v>28.84</v>
      </c>
      <c r="N3570" s="28">
        <f>IFERROR(_xlfn.XLOOKUP($B3570,'Ownership Metrics'!$A:$A,'Ownership Metrics'!$C:$C),"")</f>
        <v>3295</v>
      </c>
      <c r="O3570" s="29">
        <f>IFERROR(_xlfn.XLOOKUP($B3570,'Ownership Metrics'!$A:$A,'Ownership Metrics'!$D:$D),"")</f>
        <v>56.53</v>
      </c>
      <c r="P3570" s="29">
        <f>IFERROR(_xlfn.XLOOKUP($B3570,'Ownership Metrics'!$A:$A,'Ownership Metrics'!$E:$E),"")</f>
        <v>67.94</v>
      </c>
      <c r="Q3570" s="30">
        <f>IFERROR(_xlfn.XLOOKUP($B3570,'Ownership Metrics'!$A:$A,'Ownership Metrics'!$F:$F),"")</f>
        <v>6</v>
      </c>
      <c r="R3570" s="30">
        <f>IFERROR(_xlfn.XLOOKUP($B3570,'Ownership Metrics'!$A:$A,'Ownership Metrics'!$G:$G),"")</f>
        <v>53</v>
      </c>
      <c r="S3570" s="27" t="str">
        <f>IFERROR(_xlfn.XLOOKUP($B3570,'Ownership Metrics'!$A:$A,'Ownership Metrics'!$H:$H),"")</f>
        <v>Mayoritas</v>
      </c>
      <c r="T3570" s="27" t="str">
        <f>IFERROR(_xlfn.XLOOKUP($B3570,'Ownership Metrics'!$A:$A,'Ownership Metrics'!$I:$I),"")</f>
        <v>Sedang</v>
      </c>
      <c r="U3570" s="27">
        <f>IF(COUNTIFS($B$2:$B3570,$B3570,$D$2:$D3570,$D3570)=1,1,0)</f>
        <v>1</v>
      </c>
      <c r="V3570" s="27">
        <f t="shared" si="166"/>
        <v>1.04</v>
      </c>
      <c r="W3570" s="27">
        <f t="shared" si="167"/>
        <v>5</v>
      </c>
      <c r="X3570" s="27">
        <f t="shared" si="165"/>
        <v>1.039999643</v>
      </c>
    </row>
    <row r="3571" spans="1:24" x14ac:dyDescent="0.25">
      <c r="A3571" s="26">
        <v>46265</v>
      </c>
      <c r="B3571" s="27" t="s">
        <v>10624</v>
      </c>
      <c r="C3571" s="27" t="s">
        <v>3864</v>
      </c>
      <c r="D3571" s="27" t="s">
        <v>1073</v>
      </c>
      <c r="E3571" s="27" t="s">
        <v>22</v>
      </c>
      <c r="F3571" s="27" t="s">
        <v>23</v>
      </c>
      <c r="G3571" s="27"/>
      <c r="H3571" s="27" t="s">
        <v>24</v>
      </c>
      <c r="I3571" s="28">
        <v>265813300</v>
      </c>
      <c r="J3571" s="28">
        <v>0</v>
      </c>
      <c r="K3571" s="28">
        <v>265813300</v>
      </c>
      <c r="L3571" s="29">
        <v>1.78</v>
      </c>
      <c r="M3571" s="29">
        <f>IFERROR(_xlfn.XLOOKUP($B3571,'Ownership Metrics'!$A:$A,'Ownership Metrics'!$B:$B),"")</f>
        <v>4.25</v>
      </c>
      <c r="N3571" s="28">
        <f>IFERROR(_xlfn.XLOOKUP($B3571,'Ownership Metrics'!$A:$A,'Ownership Metrics'!$C:$C),"")</f>
        <v>8478</v>
      </c>
      <c r="O3571" s="29">
        <f>IFERROR(_xlfn.XLOOKUP($B3571,'Ownership Metrics'!$A:$A,'Ownership Metrics'!$D:$D),"")</f>
        <v>92.04</v>
      </c>
      <c r="P3571" s="29">
        <f>IFERROR(_xlfn.XLOOKUP($B3571,'Ownership Metrics'!$A:$A,'Ownership Metrics'!$E:$E),"")</f>
        <v>95.75</v>
      </c>
      <c r="Q3571" s="30">
        <f>IFERROR(_xlfn.XLOOKUP($B3571,'Ownership Metrics'!$A:$A,'Ownership Metrics'!$F:$F),"")</f>
        <v>3</v>
      </c>
      <c r="R3571" s="30">
        <f>IFERROR(_xlfn.XLOOKUP($B3571,'Ownership Metrics'!$A:$A,'Ownership Metrics'!$G:$G),"")</f>
        <v>90</v>
      </c>
      <c r="S3571" s="27" t="str">
        <f>IFERROR(_xlfn.XLOOKUP($B3571,'Ownership Metrics'!$A:$A,'Ownership Metrics'!$H:$H),"")</f>
        <v>Mayoritas</v>
      </c>
      <c r="T3571" s="27" t="str">
        <f>IFERROR(_xlfn.XLOOKUP($B3571,'Ownership Metrics'!$A:$A,'Ownership Metrics'!$I:$I),"")</f>
        <v>Tinggi</v>
      </c>
      <c r="U3571" s="27">
        <f>IF(COUNTIFS($B$2:$B3571,$B3571,$D$2:$D3571,$D3571)=1,1,0)</f>
        <v>1</v>
      </c>
      <c r="V3571" s="27">
        <f t="shared" si="166"/>
        <v>1.78</v>
      </c>
      <c r="W3571" s="27">
        <f t="shared" si="167"/>
        <v>3</v>
      </c>
      <c r="X3571" s="27">
        <f t="shared" si="165"/>
        <v>1.7799996429</v>
      </c>
    </row>
    <row r="3572" spans="1:24" x14ac:dyDescent="0.25">
      <c r="A3572" s="26">
        <v>46265</v>
      </c>
      <c r="B3572" s="27" t="s">
        <v>10624</v>
      </c>
      <c r="C3572" s="27" t="s">
        <v>3864</v>
      </c>
      <c r="D3572" s="27" t="s">
        <v>3865</v>
      </c>
      <c r="E3572" s="27" t="s">
        <v>22</v>
      </c>
      <c r="F3572" s="27" t="s">
        <v>32</v>
      </c>
      <c r="G3572" s="27"/>
      <c r="H3572" s="27" t="s">
        <v>184</v>
      </c>
      <c r="I3572" s="28">
        <v>0</v>
      </c>
      <c r="J3572" s="28">
        <v>13741458453</v>
      </c>
      <c r="K3572" s="28">
        <v>13741458453</v>
      </c>
      <c r="L3572" s="29">
        <v>92.04</v>
      </c>
      <c r="M3572" s="29">
        <f>IFERROR(_xlfn.XLOOKUP($B3572,'Ownership Metrics'!$A:$A,'Ownership Metrics'!$B:$B),"")</f>
        <v>4.25</v>
      </c>
      <c r="N3572" s="28">
        <f>IFERROR(_xlfn.XLOOKUP($B3572,'Ownership Metrics'!$A:$A,'Ownership Metrics'!$C:$C),"")</f>
        <v>8478</v>
      </c>
      <c r="O3572" s="29">
        <f>IFERROR(_xlfn.XLOOKUP($B3572,'Ownership Metrics'!$A:$A,'Ownership Metrics'!$D:$D),"")</f>
        <v>92.04</v>
      </c>
      <c r="P3572" s="29">
        <f>IFERROR(_xlfn.XLOOKUP($B3572,'Ownership Metrics'!$A:$A,'Ownership Metrics'!$E:$E),"")</f>
        <v>95.75</v>
      </c>
      <c r="Q3572" s="30">
        <f>IFERROR(_xlfn.XLOOKUP($B3572,'Ownership Metrics'!$A:$A,'Ownership Metrics'!$F:$F),"")</f>
        <v>3</v>
      </c>
      <c r="R3572" s="30">
        <f>IFERROR(_xlfn.XLOOKUP($B3572,'Ownership Metrics'!$A:$A,'Ownership Metrics'!$G:$G),"")</f>
        <v>90</v>
      </c>
      <c r="S3572" s="27" t="str">
        <f>IFERROR(_xlfn.XLOOKUP($B3572,'Ownership Metrics'!$A:$A,'Ownership Metrics'!$H:$H),"")</f>
        <v>Mayoritas</v>
      </c>
      <c r="T3572" s="27" t="str">
        <f>IFERROR(_xlfn.XLOOKUP($B3572,'Ownership Metrics'!$A:$A,'Ownership Metrics'!$I:$I),"")</f>
        <v>Tinggi</v>
      </c>
      <c r="U3572" s="27">
        <f>IF(COUNTIFS($B$2:$B3572,$B3572,$D$2:$D3572,$D3572)=1,1,0)</f>
        <v>1</v>
      </c>
      <c r="V3572" s="27">
        <f t="shared" si="166"/>
        <v>92.04</v>
      </c>
      <c r="W3572" s="27">
        <f t="shared" si="167"/>
        <v>1</v>
      </c>
      <c r="X3572" s="27">
        <f t="shared" si="165"/>
        <v>92.039999642800012</v>
      </c>
    </row>
    <row r="3573" spans="1:24" x14ac:dyDescent="0.25">
      <c r="A3573" s="26">
        <v>46265</v>
      </c>
      <c r="B3573" s="27" t="s">
        <v>10624</v>
      </c>
      <c r="C3573" s="27" t="s">
        <v>3864</v>
      </c>
      <c r="D3573" s="27" t="s">
        <v>3866</v>
      </c>
      <c r="E3573" s="27"/>
      <c r="F3573" s="27"/>
      <c r="G3573" s="27"/>
      <c r="H3573" s="27"/>
      <c r="I3573" s="28">
        <v>0</v>
      </c>
      <c r="J3573" s="28">
        <v>288140200</v>
      </c>
      <c r="K3573" s="28">
        <v>288140200</v>
      </c>
      <c r="L3573" s="29">
        <v>1.93</v>
      </c>
      <c r="M3573" s="29">
        <f>IFERROR(_xlfn.XLOOKUP($B3573,'Ownership Metrics'!$A:$A,'Ownership Metrics'!$B:$B),"")</f>
        <v>4.25</v>
      </c>
      <c r="N3573" s="28">
        <f>IFERROR(_xlfn.XLOOKUP($B3573,'Ownership Metrics'!$A:$A,'Ownership Metrics'!$C:$C),"")</f>
        <v>8478</v>
      </c>
      <c r="O3573" s="29">
        <f>IFERROR(_xlfn.XLOOKUP($B3573,'Ownership Metrics'!$A:$A,'Ownership Metrics'!$D:$D),"")</f>
        <v>92.04</v>
      </c>
      <c r="P3573" s="29">
        <f>IFERROR(_xlfn.XLOOKUP($B3573,'Ownership Metrics'!$A:$A,'Ownership Metrics'!$E:$E),"")</f>
        <v>95.75</v>
      </c>
      <c r="Q3573" s="30">
        <f>IFERROR(_xlfn.XLOOKUP($B3573,'Ownership Metrics'!$A:$A,'Ownership Metrics'!$F:$F),"")</f>
        <v>3</v>
      </c>
      <c r="R3573" s="30">
        <f>IFERROR(_xlfn.XLOOKUP($B3573,'Ownership Metrics'!$A:$A,'Ownership Metrics'!$G:$G),"")</f>
        <v>90</v>
      </c>
      <c r="S3573" s="27" t="str">
        <f>IFERROR(_xlfn.XLOOKUP($B3573,'Ownership Metrics'!$A:$A,'Ownership Metrics'!$H:$H),"")</f>
        <v>Mayoritas</v>
      </c>
      <c r="T3573" s="27" t="str">
        <f>IFERROR(_xlfn.XLOOKUP($B3573,'Ownership Metrics'!$A:$A,'Ownership Metrics'!$I:$I),"")</f>
        <v>Tinggi</v>
      </c>
      <c r="U3573" s="27">
        <f>IF(COUNTIFS($B$2:$B3573,$B3573,$D$2:$D3573,$D3573)=1,1,0)</f>
        <v>1</v>
      </c>
      <c r="V3573" s="27">
        <f t="shared" si="166"/>
        <v>1.93</v>
      </c>
      <c r="W3573" s="27">
        <f t="shared" si="167"/>
        <v>2</v>
      </c>
      <c r="X3573" s="27">
        <f t="shared" si="165"/>
        <v>1.9299996426999999</v>
      </c>
    </row>
    <row r="3574" spans="1:24" x14ac:dyDescent="0.25">
      <c r="A3574" s="26">
        <v>46265</v>
      </c>
      <c r="B3574" s="27" t="s">
        <v>10625</v>
      </c>
      <c r="C3574" s="27" t="s">
        <v>3868</v>
      </c>
      <c r="D3574" s="27" t="s">
        <v>3869</v>
      </c>
      <c r="E3574" s="27" t="s">
        <v>22</v>
      </c>
      <c r="F3574" s="27" t="s">
        <v>23</v>
      </c>
      <c r="G3574" s="27"/>
      <c r="H3574" s="27" t="s">
        <v>24</v>
      </c>
      <c r="I3574" s="28">
        <v>3784000</v>
      </c>
      <c r="J3574" s="28">
        <v>116606280</v>
      </c>
      <c r="K3574" s="28">
        <v>120390280</v>
      </c>
      <c r="L3574" s="29">
        <v>43.62</v>
      </c>
      <c r="M3574" s="29">
        <f>IFERROR(_xlfn.XLOOKUP($B3574,'Ownership Metrics'!$A:$A,'Ownership Metrics'!$B:$B),"")</f>
        <v>15.71</v>
      </c>
      <c r="N3574" s="28">
        <f>IFERROR(_xlfn.XLOOKUP($B3574,'Ownership Metrics'!$A:$A,'Ownership Metrics'!$C:$C),"")</f>
        <v>2918</v>
      </c>
      <c r="O3574" s="29">
        <f>IFERROR(_xlfn.XLOOKUP($B3574,'Ownership Metrics'!$A:$A,'Ownership Metrics'!$D:$D),"")</f>
        <v>43.62</v>
      </c>
      <c r="P3574" s="29">
        <f>IFERROR(_xlfn.XLOOKUP($B3574,'Ownership Metrics'!$A:$A,'Ownership Metrics'!$E:$E),"")</f>
        <v>79.62</v>
      </c>
      <c r="Q3574" s="30">
        <f>IFERROR(_xlfn.XLOOKUP($B3574,'Ownership Metrics'!$A:$A,'Ownership Metrics'!$F:$F),"")</f>
        <v>6</v>
      </c>
      <c r="R3574" s="30">
        <f>IFERROR(_xlfn.XLOOKUP($B3574,'Ownership Metrics'!$A:$A,'Ownership Metrics'!$G:$G),"")</f>
        <v>56</v>
      </c>
      <c r="S3574" s="27" t="str">
        <f>IFERROR(_xlfn.XLOOKUP($B3574,'Ownership Metrics'!$A:$A,'Ownership Metrics'!$H:$H),"")</f>
        <v>Terkonsentrasi</v>
      </c>
      <c r="T3574" s="27" t="str">
        <f>IFERROR(_xlfn.XLOOKUP($B3574,'Ownership Metrics'!$A:$A,'Ownership Metrics'!$I:$I),"")</f>
        <v>Tinggi</v>
      </c>
      <c r="U3574" s="27">
        <f>IF(COUNTIFS($B$2:$B3574,$B3574,$D$2:$D3574,$D3574)=1,1,0)</f>
        <v>1</v>
      </c>
      <c r="V3574" s="27">
        <f t="shared" si="166"/>
        <v>43.62</v>
      </c>
      <c r="W3574" s="27">
        <f t="shared" si="167"/>
        <v>1</v>
      </c>
      <c r="X3574" s="27">
        <f t="shared" si="165"/>
        <v>43.6199996426</v>
      </c>
    </row>
    <row r="3575" spans="1:24" x14ac:dyDescent="0.25">
      <c r="A3575" s="26">
        <v>46265</v>
      </c>
      <c r="B3575" s="27" t="s">
        <v>10625</v>
      </c>
      <c r="C3575" s="27" t="s">
        <v>3868</v>
      </c>
      <c r="D3575" s="27" t="s">
        <v>3870</v>
      </c>
      <c r="E3575" s="27" t="s">
        <v>22</v>
      </c>
      <c r="F3575" s="27" t="s">
        <v>32</v>
      </c>
      <c r="G3575" s="27"/>
      <c r="H3575" s="27"/>
      <c r="I3575" s="28">
        <v>3328000</v>
      </c>
      <c r="J3575" s="28">
        <v>0</v>
      </c>
      <c r="K3575" s="28">
        <v>3328000</v>
      </c>
      <c r="L3575" s="29">
        <v>1.21</v>
      </c>
      <c r="M3575" s="29">
        <f>IFERROR(_xlfn.XLOOKUP($B3575,'Ownership Metrics'!$A:$A,'Ownership Metrics'!$B:$B),"")</f>
        <v>15.71</v>
      </c>
      <c r="N3575" s="28">
        <f>IFERROR(_xlfn.XLOOKUP($B3575,'Ownership Metrics'!$A:$A,'Ownership Metrics'!$C:$C),"")</f>
        <v>2918</v>
      </c>
      <c r="O3575" s="29">
        <f>IFERROR(_xlfn.XLOOKUP($B3575,'Ownership Metrics'!$A:$A,'Ownership Metrics'!$D:$D),"")</f>
        <v>43.62</v>
      </c>
      <c r="P3575" s="29">
        <f>IFERROR(_xlfn.XLOOKUP($B3575,'Ownership Metrics'!$A:$A,'Ownership Metrics'!$E:$E),"")</f>
        <v>79.62</v>
      </c>
      <c r="Q3575" s="30">
        <f>IFERROR(_xlfn.XLOOKUP($B3575,'Ownership Metrics'!$A:$A,'Ownership Metrics'!$F:$F),"")</f>
        <v>6</v>
      </c>
      <c r="R3575" s="30">
        <f>IFERROR(_xlfn.XLOOKUP($B3575,'Ownership Metrics'!$A:$A,'Ownership Metrics'!$G:$G),"")</f>
        <v>56</v>
      </c>
      <c r="S3575" s="27" t="str">
        <f>IFERROR(_xlfn.XLOOKUP($B3575,'Ownership Metrics'!$A:$A,'Ownership Metrics'!$H:$H),"")</f>
        <v>Terkonsentrasi</v>
      </c>
      <c r="T3575" s="27" t="str">
        <f>IFERROR(_xlfn.XLOOKUP($B3575,'Ownership Metrics'!$A:$A,'Ownership Metrics'!$I:$I),"")</f>
        <v>Tinggi</v>
      </c>
      <c r="U3575" s="27">
        <f>IF(COUNTIFS($B$2:$B3575,$B3575,$D$2:$D3575,$D3575)=1,1,0)</f>
        <v>1</v>
      </c>
      <c r="V3575" s="27">
        <f t="shared" si="166"/>
        <v>1.21</v>
      </c>
      <c r="W3575" s="27">
        <f t="shared" si="167"/>
        <v>6</v>
      </c>
      <c r="X3575" s="27">
        <f t="shared" si="165"/>
        <v>1.2099996424999999</v>
      </c>
    </row>
    <row r="3576" spans="1:24" x14ac:dyDescent="0.25">
      <c r="A3576" s="26">
        <v>46265</v>
      </c>
      <c r="B3576" s="27" t="s">
        <v>10625</v>
      </c>
      <c r="C3576" s="27" t="s">
        <v>3868</v>
      </c>
      <c r="D3576" s="27" t="s">
        <v>3871</v>
      </c>
      <c r="E3576" s="27" t="s">
        <v>35</v>
      </c>
      <c r="F3576" s="27" t="s">
        <v>23</v>
      </c>
      <c r="G3576" s="27" t="s">
        <v>36</v>
      </c>
      <c r="H3576" s="27" t="s">
        <v>24</v>
      </c>
      <c r="I3576" s="28">
        <v>3567300</v>
      </c>
      <c r="J3576" s="28">
        <v>0</v>
      </c>
      <c r="K3576" s="28">
        <v>3567300</v>
      </c>
      <c r="L3576" s="29">
        <v>1.29</v>
      </c>
      <c r="M3576" s="29">
        <f>IFERROR(_xlfn.XLOOKUP($B3576,'Ownership Metrics'!$A:$A,'Ownership Metrics'!$B:$B),"")</f>
        <v>15.71</v>
      </c>
      <c r="N3576" s="28">
        <f>IFERROR(_xlfn.XLOOKUP($B3576,'Ownership Metrics'!$A:$A,'Ownership Metrics'!$C:$C),"")</f>
        <v>2918</v>
      </c>
      <c r="O3576" s="29">
        <f>IFERROR(_xlfn.XLOOKUP($B3576,'Ownership Metrics'!$A:$A,'Ownership Metrics'!$D:$D),"")</f>
        <v>43.62</v>
      </c>
      <c r="P3576" s="29">
        <f>IFERROR(_xlfn.XLOOKUP($B3576,'Ownership Metrics'!$A:$A,'Ownership Metrics'!$E:$E),"")</f>
        <v>79.62</v>
      </c>
      <c r="Q3576" s="30">
        <f>IFERROR(_xlfn.XLOOKUP($B3576,'Ownership Metrics'!$A:$A,'Ownership Metrics'!$F:$F),"")</f>
        <v>6</v>
      </c>
      <c r="R3576" s="30">
        <f>IFERROR(_xlfn.XLOOKUP($B3576,'Ownership Metrics'!$A:$A,'Ownership Metrics'!$G:$G),"")</f>
        <v>56</v>
      </c>
      <c r="S3576" s="27" t="str">
        <f>IFERROR(_xlfn.XLOOKUP($B3576,'Ownership Metrics'!$A:$A,'Ownership Metrics'!$H:$H),"")</f>
        <v>Terkonsentrasi</v>
      </c>
      <c r="T3576" s="27" t="str">
        <f>IFERROR(_xlfn.XLOOKUP($B3576,'Ownership Metrics'!$A:$A,'Ownership Metrics'!$I:$I),"")</f>
        <v>Tinggi</v>
      </c>
      <c r="U3576" s="27">
        <f>IF(COUNTIFS($B$2:$B3576,$B3576,$D$2:$D3576,$D3576)=1,1,0)</f>
        <v>1</v>
      </c>
      <c r="V3576" s="27">
        <f t="shared" si="166"/>
        <v>1.29</v>
      </c>
      <c r="W3576" s="27">
        <f t="shared" si="167"/>
        <v>5</v>
      </c>
      <c r="X3576" s="27">
        <f t="shared" si="165"/>
        <v>1.2899996424</v>
      </c>
    </row>
    <row r="3577" spans="1:24" x14ac:dyDescent="0.25">
      <c r="A3577" s="26">
        <v>46265</v>
      </c>
      <c r="B3577" s="27" t="s">
        <v>10625</v>
      </c>
      <c r="C3577" s="27" t="s">
        <v>3868</v>
      </c>
      <c r="D3577" s="27" t="s">
        <v>3872</v>
      </c>
      <c r="E3577" s="27" t="s">
        <v>35</v>
      </c>
      <c r="F3577" s="27" t="s">
        <v>23</v>
      </c>
      <c r="G3577" s="27" t="s">
        <v>36</v>
      </c>
      <c r="H3577" s="27" t="s">
        <v>24</v>
      </c>
      <c r="I3577" s="28">
        <v>6000000</v>
      </c>
      <c r="J3577" s="28">
        <v>0</v>
      </c>
      <c r="K3577" s="28">
        <v>6000000</v>
      </c>
      <c r="L3577" s="29">
        <v>2.17</v>
      </c>
      <c r="M3577" s="29">
        <f>IFERROR(_xlfn.XLOOKUP($B3577,'Ownership Metrics'!$A:$A,'Ownership Metrics'!$B:$B),"")</f>
        <v>15.71</v>
      </c>
      <c r="N3577" s="28">
        <f>IFERROR(_xlfn.XLOOKUP($B3577,'Ownership Metrics'!$A:$A,'Ownership Metrics'!$C:$C),"")</f>
        <v>2918</v>
      </c>
      <c r="O3577" s="29">
        <f>IFERROR(_xlfn.XLOOKUP($B3577,'Ownership Metrics'!$A:$A,'Ownership Metrics'!$D:$D),"")</f>
        <v>43.62</v>
      </c>
      <c r="P3577" s="29">
        <f>IFERROR(_xlfn.XLOOKUP($B3577,'Ownership Metrics'!$A:$A,'Ownership Metrics'!$E:$E),"")</f>
        <v>79.62</v>
      </c>
      <c r="Q3577" s="30">
        <f>IFERROR(_xlfn.XLOOKUP($B3577,'Ownership Metrics'!$A:$A,'Ownership Metrics'!$F:$F),"")</f>
        <v>6</v>
      </c>
      <c r="R3577" s="30">
        <f>IFERROR(_xlfn.XLOOKUP($B3577,'Ownership Metrics'!$A:$A,'Ownership Metrics'!$G:$G),"")</f>
        <v>56</v>
      </c>
      <c r="S3577" s="27" t="str">
        <f>IFERROR(_xlfn.XLOOKUP($B3577,'Ownership Metrics'!$A:$A,'Ownership Metrics'!$H:$H),"")</f>
        <v>Terkonsentrasi</v>
      </c>
      <c r="T3577" s="27" t="str">
        <f>IFERROR(_xlfn.XLOOKUP($B3577,'Ownership Metrics'!$A:$A,'Ownership Metrics'!$I:$I),"")</f>
        <v>Tinggi</v>
      </c>
      <c r="U3577" s="27">
        <f>IF(COUNTIFS($B$2:$B3577,$B3577,$D$2:$D3577,$D3577)=1,1,0)</f>
        <v>1</v>
      </c>
      <c r="V3577" s="27">
        <f t="shared" si="166"/>
        <v>2.17</v>
      </c>
      <c r="W3577" s="27">
        <f t="shared" si="167"/>
        <v>4</v>
      </c>
      <c r="X3577" s="27">
        <f t="shared" si="165"/>
        <v>2.1699996423000001</v>
      </c>
    </row>
    <row r="3578" spans="1:24" x14ac:dyDescent="0.25">
      <c r="A3578" s="26">
        <v>46265</v>
      </c>
      <c r="B3578" s="27" t="s">
        <v>10625</v>
      </c>
      <c r="C3578" s="27" t="s">
        <v>3868</v>
      </c>
      <c r="D3578" s="27" t="s">
        <v>3873</v>
      </c>
      <c r="E3578" s="27"/>
      <c r="F3578" s="27"/>
      <c r="G3578" s="27"/>
      <c r="H3578" s="27"/>
      <c r="I3578" s="28">
        <v>0</v>
      </c>
      <c r="J3578" s="28">
        <v>12696000</v>
      </c>
      <c r="K3578" s="28">
        <v>12696000</v>
      </c>
      <c r="L3578" s="29">
        <v>4.5999999999999996</v>
      </c>
      <c r="M3578" s="29">
        <f>IFERROR(_xlfn.XLOOKUP($B3578,'Ownership Metrics'!$A:$A,'Ownership Metrics'!$B:$B),"")</f>
        <v>15.71</v>
      </c>
      <c r="N3578" s="28">
        <f>IFERROR(_xlfn.XLOOKUP($B3578,'Ownership Metrics'!$A:$A,'Ownership Metrics'!$C:$C),"")</f>
        <v>2918</v>
      </c>
      <c r="O3578" s="29">
        <f>IFERROR(_xlfn.XLOOKUP($B3578,'Ownership Metrics'!$A:$A,'Ownership Metrics'!$D:$D),"")</f>
        <v>43.62</v>
      </c>
      <c r="P3578" s="29">
        <f>IFERROR(_xlfn.XLOOKUP($B3578,'Ownership Metrics'!$A:$A,'Ownership Metrics'!$E:$E),"")</f>
        <v>79.62</v>
      </c>
      <c r="Q3578" s="30">
        <f>IFERROR(_xlfn.XLOOKUP($B3578,'Ownership Metrics'!$A:$A,'Ownership Metrics'!$F:$F),"")</f>
        <v>6</v>
      </c>
      <c r="R3578" s="30">
        <f>IFERROR(_xlfn.XLOOKUP($B3578,'Ownership Metrics'!$A:$A,'Ownership Metrics'!$G:$G),"")</f>
        <v>56</v>
      </c>
      <c r="S3578" s="27" t="str">
        <f>IFERROR(_xlfn.XLOOKUP($B3578,'Ownership Metrics'!$A:$A,'Ownership Metrics'!$H:$H),"")</f>
        <v>Terkonsentrasi</v>
      </c>
      <c r="T3578" s="27" t="str">
        <f>IFERROR(_xlfn.XLOOKUP($B3578,'Ownership Metrics'!$A:$A,'Ownership Metrics'!$I:$I),"")</f>
        <v>Tinggi</v>
      </c>
      <c r="U3578" s="27">
        <f>IF(COUNTIFS($B$2:$B3578,$B3578,$D$2:$D3578,$D3578)=1,1,0)</f>
        <v>1</v>
      </c>
      <c r="V3578" s="27">
        <f t="shared" si="166"/>
        <v>4.5999999999999996</v>
      </c>
      <c r="W3578" s="27">
        <f t="shared" si="167"/>
        <v>3</v>
      </c>
      <c r="X3578" s="27">
        <f t="shared" si="165"/>
        <v>4.5999996421999994</v>
      </c>
    </row>
    <row r="3579" spans="1:24" x14ac:dyDescent="0.25">
      <c r="A3579" s="26">
        <v>46265</v>
      </c>
      <c r="B3579" s="27" t="s">
        <v>10625</v>
      </c>
      <c r="C3579" s="27" t="s">
        <v>3868</v>
      </c>
      <c r="D3579" s="27" t="s">
        <v>3874</v>
      </c>
      <c r="E3579" s="27"/>
      <c r="F3579" s="27"/>
      <c r="G3579" s="27"/>
      <c r="H3579" s="27"/>
      <c r="I3579" s="28">
        <v>0</v>
      </c>
      <c r="J3579" s="28">
        <v>86664000</v>
      </c>
      <c r="K3579" s="28">
        <v>86664000</v>
      </c>
      <c r="L3579" s="29">
        <v>31.4</v>
      </c>
      <c r="M3579" s="29">
        <f>IFERROR(_xlfn.XLOOKUP($B3579,'Ownership Metrics'!$A:$A,'Ownership Metrics'!$B:$B),"")</f>
        <v>15.71</v>
      </c>
      <c r="N3579" s="28">
        <f>IFERROR(_xlfn.XLOOKUP($B3579,'Ownership Metrics'!$A:$A,'Ownership Metrics'!$C:$C),"")</f>
        <v>2918</v>
      </c>
      <c r="O3579" s="29">
        <f>IFERROR(_xlfn.XLOOKUP($B3579,'Ownership Metrics'!$A:$A,'Ownership Metrics'!$D:$D),"")</f>
        <v>43.62</v>
      </c>
      <c r="P3579" s="29">
        <f>IFERROR(_xlfn.XLOOKUP($B3579,'Ownership Metrics'!$A:$A,'Ownership Metrics'!$E:$E),"")</f>
        <v>79.62</v>
      </c>
      <c r="Q3579" s="30">
        <f>IFERROR(_xlfn.XLOOKUP($B3579,'Ownership Metrics'!$A:$A,'Ownership Metrics'!$F:$F),"")</f>
        <v>6</v>
      </c>
      <c r="R3579" s="30">
        <f>IFERROR(_xlfn.XLOOKUP($B3579,'Ownership Metrics'!$A:$A,'Ownership Metrics'!$G:$G),"")</f>
        <v>56</v>
      </c>
      <c r="S3579" s="27" t="str">
        <f>IFERROR(_xlfn.XLOOKUP($B3579,'Ownership Metrics'!$A:$A,'Ownership Metrics'!$H:$H),"")</f>
        <v>Terkonsentrasi</v>
      </c>
      <c r="T3579" s="27" t="str">
        <f>IFERROR(_xlfn.XLOOKUP($B3579,'Ownership Metrics'!$A:$A,'Ownership Metrics'!$I:$I),"")</f>
        <v>Tinggi</v>
      </c>
      <c r="U3579" s="27">
        <f>IF(COUNTIFS($B$2:$B3579,$B3579,$D$2:$D3579,$D3579)=1,1,0)</f>
        <v>1</v>
      </c>
      <c r="V3579" s="27">
        <f t="shared" si="166"/>
        <v>31.4</v>
      </c>
      <c r="W3579" s="27">
        <f t="shared" si="167"/>
        <v>2</v>
      </c>
      <c r="X3579" s="27">
        <f t="shared" si="165"/>
        <v>31.399999642099999</v>
      </c>
    </row>
    <row r="3580" spans="1:24" x14ac:dyDescent="0.25">
      <c r="A3580" s="26">
        <v>46265</v>
      </c>
      <c r="B3580" s="27" t="s">
        <v>10626</v>
      </c>
      <c r="C3580" s="27" t="s">
        <v>3876</v>
      </c>
      <c r="D3580" s="27" t="s">
        <v>3877</v>
      </c>
      <c r="E3580" s="27" t="s">
        <v>22</v>
      </c>
      <c r="F3580" s="27" t="s">
        <v>23</v>
      </c>
      <c r="G3580" s="27"/>
      <c r="H3580" s="27" t="s">
        <v>24</v>
      </c>
      <c r="I3580" s="28">
        <v>213509574</v>
      </c>
      <c r="J3580" s="28">
        <v>0</v>
      </c>
      <c r="K3580" s="28">
        <v>213509574</v>
      </c>
      <c r="L3580" s="29">
        <v>1.03</v>
      </c>
      <c r="M3580" s="29">
        <f>IFERROR(_xlfn.XLOOKUP($B3580,'Ownership Metrics'!$A:$A,'Ownership Metrics'!$B:$B),"")</f>
        <v>45.71</v>
      </c>
      <c r="N3580" s="28">
        <f>IFERROR(_xlfn.XLOOKUP($B3580,'Ownership Metrics'!$A:$A,'Ownership Metrics'!$C:$C),"")</f>
        <v>632</v>
      </c>
      <c r="O3580" s="29">
        <f>IFERROR(_xlfn.XLOOKUP($B3580,'Ownership Metrics'!$A:$A,'Ownership Metrics'!$D:$D),"")</f>
        <v>21.09</v>
      </c>
      <c r="P3580" s="29">
        <f>IFERROR(_xlfn.XLOOKUP($B3580,'Ownership Metrics'!$A:$A,'Ownership Metrics'!$E:$E),"")</f>
        <v>36.51</v>
      </c>
      <c r="Q3580" s="30">
        <f>IFERROR(_xlfn.XLOOKUP($B3580,'Ownership Metrics'!$A:$A,'Ownership Metrics'!$F:$F),"")</f>
        <v>13</v>
      </c>
      <c r="R3580" s="30">
        <f>IFERROR(_xlfn.XLOOKUP($B3580,'Ownership Metrics'!$A:$A,'Ownership Metrics'!$G:$G),"")</f>
        <v>23</v>
      </c>
      <c r="S3580" s="27" t="str">
        <f>IFERROR(_xlfn.XLOOKUP($B3580,'Ownership Metrics'!$A:$A,'Ownership Metrics'!$H:$H),"")</f>
        <v>Tersebar</v>
      </c>
      <c r="T3580" s="27" t="str">
        <f>IFERROR(_xlfn.XLOOKUP($B3580,'Ownership Metrics'!$A:$A,'Ownership Metrics'!$I:$I),"")</f>
        <v>Rendah</v>
      </c>
      <c r="U3580" s="27">
        <f>IF(COUNTIFS($B$2:$B3580,$B3580,$D$2:$D3580,$D3580)=1,1,0)</f>
        <v>1</v>
      </c>
      <c r="V3580" s="27">
        <f t="shared" si="166"/>
        <v>1.03</v>
      </c>
      <c r="W3580" s="27">
        <f t="shared" si="167"/>
        <v>13</v>
      </c>
      <c r="X3580" s="27">
        <f t="shared" si="165"/>
        <v>1.0299996419999999</v>
      </c>
    </row>
    <row r="3581" spans="1:24" x14ac:dyDescent="0.25">
      <c r="A3581" s="26">
        <v>46265</v>
      </c>
      <c r="B3581" s="27" t="s">
        <v>10626</v>
      </c>
      <c r="C3581" s="27" t="s">
        <v>3876</v>
      </c>
      <c r="D3581" s="27" t="s">
        <v>207</v>
      </c>
      <c r="E3581" s="27" t="s">
        <v>26</v>
      </c>
      <c r="F3581" s="27" t="s">
        <v>32</v>
      </c>
      <c r="G3581" s="27"/>
      <c r="H3581" s="27" t="s">
        <v>64</v>
      </c>
      <c r="I3581" s="28">
        <v>810703377</v>
      </c>
      <c r="J3581" s="28">
        <v>0</v>
      </c>
      <c r="K3581" s="28">
        <v>810703377</v>
      </c>
      <c r="L3581" s="29">
        <v>3.89</v>
      </c>
      <c r="M3581" s="29">
        <f>IFERROR(_xlfn.XLOOKUP($B3581,'Ownership Metrics'!$A:$A,'Ownership Metrics'!$B:$B),"")</f>
        <v>45.71</v>
      </c>
      <c r="N3581" s="28">
        <f>IFERROR(_xlfn.XLOOKUP($B3581,'Ownership Metrics'!$A:$A,'Ownership Metrics'!$C:$C),"")</f>
        <v>632</v>
      </c>
      <c r="O3581" s="29">
        <f>IFERROR(_xlfn.XLOOKUP($B3581,'Ownership Metrics'!$A:$A,'Ownership Metrics'!$D:$D),"")</f>
        <v>21.09</v>
      </c>
      <c r="P3581" s="29">
        <f>IFERROR(_xlfn.XLOOKUP($B3581,'Ownership Metrics'!$A:$A,'Ownership Metrics'!$E:$E),"")</f>
        <v>36.51</v>
      </c>
      <c r="Q3581" s="30">
        <f>IFERROR(_xlfn.XLOOKUP($B3581,'Ownership Metrics'!$A:$A,'Ownership Metrics'!$F:$F),"")</f>
        <v>13</v>
      </c>
      <c r="R3581" s="30">
        <f>IFERROR(_xlfn.XLOOKUP($B3581,'Ownership Metrics'!$A:$A,'Ownership Metrics'!$G:$G),"")</f>
        <v>23</v>
      </c>
      <c r="S3581" s="27" t="str">
        <f>IFERROR(_xlfn.XLOOKUP($B3581,'Ownership Metrics'!$A:$A,'Ownership Metrics'!$H:$H),"")</f>
        <v>Tersebar</v>
      </c>
      <c r="T3581" s="27" t="str">
        <f>IFERROR(_xlfn.XLOOKUP($B3581,'Ownership Metrics'!$A:$A,'Ownership Metrics'!$I:$I),"")</f>
        <v>Rendah</v>
      </c>
      <c r="U3581" s="27">
        <f>IF(COUNTIFS($B$2:$B3581,$B3581,$D$2:$D3581,$D3581)=1,1,0)</f>
        <v>1</v>
      </c>
      <c r="V3581" s="27">
        <f t="shared" si="166"/>
        <v>3.89</v>
      </c>
      <c r="W3581" s="27">
        <f t="shared" si="167"/>
        <v>3</v>
      </c>
      <c r="X3581" s="27">
        <f t="shared" si="165"/>
        <v>3.8899996419000002</v>
      </c>
    </row>
    <row r="3582" spans="1:24" x14ac:dyDescent="0.25">
      <c r="A3582" s="26">
        <v>46265</v>
      </c>
      <c r="B3582" s="27" t="s">
        <v>10626</v>
      </c>
      <c r="C3582" s="27" t="s">
        <v>3876</v>
      </c>
      <c r="D3582" s="27" t="s">
        <v>3878</v>
      </c>
      <c r="E3582" s="27" t="s">
        <v>35</v>
      </c>
      <c r="F3582" s="27" t="s">
        <v>23</v>
      </c>
      <c r="G3582" s="27" t="s">
        <v>36</v>
      </c>
      <c r="H3582" s="27" t="s">
        <v>24</v>
      </c>
      <c r="I3582" s="28">
        <v>291307775</v>
      </c>
      <c r="J3582" s="28">
        <v>0</v>
      </c>
      <c r="K3582" s="28">
        <v>291307775</v>
      </c>
      <c r="L3582" s="29">
        <v>1.4</v>
      </c>
      <c r="M3582" s="29">
        <f>IFERROR(_xlfn.XLOOKUP($B3582,'Ownership Metrics'!$A:$A,'Ownership Metrics'!$B:$B),"")</f>
        <v>45.71</v>
      </c>
      <c r="N3582" s="28">
        <f>IFERROR(_xlfn.XLOOKUP($B3582,'Ownership Metrics'!$A:$A,'Ownership Metrics'!$C:$C),"")</f>
        <v>632</v>
      </c>
      <c r="O3582" s="29">
        <f>IFERROR(_xlfn.XLOOKUP($B3582,'Ownership Metrics'!$A:$A,'Ownership Metrics'!$D:$D),"")</f>
        <v>21.09</v>
      </c>
      <c r="P3582" s="29">
        <f>IFERROR(_xlfn.XLOOKUP($B3582,'Ownership Metrics'!$A:$A,'Ownership Metrics'!$E:$E),"")</f>
        <v>36.51</v>
      </c>
      <c r="Q3582" s="30">
        <f>IFERROR(_xlfn.XLOOKUP($B3582,'Ownership Metrics'!$A:$A,'Ownership Metrics'!$F:$F),"")</f>
        <v>13</v>
      </c>
      <c r="R3582" s="30">
        <f>IFERROR(_xlfn.XLOOKUP($B3582,'Ownership Metrics'!$A:$A,'Ownership Metrics'!$G:$G),"")</f>
        <v>23</v>
      </c>
      <c r="S3582" s="27" t="str">
        <f>IFERROR(_xlfn.XLOOKUP($B3582,'Ownership Metrics'!$A:$A,'Ownership Metrics'!$H:$H),"")</f>
        <v>Tersebar</v>
      </c>
      <c r="T3582" s="27" t="str">
        <f>IFERROR(_xlfn.XLOOKUP($B3582,'Ownership Metrics'!$A:$A,'Ownership Metrics'!$I:$I),"")</f>
        <v>Rendah</v>
      </c>
      <c r="U3582" s="27">
        <f>IF(COUNTIFS($B$2:$B3582,$B3582,$D$2:$D3582,$D3582)=1,1,0)</f>
        <v>1</v>
      </c>
      <c r="V3582" s="27">
        <f t="shared" si="166"/>
        <v>1.4</v>
      </c>
      <c r="W3582" s="27">
        <f t="shared" si="167"/>
        <v>9</v>
      </c>
      <c r="X3582" s="27">
        <f t="shared" si="165"/>
        <v>1.3999996417999998</v>
      </c>
    </row>
    <row r="3583" spans="1:24" x14ac:dyDescent="0.25">
      <c r="A3583" s="26">
        <v>46265</v>
      </c>
      <c r="B3583" s="27" t="s">
        <v>10626</v>
      </c>
      <c r="C3583" s="27" t="s">
        <v>3876</v>
      </c>
      <c r="D3583" s="27" t="s">
        <v>3879</v>
      </c>
      <c r="E3583" s="27" t="s">
        <v>35</v>
      </c>
      <c r="F3583" s="27" t="s">
        <v>23</v>
      </c>
      <c r="G3583" s="27" t="s">
        <v>36</v>
      </c>
      <c r="H3583" s="27" t="s">
        <v>24</v>
      </c>
      <c r="I3583" s="28">
        <v>264059219</v>
      </c>
      <c r="J3583" s="28">
        <v>0</v>
      </c>
      <c r="K3583" s="28">
        <v>264059219</v>
      </c>
      <c r="L3583" s="29">
        <v>1.27</v>
      </c>
      <c r="M3583" s="29">
        <f>IFERROR(_xlfn.XLOOKUP($B3583,'Ownership Metrics'!$A:$A,'Ownership Metrics'!$B:$B),"")</f>
        <v>45.71</v>
      </c>
      <c r="N3583" s="28">
        <f>IFERROR(_xlfn.XLOOKUP($B3583,'Ownership Metrics'!$A:$A,'Ownership Metrics'!$C:$C),"")</f>
        <v>632</v>
      </c>
      <c r="O3583" s="29">
        <f>IFERROR(_xlfn.XLOOKUP($B3583,'Ownership Metrics'!$A:$A,'Ownership Metrics'!$D:$D),"")</f>
        <v>21.09</v>
      </c>
      <c r="P3583" s="29">
        <f>IFERROR(_xlfn.XLOOKUP($B3583,'Ownership Metrics'!$A:$A,'Ownership Metrics'!$E:$E),"")</f>
        <v>36.51</v>
      </c>
      <c r="Q3583" s="30">
        <f>IFERROR(_xlfn.XLOOKUP($B3583,'Ownership Metrics'!$A:$A,'Ownership Metrics'!$F:$F),"")</f>
        <v>13</v>
      </c>
      <c r="R3583" s="30">
        <f>IFERROR(_xlfn.XLOOKUP($B3583,'Ownership Metrics'!$A:$A,'Ownership Metrics'!$G:$G),"")</f>
        <v>23</v>
      </c>
      <c r="S3583" s="27" t="str">
        <f>IFERROR(_xlfn.XLOOKUP($B3583,'Ownership Metrics'!$A:$A,'Ownership Metrics'!$H:$H),"")</f>
        <v>Tersebar</v>
      </c>
      <c r="T3583" s="27" t="str">
        <f>IFERROR(_xlfn.XLOOKUP($B3583,'Ownership Metrics'!$A:$A,'Ownership Metrics'!$I:$I),"")</f>
        <v>Rendah</v>
      </c>
      <c r="U3583" s="27">
        <f>IF(COUNTIFS($B$2:$B3583,$B3583,$D$2:$D3583,$D3583)=1,1,0)</f>
        <v>1</v>
      </c>
      <c r="V3583" s="27">
        <f t="shared" si="166"/>
        <v>1.27</v>
      </c>
      <c r="W3583" s="27">
        <f t="shared" si="167"/>
        <v>10</v>
      </c>
      <c r="X3583" s="27">
        <f t="shared" si="165"/>
        <v>1.2699996417000001</v>
      </c>
    </row>
    <row r="3584" spans="1:24" x14ac:dyDescent="0.25">
      <c r="A3584" s="26">
        <v>46265</v>
      </c>
      <c r="B3584" s="27" t="s">
        <v>10626</v>
      </c>
      <c r="C3584" s="27" t="s">
        <v>3876</v>
      </c>
      <c r="D3584" s="27" t="s">
        <v>3880</v>
      </c>
      <c r="E3584" s="27" t="s">
        <v>35</v>
      </c>
      <c r="F3584" s="27" t="s">
        <v>23</v>
      </c>
      <c r="G3584" s="27" t="s">
        <v>36</v>
      </c>
      <c r="H3584" s="27" t="s">
        <v>24</v>
      </c>
      <c r="I3584" s="28">
        <v>580637352</v>
      </c>
      <c r="J3584" s="28">
        <v>0</v>
      </c>
      <c r="K3584" s="28">
        <v>580637352</v>
      </c>
      <c r="L3584" s="29">
        <v>2.79</v>
      </c>
      <c r="M3584" s="29">
        <f>IFERROR(_xlfn.XLOOKUP($B3584,'Ownership Metrics'!$A:$A,'Ownership Metrics'!$B:$B),"")</f>
        <v>45.71</v>
      </c>
      <c r="N3584" s="28">
        <f>IFERROR(_xlfn.XLOOKUP($B3584,'Ownership Metrics'!$A:$A,'Ownership Metrics'!$C:$C),"")</f>
        <v>632</v>
      </c>
      <c r="O3584" s="29">
        <f>IFERROR(_xlfn.XLOOKUP($B3584,'Ownership Metrics'!$A:$A,'Ownership Metrics'!$D:$D),"")</f>
        <v>21.09</v>
      </c>
      <c r="P3584" s="29">
        <f>IFERROR(_xlfn.XLOOKUP($B3584,'Ownership Metrics'!$A:$A,'Ownership Metrics'!$E:$E),"")</f>
        <v>36.51</v>
      </c>
      <c r="Q3584" s="30">
        <f>IFERROR(_xlfn.XLOOKUP($B3584,'Ownership Metrics'!$A:$A,'Ownership Metrics'!$F:$F),"")</f>
        <v>13</v>
      </c>
      <c r="R3584" s="30">
        <f>IFERROR(_xlfn.XLOOKUP($B3584,'Ownership Metrics'!$A:$A,'Ownership Metrics'!$G:$G),"")</f>
        <v>23</v>
      </c>
      <c r="S3584" s="27" t="str">
        <f>IFERROR(_xlfn.XLOOKUP($B3584,'Ownership Metrics'!$A:$A,'Ownership Metrics'!$H:$H),"")</f>
        <v>Tersebar</v>
      </c>
      <c r="T3584" s="27" t="str">
        <f>IFERROR(_xlfn.XLOOKUP($B3584,'Ownership Metrics'!$A:$A,'Ownership Metrics'!$I:$I),"")</f>
        <v>Rendah</v>
      </c>
      <c r="U3584" s="27">
        <f>IF(COUNTIFS($B$2:$B3584,$B3584,$D$2:$D3584,$D3584)=1,1,0)</f>
        <v>1</v>
      </c>
      <c r="V3584" s="27">
        <f t="shared" si="166"/>
        <v>2.79</v>
      </c>
      <c r="W3584" s="27">
        <f t="shared" si="167"/>
        <v>5</v>
      </c>
      <c r="X3584" s="27">
        <f t="shared" si="165"/>
        <v>2.7899996416000001</v>
      </c>
    </row>
    <row r="3585" spans="1:24" x14ac:dyDescent="0.25">
      <c r="A3585" s="26">
        <v>46265</v>
      </c>
      <c r="B3585" s="27" t="s">
        <v>10626</v>
      </c>
      <c r="C3585" s="27" t="s">
        <v>3876</v>
      </c>
      <c r="D3585" s="27" t="s">
        <v>3881</v>
      </c>
      <c r="E3585" s="27" t="s">
        <v>35</v>
      </c>
      <c r="F3585" s="27" t="s">
        <v>23</v>
      </c>
      <c r="G3585" s="27" t="s">
        <v>36</v>
      </c>
      <c r="H3585" s="27" t="s">
        <v>24</v>
      </c>
      <c r="I3585" s="28">
        <v>216693118</v>
      </c>
      <c r="J3585" s="28">
        <v>0</v>
      </c>
      <c r="K3585" s="28">
        <v>216693118</v>
      </c>
      <c r="L3585" s="29">
        <v>1.04</v>
      </c>
      <c r="M3585" s="29">
        <f>IFERROR(_xlfn.XLOOKUP($B3585,'Ownership Metrics'!$A:$A,'Ownership Metrics'!$B:$B),"")</f>
        <v>45.71</v>
      </c>
      <c r="N3585" s="28">
        <f>IFERROR(_xlfn.XLOOKUP($B3585,'Ownership Metrics'!$A:$A,'Ownership Metrics'!$C:$C),"")</f>
        <v>632</v>
      </c>
      <c r="O3585" s="29">
        <f>IFERROR(_xlfn.XLOOKUP($B3585,'Ownership Metrics'!$A:$A,'Ownership Metrics'!$D:$D),"")</f>
        <v>21.09</v>
      </c>
      <c r="P3585" s="29">
        <f>IFERROR(_xlfn.XLOOKUP($B3585,'Ownership Metrics'!$A:$A,'Ownership Metrics'!$E:$E),"")</f>
        <v>36.51</v>
      </c>
      <c r="Q3585" s="30">
        <f>IFERROR(_xlfn.XLOOKUP($B3585,'Ownership Metrics'!$A:$A,'Ownership Metrics'!$F:$F),"")</f>
        <v>13</v>
      </c>
      <c r="R3585" s="30">
        <f>IFERROR(_xlfn.XLOOKUP($B3585,'Ownership Metrics'!$A:$A,'Ownership Metrics'!$G:$G),"")</f>
        <v>23</v>
      </c>
      <c r="S3585" s="27" t="str">
        <f>IFERROR(_xlfn.XLOOKUP($B3585,'Ownership Metrics'!$A:$A,'Ownership Metrics'!$H:$H),"")</f>
        <v>Tersebar</v>
      </c>
      <c r="T3585" s="27" t="str">
        <f>IFERROR(_xlfn.XLOOKUP($B3585,'Ownership Metrics'!$A:$A,'Ownership Metrics'!$I:$I),"")</f>
        <v>Rendah</v>
      </c>
      <c r="U3585" s="27">
        <f>IF(COUNTIFS($B$2:$B3585,$B3585,$D$2:$D3585,$D3585)=1,1,0)</f>
        <v>1</v>
      </c>
      <c r="V3585" s="27">
        <f t="shared" si="166"/>
        <v>1.04</v>
      </c>
      <c r="W3585" s="27">
        <f t="shared" si="167"/>
        <v>12</v>
      </c>
      <c r="X3585" s="27">
        <f t="shared" si="165"/>
        <v>1.0399996415000001</v>
      </c>
    </row>
    <row r="3586" spans="1:24" x14ac:dyDescent="0.25">
      <c r="A3586" s="26">
        <v>46265</v>
      </c>
      <c r="B3586" s="27" t="s">
        <v>10626</v>
      </c>
      <c r="C3586" s="27" t="s">
        <v>3876</v>
      </c>
      <c r="D3586" s="27" t="s">
        <v>3023</v>
      </c>
      <c r="E3586" s="27" t="s">
        <v>35</v>
      </c>
      <c r="F3586" s="27" t="s">
        <v>23</v>
      </c>
      <c r="G3586" s="27" t="s">
        <v>36</v>
      </c>
      <c r="H3586" s="27" t="s">
        <v>36</v>
      </c>
      <c r="I3586" s="28">
        <v>0</v>
      </c>
      <c r="J3586" s="28">
        <v>4391370788</v>
      </c>
      <c r="K3586" s="28">
        <v>4391370788</v>
      </c>
      <c r="L3586" s="29">
        <v>21.09</v>
      </c>
      <c r="M3586" s="29">
        <f>IFERROR(_xlfn.XLOOKUP($B3586,'Ownership Metrics'!$A:$A,'Ownership Metrics'!$B:$B),"")</f>
        <v>45.71</v>
      </c>
      <c r="N3586" s="28">
        <f>IFERROR(_xlfn.XLOOKUP($B3586,'Ownership Metrics'!$A:$A,'Ownership Metrics'!$C:$C),"")</f>
        <v>632</v>
      </c>
      <c r="O3586" s="29">
        <f>IFERROR(_xlfn.XLOOKUP($B3586,'Ownership Metrics'!$A:$A,'Ownership Metrics'!$D:$D),"")</f>
        <v>21.09</v>
      </c>
      <c r="P3586" s="29">
        <f>IFERROR(_xlfn.XLOOKUP($B3586,'Ownership Metrics'!$A:$A,'Ownership Metrics'!$E:$E),"")</f>
        <v>36.51</v>
      </c>
      <c r="Q3586" s="30">
        <f>IFERROR(_xlfn.XLOOKUP($B3586,'Ownership Metrics'!$A:$A,'Ownership Metrics'!$F:$F),"")</f>
        <v>13</v>
      </c>
      <c r="R3586" s="30">
        <f>IFERROR(_xlfn.XLOOKUP($B3586,'Ownership Metrics'!$A:$A,'Ownership Metrics'!$G:$G),"")</f>
        <v>23</v>
      </c>
      <c r="S3586" s="27" t="str">
        <f>IFERROR(_xlfn.XLOOKUP($B3586,'Ownership Metrics'!$A:$A,'Ownership Metrics'!$H:$H),"")</f>
        <v>Tersebar</v>
      </c>
      <c r="T3586" s="27" t="str">
        <f>IFERROR(_xlfn.XLOOKUP($B3586,'Ownership Metrics'!$A:$A,'Ownership Metrics'!$I:$I),"")</f>
        <v>Rendah</v>
      </c>
      <c r="U3586" s="27">
        <f>IF(COUNTIFS($B$2:$B3586,$B3586,$D$2:$D3586,$D3586)=1,1,0)</f>
        <v>1</v>
      </c>
      <c r="V3586" s="27">
        <f t="shared" si="166"/>
        <v>21.09</v>
      </c>
      <c r="W3586" s="27">
        <f t="shared" si="167"/>
        <v>1</v>
      </c>
      <c r="X3586" s="27">
        <f t="shared" ref="X3586:X3649" si="168">$V3586-(ROW()*0.0000000001)</f>
        <v>21.089999641399999</v>
      </c>
    </row>
    <row r="3587" spans="1:24" x14ac:dyDescent="0.25">
      <c r="A3587" s="26">
        <v>46265</v>
      </c>
      <c r="B3587" s="27" t="s">
        <v>10626</v>
      </c>
      <c r="C3587" s="27" t="s">
        <v>3876</v>
      </c>
      <c r="D3587" s="27" t="s">
        <v>3882</v>
      </c>
      <c r="E3587" s="27" t="s">
        <v>35</v>
      </c>
      <c r="F3587" s="27" t="s">
        <v>23</v>
      </c>
      <c r="G3587" s="27" t="s">
        <v>36</v>
      </c>
      <c r="H3587" s="27"/>
      <c r="I3587" s="28">
        <v>256196659</v>
      </c>
      <c r="J3587" s="28">
        <v>0</v>
      </c>
      <c r="K3587" s="28">
        <v>256196659</v>
      </c>
      <c r="L3587" s="29">
        <v>1.23</v>
      </c>
      <c r="M3587" s="29">
        <f>IFERROR(_xlfn.XLOOKUP($B3587,'Ownership Metrics'!$A:$A,'Ownership Metrics'!$B:$B),"")</f>
        <v>45.71</v>
      </c>
      <c r="N3587" s="28">
        <f>IFERROR(_xlfn.XLOOKUP($B3587,'Ownership Metrics'!$A:$A,'Ownership Metrics'!$C:$C),"")</f>
        <v>632</v>
      </c>
      <c r="O3587" s="29">
        <f>IFERROR(_xlfn.XLOOKUP($B3587,'Ownership Metrics'!$A:$A,'Ownership Metrics'!$D:$D),"")</f>
        <v>21.09</v>
      </c>
      <c r="P3587" s="29">
        <f>IFERROR(_xlfn.XLOOKUP($B3587,'Ownership Metrics'!$A:$A,'Ownership Metrics'!$E:$E),"")</f>
        <v>36.51</v>
      </c>
      <c r="Q3587" s="30">
        <f>IFERROR(_xlfn.XLOOKUP($B3587,'Ownership Metrics'!$A:$A,'Ownership Metrics'!$F:$F),"")</f>
        <v>13</v>
      </c>
      <c r="R3587" s="30">
        <f>IFERROR(_xlfn.XLOOKUP($B3587,'Ownership Metrics'!$A:$A,'Ownership Metrics'!$G:$G),"")</f>
        <v>23</v>
      </c>
      <c r="S3587" s="27" t="str">
        <f>IFERROR(_xlfn.XLOOKUP($B3587,'Ownership Metrics'!$A:$A,'Ownership Metrics'!$H:$H),"")</f>
        <v>Tersebar</v>
      </c>
      <c r="T3587" s="27" t="str">
        <f>IFERROR(_xlfn.XLOOKUP($B3587,'Ownership Metrics'!$A:$A,'Ownership Metrics'!$I:$I),"")</f>
        <v>Rendah</v>
      </c>
      <c r="U3587" s="27">
        <f>IF(COUNTIFS($B$2:$B3587,$B3587,$D$2:$D3587,$D3587)=1,1,0)</f>
        <v>1</v>
      </c>
      <c r="V3587" s="27">
        <f t="shared" ref="V3587:V3650" si="169">SUMIFS($L$2:$L$10000,$B$2:$B$10000,$B3587,$D$2:$D$10000,$D3587)</f>
        <v>1.23</v>
      </c>
      <c r="W3587" s="27">
        <f t="shared" ref="W3587:W3650" si="170">COUNTIFS($B$2:$B$10000,$B3587,$U$2:$U$10000,1,$X$2:$X$10000,"&gt;"&amp;$X3587)+1</f>
        <v>11</v>
      </c>
      <c r="X3587" s="27">
        <f t="shared" si="168"/>
        <v>1.2299996413000001</v>
      </c>
    </row>
    <row r="3588" spans="1:24" x14ac:dyDescent="0.25">
      <c r="A3588" s="26">
        <v>46265</v>
      </c>
      <c r="B3588" s="27" t="s">
        <v>10626</v>
      </c>
      <c r="C3588" s="27" t="s">
        <v>3876</v>
      </c>
      <c r="D3588" s="27" t="s">
        <v>3883</v>
      </c>
      <c r="E3588" s="27"/>
      <c r="F3588" s="27"/>
      <c r="G3588" s="27"/>
      <c r="H3588" s="27"/>
      <c r="I3588" s="28">
        <v>0</v>
      </c>
      <c r="J3588" s="28">
        <v>788149632</v>
      </c>
      <c r="K3588" s="28">
        <v>788149632</v>
      </c>
      <c r="L3588" s="29">
        <v>3.78</v>
      </c>
      <c r="M3588" s="29">
        <f>IFERROR(_xlfn.XLOOKUP($B3588,'Ownership Metrics'!$A:$A,'Ownership Metrics'!$B:$B),"")</f>
        <v>45.71</v>
      </c>
      <c r="N3588" s="28">
        <f>IFERROR(_xlfn.XLOOKUP($B3588,'Ownership Metrics'!$A:$A,'Ownership Metrics'!$C:$C),"")</f>
        <v>632</v>
      </c>
      <c r="O3588" s="29">
        <f>IFERROR(_xlfn.XLOOKUP($B3588,'Ownership Metrics'!$A:$A,'Ownership Metrics'!$D:$D),"")</f>
        <v>21.09</v>
      </c>
      <c r="P3588" s="29">
        <f>IFERROR(_xlfn.XLOOKUP($B3588,'Ownership Metrics'!$A:$A,'Ownership Metrics'!$E:$E),"")</f>
        <v>36.51</v>
      </c>
      <c r="Q3588" s="30">
        <f>IFERROR(_xlfn.XLOOKUP($B3588,'Ownership Metrics'!$A:$A,'Ownership Metrics'!$F:$F),"")</f>
        <v>13</v>
      </c>
      <c r="R3588" s="30">
        <f>IFERROR(_xlfn.XLOOKUP($B3588,'Ownership Metrics'!$A:$A,'Ownership Metrics'!$G:$G),"")</f>
        <v>23</v>
      </c>
      <c r="S3588" s="27" t="str">
        <f>IFERROR(_xlfn.XLOOKUP($B3588,'Ownership Metrics'!$A:$A,'Ownership Metrics'!$H:$H),"")</f>
        <v>Tersebar</v>
      </c>
      <c r="T3588" s="27" t="str">
        <f>IFERROR(_xlfn.XLOOKUP($B3588,'Ownership Metrics'!$A:$A,'Ownership Metrics'!$I:$I),"")</f>
        <v>Rendah</v>
      </c>
      <c r="U3588" s="27">
        <f>IF(COUNTIFS($B$2:$B3588,$B3588,$D$2:$D3588,$D3588)=1,1,0)</f>
        <v>1</v>
      </c>
      <c r="V3588" s="27">
        <f t="shared" si="169"/>
        <v>3.78</v>
      </c>
      <c r="W3588" s="27">
        <f t="shared" si="170"/>
        <v>4</v>
      </c>
      <c r="X3588" s="27">
        <f t="shared" si="168"/>
        <v>3.7799996411999999</v>
      </c>
    </row>
    <row r="3589" spans="1:24" x14ac:dyDescent="0.25">
      <c r="A3589" s="26">
        <v>46265</v>
      </c>
      <c r="B3589" s="27" t="s">
        <v>10626</v>
      </c>
      <c r="C3589" s="27" t="s">
        <v>3876</v>
      </c>
      <c r="D3589" s="27" t="s">
        <v>3884</v>
      </c>
      <c r="E3589" s="27" t="s">
        <v>72</v>
      </c>
      <c r="F3589" s="27" t="s">
        <v>23</v>
      </c>
      <c r="G3589" s="27"/>
      <c r="H3589" s="27" t="s">
        <v>24</v>
      </c>
      <c r="I3589" s="28">
        <v>455380391</v>
      </c>
      <c r="J3589" s="28">
        <v>0</v>
      </c>
      <c r="K3589" s="28">
        <v>455380391</v>
      </c>
      <c r="L3589" s="29">
        <v>2.19</v>
      </c>
      <c r="M3589" s="29">
        <f>IFERROR(_xlfn.XLOOKUP($B3589,'Ownership Metrics'!$A:$A,'Ownership Metrics'!$B:$B),"")</f>
        <v>45.71</v>
      </c>
      <c r="N3589" s="28">
        <f>IFERROR(_xlfn.XLOOKUP($B3589,'Ownership Metrics'!$A:$A,'Ownership Metrics'!$C:$C),"")</f>
        <v>632</v>
      </c>
      <c r="O3589" s="29">
        <f>IFERROR(_xlfn.XLOOKUP($B3589,'Ownership Metrics'!$A:$A,'Ownership Metrics'!$D:$D),"")</f>
        <v>21.09</v>
      </c>
      <c r="P3589" s="29">
        <f>IFERROR(_xlfn.XLOOKUP($B3589,'Ownership Metrics'!$A:$A,'Ownership Metrics'!$E:$E),"")</f>
        <v>36.51</v>
      </c>
      <c r="Q3589" s="30">
        <f>IFERROR(_xlfn.XLOOKUP($B3589,'Ownership Metrics'!$A:$A,'Ownership Metrics'!$F:$F),"")</f>
        <v>13</v>
      </c>
      <c r="R3589" s="30">
        <f>IFERROR(_xlfn.XLOOKUP($B3589,'Ownership Metrics'!$A:$A,'Ownership Metrics'!$G:$G),"")</f>
        <v>23</v>
      </c>
      <c r="S3589" s="27" t="str">
        <f>IFERROR(_xlfn.XLOOKUP($B3589,'Ownership Metrics'!$A:$A,'Ownership Metrics'!$H:$H),"")</f>
        <v>Tersebar</v>
      </c>
      <c r="T3589" s="27" t="str">
        <f>IFERROR(_xlfn.XLOOKUP($B3589,'Ownership Metrics'!$A:$A,'Ownership Metrics'!$I:$I),"")</f>
        <v>Rendah</v>
      </c>
      <c r="U3589" s="27">
        <f>IF(COUNTIFS($B$2:$B3589,$B3589,$D$2:$D3589,$D3589)=1,1,0)</f>
        <v>1</v>
      </c>
      <c r="V3589" s="27">
        <f t="shared" si="169"/>
        <v>2.19</v>
      </c>
      <c r="W3589" s="27">
        <f t="shared" si="170"/>
        <v>6</v>
      </c>
      <c r="X3589" s="27">
        <f t="shared" si="168"/>
        <v>2.1899996411</v>
      </c>
    </row>
    <row r="3590" spans="1:24" x14ac:dyDescent="0.25">
      <c r="A3590" s="26">
        <v>46265</v>
      </c>
      <c r="B3590" s="27" t="s">
        <v>10626</v>
      </c>
      <c r="C3590" s="27" t="s">
        <v>3876</v>
      </c>
      <c r="D3590" s="27" t="s">
        <v>3885</v>
      </c>
      <c r="E3590" s="27" t="s">
        <v>114</v>
      </c>
      <c r="F3590" s="27" t="s">
        <v>32</v>
      </c>
      <c r="G3590" s="27"/>
      <c r="H3590" s="27" t="s">
        <v>1129</v>
      </c>
      <c r="I3590" s="28">
        <v>2400359372</v>
      </c>
      <c r="J3590" s="28">
        <v>0</v>
      </c>
      <c r="K3590" s="28">
        <v>2400359372</v>
      </c>
      <c r="L3590" s="29">
        <v>11.53</v>
      </c>
      <c r="M3590" s="29">
        <f>IFERROR(_xlfn.XLOOKUP($B3590,'Ownership Metrics'!$A:$A,'Ownership Metrics'!$B:$B),"")</f>
        <v>45.71</v>
      </c>
      <c r="N3590" s="28">
        <f>IFERROR(_xlfn.XLOOKUP($B3590,'Ownership Metrics'!$A:$A,'Ownership Metrics'!$C:$C),"")</f>
        <v>632</v>
      </c>
      <c r="O3590" s="29">
        <f>IFERROR(_xlfn.XLOOKUP($B3590,'Ownership Metrics'!$A:$A,'Ownership Metrics'!$D:$D),"")</f>
        <v>21.09</v>
      </c>
      <c r="P3590" s="29">
        <f>IFERROR(_xlfn.XLOOKUP($B3590,'Ownership Metrics'!$A:$A,'Ownership Metrics'!$E:$E),"")</f>
        <v>36.51</v>
      </c>
      <c r="Q3590" s="30">
        <f>IFERROR(_xlfn.XLOOKUP($B3590,'Ownership Metrics'!$A:$A,'Ownership Metrics'!$F:$F),"")</f>
        <v>13</v>
      </c>
      <c r="R3590" s="30">
        <f>IFERROR(_xlfn.XLOOKUP($B3590,'Ownership Metrics'!$A:$A,'Ownership Metrics'!$G:$G),"")</f>
        <v>23</v>
      </c>
      <c r="S3590" s="27" t="str">
        <f>IFERROR(_xlfn.XLOOKUP($B3590,'Ownership Metrics'!$A:$A,'Ownership Metrics'!$H:$H),"")</f>
        <v>Tersebar</v>
      </c>
      <c r="T3590" s="27" t="str">
        <f>IFERROR(_xlfn.XLOOKUP($B3590,'Ownership Metrics'!$A:$A,'Ownership Metrics'!$I:$I),"")</f>
        <v>Rendah</v>
      </c>
      <c r="U3590" s="27">
        <f>IF(COUNTIFS($B$2:$B3590,$B3590,$D$2:$D3590,$D3590)=1,1,0)</f>
        <v>1</v>
      </c>
      <c r="V3590" s="27">
        <f t="shared" si="169"/>
        <v>11.53</v>
      </c>
      <c r="W3590" s="27">
        <f t="shared" si="170"/>
        <v>2</v>
      </c>
      <c r="X3590" s="27">
        <f t="shared" si="168"/>
        <v>11.529999641</v>
      </c>
    </row>
    <row r="3591" spans="1:24" x14ac:dyDescent="0.25">
      <c r="A3591" s="26">
        <v>46265</v>
      </c>
      <c r="B3591" s="27" t="s">
        <v>10626</v>
      </c>
      <c r="C3591" s="27" t="s">
        <v>3876</v>
      </c>
      <c r="D3591" s="27" t="s">
        <v>257</v>
      </c>
      <c r="E3591" s="27" t="s">
        <v>258</v>
      </c>
      <c r="F3591" s="27" t="s">
        <v>32</v>
      </c>
      <c r="G3591" s="27"/>
      <c r="H3591" s="27" t="s">
        <v>259</v>
      </c>
      <c r="I3591" s="28">
        <v>336486700</v>
      </c>
      <c r="J3591" s="28">
        <v>0</v>
      </c>
      <c r="K3591" s="28">
        <v>336486700</v>
      </c>
      <c r="L3591" s="29">
        <v>1.62</v>
      </c>
      <c r="M3591" s="29">
        <f>IFERROR(_xlfn.XLOOKUP($B3591,'Ownership Metrics'!$A:$A,'Ownership Metrics'!$B:$B),"")</f>
        <v>45.71</v>
      </c>
      <c r="N3591" s="28">
        <f>IFERROR(_xlfn.XLOOKUP($B3591,'Ownership Metrics'!$A:$A,'Ownership Metrics'!$C:$C),"")</f>
        <v>632</v>
      </c>
      <c r="O3591" s="29">
        <f>IFERROR(_xlfn.XLOOKUP($B3591,'Ownership Metrics'!$A:$A,'Ownership Metrics'!$D:$D),"")</f>
        <v>21.09</v>
      </c>
      <c r="P3591" s="29">
        <f>IFERROR(_xlfn.XLOOKUP($B3591,'Ownership Metrics'!$A:$A,'Ownership Metrics'!$E:$E),"")</f>
        <v>36.51</v>
      </c>
      <c r="Q3591" s="30">
        <f>IFERROR(_xlfn.XLOOKUP($B3591,'Ownership Metrics'!$A:$A,'Ownership Metrics'!$F:$F),"")</f>
        <v>13</v>
      </c>
      <c r="R3591" s="30">
        <f>IFERROR(_xlfn.XLOOKUP($B3591,'Ownership Metrics'!$A:$A,'Ownership Metrics'!$G:$G),"")</f>
        <v>23</v>
      </c>
      <c r="S3591" s="27" t="str">
        <f>IFERROR(_xlfn.XLOOKUP($B3591,'Ownership Metrics'!$A:$A,'Ownership Metrics'!$H:$H),"")</f>
        <v>Tersebar</v>
      </c>
      <c r="T3591" s="27" t="str">
        <f>IFERROR(_xlfn.XLOOKUP($B3591,'Ownership Metrics'!$A:$A,'Ownership Metrics'!$I:$I),"")</f>
        <v>Rendah</v>
      </c>
      <c r="U3591" s="27">
        <f>IF(COUNTIFS($B$2:$B3591,$B3591,$D$2:$D3591,$D3591)=1,1,0)</f>
        <v>1</v>
      </c>
      <c r="V3591" s="27">
        <f t="shared" si="169"/>
        <v>1.62</v>
      </c>
      <c r="W3591" s="27">
        <f t="shared" si="170"/>
        <v>7</v>
      </c>
      <c r="X3591" s="27">
        <f t="shared" si="168"/>
        <v>1.6199996409000001</v>
      </c>
    </row>
    <row r="3592" spans="1:24" x14ac:dyDescent="0.25">
      <c r="A3592" s="26">
        <v>46265</v>
      </c>
      <c r="B3592" s="27" t="s">
        <v>10626</v>
      </c>
      <c r="C3592" s="27" t="s">
        <v>3876</v>
      </c>
      <c r="D3592" s="27" t="s">
        <v>110</v>
      </c>
      <c r="E3592" s="27" t="s">
        <v>67</v>
      </c>
      <c r="F3592" s="27" t="s">
        <v>23</v>
      </c>
      <c r="G3592" s="27"/>
      <c r="H3592" s="27" t="s">
        <v>24</v>
      </c>
      <c r="I3592" s="28">
        <v>298032905</v>
      </c>
      <c r="J3592" s="28">
        <v>0</v>
      </c>
      <c r="K3592" s="28">
        <v>298032905</v>
      </c>
      <c r="L3592" s="29">
        <v>1.43</v>
      </c>
      <c r="M3592" s="29">
        <f>IFERROR(_xlfn.XLOOKUP($B3592,'Ownership Metrics'!$A:$A,'Ownership Metrics'!$B:$B),"")</f>
        <v>45.71</v>
      </c>
      <c r="N3592" s="28">
        <f>IFERROR(_xlfn.XLOOKUP($B3592,'Ownership Metrics'!$A:$A,'Ownership Metrics'!$C:$C),"")</f>
        <v>632</v>
      </c>
      <c r="O3592" s="29">
        <f>IFERROR(_xlfn.XLOOKUP($B3592,'Ownership Metrics'!$A:$A,'Ownership Metrics'!$D:$D),"")</f>
        <v>21.09</v>
      </c>
      <c r="P3592" s="29">
        <f>IFERROR(_xlfn.XLOOKUP($B3592,'Ownership Metrics'!$A:$A,'Ownership Metrics'!$E:$E),"")</f>
        <v>36.51</v>
      </c>
      <c r="Q3592" s="30">
        <f>IFERROR(_xlfn.XLOOKUP($B3592,'Ownership Metrics'!$A:$A,'Ownership Metrics'!$F:$F),"")</f>
        <v>13</v>
      </c>
      <c r="R3592" s="30">
        <f>IFERROR(_xlfn.XLOOKUP($B3592,'Ownership Metrics'!$A:$A,'Ownership Metrics'!$G:$G),"")</f>
        <v>23</v>
      </c>
      <c r="S3592" s="27" t="str">
        <f>IFERROR(_xlfn.XLOOKUP($B3592,'Ownership Metrics'!$A:$A,'Ownership Metrics'!$H:$H),"")</f>
        <v>Tersebar</v>
      </c>
      <c r="T3592" s="27" t="str">
        <f>IFERROR(_xlfn.XLOOKUP($B3592,'Ownership Metrics'!$A:$A,'Ownership Metrics'!$I:$I),"")</f>
        <v>Rendah</v>
      </c>
      <c r="U3592" s="27">
        <f>IF(COUNTIFS($B$2:$B3592,$B3592,$D$2:$D3592,$D3592)=1,1,0)</f>
        <v>1</v>
      </c>
      <c r="V3592" s="27">
        <f t="shared" si="169"/>
        <v>1.43</v>
      </c>
      <c r="W3592" s="27">
        <f t="shared" si="170"/>
        <v>8</v>
      </c>
      <c r="X3592" s="27">
        <f t="shared" si="168"/>
        <v>1.4299996408</v>
      </c>
    </row>
    <row r="3593" spans="1:24" x14ac:dyDescent="0.25">
      <c r="A3593" s="26">
        <v>46265</v>
      </c>
      <c r="B3593" s="27" t="s">
        <v>10627</v>
      </c>
      <c r="C3593" s="27" t="s">
        <v>3887</v>
      </c>
      <c r="D3593" s="27" t="s">
        <v>3888</v>
      </c>
      <c r="E3593" s="27" t="s">
        <v>22</v>
      </c>
      <c r="F3593" s="27" t="s">
        <v>23</v>
      </c>
      <c r="G3593" s="27"/>
      <c r="H3593" s="27" t="s">
        <v>24</v>
      </c>
      <c r="I3593" s="28">
        <v>1400000000</v>
      </c>
      <c r="J3593" s="28">
        <v>600000000</v>
      </c>
      <c r="K3593" s="28">
        <v>2000000000</v>
      </c>
      <c r="L3593" s="29">
        <v>76.84</v>
      </c>
      <c r="M3593" s="29">
        <f>IFERROR(_xlfn.XLOOKUP($B3593,'Ownership Metrics'!$A:$A,'Ownership Metrics'!$B:$B),"")</f>
        <v>3.17</v>
      </c>
      <c r="N3593" s="28">
        <f>IFERROR(_xlfn.XLOOKUP($B3593,'Ownership Metrics'!$A:$A,'Ownership Metrics'!$C:$C),"")</f>
        <v>6049</v>
      </c>
      <c r="O3593" s="29">
        <f>IFERROR(_xlfn.XLOOKUP($B3593,'Ownership Metrics'!$A:$A,'Ownership Metrics'!$D:$D),"")</f>
        <v>76.84</v>
      </c>
      <c r="P3593" s="29">
        <f>IFERROR(_xlfn.XLOOKUP($B3593,'Ownership Metrics'!$A:$A,'Ownership Metrics'!$E:$E),"")</f>
        <v>91.21</v>
      </c>
      <c r="Q3593" s="30">
        <f>IFERROR(_xlfn.XLOOKUP($B3593,'Ownership Metrics'!$A:$A,'Ownership Metrics'!$F:$F),"")</f>
        <v>7</v>
      </c>
      <c r="R3593" s="30">
        <f>IFERROR(_xlfn.XLOOKUP($B3593,'Ownership Metrics'!$A:$A,'Ownership Metrics'!$G:$G),"")</f>
        <v>73</v>
      </c>
      <c r="S3593" s="27" t="str">
        <f>IFERROR(_xlfn.XLOOKUP($B3593,'Ownership Metrics'!$A:$A,'Ownership Metrics'!$H:$H),"")</f>
        <v>Mayoritas</v>
      </c>
      <c r="T3593" s="27" t="str">
        <f>IFERROR(_xlfn.XLOOKUP($B3593,'Ownership Metrics'!$A:$A,'Ownership Metrics'!$I:$I),"")</f>
        <v>Tinggi</v>
      </c>
      <c r="U3593" s="27">
        <f>IF(COUNTIFS($B$2:$B3593,$B3593,$D$2:$D3593,$D3593)=1,1,0)</f>
        <v>1</v>
      </c>
      <c r="V3593" s="27">
        <f t="shared" si="169"/>
        <v>76.84</v>
      </c>
      <c r="W3593" s="27">
        <f t="shared" si="170"/>
        <v>1</v>
      </c>
      <c r="X3593" s="27">
        <f t="shared" si="168"/>
        <v>76.8399996407</v>
      </c>
    </row>
    <row r="3594" spans="1:24" x14ac:dyDescent="0.25">
      <c r="A3594" s="26">
        <v>46265</v>
      </c>
      <c r="B3594" s="27" t="s">
        <v>10627</v>
      </c>
      <c r="C3594" s="27" t="s">
        <v>3887</v>
      </c>
      <c r="D3594" s="27" t="s">
        <v>3889</v>
      </c>
      <c r="E3594" s="27" t="s">
        <v>51</v>
      </c>
      <c r="F3594" s="27" t="s">
        <v>23</v>
      </c>
      <c r="G3594" s="27"/>
      <c r="H3594" s="27" t="s">
        <v>24</v>
      </c>
      <c r="I3594" s="28">
        <v>80400000</v>
      </c>
      <c r="J3594" s="28">
        <v>0</v>
      </c>
      <c r="K3594" s="28">
        <v>80400000</v>
      </c>
      <c r="L3594" s="29">
        <v>3.09</v>
      </c>
      <c r="M3594" s="29">
        <f>IFERROR(_xlfn.XLOOKUP($B3594,'Ownership Metrics'!$A:$A,'Ownership Metrics'!$B:$B),"")</f>
        <v>3.17</v>
      </c>
      <c r="N3594" s="28">
        <f>IFERROR(_xlfn.XLOOKUP($B3594,'Ownership Metrics'!$A:$A,'Ownership Metrics'!$C:$C),"")</f>
        <v>6049</v>
      </c>
      <c r="O3594" s="29">
        <f>IFERROR(_xlfn.XLOOKUP($B3594,'Ownership Metrics'!$A:$A,'Ownership Metrics'!$D:$D),"")</f>
        <v>76.84</v>
      </c>
      <c r="P3594" s="29">
        <f>IFERROR(_xlfn.XLOOKUP($B3594,'Ownership Metrics'!$A:$A,'Ownership Metrics'!$E:$E),"")</f>
        <v>91.21</v>
      </c>
      <c r="Q3594" s="30">
        <f>IFERROR(_xlfn.XLOOKUP($B3594,'Ownership Metrics'!$A:$A,'Ownership Metrics'!$F:$F),"")</f>
        <v>7</v>
      </c>
      <c r="R3594" s="30">
        <f>IFERROR(_xlfn.XLOOKUP($B3594,'Ownership Metrics'!$A:$A,'Ownership Metrics'!$G:$G),"")</f>
        <v>73</v>
      </c>
      <c r="S3594" s="27" t="str">
        <f>IFERROR(_xlfn.XLOOKUP($B3594,'Ownership Metrics'!$A:$A,'Ownership Metrics'!$H:$H),"")</f>
        <v>Mayoritas</v>
      </c>
      <c r="T3594" s="27" t="str">
        <f>IFERROR(_xlfn.XLOOKUP($B3594,'Ownership Metrics'!$A:$A,'Ownership Metrics'!$I:$I),"")</f>
        <v>Tinggi</v>
      </c>
      <c r="U3594" s="27">
        <f>IF(COUNTIFS($B$2:$B3594,$B3594,$D$2:$D3594,$D3594)=1,1,0)</f>
        <v>1</v>
      </c>
      <c r="V3594" s="27">
        <f t="shared" si="169"/>
        <v>3.09</v>
      </c>
      <c r="W3594" s="27">
        <f t="shared" si="170"/>
        <v>3</v>
      </c>
      <c r="X3594" s="27">
        <f t="shared" si="168"/>
        <v>3.0899996405999999</v>
      </c>
    </row>
    <row r="3595" spans="1:24" x14ac:dyDescent="0.25">
      <c r="A3595" s="26">
        <v>46265</v>
      </c>
      <c r="B3595" s="27" t="s">
        <v>10627</v>
      </c>
      <c r="C3595" s="27" t="s">
        <v>3887</v>
      </c>
      <c r="D3595" s="27" t="s">
        <v>3890</v>
      </c>
      <c r="E3595" s="27" t="s">
        <v>22</v>
      </c>
      <c r="F3595" s="27" t="s">
        <v>23</v>
      </c>
      <c r="G3595" s="27"/>
      <c r="H3595" s="27" t="s">
        <v>24</v>
      </c>
      <c r="I3595" s="28">
        <v>33384600</v>
      </c>
      <c r="J3595" s="28">
        <v>0</v>
      </c>
      <c r="K3595" s="28">
        <v>33384600</v>
      </c>
      <c r="L3595" s="29">
        <v>1.28</v>
      </c>
      <c r="M3595" s="29">
        <f>IFERROR(_xlfn.XLOOKUP($B3595,'Ownership Metrics'!$A:$A,'Ownership Metrics'!$B:$B),"")</f>
        <v>3.17</v>
      </c>
      <c r="N3595" s="28">
        <f>IFERROR(_xlfn.XLOOKUP($B3595,'Ownership Metrics'!$A:$A,'Ownership Metrics'!$C:$C),"")</f>
        <v>6049</v>
      </c>
      <c r="O3595" s="29">
        <f>IFERROR(_xlfn.XLOOKUP($B3595,'Ownership Metrics'!$A:$A,'Ownership Metrics'!$D:$D),"")</f>
        <v>76.84</v>
      </c>
      <c r="P3595" s="29">
        <f>IFERROR(_xlfn.XLOOKUP($B3595,'Ownership Metrics'!$A:$A,'Ownership Metrics'!$E:$E),"")</f>
        <v>91.21</v>
      </c>
      <c r="Q3595" s="30">
        <f>IFERROR(_xlfn.XLOOKUP($B3595,'Ownership Metrics'!$A:$A,'Ownership Metrics'!$F:$F),"")</f>
        <v>7</v>
      </c>
      <c r="R3595" s="30">
        <f>IFERROR(_xlfn.XLOOKUP($B3595,'Ownership Metrics'!$A:$A,'Ownership Metrics'!$G:$G),"")</f>
        <v>73</v>
      </c>
      <c r="S3595" s="27" t="str">
        <f>IFERROR(_xlfn.XLOOKUP($B3595,'Ownership Metrics'!$A:$A,'Ownership Metrics'!$H:$H),"")</f>
        <v>Mayoritas</v>
      </c>
      <c r="T3595" s="27" t="str">
        <f>IFERROR(_xlfn.XLOOKUP($B3595,'Ownership Metrics'!$A:$A,'Ownership Metrics'!$I:$I),"")</f>
        <v>Tinggi</v>
      </c>
      <c r="U3595" s="27">
        <f>IF(COUNTIFS($B$2:$B3595,$B3595,$D$2:$D3595,$D3595)=1,1,0)</f>
        <v>1</v>
      </c>
      <c r="V3595" s="27">
        <f t="shared" si="169"/>
        <v>1.28</v>
      </c>
      <c r="W3595" s="27">
        <f t="shared" si="170"/>
        <v>6</v>
      </c>
      <c r="X3595" s="27">
        <f t="shared" si="168"/>
        <v>1.2799996405</v>
      </c>
    </row>
    <row r="3596" spans="1:24" x14ac:dyDescent="0.25">
      <c r="A3596" s="26">
        <v>46265</v>
      </c>
      <c r="B3596" s="27" t="s">
        <v>10627</v>
      </c>
      <c r="C3596" s="27" t="s">
        <v>3887</v>
      </c>
      <c r="D3596" s="27" t="s">
        <v>3891</v>
      </c>
      <c r="E3596" s="27" t="s">
        <v>35</v>
      </c>
      <c r="F3596" s="27" t="s">
        <v>23</v>
      </c>
      <c r="G3596" s="27" t="s">
        <v>36</v>
      </c>
      <c r="H3596" s="27" t="s">
        <v>24</v>
      </c>
      <c r="I3596" s="28">
        <v>0</v>
      </c>
      <c r="J3596" s="28">
        <v>40000000</v>
      </c>
      <c r="K3596" s="28">
        <v>40000000</v>
      </c>
      <c r="L3596" s="29">
        <v>1.54</v>
      </c>
      <c r="M3596" s="29">
        <f>IFERROR(_xlfn.XLOOKUP($B3596,'Ownership Metrics'!$A:$A,'Ownership Metrics'!$B:$B),"")</f>
        <v>3.17</v>
      </c>
      <c r="N3596" s="28">
        <f>IFERROR(_xlfn.XLOOKUP($B3596,'Ownership Metrics'!$A:$A,'Ownership Metrics'!$C:$C),"")</f>
        <v>6049</v>
      </c>
      <c r="O3596" s="29">
        <f>IFERROR(_xlfn.XLOOKUP($B3596,'Ownership Metrics'!$A:$A,'Ownership Metrics'!$D:$D),"")</f>
        <v>76.84</v>
      </c>
      <c r="P3596" s="29">
        <f>IFERROR(_xlfn.XLOOKUP($B3596,'Ownership Metrics'!$A:$A,'Ownership Metrics'!$E:$E),"")</f>
        <v>91.21</v>
      </c>
      <c r="Q3596" s="30">
        <f>IFERROR(_xlfn.XLOOKUP($B3596,'Ownership Metrics'!$A:$A,'Ownership Metrics'!$F:$F),"")</f>
        <v>7</v>
      </c>
      <c r="R3596" s="30">
        <f>IFERROR(_xlfn.XLOOKUP($B3596,'Ownership Metrics'!$A:$A,'Ownership Metrics'!$G:$G),"")</f>
        <v>73</v>
      </c>
      <c r="S3596" s="27" t="str">
        <f>IFERROR(_xlfn.XLOOKUP($B3596,'Ownership Metrics'!$A:$A,'Ownership Metrics'!$H:$H),"")</f>
        <v>Mayoritas</v>
      </c>
      <c r="T3596" s="27" t="str">
        <f>IFERROR(_xlfn.XLOOKUP($B3596,'Ownership Metrics'!$A:$A,'Ownership Metrics'!$I:$I),"")</f>
        <v>Tinggi</v>
      </c>
      <c r="U3596" s="27">
        <f>IF(COUNTIFS($B$2:$B3596,$B3596,$D$2:$D3596,$D3596)=1,1,0)</f>
        <v>1</v>
      </c>
      <c r="V3596" s="27">
        <f t="shared" si="169"/>
        <v>1.54</v>
      </c>
      <c r="W3596" s="27">
        <f t="shared" si="170"/>
        <v>4</v>
      </c>
      <c r="X3596" s="27">
        <f t="shared" si="168"/>
        <v>1.5399996404</v>
      </c>
    </row>
    <row r="3597" spans="1:24" x14ac:dyDescent="0.25">
      <c r="A3597" s="26">
        <v>46265</v>
      </c>
      <c r="B3597" s="27" t="s">
        <v>10627</v>
      </c>
      <c r="C3597" s="27" t="s">
        <v>3887</v>
      </c>
      <c r="D3597" s="27" t="s">
        <v>3892</v>
      </c>
      <c r="E3597" s="27" t="s">
        <v>35</v>
      </c>
      <c r="F3597" s="27" t="s">
        <v>23</v>
      </c>
      <c r="G3597" s="27" t="s">
        <v>36</v>
      </c>
      <c r="H3597" s="27" t="s">
        <v>24</v>
      </c>
      <c r="I3597" s="28">
        <v>293545400</v>
      </c>
      <c r="J3597" s="28">
        <v>0</v>
      </c>
      <c r="K3597" s="28">
        <v>293545400</v>
      </c>
      <c r="L3597" s="29">
        <v>11.28</v>
      </c>
      <c r="M3597" s="29">
        <f>IFERROR(_xlfn.XLOOKUP($B3597,'Ownership Metrics'!$A:$A,'Ownership Metrics'!$B:$B),"")</f>
        <v>3.17</v>
      </c>
      <c r="N3597" s="28">
        <f>IFERROR(_xlfn.XLOOKUP($B3597,'Ownership Metrics'!$A:$A,'Ownership Metrics'!$C:$C),"")</f>
        <v>6049</v>
      </c>
      <c r="O3597" s="29">
        <f>IFERROR(_xlfn.XLOOKUP($B3597,'Ownership Metrics'!$A:$A,'Ownership Metrics'!$D:$D),"")</f>
        <v>76.84</v>
      </c>
      <c r="P3597" s="29">
        <f>IFERROR(_xlfn.XLOOKUP($B3597,'Ownership Metrics'!$A:$A,'Ownership Metrics'!$E:$E),"")</f>
        <v>91.21</v>
      </c>
      <c r="Q3597" s="30">
        <f>IFERROR(_xlfn.XLOOKUP($B3597,'Ownership Metrics'!$A:$A,'Ownership Metrics'!$F:$F),"")</f>
        <v>7</v>
      </c>
      <c r="R3597" s="30">
        <f>IFERROR(_xlfn.XLOOKUP($B3597,'Ownership Metrics'!$A:$A,'Ownership Metrics'!$G:$G),"")</f>
        <v>73</v>
      </c>
      <c r="S3597" s="27" t="str">
        <f>IFERROR(_xlfn.XLOOKUP($B3597,'Ownership Metrics'!$A:$A,'Ownership Metrics'!$H:$H),"")</f>
        <v>Mayoritas</v>
      </c>
      <c r="T3597" s="27" t="str">
        <f>IFERROR(_xlfn.XLOOKUP($B3597,'Ownership Metrics'!$A:$A,'Ownership Metrics'!$I:$I),"")</f>
        <v>Tinggi</v>
      </c>
      <c r="U3597" s="27">
        <f>IF(COUNTIFS($B$2:$B3597,$B3597,$D$2:$D3597,$D3597)=1,1,0)</f>
        <v>1</v>
      </c>
      <c r="V3597" s="27">
        <f t="shared" si="169"/>
        <v>11.28</v>
      </c>
      <c r="W3597" s="27">
        <f t="shared" si="170"/>
        <v>2</v>
      </c>
      <c r="X3597" s="27">
        <f t="shared" si="168"/>
        <v>11.2799996403</v>
      </c>
    </row>
    <row r="3598" spans="1:24" x14ac:dyDescent="0.25">
      <c r="A3598" s="26">
        <v>46265</v>
      </c>
      <c r="B3598" s="27" t="s">
        <v>10627</v>
      </c>
      <c r="C3598" s="27" t="s">
        <v>3887</v>
      </c>
      <c r="D3598" s="27" t="s">
        <v>3893</v>
      </c>
      <c r="E3598" s="27" t="s">
        <v>35</v>
      </c>
      <c r="F3598" s="27" t="s">
        <v>23</v>
      </c>
      <c r="G3598" s="27" t="s">
        <v>36</v>
      </c>
      <c r="H3598" s="27" t="s">
        <v>24</v>
      </c>
      <c r="I3598" s="28">
        <v>32692300</v>
      </c>
      <c r="J3598" s="28">
        <v>0</v>
      </c>
      <c r="K3598" s="28">
        <v>32692300</v>
      </c>
      <c r="L3598" s="29">
        <v>1.26</v>
      </c>
      <c r="M3598" s="29">
        <f>IFERROR(_xlfn.XLOOKUP($B3598,'Ownership Metrics'!$A:$A,'Ownership Metrics'!$B:$B),"")</f>
        <v>3.17</v>
      </c>
      <c r="N3598" s="28">
        <f>IFERROR(_xlfn.XLOOKUP($B3598,'Ownership Metrics'!$A:$A,'Ownership Metrics'!$C:$C),"")</f>
        <v>6049</v>
      </c>
      <c r="O3598" s="29">
        <f>IFERROR(_xlfn.XLOOKUP($B3598,'Ownership Metrics'!$A:$A,'Ownership Metrics'!$D:$D),"")</f>
        <v>76.84</v>
      </c>
      <c r="P3598" s="29">
        <f>IFERROR(_xlfn.XLOOKUP($B3598,'Ownership Metrics'!$A:$A,'Ownership Metrics'!$E:$E),"")</f>
        <v>91.21</v>
      </c>
      <c r="Q3598" s="30">
        <f>IFERROR(_xlfn.XLOOKUP($B3598,'Ownership Metrics'!$A:$A,'Ownership Metrics'!$F:$F),"")</f>
        <v>7</v>
      </c>
      <c r="R3598" s="30">
        <f>IFERROR(_xlfn.XLOOKUP($B3598,'Ownership Metrics'!$A:$A,'Ownership Metrics'!$G:$G),"")</f>
        <v>73</v>
      </c>
      <c r="S3598" s="27" t="str">
        <f>IFERROR(_xlfn.XLOOKUP($B3598,'Ownership Metrics'!$A:$A,'Ownership Metrics'!$H:$H),"")</f>
        <v>Mayoritas</v>
      </c>
      <c r="T3598" s="27" t="str">
        <f>IFERROR(_xlfn.XLOOKUP($B3598,'Ownership Metrics'!$A:$A,'Ownership Metrics'!$I:$I),"")</f>
        <v>Tinggi</v>
      </c>
      <c r="U3598" s="27">
        <f>IF(COUNTIFS($B$2:$B3598,$B3598,$D$2:$D3598,$D3598)=1,1,0)</f>
        <v>1</v>
      </c>
      <c r="V3598" s="27">
        <f t="shared" si="169"/>
        <v>1.26</v>
      </c>
      <c r="W3598" s="27">
        <f t="shared" si="170"/>
        <v>7</v>
      </c>
      <c r="X3598" s="27">
        <f t="shared" si="168"/>
        <v>1.2599996402</v>
      </c>
    </row>
    <row r="3599" spans="1:24" x14ac:dyDescent="0.25">
      <c r="A3599" s="26">
        <v>46265</v>
      </c>
      <c r="B3599" s="27" t="s">
        <v>10627</v>
      </c>
      <c r="C3599" s="27" t="s">
        <v>3887</v>
      </c>
      <c r="D3599" s="27" t="s">
        <v>3894</v>
      </c>
      <c r="E3599" s="27" t="s">
        <v>35</v>
      </c>
      <c r="F3599" s="27" t="s">
        <v>23</v>
      </c>
      <c r="G3599" s="27" t="s">
        <v>36</v>
      </c>
      <c r="H3599" s="27" t="s">
        <v>24</v>
      </c>
      <c r="I3599" s="28">
        <v>0</v>
      </c>
      <c r="J3599" s="28">
        <v>40000000</v>
      </c>
      <c r="K3599" s="28">
        <v>40000000</v>
      </c>
      <c r="L3599" s="29">
        <v>1.54</v>
      </c>
      <c r="M3599" s="29">
        <f>IFERROR(_xlfn.XLOOKUP($B3599,'Ownership Metrics'!$A:$A,'Ownership Metrics'!$B:$B),"")</f>
        <v>3.17</v>
      </c>
      <c r="N3599" s="28">
        <f>IFERROR(_xlfn.XLOOKUP($B3599,'Ownership Metrics'!$A:$A,'Ownership Metrics'!$C:$C),"")</f>
        <v>6049</v>
      </c>
      <c r="O3599" s="29">
        <f>IFERROR(_xlfn.XLOOKUP($B3599,'Ownership Metrics'!$A:$A,'Ownership Metrics'!$D:$D),"")</f>
        <v>76.84</v>
      </c>
      <c r="P3599" s="29">
        <f>IFERROR(_xlfn.XLOOKUP($B3599,'Ownership Metrics'!$A:$A,'Ownership Metrics'!$E:$E),"")</f>
        <v>91.21</v>
      </c>
      <c r="Q3599" s="30">
        <f>IFERROR(_xlfn.XLOOKUP($B3599,'Ownership Metrics'!$A:$A,'Ownership Metrics'!$F:$F),"")</f>
        <v>7</v>
      </c>
      <c r="R3599" s="30">
        <f>IFERROR(_xlfn.XLOOKUP($B3599,'Ownership Metrics'!$A:$A,'Ownership Metrics'!$G:$G),"")</f>
        <v>73</v>
      </c>
      <c r="S3599" s="27" t="str">
        <f>IFERROR(_xlfn.XLOOKUP($B3599,'Ownership Metrics'!$A:$A,'Ownership Metrics'!$H:$H),"")</f>
        <v>Mayoritas</v>
      </c>
      <c r="T3599" s="27" t="str">
        <f>IFERROR(_xlfn.XLOOKUP($B3599,'Ownership Metrics'!$A:$A,'Ownership Metrics'!$I:$I),"")</f>
        <v>Tinggi</v>
      </c>
      <c r="U3599" s="27">
        <f>IF(COUNTIFS($B$2:$B3599,$B3599,$D$2:$D3599,$D3599)=1,1,0)</f>
        <v>1</v>
      </c>
      <c r="V3599" s="27">
        <f t="shared" si="169"/>
        <v>1.54</v>
      </c>
      <c r="W3599" s="27">
        <f t="shared" si="170"/>
        <v>5</v>
      </c>
      <c r="X3599" s="27">
        <f t="shared" si="168"/>
        <v>1.5399996401</v>
      </c>
    </row>
    <row r="3600" spans="1:24" x14ac:dyDescent="0.25">
      <c r="A3600" s="26">
        <v>46265</v>
      </c>
      <c r="B3600" s="27" t="s">
        <v>10628</v>
      </c>
      <c r="C3600" s="27" t="s">
        <v>3896</v>
      </c>
      <c r="D3600" s="27" t="s">
        <v>3897</v>
      </c>
      <c r="E3600" s="27" t="s">
        <v>22</v>
      </c>
      <c r="F3600" s="27" t="s">
        <v>23</v>
      </c>
      <c r="G3600" s="27"/>
      <c r="H3600" s="27" t="s">
        <v>24</v>
      </c>
      <c r="I3600" s="28">
        <v>49752600</v>
      </c>
      <c r="J3600" s="28">
        <v>0</v>
      </c>
      <c r="K3600" s="28">
        <v>49752600</v>
      </c>
      <c r="L3600" s="29">
        <v>3.48</v>
      </c>
      <c r="M3600" s="29">
        <f>IFERROR(_xlfn.XLOOKUP($B3600,'Ownership Metrics'!$A:$A,'Ownership Metrics'!$B:$B),"")</f>
        <v>3.64</v>
      </c>
      <c r="N3600" s="28">
        <f>IFERROR(_xlfn.XLOOKUP($B3600,'Ownership Metrics'!$A:$A,'Ownership Metrics'!$C:$C),"")</f>
        <v>6428</v>
      </c>
      <c r="O3600" s="29">
        <f>IFERROR(_xlfn.XLOOKUP($B3600,'Ownership Metrics'!$A:$A,'Ownership Metrics'!$D:$D),"")</f>
        <v>79.819999999999993</v>
      </c>
      <c r="P3600" s="29">
        <f>IFERROR(_xlfn.XLOOKUP($B3600,'Ownership Metrics'!$A:$A,'Ownership Metrics'!$E:$E),"")</f>
        <v>87.41</v>
      </c>
      <c r="Q3600" s="30">
        <f>IFERROR(_xlfn.XLOOKUP($B3600,'Ownership Metrics'!$A:$A,'Ownership Metrics'!$F:$F),"")</f>
        <v>6</v>
      </c>
      <c r="R3600" s="30">
        <f>IFERROR(_xlfn.XLOOKUP($B3600,'Ownership Metrics'!$A:$A,'Ownership Metrics'!$G:$G),"")</f>
        <v>74</v>
      </c>
      <c r="S3600" s="27" t="str">
        <f>IFERROR(_xlfn.XLOOKUP($B3600,'Ownership Metrics'!$A:$A,'Ownership Metrics'!$H:$H),"")</f>
        <v>Mayoritas</v>
      </c>
      <c r="T3600" s="27" t="str">
        <f>IFERROR(_xlfn.XLOOKUP($B3600,'Ownership Metrics'!$A:$A,'Ownership Metrics'!$I:$I),"")</f>
        <v>Tinggi</v>
      </c>
      <c r="U3600" s="27">
        <f>IF(COUNTIFS($B$2:$B3600,$B3600,$D$2:$D3600,$D3600)=1,1,0)</f>
        <v>1</v>
      </c>
      <c r="V3600" s="27">
        <f t="shared" si="169"/>
        <v>3.48</v>
      </c>
      <c r="W3600" s="27">
        <f t="shared" si="170"/>
        <v>4</v>
      </c>
      <c r="X3600" s="27">
        <f t="shared" si="168"/>
        <v>3.4799996399999999</v>
      </c>
    </row>
    <row r="3601" spans="1:24" x14ac:dyDescent="0.25">
      <c r="A3601" s="26">
        <v>46265</v>
      </c>
      <c r="B3601" s="27" t="s">
        <v>10628</v>
      </c>
      <c r="C3601" s="27" t="s">
        <v>3896</v>
      </c>
      <c r="D3601" s="27" t="s">
        <v>3898</v>
      </c>
      <c r="E3601" s="27" t="s">
        <v>22</v>
      </c>
      <c r="F3601" s="27" t="s">
        <v>23</v>
      </c>
      <c r="G3601" s="27"/>
      <c r="H3601" s="27" t="s">
        <v>24</v>
      </c>
      <c r="I3601" s="28">
        <v>1140320400</v>
      </c>
      <c r="J3601" s="28">
        <v>0</v>
      </c>
      <c r="K3601" s="28">
        <v>1140320400</v>
      </c>
      <c r="L3601" s="29">
        <v>79.819999999999993</v>
      </c>
      <c r="M3601" s="29">
        <f>IFERROR(_xlfn.XLOOKUP($B3601,'Ownership Metrics'!$A:$A,'Ownership Metrics'!$B:$B),"")</f>
        <v>3.64</v>
      </c>
      <c r="N3601" s="28">
        <f>IFERROR(_xlfn.XLOOKUP($B3601,'Ownership Metrics'!$A:$A,'Ownership Metrics'!$C:$C),"")</f>
        <v>6428</v>
      </c>
      <c r="O3601" s="29">
        <f>IFERROR(_xlfn.XLOOKUP($B3601,'Ownership Metrics'!$A:$A,'Ownership Metrics'!$D:$D),"")</f>
        <v>79.819999999999993</v>
      </c>
      <c r="P3601" s="29">
        <f>IFERROR(_xlfn.XLOOKUP($B3601,'Ownership Metrics'!$A:$A,'Ownership Metrics'!$E:$E),"")</f>
        <v>87.41</v>
      </c>
      <c r="Q3601" s="30">
        <f>IFERROR(_xlfn.XLOOKUP($B3601,'Ownership Metrics'!$A:$A,'Ownership Metrics'!$F:$F),"")</f>
        <v>6</v>
      </c>
      <c r="R3601" s="30">
        <f>IFERROR(_xlfn.XLOOKUP($B3601,'Ownership Metrics'!$A:$A,'Ownership Metrics'!$G:$G),"")</f>
        <v>74</v>
      </c>
      <c r="S3601" s="27" t="str">
        <f>IFERROR(_xlfn.XLOOKUP($B3601,'Ownership Metrics'!$A:$A,'Ownership Metrics'!$H:$H),"")</f>
        <v>Mayoritas</v>
      </c>
      <c r="T3601" s="27" t="str">
        <f>IFERROR(_xlfn.XLOOKUP($B3601,'Ownership Metrics'!$A:$A,'Ownership Metrics'!$I:$I),"")</f>
        <v>Tinggi</v>
      </c>
      <c r="U3601" s="27">
        <f>IF(COUNTIFS($B$2:$B3601,$B3601,$D$2:$D3601,$D3601)=1,1,0)</f>
        <v>1</v>
      </c>
      <c r="V3601" s="27">
        <f t="shared" si="169"/>
        <v>79.819999999999993</v>
      </c>
      <c r="W3601" s="27">
        <f t="shared" si="170"/>
        <v>1</v>
      </c>
      <c r="X3601" s="27">
        <f t="shared" si="168"/>
        <v>79.81999963989999</v>
      </c>
    </row>
    <row r="3602" spans="1:24" x14ac:dyDescent="0.25">
      <c r="A3602" s="26">
        <v>46265</v>
      </c>
      <c r="B3602" s="27" t="s">
        <v>10628</v>
      </c>
      <c r="C3602" s="27" t="s">
        <v>3896</v>
      </c>
      <c r="D3602" s="27" t="s">
        <v>3899</v>
      </c>
      <c r="E3602" s="27" t="s">
        <v>22</v>
      </c>
      <c r="F3602" s="27" t="s">
        <v>32</v>
      </c>
      <c r="G3602" s="27"/>
      <c r="H3602" s="27" t="s">
        <v>62</v>
      </c>
      <c r="I3602" s="28">
        <v>30101400</v>
      </c>
      <c r="J3602" s="28">
        <v>0</v>
      </c>
      <c r="K3602" s="28">
        <v>30101400</v>
      </c>
      <c r="L3602" s="29">
        <v>2.11</v>
      </c>
      <c r="M3602" s="29">
        <f>IFERROR(_xlfn.XLOOKUP($B3602,'Ownership Metrics'!$A:$A,'Ownership Metrics'!$B:$B),"")</f>
        <v>3.64</v>
      </c>
      <c r="N3602" s="28">
        <f>IFERROR(_xlfn.XLOOKUP($B3602,'Ownership Metrics'!$A:$A,'Ownership Metrics'!$C:$C),"")</f>
        <v>6428</v>
      </c>
      <c r="O3602" s="29">
        <f>IFERROR(_xlfn.XLOOKUP($B3602,'Ownership Metrics'!$A:$A,'Ownership Metrics'!$D:$D),"")</f>
        <v>79.819999999999993</v>
      </c>
      <c r="P3602" s="29">
        <f>IFERROR(_xlfn.XLOOKUP($B3602,'Ownership Metrics'!$A:$A,'Ownership Metrics'!$E:$E),"")</f>
        <v>87.41</v>
      </c>
      <c r="Q3602" s="30">
        <f>IFERROR(_xlfn.XLOOKUP($B3602,'Ownership Metrics'!$A:$A,'Ownership Metrics'!$F:$F),"")</f>
        <v>6</v>
      </c>
      <c r="R3602" s="30">
        <f>IFERROR(_xlfn.XLOOKUP($B3602,'Ownership Metrics'!$A:$A,'Ownership Metrics'!$G:$G),"")</f>
        <v>74</v>
      </c>
      <c r="S3602" s="27" t="str">
        <f>IFERROR(_xlfn.XLOOKUP($B3602,'Ownership Metrics'!$A:$A,'Ownership Metrics'!$H:$H),"")</f>
        <v>Mayoritas</v>
      </c>
      <c r="T3602" s="27" t="str">
        <f>IFERROR(_xlfn.XLOOKUP($B3602,'Ownership Metrics'!$A:$A,'Ownership Metrics'!$I:$I),"")</f>
        <v>Tinggi</v>
      </c>
      <c r="U3602" s="27">
        <f>IF(COUNTIFS($B$2:$B3602,$B3602,$D$2:$D3602,$D3602)=1,1,0)</f>
        <v>1</v>
      </c>
      <c r="V3602" s="27">
        <f t="shared" si="169"/>
        <v>2.11</v>
      </c>
      <c r="W3602" s="27">
        <f t="shared" si="170"/>
        <v>6</v>
      </c>
      <c r="X3602" s="27">
        <f t="shared" si="168"/>
        <v>2.1099996397999998</v>
      </c>
    </row>
    <row r="3603" spans="1:24" x14ac:dyDescent="0.25">
      <c r="A3603" s="26">
        <v>46265</v>
      </c>
      <c r="B3603" s="27" t="s">
        <v>10628</v>
      </c>
      <c r="C3603" s="27" t="s">
        <v>3896</v>
      </c>
      <c r="D3603" s="27" t="s">
        <v>3900</v>
      </c>
      <c r="E3603" s="27" t="s">
        <v>35</v>
      </c>
      <c r="F3603" s="27" t="s">
        <v>23</v>
      </c>
      <c r="G3603" s="27" t="s">
        <v>36</v>
      </c>
      <c r="H3603" s="27" t="s">
        <v>24</v>
      </c>
      <c r="I3603" s="28">
        <v>57775257</v>
      </c>
      <c r="J3603" s="28">
        <v>0</v>
      </c>
      <c r="K3603" s="28">
        <v>57775257</v>
      </c>
      <c r="L3603" s="29">
        <v>4.04</v>
      </c>
      <c r="M3603" s="29">
        <f>IFERROR(_xlfn.XLOOKUP($B3603,'Ownership Metrics'!$A:$A,'Ownership Metrics'!$B:$B),"")</f>
        <v>3.64</v>
      </c>
      <c r="N3603" s="28">
        <f>IFERROR(_xlfn.XLOOKUP($B3603,'Ownership Metrics'!$A:$A,'Ownership Metrics'!$C:$C),"")</f>
        <v>6428</v>
      </c>
      <c r="O3603" s="29">
        <f>IFERROR(_xlfn.XLOOKUP($B3603,'Ownership Metrics'!$A:$A,'Ownership Metrics'!$D:$D),"")</f>
        <v>79.819999999999993</v>
      </c>
      <c r="P3603" s="29">
        <f>IFERROR(_xlfn.XLOOKUP($B3603,'Ownership Metrics'!$A:$A,'Ownership Metrics'!$E:$E),"")</f>
        <v>87.41</v>
      </c>
      <c r="Q3603" s="30">
        <f>IFERROR(_xlfn.XLOOKUP($B3603,'Ownership Metrics'!$A:$A,'Ownership Metrics'!$F:$F),"")</f>
        <v>6</v>
      </c>
      <c r="R3603" s="30">
        <f>IFERROR(_xlfn.XLOOKUP($B3603,'Ownership Metrics'!$A:$A,'Ownership Metrics'!$G:$G),"")</f>
        <v>74</v>
      </c>
      <c r="S3603" s="27" t="str">
        <f>IFERROR(_xlfn.XLOOKUP($B3603,'Ownership Metrics'!$A:$A,'Ownership Metrics'!$H:$H),"")</f>
        <v>Mayoritas</v>
      </c>
      <c r="T3603" s="27" t="str">
        <f>IFERROR(_xlfn.XLOOKUP($B3603,'Ownership Metrics'!$A:$A,'Ownership Metrics'!$I:$I),"")</f>
        <v>Tinggi</v>
      </c>
      <c r="U3603" s="27">
        <f>IF(COUNTIFS($B$2:$B3603,$B3603,$D$2:$D3603,$D3603)=1,1,0)</f>
        <v>1</v>
      </c>
      <c r="V3603" s="27">
        <f t="shared" si="169"/>
        <v>4.04</v>
      </c>
      <c r="W3603" s="27">
        <f t="shared" si="170"/>
        <v>2</v>
      </c>
      <c r="X3603" s="27">
        <f t="shared" si="168"/>
        <v>4.0399996397000004</v>
      </c>
    </row>
    <row r="3604" spans="1:24" x14ac:dyDescent="0.25">
      <c r="A3604" s="26">
        <v>46265</v>
      </c>
      <c r="B3604" s="27" t="s">
        <v>10628</v>
      </c>
      <c r="C3604" s="27" t="s">
        <v>3896</v>
      </c>
      <c r="D3604" s="27" t="s">
        <v>3901</v>
      </c>
      <c r="E3604" s="27" t="s">
        <v>35</v>
      </c>
      <c r="F3604" s="27" t="s">
        <v>23</v>
      </c>
      <c r="G3604" s="27" t="s">
        <v>36</v>
      </c>
      <c r="H3604" s="27" t="s">
        <v>24</v>
      </c>
      <c r="I3604" s="28">
        <v>47942500</v>
      </c>
      <c r="J3604" s="28">
        <v>0</v>
      </c>
      <c r="K3604" s="28">
        <v>47942500</v>
      </c>
      <c r="L3604" s="29">
        <v>3.36</v>
      </c>
      <c r="M3604" s="29">
        <f>IFERROR(_xlfn.XLOOKUP($B3604,'Ownership Metrics'!$A:$A,'Ownership Metrics'!$B:$B),"")</f>
        <v>3.64</v>
      </c>
      <c r="N3604" s="28">
        <f>IFERROR(_xlfn.XLOOKUP($B3604,'Ownership Metrics'!$A:$A,'Ownership Metrics'!$C:$C),"")</f>
        <v>6428</v>
      </c>
      <c r="O3604" s="29">
        <f>IFERROR(_xlfn.XLOOKUP($B3604,'Ownership Metrics'!$A:$A,'Ownership Metrics'!$D:$D),"")</f>
        <v>79.819999999999993</v>
      </c>
      <c r="P3604" s="29">
        <f>IFERROR(_xlfn.XLOOKUP($B3604,'Ownership Metrics'!$A:$A,'Ownership Metrics'!$E:$E),"")</f>
        <v>87.41</v>
      </c>
      <c r="Q3604" s="30">
        <f>IFERROR(_xlfn.XLOOKUP($B3604,'Ownership Metrics'!$A:$A,'Ownership Metrics'!$F:$F),"")</f>
        <v>6</v>
      </c>
      <c r="R3604" s="30">
        <f>IFERROR(_xlfn.XLOOKUP($B3604,'Ownership Metrics'!$A:$A,'Ownership Metrics'!$G:$G),"")</f>
        <v>74</v>
      </c>
      <c r="S3604" s="27" t="str">
        <f>IFERROR(_xlfn.XLOOKUP($B3604,'Ownership Metrics'!$A:$A,'Ownership Metrics'!$H:$H),"")</f>
        <v>Mayoritas</v>
      </c>
      <c r="T3604" s="27" t="str">
        <f>IFERROR(_xlfn.XLOOKUP($B3604,'Ownership Metrics'!$A:$A,'Ownership Metrics'!$I:$I),"")</f>
        <v>Tinggi</v>
      </c>
      <c r="U3604" s="27">
        <f>IF(COUNTIFS($B$2:$B3604,$B3604,$D$2:$D3604,$D3604)=1,1,0)</f>
        <v>1</v>
      </c>
      <c r="V3604" s="27">
        <f t="shared" si="169"/>
        <v>3.36</v>
      </c>
      <c r="W3604" s="27">
        <f t="shared" si="170"/>
        <v>5</v>
      </c>
      <c r="X3604" s="27">
        <f t="shared" si="168"/>
        <v>3.3599996395999998</v>
      </c>
    </row>
    <row r="3605" spans="1:24" x14ac:dyDescent="0.25">
      <c r="A3605" s="26">
        <v>46265</v>
      </c>
      <c r="B3605" s="27" t="s">
        <v>10628</v>
      </c>
      <c r="C3605" s="27" t="s">
        <v>3896</v>
      </c>
      <c r="D3605" s="27" t="s">
        <v>147</v>
      </c>
      <c r="E3605" s="27" t="s">
        <v>67</v>
      </c>
      <c r="F3605" s="27" t="s">
        <v>32</v>
      </c>
      <c r="G3605" s="27"/>
      <c r="H3605" s="27" t="s">
        <v>64</v>
      </c>
      <c r="I3605" s="28">
        <v>50657143</v>
      </c>
      <c r="J3605" s="28">
        <v>0</v>
      </c>
      <c r="K3605" s="28">
        <v>50657143</v>
      </c>
      <c r="L3605" s="29">
        <v>3.55</v>
      </c>
      <c r="M3605" s="29">
        <f>IFERROR(_xlfn.XLOOKUP($B3605,'Ownership Metrics'!$A:$A,'Ownership Metrics'!$B:$B),"")</f>
        <v>3.64</v>
      </c>
      <c r="N3605" s="28">
        <f>IFERROR(_xlfn.XLOOKUP($B3605,'Ownership Metrics'!$A:$A,'Ownership Metrics'!$C:$C),"")</f>
        <v>6428</v>
      </c>
      <c r="O3605" s="29">
        <f>IFERROR(_xlfn.XLOOKUP($B3605,'Ownership Metrics'!$A:$A,'Ownership Metrics'!$D:$D),"")</f>
        <v>79.819999999999993</v>
      </c>
      <c r="P3605" s="29">
        <f>IFERROR(_xlfn.XLOOKUP($B3605,'Ownership Metrics'!$A:$A,'Ownership Metrics'!$E:$E),"")</f>
        <v>87.41</v>
      </c>
      <c r="Q3605" s="30">
        <f>IFERROR(_xlfn.XLOOKUP($B3605,'Ownership Metrics'!$A:$A,'Ownership Metrics'!$F:$F),"")</f>
        <v>6</v>
      </c>
      <c r="R3605" s="30">
        <f>IFERROR(_xlfn.XLOOKUP($B3605,'Ownership Metrics'!$A:$A,'Ownership Metrics'!$G:$G),"")</f>
        <v>74</v>
      </c>
      <c r="S3605" s="27" t="str">
        <f>IFERROR(_xlfn.XLOOKUP($B3605,'Ownership Metrics'!$A:$A,'Ownership Metrics'!$H:$H),"")</f>
        <v>Mayoritas</v>
      </c>
      <c r="T3605" s="27" t="str">
        <f>IFERROR(_xlfn.XLOOKUP($B3605,'Ownership Metrics'!$A:$A,'Ownership Metrics'!$I:$I),"")</f>
        <v>Tinggi</v>
      </c>
      <c r="U3605" s="27">
        <f>IF(COUNTIFS($B$2:$B3605,$B3605,$D$2:$D3605,$D3605)=1,1,0)</f>
        <v>1</v>
      </c>
      <c r="V3605" s="27">
        <f t="shared" si="169"/>
        <v>3.55</v>
      </c>
      <c r="W3605" s="27">
        <f t="shared" si="170"/>
        <v>3</v>
      </c>
      <c r="X3605" s="27">
        <f t="shared" si="168"/>
        <v>3.5499996394999997</v>
      </c>
    </row>
    <row r="3606" spans="1:24" x14ac:dyDescent="0.25">
      <c r="A3606" s="26">
        <v>46265</v>
      </c>
      <c r="B3606" s="27" t="s">
        <v>10629</v>
      </c>
      <c r="C3606" s="27" t="s">
        <v>3903</v>
      </c>
      <c r="D3606" s="27" t="s">
        <v>3904</v>
      </c>
      <c r="E3606" s="27" t="s">
        <v>74</v>
      </c>
      <c r="F3606" s="27" t="s">
        <v>23</v>
      </c>
      <c r="G3606" s="27"/>
      <c r="H3606" s="27" t="s">
        <v>24</v>
      </c>
      <c r="I3606" s="28">
        <v>13000000</v>
      </c>
      <c r="J3606" s="28">
        <v>0</v>
      </c>
      <c r="K3606" s="28">
        <v>13000000</v>
      </c>
      <c r="L3606" s="29">
        <v>1.21</v>
      </c>
      <c r="M3606" s="29">
        <f>IFERROR(_xlfn.XLOOKUP($B3606,'Ownership Metrics'!$A:$A,'Ownership Metrics'!$B:$B),"")</f>
        <v>41.16</v>
      </c>
      <c r="N3606" s="28">
        <f>IFERROR(_xlfn.XLOOKUP($B3606,'Ownership Metrics'!$A:$A,'Ownership Metrics'!$C:$C),"")</f>
        <v>1166</v>
      </c>
      <c r="O3606" s="29">
        <f>IFERROR(_xlfn.XLOOKUP($B3606,'Ownership Metrics'!$A:$A,'Ownership Metrics'!$D:$D),"")</f>
        <v>32.56</v>
      </c>
      <c r="P3606" s="29">
        <f>IFERROR(_xlfn.XLOOKUP($B3606,'Ownership Metrics'!$A:$A,'Ownership Metrics'!$E:$E),"")</f>
        <v>44.35</v>
      </c>
      <c r="Q3606" s="30">
        <f>IFERROR(_xlfn.XLOOKUP($B3606,'Ownership Metrics'!$A:$A,'Ownership Metrics'!$F:$F),"")</f>
        <v>11</v>
      </c>
      <c r="R3606" s="30">
        <f>IFERROR(_xlfn.XLOOKUP($B3606,'Ownership Metrics'!$A:$A,'Ownership Metrics'!$G:$G),"")</f>
        <v>30</v>
      </c>
      <c r="S3606" s="27" t="str">
        <f>IFERROR(_xlfn.XLOOKUP($B3606,'Ownership Metrics'!$A:$A,'Ownership Metrics'!$H:$H),"")</f>
        <v>Moderat</v>
      </c>
      <c r="T3606" s="27" t="str">
        <f>IFERROR(_xlfn.XLOOKUP($B3606,'Ownership Metrics'!$A:$A,'Ownership Metrics'!$I:$I),"")</f>
        <v>Sedang</v>
      </c>
      <c r="U3606" s="27">
        <f>IF(COUNTIFS($B$2:$B3606,$B3606,$D$2:$D3606,$D3606)=1,1,0)</f>
        <v>1</v>
      </c>
      <c r="V3606" s="27">
        <f t="shared" si="169"/>
        <v>1.21</v>
      </c>
      <c r="W3606" s="27">
        <f t="shared" si="170"/>
        <v>11</v>
      </c>
      <c r="X3606" s="27">
        <f t="shared" si="168"/>
        <v>1.2099996393999999</v>
      </c>
    </row>
    <row r="3607" spans="1:24" x14ac:dyDescent="0.25">
      <c r="A3607" s="26">
        <v>46265</v>
      </c>
      <c r="B3607" s="27" t="s">
        <v>10629</v>
      </c>
      <c r="C3607" s="27" t="s">
        <v>3903</v>
      </c>
      <c r="D3607" s="27" t="s">
        <v>3905</v>
      </c>
      <c r="E3607" s="27" t="s">
        <v>83</v>
      </c>
      <c r="F3607" s="27" t="s">
        <v>23</v>
      </c>
      <c r="G3607" s="27"/>
      <c r="H3607" s="27" t="s">
        <v>24</v>
      </c>
      <c r="I3607" s="28">
        <v>19500000</v>
      </c>
      <c r="J3607" s="28">
        <v>0</v>
      </c>
      <c r="K3607" s="28">
        <v>19500000</v>
      </c>
      <c r="L3607" s="29">
        <v>1.81</v>
      </c>
      <c r="M3607" s="29">
        <f>IFERROR(_xlfn.XLOOKUP($B3607,'Ownership Metrics'!$A:$A,'Ownership Metrics'!$B:$B),"")</f>
        <v>41.16</v>
      </c>
      <c r="N3607" s="28">
        <f>IFERROR(_xlfn.XLOOKUP($B3607,'Ownership Metrics'!$A:$A,'Ownership Metrics'!$C:$C),"")</f>
        <v>1166</v>
      </c>
      <c r="O3607" s="29">
        <f>IFERROR(_xlfn.XLOOKUP($B3607,'Ownership Metrics'!$A:$A,'Ownership Metrics'!$D:$D),"")</f>
        <v>32.56</v>
      </c>
      <c r="P3607" s="29">
        <f>IFERROR(_xlfn.XLOOKUP($B3607,'Ownership Metrics'!$A:$A,'Ownership Metrics'!$E:$E),"")</f>
        <v>44.35</v>
      </c>
      <c r="Q3607" s="30">
        <f>IFERROR(_xlfn.XLOOKUP($B3607,'Ownership Metrics'!$A:$A,'Ownership Metrics'!$F:$F),"")</f>
        <v>11</v>
      </c>
      <c r="R3607" s="30">
        <f>IFERROR(_xlfn.XLOOKUP($B3607,'Ownership Metrics'!$A:$A,'Ownership Metrics'!$G:$G),"")</f>
        <v>30</v>
      </c>
      <c r="S3607" s="27" t="str">
        <f>IFERROR(_xlfn.XLOOKUP($B3607,'Ownership Metrics'!$A:$A,'Ownership Metrics'!$H:$H),"")</f>
        <v>Moderat</v>
      </c>
      <c r="T3607" s="27" t="str">
        <f>IFERROR(_xlfn.XLOOKUP($B3607,'Ownership Metrics'!$A:$A,'Ownership Metrics'!$I:$I),"")</f>
        <v>Sedang</v>
      </c>
      <c r="U3607" s="27">
        <f>IF(COUNTIFS($B$2:$B3607,$B3607,$D$2:$D3607,$D3607)=1,1,0)</f>
        <v>1</v>
      </c>
      <c r="V3607" s="27">
        <f t="shared" si="169"/>
        <v>1.81</v>
      </c>
      <c r="W3607" s="27">
        <f t="shared" si="170"/>
        <v>8</v>
      </c>
      <c r="X3607" s="27">
        <f t="shared" si="168"/>
        <v>1.8099996393</v>
      </c>
    </row>
    <row r="3608" spans="1:24" x14ac:dyDescent="0.25">
      <c r="A3608" s="26">
        <v>46265</v>
      </c>
      <c r="B3608" s="27" t="s">
        <v>10629</v>
      </c>
      <c r="C3608" s="27" t="s">
        <v>3903</v>
      </c>
      <c r="D3608" s="27" t="s">
        <v>2303</v>
      </c>
      <c r="E3608" s="27" t="s">
        <v>22</v>
      </c>
      <c r="F3608" s="27" t="s">
        <v>23</v>
      </c>
      <c r="G3608" s="27"/>
      <c r="H3608" s="27" t="s">
        <v>24</v>
      </c>
      <c r="I3608" s="28">
        <v>83369534</v>
      </c>
      <c r="J3608" s="28">
        <v>0</v>
      </c>
      <c r="K3608" s="28">
        <v>83369534</v>
      </c>
      <c r="L3608" s="29">
        <v>7.75</v>
      </c>
      <c r="M3608" s="29">
        <f>IFERROR(_xlfn.XLOOKUP($B3608,'Ownership Metrics'!$A:$A,'Ownership Metrics'!$B:$B),"")</f>
        <v>41.16</v>
      </c>
      <c r="N3608" s="28">
        <f>IFERROR(_xlfn.XLOOKUP($B3608,'Ownership Metrics'!$A:$A,'Ownership Metrics'!$C:$C),"")</f>
        <v>1166</v>
      </c>
      <c r="O3608" s="29">
        <f>IFERROR(_xlfn.XLOOKUP($B3608,'Ownership Metrics'!$A:$A,'Ownership Metrics'!$D:$D),"")</f>
        <v>32.56</v>
      </c>
      <c r="P3608" s="29">
        <f>IFERROR(_xlfn.XLOOKUP($B3608,'Ownership Metrics'!$A:$A,'Ownership Metrics'!$E:$E),"")</f>
        <v>44.35</v>
      </c>
      <c r="Q3608" s="30">
        <f>IFERROR(_xlfn.XLOOKUP($B3608,'Ownership Metrics'!$A:$A,'Ownership Metrics'!$F:$F),"")</f>
        <v>11</v>
      </c>
      <c r="R3608" s="30">
        <f>IFERROR(_xlfn.XLOOKUP($B3608,'Ownership Metrics'!$A:$A,'Ownership Metrics'!$G:$G),"")</f>
        <v>30</v>
      </c>
      <c r="S3608" s="27" t="str">
        <f>IFERROR(_xlfn.XLOOKUP($B3608,'Ownership Metrics'!$A:$A,'Ownership Metrics'!$H:$H),"")</f>
        <v>Moderat</v>
      </c>
      <c r="T3608" s="27" t="str">
        <f>IFERROR(_xlfn.XLOOKUP($B3608,'Ownership Metrics'!$A:$A,'Ownership Metrics'!$I:$I),"")</f>
        <v>Sedang</v>
      </c>
      <c r="U3608" s="27">
        <f>IF(COUNTIFS($B$2:$B3608,$B3608,$D$2:$D3608,$D3608)=1,1,0)</f>
        <v>1</v>
      </c>
      <c r="V3608" s="27">
        <f t="shared" si="169"/>
        <v>7.75</v>
      </c>
      <c r="W3608" s="27">
        <f t="shared" si="170"/>
        <v>2</v>
      </c>
      <c r="X3608" s="27">
        <f t="shared" si="168"/>
        <v>7.7499996392000003</v>
      </c>
    </row>
    <row r="3609" spans="1:24" x14ac:dyDescent="0.25">
      <c r="A3609" s="26">
        <v>46265</v>
      </c>
      <c r="B3609" s="27" t="s">
        <v>10629</v>
      </c>
      <c r="C3609" s="27" t="s">
        <v>3903</v>
      </c>
      <c r="D3609" s="27" t="s">
        <v>3906</v>
      </c>
      <c r="E3609" s="27" t="s">
        <v>22</v>
      </c>
      <c r="F3609" s="27" t="s">
        <v>23</v>
      </c>
      <c r="G3609" s="27"/>
      <c r="H3609" s="27" t="s">
        <v>24</v>
      </c>
      <c r="I3609" s="28">
        <v>350300000</v>
      </c>
      <c r="J3609" s="28">
        <v>0</v>
      </c>
      <c r="K3609" s="28">
        <v>350300000</v>
      </c>
      <c r="L3609" s="29">
        <v>32.56</v>
      </c>
      <c r="M3609" s="29">
        <f>IFERROR(_xlfn.XLOOKUP($B3609,'Ownership Metrics'!$A:$A,'Ownership Metrics'!$B:$B),"")</f>
        <v>41.16</v>
      </c>
      <c r="N3609" s="28">
        <f>IFERROR(_xlfn.XLOOKUP($B3609,'Ownership Metrics'!$A:$A,'Ownership Metrics'!$C:$C),"")</f>
        <v>1166</v>
      </c>
      <c r="O3609" s="29">
        <f>IFERROR(_xlfn.XLOOKUP($B3609,'Ownership Metrics'!$A:$A,'Ownership Metrics'!$D:$D),"")</f>
        <v>32.56</v>
      </c>
      <c r="P3609" s="29">
        <f>IFERROR(_xlfn.XLOOKUP($B3609,'Ownership Metrics'!$A:$A,'Ownership Metrics'!$E:$E),"")</f>
        <v>44.35</v>
      </c>
      <c r="Q3609" s="30">
        <f>IFERROR(_xlfn.XLOOKUP($B3609,'Ownership Metrics'!$A:$A,'Ownership Metrics'!$F:$F),"")</f>
        <v>11</v>
      </c>
      <c r="R3609" s="30">
        <f>IFERROR(_xlfn.XLOOKUP($B3609,'Ownership Metrics'!$A:$A,'Ownership Metrics'!$G:$G),"")</f>
        <v>30</v>
      </c>
      <c r="S3609" s="27" t="str">
        <f>IFERROR(_xlfn.XLOOKUP($B3609,'Ownership Metrics'!$A:$A,'Ownership Metrics'!$H:$H),"")</f>
        <v>Moderat</v>
      </c>
      <c r="T3609" s="27" t="str">
        <f>IFERROR(_xlfn.XLOOKUP($B3609,'Ownership Metrics'!$A:$A,'Ownership Metrics'!$I:$I),"")</f>
        <v>Sedang</v>
      </c>
      <c r="U3609" s="27">
        <f>IF(COUNTIFS($B$2:$B3609,$B3609,$D$2:$D3609,$D3609)=1,1,0)</f>
        <v>1</v>
      </c>
      <c r="V3609" s="27">
        <f t="shared" si="169"/>
        <v>32.56</v>
      </c>
      <c r="W3609" s="27">
        <f t="shared" si="170"/>
        <v>1</v>
      </c>
      <c r="X3609" s="27">
        <f t="shared" si="168"/>
        <v>32.559999639099999</v>
      </c>
    </row>
    <row r="3610" spans="1:24" x14ac:dyDescent="0.25">
      <c r="A3610" s="26">
        <v>46265</v>
      </c>
      <c r="B3610" s="27" t="s">
        <v>10629</v>
      </c>
      <c r="C3610" s="27" t="s">
        <v>3903</v>
      </c>
      <c r="D3610" s="27" t="s">
        <v>232</v>
      </c>
      <c r="E3610" s="27" t="s">
        <v>51</v>
      </c>
      <c r="F3610" s="27" t="s">
        <v>32</v>
      </c>
      <c r="G3610" s="27"/>
      <c r="H3610" s="27" t="s">
        <v>64</v>
      </c>
      <c r="I3610" s="28">
        <v>20000000</v>
      </c>
      <c r="J3610" s="28">
        <v>0</v>
      </c>
      <c r="K3610" s="28">
        <v>20000000</v>
      </c>
      <c r="L3610" s="29">
        <v>1.86</v>
      </c>
      <c r="M3610" s="29">
        <f>IFERROR(_xlfn.XLOOKUP($B3610,'Ownership Metrics'!$A:$A,'Ownership Metrics'!$B:$B),"")</f>
        <v>41.16</v>
      </c>
      <c r="N3610" s="28">
        <f>IFERROR(_xlfn.XLOOKUP($B3610,'Ownership Metrics'!$A:$A,'Ownership Metrics'!$C:$C),"")</f>
        <v>1166</v>
      </c>
      <c r="O3610" s="29">
        <f>IFERROR(_xlfn.XLOOKUP($B3610,'Ownership Metrics'!$A:$A,'Ownership Metrics'!$D:$D),"")</f>
        <v>32.56</v>
      </c>
      <c r="P3610" s="29">
        <f>IFERROR(_xlfn.XLOOKUP($B3610,'Ownership Metrics'!$A:$A,'Ownership Metrics'!$E:$E),"")</f>
        <v>44.35</v>
      </c>
      <c r="Q3610" s="30">
        <f>IFERROR(_xlfn.XLOOKUP($B3610,'Ownership Metrics'!$A:$A,'Ownership Metrics'!$F:$F),"")</f>
        <v>11</v>
      </c>
      <c r="R3610" s="30">
        <f>IFERROR(_xlfn.XLOOKUP($B3610,'Ownership Metrics'!$A:$A,'Ownership Metrics'!$G:$G),"")</f>
        <v>30</v>
      </c>
      <c r="S3610" s="27" t="str">
        <f>IFERROR(_xlfn.XLOOKUP($B3610,'Ownership Metrics'!$A:$A,'Ownership Metrics'!$H:$H),"")</f>
        <v>Moderat</v>
      </c>
      <c r="T3610" s="27" t="str">
        <f>IFERROR(_xlfn.XLOOKUP($B3610,'Ownership Metrics'!$A:$A,'Ownership Metrics'!$I:$I),"")</f>
        <v>Sedang</v>
      </c>
      <c r="U3610" s="27">
        <f>IF(COUNTIFS($B$2:$B3610,$B3610,$D$2:$D3610,$D3610)=1,1,0)</f>
        <v>1</v>
      </c>
      <c r="V3610" s="27">
        <f t="shared" si="169"/>
        <v>1.86</v>
      </c>
      <c r="W3610" s="27">
        <f t="shared" si="170"/>
        <v>5</v>
      </c>
      <c r="X3610" s="27">
        <f t="shared" si="168"/>
        <v>1.8599996390000002</v>
      </c>
    </row>
    <row r="3611" spans="1:24" x14ac:dyDescent="0.25">
      <c r="A3611" s="26">
        <v>46265</v>
      </c>
      <c r="B3611" s="27" t="s">
        <v>10629</v>
      </c>
      <c r="C3611" s="27" t="s">
        <v>3903</v>
      </c>
      <c r="D3611" s="27" t="s">
        <v>3907</v>
      </c>
      <c r="E3611" s="27" t="s">
        <v>35</v>
      </c>
      <c r="F3611" s="27" t="s">
        <v>23</v>
      </c>
      <c r="G3611" s="27" t="s">
        <v>36</v>
      </c>
      <c r="H3611" s="27" t="s">
        <v>24</v>
      </c>
      <c r="I3611" s="28">
        <v>14984000</v>
      </c>
      <c r="J3611" s="28">
        <v>0</v>
      </c>
      <c r="K3611" s="28">
        <v>14984000</v>
      </c>
      <c r="L3611" s="29">
        <v>1.39</v>
      </c>
      <c r="M3611" s="29">
        <f>IFERROR(_xlfn.XLOOKUP($B3611,'Ownership Metrics'!$A:$A,'Ownership Metrics'!$B:$B),"")</f>
        <v>41.16</v>
      </c>
      <c r="N3611" s="28">
        <f>IFERROR(_xlfn.XLOOKUP($B3611,'Ownership Metrics'!$A:$A,'Ownership Metrics'!$C:$C),"")</f>
        <v>1166</v>
      </c>
      <c r="O3611" s="29">
        <f>IFERROR(_xlfn.XLOOKUP($B3611,'Ownership Metrics'!$A:$A,'Ownership Metrics'!$D:$D),"")</f>
        <v>32.56</v>
      </c>
      <c r="P3611" s="29">
        <f>IFERROR(_xlfn.XLOOKUP($B3611,'Ownership Metrics'!$A:$A,'Ownership Metrics'!$E:$E),"")</f>
        <v>44.35</v>
      </c>
      <c r="Q3611" s="30">
        <f>IFERROR(_xlfn.XLOOKUP($B3611,'Ownership Metrics'!$A:$A,'Ownership Metrics'!$F:$F),"")</f>
        <v>11</v>
      </c>
      <c r="R3611" s="30">
        <f>IFERROR(_xlfn.XLOOKUP($B3611,'Ownership Metrics'!$A:$A,'Ownership Metrics'!$G:$G),"")</f>
        <v>30</v>
      </c>
      <c r="S3611" s="27" t="str">
        <f>IFERROR(_xlfn.XLOOKUP($B3611,'Ownership Metrics'!$A:$A,'Ownership Metrics'!$H:$H),"")</f>
        <v>Moderat</v>
      </c>
      <c r="T3611" s="27" t="str">
        <f>IFERROR(_xlfn.XLOOKUP($B3611,'Ownership Metrics'!$A:$A,'Ownership Metrics'!$I:$I),"")</f>
        <v>Sedang</v>
      </c>
      <c r="U3611" s="27">
        <f>IF(COUNTIFS($B$2:$B3611,$B3611,$D$2:$D3611,$D3611)=1,1,0)</f>
        <v>1</v>
      </c>
      <c r="V3611" s="27">
        <f t="shared" si="169"/>
        <v>1.39</v>
      </c>
      <c r="W3611" s="27">
        <f t="shared" si="170"/>
        <v>9</v>
      </c>
      <c r="X3611" s="27">
        <f t="shared" si="168"/>
        <v>1.3899996389</v>
      </c>
    </row>
    <row r="3612" spans="1:24" x14ac:dyDescent="0.25">
      <c r="A3612" s="26">
        <v>46265</v>
      </c>
      <c r="B3612" s="27" t="s">
        <v>10629</v>
      </c>
      <c r="C3612" s="27" t="s">
        <v>3903</v>
      </c>
      <c r="D3612" s="27" t="s">
        <v>3908</v>
      </c>
      <c r="E3612" s="27" t="s">
        <v>35</v>
      </c>
      <c r="F3612" s="27" t="s">
        <v>23</v>
      </c>
      <c r="G3612" s="27" t="s">
        <v>36</v>
      </c>
      <c r="H3612" s="27" t="s">
        <v>24</v>
      </c>
      <c r="I3612" s="28">
        <v>20000000</v>
      </c>
      <c r="J3612" s="28">
        <v>0</v>
      </c>
      <c r="K3612" s="28">
        <v>20000000</v>
      </c>
      <c r="L3612" s="29">
        <v>1.86</v>
      </c>
      <c r="M3612" s="29">
        <f>IFERROR(_xlfn.XLOOKUP($B3612,'Ownership Metrics'!$A:$A,'Ownership Metrics'!$B:$B),"")</f>
        <v>41.16</v>
      </c>
      <c r="N3612" s="28">
        <f>IFERROR(_xlfn.XLOOKUP($B3612,'Ownership Metrics'!$A:$A,'Ownership Metrics'!$C:$C),"")</f>
        <v>1166</v>
      </c>
      <c r="O3612" s="29">
        <f>IFERROR(_xlfn.XLOOKUP($B3612,'Ownership Metrics'!$A:$A,'Ownership Metrics'!$D:$D),"")</f>
        <v>32.56</v>
      </c>
      <c r="P3612" s="29">
        <f>IFERROR(_xlfn.XLOOKUP($B3612,'Ownership Metrics'!$A:$A,'Ownership Metrics'!$E:$E),"")</f>
        <v>44.35</v>
      </c>
      <c r="Q3612" s="30">
        <f>IFERROR(_xlfn.XLOOKUP($B3612,'Ownership Metrics'!$A:$A,'Ownership Metrics'!$F:$F),"")</f>
        <v>11</v>
      </c>
      <c r="R3612" s="30">
        <f>IFERROR(_xlfn.XLOOKUP($B3612,'Ownership Metrics'!$A:$A,'Ownership Metrics'!$G:$G),"")</f>
        <v>30</v>
      </c>
      <c r="S3612" s="27" t="str">
        <f>IFERROR(_xlfn.XLOOKUP($B3612,'Ownership Metrics'!$A:$A,'Ownership Metrics'!$H:$H),"")</f>
        <v>Moderat</v>
      </c>
      <c r="T3612" s="27" t="str">
        <f>IFERROR(_xlfn.XLOOKUP($B3612,'Ownership Metrics'!$A:$A,'Ownership Metrics'!$I:$I),"")</f>
        <v>Sedang</v>
      </c>
      <c r="U3612" s="27">
        <f>IF(COUNTIFS($B$2:$B3612,$B3612,$D$2:$D3612,$D3612)=1,1,0)</f>
        <v>1</v>
      </c>
      <c r="V3612" s="27">
        <f t="shared" si="169"/>
        <v>1.86</v>
      </c>
      <c r="W3612" s="27">
        <f t="shared" si="170"/>
        <v>6</v>
      </c>
      <c r="X3612" s="27">
        <f t="shared" si="168"/>
        <v>1.8599996388000002</v>
      </c>
    </row>
    <row r="3613" spans="1:24" x14ac:dyDescent="0.25">
      <c r="A3613" s="26">
        <v>46265</v>
      </c>
      <c r="B3613" s="27" t="s">
        <v>10629</v>
      </c>
      <c r="C3613" s="27" t="s">
        <v>3903</v>
      </c>
      <c r="D3613" s="27" t="s">
        <v>3909</v>
      </c>
      <c r="E3613" s="27" t="s">
        <v>35</v>
      </c>
      <c r="F3613" s="27" t="s">
        <v>23</v>
      </c>
      <c r="G3613" s="27" t="s">
        <v>36</v>
      </c>
      <c r="H3613" s="27" t="s">
        <v>24</v>
      </c>
      <c r="I3613" s="28">
        <v>20000000</v>
      </c>
      <c r="J3613" s="28">
        <v>0</v>
      </c>
      <c r="K3613" s="28">
        <v>20000000</v>
      </c>
      <c r="L3613" s="29">
        <v>1.86</v>
      </c>
      <c r="M3613" s="29">
        <f>IFERROR(_xlfn.XLOOKUP($B3613,'Ownership Metrics'!$A:$A,'Ownership Metrics'!$B:$B),"")</f>
        <v>41.16</v>
      </c>
      <c r="N3613" s="28">
        <f>IFERROR(_xlfn.XLOOKUP($B3613,'Ownership Metrics'!$A:$A,'Ownership Metrics'!$C:$C),"")</f>
        <v>1166</v>
      </c>
      <c r="O3613" s="29">
        <f>IFERROR(_xlfn.XLOOKUP($B3613,'Ownership Metrics'!$A:$A,'Ownership Metrics'!$D:$D),"")</f>
        <v>32.56</v>
      </c>
      <c r="P3613" s="29">
        <f>IFERROR(_xlfn.XLOOKUP($B3613,'Ownership Metrics'!$A:$A,'Ownership Metrics'!$E:$E),"")</f>
        <v>44.35</v>
      </c>
      <c r="Q3613" s="30">
        <f>IFERROR(_xlfn.XLOOKUP($B3613,'Ownership Metrics'!$A:$A,'Ownership Metrics'!$F:$F),"")</f>
        <v>11</v>
      </c>
      <c r="R3613" s="30">
        <f>IFERROR(_xlfn.XLOOKUP($B3613,'Ownership Metrics'!$A:$A,'Ownership Metrics'!$G:$G),"")</f>
        <v>30</v>
      </c>
      <c r="S3613" s="27" t="str">
        <f>IFERROR(_xlfn.XLOOKUP($B3613,'Ownership Metrics'!$A:$A,'Ownership Metrics'!$H:$H),"")</f>
        <v>Moderat</v>
      </c>
      <c r="T3613" s="27" t="str">
        <f>IFERROR(_xlfn.XLOOKUP($B3613,'Ownership Metrics'!$A:$A,'Ownership Metrics'!$I:$I),"")</f>
        <v>Sedang</v>
      </c>
      <c r="U3613" s="27">
        <f>IF(COUNTIFS($B$2:$B3613,$B3613,$D$2:$D3613,$D3613)=1,1,0)</f>
        <v>1</v>
      </c>
      <c r="V3613" s="27">
        <f t="shared" si="169"/>
        <v>1.86</v>
      </c>
      <c r="W3613" s="27">
        <f t="shared" si="170"/>
        <v>7</v>
      </c>
      <c r="X3613" s="27">
        <f t="shared" si="168"/>
        <v>1.8599996387000002</v>
      </c>
    </row>
    <row r="3614" spans="1:24" x14ac:dyDescent="0.25">
      <c r="A3614" s="26">
        <v>46265</v>
      </c>
      <c r="B3614" s="27" t="s">
        <v>10629</v>
      </c>
      <c r="C3614" s="27" t="s">
        <v>3903</v>
      </c>
      <c r="D3614" s="27" t="s">
        <v>550</v>
      </c>
      <c r="E3614" s="27" t="s">
        <v>44</v>
      </c>
      <c r="F3614" s="27" t="s">
        <v>23</v>
      </c>
      <c r="G3614" s="27"/>
      <c r="H3614" s="27" t="s">
        <v>24</v>
      </c>
      <c r="I3614" s="28">
        <v>35000000</v>
      </c>
      <c r="J3614" s="28">
        <v>0</v>
      </c>
      <c r="K3614" s="28">
        <v>35000000</v>
      </c>
      <c r="L3614" s="29">
        <v>3.25</v>
      </c>
      <c r="M3614" s="29">
        <f>IFERROR(_xlfn.XLOOKUP($B3614,'Ownership Metrics'!$A:$A,'Ownership Metrics'!$B:$B),"")</f>
        <v>41.16</v>
      </c>
      <c r="N3614" s="28">
        <f>IFERROR(_xlfn.XLOOKUP($B3614,'Ownership Metrics'!$A:$A,'Ownership Metrics'!$C:$C),"")</f>
        <v>1166</v>
      </c>
      <c r="O3614" s="29">
        <f>IFERROR(_xlfn.XLOOKUP($B3614,'Ownership Metrics'!$A:$A,'Ownership Metrics'!$D:$D),"")</f>
        <v>32.56</v>
      </c>
      <c r="P3614" s="29">
        <f>IFERROR(_xlfn.XLOOKUP($B3614,'Ownership Metrics'!$A:$A,'Ownership Metrics'!$E:$E),"")</f>
        <v>44.35</v>
      </c>
      <c r="Q3614" s="30">
        <f>IFERROR(_xlfn.XLOOKUP($B3614,'Ownership Metrics'!$A:$A,'Ownership Metrics'!$F:$F),"")</f>
        <v>11</v>
      </c>
      <c r="R3614" s="30">
        <f>IFERROR(_xlfn.XLOOKUP($B3614,'Ownership Metrics'!$A:$A,'Ownership Metrics'!$G:$G),"")</f>
        <v>30</v>
      </c>
      <c r="S3614" s="27" t="str">
        <f>IFERROR(_xlfn.XLOOKUP($B3614,'Ownership Metrics'!$A:$A,'Ownership Metrics'!$H:$H),"")</f>
        <v>Moderat</v>
      </c>
      <c r="T3614" s="27" t="str">
        <f>IFERROR(_xlfn.XLOOKUP($B3614,'Ownership Metrics'!$A:$A,'Ownership Metrics'!$I:$I),"")</f>
        <v>Sedang</v>
      </c>
      <c r="U3614" s="27">
        <f>IF(COUNTIFS($B$2:$B3614,$B3614,$D$2:$D3614,$D3614)=1,1,0)</f>
        <v>1</v>
      </c>
      <c r="V3614" s="27">
        <f t="shared" si="169"/>
        <v>3.25</v>
      </c>
      <c r="W3614" s="27">
        <f t="shared" si="170"/>
        <v>4</v>
      </c>
      <c r="X3614" s="27">
        <f t="shared" si="168"/>
        <v>3.2499996385999999</v>
      </c>
    </row>
    <row r="3615" spans="1:24" x14ac:dyDescent="0.25">
      <c r="A3615" s="26">
        <v>46265</v>
      </c>
      <c r="B3615" s="27" t="s">
        <v>10629</v>
      </c>
      <c r="C3615" s="27" t="s">
        <v>3903</v>
      </c>
      <c r="D3615" s="27" t="s">
        <v>3910</v>
      </c>
      <c r="E3615" s="27" t="s">
        <v>72</v>
      </c>
      <c r="F3615" s="27" t="s">
        <v>23</v>
      </c>
      <c r="G3615" s="27"/>
      <c r="H3615" s="27" t="s">
        <v>24</v>
      </c>
      <c r="I3615" s="28">
        <v>13476000</v>
      </c>
      <c r="J3615" s="28">
        <v>0</v>
      </c>
      <c r="K3615" s="28">
        <v>13476000</v>
      </c>
      <c r="L3615" s="29">
        <v>1.25</v>
      </c>
      <c r="M3615" s="29">
        <f>IFERROR(_xlfn.XLOOKUP($B3615,'Ownership Metrics'!$A:$A,'Ownership Metrics'!$B:$B),"")</f>
        <v>41.16</v>
      </c>
      <c r="N3615" s="28">
        <f>IFERROR(_xlfn.XLOOKUP($B3615,'Ownership Metrics'!$A:$A,'Ownership Metrics'!$C:$C),"")</f>
        <v>1166</v>
      </c>
      <c r="O3615" s="29">
        <f>IFERROR(_xlfn.XLOOKUP($B3615,'Ownership Metrics'!$A:$A,'Ownership Metrics'!$D:$D),"")</f>
        <v>32.56</v>
      </c>
      <c r="P3615" s="29">
        <f>IFERROR(_xlfn.XLOOKUP($B3615,'Ownership Metrics'!$A:$A,'Ownership Metrics'!$E:$E),"")</f>
        <v>44.35</v>
      </c>
      <c r="Q3615" s="30">
        <f>IFERROR(_xlfn.XLOOKUP($B3615,'Ownership Metrics'!$A:$A,'Ownership Metrics'!$F:$F),"")</f>
        <v>11</v>
      </c>
      <c r="R3615" s="30">
        <f>IFERROR(_xlfn.XLOOKUP($B3615,'Ownership Metrics'!$A:$A,'Ownership Metrics'!$G:$G),"")</f>
        <v>30</v>
      </c>
      <c r="S3615" s="27" t="str">
        <f>IFERROR(_xlfn.XLOOKUP($B3615,'Ownership Metrics'!$A:$A,'Ownership Metrics'!$H:$H),"")</f>
        <v>Moderat</v>
      </c>
      <c r="T3615" s="27" t="str">
        <f>IFERROR(_xlfn.XLOOKUP($B3615,'Ownership Metrics'!$A:$A,'Ownership Metrics'!$I:$I),"")</f>
        <v>Sedang</v>
      </c>
      <c r="U3615" s="27">
        <f>IF(COUNTIFS($B$2:$B3615,$B3615,$D$2:$D3615,$D3615)=1,1,0)</f>
        <v>1</v>
      </c>
      <c r="V3615" s="27">
        <f t="shared" si="169"/>
        <v>1.25</v>
      </c>
      <c r="W3615" s="27">
        <f t="shared" si="170"/>
        <v>10</v>
      </c>
      <c r="X3615" s="27">
        <f t="shared" si="168"/>
        <v>1.2499996385000001</v>
      </c>
    </row>
    <row r="3616" spans="1:24" x14ac:dyDescent="0.25">
      <c r="A3616" s="26">
        <v>46265</v>
      </c>
      <c r="B3616" s="27" t="s">
        <v>10629</v>
      </c>
      <c r="C3616" s="27" t="s">
        <v>3903</v>
      </c>
      <c r="D3616" s="27" t="s">
        <v>1012</v>
      </c>
      <c r="E3616" s="27" t="s">
        <v>72</v>
      </c>
      <c r="F3616" s="27" t="s">
        <v>23</v>
      </c>
      <c r="G3616" s="27"/>
      <c r="H3616" s="27" t="s">
        <v>24</v>
      </c>
      <c r="I3616" s="28">
        <v>43472300</v>
      </c>
      <c r="J3616" s="28">
        <v>0</v>
      </c>
      <c r="K3616" s="28">
        <v>43472300</v>
      </c>
      <c r="L3616" s="29">
        <v>4.04</v>
      </c>
      <c r="M3616" s="29">
        <f>IFERROR(_xlfn.XLOOKUP($B3616,'Ownership Metrics'!$A:$A,'Ownership Metrics'!$B:$B),"")</f>
        <v>41.16</v>
      </c>
      <c r="N3616" s="28">
        <f>IFERROR(_xlfn.XLOOKUP($B3616,'Ownership Metrics'!$A:$A,'Ownership Metrics'!$C:$C),"")</f>
        <v>1166</v>
      </c>
      <c r="O3616" s="29">
        <f>IFERROR(_xlfn.XLOOKUP($B3616,'Ownership Metrics'!$A:$A,'Ownership Metrics'!$D:$D),"")</f>
        <v>32.56</v>
      </c>
      <c r="P3616" s="29">
        <f>IFERROR(_xlfn.XLOOKUP($B3616,'Ownership Metrics'!$A:$A,'Ownership Metrics'!$E:$E),"")</f>
        <v>44.35</v>
      </c>
      <c r="Q3616" s="30">
        <f>IFERROR(_xlfn.XLOOKUP($B3616,'Ownership Metrics'!$A:$A,'Ownership Metrics'!$F:$F),"")</f>
        <v>11</v>
      </c>
      <c r="R3616" s="30">
        <f>IFERROR(_xlfn.XLOOKUP($B3616,'Ownership Metrics'!$A:$A,'Ownership Metrics'!$G:$G),"")</f>
        <v>30</v>
      </c>
      <c r="S3616" s="27" t="str">
        <f>IFERROR(_xlfn.XLOOKUP($B3616,'Ownership Metrics'!$A:$A,'Ownership Metrics'!$H:$H),"")</f>
        <v>Moderat</v>
      </c>
      <c r="T3616" s="27" t="str">
        <f>IFERROR(_xlfn.XLOOKUP($B3616,'Ownership Metrics'!$A:$A,'Ownership Metrics'!$I:$I),"")</f>
        <v>Sedang</v>
      </c>
      <c r="U3616" s="27">
        <f>IF(COUNTIFS($B$2:$B3616,$B3616,$D$2:$D3616,$D3616)=1,1,0)</f>
        <v>1</v>
      </c>
      <c r="V3616" s="27">
        <f t="shared" si="169"/>
        <v>4.04</v>
      </c>
      <c r="W3616" s="27">
        <f t="shared" si="170"/>
        <v>3</v>
      </c>
      <c r="X3616" s="27">
        <f t="shared" si="168"/>
        <v>4.0399996384000003</v>
      </c>
    </row>
    <row r="3617" spans="1:24" x14ac:dyDescent="0.25">
      <c r="A3617" s="26">
        <v>46265</v>
      </c>
      <c r="B3617" s="27" t="s">
        <v>10630</v>
      </c>
      <c r="C3617" s="27" t="s">
        <v>3912</v>
      </c>
      <c r="D3617" s="27" t="s">
        <v>3913</v>
      </c>
      <c r="E3617" s="27" t="s">
        <v>35</v>
      </c>
      <c r="F3617" s="27" t="s">
        <v>23</v>
      </c>
      <c r="G3617" s="27" t="s">
        <v>36</v>
      </c>
      <c r="H3617" s="27" t="s">
        <v>24</v>
      </c>
      <c r="I3617" s="28">
        <v>18000000</v>
      </c>
      <c r="J3617" s="28">
        <v>0</v>
      </c>
      <c r="K3617" s="28">
        <v>18000000</v>
      </c>
      <c r="L3617" s="29">
        <v>3.6</v>
      </c>
      <c r="M3617" s="29">
        <f>IFERROR(_xlfn.XLOOKUP($B3617,'Ownership Metrics'!$A:$A,'Ownership Metrics'!$B:$B),"")</f>
        <v>25.03</v>
      </c>
      <c r="N3617" s="28">
        <f>IFERROR(_xlfn.XLOOKUP($B3617,'Ownership Metrics'!$A:$A,'Ownership Metrics'!$C:$C),"")</f>
        <v>2860</v>
      </c>
      <c r="O3617" s="29">
        <f>IFERROR(_xlfn.XLOOKUP($B3617,'Ownership Metrics'!$A:$A,'Ownership Metrics'!$D:$D),"")</f>
        <v>52.5</v>
      </c>
      <c r="P3617" s="29">
        <f>IFERROR(_xlfn.XLOOKUP($B3617,'Ownership Metrics'!$A:$A,'Ownership Metrics'!$E:$E),"")</f>
        <v>62.97</v>
      </c>
      <c r="Q3617" s="30">
        <f>IFERROR(_xlfn.XLOOKUP($B3617,'Ownership Metrics'!$A:$A,'Ownership Metrics'!$F:$F),"")</f>
        <v>6</v>
      </c>
      <c r="R3617" s="30">
        <f>IFERROR(_xlfn.XLOOKUP($B3617,'Ownership Metrics'!$A:$A,'Ownership Metrics'!$G:$G),"")</f>
        <v>50</v>
      </c>
      <c r="S3617" s="27" t="str">
        <f>IFERROR(_xlfn.XLOOKUP($B3617,'Ownership Metrics'!$A:$A,'Ownership Metrics'!$H:$H),"")</f>
        <v>Mayoritas</v>
      </c>
      <c r="T3617" s="27" t="str">
        <f>IFERROR(_xlfn.XLOOKUP($B3617,'Ownership Metrics'!$A:$A,'Ownership Metrics'!$I:$I),"")</f>
        <v>Sedang</v>
      </c>
      <c r="U3617" s="27">
        <f>IF(COUNTIFS($B$2:$B3617,$B3617,$D$2:$D3617,$D3617)=1,1,0)</f>
        <v>1</v>
      </c>
      <c r="V3617" s="27">
        <f t="shared" si="169"/>
        <v>3.6</v>
      </c>
      <c r="W3617" s="27">
        <f t="shared" si="170"/>
        <v>6</v>
      </c>
      <c r="X3617" s="27">
        <f t="shared" si="168"/>
        <v>3.5999996382999999</v>
      </c>
    </row>
    <row r="3618" spans="1:24" x14ac:dyDescent="0.25">
      <c r="A3618" s="26">
        <v>46265</v>
      </c>
      <c r="B3618" s="27" t="s">
        <v>10630</v>
      </c>
      <c r="C3618" s="27" t="s">
        <v>3912</v>
      </c>
      <c r="D3618" s="27" t="s">
        <v>3914</v>
      </c>
      <c r="E3618" s="27" t="s">
        <v>35</v>
      </c>
      <c r="F3618" s="27" t="s">
        <v>23</v>
      </c>
      <c r="G3618" s="27" t="s">
        <v>36</v>
      </c>
      <c r="H3618" s="27" t="s">
        <v>24</v>
      </c>
      <c r="I3618" s="28">
        <v>0</v>
      </c>
      <c r="J3618" s="28">
        <v>21000000</v>
      </c>
      <c r="K3618" s="28">
        <v>21000000</v>
      </c>
      <c r="L3618" s="29">
        <v>4.2</v>
      </c>
      <c r="M3618" s="29">
        <f>IFERROR(_xlfn.XLOOKUP($B3618,'Ownership Metrics'!$A:$A,'Ownership Metrics'!$B:$B),"")</f>
        <v>25.03</v>
      </c>
      <c r="N3618" s="28">
        <f>IFERROR(_xlfn.XLOOKUP($B3618,'Ownership Metrics'!$A:$A,'Ownership Metrics'!$C:$C),"")</f>
        <v>2860</v>
      </c>
      <c r="O3618" s="29">
        <f>IFERROR(_xlfn.XLOOKUP($B3618,'Ownership Metrics'!$A:$A,'Ownership Metrics'!$D:$D),"")</f>
        <v>52.5</v>
      </c>
      <c r="P3618" s="29">
        <f>IFERROR(_xlfn.XLOOKUP($B3618,'Ownership Metrics'!$A:$A,'Ownership Metrics'!$E:$E),"")</f>
        <v>62.97</v>
      </c>
      <c r="Q3618" s="30">
        <f>IFERROR(_xlfn.XLOOKUP($B3618,'Ownership Metrics'!$A:$A,'Ownership Metrics'!$F:$F),"")</f>
        <v>6</v>
      </c>
      <c r="R3618" s="30">
        <f>IFERROR(_xlfn.XLOOKUP($B3618,'Ownership Metrics'!$A:$A,'Ownership Metrics'!$G:$G),"")</f>
        <v>50</v>
      </c>
      <c r="S3618" s="27" t="str">
        <f>IFERROR(_xlfn.XLOOKUP($B3618,'Ownership Metrics'!$A:$A,'Ownership Metrics'!$H:$H),"")</f>
        <v>Mayoritas</v>
      </c>
      <c r="T3618" s="27" t="str">
        <f>IFERROR(_xlfn.XLOOKUP($B3618,'Ownership Metrics'!$A:$A,'Ownership Metrics'!$I:$I),"")</f>
        <v>Sedang</v>
      </c>
      <c r="U3618" s="27">
        <f>IF(COUNTIFS($B$2:$B3618,$B3618,$D$2:$D3618,$D3618)=1,1,0)</f>
        <v>1</v>
      </c>
      <c r="V3618" s="27">
        <f t="shared" si="169"/>
        <v>4.2</v>
      </c>
      <c r="W3618" s="27">
        <f t="shared" si="170"/>
        <v>4</v>
      </c>
      <c r="X3618" s="27">
        <f t="shared" si="168"/>
        <v>4.1999996382000004</v>
      </c>
    </row>
    <row r="3619" spans="1:24" x14ac:dyDescent="0.25">
      <c r="A3619" s="26">
        <v>46265</v>
      </c>
      <c r="B3619" s="27" t="s">
        <v>10630</v>
      </c>
      <c r="C3619" s="27" t="s">
        <v>3912</v>
      </c>
      <c r="D3619" s="27" t="s">
        <v>3915</v>
      </c>
      <c r="E3619" s="27" t="s">
        <v>35</v>
      </c>
      <c r="F3619" s="27" t="s">
        <v>23</v>
      </c>
      <c r="G3619" s="27" t="s">
        <v>36</v>
      </c>
      <c r="H3619" s="27" t="s">
        <v>36</v>
      </c>
      <c r="I3619" s="28">
        <v>0</v>
      </c>
      <c r="J3619" s="28">
        <v>22750000</v>
      </c>
      <c r="K3619" s="28">
        <v>22750000</v>
      </c>
      <c r="L3619" s="29">
        <v>4.55</v>
      </c>
      <c r="M3619" s="29">
        <f>IFERROR(_xlfn.XLOOKUP($B3619,'Ownership Metrics'!$A:$A,'Ownership Metrics'!$B:$B),"")</f>
        <v>25.03</v>
      </c>
      <c r="N3619" s="28">
        <f>IFERROR(_xlfn.XLOOKUP($B3619,'Ownership Metrics'!$A:$A,'Ownership Metrics'!$C:$C),"")</f>
        <v>2860</v>
      </c>
      <c r="O3619" s="29">
        <f>IFERROR(_xlfn.XLOOKUP($B3619,'Ownership Metrics'!$A:$A,'Ownership Metrics'!$D:$D),"")</f>
        <v>52.5</v>
      </c>
      <c r="P3619" s="29">
        <f>IFERROR(_xlfn.XLOOKUP($B3619,'Ownership Metrics'!$A:$A,'Ownership Metrics'!$E:$E),"")</f>
        <v>62.97</v>
      </c>
      <c r="Q3619" s="30">
        <f>IFERROR(_xlfn.XLOOKUP($B3619,'Ownership Metrics'!$A:$A,'Ownership Metrics'!$F:$F),"")</f>
        <v>6</v>
      </c>
      <c r="R3619" s="30">
        <f>IFERROR(_xlfn.XLOOKUP($B3619,'Ownership Metrics'!$A:$A,'Ownership Metrics'!$G:$G),"")</f>
        <v>50</v>
      </c>
      <c r="S3619" s="27" t="str">
        <f>IFERROR(_xlfn.XLOOKUP($B3619,'Ownership Metrics'!$A:$A,'Ownership Metrics'!$H:$H),"")</f>
        <v>Mayoritas</v>
      </c>
      <c r="T3619" s="27" t="str">
        <f>IFERROR(_xlfn.XLOOKUP($B3619,'Ownership Metrics'!$A:$A,'Ownership Metrics'!$I:$I),"")</f>
        <v>Sedang</v>
      </c>
      <c r="U3619" s="27">
        <f>IF(COUNTIFS($B$2:$B3619,$B3619,$D$2:$D3619,$D3619)=1,1,0)</f>
        <v>1</v>
      </c>
      <c r="V3619" s="27">
        <f t="shared" si="169"/>
        <v>4.55</v>
      </c>
      <c r="W3619" s="27">
        <f t="shared" si="170"/>
        <v>3</v>
      </c>
      <c r="X3619" s="27">
        <f t="shared" si="168"/>
        <v>4.5499996381000001</v>
      </c>
    </row>
    <row r="3620" spans="1:24" x14ac:dyDescent="0.25">
      <c r="A3620" s="26">
        <v>46265</v>
      </c>
      <c r="B3620" s="27" t="s">
        <v>10630</v>
      </c>
      <c r="C3620" s="27" t="s">
        <v>3912</v>
      </c>
      <c r="D3620" s="27" t="s">
        <v>3916</v>
      </c>
      <c r="E3620" s="27" t="s">
        <v>35</v>
      </c>
      <c r="F3620" s="27" t="s">
        <v>23</v>
      </c>
      <c r="G3620" s="27" t="s">
        <v>36</v>
      </c>
      <c r="H3620" s="27" t="s">
        <v>24</v>
      </c>
      <c r="I3620" s="28">
        <v>0</v>
      </c>
      <c r="J3620" s="28">
        <v>21000000</v>
      </c>
      <c r="K3620" s="28">
        <v>21000000</v>
      </c>
      <c r="L3620" s="29">
        <v>4.2</v>
      </c>
      <c r="M3620" s="29">
        <f>IFERROR(_xlfn.XLOOKUP($B3620,'Ownership Metrics'!$A:$A,'Ownership Metrics'!$B:$B),"")</f>
        <v>25.03</v>
      </c>
      <c r="N3620" s="28">
        <f>IFERROR(_xlfn.XLOOKUP($B3620,'Ownership Metrics'!$A:$A,'Ownership Metrics'!$C:$C),"")</f>
        <v>2860</v>
      </c>
      <c r="O3620" s="29">
        <f>IFERROR(_xlfn.XLOOKUP($B3620,'Ownership Metrics'!$A:$A,'Ownership Metrics'!$D:$D),"")</f>
        <v>52.5</v>
      </c>
      <c r="P3620" s="29">
        <f>IFERROR(_xlfn.XLOOKUP($B3620,'Ownership Metrics'!$A:$A,'Ownership Metrics'!$E:$E),"")</f>
        <v>62.97</v>
      </c>
      <c r="Q3620" s="30">
        <f>IFERROR(_xlfn.XLOOKUP($B3620,'Ownership Metrics'!$A:$A,'Ownership Metrics'!$F:$F),"")</f>
        <v>6</v>
      </c>
      <c r="R3620" s="30">
        <f>IFERROR(_xlfn.XLOOKUP($B3620,'Ownership Metrics'!$A:$A,'Ownership Metrics'!$G:$G),"")</f>
        <v>50</v>
      </c>
      <c r="S3620" s="27" t="str">
        <f>IFERROR(_xlfn.XLOOKUP($B3620,'Ownership Metrics'!$A:$A,'Ownership Metrics'!$H:$H),"")</f>
        <v>Mayoritas</v>
      </c>
      <c r="T3620" s="27" t="str">
        <f>IFERROR(_xlfn.XLOOKUP($B3620,'Ownership Metrics'!$A:$A,'Ownership Metrics'!$I:$I),"")</f>
        <v>Sedang</v>
      </c>
      <c r="U3620" s="27">
        <f>IF(COUNTIFS($B$2:$B3620,$B3620,$D$2:$D3620,$D3620)=1,1,0)</f>
        <v>1</v>
      </c>
      <c r="V3620" s="27">
        <f t="shared" si="169"/>
        <v>4.2</v>
      </c>
      <c r="W3620" s="27">
        <f t="shared" si="170"/>
        <v>5</v>
      </c>
      <c r="X3620" s="27">
        <f t="shared" si="168"/>
        <v>4.1999996380000004</v>
      </c>
    </row>
    <row r="3621" spans="1:24" x14ac:dyDescent="0.25">
      <c r="A3621" s="26">
        <v>46265</v>
      </c>
      <c r="B3621" s="27" t="s">
        <v>10630</v>
      </c>
      <c r="C3621" s="27" t="s">
        <v>3912</v>
      </c>
      <c r="D3621" s="27" t="s">
        <v>3917</v>
      </c>
      <c r="E3621" s="27"/>
      <c r="F3621" s="27"/>
      <c r="G3621" s="27"/>
      <c r="H3621" s="27"/>
      <c r="I3621" s="28">
        <v>0</v>
      </c>
      <c r="J3621" s="28">
        <v>262500000</v>
      </c>
      <c r="K3621" s="28">
        <v>262500000</v>
      </c>
      <c r="L3621" s="29">
        <v>52.5</v>
      </c>
      <c r="M3621" s="29">
        <f>IFERROR(_xlfn.XLOOKUP($B3621,'Ownership Metrics'!$A:$A,'Ownership Metrics'!$B:$B),"")</f>
        <v>25.03</v>
      </c>
      <c r="N3621" s="28">
        <f>IFERROR(_xlfn.XLOOKUP($B3621,'Ownership Metrics'!$A:$A,'Ownership Metrics'!$C:$C),"")</f>
        <v>2860</v>
      </c>
      <c r="O3621" s="29">
        <f>IFERROR(_xlfn.XLOOKUP($B3621,'Ownership Metrics'!$A:$A,'Ownership Metrics'!$D:$D),"")</f>
        <v>52.5</v>
      </c>
      <c r="P3621" s="29">
        <f>IFERROR(_xlfn.XLOOKUP($B3621,'Ownership Metrics'!$A:$A,'Ownership Metrics'!$E:$E),"")</f>
        <v>62.97</v>
      </c>
      <c r="Q3621" s="30">
        <f>IFERROR(_xlfn.XLOOKUP($B3621,'Ownership Metrics'!$A:$A,'Ownership Metrics'!$F:$F),"")</f>
        <v>6</v>
      </c>
      <c r="R3621" s="30">
        <f>IFERROR(_xlfn.XLOOKUP($B3621,'Ownership Metrics'!$A:$A,'Ownership Metrics'!$G:$G),"")</f>
        <v>50</v>
      </c>
      <c r="S3621" s="27" t="str">
        <f>IFERROR(_xlfn.XLOOKUP($B3621,'Ownership Metrics'!$A:$A,'Ownership Metrics'!$H:$H),"")</f>
        <v>Mayoritas</v>
      </c>
      <c r="T3621" s="27" t="str">
        <f>IFERROR(_xlfn.XLOOKUP($B3621,'Ownership Metrics'!$A:$A,'Ownership Metrics'!$I:$I),"")</f>
        <v>Sedang</v>
      </c>
      <c r="U3621" s="27">
        <f>IF(COUNTIFS($B$2:$B3621,$B3621,$D$2:$D3621,$D3621)=1,1,0)</f>
        <v>1</v>
      </c>
      <c r="V3621" s="27">
        <f t="shared" si="169"/>
        <v>52.5</v>
      </c>
      <c r="W3621" s="27">
        <f t="shared" si="170"/>
        <v>1</v>
      </c>
      <c r="X3621" s="27">
        <f t="shared" si="168"/>
        <v>52.499999637899997</v>
      </c>
    </row>
    <row r="3622" spans="1:24" x14ac:dyDescent="0.25">
      <c r="A3622" s="26">
        <v>46265</v>
      </c>
      <c r="B3622" s="27" t="s">
        <v>10630</v>
      </c>
      <c r="C3622" s="27" t="s">
        <v>3912</v>
      </c>
      <c r="D3622" s="27" t="s">
        <v>1477</v>
      </c>
      <c r="E3622" s="27" t="s">
        <v>72</v>
      </c>
      <c r="F3622" s="27" t="s">
        <v>23</v>
      </c>
      <c r="G3622" s="27"/>
      <c r="H3622" s="27" t="s">
        <v>24</v>
      </c>
      <c r="I3622" s="28">
        <v>29615300</v>
      </c>
      <c r="J3622" s="28">
        <v>0</v>
      </c>
      <c r="K3622" s="28">
        <v>29615300</v>
      </c>
      <c r="L3622" s="29">
        <v>5.92</v>
      </c>
      <c r="M3622" s="29">
        <f>IFERROR(_xlfn.XLOOKUP($B3622,'Ownership Metrics'!$A:$A,'Ownership Metrics'!$B:$B),"")</f>
        <v>25.03</v>
      </c>
      <c r="N3622" s="28">
        <f>IFERROR(_xlfn.XLOOKUP($B3622,'Ownership Metrics'!$A:$A,'Ownership Metrics'!$C:$C),"")</f>
        <v>2860</v>
      </c>
      <c r="O3622" s="29">
        <f>IFERROR(_xlfn.XLOOKUP($B3622,'Ownership Metrics'!$A:$A,'Ownership Metrics'!$D:$D),"")</f>
        <v>52.5</v>
      </c>
      <c r="P3622" s="29">
        <f>IFERROR(_xlfn.XLOOKUP($B3622,'Ownership Metrics'!$A:$A,'Ownership Metrics'!$E:$E),"")</f>
        <v>62.97</v>
      </c>
      <c r="Q3622" s="30">
        <f>IFERROR(_xlfn.XLOOKUP($B3622,'Ownership Metrics'!$A:$A,'Ownership Metrics'!$F:$F),"")</f>
        <v>6</v>
      </c>
      <c r="R3622" s="30">
        <f>IFERROR(_xlfn.XLOOKUP($B3622,'Ownership Metrics'!$A:$A,'Ownership Metrics'!$G:$G),"")</f>
        <v>50</v>
      </c>
      <c r="S3622" s="27" t="str">
        <f>IFERROR(_xlfn.XLOOKUP($B3622,'Ownership Metrics'!$A:$A,'Ownership Metrics'!$H:$H),"")</f>
        <v>Mayoritas</v>
      </c>
      <c r="T3622" s="27" t="str">
        <f>IFERROR(_xlfn.XLOOKUP($B3622,'Ownership Metrics'!$A:$A,'Ownership Metrics'!$I:$I),"")</f>
        <v>Sedang</v>
      </c>
      <c r="U3622" s="27">
        <f>IF(COUNTIFS($B$2:$B3622,$B3622,$D$2:$D3622,$D3622)=1,1,0)</f>
        <v>1</v>
      </c>
      <c r="V3622" s="27">
        <f t="shared" si="169"/>
        <v>5.92</v>
      </c>
      <c r="W3622" s="27">
        <f t="shared" si="170"/>
        <v>2</v>
      </c>
      <c r="X3622" s="27">
        <f t="shared" si="168"/>
        <v>5.9199996378000002</v>
      </c>
    </row>
    <row r="3623" spans="1:24" x14ac:dyDescent="0.25">
      <c r="A3623" s="26">
        <v>46265</v>
      </c>
      <c r="B3623" s="27" t="s">
        <v>10631</v>
      </c>
      <c r="C3623" s="27" t="s">
        <v>3919</v>
      </c>
      <c r="D3623" s="27" t="s">
        <v>3920</v>
      </c>
      <c r="E3623" s="27" t="s">
        <v>22</v>
      </c>
      <c r="F3623" s="27" t="s">
        <v>23</v>
      </c>
      <c r="G3623" s="27"/>
      <c r="H3623" s="27"/>
      <c r="I3623" s="28">
        <v>0</v>
      </c>
      <c r="J3623" s="28">
        <v>168000000</v>
      </c>
      <c r="K3623" s="28">
        <v>168000000</v>
      </c>
      <c r="L3623" s="29">
        <v>11.2</v>
      </c>
      <c r="M3623" s="29">
        <f>IFERROR(_xlfn.XLOOKUP($B3623,'Ownership Metrics'!$A:$A,'Ownership Metrics'!$B:$B),"")</f>
        <v>26.27</v>
      </c>
      <c r="N3623" s="28">
        <f>IFERROR(_xlfn.XLOOKUP($B3623,'Ownership Metrics'!$A:$A,'Ownership Metrics'!$C:$C),"")</f>
        <v>1927</v>
      </c>
      <c r="O3623" s="29">
        <f>IFERROR(_xlfn.XLOOKUP($B3623,'Ownership Metrics'!$A:$A,'Ownership Metrics'!$D:$D),"")</f>
        <v>40.799999999999997</v>
      </c>
      <c r="P3623" s="29">
        <f>IFERROR(_xlfn.XLOOKUP($B3623,'Ownership Metrics'!$A:$A,'Ownership Metrics'!$E:$E),"")</f>
        <v>62.67</v>
      </c>
      <c r="Q3623" s="30">
        <f>IFERROR(_xlfn.XLOOKUP($B3623,'Ownership Metrics'!$A:$A,'Ownership Metrics'!$F:$F),"")</f>
        <v>9</v>
      </c>
      <c r="R3623" s="30">
        <f>IFERROR(_xlfn.XLOOKUP($B3623,'Ownership Metrics'!$A:$A,'Ownership Metrics'!$G:$G),"")</f>
        <v>42</v>
      </c>
      <c r="S3623" s="27" t="str">
        <f>IFERROR(_xlfn.XLOOKUP($B3623,'Ownership Metrics'!$A:$A,'Ownership Metrics'!$H:$H),"")</f>
        <v>Oligopoli</v>
      </c>
      <c r="T3623" s="27" t="str">
        <f>IFERROR(_xlfn.XLOOKUP($B3623,'Ownership Metrics'!$A:$A,'Ownership Metrics'!$I:$I),"")</f>
        <v>Sedang</v>
      </c>
      <c r="U3623" s="27">
        <f>IF(COUNTIFS($B$2:$B3623,$B3623,$D$2:$D3623,$D3623)=1,1,0)</f>
        <v>1</v>
      </c>
      <c r="V3623" s="27">
        <f t="shared" si="169"/>
        <v>11.2</v>
      </c>
      <c r="W3623" s="27">
        <f t="shared" si="170"/>
        <v>2</v>
      </c>
      <c r="X3623" s="27">
        <f t="shared" si="168"/>
        <v>11.1999996377</v>
      </c>
    </row>
    <row r="3624" spans="1:24" x14ac:dyDescent="0.25">
      <c r="A3624" s="26">
        <v>46265</v>
      </c>
      <c r="B3624" s="27" t="s">
        <v>10631</v>
      </c>
      <c r="C3624" s="27" t="s">
        <v>3919</v>
      </c>
      <c r="D3624" s="27" t="s">
        <v>1165</v>
      </c>
      <c r="E3624" s="27" t="s">
        <v>74</v>
      </c>
      <c r="F3624" s="27" t="s">
        <v>23</v>
      </c>
      <c r="G3624" s="27"/>
      <c r="H3624" s="27" t="s">
        <v>24</v>
      </c>
      <c r="I3624" s="28">
        <v>15050000</v>
      </c>
      <c r="J3624" s="28">
        <v>0</v>
      </c>
      <c r="K3624" s="28">
        <v>15050000</v>
      </c>
      <c r="L3624" s="29">
        <v>1</v>
      </c>
      <c r="M3624" s="29">
        <f>IFERROR(_xlfn.XLOOKUP($B3624,'Ownership Metrics'!$A:$A,'Ownership Metrics'!$B:$B),"")</f>
        <v>26.27</v>
      </c>
      <c r="N3624" s="28">
        <f>IFERROR(_xlfn.XLOOKUP($B3624,'Ownership Metrics'!$A:$A,'Ownership Metrics'!$C:$C),"")</f>
        <v>1927</v>
      </c>
      <c r="O3624" s="29">
        <f>IFERROR(_xlfn.XLOOKUP($B3624,'Ownership Metrics'!$A:$A,'Ownership Metrics'!$D:$D),"")</f>
        <v>40.799999999999997</v>
      </c>
      <c r="P3624" s="29">
        <f>IFERROR(_xlfn.XLOOKUP($B3624,'Ownership Metrics'!$A:$A,'Ownership Metrics'!$E:$E),"")</f>
        <v>62.67</v>
      </c>
      <c r="Q3624" s="30">
        <f>IFERROR(_xlfn.XLOOKUP($B3624,'Ownership Metrics'!$A:$A,'Ownership Metrics'!$F:$F),"")</f>
        <v>9</v>
      </c>
      <c r="R3624" s="30">
        <f>IFERROR(_xlfn.XLOOKUP($B3624,'Ownership Metrics'!$A:$A,'Ownership Metrics'!$G:$G),"")</f>
        <v>42</v>
      </c>
      <c r="S3624" s="27" t="str">
        <f>IFERROR(_xlfn.XLOOKUP($B3624,'Ownership Metrics'!$A:$A,'Ownership Metrics'!$H:$H),"")</f>
        <v>Oligopoli</v>
      </c>
      <c r="T3624" s="27" t="str">
        <f>IFERROR(_xlfn.XLOOKUP($B3624,'Ownership Metrics'!$A:$A,'Ownership Metrics'!$I:$I),"")</f>
        <v>Sedang</v>
      </c>
      <c r="U3624" s="27">
        <f>IF(COUNTIFS($B$2:$B3624,$B3624,$D$2:$D3624,$D3624)=1,1,0)</f>
        <v>1</v>
      </c>
      <c r="V3624" s="27">
        <f t="shared" si="169"/>
        <v>1</v>
      </c>
      <c r="W3624" s="27">
        <f t="shared" si="170"/>
        <v>9</v>
      </c>
      <c r="X3624" s="27">
        <f t="shared" si="168"/>
        <v>0.99999963759999999</v>
      </c>
    </row>
    <row r="3625" spans="1:24" x14ac:dyDescent="0.25">
      <c r="A3625" s="26">
        <v>46265</v>
      </c>
      <c r="B3625" s="27" t="s">
        <v>10631</v>
      </c>
      <c r="C3625" s="27" t="s">
        <v>3919</v>
      </c>
      <c r="D3625" s="27" t="s">
        <v>3921</v>
      </c>
      <c r="E3625" s="27" t="s">
        <v>22</v>
      </c>
      <c r="F3625" s="27" t="s">
        <v>23</v>
      </c>
      <c r="G3625" s="27"/>
      <c r="H3625" s="27" t="s">
        <v>24</v>
      </c>
      <c r="I3625" s="28">
        <v>0</v>
      </c>
      <c r="J3625" s="28">
        <v>612000000</v>
      </c>
      <c r="K3625" s="28">
        <v>612000000</v>
      </c>
      <c r="L3625" s="29">
        <v>40.799999999999997</v>
      </c>
      <c r="M3625" s="29">
        <f>IFERROR(_xlfn.XLOOKUP($B3625,'Ownership Metrics'!$A:$A,'Ownership Metrics'!$B:$B),"")</f>
        <v>26.27</v>
      </c>
      <c r="N3625" s="28">
        <f>IFERROR(_xlfn.XLOOKUP($B3625,'Ownership Metrics'!$A:$A,'Ownership Metrics'!$C:$C),"")</f>
        <v>1927</v>
      </c>
      <c r="O3625" s="29">
        <f>IFERROR(_xlfn.XLOOKUP($B3625,'Ownership Metrics'!$A:$A,'Ownership Metrics'!$D:$D),"")</f>
        <v>40.799999999999997</v>
      </c>
      <c r="P3625" s="29">
        <f>IFERROR(_xlfn.XLOOKUP($B3625,'Ownership Metrics'!$A:$A,'Ownership Metrics'!$E:$E),"")</f>
        <v>62.67</v>
      </c>
      <c r="Q3625" s="30">
        <f>IFERROR(_xlfn.XLOOKUP($B3625,'Ownership Metrics'!$A:$A,'Ownership Metrics'!$F:$F),"")</f>
        <v>9</v>
      </c>
      <c r="R3625" s="30">
        <f>IFERROR(_xlfn.XLOOKUP($B3625,'Ownership Metrics'!$A:$A,'Ownership Metrics'!$G:$G),"")</f>
        <v>42</v>
      </c>
      <c r="S3625" s="27" t="str">
        <f>IFERROR(_xlfn.XLOOKUP($B3625,'Ownership Metrics'!$A:$A,'Ownership Metrics'!$H:$H),"")</f>
        <v>Oligopoli</v>
      </c>
      <c r="T3625" s="27" t="str">
        <f>IFERROR(_xlfn.XLOOKUP($B3625,'Ownership Metrics'!$A:$A,'Ownership Metrics'!$I:$I),"")</f>
        <v>Sedang</v>
      </c>
      <c r="U3625" s="27">
        <f>IF(COUNTIFS($B$2:$B3625,$B3625,$D$2:$D3625,$D3625)=1,1,0)</f>
        <v>1</v>
      </c>
      <c r="V3625" s="27">
        <f t="shared" si="169"/>
        <v>40.799999999999997</v>
      </c>
      <c r="W3625" s="27">
        <f t="shared" si="170"/>
        <v>1</v>
      </c>
      <c r="X3625" s="27">
        <f t="shared" si="168"/>
        <v>40.799999637499994</v>
      </c>
    </row>
    <row r="3626" spans="1:24" x14ac:dyDescent="0.25">
      <c r="A3626" s="26">
        <v>46265</v>
      </c>
      <c r="B3626" s="27" t="s">
        <v>10631</v>
      </c>
      <c r="C3626" s="27" t="s">
        <v>3919</v>
      </c>
      <c r="D3626" s="27" t="s">
        <v>3922</v>
      </c>
      <c r="E3626" s="27" t="s">
        <v>35</v>
      </c>
      <c r="F3626" s="27" t="s">
        <v>23</v>
      </c>
      <c r="G3626" s="27" t="s">
        <v>36</v>
      </c>
      <c r="H3626" s="27" t="s">
        <v>24</v>
      </c>
      <c r="I3626" s="28">
        <v>24359500</v>
      </c>
      <c r="J3626" s="28">
        <v>0</v>
      </c>
      <c r="K3626" s="28">
        <v>24359500</v>
      </c>
      <c r="L3626" s="29">
        <v>1.62</v>
      </c>
      <c r="M3626" s="29">
        <f>IFERROR(_xlfn.XLOOKUP($B3626,'Ownership Metrics'!$A:$A,'Ownership Metrics'!$B:$B),"")</f>
        <v>26.27</v>
      </c>
      <c r="N3626" s="28">
        <f>IFERROR(_xlfn.XLOOKUP($B3626,'Ownership Metrics'!$A:$A,'Ownership Metrics'!$C:$C),"")</f>
        <v>1927</v>
      </c>
      <c r="O3626" s="29">
        <f>IFERROR(_xlfn.XLOOKUP($B3626,'Ownership Metrics'!$A:$A,'Ownership Metrics'!$D:$D),"")</f>
        <v>40.799999999999997</v>
      </c>
      <c r="P3626" s="29">
        <f>IFERROR(_xlfn.XLOOKUP($B3626,'Ownership Metrics'!$A:$A,'Ownership Metrics'!$E:$E),"")</f>
        <v>62.67</v>
      </c>
      <c r="Q3626" s="30">
        <f>IFERROR(_xlfn.XLOOKUP($B3626,'Ownership Metrics'!$A:$A,'Ownership Metrics'!$F:$F),"")</f>
        <v>9</v>
      </c>
      <c r="R3626" s="30">
        <f>IFERROR(_xlfn.XLOOKUP($B3626,'Ownership Metrics'!$A:$A,'Ownership Metrics'!$G:$G),"")</f>
        <v>42</v>
      </c>
      <c r="S3626" s="27" t="str">
        <f>IFERROR(_xlfn.XLOOKUP($B3626,'Ownership Metrics'!$A:$A,'Ownership Metrics'!$H:$H),"")</f>
        <v>Oligopoli</v>
      </c>
      <c r="T3626" s="27" t="str">
        <f>IFERROR(_xlfn.XLOOKUP($B3626,'Ownership Metrics'!$A:$A,'Ownership Metrics'!$I:$I),"")</f>
        <v>Sedang</v>
      </c>
      <c r="U3626" s="27">
        <f>IF(COUNTIFS($B$2:$B3626,$B3626,$D$2:$D3626,$D3626)=1,1,0)</f>
        <v>1</v>
      </c>
      <c r="V3626" s="27">
        <f t="shared" si="169"/>
        <v>1.62</v>
      </c>
      <c r="W3626" s="27">
        <f t="shared" si="170"/>
        <v>7</v>
      </c>
      <c r="X3626" s="27">
        <f t="shared" si="168"/>
        <v>1.6199996374000001</v>
      </c>
    </row>
    <row r="3627" spans="1:24" x14ac:dyDescent="0.25">
      <c r="A3627" s="26">
        <v>46265</v>
      </c>
      <c r="B3627" s="27" t="s">
        <v>10631</v>
      </c>
      <c r="C3627" s="27" t="s">
        <v>3919</v>
      </c>
      <c r="D3627" s="27" t="s">
        <v>3923</v>
      </c>
      <c r="E3627" s="27" t="s">
        <v>35</v>
      </c>
      <c r="F3627" s="27" t="s">
        <v>23</v>
      </c>
      <c r="G3627" s="27" t="s">
        <v>36</v>
      </c>
      <c r="H3627" s="27" t="s">
        <v>24</v>
      </c>
      <c r="I3627" s="28">
        <v>38611100</v>
      </c>
      <c r="J3627" s="28">
        <v>0</v>
      </c>
      <c r="K3627" s="28">
        <v>38611100</v>
      </c>
      <c r="L3627" s="29">
        <v>2.57</v>
      </c>
      <c r="M3627" s="29">
        <f>IFERROR(_xlfn.XLOOKUP($B3627,'Ownership Metrics'!$A:$A,'Ownership Metrics'!$B:$B),"")</f>
        <v>26.27</v>
      </c>
      <c r="N3627" s="28">
        <f>IFERROR(_xlfn.XLOOKUP($B3627,'Ownership Metrics'!$A:$A,'Ownership Metrics'!$C:$C),"")</f>
        <v>1927</v>
      </c>
      <c r="O3627" s="29">
        <f>IFERROR(_xlfn.XLOOKUP($B3627,'Ownership Metrics'!$A:$A,'Ownership Metrics'!$D:$D),"")</f>
        <v>40.799999999999997</v>
      </c>
      <c r="P3627" s="29">
        <f>IFERROR(_xlfn.XLOOKUP($B3627,'Ownership Metrics'!$A:$A,'Ownership Metrics'!$E:$E),"")</f>
        <v>62.67</v>
      </c>
      <c r="Q3627" s="30">
        <f>IFERROR(_xlfn.XLOOKUP($B3627,'Ownership Metrics'!$A:$A,'Ownership Metrics'!$F:$F),"")</f>
        <v>9</v>
      </c>
      <c r="R3627" s="30">
        <f>IFERROR(_xlfn.XLOOKUP($B3627,'Ownership Metrics'!$A:$A,'Ownership Metrics'!$G:$G),"")</f>
        <v>42</v>
      </c>
      <c r="S3627" s="27" t="str">
        <f>IFERROR(_xlfn.XLOOKUP($B3627,'Ownership Metrics'!$A:$A,'Ownership Metrics'!$H:$H),"")</f>
        <v>Oligopoli</v>
      </c>
      <c r="T3627" s="27" t="str">
        <f>IFERROR(_xlfn.XLOOKUP($B3627,'Ownership Metrics'!$A:$A,'Ownership Metrics'!$I:$I),"")</f>
        <v>Sedang</v>
      </c>
      <c r="U3627" s="27">
        <f>IF(COUNTIFS($B$2:$B3627,$B3627,$D$2:$D3627,$D3627)=1,1,0)</f>
        <v>1</v>
      </c>
      <c r="V3627" s="27">
        <f t="shared" si="169"/>
        <v>2.57</v>
      </c>
      <c r="W3627" s="27">
        <f t="shared" si="170"/>
        <v>5</v>
      </c>
      <c r="X3627" s="27">
        <f t="shared" si="168"/>
        <v>2.5699996373</v>
      </c>
    </row>
    <row r="3628" spans="1:24" x14ac:dyDescent="0.25">
      <c r="A3628" s="26">
        <v>46265</v>
      </c>
      <c r="B3628" s="27" t="s">
        <v>10631</v>
      </c>
      <c r="C3628" s="27" t="s">
        <v>3919</v>
      </c>
      <c r="D3628" s="27" t="s">
        <v>3924</v>
      </c>
      <c r="E3628" s="27" t="s">
        <v>35</v>
      </c>
      <c r="F3628" s="27" t="s">
        <v>23</v>
      </c>
      <c r="G3628" s="27" t="s">
        <v>36</v>
      </c>
      <c r="H3628" s="27" t="s">
        <v>24</v>
      </c>
      <c r="I3628" s="28">
        <v>17972000</v>
      </c>
      <c r="J3628" s="28">
        <v>0</v>
      </c>
      <c r="K3628" s="28">
        <v>17972000</v>
      </c>
      <c r="L3628" s="29">
        <v>1.2</v>
      </c>
      <c r="M3628" s="29">
        <f>IFERROR(_xlfn.XLOOKUP($B3628,'Ownership Metrics'!$A:$A,'Ownership Metrics'!$B:$B),"")</f>
        <v>26.27</v>
      </c>
      <c r="N3628" s="28">
        <f>IFERROR(_xlfn.XLOOKUP($B3628,'Ownership Metrics'!$A:$A,'Ownership Metrics'!$C:$C),"")</f>
        <v>1927</v>
      </c>
      <c r="O3628" s="29">
        <f>IFERROR(_xlfn.XLOOKUP($B3628,'Ownership Metrics'!$A:$A,'Ownership Metrics'!$D:$D),"")</f>
        <v>40.799999999999997</v>
      </c>
      <c r="P3628" s="29">
        <f>IFERROR(_xlfn.XLOOKUP($B3628,'Ownership Metrics'!$A:$A,'Ownership Metrics'!$E:$E),"")</f>
        <v>62.67</v>
      </c>
      <c r="Q3628" s="30">
        <f>IFERROR(_xlfn.XLOOKUP($B3628,'Ownership Metrics'!$A:$A,'Ownership Metrics'!$F:$F),"")</f>
        <v>9</v>
      </c>
      <c r="R3628" s="30">
        <f>IFERROR(_xlfn.XLOOKUP($B3628,'Ownership Metrics'!$A:$A,'Ownership Metrics'!$G:$G),"")</f>
        <v>42</v>
      </c>
      <c r="S3628" s="27" t="str">
        <f>IFERROR(_xlfn.XLOOKUP($B3628,'Ownership Metrics'!$A:$A,'Ownership Metrics'!$H:$H),"")</f>
        <v>Oligopoli</v>
      </c>
      <c r="T3628" s="27" t="str">
        <f>IFERROR(_xlfn.XLOOKUP($B3628,'Ownership Metrics'!$A:$A,'Ownership Metrics'!$I:$I),"")</f>
        <v>Sedang</v>
      </c>
      <c r="U3628" s="27">
        <f>IF(COUNTIFS($B$2:$B3628,$B3628,$D$2:$D3628,$D3628)=1,1,0)</f>
        <v>1</v>
      </c>
      <c r="V3628" s="27">
        <f t="shared" si="169"/>
        <v>1.2</v>
      </c>
      <c r="W3628" s="27">
        <f t="shared" si="170"/>
        <v>8</v>
      </c>
      <c r="X3628" s="27">
        <f t="shared" si="168"/>
        <v>1.1999996371999999</v>
      </c>
    </row>
    <row r="3629" spans="1:24" x14ac:dyDescent="0.25">
      <c r="A3629" s="26">
        <v>46265</v>
      </c>
      <c r="B3629" s="27" t="s">
        <v>10631</v>
      </c>
      <c r="C3629" s="27" t="s">
        <v>3919</v>
      </c>
      <c r="D3629" s="27" t="s">
        <v>3925</v>
      </c>
      <c r="E3629" s="27" t="s">
        <v>35</v>
      </c>
      <c r="F3629" s="27" t="s">
        <v>23</v>
      </c>
      <c r="G3629" s="27" t="s">
        <v>36</v>
      </c>
      <c r="H3629" s="27"/>
      <c r="I3629" s="28">
        <v>160036000</v>
      </c>
      <c r="J3629" s="28">
        <v>0</v>
      </c>
      <c r="K3629" s="28">
        <v>160036000</v>
      </c>
      <c r="L3629" s="29">
        <v>10.67</v>
      </c>
      <c r="M3629" s="29">
        <f>IFERROR(_xlfn.XLOOKUP($B3629,'Ownership Metrics'!$A:$A,'Ownership Metrics'!$B:$B),"")</f>
        <v>26.27</v>
      </c>
      <c r="N3629" s="28">
        <f>IFERROR(_xlfn.XLOOKUP($B3629,'Ownership Metrics'!$A:$A,'Ownership Metrics'!$C:$C),"")</f>
        <v>1927</v>
      </c>
      <c r="O3629" s="29">
        <f>IFERROR(_xlfn.XLOOKUP($B3629,'Ownership Metrics'!$A:$A,'Ownership Metrics'!$D:$D),"")</f>
        <v>40.799999999999997</v>
      </c>
      <c r="P3629" s="29">
        <f>IFERROR(_xlfn.XLOOKUP($B3629,'Ownership Metrics'!$A:$A,'Ownership Metrics'!$E:$E),"")</f>
        <v>62.67</v>
      </c>
      <c r="Q3629" s="30">
        <f>IFERROR(_xlfn.XLOOKUP($B3629,'Ownership Metrics'!$A:$A,'Ownership Metrics'!$F:$F),"")</f>
        <v>9</v>
      </c>
      <c r="R3629" s="30">
        <f>IFERROR(_xlfn.XLOOKUP($B3629,'Ownership Metrics'!$A:$A,'Ownership Metrics'!$G:$G),"")</f>
        <v>42</v>
      </c>
      <c r="S3629" s="27" t="str">
        <f>IFERROR(_xlfn.XLOOKUP($B3629,'Ownership Metrics'!$A:$A,'Ownership Metrics'!$H:$H),"")</f>
        <v>Oligopoli</v>
      </c>
      <c r="T3629" s="27" t="str">
        <f>IFERROR(_xlfn.XLOOKUP($B3629,'Ownership Metrics'!$A:$A,'Ownership Metrics'!$I:$I),"")</f>
        <v>Sedang</v>
      </c>
      <c r="U3629" s="27">
        <f>IF(COUNTIFS($B$2:$B3629,$B3629,$D$2:$D3629,$D3629)=1,1,0)</f>
        <v>1</v>
      </c>
      <c r="V3629" s="27">
        <f t="shared" si="169"/>
        <v>10.67</v>
      </c>
      <c r="W3629" s="27">
        <f t="shared" si="170"/>
        <v>3</v>
      </c>
      <c r="X3629" s="27">
        <f t="shared" si="168"/>
        <v>10.6699996371</v>
      </c>
    </row>
    <row r="3630" spans="1:24" x14ac:dyDescent="0.25">
      <c r="A3630" s="26">
        <v>46265</v>
      </c>
      <c r="B3630" s="27" t="s">
        <v>10631</v>
      </c>
      <c r="C3630" s="27" t="s">
        <v>3919</v>
      </c>
      <c r="D3630" s="27" t="s">
        <v>3926</v>
      </c>
      <c r="E3630" s="27" t="s">
        <v>35</v>
      </c>
      <c r="F3630" s="27" t="s">
        <v>23</v>
      </c>
      <c r="G3630" s="27" t="s">
        <v>36</v>
      </c>
      <c r="H3630" s="27" t="s">
        <v>24</v>
      </c>
      <c r="I3630" s="28">
        <v>28915900</v>
      </c>
      <c r="J3630" s="28">
        <v>0</v>
      </c>
      <c r="K3630" s="28">
        <v>28915900</v>
      </c>
      <c r="L3630" s="29">
        <v>1.93</v>
      </c>
      <c r="M3630" s="29">
        <f>IFERROR(_xlfn.XLOOKUP($B3630,'Ownership Metrics'!$A:$A,'Ownership Metrics'!$B:$B),"")</f>
        <v>26.27</v>
      </c>
      <c r="N3630" s="28">
        <f>IFERROR(_xlfn.XLOOKUP($B3630,'Ownership Metrics'!$A:$A,'Ownership Metrics'!$C:$C),"")</f>
        <v>1927</v>
      </c>
      <c r="O3630" s="29">
        <f>IFERROR(_xlfn.XLOOKUP($B3630,'Ownership Metrics'!$A:$A,'Ownership Metrics'!$D:$D),"")</f>
        <v>40.799999999999997</v>
      </c>
      <c r="P3630" s="29">
        <f>IFERROR(_xlfn.XLOOKUP($B3630,'Ownership Metrics'!$A:$A,'Ownership Metrics'!$E:$E),"")</f>
        <v>62.67</v>
      </c>
      <c r="Q3630" s="30">
        <f>IFERROR(_xlfn.XLOOKUP($B3630,'Ownership Metrics'!$A:$A,'Ownership Metrics'!$F:$F),"")</f>
        <v>9</v>
      </c>
      <c r="R3630" s="30">
        <f>IFERROR(_xlfn.XLOOKUP($B3630,'Ownership Metrics'!$A:$A,'Ownership Metrics'!$G:$G),"")</f>
        <v>42</v>
      </c>
      <c r="S3630" s="27" t="str">
        <f>IFERROR(_xlfn.XLOOKUP($B3630,'Ownership Metrics'!$A:$A,'Ownership Metrics'!$H:$H),"")</f>
        <v>Oligopoli</v>
      </c>
      <c r="T3630" s="27" t="str">
        <f>IFERROR(_xlfn.XLOOKUP($B3630,'Ownership Metrics'!$A:$A,'Ownership Metrics'!$I:$I),"")</f>
        <v>Sedang</v>
      </c>
      <c r="U3630" s="27">
        <f>IF(COUNTIFS($B$2:$B3630,$B3630,$D$2:$D3630,$D3630)=1,1,0)</f>
        <v>1</v>
      </c>
      <c r="V3630" s="27">
        <f t="shared" si="169"/>
        <v>1.93</v>
      </c>
      <c r="W3630" s="27">
        <f t="shared" si="170"/>
        <v>6</v>
      </c>
      <c r="X3630" s="27">
        <f t="shared" si="168"/>
        <v>1.9299996369999999</v>
      </c>
    </row>
    <row r="3631" spans="1:24" x14ac:dyDescent="0.25">
      <c r="A3631" s="26">
        <v>46265</v>
      </c>
      <c r="B3631" s="27" t="s">
        <v>10631</v>
      </c>
      <c r="C3631" s="27" t="s">
        <v>3919</v>
      </c>
      <c r="D3631" s="27" t="s">
        <v>3927</v>
      </c>
      <c r="E3631" s="27" t="s">
        <v>35</v>
      </c>
      <c r="F3631" s="27" t="s">
        <v>23</v>
      </c>
      <c r="G3631" s="27" t="s">
        <v>36</v>
      </c>
      <c r="H3631" s="27" t="s">
        <v>24</v>
      </c>
      <c r="I3631" s="28">
        <v>41060200</v>
      </c>
      <c r="J3631" s="28">
        <v>0</v>
      </c>
      <c r="K3631" s="28">
        <v>41060200</v>
      </c>
      <c r="L3631" s="29">
        <v>2.74</v>
      </c>
      <c r="M3631" s="29">
        <f>IFERROR(_xlfn.XLOOKUP($B3631,'Ownership Metrics'!$A:$A,'Ownership Metrics'!$B:$B),"")</f>
        <v>26.27</v>
      </c>
      <c r="N3631" s="28">
        <f>IFERROR(_xlfn.XLOOKUP($B3631,'Ownership Metrics'!$A:$A,'Ownership Metrics'!$C:$C),"")</f>
        <v>1927</v>
      </c>
      <c r="O3631" s="29">
        <f>IFERROR(_xlfn.XLOOKUP($B3631,'Ownership Metrics'!$A:$A,'Ownership Metrics'!$D:$D),"")</f>
        <v>40.799999999999997</v>
      </c>
      <c r="P3631" s="29">
        <f>IFERROR(_xlfn.XLOOKUP($B3631,'Ownership Metrics'!$A:$A,'Ownership Metrics'!$E:$E),"")</f>
        <v>62.67</v>
      </c>
      <c r="Q3631" s="30">
        <f>IFERROR(_xlfn.XLOOKUP($B3631,'Ownership Metrics'!$A:$A,'Ownership Metrics'!$F:$F),"")</f>
        <v>9</v>
      </c>
      <c r="R3631" s="30">
        <f>IFERROR(_xlfn.XLOOKUP($B3631,'Ownership Metrics'!$A:$A,'Ownership Metrics'!$G:$G),"")</f>
        <v>42</v>
      </c>
      <c r="S3631" s="27" t="str">
        <f>IFERROR(_xlfn.XLOOKUP($B3631,'Ownership Metrics'!$A:$A,'Ownership Metrics'!$H:$H),"")</f>
        <v>Oligopoli</v>
      </c>
      <c r="T3631" s="27" t="str">
        <f>IFERROR(_xlfn.XLOOKUP($B3631,'Ownership Metrics'!$A:$A,'Ownership Metrics'!$I:$I),"")</f>
        <v>Sedang</v>
      </c>
      <c r="U3631" s="27">
        <f>IF(COUNTIFS($B$2:$B3631,$B3631,$D$2:$D3631,$D3631)=1,1,0)</f>
        <v>1</v>
      </c>
      <c r="V3631" s="27">
        <f t="shared" si="169"/>
        <v>2.74</v>
      </c>
      <c r="W3631" s="27">
        <f t="shared" si="170"/>
        <v>4</v>
      </c>
      <c r="X3631" s="27">
        <f t="shared" si="168"/>
        <v>2.7399996369000004</v>
      </c>
    </row>
    <row r="3632" spans="1:24" x14ac:dyDescent="0.25">
      <c r="A3632" s="26">
        <v>46265</v>
      </c>
      <c r="B3632" s="27" t="s">
        <v>10632</v>
      </c>
      <c r="C3632" s="27" t="s">
        <v>3929</v>
      </c>
      <c r="D3632" s="27" t="s">
        <v>3930</v>
      </c>
      <c r="E3632" s="27" t="s">
        <v>22</v>
      </c>
      <c r="F3632" s="27" t="s">
        <v>23</v>
      </c>
      <c r="G3632" s="27"/>
      <c r="H3632" s="27" t="s">
        <v>24</v>
      </c>
      <c r="I3632" s="28">
        <v>126670600</v>
      </c>
      <c r="J3632" s="28">
        <v>0</v>
      </c>
      <c r="K3632" s="28">
        <v>126670600</v>
      </c>
      <c r="L3632" s="29">
        <v>2.5299999999999998</v>
      </c>
      <c r="M3632" s="29">
        <f>IFERROR(_xlfn.XLOOKUP($B3632,'Ownership Metrics'!$A:$A,'Ownership Metrics'!$B:$B),"")</f>
        <v>12.08</v>
      </c>
      <c r="N3632" s="28">
        <f>IFERROR(_xlfn.XLOOKUP($B3632,'Ownership Metrics'!$A:$A,'Ownership Metrics'!$C:$C),"")</f>
        <v>2271</v>
      </c>
      <c r="O3632" s="29">
        <f>IFERROR(_xlfn.XLOOKUP($B3632,'Ownership Metrics'!$A:$A,'Ownership Metrics'!$D:$D),"")</f>
        <v>37.11</v>
      </c>
      <c r="P3632" s="29">
        <f>IFERROR(_xlfn.XLOOKUP($B3632,'Ownership Metrics'!$A:$A,'Ownership Metrics'!$E:$E),"")</f>
        <v>73.209999999999994</v>
      </c>
      <c r="Q3632" s="30">
        <f>IFERROR(_xlfn.XLOOKUP($B3632,'Ownership Metrics'!$A:$A,'Ownership Metrics'!$F:$F),"")</f>
        <v>8</v>
      </c>
      <c r="R3632" s="30">
        <f>IFERROR(_xlfn.XLOOKUP($B3632,'Ownership Metrics'!$A:$A,'Ownership Metrics'!$G:$G),"")</f>
        <v>48</v>
      </c>
      <c r="S3632" s="27" t="str">
        <f>IFERROR(_xlfn.XLOOKUP($B3632,'Ownership Metrics'!$A:$A,'Ownership Metrics'!$H:$H),"")</f>
        <v>Terkonsentrasi</v>
      </c>
      <c r="T3632" s="27" t="str">
        <f>IFERROR(_xlfn.XLOOKUP($B3632,'Ownership Metrics'!$A:$A,'Ownership Metrics'!$I:$I),"")</f>
        <v>Sedang</v>
      </c>
      <c r="U3632" s="27">
        <f>IF(COUNTIFS($B$2:$B3632,$B3632,$D$2:$D3632,$D3632)=1,1,0)</f>
        <v>1</v>
      </c>
      <c r="V3632" s="27">
        <f t="shared" si="169"/>
        <v>2.5299999999999998</v>
      </c>
      <c r="W3632" s="27">
        <f t="shared" si="170"/>
        <v>6</v>
      </c>
      <c r="X3632" s="27">
        <f t="shared" si="168"/>
        <v>2.5299996368</v>
      </c>
    </row>
    <row r="3633" spans="1:24" x14ac:dyDescent="0.25">
      <c r="A3633" s="26">
        <v>46265</v>
      </c>
      <c r="B3633" s="27" t="s">
        <v>10632</v>
      </c>
      <c r="C3633" s="27" t="s">
        <v>3929</v>
      </c>
      <c r="D3633" s="27" t="s">
        <v>3931</v>
      </c>
      <c r="E3633" s="27" t="s">
        <v>204</v>
      </c>
      <c r="F3633" s="27" t="s">
        <v>23</v>
      </c>
      <c r="G3633" s="27"/>
      <c r="H3633" s="27" t="s">
        <v>24</v>
      </c>
      <c r="I3633" s="28">
        <v>1391585329</v>
      </c>
      <c r="J3633" s="28">
        <v>0</v>
      </c>
      <c r="K3633" s="28">
        <v>1391585329</v>
      </c>
      <c r="L3633" s="29">
        <v>27.83</v>
      </c>
      <c r="M3633" s="29">
        <f>IFERROR(_xlfn.XLOOKUP($B3633,'Ownership Metrics'!$A:$A,'Ownership Metrics'!$B:$B),"")</f>
        <v>12.08</v>
      </c>
      <c r="N3633" s="28">
        <f>IFERROR(_xlfn.XLOOKUP($B3633,'Ownership Metrics'!$A:$A,'Ownership Metrics'!$C:$C),"")</f>
        <v>2271</v>
      </c>
      <c r="O3633" s="29">
        <f>IFERROR(_xlfn.XLOOKUP($B3633,'Ownership Metrics'!$A:$A,'Ownership Metrics'!$D:$D),"")</f>
        <v>37.11</v>
      </c>
      <c r="P3633" s="29">
        <f>IFERROR(_xlfn.XLOOKUP($B3633,'Ownership Metrics'!$A:$A,'Ownership Metrics'!$E:$E),"")</f>
        <v>73.209999999999994</v>
      </c>
      <c r="Q3633" s="30">
        <f>IFERROR(_xlfn.XLOOKUP($B3633,'Ownership Metrics'!$A:$A,'Ownership Metrics'!$F:$F),"")</f>
        <v>8</v>
      </c>
      <c r="R3633" s="30">
        <f>IFERROR(_xlfn.XLOOKUP($B3633,'Ownership Metrics'!$A:$A,'Ownership Metrics'!$G:$G),"")</f>
        <v>48</v>
      </c>
      <c r="S3633" s="27" t="str">
        <f>IFERROR(_xlfn.XLOOKUP($B3633,'Ownership Metrics'!$A:$A,'Ownership Metrics'!$H:$H),"")</f>
        <v>Terkonsentrasi</v>
      </c>
      <c r="T3633" s="27" t="str">
        <f>IFERROR(_xlfn.XLOOKUP($B3633,'Ownership Metrics'!$A:$A,'Ownership Metrics'!$I:$I),"")</f>
        <v>Sedang</v>
      </c>
      <c r="U3633" s="27">
        <f>IF(COUNTIFS($B$2:$B3633,$B3633,$D$2:$D3633,$D3633)=1,1,0)</f>
        <v>1</v>
      </c>
      <c r="V3633" s="27">
        <f t="shared" si="169"/>
        <v>27.83</v>
      </c>
      <c r="W3633" s="27">
        <f t="shared" si="170"/>
        <v>2</v>
      </c>
      <c r="X3633" s="27">
        <f t="shared" si="168"/>
        <v>27.829999636699998</v>
      </c>
    </row>
    <row r="3634" spans="1:24" x14ac:dyDescent="0.25">
      <c r="A3634" s="26">
        <v>46265</v>
      </c>
      <c r="B3634" s="27" t="s">
        <v>10632</v>
      </c>
      <c r="C3634" s="27" t="s">
        <v>3929</v>
      </c>
      <c r="D3634" s="27" t="s">
        <v>3932</v>
      </c>
      <c r="E3634" s="27" t="s">
        <v>22</v>
      </c>
      <c r="F3634" s="27" t="s">
        <v>32</v>
      </c>
      <c r="G3634" s="27"/>
      <c r="H3634" s="27" t="s">
        <v>33</v>
      </c>
      <c r="I3634" s="28">
        <v>161367831</v>
      </c>
      <c r="J3634" s="28">
        <v>0</v>
      </c>
      <c r="K3634" s="28">
        <v>161367831</v>
      </c>
      <c r="L3634" s="29">
        <v>3.23</v>
      </c>
      <c r="M3634" s="29">
        <f>IFERROR(_xlfn.XLOOKUP($B3634,'Ownership Metrics'!$A:$A,'Ownership Metrics'!$B:$B),"")</f>
        <v>12.08</v>
      </c>
      <c r="N3634" s="28">
        <f>IFERROR(_xlfn.XLOOKUP($B3634,'Ownership Metrics'!$A:$A,'Ownership Metrics'!$C:$C),"")</f>
        <v>2271</v>
      </c>
      <c r="O3634" s="29">
        <f>IFERROR(_xlfn.XLOOKUP($B3634,'Ownership Metrics'!$A:$A,'Ownership Metrics'!$D:$D),"")</f>
        <v>37.11</v>
      </c>
      <c r="P3634" s="29">
        <f>IFERROR(_xlfn.XLOOKUP($B3634,'Ownership Metrics'!$A:$A,'Ownership Metrics'!$E:$E),"")</f>
        <v>73.209999999999994</v>
      </c>
      <c r="Q3634" s="30">
        <f>IFERROR(_xlfn.XLOOKUP($B3634,'Ownership Metrics'!$A:$A,'Ownership Metrics'!$F:$F),"")</f>
        <v>8</v>
      </c>
      <c r="R3634" s="30">
        <f>IFERROR(_xlfn.XLOOKUP($B3634,'Ownership Metrics'!$A:$A,'Ownership Metrics'!$G:$G),"")</f>
        <v>48</v>
      </c>
      <c r="S3634" s="27" t="str">
        <f>IFERROR(_xlfn.XLOOKUP($B3634,'Ownership Metrics'!$A:$A,'Ownership Metrics'!$H:$H),"")</f>
        <v>Terkonsentrasi</v>
      </c>
      <c r="T3634" s="27" t="str">
        <f>IFERROR(_xlfn.XLOOKUP($B3634,'Ownership Metrics'!$A:$A,'Ownership Metrics'!$I:$I),"")</f>
        <v>Sedang</v>
      </c>
      <c r="U3634" s="27">
        <f>IF(COUNTIFS($B$2:$B3634,$B3634,$D$2:$D3634,$D3634)=1,1,0)</f>
        <v>1</v>
      </c>
      <c r="V3634" s="27">
        <f t="shared" si="169"/>
        <v>3.23</v>
      </c>
      <c r="W3634" s="27">
        <f t="shared" si="170"/>
        <v>5</v>
      </c>
      <c r="X3634" s="27">
        <f t="shared" si="168"/>
        <v>3.2299996366000001</v>
      </c>
    </row>
    <row r="3635" spans="1:24" x14ac:dyDescent="0.25">
      <c r="A3635" s="26">
        <v>46265</v>
      </c>
      <c r="B3635" s="27" t="s">
        <v>10632</v>
      </c>
      <c r="C3635" s="27" t="s">
        <v>3929</v>
      </c>
      <c r="D3635" s="27" t="s">
        <v>3933</v>
      </c>
      <c r="E3635" s="27" t="s">
        <v>22</v>
      </c>
      <c r="F3635" s="27" t="s">
        <v>32</v>
      </c>
      <c r="G3635" s="27"/>
      <c r="H3635" s="27" t="s">
        <v>33</v>
      </c>
      <c r="I3635" s="28">
        <v>413611772</v>
      </c>
      <c r="J3635" s="28">
        <v>0</v>
      </c>
      <c r="K3635" s="28">
        <v>413611772</v>
      </c>
      <c r="L3635" s="29">
        <v>8.27</v>
      </c>
      <c r="M3635" s="29">
        <f>IFERROR(_xlfn.XLOOKUP($B3635,'Ownership Metrics'!$A:$A,'Ownership Metrics'!$B:$B),"")</f>
        <v>12.08</v>
      </c>
      <c r="N3635" s="28">
        <f>IFERROR(_xlfn.XLOOKUP($B3635,'Ownership Metrics'!$A:$A,'Ownership Metrics'!$C:$C),"")</f>
        <v>2271</v>
      </c>
      <c r="O3635" s="29">
        <f>IFERROR(_xlfn.XLOOKUP($B3635,'Ownership Metrics'!$A:$A,'Ownership Metrics'!$D:$D),"")</f>
        <v>37.11</v>
      </c>
      <c r="P3635" s="29">
        <f>IFERROR(_xlfn.XLOOKUP($B3635,'Ownership Metrics'!$A:$A,'Ownership Metrics'!$E:$E),"")</f>
        <v>73.209999999999994</v>
      </c>
      <c r="Q3635" s="30">
        <f>IFERROR(_xlfn.XLOOKUP($B3635,'Ownership Metrics'!$A:$A,'Ownership Metrics'!$F:$F),"")</f>
        <v>8</v>
      </c>
      <c r="R3635" s="30">
        <f>IFERROR(_xlfn.XLOOKUP($B3635,'Ownership Metrics'!$A:$A,'Ownership Metrics'!$G:$G),"")</f>
        <v>48</v>
      </c>
      <c r="S3635" s="27" t="str">
        <f>IFERROR(_xlfn.XLOOKUP($B3635,'Ownership Metrics'!$A:$A,'Ownership Metrics'!$H:$H),"")</f>
        <v>Terkonsentrasi</v>
      </c>
      <c r="T3635" s="27" t="str">
        <f>IFERROR(_xlfn.XLOOKUP($B3635,'Ownership Metrics'!$A:$A,'Ownership Metrics'!$I:$I),"")</f>
        <v>Sedang</v>
      </c>
      <c r="U3635" s="27">
        <f>IF(COUNTIFS($B$2:$B3635,$B3635,$D$2:$D3635,$D3635)=1,1,0)</f>
        <v>1</v>
      </c>
      <c r="V3635" s="27">
        <f t="shared" si="169"/>
        <v>8.27</v>
      </c>
      <c r="W3635" s="27">
        <f t="shared" si="170"/>
        <v>3</v>
      </c>
      <c r="X3635" s="27">
        <f t="shared" si="168"/>
        <v>8.2699996364999997</v>
      </c>
    </row>
    <row r="3636" spans="1:24" x14ac:dyDescent="0.25">
      <c r="A3636" s="26">
        <v>46265</v>
      </c>
      <c r="B3636" s="27" t="s">
        <v>10632</v>
      </c>
      <c r="C3636" s="27" t="s">
        <v>3929</v>
      </c>
      <c r="D3636" s="27" t="s">
        <v>3934</v>
      </c>
      <c r="E3636" s="27" t="s">
        <v>22</v>
      </c>
      <c r="F3636" s="27" t="s">
        <v>32</v>
      </c>
      <c r="G3636" s="27"/>
      <c r="H3636" s="27" t="s">
        <v>64</v>
      </c>
      <c r="I3636" s="28">
        <v>1855447105</v>
      </c>
      <c r="J3636" s="28">
        <v>0</v>
      </c>
      <c r="K3636" s="28">
        <v>1855447105</v>
      </c>
      <c r="L3636" s="29">
        <v>37.11</v>
      </c>
      <c r="M3636" s="29">
        <f>IFERROR(_xlfn.XLOOKUP($B3636,'Ownership Metrics'!$A:$A,'Ownership Metrics'!$B:$B),"")</f>
        <v>12.08</v>
      </c>
      <c r="N3636" s="28">
        <f>IFERROR(_xlfn.XLOOKUP($B3636,'Ownership Metrics'!$A:$A,'Ownership Metrics'!$C:$C),"")</f>
        <v>2271</v>
      </c>
      <c r="O3636" s="29">
        <f>IFERROR(_xlfn.XLOOKUP($B3636,'Ownership Metrics'!$A:$A,'Ownership Metrics'!$D:$D),"")</f>
        <v>37.11</v>
      </c>
      <c r="P3636" s="29">
        <f>IFERROR(_xlfn.XLOOKUP($B3636,'Ownership Metrics'!$A:$A,'Ownership Metrics'!$E:$E),"")</f>
        <v>73.209999999999994</v>
      </c>
      <c r="Q3636" s="30">
        <f>IFERROR(_xlfn.XLOOKUP($B3636,'Ownership Metrics'!$A:$A,'Ownership Metrics'!$F:$F),"")</f>
        <v>8</v>
      </c>
      <c r="R3636" s="30">
        <f>IFERROR(_xlfn.XLOOKUP($B3636,'Ownership Metrics'!$A:$A,'Ownership Metrics'!$G:$G),"")</f>
        <v>48</v>
      </c>
      <c r="S3636" s="27" t="str">
        <f>IFERROR(_xlfn.XLOOKUP($B3636,'Ownership Metrics'!$A:$A,'Ownership Metrics'!$H:$H),"")</f>
        <v>Terkonsentrasi</v>
      </c>
      <c r="T3636" s="27" t="str">
        <f>IFERROR(_xlfn.XLOOKUP($B3636,'Ownership Metrics'!$A:$A,'Ownership Metrics'!$I:$I),"")</f>
        <v>Sedang</v>
      </c>
      <c r="U3636" s="27">
        <f>IF(COUNTIFS($B$2:$B3636,$B3636,$D$2:$D3636,$D3636)=1,1,0)</f>
        <v>1</v>
      </c>
      <c r="V3636" s="27">
        <f t="shared" si="169"/>
        <v>37.11</v>
      </c>
      <c r="W3636" s="27">
        <f t="shared" si="170"/>
        <v>1</v>
      </c>
      <c r="X3636" s="27">
        <f t="shared" si="168"/>
        <v>37.109999636399998</v>
      </c>
    </row>
    <row r="3637" spans="1:24" x14ac:dyDescent="0.25">
      <c r="A3637" s="26">
        <v>46265</v>
      </c>
      <c r="B3637" s="27" t="s">
        <v>10632</v>
      </c>
      <c r="C3637" s="27" t="s">
        <v>3929</v>
      </c>
      <c r="D3637" s="27" t="s">
        <v>3935</v>
      </c>
      <c r="E3637" s="27" t="s">
        <v>74</v>
      </c>
      <c r="F3637" s="27" t="s">
        <v>32</v>
      </c>
      <c r="G3637" s="27"/>
      <c r="H3637" s="27" t="s">
        <v>64</v>
      </c>
      <c r="I3637" s="28">
        <v>260372700</v>
      </c>
      <c r="J3637" s="28">
        <v>0</v>
      </c>
      <c r="K3637" s="28">
        <v>260372700</v>
      </c>
      <c r="L3637" s="29">
        <v>5.21</v>
      </c>
      <c r="M3637" s="29">
        <f>IFERROR(_xlfn.XLOOKUP($B3637,'Ownership Metrics'!$A:$A,'Ownership Metrics'!$B:$B),"")</f>
        <v>12.08</v>
      </c>
      <c r="N3637" s="28">
        <f>IFERROR(_xlfn.XLOOKUP($B3637,'Ownership Metrics'!$A:$A,'Ownership Metrics'!$C:$C),"")</f>
        <v>2271</v>
      </c>
      <c r="O3637" s="29">
        <f>IFERROR(_xlfn.XLOOKUP($B3637,'Ownership Metrics'!$A:$A,'Ownership Metrics'!$D:$D),"")</f>
        <v>37.11</v>
      </c>
      <c r="P3637" s="29">
        <f>IFERROR(_xlfn.XLOOKUP($B3637,'Ownership Metrics'!$A:$A,'Ownership Metrics'!$E:$E),"")</f>
        <v>73.209999999999994</v>
      </c>
      <c r="Q3637" s="30">
        <f>IFERROR(_xlfn.XLOOKUP($B3637,'Ownership Metrics'!$A:$A,'Ownership Metrics'!$F:$F),"")</f>
        <v>8</v>
      </c>
      <c r="R3637" s="30">
        <f>IFERROR(_xlfn.XLOOKUP($B3637,'Ownership Metrics'!$A:$A,'Ownership Metrics'!$G:$G),"")</f>
        <v>48</v>
      </c>
      <c r="S3637" s="27" t="str">
        <f>IFERROR(_xlfn.XLOOKUP($B3637,'Ownership Metrics'!$A:$A,'Ownership Metrics'!$H:$H),"")</f>
        <v>Terkonsentrasi</v>
      </c>
      <c r="T3637" s="27" t="str">
        <f>IFERROR(_xlfn.XLOOKUP($B3637,'Ownership Metrics'!$A:$A,'Ownership Metrics'!$I:$I),"")</f>
        <v>Sedang</v>
      </c>
      <c r="U3637" s="27">
        <f>IF(COUNTIFS($B$2:$B3637,$B3637,$D$2:$D3637,$D3637)=1,1,0)</f>
        <v>1</v>
      </c>
      <c r="V3637" s="27">
        <f t="shared" si="169"/>
        <v>5.21</v>
      </c>
      <c r="W3637" s="27">
        <f t="shared" si="170"/>
        <v>4</v>
      </c>
      <c r="X3637" s="27">
        <f t="shared" si="168"/>
        <v>5.2099996363000001</v>
      </c>
    </row>
    <row r="3638" spans="1:24" x14ac:dyDescent="0.25">
      <c r="A3638" s="26">
        <v>46265</v>
      </c>
      <c r="B3638" s="27" t="s">
        <v>10632</v>
      </c>
      <c r="C3638" s="27" t="s">
        <v>3929</v>
      </c>
      <c r="D3638" s="27" t="s">
        <v>3936</v>
      </c>
      <c r="E3638" s="27" t="s">
        <v>35</v>
      </c>
      <c r="F3638" s="27" t="s">
        <v>23</v>
      </c>
      <c r="G3638" s="27" t="s">
        <v>36</v>
      </c>
      <c r="H3638" s="27" t="s">
        <v>24</v>
      </c>
      <c r="I3638" s="28">
        <v>93734172</v>
      </c>
      <c r="J3638" s="28">
        <v>0</v>
      </c>
      <c r="K3638" s="28">
        <v>93734172</v>
      </c>
      <c r="L3638" s="29">
        <v>1.87</v>
      </c>
      <c r="M3638" s="29">
        <f>IFERROR(_xlfn.XLOOKUP($B3638,'Ownership Metrics'!$A:$A,'Ownership Metrics'!$B:$B),"")</f>
        <v>12.08</v>
      </c>
      <c r="N3638" s="28">
        <f>IFERROR(_xlfn.XLOOKUP($B3638,'Ownership Metrics'!$A:$A,'Ownership Metrics'!$C:$C),"")</f>
        <v>2271</v>
      </c>
      <c r="O3638" s="29">
        <f>IFERROR(_xlfn.XLOOKUP($B3638,'Ownership Metrics'!$A:$A,'Ownership Metrics'!$D:$D),"")</f>
        <v>37.11</v>
      </c>
      <c r="P3638" s="29">
        <f>IFERROR(_xlfn.XLOOKUP($B3638,'Ownership Metrics'!$A:$A,'Ownership Metrics'!$E:$E),"")</f>
        <v>73.209999999999994</v>
      </c>
      <c r="Q3638" s="30">
        <f>IFERROR(_xlfn.XLOOKUP($B3638,'Ownership Metrics'!$A:$A,'Ownership Metrics'!$F:$F),"")</f>
        <v>8</v>
      </c>
      <c r="R3638" s="30">
        <f>IFERROR(_xlfn.XLOOKUP($B3638,'Ownership Metrics'!$A:$A,'Ownership Metrics'!$G:$G),"")</f>
        <v>48</v>
      </c>
      <c r="S3638" s="27" t="str">
        <f>IFERROR(_xlfn.XLOOKUP($B3638,'Ownership Metrics'!$A:$A,'Ownership Metrics'!$H:$H),"")</f>
        <v>Terkonsentrasi</v>
      </c>
      <c r="T3638" s="27" t="str">
        <f>IFERROR(_xlfn.XLOOKUP($B3638,'Ownership Metrics'!$A:$A,'Ownership Metrics'!$I:$I),"")</f>
        <v>Sedang</v>
      </c>
      <c r="U3638" s="27">
        <f>IF(COUNTIFS($B$2:$B3638,$B3638,$D$2:$D3638,$D3638)=1,1,0)</f>
        <v>1</v>
      </c>
      <c r="V3638" s="27">
        <f t="shared" si="169"/>
        <v>1.87</v>
      </c>
      <c r="W3638" s="27">
        <f t="shared" si="170"/>
        <v>7</v>
      </c>
      <c r="X3638" s="27">
        <f t="shared" si="168"/>
        <v>1.8699996362000002</v>
      </c>
    </row>
    <row r="3639" spans="1:24" x14ac:dyDescent="0.25">
      <c r="A3639" s="26">
        <v>46265</v>
      </c>
      <c r="B3639" s="27" t="s">
        <v>10632</v>
      </c>
      <c r="C3639" s="27" t="s">
        <v>3929</v>
      </c>
      <c r="D3639" s="27" t="s">
        <v>3937</v>
      </c>
      <c r="E3639" s="27"/>
      <c r="F3639" s="27"/>
      <c r="G3639" s="27"/>
      <c r="H3639" s="27"/>
      <c r="I3639" s="28">
        <v>0</v>
      </c>
      <c r="J3639" s="28">
        <v>93492900</v>
      </c>
      <c r="K3639" s="28">
        <v>93492900</v>
      </c>
      <c r="L3639" s="29">
        <v>1.87</v>
      </c>
      <c r="M3639" s="29">
        <f>IFERROR(_xlfn.XLOOKUP($B3639,'Ownership Metrics'!$A:$A,'Ownership Metrics'!$B:$B),"")</f>
        <v>12.08</v>
      </c>
      <c r="N3639" s="28">
        <f>IFERROR(_xlfn.XLOOKUP($B3639,'Ownership Metrics'!$A:$A,'Ownership Metrics'!$C:$C),"")</f>
        <v>2271</v>
      </c>
      <c r="O3639" s="29">
        <f>IFERROR(_xlfn.XLOOKUP($B3639,'Ownership Metrics'!$A:$A,'Ownership Metrics'!$D:$D),"")</f>
        <v>37.11</v>
      </c>
      <c r="P3639" s="29">
        <f>IFERROR(_xlfn.XLOOKUP($B3639,'Ownership Metrics'!$A:$A,'Ownership Metrics'!$E:$E),"")</f>
        <v>73.209999999999994</v>
      </c>
      <c r="Q3639" s="30">
        <f>IFERROR(_xlfn.XLOOKUP($B3639,'Ownership Metrics'!$A:$A,'Ownership Metrics'!$F:$F),"")</f>
        <v>8</v>
      </c>
      <c r="R3639" s="30">
        <f>IFERROR(_xlfn.XLOOKUP($B3639,'Ownership Metrics'!$A:$A,'Ownership Metrics'!$G:$G),"")</f>
        <v>48</v>
      </c>
      <c r="S3639" s="27" t="str">
        <f>IFERROR(_xlfn.XLOOKUP($B3639,'Ownership Metrics'!$A:$A,'Ownership Metrics'!$H:$H),"")</f>
        <v>Terkonsentrasi</v>
      </c>
      <c r="T3639" s="27" t="str">
        <f>IFERROR(_xlfn.XLOOKUP($B3639,'Ownership Metrics'!$A:$A,'Ownership Metrics'!$I:$I),"")</f>
        <v>Sedang</v>
      </c>
      <c r="U3639" s="27">
        <f>IF(COUNTIFS($B$2:$B3639,$B3639,$D$2:$D3639,$D3639)=1,1,0)</f>
        <v>1</v>
      </c>
      <c r="V3639" s="27">
        <f t="shared" si="169"/>
        <v>1.87</v>
      </c>
      <c r="W3639" s="27">
        <f t="shared" si="170"/>
        <v>8</v>
      </c>
      <c r="X3639" s="27">
        <f t="shared" si="168"/>
        <v>1.8699996361000002</v>
      </c>
    </row>
    <row r="3640" spans="1:24" x14ac:dyDescent="0.25">
      <c r="A3640" s="26">
        <v>46265</v>
      </c>
      <c r="B3640" s="27" t="s">
        <v>10633</v>
      </c>
      <c r="C3640" s="27" t="s">
        <v>3939</v>
      </c>
      <c r="D3640" s="27" t="s">
        <v>1915</v>
      </c>
      <c r="E3640" s="27" t="s">
        <v>35</v>
      </c>
      <c r="F3640" s="27" t="s">
        <v>23</v>
      </c>
      <c r="G3640" s="27" t="s">
        <v>36</v>
      </c>
      <c r="H3640" s="27" t="s">
        <v>24</v>
      </c>
      <c r="I3640" s="28">
        <v>36882668</v>
      </c>
      <c r="J3640" s="28">
        <v>0</v>
      </c>
      <c r="K3640" s="28">
        <v>36882668</v>
      </c>
      <c r="L3640" s="29">
        <v>1.01</v>
      </c>
      <c r="M3640" s="29">
        <f>IFERROR(_xlfn.XLOOKUP($B3640,'Ownership Metrics'!$A:$A,'Ownership Metrics'!$B:$B),"")</f>
        <v>27.32</v>
      </c>
      <c r="N3640" s="28">
        <f>IFERROR(_xlfn.XLOOKUP($B3640,'Ownership Metrics'!$A:$A,'Ownership Metrics'!$C:$C),"")</f>
        <v>5138</v>
      </c>
      <c r="O3640" s="29">
        <f>IFERROR(_xlfn.XLOOKUP($B3640,'Ownership Metrics'!$A:$A,'Ownership Metrics'!$D:$D),"")</f>
        <v>71.67</v>
      </c>
      <c r="P3640" s="29">
        <f>IFERROR(_xlfn.XLOOKUP($B3640,'Ownership Metrics'!$A:$A,'Ownership Metrics'!$E:$E),"")</f>
        <v>72.680000000000007</v>
      </c>
      <c r="Q3640" s="30">
        <f>IFERROR(_xlfn.XLOOKUP($B3640,'Ownership Metrics'!$A:$A,'Ownership Metrics'!$F:$F),"")</f>
        <v>2</v>
      </c>
      <c r="R3640" s="30">
        <f>IFERROR(_xlfn.XLOOKUP($B3640,'Ownership Metrics'!$A:$A,'Ownership Metrics'!$G:$G),"")</f>
        <v>68</v>
      </c>
      <c r="S3640" s="27" t="str">
        <f>IFERROR(_xlfn.XLOOKUP($B3640,'Ownership Metrics'!$A:$A,'Ownership Metrics'!$H:$H),"")</f>
        <v>Mayoritas</v>
      </c>
      <c r="T3640" s="27" t="str">
        <f>IFERROR(_xlfn.XLOOKUP($B3640,'Ownership Metrics'!$A:$A,'Ownership Metrics'!$I:$I),"")</f>
        <v>Tinggi</v>
      </c>
      <c r="U3640" s="27">
        <f>IF(COUNTIFS($B$2:$B3640,$B3640,$D$2:$D3640,$D3640)=1,1,0)</f>
        <v>1</v>
      </c>
      <c r="V3640" s="27">
        <f t="shared" si="169"/>
        <v>1.01</v>
      </c>
      <c r="W3640" s="27">
        <f t="shared" si="170"/>
        <v>2</v>
      </c>
      <c r="X3640" s="27">
        <f t="shared" si="168"/>
        <v>1.0099996360000001</v>
      </c>
    </row>
    <row r="3641" spans="1:24" x14ac:dyDescent="0.25">
      <c r="A3641" s="26">
        <v>46265</v>
      </c>
      <c r="B3641" s="27" t="s">
        <v>10633</v>
      </c>
      <c r="C3641" s="27" t="s">
        <v>3939</v>
      </c>
      <c r="D3641" s="27" t="s">
        <v>3940</v>
      </c>
      <c r="E3641" s="27" t="s">
        <v>35</v>
      </c>
      <c r="F3641" s="27" t="s">
        <v>23</v>
      </c>
      <c r="G3641" s="27" t="s">
        <v>36</v>
      </c>
      <c r="H3641" s="27" t="s">
        <v>24</v>
      </c>
      <c r="I3641" s="28">
        <v>0</v>
      </c>
      <c r="J3641" s="28">
        <v>2611997395</v>
      </c>
      <c r="K3641" s="28">
        <v>2611997395</v>
      </c>
      <c r="L3641" s="29">
        <v>71.67</v>
      </c>
      <c r="M3641" s="29">
        <f>IFERROR(_xlfn.XLOOKUP($B3641,'Ownership Metrics'!$A:$A,'Ownership Metrics'!$B:$B),"")</f>
        <v>27.32</v>
      </c>
      <c r="N3641" s="28">
        <f>IFERROR(_xlfn.XLOOKUP($B3641,'Ownership Metrics'!$A:$A,'Ownership Metrics'!$C:$C),"")</f>
        <v>5138</v>
      </c>
      <c r="O3641" s="29">
        <f>IFERROR(_xlfn.XLOOKUP($B3641,'Ownership Metrics'!$A:$A,'Ownership Metrics'!$D:$D),"")</f>
        <v>71.67</v>
      </c>
      <c r="P3641" s="29">
        <f>IFERROR(_xlfn.XLOOKUP($B3641,'Ownership Metrics'!$A:$A,'Ownership Metrics'!$E:$E),"")</f>
        <v>72.680000000000007</v>
      </c>
      <c r="Q3641" s="30">
        <f>IFERROR(_xlfn.XLOOKUP($B3641,'Ownership Metrics'!$A:$A,'Ownership Metrics'!$F:$F),"")</f>
        <v>2</v>
      </c>
      <c r="R3641" s="30">
        <f>IFERROR(_xlfn.XLOOKUP($B3641,'Ownership Metrics'!$A:$A,'Ownership Metrics'!$G:$G),"")</f>
        <v>68</v>
      </c>
      <c r="S3641" s="27" t="str">
        <f>IFERROR(_xlfn.XLOOKUP($B3641,'Ownership Metrics'!$A:$A,'Ownership Metrics'!$H:$H),"")</f>
        <v>Mayoritas</v>
      </c>
      <c r="T3641" s="27" t="str">
        <f>IFERROR(_xlfn.XLOOKUP($B3641,'Ownership Metrics'!$A:$A,'Ownership Metrics'!$I:$I),"")</f>
        <v>Tinggi</v>
      </c>
      <c r="U3641" s="27">
        <f>IF(COUNTIFS($B$2:$B3641,$B3641,$D$2:$D3641,$D3641)=1,1,0)</f>
        <v>1</v>
      </c>
      <c r="V3641" s="27">
        <f t="shared" si="169"/>
        <v>71.67</v>
      </c>
      <c r="W3641" s="27">
        <f t="shared" si="170"/>
        <v>1</v>
      </c>
      <c r="X3641" s="27">
        <f t="shared" si="168"/>
        <v>71.669999635899998</v>
      </c>
    </row>
    <row r="3642" spans="1:24" x14ac:dyDescent="0.25">
      <c r="A3642" s="26">
        <v>46265</v>
      </c>
      <c r="B3642" s="27" t="s">
        <v>10634</v>
      </c>
      <c r="C3642" s="27" t="s">
        <v>3942</v>
      </c>
      <c r="D3642" s="27" t="s">
        <v>3943</v>
      </c>
      <c r="E3642" s="27" t="s">
        <v>166</v>
      </c>
      <c r="F3642" s="27" t="s">
        <v>23</v>
      </c>
      <c r="G3642" s="27"/>
      <c r="H3642" s="27" t="s">
        <v>24</v>
      </c>
      <c r="I3642" s="28">
        <v>4718121940</v>
      </c>
      <c r="J3642" s="28">
        <v>0</v>
      </c>
      <c r="K3642" s="28">
        <v>4718121940</v>
      </c>
      <c r="L3642" s="29">
        <v>10.08</v>
      </c>
      <c r="M3642" s="29">
        <f>IFERROR(_xlfn.XLOOKUP($B3642,'Ownership Metrics'!$A:$A,'Ownership Metrics'!$B:$B),"")</f>
        <v>30.78</v>
      </c>
      <c r="N3642" s="28">
        <f>IFERROR(_xlfn.XLOOKUP($B3642,'Ownership Metrics'!$A:$A,'Ownership Metrics'!$C:$C),"")</f>
        <v>592</v>
      </c>
      <c r="O3642" s="29">
        <f>IFERROR(_xlfn.XLOOKUP($B3642,'Ownership Metrics'!$A:$A,'Ownership Metrics'!$D:$D),"")</f>
        <v>10.5</v>
      </c>
      <c r="P3642" s="29">
        <f>IFERROR(_xlfn.XLOOKUP($B3642,'Ownership Metrics'!$A:$A,'Ownership Metrics'!$E:$E),"")</f>
        <v>30.89</v>
      </c>
      <c r="Q3642" s="30">
        <f>IFERROR(_xlfn.XLOOKUP($B3642,'Ownership Metrics'!$A:$A,'Ownership Metrics'!$F:$F),"")</f>
        <v>11</v>
      </c>
      <c r="R3642" s="30">
        <f>IFERROR(_xlfn.XLOOKUP($B3642,'Ownership Metrics'!$A:$A,'Ownership Metrics'!$G:$G),"")</f>
        <v>23</v>
      </c>
      <c r="S3642" s="27" t="str">
        <f>IFERROR(_xlfn.XLOOKUP($B3642,'Ownership Metrics'!$A:$A,'Ownership Metrics'!$H:$H),"")</f>
        <v>Tersebar</v>
      </c>
      <c r="T3642" s="27" t="str">
        <f>IFERROR(_xlfn.XLOOKUP($B3642,'Ownership Metrics'!$A:$A,'Ownership Metrics'!$I:$I),"")</f>
        <v>Rendah</v>
      </c>
      <c r="U3642" s="27">
        <f>IF(COUNTIFS($B$2:$B3642,$B3642,$D$2:$D3642,$D3642)=1,1,0)</f>
        <v>1</v>
      </c>
      <c r="V3642" s="27">
        <f t="shared" si="169"/>
        <v>10.08</v>
      </c>
      <c r="W3642" s="27">
        <f t="shared" si="170"/>
        <v>3</v>
      </c>
      <c r="X3642" s="27">
        <f t="shared" si="168"/>
        <v>10.0799996358</v>
      </c>
    </row>
    <row r="3643" spans="1:24" x14ac:dyDescent="0.25">
      <c r="A3643" s="26">
        <v>46265</v>
      </c>
      <c r="B3643" s="27" t="s">
        <v>10634</v>
      </c>
      <c r="C3643" s="27" t="s">
        <v>3942</v>
      </c>
      <c r="D3643" s="27" t="s">
        <v>3944</v>
      </c>
      <c r="E3643" s="27" t="s">
        <v>22</v>
      </c>
      <c r="F3643" s="27" t="s">
        <v>23</v>
      </c>
      <c r="G3643" s="27"/>
      <c r="H3643" s="27" t="s">
        <v>24</v>
      </c>
      <c r="I3643" s="28">
        <v>4914885740</v>
      </c>
      <c r="J3643" s="28">
        <v>0</v>
      </c>
      <c r="K3643" s="28">
        <v>4914885740</v>
      </c>
      <c r="L3643" s="29">
        <v>10.5</v>
      </c>
      <c r="M3643" s="29">
        <f>IFERROR(_xlfn.XLOOKUP($B3643,'Ownership Metrics'!$A:$A,'Ownership Metrics'!$B:$B),"")</f>
        <v>30.78</v>
      </c>
      <c r="N3643" s="28">
        <f>IFERROR(_xlfn.XLOOKUP($B3643,'Ownership Metrics'!$A:$A,'Ownership Metrics'!$C:$C),"")</f>
        <v>592</v>
      </c>
      <c r="O3643" s="29">
        <f>IFERROR(_xlfn.XLOOKUP($B3643,'Ownership Metrics'!$A:$A,'Ownership Metrics'!$D:$D),"")</f>
        <v>10.5</v>
      </c>
      <c r="P3643" s="29">
        <f>IFERROR(_xlfn.XLOOKUP($B3643,'Ownership Metrics'!$A:$A,'Ownership Metrics'!$E:$E),"")</f>
        <v>30.89</v>
      </c>
      <c r="Q3643" s="30">
        <f>IFERROR(_xlfn.XLOOKUP($B3643,'Ownership Metrics'!$A:$A,'Ownership Metrics'!$F:$F),"")</f>
        <v>11</v>
      </c>
      <c r="R3643" s="30">
        <f>IFERROR(_xlfn.XLOOKUP($B3643,'Ownership Metrics'!$A:$A,'Ownership Metrics'!$G:$G),"")</f>
        <v>23</v>
      </c>
      <c r="S3643" s="27" t="str">
        <f>IFERROR(_xlfn.XLOOKUP($B3643,'Ownership Metrics'!$A:$A,'Ownership Metrics'!$H:$H),"")</f>
        <v>Tersebar</v>
      </c>
      <c r="T3643" s="27" t="str">
        <f>IFERROR(_xlfn.XLOOKUP($B3643,'Ownership Metrics'!$A:$A,'Ownership Metrics'!$I:$I),"")</f>
        <v>Rendah</v>
      </c>
      <c r="U3643" s="27">
        <f>IF(COUNTIFS($B$2:$B3643,$B3643,$D$2:$D3643,$D3643)=1,1,0)</f>
        <v>1</v>
      </c>
      <c r="V3643" s="27">
        <f t="shared" si="169"/>
        <v>10.5</v>
      </c>
      <c r="W3643" s="27">
        <f t="shared" si="170"/>
        <v>1</v>
      </c>
      <c r="X3643" s="27">
        <f t="shared" si="168"/>
        <v>10.4999996357</v>
      </c>
    </row>
    <row r="3644" spans="1:24" x14ac:dyDescent="0.25">
      <c r="A3644" s="26">
        <v>46265</v>
      </c>
      <c r="B3644" s="27" t="s">
        <v>10634</v>
      </c>
      <c r="C3644" s="27" t="s">
        <v>3942</v>
      </c>
      <c r="D3644" s="27" t="s">
        <v>2549</v>
      </c>
      <c r="E3644" s="27" t="s">
        <v>22</v>
      </c>
      <c r="F3644" s="27" t="s">
        <v>23</v>
      </c>
      <c r="G3644" s="27"/>
      <c r="H3644" s="27" t="s">
        <v>24</v>
      </c>
      <c r="I3644" s="28">
        <v>1564531430</v>
      </c>
      <c r="J3644" s="28">
        <v>0</v>
      </c>
      <c r="K3644" s="28">
        <v>1564531430</v>
      </c>
      <c r="L3644" s="29">
        <v>3.34</v>
      </c>
      <c r="M3644" s="29">
        <f>IFERROR(_xlfn.XLOOKUP($B3644,'Ownership Metrics'!$A:$A,'Ownership Metrics'!$B:$B),"")</f>
        <v>30.78</v>
      </c>
      <c r="N3644" s="28">
        <f>IFERROR(_xlfn.XLOOKUP($B3644,'Ownership Metrics'!$A:$A,'Ownership Metrics'!$C:$C),"")</f>
        <v>592</v>
      </c>
      <c r="O3644" s="29">
        <f>IFERROR(_xlfn.XLOOKUP($B3644,'Ownership Metrics'!$A:$A,'Ownership Metrics'!$D:$D),"")</f>
        <v>10.5</v>
      </c>
      <c r="P3644" s="29">
        <f>IFERROR(_xlfn.XLOOKUP($B3644,'Ownership Metrics'!$A:$A,'Ownership Metrics'!$E:$E),"")</f>
        <v>30.89</v>
      </c>
      <c r="Q3644" s="30">
        <f>IFERROR(_xlfn.XLOOKUP($B3644,'Ownership Metrics'!$A:$A,'Ownership Metrics'!$F:$F),"")</f>
        <v>11</v>
      </c>
      <c r="R3644" s="30">
        <f>IFERROR(_xlfn.XLOOKUP($B3644,'Ownership Metrics'!$A:$A,'Ownership Metrics'!$G:$G),"")</f>
        <v>23</v>
      </c>
      <c r="S3644" s="27" t="str">
        <f>IFERROR(_xlfn.XLOOKUP($B3644,'Ownership Metrics'!$A:$A,'Ownership Metrics'!$H:$H),"")</f>
        <v>Tersebar</v>
      </c>
      <c r="T3644" s="27" t="str">
        <f>IFERROR(_xlfn.XLOOKUP($B3644,'Ownership Metrics'!$A:$A,'Ownership Metrics'!$I:$I),"")</f>
        <v>Rendah</v>
      </c>
      <c r="U3644" s="27">
        <f>IF(COUNTIFS($B$2:$B3644,$B3644,$D$2:$D3644,$D3644)=1,1,0)</f>
        <v>1</v>
      </c>
      <c r="V3644" s="27">
        <f t="shared" si="169"/>
        <v>3.34</v>
      </c>
      <c r="W3644" s="27">
        <f t="shared" si="170"/>
        <v>8</v>
      </c>
      <c r="X3644" s="27">
        <f t="shared" si="168"/>
        <v>3.3399996355999999</v>
      </c>
    </row>
    <row r="3645" spans="1:24" x14ac:dyDescent="0.25">
      <c r="A3645" s="26">
        <v>46265</v>
      </c>
      <c r="B3645" s="27" t="s">
        <v>10634</v>
      </c>
      <c r="C3645" s="27" t="s">
        <v>3942</v>
      </c>
      <c r="D3645" s="27" t="s">
        <v>3945</v>
      </c>
      <c r="E3645" s="27" t="s">
        <v>22</v>
      </c>
      <c r="F3645" s="27" t="s">
        <v>23</v>
      </c>
      <c r="G3645" s="27"/>
      <c r="H3645" s="27" t="s">
        <v>24</v>
      </c>
      <c r="I3645" s="28">
        <v>3845639040</v>
      </c>
      <c r="J3645" s="28">
        <v>0</v>
      </c>
      <c r="K3645" s="28">
        <v>3845639040</v>
      </c>
      <c r="L3645" s="29">
        <v>8.2100000000000009</v>
      </c>
      <c r="M3645" s="29">
        <f>IFERROR(_xlfn.XLOOKUP($B3645,'Ownership Metrics'!$A:$A,'Ownership Metrics'!$B:$B),"")</f>
        <v>30.78</v>
      </c>
      <c r="N3645" s="28">
        <f>IFERROR(_xlfn.XLOOKUP($B3645,'Ownership Metrics'!$A:$A,'Ownership Metrics'!$C:$C),"")</f>
        <v>592</v>
      </c>
      <c r="O3645" s="29">
        <f>IFERROR(_xlfn.XLOOKUP($B3645,'Ownership Metrics'!$A:$A,'Ownership Metrics'!$D:$D),"")</f>
        <v>10.5</v>
      </c>
      <c r="P3645" s="29">
        <f>IFERROR(_xlfn.XLOOKUP($B3645,'Ownership Metrics'!$A:$A,'Ownership Metrics'!$E:$E),"")</f>
        <v>30.89</v>
      </c>
      <c r="Q3645" s="30">
        <f>IFERROR(_xlfn.XLOOKUP($B3645,'Ownership Metrics'!$A:$A,'Ownership Metrics'!$F:$F),"")</f>
        <v>11</v>
      </c>
      <c r="R3645" s="30">
        <f>IFERROR(_xlfn.XLOOKUP($B3645,'Ownership Metrics'!$A:$A,'Ownership Metrics'!$G:$G),"")</f>
        <v>23</v>
      </c>
      <c r="S3645" s="27" t="str">
        <f>IFERROR(_xlfn.XLOOKUP($B3645,'Ownership Metrics'!$A:$A,'Ownership Metrics'!$H:$H),"")</f>
        <v>Tersebar</v>
      </c>
      <c r="T3645" s="27" t="str">
        <f>IFERROR(_xlfn.XLOOKUP($B3645,'Ownership Metrics'!$A:$A,'Ownership Metrics'!$I:$I),"")</f>
        <v>Rendah</v>
      </c>
      <c r="U3645" s="27">
        <f>IF(COUNTIFS($B$2:$B3645,$B3645,$D$2:$D3645,$D3645)=1,1,0)</f>
        <v>1</v>
      </c>
      <c r="V3645" s="27">
        <f t="shared" si="169"/>
        <v>8.2100000000000009</v>
      </c>
      <c r="W3645" s="27">
        <f t="shared" si="170"/>
        <v>6</v>
      </c>
      <c r="X3645" s="27">
        <f t="shared" si="168"/>
        <v>8.2099996355000009</v>
      </c>
    </row>
    <row r="3646" spans="1:24" x14ac:dyDescent="0.25">
      <c r="A3646" s="26">
        <v>46265</v>
      </c>
      <c r="B3646" s="27" t="s">
        <v>10634</v>
      </c>
      <c r="C3646" s="27" t="s">
        <v>3942</v>
      </c>
      <c r="D3646" s="27" t="s">
        <v>3946</v>
      </c>
      <c r="E3646" s="27" t="s">
        <v>22</v>
      </c>
      <c r="F3646" s="27" t="s">
        <v>23</v>
      </c>
      <c r="G3646" s="27"/>
      <c r="H3646" s="27" t="s">
        <v>24</v>
      </c>
      <c r="I3646" s="28">
        <v>4824509485</v>
      </c>
      <c r="J3646" s="28">
        <v>0</v>
      </c>
      <c r="K3646" s="28">
        <v>4824509485</v>
      </c>
      <c r="L3646" s="29">
        <v>10.31</v>
      </c>
      <c r="M3646" s="29">
        <f>IFERROR(_xlfn.XLOOKUP($B3646,'Ownership Metrics'!$A:$A,'Ownership Metrics'!$B:$B),"")</f>
        <v>30.78</v>
      </c>
      <c r="N3646" s="28">
        <f>IFERROR(_xlfn.XLOOKUP($B3646,'Ownership Metrics'!$A:$A,'Ownership Metrics'!$C:$C),"")</f>
        <v>592</v>
      </c>
      <c r="O3646" s="29">
        <f>IFERROR(_xlfn.XLOOKUP($B3646,'Ownership Metrics'!$A:$A,'Ownership Metrics'!$D:$D),"")</f>
        <v>10.5</v>
      </c>
      <c r="P3646" s="29">
        <f>IFERROR(_xlfn.XLOOKUP($B3646,'Ownership Metrics'!$A:$A,'Ownership Metrics'!$E:$E),"")</f>
        <v>30.89</v>
      </c>
      <c r="Q3646" s="30">
        <f>IFERROR(_xlfn.XLOOKUP($B3646,'Ownership Metrics'!$A:$A,'Ownership Metrics'!$F:$F),"")</f>
        <v>11</v>
      </c>
      <c r="R3646" s="30">
        <f>IFERROR(_xlfn.XLOOKUP($B3646,'Ownership Metrics'!$A:$A,'Ownership Metrics'!$G:$G),"")</f>
        <v>23</v>
      </c>
      <c r="S3646" s="27" t="str">
        <f>IFERROR(_xlfn.XLOOKUP($B3646,'Ownership Metrics'!$A:$A,'Ownership Metrics'!$H:$H),"")</f>
        <v>Tersebar</v>
      </c>
      <c r="T3646" s="27" t="str">
        <f>IFERROR(_xlfn.XLOOKUP($B3646,'Ownership Metrics'!$A:$A,'Ownership Metrics'!$I:$I),"")</f>
        <v>Rendah</v>
      </c>
      <c r="U3646" s="27">
        <f>IF(COUNTIFS($B$2:$B3646,$B3646,$D$2:$D3646,$D3646)=1,1,0)</f>
        <v>1</v>
      </c>
      <c r="V3646" s="27">
        <f t="shared" si="169"/>
        <v>10.31</v>
      </c>
      <c r="W3646" s="27">
        <f t="shared" si="170"/>
        <v>2</v>
      </c>
      <c r="X3646" s="27">
        <f t="shared" si="168"/>
        <v>10.309999635400001</v>
      </c>
    </row>
    <row r="3647" spans="1:24" x14ac:dyDescent="0.25">
      <c r="A3647" s="26">
        <v>46265</v>
      </c>
      <c r="B3647" s="27" t="s">
        <v>10634</v>
      </c>
      <c r="C3647" s="27" t="s">
        <v>3942</v>
      </c>
      <c r="D3647" s="27" t="s">
        <v>3947</v>
      </c>
      <c r="E3647" s="27" t="s">
        <v>22</v>
      </c>
      <c r="F3647" s="27" t="s">
        <v>23</v>
      </c>
      <c r="G3647" s="27"/>
      <c r="H3647" s="27" t="s">
        <v>24</v>
      </c>
      <c r="I3647" s="28">
        <v>4352057040</v>
      </c>
      <c r="J3647" s="28">
        <v>0</v>
      </c>
      <c r="K3647" s="28">
        <v>4352057040</v>
      </c>
      <c r="L3647" s="29">
        <v>9.3000000000000007</v>
      </c>
      <c r="M3647" s="29">
        <f>IFERROR(_xlfn.XLOOKUP($B3647,'Ownership Metrics'!$A:$A,'Ownership Metrics'!$B:$B),"")</f>
        <v>30.78</v>
      </c>
      <c r="N3647" s="28">
        <f>IFERROR(_xlfn.XLOOKUP($B3647,'Ownership Metrics'!$A:$A,'Ownership Metrics'!$C:$C),"")</f>
        <v>592</v>
      </c>
      <c r="O3647" s="29">
        <f>IFERROR(_xlfn.XLOOKUP($B3647,'Ownership Metrics'!$A:$A,'Ownership Metrics'!$D:$D),"")</f>
        <v>10.5</v>
      </c>
      <c r="P3647" s="29">
        <f>IFERROR(_xlfn.XLOOKUP($B3647,'Ownership Metrics'!$A:$A,'Ownership Metrics'!$E:$E),"")</f>
        <v>30.89</v>
      </c>
      <c r="Q3647" s="30">
        <f>IFERROR(_xlfn.XLOOKUP($B3647,'Ownership Metrics'!$A:$A,'Ownership Metrics'!$F:$F),"")</f>
        <v>11</v>
      </c>
      <c r="R3647" s="30">
        <f>IFERROR(_xlfn.XLOOKUP($B3647,'Ownership Metrics'!$A:$A,'Ownership Metrics'!$G:$G),"")</f>
        <v>23</v>
      </c>
      <c r="S3647" s="27" t="str">
        <f>IFERROR(_xlfn.XLOOKUP($B3647,'Ownership Metrics'!$A:$A,'Ownership Metrics'!$H:$H),"")</f>
        <v>Tersebar</v>
      </c>
      <c r="T3647" s="27" t="str">
        <f>IFERROR(_xlfn.XLOOKUP($B3647,'Ownership Metrics'!$A:$A,'Ownership Metrics'!$I:$I),"")</f>
        <v>Rendah</v>
      </c>
      <c r="U3647" s="27">
        <f>IF(COUNTIFS($B$2:$B3647,$B3647,$D$2:$D3647,$D3647)=1,1,0)</f>
        <v>1</v>
      </c>
      <c r="V3647" s="27">
        <f t="shared" si="169"/>
        <v>9.3000000000000007</v>
      </c>
      <c r="W3647" s="27">
        <f t="shared" si="170"/>
        <v>5</v>
      </c>
      <c r="X3647" s="27">
        <f t="shared" si="168"/>
        <v>9.2999996353000007</v>
      </c>
    </row>
    <row r="3648" spans="1:24" x14ac:dyDescent="0.25">
      <c r="A3648" s="26">
        <v>46265</v>
      </c>
      <c r="B3648" s="27" t="s">
        <v>10634</v>
      </c>
      <c r="C3648" s="27" t="s">
        <v>3942</v>
      </c>
      <c r="D3648" s="27" t="s">
        <v>3948</v>
      </c>
      <c r="E3648" s="27" t="s">
        <v>51</v>
      </c>
      <c r="F3648" s="27" t="s">
        <v>23</v>
      </c>
      <c r="G3648" s="27"/>
      <c r="H3648" s="27" t="s">
        <v>24</v>
      </c>
      <c r="I3648" s="28">
        <v>4439895440</v>
      </c>
      <c r="J3648" s="28">
        <v>0</v>
      </c>
      <c r="K3648" s="28">
        <v>4439895440</v>
      </c>
      <c r="L3648" s="29">
        <v>9.48</v>
      </c>
      <c r="M3648" s="29">
        <f>IFERROR(_xlfn.XLOOKUP($B3648,'Ownership Metrics'!$A:$A,'Ownership Metrics'!$B:$B),"")</f>
        <v>30.78</v>
      </c>
      <c r="N3648" s="28">
        <f>IFERROR(_xlfn.XLOOKUP($B3648,'Ownership Metrics'!$A:$A,'Ownership Metrics'!$C:$C),"")</f>
        <v>592</v>
      </c>
      <c r="O3648" s="29">
        <f>IFERROR(_xlfn.XLOOKUP($B3648,'Ownership Metrics'!$A:$A,'Ownership Metrics'!$D:$D),"")</f>
        <v>10.5</v>
      </c>
      <c r="P3648" s="29">
        <f>IFERROR(_xlfn.XLOOKUP($B3648,'Ownership Metrics'!$A:$A,'Ownership Metrics'!$E:$E),"")</f>
        <v>30.89</v>
      </c>
      <c r="Q3648" s="30">
        <f>IFERROR(_xlfn.XLOOKUP($B3648,'Ownership Metrics'!$A:$A,'Ownership Metrics'!$F:$F),"")</f>
        <v>11</v>
      </c>
      <c r="R3648" s="30">
        <f>IFERROR(_xlfn.XLOOKUP($B3648,'Ownership Metrics'!$A:$A,'Ownership Metrics'!$G:$G),"")</f>
        <v>23</v>
      </c>
      <c r="S3648" s="27" t="str">
        <f>IFERROR(_xlfn.XLOOKUP($B3648,'Ownership Metrics'!$A:$A,'Ownership Metrics'!$H:$H),"")</f>
        <v>Tersebar</v>
      </c>
      <c r="T3648" s="27" t="str">
        <f>IFERROR(_xlfn.XLOOKUP($B3648,'Ownership Metrics'!$A:$A,'Ownership Metrics'!$I:$I),"")</f>
        <v>Rendah</v>
      </c>
      <c r="U3648" s="27">
        <f>IF(COUNTIFS($B$2:$B3648,$B3648,$D$2:$D3648,$D3648)=1,1,0)</f>
        <v>1</v>
      </c>
      <c r="V3648" s="27">
        <f t="shared" si="169"/>
        <v>9.48</v>
      </c>
      <c r="W3648" s="27">
        <f t="shared" si="170"/>
        <v>4</v>
      </c>
      <c r="X3648" s="27">
        <f t="shared" si="168"/>
        <v>9.4799996352000004</v>
      </c>
    </row>
    <row r="3649" spans="1:24" x14ac:dyDescent="0.25">
      <c r="A3649" s="26">
        <v>46265</v>
      </c>
      <c r="B3649" s="27" t="s">
        <v>10634</v>
      </c>
      <c r="C3649" s="27" t="s">
        <v>3942</v>
      </c>
      <c r="D3649" s="27" t="s">
        <v>3949</v>
      </c>
      <c r="E3649" s="27" t="s">
        <v>74</v>
      </c>
      <c r="F3649" s="27" t="s">
        <v>23</v>
      </c>
      <c r="G3649" s="27"/>
      <c r="H3649" s="27" t="s">
        <v>24</v>
      </c>
      <c r="I3649" s="28">
        <v>1605399500</v>
      </c>
      <c r="J3649" s="28">
        <v>0</v>
      </c>
      <c r="K3649" s="28">
        <v>1605399500</v>
      </c>
      <c r="L3649" s="29">
        <v>3.43</v>
      </c>
      <c r="M3649" s="29">
        <f>IFERROR(_xlfn.XLOOKUP($B3649,'Ownership Metrics'!$A:$A,'Ownership Metrics'!$B:$B),"")</f>
        <v>30.78</v>
      </c>
      <c r="N3649" s="28">
        <f>IFERROR(_xlfn.XLOOKUP($B3649,'Ownership Metrics'!$A:$A,'Ownership Metrics'!$C:$C),"")</f>
        <v>592</v>
      </c>
      <c r="O3649" s="29">
        <f>IFERROR(_xlfn.XLOOKUP($B3649,'Ownership Metrics'!$A:$A,'Ownership Metrics'!$D:$D),"")</f>
        <v>10.5</v>
      </c>
      <c r="P3649" s="29">
        <f>IFERROR(_xlfn.XLOOKUP($B3649,'Ownership Metrics'!$A:$A,'Ownership Metrics'!$E:$E),"")</f>
        <v>30.89</v>
      </c>
      <c r="Q3649" s="30">
        <f>IFERROR(_xlfn.XLOOKUP($B3649,'Ownership Metrics'!$A:$A,'Ownership Metrics'!$F:$F),"")</f>
        <v>11</v>
      </c>
      <c r="R3649" s="30">
        <f>IFERROR(_xlfn.XLOOKUP($B3649,'Ownership Metrics'!$A:$A,'Ownership Metrics'!$G:$G),"")</f>
        <v>23</v>
      </c>
      <c r="S3649" s="27" t="str">
        <f>IFERROR(_xlfn.XLOOKUP($B3649,'Ownership Metrics'!$A:$A,'Ownership Metrics'!$H:$H),"")</f>
        <v>Tersebar</v>
      </c>
      <c r="T3649" s="27" t="str">
        <f>IFERROR(_xlfn.XLOOKUP($B3649,'Ownership Metrics'!$A:$A,'Ownership Metrics'!$I:$I),"")</f>
        <v>Rendah</v>
      </c>
      <c r="U3649" s="27">
        <f>IF(COUNTIFS($B$2:$B3649,$B3649,$D$2:$D3649,$D3649)=1,1,0)</f>
        <v>1</v>
      </c>
      <c r="V3649" s="27">
        <f t="shared" si="169"/>
        <v>3.43</v>
      </c>
      <c r="W3649" s="27">
        <f t="shared" si="170"/>
        <v>7</v>
      </c>
      <c r="X3649" s="27">
        <f t="shared" si="168"/>
        <v>3.4299996351000002</v>
      </c>
    </row>
    <row r="3650" spans="1:24" x14ac:dyDescent="0.25">
      <c r="A3650" s="26">
        <v>46265</v>
      </c>
      <c r="B3650" s="27" t="s">
        <v>10634</v>
      </c>
      <c r="C3650" s="27" t="s">
        <v>3942</v>
      </c>
      <c r="D3650" s="27" t="s">
        <v>43</v>
      </c>
      <c r="E3650" s="27" t="s">
        <v>44</v>
      </c>
      <c r="F3650" s="27" t="s">
        <v>23</v>
      </c>
      <c r="G3650" s="27"/>
      <c r="H3650" s="27" t="s">
        <v>24</v>
      </c>
      <c r="I3650" s="28">
        <v>939056200</v>
      </c>
      <c r="J3650" s="28">
        <v>0</v>
      </c>
      <c r="K3650" s="28">
        <v>939056200</v>
      </c>
      <c r="L3650" s="29">
        <v>2.0099999999999998</v>
      </c>
      <c r="M3650" s="29">
        <f>IFERROR(_xlfn.XLOOKUP($B3650,'Ownership Metrics'!$A:$A,'Ownership Metrics'!$B:$B),"")</f>
        <v>30.78</v>
      </c>
      <c r="N3650" s="28">
        <f>IFERROR(_xlfn.XLOOKUP($B3650,'Ownership Metrics'!$A:$A,'Ownership Metrics'!$C:$C),"")</f>
        <v>592</v>
      </c>
      <c r="O3650" s="29">
        <f>IFERROR(_xlfn.XLOOKUP($B3650,'Ownership Metrics'!$A:$A,'Ownership Metrics'!$D:$D),"")</f>
        <v>10.5</v>
      </c>
      <c r="P3650" s="29">
        <f>IFERROR(_xlfn.XLOOKUP($B3650,'Ownership Metrics'!$A:$A,'Ownership Metrics'!$E:$E),"")</f>
        <v>30.89</v>
      </c>
      <c r="Q3650" s="30">
        <f>IFERROR(_xlfn.XLOOKUP($B3650,'Ownership Metrics'!$A:$A,'Ownership Metrics'!$F:$F),"")</f>
        <v>11</v>
      </c>
      <c r="R3650" s="30">
        <f>IFERROR(_xlfn.XLOOKUP($B3650,'Ownership Metrics'!$A:$A,'Ownership Metrics'!$G:$G),"")</f>
        <v>23</v>
      </c>
      <c r="S3650" s="27" t="str">
        <f>IFERROR(_xlfn.XLOOKUP($B3650,'Ownership Metrics'!$A:$A,'Ownership Metrics'!$H:$H),"")</f>
        <v>Tersebar</v>
      </c>
      <c r="T3650" s="27" t="str">
        <f>IFERROR(_xlfn.XLOOKUP($B3650,'Ownership Metrics'!$A:$A,'Ownership Metrics'!$I:$I),"")</f>
        <v>Rendah</v>
      </c>
      <c r="U3650" s="27">
        <f>IF(COUNTIFS($B$2:$B3650,$B3650,$D$2:$D3650,$D3650)=1,1,0)</f>
        <v>1</v>
      </c>
      <c r="V3650" s="27">
        <f t="shared" si="169"/>
        <v>2.0099999999999998</v>
      </c>
      <c r="W3650" s="27">
        <f t="shared" si="170"/>
        <v>9</v>
      </c>
      <c r="X3650" s="27">
        <f t="shared" ref="X3650:X3713" si="171">$V3650-(ROW()*0.0000000001)</f>
        <v>2.0099996349999998</v>
      </c>
    </row>
    <row r="3651" spans="1:24" x14ac:dyDescent="0.25">
      <c r="A3651" s="26">
        <v>46265</v>
      </c>
      <c r="B3651" s="27" t="s">
        <v>10634</v>
      </c>
      <c r="C3651" s="27" t="s">
        <v>3942</v>
      </c>
      <c r="D3651" s="27" t="s">
        <v>753</v>
      </c>
      <c r="E3651" s="27" t="s">
        <v>44</v>
      </c>
      <c r="F3651" s="27" t="s">
        <v>23</v>
      </c>
      <c r="G3651" s="27"/>
      <c r="H3651" s="27" t="s">
        <v>24</v>
      </c>
      <c r="I3651" s="28">
        <v>574360200</v>
      </c>
      <c r="J3651" s="28">
        <v>0</v>
      </c>
      <c r="K3651" s="28">
        <v>574360200</v>
      </c>
      <c r="L3651" s="29">
        <v>1.23</v>
      </c>
      <c r="M3651" s="29">
        <f>IFERROR(_xlfn.XLOOKUP($B3651,'Ownership Metrics'!$A:$A,'Ownership Metrics'!$B:$B),"")</f>
        <v>30.78</v>
      </c>
      <c r="N3651" s="28">
        <f>IFERROR(_xlfn.XLOOKUP($B3651,'Ownership Metrics'!$A:$A,'Ownership Metrics'!$C:$C),"")</f>
        <v>592</v>
      </c>
      <c r="O3651" s="29">
        <f>IFERROR(_xlfn.XLOOKUP($B3651,'Ownership Metrics'!$A:$A,'Ownership Metrics'!$D:$D),"")</f>
        <v>10.5</v>
      </c>
      <c r="P3651" s="29">
        <f>IFERROR(_xlfn.XLOOKUP($B3651,'Ownership Metrics'!$A:$A,'Ownership Metrics'!$E:$E),"")</f>
        <v>30.89</v>
      </c>
      <c r="Q3651" s="30">
        <f>IFERROR(_xlfn.XLOOKUP($B3651,'Ownership Metrics'!$A:$A,'Ownership Metrics'!$F:$F),"")</f>
        <v>11</v>
      </c>
      <c r="R3651" s="30">
        <f>IFERROR(_xlfn.XLOOKUP($B3651,'Ownership Metrics'!$A:$A,'Ownership Metrics'!$G:$G),"")</f>
        <v>23</v>
      </c>
      <c r="S3651" s="27" t="str">
        <f>IFERROR(_xlfn.XLOOKUP($B3651,'Ownership Metrics'!$A:$A,'Ownership Metrics'!$H:$H),"")</f>
        <v>Tersebar</v>
      </c>
      <c r="T3651" s="27" t="str">
        <f>IFERROR(_xlfn.XLOOKUP($B3651,'Ownership Metrics'!$A:$A,'Ownership Metrics'!$I:$I),"")</f>
        <v>Rendah</v>
      </c>
      <c r="U3651" s="27">
        <f>IF(COUNTIFS($B$2:$B3651,$B3651,$D$2:$D3651,$D3651)=1,1,0)</f>
        <v>1</v>
      </c>
      <c r="V3651" s="27">
        <f t="shared" ref="V3651:V3714" si="172">SUMIFS($L$2:$L$10000,$B$2:$B$10000,$B3651,$D$2:$D$10000,$D3651)</f>
        <v>1.23</v>
      </c>
      <c r="W3651" s="27">
        <f t="shared" ref="W3651:W3714" si="173">COUNTIFS($B$2:$B$10000,$B3651,$U$2:$U$10000,1,$X$2:$X$10000,"&gt;"&amp;$X3651)+1</f>
        <v>11</v>
      </c>
      <c r="X3651" s="27">
        <f t="shared" si="171"/>
        <v>1.2299996349</v>
      </c>
    </row>
    <row r="3652" spans="1:24" x14ac:dyDescent="0.25">
      <c r="A3652" s="26">
        <v>46265</v>
      </c>
      <c r="B3652" s="27" t="s">
        <v>10634</v>
      </c>
      <c r="C3652" s="27" t="s">
        <v>3942</v>
      </c>
      <c r="D3652" s="27" t="s">
        <v>257</v>
      </c>
      <c r="E3652" s="27" t="s">
        <v>258</v>
      </c>
      <c r="F3652" s="27" t="s">
        <v>32</v>
      </c>
      <c r="G3652" s="27"/>
      <c r="H3652" s="27" t="s">
        <v>259</v>
      </c>
      <c r="I3652" s="28">
        <v>622557357</v>
      </c>
      <c r="J3652" s="28">
        <v>0</v>
      </c>
      <c r="K3652" s="28">
        <v>622557357</v>
      </c>
      <c r="L3652" s="29">
        <v>1.33</v>
      </c>
      <c r="M3652" s="29">
        <f>IFERROR(_xlfn.XLOOKUP($B3652,'Ownership Metrics'!$A:$A,'Ownership Metrics'!$B:$B),"")</f>
        <v>30.78</v>
      </c>
      <c r="N3652" s="28">
        <f>IFERROR(_xlfn.XLOOKUP($B3652,'Ownership Metrics'!$A:$A,'Ownership Metrics'!$C:$C),"")</f>
        <v>592</v>
      </c>
      <c r="O3652" s="29">
        <f>IFERROR(_xlfn.XLOOKUP($B3652,'Ownership Metrics'!$A:$A,'Ownership Metrics'!$D:$D),"")</f>
        <v>10.5</v>
      </c>
      <c r="P3652" s="29">
        <f>IFERROR(_xlfn.XLOOKUP($B3652,'Ownership Metrics'!$A:$A,'Ownership Metrics'!$E:$E),"")</f>
        <v>30.89</v>
      </c>
      <c r="Q3652" s="30">
        <f>IFERROR(_xlfn.XLOOKUP($B3652,'Ownership Metrics'!$A:$A,'Ownership Metrics'!$F:$F),"")</f>
        <v>11</v>
      </c>
      <c r="R3652" s="30">
        <f>IFERROR(_xlfn.XLOOKUP($B3652,'Ownership Metrics'!$A:$A,'Ownership Metrics'!$G:$G),"")</f>
        <v>23</v>
      </c>
      <c r="S3652" s="27" t="str">
        <f>IFERROR(_xlfn.XLOOKUP($B3652,'Ownership Metrics'!$A:$A,'Ownership Metrics'!$H:$H),"")</f>
        <v>Tersebar</v>
      </c>
      <c r="T3652" s="27" t="str">
        <f>IFERROR(_xlfn.XLOOKUP($B3652,'Ownership Metrics'!$A:$A,'Ownership Metrics'!$I:$I),"")</f>
        <v>Rendah</v>
      </c>
      <c r="U3652" s="27">
        <f>IF(COUNTIFS($B$2:$B3652,$B3652,$D$2:$D3652,$D3652)=1,1,0)</f>
        <v>1</v>
      </c>
      <c r="V3652" s="27">
        <f t="shared" si="172"/>
        <v>1.33</v>
      </c>
      <c r="W3652" s="27">
        <f t="shared" si="173"/>
        <v>10</v>
      </c>
      <c r="X3652" s="27">
        <f t="shared" si="171"/>
        <v>1.3299996348000001</v>
      </c>
    </row>
    <row r="3653" spans="1:24" x14ac:dyDescent="0.25">
      <c r="A3653" s="26">
        <v>46265</v>
      </c>
      <c r="B3653" s="27" t="s">
        <v>10635</v>
      </c>
      <c r="C3653" s="27" t="s">
        <v>3951</v>
      </c>
      <c r="D3653" s="27" t="s">
        <v>3952</v>
      </c>
      <c r="E3653" s="27" t="s">
        <v>22</v>
      </c>
      <c r="F3653" s="27" t="s">
        <v>23</v>
      </c>
      <c r="G3653" s="27"/>
      <c r="H3653" s="27" t="s">
        <v>24</v>
      </c>
      <c r="I3653" s="28">
        <v>71624800</v>
      </c>
      <c r="J3653" s="28">
        <v>0</v>
      </c>
      <c r="K3653" s="28">
        <v>71624800</v>
      </c>
      <c r="L3653" s="29">
        <v>5.48</v>
      </c>
      <c r="M3653" s="29">
        <f>IFERROR(_xlfn.XLOOKUP($B3653,'Ownership Metrics'!$A:$A,'Ownership Metrics'!$B:$B),"")</f>
        <v>6.74</v>
      </c>
      <c r="N3653" s="28">
        <f>IFERROR(_xlfn.XLOOKUP($B3653,'Ownership Metrics'!$A:$A,'Ownership Metrics'!$C:$C),"")</f>
        <v>4717</v>
      </c>
      <c r="O3653" s="29">
        <f>IFERROR(_xlfn.XLOOKUP($B3653,'Ownership Metrics'!$A:$A,'Ownership Metrics'!$D:$D),"")</f>
        <v>65.56</v>
      </c>
      <c r="P3653" s="29">
        <f>IFERROR(_xlfn.XLOOKUP($B3653,'Ownership Metrics'!$A:$A,'Ownership Metrics'!$E:$E),"")</f>
        <v>90.58</v>
      </c>
      <c r="Q3653" s="30">
        <f>IFERROR(_xlfn.XLOOKUP($B3653,'Ownership Metrics'!$A:$A,'Ownership Metrics'!$F:$F),"")</f>
        <v>4</v>
      </c>
      <c r="R3653" s="30">
        <f>IFERROR(_xlfn.XLOOKUP($B3653,'Ownership Metrics'!$A:$A,'Ownership Metrics'!$G:$G),"")</f>
        <v>70</v>
      </c>
      <c r="S3653" s="27" t="str">
        <f>IFERROR(_xlfn.XLOOKUP($B3653,'Ownership Metrics'!$A:$A,'Ownership Metrics'!$H:$H),"")</f>
        <v>Mayoritas</v>
      </c>
      <c r="T3653" s="27" t="str">
        <f>IFERROR(_xlfn.XLOOKUP($B3653,'Ownership Metrics'!$A:$A,'Ownership Metrics'!$I:$I),"")</f>
        <v>Tinggi</v>
      </c>
      <c r="U3653" s="27">
        <f>IF(COUNTIFS($B$2:$B3653,$B3653,$D$2:$D3653,$D3653)=1,1,0)</f>
        <v>1</v>
      </c>
      <c r="V3653" s="27">
        <f t="shared" si="172"/>
        <v>5.48</v>
      </c>
      <c r="W3653" s="27">
        <f t="shared" si="173"/>
        <v>3</v>
      </c>
      <c r="X3653" s="27">
        <f t="shared" si="171"/>
        <v>5.4799996347000004</v>
      </c>
    </row>
    <row r="3654" spans="1:24" x14ac:dyDescent="0.25">
      <c r="A3654" s="26">
        <v>46265</v>
      </c>
      <c r="B3654" s="27" t="s">
        <v>10635</v>
      </c>
      <c r="C3654" s="27" t="s">
        <v>3951</v>
      </c>
      <c r="D3654" s="27" t="s">
        <v>3953</v>
      </c>
      <c r="E3654" s="27" t="s">
        <v>22</v>
      </c>
      <c r="F3654" s="27" t="s">
        <v>23</v>
      </c>
      <c r="G3654" s="27"/>
      <c r="H3654" s="27" t="s">
        <v>24</v>
      </c>
      <c r="I3654" s="28">
        <v>857254398</v>
      </c>
      <c r="J3654" s="28">
        <v>0</v>
      </c>
      <c r="K3654" s="28">
        <v>857254398</v>
      </c>
      <c r="L3654" s="29">
        <v>65.56</v>
      </c>
      <c r="M3654" s="29">
        <f>IFERROR(_xlfn.XLOOKUP($B3654,'Ownership Metrics'!$A:$A,'Ownership Metrics'!$B:$B),"")</f>
        <v>6.74</v>
      </c>
      <c r="N3654" s="28">
        <f>IFERROR(_xlfn.XLOOKUP($B3654,'Ownership Metrics'!$A:$A,'Ownership Metrics'!$C:$C),"")</f>
        <v>4717</v>
      </c>
      <c r="O3654" s="29">
        <f>IFERROR(_xlfn.XLOOKUP($B3654,'Ownership Metrics'!$A:$A,'Ownership Metrics'!$D:$D),"")</f>
        <v>65.56</v>
      </c>
      <c r="P3654" s="29">
        <f>IFERROR(_xlfn.XLOOKUP($B3654,'Ownership Metrics'!$A:$A,'Ownership Metrics'!$E:$E),"")</f>
        <v>90.58</v>
      </c>
      <c r="Q3654" s="30">
        <f>IFERROR(_xlfn.XLOOKUP($B3654,'Ownership Metrics'!$A:$A,'Ownership Metrics'!$F:$F),"")</f>
        <v>4</v>
      </c>
      <c r="R3654" s="30">
        <f>IFERROR(_xlfn.XLOOKUP($B3654,'Ownership Metrics'!$A:$A,'Ownership Metrics'!$G:$G),"")</f>
        <v>70</v>
      </c>
      <c r="S3654" s="27" t="str">
        <f>IFERROR(_xlfn.XLOOKUP($B3654,'Ownership Metrics'!$A:$A,'Ownership Metrics'!$H:$H),"")</f>
        <v>Mayoritas</v>
      </c>
      <c r="T3654" s="27" t="str">
        <f>IFERROR(_xlfn.XLOOKUP($B3654,'Ownership Metrics'!$A:$A,'Ownership Metrics'!$I:$I),"")</f>
        <v>Tinggi</v>
      </c>
      <c r="U3654" s="27">
        <f>IF(COUNTIFS($B$2:$B3654,$B3654,$D$2:$D3654,$D3654)=1,1,0)</f>
        <v>1</v>
      </c>
      <c r="V3654" s="27">
        <f t="shared" si="172"/>
        <v>65.56</v>
      </c>
      <c r="W3654" s="27">
        <f t="shared" si="173"/>
        <v>1</v>
      </c>
      <c r="X3654" s="27">
        <f t="shared" si="171"/>
        <v>65.559999634600004</v>
      </c>
    </row>
    <row r="3655" spans="1:24" x14ac:dyDescent="0.25">
      <c r="A3655" s="26">
        <v>46265</v>
      </c>
      <c r="B3655" s="27" t="s">
        <v>10635</v>
      </c>
      <c r="C3655" s="27" t="s">
        <v>3951</v>
      </c>
      <c r="D3655" s="27" t="s">
        <v>3954</v>
      </c>
      <c r="E3655" s="27" t="s">
        <v>22</v>
      </c>
      <c r="F3655" s="27" t="s">
        <v>23</v>
      </c>
      <c r="G3655" s="27"/>
      <c r="H3655" s="27" t="s">
        <v>24</v>
      </c>
      <c r="I3655" s="28">
        <v>255481802</v>
      </c>
      <c r="J3655" s="28">
        <v>0</v>
      </c>
      <c r="K3655" s="28">
        <v>255481802</v>
      </c>
      <c r="L3655" s="29">
        <v>19.54</v>
      </c>
      <c r="M3655" s="29">
        <f>IFERROR(_xlfn.XLOOKUP($B3655,'Ownership Metrics'!$A:$A,'Ownership Metrics'!$B:$B),"")</f>
        <v>6.74</v>
      </c>
      <c r="N3655" s="28">
        <f>IFERROR(_xlfn.XLOOKUP($B3655,'Ownership Metrics'!$A:$A,'Ownership Metrics'!$C:$C),"")</f>
        <v>4717</v>
      </c>
      <c r="O3655" s="29">
        <f>IFERROR(_xlfn.XLOOKUP($B3655,'Ownership Metrics'!$A:$A,'Ownership Metrics'!$D:$D),"")</f>
        <v>65.56</v>
      </c>
      <c r="P3655" s="29">
        <f>IFERROR(_xlfn.XLOOKUP($B3655,'Ownership Metrics'!$A:$A,'Ownership Metrics'!$E:$E),"")</f>
        <v>90.58</v>
      </c>
      <c r="Q3655" s="30">
        <f>IFERROR(_xlfn.XLOOKUP($B3655,'Ownership Metrics'!$A:$A,'Ownership Metrics'!$F:$F),"")</f>
        <v>4</v>
      </c>
      <c r="R3655" s="30">
        <f>IFERROR(_xlfn.XLOOKUP($B3655,'Ownership Metrics'!$A:$A,'Ownership Metrics'!$G:$G),"")</f>
        <v>70</v>
      </c>
      <c r="S3655" s="27" t="str">
        <f>IFERROR(_xlfn.XLOOKUP($B3655,'Ownership Metrics'!$A:$A,'Ownership Metrics'!$H:$H),"")</f>
        <v>Mayoritas</v>
      </c>
      <c r="T3655" s="27" t="str">
        <f>IFERROR(_xlfn.XLOOKUP($B3655,'Ownership Metrics'!$A:$A,'Ownership Metrics'!$I:$I),"")</f>
        <v>Tinggi</v>
      </c>
      <c r="U3655" s="27">
        <f>IF(COUNTIFS($B$2:$B3655,$B3655,$D$2:$D3655,$D3655)=1,1,0)</f>
        <v>1</v>
      </c>
      <c r="V3655" s="27">
        <f t="shared" si="172"/>
        <v>19.54</v>
      </c>
      <c r="W3655" s="27">
        <f t="shared" si="173"/>
        <v>2</v>
      </c>
      <c r="X3655" s="27">
        <f t="shared" si="171"/>
        <v>19.539999634499999</v>
      </c>
    </row>
    <row r="3656" spans="1:24" x14ac:dyDescent="0.25">
      <c r="A3656" s="26">
        <v>46265</v>
      </c>
      <c r="B3656" s="27" t="s">
        <v>10635</v>
      </c>
      <c r="C3656" s="27" t="s">
        <v>3951</v>
      </c>
      <c r="D3656" s="27" t="s">
        <v>3955</v>
      </c>
      <c r="E3656" s="27" t="s">
        <v>35</v>
      </c>
      <c r="F3656" s="27" t="s">
        <v>23</v>
      </c>
      <c r="G3656" s="27" t="s">
        <v>36</v>
      </c>
      <c r="H3656" s="27" t="s">
        <v>24</v>
      </c>
      <c r="I3656" s="28">
        <v>34983000</v>
      </c>
      <c r="J3656" s="28">
        <v>0</v>
      </c>
      <c r="K3656" s="28">
        <v>34983000</v>
      </c>
      <c r="L3656" s="29">
        <v>2.68</v>
      </c>
      <c r="M3656" s="29">
        <f>IFERROR(_xlfn.XLOOKUP($B3656,'Ownership Metrics'!$A:$A,'Ownership Metrics'!$B:$B),"")</f>
        <v>6.74</v>
      </c>
      <c r="N3656" s="28">
        <f>IFERROR(_xlfn.XLOOKUP($B3656,'Ownership Metrics'!$A:$A,'Ownership Metrics'!$C:$C),"")</f>
        <v>4717</v>
      </c>
      <c r="O3656" s="29">
        <f>IFERROR(_xlfn.XLOOKUP($B3656,'Ownership Metrics'!$A:$A,'Ownership Metrics'!$D:$D),"")</f>
        <v>65.56</v>
      </c>
      <c r="P3656" s="29">
        <f>IFERROR(_xlfn.XLOOKUP($B3656,'Ownership Metrics'!$A:$A,'Ownership Metrics'!$E:$E),"")</f>
        <v>90.58</v>
      </c>
      <c r="Q3656" s="30">
        <f>IFERROR(_xlfn.XLOOKUP($B3656,'Ownership Metrics'!$A:$A,'Ownership Metrics'!$F:$F),"")</f>
        <v>4</v>
      </c>
      <c r="R3656" s="30">
        <f>IFERROR(_xlfn.XLOOKUP($B3656,'Ownership Metrics'!$A:$A,'Ownership Metrics'!$G:$G),"")</f>
        <v>70</v>
      </c>
      <c r="S3656" s="27" t="str">
        <f>IFERROR(_xlfn.XLOOKUP($B3656,'Ownership Metrics'!$A:$A,'Ownership Metrics'!$H:$H),"")</f>
        <v>Mayoritas</v>
      </c>
      <c r="T3656" s="27" t="str">
        <f>IFERROR(_xlfn.XLOOKUP($B3656,'Ownership Metrics'!$A:$A,'Ownership Metrics'!$I:$I),"")</f>
        <v>Tinggi</v>
      </c>
      <c r="U3656" s="27">
        <f>IF(COUNTIFS($B$2:$B3656,$B3656,$D$2:$D3656,$D3656)=1,1,0)</f>
        <v>1</v>
      </c>
      <c r="V3656" s="27">
        <f t="shared" si="172"/>
        <v>2.68</v>
      </c>
      <c r="W3656" s="27">
        <f t="shared" si="173"/>
        <v>4</v>
      </c>
      <c r="X3656" s="27">
        <f t="shared" si="171"/>
        <v>2.6799996344000001</v>
      </c>
    </row>
    <row r="3657" spans="1:24" x14ac:dyDescent="0.25">
      <c r="A3657" s="26">
        <v>46265</v>
      </c>
      <c r="B3657" s="27" t="s">
        <v>10636</v>
      </c>
      <c r="C3657" s="27" t="s">
        <v>3957</v>
      </c>
      <c r="D3657" s="27" t="s">
        <v>3958</v>
      </c>
      <c r="E3657" s="27" t="s">
        <v>22</v>
      </c>
      <c r="F3657" s="27" t="s">
        <v>23</v>
      </c>
      <c r="G3657" s="27"/>
      <c r="H3657" s="27" t="s">
        <v>24</v>
      </c>
      <c r="I3657" s="28">
        <v>158050511</v>
      </c>
      <c r="J3657" s="28">
        <v>0</v>
      </c>
      <c r="K3657" s="28">
        <v>158050511</v>
      </c>
      <c r="L3657" s="29">
        <v>19.760000000000002</v>
      </c>
      <c r="M3657" s="29">
        <f>IFERROR(_xlfn.XLOOKUP($B3657,'Ownership Metrics'!$A:$A,'Ownership Metrics'!$B:$B),"")</f>
        <v>8.75</v>
      </c>
      <c r="N3657" s="28">
        <f>IFERROR(_xlfn.XLOOKUP($B3657,'Ownership Metrics'!$A:$A,'Ownership Metrics'!$C:$C),"")</f>
        <v>3461</v>
      </c>
      <c r="O3657" s="29">
        <f>IFERROR(_xlfn.XLOOKUP($B3657,'Ownership Metrics'!$A:$A,'Ownership Metrics'!$D:$D),"")</f>
        <v>55</v>
      </c>
      <c r="P3657" s="29">
        <f>IFERROR(_xlfn.XLOOKUP($B3657,'Ownership Metrics'!$A:$A,'Ownership Metrics'!$E:$E),"")</f>
        <v>79.02</v>
      </c>
      <c r="Q3657" s="30">
        <f>IFERROR(_xlfn.XLOOKUP($B3657,'Ownership Metrics'!$A:$A,'Ownership Metrics'!$F:$F),"")</f>
        <v>9</v>
      </c>
      <c r="R3657" s="30">
        <f>IFERROR(_xlfn.XLOOKUP($B3657,'Ownership Metrics'!$A:$A,'Ownership Metrics'!$G:$G),"")</f>
        <v>55</v>
      </c>
      <c r="S3657" s="27" t="str">
        <f>IFERROR(_xlfn.XLOOKUP($B3657,'Ownership Metrics'!$A:$A,'Ownership Metrics'!$H:$H),"")</f>
        <v>Mayoritas</v>
      </c>
      <c r="T3657" s="27" t="str">
        <f>IFERROR(_xlfn.XLOOKUP($B3657,'Ownership Metrics'!$A:$A,'Ownership Metrics'!$I:$I),"")</f>
        <v>Sedang</v>
      </c>
      <c r="U3657" s="27">
        <f>IF(COUNTIFS($B$2:$B3657,$B3657,$D$2:$D3657,$D3657)=1,1,0)</f>
        <v>1</v>
      </c>
      <c r="V3657" s="27">
        <f t="shared" si="172"/>
        <v>19.760000000000002</v>
      </c>
      <c r="W3657" s="27">
        <f t="shared" si="173"/>
        <v>2</v>
      </c>
      <c r="X3657" s="27">
        <f t="shared" si="171"/>
        <v>19.759999634300002</v>
      </c>
    </row>
    <row r="3658" spans="1:24" x14ac:dyDescent="0.25">
      <c r="A3658" s="26">
        <v>46265</v>
      </c>
      <c r="B3658" s="27" t="s">
        <v>10636</v>
      </c>
      <c r="C3658" s="27" t="s">
        <v>3957</v>
      </c>
      <c r="D3658" s="27" t="s">
        <v>3959</v>
      </c>
      <c r="E3658" s="27" t="s">
        <v>22</v>
      </c>
      <c r="F3658" s="27" t="s">
        <v>23</v>
      </c>
      <c r="G3658" s="27"/>
      <c r="H3658" s="27" t="s">
        <v>24</v>
      </c>
      <c r="I3658" s="28">
        <v>440000100</v>
      </c>
      <c r="J3658" s="28">
        <v>0</v>
      </c>
      <c r="K3658" s="28">
        <v>440000100</v>
      </c>
      <c r="L3658" s="29">
        <v>55</v>
      </c>
      <c r="M3658" s="29">
        <f>IFERROR(_xlfn.XLOOKUP($B3658,'Ownership Metrics'!$A:$A,'Ownership Metrics'!$B:$B),"")</f>
        <v>8.75</v>
      </c>
      <c r="N3658" s="28">
        <f>IFERROR(_xlfn.XLOOKUP($B3658,'Ownership Metrics'!$A:$A,'Ownership Metrics'!$C:$C),"")</f>
        <v>3461</v>
      </c>
      <c r="O3658" s="29">
        <f>IFERROR(_xlfn.XLOOKUP($B3658,'Ownership Metrics'!$A:$A,'Ownership Metrics'!$D:$D),"")</f>
        <v>55</v>
      </c>
      <c r="P3658" s="29">
        <f>IFERROR(_xlfn.XLOOKUP($B3658,'Ownership Metrics'!$A:$A,'Ownership Metrics'!$E:$E),"")</f>
        <v>79.02</v>
      </c>
      <c r="Q3658" s="30">
        <f>IFERROR(_xlfn.XLOOKUP($B3658,'Ownership Metrics'!$A:$A,'Ownership Metrics'!$F:$F),"")</f>
        <v>9</v>
      </c>
      <c r="R3658" s="30">
        <f>IFERROR(_xlfn.XLOOKUP($B3658,'Ownership Metrics'!$A:$A,'Ownership Metrics'!$G:$G),"")</f>
        <v>55</v>
      </c>
      <c r="S3658" s="27" t="str">
        <f>IFERROR(_xlfn.XLOOKUP($B3658,'Ownership Metrics'!$A:$A,'Ownership Metrics'!$H:$H),"")</f>
        <v>Mayoritas</v>
      </c>
      <c r="T3658" s="27" t="str">
        <f>IFERROR(_xlfn.XLOOKUP($B3658,'Ownership Metrics'!$A:$A,'Ownership Metrics'!$I:$I),"")</f>
        <v>Sedang</v>
      </c>
      <c r="U3658" s="27">
        <f>IF(COUNTIFS($B$2:$B3658,$B3658,$D$2:$D3658,$D3658)=1,1,0)</f>
        <v>1</v>
      </c>
      <c r="V3658" s="27">
        <f t="shared" si="172"/>
        <v>55</v>
      </c>
      <c r="W3658" s="27">
        <f t="shared" si="173"/>
        <v>1</v>
      </c>
      <c r="X3658" s="27">
        <f t="shared" si="171"/>
        <v>54.999999634200002</v>
      </c>
    </row>
    <row r="3659" spans="1:24" x14ac:dyDescent="0.25">
      <c r="A3659" s="26">
        <v>46265</v>
      </c>
      <c r="B3659" s="27" t="s">
        <v>10636</v>
      </c>
      <c r="C3659" s="27" t="s">
        <v>3957</v>
      </c>
      <c r="D3659" s="27" t="s">
        <v>3960</v>
      </c>
      <c r="E3659" s="27" t="s">
        <v>35</v>
      </c>
      <c r="F3659" s="27" t="s">
        <v>23</v>
      </c>
      <c r="G3659" s="27" t="s">
        <v>36</v>
      </c>
      <c r="H3659" s="27" t="s">
        <v>24</v>
      </c>
      <c r="I3659" s="28">
        <v>19894200</v>
      </c>
      <c r="J3659" s="28">
        <v>0</v>
      </c>
      <c r="K3659" s="28">
        <v>19894200</v>
      </c>
      <c r="L3659" s="29">
        <v>2.4900000000000002</v>
      </c>
      <c r="M3659" s="29">
        <f>IFERROR(_xlfn.XLOOKUP($B3659,'Ownership Metrics'!$A:$A,'Ownership Metrics'!$B:$B),"")</f>
        <v>8.75</v>
      </c>
      <c r="N3659" s="28">
        <f>IFERROR(_xlfn.XLOOKUP($B3659,'Ownership Metrics'!$A:$A,'Ownership Metrics'!$C:$C),"")</f>
        <v>3461</v>
      </c>
      <c r="O3659" s="29">
        <f>IFERROR(_xlfn.XLOOKUP($B3659,'Ownership Metrics'!$A:$A,'Ownership Metrics'!$D:$D),"")</f>
        <v>55</v>
      </c>
      <c r="P3659" s="29">
        <f>IFERROR(_xlfn.XLOOKUP($B3659,'Ownership Metrics'!$A:$A,'Ownership Metrics'!$E:$E),"")</f>
        <v>79.02</v>
      </c>
      <c r="Q3659" s="30">
        <f>IFERROR(_xlfn.XLOOKUP($B3659,'Ownership Metrics'!$A:$A,'Ownership Metrics'!$F:$F),"")</f>
        <v>9</v>
      </c>
      <c r="R3659" s="30">
        <f>IFERROR(_xlfn.XLOOKUP($B3659,'Ownership Metrics'!$A:$A,'Ownership Metrics'!$G:$G),"")</f>
        <v>55</v>
      </c>
      <c r="S3659" s="27" t="str">
        <f>IFERROR(_xlfn.XLOOKUP($B3659,'Ownership Metrics'!$A:$A,'Ownership Metrics'!$H:$H),"")</f>
        <v>Mayoritas</v>
      </c>
      <c r="T3659" s="27" t="str">
        <f>IFERROR(_xlfn.XLOOKUP($B3659,'Ownership Metrics'!$A:$A,'Ownership Metrics'!$I:$I),"")</f>
        <v>Sedang</v>
      </c>
      <c r="U3659" s="27">
        <f>IF(COUNTIFS($B$2:$B3659,$B3659,$D$2:$D3659,$D3659)=1,1,0)</f>
        <v>1</v>
      </c>
      <c r="V3659" s="27">
        <f t="shared" si="172"/>
        <v>2.4900000000000002</v>
      </c>
      <c r="W3659" s="27">
        <f t="shared" si="173"/>
        <v>5</v>
      </c>
      <c r="X3659" s="27">
        <f t="shared" si="171"/>
        <v>2.4899996341000001</v>
      </c>
    </row>
    <row r="3660" spans="1:24" x14ac:dyDescent="0.25">
      <c r="A3660" s="26">
        <v>46265</v>
      </c>
      <c r="B3660" s="27" t="s">
        <v>10636</v>
      </c>
      <c r="C3660" s="27" t="s">
        <v>3957</v>
      </c>
      <c r="D3660" s="27" t="s">
        <v>3961</v>
      </c>
      <c r="E3660" s="27" t="s">
        <v>35</v>
      </c>
      <c r="F3660" s="27" t="s">
        <v>23</v>
      </c>
      <c r="G3660" s="27" t="s">
        <v>36</v>
      </c>
      <c r="H3660" s="27" t="s">
        <v>24</v>
      </c>
      <c r="I3660" s="28">
        <v>8707482</v>
      </c>
      <c r="J3660" s="28">
        <v>0</v>
      </c>
      <c r="K3660" s="28">
        <v>8707482</v>
      </c>
      <c r="L3660" s="29">
        <v>1.0900000000000001</v>
      </c>
      <c r="M3660" s="29">
        <f>IFERROR(_xlfn.XLOOKUP($B3660,'Ownership Metrics'!$A:$A,'Ownership Metrics'!$B:$B),"")</f>
        <v>8.75</v>
      </c>
      <c r="N3660" s="28">
        <f>IFERROR(_xlfn.XLOOKUP($B3660,'Ownership Metrics'!$A:$A,'Ownership Metrics'!$C:$C),"")</f>
        <v>3461</v>
      </c>
      <c r="O3660" s="29">
        <f>IFERROR(_xlfn.XLOOKUP($B3660,'Ownership Metrics'!$A:$A,'Ownership Metrics'!$D:$D),"")</f>
        <v>55</v>
      </c>
      <c r="P3660" s="29">
        <f>IFERROR(_xlfn.XLOOKUP($B3660,'Ownership Metrics'!$A:$A,'Ownership Metrics'!$E:$E),"")</f>
        <v>79.02</v>
      </c>
      <c r="Q3660" s="30">
        <f>IFERROR(_xlfn.XLOOKUP($B3660,'Ownership Metrics'!$A:$A,'Ownership Metrics'!$F:$F),"")</f>
        <v>9</v>
      </c>
      <c r="R3660" s="30">
        <f>IFERROR(_xlfn.XLOOKUP($B3660,'Ownership Metrics'!$A:$A,'Ownership Metrics'!$G:$G),"")</f>
        <v>55</v>
      </c>
      <c r="S3660" s="27" t="str">
        <f>IFERROR(_xlfn.XLOOKUP($B3660,'Ownership Metrics'!$A:$A,'Ownership Metrics'!$H:$H),"")</f>
        <v>Mayoritas</v>
      </c>
      <c r="T3660" s="27" t="str">
        <f>IFERROR(_xlfn.XLOOKUP($B3660,'Ownership Metrics'!$A:$A,'Ownership Metrics'!$I:$I),"")</f>
        <v>Sedang</v>
      </c>
      <c r="U3660" s="27">
        <f>IF(COUNTIFS($B$2:$B3660,$B3660,$D$2:$D3660,$D3660)=1,1,0)</f>
        <v>1</v>
      </c>
      <c r="V3660" s="27">
        <f t="shared" si="172"/>
        <v>1.0900000000000001</v>
      </c>
      <c r="W3660" s="27">
        <f t="shared" si="173"/>
        <v>9</v>
      </c>
      <c r="X3660" s="27">
        <f t="shared" si="171"/>
        <v>1.089999634</v>
      </c>
    </row>
    <row r="3661" spans="1:24" x14ac:dyDescent="0.25">
      <c r="A3661" s="26">
        <v>46265</v>
      </c>
      <c r="B3661" s="27" t="s">
        <v>10636</v>
      </c>
      <c r="C3661" s="27" t="s">
        <v>3957</v>
      </c>
      <c r="D3661" s="27" t="s">
        <v>1424</v>
      </c>
      <c r="E3661" s="27" t="s">
        <v>35</v>
      </c>
      <c r="F3661" s="27" t="s">
        <v>23</v>
      </c>
      <c r="G3661" s="27" t="s">
        <v>36</v>
      </c>
      <c r="H3661" s="27" t="s">
        <v>24</v>
      </c>
      <c r="I3661" s="28">
        <v>21553720</v>
      </c>
      <c r="J3661" s="28">
        <v>0</v>
      </c>
      <c r="K3661" s="28">
        <v>21553720</v>
      </c>
      <c r="L3661" s="29">
        <v>2.69</v>
      </c>
      <c r="M3661" s="29">
        <f>IFERROR(_xlfn.XLOOKUP($B3661,'Ownership Metrics'!$A:$A,'Ownership Metrics'!$B:$B),"")</f>
        <v>8.75</v>
      </c>
      <c r="N3661" s="28">
        <f>IFERROR(_xlfn.XLOOKUP($B3661,'Ownership Metrics'!$A:$A,'Ownership Metrics'!$C:$C),"")</f>
        <v>3461</v>
      </c>
      <c r="O3661" s="29">
        <f>IFERROR(_xlfn.XLOOKUP($B3661,'Ownership Metrics'!$A:$A,'Ownership Metrics'!$D:$D),"")</f>
        <v>55</v>
      </c>
      <c r="P3661" s="29">
        <f>IFERROR(_xlfn.XLOOKUP($B3661,'Ownership Metrics'!$A:$A,'Ownership Metrics'!$E:$E),"")</f>
        <v>79.02</v>
      </c>
      <c r="Q3661" s="30">
        <f>IFERROR(_xlfn.XLOOKUP($B3661,'Ownership Metrics'!$A:$A,'Ownership Metrics'!$F:$F),"")</f>
        <v>9</v>
      </c>
      <c r="R3661" s="30">
        <f>IFERROR(_xlfn.XLOOKUP($B3661,'Ownership Metrics'!$A:$A,'Ownership Metrics'!$G:$G),"")</f>
        <v>55</v>
      </c>
      <c r="S3661" s="27" t="str">
        <f>IFERROR(_xlfn.XLOOKUP($B3661,'Ownership Metrics'!$A:$A,'Ownership Metrics'!$H:$H),"")</f>
        <v>Mayoritas</v>
      </c>
      <c r="T3661" s="27" t="str">
        <f>IFERROR(_xlfn.XLOOKUP($B3661,'Ownership Metrics'!$A:$A,'Ownership Metrics'!$I:$I),"")</f>
        <v>Sedang</v>
      </c>
      <c r="U3661" s="27">
        <f>IF(COUNTIFS($B$2:$B3661,$B3661,$D$2:$D3661,$D3661)=1,1,0)</f>
        <v>1</v>
      </c>
      <c r="V3661" s="27">
        <f t="shared" si="172"/>
        <v>2.69</v>
      </c>
      <c r="W3661" s="27">
        <f t="shared" si="173"/>
        <v>4</v>
      </c>
      <c r="X3661" s="27">
        <f t="shared" si="171"/>
        <v>2.6899996338999999</v>
      </c>
    </row>
    <row r="3662" spans="1:24" x14ac:dyDescent="0.25">
      <c r="A3662" s="26">
        <v>46265</v>
      </c>
      <c r="B3662" s="27" t="s">
        <v>10636</v>
      </c>
      <c r="C3662" s="27" t="s">
        <v>3957</v>
      </c>
      <c r="D3662" s="27" t="s">
        <v>3962</v>
      </c>
      <c r="E3662" s="27" t="s">
        <v>35</v>
      </c>
      <c r="F3662" s="27" t="s">
        <v>23</v>
      </c>
      <c r="G3662" s="27" t="s">
        <v>36</v>
      </c>
      <c r="H3662" s="27" t="s">
        <v>24</v>
      </c>
      <c r="I3662" s="28">
        <v>17946900</v>
      </c>
      <c r="J3662" s="28">
        <v>0</v>
      </c>
      <c r="K3662" s="28">
        <v>17946900</v>
      </c>
      <c r="L3662" s="29">
        <v>2.2400000000000002</v>
      </c>
      <c r="M3662" s="29">
        <f>IFERROR(_xlfn.XLOOKUP($B3662,'Ownership Metrics'!$A:$A,'Ownership Metrics'!$B:$B),"")</f>
        <v>8.75</v>
      </c>
      <c r="N3662" s="28">
        <f>IFERROR(_xlfn.XLOOKUP($B3662,'Ownership Metrics'!$A:$A,'Ownership Metrics'!$C:$C),"")</f>
        <v>3461</v>
      </c>
      <c r="O3662" s="29">
        <f>IFERROR(_xlfn.XLOOKUP($B3662,'Ownership Metrics'!$A:$A,'Ownership Metrics'!$D:$D),"")</f>
        <v>55</v>
      </c>
      <c r="P3662" s="29">
        <f>IFERROR(_xlfn.XLOOKUP($B3662,'Ownership Metrics'!$A:$A,'Ownership Metrics'!$E:$E),"")</f>
        <v>79.02</v>
      </c>
      <c r="Q3662" s="30">
        <f>IFERROR(_xlfn.XLOOKUP($B3662,'Ownership Metrics'!$A:$A,'Ownership Metrics'!$F:$F),"")</f>
        <v>9</v>
      </c>
      <c r="R3662" s="30">
        <f>IFERROR(_xlfn.XLOOKUP($B3662,'Ownership Metrics'!$A:$A,'Ownership Metrics'!$G:$G),"")</f>
        <v>55</v>
      </c>
      <c r="S3662" s="27" t="str">
        <f>IFERROR(_xlfn.XLOOKUP($B3662,'Ownership Metrics'!$A:$A,'Ownership Metrics'!$H:$H),"")</f>
        <v>Mayoritas</v>
      </c>
      <c r="T3662" s="27" t="str">
        <f>IFERROR(_xlfn.XLOOKUP($B3662,'Ownership Metrics'!$A:$A,'Ownership Metrics'!$I:$I),"")</f>
        <v>Sedang</v>
      </c>
      <c r="U3662" s="27">
        <f>IF(COUNTIFS($B$2:$B3662,$B3662,$D$2:$D3662,$D3662)=1,1,0)</f>
        <v>1</v>
      </c>
      <c r="V3662" s="27">
        <f t="shared" si="172"/>
        <v>2.2400000000000002</v>
      </c>
      <c r="W3662" s="27">
        <f t="shared" si="173"/>
        <v>7</v>
      </c>
      <c r="X3662" s="27">
        <f t="shared" si="171"/>
        <v>2.2399996338000001</v>
      </c>
    </row>
    <row r="3663" spans="1:24" x14ac:dyDescent="0.25">
      <c r="A3663" s="26">
        <v>46265</v>
      </c>
      <c r="B3663" s="27" t="s">
        <v>10636</v>
      </c>
      <c r="C3663" s="27" t="s">
        <v>3957</v>
      </c>
      <c r="D3663" s="27" t="s">
        <v>103</v>
      </c>
      <c r="E3663" s="27" t="s">
        <v>35</v>
      </c>
      <c r="F3663" s="27" t="s">
        <v>23</v>
      </c>
      <c r="G3663" s="27" t="s">
        <v>36</v>
      </c>
      <c r="H3663" s="27" t="s">
        <v>24</v>
      </c>
      <c r="I3663" s="28">
        <v>18623300</v>
      </c>
      <c r="J3663" s="28">
        <v>0</v>
      </c>
      <c r="K3663" s="28">
        <v>18623300</v>
      </c>
      <c r="L3663" s="29">
        <v>2.33</v>
      </c>
      <c r="M3663" s="29">
        <f>IFERROR(_xlfn.XLOOKUP($B3663,'Ownership Metrics'!$A:$A,'Ownership Metrics'!$B:$B),"")</f>
        <v>8.75</v>
      </c>
      <c r="N3663" s="28">
        <f>IFERROR(_xlfn.XLOOKUP($B3663,'Ownership Metrics'!$A:$A,'Ownership Metrics'!$C:$C),"")</f>
        <v>3461</v>
      </c>
      <c r="O3663" s="29">
        <f>IFERROR(_xlfn.XLOOKUP($B3663,'Ownership Metrics'!$A:$A,'Ownership Metrics'!$D:$D),"")</f>
        <v>55</v>
      </c>
      <c r="P3663" s="29">
        <f>IFERROR(_xlfn.XLOOKUP($B3663,'Ownership Metrics'!$A:$A,'Ownership Metrics'!$E:$E),"")</f>
        <v>79.02</v>
      </c>
      <c r="Q3663" s="30">
        <f>IFERROR(_xlfn.XLOOKUP($B3663,'Ownership Metrics'!$A:$A,'Ownership Metrics'!$F:$F),"")</f>
        <v>9</v>
      </c>
      <c r="R3663" s="30">
        <f>IFERROR(_xlfn.XLOOKUP($B3663,'Ownership Metrics'!$A:$A,'Ownership Metrics'!$G:$G),"")</f>
        <v>55</v>
      </c>
      <c r="S3663" s="27" t="str">
        <f>IFERROR(_xlfn.XLOOKUP($B3663,'Ownership Metrics'!$A:$A,'Ownership Metrics'!$H:$H),"")</f>
        <v>Mayoritas</v>
      </c>
      <c r="T3663" s="27" t="str">
        <f>IFERROR(_xlfn.XLOOKUP($B3663,'Ownership Metrics'!$A:$A,'Ownership Metrics'!$I:$I),"")</f>
        <v>Sedang</v>
      </c>
      <c r="U3663" s="27">
        <f>IF(COUNTIFS($B$2:$B3663,$B3663,$D$2:$D3663,$D3663)=1,1,0)</f>
        <v>1</v>
      </c>
      <c r="V3663" s="27">
        <f t="shared" si="172"/>
        <v>2.33</v>
      </c>
      <c r="W3663" s="27">
        <f t="shared" si="173"/>
        <v>6</v>
      </c>
      <c r="X3663" s="27">
        <f t="shared" si="171"/>
        <v>2.3299996337</v>
      </c>
    </row>
    <row r="3664" spans="1:24" x14ac:dyDescent="0.25">
      <c r="A3664" s="26">
        <v>46265</v>
      </c>
      <c r="B3664" s="27" t="s">
        <v>10636</v>
      </c>
      <c r="C3664" s="27" t="s">
        <v>3957</v>
      </c>
      <c r="D3664" s="27" t="s">
        <v>1428</v>
      </c>
      <c r="E3664" s="27" t="s">
        <v>35</v>
      </c>
      <c r="F3664" s="27" t="s">
        <v>32</v>
      </c>
      <c r="G3664" s="27" t="s">
        <v>1429</v>
      </c>
      <c r="H3664" s="27" t="s">
        <v>1430</v>
      </c>
      <c r="I3664" s="28">
        <v>34083700</v>
      </c>
      <c r="J3664" s="28">
        <v>0</v>
      </c>
      <c r="K3664" s="28">
        <v>34083700</v>
      </c>
      <c r="L3664" s="29">
        <v>4.26</v>
      </c>
      <c r="M3664" s="29">
        <f>IFERROR(_xlfn.XLOOKUP($B3664,'Ownership Metrics'!$A:$A,'Ownership Metrics'!$B:$B),"")</f>
        <v>8.75</v>
      </c>
      <c r="N3664" s="28">
        <f>IFERROR(_xlfn.XLOOKUP($B3664,'Ownership Metrics'!$A:$A,'Ownership Metrics'!$C:$C),"")</f>
        <v>3461</v>
      </c>
      <c r="O3664" s="29">
        <f>IFERROR(_xlfn.XLOOKUP($B3664,'Ownership Metrics'!$A:$A,'Ownership Metrics'!$D:$D),"")</f>
        <v>55</v>
      </c>
      <c r="P3664" s="29">
        <f>IFERROR(_xlfn.XLOOKUP($B3664,'Ownership Metrics'!$A:$A,'Ownership Metrics'!$E:$E),"")</f>
        <v>79.02</v>
      </c>
      <c r="Q3664" s="30">
        <f>IFERROR(_xlfn.XLOOKUP($B3664,'Ownership Metrics'!$A:$A,'Ownership Metrics'!$F:$F),"")</f>
        <v>9</v>
      </c>
      <c r="R3664" s="30">
        <f>IFERROR(_xlfn.XLOOKUP($B3664,'Ownership Metrics'!$A:$A,'Ownership Metrics'!$G:$G),"")</f>
        <v>55</v>
      </c>
      <c r="S3664" s="27" t="str">
        <f>IFERROR(_xlfn.XLOOKUP($B3664,'Ownership Metrics'!$A:$A,'Ownership Metrics'!$H:$H),"")</f>
        <v>Mayoritas</v>
      </c>
      <c r="T3664" s="27" t="str">
        <f>IFERROR(_xlfn.XLOOKUP($B3664,'Ownership Metrics'!$A:$A,'Ownership Metrics'!$I:$I),"")</f>
        <v>Sedang</v>
      </c>
      <c r="U3664" s="27">
        <f>IF(COUNTIFS($B$2:$B3664,$B3664,$D$2:$D3664,$D3664)=1,1,0)</f>
        <v>1</v>
      </c>
      <c r="V3664" s="27">
        <f t="shared" si="172"/>
        <v>4.26</v>
      </c>
      <c r="W3664" s="27">
        <f t="shared" si="173"/>
        <v>3</v>
      </c>
      <c r="X3664" s="27">
        <f t="shared" si="171"/>
        <v>4.2599996335999997</v>
      </c>
    </row>
    <row r="3665" spans="1:24" x14ac:dyDescent="0.25">
      <c r="A3665" s="26">
        <v>46265</v>
      </c>
      <c r="B3665" s="27" t="s">
        <v>10636</v>
      </c>
      <c r="C3665" s="27" t="s">
        <v>3957</v>
      </c>
      <c r="D3665" s="27" t="s">
        <v>1431</v>
      </c>
      <c r="E3665" s="27" t="s">
        <v>35</v>
      </c>
      <c r="F3665" s="27" t="s">
        <v>32</v>
      </c>
      <c r="G3665" s="27"/>
      <c r="H3665" s="27" t="s">
        <v>128</v>
      </c>
      <c r="I3665" s="28">
        <v>11108500</v>
      </c>
      <c r="J3665" s="28">
        <v>0</v>
      </c>
      <c r="K3665" s="28">
        <v>11108500</v>
      </c>
      <c r="L3665" s="29">
        <v>1.39</v>
      </c>
      <c r="M3665" s="29">
        <f>IFERROR(_xlfn.XLOOKUP($B3665,'Ownership Metrics'!$A:$A,'Ownership Metrics'!$B:$B),"")</f>
        <v>8.75</v>
      </c>
      <c r="N3665" s="28">
        <f>IFERROR(_xlfn.XLOOKUP($B3665,'Ownership Metrics'!$A:$A,'Ownership Metrics'!$C:$C),"")</f>
        <v>3461</v>
      </c>
      <c r="O3665" s="29">
        <f>IFERROR(_xlfn.XLOOKUP($B3665,'Ownership Metrics'!$A:$A,'Ownership Metrics'!$D:$D),"")</f>
        <v>55</v>
      </c>
      <c r="P3665" s="29">
        <f>IFERROR(_xlfn.XLOOKUP($B3665,'Ownership Metrics'!$A:$A,'Ownership Metrics'!$E:$E),"")</f>
        <v>79.02</v>
      </c>
      <c r="Q3665" s="30">
        <f>IFERROR(_xlfn.XLOOKUP($B3665,'Ownership Metrics'!$A:$A,'Ownership Metrics'!$F:$F),"")</f>
        <v>9</v>
      </c>
      <c r="R3665" s="30">
        <f>IFERROR(_xlfn.XLOOKUP($B3665,'Ownership Metrics'!$A:$A,'Ownership Metrics'!$G:$G),"")</f>
        <v>55</v>
      </c>
      <c r="S3665" s="27" t="str">
        <f>IFERROR(_xlfn.XLOOKUP($B3665,'Ownership Metrics'!$A:$A,'Ownership Metrics'!$H:$H),"")</f>
        <v>Mayoritas</v>
      </c>
      <c r="T3665" s="27" t="str">
        <f>IFERROR(_xlfn.XLOOKUP($B3665,'Ownership Metrics'!$A:$A,'Ownership Metrics'!$I:$I),"")</f>
        <v>Sedang</v>
      </c>
      <c r="U3665" s="27">
        <f>IF(COUNTIFS($B$2:$B3665,$B3665,$D$2:$D3665,$D3665)=1,1,0)</f>
        <v>1</v>
      </c>
      <c r="V3665" s="27">
        <f t="shared" si="172"/>
        <v>1.39</v>
      </c>
      <c r="W3665" s="27">
        <f t="shared" si="173"/>
        <v>8</v>
      </c>
      <c r="X3665" s="27">
        <f t="shared" si="171"/>
        <v>1.3899996335</v>
      </c>
    </row>
    <row r="3666" spans="1:24" x14ac:dyDescent="0.25">
      <c r="A3666" s="26">
        <v>46265</v>
      </c>
      <c r="B3666" s="27" t="s">
        <v>10637</v>
      </c>
      <c r="C3666" s="27" t="s">
        <v>3964</v>
      </c>
      <c r="D3666" s="27" t="s">
        <v>3965</v>
      </c>
      <c r="E3666" s="27" t="s">
        <v>22</v>
      </c>
      <c r="F3666" s="27" t="s">
        <v>23</v>
      </c>
      <c r="G3666" s="27"/>
      <c r="H3666" s="27" t="s">
        <v>24</v>
      </c>
      <c r="I3666" s="28">
        <v>2464609474</v>
      </c>
      <c r="J3666" s="28">
        <v>0</v>
      </c>
      <c r="K3666" s="28">
        <v>2464609474</v>
      </c>
      <c r="L3666" s="29">
        <v>30</v>
      </c>
      <c r="M3666" s="29">
        <f>IFERROR(_xlfn.XLOOKUP($B3666,'Ownership Metrics'!$A:$A,'Ownership Metrics'!$B:$B),"")</f>
        <v>0.99</v>
      </c>
      <c r="N3666" s="28">
        <f>IFERROR(_xlfn.XLOOKUP($B3666,'Ownership Metrics'!$A:$A,'Ownership Metrics'!$C:$C),"")</f>
        <v>4820</v>
      </c>
      <c r="O3666" s="29">
        <f>IFERROR(_xlfn.XLOOKUP($B3666,'Ownership Metrics'!$A:$A,'Ownership Metrics'!$D:$D),"")</f>
        <v>62.5</v>
      </c>
      <c r="P3666" s="29">
        <f>IFERROR(_xlfn.XLOOKUP($B3666,'Ownership Metrics'!$A:$A,'Ownership Metrics'!$E:$E),"")</f>
        <v>94.93</v>
      </c>
      <c r="Q3666" s="30">
        <f>IFERROR(_xlfn.XLOOKUP($B3666,'Ownership Metrics'!$A:$A,'Ownership Metrics'!$F:$F),"")</f>
        <v>5</v>
      </c>
      <c r="R3666" s="30">
        <f>IFERROR(_xlfn.XLOOKUP($B3666,'Ownership Metrics'!$A:$A,'Ownership Metrics'!$G:$G),"")</f>
        <v>71</v>
      </c>
      <c r="S3666" s="27" t="str">
        <f>IFERROR(_xlfn.XLOOKUP($B3666,'Ownership Metrics'!$A:$A,'Ownership Metrics'!$H:$H),"")</f>
        <v>Mayoritas</v>
      </c>
      <c r="T3666" s="27" t="str">
        <f>IFERROR(_xlfn.XLOOKUP($B3666,'Ownership Metrics'!$A:$A,'Ownership Metrics'!$I:$I),"")</f>
        <v>Tinggi</v>
      </c>
      <c r="U3666" s="27">
        <f>IF(COUNTIFS($B$2:$B3666,$B3666,$D$2:$D3666,$D3666)=1,1,0)</f>
        <v>1</v>
      </c>
      <c r="V3666" s="27">
        <f t="shared" si="172"/>
        <v>30</v>
      </c>
      <c r="W3666" s="27">
        <f t="shared" si="173"/>
        <v>2</v>
      </c>
      <c r="X3666" s="27">
        <f t="shared" si="171"/>
        <v>29.999999633400002</v>
      </c>
    </row>
    <row r="3667" spans="1:24" x14ac:dyDescent="0.25">
      <c r="A3667" s="26">
        <v>46265</v>
      </c>
      <c r="B3667" s="27" t="s">
        <v>10637</v>
      </c>
      <c r="C3667" s="27" t="s">
        <v>3964</v>
      </c>
      <c r="D3667" s="27" t="s">
        <v>3966</v>
      </c>
      <c r="E3667" s="27" t="s">
        <v>22</v>
      </c>
      <c r="F3667" s="27" t="s">
        <v>32</v>
      </c>
      <c r="G3667" s="27"/>
      <c r="H3667" s="27" t="s">
        <v>64</v>
      </c>
      <c r="I3667" s="28">
        <v>5134603987</v>
      </c>
      <c r="J3667" s="28">
        <v>0</v>
      </c>
      <c r="K3667" s="28">
        <v>5134603987</v>
      </c>
      <c r="L3667" s="29">
        <v>62.5</v>
      </c>
      <c r="M3667" s="29">
        <f>IFERROR(_xlfn.XLOOKUP($B3667,'Ownership Metrics'!$A:$A,'Ownership Metrics'!$B:$B),"")</f>
        <v>0.99</v>
      </c>
      <c r="N3667" s="28">
        <f>IFERROR(_xlfn.XLOOKUP($B3667,'Ownership Metrics'!$A:$A,'Ownership Metrics'!$C:$C),"")</f>
        <v>4820</v>
      </c>
      <c r="O3667" s="29">
        <f>IFERROR(_xlfn.XLOOKUP($B3667,'Ownership Metrics'!$A:$A,'Ownership Metrics'!$D:$D),"")</f>
        <v>62.5</v>
      </c>
      <c r="P3667" s="29">
        <f>IFERROR(_xlfn.XLOOKUP($B3667,'Ownership Metrics'!$A:$A,'Ownership Metrics'!$E:$E),"")</f>
        <v>94.93</v>
      </c>
      <c r="Q3667" s="30">
        <f>IFERROR(_xlfn.XLOOKUP($B3667,'Ownership Metrics'!$A:$A,'Ownership Metrics'!$F:$F),"")</f>
        <v>5</v>
      </c>
      <c r="R3667" s="30">
        <f>IFERROR(_xlfn.XLOOKUP($B3667,'Ownership Metrics'!$A:$A,'Ownership Metrics'!$G:$G),"")</f>
        <v>71</v>
      </c>
      <c r="S3667" s="27" t="str">
        <f>IFERROR(_xlfn.XLOOKUP($B3667,'Ownership Metrics'!$A:$A,'Ownership Metrics'!$H:$H),"")</f>
        <v>Mayoritas</v>
      </c>
      <c r="T3667" s="27" t="str">
        <f>IFERROR(_xlfn.XLOOKUP($B3667,'Ownership Metrics'!$A:$A,'Ownership Metrics'!$I:$I),"")</f>
        <v>Tinggi</v>
      </c>
      <c r="U3667" s="27">
        <f>IF(COUNTIFS($B$2:$B3667,$B3667,$D$2:$D3667,$D3667)=1,1,0)</f>
        <v>1</v>
      </c>
      <c r="V3667" s="27">
        <f t="shared" si="172"/>
        <v>62.5</v>
      </c>
      <c r="W3667" s="27">
        <f t="shared" si="173"/>
        <v>1</v>
      </c>
      <c r="X3667" s="27">
        <f t="shared" si="171"/>
        <v>62.4999996333</v>
      </c>
    </row>
    <row r="3668" spans="1:24" x14ac:dyDescent="0.25">
      <c r="A3668" s="26">
        <v>46265</v>
      </c>
      <c r="B3668" s="27" t="s">
        <v>10637</v>
      </c>
      <c r="C3668" s="27" t="s">
        <v>3964</v>
      </c>
      <c r="D3668" s="27" t="s">
        <v>962</v>
      </c>
      <c r="E3668" s="27" t="s">
        <v>114</v>
      </c>
      <c r="F3668" s="27" t="s">
        <v>32</v>
      </c>
      <c r="G3668" s="27"/>
      <c r="H3668" s="27" t="s">
        <v>64</v>
      </c>
      <c r="I3668" s="28">
        <v>200000000</v>
      </c>
      <c r="J3668" s="28">
        <v>0</v>
      </c>
      <c r="K3668" s="28">
        <v>200000000</v>
      </c>
      <c r="L3668" s="29">
        <v>2.4300000000000002</v>
      </c>
      <c r="M3668" s="29">
        <f>IFERROR(_xlfn.XLOOKUP($B3668,'Ownership Metrics'!$A:$A,'Ownership Metrics'!$B:$B),"")</f>
        <v>0.99</v>
      </c>
      <c r="N3668" s="28">
        <f>IFERROR(_xlfn.XLOOKUP($B3668,'Ownership Metrics'!$A:$A,'Ownership Metrics'!$C:$C),"")</f>
        <v>4820</v>
      </c>
      <c r="O3668" s="29">
        <f>IFERROR(_xlfn.XLOOKUP($B3668,'Ownership Metrics'!$A:$A,'Ownership Metrics'!$D:$D),"")</f>
        <v>62.5</v>
      </c>
      <c r="P3668" s="29">
        <f>IFERROR(_xlfn.XLOOKUP($B3668,'Ownership Metrics'!$A:$A,'Ownership Metrics'!$E:$E),"")</f>
        <v>94.93</v>
      </c>
      <c r="Q3668" s="30">
        <f>IFERROR(_xlfn.XLOOKUP($B3668,'Ownership Metrics'!$A:$A,'Ownership Metrics'!$F:$F),"")</f>
        <v>5</v>
      </c>
      <c r="R3668" s="30">
        <f>IFERROR(_xlfn.XLOOKUP($B3668,'Ownership Metrics'!$A:$A,'Ownership Metrics'!$G:$G),"")</f>
        <v>71</v>
      </c>
      <c r="S3668" s="27" t="str">
        <f>IFERROR(_xlfn.XLOOKUP($B3668,'Ownership Metrics'!$A:$A,'Ownership Metrics'!$H:$H),"")</f>
        <v>Mayoritas</v>
      </c>
      <c r="T3668" s="27" t="str">
        <f>IFERROR(_xlfn.XLOOKUP($B3668,'Ownership Metrics'!$A:$A,'Ownership Metrics'!$I:$I),"")</f>
        <v>Tinggi</v>
      </c>
      <c r="U3668" s="27">
        <f>IF(COUNTIFS($B$2:$B3668,$B3668,$D$2:$D3668,$D3668)=1,1,0)</f>
        <v>1</v>
      </c>
      <c r="V3668" s="27">
        <f t="shared" si="172"/>
        <v>2.4300000000000002</v>
      </c>
      <c r="W3668" s="27">
        <f t="shared" si="173"/>
        <v>3</v>
      </c>
      <c r="X3668" s="27">
        <f t="shared" si="171"/>
        <v>2.4299996332</v>
      </c>
    </row>
    <row r="3669" spans="1:24" x14ac:dyDescent="0.25">
      <c r="A3669" s="26">
        <v>46265</v>
      </c>
      <c r="B3669" s="27" t="s">
        <v>10637</v>
      </c>
      <c r="C3669" s="27" t="s">
        <v>3964</v>
      </c>
      <c r="D3669" s="27" t="s">
        <v>63</v>
      </c>
      <c r="E3669" s="27" t="s">
        <v>26</v>
      </c>
      <c r="F3669" s="27" t="s">
        <v>32</v>
      </c>
      <c r="G3669" s="27"/>
      <c r="H3669" s="27" t="s">
        <v>64</v>
      </c>
      <c r="I3669" s="28">
        <v>165938800</v>
      </c>
      <c r="J3669" s="28">
        <v>0</v>
      </c>
      <c r="K3669" s="28">
        <v>165938800</v>
      </c>
      <c r="L3669" s="29">
        <v>2.02</v>
      </c>
      <c r="M3669" s="29">
        <f>IFERROR(_xlfn.XLOOKUP($B3669,'Ownership Metrics'!$A:$A,'Ownership Metrics'!$B:$B),"")</f>
        <v>0.99</v>
      </c>
      <c r="N3669" s="28">
        <f>IFERROR(_xlfn.XLOOKUP($B3669,'Ownership Metrics'!$A:$A,'Ownership Metrics'!$C:$C),"")</f>
        <v>4820</v>
      </c>
      <c r="O3669" s="29">
        <f>IFERROR(_xlfn.XLOOKUP($B3669,'Ownership Metrics'!$A:$A,'Ownership Metrics'!$D:$D),"")</f>
        <v>62.5</v>
      </c>
      <c r="P3669" s="29">
        <f>IFERROR(_xlfn.XLOOKUP($B3669,'Ownership Metrics'!$A:$A,'Ownership Metrics'!$E:$E),"")</f>
        <v>94.93</v>
      </c>
      <c r="Q3669" s="30">
        <f>IFERROR(_xlfn.XLOOKUP($B3669,'Ownership Metrics'!$A:$A,'Ownership Metrics'!$F:$F),"")</f>
        <v>5</v>
      </c>
      <c r="R3669" s="30">
        <f>IFERROR(_xlfn.XLOOKUP($B3669,'Ownership Metrics'!$A:$A,'Ownership Metrics'!$G:$G),"")</f>
        <v>71</v>
      </c>
      <c r="S3669" s="27" t="str">
        <f>IFERROR(_xlfn.XLOOKUP($B3669,'Ownership Metrics'!$A:$A,'Ownership Metrics'!$H:$H),"")</f>
        <v>Mayoritas</v>
      </c>
      <c r="T3669" s="27" t="str">
        <f>IFERROR(_xlfn.XLOOKUP($B3669,'Ownership Metrics'!$A:$A,'Ownership Metrics'!$I:$I),"")</f>
        <v>Tinggi</v>
      </c>
      <c r="U3669" s="27">
        <f>IF(COUNTIFS($B$2:$B3669,$B3669,$D$2:$D3669,$D3669)=1,1,0)</f>
        <v>1</v>
      </c>
      <c r="V3669" s="27">
        <f t="shared" si="172"/>
        <v>2.02</v>
      </c>
      <c r="W3669" s="27">
        <f t="shared" si="173"/>
        <v>5</v>
      </c>
      <c r="X3669" s="27">
        <f t="shared" si="171"/>
        <v>2.0199996330999999</v>
      </c>
    </row>
    <row r="3670" spans="1:24" x14ac:dyDescent="0.25">
      <c r="A3670" s="26">
        <v>46265</v>
      </c>
      <c r="B3670" s="27" t="s">
        <v>10637</v>
      </c>
      <c r="C3670" s="27" t="s">
        <v>3964</v>
      </c>
      <c r="D3670" s="27" t="s">
        <v>348</v>
      </c>
      <c r="E3670" s="27" t="s">
        <v>26</v>
      </c>
      <c r="F3670" s="27" t="s">
        <v>32</v>
      </c>
      <c r="G3670" s="27"/>
      <c r="H3670" s="27" t="s">
        <v>64</v>
      </c>
      <c r="I3670" s="28">
        <v>169492900</v>
      </c>
      <c r="J3670" s="28">
        <v>0</v>
      </c>
      <c r="K3670" s="28">
        <v>169492900</v>
      </c>
      <c r="L3670" s="29">
        <v>2.06</v>
      </c>
      <c r="M3670" s="29">
        <f>IFERROR(_xlfn.XLOOKUP($B3670,'Ownership Metrics'!$A:$A,'Ownership Metrics'!$B:$B),"")</f>
        <v>0.99</v>
      </c>
      <c r="N3670" s="28">
        <f>IFERROR(_xlfn.XLOOKUP($B3670,'Ownership Metrics'!$A:$A,'Ownership Metrics'!$C:$C),"")</f>
        <v>4820</v>
      </c>
      <c r="O3670" s="29">
        <f>IFERROR(_xlfn.XLOOKUP($B3670,'Ownership Metrics'!$A:$A,'Ownership Metrics'!$D:$D),"")</f>
        <v>62.5</v>
      </c>
      <c r="P3670" s="29">
        <f>IFERROR(_xlfn.XLOOKUP($B3670,'Ownership Metrics'!$A:$A,'Ownership Metrics'!$E:$E),"")</f>
        <v>94.93</v>
      </c>
      <c r="Q3670" s="30">
        <f>IFERROR(_xlfn.XLOOKUP($B3670,'Ownership Metrics'!$A:$A,'Ownership Metrics'!$F:$F),"")</f>
        <v>5</v>
      </c>
      <c r="R3670" s="30">
        <f>IFERROR(_xlfn.XLOOKUP($B3670,'Ownership Metrics'!$A:$A,'Ownership Metrics'!$G:$G),"")</f>
        <v>71</v>
      </c>
      <c r="S3670" s="27" t="str">
        <f>IFERROR(_xlfn.XLOOKUP($B3670,'Ownership Metrics'!$A:$A,'Ownership Metrics'!$H:$H),"")</f>
        <v>Mayoritas</v>
      </c>
      <c r="T3670" s="27" t="str">
        <f>IFERROR(_xlfn.XLOOKUP($B3670,'Ownership Metrics'!$A:$A,'Ownership Metrics'!$I:$I),"")</f>
        <v>Tinggi</v>
      </c>
      <c r="U3670" s="27">
        <f>IF(COUNTIFS($B$2:$B3670,$B3670,$D$2:$D3670,$D3670)=1,1,0)</f>
        <v>1</v>
      </c>
      <c r="V3670" s="27">
        <f t="shared" si="172"/>
        <v>2.06</v>
      </c>
      <c r="W3670" s="27">
        <f t="shared" si="173"/>
        <v>4</v>
      </c>
      <c r="X3670" s="27">
        <f t="shared" si="171"/>
        <v>2.0599996329999999</v>
      </c>
    </row>
    <row r="3671" spans="1:24" x14ac:dyDescent="0.25">
      <c r="A3671" s="26">
        <v>46265</v>
      </c>
      <c r="B3671" s="27" t="s">
        <v>10638</v>
      </c>
      <c r="C3671" s="27" t="s">
        <v>3968</v>
      </c>
      <c r="D3671" s="27" t="s">
        <v>2312</v>
      </c>
      <c r="E3671" s="27" t="s">
        <v>22</v>
      </c>
      <c r="F3671" s="27" t="s">
        <v>23</v>
      </c>
      <c r="G3671" s="27"/>
      <c r="H3671" s="27" t="s">
        <v>24</v>
      </c>
      <c r="I3671" s="28">
        <v>88215500</v>
      </c>
      <c r="J3671" s="28">
        <v>0</v>
      </c>
      <c r="K3671" s="28">
        <v>88215500</v>
      </c>
      <c r="L3671" s="29">
        <v>3.88</v>
      </c>
      <c r="M3671" s="29">
        <f>IFERROR(_xlfn.XLOOKUP($B3671,'Ownership Metrics'!$A:$A,'Ownership Metrics'!$B:$B),"")</f>
        <v>6.67</v>
      </c>
      <c r="N3671" s="28">
        <f>IFERROR(_xlfn.XLOOKUP($B3671,'Ownership Metrics'!$A:$A,'Ownership Metrics'!$C:$C),"")</f>
        <v>8016</v>
      </c>
      <c r="O3671" s="29">
        <f>IFERROR(_xlfn.XLOOKUP($B3671,'Ownership Metrics'!$A:$A,'Ownership Metrics'!$D:$D),"")</f>
        <v>89.45</v>
      </c>
      <c r="P3671" s="29">
        <f>IFERROR(_xlfn.XLOOKUP($B3671,'Ownership Metrics'!$A:$A,'Ownership Metrics'!$E:$E),"")</f>
        <v>93.33</v>
      </c>
      <c r="Q3671" s="30">
        <f>IFERROR(_xlfn.XLOOKUP($B3671,'Ownership Metrics'!$A:$A,'Ownership Metrics'!$F:$F),"")</f>
        <v>2</v>
      </c>
      <c r="R3671" s="30">
        <f>IFERROR(_xlfn.XLOOKUP($B3671,'Ownership Metrics'!$A:$A,'Ownership Metrics'!$G:$G),"")</f>
        <v>88</v>
      </c>
      <c r="S3671" s="27" t="str">
        <f>IFERROR(_xlfn.XLOOKUP($B3671,'Ownership Metrics'!$A:$A,'Ownership Metrics'!$H:$H),"")</f>
        <v>Mayoritas</v>
      </c>
      <c r="T3671" s="27" t="str">
        <f>IFERROR(_xlfn.XLOOKUP($B3671,'Ownership Metrics'!$A:$A,'Ownership Metrics'!$I:$I),"")</f>
        <v>Tinggi</v>
      </c>
      <c r="U3671" s="27">
        <f>IF(COUNTIFS($B$2:$B3671,$B3671,$D$2:$D3671,$D3671)=1,1,0)</f>
        <v>1</v>
      </c>
      <c r="V3671" s="27">
        <f t="shared" si="172"/>
        <v>3.88</v>
      </c>
      <c r="W3671" s="27">
        <f t="shared" si="173"/>
        <v>2</v>
      </c>
      <c r="X3671" s="27">
        <f t="shared" si="171"/>
        <v>3.8799996328999997</v>
      </c>
    </row>
    <row r="3672" spans="1:24" x14ac:dyDescent="0.25">
      <c r="A3672" s="26">
        <v>46265</v>
      </c>
      <c r="B3672" s="27" t="s">
        <v>10638</v>
      </c>
      <c r="C3672" s="27" t="s">
        <v>3968</v>
      </c>
      <c r="D3672" s="27" t="s">
        <v>3969</v>
      </c>
      <c r="E3672" s="27" t="s">
        <v>22</v>
      </c>
      <c r="F3672" s="27" t="s">
        <v>23</v>
      </c>
      <c r="G3672" s="27"/>
      <c r="H3672" s="27" t="s">
        <v>24</v>
      </c>
      <c r="I3672" s="28">
        <v>2032714700</v>
      </c>
      <c r="J3672" s="28">
        <v>0</v>
      </c>
      <c r="K3672" s="28">
        <v>2032714700</v>
      </c>
      <c r="L3672" s="29">
        <v>89.45</v>
      </c>
      <c r="M3672" s="29">
        <f>IFERROR(_xlfn.XLOOKUP($B3672,'Ownership Metrics'!$A:$A,'Ownership Metrics'!$B:$B),"")</f>
        <v>6.67</v>
      </c>
      <c r="N3672" s="28">
        <f>IFERROR(_xlfn.XLOOKUP($B3672,'Ownership Metrics'!$A:$A,'Ownership Metrics'!$C:$C),"")</f>
        <v>8016</v>
      </c>
      <c r="O3672" s="29">
        <f>IFERROR(_xlfn.XLOOKUP($B3672,'Ownership Metrics'!$A:$A,'Ownership Metrics'!$D:$D),"")</f>
        <v>89.45</v>
      </c>
      <c r="P3672" s="29">
        <f>IFERROR(_xlfn.XLOOKUP($B3672,'Ownership Metrics'!$A:$A,'Ownership Metrics'!$E:$E),"")</f>
        <v>93.33</v>
      </c>
      <c r="Q3672" s="30">
        <f>IFERROR(_xlfn.XLOOKUP($B3672,'Ownership Metrics'!$A:$A,'Ownership Metrics'!$F:$F),"")</f>
        <v>2</v>
      </c>
      <c r="R3672" s="30">
        <f>IFERROR(_xlfn.XLOOKUP($B3672,'Ownership Metrics'!$A:$A,'Ownership Metrics'!$G:$G),"")</f>
        <v>88</v>
      </c>
      <c r="S3672" s="27" t="str">
        <f>IFERROR(_xlfn.XLOOKUP($B3672,'Ownership Metrics'!$A:$A,'Ownership Metrics'!$H:$H),"")</f>
        <v>Mayoritas</v>
      </c>
      <c r="T3672" s="27" t="str">
        <f>IFERROR(_xlfn.XLOOKUP($B3672,'Ownership Metrics'!$A:$A,'Ownership Metrics'!$I:$I),"")</f>
        <v>Tinggi</v>
      </c>
      <c r="U3672" s="27">
        <f>IF(COUNTIFS($B$2:$B3672,$B3672,$D$2:$D3672,$D3672)=1,1,0)</f>
        <v>1</v>
      </c>
      <c r="V3672" s="27">
        <f t="shared" si="172"/>
        <v>89.45</v>
      </c>
      <c r="W3672" s="27">
        <f t="shared" si="173"/>
        <v>1</v>
      </c>
      <c r="X3672" s="27">
        <f t="shared" si="171"/>
        <v>89.449999632800001</v>
      </c>
    </row>
    <row r="3673" spans="1:24" x14ac:dyDescent="0.25">
      <c r="A3673" s="26">
        <v>46265</v>
      </c>
      <c r="B3673" s="27" t="s">
        <v>10639</v>
      </c>
      <c r="C3673" s="27" t="s">
        <v>3971</v>
      </c>
      <c r="D3673" s="27" t="s">
        <v>777</v>
      </c>
      <c r="E3673" s="27" t="s">
        <v>22</v>
      </c>
      <c r="F3673" s="27" t="s">
        <v>23</v>
      </c>
      <c r="G3673" s="27"/>
      <c r="H3673" s="27" t="s">
        <v>24</v>
      </c>
      <c r="I3673" s="28">
        <v>0</v>
      </c>
      <c r="J3673" s="28">
        <v>2203710000</v>
      </c>
      <c r="K3673" s="28">
        <v>2203710000</v>
      </c>
      <c r="L3673" s="29">
        <v>49.33</v>
      </c>
      <c r="M3673" s="29">
        <f>IFERROR(_xlfn.XLOOKUP($B3673,'Ownership Metrics'!$A:$A,'Ownership Metrics'!$B:$B),"")</f>
        <v>10.9</v>
      </c>
      <c r="N3673" s="28">
        <f>IFERROR(_xlfn.XLOOKUP($B3673,'Ownership Metrics'!$A:$A,'Ownership Metrics'!$C:$C),"")</f>
        <v>3348</v>
      </c>
      <c r="O3673" s="29">
        <f>IFERROR(_xlfn.XLOOKUP($B3673,'Ownership Metrics'!$A:$A,'Ownership Metrics'!$D:$D),"")</f>
        <v>49.33</v>
      </c>
      <c r="P3673" s="29">
        <f>IFERROR(_xlfn.XLOOKUP($B3673,'Ownership Metrics'!$A:$A,'Ownership Metrics'!$E:$E),"")</f>
        <v>83.84</v>
      </c>
      <c r="Q3673" s="30">
        <f>IFERROR(_xlfn.XLOOKUP($B3673,'Ownership Metrics'!$A:$A,'Ownership Metrics'!$F:$F),"")</f>
        <v>5</v>
      </c>
      <c r="R3673" s="30">
        <f>IFERROR(_xlfn.XLOOKUP($B3673,'Ownership Metrics'!$A:$A,'Ownership Metrics'!$G:$G),"")</f>
        <v>60</v>
      </c>
      <c r="S3673" s="27" t="str">
        <f>IFERROR(_xlfn.XLOOKUP($B3673,'Ownership Metrics'!$A:$A,'Ownership Metrics'!$H:$H),"")</f>
        <v>Terkonsentrasi</v>
      </c>
      <c r="T3673" s="27" t="str">
        <f>IFERROR(_xlfn.XLOOKUP($B3673,'Ownership Metrics'!$A:$A,'Ownership Metrics'!$I:$I),"")</f>
        <v>Tinggi</v>
      </c>
      <c r="U3673" s="27">
        <f>IF(COUNTIFS($B$2:$B3673,$B3673,$D$2:$D3673,$D3673)=1,1,0)</f>
        <v>1</v>
      </c>
      <c r="V3673" s="27">
        <f t="shared" si="172"/>
        <v>49.33</v>
      </c>
      <c r="W3673" s="27">
        <f t="shared" si="173"/>
        <v>1</v>
      </c>
      <c r="X3673" s="27">
        <f t="shared" si="171"/>
        <v>49.329999632700002</v>
      </c>
    </row>
    <row r="3674" spans="1:24" x14ac:dyDescent="0.25">
      <c r="A3674" s="26">
        <v>46265</v>
      </c>
      <c r="B3674" s="27" t="s">
        <v>10639</v>
      </c>
      <c r="C3674" s="27" t="s">
        <v>3971</v>
      </c>
      <c r="D3674" s="27" t="s">
        <v>3972</v>
      </c>
      <c r="E3674" s="27" t="s">
        <v>22</v>
      </c>
      <c r="F3674" s="27" t="s">
        <v>23</v>
      </c>
      <c r="G3674" s="27"/>
      <c r="H3674" s="27"/>
      <c r="I3674" s="28">
        <v>0</v>
      </c>
      <c r="J3674" s="28">
        <v>1322260000</v>
      </c>
      <c r="K3674" s="28">
        <v>1322260000</v>
      </c>
      <c r="L3674" s="29">
        <v>29.6</v>
      </c>
      <c r="M3674" s="29">
        <f>IFERROR(_xlfn.XLOOKUP($B3674,'Ownership Metrics'!$A:$A,'Ownership Metrics'!$B:$B),"")</f>
        <v>10.9</v>
      </c>
      <c r="N3674" s="28">
        <f>IFERROR(_xlfn.XLOOKUP($B3674,'Ownership Metrics'!$A:$A,'Ownership Metrics'!$C:$C),"")</f>
        <v>3348</v>
      </c>
      <c r="O3674" s="29">
        <f>IFERROR(_xlfn.XLOOKUP($B3674,'Ownership Metrics'!$A:$A,'Ownership Metrics'!$D:$D),"")</f>
        <v>49.33</v>
      </c>
      <c r="P3674" s="29">
        <f>IFERROR(_xlfn.XLOOKUP($B3674,'Ownership Metrics'!$A:$A,'Ownership Metrics'!$E:$E),"")</f>
        <v>83.84</v>
      </c>
      <c r="Q3674" s="30">
        <f>IFERROR(_xlfn.XLOOKUP($B3674,'Ownership Metrics'!$A:$A,'Ownership Metrics'!$F:$F),"")</f>
        <v>5</v>
      </c>
      <c r="R3674" s="30">
        <f>IFERROR(_xlfn.XLOOKUP($B3674,'Ownership Metrics'!$A:$A,'Ownership Metrics'!$G:$G),"")</f>
        <v>60</v>
      </c>
      <c r="S3674" s="27" t="str">
        <f>IFERROR(_xlfn.XLOOKUP($B3674,'Ownership Metrics'!$A:$A,'Ownership Metrics'!$H:$H),"")</f>
        <v>Terkonsentrasi</v>
      </c>
      <c r="T3674" s="27" t="str">
        <f>IFERROR(_xlfn.XLOOKUP($B3674,'Ownership Metrics'!$A:$A,'Ownership Metrics'!$I:$I),"")</f>
        <v>Tinggi</v>
      </c>
      <c r="U3674" s="27">
        <f>IF(COUNTIFS($B$2:$B3674,$B3674,$D$2:$D3674,$D3674)=1,1,0)</f>
        <v>1</v>
      </c>
      <c r="V3674" s="27">
        <f t="shared" si="172"/>
        <v>29.6</v>
      </c>
      <c r="W3674" s="27">
        <f t="shared" si="173"/>
        <v>2</v>
      </c>
      <c r="X3674" s="27">
        <f t="shared" si="171"/>
        <v>29.599999632600003</v>
      </c>
    </row>
    <row r="3675" spans="1:24" x14ac:dyDescent="0.25">
      <c r="A3675" s="26">
        <v>46265</v>
      </c>
      <c r="B3675" s="27" t="s">
        <v>10639</v>
      </c>
      <c r="C3675" s="27" t="s">
        <v>3971</v>
      </c>
      <c r="D3675" s="27" t="s">
        <v>3973</v>
      </c>
      <c r="E3675" s="27" t="s">
        <v>35</v>
      </c>
      <c r="F3675" s="27" t="s">
        <v>23</v>
      </c>
      <c r="G3675" s="27" t="s">
        <v>36</v>
      </c>
      <c r="H3675" s="27" t="s">
        <v>24</v>
      </c>
      <c r="I3675" s="28">
        <v>119700000</v>
      </c>
      <c r="J3675" s="28">
        <v>0</v>
      </c>
      <c r="K3675" s="28">
        <v>119700000</v>
      </c>
      <c r="L3675" s="29">
        <v>2.68</v>
      </c>
      <c r="M3675" s="29">
        <f>IFERROR(_xlfn.XLOOKUP($B3675,'Ownership Metrics'!$A:$A,'Ownership Metrics'!$B:$B),"")</f>
        <v>10.9</v>
      </c>
      <c r="N3675" s="28">
        <f>IFERROR(_xlfn.XLOOKUP($B3675,'Ownership Metrics'!$A:$A,'Ownership Metrics'!$C:$C),"")</f>
        <v>3348</v>
      </c>
      <c r="O3675" s="29">
        <f>IFERROR(_xlfn.XLOOKUP($B3675,'Ownership Metrics'!$A:$A,'Ownership Metrics'!$D:$D),"")</f>
        <v>49.33</v>
      </c>
      <c r="P3675" s="29">
        <f>IFERROR(_xlfn.XLOOKUP($B3675,'Ownership Metrics'!$A:$A,'Ownership Metrics'!$E:$E),"")</f>
        <v>83.84</v>
      </c>
      <c r="Q3675" s="30">
        <f>IFERROR(_xlfn.XLOOKUP($B3675,'Ownership Metrics'!$A:$A,'Ownership Metrics'!$F:$F),"")</f>
        <v>5</v>
      </c>
      <c r="R3675" s="30">
        <f>IFERROR(_xlfn.XLOOKUP($B3675,'Ownership Metrics'!$A:$A,'Ownership Metrics'!$G:$G),"")</f>
        <v>60</v>
      </c>
      <c r="S3675" s="27" t="str">
        <f>IFERROR(_xlfn.XLOOKUP($B3675,'Ownership Metrics'!$A:$A,'Ownership Metrics'!$H:$H),"")</f>
        <v>Terkonsentrasi</v>
      </c>
      <c r="T3675" s="27" t="str">
        <f>IFERROR(_xlfn.XLOOKUP($B3675,'Ownership Metrics'!$A:$A,'Ownership Metrics'!$I:$I),"")</f>
        <v>Tinggi</v>
      </c>
      <c r="U3675" s="27">
        <f>IF(COUNTIFS($B$2:$B3675,$B3675,$D$2:$D3675,$D3675)=1,1,0)</f>
        <v>1</v>
      </c>
      <c r="V3675" s="27">
        <f t="shared" si="172"/>
        <v>2.68</v>
      </c>
      <c r="W3675" s="27">
        <f t="shared" si="173"/>
        <v>4</v>
      </c>
      <c r="X3675" s="27">
        <f t="shared" si="171"/>
        <v>2.6799996325</v>
      </c>
    </row>
    <row r="3676" spans="1:24" x14ac:dyDescent="0.25">
      <c r="A3676" s="26">
        <v>46265</v>
      </c>
      <c r="B3676" s="27" t="s">
        <v>10639</v>
      </c>
      <c r="C3676" s="27" t="s">
        <v>3971</v>
      </c>
      <c r="D3676" s="27" t="s">
        <v>3974</v>
      </c>
      <c r="E3676" s="27" t="s">
        <v>35</v>
      </c>
      <c r="F3676" s="27" t="s">
        <v>23</v>
      </c>
      <c r="G3676" s="27" t="s">
        <v>36</v>
      </c>
      <c r="H3676" s="27" t="s">
        <v>24</v>
      </c>
      <c r="I3676" s="28">
        <v>115295838</v>
      </c>
      <c r="J3676" s="28">
        <v>0</v>
      </c>
      <c r="K3676" s="28">
        <v>115295838</v>
      </c>
      <c r="L3676" s="29">
        <v>2.58</v>
      </c>
      <c r="M3676" s="29">
        <f>IFERROR(_xlfn.XLOOKUP($B3676,'Ownership Metrics'!$A:$A,'Ownership Metrics'!$B:$B),"")</f>
        <v>10.9</v>
      </c>
      <c r="N3676" s="28">
        <f>IFERROR(_xlfn.XLOOKUP($B3676,'Ownership Metrics'!$A:$A,'Ownership Metrics'!$C:$C),"")</f>
        <v>3348</v>
      </c>
      <c r="O3676" s="29">
        <f>IFERROR(_xlfn.XLOOKUP($B3676,'Ownership Metrics'!$A:$A,'Ownership Metrics'!$D:$D),"")</f>
        <v>49.33</v>
      </c>
      <c r="P3676" s="29">
        <f>IFERROR(_xlfn.XLOOKUP($B3676,'Ownership Metrics'!$A:$A,'Ownership Metrics'!$E:$E),"")</f>
        <v>83.84</v>
      </c>
      <c r="Q3676" s="30">
        <f>IFERROR(_xlfn.XLOOKUP($B3676,'Ownership Metrics'!$A:$A,'Ownership Metrics'!$F:$F),"")</f>
        <v>5</v>
      </c>
      <c r="R3676" s="30">
        <f>IFERROR(_xlfn.XLOOKUP($B3676,'Ownership Metrics'!$A:$A,'Ownership Metrics'!$G:$G),"")</f>
        <v>60</v>
      </c>
      <c r="S3676" s="27" t="str">
        <f>IFERROR(_xlfn.XLOOKUP($B3676,'Ownership Metrics'!$A:$A,'Ownership Metrics'!$H:$H),"")</f>
        <v>Terkonsentrasi</v>
      </c>
      <c r="T3676" s="27" t="str">
        <f>IFERROR(_xlfn.XLOOKUP($B3676,'Ownership Metrics'!$A:$A,'Ownership Metrics'!$I:$I),"")</f>
        <v>Tinggi</v>
      </c>
      <c r="U3676" s="27">
        <f>IF(COUNTIFS($B$2:$B3676,$B3676,$D$2:$D3676,$D3676)=1,1,0)</f>
        <v>1</v>
      </c>
      <c r="V3676" s="27">
        <f t="shared" si="172"/>
        <v>2.58</v>
      </c>
      <c r="W3676" s="27">
        <f t="shared" si="173"/>
        <v>5</v>
      </c>
      <c r="X3676" s="27">
        <f t="shared" si="171"/>
        <v>2.5799996323999999</v>
      </c>
    </row>
    <row r="3677" spans="1:24" x14ac:dyDescent="0.25">
      <c r="A3677" s="26">
        <v>46265</v>
      </c>
      <c r="B3677" s="27" t="s">
        <v>10639</v>
      </c>
      <c r="C3677" s="27" t="s">
        <v>3971</v>
      </c>
      <c r="D3677" s="27" t="s">
        <v>3975</v>
      </c>
      <c r="E3677" s="27" t="s">
        <v>35</v>
      </c>
      <c r="F3677" s="27" t="s">
        <v>23</v>
      </c>
      <c r="G3677" s="27" t="s">
        <v>36</v>
      </c>
      <c r="H3677" s="27" t="s">
        <v>24</v>
      </c>
      <c r="I3677" s="28">
        <v>219300000</v>
      </c>
      <c r="J3677" s="28">
        <v>0</v>
      </c>
      <c r="K3677" s="28">
        <v>219300000</v>
      </c>
      <c r="L3677" s="29">
        <v>4.91</v>
      </c>
      <c r="M3677" s="29">
        <f>IFERROR(_xlfn.XLOOKUP($B3677,'Ownership Metrics'!$A:$A,'Ownership Metrics'!$B:$B),"")</f>
        <v>10.9</v>
      </c>
      <c r="N3677" s="28">
        <f>IFERROR(_xlfn.XLOOKUP($B3677,'Ownership Metrics'!$A:$A,'Ownership Metrics'!$C:$C),"")</f>
        <v>3348</v>
      </c>
      <c r="O3677" s="29">
        <f>IFERROR(_xlfn.XLOOKUP($B3677,'Ownership Metrics'!$A:$A,'Ownership Metrics'!$D:$D),"")</f>
        <v>49.33</v>
      </c>
      <c r="P3677" s="29">
        <f>IFERROR(_xlfn.XLOOKUP($B3677,'Ownership Metrics'!$A:$A,'Ownership Metrics'!$E:$E),"")</f>
        <v>83.84</v>
      </c>
      <c r="Q3677" s="30">
        <f>IFERROR(_xlfn.XLOOKUP($B3677,'Ownership Metrics'!$A:$A,'Ownership Metrics'!$F:$F),"")</f>
        <v>5</v>
      </c>
      <c r="R3677" s="30">
        <f>IFERROR(_xlfn.XLOOKUP($B3677,'Ownership Metrics'!$A:$A,'Ownership Metrics'!$G:$G),"")</f>
        <v>60</v>
      </c>
      <c r="S3677" s="27" t="str">
        <f>IFERROR(_xlfn.XLOOKUP($B3677,'Ownership Metrics'!$A:$A,'Ownership Metrics'!$H:$H),"")</f>
        <v>Terkonsentrasi</v>
      </c>
      <c r="T3677" s="27" t="str">
        <f>IFERROR(_xlfn.XLOOKUP($B3677,'Ownership Metrics'!$A:$A,'Ownership Metrics'!$I:$I),"")</f>
        <v>Tinggi</v>
      </c>
      <c r="U3677" s="27">
        <f>IF(COUNTIFS($B$2:$B3677,$B3677,$D$2:$D3677,$D3677)=1,1,0)</f>
        <v>1</v>
      </c>
      <c r="V3677" s="27">
        <f t="shared" si="172"/>
        <v>4.91</v>
      </c>
      <c r="W3677" s="27">
        <f t="shared" si="173"/>
        <v>3</v>
      </c>
      <c r="X3677" s="27">
        <f t="shared" si="171"/>
        <v>4.9099996322999999</v>
      </c>
    </row>
    <row r="3678" spans="1:24" x14ac:dyDescent="0.25">
      <c r="A3678" s="26">
        <v>46265</v>
      </c>
      <c r="B3678" s="27" t="s">
        <v>10640</v>
      </c>
      <c r="C3678" s="27" t="s">
        <v>3977</v>
      </c>
      <c r="D3678" s="27" t="s">
        <v>3978</v>
      </c>
      <c r="E3678" s="27" t="s">
        <v>22</v>
      </c>
      <c r="F3678" s="27" t="s">
        <v>32</v>
      </c>
      <c r="G3678" s="27"/>
      <c r="H3678" s="27" t="s">
        <v>184</v>
      </c>
      <c r="I3678" s="28">
        <v>0</v>
      </c>
      <c r="J3678" s="28">
        <v>888836488</v>
      </c>
      <c r="K3678" s="28">
        <v>888836488</v>
      </c>
      <c r="L3678" s="29">
        <v>90.62</v>
      </c>
      <c r="M3678" s="29">
        <f>IFERROR(_xlfn.XLOOKUP($B3678,'Ownership Metrics'!$A:$A,'Ownership Metrics'!$B:$B),"")</f>
        <v>4.34</v>
      </c>
      <c r="N3678" s="28">
        <f>IFERROR(_xlfn.XLOOKUP($B3678,'Ownership Metrics'!$A:$A,'Ownership Metrics'!$C:$C),"")</f>
        <v>8226</v>
      </c>
      <c r="O3678" s="29">
        <f>IFERROR(_xlfn.XLOOKUP($B3678,'Ownership Metrics'!$A:$A,'Ownership Metrics'!$D:$D),"")</f>
        <v>90.62</v>
      </c>
      <c r="P3678" s="29">
        <f>IFERROR(_xlfn.XLOOKUP($B3678,'Ownership Metrics'!$A:$A,'Ownership Metrics'!$E:$E),"")</f>
        <v>95.66</v>
      </c>
      <c r="Q3678" s="30">
        <f>IFERROR(_xlfn.XLOOKUP($B3678,'Ownership Metrics'!$A:$A,'Ownership Metrics'!$F:$F),"")</f>
        <v>3</v>
      </c>
      <c r="R3678" s="30">
        <f>IFERROR(_xlfn.XLOOKUP($B3678,'Ownership Metrics'!$A:$A,'Ownership Metrics'!$G:$G),"")</f>
        <v>88</v>
      </c>
      <c r="S3678" s="27" t="str">
        <f>IFERROR(_xlfn.XLOOKUP($B3678,'Ownership Metrics'!$A:$A,'Ownership Metrics'!$H:$H),"")</f>
        <v>Mayoritas</v>
      </c>
      <c r="T3678" s="27" t="str">
        <f>IFERROR(_xlfn.XLOOKUP($B3678,'Ownership Metrics'!$A:$A,'Ownership Metrics'!$I:$I),"")</f>
        <v>Tinggi</v>
      </c>
      <c r="U3678" s="27">
        <f>IF(COUNTIFS($B$2:$B3678,$B3678,$D$2:$D3678,$D3678)=1,1,0)</f>
        <v>1</v>
      </c>
      <c r="V3678" s="27">
        <f t="shared" si="172"/>
        <v>90.62</v>
      </c>
      <c r="W3678" s="27">
        <f t="shared" si="173"/>
        <v>1</v>
      </c>
      <c r="X3678" s="27">
        <f t="shared" si="171"/>
        <v>90.619999632200006</v>
      </c>
    </row>
    <row r="3679" spans="1:24" x14ac:dyDescent="0.25">
      <c r="A3679" s="26">
        <v>46265</v>
      </c>
      <c r="B3679" s="27" t="s">
        <v>10640</v>
      </c>
      <c r="C3679" s="27" t="s">
        <v>3977</v>
      </c>
      <c r="D3679" s="27" t="s">
        <v>2294</v>
      </c>
      <c r="E3679" s="27" t="s">
        <v>35</v>
      </c>
      <c r="F3679" s="27" t="s">
        <v>23</v>
      </c>
      <c r="G3679" s="27" t="s">
        <v>36</v>
      </c>
      <c r="H3679" s="27" t="s">
        <v>24</v>
      </c>
      <c r="I3679" s="28">
        <v>31754000</v>
      </c>
      <c r="J3679" s="28">
        <v>0</v>
      </c>
      <c r="K3679" s="28">
        <v>31754000</v>
      </c>
      <c r="L3679" s="29">
        <v>3.24</v>
      </c>
      <c r="M3679" s="29">
        <f>IFERROR(_xlfn.XLOOKUP($B3679,'Ownership Metrics'!$A:$A,'Ownership Metrics'!$B:$B),"")</f>
        <v>4.34</v>
      </c>
      <c r="N3679" s="28">
        <f>IFERROR(_xlfn.XLOOKUP($B3679,'Ownership Metrics'!$A:$A,'Ownership Metrics'!$C:$C),"")</f>
        <v>8226</v>
      </c>
      <c r="O3679" s="29">
        <f>IFERROR(_xlfn.XLOOKUP($B3679,'Ownership Metrics'!$A:$A,'Ownership Metrics'!$D:$D),"")</f>
        <v>90.62</v>
      </c>
      <c r="P3679" s="29">
        <f>IFERROR(_xlfn.XLOOKUP($B3679,'Ownership Metrics'!$A:$A,'Ownership Metrics'!$E:$E),"")</f>
        <v>95.66</v>
      </c>
      <c r="Q3679" s="30">
        <f>IFERROR(_xlfn.XLOOKUP($B3679,'Ownership Metrics'!$A:$A,'Ownership Metrics'!$F:$F),"")</f>
        <v>3</v>
      </c>
      <c r="R3679" s="30">
        <f>IFERROR(_xlfn.XLOOKUP($B3679,'Ownership Metrics'!$A:$A,'Ownership Metrics'!$G:$G),"")</f>
        <v>88</v>
      </c>
      <c r="S3679" s="27" t="str">
        <f>IFERROR(_xlfn.XLOOKUP($B3679,'Ownership Metrics'!$A:$A,'Ownership Metrics'!$H:$H),"")</f>
        <v>Mayoritas</v>
      </c>
      <c r="T3679" s="27" t="str">
        <f>IFERROR(_xlfn.XLOOKUP($B3679,'Ownership Metrics'!$A:$A,'Ownership Metrics'!$I:$I),"")</f>
        <v>Tinggi</v>
      </c>
      <c r="U3679" s="27">
        <f>IF(COUNTIFS($B$2:$B3679,$B3679,$D$2:$D3679,$D3679)=1,1,0)</f>
        <v>1</v>
      </c>
      <c r="V3679" s="27">
        <f t="shared" si="172"/>
        <v>3.24</v>
      </c>
      <c r="W3679" s="27">
        <f t="shared" si="173"/>
        <v>2</v>
      </c>
      <c r="X3679" s="27">
        <f t="shared" si="171"/>
        <v>3.2399996321000004</v>
      </c>
    </row>
    <row r="3680" spans="1:24" x14ac:dyDescent="0.25">
      <c r="A3680" s="26">
        <v>46265</v>
      </c>
      <c r="B3680" s="27" t="s">
        <v>10640</v>
      </c>
      <c r="C3680" s="27" t="s">
        <v>3977</v>
      </c>
      <c r="D3680" s="27" t="s">
        <v>2295</v>
      </c>
      <c r="E3680" s="27" t="s">
        <v>35</v>
      </c>
      <c r="F3680" s="27" t="s">
        <v>23</v>
      </c>
      <c r="G3680" s="27" t="s">
        <v>36</v>
      </c>
      <c r="H3680" s="27" t="s">
        <v>24</v>
      </c>
      <c r="I3680" s="28">
        <v>17620500</v>
      </c>
      <c r="J3680" s="28">
        <v>0</v>
      </c>
      <c r="K3680" s="28">
        <v>17620500</v>
      </c>
      <c r="L3680" s="29">
        <v>1.8</v>
      </c>
      <c r="M3680" s="29">
        <f>IFERROR(_xlfn.XLOOKUP($B3680,'Ownership Metrics'!$A:$A,'Ownership Metrics'!$B:$B),"")</f>
        <v>4.34</v>
      </c>
      <c r="N3680" s="28">
        <f>IFERROR(_xlfn.XLOOKUP($B3680,'Ownership Metrics'!$A:$A,'Ownership Metrics'!$C:$C),"")</f>
        <v>8226</v>
      </c>
      <c r="O3680" s="29">
        <f>IFERROR(_xlfn.XLOOKUP($B3680,'Ownership Metrics'!$A:$A,'Ownership Metrics'!$D:$D),"")</f>
        <v>90.62</v>
      </c>
      <c r="P3680" s="29">
        <f>IFERROR(_xlfn.XLOOKUP($B3680,'Ownership Metrics'!$A:$A,'Ownership Metrics'!$E:$E),"")</f>
        <v>95.66</v>
      </c>
      <c r="Q3680" s="30">
        <f>IFERROR(_xlfn.XLOOKUP($B3680,'Ownership Metrics'!$A:$A,'Ownership Metrics'!$F:$F),"")</f>
        <v>3</v>
      </c>
      <c r="R3680" s="30">
        <f>IFERROR(_xlfn.XLOOKUP($B3680,'Ownership Metrics'!$A:$A,'Ownership Metrics'!$G:$G),"")</f>
        <v>88</v>
      </c>
      <c r="S3680" s="27" t="str">
        <f>IFERROR(_xlfn.XLOOKUP($B3680,'Ownership Metrics'!$A:$A,'Ownership Metrics'!$H:$H),"")</f>
        <v>Mayoritas</v>
      </c>
      <c r="T3680" s="27" t="str">
        <f>IFERROR(_xlfn.XLOOKUP($B3680,'Ownership Metrics'!$A:$A,'Ownership Metrics'!$I:$I),"")</f>
        <v>Tinggi</v>
      </c>
      <c r="U3680" s="27">
        <f>IF(COUNTIFS($B$2:$B3680,$B3680,$D$2:$D3680,$D3680)=1,1,0)</f>
        <v>1</v>
      </c>
      <c r="V3680" s="27">
        <f t="shared" si="172"/>
        <v>1.8</v>
      </c>
      <c r="W3680" s="27">
        <f t="shared" si="173"/>
        <v>3</v>
      </c>
      <c r="X3680" s="27">
        <f t="shared" si="171"/>
        <v>1.799999632</v>
      </c>
    </row>
    <row r="3681" spans="1:24" x14ac:dyDescent="0.25">
      <c r="A3681" s="26">
        <v>46265</v>
      </c>
      <c r="B3681" s="27" t="s">
        <v>10641</v>
      </c>
      <c r="C3681" s="27" t="s">
        <v>3980</v>
      </c>
      <c r="D3681" s="27" t="s">
        <v>3981</v>
      </c>
      <c r="E3681" s="27" t="s">
        <v>51</v>
      </c>
      <c r="F3681" s="27" t="s">
        <v>23</v>
      </c>
      <c r="G3681" s="27"/>
      <c r="H3681" s="27" t="s">
        <v>24</v>
      </c>
      <c r="I3681" s="28">
        <v>693873110</v>
      </c>
      <c r="J3681" s="28">
        <v>0</v>
      </c>
      <c r="K3681" s="28">
        <v>693873110</v>
      </c>
      <c r="L3681" s="29">
        <v>24.25</v>
      </c>
      <c r="M3681" s="29">
        <f>IFERROR(_xlfn.XLOOKUP($B3681,'Ownership Metrics'!$A:$A,'Ownership Metrics'!$B:$B),"")</f>
        <v>18.52</v>
      </c>
      <c r="N3681" s="28">
        <f>IFERROR(_xlfn.XLOOKUP($B3681,'Ownership Metrics'!$A:$A,'Ownership Metrics'!$C:$C),"")</f>
        <v>2553</v>
      </c>
      <c r="O3681" s="29">
        <f>IFERROR(_xlfn.XLOOKUP($B3681,'Ownership Metrics'!$A:$A,'Ownership Metrics'!$D:$D),"")</f>
        <v>42.75</v>
      </c>
      <c r="P3681" s="29">
        <f>IFERROR(_xlfn.XLOOKUP($B3681,'Ownership Metrics'!$A:$A,'Ownership Metrics'!$E:$E),"")</f>
        <v>78.5</v>
      </c>
      <c r="Q3681" s="30">
        <f>IFERROR(_xlfn.XLOOKUP($B3681,'Ownership Metrics'!$A:$A,'Ownership Metrics'!$F:$F),"")</f>
        <v>5</v>
      </c>
      <c r="R3681" s="30">
        <f>IFERROR(_xlfn.XLOOKUP($B3681,'Ownership Metrics'!$A:$A,'Ownership Metrics'!$G:$G),"")</f>
        <v>55</v>
      </c>
      <c r="S3681" s="27" t="str">
        <f>IFERROR(_xlfn.XLOOKUP($B3681,'Ownership Metrics'!$A:$A,'Ownership Metrics'!$H:$H),"")</f>
        <v>Terkonsentrasi</v>
      </c>
      <c r="T3681" s="27" t="str">
        <f>IFERROR(_xlfn.XLOOKUP($B3681,'Ownership Metrics'!$A:$A,'Ownership Metrics'!$I:$I),"")</f>
        <v>Sedang</v>
      </c>
      <c r="U3681" s="27">
        <f>IF(COUNTIFS($B$2:$B3681,$B3681,$D$2:$D3681,$D3681)=1,1,0)</f>
        <v>1</v>
      </c>
      <c r="V3681" s="27">
        <f t="shared" si="172"/>
        <v>24.25</v>
      </c>
      <c r="W3681" s="27">
        <f t="shared" si="173"/>
        <v>2</v>
      </c>
      <c r="X3681" s="27">
        <f t="shared" si="171"/>
        <v>24.2499996319</v>
      </c>
    </row>
    <row r="3682" spans="1:24" x14ac:dyDescent="0.25">
      <c r="A3682" s="26">
        <v>46265</v>
      </c>
      <c r="B3682" s="27" t="s">
        <v>10641</v>
      </c>
      <c r="C3682" s="27" t="s">
        <v>3980</v>
      </c>
      <c r="D3682" s="27" t="s">
        <v>3982</v>
      </c>
      <c r="E3682" s="27" t="s">
        <v>22</v>
      </c>
      <c r="F3682" s="27" t="s">
        <v>23</v>
      </c>
      <c r="G3682" s="27"/>
      <c r="H3682" s="27" t="s">
        <v>24</v>
      </c>
      <c r="I3682" s="28">
        <v>329002630</v>
      </c>
      <c r="J3682" s="28">
        <v>0</v>
      </c>
      <c r="K3682" s="28">
        <v>329002630</v>
      </c>
      <c r="L3682" s="29">
        <v>11.5</v>
      </c>
      <c r="M3682" s="29">
        <f>IFERROR(_xlfn.XLOOKUP($B3682,'Ownership Metrics'!$A:$A,'Ownership Metrics'!$B:$B),"")</f>
        <v>18.52</v>
      </c>
      <c r="N3682" s="28">
        <f>IFERROR(_xlfn.XLOOKUP($B3682,'Ownership Metrics'!$A:$A,'Ownership Metrics'!$C:$C),"")</f>
        <v>2553</v>
      </c>
      <c r="O3682" s="29">
        <f>IFERROR(_xlfn.XLOOKUP($B3682,'Ownership Metrics'!$A:$A,'Ownership Metrics'!$D:$D),"")</f>
        <v>42.75</v>
      </c>
      <c r="P3682" s="29">
        <f>IFERROR(_xlfn.XLOOKUP($B3682,'Ownership Metrics'!$A:$A,'Ownership Metrics'!$E:$E),"")</f>
        <v>78.5</v>
      </c>
      <c r="Q3682" s="30">
        <f>IFERROR(_xlfn.XLOOKUP($B3682,'Ownership Metrics'!$A:$A,'Ownership Metrics'!$F:$F),"")</f>
        <v>5</v>
      </c>
      <c r="R3682" s="30">
        <f>IFERROR(_xlfn.XLOOKUP($B3682,'Ownership Metrics'!$A:$A,'Ownership Metrics'!$G:$G),"")</f>
        <v>55</v>
      </c>
      <c r="S3682" s="27" t="str">
        <f>IFERROR(_xlfn.XLOOKUP($B3682,'Ownership Metrics'!$A:$A,'Ownership Metrics'!$H:$H),"")</f>
        <v>Terkonsentrasi</v>
      </c>
      <c r="T3682" s="27" t="str">
        <f>IFERROR(_xlfn.XLOOKUP($B3682,'Ownership Metrics'!$A:$A,'Ownership Metrics'!$I:$I),"")</f>
        <v>Sedang</v>
      </c>
      <c r="U3682" s="27">
        <f>IF(COUNTIFS($B$2:$B3682,$B3682,$D$2:$D3682,$D3682)=1,1,0)</f>
        <v>1</v>
      </c>
      <c r="V3682" s="27">
        <f t="shared" si="172"/>
        <v>11.5</v>
      </c>
      <c r="W3682" s="27">
        <f t="shared" si="173"/>
        <v>3</v>
      </c>
      <c r="X3682" s="27">
        <f t="shared" si="171"/>
        <v>11.4999996318</v>
      </c>
    </row>
    <row r="3683" spans="1:24" x14ac:dyDescent="0.25">
      <c r="A3683" s="26">
        <v>46265</v>
      </c>
      <c r="B3683" s="27" t="s">
        <v>10641</v>
      </c>
      <c r="C3683" s="27" t="s">
        <v>3980</v>
      </c>
      <c r="D3683" s="27" t="s">
        <v>3983</v>
      </c>
      <c r="E3683" s="27" t="s">
        <v>35</v>
      </c>
      <c r="F3683" s="27" t="s">
        <v>23</v>
      </c>
      <c r="G3683" s="27" t="s">
        <v>36</v>
      </c>
      <c r="H3683" s="27" t="s">
        <v>24</v>
      </c>
      <c r="I3683" s="28">
        <v>29951600</v>
      </c>
      <c r="J3683" s="28">
        <v>0</v>
      </c>
      <c r="K3683" s="28">
        <v>29951600</v>
      </c>
      <c r="L3683" s="29">
        <v>1.05</v>
      </c>
      <c r="M3683" s="29">
        <f>IFERROR(_xlfn.XLOOKUP($B3683,'Ownership Metrics'!$A:$A,'Ownership Metrics'!$B:$B),"")</f>
        <v>18.52</v>
      </c>
      <c r="N3683" s="28">
        <f>IFERROR(_xlfn.XLOOKUP($B3683,'Ownership Metrics'!$A:$A,'Ownership Metrics'!$C:$C),"")</f>
        <v>2553</v>
      </c>
      <c r="O3683" s="29">
        <f>IFERROR(_xlfn.XLOOKUP($B3683,'Ownership Metrics'!$A:$A,'Ownership Metrics'!$D:$D),"")</f>
        <v>42.75</v>
      </c>
      <c r="P3683" s="29">
        <f>IFERROR(_xlfn.XLOOKUP($B3683,'Ownership Metrics'!$A:$A,'Ownership Metrics'!$E:$E),"")</f>
        <v>78.5</v>
      </c>
      <c r="Q3683" s="30">
        <f>IFERROR(_xlfn.XLOOKUP($B3683,'Ownership Metrics'!$A:$A,'Ownership Metrics'!$F:$F),"")</f>
        <v>5</v>
      </c>
      <c r="R3683" s="30">
        <f>IFERROR(_xlfn.XLOOKUP($B3683,'Ownership Metrics'!$A:$A,'Ownership Metrics'!$G:$G),"")</f>
        <v>55</v>
      </c>
      <c r="S3683" s="27" t="str">
        <f>IFERROR(_xlfn.XLOOKUP($B3683,'Ownership Metrics'!$A:$A,'Ownership Metrics'!$H:$H),"")</f>
        <v>Terkonsentrasi</v>
      </c>
      <c r="T3683" s="27" t="str">
        <f>IFERROR(_xlfn.XLOOKUP($B3683,'Ownership Metrics'!$A:$A,'Ownership Metrics'!$I:$I),"")</f>
        <v>Sedang</v>
      </c>
      <c r="U3683" s="27">
        <f>IF(COUNTIFS($B$2:$B3683,$B3683,$D$2:$D3683,$D3683)=1,1,0)</f>
        <v>1</v>
      </c>
      <c r="V3683" s="27">
        <f t="shared" si="172"/>
        <v>1.05</v>
      </c>
      <c r="W3683" s="27">
        <f t="shared" si="173"/>
        <v>5</v>
      </c>
      <c r="X3683" s="27">
        <f t="shared" si="171"/>
        <v>1.0499996317</v>
      </c>
    </row>
    <row r="3684" spans="1:24" x14ac:dyDescent="0.25">
      <c r="A3684" s="26">
        <v>46265</v>
      </c>
      <c r="B3684" s="27" t="s">
        <v>10641</v>
      </c>
      <c r="C3684" s="27" t="s">
        <v>3980</v>
      </c>
      <c r="D3684" s="27" t="s">
        <v>3984</v>
      </c>
      <c r="E3684" s="27" t="s">
        <v>35</v>
      </c>
      <c r="F3684" s="27" t="s">
        <v>32</v>
      </c>
      <c r="G3684" s="27" t="s">
        <v>195</v>
      </c>
      <c r="H3684" s="27" t="s">
        <v>24</v>
      </c>
      <c r="I3684" s="28">
        <v>0</v>
      </c>
      <c r="J3684" s="28">
        <v>1223220000</v>
      </c>
      <c r="K3684" s="28">
        <v>1223220000</v>
      </c>
      <c r="L3684" s="29">
        <v>42.75</v>
      </c>
      <c r="M3684" s="29">
        <f>IFERROR(_xlfn.XLOOKUP($B3684,'Ownership Metrics'!$A:$A,'Ownership Metrics'!$B:$B),"")</f>
        <v>18.52</v>
      </c>
      <c r="N3684" s="28">
        <f>IFERROR(_xlfn.XLOOKUP($B3684,'Ownership Metrics'!$A:$A,'Ownership Metrics'!$C:$C),"")</f>
        <v>2553</v>
      </c>
      <c r="O3684" s="29">
        <f>IFERROR(_xlfn.XLOOKUP($B3684,'Ownership Metrics'!$A:$A,'Ownership Metrics'!$D:$D),"")</f>
        <v>42.75</v>
      </c>
      <c r="P3684" s="29">
        <f>IFERROR(_xlfn.XLOOKUP($B3684,'Ownership Metrics'!$A:$A,'Ownership Metrics'!$E:$E),"")</f>
        <v>78.5</v>
      </c>
      <c r="Q3684" s="30">
        <f>IFERROR(_xlfn.XLOOKUP($B3684,'Ownership Metrics'!$A:$A,'Ownership Metrics'!$F:$F),"")</f>
        <v>5</v>
      </c>
      <c r="R3684" s="30">
        <f>IFERROR(_xlfn.XLOOKUP($B3684,'Ownership Metrics'!$A:$A,'Ownership Metrics'!$G:$G),"")</f>
        <v>55</v>
      </c>
      <c r="S3684" s="27" t="str">
        <f>IFERROR(_xlfn.XLOOKUP($B3684,'Ownership Metrics'!$A:$A,'Ownership Metrics'!$H:$H),"")</f>
        <v>Terkonsentrasi</v>
      </c>
      <c r="T3684" s="27" t="str">
        <f>IFERROR(_xlfn.XLOOKUP($B3684,'Ownership Metrics'!$A:$A,'Ownership Metrics'!$I:$I),"")</f>
        <v>Sedang</v>
      </c>
      <c r="U3684" s="27">
        <f>IF(COUNTIFS($B$2:$B3684,$B3684,$D$2:$D3684,$D3684)=1,1,0)</f>
        <v>1</v>
      </c>
      <c r="V3684" s="27">
        <f t="shared" si="172"/>
        <v>42.75</v>
      </c>
      <c r="W3684" s="27">
        <f t="shared" si="173"/>
        <v>1</v>
      </c>
      <c r="X3684" s="27">
        <f t="shared" si="171"/>
        <v>42.749999631599998</v>
      </c>
    </row>
    <row r="3685" spans="1:24" x14ac:dyDescent="0.25">
      <c r="A3685" s="26">
        <v>46265</v>
      </c>
      <c r="B3685" s="27" t="s">
        <v>10641</v>
      </c>
      <c r="C3685" s="27" t="s">
        <v>3980</v>
      </c>
      <c r="D3685" s="27" t="s">
        <v>3985</v>
      </c>
      <c r="E3685" s="27" t="s">
        <v>35</v>
      </c>
      <c r="F3685" s="27" t="s">
        <v>32</v>
      </c>
      <c r="G3685" s="27" t="s">
        <v>195</v>
      </c>
      <c r="H3685" s="27" t="s">
        <v>24</v>
      </c>
      <c r="I3685" s="28">
        <v>55087060</v>
      </c>
      <c r="J3685" s="28">
        <v>0</v>
      </c>
      <c r="K3685" s="28">
        <v>55087060</v>
      </c>
      <c r="L3685" s="29">
        <v>1.93</v>
      </c>
      <c r="M3685" s="29">
        <f>IFERROR(_xlfn.XLOOKUP($B3685,'Ownership Metrics'!$A:$A,'Ownership Metrics'!$B:$B),"")</f>
        <v>18.52</v>
      </c>
      <c r="N3685" s="28">
        <f>IFERROR(_xlfn.XLOOKUP($B3685,'Ownership Metrics'!$A:$A,'Ownership Metrics'!$C:$C),"")</f>
        <v>2553</v>
      </c>
      <c r="O3685" s="29">
        <f>IFERROR(_xlfn.XLOOKUP($B3685,'Ownership Metrics'!$A:$A,'Ownership Metrics'!$D:$D),"")</f>
        <v>42.75</v>
      </c>
      <c r="P3685" s="29">
        <f>IFERROR(_xlfn.XLOOKUP($B3685,'Ownership Metrics'!$A:$A,'Ownership Metrics'!$E:$E),"")</f>
        <v>78.5</v>
      </c>
      <c r="Q3685" s="30">
        <f>IFERROR(_xlfn.XLOOKUP($B3685,'Ownership Metrics'!$A:$A,'Ownership Metrics'!$F:$F),"")</f>
        <v>5</v>
      </c>
      <c r="R3685" s="30">
        <f>IFERROR(_xlfn.XLOOKUP($B3685,'Ownership Metrics'!$A:$A,'Ownership Metrics'!$G:$G),"")</f>
        <v>55</v>
      </c>
      <c r="S3685" s="27" t="str">
        <f>IFERROR(_xlfn.XLOOKUP($B3685,'Ownership Metrics'!$A:$A,'Ownership Metrics'!$H:$H),"")</f>
        <v>Terkonsentrasi</v>
      </c>
      <c r="T3685" s="27" t="str">
        <f>IFERROR(_xlfn.XLOOKUP($B3685,'Ownership Metrics'!$A:$A,'Ownership Metrics'!$I:$I),"")</f>
        <v>Sedang</v>
      </c>
      <c r="U3685" s="27">
        <f>IF(COUNTIFS($B$2:$B3685,$B3685,$D$2:$D3685,$D3685)=1,1,0)</f>
        <v>1</v>
      </c>
      <c r="V3685" s="27">
        <f t="shared" si="172"/>
        <v>1.93</v>
      </c>
      <c r="W3685" s="27">
        <f t="shared" si="173"/>
        <v>4</v>
      </c>
      <c r="X3685" s="27">
        <f t="shared" si="171"/>
        <v>1.9299996314999999</v>
      </c>
    </row>
    <row r="3686" spans="1:24" x14ac:dyDescent="0.25">
      <c r="A3686" s="26">
        <v>46265</v>
      </c>
      <c r="B3686" s="27" t="s">
        <v>10642</v>
      </c>
      <c r="C3686" s="27" t="s">
        <v>3987</v>
      </c>
      <c r="D3686" s="27" t="s">
        <v>3988</v>
      </c>
      <c r="E3686" s="27" t="s">
        <v>35</v>
      </c>
      <c r="F3686" s="27" t="s">
        <v>23</v>
      </c>
      <c r="G3686" s="27" t="s">
        <v>36</v>
      </c>
      <c r="H3686" s="27" t="s">
        <v>24</v>
      </c>
      <c r="I3686" s="28">
        <v>15345000</v>
      </c>
      <c r="J3686" s="28">
        <v>0</v>
      </c>
      <c r="K3686" s="28">
        <v>15345000</v>
      </c>
      <c r="L3686" s="29">
        <v>4.92</v>
      </c>
      <c r="M3686" s="29">
        <f>IFERROR(_xlfn.XLOOKUP($B3686,'Ownership Metrics'!$A:$A,'Ownership Metrics'!$B:$B),"")</f>
        <v>0.99</v>
      </c>
      <c r="N3686" s="28">
        <f>IFERROR(_xlfn.XLOOKUP($B3686,'Ownership Metrics'!$A:$A,'Ownership Metrics'!$C:$C),"")</f>
        <v>1633</v>
      </c>
      <c r="O3686" s="29">
        <f>IFERROR(_xlfn.XLOOKUP($B3686,'Ownership Metrics'!$A:$A,'Ownership Metrics'!$D:$D),"")</f>
        <v>31.26</v>
      </c>
      <c r="P3686" s="29">
        <f>IFERROR(_xlfn.XLOOKUP($B3686,'Ownership Metrics'!$A:$A,'Ownership Metrics'!$E:$E),"")</f>
        <v>58.62</v>
      </c>
      <c r="Q3686" s="30">
        <f>IFERROR(_xlfn.XLOOKUP($B3686,'Ownership Metrics'!$A:$A,'Ownership Metrics'!$F:$F),"")</f>
        <v>13</v>
      </c>
      <c r="R3686" s="30">
        <f>IFERROR(_xlfn.XLOOKUP($B3686,'Ownership Metrics'!$A:$A,'Ownership Metrics'!$G:$G),"")</f>
        <v>35</v>
      </c>
      <c r="S3686" s="27" t="str">
        <f>IFERROR(_xlfn.XLOOKUP($B3686,'Ownership Metrics'!$A:$A,'Ownership Metrics'!$H:$H),"")</f>
        <v>Moderat</v>
      </c>
      <c r="T3686" s="27" t="str">
        <f>IFERROR(_xlfn.XLOOKUP($B3686,'Ownership Metrics'!$A:$A,'Ownership Metrics'!$I:$I),"")</f>
        <v>Sedang</v>
      </c>
      <c r="U3686" s="27">
        <f>IF(COUNTIFS($B$2:$B3686,$B3686,$D$2:$D3686,$D3686)=1,1,0)</f>
        <v>1</v>
      </c>
      <c r="V3686" s="27">
        <f t="shared" si="172"/>
        <v>4.92</v>
      </c>
      <c r="W3686" s="27">
        <f t="shared" si="173"/>
        <v>8</v>
      </c>
      <c r="X3686" s="27">
        <f t="shared" si="171"/>
        <v>4.9199996313999996</v>
      </c>
    </row>
    <row r="3687" spans="1:24" x14ac:dyDescent="0.25">
      <c r="A3687" s="26">
        <v>46265</v>
      </c>
      <c r="B3687" s="27" t="s">
        <v>10642</v>
      </c>
      <c r="C3687" s="27" t="s">
        <v>3987</v>
      </c>
      <c r="D3687" s="27" t="s">
        <v>3989</v>
      </c>
      <c r="E3687" s="27" t="s">
        <v>35</v>
      </c>
      <c r="F3687" s="27" t="s">
        <v>23</v>
      </c>
      <c r="G3687" s="27" t="s">
        <v>36</v>
      </c>
      <c r="H3687" s="27" t="s">
        <v>24</v>
      </c>
      <c r="I3687" s="28">
        <v>56534000</v>
      </c>
      <c r="J3687" s="28">
        <v>8480000</v>
      </c>
      <c r="K3687" s="28">
        <v>65014000</v>
      </c>
      <c r="L3687" s="29">
        <v>20.84</v>
      </c>
      <c r="M3687" s="29">
        <f>IFERROR(_xlfn.XLOOKUP($B3687,'Ownership Metrics'!$A:$A,'Ownership Metrics'!$B:$B),"")</f>
        <v>0.99</v>
      </c>
      <c r="N3687" s="28">
        <f>IFERROR(_xlfn.XLOOKUP($B3687,'Ownership Metrics'!$A:$A,'Ownership Metrics'!$C:$C),"")</f>
        <v>1633</v>
      </c>
      <c r="O3687" s="29">
        <f>IFERROR(_xlfn.XLOOKUP($B3687,'Ownership Metrics'!$A:$A,'Ownership Metrics'!$D:$D),"")</f>
        <v>31.26</v>
      </c>
      <c r="P3687" s="29">
        <f>IFERROR(_xlfn.XLOOKUP($B3687,'Ownership Metrics'!$A:$A,'Ownership Metrics'!$E:$E),"")</f>
        <v>58.62</v>
      </c>
      <c r="Q3687" s="30">
        <f>IFERROR(_xlfn.XLOOKUP($B3687,'Ownership Metrics'!$A:$A,'Ownership Metrics'!$F:$F),"")</f>
        <v>13</v>
      </c>
      <c r="R3687" s="30">
        <f>IFERROR(_xlfn.XLOOKUP($B3687,'Ownership Metrics'!$A:$A,'Ownership Metrics'!$G:$G),"")</f>
        <v>35</v>
      </c>
      <c r="S3687" s="27" t="str">
        <f>IFERROR(_xlfn.XLOOKUP($B3687,'Ownership Metrics'!$A:$A,'Ownership Metrics'!$H:$H),"")</f>
        <v>Moderat</v>
      </c>
      <c r="T3687" s="27" t="str">
        <f>IFERROR(_xlfn.XLOOKUP($B3687,'Ownership Metrics'!$A:$A,'Ownership Metrics'!$I:$I),"")</f>
        <v>Sedang</v>
      </c>
      <c r="U3687" s="27">
        <f>IF(COUNTIFS($B$2:$B3687,$B3687,$D$2:$D3687,$D3687)=1,1,0)</f>
        <v>1</v>
      </c>
      <c r="V3687" s="27">
        <f t="shared" si="172"/>
        <v>20.84</v>
      </c>
      <c r="W3687" s="27">
        <f t="shared" si="173"/>
        <v>2</v>
      </c>
      <c r="X3687" s="27">
        <f t="shared" si="171"/>
        <v>20.8399996313</v>
      </c>
    </row>
    <row r="3688" spans="1:24" x14ac:dyDescent="0.25">
      <c r="A3688" s="26">
        <v>46265</v>
      </c>
      <c r="B3688" s="27" t="s">
        <v>10642</v>
      </c>
      <c r="C3688" s="27" t="s">
        <v>3987</v>
      </c>
      <c r="D3688" s="27" t="s">
        <v>3990</v>
      </c>
      <c r="E3688" s="27" t="s">
        <v>35</v>
      </c>
      <c r="F3688" s="27" t="s">
        <v>23</v>
      </c>
      <c r="G3688" s="27" t="s">
        <v>36</v>
      </c>
      <c r="H3688" s="27" t="s">
        <v>24</v>
      </c>
      <c r="I3688" s="28">
        <v>15345000</v>
      </c>
      <c r="J3688" s="28">
        <v>0</v>
      </c>
      <c r="K3688" s="28">
        <v>15345000</v>
      </c>
      <c r="L3688" s="29">
        <v>4.92</v>
      </c>
      <c r="M3688" s="29">
        <f>IFERROR(_xlfn.XLOOKUP($B3688,'Ownership Metrics'!$A:$A,'Ownership Metrics'!$B:$B),"")</f>
        <v>0.99</v>
      </c>
      <c r="N3688" s="28">
        <f>IFERROR(_xlfn.XLOOKUP($B3688,'Ownership Metrics'!$A:$A,'Ownership Metrics'!$C:$C),"")</f>
        <v>1633</v>
      </c>
      <c r="O3688" s="29">
        <f>IFERROR(_xlfn.XLOOKUP($B3688,'Ownership Metrics'!$A:$A,'Ownership Metrics'!$D:$D),"")</f>
        <v>31.26</v>
      </c>
      <c r="P3688" s="29">
        <f>IFERROR(_xlfn.XLOOKUP($B3688,'Ownership Metrics'!$A:$A,'Ownership Metrics'!$E:$E),"")</f>
        <v>58.62</v>
      </c>
      <c r="Q3688" s="30">
        <f>IFERROR(_xlfn.XLOOKUP($B3688,'Ownership Metrics'!$A:$A,'Ownership Metrics'!$F:$F),"")</f>
        <v>13</v>
      </c>
      <c r="R3688" s="30">
        <f>IFERROR(_xlfn.XLOOKUP($B3688,'Ownership Metrics'!$A:$A,'Ownership Metrics'!$G:$G),"")</f>
        <v>35</v>
      </c>
      <c r="S3688" s="27" t="str">
        <f>IFERROR(_xlfn.XLOOKUP($B3688,'Ownership Metrics'!$A:$A,'Ownership Metrics'!$H:$H),"")</f>
        <v>Moderat</v>
      </c>
      <c r="T3688" s="27" t="str">
        <f>IFERROR(_xlfn.XLOOKUP($B3688,'Ownership Metrics'!$A:$A,'Ownership Metrics'!$I:$I),"")</f>
        <v>Sedang</v>
      </c>
      <c r="U3688" s="27">
        <f>IF(COUNTIFS($B$2:$B3688,$B3688,$D$2:$D3688,$D3688)=1,1,0)</f>
        <v>1</v>
      </c>
      <c r="V3688" s="27">
        <f t="shared" si="172"/>
        <v>4.92</v>
      </c>
      <c r="W3688" s="27">
        <f t="shared" si="173"/>
        <v>9</v>
      </c>
      <c r="X3688" s="27">
        <f t="shared" si="171"/>
        <v>4.9199996311999996</v>
      </c>
    </row>
    <row r="3689" spans="1:24" x14ac:dyDescent="0.25">
      <c r="A3689" s="26">
        <v>46265</v>
      </c>
      <c r="B3689" s="27" t="s">
        <v>10642</v>
      </c>
      <c r="C3689" s="27" t="s">
        <v>3987</v>
      </c>
      <c r="D3689" s="27" t="s">
        <v>3991</v>
      </c>
      <c r="E3689" s="27" t="s">
        <v>35</v>
      </c>
      <c r="F3689" s="27" t="s">
        <v>23</v>
      </c>
      <c r="G3689" s="27" t="s">
        <v>36</v>
      </c>
      <c r="H3689" s="27" t="s">
        <v>24</v>
      </c>
      <c r="I3689" s="28">
        <v>15600000</v>
      </c>
      <c r="J3689" s="28">
        <v>0</v>
      </c>
      <c r="K3689" s="28">
        <v>15600000</v>
      </c>
      <c r="L3689" s="29">
        <v>5</v>
      </c>
      <c r="M3689" s="29">
        <f>IFERROR(_xlfn.XLOOKUP($B3689,'Ownership Metrics'!$A:$A,'Ownership Metrics'!$B:$B),"")</f>
        <v>0.99</v>
      </c>
      <c r="N3689" s="28">
        <f>IFERROR(_xlfn.XLOOKUP($B3689,'Ownership Metrics'!$A:$A,'Ownership Metrics'!$C:$C),"")</f>
        <v>1633</v>
      </c>
      <c r="O3689" s="29">
        <f>IFERROR(_xlfn.XLOOKUP($B3689,'Ownership Metrics'!$A:$A,'Ownership Metrics'!$D:$D),"")</f>
        <v>31.26</v>
      </c>
      <c r="P3689" s="29">
        <f>IFERROR(_xlfn.XLOOKUP($B3689,'Ownership Metrics'!$A:$A,'Ownership Metrics'!$E:$E),"")</f>
        <v>58.62</v>
      </c>
      <c r="Q3689" s="30">
        <f>IFERROR(_xlfn.XLOOKUP($B3689,'Ownership Metrics'!$A:$A,'Ownership Metrics'!$F:$F),"")</f>
        <v>13</v>
      </c>
      <c r="R3689" s="30">
        <f>IFERROR(_xlfn.XLOOKUP($B3689,'Ownership Metrics'!$A:$A,'Ownership Metrics'!$G:$G),"")</f>
        <v>35</v>
      </c>
      <c r="S3689" s="27" t="str">
        <f>IFERROR(_xlfn.XLOOKUP($B3689,'Ownership Metrics'!$A:$A,'Ownership Metrics'!$H:$H),"")</f>
        <v>Moderat</v>
      </c>
      <c r="T3689" s="27" t="str">
        <f>IFERROR(_xlfn.XLOOKUP($B3689,'Ownership Metrics'!$A:$A,'Ownership Metrics'!$I:$I),"")</f>
        <v>Sedang</v>
      </c>
      <c r="U3689" s="27">
        <f>IF(COUNTIFS($B$2:$B3689,$B3689,$D$2:$D3689,$D3689)=1,1,0)</f>
        <v>1</v>
      </c>
      <c r="V3689" s="27">
        <f t="shared" si="172"/>
        <v>5</v>
      </c>
      <c r="W3689" s="27">
        <f t="shared" si="173"/>
        <v>4</v>
      </c>
      <c r="X3689" s="27">
        <f t="shared" si="171"/>
        <v>4.9999996310999997</v>
      </c>
    </row>
    <row r="3690" spans="1:24" x14ac:dyDescent="0.25">
      <c r="A3690" s="26">
        <v>46265</v>
      </c>
      <c r="B3690" s="27" t="s">
        <v>10642</v>
      </c>
      <c r="C3690" s="27" t="s">
        <v>3987</v>
      </c>
      <c r="D3690" s="27" t="s">
        <v>3992</v>
      </c>
      <c r="E3690" s="27" t="s">
        <v>35</v>
      </c>
      <c r="F3690" s="27" t="s">
        <v>23</v>
      </c>
      <c r="G3690" s="27" t="s">
        <v>36</v>
      </c>
      <c r="H3690" s="27" t="s">
        <v>24</v>
      </c>
      <c r="I3690" s="28">
        <v>20338000</v>
      </c>
      <c r="J3690" s="28">
        <v>0</v>
      </c>
      <c r="K3690" s="28">
        <v>20338000</v>
      </c>
      <c r="L3690" s="29">
        <v>6.52</v>
      </c>
      <c r="M3690" s="29">
        <f>IFERROR(_xlfn.XLOOKUP($B3690,'Ownership Metrics'!$A:$A,'Ownership Metrics'!$B:$B),"")</f>
        <v>0.99</v>
      </c>
      <c r="N3690" s="28">
        <f>IFERROR(_xlfn.XLOOKUP($B3690,'Ownership Metrics'!$A:$A,'Ownership Metrics'!$C:$C),"")</f>
        <v>1633</v>
      </c>
      <c r="O3690" s="29">
        <f>IFERROR(_xlfn.XLOOKUP($B3690,'Ownership Metrics'!$A:$A,'Ownership Metrics'!$D:$D),"")</f>
        <v>31.26</v>
      </c>
      <c r="P3690" s="29">
        <f>IFERROR(_xlfn.XLOOKUP($B3690,'Ownership Metrics'!$A:$A,'Ownership Metrics'!$E:$E),"")</f>
        <v>58.62</v>
      </c>
      <c r="Q3690" s="30">
        <f>IFERROR(_xlfn.XLOOKUP($B3690,'Ownership Metrics'!$A:$A,'Ownership Metrics'!$F:$F),"")</f>
        <v>13</v>
      </c>
      <c r="R3690" s="30">
        <f>IFERROR(_xlfn.XLOOKUP($B3690,'Ownership Metrics'!$A:$A,'Ownership Metrics'!$G:$G),"")</f>
        <v>35</v>
      </c>
      <c r="S3690" s="27" t="str">
        <f>IFERROR(_xlfn.XLOOKUP($B3690,'Ownership Metrics'!$A:$A,'Ownership Metrics'!$H:$H),"")</f>
        <v>Moderat</v>
      </c>
      <c r="T3690" s="27" t="str">
        <f>IFERROR(_xlfn.XLOOKUP($B3690,'Ownership Metrics'!$A:$A,'Ownership Metrics'!$I:$I),"")</f>
        <v>Sedang</v>
      </c>
      <c r="U3690" s="27">
        <f>IF(COUNTIFS($B$2:$B3690,$B3690,$D$2:$D3690,$D3690)=1,1,0)</f>
        <v>1</v>
      </c>
      <c r="V3690" s="27">
        <f t="shared" si="172"/>
        <v>6.52</v>
      </c>
      <c r="W3690" s="27">
        <f t="shared" si="173"/>
        <v>3</v>
      </c>
      <c r="X3690" s="27">
        <f t="shared" si="171"/>
        <v>6.5199996309999992</v>
      </c>
    </row>
    <row r="3691" spans="1:24" x14ac:dyDescent="0.25">
      <c r="A3691" s="26">
        <v>46265</v>
      </c>
      <c r="B3691" s="27" t="s">
        <v>10642</v>
      </c>
      <c r="C3691" s="27" t="s">
        <v>3987</v>
      </c>
      <c r="D3691" s="27" t="s">
        <v>3993</v>
      </c>
      <c r="E3691" s="27" t="s">
        <v>35</v>
      </c>
      <c r="F3691" s="27" t="s">
        <v>23</v>
      </c>
      <c r="G3691" s="27" t="s">
        <v>36</v>
      </c>
      <c r="H3691" s="27" t="s">
        <v>24</v>
      </c>
      <c r="I3691" s="28">
        <v>15600000</v>
      </c>
      <c r="J3691" s="28">
        <v>0</v>
      </c>
      <c r="K3691" s="28">
        <v>15600000</v>
      </c>
      <c r="L3691" s="29">
        <v>5</v>
      </c>
      <c r="M3691" s="29">
        <f>IFERROR(_xlfn.XLOOKUP($B3691,'Ownership Metrics'!$A:$A,'Ownership Metrics'!$B:$B),"")</f>
        <v>0.99</v>
      </c>
      <c r="N3691" s="28">
        <f>IFERROR(_xlfn.XLOOKUP($B3691,'Ownership Metrics'!$A:$A,'Ownership Metrics'!$C:$C),"")</f>
        <v>1633</v>
      </c>
      <c r="O3691" s="29">
        <f>IFERROR(_xlfn.XLOOKUP($B3691,'Ownership Metrics'!$A:$A,'Ownership Metrics'!$D:$D),"")</f>
        <v>31.26</v>
      </c>
      <c r="P3691" s="29">
        <f>IFERROR(_xlfn.XLOOKUP($B3691,'Ownership Metrics'!$A:$A,'Ownership Metrics'!$E:$E),"")</f>
        <v>58.62</v>
      </c>
      <c r="Q3691" s="30">
        <f>IFERROR(_xlfn.XLOOKUP($B3691,'Ownership Metrics'!$A:$A,'Ownership Metrics'!$F:$F),"")</f>
        <v>13</v>
      </c>
      <c r="R3691" s="30">
        <f>IFERROR(_xlfn.XLOOKUP($B3691,'Ownership Metrics'!$A:$A,'Ownership Metrics'!$G:$G),"")</f>
        <v>35</v>
      </c>
      <c r="S3691" s="27" t="str">
        <f>IFERROR(_xlfn.XLOOKUP($B3691,'Ownership Metrics'!$A:$A,'Ownership Metrics'!$H:$H),"")</f>
        <v>Moderat</v>
      </c>
      <c r="T3691" s="27" t="str">
        <f>IFERROR(_xlfn.XLOOKUP($B3691,'Ownership Metrics'!$A:$A,'Ownership Metrics'!$I:$I),"")</f>
        <v>Sedang</v>
      </c>
      <c r="U3691" s="27">
        <f>IF(COUNTIFS($B$2:$B3691,$B3691,$D$2:$D3691,$D3691)=1,1,0)</f>
        <v>1</v>
      </c>
      <c r="V3691" s="27">
        <f t="shared" si="172"/>
        <v>5</v>
      </c>
      <c r="W3691" s="27">
        <f t="shared" si="173"/>
        <v>5</v>
      </c>
      <c r="X3691" s="27">
        <f t="shared" si="171"/>
        <v>4.9999996308999997</v>
      </c>
    </row>
    <row r="3692" spans="1:24" x14ac:dyDescent="0.25">
      <c r="A3692" s="26">
        <v>46265</v>
      </c>
      <c r="B3692" s="27" t="s">
        <v>10642</v>
      </c>
      <c r="C3692" s="27" t="s">
        <v>3987</v>
      </c>
      <c r="D3692" s="27" t="s">
        <v>3994</v>
      </c>
      <c r="E3692" s="27" t="s">
        <v>35</v>
      </c>
      <c r="F3692" s="27" t="s">
        <v>23</v>
      </c>
      <c r="G3692" s="27" t="s">
        <v>36</v>
      </c>
      <c r="H3692" s="27" t="s">
        <v>24</v>
      </c>
      <c r="I3692" s="28">
        <v>6585300</v>
      </c>
      <c r="J3692" s="28">
        <v>0</v>
      </c>
      <c r="K3692" s="28">
        <v>6585300</v>
      </c>
      <c r="L3692" s="29">
        <v>2.11</v>
      </c>
      <c r="M3692" s="29">
        <f>IFERROR(_xlfn.XLOOKUP($B3692,'Ownership Metrics'!$A:$A,'Ownership Metrics'!$B:$B),"")</f>
        <v>0.99</v>
      </c>
      <c r="N3692" s="28">
        <f>IFERROR(_xlfn.XLOOKUP($B3692,'Ownership Metrics'!$A:$A,'Ownership Metrics'!$C:$C),"")</f>
        <v>1633</v>
      </c>
      <c r="O3692" s="29">
        <f>IFERROR(_xlfn.XLOOKUP($B3692,'Ownership Metrics'!$A:$A,'Ownership Metrics'!$D:$D),"")</f>
        <v>31.26</v>
      </c>
      <c r="P3692" s="29">
        <f>IFERROR(_xlfn.XLOOKUP($B3692,'Ownership Metrics'!$A:$A,'Ownership Metrics'!$E:$E),"")</f>
        <v>58.62</v>
      </c>
      <c r="Q3692" s="30">
        <f>IFERROR(_xlfn.XLOOKUP($B3692,'Ownership Metrics'!$A:$A,'Ownership Metrics'!$F:$F),"")</f>
        <v>13</v>
      </c>
      <c r="R3692" s="30">
        <f>IFERROR(_xlfn.XLOOKUP($B3692,'Ownership Metrics'!$A:$A,'Ownership Metrics'!$G:$G),"")</f>
        <v>35</v>
      </c>
      <c r="S3692" s="27" t="str">
        <f>IFERROR(_xlfn.XLOOKUP($B3692,'Ownership Metrics'!$A:$A,'Ownership Metrics'!$H:$H),"")</f>
        <v>Moderat</v>
      </c>
      <c r="T3692" s="27" t="str">
        <f>IFERROR(_xlfn.XLOOKUP($B3692,'Ownership Metrics'!$A:$A,'Ownership Metrics'!$I:$I),"")</f>
        <v>Sedang</v>
      </c>
      <c r="U3692" s="27">
        <f>IF(COUNTIFS($B$2:$B3692,$B3692,$D$2:$D3692,$D3692)=1,1,0)</f>
        <v>1</v>
      </c>
      <c r="V3692" s="27">
        <f t="shared" si="172"/>
        <v>2.11</v>
      </c>
      <c r="W3692" s="27">
        <f t="shared" si="173"/>
        <v>12</v>
      </c>
      <c r="X3692" s="27">
        <f t="shared" si="171"/>
        <v>2.1099996308</v>
      </c>
    </row>
    <row r="3693" spans="1:24" x14ac:dyDescent="0.25">
      <c r="A3693" s="26">
        <v>46265</v>
      </c>
      <c r="B3693" s="27" t="s">
        <v>10642</v>
      </c>
      <c r="C3693" s="27" t="s">
        <v>3987</v>
      </c>
      <c r="D3693" s="27" t="s">
        <v>3995</v>
      </c>
      <c r="E3693" s="27" t="s">
        <v>35</v>
      </c>
      <c r="F3693" s="27" t="s">
        <v>23</v>
      </c>
      <c r="G3693" s="27" t="s">
        <v>36</v>
      </c>
      <c r="H3693" s="27" t="s">
        <v>24</v>
      </c>
      <c r="I3693" s="28">
        <v>15600000</v>
      </c>
      <c r="J3693" s="28">
        <v>0</v>
      </c>
      <c r="K3693" s="28">
        <v>15600000</v>
      </c>
      <c r="L3693" s="29">
        <v>5</v>
      </c>
      <c r="M3693" s="29">
        <f>IFERROR(_xlfn.XLOOKUP($B3693,'Ownership Metrics'!$A:$A,'Ownership Metrics'!$B:$B),"")</f>
        <v>0.99</v>
      </c>
      <c r="N3693" s="28">
        <f>IFERROR(_xlfn.XLOOKUP($B3693,'Ownership Metrics'!$A:$A,'Ownership Metrics'!$C:$C),"")</f>
        <v>1633</v>
      </c>
      <c r="O3693" s="29">
        <f>IFERROR(_xlfn.XLOOKUP($B3693,'Ownership Metrics'!$A:$A,'Ownership Metrics'!$D:$D),"")</f>
        <v>31.26</v>
      </c>
      <c r="P3693" s="29">
        <f>IFERROR(_xlfn.XLOOKUP($B3693,'Ownership Metrics'!$A:$A,'Ownership Metrics'!$E:$E),"")</f>
        <v>58.62</v>
      </c>
      <c r="Q3693" s="30">
        <f>IFERROR(_xlfn.XLOOKUP($B3693,'Ownership Metrics'!$A:$A,'Ownership Metrics'!$F:$F),"")</f>
        <v>13</v>
      </c>
      <c r="R3693" s="30">
        <f>IFERROR(_xlfn.XLOOKUP($B3693,'Ownership Metrics'!$A:$A,'Ownership Metrics'!$G:$G),"")</f>
        <v>35</v>
      </c>
      <c r="S3693" s="27" t="str">
        <f>IFERROR(_xlfn.XLOOKUP($B3693,'Ownership Metrics'!$A:$A,'Ownership Metrics'!$H:$H),"")</f>
        <v>Moderat</v>
      </c>
      <c r="T3693" s="27" t="str">
        <f>IFERROR(_xlfn.XLOOKUP($B3693,'Ownership Metrics'!$A:$A,'Ownership Metrics'!$I:$I),"")</f>
        <v>Sedang</v>
      </c>
      <c r="U3693" s="27">
        <f>IF(COUNTIFS($B$2:$B3693,$B3693,$D$2:$D3693,$D3693)=1,1,0)</f>
        <v>1</v>
      </c>
      <c r="V3693" s="27">
        <f t="shared" si="172"/>
        <v>5</v>
      </c>
      <c r="W3693" s="27">
        <f t="shared" si="173"/>
        <v>6</v>
      </c>
      <c r="X3693" s="27">
        <f t="shared" si="171"/>
        <v>4.9999996306999996</v>
      </c>
    </row>
    <row r="3694" spans="1:24" x14ac:dyDescent="0.25">
      <c r="A3694" s="26">
        <v>46265</v>
      </c>
      <c r="B3694" s="27" t="s">
        <v>10642</v>
      </c>
      <c r="C3694" s="27" t="s">
        <v>3987</v>
      </c>
      <c r="D3694" s="27" t="s">
        <v>3996</v>
      </c>
      <c r="E3694" s="27" t="s">
        <v>35</v>
      </c>
      <c r="F3694" s="27" t="s">
        <v>23</v>
      </c>
      <c r="G3694" s="27" t="s">
        <v>36</v>
      </c>
      <c r="H3694" s="27" t="s">
        <v>24</v>
      </c>
      <c r="I3694" s="28">
        <v>7350000</v>
      </c>
      <c r="J3694" s="28">
        <v>0</v>
      </c>
      <c r="K3694" s="28">
        <v>7350000</v>
      </c>
      <c r="L3694" s="29">
        <v>2.36</v>
      </c>
      <c r="M3694" s="29">
        <f>IFERROR(_xlfn.XLOOKUP($B3694,'Ownership Metrics'!$A:$A,'Ownership Metrics'!$B:$B),"")</f>
        <v>0.99</v>
      </c>
      <c r="N3694" s="28">
        <f>IFERROR(_xlfn.XLOOKUP($B3694,'Ownership Metrics'!$A:$A,'Ownership Metrics'!$C:$C),"")</f>
        <v>1633</v>
      </c>
      <c r="O3694" s="29">
        <f>IFERROR(_xlfn.XLOOKUP($B3694,'Ownership Metrics'!$A:$A,'Ownership Metrics'!$D:$D),"")</f>
        <v>31.26</v>
      </c>
      <c r="P3694" s="29">
        <f>IFERROR(_xlfn.XLOOKUP($B3694,'Ownership Metrics'!$A:$A,'Ownership Metrics'!$E:$E),"")</f>
        <v>58.62</v>
      </c>
      <c r="Q3694" s="30">
        <f>IFERROR(_xlfn.XLOOKUP($B3694,'Ownership Metrics'!$A:$A,'Ownership Metrics'!$F:$F),"")</f>
        <v>13</v>
      </c>
      <c r="R3694" s="30">
        <f>IFERROR(_xlfn.XLOOKUP($B3694,'Ownership Metrics'!$A:$A,'Ownership Metrics'!$G:$G),"")</f>
        <v>35</v>
      </c>
      <c r="S3694" s="27" t="str">
        <f>IFERROR(_xlfn.XLOOKUP($B3694,'Ownership Metrics'!$A:$A,'Ownership Metrics'!$H:$H),"")</f>
        <v>Moderat</v>
      </c>
      <c r="T3694" s="27" t="str">
        <f>IFERROR(_xlfn.XLOOKUP($B3694,'Ownership Metrics'!$A:$A,'Ownership Metrics'!$I:$I),"")</f>
        <v>Sedang</v>
      </c>
      <c r="U3694" s="27">
        <f>IF(COUNTIFS($B$2:$B3694,$B3694,$D$2:$D3694,$D3694)=1,1,0)</f>
        <v>1</v>
      </c>
      <c r="V3694" s="27">
        <f t="shared" si="172"/>
        <v>2.36</v>
      </c>
      <c r="W3694" s="27">
        <f t="shared" si="173"/>
        <v>11</v>
      </c>
      <c r="X3694" s="27">
        <f t="shared" si="171"/>
        <v>2.3599996306</v>
      </c>
    </row>
    <row r="3695" spans="1:24" x14ac:dyDescent="0.25">
      <c r="A3695" s="26">
        <v>46265</v>
      </c>
      <c r="B3695" s="27" t="s">
        <v>10642</v>
      </c>
      <c r="C3695" s="27" t="s">
        <v>3987</v>
      </c>
      <c r="D3695" s="27" t="s">
        <v>3997</v>
      </c>
      <c r="E3695" s="27" t="s">
        <v>35</v>
      </c>
      <c r="F3695" s="27" t="s">
        <v>23</v>
      </c>
      <c r="G3695" s="27" t="s">
        <v>36</v>
      </c>
      <c r="H3695" s="27" t="s">
        <v>24</v>
      </c>
      <c r="I3695" s="28">
        <v>15600000</v>
      </c>
      <c r="J3695" s="28">
        <v>0</v>
      </c>
      <c r="K3695" s="28">
        <v>15600000</v>
      </c>
      <c r="L3695" s="29">
        <v>5</v>
      </c>
      <c r="M3695" s="29">
        <f>IFERROR(_xlfn.XLOOKUP($B3695,'Ownership Metrics'!$A:$A,'Ownership Metrics'!$B:$B),"")</f>
        <v>0.99</v>
      </c>
      <c r="N3695" s="28">
        <f>IFERROR(_xlfn.XLOOKUP($B3695,'Ownership Metrics'!$A:$A,'Ownership Metrics'!$C:$C),"")</f>
        <v>1633</v>
      </c>
      <c r="O3695" s="29">
        <f>IFERROR(_xlfn.XLOOKUP($B3695,'Ownership Metrics'!$A:$A,'Ownership Metrics'!$D:$D),"")</f>
        <v>31.26</v>
      </c>
      <c r="P3695" s="29">
        <f>IFERROR(_xlfn.XLOOKUP($B3695,'Ownership Metrics'!$A:$A,'Ownership Metrics'!$E:$E),"")</f>
        <v>58.62</v>
      </c>
      <c r="Q3695" s="30">
        <f>IFERROR(_xlfn.XLOOKUP($B3695,'Ownership Metrics'!$A:$A,'Ownership Metrics'!$F:$F),"")</f>
        <v>13</v>
      </c>
      <c r="R3695" s="30">
        <f>IFERROR(_xlfn.XLOOKUP($B3695,'Ownership Metrics'!$A:$A,'Ownership Metrics'!$G:$G),"")</f>
        <v>35</v>
      </c>
      <c r="S3695" s="27" t="str">
        <f>IFERROR(_xlfn.XLOOKUP($B3695,'Ownership Metrics'!$A:$A,'Ownership Metrics'!$H:$H),"")</f>
        <v>Moderat</v>
      </c>
      <c r="T3695" s="27" t="str">
        <f>IFERROR(_xlfn.XLOOKUP($B3695,'Ownership Metrics'!$A:$A,'Ownership Metrics'!$I:$I),"")</f>
        <v>Sedang</v>
      </c>
      <c r="U3695" s="27">
        <f>IF(COUNTIFS($B$2:$B3695,$B3695,$D$2:$D3695,$D3695)=1,1,0)</f>
        <v>1</v>
      </c>
      <c r="V3695" s="27">
        <f t="shared" si="172"/>
        <v>5</v>
      </c>
      <c r="W3695" s="27">
        <f t="shared" si="173"/>
        <v>7</v>
      </c>
      <c r="X3695" s="27">
        <f t="shared" si="171"/>
        <v>4.9999996304999996</v>
      </c>
    </row>
    <row r="3696" spans="1:24" x14ac:dyDescent="0.25">
      <c r="A3696" s="26">
        <v>46265</v>
      </c>
      <c r="B3696" s="27" t="s">
        <v>10642</v>
      </c>
      <c r="C3696" s="27" t="s">
        <v>3987</v>
      </c>
      <c r="D3696" s="27" t="s">
        <v>3998</v>
      </c>
      <c r="E3696" s="27" t="s">
        <v>35</v>
      </c>
      <c r="F3696" s="27" t="s">
        <v>23</v>
      </c>
      <c r="G3696" s="27" t="s">
        <v>36</v>
      </c>
      <c r="H3696" s="27" t="s">
        <v>24</v>
      </c>
      <c r="I3696" s="28">
        <v>6491300</v>
      </c>
      <c r="J3696" s="28">
        <v>0</v>
      </c>
      <c r="K3696" s="28">
        <v>6491300</v>
      </c>
      <c r="L3696" s="29">
        <v>2.08</v>
      </c>
      <c r="M3696" s="29">
        <f>IFERROR(_xlfn.XLOOKUP($B3696,'Ownership Metrics'!$A:$A,'Ownership Metrics'!$B:$B),"")</f>
        <v>0.99</v>
      </c>
      <c r="N3696" s="28">
        <f>IFERROR(_xlfn.XLOOKUP($B3696,'Ownership Metrics'!$A:$A,'Ownership Metrics'!$C:$C),"")</f>
        <v>1633</v>
      </c>
      <c r="O3696" s="29">
        <f>IFERROR(_xlfn.XLOOKUP($B3696,'Ownership Metrics'!$A:$A,'Ownership Metrics'!$D:$D),"")</f>
        <v>31.26</v>
      </c>
      <c r="P3696" s="29">
        <f>IFERROR(_xlfn.XLOOKUP($B3696,'Ownership Metrics'!$A:$A,'Ownership Metrics'!$E:$E),"")</f>
        <v>58.62</v>
      </c>
      <c r="Q3696" s="30">
        <f>IFERROR(_xlfn.XLOOKUP($B3696,'Ownership Metrics'!$A:$A,'Ownership Metrics'!$F:$F),"")</f>
        <v>13</v>
      </c>
      <c r="R3696" s="30">
        <f>IFERROR(_xlfn.XLOOKUP($B3696,'Ownership Metrics'!$A:$A,'Ownership Metrics'!$G:$G),"")</f>
        <v>35</v>
      </c>
      <c r="S3696" s="27" t="str">
        <f>IFERROR(_xlfn.XLOOKUP($B3696,'Ownership Metrics'!$A:$A,'Ownership Metrics'!$H:$H),"")</f>
        <v>Moderat</v>
      </c>
      <c r="T3696" s="27" t="str">
        <f>IFERROR(_xlfn.XLOOKUP($B3696,'Ownership Metrics'!$A:$A,'Ownership Metrics'!$I:$I),"")</f>
        <v>Sedang</v>
      </c>
      <c r="U3696" s="27">
        <f>IF(COUNTIFS($B$2:$B3696,$B3696,$D$2:$D3696,$D3696)=1,1,0)</f>
        <v>1</v>
      </c>
      <c r="V3696" s="27">
        <f t="shared" si="172"/>
        <v>2.08</v>
      </c>
      <c r="W3696" s="27">
        <f t="shared" si="173"/>
        <v>13</v>
      </c>
      <c r="X3696" s="27">
        <f t="shared" si="171"/>
        <v>2.0799996304000001</v>
      </c>
    </row>
    <row r="3697" spans="1:24" x14ac:dyDescent="0.25">
      <c r="A3697" s="26">
        <v>46265</v>
      </c>
      <c r="B3697" s="27" t="s">
        <v>10642</v>
      </c>
      <c r="C3697" s="27" t="s">
        <v>3987</v>
      </c>
      <c r="D3697" s="27" t="s">
        <v>1173</v>
      </c>
      <c r="E3697" s="27" t="s">
        <v>44</v>
      </c>
      <c r="F3697" s="27" t="s">
        <v>23</v>
      </c>
      <c r="G3697" s="27"/>
      <c r="H3697" s="27" t="s">
        <v>24</v>
      </c>
      <c r="I3697" s="28">
        <v>12460000</v>
      </c>
      <c r="J3697" s="28">
        <v>12000</v>
      </c>
      <c r="K3697" s="28">
        <v>12472000</v>
      </c>
      <c r="L3697" s="29">
        <v>4</v>
      </c>
      <c r="M3697" s="29">
        <f>IFERROR(_xlfn.XLOOKUP($B3697,'Ownership Metrics'!$A:$A,'Ownership Metrics'!$B:$B),"")</f>
        <v>0.99</v>
      </c>
      <c r="N3697" s="28">
        <f>IFERROR(_xlfn.XLOOKUP($B3697,'Ownership Metrics'!$A:$A,'Ownership Metrics'!$C:$C),"")</f>
        <v>1633</v>
      </c>
      <c r="O3697" s="29">
        <f>IFERROR(_xlfn.XLOOKUP($B3697,'Ownership Metrics'!$A:$A,'Ownership Metrics'!$D:$D),"")</f>
        <v>31.26</v>
      </c>
      <c r="P3697" s="29">
        <f>IFERROR(_xlfn.XLOOKUP($B3697,'Ownership Metrics'!$A:$A,'Ownership Metrics'!$E:$E),"")</f>
        <v>58.62</v>
      </c>
      <c r="Q3697" s="30">
        <f>IFERROR(_xlfn.XLOOKUP($B3697,'Ownership Metrics'!$A:$A,'Ownership Metrics'!$F:$F),"")</f>
        <v>13</v>
      </c>
      <c r="R3697" s="30">
        <f>IFERROR(_xlfn.XLOOKUP($B3697,'Ownership Metrics'!$A:$A,'Ownership Metrics'!$G:$G),"")</f>
        <v>35</v>
      </c>
      <c r="S3697" s="27" t="str">
        <f>IFERROR(_xlfn.XLOOKUP($B3697,'Ownership Metrics'!$A:$A,'Ownership Metrics'!$H:$H),"")</f>
        <v>Moderat</v>
      </c>
      <c r="T3697" s="27" t="str">
        <f>IFERROR(_xlfn.XLOOKUP($B3697,'Ownership Metrics'!$A:$A,'Ownership Metrics'!$I:$I),"")</f>
        <v>Sedang</v>
      </c>
      <c r="U3697" s="27">
        <f>IF(COUNTIFS($B$2:$B3697,$B3697,$D$2:$D3697,$D3697)=1,1,0)</f>
        <v>1</v>
      </c>
      <c r="V3697" s="27">
        <f t="shared" si="172"/>
        <v>4</v>
      </c>
      <c r="W3697" s="27">
        <f t="shared" si="173"/>
        <v>10</v>
      </c>
      <c r="X3697" s="27">
        <f t="shared" si="171"/>
        <v>3.9999996303000001</v>
      </c>
    </row>
    <row r="3698" spans="1:24" x14ac:dyDescent="0.25">
      <c r="A3698" s="26">
        <v>46265</v>
      </c>
      <c r="B3698" s="27" t="s">
        <v>10642</v>
      </c>
      <c r="C3698" s="27" t="s">
        <v>3987</v>
      </c>
      <c r="D3698" s="27" t="s">
        <v>3999</v>
      </c>
      <c r="E3698" s="27"/>
      <c r="F3698" s="27"/>
      <c r="G3698" s="27"/>
      <c r="H3698" s="27"/>
      <c r="I3698" s="28">
        <v>0</v>
      </c>
      <c r="J3698" s="28">
        <v>97520000</v>
      </c>
      <c r="K3698" s="28">
        <v>97520000</v>
      </c>
      <c r="L3698" s="29">
        <v>31.26</v>
      </c>
      <c r="M3698" s="29">
        <f>IFERROR(_xlfn.XLOOKUP($B3698,'Ownership Metrics'!$A:$A,'Ownership Metrics'!$B:$B),"")</f>
        <v>0.99</v>
      </c>
      <c r="N3698" s="28">
        <f>IFERROR(_xlfn.XLOOKUP($B3698,'Ownership Metrics'!$A:$A,'Ownership Metrics'!$C:$C),"")</f>
        <v>1633</v>
      </c>
      <c r="O3698" s="29">
        <f>IFERROR(_xlfn.XLOOKUP($B3698,'Ownership Metrics'!$A:$A,'Ownership Metrics'!$D:$D),"")</f>
        <v>31.26</v>
      </c>
      <c r="P3698" s="29">
        <f>IFERROR(_xlfn.XLOOKUP($B3698,'Ownership Metrics'!$A:$A,'Ownership Metrics'!$E:$E),"")</f>
        <v>58.62</v>
      </c>
      <c r="Q3698" s="30">
        <f>IFERROR(_xlfn.XLOOKUP($B3698,'Ownership Metrics'!$A:$A,'Ownership Metrics'!$F:$F),"")</f>
        <v>13</v>
      </c>
      <c r="R3698" s="30">
        <f>IFERROR(_xlfn.XLOOKUP($B3698,'Ownership Metrics'!$A:$A,'Ownership Metrics'!$G:$G),"")</f>
        <v>35</v>
      </c>
      <c r="S3698" s="27" t="str">
        <f>IFERROR(_xlfn.XLOOKUP($B3698,'Ownership Metrics'!$A:$A,'Ownership Metrics'!$H:$H),"")</f>
        <v>Moderat</v>
      </c>
      <c r="T3698" s="27" t="str">
        <f>IFERROR(_xlfn.XLOOKUP($B3698,'Ownership Metrics'!$A:$A,'Ownership Metrics'!$I:$I),"")</f>
        <v>Sedang</v>
      </c>
      <c r="U3698" s="27">
        <f>IF(COUNTIFS($B$2:$B3698,$B3698,$D$2:$D3698,$D3698)=1,1,0)</f>
        <v>1</v>
      </c>
      <c r="V3698" s="27">
        <f t="shared" si="172"/>
        <v>31.26</v>
      </c>
      <c r="W3698" s="27">
        <f t="shared" si="173"/>
        <v>1</v>
      </c>
      <c r="X3698" s="27">
        <f t="shared" si="171"/>
        <v>31.259999630200003</v>
      </c>
    </row>
    <row r="3699" spans="1:24" x14ac:dyDescent="0.25">
      <c r="A3699" s="26">
        <v>46265</v>
      </c>
      <c r="B3699" s="27" t="s">
        <v>10643</v>
      </c>
      <c r="C3699" s="27" t="s">
        <v>4001</v>
      </c>
      <c r="D3699" s="27" t="s">
        <v>4002</v>
      </c>
      <c r="E3699" s="27" t="s">
        <v>22</v>
      </c>
      <c r="F3699" s="27" t="s">
        <v>23</v>
      </c>
      <c r="G3699" s="27"/>
      <c r="H3699" s="27" t="s">
        <v>24</v>
      </c>
      <c r="I3699" s="28">
        <v>30000000</v>
      </c>
      <c r="J3699" s="28">
        <v>0</v>
      </c>
      <c r="K3699" s="28">
        <v>30000000</v>
      </c>
      <c r="L3699" s="29">
        <v>4.3</v>
      </c>
      <c r="M3699" s="29">
        <f>IFERROR(_xlfn.XLOOKUP($B3699,'Ownership Metrics'!$A:$A,'Ownership Metrics'!$B:$B),"")</f>
        <v>6.85</v>
      </c>
      <c r="N3699" s="28">
        <f>IFERROR(_xlfn.XLOOKUP($B3699,'Ownership Metrics'!$A:$A,'Ownership Metrics'!$C:$C),"")</f>
        <v>5435</v>
      </c>
      <c r="O3699" s="29">
        <f>IFERROR(_xlfn.XLOOKUP($B3699,'Ownership Metrics'!$A:$A,'Ownership Metrics'!$D:$D),"")</f>
        <v>72.86</v>
      </c>
      <c r="P3699" s="29">
        <f>IFERROR(_xlfn.XLOOKUP($B3699,'Ownership Metrics'!$A:$A,'Ownership Metrics'!$E:$E),"")</f>
        <v>87.39</v>
      </c>
      <c r="Q3699" s="30">
        <f>IFERROR(_xlfn.XLOOKUP($B3699,'Ownership Metrics'!$A:$A,'Ownership Metrics'!$F:$F),"")</f>
        <v>5</v>
      </c>
      <c r="R3699" s="30">
        <f>IFERROR(_xlfn.XLOOKUP($B3699,'Ownership Metrics'!$A:$A,'Ownership Metrics'!$G:$G),"")</f>
        <v>71</v>
      </c>
      <c r="S3699" s="27" t="str">
        <f>IFERROR(_xlfn.XLOOKUP($B3699,'Ownership Metrics'!$A:$A,'Ownership Metrics'!$H:$H),"")</f>
        <v>Mayoritas</v>
      </c>
      <c r="T3699" s="27" t="str">
        <f>IFERROR(_xlfn.XLOOKUP($B3699,'Ownership Metrics'!$A:$A,'Ownership Metrics'!$I:$I),"")</f>
        <v>Tinggi</v>
      </c>
      <c r="U3699" s="27">
        <f>IF(COUNTIFS($B$2:$B3699,$B3699,$D$2:$D3699,$D3699)=1,1,0)</f>
        <v>1</v>
      </c>
      <c r="V3699" s="27">
        <f t="shared" si="172"/>
        <v>4.3</v>
      </c>
      <c r="W3699" s="27">
        <f t="shared" si="173"/>
        <v>4</v>
      </c>
      <c r="X3699" s="27">
        <f t="shared" si="171"/>
        <v>4.2999996300999994</v>
      </c>
    </row>
    <row r="3700" spans="1:24" x14ac:dyDescent="0.25">
      <c r="A3700" s="26">
        <v>46265</v>
      </c>
      <c r="B3700" s="27" t="s">
        <v>10643</v>
      </c>
      <c r="C3700" s="27" t="s">
        <v>4001</v>
      </c>
      <c r="D3700" s="27" t="s">
        <v>4003</v>
      </c>
      <c r="E3700" s="27" t="s">
        <v>22</v>
      </c>
      <c r="F3700" s="27" t="s">
        <v>23</v>
      </c>
      <c r="G3700" s="27"/>
      <c r="H3700" s="27" t="s">
        <v>24</v>
      </c>
      <c r="I3700" s="28">
        <v>49031800</v>
      </c>
      <c r="J3700" s="28">
        <v>0</v>
      </c>
      <c r="K3700" s="28">
        <v>49031800</v>
      </c>
      <c r="L3700" s="29">
        <v>7.03</v>
      </c>
      <c r="M3700" s="29">
        <f>IFERROR(_xlfn.XLOOKUP($B3700,'Ownership Metrics'!$A:$A,'Ownership Metrics'!$B:$B),"")</f>
        <v>6.85</v>
      </c>
      <c r="N3700" s="28">
        <f>IFERROR(_xlfn.XLOOKUP($B3700,'Ownership Metrics'!$A:$A,'Ownership Metrics'!$C:$C),"")</f>
        <v>5435</v>
      </c>
      <c r="O3700" s="29">
        <f>IFERROR(_xlfn.XLOOKUP($B3700,'Ownership Metrics'!$A:$A,'Ownership Metrics'!$D:$D),"")</f>
        <v>72.86</v>
      </c>
      <c r="P3700" s="29">
        <f>IFERROR(_xlfn.XLOOKUP($B3700,'Ownership Metrics'!$A:$A,'Ownership Metrics'!$E:$E),"")</f>
        <v>87.39</v>
      </c>
      <c r="Q3700" s="30">
        <f>IFERROR(_xlfn.XLOOKUP($B3700,'Ownership Metrics'!$A:$A,'Ownership Metrics'!$F:$F),"")</f>
        <v>5</v>
      </c>
      <c r="R3700" s="30">
        <f>IFERROR(_xlfn.XLOOKUP($B3700,'Ownership Metrics'!$A:$A,'Ownership Metrics'!$G:$G),"")</f>
        <v>71</v>
      </c>
      <c r="S3700" s="27" t="str">
        <f>IFERROR(_xlfn.XLOOKUP($B3700,'Ownership Metrics'!$A:$A,'Ownership Metrics'!$H:$H),"")</f>
        <v>Mayoritas</v>
      </c>
      <c r="T3700" s="27" t="str">
        <f>IFERROR(_xlfn.XLOOKUP($B3700,'Ownership Metrics'!$A:$A,'Ownership Metrics'!$I:$I),"")</f>
        <v>Tinggi</v>
      </c>
      <c r="U3700" s="27">
        <f>IF(COUNTIFS($B$2:$B3700,$B3700,$D$2:$D3700,$D3700)=1,1,0)</f>
        <v>1</v>
      </c>
      <c r="V3700" s="27">
        <f t="shared" si="172"/>
        <v>7.03</v>
      </c>
      <c r="W3700" s="27">
        <f t="shared" si="173"/>
        <v>3</v>
      </c>
      <c r="X3700" s="27">
        <f t="shared" si="171"/>
        <v>7.0299996299999998</v>
      </c>
    </row>
    <row r="3701" spans="1:24" x14ac:dyDescent="0.25">
      <c r="A3701" s="26">
        <v>46265</v>
      </c>
      <c r="B3701" s="27" t="s">
        <v>10643</v>
      </c>
      <c r="C3701" s="27" t="s">
        <v>4001</v>
      </c>
      <c r="D3701" s="27" t="s">
        <v>4004</v>
      </c>
      <c r="E3701" s="27" t="s">
        <v>22</v>
      </c>
      <c r="F3701" s="27" t="s">
        <v>23</v>
      </c>
      <c r="G3701" s="27"/>
      <c r="H3701" s="27" t="s">
        <v>24</v>
      </c>
      <c r="I3701" s="28">
        <v>508001397</v>
      </c>
      <c r="J3701" s="28">
        <v>0</v>
      </c>
      <c r="K3701" s="28">
        <v>508001397</v>
      </c>
      <c r="L3701" s="29">
        <v>72.86</v>
      </c>
      <c r="M3701" s="29">
        <f>IFERROR(_xlfn.XLOOKUP($B3701,'Ownership Metrics'!$A:$A,'Ownership Metrics'!$B:$B),"")</f>
        <v>6.85</v>
      </c>
      <c r="N3701" s="28">
        <f>IFERROR(_xlfn.XLOOKUP($B3701,'Ownership Metrics'!$A:$A,'Ownership Metrics'!$C:$C),"")</f>
        <v>5435</v>
      </c>
      <c r="O3701" s="29">
        <f>IFERROR(_xlfn.XLOOKUP($B3701,'Ownership Metrics'!$A:$A,'Ownership Metrics'!$D:$D),"")</f>
        <v>72.86</v>
      </c>
      <c r="P3701" s="29">
        <f>IFERROR(_xlfn.XLOOKUP($B3701,'Ownership Metrics'!$A:$A,'Ownership Metrics'!$E:$E),"")</f>
        <v>87.39</v>
      </c>
      <c r="Q3701" s="30">
        <f>IFERROR(_xlfn.XLOOKUP($B3701,'Ownership Metrics'!$A:$A,'Ownership Metrics'!$F:$F),"")</f>
        <v>5</v>
      </c>
      <c r="R3701" s="30">
        <f>IFERROR(_xlfn.XLOOKUP($B3701,'Ownership Metrics'!$A:$A,'Ownership Metrics'!$G:$G),"")</f>
        <v>71</v>
      </c>
      <c r="S3701" s="27" t="str">
        <f>IFERROR(_xlfn.XLOOKUP($B3701,'Ownership Metrics'!$A:$A,'Ownership Metrics'!$H:$H),"")</f>
        <v>Mayoritas</v>
      </c>
      <c r="T3701" s="27" t="str">
        <f>IFERROR(_xlfn.XLOOKUP($B3701,'Ownership Metrics'!$A:$A,'Ownership Metrics'!$I:$I),"")</f>
        <v>Tinggi</v>
      </c>
      <c r="U3701" s="27">
        <f>IF(COUNTIFS($B$2:$B3701,$B3701,$D$2:$D3701,$D3701)=1,1,0)</f>
        <v>1</v>
      </c>
      <c r="V3701" s="27">
        <f t="shared" si="172"/>
        <v>72.86</v>
      </c>
      <c r="W3701" s="27">
        <f t="shared" si="173"/>
        <v>1</v>
      </c>
      <c r="X3701" s="27">
        <f t="shared" si="171"/>
        <v>72.859999629900003</v>
      </c>
    </row>
    <row r="3702" spans="1:24" x14ac:dyDescent="0.25">
      <c r="A3702" s="26">
        <v>46265</v>
      </c>
      <c r="B3702" s="27" t="s">
        <v>10643</v>
      </c>
      <c r="C3702" s="27" t="s">
        <v>4001</v>
      </c>
      <c r="D3702" s="27" t="s">
        <v>4005</v>
      </c>
      <c r="E3702" s="27" t="s">
        <v>98</v>
      </c>
      <c r="F3702" s="27" t="s">
        <v>32</v>
      </c>
      <c r="G3702" s="27"/>
      <c r="H3702" s="27" t="s">
        <v>116</v>
      </c>
      <c r="I3702" s="28">
        <v>52295001</v>
      </c>
      <c r="J3702" s="28">
        <v>0</v>
      </c>
      <c r="K3702" s="28">
        <v>52295001</v>
      </c>
      <c r="L3702" s="29">
        <v>7.5</v>
      </c>
      <c r="M3702" s="29">
        <f>IFERROR(_xlfn.XLOOKUP($B3702,'Ownership Metrics'!$A:$A,'Ownership Metrics'!$B:$B),"")</f>
        <v>6.85</v>
      </c>
      <c r="N3702" s="28">
        <f>IFERROR(_xlfn.XLOOKUP($B3702,'Ownership Metrics'!$A:$A,'Ownership Metrics'!$C:$C),"")</f>
        <v>5435</v>
      </c>
      <c r="O3702" s="29">
        <f>IFERROR(_xlfn.XLOOKUP($B3702,'Ownership Metrics'!$A:$A,'Ownership Metrics'!$D:$D),"")</f>
        <v>72.86</v>
      </c>
      <c r="P3702" s="29">
        <f>IFERROR(_xlfn.XLOOKUP($B3702,'Ownership Metrics'!$A:$A,'Ownership Metrics'!$E:$E),"")</f>
        <v>87.39</v>
      </c>
      <c r="Q3702" s="30">
        <f>IFERROR(_xlfn.XLOOKUP($B3702,'Ownership Metrics'!$A:$A,'Ownership Metrics'!$F:$F),"")</f>
        <v>5</v>
      </c>
      <c r="R3702" s="30">
        <f>IFERROR(_xlfn.XLOOKUP($B3702,'Ownership Metrics'!$A:$A,'Ownership Metrics'!$G:$G),"")</f>
        <v>71</v>
      </c>
      <c r="S3702" s="27" t="str">
        <f>IFERROR(_xlfn.XLOOKUP($B3702,'Ownership Metrics'!$A:$A,'Ownership Metrics'!$H:$H),"")</f>
        <v>Mayoritas</v>
      </c>
      <c r="T3702" s="27" t="str">
        <f>IFERROR(_xlfn.XLOOKUP($B3702,'Ownership Metrics'!$A:$A,'Ownership Metrics'!$I:$I),"")</f>
        <v>Tinggi</v>
      </c>
      <c r="U3702" s="27">
        <f>IF(COUNTIFS($B$2:$B3702,$B3702,$D$2:$D3702,$D3702)=1,1,0)</f>
        <v>1</v>
      </c>
      <c r="V3702" s="27">
        <f t="shared" si="172"/>
        <v>7.5</v>
      </c>
      <c r="W3702" s="27">
        <f t="shared" si="173"/>
        <v>2</v>
      </c>
      <c r="X3702" s="27">
        <f t="shared" si="171"/>
        <v>7.4999996297999996</v>
      </c>
    </row>
    <row r="3703" spans="1:24" x14ac:dyDescent="0.25">
      <c r="A3703" s="26">
        <v>46265</v>
      </c>
      <c r="B3703" s="27" t="s">
        <v>10643</v>
      </c>
      <c r="C3703" s="27" t="s">
        <v>4001</v>
      </c>
      <c r="D3703" s="27" t="s">
        <v>4006</v>
      </c>
      <c r="E3703" s="27" t="s">
        <v>35</v>
      </c>
      <c r="F3703" s="27" t="s">
        <v>23</v>
      </c>
      <c r="G3703" s="27" t="s">
        <v>36</v>
      </c>
      <c r="H3703" s="27" t="s">
        <v>24</v>
      </c>
      <c r="I3703" s="28">
        <v>10209500</v>
      </c>
      <c r="J3703" s="28">
        <v>0</v>
      </c>
      <c r="K3703" s="28">
        <v>10209500</v>
      </c>
      <c r="L3703" s="29">
        <v>1.46</v>
      </c>
      <c r="M3703" s="29">
        <f>IFERROR(_xlfn.XLOOKUP($B3703,'Ownership Metrics'!$A:$A,'Ownership Metrics'!$B:$B),"")</f>
        <v>6.85</v>
      </c>
      <c r="N3703" s="28">
        <f>IFERROR(_xlfn.XLOOKUP($B3703,'Ownership Metrics'!$A:$A,'Ownership Metrics'!$C:$C),"")</f>
        <v>5435</v>
      </c>
      <c r="O3703" s="29">
        <f>IFERROR(_xlfn.XLOOKUP($B3703,'Ownership Metrics'!$A:$A,'Ownership Metrics'!$D:$D),"")</f>
        <v>72.86</v>
      </c>
      <c r="P3703" s="29">
        <f>IFERROR(_xlfn.XLOOKUP($B3703,'Ownership Metrics'!$A:$A,'Ownership Metrics'!$E:$E),"")</f>
        <v>87.39</v>
      </c>
      <c r="Q3703" s="30">
        <f>IFERROR(_xlfn.XLOOKUP($B3703,'Ownership Metrics'!$A:$A,'Ownership Metrics'!$F:$F),"")</f>
        <v>5</v>
      </c>
      <c r="R3703" s="30">
        <f>IFERROR(_xlfn.XLOOKUP($B3703,'Ownership Metrics'!$A:$A,'Ownership Metrics'!$G:$G),"")</f>
        <v>71</v>
      </c>
      <c r="S3703" s="27" t="str">
        <f>IFERROR(_xlfn.XLOOKUP($B3703,'Ownership Metrics'!$A:$A,'Ownership Metrics'!$H:$H),"")</f>
        <v>Mayoritas</v>
      </c>
      <c r="T3703" s="27" t="str">
        <f>IFERROR(_xlfn.XLOOKUP($B3703,'Ownership Metrics'!$A:$A,'Ownership Metrics'!$I:$I),"")</f>
        <v>Tinggi</v>
      </c>
      <c r="U3703" s="27">
        <f>IF(COUNTIFS($B$2:$B3703,$B3703,$D$2:$D3703,$D3703)=1,1,0)</f>
        <v>1</v>
      </c>
      <c r="V3703" s="27">
        <f t="shared" si="172"/>
        <v>1.46</v>
      </c>
      <c r="W3703" s="27">
        <f t="shared" si="173"/>
        <v>5</v>
      </c>
      <c r="X3703" s="27">
        <f t="shared" si="171"/>
        <v>1.4599996297</v>
      </c>
    </row>
    <row r="3704" spans="1:24" x14ac:dyDescent="0.25">
      <c r="A3704" s="26">
        <v>46265</v>
      </c>
      <c r="B3704" s="27" t="s">
        <v>10644</v>
      </c>
      <c r="C3704" s="27" t="s">
        <v>4008</v>
      </c>
      <c r="D3704" s="27" t="s">
        <v>4009</v>
      </c>
      <c r="E3704" s="27" t="s">
        <v>22</v>
      </c>
      <c r="F3704" s="27" t="s">
        <v>23</v>
      </c>
      <c r="G3704" s="27"/>
      <c r="H3704" s="27" t="s">
        <v>24</v>
      </c>
      <c r="I3704" s="28">
        <v>155200000</v>
      </c>
      <c r="J3704" s="28">
        <v>0</v>
      </c>
      <c r="K3704" s="28">
        <v>155200000</v>
      </c>
      <c r="L3704" s="29">
        <v>1.47</v>
      </c>
      <c r="M3704" s="29">
        <f>IFERROR(_xlfn.XLOOKUP($B3704,'Ownership Metrics'!$A:$A,'Ownership Metrics'!$B:$B),"")</f>
        <v>30.39</v>
      </c>
      <c r="N3704" s="28">
        <f>IFERROR(_xlfn.XLOOKUP($B3704,'Ownership Metrics'!$A:$A,'Ownership Metrics'!$C:$C),"")</f>
        <v>2383</v>
      </c>
      <c r="O3704" s="29">
        <f>IFERROR(_xlfn.XLOOKUP($B3704,'Ownership Metrics'!$A:$A,'Ownership Metrics'!$D:$D),"")</f>
        <v>48.1</v>
      </c>
      <c r="P3704" s="29">
        <f>IFERROR(_xlfn.XLOOKUP($B3704,'Ownership Metrics'!$A:$A,'Ownership Metrics'!$E:$E),"")</f>
        <v>57.35</v>
      </c>
      <c r="Q3704" s="30">
        <f>IFERROR(_xlfn.XLOOKUP($B3704,'Ownership Metrics'!$A:$A,'Ownership Metrics'!$F:$F),"")</f>
        <v>10</v>
      </c>
      <c r="R3704" s="30">
        <f>IFERROR(_xlfn.XLOOKUP($B3704,'Ownership Metrics'!$A:$A,'Ownership Metrics'!$G:$G),"")</f>
        <v>41</v>
      </c>
      <c r="S3704" s="27" t="str">
        <f>IFERROR(_xlfn.XLOOKUP($B3704,'Ownership Metrics'!$A:$A,'Ownership Metrics'!$H:$H),"")</f>
        <v>Moderat</v>
      </c>
      <c r="T3704" s="27" t="str">
        <f>IFERROR(_xlfn.XLOOKUP($B3704,'Ownership Metrics'!$A:$A,'Ownership Metrics'!$I:$I),"")</f>
        <v>Sedang</v>
      </c>
      <c r="U3704" s="27">
        <f>IF(COUNTIFS($B$2:$B3704,$B3704,$D$2:$D3704,$D3704)=1,1,0)</f>
        <v>1</v>
      </c>
      <c r="V3704" s="27">
        <f t="shared" si="172"/>
        <v>1.47</v>
      </c>
      <c r="W3704" s="27">
        <f t="shared" si="173"/>
        <v>8</v>
      </c>
      <c r="X3704" s="27">
        <f t="shared" si="171"/>
        <v>1.4699996296</v>
      </c>
    </row>
    <row r="3705" spans="1:24" x14ac:dyDescent="0.25">
      <c r="A3705" s="26">
        <v>46265</v>
      </c>
      <c r="B3705" s="27" t="s">
        <v>10644</v>
      </c>
      <c r="C3705" s="27" t="s">
        <v>4008</v>
      </c>
      <c r="D3705" s="27" t="s">
        <v>4010</v>
      </c>
      <c r="E3705" s="27" t="s">
        <v>22</v>
      </c>
      <c r="F3705" s="27" t="s">
        <v>23</v>
      </c>
      <c r="G3705" s="27"/>
      <c r="H3705" s="27" t="s">
        <v>24</v>
      </c>
      <c r="I3705" s="28">
        <v>185774146</v>
      </c>
      <c r="J3705" s="28">
        <v>0</v>
      </c>
      <c r="K3705" s="28">
        <v>185774146</v>
      </c>
      <c r="L3705" s="29">
        <v>1.76</v>
      </c>
      <c r="M3705" s="29">
        <f>IFERROR(_xlfn.XLOOKUP($B3705,'Ownership Metrics'!$A:$A,'Ownership Metrics'!$B:$B),"")</f>
        <v>30.39</v>
      </c>
      <c r="N3705" s="28">
        <f>IFERROR(_xlfn.XLOOKUP($B3705,'Ownership Metrics'!$A:$A,'Ownership Metrics'!$C:$C),"")</f>
        <v>2383</v>
      </c>
      <c r="O3705" s="29">
        <f>IFERROR(_xlfn.XLOOKUP($B3705,'Ownership Metrics'!$A:$A,'Ownership Metrics'!$D:$D),"")</f>
        <v>48.1</v>
      </c>
      <c r="P3705" s="29">
        <f>IFERROR(_xlfn.XLOOKUP($B3705,'Ownership Metrics'!$A:$A,'Ownership Metrics'!$E:$E),"")</f>
        <v>57.35</v>
      </c>
      <c r="Q3705" s="30">
        <f>IFERROR(_xlfn.XLOOKUP($B3705,'Ownership Metrics'!$A:$A,'Ownership Metrics'!$F:$F),"")</f>
        <v>10</v>
      </c>
      <c r="R3705" s="30">
        <f>IFERROR(_xlfn.XLOOKUP($B3705,'Ownership Metrics'!$A:$A,'Ownership Metrics'!$G:$G),"")</f>
        <v>41</v>
      </c>
      <c r="S3705" s="27" t="str">
        <f>IFERROR(_xlfn.XLOOKUP($B3705,'Ownership Metrics'!$A:$A,'Ownership Metrics'!$H:$H),"")</f>
        <v>Moderat</v>
      </c>
      <c r="T3705" s="27" t="str">
        <f>IFERROR(_xlfn.XLOOKUP($B3705,'Ownership Metrics'!$A:$A,'Ownership Metrics'!$I:$I),"")</f>
        <v>Sedang</v>
      </c>
      <c r="U3705" s="27">
        <f>IF(COUNTIFS($B$2:$B3705,$B3705,$D$2:$D3705,$D3705)=1,1,0)</f>
        <v>1</v>
      </c>
      <c r="V3705" s="27">
        <f t="shared" si="172"/>
        <v>1.76</v>
      </c>
      <c r="W3705" s="27">
        <f t="shared" si="173"/>
        <v>6</v>
      </c>
      <c r="X3705" s="27">
        <f t="shared" si="171"/>
        <v>1.7599996295</v>
      </c>
    </row>
    <row r="3706" spans="1:24" x14ac:dyDescent="0.25">
      <c r="A3706" s="26">
        <v>46265</v>
      </c>
      <c r="B3706" s="27" t="s">
        <v>10644</v>
      </c>
      <c r="C3706" s="27" t="s">
        <v>4008</v>
      </c>
      <c r="D3706" s="27" t="s">
        <v>1007</v>
      </c>
      <c r="E3706" s="27" t="s">
        <v>22</v>
      </c>
      <c r="F3706" s="27" t="s">
        <v>23</v>
      </c>
      <c r="G3706" s="27"/>
      <c r="H3706" s="27" t="s">
        <v>24</v>
      </c>
      <c r="I3706" s="28">
        <v>458480000</v>
      </c>
      <c r="J3706" s="28">
        <v>0</v>
      </c>
      <c r="K3706" s="28">
        <v>458480000</v>
      </c>
      <c r="L3706" s="29">
        <v>4.3499999999999996</v>
      </c>
      <c r="M3706" s="29">
        <f>IFERROR(_xlfn.XLOOKUP($B3706,'Ownership Metrics'!$A:$A,'Ownership Metrics'!$B:$B),"")</f>
        <v>30.39</v>
      </c>
      <c r="N3706" s="28">
        <f>IFERROR(_xlfn.XLOOKUP($B3706,'Ownership Metrics'!$A:$A,'Ownership Metrics'!$C:$C),"")</f>
        <v>2383</v>
      </c>
      <c r="O3706" s="29">
        <f>IFERROR(_xlfn.XLOOKUP($B3706,'Ownership Metrics'!$A:$A,'Ownership Metrics'!$D:$D),"")</f>
        <v>48.1</v>
      </c>
      <c r="P3706" s="29">
        <f>IFERROR(_xlfn.XLOOKUP($B3706,'Ownership Metrics'!$A:$A,'Ownership Metrics'!$E:$E),"")</f>
        <v>57.35</v>
      </c>
      <c r="Q3706" s="30">
        <f>IFERROR(_xlfn.XLOOKUP($B3706,'Ownership Metrics'!$A:$A,'Ownership Metrics'!$F:$F),"")</f>
        <v>10</v>
      </c>
      <c r="R3706" s="30">
        <f>IFERROR(_xlfn.XLOOKUP($B3706,'Ownership Metrics'!$A:$A,'Ownership Metrics'!$G:$G),"")</f>
        <v>41</v>
      </c>
      <c r="S3706" s="27" t="str">
        <f>IFERROR(_xlfn.XLOOKUP($B3706,'Ownership Metrics'!$A:$A,'Ownership Metrics'!$H:$H),"")</f>
        <v>Moderat</v>
      </c>
      <c r="T3706" s="27" t="str">
        <f>IFERROR(_xlfn.XLOOKUP($B3706,'Ownership Metrics'!$A:$A,'Ownership Metrics'!$I:$I),"")</f>
        <v>Sedang</v>
      </c>
      <c r="U3706" s="27">
        <f>IF(COUNTIFS($B$2:$B3706,$B3706,$D$2:$D3706,$D3706)=1,1,0)</f>
        <v>1</v>
      </c>
      <c r="V3706" s="27">
        <f t="shared" si="172"/>
        <v>4.3499999999999996</v>
      </c>
      <c r="W3706" s="27">
        <f t="shared" si="173"/>
        <v>3</v>
      </c>
      <c r="X3706" s="27">
        <f t="shared" si="171"/>
        <v>4.3499996294000001</v>
      </c>
    </row>
    <row r="3707" spans="1:24" x14ac:dyDescent="0.25">
      <c r="A3707" s="26">
        <v>46265</v>
      </c>
      <c r="B3707" s="27" t="s">
        <v>10644</v>
      </c>
      <c r="C3707" s="27" t="s">
        <v>4008</v>
      </c>
      <c r="D3707" s="27" t="s">
        <v>4011</v>
      </c>
      <c r="E3707" s="27" t="s">
        <v>22</v>
      </c>
      <c r="F3707" s="27" t="s">
        <v>23</v>
      </c>
      <c r="G3707" s="27"/>
      <c r="H3707" s="27" t="s">
        <v>24</v>
      </c>
      <c r="I3707" s="28">
        <v>201894300</v>
      </c>
      <c r="J3707" s="28">
        <v>0</v>
      </c>
      <c r="K3707" s="28">
        <v>201894300</v>
      </c>
      <c r="L3707" s="29">
        <v>1.91</v>
      </c>
      <c r="M3707" s="29">
        <f>IFERROR(_xlfn.XLOOKUP($B3707,'Ownership Metrics'!$A:$A,'Ownership Metrics'!$B:$B),"")</f>
        <v>30.39</v>
      </c>
      <c r="N3707" s="28">
        <f>IFERROR(_xlfn.XLOOKUP($B3707,'Ownership Metrics'!$A:$A,'Ownership Metrics'!$C:$C),"")</f>
        <v>2383</v>
      </c>
      <c r="O3707" s="29">
        <f>IFERROR(_xlfn.XLOOKUP($B3707,'Ownership Metrics'!$A:$A,'Ownership Metrics'!$D:$D),"")</f>
        <v>48.1</v>
      </c>
      <c r="P3707" s="29">
        <f>IFERROR(_xlfn.XLOOKUP($B3707,'Ownership Metrics'!$A:$A,'Ownership Metrics'!$E:$E),"")</f>
        <v>57.35</v>
      </c>
      <c r="Q3707" s="30">
        <f>IFERROR(_xlfn.XLOOKUP($B3707,'Ownership Metrics'!$A:$A,'Ownership Metrics'!$F:$F),"")</f>
        <v>10</v>
      </c>
      <c r="R3707" s="30">
        <f>IFERROR(_xlfn.XLOOKUP($B3707,'Ownership Metrics'!$A:$A,'Ownership Metrics'!$G:$G),"")</f>
        <v>41</v>
      </c>
      <c r="S3707" s="27" t="str">
        <f>IFERROR(_xlfn.XLOOKUP($B3707,'Ownership Metrics'!$A:$A,'Ownership Metrics'!$H:$H),"")</f>
        <v>Moderat</v>
      </c>
      <c r="T3707" s="27" t="str">
        <f>IFERROR(_xlfn.XLOOKUP($B3707,'Ownership Metrics'!$A:$A,'Ownership Metrics'!$I:$I),"")</f>
        <v>Sedang</v>
      </c>
      <c r="U3707" s="27">
        <f>IF(COUNTIFS($B$2:$B3707,$B3707,$D$2:$D3707,$D3707)=1,1,0)</f>
        <v>1</v>
      </c>
      <c r="V3707" s="27">
        <f t="shared" si="172"/>
        <v>1.91</v>
      </c>
      <c r="W3707" s="27">
        <f t="shared" si="173"/>
        <v>5</v>
      </c>
      <c r="X3707" s="27">
        <f t="shared" si="171"/>
        <v>1.9099996292999999</v>
      </c>
    </row>
    <row r="3708" spans="1:24" x14ac:dyDescent="0.25">
      <c r="A3708" s="26">
        <v>46265</v>
      </c>
      <c r="B3708" s="27" t="s">
        <v>10644</v>
      </c>
      <c r="C3708" s="27" t="s">
        <v>4008</v>
      </c>
      <c r="D3708" s="27" t="s">
        <v>1386</v>
      </c>
      <c r="E3708" s="27" t="s">
        <v>22</v>
      </c>
      <c r="F3708" s="27" t="s">
        <v>23</v>
      </c>
      <c r="G3708" s="27"/>
      <c r="H3708" s="27" t="s">
        <v>24</v>
      </c>
      <c r="I3708" s="28">
        <v>5072641269</v>
      </c>
      <c r="J3708" s="28">
        <v>0</v>
      </c>
      <c r="K3708" s="28">
        <v>5072641269</v>
      </c>
      <c r="L3708" s="29">
        <v>48.1</v>
      </c>
      <c r="M3708" s="29">
        <f>IFERROR(_xlfn.XLOOKUP($B3708,'Ownership Metrics'!$A:$A,'Ownership Metrics'!$B:$B),"")</f>
        <v>30.39</v>
      </c>
      <c r="N3708" s="28">
        <f>IFERROR(_xlfn.XLOOKUP($B3708,'Ownership Metrics'!$A:$A,'Ownership Metrics'!$C:$C),"")</f>
        <v>2383</v>
      </c>
      <c r="O3708" s="29">
        <f>IFERROR(_xlfn.XLOOKUP($B3708,'Ownership Metrics'!$A:$A,'Ownership Metrics'!$D:$D),"")</f>
        <v>48.1</v>
      </c>
      <c r="P3708" s="29">
        <f>IFERROR(_xlfn.XLOOKUP($B3708,'Ownership Metrics'!$A:$A,'Ownership Metrics'!$E:$E),"")</f>
        <v>57.35</v>
      </c>
      <c r="Q3708" s="30">
        <f>IFERROR(_xlfn.XLOOKUP($B3708,'Ownership Metrics'!$A:$A,'Ownership Metrics'!$F:$F),"")</f>
        <v>10</v>
      </c>
      <c r="R3708" s="30">
        <f>IFERROR(_xlfn.XLOOKUP($B3708,'Ownership Metrics'!$A:$A,'Ownership Metrics'!$G:$G),"")</f>
        <v>41</v>
      </c>
      <c r="S3708" s="27" t="str">
        <f>IFERROR(_xlfn.XLOOKUP($B3708,'Ownership Metrics'!$A:$A,'Ownership Metrics'!$H:$H),"")</f>
        <v>Moderat</v>
      </c>
      <c r="T3708" s="27" t="str">
        <f>IFERROR(_xlfn.XLOOKUP($B3708,'Ownership Metrics'!$A:$A,'Ownership Metrics'!$I:$I),"")</f>
        <v>Sedang</v>
      </c>
      <c r="U3708" s="27">
        <f>IF(COUNTIFS($B$2:$B3708,$B3708,$D$2:$D3708,$D3708)=1,1,0)</f>
        <v>1</v>
      </c>
      <c r="V3708" s="27">
        <f t="shared" si="172"/>
        <v>48.1</v>
      </c>
      <c r="W3708" s="27">
        <f t="shared" si="173"/>
        <v>1</v>
      </c>
      <c r="X3708" s="27">
        <f t="shared" si="171"/>
        <v>48.099999629199999</v>
      </c>
    </row>
    <row r="3709" spans="1:24" x14ac:dyDescent="0.25">
      <c r="A3709" s="26">
        <v>46265</v>
      </c>
      <c r="B3709" s="27" t="s">
        <v>10644</v>
      </c>
      <c r="C3709" s="27" t="s">
        <v>4008</v>
      </c>
      <c r="D3709" s="27" t="s">
        <v>4012</v>
      </c>
      <c r="E3709" s="27" t="s">
        <v>35</v>
      </c>
      <c r="F3709" s="27" t="s">
        <v>23</v>
      </c>
      <c r="G3709" s="27" t="s">
        <v>36</v>
      </c>
      <c r="H3709" s="27" t="s">
        <v>24</v>
      </c>
      <c r="I3709" s="28">
        <v>107261800</v>
      </c>
      <c r="J3709" s="28">
        <v>0</v>
      </c>
      <c r="K3709" s="28">
        <v>107261800</v>
      </c>
      <c r="L3709" s="29">
        <v>1.02</v>
      </c>
      <c r="M3709" s="29">
        <f>IFERROR(_xlfn.XLOOKUP($B3709,'Ownership Metrics'!$A:$A,'Ownership Metrics'!$B:$B),"")</f>
        <v>30.39</v>
      </c>
      <c r="N3709" s="28">
        <f>IFERROR(_xlfn.XLOOKUP($B3709,'Ownership Metrics'!$A:$A,'Ownership Metrics'!$C:$C),"")</f>
        <v>2383</v>
      </c>
      <c r="O3709" s="29">
        <f>IFERROR(_xlfn.XLOOKUP($B3709,'Ownership Metrics'!$A:$A,'Ownership Metrics'!$D:$D),"")</f>
        <v>48.1</v>
      </c>
      <c r="P3709" s="29">
        <f>IFERROR(_xlfn.XLOOKUP($B3709,'Ownership Metrics'!$A:$A,'Ownership Metrics'!$E:$E),"")</f>
        <v>57.35</v>
      </c>
      <c r="Q3709" s="30">
        <f>IFERROR(_xlfn.XLOOKUP($B3709,'Ownership Metrics'!$A:$A,'Ownership Metrics'!$F:$F),"")</f>
        <v>10</v>
      </c>
      <c r="R3709" s="30">
        <f>IFERROR(_xlfn.XLOOKUP($B3709,'Ownership Metrics'!$A:$A,'Ownership Metrics'!$G:$G),"")</f>
        <v>41</v>
      </c>
      <c r="S3709" s="27" t="str">
        <f>IFERROR(_xlfn.XLOOKUP($B3709,'Ownership Metrics'!$A:$A,'Ownership Metrics'!$H:$H),"")</f>
        <v>Moderat</v>
      </c>
      <c r="T3709" s="27" t="str">
        <f>IFERROR(_xlfn.XLOOKUP($B3709,'Ownership Metrics'!$A:$A,'Ownership Metrics'!$I:$I),"")</f>
        <v>Sedang</v>
      </c>
      <c r="U3709" s="27">
        <f>IF(COUNTIFS($B$2:$B3709,$B3709,$D$2:$D3709,$D3709)=1,1,0)</f>
        <v>1</v>
      </c>
      <c r="V3709" s="27">
        <f t="shared" si="172"/>
        <v>1.02</v>
      </c>
      <c r="W3709" s="27">
        <f t="shared" si="173"/>
        <v>10</v>
      </c>
      <c r="X3709" s="27">
        <f t="shared" si="171"/>
        <v>1.0199996291</v>
      </c>
    </row>
    <row r="3710" spans="1:24" x14ac:dyDescent="0.25">
      <c r="A3710" s="26">
        <v>46265</v>
      </c>
      <c r="B3710" s="27" t="s">
        <v>10644</v>
      </c>
      <c r="C3710" s="27" t="s">
        <v>4008</v>
      </c>
      <c r="D3710" s="27" t="s">
        <v>3910</v>
      </c>
      <c r="E3710" s="27" t="s">
        <v>72</v>
      </c>
      <c r="F3710" s="27" t="s">
        <v>23</v>
      </c>
      <c r="G3710" s="27"/>
      <c r="H3710" s="27" t="s">
        <v>24</v>
      </c>
      <c r="I3710" s="28">
        <v>158900000</v>
      </c>
      <c r="J3710" s="28">
        <v>0</v>
      </c>
      <c r="K3710" s="28">
        <v>158900000</v>
      </c>
      <c r="L3710" s="29">
        <v>1.51</v>
      </c>
      <c r="M3710" s="29">
        <f>IFERROR(_xlfn.XLOOKUP($B3710,'Ownership Metrics'!$A:$A,'Ownership Metrics'!$B:$B),"")</f>
        <v>30.39</v>
      </c>
      <c r="N3710" s="28">
        <f>IFERROR(_xlfn.XLOOKUP($B3710,'Ownership Metrics'!$A:$A,'Ownership Metrics'!$C:$C),"")</f>
        <v>2383</v>
      </c>
      <c r="O3710" s="29">
        <f>IFERROR(_xlfn.XLOOKUP($B3710,'Ownership Metrics'!$A:$A,'Ownership Metrics'!$D:$D),"")</f>
        <v>48.1</v>
      </c>
      <c r="P3710" s="29">
        <f>IFERROR(_xlfn.XLOOKUP($B3710,'Ownership Metrics'!$A:$A,'Ownership Metrics'!$E:$E),"")</f>
        <v>57.35</v>
      </c>
      <c r="Q3710" s="30">
        <f>IFERROR(_xlfn.XLOOKUP($B3710,'Ownership Metrics'!$A:$A,'Ownership Metrics'!$F:$F),"")</f>
        <v>10</v>
      </c>
      <c r="R3710" s="30">
        <f>IFERROR(_xlfn.XLOOKUP($B3710,'Ownership Metrics'!$A:$A,'Ownership Metrics'!$G:$G),"")</f>
        <v>41</v>
      </c>
      <c r="S3710" s="27" t="str">
        <f>IFERROR(_xlfn.XLOOKUP($B3710,'Ownership Metrics'!$A:$A,'Ownership Metrics'!$H:$H),"")</f>
        <v>Moderat</v>
      </c>
      <c r="T3710" s="27" t="str">
        <f>IFERROR(_xlfn.XLOOKUP($B3710,'Ownership Metrics'!$A:$A,'Ownership Metrics'!$I:$I),"")</f>
        <v>Sedang</v>
      </c>
      <c r="U3710" s="27">
        <f>IF(COUNTIFS($B$2:$B3710,$B3710,$D$2:$D3710,$D3710)=1,1,0)</f>
        <v>1</v>
      </c>
      <c r="V3710" s="27">
        <f t="shared" si="172"/>
        <v>1.51</v>
      </c>
      <c r="W3710" s="27">
        <f t="shared" si="173"/>
        <v>7</v>
      </c>
      <c r="X3710" s="27">
        <f t="shared" si="171"/>
        <v>1.509999629</v>
      </c>
    </row>
    <row r="3711" spans="1:24" x14ac:dyDescent="0.25">
      <c r="A3711" s="26">
        <v>46265</v>
      </c>
      <c r="B3711" s="27" t="s">
        <v>10644</v>
      </c>
      <c r="C3711" s="27" t="s">
        <v>4008</v>
      </c>
      <c r="D3711" s="27" t="s">
        <v>4013</v>
      </c>
      <c r="E3711" s="27" t="s">
        <v>51</v>
      </c>
      <c r="F3711" s="27" t="s">
        <v>32</v>
      </c>
      <c r="G3711" s="27"/>
      <c r="H3711" s="27" t="s">
        <v>64</v>
      </c>
      <c r="I3711" s="28">
        <v>108885875</v>
      </c>
      <c r="J3711" s="28">
        <v>0</v>
      </c>
      <c r="K3711" s="28">
        <v>108885875</v>
      </c>
      <c r="L3711" s="29">
        <v>1.03</v>
      </c>
      <c r="M3711" s="29">
        <f>IFERROR(_xlfn.XLOOKUP($B3711,'Ownership Metrics'!$A:$A,'Ownership Metrics'!$B:$B),"")</f>
        <v>30.39</v>
      </c>
      <c r="N3711" s="28">
        <f>IFERROR(_xlfn.XLOOKUP($B3711,'Ownership Metrics'!$A:$A,'Ownership Metrics'!$C:$C),"")</f>
        <v>2383</v>
      </c>
      <c r="O3711" s="29">
        <f>IFERROR(_xlfn.XLOOKUP($B3711,'Ownership Metrics'!$A:$A,'Ownership Metrics'!$D:$D),"")</f>
        <v>48.1</v>
      </c>
      <c r="P3711" s="29">
        <f>IFERROR(_xlfn.XLOOKUP($B3711,'Ownership Metrics'!$A:$A,'Ownership Metrics'!$E:$E),"")</f>
        <v>57.35</v>
      </c>
      <c r="Q3711" s="30">
        <f>IFERROR(_xlfn.XLOOKUP($B3711,'Ownership Metrics'!$A:$A,'Ownership Metrics'!$F:$F),"")</f>
        <v>10</v>
      </c>
      <c r="R3711" s="30">
        <f>IFERROR(_xlfn.XLOOKUP($B3711,'Ownership Metrics'!$A:$A,'Ownership Metrics'!$G:$G),"")</f>
        <v>41</v>
      </c>
      <c r="S3711" s="27" t="str">
        <f>IFERROR(_xlfn.XLOOKUP($B3711,'Ownership Metrics'!$A:$A,'Ownership Metrics'!$H:$H),"")</f>
        <v>Moderat</v>
      </c>
      <c r="T3711" s="27" t="str">
        <f>IFERROR(_xlfn.XLOOKUP($B3711,'Ownership Metrics'!$A:$A,'Ownership Metrics'!$I:$I),"")</f>
        <v>Sedang</v>
      </c>
      <c r="U3711" s="27">
        <f>IF(COUNTIFS($B$2:$B3711,$B3711,$D$2:$D3711,$D3711)=1,1,0)</f>
        <v>1</v>
      </c>
      <c r="V3711" s="27">
        <f t="shared" si="172"/>
        <v>1.03</v>
      </c>
      <c r="W3711" s="27">
        <f t="shared" si="173"/>
        <v>9</v>
      </c>
      <c r="X3711" s="27">
        <f t="shared" si="171"/>
        <v>1.0299996289</v>
      </c>
    </row>
    <row r="3712" spans="1:24" x14ac:dyDescent="0.25">
      <c r="A3712" s="26">
        <v>46265</v>
      </c>
      <c r="B3712" s="27" t="s">
        <v>10644</v>
      </c>
      <c r="C3712" s="27" t="s">
        <v>4008</v>
      </c>
      <c r="D3712" s="27" t="s">
        <v>4014</v>
      </c>
      <c r="E3712" s="27" t="s">
        <v>171</v>
      </c>
      <c r="F3712" s="27" t="s">
        <v>23</v>
      </c>
      <c r="G3712" s="27"/>
      <c r="H3712" s="27" t="s">
        <v>24</v>
      </c>
      <c r="I3712" s="28">
        <v>516763000</v>
      </c>
      <c r="J3712" s="28">
        <v>0</v>
      </c>
      <c r="K3712" s="28">
        <v>516763000</v>
      </c>
      <c r="L3712" s="29">
        <v>4.9000000000000004</v>
      </c>
      <c r="M3712" s="29">
        <f>IFERROR(_xlfn.XLOOKUP($B3712,'Ownership Metrics'!$A:$A,'Ownership Metrics'!$B:$B),"")</f>
        <v>30.39</v>
      </c>
      <c r="N3712" s="28">
        <f>IFERROR(_xlfn.XLOOKUP($B3712,'Ownership Metrics'!$A:$A,'Ownership Metrics'!$C:$C),"")</f>
        <v>2383</v>
      </c>
      <c r="O3712" s="29">
        <f>IFERROR(_xlfn.XLOOKUP($B3712,'Ownership Metrics'!$A:$A,'Ownership Metrics'!$D:$D),"")</f>
        <v>48.1</v>
      </c>
      <c r="P3712" s="29">
        <f>IFERROR(_xlfn.XLOOKUP($B3712,'Ownership Metrics'!$A:$A,'Ownership Metrics'!$E:$E),"")</f>
        <v>57.35</v>
      </c>
      <c r="Q3712" s="30">
        <f>IFERROR(_xlfn.XLOOKUP($B3712,'Ownership Metrics'!$A:$A,'Ownership Metrics'!$F:$F),"")</f>
        <v>10</v>
      </c>
      <c r="R3712" s="30">
        <f>IFERROR(_xlfn.XLOOKUP($B3712,'Ownership Metrics'!$A:$A,'Ownership Metrics'!$G:$G),"")</f>
        <v>41</v>
      </c>
      <c r="S3712" s="27" t="str">
        <f>IFERROR(_xlfn.XLOOKUP($B3712,'Ownership Metrics'!$A:$A,'Ownership Metrics'!$H:$H),"")</f>
        <v>Moderat</v>
      </c>
      <c r="T3712" s="27" t="str">
        <f>IFERROR(_xlfn.XLOOKUP($B3712,'Ownership Metrics'!$A:$A,'Ownership Metrics'!$I:$I),"")</f>
        <v>Sedang</v>
      </c>
      <c r="U3712" s="27">
        <f>IF(COUNTIFS($B$2:$B3712,$B3712,$D$2:$D3712,$D3712)=1,1,0)</f>
        <v>1</v>
      </c>
      <c r="V3712" s="27">
        <f t="shared" si="172"/>
        <v>4.9000000000000004</v>
      </c>
      <c r="W3712" s="27">
        <f t="shared" si="173"/>
        <v>2</v>
      </c>
      <c r="X3712" s="27">
        <f t="shared" si="171"/>
        <v>4.8999996288000007</v>
      </c>
    </row>
    <row r="3713" spans="1:24" x14ac:dyDescent="0.25">
      <c r="A3713" s="26">
        <v>46265</v>
      </c>
      <c r="B3713" s="27" t="s">
        <v>10644</v>
      </c>
      <c r="C3713" s="27" t="s">
        <v>4008</v>
      </c>
      <c r="D3713" s="27" t="s">
        <v>4015</v>
      </c>
      <c r="E3713" s="27" t="s">
        <v>149</v>
      </c>
      <c r="F3713" s="27" t="s">
        <v>23</v>
      </c>
      <c r="G3713" s="27"/>
      <c r="H3713" s="27" t="s">
        <v>24</v>
      </c>
      <c r="I3713" s="28">
        <v>375000000</v>
      </c>
      <c r="J3713" s="28">
        <v>0</v>
      </c>
      <c r="K3713" s="28">
        <v>375000000</v>
      </c>
      <c r="L3713" s="29">
        <v>3.56</v>
      </c>
      <c r="M3713" s="29">
        <f>IFERROR(_xlfn.XLOOKUP($B3713,'Ownership Metrics'!$A:$A,'Ownership Metrics'!$B:$B),"")</f>
        <v>30.39</v>
      </c>
      <c r="N3713" s="28">
        <f>IFERROR(_xlfn.XLOOKUP($B3713,'Ownership Metrics'!$A:$A,'Ownership Metrics'!$C:$C),"")</f>
        <v>2383</v>
      </c>
      <c r="O3713" s="29">
        <f>IFERROR(_xlfn.XLOOKUP($B3713,'Ownership Metrics'!$A:$A,'Ownership Metrics'!$D:$D),"")</f>
        <v>48.1</v>
      </c>
      <c r="P3713" s="29">
        <f>IFERROR(_xlfn.XLOOKUP($B3713,'Ownership Metrics'!$A:$A,'Ownership Metrics'!$E:$E),"")</f>
        <v>57.35</v>
      </c>
      <c r="Q3713" s="30">
        <f>IFERROR(_xlfn.XLOOKUP($B3713,'Ownership Metrics'!$A:$A,'Ownership Metrics'!$F:$F),"")</f>
        <v>10</v>
      </c>
      <c r="R3713" s="30">
        <f>IFERROR(_xlfn.XLOOKUP($B3713,'Ownership Metrics'!$A:$A,'Ownership Metrics'!$G:$G),"")</f>
        <v>41</v>
      </c>
      <c r="S3713" s="27" t="str">
        <f>IFERROR(_xlfn.XLOOKUP($B3713,'Ownership Metrics'!$A:$A,'Ownership Metrics'!$H:$H),"")</f>
        <v>Moderat</v>
      </c>
      <c r="T3713" s="27" t="str">
        <f>IFERROR(_xlfn.XLOOKUP($B3713,'Ownership Metrics'!$A:$A,'Ownership Metrics'!$I:$I),"")</f>
        <v>Sedang</v>
      </c>
      <c r="U3713" s="27">
        <f>IF(COUNTIFS($B$2:$B3713,$B3713,$D$2:$D3713,$D3713)=1,1,0)</f>
        <v>1</v>
      </c>
      <c r="V3713" s="27">
        <f t="shared" si="172"/>
        <v>3.56</v>
      </c>
      <c r="W3713" s="27">
        <f t="shared" si="173"/>
        <v>4</v>
      </c>
      <c r="X3713" s="27">
        <f t="shared" si="171"/>
        <v>3.5599996287</v>
      </c>
    </row>
    <row r="3714" spans="1:24" x14ac:dyDescent="0.25">
      <c r="A3714" s="26">
        <v>46265</v>
      </c>
      <c r="B3714" s="27" t="s">
        <v>10645</v>
      </c>
      <c r="C3714" s="27" t="s">
        <v>4017</v>
      </c>
      <c r="D3714" s="27" t="s">
        <v>1363</v>
      </c>
      <c r="E3714" s="27" t="s">
        <v>1128</v>
      </c>
      <c r="F3714" s="27" t="s">
        <v>23</v>
      </c>
      <c r="G3714" s="27"/>
      <c r="H3714" s="27" t="s">
        <v>24</v>
      </c>
      <c r="I3714" s="28">
        <v>3060213858</v>
      </c>
      <c r="J3714" s="28">
        <v>0</v>
      </c>
      <c r="K3714" s="28">
        <v>3060213858</v>
      </c>
      <c r="L3714" s="29">
        <v>2.85</v>
      </c>
      <c r="M3714" s="29">
        <f>IFERROR(_xlfn.XLOOKUP($B3714,'Ownership Metrics'!$A:$A,'Ownership Metrics'!$B:$B),"")</f>
        <v>21.24</v>
      </c>
      <c r="N3714" s="28">
        <f>IFERROR(_xlfn.XLOOKUP($B3714,'Ownership Metrics'!$A:$A,'Ownership Metrics'!$C:$C),"")</f>
        <v>733</v>
      </c>
      <c r="O3714" s="29">
        <f>IFERROR(_xlfn.XLOOKUP($B3714,'Ownership Metrics'!$A:$A,'Ownership Metrics'!$D:$D),"")</f>
        <v>17.010000000000002</v>
      </c>
      <c r="P3714" s="29">
        <f>IFERROR(_xlfn.XLOOKUP($B3714,'Ownership Metrics'!$A:$A,'Ownership Metrics'!$E:$E),"")</f>
        <v>41.16</v>
      </c>
      <c r="Q3714" s="30">
        <f>IFERROR(_xlfn.XLOOKUP($B3714,'Ownership Metrics'!$A:$A,'Ownership Metrics'!$F:$F),"")</f>
        <v>17</v>
      </c>
      <c r="R3714" s="30">
        <f>IFERROR(_xlfn.XLOOKUP($B3714,'Ownership Metrics'!$A:$A,'Ownership Metrics'!$G:$G),"")</f>
        <v>21</v>
      </c>
      <c r="S3714" s="27" t="str">
        <f>IFERROR(_xlfn.XLOOKUP($B3714,'Ownership Metrics'!$A:$A,'Ownership Metrics'!$H:$H),"")</f>
        <v>Moderat</v>
      </c>
      <c r="T3714" s="27" t="str">
        <f>IFERROR(_xlfn.XLOOKUP($B3714,'Ownership Metrics'!$A:$A,'Ownership Metrics'!$I:$I),"")</f>
        <v>Rendah</v>
      </c>
      <c r="U3714" s="27">
        <f>IF(COUNTIFS($B$2:$B3714,$B3714,$D$2:$D3714,$D3714)=1,1,0)</f>
        <v>1</v>
      </c>
      <c r="V3714" s="27">
        <f t="shared" si="172"/>
        <v>2.85</v>
      </c>
      <c r="W3714" s="27">
        <f t="shared" si="173"/>
        <v>8</v>
      </c>
      <c r="X3714" s="27">
        <f t="shared" ref="X3714:X3777" si="174">$V3714-(ROW()*0.0000000001)</f>
        <v>2.8499996286</v>
      </c>
    </row>
    <row r="3715" spans="1:24" x14ac:dyDescent="0.25">
      <c r="A3715" s="26">
        <v>46265</v>
      </c>
      <c r="B3715" s="27" t="s">
        <v>10645</v>
      </c>
      <c r="C3715" s="27" t="s">
        <v>4017</v>
      </c>
      <c r="D3715" s="27" t="s">
        <v>4018</v>
      </c>
      <c r="E3715" s="27" t="s">
        <v>83</v>
      </c>
      <c r="F3715" s="27" t="s">
        <v>23</v>
      </c>
      <c r="G3715" s="27"/>
      <c r="H3715" s="27" t="s">
        <v>24</v>
      </c>
      <c r="I3715" s="28">
        <v>2675928590</v>
      </c>
      <c r="J3715" s="28">
        <v>0</v>
      </c>
      <c r="K3715" s="28">
        <v>2675928590</v>
      </c>
      <c r="L3715" s="29">
        <v>2.4900000000000002</v>
      </c>
      <c r="M3715" s="29">
        <f>IFERROR(_xlfn.XLOOKUP($B3715,'Ownership Metrics'!$A:$A,'Ownership Metrics'!$B:$B),"")</f>
        <v>21.24</v>
      </c>
      <c r="N3715" s="28">
        <f>IFERROR(_xlfn.XLOOKUP($B3715,'Ownership Metrics'!$A:$A,'Ownership Metrics'!$C:$C),"")</f>
        <v>733</v>
      </c>
      <c r="O3715" s="29">
        <f>IFERROR(_xlfn.XLOOKUP($B3715,'Ownership Metrics'!$A:$A,'Ownership Metrics'!$D:$D),"")</f>
        <v>17.010000000000002</v>
      </c>
      <c r="P3715" s="29">
        <f>IFERROR(_xlfn.XLOOKUP($B3715,'Ownership Metrics'!$A:$A,'Ownership Metrics'!$E:$E),"")</f>
        <v>41.16</v>
      </c>
      <c r="Q3715" s="30">
        <f>IFERROR(_xlfn.XLOOKUP($B3715,'Ownership Metrics'!$A:$A,'Ownership Metrics'!$F:$F),"")</f>
        <v>17</v>
      </c>
      <c r="R3715" s="30">
        <f>IFERROR(_xlfn.XLOOKUP($B3715,'Ownership Metrics'!$A:$A,'Ownership Metrics'!$G:$G),"")</f>
        <v>21</v>
      </c>
      <c r="S3715" s="27" t="str">
        <f>IFERROR(_xlfn.XLOOKUP($B3715,'Ownership Metrics'!$A:$A,'Ownership Metrics'!$H:$H),"")</f>
        <v>Moderat</v>
      </c>
      <c r="T3715" s="27" t="str">
        <f>IFERROR(_xlfn.XLOOKUP($B3715,'Ownership Metrics'!$A:$A,'Ownership Metrics'!$I:$I),"")</f>
        <v>Rendah</v>
      </c>
      <c r="U3715" s="27">
        <f>IF(COUNTIFS($B$2:$B3715,$B3715,$D$2:$D3715,$D3715)=1,1,0)</f>
        <v>1</v>
      </c>
      <c r="V3715" s="27">
        <f t="shared" ref="V3715:V3778" si="175">SUMIFS($L$2:$L$10000,$B$2:$B$10000,$B3715,$D$2:$D$10000,$D3715)</f>
        <v>2.4900000000000002</v>
      </c>
      <c r="W3715" s="27">
        <f t="shared" ref="W3715:W3778" si="176">COUNTIFS($B$2:$B$10000,$B3715,$U$2:$U$10000,1,$X$2:$X$10000,"&gt;"&amp;$X3715)+1</f>
        <v>9</v>
      </c>
      <c r="X3715" s="27">
        <f t="shared" si="174"/>
        <v>2.4899996285000001</v>
      </c>
    </row>
    <row r="3716" spans="1:24" x14ac:dyDescent="0.25">
      <c r="A3716" s="26">
        <v>46265</v>
      </c>
      <c r="B3716" s="27" t="s">
        <v>10645</v>
      </c>
      <c r="C3716" s="27" t="s">
        <v>4017</v>
      </c>
      <c r="D3716" s="27" t="s">
        <v>801</v>
      </c>
      <c r="E3716" s="27" t="s">
        <v>83</v>
      </c>
      <c r="F3716" s="27" t="s">
        <v>23</v>
      </c>
      <c r="G3716" s="27"/>
      <c r="H3716" s="27" t="s">
        <v>24</v>
      </c>
      <c r="I3716" s="28">
        <v>2036969300</v>
      </c>
      <c r="J3716" s="28">
        <v>0</v>
      </c>
      <c r="K3716" s="28">
        <v>2036969300</v>
      </c>
      <c r="L3716" s="29">
        <v>1.9</v>
      </c>
      <c r="M3716" s="29">
        <f>IFERROR(_xlfn.XLOOKUP($B3716,'Ownership Metrics'!$A:$A,'Ownership Metrics'!$B:$B),"")</f>
        <v>21.24</v>
      </c>
      <c r="N3716" s="28">
        <f>IFERROR(_xlfn.XLOOKUP($B3716,'Ownership Metrics'!$A:$A,'Ownership Metrics'!$C:$C),"")</f>
        <v>733</v>
      </c>
      <c r="O3716" s="29">
        <f>IFERROR(_xlfn.XLOOKUP($B3716,'Ownership Metrics'!$A:$A,'Ownership Metrics'!$D:$D),"")</f>
        <v>17.010000000000002</v>
      </c>
      <c r="P3716" s="29">
        <f>IFERROR(_xlfn.XLOOKUP($B3716,'Ownership Metrics'!$A:$A,'Ownership Metrics'!$E:$E),"")</f>
        <v>41.16</v>
      </c>
      <c r="Q3716" s="30">
        <f>IFERROR(_xlfn.XLOOKUP($B3716,'Ownership Metrics'!$A:$A,'Ownership Metrics'!$F:$F),"")</f>
        <v>17</v>
      </c>
      <c r="R3716" s="30">
        <f>IFERROR(_xlfn.XLOOKUP($B3716,'Ownership Metrics'!$A:$A,'Ownership Metrics'!$G:$G),"")</f>
        <v>21</v>
      </c>
      <c r="S3716" s="27" t="str">
        <f>IFERROR(_xlfn.XLOOKUP($B3716,'Ownership Metrics'!$A:$A,'Ownership Metrics'!$H:$H),"")</f>
        <v>Moderat</v>
      </c>
      <c r="T3716" s="27" t="str">
        <f>IFERROR(_xlfn.XLOOKUP($B3716,'Ownership Metrics'!$A:$A,'Ownership Metrics'!$I:$I),"")</f>
        <v>Rendah</v>
      </c>
      <c r="U3716" s="27">
        <f>IF(COUNTIFS($B$2:$B3716,$B3716,$D$2:$D3716,$D3716)=1,1,0)</f>
        <v>1</v>
      </c>
      <c r="V3716" s="27">
        <f t="shared" si="175"/>
        <v>1.9</v>
      </c>
      <c r="W3716" s="27">
        <f t="shared" si="176"/>
        <v>13</v>
      </c>
      <c r="X3716" s="27">
        <f t="shared" si="174"/>
        <v>1.8999996283999998</v>
      </c>
    </row>
    <row r="3717" spans="1:24" x14ac:dyDescent="0.25">
      <c r="A3717" s="26">
        <v>46265</v>
      </c>
      <c r="B3717" s="27" t="s">
        <v>10645</v>
      </c>
      <c r="C3717" s="27" t="s">
        <v>4017</v>
      </c>
      <c r="D3717" s="27" t="s">
        <v>802</v>
      </c>
      <c r="E3717" s="27" t="s">
        <v>22</v>
      </c>
      <c r="F3717" s="27" t="s">
        <v>23</v>
      </c>
      <c r="G3717" s="27"/>
      <c r="H3717" s="27" t="s">
        <v>24</v>
      </c>
      <c r="I3717" s="28">
        <v>3143407100</v>
      </c>
      <c r="J3717" s="28">
        <v>0</v>
      </c>
      <c r="K3717" s="28">
        <v>3143407100</v>
      </c>
      <c r="L3717" s="29">
        <v>2.93</v>
      </c>
      <c r="M3717" s="29">
        <f>IFERROR(_xlfn.XLOOKUP($B3717,'Ownership Metrics'!$A:$A,'Ownership Metrics'!$B:$B),"")</f>
        <v>21.24</v>
      </c>
      <c r="N3717" s="28">
        <f>IFERROR(_xlfn.XLOOKUP($B3717,'Ownership Metrics'!$A:$A,'Ownership Metrics'!$C:$C),"")</f>
        <v>733</v>
      </c>
      <c r="O3717" s="29">
        <f>IFERROR(_xlfn.XLOOKUP($B3717,'Ownership Metrics'!$A:$A,'Ownership Metrics'!$D:$D),"")</f>
        <v>17.010000000000002</v>
      </c>
      <c r="P3717" s="29">
        <f>IFERROR(_xlfn.XLOOKUP($B3717,'Ownership Metrics'!$A:$A,'Ownership Metrics'!$E:$E),"")</f>
        <v>41.16</v>
      </c>
      <c r="Q3717" s="30">
        <f>IFERROR(_xlfn.XLOOKUP($B3717,'Ownership Metrics'!$A:$A,'Ownership Metrics'!$F:$F),"")</f>
        <v>17</v>
      </c>
      <c r="R3717" s="30">
        <f>IFERROR(_xlfn.XLOOKUP($B3717,'Ownership Metrics'!$A:$A,'Ownership Metrics'!$G:$G),"")</f>
        <v>21</v>
      </c>
      <c r="S3717" s="27" t="str">
        <f>IFERROR(_xlfn.XLOOKUP($B3717,'Ownership Metrics'!$A:$A,'Ownership Metrics'!$H:$H),"")</f>
        <v>Moderat</v>
      </c>
      <c r="T3717" s="27" t="str">
        <f>IFERROR(_xlfn.XLOOKUP($B3717,'Ownership Metrics'!$A:$A,'Ownership Metrics'!$I:$I),"")</f>
        <v>Rendah</v>
      </c>
      <c r="U3717" s="27">
        <f>IF(COUNTIFS($B$2:$B3717,$B3717,$D$2:$D3717,$D3717)=1,1,0)</f>
        <v>1</v>
      </c>
      <c r="V3717" s="27">
        <f t="shared" si="175"/>
        <v>2.93</v>
      </c>
      <c r="W3717" s="27">
        <f t="shared" si="176"/>
        <v>7</v>
      </c>
      <c r="X3717" s="27">
        <f t="shared" si="174"/>
        <v>2.9299996283</v>
      </c>
    </row>
    <row r="3718" spans="1:24" x14ac:dyDescent="0.25">
      <c r="A3718" s="26">
        <v>46265</v>
      </c>
      <c r="B3718" s="27" t="s">
        <v>10645</v>
      </c>
      <c r="C3718" s="27" t="s">
        <v>4017</v>
      </c>
      <c r="D3718" s="27" t="s">
        <v>991</v>
      </c>
      <c r="E3718" s="27" t="s">
        <v>22</v>
      </c>
      <c r="F3718" s="27" t="s">
        <v>23</v>
      </c>
      <c r="G3718" s="27"/>
      <c r="H3718" s="27" t="s">
        <v>24</v>
      </c>
      <c r="I3718" s="28">
        <v>18258747180</v>
      </c>
      <c r="J3718" s="28">
        <v>0</v>
      </c>
      <c r="K3718" s="28">
        <v>18258747180</v>
      </c>
      <c r="L3718" s="29">
        <v>17.010000000000002</v>
      </c>
      <c r="M3718" s="29">
        <f>IFERROR(_xlfn.XLOOKUP($B3718,'Ownership Metrics'!$A:$A,'Ownership Metrics'!$B:$B),"")</f>
        <v>21.24</v>
      </c>
      <c r="N3718" s="28">
        <f>IFERROR(_xlfn.XLOOKUP($B3718,'Ownership Metrics'!$A:$A,'Ownership Metrics'!$C:$C),"")</f>
        <v>733</v>
      </c>
      <c r="O3718" s="29">
        <f>IFERROR(_xlfn.XLOOKUP($B3718,'Ownership Metrics'!$A:$A,'Ownership Metrics'!$D:$D),"")</f>
        <v>17.010000000000002</v>
      </c>
      <c r="P3718" s="29">
        <f>IFERROR(_xlfn.XLOOKUP($B3718,'Ownership Metrics'!$A:$A,'Ownership Metrics'!$E:$E),"")</f>
        <v>41.16</v>
      </c>
      <c r="Q3718" s="30">
        <f>IFERROR(_xlfn.XLOOKUP($B3718,'Ownership Metrics'!$A:$A,'Ownership Metrics'!$F:$F),"")</f>
        <v>17</v>
      </c>
      <c r="R3718" s="30">
        <f>IFERROR(_xlfn.XLOOKUP($B3718,'Ownership Metrics'!$A:$A,'Ownership Metrics'!$G:$G),"")</f>
        <v>21</v>
      </c>
      <c r="S3718" s="27" t="str">
        <f>IFERROR(_xlfn.XLOOKUP($B3718,'Ownership Metrics'!$A:$A,'Ownership Metrics'!$H:$H),"")</f>
        <v>Moderat</v>
      </c>
      <c r="T3718" s="27" t="str">
        <f>IFERROR(_xlfn.XLOOKUP($B3718,'Ownership Metrics'!$A:$A,'Ownership Metrics'!$I:$I),"")</f>
        <v>Rendah</v>
      </c>
      <c r="U3718" s="27">
        <f>IF(COUNTIFS($B$2:$B3718,$B3718,$D$2:$D3718,$D3718)=1,1,0)</f>
        <v>1</v>
      </c>
      <c r="V3718" s="27">
        <f t="shared" si="175"/>
        <v>17.010000000000002</v>
      </c>
      <c r="W3718" s="27">
        <f t="shared" si="176"/>
        <v>1</v>
      </c>
      <c r="X3718" s="27">
        <f t="shared" si="174"/>
        <v>17.009999628200003</v>
      </c>
    </row>
    <row r="3719" spans="1:24" x14ac:dyDescent="0.25">
      <c r="A3719" s="26">
        <v>46265</v>
      </c>
      <c r="B3719" s="27" t="s">
        <v>10645</v>
      </c>
      <c r="C3719" s="27" t="s">
        <v>4017</v>
      </c>
      <c r="D3719" s="27" t="s">
        <v>992</v>
      </c>
      <c r="E3719" s="27" t="s">
        <v>83</v>
      </c>
      <c r="F3719" s="27" t="s">
        <v>32</v>
      </c>
      <c r="G3719" s="27"/>
      <c r="H3719" s="27" t="s">
        <v>56</v>
      </c>
      <c r="I3719" s="28">
        <v>8779326700</v>
      </c>
      <c r="J3719" s="28">
        <v>0</v>
      </c>
      <c r="K3719" s="28">
        <v>8779326700</v>
      </c>
      <c r="L3719" s="29">
        <v>8.18</v>
      </c>
      <c r="M3719" s="29">
        <f>IFERROR(_xlfn.XLOOKUP($B3719,'Ownership Metrics'!$A:$A,'Ownership Metrics'!$B:$B),"")</f>
        <v>21.24</v>
      </c>
      <c r="N3719" s="28">
        <f>IFERROR(_xlfn.XLOOKUP($B3719,'Ownership Metrics'!$A:$A,'Ownership Metrics'!$C:$C),"")</f>
        <v>733</v>
      </c>
      <c r="O3719" s="29">
        <f>IFERROR(_xlfn.XLOOKUP($B3719,'Ownership Metrics'!$A:$A,'Ownership Metrics'!$D:$D),"")</f>
        <v>17.010000000000002</v>
      </c>
      <c r="P3719" s="29">
        <f>IFERROR(_xlfn.XLOOKUP($B3719,'Ownership Metrics'!$A:$A,'Ownership Metrics'!$E:$E),"")</f>
        <v>41.16</v>
      </c>
      <c r="Q3719" s="30">
        <f>IFERROR(_xlfn.XLOOKUP($B3719,'Ownership Metrics'!$A:$A,'Ownership Metrics'!$F:$F),"")</f>
        <v>17</v>
      </c>
      <c r="R3719" s="30">
        <f>IFERROR(_xlfn.XLOOKUP($B3719,'Ownership Metrics'!$A:$A,'Ownership Metrics'!$G:$G),"")</f>
        <v>21</v>
      </c>
      <c r="S3719" s="27" t="str">
        <f>IFERROR(_xlfn.XLOOKUP($B3719,'Ownership Metrics'!$A:$A,'Ownership Metrics'!$H:$H),"")</f>
        <v>Moderat</v>
      </c>
      <c r="T3719" s="27" t="str">
        <f>IFERROR(_xlfn.XLOOKUP($B3719,'Ownership Metrics'!$A:$A,'Ownership Metrics'!$I:$I),"")</f>
        <v>Rendah</v>
      </c>
      <c r="U3719" s="27">
        <f>IF(COUNTIFS($B$2:$B3719,$B3719,$D$2:$D3719,$D3719)=1,1,0)</f>
        <v>1</v>
      </c>
      <c r="V3719" s="27">
        <f t="shared" si="175"/>
        <v>8.18</v>
      </c>
      <c r="W3719" s="27">
        <f t="shared" si="176"/>
        <v>4</v>
      </c>
      <c r="X3719" s="27">
        <f t="shared" si="174"/>
        <v>8.1799996280999991</v>
      </c>
    </row>
    <row r="3720" spans="1:24" x14ac:dyDescent="0.25">
      <c r="A3720" s="26">
        <v>46265</v>
      </c>
      <c r="B3720" s="27" t="s">
        <v>10645</v>
      </c>
      <c r="C3720" s="27" t="s">
        <v>4017</v>
      </c>
      <c r="D3720" s="27" t="s">
        <v>1127</v>
      </c>
      <c r="E3720" s="27" t="s">
        <v>1128</v>
      </c>
      <c r="F3720" s="27" t="s">
        <v>32</v>
      </c>
      <c r="G3720" s="27"/>
      <c r="H3720" s="27" t="s">
        <v>1129</v>
      </c>
      <c r="I3720" s="28">
        <v>3731350000</v>
      </c>
      <c r="J3720" s="28">
        <v>0</v>
      </c>
      <c r="K3720" s="28">
        <v>3731350000</v>
      </c>
      <c r="L3720" s="29">
        <v>3.48</v>
      </c>
      <c r="M3720" s="29">
        <f>IFERROR(_xlfn.XLOOKUP($B3720,'Ownership Metrics'!$A:$A,'Ownership Metrics'!$B:$B),"")</f>
        <v>21.24</v>
      </c>
      <c r="N3720" s="28">
        <f>IFERROR(_xlfn.XLOOKUP($B3720,'Ownership Metrics'!$A:$A,'Ownership Metrics'!$C:$C),"")</f>
        <v>733</v>
      </c>
      <c r="O3720" s="29">
        <f>IFERROR(_xlfn.XLOOKUP($B3720,'Ownership Metrics'!$A:$A,'Ownership Metrics'!$D:$D),"")</f>
        <v>17.010000000000002</v>
      </c>
      <c r="P3720" s="29">
        <f>IFERROR(_xlfn.XLOOKUP($B3720,'Ownership Metrics'!$A:$A,'Ownership Metrics'!$E:$E),"")</f>
        <v>41.16</v>
      </c>
      <c r="Q3720" s="30">
        <f>IFERROR(_xlfn.XLOOKUP($B3720,'Ownership Metrics'!$A:$A,'Ownership Metrics'!$F:$F),"")</f>
        <v>17</v>
      </c>
      <c r="R3720" s="30">
        <f>IFERROR(_xlfn.XLOOKUP($B3720,'Ownership Metrics'!$A:$A,'Ownership Metrics'!$G:$G),"")</f>
        <v>21</v>
      </c>
      <c r="S3720" s="27" t="str">
        <f>IFERROR(_xlfn.XLOOKUP($B3720,'Ownership Metrics'!$A:$A,'Ownership Metrics'!$H:$H),"")</f>
        <v>Moderat</v>
      </c>
      <c r="T3720" s="27" t="str">
        <f>IFERROR(_xlfn.XLOOKUP($B3720,'Ownership Metrics'!$A:$A,'Ownership Metrics'!$I:$I),"")</f>
        <v>Rendah</v>
      </c>
      <c r="U3720" s="27">
        <f>IF(COUNTIFS($B$2:$B3720,$B3720,$D$2:$D3720,$D3720)=1,1,0)</f>
        <v>1</v>
      </c>
      <c r="V3720" s="27">
        <f t="shared" si="175"/>
        <v>3.48</v>
      </c>
      <c r="W3720" s="27">
        <f t="shared" si="176"/>
        <v>5</v>
      </c>
      <c r="X3720" s="27">
        <f t="shared" si="174"/>
        <v>3.4799996279999998</v>
      </c>
    </row>
    <row r="3721" spans="1:24" x14ac:dyDescent="0.25">
      <c r="A3721" s="26">
        <v>46265</v>
      </c>
      <c r="B3721" s="27" t="s">
        <v>10645</v>
      </c>
      <c r="C3721" s="27" t="s">
        <v>4017</v>
      </c>
      <c r="D3721" s="27" t="s">
        <v>4019</v>
      </c>
      <c r="E3721" s="27" t="s">
        <v>1128</v>
      </c>
      <c r="F3721" s="27" t="s">
        <v>32</v>
      </c>
      <c r="G3721" s="27"/>
      <c r="H3721" s="27" t="s">
        <v>56</v>
      </c>
      <c r="I3721" s="28">
        <v>2248701526</v>
      </c>
      <c r="J3721" s="28">
        <v>0</v>
      </c>
      <c r="K3721" s="28">
        <v>2248701526</v>
      </c>
      <c r="L3721" s="29">
        <v>2.1</v>
      </c>
      <c r="M3721" s="29">
        <f>IFERROR(_xlfn.XLOOKUP($B3721,'Ownership Metrics'!$A:$A,'Ownership Metrics'!$B:$B),"")</f>
        <v>21.24</v>
      </c>
      <c r="N3721" s="28">
        <f>IFERROR(_xlfn.XLOOKUP($B3721,'Ownership Metrics'!$A:$A,'Ownership Metrics'!$C:$C),"")</f>
        <v>733</v>
      </c>
      <c r="O3721" s="29">
        <f>IFERROR(_xlfn.XLOOKUP($B3721,'Ownership Metrics'!$A:$A,'Ownership Metrics'!$D:$D),"")</f>
        <v>17.010000000000002</v>
      </c>
      <c r="P3721" s="29">
        <f>IFERROR(_xlfn.XLOOKUP($B3721,'Ownership Metrics'!$A:$A,'Ownership Metrics'!$E:$E),"")</f>
        <v>41.16</v>
      </c>
      <c r="Q3721" s="30">
        <f>IFERROR(_xlfn.XLOOKUP($B3721,'Ownership Metrics'!$A:$A,'Ownership Metrics'!$F:$F),"")</f>
        <v>17</v>
      </c>
      <c r="R3721" s="30">
        <f>IFERROR(_xlfn.XLOOKUP($B3721,'Ownership Metrics'!$A:$A,'Ownership Metrics'!$G:$G),"")</f>
        <v>21</v>
      </c>
      <c r="S3721" s="27" t="str">
        <f>IFERROR(_xlfn.XLOOKUP($B3721,'Ownership Metrics'!$A:$A,'Ownership Metrics'!$H:$H),"")</f>
        <v>Moderat</v>
      </c>
      <c r="T3721" s="27" t="str">
        <f>IFERROR(_xlfn.XLOOKUP($B3721,'Ownership Metrics'!$A:$A,'Ownership Metrics'!$I:$I),"")</f>
        <v>Rendah</v>
      </c>
      <c r="U3721" s="27">
        <f>IF(COUNTIFS($B$2:$B3721,$B3721,$D$2:$D3721,$D3721)=1,1,0)</f>
        <v>1</v>
      </c>
      <c r="V3721" s="27">
        <f t="shared" si="175"/>
        <v>2.1</v>
      </c>
      <c r="W3721" s="27">
        <f t="shared" si="176"/>
        <v>11</v>
      </c>
      <c r="X3721" s="27">
        <f t="shared" si="174"/>
        <v>2.0999996278999999</v>
      </c>
    </row>
    <row r="3722" spans="1:24" x14ac:dyDescent="0.25">
      <c r="A3722" s="26">
        <v>46265</v>
      </c>
      <c r="B3722" s="27" t="s">
        <v>10645</v>
      </c>
      <c r="C3722" s="27" t="s">
        <v>4017</v>
      </c>
      <c r="D3722" s="27" t="s">
        <v>4020</v>
      </c>
      <c r="E3722" s="27" t="s">
        <v>83</v>
      </c>
      <c r="F3722" s="27" t="s">
        <v>32</v>
      </c>
      <c r="G3722" s="27"/>
      <c r="H3722" s="27" t="s">
        <v>62</v>
      </c>
      <c r="I3722" s="28">
        <v>2040763000</v>
      </c>
      <c r="J3722" s="28">
        <v>0</v>
      </c>
      <c r="K3722" s="28">
        <v>2040763000</v>
      </c>
      <c r="L3722" s="29">
        <v>1.9</v>
      </c>
      <c r="M3722" s="29">
        <f>IFERROR(_xlfn.XLOOKUP($B3722,'Ownership Metrics'!$A:$A,'Ownership Metrics'!$B:$B),"")</f>
        <v>21.24</v>
      </c>
      <c r="N3722" s="28">
        <f>IFERROR(_xlfn.XLOOKUP($B3722,'Ownership Metrics'!$A:$A,'Ownership Metrics'!$C:$C),"")</f>
        <v>733</v>
      </c>
      <c r="O3722" s="29">
        <f>IFERROR(_xlfn.XLOOKUP($B3722,'Ownership Metrics'!$A:$A,'Ownership Metrics'!$D:$D),"")</f>
        <v>17.010000000000002</v>
      </c>
      <c r="P3722" s="29">
        <f>IFERROR(_xlfn.XLOOKUP($B3722,'Ownership Metrics'!$A:$A,'Ownership Metrics'!$E:$E),"")</f>
        <v>41.16</v>
      </c>
      <c r="Q3722" s="30">
        <f>IFERROR(_xlfn.XLOOKUP($B3722,'Ownership Metrics'!$A:$A,'Ownership Metrics'!$F:$F),"")</f>
        <v>17</v>
      </c>
      <c r="R3722" s="30">
        <f>IFERROR(_xlfn.XLOOKUP($B3722,'Ownership Metrics'!$A:$A,'Ownership Metrics'!$G:$G),"")</f>
        <v>21</v>
      </c>
      <c r="S3722" s="27" t="str">
        <f>IFERROR(_xlfn.XLOOKUP($B3722,'Ownership Metrics'!$A:$A,'Ownership Metrics'!$H:$H),"")</f>
        <v>Moderat</v>
      </c>
      <c r="T3722" s="27" t="str">
        <f>IFERROR(_xlfn.XLOOKUP($B3722,'Ownership Metrics'!$A:$A,'Ownership Metrics'!$I:$I),"")</f>
        <v>Rendah</v>
      </c>
      <c r="U3722" s="27">
        <f>IF(COUNTIFS($B$2:$B3722,$B3722,$D$2:$D3722,$D3722)=1,1,0)</f>
        <v>1</v>
      </c>
      <c r="V3722" s="27">
        <f t="shared" si="175"/>
        <v>1.9</v>
      </c>
      <c r="W3722" s="27">
        <f t="shared" si="176"/>
        <v>14</v>
      </c>
      <c r="X3722" s="27">
        <f t="shared" si="174"/>
        <v>1.8999996278</v>
      </c>
    </row>
    <row r="3723" spans="1:24" x14ac:dyDescent="0.25">
      <c r="A3723" s="26">
        <v>46265</v>
      </c>
      <c r="B3723" s="27" t="s">
        <v>10645</v>
      </c>
      <c r="C3723" s="27" t="s">
        <v>4017</v>
      </c>
      <c r="D3723" s="27" t="s">
        <v>1131</v>
      </c>
      <c r="E3723" s="27" t="s">
        <v>83</v>
      </c>
      <c r="F3723" s="27" t="s">
        <v>32</v>
      </c>
      <c r="G3723" s="27"/>
      <c r="H3723" s="27" t="s">
        <v>56</v>
      </c>
      <c r="I3723" s="28">
        <v>2374039466</v>
      </c>
      <c r="J3723" s="28">
        <v>0</v>
      </c>
      <c r="K3723" s="28">
        <v>2374039466</v>
      </c>
      <c r="L3723" s="29">
        <v>2.21</v>
      </c>
      <c r="M3723" s="29">
        <f>IFERROR(_xlfn.XLOOKUP($B3723,'Ownership Metrics'!$A:$A,'Ownership Metrics'!$B:$B),"")</f>
        <v>21.24</v>
      </c>
      <c r="N3723" s="28">
        <f>IFERROR(_xlfn.XLOOKUP($B3723,'Ownership Metrics'!$A:$A,'Ownership Metrics'!$C:$C),"")</f>
        <v>733</v>
      </c>
      <c r="O3723" s="29">
        <f>IFERROR(_xlfn.XLOOKUP($B3723,'Ownership Metrics'!$A:$A,'Ownership Metrics'!$D:$D),"")</f>
        <v>17.010000000000002</v>
      </c>
      <c r="P3723" s="29">
        <f>IFERROR(_xlfn.XLOOKUP($B3723,'Ownership Metrics'!$A:$A,'Ownership Metrics'!$E:$E),"")</f>
        <v>41.16</v>
      </c>
      <c r="Q3723" s="30">
        <f>IFERROR(_xlfn.XLOOKUP($B3723,'Ownership Metrics'!$A:$A,'Ownership Metrics'!$F:$F),"")</f>
        <v>17</v>
      </c>
      <c r="R3723" s="30">
        <f>IFERROR(_xlfn.XLOOKUP($B3723,'Ownership Metrics'!$A:$A,'Ownership Metrics'!$G:$G),"")</f>
        <v>21</v>
      </c>
      <c r="S3723" s="27" t="str">
        <f>IFERROR(_xlfn.XLOOKUP($B3723,'Ownership Metrics'!$A:$A,'Ownership Metrics'!$H:$H),"")</f>
        <v>Moderat</v>
      </c>
      <c r="T3723" s="27" t="str">
        <f>IFERROR(_xlfn.XLOOKUP($B3723,'Ownership Metrics'!$A:$A,'Ownership Metrics'!$I:$I),"")</f>
        <v>Rendah</v>
      </c>
      <c r="U3723" s="27">
        <f>IF(COUNTIFS($B$2:$B3723,$B3723,$D$2:$D3723,$D3723)=1,1,0)</f>
        <v>1</v>
      </c>
      <c r="V3723" s="27">
        <f t="shared" si="175"/>
        <v>2.21</v>
      </c>
      <c r="W3723" s="27">
        <f t="shared" si="176"/>
        <v>10</v>
      </c>
      <c r="X3723" s="27">
        <f t="shared" si="174"/>
        <v>2.2099996276999998</v>
      </c>
    </row>
    <row r="3724" spans="1:24" x14ac:dyDescent="0.25">
      <c r="A3724" s="26">
        <v>46265</v>
      </c>
      <c r="B3724" s="27" t="s">
        <v>10645</v>
      </c>
      <c r="C3724" s="27" t="s">
        <v>4017</v>
      </c>
      <c r="D3724" s="27" t="s">
        <v>1135</v>
      </c>
      <c r="E3724" s="27" t="s">
        <v>1128</v>
      </c>
      <c r="F3724" s="27" t="s">
        <v>32</v>
      </c>
      <c r="G3724" s="27"/>
      <c r="H3724" s="27" t="s">
        <v>56</v>
      </c>
      <c r="I3724" s="28">
        <v>3420201500</v>
      </c>
      <c r="J3724" s="28">
        <v>0</v>
      </c>
      <c r="K3724" s="28">
        <v>3420201500</v>
      </c>
      <c r="L3724" s="29">
        <v>3.19</v>
      </c>
      <c r="M3724" s="29">
        <f>IFERROR(_xlfn.XLOOKUP($B3724,'Ownership Metrics'!$A:$A,'Ownership Metrics'!$B:$B),"")</f>
        <v>21.24</v>
      </c>
      <c r="N3724" s="28">
        <f>IFERROR(_xlfn.XLOOKUP($B3724,'Ownership Metrics'!$A:$A,'Ownership Metrics'!$C:$C),"")</f>
        <v>733</v>
      </c>
      <c r="O3724" s="29">
        <f>IFERROR(_xlfn.XLOOKUP($B3724,'Ownership Metrics'!$A:$A,'Ownership Metrics'!$D:$D),"")</f>
        <v>17.010000000000002</v>
      </c>
      <c r="P3724" s="29">
        <f>IFERROR(_xlfn.XLOOKUP($B3724,'Ownership Metrics'!$A:$A,'Ownership Metrics'!$E:$E),"")</f>
        <v>41.16</v>
      </c>
      <c r="Q3724" s="30">
        <f>IFERROR(_xlfn.XLOOKUP($B3724,'Ownership Metrics'!$A:$A,'Ownership Metrics'!$F:$F),"")</f>
        <v>17</v>
      </c>
      <c r="R3724" s="30">
        <f>IFERROR(_xlfn.XLOOKUP($B3724,'Ownership Metrics'!$A:$A,'Ownership Metrics'!$G:$G),"")</f>
        <v>21</v>
      </c>
      <c r="S3724" s="27" t="str">
        <f>IFERROR(_xlfn.XLOOKUP($B3724,'Ownership Metrics'!$A:$A,'Ownership Metrics'!$H:$H),"")</f>
        <v>Moderat</v>
      </c>
      <c r="T3724" s="27" t="str">
        <f>IFERROR(_xlfn.XLOOKUP($B3724,'Ownership Metrics'!$A:$A,'Ownership Metrics'!$I:$I),"")</f>
        <v>Rendah</v>
      </c>
      <c r="U3724" s="27">
        <f>IF(COUNTIFS($B$2:$B3724,$B3724,$D$2:$D3724,$D3724)=1,1,0)</f>
        <v>1</v>
      </c>
      <c r="V3724" s="27">
        <f t="shared" si="175"/>
        <v>3.19</v>
      </c>
      <c r="W3724" s="27">
        <f t="shared" si="176"/>
        <v>6</v>
      </c>
      <c r="X3724" s="27">
        <f t="shared" si="174"/>
        <v>3.1899996275999998</v>
      </c>
    </row>
    <row r="3725" spans="1:24" x14ac:dyDescent="0.25">
      <c r="A3725" s="26">
        <v>46265</v>
      </c>
      <c r="B3725" s="27" t="s">
        <v>10645</v>
      </c>
      <c r="C3725" s="27" t="s">
        <v>4017</v>
      </c>
      <c r="D3725" s="27" t="s">
        <v>1137</v>
      </c>
      <c r="E3725" s="27" t="s">
        <v>1128</v>
      </c>
      <c r="F3725" s="27" t="s">
        <v>32</v>
      </c>
      <c r="G3725" s="27"/>
      <c r="H3725" s="27" t="s">
        <v>196</v>
      </c>
      <c r="I3725" s="28">
        <v>2183561867</v>
      </c>
      <c r="J3725" s="28">
        <v>0</v>
      </c>
      <c r="K3725" s="28">
        <v>2183561867</v>
      </c>
      <c r="L3725" s="29">
        <v>2.0299999999999998</v>
      </c>
      <c r="M3725" s="29">
        <f>IFERROR(_xlfn.XLOOKUP($B3725,'Ownership Metrics'!$A:$A,'Ownership Metrics'!$B:$B),"")</f>
        <v>21.24</v>
      </c>
      <c r="N3725" s="28">
        <f>IFERROR(_xlfn.XLOOKUP($B3725,'Ownership Metrics'!$A:$A,'Ownership Metrics'!$C:$C),"")</f>
        <v>733</v>
      </c>
      <c r="O3725" s="29">
        <f>IFERROR(_xlfn.XLOOKUP($B3725,'Ownership Metrics'!$A:$A,'Ownership Metrics'!$D:$D),"")</f>
        <v>17.010000000000002</v>
      </c>
      <c r="P3725" s="29">
        <f>IFERROR(_xlfn.XLOOKUP($B3725,'Ownership Metrics'!$A:$A,'Ownership Metrics'!$E:$E),"")</f>
        <v>41.16</v>
      </c>
      <c r="Q3725" s="30">
        <f>IFERROR(_xlfn.XLOOKUP($B3725,'Ownership Metrics'!$A:$A,'Ownership Metrics'!$F:$F),"")</f>
        <v>17</v>
      </c>
      <c r="R3725" s="30">
        <f>IFERROR(_xlfn.XLOOKUP($B3725,'Ownership Metrics'!$A:$A,'Ownership Metrics'!$G:$G),"")</f>
        <v>21</v>
      </c>
      <c r="S3725" s="27" t="str">
        <f>IFERROR(_xlfn.XLOOKUP($B3725,'Ownership Metrics'!$A:$A,'Ownership Metrics'!$H:$H),"")</f>
        <v>Moderat</v>
      </c>
      <c r="T3725" s="27" t="str">
        <f>IFERROR(_xlfn.XLOOKUP($B3725,'Ownership Metrics'!$A:$A,'Ownership Metrics'!$I:$I),"")</f>
        <v>Rendah</v>
      </c>
      <c r="U3725" s="27">
        <f>IF(COUNTIFS($B$2:$B3725,$B3725,$D$2:$D3725,$D3725)=1,1,0)</f>
        <v>1</v>
      </c>
      <c r="V3725" s="27">
        <f t="shared" si="175"/>
        <v>2.0299999999999998</v>
      </c>
      <c r="W3725" s="27">
        <f t="shared" si="176"/>
        <v>12</v>
      </c>
      <c r="X3725" s="27">
        <f t="shared" si="174"/>
        <v>2.0299996274999996</v>
      </c>
    </row>
    <row r="3726" spans="1:24" x14ac:dyDescent="0.25">
      <c r="A3726" s="26">
        <v>46265</v>
      </c>
      <c r="B3726" s="27" t="s">
        <v>10645</v>
      </c>
      <c r="C3726" s="27" t="s">
        <v>4017</v>
      </c>
      <c r="D3726" s="27" t="s">
        <v>993</v>
      </c>
      <c r="E3726" s="27" t="s">
        <v>35</v>
      </c>
      <c r="F3726" s="27" t="s">
        <v>23</v>
      </c>
      <c r="G3726" s="27" t="s">
        <v>36</v>
      </c>
      <c r="H3726" s="27" t="s">
        <v>24</v>
      </c>
      <c r="I3726" s="28">
        <v>1219461400</v>
      </c>
      <c r="J3726" s="28">
        <v>0</v>
      </c>
      <c r="K3726" s="28">
        <v>1219461400</v>
      </c>
      <c r="L3726" s="29">
        <v>1.1399999999999999</v>
      </c>
      <c r="M3726" s="29">
        <f>IFERROR(_xlfn.XLOOKUP($B3726,'Ownership Metrics'!$A:$A,'Ownership Metrics'!$B:$B),"")</f>
        <v>21.24</v>
      </c>
      <c r="N3726" s="28">
        <f>IFERROR(_xlfn.XLOOKUP($B3726,'Ownership Metrics'!$A:$A,'Ownership Metrics'!$C:$C),"")</f>
        <v>733</v>
      </c>
      <c r="O3726" s="29">
        <f>IFERROR(_xlfn.XLOOKUP($B3726,'Ownership Metrics'!$A:$A,'Ownership Metrics'!$D:$D),"")</f>
        <v>17.010000000000002</v>
      </c>
      <c r="P3726" s="29">
        <f>IFERROR(_xlfn.XLOOKUP($B3726,'Ownership Metrics'!$A:$A,'Ownership Metrics'!$E:$E),"")</f>
        <v>41.16</v>
      </c>
      <c r="Q3726" s="30">
        <f>IFERROR(_xlfn.XLOOKUP($B3726,'Ownership Metrics'!$A:$A,'Ownership Metrics'!$F:$F),"")</f>
        <v>17</v>
      </c>
      <c r="R3726" s="30">
        <f>IFERROR(_xlfn.XLOOKUP($B3726,'Ownership Metrics'!$A:$A,'Ownership Metrics'!$G:$G),"")</f>
        <v>21</v>
      </c>
      <c r="S3726" s="27" t="str">
        <f>IFERROR(_xlfn.XLOOKUP($B3726,'Ownership Metrics'!$A:$A,'Ownership Metrics'!$H:$H),"")</f>
        <v>Moderat</v>
      </c>
      <c r="T3726" s="27" t="str">
        <f>IFERROR(_xlfn.XLOOKUP($B3726,'Ownership Metrics'!$A:$A,'Ownership Metrics'!$I:$I),"")</f>
        <v>Rendah</v>
      </c>
      <c r="U3726" s="27">
        <f>IF(COUNTIFS($B$2:$B3726,$B3726,$D$2:$D3726,$D3726)=1,1,0)</f>
        <v>1</v>
      </c>
      <c r="V3726" s="27">
        <f t="shared" si="175"/>
        <v>1.1399999999999999</v>
      </c>
      <c r="W3726" s="27">
        <f t="shared" si="176"/>
        <v>17</v>
      </c>
      <c r="X3726" s="27">
        <f t="shared" si="174"/>
        <v>1.1399996273999999</v>
      </c>
    </row>
    <row r="3727" spans="1:24" x14ac:dyDescent="0.25">
      <c r="A3727" s="26">
        <v>46265</v>
      </c>
      <c r="B3727" s="27" t="s">
        <v>10645</v>
      </c>
      <c r="C3727" s="27" t="s">
        <v>4017</v>
      </c>
      <c r="D3727" s="27" t="s">
        <v>3581</v>
      </c>
      <c r="E3727" s="27" t="s">
        <v>124</v>
      </c>
      <c r="F3727" s="27" t="s">
        <v>32</v>
      </c>
      <c r="G3727" s="27"/>
      <c r="H3727" s="27" t="s">
        <v>56</v>
      </c>
      <c r="I3727" s="28">
        <v>15725026164</v>
      </c>
      <c r="J3727" s="28">
        <v>0</v>
      </c>
      <c r="K3727" s="28">
        <v>15725026164</v>
      </c>
      <c r="L3727" s="29">
        <v>14.65</v>
      </c>
      <c r="M3727" s="29">
        <f>IFERROR(_xlfn.XLOOKUP($B3727,'Ownership Metrics'!$A:$A,'Ownership Metrics'!$B:$B),"")</f>
        <v>21.24</v>
      </c>
      <c r="N3727" s="28">
        <f>IFERROR(_xlfn.XLOOKUP($B3727,'Ownership Metrics'!$A:$A,'Ownership Metrics'!$C:$C),"")</f>
        <v>733</v>
      </c>
      <c r="O3727" s="29">
        <f>IFERROR(_xlfn.XLOOKUP($B3727,'Ownership Metrics'!$A:$A,'Ownership Metrics'!$D:$D),"")</f>
        <v>17.010000000000002</v>
      </c>
      <c r="P3727" s="29">
        <f>IFERROR(_xlfn.XLOOKUP($B3727,'Ownership Metrics'!$A:$A,'Ownership Metrics'!$E:$E),"")</f>
        <v>41.16</v>
      </c>
      <c r="Q3727" s="30">
        <f>IFERROR(_xlfn.XLOOKUP($B3727,'Ownership Metrics'!$A:$A,'Ownership Metrics'!$F:$F),"")</f>
        <v>17</v>
      </c>
      <c r="R3727" s="30">
        <f>IFERROR(_xlfn.XLOOKUP($B3727,'Ownership Metrics'!$A:$A,'Ownership Metrics'!$G:$G),"")</f>
        <v>21</v>
      </c>
      <c r="S3727" s="27" t="str">
        <f>IFERROR(_xlfn.XLOOKUP($B3727,'Ownership Metrics'!$A:$A,'Ownership Metrics'!$H:$H),"")</f>
        <v>Moderat</v>
      </c>
      <c r="T3727" s="27" t="str">
        <f>IFERROR(_xlfn.XLOOKUP($B3727,'Ownership Metrics'!$A:$A,'Ownership Metrics'!$I:$I),"")</f>
        <v>Rendah</v>
      </c>
      <c r="U3727" s="27">
        <f>IF(COUNTIFS($B$2:$B3727,$B3727,$D$2:$D3727,$D3727)=1,1,0)</f>
        <v>1</v>
      </c>
      <c r="V3727" s="27">
        <f t="shared" si="175"/>
        <v>14.65</v>
      </c>
      <c r="W3727" s="27">
        <f t="shared" si="176"/>
        <v>2</v>
      </c>
      <c r="X3727" s="27">
        <f t="shared" si="174"/>
        <v>14.6499996273</v>
      </c>
    </row>
    <row r="3728" spans="1:24" x14ac:dyDescent="0.25">
      <c r="A3728" s="26">
        <v>46265</v>
      </c>
      <c r="B3728" s="27" t="s">
        <v>10645</v>
      </c>
      <c r="C3728" s="27" t="s">
        <v>4017</v>
      </c>
      <c r="D3728" s="27" t="s">
        <v>4021</v>
      </c>
      <c r="E3728" s="27" t="s">
        <v>51</v>
      </c>
      <c r="F3728" s="27" t="s">
        <v>32</v>
      </c>
      <c r="G3728" s="27"/>
      <c r="H3728" s="27" t="s">
        <v>56</v>
      </c>
      <c r="I3728" s="28">
        <v>1921900000</v>
      </c>
      <c r="J3728" s="28">
        <v>0</v>
      </c>
      <c r="K3728" s="28">
        <v>1921900000</v>
      </c>
      <c r="L3728" s="29">
        <v>1.79</v>
      </c>
      <c r="M3728" s="29">
        <f>IFERROR(_xlfn.XLOOKUP($B3728,'Ownership Metrics'!$A:$A,'Ownership Metrics'!$B:$B),"")</f>
        <v>21.24</v>
      </c>
      <c r="N3728" s="28">
        <f>IFERROR(_xlfn.XLOOKUP($B3728,'Ownership Metrics'!$A:$A,'Ownership Metrics'!$C:$C),"")</f>
        <v>733</v>
      </c>
      <c r="O3728" s="29">
        <f>IFERROR(_xlfn.XLOOKUP($B3728,'Ownership Metrics'!$A:$A,'Ownership Metrics'!$D:$D),"")</f>
        <v>17.010000000000002</v>
      </c>
      <c r="P3728" s="29">
        <f>IFERROR(_xlfn.XLOOKUP($B3728,'Ownership Metrics'!$A:$A,'Ownership Metrics'!$E:$E),"")</f>
        <v>41.16</v>
      </c>
      <c r="Q3728" s="30">
        <f>IFERROR(_xlfn.XLOOKUP($B3728,'Ownership Metrics'!$A:$A,'Ownership Metrics'!$F:$F),"")</f>
        <v>17</v>
      </c>
      <c r="R3728" s="30">
        <f>IFERROR(_xlfn.XLOOKUP($B3728,'Ownership Metrics'!$A:$A,'Ownership Metrics'!$G:$G),"")</f>
        <v>21</v>
      </c>
      <c r="S3728" s="27" t="str">
        <f>IFERROR(_xlfn.XLOOKUP($B3728,'Ownership Metrics'!$A:$A,'Ownership Metrics'!$H:$H),"")</f>
        <v>Moderat</v>
      </c>
      <c r="T3728" s="27" t="str">
        <f>IFERROR(_xlfn.XLOOKUP($B3728,'Ownership Metrics'!$A:$A,'Ownership Metrics'!$I:$I),"")</f>
        <v>Rendah</v>
      </c>
      <c r="U3728" s="27">
        <f>IF(COUNTIFS($B$2:$B3728,$B3728,$D$2:$D3728,$D3728)=1,1,0)</f>
        <v>1</v>
      </c>
      <c r="V3728" s="27">
        <f t="shared" si="175"/>
        <v>1.79</v>
      </c>
      <c r="W3728" s="27">
        <f t="shared" si="176"/>
        <v>15</v>
      </c>
      <c r="X3728" s="27">
        <f t="shared" si="174"/>
        <v>1.7899996272000001</v>
      </c>
    </row>
    <row r="3729" spans="1:24" x14ac:dyDescent="0.25">
      <c r="A3729" s="26">
        <v>46265</v>
      </c>
      <c r="B3729" s="27" t="s">
        <v>10645</v>
      </c>
      <c r="C3729" s="27" t="s">
        <v>4017</v>
      </c>
      <c r="D3729" s="27" t="s">
        <v>457</v>
      </c>
      <c r="E3729" s="27" t="s">
        <v>67</v>
      </c>
      <c r="F3729" s="27" t="s">
        <v>23</v>
      </c>
      <c r="G3729" s="27"/>
      <c r="H3729" s="27" t="s">
        <v>24</v>
      </c>
      <c r="I3729" s="28">
        <v>1509641282</v>
      </c>
      <c r="J3729" s="28">
        <v>0</v>
      </c>
      <c r="K3729" s="28">
        <v>1509641282</v>
      </c>
      <c r="L3729" s="29">
        <v>1.41</v>
      </c>
      <c r="M3729" s="29">
        <f>IFERROR(_xlfn.XLOOKUP($B3729,'Ownership Metrics'!$A:$A,'Ownership Metrics'!$B:$B),"")</f>
        <v>21.24</v>
      </c>
      <c r="N3729" s="28">
        <f>IFERROR(_xlfn.XLOOKUP($B3729,'Ownership Metrics'!$A:$A,'Ownership Metrics'!$C:$C),"")</f>
        <v>733</v>
      </c>
      <c r="O3729" s="29">
        <f>IFERROR(_xlfn.XLOOKUP($B3729,'Ownership Metrics'!$A:$A,'Ownership Metrics'!$D:$D),"")</f>
        <v>17.010000000000002</v>
      </c>
      <c r="P3729" s="29">
        <f>IFERROR(_xlfn.XLOOKUP($B3729,'Ownership Metrics'!$A:$A,'Ownership Metrics'!$E:$E),"")</f>
        <v>41.16</v>
      </c>
      <c r="Q3729" s="30">
        <f>IFERROR(_xlfn.XLOOKUP($B3729,'Ownership Metrics'!$A:$A,'Ownership Metrics'!$F:$F),"")</f>
        <v>17</v>
      </c>
      <c r="R3729" s="30">
        <f>IFERROR(_xlfn.XLOOKUP($B3729,'Ownership Metrics'!$A:$A,'Ownership Metrics'!$G:$G),"")</f>
        <v>21</v>
      </c>
      <c r="S3729" s="27" t="str">
        <f>IFERROR(_xlfn.XLOOKUP($B3729,'Ownership Metrics'!$A:$A,'Ownership Metrics'!$H:$H),"")</f>
        <v>Moderat</v>
      </c>
      <c r="T3729" s="27" t="str">
        <f>IFERROR(_xlfn.XLOOKUP($B3729,'Ownership Metrics'!$A:$A,'Ownership Metrics'!$I:$I),"")</f>
        <v>Rendah</v>
      </c>
      <c r="U3729" s="27">
        <f>IF(COUNTIFS($B$2:$B3729,$B3729,$D$2:$D3729,$D3729)=1,1,0)</f>
        <v>1</v>
      </c>
      <c r="V3729" s="27">
        <f t="shared" si="175"/>
        <v>1.41</v>
      </c>
      <c r="W3729" s="27">
        <f t="shared" si="176"/>
        <v>16</v>
      </c>
      <c r="X3729" s="27">
        <f t="shared" si="174"/>
        <v>1.4099996270999999</v>
      </c>
    </row>
    <row r="3730" spans="1:24" x14ac:dyDescent="0.25">
      <c r="A3730" s="26">
        <v>46265</v>
      </c>
      <c r="B3730" s="27" t="s">
        <v>10645</v>
      </c>
      <c r="C3730" s="27" t="s">
        <v>4017</v>
      </c>
      <c r="D3730" s="27" t="s">
        <v>4022</v>
      </c>
      <c r="E3730" s="27" t="s">
        <v>67</v>
      </c>
      <c r="F3730" s="27" t="s">
        <v>23</v>
      </c>
      <c r="G3730" s="27"/>
      <c r="H3730" s="27" t="s">
        <v>24</v>
      </c>
      <c r="I3730" s="28">
        <v>10197825300</v>
      </c>
      <c r="J3730" s="28">
        <v>0</v>
      </c>
      <c r="K3730" s="28">
        <v>10197825300</v>
      </c>
      <c r="L3730" s="29">
        <v>9.5</v>
      </c>
      <c r="M3730" s="29">
        <f>IFERROR(_xlfn.XLOOKUP($B3730,'Ownership Metrics'!$A:$A,'Ownership Metrics'!$B:$B),"")</f>
        <v>21.24</v>
      </c>
      <c r="N3730" s="28">
        <f>IFERROR(_xlfn.XLOOKUP($B3730,'Ownership Metrics'!$A:$A,'Ownership Metrics'!$C:$C),"")</f>
        <v>733</v>
      </c>
      <c r="O3730" s="29">
        <f>IFERROR(_xlfn.XLOOKUP($B3730,'Ownership Metrics'!$A:$A,'Ownership Metrics'!$D:$D),"")</f>
        <v>17.010000000000002</v>
      </c>
      <c r="P3730" s="29">
        <f>IFERROR(_xlfn.XLOOKUP($B3730,'Ownership Metrics'!$A:$A,'Ownership Metrics'!$E:$E),"")</f>
        <v>41.16</v>
      </c>
      <c r="Q3730" s="30">
        <f>IFERROR(_xlfn.XLOOKUP($B3730,'Ownership Metrics'!$A:$A,'Ownership Metrics'!$F:$F),"")</f>
        <v>17</v>
      </c>
      <c r="R3730" s="30">
        <f>IFERROR(_xlfn.XLOOKUP($B3730,'Ownership Metrics'!$A:$A,'Ownership Metrics'!$G:$G),"")</f>
        <v>21</v>
      </c>
      <c r="S3730" s="27" t="str">
        <f>IFERROR(_xlfn.XLOOKUP($B3730,'Ownership Metrics'!$A:$A,'Ownership Metrics'!$H:$H),"")</f>
        <v>Moderat</v>
      </c>
      <c r="T3730" s="27" t="str">
        <f>IFERROR(_xlfn.XLOOKUP($B3730,'Ownership Metrics'!$A:$A,'Ownership Metrics'!$I:$I),"")</f>
        <v>Rendah</v>
      </c>
      <c r="U3730" s="27">
        <f>IF(COUNTIFS($B$2:$B3730,$B3730,$D$2:$D3730,$D3730)=1,1,0)</f>
        <v>1</v>
      </c>
      <c r="V3730" s="27">
        <f t="shared" si="175"/>
        <v>9.5</v>
      </c>
      <c r="W3730" s="27">
        <f t="shared" si="176"/>
        <v>3</v>
      </c>
      <c r="X3730" s="27">
        <f t="shared" si="174"/>
        <v>9.4999996269999993</v>
      </c>
    </row>
    <row r="3731" spans="1:24" x14ac:dyDescent="0.25">
      <c r="A3731" s="26">
        <v>46265</v>
      </c>
      <c r="B3731" s="27" t="s">
        <v>10646</v>
      </c>
      <c r="C3731" s="27" t="s">
        <v>4024</v>
      </c>
      <c r="D3731" s="27" t="s">
        <v>697</v>
      </c>
      <c r="E3731" s="27" t="s">
        <v>35</v>
      </c>
      <c r="F3731" s="27" t="s">
        <v>23</v>
      </c>
      <c r="G3731" s="27" t="s">
        <v>36</v>
      </c>
      <c r="H3731" s="27" t="s">
        <v>24</v>
      </c>
      <c r="I3731" s="28">
        <v>238739000</v>
      </c>
      <c r="J3731" s="28">
        <v>0</v>
      </c>
      <c r="K3731" s="28">
        <v>238739000</v>
      </c>
      <c r="L3731" s="29">
        <v>1.23</v>
      </c>
      <c r="M3731" s="29">
        <f>IFERROR(_xlfn.XLOOKUP($B3731,'Ownership Metrics'!$A:$A,'Ownership Metrics'!$B:$B),"")</f>
        <v>17.03</v>
      </c>
      <c r="N3731" s="28">
        <f>IFERROR(_xlfn.XLOOKUP($B3731,'Ownership Metrics'!$A:$A,'Ownership Metrics'!$C:$C),"")</f>
        <v>6277</v>
      </c>
      <c r="O3731" s="29">
        <f>IFERROR(_xlfn.XLOOKUP($B3731,'Ownership Metrics'!$A:$A,'Ownership Metrics'!$D:$D),"")</f>
        <v>79.2</v>
      </c>
      <c r="P3731" s="29">
        <f>IFERROR(_xlfn.XLOOKUP($B3731,'Ownership Metrics'!$A:$A,'Ownership Metrics'!$E:$E),"")</f>
        <v>81.739999999999995</v>
      </c>
      <c r="Q3731" s="30">
        <f>IFERROR(_xlfn.XLOOKUP($B3731,'Ownership Metrics'!$A:$A,'Ownership Metrics'!$F:$F),"")</f>
        <v>4</v>
      </c>
      <c r="R3731" s="30">
        <f>IFERROR(_xlfn.XLOOKUP($B3731,'Ownership Metrics'!$A:$A,'Ownership Metrics'!$G:$G),"")</f>
        <v>74</v>
      </c>
      <c r="S3731" s="27" t="str">
        <f>IFERROR(_xlfn.XLOOKUP($B3731,'Ownership Metrics'!$A:$A,'Ownership Metrics'!$H:$H),"")</f>
        <v>Mayoritas</v>
      </c>
      <c r="T3731" s="27" t="str">
        <f>IFERROR(_xlfn.XLOOKUP($B3731,'Ownership Metrics'!$A:$A,'Ownership Metrics'!$I:$I),"")</f>
        <v>Tinggi</v>
      </c>
      <c r="U3731" s="27">
        <f>IF(COUNTIFS($B$2:$B3731,$B3731,$D$2:$D3731,$D3731)=1,1,0)</f>
        <v>1</v>
      </c>
      <c r="V3731" s="27">
        <f t="shared" si="175"/>
        <v>1.23</v>
      </c>
      <c r="W3731" s="27">
        <f t="shared" si="176"/>
        <v>3</v>
      </c>
      <c r="X3731" s="27">
        <f t="shared" si="174"/>
        <v>1.2299996269</v>
      </c>
    </row>
    <row r="3732" spans="1:24" x14ac:dyDescent="0.25">
      <c r="A3732" s="26">
        <v>46265</v>
      </c>
      <c r="B3732" s="27" t="s">
        <v>10646</v>
      </c>
      <c r="C3732" s="27" t="s">
        <v>4024</v>
      </c>
      <c r="D3732" s="27" t="s">
        <v>551</v>
      </c>
      <c r="E3732" s="27" t="s">
        <v>98</v>
      </c>
      <c r="F3732" s="27" t="s">
        <v>23</v>
      </c>
      <c r="G3732" s="27"/>
      <c r="H3732" s="27" t="s">
        <v>24</v>
      </c>
      <c r="I3732" s="28">
        <v>252890000</v>
      </c>
      <c r="J3732" s="28">
        <v>0</v>
      </c>
      <c r="K3732" s="28">
        <v>252890000</v>
      </c>
      <c r="L3732" s="29">
        <v>1.31</v>
      </c>
      <c r="M3732" s="29">
        <f>IFERROR(_xlfn.XLOOKUP($B3732,'Ownership Metrics'!$A:$A,'Ownership Metrics'!$B:$B),"")</f>
        <v>17.03</v>
      </c>
      <c r="N3732" s="28">
        <f>IFERROR(_xlfn.XLOOKUP($B3732,'Ownership Metrics'!$A:$A,'Ownership Metrics'!$C:$C),"")</f>
        <v>6277</v>
      </c>
      <c r="O3732" s="29">
        <f>IFERROR(_xlfn.XLOOKUP($B3732,'Ownership Metrics'!$A:$A,'Ownership Metrics'!$D:$D),"")</f>
        <v>79.2</v>
      </c>
      <c r="P3732" s="29">
        <f>IFERROR(_xlfn.XLOOKUP($B3732,'Ownership Metrics'!$A:$A,'Ownership Metrics'!$E:$E),"")</f>
        <v>81.739999999999995</v>
      </c>
      <c r="Q3732" s="30">
        <f>IFERROR(_xlfn.XLOOKUP($B3732,'Ownership Metrics'!$A:$A,'Ownership Metrics'!$F:$F),"")</f>
        <v>4</v>
      </c>
      <c r="R3732" s="30">
        <f>IFERROR(_xlfn.XLOOKUP($B3732,'Ownership Metrics'!$A:$A,'Ownership Metrics'!$G:$G),"")</f>
        <v>74</v>
      </c>
      <c r="S3732" s="27" t="str">
        <f>IFERROR(_xlfn.XLOOKUP($B3732,'Ownership Metrics'!$A:$A,'Ownership Metrics'!$H:$H),"")</f>
        <v>Mayoritas</v>
      </c>
      <c r="T3732" s="27" t="str">
        <f>IFERROR(_xlfn.XLOOKUP($B3732,'Ownership Metrics'!$A:$A,'Ownership Metrics'!$I:$I),"")</f>
        <v>Tinggi</v>
      </c>
      <c r="U3732" s="27">
        <f>IF(COUNTIFS($B$2:$B3732,$B3732,$D$2:$D3732,$D3732)=1,1,0)</f>
        <v>1</v>
      </c>
      <c r="V3732" s="27">
        <f t="shared" si="175"/>
        <v>1.31</v>
      </c>
      <c r="W3732" s="27">
        <f t="shared" si="176"/>
        <v>2</v>
      </c>
      <c r="X3732" s="27">
        <f t="shared" si="174"/>
        <v>1.3099996268</v>
      </c>
    </row>
    <row r="3733" spans="1:24" x14ac:dyDescent="0.25">
      <c r="A3733" s="26">
        <v>46265</v>
      </c>
      <c r="B3733" s="27" t="s">
        <v>10646</v>
      </c>
      <c r="C3733" s="27" t="s">
        <v>4024</v>
      </c>
      <c r="D3733" s="27" t="s">
        <v>106</v>
      </c>
      <c r="E3733" s="27" t="s">
        <v>22</v>
      </c>
      <c r="F3733" s="27" t="s">
        <v>23</v>
      </c>
      <c r="G3733" s="27"/>
      <c r="H3733" s="27"/>
      <c r="I3733" s="28">
        <v>0</v>
      </c>
      <c r="J3733" s="28">
        <v>15322346345</v>
      </c>
      <c r="K3733" s="28">
        <v>15322346345</v>
      </c>
      <c r="L3733" s="29">
        <v>79.2</v>
      </c>
      <c r="M3733" s="29">
        <f>IFERROR(_xlfn.XLOOKUP($B3733,'Ownership Metrics'!$A:$A,'Ownership Metrics'!$B:$B),"")</f>
        <v>17.03</v>
      </c>
      <c r="N3733" s="28">
        <f>IFERROR(_xlfn.XLOOKUP($B3733,'Ownership Metrics'!$A:$A,'Ownership Metrics'!$C:$C),"")</f>
        <v>6277</v>
      </c>
      <c r="O3733" s="29">
        <f>IFERROR(_xlfn.XLOOKUP($B3733,'Ownership Metrics'!$A:$A,'Ownership Metrics'!$D:$D),"")</f>
        <v>79.2</v>
      </c>
      <c r="P3733" s="29">
        <f>IFERROR(_xlfn.XLOOKUP($B3733,'Ownership Metrics'!$A:$A,'Ownership Metrics'!$E:$E),"")</f>
        <v>81.739999999999995</v>
      </c>
      <c r="Q3733" s="30">
        <f>IFERROR(_xlfn.XLOOKUP($B3733,'Ownership Metrics'!$A:$A,'Ownership Metrics'!$F:$F),"")</f>
        <v>4</v>
      </c>
      <c r="R3733" s="30">
        <f>IFERROR(_xlfn.XLOOKUP($B3733,'Ownership Metrics'!$A:$A,'Ownership Metrics'!$G:$G),"")</f>
        <v>74</v>
      </c>
      <c r="S3733" s="27" t="str">
        <f>IFERROR(_xlfn.XLOOKUP($B3733,'Ownership Metrics'!$A:$A,'Ownership Metrics'!$H:$H),"")</f>
        <v>Mayoritas</v>
      </c>
      <c r="T3733" s="27" t="str">
        <f>IFERROR(_xlfn.XLOOKUP($B3733,'Ownership Metrics'!$A:$A,'Ownership Metrics'!$I:$I),"")</f>
        <v>Tinggi</v>
      </c>
      <c r="U3733" s="27">
        <f>IF(COUNTIFS($B$2:$B3733,$B3733,$D$2:$D3733,$D3733)=1,1,0)</f>
        <v>1</v>
      </c>
      <c r="V3733" s="27">
        <f t="shared" si="175"/>
        <v>79.2</v>
      </c>
      <c r="W3733" s="27">
        <f t="shared" si="176"/>
        <v>1</v>
      </c>
      <c r="X3733" s="27">
        <f t="shared" si="174"/>
        <v>79.199999626700006</v>
      </c>
    </row>
    <row r="3734" spans="1:24" x14ac:dyDescent="0.25">
      <c r="A3734" s="26">
        <v>46265</v>
      </c>
      <c r="B3734" s="27" t="s">
        <v>10646</v>
      </c>
      <c r="C3734" s="27" t="s">
        <v>4024</v>
      </c>
      <c r="D3734" s="27" t="s">
        <v>2636</v>
      </c>
      <c r="E3734" s="27" t="s">
        <v>67</v>
      </c>
      <c r="F3734" s="27" t="s">
        <v>32</v>
      </c>
      <c r="G3734" s="27"/>
      <c r="H3734" s="27" t="s">
        <v>133</v>
      </c>
      <c r="I3734" s="28">
        <v>237366400</v>
      </c>
      <c r="J3734" s="28">
        <v>0</v>
      </c>
      <c r="K3734" s="28">
        <v>237366400</v>
      </c>
      <c r="L3734" s="29">
        <v>1.23</v>
      </c>
      <c r="M3734" s="29">
        <f>IFERROR(_xlfn.XLOOKUP($B3734,'Ownership Metrics'!$A:$A,'Ownership Metrics'!$B:$B),"")</f>
        <v>17.03</v>
      </c>
      <c r="N3734" s="28">
        <f>IFERROR(_xlfn.XLOOKUP($B3734,'Ownership Metrics'!$A:$A,'Ownership Metrics'!$C:$C),"")</f>
        <v>6277</v>
      </c>
      <c r="O3734" s="29">
        <f>IFERROR(_xlfn.XLOOKUP($B3734,'Ownership Metrics'!$A:$A,'Ownership Metrics'!$D:$D),"")</f>
        <v>79.2</v>
      </c>
      <c r="P3734" s="29">
        <f>IFERROR(_xlfn.XLOOKUP($B3734,'Ownership Metrics'!$A:$A,'Ownership Metrics'!$E:$E),"")</f>
        <v>81.739999999999995</v>
      </c>
      <c r="Q3734" s="30">
        <f>IFERROR(_xlfn.XLOOKUP($B3734,'Ownership Metrics'!$A:$A,'Ownership Metrics'!$F:$F),"")</f>
        <v>4</v>
      </c>
      <c r="R3734" s="30">
        <f>IFERROR(_xlfn.XLOOKUP($B3734,'Ownership Metrics'!$A:$A,'Ownership Metrics'!$G:$G),"")</f>
        <v>74</v>
      </c>
      <c r="S3734" s="27" t="str">
        <f>IFERROR(_xlfn.XLOOKUP($B3734,'Ownership Metrics'!$A:$A,'Ownership Metrics'!$H:$H),"")</f>
        <v>Mayoritas</v>
      </c>
      <c r="T3734" s="27" t="str">
        <f>IFERROR(_xlfn.XLOOKUP($B3734,'Ownership Metrics'!$A:$A,'Ownership Metrics'!$I:$I),"")</f>
        <v>Tinggi</v>
      </c>
      <c r="U3734" s="27">
        <f>IF(COUNTIFS($B$2:$B3734,$B3734,$D$2:$D3734,$D3734)=1,1,0)</f>
        <v>1</v>
      </c>
      <c r="V3734" s="27">
        <f t="shared" si="175"/>
        <v>1.23</v>
      </c>
      <c r="W3734" s="27">
        <f t="shared" si="176"/>
        <v>4</v>
      </c>
      <c r="X3734" s="27">
        <f t="shared" si="174"/>
        <v>1.2299996266</v>
      </c>
    </row>
    <row r="3735" spans="1:24" x14ac:dyDescent="0.25">
      <c r="A3735" s="26">
        <v>46265</v>
      </c>
      <c r="B3735" s="27" t="s">
        <v>10647</v>
      </c>
      <c r="C3735" s="27" t="s">
        <v>4026</v>
      </c>
      <c r="D3735" s="27" t="s">
        <v>4027</v>
      </c>
      <c r="E3735" s="27" t="s">
        <v>22</v>
      </c>
      <c r="F3735" s="27" t="s">
        <v>23</v>
      </c>
      <c r="G3735" s="27"/>
      <c r="H3735" s="27" t="s">
        <v>24</v>
      </c>
      <c r="I3735" s="28">
        <v>0</v>
      </c>
      <c r="J3735" s="28">
        <v>1719000334</v>
      </c>
      <c r="K3735" s="28">
        <v>1719000334</v>
      </c>
      <c r="L3735" s="29">
        <v>9.44</v>
      </c>
      <c r="M3735" s="29">
        <f>IFERROR(_xlfn.XLOOKUP($B3735,'Ownership Metrics'!$A:$A,'Ownership Metrics'!$B:$B),"")</f>
        <v>44.47</v>
      </c>
      <c r="N3735" s="28">
        <f>IFERROR(_xlfn.XLOOKUP($B3735,'Ownership Metrics'!$A:$A,'Ownership Metrics'!$C:$C),"")</f>
        <v>397</v>
      </c>
      <c r="O3735" s="29">
        <f>IFERROR(_xlfn.XLOOKUP($B3735,'Ownership Metrics'!$A:$A,'Ownership Metrics'!$D:$D),"")</f>
        <v>13.77</v>
      </c>
      <c r="P3735" s="29">
        <f>IFERROR(_xlfn.XLOOKUP($B3735,'Ownership Metrics'!$A:$A,'Ownership Metrics'!$E:$E),"")</f>
        <v>28.34</v>
      </c>
      <c r="Q3735" s="30">
        <f>IFERROR(_xlfn.XLOOKUP($B3735,'Ownership Metrics'!$A:$A,'Ownership Metrics'!$F:$F),"")</f>
        <v>13</v>
      </c>
      <c r="R3735" s="30">
        <f>IFERROR(_xlfn.XLOOKUP($B3735,'Ownership Metrics'!$A:$A,'Ownership Metrics'!$G:$G),"")</f>
        <v>19</v>
      </c>
      <c r="S3735" s="27" t="str">
        <f>IFERROR(_xlfn.XLOOKUP($B3735,'Ownership Metrics'!$A:$A,'Ownership Metrics'!$H:$H),"")</f>
        <v>Tersebar</v>
      </c>
      <c r="T3735" s="27" t="str">
        <f>IFERROR(_xlfn.XLOOKUP($B3735,'Ownership Metrics'!$A:$A,'Ownership Metrics'!$I:$I),"")</f>
        <v>Rendah</v>
      </c>
      <c r="U3735" s="27">
        <f>IF(COUNTIFS($B$2:$B3735,$B3735,$D$2:$D3735,$D3735)=1,1,0)</f>
        <v>1</v>
      </c>
      <c r="V3735" s="27">
        <f t="shared" si="175"/>
        <v>9.44</v>
      </c>
      <c r="W3735" s="27">
        <f t="shared" si="176"/>
        <v>2</v>
      </c>
      <c r="X3735" s="27">
        <f t="shared" si="174"/>
        <v>9.4399996264999988</v>
      </c>
    </row>
    <row r="3736" spans="1:24" x14ac:dyDescent="0.25">
      <c r="A3736" s="26">
        <v>46265</v>
      </c>
      <c r="B3736" s="27" t="s">
        <v>10647</v>
      </c>
      <c r="C3736" s="27" t="s">
        <v>4026</v>
      </c>
      <c r="D3736" s="27" t="s">
        <v>661</v>
      </c>
      <c r="E3736" s="27" t="s">
        <v>22</v>
      </c>
      <c r="F3736" s="27" t="s">
        <v>23</v>
      </c>
      <c r="G3736" s="27"/>
      <c r="H3736" s="27" t="s">
        <v>24</v>
      </c>
      <c r="I3736" s="28">
        <v>933400000</v>
      </c>
      <c r="J3736" s="28">
        <v>0</v>
      </c>
      <c r="K3736" s="28">
        <v>933400000</v>
      </c>
      <c r="L3736" s="29">
        <v>5.13</v>
      </c>
      <c r="M3736" s="29">
        <f>IFERROR(_xlfn.XLOOKUP($B3736,'Ownership Metrics'!$A:$A,'Ownership Metrics'!$B:$B),"")</f>
        <v>44.47</v>
      </c>
      <c r="N3736" s="28">
        <f>IFERROR(_xlfn.XLOOKUP($B3736,'Ownership Metrics'!$A:$A,'Ownership Metrics'!$C:$C),"")</f>
        <v>397</v>
      </c>
      <c r="O3736" s="29">
        <f>IFERROR(_xlfn.XLOOKUP($B3736,'Ownership Metrics'!$A:$A,'Ownership Metrics'!$D:$D),"")</f>
        <v>13.77</v>
      </c>
      <c r="P3736" s="29">
        <f>IFERROR(_xlfn.XLOOKUP($B3736,'Ownership Metrics'!$A:$A,'Ownership Metrics'!$E:$E),"")</f>
        <v>28.34</v>
      </c>
      <c r="Q3736" s="30">
        <f>IFERROR(_xlfn.XLOOKUP($B3736,'Ownership Metrics'!$A:$A,'Ownership Metrics'!$F:$F),"")</f>
        <v>13</v>
      </c>
      <c r="R3736" s="30">
        <f>IFERROR(_xlfn.XLOOKUP($B3736,'Ownership Metrics'!$A:$A,'Ownership Metrics'!$G:$G),"")</f>
        <v>19</v>
      </c>
      <c r="S3736" s="27" t="str">
        <f>IFERROR(_xlfn.XLOOKUP($B3736,'Ownership Metrics'!$A:$A,'Ownership Metrics'!$H:$H),"")</f>
        <v>Tersebar</v>
      </c>
      <c r="T3736" s="27" t="str">
        <f>IFERROR(_xlfn.XLOOKUP($B3736,'Ownership Metrics'!$A:$A,'Ownership Metrics'!$I:$I),"")</f>
        <v>Rendah</v>
      </c>
      <c r="U3736" s="27">
        <f>IF(COUNTIFS($B$2:$B3736,$B3736,$D$2:$D3736,$D3736)=1,1,0)</f>
        <v>1</v>
      </c>
      <c r="V3736" s="27">
        <f t="shared" si="175"/>
        <v>5.13</v>
      </c>
      <c r="W3736" s="27">
        <f t="shared" si="176"/>
        <v>3</v>
      </c>
      <c r="X3736" s="27">
        <f t="shared" si="174"/>
        <v>5.1299996264000001</v>
      </c>
    </row>
    <row r="3737" spans="1:24" x14ac:dyDescent="0.25">
      <c r="A3737" s="26">
        <v>46265</v>
      </c>
      <c r="B3737" s="27" t="s">
        <v>10647</v>
      </c>
      <c r="C3737" s="27" t="s">
        <v>4026</v>
      </c>
      <c r="D3737" s="27" t="s">
        <v>4028</v>
      </c>
      <c r="E3737" s="27" t="s">
        <v>74</v>
      </c>
      <c r="F3737" s="27" t="s">
        <v>23</v>
      </c>
      <c r="G3737" s="27"/>
      <c r="H3737" s="27" t="s">
        <v>24</v>
      </c>
      <c r="I3737" s="28">
        <v>777811500</v>
      </c>
      <c r="J3737" s="28">
        <v>0</v>
      </c>
      <c r="K3737" s="28">
        <v>777811500</v>
      </c>
      <c r="L3737" s="29">
        <v>4.2699999999999996</v>
      </c>
      <c r="M3737" s="29">
        <f>IFERROR(_xlfn.XLOOKUP($B3737,'Ownership Metrics'!$A:$A,'Ownership Metrics'!$B:$B),"")</f>
        <v>44.47</v>
      </c>
      <c r="N3737" s="28">
        <f>IFERROR(_xlfn.XLOOKUP($B3737,'Ownership Metrics'!$A:$A,'Ownership Metrics'!$C:$C),"")</f>
        <v>397</v>
      </c>
      <c r="O3737" s="29">
        <f>IFERROR(_xlfn.XLOOKUP($B3737,'Ownership Metrics'!$A:$A,'Ownership Metrics'!$D:$D),"")</f>
        <v>13.77</v>
      </c>
      <c r="P3737" s="29">
        <f>IFERROR(_xlfn.XLOOKUP($B3737,'Ownership Metrics'!$A:$A,'Ownership Metrics'!$E:$E),"")</f>
        <v>28.34</v>
      </c>
      <c r="Q3737" s="30">
        <f>IFERROR(_xlfn.XLOOKUP($B3737,'Ownership Metrics'!$A:$A,'Ownership Metrics'!$F:$F),"")</f>
        <v>13</v>
      </c>
      <c r="R3737" s="30">
        <f>IFERROR(_xlfn.XLOOKUP($B3737,'Ownership Metrics'!$A:$A,'Ownership Metrics'!$G:$G),"")</f>
        <v>19</v>
      </c>
      <c r="S3737" s="27" t="str">
        <f>IFERROR(_xlfn.XLOOKUP($B3737,'Ownership Metrics'!$A:$A,'Ownership Metrics'!$H:$H),"")</f>
        <v>Tersebar</v>
      </c>
      <c r="T3737" s="27" t="str">
        <f>IFERROR(_xlfn.XLOOKUP($B3737,'Ownership Metrics'!$A:$A,'Ownership Metrics'!$I:$I),"")</f>
        <v>Rendah</v>
      </c>
      <c r="U3737" s="27">
        <f>IF(COUNTIFS($B$2:$B3737,$B3737,$D$2:$D3737,$D3737)=1,1,0)</f>
        <v>1</v>
      </c>
      <c r="V3737" s="27">
        <f t="shared" si="175"/>
        <v>4.2699999999999996</v>
      </c>
      <c r="W3737" s="27">
        <f t="shared" si="176"/>
        <v>5</v>
      </c>
      <c r="X3737" s="27">
        <f t="shared" si="174"/>
        <v>4.2699996262999997</v>
      </c>
    </row>
    <row r="3738" spans="1:24" x14ac:dyDescent="0.25">
      <c r="A3738" s="26">
        <v>46265</v>
      </c>
      <c r="B3738" s="27" t="s">
        <v>10647</v>
      </c>
      <c r="C3738" s="27" t="s">
        <v>4026</v>
      </c>
      <c r="D3738" s="27" t="s">
        <v>4029</v>
      </c>
      <c r="E3738" s="27" t="s">
        <v>35</v>
      </c>
      <c r="F3738" s="27" t="s">
        <v>23</v>
      </c>
      <c r="G3738" s="27" t="s">
        <v>36</v>
      </c>
      <c r="H3738" s="27" t="s">
        <v>24</v>
      </c>
      <c r="I3738" s="28">
        <v>755543900</v>
      </c>
      <c r="J3738" s="28">
        <v>0</v>
      </c>
      <c r="K3738" s="28">
        <v>755543900</v>
      </c>
      <c r="L3738" s="29">
        <v>4.1500000000000004</v>
      </c>
      <c r="M3738" s="29">
        <f>IFERROR(_xlfn.XLOOKUP($B3738,'Ownership Metrics'!$A:$A,'Ownership Metrics'!$B:$B),"")</f>
        <v>44.47</v>
      </c>
      <c r="N3738" s="28">
        <f>IFERROR(_xlfn.XLOOKUP($B3738,'Ownership Metrics'!$A:$A,'Ownership Metrics'!$C:$C),"")</f>
        <v>397</v>
      </c>
      <c r="O3738" s="29">
        <f>IFERROR(_xlfn.XLOOKUP($B3738,'Ownership Metrics'!$A:$A,'Ownership Metrics'!$D:$D),"")</f>
        <v>13.77</v>
      </c>
      <c r="P3738" s="29">
        <f>IFERROR(_xlfn.XLOOKUP($B3738,'Ownership Metrics'!$A:$A,'Ownership Metrics'!$E:$E),"")</f>
        <v>28.34</v>
      </c>
      <c r="Q3738" s="30">
        <f>IFERROR(_xlfn.XLOOKUP($B3738,'Ownership Metrics'!$A:$A,'Ownership Metrics'!$F:$F),"")</f>
        <v>13</v>
      </c>
      <c r="R3738" s="30">
        <f>IFERROR(_xlfn.XLOOKUP($B3738,'Ownership Metrics'!$A:$A,'Ownership Metrics'!$G:$G),"")</f>
        <v>19</v>
      </c>
      <c r="S3738" s="27" t="str">
        <f>IFERROR(_xlfn.XLOOKUP($B3738,'Ownership Metrics'!$A:$A,'Ownership Metrics'!$H:$H),"")</f>
        <v>Tersebar</v>
      </c>
      <c r="T3738" s="27" t="str">
        <f>IFERROR(_xlfn.XLOOKUP($B3738,'Ownership Metrics'!$A:$A,'Ownership Metrics'!$I:$I),"")</f>
        <v>Rendah</v>
      </c>
      <c r="U3738" s="27">
        <f>IF(COUNTIFS($B$2:$B3738,$B3738,$D$2:$D3738,$D3738)=1,1,0)</f>
        <v>1</v>
      </c>
      <c r="V3738" s="27">
        <f t="shared" si="175"/>
        <v>4.1500000000000004</v>
      </c>
      <c r="W3738" s="27">
        <f t="shared" si="176"/>
        <v>6</v>
      </c>
      <c r="X3738" s="27">
        <f t="shared" si="174"/>
        <v>4.1499996262000005</v>
      </c>
    </row>
    <row r="3739" spans="1:24" x14ac:dyDescent="0.25">
      <c r="A3739" s="26">
        <v>46265</v>
      </c>
      <c r="B3739" s="27" t="s">
        <v>10647</v>
      </c>
      <c r="C3739" s="27" t="s">
        <v>4026</v>
      </c>
      <c r="D3739" s="27" t="s">
        <v>993</v>
      </c>
      <c r="E3739" s="27" t="s">
        <v>35</v>
      </c>
      <c r="F3739" s="27" t="s">
        <v>23</v>
      </c>
      <c r="G3739" s="27" t="s">
        <v>36</v>
      </c>
      <c r="H3739" s="27" t="s">
        <v>24</v>
      </c>
      <c r="I3739" s="28">
        <v>184921200</v>
      </c>
      <c r="J3739" s="28">
        <v>0</v>
      </c>
      <c r="K3739" s="28">
        <v>184921200</v>
      </c>
      <c r="L3739" s="29">
        <v>1.02</v>
      </c>
      <c r="M3739" s="29">
        <f>IFERROR(_xlfn.XLOOKUP($B3739,'Ownership Metrics'!$A:$A,'Ownership Metrics'!$B:$B),"")</f>
        <v>44.47</v>
      </c>
      <c r="N3739" s="28">
        <f>IFERROR(_xlfn.XLOOKUP($B3739,'Ownership Metrics'!$A:$A,'Ownership Metrics'!$C:$C),"")</f>
        <v>397</v>
      </c>
      <c r="O3739" s="29">
        <f>IFERROR(_xlfn.XLOOKUP($B3739,'Ownership Metrics'!$A:$A,'Ownership Metrics'!$D:$D),"")</f>
        <v>13.77</v>
      </c>
      <c r="P3739" s="29">
        <f>IFERROR(_xlfn.XLOOKUP($B3739,'Ownership Metrics'!$A:$A,'Ownership Metrics'!$E:$E),"")</f>
        <v>28.34</v>
      </c>
      <c r="Q3739" s="30">
        <f>IFERROR(_xlfn.XLOOKUP($B3739,'Ownership Metrics'!$A:$A,'Ownership Metrics'!$F:$F),"")</f>
        <v>13</v>
      </c>
      <c r="R3739" s="30">
        <f>IFERROR(_xlfn.XLOOKUP($B3739,'Ownership Metrics'!$A:$A,'Ownership Metrics'!$G:$G),"")</f>
        <v>19</v>
      </c>
      <c r="S3739" s="27" t="str">
        <f>IFERROR(_xlfn.XLOOKUP($B3739,'Ownership Metrics'!$A:$A,'Ownership Metrics'!$H:$H),"")</f>
        <v>Tersebar</v>
      </c>
      <c r="T3739" s="27" t="str">
        <f>IFERROR(_xlfn.XLOOKUP($B3739,'Ownership Metrics'!$A:$A,'Ownership Metrics'!$I:$I),"")</f>
        <v>Rendah</v>
      </c>
      <c r="U3739" s="27">
        <f>IF(COUNTIFS($B$2:$B3739,$B3739,$D$2:$D3739,$D3739)=1,1,0)</f>
        <v>1</v>
      </c>
      <c r="V3739" s="27">
        <f t="shared" si="175"/>
        <v>1.02</v>
      </c>
      <c r="W3739" s="27">
        <f t="shared" si="176"/>
        <v>13</v>
      </c>
      <c r="X3739" s="27">
        <f t="shared" si="174"/>
        <v>1.0199996260999999</v>
      </c>
    </row>
    <row r="3740" spans="1:24" x14ac:dyDescent="0.25">
      <c r="A3740" s="26">
        <v>46265</v>
      </c>
      <c r="B3740" s="27" t="s">
        <v>10647</v>
      </c>
      <c r="C3740" s="27" t="s">
        <v>4026</v>
      </c>
      <c r="D3740" s="27" t="s">
        <v>4030</v>
      </c>
      <c r="E3740" s="27" t="s">
        <v>35</v>
      </c>
      <c r="F3740" s="27" t="s">
        <v>23</v>
      </c>
      <c r="G3740" s="27" t="s">
        <v>36</v>
      </c>
      <c r="H3740" s="27" t="s">
        <v>24</v>
      </c>
      <c r="I3740" s="28">
        <v>412928000</v>
      </c>
      <c r="J3740" s="28">
        <v>0</v>
      </c>
      <c r="K3740" s="28">
        <v>412928000</v>
      </c>
      <c r="L3740" s="29">
        <v>2.27</v>
      </c>
      <c r="M3740" s="29">
        <f>IFERROR(_xlfn.XLOOKUP($B3740,'Ownership Metrics'!$A:$A,'Ownership Metrics'!$B:$B),"")</f>
        <v>44.47</v>
      </c>
      <c r="N3740" s="28">
        <f>IFERROR(_xlfn.XLOOKUP($B3740,'Ownership Metrics'!$A:$A,'Ownership Metrics'!$C:$C),"")</f>
        <v>397</v>
      </c>
      <c r="O3740" s="29">
        <f>IFERROR(_xlfn.XLOOKUP($B3740,'Ownership Metrics'!$A:$A,'Ownership Metrics'!$D:$D),"")</f>
        <v>13.77</v>
      </c>
      <c r="P3740" s="29">
        <f>IFERROR(_xlfn.XLOOKUP($B3740,'Ownership Metrics'!$A:$A,'Ownership Metrics'!$E:$E),"")</f>
        <v>28.34</v>
      </c>
      <c r="Q3740" s="30">
        <f>IFERROR(_xlfn.XLOOKUP($B3740,'Ownership Metrics'!$A:$A,'Ownership Metrics'!$F:$F),"")</f>
        <v>13</v>
      </c>
      <c r="R3740" s="30">
        <f>IFERROR(_xlfn.XLOOKUP($B3740,'Ownership Metrics'!$A:$A,'Ownership Metrics'!$G:$G),"")</f>
        <v>19</v>
      </c>
      <c r="S3740" s="27" t="str">
        <f>IFERROR(_xlfn.XLOOKUP($B3740,'Ownership Metrics'!$A:$A,'Ownership Metrics'!$H:$H),"")</f>
        <v>Tersebar</v>
      </c>
      <c r="T3740" s="27" t="str">
        <f>IFERROR(_xlfn.XLOOKUP($B3740,'Ownership Metrics'!$A:$A,'Ownership Metrics'!$I:$I),"")</f>
        <v>Rendah</v>
      </c>
      <c r="U3740" s="27">
        <f>IF(COUNTIFS($B$2:$B3740,$B3740,$D$2:$D3740,$D3740)=1,1,0)</f>
        <v>1</v>
      </c>
      <c r="V3740" s="27">
        <f t="shared" si="175"/>
        <v>2.27</v>
      </c>
      <c r="W3740" s="27">
        <f t="shared" si="176"/>
        <v>8</v>
      </c>
      <c r="X3740" s="27">
        <f t="shared" si="174"/>
        <v>2.2699996260000002</v>
      </c>
    </row>
    <row r="3741" spans="1:24" x14ac:dyDescent="0.25">
      <c r="A3741" s="26">
        <v>46265</v>
      </c>
      <c r="B3741" s="27" t="s">
        <v>10647</v>
      </c>
      <c r="C3741" s="27" t="s">
        <v>4026</v>
      </c>
      <c r="D3741" s="27" t="s">
        <v>4031</v>
      </c>
      <c r="E3741" s="27" t="s">
        <v>35</v>
      </c>
      <c r="F3741" s="27" t="s">
        <v>23</v>
      </c>
      <c r="G3741" s="27" t="s">
        <v>36</v>
      </c>
      <c r="H3741" s="27" t="s">
        <v>24</v>
      </c>
      <c r="I3741" s="28">
        <v>376340500</v>
      </c>
      <c r="J3741" s="28">
        <v>0</v>
      </c>
      <c r="K3741" s="28">
        <v>376340500</v>
      </c>
      <c r="L3741" s="29">
        <v>2.0699999999999998</v>
      </c>
      <c r="M3741" s="29">
        <f>IFERROR(_xlfn.XLOOKUP($B3741,'Ownership Metrics'!$A:$A,'Ownership Metrics'!$B:$B),"")</f>
        <v>44.47</v>
      </c>
      <c r="N3741" s="28">
        <f>IFERROR(_xlfn.XLOOKUP($B3741,'Ownership Metrics'!$A:$A,'Ownership Metrics'!$C:$C),"")</f>
        <v>397</v>
      </c>
      <c r="O3741" s="29">
        <f>IFERROR(_xlfn.XLOOKUP($B3741,'Ownership Metrics'!$A:$A,'Ownership Metrics'!$D:$D),"")</f>
        <v>13.77</v>
      </c>
      <c r="P3741" s="29">
        <f>IFERROR(_xlfn.XLOOKUP($B3741,'Ownership Metrics'!$A:$A,'Ownership Metrics'!$E:$E),"")</f>
        <v>28.34</v>
      </c>
      <c r="Q3741" s="30">
        <f>IFERROR(_xlfn.XLOOKUP($B3741,'Ownership Metrics'!$A:$A,'Ownership Metrics'!$F:$F),"")</f>
        <v>13</v>
      </c>
      <c r="R3741" s="30">
        <f>IFERROR(_xlfn.XLOOKUP($B3741,'Ownership Metrics'!$A:$A,'Ownership Metrics'!$G:$G),"")</f>
        <v>19</v>
      </c>
      <c r="S3741" s="27" t="str">
        <f>IFERROR(_xlfn.XLOOKUP($B3741,'Ownership Metrics'!$A:$A,'Ownership Metrics'!$H:$H),"")</f>
        <v>Tersebar</v>
      </c>
      <c r="T3741" s="27" t="str">
        <f>IFERROR(_xlfn.XLOOKUP($B3741,'Ownership Metrics'!$A:$A,'Ownership Metrics'!$I:$I),"")</f>
        <v>Rendah</v>
      </c>
      <c r="U3741" s="27">
        <f>IF(COUNTIFS($B$2:$B3741,$B3741,$D$2:$D3741,$D3741)=1,1,0)</f>
        <v>1</v>
      </c>
      <c r="V3741" s="27">
        <f t="shared" si="175"/>
        <v>2.0699999999999998</v>
      </c>
      <c r="W3741" s="27">
        <f t="shared" si="176"/>
        <v>9</v>
      </c>
      <c r="X3741" s="27">
        <f t="shared" si="174"/>
        <v>2.0699996259</v>
      </c>
    </row>
    <row r="3742" spans="1:24" x14ac:dyDescent="0.25">
      <c r="A3742" s="26">
        <v>46265</v>
      </c>
      <c r="B3742" s="27" t="s">
        <v>10647</v>
      </c>
      <c r="C3742" s="27" t="s">
        <v>4026</v>
      </c>
      <c r="D3742" s="27" t="s">
        <v>4032</v>
      </c>
      <c r="E3742" s="27" t="s">
        <v>35</v>
      </c>
      <c r="F3742" s="27" t="s">
        <v>23</v>
      </c>
      <c r="G3742" s="27" t="s">
        <v>36</v>
      </c>
      <c r="H3742" s="27" t="s">
        <v>24</v>
      </c>
      <c r="I3742" s="28">
        <v>731558200</v>
      </c>
      <c r="J3742" s="28">
        <v>0</v>
      </c>
      <c r="K3742" s="28">
        <v>731558200</v>
      </c>
      <c r="L3742" s="29">
        <v>4.0199999999999996</v>
      </c>
      <c r="M3742" s="29">
        <f>IFERROR(_xlfn.XLOOKUP($B3742,'Ownership Metrics'!$A:$A,'Ownership Metrics'!$B:$B),"")</f>
        <v>44.47</v>
      </c>
      <c r="N3742" s="28">
        <f>IFERROR(_xlfn.XLOOKUP($B3742,'Ownership Metrics'!$A:$A,'Ownership Metrics'!$C:$C),"")</f>
        <v>397</v>
      </c>
      <c r="O3742" s="29">
        <f>IFERROR(_xlfn.XLOOKUP($B3742,'Ownership Metrics'!$A:$A,'Ownership Metrics'!$D:$D),"")</f>
        <v>13.77</v>
      </c>
      <c r="P3742" s="29">
        <f>IFERROR(_xlfn.XLOOKUP($B3742,'Ownership Metrics'!$A:$A,'Ownership Metrics'!$E:$E),"")</f>
        <v>28.34</v>
      </c>
      <c r="Q3742" s="30">
        <f>IFERROR(_xlfn.XLOOKUP($B3742,'Ownership Metrics'!$A:$A,'Ownership Metrics'!$F:$F),"")</f>
        <v>13</v>
      </c>
      <c r="R3742" s="30">
        <f>IFERROR(_xlfn.XLOOKUP($B3742,'Ownership Metrics'!$A:$A,'Ownership Metrics'!$G:$G),"")</f>
        <v>19</v>
      </c>
      <c r="S3742" s="27" t="str">
        <f>IFERROR(_xlfn.XLOOKUP($B3742,'Ownership Metrics'!$A:$A,'Ownership Metrics'!$H:$H),"")</f>
        <v>Tersebar</v>
      </c>
      <c r="T3742" s="27" t="str">
        <f>IFERROR(_xlfn.XLOOKUP($B3742,'Ownership Metrics'!$A:$A,'Ownership Metrics'!$I:$I),"")</f>
        <v>Rendah</v>
      </c>
      <c r="U3742" s="27">
        <f>IF(COUNTIFS($B$2:$B3742,$B3742,$D$2:$D3742,$D3742)=1,1,0)</f>
        <v>1</v>
      </c>
      <c r="V3742" s="27">
        <f t="shared" si="175"/>
        <v>4.0199999999999996</v>
      </c>
      <c r="W3742" s="27">
        <f t="shared" si="176"/>
        <v>7</v>
      </c>
      <c r="X3742" s="27">
        <f t="shared" si="174"/>
        <v>4.0199996257999997</v>
      </c>
    </row>
    <row r="3743" spans="1:24" x14ac:dyDescent="0.25">
      <c r="A3743" s="26">
        <v>46265</v>
      </c>
      <c r="B3743" s="27" t="s">
        <v>10647</v>
      </c>
      <c r="C3743" s="27" t="s">
        <v>4026</v>
      </c>
      <c r="D3743" s="27" t="s">
        <v>4033</v>
      </c>
      <c r="E3743" s="27" t="s">
        <v>35</v>
      </c>
      <c r="F3743" s="27" t="s">
        <v>23</v>
      </c>
      <c r="G3743" s="27" t="s">
        <v>36</v>
      </c>
      <c r="H3743" s="27" t="s">
        <v>24</v>
      </c>
      <c r="I3743" s="28">
        <v>374400000</v>
      </c>
      <c r="J3743" s="28">
        <v>0</v>
      </c>
      <c r="K3743" s="28">
        <v>374400000</v>
      </c>
      <c r="L3743" s="29">
        <v>2.06</v>
      </c>
      <c r="M3743" s="29">
        <f>IFERROR(_xlfn.XLOOKUP($B3743,'Ownership Metrics'!$A:$A,'Ownership Metrics'!$B:$B),"")</f>
        <v>44.47</v>
      </c>
      <c r="N3743" s="28">
        <f>IFERROR(_xlfn.XLOOKUP($B3743,'Ownership Metrics'!$A:$A,'Ownership Metrics'!$C:$C),"")</f>
        <v>397</v>
      </c>
      <c r="O3743" s="29">
        <f>IFERROR(_xlfn.XLOOKUP($B3743,'Ownership Metrics'!$A:$A,'Ownership Metrics'!$D:$D),"")</f>
        <v>13.77</v>
      </c>
      <c r="P3743" s="29">
        <f>IFERROR(_xlfn.XLOOKUP($B3743,'Ownership Metrics'!$A:$A,'Ownership Metrics'!$E:$E),"")</f>
        <v>28.34</v>
      </c>
      <c r="Q3743" s="30">
        <f>IFERROR(_xlfn.XLOOKUP($B3743,'Ownership Metrics'!$A:$A,'Ownership Metrics'!$F:$F),"")</f>
        <v>13</v>
      </c>
      <c r="R3743" s="30">
        <f>IFERROR(_xlfn.XLOOKUP($B3743,'Ownership Metrics'!$A:$A,'Ownership Metrics'!$G:$G),"")</f>
        <v>19</v>
      </c>
      <c r="S3743" s="27" t="str">
        <f>IFERROR(_xlfn.XLOOKUP($B3743,'Ownership Metrics'!$A:$A,'Ownership Metrics'!$H:$H),"")</f>
        <v>Tersebar</v>
      </c>
      <c r="T3743" s="27" t="str">
        <f>IFERROR(_xlfn.XLOOKUP($B3743,'Ownership Metrics'!$A:$A,'Ownership Metrics'!$I:$I),"")</f>
        <v>Rendah</v>
      </c>
      <c r="U3743" s="27">
        <f>IF(COUNTIFS($B$2:$B3743,$B3743,$D$2:$D3743,$D3743)=1,1,0)</f>
        <v>1</v>
      </c>
      <c r="V3743" s="27">
        <f t="shared" si="175"/>
        <v>2.06</v>
      </c>
      <c r="W3743" s="27">
        <f t="shared" si="176"/>
        <v>10</v>
      </c>
      <c r="X3743" s="27">
        <f t="shared" si="174"/>
        <v>2.0599996257000002</v>
      </c>
    </row>
    <row r="3744" spans="1:24" x14ac:dyDescent="0.25">
      <c r="A3744" s="26">
        <v>46265</v>
      </c>
      <c r="B3744" s="27" t="s">
        <v>10647</v>
      </c>
      <c r="C3744" s="27" t="s">
        <v>4026</v>
      </c>
      <c r="D3744" s="27" t="s">
        <v>4034</v>
      </c>
      <c r="E3744" s="27" t="s">
        <v>35</v>
      </c>
      <c r="F3744" s="27" t="s">
        <v>23</v>
      </c>
      <c r="G3744" s="27" t="s">
        <v>36</v>
      </c>
      <c r="H3744" s="27" t="s">
        <v>24</v>
      </c>
      <c r="I3744" s="28">
        <v>281097300</v>
      </c>
      <c r="J3744" s="28">
        <v>0</v>
      </c>
      <c r="K3744" s="28">
        <v>281097300</v>
      </c>
      <c r="L3744" s="29">
        <v>1.54</v>
      </c>
      <c r="M3744" s="29">
        <f>IFERROR(_xlfn.XLOOKUP($B3744,'Ownership Metrics'!$A:$A,'Ownership Metrics'!$B:$B),"")</f>
        <v>44.47</v>
      </c>
      <c r="N3744" s="28">
        <f>IFERROR(_xlfn.XLOOKUP($B3744,'Ownership Metrics'!$A:$A,'Ownership Metrics'!$C:$C),"")</f>
        <v>397</v>
      </c>
      <c r="O3744" s="29">
        <f>IFERROR(_xlfn.XLOOKUP($B3744,'Ownership Metrics'!$A:$A,'Ownership Metrics'!$D:$D),"")</f>
        <v>13.77</v>
      </c>
      <c r="P3744" s="29">
        <f>IFERROR(_xlfn.XLOOKUP($B3744,'Ownership Metrics'!$A:$A,'Ownership Metrics'!$E:$E),"")</f>
        <v>28.34</v>
      </c>
      <c r="Q3744" s="30">
        <f>IFERROR(_xlfn.XLOOKUP($B3744,'Ownership Metrics'!$A:$A,'Ownership Metrics'!$F:$F),"")</f>
        <v>13</v>
      </c>
      <c r="R3744" s="30">
        <f>IFERROR(_xlfn.XLOOKUP($B3744,'Ownership Metrics'!$A:$A,'Ownership Metrics'!$G:$G),"")</f>
        <v>19</v>
      </c>
      <c r="S3744" s="27" t="str">
        <f>IFERROR(_xlfn.XLOOKUP($B3744,'Ownership Metrics'!$A:$A,'Ownership Metrics'!$H:$H),"")</f>
        <v>Tersebar</v>
      </c>
      <c r="T3744" s="27" t="str">
        <f>IFERROR(_xlfn.XLOOKUP($B3744,'Ownership Metrics'!$A:$A,'Ownership Metrics'!$I:$I),"")</f>
        <v>Rendah</v>
      </c>
      <c r="U3744" s="27">
        <f>IF(COUNTIFS($B$2:$B3744,$B3744,$D$2:$D3744,$D3744)=1,1,0)</f>
        <v>1</v>
      </c>
      <c r="V3744" s="27">
        <f t="shared" si="175"/>
        <v>1.54</v>
      </c>
      <c r="W3744" s="27">
        <f t="shared" si="176"/>
        <v>11</v>
      </c>
      <c r="X3744" s="27">
        <f t="shared" si="174"/>
        <v>1.5399996256000001</v>
      </c>
    </row>
    <row r="3745" spans="1:24" x14ac:dyDescent="0.25">
      <c r="A3745" s="26">
        <v>46265</v>
      </c>
      <c r="B3745" s="27" t="s">
        <v>10647</v>
      </c>
      <c r="C3745" s="27" t="s">
        <v>4026</v>
      </c>
      <c r="D3745" s="27" t="s">
        <v>4035</v>
      </c>
      <c r="E3745" s="27" t="s">
        <v>35</v>
      </c>
      <c r="F3745" s="27" t="s">
        <v>23</v>
      </c>
      <c r="G3745" s="27" t="s">
        <v>36</v>
      </c>
      <c r="H3745" s="27" t="s">
        <v>24</v>
      </c>
      <c r="I3745" s="28">
        <v>162292000</v>
      </c>
      <c r="J3745" s="28">
        <v>680000000</v>
      </c>
      <c r="K3745" s="28">
        <v>842292000</v>
      </c>
      <c r="L3745" s="29">
        <v>4.63</v>
      </c>
      <c r="M3745" s="29">
        <f>IFERROR(_xlfn.XLOOKUP($B3745,'Ownership Metrics'!$A:$A,'Ownership Metrics'!$B:$B),"")</f>
        <v>44.47</v>
      </c>
      <c r="N3745" s="28">
        <f>IFERROR(_xlfn.XLOOKUP($B3745,'Ownership Metrics'!$A:$A,'Ownership Metrics'!$C:$C),"")</f>
        <v>397</v>
      </c>
      <c r="O3745" s="29">
        <f>IFERROR(_xlfn.XLOOKUP($B3745,'Ownership Metrics'!$A:$A,'Ownership Metrics'!$D:$D),"")</f>
        <v>13.77</v>
      </c>
      <c r="P3745" s="29">
        <f>IFERROR(_xlfn.XLOOKUP($B3745,'Ownership Metrics'!$A:$A,'Ownership Metrics'!$E:$E),"")</f>
        <v>28.34</v>
      </c>
      <c r="Q3745" s="30">
        <f>IFERROR(_xlfn.XLOOKUP($B3745,'Ownership Metrics'!$A:$A,'Ownership Metrics'!$F:$F),"")</f>
        <v>13</v>
      </c>
      <c r="R3745" s="30">
        <f>IFERROR(_xlfn.XLOOKUP($B3745,'Ownership Metrics'!$A:$A,'Ownership Metrics'!$G:$G),"")</f>
        <v>19</v>
      </c>
      <c r="S3745" s="27" t="str">
        <f>IFERROR(_xlfn.XLOOKUP($B3745,'Ownership Metrics'!$A:$A,'Ownership Metrics'!$H:$H),"")</f>
        <v>Tersebar</v>
      </c>
      <c r="T3745" s="27" t="str">
        <f>IFERROR(_xlfn.XLOOKUP($B3745,'Ownership Metrics'!$A:$A,'Ownership Metrics'!$I:$I),"")</f>
        <v>Rendah</v>
      </c>
      <c r="U3745" s="27">
        <f>IF(COUNTIFS($B$2:$B3745,$B3745,$D$2:$D3745,$D3745)=1,1,0)</f>
        <v>1</v>
      </c>
      <c r="V3745" s="27">
        <f t="shared" si="175"/>
        <v>4.63</v>
      </c>
      <c r="W3745" s="27">
        <f t="shared" si="176"/>
        <v>4</v>
      </c>
      <c r="X3745" s="27">
        <f t="shared" si="174"/>
        <v>4.6299996255</v>
      </c>
    </row>
    <row r="3746" spans="1:24" x14ac:dyDescent="0.25">
      <c r="A3746" s="26">
        <v>46265</v>
      </c>
      <c r="B3746" s="27" t="s">
        <v>10647</v>
      </c>
      <c r="C3746" s="27" t="s">
        <v>4026</v>
      </c>
      <c r="D3746" s="27" t="s">
        <v>4036</v>
      </c>
      <c r="E3746" s="27" t="s">
        <v>35</v>
      </c>
      <c r="F3746" s="27" t="s">
        <v>32</v>
      </c>
      <c r="G3746" s="27" t="s">
        <v>195</v>
      </c>
      <c r="H3746" s="27" t="s">
        <v>24</v>
      </c>
      <c r="I3746" s="28">
        <v>212011700</v>
      </c>
      <c r="J3746" s="28">
        <v>0</v>
      </c>
      <c r="K3746" s="28">
        <v>212011700</v>
      </c>
      <c r="L3746" s="29">
        <v>1.1599999999999999</v>
      </c>
      <c r="M3746" s="29">
        <f>IFERROR(_xlfn.XLOOKUP($B3746,'Ownership Metrics'!$A:$A,'Ownership Metrics'!$B:$B),"")</f>
        <v>44.47</v>
      </c>
      <c r="N3746" s="28">
        <f>IFERROR(_xlfn.XLOOKUP($B3746,'Ownership Metrics'!$A:$A,'Ownership Metrics'!$C:$C),"")</f>
        <v>397</v>
      </c>
      <c r="O3746" s="29">
        <f>IFERROR(_xlfn.XLOOKUP($B3746,'Ownership Metrics'!$A:$A,'Ownership Metrics'!$D:$D),"")</f>
        <v>13.77</v>
      </c>
      <c r="P3746" s="29">
        <f>IFERROR(_xlfn.XLOOKUP($B3746,'Ownership Metrics'!$A:$A,'Ownership Metrics'!$E:$E),"")</f>
        <v>28.34</v>
      </c>
      <c r="Q3746" s="30">
        <f>IFERROR(_xlfn.XLOOKUP($B3746,'Ownership Metrics'!$A:$A,'Ownership Metrics'!$F:$F),"")</f>
        <v>13</v>
      </c>
      <c r="R3746" s="30">
        <f>IFERROR(_xlfn.XLOOKUP($B3746,'Ownership Metrics'!$A:$A,'Ownership Metrics'!$G:$G),"")</f>
        <v>19</v>
      </c>
      <c r="S3746" s="27" t="str">
        <f>IFERROR(_xlfn.XLOOKUP($B3746,'Ownership Metrics'!$A:$A,'Ownership Metrics'!$H:$H),"")</f>
        <v>Tersebar</v>
      </c>
      <c r="T3746" s="27" t="str">
        <f>IFERROR(_xlfn.XLOOKUP($B3746,'Ownership Metrics'!$A:$A,'Ownership Metrics'!$I:$I),"")</f>
        <v>Rendah</v>
      </c>
      <c r="U3746" s="27">
        <f>IF(COUNTIFS($B$2:$B3746,$B3746,$D$2:$D3746,$D3746)=1,1,0)</f>
        <v>1</v>
      </c>
      <c r="V3746" s="27">
        <f t="shared" si="175"/>
        <v>1.1599999999999999</v>
      </c>
      <c r="W3746" s="27">
        <f t="shared" si="176"/>
        <v>12</v>
      </c>
      <c r="X3746" s="27">
        <f t="shared" si="174"/>
        <v>1.1599996254</v>
      </c>
    </row>
    <row r="3747" spans="1:24" x14ac:dyDescent="0.25">
      <c r="A3747" s="26">
        <v>46265</v>
      </c>
      <c r="B3747" s="27" t="s">
        <v>10647</v>
      </c>
      <c r="C3747" s="27" t="s">
        <v>4026</v>
      </c>
      <c r="D3747" s="27" t="s">
        <v>666</v>
      </c>
      <c r="E3747" s="27" t="s">
        <v>44</v>
      </c>
      <c r="F3747" s="27" t="s">
        <v>23</v>
      </c>
      <c r="G3747" s="27"/>
      <c r="H3747" s="27" t="s">
        <v>24</v>
      </c>
      <c r="I3747" s="28">
        <v>2506467300</v>
      </c>
      <c r="J3747" s="28">
        <v>0</v>
      </c>
      <c r="K3747" s="28">
        <v>2506467300</v>
      </c>
      <c r="L3747" s="29">
        <v>13.77</v>
      </c>
      <c r="M3747" s="29">
        <f>IFERROR(_xlfn.XLOOKUP($B3747,'Ownership Metrics'!$A:$A,'Ownership Metrics'!$B:$B),"")</f>
        <v>44.47</v>
      </c>
      <c r="N3747" s="28">
        <f>IFERROR(_xlfn.XLOOKUP($B3747,'Ownership Metrics'!$A:$A,'Ownership Metrics'!$C:$C),"")</f>
        <v>397</v>
      </c>
      <c r="O3747" s="29">
        <f>IFERROR(_xlfn.XLOOKUP($B3747,'Ownership Metrics'!$A:$A,'Ownership Metrics'!$D:$D),"")</f>
        <v>13.77</v>
      </c>
      <c r="P3747" s="29">
        <f>IFERROR(_xlfn.XLOOKUP($B3747,'Ownership Metrics'!$A:$A,'Ownership Metrics'!$E:$E),"")</f>
        <v>28.34</v>
      </c>
      <c r="Q3747" s="30">
        <f>IFERROR(_xlfn.XLOOKUP($B3747,'Ownership Metrics'!$A:$A,'Ownership Metrics'!$F:$F),"")</f>
        <v>13</v>
      </c>
      <c r="R3747" s="30">
        <f>IFERROR(_xlfn.XLOOKUP($B3747,'Ownership Metrics'!$A:$A,'Ownership Metrics'!$G:$G),"")</f>
        <v>19</v>
      </c>
      <c r="S3747" s="27" t="str">
        <f>IFERROR(_xlfn.XLOOKUP($B3747,'Ownership Metrics'!$A:$A,'Ownership Metrics'!$H:$H),"")</f>
        <v>Tersebar</v>
      </c>
      <c r="T3747" s="27" t="str">
        <f>IFERROR(_xlfn.XLOOKUP($B3747,'Ownership Metrics'!$A:$A,'Ownership Metrics'!$I:$I),"")</f>
        <v>Rendah</v>
      </c>
      <c r="U3747" s="27">
        <f>IF(COUNTIFS($B$2:$B3747,$B3747,$D$2:$D3747,$D3747)=1,1,0)</f>
        <v>1</v>
      </c>
      <c r="V3747" s="27">
        <f t="shared" si="175"/>
        <v>13.77</v>
      </c>
      <c r="W3747" s="27">
        <f t="shared" si="176"/>
        <v>1</v>
      </c>
      <c r="X3747" s="27">
        <f t="shared" si="174"/>
        <v>13.769999625299999</v>
      </c>
    </row>
    <row r="3748" spans="1:24" x14ac:dyDescent="0.25">
      <c r="A3748" s="26">
        <v>46265</v>
      </c>
      <c r="B3748" s="27" t="s">
        <v>10648</v>
      </c>
      <c r="C3748" s="27" t="s">
        <v>4038</v>
      </c>
      <c r="D3748" s="27" t="s">
        <v>4039</v>
      </c>
      <c r="E3748" s="27" t="s">
        <v>22</v>
      </c>
      <c r="F3748" s="27" t="s">
        <v>23</v>
      </c>
      <c r="G3748" s="27"/>
      <c r="H3748" s="27" t="s">
        <v>24</v>
      </c>
      <c r="I3748" s="28">
        <v>52191700</v>
      </c>
      <c r="J3748" s="28">
        <v>0</v>
      </c>
      <c r="K3748" s="28">
        <v>52191700</v>
      </c>
      <c r="L3748" s="29">
        <v>3.14</v>
      </c>
      <c r="M3748" s="29">
        <f>IFERROR(_xlfn.XLOOKUP($B3748,'Ownership Metrics'!$A:$A,'Ownership Metrics'!$B:$B),"")</f>
        <v>59.32</v>
      </c>
      <c r="N3748" s="28">
        <f>IFERROR(_xlfn.XLOOKUP($B3748,'Ownership Metrics'!$A:$A,'Ownership Metrics'!$C:$C),"")</f>
        <v>633</v>
      </c>
      <c r="O3748" s="29">
        <f>IFERROR(_xlfn.XLOOKUP($B3748,'Ownership Metrics'!$A:$A,'Ownership Metrics'!$D:$D),"")</f>
        <v>22.7</v>
      </c>
      <c r="P3748" s="29">
        <f>IFERROR(_xlfn.XLOOKUP($B3748,'Ownership Metrics'!$A:$A,'Ownership Metrics'!$E:$E),"")</f>
        <v>35.86</v>
      </c>
      <c r="Q3748" s="30">
        <f>IFERROR(_xlfn.XLOOKUP($B3748,'Ownership Metrics'!$A:$A,'Ownership Metrics'!$F:$F),"")</f>
        <v>6</v>
      </c>
      <c r="R3748" s="30">
        <f>IFERROR(_xlfn.XLOOKUP($B3748,'Ownership Metrics'!$A:$A,'Ownership Metrics'!$G:$G),"")</f>
        <v>30</v>
      </c>
      <c r="S3748" s="27" t="str">
        <f>IFERROR(_xlfn.XLOOKUP($B3748,'Ownership Metrics'!$A:$A,'Ownership Metrics'!$H:$H),"")</f>
        <v>Tersebar</v>
      </c>
      <c r="T3748" s="27" t="str">
        <f>IFERROR(_xlfn.XLOOKUP($B3748,'Ownership Metrics'!$A:$A,'Ownership Metrics'!$I:$I),"")</f>
        <v>Sedang</v>
      </c>
      <c r="U3748" s="27">
        <f>IF(COUNTIFS($B$2:$B3748,$B3748,$D$2:$D3748,$D3748)=1,1,0)</f>
        <v>1</v>
      </c>
      <c r="V3748" s="27">
        <f t="shared" si="175"/>
        <v>3.14</v>
      </c>
      <c r="W3748" s="27">
        <f t="shared" si="176"/>
        <v>3</v>
      </c>
      <c r="X3748" s="27">
        <f t="shared" si="174"/>
        <v>3.1399996252000002</v>
      </c>
    </row>
    <row r="3749" spans="1:24" x14ac:dyDescent="0.25">
      <c r="A3749" s="26">
        <v>46265</v>
      </c>
      <c r="B3749" s="27" t="s">
        <v>10648</v>
      </c>
      <c r="C3749" s="27" t="s">
        <v>4038</v>
      </c>
      <c r="D3749" s="27" t="s">
        <v>4040</v>
      </c>
      <c r="E3749" s="27" t="s">
        <v>74</v>
      </c>
      <c r="F3749" s="27" t="s">
        <v>23</v>
      </c>
      <c r="G3749" s="27"/>
      <c r="H3749" s="27" t="s">
        <v>24</v>
      </c>
      <c r="I3749" s="28">
        <v>26060500</v>
      </c>
      <c r="J3749" s="28">
        <v>0</v>
      </c>
      <c r="K3749" s="28">
        <v>26060500</v>
      </c>
      <c r="L3749" s="29">
        <v>1.57</v>
      </c>
      <c r="M3749" s="29">
        <f>IFERROR(_xlfn.XLOOKUP($B3749,'Ownership Metrics'!$A:$A,'Ownership Metrics'!$B:$B),"")</f>
        <v>59.32</v>
      </c>
      <c r="N3749" s="28">
        <f>IFERROR(_xlfn.XLOOKUP($B3749,'Ownership Metrics'!$A:$A,'Ownership Metrics'!$C:$C),"")</f>
        <v>633</v>
      </c>
      <c r="O3749" s="29">
        <f>IFERROR(_xlfn.XLOOKUP($B3749,'Ownership Metrics'!$A:$A,'Ownership Metrics'!$D:$D),"")</f>
        <v>22.7</v>
      </c>
      <c r="P3749" s="29">
        <f>IFERROR(_xlfn.XLOOKUP($B3749,'Ownership Metrics'!$A:$A,'Ownership Metrics'!$E:$E),"")</f>
        <v>35.86</v>
      </c>
      <c r="Q3749" s="30">
        <f>IFERROR(_xlfn.XLOOKUP($B3749,'Ownership Metrics'!$A:$A,'Ownership Metrics'!$F:$F),"")</f>
        <v>6</v>
      </c>
      <c r="R3749" s="30">
        <f>IFERROR(_xlfn.XLOOKUP($B3749,'Ownership Metrics'!$A:$A,'Ownership Metrics'!$G:$G),"")</f>
        <v>30</v>
      </c>
      <c r="S3749" s="27" t="str">
        <f>IFERROR(_xlfn.XLOOKUP($B3749,'Ownership Metrics'!$A:$A,'Ownership Metrics'!$H:$H),"")</f>
        <v>Tersebar</v>
      </c>
      <c r="T3749" s="27" t="str">
        <f>IFERROR(_xlfn.XLOOKUP($B3749,'Ownership Metrics'!$A:$A,'Ownership Metrics'!$I:$I),"")</f>
        <v>Sedang</v>
      </c>
      <c r="U3749" s="27">
        <f>IF(COUNTIFS($B$2:$B3749,$B3749,$D$2:$D3749,$D3749)=1,1,0)</f>
        <v>1</v>
      </c>
      <c r="V3749" s="27">
        <f t="shared" si="175"/>
        <v>1.57</v>
      </c>
      <c r="W3749" s="27">
        <f t="shared" si="176"/>
        <v>5</v>
      </c>
      <c r="X3749" s="27">
        <f t="shared" si="174"/>
        <v>1.5699996251000001</v>
      </c>
    </row>
    <row r="3750" spans="1:24" x14ac:dyDescent="0.25">
      <c r="A3750" s="26">
        <v>46265</v>
      </c>
      <c r="B3750" s="27" t="s">
        <v>10648</v>
      </c>
      <c r="C3750" s="27" t="s">
        <v>4038</v>
      </c>
      <c r="D3750" s="27" t="s">
        <v>4041</v>
      </c>
      <c r="E3750" s="27" t="s">
        <v>22</v>
      </c>
      <c r="F3750" s="27" t="s">
        <v>23</v>
      </c>
      <c r="G3750" s="27"/>
      <c r="H3750" s="27" t="s">
        <v>24</v>
      </c>
      <c r="I3750" s="28">
        <v>28342900</v>
      </c>
      <c r="J3750" s="28">
        <v>0</v>
      </c>
      <c r="K3750" s="28">
        <v>28342900</v>
      </c>
      <c r="L3750" s="29">
        <v>1.7</v>
      </c>
      <c r="M3750" s="29">
        <f>IFERROR(_xlfn.XLOOKUP($B3750,'Ownership Metrics'!$A:$A,'Ownership Metrics'!$B:$B),"")</f>
        <v>59.32</v>
      </c>
      <c r="N3750" s="28">
        <f>IFERROR(_xlfn.XLOOKUP($B3750,'Ownership Metrics'!$A:$A,'Ownership Metrics'!$C:$C),"")</f>
        <v>633</v>
      </c>
      <c r="O3750" s="29">
        <f>IFERROR(_xlfn.XLOOKUP($B3750,'Ownership Metrics'!$A:$A,'Ownership Metrics'!$D:$D),"")</f>
        <v>22.7</v>
      </c>
      <c r="P3750" s="29">
        <f>IFERROR(_xlfn.XLOOKUP($B3750,'Ownership Metrics'!$A:$A,'Ownership Metrics'!$E:$E),"")</f>
        <v>35.86</v>
      </c>
      <c r="Q3750" s="30">
        <f>IFERROR(_xlfn.XLOOKUP($B3750,'Ownership Metrics'!$A:$A,'Ownership Metrics'!$F:$F),"")</f>
        <v>6</v>
      </c>
      <c r="R3750" s="30">
        <f>IFERROR(_xlfn.XLOOKUP($B3750,'Ownership Metrics'!$A:$A,'Ownership Metrics'!$G:$G),"")</f>
        <v>30</v>
      </c>
      <c r="S3750" s="27" t="str">
        <f>IFERROR(_xlfn.XLOOKUP($B3750,'Ownership Metrics'!$A:$A,'Ownership Metrics'!$H:$H),"")</f>
        <v>Tersebar</v>
      </c>
      <c r="T3750" s="27" t="str">
        <f>IFERROR(_xlfn.XLOOKUP($B3750,'Ownership Metrics'!$A:$A,'Ownership Metrics'!$I:$I),"")</f>
        <v>Sedang</v>
      </c>
      <c r="U3750" s="27">
        <f>IF(COUNTIFS($B$2:$B3750,$B3750,$D$2:$D3750,$D3750)=1,1,0)</f>
        <v>1</v>
      </c>
      <c r="V3750" s="27">
        <f t="shared" si="175"/>
        <v>1.7</v>
      </c>
      <c r="W3750" s="27">
        <f t="shared" si="176"/>
        <v>4</v>
      </c>
      <c r="X3750" s="27">
        <f t="shared" si="174"/>
        <v>1.699999625</v>
      </c>
    </row>
    <row r="3751" spans="1:24" x14ac:dyDescent="0.25">
      <c r="A3751" s="26">
        <v>46265</v>
      </c>
      <c r="B3751" s="27" t="s">
        <v>10648</v>
      </c>
      <c r="C3751" s="27" t="s">
        <v>4038</v>
      </c>
      <c r="D3751" s="27" t="s">
        <v>4042</v>
      </c>
      <c r="E3751" s="27" t="s">
        <v>358</v>
      </c>
      <c r="F3751" s="27" t="s">
        <v>32</v>
      </c>
      <c r="G3751" s="27"/>
      <c r="H3751" s="27" t="s">
        <v>64</v>
      </c>
      <c r="I3751" s="28">
        <v>177791400</v>
      </c>
      <c r="J3751" s="28">
        <v>200000000</v>
      </c>
      <c r="K3751" s="28">
        <v>377791400</v>
      </c>
      <c r="L3751" s="29">
        <v>22.7</v>
      </c>
      <c r="M3751" s="29">
        <f>IFERROR(_xlfn.XLOOKUP($B3751,'Ownership Metrics'!$A:$A,'Ownership Metrics'!$B:$B),"")</f>
        <v>59.32</v>
      </c>
      <c r="N3751" s="28">
        <f>IFERROR(_xlfn.XLOOKUP($B3751,'Ownership Metrics'!$A:$A,'Ownership Metrics'!$C:$C),"")</f>
        <v>633</v>
      </c>
      <c r="O3751" s="29">
        <f>IFERROR(_xlfn.XLOOKUP($B3751,'Ownership Metrics'!$A:$A,'Ownership Metrics'!$D:$D),"")</f>
        <v>22.7</v>
      </c>
      <c r="P3751" s="29">
        <f>IFERROR(_xlfn.XLOOKUP($B3751,'Ownership Metrics'!$A:$A,'Ownership Metrics'!$E:$E),"")</f>
        <v>35.86</v>
      </c>
      <c r="Q3751" s="30">
        <f>IFERROR(_xlfn.XLOOKUP($B3751,'Ownership Metrics'!$A:$A,'Ownership Metrics'!$F:$F),"")</f>
        <v>6</v>
      </c>
      <c r="R3751" s="30">
        <f>IFERROR(_xlfn.XLOOKUP($B3751,'Ownership Metrics'!$A:$A,'Ownership Metrics'!$G:$G),"")</f>
        <v>30</v>
      </c>
      <c r="S3751" s="27" t="str">
        <f>IFERROR(_xlfn.XLOOKUP($B3751,'Ownership Metrics'!$A:$A,'Ownership Metrics'!$H:$H),"")</f>
        <v>Tersebar</v>
      </c>
      <c r="T3751" s="27" t="str">
        <f>IFERROR(_xlfn.XLOOKUP($B3751,'Ownership Metrics'!$A:$A,'Ownership Metrics'!$I:$I),"")</f>
        <v>Sedang</v>
      </c>
      <c r="U3751" s="27">
        <f>IF(COUNTIFS($B$2:$B3751,$B3751,$D$2:$D3751,$D3751)=1,1,0)</f>
        <v>1</v>
      </c>
      <c r="V3751" s="27">
        <f t="shared" si="175"/>
        <v>22.7</v>
      </c>
      <c r="W3751" s="27">
        <f t="shared" si="176"/>
        <v>1</v>
      </c>
      <c r="X3751" s="27">
        <f t="shared" si="174"/>
        <v>22.699999624899998</v>
      </c>
    </row>
    <row r="3752" spans="1:24" x14ac:dyDescent="0.25">
      <c r="A3752" s="26">
        <v>46265</v>
      </c>
      <c r="B3752" s="27" t="s">
        <v>10648</v>
      </c>
      <c r="C3752" s="27" t="s">
        <v>4038</v>
      </c>
      <c r="D3752" s="27" t="s">
        <v>4043</v>
      </c>
      <c r="E3752" s="27" t="s">
        <v>35</v>
      </c>
      <c r="F3752" s="27" t="s">
        <v>23</v>
      </c>
      <c r="G3752" s="27" t="s">
        <v>36</v>
      </c>
      <c r="H3752" s="27" t="s">
        <v>24</v>
      </c>
      <c r="I3752" s="28">
        <v>25874100</v>
      </c>
      <c r="J3752" s="28">
        <v>0</v>
      </c>
      <c r="K3752" s="28">
        <v>25874100</v>
      </c>
      <c r="L3752" s="29">
        <v>1.55</v>
      </c>
      <c r="M3752" s="29">
        <f>IFERROR(_xlfn.XLOOKUP($B3752,'Ownership Metrics'!$A:$A,'Ownership Metrics'!$B:$B),"")</f>
        <v>59.32</v>
      </c>
      <c r="N3752" s="28">
        <f>IFERROR(_xlfn.XLOOKUP($B3752,'Ownership Metrics'!$A:$A,'Ownership Metrics'!$C:$C),"")</f>
        <v>633</v>
      </c>
      <c r="O3752" s="29">
        <f>IFERROR(_xlfn.XLOOKUP($B3752,'Ownership Metrics'!$A:$A,'Ownership Metrics'!$D:$D),"")</f>
        <v>22.7</v>
      </c>
      <c r="P3752" s="29">
        <f>IFERROR(_xlfn.XLOOKUP($B3752,'Ownership Metrics'!$A:$A,'Ownership Metrics'!$E:$E),"")</f>
        <v>35.86</v>
      </c>
      <c r="Q3752" s="30">
        <f>IFERROR(_xlfn.XLOOKUP($B3752,'Ownership Metrics'!$A:$A,'Ownership Metrics'!$F:$F),"")</f>
        <v>6</v>
      </c>
      <c r="R3752" s="30">
        <f>IFERROR(_xlfn.XLOOKUP($B3752,'Ownership Metrics'!$A:$A,'Ownership Metrics'!$G:$G),"")</f>
        <v>30</v>
      </c>
      <c r="S3752" s="27" t="str">
        <f>IFERROR(_xlfn.XLOOKUP($B3752,'Ownership Metrics'!$A:$A,'Ownership Metrics'!$H:$H),"")</f>
        <v>Tersebar</v>
      </c>
      <c r="T3752" s="27" t="str">
        <f>IFERROR(_xlfn.XLOOKUP($B3752,'Ownership Metrics'!$A:$A,'Ownership Metrics'!$I:$I),"")</f>
        <v>Sedang</v>
      </c>
      <c r="U3752" s="27">
        <f>IF(COUNTIFS($B$2:$B3752,$B3752,$D$2:$D3752,$D3752)=1,1,0)</f>
        <v>1</v>
      </c>
      <c r="V3752" s="27">
        <f t="shared" si="175"/>
        <v>1.55</v>
      </c>
      <c r="W3752" s="27">
        <f t="shared" si="176"/>
        <v>6</v>
      </c>
      <c r="X3752" s="27">
        <f t="shared" si="174"/>
        <v>1.5499996248000001</v>
      </c>
    </row>
    <row r="3753" spans="1:24" x14ac:dyDescent="0.25">
      <c r="A3753" s="26">
        <v>46265</v>
      </c>
      <c r="B3753" s="27" t="s">
        <v>10648</v>
      </c>
      <c r="C3753" s="27" t="s">
        <v>4038</v>
      </c>
      <c r="D3753" s="27" t="s">
        <v>4044</v>
      </c>
      <c r="E3753" s="27" t="s">
        <v>35</v>
      </c>
      <c r="F3753" s="27" t="s">
        <v>23</v>
      </c>
      <c r="G3753" s="27" t="s">
        <v>36</v>
      </c>
      <c r="H3753" s="27" t="s">
        <v>24</v>
      </c>
      <c r="I3753" s="28">
        <v>166686900</v>
      </c>
      <c r="J3753" s="28">
        <v>0</v>
      </c>
      <c r="K3753" s="28">
        <v>166686900</v>
      </c>
      <c r="L3753" s="29">
        <v>10.02</v>
      </c>
      <c r="M3753" s="29">
        <f>IFERROR(_xlfn.XLOOKUP($B3753,'Ownership Metrics'!$A:$A,'Ownership Metrics'!$B:$B),"")</f>
        <v>59.32</v>
      </c>
      <c r="N3753" s="28">
        <f>IFERROR(_xlfn.XLOOKUP($B3753,'Ownership Metrics'!$A:$A,'Ownership Metrics'!$C:$C),"")</f>
        <v>633</v>
      </c>
      <c r="O3753" s="29">
        <f>IFERROR(_xlfn.XLOOKUP($B3753,'Ownership Metrics'!$A:$A,'Ownership Metrics'!$D:$D),"")</f>
        <v>22.7</v>
      </c>
      <c r="P3753" s="29">
        <f>IFERROR(_xlfn.XLOOKUP($B3753,'Ownership Metrics'!$A:$A,'Ownership Metrics'!$E:$E),"")</f>
        <v>35.86</v>
      </c>
      <c r="Q3753" s="30">
        <f>IFERROR(_xlfn.XLOOKUP($B3753,'Ownership Metrics'!$A:$A,'Ownership Metrics'!$F:$F),"")</f>
        <v>6</v>
      </c>
      <c r="R3753" s="30">
        <f>IFERROR(_xlfn.XLOOKUP($B3753,'Ownership Metrics'!$A:$A,'Ownership Metrics'!$G:$G),"")</f>
        <v>30</v>
      </c>
      <c r="S3753" s="27" t="str">
        <f>IFERROR(_xlfn.XLOOKUP($B3753,'Ownership Metrics'!$A:$A,'Ownership Metrics'!$H:$H),"")</f>
        <v>Tersebar</v>
      </c>
      <c r="T3753" s="27" t="str">
        <f>IFERROR(_xlfn.XLOOKUP($B3753,'Ownership Metrics'!$A:$A,'Ownership Metrics'!$I:$I),"")</f>
        <v>Sedang</v>
      </c>
      <c r="U3753" s="27">
        <f>IF(COUNTIFS($B$2:$B3753,$B3753,$D$2:$D3753,$D3753)=1,1,0)</f>
        <v>1</v>
      </c>
      <c r="V3753" s="27">
        <f t="shared" si="175"/>
        <v>10.02</v>
      </c>
      <c r="W3753" s="27">
        <f t="shared" si="176"/>
        <v>2</v>
      </c>
      <c r="X3753" s="27">
        <f t="shared" si="174"/>
        <v>10.019999624699999</v>
      </c>
    </row>
    <row r="3754" spans="1:24" x14ac:dyDescent="0.25">
      <c r="A3754" s="26">
        <v>46265</v>
      </c>
      <c r="B3754" s="27" t="s">
        <v>10649</v>
      </c>
      <c r="C3754" s="27" t="s">
        <v>4046</v>
      </c>
      <c r="D3754" s="27" t="s">
        <v>4047</v>
      </c>
      <c r="E3754" s="27" t="s">
        <v>22</v>
      </c>
      <c r="F3754" s="27" t="s">
        <v>23</v>
      </c>
      <c r="G3754" s="27"/>
      <c r="H3754" s="27" t="s">
        <v>24</v>
      </c>
      <c r="I3754" s="28">
        <v>79387000</v>
      </c>
      <c r="J3754" s="28">
        <v>0</v>
      </c>
      <c r="K3754" s="28">
        <v>79387000</v>
      </c>
      <c r="L3754" s="29">
        <v>3.71</v>
      </c>
      <c r="M3754" s="29">
        <f>IFERROR(_xlfn.XLOOKUP($B3754,'Ownership Metrics'!$A:$A,'Ownership Metrics'!$B:$B),"")</f>
        <v>1.19</v>
      </c>
      <c r="N3754" s="28">
        <f>IFERROR(_xlfn.XLOOKUP($B3754,'Ownership Metrics'!$A:$A,'Ownership Metrics'!$C:$C),"")</f>
        <v>3778</v>
      </c>
      <c r="O3754" s="29">
        <f>IFERROR(_xlfn.XLOOKUP($B3754,'Ownership Metrics'!$A:$A,'Ownership Metrics'!$D:$D),"")</f>
        <v>58.84</v>
      </c>
      <c r="P3754" s="29">
        <f>IFERROR(_xlfn.XLOOKUP($B3754,'Ownership Metrics'!$A:$A,'Ownership Metrics'!$E:$E),"")</f>
        <v>81.290000000000006</v>
      </c>
      <c r="Q3754" s="30">
        <f>IFERROR(_xlfn.XLOOKUP($B3754,'Ownership Metrics'!$A:$A,'Ownership Metrics'!$F:$F),"")</f>
        <v>8</v>
      </c>
      <c r="R3754" s="30">
        <f>IFERROR(_xlfn.XLOOKUP($B3754,'Ownership Metrics'!$A:$A,'Ownership Metrics'!$G:$G),"")</f>
        <v>58</v>
      </c>
      <c r="S3754" s="27" t="str">
        <f>IFERROR(_xlfn.XLOOKUP($B3754,'Ownership Metrics'!$A:$A,'Ownership Metrics'!$H:$H),"")</f>
        <v>Mayoritas</v>
      </c>
      <c r="T3754" s="27" t="str">
        <f>IFERROR(_xlfn.XLOOKUP($B3754,'Ownership Metrics'!$A:$A,'Ownership Metrics'!$I:$I),"")</f>
        <v>Tinggi</v>
      </c>
      <c r="U3754" s="27">
        <f>IF(COUNTIFS($B$2:$B3754,$B3754,$D$2:$D3754,$D3754)=1,1,0)</f>
        <v>1</v>
      </c>
      <c r="V3754" s="27">
        <f t="shared" si="175"/>
        <v>3.71</v>
      </c>
      <c r="W3754" s="27">
        <f t="shared" si="176"/>
        <v>6</v>
      </c>
      <c r="X3754" s="27">
        <f t="shared" si="174"/>
        <v>3.7099996246</v>
      </c>
    </row>
    <row r="3755" spans="1:24" x14ac:dyDescent="0.25">
      <c r="A3755" s="26">
        <v>46265</v>
      </c>
      <c r="B3755" s="27" t="s">
        <v>10649</v>
      </c>
      <c r="C3755" s="27" t="s">
        <v>4046</v>
      </c>
      <c r="D3755" s="27" t="s">
        <v>3945</v>
      </c>
      <c r="E3755" s="27" t="s">
        <v>22</v>
      </c>
      <c r="F3755" s="27" t="s">
        <v>23</v>
      </c>
      <c r="G3755" s="27"/>
      <c r="H3755" s="27" t="s">
        <v>24</v>
      </c>
      <c r="I3755" s="28">
        <v>71056100</v>
      </c>
      <c r="J3755" s="28">
        <v>0</v>
      </c>
      <c r="K3755" s="28">
        <v>71056100</v>
      </c>
      <c r="L3755" s="29">
        <v>3.32</v>
      </c>
      <c r="M3755" s="29">
        <f>IFERROR(_xlfn.XLOOKUP($B3755,'Ownership Metrics'!$A:$A,'Ownership Metrics'!$B:$B),"")</f>
        <v>1.19</v>
      </c>
      <c r="N3755" s="28">
        <f>IFERROR(_xlfn.XLOOKUP($B3755,'Ownership Metrics'!$A:$A,'Ownership Metrics'!$C:$C),"")</f>
        <v>3778</v>
      </c>
      <c r="O3755" s="29">
        <f>IFERROR(_xlfn.XLOOKUP($B3755,'Ownership Metrics'!$A:$A,'Ownership Metrics'!$D:$D),"")</f>
        <v>58.84</v>
      </c>
      <c r="P3755" s="29">
        <f>IFERROR(_xlfn.XLOOKUP($B3755,'Ownership Metrics'!$A:$A,'Ownership Metrics'!$E:$E),"")</f>
        <v>81.290000000000006</v>
      </c>
      <c r="Q3755" s="30">
        <f>IFERROR(_xlfn.XLOOKUP($B3755,'Ownership Metrics'!$A:$A,'Ownership Metrics'!$F:$F),"")</f>
        <v>8</v>
      </c>
      <c r="R3755" s="30">
        <f>IFERROR(_xlfn.XLOOKUP($B3755,'Ownership Metrics'!$A:$A,'Ownership Metrics'!$G:$G),"")</f>
        <v>58</v>
      </c>
      <c r="S3755" s="27" t="str">
        <f>IFERROR(_xlfn.XLOOKUP($B3755,'Ownership Metrics'!$A:$A,'Ownership Metrics'!$H:$H),"")</f>
        <v>Mayoritas</v>
      </c>
      <c r="T3755" s="27" t="str">
        <f>IFERROR(_xlfn.XLOOKUP($B3755,'Ownership Metrics'!$A:$A,'Ownership Metrics'!$I:$I),"")</f>
        <v>Tinggi</v>
      </c>
      <c r="U3755" s="27">
        <f>IF(COUNTIFS($B$2:$B3755,$B3755,$D$2:$D3755,$D3755)=1,1,0)</f>
        <v>1</v>
      </c>
      <c r="V3755" s="27">
        <f t="shared" si="175"/>
        <v>3.32</v>
      </c>
      <c r="W3755" s="27">
        <f t="shared" si="176"/>
        <v>7</v>
      </c>
      <c r="X3755" s="27">
        <f t="shared" si="174"/>
        <v>3.3199996244999999</v>
      </c>
    </row>
    <row r="3756" spans="1:24" x14ac:dyDescent="0.25">
      <c r="A3756" s="26">
        <v>46265</v>
      </c>
      <c r="B3756" s="27" t="s">
        <v>10649</v>
      </c>
      <c r="C3756" s="27" t="s">
        <v>4046</v>
      </c>
      <c r="D3756" s="27" t="s">
        <v>4048</v>
      </c>
      <c r="E3756" s="27" t="s">
        <v>22</v>
      </c>
      <c r="F3756" s="27" t="s">
        <v>23</v>
      </c>
      <c r="G3756" s="27"/>
      <c r="H3756" s="27" t="s">
        <v>24</v>
      </c>
      <c r="I3756" s="28">
        <v>228053000</v>
      </c>
      <c r="J3756" s="28">
        <v>0</v>
      </c>
      <c r="K3756" s="28">
        <v>228053000</v>
      </c>
      <c r="L3756" s="29">
        <v>10.67</v>
      </c>
      <c r="M3756" s="29">
        <f>IFERROR(_xlfn.XLOOKUP($B3756,'Ownership Metrics'!$A:$A,'Ownership Metrics'!$B:$B),"")</f>
        <v>1.19</v>
      </c>
      <c r="N3756" s="28">
        <f>IFERROR(_xlfn.XLOOKUP($B3756,'Ownership Metrics'!$A:$A,'Ownership Metrics'!$C:$C),"")</f>
        <v>3778</v>
      </c>
      <c r="O3756" s="29">
        <f>IFERROR(_xlfn.XLOOKUP($B3756,'Ownership Metrics'!$A:$A,'Ownership Metrics'!$D:$D),"")</f>
        <v>58.84</v>
      </c>
      <c r="P3756" s="29">
        <f>IFERROR(_xlfn.XLOOKUP($B3756,'Ownership Metrics'!$A:$A,'Ownership Metrics'!$E:$E),"")</f>
        <v>81.290000000000006</v>
      </c>
      <c r="Q3756" s="30">
        <f>IFERROR(_xlfn.XLOOKUP($B3756,'Ownership Metrics'!$A:$A,'Ownership Metrics'!$F:$F),"")</f>
        <v>8</v>
      </c>
      <c r="R3756" s="30">
        <f>IFERROR(_xlfn.XLOOKUP($B3756,'Ownership Metrics'!$A:$A,'Ownership Metrics'!$G:$G),"")</f>
        <v>58</v>
      </c>
      <c r="S3756" s="27" t="str">
        <f>IFERROR(_xlfn.XLOOKUP($B3756,'Ownership Metrics'!$A:$A,'Ownership Metrics'!$H:$H),"")</f>
        <v>Mayoritas</v>
      </c>
      <c r="T3756" s="27" t="str">
        <f>IFERROR(_xlfn.XLOOKUP($B3756,'Ownership Metrics'!$A:$A,'Ownership Metrics'!$I:$I),"")</f>
        <v>Tinggi</v>
      </c>
      <c r="U3756" s="27">
        <f>IF(COUNTIFS($B$2:$B3756,$B3756,$D$2:$D3756,$D3756)=1,1,0)</f>
        <v>1</v>
      </c>
      <c r="V3756" s="27">
        <f t="shared" si="175"/>
        <v>10.67</v>
      </c>
      <c r="W3756" s="27">
        <f t="shared" si="176"/>
        <v>3</v>
      </c>
      <c r="X3756" s="27">
        <f t="shared" si="174"/>
        <v>10.669999624399999</v>
      </c>
    </row>
    <row r="3757" spans="1:24" x14ac:dyDescent="0.25">
      <c r="A3757" s="26">
        <v>46265</v>
      </c>
      <c r="B3757" s="27" t="s">
        <v>10649</v>
      </c>
      <c r="C3757" s="27" t="s">
        <v>4046</v>
      </c>
      <c r="D3757" s="27" t="s">
        <v>4049</v>
      </c>
      <c r="E3757" s="27" t="s">
        <v>22</v>
      </c>
      <c r="F3757" s="27" t="s">
        <v>23</v>
      </c>
      <c r="G3757" s="27"/>
      <c r="H3757" s="27" t="s">
        <v>24</v>
      </c>
      <c r="I3757" s="28">
        <v>251863000</v>
      </c>
      <c r="J3757" s="28">
        <v>0</v>
      </c>
      <c r="K3757" s="28">
        <v>251863000</v>
      </c>
      <c r="L3757" s="29">
        <v>11.78</v>
      </c>
      <c r="M3757" s="29">
        <f>IFERROR(_xlfn.XLOOKUP($B3757,'Ownership Metrics'!$A:$A,'Ownership Metrics'!$B:$B),"")</f>
        <v>1.19</v>
      </c>
      <c r="N3757" s="28">
        <f>IFERROR(_xlfn.XLOOKUP($B3757,'Ownership Metrics'!$A:$A,'Ownership Metrics'!$C:$C),"")</f>
        <v>3778</v>
      </c>
      <c r="O3757" s="29">
        <f>IFERROR(_xlfn.XLOOKUP($B3757,'Ownership Metrics'!$A:$A,'Ownership Metrics'!$D:$D),"")</f>
        <v>58.84</v>
      </c>
      <c r="P3757" s="29">
        <f>IFERROR(_xlfn.XLOOKUP($B3757,'Ownership Metrics'!$A:$A,'Ownership Metrics'!$E:$E),"")</f>
        <v>81.290000000000006</v>
      </c>
      <c r="Q3757" s="30">
        <f>IFERROR(_xlfn.XLOOKUP($B3757,'Ownership Metrics'!$A:$A,'Ownership Metrics'!$F:$F),"")</f>
        <v>8</v>
      </c>
      <c r="R3757" s="30">
        <f>IFERROR(_xlfn.XLOOKUP($B3757,'Ownership Metrics'!$A:$A,'Ownership Metrics'!$G:$G),"")</f>
        <v>58</v>
      </c>
      <c r="S3757" s="27" t="str">
        <f>IFERROR(_xlfn.XLOOKUP($B3757,'Ownership Metrics'!$A:$A,'Ownership Metrics'!$H:$H),"")</f>
        <v>Mayoritas</v>
      </c>
      <c r="T3757" s="27" t="str">
        <f>IFERROR(_xlfn.XLOOKUP($B3757,'Ownership Metrics'!$A:$A,'Ownership Metrics'!$I:$I),"")</f>
        <v>Tinggi</v>
      </c>
      <c r="U3757" s="27">
        <f>IF(COUNTIFS($B$2:$B3757,$B3757,$D$2:$D3757,$D3757)=1,1,0)</f>
        <v>1</v>
      </c>
      <c r="V3757" s="27">
        <f t="shared" si="175"/>
        <v>11.78</v>
      </c>
      <c r="W3757" s="27">
        <f t="shared" si="176"/>
        <v>2</v>
      </c>
      <c r="X3757" s="27">
        <f t="shared" si="174"/>
        <v>11.779999624299998</v>
      </c>
    </row>
    <row r="3758" spans="1:24" x14ac:dyDescent="0.25">
      <c r="A3758" s="26">
        <v>46265</v>
      </c>
      <c r="B3758" s="27" t="s">
        <v>10649</v>
      </c>
      <c r="C3758" s="27" t="s">
        <v>4046</v>
      </c>
      <c r="D3758" s="27" t="s">
        <v>4050</v>
      </c>
      <c r="E3758" s="27" t="s">
        <v>22</v>
      </c>
      <c r="F3758" s="27" t="s">
        <v>23</v>
      </c>
      <c r="G3758" s="27"/>
      <c r="H3758" s="27" t="s">
        <v>24</v>
      </c>
      <c r="I3758" s="28">
        <v>1257854000</v>
      </c>
      <c r="J3758" s="28">
        <v>0</v>
      </c>
      <c r="K3758" s="28">
        <v>1257854000</v>
      </c>
      <c r="L3758" s="29">
        <v>58.84</v>
      </c>
      <c r="M3758" s="29">
        <f>IFERROR(_xlfn.XLOOKUP($B3758,'Ownership Metrics'!$A:$A,'Ownership Metrics'!$B:$B),"")</f>
        <v>1.19</v>
      </c>
      <c r="N3758" s="28">
        <f>IFERROR(_xlfn.XLOOKUP($B3758,'Ownership Metrics'!$A:$A,'Ownership Metrics'!$C:$C),"")</f>
        <v>3778</v>
      </c>
      <c r="O3758" s="29">
        <f>IFERROR(_xlfn.XLOOKUP($B3758,'Ownership Metrics'!$A:$A,'Ownership Metrics'!$D:$D),"")</f>
        <v>58.84</v>
      </c>
      <c r="P3758" s="29">
        <f>IFERROR(_xlfn.XLOOKUP($B3758,'Ownership Metrics'!$A:$A,'Ownership Metrics'!$E:$E),"")</f>
        <v>81.290000000000006</v>
      </c>
      <c r="Q3758" s="30">
        <f>IFERROR(_xlfn.XLOOKUP($B3758,'Ownership Metrics'!$A:$A,'Ownership Metrics'!$F:$F),"")</f>
        <v>8</v>
      </c>
      <c r="R3758" s="30">
        <f>IFERROR(_xlfn.XLOOKUP($B3758,'Ownership Metrics'!$A:$A,'Ownership Metrics'!$G:$G),"")</f>
        <v>58</v>
      </c>
      <c r="S3758" s="27" t="str">
        <f>IFERROR(_xlfn.XLOOKUP($B3758,'Ownership Metrics'!$A:$A,'Ownership Metrics'!$H:$H),"")</f>
        <v>Mayoritas</v>
      </c>
      <c r="T3758" s="27" t="str">
        <f>IFERROR(_xlfn.XLOOKUP($B3758,'Ownership Metrics'!$A:$A,'Ownership Metrics'!$I:$I),"")</f>
        <v>Tinggi</v>
      </c>
      <c r="U3758" s="27">
        <f>IF(COUNTIFS($B$2:$B3758,$B3758,$D$2:$D3758,$D3758)=1,1,0)</f>
        <v>1</v>
      </c>
      <c r="V3758" s="27">
        <f t="shared" si="175"/>
        <v>58.84</v>
      </c>
      <c r="W3758" s="27">
        <f t="shared" si="176"/>
        <v>1</v>
      </c>
      <c r="X3758" s="27">
        <f t="shared" si="174"/>
        <v>58.839999624200004</v>
      </c>
    </row>
    <row r="3759" spans="1:24" x14ac:dyDescent="0.25">
      <c r="A3759" s="26">
        <v>46265</v>
      </c>
      <c r="B3759" s="27" t="s">
        <v>10649</v>
      </c>
      <c r="C3759" s="27" t="s">
        <v>4046</v>
      </c>
      <c r="D3759" s="27" t="s">
        <v>4051</v>
      </c>
      <c r="E3759" s="27" t="s">
        <v>22</v>
      </c>
      <c r="F3759" s="27" t="s">
        <v>23</v>
      </c>
      <c r="G3759" s="27"/>
      <c r="H3759" s="27" t="s">
        <v>24</v>
      </c>
      <c r="I3759" s="28">
        <v>90000000</v>
      </c>
      <c r="J3759" s="28">
        <v>0</v>
      </c>
      <c r="K3759" s="28">
        <v>90000000</v>
      </c>
      <c r="L3759" s="29">
        <v>4.21</v>
      </c>
      <c r="M3759" s="29">
        <f>IFERROR(_xlfn.XLOOKUP($B3759,'Ownership Metrics'!$A:$A,'Ownership Metrics'!$B:$B),"")</f>
        <v>1.19</v>
      </c>
      <c r="N3759" s="28">
        <f>IFERROR(_xlfn.XLOOKUP($B3759,'Ownership Metrics'!$A:$A,'Ownership Metrics'!$C:$C),"")</f>
        <v>3778</v>
      </c>
      <c r="O3759" s="29">
        <f>IFERROR(_xlfn.XLOOKUP($B3759,'Ownership Metrics'!$A:$A,'Ownership Metrics'!$D:$D),"")</f>
        <v>58.84</v>
      </c>
      <c r="P3759" s="29">
        <f>IFERROR(_xlfn.XLOOKUP($B3759,'Ownership Metrics'!$A:$A,'Ownership Metrics'!$E:$E),"")</f>
        <v>81.290000000000006</v>
      </c>
      <c r="Q3759" s="30">
        <f>IFERROR(_xlfn.XLOOKUP($B3759,'Ownership Metrics'!$A:$A,'Ownership Metrics'!$F:$F),"")</f>
        <v>8</v>
      </c>
      <c r="R3759" s="30">
        <f>IFERROR(_xlfn.XLOOKUP($B3759,'Ownership Metrics'!$A:$A,'Ownership Metrics'!$G:$G),"")</f>
        <v>58</v>
      </c>
      <c r="S3759" s="27" t="str">
        <f>IFERROR(_xlfn.XLOOKUP($B3759,'Ownership Metrics'!$A:$A,'Ownership Metrics'!$H:$H),"")</f>
        <v>Mayoritas</v>
      </c>
      <c r="T3759" s="27" t="str">
        <f>IFERROR(_xlfn.XLOOKUP($B3759,'Ownership Metrics'!$A:$A,'Ownership Metrics'!$I:$I),"")</f>
        <v>Tinggi</v>
      </c>
      <c r="U3759" s="27">
        <f>IF(COUNTIFS($B$2:$B3759,$B3759,$D$2:$D3759,$D3759)=1,1,0)</f>
        <v>1</v>
      </c>
      <c r="V3759" s="27">
        <f t="shared" si="175"/>
        <v>4.21</v>
      </c>
      <c r="W3759" s="27">
        <f t="shared" si="176"/>
        <v>4</v>
      </c>
      <c r="X3759" s="27">
        <f t="shared" si="174"/>
        <v>4.2099996240999999</v>
      </c>
    </row>
    <row r="3760" spans="1:24" x14ac:dyDescent="0.25">
      <c r="A3760" s="26">
        <v>46265</v>
      </c>
      <c r="B3760" s="27" t="s">
        <v>10649</v>
      </c>
      <c r="C3760" s="27" t="s">
        <v>4046</v>
      </c>
      <c r="D3760" s="27" t="s">
        <v>3949</v>
      </c>
      <c r="E3760" s="27" t="s">
        <v>74</v>
      </c>
      <c r="F3760" s="27" t="s">
        <v>23</v>
      </c>
      <c r="G3760" s="27"/>
      <c r="H3760" s="27" t="s">
        <v>24</v>
      </c>
      <c r="I3760" s="28">
        <v>80000000</v>
      </c>
      <c r="J3760" s="28">
        <v>0</v>
      </c>
      <c r="K3760" s="28">
        <v>80000000</v>
      </c>
      <c r="L3760" s="29">
        <v>3.74</v>
      </c>
      <c r="M3760" s="29">
        <f>IFERROR(_xlfn.XLOOKUP($B3760,'Ownership Metrics'!$A:$A,'Ownership Metrics'!$B:$B),"")</f>
        <v>1.19</v>
      </c>
      <c r="N3760" s="28">
        <f>IFERROR(_xlfn.XLOOKUP($B3760,'Ownership Metrics'!$A:$A,'Ownership Metrics'!$C:$C),"")</f>
        <v>3778</v>
      </c>
      <c r="O3760" s="29">
        <f>IFERROR(_xlfn.XLOOKUP($B3760,'Ownership Metrics'!$A:$A,'Ownership Metrics'!$D:$D),"")</f>
        <v>58.84</v>
      </c>
      <c r="P3760" s="29">
        <f>IFERROR(_xlfn.XLOOKUP($B3760,'Ownership Metrics'!$A:$A,'Ownership Metrics'!$E:$E),"")</f>
        <v>81.290000000000006</v>
      </c>
      <c r="Q3760" s="30">
        <f>IFERROR(_xlfn.XLOOKUP($B3760,'Ownership Metrics'!$A:$A,'Ownership Metrics'!$F:$F),"")</f>
        <v>8</v>
      </c>
      <c r="R3760" s="30">
        <f>IFERROR(_xlfn.XLOOKUP($B3760,'Ownership Metrics'!$A:$A,'Ownership Metrics'!$G:$G),"")</f>
        <v>58</v>
      </c>
      <c r="S3760" s="27" t="str">
        <f>IFERROR(_xlfn.XLOOKUP($B3760,'Ownership Metrics'!$A:$A,'Ownership Metrics'!$H:$H),"")</f>
        <v>Mayoritas</v>
      </c>
      <c r="T3760" s="27" t="str">
        <f>IFERROR(_xlfn.XLOOKUP($B3760,'Ownership Metrics'!$A:$A,'Ownership Metrics'!$I:$I),"")</f>
        <v>Tinggi</v>
      </c>
      <c r="U3760" s="27">
        <f>IF(COUNTIFS($B$2:$B3760,$B3760,$D$2:$D3760,$D3760)=1,1,0)</f>
        <v>1</v>
      </c>
      <c r="V3760" s="27">
        <f t="shared" si="175"/>
        <v>3.74</v>
      </c>
      <c r="W3760" s="27">
        <f t="shared" si="176"/>
        <v>5</v>
      </c>
      <c r="X3760" s="27">
        <f t="shared" si="174"/>
        <v>3.7399996240000002</v>
      </c>
    </row>
    <row r="3761" spans="1:24" x14ac:dyDescent="0.25">
      <c r="A3761" s="26">
        <v>46265</v>
      </c>
      <c r="B3761" s="27" t="s">
        <v>10649</v>
      </c>
      <c r="C3761" s="27" t="s">
        <v>4046</v>
      </c>
      <c r="D3761" s="27" t="s">
        <v>4052</v>
      </c>
      <c r="E3761" s="27" t="s">
        <v>35</v>
      </c>
      <c r="F3761" s="27" t="s">
        <v>23</v>
      </c>
      <c r="G3761" s="27" t="s">
        <v>36</v>
      </c>
      <c r="H3761" s="27" t="s">
        <v>24</v>
      </c>
      <c r="I3761" s="28">
        <v>54199900</v>
      </c>
      <c r="J3761" s="28">
        <v>0</v>
      </c>
      <c r="K3761" s="28">
        <v>54199900</v>
      </c>
      <c r="L3761" s="29">
        <v>2.54</v>
      </c>
      <c r="M3761" s="29">
        <f>IFERROR(_xlfn.XLOOKUP($B3761,'Ownership Metrics'!$A:$A,'Ownership Metrics'!$B:$B),"")</f>
        <v>1.19</v>
      </c>
      <c r="N3761" s="28">
        <f>IFERROR(_xlfn.XLOOKUP($B3761,'Ownership Metrics'!$A:$A,'Ownership Metrics'!$C:$C),"")</f>
        <v>3778</v>
      </c>
      <c r="O3761" s="29">
        <f>IFERROR(_xlfn.XLOOKUP($B3761,'Ownership Metrics'!$A:$A,'Ownership Metrics'!$D:$D),"")</f>
        <v>58.84</v>
      </c>
      <c r="P3761" s="29">
        <f>IFERROR(_xlfn.XLOOKUP($B3761,'Ownership Metrics'!$A:$A,'Ownership Metrics'!$E:$E),"")</f>
        <v>81.290000000000006</v>
      </c>
      <c r="Q3761" s="30">
        <f>IFERROR(_xlfn.XLOOKUP($B3761,'Ownership Metrics'!$A:$A,'Ownership Metrics'!$F:$F),"")</f>
        <v>8</v>
      </c>
      <c r="R3761" s="30">
        <f>IFERROR(_xlfn.XLOOKUP($B3761,'Ownership Metrics'!$A:$A,'Ownership Metrics'!$G:$G),"")</f>
        <v>58</v>
      </c>
      <c r="S3761" s="27" t="str">
        <f>IFERROR(_xlfn.XLOOKUP($B3761,'Ownership Metrics'!$A:$A,'Ownership Metrics'!$H:$H),"")</f>
        <v>Mayoritas</v>
      </c>
      <c r="T3761" s="27" t="str">
        <f>IFERROR(_xlfn.XLOOKUP($B3761,'Ownership Metrics'!$A:$A,'Ownership Metrics'!$I:$I),"")</f>
        <v>Tinggi</v>
      </c>
      <c r="U3761" s="27">
        <f>IF(COUNTIFS($B$2:$B3761,$B3761,$D$2:$D3761,$D3761)=1,1,0)</f>
        <v>1</v>
      </c>
      <c r="V3761" s="27">
        <f t="shared" si="175"/>
        <v>2.54</v>
      </c>
      <c r="W3761" s="27">
        <f t="shared" si="176"/>
        <v>8</v>
      </c>
      <c r="X3761" s="27">
        <f t="shared" si="174"/>
        <v>2.5399996239</v>
      </c>
    </row>
    <row r="3762" spans="1:24" x14ac:dyDescent="0.25">
      <c r="A3762" s="26">
        <v>46265</v>
      </c>
      <c r="B3762" s="27" t="s">
        <v>10650</v>
      </c>
      <c r="C3762" s="27" t="s">
        <v>4054</v>
      </c>
      <c r="D3762" s="27" t="s">
        <v>4055</v>
      </c>
      <c r="E3762" s="27" t="s">
        <v>74</v>
      </c>
      <c r="F3762" s="27" t="s">
        <v>23</v>
      </c>
      <c r="G3762" s="27"/>
      <c r="H3762" s="27" t="s">
        <v>24</v>
      </c>
      <c r="I3762" s="28">
        <v>0</v>
      </c>
      <c r="J3762" s="28">
        <v>59569640</v>
      </c>
      <c r="K3762" s="28">
        <v>59569640</v>
      </c>
      <c r="L3762" s="29">
        <v>4.6100000000000003</v>
      </c>
      <c r="M3762" s="29">
        <f>IFERROR(_xlfn.XLOOKUP($B3762,'Ownership Metrics'!$A:$A,'Ownership Metrics'!$B:$B),"")</f>
        <v>26.47</v>
      </c>
      <c r="N3762" s="28">
        <f>IFERROR(_xlfn.XLOOKUP($B3762,'Ownership Metrics'!$A:$A,'Ownership Metrics'!$C:$C),"")</f>
        <v>1146</v>
      </c>
      <c r="O3762" s="29">
        <f>IFERROR(_xlfn.XLOOKUP($B3762,'Ownership Metrics'!$A:$A,'Ownership Metrics'!$D:$D),"")</f>
        <v>27.3</v>
      </c>
      <c r="P3762" s="29">
        <f>IFERROR(_xlfn.XLOOKUP($B3762,'Ownership Metrics'!$A:$A,'Ownership Metrics'!$E:$E),"")</f>
        <v>51.85</v>
      </c>
      <c r="Q3762" s="30">
        <f>IFERROR(_xlfn.XLOOKUP($B3762,'Ownership Metrics'!$A:$A,'Ownership Metrics'!$F:$F),"")</f>
        <v>10</v>
      </c>
      <c r="R3762" s="30">
        <f>IFERROR(_xlfn.XLOOKUP($B3762,'Ownership Metrics'!$A:$A,'Ownership Metrics'!$G:$G),"")</f>
        <v>34</v>
      </c>
      <c r="S3762" s="27" t="str">
        <f>IFERROR(_xlfn.XLOOKUP($B3762,'Ownership Metrics'!$A:$A,'Ownership Metrics'!$H:$H),"")</f>
        <v>Moderat</v>
      </c>
      <c r="T3762" s="27" t="str">
        <f>IFERROR(_xlfn.XLOOKUP($B3762,'Ownership Metrics'!$A:$A,'Ownership Metrics'!$I:$I),"")</f>
        <v>Sedang</v>
      </c>
      <c r="U3762" s="27">
        <f>IF(COUNTIFS($B$2:$B3762,$B3762,$D$2:$D3762,$D3762)=1,1,0)</f>
        <v>1</v>
      </c>
      <c r="V3762" s="27">
        <f t="shared" si="175"/>
        <v>4.6100000000000003</v>
      </c>
      <c r="W3762" s="27">
        <f t="shared" si="176"/>
        <v>4</v>
      </c>
      <c r="X3762" s="27">
        <f t="shared" si="174"/>
        <v>4.6099996238000003</v>
      </c>
    </row>
    <row r="3763" spans="1:24" x14ac:dyDescent="0.25">
      <c r="A3763" s="26">
        <v>46265</v>
      </c>
      <c r="B3763" s="27" t="s">
        <v>10650</v>
      </c>
      <c r="C3763" s="27" t="s">
        <v>4054</v>
      </c>
      <c r="D3763" s="27" t="s">
        <v>4056</v>
      </c>
      <c r="E3763" s="27" t="s">
        <v>22</v>
      </c>
      <c r="F3763" s="27" t="s">
        <v>23</v>
      </c>
      <c r="G3763" s="27"/>
      <c r="H3763" s="27" t="s">
        <v>24</v>
      </c>
      <c r="I3763" s="28">
        <v>0</v>
      </c>
      <c r="J3763" s="28">
        <v>29784820</v>
      </c>
      <c r="K3763" s="28">
        <v>29784820</v>
      </c>
      <c r="L3763" s="29">
        <v>2.2999999999999998</v>
      </c>
      <c r="M3763" s="29">
        <f>IFERROR(_xlfn.XLOOKUP($B3763,'Ownership Metrics'!$A:$A,'Ownership Metrics'!$B:$B),"")</f>
        <v>26.47</v>
      </c>
      <c r="N3763" s="28">
        <f>IFERROR(_xlfn.XLOOKUP($B3763,'Ownership Metrics'!$A:$A,'Ownership Metrics'!$C:$C),"")</f>
        <v>1146</v>
      </c>
      <c r="O3763" s="29">
        <f>IFERROR(_xlfn.XLOOKUP($B3763,'Ownership Metrics'!$A:$A,'Ownership Metrics'!$D:$D),"")</f>
        <v>27.3</v>
      </c>
      <c r="P3763" s="29">
        <f>IFERROR(_xlfn.XLOOKUP($B3763,'Ownership Metrics'!$A:$A,'Ownership Metrics'!$E:$E),"")</f>
        <v>51.85</v>
      </c>
      <c r="Q3763" s="30">
        <f>IFERROR(_xlfn.XLOOKUP($B3763,'Ownership Metrics'!$A:$A,'Ownership Metrics'!$F:$F),"")</f>
        <v>10</v>
      </c>
      <c r="R3763" s="30">
        <f>IFERROR(_xlfn.XLOOKUP($B3763,'Ownership Metrics'!$A:$A,'Ownership Metrics'!$G:$G),"")</f>
        <v>34</v>
      </c>
      <c r="S3763" s="27" t="str">
        <f>IFERROR(_xlfn.XLOOKUP($B3763,'Ownership Metrics'!$A:$A,'Ownership Metrics'!$H:$H),"")</f>
        <v>Moderat</v>
      </c>
      <c r="T3763" s="27" t="str">
        <f>IFERROR(_xlfn.XLOOKUP($B3763,'Ownership Metrics'!$A:$A,'Ownership Metrics'!$I:$I),"")</f>
        <v>Sedang</v>
      </c>
      <c r="U3763" s="27">
        <f>IF(COUNTIFS($B$2:$B3763,$B3763,$D$2:$D3763,$D3763)=1,1,0)</f>
        <v>1</v>
      </c>
      <c r="V3763" s="27">
        <f t="shared" si="175"/>
        <v>2.2999999999999998</v>
      </c>
      <c r="W3763" s="27">
        <f t="shared" si="176"/>
        <v>8</v>
      </c>
      <c r="X3763" s="27">
        <f t="shared" si="174"/>
        <v>2.2999996236999998</v>
      </c>
    </row>
    <row r="3764" spans="1:24" x14ac:dyDescent="0.25">
      <c r="A3764" s="26">
        <v>46265</v>
      </c>
      <c r="B3764" s="27" t="s">
        <v>10650</v>
      </c>
      <c r="C3764" s="27" t="s">
        <v>4054</v>
      </c>
      <c r="D3764" s="27" t="s">
        <v>4057</v>
      </c>
      <c r="E3764" s="27" t="s">
        <v>74</v>
      </c>
      <c r="F3764" s="27" t="s">
        <v>23</v>
      </c>
      <c r="G3764" s="27"/>
      <c r="H3764" s="27" t="s">
        <v>24</v>
      </c>
      <c r="I3764" s="28">
        <v>0</v>
      </c>
      <c r="J3764" s="28">
        <v>117700040</v>
      </c>
      <c r="K3764" s="28">
        <v>117700040</v>
      </c>
      <c r="L3764" s="29">
        <v>9.1</v>
      </c>
      <c r="M3764" s="29">
        <f>IFERROR(_xlfn.XLOOKUP($B3764,'Ownership Metrics'!$A:$A,'Ownership Metrics'!$B:$B),"")</f>
        <v>26.47</v>
      </c>
      <c r="N3764" s="28">
        <f>IFERROR(_xlfn.XLOOKUP($B3764,'Ownership Metrics'!$A:$A,'Ownership Metrics'!$C:$C),"")</f>
        <v>1146</v>
      </c>
      <c r="O3764" s="29">
        <f>IFERROR(_xlfn.XLOOKUP($B3764,'Ownership Metrics'!$A:$A,'Ownership Metrics'!$D:$D),"")</f>
        <v>27.3</v>
      </c>
      <c r="P3764" s="29">
        <f>IFERROR(_xlfn.XLOOKUP($B3764,'Ownership Metrics'!$A:$A,'Ownership Metrics'!$E:$E),"")</f>
        <v>51.85</v>
      </c>
      <c r="Q3764" s="30">
        <f>IFERROR(_xlfn.XLOOKUP($B3764,'Ownership Metrics'!$A:$A,'Ownership Metrics'!$F:$F),"")</f>
        <v>10</v>
      </c>
      <c r="R3764" s="30">
        <f>IFERROR(_xlfn.XLOOKUP($B3764,'Ownership Metrics'!$A:$A,'Ownership Metrics'!$G:$G),"")</f>
        <v>34</v>
      </c>
      <c r="S3764" s="27" t="str">
        <f>IFERROR(_xlfn.XLOOKUP($B3764,'Ownership Metrics'!$A:$A,'Ownership Metrics'!$H:$H),"")</f>
        <v>Moderat</v>
      </c>
      <c r="T3764" s="27" t="str">
        <f>IFERROR(_xlfn.XLOOKUP($B3764,'Ownership Metrics'!$A:$A,'Ownership Metrics'!$I:$I),"")</f>
        <v>Sedang</v>
      </c>
      <c r="U3764" s="27">
        <f>IF(COUNTIFS($B$2:$B3764,$B3764,$D$2:$D3764,$D3764)=1,1,0)</f>
        <v>1</v>
      </c>
      <c r="V3764" s="27">
        <f t="shared" si="175"/>
        <v>9.1</v>
      </c>
      <c r="W3764" s="27">
        <f t="shared" si="176"/>
        <v>3</v>
      </c>
      <c r="X3764" s="27">
        <f t="shared" si="174"/>
        <v>9.0999996236000005</v>
      </c>
    </row>
    <row r="3765" spans="1:24" x14ac:dyDescent="0.25">
      <c r="A3765" s="26">
        <v>46265</v>
      </c>
      <c r="B3765" s="27" t="s">
        <v>10650</v>
      </c>
      <c r="C3765" s="27" t="s">
        <v>4054</v>
      </c>
      <c r="D3765" s="27" t="s">
        <v>4058</v>
      </c>
      <c r="E3765" s="27" t="s">
        <v>74</v>
      </c>
      <c r="F3765" s="27" t="s">
        <v>23</v>
      </c>
      <c r="G3765" s="27"/>
      <c r="H3765" s="27" t="s">
        <v>24</v>
      </c>
      <c r="I3765" s="28">
        <v>0</v>
      </c>
      <c r="J3765" s="28">
        <v>54154220</v>
      </c>
      <c r="K3765" s="28">
        <v>54154220</v>
      </c>
      <c r="L3765" s="29">
        <v>4.1900000000000004</v>
      </c>
      <c r="M3765" s="29">
        <f>IFERROR(_xlfn.XLOOKUP($B3765,'Ownership Metrics'!$A:$A,'Ownership Metrics'!$B:$B),"")</f>
        <v>26.47</v>
      </c>
      <c r="N3765" s="28">
        <f>IFERROR(_xlfn.XLOOKUP($B3765,'Ownership Metrics'!$A:$A,'Ownership Metrics'!$C:$C),"")</f>
        <v>1146</v>
      </c>
      <c r="O3765" s="29">
        <f>IFERROR(_xlfn.XLOOKUP($B3765,'Ownership Metrics'!$A:$A,'Ownership Metrics'!$D:$D),"")</f>
        <v>27.3</v>
      </c>
      <c r="P3765" s="29">
        <f>IFERROR(_xlfn.XLOOKUP($B3765,'Ownership Metrics'!$A:$A,'Ownership Metrics'!$E:$E),"")</f>
        <v>51.85</v>
      </c>
      <c r="Q3765" s="30">
        <f>IFERROR(_xlfn.XLOOKUP($B3765,'Ownership Metrics'!$A:$A,'Ownership Metrics'!$F:$F),"")</f>
        <v>10</v>
      </c>
      <c r="R3765" s="30">
        <f>IFERROR(_xlfn.XLOOKUP($B3765,'Ownership Metrics'!$A:$A,'Ownership Metrics'!$G:$G),"")</f>
        <v>34</v>
      </c>
      <c r="S3765" s="27" t="str">
        <f>IFERROR(_xlfn.XLOOKUP($B3765,'Ownership Metrics'!$A:$A,'Ownership Metrics'!$H:$H),"")</f>
        <v>Moderat</v>
      </c>
      <c r="T3765" s="27" t="str">
        <f>IFERROR(_xlfn.XLOOKUP($B3765,'Ownership Metrics'!$A:$A,'Ownership Metrics'!$I:$I),"")</f>
        <v>Sedang</v>
      </c>
      <c r="U3765" s="27">
        <f>IF(COUNTIFS($B$2:$B3765,$B3765,$D$2:$D3765,$D3765)=1,1,0)</f>
        <v>1</v>
      </c>
      <c r="V3765" s="27">
        <f t="shared" si="175"/>
        <v>4.1900000000000004</v>
      </c>
      <c r="W3765" s="27">
        <f t="shared" si="176"/>
        <v>6</v>
      </c>
      <c r="X3765" s="27">
        <f t="shared" si="174"/>
        <v>4.1899996235000003</v>
      </c>
    </row>
    <row r="3766" spans="1:24" x14ac:dyDescent="0.25">
      <c r="A3766" s="26">
        <v>46265</v>
      </c>
      <c r="B3766" s="27" t="s">
        <v>10650</v>
      </c>
      <c r="C3766" s="27" t="s">
        <v>4054</v>
      </c>
      <c r="D3766" s="27" t="s">
        <v>4059</v>
      </c>
      <c r="E3766" s="27" t="s">
        <v>83</v>
      </c>
      <c r="F3766" s="27" t="s">
        <v>23</v>
      </c>
      <c r="G3766" s="27"/>
      <c r="H3766" s="27" t="s">
        <v>24</v>
      </c>
      <c r="I3766" s="28">
        <v>0</v>
      </c>
      <c r="J3766" s="28">
        <v>36827260</v>
      </c>
      <c r="K3766" s="28">
        <v>36827260</v>
      </c>
      <c r="L3766" s="29">
        <v>2.85</v>
      </c>
      <c r="M3766" s="29">
        <f>IFERROR(_xlfn.XLOOKUP($B3766,'Ownership Metrics'!$A:$A,'Ownership Metrics'!$B:$B),"")</f>
        <v>26.47</v>
      </c>
      <c r="N3766" s="28">
        <f>IFERROR(_xlfn.XLOOKUP($B3766,'Ownership Metrics'!$A:$A,'Ownership Metrics'!$C:$C),"")</f>
        <v>1146</v>
      </c>
      <c r="O3766" s="29">
        <f>IFERROR(_xlfn.XLOOKUP($B3766,'Ownership Metrics'!$A:$A,'Ownership Metrics'!$D:$D),"")</f>
        <v>27.3</v>
      </c>
      <c r="P3766" s="29">
        <f>IFERROR(_xlfn.XLOOKUP($B3766,'Ownership Metrics'!$A:$A,'Ownership Metrics'!$E:$E),"")</f>
        <v>51.85</v>
      </c>
      <c r="Q3766" s="30">
        <f>IFERROR(_xlfn.XLOOKUP($B3766,'Ownership Metrics'!$A:$A,'Ownership Metrics'!$F:$F),"")</f>
        <v>10</v>
      </c>
      <c r="R3766" s="30">
        <f>IFERROR(_xlfn.XLOOKUP($B3766,'Ownership Metrics'!$A:$A,'Ownership Metrics'!$G:$G),"")</f>
        <v>34</v>
      </c>
      <c r="S3766" s="27" t="str">
        <f>IFERROR(_xlfn.XLOOKUP($B3766,'Ownership Metrics'!$A:$A,'Ownership Metrics'!$H:$H),"")</f>
        <v>Moderat</v>
      </c>
      <c r="T3766" s="27" t="str">
        <f>IFERROR(_xlfn.XLOOKUP($B3766,'Ownership Metrics'!$A:$A,'Ownership Metrics'!$I:$I),"")</f>
        <v>Sedang</v>
      </c>
      <c r="U3766" s="27">
        <f>IF(COUNTIFS($B$2:$B3766,$B3766,$D$2:$D3766,$D3766)=1,1,0)</f>
        <v>1</v>
      </c>
      <c r="V3766" s="27">
        <f t="shared" si="175"/>
        <v>2.85</v>
      </c>
      <c r="W3766" s="27">
        <f t="shared" si="176"/>
        <v>7</v>
      </c>
      <c r="X3766" s="27">
        <f t="shared" si="174"/>
        <v>2.8499996234</v>
      </c>
    </row>
    <row r="3767" spans="1:24" x14ac:dyDescent="0.25">
      <c r="A3767" s="26">
        <v>46265</v>
      </c>
      <c r="B3767" s="27" t="s">
        <v>10650</v>
      </c>
      <c r="C3767" s="27" t="s">
        <v>4054</v>
      </c>
      <c r="D3767" s="27" t="s">
        <v>4060</v>
      </c>
      <c r="E3767" s="27" t="s">
        <v>22</v>
      </c>
      <c r="F3767" s="27" t="s">
        <v>23</v>
      </c>
      <c r="G3767" s="27"/>
      <c r="H3767" s="27"/>
      <c r="I3767" s="28">
        <v>0</v>
      </c>
      <c r="J3767" s="28">
        <v>59569640</v>
      </c>
      <c r="K3767" s="28">
        <v>59569640</v>
      </c>
      <c r="L3767" s="29">
        <v>4.6100000000000003</v>
      </c>
      <c r="M3767" s="29">
        <f>IFERROR(_xlfn.XLOOKUP($B3767,'Ownership Metrics'!$A:$A,'Ownership Metrics'!$B:$B),"")</f>
        <v>26.47</v>
      </c>
      <c r="N3767" s="28">
        <f>IFERROR(_xlfn.XLOOKUP($B3767,'Ownership Metrics'!$A:$A,'Ownership Metrics'!$C:$C),"")</f>
        <v>1146</v>
      </c>
      <c r="O3767" s="29">
        <f>IFERROR(_xlfn.XLOOKUP($B3767,'Ownership Metrics'!$A:$A,'Ownership Metrics'!$D:$D),"")</f>
        <v>27.3</v>
      </c>
      <c r="P3767" s="29">
        <f>IFERROR(_xlfn.XLOOKUP($B3767,'Ownership Metrics'!$A:$A,'Ownership Metrics'!$E:$E),"")</f>
        <v>51.85</v>
      </c>
      <c r="Q3767" s="30">
        <f>IFERROR(_xlfn.XLOOKUP($B3767,'Ownership Metrics'!$A:$A,'Ownership Metrics'!$F:$F),"")</f>
        <v>10</v>
      </c>
      <c r="R3767" s="30">
        <f>IFERROR(_xlfn.XLOOKUP($B3767,'Ownership Metrics'!$A:$A,'Ownership Metrics'!$G:$G),"")</f>
        <v>34</v>
      </c>
      <c r="S3767" s="27" t="str">
        <f>IFERROR(_xlfn.XLOOKUP($B3767,'Ownership Metrics'!$A:$A,'Ownership Metrics'!$H:$H),"")</f>
        <v>Moderat</v>
      </c>
      <c r="T3767" s="27" t="str">
        <f>IFERROR(_xlfn.XLOOKUP($B3767,'Ownership Metrics'!$A:$A,'Ownership Metrics'!$I:$I),"")</f>
        <v>Sedang</v>
      </c>
      <c r="U3767" s="27">
        <f>IF(COUNTIFS($B$2:$B3767,$B3767,$D$2:$D3767,$D3767)=1,1,0)</f>
        <v>1</v>
      </c>
      <c r="V3767" s="27">
        <f t="shared" si="175"/>
        <v>4.6100000000000003</v>
      </c>
      <c r="W3767" s="27">
        <f t="shared" si="176"/>
        <v>5</v>
      </c>
      <c r="X3767" s="27">
        <f t="shared" si="174"/>
        <v>4.6099996233000002</v>
      </c>
    </row>
    <row r="3768" spans="1:24" x14ac:dyDescent="0.25">
      <c r="A3768" s="26">
        <v>46265</v>
      </c>
      <c r="B3768" s="27" t="s">
        <v>10650</v>
      </c>
      <c r="C3768" s="27" t="s">
        <v>4054</v>
      </c>
      <c r="D3768" s="27" t="s">
        <v>4061</v>
      </c>
      <c r="E3768" s="27" t="s">
        <v>435</v>
      </c>
      <c r="F3768" s="27" t="s">
        <v>23</v>
      </c>
      <c r="G3768" s="27"/>
      <c r="H3768" s="27" t="s">
        <v>24</v>
      </c>
      <c r="I3768" s="28">
        <v>7700000</v>
      </c>
      <c r="J3768" s="28">
        <v>192062140</v>
      </c>
      <c r="K3768" s="28">
        <v>199762140</v>
      </c>
      <c r="L3768" s="29">
        <v>15.45</v>
      </c>
      <c r="M3768" s="29">
        <f>IFERROR(_xlfn.XLOOKUP($B3768,'Ownership Metrics'!$A:$A,'Ownership Metrics'!$B:$B),"")</f>
        <v>26.47</v>
      </c>
      <c r="N3768" s="28">
        <f>IFERROR(_xlfn.XLOOKUP($B3768,'Ownership Metrics'!$A:$A,'Ownership Metrics'!$C:$C),"")</f>
        <v>1146</v>
      </c>
      <c r="O3768" s="29">
        <f>IFERROR(_xlfn.XLOOKUP($B3768,'Ownership Metrics'!$A:$A,'Ownership Metrics'!$D:$D),"")</f>
        <v>27.3</v>
      </c>
      <c r="P3768" s="29">
        <f>IFERROR(_xlfn.XLOOKUP($B3768,'Ownership Metrics'!$A:$A,'Ownership Metrics'!$E:$E),"")</f>
        <v>51.85</v>
      </c>
      <c r="Q3768" s="30">
        <f>IFERROR(_xlfn.XLOOKUP($B3768,'Ownership Metrics'!$A:$A,'Ownership Metrics'!$F:$F),"")</f>
        <v>10</v>
      </c>
      <c r="R3768" s="30">
        <f>IFERROR(_xlfn.XLOOKUP($B3768,'Ownership Metrics'!$A:$A,'Ownership Metrics'!$G:$G),"")</f>
        <v>34</v>
      </c>
      <c r="S3768" s="27" t="str">
        <f>IFERROR(_xlfn.XLOOKUP($B3768,'Ownership Metrics'!$A:$A,'Ownership Metrics'!$H:$H),"")</f>
        <v>Moderat</v>
      </c>
      <c r="T3768" s="27" t="str">
        <f>IFERROR(_xlfn.XLOOKUP($B3768,'Ownership Metrics'!$A:$A,'Ownership Metrics'!$I:$I),"")</f>
        <v>Sedang</v>
      </c>
      <c r="U3768" s="27">
        <f>IF(COUNTIFS($B$2:$B3768,$B3768,$D$2:$D3768,$D3768)=1,1,0)</f>
        <v>1</v>
      </c>
      <c r="V3768" s="27">
        <f t="shared" si="175"/>
        <v>15.45</v>
      </c>
      <c r="W3768" s="27">
        <f t="shared" si="176"/>
        <v>2</v>
      </c>
      <c r="X3768" s="27">
        <f t="shared" si="174"/>
        <v>15.4499996232</v>
      </c>
    </row>
    <row r="3769" spans="1:24" x14ac:dyDescent="0.25">
      <c r="A3769" s="26">
        <v>46265</v>
      </c>
      <c r="B3769" s="27" t="s">
        <v>10650</v>
      </c>
      <c r="C3769" s="27" t="s">
        <v>4054</v>
      </c>
      <c r="D3769" s="27" t="s">
        <v>3608</v>
      </c>
      <c r="E3769" s="27" t="s">
        <v>35</v>
      </c>
      <c r="F3769" s="27" t="s">
        <v>23</v>
      </c>
      <c r="G3769" s="27" t="s">
        <v>36</v>
      </c>
      <c r="H3769" s="27" t="s">
        <v>24</v>
      </c>
      <c r="I3769" s="28">
        <v>13403000</v>
      </c>
      <c r="J3769" s="28">
        <v>0</v>
      </c>
      <c r="K3769" s="28">
        <v>13403000</v>
      </c>
      <c r="L3769" s="29">
        <v>1.04</v>
      </c>
      <c r="M3769" s="29">
        <f>IFERROR(_xlfn.XLOOKUP($B3769,'Ownership Metrics'!$A:$A,'Ownership Metrics'!$B:$B),"")</f>
        <v>26.47</v>
      </c>
      <c r="N3769" s="28">
        <f>IFERROR(_xlfn.XLOOKUP($B3769,'Ownership Metrics'!$A:$A,'Ownership Metrics'!$C:$C),"")</f>
        <v>1146</v>
      </c>
      <c r="O3769" s="29">
        <f>IFERROR(_xlfn.XLOOKUP($B3769,'Ownership Metrics'!$A:$A,'Ownership Metrics'!$D:$D),"")</f>
        <v>27.3</v>
      </c>
      <c r="P3769" s="29">
        <f>IFERROR(_xlfn.XLOOKUP($B3769,'Ownership Metrics'!$A:$A,'Ownership Metrics'!$E:$E),"")</f>
        <v>51.85</v>
      </c>
      <c r="Q3769" s="30">
        <f>IFERROR(_xlfn.XLOOKUP($B3769,'Ownership Metrics'!$A:$A,'Ownership Metrics'!$F:$F),"")</f>
        <v>10</v>
      </c>
      <c r="R3769" s="30">
        <f>IFERROR(_xlfn.XLOOKUP($B3769,'Ownership Metrics'!$A:$A,'Ownership Metrics'!$G:$G),"")</f>
        <v>34</v>
      </c>
      <c r="S3769" s="27" t="str">
        <f>IFERROR(_xlfn.XLOOKUP($B3769,'Ownership Metrics'!$A:$A,'Ownership Metrics'!$H:$H),"")</f>
        <v>Moderat</v>
      </c>
      <c r="T3769" s="27" t="str">
        <f>IFERROR(_xlfn.XLOOKUP($B3769,'Ownership Metrics'!$A:$A,'Ownership Metrics'!$I:$I),"")</f>
        <v>Sedang</v>
      </c>
      <c r="U3769" s="27">
        <f>IF(COUNTIFS($B$2:$B3769,$B3769,$D$2:$D3769,$D3769)=1,1,0)</f>
        <v>1</v>
      </c>
      <c r="V3769" s="27">
        <f t="shared" si="175"/>
        <v>1.04</v>
      </c>
      <c r="W3769" s="27">
        <f t="shared" si="176"/>
        <v>10</v>
      </c>
      <c r="X3769" s="27">
        <f t="shared" si="174"/>
        <v>1.0399996230999999</v>
      </c>
    </row>
    <row r="3770" spans="1:24" x14ac:dyDescent="0.25">
      <c r="A3770" s="26">
        <v>46265</v>
      </c>
      <c r="B3770" s="27" t="s">
        <v>10650</v>
      </c>
      <c r="C3770" s="27" t="s">
        <v>4054</v>
      </c>
      <c r="D3770" s="27" t="s">
        <v>4062</v>
      </c>
      <c r="E3770" s="27" t="s">
        <v>35</v>
      </c>
      <c r="F3770" s="27" t="s">
        <v>23</v>
      </c>
      <c r="G3770" s="27" t="s">
        <v>36</v>
      </c>
      <c r="H3770" s="27" t="s">
        <v>24</v>
      </c>
      <c r="I3770" s="28">
        <v>26827600</v>
      </c>
      <c r="J3770" s="28">
        <v>0</v>
      </c>
      <c r="K3770" s="28">
        <v>26827600</v>
      </c>
      <c r="L3770" s="29">
        <v>2.08</v>
      </c>
      <c r="M3770" s="29">
        <f>IFERROR(_xlfn.XLOOKUP($B3770,'Ownership Metrics'!$A:$A,'Ownership Metrics'!$B:$B),"")</f>
        <v>26.47</v>
      </c>
      <c r="N3770" s="28">
        <f>IFERROR(_xlfn.XLOOKUP($B3770,'Ownership Metrics'!$A:$A,'Ownership Metrics'!$C:$C),"")</f>
        <v>1146</v>
      </c>
      <c r="O3770" s="29">
        <f>IFERROR(_xlfn.XLOOKUP($B3770,'Ownership Metrics'!$A:$A,'Ownership Metrics'!$D:$D),"")</f>
        <v>27.3</v>
      </c>
      <c r="P3770" s="29">
        <f>IFERROR(_xlfn.XLOOKUP($B3770,'Ownership Metrics'!$A:$A,'Ownership Metrics'!$E:$E),"")</f>
        <v>51.85</v>
      </c>
      <c r="Q3770" s="30">
        <f>IFERROR(_xlfn.XLOOKUP($B3770,'Ownership Metrics'!$A:$A,'Ownership Metrics'!$F:$F),"")</f>
        <v>10</v>
      </c>
      <c r="R3770" s="30">
        <f>IFERROR(_xlfn.XLOOKUP($B3770,'Ownership Metrics'!$A:$A,'Ownership Metrics'!$G:$G),"")</f>
        <v>34</v>
      </c>
      <c r="S3770" s="27" t="str">
        <f>IFERROR(_xlfn.XLOOKUP($B3770,'Ownership Metrics'!$A:$A,'Ownership Metrics'!$H:$H),"")</f>
        <v>Moderat</v>
      </c>
      <c r="T3770" s="27" t="str">
        <f>IFERROR(_xlfn.XLOOKUP($B3770,'Ownership Metrics'!$A:$A,'Ownership Metrics'!$I:$I),"")</f>
        <v>Sedang</v>
      </c>
      <c r="U3770" s="27">
        <f>IF(COUNTIFS($B$2:$B3770,$B3770,$D$2:$D3770,$D3770)=1,1,0)</f>
        <v>1</v>
      </c>
      <c r="V3770" s="27">
        <f t="shared" si="175"/>
        <v>2.08</v>
      </c>
      <c r="W3770" s="27">
        <f t="shared" si="176"/>
        <v>9</v>
      </c>
      <c r="X3770" s="27">
        <f t="shared" si="174"/>
        <v>2.079999623</v>
      </c>
    </row>
    <row r="3771" spans="1:24" x14ac:dyDescent="0.25">
      <c r="A3771" s="26">
        <v>46265</v>
      </c>
      <c r="B3771" s="27" t="s">
        <v>10650</v>
      </c>
      <c r="C3771" s="27" t="s">
        <v>4054</v>
      </c>
      <c r="D3771" s="27" t="s">
        <v>4063</v>
      </c>
      <c r="E3771" s="27"/>
      <c r="F3771" s="27"/>
      <c r="G3771" s="27"/>
      <c r="H3771" s="27"/>
      <c r="I3771" s="28">
        <v>0</v>
      </c>
      <c r="J3771" s="28">
        <v>352902780</v>
      </c>
      <c r="K3771" s="28">
        <v>352902780</v>
      </c>
      <c r="L3771" s="29">
        <v>27.3</v>
      </c>
      <c r="M3771" s="29">
        <f>IFERROR(_xlfn.XLOOKUP($B3771,'Ownership Metrics'!$A:$A,'Ownership Metrics'!$B:$B),"")</f>
        <v>26.47</v>
      </c>
      <c r="N3771" s="28">
        <f>IFERROR(_xlfn.XLOOKUP($B3771,'Ownership Metrics'!$A:$A,'Ownership Metrics'!$C:$C),"")</f>
        <v>1146</v>
      </c>
      <c r="O3771" s="29">
        <f>IFERROR(_xlfn.XLOOKUP($B3771,'Ownership Metrics'!$A:$A,'Ownership Metrics'!$D:$D),"")</f>
        <v>27.3</v>
      </c>
      <c r="P3771" s="29">
        <f>IFERROR(_xlfn.XLOOKUP($B3771,'Ownership Metrics'!$A:$A,'Ownership Metrics'!$E:$E),"")</f>
        <v>51.85</v>
      </c>
      <c r="Q3771" s="30">
        <f>IFERROR(_xlfn.XLOOKUP($B3771,'Ownership Metrics'!$A:$A,'Ownership Metrics'!$F:$F),"")</f>
        <v>10</v>
      </c>
      <c r="R3771" s="30">
        <f>IFERROR(_xlfn.XLOOKUP($B3771,'Ownership Metrics'!$A:$A,'Ownership Metrics'!$G:$G),"")</f>
        <v>34</v>
      </c>
      <c r="S3771" s="27" t="str">
        <f>IFERROR(_xlfn.XLOOKUP($B3771,'Ownership Metrics'!$A:$A,'Ownership Metrics'!$H:$H),"")</f>
        <v>Moderat</v>
      </c>
      <c r="T3771" s="27" t="str">
        <f>IFERROR(_xlfn.XLOOKUP($B3771,'Ownership Metrics'!$A:$A,'Ownership Metrics'!$I:$I),"")</f>
        <v>Sedang</v>
      </c>
      <c r="U3771" s="27">
        <f>IF(COUNTIFS($B$2:$B3771,$B3771,$D$2:$D3771,$D3771)=1,1,0)</f>
        <v>1</v>
      </c>
      <c r="V3771" s="27">
        <f t="shared" si="175"/>
        <v>27.3</v>
      </c>
      <c r="W3771" s="27">
        <f t="shared" si="176"/>
        <v>1</v>
      </c>
      <c r="X3771" s="27">
        <f t="shared" si="174"/>
        <v>27.2999996229</v>
      </c>
    </row>
    <row r="3772" spans="1:24" x14ac:dyDescent="0.25">
      <c r="A3772" s="26">
        <v>46265</v>
      </c>
      <c r="B3772" s="27" t="s">
        <v>10651</v>
      </c>
      <c r="C3772" s="27" t="s">
        <v>4065</v>
      </c>
      <c r="D3772" s="27" t="s">
        <v>4066</v>
      </c>
      <c r="E3772" s="27" t="s">
        <v>22</v>
      </c>
      <c r="F3772" s="27" t="s">
        <v>23</v>
      </c>
      <c r="G3772" s="27"/>
      <c r="H3772" s="27" t="s">
        <v>24</v>
      </c>
      <c r="I3772" s="28">
        <v>130240600</v>
      </c>
      <c r="J3772" s="28">
        <v>0</v>
      </c>
      <c r="K3772" s="28">
        <v>130240600</v>
      </c>
      <c r="L3772" s="29">
        <v>11.8</v>
      </c>
      <c r="M3772" s="29">
        <f>IFERROR(_xlfn.XLOOKUP($B3772,'Ownership Metrics'!$A:$A,'Ownership Metrics'!$B:$B),"")</f>
        <v>61.53</v>
      </c>
      <c r="N3772" s="28">
        <f>IFERROR(_xlfn.XLOOKUP($B3772,'Ownership Metrics'!$A:$A,'Ownership Metrics'!$C:$C),"")</f>
        <v>793</v>
      </c>
      <c r="O3772" s="29">
        <f>IFERROR(_xlfn.XLOOKUP($B3772,'Ownership Metrics'!$A:$A,'Ownership Metrics'!$D:$D),"")</f>
        <v>25.54</v>
      </c>
      <c r="P3772" s="29">
        <f>IFERROR(_xlfn.XLOOKUP($B3772,'Ownership Metrics'!$A:$A,'Ownership Metrics'!$E:$E),"")</f>
        <v>38.47</v>
      </c>
      <c r="Q3772" s="30">
        <f>IFERROR(_xlfn.XLOOKUP($B3772,'Ownership Metrics'!$A:$A,'Ownership Metrics'!$F:$F),"")</f>
        <v>3</v>
      </c>
      <c r="R3772" s="30">
        <f>IFERROR(_xlfn.XLOOKUP($B3772,'Ownership Metrics'!$A:$A,'Ownership Metrics'!$G:$G),"")</f>
        <v>35</v>
      </c>
      <c r="S3772" s="27" t="str">
        <f>IFERROR(_xlfn.XLOOKUP($B3772,'Ownership Metrics'!$A:$A,'Ownership Metrics'!$H:$H),"")</f>
        <v>Tersebar</v>
      </c>
      <c r="T3772" s="27" t="str">
        <f>IFERROR(_xlfn.XLOOKUP($B3772,'Ownership Metrics'!$A:$A,'Ownership Metrics'!$I:$I),"")</f>
        <v>Sedang</v>
      </c>
      <c r="U3772" s="27">
        <f>IF(COUNTIFS($B$2:$B3772,$B3772,$D$2:$D3772,$D3772)=1,1,0)</f>
        <v>1</v>
      </c>
      <c r="V3772" s="27">
        <f t="shared" si="175"/>
        <v>11.8</v>
      </c>
      <c r="W3772" s="27">
        <f t="shared" si="176"/>
        <v>2</v>
      </c>
      <c r="X3772" s="27">
        <f t="shared" si="174"/>
        <v>11.799999622800001</v>
      </c>
    </row>
    <row r="3773" spans="1:24" x14ac:dyDescent="0.25">
      <c r="A3773" s="26">
        <v>46265</v>
      </c>
      <c r="B3773" s="27" t="s">
        <v>10651</v>
      </c>
      <c r="C3773" s="27" t="s">
        <v>4065</v>
      </c>
      <c r="D3773" s="27" t="s">
        <v>4067</v>
      </c>
      <c r="E3773" s="27" t="s">
        <v>22</v>
      </c>
      <c r="F3773" s="27" t="s">
        <v>23</v>
      </c>
      <c r="G3773" s="27"/>
      <c r="H3773" s="27" t="s">
        <v>24</v>
      </c>
      <c r="I3773" s="28">
        <v>281792900</v>
      </c>
      <c r="J3773" s="28">
        <v>0</v>
      </c>
      <c r="K3773" s="28">
        <v>281792900</v>
      </c>
      <c r="L3773" s="29">
        <v>25.54</v>
      </c>
      <c r="M3773" s="29">
        <f>IFERROR(_xlfn.XLOOKUP($B3773,'Ownership Metrics'!$A:$A,'Ownership Metrics'!$B:$B),"")</f>
        <v>61.53</v>
      </c>
      <c r="N3773" s="28">
        <f>IFERROR(_xlfn.XLOOKUP($B3773,'Ownership Metrics'!$A:$A,'Ownership Metrics'!$C:$C),"")</f>
        <v>793</v>
      </c>
      <c r="O3773" s="29">
        <f>IFERROR(_xlfn.XLOOKUP($B3773,'Ownership Metrics'!$A:$A,'Ownership Metrics'!$D:$D),"")</f>
        <v>25.54</v>
      </c>
      <c r="P3773" s="29">
        <f>IFERROR(_xlfn.XLOOKUP($B3773,'Ownership Metrics'!$A:$A,'Ownership Metrics'!$E:$E),"")</f>
        <v>38.47</v>
      </c>
      <c r="Q3773" s="30">
        <f>IFERROR(_xlfn.XLOOKUP($B3773,'Ownership Metrics'!$A:$A,'Ownership Metrics'!$F:$F),"")</f>
        <v>3</v>
      </c>
      <c r="R3773" s="30">
        <f>IFERROR(_xlfn.XLOOKUP($B3773,'Ownership Metrics'!$A:$A,'Ownership Metrics'!$G:$G),"")</f>
        <v>35</v>
      </c>
      <c r="S3773" s="27" t="str">
        <f>IFERROR(_xlfn.XLOOKUP($B3773,'Ownership Metrics'!$A:$A,'Ownership Metrics'!$H:$H),"")</f>
        <v>Tersebar</v>
      </c>
      <c r="T3773" s="27" t="str">
        <f>IFERROR(_xlfn.XLOOKUP($B3773,'Ownership Metrics'!$A:$A,'Ownership Metrics'!$I:$I),"")</f>
        <v>Sedang</v>
      </c>
      <c r="U3773" s="27">
        <f>IF(COUNTIFS($B$2:$B3773,$B3773,$D$2:$D3773,$D3773)=1,1,0)</f>
        <v>1</v>
      </c>
      <c r="V3773" s="27">
        <f t="shared" si="175"/>
        <v>25.54</v>
      </c>
      <c r="W3773" s="27">
        <f t="shared" si="176"/>
        <v>1</v>
      </c>
      <c r="X3773" s="27">
        <f t="shared" si="174"/>
        <v>25.539999622699998</v>
      </c>
    </row>
    <row r="3774" spans="1:24" x14ac:dyDescent="0.25">
      <c r="A3774" s="26">
        <v>46265</v>
      </c>
      <c r="B3774" s="27" t="s">
        <v>10651</v>
      </c>
      <c r="C3774" s="27" t="s">
        <v>4065</v>
      </c>
      <c r="D3774" s="27" t="s">
        <v>4068</v>
      </c>
      <c r="E3774" s="27" t="s">
        <v>35</v>
      </c>
      <c r="F3774" s="27" t="s">
        <v>23</v>
      </c>
      <c r="G3774" s="27" t="s">
        <v>36</v>
      </c>
      <c r="H3774" s="27" t="s">
        <v>24</v>
      </c>
      <c r="I3774" s="28">
        <v>12500000</v>
      </c>
      <c r="J3774" s="28">
        <v>0</v>
      </c>
      <c r="K3774" s="28">
        <v>12500000</v>
      </c>
      <c r="L3774" s="29">
        <v>1.1299999999999999</v>
      </c>
      <c r="M3774" s="29">
        <f>IFERROR(_xlfn.XLOOKUP($B3774,'Ownership Metrics'!$A:$A,'Ownership Metrics'!$B:$B),"")</f>
        <v>61.53</v>
      </c>
      <c r="N3774" s="28">
        <f>IFERROR(_xlfn.XLOOKUP($B3774,'Ownership Metrics'!$A:$A,'Ownership Metrics'!$C:$C),"")</f>
        <v>793</v>
      </c>
      <c r="O3774" s="29">
        <f>IFERROR(_xlfn.XLOOKUP($B3774,'Ownership Metrics'!$A:$A,'Ownership Metrics'!$D:$D),"")</f>
        <v>25.54</v>
      </c>
      <c r="P3774" s="29">
        <f>IFERROR(_xlfn.XLOOKUP($B3774,'Ownership Metrics'!$A:$A,'Ownership Metrics'!$E:$E),"")</f>
        <v>38.47</v>
      </c>
      <c r="Q3774" s="30">
        <f>IFERROR(_xlfn.XLOOKUP($B3774,'Ownership Metrics'!$A:$A,'Ownership Metrics'!$F:$F),"")</f>
        <v>3</v>
      </c>
      <c r="R3774" s="30">
        <f>IFERROR(_xlfn.XLOOKUP($B3774,'Ownership Metrics'!$A:$A,'Ownership Metrics'!$G:$G),"")</f>
        <v>35</v>
      </c>
      <c r="S3774" s="27" t="str">
        <f>IFERROR(_xlfn.XLOOKUP($B3774,'Ownership Metrics'!$A:$A,'Ownership Metrics'!$H:$H),"")</f>
        <v>Tersebar</v>
      </c>
      <c r="T3774" s="27" t="str">
        <f>IFERROR(_xlfn.XLOOKUP($B3774,'Ownership Metrics'!$A:$A,'Ownership Metrics'!$I:$I),"")</f>
        <v>Sedang</v>
      </c>
      <c r="U3774" s="27">
        <f>IF(COUNTIFS($B$2:$B3774,$B3774,$D$2:$D3774,$D3774)=1,1,0)</f>
        <v>1</v>
      </c>
      <c r="V3774" s="27">
        <f t="shared" si="175"/>
        <v>1.1299999999999999</v>
      </c>
      <c r="W3774" s="27">
        <f t="shared" si="176"/>
        <v>3</v>
      </c>
      <c r="X3774" s="27">
        <f t="shared" si="174"/>
        <v>1.1299996226</v>
      </c>
    </row>
    <row r="3775" spans="1:24" x14ac:dyDescent="0.25">
      <c r="A3775" s="26">
        <v>46265</v>
      </c>
      <c r="B3775" s="27" t="s">
        <v>10652</v>
      </c>
      <c r="C3775" s="27" t="s">
        <v>4070</v>
      </c>
      <c r="D3775" s="27" t="s">
        <v>1844</v>
      </c>
      <c r="E3775" s="27" t="s">
        <v>22</v>
      </c>
      <c r="F3775" s="27" t="s">
        <v>23</v>
      </c>
      <c r="G3775" s="27"/>
      <c r="H3775" s="27"/>
      <c r="I3775" s="28">
        <v>0</v>
      </c>
      <c r="J3775" s="28">
        <v>2859428400</v>
      </c>
      <c r="K3775" s="28">
        <v>2859428400</v>
      </c>
      <c r="L3775" s="29">
        <v>72.39</v>
      </c>
      <c r="M3775" s="29">
        <f>IFERROR(_xlfn.XLOOKUP($B3775,'Ownership Metrics'!$A:$A,'Ownership Metrics'!$B:$B),"")</f>
        <v>14.76</v>
      </c>
      <c r="N3775" s="28">
        <f>IFERROR(_xlfn.XLOOKUP($B3775,'Ownership Metrics'!$A:$A,'Ownership Metrics'!$C:$C),"")</f>
        <v>5282</v>
      </c>
      <c r="O3775" s="29">
        <f>IFERROR(_xlfn.XLOOKUP($B3775,'Ownership Metrics'!$A:$A,'Ownership Metrics'!$D:$D),"")</f>
        <v>72.39</v>
      </c>
      <c r="P3775" s="29">
        <f>IFERROR(_xlfn.XLOOKUP($B3775,'Ownership Metrics'!$A:$A,'Ownership Metrics'!$E:$E),"")</f>
        <v>78.97</v>
      </c>
      <c r="Q3775" s="30">
        <f>IFERROR(_xlfn.XLOOKUP($B3775,'Ownership Metrics'!$A:$A,'Ownership Metrics'!$F:$F),"")</f>
        <v>5</v>
      </c>
      <c r="R3775" s="30">
        <f>IFERROR(_xlfn.XLOOKUP($B3775,'Ownership Metrics'!$A:$A,'Ownership Metrics'!$G:$G),"")</f>
        <v>67</v>
      </c>
      <c r="S3775" s="27" t="str">
        <f>IFERROR(_xlfn.XLOOKUP($B3775,'Ownership Metrics'!$A:$A,'Ownership Metrics'!$H:$H),"")</f>
        <v>Mayoritas</v>
      </c>
      <c r="T3775" s="27" t="str">
        <f>IFERROR(_xlfn.XLOOKUP($B3775,'Ownership Metrics'!$A:$A,'Ownership Metrics'!$I:$I),"")</f>
        <v>Tinggi</v>
      </c>
      <c r="U3775" s="27">
        <f>IF(COUNTIFS($B$2:$B3775,$B3775,$D$2:$D3775,$D3775)=1,1,0)</f>
        <v>1</v>
      </c>
      <c r="V3775" s="27">
        <f t="shared" si="175"/>
        <v>72.39</v>
      </c>
      <c r="W3775" s="27">
        <f t="shared" si="176"/>
        <v>1</v>
      </c>
      <c r="X3775" s="27">
        <f t="shared" si="174"/>
        <v>72.3899996225</v>
      </c>
    </row>
    <row r="3776" spans="1:24" x14ac:dyDescent="0.25">
      <c r="A3776" s="26">
        <v>46265</v>
      </c>
      <c r="B3776" s="27" t="s">
        <v>10652</v>
      </c>
      <c r="C3776" s="27" t="s">
        <v>4070</v>
      </c>
      <c r="D3776" s="27" t="s">
        <v>4071</v>
      </c>
      <c r="E3776" s="27" t="s">
        <v>51</v>
      </c>
      <c r="F3776" s="27" t="s">
        <v>32</v>
      </c>
      <c r="G3776" s="27"/>
      <c r="H3776" s="27" t="s">
        <v>56</v>
      </c>
      <c r="I3776" s="28">
        <v>117646900</v>
      </c>
      <c r="J3776" s="28">
        <v>0</v>
      </c>
      <c r="K3776" s="28">
        <v>117646900</v>
      </c>
      <c r="L3776" s="29">
        <v>2.98</v>
      </c>
      <c r="M3776" s="29">
        <f>IFERROR(_xlfn.XLOOKUP($B3776,'Ownership Metrics'!$A:$A,'Ownership Metrics'!$B:$B),"")</f>
        <v>14.76</v>
      </c>
      <c r="N3776" s="28">
        <f>IFERROR(_xlfn.XLOOKUP($B3776,'Ownership Metrics'!$A:$A,'Ownership Metrics'!$C:$C),"")</f>
        <v>5282</v>
      </c>
      <c r="O3776" s="29">
        <f>IFERROR(_xlfn.XLOOKUP($B3776,'Ownership Metrics'!$A:$A,'Ownership Metrics'!$D:$D),"")</f>
        <v>72.39</v>
      </c>
      <c r="P3776" s="29">
        <f>IFERROR(_xlfn.XLOOKUP($B3776,'Ownership Metrics'!$A:$A,'Ownership Metrics'!$E:$E),"")</f>
        <v>78.97</v>
      </c>
      <c r="Q3776" s="30">
        <f>IFERROR(_xlfn.XLOOKUP($B3776,'Ownership Metrics'!$A:$A,'Ownership Metrics'!$F:$F),"")</f>
        <v>5</v>
      </c>
      <c r="R3776" s="30">
        <f>IFERROR(_xlfn.XLOOKUP($B3776,'Ownership Metrics'!$A:$A,'Ownership Metrics'!$G:$G),"")</f>
        <v>67</v>
      </c>
      <c r="S3776" s="27" t="str">
        <f>IFERROR(_xlfn.XLOOKUP($B3776,'Ownership Metrics'!$A:$A,'Ownership Metrics'!$H:$H),"")</f>
        <v>Mayoritas</v>
      </c>
      <c r="T3776" s="27" t="str">
        <f>IFERROR(_xlfn.XLOOKUP($B3776,'Ownership Metrics'!$A:$A,'Ownership Metrics'!$I:$I),"")</f>
        <v>Tinggi</v>
      </c>
      <c r="U3776" s="27">
        <f>IF(COUNTIFS($B$2:$B3776,$B3776,$D$2:$D3776,$D3776)=1,1,0)</f>
        <v>1</v>
      </c>
      <c r="V3776" s="27">
        <f t="shared" si="175"/>
        <v>2.98</v>
      </c>
      <c r="W3776" s="27">
        <f t="shared" si="176"/>
        <v>5</v>
      </c>
      <c r="X3776" s="27">
        <f t="shared" si="174"/>
        <v>2.9799996223999998</v>
      </c>
    </row>
    <row r="3777" spans="1:24" x14ac:dyDescent="0.25">
      <c r="A3777" s="26">
        <v>46265</v>
      </c>
      <c r="B3777" s="27" t="s">
        <v>10652</v>
      </c>
      <c r="C3777" s="27" t="s">
        <v>4070</v>
      </c>
      <c r="D3777" s="27" t="s">
        <v>4072</v>
      </c>
      <c r="E3777" s="27" t="s">
        <v>35</v>
      </c>
      <c r="F3777" s="27" t="s">
        <v>23</v>
      </c>
      <c r="G3777" s="27" t="s">
        <v>36</v>
      </c>
      <c r="H3777" s="27" t="s">
        <v>24</v>
      </c>
      <c r="I3777" s="28">
        <v>130000000</v>
      </c>
      <c r="J3777" s="28">
        <v>0</v>
      </c>
      <c r="K3777" s="28">
        <v>130000000</v>
      </c>
      <c r="L3777" s="29">
        <v>3.29</v>
      </c>
      <c r="M3777" s="29">
        <f>IFERROR(_xlfn.XLOOKUP($B3777,'Ownership Metrics'!$A:$A,'Ownership Metrics'!$B:$B),"")</f>
        <v>14.76</v>
      </c>
      <c r="N3777" s="28">
        <f>IFERROR(_xlfn.XLOOKUP($B3777,'Ownership Metrics'!$A:$A,'Ownership Metrics'!$C:$C),"")</f>
        <v>5282</v>
      </c>
      <c r="O3777" s="29">
        <f>IFERROR(_xlfn.XLOOKUP($B3777,'Ownership Metrics'!$A:$A,'Ownership Metrics'!$D:$D),"")</f>
        <v>72.39</v>
      </c>
      <c r="P3777" s="29">
        <f>IFERROR(_xlfn.XLOOKUP($B3777,'Ownership Metrics'!$A:$A,'Ownership Metrics'!$E:$E),"")</f>
        <v>78.97</v>
      </c>
      <c r="Q3777" s="30">
        <f>IFERROR(_xlfn.XLOOKUP($B3777,'Ownership Metrics'!$A:$A,'Ownership Metrics'!$F:$F),"")</f>
        <v>5</v>
      </c>
      <c r="R3777" s="30">
        <f>IFERROR(_xlfn.XLOOKUP($B3777,'Ownership Metrics'!$A:$A,'Ownership Metrics'!$G:$G),"")</f>
        <v>67</v>
      </c>
      <c r="S3777" s="27" t="str">
        <f>IFERROR(_xlfn.XLOOKUP($B3777,'Ownership Metrics'!$A:$A,'Ownership Metrics'!$H:$H),"")</f>
        <v>Mayoritas</v>
      </c>
      <c r="T3777" s="27" t="str">
        <f>IFERROR(_xlfn.XLOOKUP($B3777,'Ownership Metrics'!$A:$A,'Ownership Metrics'!$I:$I),"")</f>
        <v>Tinggi</v>
      </c>
      <c r="U3777" s="27">
        <f>IF(COUNTIFS($B$2:$B3777,$B3777,$D$2:$D3777,$D3777)=1,1,0)</f>
        <v>1</v>
      </c>
      <c r="V3777" s="27">
        <f t="shared" si="175"/>
        <v>3.29</v>
      </c>
      <c r="W3777" s="27">
        <f t="shared" si="176"/>
        <v>2</v>
      </c>
      <c r="X3777" s="27">
        <f t="shared" si="174"/>
        <v>3.2899996222999999</v>
      </c>
    </row>
    <row r="3778" spans="1:24" x14ac:dyDescent="0.25">
      <c r="A3778" s="26">
        <v>46265</v>
      </c>
      <c r="B3778" s="27" t="s">
        <v>10652</v>
      </c>
      <c r="C3778" s="27" t="s">
        <v>4070</v>
      </c>
      <c r="D3778" s="27" t="s">
        <v>4073</v>
      </c>
      <c r="E3778" s="27" t="s">
        <v>35</v>
      </c>
      <c r="F3778" s="27" t="s">
        <v>23</v>
      </c>
      <c r="G3778" s="27" t="s">
        <v>36</v>
      </c>
      <c r="H3778" s="27" t="s">
        <v>24</v>
      </c>
      <c r="I3778" s="28">
        <v>100000</v>
      </c>
      <c r="J3778" s="28">
        <v>130000000</v>
      </c>
      <c r="K3778" s="28">
        <v>130100000</v>
      </c>
      <c r="L3778" s="29">
        <v>3.29</v>
      </c>
      <c r="M3778" s="29">
        <f>IFERROR(_xlfn.XLOOKUP($B3778,'Ownership Metrics'!$A:$A,'Ownership Metrics'!$B:$B),"")</f>
        <v>14.76</v>
      </c>
      <c r="N3778" s="28">
        <f>IFERROR(_xlfn.XLOOKUP($B3778,'Ownership Metrics'!$A:$A,'Ownership Metrics'!$C:$C),"")</f>
        <v>5282</v>
      </c>
      <c r="O3778" s="29">
        <f>IFERROR(_xlfn.XLOOKUP($B3778,'Ownership Metrics'!$A:$A,'Ownership Metrics'!$D:$D),"")</f>
        <v>72.39</v>
      </c>
      <c r="P3778" s="29">
        <f>IFERROR(_xlfn.XLOOKUP($B3778,'Ownership Metrics'!$A:$A,'Ownership Metrics'!$E:$E),"")</f>
        <v>78.97</v>
      </c>
      <c r="Q3778" s="30">
        <f>IFERROR(_xlfn.XLOOKUP($B3778,'Ownership Metrics'!$A:$A,'Ownership Metrics'!$F:$F),"")</f>
        <v>5</v>
      </c>
      <c r="R3778" s="30">
        <f>IFERROR(_xlfn.XLOOKUP($B3778,'Ownership Metrics'!$A:$A,'Ownership Metrics'!$G:$G),"")</f>
        <v>67</v>
      </c>
      <c r="S3778" s="27" t="str">
        <f>IFERROR(_xlfn.XLOOKUP($B3778,'Ownership Metrics'!$A:$A,'Ownership Metrics'!$H:$H),"")</f>
        <v>Mayoritas</v>
      </c>
      <c r="T3778" s="27" t="str">
        <f>IFERROR(_xlfn.XLOOKUP($B3778,'Ownership Metrics'!$A:$A,'Ownership Metrics'!$I:$I),"")</f>
        <v>Tinggi</v>
      </c>
      <c r="U3778" s="27">
        <f>IF(COUNTIFS($B$2:$B3778,$B3778,$D$2:$D3778,$D3778)=1,1,0)</f>
        <v>1</v>
      </c>
      <c r="V3778" s="27">
        <f t="shared" si="175"/>
        <v>3.29</v>
      </c>
      <c r="W3778" s="27">
        <f t="shared" si="176"/>
        <v>3</v>
      </c>
      <c r="X3778" s="27">
        <f t="shared" ref="X3778:X3841" si="177">$V3778-(ROW()*0.0000000001)</f>
        <v>3.2899996221999999</v>
      </c>
    </row>
    <row r="3779" spans="1:24" x14ac:dyDescent="0.25">
      <c r="A3779" s="26">
        <v>46265</v>
      </c>
      <c r="B3779" s="27" t="s">
        <v>10652</v>
      </c>
      <c r="C3779" s="27" t="s">
        <v>4070</v>
      </c>
      <c r="D3779" s="27" t="s">
        <v>4074</v>
      </c>
      <c r="E3779" s="27" t="s">
        <v>35</v>
      </c>
      <c r="F3779" s="27" t="s">
        <v>23</v>
      </c>
      <c r="G3779" s="27" t="s">
        <v>36</v>
      </c>
      <c r="H3779" s="27" t="s">
        <v>24</v>
      </c>
      <c r="I3779" s="28">
        <v>0</v>
      </c>
      <c r="J3779" s="28">
        <v>130000000</v>
      </c>
      <c r="K3779" s="28">
        <v>130000000</v>
      </c>
      <c r="L3779" s="29">
        <v>3.29</v>
      </c>
      <c r="M3779" s="29">
        <f>IFERROR(_xlfn.XLOOKUP($B3779,'Ownership Metrics'!$A:$A,'Ownership Metrics'!$B:$B),"")</f>
        <v>14.76</v>
      </c>
      <c r="N3779" s="28">
        <f>IFERROR(_xlfn.XLOOKUP($B3779,'Ownership Metrics'!$A:$A,'Ownership Metrics'!$C:$C),"")</f>
        <v>5282</v>
      </c>
      <c r="O3779" s="29">
        <f>IFERROR(_xlfn.XLOOKUP($B3779,'Ownership Metrics'!$A:$A,'Ownership Metrics'!$D:$D),"")</f>
        <v>72.39</v>
      </c>
      <c r="P3779" s="29">
        <f>IFERROR(_xlfn.XLOOKUP($B3779,'Ownership Metrics'!$A:$A,'Ownership Metrics'!$E:$E),"")</f>
        <v>78.97</v>
      </c>
      <c r="Q3779" s="30">
        <f>IFERROR(_xlfn.XLOOKUP($B3779,'Ownership Metrics'!$A:$A,'Ownership Metrics'!$F:$F),"")</f>
        <v>5</v>
      </c>
      <c r="R3779" s="30">
        <f>IFERROR(_xlfn.XLOOKUP($B3779,'Ownership Metrics'!$A:$A,'Ownership Metrics'!$G:$G),"")</f>
        <v>67</v>
      </c>
      <c r="S3779" s="27" t="str">
        <f>IFERROR(_xlfn.XLOOKUP($B3779,'Ownership Metrics'!$A:$A,'Ownership Metrics'!$H:$H),"")</f>
        <v>Mayoritas</v>
      </c>
      <c r="T3779" s="27" t="str">
        <f>IFERROR(_xlfn.XLOOKUP($B3779,'Ownership Metrics'!$A:$A,'Ownership Metrics'!$I:$I),"")</f>
        <v>Tinggi</v>
      </c>
      <c r="U3779" s="27">
        <f>IF(COUNTIFS($B$2:$B3779,$B3779,$D$2:$D3779,$D3779)=1,1,0)</f>
        <v>1</v>
      </c>
      <c r="V3779" s="27">
        <f t="shared" ref="V3779:V3842" si="178">SUMIFS($L$2:$L$10000,$B$2:$B$10000,$B3779,$D$2:$D$10000,$D3779)</f>
        <v>3.29</v>
      </c>
      <c r="W3779" s="27">
        <f t="shared" ref="W3779:W3842" si="179">COUNTIFS($B$2:$B$10000,$B3779,$U$2:$U$10000,1,$X$2:$X$10000,"&gt;"&amp;$X3779)+1</f>
        <v>4</v>
      </c>
      <c r="X3779" s="27">
        <f t="shared" si="177"/>
        <v>3.2899996220999999</v>
      </c>
    </row>
    <row r="3780" spans="1:24" x14ac:dyDescent="0.25">
      <c r="A3780" s="26">
        <v>46265</v>
      </c>
      <c r="B3780" s="27" t="s">
        <v>10653</v>
      </c>
      <c r="C3780" s="27" t="s">
        <v>4076</v>
      </c>
      <c r="D3780" s="27" t="s">
        <v>4077</v>
      </c>
      <c r="E3780" s="27"/>
      <c r="F3780" s="27"/>
      <c r="G3780" s="27"/>
      <c r="H3780" s="27"/>
      <c r="I3780" s="28">
        <v>0</v>
      </c>
      <c r="J3780" s="28">
        <v>144984000</v>
      </c>
      <c r="K3780" s="28">
        <v>144984000</v>
      </c>
      <c r="L3780" s="29">
        <v>6.74</v>
      </c>
      <c r="M3780" s="29">
        <f>IFERROR(_xlfn.XLOOKUP($B3780,'Ownership Metrics'!$A:$A,'Ownership Metrics'!$B:$B),"")</f>
        <v>32.57</v>
      </c>
      <c r="N3780" s="28">
        <f>IFERROR(_xlfn.XLOOKUP($B3780,'Ownership Metrics'!$A:$A,'Ownership Metrics'!$C:$C),"")</f>
        <v>3729</v>
      </c>
      <c r="O3780" s="29">
        <f>IFERROR(_xlfn.XLOOKUP($B3780,'Ownership Metrics'!$A:$A,'Ownership Metrics'!$D:$D),"")</f>
        <v>60.69</v>
      </c>
      <c r="P3780" s="29">
        <f>IFERROR(_xlfn.XLOOKUP($B3780,'Ownership Metrics'!$A:$A,'Ownership Metrics'!$E:$E),"")</f>
        <v>67.430000000000007</v>
      </c>
      <c r="Q3780" s="30">
        <f>IFERROR(_xlfn.XLOOKUP($B3780,'Ownership Metrics'!$A:$A,'Ownership Metrics'!$F:$F),"")</f>
        <v>2</v>
      </c>
      <c r="R3780" s="30">
        <f>IFERROR(_xlfn.XLOOKUP($B3780,'Ownership Metrics'!$A:$A,'Ownership Metrics'!$G:$G),"")</f>
        <v>59</v>
      </c>
      <c r="S3780" s="27" t="str">
        <f>IFERROR(_xlfn.XLOOKUP($B3780,'Ownership Metrics'!$A:$A,'Ownership Metrics'!$H:$H),"")</f>
        <v>Mayoritas</v>
      </c>
      <c r="T3780" s="27" t="str">
        <f>IFERROR(_xlfn.XLOOKUP($B3780,'Ownership Metrics'!$A:$A,'Ownership Metrics'!$I:$I),"")</f>
        <v>Tinggi</v>
      </c>
      <c r="U3780" s="27">
        <f>IF(COUNTIFS($B$2:$B3780,$B3780,$D$2:$D3780,$D3780)=1,1,0)</f>
        <v>1</v>
      </c>
      <c r="V3780" s="27">
        <f t="shared" si="178"/>
        <v>6.74</v>
      </c>
      <c r="W3780" s="27">
        <f t="shared" si="179"/>
        <v>2</v>
      </c>
      <c r="X3780" s="27">
        <f t="shared" si="177"/>
        <v>6.739999622</v>
      </c>
    </row>
    <row r="3781" spans="1:24" x14ac:dyDescent="0.25">
      <c r="A3781" s="26">
        <v>46265</v>
      </c>
      <c r="B3781" s="27" t="s">
        <v>10653</v>
      </c>
      <c r="C3781" s="27" t="s">
        <v>4076</v>
      </c>
      <c r="D3781" s="27" t="s">
        <v>4078</v>
      </c>
      <c r="E3781" s="27"/>
      <c r="F3781" s="27"/>
      <c r="G3781" s="27"/>
      <c r="H3781" s="27"/>
      <c r="I3781" s="28">
        <v>0</v>
      </c>
      <c r="J3781" s="28">
        <v>1304856000</v>
      </c>
      <c r="K3781" s="28">
        <v>1304856000</v>
      </c>
      <c r="L3781" s="29">
        <v>60.69</v>
      </c>
      <c r="M3781" s="29">
        <f>IFERROR(_xlfn.XLOOKUP($B3781,'Ownership Metrics'!$A:$A,'Ownership Metrics'!$B:$B),"")</f>
        <v>32.57</v>
      </c>
      <c r="N3781" s="28">
        <f>IFERROR(_xlfn.XLOOKUP($B3781,'Ownership Metrics'!$A:$A,'Ownership Metrics'!$C:$C),"")</f>
        <v>3729</v>
      </c>
      <c r="O3781" s="29">
        <f>IFERROR(_xlfn.XLOOKUP($B3781,'Ownership Metrics'!$A:$A,'Ownership Metrics'!$D:$D),"")</f>
        <v>60.69</v>
      </c>
      <c r="P3781" s="29">
        <f>IFERROR(_xlfn.XLOOKUP($B3781,'Ownership Metrics'!$A:$A,'Ownership Metrics'!$E:$E),"")</f>
        <v>67.430000000000007</v>
      </c>
      <c r="Q3781" s="30">
        <f>IFERROR(_xlfn.XLOOKUP($B3781,'Ownership Metrics'!$A:$A,'Ownership Metrics'!$F:$F),"")</f>
        <v>2</v>
      </c>
      <c r="R3781" s="30">
        <f>IFERROR(_xlfn.XLOOKUP($B3781,'Ownership Metrics'!$A:$A,'Ownership Metrics'!$G:$G),"")</f>
        <v>59</v>
      </c>
      <c r="S3781" s="27" t="str">
        <f>IFERROR(_xlfn.XLOOKUP($B3781,'Ownership Metrics'!$A:$A,'Ownership Metrics'!$H:$H),"")</f>
        <v>Mayoritas</v>
      </c>
      <c r="T3781" s="27" t="str">
        <f>IFERROR(_xlfn.XLOOKUP($B3781,'Ownership Metrics'!$A:$A,'Ownership Metrics'!$I:$I),"")</f>
        <v>Tinggi</v>
      </c>
      <c r="U3781" s="27">
        <f>IF(COUNTIFS($B$2:$B3781,$B3781,$D$2:$D3781,$D3781)=1,1,0)</f>
        <v>1</v>
      </c>
      <c r="V3781" s="27">
        <f t="shared" si="178"/>
        <v>60.69</v>
      </c>
      <c r="W3781" s="27">
        <f t="shared" si="179"/>
        <v>1</v>
      </c>
      <c r="X3781" s="27">
        <f t="shared" si="177"/>
        <v>60.6899996219</v>
      </c>
    </row>
    <row r="3782" spans="1:24" x14ac:dyDescent="0.25">
      <c r="A3782" s="26">
        <v>46265</v>
      </c>
      <c r="B3782" s="27" t="s">
        <v>10654</v>
      </c>
      <c r="C3782" s="27" t="s">
        <v>4080</v>
      </c>
      <c r="D3782" s="27" t="s">
        <v>3195</v>
      </c>
      <c r="E3782" s="27" t="s">
        <v>22</v>
      </c>
      <c r="F3782" s="27" t="s">
        <v>23</v>
      </c>
      <c r="G3782" s="27"/>
      <c r="H3782" s="27" t="s">
        <v>24</v>
      </c>
      <c r="I3782" s="28">
        <v>0</v>
      </c>
      <c r="J3782" s="28">
        <v>1029853200</v>
      </c>
      <c r="K3782" s="28">
        <v>1029853200</v>
      </c>
      <c r="L3782" s="29">
        <v>36.880000000000003</v>
      </c>
      <c r="M3782" s="29">
        <f>IFERROR(_xlfn.XLOOKUP($B3782,'Ownership Metrics'!$A:$A,'Ownership Metrics'!$B:$B),"")</f>
        <v>24.77</v>
      </c>
      <c r="N3782" s="28">
        <f>IFERROR(_xlfn.XLOOKUP($B3782,'Ownership Metrics'!$A:$A,'Ownership Metrics'!$C:$C),"")</f>
        <v>2620</v>
      </c>
      <c r="O3782" s="29">
        <f>IFERROR(_xlfn.XLOOKUP($B3782,'Ownership Metrics'!$A:$A,'Ownership Metrics'!$D:$D),"")</f>
        <v>36.880000000000003</v>
      </c>
      <c r="P3782" s="29">
        <f>IFERROR(_xlfn.XLOOKUP($B3782,'Ownership Metrics'!$A:$A,'Ownership Metrics'!$E:$E),"")</f>
        <v>74.099999999999994</v>
      </c>
      <c r="Q3782" s="30">
        <f>IFERROR(_xlfn.XLOOKUP($B3782,'Ownership Metrics'!$A:$A,'Ownership Metrics'!$F:$F),"")</f>
        <v>4</v>
      </c>
      <c r="R3782" s="30">
        <f>IFERROR(_xlfn.XLOOKUP($B3782,'Ownership Metrics'!$A:$A,'Ownership Metrics'!$G:$G),"")</f>
        <v>55</v>
      </c>
      <c r="S3782" s="27" t="str">
        <f>IFERROR(_xlfn.XLOOKUP($B3782,'Ownership Metrics'!$A:$A,'Ownership Metrics'!$H:$H),"")</f>
        <v>Terkonsentrasi</v>
      </c>
      <c r="T3782" s="27" t="str">
        <f>IFERROR(_xlfn.XLOOKUP($B3782,'Ownership Metrics'!$A:$A,'Ownership Metrics'!$I:$I),"")</f>
        <v>Sedang</v>
      </c>
      <c r="U3782" s="27">
        <f>IF(COUNTIFS($B$2:$B3782,$B3782,$D$2:$D3782,$D3782)=1,1,0)</f>
        <v>1</v>
      </c>
      <c r="V3782" s="27">
        <f t="shared" si="178"/>
        <v>36.880000000000003</v>
      </c>
      <c r="W3782" s="27">
        <f t="shared" si="179"/>
        <v>1</v>
      </c>
      <c r="X3782" s="27">
        <f t="shared" si="177"/>
        <v>36.879999621800003</v>
      </c>
    </row>
    <row r="3783" spans="1:24" x14ac:dyDescent="0.25">
      <c r="A3783" s="26">
        <v>46265</v>
      </c>
      <c r="B3783" s="27" t="s">
        <v>10654</v>
      </c>
      <c r="C3783" s="27" t="s">
        <v>4080</v>
      </c>
      <c r="D3783" s="27" t="s">
        <v>4081</v>
      </c>
      <c r="E3783" s="27" t="s">
        <v>22</v>
      </c>
      <c r="F3783" s="27" t="s">
        <v>23</v>
      </c>
      <c r="G3783" s="27"/>
      <c r="H3783" s="27" t="s">
        <v>24</v>
      </c>
      <c r="I3783" s="28">
        <v>131000000</v>
      </c>
      <c r="J3783" s="28">
        <v>858466800</v>
      </c>
      <c r="K3783" s="28">
        <v>989466800</v>
      </c>
      <c r="L3783" s="29">
        <v>35.43</v>
      </c>
      <c r="M3783" s="29">
        <f>IFERROR(_xlfn.XLOOKUP($B3783,'Ownership Metrics'!$A:$A,'Ownership Metrics'!$B:$B),"")</f>
        <v>24.77</v>
      </c>
      <c r="N3783" s="28">
        <f>IFERROR(_xlfn.XLOOKUP($B3783,'Ownership Metrics'!$A:$A,'Ownership Metrics'!$C:$C),"")</f>
        <v>2620</v>
      </c>
      <c r="O3783" s="29">
        <f>IFERROR(_xlfn.XLOOKUP($B3783,'Ownership Metrics'!$A:$A,'Ownership Metrics'!$D:$D),"")</f>
        <v>36.880000000000003</v>
      </c>
      <c r="P3783" s="29">
        <f>IFERROR(_xlfn.XLOOKUP($B3783,'Ownership Metrics'!$A:$A,'Ownership Metrics'!$E:$E),"")</f>
        <v>74.099999999999994</v>
      </c>
      <c r="Q3783" s="30">
        <f>IFERROR(_xlfn.XLOOKUP($B3783,'Ownership Metrics'!$A:$A,'Ownership Metrics'!$F:$F),"")</f>
        <v>4</v>
      </c>
      <c r="R3783" s="30">
        <f>IFERROR(_xlfn.XLOOKUP($B3783,'Ownership Metrics'!$A:$A,'Ownership Metrics'!$G:$G),"")</f>
        <v>55</v>
      </c>
      <c r="S3783" s="27" t="str">
        <f>IFERROR(_xlfn.XLOOKUP($B3783,'Ownership Metrics'!$A:$A,'Ownership Metrics'!$H:$H),"")</f>
        <v>Terkonsentrasi</v>
      </c>
      <c r="T3783" s="27" t="str">
        <f>IFERROR(_xlfn.XLOOKUP($B3783,'Ownership Metrics'!$A:$A,'Ownership Metrics'!$I:$I),"")</f>
        <v>Sedang</v>
      </c>
      <c r="U3783" s="27">
        <f>IF(COUNTIFS($B$2:$B3783,$B3783,$D$2:$D3783,$D3783)=1,1,0)</f>
        <v>1</v>
      </c>
      <c r="V3783" s="27">
        <f t="shared" si="178"/>
        <v>35.43</v>
      </c>
      <c r="W3783" s="27">
        <f t="shared" si="179"/>
        <v>2</v>
      </c>
      <c r="X3783" s="27">
        <f t="shared" si="177"/>
        <v>35.429999621699999</v>
      </c>
    </row>
    <row r="3784" spans="1:24" x14ac:dyDescent="0.25">
      <c r="A3784" s="26">
        <v>46265</v>
      </c>
      <c r="B3784" s="27" t="s">
        <v>10654</v>
      </c>
      <c r="C3784" s="27" t="s">
        <v>4080</v>
      </c>
      <c r="D3784" s="27" t="s">
        <v>4082</v>
      </c>
      <c r="E3784" s="27" t="s">
        <v>35</v>
      </c>
      <c r="F3784" s="27" t="s">
        <v>23</v>
      </c>
      <c r="G3784" s="27" t="s">
        <v>36</v>
      </c>
      <c r="H3784" s="27" t="s">
        <v>24</v>
      </c>
      <c r="I3784" s="28">
        <v>49989900</v>
      </c>
      <c r="J3784" s="28">
        <v>0</v>
      </c>
      <c r="K3784" s="28">
        <v>49989900</v>
      </c>
      <c r="L3784" s="29">
        <v>1.79</v>
      </c>
      <c r="M3784" s="29">
        <f>IFERROR(_xlfn.XLOOKUP($B3784,'Ownership Metrics'!$A:$A,'Ownership Metrics'!$B:$B),"")</f>
        <v>24.77</v>
      </c>
      <c r="N3784" s="28">
        <f>IFERROR(_xlfn.XLOOKUP($B3784,'Ownership Metrics'!$A:$A,'Ownership Metrics'!$C:$C),"")</f>
        <v>2620</v>
      </c>
      <c r="O3784" s="29">
        <f>IFERROR(_xlfn.XLOOKUP($B3784,'Ownership Metrics'!$A:$A,'Ownership Metrics'!$D:$D),"")</f>
        <v>36.880000000000003</v>
      </c>
      <c r="P3784" s="29">
        <f>IFERROR(_xlfn.XLOOKUP($B3784,'Ownership Metrics'!$A:$A,'Ownership Metrics'!$E:$E),"")</f>
        <v>74.099999999999994</v>
      </c>
      <c r="Q3784" s="30">
        <f>IFERROR(_xlfn.XLOOKUP($B3784,'Ownership Metrics'!$A:$A,'Ownership Metrics'!$F:$F),"")</f>
        <v>4</v>
      </c>
      <c r="R3784" s="30">
        <f>IFERROR(_xlfn.XLOOKUP($B3784,'Ownership Metrics'!$A:$A,'Ownership Metrics'!$G:$G),"")</f>
        <v>55</v>
      </c>
      <c r="S3784" s="27" t="str">
        <f>IFERROR(_xlfn.XLOOKUP($B3784,'Ownership Metrics'!$A:$A,'Ownership Metrics'!$H:$H),"")</f>
        <v>Terkonsentrasi</v>
      </c>
      <c r="T3784" s="27" t="str">
        <f>IFERROR(_xlfn.XLOOKUP($B3784,'Ownership Metrics'!$A:$A,'Ownership Metrics'!$I:$I),"")</f>
        <v>Sedang</v>
      </c>
      <c r="U3784" s="27">
        <f>IF(COUNTIFS($B$2:$B3784,$B3784,$D$2:$D3784,$D3784)=1,1,0)</f>
        <v>1</v>
      </c>
      <c r="V3784" s="27">
        <f t="shared" si="178"/>
        <v>1.79</v>
      </c>
      <c r="W3784" s="27">
        <f t="shared" si="179"/>
        <v>3</v>
      </c>
      <c r="X3784" s="27">
        <f t="shared" si="177"/>
        <v>1.7899996216</v>
      </c>
    </row>
    <row r="3785" spans="1:24" x14ac:dyDescent="0.25">
      <c r="A3785" s="26">
        <v>46265</v>
      </c>
      <c r="B3785" s="27" t="s">
        <v>10654</v>
      </c>
      <c r="C3785" s="27" t="s">
        <v>4080</v>
      </c>
      <c r="D3785" s="27" t="s">
        <v>3203</v>
      </c>
      <c r="E3785" s="27" t="s">
        <v>35</v>
      </c>
      <c r="F3785" s="27" t="s">
        <v>23</v>
      </c>
      <c r="G3785" s="27" t="s">
        <v>36</v>
      </c>
      <c r="H3785" s="27" t="s">
        <v>24</v>
      </c>
      <c r="I3785" s="28">
        <v>31466000</v>
      </c>
      <c r="J3785" s="28">
        <v>0</v>
      </c>
      <c r="K3785" s="28">
        <v>31466000</v>
      </c>
      <c r="L3785" s="29">
        <v>1.1299999999999999</v>
      </c>
      <c r="M3785" s="29">
        <f>IFERROR(_xlfn.XLOOKUP($B3785,'Ownership Metrics'!$A:$A,'Ownership Metrics'!$B:$B),"")</f>
        <v>24.77</v>
      </c>
      <c r="N3785" s="28">
        <f>IFERROR(_xlfn.XLOOKUP($B3785,'Ownership Metrics'!$A:$A,'Ownership Metrics'!$C:$C),"")</f>
        <v>2620</v>
      </c>
      <c r="O3785" s="29">
        <f>IFERROR(_xlfn.XLOOKUP($B3785,'Ownership Metrics'!$A:$A,'Ownership Metrics'!$D:$D),"")</f>
        <v>36.880000000000003</v>
      </c>
      <c r="P3785" s="29">
        <f>IFERROR(_xlfn.XLOOKUP($B3785,'Ownership Metrics'!$A:$A,'Ownership Metrics'!$E:$E),"")</f>
        <v>74.099999999999994</v>
      </c>
      <c r="Q3785" s="30">
        <f>IFERROR(_xlfn.XLOOKUP($B3785,'Ownership Metrics'!$A:$A,'Ownership Metrics'!$F:$F),"")</f>
        <v>4</v>
      </c>
      <c r="R3785" s="30">
        <f>IFERROR(_xlfn.XLOOKUP($B3785,'Ownership Metrics'!$A:$A,'Ownership Metrics'!$G:$G),"")</f>
        <v>55</v>
      </c>
      <c r="S3785" s="27" t="str">
        <f>IFERROR(_xlfn.XLOOKUP($B3785,'Ownership Metrics'!$A:$A,'Ownership Metrics'!$H:$H),"")</f>
        <v>Terkonsentrasi</v>
      </c>
      <c r="T3785" s="27" t="str">
        <f>IFERROR(_xlfn.XLOOKUP($B3785,'Ownership Metrics'!$A:$A,'Ownership Metrics'!$I:$I),"")</f>
        <v>Sedang</v>
      </c>
      <c r="U3785" s="27">
        <f>IF(COUNTIFS($B$2:$B3785,$B3785,$D$2:$D3785,$D3785)=1,1,0)</f>
        <v>1</v>
      </c>
      <c r="V3785" s="27">
        <f t="shared" si="178"/>
        <v>1.1299999999999999</v>
      </c>
      <c r="W3785" s="27">
        <f t="shared" si="179"/>
        <v>4</v>
      </c>
      <c r="X3785" s="27">
        <f t="shared" si="177"/>
        <v>1.1299996214999999</v>
      </c>
    </row>
    <row r="3786" spans="1:24" x14ac:dyDescent="0.25">
      <c r="A3786" s="26">
        <v>46265</v>
      </c>
      <c r="B3786" s="27" t="s">
        <v>10655</v>
      </c>
      <c r="C3786" s="27" t="s">
        <v>4084</v>
      </c>
      <c r="D3786" s="27" t="s">
        <v>4085</v>
      </c>
      <c r="E3786" s="27" t="s">
        <v>22</v>
      </c>
      <c r="F3786" s="27" t="s">
        <v>23</v>
      </c>
      <c r="G3786" s="27"/>
      <c r="H3786" s="27" t="s">
        <v>24</v>
      </c>
      <c r="I3786" s="28">
        <v>2022838500</v>
      </c>
      <c r="J3786" s="28">
        <v>0</v>
      </c>
      <c r="K3786" s="28">
        <v>2022838500</v>
      </c>
      <c r="L3786" s="29">
        <v>51</v>
      </c>
      <c r="M3786" s="29">
        <f>IFERROR(_xlfn.XLOOKUP($B3786,'Ownership Metrics'!$A:$A,'Ownership Metrics'!$B:$B),"")</f>
        <v>35.39</v>
      </c>
      <c r="N3786" s="28">
        <f>IFERROR(_xlfn.XLOOKUP($B3786,'Ownership Metrics'!$A:$A,'Ownership Metrics'!$C:$C),"")</f>
        <v>2642</v>
      </c>
      <c r="O3786" s="29">
        <f>IFERROR(_xlfn.XLOOKUP($B3786,'Ownership Metrics'!$A:$A,'Ownership Metrics'!$D:$D),"")</f>
        <v>51</v>
      </c>
      <c r="P3786" s="29">
        <f>IFERROR(_xlfn.XLOOKUP($B3786,'Ownership Metrics'!$A:$A,'Ownership Metrics'!$E:$E),"")</f>
        <v>58.94</v>
      </c>
      <c r="Q3786" s="30">
        <f>IFERROR(_xlfn.XLOOKUP($B3786,'Ownership Metrics'!$A:$A,'Ownership Metrics'!$F:$F),"")</f>
        <v>7</v>
      </c>
      <c r="R3786" s="30">
        <f>IFERROR(_xlfn.XLOOKUP($B3786,'Ownership Metrics'!$A:$A,'Ownership Metrics'!$G:$G),"")</f>
        <v>46</v>
      </c>
      <c r="S3786" s="27" t="str">
        <f>IFERROR(_xlfn.XLOOKUP($B3786,'Ownership Metrics'!$A:$A,'Ownership Metrics'!$H:$H),"")</f>
        <v>Mayoritas</v>
      </c>
      <c r="T3786" s="27" t="str">
        <f>IFERROR(_xlfn.XLOOKUP($B3786,'Ownership Metrics'!$A:$A,'Ownership Metrics'!$I:$I),"")</f>
        <v>Sedang</v>
      </c>
      <c r="U3786" s="27">
        <f>IF(COUNTIFS($B$2:$B3786,$B3786,$D$2:$D3786,$D3786)=1,1,0)</f>
        <v>1</v>
      </c>
      <c r="V3786" s="27">
        <f t="shared" si="178"/>
        <v>51</v>
      </c>
      <c r="W3786" s="27">
        <f t="shared" si="179"/>
        <v>1</v>
      </c>
      <c r="X3786" s="27">
        <f t="shared" si="177"/>
        <v>50.999999621400001</v>
      </c>
    </row>
    <row r="3787" spans="1:24" x14ac:dyDescent="0.25">
      <c r="A3787" s="26">
        <v>46265</v>
      </c>
      <c r="B3787" s="27" t="s">
        <v>10655</v>
      </c>
      <c r="C3787" s="27" t="s">
        <v>4084</v>
      </c>
      <c r="D3787" s="27" t="s">
        <v>4086</v>
      </c>
      <c r="E3787" s="27" t="s">
        <v>22</v>
      </c>
      <c r="F3787" s="27" t="s">
        <v>23</v>
      </c>
      <c r="G3787" s="27"/>
      <c r="H3787" s="27" t="s">
        <v>24</v>
      </c>
      <c r="I3787" s="28">
        <v>56539562</v>
      </c>
      <c r="J3787" s="28">
        <v>0</v>
      </c>
      <c r="K3787" s="28">
        <v>56539562</v>
      </c>
      <c r="L3787" s="29">
        <v>1.43</v>
      </c>
      <c r="M3787" s="29">
        <f>IFERROR(_xlfn.XLOOKUP($B3787,'Ownership Metrics'!$A:$A,'Ownership Metrics'!$B:$B),"")</f>
        <v>35.39</v>
      </c>
      <c r="N3787" s="28">
        <f>IFERROR(_xlfn.XLOOKUP($B3787,'Ownership Metrics'!$A:$A,'Ownership Metrics'!$C:$C),"")</f>
        <v>2642</v>
      </c>
      <c r="O3787" s="29">
        <f>IFERROR(_xlfn.XLOOKUP($B3787,'Ownership Metrics'!$A:$A,'Ownership Metrics'!$D:$D),"")</f>
        <v>51</v>
      </c>
      <c r="P3787" s="29">
        <f>IFERROR(_xlfn.XLOOKUP($B3787,'Ownership Metrics'!$A:$A,'Ownership Metrics'!$E:$E),"")</f>
        <v>58.94</v>
      </c>
      <c r="Q3787" s="30">
        <f>IFERROR(_xlfn.XLOOKUP($B3787,'Ownership Metrics'!$A:$A,'Ownership Metrics'!$F:$F),"")</f>
        <v>7</v>
      </c>
      <c r="R3787" s="30">
        <f>IFERROR(_xlfn.XLOOKUP($B3787,'Ownership Metrics'!$A:$A,'Ownership Metrics'!$G:$G),"")</f>
        <v>46</v>
      </c>
      <c r="S3787" s="27" t="str">
        <f>IFERROR(_xlfn.XLOOKUP($B3787,'Ownership Metrics'!$A:$A,'Ownership Metrics'!$H:$H),"")</f>
        <v>Mayoritas</v>
      </c>
      <c r="T3787" s="27" t="str">
        <f>IFERROR(_xlfn.XLOOKUP($B3787,'Ownership Metrics'!$A:$A,'Ownership Metrics'!$I:$I),"")</f>
        <v>Sedang</v>
      </c>
      <c r="U3787" s="27">
        <f>IF(COUNTIFS($B$2:$B3787,$B3787,$D$2:$D3787,$D3787)=1,1,0)</f>
        <v>1</v>
      </c>
      <c r="V3787" s="27">
        <f t="shared" si="178"/>
        <v>1.43</v>
      </c>
      <c r="W3787" s="27">
        <f t="shared" si="179"/>
        <v>6</v>
      </c>
      <c r="X3787" s="27">
        <f t="shared" si="177"/>
        <v>1.4299996212999999</v>
      </c>
    </row>
    <row r="3788" spans="1:24" x14ac:dyDescent="0.25">
      <c r="A3788" s="26">
        <v>46265</v>
      </c>
      <c r="B3788" s="27" t="s">
        <v>10655</v>
      </c>
      <c r="C3788" s="27" t="s">
        <v>4084</v>
      </c>
      <c r="D3788" s="27" t="s">
        <v>4087</v>
      </c>
      <c r="E3788" s="27" t="s">
        <v>35</v>
      </c>
      <c r="F3788" s="27" t="s">
        <v>23</v>
      </c>
      <c r="G3788" s="27" t="s">
        <v>36</v>
      </c>
      <c r="H3788" s="27" t="s">
        <v>24</v>
      </c>
      <c r="I3788" s="28">
        <v>64733500</v>
      </c>
      <c r="J3788" s="28">
        <v>0</v>
      </c>
      <c r="K3788" s="28">
        <v>64733500</v>
      </c>
      <c r="L3788" s="29">
        <v>1.63</v>
      </c>
      <c r="M3788" s="29">
        <f>IFERROR(_xlfn.XLOOKUP($B3788,'Ownership Metrics'!$A:$A,'Ownership Metrics'!$B:$B),"")</f>
        <v>35.39</v>
      </c>
      <c r="N3788" s="28">
        <f>IFERROR(_xlfn.XLOOKUP($B3788,'Ownership Metrics'!$A:$A,'Ownership Metrics'!$C:$C),"")</f>
        <v>2642</v>
      </c>
      <c r="O3788" s="29">
        <f>IFERROR(_xlfn.XLOOKUP($B3788,'Ownership Metrics'!$A:$A,'Ownership Metrics'!$D:$D),"")</f>
        <v>51</v>
      </c>
      <c r="P3788" s="29">
        <f>IFERROR(_xlfn.XLOOKUP($B3788,'Ownership Metrics'!$A:$A,'Ownership Metrics'!$E:$E),"")</f>
        <v>58.94</v>
      </c>
      <c r="Q3788" s="30">
        <f>IFERROR(_xlfn.XLOOKUP($B3788,'Ownership Metrics'!$A:$A,'Ownership Metrics'!$F:$F),"")</f>
        <v>7</v>
      </c>
      <c r="R3788" s="30">
        <f>IFERROR(_xlfn.XLOOKUP($B3788,'Ownership Metrics'!$A:$A,'Ownership Metrics'!$G:$G),"")</f>
        <v>46</v>
      </c>
      <c r="S3788" s="27" t="str">
        <f>IFERROR(_xlfn.XLOOKUP($B3788,'Ownership Metrics'!$A:$A,'Ownership Metrics'!$H:$H),"")</f>
        <v>Mayoritas</v>
      </c>
      <c r="T3788" s="27" t="str">
        <f>IFERROR(_xlfn.XLOOKUP($B3788,'Ownership Metrics'!$A:$A,'Ownership Metrics'!$I:$I),"")</f>
        <v>Sedang</v>
      </c>
      <c r="U3788" s="27">
        <f>IF(COUNTIFS($B$2:$B3788,$B3788,$D$2:$D3788,$D3788)=1,1,0)</f>
        <v>1</v>
      </c>
      <c r="V3788" s="27">
        <f t="shared" si="178"/>
        <v>1.63</v>
      </c>
      <c r="W3788" s="27">
        <f t="shared" si="179"/>
        <v>4</v>
      </c>
      <c r="X3788" s="27">
        <f t="shared" si="177"/>
        <v>1.6299996211999999</v>
      </c>
    </row>
    <row r="3789" spans="1:24" x14ac:dyDescent="0.25">
      <c r="A3789" s="26">
        <v>46265</v>
      </c>
      <c r="B3789" s="27" t="s">
        <v>10655</v>
      </c>
      <c r="C3789" s="27" t="s">
        <v>4084</v>
      </c>
      <c r="D3789" s="27" t="s">
        <v>4088</v>
      </c>
      <c r="E3789" s="27" t="s">
        <v>35</v>
      </c>
      <c r="F3789" s="27" t="s">
        <v>23</v>
      </c>
      <c r="G3789" s="27" t="s">
        <v>36</v>
      </c>
      <c r="H3789" s="27" t="s">
        <v>24</v>
      </c>
      <c r="I3789" s="28">
        <v>120654501</v>
      </c>
      <c r="J3789" s="28">
        <v>0</v>
      </c>
      <c r="K3789" s="28">
        <v>120654501</v>
      </c>
      <c r="L3789" s="29">
        <v>3.04</v>
      </c>
      <c r="M3789" s="29">
        <f>IFERROR(_xlfn.XLOOKUP($B3789,'Ownership Metrics'!$A:$A,'Ownership Metrics'!$B:$B),"")</f>
        <v>35.39</v>
      </c>
      <c r="N3789" s="28">
        <f>IFERROR(_xlfn.XLOOKUP($B3789,'Ownership Metrics'!$A:$A,'Ownership Metrics'!$C:$C),"")</f>
        <v>2642</v>
      </c>
      <c r="O3789" s="29">
        <f>IFERROR(_xlfn.XLOOKUP($B3789,'Ownership Metrics'!$A:$A,'Ownership Metrics'!$D:$D),"")</f>
        <v>51</v>
      </c>
      <c r="P3789" s="29">
        <f>IFERROR(_xlfn.XLOOKUP($B3789,'Ownership Metrics'!$A:$A,'Ownership Metrics'!$E:$E),"")</f>
        <v>58.94</v>
      </c>
      <c r="Q3789" s="30">
        <f>IFERROR(_xlfn.XLOOKUP($B3789,'Ownership Metrics'!$A:$A,'Ownership Metrics'!$F:$F),"")</f>
        <v>7</v>
      </c>
      <c r="R3789" s="30">
        <f>IFERROR(_xlfn.XLOOKUP($B3789,'Ownership Metrics'!$A:$A,'Ownership Metrics'!$G:$G),"")</f>
        <v>46</v>
      </c>
      <c r="S3789" s="27" t="str">
        <f>IFERROR(_xlfn.XLOOKUP($B3789,'Ownership Metrics'!$A:$A,'Ownership Metrics'!$H:$H),"")</f>
        <v>Mayoritas</v>
      </c>
      <c r="T3789" s="27" t="str">
        <f>IFERROR(_xlfn.XLOOKUP($B3789,'Ownership Metrics'!$A:$A,'Ownership Metrics'!$I:$I),"")</f>
        <v>Sedang</v>
      </c>
      <c r="U3789" s="27">
        <f>IF(COUNTIFS($B$2:$B3789,$B3789,$D$2:$D3789,$D3789)=1,1,0)</f>
        <v>1</v>
      </c>
      <c r="V3789" s="27">
        <f t="shared" si="178"/>
        <v>3.04</v>
      </c>
      <c r="W3789" s="27">
        <f t="shared" si="179"/>
        <v>3</v>
      </c>
      <c r="X3789" s="27">
        <f t="shared" si="177"/>
        <v>3.0399996211000002</v>
      </c>
    </row>
    <row r="3790" spans="1:24" x14ac:dyDescent="0.25">
      <c r="A3790" s="26">
        <v>46265</v>
      </c>
      <c r="B3790" s="27" t="s">
        <v>10655</v>
      </c>
      <c r="C3790" s="27" t="s">
        <v>4084</v>
      </c>
      <c r="D3790" s="27" t="s">
        <v>4089</v>
      </c>
      <c r="E3790" s="27" t="s">
        <v>35</v>
      </c>
      <c r="F3790" s="27" t="s">
        <v>23</v>
      </c>
      <c r="G3790" s="27" t="s">
        <v>36</v>
      </c>
      <c r="H3790" s="27" t="s">
        <v>24</v>
      </c>
      <c r="I3790" s="28">
        <v>44828579</v>
      </c>
      <c r="J3790" s="28">
        <v>0</v>
      </c>
      <c r="K3790" s="28">
        <v>44828579</v>
      </c>
      <c r="L3790" s="29">
        <v>1.1299999999999999</v>
      </c>
      <c r="M3790" s="29">
        <f>IFERROR(_xlfn.XLOOKUP($B3790,'Ownership Metrics'!$A:$A,'Ownership Metrics'!$B:$B),"")</f>
        <v>35.39</v>
      </c>
      <c r="N3790" s="28">
        <f>IFERROR(_xlfn.XLOOKUP($B3790,'Ownership Metrics'!$A:$A,'Ownership Metrics'!$C:$C),"")</f>
        <v>2642</v>
      </c>
      <c r="O3790" s="29">
        <f>IFERROR(_xlfn.XLOOKUP($B3790,'Ownership Metrics'!$A:$A,'Ownership Metrics'!$D:$D),"")</f>
        <v>51</v>
      </c>
      <c r="P3790" s="29">
        <f>IFERROR(_xlfn.XLOOKUP($B3790,'Ownership Metrics'!$A:$A,'Ownership Metrics'!$E:$E),"")</f>
        <v>58.94</v>
      </c>
      <c r="Q3790" s="30">
        <f>IFERROR(_xlfn.XLOOKUP($B3790,'Ownership Metrics'!$A:$A,'Ownership Metrics'!$F:$F),"")</f>
        <v>7</v>
      </c>
      <c r="R3790" s="30">
        <f>IFERROR(_xlfn.XLOOKUP($B3790,'Ownership Metrics'!$A:$A,'Ownership Metrics'!$G:$G),"")</f>
        <v>46</v>
      </c>
      <c r="S3790" s="27" t="str">
        <f>IFERROR(_xlfn.XLOOKUP($B3790,'Ownership Metrics'!$A:$A,'Ownership Metrics'!$H:$H),"")</f>
        <v>Mayoritas</v>
      </c>
      <c r="T3790" s="27" t="str">
        <f>IFERROR(_xlfn.XLOOKUP($B3790,'Ownership Metrics'!$A:$A,'Ownership Metrics'!$I:$I),"")</f>
        <v>Sedang</v>
      </c>
      <c r="U3790" s="27">
        <f>IF(COUNTIFS($B$2:$B3790,$B3790,$D$2:$D3790,$D3790)=1,1,0)</f>
        <v>1</v>
      </c>
      <c r="V3790" s="27">
        <f t="shared" si="178"/>
        <v>1.1299999999999999</v>
      </c>
      <c r="W3790" s="27">
        <f t="shared" si="179"/>
        <v>7</v>
      </c>
      <c r="X3790" s="27">
        <f t="shared" si="177"/>
        <v>1.1299996209999998</v>
      </c>
    </row>
    <row r="3791" spans="1:24" x14ac:dyDescent="0.25">
      <c r="A3791" s="26">
        <v>46265</v>
      </c>
      <c r="B3791" s="27" t="s">
        <v>10655</v>
      </c>
      <c r="C3791" s="27" t="s">
        <v>4084</v>
      </c>
      <c r="D3791" s="27" t="s">
        <v>4090</v>
      </c>
      <c r="E3791" s="27" t="s">
        <v>35</v>
      </c>
      <c r="F3791" s="27" t="s">
        <v>32</v>
      </c>
      <c r="G3791" s="27" t="s">
        <v>181</v>
      </c>
      <c r="H3791" s="27" t="s">
        <v>64</v>
      </c>
      <c r="I3791" s="28">
        <v>58520876</v>
      </c>
      <c r="J3791" s="28">
        <v>0</v>
      </c>
      <c r="K3791" s="28">
        <v>58520876</v>
      </c>
      <c r="L3791" s="29">
        <v>1.48</v>
      </c>
      <c r="M3791" s="29">
        <f>IFERROR(_xlfn.XLOOKUP($B3791,'Ownership Metrics'!$A:$A,'Ownership Metrics'!$B:$B),"")</f>
        <v>35.39</v>
      </c>
      <c r="N3791" s="28">
        <f>IFERROR(_xlfn.XLOOKUP($B3791,'Ownership Metrics'!$A:$A,'Ownership Metrics'!$C:$C),"")</f>
        <v>2642</v>
      </c>
      <c r="O3791" s="29">
        <f>IFERROR(_xlfn.XLOOKUP($B3791,'Ownership Metrics'!$A:$A,'Ownership Metrics'!$D:$D),"")</f>
        <v>51</v>
      </c>
      <c r="P3791" s="29">
        <f>IFERROR(_xlfn.XLOOKUP($B3791,'Ownership Metrics'!$A:$A,'Ownership Metrics'!$E:$E),"")</f>
        <v>58.94</v>
      </c>
      <c r="Q3791" s="30">
        <f>IFERROR(_xlfn.XLOOKUP($B3791,'Ownership Metrics'!$A:$A,'Ownership Metrics'!$F:$F),"")</f>
        <v>7</v>
      </c>
      <c r="R3791" s="30">
        <f>IFERROR(_xlfn.XLOOKUP($B3791,'Ownership Metrics'!$A:$A,'Ownership Metrics'!$G:$G),"")</f>
        <v>46</v>
      </c>
      <c r="S3791" s="27" t="str">
        <f>IFERROR(_xlfn.XLOOKUP($B3791,'Ownership Metrics'!$A:$A,'Ownership Metrics'!$H:$H),"")</f>
        <v>Mayoritas</v>
      </c>
      <c r="T3791" s="27" t="str">
        <f>IFERROR(_xlfn.XLOOKUP($B3791,'Ownership Metrics'!$A:$A,'Ownership Metrics'!$I:$I),"")</f>
        <v>Sedang</v>
      </c>
      <c r="U3791" s="27">
        <f>IF(COUNTIFS($B$2:$B3791,$B3791,$D$2:$D3791,$D3791)=1,1,0)</f>
        <v>1</v>
      </c>
      <c r="V3791" s="27">
        <f t="shared" si="178"/>
        <v>1.48</v>
      </c>
      <c r="W3791" s="27">
        <f t="shared" si="179"/>
        <v>5</v>
      </c>
      <c r="X3791" s="27">
        <f t="shared" si="177"/>
        <v>1.4799996208999999</v>
      </c>
    </row>
    <row r="3792" spans="1:24" x14ac:dyDescent="0.25">
      <c r="A3792" s="26">
        <v>46265</v>
      </c>
      <c r="B3792" s="27" t="s">
        <v>10655</v>
      </c>
      <c r="C3792" s="27" t="s">
        <v>4084</v>
      </c>
      <c r="D3792" s="27" t="s">
        <v>4091</v>
      </c>
      <c r="E3792" s="27" t="s">
        <v>35</v>
      </c>
      <c r="F3792" s="27" t="s">
        <v>32</v>
      </c>
      <c r="G3792" s="27" t="s">
        <v>181</v>
      </c>
      <c r="H3792" s="27" t="s">
        <v>64</v>
      </c>
      <c r="I3792" s="28">
        <v>194351100</v>
      </c>
      <c r="J3792" s="28">
        <v>0</v>
      </c>
      <c r="K3792" s="28">
        <v>194351100</v>
      </c>
      <c r="L3792" s="29">
        <v>4.9000000000000004</v>
      </c>
      <c r="M3792" s="29">
        <f>IFERROR(_xlfn.XLOOKUP($B3792,'Ownership Metrics'!$A:$A,'Ownership Metrics'!$B:$B),"")</f>
        <v>35.39</v>
      </c>
      <c r="N3792" s="28">
        <f>IFERROR(_xlfn.XLOOKUP($B3792,'Ownership Metrics'!$A:$A,'Ownership Metrics'!$C:$C),"")</f>
        <v>2642</v>
      </c>
      <c r="O3792" s="29">
        <f>IFERROR(_xlfn.XLOOKUP($B3792,'Ownership Metrics'!$A:$A,'Ownership Metrics'!$D:$D),"")</f>
        <v>51</v>
      </c>
      <c r="P3792" s="29">
        <f>IFERROR(_xlfn.XLOOKUP($B3792,'Ownership Metrics'!$A:$A,'Ownership Metrics'!$E:$E),"")</f>
        <v>58.94</v>
      </c>
      <c r="Q3792" s="30">
        <f>IFERROR(_xlfn.XLOOKUP($B3792,'Ownership Metrics'!$A:$A,'Ownership Metrics'!$F:$F),"")</f>
        <v>7</v>
      </c>
      <c r="R3792" s="30">
        <f>IFERROR(_xlfn.XLOOKUP($B3792,'Ownership Metrics'!$A:$A,'Ownership Metrics'!$G:$G),"")</f>
        <v>46</v>
      </c>
      <c r="S3792" s="27" t="str">
        <f>IFERROR(_xlfn.XLOOKUP($B3792,'Ownership Metrics'!$A:$A,'Ownership Metrics'!$H:$H),"")</f>
        <v>Mayoritas</v>
      </c>
      <c r="T3792" s="27" t="str">
        <f>IFERROR(_xlfn.XLOOKUP($B3792,'Ownership Metrics'!$A:$A,'Ownership Metrics'!$I:$I),"")</f>
        <v>Sedang</v>
      </c>
      <c r="U3792" s="27">
        <f>IF(COUNTIFS($B$2:$B3792,$B3792,$D$2:$D3792,$D3792)=1,1,0)</f>
        <v>1</v>
      </c>
      <c r="V3792" s="27">
        <f t="shared" si="178"/>
        <v>4.9000000000000004</v>
      </c>
      <c r="W3792" s="27">
        <f t="shared" si="179"/>
        <v>2</v>
      </c>
      <c r="X3792" s="27">
        <f t="shared" si="177"/>
        <v>4.8999996208000001</v>
      </c>
    </row>
    <row r="3793" spans="1:24" x14ac:dyDescent="0.25">
      <c r="A3793" s="26">
        <v>46265</v>
      </c>
      <c r="B3793" s="27" t="s">
        <v>10656</v>
      </c>
      <c r="C3793" s="27" t="s">
        <v>4093</v>
      </c>
      <c r="D3793" s="27" t="s">
        <v>4094</v>
      </c>
      <c r="E3793" s="27" t="s">
        <v>22</v>
      </c>
      <c r="F3793" s="27" t="s">
        <v>23</v>
      </c>
      <c r="G3793" s="27"/>
      <c r="H3793" s="27" t="s">
        <v>24</v>
      </c>
      <c r="I3793" s="28">
        <v>263805500</v>
      </c>
      <c r="J3793" s="28">
        <v>0</v>
      </c>
      <c r="K3793" s="28">
        <v>263805500</v>
      </c>
      <c r="L3793" s="29">
        <v>4.6900000000000004</v>
      </c>
      <c r="M3793" s="29">
        <f>IFERROR(_xlfn.XLOOKUP($B3793,'Ownership Metrics'!$A:$A,'Ownership Metrics'!$B:$B),"")</f>
        <v>25.76</v>
      </c>
      <c r="N3793" s="28">
        <f>IFERROR(_xlfn.XLOOKUP($B3793,'Ownership Metrics'!$A:$A,'Ownership Metrics'!$C:$C),"")</f>
        <v>349</v>
      </c>
      <c r="O3793" s="29">
        <f>IFERROR(_xlfn.XLOOKUP($B3793,'Ownership Metrics'!$A:$A,'Ownership Metrics'!$D:$D),"")</f>
        <v>8.74</v>
      </c>
      <c r="P3793" s="29">
        <f>IFERROR(_xlfn.XLOOKUP($B3793,'Ownership Metrics'!$A:$A,'Ownership Metrics'!$E:$E),"")</f>
        <v>21.6</v>
      </c>
      <c r="Q3793" s="30">
        <f>IFERROR(_xlfn.XLOOKUP($B3793,'Ownership Metrics'!$A:$A,'Ownership Metrics'!$F:$F),"")</f>
        <v>21</v>
      </c>
      <c r="R3793" s="30">
        <f>IFERROR(_xlfn.XLOOKUP($B3793,'Ownership Metrics'!$A:$A,'Ownership Metrics'!$G:$G),"")</f>
        <v>9</v>
      </c>
      <c r="S3793" s="27" t="str">
        <f>IFERROR(_xlfn.XLOOKUP($B3793,'Ownership Metrics'!$A:$A,'Ownership Metrics'!$H:$H),"")</f>
        <v>Tersebar</v>
      </c>
      <c r="T3793" s="27" t="str">
        <f>IFERROR(_xlfn.XLOOKUP($B3793,'Ownership Metrics'!$A:$A,'Ownership Metrics'!$I:$I),"")</f>
        <v>Rendah</v>
      </c>
      <c r="U3793" s="27">
        <f>IF(COUNTIFS($B$2:$B3793,$B3793,$D$2:$D3793,$D3793)=1,1,0)</f>
        <v>1</v>
      </c>
      <c r="V3793" s="27">
        <f t="shared" si="178"/>
        <v>4.6900000000000004</v>
      </c>
      <c r="W3793" s="27">
        <f t="shared" si="179"/>
        <v>6</v>
      </c>
      <c r="X3793" s="27">
        <f t="shared" si="177"/>
        <v>4.6899996207000001</v>
      </c>
    </row>
    <row r="3794" spans="1:24" x14ac:dyDescent="0.25">
      <c r="A3794" s="26">
        <v>46265</v>
      </c>
      <c r="B3794" s="27" t="s">
        <v>10656</v>
      </c>
      <c r="C3794" s="27" t="s">
        <v>4093</v>
      </c>
      <c r="D3794" s="27" t="s">
        <v>4095</v>
      </c>
      <c r="E3794" s="27" t="s">
        <v>22</v>
      </c>
      <c r="F3794" s="27" t="s">
        <v>23</v>
      </c>
      <c r="G3794" s="27"/>
      <c r="H3794" s="27" t="s">
        <v>24</v>
      </c>
      <c r="I3794" s="28">
        <v>125329000</v>
      </c>
      <c r="J3794" s="28">
        <v>0</v>
      </c>
      <c r="K3794" s="28">
        <v>125329000</v>
      </c>
      <c r="L3794" s="29">
        <v>2.23</v>
      </c>
      <c r="M3794" s="29">
        <f>IFERROR(_xlfn.XLOOKUP($B3794,'Ownership Metrics'!$A:$A,'Ownership Metrics'!$B:$B),"")</f>
        <v>25.76</v>
      </c>
      <c r="N3794" s="28">
        <f>IFERROR(_xlfn.XLOOKUP($B3794,'Ownership Metrics'!$A:$A,'Ownership Metrics'!$C:$C),"")</f>
        <v>349</v>
      </c>
      <c r="O3794" s="29">
        <f>IFERROR(_xlfn.XLOOKUP($B3794,'Ownership Metrics'!$A:$A,'Ownership Metrics'!$D:$D),"")</f>
        <v>8.74</v>
      </c>
      <c r="P3794" s="29">
        <f>IFERROR(_xlfn.XLOOKUP($B3794,'Ownership Metrics'!$A:$A,'Ownership Metrics'!$E:$E),"")</f>
        <v>21.6</v>
      </c>
      <c r="Q3794" s="30">
        <f>IFERROR(_xlfn.XLOOKUP($B3794,'Ownership Metrics'!$A:$A,'Ownership Metrics'!$F:$F),"")</f>
        <v>21</v>
      </c>
      <c r="R3794" s="30">
        <f>IFERROR(_xlfn.XLOOKUP($B3794,'Ownership Metrics'!$A:$A,'Ownership Metrics'!$G:$G),"")</f>
        <v>9</v>
      </c>
      <c r="S3794" s="27" t="str">
        <f>IFERROR(_xlfn.XLOOKUP($B3794,'Ownership Metrics'!$A:$A,'Ownership Metrics'!$H:$H),"")</f>
        <v>Tersebar</v>
      </c>
      <c r="T3794" s="27" t="str">
        <f>IFERROR(_xlfn.XLOOKUP($B3794,'Ownership Metrics'!$A:$A,'Ownership Metrics'!$I:$I),"")</f>
        <v>Rendah</v>
      </c>
      <c r="U3794" s="27">
        <f>IF(COUNTIFS($B$2:$B3794,$B3794,$D$2:$D3794,$D3794)=1,1,0)</f>
        <v>1</v>
      </c>
      <c r="V3794" s="27">
        <f t="shared" si="178"/>
        <v>2.23</v>
      </c>
      <c r="W3794" s="27">
        <f t="shared" si="179"/>
        <v>15</v>
      </c>
      <c r="X3794" s="27">
        <f t="shared" si="177"/>
        <v>2.2299996206000001</v>
      </c>
    </row>
    <row r="3795" spans="1:24" x14ac:dyDescent="0.25">
      <c r="A3795" s="26">
        <v>46265</v>
      </c>
      <c r="B3795" s="27" t="s">
        <v>10656</v>
      </c>
      <c r="C3795" s="27" t="s">
        <v>4093</v>
      </c>
      <c r="D3795" s="27" t="s">
        <v>1190</v>
      </c>
      <c r="E3795" s="27" t="s">
        <v>22</v>
      </c>
      <c r="F3795" s="27" t="s">
        <v>32</v>
      </c>
      <c r="G3795" s="27"/>
      <c r="H3795" s="27" t="s">
        <v>256</v>
      </c>
      <c r="I3795" s="28">
        <v>61800000</v>
      </c>
      <c r="J3795" s="28">
        <v>0</v>
      </c>
      <c r="K3795" s="28">
        <v>61800000</v>
      </c>
      <c r="L3795" s="29">
        <v>1.1000000000000001</v>
      </c>
      <c r="M3795" s="29">
        <f>IFERROR(_xlfn.XLOOKUP($B3795,'Ownership Metrics'!$A:$A,'Ownership Metrics'!$B:$B),"")</f>
        <v>25.76</v>
      </c>
      <c r="N3795" s="28">
        <f>IFERROR(_xlfn.XLOOKUP($B3795,'Ownership Metrics'!$A:$A,'Ownership Metrics'!$C:$C),"")</f>
        <v>349</v>
      </c>
      <c r="O3795" s="29">
        <f>IFERROR(_xlfn.XLOOKUP($B3795,'Ownership Metrics'!$A:$A,'Ownership Metrics'!$D:$D),"")</f>
        <v>8.74</v>
      </c>
      <c r="P3795" s="29">
        <f>IFERROR(_xlfn.XLOOKUP($B3795,'Ownership Metrics'!$A:$A,'Ownership Metrics'!$E:$E),"")</f>
        <v>21.6</v>
      </c>
      <c r="Q3795" s="30">
        <f>IFERROR(_xlfn.XLOOKUP($B3795,'Ownership Metrics'!$A:$A,'Ownership Metrics'!$F:$F),"")</f>
        <v>21</v>
      </c>
      <c r="R3795" s="30">
        <f>IFERROR(_xlfn.XLOOKUP($B3795,'Ownership Metrics'!$A:$A,'Ownership Metrics'!$G:$G),"")</f>
        <v>9</v>
      </c>
      <c r="S3795" s="27" t="str">
        <f>IFERROR(_xlfn.XLOOKUP($B3795,'Ownership Metrics'!$A:$A,'Ownership Metrics'!$H:$H),"")</f>
        <v>Tersebar</v>
      </c>
      <c r="T3795" s="27" t="str">
        <f>IFERROR(_xlfn.XLOOKUP($B3795,'Ownership Metrics'!$A:$A,'Ownership Metrics'!$I:$I),"")</f>
        <v>Rendah</v>
      </c>
      <c r="U3795" s="27">
        <f>IF(COUNTIFS($B$2:$B3795,$B3795,$D$2:$D3795,$D3795)=1,1,0)</f>
        <v>1</v>
      </c>
      <c r="V3795" s="27">
        <f t="shared" si="178"/>
        <v>1.1000000000000001</v>
      </c>
      <c r="W3795" s="27">
        <f t="shared" si="179"/>
        <v>20</v>
      </c>
      <c r="X3795" s="27">
        <f t="shared" si="177"/>
        <v>1.0999996205</v>
      </c>
    </row>
    <row r="3796" spans="1:24" x14ac:dyDescent="0.25">
      <c r="A3796" s="26">
        <v>46265</v>
      </c>
      <c r="B3796" s="27" t="s">
        <v>10656</v>
      </c>
      <c r="C3796" s="27" t="s">
        <v>4093</v>
      </c>
      <c r="D3796" s="27" t="s">
        <v>4096</v>
      </c>
      <c r="E3796" s="27" t="s">
        <v>2833</v>
      </c>
      <c r="F3796" s="27" t="s">
        <v>23</v>
      </c>
      <c r="G3796" s="27"/>
      <c r="H3796" s="27" t="s">
        <v>24</v>
      </c>
      <c r="I3796" s="28">
        <v>206162536</v>
      </c>
      <c r="J3796" s="28">
        <v>0</v>
      </c>
      <c r="K3796" s="28">
        <v>206162536</v>
      </c>
      <c r="L3796" s="29">
        <v>3.66</v>
      </c>
      <c r="M3796" s="29">
        <f>IFERROR(_xlfn.XLOOKUP($B3796,'Ownership Metrics'!$A:$A,'Ownership Metrics'!$B:$B),"")</f>
        <v>25.76</v>
      </c>
      <c r="N3796" s="28">
        <f>IFERROR(_xlfn.XLOOKUP($B3796,'Ownership Metrics'!$A:$A,'Ownership Metrics'!$C:$C),"")</f>
        <v>349</v>
      </c>
      <c r="O3796" s="29">
        <f>IFERROR(_xlfn.XLOOKUP($B3796,'Ownership Metrics'!$A:$A,'Ownership Metrics'!$D:$D),"")</f>
        <v>8.74</v>
      </c>
      <c r="P3796" s="29">
        <f>IFERROR(_xlfn.XLOOKUP($B3796,'Ownership Metrics'!$A:$A,'Ownership Metrics'!$E:$E),"")</f>
        <v>21.6</v>
      </c>
      <c r="Q3796" s="30">
        <f>IFERROR(_xlfn.XLOOKUP($B3796,'Ownership Metrics'!$A:$A,'Ownership Metrics'!$F:$F),"")</f>
        <v>21</v>
      </c>
      <c r="R3796" s="30">
        <f>IFERROR(_xlfn.XLOOKUP($B3796,'Ownership Metrics'!$A:$A,'Ownership Metrics'!$G:$G),"")</f>
        <v>9</v>
      </c>
      <c r="S3796" s="27" t="str">
        <f>IFERROR(_xlfn.XLOOKUP($B3796,'Ownership Metrics'!$A:$A,'Ownership Metrics'!$H:$H),"")</f>
        <v>Tersebar</v>
      </c>
      <c r="T3796" s="27" t="str">
        <f>IFERROR(_xlfn.XLOOKUP($B3796,'Ownership Metrics'!$A:$A,'Ownership Metrics'!$I:$I),"")</f>
        <v>Rendah</v>
      </c>
      <c r="U3796" s="27">
        <f>IF(COUNTIFS($B$2:$B3796,$B3796,$D$2:$D3796,$D3796)=1,1,0)</f>
        <v>1</v>
      </c>
      <c r="V3796" s="27">
        <f t="shared" si="178"/>
        <v>3.66</v>
      </c>
      <c r="W3796" s="27">
        <f t="shared" si="179"/>
        <v>10</v>
      </c>
      <c r="X3796" s="27">
        <f t="shared" si="177"/>
        <v>3.6599996204000003</v>
      </c>
    </row>
    <row r="3797" spans="1:24" x14ac:dyDescent="0.25">
      <c r="A3797" s="26">
        <v>46265</v>
      </c>
      <c r="B3797" s="27" t="s">
        <v>10656</v>
      </c>
      <c r="C3797" s="27" t="s">
        <v>4093</v>
      </c>
      <c r="D3797" s="27" t="s">
        <v>113</v>
      </c>
      <c r="E3797" s="27" t="s">
        <v>114</v>
      </c>
      <c r="F3797" s="27" t="s">
        <v>23</v>
      </c>
      <c r="G3797" s="27"/>
      <c r="H3797" s="27" t="s">
        <v>24</v>
      </c>
      <c r="I3797" s="28">
        <v>250032608</v>
      </c>
      <c r="J3797" s="28">
        <v>0</v>
      </c>
      <c r="K3797" s="28">
        <v>250032608</v>
      </c>
      <c r="L3797" s="29">
        <v>4.4400000000000004</v>
      </c>
      <c r="M3797" s="29">
        <f>IFERROR(_xlfn.XLOOKUP($B3797,'Ownership Metrics'!$A:$A,'Ownership Metrics'!$B:$B),"")</f>
        <v>25.76</v>
      </c>
      <c r="N3797" s="28">
        <f>IFERROR(_xlfn.XLOOKUP($B3797,'Ownership Metrics'!$A:$A,'Ownership Metrics'!$C:$C),"")</f>
        <v>349</v>
      </c>
      <c r="O3797" s="29">
        <f>IFERROR(_xlfn.XLOOKUP($B3797,'Ownership Metrics'!$A:$A,'Ownership Metrics'!$D:$D),"")</f>
        <v>8.74</v>
      </c>
      <c r="P3797" s="29">
        <f>IFERROR(_xlfn.XLOOKUP($B3797,'Ownership Metrics'!$A:$A,'Ownership Metrics'!$E:$E),"")</f>
        <v>21.6</v>
      </c>
      <c r="Q3797" s="30">
        <f>IFERROR(_xlfn.XLOOKUP($B3797,'Ownership Metrics'!$A:$A,'Ownership Metrics'!$F:$F),"")</f>
        <v>21</v>
      </c>
      <c r="R3797" s="30">
        <f>IFERROR(_xlfn.XLOOKUP($B3797,'Ownership Metrics'!$A:$A,'Ownership Metrics'!$G:$G),"")</f>
        <v>9</v>
      </c>
      <c r="S3797" s="27" t="str">
        <f>IFERROR(_xlfn.XLOOKUP($B3797,'Ownership Metrics'!$A:$A,'Ownership Metrics'!$H:$H),"")</f>
        <v>Tersebar</v>
      </c>
      <c r="T3797" s="27" t="str">
        <f>IFERROR(_xlfn.XLOOKUP($B3797,'Ownership Metrics'!$A:$A,'Ownership Metrics'!$I:$I),"")</f>
        <v>Rendah</v>
      </c>
      <c r="U3797" s="27">
        <f>IF(COUNTIFS($B$2:$B3797,$B3797,$D$2:$D3797,$D3797)=1,1,0)</f>
        <v>1</v>
      </c>
      <c r="V3797" s="27">
        <f t="shared" si="178"/>
        <v>4.4400000000000004</v>
      </c>
      <c r="W3797" s="27">
        <f t="shared" si="179"/>
        <v>8</v>
      </c>
      <c r="X3797" s="27">
        <f t="shared" si="177"/>
        <v>4.4399996203000001</v>
      </c>
    </row>
    <row r="3798" spans="1:24" x14ac:dyDescent="0.25">
      <c r="A3798" s="26">
        <v>46265</v>
      </c>
      <c r="B3798" s="27" t="s">
        <v>10656</v>
      </c>
      <c r="C3798" s="27" t="s">
        <v>4093</v>
      </c>
      <c r="D3798" s="27" t="s">
        <v>4097</v>
      </c>
      <c r="E3798" s="27" t="s">
        <v>31</v>
      </c>
      <c r="F3798" s="27" t="s">
        <v>32</v>
      </c>
      <c r="G3798" s="27"/>
      <c r="H3798" s="27" t="s">
        <v>256</v>
      </c>
      <c r="I3798" s="28">
        <v>65000000</v>
      </c>
      <c r="J3798" s="28">
        <v>0</v>
      </c>
      <c r="K3798" s="28">
        <v>65000000</v>
      </c>
      <c r="L3798" s="29">
        <v>1.1499999999999999</v>
      </c>
      <c r="M3798" s="29">
        <f>IFERROR(_xlfn.XLOOKUP($B3798,'Ownership Metrics'!$A:$A,'Ownership Metrics'!$B:$B),"")</f>
        <v>25.76</v>
      </c>
      <c r="N3798" s="28">
        <f>IFERROR(_xlfn.XLOOKUP($B3798,'Ownership Metrics'!$A:$A,'Ownership Metrics'!$C:$C),"")</f>
        <v>349</v>
      </c>
      <c r="O3798" s="29">
        <f>IFERROR(_xlfn.XLOOKUP($B3798,'Ownership Metrics'!$A:$A,'Ownership Metrics'!$D:$D),"")</f>
        <v>8.74</v>
      </c>
      <c r="P3798" s="29">
        <f>IFERROR(_xlfn.XLOOKUP($B3798,'Ownership Metrics'!$A:$A,'Ownership Metrics'!$E:$E),"")</f>
        <v>21.6</v>
      </c>
      <c r="Q3798" s="30">
        <f>IFERROR(_xlfn.XLOOKUP($B3798,'Ownership Metrics'!$A:$A,'Ownership Metrics'!$F:$F),"")</f>
        <v>21</v>
      </c>
      <c r="R3798" s="30">
        <f>IFERROR(_xlfn.XLOOKUP($B3798,'Ownership Metrics'!$A:$A,'Ownership Metrics'!$G:$G),"")</f>
        <v>9</v>
      </c>
      <c r="S3798" s="27" t="str">
        <f>IFERROR(_xlfn.XLOOKUP($B3798,'Ownership Metrics'!$A:$A,'Ownership Metrics'!$H:$H),"")</f>
        <v>Tersebar</v>
      </c>
      <c r="T3798" s="27" t="str">
        <f>IFERROR(_xlfn.XLOOKUP($B3798,'Ownership Metrics'!$A:$A,'Ownership Metrics'!$I:$I),"")</f>
        <v>Rendah</v>
      </c>
      <c r="U3798" s="27">
        <f>IF(COUNTIFS($B$2:$B3798,$B3798,$D$2:$D3798,$D3798)=1,1,0)</f>
        <v>1</v>
      </c>
      <c r="V3798" s="27">
        <f t="shared" si="178"/>
        <v>1.1499999999999999</v>
      </c>
      <c r="W3798" s="27">
        <f t="shared" si="179"/>
        <v>19</v>
      </c>
      <c r="X3798" s="27">
        <f t="shared" si="177"/>
        <v>1.1499996202</v>
      </c>
    </row>
    <row r="3799" spans="1:24" x14ac:dyDescent="0.25">
      <c r="A3799" s="26">
        <v>46265</v>
      </c>
      <c r="B3799" s="27" t="s">
        <v>10656</v>
      </c>
      <c r="C3799" s="27" t="s">
        <v>4093</v>
      </c>
      <c r="D3799" s="27" t="s">
        <v>4098</v>
      </c>
      <c r="E3799" s="27" t="s">
        <v>35</v>
      </c>
      <c r="F3799" s="27" t="s">
        <v>23</v>
      </c>
      <c r="G3799" s="27" t="s">
        <v>36</v>
      </c>
      <c r="H3799" s="27" t="s">
        <v>24</v>
      </c>
      <c r="I3799" s="28">
        <v>94830631</v>
      </c>
      <c r="J3799" s="28">
        <v>0</v>
      </c>
      <c r="K3799" s="28">
        <v>94830631</v>
      </c>
      <c r="L3799" s="29">
        <v>1.68</v>
      </c>
      <c r="M3799" s="29">
        <f>IFERROR(_xlfn.XLOOKUP($B3799,'Ownership Metrics'!$A:$A,'Ownership Metrics'!$B:$B),"")</f>
        <v>25.76</v>
      </c>
      <c r="N3799" s="28">
        <f>IFERROR(_xlfn.XLOOKUP($B3799,'Ownership Metrics'!$A:$A,'Ownership Metrics'!$C:$C),"")</f>
        <v>349</v>
      </c>
      <c r="O3799" s="29">
        <f>IFERROR(_xlfn.XLOOKUP($B3799,'Ownership Metrics'!$A:$A,'Ownership Metrics'!$D:$D),"")</f>
        <v>8.74</v>
      </c>
      <c r="P3799" s="29">
        <f>IFERROR(_xlfn.XLOOKUP($B3799,'Ownership Metrics'!$A:$A,'Ownership Metrics'!$E:$E),"")</f>
        <v>21.6</v>
      </c>
      <c r="Q3799" s="30">
        <f>IFERROR(_xlfn.XLOOKUP($B3799,'Ownership Metrics'!$A:$A,'Ownership Metrics'!$F:$F),"")</f>
        <v>21</v>
      </c>
      <c r="R3799" s="30">
        <f>IFERROR(_xlfn.XLOOKUP($B3799,'Ownership Metrics'!$A:$A,'Ownership Metrics'!$G:$G),"")</f>
        <v>9</v>
      </c>
      <c r="S3799" s="27" t="str">
        <f>IFERROR(_xlfn.XLOOKUP($B3799,'Ownership Metrics'!$A:$A,'Ownership Metrics'!$H:$H),"")</f>
        <v>Tersebar</v>
      </c>
      <c r="T3799" s="27" t="str">
        <f>IFERROR(_xlfn.XLOOKUP($B3799,'Ownership Metrics'!$A:$A,'Ownership Metrics'!$I:$I),"")</f>
        <v>Rendah</v>
      </c>
      <c r="U3799" s="27">
        <f>IF(COUNTIFS($B$2:$B3799,$B3799,$D$2:$D3799,$D3799)=1,1,0)</f>
        <v>1</v>
      </c>
      <c r="V3799" s="27">
        <f t="shared" si="178"/>
        <v>1.68</v>
      </c>
      <c r="W3799" s="27">
        <f t="shared" si="179"/>
        <v>17</v>
      </c>
      <c r="X3799" s="27">
        <f t="shared" si="177"/>
        <v>1.6799996201</v>
      </c>
    </row>
    <row r="3800" spans="1:24" x14ac:dyDescent="0.25">
      <c r="A3800" s="26">
        <v>46265</v>
      </c>
      <c r="B3800" s="27" t="s">
        <v>10656</v>
      </c>
      <c r="C3800" s="27" t="s">
        <v>4093</v>
      </c>
      <c r="D3800" s="27" t="s">
        <v>587</v>
      </c>
      <c r="E3800" s="27" t="s">
        <v>44</v>
      </c>
      <c r="F3800" s="27" t="s">
        <v>23</v>
      </c>
      <c r="G3800" s="27"/>
      <c r="H3800" s="27" t="s">
        <v>24</v>
      </c>
      <c r="I3800" s="28">
        <v>491819015</v>
      </c>
      <c r="J3800" s="28">
        <v>0</v>
      </c>
      <c r="K3800" s="28">
        <v>491819015</v>
      </c>
      <c r="L3800" s="29">
        <v>8.74</v>
      </c>
      <c r="M3800" s="29">
        <f>IFERROR(_xlfn.XLOOKUP($B3800,'Ownership Metrics'!$A:$A,'Ownership Metrics'!$B:$B),"")</f>
        <v>25.76</v>
      </c>
      <c r="N3800" s="28">
        <f>IFERROR(_xlfn.XLOOKUP($B3800,'Ownership Metrics'!$A:$A,'Ownership Metrics'!$C:$C),"")</f>
        <v>349</v>
      </c>
      <c r="O3800" s="29">
        <f>IFERROR(_xlfn.XLOOKUP($B3800,'Ownership Metrics'!$A:$A,'Ownership Metrics'!$D:$D),"")</f>
        <v>8.74</v>
      </c>
      <c r="P3800" s="29">
        <f>IFERROR(_xlfn.XLOOKUP($B3800,'Ownership Metrics'!$A:$A,'Ownership Metrics'!$E:$E),"")</f>
        <v>21.6</v>
      </c>
      <c r="Q3800" s="30">
        <f>IFERROR(_xlfn.XLOOKUP($B3800,'Ownership Metrics'!$A:$A,'Ownership Metrics'!$F:$F),"")</f>
        <v>21</v>
      </c>
      <c r="R3800" s="30">
        <f>IFERROR(_xlfn.XLOOKUP($B3800,'Ownership Metrics'!$A:$A,'Ownership Metrics'!$G:$G),"")</f>
        <v>9</v>
      </c>
      <c r="S3800" s="27" t="str">
        <f>IFERROR(_xlfn.XLOOKUP($B3800,'Ownership Metrics'!$A:$A,'Ownership Metrics'!$H:$H),"")</f>
        <v>Tersebar</v>
      </c>
      <c r="T3800" s="27" t="str">
        <f>IFERROR(_xlfn.XLOOKUP($B3800,'Ownership Metrics'!$A:$A,'Ownership Metrics'!$I:$I),"")</f>
        <v>Rendah</v>
      </c>
      <c r="U3800" s="27">
        <f>IF(COUNTIFS($B$2:$B3800,$B3800,$D$2:$D3800,$D3800)=1,1,0)</f>
        <v>1</v>
      </c>
      <c r="V3800" s="27">
        <f t="shared" si="178"/>
        <v>8.74</v>
      </c>
      <c r="W3800" s="27">
        <f t="shared" si="179"/>
        <v>1</v>
      </c>
      <c r="X3800" s="27">
        <f t="shared" si="177"/>
        <v>8.7399996200000007</v>
      </c>
    </row>
    <row r="3801" spans="1:24" x14ac:dyDescent="0.25">
      <c r="A3801" s="26">
        <v>46265</v>
      </c>
      <c r="B3801" s="27" t="s">
        <v>10656</v>
      </c>
      <c r="C3801" s="27" t="s">
        <v>4093</v>
      </c>
      <c r="D3801" s="27" t="s">
        <v>551</v>
      </c>
      <c r="E3801" s="27" t="s">
        <v>98</v>
      </c>
      <c r="F3801" s="27" t="s">
        <v>23</v>
      </c>
      <c r="G3801" s="27"/>
      <c r="H3801" s="27" t="s">
        <v>24</v>
      </c>
      <c r="I3801" s="28">
        <v>411652777</v>
      </c>
      <c r="J3801" s="28">
        <v>0</v>
      </c>
      <c r="K3801" s="28">
        <v>411652777</v>
      </c>
      <c r="L3801" s="29">
        <v>7.31</v>
      </c>
      <c r="M3801" s="29">
        <f>IFERROR(_xlfn.XLOOKUP($B3801,'Ownership Metrics'!$A:$A,'Ownership Metrics'!$B:$B),"")</f>
        <v>25.76</v>
      </c>
      <c r="N3801" s="28">
        <f>IFERROR(_xlfn.XLOOKUP($B3801,'Ownership Metrics'!$A:$A,'Ownership Metrics'!$C:$C),"")</f>
        <v>349</v>
      </c>
      <c r="O3801" s="29">
        <f>IFERROR(_xlfn.XLOOKUP($B3801,'Ownership Metrics'!$A:$A,'Ownership Metrics'!$D:$D),"")</f>
        <v>8.74</v>
      </c>
      <c r="P3801" s="29">
        <f>IFERROR(_xlfn.XLOOKUP($B3801,'Ownership Metrics'!$A:$A,'Ownership Metrics'!$E:$E),"")</f>
        <v>21.6</v>
      </c>
      <c r="Q3801" s="30">
        <f>IFERROR(_xlfn.XLOOKUP($B3801,'Ownership Metrics'!$A:$A,'Ownership Metrics'!$F:$F),"")</f>
        <v>21</v>
      </c>
      <c r="R3801" s="30">
        <f>IFERROR(_xlfn.XLOOKUP($B3801,'Ownership Metrics'!$A:$A,'Ownership Metrics'!$G:$G),"")</f>
        <v>9</v>
      </c>
      <c r="S3801" s="27" t="str">
        <f>IFERROR(_xlfn.XLOOKUP($B3801,'Ownership Metrics'!$A:$A,'Ownership Metrics'!$H:$H),"")</f>
        <v>Tersebar</v>
      </c>
      <c r="T3801" s="27" t="str">
        <f>IFERROR(_xlfn.XLOOKUP($B3801,'Ownership Metrics'!$A:$A,'Ownership Metrics'!$I:$I),"")</f>
        <v>Rendah</v>
      </c>
      <c r="U3801" s="27">
        <f>IF(COUNTIFS($B$2:$B3801,$B3801,$D$2:$D3801,$D3801)=1,1,0)</f>
        <v>1</v>
      </c>
      <c r="V3801" s="27">
        <f t="shared" si="178"/>
        <v>7.31</v>
      </c>
      <c r="W3801" s="27">
        <f t="shared" si="179"/>
        <v>2</v>
      </c>
      <c r="X3801" s="27">
        <f t="shared" si="177"/>
        <v>7.3099996198999992</v>
      </c>
    </row>
    <row r="3802" spans="1:24" x14ac:dyDescent="0.25">
      <c r="A3802" s="26">
        <v>46265</v>
      </c>
      <c r="B3802" s="27" t="s">
        <v>10656</v>
      </c>
      <c r="C3802" s="27" t="s">
        <v>4093</v>
      </c>
      <c r="D3802" s="27" t="s">
        <v>588</v>
      </c>
      <c r="E3802" s="27" t="s">
        <v>72</v>
      </c>
      <c r="F3802" s="27" t="s">
        <v>23</v>
      </c>
      <c r="G3802" s="27"/>
      <c r="H3802" s="27" t="s">
        <v>24</v>
      </c>
      <c r="I3802" s="28">
        <v>270000000</v>
      </c>
      <c r="J3802" s="28">
        <v>0</v>
      </c>
      <c r="K3802" s="28">
        <v>270000000</v>
      </c>
      <c r="L3802" s="29">
        <v>4.8</v>
      </c>
      <c r="M3802" s="29">
        <f>IFERROR(_xlfn.XLOOKUP($B3802,'Ownership Metrics'!$A:$A,'Ownership Metrics'!$B:$B),"")</f>
        <v>25.76</v>
      </c>
      <c r="N3802" s="28">
        <f>IFERROR(_xlfn.XLOOKUP($B3802,'Ownership Metrics'!$A:$A,'Ownership Metrics'!$C:$C),"")</f>
        <v>349</v>
      </c>
      <c r="O3802" s="29">
        <f>IFERROR(_xlfn.XLOOKUP($B3802,'Ownership Metrics'!$A:$A,'Ownership Metrics'!$D:$D),"")</f>
        <v>8.74</v>
      </c>
      <c r="P3802" s="29">
        <f>IFERROR(_xlfn.XLOOKUP($B3802,'Ownership Metrics'!$A:$A,'Ownership Metrics'!$E:$E),"")</f>
        <v>21.6</v>
      </c>
      <c r="Q3802" s="30">
        <f>IFERROR(_xlfn.XLOOKUP($B3802,'Ownership Metrics'!$A:$A,'Ownership Metrics'!$F:$F),"")</f>
        <v>21</v>
      </c>
      <c r="R3802" s="30">
        <f>IFERROR(_xlfn.XLOOKUP($B3802,'Ownership Metrics'!$A:$A,'Ownership Metrics'!$G:$G),"")</f>
        <v>9</v>
      </c>
      <c r="S3802" s="27" t="str">
        <f>IFERROR(_xlfn.XLOOKUP($B3802,'Ownership Metrics'!$A:$A,'Ownership Metrics'!$H:$H),"")</f>
        <v>Tersebar</v>
      </c>
      <c r="T3802" s="27" t="str">
        <f>IFERROR(_xlfn.XLOOKUP($B3802,'Ownership Metrics'!$A:$A,'Ownership Metrics'!$I:$I),"")</f>
        <v>Rendah</v>
      </c>
      <c r="U3802" s="27">
        <f>IF(COUNTIFS($B$2:$B3802,$B3802,$D$2:$D3802,$D3802)=1,1,0)</f>
        <v>1</v>
      </c>
      <c r="V3802" s="27">
        <f t="shared" si="178"/>
        <v>4.8</v>
      </c>
      <c r="W3802" s="27">
        <f t="shared" si="179"/>
        <v>4</v>
      </c>
      <c r="X3802" s="27">
        <f t="shared" si="177"/>
        <v>4.7999996197999995</v>
      </c>
    </row>
    <row r="3803" spans="1:24" x14ac:dyDescent="0.25">
      <c r="A3803" s="26">
        <v>46265</v>
      </c>
      <c r="B3803" s="27" t="s">
        <v>10656</v>
      </c>
      <c r="C3803" s="27" t="s">
        <v>4093</v>
      </c>
      <c r="D3803" s="27" t="s">
        <v>2326</v>
      </c>
      <c r="E3803" s="27" t="s">
        <v>1516</v>
      </c>
      <c r="F3803" s="27" t="s">
        <v>23</v>
      </c>
      <c r="G3803" s="27"/>
      <c r="H3803" s="27" t="s">
        <v>24</v>
      </c>
      <c r="I3803" s="28">
        <v>244200900</v>
      </c>
      <c r="J3803" s="28">
        <v>0</v>
      </c>
      <c r="K3803" s="28">
        <v>244200900</v>
      </c>
      <c r="L3803" s="29">
        <v>4.34</v>
      </c>
      <c r="M3803" s="29">
        <f>IFERROR(_xlfn.XLOOKUP($B3803,'Ownership Metrics'!$A:$A,'Ownership Metrics'!$B:$B),"")</f>
        <v>25.76</v>
      </c>
      <c r="N3803" s="28">
        <f>IFERROR(_xlfn.XLOOKUP($B3803,'Ownership Metrics'!$A:$A,'Ownership Metrics'!$C:$C),"")</f>
        <v>349</v>
      </c>
      <c r="O3803" s="29">
        <f>IFERROR(_xlfn.XLOOKUP($B3803,'Ownership Metrics'!$A:$A,'Ownership Metrics'!$D:$D),"")</f>
        <v>8.74</v>
      </c>
      <c r="P3803" s="29">
        <f>IFERROR(_xlfn.XLOOKUP($B3803,'Ownership Metrics'!$A:$A,'Ownership Metrics'!$E:$E),"")</f>
        <v>21.6</v>
      </c>
      <c r="Q3803" s="30">
        <f>IFERROR(_xlfn.XLOOKUP($B3803,'Ownership Metrics'!$A:$A,'Ownership Metrics'!$F:$F),"")</f>
        <v>21</v>
      </c>
      <c r="R3803" s="30">
        <f>IFERROR(_xlfn.XLOOKUP($B3803,'Ownership Metrics'!$A:$A,'Ownership Metrics'!$G:$G),"")</f>
        <v>9</v>
      </c>
      <c r="S3803" s="27" t="str">
        <f>IFERROR(_xlfn.XLOOKUP($B3803,'Ownership Metrics'!$A:$A,'Ownership Metrics'!$H:$H),"")</f>
        <v>Tersebar</v>
      </c>
      <c r="T3803" s="27" t="str">
        <f>IFERROR(_xlfn.XLOOKUP($B3803,'Ownership Metrics'!$A:$A,'Ownership Metrics'!$I:$I),"")</f>
        <v>Rendah</v>
      </c>
      <c r="U3803" s="27">
        <f>IF(COUNTIFS($B$2:$B3803,$B3803,$D$2:$D3803,$D3803)=1,1,0)</f>
        <v>1</v>
      </c>
      <c r="V3803" s="27">
        <f t="shared" si="178"/>
        <v>4.34</v>
      </c>
      <c r="W3803" s="27">
        <f t="shared" si="179"/>
        <v>9</v>
      </c>
      <c r="X3803" s="27">
        <f t="shared" si="177"/>
        <v>4.3399996196999995</v>
      </c>
    </row>
    <row r="3804" spans="1:24" x14ac:dyDescent="0.25">
      <c r="A3804" s="26">
        <v>46265</v>
      </c>
      <c r="B3804" s="27" t="s">
        <v>10656</v>
      </c>
      <c r="C3804" s="27" t="s">
        <v>4093</v>
      </c>
      <c r="D3804" s="27" t="s">
        <v>2470</v>
      </c>
      <c r="E3804" s="27" t="s">
        <v>72</v>
      </c>
      <c r="F3804" s="27" t="s">
        <v>23</v>
      </c>
      <c r="G3804" s="27"/>
      <c r="H3804" s="27" t="s">
        <v>24</v>
      </c>
      <c r="I3804" s="28">
        <v>270000000</v>
      </c>
      <c r="J3804" s="28">
        <v>0</v>
      </c>
      <c r="K3804" s="28">
        <v>270000000</v>
      </c>
      <c r="L3804" s="29">
        <v>4.8</v>
      </c>
      <c r="M3804" s="29">
        <f>IFERROR(_xlfn.XLOOKUP($B3804,'Ownership Metrics'!$A:$A,'Ownership Metrics'!$B:$B),"")</f>
        <v>25.76</v>
      </c>
      <c r="N3804" s="28">
        <f>IFERROR(_xlfn.XLOOKUP($B3804,'Ownership Metrics'!$A:$A,'Ownership Metrics'!$C:$C),"")</f>
        <v>349</v>
      </c>
      <c r="O3804" s="29">
        <f>IFERROR(_xlfn.XLOOKUP($B3804,'Ownership Metrics'!$A:$A,'Ownership Metrics'!$D:$D),"")</f>
        <v>8.74</v>
      </c>
      <c r="P3804" s="29">
        <f>IFERROR(_xlfn.XLOOKUP($B3804,'Ownership Metrics'!$A:$A,'Ownership Metrics'!$E:$E),"")</f>
        <v>21.6</v>
      </c>
      <c r="Q3804" s="30">
        <f>IFERROR(_xlfn.XLOOKUP($B3804,'Ownership Metrics'!$A:$A,'Ownership Metrics'!$F:$F),"")</f>
        <v>21</v>
      </c>
      <c r="R3804" s="30">
        <f>IFERROR(_xlfn.XLOOKUP($B3804,'Ownership Metrics'!$A:$A,'Ownership Metrics'!$G:$G),"")</f>
        <v>9</v>
      </c>
      <c r="S3804" s="27" t="str">
        <f>IFERROR(_xlfn.XLOOKUP($B3804,'Ownership Metrics'!$A:$A,'Ownership Metrics'!$H:$H),"")</f>
        <v>Tersebar</v>
      </c>
      <c r="T3804" s="27" t="str">
        <f>IFERROR(_xlfn.XLOOKUP($B3804,'Ownership Metrics'!$A:$A,'Ownership Metrics'!$I:$I),"")</f>
        <v>Rendah</v>
      </c>
      <c r="U3804" s="27">
        <f>IF(COUNTIFS($B$2:$B3804,$B3804,$D$2:$D3804,$D3804)=1,1,0)</f>
        <v>1</v>
      </c>
      <c r="V3804" s="27">
        <f t="shared" si="178"/>
        <v>4.8</v>
      </c>
      <c r="W3804" s="27">
        <f t="shared" si="179"/>
        <v>5</v>
      </c>
      <c r="X3804" s="27">
        <f t="shared" si="177"/>
        <v>4.7999996195999994</v>
      </c>
    </row>
    <row r="3805" spans="1:24" x14ac:dyDescent="0.25">
      <c r="A3805" s="26">
        <v>46265</v>
      </c>
      <c r="B3805" s="27" t="s">
        <v>10656</v>
      </c>
      <c r="C3805" s="27" t="s">
        <v>4093</v>
      </c>
      <c r="D3805" s="27" t="s">
        <v>1616</v>
      </c>
      <c r="E3805" s="27" t="s">
        <v>72</v>
      </c>
      <c r="F3805" s="27" t="s">
        <v>23</v>
      </c>
      <c r="G3805" s="27"/>
      <c r="H3805" s="27" t="s">
        <v>24</v>
      </c>
      <c r="I3805" s="28">
        <v>100000000</v>
      </c>
      <c r="J3805" s="28">
        <v>0</v>
      </c>
      <c r="K3805" s="28">
        <v>100000000</v>
      </c>
      <c r="L3805" s="29">
        <v>1.78</v>
      </c>
      <c r="M3805" s="29">
        <f>IFERROR(_xlfn.XLOOKUP($B3805,'Ownership Metrics'!$A:$A,'Ownership Metrics'!$B:$B),"")</f>
        <v>25.76</v>
      </c>
      <c r="N3805" s="28">
        <f>IFERROR(_xlfn.XLOOKUP($B3805,'Ownership Metrics'!$A:$A,'Ownership Metrics'!$C:$C),"")</f>
        <v>349</v>
      </c>
      <c r="O3805" s="29">
        <f>IFERROR(_xlfn.XLOOKUP($B3805,'Ownership Metrics'!$A:$A,'Ownership Metrics'!$D:$D),"")</f>
        <v>8.74</v>
      </c>
      <c r="P3805" s="29">
        <f>IFERROR(_xlfn.XLOOKUP($B3805,'Ownership Metrics'!$A:$A,'Ownership Metrics'!$E:$E),"")</f>
        <v>21.6</v>
      </c>
      <c r="Q3805" s="30">
        <f>IFERROR(_xlfn.XLOOKUP($B3805,'Ownership Metrics'!$A:$A,'Ownership Metrics'!$F:$F),"")</f>
        <v>21</v>
      </c>
      <c r="R3805" s="30">
        <f>IFERROR(_xlfn.XLOOKUP($B3805,'Ownership Metrics'!$A:$A,'Ownership Metrics'!$G:$G),"")</f>
        <v>9</v>
      </c>
      <c r="S3805" s="27" t="str">
        <f>IFERROR(_xlfn.XLOOKUP($B3805,'Ownership Metrics'!$A:$A,'Ownership Metrics'!$H:$H),"")</f>
        <v>Tersebar</v>
      </c>
      <c r="T3805" s="27" t="str">
        <f>IFERROR(_xlfn.XLOOKUP($B3805,'Ownership Metrics'!$A:$A,'Ownership Metrics'!$I:$I),"")</f>
        <v>Rendah</v>
      </c>
      <c r="U3805" s="27">
        <f>IF(COUNTIFS($B$2:$B3805,$B3805,$D$2:$D3805,$D3805)=1,1,0)</f>
        <v>1</v>
      </c>
      <c r="V3805" s="27">
        <f t="shared" si="178"/>
        <v>1.78</v>
      </c>
      <c r="W3805" s="27">
        <f t="shared" si="179"/>
        <v>16</v>
      </c>
      <c r="X3805" s="27">
        <f t="shared" si="177"/>
        <v>1.7799996195000001</v>
      </c>
    </row>
    <row r="3806" spans="1:24" x14ac:dyDescent="0.25">
      <c r="A3806" s="26">
        <v>46265</v>
      </c>
      <c r="B3806" s="27" t="s">
        <v>10656</v>
      </c>
      <c r="C3806" s="27" t="s">
        <v>4093</v>
      </c>
      <c r="D3806" s="27" t="s">
        <v>3226</v>
      </c>
      <c r="E3806" s="27" t="s">
        <v>72</v>
      </c>
      <c r="F3806" s="27" t="s">
        <v>23</v>
      </c>
      <c r="G3806" s="27"/>
      <c r="H3806" s="27" t="s">
        <v>24</v>
      </c>
      <c r="I3806" s="28">
        <v>58424800</v>
      </c>
      <c r="J3806" s="28">
        <v>0</v>
      </c>
      <c r="K3806" s="28">
        <v>58424800</v>
      </c>
      <c r="L3806" s="29">
        <v>1.04</v>
      </c>
      <c r="M3806" s="29">
        <f>IFERROR(_xlfn.XLOOKUP($B3806,'Ownership Metrics'!$A:$A,'Ownership Metrics'!$B:$B),"")</f>
        <v>25.76</v>
      </c>
      <c r="N3806" s="28">
        <f>IFERROR(_xlfn.XLOOKUP($B3806,'Ownership Metrics'!$A:$A,'Ownership Metrics'!$C:$C),"")</f>
        <v>349</v>
      </c>
      <c r="O3806" s="29">
        <f>IFERROR(_xlfn.XLOOKUP($B3806,'Ownership Metrics'!$A:$A,'Ownership Metrics'!$D:$D),"")</f>
        <v>8.74</v>
      </c>
      <c r="P3806" s="29">
        <f>IFERROR(_xlfn.XLOOKUP($B3806,'Ownership Metrics'!$A:$A,'Ownership Metrics'!$E:$E),"")</f>
        <v>21.6</v>
      </c>
      <c r="Q3806" s="30">
        <f>IFERROR(_xlfn.XLOOKUP($B3806,'Ownership Metrics'!$A:$A,'Ownership Metrics'!$F:$F),"")</f>
        <v>21</v>
      </c>
      <c r="R3806" s="30">
        <f>IFERROR(_xlfn.XLOOKUP($B3806,'Ownership Metrics'!$A:$A,'Ownership Metrics'!$G:$G),"")</f>
        <v>9</v>
      </c>
      <c r="S3806" s="27" t="str">
        <f>IFERROR(_xlfn.XLOOKUP($B3806,'Ownership Metrics'!$A:$A,'Ownership Metrics'!$H:$H),"")</f>
        <v>Tersebar</v>
      </c>
      <c r="T3806" s="27" t="str">
        <f>IFERROR(_xlfn.XLOOKUP($B3806,'Ownership Metrics'!$A:$A,'Ownership Metrics'!$I:$I),"")</f>
        <v>Rendah</v>
      </c>
      <c r="U3806" s="27">
        <f>IF(COUNTIFS($B$2:$B3806,$B3806,$D$2:$D3806,$D3806)=1,1,0)</f>
        <v>1</v>
      </c>
      <c r="V3806" s="27">
        <f t="shared" si="178"/>
        <v>1.04</v>
      </c>
      <c r="W3806" s="27">
        <f t="shared" si="179"/>
        <v>21</v>
      </c>
      <c r="X3806" s="27">
        <f t="shared" si="177"/>
        <v>1.0399996194000001</v>
      </c>
    </row>
    <row r="3807" spans="1:24" x14ac:dyDescent="0.25">
      <c r="A3807" s="26">
        <v>46265</v>
      </c>
      <c r="B3807" s="27" t="s">
        <v>10656</v>
      </c>
      <c r="C3807" s="27" t="s">
        <v>4093</v>
      </c>
      <c r="D3807" s="27" t="s">
        <v>415</v>
      </c>
      <c r="E3807" s="27" t="s">
        <v>72</v>
      </c>
      <c r="F3807" s="27" t="s">
        <v>23</v>
      </c>
      <c r="G3807" s="27"/>
      <c r="H3807" s="27" t="s">
        <v>24</v>
      </c>
      <c r="I3807" s="28">
        <v>131418022</v>
      </c>
      <c r="J3807" s="28">
        <v>0</v>
      </c>
      <c r="K3807" s="28">
        <v>131418022</v>
      </c>
      <c r="L3807" s="29">
        <v>2.33</v>
      </c>
      <c r="M3807" s="29">
        <f>IFERROR(_xlfn.XLOOKUP($B3807,'Ownership Metrics'!$A:$A,'Ownership Metrics'!$B:$B),"")</f>
        <v>25.76</v>
      </c>
      <c r="N3807" s="28">
        <f>IFERROR(_xlfn.XLOOKUP($B3807,'Ownership Metrics'!$A:$A,'Ownership Metrics'!$C:$C),"")</f>
        <v>349</v>
      </c>
      <c r="O3807" s="29">
        <f>IFERROR(_xlfn.XLOOKUP($B3807,'Ownership Metrics'!$A:$A,'Ownership Metrics'!$D:$D),"")</f>
        <v>8.74</v>
      </c>
      <c r="P3807" s="29">
        <f>IFERROR(_xlfn.XLOOKUP($B3807,'Ownership Metrics'!$A:$A,'Ownership Metrics'!$E:$E),"")</f>
        <v>21.6</v>
      </c>
      <c r="Q3807" s="30">
        <f>IFERROR(_xlfn.XLOOKUP($B3807,'Ownership Metrics'!$A:$A,'Ownership Metrics'!$F:$F),"")</f>
        <v>21</v>
      </c>
      <c r="R3807" s="30">
        <f>IFERROR(_xlfn.XLOOKUP($B3807,'Ownership Metrics'!$A:$A,'Ownership Metrics'!$G:$G),"")</f>
        <v>9</v>
      </c>
      <c r="S3807" s="27" t="str">
        <f>IFERROR(_xlfn.XLOOKUP($B3807,'Ownership Metrics'!$A:$A,'Ownership Metrics'!$H:$H),"")</f>
        <v>Tersebar</v>
      </c>
      <c r="T3807" s="27" t="str">
        <f>IFERROR(_xlfn.XLOOKUP($B3807,'Ownership Metrics'!$A:$A,'Ownership Metrics'!$I:$I),"")</f>
        <v>Rendah</v>
      </c>
      <c r="U3807" s="27">
        <f>IF(COUNTIFS($B$2:$B3807,$B3807,$D$2:$D3807,$D3807)=1,1,0)</f>
        <v>1</v>
      </c>
      <c r="V3807" s="27">
        <f t="shared" si="178"/>
        <v>2.33</v>
      </c>
      <c r="W3807" s="27">
        <f t="shared" si="179"/>
        <v>13</v>
      </c>
      <c r="X3807" s="27">
        <f t="shared" si="177"/>
        <v>2.3299996193000001</v>
      </c>
    </row>
    <row r="3808" spans="1:24" x14ac:dyDescent="0.25">
      <c r="A3808" s="26">
        <v>46265</v>
      </c>
      <c r="B3808" s="27" t="s">
        <v>10656</v>
      </c>
      <c r="C3808" s="27" t="s">
        <v>4093</v>
      </c>
      <c r="D3808" s="27" t="s">
        <v>416</v>
      </c>
      <c r="E3808" s="27" t="s">
        <v>72</v>
      </c>
      <c r="F3808" s="27" t="s">
        <v>23</v>
      </c>
      <c r="G3808" s="27"/>
      <c r="H3808" s="27" t="s">
        <v>24</v>
      </c>
      <c r="I3808" s="28">
        <v>193787400</v>
      </c>
      <c r="J3808" s="28">
        <v>0</v>
      </c>
      <c r="K3808" s="28">
        <v>193787400</v>
      </c>
      <c r="L3808" s="29">
        <v>3.44</v>
      </c>
      <c r="M3808" s="29">
        <f>IFERROR(_xlfn.XLOOKUP($B3808,'Ownership Metrics'!$A:$A,'Ownership Metrics'!$B:$B),"")</f>
        <v>25.76</v>
      </c>
      <c r="N3808" s="28">
        <f>IFERROR(_xlfn.XLOOKUP($B3808,'Ownership Metrics'!$A:$A,'Ownership Metrics'!$C:$C),"")</f>
        <v>349</v>
      </c>
      <c r="O3808" s="29">
        <f>IFERROR(_xlfn.XLOOKUP($B3808,'Ownership Metrics'!$A:$A,'Ownership Metrics'!$D:$D),"")</f>
        <v>8.74</v>
      </c>
      <c r="P3808" s="29">
        <f>IFERROR(_xlfn.XLOOKUP($B3808,'Ownership Metrics'!$A:$A,'Ownership Metrics'!$E:$E),"")</f>
        <v>21.6</v>
      </c>
      <c r="Q3808" s="30">
        <f>IFERROR(_xlfn.XLOOKUP($B3808,'Ownership Metrics'!$A:$A,'Ownership Metrics'!$F:$F),"")</f>
        <v>21</v>
      </c>
      <c r="R3808" s="30">
        <f>IFERROR(_xlfn.XLOOKUP($B3808,'Ownership Metrics'!$A:$A,'Ownership Metrics'!$G:$G),"")</f>
        <v>9</v>
      </c>
      <c r="S3808" s="27" t="str">
        <f>IFERROR(_xlfn.XLOOKUP($B3808,'Ownership Metrics'!$A:$A,'Ownership Metrics'!$H:$H),"")</f>
        <v>Tersebar</v>
      </c>
      <c r="T3808" s="27" t="str">
        <f>IFERROR(_xlfn.XLOOKUP($B3808,'Ownership Metrics'!$A:$A,'Ownership Metrics'!$I:$I),"")</f>
        <v>Rendah</v>
      </c>
      <c r="U3808" s="27">
        <f>IF(COUNTIFS($B$2:$B3808,$B3808,$D$2:$D3808,$D3808)=1,1,0)</f>
        <v>1</v>
      </c>
      <c r="V3808" s="27">
        <f t="shared" si="178"/>
        <v>3.44</v>
      </c>
      <c r="W3808" s="27">
        <f t="shared" si="179"/>
        <v>11</v>
      </c>
      <c r="X3808" s="27">
        <f t="shared" si="177"/>
        <v>3.4399996192</v>
      </c>
    </row>
    <row r="3809" spans="1:24" x14ac:dyDescent="0.25">
      <c r="A3809" s="26">
        <v>46265</v>
      </c>
      <c r="B3809" s="27" t="s">
        <v>10656</v>
      </c>
      <c r="C3809" s="27" t="s">
        <v>4093</v>
      </c>
      <c r="D3809" s="27" t="s">
        <v>4099</v>
      </c>
      <c r="E3809" s="27" t="s">
        <v>708</v>
      </c>
      <c r="F3809" s="27" t="s">
        <v>23</v>
      </c>
      <c r="G3809" s="27"/>
      <c r="H3809" s="27" t="s">
        <v>24</v>
      </c>
      <c r="I3809" s="28">
        <v>155358481</v>
      </c>
      <c r="J3809" s="28">
        <v>0</v>
      </c>
      <c r="K3809" s="28">
        <v>155358481</v>
      </c>
      <c r="L3809" s="29">
        <v>2.76</v>
      </c>
      <c r="M3809" s="29">
        <f>IFERROR(_xlfn.XLOOKUP($B3809,'Ownership Metrics'!$A:$A,'Ownership Metrics'!$B:$B),"")</f>
        <v>25.76</v>
      </c>
      <c r="N3809" s="28">
        <f>IFERROR(_xlfn.XLOOKUP($B3809,'Ownership Metrics'!$A:$A,'Ownership Metrics'!$C:$C),"")</f>
        <v>349</v>
      </c>
      <c r="O3809" s="29">
        <f>IFERROR(_xlfn.XLOOKUP($B3809,'Ownership Metrics'!$A:$A,'Ownership Metrics'!$D:$D),"")</f>
        <v>8.74</v>
      </c>
      <c r="P3809" s="29">
        <f>IFERROR(_xlfn.XLOOKUP($B3809,'Ownership Metrics'!$A:$A,'Ownership Metrics'!$E:$E),"")</f>
        <v>21.6</v>
      </c>
      <c r="Q3809" s="30">
        <f>IFERROR(_xlfn.XLOOKUP($B3809,'Ownership Metrics'!$A:$A,'Ownership Metrics'!$F:$F),"")</f>
        <v>21</v>
      </c>
      <c r="R3809" s="30">
        <f>IFERROR(_xlfn.XLOOKUP($B3809,'Ownership Metrics'!$A:$A,'Ownership Metrics'!$G:$G),"")</f>
        <v>9</v>
      </c>
      <c r="S3809" s="27" t="str">
        <f>IFERROR(_xlfn.XLOOKUP($B3809,'Ownership Metrics'!$A:$A,'Ownership Metrics'!$H:$H),"")</f>
        <v>Tersebar</v>
      </c>
      <c r="T3809" s="27" t="str">
        <f>IFERROR(_xlfn.XLOOKUP($B3809,'Ownership Metrics'!$A:$A,'Ownership Metrics'!$I:$I),"")</f>
        <v>Rendah</v>
      </c>
      <c r="U3809" s="27">
        <f>IF(COUNTIFS($B$2:$B3809,$B3809,$D$2:$D3809,$D3809)=1,1,0)</f>
        <v>1</v>
      </c>
      <c r="V3809" s="27">
        <f t="shared" si="178"/>
        <v>2.76</v>
      </c>
      <c r="W3809" s="27">
        <f t="shared" si="179"/>
        <v>12</v>
      </c>
      <c r="X3809" s="27">
        <f t="shared" si="177"/>
        <v>2.7599996190999998</v>
      </c>
    </row>
    <row r="3810" spans="1:24" x14ac:dyDescent="0.25">
      <c r="A3810" s="26">
        <v>46265</v>
      </c>
      <c r="B3810" s="27" t="s">
        <v>10656</v>
      </c>
      <c r="C3810" s="27" t="s">
        <v>4093</v>
      </c>
      <c r="D3810" s="27" t="s">
        <v>554</v>
      </c>
      <c r="E3810" s="27" t="s">
        <v>555</v>
      </c>
      <c r="F3810" s="27" t="s">
        <v>23</v>
      </c>
      <c r="G3810" s="27"/>
      <c r="H3810" s="27" t="s">
        <v>24</v>
      </c>
      <c r="I3810" s="28">
        <v>85772998</v>
      </c>
      <c r="J3810" s="28">
        <v>0</v>
      </c>
      <c r="K3810" s="28">
        <v>85772998</v>
      </c>
      <c r="L3810" s="29">
        <v>1.52</v>
      </c>
      <c r="M3810" s="29">
        <f>IFERROR(_xlfn.XLOOKUP($B3810,'Ownership Metrics'!$A:$A,'Ownership Metrics'!$B:$B),"")</f>
        <v>25.76</v>
      </c>
      <c r="N3810" s="28">
        <f>IFERROR(_xlfn.XLOOKUP($B3810,'Ownership Metrics'!$A:$A,'Ownership Metrics'!$C:$C),"")</f>
        <v>349</v>
      </c>
      <c r="O3810" s="29">
        <f>IFERROR(_xlfn.XLOOKUP($B3810,'Ownership Metrics'!$A:$A,'Ownership Metrics'!$D:$D),"")</f>
        <v>8.74</v>
      </c>
      <c r="P3810" s="29">
        <f>IFERROR(_xlfn.XLOOKUP($B3810,'Ownership Metrics'!$A:$A,'Ownership Metrics'!$E:$E),"")</f>
        <v>21.6</v>
      </c>
      <c r="Q3810" s="30">
        <f>IFERROR(_xlfn.XLOOKUP($B3810,'Ownership Metrics'!$A:$A,'Ownership Metrics'!$F:$F),"")</f>
        <v>21</v>
      </c>
      <c r="R3810" s="30">
        <f>IFERROR(_xlfn.XLOOKUP($B3810,'Ownership Metrics'!$A:$A,'Ownership Metrics'!$G:$G),"")</f>
        <v>9</v>
      </c>
      <c r="S3810" s="27" t="str">
        <f>IFERROR(_xlfn.XLOOKUP($B3810,'Ownership Metrics'!$A:$A,'Ownership Metrics'!$H:$H),"")</f>
        <v>Tersebar</v>
      </c>
      <c r="T3810" s="27" t="str">
        <f>IFERROR(_xlfn.XLOOKUP($B3810,'Ownership Metrics'!$A:$A,'Ownership Metrics'!$I:$I),"")</f>
        <v>Rendah</v>
      </c>
      <c r="U3810" s="27">
        <f>IF(COUNTIFS($B$2:$B3810,$B3810,$D$2:$D3810,$D3810)=1,1,0)</f>
        <v>1</v>
      </c>
      <c r="V3810" s="27">
        <f t="shared" si="178"/>
        <v>1.52</v>
      </c>
      <c r="W3810" s="27">
        <f t="shared" si="179"/>
        <v>18</v>
      </c>
      <c r="X3810" s="27">
        <f t="shared" si="177"/>
        <v>1.519999619</v>
      </c>
    </row>
    <row r="3811" spans="1:24" x14ac:dyDescent="0.25">
      <c r="A3811" s="26">
        <v>46265</v>
      </c>
      <c r="B3811" s="27" t="s">
        <v>10656</v>
      </c>
      <c r="C3811" s="27" t="s">
        <v>4093</v>
      </c>
      <c r="D3811" s="27" t="s">
        <v>4100</v>
      </c>
      <c r="E3811" s="27" t="s">
        <v>171</v>
      </c>
      <c r="F3811" s="27" t="s">
        <v>23</v>
      </c>
      <c r="G3811" s="27"/>
      <c r="H3811" s="27" t="s">
        <v>24</v>
      </c>
      <c r="I3811" s="28">
        <v>257053100</v>
      </c>
      <c r="J3811" s="28">
        <v>0</v>
      </c>
      <c r="K3811" s="28">
        <v>257053100</v>
      </c>
      <c r="L3811" s="29">
        <v>4.57</v>
      </c>
      <c r="M3811" s="29">
        <f>IFERROR(_xlfn.XLOOKUP($B3811,'Ownership Metrics'!$A:$A,'Ownership Metrics'!$B:$B),"")</f>
        <v>25.76</v>
      </c>
      <c r="N3811" s="28">
        <f>IFERROR(_xlfn.XLOOKUP($B3811,'Ownership Metrics'!$A:$A,'Ownership Metrics'!$C:$C),"")</f>
        <v>349</v>
      </c>
      <c r="O3811" s="29">
        <f>IFERROR(_xlfn.XLOOKUP($B3811,'Ownership Metrics'!$A:$A,'Ownership Metrics'!$D:$D),"")</f>
        <v>8.74</v>
      </c>
      <c r="P3811" s="29">
        <f>IFERROR(_xlfn.XLOOKUP($B3811,'Ownership Metrics'!$A:$A,'Ownership Metrics'!$E:$E),"")</f>
        <v>21.6</v>
      </c>
      <c r="Q3811" s="30">
        <f>IFERROR(_xlfn.XLOOKUP($B3811,'Ownership Metrics'!$A:$A,'Ownership Metrics'!$F:$F),"")</f>
        <v>21</v>
      </c>
      <c r="R3811" s="30">
        <f>IFERROR(_xlfn.XLOOKUP($B3811,'Ownership Metrics'!$A:$A,'Ownership Metrics'!$G:$G),"")</f>
        <v>9</v>
      </c>
      <c r="S3811" s="27" t="str">
        <f>IFERROR(_xlfn.XLOOKUP($B3811,'Ownership Metrics'!$A:$A,'Ownership Metrics'!$H:$H),"")</f>
        <v>Tersebar</v>
      </c>
      <c r="T3811" s="27" t="str">
        <f>IFERROR(_xlfn.XLOOKUP($B3811,'Ownership Metrics'!$A:$A,'Ownership Metrics'!$I:$I),"")</f>
        <v>Rendah</v>
      </c>
      <c r="U3811" s="27">
        <f>IF(COUNTIFS($B$2:$B3811,$B3811,$D$2:$D3811,$D3811)=1,1,0)</f>
        <v>1</v>
      </c>
      <c r="V3811" s="27">
        <f t="shared" si="178"/>
        <v>4.57</v>
      </c>
      <c r="W3811" s="27">
        <f t="shared" si="179"/>
        <v>7</v>
      </c>
      <c r="X3811" s="27">
        <f t="shared" si="177"/>
        <v>4.5699996189000007</v>
      </c>
    </row>
    <row r="3812" spans="1:24" x14ac:dyDescent="0.25">
      <c r="A3812" s="26">
        <v>46265</v>
      </c>
      <c r="B3812" s="27" t="s">
        <v>10656</v>
      </c>
      <c r="C3812" s="27" t="s">
        <v>4093</v>
      </c>
      <c r="D3812" s="27" t="s">
        <v>589</v>
      </c>
      <c r="E3812" s="27" t="s">
        <v>171</v>
      </c>
      <c r="F3812" s="27" t="s">
        <v>23</v>
      </c>
      <c r="G3812" s="27"/>
      <c r="H3812" s="27" t="s">
        <v>24</v>
      </c>
      <c r="I3812" s="28">
        <v>312500000</v>
      </c>
      <c r="J3812" s="28">
        <v>0</v>
      </c>
      <c r="K3812" s="28">
        <v>312500000</v>
      </c>
      <c r="L3812" s="29">
        <v>5.55</v>
      </c>
      <c r="M3812" s="29">
        <f>IFERROR(_xlfn.XLOOKUP($B3812,'Ownership Metrics'!$A:$A,'Ownership Metrics'!$B:$B),"")</f>
        <v>25.76</v>
      </c>
      <c r="N3812" s="28">
        <f>IFERROR(_xlfn.XLOOKUP($B3812,'Ownership Metrics'!$A:$A,'Ownership Metrics'!$C:$C),"")</f>
        <v>349</v>
      </c>
      <c r="O3812" s="29">
        <f>IFERROR(_xlfn.XLOOKUP($B3812,'Ownership Metrics'!$A:$A,'Ownership Metrics'!$D:$D),"")</f>
        <v>8.74</v>
      </c>
      <c r="P3812" s="29">
        <f>IFERROR(_xlfn.XLOOKUP($B3812,'Ownership Metrics'!$A:$A,'Ownership Metrics'!$E:$E),"")</f>
        <v>21.6</v>
      </c>
      <c r="Q3812" s="30">
        <f>IFERROR(_xlfn.XLOOKUP($B3812,'Ownership Metrics'!$A:$A,'Ownership Metrics'!$F:$F),"")</f>
        <v>21</v>
      </c>
      <c r="R3812" s="30">
        <f>IFERROR(_xlfn.XLOOKUP($B3812,'Ownership Metrics'!$A:$A,'Ownership Metrics'!$G:$G),"")</f>
        <v>9</v>
      </c>
      <c r="S3812" s="27" t="str">
        <f>IFERROR(_xlfn.XLOOKUP($B3812,'Ownership Metrics'!$A:$A,'Ownership Metrics'!$H:$H),"")</f>
        <v>Tersebar</v>
      </c>
      <c r="T3812" s="27" t="str">
        <f>IFERROR(_xlfn.XLOOKUP($B3812,'Ownership Metrics'!$A:$A,'Ownership Metrics'!$I:$I),"")</f>
        <v>Rendah</v>
      </c>
      <c r="U3812" s="27">
        <f>IF(COUNTIFS($B$2:$B3812,$B3812,$D$2:$D3812,$D3812)=1,1,0)</f>
        <v>1</v>
      </c>
      <c r="V3812" s="27">
        <f t="shared" si="178"/>
        <v>5.55</v>
      </c>
      <c r="W3812" s="27">
        <f t="shared" si="179"/>
        <v>3</v>
      </c>
      <c r="X3812" s="27">
        <f t="shared" si="177"/>
        <v>5.5499996188000003</v>
      </c>
    </row>
    <row r="3813" spans="1:24" x14ac:dyDescent="0.25">
      <c r="A3813" s="26">
        <v>46265</v>
      </c>
      <c r="B3813" s="27" t="s">
        <v>10656</v>
      </c>
      <c r="C3813" s="27" t="s">
        <v>4093</v>
      </c>
      <c r="D3813" s="27" t="s">
        <v>4101</v>
      </c>
      <c r="E3813" s="27" t="s">
        <v>67</v>
      </c>
      <c r="F3813" s="27" t="s">
        <v>32</v>
      </c>
      <c r="G3813" s="27"/>
      <c r="H3813" s="27" t="s">
        <v>256</v>
      </c>
      <c r="I3813" s="28">
        <v>130000000</v>
      </c>
      <c r="J3813" s="28">
        <v>0</v>
      </c>
      <c r="K3813" s="28">
        <v>130000000</v>
      </c>
      <c r="L3813" s="29">
        <v>2.31</v>
      </c>
      <c r="M3813" s="29">
        <f>IFERROR(_xlfn.XLOOKUP($B3813,'Ownership Metrics'!$A:$A,'Ownership Metrics'!$B:$B),"")</f>
        <v>25.76</v>
      </c>
      <c r="N3813" s="28">
        <f>IFERROR(_xlfn.XLOOKUP($B3813,'Ownership Metrics'!$A:$A,'Ownership Metrics'!$C:$C),"")</f>
        <v>349</v>
      </c>
      <c r="O3813" s="29">
        <f>IFERROR(_xlfn.XLOOKUP($B3813,'Ownership Metrics'!$A:$A,'Ownership Metrics'!$D:$D),"")</f>
        <v>8.74</v>
      </c>
      <c r="P3813" s="29">
        <f>IFERROR(_xlfn.XLOOKUP($B3813,'Ownership Metrics'!$A:$A,'Ownership Metrics'!$E:$E),"")</f>
        <v>21.6</v>
      </c>
      <c r="Q3813" s="30">
        <f>IFERROR(_xlfn.XLOOKUP($B3813,'Ownership Metrics'!$A:$A,'Ownership Metrics'!$F:$F),"")</f>
        <v>21</v>
      </c>
      <c r="R3813" s="30">
        <f>IFERROR(_xlfn.XLOOKUP($B3813,'Ownership Metrics'!$A:$A,'Ownership Metrics'!$G:$G),"")</f>
        <v>9</v>
      </c>
      <c r="S3813" s="27" t="str">
        <f>IFERROR(_xlfn.XLOOKUP($B3813,'Ownership Metrics'!$A:$A,'Ownership Metrics'!$H:$H),"")</f>
        <v>Tersebar</v>
      </c>
      <c r="T3813" s="27" t="str">
        <f>IFERROR(_xlfn.XLOOKUP($B3813,'Ownership Metrics'!$A:$A,'Ownership Metrics'!$I:$I),"")</f>
        <v>Rendah</v>
      </c>
      <c r="U3813" s="27">
        <f>IF(COUNTIFS($B$2:$B3813,$B3813,$D$2:$D3813,$D3813)=1,1,0)</f>
        <v>1</v>
      </c>
      <c r="V3813" s="27">
        <f t="shared" si="178"/>
        <v>2.31</v>
      </c>
      <c r="W3813" s="27">
        <f t="shared" si="179"/>
        <v>14</v>
      </c>
      <c r="X3813" s="27">
        <f t="shared" si="177"/>
        <v>2.3099996187</v>
      </c>
    </row>
    <row r="3814" spans="1:24" x14ac:dyDescent="0.25">
      <c r="A3814" s="26">
        <v>46265</v>
      </c>
      <c r="B3814" s="27" t="s">
        <v>10657</v>
      </c>
      <c r="C3814" s="27" t="s">
        <v>4103</v>
      </c>
      <c r="D3814" s="27" t="s">
        <v>4104</v>
      </c>
      <c r="E3814" s="27" t="s">
        <v>51</v>
      </c>
      <c r="F3814" s="27" t="s">
        <v>23</v>
      </c>
      <c r="G3814" s="27"/>
      <c r="H3814" s="27" t="s">
        <v>24</v>
      </c>
      <c r="I3814" s="28">
        <v>627808000</v>
      </c>
      <c r="J3814" s="28">
        <v>0</v>
      </c>
      <c r="K3814" s="28">
        <v>627808000</v>
      </c>
      <c r="L3814" s="29">
        <v>62.78</v>
      </c>
      <c r="M3814" s="29">
        <f>IFERROR(_xlfn.XLOOKUP($B3814,'Ownership Metrics'!$A:$A,'Ownership Metrics'!$B:$B),"")</f>
        <v>28.2</v>
      </c>
      <c r="N3814" s="28">
        <f>IFERROR(_xlfn.XLOOKUP($B3814,'Ownership Metrics'!$A:$A,'Ownership Metrics'!$C:$C),"")</f>
        <v>3982</v>
      </c>
      <c r="O3814" s="29">
        <f>IFERROR(_xlfn.XLOOKUP($B3814,'Ownership Metrics'!$A:$A,'Ownership Metrics'!$D:$D),"")</f>
        <v>62.78</v>
      </c>
      <c r="P3814" s="29">
        <f>IFERROR(_xlfn.XLOOKUP($B3814,'Ownership Metrics'!$A:$A,'Ownership Metrics'!$E:$E),"")</f>
        <v>71.8</v>
      </c>
      <c r="Q3814" s="30">
        <f>IFERROR(_xlfn.XLOOKUP($B3814,'Ownership Metrics'!$A:$A,'Ownership Metrics'!$F:$F),"")</f>
        <v>3</v>
      </c>
      <c r="R3814" s="30">
        <f>IFERROR(_xlfn.XLOOKUP($B3814,'Ownership Metrics'!$A:$A,'Ownership Metrics'!$G:$G),"")</f>
        <v>61</v>
      </c>
      <c r="S3814" s="27" t="str">
        <f>IFERROR(_xlfn.XLOOKUP($B3814,'Ownership Metrics'!$A:$A,'Ownership Metrics'!$H:$H),"")</f>
        <v>Mayoritas</v>
      </c>
      <c r="T3814" s="27" t="str">
        <f>IFERROR(_xlfn.XLOOKUP($B3814,'Ownership Metrics'!$A:$A,'Ownership Metrics'!$I:$I),"")</f>
        <v>Tinggi</v>
      </c>
      <c r="U3814" s="27">
        <f>IF(COUNTIFS($B$2:$B3814,$B3814,$D$2:$D3814,$D3814)=1,1,0)</f>
        <v>1</v>
      </c>
      <c r="V3814" s="27">
        <f t="shared" si="178"/>
        <v>62.78</v>
      </c>
      <c r="W3814" s="27">
        <f t="shared" si="179"/>
        <v>1</v>
      </c>
      <c r="X3814" s="27">
        <f t="shared" si="177"/>
        <v>62.779999618600002</v>
      </c>
    </row>
    <row r="3815" spans="1:24" x14ac:dyDescent="0.25">
      <c r="A3815" s="26">
        <v>46265</v>
      </c>
      <c r="B3815" s="27" t="s">
        <v>10657</v>
      </c>
      <c r="C3815" s="27" t="s">
        <v>4103</v>
      </c>
      <c r="D3815" s="27" t="s">
        <v>4105</v>
      </c>
      <c r="E3815" s="27" t="s">
        <v>22</v>
      </c>
      <c r="F3815" s="27" t="s">
        <v>23</v>
      </c>
      <c r="G3815" s="27"/>
      <c r="H3815" s="27" t="s">
        <v>24</v>
      </c>
      <c r="I3815" s="28">
        <v>42815900</v>
      </c>
      <c r="J3815" s="28">
        <v>0</v>
      </c>
      <c r="K3815" s="28">
        <v>42815900</v>
      </c>
      <c r="L3815" s="29">
        <v>4.28</v>
      </c>
      <c r="M3815" s="29">
        <f>IFERROR(_xlfn.XLOOKUP($B3815,'Ownership Metrics'!$A:$A,'Ownership Metrics'!$B:$B),"")</f>
        <v>28.2</v>
      </c>
      <c r="N3815" s="28">
        <f>IFERROR(_xlfn.XLOOKUP($B3815,'Ownership Metrics'!$A:$A,'Ownership Metrics'!$C:$C),"")</f>
        <v>3982</v>
      </c>
      <c r="O3815" s="29">
        <f>IFERROR(_xlfn.XLOOKUP($B3815,'Ownership Metrics'!$A:$A,'Ownership Metrics'!$D:$D),"")</f>
        <v>62.78</v>
      </c>
      <c r="P3815" s="29">
        <f>IFERROR(_xlfn.XLOOKUP($B3815,'Ownership Metrics'!$A:$A,'Ownership Metrics'!$E:$E),"")</f>
        <v>71.8</v>
      </c>
      <c r="Q3815" s="30">
        <f>IFERROR(_xlfn.XLOOKUP($B3815,'Ownership Metrics'!$A:$A,'Ownership Metrics'!$F:$F),"")</f>
        <v>3</v>
      </c>
      <c r="R3815" s="30">
        <f>IFERROR(_xlfn.XLOOKUP($B3815,'Ownership Metrics'!$A:$A,'Ownership Metrics'!$G:$G),"")</f>
        <v>61</v>
      </c>
      <c r="S3815" s="27" t="str">
        <f>IFERROR(_xlfn.XLOOKUP($B3815,'Ownership Metrics'!$A:$A,'Ownership Metrics'!$H:$H),"")</f>
        <v>Mayoritas</v>
      </c>
      <c r="T3815" s="27" t="str">
        <f>IFERROR(_xlfn.XLOOKUP($B3815,'Ownership Metrics'!$A:$A,'Ownership Metrics'!$I:$I),"")</f>
        <v>Tinggi</v>
      </c>
      <c r="U3815" s="27">
        <f>IF(COUNTIFS($B$2:$B3815,$B3815,$D$2:$D3815,$D3815)=1,1,0)</f>
        <v>1</v>
      </c>
      <c r="V3815" s="27">
        <f t="shared" si="178"/>
        <v>4.28</v>
      </c>
      <c r="W3815" s="27">
        <f t="shared" si="179"/>
        <v>3</v>
      </c>
      <c r="X3815" s="27">
        <f t="shared" si="177"/>
        <v>4.2799996185000007</v>
      </c>
    </row>
    <row r="3816" spans="1:24" x14ac:dyDescent="0.25">
      <c r="A3816" s="26">
        <v>46265</v>
      </c>
      <c r="B3816" s="27" t="s">
        <v>10657</v>
      </c>
      <c r="C3816" s="27" t="s">
        <v>4103</v>
      </c>
      <c r="D3816" s="27" t="s">
        <v>4106</v>
      </c>
      <c r="E3816" s="27" t="s">
        <v>35</v>
      </c>
      <c r="F3816" s="27" t="s">
        <v>32</v>
      </c>
      <c r="G3816" s="27" t="s">
        <v>363</v>
      </c>
      <c r="H3816" s="27" t="s">
        <v>24</v>
      </c>
      <c r="I3816" s="28">
        <v>47392700</v>
      </c>
      <c r="J3816" s="28">
        <v>0</v>
      </c>
      <c r="K3816" s="28">
        <v>47392700</v>
      </c>
      <c r="L3816" s="29">
        <v>4.74</v>
      </c>
      <c r="M3816" s="29">
        <f>IFERROR(_xlfn.XLOOKUP($B3816,'Ownership Metrics'!$A:$A,'Ownership Metrics'!$B:$B),"")</f>
        <v>28.2</v>
      </c>
      <c r="N3816" s="28">
        <f>IFERROR(_xlfn.XLOOKUP($B3816,'Ownership Metrics'!$A:$A,'Ownership Metrics'!$C:$C),"")</f>
        <v>3982</v>
      </c>
      <c r="O3816" s="29">
        <f>IFERROR(_xlfn.XLOOKUP($B3816,'Ownership Metrics'!$A:$A,'Ownership Metrics'!$D:$D),"")</f>
        <v>62.78</v>
      </c>
      <c r="P3816" s="29">
        <f>IFERROR(_xlfn.XLOOKUP($B3816,'Ownership Metrics'!$A:$A,'Ownership Metrics'!$E:$E),"")</f>
        <v>71.8</v>
      </c>
      <c r="Q3816" s="30">
        <f>IFERROR(_xlfn.XLOOKUP($B3816,'Ownership Metrics'!$A:$A,'Ownership Metrics'!$F:$F),"")</f>
        <v>3</v>
      </c>
      <c r="R3816" s="30">
        <f>IFERROR(_xlfn.XLOOKUP($B3816,'Ownership Metrics'!$A:$A,'Ownership Metrics'!$G:$G),"")</f>
        <v>61</v>
      </c>
      <c r="S3816" s="27" t="str">
        <f>IFERROR(_xlfn.XLOOKUP($B3816,'Ownership Metrics'!$A:$A,'Ownership Metrics'!$H:$H),"")</f>
        <v>Mayoritas</v>
      </c>
      <c r="T3816" s="27" t="str">
        <f>IFERROR(_xlfn.XLOOKUP($B3816,'Ownership Metrics'!$A:$A,'Ownership Metrics'!$I:$I),"")</f>
        <v>Tinggi</v>
      </c>
      <c r="U3816" s="27">
        <f>IF(COUNTIFS($B$2:$B3816,$B3816,$D$2:$D3816,$D3816)=1,1,0)</f>
        <v>1</v>
      </c>
      <c r="V3816" s="27">
        <f t="shared" si="178"/>
        <v>4.74</v>
      </c>
      <c r="W3816" s="27">
        <f t="shared" si="179"/>
        <v>2</v>
      </c>
      <c r="X3816" s="27">
        <f t="shared" si="177"/>
        <v>4.7399996184000006</v>
      </c>
    </row>
    <row r="3817" spans="1:24" x14ac:dyDescent="0.25">
      <c r="A3817" s="26">
        <v>46265</v>
      </c>
      <c r="B3817" s="27" t="s">
        <v>10658</v>
      </c>
      <c r="C3817" s="27" t="s">
        <v>4108</v>
      </c>
      <c r="D3817" s="27" t="s">
        <v>4109</v>
      </c>
      <c r="E3817" s="27" t="s">
        <v>22</v>
      </c>
      <c r="F3817" s="27" t="s">
        <v>23</v>
      </c>
      <c r="G3817" s="27"/>
      <c r="H3817" s="27" t="s">
        <v>24</v>
      </c>
      <c r="I3817" s="28">
        <v>1345000000</v>
      </c>
      <c r="J3817" s="28">
        <v>0</v>
      </c>
      <c r="K3817" s="28">
        <v>1345000000</v>
      </c>
      <c r="L3817" s="29">
        <v>23.19</v>
      </c>
      <c r="M3817" s="29">
        <f>IFERROR(_xlfn.XLOOKUP($B3817,'Ownership Metrics'!$A:$A,'Ownership Metrics'!$B:$B),"")</f>
        <v>27.89</v>
      </c>
      <c r="N3817" s="28">
        <f>IFERROR(_xlfn.XLOOKUP($B3817,'Ownership Metrics'!$A:$A,'Ownership Metrics'!$C:$C),"")</f>
        <v>1150</v>
      </c>
      <c r="O3817" s="29">
        <f>IFERROR(_xlfn.XLOOKUP($B3817,'Ownership Metrics'!$A:$A,'Ownership Metrics'!$D:$D),"")</f>
        <v>23.19</v>
      </c>
      <c r="P3817" s="29">
        <f>IFERROR(_xlfn.XLOOKUP($B3817,'Ownership Metrics'!$A:$A,'Ownership Metrics'!$E:$E),"")</f>
        <v>51.05</v>
      </c>
      <c r="Q3817" s="30">
        <f>IFERROR(_xlfn.XLOOKUP($B3817,'Ownership Metrics'!$A:$A,'Ownership Metrics'!$F:$F),"")</f>
        <v>10</v>
      </c>
      <c r="R3817" s="30">
        <f>IFERROR(_xlfn.XLOOKUP($B3817,'Ownership Metrics'!$A:$A,'Ownership Metrics'!$G:$G),"")</f>
        <v>34</v>
      </c>
      <c r="S3817" s="27" t="str">
        <f>IFERROR(_xlfn.XLOOKUP($B3817,'Ownership Metrics'!$A:$A,'Ownership Metrics'!$H:$H),"")</f>
        <v>Moderat</v>
      </c>
      <c r="T3817" s="27" t="str">
        <f>IFERROR(_xlfn.XLOOKUP($B3817,'Ownership Metrics'!$A:$A,'Ownership Metrics'!$I:$I),"")</f>
        <v>Sedang</v>
      </c>
      <c r="U3817" s="27">
        <f>IF(COUNTIFS($B$2:$B3817,$B3817,$D$2:$D3817,$D3817)=1,1,0)</f>
        <v>1</v>
      </c>
      <c r="V3817" s="27">
        <f t="shared" si="178"/>
        <v>23.19</v>
      </c>
      <c r="W3817" s="27">
        <f t="shared" si="179"/>
        <v>1</v>
      </c>
      <c r="X3817" s="27">
        <f t="shared" si="177"/>
        <v>23.1899996183</v>
      </c>
    </row>
    <row r="3818" spans="1:24" x14ac:dyDescent="0.25">
      <c r="A3818" s="26">
        <v>46265</v>
      </c>
      <c r="B3818" s="27" t="s">
        <v>10658</v>
      </c>
      <c r="C3818" s="27" t="s">
        <v>4108</v>
      </c>
      <c r="D3818" s="27" t="s">
        <v>4110</v>
      </c>
      <c r="E3818" s="27" t="s">
        <v>22</v>
      </c>
      <c r="F3818" s="27" t="s">
        <v>32</v>
      </c>
      <c r="G3818" s="27"/>
      <c r="H3818" s="27" t="s">
        <v>64</v>
      </c>
      <c r="I3818" s="28">
        <v>18039200</v>
      </c>
      <c r="J3818" s="28">
        <v>1295019000</v>
      </c>
      <c r="K3818" s="28">
        <v>1313058200</v>
      </c>
      <c r="L3818" s="29">
        <v>22.64</v>
      </c>
      <c r="M3818" s="29">
        <f>IFERROR(_xlfn.XLOOKUP($B3818,'Ownership Metrics'!$A:$A,'Ownership Metrics'!$B:$B),"")</f>
        <v>27.89</v>
      </c>
      <c r="N3818" s="28">
        <f>IFERROR(_xlfn.XLOOKUP($B3818,'Ownership Metrics'!$A:$A,'Ownership Metrics'!$C:$C),"")</f>
        <v>1150</v>
      </c>
      <c r="O3818" s="29">
        <f>IFERROR(_xlfn.XLOOKUP($B3818,'Ownership Metrics'!$A:$A,'Ownership Metrics'!$D:$D),"")</f>
        <v>23.19</v>
      </c>
      <c r="P3818" s="29">
        <f>IFERROR(_xlfn.XLOOKUP($B3818,'Ownership Metrics'!$A:$A,'Ownership Metrics'!$E:$E),"")</f>
        <v>51.05</v>
      </c>
      <c r="Q3818" s="30">
        <f>IFERROR(_xlfn.XLOOKUP($B3818,'Ownership Metrics'!$A:$A,'Ownership Metrics'!$F:$F),"")</f>
        <v>10</v>
      </c>
      <c r="R3818" s="30">
        <f>IFERROR(_xlfn.XLOOKUP($B3818,'Ownership Metrics'!$A:$A,'Ownership Metrics'!$G:$G),"")</f>
        <v>34</v>
      </c>
      <c r="S3818" s="27" t="str">
        <f>IFERROR(_xlfn.XLOOKUP($B3818,'Ownership Metrics'!$A:$A,'Ownership Metrics'!$H:$H),"")</f>
        <v>Moderat</v>
      </c>
      <c r="T3818" s="27" t="str">
        <f>IFERROR(_xlfn.XLOOKUP($B3818,'Ownership Metrics'!$A:$A,'Ownership Metrics'!$I:$I),"")</f>
        <v>Sedang</v>
      </c>
      <c r="U3818" s="27">
        <f>IF(COUNTIFS($B$2:$B3818,$B3818,$D$2:$D3818,$D3818)=1,1,0)</f>
        <v>1</v>
      </c>
      <c r="V3818" s="27">
        <f t="shared" si="178"/>
        <v>22.64</v>
      </c>
      <c r="W3818" s="27">
        <f t="shared" si="179"/>
        <v>2</v>
      </c>
      <c r="X3818" s="27">
        <f t="shared" si="177"/>
        <v>22.639999618200001</v>
      </c>
    </row>
    <row r="3819" spans="1:24" x14ac:dyDescent="0.25">
      <c r="A3819" s="26">
        <v>46265</v>
      </c>
      <c r="B3819" s="27" t="s">
        <v>10658</v>
      </c>
      <c r="C3819" s="27" t="s">
        <v>4108</v>
      </c>
      <c r="D3819" s="27" t="s">
        <v>4111</v>
      </c>
      <c r="E3819" s="27" t="s">
        <v>35</v>
      </c>
      <c r="F3819" s="27" t="s">
        <v>23</v>
      </c>
      <c r="G3819" s="27" t="s">
        <v>36</v>
      </c>
      <c r="H3819" s="27" t="s">
        <v>24</v>
      </c>
      <c r="I3819" s="28">
        <v>285724300</v>
      </c>
      <c r="J3819" s="28">
        <v>0</v>
      </c>
      <c r="K3819" s="28">
        <v>285724300</v>
      </c>
      <c r="L3819" s="29">
        <v>4.93</v>
      </c>
      <c r="M3819" s="29">
        <f>IFERROR(_xlfn.XLOOKUP($B3819,'Ownership Metrics'!$A:$A,'Ownership Metrics'!$B:$B),"")</f>
        <v>27.89</v>
      </c>
      <c r="N3819" s="28">
        <f>IFERROR(_xlfn.XLOOKUP($B3819,'Ownership Metrics'!$A:$A,'Ownership Metrics'!$C:$C),"")</f>
        <v>1150</v>
      </c>
      <c r="O3819" s="29">
        <f>IFERROR(_xlfn.XLOOKUP($B3819,'Ownership Metrics'!$A:$A,'Ownership Metrics'!$D:$D),"")</f>
        <v>23.19</v>
      </c>
      <c r="P3819" s="29">
        <f>IFERROR(_xlfn.XLOOKUP($B3819,'Ownership Metrics'!$A:$A,'Ownership Metrics'!$E:$E),"")</f>
        <v>51.05</v>
      </c>
      <c r="Q3819" s="30">
        <f>IFERROR(_xlfn.XLOOKUP($B3819,'Ownership Metrics'!$A:$A,'Ownership Metrics'!$F:$F),"")</f>
        <v>10</v>
      </c>
      <c r="R3819" s="30">
        <f>IFERROR(_xlfn.XLOOKUP($B3819,'Ownership Metrics'!$A:$A,'Ownership Metrics'!$G:$G),"")</f>
        <v>34</v>
      </c>
      <c r="S3819" s="27" t="str">
        <f>IFERROR(_xlfn.XLOOKUP($B3819,'Ownership Metrics'!$A:$A,'Ownership Metrics'!$H:$H),"")</f>
        <v>Moderat</v>
      </c>
      <c r="T3819" s="27" t="str">
        <f>IFERROR(_xlfn.XLOOKUP($B3819,'Ownership Metrics'!$A:$A,'Ownership Metrics'!$I:$I),"")</f>
        <v>Sedang</v>
      </c>
      <c r="U3819" s="27">
        <f>IF(COUNTIFS($B$2:$B3819,$B3819,$D$2:$D3819,$D3819)=1,1,0)</f>
        <v>1</v>
      </c>
      <c r="V3819" s="27">
        <f t="shared" si="178"/>
        <v>4.93</v>
      </c>
      <c r="W3819" s="27">
        <f t="shared" si="179"/>
        <v>4</v>
      </c>
      <c r="X3819" s="27">
        <f t="shared" si="177"/>
        <v>4.9299996181000001</v>
      </c>
    </row>
    <row r="3820" spans="1:24" x14ac:dyDescent="0.25">
      <c r="A3820" s="26">
        <v>46265</v>
      </c>
      <c r="B3820" s="27" t="s">
        <v>10658</v>
      </c>
      <c r="C3820" s="27" t="s">
        <v>4108</v>
      </c>
      <c r="D3820" s="27" t="s">
        <v>4112</v>
      </c>
      <c r="E3820" s="27" t="s">
        <v>35</v>
      </c>
      <c r="F3820" s="27" t="s">
        <v>23</v>
      </c>
      <c r="G3820" s="27" t="s">
        <v>36</v>
      </c>
      <c r="H3820" s="27" t="s">
        <v>36</v>
      </c>
      <c r="I3820" s="28">
        <v>3245100</v>
      </c>
      <c r="J3820" s="28">
        <v>92000000</v>
      </c>
      <c r="K3820" s="28">
        <v>95245100</v>
      </c>
      <c r="L3820" s="29">
        <v>1.64</v>
      </c>
      <c r="M3820" s="29">
        <f>IFERROR(_xlfn.XLOOKUP($B3820,'Ownership Metrics'!$A:$A,'Ownership Metrics'!$B:$B),"")</f>
        <v>27.89</v>
      </c>
      <c r="N3820" s="28">
        <f>IFERROR(_xlfn.XLOOKUP($B3820,'Ownership Metrics'!$A:$A,'Ownership Metrics'!$C:$C),"")</f>
        <v>1150</v>
      </c>
      <c r="O3820" s="29">
        <f>IFERROR(_xlfn.XLOOKUP($B3820,'Ownership Metrics'!$A:$A,'Ownership Metrics'!$D:$D),"")</f>
        <v>23.19</v>
      </c>
      <c r="P3820" s="29">
        <f>IFERROR(_xlfn.XLOOKUP($B3820,'Ownership Metrics'!$A:$A,'Ownership Metrics'!$E:$E),"")</f>
        <v>51.05</v>
      </c>
      <c r="Q3820" s="30">
        <f>IFERROR(_xlfn.XLOOKUP($B3820,'Ownership Metrics'!$A:$A,'Ownership Metrics'!$F:$F),"")</f>
        <v>10</v>
      </c>
      <c r="R3820" s="30">
        <f>IFERROR(_xlfn.XLOOKUP($B3820,'Ownership Metrics'!$A:$A,'Ownership Metrics'!$G:$G),"")</f>
        <v>34</v>
      </c>
      <c r="S3820" s="27" t="str">
        <f>IFERROR(_xlfn.XLOOKUP($B3820,'Ownership Metrics'!$A:$A,'Ownership Metrics'!$H:$H),"")</f>
        <v>Moderat</v>
      </c>
      <c r="T3820" s="27" t="str">
        <f>IFERROR(_xlfn.XLOOKUP($B3820,'Ownership Metrics'!$A:$A,'Ownership Metrics'!$I:$I),"")</f>
        <v>Sedang</v>
      </c>
      <c r="U3820" s="27">
        <f>IF(COUNTIFS($B$2:$B3820,$B3820,$D$2:$D3820,$D3820)=1,1,0)</f>
        <v>1</v>
      </c>
      <c r="V3820" s="27">
        <f t="shared" si="178"/>
        <v>1.64</v>
      </c>
      <c r="W3820" s="27">
        <f t="shared" si="179"/>
        <v>10</v>
      </c>
      <c r="X3820" s="27">
        <f t="shared" si="177"/>
        <v>1.6399996179999998</v>
      </c>
    </row>
    <row r="3821" spans="1:24" x14ac:dyDescent="0.25">
      <c r="A3821" s="26">
        <v>46265</v>
      </c>
      <c r="B3821" s="27" t="s">
        <v>10658</v>
      </c>
      <c r="C3821" s="27" t="s">
        <v>4108</v>
      </c>
      <c r="D3821" s="27" t="s">
        <v>4113</v>
      </c>
      <c r="E3821" s="27" t="s">
        <v>35</v>
      </c>
      <c r="F3821" s="27" t="s">
        <v>23</v>
      </c>
      <c r="G3821" s="27" t="s">
        <v>36</v>
      </c>
      <c r="H3821" s="27"/>
      <c r="I3821" s="28">
        <v>120050071</v>
      </c>
      <c r="J3821" s="28">
        <v>0</v>
      </c>
      <c r="K3821" s="28">
        <v>120050071</v>
      </c>
      <c r="L3821" s="29">
        <v>2.0699999999999998</v>
      </c>
      <c r="M3821" s="29">
        <f>IFERROR(_xlfn.XLOOKUP($B3821,'Ownership Metrics'!$A:$A,'Ownership Metrics'!$B:$B),"")</f>
        <v>27.89</v>
      </c>
      <c r="N3821" s="28">
        <f>IFERROR(_xlfn.XLOOKUP($B3821,'Ownership Metrics'!$A:$A,'Ownership Metrics'!$C:$C),"")</f>
        <v>1150</v>
      </c>
      <c r="O3821" s="29">
        <f>IFERROR(_xlfn.XLOOKUP($B3821,'Ownership Metrics'!$A:$A,'Ownership Metrics'!$D:$D),"")</f>
        <v>23.19</v>
      </c>
      <c r="P3821" s="29">
        <f>IFERROR(_xlfn.XLOOKUP($B3821,'Ownership Metrics'!$A:$A,'Ownership Metrics'!$E:$E),"")</f>
        <v>51.05</v>
      </c>
      <c r="Q3821" s="30">
        <f>IFERROR(_xlfn.XLOOKUP($B3821,'Ownership Metrics'!$A:$A,'Ownership Metrics'!$F:$F),"")</f>
        <v>10</v>
      </c>
      <c r="R3821" s="30">
        <f>IFERROR(_xlfn.XLOOKUP($B3821,'Ownership Metrics'!$A:$A,'Ownership Metrics'!$G:$G),"")</f>
        <v>34</v>
      </c>
      <c r="S3821" s="27" t="str">
        <f>IFERROR(_xlfn.XLOOKUP($B3821,'Ownership Metrics'!$A:$A,'Ownership Metrics'!$H:$H),"")</f>
        <v>Moderat</v>
      </c>
      <c r="T3821" s="27" t="str">
        <f>IFERROR(_xlfn.XLOOKUP($B3821,'Ownership Metrics'!$A:$A,'Ownership Metrics'!$I:$I),"")</f>
        <v>Sedang</v>
      </c>
      <c r="U3821" s="27">
        <f>IF(COUNTIFS($B$2:$B3821,$B3821,$D$2:$D3821,$D3821)=1,1,0)</f>
        <v>1</v>
      </c>
      <c r="V3821" s="27">
        <f t="shared" si="178"/>
        <v>2.0699999999999998</v>
      </c>
      <c r="W3821" s="27">
        <f t="shared" si="179"/>
        <v>9</v>
      </c>
      <c r="X3821" s="27">
        <f t="shared" si="177"/>
        <v>2.0699996178999998</v>
      </c>
    </row>
    <row r="3822" spans="1:24" x14ac:dyDescent="0.25">
      <c r="A3822" s="26">
        <v>46265</v>
      </c>
      <c r="B3822" s="27" t="s">
        <v>10658</v>
      </c>
      <c r="C3822" s="27" t="s">
        <v>4108</v>
      </c>
      <c r="D3822" s="27" t="s">
        <v>4114</v>
      </c>
      <c r="E3822" s="27" t="s">
        <v>35</v>
      </c>
      <c r="F3822" s="27" t="s">
        <v>23</v>
      </c>
      <c r="G3822" s="27" t="s">
        <v>36</v>
      </c>
      <c r="H3822" s="27" t="s">
        <v>24</v>
      </c>
      <c r="I3822" s="28">
        <v>120913200</v>
      </c>
      <c r="J3822" s="28">
        <v>0</v>
      </c>
      <c r="K3822" s="28">
        <v>120913200</v>
      </c>
      <c r="L3822" s="29">
        <v>2.08</v>
      </c>
      <c r="M3822" s="29">
        <f>IFERROR(_xlfn.XLOOKUP($B3822,'Ownership Metrics'!$A:$A,'Ownership Metrics'!$B:$B),"")</f>
        <v>27.89</v>
      </c>
      <c r="N3822" s="28">
        <f>IFERROR(_xlfn.XLOOKUP($B3822,'Ownership Metrics'!$A:$A,'Ownership Metrics'!$C:$C),"")</f>
        <v>1150</v>
      </c>
      <c r="O3822" s="29">
        <f>IFERROR(_xlfn.XLOOKUP($B3822,'Ownership Metrics'!$A:$A,'Ownership Metrics'!$D:$D),"")</f>
        <v>23.19</v>
      </c>
      <c r="P3822" s="29">
        <f>IFERROR(_xlfn.XLOOKUP($B3822,'Ownership Metrics'!$A:$A,'Ownership Metrics'!$E:$E),"")</f>
        <v>51.05</v>
      </c>
      <c r="Q3822" s="30">
        <f>IFERROR(_xlfn.XLOOKUP($B3822,'Ownership Metrics'!$A:$A,'Ownership Metrics'!$F:$F),"")</f>
        <v>10</v>
      </c>
      <c r="R3822" s="30">
        <f>IFERROR(_xlfn.XLOOKUP($B3822,'Ownership Metrics'!$A:$A,'Ownership Metrics'!$G:$G),"")</f>
        <v>34</v>
      </c>
      <c r="S3822" s="27" t="str">
        <f>IFERROR(_xlfn.XLOOKUP($B3822,'Ownership Metrics'!$A:$A,'Ownership Metrics'!$H:$H),"")</f>
        <v>Moderat</v>
      </c>
      <c r="T3822" s="27" t="str">
        <f>IFERROR(_xlfn.XLOOKUP($B3822,'Ownership Metrics'!$A:$A,'Ownership Metrics'!$I:$I),"")</f>
        <v>Sedang</v>
      </c>
      <c r="U3822" s="27">
        <f>IF(COUNTIFS($B$2:$B3822,$B3822,$D$2:$D3822,$D3822)=1,1,0)</f>
        <v>1</v>
      </c>
      <c r="V3822" s="27">
        <f t="shared" si="178"/>
        <v>2.08</v>
      </c>
      <c r="W3822" s="27">
        <f t="shared" si="179"/>
        <v>8</v>
      </c>
      <c r="X3822" s="27">
        <f t="shared" si="177"/>
        <v>2.0799996178</v>
      </c>
    </row>
    <row r="3823" spans="1:24" x14ac:dyDescent="0.25">
      <c r="A3823" s="26">
        <v>46265</v>
      </c>
      <c r="B3823" s="27" t="s">
        <v>10658</v>
      </c>
      <c r="C3823" s="27" t="s">
        <v>4108</v>
      </c>
      <c r="D3823" s="27" t="s">
        <v>2294</v>
      </c>
      <c r="E3823" s="27" t="s">
        <v>35</v>
      </c>
      <c r="F3823" s="27" t="s">
        <v>23</v>
      </c>
      <c r="G3823" s="27" t="s">
        <v>36</v>
      </c>
      <c r="H3823" s="27" t="s">
        <v>24</v>
      </c>
      <c r="I3823" s="28">
        <v>194744700</v>
      </c>
      <c r="J3823" s="28">
        <v>0</v>
      </c>
      <c r="K3823" s="28">
        <v>194744700</v>
      </c>
      <c r="L3823" s="29">
        <v>3.36</v>
      </c>
      <c r="M3823" s="29">
        <f>IFERROR(_xlfn.XLOOKUP($B3823,'Ownership Metrics'!$A:$A,'Ownership Metrics'!$B:$B),"")</f>
        <v>27.89</v>
      </c>
      <c r="N3823" s="28">
        <f>IFERROR(_xlfn.XLOOKUP($B3823,'Ownership Metrics'!$A:$A,'Ownership Metrics'!$C:$C),"")</f>
        <v>1150</v>
      </c>
      <c r="O3823" s="29">
        <f>IFERROR(_xlfn.XLOOKUP($B3823,'Ownership Metrics'!$A:$A,'Ownership Metrics'!$D:$D),"")</f>
        <v>23.19</v>
      </c>
      <c r="P3823" s="29">
        <f>IFERROR(_xlfn.XLOOKUP($B3823,'Ownership Metrics'!$A:$A,'Ownership Metrics'!$E:$E),"")</f>
        <v>51.05</v>
      </c>
      <c r="Q3823" s="30">
        <f>IFERROR(_xlfn.XLOOKUP($B3823,'Ownership Metrics'!$A:$A,'Ownership Metrics'!$F:$F),"")</f>
        <v>10</v>
      </c>
      <c r="R3823" s="30">
        <f>IFERROR(_xlfn.XLOOKUP($B3823,'Ownership Metrics'!$A:$A,'Ownership Metrics'!$G:$G),"")</f>
        <v>34</v>
      </c>
      <c r="S3823" s="27" t="str">
        <f>IFERROR(_xlfn.XLOOKUP($B3823,'Ownership Metrics'!$A:$A,'Ownership Metrics'!$H:$H),"")</f>
        <v>Moderat</v>
      </c>
      <c r="T3823" s="27" t="str">
        <f>IFERROR(_xlfn.XLOOKUP($B3823,'Ownership Metrics'!$A:$A,'Ownership Metrics'!$I:$I),"")</f>
        <v>Sedang</v>
      </c>
      <c r="U3823" s="27">
        <f>IF(COUNTIFS($B$2:$B3823,$B3823,$D$2:$D3823,$D3823)=1,1,0)</f>
        <v>1</v>
      </c>
      <c r="V3823" s="27">
        <f t="shared" si="178"/>
        <v>3.36</v>
      </c>
      <c r="W3823" s="27">
        <f t="shared" si="179"/>
        <v>6</v>
      </c>
      <c r="X3823" s="27">
        <f t="shared" si="177"/>
        <v>3.3599996176999998</v>
      </c>
    </row>
    <row r="3824" spans="1:24" x14ac:dyDescent="0.25">
      <c r="A3824" s="26">
        <v>46265</v>
      </c>
      <c r="B3824" s="27" t="s">
        <v>10658</v>
      </c>
      <c r="C3824" s="27" t="s">
        <v>4108</v>
      </c>
      <c r="D3824" s="27" t="s">
        <v>2295</v>
      </c>
      <c r="E3824" s="27" t="s">
        <v>35</v>
      </c>
      <c r="F3824" s="27" t="s">
        <v>23</v>
      </c>
      <c r="G3824" s="27" t="s">
        <v>36</v>
      </c>
      <c r="H3824" s="27" t="s">
        <v>24</v>
      </c>
      <c r="I3824" s="28">
        <v>302631256</v>
      </c>
      <c r="J3824" s="28">
        <v>0</v>
      </c>
      <c r="K3824" s="28">
        <v>302631256</v>
      </c>
      <c r="L3824" s="29">
        <v>5.22</v>
      </c>
      <c r="M3824" s="29">
        <f>IFERROR(_xlfn.XLOOKUP($B3824,'Ownership Metrics'!$A:$A,'Ownership Metrics'!$B:$B),"")</f>
        <v>27.89</v>
      </c>
      <c r="N3824" s="28">
        <f>IFERROR(_xlfn.XLOOKUP($B3824,'Ownership Metrics'!$A:$A,'Ownership Metrics'!$C:$C),"")</f>
        <v>1150</v>
      </c>
      <c r="O3824" s="29">
        <f>IFERROR(_xlfn.XLOOKUP($B3824,'Ownership Metrics'!$A:$A,'Ownership Metrics'!$D:$D),"")</f>
        <v>23.19</v>
      </c>
      <c r="P3824" s="29">
        <f>IFERROR(_xlfn.XLOOKUP($B3824,'Ownership Metrics'!$A:$A,'Ownership Metrics'!$E:$E),"")</f>
        <v>51.05</v>
      </c>
      <c r="Q3824" s="30">
        <f>IFERROR(_xlfn.XLOOKUP($B3824,'Ownership Metrics'!$A:$A,'Ownership Metrics'!$F:$F),"")</f>
        <v>10</v>
      </c>
      <c r="R3824" s="30">
        <f>IFERROR(_xlfn.XLOOKUP($B3824,'Ownership Metrics'!$A:$A,'Ownership Metrics'!$G:$G),"")</f>
        <v>34</v>
      </c>
      <c r="S3824" s="27" t="str">
        <f>IFERROR(_xlfn.XLOOKUP($B3824,'Ownership Metrics'!$A:$A,'Ownership Metrics'!$H:$H),"")</f>
        <v>Moderat</v>
      </c>
      <c r="T3824" s="27" t="str">
        <f>IFERROR(_xlfn.XLOOKUP($B3824,'Ownership Metrics'!$A:$A,'Ownership Metrics'!$I:$I),"")</f>
        <v>Sedang</v>
      </c>
      <c r="U3824" s="27">
        <f>IF(COUNTIFS($B$2:$B3824,$B3824,$D$2:$D3824,$D3824)=1,1,0)</f>
        <v>1</v>
      </c>
      <c r="V3824" s="27">
        <f t="shared" si="178"/>
        <v>5.22</v>
      </c>
      <c r="W3824" s="27">
        <f t="shared" si="179"/>
        <v>3</v>
      </c>
      <c r="X3824" s="27">
        <f t="shared" si="177"/>
        <v>5.2199996176000001</v>
      </c>
    </row>
    <row r="3825" spans="1:24" x14ac:dyDescent="0.25">
      <c r="A3825" s="26">
        <v>46265</v>
      </c>
      <c r="B3825" s="27" t="s">
        <v>10658</v>
      </c>
      <c r="C3825" s="27" t="s">
        <v>4108</v>
      </c>
      <c r="D3825" s="27" t="s">
        <v>4115</v>
      </c>
      <c r="E3825" s="27" t="s">
        <v>51</v>
      </c>
      <c r="F3825" s="27" t="s">
        <v>32</v>
      </c>
      <c r="G3825" s="27"/>
      <c r="H3825" s="27" t="s">
        <v>64</v>
      </c>
      <c r="I3825" s="28">
        <v>254704500</v>
      </c>
      <c r="J3825" s="28">
        <v>0</v>
      </c>
      <c r="K3825" s="28">
        <v>254704500</v>
      </c>
      <c r="L3825" s="29">
        <v>4.3899999999999997</v>
      </c>
      <c r="M3825" s="29">
        <f>IFERROR(_xlfn.XLOOKUP($B3825,'Ownership Metrics'!$A:$A,'Ownership Metrics'!$B:$B),"")</f>
        <v>27.89</v>
      </c>
      <c r="N3825" s="28">
        <f>IFERROR(_xlfn.XLOOKUP($B3825,'Ownership Metrics'!$A:$A,'Ownership Metrics'!$C:$C),"")</f>
        <v>1150</v>
      </c>
      <c r="O3825" s="29">
        <f>IFERROR(_xlfn.XLOOKUP($B3825,'Ownership Metrics'!$A:$A,'Ownership Metrics'!$D:$D),"")</f>
        <v>23.19</v>
      </c>
      <c r="P3825" s="29">
        <f>IFERROR(_xlfn.XLOOKUP($B3825,'Ownership Metrics'!$A:$A,'Ownership Metrics'!$E:$E),"")</f>
        <v>51.05</v>
      </c>
      <c r="Q3825" s="30">
        <f>IFERROR(_xlfn.XLOOKUP($B3825,'Ownership Metrics'!$A:$A,'Ownership Metrics'!$F:$F),"")</f>
        <v>10</v>
      </c>
      <c r="R3825" s="30">
        <f>IFERROR(_xlfn.XLOOKUP($B3825,'Ownership Metrics'!$A:$A,'Ownership Metrics'!$G:$G),"")</f>
        <v>34</v>
      </c>
      <c r="S3825" s="27" t="str">
        <f>IFERROR(_xlfn.XLOOKUP($B3825,'Ownership Metrics'!$A:$A,'Ownership Metrics'!$H:$H),"")</f>
        <v>Moderat</v>
      </c>
      <c r="T3825" s="27" t="str">
        <f>IFERROR(_xlfn.XLOOKUP($B3825,'Ownership Metrics'!$A:$A,'Ownership Metrics'!$I:$I),"")</f>
        <v>Sedang</v>
      </c>
      <c r="U3825" s="27">
        <f>IF(COUNTIFS($B$2:$B3825,$B3825,$D$2:$D3825,$D3825)=1,1,0)</f>
        <v>1</v>
      </c>
      <c r="V3825" s="27">
        <f t="shared" si="178"/>
        <v>4.3899999999999997</v>
      </c>
      <c r="W3825" s="27">
        <f t="shared" si="179"/>
        <v>5</v>
      </c>
      <c r="X3825" s="27">
        <f t="shared" si="177"/>
        <v>4.3899996175</v>
      </c>
    </row>
    <row r="3826" spans="1:24" x14ac:dyDescent="0.25">
      <c r="A3826" s="26">
        <v>46265</v>
      </c>
      <c r="B3826" s="27" t="s">
        <v>10658</v>
      </c>
      <c r="C3826" s="27" t="s">
        <v>4108</v>
      </c>
      <c r="D3826" s="27" t="s">
        <v>4116</v>
      </c>
      <c r="E3826" s="27" t="s">
        <v>51</v>
      </c>
      <c r="F3826" s="27" t="s">
        <v>32</v>
      </c>
      <c r="G3826" s="27"/>
      <c r="H3826" s="27" t="s">
        <v>64</v>
      </c>
      <c r="I3826" s="28">
        <v>150295500</v>
      </c>
      <c r="J3826" s="28">
        <v>0</v>
      </c>
      <c r="K3826" s="28">
        <v>150295500</v>
      </c>
      <c r="L3826" s="29">
        <v>2.59</v>
      </c>
      <c r="M3826" s="29">
        <f>IFERROR(_xlfn.XLOOKUP($B3826,'Ownership Metrics'!$A:$A,'Ownership Metrics'!$B:$B),"")</f>
        <v>27.89</v>
      </c>
      <c r="N3826" s="28">
        <f>IFERROR(_xlfn.XLOOKUP($B3826,'Ownership Metrics'!$A:$A,'Ownership Metrics'!$C:$C),"")</f>
        <v>1150</v>
      </c>
      <c r="O3826" s="29">
        <f>IFERROR(_xlfn.XLOOKUP($B3826,'Ownership Metrics'!$A:$A,'Ownership Metrics'!$D:$D),"")</f>
        <v>23.19</v>
      </c>
      <c r="P3826" s="29">
        <f>IFERROR(_xlfn.XLOOKUP($B3826,'Ownership Metrics'!$A:$A,'Ownership Metrics'!$E:$E),"")</f>
        <v>51.05</v>
      </c>
      <c r="Q3826" s="30">
        <f>IFERROR(_xlfn.XLOOKUP($B3826,'Ownership Metrics'!$A:$A,'Ownership Metrics'!$F:$F),"")</f>
        <v>10</v>
      </c>
      <c r="R3826" s="30">
        <f>IFERROR(_xlfn.XLOOKUP($B3826,'Ownership Metrics'!$A:$A,'Ownership Metrics'!$G:$G),"")</f>
        <v>34</v>
      </c>
      <c r="S3826" s="27" t="str">
        <f>IFERROR(_xlfn.XLOOKUP($B3826,'Ownership Metrics'!$A:$A,'Ownership Metrics'!$H:$H),"")</f>
        <v>Moderat</v>
      </c>
      <c r="T3826" s="27" t="str">
        <f>IFERROR(_xlfn.XLOOKUP($B3826,'Ownership Metrics'!$A:$A,'Ownership Metrics'!$I:$I),"")</f>
        <v>Sedang</v>
      </c>
      <c r="U3826" s="27">
        <f>IF(COUNTIFS($B$2:$B3826,$B3826,$D$2:$D3826,$D3826)=1,1,0)</f>
        <v>1</v>
      </c>
      <c r="V3826" s="27">
        <f t="shared" si="178"/>
        <v>2.59</v>
      </c>
      <c r="W3826" s="27">
        <f t="shared" si="179"/>
        <v>7</v>
      </c>
      <c r="X3826" s="27">
        <f t="shared" si="177"/>
        <v>2.5899996173999997</v>
      </c>
    </row>
    <row r="3827" spans="1:24" x14ac:dyDescent="0.25">
      <c r="A3827" s="26">
        <v>46265</v>
      </c>
      <c r="B3827" s="27" t="s">
        <v>10659</v>
      </c>
      <c r="C3827" s="27" t="s">
        <v>4118</v>
      </c>
      <c r="D3827" s="27" t="s">
        <v>4119</v>
      </c>
      <c r="E3827" s="27" t="s">
        <v>139</v>
      </c>
      <c r="F3827" s="27" t="s">
        <v>23</v>
      </c>
      <c r="G3827" s="27"/>
      <c r="H3827" s="27" t="s">
        <v>24</v>
      </c>
      <c r="I3827" s="28">
        <v>61000000</v>
      </c>
      <c r="J3827" s="28">
        <v>0</v>
      </c>
      <c r="K3827" s="28">
        <v>61000000</v>
      </c>
      <c r="L3827" s="29">
        <v>4.66</v>
      </c>
      <c r="M3827" s="29">
        <f>IFERROR(_xlfn.XLOOKUP($B3827,'Ownership Metrics'!$A:$A,'Ownership Metrics'!$B:$B),"")</f>
        <v>2.0099999999999998</v>
      </c>
      <c r="N3827" s="28">
        <f>IFERROR(_xlfn.XLOOKUP($B3827,'Ownership Metrics'!$A:$A,'Ownership Metrics'!$C:$C),"")</f>
        <v>2476</v>
      </c>
      <c r="O3827" s="29">
        <f>IFERROR(_xlfn.XLOOKUP($B3827,'Ownership Metrics'!$A:$A,'Ownership Metrics'!$D:$D),"")</f>
        <v>33.770000000000003</v>
      </c>
      <c r="P3827" s="29">
        <f>IFERROR(_xlfn.XLOOKUP($B3827,'Ownership Metrics'!$A:$A,'Ownership Metrics'!$E:$E),"")</f>
        <v>84.43</v>
      </c>
      <c r="Q3827" s="30">
        <f>IFERROR(_xlfn.XLOOKUP($B3827,'Ownership Metrics'!$A:$A,'Ownership Metrics'!$F:$F),"")</f>
        <v>7</v>
      </c>
      <c r="R3827" s="30">
        <f>IFERROR(_xlfn.XLOOKUP($B3827,'Ownership Metrics'!$A:$A,'Ownership Metrics'!$G:$G),"")</f>
        <v>54</v>
      </c>
      <c r="S3827" s="27" t="str">
        <f>IFERROR(_xlfn.XLOOKUP($B3827,'Ownership Metrics'!$A:$A,'Ownership Metrics'!$H:$H),"")</f>
        <v>Terkonsentrasi</v>
      </c>
      <c r="T3827" s="27" t="str">
        <f>IFERROR(_xlfn.XLOOKUP($B3827,'Ownership Metrics'!$A:$A,'Ownership Metrics'!$I:$I),"")</f>
        <v>Sedang</v>
      </c>
      <c r="U3827" s="27">
        <f>IF(COUNTIFS($B$2:$B3827,$B3827,$D$2:$D3827,$D3827)=1,1,0)</f>
        <v>1</v>
      </c>
      <c r="V3827" s="27">
        <f t="shared" si="178"/>
        <v>4.66</v>
      </c>
      <c r="W3827" s="27">
        <f t="shared" si="179"/>
        <v>4</v>
      </c>
      <c r="X3827" s="27">
        <f t="shared" si="177"/>
        <v>4.6599996173000005</v>
      </c>
    </row>
    <row r="3828" spans="1:24" x14ac:dyDescent="0.25">
      <c r="A3828" s="26">
        <v>46265</v>
      </c>
      <c r="B3828" s="27" t="s">
        <v>10659</v>
      </c>
      <c r="C3828" s="27" t="s">
        <v>4118</v>
      </c>
      <c r="D3828" s="27" t="s">
        <v>4120</v>
      </c>
      <c r="E3828" s="27" t="s">
        <v>22</v>
      </c>
      <c r="F3828" s="27" t="s">
        <v>23</v>
      </c>
      <c r="G3828" s="27"/>
      <c r="H3828" s="27" t="s">
        <v>24</v>
      </c>
      <c r="I3828" s="28">
        <v>22748000</v>
      </c>
      <c r="J3828" s="28">
        <v>0</v>
      </c>
      <c r="K3828" s="28">
        <v>22748000</v>
      </c>
      <c r="L3828" s="29">
        <v>1.74</v>
      </c>
      <c r="M3828" s="29">
        <f>IFERROR(_xlfn.XLOOKUP($B3828,'Ownership Metrics'!$A:$A,'Ownership Metrics'!$B:$B),"")</f>
        <v>2.0099999999999998</v>
      </c>
      <c r="N3828" s="28">
        <f>IFERROR(_xlfn.XLOOKUP($B3828,'Ownership Metrics'!$A:$A,'Ownership Metrics'!$C:$C),"")</f>
        <v>2476</v>
      </c>
      <c r="O3828" s="29">
        <f>IFERROR(_xlfn.XLOOKUP($B3828,'Ownership Metrics'!$A:$A,'Ownership Metrics'!$D:$D),"")</f>
        <v>33.770000000000003</v>
      </c>
      <c r="P3828" s="29">
        <f>IFERROR(_xlfn.XLOOKUP($B3828,'Ownership Metrics'!$A:$A,'Ownership Metrics'!$E:$E),"")</f>
        <v>84.43</v>
      </c>
      <c r="Q3828" s="30">
        <f>IFERROR(_xlfn.XLOOKUP($B3828,'Ownership Metrics'!$A:$A,'Ownership Metrics'!$F:$F),"")</f>
        <v>7</v>
      </c>
      <c r="R3828" s="30">
        <f>IFERROR(_xlfn.XLOOKUP($B3828,'Ownership Metrics'!$A:$A,'Ownership Metrics'!$G:$G),"")</f>
        <v>54</v>
      </c>
      <c r="S3828" s="27" t="str">
        <f>IFERROR(_xlfn.XLOOKUP($B3828,'Ownership Metrics'!$A:$A,'Ownership Metrics'!$H:$H),"")</f>
        <v>Terkonsentrasi</v>
      </c>
      <c r="T3828" s="27" t="str">
        <f>IFERROR(_xlfn.XLOOKUP($B3828,'Ownership Metrics'!$A:$A,'Ownership Metrics'!$I:$I),"")</f>
        <v>Sedang</v>
      </c>
      <c r="U3828" s="27">
        <f>IF(COUNTIFS($B$2:$B3828,$B3828,$D$2:$D3828,$D3828)=1,1,0)</f>
        <v>1</v>
      </c>
      <c r="V3828" s="27">
        <f t="shared" si="178"/>
        <v>1.74</v>
      </c>
      <c r="W3828" s="27">
        <f t="shared" si="179"/>
        <v>7</v>
      </c>
      <c r="X3828" s="27">
        <f t="shared" si="177"/>
        <v>1.7399996172000001</v>
      </c>
    </row>
    <row r="3829" spans="1:24" x14ac:dyDescent="0.25">
      <c r="A3829" s="26">
        <v>46265</v>
      </c>
      <c r="B3829" s="27" t="s">
        <v>10659</v>
      </c>
      <c r="C3829" s="27" t="s">
        <v>4118</v>
      </c>
      <c r="D3829" s="27" t="s">
        <v>1186</v>
      </c>
      <c r="E3829" s="27" t="s">
        <v>83</v>
      </c>
      <c r="F3829" s="27" t="s">
        <v>23</v>
      </c>
      <c r="G3829" s="27"/>
      <c r="H3829" s="27" t="s">
        <v>24</v>
      </c>
      <c r="I3829" s="28">
        <v>59300000</v>
      </c>
      <c r="J3829" s="28">
        <v>0</v>
      </c>
      <c r="K3829" s="28">
        <v>59300000</v>
      </c>
      <c r="L3829" s="29">
        <v>4.53</v>
      </c>
      <c r="M3829" s="29">
        <f>IFERROR(_xlfn.XLOOKUP($B3829,'Ownership Metrics'!$A:$A,'Ownership Metrics'!$B:$B),"")</f>
        <v>2.0099999999999998</v>
      </c>
      <c r="N3829" s="28">
        <f>IFERROR(_xlfn.XLOOKUP($B3829,'Ownership Metrics'!$A:$A,'Ownership Metrics'!$C:$C),"")</f>
        <v>2476</v>
      </c>
      <c r="O3829" s="29">
        <f>IFERROR(_xlfn.XLOOKUP($B3829,'Ownership Metrics'!$A:$A,'Ownership Metrics'!$D:$D),"")</f>
        <v>33.770000000000003</v>
      </c>
      <c r="P3829" s="29">
        <f>IFERROR(_xlfn.XLOOKUP($B3829,'Ownership Metrics'!$A:$A,'Ownership Metrics'!$E:$E),"")</f>
        <v>84.43</v>
      </c>
      <c r="Q3829" s="30">
        <f>IFERROR(_xlfn.XLOOKUP($B3829,'Ownership Metrics'!$A:$A,'Ownership Metrics'!$F:$F),"")</f>
        <v>7</v>
      </c>
      <c r="R3829" s="30">
        <f>IFERROR(_xlfn.XLOOKUP($B3829,'Ownership Metrics'!$A:$A,'Ownership Metrics'!$G:$G),"")</f>
        <v>54</v>
      </c>
      <c r="S3829" s="27" t="str">
        <f>IFERROR(_xlfn.XLOOKUP($B3829,'Ownership Metrics'!$A:$A,'Ownership Metrics'!$H:$H),"")</f>
        <v>Terkonsentrasi</v>
      </c>
      <c r="T3829" s="27" t="str">
        <f>IFERROR(_xlfn.XLOOKUP($B3829,'Ownership Metrics'!$A:$A,'Ownership Metrics'!$I:$I),"")</f>
        <v>Sedang</v>
      </c>
      <c r="U3829" s="27">
        <f>IF(COUNTIFS($B$2:$B3829,$B3829,$D$2:$D3829,$D3829)=1,1,0)</f>
        <v>1</v>
      </c>
      <c r="V3829" s="27">
        <f t="shared" si="178"/>
        <v>4.53</v>
      </c>
      <c r="W3829" s="27">
        <f t="shared" si="179"/>
        <v>5</v>
      </c>
      <c r="X3829" s="27">
        <f t="shared" si="177"/>
        <v>4.5299996171000005</v>
      </c>
    </row>
    <row r="3830" spans="1:24" x14ac:dyDescent="0.25">
      <c r="A3830" s="26">
        <v>46265</v>
      </c>
      <c r="B3830" s="27" t="s">
        <v>10659</v>
      </c>
      <c r="C3830" s="27" t="s">
        <v>4118</v>
      </c>
      <c r="D3830" s="27" t="s">
        <v>4121</v>
      </c>
      <c r="E3830" s="27" t="s">
        <v>35</v>
      </c>
      <c r="F3830" s="27" t="s">
        <v>23</v>
      </c>
      <c r="G3830" s="27" t="s">
        <v>36</v>
      </c>
      <c r="H3830" s="27" t="s">
        <v>24</v>
      </c>
      <c r="I3830" s="28">
        <v>331239460</v>
      </c>
      <c r="J3830" s="28">
        <v>0</v>
      </c>
      <c r="K3830" s="28">
        <v>331239460</v>
      </c>
      <c r="L3830" s="29">
        <v>25.33</v>
      </c>
      <c r="M3830" s="29">
        <f>IFERROR(_xlfn.XLOOKUP($B3830,'Ownership Metrics'!$A:$A,'Ownership Metrics'!$B:$B),"")</f>
        <v>2.0099999999999998</v>
      </c>
      <c r="N3830" s="28">
        <f>IFERROR(_xlfn.XLOOKUP($B3830,'Ownership Metrics'!$A:$A,'Ownership Metrics'!$C:$C),"")</f>
        <v>2476</v>
      </c>
      <c r="O3830" s="29">
        <f>IFERROR(_xlfn.XLOOKUP($B3830,'Ownership Metrics'!$A:$A,'Ownership Metrics'!$D:$D),"")</f>
        <v>33.770000000000003</v>
      </c>
      <c r="P3830" s="29">
        <f>IFERROR(_xlfn.XLOOKUP($B3830,'Ownership Metrics'!$A:$A,'Ownership Metrics'!$E:$E),"")</f>
        <v>84.43</v>
      </c>
      <c r="Q3830" s="30">
        <f>IFERROR(_xlfn.XLOOKUP($B3830,'Ownership Metrics'!$A:$A,'Ownership Metrics'!$F:$F),"")</f>
        <v>7</v>
      </c>
      <c r="R3830" s="30">
        <f>IFERROR(_xlfn.XLOOKUP($B3830,'Ownership Metrics'!$A:$A,'Ownership Metrics'!$G:$G),"")</f>
        <v>54</v>
      </c>
      <c r="S3830" s="27" t="str">
        <f>IFERROR(_xlfn.XLOOKUP($B3830,'Ownership Metrics'!$A:$A,'Ownership Metrics'!$H:$H),"")</f>
        <v>Terkonsentrasi</v>
      </c>
      <c r="T3830" s="27" t="str">
        <f>IFERROR(_xlfn.XLOOKUP($B3830,'Ownership Metrics'!$A:$A,'Ownership Metrics'!$I:$I),"")</f>
        <v>Sedang</v>
      </c>
      <c r="U3830" s="27">
        <f>IF(COUNTIFS($B$2:$B3830,$B3830,$D$2:$D3830,$D3830)=1,1,0)</f>
        <v>1</v>
      </c>
      <c r="V3830" s="27">
        <f t="shared" si="178"/>
        <v>25.33</v>
      </c>
      <c r="W3830" s="27">
        <f t="shared" si="179"/>
        <v>2</v>
      </c>
      <c r="X3830" s="27">
        <f t="shared" si="177"/>
        <v>25.329999616999999</v>
      </c>
    </row>
    <row r="3831" spans="1:24" x14ac:dyDescent="0.25">
      <c r="A3831" s="26">
        <v>46265</v>
      </c>
      <c r="B3831" s="27" t="s">
        <v>10659</v>
      </c>
      <c r="C3831" s="27" t="s">
        <v>4118</v>
      </c>
      <c r="D3831" s="27" t="s">
        <v>4122</v>
      </c>
      <c r="E3831" s="27" t="s">
        <v>35</v>
      </c>
      <c r="F3831" s="27" t="s">
        <v>23</v>
      </c>
      <c r="G3831" s="27" t="s">
        <v>36</v>
      </c>
      <c r="H3831" s="27" t="s">
        <v>24</v>
      </c>
      <c r="I3831" s="28">
        <v>41651280</v>
      </c>
      <c r="J3831" s="28">
        <v>400000000</v>
      </c>
      <c r="K3831" s="28">
        <v>441651280</v>
      </c>
      <c r="L3831" s="29">
        <v>33.770000000000003</v>
      </c>
      <c r="M3831" s="29">
        <f>IFERROR(_xlfn.XLOOKUP($B3831,'Ownership Metrics'!$A:$A,'Ownership Metrics'!$B:$B),"")</f>
        <v>2.0099999999999998</v>
      </c>
      <c r="N3831" s="28">
        <f>IFERROR(_xlfn.XLOOKUP($B3831,'Ownership Metrics'!$A:$A,'Ownership Metrics'!$C:$C),"")</f>
        <v>2476</v>
      </c>
      <c r="O3831" s="29">
        <f>IFERROR(_xlfn.XLOOKUP($B3831,'Ownership Metrics'!$A:$A,'Ownership Metrics'!$D:$D),"")</f>
        <v>33.770000000000003</v>
      </c>
      <c r="P3831" s="29">
        <f>IFERROR(_xlfn.XLOOKUP($B3831,'Ownership Metrics'!$A:$A,'Ownership Metrics'!$E:$E),"")</f>
        <v>84.43</v>
      </c>
      <c r="Q3831" s="30">
        <f>IFERROR(_xlfn.XLOOKUP($B3831,'Ownership Metrics'!$A:$A,'Ownership Metrics'!$F:$F),"")</f>
        <v>7</v>
      </c>
      <c r="R3831" s="30">
        <f>IFERROR(_xlfn.XLOOKUP($B3831,'Ownership Metrics'!$A:$A,'Ownership Metrics'!$G:$G),"")</f>
        <v>54</v>
      </c>
      <c r="S3831" s="27" t="str">
        <f>IFERROR(_xlfn.XLOOKUP($B3831,'Ownership Metrics'!$A:$A,'Ownership Metrics'!$H:$H),"")</f>
        <v>Terkonsentrasi</v>
      </c>
      <c r="T3831" s="27" t="str">
        <f>IFERROR(_xlfn.XLOOKUP($B3831,'Ownership Metrics'!$A:$A,'Ownership Metrics'!$I:$I),"")</f>
        <v>Sedang</v>
      </c>
      <c r="U3831" s="27">
        <f>IF(COUNTIFS($B$2:$B3831,$B3831,$D$2:$D3831,$D3831)=1,1,0)</f>
        <v>1</v>
      </c>
      <c r="V3831" s="27">
        <f t="shared" si="178"/>
        <v>33.770000000000003</v>
      </c>
      <c r="W3831" s="27">
        <f t="shared" si="179"/>
        <v>1</v>
      </c>
      <c r="X3831" s="27">
        <f t="shared" si="177"/>
        <v>33.769999616900002</v>
      </c>
    </row>
    <row r="3832" spans="1:24" x14ac:dyDescent="0.25">
      <c r="A3832" s="26">
        <v>46265</v>
      </c>
      <c r="B3832" s="27" t="s">
        <v>10659</v>
      </c>
      <c r="C3832" s="27" t="s">
        <v>4118</v>
      </c>
      <c r="D3832" s="27" t="s">
        <v>4123</v>
      </c>
      <c r="E3832" s="27" t="s">
        <v>35</v>
      </c>
      <c r="F3832" s="27" t="s">
        <v>23</v>
      </c>
      <c r="G3832" s="27" t="s">
        <v>36</v>
      </c>
      <c r="H3832" s="27" t="s">
        <v>24</v>
      </c>
      <c r="I3832" s="28">
        <v>34402600</v>
      </c>
      <c r="J3832" s="28">
        <v>0</v>
      </c>
      <c r="K3832" s="28">
        <v>34402600</v>
      </c>
      <c r="L3832" s="29">
        <v>2.63</v>
      </c>
      <c r="M3832" s="29">
        <f>IFERROR(_xlfn.XLOOKUP($B3832,'Ownership Metrics'!$A:$A,'Ownership Metrics'!$B:$B),"")</f>
        <v>2.0099999999999998</v>
      </c>
      <c r="N3832" s="28">
        <f>IFERROR(_xlfn.XLOOKUP($B3832,'Ownership Metrics'!$A:$A,'Ownership Metrics'!$C:$C),"")</f>
        <v>2476</v>
      </c>
      <c r="O3832" s="29">
        <f>IFERROR(_xlfn.XLOOKUP($B3832,'Ownership Metrics'!$A:$A,'Ownership Metrics'!$D:$D),"")</f>
        <v>33.770000000000003</v>
      </c>
      <c r="P3832" s="29">
        <f>IFERROR(_xlfn.XLOOKUP($B3832,'Ownership Metrics'!$A:$A,'Ownership Metrics'!$E:$E),"")</f>
        <v>84.43</v>
      </c>
      <c r="Q3832" s="30">
        <f>IFERROR(_xlfn.XLOOKUP($B3832,'Ownership Metrics'!$A:$A,'Ownership Metrics'!$F:$F),"")</f>
        <v>7</v>
      </c>
      <c r="R3832" s="30">
        <f>IFERROR(_xlfn.XLOOKUP($B3832,'Ownership Metrics'!$A:$A,'Ownership Metrics'!$G:$G),"")</f>
        <v>54</v>
      </c>
      <c r="S3832" s="27" t="str">
        <f>IFERROR(_xlfn.XLOOKUP($B3832,'Ownership Metrics'!$A:$A,'Ownership Metrics'!$H:$H),"")</f>
        <v>Terkonsentrasi</v>
      </c>
      <c r="T3832" s="27" t="str">
        <f>IFERROR(_xlfn.XLOOKUP($B3832,'Ownership Metrics'!$A:$A,'Ownership Metrics'!$I:$I),"")</f>
        <v>Sedang</v>
      </c>
      <c r="U3832" s="27">
        <f>IF(COUNTIFS($B$2:$B3832,$B3832,$D$2:$D3832,$D3832)=1,1,0)</f>
        <v>1</v>
      </c>
      <c r="V3832" s="27">
        <f t="shared" si="178"/>
        <v>2.63</v>
      </c>
      <c r="W3832" s="27">
        <f t="shared" si="179"/>
        <v>6</v>
      </c>
      <c r="X3832" s="27">
        <f t="shared" si="177"/>
        <v>2.6299996167999997</v>
      </c>
    </row>
    <row r="3833" spans="1:24" x14ac:dyDescent="0.25">
      <c r="A3833" s="26">
        <v>46265</v>
      </c>
      <c r="B3833" s="27" t="s">
        <v>10659</v>
      </c>
      <c r="C3833" s="27" t="s">
        <v>4118</v>
      </c>
      <c r="D3833" s="27" t="s">
        <v>4124</v>
      </c>
      <c r="E3833" s="27" t="s">
        <v>35</v>
      </c>
      <c r="F3833" s="27" t="s">
        <v>23</v>
      </c>
      <c r="G3833" s="27" t="s">
        <v>36</v>
      </c>
      <c r="H3833" s="27" t="s">
        <v>24</v>
      </c>
      <c r="I3833" s="28">
        <v>331239460</v>
      </c>
      <c r="J3833" s="28">
        <v>0</v>
      </c>
      <c r="K3833" s="28">
        <v>331239460</v>
      </c>
      <c r="L3833" s="29">
        <v>25.33</v>
      </c>
      <c r="M3833" s="29">
        <f>IFERROR(_xlfn.XLOOKUP($B3833,'Ownership Metrics'!$A:$A,'Ownership Metrics'!$B:$B),"")</f>
        <v>2.0099999999999998</v>
      </c>
      <c r="N3833" s="28">
        <f>IFERROR(_xlfn.XLOOKUP($B3833,'Ownership Metrics'!$A:$A,'Ownership Metrics'!$C:$C),"")</f>
        <v>2476</v>
      </c>
      <c r="O3833" s="29">
        <f>IFERROR(_xlfn.XLOOKUP($B3833,'Ownership Metrics'!$A:$A,'Ownership Metrics'!$D:$D),"")</f>
        <v>33.770000000000003</v>
      </c>
      <c r="P3833" s="29">
        <f>IFERROR(_xlfn.XLOOKUP($B3833,'Ownership Metrics'!$A:$A,'Ownership Metrics'!$E:$E),"")</f>
        <v>84.43</v>
      </c>
      <c r="Q3833" s="30">
        <f>IFERROR(_xlfn.XLOOKUP($B3833,'Ownership Metrics'!$A:$A,'Ownership Metrics'!$F:$F),"")</f>
        <v>7</v>
      </c>
      <c r="R3833" s="30">
        <f>IFERROR(_xlfn.XLOOKUP($B3833,'Ownership Metrics'!$A:$A,'Ownership Metrics'!$G:$G),"")</f>
        <v>54</v>
      </c>
      <c r="S3833" s="27" t="str">
        <f>IFERROR(_xlfn.XLOOKUP($B3833,'Ownership Metrics'!$A:$A,'Ownership Metrics'!$H:$H),"")</f>
        <v>Terkonsentrasi</v>
      </c>
      <c r="T3833" s="27" t="str">
        <f>IFERROR(_xlfn.XLOOKUP($B3833,'Ownership Metrics'!$A:$A,'Ownership Metrics'!$I:$I),"")</f>
        <v>Sedang</v>
      </c>
      <c r="U3833" s="27">
        <f>IF(COUNTIFS($B$2:$B3833,$B3833,$D$2:$D3833,$D3833)=1,1,0)</f>
        <v>1</v>
      </c>
      <c r="V3833" s="27">
        <f t="shared" si="178"/>
        <v>25.33</v>
      </c>
      <c r="W3833" s="27">
        <f t="shared" si="179"/>
        <v>3</v>
      </c>
      <c r="X3833" s="27">
        <f t="shared" si="177"/>
        <v>25.329999616699997</v>
      </c>
    </row>
    <row r="3834" spans="1:24" x14ac:dyDescent="0.25">
      <c r="A3834" s="26">
        <v>46265</v>
      </c>
      <c r="B3834" s="27" t="s">
        <v>10660</v>
      </c>
      <c r="C3834" s="27" t="s">
        <v>4126</v>
      </c>
      <c r="D3834" s="27" t="s">
        <v>1568</v>
      </c>
      <c r="E3834" s="27" t="s">
        <v>22</v>
      </c>
      <c r="F3834" s="27" t="s">
        <v>23</v>
      </c>
      <c r="G3834" s="27"/>
      <c r="H3834" s="27" t="s">
        <v>24</v>
      </c>
      <c r="I3834" s="28">
        <v>33888885</v>
      </c>
      <c r="J3834" s="28">
        <v>0</v>
      </c>
      <c r="K3834" s="28">
        <v>33888885</v>
      </c>
      <c r="L3834" s="29">
        <v>1.61</v>
      </c>
      <c r="M3834" s="29">
        <f>IFERROR(_xlfn.XLOOKUP($B3834,'Ownership Metrics'!$A:$A,'Ownership Metrics'!$B:$B),"")</f>
        <v>2.48</v>
      </c>
      <c r="N3834" s="28">
        <f>IFERROR(_xlfn.XLOOKUP($B3834,'Ownership Metrics'!$A:$A,'Ownership Metrics'!$C:$C),"")</f>
        <v>6565</v>
      </c>
      <c r="O3834" s="29">
        <f>IFERROR(_xlfn.XLOOKUP($B3834,'Ownership Metrics'!$A:$A,'Ownership Metrics'!$D:$D),"")</f>
        <v>80</v>
      </c>
      <c r="P3834" s="29">
        <f>IFERROR(_xlfn.XLOOKUP($B3834,'Ownership Metrics'!$A:$A,'Ownership Metrics'!$E:$E),"")</f>
        <v>94.61</v>
      </c>
      <c r="Q3834" s="30">
        <f>IFERROR(_xlfn.XLOOKUP($B3834,'Ownership Metrics'!$A:$A,'Ownership Metrics'!$F:$F),"")</f>
        <v>5</v>
      </c>
      <c r="R3834" s="30">
        <f>IFERROR(_xlfn.XLOOKUP($B3834,'Ownership Metrics'!$A:$A,'Ownership Metrics'!$G:$G),"")</f>
        <v>78</v>
      </c>
      <c r="S3834" s="27" t="str">
        <f>IFERROR(_xlfn.XLOOKUP($B3834,'Ownership Metrics'!$A:$A,'Ownership Metrics'!$H:$H),"")</f>
        <v>Mayoritas</v>
      </c>
      <c r="T3834" s="27" t="str">
        <f>IFERROR(_xlfn.XLOOKUP($B3834,'Ownership Metrics'!$A:$A,'Ownership Metrics'!$I:$I),"")</f>
        <v>Tinggi</v>
      </c>
      <c r="U3834" s="27">
        <f>IF(COUNTIFS($B$2:$B3834,$B3834,$D$2:$D3834,$D3834)=1,1,0)</f>
        <v>1</v>
      </c>
      <c r="V3834" s="27">
        <f t="shared" si="178"/>
        <v>1.61</v>
      </c>
      <c r="W3834" s="27">
        <f t="shared" si="179"/>
        <v>4</v>
      </c>
      <c r="X3834" s="27">
        <f t="shared" si="177"/>
        <v>1.6099996166000001</v>
      </c>
    </row>
    <row r="3835" spans="1:24" x14ac:dyDescent="0.25">
      <c r="A3835" s="26">
        <v>46265</v>
      </c>
      <c r="B3835" s="27" t="s">
        <v>10660</v>
      </c>
      <c r="C3835" s="27" t="s">
        <v>4126</v>
      </c>
      <c r="D3835" s="27" t="s">
        <v>4127</v>
      </c>
      <c r="E3835" s="27" t="s">
        <v>22</v>
      </c>
      <c r="F3835" s="27" t="s">
        <v>23</v>
      </c>
      <c r="G3835" s="27"/>
      <c r="H3835" s="27" t="s">
        <v>24</v>
      </c>
      <c r="I3835" s="28">
        <v>27321299</v>
      </c>
      <c r="J3835" s="28">
        <v>0</v>
      </c>
      <c r="K3835" s="28">
        <v>27321299</v>
      </c>
      <c r="L3835" s="29">
        <v>1.3</v>
      </c>
      <c r="M3835" s="29">
        <f>IFERROR(_xlfn.XLOOKUP($B3835,'Ownership Metrics'!$A:$A,'Ownership Metrics'!$B:$B),"")</f>
        <v>2.48</v>
      </c>
      <c r="N3835" s="28">
        <f>IFERROR(_xlfn.XLOOKUP($B3835,'Ownership Metrics'!$A:$A,'Ownership Metrics'!$C:$C),"")</f>
        <v>6565</v>
      </c>
      <c r="O3835" s="29">
        <f>IFERROR(_xlfn.XLOOKUP($B3835,'Ownership Metrics'!$A:$A,'Ownership Metrics'!$D:$D),"")</f>
        <v>80</v>
      </c>
      <c r="P3835" s="29">
        <f>IFERROR(_xlfn.XLOOKUP($B3835,'Ownership Metrics'!$A:$A,'Ownership Metrics'!$E:$E),"")</f>
        <v>94.61</v>
      </c>
      <c r="Q3835" s="30">
        <f>IFERROR(_xlfn.XLOOKUP($B3835,'Ownership Metrics'!$A:$A,'Ownership Metrics'!$F:$F),"")</f>
        <v>5</v>
      </c>
      <c r="R3835" s="30">
        <f>IFERROR(_xlfn.XLOOKUP($B3835,'Ownership Metrics'!$A:$A,'Ownership Metrics'!$G:$G),"")</f>
        <v>78</v>
      </c>
      <c r="S3835" s="27" t="str">
        <f>IFERROR(_xlfn.XLOOKUP($B3835,'Ownership Metrics'!$A:$A,'Ownership Metrics'!$H:$H),"")</f>
        <v>Mayoritas</v>
      </c>
      <c r="T3835" s="27" t="str">
        <f>IFERROR(_xlfn.XLOOKUP($B3835,'Ownership Metrics'!$A:$A,'Ownership Metrics'!$I:$I),"")</f>
        <v>Tinggi</v>
      </c>
      <c r="U3835" s="27">
        <f>IF(COUNTIFS($B$2:$B3835,$B3835,$D$2:$D3835,$D3835)=1,1,0)</f>
        <v>1</v>
      </c>
      <c r="V3835" s="27">
        <f t="shared" si="178"/>
        <v>1.3</v>
      </c>
      <c r="W3835" s="27">
        <f t="shared" si="179"/>
        <v>5</v>
      </c>
      <c r="X3835" s="27">
        <f t="shared" si="177"/>
        <v>1.2999996165000001</v>
      </c>
    </row>
    <row r="3836" spans="1:24" x14ac:dyDescent="0.25">
      <c r="A3836" s="26">
        <v>46265</v>
      </c>
      <c r="B3836" s="27" t="s">
        <v>10660</v>
      </c>
      <c r="C3836" s="27" t="s">
        <v>4126</v>
      </c>
      <c r="D3836" s="27" t="s">
        <v>1573</v>
      </c>
      <c r="E3836" s="27" t="s">
        <v>22</v>
      </c>
      <c r="F3836" s="27" t="s">
        <v>23</v>
      </c>
      <c r="G3836" s="27"/>
      <c r="H3836" s="27" t="s">
        <v>24</v>
      </c>
      <c r="I3836" s="28">
        <v>262500000</v>
      </c>
      <c r="J3836" s="28">
        <v>0</v>
      </c>
      <c r="K3836" s="28">
        <v>262500000</v>
      </c>
      <c r="L3836" s="29">
        <v>12.5</v>
      </c>
      <c r="M3836" s="29">
        <f>IFERROR(_xlfn.XLOOKUP($B3836,'Ownership Metrics'!$A:$A,'Ownership Metrics'!$B:$B),"")</f>
        <v>2.48</v>
      </c>
      <c r="N3836" s="28">
        <f>IFERROR(_xlfn.XLOOKUP($B3836,'Ownership Metrics'!$A:$A,'Ownership Metrics'!$C:$C),"")</f>
        <v>6565</v>
      </c>
      <c r="O3836" s="29">
        <f>IFERROR(_xlfn.XLOOKUP($B3836,'Ownership Metrics'!$A:$A,'Ownership Metrics'!$D:$D),"")</f>
        <v>80</v>
      </c>
      <c r="P3836" s="29">
        <f>IFERROR(_xlfn.XLOOKUP($B3836,'Ownership Metrics'!$A:$A,'Ownership Metrics'!$E:$E),"")</f>
        <v>94.61</v>
      </c>
      <c r="Q3836" s="30">
        <f>IFERROR(_xlfn.XLOOKUP($B3836,'Ownership Metrics'!$A:$A,'Ownership Metrics'!$F:$F),"")</f>
        <v>5</v>
      </c>
      <c r="R3836" s="30">
        <f>IFERROR(_xlfn.XLOOKUP($B3836,'Ownership Metrics'!$A:$A,'Ownership Metrics'!$G:$G),"")</f>
        <v>78</v>
      </c>
      <c r="S3836" s="27" t="str">
        <f>IFERROR(_xlfn.XLOOKUP($B3836,'Ownership Metrics'!$A:$A,'Ownership Metrics'!$H:$H),"")</f>
        <v>Mayoritas</v>
      </c>
      <c r="T3836" s="27" t="str">
        <f>IFERROR(_xlfn.XLOOKUP($B3836,'Ownership Metrics'!$A:$A,'Ownership Metrics'!$I:$I),"")</f>
        <v>Tinggi</v>
      </c>
      <c r="U3836" s="27">
        <f>IF(COUNTIFS($B$2:$B3836,$B3836,$D$2:$D3836,$D3836)=1,1,0)</f>
        <v>1</v>
      </c>
      <c r="V3836" s="27">
        <f t="shared" si="178"/>
        <v>12.5</v>
      </c>
      <c r="W3836" s="27">
        <f t="shared" si="179"/>
        <v>2</v>
      </c>
      <c r="X3836" s="27">
        <f t="shared" si="177"/>
        <v>12.4999996164</v>
      </c>
    </row>
    <row r="3837" spans="1:24" x14ac:dyDescent="0.25">
      <c r="A3837" s="26">
        <v>46265</v>
      </c>
      <c r="B3837" s="27" t="s">
        <v>10660</v>
      </c>
      <c r="C3837" s="27" t="s">
        <v>4126</v>
      </c>
      <c r="D3837" s="27" t="s">
        <v>208</v>
      </c>
      <c r="E3837" s="27" t="s">
        <v>44</v>
      </c>
      <c r="F3837" s="27" t="s">
        <v>23</v>
      </c>
      <c r="G3837" s="27"/>
      <c r="H3837" s="27" t="s">
        <v>24</v>
      </c>
      <c r="I3837" s="28">
        <v>44388301</v>
      </c>
      <c r="J3837" s="28">
        <v>0</v>
      </c>
      <c r="K3837" s="28">
        <v>44388301</v>
      </c>
      <c r="L3837" s="29">
        <v>2.11</v>
      </c>
      <c r="M3837" s="29">
        <f>IFERROR(_xlfn.XLOOKUP($B3837,'Ownership Metrics'!$A:$A,'Ownership Metrics'!$B:$B),"")</f>
        <v>2.48</v>
      </c>
      <c r="N3837" s="28">
        <f>IFERROR(_xlfn.XLOOKUP($B3837,'Ownership Metrics'!$A:$A,'Ownership Metrics'!$C:$C),"")</f>
        <v>6565</v>
      </c>
      <c r="O3837" s="29">
        <f>IFERROR(_xlfn.XLOOKUP($B3837,'Ownership Metrics'!$A:$A,'Ownership Metrics'!$D:$D),"")</f>
        <v>80</v>
      </c>
      <c r="P3837" s="29">
        <f>IFERROR(_xlfn.XLOOKUP($B3837,'Ownership Metrics'!$A:$A,'Ownership Metrics'!$E:$E),"")</f>
        <v>94.61</v>
      </c>
      <c r="Q3837" s="30">
        <f>IFERROR(_xlfn.XLOOKUP($B3837,'Ownership Metrics'!$A:$A,'Ownership Metrics'!$F:$F),"")</f>
        <v>5</v>
      </c>
      <c r="R3837" s="30">
        <f>IFERROR(_xlfn.XLOOKUP($B3837,'Ownership Metrics'!$A:$A,'Ownership Metrics'!$G:$G),"")</f>
        <v>78</v>
      </c>
      <c r="S3837" s="27" t="str">
        <f>IFERROR(_xlfn.XLOOKUP($B3837,'Ownership Metrics'!$A:$A,'Ownership Metrics'!$H:$H),"")</f>
        <v>Mayoritas</v>
      </c>
      <c r="T3837" s="27" t="str">
        <f>IFERROR(_xlfn.XLOOKUP($B3837,'Ownership Metrics'!$A:$A,'Ownership Metrics'!$I:$I),"")</f>
        <v>Tinggi</v>
      </c>
      <c r="U3837" s="27">
        <f>IF(COUNTIFS($B$2:$B3837,$B3837,$D$2:$D3837,$D3837)=1,1,0)</f>
        <v>1</v>
      </c>
      <c r="V3837" s="27">
        <f t="shared" si="178"/>
        <v>2.11</v>
      </c>
      <c r="W3837" s="27">
        <f t="shared" si="179"/>
        <v>3</v>
      </c>
      <c r="X3837" s="27">
        <f t="shared" si="177"/>
        <v>2.1099996162999997</v>
      </c>
    </row>
    <row r="3838" spans="1:24" x14ac:dyDescent="0.25">
      <c r="A3838" s="26">
        <v>46265</v>
      </c>
      <c r="B3838" s="27" t="s">
        <v>10660</v>
      </c>
      <c r="C3838" s="27" t="s">
        <v>4126</v>
      </c>
      <c r="D3838" s="27" t="s">
        <v>4128</v>
      </c>
      <c r="E3838" s="27" t="s">
        <v>44</v>
      </c>
      <c r="F3838" s="27" t="s">
        <v>32</v>
      </c>
      <c r="G3838" s="27"/>
      <c r="H3838" s="27" t="s">
        <v>116</v>
      </c>
      <c r="I3838" s="28">
        <v>1680000000</v>
      </c>
      <c r="J3838" s="28">
        <v>0</v>
      </c>
      <c r="K3838" s="28">
        <v>1680000000</v>
      </c>
      <c r="L3838" s="29">
        <v>80</v>
      </c>
      <c r="M3838" s="29">
        <f>IFERROR(_xlfn.XLOOKUP($B3838,'Ownership Metrics'!$A:$A,'Ownership Metrics'!$B:$B),"")</f>
        <v>2.48</v>
      </c>
      <c r="N3838" s="28">
        <f>IFERROR(_xlfn.XLOOKUP($B3838,'Ownership Metrics'!$A:$A,'Ownership Metrics'!$C:$C),"")</f>
        <v>6565</v>
      </c>
      <c r="O3838" s="29">
        <f>IFERROR(_xlfn.XLOOKUP($B3838,'Ownership Metrics'!$A:$A,'Ownership Metrics'!$D:$D),"")</f>
        <v>80</v>
      </c>
      <c r="P3838" s="29">
        <f>IFERROR(_xlfn.XLOOKUP($B3838,'Ownership Metrics'!$A:$A,'Ownership Metrics'!$E:$E),"")</f>
        <v>94.61</v>
      </c>
      <c r="Q3838" s="30">
        <f>IFERROR(_xlfn.XLOOKUP($B3838,'Ownership Metrics'!$A:$A,'Ownership Metrics'!$F:$F),"")</f>
        <v>5</v>
      </c>
      <c r="R3838" s="30">
        <f>IFERROR(_xlfn.XLOOKUP($B3838,'Ownership Metrics'!$A:$A,'Ownership Metrics'!$G:$G),"")</f>
        <v>78</v>
      </c>
      <c r="S3838" s="27" t="str">
        <f>IFERROR(_xlfn.XLOOKUP($B3838,'Ownership Metrics'!$A:$A,'Ownership Metrics'!$H:$H),"")</f>
        <v>Mayoritas</v>
      </c>
      <c r="T3838" s="27" t="str">
        <f>IFERROR(_xlfn.XLOOKUP($B3838,'Ownership Metrics'!$A:$A,'Ownership Metrics'!$I:$I),"")</f>
        <v>Tinggi</v>
      </c>
      <c r="U3838" s="27">
        <f>IF(COUNTIFS($B$2:$B3838,$B3838,$D$2:$D3838,$D3838)=1,1,0)</f>
        <v>1</v>
      </c>
      <c r="V3838" s="27">
        <f t="shared" si="178"/>
        <v>80</v>
      </c>
      <c r="W3838" s="27">
        <f t="shared" si="179"/>
        <v>1</v>
      </c>
      <c r="X3838" s="27">
        <f t="shared" si="177"/>
        <v>79.9999996162</v>
      </c>
    </row>
    <row r="3839" spans="1:24" x14ac:dyDescent="0.25">
      <c r="A3839" s="26">
        <v>46265</v>
      </c>
      <c r="B3839" s="27" t="s">
        <v>10661</v>
      </c>
      <c r="C3839" s="27" t="s">
        <v>4130</v>
      </c>
      <c r="D3839" s="27" t="s">
        <v>4131</v>
      </c>
      <c r="E3839" s="27" t="s">
        <v>22</v>
      </c>
      <c r="F3839" s="27" t="s">
        <v>23</v>
      </c>
      <c r="G3839" s="27"/>
      <c r="H3839" s="27" t="s">
        <v>24</v>
      </c>
      <c r="I3839" s="28">
        <v>109241600</v>
      </c>
      <c r="J3839" s="28">
        <v>0</v>
      </c>
      <c r="K3839" s="28">
        <v>109241600</v>
      </c>
      <c r="L3839" s="29">
        <v>3.82</v>
      </c>
      <c r="M3839" s="29">
        <f>IFERROR(_xlfn.XLOOKUP($B3839,'Ownership Metrics'!$A:$A,'Ownership Metrics'!$B:$B),"")</f>
        <v>0.46</v>
      </c>
      <c r="N3839" s="28">
        <f>IFERROR(_xlfn.XLOOKUP($B3839,'Ownership Metrics'!$A:$A,'Ownership Metrics'!$C:$C),"")</f>
        <v>5223</v>
      </c>
      <c r="O3839" s="29">
        <f>IFERROR(_xlfn.XLOOKUP($B3839,'Ownership Metrics'!$A:$A,'Ownership Metrics'!$D:$D),"")</f>
        <v>69.38</v>
      </c>
      <c r="P3839" s="29">
        <f>IFERROR(_xlfn.XLOOKUP($B3839,'Ownership Metrics'!$A:$A,'Ownership Metrics'!$E:$E),"")</f>
        <v>93.36</v>
      </c>
      <c r="Q3839" s="30">
        <f>IFERROR(_xlfn.XLOOKUP($B3839,'Ownership Metrics'!$A:$A,'Ownership Metrics'!$F:$F),"")</f>
        <v>6</v>
      </c>
      <c r="R3839" s="30">
        <f>IFERROR(_xlfn.XLOOKUP($B3839,'Ownership Metrics'!$A:$A,'Ownership Metrics'!$G:$G),"")</f>
        <v>71</v>
      </c>
      <c r="S3839" s="27" t="str">
        <f>IFERROR(_xlfn.XLOOKUP($B3839,'Ownership Metrics'!$A:$A,'Ownership Metrics'!$H:$H),"")</f>
        <v>Mayoritas</v>
      </c>
      <c r="T3839" s="27" t="str">
        <f>IFERROR(_xlfn.XLOOKUP($B3839,'Ownership Metrics'!$A:$A,'Ownership Metrics'!$I:$I),"")</f>
        <v>Tinggi</v>
      </c>
      <c r="U3839" s="27">
        <f>IF(COUNTIFS($B$2:$B3839,$B3839,$D$2:$D3839,$D3839)=1,1,0)</f>
        <v>1</v>
      </c>
      <c r="V3839" s="27">
        <f t="shared" si="178"/>
        <v>3.82</v>
      </c>
      <c r="W3839" s="27">
        <f t="shared" si="179"/>
        <v>4</v>
      </c>
      <c r="X3839" s="27">
        <f t="shared" si="177"/>
        <v>3.8199996161000001</v>
      </c>
    </row>
    <row r="3840" spans="1:24" x14ac:dyDescent="0.25">
      <c r="A3840" s="26">
        <v>46265</v>
      </c>
      <c r="B3840" s="27" t="s">
        <v>10661</v>
      </c>
      <c r="C3840" s="27" t="s">
        <v>4130</v>
      </c>
      <c r="D3840" s="27" t="s">
        <v>4132</v>
      </c>
      <c r="E3840" s="27" t="s">
        <v>22</v>
      </c>
      <c r="F3840" s="27" t="s">
        <v>23</v>
      </c>
      <c r="G3840" s="27"/>
      <c r="H3840" s="27" t="s">
        <v>24</v>
      </c>
      <c r="I3840" s="28">
        <v>550316196</v>
      </c>
      <c r="J3840" s="28">
        <v>0</v>
      </c>
      <c r="K3840" s="28">
        <v>550316196</v>
      </c>
      <c r="L3840" s="29">
        <v>19.22</v>
      </c>
      <c r="M3840" s="29">
        <f>IFERROR(_xlfn.XLOOKUP($B3840,'Ownership Metrics'!$A:$A,'Ownership Metrics'!$B:$B),"")</f>
        <v>0.46</v>
      </c>
      <c r="N3840" s="28">
        <f>IFERROR(_xlfn.XLOOKUP($B3840,'Ownership Metrics'!$A:$A,'Ownership Metrics'!$C:$C),"")</f>
        <v>5223</v>
      </c>
      <c r="O3840" s="29">
        <f>IFERROR(_xlfn.XLOOKUP($B3840,'Ownership Metrics'!$A:$A,'Ownership Metrics'!$D:$D),"")</f>
        <v>69.38</v>
      </c>
      <c r="P3840" s="29">
        <f>IFERROR(_xlfn.XLOOKUP($B3840,'Ownership Metrics'!$A:$A,'Ownership Metrics'!$E:$E),"")</f>
        <v>93.36</v>
      </c>
      <c r="Q3840" s="30">
        <f>IFERROR(_xlfn.XLOOKUP($B3840,'Ownership Metrics'!$A:$A,'Ownership Metrics'!$F:$F),"")</f>
        <v>6</v>
      </c>
      <c r="R3840" s="30">
        <f>IFERROR(_xlfn.XLOOKUP($B3840,'Ownership Metrics'!$A:$A,'Ownership Metrics'!$G:$G),"")</f>
        <v>71</v>
      </c>
      <c r="S3840" s="27" t="str">
        <f>IFERROR(_xlfn.XLOOKUP($B3840,'Ownership Metrics'!$A:$A,'Ownership Metrics'!$H:$H),"")</f>
        <v>Mayoritas</v>
      </c>
      <c r="T3840" s="27" t="str">
        <f>IFERROR(_xlfn.XLOOKUP($B3840,'Ownership Metrics'!$A:$A,'Ownership Metrics'!$I:$I),"")</f>
        <v>Tinggi</v>
      </c>
      <c r="U3840" s="27">
        <f>IF(COUNTIFS($B$2:$B3840,$B3840,$D$2:$D3840,$D3840)=1,1,0)</f>
        <v>1</v>
      </c>
      <c r="V3840" s="27">
        <f t="shared" si="178"/>
        <v>19.22</v>
      </c>
      <c r="W3840" s="27">
        <f t="shared" si="179"/>
        <v>2</v>
      </c>
      <c r="X3840" s="27">
        <f t="shared" si="177"/>
        <v>19.219999615999999</v>
      </c>
    </row>
    <row r="3841" spans="1:24" x14ac:dyDescent="0.25">
      <c r="A3841" s="26">
        <v>46265</v>
      </c>
      <c r="B3841" s="27" t="s">
        <v>10661</v>
      </c>
      <c r="C3841" s="27" t="s">
        <v>4130</v>
      </c>
      <c r="D3841" s="27" t="s">
        <v>4133</v>
      </c>
      <c r="E3841" s="27" t="s">
        <v>114</v>
      </c>
      <c r="F3841" s="27" t="s">
        <v>32</v>
      </c>
      <c r="G3841" s="27"/>
      <c r="H3841" s="27" t="s">
        <v>33</v>
      </c>
      <c r="I3841" s="28">
        <v>36692377</v>
      </c>
      <c r="J3841" s="28">
        <v>0</v>
      </c>
      <c r="K3841" s="28">
        <v>36692377</v>
      </c>
      <c r="L3841" s="29">
        <v>1.28</v>
      </c>
      <c r="M3841" s="29">
        <f>IFERROR(_xlfn.XLOOKUP($B3841,'Ownership Metrics'!$A:$A,'Ownership Metrics'!$B:$B),"")</f>
        <v>0.46</v>
      </c>
      <c r="N3841" s="28">
        <f>IFERROR(_xlfn.XLOOKUP($B3841,'Ownership Metrics'!$A:$A,'Ownership Metrics'!$C:$C),"")</f>
        <v>5223</v>
      </c>
      <c r="O3841" s="29">
        <f>IFERROR(_xlfn.XLOOKUP($B3841,'Ownership Metrics'!$A:$A,'Ownership Metrics'!$D:$D),"")</f>
        <v>69.38</v>
      </c>
      <c r="P3841" s="29">
        <f>IFERROR(_xlfn.XLOOKUP($B3841,'Ownership Metrics'!$A:$A,'Ownership Metrics'!$E:$E),"")</f>
        <v>93.36</v>
      </c>
      <c r="Q3841" s="30">
        <f>IFERROR(_xlfn.XLOOKUP($B3841,'Ownership Metrics'!$A:$A,'Ownership Metrics'!$F:$F),"")</f>
        <v>6</v>
      </c>
      <c r="R3841" s="30">
        <f>IFERROR(_xlfn.XLOOKUP($B3841,'Ownership Metrics'!$A:$A,'Ownership Metrics'!$G:$G),"")</f>
        <v>71</v>
      </c>
      <c r="S3841" s="27" t="str">
        <f>IFERROR(_xlfn.XLOOKUP($B3841,'Ownership Metrics'!$A:$A,'Ownership Metrics'!$H:$H),"")</f>
        <v>Mayoritas</v>
      </c>
      <c r="T3841" s="27" t="str">
        <f>IFERROR(_xlfn.XLOOKUP($B3841,'Ownership Metrics'!$A:$A,'Ownership Metrics'!$I:$I),"")</f>
        <v>Tinggi</v>
      </c>
      <c r="U3841" s="27">
        <f>IF(COUNTIFS($B$2:$B3841,$B3841,$D$2:$D3841,$D3841)=1,1,0)</f>
        <v>1</v>
      </c>
      <c r="V3841" s="27">
        <f t="shared" si="178"/>
        <v>1.28</v>
      </c>
      <c r="W3841" s="27">
        <f t="shared" si="179"/>
        <v>5</v>
      </c>
      <c r="X3841" s="27">
        <f t="shared" si="177"/>
        <v>1.2799996159</v>
      </c>
    </row>
    <row r="3842" spans="1:24" x14ac:dyDescent="0.25">
      <c r="A3842" s="26">
        <v>46265</v>
      </c>
      <c r="B3842" s="27" t="s">
        <v>10661</v>
      </c>
      <c r="C3842" s="27" t="s">
        <v>4130</v>
      </c>
      <c r="D3842" s="27" t="s">
        <v>2607</v>
      </c>
      <c r="E3842" s="27" t="s">
        <v>1035</v>
      </c>
      <c r="F3842" s="27" t="s">
        <v>32</v>
      </c>
      <c r="G3842" s="27"/>
      <c r="H3842" s="27" t="s">
        <v>33</v>
      </c>
      <c r="I3842" s="28">
        <v>1986525127</v>
      </c>
      <c r="J3842" s="28">
        <v>0</v>
      </c>
      <c r="K3842" s="28">
        <v>1986525127</v>
      </c>
      <c r="L3842" s="29">
        <v>69.38</v>
      </c>
      <c r="M3842" s="29">
        <f>IFERROR(_xlfn.XLOOKUP($B3842,'Ownership Metrics'!$A:$A,'Ownership Metrics'!$B:$B),"")</f>
        <v>0.46</v>
      </c>
      <c r="N3842" s="28">
        <f>IFERROR(_xlfn.XLOOKUP($B3842,'Ownership Metrics'!$A:$A,'Ownership Metrics'!$C:$C),"")</f>
        <v>5223</v>
      </c>
      <c r="O3842" s="29">
        <f>IFERROR(_xlfn.XLOOKUP($B3842,'Ownership Metrics'!$A:$A,'Ownership Metrics'!$D:$D),"")</f>
        <v>69.38</v>
      </c>
      <c r="P3842" s="29">
        <f>IFERROR(_xlfn.XLOOKUP($B3842,'Ownership Metrics'!$A:$A,'Ownership Metrics'!$E:$E),"")</f>
        <v>93.36</v>
      </c>
      <c r="Q3842" s="30">
        <f>IFERROR(_xlfn.XLOOKUP($B3842,'Ownership Metrics'!$A:$A,'Ownership Metrics'!$F:$F),"")</f>
        <v>6</v>
      </c>
      <c r="R3842" s="30">
        <f>IFERROR(_xlfn.XLOOKUP($B3842,'Ownership Metrics'!$A:$A,'Ownership Metrics'!$G:$G),"")</f>
        <v>71</v>
      </c>
      <c r="S3842" s="27" t="str">
        <f>IFERROR(_xlfn.XLOOKUP($B3842,'Ownership Metrics'!$A:$A,'Ownership Metrics'!$H:$H),"")</f>
        <v>Mayoritas</v>
      </c>
      <c r="T3842" s="27" t="str">
        <f>IFERROR(_xlfn.XLOOKUP($B3842,'Ownership Metrics'!$A:$A,'Ownership Metrics'!$I:$I),"")</f>
        <v>Tinggi</v>
      </c>
      <c r="U3842" s="27">
        <f>IF(COUNTIFS($B$2:$B3842,$B3842,$D$2:$D3842,$D3842)=1,1,0)</f>
        <v>1</v>
      </c>
      <c r="V3842" s="27">
        <f t="shared" si="178"/>
        <v>69.38</v>
      </c>
      <c r="W3842" s="27">
        <f t="shared" si="179"/>
        <v>1</v>
      </c>
      <c r="X3842" s="27">
        <f t="shared" ref="X3842:X3905" si="180">$V3842-(ROW()*0.0000000001)</f>
        <v>69.379999615799989</v>
      </c>
    </row>
    <row r="3843" spans="1:24" x14ac:dyDescent="0.25">
      <c r="A3843" s="26">
        <v>46265</v>
      </c>
      <c r="B3843" s="27" t="s">
        <v>10661</v>
      </c>
      <c r="C3843" s="27" t="s">
        <v>4130</v>
      </c>
      <c r="D3843" s="27" t="s">
        <v>853</v>
      </c>
      <c r="E3843" s="27" t="s">
        <v>72</v>
      </c>
      <c r="F3843" s="27" t="s">
        <v>23</v>
      </c>
      <c r="G3843" s="27"/>
      <c r="H3843" s="27" t="s">
        <v>24</v>
      </c>
      <c r="I3843" s="28">
        <v>31009100</v>
      </c>
      <c r="J3843" s="28">
        <v>0</v>
      </c>
      <c r="K3843" s="28">
        <v>31009100</v>
      </c>
      <c r="L3843" s="29">
        <v>1.08</v>
      </c>
      <c r="M3843" s="29">
        <f>IFERROR(_xlfn.XLOOKUP($B3843,'Ownership Metrics'!$A:$A,'Ownership Metrics'!$B:$B),"")</f>
        <v>0.46</v>
      </c>
      <c r="N3843" s="28">
        <f>IFERROR(_xlfn.XLOOKUP($B3843,'Ownership Metrics'!$A:$A,'Ownership Metrics'!$C:$C),"")</f>
        <v>5223</v>
      </c>
      <c r="O3843" s="29">
        <f>IFERROR(_xlfn.XLOOKUP($B3843,'Ownership Metrics'!$A:$A,'Ownership Metrics'!$D:$D),"")</f>
        <v>69.38</v>
      </c>
      <c r="P3843" s="29">
        <f>IFERROR(_xlfn.XLOOKUP($B3843,'Ownership Metrics'!$A:$A,'Ownership Metrics'!$E:$E),"")</f>
        <v>93.36</v>
      </c>
      <c r="Q3843" s="30">
        <f>IFERROR(_xlfn.XLOOKUP($B3843,'Ownership Metrics'!$A:$A,'Ownership Metrics'!$F:$F),"")</f>
        <v>6</v>
      </c>
      <c r="R3843" s="30">
        <f>IFERROR(_xlfn.XLOOKUP($B3843,'Ownership Metrics'!$A:$A,'Ownership Metrics'!$G:$G),"")</f>
        <v>71</v>
      </c>
      <c r="S3843" s="27" t="str">
        <f>IFERROR(_xlfn.XLOOKUP($B3843,'Ownership Metrics'!$A:$A,'Ownership Metrics'!$H:$H),"")</f>
        <v>Mayoritas</v>
      </c>
      <c r="T3843" s="27" t="str">
        <f>IFERROR(_xlfn.XLOOKUP($B3843,'Ownership Metrics'!$A:$A,'Ownership Metrics'!$I:$I),"")</f>
        <v>Tinggi</v>
      </c>
      <c r="U3843" s="27">
        <f>IF(COUNTIFS($B$2:$B3843,$B3843,$D$2:$D3843,$D3843)=1,1,0)</f>
        <v>1</v>
      </c>
      <c r="V3843" s="27">
        <f t="shared" ref="V3843:V3906" si="181">SUMIFS($L$2:$L$10000,$B$2:$B$10000,$B3843,$D$2:$D$10000,$D3843)</f>
        <v>1.08</v>
      </c>
      <c r="W3843" s="27">
        <f t="shared" ref="W3843:W3906" si="182">COUNTIFS($B$2:$B$10000,$B3843,$U$2:$U$10000,1,$X$2:$X$10000,"&gt;"&amp;$X3843)+1</f>
        <v>6</v>
      </c>
      <c r="X3843" s="27">
        <f t="shared" si="180"/>
        <v>1.0799996157</v>
      </c>
    </row>
    <row r="3844" spans="1:24" x14ac:dyDescent="0.25">
      <c r="A3844" s="26">
        <v>46265</v>
      </c>
      <c r="B3844" s="27" t="s">
        <v>10661</v>
      </c>
      <c r="C3844" s="27" t="s">
        <v>4130</v>
      </c>
      <c r="D3844" s="27" t="s">
        <v>66</v>
      </c>
      <c r="E3844" s="27" t="s">
        <v>67</v>
      </c>
      <c r="F3844" s="27" t="s">
        <v>32</v>
      </c>
      <c r="G3844" s="27"/>
      <c r="H3844" s="27" t="s">
        <v>64</v>
      </c>
      <c r="I3844" s="28">
        <v>136203259</v>
      </c>
      <c r="J3844" s="28">
        <v>0</v>
      </c>
      <c r="K3844" s="28">
        <v>136203259</v>
      </c>
      <c r="L3844" s="29">
        <v>4.76</v>
      </c>
      <c r="M3844" s="29">
        <f>IFERROR(_xlfn.XLOOKUP($B3844,'Ownership Metrics'!$A:$A,'Ownership Metrics'!$B:$B),"")</f>
        <v>0.46</v>
      </c>
      <c r="N3844" s="28">
        <f>IFERROR(_xlfn.XLOOKUP($B3844,'Ownership Metrics'!$A:$A,'Ownership Metrics'!$C:$C),"")</f>
        <v>5223</v>
      </c>
      <c r="O3844" s="29">
        <f>IFERROR(_xlfn.XLOOKUP($B3844,'Ownership Metrics'!$A:$A,'Ownership Metrics'!$D:$D),"")</f>
        <v>69.38</v>
      </c>
      <c r="P3844" s="29">
        <f>IFERROR(_xlfn.XLOOKUP($B3844,'Ownership Metrics'!$A:$A,'Ownership Metrics'!$E:$E),"")</f>
        <v>93.36</v>
      </c>
      <c r="Q3844" s="30">
        <f>IFERROR(_xlfn.XLOOKUP($B3844,'Ownership Metrics'!$A:$A,'Ownership Metrics'!$F:$F),"")</f>
        <v>6</v>
      </c>
      <c r="R3844" s="30">
        <f>IFERROR(_xlfn.XLOOKUP($B3844,'Ownership Metrics'!$A:$A,'Ownership Metrics'!$G:$G),"")</f>
        <v>71</v>
      </c>
      <c r="S3844" s="27" t="str">
        <f>IFERROR(_xlfn.XLOOKUP($B3844,'Ownership Metrics'!$A:$A,'Ownership Metrics'!$H:$H),"")</f>
        <v>Mayoritas</v>
      </c>
      <c r="T3844" s="27" t="str">
        <f>IFERROR(_xlfn.XLOOKUP($B3844,'Ownership Metrics'!$A:$A,'Ownership Metrics'!$I:$I),"")</f>
        <v>Tinggi</v>
      </c>
      <c r="U3844" s="27">
        <f>IF(COUNTIFS($B$2:$B3844,$B3844,$D$2:$D3844,$D3844)=1,1,0)</f>
        <v>1</v>
      </c>
      <c r="V3844" s="27">
        <f t="shared" si="181"/>
        <v>4.76</v>
      </c>
      <c r="W3844" s="27">
        <f t="shared" si="182"/>
        <v>3</v>
      </c>
      <c r="X3844" s="27">
        <f t="shared" si="180"/>
        <v>4.7599996156</v>
      </c>
    </row>
    <row r="3845" spans="1:24" x14ac:dyDescent="0.25">
      <c r="A3845" s="26">
        <v>46265</v>
      </c>
      <c r="B3845" s="27" t="s">
        <v>10662</v>
      </c>
      <c r="C3845" s="27" t="s">
        <v>4135</v>
      </c>
      <c r="D3845" s="27" t="s">
        <v>4136</v>
      </c>
      <c r="E3845" s="27" t="s">
        <v>22</v>
      </c>
      <c r="F3845" s="27" t="s">
        <v>32</v>
      </c>
      <c r="G3845" s="27"/>
      <c r="H3845" s="27"/>
      <c r="I3845" s="28">
        <v>0</v>
      </c>
      <c r="J3845" s="28">
        <v>150060000</v>
      </c>
      <c r="K3845" s="28">
        <v>150060000</v>
      </c>
      <c r="L3845" s="29">
        <v>28.85</v>
      </c>
      <c r="M3845" s="29">
        <f>IFERROR(_xlfn.XLOOKUP($B3845,'Ownership Metrics'!$A:$A,'Ownership Metrics'!$B:$B),"")</f>
        <v>7.5</v>
      </c>
      <c r="N3845" s="28">
        <f>IFERROR(_xlfn.XLOOKUP($B3845,'Ownership Metrics'!$A:$A,'Ownership Metrics'!$C:$C),"")</f>
        <v>1809</v>
      </c>
      <c r="O3845" s="29">
        <f>IFERROR(_xlfn.XLOOKUP($B3845,'Ownership Metrics'!$A:$A,'Ownership Metrics'!$D:$D),"")</f>
        <v>28.85</v>
      </c>
      <c r="P3845" s="29">
        <f>IFERROR(_xlfn.XLOOKUP($B3845,'Ownership Metrics'!$A:$A,'Ownership Metrics'!$E:$E),"")</f>
        <v>62.58</v>
      </c>
      <c r="Q3845" s="30">
        <f>IFERROR(_xlfn.XLOOKUP($B3845,'Ownership Metrics'!$A:$A,'Ownership Metrics'!$F:$F),"")</f>
        <v>12</v>
      </c>
      <c r="R3845" s="30">
        <f>IFERROR(_xlfn.XLOOKUP($B3845,'Ownership Metrics'!$A:$A,'Ownership Metrics'!$G:$G),"")</f>
        <v>38</v>
      </c>
      <c r="S3845" s="27" t="str">
        <f>IFERROR(_xlfn.XLOOKUP($B3845,'Ownership Metrics'!$A:$A,'Ownership Metrics'!$H:$H),"")</f>
        <v>Oligopoli</v>
      </c>
      <c r="T3845" s="27" t="str">
        <f>IFERROR(_xlfn.XLOOKUP($B3845,'Ownership Metrics'!$A:$A,'Ownership Metrics'!$I:$I),"")</f>
        <v>Sedang</v>
      </c>
      <c r="U3845" s="27">
        <f>IF(COUNTIFS($B$2:$B3845,$B3845,$D$2:$D3845,$D3845)=1,1,0)</f>
        <v>1</v>
      </c>
      <c r="V3845" s="27">
        <f t="shared" si="181"/>
        <v>28.85</v>
      </c>
      <c r="W3845" s="27">
        <f t="shared" si="182"/>
        <v>1</v>
      </c>
      <c r="X3845" s="27">
        <f t="shared" si="180"/>
        <v>28.8499996155</v>
      </c>
    </row>
    <row r="3846" spans="1:24" x14ac:dyDescent="0.25">
      <c r="A3846" s="26">
        <v>46265</v>
      </c>
      <c r="B3846" s="27" t="s">
        <v>10662</v>
      </c>
      <c r="C3846" s="27" t="s">
        <v>4135</v>
      </c>
      <c r="D3846" s="27" t="s">
        <v>4137</v>
      </c>
      <c r="E3846" s="27" t="s">
        <v>22</v>
      </c>
      <c r="F3846" s="27" t="s">
        <v>32</v>
      </c>
      <c r="G3846" s="27"/>
      <c r="H3846" s="27"/>
      <c r="I3846" s="28">
        <v>0</v>
      </c>
      <c r="J3846" s="28">
        <v>150060000</v>
      </c>
      <c r="K3846" s="28">
        <v>150060000</v>
      </c>
      <c r="L3846" s="29">
        <v>28.85</v>
      </c>
      <c r="M3846" s="29">
        <f>IFERROR(_xlfn.XLOOKUP($B3846,'Ownership Metrics'!$A:$A,'Ownership Metrics'!$B:$B),"")</f>
        <v>7.5</v>
      </c>
      <c r="N3846" s="28">
        <f>IFERROR(_xlfn.XLOOKUP($B3846,'Ownership Metrics'!$A:$A,'Ownership Metrics'!$C:$C),"")</f>
        <v>1809</v>
      </c>
      <c r="O3846" s="29">
        <f>IFERROR(_xlfn.XLOOKUP($B3846,'Ownership Metrics'!$A:$A,'Ownership Metrics'!$D:$D),"")</f>
        <v>28.85</v>
      </c>
      <c r="P3846" s="29">
        <f>IFERROR(_xlfn.XLOOKUP($B3846,'Ownership Metrics'!$A:$A,'Ownership Metrics'!$E:$E),"")</f>
        <v>62.58</v>
      </c>
      <c r="Q3846" s="30">
        <f>IFERROR(_xlfn.XLOOKUP($B3846,'Ownership Metrics'!$A:$A,'Ownership Metrics'!$F:$F),"")</f>
        <v>12</v>
      </c>
      <c r="R3846" s="30">
        <f>IFERROR(_xlfn.XLOOKUP($B3846,'Ownership Metrics'!$A:$A,'Ownership Metrics'!$G:$G),"")</f>
        <v>38</v>
      </c>
      <c r="S3846" s="27" t="str">
        <f>IFERROR(_xlfn.XLOOKUP($B3846,'Ownership Metrics'!$A:$A,'Ownership Metrics'!$H:$H),"")</f>
        <v>Oligopoli</v>
      </c>
      <c r="T3846" s="27" t="str">
        <f>IFERROR(_xlfn.XLOOKUP($B3846,'Ownership Metrics'!$A:$A,'Ownership Metrics'!$I:$I),"")</f>
        <v>Sedang</v>
      </c>
      <c r="U3846" s="27">
        <f>IF(COUNTIFS($B$2:$B3846,$B3846,$D$2:$D3846,$D3846)=1,1,0)</f>
        <v>1</v>
      </c>
      <c r="V3846" s="27">
        <f t="shared" si="181"/>
        <v>28.85</v>
      </c>
      <c r="W3846" s="27">
        <f t="shared" si="182"/>
        <v>2</v>
      </c>
      <c r="X3846" s="27">
        <f t="shared" si="180"/>
        <v>28.849999615400002</v>
      </c>
    </row>
    <row r="3847" spans="1:24" x14ac:dyDescent="0.25">
      <c r="A3847" s="26">
        <v>46265</v>
      </c>
      <c r="B3847" s="27" t="s">
        <v>10662</v>
      </c>
      <c r="C3847" s="27" t="s">
        <v>4135</v>
      </c>
      <c r="D3847" s="27" t="s">
        <v>4138</v>
      </c>
      <c r="E3847" s="27" t="s">
        <v>22</v>
      </c>
      <c r="F3847" s="27" t="s">
        <v>32</v>
      </c>
      <c r="G3847" s="27"/>
      <c r="H3847" s="27" t="s">
        <v>64</v>
      </c>
      <c r="I3847" s="28">
        <v>20000000</v>
      </c>
      <c r="J3847" s="28">
        <v>0</v>
      </c>
      <c r="K3847" s="28">
        <v>20000000</v>
      </c>
      <c r="L3847" s="29">
        <v>3.84</v>
      </c>
      <c r="M3847" s="29">
        <f>IFERROR(_xlfn.XLOOKUP($B3847,'Ownership Metrics'!$A:$A,'Ownership Metrics'!$B:$B),"")</f>
        <v>7.5</v>
      </c>
      <c r="N3847" s="28">
        <f>IFERROR(_xlfn.XLOOKUP($B3847,'Ownership Metrics'!$A:$A,'Ownership Metrics'!$C:$C),"")</f>
        <v>1809</v>
      </c>
      <c r="O3847" s="29">
        <f>IFERROR(_xlfn.XLOOKUP($B3847,'Ownership Metrics'!$A:$A,'Ownership Metrics'!$D:$D),"")</f>
        <v>28.85</v>
      </c>
      <c r="P3847" s="29">
        <f>IFERROR(_xlfn.XLOOKUP($B3847,'Ownership Metrics'!$A:$A,'Ownership Metrics'!$E:$E),"")</f>
        <v>62.58</v>
      </c>
      <c r="Q3847" s="30">
        <f>IFERROR(_xlfn.XLOOKUP($B3847,'Ownership Metrics'!$A:$A,'Ownership Metrics'!$F:$F),"")</f>
        <v>12</v>
      </c>
      <c r="R3847" s="30">
        <f>IFERROR(_xlfn.XLOOKUP($B3847,'Ownership Metrics'!$A:$A,'Ownership Metrics'!$G:$G),"")</f>
        <v>38</v>
      </c>
      <c r="S3847" s="27" t="str">
        <f>IFERROR(_xlfn.XLOOKUP($B3847,'Ownership Metrics'!$A:$A,'Ownership Metrics'!$H:$H),"")</f>
        <v>Oligopoli</v>
      </c>
      <c r="T3847" s="27" t="str">
        <f>IFERROR(_xlfn.XLOOKUP($B3847,'Ownership Metrics'!$A:$A,'Ownership Metrics'!$I:$I),"")</f>
        <v>Sedang</v>
      </c>
      <c r="U3847" s="27">
        <f>IF(COUNTIFS($B$2:$B3847,$B3847,$D$2:$D3847,$D3847)=1,1,0)</f>
        <v>1</v>
      </c>
      <c r="V3847" s="27">
        <f t="shared" si="181"/>
        <v>3.84</v>
      </c>
      <c r="W3847" s="27">
        <f t="shared" si="182"/>
        <v>8</v>
      </c>
      <c r="X3847" s="27">
        <f t="shared" si="180"/>
        <v>3.8399996153</v>
      </c>
    </row>
    <row r="3848" spans="1:24" x14ac:dyDescent="0.25">
      <c r="A3848" s="26">
        <v>46265</v>
      </c>
      <c r="B3848" s="27" t="s">
        <v>10662</v>
      </c>
      <c r="C3848" s="27" t="s">
        <v>4135</v>
      </c>
      <c r="D3848" s="27" t="s">
        <v>4139</v>
      </c>
      <c r="E3848" s="27" t="s">
        <v>22</v>
      </c>
      <c r="F3848" s="27" t="s">
        <v>32</v>
      </c>
      <c r="G3848" s="27"/>
      <c r="H3848" s="27"/>
      <c r="I3848" s="28">
        <v>0</v>
      </c>
      <c r="J3848" s="28">
        <v>24490000</v>
      </c>
      <c r="K3848" s="28">
        <v>24490000</v>
      </c>
      <c r="L3848" s="29">
        <v>4.71</v>
      </c>
      <c r="M3848" s="29">
        <f>IFERROR(_xlfn.XLOOKUP($B3848,'Ownership Metrics'!$A:$A,'Ownership Metrics'!$B:$B),"")</f>
        <v>7.5</v>
      </c>
      <c r="N3848" s="28">
        <f>IFERROR(_xlfn.XLOOKUP($B3848,'Ownership Metrics'!$A:$A,'Ownership Metrics'!$C:$C),"")</f>
        <v>1809</v>
      </c>
      <c r="O3848" s="29">
        <f>IFERROR(_xlfn.XLOOKUP($B3848,'Ownership Metrics'!$A:$A,'Ownership Metrics'!$D:$D),"")</f>
        <v>28.85</v>
      </c>
      <c r="P3848" s="29">
        <f>IFERROR(_xlfn.XLOOKUP($B3848,'Ownership Metrics'!$A:$A,'Ownership Metrics'!$E:$E),"")</f>
        <v>62.58</v>
      </c>
      <c r="Q3848" s="30">
        <f>IFERROR(_xlfn.XLOOKUP($B3848,'Ownership Metrics'!$A:$A,'Ownership Metrics'!$F:$F),"")</f>
        <v>12</v>
      </c>
      <c r="R3848" s="30">
        <f>IFERROR(_xlfn.XLOOKUP($B3848,'Ownership Metrics'!$A:$A,'Ownership Metrics'!$G:$G),"")</f>
        <v>38</v>
      </c>
      <c r="S3848" s="27" t="str">
        <f>IFERROR(_xlfn.XLOOKUP($B3848,'Ownership Metrics'!$A:$A,'Ownership Metrics'!$H:$H),"")</f>
        <v>Oligopoli</v>
      </c>
      <c r="T3848" s="27" t="str">
        <f>IFERROR(_xlfn.XLOOKUP($B3848,'Ownership Metrics'!$A:$A,'Ownership Metrics'!$I:$I),"")</f>
        <v>Sedang</v>
      </c>
      <c r="U3848" s="27">
        <f>IF(COUNTIFS($B$2:$B3848,$B3848,$D$2:$D3848,$D3848)=1,1,0)</f>
        <v>1</v>
      </c>
      <c r="V3848" s="27">
        <f t="shared" si="181"/>
        <v>4.71</v>
      </c>
      <c r="W3848" s="27">
        <f t="shared" si="182"/>
        <v>5</v>
      </c>
      <c r="X3848" s="27">
        <f t="shared" si="180"/>
        <v>4.7099996152000001</v>
      </c>
    </row>
    <row r="3849" spans="1:24" x14ac:dyDescent="0.25">
      <c r="A3849" s="26">
        <v>46265</v>
      </c>
      <c r="B3849" s="27" t="s">
        <v>10662</v>
      </c>
      <c r="C3849" s="27" t="s">
        <v>4135</v>
      </c>
      <c r="D3849" s="27" t="s">
        <v>4140</v>
      </c>
      <c r="E3849" s="27" t="s">
        <v>22</v>
      </c>
      <c r="F3849" s="27" t="s">
        <v>32</v>
      </c>
      <c r="G3849" s="27"/>
      <c r="H3849" s="27" t="s">
        <v>64</v>
      </c>
      <c r="I3849" s="28">
        <v>12700000</v>
      </c>
      <c r="J3849" s="28">
        <v>10445000</v>
      </c>
      <c r="K3849" s="28">
        <v>23145000</v>
      </c>
      <c r="L3849" s="29">
        <v>4.45</v>
      </c>
      <c r="M3849" s="29">
        <f>IFERROR(_xlfn.XLOOKUP($B3849,'Ownership Metrics'!$A:$A,'Ownership Metrics'!$B:$B),"")</f>
        <v>7.5</v>
      </c>
      <c r="N3849" s="28">
        <f>IFERROR(_xlfn.XLOOKUP($B3849,'Ownership Metrics'!$A:$A,'Ownership Metrics'!$C:$C),"")</f>
        <v>1809</v>
      </c>
      <c r="O3849" s="29">
        <f>IFERROR(_xlfn.XLOOKUP($B3849,'Ownership Metrics'!$A:$A,'Ownership Metrics'!$D:$D),"")</f>
        <v>28.85</v>
      </c>
      <c r="P3849" s="29">
        <f>IFERROR(_xlfn.XLOOKUP($B3849,'Ownership Metrics'!$A:$A,'Ownership Metrics'!$E:$E),"")</f>
        <v>62.58</v>
      </c>
      <c r="Q3849" s="30">
        <f>IFERROR(_xlfn.XLOOKUP($B3849,'Ownership Metrics'!$A:$A,'Ownership Metrics'!$F:$F),"")</f>
        <v>12</v>
      </c>
      <c r="R3849" s="30">
        <f>IFERROR(_xlfn.XLOOKUP($B3849,'Ownership Metrics'!$A:$A,'Ownership Metrics'!$G:$G),"")</f>
        <v>38</v>
      </c>
      <c r="S3849" s="27" t="str">
        <f>IFERROR(_xlfn.XLOOKUP($B3849,'Ownership Metrics'!$A:$A,'Ownership Metrics'!$H:$H),"")</f>
        <v>Oligopoli</v>
      </c>
      <c r="T3849" s="27" t="str">
        <f>IFERROR(_xlfn.XLOOKUP($B3849,'Ownership Metrics'!$A:$A,'Ownership Metrics'!$I:$I),"")</f>
        <v>Sedang</v>
      </c>
      <c r="U3849" s="27">
        <f>IF(COUNTIFS($B$2:$B3849,$B3849,$D$2:$D3849,$D3849)=1,1,0)</f>
        <v>1</v>
      </c>
      <c r="V3849" s="27">
        <f t="shared" si="181"/>
        <v>4.45</v>
      </c>
      <c r="W3849" s="27">
        <f t="shared" si="182"/>
        <v>7</v>
      </c>
      <c r="X3849" s="27">
        <f t="shared" si="180"/>
        <v>4.4499996151000003</v>
      </c>
    </row>
    <row r="3850" spans="1:24" x14ac:dyDescent="0.25">
      <c r="A3850" s="26">
        <v>46265</v>
      </c>
      <c r="B3850" s="27" t="s">
        <v>10662</v>
      </c>
      <c r="C3850" s="27" t="s">
        <v>4135</v>
      </c>
      <c r="D3850" s="27" t="s">
        <v>4141</v>
      </c>
      <c r="E3850" s="27" t="s">
        <v>35</v>
      </c>
      <c r="F3850" s="27" t="s">
        <v>23</v>
      </c>
      <c r="G3850" s="27" t="s">
        <v>36</v>
      </c>
      <c r="H3850" s="27" t="s">
        <v>24</v>
      </c>
      <c r="I3850" s="28">
        <v>5869300</v>
      </c>
      <c r="J3850" s="28">
        <v>0</v>
      </c>
      <c r="K3850" s="28">
        <v>5869300</v>
      </c>
      <c r="L3850" s="29">
        <v>1.1299999999999999</v>
      </c>
      <c r="M3850" s="29">
        <f>IFERROR(_xlfn.XLOOKUP($B3850,'Ownership Metrics'!$A:$A,'Ownership Metrics'!$B:$B),"")</f>
        <v>7.5</v>
      </c>
      <c r="N3850" s="28">
        <f>IFERROR(_xlfn.XLOOKUP($B3850,'Ownership Metrics'!$A:$A,'Ownership Metrics'!$C:$C),"")</f>
        <v>1809</v>
      </c>
      <c r="O3850" s="29">
        <f>IFERROR(_xlfn.XLOOKUP($B3850,'Ownership Metrics'!$A:$A,'Ownership Metrics'!$D:$D),"")</f>
        <v>28.85</v>
      </c>
      <c r="P3850" s="29">
        <f>IFERROR(_xlfn.XLOOKUP($B3850,'Ownership Metrics'!$A:$A,'Ownership Metrics'!$E:$E),"")</f>
        <v>62.58</v>
      </c>
      <c r="Q3850" s="30">
        <f>IFERROR(_xlfn.XLOOKUP($B3850,'Ownership Metrics'!$A:$A,'Ownership Metrics'!$F:$F),"")</f>
        <v>12</v>
      </c>
      <c r="R3850" s="30">
        <f>IFERROR(_xlfn.XLOOKUP($B3850,'Ownership Metrics'!$A:$A,'Ownership Metrics'!$G:$G),"")</f>
        <v>38</v>
      </c>
      <c r="S3850" s="27" t="str">
        <f>IFERROR(_xlfn.XLOOKUP($B3850,'Ownership Metrics'!$A:$A,'Ownership Metrics'!$H:$H),"")</f>
        <v>Oligopoli</v>
      </c>
      <c r="T3850" s="27" t="str">
        <f>IFERROR(_xlfn.XLOOKUP($B3850,'Ownership Metrics'!$A:$A,'Ownership Metrics'!$I:$I),"")</f>
        <v>Sedang</v>
      </c>
      <c r="U3850" s="27">
        <f>IF(COUNTIFS($B$2:$B3850,$B3850,$D$2:$D3850,$D3850)=1,1,0)</f>
        <v>1</v>
      </c>
      <c r="V3850" s="27">
        <f t="shared" si="181"/>
        <v>1.1299999999999999</v>
      </c>
      <c r="W3850" s="27">
        <f t="shared" si="182"/>
        <v>11</v>
      </c>
      <c r="X3850" s="27">
        <f t="shared" si="180"/>
        <v>1.1299996149999998</v>
      </c>
    </row>
    <row r="3851" spans="1:24" x14ac:dyDescent="0.25">
      <c r="A3851" s="26">
        <v>46265</v>
      </c>
      <c r="B3851" s="27" t="s">
        <v>10662</v>
      </c>
      <c r="C3851" s="27" t="s">
        <v>4135</v>
      </c>
      <c r="D3851" s="27" t="s">
        <v>4142</v>
      </c>
      <c r="E3851" s="27" t="s">
        <v>35</v>
      </c>
      <c r="F3851" s="27" t="s">
        <v>32</v>
      </c>
      <c r="G3851" s="27" t="s">
        <v>181</v>
      </c>
      <c r="H3851" s="27"/>
      <c r="I3851" s="28">
        <v>5850800</v>
      </c>
      <c r="J3851" s="28">
        <v>0</v>
      </c>
      <c r="K3851" s="28">
        <v>5850800</v>
      </c>
      <c r="L3851" s="29">
        <v>1.1200000000000001</v>
      </c>
      <c r="M3851" s="29">
        <f>IFERROR(_xlfn.XLOOKUP($B3851,'Ownership Metrics'!$A:$A,'Ownership Metrics'!$B:$B),"")</f>
        <v>7.5</v>
      </c>
      <c r="N3851" s="28">
        <f>IFERROR(_xlfn.XLOOKUP($B3851,'Ownership Metrics'!$A:$A,'Ownership Metrics'!$C:$C),"")</f>
        <v>1809</v>
      </c>
      <c r="O3851" s="29">
        <f>IFERROR(_xlfn.XLOOKUP($B3851,'Ownership Metrics'!$A:$A,'Ownership Metrics'!$D:$D),"")</f>
        <v>28.85</v>
      </c>
      <c r="P3851" s="29">
        <f>IFERROR(_xlfn.XLOOKUP($B3851,'Ownership Metrics'!$A:$A,'Ownership Metrics'!$E:$E),"")</f>
        <v>62.58</v>
      </c>
      <c r="Q3851" s="30">
        <f>IFERROR(_xlfn.XLOOKUP($B3851,'Ownership Metrics'!$A:$A,'Ownership Metrics'!$F:$F),"")</f>
        <v>12</v>
      </c>
      <c r="R3851" s="30">
        <f>IFERROR(_xlfn.XLOOKUP($B3851,'Ownership Metrics'!$A:$A,'Ownership Metrics'!$G:$G),"")</f>
        <v>38</v>
      </c>
      <c r="S3851" s="27" t="str">
        <f>IFERROR(_xlfn.XLOOKUP($B3851,'Ownership Metrics'!$A:$A,'Ownership Metrics'!$H:$H),"")</f>
        <v>Oligopoli</v>
      </c>
      <c r="T3851" s="27" t="str">
        <f>IFERROR(_xlfn.XLOOKUP($B3851,'Ownership Metrics'!$A:$A,'Ownership Metrics'!$I:$I),"")</f>
        <v>Sedang</v>
      </c>
      <c r="U3851" s="27">
        <f>IF(COUNTIFS($B$2:$B3851,$B3851,$D$2:$D3851,$D3851)=1,1,0)</f>
        <v>1</v>
      </c>
      <c r="V3851" s="27">
        <f t="shared" si="181"/>
        <v>1.1200000000000001</v>
      </c>
      <c r="W3851" s="27">
        <f t="shared" si="182"/>
        <v>12</v>
      </c>
      <c r="X3851" s="27">
        <f t="shared" si="180"/>
        <v>1.1199996149</v>
      </c>
    </row>
    <row r="3852" spans="1:24" x14ac:dyDescent="0.25">
      <c r="A3852" s="26">
        <v>46265</v>
      </c>
      <c r="B3852" s="27" t="s">
        <v>10662</v>
      </c>
      <c r="C3852" s="27" t="s">
        <v>4135</v>
      </c>
      <c r="D3852" s="27" t="s">
        <v>4143</v>
      </c>
      <c r="E3852" s="27" t="s">
        <v>35</v>
      </c>
      <c r="F3852" s="27" t="s">
        <v>32</v>
      </c>
      <c r="G3852" s="27" t="s">
        <v>181</v>
      </c>
      <c r="H3852" s="27" t="s">
        <v>64</v>
      </c>
      <c r="I3852" s="28">
        <v>0</v>
      </c>
      <c r="J3852" s="28">
        <v>25362000</v>
      </c>
      <c r="K3852" s="28">
        <v>25362000</v>
      </c>
      <c r="L3852" s="29">
        <v>4.88</v>
      </c>
      <c r="M3852" s="29">
        <f>IFERROR(_xlfn.XLOOKUP($B3852,'Ownership Metrics'!$A:$A,'Ownership Metrics'!$B:$B),"")</f>
        <v>7.5</v>
      </c>
      <c r="N3852" s="28">
        <f>IFERROR(_xlfn.XLOOKUP($B3852,'Ownership Metrics'!$A:$A,'Ownership Metrics'!$C:$C),"")</f>
        <v>1809</v>
      </c>
      <c r="O3852" s="29">
        <f>IFERROR(_xlfn.XLOOKUP($B3852,'Ownership Metrics'!$A:$A,'Ownership Metrics'!$D:$D),"")</f>
        <v>28.85</v>
      </c>
      <c r="P3852" s="29">
        <f>IFERROR(_xlfn.XLOOKUP($B3852,'Ownership Metrics'!$A:$A,'Ownership Metrics'!$E:$E),"")</f>
        <v>62.58</v>
      </c>
      <c r="Q3852" s="30">
        <f>IFERROR(_xlfn.XLOOKUP($B3852,'Ownership Metrics'!$A:$A,'Ownership Metrics'!$F:$F),"")</f>
        <v>12</v>
      </c>
      <c r="R3852" s="30">
        <f>IFERROR(_xlfn.XLOOKUP($B3852,'Ownership Metrics'!$A:$A,'Ownership Metrics'!$G:$G),"")</f>
        <v>38</v>
      </c>
      <c r="S3852" s="27" t="str">
        <f>IFERROR(_xlfn.XLOOKUP($B3852,'Ownership Metrics'!$A:$A,'Ownership Metrics'!$H:$H),"")</f>
        <v>Oligopoli</v>
      </c>
      <c r="T3852" s="27" t="str">
        <f>IFERROR(_xlfn.XLOOKUP($B3852,'Ownership Metrics'!$A:$A,'Ownership Metrics'!$I:$I),"")</f>
        <v>Sedang</v>
      </c>
      <c r="U3852" s="27">
        <f>IF(COUNTIFS($B$2:$B3852,$B3852,$D$2:$D3852,$D3852)=1,1,0)</f>
        <v>1</v>
      </c>
      <c r="V3852" s="27">
        <f t="shared" si="181"/>
        <v>4.88</v>
      </c>
      <c r="W3852" s="27">
        <f t="shared" si="182"/>
        <v>3</v>
      </c>
      <c r="X3852" s="27">
        <f t="shared" si="180"/>
        <v>4.8799996148</v>
      </c>
    </row>
    <row r="3853" spans="1:24" x14ac:dyDescent="0.25">
      <c r="A3853" s="26">
        <v>46265</v>
      </c>
      <c r="B3853" s="27" t="s">
        <v>10662</v>
      </c>
      <c r="C3853" s="27" t="s">
        <v>4135</v>
      </c>
      <c r="D3853" s="27" t="s">
        <v>4144</v>
      </c>
      <c r="E3853" s="27" t="s">
        <v>35</v>
      </c>
      <c r="F3853" s="27" t="s">
        <v>32</v>
      </c>
      <c r="G3853" s="27" t="s">
        <v>181</v>
      </c>
      <c r="H3853" s="27" t="s">
        <v>64</v>
      </c>
      <c r="I3853" s="28">
        <v>20000000</v>
      </c>
      <c r="J3853" s="28">
        <v>0</v>
      </c>
      <c r="K3853" s="28">
        <v>20000000</v>
      </c>
      <c r="L3853" s="29">
        <v>3.84</v>
      </c>
      <c r="M3853" s="29">
        <f>IFERROR(_xlfn.XLOOKUP($B3853,'Ownership Metrics'!$A:$A,'Ownership Metrics'!$B:$B),"")</f>
        <v>7.5</v>
      </c>
      <c r="N3853" s="28">
        <f>IFERROR(_xlfn.XLOOKUP($B3853,'Ownership Metrics'!$A:$A,'Ownership Metrics'!$C:$C),"")</f>
        <v>1809</v>
      </c>
      <c r="O3853" s="29">
        <f>IFERROR(_xlfn.XLOOKUP($B3853,'Ownership Metrics'!$A:$A,'Ownership Metrics'!$D:$D),"")</f>
        <v>28.85</v>
      </c>
      <c r="P3853" s="29">
        <f>IFERROR(_xlfn.XLOOKUP($B3853,'Ownership Metrics'!$A:$A,'Ownership Metrics'!$E:$E),"")</f>
        <v>62.58</v>
      </c>
      <c r="Q3853" s="30">
        <f>IFERROR(_xlfn.XLOOKUP($B3853,'Ownership Metrics'!$A:$A,'Ownership Metrics'!$F:$F),"")</f>
        <v>12</v>
      </c>
      <c r="R3853" s="30">
        <f>IFERROR(_xlfn.XLOOKUP($B3853,'Ownership Metrics'!$A:$A,'Ownership Metrics'!$G:$G),"")</f>
        <v>38</v>
      </c>
      <c r="S3853" s="27" t="str">
        <f>IFERROR(_xlfn.XLOOKUP($B3853,'Ownership Metrics'!$A:$A,'Ownership Metrics'!$H:$H),"")</f>
        <v>Oligopoli</v>
      </c>
      <c r="T3853" s="27" t="str">
        <f>IFERROR(_xlfn.XLOOKUP($B3853,'Ownership Metrics'!$A:$A,'Ownership Metrics'!$I:$I),"")</f>
        <v>Sedang</v>
      </c>
      <c r="U3853" s="27">
        <f>IF(COUNTIFS($B$2:$B3853,$B3853,$D$2:$D3853,$D3853)=1,1,0)</f>
        <v>1</v>
      </c>
      <c r="V3853" s="27">
        <f t="shared" si="181"/>
        <v>3.84</v>
      </c>
      <c r="W3853" s="27">
        <f t="shared" si="182"/>
        <v>9</v>
      </c>
      <c r="X3853" s="27">
        <f t="shared" si="180"/>
        <v>3.8399996147</v>
      </c>
    </row>
    <row r="3854" spans="1:24" x14ac:dyDescent="0.25">
      <c r="A3854" s="26">
        <v>46265</v>
      </c>
      <c r="B3854" s="27" t="s">
        <v>10662</v>
      </c>
      <c r="C3854" s="27" t="s">
        <v>4135</v>
      </c>
      <c r="D3854" s="27" t="s">
        <v>4145</v>
      </c>
      <c r="E3854" s="27" t="s">
        <v>35</v>
      </c>
      <c r="F3854" s="27" t="s">
        <v>32</v>
      </c>
      <c r="G3854" s="27" t="s">
        <v>181</v>
      </c>
      <c r="H3854" s="27" t="s">
        <v>64</v>
      </c>
      <c r="I3854" s="28">
        <v>0</v>
      </c>
      <c r="J3854" s="28">
        <v>25000000</v>
      </c>
      <c r="K3854" s="28">
        <v>25000000</v>
      </c>
      <c r="L3854" s="29">
        <v>4.8099999999999996</v>
      </c>
      <c r="M3854" s="29">
        <f>IFERROR(_xlfn.XLOOKUP($B3854,'Ownership Metrics'!$A:$A,'Ownership Metrics'!$B:$B),"")</f>
        <v>7.5</v>
      </c>
      <c r="N3854" s="28">
        <f>IFERROR(_xlfn.XLOOKUP($B3854,'Ownership Metrics'!$A:$A,'Ownership Metrics'!$C:$C),"")</f>
        <v>1809</v>
      </c>
      <c r="O3854" s="29">
        <f>IFERROR(_xlfn.XLOOKUP($B3854,'Ownership Metrics'!$A:$A,'Ownership Metrics'!$D:$D),"")</f>
        <v>28.85</v>
      </c>
      <c r="P3854" s="29">
        <f>IFERROR(_xlfn.XLOOKUP($B3854,'Ownership Metrics'!$A:$A,'Ownership Metrics'!$E:$E),"")</f>
        <v>62.58</v>
      </c>
      <c r="Q3854" s="30">
        <f>IFERROR(_xlfn.XLOOKUP($B3854,'Ownership Metrics'!$A:$A,'Ownership Metrics'!$F:$F),"")</f>
        <v>12</v>
      </c>
      <c r="R3854" s="30">
        <f>IFERROR(_xlfn.XLOOKUP($B3854,'Ownership Metrics'!$A:$A,'Ownership Metrics'!$G:$G),"")</f>
        <v>38</v>
      </c>
      <c r="S3854" s="27" t="str">
        <f>IFERROR(_xlfn.XLOOKUP($B3854,'Ownership Metrics'!$A:$A,'Ownership Metrics'!$H:$H),"")</f>
        <v>Oligopoli</v>
      </c>
      <c r="T3854" s="27" t="str">
        <f>IFERROR(_xlfn.XLOOKUP($B3854,'Ownership Metrics'!$A:$A,'Ownership Metrics'!$I:$I),"")</f>
        <v>Sedang</v>
      </c>
      <c r="U3854" s="27">
        <f>IF(COUNTIFS($B$2:$B3854,$B3854,$D$2:$D3854,$D3854)=1,1,0)</f>
        <v>1</v>
      </c>
      <c r="V3854" s="27">
        <f t="shared" si="181"/>
        <v>4.8099999999999996</v>
      </c>
      <c r="W3854" s="27">
        <f t="shared" si="182"/>
        <v>4</v>
      </c>
      <c r="X3854" s="27">
        <f t="shared" si="180"/>
        <v>4.8099996145999997</v>
      </c>
    </row>
    <row r="3855" spans="1:24" x14ac:dyDescent="0.25">
      <c r="A3855" s="26">
        <v>46265</v>
      </c>
      <c r="B3855" s="27" t="s">
        <v>10662</v>
      </c>
      <c r="C3855" s="27" t="s">
        <v>4135</v>
      </c>
      <c r="D3855" s="27" t="s">
        <v>4146</v>
      </c>
      <c r="E3855" s="27" t="s">
        <v>35</v>
      </c>
      <c r="F3855" s="27" t="s">
        <v>32</v>
      </c>
      <c r="G3855" s="27" t="s">
        <v>181</v>
      </c>
      <c r="H3855" s="27" t="s">
        <v>64</v>
      </c>
      <c r="I3855" s="28">
        <v>110000</v>
      </c>
      <c r="J3855" s="28">
        <v>7205000</v>
      </c>
      <c r="K3855" s="28">
        <v>7315000</v>
      </c>
      <c r="L3855" s="29">
        <v>1.41</v>
      </c>
      <c r="M3855" s="29">
        <f>IFERROR(_xlfn.XLOOKUP($B3855,'Ownership Metrics'!$A:$A,'Ownership Metrics'!$B:$B),"")</f>
        <v>7.5</v>
      </c>
      <c r="N3855" s="28">
        <f>IFERROR(_xlfn.XLOOKUP($B3855,'Ownership Metrics'!$A:$A,'Ownership Metrics'!$C:$C),"")</f>
        <v>1809</v>
      </c>
      <c r="O3855" s="29">
        <f>IFERROR(_xlfn.XLOOKUP($B3855,'Ownership Metrics'!$A:$A,'Ownership Metrics'!$D:$D),"")</f>
        <v>28.85</v>
      </c>
      <c r="P3855" s="29">
        <f>IFERROR(_xlfn.XLOOKUP($B3855,'Ownership Metrics'!$A:$A,'Ownership Metrics'!$E:$E),"")</f>
        <v>62.58</v>
      </c>
      <c r="Q3855" s="30">
        <f>IFERROR(_xlfn.XLOOKUP($B3855,'Ownership Metrics'!$A:$A,'Ownership Metrics'!$F:$F),"")</f>
        <v>12</v>
      </c>
      <c r="R3855" s="30">
        <f>IFERROR(_xlfn.XLOOKUP($B3855,'Ownership Metrics'!$A:$A,'Ownership Metrics'!$G:$G),"")</f>
        <v>38</v>
      </c>
      <c r="S3855" s="27" t="str">
        <f>IFERROR(_xlfn.XLOOKUP($B3855,'Ownership Metrics'!$A:$A,'Ownership Metrics'!$H:$H),"")</f>
        <v>Oligopoli</v>
      </c>
      <c r="T3855" s="27" t="str">
        <f>IFERROR(_xlfn.XLOOKUP($B3855,'Ownership Metrics'!$A:$A,'Ownership Metrics'!$I:$I),"")</f>
        <v>Sedang</v>
      </c>
      <c r="U3855" s="27">
        <f>IF(COUNTIFS($B$2:$B3855,$B3855,$D$2:$D3855,$D3855)=1,1,0)</f>
        <v>1</v>
      </c>
      <c r="V3855" s="27">
        <f t="shared" si="181"/>
        <v>1.41</v>
      </c>
      <c r="W3855" s="27">
        <f t="shared" si="182"/>
        <v>10</v>
      </c>
      <c r="X3855" s="27">
        <f t="shared" si="180"/>
        <v>1.4099996145</v>
      </c>
    </row>
    <row r="3856" spans="1:24" x14ac:dyDescent="0.25">
      <c r="A3856" s="26">
        <v>46265</v>
      </c>
      <c r="B3856" s="27" t="s">
        <v>10662</v>
      </c>
      <c r="C3856" s="27" t="s">
        <v>4135</v>
      </c>
      <c r="D3856" s="27" t="s">
        <v>2578</v>
      </c>
      <c r="E3856" s="27" t="s">
        <v>26</v>
      </c>
      <c r="F3856" s="27" t="s">
        <v>32</v>
      </c>
      <c r="G3856" s="27"/>
      <c r="H3856" s="27" t="s">
        <v>64</v>
      </c>
      <c r="I3856" s="28">
        <v>24000000</v>
      </c>
      <c r="J3856" s="28">
        <v>0</v>
      </c>
      <c r="K3856" s="28">
        <v>24000000</v>
      </c>
      <c r="L3856" s="29">
        <v>4.6100000000000003</v>
      </c>
      <c r="M3856" s="29">
        <f>IFERROR(_xlfn.XLOOKUP($B3856,'Ownership Metrics'!$A:$A,'Ownership Metrics'!$B:$B),"")</f>
        <v>7.5</v>
      </c>
      <c r="N3856" s="28">
        <f>IFERROR(_xlfn.XLOOKUP($B3856,'Ownership Metrics'!$A:$A,'Ownership Metrics'!$C:$C),"")</f>
        <v>1809</v>
      </c>
      <c r="O3856" s="29">
        <f>IFERROR(_xlfn.XLOOKUP($B3856,'Ownership Metrics'!$A:$A,'Ownership Metrics'!$D:$D),"")</f>
        <v>28.85</v>
      </c>
      <c r="P3856" s="29">
        <f>IFERROR(_xlfn.XLOOKUP($B3856,'Ownership Metrics'!$A:$A,'Ownership Metrics'!$E:$E),"")</f>
        <v>62.58</v>
      </c>
      <c r="Q3856" s="30">
        <f>IFERROR(_xlfn.XLOOKUP($B3856,'Ownership Metrics'!$A:$A,'Ownership Metrics'!$F:$F),"")</f>
        <v>12</v>
      </c>
      <c r="R3856" s="30">
        <f>IFERROR(_xlfn.XLOOKUP($B3856,'Ownership Metrics'!$A:$A,'Ownership Metrics'!$G:$G),"")</f>
        <v>38</v>
      </c>
      <c r="S3856" s="27" t="str">
        <f>IFERROR(_xlfn.XLOOKUP($B3856,'Ownership Metrics'!$A:$A,'Ownership Metrics'!$H:$H),"")</f>
        <v>Oligopoli</v>
      </c>
      <c r="T3856" s="27" t="str">
        <f>IFERROR(_xlfn.XLOOKUP($B3856,'Ownership Metrics'!$A:$A,'Ownership Metrics'!$I:$I),"")</f>
        <v>Sedang</v>
      </c>
      <c r="U3856" s="27">
        <f>IF(COUNTIFS($B$2:$B3856,$B3856,$D$2:$D3856,$D3856)=1,1,0)</f>
        <v>1</v>
      </c>
      <c r="V3856" s="27">
        <f t="shared" si="181"/>
        <v>4.6100000000000003</v>
      </c>
      <c r="W3856" s="27">
        <f t="shared" si="182"/>
        <v>6</v>
      </c>
      <c r="X3856" s="27">
        <f t="shared" si="180"/>
        <v>4.6099996144000004</v>
      </c>
    </row>
    <row r="3857" spans="1:24" x14ac:dyDescent="0.25">
      <c r="A3857" s="26">
        <v>46265</v>
      </c>
      <c r="B3857" s="27" t="s">
        <v>10663</v>
      </c>
      <c r="C3857" s="27" t="s">
        <v>4148</v>
      </c>
      <c r="D3857" s="27" t="s">
        <v>4149</v>
      </c>
      <c r="E3857" s="27" t="s">
        <v>22</v>
      </c>
      <c r="F3857" s="27" t="s">
        <v>23</v>
      </c>
      <c r="G3857" s="27"/>
      <c r="H3857" s="27" t="s">
        <v>24</v>
      </c>
      <c r="I3857" s="28">
        <v>3614320000</v>
      </c>
      <c r="J3857" s="28">
        <v>0</v>
      </c>
      <c r="K3857" s="28">
        <v>3614320000</v>
      </c>
      <c r="L3857" s="29">
        <v>78.69</v>
      </c>
      <c r="M3857" s="29">
        <f>IFERROR(_xlfn.XLOOKUP($B3857,'Ownership Metrics'!$A:$A,'Ownership Metrics'!$B:$B),"")</f>
        <v>17.149999999999999</v>
      </c>
      <c r="N3857" s="28">
        <f>IFERROR(_xlfn.XLOOKUP($B3857,'Ownership Metrics'!$A:$A,'Ownership Metrics'!$C:$C),"")</f>
        <v>6198</v>
      </c>
      <c r="O3857" s="29">
        <f>IFERROR(_xlfn.XLOOKUP($B3857,'Ownership Metrics'!$A:$A,'Ownership Metrics'!$D:$D),"")</f>
        <v>78.69</v>
      </c>
      <c r="P3857" s="29">
        <f>IFERROR(_xlfn.XLOOKUP($B3857,'Ownership Metrics'!$A:$A,'Ownership Metrics'!$E:$E),"")</f>
        <v>81.760000000000005</v>
      </c>
      <c r="Q3857" s="30">
        <f>IFERROR(_xlfn.XLOOKUP($B3857,'Ownership Metrics'!$A:$A,'Ownership Metrics'!$F:$F),"")</f>
        <v>4</v>
      </c>
      <c r="R3857" s="30">
        <f>IFERROR(_xlfn.XLOOKUP($B3857,'Ownership Metrics'!$A:$A,'Ownership Metrics'!$G:$G),"")</f>
        <v>73</v>
      </c>
      <c r="S3857" s="27" t="str">
        <f>IFERROR(_xlfn.XLOOKUP($B3857,'Ownership Metrics'!$A:$A,'Ownership Metrics'!$H:$H),"")</f>
        <v>Mayoritas</v>
      </c>
      <c r="T3857" s="27" t="str">
        <f>IFERROR(_xlfn.XLOOKUP($B3857,'Ownership Metrics'!$A:$A,'Ownership Metrics'!$I:$I),"")</f>
        <v>Tinggi</v>
      </c>
      <c r="U3857" s="27">
        <f>IF(COUNTIFS($B$2:$B3857,$B3857,$D$2:$D3857,$D3857)=1,1,0)</f>
        <v>1</v>
      </c>
      <c r="V3857" s="27">
        <f t="shared" si="181"/>
        <v>78.69</v>
      </c>
      <c r="W3857" s="27">
        <f t="shared" si="182"/>
        <v>1</v>
      </c>
      <c r="X3857" s="27">
        <f t="shared" si="180"/>
        <v>78.689999614299992</v>
      </c>
    </row>
    <row r="3858" spans="1:24" x14ac:dyDescent="0.25">
      <c r="A3858" s="26">
        <v>46265</v>
      </c>
      <c r="B3858" s="27" t="s">
        <v>10663</v>
      </c>
      <c r="C3858" s="27" t="s">
        <v>4148</v>
      </c>
      <c r="D3858" s="27" t="s">
        <v>4150</v>
      </c>
      <c r="E3858" s="27" t="s">
        <v>139</v>
      </c>
      <c r="F3858" s="27" t="s">
        <v>23</v>
      </c>
      <c r="G3858" s="27"/>
      <c r="H3858" s="27" t="s">
        <v>24</v>
      </c>
      <c r="I3858" s="28">
        <v>52629500</v>
      </c>
      <c r="J3858" s="28">
        <v>0</v>
      </c>
      <c r="K3858" s="28">
        <v>52629500</v>
      </c>
      <c r="L3858" s="29">
        <v>1.1499999999999999</v>
      </c>
      <c r="M3858" s="29">
        <f>IFERROR(_xlfn.XLOOKUP($B3858,'Ownership Metrics'!$A:$A,'Ownership Metrics'!$B:$B),"")</f>
        <v>17.149999999999999</v>
      </c>
      <c r="N3858" s="28">
        <f>IFERROR(_xlfn.XLOOKUP($B3858,'Ownership Metrics'!$A:$A,'Ownership Metrics'!$C:$C),"")</f>
        <v>6198</v>
      </c>
      <c r="O3858" s="29">
        <f>IFERROR(_xlfn.XLOOKUP($B3858,'Ownership Metrics'!$A:$A,'Ownership Metrics'!$D:$D),"")</f>
        <v>78.69</v>
      </c>
      <c r="P3858" s="29">
        <f>IFERROR(_xlfn.XLOOKUP($B3858,'Ownership Metrics'!$A:$A,'Ownership Metrics'!$E:$E),"")</f>
        <v>81.760000000000005</v>
      </c>
      <c r="Q3858" s="30">
        <f>IFERROR(_xlfn.XLOOKUP($B3858,'Ownership Metrics'!$A:$A,'Ownership Metrics'!$F:$F),"")</f>
        <v>4</v>
      </c>
      <c r="R3858" s="30">
        <f>IFERROR(_xlfn.XLOOKUP($B3858,'Ownership Metrics'!$A:$A,'Ownership Metrics'!$G:$G),"")</f>
        <v>73</v>
      </c>
      <c r="S3858" s="27" t="str">
        <f>IFERROR(_xlfn.XLOOKUP($B3858,'Ownership Metrics'!$A:$A,'Ownership Metrics'!$H:$H),"")</f>
        <v>Mayoritas</v>
      </c>
      <c r="T3858" s="27" t="str">
        <f>IFERROR(_xlfn.XLOOKUP($B3858,'Ownership Metrics'!$A:$A,'Ownership Metrics'!$I:$I),"")</f>
        <v>Tinggi</v>
      </c>
      <c r="U3858" s="27">
        <f>IF(COUNTIFS($B$2:$B3858,$B3858,$D$2:$D3858,$D3858)=1,1,0)</f>
        <v>1</v>
      </c>
      <c r="V3858" s="27">
        <f t="shared" si="181"/>
        <v>1.1499999999999999</v>
      </c>
      <c r="W3858" s="27">
        <f t="shared" si="182"/>
        <v>3</v>
      </c>
      <c r="X3858" s="27">
        <f t="shared" si="180"/>
        <v>1.1499996142</v>
      </c>
    </row>
    <row r="3859" spans="1:24" x14ac:dyDescent="0.25">
      <c r="A3859" s="26">
        <v>46265</v>
      </c>
      <c r="B3859" s="27" t="s">
        <v>10663</v>
      </c>
      <c r="C3859" s="27" t="s">
        <v>4148</v>
      </c>
      <c r="D3859" s="27" t="s">
        <v>3000</v>
      </c>
      <c r="E3859" s="27" t="s">
        <v>35</v>
      </c>
      <c r="F3859" s="27" t="s">
        <v>23</v>
      </c>
      <c r="G3859" s="27" t="s">
        <v>36</v>
      </c>
      <c r="H3859" s="27" t="s">
        <v>24</v>
      </c>
      <c r="I3859" s="28">
        <v>88377600</v>
      </c>
      <c r="J3859" s="28">
        <v>0</v>
      </c>
      <c r="K3859" s="28">
        <v>88377600</v>
      </c>
      <c r="L3859" s="29">
        <v>1.92</v>
      </c>
      <c r="M3859" s="29">
        <f>IFERROR(_xlfn.XLOOKUP($B3859,'Ownership Metrics'!$A:$A,'Ownership Metrics'!$B:$B),"")</f>
        <v>17.149999999999999</v>
      </c>
      <c r="N3859" s="28">
        <f>IFERROR(_xlfn.XLOOKUP($B3859,'Ownership Metrics'!$A:$A,'Ownership Metrics'!$C:$C),"")</f>
        <v>6198</v>
      </c>
      <c r="O3859" s="29">
        <f>IFERROR(_xlfn.XLOOKUP($B3859,'Ownership Metrics'!$A:$A,'Ownership Metrics'!$D:$D),"")</f>
        <v>78.69</v>
      </c>
      <c r="P3859" s="29">
        <f>IFERROR(_xlfn.XLOOKUP($B3859,'Ownership Metrics'!$A:$A,'Ownership Metrics'!$E:$E),"")</f>
        <v>81.760000000000005</v>
      </c>
      <c r="Q3859" s="30">
        <f>IFERROR(_xlfn.XLOOKUP($B3859,'Ownership Metrics'!$A:$A,'Ownership Metrics'!$F:$F),"")</f>
        <v>4</v>
      </c>
      <c r="R3859" s="30">
        <f>IFERROR(_xlfn.XLOOKUP($B3859,'Ownership Metrics'!$A:$A,'Ownership Metrics'!$G:$G),"")</f>
        <v>73</v>
      </c>
      <c r="S3859" s="27" t="str">
        <f>IFERROR(_xlfn.XLOOKUP($B3859,'Ownership Metrics'!$A:$A,'Ownership Metrics'!$H:$H),"")</f>
        <v>Mayoritas</v>
      </c>
      <c r="T3859" s="27" t="str">
        <f>IFERROR(_xlfn.XLOOKUP($B3859,'Ownership Metrics'!$A:$A,'Ownership Metrics'!$I:$I),"")</f>
        <v>Tinggi</v>
      </c>
      <c r="U3859" s="27">
        <f>IF(COUNTIFS($B$2:$B3859,$B3859,$D$2:$D3859,$D3859)=1,1,0)</f>
        <v>1</v>
      </c>
      <c r="V3859" s="27">
        <f t="shared" si="181"/>
        <v>1.92</v>
      </c>
      <c r="W3859" s="27">
        <f t="shared" si="182"/>
        <v>2</v>
      </c>
      <c r="X3859" s="27">
        <f t="shared" si="180"/>
        <v>1.9199996141</v>
      </c>
    </row>
    <row r="3860" spans="1:24" x14ac:dyDescent="0.25">
      <c r="A3860" s="26">
        <v>46265</v>
      </c>
      <c r="B3860" s="27" t="s">
        <v>10663</v>
      </c>
      <c r="C3860" s="27" t="s">
        <v>4148</v>
      </c>
      <c r="D3860" s="27" t="s">
        <v>4151</v>
      </c>
      <c r="E3860" s="27" t="s">
        <v>35</v>
      </c>
      <c r="F3860" s="27" t="s">
        <v>23</v>
      </c>
      <c r="G3860" s="27" t="s">
        <v>36</v>
      </c>
      <c r="H3860" s="27" t="s">
        <v>24</v>
      </c>
      <c r="I3860" s="28">
        <v>50142139</v>
      </c>
      <c r="J3860" s="28">
        <v>0</v>
      </c>
      <c r="K3860" s="28">
        <v>50142139</v>
      </c>
      <c r="L3860" s="29">
        <v>1.0900000000000001</v>
      </c>
      <c r="M3860" s="29">
        <f>IFERROR(_xlfn.XLOOKUP($B3860,'Ownership Metrics'!$A:$A,'Ownership Metrics'!$B:$B),"")</f>
        <v>17.149999999999999</v>
      </c>
      <c r="N3860" s="28">
        <f>IFERROR(_xlfn.XLOOKUP($B3860,'Ownership Metrics'!$A:$A,'Ownership Metrics'!$C:$C),"")</f>
        <v>6198</v>
      </c>
      <c r="O3860" s="29">
        <f>IFERROR(_xlfn.XLOOKUP($B3860,'Ownership Metrics'!$A:$A,'Ownership Metrics'!$D:$D),"")</f>
        <v>78.69</v>
      </c>
      <c r="P3860" s="29">
        <f>IFERROR(_xlfn.XLOOKUP($B3860,'Ownership Metrics'!$A:$A,'Ownership Metrics'!$E:$E),"")</f>
        <v>81.760000000000005</v>
      </c>
      <c r="Q3860" s="30">
        <f>IFERROR(_xlfn.XLOOKUP($B3860,'Ownership Metrics'!$A:$A,'Ownership Metrics'!$F:$F),"")</f>
        <v>4</v>
      </c>
      <c r="R3860" s="30">
        <f>IFERROR(_xlfn.XLOOKUP($B3860,'Ownership Metrics'!$A:$A,'Ownership Metrics'!$G:$G),"")</f>
        <v>73</v>
      </c>
      <c r="S3860" s="27" t="str">
        <f>IFERROR(_xlfn.XLOOKUP($B3860,'Ownership Metrics'!$A:$A,'Ownership Metrics'!$H:$H),"")</f>
        <v>Mayoritas</v>
      </c>
      <c r="T3860" s="27" t="str">
        <f>IFERROR(_xlfn.XLOOKUP($B3860,'Ownership Metrics'!$A:$A,'Ownership Metrics'!$I:$I),"")</f>
        <v>Tinggi</v>
      </c>
      <c r="U3860" s="27">
        <f>IF(COUNTIFS($B$2:$B3860,$B3860,$D$2:$D3860,$D3860)=1,1,0)</f>
        <v>1</v>
      </c>
      <c r="V3860" s="27">
        <f t="shared" si="181"/>
        <v>1.0900000000000001</v>
      </c>
      <c r="W3860" s="27">
        <f t="shared" si="182"/>
        <v>4</v>
      </c>
      <c r="X3860" s="27">
        <f t="shared" si="180"/>
        <v>1.0899996140000001</v>
      </c>
    </row>
    <row r="3861" spans="1:24" x14ac:dyDescent="0.25">
      <c r="A3861" s="26">
        <v>46265</v>
      </c>
      <c r="B3861" s="27" t="s">
        <v>10664</v>
      </c>
      <c r="C3861" s="27" t="s">
        <v>4153</v>
      </c>
      <c r="D3861" s="27" t="s">
        <v>4154</v>
      </c>
      <c r="E3861" s="27" t="s">
        <v>35</v>
      </c>
      <c r="F3861" s="27" t="s">
        <v>23</v>
      </c>
      <c r="G3861" s="27" t="s">
        <v>36</v>
      </c>
      <c r="H3861" s="27" t="s">
        <v>24</v>
      </c>
      <c r="I3861" s="28">
        <v>58777200</v>
      </c>
      <c r="J3861" s="28">
        <v>0</v>
      </c>
      <c r="K3861" s="28">
        <v>58777200</v>
      </c>
      <c r="L3861" s="29">
        <v>7.46</v>
      </c>
      <c r="M3861" s="29">
        <f>IFERROR(_xlfn.XLOOKUP($B3861,'Ownership Metrics'!$A:$A,'Ownership Metrics'!$B:$B),"")</f>
        <v>69.86</v>
      </c>
      <c r="N3861" s="28">
        <f>IFERROR(_xlfn.XLOOKUP($B3861,'Ownership Metrics'!$A:$A,'Ownership Metrics'!$C:$C),"")</f>
        <v>165</v>
      </c>
      <c r="O3861" s="29">
        <f>IFERROR(_xlfn.XLOOKUP($B3861,'Ownership Metrics'!$A:$A,'Ownership Metrics'!$D:$D),"")</f>
        <v>7.46</v>
      </c>
      <c r="P3861" s="29">
        <f>IFERROR(_xlfn.XLOOKUP($B3861,'Ownership Metrics'!$A:$A,'Ownership Metrics'!$E:$E),"")</f>
        <v>21.22</v>
      </c>
      <c r="Q3861" s="30">
        <f>IFERROR(_xlfn.XLOOKUP($B3861,'Ownership Metrics'!$A:$A,'Ownership Metrics'!$F:$F),"")</f>
        <v>9</v>
      </c>
      <c r="R3861" s="30">
        <f>IFERROR(_xlfn.XLOOKUP($B3861,'Ownership Metrics'!$A:$A,'Ownership Metrics'!$G:$G),"")</f>
        <v>20</v>
      </c>
      <c r="S3861" s="27" t="str">
        <f>IFERROR(_xlfn.XLOOKUP($B3861,'Ownership Metrics'!$A:$A,'Ownership Metrics'!$H:$H),"")</f>
        <v>Tersebar</v>
      </c>
      <c r="T3861" s="27" t="str">
        <f>IFERROR(_xlfn.XLOOKUP($B3861,'Ownership Metrics'!$A:$A,'Ownership Metrics'!$I:$I),"")</f>
        <v>Rendah</v>
      </c>
      <c r="U3861" s="27">
        <f>IF(COUNTIFS($B$2:$B3861,$B3861,$D$2:$D3861,$D3861)=1,1,0)</f>
        <v>1</v>
      </c>
      <c r="V3861" s="27">
        <f t="shared" si="181"/>
        <v>7.46</v>
      </c>
      <c r="W3861" s="27">
        <f t="shared" si="182"/>
        <v>1</v>
      </c>
      <c r="X3861" s="27">
        <f t="shared" si="180"/>
        <v>7.4599996139</v>
      </c>
    </row>
    <row r="3862" spans="1:24" x14ac:dyDescent="0.25">
      <c r="A3862" s="26">
        <v>46265</v>
      </c>
      <c r="B3862" s="27" t="s">
        <v>10664</v>
      </c>
      <c r="C3862" s="27" t="s">
        <v>4153</v>
      </c>
      <c r="D3862" s="27" t="s">
        <v>4155</v>
      </c>
      <c r="E3862" s="27" t="s">
        <v>35</v>
      </c>
      <c r="F3862" s="27" t="s">
        <v>23</v>
      </c>
      <c r="G3862" s="27" t="s">
        <v>36</v>
      </c>
      <c r="H3862" s="27" t="s">
        <v>24</v>
      </c>
      <c r="I3862" s="28">
        <v>51429400</v>
      </c>
      <c r="J3862" s="28">
        <v>0</v>
      </c>
      <c r="K3862" s="28">
        <v>51429400</v>
      </c>
      <c r="L3862" s="29">
        <v>6.53</v>
      </c>
      <c r="M3862" s="29">
        <f>IFERROR(_xlfn.XLOOKUP($B3862,'Ownership Metrics'!$A:$A,'Ownership Metrics'!$B:$B),"")</f>
        <v>69.86</v>
      </c>
      <c r="N3862" s="28">
        <f>IFERROR(_xlfn.XLOOKUP($B3862,'Ownership Metrics'!$A:$A,'Ownership Metrics'!$C:$C),"")</f>
        <v>165</v>
      </c>
      <c r="O3862" s="29">
        <f>IFERROR(_xlfn.XLOOKUP($B3862,'Ownership Metrics'!$A:$A,'Ownership Metrics'!$D:$D),"")</f>
        <v>7.46</v>
      </c>
      <c r="P3862" s="29">
        <f>IFERROR(_xlfn.XLOOKUP($B3862,'Ownership Metrics'!$A:$A,'Ownership Metrics'!$E:$E),"")</f>
        <v>21.22</v>
      </c>
      <c r="Q3862" s="30">
        <f>IFERROR(_xlfn.XLOOKUP($B3862,'Ownership Metrics'!$A:$A,'Ownership Metrics'!$F:$F),"")</f>
        <v>9</v>
      </c>
      <c r="R3862" s="30">
        <f>IFERROR(_xlfn.XLOOKUP($B3862,'Ownership Metrics'!$A:$A,'Ownership Metrics'!$G:$G),"")</f>
        <v>20</v>
      </c>
      <c r="S3862" s="27" t="str">
        <f>IFERROR(_xlfn.XLOOKUP($B3862,'Ownership Metrics'!$A:$A,'Ownership Metrics'!$H:$H),"")</f>
        <v>Tersebar</v>
      </c>
      <c r="T3862" s="27" t="str">
        <f>IFERROR(_xlfn.XLOOKUP($B3862,'Ownership Metrics'!$A:$A,'Ownership Metrics'!$I:$I),"")</f>
        <v>Rendah</v>
      </c>
      <c r="U3862" s="27">
        <f>IF(COUNTIFS($B$2:$B3862,$B3862,$D$2:$D3862,$D3862)=1,1,0)</f>
        <v>1</v>
      </c>
      <c r="V3862" s="27">
        <f t="shared" si="181"/>
        <v>6.53</v>
      </c>
      <c r="W3862" s="27">
        <f t="shared" si="182"/>
        <v>3</v>
      </c>
      <c r="X3862" s="27">
        <f t="shared" si="180"/>
        <v>6.5299996138000003</v>
      </c>
    </row>
    <row r="3863" spans="1:24" x14ac:dyDescent="0.25">
      <c r="A3863" s="26">
        <v>46265</v>
      </c>
      <c r="B3863" s="27" t="s">
        <v>10664</v>
      </c>
      <c r="C3863" s="27" t="s">
        <v>4153</v>
      </c>
      <c r="D3863" s="27" t="s">
        <v>4156</v>
      </c>
      <c r="E3863" s="27" t="s">
        <v>35</v>
      </c>
      <c r="F3863" s="27" t="s">
        <v>23</v>
      </c>
      <c r="G3863" s="27" t="s">
        <v>36</v>
      </c>
      <c r="H3863" s="27" t="s">
        <v>24</v>
      </c>
      <c r="I3863" s="28">
        <v>8031700</v>
      </c>
      <c r="J3863" s="28">
        <v>0</v>
      </c>
      <c r="K3863" s="28">
        <v>8031700</v>
      </c>
      <c r="L3863" s="29">
        <v>1.02</v>
      </c>
      <c r="M3863" s="29">
        <f>IFERROR(_xlfn.XLOOKUP($B3863,'Ownership Metrics'!$A:$A,'Ownership Metrics'!$B:$B),"")</f>
        <v>69.86</v>
      </c>
      <c r="N3863" s="28">
        <f>IFERROR(_xlfn.XLOOKUP($B3863,'Ownership Metrics'!$A:$A,'Ownership Metrics'!$C:$C),"")</f>
        <v>165</v>
      </c>
      <c r="O3863" s="29">
        <f>IFERROR(_xlfn.XLOOKUP($B3863,'Ownership Metrics'!$A:$A,'Ownership Metrics'!$D:$D),"")</f>
        <v>7.46</v>
      </c>
      <c r="P3863" s="29">
        <f>IFERROR(_xlfn.XLOOKUP($B3863,'Ownership Metrics'!$A:$A,'Ownership Metrics'!$E:$E),"")</f>
        <v>21.22</v>
      </c>
      <c r="Q3863" s="30">
        <f>IFERROR(_xlfn.XLOOKUP($B3863,'Ownership Metrics'!$A:$A,'Ownership Metrics'!$F:$F),"")</f>
        <v>9</v>
      </c>
      <c r="R3863" s="30">
        <f>IFERROR(_xlfn.XLOOKUP($B3863,'Ownership Metrics'!$A:$A,'Ownership Metrics'!$G:$G),"")</f>
        <v>20</v>
      </c>
      <c r="S3863" s="27" t="str">
        <f>IFERROR(_xlfn.XLOOKUP($B3863,'Ownership Metrics'!$A:$A,'Ownership Metrics'!$H:$H),"")</f>
        <v>Tersebar</v>
      </c>
      <c r="T3863" s="27" t="str">
        <f>IFERROR(_xlfn.XLOOKUP($B3863,'Ownership Metrics'!$A:$A,'Ownership Metrics'!$I:$I),"")</f>
        <v>Rendah</v>
      </c>
      <c r="U3863" s="27">
        <f>IF(COUNTIFS($B$2:$B3863,$B3863,$D$2:$D3863,$D3863)=1,1,0)</f>
        <v>1</v>
      </c>
      <c r="V3863" s="27">
        <f t="shared" si="181"/>
        <v>1.02</v>
      </c>
      <c r="W3863" s="27">
        <f t="shared" si="182"/>
        <v>9</v>
      </c>
      <c r="X3863" s="27">
        <f t="shared" si="180"/>
        <v>1.0199996137</v>
      </c>
    </row>
    <row r="3864" spans="1:24" x14ac:dyDescent="0.25">
      <c r="A3864" s="26">
        <v>46265</v>
      </c>
      <c r="B3864" s="27" t="s">
        <v>10664</v>
      </c>
      <c r="C3864" s="27" t="s">
        <v>4153</v>
      </c>
      <c r="D3864" s="27" t="s">
        <v>1367</v>
      </c>
      <c r="E3864" s="27" t="s">
        <v>35</v>
      </c>
      <c r="F3864" s="27" t="s">
        <v>23</v>
      </c>
      <c r="G3864" s="27" t="s">
        <v>36</v>
      </c>
      <c r="H3864" s="27" t="s">
        <v>24</v>
      </c>
      <c r="I3864" s="28">
        <v>12448000</v>
      </c>
      <c r="J3864" s="28">
        <v>0</v>
      </c>
      <c r="K3864" s="28">
        <v>12448000</v>
      </c>
      <c r="L3864" s="29">
        <v>1.58</v>
      </c>
      <c r="M3864" s="29">
        <f>IFERROR(_xlfn.XLOOKUP($B3864,'Ownership Metrics'!$A:$A,'Ownership Metrics'!$B:$B),"")</f>
        <v>69.86</v>
      </c>
      <c r="N3864" s="28">
        <f>IFERROR(_xlfn.XLOOKUP($B3864,'Ownership Metrics'!$A:$A,'Ownership Metrics'!$C:$C),"")</f>
        <v>165</v>
      </c>
      <c r="O3864" s="29">
        <f>IFERROR(_xlfn.XLOOKUP($B3864,'Ownership Metrics'!$A:$A,'Ownership Metrics'!$D:$D),"")</f>
        <v>7.46</v>
      </c>
      <c r="P3864" s="29">
        <f>IFERROR(_xlfn.XLOOKUP($B3864,'Ownership Metrics'!$A:$A,'Ownership Metrics'!$E:$E),"")</f>
        <v>21.22</v>
      </c>
      <c r="Q3864" s="30">
        <f>IFERROR(_xlfn.XLOOKUP($B3864,'Ownership Metrics'!$A:$A,'Ownership Metrics'!$F:$F),"")</f>
        <v>9</v>
      </c>
      <c r="R3864" s="30">
        <f>IFERROR(_xlfn.XLOOKUP($B3864,'Ownership Metrics'!$A:$A,'Ownership Metrics'!$G:$G),"")</f>
        <v>20</v>
      </c>
      <c r="S3864" s="27" t="str">
        <f>IFERROR(_xlfn.XLOOKUP($B3864,'Ownership Metrics'!$A:$A,'Ownership Metrics'!$H:$H),"")</f>
        <v>Tersebar</v>
      </c>
      <c r="T3864" s="27" t="str">
        <f>IFERROR(_xlfn.XLOOKUP($B3864,'Ownership Metrics'!$A:$A,'Ownership Metrics'!$I:$I),"")</f>
        <v>Rendah</v>
      </c>
      <c r="U3864" s="27">
        <f>IF(COUNTIFS($B$2:$B3864,$B3864,$D$2:$D3864,$D3864)=1,1,0)</f>
        <v>1</v>
      </c>
      <c r="V3864" s="27">
        <f t="shared" si="181"/>
        <v>1.58</v>
      </c>
      <c r="W3864" s="27">
        <f t="shared" si="182"/>
        <v>5</v>
      </c>
      <c r="X3864" s="27">
        <f t="shared" si="180"/>
        <v>1.5799996136000001</v>
      </c>
    </row>
    <row r="3865" spans="1:24" x14ac:dyDescent="0.25">
      <c r="A3865" s="26">
        <v>46265</v>
      </c>
      <c r="B3865" s="27" t="s">
        <v>10664</v>
      </c>
      <c r="C3865" s="27" t="s">
        <v>4153</v>
      </c>
      <c r="D3865" s="27" t="s">
        <v>3389</v>
      </c>
      <c r="E3865" s="27" t="s">
        <v>35</v>
      </c>
      <c r="F3865" s="27" t="s">
        <v>23</v>
      </c>
      <c r="G3865" s="27" t="s">
        <v>36</v>
      </c>
      <c r="H3865" s="27" t="s">
        <v>24</v>
      </c>
      <c r="I3865" s="28">
        <v>11200000</v>
      </c>
      <c r="J3865" s="28">
        <v>0</v>
      </c>
      <c r="K3865" s="28">
        <v>11200000</v>
      </c>
      <c r="L3865" s="29">
        <v>1.42</v>
      </c>
      <c r="M3865" s="29">
        <f>IFERROR(_xlfn.XLOOKUP($B3865,'Ownership Metrics'!$A:$A,'Ownership Metrics'!$B:$B),"")</f>
        <v>69.86</v>
      </c>
      <c r="N3865" s="28">
        <f>IFERROR(_xlfn.XLOOKUP($B3865,'Ownership Metrics'!$A:$A,'Ownership Metrics'!$C:$C),"")</f>
        <v>165</v>
      </c>
      <c r="O3865" s="29">
        <f>IFERROR(_xlfn.XLOOKUP($B3865,'Ownership Metrics'!$A:$A,'Ownership Metrics'!$D:$D),"")</f>
        <v>7.46</v>
      </c>
      <c r="P3865" s="29">
        <f>IFERROR(_xlfn.XLOOKUP($B3865,'Ownership Metrics'!$A:$A,'Ownership Metrics'!$E:$E),"")</f>
        <v>21.22</v>
      </c>
      <c r="Q3865" s="30">
        <f>IFERROR(_xlfn.XLOOKUP($B3865,'Ownership Metrics'!$A:$A,'Ownership Metrics'!$F:$F),"")</f>
        <v>9</v>
      </c>
      <c r="R3865" s="30">
        <f>IFERROR(_xlfn.XLOOKUP($B3865,'Ownership Metrics'!$A:$A,'Ownership Metrics'!$G:$G),"")</f>
        <v>20</v>
      </c>
      <c r="S3865" s="27" t="str">
        <f>IFERROR(_xlfn.XLOOKUP($B3865,'Ownership Metrics'!$A:$A,'Ownership Metrics'!$H:$H),"")</f>
        <v>Tersebar</v>
      </c>
      <c r="T3865" s="27" t="str">
        <f>IFERROR(_xlfn.XLOOKUP($B3865,'Ownership Metrics'!$A:$A,'Ownership Metrics'!$I:$I),"")</f>
        <v>Rendah</v>
      </c>
      <c r="U3865" s="27">
        <f>IF(COUNTIFS($B$2:$B3865,$B3865,$D$2:$D3865,$D3865)=1,1,0)</f>
        <v>1</v>
      </c>
      <c r="V3865" s="27">
        <f t="shared" si="181"/>
        <v>1.42</v>
      </c>
      <c r="W3865" s="27">
        <f t="shared" si="182"/>
        <v>6</v>
      </c>
      <c r="X3865" s="27">
        <f t="shared" si="180"/>
        <v>1.4199996134999999</v>
      </c>
    </row>
    <row r="3866" spans="1:24" x14ac:dyDescent="0.25">
      <c r="A3866" s="26">
        <v>46265</v>
      </c>
      <c r="B3866" s="27" t="s">
        <v>10664</v>
      </c>
      <c r="C3866" s="27" t="s">
        <v>4153</v>
      </c>
      <c r="D3866" s="27" t="s">
        <v>1368</v>
      </c>
      <c r="E3866" s="27" t="s">
        <v>35</v>
      </c>
      <c r="F3866" s="27" t="s">
        <v>23</v>
      </c>
      <c r="G3866" s="27" t="s">
        <v>36</v>
      </c>
      <c r="H3866" s="27" t="s">
        <v>24</v>
      </c>
      <c r="I3866" s="28">
        <v>20005000</v>
      </c>
      <c r="J3866" s="28">
        <v>0</v>
      </c>
      <c r="K3866" s="28">
        <v>20005000</v>
      </c>
      <c r="L3866" s="29">
        <v>2.54</v>
      </c>
      <c r="M3866" s="29">
        <f>IFERROR(_xlfn.XLOOKUP($B3866,'Ownership Metrics'!$A:$A,'Ownership Metrics'!$B:$B),"")</f>
        <v>69.86</v>
      </c>
      <c r="N3866" s="28">
        <f>IFERROR(_xlfn.XLOOKUP($B3866,'Ownership Metrics'!$A:$A,'Ownership Metrics'!$C:$C),"")</f>
        <v>165</v>
      </c>
      <c r="O3866" s="29">
        <f>IFERROR(_xlfn.XLOOKUP($B3866,'Ownership Metrics'!$A:$A,'Ownership Metrics'!$D:$D),"")</f>
        <v>7.46</v>
      </c>
      <c r="P3866" s="29">
        <f>IFERROR(_xlfn.XLOOKUP($B3866,'Ownership Metrics'!$A:$A,'Ownership Metrics'!$E:$E),"")</f>
        <v>21.22</v>
      </c>
      <c r="Q3866" s="30">
        <f>IFERROR(_xlfn.XLOOKUP($B3866,'Ownership Metrics'!$A:$A,'Ownership Metrics'!$F:$F),"")</f>
        <v>9</v>
      </c>
      <c r="R3866" s="30">
        <f>IFERROR(_xlfn.XLOOKUP($B3866,'Ownership Metrics'!$A:$A,'Ownership Metrics'!$G:$G),"")</f>
        <v>20</v>
      </c>
      <c r="S3866" s="27" t="str">
        <f>IFERROR(_xlfn.XLOOKUP($B3866,'Ownership Metrics'!$A:$A,'Ownership Metrics'!$H:$H),"")</f>
        <v>Tersebar</v>
      </c>
      <c r="T3866" s="27" t="str">
        <f>IFERROR(_xlfn.XLOOKUP($B3866,'Ownership Metrics'!$A:$A,'Ownership Metrics'!$I:$I),"")</f>
        <v>Rendah</v>
      </c>
      <c r="U3866" s="27">
        <f>IF(COUNTIFS($B$2:$B3866,$B3866,$D$2:$D3866,$D3866)=1,1,0)</f>
        <v>1</v>
      </c>
      <c r="V3866" s="27">
        <f t="shared" si="181"/>
        <v>2.54</v>
      </c>
      <c r="W3866" s="27">
        <f t="shared" si="182"/>
        <v>4</v>
      </c>
      <c r="X3866" s="27">
        <f t="shared" si="180"/>
        <v>2.5399996134</v>
      </c>
    </row>
    <row r="3867" spans="1:24" x14ac:dyDescent="0.25">
      <c r="A3867" s="26">
        <v>46265</v>
      </c>
      <c r="B3867" s="27" t="s">
        <v>10664</v>
      </c>
      <c r="C3867" s="27" t="s">
        <v>4153</v>
      </c>
      <c r="D3867" s="27" t="s">
        <v>4157</v>
      </c>
      <c r="E3867" s="27" t="s">
        <v>35</v>
      </c>
      <c r="F3867" s="27" t="s">
        <v>23</v>
      </c>
      <c r="G3867" s="27" t="s">
        <v>36</v>
      </c>
      <c r="H3867" s="27" t="s">
        <v>24</v>
      </c>
      <c r="I3867" s="28">
        <v>10000000</v>
      </c>
      <c r="J3867" s="28">
        <v>0</v>
      </c>
      <c r="K3867" s="28">
        <v>10000000</v>
      </c>
      <c r="L3867" s="29">
        <v>1.27</v>
      </c>
      <c r="M3867" s="29">
        <f>IFERROR(_xlfn.XLOOKUP($B3867,'Ownership Metrics'!$A:$A,'Ownership Metrics'!$B:$B),"")</f>
        <v>69.86</v>
      </c>
      <c r="N3867" s="28">
        <f>IFERROR(_xlfn.XLOOKUP($B3867,'Ownership Metrics'!$A:$A,'Ownership Metrics'!$C:$C),"")</f>
        <v>165</v>
      </c>
      <c r="O3867" s="29">
        <f>IFERROR(_xlfn.XLOOKUP($B3867,'Ownership Metrics'!$A:$A,'Ownership Metrics'!$D:$D),"")</f>
        <v>7.46</v>
      </c>
      <c r="P3867" s="29">
        <f>IFERROR(_xlfn.XLOOKUP($B3867,'Ownership Metrics'!$A:$A,'Ownership Metrics'!$E:$E),"")</f>
        <v>21.22</v>
      </c>
      <c r="Q3867" s="30">
        <f>IFERROR(_xlfn.XLOOKUP($B3867,'Ownership Metrics'!$A:$A,'Ownership Metrics'!$F:$F),"")</f>
        <v>9</v>
      </c>
      <c r="R3867" s="30">
        <f>IFERROR(_xlfn.XLOOKUP($B3867,'Ownership Metrics'!$A:$A,'Ownership Metrics'!$G:$G),"")</f>
        <v>20</v>
      </c>
      <c r="S3867" s="27" t="str">
        <f>IFERROR(_xlfn.XLOOKUP($B3867,'Ownership Metrics'!$A:$A,'Ownership Metrics'!$H:$H),"")</f>
        <v>Tersebar</v>
      </c>
      <c r="T3867" s="27" t="str">
        <f>IFERROR(_xlfn.XLOOKUP($B3867,'Ownership Metrics'!$A:$A,'Ownership Metrics'!$I:$I),"")</f>
        <v>Rendah</v>
      </c>
      <c r="U3867" s="27">
        <f>IF(COUNTIFS($B$2:$B3867,$B3867,$D$2:$D3867,$D3867)=1,1,0)</f>
        <v>1</v>
      </c>
      <c r="V3867" s="27">
        <f t="shared" si="181"/>
        <v>1.27</v>
      </c>
      <c r="W3867" s="27">
        <f t="shared" si="182"/>
        <v>7</v>
      </c>
      <c r="X3867" s="27">
        <f t="shared" si="180"/>
        <v>1.2699996133</v>
      </c>
    </row>
    <row r="3868" spans="1:24" x14ac:dyDescent="0.25">
      <c r="A3868" s="26">
        <v>46265</v>
      </c>
      <c r="B3868" s="27" t="s">
        <v>10664</v>
      </c>
      <c r="C3868" s="27" t="s">
        <v>4153</v>
      </c>
      <c r="D3868" s="27" t="s">
        <v>4158</v>
      </c>
      <c r="E3868" s="27" t="s">
        <v>35</v>
      </c>
      <c r="F3868" s="27" t="s">
        <v>23</v>
      </c>
      <c r="G3868" s="27" t="s">
        <v>36</v>
      </c>
      <c r="H3868" s="27" t="s">
        <v>24</v>
      </c>
      <c r="I3868" s="28">
        <v>56957850</v>
      </c>
      <c r="J3868" s="28">
        <v>0</v>
      </c>
      <c r="K3868" s="28">
        <v>56957850</v>
      </c>
      <c r="L3868" s="29">
        <v>7.23</v>
      </c>
      <c r="M3868" s="29">
        <f>IFERROR(_xlfn.XLOOKUP($B3868,'Ownership Metrics'!$A:$A,'Ownership Metrics'!$B:$B),"")</f>
        <v>69.86</v>
      </c>
      <c r="N3868" s="28">
        <f>IFERROR(_xlfn.XLOOKUP($B3868,'Ownership Metrics'!$A:$A,'Ownership Metrics'!$C:$C),"")</f>
        <v>165</v>
      </c>
      <c r="O3868" s="29">
        <f>IFERROR(_xlfn.XLOOKUP($B3868,'Ownership Metrics'!$A:$A,'Ownership Metrics'!$D:$D),"")</f>
        <v>7.46</v>
      </c>
      <c r="P3868" s="29">
        <f>IFERROR(_xlfn.XLOOKUP($B3868,'Ownership Metrics'!$A:$A,'Ownership Metrics'!$E:$E),"")</f>
        <v>21.22</v>
      </c>
      <c r="Q3868" s="30">
        <f>IFERROR(_xlfn.XLOOKUP($B3868,'Ownership Metrics'!$A:$A,'Ownership Metrics'!$F:$F),"")</f>
        <v>9</v>
      </c>
      <c r="R3868" s="30">
        <f>IFERROR(_xlfn.XLOOKUP($B3868,'Ownership Metrics'!$A:$A,'Ownership Metrics'!$G:$G),"")</f>
        <v>20</v>
      </c>
      <c r="S3868" s="27" t="str">
        <f>IFERROR(_xlfn.XLOOKUP($B3868,'Ownership Metrics'!$A:$A,'Ownership Metrics'!$H:$H),"")</f>
        <v>Tersebar</v>
      </c>
      <c r="T3868" s="27" t="str">
        <f>IFERROR(_xlfn.XLOOKUP($B3868,'Ownership Metrics'!$A:$A,'Ownership Metrics'!$I:$I),"")</f>
        <v>Rendah</v>
      </c>
      <c r="U3868" s="27">
        <f>IF(COUNTIFS($B$2:$B3868,$B3868,$D$2:$D3868,$D3868)=1,1,0)</f>
        <v>1</v>
      </c>
      <c r="V3868" s="27">
        <f t="shared" si="181"/>
        <v>7.23</v>
      </c>
      <c r="W3868" s="27">
        <f t="shared" si="182"/>
        <v>2</v>
      </c>
      <c r="X3868" s="27">
        <f t="shared" si="180"/>
        <v>7.2299996132000004</v>
      </c>
    </row>
    <row r="3869" spans="1:24" x14ac:dyDescent="0.25">
      <c r="A3869" s="26">
        <v>46265</v>
      </c>
      <c r="B3869" s="27" t="s">
        <v>10664</v>
      </c>
      <c r="C3869" s="27" t="s">
        <v>4153</v>
      </c>
      <c r="D3869" s="27" t="s">
        <v>4159</v>
      </c>
      <c r="E3869" s="27" t="s">
        <v>35</v>
      </c>
      <c r="F3869" s="27" t="s">
        <v>23</v>
      </c>
      <c r="G3869" s="27" t="s">
        <v>36</v>
      </c>
      <c r="H3869" s="27" t="s">
        <v>24</v>
      </c>
      <c r="I3869" s="28">
        <v>8598100</v>
      </c>
      <c r="J3869" s="28">
        <v>0</v>
      </c>
      <c r="K3869" s="28">
        <v>8598100</v>
      </c>
      <c r="L3869" s="29">
        <v>1.0900000000000001</v>
      </c>
      <c r="M3869" s="29">
        <f>IFERROR(_xlfn.XLOOKUP($B3869,'Ownership Metrics'!$A:$A,'Ownership Metrics'!$B:$B),"")</f>
        <v>69.86</v>
      </c>
      <c r="N3869" s="28">
        <f>IFERROR(_xlfn.XLOOKUP($B3869,'Ownership Metrics'!$A:$A,'Ownership Metrics'!$C:$C),"")</f>
        <v>165</v>
      </c>
      <c r="O3869" s="29">
        <f>IFERROR(_xlfn.XLOOKUP($B3869,'Ownership Metrics'!$A:$A,'Ownership Metrics'!$D:$D),"")</f>
        <v>7.46</v>
      </c>
      <c r="P3869" s="29">
        <f>IFERROR(_xlfn.XLOOKUP($B3869,'Ownership Metrics'!$A:$A,'Ownership Metrics'!$E:$E),"")</f>
        <v>21.22</v>
      </c>
      <c r="Q3869" s="30">
        <f>IFERROR(_xlfn.XLOOKUP($B3869,'Ownership Metrics'!$A:$A,'Ownership Metrics'!$F:$F),"")</f>
        <v>9</v>
      </c>
      <c r="R3869" s="30">
        <f>IFERROR(_xlfn.XLOOKUP($B3869,'Ownership Metrics'!$A:$A,'Ownership Metrics'!$G:$G),"")</f>
        <v>20</v>
      </c>
      <c r="S3869" s="27" t="str">
        <f>IFERROR(_xlfn.XLOOKUP($B3869,'Ownership Metrics'!$A:$A,'Ownership Metrics'!$H:$H),"")</f>
        <v>Tersebar</v>
      </c>
      <c r="T3869" s="27" t="str">
        <f>IFERROR(_xlfn.XLOOKUP($B3869,'Ownership Metrics'!$A:$A,'Ownership Metrics'!$I:$I),"")</f>
        <v>Rendah</v>
      </c>
      <c r="U3869" s="27">
        <f>IF(COUNTIFS($B$2:$B3869,$B3869,$D$2:$D3869,$D3869)=1,1,0)</f>
        <v>1</v>
      </c>
      <c r="V3869" s="27">
        <f t="shared" si="181"/>
        <v>1.0900000000000001</v>
      </c>
      <c r="W3869" s="27">
        <f t="shared" si="182"/>
        <v>8</v>
      </c>
      <c r="X3869" s="27">
        <f t="shared" si="180"/>
        <v>1.0899996131</v>
      </c>
    </row>
    <row r="3870" spans="1:24" x14ac:dyDescent="0.25">
      <c r="A3870" s="26">
        <v>46265</v>
      </c>
      <c r="B3870" s="27" t="s">
        <v>10665</v>
      </c>
      <c r="C3870" s="27" t="s">
        <v>4161</v>
      </c>
      <c r="D3870" s="27" t="s">
        <v>4162</v>
      </c>
      <c r="E3870" s="27" t="s">
        <v>35</v>
      </c>
      <c r="F3870" s="27" t="s">
        <v>23</v>
      </c>
      <c r="G3870" s="27" t="s">
        <v>36</v>
      </c>
      <c r="H3870" s="27" t="s">
        <v>24</v>
      </c>
      <c r="I3870" s="28">
        <v>0</v>
      </c>
      <c r="J3870" s="28">
        <v>86450000</v>
      </c>
      <c r="K3870" s="28">
        <v>86450000</v>
      </c>
      <c r="L3870" s="29">
        <v>13.3</v>
      </c>
      <c r="M3870" s="29">
        <f>IFERROR(_xlfn.XLOOKUP($B3870,'Ownership Metrics'!$A:$A,'Ownership Metrics'!$B:$B),"")</f>
        <v>13.45</v>
      </c>
      <c r="N3870" s="28">
        <f>IFERROR(_xlfn.XLOOKUP($B3870,'Ownership Metrics'!$A:$A,'Ownership Metrics'!$C:$C),"")</f>
        <v>1636</v>
      </c>
      <c r="O3870" s="29">
        <f>IFERROR(_xlfn.XLOOKUP($B3870,'Ownership Metrics'!$A:$A,'Ownership Metrics'!$D:$D),"")</f>
        <v>33.25</v>
      </c>
      <c r="P3870" s="29">
        <f>IFERROR(_xlfn.XLOOKUP($B3870,'Ownership Metrics'!$A:$A,'Ownership Metrics'!$E:$E),"")</f>
        <v>60.55</v>
      </c>
      <c r="Q3870" s="30">
        <f>IFERROR(_xlfn.XLOOKUP($B3870,'Ownership Metrics'!$A:$A,'Ownership Metrics'!$F:$F),"")</f>
        <v>9</v>
      </c>
      <c r="R3870" s="30">
        <f>IFERROR(_xlfn.XLOOKUP($B3870,'Ownership Metrics'!$A:$A,'Ownership Metrics'!$G:$G),"")</f>
        <v>40</v>
      </c>
      <c r="S3870" s="27" t="str">
        <f>IFERROR(_xlfn.XLOOKUP($B3870,'Ownership Metrics'!$A:$A,'Ownership Metrics'!$H:$H),"")</f>
        <v>Oligopoli</v>
      </c>
      <c r="T3870" s="27" t="str">
        <f>IFERROR(_xlfn.XLOOKUP($B3870,'Ownership Metrics'!$A:$A,'Ownership Metrics'!$I:$I),"")</f>
        <v>Sedang</v>
      </c>
      <c r="U3870" s="27">
        <f>IF(COUNTIFS($B$2:$B3870,$B3870,$D$2:$D3870,$D3870)=1,1,0)</f>
        <v>1</v>
      </c>
      <c r="V3870" s="27">
        <f t="shared" si="181"/>
        <v>13.3</v>
      </c>
      <c r="W3870" s="27">
        <f t="shared" si="182"/>
        <v>3</v>
      </c>
      <c r="X3870" s="27">
        <f t="shared" si="180"/>
        <v>13.299999613000001</v>
      </c>
    </row>
    <row r="3871" spans="1:24" x14ac:dyDescent="0.25">
      <c r="A3871" s="26">
        <v>46265</v>
      </c>
      <c r="B3871" s="27" t="s">
        <v>10665</v>
      </c>
      <c r="C3871" s="27" t="s">
        <v>4161</v>
      </c>
      <c r="D3871" s="27" t="s">
        <v>4163</v>
      </c>
      <c r="E3871" s="27" t="s">
        <v>35</v>
      </c>
      <c r="F3871" s="27" t="s">
        <v>23</v>
      </c>
      <c r="G3871" s="27" t="s">
        <v>36</v>
      </c>
      <c r="H3871" s="27" t="s">
        <v>24</v>
      </c>
      <c r="I3871" s="28">
        <v>0</v>
      </c>
      <c r="J3871" s="28">
        <v>91000000</v>
      </c>
      <c r="K3871" s="28">
        <v>91000000</v>
      </c>
      <c r="L3871" s="29">
        <v>14</v>
      </c>
      <c r="M3871" s="29">
        <f>IFERROR(_xlfn.XLOOKUP($B3871,'Ownership Metrics'!$A:$A,'Ownership Metrics'!$B:$B),"")</f>
        <v>13.45</v>
      </c>
      <c r="N3871" s="28">
        <f>IFERROR(_xlfn.XLOOKUP($B3871,'Ownership Metrics'!$A:$A,'Ownership Metrics'!$C:$C),"")</f>
        <v>1636</v>
      </c>
      <c r="O3871" s="29">
        <f>IFERROR(_xlfn.XLOOKUP($B3871,'Ownership Metrics'!$A:$A,'Ownership Metrics'!$D:$D),"")</f>
        <v>33.25</v>
      </c>
      <c r="P3871" s="29">
        <f>IFERROR(_xlfn.XLOOKUP($B3871,'Ownership Metrics'!$A:$A,'Ownership Metrics'!$E:$E),"")</f>
        <v>60.55</v>
      </c>
      <c r="Q3871" s="30">
        <f>IFERROR(_xlfn.XLOOKUP($B3871,'Ownership Metrics'!$A:$A,'Ownership Metrics'!$F:$F),"")</f>
        <v>9</v>
      </c>
      <c r="R3871" s="30">
        <f>IFERROR(_xlfn.XLOOKUP($B3871,'Ownership Metrics'!$A:$A,'Ownership Metrics'!$G:$G),"")</f>
        <v>40</v>
      </c>
      <c r="S3871" s="27" t="str">
        <f>IFERROR(_xlfn.XLOOKUP($B3871,'Ownership Metrics'!$A:$A,'Ownership Metrics'!$H:$H),"")</f>
        <v>Oligopoli</v>
      </c>
      <c r="T3871" s="27" t="str">
        <f>IFERROR(_xlfn.XLOOKUP($B3871,'Ownership Metrics'!$A:$A,'Ownership Metrics'!$I:$I),"")</f>
        <v>Sedang</v>
      </c>
      <c r="U3871" s="27">
        <f>IF(COUNTIFS($B$2:$B3871,$B3871,$D$2:$D3871,$D3871)=1,1,0)</f>
        <v>1</v>
      </c>
      <c r="V3871" s="27">
        <f t="shared" si="181"/>
        <v>14</v>
      </c>
      <c r="W3871" s="27">
        <f t="shared" si="182"/>
        <v>2</v>
      </c>
      <c r="X3871" s="27">
        <f t="shared" si="180"/>
        <v>13.9999996129</v>
      </c>
    </row>
    <row r="3872" spans="1:24" x14ac:dyDescent="0.25">
      <c r="A3872" s="26">
        <v>46265</v>
      </c>
      <c r="B3872" s="27" t="s">
        <v>10665</v>
      </c>
      <c r="C3872" s="27" t="s">
        <v>4161</v>
      </c>
      <c r="D3872" s="27" t="s">
        <v>4164</v>
      </c>
      <c r="E3872" s="27" t="s">
        <v>35</v>
      </c>
      <c r="F3872" s="27" t="s">
        <v>23</v>
      </c>
      <c r="G3872" s="27" t="s">
        <v>36</v>
      </c>
      <c r="H3872" s="27" t="s">
        <v>24</v>
      </c>
      <c r="I3872" s="28">
        <v>0</v>
      </c>
      <c r="J3872" s="28">
        <v>61425000</v>
      </c>
      <c r="K3872" s="28">
        <v>61425000</v>
      </c>
      <c r="L3872" s="29">
        <v>9.4499999999999993</v>
      </c>
      <c r="M3872" s="29">
        <f>IFERROR(_xlfn.XLOOKUP($B3872,'Ownership Metrics'!$A:$A,'Ownership Metrics'!$B:$B),"")</f>
        <v>13.45</v>
      </c>
      <c r="N3872" s="28">
        <f>IFERROR(_xlfn.XLOOKUP($B3872,'Ownership Metrics'!$A:$A,'Ownership Metrics'!$C:$C),"")</f>
        <v>1636</v>
      </c>
      <c r="O3872" s="29">
        <f>IFERROR(_xlfn.XLOOKUP($B3872,'Ownership Metrics'!$A:$A,'Ownership Metrics'!$D:$D),"")</f>
        <v>33.25</v>
      </c>
      <c r="P3872" s="29">
        <f>IFERROR(_xlfn.XLOOKUP($B3872,'Ownership Metrics'!$A:$A,'Ownership Metrics'!$E:$E),"")</f>
        <v>60.55</v>
      </c>
      <c r="Q3872" s="30">
        <f>IFERROR(_xlfn.XLOOKUP($B3872,'Ownership Metrics'!$A:$A,'Ownership Metrics'!$F:$F),"")</f>
        <v>9</v>
      </c>
      <c r="R3872" s="30">
        <f>IFERROR(_xlfn.XLOOKUP($B3872,'Ownership Metrics'!$A:$A,'Ownership Metrics'!$G:$G),"")</f>
        <v>40</v>
      </c>
      <c r="S3872" s="27" t="str">
        <f>IFERROR(_xlfn.XLOOKUP($B3872,'Ownership Metrics'!$A:$A,'Ownership Metrics'!$H:$H),"")</f>
        <v>Oligopoli</v>
      </c>
      <c r="T3872" s="27" t="str">
        <f>IFERROR(_xlfn.XLOOKUP($B3872,'Ownership Metrics'!$A:$A,'Ownership Metrics'!$I:$I),"")</f>
        <v>Sedang</v>
      </c>
      <c r="U3872" s="27">
        <f>IF(COUNTIFS($B$2:$B3872,$B3872,$D$2:$D3872,$D3872)=1,1,0)</f>
        <v>1</v>
      </c>
      <c r="V3872" s="27">
        <f t="shared" si="181"/>
        <v>9.4499999999999993</v>
      </c>
      <c r="W3872" s="27">
        <f t="shared" si="182"/>
        <v>4</v>
      </c>
      <c r="X3872" s="27">
        <f t="shared" si="180"/>
        <v>9.4499996127999992</v>
      </c>
    </row>
    <row r="3873" spans="1:24" x14ac:dyDescent="0.25">
      <c r="A3873" s="26">
        <v>46265</v>
      </c>
      <c r="B3873" s="27" t="s">
        <v>10665</v>
      </c>
      <c r="C3873" s="27" t="s">
        <v>4161</v>
      </c>
      <c r="D3873" s="27" t="s">
        <v>4165</v>
      </c>
      <c r="E3873" s="27" t="s">
        <v>35</v>
      </c>
      <c r="F3873" s="27" t="s">
        <v>23</v>
      </c>
      <c r="G3873" s="27" t="s">
        <v>36</v>
      </c>
      <c r="H3873" s="27" t="s">
        <v>24</v>
      </c>
      <c r="I3873" s="28">
        <v>0</v>
      </c>
      <c r="J3873" s="28">
        <v>216125000</v>
      </c>
      <c r="K3873" s="28">
        <v>216125000</v>
      </c>
      <c r="L3873" s="29">
        <v>33.25</v>
      </c>
      <c r="M3873" s="29">
        <f>IFERROR(_xlfn.XLOOKUP($B3873,'Ownership Metrics'!$A:$A,'Ownership Metrics'!$B:$B),"")</f>
        <v>13.45</v>
      </c>
      <c r="N3873" s="28">
        <f>IFERROR(_xlfn.XLOOKUP($B3873,'Ownership Metrics'!$A:$A,'Ownership Metrics'!$C:$C),"")</f>
        <v>1636</v>
      </c>
      <c r="O3873" s="29">
        <f>IFERROR(_xlfn.XLOOKUP($B3873,'Ownership Metrics'!$A:$A,'Ownership Metrics'!$D:$D),"")</f>
        <v>33.25</v>
      </c>
      <c r="P3873" s="29">
        <f>IFERROR(_xlfn.XLOOKUP($B3873,'Ownership Metrics'!$A:$A,'Ownership Metrics'!$E:$E),"")</f>
        <v>60.55</v>
      </c>
      <c r="Q3873" s="30">
        <f>IFERROR(_xlfn.XLOOKUP($B3873,'Ownership Metrics'!$A:$A,'Ownership Metrics'!$F:$F),"")</f>
        <v>9</v>
      </c>
      <c r="R3873" s="30">
        <f>IFERROR(_xlfn.XLOOKUP($B3873,'Ownership Metrics'!$A:$A,'Ownership Metrics'!$G:$G),"")</f>
        <v>40</v>
      </c>
      <c r="S3873" s="27" t="str">
        <f>IFERROR(_xlfn.XLOOKUP($B3873,'Ownership Metrics'!$A:$A,'Ownership Metrics'!$H:$H),"")</f>
        <v>Oligopoli</v>
      </c>
      <c r="T3873" s="27" t="str">
        <f>IFERROR(_xlfn.XLOOKUP($B3873,'Ownership Metrics'!$A:$A,'Ownership Metrics'!$I:$I),"")</f>
        <v>Sedang</v>
      </c>
      <c r="U3873" s="27">
        <f>IF(COUNTIFS($B$2:$B3873,$B3873,$D$2:$D3873,$D3873)=1,1,0)</f>
        <v>1</v>
      </c>
      <c r="V3873" s="27">
        <f t="shared" si="181"/>
        <v>33.25</v>
      </c>
      <c r="W3873" s="27">
        <f t="shared" si="182"/>
        <v>1</v>
      </c>
      <c r="X3873" s="27">
        <f t="shared" si="180"/>
        <v>33.249999612700002</v>
      </c>
    </row>
    <row r="3874" spans="1:24" x14ac:dyDescent="0.25">
      <c r="A3874" s="26">
        <v>46265</v>
      </c>
      <c r="B3874" s="27" t="s">
        <v>10665</v>
      </c>
      <c r="C3874" s="27" t="s">
        <v>4161</v>
      </c>
      <c r="D3874" s="27" t="s">
        <v>4166</v>
      </c>
      <c r="E3874" s="27" t="s">
        <v>35</v>
      </c>
      <c r="F3874" s="27" t="s">
        <v>23</v>
      </c>
      <c r="G3874" s="27" t="s">
        <v>36</v>
      </c>
      <c r="H3874" s="27" t="s">
        <v>24</v>
      </c>
      <c r="I3874" s="28">
        <v>9888800</v>
      </c>
      <c r="J3874" s="28">
        <v>0</v>
      </c>
      <c r="K3874" s="28">
        <v>9888800</v>
      </c>
      <c r="L3874" s="29">
        <v>1.52</v>
      </c>
      <c r="M3874" s="29">
        <f>IFERROR(_xlfn.XLOOKUP($B3874,'Ownership Metrics'!$A:$A,'Ownership Metrics'!$B:$B),"")</f>
        <v>13.45</v>
      </c>
      <c r="N3874" s="28">
        <f>IFERROR(_xlfn.XLOOKUP($B3874,'Ownership Metrics'!$A:$A,'Ownership Metrics'!$C:$C),"")</f>
        <v>1636</v>
      </c>
      <c r="O3874" s="29">
        <f>IFERROR(_xlfn.XLOOKUP($B3874,'Ownership Metrics'!$A:$A,'Ownership Metrics'!$D:$D),"")</f>
        <v>33.25</v>
      </c>
      <c r="P3874" s="29">
        <f>IFERROR(_xlfn.XLOOKUP($B3874,'Ownership Metrics'!$A:$A,'Ownership Metrics'!$E:$E),"")</f>
        <v>60.55</v>
      </c>
      <c r="Q3874" s="30">
        <f>IFERROR(_xlfn.XLOOKUP($B3874,'Ownership Metrics'!$A:$A,'Ownership Metrics'!$F:$F),"")</f>
        <v>9</v>
      </c>
      <c r="R3874" s="30">
        <f>IFERROR(_xlfn.XLOOKUP($B3874,'Ownership Metrics'!$A:$A,'Ownership Metrics'!$G:$G),"")</f>
        <v>40</v>
      </c>
      <c r="S3874" s="27" t="str">
        <f>IFERROR(_xlfn.XLOOKUP($B3874,'Ownership Metrics'!$A:$A,'Ownership Metrics'!$H:$H),"")</f>
        <v>Oligopoli</v>
      </c>
      <c r="T3874" s="27" t="str">
        <f>IFERROR(_xlfn.XLOOKUP($B3874,'Ownership Metrics'!$A:$A,'Ownership Metrics'!$I:$I),"")</f>
        <v>Sedang</v>
      </c>
      <c r="U3874" s="27">
        <f>IF(COUNTIFS($B$2:$B3874,$B3874,$D$2:$D3874,$D3874)=1,1,0)</f>
        <v>1</v>
      </c>
      <c r="V3874" s="27">
        <f t="shared" si="181"/>
        <v>1.52</v>
      </c>
      <c r="W3874" s="27">
        <f t="shared" si="182"/>
        <v>9</v>
      </c>
      <c r="X3874" s="27">
        <f t="shared" si="180"/>
        <v>1.5199996125999999</v>
      </c>
    </row>
    <row r="3875" spans="1:24" x14ac:dyDescent="0.25">
      <c r="A3875" s="26">
        <v>46265</v>
      </c>
      <c r="B3875" s="27" t="s">
        <v>10665</v>
      </c>
      <c r="C3875" s="27" t="s">
        <v>4161</v>
      </c>
      <c r="D3875" s="27" t="s">
        <v>3955</v>
      </c>
      <c r="E3875" s="27" t="s">
        <v>35</v>
      </c>
      <c r="F3875" s="27" t="s">
        <v>23</v>
      </c>
      <c r="G3875" s="27" t="s">
        <v>36</v>
      </c>
      <c r="H3875" s="27" t="s">
        <v>24</v>
      </c>
      <c r="I3875" s="28">
        <v>32322700</v>
      </c>
      <c r="J3875" s="28">
        <v>0</v>
      </c>
      <c r="K3875" s="28">
        <v>32322700</v>
      </c>
      <c r="L3875" s="29">
        <v>4.97</v>
      </c>
      <c r="M3875" s="29">
        <f>IFERROR(_xlfn.XLOOKUP($B3875,'Ownership Metrics'!$A:$A,'Ownership Metrics'!$B:$B),"")</f>
        <v>13.45</v>
      </c>
      <c r="N3875" s="28">
        <f>IFERROR(_xlfn.XLOOKUP($B3875,'Ownership Metrics'!$A:$A,'Ownership Metrics'!$C:$C),"")</f>
        <v>1636</v>
      </c>
      <c r="O3875" s="29">
        <f>IFERROR(_xlfn.XLOOKUP($B3875,'Ownership Metrics'!$A:$A,'Ownership Metrics'!$D:$D),"")</f>
        <v>33.25</v>
      </c>
      <c r="P3875" s="29">
        <f>IFERROR(_xlfn.XLOOKUP($B3875,'Ownership Metrics'!$A:$A,'Ownership Metrics'!$E:$E),"")</f>
        <v>60.55</v>
      </c>
      <c r="Q3875" s="30">
        <f>IFERROR(_xlfn.XLOOKUP($B3875,'Ownership Metrics'!$A:$A,'Ownership Metrics'!$F:$F),"")</f>
        <v>9</v>
      </c>
      <c r="R3875" s="30">
        <f>IFERROR(_xlfn.XLOOKUP($B3875,'Ownership Metrics'!$A:$A,'Ownership Metrics'!$G:$G),"")</f>
        <v>40</v>
      </c>
      <c r="S3875" s="27" t="str">
        <f>IFERROR(_xlfn.XLOOKUP($B3875,'Ownership Metrics'!$A:$A,'Ownership Metrics'!$H:$H),"")</f>
        <v>Oligopoli</v>
      </c>
      <c r="T3875" s="27" t="str">
        <f>IFERROR(_xlfn.XLOOKUP($B3875,'Ownership Metrics'!$A:$A,'Ownership Metrics'!$I:$I),"")</f>
        <v>Sedang</v>
      </c>
      <c r="U3875" s="27">
        <f>IF(COUNTIFS($B$2:$B3875,$B3875,$D$2:$D3875,$D3875)=1,1,0)</f>
        <v>1</v>
      </c>
      <c r="V3875" s="27">
        <f t="shared" si="181"/>
        <v>4.97</v>
      </c>
      <c r="W3875" s="27">
        <f t="shared" si="182"/>
        <v>6</v>
      </c>
      <c r="X3875" s="27">
        <f t="shared" si="180"/>
        <v>4.9699996124999997</v>
      </c>
    </row>
    <row r="3876" spans="1:24" x14ac:dyDescent="0.25">
      <c r="A3876" s="26">
        <v>46265</v>
      </c>
      <c r="B3876" s="27" t="s">
        <v>10665</v>
      </c>
      <c r="C3876" s="27" t="s">
        <v>4161</v>
      </c>
      <c r="D3876" s="27" t="s">
        <v>4167</v>
      </c>
      <c r="E3876" s="27" t="s">
        <v>35</v>
      </c>
      <c r="F3876" s="27" t="s">
        <v>23</v>
      </c>
      <c r="G3876" s="27" t="s">
        <v>36</v>
      </c>
      <c r="H3876" s="27" t="s">
        <v>24</v>
      </c>
      <c r="I3876" s="28">
        <v>10000000</v>
      </c>
      <c r="J3876" s="28">
        <v>0</v>
      </c>
      <c r="K3876" s="28">
        <v>10000000</v>
      </c>
      <c r="L3876" s="29">
        <v>1.54</v>
      </c>
      <c r="M3876" s="29">
        <f>IFERROR(_xlfn.XLOOKUP($B3876,'Ownership Metrics'!$A:$A,'Ownership Metrics'!$B:$B),"")</f>
        <v>13.45</v>
      </c>
      <c r="N3876" s="28">
        <f>IFERROR(_xlfn.XLOOKUP($B3876,'Ownership Metrics'!$A:$A,'Ownership Metrics'!$C:$C),"")</f>
        <v>1636</v>
      </c>
      <c r="O3876" s="29">
        <f>IFERROR(_xlfn.XLOOKUP($B3876,'Ownership Metrics'!$A:$A,'Ownership Metrics'!$D:$D),"")</f>
        <v>33.25</v>
      </c>
      <c r="P3876" s="29">
        <f>IFERROR(_xlfn.XLOOKUP($B3876,'Ownership Metrics'!$A:$A,'Ownership Metrics'!$E:$E),"")</f>
        <v>60.55</v>
      </c>
      <c r="Q3876" s="30">
        <f>IFERROR(_xlfn.XLOOKUP($B3876,'Ownership Metrics'!$A:$A,'Ownership Metrics'!$F:$F),"")</f>
        <v>9</v>
      </c>
      <c r="R3876" s="30">
        <f>IFERROR(_xlfn.XLOOKUP($B3876,'Ownership Metrics'!$A:$A,'Ownership Metrics'!$G:$G),"")</f>
        <v>40</v>
      </c>
      <c r="S3876" s="27" t="str">
        <f>IFERROR(_xlfn.XLOOKUP($B3876,'Ownership Metrics'!$A:$A,'Ownership Metrics'!$H:$H),"")</f>
        <v>Oligopoli</v>
      </c>
      <c r="T3876" s="27" t="str">
        <f>IFERROR(_xlfn.XLOOKUP($B3876,'Ownership Metrics'!$A:$A,'Ownership Metrics'!$I:$I),"")</f>
        <v>Sedang</v>
      </c>
      <c r="U3876" s="27">
        <f>IF(COUNTIFS($B$2:$B3876,$B3876,$D$2:$D3876,$D3876)=1,1,0)</f>
        <v>1</v>
      </c>
      <c r="V3876" s="27">
        <f t="shared" si="181"/>
        <v>1.54</v>
      </c>
      <c r="W3876" s="27">
        <f t="shared" si="182"/>
        <v>8</v>
      </c>
      <c r="X3876" s="27">
        <f t="shared" si="180"/>
        <v>1.5399996123999999</v>
      </c>
    </row>
    <row r="3877" spans="1:24" x14ac:dyDescent="0.25">
      <c r="A3877" s="26">
        <v>46265</v>
      </c>
      <c r="B3877" s="27" t="s">
        <v>10665</v>
      </c>
      <c r="C3877" s="27" t="s">
        <v>4161</v>
      </c>
      <c r="D3877" s="27" t="s">
        <v>4168</v>
      </c>
      <c r="E3877" s="27" t="s">
        <v>35</v>
      </c>
      <c r="F3877" s="27" t="s">
        <v>23</v>
      </c>
      <c r="G3877" s="27" t="s">
        <v>36</v>
      </c>
      <c r="H3877" s="27" t="s">
        <v>24</v>
      </c>
      <c r="I3877" s="28">
        <v>19880000</v>
      </c>
      <c r="J3877" s="28">
        <v>0</v>
      </c>
      <c r="K3877" s="28">
        <v>19880000</v>
      </c>
      <c r="L3877" s="29">
        <v>3.06</v>
      </c>
      <c r="M3877" s="29">
        <f>IFERROR(_xlfn.XLOOKUP($B3877,'Ownership Metrics'!$A:$A,'Ownership Metrics'!$B:$B),"")</f>
        <v>13.45</v>
      </c>
      <c r="N3877" s="28">
        <f>IFERROR(_xlfn.XLOOKUP($B3877,'Ownership Metrics'!$A:$A,'Ownership Metrics'!$C:$C),"")</f>
        <v>1636</v>
      </c>
      <c r="O3877" s="29">
        <f>IFERROR(_xlfn.XLOOKUP($B3877,'Ownership Metrics'!$A:$A,'Ownership Metrics'!$D:$D),"")</f>
        <v>33.25</v>
      </c>
      <c r="P3877" s="29">
        <f>IFERROR(_xlfn.XLOOKUP($B3877,'Ownership Metrics'!$A:$A,'Ownership Metrics'!$E:$E),"")</f>
        <v>60.55</v>
      </c>
      <c r="Q3877" s="30">
        <f>IFERROR(_xlfn.XLOOKUP($B3877,'Ownership Metrics'!$A:$A,'Ownership Metrics'!$F:$F),"")</f>
        <v>9</v>
      </c>
      <c r="R3877" s="30">
        <f>IFERROR(_xlfn.XLOOKUP($B3877,'Ownership Metrics'!$A:$A,'Ownership Metrics'!$G:$G),"")</f>
        <v>40</v>
      </c>
      <c r="S3877" s="27" t="str">
        <f>IFERROR(_xlfn.XLOOKUP($B3877,'Ownership Metrics'!$A:$A,'Ownership Metrics'!$H:$H),"")</f>
        <v>Oligopoli</v>
      </c>
      <c r="T3877" s="27" t="str">
        <f>IFERROR(_xlfn.XLOOKUP($B3877,'Ownership Metrics'!$A:$A,'Ownership Metrics'!$I:$I),"")</f>
        <v>Sedang</v>
      </c>
      <c r="U3877" s="27">
        <f>IF(COUNTIFS($B$2:$B3877,$B3877,$D$2:$D3877,$D3877)=1,1,0)</f>
        <v>1</v>
      </c>
      <c r="V3877" s="27">
        <f t="shared" si="181"/>
        <v>3.06</v>
      </c>
      <c r="W3877" s="27">
        <f t="shared" si="182"/>
        <v>7</v>
      </c>
      <c r="X3877" s="27">
        <f t="shared" si="180"/>
        <v>3.0599996122999999</v>
      </c>
    </row>
    <row r="3878" spans="1:24" x14ac:dyDescent="0.25">
      <c r="A3878" s="26">
        <v>46265</v>
      </c>
      <c r="B3878" s="27" t="s">
        <v>10665</v>
      </c>
      <c r="C3878" s="27" t="s">
        <v>4161</v>
      </c>
      <c r="D3878" s="27" t="s">
        <v>4169</v>
      </c>
      <c r="E3878" s="27" t="s">
        <v>35</v>
      </c>
      <c r="F3878" s="27" t="s">
        <v>23</v>
      </c>
      <c r="G3878" s="27" t="s">
        <v>36</v>
      </c>
      <c r="H3878" s="27" t="s">
        <v>24</v>
      </c>
      <c r="I3878" s="28">
        <v>35478700</v>
      </c>
      <c r="J3878" s="28">
        <v>0</v>
      </c>
      <c r="K3878" s="28">
        <v>35478700</v>
      </c>
      <c r="L3878" s="29">
        <v>5.46</v>
      </c>
      <c r="M3878" s="29">
        <f>IFERROR(_xlfn.XLOOKUP($B3878,'Ownership Metrics'!$A:$A,'Ownership Metrics'!$B:$B),"")</f>
        <v>13.45</v>
      </c>
      <c r="N3878" s="28">
        <f>IFERROR(_xlfn.XLOOKUP($B3878,'Ownership Metrics'!$A:$A,'Ownership Metrics'!$C:$C),"")</f>
        <v>1636</v>
      </c>
      <c r="O3878" s="29">
        <f>IFERROR(_xlfn.XLOOKUP($B3878,'Ownership Metrics'!$A:$A,'Ownership Metrics'!$D:$D),"")</f>
        <v>33.25</v>
      </c>
      <c r="P3878" s="29">
        <f>IFERROR(_xlfn.XLOOKUP($B3878,'Ownership Metrics'!$A:$A,'Ownership Metrics'!$E:$E),"")</f>
        <v>60.55</v>
      </c>
      <c r="Q3878" s="30">
        <f>IFERROR(_xlfn.XLOOKUP($B3878,'Ownership Metrics'!$A:$A,'Ownership Metrics'!$F:$F),"")</f>
        <v>9</v>
      </c>
      <c r="R3878" s="30">
        <f>IFERROR(_xlfn.XLOOKUP($B3878,'Ownership Metrics'!$A:$A,'Ownership Metrics'!$G:$G),"")</f>
        <v>40</v>
      </c>
      <c r="S3878" s="27" t="str">
        <f>IFERROR(_xlfn.XLOOKUP($B3878,'Ownership Metrics'!$A:$A,'Ownership Metrics'!$H:$H),"")</f>
        <v>Oligopoli</v>
      </c>
      <c r="T3878" s="27" t="str">
        <f>IFERROR(_xlfn.XLOOKUP($B3878,'Ownership Metrics'!$A:$A,'Ownership Metrics'!$I:$I),"")</f>
        <v>Sedang</v>
      </c>
      <c r="U3878" s="27">
        <f>IF(COUNTIFS($B$2:$B3878,$B3878,$D$2:$D3878,$D3878)=1,1,0)</f>
        <v>1</v>
      </c>
      <c r="V3878" s="27">
        <f t="shared" si="181"/>
        <v>5.46</v>
      </c>
      <c r="W3878" s="27">
        <f t="shared" si="182"/>
        <v>5</v>
      </c>
      <c r="X3878" s="27">
        <f t="shared" si="180"/>
        <v>5.4599996121999999</v>
      </c>
    </row>
    <row r="3879" spans="1:24" x14ac:dyDescent="0.25">
      <c r="A3879" s="26">
        <v>46265</v>
      </c>
      <c r="B3879" s="27" t="s">
        <v>10666</v>
      </c>
      <c r="C3879" s="27" t="s">
        <v>4171</v>
      </c>
      <c r="D3879" s="27" t="s">
        <v>4172</v>
      </c>
      <c r="E3879" s="27" t="s">
        <v>22</v>
      </c>
      <c r="F3879" s="27" t="s">
        <v>23</v>
      </c>
      <c r="G3879" s="27"/>
      <c r="H3879" s="27" t="s">
        <v>24</v>
      </c>
      <c r="I3879" s="28">
        <v>132313291</v>
      </c>
      <c r="J3879" s="28">
        <v>0</v>
      </c>
      <c r="K3879" s="28">
        <v>132313291</v>
      </c>
      <c r="L3879" s="29">
        <v>13.12</v>
      </c>
      <c r="M3879" s="29">
        <f>IFERROR(_xlfn.XLOOKUP($B3879,'Ownership Metrics'!$A:$A,'Ownership Metrics'!$B:$B),"")</f>
        <v>3.06</v>
      </c>
      <c r="N3879" s="28">
        <f>IFERROR(_xlfn.XLOOKUP($B3879,'Ownership Metrics'!$A:$A,'Ownership Metrics'!$C:$C),"")</f>
        <v>2599</v>
      </c>
      <c r="O3879" s="29">
        <f>IFERROR(_xlfn.XLOOKUP($B3879,'Ownership Metrics'!$A:$A,'Ownership Metrics'!$D:$D),"")</f>
        <v>38.24</v>
      </c>
      <c r="P3879" s="29">
        <f>IFERROR(_xlfn.XLOOKUP($B3879,'Ownership Metrics'!$A:$A,'Ownership Metrics'!$E:$E),"")</f>
        <v>81.400000000000006</v>
      </c>
      <c r="Q3879" s="30">
        <f>IFERROR(_xlfn.XLOOKUP($B3879,'Ownership Metrics'!$A:$A,'Ownership Metrics'!$F:$F),"")</f>
        <v>8</v>
      </c>
      <c r="R3879" s="30">
        <f>IFERROR(_xlfn.XLOOKUP($B3879,'Ownership Metrics'!$A:$A,'Ownership Metrics'!$G:$G),"")</f>
        <v>53</v>
      </c>
      <c r="S3879" s="27" t="str">
        <f>IFERROR(_xlfn.XLOOKUP($B3879,'Ownership Metrics'!$A:$A,'Ownership Metrics'!$H:$H),"")</f>
        <v>Terkonsentrasi</v>
      </c>
      <c r="T3879" s="27" t="str">
        <f>IFERROR(_xlfn.XLOOKUP($B3879,'Ownership Metrics'!$A:$A,'Ownership Metrics'!$I:$I),"")</f>
        <v>Sedang</v>
      </c>
      <c r="U3879" s="27">
        <f>IF(COUNTIFS($B$2:$B3879,$B3879,$D$2:$D3879,$D3879)=1,1,0)</f>
        <v>1</v>
      </c>
      <c r="V3879" s="27">
        <f t="shared" si="181"/>
        <v>13.12</v>
      </c>
      <c r="W3879" s="27">
        <f t="shared" si="182"/>
        <v>3</v>
      </c>
      <c r="X3879" s="27">
        <f t="shared" si="180"/>
        <v>13.119999612099999</v>
      </c>
    </row>
    <row r="3880" spans="1:24" x14ac:dyDescent="0.25">
      <c r="A3880" s="26">
        <v>46265</v>
      </c>
      <c r="B3880" s="27" t="s">
        <v>10666</v>
      </c>
      <c r="C3880" s="27" t="s">
        <v>4171</v>
      </c>
      <c r="D3880" s="27" t="s">
        <v>4173</v>
      </c>
      <c r="E3880" s="27" t="s">
        <v>35</v>
      </c>
      <c r="F3880" s="27" t="s">
        <v>23</v>
      </c>
      <c r="G3880" s="27" t="s">
        <v>36</v>
      </c>
      <c r="H3880" s="27" t="s">
        <v>24</v>
      </c>
      <c r="I3880" s="28">
        <v>0</v>
      </c>
      <c r="J3880" s="28">
        <v>41056625</v>
      </c>
      <c r="K3880" s="28">
        <v>41056625</v>
      </c>
      <c r="L3880" s="29">
        <v>4.07</v>
      </c>
      <c r="M3880" s="29">
        <f>IFERROR(_xlfn.XLOOKUP($B3880,'Ownership Metrics'!$A:$A,'Ownership Metrics'!$B:$B),"")</f>
        <v>3.06</v>
      </c>
      <c r="N3880" s="28">
        <f>IFERROR(_xlfn.XLOOKUP($B3880,'Ownership Metrics'!$A:$A,'Ownership Metrics'!$C:$C),"")</f>
        <v>2599</v>
      </c>
      <c r="O3880" s="29">
        <f>IFERROR(_xlfn.XLOOKUP($B3880,'Ownership Metrics'!$A:$A,'Ownership Metrics'!$D:$D),"")</f>
        <v>38.24</v>
      </c>
      <c r="P3880" s="29">
        <f>IFERROR(_xlfn.XLOOKUP($B3880,'Ownership Metrics'!$A:$A,'Ownership Metrics'!$E:$E),"")</f>
        <v>81.400000000000006</v>
      </c>
      <c r="Q3880" s="30">
        <f>IFERROR(_xlfn.XLOOKUP($B3880,'Ownership Metrics'!$A:$A,'Ownership Metrics'!$F:$F),"")</f>
        <v>8</v>
      </c>
      <c r="R3880" s="30">
        <f>IFERROR(_xlfn.XLOOKUP($B3880,'Ownership Metrics'!$A:$A,'Ownership Metrics'!$G:$G),"")</f>
        <v>53</v>
      </c>
      <c r="S3880" s="27" t="str">
        <f>IFERROR(_xlfn.XLOOKUP($B3880,'Ownership Metrics'!$A:$A,'Ownership Metrics'!$H:$H),"")</f>
        <v>Terkonsentrasi</v>
      </c>
      <c r="T3880" s="27" t="str">
        <f>IFERROR(_xlfn.XLOOKUP($B3880,'Ownership Metrics'!$A:$A,'Ownership Metrics'!$I:$I),"")</f>
        <v>Sedang</v>
      </c>
      <c r="U3880" s="27">
        <f>IF(COUNTIFS($B$2:$B3880,$B3880,$D$2:$D3880,$D3880)=1,1,0)</f>
        <v>1</v>
      </c>
      <c r="V3880" s="27">
        <f t="shared" si="181"/>
        <v>4.07</v>
      </c>
      <c r="W3880" s="27">
        <f t="shared" si="182"/>
        <v>5</v>
      </c>
      <c r="X3880" s="27">
        <f t="shared" si="180"/>
        <v>4.0699996120000002</v>
      </c>
    </row>
    <row r="3881" spans="1:24" x14ac:dyDescent="0.25">
      <c r="A3881" s="26">
        <v>46265</v>
      </c>
      <c r="B3881" s="27" t="s">
        <v>10666</v>
      </c>
      <c r="C3881" s="27" t="s">
        <v>4171</v>
      </c>
      <c r="D3881" s="27" t="s">
        <v>4174</v>
      </c>
      <c r="E3881" s="27" t="s">
        <v>35</v>
      </c>
      <c r="F3881" s="27" t="s">
        <v>23</v>
      </c>
      <c r="G3881" s="27" t="s">
        <v>36</v>
      </c>
      <c r="H3881" s="27" t="s">
        <v>24</v>
      </c>
      <c r="I3881" s="28">
        <v>0</v>
      </c>
      <c r="J3881" s="28">
        <v>10772612</v>
      </c>
      <c r="K3881" s="28">
        <v>10772612</v>
      </c>
      <c r="L3881" s="29">
        <v>1.07</v>
      </c>
      <c r="M3881" s="29">
        <f>IFERROR(_xlfn.XLOOKUP($B3881,'Ownership Metrics'!$A:$A,'Ownership Metrics'!$B:$B),"")</f>
        <v>3.06</v>
      </c>
      <c r="N3881" s="28">
        <f>IFERROR(_xlfn.XLOOKUP($B3881,'Ownership Metrics'!$A:$A,'Ownership Metrics'!$C:$C),"")</f>
        <v>2599</v>
      </c>
      <c r="O3881" s="29">
        <f>IFERROR(_xlfn.XLOOKUP($B3881,'Ownership Metrics'!$A:$A,'Ownership Metrics'!$D:$D),"")</f>
        <v>38.24</v>
      </c>
      <c r="P3881" s="29">
        <f>IFERROR(_xlfn.XLOOKUP($B3881,'Ownership Metrics'!$A:$A,'Ownership Metrics'!$E:$E),"")</f>
        <v>81.400000000000006</v>
      </c>
      <c r="Q3881" s="30">
        <f>IFERROR(_xlfn.XLOOKUP($B3881,'Ownership Metrics'!$A:$A,'Ownership Metrics'!$F:$F),"")</f>
        <v>8</v>
      </c>
      <c r="R3881" s="30">
        <f>IFERROR(_xlfn.XLOOKUP($B3881,'Ownership Metrics'!$A:$A,'Ownership Metrics'!$G:$G),"")</f>
        <v>53</v>
      </c>
      <c r="S3881" s="27" t="str">
        <f>IFERROR(_xlfn.XLOOKUP($B3881,'Ownership Metrics'!$A:$A,'Ownership Metrics'!$H:$H),"")</f>
        <v>Terkonsentrasi</v>
      </c>
      <c r="T3881" s="27" t="str">
        <f>IFERROR(_xlfn.XLOOKUP($B3881,'Ownership Metrics'!$A:$A,'Ownership Metrics'!$I:$I),"")</f>
        <v>Sedang</v>
      </c>
      <c r="U3881" s="27">
        <f>IF(COUNTIFS($B$2:$B3881,$B3881,$D$2:$D3881,$D3881)=1,1,0)</f>
        <v>1</v>
      </c>
      <c r="V3881" s="27">
        <f t="shared" si="181"/>
        <v>1.07</v>
      </c>
      <c r="W3881" s="27">
        <f t="shared" si="182"/>
        <v>8</v>
      </c>
      <c r="X3881" s="27">
        <f t="shared" si="180"/>
        <v>1.0699996119000001</v>
      </c>
    </row>
    <row r="3882" spans="1:24" x14ac:dyDescent="0.25">
      <c r="A3882" s="26">
        <v>46265</v>
      </c>
      <c r="B3882" s="27" t="s">
        <v>10666</v>
      </c>
      <c r="C3882" s="27" t="s">
        <v>4171</v>
      </c>
      <c r="D3882" s="27" t="s">
        <v>4175</v>
      </c>
      <c r="E3882" s="27" t="s">
        <v>35</v>
      </c>
      <c r="F3882" s="27" t="s">
        <v>23</v>
      </c>
      <c r="G3882" s="27" t="s">
        <v>36</v>
      </c>
      <c r="H3882" s="27" t="s">
        <v>36</v>
      </c>
      <c r="I3882" s="28">
        <v>0</v>
      </c>
      <c r="J3882" s="28">
        <v>385649140</v>
      </c>
      <c r="K3882" s="28">
        <v>385649140</v>
      </c>
      <c r="L3882" s="29">
        <v>38.24</v>
      </c>
      <c r="M3882" s="29">
        <f>IFERROR(_xlfn.XLOOKUP($B3882,'Ownership Metrics'!$A:$A,'Ownership Metrics'!$B:$B),"")</f>
        <v>3.06</v>
      </c>
      <c r="N3882" s="28">
        <f>IFERROR(_xlfn.XLOOKUP($B3882,'Ownership Metrics'!$A:$A,'Ownership Metrics'!$C:$C),"")</f>
        <v>2599</v>
      </c>
      <c r="O3882" s="29">
        <f>IFERROR(_xlfn.XLOOKUP($B3882,'Ownership Metrics'!$A:$A,'Ownership Metrics'!$D:$D),"")</f>
        <v>38.24</v>
      </c>
      <c r="P3882" s="29">
        <f>IFERROR(_xlfn.XLOOKUP($B3882,'Ownership Metrics'!$A:$A,'Ownership Metrics'!$E:$E),"")</f>
        <v>81.400000000000006</v>
      </c>
      <c r="Q3882" s="30">
        <f>IFERROR(_xlfn.XLOOKUP($B3882,'Ownership Metrics'!$A:$A,'Ownership Metrics'!$F:$F),"")</f>
        <v>8</v>
      </c>
      <c r="R3882" s="30">
        <f>IFERROR(_xlfn.XLOOKUP($B3882,'Ownership Metrics'!$A:$A,'Ownership Metrics'!$G:$G),"")</f>
        <v>53</v>
      </c>
      <c r="S3882" s="27" t="str">
        <f>IFERROR(_xlfn.XLOOKUP($B3882,'Ownership Metrics'!$A:$A,'Ownership Metrics'!$H:$H),"")</f>
        <v>Terkonsentrasi</v>
      </c>
      <c r="T3882" s="27" t="str">
        <f>IFERROR(_xlfn.XLOOKUP($B3882,'Ownership Metrics'!$A:$A,'Ownership Metrics'!$I:$I),"")</f>
        <v>Sedang</v>
      </c>
      <c r="U3882" s="27">
        <f>IF(COUNTIFS($B$2:$B3882,$B3882,$D$2:$D3882,$D3882)=1,1,0)</f>
        <v>1</v>
      </c>
      <c r="V3882" s="27">
        <f t="shared" si="181"/>
        <v>38.24</v>
      </c>
      <c r="W3882" s="27">
        <f t="shared" si="182"/>
        <v>1</v>
      </c>
      <c r="X3882" s="27">
        <f t="shared" si="180"/>
        <v>38.239999611800002</v>
      </c>
    </row>
    <row r="3883" spans="1:24" x14ac:dyDescent="0.25">
      <c r="A3883" s="26">
        <v>46265</v>
      </c>
      <c r="B3883" s="27" t="s">
        <v>10666</v>
      </c>
      <c r="C3883" s="27" t="s">
        <v>4171</v>
      </c>
      <c r="D3883" s="27" t="s">
        <v>4176</v>
      </c>
      <c r="E3883" s="27" t="s">
        <v>35</v>
      </c>
      <c r="F3883" s="27" t="s">
        <v>23</v>
      </c>
      <c r="G3883" s="27" t="s">
        <v>36</v>
      </c>
      <c r="H3883" s="27"/>
      <c r="I3883" s="28">
        <v>302921271</v>
      </c>
      <c r="J3883" s="28">
        <v>0</v>
      </c>
      <c r="K3883" s="28">
        <v>302921271</v>
      </c>
      <c r="L3883" s="29">
        <v>30.04</v>
      </c>
      <c r="M3883" s="29">
        <f>IFERROR(_xlfn.XLOOKUP($B3883,'Ownership Metrics'!$A:$A,'Ownership Metrics'!$B:$B),"")</f>
        <v>3.06</v>
      </c>
      <c r="N3883" s="28">
        <f>IFERROR(_xlfn.XLOOKUP($B3883,'Ownership Metrics'!$A:$A,'Ownership Metrics'!$C:$C),"")</f>
        <v>2599</v>
      </c>
      <c r="O3883" s="29">
        <f>IFERROR(_xlfn.XLOOKUP($B3883,'Ownership Metrics'!$A:$A,'Ownership Metrics'!$D:$D),"")</f>
        <v>38.24</v>
      </c>
      <c r="P3883" s="29">
        <f>IFERROR(_xlfn.XLOOKUP($B3883,'Ownership Metrics'!$A:$A,'Ownership Metrics'!$E:$E),"")</f>
        <v>81.400000000000006</v>
      </c>
      <c r="Q3883" s="30">
        <f>IFERROR(_xlfn.XLOOKUP($B3883,'Ownership Metrics'!$A:$A,'Ownership Metrics'!$F:$F),"")</f>
        <v>8</v>
      </c>
      <c r="R3883" s="30">
        <f>IFERROR(_xlfn.XLOOKUP($B3883,'Ownership Metrics'!$A:$A,'Ownership Metrics'!$G:$G),"")</f>
        <v>53</v>
      </c>
      <c r="S3883" s="27" t="str">
        <f>IFERROR(_xlfn.XLOOKUP($B3883,'Ownership Metrics'!$A:$A,'Ownership Metrics'!$H:$H),"")</f>
        <v>Terkonsentrasi</v>
      </c>
      <c r="T3883" s="27" t="str">
        <f>IFERROR(_xlfn.XLOOKUP($B3883,'Ownership Metrics'!$A:$A,'Ownership Metrics'!$I:$I),"")</f>
        <v>Sedang</v>
      </c>
      <c r="U3883" s="27">
        <f>IF(COUNTIFS($B$2:$B3883,$B3883,$D$2:$D3883,$D3883)=1,1,0)</f>
        <v>1</v>
      </c>
      <c r="V3883" s="27">
        <f t="shared" si="181"/>
        <v>30.04</v>
      </c>
      <c r="W3883" s="27">
        <f t="shared" si="182"/>
        <v>2</v>
      </c>
      <c r="X3883" s="27">
        <f t="shared" si="180"/>
        <v>30.039999611700001</v>
      </c>
    </row>
    <row r="3884" spans="1:24" x14ac:dyDescent="0.25">
      <c r="A3884" s="26">
        <v>46265</v>
      </c>
      <c r="B3884" s="27" t="s">
        <v>10666</v>
      </c>
      <c r="C3884" s="27" t="s">
        <v>4171</v>
      </c>
      <c r="D3884" s="27" t="s">
        <v>4177</v>
      </c>
      <c r="E3884" s="27" t="s">
        <v>35</v>
      </c>
      <c r="F3884" s="27" t="s">
        <v>23</v>
      </c>
      <c r="G3884" s="27" t="s">
        <v>36</v>
      </c>
      <c r="H3884" s="27" t="s">
        <v>24</v>
      </c>
      <c r="I3884" s="28">
        <v>27485600</v>
      </c>
      <c r="J3884" s="28">
        <v>0</v>
      </c>
      <c r="K3884" s="28">
        <v>27485600</v>
      </c>
      <c r="L3884" s="29">
        <v>2.73</v>
      </c>
      <c r="M3884" s="29">
        <f>IFERROR(_xlfn.XLOOKUP($B3884,'Ownership Metrics'!$A:$A,'Ownership Metrics'!$B:$B),"")</f>
        <v>3.06</v>
      </c>
      <c r="N3884" s="28">
        <f>IFERROR(_xlfn.XLOOKUP($B3884,'Ownership Metrics'!$A:$A,'Ownership Metrics'!$C:$C),"")</f>
        <v>2599</v>
      </c>
      <c r="O3884" s="29">
        <f>IFERROR(_xlfn.XLOOKUP($B3884,'Ownership Metrics'!$A:$A,'Ownership Metrics'!$D:$D),"")</f>
        <v>38.24</v>
      </c>
      <c r="P3884" s="29">
        <f>IFERROR(_xlfn.XLOOKUP($B3884,'Ownership Metrics'!$A:$A,'Ownership Metrics'!$E:$E),"")</f>
        <v>81.400000000000006</v>
      </c>
      <c r="Q3884" s="30">
        <f>IFERROR(_xlfn.XLOOKUP($B3884,'Ownership Metrics'!$A:$A,'Ownership Metrics'!$F:$F),"")</f>
        <v>8</v>
      </c>
      <c r="R3884" s="30">
        <f>IFERROR(_xlfn.XLOOKUP($B3884,'Ownership Metrics'!$A:$A,'Ownership Metrics'!$G:$G),"")</f>
        <v>53</v>
      </c>
      <c r="S3884" s="27" t="str">
        <f>IFERROR(_xlfn.XLOOKUP($B3884,'Ownership Metrics'!$A:$A,'Ownership Metrics'!$H:$H),"")</f>
        <v>Terkonsentrasi</v>
      </c>
      <c r="T3884" s="27" t="str">
        <f>IFERROR(_xlfn.XLOOKUP($B3884,'Ownership Metrics'!$A:$A,'Ownership Metrics'!$I:$I),"")</f>
        <v>Sedang</v>
      </c>
      <c r="U3884" s="27">
        <f>IF(COUNTIFS($B$2:$B3884,$B3884,$D$2:$D3884,$D3884)=1,1,0)</f>
        <v>1</v>
      </c>
      <c r="V3884" s="27">
        <f t="shared" si="181"/>
        <v>2.73</v>
      </c>
      <c r="W3884" s="27">
        <f t="shared" si="182"/>
        <v>6</v>
      </c>
      <c r="X3884" s="27">
        <f t="shared" si="180"/>
        <v>2.7299996115999998</v>
      </c>
    </row>
    <row r="3885" spans="1:24" x14ac:dyDescent="0.25">
      <c r="A3885" s="26">
        <v>46265</v>
      </c>
      <c r="B3885" s="27" t="s">
        <v>10666</v>
      </c>
      <c r="C3885" s="27" t="s">
        <v>4171</v>
      </c>
      <c r="D3885" s="27" t="s">
        <v>4178</v>
      </c>
      <c r="E3885" s="27" t="s">
        <v>35</v>
      </c>
      <c r="F3885" s="27" t="s">
        <v>23</v>
      </c>
      <c r="G3885" s="27" t="s">
        <v>36</v>
      </c>
      <c r="H3885" s="27" t="s">
        <v>24</v>
      </c>
      <c r="I3885" s="28">
        <v>19514400</v>
      </c>
      <c r="J3885" s="28">
        <v>0</v>
      </c>
      <c r="K3885" s="28">
        <v>19514400</v>
      </c>
      <c r="L3885" s="29">
        <v>1.93</v>
      </c>
      <c r="M3885" s="29">
        <f>IFERROR(_xlfn.XLOOKUP($B3885,'Ownership Metrics'!$A:$A,'Ownership Metrics'!$B:$B),"")</f>
        <v>3.06</v>
      </c>
      <c r="N3885" s="28">
        <f>IFERROR(_xlfn.XLOOKUP($B3885,'Ownership Metrics'!$A:$A,'Ownership Metrics'!$C:$C),"")</f>
        <v>2599</v>
      </c>
      <c r="O3885" s="29">
        <f>IFERROR(_xlfn.XLOOKUP($B3885,'Ownership Metrics'!$A:$A,'Ownership Metrics'!$D:$D),"")</f>
        <v>38.24</v>
      </c>
      <c r="P3885" s="29">
        <f>IFERROR(_xlfn.XLOOKUP($B3885,'Ownership Metrics'!$A:$A,'Ownership Metrics'!$E:$E),"")</f>
        <v>81.400000000000006</v>
      </c>
      <c r="Q3885" s="30">
        <f>IFERROR(_xlfn.XLOOKUP($B3885,'Ownership Metrics'!$A:$A,'Ownership Metrics'!$F:$F),"")</f>
        <v>8</v>
      </c>
      <c r="R3885" s="30">
        <f>IFERROR(_xlfn.XLOOKUP($B3885,'Ownership Metrics'!$A:$A,'Ownership Metrics'!$G:$G),"")</f>
        <v>53</v>
      </c>
      <c r="S3885" s="27" t="str">
        <f>IFERROR(_xlfn.XLOOKUP($B3885,'Ownership Metrics'!$A:$A,'Ownership Metrics'!$H:$H),"")</f>
        <v>Terkonsentrasi</v>
      </c>
      <c r="T3885" s="27" t="str">
        <f>IFERROR(_xlfn.XLOOKUP($B3885,'Ownership Metrics'!$A:$A,'Ownership Metrics'!$I:$I),"")</f>
        <v>Sedang</v>
      </c>
      <c r="U3885" s="27">
        <f>IF(COUNTIFS($B$2:$B3885,$B3885,$D$2:$D3885,$D3885)=1,1,0)</f>
        <v>1</v>
      </c>
      <c r="V3885" s="27">
        <f t="shared" si="181"/>
        <v>1.93</v>
      </c>
      <c r="W3885" s="27">
        <f t="shared" si="182"/>
        <v>7</v>
      </c>
      <c r="X3885" s="27">
        <f t="shared" si="180"/>
        <v>1.9299996115</v>
      </c>
    </row>
    <row r="3886" spans="1:24" x14ac:dyDescent="0.25">
      <c r="A3886" s="26">
        <v>46265</v>
      </c>
      <c r="B3886" s="27" t="s">
        <v>10666</v>
      </c>
      <c r="C3886" s="27" t="s">
        <v>4171</v>
      </c>
      <c r="D3886" s="27" t="s">
        <v>2083</v>
      </c>
      <c r="E3886" s="27" t="s">
        <v>555</v>
      </c>
      <c r="F3886" s="27" t="s">
        <v>23</v>
      </c>
      <c r="G3886" s="27"/>
      <c r="H3886" s="27" t="s">
        <v>24</v>
      </c>
      <c r="I3886" s="28">
        <v>57901002</v>
      </c>
      <c r="J3886" s="28">
        <v>0</v>
      </c>
      <c r="K3886" s="28">
        <v>57901002</v>
      </c>
      <c r="L3886" s="29">
        <v>5.74</v>
      </c>
      <c r="M3886" s="29">
        <f>IFERROR(_xlfn.XLOOKUP($B3886,'Ownership Metrics'!$A:$A,'Ownership Metrics'!$B:$B),"")</f>
        <v>3.06</v>
      </c>
      <c r="N3886" s="28">
        <f>IFERROR(_xlfn.XLOOKUP($B3886,'Ownership Metrics'!$A:$A,'Ownership Metrics'!$C:$C),"")</f>
        <v>2599</v>
      </c>
      <c r="O3886" s="29">
        <f>IFERROR(_xlfn.XLOOKUP($B3886,'Ownership Metrics'!$A:$A,'Ownership Metrics'!$D:$D),"")</f>
        <v>38.24</v>
      </c>
      <c r="P3886" s="29">
        <f>IFERROR(_xlfn.XLOOKUP($B3886,'Ownership Metrics'!$A:$A,'Ownership Metrics'!$E:$E),"")</f>
        <v>81.400000000000006</v>
      </c>
      <c r="Q3886" s="30">
        <f>IFERROR(_xlfn.XLOOKUP($B3886,'Ownership Metrics'!$A:$A,'Ownership Metrics'!$F:$F),"")</f>
        <v>8</v>
      </c>
      <c r="R3886" s="30">
        <f>IFERROR(_xlfn.XLOOKUP($B3886,'Ownership Metrics'!$A:$A,'Ownership Metrics'!$G:$G),"")</f>
        <v>53</v>
      </c>
      <c r="S3886" s="27" t="str">
        <f>IFERROR(_xlfn.XLOOKUP($B3886,'Ownership Metrics'!$A:$A,'Ownership Metrics'!$H:$H),"")</f>
        <v>Terkonsentrasi</v>
      </c>
      <c r="T3886" s="27" t="str">
        <f>IFERROR(_xlfn.XLOOKUP($B3886,'Ownership Metrics'!$A:$A,'Ownership Metrics'!$I:$I),"")</f>
        <v>Sedang</v>
      </c>
      <c r="U3886" s="27">
        <f>IF(COUNTIFS($B$2:$B3886,$B3886,$D$2:$D3886,$D3886)=1,1,0)</f>
        <v>1</v>
      </c>
      <c r="V3886" s="27">
        <f t="shared" si="181"/>
        <v>5.74</v>
      </c>
      <c r="W3886" s="27">
        <f t="shared" si="182"/>
        <v>4</v>
      </c>
      <c r="X3886" s="27">
        <f t="shared" si="180"/>
        <v>5.7399996114</v>
      </c>
    </row>
    <row r="3887" spans="1:24" x14ac:dyDescent="0.25">
      <c r="A3887" s="26">
        <v>46265</v>
      </c>
      <c r="B3887" s="27" t="s">
        <v>10667</v>
      </c>
      <c r="C3887" s="27" t="s">
        <v>4180</v>
      </c>
      <c r="D3887" s="27" t="s">
        <v>4181</v>
      </c>
      <c r="E3887" s="27" t="s">
        <v>22</v>
      </c>
      <c r="F3887" s="27" t="s">
        <v>23</v>
      </c>
      <c r="G3887" s="27"/>
      <c r="H3887" s="27"/>
      <c r="I3887" s="28">
        <v>0</v>
      </c>
      <c r="J3887" s="28">
        <v>3000000</v>
      </c>
      <c r="K3887" s="28">
        <v>3000000</v>
      </c>
      <c r="L3887" s="29">
        <v>3.13</v>
      </c>
      <c r="M3887" s="29">
        <f>IFERROR(_xlfn.XLOOKUP($B3887,'Ownership Metrics'!$A:$A,'Ownership Metrics'!$B:$B),"")</f>
        <v>9.77</v>
      </c>
      <c r="N3887" s="28">
        <f>IFERROR(_xlfn.XLOOKUP($B3887,'Ownership Metrics'!$A:$A,'Ownership Metrics'!$C:$C),"")</f>
        <v>1035</v>
      </c>
      <c r="O3887" s="29">
        <f>IFERROR(_xlfn.XLOOKUP($B3887,'Ownership Metrics'!$A:$A,'Ownership Metrics'!$D:$D),"")</f>
        <v>25.55</v>
      </c>
      <c r="P3887" s="29">
        <f>IFERROR(_xlfn.XLOOKUP($B3887,'Ownership Metrics'!$A:$A,'Ownership Metrics'!$E:$E),"")</f>
        <v>46.19</v>
      </c>
      <c r="Q3887" s="30">
        <f>IFERROR(_xlfn.XLOOKUP($B3887,'Ownership Metrics'!$A:$A,'Ownership Metrics'!$F:$F),"")</f>
        <v>16</v>
      </c>
      <c r="R3887" s="30">
        <f>IFERROR(_xlfn.XLOOKUP($B3887,'Ownership Metrics'!$A:$A,'Ownership Metrics'!$G:$G),"")</f>
        <v>25</v>
      </c>
      <c r="S3887" s="27" t="str">
        <f>IFERROR(_xlfn.XLOOKUP($B3887,'Ownership Metrics'!$A:$A,'Ownership Metrics'!$H:$H),"")</f>
        <v>Moderat</v>
      </c>
      <c r="T3887" s="27" t="str">
        <f>IFERROR(_xlfn.XLOOKUP($B3887,'Ownership Metrics'!$A:$A,'Ownership Metrics'!$I:$I),"")</f>
        <v>Rendah</v>
      </c>
      <c r="U3887" s="27">
        <f>IF(COUNTIFS($B$2:$B3887,$B3887,$D$2:$D3887,$D3887)=1,1,0)</f>
        <v>1</v>
      </c>
      <c r="V3887" s="27">
        <f t="shared" si="181"/>
        <v>3.13</v>
      </c>
      <c r="W3887" s="27">
        <f t="shared" si="182"/>
        <v>11</v>
      </c>
      <c r="X3887" s="27">
        <f t="shared" si="180"/>
        <v>3.1299996112999997</v>
      </c>
    </row>
    <row r="3888" spans="1:24" x14ac:dyDescent="0.25">
      <c r="A3888" s="26">
        <v>46265</v>
      </c>
      <c r="B3888" s="27" t="s">
        <v>10667</v>
      </c>
      <c r="C3888" s="27" t="s">
        <v>4180</v>
      </c>
      <c r="D3888" s="27" t="s">
        <v>4137</v>
      </c>
      <c r="E3888" s="27" t="s">
        <v>22</v>
      </c>
      <c r="F3888" s="27" t="s">
        <v>32</v>
      </c>
      <c r="G3888" s="27"/>
      <c r="H3888" s="27"/>
      <c r="I3888" s="28">
        <v>0</v>
      </c>
      <c r="J3888" s="28">
        <v>24527000</v>
      </c>
      <c r="K3888" s="28">
        <v>24527000</v>
      </c>
      <c r="L3888" s="29">
        <v>25.55</v>
      </c>
      <c r="M3888" s="29">
        <f>IFERROR(_xlfn.XLOOKUP($B3888,'Ownership Metrics'!$A:$A,'Ownership Metrics'!$B:$B),"")</f>
        <v>9.77</v>
      </c>
      <c r="N3888" s="28">
        <f>IFERROR(_xlfn.XLOOKUP($B3888,'Ownership Metrics'!$A:$A,'Ownership Metrics'!$C:$C),"")</f>
        <v>1035</v>
      </c>
      <c r="O3888" s="29">
        <f>IFERROR(_xlfn.XLOOKUP($B3888,'Ownership Metrics'!$A:$A,'Ownership Metrics'!$D:$D),"")</f>
        <v>25.55</v>
      </c>
      <c r="P3888" s="29">
        <f>IFERROR(_xlfn.XLOOKUP($B3888,'Ownership Metrics'!$A:$A,'Ownership Metrics'!$E:$E),"")</f>
        <v>46.19</v>
      </c>
      <c r="Q3888" s="30">
        <f>IFERROR(_xlfn.XLOOKUP($B3888,'Ownership Metrics'!$A:$A,'Ownership Metrics'!$F:$F),"")</f>
        <v>16</v>
      </c>
      <c r="R3888" s="30">
        <f>IFERROR(_xlfn.XLOOKUP($B3888,'Ownership Metrics'!$A:$A,'Ownership Metrics'!$G:$G),"")</f>
        <v>25</v>
      </c>
      <c r="S3888" s="27" t="str">
        <f>IFERROR(_xlfn.XLOOKUP($B3888,'Ownership Metrics'!$A:$A,'Ownership Metrics'!$H:$H),"")</f>
        <v>Moderat</v>
      </c>
      <c r="T3888" s="27" t="str">
        <f>IFERROR(_xlfn.XLOOKUP($B3888,'Ownership Metrics'!$A:$A,'Ownership Metrics'!$I:$I),"")</f>
        <v>Rendah</v>
      </c>
      <c r="U3888" s="27">
        <f>IF(COUNTIFS($B$2:$B3888,$B3888,$D$2:$D3888,$D3888)=1,1,0)</f>
        <v>1</v>
      </c>
      <c r="V3888" s="27">
        <f t="shared" si="181"/>
        <v>25.55</v>
      </c>
      <c r="W3888" s="27">
        <f t="shared" si="182"/>
        <v>1</v>
      </c>
      <c r="X3888" s="27">
        <f t="shared" si="180"/>
        <v>25.549999611200001</v>
      </c>
    </row>
    <row r="3889" spans="1:24" x14ac:dyDescent="0.25">
      <c r="A3889" s="26">
        <v>46265</v>
      </c>
      <c r="B3889" s="27" t="s">
        <v>10667</v>
      </c>
      <c r="C3889" s="27" t="s">
        <v>4180</v>
      </c>
      <c r="D3889" s="27" t="s">
        <v>4138</v>
      </c>
      <c r="E3889" s="27" t="s">
        <v>22</v>
      </c>
      <c r="F3889" s="27" t="s">
        <v>32</v>
      </c>
      <c r="G3889" s="27"/>
      <c r="H3889" s="27" t="s">
        <v>64</v>
      </c>
      <c r="I3889" s="28">
        <v>4700000</v>
      </c>
      <c r="J3889" s="28">
        <v>0</v>
      </c>
      <c r="K3889" s="28">
        <v>4700000</v>
      </c>
      <c r="L3889" s="29">
        <v>4.9000000000000004</v>
      </c>
      <c r="M3889" s="29">
        <f>IFERROR(_xlfn.XLOOKUP($B3889,'Ownership Metrics'!$A:$A,'Ownership Metrics'!$B:$B),"")</f>
        <v>9.77</v>
      </c>
      <c r="N3889" s="28">
        <f>IFERROR(_xlfn.XLOOKUP($B3889,'Ownership Metrics'!$A:$A,'Ownership Metrics'!$C:$C),"")</f>
        <v>1035</v>
      </c>
      <c r="O3889" s="29">
        <f>IFERROR(_xlfn.XLOOKUP($B3889,'Ownership Metrics'!$A:$A,'Ownership Metrics'!$D:$D),"")</f>
        <v>25.55</v>
      </c>
      <c r="P3889" s="29">
        <f>IFERROR(_xlfn.XLOOKUP($B3889,'Ownership Metrics'!$A:$A,'Ownership Metrics'!$E:$E),"")</f>
        <v>46.19</v>
      </c>
      <c r="Q3889" s="30">
        <f>IFERROR(_xlfn.XLOOKUP($B3889,'Ownership Metrics'!$A:$A,'Ownership Metrics'!$F:$F),"")</f>
        <v>16</v>
      </c>
      <c r="R3889" s="30">
        <f>IFERROR(_xlfn.XLOOKUP($B3889,'Ownership Metrics'!$A:$A,'Ownership Metrics'!$G:$G),"")</f>
        <v>25</v>
      </c>
      <c r="S3889" s="27" t="str">
        <f>IFERROR(_xlfn.XLOOKUP($B3889,'Ownership Metrics'!$A:$A,'Ownership Metrics'!$H:$H),"")</f>
        <v>Moderat</v>
      </c>
      <c r="T3889" s="27" t="str">
        <f>IFERROR(_xlfn.XLOOKUP($B3889,'Ownership Metrics'!$A:$A,'Ownership Metrics'!$I:$I),"")</f>
        <v>Rendah</v>
      </c>
      <c r="U3889" s="27">
        <f>IF(COUNTIFS($B$2:$B3889,$B3889,$D$2:$D3889,$D3889)=1,1,0)</f>
        <v>1</v>
      </c>
      <c r="V3889" s="27">
        <f t="shared" si="181"/>
        <v>4.9000000000000004</v>
      </c>
      <c r="W3889" s="27">
        <f t="shared" si="182"/>
        <v>5</v>
      </c>
      <c r="X3889" s="27">
        <f t="shared" si="180"/>
        <v>4.8999996111000002</v>
      </c>
    </row>
    <row r="3890" spans="1:24" x14ac:dyDescent="0.25">
      <c r="A3890" s="26">
        <v>46265</v>
      </c>
      <c r="B3890" s="27" t="s">
        <v>10667</v>
      </c>
      <c r="C3890" s="27" t="s">
        <v>4180</v>
      </c>
      <c r="D3890" s="27" t="s">
        <v>4140</v>
      </c>
      <c r="E3890" s="27" t="s">
        <v>22</v>
      </c>
      <c r="F3890" s="27" t="s">
        <v>32</v>
      </c>
      <c r="G3890" s="27"/>
      <c r="H3890" s="27" t="s">
        <v>64</v>
      </c>
      <c r="I3890" s="28">
        <v>0</v>
      </c>
      <c r="J3890" s="28">
        <v>6400000</v>
      </c>
      <c r="K3890" s="28">
        <v>6400000</v>
      </c>
      <c r="L3890" s="29">
        <v>6.67</v>
      </c>
      <c r="M3890" s="29">
        <f>IFERROR(_xlfn.XLOOKUP($B3890,'Ownership Metrics'!$A:$A,'Ownership Metrics'!$B:$B),"")</f>
        <v>9.77</v>
      </c>
      <c r="N3890" s="28">
        <f>IFERROR(_xlfn.XLOOKUP($B3890,'Ownership Metrics'!$A:$A,'Ownership Metrics'!$C:$C),"")</f>
        <v>1035</v>
      </c>
      <c r="O3890" s="29">
        <f>IFERROR(_xlfn.XLOOKUP($B3890,'Ownership Metrics'!$A:$A,'Ownership Metrics'!$D:$D),"")</f>
        <v>25.55</v>
      </c>
      <c r="P3890" s="29">
        <f>IFERROR(_xlfn.XLOOKUP($B3890,'Ownership Metrics'!$A:$A,'Ownership Metrics'!$E:$E),"")</f>
        <v>46.19</v>
      </c>
      <c r="Q3890" s="30">
        <f>IFERROR(_xlfn.XLOOKUP($B3890,'Ownership Metrics'!$A:$A,'Ownership Metrics'!$F:$F),"")</f>
        <v>16</v>
      </c>
      <c r="R3890" s="30">
        <f>IFERROR(_xlfn.XLOOKUP($B3890,'Ownership Metrics'!$A:$A,'Ownership Metrics'!$G:$G),"")</f>
        <v>25</v>
      </c>
      <c r="S3890" s="27" t="str">
        <f>IFERROR(_xlfn.XLOOKUP($B3890,'Ownership Metrics'!$A:$A,'Ownership Metrics'!$H:$H),"")</f>
        <v>Moderat</v>
      </c>
      <c r="T3890" s="27" t="str">
        <f>IFERROR(_xlfn.XLOOKUP($B3890,'Ownership Metrics'!$A:$A,'Ownership Metrics'!$I:$I),"")</f>
        <v>Rendah</v>
      </c>
      <c r="U3890" s="27">
        <f>IF(COUNTIFS($B$2:$B3890,$B3890,$D$2:$D3890,$D3890)=1,1,0)</f>
        <v>1</v>
      </c>
      <c r="V3890" s="27">
        <f t="shared" si="181"/>
        <v>6.67</v>
      </c>
      <c r="W3890" s="27">
        <f t="shared" si="182"/>
        <v>4</v>
      </c>
      <c r="X3890" s="27">
        <f t="shared" si="180"/>
        <v>6.6699996109999997</v>
      </c>
    </row>
    <row r="3891" spans="1:24" x14ac:dyDescent="0.25">
      <c r="A3891" s="26">
        <v>46265</v>
      </c>
      <c r="B3891" s="27" t="s">
        <v>10667</v>
      </c>
      <c r="C3891" s="27" t="s">
        <v>4180</v>
      </c>
      <c r="D3891" s="27" t="s">
        <v>4182</v>
      </c>
      <c r="E3891" s="27" t="s">
        <v>35</v>
      </c>
      <c r="F3891" s="27" t="s">
        <v>23</v>
      </c>
      <c r="G3891" s="27" t="s">
        <v>36</v>
      </c>
      <c r="H3891" s="27" t="s">
        <v>24</v>
      </c>
      <c r="I3891" s="28">
        <v>1847500</v>
      </c>
      <c r="J3891" s="28">
        <v>0</v>
      </c>
      <c r="K3891" s="28">
        <v>1847500</v>
      </c>
      <c r="L3891" s="29">
        <v>1.92</v>
      </c>
      <c r="M3891" s="29">
        <f>IFERROR(_xlfn.XLOOKUP($B3891,'Ownership Metrics'!$A:$A,'Ownership Metrics'!$B:$B),"")</f>
        <v>9.77</v>
      </c>
      <c r="N3891" s="28">
        <f>IFERROR(_xlfn.XLOOKUP($B3891,'Ownership Metrics'!$A:$A,'Ownership Metrics'!$C:$C),"")</f>
        <v>1035</v>
      </c>
      <c r="O3891" s="29">
        <f>IFERROR(_xlfn.XLOOKUP($B3891,'Ownership Metrics'!$A:$A,'Ownership Metrics'!$D:$D),"")</f>
        <v>25.55</v>
      </c>
      <c r="P3891" s="29">
        <f>IFERROR(_xlfn.XLOOKUP($B3891,'Ownership Metrics'!$A:$A,'Ownership Metrics'!$E:$E),"")</f>
        <v>46.19</v>
      </c>
      <c r="Q3891" s="30">
        <f>IFERROR(_xlfn.XLOOKUP($B3891,'Ownership Metrics'!$A:$A,'Ownership Metrics'!$F:$F),"")</f>
        <v>16</v>
      </c>
      <c r="R3891" s="30">
        <f>IFERROR(_xlfn.XLOOKUP($B3891,'Ownership Metrics'!$A:$A,'Ownership Metrics'!$G:$G),"")</f>
        <v>25</v>
      </c>
      <c r="S3891" s="27" t="str">
        <f>IFERROR(_xlfn.XLOOKUP($B3891,'Ownership Metrics'!$A:$A,'Ownership Metrics'!$H:$H),"")</f>
        <v>Moderat</v>
      </c>
      <c r="T3891" s="27" t="str">
        <f>IFERROR(_xlfn.XLOOKUP($B3891,'Ownership Metrics'!$A:$A,'Ownership Metrics'!$I:$I),"")</f>
        <v>Rendah</v>
      </c>
      <c r="U3891" s="27">
        <f>IF(COUNTIFS($B$2:$B3891,$B3891,$D$2:$D3891,$D3891)=1,1,0)</f>
        <v>1</v>
      </c>
      <c r="V3891" s="27">
        <f t="shared" si="181"/>
        <v>1.92</v>
      </c>
      <c r="W3891" s="27">
        <f t="shared" si="182"/>
        <v>15</v>
      </c>
      <c r="X3891" s="27">
        <f t="shared" si="180"/>
        <v>1.9199996108999999</v>
      </c>
    </row>
    <row r="3892" spans="1:24" x14ac:dyDescent="0.25">
      <c r="A3892" s="26">
        <v>46265</v>
      </c>
      <c r="B3892" s="27" t="s">
        <v>10667</v>
      </c>
      <c r="C3892" s="27" t="s">
        <v>4180</v>
      </c>
      <c r="D3892" s="27" t="s">
        <v>4183</v>
      </c>
      <c r="E3892" s="27" t="s">
        <v>35</v>
      </c>
      <c r="F3892" s="27" t="s">
        <v>23</v>
      </c>
      <c r="G3892" s="27" t="s">
        <v>36</v>
      </c>
      <c r="H3892" s="27" t="s">
        <v>24</v>
      </c>
      <c r="I3892" s="28">
        <v>1847500</v>
      </c>
      <c r="J3892" s="28">
        <v>0</v>
      </c>
      <c r="K3892" s="28">
        <v>1847500</v>
      </c>
      <c r="L3892" s="29">
        <v>1.92</v>
      </c>
      <c r="M3892" s="29">
        <f>IFERROR(_xlfn.XLOOKUP($B3892,'Ownership Metrics'!$A:$A,'Ownership Metrics'!$B:$B),"")</f>
        <v>9.77</v>
      </c>
      <c r="N3892" s="28">
        <f>IFERROR(_xlfn.XLOOKUP($B3892,'Ownership Metrics'!$A:$A,'Ownership Metrics'!$C:$C),"")</f>
        <v>1035</v>
      </c>
      <c r="O3892" s="29">
        <f>IFERROR(_xlfn.XLOOKUP($B3892,'Ownership Metrics'!$A:$A,'Ownership Metrics'!$D:$D),"")</f>
        <v>25.55</v>
      </c>
      <c r="P3892" s="29">
        <f>IFERROR(_xlfn.XLOOKUP($B3892,'Ownership Metrics'!$A:$A,'Ownership Metrics'!$E:$E),"")</f>
        <v>46.19</v>
      </c>
      <c r="Q3892" s="30">
        <f>IFERROR(_xlfn.XLOOKUP($B3892,'Ownership Metrics'!$A:$A,'Ownership Metrics'!$F:$F),"")</f>
        <v>16</v>
      </c>
      <c r="R3892" s="30">
        <f>IFERROR(_xlfn.XLOOKUP($B3892,'Ownership Metrics'!$A:$A,'Ownership Metrics'!$G:$G),"")</f>
        <v>25</v>
      </c>
      <c r="S3892" s="27" t="str">
        <f>IFERROR(_xlfn.XLOOKUP($B3892,'Ownership Metrics'!$A:$A,'Ownership Metrics'!$H:$H),"")</f>
        <v>Moderat</v>
      </c>
      <c r="T3892" s="27" t="str">
        <f>IFERROR(_xlfn.XLOOKUP($B3892,'Ownership Metrics'!$A:$A,'Ownership Metrics'!$I:$I),"")</f>
        <v>Rendah</v>
      </c>
      <c r="U3892" s="27">
        <f>IF(COUNTIFS($B$2:$B3892,$B3892,$D$2:$D3892,$D3892)=1,1,0)</f>
        <v>1</v>
      </c>
      <c r="V3892" s="27">
        <f t="shared" si="181"/>
        <v>1.92</v>
      </c>
      <c r="W3892" s="27">
        <f t="shared" si="182"/>
        <v>16</v>
      </c>
      <c r="X3892" s="27">
        <f t="shared" si="180"/>
        <v>1.9199996107999999</v>
      </c>
    </row>
    <row r="3893" spans="1:24" x14ac:dyDescent="0.25">
      <c r="A3893" s="26">
        <v>46265</v>
      </c>
      <c r="B3893" s="27" t="s">
        <v>10667</v>
      </c>
      <c r="C3893" s="27" t="s">
        <v>4180</v>
      </c>
      <c r="D3893" s="27" t="s">
        <v>4184</v>
      </c>
      <c r="E3893" s="27" t="s">
        <v>35</v>
      </c>
      <c r="F3893" s="27" t="s">
        <v>23</v>
      </c>
      <c r="G3893" s="27" t="s">
        <v>36</v>
      </c>
      <c r="H3893" s="27" t="s">
        <v>36</v>
      </c>
      <c r="I3893" s="28">
        <v>480000</v>
      </c>
      <c r="J3893" s="28">
        <v>9460000</v>
      </c>
      <c r="K3893" s="28">
        <v>9940000</v>
      </c>
      <c r="L3893" s="29">
        <v>10.35</v>
      </c>
      <c r="M3893" s="29">
        <f>IFERROR(_xlfn.XLOOKUP($B3893,'Ownership Metrics'!$A:$A,'Ownership Metrics'!$B:$B),"")</f>
        <v>9.77</v>
      </c>
      <c r="N3893" s="28">
        <f>IFERROR(_xlfn.XLOOKUP($B3893,'Ownership Metrics'!$A:$A,'Ownership Metrics'!$C:$C),"")</f>
        <v>1035</v>
      </c>
      <c r="O3893" s="29">
        <f>IFERROR(_xlfn.XLOOKUP($B3893,'Ownership Metrics'!$A:$A,'Ownership Metrics'!$D:$D),"")</f>
        <v>25.55</v>
      </c>
      <c r="P3893" s="29">
        <f>IFERROR(_xlfn.XLOOKUP($B3893,'Ownership Metrics'!$A:$A,'Ownership Metrics'!$E:$E),"")</f>
        <v>46.19</v>
      </c>
      <c r="Q3893" s="30">
        <f>IFERROR(_xlfn.XLOOKUP($B3893,'Ownership Metrics'!$A:$A,'Ownership Metrics'!$F:$F),"")</f>
        <v>16</v>
      </c>
      <c r="R3893" s="30">
        <f>IFERROR(_xlfn.XLOOKUP($B3893,'Ownership Metrics'!$A:$A,'Ownership Metrics'!$G:$G),"")</f>
        <v>25</v>
      </c>
      <c r="S3893" s="27" t="str">
        <f>IFERROR(_xlfn.XLOOKUP($B3893,'Ownership Metrics'!$A:$A,'Ownership Metrics'!$H:$H),"")</f>
        <v>Moderat</v>
      </c>
      <c r="T3893" s="27" t="str">
        <f>IFERROR(_xlfn.XLOOKUP($B3893,'Ownership Metrics'!$A:$A,'Ownership Metrics'!$I:$I),"")</f>
        <v>Rendah</v>
      </c>
      <c r="U3893" s="27">
        <f>IF(COUNTIFS($B$2:$B3893,$B3893,$D$2:$D3893,$D3893)=1,1,0)</f>
        <v>1</v>
      </c>
      <c r="V3893" s="27">
        <f t="shared" si="181"/>
        <v>10.35</v>
      </c>
      <c r="W3893" s="27">
        <f t="shared" si="182"/>
        <v>2</v>
      </c>
      <c r="X3893" s="27">
        <f t="shared" si="180"/>
        <v>10.349999610699999</v>
      </c>
    </row>
    <row r="3894" spans="1:24" x14ac:dyDescent="0.25">
      <c r="A3894" s="26">
        <v>46265</v>
      </c>
      <c r="B3894" s="27" t="s">
        <v>10667</v>
      </c>
      <c r="C3894" s="27" t="s">
        <v>4180</v>
      </c>
      <c r="D3894" s="27" t="s">
        <v>645</v>
      </c>
      <c r="E3894" s="27" t="s">
        <v>35</v>
      </c>
      <c r="F3894" s="27" t="s">
        <v>23</v>
      </c>
      <c r="G3894" s="27" t="s">
        <v>36</v>
      </c>
      <c r="H3894" s="27" t="s">
        <v>24</v>
      </c>
      <c r="I3894" s="28">
        <v>2325000</v>
      </c>
      <c r="J3894" s="28">
        <v>0</v>
      </c>
      <c r="K3894" s="28">
        <v>2325000</v>
      </c>
      <c r="L3894" s="29">
        <v>2.42</v>
      </c>
      <c r="M3894" s="29">
        <f>IFERROR(_xlfn.XLOOKUP($B3894,'Ownership Metrics'!$A:$A,'Ownership Metrics'!$B:$B),"")</f>
        <v>9.77</v>
      </c>
      <c r="N3894" s="28">
        <f>IFERROR(_xlfn.XLOOKUP($B3894,'Ownership Metrics'!$A:$A,'Ownership Metrics'!$C:$C),"")</f>
        <v>1035</v>
      </c>
      <c r="O3894" s="29">
        <f>IFERROR(_xlfn.XLOOKUP($B3894,'Ownership Metrics'!$A:$A,'Ownership Metrics'!$D:$D),"")</f>
        <v>25.55</v>
      </c>
      <c r="P3894" s="29">
        <f>IFERROR(_xlfn.XLOOKUP($B3894,'Ownership Metrics'!$A:$A,'Ownership Metrics'!$E:$E),"")</f>
        <v>46.19</v>
      </c>
      <c r="Q3894" s="30">
        <f>IFERROR(_xlfn.XLOOKUP($B3894,'Ownership Metrics'!$A:$A,'Ownership Metrics'!$F:$F),"")</f>
        <v>16</v>
      </c>
      <c r="R3894" s="30">
        <f>IFERROR(_xlfn.XLOOKUP($B3894,'Ownership Metrics'!$A:$A,'Ownership Metrics'!$G:$G),"")</f>
        <v>25</v>
      </c>
      <c r="S3894" s="27" t="str">
        <f>IFERROR(_xlfn.XLOOKUP($B3894,'Ownership Metrics'!$A:$A,'Ownership Metrics'!$H:$H),"")</f>
        <v>Moderat</v>
      </c>
      <c r="T3894" s="27" t="str">
        <f>IFERROR(_xlfn.XLOOKUP($B3894,'Ownership Metrics'!$A:$A,'Ownership Metrics'!$I:$I),"")</f>
        <v>Rendah</v>
      </c>
      <c r="U3894" s="27">
        <f>IF(COUNTIFS($B$2:$B3894,$B3894,$D$2:$D3894,$D3894)=1,1,0)</f>
        <v>1</v>
      </c>
      <c r="V3894" s="27">
        <f t="shared" si="181"/>
        <v>2.42</v>
      </c>
      <c r="W3894" s="27">
        <f t="shared" si="182"/>
        <v>14</v>
      </c>
      <c r="X3894" s="27">
        <f t="shared" si="180"/>
        <v>2.4199996106000001</v>
      </c>
    </row>
    <row r="3895" spans="1:24" x14ac:dyDescent="0.25">
      <c r="A3895" s="26">
        <v>46265</v>
      </c>
      <c r="B3895" s="27" t="s">
        <v>10667</v>
      </c>
      <c r="C3895" s="27" t="s">
        <v>4180</v>
      </c>
      <c r="D3895" s="27" t="s">
        <v>4185</v>
      </c>
      <c r="E3895" s="27" t="s">
        <v>35</v>
      </c>
      <c r="F3895" s="27" t="s">
        <v>23</v>
      </c>
      <c r="G3895" s="27" t="s">
        <v>36</v>
      </c>
      <c r="H3895" s="27" t="s">
        <v>24</v>
      </c>
      <c r="I3895" s="28">
        <v>370000</v>
      </c>
      <c r="J3895" s="28">
        <v>9513000</v>
      </c>
      <c r="K3895" s="28">
        <v>9883000</v>
      </c>
      <c r="L3895" s="29">
        <v>10.29</v>
      </c>
      <c r="M3895" s="29">
        <f>IFERROR(_xlfn.XLOOKUP($B3895,'Ownership Metrics'!$A:$A,'Ownership Metrics'!$B:$B),"")</f>
        <v>9.77</v>
      </c>
      <c r="N3895" s="28">
        <f>IFERROR(_xlfn.XLOOKUP($B3895,'Ownership Metrics'!$A:$A,'Ownership Metrics'!$C:$C),"")</f>
        <v>1035</v>
      </c>
      <c r="O3895" s="29">
        <f>IFERROR(_xlfn.XLOOKUP($B3895,'Ownership Metrics'!$A:$A,'Ownership Metrics'!$D:$D),"")</f>
        <v>25.55</v>
      </c>
      <c r="P3895" s="29">
        <f>IFERROR(_xlfn.XLOOKUP($B3895,'Ownership Metrics'!$A:$A,'Ownership Metrics'!$E:$E),"")</f>
        <v>46.19</v>
      </c>
      <c r="Q3895" s="30">
        <f>IFERROR(_xlfn.XLOOKUP($B3895,'Ownership Metrics'!$A:$A,'Ownership Metrics'!$F:$F),"")</f>
        <v>16</v>
      </c>
      <c r="R3895" s="30">
        <f>IFERROR(_xlfn.XLOOKUP($B3895,'Ownership Metrics'!$A:$A,'Ownership Metrics'!$G:$G),"")</f>
        <v>25</v>
      </c>
      <c r="S3895" s="27" t="str">
        <f>IFERROR(_xlfn.XLOOKUP($B3895,'Ownership Metrics'!$A:$A,'Ownership Metrics'!$H:$H),"")</f>
        <v>Moderat</v>
      </c>
      <c r="T3895" s="27" t="str">
        <f>IFERROR(_xlfn.XLOOKUP($B3895,'Ownership Metrics'!$A:$A,'Ownership Metrics'!$I:$I),"")</f>
        <v>Rendah</v>
      </c>
      <c r="U3895" s="27">
        <f>IF(COUNTIFS($B$2:$B3895,$B3895,$D$2:$D3895,$D3895)=1,1,0)</f>
        <v>1</v>
      </c>
      <c r="V3895" s="27">
        <f t="shared" si="181"/>
        <v>10.29</v>
      </c>
      <c r="W3895" s="27">
        <f t="shared" si="182"/>
        <v>3</v>
      </c>
      <c r="X3895" s="27">
        <f t="shared" si="180"/>
        <v>10.289999610499999</v>
      </c>
    </row>
    <row r="3896" spans="1:24" x14ac:dyDescent="0.25">
      <c r="A3896" s="26">
        <v>46265</v>
      </c>
      <c r="B3896" s="27" t="s">
        <v>10667</v>
      </c>
      <c r="C3896" s="27" t="s">
        <v>4180</v>
      </c>
      <c r="D3896" s="27" t="s">
        <v>4186</v>
      </c>
      <c r="E3896" s="27" t="s">
        <v>35</v>
      </c>
      <c r="F3896" s="27" t="s">
        <v>32</v>
      </c>
      <c r="G3896" s="27" t="s">
        <v>181</v>
      </c>
      <c r="H3896" s="27" t="s">
        <v>64</v>
      </c>
      <c r="I3896" s="28">
        <v>2500000</v>
      </c>
      <c r="J3896" s="28">
        <v>0</v>
      </c>
      <c r="K3896" s="28">
        <v>2500000</v>
      </c>
      <c r="L3896" s="29">
        <v>2.6</v>
      </c>
      <c r="M3896" s="29">
        <f>IFERROR(_xlfn.XLOOKUP($B3896,'Ownership Metrics'!$A:$A,'Ownership Metrics'!$B:$B),"")</f>
        <v>9.77</v>
      </c>
      <c r="N3896" s="28">
        <f>IFERROR(_xlfn.XLOOKUP($B3896,'Ownership Metrics'!$A:$A,'Ownership Metrics'!$C:$C),"")</f>
        <v>1035</v>
      </c>
      <c r="O3896" s="29">
        <f>IFERROR(_xlfn.XLOOKUP($B3896,'Ownership Metrics'!$A:$A,'Ownership Metrics'!$D:$D),"")</f>
        <v>25.55</v>
      </c>
      <c r="P3896" s="29">
        <f>IFERROR(_xlfn.XLOOKUP($B3896,'Ownership Metrics'!$A:$A,'Ownership Metrics'!$E:$E),"")</f>
        <v>46.19</v>
      </c>
      <c r="Q3896" s="30">
        <f>IFERROR(_xlfn.XLOOKUP($B3896,'Ownership Metrics'!$A:$A,'Ownership Metrics'!$F:$F),"")</f>
        <v>16</v>
      </c>
      <c r="R3896" s="30">
        <f>IFERROR(_xlfn.XLOOKUP($B3896,'Ownership Metrics'!$A:$A,'Ownership Metrics'!$G:$G),"")</f>
        <v>25</v>
      </c>
      <c r="S3896" s="27" t="str">
        <f>IFERROR(_xlfn.XLOOKUP($B3896,'Ownership Metrics'!$A:$A,'Ownership Metrics'!$H:$H),"")</f>
        <v>Moderat</v>
      </c>
      <c r="T3896" s="27" t="str">
        <f>IFERROR(_xlfn.XLOOKUP($B3896,'Ownership Metrics'!$A:$A,'Ownership Metrics'!$I:$I),"")</f>
        <v>Rendah</v>
      </c>
      <c r="U3896" s="27">
        <f>IF(COUNTIFS($B$2:$B3896,$B3896,$D$2:$D3896,$D3896)=1,1,0)</f>
        <v>1</v>
      </c>
      <c r="V3896" s="27">
        <f t="shared" si="181"/>
        <v>2.6</v>
      </c>
      <c r="W3896" s="27">
        <f t="shared" si="182"/>
        <v>12</v>
      </c>
      <c r="X3896" s="27">
        <f t="shared" si="180"/>
        <v>2.5999996104000003</v>
      </c>
    </row>
    <row r="3897" spans="1:24" x14ac:dyDescent="0.25">
      <c r="A3897" s="26">
        <v>46265</v>
      </c>
      <c r="B3897" s="27" t="s">
        <v>10667</v>
      </c>
      <c r="C3897" s="27" t="s">
        <v>4180</v>
      </c>
      <c r="D3897" s="27" t="s">
        <v>4187</v>
      </c>
      <c r="E3897" s="27" t="s">
        <v>35</v>
      </c>
      <c r="F3897" s="27" t="s">
        <v>32</v>
      </c>
      <c r="G3897" s="27" t="s">
        <v>181</v>
      </c>
      <c r="H3897" s="27"/>
      <c r="I3897" s="28">
        <v>3322200</v>
      </c>
      <c r="J3897" s="28">
        <v>0</v>
      </c>
      <c r="K3897" s="28">
        <v>3322200</v>
      </c>
      <c r="L3897" s="29">
        <v>3.46</v>
      </c>
      <c r="M3897" s="29">
        <f>IFERROR(_xlfn.XLOOKUP($B3897,'Ownership Metrics'!$A:$A,'Ownership Metrics'!$B:$B),"")</f>
        <v>9.77</v>
      </c>
      <c r="N3897" s="28">
        <f>IFERROR(_xlfn.XLOOKUP($B3897,'Ownership Metrics'!$A:$A,'Ownership Metrics'!$C:$C),"")</f>
        <v>1035</v>
      </c>
      <c r="O3897" s="29">
        <f>IFERROR(_xlfn.XLOOKUP($B3897,'Ownership Metrics'!$A:$A,'Ownership Metrics'!$D:$D),"")</f>
        <v>25.55</v>
      </c>
      <c r="P3897" s="29">
        <f>IFERROR(_xlfn.XLOOKUP($B3897,'Ownership Metrics'!$A:$A,'Ownership Metrics'!$E:$E),"")</f>
        <v>46.19</v>
      </c>
      <c r="Q3897" s="30">
        <f>IFERROR(_xlfn.XLOOKUP($B3897,'Ownership Metrics'!$A:$A,'Ownership Metrics'!$F:$F),"")</f>
        <v>16</v>
      </c>
      <c r="R3897" s="30">
        <f>IFERROR(_xlfn.XLOOKUP($B3897,'Ownership Metrics'!$A:$A,'Ownership Metrics'!$G:$G),"")</f>
        <v>25</v>
      </c>
      <c r="S3897" s="27" t="str">
        <f>IFERROR(_xlfn.XLOOKUP($B3897,'Ownership Metrics'!$A:$A,'Ownership Metrics'!$H:$H),"")</f>
        <v>Moderat</v>
      </c>
      <c r="T3897" s="27" t="str">
        <f>IFERROR(_xlfn.XLOOKUP($B3897,'Ownership Metrics'!$A:$A,'Ownership Metrics'!$I:$I),"")</f>
        <v>Rendah</v>
      </c>
      <c r="U3897" s="27">
        <f>IF(COUNTIFS($B$2:$B3897,$B3897,$D$2:$D3897,$D3897)=1,1,0)</f>
        <v>1</v>
      </c>
      <c r="V3897" s="27">
        <f t="shared" si="181"/>
        <v>3.46</v>
      </c>
      <c r="W3897" s="27">
        <f t="shared" si="182"/>
        <v>7</v>
      </c>
      <c r="X3897" s="27">
        <f t="shared" si="180"/>
        <v>3.4599996103000001</v>
      </c>
    </row>
    <row r="3898" spans="1:24" x14ac:dyDescent="0.25">
      <c r="A3898" s="26">
        <v>46265</v>
      </c>
      <c r="B3898" s="27" t="s">
        <v>10667</v>
      </c>
      <c r="C3898" s="27" t="s">
        <v>4180</v>
      </c>
      <c r="D3898" s="27" t="s">
        <v>4143</v>
      </c>
      <c r="E3898" s="27" t="s">
        <v>35</v>
      </c>
      <c r="F3898" s="27" t="s">
        <v>32</v>
      </c>
      <c r="G3898" s="27" t="s">
        <v>181</v>
      </c>
      <c r="H3898" s="27" t="s">
        <v>64</v>
      </c>
      <c r="I3898" s="28">
        <v>3230400</v>
      </c>
      <c r="J3898" s="28">
        <v>0</v>
      </c>
      <c r="K3898" s="28">
        <v>3230400</v>
      </c>
      <c r="L3898" s="29">
        <v>3.37</v>
      </c>
      <c r="M3898" s="29">
        <f>IFERROR(_xlfn.XLOOKUP($B3898,'Ownership Metrics'!$A:$A,'Ownership Metrics'!$B:$B),"")</f>
        <v>9.77</v>
      </c>
      <c r="N3898" s="28">
        <f>IFERROR(_xlfn.XLOOKUP($B3898,'Ownership Metrics'!$A:$A,'Ownership Metrics'!$C:$C),"")</f>
        <v>1035</v>
      </c>
      <c r="O3898" s="29">
        <f>IFERROR(_xlfn.XLOOKUP($B3898,'Ownership Metrics'!$A:$A,'Ownership Metrics'!$D:$D),"")</f>
        <v>25.55</v>
      </c>
      <c r="P3898" s="29">
        <f>IFERROR(_xlfn.XLOOKUP($B3898,'Ownership Metrics'!$A:$A,'Ownership Metrics'!$E:$E),"")</f>
        <v>46.19</v>
      </c>
      <c r="Q3898" s="30">
        <f>IFERROR(_xlfn.XLOOKUP($B3898,'Ownership Metrics'!$A:$A,'Ownership Metrics'!$F:$F),"")</f>
        <v>16</v>
      </c>
      <c r="R3898" s="30">
        <f>IFERROR(_xlfn.XLOOKUP($B3898,'Ownership Metrics'!$A:$A,'Ownership Metrics'!$G:$G),"")</f>
        <v>25</v>
      </c>
      <c r="S3898" s="27" t="str">
        <f>IFERROR(_xlfn.XLOOKUP($B3898,'Ownership Metrics'!$A:$A,'Ownership Metrics'!$H:$H),"")</f>
        <v>Moderat</v>
      </c>
      <c r="T3898" s="27" t="str">
        <f>IFERROR(_xlfn.XLOOKUP($B3898,'Ownership Metrics'!$A:$A,'Ownership Metrics'!$I:$I),"")</f>
        <v>Rendah</v>
      </c>
      <c r="U3898" s="27">
        <f>IF(COUNTIFS($B$2:$B3898,$B3898,$D$2:$D3898,$D3898)=1,1,0)</f>
        <v>1</v>
      </c>
      <c r="V3898" s="27">
        <f t="shared" si="181"/>
        <v>3.37</v>
      </c>
      <c r="W3898" s="27">
        <f t="shared" si="182"/>
        <v>10</v>
      </c>
      <c r="X3898" s="27">
        <f t="shared" si="180"/>
        <v>3.3699996102000003</v>
      </c>
    </row>
    <row r="3899" spans="1:24" x14ac:dyDescent="0.25">
      <c r="A3899" s="26">
        <v>46265</v>
      </c>
      <c r="B3899" s="27" t="s">
        <v>10667</v>
      </c>
      <c r="C3899" s="27" t="s">
        <v>4180</v>
      </c>
      <c r="D3899" s="27" t="s">
        <v>4145</v>
      </c>
      <c r="E3899" s="27" t="s">
        <v>35</v>
      </c>
      <c r="F3899" s="27" t="s">
        <v>32</v>
      </c>
      <c r="G3899" s="27" t="s">
        <v>181</v>
      </c>
      <c r="H3899" s="27" t="s">
        <v>64</v>
      </c>
      <c r="I3899" s="28">
        <v>3270400</v>
      </c>
      <c r="J3899" s="28">
        <v>0</v>
      </c>
      <c r="K3899" s="28">
        <v>3270400</v>
      </c>
      <c r="L3899" s="29">
        <v>3.41</v>
      </c>
      <c r="M3899" s="29">
        <f>IFERROR(_xlfn.XLOOKUP($B3899,'Ownership Metrics'!$A:$A,'Ownership Metrics'!$B:$B),"")</f>
        <v>9.77</v>
      </c>
      <c r="N3899" s="28">
        <f>IFERROR(_xlfn.XLOOKUP($B3899,'Ownership Metrics'!$A:$A,'Ownership Metrics'!$C:$C),"")</f>
        <v>1035</v>
      </c>
      <c r="O3899" s="29">
        <f>IFERROR(_xlfn.XLOOKUP($B3899,'Ownership Metrics'!$A:$A,'Ownership Metrics'!$D:$D),"")</f>
        <v>25.55</v>
      </c>
      <c r="P3899" s="29">
        <f>IFERROR(_xlfn.XLOOKUP($B3899,'Ownership Metrics'!$A:$A,'Ownership Metrics'!$E:$E),"")</f>
        <v>46.19</v>
      </c>
      <c r="Q3899" s="30">
        <f>IFERROR(_xlfn.XLOOKUP($B3899,'Ownership Metrics'!$A:$A,'Ownership Metrics'!$F:$F),"")</f>
        <v>16</v>
      </c>
      <c r="R3899" s="30">
        <f>IFERROR(_xlfn.XLOOKUP($B3899,'Ownership Metrics'!$A:$A,'Ownership Metrics'!$G:$G),"")</f>
        <v>25</v>
      </c>
      <c r="S3899" s="27" t="str">
        <f>IFERROR(_xlfn.XLOOKUP($B3899,'Ownership Metrics'!$A:$A,'Ownership Metrics'!$H:$H),"")</f>
        <v>Moderat</v>
      </c>
      <c r="T3899" s="27" t="str">
        <f>IFERROR(_xlfn.XLOOKUP($B3899,'Ownership Metrics'!$A:$A,'Ownership Metrics'!$I:$I),"")</f>
        <v>Rendah</v>
      </c>
      <c r="U3899" s="27">
        <f>IF(COUNTIFS($B$2:$B3899,$B3899,$D$2:$D3899,$D3899)=1,1,0)</f>
        <v>1</v>
      </c>
      <c r="V3899" s="27">
        <f t="shared" si="181"/>
        <v>3.41</v>
      </c>
      <c r="W3899" s="27">
        <f t="shared" si="182"/>
        <v>8</v>
      </c>
      <c r="X3899" s="27">
        <f t="shared" si="180"/>
        <v>3.4099996101000003</v>
      </c>
    </row>
    <row r="3900" spans="1:24" x14ac:dyDescent="0.25">
      <c r="A3900" s="26">
        <v>46265</v>
      </c>
      <c r="B3900" s="27" t="s">
        <v>10667</v>
      </c>
      <c r="C3900" s="27" t="s">
        <v>4180</v>
      </c>
      <c r="D3900" s="27" t="s">
        <v>4188</v>
      </c>
      <c r="E3900" s="27" t="s">
        <v>35</v>
      </c>
      <c r="F3900" s="27" t="s">
        <v>32</v>
      </c>
      <c r="G3900" s="27" t="s">
        <v>181</v>
      </c>
      <c r="H3900" s="27" t="s">
        <v>64</v>
      </c>
      <c r="I3900" s="28">
        <v>4090300</v>
      </c>
      <c r="J3900" s="28">
        <v>0</v>
      </c>
      <c r="K3900" s="28">
        <v>4090300</v>
      </c>
      <c r="L3900" s="29">
        <v>4.26</v>
      </c>
      <c r="M3900" s="29">
        <f>IFERROR(_xlfn.XLOOKUP($B3900,'Ownership Metrics'!$A:$A,'Ownership Metrics'!$B:$B),"")</f>
        <v>9.77</v>
      </c>
      <c r="N3900" s="28">
        <f>IFERROR(_xlfn.XLOOKUP($B3900,'Ownership Metrics'!$A:$A,'Ownership Metrics'!$C:$C),"")</f>
        <v>1035</v>
      </c>
      <c r="O3900" s="29">
        <f>IFERROR(_xlfn.XLOOKUP($B3900,'Ownership Metrics'!$A:$A,'Ownership Metrics'!$D:$D),"")</f>
        <v>25.55</v>
      </c>
      <c r="P3900" s="29">
        <f>IFERROR(_xlfn.XLOOKUP($B3900,'Ownership Metrics'!$A:$A,'Ownership Metrics'!$E:$E),"")</f>
        <v>46.19</v>
      </c>
      <c r="Q3900" s="30">
        <f>IFERROR(_xlfn.XLOOKUP($B3900,'Ownership Metrics'!$A:$A,'Ownership Metrics'!$F:$F),"")</f>
        <v>16</v>
      </c>
      <c r="R3900" s="30">
        <f>IFERROR(_xlfn.XLOOKUP($B3900,'Ownership Metrics'!$A:$A,'Ownership Metrics'!$G:$G),"")</f>
        <v>25</v>
      </c>
      <c r="S3900" s="27" t="str">
        <f>IFERROR(_xlfn.XLOOKUP($B3900,'Ownership Metrics'!$A:$A,'Ownership Metrics'!$H:$H),"")</f>
        <v>Moderat</v>
      </c>
      <c r="T3900" s="27" t="str">
        <f>IFERROR(_xlfn.XLOOKUP($B3900,'Ownership Metrics'!$A:$A,'Ownership Metrics'!$I:$I),"")</f>
        <v>Rendah</v>
      </c>
      <c r="U3900" s="27">
        <f>IF(COUNTIFS($B$2:$B3900,$B3900,$D$2:$D3900,$D3900)=1,1,0)</f>
        <v>1</v>
      </c>
      <c r="V3900" s="27">
        <f t="shared" si="181"/>
        <v>4.26</v>
      </c>
      <c r="W3900" s="27">
        <f t="shared" si="182"/>
        <v>6</v>
      </c>
      <c r="X3900" s="27">
        <f t="shared" si="180"/>
        <v>4.2599996099999995</v>
      </c>
    </row>
    <row r="3901" spans="1:24" x14ac:dyDescent="0.25">
      <c r="A3901" s="26">
        <v>46265</v>
      </c>
      <c r="B3901" s="27" t="s">
        <v>10667</v>
      </c>
      <c r="C3901" s="27" t="s">
        <v>4180</v>
      </c>
      <c r="D3901" s="27" t="s">
        <v>4189</v>
      </c>
      <c r="E3901" s="27" t="s">
        <v>35</v>
      </c>
      <c r="F3901" s="27" t="s">
        <v>32</v>
      </c>
      <c r="G3901" s="27" t="s">
        <v>181</v>
      </c>
      <c r="H3901" s="27"/>
      <c r="I3901" s="28">
        <v>3245400</v>
      </c>
      <c r="J3901" s="28">
        <v>0</v>
      </c>
      <c r="K3901" s="28">
        <v>3245400</v>
      </c>
      <c r="L3901" s="29">
        <v>3.38</v>
      </c>
      <c r="M3901" s="29">
        <f>IFERROR(_xlfn.XLOOKUP($B3901,'Ownership Metrics'!$A:$A,'Ownership Metrics'!$B:$B),"")</f>
        <v>9.77</v>
      </c>
      <c r="N3901" s="28">
        <f>IFERROR(_xlfn.XLOOKUP($B3901,'Ownership Metrics'!$A:$A,'Ownership Metrics'!$C:$C),"")</f>
        <v>1035</v>
      </c>
      <c r="O3901" s="29">
        <f>IFERROR(_xlfn.XLOOKUP($B3901,'Ownership Metrics'!$A:$A,'Ownership Metrics'!$D:$D),"")</f>
        <v>25.55</v>
      </c>
      <c r="P3901" s="29">
        <f>IFERROR(_xlfn.XLOOKUP($B3901,'Ownership Metrics'!$A:$A,'Ownership Metrics'!$E:$E),"")</f>
        <v>46.19</v>
      </c>
      <c r="Q3901" s="30">
        <f>IFERROR(_xlfn.XLOOKUP($B3901,'Ownership Metrics'!$A:$A,'Ownership Metrics'!$F:$F),"")</f>
        <v>16</v>
      </c>
      <c r="R3901" s="30">
        <f>IFERROR(_xlfn.XLOOKUP($B3901,'Ownership Metrics'!$A:$A,'Ownership Metrics'!$G:$G),"")</f>
        <v>25</v>
      </c>
      <c r="S3901" s="27" t="str">
        <f>IFERROR(_xlfn.XLOOKUP($B3901,'Ownership Metrics'!$A:$A,'Ownership Metrics'!$H:$H),"")</f>
        <v>Moderat</v>
      </c>
      <c r="T3901" s="27" t="str">
        <f>IFERROR(_xlfn.XLOOKUP($B3901,'Ownership Metrics'!$A:$A,'Ownership Metrics'!$I:$I),"")</f>
        <v>Rendah</v>
      </c>
      <c r="U3901" s="27">
        <f>IF(COUNTIFS($B$2:$B3901,$B3901,$D$2:$D3901,$D3901)=1,1,0)</f>
        <v>1</v>
      </c>
      <c r="V3901" s="27">
        <f t="shared" si="181"/>
        <v>3.38</v>
      </c>
      <c r="W3901" s="27">
        <f t="shared" si="182"/>
        <v>9</v>
      </c>
      <c r="X3901" s="27">
        <f t="shared" si="180"/>
        <v>3.3799996099</v>
      </c>
    </row>
    <row r="3902" spans="1:24" x14ac:dyDescent="0.25">
      <c r="A3902" s="26">
        <v>46265</v>
      </c>
      <c r="B3902" s="27" t="s">
        <v>10667</v>
      </c>
      <c r="C3902" s="27" t="s">
        <v>4180</v>
      </c>
      <c r="D3902" s="27" t="s">
        <v>4190</v>
      </c>
      <c r="E3902" s="27" t="s">
        <v>35</v>
      </c>
      <c r="F3902" s="27" t="s">
        <v>32</v>
      </c>
      <c r="G3902" s="27" t="s">
        <v>181</v>
      </c>
      <c r="H3902" s="27" t="s">
        <v>64</v>
      </c>
      <c r="I3902" s="28">
        <v>2500000</v>
      </c>
      <c r="J3902" s="28">
        <v>0</v>
      </c>
      <c r="K3902" s="28">
        <v>2500000</v>
      </c>
      <c r="L3902" s="29">
        <v>2.6</v>
      </c>
      <c r="M3902" s="29">
        <f>IFERROR(_xlfn.XLOOKUP($B3902,'Ownership Metrics'!$A:$A,'Ownership Metrics'!$B:$B),"")</f>
        <v>9.77</v>
      </c>
      <c r="N3902" s="28">
        <f>IFERROR(_xlfn.XLOOKUP($B3902,'Ownership Metrics'!$A:$A,'Ownership Metrics'!$C:$C),"")</f>
        <v>1035</v>
      </c>
      <c r="O3902" s="29">
        <f>IFERROR(_xlfn.XLOOKUP($B3902,'Ownership Metrics'!$A:$A,'Ownership Metrics'!$D:$D),"")</f>
        <v>25.55</v>
      </c>
      <c r="P3902" s="29">
        <f>IFERROR(_xlfn.XLOOKUP($B3902,'Ownership Metrics'!$A:$A,'Ownership Metrics'!$E:$E),"")</f>
        <v>46.19</v>
      </c>
      <c r="Q3902" s="30">
        <f>IFERROR(_xlfn.XLOOKUP($B3902,'Ownership Metrics'!$A:$A,'Ownership Metrics'!$F:$F),"")</f>
        <v>16</v>
      </c>
      <c r="R3902" s="30">
        <f>IFERROR(_xlfn.XLOOKUP($B3902,'Ownership Metrics'!$A:$A,'Ownership Metrics'!$G:$G),"")</f>
        <v>25</v>
      </c>
      <c r="S3902" s="27" t="str">
        <f>IFERROR(_xlfn.XLOOKUP($B3902,'Ownership Metrics'!$A:$A,'Ownership Metrics'!$H:$H),"")</f>
        <v>Moderat</v>
      </c>
      <c r="T3902" s="27" t="str">
        <f>IFERROR(_xlfn.XLOOKUP($B3902,'Ownership Metrics'!$A:$A,'Ownership Metrics'!$I:$I),"")</f>
        <v>Rendah</v>
      </c>
      <c r="U3902" s="27">
        <f>IF(COUNTIFS($B$2:$B3902,$B3902,$D$2:$D3902,$D3902)=1,1,0)</f>
        <v>1</v>
      </c>
      <c r="V3902" s="27">
        <f t="shared" si="181"/>
        <v>2.6</v>
      </c>
      <c r="W3902" s="27">
        <f t="shared" si="182"/>
        <v>13</v>
      </c>
      <c r="X3902" s="27">
        <f t="shared" si="180"/>
        <v>2.5999996098000002</v>
      </c>
    </row>
    <row r="3903" spans="1:24" x14ac:dyDescent="0.25">
      <c r="A3903" s="26">
        <v>46265</v>
      </c>
      <c r="B3903" s="27" t="s">
        <v>10668</v>
      </c>
      <c r="C3903" s="27" t="s">
        <v>4192</v>
      </c>
      <c r="D3903" s="27" t="s">
        <v>4193</v>
      </c>
      <c r="E3903" s="27" t="s">
        <v>204</v>
      </c>
      <c r="F3903" s="27" t="s">
        <v>23</v>
      </c>
      <c r="G3903" s="27"/>
      <c r="H3903" s="27" t="s">
        <v>24</v>
      </c>
      <c r="I3903" s="28">
        <v>738449600</v>
      </c>
      <c r="J3903" s="28">
        <v>0</v>
      </c>
      <c r="K3903" s="28">
        <v>738449600</v>
      </c>
      <c r="L3903" s="29">
        <v>67.13</v>
      </c>
      <c r="M3903" s="29">
        <f>IFERROR(_xlfn.XLOOKUP($B3903,'Ownership Metrics'!$A:$A,'Ownership Metrics'!$B:$B),"")</f>
        <v>19.510000000000002</v>
      </c>
      <c r="N3903" s="28">
        <f>IFERROR(_xlfn.XLOOKUP($B3903,'Ownership Metrics'!$A:$A,'Ownership Metrics'!$C:$C),"")</f>
        <v>4540</v>
      </c>
      <c r="O3903" s="29">
        <f>IFERROR(_xlfn.XLOOKUP($B3903,'Ownership Metrics'!$A:$A,'Ownership Metrics'!$D:$D),"")</f>
        <v>67.13</v>
      </c>
      <c r="P3903" s="29">
        <f>IFERROR(_xlfn.XLOOKUP($B3903,'Ownership Metrics'!$A:$A,'Ownership Metrics'!$E:$E),"")</f>
        <v>73.77</v>
      </c>
      <c r="Q3903" s="30">
        <f>IFERROR(_xlfn.XLOOKUP($B3903,'Ownership Metrics'!$A:$A,'Ownership Metrics'!$F:$F),"")</f>
        <v>7</v>
      </c>
      <c r="R3903" s="30">
        <f>IFERROR(_xlfn.XLOOKUP($B3903,'Ownership Metrics'!$A:$A,'Ownership Metrics'!$G:$G),"")</f>
        <v>60</v>
      </c>
      <c r="S3903" s="27" t="str">
        <f>IFERROR(_xlfn.XLOOKUP($B3903,'Ownership Metrics'!$A:$A,'Ownership Metrics'!$H:$H),"")</f>
        <v>Mayoritas</v>
      </c>
      <c r="T3903" s="27" t="str">
        <f>IFERROR(_xlfn.XLOOKUP($B3903,'Ownership Metrics'!$A:$A,'Ownership Metrics'!$I:$I),"")</f>
        <v>Tinggi</v>
      </c>
      <c r="U3903" s="27">
        <f>IF(COUNTIFS($B$2:$B3903,$B3903,$D$2:$D3903,$D3903)=1,1,0)</f>
        <v>1</v>
      </c>
      <c r="V3903" s="27">
        <f t="shared" si="181"/>
        <v>67.13</v>
      </c>
      <c r="W3903" s="27">
        <f t="shared" si="182"/>
        <v>1</v>
      </c>
      <c r="X3903" s="27">
        <f t="shared" si="180"/>
        <v>67.129999609699993</v>
      </c>
    </row>
    <row r="3904" spans="1:24" x14ac:dyDescent="0.25">
      <c r="A3904" s="26">
        <v>46265</v>
      </c>
      <c r="B3904" s="27" t="s">
        <v>10668</v>
      </c>
      <c r="C3904" s="27" t="s">
        <v>4192</v>
      </c>
      <c r="D3904" s="27" t="s">
        <v>4194</v>
      </c>
      <c r="E3904" s="27" t="s">
        <v>35</v>
      </c>
      <c r="F3904" s="27" t="s">
        <v>23</v>
      </c>
      <c r="G3904" s="27" t="s">
        <v>36</v>
      </c>
      <c r="H3904" s="27" t="s">
        <v>24</v>
      </c>
      <c r="I3904" s="28">
        <v>21228100</v>
      </c>
      <c r="J3904" s="28">
        <v>0</v>
      </c>
      <c r="K3904" s="28">
        <v>21228100</v>
      </c>
      <c r="L3904" s="29">
        <v>1.93</v>
      </c>
      <c r="M3904" s="29">
        <f>IFERROR(_xlfn.XLOOKUP($B3904,'Ownership Metrics'!$A:$A,'Ownership Metrics'!$B:$B),"")</f>
        <v>19.510000000000002</v>
      </c>
      <c r="N3904" s="28">
        <f>IFERROR(_xlfn.XLOOKUP($B3904,'Ownership Metrics'!$A:$A,'Ownership Metrics'!$C:$C),"")</f>
        <v>4540</v>
      </c>
      <c r="O3904" s="29">
        <f>IFERROR(_xlfn.XLOOKUP($B3904,'Ownership Metrics'!$A:$A,'Ownership Metrics'!$D:$D),"")</f>
        <v>67.13</v>
      </c>
      <c r="P3904" s="29">
        <f>IFERROR(_xlfn.XLOOKUP($B3904,'Ownership Metrics'!$A:$A,'Ownership Metrics'!$E:$E),"")</f>
        <v>73.77</v>
      </c>
      <c r="Q3904" s="30">
        <f>IFERROR(_xlfn.XLOOKUP($B3904,'Ownership Metrics'!$A:$A,'Ownership Metrics'!$F:$F),"")</f>
        <v>7</v>
      </c>
      <c r="R3904" s="30">
        <f>IFERROR(_xlfn.XLOOKUP($B3904,'Ownership Metrics'!$A:$A,'Ownership Metrics'!$G:$G),"")</f>
        <v>60</v>
      </c>
      <c r="S3904" s="27" t="str">
        <f>IFERROR(_xlfn.XLOOKUP($B3904,'Ownership Metrics'!$A:$A,'Ownership Metrics'!$H:$H),"")</f>
        <v>Mayoritas</v>
      </c>
      <c r="T3904" s="27" t="str">
        <f>IFERROR(_xlfn.XLOOKUP($B3904,'Ownership Metrics'!$A:$A,'Ownership Metrics'!$I:$I),"")</f>
        <v>Tinggi</v>
      </c>
      <c r="U3904" s="27">
        <f>IF(COUNTIFS($B$2:$B3904,$B3904,$D$2:$D3904,$D3904)=1,1,0)</f>
        <v>1</v>
      </c>
      <c r="V3904" s="27">
        <f t="shared" si="181"/>
        <v>1.93</v>
      </c>
      <c r="W3904" s="27">
        <f t="shared" si="182"/>
        <v>4</v>
      </c>
      <c r="X3904" s="27">
        <f t="shared" si="180"/>
        <v>1.9299996095999998</v>
      </c>
    </row>
    <row r="3905" spans="1:24" x14ac:dyDescent="0.25">
      <c r="A3905" s="26">
        <v>46265</v>
      </c>
      <c r="B3905" s="27" t="s">
        <v>10668</v>
      </c>
      <c r="C3905" s="27" t="s">
        <v>4192</v>
      </c>
      <c r="D3905" s="27" t="s">
        <v>4195</v>
      </c>
      <c r="E3905" s="27" t="s">
        <v>35</v>
      </c>
      <c r="F3905" s="27" t="s">
        <v>23</v>
      </c>
      <c r="G3905" s="27" t="s">
        <v>36</v>
      </c>
      <c r="H3905" s="27" t="s">
        <v>24</v>
      </c>
      <c r="I3905" s="28">
        <v>39448600</v>
      </c>
      <c r="J3905" s="28">
        <v>0</v>
      </c>
      <c r="K3905" s="28">
        <v>39448600</v>
      </c>
      <c r="L3905" s="29">
        <v>3.59</v>
      </c>
      <c r="M3905" s="29">
        <f>IFERROR(_xlfn.XLOOKUP($B3905,'Ownership Metrics'!$A:$A,'Ownership Metrics'!$B:$B),"")</f>
        <v>19.510000000000002</v>
      </c>
      <c r="N3905" s="28">
        <f>IFERROR(_xlfn.XLOOKUP($B3905,'Ownership Metrics'!$A:$A,'Ownership Metrics'!$C:$C),"")</f>
        <v>4540</v>
      </c>
      <c r="O3905" s="29">
        <f>IFERROR(_xlfn.XLOOKUP($B3905,'Ownership Metrics'!$A:$A,'Ownership Metrics'!$D:$D),"")</f>
        <v>67.13</v>
      </c>
      <c r="P3905" s="29">
        <f>IFERROR(_xlfn.XLOOKUP($B3905,'Ownership Metrics'!$A:$A,'Ownership Metrics'!$E:$E),"")</f>
        <v>73.77</v>
      </c>
      <c r="Q3905" s="30">
        <f>IFERROR(_xlfn.XLOOKUP($B3905,'Ownership Metrics'!$A:$A,'Ownership Metrics'!$F:$F),"")</f>
        <v>7</v>
      </c>
      <c r="R3905" s="30">
        <f>IFERROR(_xlfn.XLOOKUP($B3905,'Ownership Metrics'!$A:$A,'Ownership Metrics'!$G:$G),"")</f>
        <v>60</v>
      </c>
      <c r="S3905" s="27" t="str">
        <f>IFERROR(_xlfn.XLOOKUP($B3905,'Ownership Metrics'!$A:$A,'Ownership Metrics'!$H:$H),"")</f>
        <v>Mayoritas</v>
      </c>
      <c r="T3905" s="27" t="str">
        <f>IFERROR(_xlfn.XLOOKUP($B3905,'Ownership Metrics'!$A:$A,'Ownership Metrics'!$I:$I),"")</f>
        <v>Tinggi</v>
      </c>
      <c r="U3905" s="27">
        <f>IF(COUNTIFS($B$2:$B3905,$B3905,$D$2:$D3905,$D3905)=1,1,0)</f>
        <v>1</v>
      </c>
      <c r="V3905" s="27">
        <f t="shared" si="181"/>
        <v>3.59</v>
      </c>
      <c r="W3905" s="27">
        <f t="shared" si="182"/>
        <v>2</v>
      </c>
      <c r="X3905" s="27">
        <f t="shared" si="180"/>
        <v>3.5899996095</v>
      </c>
    </row>
    <row r="3906" spans="1:24" x14ac:dyDescent="0.25">
      <c r="A3906" s="26">
        <v>46265</v>
      </c>
      <c r="B3906" s="27" t="s">
        <v>10668</v>
      </c>
      <c r="C3906" s="27" t="s">
        <v>4192</v>
      </c>
      <c r="D3906" s="27" t="s">
        <v>3872</v>
      </c>
      <c r="E3906" s="27" t="s">
        <v>35</v>
      </c>
      <c r="F3906" s="27" t="s">
        <v>23</v>
      </c>
      <c r="G3906" s="27" t="s">
        <v>36</v>
      </c>
      <c r="H3906" s="27" t="s">
        <v>24</v>
      </c>
      <c r="I3906" s="28">
        <v>14699900</v>
      </c>
      <c r="J3906" s="28">
        <v>0</v>
      </c>
      <c r="K3906" s="28">
        <v>14699900</v>
      </c>
      <c r="L3906" s="29">
        <v>1.34</v>
      </c>
      <c r="M3906" s="29">
        <f>IFERROR(_xlfn.XLOOKUP($B3906,'Ownership Metrics'!$A:$A,'Ownership Metrics'!$B:$B),"")</f>
        <v>19.510000000000002</v>
      </c>
      <c r="N3906" s="28">
        <f>IFERROR(_xlfn.XLOOKUP($B3906,'Ownership Metrics'!$A:$A,'Ownership Metrics'!$C:$C),"")</f>
        <v>4540</v>
      </c>
      <c r="O3906" s="29">
        <f>IFERROR(_xlfn.XLOOKUP($B3906,'Ownership Metrics'!$A:$A,'Ownership Metrics'!$D:$D),"")</f>
        <v>67.13</v>
      </c>
      <c r="P3906" s="29">
        <f>IFERROR(_xlfn.XLOOKUP($B3906,'Ownership Metrics'!$A:$A,'Ownership Metrics'!$E:$E),"")</f>
        <v>73.77</v>
      </c>
      <c r="Q3906" s="30">
        <f>IFERROR(_xlfn.XLOOKUP($B3906,'Ownership Metrics'!$A:$A,'Ownership Metrics'!$F:$F),"")</f>
        <v>7</v>
      </c>
      <c r="R3906" s="30">
        <f>IFERROR(_xlfn.XLOOKUP($B3906,'Ownership Metrics'!$A:$A,'Ownership Metrics'!$G:$G),"")</f>
        <v>60</v>
      </c>
      <c r="S3906" s="27" t="str">
        <f>IFERROR(_xlfn.XLOOKUP($B3906,'Ownership Metrics'!$A:$A,'Ownership Metrics'!$H:$H),"")</f>
        <v>Mayoritas</v>
      </c>
      <c r="T3906" s="27" t="str">
        <f>IFERROR(_xlfn.XLOOKUP($B3906,'Ownership Metrics'!$A:$A,'Ownership Metrics'!$I:$I),"")</f>
        <v>Tinggi</v>
      </c>
      <c r="U3906" s="27">
        <f>IF(COUNTIFS($B$2:$B3906,$B3906,$D$2:$D3906,$D3906)=1,1,0)</f>
        <v>1</v>
      </c>
      <c r="V3906" s="27">
        <f t="shared" si="181"/>
        <v>1.34</v>
      </c>
      <c r="W3906" s="27">
        <f t="shared" si="182"/>
        <v>7</v>
      </c>
      <c r="X3906" s="27">
        <f t="shared" ref="X3906:X3969" si="183">$V3906-(ROW()*0.0000000001)</f>
        <v>1.3399996094000002</v>
      </c>
    </row>
    <row r="3907" spans="1:24" x14ac:dyDescent="0.25">
      <c r="A3907" s="26">
        <v>46265</v>
      </c>
      <c r="B3907" s="27" t="s">
        <v>10668</v>
      </c>
      <c r="C3907" s="27" t="s">
        <v>4192</v>
      </c>
      <c r="D3907" s="27" t="s">
        <v>4196</v>
      </c>
      <c r="E3907" s="27" t="s">
        <v>35</v>
      </c>
      <c r="F3907" s="27" t="s">
        <v>23</v>
      </c>
      <c r="G3907" s="27" t="s">
        <v>36</v>
      </c>
      <c r="H3907" s="27" t="s">
        <v>24</v>
      </c>
      <c r="I3907" s="28">
        <v>20107000</v>
      </c>
      <c r="J3907" s="28">
        <v>0</v>
      </c>
      <c r="K3907" s="28">
        <v>20107000</v>
      </c>
      <c r="L3907" s="29">
        <v>1.83</v>
      </c>
      <c r="M3907" s="29">
        <f>IFERROR(_xlfn.XLOOKUP($B3907,'Ownership Metrics'!$A:$A,'Ownership Metrics'!$B:$B),"")</f>
        <v>19.510000000000002</v>
      </c>
      <c r="N3907" s="28">
        <f>IFERROR(_xlfn.XLOOKUP($B3907,'Ownership Metrics'!$A:$A,'Ownership Metrics'!$C:$C),"")</f>
        <v>4540</v>
      </c>
      <c r="O3907" s="29">
        <f>IFERROR(_xlfn.XLOOKUP($B3907,'Ownership Metrics'!$A:$A,'Ownership Metrics'!$D:$D),"")</f>
        <v>67.13</v>
      </c>
      <c r="P3907" s="29">
        <f>IFERROR(_xlfn.XLOOKUP($B3907,'Ownership Metrics'!$A:$A,'Ownership Metrics'!$E:$E),"")</f>
        <v>73.77</v>
      </c>
      <c r="Q3907" s="30">
        <f>IFERROR(_xlfn.XLOOKUP($B3907,'Ownership Metrics'!$A:$A,'Ownership Metrics'!$F:$F),"")</f>
        <v>7</v>
      </c>
      <c r="R3907" s="30">
        <f>IFERROR(_xlfn.XLOOKUP($B3907,'Ownership Metrics'!$A:$A,'Ownership Metrics'!$G:$G),"")</f>
        <v>60</v>
      </c>
      <c r="S3907" s="27" t="str">
        <f>IFERROR(_xlfn.XLOOKUP($B3907,'Ownership Metrics'!$A:$A,'Ownership Metrics'!$H:$H),"")</f>
        <v>Mayoritas</v>
      </c>
      <c r="T3907" s="27" t="str">
        <f>IFERROR(_xlfn.XLOOKUP($B3907,'Ownership Metrics'!$A:$A,'Ownership Metrics'!$I:$I),"")</f>
        <v>Tinggi</v>
      </c>
      <c r="U3907" s="27">
        <f>IF(COUNTIFS($B$2:$B3907,$B3907,$D$2:$D3907,$D3907)=1,1,0)</f>
        <v>1</v>
      </c>
      <c r="V3907" s="27">
        <f t="shared" ref="V3907:V3970" si="184">SUMIFS($L$2:$L$10000,$B$2:$B$10000,$B3907,$D$2:$D$10000,$D3907)</f>
        <v>1.83</v>
      </c>
      <c r="W3907" s="27">
        <f t="shared" ref="W3907:W3970" si="185">COUNTIFS($B$2:$B$10000,$B3907,$U$2:$U$10000,1,$X$2:$X$10000,"&gt;"&amp;$X3907)+1</f>
        <v>5</v>
      </c>
      <c r="X3907" s="27">
        <f t="shared" si="183"/>
        <v>1.8299996093000002</v>
      </c>
    </row>
    <row r="3908" spans="1:24" x14ac:dyDescent="0.25">
      <c r="A3908" s="26">
        <v>46265</v>
      </c>
      <c r="B3908" s="27" t="s">
        <v>10668</v>
      </c>
      <c r="C3908" s="27" t="s">
        <v>4192</v>
      </c>
      <c r="D3908" s="27" t="s">
        <v>4197</v>
      </c>
      <c r="E3908" s="27" t="s">
        <v>35</v>
      </c>
      <c r="F3908" s="27" t="s">
        <v>23</v>
      </c>
      <c r="G3908" s="27" t="s">
        <v>36</v>
      </c>
      <c r="H3908" s="27" t="s">
        <v>24</v>
      </c>
      <c r="I3908" s="28">
        <v>17856600</v>
      </c>
      <c r="J3908" s="28">
        <v>0</v>
      </c>
      <c r="K3908" s="28">
        <v>17856600</v>
      </c>
      <c r="L3908" s="29">
        <v>1.62</v>
      </c>
      <c r="M3908" s="29">
        <f>IFERROR(_xlfn.XLOOKUP($B3908,'Ownership Metrics'!$A:$A,'Ownership Metrics'!$B:$B),"")</f>
        <v>19.510000000000002</v>
      </c>
      <c r="N3908" s="28">
        <f>IFERROR(_xlfn.XLOOKUP($B3908,'Ownership Metrics'!$A:$A,'Ownership Metrics'!$C:$C),"")</f>
        <v>4540</v>
      </c>
      <c r="O3908" s="29">
        <f>IFERROR(_xlfn.XLOOKUP($B3908,'Ownership Metrics'!$A:$A,'Ownership Metrics'!$D:$D),"")</f>
        <v>67.13</v>
      </c>
      <c r="P3908" s="29">
        <f>IFERROR(_xlfn.XLOOKUP($B3908,'Ownership Metrics'!$A:$A,'Ownership Metrics'!$E:$E),"")</f>
        <v>73.77</v>
      </c>
      <c r="Q3908" s="30">
        <f>IFERROR(_xlfn.XLOOKUP($B3908,'Ownership Metrics'!$A:$A,'Ownership Metrics'!$F:$F),"")</f>
        <v>7</v>
      </c>
      <c r="R3908" s="30">
        <f>IFERROR(_xlfn.XLOOKUP($B3908,'Ownership Metrics'!$A:$A,'Ownership Metrics'!$G:$G),"")</f>
        <v>60</v>
      </c>
      <c r="S3908" s="27" t="str">
        <f>IFERROR(_xlfn.XLOOKUP($B3908,'Ownership Metrics'!$A:$A,'Ownership Metrics'!$H:$H),"")</f>
        <v>Mayoritas</v>
      </c>
      <c r="T3908" s="27" t="str">
        <f>IFERROR(_xlfn.XLOOKUP($B3908,'Ownership Metrics'!$A:$A,'Ownership Metrics'!$I:$I),"")</f>
        <v>Tinggi</v>
      </c>
      <c r="U3908" s="27">
        <f>IF(COUNTIFS($B$2:$B3908,$B3908,$D$2:$D3908,$D3908)=1,1,0)</f>
        <v>1</v>
      </c>
      <c r="V3908" s="27">
        <f t="shared" si="184"/>
        <v>1.62</v>
      </c>
      <c r="W3908" s="27">
        <f t="shared" si="185"/>
        <v>6</v>
      </c>
      <c r="X3908" s="27">
        <f t="shared" si="183"/>
        <v>1.6199996092000002</v>
      </c>
    </row>
    <row r="3909" spans="1:24" x14ac:dyDescent="0.25">
      <c r="A3909" s="26">
        <v>46265</v>
      </c>
      <c r="B3909" s="27" t="s">
        <v>10668</v>
      </c>
      <c r="C3909" s="27" t="s">
        <v>4192</v>
      </c>
      <c r="D3909" s="27" t="s">
        <v>4198</v>
      </c>
      <c r="E3909" s="27" t="s">
        <v>35</v>
      </c>
      <c r="F3909" s="27" t="s">
        <v>23</v>
      </c>
      <c r="G3909" s="27" t="s">
        <v>36</v>
      </c>
      <c r="H3909" s="27" t="s">
        <v>24</v>
      </c>
      <c r="I3909" s="28">
        <v>33536900</v>
      </c>
      <c r="J3909" s="28">
        <v>0</v>
      </c>
      <c r="K3909" s="28">
        <v>33536900</v>
      </c>
      <c r="L3909" s="29">
        <v>3.05</v>
      </c>
      <c r="M3909" s="29">
        <f>IFERROR(_xlfn.XLOOKUP($B3909,'Ownership Metrics'!$A:$A,'Ownership Metrics'!$B:$B),"")</f>
        <v>19.510000000000002</v>
      </c>
      <c r="N3909" s="28">
        <f>IFERROR(_xlfn.XLOOKUP($B3909,'Ownership Metrics'!$A:$A,'Ownership Metrics'!$C:$C),"")</f>
        <v>4540</v>
      </c>
      <c r="O3909" s="29">
        <f>IFERROR(_xlfn.XLOOKUP($B3909,'Ownership Metrics'!$A:$A,'Ownership Metrics'!$D:$D),"")</f>
        <v>67.13</v>
      </c>
      <c r="P3909" s="29">
        <f>IFERROR(_xlfn.XLOOKUP($B3909,'Ownership Metrics'!$A:$A,'Ownership Metrics'!$E:$E),"")</f>
        <v>73.77</v>
      </c>
      <c r="Q3909" s="30">
        <f>IFERROR(_xlfn.XLOOKUP($B3909,'Ownership Metrics'!$A:$A,'Ownership Metrics'!$F:$F),"")</f>
        <v>7</v>
      </c>
      <c r="R3909" s="30">
        <f>IFERROR(_xlfn.XLOOKUP($B3909,'Ownership Metrics'!$A:$A,'Ownership Metrics'!$G:$G),"")</f>
        <v>60</v>
      </c>
      <c r="S3909" s="27" t="str">
        <f>IFERROR(_xlfn.XLOOKUP($B3909,'Ownership Metrics'!$A:$A,'Ownership Metrics'!$H:$H),"")</f>
        <v>Mayoritas</v>
      </c>
      <c r="T3909" s="27" t="str">
        <f>IFERROR(_xlfn.XLOOKUP($B3909,'Ownership Metrics'!$A:$A,'Ownership Metrics'!$I:$I),"")</f>
        <v>Tinggi</v>
      </c>
      <c r="U3909" s="27">
        <f>IF(COUNTIFS($B$2:$B3909,$B3909,$D$2:$D3909,$D3909)=1,1,0)</f>
        <v>1</v>
      </c>
      <c r="V3909" s="27">
        <f t="shared" si="184"/>
        <v>3.05</v>
      </c>
      <c r="W3909" s="27">
        <f t="shared" si="185"/>
        <v>3</v>
      </c>
      <c r="X3909" s="27">
        <f t="shared" si="183"/>
        <v>3.0499996090999999</v>
      </c>
    </row>
    <row r="3910" spans="1:24" x14ac:dyDescent="0.25">
      <c r="A3910" s="26">
        <v>46265</v>
      </c>
      <c r="B3910" s="27" t="s">
        <v>10669</v>
      </c>
      <c r="C3910" s="27" t="s">
        <v>4200</v>
      </c>
      <c r="D3910" s="27" t="s">
        <v>4201</v>
      </c>
      <c r="E3910" s="27" t="s">
        <v>22</v>
      </c>
      <c r="F3910" s="27" t="s">
        <v>23</v>
      </c>
      <c r="G3910" s="27"/>
      <c r="H3910" s="27" t="s">
        <v>24</v>
      </c>
      <c r="I3910" s="28">
        <v>179714000</v>
      </c>
      <c r="J3910" s="28">
        <v>4390147585</v>
      </c>
      <c r="K3910" s="28">
        <v>4569861585</v>
      </c>
      <c r="L3910" s="29">
        <v>89</v>
      </c>
      <c r="M3910" s="29">
        <f>IFERROR(_xlfn.XLOOKUP($B3910,'Ownership Metrics'!$A:$A,'Ownership Metrics'!$B:$B),"")</f>
        <v>11</v>
      </c>
      <c r="N3910" s="28">
        <f>IFERROR(_xlfn.XLOOKUP($B3910,'Ownership Metrics'!$A:$A,'Ownership Metrics'!$C:$C),"")</f>
        <v>7921</v>
      </c>
      <c r="O3910" s="29">
        <f>IFERROR(_xlfn.XLOOKUP($B3910,'Ownership Metrics'!$A:$A,'Ownership Metrics'!$D:$D),"")</f>
        <v>89</v>
      </c>
      <c r="P3910" s="29">
        <f>IFERROR(_xlfn.XLOOKUP($B3910,'Ownership Metrics'!$A:$A,'Ownership Metrics'!$E:$E),"")</f>
        <v>89</v>
      </c>
      <c r="Q3910" s="30">
        <f>IFERROR(_xlfn.XLOOKUP($B3910,'Ownership Metrics'!$A:$A,'Ownership Metrics'!$F:$F),"")</f>
        <v>1</v>
      </c>
      <c r="R3910" s="30">
        <f>IFERROR(_xlfn.XLOOKUP($B3910,'Ownership Metrics'!$A:$A,'Ownership Metrics'!$G:$G),"")</f>
        <v>87</v>
      </c>
      <c r="S3910" s="27" t="str">
        <f>IFERROR(_xlfn.XLOOKUP($B3910,'Ownership Metrics'!$A:$A,'Ownership Metrics'!$H:$H),"")</f>
        <v>Mayoritas</v>
      </c>
      <c r="T3910" s="27" t="str">
        <f>IFERROR(_xlfn.XLOOKUP($B3910,'Ownership Metrics'!$A:$A,'Ownership Metrics'!$I:$I),"")</f>
        <v>Tinggi</v>
      </c>
      <c r="U3910" s="27">
        <f>IF(COUNTIFS($B$2:$B3910,$B3910,$D$2:$D3910,$D3910)=1,1,0)</f>
        <v>1</v>
      </c>
      <c r="V3910" s="27">
        <f t="shared" si="184"/>
        <v>89</v>
      </c>
      <c r="W3910" s="27">
        <f t="shared" si="185"/>
        <v>1</v>
      </c>
      <c r="X3910" s="27">
        <f t="shared" si="183"/>
        <v>88.999999609</v>
      </c>
    </row>
    <row r="3911" spans="1:24" x14ac:dyDescent="0.25">
      <c r="A3911" s="26">
        <v>46265</v>
      </c>
      <c r="B3911" s="27" t="s">
        <v>10670</v>
      </c>
      <c r="C3911" s="27" t="s">
        <v>4203</v>
      </c>
      <c r="D3911" s="27" t="s">
        <v>4204</v>
      </c>
      <c r="E3911" s="27" t="s">
        <v>22</v>
      </c>
      <c r="F3911" s="27" t="s">
        <v>23</v>
      </c>
      <c r="G3911" s="27"/>
      <c r="H3911" s="27" t="s">
        <v>24</v>
      </c>
      <c r="I3911" s="28">
        <v>147000000</v>
      </c>
      <c r="J3911" s="28">
        <v>0</v>
      </c>
      <c r="K3911" s="28">
        <v>147000000</v>
      </c>
      <c r="L3911" s="29">
        <v>4.9000000000000004</v>
      </c>
      <c r="M3911" s="29">
        <f>IFERROR(_xlfn.XLOOKUP($B3911,'Ownership Metrics'!$A:$A,'Ownership Metrics'!$B:$B),"")</f>
        <v>2.64</v>
      </c>
      <c r="N3911" s="28">
        <f>IFERROR(_xlfn.XLOOKUP($B3911,'Ownership Metrics'!$A:$A,'Ownership Metrics'!$C:$C),"")</f>
        <v>4299</v>
      </c>
      <c r="O3911" s="29">
        <f>IFERROR(_xlfn.XLOOKUP($B3911,'Ownership Metrics'!$A:$A,'Ownership Metrics'!$D:$D),"")</f>
        <v>61.5</v>
      </c>
      <c r="P3911" s="29">
        <f>IFERROR(_xlfn.XLOOKUP($B3911,'Ownership Metrics'!$A:$A,'Ownership Metrics'!$E:$E),"")</f>
        <v>92.46</v>
      </c>
      <c r="Q3911" s="30">
        <f>IFERROR(_xlfn.XLOOKUP($B3911,'Ownership Metrics'!$A:$A,'Ownership Metrics'!$F:$F),"")</f>
        <v>4</v>
      </c>
      <c r="R3911" s="30">
        <f>IFERROR(_xlfn.XLOOKUP($B3911,'Ownership Metrics'!$A:$A,'Ownership Metrics'!$G:$G),"")</f>
        <v>69</v>
      </c>
      <c r="S3911" s="27" t="str">
        <f>IFERROR(_xlfn.XLOOKUP($B3911,'Ownership Metrics'!$A:$A,'Ownership Metrics'!$H:$H),"")</f>
        <v>Mayoritas</v>
      </c>
      <c r="T3911" s="27" t="str">
        <f>IFERROR(_xlfn.XLOOKUP($B3911,'Ownership Metrics'!$A:$A,'Ownership Metrics'!$I:$I),"")</f>
        <v>Tinggi</v>
      </c>
      <c r="U3911" s="27">
        <f>IF(COUNTIFS($B$2:$B3911,$B3911,$D$2:$D3911,$D3911)=1,1,0)</f>
        <v>1</v>
      </c>
      <c r="V3911" s="27">
        <f t="shared" si="184"/>
        <v>4.9000000000000004</v>
      </c>
      <c r="W3911" s="27">
        <f t="shared" si="185"/>
        <v>4</v>
      </c>
      <c r="X3911" s="27">
        <f t="shared" si="183"/>
        <v>4.8999996089</v>
      </c>
    </row>
    <row r="3912" spans="1:24" x14ac:dyDescent="0.25">
      <c r="A3912" s="26">
        <v>46265</v>
      </c>
      <c r="B3912" s="27" t="s">
        <v>10670</v>
      </c>
      <c r="C3912" s="27" t="s">
        <v>4203</v>
      </c>
      <c r="D3912" s="27" t="s">
        <v>4205</v>
      </c>
      <c r="E3912" s="27" t="s">
        <v>83</v>
      </c>
      <c r="F3912" s="27" t="s">
        <v>23</v>
      </c>
      <c r="G3912" s="27"/>
      <c r="H3912" s="27" t="s">
        <v>24</v>
      </c>
      <c r="I3912" s="28">
        <v>543000000</v>
      </c>
      <c r="J3912" s="28">
        <v>0</v>
      </c>
      <c r="K3912" s="28">
        <v>543000000</v>
      </c>
      <c r="L3912" s="29">
        <v>18.100000000000001</v>
      </c>
      <c r="M3912" s="29">
        <f>IFERROR(_xlfn.XLOOKUP($B3912,'Ownership Metrics'!$A:$A,'Ownership Metrics'!$B:$B),"")</f>
        <v>2.64</v>
      </c>
      <c r="N3912" s="28">
        <f>IFERROR(_xlfn.XLOOKUP($B3912,'Ownership Metrics'!$A:$A,'Ownership Metrics'!$C:$C),"")</f>
        <v>4299</v>
      </c>
      <c r="O3912" s="29">
        <f>IFERROR(_xlfn.XLOOKUP($B3912,'Ownership Metrics'!$A:$A,'Ownership Metrics'!$D:$D),"")</f>
        <v>61.5</v>
      </c>
      <c r="P3912" s="29">
        <f>IFERROR(_xlfn.XLOOKUP($B3912,'Ownership Metrics'!$A:$A,'Ownership Metrics'!$E:$E),"")</f>
        <v>92.46</v>
      </c>
      <c r="Q3912" s="30">
        <f>IFERROR(_xlfn.XLOOKUP($B3912,'Ownership Metrics'!$A:$A,'Ownership Metrics'!$F:$F),"")</f>
        <v>4</v>
      </c>
      <c r="R3912" s="30">
        <f>IFERROR(_xlfn.XLOOKUP($B3912,'Ownership Metrics'!$A:$A,'Ownership Metrics'!$G:$G),"")</f>
        <v>69</v>
      </c>
      <c r="S3912" s="27" t="str">
        <f>IFERROR(_xlfn.XLOOKUP($B3912,'Ownership Metrics'!$A:$A,'Ownership Metrics'!$H:$H),"")</f>
        <v>Mayoritas</v>
      </c>
      <c r="T3912" s="27" t="str">
        <f>IFERROR(_xlfn.XLOOKUP($B3912,'Ownership Metrics'!$A:$A,'Ownership Metrics'!$I:$I),"")</f>
        <v>Tinggi</v>
      </c>
      <c r="U3912" s="27">
        <f>IF(COUNTIFS($B$2:$B3912,$B3912,$D$2:$D3912,$D3912)=1,1,0)</f>
        <v>1</v>
      </c>
      <c r="V3912" s="27">
        <f t="shared" si="184"/>
        <v>18.100000000000001</v>
      </c>
      <c r="W3912" s="27">
        <f t="shared" si="185"/>
        <v>2</v>
      </c>
      <c r="X3912" s="27">
        <f t="shared" si="183"/>
        <v>18.099999608800001</v>
      </c>
    </row>
    <row r="3913" spans="1:24" x14ac:dyDescent="0.25">
      <c r="A3913" s="26">
        <v>46265</v>
      </c>
      <c r="B3913" s="27" t="s">
        <v>10670</v>
      </c>
      <c r="C3913" s="27" t="s">
        <v>4203</v>
      </c>
      <c r="D3913" s="27" t="s">
        <v>4206</v>
      </c>
      <c r="E3913" s="27" t="s">
        <v>44</v>
      </c>
      <c r="F3913" s="27" t="s">
        <v>23</v>
      </c>
      <c r="G3913" s="27"/>
      <c r="H3913" s="27" t="s">
        <v>24</v>
      </c>
      <c r="I3913" s="28">
        <v>385927000</v>
      </c>
      <c r="J3913" s="28">
        <v>0</v>
      </c>
      <c r="K3913" s="28">
        <v>385927000</v>
      </c>
      <c r="L3913" s="29">
        <v>12.86</v>
      </c>
      <c r="M3913" s="29">
        <f>IFERROR(_xlfn.XLOOKUP($B3913,'Ownership Metrics'!$A:$A,'Ownership Metrics'!$B:$B),"")</f>
        <v>2.64</v>
      </c>
      <c r="N3913" s="28">
        <f>IFERROR(_xlfn.XLOOKUP($B3913,'Ownership Metrics'!$A:$A,'Ownership Metrics'!$C:$C),"")</f>
        <v>4299</v>
      </c>
      <c r="O3913" s="29">
        <f>IFERROR(_xlfn.XLOOKUP($B3913,'Ownership Metrics'!$A:$A,'Ownership Metrics'!$D:$D),"")</f>
        <v>61.5</v>
      </c>
      <c r="P3913" s="29">
        <f>IFERROR(_xlfn.XLOOKUP($B3913,'Ownership Metrics'!$A:$A,'Ownership Metrics'!$E:$E),"")</f>
        <v>92.46</v>
      </c>
      <c r="Q3913" s="30">
        <f>IFERROR(_xlfn.XLOOKUP($B3913,'Ownership Metrics'!$A:$A,'Ownership Metrics'!$F:$F),"")</f>
        <v>4</v>
      </c>
      <c r="R3913" s="30">
        <f>IFERROR(_xlfn.XLOOKUP($B3913,'Ownership Metrics'!$A:$A,'Ownership Metrics'!$G:$G),"")</f>
        <v>69</v>
      </c>
      <c r="S3913" s="27" t="str">
        <f>IFERROR(_xlfn.XLOOKUP($B3913,'Ownership Metrics'!$A:$A,'Ownership Metrics'!$H:$H),"")</f>
        <v>Mayoritas</v>
      </c>
      <c r="T3913" s="27" t="str">
        <f>IFERROR(_xlfn.XLOOKUP($B3913,'Ownership Metrics'!$A:$A,'Ownership Metrics'!$I:$I),"")</f>
        <v>Tinggi</v>
      </c>
      <c r="U3913" s="27">
        <f>IF(COUNTIFS($B$2:$B3913,$B3913,$D$2:$D3913,$D3913)=1,1,0)</f>
        <v>1</v>
      </c>
      <c r="V3913" s="27">
        <f t="shared" si="184"/>
        <v>12.86</v>
      </c>
      <c r="W3913" s="27">
        <f t="shared" si="185"/>
        <v>3</v>
      </c>
      <c r="X3913" s="27">
        <f t="shared" si="183"/>
        <v>12.859999608699999</v>
      </c>
    </row>
    <row r="3914" spans="1:24" x14ac:dyDescent="0.25">
      <c r="A3914" s="26">
        <v>46265</v>
      </c>
      <c r="B3914" s="27" t="s">
        <v>10670</v>
      </c>
      <c r="C3914" s="27" t="s">
        <v>4203</v>
      </c>
      <c r="D3914" s="27" t="s">
        <v>4207</v>
      </c>
      <c r="E3914" s="27" t="s">
        <v>44</v>
      </c>
      <c r="F3914" s="27" t="s">
        <v>32</v>
      </c>
      <c r="G3914" s="27"/>
      <c r="H3914" s="27" t="s">
        <v>133</v>
      </c>
      <c r="I3914" s="28">
        <v>1845000000</v>
      </c>
      <c r="J3914" s="28">
        <v>0</v>
      </c>
      <c r="K3914" s="28">
        <v>1845000000</v>
      </c>
      <c r="L3914" s="29">
        <v>61.5</v>
      </c>
      <c r="M3914" s="29">
        <f>IFERROR(_xlfn.XLOOKUP($B3914,'Ownership Metrics'!$A:$A,'Ownership Metrics'!$B:$B),"")</f>
        <v>2.64</v>
      </c>
      <c r="N3914" s="28">
        <f>IFERROR(_xlfn.XLOOKUP($B3914,'Ownership Metrics'!$A:$A,'Ownership Metrics'!$C:$C),"")</f>
        <v>4299</v>
      </c>
      <c r="O3914" s="29">
        <f>IFERROR(_xlfn.XLOOKUP($B3914,'Ownership Metrics'!$A:$A,'Ownership Metrics'!$D:$D),"")</f>
        <v>61.5</v>
      </c>
      <c r="P3914" s="29">
        <f>IFERROR(_xlfn.XLOOKUP($B3914,'Ownership Metrics'!$A:$A,'Ownership Metrics'!$E:$E),"")</f>
        <v>92.46</v>
      </c>
      <c r="Q3914" s="30">
        <f>IFERROR(_xlfn.XLOOKUP($B3914,'Ownership Metrics'!$A:$A,'Ownership Metrics'!$F:$F),"")</f>
        <v>4</v>
      </c>
      <c r="R3914" s="30">
        <f>IFERROR(_xlfn.XLOOKUP($B3914,'Ownership Metrics'!$A:$A,'Ownership Metrics'!$G:$G),"")</f>
        <v>69</v>
      </c>
      <c r="S3914" s="27" t="str">
        <f>IFERROR(_xlfn.XLOOKUP($B3914,'Ownership Metrics'!$A:$A,'Ownership Metrics'!$H:$H),"")</f>
        <v>Mayoritas</v>
      </c>
      <c r="T3914" s="27" t="str">
        <f>IFERROR(_xlfn.XLOOKUP($B3914,'Ownership Metrics'!$A:$A,'Ownership Metrics'!$I:$I),"")</f>
        <v>Tinggi</v>
      </c>
      <c r="U3914" s="27">
        <f>IF(COUNTIFS($B$2:$B3914,$B3914,$D$2:$D3914,$D3914)=1,1,0)</f>
        <v>1</v>
      </c>
      <c r="V3914" s="27">
        <f t="shared" si="184"/>
        <v>61.5</v>
      </c>
      <c r="W3914" s="27">
        <f t="shared" si="185"/>
        <v>1</v>
      </c>
      <c r="X3914" s="27">
        <f t="shared" si="183"/>
        <v>61.4999996086</v>
      </c>
    </row>
    <row r="3915" spans="1:24" x14ac:dyDescent="0.25">
      <c r="A3915" s="26">
        <v>46265</v>
      </c>
      <c r="B3915" s="27" t="s">
        <v>10671</v>
      </c>
      <c r="C3915" s="27" t="s">
        <v>4209</v>
      </c>
      <c r="D3915" s="27" t="s">
        <v>4210</v>
      </c>
      <c r="E3915" s="27" t="s">
        <v>22</v>
      </c>
      <c r="F3915" s="27" t="s">
        <v>23</v>
      </c>
      <c r="G3915" s="27"/>
      <c r="H3915" s="27" t="s">
        <v>24</v>
      </c>
      <c r="I3915" s="28">
        <v>347246400</v>
      </c>
      <c r="J3915" s="28">
        <v>0</v>
      </c>
      <c r="K3915" s="28">
        <v>347246400</v>
      </c>
      <c r="L3915" s="29">
        <v>81.709999999999994</v>
      </c>
      <c r="M3915" s="29">
        <f>IFERROR(_xlfn.XLOOKUP($B3915,'Ownership Metrics'!$A:$A,'Ownership Metrics'!$B:$B),"")</f>
        <v>11.22</v>
      </c>
      <c r="N3915" s="28">
        <f>IFERROR(_xlfn.XLOOKUP($B3915,'Ownership Metrics'!$A:$A,'Ownership Metrics'!$C:$C),"")</f>
        <v>6695</v>
      </c>
      <c r="O3915" s="29">
        <f>IFERROR(_xlfn.XLOOKUP($B3915,'Ownership Metrics'!$A:$A,'Ownership Metrics'!$D:$D),"")</f>
        <v>81.709999999999994</v>
      </c>
      <c r="P3915" s="29">
        <f>IFERROR(_xlfn.XLOOKUP($B3915,'Ownership Metrics'!$A:$A,'Ownership Metrics'!$E:$E),"")</f>
        <v>87.37</v>
      </c>
      <c r="Q3915" s="30">
        <f>IFERROR(_xlfn.XLOOKUP($B3915,'Ownership Metrics'!$A:$A,'Ownership Metrics'!$F:$F),"")</f>
        <v>4</v>
      </c>
      <c r="R3915" s="30">
        <f>IFERROR(_xlfn.XLOOKUP($B3915,'Ownership Metrics'!$A:$A,'Ownership Metrics'!$G:$G),"")</f>
        <v>78</v>
      </c>
      <c r="S3915" s="27" t="str">
        <f>IFERROR(_xlfn.XLOOKUP($B3915,'Ownership Metrics'!$A:$A,'Ownership Metrics'!$H:$H),"")</f>
        <v>Mayoritas</v>
      </c>
      <c r="T3915" s="27" t="str">
        <f>IFERROR(_xlfn.XLOOKUP($B3915,'Ownership Metrics'!$A:$A,'Ownership Metrics'!$I:$I),"")</f>
        <v>Tinggi</v>
      </c>
      <c r="U3915" s="27">
        <f>IF(COUNTIFS($B$2:$B3915,$B3915,$D$2:$D3915,$D3915)=1,1,0)</f>
        <v>1</v>
      </c>
      <c r="V3915" s="27">
        <f t="shared" si="184"/>
        <v>81.709999999999994</v>
      </c>
      <c r="W3915" s="27">
        <f t="shared" si="185"/>
        <v>1</v>
      </c>
      <c r="X3915" s="27">
        <f t="shared" si="183"/>
        <v>81.709999608499999</v>
      </c>
    </row>
    <row r="3916" spans="1:24" x14ac:dyDescent="0.25">
      <c r="A3916" s="26">
        <v>46265</v>
      </c>
      <c r="B3916" s="27" t="s">
        <v>10671</v>
      </c>
      <c r="C3916" s="27" t="s">
        <v>4209</v>
      </c>
      <c r="D3916" s="27" t="s">
        <v>3389</v>
      </c>
      <c r="E3916" s="27" t="s">
        <v>35</v>
      </c>
      <c r="F3916" s="27" t="s">
        <v>23</v>
      </c>
      <c r="G3916" s="27" t="s">
        <v>36</v>
      </c>
      <c r="H3916" s="27" t="s">
        <v>24</v>
      </c>
      <c r="I3916" s="28">
        <v>10257600</v>
      </c>
      <c r="J3916" s="28">
        <v>0</v>
      </c>
      <c r="K3916" s="28">
        <v>10257600</v>
      </c>
      <c r="L3916" s="29">
        <v>2.41</v>
      </c>
      <c r="M3916" s="29">
        <f>IFERROR(_xlfn.XLOOKUP($B3916,'Ownership Metrics'!$A:$A,'Ownership Metrics'!$B:$B),"")</f>
        <v>11.22</v>
      </c>
      <c r="N3916" s="28">
        <f>IFERROR(_xlfn.XLOOKUP($B3916,'Ownership Metrics'!$A:$A,'Ownership Metrics'!$C:$C),"")</f>
        <v>6695</v>
      </c>
      <c r="O3916" s="29">
        <f>IFERROR(_xlfn.XLOOKUP($B3916,'Ownership Metrics'!$A:$A,'Ownership Metrics'!$D:$D),"")</f>
        <v>81.709999999999994</v>
      </c>
      <c r="P3916" s="29">
        <f>IFERROR(_xlfn.XLOOKUP($B3916,'Ownership Metrics'!$A:$A,'Ownership Metrics'!$E:$E),"")</f>
        <v>87.37</v>
      </c>
      <c r="Q3916" s="30">
        <f>IFERROR(_xlfn.XLOOKUP($B3916,'Ownership Metrics'!$A:$A,'Ownership Metrics'!$F:$F),"")</f>
        <v>4</v>
      </c>
      <c r="R3916" s="30">
        <f>IFERROR(_xlfn.XLOOKUP($B3916,'Ownership Metrics'!$A:$A,'Ownership Metrics'!$G:$G),"")</f>
        <v>78</v>
      </c>
      <c r="S3916" s="27" t="str">
        <f>IFERROR(_xlfn.XLOOKUP($B3916,'Ownership Metrics'!$A:$A,'Ownership Metrics'!$H:$H),"")</f>
        <v>Mayoritas</v>
      </c>
      <c r="T3916" s="27" t="str">
        <f>IFERROR(_xlfn.XLOOKUP($B3916,'Ownership Metrics'!$A:$A,'Ownership Metrics'!$I:$I),"")</f>
        <v>Tinggi</v>
      </c>
      <c r="U3916" s="27">
        <f>IF(COUNTIFS($B$2:$B3916,$B3916,$D$2:$D3916,$D3916)=1,1,0)</f>
        <v>1</v>
      </c>
      <c r="V3916" s="27">
        <f t="shared" si="184"/>
        <v>2.41</v>
      </c>
      <c r="W3916" s="27">
        <f t="shared" si="185"/>
        <v>3</v>
      </c>
      <c r="X3916" s="27">
        <f t="shared" si="183"/>
        <v>2.4099996084000002</v>
      </c>
    </row>
    <row r="3917" spans="1:24" x14ac:dyDescent="0.25">
      <c r="A3917" s="26">
        <v>46265</v>
      </c>
      <c r="B3917" s="27" t="s">
        <v>10671</v>
      </c>
      <c r="C3917" s="27" t="s">
        <v>4209</v>
      </c>
      <c r="D3917" s="27" t="s">
        <v>4211</v>
      </c>
      <c r="E3917" s="27" t="s">
        <v>35</v>
      </c>
      <c r="F3917" s="27" t="s">
        <v>23</v>
      </c>
      <c r="G3917" s="27" t="s">
        <v>36</v>
      </c>
      <c r="H3917" s="27" t="s">
        <v>24</v>
      </c>
      <c r="I3917" s="28">
        <v>13809600</v>
      </c>
      <c r="J3917" s="28">
        <v>0</v>
      </c>
      <c r="K3917" s="28">
        <v>13809600</v>
      </c>
      <c r="L3917" s="29">
        <v>3.25</v>
      </c>
      <c r="M3917" s="29">
        <f>IFERROR(_xlfn.XLOOKUP($B3917,'Ownership Metrics'!$A:$A,'Ownership Metrics'!$B:$B),"")</f>
        <v>11.22</v>
      </c>
      <c r="N3917" s="28">
        <f>IFERROR(_xlfn.XLOOKUP($B3917,'Ownership Metrics'!$A:$A,'Ownership Metrics'!$C:$C),"")</f>
        <v>6695</v>
      </c>
      <c r="O3917" s="29">
        <f>IFERROR(_xlfn.XLOOKUP($B3917,'Ownership Metrics'!$A:$A,'Ownership Metrics'!$D:$D),"")</f>
        <v>81.709999999999994</v>
      </c>
      <c r="P3917" s="29">
        <f>IFERROR(_xlfn.XLOOKUP($B3917,'Ownership Metrics'!$A:$A,'Ownership Metrics'!$E:$E),"")</f>
        <v>87.37</v>
      </c>
      <c r="Q3917" s="30">
        <f>IFERROR(_xlfn.XLOOKUP($B3917,'Ownership Metrics'!$A:$A,'Ownership Metrics'!$F:$F),"")</f>
        <v>4</v>
      </c>
      <c r="R3917" s="30">
        <f>IFERROR(_xlfn.XLOOKUP($B3917,'Ownership Metrics'!$A:$A,'Ownership Metrics'!$G:$G),"")</f>
        <v>78</v>
      </c>
      <c r="S3917" s="27" t="str">
        <f>IFERROR(_xlfn.XLOOKUP($B3917,'Ownership Metrics'!$A:$A,'Ownership Metrics'!$H:$H),"")</f>
        <v>Mayoritas</v>
      </c>
      <c r="T3917" s="27" t="str">
        <f>IFERROR(_xlfn.XLOOKUP($B3917,'Ownership Metrics'!$A:$A,'Ownership Metrics'!$I:$I),"")</f>
        <v>Tinggi</v>
      </c>
      <c r="U3917" s="27">
        <f>IF(COUNTIFS($B$2:$B3917,$B3917,$D$2:$D3917,$D3917)=1,1,0)</f>
        <v>1</v>
      </c>
      <c r="V3917" s="27">
        <f t="shared" si="184"/>
        <v>3.25</v>
      </c>
      <c r="W3917" s="27">
        <f t="shared" si="185"/>
        <v>2</v>
      </c>
      <c r="X3917" s="27">
        <f t="shared" si="183"/>
        <v>3.2499996083</v>
      </c>
    </row>
    <row r="3918" spans="1:24" x14ac:dyDescent="0.25">
      <c r="A3918" s="26">
        <v>46265</v>
      </c>
      <c r="B3918" s="27" t="s">
        <v>10671</v>
      </c>
      <c r="C3918" s="27" t="s">
        <v>4209</v>
      </c>
      <c r="D3918" s="27" t="s">
        <v>4212</v>
      </c>
      <c r="E3918" s="27" t="s">
        <v>35</v>
      </c>
      <c r="F3918" s="27" t="s">
        <v>23</v>
      </c>
      <c r="G3918" s="27" t="s">
        <v>36</v>
      </c>
      <c r="H3918" s="27"/>
      <c r="I3918" s="28">
        <v>6000000</v>
      </c>
      <c r="J3918" s="28">
        <v>0</v>
      </c>
      <c r="K3918" s="28">
        <v>6000000</v>
      </c>
      <c r="L3918" s="29">
        <v>1.41</v>
      </c>
      <c r="M3918" s="29">
        <f>IFERROR(_xlfn.XLOOKUP($B3918,'Ownership Metrics'!$A:$A,'Ownership Metrics'!$B:$B),"")</f>
        <v>11.22</v>
      </c>
      <c r="N3918" s="28">
        <f>IFERROR(_xlfn.XLOOKUP($B3918,'Ownership Metrics'!$A:$A,'Ownership Metrics'!$C:$C),"")</f>
        <v>6695</v>
      </c>
      <c r="O3918" s="29">
        <f>IFERROR(_xlfn.XLOOKUP($B3918,'Ownership Metrics'!$A:$A,'Ownership Metrics'!$D:$D),"")</f>
        <v>81.709999999999994</v>
      </c>
      <c r="P3918" s="29">
        <f>IFERROR(_xlfn.XLOOKUP($B3918,'Ownership Metrics'!$A:$A,'Ownership Metrics'!$E:$E),"")</f>
        <v>87.37</v>
      </c>
      <c r="Q3918" s="30">
        <f>IFERROR(_xlfn.XLOOKUP($B3918,'Ownership Metrics'!$A:$A,'Ownership Metrics'!$F:$F),"")</f>
        <v>4</v>
      </c>
      <c r="R3918" s="30">
        <f>IFERROR(_xlfn.XLOOKUP($B3918,'Ownership Metrics'!$A:$A,'Ownership Metrics'!$G:$G),"")</f>
        <v>78</v>
      </c>
      <c r="S3918" s="27" t="str">
        <f>IFERROR(_xlfn.XLOOKUP($B3918,'Ownership Metrics'!$A:$A,'Ownership Metrics'!$H:$H),"")</f>
        <v>Mayoritas</v>
      </c>
      <c r="T3918" s="27" t="str">
        <f>IFERROR(_xlfn.XLOOKUP($B3918,'Ownership Metrics'!$A:$A,'Ownership Metrics'!$I:$I),"")</f>
        <v>Tinggi</v>
      </c>
      <c r="U3918" s="27">
        <f>IF(COUNTIFS($B$2:$B3918,$B3918,$D$2:$D3918,$D3918)=1,1,0)</f>
        <v>1</v>
      </c>
      <c r="V3918" s="27">
        <f t="shared" si="184"/>
        <v>1.41</v>
      </c>
      <c r="W3918" s="27">
        <f t="shared" si="185"/>
        <v>4</v>
      </c>
      <c r="X3918" s="27">
        <f t="shared" si="183"/>
        <v>1.4099996081999999</v>
      </c>
    </row>
    <row r="3919" spans="1:24" x14ac:dyDescent="0.25">
      <c r="A3919" s="26">
        <v>46265</v>
      </c>
      <c r="B3919" s="27" t="s">
        <v>10672</v>
      </c>
      <c r="C3919" s="27" t="s">
        <v>4214</v>
      </c>
      <c r="D3919" s="27" t="s">
        <v>4210</v>
      </c>
      <c r="E3919" s="27" t="s">
        <v>22</v>
      </c>
      <c r="F3919" s="27" t="s">
        <v>23</v>
      </c>
      <c r="G3919" s="27"/>
      <c r="H3919" s="27" t="s">
        <v>24</v>
      </c>
      <c r="I3919" s="28">
        <v>1209688800</v>
      </c>
      <c r="J3919" s="28">
        <v>0</v>
      </c>
      <c r="K3919" s="28">
        <v>1209688800</v>
      </c>
      <c r="L3919" s="29">
        <v>1.71</v>
      </c>
      <c r="M3919" s="29">
        <f>IFERROR(_xlfn.XLOOKUP($B3919,'Ownership Metrics'!$A:$A,'Ownership Metrics'!$B:$B),"")</f>
        <v>24.39</v>
      </c>
      <c r="N3919" s="28">
        <f>IFERROR(_xlfn.XLOOKUP($B3919,'Ownership Metrics'!$A:$A,'Ownership Metrics'!$C:$C),"")</f>
        <v>860</v>
      </c>
      <c r="O3919" s="29">
        <f>IFERROR(_xlfn.XLOOKUP($B3919,'Ownership Metrics'!$A:$A,'Ownership Metrics'!$D:$D),"")</f>
        <v>20.25</v>
      </c>
      <c r="P3919" s="29">
        <f>IFERROR(_xlfn.XLOOKUP($B3919,'Ownership Metrics'!$A:$A,'Ownership Metrics'!$E:$E),"")</f>
        <v>46.53</v>
      </c>
      <c r="Q3919" s="30">
        <f>IFERROR(_xlfn.XLOOKUP($B3919,'Ownership Metrics'!$A:$A,'Ownership Metrics'!$F:$F),"")</f>
        <v>16</v>
      </c>
      <c r="R3919" s="30">
        <f>IFERROR(_xlfn.XLOOKUP($B3919,'Ownership Metrics'!$A:$A,'Ownership Metrics'!$G:$G),"")</f>
        <v>24</v>
      </c>
      <c r="S3919" s="27" t="str">
        <f>IFERROR(_xlfn.XLOOKUP($B3919,'Ownership Metrics'!$A:$A,'Ownership Metrics'!$H:$H),"")</f>
        <v>Moderat</v>
      </c>
      <c r="T3919" s="27" t="str">
        <f>IFERROR(_xlfn.XLOOKUP($B3919,'Ownership Metrics'!$A:$A,'Ownership Metrics'!$I:$I),"")</f>
        <v>Rendah</v>
      </c>
      <c r="U3919" s="27">
        <f>IF(COUNTIFS($B$2:$B3919,$B3919,$D$2:$D3919,$D3919)=1,1,0)</f>
        <v>1</v>
      </c>
      <c r="V3919" s="27">
        <f t="shared" si="184"/>
        <v>1.71</v>
      </c>
      <c r="W3919" s="27">
        <f t="shared" si="185"/>
        <v>10</v>
      </c>
      <c r="X3919" s="27">
        <f t="shared" si="183"/>
        <v>1.7099996081</v>
      </c>
    </row>
    <row r="3920" spans="1:24" x14ac:dyDescent="0.25">
      <c r="A3920" s="26">
        <v>46265</v>
      </c>
      <c r="B3920" s="27" t="s">
        <v>10672</v>
      </c>
      <c r="C3920" s="27" t="s">
        <v>4214</v>
      </c>
      <c r="D3920" s="27" t="s">
        <v>2847</v>
      </c>
      <c r="E3920" s="27" t="s">
        <v>83</v>
      </c>
      <c r="F3920" s="27" t="s">
        <v>23</v>
      </c>
      <c r="G3920" s="27"/>
      <c r="H3920" s="27" t="s">
        <v>24</v>
      </c>
      <c r="I3920" s="28">
        <v>1323770784</v>
      </c>
      <c r="J3920" s="28">
        <v>0</v>
      </c>
      <c r="K3920" s="28">
        <v>1323770784</v>
      </c>
      <c r="L3920" s="29">
        <v>1.87</v>
      </c>
      <c r="M3920" s="29">
        <f>IFERROR(_xlfn.XLOOKUP($B3920,'Ownership Metrics'!$A:$A,'Ownership Metrics'!$B:$B),"")</f>
        <v>24.39</v>
      </c>
      <c r="N3920" s="28">
        <f>IFERROR(_xlfn.XLOOKUP($B3920,'Ownership Metrics'!$A:$A,'Ownership Metrics'!$C:$C),"")</f>
        <v>860</v>
      </c>
      <c r="O3920" s="29">
        <f>IFERROR(_xlfn.XLOOKUP($B3920,'Ownership Metrics'!$A:$A,'Ownership Metrics'!$D:$D),"")</f>
        <v>20.25</v>
      </c>
      <c r="P3920" s="29">
        <f>IFERROR(_xlfn.XLOOKUP($B3920,'Ownership Metrics'!$A:$A,'Ownership Metrics'!$E:$E),"")</f>
        <v>46.53</v>
      </c>
      <c r="Q3920" s="30">
        <f>IFERROR(_xlfn.XLOOKUP($B3920,'Ownership Metrics'!$A:$A,'Ownership Metrics'!$F:$F),"")</f>
        <v>16</v>
      </c>
      <c r="R3920" s="30">
        <f>IFERROR(_xlfn.XLOOKUP($B3920,'Ownership Metrics'!$A:$A,'Ownership Metrics'!$G:$G),"")</f>
        <v>24</v>
      </c>
      <c r="S3920" s="27" t="str">
        <f>IFERROR(_xlfn.XLOOKUP($B3920,'Ownership Metrics'!$A:$A,'Ownership Metrics'!$H:$H),"")</f>
        <v>Moderat</v>
      </c>
      <c r="T3920" s="27" t="str">
        <f>IFERROR(_xlfn.XLOOKUP($B3920,'Ownership Metrics'!$A:$A,'Ownership Metrics'!$I:$I),"")</f>
        <v>Rendah</v>
      </c>
      <c r="U3920" s="27">
        <f>IF(COUNTIFS($B$2:$B3920,$B3920,$D$2:$D3920,$D3920)=1,1,0)</f>
        <v>1</v>
      </c>
      <c r="V3920" s="27">
        <f t="shared" si="184"/>
        <v>1.87</v>
      </c>
      <c r="W3920" s="27">
        <f t="shared" si="185"/>
        <v>9</v>
      </c>
      <c r="X3920" s="27">
        <f t="shared" si="183"/>
        <v>1.8699996080000001</v>
      </c>
    </row>
    <row r="3921" spans="1:24" x14ac:dyDescent="0.25">
      <c r="A3921" s="26">
        <v>46265</v>
      </c>
      <c r="B3921" s="27" t="s">
        <v>10672</v>
      </c>
      <c r="C3921" s="27" t="s">
        <v>4214</v>
      </c>
      <c r="D3921" s="27" t="s">
        <v>4215</v>
      </c>
      <c r="E3921" s="27" t="s">
        <v>83</v>
      </c>
      <c r="F3921" s="27" t="s">
        <v>23</v>
      </c>
      <c r="G3921" s="27"/>
      <c r="H3921" s="27" t="s">
        <v>24</v>
      </c>
      <c r="I3921" s="28">
        <v>7371500000</v>
      </c>
      <c r="J3921" s="28">
        <v>0</v>
      </c>
      <c r="K3921" s="28">
        <v>7371500000</v>
      </c>
      <c r="L3921" s="29">
        <v>10.4</v>
      </c>
      <c r="M3921" s="29">
        <f>IFERROR(_xlfn.XLOOKUP($B3921,'Ownership Metrics'!$A:$A,'Ownership Metrics'!$B:$B),"")</f>
        <v>24.39</v>
      </c>
      <c r="N3921" s="28">
        <f>IFERROR(_xlfn.XLOOKUP($B3921,'Ownership Metrics'!$A:$A,'Ownership Metrics'!$C:$C),"")</f>
        <v>860</v>
      </c>
      <c r="O3921" s="29">
        <f>IFERROR(_xlfn.XLOOKUP($B3921,'Ownership Metrics'!$A:$A,'Ownership Metrics'!$D:$D),"")</f>
        <v>20.25</v>
      </c>
      <c r="P3921" s="29">
        <f>IFERROR(_xlfn.XLOOKUP($B3921,'Ownership Metrics'!$A:$A,'Ownership Metrics'!$E:$E),"")</f>
        <v>46.53</v>
      </c>
      <c r="Q3921" s="30">
        <f>IFERROR(_xlfn.XLOOKUP($B3921,'Ownership Metrics'!$A:$A,'Ownership Metrics'!$F:$F),"")</f>
        <v>16</v>
      </c>
      <c r="R3921" s="30">
        <f>IFERROR(_xlfn.XLOOKUP($B3921,'Ownership Metrics'!$A:$A,'Ownership Metrics'!$G:$G),"")</f>
        <v>24</v>
      </c>
      <c r="S3921" s="27" t="str">
        <f>IFERROR(_xlfn.XLOOKUP($B3921,'Ownership Metrics'!$A:$A,'Ownership Metrics'!$H:$H),"")</f>
        <v>Moderat</v>
      </c>
      <c r="T3921" s="27" t="str">
        <f>IFERROR(_xlfn.XLOOKUP($B3921,'Ownership Metrics'!$A:$A,'Ownership Metrics'!$I:$I),"")</f>
        <v>Rendah</v>
      </c>
      <c r="U3921" s="27">
        <f>IF(COUNTIFS($B$2:$B3921,$B3921,$D$2:$D3921,$D3921)=1,1,0)</f>
        <v>1</v>
      </c>
      <c r="V3921" s="27">
        <f t="shared" si="184"/>
        <v>10.4</v>
      </c>
      <c r="W3921" s="27">
        <f t="shared" si="185"/>
        <v>3</v>
      </c>
      <c r="X3921" s="27">
        <f t="shared" si="183"/>
        <v>10.3999996079</v>
      </c>
    </row>
    <row r="3922" spans="1:24" x14ac:dyDescent="0.25">
      <c r="A3922" s="26">
        <v>46265</v>
      </c>
      <c r="B3922" s="27" t="s">
        <v>10672</v>
      </c>
      <c r="C3922" s="27" t="s">
        <v>4214</v>
      </c>
      <c r="D3922" s="27" t="s">
        <v>4216</v>
      </c>
      <c r="E3922" s="27" t="s">
        <v>22</v>
      </c>
      <c r="F3922" s="27" t="s">
        <v>23</v>
      </c>
      <c r="G3922" s="27"/>
      <c r="H3922" s="27" t="s">
        <v>24</v>
      </c>
      <c r="I3922" s="28">
        <v>904218362</v>
      </c>
      <c r="J3922" s="28">
        <v>0</v>
      </c>
      <c r="K3922" s="28">
        <v>904218362</v>
      </c>
      <c r="L3922" s="29">
        <v>1.28</v>
      </c>
      <c r="M3922" s="29">
        <f>IFERROR(_xlfn.XLOOKUP($B3922,'Ownership Metrics'!$A:$A,'Ownership Metrics'!$B:$B),"")</f>
        <v>24.39</v>
      </c>
      <c r="N3922" s="28">
        <f>IFERROR(_xlfn.XLOOKUP($B3922,'Ownership Metrics'!$A:$A,'Ownership Metrics'!$C:$C),"")</f>
        <v>860</v>
      </c>
      <c r="O3922" s="29">
        <f>IFERROR(_xlfn.XLOOKUP($B3922,'Ownership Metrics'!$A:$A,'Ownership Metrics'!$D:$D),"")</f>
        <v>20.25</v>
      </c>
      <c r="P3922" s="29">
        <f>IFERROR(_xlfn.XLOOKUP($B3922,'Ownership Metrics'!$A:$A,'Ownership Metrics'!$E:$E),"")</f>
        <v>46.53</v>
      </c>
      <c r="Q3922" s="30">
        <f>IFERROR(_xlfn.XLOOKUP($B3922,'Ownership Metrics'!$A:$A,'Ownership Metrics'!$F:$F),"")</f>
        <v>16</v>
      </c>
      <c r="R3922" s="30">
        <f>IFERROR(_xlfn.XLOOKUP($B3922,'Ownership Metrics'!$A:$A,'Ownership Metrics'!$G:$G),"")</f>
        <v>24</v>
      </c>
      <c r="S3922" s="27" t="str">
        <f>IFERROR(_xlfn.XLOOKUP($B3922,'Ownership Metrics'!$A:$A,'Ownership Metrics'!$H:$H),"")</f>
        <v>Moderat</v>
      </c>
      <c r="T3922" s="27" t="str">
        <f>IFERROR(_xlfn.XLOOKUP($B3922,'Ownership Metrics'!$A:$A,'Ownership Metrics'!$I:$I),"")</f>
        <v>Rendah</v>
      </c>
      <c r="U3922" s="27">
        <f>IF(COUNTIFS($B$2:$B3922,$B3922,$D$2:$D3922,$D3922)=1,1,0)</f>
        <v>1</v>
      </c>
      <c r="V3922" s="27">
        <f t="shared" si="184"/>
        <v>1.28</v>
      </c>
      <c r="W3922" s="27">
        <f t="shared" si="185"/>
        <v>12</v>
      </c>
      <c r="X3922" s="27">
        <f t="shared" si="183"/>
        <v>1.2799996078</v>
      </c>
    </row>
    <row r="3923" spans="1:24" x14ac:dyDescent="0.25">
      <c r="A3923" s="26">
        <v>46265</v>
      </c>
      <c r="B3923" s="27" t="s">
        <v>10672</v>
      </c>
      <c r="C3923" s="27" t="s">
        <v>4214</v>
      </c>
      <c r="D3923" s="27" t="s">
        <v>4205</v>
      </c>
      <c r="E3923" s="27" t="s">
        <v>83</v>
      </c>
      <c r="F3923" s="27" t="s">
        <v>23</v>
      </c>
      <c r="G3923" s="27"/>
      <c r="H3923" s="27" t="s">
        <v>24</v>
      </c>
      <c r="I3923" s="28">
        <v>13383306753</v>
      </c>
      <c r="J3923" s="28">
        <v>970017658</v>
      </c>
      <c r="K3923" s="28">
        <v>14353324411</v>
      </c>
      <c r="L3923" s="29">
        <v>20.25</v>
      </c>
      <c r="M3923" s="29">
        <f>IFERROR(_xlfn.XLOOKUP($B3923,'Ownership Metrics'!$A:$A,'Ownership Metrics'!$B:$B),"")</f>
        <v>24.39</v>
      </c>
      <c r="N3923" s="28">
        <f>IFERROR(_xlfn.XLOOKUP($B3923,'Ownership Metrics'!$A:$A,'Ownership Metrics'!$C:$C),"")</f>
        <v>860</v>
      </c>
      <c r="O3923" s="29">
        <f>IFERROR(_xlfn.XLOOKUP($B3923,'Ownership Metrics'!$A:$A,'Ownership Metrics'!$D:$D),"")</f>
        <v>20.25</v>
      </c>
      <c r="P3923" s="29">
        <f>IFERROR(_xlfn.XLOOKUP($B3923,'Ownership Metrics'!$A:$A,'Ownership Metrics'!$E:$E),"")</f>
        <v>46.53</v>
      </c>
      <c r="Q3923" s="30">
        <f>IFERROR(_xlfn.XLOOKUP($B3923,'Ownership Metrics'!$A:$A,'Ownership Metrics'!$F:$F),"")</f>
        <v>16</v>
      </c>
      <c r="R3923" s="30">
        <f>IFERROR(_xlfn.XLOOKUP($B3923,'Ownership Metrics'!$A:$A,'Ownership Metrics'!$G:$G),"")</f>
        <v>24</v>
      </c>
      <c r="S3923" s="27" t="str">
        <f>IFERROR(_xlfn.XLOOKUP($B3923,'Ownership Metrics'!$A:$A,'Ownership Metrics'!$H:$H),"")</f>
        <v>Moderat</v>
      </c>
      <c r="T3923" s="27" t="str">
        <f>IFERROR(_xlfn.XLOOKUP($B3923,'Ownership Metrics'!$A:$A,'Ownership Metrics'!$I:$I),"")</f>
        <v>Rendah</v>
      </c>
      <c r="U3923" s="27">
        <f>IF(COUNTIFS($B$2:$B3923,$B3923,$D$2:$D3923,$D3923)=1,1,0)</f>
        <v>1</v>
      </c>
      <c r="V3923" s="27">
        <f t="shared" si="184"/>
        <v>20.25</v>
      </c>
      <c r="W3923" s="27">
        <f t="shared" si="185"/>
        <v>1</v>
      </c>
      <c r="X3923" s="27">
        <f t="shared" si="183"/>
        <v>20.249999607700001</v>
      </c>
    </row>
    <row r="3924" spans="1:24" x14ac:dyDescent="0.25">
      <c r="A3924" s="26">
        <v>46265</v>
      </c>
      <c r="B3924" s="27" t="s">
        <v>10672</v>
      </c>
      <c r="C3924" s="27" t="s">
        <v>4214</v>
      </c>
      <c r="D3924" s="27" t="s">
        <v>4217</v>
      </c>
      <c r="E3924" s="27" t="s">
        <v>22</v>
      </c>
      <c r="F3924" s="27" t="s">
        <v>32</v>
      </c>
      <c r="G3924" s="27"/>
      <c r="H3924" s="27" t="s">
        <v>56</v>
      </c>
      <c r="I3924" s="28">
        <v>3602612240</v>
      </c>
      <c r="J3924" s="28">
        <v>0</v>
      </c>
      <c r="K3924" s="28">
        <v>3602612240</v>
      </c>
      <c r="L3924" s="29">
        <v>5.08</v>
      </c>
      <c r="M3924" s="29">
        <f>IFERROR(_xlfn.XLOOKUP($B3924,'Ownership Metrics'!$A:$A,'Ownership Metrics'!$B:$B),"")</f>
        <v>24.39</v>
      </c>
      <c r="N3924" s="28">
        <f>IFERROR(_xlfn.XLOOKUP($B3924,'Ownership Metrics'!$A:$A,'Ownership Metrics'!$C:$C),"")</f>
        <v>860</v>
      </c>
      <c r="O3924" s="29">
        <f>IFERROR(_xlfn.XLOOKUP($B3924,'Ownership Metrics'!$A:$A,'Ownership Metrics'!$D:$D),"")</f>
        <v>20.25</v>
      </c>
      <c r="P3924" s="29">
        <f>IFERROR(_xlfn.XLOOKUP($B3924,'Ownership Metrics'!$A:$A,'Ownership Metrics'!$E:$E),"")</f>
        <v>46.53</v>
      </c>
      <c r="Q3924" s="30">
        <f>IFERROR(_xlfn.XLOOKUP($B3924,'Ownership Metrics'!$A:$A,'Ownership Metrics'!$F:$F),"")</f>
        <v>16</v>
      </c>
      <c r="R3924" s="30">
        <f>IFERROR(_xlfn.XLOOKUP($B3924,'Ownership Metrics'!$A:$A,'Ownership Metrics'!$G:$G),"")</f>
        <v>24</v>
      </c>
      <c r="S3924" s="27" t="str">
        <f>IFERROR(_xlfn.XLOOKUP($B3924,'Ownership Metrics'!$A:$A,'Ownership Metrics'!$H:$H),"")</f>
        <v>Moderat</v>
      </c>
      <c r="T3924" s="27" t="str">
        <f>IFERROR(_xlfn.XLOOKUP($B3924,'Ownership Metrics'!$A:$A,'Ownership Metrics'!$I:$I),"")</f>
        <v>Rendah</v>
      </c>
      <c r="U3924" s="27">
        <f>IF(COUNTIFS($B$2:$B3924,$B3924,$D$2:$D3924,$D3924)=1,1,0)</f>
        <v>1</v>
      </c>
      <c r="V3924" s="27">
        <f t="shared" si="184"/>
        <v>5.08</v>
      </c>
      <c r="W3924" s="27">
        <f t="shared" si="185"/>
        <v>5</v>
      </c>
      <c r="X3924" s="27">
        <f t="shared" si="183"/>
        <v>5.0799996076000005</v>
      </c>
    </row>
    <row r="3925" spans="1:24" x14ac:dyDescent="0.25">
      <c r="A3925" s="26">
        <v>46265</v>
      </c>
      <c r="B3925" s="27" t="s">
        <v>10672</v>
      </c>
      <c r="C3925" s="27" t="s">
        <v>4214</v>
      </c>
      <c r="D3925" s="27" t="s">
        <v>4218</v>
      </c>
      <c r="E3925" s="27" t="s">
        <v>22</v>
      </c>
      <c r="F3925" s="27" t="s">
        <v>32</v>
      </c>
      <c r="G3925" s="27"/>
      <c r="H3925" s="27" t="s">
        <v>62</v>
      </c>
      <c r="I3925" s="28">
        <v>919881800</v>
      </c>
      <c r="J3925" s="28">
        <v>0</v>
      </c>
      <c r="K3925" s="28">
        <v>919881800</v>
      </c>
      <c r="L3925" s="29">
        <v>1.3</v>
      </c>
      <c r="M3925" s="29">
        <f>IFERROR(_xlfn.XLOOKUP($B3925,'Ownership Metrics'!$A:$A,'Ownership Metrics'!$B:$B),"")</f>
        <v>24.39</v>
      </c>
      <c r="N3925" s="28">
        <f>IFERROR(_xlfn.XLOOKUP($B3925,'Ownership Metrics'!$A:$A,'Ownership Metrics'!$C:$C),"")</f>
        <v>860</v>
      </c>
      <c r="O3925" s="29">
        <f>IFERROR(_xlfn.XLOOKUP($B3925,'Ownership Metrics'!$A:$A,'Ownership Metrics'!$D:$D),"")</f>
        <v>20.25</v>
      </c>
      <c r="P3925" s="29">
        <f>IFERROR(_xlfn.XLOOKUP($B3925,'Ownership Metrics'!$A:$A,'Ownership Metrics'!$E:$E),"")</f>
        <v>46.53</v>
      </c>
      <c r="Q3925" s="30">
        <f>IFERROR(_xlfn.XLOOKUP($B3925,'Ownership Metrics'!$A:$A,'Ownership Metrics'!$F:$F),"")</f>
        <v>16</v>
      </c>
      <c r="R3925" s="30">
        <f>IFERROR(_xlfn.XLOOKUP($B3925,'Ownership Metrics'!$A:$A,'Ownership Metrics'!$G:$G),"")</f>
        <v>24</v>
      </c>
      <c r="S3925" s="27" t="str">
        <f>IFERROR(_xlfn.XLOOKUP($B3925,'Ownership Metrics'!$A:$A,'Ownership Metrics'!$H:$H),"")</f>
        <v>Moderat</v>
      </c>
      <c r="T3925" s="27" t="str">
        <f>IFERROR(_xlfn.XLOOKUP($B3925,'Ownership Metrics'!$A:$A,'Ownership Metrics'!$I:$I),"")</f>
        <v>Rendah</v>
      </c>
      <c r="U3925" s="27">
        <f>IF(COUNTIFS($B$2:$B3925,$B3925,$D$2:$D3925,$D3925)=1,1,0)</f>
        <v>1</v>
      </c>
      <c r="V3925" s="27">
        <f t="shared" si="184"/>
        <v>1.3</v>
      </c>
      <c r="W3925" s="27">
        <f t="shared" si="185"/>
        <v>11</v>
      </c>
      <c r="X3925" s="27">
        <f t="shared" si="183"/>
        <v>1.2999996075</v>
      </c>
    </row>
    <row r="3926" spans="1:24" x14ac:dyDescent="0.25">
      <c r="A3926" s="26">
        <v>46265</v>
      </c>
      <c r="B3926" s="27" t="s">
        <v>10672</v>
      </c>
      <c r="C3926" s="27" t="s">
        <v>4214</v>
      </c>
      <c r="D3926" s="27" t="s">
        <v>4219</v>
      </c>
      <c r="E3926" s="27" t="s">
        <v>22</v>
      </c>
      <c r="F3926" s="27" t="s">
        <v>32</v>
      </c>
      <c r="G3926" s="27"/>
      <c r="H3926" s="27" t="s">
        <v>33</v>
      </c>
      <c r="I3926" s="28">
        <v>11259645290</v>
      </c>
      <c r="J3926" s="28">
        <v>0</v>
      </c>
      <c r="K3926" s="28">
        <v>11259645290</v>
      </c>
      <c r="L3926" s="29">
        <v>15.88</v>
      </c>
      <c r="M3926" s="29">
        <f>IFERROR(_xlfn.XLOOKUP($B3926,'Ownership Metrics'!$A:$A,'Ownership Metrics'!$B:$B),"")</f>
        <v>24.39</v>
      </c>
      <c r="N3926" s="28">
        <f>IFERROR(_xlfn.XLOOKUP($B3926,'Ownership Metrics'!$A:$A,'Ownership Metrics'!$C:$C),"")</f>
        <v>860</v>
      </c>
      <c r="O3926" s="29">
        <f>IFERROR(_xlfn.XLOOKUP($B3926,'Ownership Metrics'!$A:$A,'Ownership Metrics'!$D:$D),"")</f>
        <v>20.25</v>
      </c>
      <c r="P3926" s="29">
        <f>IFERROR(_xlfn.XLOOKUP($B3926,'Ownership Metrics'!$A:$A,'Ownership Metrics'!$E:$E),"")</f>
        <v>46.53</v>
      </c>
      <c r="Q3926" s="30">
        <f>IFERROR(_xlfn.XLOOKUP($B3926,'Ownership Metrics'!$A:$A,'Ownership Metrics'!$F:$F),"")</f>
        <v>16</v>
      </c>
      <c r="R3926" s="30">
        <f>IFERROR(_xlfn.XLOOKUP($B3926,'Ownership Metrics'!$A:$A,'Ownership Metrics'!$G:$G),"")</f>
        <v>24</v>
      </c>
      <c r="S3926" s="27" t="str">
        <f>IFERROR(_xlfn.XLOOKUP($B3926,'Ownership Metrics'!$A:$A,'Ownership Metrics'!$H:$H),"")</f>
        <v>Moderat</v>
      </c>
      <c r="T3926" s="27" t="str">
        <f>IFERROR(_xlfn.XLOOKUP($B3926,'Ownership Metrics'!$A:$A,'Ownership Metrics'!$I:$I),"")</f>
        <v>Rendah</v>
      </c>
      <c r="U3926" s="27">
        <f>IF(COUNTIFS($B$2:$B3926,$B3926,$D$2:$D3926,$D3926)=1,1,0)</f>
        <v>1</v>
      </c>
      <c r="V3926" s="27">
        <f t="shared" si="184"/>
        <v>15.88</v>
      </c>
      <c r="W3926" s="27">
        <f t="shared" si="185"/>
        <v>2</v>
      </c>
      <c r="X3926" s="27">
        <f t="shared" si="183"/>
        <v>15.8799996074</v>
      </c>
    </row>
    <row r="3927" spans="1:24" x14ac:dyDescent="0.25">
      <c r="A3927" s="26">
        <v>46265</v>
      </c>
      <c r="B3927" s="27" t="s">
        <v>10672</v>
      </c>
      <c r="C3927" s="27" t="s">
        <v>4214</v>
      </c>
      <c r="D3927" s="27" t="s">
        <v>4220</v>
      </c>
      <c r="E3927" s="27" t="s">
        <v>22</v>
      </c>
      <c r="F3927" s="27" t="s">
        <v>32</v>
      </c>
      <c r="G3927" s="27"/>
      <c r="H3927" s="27" t="s">
        <v>64</v>
      </c>
      <c r="I3927" s="28">
        <v>2322628777</v>
      </c>
      <c r="J3927" s="28">
        <v>0</v>
      </c>
      <c r="K3927" s="28">
        <v>2322628777</v>
      </c>
      <c r="L3927" s="29">
        <v>3.28</v>
      </c>
      <c r="M3927" s="29">
        <f>IFERROR(_xlfn.XLOOKUP($B3927,'Ownership Metrics'!$A:$A,'Ownership Metrics'!$B:$B),"")</f>
        <v>24.39</v>
      </c>
      <c r="N3927" s="28">
        <f>IFERROR(_xlfn.XLOOKUP($B3927,'Ownership Metrics'!$A:$A,'Ownership Metrics'!$C:$C),"")</f>
        <v>860</v>
      </c>
      <c r="O3927" s="29">
        <f>IFERROR(_xlfn.XLOOKUP($B3927,'Ownership Metrics'!$A:$A,'Ownership Metrics'!$D:$D),"")</f>
        <v>20.25</v>
      </c>
      <c r="P3927" s="29">
        <f>IFERROR(_xlfn.XLOOKUP($B3927,'Ownership Metrics'!$A:$A,'Ownership Metrics'!$E:$E),"")</f>
        <v>46.53</v>
      </c>
      <c r="Q3927" s="30">
        <f>IFERROR(_xlfn.XLOOKUP($B3927,'Ownership Metrics'!$A:$A,'Ownership Metrics'!$F:$F),"")</f>
        <v>16</v>
      </c>
      <c r="R3927" s="30">
        <f>IFERROR(_xlfn.XLOOKUP($B3927,'Ownership Metrics'!$A:$A,'Ownership Metrics'!$G:$G),"")</f>
        <v>24</v>
      </c>
      <c r="S3927" s="27" t="str">
        <f>IFERROR(_xlfn.XLOOKUP($B3927,'Ownership Metrics'!$A:$A,'Ownership Metrics'!$H:$H),"")</f>
        <v>Moderat</v>
      </c>
      <c r="T3927" s="27" t="str">
        <f>IFERROR(_xlfn.XLOOKUP($B3927,'Ownership Metrics'!$A:$A,'Ownership Metrics'!$I:$I),"")</f>
        <v>Rendah</v>
      </c>
      <c r="U3927" s="27">
        <f>IF(COUNTIFS($B$2:$B3927,$B3927,$D$2:$D3927,$D3927)=1,1,0)</f>
        <v>1</v>
      </c>
      <c r="V3927" s="27">
        <f t="shared" si="184"/>
        <v>3.28</v>
      </c>
      <c r="W3927" s="27">
        <f t="shared" si="185"/>
        <v>6</v>
      </c>
      <c r="X3927" s="27">
        <f t="shared" si="183"/>
        <v>3.2799996072999997</v>
      </c>
    </row>
    <row r="3928" spans="1:24" x14ac:dyDescent="0.25">
      <c r="A3928" s="26">
        <v>46265</v>
      </c>
      <c r="B3928" s="27" t="s">
        <v>10672</v>
      </c>
      <c r="C3928" s="27" t="s">
        <v>4214</v>
      </c>
      <c r="D3928" s="27" t="s">
        <v>1190</v>
      </c>
      <c r="E3928" s="27" t="s">
        <v>22</v>
      </c>
      <c r="F3928" s="27" t="s">
        <v>32</v>
      </c>
      <c r="G3928" s="27"/>
      <c r="H3928" s="27" t="s">
        <v>256</v>
      </c>
      <c r="I3928" s="28">
        <v>856287702</v>
      </c>
      <c r="J3928" s="28">
        <v>0</v>
      </c>
      <c r="K3928" s="28">
        <v>856287702</v>
      </c>
      <c r="L3928" s="29">
        <v>1.21</v>
      </c>
      <c r="M3928" s="29">
        <f>IFERROR(_xlfn.XLOOKUP($B3928,'Ownership Metrics'!$A:$A,'Ownership Metrics'!$B:$B),"")</f>
        <v>24.39</v>
      </c>
      <c r="N3928" s="28">
        <f>IFERROR(_xlfn.XLOOKUP($B3928,'Ownership Metrics'!$A:$A,'Ownership Metrics'!$C:$C),"")</f>
        <v>860</v>
      </c>
      <c r="O3928" s="29">
        <f>IFERROR(_xlfn.XLOOKUP($B3928,'Ownership Metrics'!$A:$A,'Ownership Metrics'!$D:$D),"")</f>
        <v>20.25</v>
      </c>
      <c r="P3928" s="29">
        <f>IFERROR(_xlfn.XLOOKUP($B3928,'Ownership Metrics'!$A:$A,'Ownership Metrics'!$E:$E),"")</f>
        <v>46.53</v>
      </c>
      <c r="Q3928" s="30">
        <f>IFERROR(_xlfn.XLOOKUP($B3928,'Ownership Metrics'!$A:$A,'Ownership Metrics'!$F:$F),"")</f>
        <v>16</v>
      </c>
      <c r="R3928" s="30">
        <f>IFERROR(_xlfn.XLOOKUP($B3928,'Ownership Metrics'!$A:$A,'Ownership Metrics'!$G:$G),"")</f>
        <v>24</v>
      </c>
      <c r="S3928" s="27" t="str">
        <f>IFERROR(_xlfn.XLOOKUP($B3928,'Ownership Metrics'!$A:$A,'Ownership Metrics'!$H:$H),"")</f>
        <v>Moderat</v>
      </c>
      <c r="T3928" s="27" t="str">
        <f>IFERROR(_xlfn.XLOOKUP($B3928,'Ownership Metrics'!$A:$A,'Ownership Metrics'!$I:$I),"")</f>
        <v>Rendah</v>
      </c>
      <c r="U3928" s="27">
        <f>IF(COUNTIFS($B$2:$B3928,$B3928,$D$2:$D3928,$D3928)=1,1,0)</f>
        <v>1</v>
      </c>
      <c r="V3928" s="27">
        <f t="shared" si="184"/>
        <v>1.21</v>
      </c>
      <c r="W3928" s="27">
        <f t="shared" si="185"/>
        <v>14</v>
      </c>
      <c r="X3928" s="27">
        <f t="shared" si="183"/>
        <v>1.2099996071999999</v>
      </c>
    </row>
    <row r="3929" spans="1:24" x14ac:dyDescent="0.25">
      <c r="A3929" s="26">
        <v>46265</v>
      </c>
      <c r="B3929" s="27" t="s">
        <v>10672</v>
      </c>
      <c r="C3929" s="27" t="s">
        <v>4214</v>
      </c>
      <c r="D3929" s="27" t="s">
        <v>4221</v>
      </c>
      <c r="E3929" s="27" t="s">
        <v>31</v>
      </c>
      <c r="F3929" s="27" t="s">
        <v>32</v>
      </c>
      <c r="G3929" s="27"/>
      <c r="H3929" s="27" t="s">
        <v>116</v>
      </c>
      <c r="I3929" s="28">
        <v>1634964600</v>
      </c>
      <c r="J3929" s="28">
        <v>0</v>
      </c>
      <c r="K3929" s="28">
        <v>1634964600</v>
      </c>
      <c r="L3929" s="29">
        <v>2.31</v>
      </c>
      <c r="M3929" s="29">
        <f>IFERROR(_xlfn.XLOOKUP($B3929,'Ownership Metrics'!$A:$A,'Ownership Metrics'!$B:$B),"")</f>
        <v>24.39</v>
      </c>
      <c r="N3929" s="28">
        <f>IFERROR(_xlfn.XLOOKUP($B3929,'Ownership Metrics'!$A:$A,'Ownership Metrics'!$C:$C),"")</f>
        <v>860</v>
      </c>
      <c r="O3929" s="29">
        <f>IFERROR(_xlfn.XLOOKUP($B3929,'Ownership Metrics'!$A:$A,'Ownership Metrics'!$D:$D),"")</f>
        <v>20.25</v>
      </c>
      <c r="P3929" s="29">
        <f>IFERROR(_xlfn.XLOOKUP($B3929,'Ownership Metrics'!$A:$A,'Ownership Metrics'!$E:$E),"")</f>
        <v>46.53</v>
      </c>
      <c r="Q3929" s="30">
        <f>IFERROR(_xlfn.XLOOKUP($B3929,'Ownership Metrics'!$A:$A,'Ownership Metrics'!$F:$F),"")</f>
        <v>16</v>
      </c>
      <c r="R3929" s="30">
        <f>IFERROR(_xlfn.XLOOKUP($B3929,'Ownership Metrics'!$A:$A,'Ownership Metrics'!$G:$G),"")</f>
        <v>24</v>
      </c>
      <c r="S3929" s="27" t="str">
        <f>IFERROR(_xlfn.XLOOKUP($B3929,'Ownership Metrics'!$A:$A,'Ownership Metrics'!$H:$H),"")</f>
        <v>Moderat</v>
      </c>
      <c r="T3929" s="27" t="str">
        <f>IFERROR(_xlfn.XLOOKUP($B3929,'Ownership Metrics'!$A:$A,'Ownership Metrics'!$I:$I),"")</f>
        <v>Rendah</v>
      </c>
      <c r="U3929" s="27">
        <f>IF(COUNTIFS($B$2:$B3929,$B3929,$D$2:$D3929,$D3929)=1,1,0)</f>
        <v>1</v>
      </c>
      <c r="V3929" s="27">
        <f t="shared" si="184"/>
        <v>2.31</v>
      </c>
      <c r="W3929" s="27">
        <f t="shared" si="185"/>
        <v>8</v>
      </c>
      <c r="X3929" s="27">
        <f t="shared" si="183"/>
        <v>2.3099996071</v>
      </c>
    </row>
    <row r="3930" spans="1:24" x14ac:dyDescent="0.25">
      <c r="A3930" s="26">
        <v>46265</v>
      </c>
      <c r="B3930" s="27" t="s">
        <v>10672</v>
      </c>
      <c r="C3930" s="27" t="s">
        <v>4214</v>
      </c>
      <c r="D3930" s="27" t="s">
        <v>63</v>
      </c>
      <c r="E3930" s="27" t="s">
        <v>26</v>
      </c>
      <c r="F3930" s="27" t="s">
        <v>32</v>
      </c>
      <c r="G3930" s="27"/>
      <c r="H3930" s="27" t="s">
        <v>64</v>
      </c>
      <c r="I3930" s="28">
        <v>3624330600</v>
      </c>
      <c r="J3930" s="28">
        <v>0</v>
      </c>
      <c r="K3930" s="28">
        <v>3624330600</v>
      </c>
      <c r="L3930" s="29">
        <v>5.1100000000000003</v>
      </c>
      <c r="M3930" s="29">
        <f>IFERROR(_xlfn.XLOOKUP($B3930,'Ownership Metrics'!$A:$A,'Ownership Metrics'!$B:$B),"")</f>
        <v>24.39</v>
      </c>
      <c r="N3930" s="28">
        <f>IFERROR(_xlfn.XLOOKUP($B3930,'Ownership Metrics'!$A:$A,'Ownership Metrics'!$C:$C),"")</f>
        <v>860</v>
      </c>
      <c r="O3930" s="29">
        <f>IFERROR(_xlfn.XLOOKUP($B3930,'Ownership Metrics'!$A:$A,'Ownership Metrics'!$D:$D),"")</f>
        <v>20.25</v>
      </c>
      <c r="P3930" s="29">
        <f>IFERROR(_xlfn.XLOOKUP($B3930,'Ownership Metrics'!$A:$A,'Ownership Metrics'!$E:$E),"")</f>
        <v>46.53</v>
      </c>
      <c r="Q3930" s="30">
        <f>IFERROR(_xlfn.XLOOKUP($B3930,'Ownership Metrics'!$A:$A,'Ownership Metrics'!$F:$F),"")</f>
        <v>16</v>
      </c>
      <c r="R3930" s="30">
        <f>IFERROR(_xlfn.XLOOKUP($B3930,'Ownership Metrics'!$A:$A,'Ownership Metrics'!$G:$G),"")</f>
        <v>24</v>
      </c>
      <c r="S3930" s="27" t="str">
        <f>IFERROR(_xlfn.XLOOKUP($B3930,'Ownership Metrics'!$A:$A,'Ownership Metrics'!$H:$H),"")</f>
        <v>Moderat</v>
      </c>
      <c r="T3930" s="27" t="str">
        <f>IFERROR(_xlfn.XLOOKUP($B3930,'Ownership Metrics'!$A:$A,'Ownership Metrics'!$I:$I),"")</f>
        <v>Rendah</v>
      </c>
      <c r="U3930" s="27">
        <f>IF(COUNTIFS($B$2:$B3930,$B3930,$D$2:$D3930,$D3930)=1,1,0)</f>
        <v>1</v>
      </c>
      <c r="V3930" s="27">
        <f t="shared" si="184"/>
        <v>5.1100000000000003</v>
      </c>
      <c r="W3930" s="27">
        <f t="shared" si="185"/>
        <v>4</v>
      </c>
      <c r="X3930" s="27">
        <f t="shared" si="183"/>
        <v>5.1099996070000007</v>
      </c>
    </row>
    <row r="3931" spans="1:24" x14ac:dyDescent="0.25">
      <c r="A3931" s="26">
        <v>46265</v>
      </c>
      <c r="B3931" s="27" t="s">
        <v>10672</v>
      </c>
      <c r="C3931" s="27" t="s">
        <v>4214</v>
      </c>
      <c r="D3931" s="27" t="s">
        <v>2295</v>
      </c>
      <c r="E3931" s="27" t="s">
        <v>35</v>
      </c>
      <c r="F3931" s="27" t="s">
        <v>23</v>
      </c>
      <c r="G3931" s="27" t="s">
        <v>36</v>
      </c>
      <c r="H3931" s="27" t="s">
        <v>24</v>
      </c>
      <c r="I3931" s="28">
        <v>786888000</v>
      </c>
      <c r="J3931" s="28">
        <v>0</v>
      </c>
      <c r="K3931" s="28">
        <v>786888000</v>
      </c>
      <c r="L3931" s="29">
        <v>1.1100000000000001</v>
      </c>
      <c r="M3931" s="29">
        <f>IFERROR(_xlfn.XLOOKUP($B3931,'Ownership Metrics'!$A:$A,'Ownership Metrics'!$B:$B),"")</f>
        <v>24.39</v>
      </c>
      <c r="N3931" s="28">
        <f>IFERROR(_xlfn.XLOOKUP($B3931,'Ownership Metrics'!$A:$A,'Ownership Metrics'!$C:$C),"")</f>
        <v>860</v>
      </c>
      <c r="O3931" s="29">
        <f>IFERROR(_xlfn.XLOOKUP($B3931,'Ownership Metrics'!$A:$A,'Ownership Metrics'!$D:$D),"")</f>
        <v>20.25</v>
      </c>
      <c r="P3931" s="29">
        <f>IFERROR(_xlfn.XLOOKUP($B3931,'Ownership Metrics'!$A:$A,'Ownership Metrics'!$E:$E),"")</f>
        <v>46.53</v>
      </c>
      <c r="Q3931" s="30">
        <f>IFERROR(_xlfn.XLOOKUP($B3931,'Ownership Metrics'!$A:$A,'Ownership Metrics'!$F:$F),"")</f>
        <v>16</v>
      </c>
      <c r="R3931" s="30">
        <f>IFERROR(_xlfn.XLOOKUP($B3931,'Ownership Metrics'!$A:$A,'Ownership Metrics'!$G:$G),"")</f>
        <v>24</v>
      </c>
      <c r="S3931" s="27" t="str">
        <f>IFERROR(_xlfn.XLOOKUP($B3931,'Ownership Metrics'!$A:$A,'Ownership Metrics'!$H:$H),"")</f>
        <v>Moderat</v>
      </c>
      <c r="T3931" s="27" t="str">
        <f>IFERROR(_xlfn.XLOOKUP($B3931,'Ownership Metrics'!$A:$A,'Ownership Metrics'!$I:$I),"")</f>
        <v>Rendah</v>
      </c>
      <c r="U3931" s="27">
        <f>IF(COUNTIFS($B$2:$B3931,$B3931,$D$2:$D3931,$D3931)=1,1,0)</f>
        <v>1</v>
      </c>
      <c r="V3931" s="27">
        <f t="shared" si="184"/>
        <v>1.1100000000000001</v>
      </c>
      <c r="W3931" s="27">
        <f t="shared" si="185"/>
        <v>16</v>
      </c>
      <c r="X3931" s="27">
        <f t="shared" si="183"/>
        <v>1.1099996069</v>
      </c>
    </row>
    <row r="3932" spans="1:24" x14ac:dyDescent="0.25">
      <c r="A3932" s="26">
        <v>46265</v>
      </c>
      <c r="B3932" s="27" t="s">
        <v>10672</v>
      </c>
      <c r="C3932" s="27" t="s">
        <v>4214</v>
      </c>
      <c r="D3932" s="27" t="s">
        <v>4222</v>
      </c>
      <c r="E3932" s="27" t="s">
        <v>51</v>
      </c>
      <c r="F3932" s="27" t="s">
        <v>32</v>
      </c>
      <c r="G3932" s="27"/>
      <c r="H3932" s="27" t="s">
        <v>56</v>
      </c>
      <c r="I3932" s="28">
        <v>1700772700</v>
      </c>
      <c r="J3932" s="28">
        <v>0</v>
      </c>
      <c r="K3932" s="28">
        <v>1700772700</v>
      </c>
      <c r="L3932" s="29">
        <v>2.4</v>
      </c>
      <c r="M3932" s="29">
        <f>IFERROR(_xlfn.XLOOKUP($B3932,'Ownership Metrics'!$A:$A,'Ownership Metrics'!$B:$B),"")</f>
        <v>24.39</v>
      </c>
      <c r="N3932" s="28">
        <f>IFERROR(_xlfn.XLOOKUP($B3932,'Ownership Metrics'!$A:$A,'Ownership Metrics'!$C:$C),"")</f>
        <v>860</v>
      </c>
      <c r="O3932" s="29">
        <f>IFERROR(_xlfn.XLOOKUP($B3932,'Ownership Metrics'!$A:$A,'Ownership Metrics'!$D:$D),"")</f>
        <v>20.25</v>
      </c>
      <c r="P3932" s="29">
        <f>IFERROR(_xlfn.XLOOKUP($B3932,'Ownership Metrics'!$A:$A,'Ownership Metrics'!$E:$E),"")</f>
        <v>46.53</v>
      </c>
      <c r="Q3932" s="30">
        <f>IFERROR(_xlfn.XLOOKUP($B3932,'Ownership Metrics'!$A:$A,'Ownership Metrics'!$F:$F),"")</f>
        <v>16</v>
      </c>
      <c r="R3932" s="30">
        <f>IFERROR(_xlfn.XLOOKUP($B3932,'Ownership Metrics'!$A:$A,'Ownership Metrics'!$G:$G),"")</f>
        <v>24</v>
      </c>
      <c r="S3932" s="27" t="str">
        <f>IFERROR(_xlfn.XLOOKUP($B3932,'Ownership Metrics'!$A:$A,'Ownership Metrics'!$H:$H),"")</f>
        <v>Moderat</v>
      </c>
      <c r="T3932" s="27" t="str">
        <f>IFERROR(_xlfn.XLOOKUP($B3932,'Ownership Metrics'!$A:$A,'Ownership Metrics'!$I:$I),"")</f>
        <v>Rendah</v>
      </c>
      <c r="U3932" s="27">
        <f>IF(COUNTIFS($B$2:$B3932,$B3932,$D$2:$D3932,$D3932)=1,1,0)</f>
        <v>1</v>
      </c>
      <c r="V3932" s="27">
        <f t="shared" si="184"/>
        <v>2.4</v>
      </c>
      <c r="W3932" s="27">
        <f t="shared" si="185"/>
        <v>7</v>
      </c>
      <c r="X3932" s="27">
        <f t="shared" si="183"/>
        <v>2.3999996067999998</v>
      </c>
    </row>
    <row r="3933" spans="1:24" x14ac:dyDescent="0.25">
      <c r="A3933" s="26">
        <v>46265</v>
      </c>
      <c r="B3933" s="27" t="s">
        <v>10672</v>
      </c>
      <c r="C3933" s="27" t="s">
        <v>4214</v>
      </c>
      <c r="D3933" s="27" t="s">
        <v>1737</v>
      </c>
      <c r="E3933" s="27" t="s">
        <v>67</v>
      </c>
      <c r="F3933" s="27" t="s">
        <v>32</v>
      </c>
      <c r="G3933" s="27"/>
      <c r="H3933" s="27" t="s">
        <v>64</v>
      </c>
      <c r="I3933" s="28">
        <v>879911443</v>
      </c>
      <c r="J3933" s="28">
        <v>0</v>
      </c>
      <c r="K3933" s="28">
        <v>879911443</v>
      </c>
      <c r="L3933" s="29">
        <v>1.24</v>
      </c>
      <c r="M3933" s="29">
        <f>IFERROR(_xlfn.XLOOKUP($B3933,'Ownership Metrics'!$A:$A,'Ownership Metrics'!$B:$B),"")</f>
        <v>24.39</v>
      </c>
      <c r="N3933" s="28">
        <f>IFERROR(_xlfn.XLOOKUP($B3933,'Ownership Metrics'!$A:$A,'Ownership Metrics'!$C:$C),"")</f>
        <v>860</v>
      </c>
      <c r="O3933" s="29">
        <f>IFERROR(_xlfn.XLOOKUP($B3933,'Ownership Metrics'!$A:$A,'Ownership Metrics'!$D:$D),"")</f>
        <v>20.25</v>
      </c>
      <c r="P3933" s="29">
        <f>IFERROR(_xlfn.XLOOKUP($B3933,'Ownership Metrics'!$A:$A,'Ownership Metrics'!$E:$E),"")</f>
        <v>46.53</v>
      </c>
      <c r="Q3933" s="30">
        <f>IFERROR(_xlfn.XLOOKUP($B3933,'Ownership Metrics'!$A:$A,'Ownership Metrics'!$F:$F),"")</f>
        <v>16</v>
      </c>
      <c r="R3933" s="30">
        <f>IFERROR(_xlfn.XLOOKUP($B3933,'Ownership Metrics'!$A:$A,'Ownership Metrics'!$G:$G),"")</f>
        <v>24</v>
      </c>
      <c r="S3933" s="27" t="str">
        <f>IFERROR(_xlfn.XLOOKUP($B3933,'Ownership Metrics'!$A:$A,'Ownership Metrics'!$H:$H),"")</f>
        <v>Moderat</v>
      </c>
      <c r="T3933" s="27" t="str">
        <f>IFERROR(_xlfn.XLOOKUP($B3933,'Ownership Metrics'!$A:$A,'Ownership Metrics'!$I:$I),"")</f>
        <v>Rendah</v>
      </c>
      <c r="U3933" s="27">
        <f>IF(COUNTIFS($B$2:$B3933,$B3933,$D$2:$D3933,$D3933)=1,1,0)</f>
        <v>1</v>
      </c>
      <c r="V3933" s="27">
        <f t="shared" si="184"/>
        <v>1.24</v>
      </c>
      <c r="W3933" s="27">
        <f t="shared" si="185"/>
        <v>13</v>
      </c>
      <c r="X3933" s="27">
        <f t="shared" si="183"/>
        <v>1.2399996067000001</v>
      </c>
    </row>
    <row r="3934" spans="1:24" x14ac:dyDescent="0.25">
      <c r="A3934" s="26">
        <v>46265</v>
      </c>
      <c r="B3934" s="27" t="s">
        <v>10672</v>
      </c>
      <c r="C3934" s="27" t="s">
        <v>4214</v>
      </c>
      <c r="D3934" s="27" t="s">
        <v>66</v>
      </c>
      <c r="E3934" s="27" t="s">
        <v>67</v>
      </c>
      <c r="F3934" s="27" t="s">
        <v>32</v>
      </c>
      <c r="G3934" s="27"/>
      <c r="H3934" s="27" t="s">
        <v>64</v>
      </c>
      <c r="I3934" s="28">
        <v>836200000</v>
      </c>
      <c r="J3934" s="28">
        <v>0</v>
      </c>
      <c r="K3934" s="28">
        <v>836200000</v>
      </c>
      <c r="L3934" s="29">
        <v>1.18</v>
      </c>
      <c r="M3934" s="29">
        <f>IFERROR(_xlfn.XLOOKUP($B3934,'Ownership Metrics'!$A:$A,'Ownership Metrics'!$B:$B),"")</f>
        <v>24.39</v>
      </c>
      <c r="N3934" s="28">
        <f>IFERROR(_xlfn.XLOOKUP($B3934,'Ownership Metrics'!$A:$A,'Ownership Metrics'!$C:$C),"")</f>
        <v>860</v>
      </c>
      <c r="O3934" s="29">
        <f>IFERROR(_xlfn.XLOOKUP($B3934,'Ownership Metrics'!$A:$A,'Ownership Metrics'!$D:$D),"")</f>
        <v>20.25</v>
      </c>
      <c r="P3934" s="29">
        <f>IFERROR(_xlfn.XLOOKUP($B3934,'Ownership Metrics'!$A:$A,'Ownership Metrics'!$E:$E),"")</f>
        <v>46.53</v>
      </c>
      <c r="Q3934" s="30">
        <f>IFERROR(_xlfn.XLOOKUP($B3934,'Ownership Metrics'!$A:$A,'Ownership Metrics'!$F:$F),"")</f>
        <v>16</v>
      </c>
      <c r="R3934" s="30">
        <f>IFERROR(_xlfn.XLOOKUP($B3934,'Ownership Metrics'!$A:$A,'Ownership Metrics'!$G:$G),"")</f>
        <v>24</v>
      </c>
      <c r="S3934" s="27" t="str">
        <f>IFERROR(_xlfn.XLOOKUP($B3934,'Ownership Metrics'!$A:$A,'Ownership Metrics'!$H:$H),"")</f>
        <v>Moderat</v>
      </c>
      <c r="T3934" s="27" t="str">
        <f>IFERROR(_xlfn.XLOOKUP($B3934,'Ownership Metrics'!$A:$A,'Ownership Metrics'!$I:$I),"")</f>
        <v>Rendah</v>
      </c>
      <c r="U3934" s="27">
        <f>IF(COUNTIFS($B$2:$B3934,$B3934,$D$2:$D3934,$D3934)=1,1,0)</f>
        <v>1</v>
      </c>
      <c r="V3934" s="27">
        <f t="shared" si="184"/>
        <v>1.18</v>
      </c>
      <c r="W3934" s="27">
        <f t="shared" si="185"/>
        <v>15</v>
      </c>
      <c r="X3934" s="27">
        <f t="shared" si="183"/>
        <v>1.1799996066</v>
      </c>
    </row>
    <row r="3935" spans="1:24" x14ac:dyDescent="0.25">
      <c r="A3935" s="26">
        <v>46265</v>
      </c>
      <c r="B3935" s="27" t="s">
        <v>10673</v>
      </c>
      <c r="C3935" s="27" t="s">
        <v>4224</v>
      </c>
      <c r="D3935" s="27" t="s">
        <v>2847</v>
      </c>
      <c r="E3935" s="27" t="s">
        <v>83</v>
      </c>
      <c r="F3935" s="27" t="s">
        <v>23</v>
      </c>
      <c r="G3935" s="27"/>
      <c r="H3935" s="27" t="s">
        <v>24</v>
      </c>
      <c r="I3935" s="28">
        <v>46817312</v>
      </c>
      <c r="J3935" s="28">
        <v>0</v>
      </c>
      <c r="K3935" s="28">
        <v>46817312</v>
      </c>
      <c r="L3935" s="29">
        <v>4</v>
      </c>
      <c r="M3935" s="29">
        <f>IFERROR(_xlfn.XLOOKUP($B3935,'Ownership Metrics'!$A:$A,'Ownership Metrics'!$B:$B),"")</f>
        <v>16.190000000000001</v>
      </c>
      <c r="N3935" s="28">
        <f>IFERROR(_xlfn.XLOOKUP($B3935,'Ownership Metrics'!$A:$A,'Ownership Metrics'!$C:$C),"")</f>
        <v>2923</v>
      </c>
      <c r="O3935" s="29">
        <f>IFERROR(_xlfn.XLOOKUP($B3935,'Ownership Metrics'!$A:$A,'Ownership Metrics'!$D:$D),"")</f>
        <v>50.6</v>
      </c>
      <c r="P3935" s="29">
        <f>IFERROR(_xlfn.XLOOKUP($B3935,'Ownership Metrics'!$A:$A,'Ownership Metrics'!$E:$E),"")</f>
        <v>72.58</v>
      </c>
      <c r="Q3935" s="30">
        <f>IFERROR(_xlfn.XLOOKUP($B3935,'Ownership Metrics'!$A:$A,'Ownership Metrics'!$F:$F),"")</f>
        <v>8</v>
      </c>
      <c r="R3935" s="30">
        <f>IFERROR(_xlfn.XLOOKUP($B3935,'Ownership Metrics'!$A:$A,'Ownership Metrics'!$G:$G),"")</f>
        <v>51</v>
      </c>
      <c r="S3935" s="27" t="str">
        <f>IFERROR(_xlfn.XLOOKUP($B3935,'Ownership Metrics'!$A:$A,'Ownership Metrics'!$H:$H),"")</f>
        <v>Mayoritas</v>
      </c>
      <c r="T3935" s="27" t="str">
        <f>IFERROR(_xlfn.XLOOKUP($B3935,'Ownership Metrics'!$A:$A,'Ownership Metrics'!$I:$I),"")</f>
        <v>Sedang</v>
      </c>
      <c r="U3935" s="27">
        <f>IF(COUNTIFS($B$2:$B3935,$B3935,$D$2:$D3935,$D3935)=1,1,0)</f>
        <v>1</v>
      </c>
      <c r="V3935" s="27">
        <f t="shared" si="184"/>
        <v>4</v>
      </c>
      <c r="W3935" s="27">
        <f t="shared" si="185"/>
        <v>4</v>
      </c>
      <c r="X3935" s="27">
        <f t="shared" si="183"/>
        <v>3.9999996064999999</v>
      </c>
    </row>
    <row r="3936" spans="1:24" x14ac:dyDescent="0.25">
      <c r="A3936" s="26">
        <v>46265</v>
      </c>
      <c r="B3936" s="27" t="s">
        <v>10673</v>
      </c>
      <c r="C3936" s="27" t="s">
        <v>4224</v>
      </c>
      <c r="D3936" s="27" t="s">
        <v>4205</v>
      </c>
      <c r="E3936" s="27" t="s">
        <v>83</v>
      </c>
      <c r="F3936" s="27" t="s">
        <v>23</v>
      </c>
      <c r="G3936" s="27"/>
      <c r="H3936" s="27" t="s">
        <v>24</v>
      </c>
      <c r="I3936" s="28">
        <v>592237809</v>
      </c>
      <c r="J3936" s="28">
        <v>0</v>
      </c>
      <c r="K3936" s="28">
        <v>592237809</v>
      </c>
      <c r="L3936" s="29">
        <v>50.6</v>
      </c>
      <c r="M3936" s="29">
        <f>IFERROR(_xlfn.XLOOKUP($B3936,'Ownership Metrics'!$A:$A,'Ownership Metrics'!$B:$B),"")</f>
        <v>16.190000000000001</v>
      </c>
      <c r="N3936" s="28">
        <f>IFERROR(_xlfn.XLOOKUP($B3936,'Ownership Metrics'!$A:$A,'Ownership Metrics'!$C:$C),"")</f>
        <v>2923</v>
      </c>
      <c r="O3936" s="29">
        <f>IFERROR(_xlfn.XLOOKUP($B3936,'Ownership Metrics'!$A:$A,'Ownership Metrics'!$D:$D),"")</f>
        <v>50.6</v>
      </c>
      <c r="P3936" s="29">
        <f>IFERROR(_xlfn.XLOOKUP($B3936,'Ownership Metrics'!$A:$A,'Ownership Metrics'!$E:$E),"")</f>
        <v>72.58</v>
      </c>
      <c r="Q3936" s="30">
        <f>IFERROR(_xlfn.XLOOKUP($B3936,'Ownership Metrics'!$A:$A,'Ownership Metrics'!$F:$F),"")</f>
        <v>8</v>
      </c>
      <c r="R3936" s="30">
        <f>IFERROR(_xlfn.XLOOKUP($B3936,'Ownership Metrics'!$A:$A,'Ownership Metrics'!$G:$G),"")</f>
        <v>51</v>
      </c>
      <c r="S3936" s="27" t="str">
        <f>IFERROR(_xlfn.XLOOKUP($B3936,'Ownership Metrics'!$A:$A,'Ownership Metrics'!$H:$H),"")</f>
        <v>Mayoritas</v>
      </c>
      <c r="T3936" s="27" t="str">
        <f>IFERROR(_xlfn.XLOOKUP($B3936,'Ownership Metrics'!$A:$A,'Ownership Metrics'!$I:$I),"")</f>
        <v>Sedang</v>
      </c>
      <c r="U3936" s="27">
        <f>IF(COUNTIFS($B$2:$B3936,$B3936,$D$2:$D3936,$D3936)=1,1,0)</f>
        <v>1</v>
      </c>
      <c r="V3936" s="27">
        <f t="shared" si="184"/>
        <v>50.6</v>
      </c>
      <c r="W3936" s="27">
        <f t="shared" si="185"/>
        <v>1</v>
      </c>
      <c r="X3936" s="27">
        <f t="shared" si="183"/>
        <v>50.599999606400004</v>
      </c>
    </row>
    <row r="3937" spans="1:24" x14ac:dyDescent="0.25">
      <c r="A3937" s="26">
        <v>46265</v>
      </c>
      <c r="B3937" s="27" t="s">
        <v>10673</v>
      </c>
      <c r="C3937" s="27" t="s">
        <v>4224</v>
      </c>
      <c r="D3937" s="27" t="s">
        <v>3817</v>
      </c>
      <c r="E3937" s="27" t="s">
        <v>22</v>
      </c>
      <c r="F3937" s="27" t="s">
        <v>23</v>
      </c>
      <c r="G3937" s="27"/>
      <c r="H3937" s="27" t="s">
        <v>24</v>
      </c>
      <c r="I3937" s="28">
        <v>28182688</v>
      </c>
      <c r="J3937" s="28">
        <v>0</v>
      </c>
      <c r="K3937" s="28">
        <v>28182688</v>
      </c>
      <c r="L3937" s="29">
        <v>2.41</v>
      </c>
      <c r="M3937" s="29">
        <f>IFERROR(_xlfn.XLOOKUP($B3937,'Ownership Metrics'!$A:$A,'Ownership Metrics'!$B:$B),"")</f>
        <v>16.190000000000001</v>
      </c>
      <c r="N3937" s="28">
        <f>IFERROR(_xlfn.XLOOKUP($B3937,'Ownership Metrics'!$A:$A,'Ownership Metrics'!$C:$C),"")</f>
        <v>2923</v>
      </c>
      <c r="O3937" s="29">
        <f>IFERROR(_xlfn.XLOOKUP($B3937,'Ownership Metrics'!$A:$A,'Ownership Metrics'!$D:$D),"")</f>
        <v>50.6</v>
      </c>
      <c r="P3937" s="29">
        <f>IFERROR(_xlfn.XLOOKUP($B3937,'Ownership Metrics'!$A:$A,'Ownership Metrics'!$E:$E),"")</f>
        <v>72.58</v>
      </c>
      <c r="Q3937" s="30">
        <f>IFERROR(_xlfn.XLOOKUP($B3937,'Ownership Metrics'!$A:$A,'Ownership Metrics'!$F:$F),"")</f>
        <v>8</v>
      </c>
      <c r="R3937" s="30">
        <f>IFERROR(_xlfn.XLOOKUP($B3937,'Ownership Metrics'!$A:$A,'Ownership Metrics'!$G:$G),"")</f>
        <v>51</v>
      </c>
      <c r="S3937" s="27" t="str">
        <f>IFERROR(_xlfn.XLOOKUP($B3937,'Ownership Metrics'!$A:$A,'Ownership Metrics'!$H:$H),"")</f>
        <v>Mayoritas</v>
      </c>
      <c r="T3937" s="27" t="str">
        <f>IFERROR(_xlfn.XLOOKUP($B3937,'Ownership Metrics'!$A:$A,'Ownership Metrics'!$I:$I),"")</f>
        <v>Sedang</v>
      </c>
      <c r="U3937" s="27">
        <f>IF(COUNTIFS($B$2:$B3937,$B3937,$D$2:$D3937,$D3937)=1,1,0)</f>
        <v>1</v>
      </c>
      <c r="V3937" s="27">
        <f t="shared" si="184"/>
        <v>2.41</v>
      </c>
      <c r="W3937" s="27">
        <f t="shared" si="185"/>
        <v>5</v>
      </c>
      <c r="X3937" s="27">
        <f t="shared" si="183"/>
        <v>2.4099996063</v>
      </c>
    </row>
    <row r="3938" spans="1:24" x14ac:dyDescent="0.25">
      <c r="A3938" s="26">
        <v>46265</v>
      </c>
      <c r="B3938" s="27" t="s">
        <v>10673</v>
      </c>
      <c r="C3938" s="27" t="s">
        <v>4224</v>
      </c>
      <c r="D3938" s="27" t="s">
        <v>4225</v>
      </c>
      <c r="E3938" s="27" t="s">
        <v>22</v>
      </c>
      <c r="F3938" s="27" t="s">
        <v>32</v>
      </c>
      <c r="G3938" s="27"/>
      <c r="H3938" s="27" t="s">
        <v>56</v>
      </c>
      <c r="I3938" s="28">
        <v>207615767</v>
      </c>
      <c r="J3938" s="28">
        <v>0</v>
      </c>
      <c r="K3938" s="28">
        <v>207615767</v>
      </c>
      <c r="L3938" s="29">
        <v>17.739999999999998</v>
      </c>
      <c r="M3938" s="29">
        <f>IFERROR(_xlfn.XLOOKUP($B3938,'Ownership Metrics'!$A:$A,'Ownership Metrics'!$B:$B),"")</f>
        <v>16.190000000000001</v>
      </c>
      <c r="N3938" s="28">
        <f>IFERROR(_xlfn.XLOOKUP($B3938,'Ownership Metrics'!$A:$A,'Ownership Metrics'!$C:$C),"")</f>
        <v>2923</v>
      </c>
      <c r="O3938" s="29">
        <f>IFERROR(_xlfn.XLOOKUP($B3938,'Ownership Metrics'!$A:$A,'Ownership Metrics'!$D:$D),"")</f>
        <v>50.6</v>
      </c>
      <c r="P3938" s="29">
        <f>IFERROR(_xlfn.XLOOKUP($B3938,'Ownership Metrics'!$A:$A,'Ownership Metrics'!$E:$E),"")</f>
        <v>72.58</v>
      </c>
      <c r="Q3938" s="30">
        <f>IFERROR(_xlfn.XLOOKUP($B3938,'Ownership Metrics'!$A:$A,'Ownership Metrics'!$F:$F),"")</f>
        <v>8</v>
      </c>
      <c r="R3938" s="30">
        <f>IFERROR(_xlfn.XLOOKUP($B3938,'Ownership Metrics'!$A:$A,'Ownership Metrics'!$G:$G),"")</f>
        <v>51</v>
      </c>
      <c r="S3938" s="27" t="str">
        <f>IFERROR(_xlfn.XLOOKUP($B3938,'Ownership Metrics'!$A:$A,'Ownership Metrics'!$H:$H),"")</f>
        <v>Mayoritas</v>
      </c>
      <c r="T3938" s="27" t="str">
        <f>IFERROR(_xlfn.XLOOKUP($B3938,'Ownership Metrics'!$A:$A,'Ownership Metrics'!$I:$I),"")</f>
        <v>Sedang</v>
      </c>
      <c r="U3938" s="27">
        <f>IF(COUNTIFS($B$2:$B3938,$B3938,$D$2:$D3938,$D3938)=1,1,0)</f>
        <v>1</v>
      </c>
      <c r="V3938" s="27">
        <f t="shared" si="184"/>
        <v>17.739999999999998</v>
      </c>
      <c r="W3938" s="27">
        <f t="shared" si="185"/>
        <v>2</v>
      </c>
      <c r="X3938" s="27">
        <f t="shared" si="183"/>
        <v>17.739999606199998</v>
      </c>
    </row>
    <row r="3939" spans="1:24" x14ac:dyDescent="0.25">
      <c r="A3939" s="26">
        <v>46265</v>
      </c>
      <c r="B3939" s="27" t="s">
        <v>10673</v>
      </c>
      <c r="C3939" s="27" t="s">
        <v>4224</v>
      </c>
      <c r="D3939" s="27" t="s">
        <v>3821</v>
      </c>
      <c r="E3939" s="27" t="s">
        <v>35</v>
      </c>
      <c r="F3939" s="27" t="s">
        <v>23</v>
      </c>
      <c r="G3939" s="27" t="s">
        <v>36</v>
      </c>
      <c r="H3939" s="27" t="s">
        <v>24</v>
      </c>
      <c r="I3939" s="28">
        <v>20000000</v>
      </c>
      <c r="J3939" s="28">
        <v>0</v>
      </c>
      <c r="K3939" s="28">
        <v>20000000</v>
      </c>
      <c r="L3939" s="29">
        <v>1.71</v>
      </c>
      <c r="M3939" s="29">
        <f>IFERROR(_xlfn.XLOOKUP($B3939,'Ownership Metrics'!$A:$A,'Ownership Metrics'!$B:$B),"")</f>
        <v>16.190000000000001</v>
      </c>
      <c r="N3939" s="28">
        <f>IFERROR(_xlfn.XLOOKUP($B3939,'Ownership Metrics'!$A:$A,'Ownership Metrics'!$C:$C),"")</f>
        <v>2923</v>
      </c>
      <c r="O3939" s="29">
        <f>IFERROR(_xlfn.XLOOKUP($B3939,'Ownership Metrics'!$A:$A,'Ownership Metrics'!$D:$D),"")</f>
        <v>50.6</v>
      </c>
      <c r="P3939" s="29">
        <f>IFERROR(_xlfn.XLOOKUP($B3939,'Ownership Metrics'!$A:$A,'Ownership Metrics'!$E:$E),"")</f>
        <v>72.58</v>
      </c>
      <c r="Q3939" s="30">
        <f>IFERROR(_xlfn.XLOOKUP($B3939,'Ownership Metrics'!$A:$A,'Ownership Metrics'!$F:$F),"")</f>
        <v>8</v>
      </c>
      <c r="R3939" s="30">
        <f>IFERROR(_xlfn.XLOOKUP($B3939,'Ownership Metrics'!$A:$A,'Ownership Metrics'!$G:$G),"")</f>
        <v>51</v>
      </c>
      <c r="S3939" s="27" t="str">
        <f>IFERROR(_xlfn.XLOOKUP($B3939,'Ownership Metrics'!$A:$A,'Ownership Metrics'!$H:$H),"")</f>
        <v>Mayoritas</v>
      </c>
      <c r="T3939" s="27" t="str">
        <f>IFERROR(_xlfn.XLOOKUP($B3939,'Ownership Metrics'!$A:$A,'Ownership Metrics'!$I:$I),"")</f>
        <v>Sedang</v>
      </c>
      <c r="U3939" s="27">
        <f>IF(COUNTIFS($B$2:$B3939,$B3939,$D$2:$D3939,$D3939)=1,1,0)</f>
        <v>1</v>
      </c>
      <c r="V3939" s="27">
        <f t="shared" si="184"/>
        <v>1.71</v>
      </c>
      <c r="W3939" s="27">
        <f t="shared" si="185"/>
        <v>6</v>
      </c>
      <c r="X3939" s="27">
        <f t="shared" si="183"/>
        <v>1.7099996061</v>
      </c>
    </row>
    <row r="3940" spans="1:24" x14ac:dyDescent="0.25">
      <c r="A3940" s="26">
        <v>46265</v>
      </c>
      <c r="B3940" s="27" t="s">
        <v>10673</v>
      </c>
      <c r="C3940" s="27" t="s">
        <v>4224</v>
      </c>
      <c r="D3940" s="27" t="s">
        <v>3389</v>
      </c>
      <c r="E3940" s="27" t="s">
        <v>35</v>
      </c>
      <c r="F3940" s="27" t="s">
        <v>23</v>
      </c>
      <c r="G3940" s="27" t="s">
        <v>36</v>
      </c>
      <c r="H3940" s="27" t="s">
        <v>24</v>
      </c>
      <c r="I3940" s="28">
        <v>49646400</v>
      </c>
      <c r="J3940" s="28">
        <v>0</v>
      </c>
      <c r="K3940" s="28">
        <v>49646400</v>
      </c>
      <c r="L3940" s="29">
        <v>4.24</v>
      </c>
      <c r="M3940" s="29">
        <f>IFERROR(_xlfn.XLOOKUP($B3940,'Ownership Metrics'!$A:$A,'Ownership Metrics'!$B:$B),"")</f>
        <v>16.190000000000001</v>
      </c>
      <c r="N3940" s="28">
        <f>IFERROR(_xlfn.XLOOKUP($B3940,'Ownership Metrics'!$A:$A,'Ownership Metrics'!$C:$C),"")</f>
        <v>2923</v>
      </c>
      <c r="O3940" s="29">
        <f>IFERROR(_xlfn.XLOOKUP($B3940,'Ownership Metrics'!$A:$A,'Ownership Metrics'!$D:$D),"")</f>
        <v>50.6</v>
      </c>
      <c r="P3940" s="29">
        <f>IFERROR(_xlfn.XLOOKUP($B3940,'Ownership Metrics'!$A:$A,'Ownership Metrics'!$E:$E),"")</f>
        <v>72.58</v>
      </c>
      <c r="Q3940" s="30">
        <f>IFERROR(_xlfn.XLOOKUP($B3940,'Ownership Metrics'!$A:$A,'Ownership Metrics'!$F:$F),"")</f>
        <v>8</v>
      </c>
      <c r="R3940" s="30">
        <f>IFERROR(_xlfn.XLOOKUP($B3940,'Ownership Metrics'!$A:$A,'Ownership Metrics'!$G:$G),"")</f>
        <v>51</v>
      </c>
      <c r="S3940" s="27" t="str">
        <f>IFERROR(_xlfn.XLOOKUP($B3940,'Ownership Metrics'!$A:$A,'Ownership Metrics'!$H:$H),"")</f>
        <v>Mayoritas</v>
      </c>
      <c r="T3940" s="27" t="str">
        <f>IFERROR(_xlfn.XLOOKUP($B3940,'Ownership Metrics'!$A:$A,'Ownership Metrics'!$I:$I),"")</f>
        <v>Sedang</v>
      </c>
      <c r="U3940" s="27">
        <f>IF(COUNTIFS($B$2:$B3940,$B3940,$D$2:$D3940,$D3940)=1,1,0)</f>
        <v>1</v>
      </c>
      <c r="V3940" s="27">
        <f t="shared" si="184"/>
        <v>4.24</v>
      </c>
      <c r="W3940" s="27">
        <f t="shared" si="185"/>
        <v>3</v>
      </c>
      <c r="X3940" s="27">
        <f t="shared" si="183"/>
        <v>4.2399996060000005</v>
      </c>
    </row>
    <row r="3941" spans="1:24" x14ac:dyDescent="0.25">
      <c r="A3941" s="26">
        <v>46265</v>
      </c>
      <c r="B3941" s="27" t="s">
        <v>10673</v>
      </c>
      <c r="C3941" s="27" t="s">
        <v>4224</v>
      </c>
      <c r="D3941" s="27" t="s">
        <v>1264</v>
      </c>
      <c r="E3941" s="27" t="s">
        <v>35</v>
      </c>
      <c r="F3941" s="27" t="s">
        <v>23</v>
      </c>
      <c r="G3941" s="27" t="s">
        <v>36</v>
      </c>
      <c r="H3941" s="27" t="s">
        <v>24</v>
      </c>
      <c r="I3941" s="28">
        <v>20000000</v>
      </c>
      <c r="J3941" s="28">
        <v>0</v>
      </c>
      <c r="K3941" s="28">
        <v>20000000</v>
      </c>
      <c r="L3941" s="29">
        <v>1.71</v>
      </c>
      <c r="M3941" s="29">
        <f>IFERROR(_xlfn.XLOOKUP($B3941,'Ownership Metrics'!$A:$A,'Ownership Metrics'!$B:$B),"")</f>
        <v>16.190000000000001</v>
      </c>
      <c r="N3941" s="28">
        <f>IFERROR(_xlfn.XLOOKUP($B3941,'Ownership Metrics'!$A:$A,'Ownership Metrics'!$C:$C),"")</f>
        <v>2923</v>
      </c>
      <c r="O3941" s="29">
        <f>IFERROR(_xlfn.XLOOKUP($B3941,'Ownership Metrics'!$A:$A,'Ownership Metrics'!$D:$D),"")</f>
        <v>50.6</v>
      </c>
      <c r="P3941" s="29">
        <f>IFERROR(_xlfn.XLOOKUP($B3941,'Ownership Metrics'!$A:$A,'Ownership Metrics'!$E:$E),"")</f>
        <v>72.58</v>
      </c>
      <c r="Q3941" s="30">
        <f>IFERROR(_xlfn.XLOOKUP($B3941,'Ownership Metrics'!$A:$A,'Ownership Metrics'!$F:$F),"")</f>
        <v>8</v>
      </c>
      <c r="R3941" s="30">
        <f>IFERROR(_xlfn.XLOOKUP($B3941,'Ownership Metrics'!$A:$A,'Ownership Metrics'!$G:$G),"")</f>
        <v>51</v>
      </c>
      <c r="S3941" s="27" t="str">
        <f>IFERROR(_xlfn.XLOOKUP($B3941,'Ownership Metrics'!$A:$A,'Ownership Metrics'!$H:$H),"")</f>
        <v>Mayoritas</v>
      </c>
      <c r="T3941" s="27" t="str">
        <f>IFERROR(_xlfn.XLOOKUP($B3941,'Ownership Metrics'!$A:$A,'Ownership Metrics'!$I:$I),"")</f>
        <v>Sedang</v>
      </c>
      <c r="U3941" s="27">
        <f>IF(COUNTIFS($B$2:$B3941,$B3941,$D$2:$D3941,$D3941)=1,1,0)</f>
        <v>1</v>
      </c>
      <c r="V3941" s="27">
        <f t="shared" si="184"/>
        <v>1.71</v>
      </c>
      <c r="W3941" s="27">
        <f t="shared" si="185"/>
        <v>7</v>
      </c>
      <c r="X3941" s="27">
        <f t="shared" si="183"/>
        <v>1.7099996059</v>
      </c>
    </row>
    <row r="3942" spans="1:24" x14ac:dyDescent="0.25">
      <c r="A3942" s="26">
        <v>46265</v>
      </c>
      <c r="B3942" s="27" t="s">
        <v>10673</v>
      </c>
      <c r="C3942" s="27" t="s">
        <v>4224</v>
      </c>
      <c r="D3942" s="27" t="s">
        <v>1267</v>
      </c>
      <c r="E3942" s="27" t="s">
        <v>35</v>
      </c>
      <c r="F3942" s="27" t="s">
        <v>23</v>
      </c>
      <c r="G3942" s="27" t="s">
        <v>36</v>
      </c>
      <c r="H3942" s="27" t="s">
        <v>24</v>
      </c>
      <c r="I3942" s="28">
        <v>16377500</v>
      </c>
      <c r="J3942" s="28">
        <v>0</v>
      </c>
      <c r="K3942" s="28">
        <v>16377500</v>
      </c>
      <c r="L3942" s="29">
        <v>1.4</v>
      </c>
      <c r="M3942" s="29">
        <f>IFERROR(_xlfn.XLOOKUP($B3942,'Ownership Metrics'!$A:$A,'Ownership Metrics'!$B:$B),"")</f>
        <v>16.190000000000001</v>
      </c>
      <c r="N3942" s="28">
        <f>IFERROR(_xlfn.XLOOKUP($B3942,'Ownership Metrics'!$A:$A,'Ownership Metrics'!$C:$C),"")</f>
        <v>2923</v>
      </c>
      <c r="O3942" s="29">
        <f>IFERROR(_xlfn.XLOOKUP($B3942,'Ownership Metrics'!$A:$A,'Ownership Metrics'!$D:$D),"")</f>
        <v>50.6</v>
      </c>
      <c r="P3942" s="29">
        <f>IFERROR(_xlfn.XLOOKUP($B3942,'Ownership Metrics'!$A:$A,'Ownership Metrics'!$E:$E),"")</f>
        <v>72.58</v>
      </c>
      <c r="Q3942" s="30">
        <f>IFERROR(_xlfn.XLOOKUP($B3942,'Ownership Metrics'!$A:$A,'Ownership Metrics'!$F:$F),"")</f>
        <v>8</v>
      </c>
      <c r="R3942" s="30">
        <f>IFERROR(_xlfn.XLOOKUP($B3942,'Ownership Metrics'!$A:$A,'Ownership Metrics'!$G:$G),"")</f>
        <v>51</v>
      </c>
      <c r="S3942" s="27" t="str">
        <f>IFERROR(_xlfn.XLOOKUP($B3942,'Ownership Metrics'!$A:$A,'Ownership Metrics'!$H:$H),"")</f>
        <v>Mayoritas</v>
      </c>
      <c r="T3942" s="27" t="str">
        <f>IFERROR(_xlfn.XLOOKUP($B3942,'Ownership Metrics'!$A:$A,'Ownership Metrics'!$I:$I),"")</f>
        <v>Sedang</v>
      </c>
      <c r="U3942" s="27">
        <f>IF(COUNTIFS($B$2:$B3942,$B3942,$D$2:$D3942,$D3942)=1,1,0)</f>
        <v>1</v>
      </c>
      <c r="V3942" s="27">
        <f t="shared" si="184"/>
        <v>1.4</v>
      </c>
      <c r="W3942" s="27">
        <f t="shared" si="185"/>
        <v>8</v>
      </c>
      <c r="X3942" s="27">
        <f t="shared" si="183"/>
        <v>1.3999996057999999</v>
      </c>
    </row>
    <row r="3943" spans="1:24" x14ac:dyDescent="0.25">
      <c r="A3943" s="26">
        <v>46265</v>
      </c>
      <c r="B3943" s="27" t="s">
        <v>10674</v>
      </c>
      <c r="C3943" s="27" t="s">
        <v>4227</v>
      </c>
      <c r="D3943" s="27" t="s">
        <v>4228</v>
      </c>
      <c r="E3943" s="27" t="s">
        <v>22</v>
      </c>
      <c r="F3943" s="27" t="s">
        <v>23</v>
      </c>
      <c r="G3943" s="27"/>
      <c r="H3943" s="27" t="s">
        <v>24</v>
      </c>
      <c r="I3943" s="28">
        <v>60000000</v>
      </c>
      <c r="J3943" s="28">
        <v>0</v>
      </c>
      <c r="K3943" s="28">
        <v>60000000</v>
      </c>
      <c r="L3943" s="29">
        <v>2.69</v>
      </c>
      <c r="M3943" s="29">
        <f>IFERROR(_xlfn.XLOOKUP($B3943,'Ownership Metrics'!$A:$A,'Ownership Metrics'!$B:$B),"")</f>
        <v>21.88</v>
      </c>
      <c r="N3943" s="28">
        <f>IFERROR(_xlfn.XLOOKUP($B3943,'Ownership Metrics'!$A:$A,'Ownership Metrics'!$C:$C),"")</f>
        <v>2040</v>
      </c>
      <c r="O3943" s="29">
        <f>IFERROR(_xlfn.XLOOKUP($B3943,'Ownership Metrics'!$A:$A,'Ownership Metrics'!$D:$D),"")</f>
        <v>43.1</v>
      </c>
      <c r="P3943" s="29">
        <f>IFERROR(_xlfn.XLOOKUP($B3943,'Ownership Metrics'!$A:$A,'Ownership Metrics'!$E:$E),"")</f>
        <v>57.02</v>
      </c>
      <c r="Q3943" s="30">
        <f>IFERROR(_xlfn.XLOOKUP($B3943,'Ownership Metrics'!$A:$A,'Ownership Metrics'!$F:$F),"")</f>
        <v>10</v>
      </c>
      <c r="R3943" s="30">
        <f>IFERROR(_xlfn.XLOOKUP($B3943,'Ownership Metrics'!$A:$A,'Ownership Metrics'!$G:$G),"")</f>
        <v>40</v>
      </c>
      <c r="S3943" s="27" t="str">
        <f>IFERROR(_xlfn.XLOOKUP($B3943,'Ownership Metrics'!$A:$A,'Ownership Metrics'!$H:$H),"")</f>
        <v>Moderat</v>
      </c>
      <c r="T3943" s="27" t="str">
        <f>IFERROR(_xlfn.XLOOKUP($B3943,'Ownership Metrics'!$A:$A,'Ownership Metrics'!$I:$I),"")</f>
        <v>Sedang</v>
      </c>
      <c r="U3943" s="27">
        <f>IF(COUNTIFS($B$2:$B3943,$B3943,$D$2:$D3943,$D3943)=1,1,0)</f>
        <v>1</v>
      </c>
      <c r="V3943" s="27">
        <f t="shared" si="184"/>
        <v>2.69</v>
      </c>
      <c r="W3943" s="27">
        <f t="shared" si="185"/>
        <v>7</v>
      </c>
      <c r="X3943" s="27">
        <f t="shared" si="183"/>
        <v>2.6899996056999997</v>
      </c>
    </row>
    <row r="3944" spans="1:24" x14ac:dyDescent="0.25">
      <c r="A3944" s="26">
        <v>46265</v>
      </c>
      <c r="B3944" s="27" t="s">
        <v>10674</v>
      </c>
      <c r="C3944" s="27" t="s">
        <v>4227</v>
      </c>
      <c r="D3944" s="27" t="s">
        <v>4210</v>
      </c>
      <c r="E3944" s="27" t="s">
        <v>22</v>
      </c>
      <c r="F3944" s="27" t="s">
        <v>23</v>
      </c>
      <c r="G3944" s="27"/>
      <c r="H3944" s="27" t="s">
        <v>24</v>
      </c>
      <c r="I3944" s="28">
        <v>209992000</v>
      </c>
      <c r="J3944" s="28">
        <v>0</v>
      </c>
      <c r="K3944" s="28">
        <v>209992000</v>
      </c>
      <c r="L3944" s="29">
        <v>9.43</v>
      </c>
      <c r="M3944" s="29">
        <f>IFERROR(_xlfn.XLOOKUP($B3944,'Ownership Metrics'!$A:$A,'Ownership Metrics'!$B:$B),"")</f>
        <v>21.88</v>
      </c>
      <c r="N3944" s="28">
        <f>IFERROR(_xlfn.XLOOKUP($B3944,'Ownership Metrics'!$A:$A,'Ownership Metrics'!$C:$C),"")</f>
        <v>2040</v>
      </c>
      <c r="O3944" s="29">
        <f>IFERROR(_xlfn.XLOOKUP($B3944,'Ownership Metrics'!$A:$A,'Ownership Metrics'!$D:$D),"")</f>
        <v>43.1</v>
      </c>
      <c r="P3944" s="29">
        <f>IFERROR(_xlfn.XLOOKUP($B3944,'Ownership Metrics'!$A:$A,'Ownership Metrics'!$E:$E),"")</f>
        <v>57.02</v>
      </c>
      <c r="Q3944" s="30">
        <f>IFERROR(_xlfn.XLOOKUP($B3944,'Ownership Metrics'!$A:$A,'Ownership Metrics'!$F:$F),"")</f>
        <v>10</v>
      </c>
      <c r="R3944" s="30">
        <f>IFERROR(_xlfn.XLOOKUP($B3944,'Ownership Metrics'!$A:$A,'Ownership Metrics'!$G:$G),"")</f>
        <v>40</v>
      </c>
      <c r="S3944" s="27" t="str">
        <f>IFERROR(_xlfn.XLOOKUP($B3944,'Ownership Metrics'!$A:$A,'Ownership Metrics'!$H:$H),"")</f>
        <v>Moderat</v>
      </c>
      <c r="T3944" s="27" t="str">
        <f>IFERROR(_xlfn.XLOOKUP($B3944,'Ownership Metrics'!$A:$A,'Ownership Metrics'!$I:$I),"")</f>
        <v>Sedang</v>
      </c>
      <c r="U3944" s="27">
        <f>IF(COUNTIFS($B$2:$B3944,$B3944,$D$2:$D3944,$D3944)=1,1,0)</f>
        <v>1</v>
      </c>
      <c r="V3944" s="27">
        <f t="shared" si="184"/>
        <v>9.43</v>
      </c>
      <c r="W3944" s="27">
        <f t="shared" si="185"/>
        <v>2</v>
      </c>
      <c r="X3944" s="27">
        <f t="shared" si="183"/>
        <v>9.4299996055999991</v>
      </c>
    </row>
    <row r="3945" spans="1:24" x14ac:dyDescent="0.25">
      <c r="A3945" s="26">
        <v>46265</v>
      </c>
      <c r="B3945" s="27" t="s">
        <v>10674</v>
      </c>
      <c r="C3945" s="27" t="s">
        <v>4227</v>
      </c>
      <c r="D3945" s="27" t="s">
        <v>3816</v>
      </c>
      <c r="E3945" s="27" t="s">
        <v>22</v>
      </c>
      <c r="F3945" s="27" t="s">
        <v>23</v>
      </c>
      <c r="G3945" s="27"/>
      <c r="H3945" s="27" t="s">
        <v>24</v>
      </c>
      <c r="I3945" s="28">
        <v>100000000</v>
      </c>
      <c r="J3945" s="28">
        <v>0</v>
      </c>
      <c r="K3945" s="28">
        <v>100000000</v>
      </c>
      <c r="L3945" s="29">
        <v>4.49</v>
      </c>
      <c r="M3945" s="29">
        <f>IFERROR(_xlfn.XLOOKUP($B3945,'Ownership Metrics'!$A:$A,'Ownership Metrics'!$B:$B),"")</f>
        <v>21.88</v>
      </c>
      <c r="N3945" s="28">
        <f>IFERROR(_xlfn.XLOOKUP($B3945,'Ownership Metrics'!$A:$A,'Ownership Metrics'!$C:$C),"")</f>
        <v>2040</v>
      </c>
      <c r="O3945" s="29">
        <f>IFERROR(_xlfn.XLOOKUP($B3945,'Ownership Metrics'!$A:$A,'Ownership Metrics'!$D:$D),"")</f>
        <v>43.1</v>
      </c>
      <c r="P3945" s="29">
        <f>IFERROR(_xlfn.XLOOKUP($B3945,'Ownership Metrics'!$A:$A,'Ownership Metrics'!$E:$E),"")</f>
        <v>57.02</v>
      </c>
      <c r="Q3945" s="30">
        <f>IFERROR(_xlfn.XLOOKUP($B3945,'Ownership Metrics'!$A:$A,'Ownership Metrics'!$F:$F),"")</f>
        <v>10</v>
      </c>
      <c r="R3945" s="30">
        <f>IFERROR(_xlfn.XLOOKUP($B3945,'Ownership Metrics'!$A:$A,'Ownership Metrics'!$G:$G),"")</f>
        <v>40</v>
      </c>
      <c r="S3945" s="27" t="str">
        <f>IFERROR(_xlfn.XLOOKUP($B3945,'Ownership Metrics'!$A:$A,'Ownership Metrics'!$H:$H),"")</f>
        <v>Moderat</v>
      </c>
      <c r="T3945" s="27" t="str">
        <f>IFERROR(_xlfn.XLOOKUP($B3945,'Ownership Metrics'!$A:$A,'Ownership Metrics'!$I:$I),"")</f>
        <v>Sedang</v>
      </c>
      <c r="U3945" s="27">
        <f>IF(COUNTIFS($B$2:$B3945,$B3945,$D$2:$D3945,$D3945)=1,1,0)</f>
        <v>1</v>
      </c>
      <c r="V3945" s="27">
        <f t="shared" si="184"/>
        <v>4.49</v>
      </c>
      <c r="W3945" s="27">
        <f t="shared" si="185"/>
        <v>3</v>
      </c>
      <c r="X3945" s="27">
        <f t="shared" si="183"/>
        <v>4.4899996055000004</v>
      </c>
    </row>
    <row r="3946" spans="1:24" x14ac:dyDescent="0.25">
      <c r="A3946" s="26">
        <v>46265</v>
      </c>
      <c r="B3946" s="27" t="s">
        <v>10674</v>
      </c>
      <c r="C3946" s="27" t="s">
        <v>4227</v>
      </c>
      <c r="D3946" s="27" t="s">
        <v>4229</v>
      </c>
      <c r="E3946" s="27" t="s">
        <v>22</v>
      </c>
      <c r="F3946" s="27" t="s">
        <v>23</v>
      </c>
      <c r="G3946" s="27"/>
      <c r="H3946" s="27" t="s">
        <v>24</v>
      </c>
      <c r="I3946" s="28">
        <v>100000000</v>
      </c>
      <c r="J3946" s="28">
        <v>0</v>
      </c>
      <c r="K3946" s="28">
        <v>100000000</v>
      </c>
      <c r="L3946" s="29">
        <v>4.49</v>
      </c>
      <c r="M3946" s="29">
        <f>IFERROR(_xlfn.XLOOKUP($B3946,'Ownership Metrics'!$A:$A,'Ownership Metrics'!$B:$B),"")</f>
        <v>21.88</v>
      </c>
      <c r="N3946" s="28">
        <f>IFERROR(_xlfn.XLOOKUP($B3946,'Ownership Metrics'!$A:$A,'Ownership Metrics'!$C:$C),"")</f>
        <v>2040</v>
      </c>
      <c r="O3946" s="29">
        <f>IFERROR(_xlfn.XLOOKUP($B3946,'Ownership Metrics'!$A:$A,'Ownership Metrics'!$D:$D),"")</f>
        <v>43.1</v>
      </c>
      <c r="P3946" s="29">
        <f>IFERROR(_xlfn.XLOOKUP($B3946,'Ownership Metrics'!$A:$A,'Ownership Metrics'!$E:$E),"")</f>
        <v>57.02</v>
      </c>
      <c r="Q3946" s="30">
        <f>IFERROR(_xlfn.XLOOKUP($B3946,'Ownership Metrics'!$A:$A,'Ownership Metrics'!$F:$F),"")</f>
        <v>10</v>
      </c>
      <c r="R3946" s="30">
        <f>IFERROR(_xlfn.XLOOKUP($B3946,'Ownership Metrics'!$A:$A,'Ownership Metrics'!$G:$G),"")</f>
        <v>40</v>
      </c>
      <c r="S3946" s="27" t="str">
        <f>IFERROR(_xlfn.XLOOKUP($B3946,'Ownership Metrics'!$A:$A,'Ownership Metrics'!$H:$H),"")</f>
        <v>Moderat</v>
      </c>
      <c r="T3946" s="27" t="str">
        <f>IFERROR(_xlfn.XLOOKUP($B3946,'Ownership Metrics'!$A:$A,'Ownership Metrics'!$I:$I),"")</f>
        <v>Sedang</v>
      </c>
      <c r="U3946" s="27">
        <f>IF(COUNTIFS($B$2:$B3946,$B3946,$D$2:$D3946,$D3946)=1,1,0)</f>
        <v>1</v>
      </c>
      <c r="V3946" s="27">
        <f t="shared" si="184"/>
        <v>4.49</v>
      </c>
      <c r="W3946" s="27">
        <f t="shared" si="185"/>
        <v>4</v>
      </c>
      <c r="X3946" s="27">
        <f t="shared" si="183"/>
        <v>4.4899996054000004</v>
      </c>
    </row>
    <row r="3947" spans="1:24" x14ac:dyDescent="0.25">
      <c r="A3947" s="26">
        <v>46265</v>
      </c>
      <c r="B3947" s="27" t="s">
        <v>10674</v>
      </c>
      <c r="C3947" s="27" t="s">
        <v>4227</v>
      </c>
      <c r="D3947" s="27" t="s">
        <v>4230</v>
      </c>
      <c r="E3947" s="27" t="s">
        <v>22</v>
      </c>
      <c r="F3947" s="27" t="s">
        <v>23</v>
      </c>
      <c r="G3947" s="27"/>
      <c r="H3947" s="27" t="s">
        <v>24</v>
      </c>
      <c r="I3947" s="28">
        <v>100000000</v>
      </c>
      <c r="J3947" s="28">
        <v>0</v>
      </c>
      <c r="K3947" s="28">
        <v>100000000</v>
      </c>
      <c r="L3947" s="29">
        <v>4.49</v>
      </c>
      <c r="M3947" s="29">
        <f>IFERROR(_xlfn.XLOOKUP($B3947,'Ownership Metrics'!$A:$A,'Ownership Metrics'!$B:$B),"")</f>
        <v>21.88</v>
      </c>
      <c r="N3947" s="28">
        <f>IFERROR(_xlfn.XLOOKUP($B3947,'Ownership Metrics'!$A:$A,'Ownership Metrics'!$C:$C),"")</f>
        <v>2040</v>
      </c>
      <c r="O3947" s="29">
        <f>IFERROR(_xlfn.XLOOKUP($B3947,'Ownership Metrics'!$A:$A,'Ownership Metrics'!$D:$D),"")</f>
        <v>43.1</v>
      </c>
      <c r="P3947" s="29">
        <f>IFERROR(_xlfn.XLOOKUP($B3947,'Ownership Metrics'!$A:$A,'Ownership Metrics'!$E:$E),"")</f>
        <v>57.02</v>
      </c>
      <c r="Q3947" s="30">
        <f>IFERROR(_xlfn.XLOOKUP($B3947,'Ownership Metrics'!$A:$A,'Ownership Metrics'!$F:$F),"")</f>
        <v>10</v>
      </c>
      <c r="R3947" s="30">
        <f>IFERROR(_xlfn.XLOOKUP($B3947,'Ownership Metrics'!$A:$A,'Ownership Metrics'!$G:$G),"")</f>
        <v>40</v>
      </c>
      <c r="S3947" s="27" t="str">
        <f>IFERROR(_xlfn.XLOOKUP($B3947,'Ownership Metrics'!$A:$A,'Ownership Metrics'!$H:$H),"")</f>
        <v>Moderat</v>
      </c>
      <c r="T3947" s="27" t="str">
        <f>IFERROR(_xlfn.XLOOKUP($B3947,'Ownership Metrics'!$A:$A,'Ownership Metrics'!$I:$I),"")</f>
        <v>Sedang</v>
      </c>
      <c r="U3947" s="27">
        <f>IF(COUNTIFS($B$2:$B3947,$B3947,$D$2:$D3947,$D3947)=1,1,0)</f>
        <v>1</v>
      </c>
      <c r="V3947" s="27">
        <f t="shared" si="184"/>
        <v>4.49</v>
      </c>
      <c r="W3947" s="27">
        <f t="shared" si="185"/>
        <v>5</v>
      </c>
      <c r="X3947" s="27">
        <f t="shared" si="183"/>
        <v>4.4899996053000004</v>
      </c>
    </row>
    <row r="3948" spans="1:24" x14ac:dyDescent="0.25">
      <c r="A3948" s="26">
        <v>46265</v>
      </c>
      <c r="B3948" s="27" t="s">
        <v>10674</v>
      </c>
      <c r="C3948" s="27" t="s">
        <v>4227</v>
      </c>
      <c r="D3948" s="27" t="s">
        <v>4231</v>
      </c>
      <c r="E3948" s="27" t="s">
        <v>51</v>
      </c>
      <c r="F3948" s="27" t="s">
        <v>32</v>
      </c>
      <c r="G3948" s="27"/>
      <c r="H3948" s="27" t="s">
        <v>64</v>
      </c>
      <c r="I3948" s="28">
        <v>960021796</v>
      </c>
      <c r="J3948" s="28">
        <v>0</v>
      </c>
      <c r="K3948" s="28">
        <v>960021796</v>
      </c>
      <c r="L3948" s="29">
        <v>43.1</v>
      </c>
      <c r="M3948" s="29">
        <f>IFERROR(_xlfn.XLOOKUP($B3948,'Ownership Metrics'!$A:$A,'Ownership Metrics'!$B:$B),"")</f>
        <v>21.88</v>
      </c>
      <c r="N3948" s="28">
        <f>IFERROR(_xlfn.XLOOKUP($B3948,'Ownership Metrics'!$A:$A,'Ownership Metrics'!$C:$C),"")</f>
        <v>2040</v>
      </c>
      <c r="O3948" s="29">
        <f>IFERROR(_xlfn.XLOOKUP($B3948,'Ownership Metrics'!$A:$A,'Ownership Metrics'!$D:$D),"")</f>
        <v>43.1</v>
      </c>
      <c r="P3948" s="29">
        <f>IFERROR(_xlfn.XLOOKUP($B3948,'Ownership Metrics'!$A:$A,'Ownership Metrics'!$E:$E),"")</f>
        <v>57.02</v>
      </c>
      <c r="Q3948" s="30">
        <f>IFERROR(_xlfn.XLOOKUP($B3948,'Ownership Metrics'!$A:$A,'Ownership Metrics'!$F:$F),"")</f>
        <v>10</v>
      </c>
      <c r="R3948" s="30">
        <f>IFERROR(_xlfn.XLOOKUP($B3948,'Ownership Metrics'!$A:$A,'Ownership Metrics'!$G:$G),"")</f>
        <v>40</v>
      </c>
      <c r="S3948" s="27" t="str">
        <f>IFERROR(_xlfn.XLOOKUP($B3948,'Ownership Metrics'!$A:$A,'Ownership Metrics'!$H:$H),"")</f>
        <v>Moderat</v>
      </c>
      <c r="T3948" s="27" t="str">
        <f>IFERROR(_xlfn.XLOOKUP($B3948,'Ownership Metrics'!$A:$A,'Ownership Metrics'!$I:$I),"")</f>
        <v>Sedang</v>
      </c>
      <c r="U3948" s="27">
        <f>IF(COUNTIFS($B$2:$B3948,$B3948,$D$2:$D3948,$D3948)=1,1,0)</f>
        <v>1</v>
      </c>
      <c r="V3948" s="27">
        <f t="shared" si="184"/>
        <v>43.1</v>
      </c>
      <c r="W3948" s="27">
        <f t="shared" si="185"/>
        <v>1</v>
      </c>
      <c r="X3948" s="27">
        <f t="shared" si="183"/>
        <v>43.099999605200004</v>
      </c>
    </row>
    <row r="3949" spans="1:24" x14ac:dyDescent="0.25">
      <c r="A3949" s="26">
        <v>46265</v>
      </c>
      <c r="B3949" s="27" t="s">
        <v>10674</v>
      </c>
      <c r="C3949" s="27" t="s">
        <v>4227</v>
      </c>
      <c r="D3949" s="27" t="s">
        <v>4220</v>
      </c>
      <c r="E3949" s="27" t="s">
        <v>22</v>
      </c>
      <c r="F3949" s="27" t="s">
        <v>32</v>
      </c>
      <c r="G3949" s="27"/>
      <c r="H3949" s="27" t="s">
        <v>64</v>
      </c>
      <c r="I3949" s="28">
        <v>84814300</v>
      </c>
      <c r="J3949" s="28">
        <v>0</v>
      </c>
      <c r="K3949" s="28">
        <v>84814300</v>
      </c>
      <c r="L3949" s="29">
        <v>3.81</v>
      </c>
      <c r="M3949" s="29">
        <f>IFERROR(_xlfn.XLOOKUP($B3949,'Ownership Metrics'!$A:$A,'Ownership Metrics'!$B:$B),"")</f>
        <v>21.88</v>
      </c>
      <c r="N3949" s="28">
        <f>IFERROR(_xlfn.XLOOKUP($B3949,'Ownership Metrics'!$A:$A,'Ownership Metrics'!$C:$C),"")</f>
        <v>2040</v>
      </c>
      <c r="O3949" s="29">
        <f>IFERROR(_xlfn.XLOOKUP($B3949,'Ownership Metrics'!$A:$A,'Ownership Metrics'!$D:$D),"")</f>
        <v>43.1</v>
      </c>
      <c r="P3949" s="29">
        <f>IFERROR(_xlfn.XLOOKUP($B3949,'Ownership Metrics'!$A:$A,'Ownership Metrics'!$E:$E),"")</f>
        <v>57.02</v>
      </c>
      <c r="Q3949" s="30">
        <f>IFERROR(_xlfn.XLOOKUP($B3949,'Ownership Metrics'!$A:$A,'Ownership Metrics'!$F:$F),"")</f>
        <v>10</v>
      </c>
      <c r="R3949" s="30">
        <f>IFERROR(_xlfn.XLOOKUP($B3949,'Ownership Metrics'!$A:$A,'Ownership Metrics'!$G:$G),"")</f>
        <v>40</v>
      </c>
      <c r="S3949" s="27" t="str">
        <f>IFERROR(_xlfn.XLOOKUP($B3949,'Ownership Metrics'!$A:$A,'Ownership Metrics'!$H:$H),"")</f>
        <v>Moderat</v>
      </c>
      <c r="T3949" s="27" t="str">
        <f>IFERROR(_xlfn.XLOOKUP($B3949,'Ownership Metrics'!$A:$A,'Ownership Metrics'!$I:$I),"")</f>
        <v>Sedang</v>
      </c>
      <c r="U3949" s="27">
        <f>IF(COUNTIFS($B$2:$B3949,$B3949,$D$2:$D3949,$D3949)=1,1,0)</f>
        <v>1</v>
      </c>
      <c r="V3949" s="27">
        <f t="shared" si="184"/>
        <v>3.81</v>
      </c>
      <c r="W3949" s="27">
        <f t="shared" si="185"/>
        <v>6</v>
      </c>
      <c r="X3949" s="27">
        <f t="shared" si="183"/>
        <v>3.8099996051000002</v>
      </c>
    </row>
    <row r="3950" spans="1:24" x14ac:dyDescent="0.25">
      <c r="A3950" s="26">
        <v>46265</v>
      </c>
      <c r="B3950" s="27" t="s">
        <v>10674</v>
      </c>
      <c r="C3950" s="27" t="s">
        <v>4227</v>
      </c>
      <c r="D3950" s="27" t="s">
        <v>2295</v>
      </c>
      <c r="E3950" s="27" t="s">
        <v>35</v>
      </c>
      <c r="F3950" s="27" t="s">
        <v>23</v>
      </c>
      <c r="G3950" s="27" t="s">
        <v>36</v>
      </c>
      <c r="H3950" s="27" t="s">
        <v>24</v>
      </c>
      <c r="I3950" s="28">
        <v>39859000</v>
      </c>
      <c r="J3950" s="28">
        <v>0</v>
      </c>
      <c r="K3950" s="28">
        <v>39859000</v>
      </c>
      <c r="L3950" s="29">
        <v>1.79</v>
      </c>
      <c r="M3950" s="29">
        <f>IFERROR(_xlfn.XLOOKUP($B3950,'Ownership Metrics'!$A:$A,'Ownership Metrics'!$B:$B),"")</f>
        <v>21.88</v>
      </c>
      <c r="N3950" s="28">
        <f>IFERROR(_xlfn.XLOOKUP($B3950,'Ownership Metrics'!$A:$A,'Ownership Metrics'!$C:$C),"")</f>
        <v>2040</v>
      </c>
      <c r="O3950" s="29">
        <f>IFERROR(_xlfn.XLOOKUP($B3950,'Ownership Metrics'!$A:$A,'Ownership Metrics'!$D:$D),"")</f>
        <v>43.1</v>
      </c>
      <c r="P3950" s="29">
        <f>IFERROR(_xlfn.XLOOKUP($B3950,'Ownership Metrics'!$A:$A,'Ownership Metrics'!$E:$E),"")</f>
        <v>57.02</v>
      </c>
      <c r="Q3950" s="30">
        <f>IFERROR(_xlfn.XLOOKUP($B3950,'Ownership Metrics'!$A:$A,'Ownership Metrics'!$F:$F),"")</f>
        <v>10</v>
      </c>
      <c r="R3950" s="30">
        <f>IFERROR(_xlfn.XLOOKUP($B3950,'Ownership Metrics'!$A:$A,'Ownership Metrics'!$G:$G),"")</f>
        <v>40</v>
      </c>
      <c r="S3950" s="27" t="str">
        <f>IFERROR(_xlfn.XLOOKUP($B3950,'Ownership Metrics'!$A:$A,'Ownership Metrics'!$H:$H),"")</f>
        <v>Moderat</v>
      </c>
      <c r="T3950" s="27" t="str">
        <f>IFERROR(_xlfn.XLOOKUP($B3950,'Ownership Metrics'!$A:$A,'Ownership Metrics'!$I:$I),"")</f>
        <v>Sedang</v>
      </c>
      <c r="U3950" s="27">
        <f>IF(COUNTIFS($B$2:$B3950,$B3950,$D$2:$D3950,$D3950)=1,1,0)</f>
        <v>1</v>
      </c>
      <c r="V3950" s="27">
        <f t="shared" si="184"/>
        <v>1.79</v>
      </c>
      <c r="W3950" s="27">
        <f t="shared" si="185"/>
        <v>9</v>
      </c>
      <c r="X3950" s="27">
        <f t="shared" si="183"/>
        <v>1.789999605</v>
      </c>
    </row>
    <row r="3951" spans="1:24" x14ac:dyDescent="0.25">
      <c r="A3951" s="26">
        <v>46265</v>
      </c>
      <c r="B3951" s="27" t="s">
        <v>10674</v>
      </c>
      <c r="C3951" s="27" t="s">
        <v>4227</v>
      </c>
      <c r="D3951" s="27" t="s">
        <v>4232</v>
      </c>
      <c r="E3951" s="27" t="s">
        <v>35</v>
      </c>
      <c r="F3951" s="27" t="s">
        <v>32</v>
      </c>
      <c r="G3951" s="27" t="s">
        <v>4233</v>
      </c>
      <c r="H3951" s="27" t="s">
        <v>135</v>
      </c>
      <c r="I3951" s="28">
        <v>27642100</v>
      </c>
      <c r="J3951" s="28">
        <v>0</v>
      </c>
      <c r="K3951" s="28">
        <v>27642100</v>
      </c>
      <c r="L3951" s="29">
        <v>1.24</v>
      </c>
      <c r="M3951" s="29">
        <f>IFERROR(_xlfn.XLOOKUP($B3951,'Ownership Metrics'!$A:$A,'Ownership Metrics'!$B:$B),"")</f>
        <v>21.88</v>
      </c>
      <c r="N3951" s="28">
        <f>IFERROR(_xlfn.XLOOKUP($B3951,'Ownership Metrics'!$A:$A,'Ownership Metrics'!$C:$C),"")</f>
        <v>2040</v>
      </c>
      <c r="O3951" s="29">
        <f>IFERROR(_xlfn.XLOOKUP($B3951,'Ownership Metrics'!$A:$A,'Ownership Metrics'!$D:$D),"")</f>
        <v>43.1</v>
      </c>
      <c r="P3951" s="29">
        <f>IFERROR(_xlfn.XLOOKUP($B3951,'Ownership Metrics'!$A:$A,'Ownership Metrics'!$E:$E),"")</f>
        <v>57.02</v>
      </c>
      <c r="Q3951" s="30">
        <f>IFERROR(_xlfn.XLOOKUP($B3951,'Ownership Metrics'!$A:$A,'Ownership Metrics'!$F:$F),"")</f>
        <v>10</v>
      </c>
      <c r="R3951" s="30">
        <f>IFERROR(_xlfn.XLOOKUP($B3951,'Ownership Metrics'!$A:$A,'Ownership Metrics'!$G:$G),"")</f>
        <v>40</v>
      </c>
      <c r="S3951" s="27" t="str">
        <f>IFERROR(_xlfn.XLOOKUP($B3951,'Ownership Metrics'!$A:$A,'Ownership Metrics'!$H:$H),"")</f>
        <v>Moderat</v>
      </c>
      <c r="T3951" s="27" t="str">
        <f>IFERROR(_xlfn.XLOOKUP($B3951,'Ownership Metrics'!$A:$A,'Ownership Metrics'!$I:$I),"")</f>
        <v>Sedang</v>
      </c>
      <c r="U3951" s="27">
        <f>IF(COUNTIFS($B$2:$B3951,$B3951,$D$2:$D3951,$D3951)=1,1,0)</f>
        <v>1</v>
      </c>
      <c r="V3951" s="27">
        <f t="shared" si="184"/>
        <v>1.24</v>
      </c>
      <c r="W3951" s="27">
        <f t="shared" si="185"/>
        <v>10</v>
      </c>
      <c r="X3951" s="27">
        <f t="shared" si="183"/>
        <v>1.2399996048999999</v>
      </c>
    </row>
    <row r="3952" spans="1:24" x14ac:dyDescent="0.25">
      <c r="A3952" s="26">
        <v>46265</v>
      </c>
      <c r="B3952" s="27" t="s">
        <v>10674</v>
      </c>
      <c r="C3952" s="27" t="s">
        <v>4227</v>
      </c>
      <c r="D3952" s="27" t="s">
        <v>4234</v>
      </c>
      <c r="E3952" s="27" t="s">
        <v>72</v>
      </c>
      <c r="F3952" s="27" t="s">
        <v>32</v>
      </c>
      <c r="G3952" s="27"/>
      <c r="H3952" s="27" t="s">
        <v>283</v>
      </c>
      <c r="I3952" s="28">
        <v>57755722</v>
      </c>
      <c r="J3952" s="28">
        <v>0</v>
      </c>
      <c r="K3952" s="28">
        <v>57755722</v>
      </c>
      <c r="L3952" s="29">
        <v>2.59</v>
      </c>
      <c r="M3952" s="29">
        <f>IFERROR(_xlfn.XLOOKUP($B3952,'Ownership Metrics'!$A:$A,'Ownership Metrics'!$B:$B),"")</f>
        <v>21.88</v>
      </c>
      <c r="N3952" s="28">
        <f>IFERROR(_xlfn.XLOOKUP($B3952,'Ownership Metrics'!$A:$A,'Ownership Metrics'!$C:$C),"")</f>
        <v>2040</v>
      </c>
      <c r="O3952" s="29">
        <f>IFERROR(_xlfn.XLOOKUP($B3952,'Ownership Metrics'!$A:$A,'Ownership Metrics'!$D:$D),"")</f>
        <v>43.1</v>
      </c>
      <c r="P3952" s="29">
        <f>IFERROR(_xlfn.XLOOKUP($B3952,'Ownership Metrics'!$A:$A,'Ownership Metrics'!$E:$E),"")</f>
        <v>57.02</v>
      </c>
      <c r="Q3952" s="30">
        <f>IFERROR(_xlfn.XLOOKUP($B3952,'Ownership Metrics'!$A:$A,'Ownership Metrics'!$F:$F),"")</f>
        <v>10</v>
      </c>
      <c r="R3952" s="30">
        <f>IFERROR(_xlfn.XLOOKUP($B3952,'Ownership Metrics'!$A:$A,'Ownership Metrics'!$G:$G),"")</f>
        <v>40</v>
      </c>
      <c r="S3952" s="27" t="str">
        <f>IFERROR(_xlfn.XLOOKUP($B3952,'Ownership Metrics'!$A:$A,'Ownership Metrics'!$H:$H),"")</f>
        <v>Moderat</v>
      </c>
      <c r="T3952" s="27" t="str">
        <f>IFERROR(_xlfn.XLOOKUP($B3952,'Ownership Metrics'!$A:$A,'Ownership Metrics'!$I:$I),"")</f>
        <v>Sedang</v>
      </c>
      <c r="U3952" s="27">
        <f>IF(COUNTIFS($B$2:$B3952,$B3952,$D$2:$D3952,$D3952)=1,1,0)</f>
        <v>1</v>
      </c>
      <c r="V3952" s="27">
        <f t="shared" si="184"/>
        <v>2.59</v>
      </c>
      <c r="W3952" s="27">
        <f t="shared" si="185"/>
        <v>8</v>
      </c>
      <c r="X3952" s="27">
        <f t="shared" si="183"/>
        <v>2.5899996048</v>
      </c>
    </row>
    <row r="3953" spans="1:24" x14ac:dyDescent="0.25">
      <c r="A3953" s="26">
        <v>46265</v>
      </c>
      <c r="B3953" s="27" t="s">
        <v>10675</v>
      </c>
      <c r="C3953" s="27" t="s">
        <v>4236</v>
      </c>
      <c r="D3953" s="27" t="s">
        <v>4237</v>
      </c>
      <c r="E3953" s="27" t="s">
        <v>22</v>
      </c>
      <c r="F3953" s="27" t="s">
        <v>23</v>
      </c>
      <c r="G3953" s="27"/>
      <c r="H3953" s="27" t="s">
        <v>24</v>
      </c>
      <c r="I3953" s="28">
        <v>60489600</v>
      </c>
      <c r="J3953" s="28">
        <v>0</v>
      </c>
      <c r="K3953" s="28">
        <v>60489600</v>
      </c>
      <c r="L3953" s="29">
        <v>2.34</v>
      </c>
      <c r="M3953" s="29">
        <f>IFERROR(_xlfn.XLOOKUP($B3953,'Ownership Metrics'!$A:$A,'Ownership Metrics'!$B:$B),"")</f>
        <v>17.16</v>
      </c>
      <c r="N3953" s="28">
        <f>IFERROR(_xlfn.XLOOKUP($B3953,'Ownership Metrics'!$A:$A,'Ownership Metrics'!$C:$C),"")</f>
        <v>4603</v>
      </c>
      <c r="O3953" s="29">
        <f>IFERROR(_xlfn.XLOOKUP($B3953,'Ownership Metrics'!$A:$A,'Ownership Metrics'!$D:$D),"")</f>
        <v>67.52</v>
      </c>
      <c r="P3953" s="29">
        <f>IFERROR(_xlfn.XLOOKUP($B3953,'Ownership Metrics'!$A:$A,'Ownership Metrics'!$E:$E),"")</f>
        <v>74.78</v>
      </c>
      <c r="Q3953" s="30">
        <f>IFERROR(_xlfn.XLOOKUP($B3953,'Ownership Metrics'!$A:$A,'Ownership Metrics'!$F:$F),"")</f>
        <v>7</v>
      </c>
      <c r="R3953" s="30">
        <f>IFERROR(_xlfn.XLOOKUP($B3953,'Ownership Metrics'!$A:$A,'Ownership Metrics'!$G:$G),"")</f>
        <v>61</v>
      </c>
      <c r="S3953" s="27" t="str">
        <f>IFERROR(_xlfn.XLOOKUP($B3953,'Ownership Metrics'!$A:$A,'Ownership Metrics'!$H:$H),"")</f>
        <v>Mayoritas</v>
      </c>
      <c r="T3953" s="27" t="str">
        <f>IFERROR(_xlfn.XLOOKUP($B3953,'Ownership Metrics'!$A:$A,'Ownership Metrics'!$I:$I),"")</f>
        <v>Tinggi</v>
      </c>
      <c r="U3953" s="27">
        <f>IF(COUNTIFS($B$2:$B3953,$B3953,$D$2:$D3953,$D3953)=1,1,0)</f>
        <v>1</v>
      </c>
      <c r="V3953" s="27">
        <f t="shared" si="184"/>
        <v>2.34</v>
      </c>
      <c r="W3953" s="27">
        <f t="shared" si="185"/>
        <v>5</v>
      </c>
      <c r="X3953" s="27">
        <f t="shared" si="183"/>
        <v>2.3399996047</v>
      </c>
    </row>
    <row r="3954" spans="1:24" x14ac:dyDescent="0.25">
      <c r="A3954" s="26">
        <v>46265</v>
      </c>
      <c r="B3954" s="27" t="s">
        <v>10675</v>
      </c>
      <c r="C3954" s="27" t="s">
        <v>4236</v>
      </c>
      <c r="D3954" s="27" t="s">
        <v>4238</v>
      </c>
      <c r="E3954" s="27" t="s">
        <v>83</v>
      </c>
      <c r="F3954" s="27" t="s">
        <v>23</v>
      </c>
      <c r="G3954" s="27"/>
      <c r="H3954" s="27" t="s">
        <v>24</v>
      </c>
      <c r="I3954" s="28">
        <v>51670900</v>
      </c>
      <c r="J3954" s="28">
        <v>0</v>
      </c>
      <c r="K3954" s="28">
        <v>51670900</v>
      </c>
      <c r="L3954" s="29">
        <v>2</v>
      </c>
      <c r="M3954" s="29">
        <f>IFERROR(_xlfn.XLOOKUP($B3954,'Ownership Metrics'!$A:$A,'Ownership Metrics'!$B:$B),"")</f>
        <v>17.16</v>
      </c>
      <c r="N3954" s="28">
        <f>IFERROR(_xlfn.XLOOKUP($B3954,'Ownership Metrics'!$A:$A,'Ownership Metrics'!$C:$C),"")</f>
        <v>4603</v>
      </c>
      <c r="O3954" s="29">
        <f>IFERROR(_xlfn.XLOOKUP($B3954,'Ownership Metrics'!$A:$A,'Ownership Metrics'!$D:$D),"")</f>
        <v>67.52</v>
      </c>
      <c r="P3954" s="29">
        <f>IFERROR(_xlfn.XLOOKUP($B3954,'Ownership Metrics'!$A:$A,'Ownership Metrics'!$E:$E),"")</f>
        <v>74.78</v>
      </c>
      <c r="Q3954" s="30">
        <f>IFERROR(_xlfn.XLOOKUP($B3954,'Ownership Metrics'!$A:$A,'Ownership Metrics'!$F:$F),"")</f>
        <v>7</v>
      </c>
      <c r="R3954" s="30">
        <f>IFERROR(_xlfn.XLOOKUP($B3954,'Ownership Metrics'!$A:$A,'Ownership Metrics'!$G:$G),"")</f>
        <v>61</v>
      </c>
      <c r="S3954" s="27" t="str">
        <f>IFERROR(_xlfn.XLOOKUP($B3954,'Ownership Metrics'!$A:$A,'Ownership Metrics'!$H:$H),"")</f>
        <v>Mayoritas</v>
      </c>
      <c r="T3954" s="27" t="str">
        <f>IFERROR(_xlfn.XLOOKUP($B3954,'Ownership Metrics'!$A:$A,'Ownership Metrics'!$I:$I),"")</f>
        <v>Tinggi</v>
      </c>
      <c r="U3954" s="27">
        <f>IF(COUNTIFS($B$2:$B3954,$B3954,$D$2:$D3954,$D3954)=1,1,0)</f>
        <v>1</v>
      </c>
      <c r="V3954" s="27">
        <f t="shared" si="184"/>
        <v>2</v>
      </c>
      <c r="W3954" s="27">
        <f t="shared" si="185"/>
        <v>6</v>
      </c>
      <c r="X3954" s="27">
        <f t="shared" si="183"/>
        <v>1.9999996045999999</v>
      </c>
    </row>
    <row r="3955" spans="1:24" x14ac:dyDescent="0.25">
      <c r="A3955" s="26">
        <v>46265</v>
      </c>
      <c r="B3955" s="27" t="s">
        <v>10675</v>
      </c>
      <c r="C3955" s="27" t="s">
        <v>4236</v>
      </c>
      <c r="D3955" s="27" t="s">
        <v>4205</v>
      </c>
      <c r="E3955" s="27" t="s">
        <v>83</v>
      </c>
      <c r="F3955" s="27" t="s">
        <v>23</v>
      </c>
      <c r="G3955" s="27"/>
      <c r="H3955" s="27" t="s">
        <v>24</v>
      </c>
      <c r="I3955" s="28">
        <v>1747636749</v>
      </c>
      <c r="J3955" s="28">
        <v>0</v>
      </c>
      <c r="K3955" s="28">
        <v>1747636749</v>
      </c>
      <c r="L3955" s="29">
        <v>67.52</v>
      </c>
      <c r="M3955" s="29">
        <f>IFERROR(_xlfn.XLOOKUP($B3955,'Ownership Metrics'!$A:$A,'Ownership Metrics'!$B:$B),"")</f>
        <v>17.16</v>
      </c>
      <c r="N3955" s="28">
        <f>IFERROR(_xlfn.XLOOKUP($B3955,'Ownership Metrics'!$A:$A,'Ownership Metrics'!$C:$C),"")</f>
        <v>4603</v>
      </c>
      <c r="O3955" s="29">
        <f>IFERROR(_xlfn.XLOOKUP($B3955,'Ownership Metrics'!$A:$A,'Ownership Metrics'!$D:$D),"")</f>
        <v>67.52</v>
      </c>
      <c r="P3955" s="29">
        <f>IFERROR(_xlfn.XLOOKUP($B3955,'Ownership Metrics'!$A:$A,'Ownership Metrics'!$E:$E),"")</f>
        <v>74.78</v>
      </c>
      <c r="Q3955" s="30">
        <f>IFERROR(_xlfn.XLOOKUP($B3955,'Ownership Metrics'!$A:$A,'Ownership Metrics'!$F:$F),"")</f>
        <v>7</v>
      </c>
      <c r="R3955" s="30">
        <f>IFERROR(_xlfn.XLOOKUP($B3955,'Ownership Metrics'!$A:$A,'Ownership Metrics'!$G:$G),"")</f>
        <v>61</v>
      </c>
      <c r="S3955" s="27" t="str">
        <f>IFERROR(_xlfn.XLOOKUP($B3955,'Ownership Metrics'!$A:$A,'Ownership Metrics'!$H:$H),"")</f>
        <v>Mayoritas</v>
      </c>
      <c r="T3955" s="27" t="str">
        <f>IFERROR(_xlfn.XLOOKUP($B3955,'Ownership Metrics'!$A:$A,'Ownership Metrics'!$I:$I),"")</f>
        <v>Tinggi</v>
      </c>
      <c r="U3955" s="27">
        <f>IF(COUNTIFS($B$2:$B3955,$B3955,$D$2:$D3955,$D3955)=1,1,0)</f>
        <v>1</v>
      </c>
      <c r="V3955" s="27">
        <f t="shared" si="184"/>
        <v>67.52</v>
      </c>
      <c r="W3955" s="27">
        <f t="shared" si="185"/>
        <v>1</v>
      </c>
      <c r="X3955" s="27">
        <f t="shared" si="183"/>
        <v>67.519999604500001</v>
      </c>
    </row>
    <row r="3956" spans="1:24" x14ac:dyDescent="0.25">
      <c r="A3956" s="26">
        <v>46265</v>
      </c>
      <c r="B3956" s="27" t="s">
        <v>10675</v>
      </c>
      <c r="C3956" s="27" t="s">
        <v>4236</v>
      </c>
      <c r="D3956" s="27" t="s">
        <v>63</v>
      </c>
      <c r="E3956" s="27" t="s">
        <v>26</v>
      </c>
      <c r="F3956" s="27" t="s">
        <v>32</v>
      </c>
      <c r="G3956" s="27"/>
      <c r="H3956" s="27" t="s">
        <v>64</v>
      </c>
      <c r="I3956" s="28">
        <v>85474700</v>
      </c>
      <c r="J3956" s="28">
        <v>0</v>
      </c>
      <c r="K3956" s="28">
        <v>85474700</v>
      </c>
      <c r="L3956" s="29">
        <v>3.3</v>
      </c>
      <c r="M3956" s="29">
        <f>IFERROR(_xlfn.XLOOKUP($B3956,'Ownership Metrics'!$A:$A,'Ownership Metrics'!$B:$B),"")</f>
        <v>17.16</v>
      </c>
      <c r="N3956" s="28">
        <f>IFERROR(_xlfn.XLOOKUP($B3956,'Ownership Metrics'!$A:$A,'Ownership Metrics'!$C:$C),"")</f>
        <v>4603</v>
      </c>
      <c r="O3956" s="29">
        <f>IFERROR(_xlfn.XLOOKUP($B3956,'Ownership Metrics'!$A:$A,'Ownership Metrics'!$D:$D),"")</f>
        <v>67.52</v>
      </c>
      <c r="P3956" s="29">
        <f>IFERROR(_xlfn.XLOOKUP($B3956,'Ownership Metrics'!$A:$A,'Ownership Metrics'!$E:$E),"")</f>
        <v>74.78</v>
      </c>
      <c r="Q3956" s="30">
        <f>IFERROR(_xlfn.XLOOKUP($B3956,'Ownership Metrics'!$A:$A,'Ownership Metrics'!$F:$F),"")</f>
        <v>7</v>
      </c>
      <c r="R3956" s="30">
        <f>IFERROR(_xlfn.XLOOKUP($B3956,'Ownership Metrics'!$A:$A,'Ownership Metrics'!$G:$G),"")</f>
        <v>61</v>
      </c>
      <c r="S3956" s="27" t="str">
        <f>IFERROR(_xlfn.XLOOKUP($B3956,'Ownership Metrics'!$A:$A,'Ownership Metrics'!$H:$H),"")</f>
        <v>Mayoritas</v>
      </c>
      <c r="T3956" s="27" t="str">
        <f>IFERROR(_xlfn.XLOOKUP($B3956,'Ownership Metrics'!$A:$A,'Ownership Metrics'!$I:$I),"")</f>
        <v>Tinggi</v>
      </c>
      <c r="U3956" s="27">
        <f>IF(COUNTIFS($B$2:$B3956,$B3956,$D$2:$D3956,$D3956)=1,1,0)</f>
        <v>1</v>
      </c>
      <c r="V3956" s="27">
        <f t="shared" si="184"/>
        <v>3.3</v>
      </c>
      <c r="W3956" s="27">
        <f t="shared" si="185"/>
        <v>3</v>
      </c>
      <c r="X3956" s="27">
        <f t="shared" si="183"/>
        <v>3.2999996044</v>
      </c>
    </row>
    <row r="3957" spans="1:24" x14ac:dyDescent="0.25">
      <c r="A3957" s="26">
        <v>46265</v>
      </c>
      <c r="B3957" s="27" t="s">
        <v>10675</v>
      </c>
      <c r="C3957" s="27" t="s">
        <v>4236</v>
      </c>
      <c r="D3957" s="27" t="s">
        <v>4155</v>
      </c>
      <c r="E3957" s="27" t="s">
        <v>35</v>
      </c>
      <c r="F3957" s="27" t="s">
        <v>23</v>
      </c>
      <c r="G3957" s="27" t="s">
        <v>36</v>
      </c>
      <c r="H3957" s="27" t="s">
        <v>24</v>
      </c>
      <c r="I3957" s="28">
        <v>65814800</v>
      </c>
      <c r="J3957" s="28">
        <v>0</v>
      </c>
      <c r="K3957" s="28">
        <v>65814800</v>
      </c>
      <c r="L3957" s="29">
        <v>2.54</v>
      </c>
      <c r="M3957" s="29">
        <f>IFERROR(_xlfn.XLOOKUP($B3957,'Ownership Metrics'!$A:$A,'Ownership Metrics'!$B:$B),"")</f>
        <v>17.16</v>
      </c>
      <c r="N3957" s="28">
        <f>IFERROR(_xlfn.XLOOKUP($B3957,'Ownership Metrics'!$A:$A,'Ownership Metrics'!$C:$C),"")</f>
        <v>4603</v>
      </c>
      <c r="O3957" s="29">
        <f>IFERROR(_xlfn.XLOOKUP($B3957,'Ownership Metrics'!$A:$A,'Ownership Metrics'!$D:$D),"")</f>
        <v>67.52</v>
      </c>
      <c r="P3957" s="29">
        <f>IFERROR(_xlfn.XLOOKUP($B3957,'Ownership Metrics'!$A:$A,'Ownership Metrics'!$E:$E),"")</f>
        <v>74.78</v>
      </c>
      <c r="Q3957" s="30">
        <f>IFERROR(_xlfn.XLOOKUP($B3957,'Ownership Metrics'!$A:$A,'Ownership Metrics'!$F:$F),"")</f>
        <v>7</v>
      </c>
      <c r="R3957" s="30">
        <f>IFERROR(_xlfn.XLOOKUP($B3957,'Ownership Metrics'!$A:$A,'Ownership Metrics'!$G:$G),"")</f>
        <v>61</v>
      </c>
      <c r="S3957" s="27" t="str">
        <f>IFERROR(_xlfn.XLOOKUP($B3957,'Ownership Metrics'!$A:$A,'Ownership Metrics'!$H:$H),"")</f>
        <v>Mayoritas</v>
      </c>
      <c r="T3957" s="27" t="str">
        <f>IFERROR(_xlfn.XLOOKUP($B3957,'Ownership Metrics'!$A:$A,'Ownership Metrics'!$I:$I),"")</f>
        <v>Tinggi</v>
      </c>
      <c r="U3957" s="27">
        <f>IF(COUNTIFS($B$2:$B3957,$B3957,$D$2:$D3957,$D3957)=1,1,0)</f>
        <v>1</v>
      </c>
      <c r="V3957" s="27">
        <f t="shared" si="184"/>
        <v>2.54</v>
      </c>
      <c r="W3957" s="27">
        <f t="shared" si="185"/>
        <v>4</v>
      </c>
      <c r="X3957" s="27">
        <f t="shared" si="183"/>
        <v>2.5399996043000002</v>
      </c>
    </row>
    <row r="3958" spans="1:24" x14ac:dyDescent="0.25">
      <c r="A3958" s="26">
        <v>46265</v>
      </c>
      <c r="B3958" s="27" t="s">
        <v>10675</v>
      </c>
      <c r="C3958" s="27" t="s">
        <v>4236</v>
      </c>
      <c r="D3958" s="27" t="s">
        <v>4239</v>
      </c>
      <c r="E3958" s="27" t="s">
        <v>35</v>
      </c>
      <c r="F3958" s="27" t="s">
        <v>23</v>
      </c>
      <c r="G3958" s="27" t="s">
        <v>36</v>
      </c>
      <c r="H3958" s="27" t="s">
        <v>24</v>
      </c>
      <c r="I3958" s="28">
        <v>30516450</v>
      </c>
      <c r="J3958" s="28">
        <v>0</v>
      </c>
      <c r="K3958" s="28">
        <v>30516450</v>
      </c>
      <c r="L3958" s="29">
        <v>1.18</v>
      </c>
      <c r="M3958" s="29">
        <f>IFERROR(_xlfn.XLOOKUP($B3958,'Ownership Metrics'!$A:$A,'Ownership Metrics'!$B:$B),"")</f>
        <v>17.16</v>
      </c>
      <c r="N3958" s="28">
        <f>IFERROR(_xlfn.XLOOKUP($B3958,'Ownership Metrics'!$A:$A,'Ownership Metrics'!$C:$C),"")</f>
        <v>4603</v>
      </c>
      <c r="O3958" s="29">
        <f>IFERROR(_xlfn.XLOOKUP($B3958,'Ownership Metrics'!$A:$A,'Ownership Metrics'!$D:$D),"")</f>
        <v>67.52</v>
      </c>
      <c r="P3958" s="29">
        <f>IFERROR(_xlfn.XLOOKUP($B3958,'Ownership Metrics'!$A:$A,'Ownership Metrics'!$E:$E),"")</f>
        <v>74.78</v>
      </c>
      <c r="Q3958" s="30">
        <f>IFERROR(_xlfn.XLOOKUP($B3958,'Ownership Metrics'!$A:$A,'Ownership Metrics'!$F:$F),"")</f>
        <v>7</v>
      </c>
      <c r="R3958" s="30">
        <f>IFERROR(_xlfn.XLOOKUP($B3958,'Ownership Metrics'!$A:$A,'Ownership Metrics'!$G:$G),"")</f>
        <v>61</v>
      </c>
      <c r="S3958" s="27" t="str">
        <f>IFERROR(_xlfn.XLOOKUP($B3958,'Ownership Metrics'!$A:$A,'Ownership Metrics'!$H:$H),"")</f>
        <v>Mayoritas</v>
      </c>
      <c r="T3958" s="27" t="str">
        <f>IFERROR(_xlfn.XLOOKUP($B3958,'Ownership Metrics'!$A:$A,'Ownership Metrics'!$I:$I),"")</f>
        <v>Tinggi</v>
      </c>
      <c r="U3958" s="27">
        <f>IF(COUNTIFS($B$2:$B3958,$B3958,$D$2:$D3958,$D3958)=1,1,0)</f>
        <v>1</v>
      </c>
      <c r="V3958" s="27">
        <f t="shared" si="184"/>
        <v>1.18</v>
      </c>
      <c r="W3958" s="27">
        <f t="shared" si="185"/>
        <v>7</v>
      </c>
      <c r="X3958" s="27">
        <f t="shared" si="183"/>
        <v>1.1799996041999998</v>
      </c>
    </row>
    <row r="3959" spans="1:24" x14ac:dyDescent="0.25">
      <c r="A3959" s="26">
        <v>46265</v>
      </c>
      <c r="B3959" s="27" t="s">
        <v>10675</v>
      </c>
      <c r="C3959" s="27" t="s">
        <v>4236</v>
      </c>
      <c r="D3959" s="27" t="s">
        <v>3389</v>
      </c>
      <c r="E3959" s="27" t="s">
        <v>35</v>
      </c>
      <c r="F3959" s="27" t="s">
        <v>23</v>
      </c>
      <c r="G3959" s="27" t="s">
        <v>36</v>
      </c>
      <c r="H3959" s="27" t="s">
        <v>24</v>
      </c>
      <c r="I3959" s="28">
        <v>102442566</v>
      </c>
      <c r="J3959" s="28">
        <v>0</v>
      </c>
      <c r="K3959" s="28">
        <v>102442566</v>
      </c>
      <c r="L3959" s="29">
        <v>3.96</v>
      </c>
      <c r="M3959" s="29">
        <f>IFERROR(_xlfn.XLOOKUP($B3959,'Ownership Metrics'!$A:$A,'Ownership Metrics'!$B:$B),"")</f>
        <v>17.16</v>
      </c>
      <c r="N3959" s="28">
        <f>IFERROR(_xlfn.XLOOKUP($B3959,'Ownership Metrics'!$A:$A,'Ownership Metrics'!$C:$C),"")</f>
        <v>4603</v>
      </c>
      <c r="O3959" s="29">
        <f>IFERROR(_xlfn.XLOOKUP($B3959,'Ownership Metrics'!$A:$A,'Ownership Metrics'!$D:$D),"")</f>
        <v>67.52</v>
      </c>
      <c r="P3959" s="29">
        <f>IFERROR(_xlfn.XLOOKUP($B3959,'Ownership Metrics'!$A:$A,'Ownership Metrics'!$E:$E),"")</f>
        <v>74.78</v>
      </c>
      <c r="Q3959" s="30">
        <f>IFERROR(_xlfn.XLOOKUP($B3959,'Ownership Metrics'!$A:$A,'Ownership Metrics'!$F:$F),"")</f>
        <v>7</v>
      </c>
      <c r="R3959" s="30">
        <f>IFERROR(_xlfn.XLOOKUP($B3959,'Ownership Metrics'!$A:$A,'Ownership Metrics'!$G:$G),"")</f>
        <v>61</v>
      </c>
      <c r="S3959" s="27" t="str">
        <f>IFERROR(_xlfn.XLOOKUP($B3959,'Ownership Metrics'!$A:$A,'Ownership Metrics'!$H:$H),"")</f>
        <v>Mayoritas</v>
      </c>
      <c r="T3959" s="27" t="str">
        <f>IFERROR(_xlfn.XLOOKUP($B3959,'Ownership Metrics'!$A:$A,'Ownership Metrics'!$I:$I),"")</f>
        <v>Tinggi</v>
      </c>
      <c r="U3959" s="27">
        <f>IF(COUNTIFS($B$2:$B3959,$B3959,$D$2:$D3959,$D3959)=1,1,0)</f>
        <v>1</v>
      </c>
      <c r="V3959" s="27">
        <f t="shared" si="184"/>
        <v>3.96</v>
      </c>
      <c r="W3959" s="27">
        <f t="shared" si="185"/>
        <v>2</v>
      </c>
      <c r="X3959" s="27">
        <f t="shared" si="183"/>
        <v>3.9599996041000001</v>
      </c>
    </row>
    <row r="3960" spans="1:24" x14ac:dyDescent="0.25">
      <c r="A3960" s="26">
        <v>46265</v>
      </c>
      <c r="B3960" s="27" t="s">
        <v>10676</v>
      </c>
      <c r="C3960" s="27" t="s">
        <v>4241</v>
      </c>
      <c r="D3960" s="27" t="s">
        <v>2312</v>
      </c>
      <c r="E3960" s="27" t="s">
        <v>22</v>
      </c>
      <c r="F3960" s="27" t="s">
        <v>23</v>
      </c>
      <c r="G3960" s="27"/>
      <c r="H3960" s="27" t="s">
        <v>24</v>
      </c>
      <c r="I3960" s="28">
        <v>44885500</v>
      </c>
      <c r="J3960" s="28">
        <v>0</v>
      </c>
      <c r="K3960" s="28">
        <v>44885500</v>
      </c>
      <c r="L3960" s="29">
        <v>12.82</v>
      </c>
      <c r="M3960" s="29">
        <f>IFERROR(_xlfn.XLOOKUP($B3960,'Ownership Metrics'!$A:$A,'Ownership Metrics'!$B:$B),"")</f>
        <v>6.86</v>
      </c>
      <c r="N3960" s="28">
        <f>IFERROR(_xlfn.XLOOKUP($B3960,'Ownership Metrics'!$A:$A,'Ownership Metrics'!$C:$C),"")</f>
        <v>3538</v>
      </c>
      <c r="O3960" s="29">
        <f>IFERROR(_xlfn.XLOOKUP($B3960,'Ownership Metrics'!$A:$A,'Ownership Metrics'!$D:$D),"")</f>
        <v>57.14</v>
      </c>
      <c r="P3960" s="29">
        <f>IFERROR(_xlfn.XLOOKUP($B3960,'Ownership Metrics'!$A:$A,'Ownership Metrics'!$E:$E),"")</f>
        <v>77.650000000000006</v>
      </c>
      <c r="Q3960" s="30">
        <f>IFERROR(_xlfn.XLOOKUP($B3960,'Ownership Metrics'!$A:$A,'Ownership Metrics'!$F:$F),"")</f>
        <v>8</v>
      </c>
      <c r="R3960" s="30">
        <f>IFERROR(_xlfn.XLOOKUP($B3960,'Ownership Metrics'!$A:$A,'Ownership Metrics'!$G:$G),"")</f>
        <v>56</v>
      </c>
      <c r="S3960" s="27" t="str">
        <f>IFERROR(_xlfn.XLOOKUP($B3960,'Ownership Metrics'!$A:$A,'Ownership Metrics'!$H:$H),"")</f>
        <v>Mayoritas</v>
      </c>
      <c r="T3960" s="27" t="str">
        <f>IFERROR(_xlfn.XLOOKUP($B3960,'Ownership Metrics'!$A:$A,'Ownership Metrics'!$I:$I),"")</f>
        <v>Tinggi</v>
      </c>
      <c r="U3960" s="27">
        <f>IF(COUNTIFS($B$2:$B3960,$B3960,$D$2:$D3960,$D3960)=1,1,0)</f>
        <v>1</v>
      </c>
      <c r="V3960" s="27">
        <f t="shared" si="184"/>
        <v>12.82</v>
      </c>
      <c r="W3960" s="27">
        <f t="shared" si="185"/>
        <v>2</v>
      </c>
      <c r="X3960" s="27">
        <f t="shared" si="183"/>
        <v>12.819999603999999</v>
      </c>
    </row>
    <row r="3961" spans="1:24" x14ac:dyDescent="0.25">
      <c r="A3961" s="26">
        <v>46265</v>
      </c>
      <c r="B3961" s="27" t="s">
        <v>10676</v>
      </c>
      <c r="C3961" s="27" t="s">
        <v>4241</v>
      </c>
      <c r="D3961" s="27" t="s">
        <v>4242</v>
      </c>
      <c r="E3961" s="27" t="s">
        <v>22</v>
      </c>
      <c r="F3961" s="27" t="s">
        <v>23</v>
      </c>
      <c r="G3961" s="27"/>
      <c r="H3961" s="27"/>
      <c r="I3961" s="28">
        <v>0</v>
      </c>
      <c r="J3961" s="28">
        <v>199999998</v>
      </c>
      <c r="K3961" s="28">
        <v>199999998</v>
      </c>
      <c r="L3961" s="29">
        <v>57.14</v>
      </c>
      <c r="M3961" s="29">
        <f>IFERROR(_xlfn.XLOOKUP($B3961,'Ownership Metrics'!$A:$A,'Ownership Metrics'!$B:$B),"")</f>
        <v>6.86</v>
      </c>
      <c r="N3961" s="28">
        <f>IFERROR(_xlfn.XLOOKUP($B3961,'Ownership Metrics'!$A:$A,'Ownership Metrics'!$C:$C),"")</f>
        <v>3538</v>
      </c>
      <c r="O3961" s="29">
        <f>IFERROR(_xlfn.XLOOKUP($B3961,'Ownership Metrics'!$A:$A,'Ownership Metrics'!$D:$D),"")</f>
        <v>57.14</v>
      </c>
      <c r="P3961" s="29">
        <f>IFERROR(_xlfn.XLOOKUP($B3961,'Ownership Metrics'!$A:$A,'Ownership Metrics'!$E:$E),"")</f>
        <v>77.650000000000006</v>
      </c>
      <c r="Q3961" s="30">
        <f>IFERROR(_xlfn.XLOOKUP($B3961,'Ownership Metrics'!$A:$A,'Ownership Metrics'!$F:$F),"")</f>
        <v>8</v>
      </c>
      <c r="R3961" s="30">
        <f>IFERROR(_xlfn.XLOOKUP($B3961,'Ownership Metrics'!$A:$A,'Ownership Metrics'!$G:$G),"")</f>
        <v>56</v>
      </c>
      <c r="S3961" s="27" t="str">
        <f>IFERROR(_xlfn.XLOOKUP($B3961,'Ownership Metrics'!$A:$A,'Ownership Metrics'!$H:$H),"")</f>
        <v>Mayoritas</v>
      </c>
      <c r="T3961" s="27" t="str">
        <f>IFERROR(_xlfn.XLOOKUP($B3961,'Ownership Metrics'!$A:$A,'Ownership Metrics'!$I:$I),"")</f>
        <v>Tinggi</v>
      </c>
      <c r="U3961" s="27">
        <f>IF(COUNTIFS($B$2:$B3961,$B3961,$D$2:$D3961,$D3961)=1,1,0)</f>
        <v>1</v>
      </c>
      <c r="V3961" s="27">
        <f t="shared" si="184"/>
        <v>57.14</v>
      </c>
      <c r="W3961" s="27">
        <f t="shared" si="185"/>
        <v>1</v>
      </c>
      <c r="X3961" s="27">
        <f t="shared" si="183"/>
        <v>57.139999603900002</v>
      </c>
    </row>
    <row r="3962" spans="1:24" x14ac:dyDescent="0.25">
      <c r="A3962" s="26">
        <v>46265</v>
      </c>
      <c r="B3962" s="27" t="s">
        <v>10676</v>
      </c>
      <c r="C3962" s="27" t="s">
        <v>4241</v>
      </c>
      <c r="D3962" s="27" t="s">
        <v>4243</v>
      </c>
      <c r="E3962" s="27" t="s">
        <v>22</v>
      </c>
      <c r="F3962" s="27" t="s">
        <v>23</v>
      </c>
      <c r="G3962" s="27"/>
      <c r="H3962" s="27" t="s">
        <v>24</v>
      </c>
      <c r="I3962" s="28">
        <v>13378900</v>
      </c>
      <c r="J3962" s="28">
        <v>0</v>
      </c>
      <c r="K3962" s="28">
        <v>13378900</v>
      </c>
      <c r="L3962" s="29">
        <v>3.82</v>
      </c>
      <c r="M3962" s="29">
        <f>IFERROR(_xlfn.XLOOKUP($B3962,'Ownership Metrics'!$A:$A,'Ownership Metrics'!$B:$B),"")</f>
        <v>6.86</v>
      </c>
      <c r="N3962" s="28">
        <f>IFERROR(_xlfn.XLOOKUP($B3962,'Ownership Metrics'!$A:$A,'Ownership Metrics'!$C:$C),"")</f>
        <v>3538</v>
      </c>
      <c r="O3962" s="29">
        <f>IFERROR(_xlfn.XLOOKUP($B3962,'Ownership Metrics'!$A:$A,'Ownership Metrics'!$D:$D),"")</f>
        <v>57.14</v>
      </c>
      <c r="P3962" s="29">
        <f>IFERROR(_xlfn.XLOOKUP($B3962,'Ownership Metrics'!$A:$A,'Ownership Metrics'!$E:$E),"")</f>
        <v>77.650000000000006</v>
      </c>
      <c r="Q3962" s="30">
        <f>IFERROR(_xlfn.XLOOKUP($B3962,'Ownership Metrics'!$A:$A,'Ownership Metrics'!$F:$F),"")</f>
        <v>8</v>
      </c>
      <c r="R3962" s="30">
        <f>IFERROR(_xlfn.XLOOKUP($B3962,'Ownership Metrics'!$A:$A,'Ownership Metrics'!$G:$G),"")</f>
        <v>56</v>
      </c>
      <c r="S3962" s="27" t="str">
        <f>IFERROR(_xlfn.XLOOKUP($B3962,'Ownership Metrics'!$A:$A,'Ownership Metrics'!$H:$H),"")</f>
        <v>Mayoritas</v>
      </c>
      <c r="T3962" s="27" t="str">
        <f>IFERROR(_xlfn.XLOOKUP($B3962,'Ownership Metrics'!$A:$A,'Ownership Metrics'!$I:$I),"")</f>
        <v>Tinggi</v>
      </c>
      <c r="U3962" s="27">
        <f>IF(COUNTIFS($B$2:$B3962,$B3962,$D$2:$D3962,$D3962)=1,1,0)</f>
        <v>1</v>
      </c>
      <c r="V3962" s="27">
        <f t="shared" si="184"/>
        <v>3.82</v>
      </c>
      <c r="W3962" s="27">
        <f t="shared" si="185"/>
        <v>4</v>
      </c>
      <c r="X3962" s="27">
        <f t="shared" si="183"/>
        <v>3.8199996037999999</v>
      </c>
    </row>
    <row r="3963" spans="1:24" x14ac:dyDescent="0.25">
      <c r="A3963" s="26">
        <v>46265</v>
      </c>
      <c r="B3963" s="27" t="s">
        <v>10676</v>
      </c>
      <c r="C3963" s="27" t="s">
        <v>4241</v>
      </c>
      <c r="D3963" s="27" t="s">
        <v>4244</v>
      </c>
      <c r="E3963" s="27" t="s">
        <v>22</v>
      </c>
      <c r="F3963" s="27" t="s">
        <v>23</v>
      </c>
      <c r="G3963" s="27"/>
      <c r="H3963" s="27" t="s">
        <v>24</v>
      </c>
      <c r="I3963" s="28">
        <v>12619800</v>
      </c>
      <c r="J3963" s="28">
        <v>0</v>
      </c>
      <c r="K3963" s="28">
        <v>12619800</v>
      </c>
      <c r="L3963" s="29">
        <v>3.61</v>
      </c>
      <c r="M3963" s="29">
        <f>IFERROR(_xlfn.XLOOKUP($B3963,'Ownership Metrics'!$A:$A,'Ownership Metrics'!$B:$B),"")</f>
        <v>6.86</v>
      </c>
      <c r="N3963" s="28">
        <f>IFERROR(_xlfn.XLOOKUP($B3963,'Ownership Metrics'!$A:$A,'Ownership Metrics'!$C:$C),"")</f>
        <v>3538</v>
      </c>
      <c r="O3963" s="29">
        <f>IFERROR(_xlfn.XLOOKUP($B3963,'Ownership Metrics'!$A:$A,'Ownership Metrics'!$D:$D),"")</f>
        <v>57.14</v>
      </c>
      <c r="P3963" s="29">
        <f>IFERROR(_xlfn.XLOOKUP($B3963,'Ownership Metrics'!$A:$A,'Ownership Metrics'!$E:$E),"")</f>
        <v>77.650000000000006</v>
      </c>
      <c r="Q3963" s="30">
        <f>IFERROR(_xlfn.XLOOKUP($B3963,'Ownership Metrics'!$A:$A,'Ownership Metrics'!$F:$F),"")</f>
        <v>8</v>
      </c>
      <c r="R3963" s="30">
        <f>IFERROR(_xlfn.XLOOKUP($B3963,'Ownership Metrics'!$A:$A,'Ownership Metrics'!$G:$G),"")</f>
        <v>56</v>
      </c>
      <c r="S3963" s="27" t="str">
        <f>IFERROR(_xlfn.XLOOKUP($B3963,'Ownership Metrics'!$A:$A,'Ownership Metrics'!$H:$H),"")</f>
        <v>Mayoritas</v>
      </c>
      <c r="T3963" s="27" t="str">
        <f>IFERROR(_xlfn.XLOOKUP($B3963,'Ownership Metrics'!$A:$A,'Ownership Metrics'!$I:$I),"")</f>
        <v>Tinggi</v>
      </c>
      <c r="U3963" s="27">
        <f>IF(COUNTIFS($B$2:$B3963,$B3963,$D$2:$D3963,$D3963)=1,1,0)</f>
        <v>1</v>
      </c>
      <c r="V3963" s="27">
        <f t="shared" si="184"/>
        <v>3.61</v>
      </c>
      <c r="W3963" s="27">
        <f t="shared" si="185"/>
        <v>5</v>
      </c>
      <c r="X3963" s="27">
        <f t="shared" si="183"/>
        <v>3.6099996036999999</v>
      </c>
    </row>
    <row r="3964" spans="1:24" x14ac:dyDescent="0.25">
      <c r="A3964" s="26">
        <v>46265</v>
      </c>
      <c r="B3964" s="27" t="s">
        <v>10676</v>
      </c>
      <c r="C3964" s="27" t="s">
        <v>4241</v>
      </c>
      <c r="D3964" s="27" t="s">
        <v>4245</v>
      </c>
      <c r="E3964" s="27" t="s">
        <v>35</v>
      </c>
      <c r="F3964" s="27" t="s">
        <v>23</v>
      </c>
      <c r="G3964" s="27" t="s">
        <v>36</v>
      </c>
      <c r="H3964" s="27" t="s">
        <v>24</v>
      </c>
      <c r="I3964" s="28">
        <v>9905300</v>
      </c>
      <c r="J3964" s="28">
        <v>0</v>
      </c>
      <c r="K3964" s="28">
        <v>9905300</v>
      </c>
      <c r="L3964" s="29">
        <v>2.83</v>
      </c>
      <c r="M3964" s="29">
        <f>IFERROR(_xlfn.XLOOKUP($B3964,'Ownership Metrics'!$A:$A,'Ownership Metrics'!$B:$B),"")</f>
        <v>6.86</v>
      </c>
      <c r="N3964" s="28">
        <f>IFERROR(_xlfn.XLOOKUP($B3964,'Ownership Metrics'!$A:$A,'Ownership Metrics'!$C:$C),"")</f>
        <v>3538</v>
      </c>
      <c r="O3964" s="29">
        <f>IFERROR(_xlfn.XLOOKUP($B3964,'Ownership Metrics'!$A:$A,'Ownership Metrics'!$D:$D),"")</f>
        <v>57.14</v>
      </c>
      <c r="P3964" s="29">
        <f>IFERROR(_xlfn.XLOOKUP($B3964,'Ownership Metrics'!$A:$A,'Ownership Metrics'!$E:$E),"")</f>
        <v>77.650000000000006</v>
      </c>
      <c r="Q3964" s="30">
        <f>IFERROR(_xlfn.XLOOKUP($B3964,'Ownership Metrics'!$A:$A,'Ownership Metrics'!$F:$F),"")</f>
        <v>8</v>
      </c>
      <c r="R3964" s="30">
        <f>IFERROR(_xlfn.XLOOKUP($B3964,'Ownership Metrics'!$A:$A,'Ownership Metrics'!$G:$G),"")</f>
        <v>56</v>
      </c>
      <c r="S3964" s="27" t="str">
        <f>IFERROR(_xlfn.XLOOKUP($B3964,'Ownership Metrics'!$A:$A,'Ownership Metrics'!$H:$H),"")</f>
        <v>Mayoritas</v>
      </c>
      <c r="T3964" s="27" t="str">
        <f>IFERROR(_xlfn.XLOOKUP($B3964,'Ownership Metrics'!$A:$A,'Ownership Metrics'!$I:$I),"")</f>
        <v>Tinggi</v>
      </c>
      <c r="U3964" s="27">
        <f>IF(COUNTIFS($B$2:$B3964,$B3964,$D$2:$D3964,$D3964)=1,1,0)</f>
        <v>1</v>
      </c>
      <c r="V3964" s="27">
        <f t="shared" si="184"/>
        <v>2.83</v>
      </c>
      <c r="W3964" s="27">
        <f t="shared" si="185"/>
        <v>6</v>
      </c>
      <c r="X3964" s="27">
        <f t="shared" si="183"/>
        <v>2.8299996036000001</v>
      </c>
    </row>
    <row r="3965" spans="1:24" x14ac:dyDescent="0.25">
      <c r="A3965" s="26">
        <v>46265</v>
      </c>
      <c r="B3965" s="27" t="s">
        <v>10676</v>
      </c>
      <c r="C3965" s="27" t="s">
        <v>4241</v>
      </c>
      <c r="D3965" s="27" t="s">
        <v>3389</v>
      </c>
      <c r="E3965" s="27" t="s">
        <v>35</v>
      </c>
      <c r="F3965" s="27" t="s">
        <v>23</v>
      </c>
      <c r="G3965" s="27" t="s">
        <v>36</v>
      </c>
      <c r="H3965" s="27" t="s">
        <v>24</v>
      </c>
      <c r="I3965" s="28">
        <v>26902400</v>
      </c>
      <c r="J3965" s="28">
        <v>0</v>
      </c>
      <c r="K3965" s="28">
        <v>26902400</v>
      </c>
      <c r="L3965" s="29">
        <v>7.69</v>
      </c>
      <c r="M3965" s="29">
        <f>IFERROR(_xlfn.XLOOKUP($B3965,'Ownership Metrics'!$A:$A,'Ownership Metrics'!$B:$B),"")</f>
        <v>6.86</v>
      </c>
      <c r="N3965" s="28">
        <f>IFERROR(_xlfn.XLOOKUP($B3965,'Ownership Metrics'!$A:$A,'Ownership Metrics'!$C:$C),"")</f>
        <v>3538</v>
      </c>
      <c r="O3965" s="29">
        <f>IFERROR(_xlfn.XLOOKUP($B3965,'Ownership Metrics'!$A:$A,'Ownership Metrics'!$D:$D),"")</f>
        <v>57.14</v>
      </c>
      <c r="P3965" s="29">
        <f>IFERROR(_xlfn.XLOOKUP($B3965,'Ownership Metrics'!$A:$A,'Ownership Metrics'!$E:$E),"")</f>
        <v>77.650000000000006</v>
      </c>
      <c r="Q3965" s="30">
        <f>IFERROR(_xlfn.XLOOKUP($B3965,'Ownership Metrics'!$A:$A,'Ownership Metrics'!$F:$F),"")</f>
        <v>8</v>
      </c>
      <c r="R3965" s="30">
        <f>IFERROR(_xlfn.XLOOKUP($B3965,'Ownership Metrics'!$A:$A,'Ownership Metrics'!$G:$G),"")</f>
        <v>56</v>
      </c>
      <c r="S3965" s="27" t="str">
        <f>IFERROR(_xlfn.XLOOKUP($B3965,'Ownership Metrics'!$A:$A,'Ownership Metrics'!$H:$H),"")</f>
        <v>Mayoritas</v>
      </c>
      <c r="T3965" s="27" t="str">
        <f>IFERROR(_xlfn.XLOOKUP($B3965,'Ownership Metrics'!$A:$A,'Ownership Metrics'!$I:$I),"")</f>
        <v>Tinggi</v>
      </c>
      <c r="U3965" s="27">
        <f>IF(COUNTIFS($B$2:$B3965,$B3965,$D$2:$D3965,$D3965)=1,1,0)</f>
        <v>1</v>
      </c>
      <c r="V3965" s="27">
        <f t="shared" si="184"/>
        <v>7.69</v>
      </c>
      <c r="W3965" s="27">
        <f t="shared" si="185"/>
        <v>3</v>
      </c>
      <c r="X3965" s="27">
        <f t="shared" si="183"/>
        <v>7.6899996035000004</v>
      </c>
    </row>
    <row r="3966" spans="1:24" x14ac:dyDescent="0.25">
      <c r="A3966" s="26">
        <v>46265</v>
      </c>
      <c r="B3966" s="27" t="s">
        <v>10676</v>
      </c>
      <c r="C3966" s="27" t="s">
        <v>4241</v>
      </c>
      <c r="D3966" s="27" t="s">
        <v>4246</v>
      </c>
      <c r="E3966" s="27" t="s">
        <v>35</v>
      </c>
      <c r="F3966" s="27" t="s">
        <v>23</v>
      </c>
      <c r="G3966" s="27" t="s">
        <v>36</v>
      </c>
      <c r="H3966" s="27" t="s">
        <v>24</v>
      </c>
      <c r="I3966" s="28">
        <v>9600000</v>
      </c>
      <c r="J3966" s="28">
        <v>0</v>
      </c>
      <c r="K3966" s="28">
        <v>9600000</v>
      </c>
      <c r="L3966" s="29">
        <v>2.74</v>
      </c>
      <c r="M3966" s="29">
        <f>IFERROR(_xlfn.XLOOKUP($B3966,'Ownership Metrics'!$A:$A,'Ownership Metrics'!$B:$B),"")</f>
        <v>6.86</v>
      </c>
      <c r="N3966" s="28">
        <f>IFERROR(_xlfn.XLOOKUP($B3966,'Ownership Metrics'!$A:$A,'Ownership Metrics'!$C:$C),"")</f>
        <v>3538</v>
      </c>
      <c r="O3966" s="29">
        <f>IFERROR(_xlfn.XLOOKUP($B3966,'Ownership Metrics'!$A:$A,'Ownership Metrics'!$D:$D),"")</f>
        <v>57.14</v>
      </c>
      <c r="P3966" s="29">
        <f>IFERROR(_xlfn.XLOOKUP($B3966,'Ownership Metrics'!$A:$A,'Ownership Metrics'!$E:$E),"")</f>
        <v>77.650000000000006</v>
      </c>
      <c r="Q3966" s="30">
        <f>IFERROR(_xlfn.XLOOKUP($B3966,'Ownership Metrics'!$A:$A,'Ownership Metrics'!$F:$F),"")</f>
        <v>8</v>
      </c>
      <c r="R3966" s="30">
        <f>IFERROR(_xlfn.XLOOKUP($B3966,'Ownership Metrics'!$A:$A,'Ownership Metrics'!$G:$G),"")</f>
        <v>56</v>
      </c>
      <c r="S3966" s="27" t="str">
        <f>IFERROR(_xlfn.XLOOKUP($B3966,'Ownership Metrics'!$A:$A,'Ownership Metrics'!$H:$H),"")</f>
        <v>Mayoritas</v>
      </c>
      <c r="T3966" s="27" t="str">
        <f>IFERROR(_xlfn.XLOOKUP($B3966,'Ownership Metrics'!$A:$A,'Ownership Metrics'!$I:$I),"")</f>
        <v>Tinggi</v>
      </c>
      <c r="U3966" s="27">
        <f>IF(COUNTIFS($B$2:$B3966,$B3966,$D$2:$D3966,$D3966)=1,1,0)</f>
        <v>1</v>
      </c>
      <c r="V3966" s="27">
        <f t="shared" si="184"/>
        <v>2.74</v>
      </c>
      <c r="W3966" s="27">
        <f t="shared" si="185"/>
        <v>7</v>
      </c>
      <c r="X3966" s="27">
        <f t="shared" si="183"/>
        <v>2.7399996034000003</v>
      </c>
    </row>
    <row r="3967" spans="1:24" x14ac:dyDescent="0.25">
      <c r="A3967" s="26">
        <v>46265</v>
      </c>
      <c r="B3967" s="27" t="s">
        <v>10676</v>
      </c>
      <c r="C3967" s="27" t="s">
        <v>4241</v>
      </c>
      <c r="D3967" s="27" t="s">
        <v>4247</v>
      </c>
      <c r="E3967" s="27" t="s">
        <v>35</v>
      </c>
      <c r="F3967" s="27" t="s">
        <v>23</v>
      </c>
      <c r="G3967" s="27" t="s">
        <v>36</v>
      </c>
      <c r="H3967" s="27" t="s">
        <v>24</v>
      </c>
      <c r="I3967" s="28">
        <v>8728000</v>
      </c>
      <c r="J3967" s="28">
        <v>0</v>
      </c>
      <c r="K3967" s="28">
        <v>8728000</v>
      </c>
      <c r="L3967" s="29">
        <v>2.4900000000000002</v>
      </c>
      <c r="M3967" s="29">
        <f>IFERROR(_xlfn.XLOOKUP($B3967,'Ownership Metrics'!$A:$A,'Ownership Metrics'!$B:$B),"")</f>
        <v>6.86</v>
      </c>
      <c r="N3967" s="28">
        <f>IFERROR(_xlfn.XLOOKUP($B3967,'Ownership Metrics'!$A:$A,'Ownership Metrics'!$C:$C),"")</f>
        <v>3538</v>
      </c>
      <c r="O3967" s="29">
        <f>IFERROR(_xlfn.XLOOKUP($B3967,'Ownership Metrics'!$A:$A,'Ownership Metrics'!$D:$D),"")</f>
        <v>57.14</v>
      </c>
      <c r="P3967" s="29">
        <f>IFERROR(_xlfn.XLOOKUP($B3967,'Ownership Metrics'!$A:$A,'Ownership Metrics'!$E:$E),"")</f>
        <v>77.650000000000006</v>
      </c>
      <c r="Q3967" s="30">
        <f>IFERROR(_xlfn.XLOOKUP($B3967,'Ownership Metrics'!$A:$A,'Ownership Metrics'!$F:$F),"")</f>
        <v>8</v>
      </c>
      <c r="R3967" s="30">
        <f>IFERROR(_xlfn.XLOOKUP($B3967,'Ownership Metrics'!$A:$A,'Ownership Metrics'!$G:$G),"")</f>
        <v>56</v>
      </c>
      <c r="S3967" s="27" t="str">
        <f>IFERROR(_xlfn.XLOOKUP($B3967,'Ownership Metrics'!$A:$A,'Ownership Metrics'!$H:$H),"")</f>
        <v>Mayoritas</v>
      </c>
      <c r="T3967" s="27" t="str">
        <f>IFERROR(_xlfn.XLOOKUP($B3967,'Ownership Metrics'!$A:$A,'Ownership Metrics'!$I:$I),"")</f>
        <v>Tinggi</v>
      </c>
      <c r="U3967" s="27">
        <f>IF(COUNTIFS($B$2:$B3967,$B3967,$D$2:$D3967,$D3967)=1,1,0)</f>
        <v>1</v>
      </c>
      <c r="V3967" s="27">
        <f t="shared" si="184"/>
        <v>2.4900000000000002</v>
      </c>
      <c r="W3967" s="27">
        <f t="shared" si="185"/>
        <v>8</v>
      </c>
      <c r="X3967" s="27">
        <f t="shared" si="183"/>
        <v>2.4899996033000003</v>
      </c>
    </row>
    <row r="3968" spans="1:24" x14ac:dyDescent="0.25">
      <c r="A3968" s="26">
        <v>46265</v>
      </c>
      <c r="B3968" s="27" t="s">
        <v>10677</v>
      </c>
      <c r="C3968" s="27" t="s">
        <v>4249</v>
      </c>
      <c r="D3968" s="27" t="s">
        <v>4250</v>
      </c>
      <c r="E3968" s="27" t="s">
        <v>22</v>
      </c>
      <c r="F3968" s="27" t="s">
        <v>23</v>
      </c>
      <c r="G3968" s="27"/>
      <c r="H3968" s="27" t="s">
        <v>24</v>
      </c>
      <c r="I3968" s="28">
        <v>0</v>
      </c>
      <c r="J3968" s="28">
        <v>4058425010</v>
      </c>
      <c r="K3968" s="28">
        <v>4058425010</v>
      </c>
      <c r="L3968" s="29">
        <v>59.51</v>
      </c>
      <c r="M3968" s="29">
        <f>IFERROR(_xlfn.XLOOKUP($B3968,'Ownership Metrics'!$A:$A,'Ownership Metrics'!$B:$B),"")</f>
        <v>26.69</v>
      </c>
      <c r="N3968" s="28">
        <f>IFERROR(_xlfn.XLOOKUP($B3968,'Ownership Metrics'!$A:$A,'Ownership Metrics'!$C:$C),"")</f>
        <v>3595</v>
      </c>
      <c r="O3968" s="29">
        <f>IFERROR(_xlfn.XLOOKUP($B3968,'Ownership Metrics'!$A:$A,'Ownership Metrics'!$D:$D),"")</f>
        <v>59.51</v>
      </c>
      <c r="P3968" s="29">
        <f>IFERROR(_xlfn.XLOOKUP($B3968,'Ownership Metrics'!$A:$A,'Ownership Metrics'!$E:$E),"")</f>
        <v>68.47</v>
      </c>
      <c r="Q3968" s="30">
        <f>IFERROR(_xlfn.XLOOKUP($B3968,'Ownership Metrics'!$A:$A,'Ownership Metrics'!$F:$F),"")</f>
        <v>5</v>
      </c>
      <c r="R3968" s="30">
        <f>IFERROR(_xlfn.XLOOKUP($B3968,'Ownership Metrics'!$A:$A,'Ownership Metrics'!$G:$G),"")</f>
        <v>56</v>
      </c>
      <c r="S3968" s="27" t="str">
        <f>IFERROR(_xlfn.XLOOKUP($B3968,'Ownership Metrics'!$A:$A,'Ownership Metrics'!$H:$H),"")</f>
        <v>Mayoritas</v>
      </c>
      <c r="T3968" s="27" t="str">
        <f>IFERROR(_xlfn.XLOOKUP($B3968,'Ownership Metrics'!$A:$A,'Ownership Metrics'!$I:$I),"")</f>
        <v>Tinggi</v>
      </c>
      <c r="U3968" s="27">
        <f>IF(COUNTIFS($B$2:$B3968,$B3968,$D$2:$D3968,$D3968)=1,1,0)</f>
        <v>1</v>
      </c>
      <c r="V3968" s="27">
        <f t="shared" si="184"/>
        <v>59.51</v>
      </c>
      <c r="W3968" s="27">
        <f t="shared" si="185"/>
        <v>1</v>
      </c>
      <c r="X3968" s="27">
        <f t="shared" si="183"/>
        <v>59.509999603200001</v>
      </c>
    </row>
    <row r="3969" spans="1:24" x14ac:dyDescent="0.25">
      <c r="A3969" s="26">
        <v>46265</v>
      </c>
      <c r="B3969" s="27" t="s">
        <v>10677</v>
      </c>
      <c r="C3969" s="27" t="s">
        <v>4249</v>
      </c>
      <c r="D3969" s="27" t="s">
        <v>75</v>
      </c>
      <c r="E3969" s="27" t="s">
        <v>35</v>
      </c>
      <c r="F3969" s="27" t="s">
        <v>23</v>
      </c>
      <c r="G3969" s="27" t="s">
        <v>36</v>
      </c>
      <c r="H3969" s="27" t="s">
        <v>24</v>
      </c>
      <c r="I3969" s="28">
        <v>97255100</v>
      </c>
      <c r="J3969" s="28">
        <v>0</v>
      </c>
      <c r="K3969" s="28">
        <v>97255100</v>
      </c>
      <c r="L3969" s="29">
        <v>1.43</v>
      </c>
      <c r="M3969" s="29">
        <f>IFERROR(_xlfn.XLOOKUP($B3969,'Ownership Metrics'!$A:$A,'Ownership Metrics'!$B:$B),"")</f>
        <v>26.69</v>
      </c>
      <c r="N3969" s="28">
        <f>IFERROR(_xlfn.XLOOKUP($B3969,'Ownership Metrics'!$A:$A,'Ownership Metrics'!$C:$C),"")</f>
        <v>3595</v>
      </c>
      <c r="O3969" s="29">
        <f>IFERROR(_xlfn.XLOOKUP($B3969,'Ownership Metrics'!$A:$A,'Ownership Metrics'!$D:$D),"")</f>
        <v>59.51</v>
      </c>
      <c r="P3969" s="29">
        <f>IFERROR(_xlfn.XLOOKUP($B3969,'Ownership Metrics'!$A:$A,'Ownership Metrics'!$E:$E),"")</f>
        <v>68.47</v>
      </c>
      <c r="Q3969" s="30">
        <f>IFERROR(_xlfn.XLOOKUP($B3969,'Ownership Metrics'!$A:$A,'Ownership Metrics'!$F:$F),"")</f>
        <v>5</v>
      </c>
      <c r="R3969" s="30">
        <f>IFERROR(_xlfn.XLOOKUP($B3969,'Ownership Metrics'!$A:$A,'Ownership Metrics'!$G:$G),"")</f>
        <v>56</v>
      </c>
      <c r="S3969" s="27" t="str">
        <f>IFERROR(_xlfn.XLOOKUP($B3969,'Ownership Metrics'!$A:$A,'Ownership Metrics'!$H:$H),"")</f>
        <v>Mayoritas</v>
      </c>
      <c r="T3969" s="27" t="str">
        <f>IFERROR(_xlfn.XLOOKUP($B3969,'Ownership Metrics'!$A:$A,'Ownership Metrics'!$I:$I),"")</f>
        <v>Tinggi</v>
      </c>
      <c r="U3969" s="27">
        <f>IF(COUNTIFS($B$2:$B3969,$B3969,$D$2:$D3969,$D3969)=1,1,0)</f>
        <v>1</v>
      </c>
      <c r="V3969" s="27">
        <f t="shared" si="184"/>
        <v>1.43</v>
      </c>
      <c r="W3969" s="27">
        <f t="shared" si="185"/>
        <v>5</v>
      </c>
      <c r="X3969" s="27">
        <f t="shared" si="183"/>
        <v>1.4299996031</v>
      </c>
    </row>
    <row r="3970" spans="1:24" x14ac:dyDescent="0.25">
      <c r="A3970" s="26">
        <v>46265</v>
      </c>
      <c r="B3970" s="27" t="s">
        <v>10677</v>
      </c>
      <c r="C3970" s="27" t="s">
        <v>4249</v>
      </c>
      <c r="D3970" s="27" t="s">
        <v>952</v>
      </c>
      <c r="E3970" s="27" t="s">
        <v>35</v>
      </c>
      <c r="F3970" s="27" t="s">
        <v>23</v>
      </c>
      <c r="G3970" s="27" t="s">
        <v>36</v>
      </c>
      <c r="H3970" s="27" t="s">
        <v>24</v>
      </c>
      <c r="I3970" s="28">
        <v>310000000</v>
      </c>
      <c r="J3970" s="28">
        <v>0</v>
      </c>
      <c r="K3970" s="28">
        <v>310000000</v>
      </c>
      <c r="L3970" s="29">
        <v>4.55</v>
      </c>
      <c r="M3970" s="29">
        <f>IFERROR(_xlfn.XLOOKUP($B3970,'Ownership Metrics'!$A:$A,'Ownership Metrics'!$B:$B),"")</f>
        <v>26.69</v>
      </c>
      <c r="N3970" s="28">
        <f>IFERROR(_xlfn.XLOOKUP($B3970,'Ownership Metrics'!$A:$A,'Ownership Metrics'!$C:$C),"")</f>
        <v>3595</v>
      </c>
      <c r="O3970" s="29">
        <f>IFERROR(_xlfn.XLOOKUP($B3970,'Ownership Metrics'!$A:$A,'Ownership Metrics'!$D:$D),"")</f>
        <v>59.51</v>
      </c>
      <c r="P3970" s="29">
        <f>IFERROR(_xlfn.XLOOKUP($B3970,'Ownership Metrics'!$A:$A,'Ownership Metrics'!$E:$E),"")</f>
        <v>68.47</v>
      </c>
      <c r="Q3970" s="30">
        <f>IFERROR(_xlfn.XLOOKUP($B3970,'Ownership Metrics'!$A:$A,'Ownership Metrics'!$F:$F),"")</f>
        <v>5</v>
      </c>
      <c r="R3970" s="30">
        <f>IFERROR(_xlfn.XLOOKUP($B3970,'Ownership Metrics'!$A:$A,'Ownership Metrics'!$G:$G),"")</f>
        <v>56</v>
      </c>
      <c r="S3970" s="27" t="str">
        <f>IFERROR(_xlfn.XLOOKUP($B3970,'Ownership Metrics'!$A:$A,'Ownership Metrics'!$H:$H),"")</f>
        <v>Mayoritas</v>
      </c>
      <c r="T3970" s="27" t="str">
        <f>IFERROR(_xlfn.XLOOKUP($B3970,'Ownership Metrics'!$A:$A,'Ownership Metrics'!$I:$I),"")</f>
        <v>Tinggi</v>
      </c>
      <c r="U3970" s="27">
        <f>IF(COUNTIFS($B$2:$B3970,$B3970,$D$2:$D3970,$D3970)=1,1,0)</f>
        <v>1</v>
      </c>
      <c r="V3970" s="27">
        <f t="shared" si="184"/>
        <v>4.55</v>
      </c>
      <c r="W3970" s="27">
        <f t="shared" si="185"/>
        <v>2</v>
      </c>
      <c r="X3970" s="27">
        <f t="shared" ref="X3970:X4033" si="186">$V3970-(ROW()*0.0000000001)</f>
        <v>4.5499996029999998</v>
      </c>
    </row>
    <row r="3971" spans="1:24" x14ac:dyDescent="0.25">
      <c r="A3971" s="26">
        <v>46265</v>
      </c>
      <c r="B3971" s="27" t="s">
        <v>10677</v>
      </c>
      <c r="C3971" s="27" t="s">
        <v>4249</v>
      </c>
      <c r="D3971" s="27" t="s">
        <v>43</v>
      </c>
      <c r="E3971" s="27" t="s">
        <v>44</v>
      </c>
      <c r="F3971" s="27" t="s">
        <v>23</v>
      </c>
      <c r="G3971" s="27"/>
      <c r="H3971" s="27" t="s">
        <v>24</v>
      </c>
      <c r="I3971" s="28">
        <v>300492400</v>
      </c>
      <c r="J3971" s="28">
        <v>0</v>
      </c>
      <c r="K3971" s="28">
        <v>300492400</v>
      </c>
      <c r="L3971" s="29">
        <v>4.41</v>
      </c>
      <c r="M3971" s="29">
        <f>IFERROR(_xlfn.XLOOKUP($B3971,'Ownership Metrics'!$A:$A,'Ownership Metrics'!$B:$B),"")</f>
        <v>26.69</v>
      </c>
      <c r="N3971" s="28">
        <f>IFERROR(_xlfn.XLOOKUP($B3971,'Ownership Metrics'!$A:$A,'Ownership Metrics'!$C:$C),"")</f>
        <v>3595</v>
      </c>
      <c r="O3971" s="29">
        <f>IFERROR(_xlfn.XLOOKUP($B3971,'Ownership Metrics'!$A:$A,'Ownership Metrics'!$D:$D),"")</f>
        <v>59.51</v>
      </c>
      <c r="P3971" s="29">
        <f>IFERROR(_xlfn.XLOOKUP($B3971,'Ownership Metrics'!$A:$A,'Ownership Metrics'!$E:$E),"")</f>
        <v>68.47</v>
      </c>
      <c r="Q3971" s="30">
        <f>IFERROR(_xlfn.XLOOKUP($B3971,'Ownership Metrics'!$A:$A,'Ownership Metrics'!$F:$F),"")</f>
        <v>5</v>
      </c>
      <c r="R3971" s="30">
        <f>IFERROR(_xlfn.XLOOKUP($B3971,'Ownership Metrics'!$A:$A,'Ownership Metrics'!$G:$G),"")</f>
        <v>56</v>
      </c>
      <c r="S3971" s="27" t="str">
        <f>IFERROR(_xlfn.XLOOKUP($B3971,'Ownership Metrics'!$A:$A,'Ownership Metrics'!$H:$H),"")</f>
        <v>Mayoritas</v>
      </c>
      <c r="T3971" s="27" t="str">
        <f>IFERROR(_xlfn.XLOOKUP($B3971,'Ownership Metrics'!$A:$A,'Ownership Metrics'!$I:$I),"")</f>
        <v>Tinggi</v>
      </c>
      <c r="U3971" s="27">
        <f>IF(COUNTIFS($B$2:$B3971,$B3971,$D$2:$D3971,$D3971)=1,1,0)</f>
        <v>1</v>
      </c>
      <c r="V3971" s="27">
        <f t="shared" ref="V3971:V4034" si="187">SUMIFS($L$2:$L$10000,$B$2:$B$10000,$B3971,$D$2:$D$10000,$D3971)</f>
        <v>4.41</v>
      </c>
      <c r="W3971" s="27">
        <f t="shared" ref="W3971:W4034" si="188">COUNTIFS($B$2:$B$10000,$B3971,$U$2:$U$10000,1,$X$2:$X$10000,"&gt;"&amp;$X3971)+1</f>
        <v>3</v>
      </c>
      <c r="X3971" s="27">
        <f t="shared" si="186"/>
        <v>4.4099996029000001</v>
      </c>
    </row>
    <row r="3972" spans="1:24" x14ac:dyDescent="0.25">
      <c r="A3972" s="26">
        <v>46265</v>
      </c>
      <c r="B3972" s="27" t="s">
        <v>10677</v>
      </c>
      <c r="C3972" s="27" t="s">
        <v>4249</v>
      </c>
      <c r="D3972" s="27" t="s">
        <v>953</v>
      </c>
      <c r="E3972" s="27" t="s">
        <v>98</v>
      </c>
      <c r="F3972" s="27" t="s">
        <v>23</v>
      </c>
      <c r="G3972" s="27"/>
      <c r="H3972" s="27" t="s">
        <v>24</v>
      </c>
      <c r="I3972" s="28">
        <v>232574500</v>
      </c>
      <c r="J3972" s="28">
        <v>0</v>
      </c>
      <c r="K3972" s="28">
        <v>232574500</v>
      </c>
      <c r="L3972" s="29">
        <v>3.41</v>
      </c>
      <c r="M3972" s="29">
        <f>IFERROR(_xlfn.XLOOKUP($B3972,'Ownership Metrics'!$A:$A,'Ownership Metrics'!$B:$B),"")</f>
        <v>26.69</v>
      </c>
      <c r="N3972" s="28">
        <f>IFERROR(_xlfn.XLOOKUP($B3972,'Ownership Metrics'!$A:$A,'Ownership Metrics'!$C:$C),"")</f>
        <v>3595</v>
      </c>
      <c r="O3972" s="29">
        <f>IFERROR(_xlfn.XLOOKUP($B3972,'Ownership Metrics'!$A:$A,'Ownership Metrics'!$D:$D),"")</f>
        <v>59.51</v>
      </c>
      <c r="P3972" s="29">
        <f>IFERROR(_xlfn.XLOOKUP($B3972,'Ownership Metrics'!$A:$A,'Ownership Metrics'!$E:$E),"")</f>
        <v>68.47</v>
      </c>
      <c r="Q3972" s="30">
        <f>IFERROR(_xlfn.XLOOKUP($B3972,'Ownership Metrics'!$A:$A,'Ownership Metrics'!$F:$F),"")</f>
        <v>5</v>
      </c>
      <c r="R3972" s="30">
        <f>IFERROR(_xlfn.XLOOKUP($B3972,'Ownership Metrics'!$A:$A,'Ownership Metrics'!$G:$G),"")</f>
        <v>56</v>
      </c>
      <c r="S3972" s="27" t="str">
        <f>IFERROR(_xlfn.XLOOKUP($B3972,'Ownership Metrics'!$A:$A,'Ownership Metrics'!$H:$H),"")</f>
        <v>Mayoritas</v>
      </c>
      <c r="T3972" s="27" t="str">
        <f>IFERROR(_xlfn.XLOOKUP($B3972,'Ownership Metrics'!$A:$A,'Ownership Metrics'!$I:$I),"")</f>
        <v>Tinggi</v>
      </c>
      <c r="U3972" s="27">
        <f>IF(COUNTIFS($B$2:$B3972,$B3972,$D$2:$D3972,$D3972)=1,1,0)</f>
        <v>1</v>
      </c>
      <c r="V3972" s="27">
        <f t="shared" si="187"/>
        <v>3.41</v>
      </c>
      <c r="W3972" s="27">
        <f t="shared" si="188"/>
        <v>4</v>
      </c>
      <c r="X3972" s="27">
        <f t="shared" si="186"/>
        <v>3.4099996028000001</v>
      </c>
    </row>
    <row r="3973" spans="1:24" x14ac:dyDescent="0.25">
      <c r="A3973" s="26">
        <v>46265</v>
      </c>
      <c r="B3973" s="27" t="s">
        <v>10678</v>
      </c>
      <c r="C3973" s="27" t="s">
        <v>4252</v>
      </c>
      <c r="D3973" s="27" t="s">
        <v>4253</v>
      </c>
      <c r="E3973" s="27" t="s">
        <v>22</v>
      </c>
      <c r="F3973" s="27" t="s">
        <v>23</v>
      </c>
      <c r="G3973" s="27"/>
      <c r="H3973" s="27" t="s">
        <v>24</v>
      </c>
      <c r="I3973" s="28">
        <v>95311200</v>
      </c>
      <c r="J3973" s="28">
        <v>0</v>
      </c>
      <c r="K3973" s="28">
        <v>95311200</v>
      </c>
      <c r="L3973" s="29">
        <v>6.11</v>
      </c>
      <c r="M3973" s="29">
        <f>IFERROR(_xlfn.XLOOKUP($B3973,'Ownership Metrics'!$A:$A,'Ownership Metrics'!$B:$B),"")</f>
        <v>10.33</v>
      </c>
      <c r="N3973" s="28">
        <f>IFERROR(_xlfn.XLOOKUP($B3973,'Ownership Metrics'!$A:$A,'Ownership Metrics'!$C:$C),"")</f>
        <v>3321</v>
      </c>
      <c r="O3973" s="29">
        <f>IFERROR(_xlfn.XLOOKUP($B3973,'Ownership Metrics'!$A:$A,'Ownership Metrics'!$D:$D),"")</f>
        <v>56.59</v>
      </c>
      <c r="P3973" s="29">
        <f>IFERROR(_xlfn.XLOOKUP($B3973,'Ownership Metrics'!$A:$A,'Ownership Metrics'!$E:$E),"")</f>
        <v>67.5</v>
      </c>
      <c r="Q3973" s="30">
        <f>IFERROR(_xlfn.XLOOKUP($B3973,'Ownership Metrics'!$A:$A,'Ownership Metrics'!$F:$F),"")</f>
        <v>12</v>
      </c>
      <c r="R3973" s="30">
        <f>IFERROR(_xlfn.XLOOKUP($B3973,'Ownership Metrics'!$A:$A,'Ownership Metrics'!$G:$G),"")</f>
        <v>47</v>
      </c>
      <c r="S3973" s="27" t="str">
        <f>IFERROR(_xlfn.XLOOKUP($B3973,'Ownership Metrics'!$A:$A,'Ownership Metrics'!$H:$H),"")</f>
        <v>Mayoritas</v>
      </c>
      <c r="T3973" s="27" t="str">
        <f>IFERROR(_xlfn.XLOOKUP($B3973,'Ownership Metrics'!$A:$A,'Ownership Metrics'!$I:$I),"")</f>
        <v>Sedang</v>
      </c>
      <c r="U3973" s="27">
        <f>IF(COUNTIFS($B$2:$B3973,$B3973,$D$2:$D3973,$D3973)=1,1,0)</f>
        <v>1</v>
      </c>
      <c r="V3973" s="27">
        <f t="shared" si="187"/>
        <v>6.11</v>
      </c>
      <c r="W3973" s="27">
        <f t="shared" si="188"/>
        <v>2</v>
      </c>
      <c r="X3973" s="27">
        <f t="shared" si="186"/>
        <v>6.1099996027000003</v>
      </c>
    </row>
    <row r="3974" spans="1:24" x14ac:dyDescent="0.25">
      <c r="A3974" s="26">
        <v>46265</v>
      </c>
      <c r="B3974" s="27" t="s">
        <v>10678</v>
      </c>
      <c r="C3974" s="27" t="s">
        <v>4252</v>
      </c>
      <c r="D3974" s="27" t="s">
        <v>4254</v>
      </c>
      <c r="E3974" s="27" t="s">
        <v>74</v>
      </c>
      <c r="F3974" s="27" t="s">
        <v>23</v>
      </c>
      <c r="G3974" s="27"/>
      <c r="H3974" s="27" t="s">
        <v>24</v>
      </c>
      <c r="I3974" s="28">
        <v>300000000</v>
      </c>
      <c r="J3974" s="28">
        <v>582864000</v>
      </c>
      <c r="K3974" s="28">
        <v>882864000</v>
      </c>
      <c r="L3974" s="29">
        <v>56.59</v>
      </c>
      <c r="M3974" s="29">
        <f>IFERROR(_xlfn.XLOOKUP($B3974,'Ownership Metrics'!$A:$A,'Ownership Metrics'!$B:$B),"")</f>
        <v>10.33</v>
      </c>
      <c r="N3974" s="28">
        <f>IFERROR(_xlfn.XLOOKUP($B3974,'Ownership Metrics'!$A:$A,'Ownership Metrics'!$C:$C),"")</f>
        <v>3321</v>
      </c>
      <c r="O3974" s="29">
        <f>IFERROR(_xlfn.XLOOKUP($B3974,'Ownership Metrics'!$A:$A,'Ownership Metrics'!$D:$D),"")</f>
        <v>56.59</v>
      </c>
      <c r="P3974" s="29">
        <f>IFERROR(_xlfn.XLOOKUP($B3974,'Ownership Metrics'!$A:$A,'Ownership Metrics'!$E:$E),"")</f>
        <v>67.5</v>
      </c>
      <c r="Q3974" s="30">
        <f>IFERROR(_xlfn.XLOOKUP($B3974,'Ownership Metrics'!$A:$A,'Ownership Metrics'!$F:$F),"")</f>
        <v>12</v>
      </c>
      <c r="R3974" s="30">
        <f>IFERROR(_xlfn.XLOOKUP($B3974,'Ownership Metrics'!$A:$A,'Ownership Metrics'!$G:$G),"")</f>
        <v>47</v>
      </c>
      <c r="S3974" s="27" t="str">
        <f>IFERROR(_xlfn.XLOOKUP($B3974,'Ownership Metrics'!$A:$A,'Ownership Metrics'!$H:$H),"")</f>
        <v>Mayoritas</v>
      </c>
      <c r="T3974" s="27" t="str">
        <f>IFERROR(_xlfn.XLOOKUP($B3974,'Ownership Metrics'!$A:$A,'Ownership Metrics'!$I:$I),"")</f>
        <v>Sedang</v>
      </c>
      <c r="U3974" s="27">
        <f>IF(COUNTIFS($B$2:$B3974,$B3974,$D$2:$D3974,$D3974)=1,1,0)</f>
        <v>1</v>
      </c>
      <c r="V3974" s="27">
        <f t="shared" si="187"/>
        <v>56.59</v>
      </c>
      <c r="W3974" s="27">
        <f t="shared" si="188"/>
        <v>1</v>
      </c>
      <c r="X3974" s="27">
        <f t="shared" si="186"/>
        <v>56.589999602600003</v>
      </c>
    </row>
    <row r="3975" spans="1:24" x14ac:dyDescent="0.25">
      <c r="A3975" s="26">
        <v>46265</v>
      </c>
      <c r="B3975" s="27" t="s">
        <v>10678</v>
      </c>
      <c r="C3975" s="27" t="s">
        <v>4252</v>
      </c>
      <c r="D3975" s="27" t="s">
        <v>4255</v>
      </c>
      <c r="E3975" s="27" t="s">
        <v>22</v>
      </c>
      <c r="F3975" s="27" t="s">
        <v>23</v>
      </c>
      <c r="G3975" s="27"/>
      <c r="H3975" s="27" t="s">
        <v>24</v>
      </c>
      <c r="I3975" s="28">
        <v>48071600</v>
      </c>
      <c r="J3975" s="28">
        <v>0</v>
      </c>
      <c r="K3975" s="28">
        <v>48071600</v>
      </c>
      <c r="L3975" s="29">
        <v>3.08</v>
      </c>
      <c r="M3975" s="29">
        <f>IFERROR(_xlfn.XLOOKUP($B3975,'Ownership Metrics'!$A:$A,'Ownership Metrics'!$B:$B),"")</f>
        <v>10.33</v>
      </c>
      <c r="N3975" s="28">
        <f>IFERROR(_xlfn.XLOOKUP($B3975,'Ownership Metrics'!$A:$A,'Ownership Metrics'!$C:$C),"")</f>
        <v>3321</v>
      </c>
      <c r="O3975" s="29">
        <f>IFERROR(_xlfn.XLOOKUP($B3975,'Ownership Metrics'!$A:$A,'Ownership Metrics'!$D:$D),"")</f>
        <v>56.59</v>
      </c>
      <c r="P3975" s="29">
        <f>IFERROR(_xlfn.XLOOKUP($B3975,'Ownership Metrics'!$A:$A,'Ownership Metrics'!$E:$E),"")</f>
        <v>67.5</v>
      </c>
      <c r="Q3975" s="30">
        <f>IFERROR(_xlfn.XLOOKUP($B3975,'Ownership Metrics'!$A:$A,'Ownership Metrics'!$F:$F),"")</f>
        <v>12</v>
      </c>
      <c r="R3975" s="30">
        <f>IFERROR(_xlfn.XLOOKUP($B3975,'Ownership Metrics'!$A:$A,'Ownership Metrics'!$G:$G),"")</f>
        <v>47</v>
      </c>
      <c r="S3975" s="27" t="str">
        <f>IFERROR(_xlfn.XLOOKUP($B3975,'Ownership Metrics'!$A:$A,'Ownership Metrics'!$H:$H),"")</f>
        <v>Mayoritas</v>
      </c>
      <c r="T3975" s="27" t="str">
        <f>IFERROR(_xlfn.XLOOKUP($B3975,'Ownership Metrics'!$A:$A,'Ownership Metrics'!$I:$I),"")</f>
        <v>Sedang</v>
      </c>
      <c r="U3975" s="27">
        <f>IF(COUNTIFS($B$2:$B3975,$B3975,$D$2:$D3975,$D3975)=1,1,0)</f>
        <v>1</v>
      </c>
      <c r="V3975" s="27">
        <f t="shared" si="187"/>
        <v>3.08</v>
      </c>
      <c r="W3975" s="27">
        <f t="shared" si="188"/>
        <v>5</v>
      </c>
      <c r="X3975" s="27">
        <f t="shared" si="186"/>
        <v>3.0799996025</v>
      </c>
    </row>
    <row r="3976" spans="1:24" x14ac:dyDescent="0.25">
      <c r="A3976" s="26">
        <v>46265</v>
      </c>
      <c r="B3976" s="27" t="s">
        <v>10678</v>
      </c>
      <c r="C3976" s="27" t="s">
        <v>4252</v>
      </c>
      <c r="D3976" s="27" t="s">
        <v>4256</v>
      </c>
      <c r="E3976" s="27" t="s">
        <v>22</v>
      </c>
      <c r="F3976" s="27" t="s">
        <v>23</v>
      </c>
      <c r="G3976" s="27"/>
      <c r="H3976" s="27" t="s">
        <v>24</v>
      </c>
      <c r="I3976" s="28">
        <v>49195400</v>
      </c>
      <c r="J3976" s="28">
        <v>0</v>
      </c>
      <c r="K3976" s="28">
        <v>49195400</v>
      </c>
      <c r="L3976" s="29">
        <v>3.15</v>
      </c>
      <c r="M3976" s="29">
        <f>IFERROR(_xlfn.XLOOKUP($B3976,'Ownership Metrics'!$A:$A,'Ownership Metrics'!$B:$B),"")</f>
        <v>10.33</v>
      </c>
      <c r="N3976" s="28">
        <f>IFERROR(_xlfn.XLOOKUP($B3976,'Ownership Metrics'!$A:$A,'Ownership Metrics'!$C:$C),"")</f>
        <v>3321</v>
      </c>
      <c r="O3976" s="29">
        <f>IFERROR(_xlfn.XLOOKUP($B3976,'Ownership Metrics'!$A:$A,'Ownership Metrics'!$D:$D),"")</f>
        <v>56.59</v>
      </c>
      <c r="P3976" s="29">
        <f>IFERROR(_xlfn.XLOOKUP($B3976,'Ownership Metrics'!$A:$A,'Ownership Metrics'!$E:$E),"")</f>
        <v>67.5</v>
      </c>
      <c r="Q3976" s="30">
        <f>IFERROR(_xlfn.XLOOKUP($B3976,'Ownership Metrics'!$A:$A,'Ownership Metrics'!$F:$F),"")</f>
        <v>12</v>
      </c>
      <c r="R3976" s="30">
        <f>IFERROR(_xlfn.XLOOKUP($B3976,'Ownership Metrics'!$A:$A,'Ownership Metrics'!$G:$G),"")</f>
        <v>47</v>
      </c>
      <c r="S3976" s="27" t="str">
        <f>IFERROR(_xlfn.XLOOKUP($B3976,'Ownership Metrics'!$A:$A,'Ownership Metrics'!$H:$H),"")</f>
        <v>Mayoritas</v>
      </c>
      <c r="T3976" s="27" t="str">
        <f>IFERROR(_xlfn.XLOOKUP($B3976,'Ownership Metrics'!$A:$A,'Ownership Metrics'!$I:$I),"")</f>
        <v>Sedang</v>
      </c>
      <c r="U3976" s="27">
        <f>IF(COUNTIFS($B$2:$B3976,$B3976,$D$2:$D3976,$D3976)=1,1,0)</f>
        <v>1</v>
      </c>
      <c r="V3976" s="27">
        <f t="shared" si="187"/>
        <v>3.15</v>
      </c>
      <c r="W3976" s="27">
        <f t="shared" si="188"/>
        <v>4</v>
      </c>
      <c r="X3976" s="27">
        <f t="shared" si="186"/>
        <v>3.1499996023999999</v>
      </c>
    </row>
    <row r="3977" spans="1:24" x14ac:dyDescent="0.25">
      <c r="A3977" s="26">
        <v>46265</v>
      </c>
      <c r="B3977" s="27" t="s">
        <v>10678</v>
      </c>
      <c r="C3977" s="27" t="s">
        <v>4252</v>
      </c>
      <c r="D3977" s="27" t="s">
        <v>4257</v>
      </c>
      <c r="E3977" s="27" t="s">
        <v>22</v>
      </c>
      <c r="F3977" s="27" t="s">
        <v>32</v>
      </c>
      <c r="G3977" s="27"/>
      <c r="H3977" s="27" t="s">
        <v>64</v>
      </c>
      <c r="I3977" s="28">
        <v>43800000</v>
      </c>
      <c r="J3977" s="28">
        <v>0</v>
      </c>
      <c r="K3977" s="28">
        <v>43800000</v>
      </c>
      <c r="L3977" s="29">
        <v>2.81</v>
      </c>
      <c r="M3977" s="29">
        <f>IFERROR(_xlfn.XLOOKUP($B3977,'Ownership Metrics'!$A:$A,'Ownership Metrics'!$B:$B),"")</f>
        <v>10.33</v>
      </c>
      <c r="N3977" s="28">
        <f>IFERROR(_xlfn.XLOOKUP($B3977,'Ownership Metrics'!$A:$A,'Ownership Metrics'!$C:$C),"")</f>
        <v>3321</v>
      </c>
      <c r="O3977" s="29">
        <f>IFERROR(_xlfn.XLOOKUP($B3977,'Ownership Metrics'!$A:$A,'Ownership Metrics'!$D:$D),"")</f>
        <v>56.59</v>
      </c>
      <c r="P3977" s="29">
        <f>IFERROR(_xlfn.XLOOKUP($B3977,'Ownership Metrics'!$A:$A,'Ownership Metrics'!$E:$E),"")</f>
        <v>67.5</v>
      </c>
      <c r="Q3977" s="30">
        <f>IFERROR(_xlfn.XLOOKUP($B3977,'Ownership Metrics'!$A:$A,'Ownership Metrics'!$F:$F),"")</f>
        <v>12</v>
      </c>
      <c r="R3977" s="30">
        <f>IFERROR(_xlfn.XLOOKUP($B3977,'Ownership Metrics'!$A:$A,'Ownership Metrics'!$G:$G),"")</f>
        <v>47</v>
      </c>
      <c r="S3977" s="27" t="str">
        <f>IFERROR(_xlfn.XLOOKUP($B3977,'Ownership Metrics'!$A:$A,'Ownership Metrics'!$H:$H),"")</f>
        <v>Mayoritas</v>
      </c>
      <c r="T3977" s="27" t="str">
        <f>IFERROR(_xlfn.XLOOKUP($B3977,'Ownership Metrics'!$A:$A,'Ownership Metrics'!$I:$I),"")</f>
        <v>Sedang</v>
      </c>
      <c r="U3977" s="27">
        <f>IF(COUNTIFS($B$2:$B3977,$B3977,$D$2:$D3977,$D3977)=1,1,0)</f>
        <v>1</v>
      </c>
      <c r="V3977" s="27">
        <f t="shared" si="187"/>
        <v>2.81</v>
      </c>
      <c r="W3977" s="27">
        <f t="shared" si="188"/>
        <v>6</v>
      </c>
      <c r="X3977" s="27">
        <f t="shared" si="186"/>
        <v>2.8099996023</v>
      </c>
    </row>
    <row r="3978" spans="1:24" x14ac:dyDescent="0.25">
      <c r="A3978" s="26">
        <v>46265</v>
      </c>
      <c r="B3978" s="27" t="s">
        <v>10678</v>
      </c>
      <c r="C3978" s="27" t="s">
        <v>4252</v>
      </c>
      <c r="D3978" s="27" t="s">
        <v>4258</v>
      </c>
      <c r="E3978" s="27" t="s">
        <v>83</v>
      </c>
      <c r="F3978" s="27" t="s">
        <v>32</v>
      </c>
      <c r="G3978" s="27"/>
      <c r="H3978" s="27" t="s">
        <v>64</v>
      </c>
      <c r="I3978" s="28">
        <v>43808000</v>
      </c>
      <c r="J3978" s="28">
        <v>0</v>
      </c>
      <c r="K3978" s="28">
        <v>43808000</v>
      </c>
      <c r="L3978" s="29">
        <v>2.81</v>
      </c>
      <c r="M3978" s="29">
        <f>IFERROR(_xlfn.XLOOKUP($B3978,'Ownership Metrics'!$A:$A,'Ownership Metrics'!$B:$B),"")</f>
        <v>10.33</v>
      </c>
      <c r="N3978" s="28">
        <f>IFERROR(_xlfn.XLOOKUP($B3978,'Ownership Metrics'!$A:$A,'Ownership Metrics'!$C:$C),"")</f>
        <v>3321</v>
      </c>
      <c r="O3978" s="29">
        <f>IFERROR(_xlfn.XLOOKUP($B3978,'Ownership Metrics'!$A:$A,'Ownership Metrics'!$D:$D),"")</f>
        <v>56.59</v>
      </c>
      <c r="P3978" s="29">
        <f>IFERROR(_xlfn.XLOOKUP($B3978,'Ownership Metrics'!$A:$A,'Ownership Metrics'!$E:$E),"")</f>
        <v>67.5</v>
      </c>
      <c r="Q3978" s="30">
        <f>IFERROR(_xlfn.XLOOKUP($B3978,'Ownership Metrics'!$A:$A,'Ownership Metrics'!$F:$F),"")</f>
        <v>12</v>
      </c>
      <c r="R3978" s="30">
        <f>IFERROR(_xlfn.XLOOKUP($B3978,'Ownership Metrics'!$A:$A,'Ownership Metrics'!$G:$G),"")</f>
        <v>47</v>
      </c>
      <c r="S3978" s="27" t="str">
        <f>IFERROR(_xlfn.XLOOKUP($B3978,'Ownership Metrics'!$A:$A,'Ownership Metrics'!$H:$H),"")</f>
        <v>Mayoritas</v>
      </c>
      <c r="T3978" s="27" t="str">
        <f>IFERROR(_xlfn.XLOOKUP($B3978,'Ownership Metrics'!$A:$A,'Ownership Metrics'!$I:$I),"")</f>
        <v>Sedang</v>
      </c>
      <c r="U3978" s="27">
        <f>IF(COUNTIFS($B$2:$B3978,$B3978,$D$2:$D3978,$D3978)=1,1,0)</f>
        <v>1</v>
      </c>
      <c r="V3978" s="27">
        <f t="shared" si="187"/>
        <v>2.81</v>
      </c>
      <c r="W3978" s="27">
        <f t="shared" si="188"/>
        <v>7</v>
      </c>
      <c r="X3978" s="27">
        <f t="shared" si="186"/>
        <v>2.8099996022</v>
      </c>
    </row>
    <row r="3979" spans="1:24" x14ac:dyDescent="0.25">
      <c r="A3979" s="26">
        <v>46265</v>
      </c>
      <c r="B3979" s="27" t="s">
        <v>10678</v>
      </c>
      <c r="C3979" s="27" t="s">
        <v>4252</v>
      </c>
      <c r="D3979" s="27" t="s">
        <v>4259</v>
      </c>
      <c r="E3979" s="27" t="s">
        <v>51</v>
      </c>
      <c r="F3979" s="27" t="s">
        <v>32</v>
      </c>
      <c r="G3979" s="27"/>
      <c r="H3979" s="27" t="s">
        <v>64</v>
      </c>
      <c r="I3979" s="28">
        <v>74880000</v>
      </c>
      <c r="J3979" s="28">
        <v>0</v>
      </c>
      <c r="K3979" s="28">
        <v>74880000</v>
      </c>
      <c r="L3979" s="29">
        <v>4.8</v>
      </c>
      <c r="M3979" s="29">
        <f>IFERROR(_xlfn.XLOOKUP($B3979,'Ownership Metrics'!$A:$A,'Ownership Metrics'!$B:$B),"")</f>
        <v>10.33</v>
      </c>
      <c r="N3979" s="28">
        <f>IFERROR(_xlfn.XLOOKUP($B3979,'Ownership Metrics'!$A:$A,'Ownership Metrics'!$C:$C),"")</f>
        <v>3321</v>
      </c>
      <c r="O3979" s="29">
        <f>IFERROR(_xlfn.XLOOKUP($B3979,'Ownership Metrics'!$A:$A,'Ownership Metrics'!$D:$D),"")</f>
        <v>56.59</v>
      </c>
      <c r="P3979" s="29">
        <f>IFERROR(_xlfn.XLOOKUP($B3979,'Ownership Metrics'!$A:$A,'Ownership Metrics'!$E:$E),"")</f>
        <v>67.5</v>
      </c>
      <c r="Q3979" s="30">
        <f>IFERROR(_xlfn.XLOOKUP($B3979,'Ownership Metrics'!$A:$A,'Ownership Metrics'!$F:$F),"")</f>
        <v>12</v>
      </c>
      <c r="R3979" s="30">
        <f>IFERROR(_xlfn.XLOOKUP($B3979,'Ownership Metrics'!$A:$A,'Ownership Metrics'!$G:$G),"")</f>
        <v>47</v>
      </c>
      <c r="S3979" s="27" t="str">
        <f>IFERROR(_xlfn.XLOOKUP($B3979,'Ownership Metrics'!$A:$A,'Ownership Metrics'!$H:$H),"")</f>
        <v>Mayoritas</v>
      </c>
      <c r="T3979" s="27" t="str">
        <f>IFERROR(_xlfn.XLOOKUP($B3979,'Ownership Metrics'!$A:$A,'Ownership Metrics'!$I:$I),"")</f>
        <v>Sedang</v>
      </c>
      <c r="U3979" s="27">
        <f>IF(COUNTIFS($B$2:$B3979,$B3979,$D$2:$D3979,$D3979)=1,1,0)</f>
        <v>1</v>
      </c>
      <c r="V3979" s="27">
        <f t="shared" si="187"/>
        <v>4.8</v>
      </c>
      <c r="W3979" s="27">
        <f t="shared" si="188"/>
        <v>3</v>
      </c>
      <c r="X3979" s="27">
        <f t="shared" si="186"/>
        <v>4.7999996020999998</v>
      </c>
    </row>
    <row r="3980" spans="1:24" x14ac:dyDescent="0.25">
      <c r="A3980" s="26">
        <v>46265</v>
      </c>
      <c r="B3980" s="27" t="s">
        <v>10678</v>
      </c>
      <c r="C3980" s="27" t="s">
        <v>4252</v>
      </c>
      <c r="D3980" s="27" t="s">
        <v>4260</v>
      </c>
      <c r="E3980" s="27" t="s">
        <v>83</v>
      </c>
      <c r="F3980" s="27" t="s">
        <v>32</v>
      </c>
      <c r="G3980" s="27"/>
      <c r="H3980" s="27" t="s">
        <v>64</v>
      </c>
      <c r="I3980" s="28">
        <v>41039000</v>
      </c>
      <c r="J3980" s="28">
        <v>0</v>
      </c>
      <c r="K3980" s="28">
        <v>41039000</v>
      </c>
      <c r="L3980" s="29">
        <v>2.63</v>
      </c>
      <c r="M3980" s="29">
        <f>IFERROR(_xlfn.XLOOKUP($B3980,'Ownership Metrics'!$A:$A,'Ownership Metrics'!$B:$B),"")</f>
        <v>10.33</v>
      </c>
      <c r="N3980" s="28">
        <f>IFERROR(_xlfn.XLOOKUP($B3980,'Ownership Metrics'!$A:$A,'Ownership Metrics'!$C:$C),"")</f>
        <v>3321</v>
      </c>
      <c r="O3980" s="29">
        <f>IFERROR(_xlfn.XLOOKUP($B3980,'Ownership Metrics'!$A:$A,'Ownership Metrics'!$D:$D),"")</f>
        <v>56.59</v>
      </c>
      <c r="P3980" s="29">
        <f>IFERROR(_xlfn.XLOOKUP($B3980,'Ownership Metrics'!$A:$A,'Ownership Metrics'!$E:$E),"")</f>
        <v>67.5</v>
      </c>
      <c r="Q3980" s="30">
        <f>IFERROR(_xlfn.XLOOKUP($B3980,'Ownership Metrics'!$A:$A,'Ownership Metrics'!$F:$F),"")</f>
        <v>12</v>
      </c>
      <c r="R3980" s="30">
        <f>IFERROR(_xlfn.XLOOKUP($B3980,'Ownership Metrics'!$A:$A,'Ownership Metrics'!$G:$G),"")</f>
        <v>47</v>
      </c>
      <c r="S3980" s="27" t="str">
        <f>IFERROR(_xlfn.XLOOKUP($B3980,'Ownership Metrics'!$A:$A,'Ownership Metrics'!$H:$H),"")</f>
        <v>Mayoritas</v>
      </c>
      <c r="T3980" s="27" t="str">
        <f>IFERROR(_xlfn.XLOOKUP($B3980,'Ownership Metrics'!$A:$A,'Ownership Metrics'!$I:$I),"")</f>
        <v>Sedang</v>
      </c>
      <c r="U3980" s="27">
        <f>IF(COUNTIFS($B$2:$B3980,$B3980,$D$2:$D3980,$D3980)=1,1,0)</f>
        <v>1</v>
      </c>
      <c r="V3980" s="27">
        <f t="shared" si="187"/>
        <v>2.63</v>
      </c>
      <c r="W3980" s="27">
        <f t="shared" si="188"/>
        <v>8</v>
      </c>
      <c r="X3980" s="27">
        <f t="shared" si="186"/>
        <v>2.6299996019999998</v>
      </c>
    </row>
    <row r="3981" spans="1:24" x14ac:dyDescent="0.25">
      <c r="A3981" s="26">
        <v>46265</v>
      </c>
      <c r="B3981" s="27" t="s">
        <v>10678</v>
      </c>
      <c r="C3981" s="27" t="s">
        <v>4252</v>
      </c>
      <c r="D3981" s="27" t="s">
        <v>4261</v>
      </c>
      <c r="E3981" s="27" t="s">
        <v>35</v>
      </c>
      <c r="F3981" s="27" t="s">
        <v>23</v>
      </c>
      <c r="G3981" s="27" t="s">
        <v>36</v>
      </c>
      <c r="H3981" s="27"/>
      <c r="I3981" s="28">
        <v>38787000</v>
      </c>
      <c r="J3981" s="28">
        <v>0</v>
      </c>
      <c r="K3981" s="28">
        <v>38787000</v>
      </c>
      <c r="L3981" s="29">
        <v>2.4900000000000002</v>
      </c>
      <c r="M3981" s="29">
        <f>IFERROR(_xlfn.XLOOKUP($B3981,'Ownership Metrics'!$A:$A,'Ownership Metrics'!$B:$B),"")</f>
        <v>10.33</v>
      </c>
      <c r="N3981" s="28">
        <f>IFERROR(_xlfn.XLOOKUP($B3981,'Ownership Metrics'!$A:$A,'Ownership Metrics'!$C:$C),"")</f>
        <v>3321</v>
      </c>
      <c r="O3981" s="29">
        <f>IFERROR(_xlfn.XLOOKUP($B3981,'Ownership Metrics'!$A:$A,'Ownership Metrics'!$D:$D),"")</f>
        <v>56.59</v>
      </c>
      <c r="P3981" s="29">
        <f>IFERROR(_xlfn.XLOOKUP($B3981,'Ownership Metrics'!$A:$A,'Ownership Metrics'!$E:$E),"")</f>
        <v>67.5</v>
      </c>
      <c r="Q3981" s="30">
        <f>IFERROR(_xlfn.XLOOKUP($B3981,'Ownership Metrics'!$A:$A,'Ownership Metrics'!$F:$F),"")</f>
        <v>12</v>
      </c>
      <c r="R3981" s="30">
        <f>IFERROR(_xlfn.XLOOKUP($B3981,'Ownership Metrics'!$A:$A,'Ownership Metrics'!$G:$G),"")</f>
        <v>47</v>
      </c>
      <c r="S3981" s="27" t="str">
        <f>IFERROR(_xlfn.XLOOKUP($B3981,'Ownership Metrics'!$A:$A,'Ownership Metrics'!$H:$H),"")</f>
        <v>Mayoritas</v>
      </c>
      <c r="T3981" s="27" t="str">
        <f>IFERROR(_xlfn.XLOOKUP($B3981,'Ownership Metrics'!$A:$A,'Ownership Metrics'!$I:$I),"")</f>
        <v>Sedang</v>
      </c>
      <c r="U3981" s="27">
        <f>IF(COUNTIFS($B$2:$B3981,$B3981,$D$2:$D3981,$D3981)=1,1,0)</f>
        <v>1</v>
      </c>
      <c r="V3981" s="27">
        <f t="shared" si="187"/>
        <v>2.4900000000000002</v>
      </c>
      <c r="W3981" s="27">
        <f t="shared" si="188"/>
        <v>10</v>
      </c>
      <c r="X3981" s="27">
        <f t="shared" si="186"/>
        <v>2.4899996019000001</v>
      </c>
    </row>
    <row r="3982" spans="1:24" x14ac:dyDescent="0.25">
      <c r="A3982" s="26">
        <v>46265</v>
      </c>
      <c r="B3982" s="27" t="s">
        <v>10678</v>
      </c>
      <c r="C3982" s="27" t="s">
        <v>4252</v>
      </c>
      <c r="D3982" s="27" t="s">
        <v>4262</v>
      </c>
      <c r="E3982" s="27" t="s">
        <v>35</v>
      </c>
      <c r="F3982" s="27" t="s">
        <v>23</v>
      </c>
      <c r="G3982" s="27" t="s">
        <v>36</v>
      </c>
      <c r="H3982" s="27"/>
      <c r="I3982" s="28">
        <v>39096000</v>
      </c>
      <c r="J3982" s="28">
        <v>0</v>
      </c>
      <c r="K3982" s="28">
        <v>39096000</v>
      </c>
      <c r="L3982" s="29">
        <v>2.5099999999999998</v>
      </c>
      <c r="M3982" s="29">
        <f>IFERROR(_xlfn.XLOOKUP($B3982,'Ownership Metrics'!$A:$A,'Ownership Metrics'!$B:$B),"")</f>
        <v>10.33</v>
      </c>
      <c r="N3982" s="28">
        <f>IFERROR(_xlfn.XLOOKUP($B3982,'Ownership Metrics'!$A:$A,'Ownership Metrics'!$C:$C),"")</f>
        <v>3321</v>
      </c>
      <c r="O3982" s="29">
        <f>IFERROR(_xlfn.XLOOKUP($B3982,'Ownership Metrics'!$A:$A,'Ownership Metrics'!$D:$D),"")</f>
        <v>56.59</v>
      </c>
      <c r="P3982" s="29">
        <f>IFERROR(_xlfn.XLOOKUP($B3982,'Ownership Metrics'!$A:$A,'Ownership Metrics'!$E:$E),"")</f>
        <v>67.5</v>
      </c>
      <c r="Q3982" s="30">
        <f>IFERROR(_xlfn.XLOOKUP($B3982,'Ownership Metrics'!$A:$A,'Ownership Metrics'!$F:$F),"")</f>
        <v>12</v>
      </c>
      <c r="R3982" s="30">
        <f>IFERROR(_xlfn.XLOOKUP($B3982,'Ownership Metrics'!$A:$A,'Ownership Metrics'!$G:$G),"")</f>
        <v>47</v>
      </c>
      <c r="S3982" s="27" t="str">
        <f>IFERROR(_xlfn.XLOOKUP($B3982,'Ownership Metrics'!$A:$A,'Ownership Metrics'!$H:$H),"")</f>
        <v>Mayoritas</v>
      </c>
      <c r="T3982" s="27" t="str">
        <f>IFERROR(_xlfn.XLOOKUP($B3982,'Ownership Metrics'!$A:$A,'Ownership Metrics'!$I:$I),"")</f>
        <v>Sedang</v>
      </c>
      <c r="U3982" s="27">
        <f>IF(COUNTIFS($B$2:$B3982,$B3982,$D$2:$D3982,$D3982)=1,1,0)</f>
        <v>1</v>
      </c>
      <c r="V3982" s="27">
        <f t="shared" si="187"/>
        <v>2.5099999999999998</v>
      </c>
      <c r="W3982" s="27">
        <f t="shared" si="188"/>
        <v>9</v>
      </c>
      <c r="X3982" s="27">
        <f t="shared" si="186"/>
        <v>2.5099996017999997</v>
      </c>
    </row>
    <row r="3983" spans="1:24" x14ac:dyDescent="0.25">
      <c r="A3983" s="26">
        <v>46265</v>
      </c>
      <c r="B3983" s="27" t="s">
        <v>10678</v>
      </c>
      <c r="C3983" s="27" t="s">
        <v>4252</v>
      </c>
      <c r="D3983" s="27" t="s">
        <v>4263</v>
      </c>
      <c r="E3983" s="27" t="s">
        <v>35</v>
      </c>
      <c r="F3983" s="27" t="s">
        <v>23</v>
      </c>
      <c r="G3983" s="27" t="s">
        <v>36</v>
      </c>
      <c r="H3983" s="27" t="s">
        <v>24</v>
      </c>
      <c r="I3983" s="28">
        <v>22986000</v>
      </c>
      <c r="J3983" s="28">
        <v>0</v>
      </c>
      <c r="K3983" s="28">
        <v>22986000</v>
      </c>
      <c r="L3983" s="29">
        <v>1.47</v>
      </c>
      <c r="M3983" s="29">
        <f>IFERROR(_xlfn.XLOOKUP($B3983,'Ownership Metrics'!$A:$A,'Ownership Metrics'!$B:$B),"")</f>
        <v>10.33</v>
      </c>
      <c r="N3983" s="28">
        <f>IFERROR(_xlfn.XLOOKUP($B3983,'Ownership Metrics'!$A:$A,'Ownership Metrics'!$C:$C),"")</f>
        <v>3321</v>
      </c>
      <c r="O3983" s="29">
        <f>IFERROR(_xlfn.XLOOKUP($B3983,'Ownership Metrics'!$A:$A,'Ownership Metrics'!$D:$D),"")</f>
        <v>56.59</v>
      </c>
      <c r="P3983" s="29">
        <f>IFERROR(_xlfn.XLOOKUP($B3983,'Ownership Metrics'!$A:$A,'Ownership Metrics'!$E:$E),"")</f>
        <v>67.5</v>
      </c>
      <c r="Q3983" s="30">
        <f>IFERROR(_xlfn.XLOOKUP($B3983,'Ownership Metrics'!$A:$A,'Ownership Metrics'!$F:$F),"")</f>
        <v>12</v>
      </c>
      <c r="R3983" s="30">
        <f>IFERROR(_xlfn.XLOOKUP($B3983,'Ownership Metrics'!$A:$A,'Ownership Metrics'!$G:$G),"")</f>
        <v>47</v>
      </c>
      <c r="S3983" s="27" t="str">
        <f>IFERROR(_xlfn.XLOOKUP($B3983,'Ownership Metrics'!$A:$A,'Ownership Metrics'!$H:$H),"")</f>
        <v>Mayoritas</v>
      </c>
      <c r="T3983" s="27" t="str">
        <f>IFERROR(_xlfn.XLOOKUP($B3983,'Ownership Metrics'!$A:$A,'Ownership Metrics'!$I:$I),"")</f>
        <v>Sedang</v>
      </c>
      <c r="U3983" s="27">
        <f>IF(COUNTIFS($B$2:$B3983,$B3983,$D$2:$D3983,$D3983)=1,1,0)</f>
        <v>1</v>
      </c>
      <c r="V3983" s="27">
        <f t="shared" si="187"/>
        <v>1.47</v>
      </c>
      <c r="W3983" s="27">
        <f t="shared" si="188"/>
        <v>11</v>
      </c>
      <c r="X3983" s="27">
        <f t="shared" si="186"/>
        <v>1.4699996016999999</v>
      </c>
    </row>
    <row r="3984" spans="1:24" x14ac:dyDescent="0.25">
      <c r="A3984" s="26">
        <v>46265</v>
      </c>
      <c r="B3984" s="27" t="s">
        <v>10678</v>
      </c>
      <c r="C3984" s="27" t="s">
        <v>4252</v>
      </c>
      <c r="D3984" s="27" t="s">
        <v>1309</v>
      </c>
      <c r="E3984" s="27" t="s">
        <v>124</v>
      </c>
      <c r="F3984" s="27" t="s">
        <v>32</v>
      </c>
      <c r="G3984" s="27"/>
      <c r="H3984" s="27" t="s">
        <v>205</v>
      </c>
      <c r="I3984" s="28">
        <v>19078600</v>
      </c>
      <c r="J3984" s="28">
        <v>0</v>
      </c>
      <c r="K3984" s="28">
        <v>19078600</v>
      </c>
      <c r="L3984" s="29">
        <v>1.22</v>
      </c>
      <c r="M3984" s="29">
        <f>IFERROR(_xlfn.XLOOKUP($B3984,'Ownership Metrics'!$A:$A,'Ownership Metrics'!$B:$B),"")</f>
        <v>10.33</v>
      </c>
      <c r="N3984" s="28">
        <f>IFERROR(_xlfn.XLOOKUP($B3984,'Ownership Metrics'!$A:$A,'Ownership Metrics'!$C:$C),"")</f>
        <v>3321</v>
      </c>
      <c r="O3984" s="29">
        <f>IFERROR(_xlfn.XLOOKUP($B3984,'Ownership Metrics'!$A:$A,'Ownership Metrics'!$D:$D),"")</f>
        <v>56.59</v>
      </c>
      <c r="P3984" s="29">
        <f>IFERROR(_xlfn.XLOOKUP($B3984,'Ownership Metrics'!$A:$A,'Ownership Metrics'!$E:$E),"")</f>
        <v>67.5</v>
      </c>
      <c r="Q3984" s="30">
        <f>IFERROR(_xlfn.XLOOKUP($B3984,'Ownership Metrics'!$A:$A,'Ownership Metrics'!$F:$F),"")</f>
        <v>12</v>
      </c>
      <c r="R3984" s="30">
        <f>IFERROR(_xlfn.XLOOKUP($B3984,'Ownership Metrics'!$A:$A,'Ownership Metrics'!$G:$G),"")</f>
        <v>47</v>
      </c>
      <c r="S3984" s="27" t="str">
        <f>IFERROR(_xlfn.XLOOKUP($B3984,'Ownership Metrics'!$A:$A,'Ownership Metrics'!$H:$H),"")</f>
        <v>Mayoritas</v>
      </c>
      <c r="T3984" s="27" t="str">
        <f>IFERROR(_xlfn.XLOOKUP($B3984,'Ownership Metrics'!$A:$A,'Ownership Metrics'!$I:$I),"")</f>
        <v>Sedang</v>
      </c>
      <c r="U3984" s="27">
        <f>IF(COUNTIFS($B$2:$B3984,$B3984,$D$2:$D3984,$D3984)=1,1,0)</f>
        <v>1</v>
      </c>
      <c r="V3984" s="27">
        <f t="shared" si="187"/>
        <v>1.22</v>
      </c>
      <c r="W3984" s="27">
        <f t="shared" si="188"/>
        <v>12</v>
      </c>
      <c r="X3984" s="27">
        <f t="shared" si="186"/>
        <v>1.2199996015999999</v>
      </c>
    </row>
    <row r="3985" spans="1:24" x14ac:dyDescent="0.25">
      <c r="A3985" s="26">
        <v>46265</v>
      </c>
      <c r="B3985" s="27" t="s">
        <v>10679</v>
      </c>
      <c r="C3985" s="27" t="s">
        <v>4265</v>
      </c>
      <c r="D3985" s="27" t="s">
        <v>4266</v>
      </c>
      <c r="E3985" s="27" t="s">
        <v>358</v>
      </c>
      <c r="F3985" s="27" t="s">
        <v>32</v>
      </c>
      <c r="G3985" s="27"/>
      <c r="H3985" s="27" t="s">
        <v>64</v>
      </c>
      <c r="I3985" s="28">
        <v>106889040</v>
      </c>
      <c r="J3985" s="28">
        <v>0</v>
      </c>
      <c r="K3985" s="28">
        <v>106889040</v>
      </c>
      <c r="L3985" s="29">
        <v>14.93</v>
      </c>
      <c r="M3985" s="29">
        <f>IFERROR(_xlfn.XLOOKUP($B3985,'Ownership Metrics'!$A:$A,'Ownership Metrics'!$B:$B),"")</f>
        <v>21.42</v>
      </c>
      <c r="N3985" s="28">
        <f>IFERROR(_xlfn.XLOOKUP($B3985,'Ownership Metrics'!$A:$A,'Ownership Metrics'!$C:$C),"")</f>
        <v>1516</v>
      </c>
      <c r="O3985" s="29">
        <f>IFERROR(_xlfn.XLOOKUP($B3985,'Ownership Metrics'!$A:$A,'Ownership Metrics'!$D:$D),"")</f>
        <v>29.2</v>
      </c>
      <c r="P3985" s="29">
        <f>IFERROR(_xlfn.XLOOKUP($B3985,'Ownership Metrics'!$A:$A,'Ownership Metrics'!$E:$E),"")</f>
        <v>58.73</v>
      </c>
      <c r="Q3985" s="30">
        <f>IFERROR(_xlfn.XLOOKUP($B3985,'Ownership Metrics'!$A:$A,'Ownership Metrics'!$F:$F),"")</f>
        <v>6</v>
      </c>
      <c r="R3985" s="30">
        <f>IFERROR(_xlfn.XLOOKUP($B3985,'Ownership Metrics'!$A:$A,'Ownership Metrics'!$G:$G),"")</f>
        <v>42</v>
      </c>
      <c r="S3985" s="27" t="str">
        <f>IFERROR(_xlfn.XLOOKUP($B3985,'Ownership Metrics'!$A:$A,'Ownership Metrics'!$H:$H),"")</f>
        <v>Moderat</v>
      </c>
      <c r="T3985" s="27" t="str">
        <f>IFERROR(_xlfn.XLOOKUP($B3985,'Ownership Metrics'!$A:$A,'Ownership Metrics'!$I:$I),"")</f>
        <v>Sedang</v>
      </c>
      <c r="U3985" s="27">
        <f>IF(COUNTIFS($B$2:$B3985,$B3985,$D$2:$D3985,$D3985)=1,1,0)</f>
        <v>1</v>
      </c>
      <c r="V3985" s="27">
        <f t="shared" si="187"/>
        <v>14.93</v>
      </c>
      <c r="W3985" s="27">
        <f t="shared" si="188"/>
        <v>2</v>
      </c>
      <c r="X3985" s="27">
        <f t="shared" si="186"/>
        <v>14.9299996015</v>
      </c>
    </row>
    <row r="3986" spans="1:24" x14ac:dyDescent="0.25">
      <c r="A3986" s="26">
        <v>46265</v>
      </c>
      <c r="B3986" s="27" t="s">
        <v>10679</v>
      </c>
      <c r="C3986" s="27" t="s">
        <v>4265</v>
      </c>
      <c r="D3986" s="27" t="s">
        <v>1003</v>
      </c>
      <c r="E3986" s="27" t="s">
        <v>26</v>
      </c>
      <c r="F3986" s="27" t="s">
        <v>32</v>
      </c>
      <c r="G3986" s="27"/>
      <c r="H3986" s="27" t="s">
        <v>64</v>
      </c>
      <c r="I3986" s="28">
        <v>15707200</v>
      </c>
      <c r="J3986" s="28">
        <v>0</v>
      </c>
      <c r="K3986" s="28">
        <v>15707200</v>
      </c>
      <c r="L3986" s="29">
        <v>2.19</v>
      </c>
      <c r="M3986" s="29">
        <f>IFERROR(_xlfn.XLOOKUP($B3986,'Ownership Metrics'!$A:$A,'Ownership Metrics'!$B:$B),"")</f>
        <v>21.42</v>
      </c>
      <c r="N3986" s="28">
        <f>IFERROR(_xlfn.XLOOKUP($B3986,'Ownership Metrics'!$A:$A,'Ownership Metrics'!$C:$C),"")</f>
        <v>1516</v>
      </c>
      <c r="O3986" s="29">
        <f>IFERROR(_xlfn.XLOOKUP($B3986,'Ownership Metrics'!$A:$A,'Ownership Metrics'!$D:$D),"")</f>
        <v>29.2</v>
      </c>
      <c r="P3986" s="29">
        <f>IFERROR(_xlfn.XLOOKUP($B3986,'Ownership Metrics'!$A:$A,'Ownership Metrics'!$E:$E),"")</f>
        <v>58.73</v>
      </c>
      <c r="Q3986" s="30">
        <f>IFERROR(_xlfn.XLOOKUP($B3986,'Ownership Metrics'!$A:$A,'Ownership Metrics'!$F:$F),"")</f>
        <v>6</v>
      </c>
      <c r="R3986" s="30">
        <f>IFERROR(_xlfn.XLOOKUP($B3986,'Ownership Metrics'!$A:$A,'Ownership Metrics'!$G:$G),"")</f>
        <v>42</v>
      </c>
      <c r="S3986" s="27" t="str">
        <f>IFERROR(_xlfn.XLOOKUP($B3986,'Ownership Metrics'!$A:$A,'Ownership Metrics'!$H:$H),"")</f>
        <v>Moderat</v>
      </c>
      <c r="T3986" s="27" t="str">
        <f>IFERROR(_xlfn.XLOOKUP($B3986,'Ownership Metrics'!$A:$A,'Ownership Metrics'!$I:$I),"")</f>
        <v>Sedang</v>
      </c>
      <c r="U3986" s="27">
        <f>IF(COUNTIFS($B$2:$B3986,$B3986,$D$2:$D3986,$D3986)=1,1,0)</f>
        <v>1</v>
      </c>
      <c r="V3986" s="27">
        <f t="shared" si="187"/>
        <v>2.19</v>
      </c>
      <c r="W3986" s="27">
        <f t="shared" si="188"/>
        <v>6</v>
      </c>
      <c r="X3986" s="27">
        <f t="shared" si="186"/>
        <v>2.1899996013999998</v>
      </c>
    </row>
    <row r="3987" spans="1:24" x14ac:dyDescent="0.25">
      <c r="A3987" s="26">
        <v>46265</v>
      </c>
      <c r="B3987" s="27" t="s">
        <v>10679</v>
      </c>
      <c r="C3987" s="27" t="s">
        <v>4265</v>
      </c>
      <c r="D3987" s="27" t="s">
        <v>4267</v>
      </c>
      <c r="E3987" s="27" t="s">
        <v>35</v>
      </c>
      <c r="F3987" s="27" t="s">
        <v>23</v>
      </c>
      <c r="G3987" s="27" t="s">
        <v>36</v>
      </c>
      <c r="H3987" s="27" t="s">
        <v>24</v>
      </c>
      <c r="I3987" s="28">
        <v>21895100</v>
      </c>
      <c r="J3987" s="28">
        <v>0</v>
      </c>
      <c r="K3987" s="28">
        <v>21895100</v>
      </c>
      <c r="L3987" s="29">
        <v>3.06</v>
      </c>
      <c r="M3987" s="29">
        <f>IFERROR(_xlfn.XLOOKUP($B3987,'Ownership Metrics'!$A:$A,'Ownership Metrics'!$B:$B),"")</f>
        <v>21.42</v>
      </c>
      <c r="N3987" s="28">
        <f>IFERROR(_xlfn.XLOOKUP($B3987,'Ownership Metrics'!$A:$A,'Ownership Metrics'!$C:$C),"")</f>
        <v>1516</v>
      </c>
      <c r="O3987" s="29">
        <f>IFERROR(_xlfn.XLOOKUP($B3987,'Ownership Metrics'!$A:$A,'Ownership Metrics'!$D:$D),"")</f>
        <v>29.2</v>
      </c>
      <c r="P3987" s="29">
        <f>IFERROR(_xlfn.XLOOKUP($B3987,'Ownership Metrics'!$A:$A,'Ownership Metrics'!$E:$E),"")</f>
        <v>58.73</v>
      </c>
      <c r="Q3987" s="30">
        <f>IFERROR(_xlfn.XLOOKUP($B3987,'Ownership Metrics'!$A:$A,'Ownership Metrics'!$F:$F),"")</f>
        <v>6</v>
      </c>
      <c r="R3987" s="30">
        <f>IFERROR(_xlfn.XLOOKUP($B3987,'Ownership Metrics'!$A:$A,'Ownership Metrics'!$G:$G),"")</f>
        <v>42</v>
      </c>
      <c r="S3987" s="27" t="str">
        <f>IFERROR(_xlfn.XLOOKUP($B3987,'Ownership Metrics'!$A:$A,'Ownership Metrics'!$H:$H),"")</f>
        <v>Moderat</v>
      </c>
      <c r="T3987" s="27" t="str">
        <f>IFERROR(_xlfn.XLOOKUP($B3987,'Ownership Metrics'!$A:$A,'Ownership Metrics'!$I:$I),"")</f>
        <v>Sedang</v>
      </c>
      <c r="U3987" s="27">
        <f>IF(COUNTIFS($B$2:$B3987,$B3987,$D$2:$D3987,$D3987)=1,1,0)</f>
        <v>1</v>
      </c>
      <c r="V3987" s="27">
        <f t="shared" si="187"/>
        <v>3.06</v>
      </c>
      <c r="W3987" s="27">
        <f t="shared" si="188"/>
        <v>5</v>
      </c>
      <c r="X3987" s="27">
        <f t="shared" si="186"/>
        <v>3.0599996012999999</v>
      </c>
    </row>
    <row r="3988" spans="1:24" x14ac:dyDescent="0.25">
      <c r="A3988" s="26">
        <v>46265</v>
      </c>
      <c r="B3988" s="27" t="s">
        <v>10679</v>
      </c>
      <c r="C3988" s="27" t="s">
        <v>4265</v>
      </c>
      <c r="D3988" s="27" t="s">
        <v>4268</v>
      </c>
      <c r="E3988" s="27" t="s">
        <v>35</v>
      </c>
      <c r="F3988" s="27" t="s">
        <v>23</v>
      </c>
      <c r="G3988" s="27" t="s">
        <v>36</v>
      </c>
      <c r="H3988" s="27" t="s">
        <v>24</v>
      </c>
      <c r="I3988" s="28">
        <v>208998900</v>
      </c>
      <c r="J3988" s="28">
        <v>0</v>
      </c>
      <c r="K3988" s="28">
        <v>208998900</v>
      </c>
      <c r="L3988" s="29">
        <v>29.2</v>
      </c>
      <c r="M3988" s="29">
        <f>IFERROR(_xlfn.XLOOKUP($B3988,'Ownership Metrics'!$A:$A,'Ownership Metrics'!$B:$B),"")</f>
        <v>21.42</v>
      </c>
      <c r="N3988" s="28">
        <f>IFERROR(_xlfn.XLOOKUP($B3988,'Ownership Metrics'!$A:$A,'Ownership Metrics'!$C:$C),"")</f>
        <v>1516</v>
      </c>
      <c r="O3988" s="29">
        <f>IFERROR(_xlfn.XLOOKUP($B3988,'Ownership Metrics'!$A:$A,'Ownership Metrics'!$D:$D),"")</f>
        <v>29.2</v>
      </c>
      <c r="P3988" s="29">
        <f>IFERROR(_xlfn.XLOOKUP($B3988,'Ownership Metrics'!$A:$A,'Ownership Metrics'!$E:$E),"")</f>
        <v>58.73</v>
      </c>
      <c r="Q3988" s="30">
        <f>IFERROR(_xlfn.XLOOKUP($B3988,'Ownership Metrics'!$A:$A,'Ownership Metrics'!$F:$F),"")</f>
        <v>6</v>
      </c>
      <c r="R3988" s="30">
        <f>IFERROR(_xlfn.XLOOKUP($B3988,'Ownership Metrics'!$A:$A,'Ownership Metrics'!$G:$G),"")</f>
        <v>42</v>
      </c>
      <c r="S3988" s="27" t="str">
        <f>IFERROR(_xlfn.XLOOKUP($B3988,'Ownership Metrics'!$A:$A,'Ownership Metrics'!$H:$H),"")</f>
        <v>Moderat</v>
      </c>
      <c r="T3988" s="27" t="str">
        <f>IFERROR(_xlfn.XLOOKUP($B3988,'Ownership Metrics'!$A:$A,'Ownership Metrics'!$I:$I),"")</f>
        <v>Sedang</v>
      </c>
      <c r="U3988" s="27">
        <f>IF(COUNTIFS($B$2:$B3988,$B3988,$D$2:$D3988,$D3988)=1,1,0)</f>
        <v>1</v>
      </c>
      <c r="V3988" s="27">
        <f t="shared" si="187"/>
        <v>29.2</v>
      </c>
      <c r="W3988" s="27">
        <f t="shared" si="188"/>
        <v>1</v>
      </c>
      <c r="X3988" s="27">
        <f t="shared" si="186"/>
        <v>29.199999601199998</v>
      </c>
    </row>
    <row r="3989" spans="1:24" x14ac:dyDescent="0.25">
      <c r="A3989" s="26">
        <v>46265</v>
      </c>
      <c r="B3989" s="27" t="s">
        <v>10679</v>
      </c>
      <c r="C3989" s="27" t="s">
        <v>4265</v>
      </c>
      <c r="D3989" s="27" t="s">
        <v>4269</v>
      </c>
      <c r="E3989" s="27" t="s">
        <v>35</v>
      </c>
      <c r="F3989" s="27" t="s">
        <v>23</v>
      </c>
      <c r="G3989" s="27" t="s">
        <v>36</v>
      </c>
      <c r="H3989" s="27" t="s">
        <v>24</v>
      </c>
      <c r="I3989" s="28">
        <v>104499450</v>
      </c>
      <c r="J3989" s="28">
        <v>0</v>
      </c>
      <c r="K3989" s="28">
        <v>104499450</v>
      </c>
      <c r="L3989" s="29">
        <v>14.6</v>
      </c>
      <c r="M3989" s="29">
        <f>IFERROR(_xlfn.XLOOKUP($B3989,'Ownership Metrics'!$A:$A,'Ownership Metrics'!$B:$B),"")</f>
        <v>21.42</v>
      </c>
      <c r="N3989" s="28">
        <f>IFERROR(_xlfn.XLOOKUP($B3989,'Ownership Metrics'!$A:$A,'Ownership Metrics'!$C:$C),"")</f>
        <v>1516</v>
      </c>
      <c r="O3989" s="29">
        <f>IFERROR(_xlfn.XLOOKUP($B3989,'Ownership Metrics'!$A:$A,'Ownership Metrics'!$D:$D),"")</f>
        <v>29.2</v>
      </c>
      <c r="P3989" s="29">
        <f>IFERROR(_xlfn.XLOOKUP($B3989,'Ownership Metrics'!$A:$A,'Ownership Metrics'!$E:$E),"")</f>
        <v>58.73</v>
      </c>
      <c r="Q3989" s="30">
        <f>IFERROR(_xlfn.XLOOKUP($B3989,'Ownership Metrics'!$A:$A,'Ownership Metrics'!$F:$F),"")</f>
        <v>6</v>
      </c>
      <c r="R3989" s="30">
        <f>IFERROR(_xlfn.XLOOKUP($B3989,'Ownership Metrics'!$A:$A,'Ownership Metrics'!$G:$G),"")</f>
        <v>42</v>
      </c>
      <c r="S3989" s="27" t="str">
        <f>IFERROR(_xlfn.XLOOKUP($B3989,'Ownership Metrics'!$A:$A,'Ownership Metrics'!$H:$H),"")</f>
        <v>Moderat</v>
      </c>
      <c r="T3989" s="27" t="str">
        <f>IFERROR(_xlfn.XLOOKUP($B3989,'Ownership Metrics'!$A:$A,'Ownership Metrics'!$I:$I),"")</f>
        <v>Sedang</v>
      </c>
      <c r="U3989" s="27">
        <f>IF(COUNTIFS($B$2:$B3989,$B3989,$D$2:$D3989,$D3989)=1,1,0)</f>
        <v>1</v>
      </c>
      <c r="V3989" s="27">
        <f t="shared" si="187"/>
        <v>14.6</v>
      </c>
      <c r="W3989" s="27">
        <f t="shared" si="188"/>
        <v>3</v>
      </c>
      <c r="X3989" s="27">
        <f t="shared" si="186"/>
        <v>14.5999996011</v>
      </c>
    </row>
    <row r="3990" spans="1:24" x14ac:dyDescent="0.25">
      <c r="A3990" s="26">
        <v>46265</v>
      </c>
      <c r="B3990" s="27" t="s">
        <v>10679</v>
      </c>
      <c r="C3990" s="27" t="s">
        <v>4265</v>
      </c>
      <c r="D3990" s="27" t="s">
        <v>4270</v>
      </c>
      <c r="E3990" s="27" t="s">
        <v>35</v>
      </c>
      <c r="F3990" s="27" t="s">
        <v>23</v>
      </c>
      <c r="G3990" s="27" t="s">
        <v>36</v>
      </c>
      <c r="H3990" s="27" t="s">
        <v>24</v>
      </c>
      <c r="I3990" s="28">
        <v>104499450</v>
      </c>
      <c r="J3990" s="28">
        <v>0</v>
      </c>
      <c r="K3990" s="28">
        <v>104499450</v>
      </c>
      <c r="L3990" s="29">
        <v>14.6</v>
      </c>
      <c r="M3990" s="29">
        <f>IFERROR(_xlfn.XLOOKUP($B3990,'Ownership Metrics'!$A:$A,'Ownership Metrics'!$B:$B),"")</f>
        <v>21.42</v>
      </c>
      <c r="N3990" s="28">
        <f>IFERROR(_xlfn.XLOOKUP($B3990,'Ownership Metrics'!$A:$A,'Ownership Metrics'!$C:$C),"")</f>
        <v>1516</v>
      </c>
      <c r="O3990" s="29">
        <f>IFERROR(_xlfn.XLOOKUP($B3990,'Ownership Metrics'!$A:$A,'Ownership Metrics'!$D:$D),"")</f>
        <v>29.2</v>
      </c>
      <c r="P3990" s="29">
        <f>IFERROR(_xlfn.XLOOKUP($B3990,'Ownership Metrics'!$A:$A,'Ownership Metrics'!$E:$E),"")</f>
        <v>58.73</v>
      </c>
      <c r="Q3990" s="30">
        <f>IFERROR(_xlfn.XLOOKUP($B3990,'Ownership Metrics'!$A:$A,'Ownership Metrics'!$F:$F),"")</f>
        <v>6</v>
      </c>
      <c r="R3990" s="30">
        <f>IFERROR(_xlfn.XLOOKUP($B3990,'Ownership Metrics'!$A:$A,'Ownership Metrics'!$G:$G),"")</f>
        <v>42</v>
      </c>
      <c r="S3990" s="27" t="str">
        <f>IFERROR(_xlfn.XLOOKUP($B3990,'Ownership Metrics'!$A:$A,'Ownership Metrics'!$H:$H),"")</f>
        <v>Moderat</v>
      </c>
      <c r="T3990" s="27" t="str">
        <f>IFERROR(_xlfn.XLOOKUP($B3990,'Ownership Metrics'!$A:$A,'Ownership Metrics'!$I:$I),"")</f>
        <v>Sedang</v>
      </c>
      <c r="U3990" s="27">
        <f>IF(COUNTIFS($B$2:$B3990,$B3990,$D$2:$D3990,$D3990)=1,1,0)</f>
        <v>1</v>
      </c>
      <c r="V3990" s="27">
        <f t="shared" si="187"/>
        <v>14.6</v>
      </c>
      <c r="W3990" s="27">
        <f t="shared" si="188"/>
        <v>4</v>
      </c>
      <c r="X3990" s="27">
        <f t="shared" si="186"/>
        <v>14.599999601</v>
      </c>
    </row>
    <row r="3991" spans="1:24" x14ac:dyDescent="0.25">
      <c r="A3991" s="26">
        <v>46265</v>
      </c>
      <c r="B3991" s="27" t="s">
        <v>10680</v>
      </c>
      <c r="C3991" s="27" t="s">
        <v>4272</v>
      </c>
      <c r="D3991" s="27" t="s">
        <v>187</v>
      </c>
      <c r="E3991" s="27" t="s">
        <v>22</v>
      </c>
      <c r="F3991" s="27" t="s">
        <v>23</v>
      </c>
      <c r="G3991" s="27"/>
      <c r="H3991" s="27" t="s">
        <v>24</v>
      </c>
      <c r="I3991" s="28">
        <v>294231985</v>
      </c>
      <c r="J3991" s="28">
        <v>0</v>
      </c>
      <c r="K3991" s="28">
        <v>294231985</v>
      </c>
      <c r="L3991" s="29">
        <v>19.420000000000002</v>
      </c>
      <c r="M3991" s="29">
        <f>IFERROR(_xlfn.XLOOKUP($B3991,'Ownership Metrics'!$A:$A,'Ownership Metrics'!$B:$B),"")</f>
        <v>28.97</v>
      </c>
      <c r="N3991" s="28">
        <f>IFERROR(_xlfn.XLOOKUP($B3991,'Ownership Metrics'!$A:$A,'Ownership Metrics'!$C:$C),"")</f>
        <v>1144</v>
      </c>
      <c r="O3991" s="29">
        <f>IFERROR(_xlfn.XLOOKUP($B3991,'Ownership Metrics'!$A:$A,'Ownership Metrics'!$D:$D),"")</f>
        <v>25.32</v>
      </c>
      <c r="P3991" s="29">
        <f>IFERROR(_xlfn.XLOOKUP($B3991,'Ownership Metrics'!$A:$A,'Ownership Metrics'!$E:$E),"")</f>
        <v>53.7</v>
      </c>
      <c r="Q3991" s="30">
        <f>IFERROR(_xlfn.XLOOKUP($B3991,'Ownership Metrics'!$A:$A,'Ownership Metrics'!$F:$F),"")</f>
        <v>12</v>
      </c>
      <c r="R3991" s="30">
        <f>IFERROR(_xlfn.XLOOKUP($B3991,'Ownership Metrics'!$A:$A,'Ownership Metrics'!$G:$G),"")</f>
        <v>32</v>
      </c>
      <c r="S3991" s="27" t="str">
        <f>IFERROR(_xlfn.XLOOKUP($B3991,'Ownership Metrics'!$A:$A,'Ownership Metrics'!$H:$H),"")</f>
        <v>Moderat</v>
      </c>
      <c r="T3991" s="27" t="str">
        <f>IFERROR(_xlfn.XLOOKUP($B3991,'Ownership Metrics'!$A:$A,'Ownership Metrics'!$I:$I),"")</f>
        <v>Sedang</v>
      </c>
      <c r="U3991" s="27">
        <f>IF(COUNTIFS($B$2:$B3991,$B3991,$D$2:$D3991,$D3991)=1,1,0)</f>
        <v>1</v>
      </c>
      <c r="V3991" s="27">
        <f t="shared" si="187"/>
        <v>19.420000000000002</v>
      </c>
      <c r="W3991" s="27">
        <f t="shared" si="188"/>
        <v>2</v>
      </c>
      <c r="X3991" s="27">
        <f t="shared" si="186"/>
        <v>19.419999600900002</v>
      </c>
    </row>
    <row r="3992" spans="1:24" x14ac:dyDescent="0.25">
      <c r="A3992" s="26">
        <v>46265</v>
      </c>
      <c r="B3992" s="27" t="s">
        <v>10680</v>
      </c>
      <c r="C3992" s="27" t="s">
        <v>4272</v>
      </c>
      <c r="D3992" s="27" t="s">
        <v>1073</v>
      </c>
      <c r="E3992" s="27" t="s">
        <v>22</v>
      </c>
      <c r="F3992" s="27" t="s">
        <v>23</v>
      </c>
      <c r="G3992" s="27"/>
      <c r="H3992" s="27" t="s">
        <v>24</v>
      </c>
      <c r="I3992" s="28">
        <v>74789584</v>
      </c>
      <c r="J3992" s="28">
        <v>0</v>
      </c>
      <c r="K3992" s="28">
        <v>74789584</v>
      </c>
      <c r="L3992" s="29">
        <v>4.9400000000000004</v>
      </c>
      <c r="M3992" s="29">
        <f>IFERROR(_xlfn.XLOOKUP($B3992,'Ownership Metrics'!$A:$A,'Ownership Metrics'!$B:$B),"")</f>
        <v>28.97</v>
      </c>
      <c r="N3992" s="28">
        <f>IFERROR(_xlfn.XLOOKUP($B3992,'Ownership Metrics'!$A:$A,'Ownership Metrics'!$C:$C),"")</f>
        <v>1144</v>
      </c>
      <c r="O3992" s="29">
        <f>IFERROR(_xlfn.XLOOKUP($B3992,'Ownership Metrics'!$A:$A,'Ownership Metrics'!$D:$D),"")</f>
        <v>25.32</v>
      </c>
      <c r="P3992" s="29">
        <f>IFERROR(_xlfn.XLOOKUP($B3992,'Ownership Metrics'!$A:$A,'Ownership Metrics'!$E:$E),"")</f>
        <v>53.7</v>
      </c>
      <c r="Q3992" s="30">
        <f>IFERROR(_xlfn.XLOOKUP($B3992,'Ownership Metrics'!$A:$A,'Ownership Metrics'!$F:$F),"")</f>
        <v>12</v>
      </c>
      <c r="R3992" s="30">
        <f>IFERROR(_xlfn.XLOOKUP($B3992,'Ownership Metrics'!$A:$A,'Ownership Metrics'!$G:$G),"")</f>
        <v>32</v>
      </c>
      <c r="S3992" s="27" t="str">
        <f>IFERROR(_xlfn.XLOOKUP($B3992,'Ownership Metrics'!$A:$A,'Ownership Metrics'!$H:$H),"")</f>
        <v>Moderat</v>
      </c>
      <c r="T3992" s="27" t="str">
        <f>IFERROR(_xlfn.XLOOKUP($B3992,'Ownership Metrics'!$A:$A,'Ownership Metrics'!$I:$I),"")</f>
        <v>Sedang</v>
      </c>
      <c r="U3992" s="27">
        <f>IF(COUNTIFS($B$2:$B3992,$B3992,$D$2:$D3992,$D3992)=1,1,0)</f>
        <v>1</v>
      </c>
      <c r="V3992" s="27">
        <f t="shared" si="187"/>
        <v>4.9400000000000004</v>
      </c>
      <c r="W3992" s="27">
        <f t="shared" si="188"/>
        <v>4</v>
      </c>
      <c r="X3992" s="27">
        <f t="shared" si="186"/>
        <v>4.9399996008000002</v>
      </c>
    </row>
    <row r="3993" spans="1:24" x14ac:dyDescent="0.25">
      <c r="A3993" s="26">
        <v>46265</v>
      </c>
      <c r="B3993" s="27" t="s">
        <v>10680</v>
      </c>
      <c r="C3993" s="27" t="s">
        <v>4272</v>
      </c>
      <c r="D3993" s="27" t="s">
        <v>535</v>
      </c>
      <c r="E3993" s="27" t="s">
        <v>22</v>
      </c>
      <c r="F3993" s="27" t="s">
        <v>23</v>
      </c>
      <c r="G3993" s="27"/>
      <c r="H3993" s="27" t="s">
        <v>24</v>
      </c>
      <c r="I3993" s="28">
        <v>24880057</v>
      </c>
      <c r="J3993" s="28">
        <v>0</v>
      </c>
      <c r="K3993" s="28">
        <v>24880057</v>
      </c>
      <c r="L3993" s="29">
        <v>1.64</v>
      </c>
      <c r="M3993" s="29">
        <f>IFERROR(_xlfn.XLOOKUP($B3993,'Ownership Metrics'!$A:$A,'Ownership Metrics'!$B:$B),"")</f>
        <v>28.97</v>
      </c>
      <c r="N3993" s="28">
        <f>IFERROR(_xlfn.XLOOKUP($B3993,'Ownership Metrics'!$A:$A,'Ownership Metrics'!$C:$C),"")</f>
        <v>1144</v>
      </c>
      <c r="O3993" s="29">
        <f>IFERROR(_xlfn.XLOOKUP($B3993,'Ownership Metrics'!$A:$A,'Ownership Metrics'!$D:$D),"")</f>
        <v>25.32</v>
      </c>
      <c r="P3993" s="29">
        <f>IFERROR(_xlfn.XLOOKUP($B3993,'Ownership Metrics'!$A:$A,'Ownership Metrics'!$E:$E),"")</f>
        <v>53.7</v>
      </c>
      <c r="Q3993" s="30">
        <f>IFERROR(_xlfn.XLOOKUP($B3993,'Ownership Metrics'!$A:$A,'Ownership Metrics'!$F:$F),"")</f>
        <v>12</v>
      </c>
      <c r="R3993" s="30">
        <f>IFERROR(_xlfn.XLOOKUP($B3993,'Ownership Metrics'!$A:$A,'Ownership Metrics'!$G:$G),"")</f>
        <v>32</v>
      </c>
      <c r="S3993" s="27" t="str">
        <f>IFERROR(_xlfn.XLOOKUP($B3993,'Ownership Metrics'!$A:$A,'Ownership Metrics'!$H:$H),"")</f>
        <v>Moderat</v>
      </c>
      <c r="T3993" s="27" t="str">
        <f>IFERROR(_xlfn.XLOOKUP($B3993,'Ownership Metrics'!$A:$A,'Ownership Metrics'!$I:$I),"")</f>
        <v>Sedang</v>
      </c>
      <c r="U3993" s="27">
        <f>IF(COUNTIFS($B$2:$B3993,$B3993,$D$2:$D3993,$D3993)=1,1,0)</f>
        <v>1</v>
      </c>
      <c r="V3993" s="27">
        <f t="shared" si="187"/>
        <v>1.64</v>
      </c>
      <c r="W3993" s="27">
        <f t="shared" si="188"/>
        <v>7</v>
      </c>
      <c r="X3993" s="27">
        <f t="shared" si="186"/>
        <v>1.6399996006999999</v>
      </c>
    </row>
    <row r="3994" spans="1:24" x14ac:dyDescent="0.25">
      <c r="A3994" s="26">
        <v>46265</v>
      </c>
      <c r="B3994" s="27" t="s">
        <v>10680</v>
      </c>
      <c r="C3994" s="27" t="s">
        <v>4272</v>
      </c>
      <c r="D3994" s="27" t="s">
        <v>4273</v>
      </c>
      <c r="E3994" s="27" t="s">
        <v>35</v>
      </c>
      <c r="F3994" s="27" t="s">
        <v>23</v>
      </c>
      <c r="G3994" s="27" t="s">
        <v>36</v>
      </c>
      <c r="H3994" s="27" t="s">
        <v>24</v>
      </c>
      <c r="I3994" s="28">
        <v>18155600</v>
      </c>
      <c r="J3994" s="28">
        <v>0</v>
      </c>
      <c r="K3994" s="28">
        <v>18155600</v>
      </c>
      <c r="L3994" s="29">
        <v>1.2</v>
      </c>
      <c r="M3994" s="29">
        <f>IFERROR(_xlfn.XLOOKUP($B3994,'Ownership Metrics'!$A:$A,'Ownership Metrics'!$B:$B),"")</f>
        <v>28.97</v>
      </c>
      <c r="N3994" s="28">
        <f>IFERROR(_xlfn.XLOOKUP($B3994,'Ownership Metrics'!$A:$A,'Ownership Metrics'!$C:$C),"")</f>
        <v>1144</v>
      </c>
      <c r="O3994" s="29">
        <f>IFERROR(_xlfn.XLOOKUP($B3994,'Ownership Metrics'!$A:$A,'Ownership Metrics'!$D:$D),"")</f>
        <v>25.32</v>
      </c>
      <c r="P3994" s="29">
        <f>IFERROR(_xlfn.XLOOKUP($B3994,'Ownership Metrics'!$A:$A,'Ownership Metrics'!$E:$E),"")</f>
        <v>53.7</v>
      </c>
      <c r="Q3994" s="30">
        <f>IFERROR(_xlfn.XLOOKUP($B3994,'Ownership Metrics'!$A:$A,'Ownership Metrics'!$F:$F),"")</f>
        <v>12</v>
      </c>
      <c r="R3994" s="30">
        <f>IFERROR(_xlfn.XLOOKUP($B3994,'Ownership Metrics'!$A:$A,'Ownership Metrics'!$G:$G),"")</f>
        <v>32</v>
      </c>
      <c r="S3994" s="27" t="str">
        <f>IFERROR(_xlfn.XLOOKUP($B3994,'Ownership Metrics'!$A:$A,'Ownership Metrics'!$H:$H),"")</f>
        <v>Moderat</v>
      </c>
      <c r="T3994" s="27" t="str">
        <f>IFERROR(_xlfn.XLOOKUP($B3994,'Ownership Metrics'!$A:$A,'Ownership Metrics'!$I:$I),"")</f>
        <v>Sedang</v>
      </c>
      <c r="U3994" s="27">
        <f>IF(COUNTIFS($B$2:$B3994,$B3994,$D$2:$D3994,$D3994)=1,1,0)</f>
        <v>1</v>
      </c>
      <c r="V3994" s="27">
        <f t="shared" si="187"/>
        <v>1.2</v>
      </c>
      <c r="W3994" s="27">
        <f t="shared" si="188"/>
        <v>10</v>
      </c>
      <c r="X3994" s="27">
        <f t="shared" si="186"/>
        <v>1.1999996006</v>
      </c>
    </row>
    <row r="3995" spans="1:24" x14ac:dyDescent="0.25">
      <c r="A3995" s="26">
        <v>46265</v>
      </c>
      <c r="B3995" s="27" t="s">
        <v>10680</v>
      </c>
      <c r="C3995" s="27" t="s">
        <v>4272</v>
      </c>
      <c r="D3995" s="27" t="s">
        <v>4274</v>
      </c>
      <c r="E3995" s="27" t="s">
        <v>35</v>
      </c>
      <c r="F3995" s="27" t="s">
        <v>23</v>
      </c>
      <c r="G3995" s="27" t="s">
        <v>36</v>
      </c>
      <c r="H3995" s="27" t="s">
        <v>24</v>
      </c>
      <c r="I3995" s="28">
        <v>19486400</v>
      </c>
      <c r="J3995" s="28">
        <v>0</v>
      </c>
      <c r="K3995" s="28">
        <v>19486400</v>
      </c>
      <c r="L3995" s="29">
        <v>1.29</v>
      </c>
      <c r="M3995" s="29">
        <f>IFERROR(_xlfn.XLOOKUP($B3995,'Ownership Metrics'!$A:$A,'Ownership Metrics'!$B:$B),"")</f>
        <v>28.97</v>
      </c>
      <c r="N3995" s="28">
        <f>IFERROR(_xlfn.XLOOKUP($B3995,'Ownership Metrics'!$A:$A,'Ownership Metrics'!$C:$C),"")</f>
        <v>1144</v>
      </c>
      <c r="O3995" s="29">
        <f>IFERROR(_xlfn.XLOOKUP($B3995,'Ownership Metrics'!$A:$A,'Ownership Metrics'!$D:$D),"")</f>
        <v>25.32</v>
      </c>
      <c r="P3995" s="29">
        <f>IFERROR(_xlfn.XLOOKUP($B3995,'Ownership Metrics'!$A:$A,'Ownership Metrics'!$E:$E),"")</f>
        <v>53.7</v>
      </c>
      <c r="Q3995" s="30">
        <f>IFERROR(_xlfn.XLOOKUP($B3995,'Ownership Metrics'!$A:$A,'Ownership Metrics'!$F:$F),"")</f>
        <v>12</v>
      </c>
      <c r="R3995" s="30">
        <f>IFERROR(_xlfn.XLOOKUP($B3995,'Ownership Metrics'!$A:$A,'Ownership Metrics'!$G:$G),"")</f>
        <v>32</v>
      </c>
      <c r="S3995" s="27" t="str">
        <f>IFERROR(_xlfn.XLOOKUP($B3995,'Ownership Metrics'!$A:$A,'Ownership Metrics'!$H:$H),"")</f>
        <v>Moderat</v>
      </c>
      <c r="T3995" s="27" t="str">
        <f>IFERROR(_xlfn.XLOOKUP($B3995,'Ownership Metrics'!$A:$A,'Ownership Metrics'!$I:$I),"")</f>
        <v>Sedang</v>
      </c>
      <c r="U3995" s="27">
        <f>IF(COUNTIFS($B$2:$B3995,$B3995,$D$2:$D3995,$D3995)=1,1,0)</f>
        <v>1</v>
      </c>
      <c r="V3995" s="27">
        <f t="shared" si="187"/>
        <v>1.29</v>
      </c>
      <c r="W3995" s="27">
        <f t="shared" si="188"/>
        <v>9</v>
      </c>
      <c r="X3995" s="27">
        <f t="shared" si="186"/>
        <v>1.2899996005000001</v>
      </c>
    </row>
    <row r="3996" spans="1:24" x14ac:dyDescent="0.25">
      <c r="A3996" s="26">
        <v>46265</v>
      </c>
      <c r="B3996" s="27" t="s">
        <v>10680</v>
      </c>
      <c r="C3996" s="27" t="s">
        <v>4272</v>
      </c>
      <c r="D3996" s="27" t="s">
        <v>4275</v>
      </c>
      <c r="E3996" s="27" t="s">
        <v>35</v>
      </c>
      <c r="F3996" s="27" t="s">
        <v>23</v>
      </c>
      <c r="G3996" s="27" t="s">
        <v>36</v>
      </c>
      <c r="H3996" s="27" t="s">
        <v>24</v>
      </c>
      <c r="I3996" s="28">
        <v>31869200</v>
      </c>
      <c r="J3996" s="28">
        <v>0</v>
      </c>
      <c r="K3996" s="28">
        <v>31869200</v>
      </c>
      <c r="L3996" s="29">
        <v>2.1</v>
      </c>
      <c r="M3996" s="29">
        <f>IFERROR(_xlfn.XLOOKUP($B3996,'Ownership Metrics'!$A:$A,'Ownership Metrics'!$B:$B),"")</f>
        <v>28.97</v>
      </c>
      <c r="N3996" s="28">
        <f>IFERROR(_xlfn.XLOOKUP($B3996,'Ownership Metrics'!$A:$A,'Ownership Metrics'!$C:$C),"")</f>
        <v>1144</v>
      </c>
      <c r="O3996" s="29">
        <f>IFERROR(_xlfn.XLOOKUP($B3996,'Ownership Metrics'!$A:$A,'Ownership Metrics'!$D:$D),"")</f>
        <v>25.32</v>
      </c>
      <c r="P3996" s="29">
        <f>IFERROR(_xlfn.XLOOKUP($B3996,'Ownership Metrics'!$A:$A,'Ownership Metrics'!$E:$E),"")</f>
        <v>53.7</v>
      </c>
      <c r="Q3996" s="30">
        <f>IFERROR(_xlfn.XLOOKUP($B3996,'Ownership Metrics'!$A:$A,'Ownership Metrics'!$F:$F),"")</f>
        <v>12</v>
      </c>
      <c r="R3996" s="30">
        <f>IFERROR(_xlfn.XLOOKUP($B3996,'Ownership Metrics'!$A:$A,'Ownership Metrics'!$G:$G),"")</f>
        <v>32</v>
      </c>
      <c r="S3996" s="27" t="str">
        <f>IFERROR(_xlfn.XLOOKUP($B3996,'Ownership Metrics'!$A:$A,'Ownership Metrics'!$H:$H),"")</f>
        <v>Moderat</v>
      </c>
      <c r="T3996" s="27" t="str">
        <f>IFERROR(_xlfn.XLOOKUP($B3996,'Ownership Metrics'!$A:$A,'Ownership Metrics'!$I:$I),"")</f>
        <v>Sedang</v>
      </c>
      <c r="U3996" s="27">
        <f>IF(COUNTIFS($B$2:$B3996,$B3996,$D$2:$D3996,$D3996)=1,1,0)</f>
        <v>1</v>
      </c>
      <c r="V3996" s="27">
        <f t="shared" si="187"/>
        <v>2.1</v>
      </c>
      <c r="W3996" s="27">
        <f t="shared" si="188"/>
        <v>6</v>
      </c>
      <c r="X3996" s="27">
        <f t="shared" si="186"/>
        <v>2.0999996003999999</v>
      </c>
    </row>
    <row r="3997" spans="1:24" x14ac:dyDescent="0.25">
      <c r="A3997" s="26">
        <v>46265</v>
      </c>
      <c r="B3997" s="27" t="s">
        <v>10680</v>
      </c>
      <c r="C3997" s="27" t="s">
        <v>4272</v>
      </c>
      <c r="D3997" s="27" t="s">
        <v>1051</v>
      </c>
      <c r="E3997" s="27" t="s">
        <v>35</v>
      </c>
      <c r="F3997" s="27" t="s">
        <v>23</v>
      </c>
      <c r="G3997" s="27" t="s">
        <v>36</v>
      </c>
      <c r="H3997" s="27" t="s">
        <v>24</v>
      </c>
      <c r="I3997" s="28">
        <v>383584486</v>
      </c>
      <c r="J3997" s="28">
        <v>0</v>
      </c>
      <c r="K3997" s="28">
        <v>383584486</v>
      </c>
      <c r="L3997" s="29">
        <v>25.32</v>
      </c>
      <c r="M3997" s="29">
        <f>IFERROR(_xlfn.XLOOKUP($B3997,'Ownership Metrics'!$A:$A,'Ownership Metrics'!$B:$B),"")</f>
        <v>28.97</v>
      </c>
      <c r="N3997" s="28">
        <f>IFERROR(_xlfn.XLOOKUP($B3997,'Ownership Metrics'!$A:$A,'Ownership Metrics'!$C:$C),"")</f>
        <v>1144</v>
      </c>
      <c r="O3997" s="29">
        <f>IFERROR(_xlfn.XLOOKUP($B3997,'Ownership Metrics'!$A:$A,'Ownership Metrics'!$D:$D),"")</f>
        <v>25.32</v>
      </c>
      <c r="P3997" s="29">
        <f>IFERROR(_xlfn.XLOOKUP($B3997,'Ownership Metrics'!$A:$A,'Ownership Metrics'!$E:$E),"")</f>
        <v>53.7</v>
      </c>
      <c r="Q3997" s="30">
        <f>IFERROR(_xlfn.XLOOKUP($B3997,'Ownership Metrics'!$A:$A,'Ownership Metrics'!$F:$F),"")</f>
        <v>12</v>
      </c>
      <c r="R3997" s="30">
        <f>IFERROR(_xlfn.XLOOKUP($B3997,'Ownership Metrics'!$A:$A,'Ownership Metrics'!$G:$G),"")</f>
        <v>32</v>
      </c>
      <c r="S3997" s="27" t="str">
        <f>IFERROR(_xlfn.XLOOKUP($B3997,'Ownership Metrics'!$A:$A,'Ownership Metrics'!$H:$H),"")</f>
        <v>Moderat</v>
      </c>
      <c r="T3997" s="27" t="str">
        <f>IFERROR(_xlfn.XLOOKUP($B3997,'Ownership Metrics'!$A:$A,'Ownership Metrics'!$I:$I),"")</f>
        <v>Sedang</v>
      </c>
      <c r="U3997" s="27">
        <f>IF(COUNTIFS($B$2:$B3997,$B3997,$D$2:$D3997,$D3997)=1,1,0)</f>
        <v>1</v>
      </c>
      <c r="V3997" s="27">
        <f t="shared" si="187"/>
        <v>25.32</v>
      </c>
      <c r="W3997" s="27">
        <f t="shared" si="188"/>
        <v>1</v>
      </c>
      <c r="X3997" s="27">
        <f t="shared" si="186"/>
        <v>25.319999600300001</v>
      </c>
    </row>
    <row r="3998" spans="1:24" x14ac:dyDescent="0.25">
      <c r="A3998" s="26">
        <v>46265</v>
      </c>
      <c r="B3998" s="27" t="s">
        <v>10680</v>
      </c>
      <c r="C3998" s="27" t="s">
        <v>4272</v>
      </c>
      <c r="D3998" s="27" t="s">
        <v>2043</v>
      </c>
      <c r="E3998" s="27" t="s">
        <v>35</v>
      </c>
      <c r="F3998" s="27" t="s">
        <v>23</v>
      </c>
      <c r="G3998" s="27" t="s">
        <v>36</v>
      </c>
      <c r="H3998" s="27" t="s">
        <v>24</v>
      </c>
      <c r="I3998" s="28">
        <v>15800000</v>
      </c>
      <c r="J3998" s="28">
        <v>0</v>
      </c>
      <c r="K3998" s="28">
        <v>15800000</v>
      </c>
      <c r="L3998" s="29">
        <v>1.04</v>
      </c>
      <c r="M3998" s="29">
        <f>IFERROR(_xlfn.XLOOKUP($B3998,'Ownership Metrics'!$A:$A,'Ownership Metrics'!$B:$B),"")</f>
        <v>28.97</v>
      </c>
      <c r="N3998" s="28">
        <f>IFERROR(_xlfn.XLOOKUP($B3998,'Ownership Metrics'!$A:$A,'Ownership Metrics'!$C:$C),"")</f>
        <v>1144</v>
      </c>
      <c r="O3998" s="29">
        <f>IFERROR(_xlfn.XLOOKUP($B3998,'Ownership Metrics'!$A:$A,'Ownership Metrics'!$D:$D),"")</f>
        <v>25.32</v>
      </c>
      <c r="P3998" s="29">
        <f>IFERROR(_xlfn.XLOOKUP($B3998,'Ownership Metrics'!$A:$A,'Ownership Metrics'!$E:$E),"")</f>
        <v>53.7</v>
      </c>
      <c r="Q3998" s="30">
        <f>IFERROR(_xlfn.XLOOKUP($B3998,'Ownership Metrics'!$A:$A,'Ownership Metrics'!$F:$F),"")</f>
        <v>12</v>
      </c>
      <c r="R3998" s="30">
        <f>IFERROR(_xlfn.XLOOKUP($B3998,'Ownership Metrics'!$A:$A,'Ownership Metrics'!$G:$G),"")</f>
        <v>32</v>
      </c>
      <c r="S3998" s="27" t="str">
        <f>IFERROR(_xlfn.XLOOKUP($B3998,'Ownership Metrics'!$A:$A,'Ownership Metrics'!$H:$H),"")</f>
        <v>Moderat</v>
      </c>
      <c r="T3998" s="27" t="str">
        <f>IFERROR(_xlfn.XLOOKUP($B3998,'Ownership Metrics'!$A:$A,'Ownership Metrics'!$I:$I),"")</f>
        <v>Sedang</v>
      </c>
      <c r="U3998" s="27">
        <f>IF(COUNTIFS($B$2:$B3998,$B3998,$D$2:$D3998,$D3998)=1,1,0)</f>
        <v>1</v>
      </c>
      <c r="V3998" s="27">
        <f t="shared" si="187"/>
        <v>1.04</v>
      </c>
      <c r="W3998" s="27">
        <f t="shared" si="188"/>
        <v>12</v>
      </c>
      <c r="X3998" s="27">
        <f t="shared" si="186"/>
        <v>1.0399996002</v>
      </c>
    </row>
    <row r="3999" spans="1:24" x14ac:dyDescent="0.25">
      <c r="A3999" s="26">
        <v>46265</v>
      </c>
      <c r="B3999" s="27" t="s">
        <v>10680</v>
      </c>
      <c r="C3999" s="27" t="s">
        <v>4272</v>
      </c>
      <c r="D3999" s="27" t="s">
        <v>4276</v>
      </c>
      <c r="E3999" s="27" t="s">
        <v>35</v>
      </c>
      <c r="F3999" s="27" t="s">
        <v>23</v>
      </c>
      <c r="G3999" s="27" t="s">
        <v>36</v>
      </c>
      <c r="H3999" s="27" t="s">
        <v>24</v>
      </c>
      <c r="I3999" s="28">
        <v>40021400</v>
      </c>
      <c r="J3999" s="28">
        <v>0</v>
      </c>
      <c r="K3999" s="28">
        <v>40021400</v>
      </c>
      <c r="L3999" s="29">
        <v>2.64</v>
      </c>
      <c r="M3999" s="29">
        <f>IFERROR(_xlfn.XLOOKUP($B3999,'Ownership Metrics'!$A:$A,'Ownership Metrics'!$B:$B),"")</f>
        <v>28.97</v>
      </c>
      <c r="N3999" s="28">
        <f>IFERROR(_xlfn.XLOOKUP($B3999,'Ownership Metrics'!$A:$A,'Ownership Metrics'!$C:$C),"")</f>
        <v>1144</v>
      </c>
      <c r="O3999" s="29">
        <f>IFERROR(_xlfn.XLOOKUP($B3999,'Ownership Metrics'!$A:$A,'Ownership Metrics'!$D:$D),"")</f>
        <v>25.32</v>
      </c>
      <c r="P3999" s="29">
        <f>IFERROR(_xlfn.XLOOKUP($B3999,'Ownership Metrics'!$A:$A,'Ownership Metrics'!$E:$E),"")</f>
        <v>53.7</v>
      </c>
      <c r="Q3999" s="30">
        <f>IFERROR(_xlfn.XLOOKUP($B3999,'Ownership Metrics'!$A:$A,'Ownership Metrics'!$F:$F),"")</f>
        <v>12</v>
      </c>
      <c r="R3999" s="30">
        <f>IFERROR(_xlfn.XLOOKUP($B3999,'Ownership Metrics'!$A:$A,'Ownership Metrics'!$G:$G),"")</f>
        <v>32</v>
      </c>
      <c r="S3999" s="27" t="str">
        <f>IFERROR(_xlfn.XLOOKUP($B3999,'Ownership Metrics'!$A:$A,'Ownership Metrics'!$H:$H),"")</f>
        <v>Moderat</v>
      </c>
      <c r="T3999" s="27" t="str">
        <f>IFERROR(_xlfn.XLOOKUP($B3999,'Ownership Metrics'!$A:$A,'Ownership Metrics'!$I:$I),"")</f>
        <v>Sedang</v>
      </c>
      <c r="U3999" s="27">
        <f>IF(COUNTIFS($B$2:$B3999,$B3999,$D$2:$D3999,$D3999)=1,1,0)</f>
        <v>1</v>
      </c>
      <c r="V3999" s="27">
        <f t="shared" si="187"/>
        <v>2.64</v>
      </c>
      <c r="W3999" s="27">
        <f t="shared" si="188"/>
        <v>5</v>
      </c>
      <c r="X3999" s="27">
        <f t="shared" si="186"/>
        <v>2.6399996001000003</v>
      </c>
    </row>
    <row r="4000" spans="1:24" x14ac:dyDescent="0.25">
      <c r="A4000" s="26">
        <v>46265</v>
      </c>
      <c r="B4000" s="27" t="s">
        <v>10680</v>
      </c>
      <c r="C4000" s="27" t="s">
        <v>4272</v>
      </c>
      <c r="D4000" s="27" t="s">
        <v>4277</v>
      </c>
      <c r="E4000" s="27" t="s">
        <v>35</v>
      </c>
      <c r="F4000" s="27" t="s">
        <v>23</v>
      </c>
      <c r="G4000" s="27" t="s">
        <v>36</v>
      </c>
      <c r="H4000" s="27" t="s">
        <v>24</v>
      </c>
      <c r="I4000" s="28">
        <v>20730300</v>
      </c>
      <c r="J4000" s="28">
        <v>0</v>
      </c>
      <c r="K4000" s="28">
        <v>20730300</v>
      </c>
      <c r="L4000" s="29">
        <v>1.37</v>
      </c>
      <c r="M4000" s="29">
        <f>IFERROR(_xlfn.XLOOKUP($B4000,'Ownership Metrics'!$A:$A,'Ownership Metrics'!$B:$B),"")</f>
        <v>28.97</v>
      </c>
      <c r="N4000" s="28">
        <f>IFERROR(_xlfn.XLOOKUP($B4000,'Ownership Metrics'!$A:$A,'Ownership Metrics'!$C:$C),"")</f>
        <v>1144</v>
      </c>
      <c r="O4000" s="29">
        <f>IFERROR(_xlfn.XLOOKUP($B4000,'Ownership Metrics'!$A:$A,'Ownership Metrics'!$D:$D),"")</f>
        <v>25.32</v>
      </c>
      <c r="P4000" s="29">
        <f>IFERROR(_xlfn.XLOOKUP($B4000,'Ownership Metrics'!$A:$A,'Ownership Metrics'!$E:$E),"")</f>
        <v>53.7</v>
      </c>
      <c r="Q4000" s="30">
        <f>IFERROR(_xlfn.XLOOKUP($B4000,'Ownership Metrics'!$A:$A,'Ownership Metrics'!$F:$F),"")</f>
        <v>12</v>
      </c>
      <c r="R4000" s="30">
        <f>IFERROR(_xlfn.XLOOKUP($B4000,'Ownership Metrics'!$A:$A,'Ownership Metrics'!$G:$G),"")</f>
        <v>32</v>
      </c>
      <c r="S4000" s="27" t="str">
        <f>IFERROR(_xlfn.XLOOKUP($B4000,'Ownership Metrics'!$A:$A,'Ownership Metrics'!$H:$H),"")</f>
        <v>Moderat</v>
      </c>
      <c r="T4000" s="27" t="str">
        <f>IFERROR(_xlfn.XLOOKUP($B4000,'Ownership Metrics'!$A:$A,'Ownership Metrics'!$I:$I),"")</f>
        <v>Sedang</v>
      </c>
      <c r="U4000" s="27">
        <f>IF(COUNTIFS($B$2:$B4000,$B4000,$D$2:$D4000,$D4000)=1,1,0)</f>
        <v>1</v>
      </c>
      <c r="V4000" s="27">
        <f t="shared" si="187"/>
        <v>1.37</v>
      </c>
      <c r="W4000" s="27">
        <f t="shared" si="188"/>
        <v>8</v>
      </c>
      <c r="X4000" s="27">
        <f t="shared" si="186"/>
        <v>1.3699996000000001</v>
      </c>
    </row>
    <row r="4001" spans="1:24" x14ac:dyDescent="0.25">
      <c r="A4001" s="26">
        <v>46265</v>
      </c>
      <c r="B4001" s="27" t="s">
        <v>10680</v>
      </c>
      <c r="C4001" s="27" t="s">
        <v>4272</v>
      </c>
      <c r="D4001" s="27" t="s">
        <v>4278</v>
      </c>
      <c r="E4001" s="27" t="s">
        <v>72</v>
      </c>
      <c r="F4001" s="27" t="s">
        <v>23</v>
      </c>
      <c r="G4001" s="27"/>
      <c r="H4001" s="27" t="s">
        <v>24</v>
      </c>
      <c r="I4001" s="28">
        <v>16777700</v>
      </c>
      <c r="J4001" s="28">
        <v>0</v>
      </c>
      <c r="K4001" s="28">
        <v>16777700</v>
      </c>
      <c r="L4001" s="29">
        <v>1.1100000000000001</v>
      </c>
      <c r="M4001" s="29">
        <f>IFERROR(_xlfn.XLOOKUP($B4001,'Ownership Metrics'!$A:$A,'Ownership Metrics'!$B:$B),"")</f>
        <v>28.97</v>
      </c>
      <c r="N4001" s="28">
        <f>IFERROR(_xlfn.XLOOKUP($B4001,'Ownership Metrics'!$A:$A,'Ownership Metrics'!$C:$C),"")</f>
        <v>1144</v>
      </c>
      <c r="O4001" s="29">
        <f>IFERROR(_xlfn.XLOOKUP($B4001,'Ownership Metrics'!$A:$A,'Ownership Metrics'!$D:$D),"")</f>
        <v>25.32</v>
      </c>
      <c r="P4001" s="29">
        <f>IFERROR(_xlfn.XLOOKUP($B4001,'Ownership Metrics'!$A:$A,'Ownership Metrics'!$E:$E),"")</f>
        <v>53.7</v>
      </c>
      <c r="Q4001" s="30">
        <f>IFERROR(_xlfn.XLOOKUP($B4001,'Ownership Metrics'!$A:$A,'Ownership Metrics'!$F:$F),"")</f>
        <v>12</v>
      </c>
      <c r="R4001" s="30">
        <f>IFERROR(_xlfn.XLOOKUP($B4001,'Ownership Metrics'!$A:$A,'Ownership Metrics'!$G:$G),"")</f>
        <v>32</v>
      </c>
      <c r="S4001" s="27" t="str">
        <f>IFERROR(_xlfn.XLOOKUP($B4001,'Ownership Metrics'!$A:$A,'Ownership Metrics'!$H:$H),"")</f>
        <v>Moderat</v>
      </c>
      <c r="T4001" s="27" t="str">
        <f>IFERROR(_xlfn.XLOOKUP($B4001,'Ownership Metrics'!$A:$A,'Ownership Metrics'!$I:$I),"")</f>
        <v>Sedang</v>
      </c>
      <c r="U4001" s="27">
        <f>IF(COUNTIFS($B$2:$B4001,$B4001,$D$2:$D4001,$D4001)=1,1,0)</f>
        <v>1</v>
      </c>
      <c r="V4001" s="27">
        <f t="shared" si="187"/>
        <v>1.1100000000000001</v>
      </c>
      <c r="W4001" s="27">
        <f t="shared" si="188"/>
        <v>11</v>
      </c>
      <c r="X4001" s="27">
        <f t="shared" si="186"/>
        <v>1.1099995999000001</v>
      </c>
    </row>
    <row r="4002" spans="1:24" x14ac:dyDescent="0.25">
      <c r="A4002" s="26">
        <v>46265</v>
      </c>
      <c r="B4002" s="27" t="s">
        <v>10680</v>
      </c>
      <c r="C4002" s="27" t="s">
        <v>4272</v>
      </c>
      <c r="D4002" s="27" t="s">
        <v>4279</v>
      </c>
      <c r="E4002" s="27" t="s">
        <v>72</v>
      </c>
      <c r="F4002" s="27" t="s">
        <v>23</v>
      </c>
      <c r="G4002" s="27"/>
      <c r="H4002" s="27" t="s">
        <v>24</v>
      </c>
      <c r="I4002" s="28">
        <v>135777700</v>
      </c>
      <c r="J4002" s="28">
        <v>0</v>
      </c>
      <c r="K4002" s="28">
        <v>135777700</v>
      </c>
      <c r="L4002" s="29">
        <v>8.9600000000000009</v>
      </c>
      <c r="M4002" s="29">
        <f>IFERROR(_xlfn.XLOOKUP($B4002,'Ownership Metrics'!$A:$A,'Ownership Metrics'!$B:$B),"")</f>
        <v>28.97</v>
      </c>
      <c r="N4002" s="28">
        <f>IFERROR(_xlfn.XLOOKUP($B4002,'Ownership Metrics'!$A:$A,'Ownership Metrics'!$C:$C),"")</f>
        <v>1144</v>
      </c>
      <c r="O4002" s="29">
        <f>IFERROR(_xlfn.XLOOKUP($B4002,'Ownership Metrics'!$A:$A,'Ownership Metrics'!$D:$D),"")</f>
        <v>25.32</v>
      </c>
      <c r="P4002" s="29">
        <f>IFERROR(_xlfn.XLOOKUP($B4002,'Ownership Metrics'!$A:$A,'Ownership Metrics'!$E:$E),"")</f>
        <v>53.7</v>
      </c>
      <c r="Q4002" s="30">
        <f>IFERROR(_xlfn.XLOOKUP($B4002,'Ownership Metrics'!$A:$A,'Ownership Metrics'!$F:$F),"")</f>
        <v>12</v>
      </c>
      <c r="R4002" s="30">
        <f>IFERROR(_xlfn.XLOOKUP($B4002,'Ownership Metrics'!$A:$A,'Ownership Metrics'!$G:$G),"")</f>
        <v>32</v>
      </c>
      <c r="S4002" s="27" t="str">
        <f>IFERROR(_xlfn.XLOOKUP($B4002,'Ownership Metrics'!$A:$A,'Ownership Metrics'!$H:$H),"")</f>
        <v>Moderat</v>
      </c>
      <c r="T4002" s="27" t="str">
        <f>IFERROR(_xlfn.XLOOKUP($B4002,'Ownership Metrics'!$A:$A,'Ownership Metrics'!$I:$I),"")</f>
        <v>Sedang</v>
      </c>
      <c r="U4002" s="27">
        <f>IF(COUNTIFS($B$2:$B4002,$B4002,$D$2:$D4002,$D4002)=1,1,0)</f>
        <v>1</v>
      </c>
      <c r="V4002" s="27">
        <f t="shared" si="187"/>
        <v>8.9600000000000009</v>
      </c>
      <c r="W4002" s="27">
        <f t="shared" si="188"/>
        <v>3</v>
      </c>
      <c r="X4002" s="27">
        <f t="shared" si="186"/>
        <v>8.9599995998000015</v>
      </c>
    </row>
    <row r="4003" spans="1:24" x14ac:dyDescent="0.25">
      <c r="A4003" s="26">
        <v>46265</v>
      </c>
      <c r="B4003" s="27" t="s">
        <v>10681</v>
      </c>
      <c r="C4003" s="27" t="s">
        <v>4281</v>
      </c>
      <c r="D4003" s="27" t="s">
        <v>542</v>
      </c>
      <c r="E4003" s="27" t="s">
        <v>22</v>
      </c>
      <c r="F4003" s="27" t="s">
        <v>23</v>
      </c>
      <c r="G4003" s="27"/>
      <c r="H4003" s="27" t="s">
        <v>24</v>
      </c>
      <c r="I4003" s="28">
        <v>326800000</v>
      </c>
      <c r="J4003" s="28">
        <v>0</v>
      </c>
      <c r="K4003" s="28">
        <v>326800000</v>
      </c>
      <c r="L4003" s="29">
        <v>2.13</v>
      </c>
      <c r="M4003" s="29">
        <f>IFERROR(_xlfn.XLOOKUP($B4003,'Ownership Metrics'!$A:$A,'Ownership Metrics'!$B:$B),"")</f>
        <v>23</v>
      </c>
      <c r="N4003" s="28">
        <f>IFERROR(_xlfn.XLOOKUP($B4003,'Ownership Metrics'!$A:$A,'Ownership Metrics'!$C:$C),"")</f>
        <v>681</v>
      </c>
      <c r="O4003" s="29">
        <f>IFERROR(_xlfn.XLOOKUP($B4003,'Ownership Metrics'!$A:$A,'Ownership Metrics'!$D:$D),"")</f>
        <v>16.62</v>
      </c>
      <c r="P4003" s="29">
        <f>IFERROR(_xlfn.XLOOKUP($B4003,'Ownership Metrics'!$A:$A,'Ownership Metrics'!$E:$E),"")</f>
        <v>38.71</v>
      </c>
      <c r="Q4003" s="30">
        <f>IFERROR(_xlfn.XLOOKUP($B4003,'Ownership Metrics'!$A:$A,'Ownership Metrics'!$F:$F),"")</f>
        <v>17</v>
      </c>
      <c r="R4003" s="30">
        <f>IFERROR(_xlfn.XLOOKUP($B4003,'Ownership Metrics'!$A:$A,'Ownership Metrics'!$G:$G),"")</f>
        <v>20</v>
      </c>
      <c r="S4003" s="27" t="str">
        <f>IFERROR(_xlfn.XLOOKUP($B4003,'Ownership Metrics'!$A:$A,'Ownership Metrics'!$H:$H),"")</f>
        <v>Tersebar</v>
      </c>
      <c r="T4003" s="27" t="str">
        <f>IFERROR(_xlfn.XLOOKUP($B4003,'Ownership Metrics'!$A:$A,'Ownership Metrics'!$I:$I),"")</f>
        <v>Rendah</v>
      </c>
      <c r="U4003" s="27">
        <f>IF(COUNTIFS($B$2:$B4003,$B4003,$D$2:$D4003,$D4003)=1,1,0)</f>
        <v>1</v>
      </c>
      <c r="V4003" s="27">
        <f t="shared" si="187"/>
        <v>2.13</v>
      </c>
      <c r="W4003" s="27">
        <f t="shared" si="188"/>
        <v>12</v>
      </c>
      <c r="X4003" s="27">
        <f t="shared" si="186"/>
        <v>2.1299995997000001</v>
      </c>
    </row>
    <row r="4004" spans="1:24" x14ac:dyDescent="0.25">
      <c r="A4004" s="26">
        <v>46265</v>
      </c>
      <c r="B4004" s="27" t="s">
        <v>10681</v>
      </c>
      <c r="C4004" s="27" t="s">
        <v>4281</v>
      </c>
      <c r="D4004" s="27" t="s">
        <v>523</v>
      </c>
      <c r="E4004" s="27" t="s">
        <v>22</v>
      </c>
      <c r="F4004" s="27" t="s">
        <v>23</v>
      </c>
      <c r="G4004" s="27"/>
      <c r="H4004" s="27" t="s">
        <v>24</v>
      </c>
      <c r="I4004" s="28">
        <v>432065300</v>
      </c>
      <c r="J4004" s="28">
        <v>0</v>
      </c>
      <c r="K4004" s="28">
        <v>432065300</v>
      </c>
      <c r="L4004" s="29">
        <v>2.81</v>
      </c>
      <c r="M4004" s="29">
        <f>IFERROR(_xlfn.XLOOKUP($B4004,'Ownership Metrics'!$A:$A,'Ownership Metrics'!$B:$B),"")</f>
        <v>23</v>
      </c>
      <c r="N4004" s="28">
        <f>IFERROR(_xlfn.XLOOKUP($B4004,'Ownership Metrics'!$A:$A,'Ownership Metrics'!$C:$C),"")</f>
        <v>681</v>
      </c>
      <c r="O4004" s="29">
        <f>IFERROR(_xlfn.XLOOKUP($B4004,'Ownership Metrics'!$A:$A,'Ownership Metrics'!$D:$D),"")</f>
        <v>16.62</v>
      </c>
      <c r="P4004" s="29">
        <f>IFERROR(_xlfn.XLOOKUP($B4004,'Ownership Metrics'!$A:$A,'Ownership Metrics'!$E:$E),"")</f>
        <v>38.71</v>
      </c>
      <c r="Q4004" s="30">
        <f>IFERROR(_xlfn.XLOOKUP($B4004,'Ownership Metrics'!$A:$A,'Ownership Metrics'!$F:$F),"")</f>
        <v>17</v>
      </c>
      <c r="R4004" s="30">
        <f>IFERROR(_xlfn.XLOOKUP($B4004,'Ownership Metrics'!$A:$A,'Ownership Metrics'!$G:$G),"")</f>
        <v>20</v>
      </c>
      <c r="S4004" s="27" t="str">
        <f>IFERROR(_xlfn.XLOOKUP($B4004,'Ownership Metrics'!$A:$A,'Ownership Metrics'!$H:$H),"")</f>
        <v>Tersebar</v>
      </c>
      <c r="T4004" s="27" t="str">
        <f>IFERROR(_xlfn.XLOOKUP($B4004,'Ownership Metrics'!$A:$A,'Ownership Metrics'!$I:$I),"")</f>
        <v>Rendah</v>
      </c>
      <c r="U4004" s="27">
        <f>IF(COUNTIFS($B$2:$B4004,$B4004,$D$2:$D4004,$D4004)=1,1,0)</f>
        <v>1</v>
      </c>
      <c r="V4004" s="27">
        <f t="shared" si="187"/>
        <v>2.81</v>
      </c>
      <c r="W4004" s="27">
        <f t="shared" si="188"/>
        <v>11</v>
      </c>
      <c r="X4004" s="27">
        <f t="shared" si="186"/>
        <v>2.8099995996000002</v>
      </c>
    </row>
    <row r="4005" spans="1:24" x14ac:dyDescent="0.25">
      <c r="A4005" s="26">
        <v>46265</v>
      </c>
      <c r="B4005" s="27" t="s">
        <v>10681</v>
      </c>
      <c r="C4005" s="27" t="s">
        <v>4281</v>
      </c>
      <c r="D4005" s="27" t="s">
        <v>4282</v>
      </c>
      <c r="E4005" s="27" t="s">
        <v>22</v>
      </c>
      <c r="F4005" s="27" t="s">
        <v>23</v>
      </c>
      <c r="G4005" s="27"/>
      <c r="H4005" s="27" t="s">
        <v>24</v>
      </c>
      <c r="I4005" s="28">
        <v>2329493800</v>
      </c>
      <c r="J4005" s="28">
        <v>0</v>
      </c>
      <c r="K4005" s="28">
        <v>2329493800</v>
      </c>
      <c r="L4005" s="29">
        <v>15.16</v>
      </c>
      <c r="M4005" s="29">
        <f>IFERROR(_xlfn.XLOOKUP($B4005,'Ownership Metrics'!$A:$A,'Ownership Metrics'!$B:$B),"")</f>
        <v>23</v>
      </c>
      <c r="N4005" s="28">
        <f>IFERROR(_xlfn.XLOOKUP($B4005,'Ownership Metrics'!$A:$A,'Ownership Metrics'!$C:$C),"")</f>
        <v>681</v>
      </c>
      <c r="O4005" s="29">
        <f>IFERROR(_xlfn.XLOOKUP($B4005,'Ownership Metrics'!$A:$A,'Ownership Metrics'!$D:$D),"")</f>
        <v>16.62</v>
      </c>
      <c r="P4005" s="29">
        <f>IFERROR(_xlfn.XLOOKUP($B4005,'Ownership Metrics'!$A:$A,'Ownership Metrics'!$E:$E),"")</f>
        <v>38.71</v>
      </c>
      <c r="Q4005" s="30">
        <f>IFERROR(_xlfn.XLOOKUP($B4005,'Ownership Metrics'!$A:$A,'Ownership Metrics'!$F:$F),"")</f>
        <v>17</v>
      </c>
      <c r="R4005" s="30">
        <f>IFERROR(_xlfn.XLOOKUP($B4005,'Ownership Metrics'!$A:$A,'Ownership Metrics'!$G:$G),"")</f>
        <v>20</v>
      </c>
      <c r="S4005" s="27" t="str">
        <f>IFERROR(_xlfn.XLOOKUP($B4005,'Ownership Metrics'!$A:$A,'Ownership Metrics'!$H:$H),"")</f>
        <v>Tersebar</v>
      </c>
      <c r="T4005" s="27" t="str">
        <f>IFERROR(_xlfn.XLOOKUP($B4005,'Ownership Metrics'!$A:$A,'Ownership Metrics'!$I:$I),"")</f>
        <v>Rendah</v>
      </c>
      <c r="U4005" s="27">
        <f>IF(COUNTIFS($B$2:$B4005,$B4005,$D$2:$D4005,$D4005)=1,1,0)</f>
        <v>1</v>
      </c>
      <c r="V4005" s="27">
        <f t="shared" si="187"/>
        <v>15.16</v>
      </c>
      <c r="W4005" s="27">
        <f t="shared" si="188"/>
        <v>2</v>
      </c>
      <c r="X4005" s="27">
        <f t="shared" si="186"/>
        <v>15.159999599500001</v>
      </c>
    </row>
    <row r="4006" spans="1:24" x14ac:dyDescent="0.25">
      <c r="A4006" s="26">
        <v>46265</v>
      </c>
      <c r="B4006" s="27" t="s">
        <v>10681</v>
      </c>
      <c r="C4006" s="27" t="s">
        <v>4281</v>
      </c>
      <c r="D4006" s="27" t="s">
        <v>113</v>
      </c>
      <c r="E4006" s="27" t="s">
        <v>114</v>
      </c>
      <c r="F4006" s="27" t="s">
        <v>23</v>
      </c>
      <c r="G4006" s="27"/>
      <c r="H4006" s="27" t="s">
        <v>24</v>
      </c>
      <c r="I4006" s="28">
        <v>474465024</v>
      </c>
      <c r="J4006" s="28">
        <v>0</v>
      </c>
      <c r="K4006" s="28">
        <v>474465024</v>
      </c>
      <c r="L4006" s="29">
        <v>3.09</v>
      </c>
      <c r="M4006" s="29">
        <f>IFERROR(_xlfn.XLOOKUP($B4006,'Ownership Metrics'!$A:$A,'Ownership Metrics'!$B:$B),"")</f>
        <v>23</v>
      </c>
      <c r="N4006" s="28">
        <f>IFERROR(_xlfn.XLOOKUP($B4006,'Ownership Metrics'!$A:$A,'Ownership Metrics'!$C:$C),"")</f>
        <v>681</v>
      </c>
      <c r="O4006" s="29">
        <f>IFERROR(_xlfn.XLOOKUP($B4006,'Ownership Metrics'!$A:$A,'Ownership Metrics'!$D:$D),"")</f>
        <v>16.62</v>
      </c>
      <c r="P4006" s="29">
        <f>IFERROR(_xlfn.XLOOKUP($B4006,'Ownership Metrics'!$A:$A,'Ownership Metrics'!$E:$E),"")</f>
        <v>38.71</v>
      </c>
      <c r="Q4006" s="30">
        <f>IFERROR(_xlfn.XLOOKUP($B4006,'Ownership Metrics'!$A:$A,'Ownership Metrics'!$F:$F),"")</f>
        <v>17</v>
      </c>
      <c r="R4006" s="30">
        <f>IFERROR(_xlfn.XLOOKUP($B4006,'Ownership Metrics'!$A:$A,'Ownership Metrics'!$G:$G),"")</f>
        <v>20</v>
      </c>
      <c r="S4006" s="27" t="str">
        <f>IFERROR(_xlfn.XLOOKUP($B4006,'Ownership Metrics'!$A:$A,'Ownership Metrics'!$H:$H),"")</f>
        <v>Tersebar</v>
      </c>
      <c r="T4006" s="27" t="str">
        <f>IFERROR(_xlfn.XLOOKUP($B4006,'Ownership Metrics'!$A:$A,'Ownership Metrics'!$I:$I),"")</f>
        <v>Rendah</v>
      </c>
      <c r="U4006" s="27">
        <f>IF(COUNTIFS($B$2:$B4006,$B4006,$D$2:$D4006,$D4006)=1,1,0)</f>
        <v>1</v>
      </c>
      <c r="V4006" s="27">
        <f t="shared" si="187"/>
        <v>3.09</v>
      </c>
      <c r="W4006" s="27">
        <f t="shared" si="188"/>
        <v>10</v>
      </c>
      <c r="X4006" s="27">
        <f t="shared" si="186"/>
        <v>3.0899995994</v>
      </c>
    </row>
    <row r="4007" spans="1:24" x14ac:dyDescent="0.25">
      <c r="A4007" s="26">
        <v>46265</v>
      </c>
      <c r="B4007" s="27" t="s">
        <v>10681</v>
      </c>
      <c r="C4007" s="27" t="s">
        <v>4281</v>
      </c>
      <c r="D4007" s="27" t="s">
        <v>410</v>
      </c>
      <c r="E4007" s="27" t="s">
        <v>35</v>
      </c>
      <c r="F4007" s="27" t="s">
        <v>23</v>
      </c>
      <c r="G4007" s="27" t="s">
        <v>36</v>
      </c>
      <c r="H4007" s="27" t="s">
        <v>24</v>
      </c>
      <c r="I4007" s="28">
        <v>1064850000</v>
      </c>
      <c r="J4007" s="28">
        <v>0</v>
      </c>
      <c r="K4007" s="28">
        <v>1064850000</v>
      </c>
      <c r="L4007" s="29">
        <v>6.93</v>
      </c>
      <c r="M4007" s="29">
        <f>IFERROR(_xlfn.XLOOKUP($B4007,'Ownership Metrics'!$A:$A,'Ownership Metrics'!$B:$B),"")</f>
        <v>23</v>
      </c>
      <c r="N4007" s="28">
        <f>IFERROR(_xlfn.XLOOKUP($B4007,'Ownership Metrics'!$A:$A,'Ownership Metrics'!$C:$C),"")</f>
        <v>681</v>
      </c>
      <c r="O4007" s="29">
        <f>IFERROR(_xlfn.XLOOKUP($B4007,'Ownership Metrics'!$A:$A,'Ownership Metrics'!$D:$D),"")</f>
        <v>16.62</v>
      </c>
      <c r="P4007" s="29">
        <f>IFERROR(_xlfn.XLOOKUP($B4007,'Ownership Metrics'!$A:$A,'Ownership Metrics'!$E:$E),"")</f>
        <v>38.71</v>
      </c>
      <c r="Q4007" s="30">
        <f>IFERROR(_xlfn.XLOOKUP($B4007,'Ownership Metrics'!$A:$A,'Ownership Metrics'!$F:$F),"")</f>
        <v>17</v>
      </c>
      <c r="R4007" s="30">
        <f>IFERROR(_xlfn.XLOOKUP($B4007,'Ownership Metrics'!$A:$A,'Ownership Metrics'!$G:$G),"")</f>
        <v>20</v>
      </c>
      <c r="S4007" s="27" t="str">
        <f>IFERROR(_xlfn.XLOOKUP($B4007,'Ownership Metrics'!$A:$A,'Ownership Metrics'!$H:$H),"")</f>
        <v>Tersebar</v>
      </c>
      <c r="T4007" s="27" t="str">
        <f>IFERROR(_xlfn.XLOOKUP($B4007,'Ownership Metrics'!$A:$A,'Ownership Metrics'!$I:$I),"")</f>
        <v>Rendah</v>
      </c>
      <c r="U4007" s="27">
        <f>IF(COUNTIFS($B$2:$B4007,$B4007,$D$2:$D4007,$D4007)=1,1,0)</f>
        <v>1</v>
      </c>
      <c r="V4007" s="27">
        <f t="shared" si="187"/>
        <v>6.93</v>
      </c>
      <c r="W4007" s="27">
        <f t="shared" si="188"/>
        <v>3</v>
      </c>
      <c r="X4007" s="27">
        <f t="shared" si="186"/>
        <v>6.9299995992999994</v>
      </c>
    </row>
    <row r="4008" spans="1:24" x14ac:dyDescent="0.25">
      <c r="A4008" s="26">
        <v>46265</v>
      </c>
      <c r="B4008" s="27" t="s">
        <v>10681</v>
      </c>
      <c r="C4008" s="27" t="s">
        <v>4281</v>
      </c>
      <c r="D4008" s="27" t="s">
        <v>548</v>
      </c>
      <c r="E4008" s="27" t="s">
        <v>35</v>
      </c>
      <c r="F4008" s="27" t="s">
        <v>23</v>
      </c>
      <c r="G4008" s="27" t="s">
        <v>36</v>
      </c>
      <c r="H4008" s="27" t="s">
        <v>24</v>
      </c>
      <c r="I4008" s="28">
        <v>545935700</v>
      </c>
      <c r="J4008" s="28">
        <v>0</v>
      </c>
      <c r="K4008" s="28">
        <v>545935700</v>
      </c>
      <c r="L4008" s="29">
        <v>3.55</v>
      </c>
      <c r="M4008" s="29">
        <f>IFERROR(_xlfn.XLOOKUP($B4008,'Ownership Metrics'!$A:$A,'Ownership Metrics'!$B:$B),"")</f>
        <v>23</v>
      </c>
      <c r="N4008" s="28">
        <f>IFERROR(_xlfn.XLOOKUP($B4008,'Ownership Metrics'!$A:$A,'Ownership Metrics'!$C:$C),"")</f>
        <v>681</v>
      </c>
      <c r="O4008" s="29">
        <f>IFERROR(_xlfn.XLOOKUP($B4008,'Ownership Metrics'!$A:$A,'Ownership Metrics'!$D:$D),"")</f>
        <v>16.62</v>
      </c>
      <c r="P4008" s="29">
        <f>IFERROR(_xlfn.XLOOKUP($B4008,'Ownership Metrics'!$A:$A,'Ownership Metrics'!$E:$E),"")</f>
        <v>38.71</v>
      </c>
      <c r="Q4008" s="30">
        <f>IFERROR(_xlfn.XLOOKUP($B4008,'Ownership Metrics'!$A:$A,'Ownership Metrics'!$F:$F),"")</f>
        <v>17</v>
      </c>
      <c r="R4008" s="30">
        <f>IFERROR(_xlfn.XLOOKUP($B4008,'Ownership Metrics'!$A:$A,'Ownership Metrics'!$G:$G),"")</f>
        <v>20</v>
      </c>
      <c r="S4008" s="27" t="str">
        <f>IFERROR(_xlfn.XLOOKUP($B4008,'Ownership Metrics'!$A:$A,'Ownership Metrics'!$H:$H),"")</f>
        <v>Tersebar</v>
      </c>
      <c r="T4008" s="27" t="str">
        <f>IFERROR(_xlfn.XLOOKUP($B4008,'Ownership Metrics'!$A:$A,'Ownership Metrics'!$I:$I),"")</f>
        <v>Rendah</v>
      </c>
      <c r="U4008" s="27">
        <f>IF(COUNTIFS($B$2:$B4008,$B4008,$D$2:$D4008,$D4008)=1,1,0)</f>
        <v>1</v>
      </c>
      <c r="V4008" s="27">
        <f t="shared" si="187"/>
        <v>3.55</v>
      </c>
      <c r="W4008" s="27">
        <f t="shared" si="188"/>
        <v>8</v>
      </c>
      <c r="X4008" s="27">
        <f t="shared" si="186"/>
        <v>3.5499995992</v>
      </c>
    </row>
    <row r="4009" spans="1:24" x14ac:dyDescent="0.25">
      <c r="A4009" s="26">
        <v>46265</v>
      </c>
      <c r="B4009" s="27" t="s">
        <v>10681</v>
      </c>
      <c r="C4009" s="27" t="s">
        <v>4281</v>
      </c>
      <c r="D4009" s="27" t="s">
        <v>4283</v>
      </c>
      <c r="E4009" s="27" t="s">
        <v>35</v>
      </c>
      <c r="F4009" s="27" t="s">
        <v>23</v>
      </c>
      <c r="G4009" s="27" t="s">
        <v>36</v>
      </c>
      <c r="H4009" s="27" t="s">
        <v>24</v>
      </c>
      <c r="I4009" s="28">
        <v>200000000</v>
      </c>
      <c r="J4009" s="28">
        <v>0</v>
      </c>
      <c r="K4009" s="28">
        <v>200000000</v>
      </c>
      <c r="L4009" s="29">
        <v>1.3</v>
      </c>
      <c r="M4009" s="29">
        <f>IFERROR(_xlfn.XLOOKUP($B4009,'Ownership Metrics'!$A:$A,'Ownership Metrics'!$B:$B),"")</f>
        <v>23</v>
      </c>
      <c r="N4009" s="28">
        <f>IFERROR(_xlfn.XLOOKUP($B4009,'Ownership Metrics'!$A:$A,'Ownership Metrics'!$C:$C),"")</f>
        <v>681</v>
      </c>
      <c r="O4009" s="29">
        <f>IFERROR(_xlfn.XLOOKUP($B4009,'Ownership Metrics'!$A:$A,'Ownership Metrics'!$D:$D),"")</f>
        <v>16.62</v>
      </c>
      <c r="P4009" s="29">
        <f>IFERROR(_xlfn.XLOOKUP($B4009,'Ownership Metrics'!$A:$A,'Ownership Metrics'!$E:$E),"")</f>
        <v>38.71</v>
      </c>
      <c r="Q4009" s="30">
        <f>IFERROR(_xlfn.XLOOKUP($B4009,'Ownership Metrics'!$A:$A,'Ownership Metrics'!$F:$F),"")</f>
        <v>17</v>
      </c>
      <c r="R4009" s="30">
        <f>IFERROR(_xlfn.XLOOKUP($B4009,'Ownership Metrics'!$A:$A,'Ownership Metrics'!$G:$G),"")</f>
        <v>20</v>
      </c>
      <c r="S4009" s="27" t="str">
        <f>IFERROR(_xlfn.XLOOKUP($B4009,'Ownership Metrics'!$A:$A,'Ownership Metrics'!$H:$H),"")</f>
        <v>Tersebar</v>
      </c>
      <c r="T4009" s="27" t="str">
        <f>IFERROR(_xlfn.XLOOKUP($B4009,'Ownership Metrics'!$A:$A,'Ownership Metrics'!$I:$I),"")</f>
        <v>Rendah</v>
      </c>
      <c r="U4009" s="27">
        <f>IF(COUNTIFS($B$2:$B4009,$B4009,$D$2:$D4009,$D4009)=1,1,0)</f>
        <v>1</v>
      </c>
      <c r="V4009" s="27">
        <f t="shared" si="187"/>
        <v>1.3</v>
      </c>
      <c r="W4009" s="27">
        <f t="shared" si="188"/>
        <v>14</v>
      </c>
      <c r="X4009" s="27">
        <f t="shared" si="186"/>
        <v>1.2999995991</v>
      </c>
    </row>
    <row r="4010" spans="1:24" x14ac:dyDescent="0.25">
      <c r="A4010" s="26">
        <v>46265</v>
      </c>
      <c r="B4010" s="27" t="s">
        <v>10681</v>
      </c>
      <c r="C4010" s="27" t="s">
        <v>4281</v>
      </c>
      <c r="D4010" s="27" t="s">
        <v>551</v>
      </c>
      <c r="E4010" s="27" t="s">
        <v>98</v>
      </c>
      <c r="F4010" s="27" t="s">
        <v>23</v>
      </c>
      <c r="G4010" s="27"/>
      <c r="H4010" s="27" t="s">
        <v>24</v>
      </c>
      <c r="I4010" s="28">
        <v>574794326</v>
      </c>
      <c r="J4010" s="28">
        <v>0</v>
      </c>
      <c r="K4010" s="28">
        <v>574794326</v>
      </c>
      <c r="L4010" s="29">
        <v>3.74</v>
      </c>
      <c r="M4010" s="29">
        <f>IFERROR(_xlfn.XLOOKUP($B4010,'Ownership Metrics'!$A:$A,'Ownership Metrics'!$B:$B),"")</f>
        <v>23</v>
      </c>
      <c r="N4010" s="28">
        <f>IFERROR(_xlfn.XLOOKUP($B4010,'Ownership Metrics'!$A:$A,'Ownership Metrics'!$C:$C),"")</f>
        <v>681</v>
      </c>
      <c r="O4010" s="29">
        <f>IFERROR(_xlfn.XLOOKUP($B4010,'Ownership Metrics'!$A:$A,'Ownership Metrics'!$D:$D),"")</f>
        <v>16.62</v>
      </c>
      <c r="P4010" s="29">
        <f>IFERROR(_xlfn.XLOOKUP($B4010,'Ownership Metrics'!$A:$A,'Ownership Metrics'!$E:$E),"")</f>
        <v>38.71</v>
      </c>
      <c r="Q4010" s="30">
        <f>IFERROR(_xlfn.XLOOKUP($B4010,'Ownership Metrics'!$A:$A,'Ownership Metrics'!$F:$F),"")</f>
        <v>17</v>
      </c>
      <c r="R4010" s="30">
        <f>IFERROR(_xlfn.XLOOKUP($B4010,'Ownership Metrics'!$A:$A,'Ownership Metrics'!$G:$G),"")</f>
        <v>20</v>
      </c>
      <c r="S4010" s="27" t="str">
        <f>IFERROR(_xlfn.XLOOKUP($B4010,'Ownership Metrics'!$A:$A,'Ownership Metrics'!$H:$H),"")</f>
        <v>Tersebar</v>
      </c>
      <c r="T4010" s="27" t="str">
        <f>IFERROR(_xlfn.XLOOKUP($B4010,'Ownership Metrics'!$A:$A,'Ownership Metrics'!$I:$I),"")</f>
        <v>Rendah</v>
      </c>
      <c r="U4010" s="27">
        <f>IF(COUNTIFS($B$2:$B4010,$B4010,$D$2:$D4010,$D4010)=1,1,0)</f>
        <v>1</v>
      </c>
      <c r="V4010" s="27">
        <f t="shared" si="187"/>
        <v>3.74</v>
      </c>
      <c r="W4010" s="27">
        <f t="shared" si="188"/>
        <v>7</v>
      </c>
      <c r="X4010" s="27">
        <f t="shared" si="186"/>
        <v>3.7399995990000003</v>
      </c>
    </row>
    <row r="4011" spans="1:24" x14ac:dyDescent="0.25">
      <c r="A4011" s="26">
        <v>46265</v>
      </c>
      <c r="B4011" s="27" t="s">
        <v>10681</v>
      </c>
      <c r="C4011" s="27" t="s">
        <v>4281</v>
      </c>
      <c r="D4011" s="27" t="s">
        <v>4284</v>
      </c>
      <c r="E4011" s="27" t="s">
        <v>44</v>
      </c>
      <c r="F4011" s="27" t="s">
        <v>23</v>
      </c>
      <c r="G4011" s="27"/>
      <c r="H4011" s="27" t="s">
        <v>24</v>
      </c>
      <c r="I4011" s="28">
        <v>160000000</v>
      </c>
      <c r="J4011" s="28">
        <v>0</v>
      </c>
      <c r="K4011" s="28">
        <v>160000000</v>
      </c>
      <c r="L4011" s="29">
        <v>1.04</v>
      </c>
      <c r="M4011" s="29">
        <f>IFERROR(_xlfn.XLOOKUP($B4011,'Ownership Metrics'!$A:$A,'Ownership Metrics'!$B:$B),"")</f>
        <v>23</v>
      </c>
      <c r="N4011" s="28">
        <f>IFERROR(_xlfn.XLOOKUP($B4011,'Ownership Metrics'!$A:$A,'Ownership Metrics'!$C:$C),"")</f>
        <v>681</v>
      </c>
      <c r="O4011" s="29">
        <f>IFERROR(_xlfn.XLOOKUP($B4011,'Ownership Metrics'!$A:$A,'Ownership Metrics'!$D:$D),"")</f>
        <v>16.62</v>
      </c>
      <c r="P4011" s="29">
        <f>IFERROR(_xlfn.XLOOKUP($B4011,'Ownership Metrics'!$A:$A,'Ownership Metrics'!$E:$E),"")</f>
        <v>38.71</v>
      </c>
      <c r="Q4011" s="30">
        <f>IFERROR(_xlfn.XLOOKUP($B4011,'Ownership Metrics'!$A:$A,'Ownership Metrics'!$F:$F),"")</f>
        <v>17</v>
      </c>
      <c r="R4011" s="30">
        <f>IFERROR(_xlfn.XLOOKUP($B4011,'Ownership Metrics'!$A:$A,'Ownership Metrics'!$G:$G),"")</f>
        <v>20</v>
      </c>
      <c r="S4011" s="27" t="str">
        <f>IFERROR(_xlfn.XLOOKUP($B4011,'Ownership Metrics'!$A:$A,'Ownership Metrics'!$H:$H),"")</f>
        <v>Tersebar</v>
      </c>
      <c r="T4011" s="27" t="str">
        <f>IFERROR(_xlfn.XLOOKUP($B4011,'Ownership Metrics'!$A:$A,'Ownership Metrics'!$I:$I),"")</f>
        <v>Rendah</v>
      </c>
      <c r="U4011" s="27">
        <f>IF(COUNTIFS($B$2:$B4011,$B4011,$D$2:$D4011,$D4011)=1,1,0)</f>
        <v>1</v>
      </c>
      <c r="V4011" s="27">
        <f t="shared" si="187"/>
        <v>1.04</v>
      </c>
      <c r="W4011" s="27">
        <f t="shared" si="188"/>
        <v>16</v>
      </c>
      <c r="X4011" s="27">
        <f t="shared" si="186"/>
        <v>1.0399995988999999</v>
      </c>
    </row>
    <row r="4012" spans="1:24" x14ac:dyDescent="0.25">
      <c r="A4012" s="26">
        <v>46265</v>
      </c>
      <c r="B4012" s="27" t="s">
        <v>10681</v>
      </c>
      <c r="C4012" s="27" t="s">
        <v>4281</v>
      </c>
      <c r="D4012" s="27" t="s">
        <v>1477</v>
      </c>
      <c r="E4012" s="27" t="s">
        <v>72</v>
      </c>
      <c r="F4012" s="27" t="s">
        <v>23</v>
      </c>
      <c r="G4012" s="27"/>
      <c r="H4012" s="27" t="s">
        <v>24</v>
      </c>
      <c r="I4012" s="28">
        <v>751862100</v>
      </c>
      <c r="J4012" s="28">
        <v>0</v>
      </c>
      <c r="K4012" s="28">
        <v>751862100</v>
      </c>
      <c r="L4012" s="29">
        <v>4.8899999999999997</v>
      </c>
      <c r="M4012" s="29">
        <f>IFERROR(_xlfn.XLOOKUP($B4012,'Ownership Metrics'!$A:$A,'Ownership Metrics'!$B:$B),"")</f>
        <v>23</v>
      </c>
      <c r="N4012" s="28">
        <f>IFERROR(_xlfn.XLOOKUP($B4012,'Ownership Metrics'!$A:$A,'Ownership Metrics'!$C:$C),"")</f>
        <v>681</v>
      </c>
      <c r="O4012" s="29">
        <f>IFERROR(_xlfn.XLOOKUP($B4012,'Ownership Metrics'!$A:$A,'Ownership Metrics'!$D:$D),"")</f>
        <v>16.62</v>
      </c>
      <c r="P4012" s="29">
        <f>IFERROR(_xlfn.XLOOKUP($B4012,'Ownership Metrics'!$A:$A,'Ownership Metrics'!$E:$E),"")</f>
        <v>38.71</v>
      </c>
      <c r="Q4012" s="30">
        <f>IFERROR(_xlfn.XLOOKUP($B4012,'Ownership Metrics'!$A:$A,'Ownership Metrics'!$F:$F),"")</f>
        <v>17</v>
      </c>
      <c r="R4012" s="30">
        <f>IFERROR(_xlfn.XLOOKUP($B4012,'Ownership Metrics'!$A:$A,'Ownership Metrics'!$G:$G),"")</f>
        <v>20</v>
      </c>
      <c r="S4012" s="27" t="str">
        <f>IFERROR(_xlfn.XLOOKUP($B4012,'Ownership Metrics'!$A:$A,'Ownership Metrics'!$H:$H),"")</f>
        <v>Tersebar</v>
      </c>
      <c r="T4012" s="27" t="str">
        <f>IFERROR(_xlfn.XLOOKUP($B4012,'Ownership Metrics'!$A:$A,'Ownership Metrics'!$I:$I),"")</f>
        <v>Rendah</v>
      </c>
      <c r="U4012" s="27">
        <f>IF(COUNTIFS($B$2:$B4012,$B4012,$D$2:$D4012,$D4012)=1,1,0)</f>
        <v>1</v>
      </c>
      <c r="V4012" s="27">
        <f t="shared" si="187"/>
        <v>4.8899999999999997</v>
      </c>
      <c r="W4012" s="27">
        <f t="shared" si="188"/>
        <v>4</v>
      </c>
      <c r="X4012" s="27">
        <f t="shared" si="186"/>
        <v>4.8899995987999993</v>
      </c>
    </row>
    <row r="4013" spans="1:24" x14ac:dyDescent="0.25">
      <c r="A4013" s="26">
        <v>46265</v>
      </c>
      <c r="B4013" s="27" t="s">
        <v>10681</v>
      </c>
      <c r="C4013" s="27" t="s">
        <v>4281</v>
      </c>
      <c r="D4013" s="27" t="s">
        <v>414</v>
      </c>
      <c r="E4013" s="27" t="s">
        <v>72</v>
      </c>
      <c r="F4013" s="27" t="s">
        <v>23</v>
      </c>
      <c r="G4013" s="27"/>
      <c r="H4013" s="27" t="s">
        <v>24</v>
      </c>
      <c r="I4013" s="28">
        <v>178790653</v>
      </c>
      <c r="J4013" s="28">
        <v>0</v>
      </c>
      <c r="K4013" s="28">
        <v>178790653</v>
      </c>
      <c r="L4013" s="29">
        <v>1.1599999999999999</v>
      </c>
      <c r="M4013" s="29">
        <f>IFERROR(_xlfn.XLOOKUP($B4013,'Ownership Metrics'!$A:$A,'Ownership Metrics'!$B:$B),"")</f>
        <v>23</v>
      </c>
      <c r="N4013" s="28">
        <f>IFERROR(_xlfn.XLOOKUP($B4013,'Ownership Metrics'!$A:$A,'Ownership Metrics'!$C:$C),"")</f>
        <v>681</v>
      </c>
      <c r="O4013" s="29">
        <f>IFERROR(_xlfn.XLOOKUP($B4013,'Ownership Metrics'!$A:$A,'Ownership Metrics'!$D:$D),"")</f>
        <v>16.62</v>
      </c>
      <c r="P4013" s="29">
        <f>IFERROR(_xlfn.XLOOKUP($B4013,'Ownership Metrics'!$A:$A,'Ownership Metrics'!$E:$E),"")</f>
        <v>38.71</v>
      </c>
      <c r="Q4013" s="30">
        <f>IFERROR(_xlfn.XLOOKUP($B4013,'Ownership Metrics'!$A:$A,'Ownership Metrics'!$F:$F),"")</f>
        <v>17</v>
      </c>
      <c r="R4013" s="30">
        <f>IFERROR(_xlfn.XLOOKUP($B4013,'Ownership Metrics'!$A:$A,'Ownership Metrics'!$G:$G),"")</f>
        <v>20</v>
      </c>
      <c r="S4013" s="27" t="str">
        <f>IFERROR(_xlfn.XLOOKUP($B4013,'Ownership Metrics'!$A:$A,'Ownership Metrics'!$H:$H),"")</f>
        <v>Tersebar</v>
      </c>
      <c r="T4013" s="27" t="str">
        <f>IFERROR(_xlfn.XLOOKUP($B4013,'Ownership Metrics'!$A:$A,'Ownership Metrics'!$I:$I),"")</f>
        <v>Rendah</v>
      </c>
      <c r="U4013" s="27">
        <f>IF(COUNTIFS($B$2:$B4013,$B4013,$D$2:$D4013,$D4013)=1,1,0)</f>
        <v>1</v>
      </c>
      <c r="V4013" s="27">
        <f t="shared" si="187"/>
        <v>1.1599999999999999</v>
      </c>
      <c r="W4013" s="27">
        <f t="shared" si="188"/>
        <v>15</v>
      </c>
      <c r="X4013" s="27">
        <f t="shared" si="186"/>
        <v>1.1599995987</v>
      </c>
    </row>
    <row r="4014" spans="1:24" x14ac:dyDescent="0.25">
      <c r="A4014" s="26">
        <v>46265</v>
      </c>
      <c r="B4014" s="27" t="s">
        <v>10681</v>
      </c>
      <c r="C4014" s="27" t="s">
        <v>4281</v>
      </c>
      <c r="D4014" s="27" t="s">
        <v>4285</v>
      </c>
      <c r="E4014" s="27" t="s">
        <v>72</v>
      </c>
      <c r="F4014" s="27" t="s">
        <v>23</v>
      </c>
      <c r="G4014" s="27"/>
      <c r="H4014" s="27" t="s">
        <v>24</v>
      </c>
      <c r="I4014" s="28">
        <v>300000000</v>
      </c>
      <c r="J4014" s="28">
        <v>0</v>
      </c>
      <c r="K4014" s="28">
        <v>300000000</v>
      </c>
      <c r="L4014" s="29">
        <v>1.95</v>
      </c>
      <c r="M4014" s="29">
        <f>IFERROR(_xlfn.XLOOKUP($B4014,'Ownership Metrics'!$A:$A,'Ownership Metrics'!$B:$B),"")</f>
        <v>23</v>
      </c>
      <c r="N4014" s="28">
        <f>IFERROR(_xlfn.XLOOKUP($B4014,'Ownership Metrics'!$A:$A,'Ownership Metrics'!$C:$C),"")</f>
        <v>681</v>
      </c>
      <c r="O4014" s="29">
        <f>IFERROR(_xlfn.XLOOKUP($B4014,'Ownership Metrics'!$A:$A,'Ownership Metrics'!$D:$D),"")</f>
        <v>16.62</v>
      </c>
      <c r="P4014" s="29">
        <f>IFERROR(_xlfn.XLOOKUP($B4014,'Ownership Metrics'!$A:$A,'Ownership Metrics'!$E:$E),"")</f>
        <v>38.71</v>
      </c>
      <c r="Q4014" s="30">
        <f>IFERROR(_xlfn.XLOOKUP($B4014,'Ownership Metrics'!$A:$A,'Ownership Metrics'!$F:$F),"")</f>
        <v>17</v>
      </c>
      <c r="R4014" s="30">
        <f>IFERROR(_xlfn.XLOOKUP($B4014,'Ownership Metrics'!$A:$A,'Ownership Metrics'!$G:$G),"")</f>
        <v>20</v>
      </c>
      <c r="S4014" s="27" t="str">
        <f>IFERROR(_xlfn.XLOOKUP($B4014,'Ownership Metrics'!$A:$A,'Ownership Metrics'!$H:$H),"")</f>
        <v>Tersebar</v>
      </c>
      <c r="T4014" s="27" t="str">
        <f>IFERROR(_xlfn.XLOOKUP($B4014,'Ownership Metrics'!$A:$A,'Ownership Metrics'!$I:$I),"")</f>
        <v>Rendah</v>
      </c>
      <c r="U4014" s="27">
        <f>IF(COUNTIFS($B$2:$B4014,$B4014,$D$2:$D4014,$D4014)=1,1,0)</f>
        <v>1</v>
      </c>
      <c r="V4014" s="27">
        <f t="shared" si="187"/>
        <v>1.95</v>
      </c>
      <c r="W4014" s="27">
        <f t="shared" si="188"/>
        <v>13</v>
      </c>
      <c r="X4014" s="27">
        <f t="shared" si="186"/>
        <v>1.9499995986000001</v>
      </c>
    </row>
    <row r="4015" spans="1:24" x14ac:dyDescent="0.25">
      <c r="A4015" s="26">
        <v>46265</v>
      </c>
      <c r="B4015" s="27" t="s">
        <v>10681</v>
      </c>
      <c r="C4015" s="27" t="s">
        <v>4281</v>
      </c>
      <c r="D4015" s="27" t="s">
        <v>2188</v>
      </c>
      <c r="E4015" s="27" t="s">
        <v>72</v>
      </c>
      <c r="F4015" s="27" t="s">
        <v>23</v>
      </c>
      <c r="G4015" s="27"/>
      <c r="H4015" s="27" t="s">
        <v>24</v>
      </c>
      <c r="I4015" s="28">
        <v>529456400</v>
      </c>
      <c r="J4015" s="28">
        <v>0</v>
      </c>
      <c r="K4015" s="28">
        <v>529456400</v>
      </c>
      <c r="L4015" s="29">
        <v>3.45</v>
      </c>
      <c r="M4015" s="29">
        <f>IFERROR(_xlfn.XLOOKUP($B4015,'Ownership Metrics'!$A:$A,'Ownership Metrics'!$B:$B),"")</f>
        <v>23</v>
      </c>
      <c r="N4015" s="28">
        <f>IFERROR(_xlfn.XLOOKUP($B4015,'Ownership Metrics'!$A:$A,'Ownership Metrics'!$C:$C),"")</f>
        <v>681</v>
      </c>
      <c r="O4015" s="29">
        <f>IFERROR(_xlfn.XLOOKUP($B4015,'Ownership Metrics'!$A:$A,'Ownership Metrics'!$D:$D),"")</f>
        <v>16.62</v>
      </c>
      <c r="P4015" s="29">
        <f>IFERROR(_xlfn.XLOOKUP($B4015,'Ownership Metrics'!$A:$A,'Ownership Metrics'!$E:$E),"")</f>
        <v>38.71</v>
      </c>
      <c r="Q4015" s="30">
        <f>IFERROR(_xlfn.XLOOKUP($B4015,'Ownership Metrics'!$A:$A,'Ownership Metrics'!$F:$F),"")</f>
        <v>17</v>
      </c>
      <c r="R4015" s="30">
        <f>IFERROR(_xlfn.XLOOKUP($B4015,'Ownership Metrics'!$A:$A,'Ownership Metrics'!$G:$G),"")</f>
        <v>20</v>
      </c>
      <c r="S4015" s="27" t="str">
        <f>IFERROR(_xlfn.XLOOKUP($B4015,'Ownership Metrics'!$A:$A,'Ownership Metrics'!$H:$H),"")</f>
        <v>Tersebar</v>
      </c>
      <c r="T4015" s="27" t="str">
        <f>IFERROR(_xlfn.XLOOKUP($B4015,'Ownership Metrics'!$A:$A,'Ownership Metrics'!$I:$I),"")</f>
        <v>Rendah</v>
      </c>
      <c r="U4015" s="27">
        <f>IF(COUNTIFS($B$2:$B4015,$B4015,$D$2:$D4015,$D4015)=1,1,0)</f>
        <v>1</v>
      </c>
      <c r="V4015" s="27">
        <f t="shared" si="187"/>
        <v>3.45</v>
      </c>
      <c r="W4015" s="27">
        <f t="shared" si="188"/>
        <v>9</v>
      </c>
      <c r="X4015" s="27">
        <f t="shared" si="186"/>
        <v>3.4499995985000003</v>
      </c>
    </row>
    <row r="4016" spans="1:24" x14ac:dyDescent="0.25">
      <c r="A4016" s="26">
        <v>46265</v>
      </c>
      <c r="B4016" s="27" t="s">
        <v>10681</v>
      </c>
      <c r="C4016" s="27" t="s">
        <v>4281</v>
      </c>
      <c r="D4016" s="27" t="s">
        <v>2189</v>
      </c>
      <c r="E4016" s="27" t="s">
        <v>72</v>
      </c>
      <c r="F4016" s="27" t="s">
        <v>23</v>
      </c>
      <c r="G4016" s="27"/>
      <c r="H4016" s="27" t="s">
        <v>24</v>
      </c>
      <c r="I4016" s="28">
        <v>639663100</v>
      </c>
      <c r="J4016" s="28">
        <v>0</v>
      </c>
      <c r="K4016" s="28">
        <v>639663100</v>
      </c>
      <c r="L4016" s="29">
        <v>4.16</v>
      </c>
      <c r="M4016" s="29">
        <f>IFERROR(_xlfn.XLOOKUP($B4016,'Ownership Metrics'!$A:$A,'Ownership Metrics'!$B:$B),"")</f>
        <v>23</v>
      </c>
      <c r="N4016" s="28">
        <f>IFERROR(_xlfn.XLOOKUP($B4016,'Ownership Metrics'!$A:$A,'Ownership Metrics'!$C:$C),"")</f>
        <v>681</v>
      </c>
      <c r="O4016" s="29">
        <f>IFERROR(_xlfn.XLOOKUP($B4016,'Ownership Metrics'!$A:$A,'Ownership Metrics'!$D:$D),"")</f>
        <v>16.62</v>
      </c>
      <c r="P4016" s="29">
        <f>IFERROR(_xlfn.XLOOKUP($B4016,'Ownership Metrics'!$A:$A,'Ownership Metrics'!$E:$E),"")</f>
        <v>38.71</v>
      </c>
      <c r="Q4016" s="30">
        <f>IFERROR(_xlfn.XLOOKUP($B4016,'Ownership Metrics'!$A:$A,'Ownership Metrics'!$F:$F),"")</f>
        <v>17</v>
      </c>
      <c r="R4016" s="30">
        <f>IFERROR(_xlfn.XLOOKUP($B4016,'Ownership Metrics'!$A:$A,'Ownership Metrics'!$G:$G),"")</f>
        <v>20</v>
      </c>
      <c r="S4016" s="27" t="str">
        <f>IFERROR(_xlfn.XLOOKUP($B4016,'Ownership Metrics'!$A:$A,'Ownership Metrics'!$H:$H),"")</f>
        <v>Tersebar</v>
      </c>
      <c r="T4016" s="27" t="str">
        <f>IFERROR(_xlfn.XLOOKUP($B4016,'Ownership Metrics'!$A:$A,'Ownership Metrics'!$I:$I),"")</f>
        <v>Rendah</v>
      </c>
      <c r="U4016" s="27">
        <f>IF(COUNTIFS($B$2:$B4016,$B4016,$D$2:$D4016,$D4016)=1,1,0)</f>
        <v>1</v>
      </c>
      <c r="V4016" s="27">
        <f t="shared" si="187"/>
        <v>4.16</v>
      </c>
      <c r="W4016" s="27">
        <f t="shared" si="188"/>
        <v>5</v>
      </c>
      <c r="X4016" s="27">
        <f t="shared" si="186"/>
        <v>4.1599995983999998</v>
      </c>
    </row>
    <row r="4017" spans="1:24" x14ac:dyDescent="0.25">
      <c r="A4017" s="26">
        <v>46265</v>
      </c>
      <c r="B4017" s="27" t="s">
        <v>10681</v>
      </c>
      <c r="C4017" s="27" t="s">
        <v>4281</v>
      </c>
      <c r="D4017" s="27" t="s">
        <v>415</v>
      </c>
      <c r="E4017" s="27" t="s">
        <v>72</v>
      </c>
      <c r="F4017" s="27" t="s">
        <v>23</v>
      </c>
      <c r="G4017" s="27"/>
      <c r="H4017" s="27" t="s">
        <v>24</v>
      </c>
      <c r="I4017" s="28">
        <v>156550027</v>
      </c>
      <c r="J4017" s="28">
        <v>0</v>
      </c>
      <c r="K4017" s="28">
        <v>156550027</v>
      </c>
      <c r="L4017" s="29">
        <v>1.02</v>
      </c>
      <c r="M4017" s="29">
        <f>IFERROR(_xlfn.XLOOKUP($B4017,'Ownership Metrics'!$A:$A,'Ownership Metrics'!$B:$B),"")</f>
        <v>23</v>
      </c>
      <c r="N4017" s="28">
        <f>IFERROR(_xlfn.XLOOKUP($B4017,'Ownership Metrics'!$A:$A,'Ownership Metrics'!$C:$C),"")</f>
        <v>681</v>
      </c>
      <c r="O4017" s="29">
        <f>IFERROR(_xlfn.XLOOKUP($B4017,'Ownership Metrics'!$A:$A,'Ownership Metrics'!$D:$D),"")</f>
        <v>16.62</v>
      </c>
      <c r="P4017" s="29">
        <f>IFERROR(_xlfn.XLOOKUP($B4017,'Ownership Metrics'!$A:$A,'Ownership Metrics'!$E:$E),"")</f>
        <v>38.71</v>
      </c>
      <c r="Q4017" s="30">
        <f>IFERROR(_xlfn.XLOOKUP($B4017,'Ownership Metrics'!$A:$A,'Ownership Metrics'!$F:$F),"")</f>
        <v>17</v>
      </c>
      <c r="R4017" s="30">
        <f>IFERROR(_xlfn.XLOOKUP($B4017,'Ownership Metrics'!$A:$A,'Ownership Metrics'!$G:$G),"")</f>
        <v>20</v>
      </c>
      <c r="S4017" s="27" t="str">
        <f>IFERROR(_xlfn.XLOOKUP($B4017,'Ownership Metrics'!$A:$A,'Ownership Metrics'!$H:$H),"")</f>
        <v>Tersebar</v>
      </c>
      <c r="T4017" s="27" t="str">
        <f>IFERROR(_xlfn.XLOOKUP($B4017,'Ownership Metrics'!$A:$A,'Ownership Metrics'!$I:$I),"")</f>
        <v>Rendah</v>
      </c>
      <c r="U4017" s="27">
        <f>IF(COUNTIFS($B$2:$B4017,$B4017,$D$2:$D4017,$D4017)=1,1,0)</f>
        <v>1</v>
      </c>
      <c r="V4017" s="27">
        <f t="shared" si="187"/>
        <v>1.02</v>
      </c>
      <c r="W4017" s="27">
        <f t="shared" si="188"/>
        <v>17</v>
      </c>
      <c r="X4017" s="27">
        <f t="shared" si="186"/>
        <v>1.0199995983000001</v>
      </c>
    </row>
    <row r="4018" spans="1:24" x14ac:dyDescent="0.25">
      <c r="A4018" s="26">
        <v>46265</v>
      </c>
      <c r="B4018" s="27" t="s">
        <v>10681</v>
      </c>
      <c r="C4018" s="27" t="s">
        <v>4281</v>
      </c>
      <c r="D4018" s="27" t="s">
        <v>416</v>
      </c>
      <c r="E4018" s="27" t="s">
        <v>72</v>
      </c>
      <c r="F4018" s="27" t="s">
        <v>23</v>
      </c>
      <c r="G4018" s="27"/>
      <c r="H4018" s="27" t="s">
        <v>24</v>
      </c>
      <c r="I4018" s="28">
        <v>614528500</v>
      </c>
      <c r="J4018" s="28">
        <v>0</v>
      </c>
      <c r="K4018" s="28">
        <v>614528500</v>
      </c>
      <c r="L4018" s="29">
        <v>4</v>
      </c>
      <c r="M4018" s="29">
        <f>IFERROR(_xlfn.XLOOKUP($B4018,'Ownership Metrics'!$A:$A,'Ownership Metrics'!$B:$B),"")</f>
        <v>23</v>
      </c>
      <c r="N4018" s="28">
        <f>IFERROR(_xlfn.XLOOKUP($B4018,'Ownership Metrics'!$A:$A,'Ownership Metrics'!$C:$C),"")</f>
        <v>681</v>
      </c>
      <c r="O4018" s="29">
        <f>IFERROR(_xlfn.XLOOKUP($B4018,'Ownership Metrics'!$A:$A,'Ownership Metrics'!$D:$D),"")</f>
        <v>16.62</v>
      </c>
      <c r="P4018" s="29">
        <f>IFERROR(_xlfn.XLOOKUP($B4018,'Ownership Metrics'!$A:$A,'Ownership Metrics'!$E:$E),"")</f>
        <v>38.71</v>
      </c>
      <c r="Q4018" s="30">
        <f>IFERROR(_xlfn.XLOOKUP($B4018,'Ownership Metrics'!$A:$A,'Ownership Metrics'!$F:$F),"")</f>
        <v>17</v>
      </c>
      <c r="R4018" s="30">
        <f>IFERROR(_xlfn.XLOOKUP($B4018,'Ownership Metrics'!$A:$A,'Ownership Metrics'!$G:$G),"")</f>
        <v>20</v>
      </c>
      <c r="S4018" s="27" t="str">
        <f>IFERROR(_xlfn.XLOOKUP($B4018,'Ownership Metrics'!$A:$A,'Ownership Metrics'!$H:$H),"")</f>
        <v>Tersebar</v>
      </c>
      <c r="T4018" s="27" t="str">
        <f>IFERROR(_xlfn.XLOOKUP($B4018,'Ownership Metrics'!$A:$A,'Ownership Metrics'!$I:$I),"")</f>
        <v>Rendah</v>
      </c>
      <c r="U4018" s="27">
        <f>IF(COUNTIFS($B$2:$B4018,$B4018,$D$2:$D4018,$D4018)=1,1,0)</f>
        <v>1</v>
      </c>
      <c r="V4018" s="27">
        <f t="shared" si="187"/>
        <v>4</v>
      </c>
      <c r="W4018" s="27">
        <f t="shared" si="188"/>
        <v>6</v>
      </c>
      <c r="X4018" s="27">
        <f t="shared" si="186"/>
        <v>3.9999995982000001</v>
      </c>
    </row>
    <row r="4019" spans="1:24" x14ac:dyDescent="0.25">
      <c r="A4019" s="26">
        <v>46265</v>
      </c>
      <c r="B4019" s="27" t="s">
        <v>10681</v>
      </c>
      <c r="C4019" s="27" t="s">
        <v>4281</v>
      </c>
      <c r="D4019" s="27" t="s">
        <v>554</v>
      </c>
      <c r="E4019" s="27" t="s">
        <v>555</v>
      </c>
      <c r="F4019" s="27" t="s">
        <v>23</v>
      </c>
      <c r="G4019" s="27"/>
      <c r="H4019" s="27" t="s">
        <v>24</v>
      </c>
      <c r="I4019" s="28">
        <v>2554310600</v>
      </c>
      <c r="J4019" s="28">
        <v>0</v>
      </c>
      <c r="K4019" s="28">
        <v>2554310600</v>
      </c>
      <c r="L4019" s="29">
        <v>16.62</v>
      </c>
      <c r="M4019" s="29">
        <f>IFERROR(_xlfn.XLOOKUP($B4019,'Ownership Metrics'!$A:$A,'Ownership Metrics'!$B:$B),"")</f>
        <v>23</v>
      </c>
      <c r="N4019" s="28">
        <f>IFERROR(_xlfn.XLOOKUP($B4019,'Ownership Metrics'!$A:$A,'Ownership Metrics'!$C:$C),"")</f>
        <v>681</v>
      </c>
      <c r="O4019" s="29">
        <f>IFERROR(_xlfn.XLOOKUP($B4019,'Ownership Metrics'!$A:$A,'Ownership Metrics'!$D:$D),"")</f>
        <v>16.62</v>
      </c>
      <c r="P4019" s="29">
        <f>IFERROR(_xlfn.XLOOKUP($B4019,'Ownership Metrics'!$A:$A,'Ownership Metrics'!$E:$E),"")</f>
        <v>38.71</v>
      </c>
      <c r="Q4019" s="30">
        <f>IFERROR(_xlfn.XLOOKUP($B4019,'Ownership Metrics'!$A:$A,'Ownership Metrics'!$F:$F),"")</f>
        <v>17</v>
      </c>
      <c r="R4019" s="30">
        <f>IFERROR(_xlfn.XLOOKUP($B4019,'Ownership Metrics'!$A:$A,'Ownership Metrics'!$G:$G),"")</f>
        <v>20</v>
      </c>
      <c r="S4019" s="27" t="str">
        <f>IFERROR(_xlfn.XLOOKUP($B4019,'Ownership Metrics'!$A:$A,'Ownership Metrics'!$H:$H),"")</f>
        <v>Tersebar</v>
      </c>
      <c r="T4019" s="27" t="str">
        <f>IFERROR(_xlfn.XLOOKUP($B4019,'Ownership Metrics'!$A:$A,'Ownership Metrics'!$I:$I),"")</f>
        <v>Rendah</v>
      </c>
      <c r="U4019" s="27">
        <f>IF(COUNTIFS($B$2:$B4019,$B4019,$D$2:$D4019,$D4019)=1,1,0)</f>
        <v>1</v>
      </c>
      <c r="V4019" s="27">
        <f t="shared" si="187"/>
        <v>16.62</v>
      </c>
      <c r="W4019" s="27">
        <f t="shared" si="188"/>
        <v>1</v>
      </c>
      <c r="X4019" s="27">
        <f t="shared" si="186"/>
        <v>16.619999598100001</v>
      </c>
    </row>
    <row r="4020" spans="1:24" x14ac:dyDescent="0.25">
      <c r="A4020" s="26">
        <v>46265</v>
      </c>
      <c r="B4020" s="27" t="s">
        <v>10682</v>
      </c>
      <c r="C4020" s="27" t="s">
        <v>4287</v>
      </c>
      <c r="D4020" s="27" t="s">
        <v>4288</v>
      </c>
      <c r="E4020" s="27" t="s">
        <v>22</v>
      </c>
      <c r="F4020" s="27" t="s">
        <v>23</v>
      </c>
      <c r="G4020" s="27"/>
      <c r="H4020" s="27" t="s">
        <v>24</v>
      </c>
      <c r="I4020" s="28">
        <v>1421361800</v>
      </c>
      <c r="J4020" s="28">
        <v>0</v>
      </c>
      <c r="K4020" s="28">
        <v>1421361800</v>
      </c>
      <c r="L4020" s="29">
        <v>15.79</v>
      </c>
      <c r="M4020" s="29">
        <f>IFERROR(_xlfn.XLOOKUP($B4020,'Ownership Metrics'!$A:$A,'Ownership Metrics'!$B:$B),"")</f>
        <v>18.13</v>
      </c>
      <c r="N4020" s="28">
        <f>IFERROR(_xlfn.XLOOKUP($B4020,'Ownership Metrics'!$A:$A,'Ownership Metrics'!$C:$C),"")</f>
        <v>2947</v>
      </c>
      <c r="O4020" s="29">
        <f>IFERROR(_xlfn.XLOOKUP($B4020,'Ownership Metrics'!$A:$A,'Ownership Metrics'!$D:$D),"")</f>
        <v>51.33</v>
      </c>
      <c r="P4020" s="29">
        <f>IFERROR(_xlfn.XLOOKUP($B4020,'Ownership Metrics'!$A:$A,'Ownership Metrics'!$E:$E),"")</f>
        <v>73.790000000000006</v>
      </c>
      <c r="Q4020" s="30">
        <f>IFERROR(_xlfn.XLOOKUP($B4020,'Ownership Metrics'!$A:$A,'Ownership Metrics'!$F:$F),"")</f>
        <v>7</v>
      </c>
      <c r="R4020" s="30">
        <f>IFERROR(_xlfn.XLOOKUP($B4020,'Ownership Metrics'!$A:$A,'Ownership Metrics'!$G:$G),"")</f>
        <v>53</v>
      </c>
      <c r="S4020" s="27" t="str">
        <f>IFERROR(_xlfn.XLOOKUP($B4020,'Ownership Metrics'!$A:$A,'Ownership Metrics'!$H:$H),"")</f>
        <v>Mayoritas</v>
      </c>
      <c r="T4020" s="27" t="str">
        <f>IFERROR(_xlfn.XLOOKUP($B4020,'Ownership Metrics'!$A:$A,'Ownership Metrics'!$I:$I),"")</f>
        <v>Sedang</v>
      </c>
      <c r="U4020" s="27">
        <f>IF(COUNTIFS($B$2:$B4020,$B4020,$D$2:$D4020,$D4020)=1,1,0)</f>
        <v>1</v>
      </c>
      <c r="V4020" s="27">
        <f t="shared" si="187"/>
        <v>15.79</v>
      </c>
      <c r="W4020" s="27">
        <f t="shared" si="188"/>
        <v>2</v>
      </c>
      <c r="X4020" s="27">
        <f t="shared" si="186"/>
        <v>15.789999598</v>
      </c>
    </row>
    <row r="4021" spans="1:24" x14ac:dyDescent="0.25">
      <c r="A4021" s="26">
        <v>46265</v>
      </c>
      <c r="B4021" s="27" t="s">
        <v>10682</v>
      </c>
      <c r="C4021" s="27" t="s">
        <v>4287</v>
      </c>
      <c r="D4021" s="27" t="s">
        <v>4289</v>
      </c>
      <c r="E4021" s="27" t="s">
        <v>22</v>
      </c>
      <c r="F4021" s="27" t="s">
        <v>23</v>
      </c>
      <c r="G4021" s="27"/>
      <c r="H4021" s="27" t="s">
        <v>24</v>
      </c>
      <c r="I4021" s="28">
        <v>4619677700</v>
      </c>
      <c r="J4021" s="28">
        <v>0</v>
      </c>
      <c r="K4021" s="28">
        <v>4619677700</v>
      </c>
      <c r="L4021" s="29">
        <v>51.33</v>
      </c>
      <c r="M4021" s="29">
        <f>IFERROR(_xlfn.XLOOKUP($B4021,'Ownership Metrics'!$A:$A,'Ownership Metrics'!$B:$B),"")</f>
        <v>18.13</v>
      </c>
      <c r="N4021" s="28">
        <f>IFERROR(_xlfn.XLOOKUP($B4021,'Ownership Metrics'!$A:$A,'Ownership Metrics'!$C:$C),"")</f>
        <v>2947</v>
      </c>
      <c r="O4021" s="29">
        <f>IFERROR(_xlfn.XLOOKUP($B4021,'Ownership Metrics'!$A:$A,'Ownership Metrics'!$D:$D),"")</f>
        <v>51.33</v>
      </c>
      <c r="P4021" s="29">
        <f>IFERROR(_xlfn.XLOOKUP($B4021,'Ownership Metrics'!$A:$A,'Ownership Metrics'!$E:$E),"")</f>
        <v>73.790000000000006</v>
      </c>
      <c r="Q4021" s="30">
        <f>IFERROR(_xlfn.XLOOKUP($B4021,'Ownership Metrics'!$A:$A,'Ownership Metrics'!$F:$F),"")</f>
        <v>7</v>
      </c>
      <c r="R4021" s="30">
        <f>IFERROR(_xlfn.XLOOKUP($B4021,'Ownership Metrics'!$A:$A,'Ownership Metrics'!$G:$G),"")</f>
        <v>53</v>
      </c>
      <c r="S4021" s="27" t="str">
        <f>IFERROR(_xlfn.XLOOKUP($B4021,'Ownership Metrics'!$A:$A,'Ownership Metrics'!$H:$H),"")</f>
        <v>Mayoritas</v>
      </c>
      <c r="T4021" s="27" t="str">
        <f>IFERROR(_xlfn.XLOOKUP($B4021,'Ownership Metrics'!$A:$A,'Ownership Metrics'!$I:$I),"")</f>
        <v>Sedang</v>
      </c>
      <c r="U4021" s="27">
        <f>IF(COUNTIFS($B$2:$B4021,$B4021,$D$2:$D4021,$D4021)=1,1,0)</f>
        <v>1</v>
      </c>
      <c r="V4021" s="27">
        <f t="shared" si="187"/>
        <v>51.33</v>
      </c>
      <c r="W4021" s="27">
        <f t="shared" si="188"/>
        <v>1</v>
      </c>
      <c r="X4021" s="27">
        <f t="shared" si="186"/>
        <v>51.329999597899999</v>
      </c>
    </row>
    <row r="4022" spans="1:24" x14ac:dyDescent="0.25">
      <c r="A4022" s="26">
        <v>46265</v>
      </c>
      <c r="B4022" s="27" t="s">
        <v>10682</v>
      </c>
      <c r="C4022" s="27" t="s">
        <v>4287</v>
      </c>
      <c r="D4022" s="27" t="s">
        <v>4290</v>
      </c>
      <c r="E4022" s="27" t="s">
        <v>35</v>
      </c>
      <c r="F4022" s="27" t="s">
        <v>23</v>
      </c>
      <c r="G4022" s="27" t="s">
        <v>36</v>
      </c>
      <c r="H4022" s="27" t="s">
        <v>24</v>
      </c>
      <c r="I4022" s="28">
        <v>108671800</v>
      </c>
      <c r="J4022" s="28">
        <v>0</v>
      </c>
      <c r="K4022" s="28">
        <v>108671800</v>
      </c>
      <c r="L4022" s="29">
        <v>1.21</v>
      </c>
      <c r="M4022" s="29">
        <f>IFERROR(_xlfn.XLOOKUP($B4022,'Ownership Metrics'!$A:$A,'Ownership Metrics'!$B:$B),"")</f>
        <v>18.13</v>
      </c>
      <c r="N4022" s="28">
        <f>IFERROR(_xlfn.XLOOKUP($B4022,'Ownership Metrics'!$A:$A,'Ownership Metrics'!$C:$C),"")</f>
        <v>2947</v>
      </c>
      <c r="O4022" s="29">
        <f>IFERROR(_xlfn.XLOOKUP($B4022,'Ownership Metrics'!$A:$A,'Ownership Metrics'!$D:$D),"")</f>
        <v>51.33</v>
      </c>
      <c r="P4022" s="29">
        <f>IFERROR(_xlfn.XLOOKUP($B4022,'Ownership Metrics'!$A:$A,'Ownership Metrics'!$E:$E),"")</f>
        <v>73.790000000000006</v>
      </c>
      <c r="Q4022" s="30">
        <f>IFERROR(_xlfn.XLOOKUP($B4022,'Ownership Metrics'!$A:$A,'Ownership Metrics'!$F:$F),"")</f>
        <v>7</v>
      </c>
      <c r="R4022" s="30">
        <f>IFERROR(_xlfn.XLOOKUP($B4022,'Ownership Metrics'!$A:$A,'Ownership Metrics'!$G:$G),"")</f>
        <v>53</v>
      </c>
      <c r="S4022" s="27" t="str">
        <f>IFERROR(_xlfn.XLOOKUP($B4022,'Ownership Metrics'!$A:$A,'Ownership Metrics'!$H:$H),"")</f>
        <v>Mayoritas</v>
      </c>
      <c r="T4022" s="27" t="str">
        <f>IFERROR(_xlfn.XLOOKUP($B4022,'Ownership Metrics'!$A:$A,'Ownership Metrics'!$I:$I),"")</f>
        <v>Sedang</v>
      </c>
      <c r="U4022" s="27">
        <f>IF(COUNTIFS($B$2:$B4022,$B4022,$D$2:$D4022,$D4022)=1,1,0)</f>
        <v>1</v>
      </c>
      <c r="V4022" s="27">
        <f t="shared" si="187"/>
        <v>1.21</v>
      </c>
      <c r="W4022" s="27">
        <f t="shared" si="188"/>
        <v>7</v>
      </c>
      <c r="X4022" s="27">
        <f t="shared" si="186"/>
        <v>1.2099995978</v>
      </c>
    </row>
    <row r="4023" spans="1:24" x14ac:dyDescent="0.25">
      <c r="A4023" s="26">
        <v>46265</v>
      </c>
      <c r="B4023" s="27" t="s">
        <v>10682</v>
      </c>
      <c r="C4023" s="27" t="s">
        <v>4287</v>
      </c>
      <c r="D4023" s="27" t="s">
        <v>4291</v>
      </c>
      <c r="E4023" s="27" t="s">
        <v>35</v>
      </c>
      <c r="F4023" s="27" t="s">
        <v>23</v>
      </c>
      <c r="G4023" s="27" t="s">
        <v>36</v>
      </c>
      <c r="H4023" s="27"/>
      <c r="I4023" s="28">
        <v>165385000</v>
      </c>
      <c r="J4023" s="28">
        <v>0</v>
      </c>
      <c r="K4023" s="28">
        <v>165385000</v>
      </c>
      <c r="L4023" s="29">
        <v>1.84</v>
      </c>
      <c r="M4023" s="29">
        <f>IFERROR(_xlfn.XLOOKUP($B4023,'Ownership Metrics'!$A:$A,'Ownership Metrics'!$B:$B),"")</f>
        <v>18.13</v>
      </c>
      <c r="N4023" s="28">
        <f>IFERROR(_xlfn.XLOOKUP($B4023,'Ownership Metrics'!$A:$A,'Ownership Metrics'!$C:$C),"")</f>
        <v>2947</v>
      </c>
      <c r="O4023" s="29">
        <f>IFERROR(_xlfn.XLOOKUP($B4023,'Ownership Metrics'!$A:$A,'Ownership Metrics'!$D:$D),"")</f>
        <v>51.33</v>
      </c>
      <c r="P4023" s="29">
        <f>IFERROR(_xlfn.XLOOKUP($B4023,'Ownership Metrics'!$A:$A,'Ownership Metrics'!$E:$E),"")</f>
        <v>73.790000000000006</v>
      </c>
      <c r="Q4023" s="30">
        <f>IFERROR(_xlfn.XLOOKUP($B4023,'Ownership Metrics'!$A:$A,'Ownership Metrics'!$F:$F),"")</f>
        <v>7</v>
      </c>
      <c r="R4023" s="30">
        <f>IFERROR(_xlfn.XLOOKUP($B4023,'Ownership Metrics'!$A:$A,'Ownership Metrics'!$G:$G),"")</f>
        <v>53</v>
      </c>
      <c r="S4023" s="27" t="str">
        <f>IFERROR(_xlfn.XLOOKUP($B4023,'Ownership Metrics'!$A:$A,'Ownership Metrics'!$H:$H),"")</f>
        <v>Mayoritas</v>
      </c>
      <c r="T4023" s="27" t="str">
        <f>IFERROR(_xlfn.XLOOKUP($B4023,'Ownership Metrics'!$A:$A,'Ownership Metrics'!$I:$I),"")</f>
        <v>Sedang</v>
      </c>
      <c r="U4023" s="27">
        <f>IF(COUNTIFS($B$2:$B4023,$B4023,$D$2:$D4023,$D4023)=1,1,0)</f>
        <v>1</v>
      </c>
      <c r="V4023" s="27">
        <f t="shared" si="187"/>
        <v>1.84</v>
      </c>
      <c r="W4023" s="27">
        <f t="shared" si="188"/>
        <v>6</v>
      </c>
      <c r="X4023" s="27">
        <f t="shared" si="186"/>
        <v>1.8399995977000001</v>
      </c>
    </row>
    <row r="4024" spans="1:24" x14ac:dyDescent="0.25">
      <c r="A4024" s="26">
        <v>46265</v>
      </c>
      <c r="B4024" s="27" t="s">
        <v>10682</v>
      </c>
      <c r="C4024" s="27" t="s">
        <v>4287</v>
      </c>
      <c r="D4024" s="27" t="s">
        <v>4292</v>
      </c>
      <c r="E4024" s="27" t="s">
        <v>35</v>
      </c>
      <c r="F4024" s="27" t="s">
        <v>23</v>
      </c>
      <c r="G4024" s="27" t="s">
        <v>36</v>
      </c>
      <c r="H4024" s="27" t="s">
        <v>24</v>
      </c>
      <c r="I4024" s="28">
        <v>178260600</v>
      </c>
      <c r="J4024" s="28">
        <v>0</v>
      </c>
      <c r="K4024" s="28">
        <v>178260600</v>
      </c>
      <c r="L4024" s="29">
        <v>1.98</v>
      </c>
      <c r="M4024" s="29">
        <f>IFERROR(_xlfn.XLOOKUP($B4024,'Ownership Metrics'!$A:$A,'Ownership Metrics'!$B:$B),"")</f>
        <v>18.13</v>
      </c>
      <c r="N4024" s="28">
        <f>IFERROR(_xlfn.XLOOKUP($B4024,'Ownership Metrics'!$A:$A,'Ownership Metrics'!$C:$C),"")</f>
        <v>2947</v>
      </c>
      <c r="O4024" s="29">
        <f>IFERROR(_xlfn.XLOOKUP($B4024,'Ownership Metrics'!$A:$A,'Ownership Metrics'!$D:$D),"")</f>
        <v>51.33</v>
      </c>
      <c r="P4024" s="29">
        <f>IFERROR(_xlfn.XLOOKUP($B4024,'Ownership Metrics'!$A:$A,'Ownership Metrics'!$E:$E),"")</f>
        <v>73.790000000000006</v>
      </c>
      <c r="Q4024" s="30">
        <f>IFERROR(_xlfn.XLOOKUP($B4024,'Ownership Metrics'!$A:$A,'Ownership Metrics'!$F:$F),"")</f>
        <v>7</v>
      </c>
      <c r="R4024" s="30">
        <f>IFERROR(_xlfn.XLOOKUP($B4024,'Ownership Metrics'!$A:$A,'Ownership Metrics'!$G:$G),"")</f>
        <v>53</v>
      </c>
      <c r="S4024" s="27" t="str">
        <f>IFERROR(_xlfn.XLOOKUP($B4024,'Ownership Metrics'!$A:$A,'Ownership Metrics'!$H:$H),"")</f>
        <v>Mayoritas</v>
      </c>
      <c r="T4024" s="27" t="str">
        <f>IFERROR(_xlfn.XLOOKUP($B4024,'Ownership Metrics'!$A:$A,'Ownership Metrics'!$I:$I),"")</f>
        <v>Sedang</v>
      </c>
      <c r="U4024" s="27">
        <f>IF(COUNTIFS($B$2:$B4024,$B4024,$D$2:$D4024,$D4024)=1,1,0)</f>
        <v>1</v>
      </c>
      <c r="V4024" s="27">
        <f t="shared" si="187"/>
        <v>1.98</v>
      </c>
      <c r="W4024" s="27">
        <f t="shared" si="188"/>
        <v>5</v>
      </c>
      <c r="X4024" s="27">
        <f t="shared" si="186"/>
        <v>1.9799995976</v>
      </c>
    </row>
    <row r="4025" spans="1:24" x14ac:dyDescent="0.25">
      <c r="A4025" s="26">
        <v>46265</v>
      </c>
      <c r="B4025" s="27" t="s">
        <v>10682</v>
      </c>
      <c r="C4025" s="27" t="s">
        <v>4287</v>
      </c>
      <c r="D4025" s="27" t="s">
        <v>320</v>
      </c>
      <c r="E4025" s="27" t="s">
        <v>35</v>
      </c>
      <c r="F4025" s="27" t="s">
        <v>23</v>
      </c>
      <c r="G4025" s="27" t="s">
        <v>36</v>
      </c>
      <c r="H4025" s="27"/>
      <c r="I4025" s="28">
        <v>274535100</v>
      </c>
      <c r="J4025" s="28">
        <v>0</v>
      </c>
      <c r="K4025" s="28">
        <v>274535100</v>
      </c>
      <c r="L4025" s="29">
        <v>3.05</v>
      </c>
      <c r="M4025" s="29">
        <f>IFERROR(_xlfn.XLOOKUP($B4025,'Ownership Metrics'!$A:$A,'Ownership Metrics'!$B:$B),"")</f>
        <v>18.13</v>
      </c>
      <c r="N4025" s="28">
        <f>IFERROR(_xlfn.XLOOKUP($B4025,'Ownership Metrics'!$A:$A,'Ownership Metrics'!$C:$C),"")</f>
        <v>2947</v>
      </c>
      <c r="O4025" s="29">
        <f>IFERROR(_xlfn.XLOOKUP($B4025,'Ownership Metrics'!$A:$A,'Ownership Metrics'!$D:$D),"")</f>
        <v>51.33</v>
      </c>
      <c r="P4025" s="29">
        <f>IFERROR(_xlfn.XLOOKUP($B4025,'Ownership Metrics'!$A:$A,'Ownership Metrics'!$E:$E),"")</f>
        <v>73.790000000000006</v>
      </c>
      <c r="Q4025" s="30">
        <f>IFERROR(_xlfn.XLOOKUP($B4025,'Ownership Metrics'!$A:$A,'Ownership Metrics'!$F:$F),"")</f>
        <v>7</v>
      </c>
      <c r="R4025" s="30">
        <f>IFERROR(_xlfn.XLOOKUP($B4025,'Ownership Metrics'!$A:$A,'Ownership Metrics'!$G:$G),"")</f>
        <v>53</v>
      </c>
      <c r="S4025" s="27" t="str">
        <f>IFERROR(_xlfn.XLOOKUP($B4025,'Ownership Metrics'!$A:$A,'Ownership Metrics'!$H:$H),"")</f>
        <v>Mayoritas</v>
      </c>
      <c r="T4025" s="27" t="str">
        <f>IFERROR(_xlfn.XLOOKUP($B4025,'Ownership Metrics'!$A:$A,'Ownership Metrics'!$I:$I),"")</f>
        <v>Sedang</v>
      </c>
      <c r="U4025" s="27">
        <f>IF(COUNTIFS($B$2:$B4025,$B4025,$D$2:$D4025,$D4025)=1,1,0)</f>
        <v>1</v>
      </c>
      <c r="V4025" s="27">
        <f t="shared" si="187"/>
        <v>3.05</v>
      </c>
      <c r="W4025" s="27">
        <f t="shared" si="188"/>
        <v>4</v>
      </c>
      <c r="X4025" s="27">
        <f t="shared" si="186"/>
        <v>3.0499995974999998</v>
      </c>
    </row>
    <row r="4026" spans="1:24" x14ac:dyDescent="0.25">
      <c r="A4026" s="26">
        <v>46265</v>
      </c>
      <c r="B4026" s="27" t="s">
        <v>10682</v>
      </c>
      <c r="C4026" s="27" t="s">
        <v>4287</v>
      </c>
      <c r="D4026" s="27" t="s">
        <v>331</v>
      </c>
      <c r="E4026" s="27" t="s">
        <v>171</v>
      </c>
      <c r="F4026" s="27" t="s">
        <v>23</v>
      </c>
      <c r="G4026" s="27"/>
      <c r="H4026" s="27" t="s">
        <v>24</v>
      </c>
      <c r="I4026" s="28">
        <v>600000000</v>
      </c>
      <c r="J4026" s="28">
        <v>0</v>
      </c>
      <c r="K4026" s="28">
        <v>600000000</v>
      </c>
      <c r="L4026" s="29">
        <v>6.67</v>
      </c>
      <c r="M4026" s="29">
        <f>IFERROR(_xlfn.XLOOKUP($B4026,'Ownership Metrics'!$A:$A,'Ownership Metrics'!$B:$B),"")</f>
        <v>18.13</v>
      </c>
      <c r="N4026" s="28">
        <f>IFERROR(_xlfn.XLOOKUP($B4026,'Ownership Metrics'!$A:$A,'Ownership Metrics'!$C:$C),"")</f>
        <v>2947</v>
      </c>
      <c r="O4026" s="29">
        <f>IFERROR(_xlfn.XLOOKUP($B4026,'Ownership Metrics'!$A:$A,'Ownership Metrics'!$D:$D),"")</f>
        <v>51.33</v>
      </c>
      <c r="P4026" s="29">
        <f>IFERROR(_xlfn.XLOOKUP($B4026,'Ownership Metrics'!$A:$A,'Ownership Metrics'!$E:$E),"")</f>
        <v>73.790000000000006</v>
      </c>
      <c r="Q4026" s="30">
        <f>IFERROR(_xlfn.XLOOKUP($B4026,'Ownership Metrics'!$A:$A,'Ownership Metrics'!$F:$F),"")</f>
        <v>7</v>
      </c>
      <c r="R4026" s="30">
        <f>IFERROR(_xlfn.XLOOKUP($B4026,'Ownership Metrics'!$A:$A,'Ownership Metrics'!$G:$G),"")</f>
        <v>53</v>
      </c>
      <c r="S4026" s="27" t="str">
        <f>IFERROR(_xlfn.XLOOKUP($B4026,'Ownership Metrics'!$A:$A,'Ownership Metrics'!$H:$H),"")</f>
        <v>Mayoritas</v>
      </c>
      <c r="T4026" s="27" t="str">
        <f>IFERROR(_xlfn.XLOOKUP($B4026,'Ownership Metrics'!$A:$A,'Ownership Metrics'!$I:$I),"")</f>
        <v>Sedang</v>
      </c>
      <c r="U4026" s="27">
        <f>IF(COUNTIFS($B$2:$B4026,$B4026,$D$2:$D4026,$D4026)=1,1,0)</f>
        <v>1</v>
      </c>
      <c r="V4026" s="27">
        <f t="shared" si="187"/>
        <v>6.67</v>
      </c>
      <c r="W4026" s="27">
        <f t="shared" si="188"/>
        <v>3</v>
      </c>
      <c r="X4026" s="27">
        <f t="shared" si="186"/>
        <v>6.6699995974000004</v>
      </c>
    </row>
    <row r="4027" spans="1:24" x14ac:dyDescent="0.25">
      <c r="A4027" s="26">
        <v>46265</v>
      </c>
      <c r="B4027" s="27" t="s">
        <v>10683</v>
      </c>
      <c r="C4027" s="27" t="s">
        <v>4294</v>
      </c>
      <c r="D4027" s="27" t="s">
        <v>4295</v>
      </c>
      <c r="E4027" s="27" t="s">
        <v>22</v>
      </c>
      <c r="F4027" s="27" t="s">
        <v>23</v>
      </c>
      <c r="G4027" s="27"/>
      <c r="H4027" s="27" t="s">
        <v>24</v>
      </c>
      <c r="I4027" s="28">
        <v>271030000</v>
      </c>
      <c r="J4027" s="28">
        <v>0</v>
      </c>
      <c r="K4027" s="28">
        <v>271030000</v>
      </c>
      <c r="L4027" s="29">
        <v>1.63</v>
      </c>
      <c r="M4027" s="29">
        <f>IFERROR(_xlfn.XLOOKUP($B4027,'Ownership Metrics'!$A:$A,'Ownership Metrics'!$B:$B),"")</f>
        <v>12.41</v>
      </c>
      <c r="N4027" s="28">
        <f>IFERROR(_xlfn.XLOOKUP($B4027,'Ownership Metrics'!$A:$A,'Ownership Metrics'!$C:$C),"")</f>
        <v>1526</v>
      </c>
      <c r="O4027" s="29">
        <f>IFERROR(_xlfn.XLOOKUP($B4027,'Ownership Metrics'!$A:$A,'Ownership Metrics'!$D:$D),"")</f>
        <v>34.5</v>
      </c>
      <c r="P4027" s="29">
        <f>IFERROR(_xlfn.XLOOKUP($B4027,'Ownership Metrics'!$A:$A,'Ownership Metrics'!$E:$E),"")</f>
        <v>51.28</v>
      </c>
      <c r="Q4027" s="30">
        <f>IFERROR(_xlfn.XLOOKUP($B4027,'Ownership Metrics'!$A:$A,'Ownership Metrics'!$F:$F),"")</f>
        <v>11</v>
      </c>
      <c r="R4027" s="30">
        <f>IFERROR(_xlfn.XLOOKUP($B4027,'Ownership Metrics'!$A:$A,'Ownership Metrics'!$G:$G),"")</f>
        <v>34</v>
      </c>
      <c r="S4027" s="27" t="str">
        <f>IFERROR(_xlfn.XLOOKUP($B4027,'Ownership Metrics'!$A:$A,'Ownership Metrics'!$H:$H),"")</f>
        <v>Moderat</v>
      </c>
      <c r="T4027" s="27" t="str">
        <f>IFERROR(_xlfn.XLOOKUP($B4027,'Ownership Metrics'!$A:$A,'Ownership Metrics'!$I:$I),"")</f>
        <v>Sedang</v>
      </c>
      <c r="U4027" s="27">
        <f>IF(COUNTIFS($B$2:$B4027,$B4027,$D$2:$D4027,$D4027)=1,1,0)</f>
        <v>1</v>
      </c>
      <c r="V4027" s="27">
        <f t="shared" si="187"/>
        <v>1.63</v>
      </c>
      <c r="W4027" s="27">
        <f t="shared" si="188"/>
        <v>11</v>
      </c>
      <c r="X4027" s="27">
        <f t="shared" si="186"/>
        <v>1.6299995972999999</v>
      </c>
    </row>
    <row r="4028" spans="1:24" x14ac:dyDescent="0.25">
      <c r="A4028" s="26">
        <v>46265</v>
      </c>
      <c r="B4028" s="27" t="s">
        <v>10683</v>
      </c>
      <c r="C4028" s="27" t="s">
        <v>4294</v>
      </c>
      <c r="D4028" s="27" t="s">
        <v>4296</v>
      </c>
      <c r="E4028" s="27" t="s">
        <v>22</v>
      </c>
      <c r="F4028" s="27" t="s">
        <v>23</v>
      </c>
      <c r="G4028" s="27"/>
      <c r="H4028" s="27" t="s">
        <v>24</v>
      </c>
      <c r="I4028" s="28">
        <v>0</v>
      </c>
      <c r="J4028" s="28">
        <v>5750000000</v>
      </c>
      <c r="K4028" s="28">
        <v>5750000000</v>
      </c>
      <c r="L4028" s="29">
        <v>34.5</v>
      </c>
      <c r="M4028" s="29">
        <f>IFERROR(_xlfn.XLOOKUP($B4028,'Ownership Metrics'!$A:$A,'Ownership Metrics'!$B:$B),"")</f>
        <v>12.41</v>
      </c>
      <c r="N4028" s="28">
        <f>IFERROR(_xlfn.XLOOKUP($B4028,'Ownership Metrics'!$A:$A,'Ownership Metrics'!$C:$C),"")</f>
        <v>1526</v>
      </c>
      <c r="O4028" s="29">
        <f>IFERROR(_xlfn.XLOOKUP($B4028,'Ownership Metrics'!$A:$A,'Ownership Metrics'!$D:$D),"")</f>
        <v>34.5</v>
      </c>
      <c r="P4028" s="29">
        <f>IFERROR(_xlfn.XLOOKUP($B4028,'Ownership Metrics'!$A:$A,'Ownership Metrics'!$E:$E),"")</f>
        <v>51.28</v>
      </c>
      <c r="Q4028" s="30">
        <f>IFERROR(_xlfn.XLOOKUP($B4028,'Ownership Metrics'!$A:$A,'Ownership Metrics'!$F:$F),"")</f>
        <v>11</v>
      </c>
      <c r="R4028" s="30">
        <f>IFERROR(_xlfn.XLOOKUP($B4028,'Ownership Metrics'!$A:$A,'Ownership Metrics'!$G:$G),"")</f>
        <v>34</v>
      </c>
      <c r="S4028" s="27" t="str">
        <f>IFERROR(_xlfn.XLOOKUP($B4028,'Ownership Metrics'!$A:$A,'Ownership Metrics'!$H:$H),"")</f>
        <v>Moderat</v>
      </c>
      <c r="T4028" s="27" t="str">
        <f>IFERROR(_xlfn.XLOOKUP($B4028,'Ownership Metrics'!$A:$A,'Ownership Metrics'!$I:$I),"")</f>
        <v>Sedang</v>
      </c>
      <c r="U4028" s="27">
        <f>IF(COUNTIFS($B$2:$B4028,$B4028,$D$2:$D4028,$D4028)=1,1,0)</f>
        <v>1</v>
      </c>
      <c r="V4028" s="27">
        <f t="shared" si="187"/>
        <v>34.5</v>
      </c>
      <c r="W4028" s="27">
        <f t="shared" si="188"/>
        <v>1</v>
      </c>
      <c r="X4028" s="27">
        <f t="shared" si="186"/>
        <v>34.499999597200002</v>
      </c>
    </row>
    <row r="4029" spans="1:24" x14ac:dyDescent="0.25">
      <c r="A4029" s="26">
        <v>46265</v>
      </c>
      <c r="B4029" s="27" t="s">
        <v>10683</v>
      </c>
      <c r="C4029" s="27" t="s">
        <v>4294</v>
      </c>
      <c r="D4029" s="27" t="s">
        <v>4297</v>
      </c>
      <c r="E4029" s="27" t="s">
        <v>35</v>
      </c>
      <c r="F4029" s="27" t="s">
        <v>23</v>
      </c>
      <c r="G4029" s="27" t="s">
        <v>36</v>
      </c>
      <c r="H4029" s="27" t="s">
        <v>24</v>
      </c>
      <c r="I4029" s="28">
        <v>0</v>
      </c>
      <c r="J4029" s="28">
        <v>625000000</v>
      </c>
      <c r="K4029" s="28">
        <v>625000000</v>
      </c>
      <c r="L4029" s="29">
        <v>3.75</v>
      </c>
      <c r="M4029" s="29">
        <f>IFERROR(_xlfn.XLOOKUP($B4029,'Ownership Metrics'!$A:$A,'Ownership Metrics'!$B:$B),"")</f>
        <v>12.41</v>
      </c>
      <c r="N4029" s="28">
        <f>IFERROR(_xlfn.XLOOKUP($B4029,'Ownership Metrics'!$A:$A,'Ownership Metrics'!$C:$C),"")</f>
        <v>1526</v>
      </c>
      <c r="O4029" s="29">
        <f>IFERROR(_xlfn.XLOOKUP($B4029,'Ownership Metrics'!$A:$A,'Ownership Metrics'!$D:$D),"")</f>
        <v>34.5</v>
      </c>
      <c r="P4029" s="29">
        <f>IFERROR(_xlfn.XLOOKUP($B4029,'Ownership Metrics'!$A:$A,'Ownership Metrics'!$E:$E),"")</f>
        <v>51.28</v>
      </c>
      <c r="Q4029" s="30">
        <f>IFERROR(_xlfn.XLOOKUP($B4029,'Ownership Metrics'!$A:$A,'Ownership Metrics'!$F:$F),"")</f>
        <v>11</v>
      </c>
      <c r="R4029" s="30">
        <f>IFERROR(_xlfn.XLOOKUP($B4029,'Ownership Metrics'!$A:$A,'Ownership Metrics'!$G:$G),"")</f>
        <v>34</v>
      </c>
      <c r="S4029" s="27" t="str">
        <f>IFERROR(_xlfn.XLOOKUP($B4029,'Ownership Metrics'!$A:$A,'Ownership Metrics'!$H:$H),"")</f>
        <v>Moderat</v>
      </c>
      <c r="T4029" s="27" t="str">
        <f>IFERROR(_xlfn.XLOOKUP($B4029,'Ownership Metrics'!$A:$A,'Ownership Metrics'!$I:$I),"")</f>
        <v>Sedang</v>
      </c>
      <c r="U4029" s="27">
        <f>IF(COUNTIFS($B$2:$B4029,$B4029,$D$2:$D4029,$D4029)=1,1,0)</f>
        <v>1</v>
      </c>
      <c r="V4029" s="27">
        <f t="shared" si="187"/>
        <v>3.75</v>
      </c>
      <c r="W4029" s="27">
        <f t="shared" si="188"/>
        <v>9</v>
      </c>
      <c r="X4029" s="27">
        <f t="shared" si="186"/>
        <v>3.7499995971</v>
      </c>
    </row>
    <row r="4030" spans="1:24" x14ac:dyDescent="0.25">
      <c r="A4030" s="26">
        <v>46265</v>
      </c>
      <c r="B4030" s="27" t="s">
        <v>10683</v>
      </c>
      <c r="C4030" s="27" t="s">
        <v>4294</v>
      </c>
      <c r="D4030" s="27" t="s">
        <v>4298</v>
      </c>
      <c r="E4030" s="27" t="s">
        <v>35</v>
      </c>
      <c r="F4030" s="27" t="s">
        <v>23</v>
      </c>
      <c r="G4030" s="27" t="s">
        <v>36</v>
      </c>
      <c r="H4030" s="27" t="s">
        <v>24</v>
      </c>
      <c r="I4030" s="28">
        <v>60271100</v>
      </c>
      <c r="J4030" s="28">
        <v>625000000</v>
      </c>
      <c r="K4030" s="28">
        <v>685271100</v>
      </c>
      <c r="L4030" s="29">
        <v>4.1100000000000003</v>
      </c>
      <c r="M4030" s="29">
        <f>IFERROR(_xlfn.XLOOKUP($B4030,'Ownership Metrics'!$A:$A,'Ownership Metrics'!$B:$B),"")</f>
        <v>12.41</v>
      </c>
      <c r="N4030" s="28">
        <f>IFERROR(_xlfn.XLOOKUP($B4030,'Ownership Metrics'!$A:$A,'Ownership Metrics'!$C:$C),"")</f>
        <v>1526</v>
      </c>
      <c r="O4030" s="29">
        <f>IFERROR(_xlfn.XLOOKUP($B4030,'Ownership Metrics'!$A:$A,'Ownership Metrics'!$D:$D),"")</f>
        <v>34.5</v>
      </c>
      <c r="P4030" s="29">
        <f>IFERROR(_xlfn.XLOOKUP($B4030,'Ownership Metrics'!$A:$A,'Ownership Metrics'!$E:$E),"")</f>
        <v>51.28</v>
      </c>
      <c r="Q4030" s="30">
        <f>IFERROR(_xlfn.XLOOKUP($B4030,'Ownership Metrics'!$A:$A,'Ownership Metrics'!$F:$F),"")</f>
        <v>11</v>
      </c>
      <c r="R4030" s="30">
        <f>IFERROR(_xlfn.XLOOKUP($B4030,'Ownership Metrics'!$A:$A,'Ownership Metrics'!$G:$G),"")</f>
        <v>34</v>
      </c>
      <c r="S4030" s="27" t="str">
        <f>IFERROR(_xlfn.XLOOKUP($B4030,'Ownership Metrics'!$A:$A,'Ownership Metrics'!$H:$H),"")</f>
        <v>Moderat</v>
      </c>
      <c r="T4030" s="27" t="str">
        <f>IFERROR(_xlfn.XLOOKUP($B4030,'Ownership Metrics'!$A:$A,'Ownership Metrics'!$I:$I),"")</f>
        <v>Sedang</v>
      </c>
      <c r="U4030" s="27">
        <f>IF(COUNTIFS($B$2:$B4030,$B4030,$D$2:$D4030,$D4030)=1,1,0)</f>
        <v>1</v>
      </c>
      <c r="V4030" s="27">
        <f t="shared" si="187"/>
        <v>4.1100000000000003</v>
      </c>
      <c r="W4030" s="27">
        <f t="shared" si="188"/>
        <v>8</v>
      </c>
      <c r="X4030" s="27">
        <f t="shared" si="186"/>
        <v>4.1099995970000007</v>
      </c>
    </row>
    <row r="4031" spans="1:24" x14ac:dyDescent="0.25">
      <c r="A4031" s="26">
        <v>46265</v>
      </c>
      <c r="B4031" s="27" t="s">
        <v>10683</v>
      </c>
      <c r="C4031" s="27" t="s">
        <v>4294</v>
      </c>
      <c r="D4031" s="27" t="s">
        <v>4299</v>
      </c>
      <c r="E4031" s="27" t="s">
        <v>35</v>
      </c>
      <c r="F4031" s="27" t="s">
        <v>23</v>
      </c>
      <c r="G4031" s="27" t="s">
        <v>36</v>
      </c>
      <c r="H4031" s="27" t="s">
        <v>24</v>
      </c>
      <c r="I4031" s="28">
        <v>36853300</v>
      </c>
      <c r="J4031" s="28">
        <v>1250000000</v>
      </c>
      <c r="K4031" s="28">
        <v>1286853300</v>
      </c>
      <c r="L4031" s="29">
        <v>7.72</v>
      </c>
      <c r="M4031" s="29">
        <f>IFERROR(_xlfn.XLOOKUP($B4031,'Ownership Metrics'!$A:$A,'Ownership Metrics'!$B:$B),"")</f>
        <v>12.41</v>
      </c>
      <c r="N4031" s="28">
        <f>IFERROR(_xlfn.XLOOKUP($B4031,'Ownership Metrics'!$A:$A,'Ownership Metrics'!$C:$C),"")</f>
        <v>1526</v>
      </c>
      <c r="O4031" s="29">
        <f>IFERROR(_xlfn.XLOOKUP($B4031,'Ownership Metrics'!$A:$A,'Ownership Metrics'!$D:$D),"")</f>
        <v>34.5</v>
      </c>
      <c r="P4031" s="29">
        <f>IFERROR(_xlfn.XLOOKUP($B4031,'Ownership Metrics'!$A:$A,'Ownership Metrics'!$E:$E),"")</f>
        <v>51.28</v>
      </c>
      <c r="Q4031" s="30">
        <f>IFERROR(_xlfn.XLOOKUP($B4031,'Ownership Metrics'!$A:$A,'Ownership Metrics'!$F:$F),"")</f>
        <v>11</v>
      </c>
      <c r="R4031" s="30">
        <f>IFERROR(_xlfn.XLOOKUP($B4031,'Ownership Metrics'!$A:$A,'Ownership Metrics'!$G:$G),"")</f>
        <v>34</v>
      </c>
      <c r="S4031" s="27" t="str">
        <f>IFERROR(_xlfn.XLOOKUP($B4031,'Ownership Metrics'!$A:$A,'Ownership Metrics'!$H:$H),"")</f>
        <v>Moderat</v>
      </c>
      <c r="T4031" s="27" t="str">
        <f>IFERROR(_xlfn.XLOOKUP($B4031,'Ownership Metrics'!$A:$A,'Ownership Metrics'!$I:$I),"")</f>
        <v>Sedang</v>
      </c>
      <c r="U4031" s="27">
        <f>IF(COUNTIFS($B$2:$B4031,$B4031,$D$2:$D4031,$D4031)=1,1,0)</f>
        <v>1</v>
      </c>
      <c r="V4031" s="27">
        <f t="shared" si="187"/>
        <v>7.72</v>
      </c>
      <c r="W4031" s="27">
        <f t="shared" si="188"/>
        <v>3</v>
      </c>
      <c r="X4031" s="27">
        <f t="shared" si="186"/>
        <v>7.7199995969000001</v>
      </c>
    </row>
    <row r="4032" spans="1:24" x14ac:dyDescent="0.25">
      <c r="A4032" s="26">
        <v>46265</v>
      </c>
      <c r="B4032" s="27" t="s">
        <v>10683</v>
      </c>
      <c r="C4032" s="27" t="s">
        <v>4294</v>
      </c>
      <c r="D4032" s="27" t="s">
        <v>4300</v>
      </c>
      <c r="E4032" s="27" t="s">
        <v>35</v>
      </c>
      <c r="F4032" s="27" t="s">
        <v>23</v>
      </c>
      <c r="G4032" s="27" t="s">
        <v>36</v>
      </c>
      <c r="H4032" s="27" t="s">
        <v>24</v>
      </c>
      <c r="I4032" s="28">
        <v>259416200</v>
      </c>
      <c r="J4032" s="28">
        <v>1250000000</v>
      </c>
      <c r="K4032" s="28">
        <v>1509416200</v>
      </c>
      <c r="L4032" s="29">
        <v>9.06</v>
      </c>
      <c r="M4032" s="29">
        <f>IFERROR(_xlfn.XLOOKUP($B4032,'Ownership Metrics'!$A:$A,'Ownership Metrics'!$B:$B),"")</f>
        <v>12.41</v>
      </c>
      <c r="N4032" s="28">
        <f>IFERROR(_xlfn.XLOOKUP($B4032,'Ownership Metrics'!$A:$A,'Ownership Metrics'!$C:$C),"")</f>
        <v>1526</v>
      </c>
      <c r="O4032" s="29">
        <f>IFERROR(_xlfn.XLOOKUP($B4032,'Ownership Metrics'!$A:$A,'Ownership Metrics'!$D:$D),"")</f>
        <v>34.5</v>
      </c>
      <c r="P4032" s="29">
        <f>IFERROR(_xlfn.XLOOKUP($B4032,'Ownership Metrics'!$A:$A,'Ownership Metrics'!$E:$E),"")</f>
        <v>51.28</v>
      </c>
      <c r="Q4032" s="30">
        <f>IFERROR(_xlfn.XLOOKUP($B4032,'Ownership Metrics'!$A:$A,'Ownership Metrics'!$F:$F),"")</f>
        <v>11</v>
      </c>
      <c r="R4032" s="30">
        <f>IFERROR(_xlfn.XLOOKUP($B4032,'Ownership Metrics'!$A:$A,'Ownership Metrics'!$G:$G),"")</f>
        <v>34</v>
      </c>
      <c r="S4032" s="27" t="str">
        <f>IFERROR(_xlfn.XLOOKUP($B4032,'Ownership Metrics'!$A:$A,'Ownership Metrics'!$H:$H),"")</f>
        <v>Moderat</v>
      </c>
      <c r="T4032" s="27" t="str">
        <f>IFERROR(_xlfn.XLOOKUP($B4032,'Ownership Metrics'!$A:$A,'Ownership Metrics'!$I:$I),"")</f>
        <v>Sedang</v>
      </c>
      <c r="U4032" s="27">
        <f>IF(COUNTIFS($B$2:$B4032,$B4032,$D$2:$D4032,$D4032)=1,1,0)</f>
        <v>1</v>
      </c>
      <c r="V4032" s="27">
        <f t="shared" si="187"/>
        <v>9.06</v>
      </c>
      <c r="W4032" s="27">
        <f t="shared" si="188"/>
        <v>2</v>
      </c>
      <c r="X4032" s="27">
        <f t="shared" si="186"/>
        <v>9.0599995968000009</v>
      </c>
    </row>
    <row r="4033" spans="1:24" x14ac:dyDescent="0.25">
      <c r="A4033" s="26">
        <v>46265</v>
      </c>
      <c r="B4033" s="27" t="s">
        <v>10683</v>
      </c>
      <c r="C4033" s="27" t="s">
        <v>4294</v>
      </c>
      <c r="D4033" s="27" t="s">
        <v>1714</v>
      </c>
      <c r="E4033" s="27" t="s">
        <v>35</v>
      </c>
      <c r="F4033" s="27" t="s">
        <v>23</v>
      </c>
      <c r="G4033" s="27" t="s">
        <v>36</v>
      </c>
      <c r="H4033" s="27" t="s">
        <v>24</v>
      </c>
      <c r="I4033" s="28">
        <v>770165200</v>
      </c>
      <c r="J4033" s="28">
        <v>0</v>
      </c>
      <c r="K4033" s="28">
        <v>770165200</v>
      </c>
      <c r="L4033" s="29">
        <v>4.62</v>
      </c>
      <c r="M4033" s="29">
        <f>IFERROR(_xlfn.XLOOKUP($B4033,'Ownership Metrics'!$A:$A,'Ownership Metrics'!$B:$B),"")</f>
        <v>12.41</v>
      </c>
      <c r="N4033" s="28">
        <f>IFERROR(_xlfn.XLOOKUP($B4033,'Ownership Metrics'!$A:$A,'Ownership Metrics'!$C:$C),"")</f>
        <v>1526</v>
      </c>
      <c r="O4033" s="29">
        <f>IFERROR(_xlfn.XLOOKUP($B4033,'Ownership Metrics'!$A:$A,'Ownership Metrics'!$D:$D),"")</f>
        <v>34.5</v>
      </c>
      <c r="P4033" s="29">
        <f>IFERROR(_xlfn.XLOOKUP($B4033,'Ownership Metrics'!$A:$A,'Ownership Metrics'!$E:$E),"")</f>
        <v>51.28</v>
      </c>
      <c r="Q4033" s="30">
        <f>IFERROR(_xlfn.XLOOKUP($B4033,'Ownership Metrics'!$A:$A,'Ownership Metrics'!$F:$F),"")</f>
        <v>11</v>
      </c>
      <c r="R4033" s="30">
        <f>IFERROR(_xlfn.XLOOKUP($B4033,'Ownership Metrics'!$A:$A,'Ownership Metrics'!$G:$G),"")</f>
        <v>34</v>
      </c>
      <c r="S4033" s="27" t="str">
        <f>IFERROR(_xlfn.XLOOKUP($B4033,'Ownership Metrics'!$A:$A,'Ownership Metrics'!$H:$H),"")</f>
        <v>Moderat</v>
      </c>
      <c r="T4033" s="27" t="str">
        <f>IFERROR(_xlfn.XLOOKUP($B4033,'Ownership Metrics'!$A:$A,'Ownership Metrics'!$I:$I),"")</f>
        <v>Sedang</v>
      </c>
      <c r="U4033" s="27">
        <f>IF(COUNTIFS($B$2:$B4033,$B4033,$D$2:$D4033,$D4033)=1,1,0)</f>
        <v>1</v>
      </c>
      <c r="V4033" s="27">
        <f t="shared" si="187"/>
        <v>4.62</v>
      </c>
      <c r="W4033" s="27">
        <f t="shared" si="188"/>
        <v>6</v>
      </c>
      <c r="X4033" s="27">
        <f t="shared" si="186"/>
        <v>4.6199995967000005</v>
      </c>
    </row>
    <row r="4034" spans="1:24" x14ac:dyDescent="0.25">
      <c r="A4034" s="26">
        <v>46265</v>
      </c>
      <c r="B4034" s="27" t="s">
        <v>10683</v>
      </c>
      <c r="C4034" s="27" t="s">
        <v>4294</v>
      </c>
      <c r="D4034" s="27" t="s">
        <v>4301</v>
      </c>
      <c r="E4034" s="27" t="s">
        <v>35</v>
      </c>
      <c r="F4034" s="27" t="s">
        <v>23</v>
      </c>
      <c r="G4034" s="27" t="s">
        <v>36</v>
      </c>
      <c r="H4034" s="27" t="s">
        <v>24</v>
      </c>
      <c r="I4034" s="28">
        <v>0</v>
      </c>
      <c r="J4034" s="28">
        <v>1250000000</v>
      </c>
      <c r="K4034" s="28">
        <v>1250000000</v>
      </c>
      <c r="L4034" s="29">
        <v>7.5</v>
      </c>
      <c r="M4034" s="29">
        <f>IFERROR(_xlfn.XLOOKUP($B4034,'Ownership Metrics'!$A:$A,'Ownership Metrics'!$B:$B),"")</f>
        <v>12.41</v>
      </c>
      <c r="N4034" s="28">
        <f>IFERROR(_xlfn.XLOOKUP($B4034,'Ownership Metrics'!$A:$A,'Ownership Metrics'!$C:$C),"")</f>
        <v>1526</v>
      </c>
      <c r="O4034" s="29">
        <f>IFERROR(_xlfn.XLOOKUP($B4034,'Ownership Metrics'!$A:$A,'Ownership Metrics'!$D:$D),"")</f>
        <v>34.5</v>
      </c>
      <c r="P4034" s="29">
        <f>IFERROR(_xlfn.XLOOKUP($B4034,'Ownership Metrics'!$A:$A,'Ownership Metrics'!$E:$E),"")</f>
        <v>51.28</v>
      </c>
      <c r="Q4034" s="30">
        <f>IFERROR(_xlfn.XLOOKUP($B4034,'Ownership Metrics'!$A:$A,'Ownership Metrics'!$F:$F),"")</f>
        <v>11</v>
      </c>
      <c r="R4034" s="30">
        <f>IFERROR(_xlfn.XLOOKUP($B4034,'Ownership Metrics'!$A:$A,'Ownership Metrics'!$G:$G),"")</f>
        <v>34</v>
      </c>
      <c r="S4034" s="27" t="str">
        <f>IFERROR(_xlfn.XLOOKUP($B4034,'Ownership Metrics'!$A:$A,'Ownership Metrics'!$H:$H),"")</f>
        <v>Moderat</v>
      </c>
      <c r="T4034" s="27" t="str">
        <f>IFERROR(_xlfn.XLOOKUP($B4034,'Ownership Metrics'!$A:$A,'Ownership Metrics'!$I:$I),"")</f>
        <v>Sedang</v>
      </c>
      <c r="U4034" s="27">
        <f>IF(COUNTIFS($B$2:$B4034,$B4034,$D$2:$D4034,$D4034)=1,1,0)</f>
        <v>1</v>
      </c>
      <c r="V4034" s="27">
        <f t="shared" si="187"/>
        <v>7.5</v>
      </c>
      <c r="W4034" s="27">
        <f t="shared" si="188"/>
        <v>4</v>
      </c>
      <c r="X4034" s="27">
        <f t="shared" ref="X4034:X4097" si="189">$V4034-(ROW()*0.0000000001)</f>
        <v>7.4999995966000004</v>
      </c>
    </row>
    <row r="4035" spans="1:24" x14ac:dyDescent="0.25">
      <c r="A4035" s="26">
        <v>46265</v>
      </c>
      <c r="B4035" s="27" t="s">
        <v>10683</v>
      </c>
      <c r="C4035" s="27" t="s">
        <v>4294</v>
      </c>
      <c r="D4035" s="27" t="s">
        <v>4302</v>
      </c>
      <c r="E4035" s="27" t="s">
        <v>35</v>
      </c>
      <c r="F4035" s="27" t="s">
        <v>23</v>
      </c>
      <c r="G4035" s="27" t="s">
        <v>36</v>
      </c>
      <c r="H4035" s="27" t="s">
        <v>24</v>
      </c>
      <c r="I4035" s="28">
        <v>0</v>
      </c>
      <c r="J4035" s="28">
        <v>1250000000</v>
      </c>
      <c r="K4035" s="28">
        <v>1250000000</v>
      </c>
      <c r="L4035" s="29">
        <v>7.5</v>
      </c>
      <c r="M4035" s="29">
        <f>IFERROR(_xlfn.XLOOKUP($B4035,'Ownership Metrics'!$A:$A,'Ownership Metrics'!$B:$B),"")</f>
        <v>12.41</v>
      </c>
      <c r="N4035" s="28">
        <f>IFERROR(_xlfn.XLOOKUP($B4035,'Ownership Metrics'!$A:$A,'Ownership Metrics'!$C:$C),"")</f>
        <v>1526</v>
      </c>
      <c r="O4035" s="29">
        <f>IFERROR(_xlfn.XLOOKUP($B4035,'Ownership Metrics'!$A:$A,'Ownership Metrics'!$D:$D),"")</f>
        <v>34.5</v>
      </c>
      <c r="P4035" s="29">
        <f>IFERROR(_xlfn.XLOOKUP($B4035,'Ownership Metrics'!$A:$A,'Ownership Metrics'!$E:$E),"")</f>
        <v>51.28</v>
      </c>
      <c r="Q4035" s="30">
        <f>IFERROR(_xlfn.XLOOKUP($B4035,'Ownership Metrics'!$A:$A,'Ownership Metrics'!$F:$F),"")</f>
        <v>11</v>
      </c>
      <c r="R4035" s="30">
        <f>IFERROR(_xlfn.XLOOKUP($B4035,'Ownership Metrics'!$A:$A,'Ownership Metrics'!$G:$G),"")</f>
        <v>34</v>
      </c>
      <c r="S4035" s="27" t="str">
        <f>IFERROR(_xlfn.XLOOKUP($B4035,'Ownership Metrics'!$A:$A,'Ownership Metrics'!$H:$H),"")</f>
        <v>Moderat</v>
      </c>
      <c r="T4035" s="27" t="str">
        <f>IFERROR(_xlfn.XLOOKUP($B4035,'Ownership Metrics'!$A:$A,'Ownership Metrics'!$I:$I),"")</f>
        <v>Sedang</v>
      </c>
      <c r="U4035" s="27">
        <f>IF(COUNTIFS($B$2:$B4035,$B4035,$D$2:$D4035,$D4035)=1,1,0)</f>
        <v>1</v>
      </c>
      <c r="V4035" s="27">
        <f t="shared" ref="V4035:V4098" si="190">SUMIFS($L$2:$L$10000,$B$2:$B$10000,$B4035,$D$2:$D$10000,$D4035)</f>
        <v>7.5</v>
      </c>
      <c r="W4035" s="27">
        <f t="shared" ref="W4035:W4098" si="191">COUNTIFS($B$2:$B$10000,$B4035,$U$2:$U$10000,1,$X$2:$X$10000,"&gt;"&amp;$X4035)+1</f>
        <v>5</v>
      </c>
      <c r="X4035" s="27">
        <f t="shared" si="189"/>
        <v>7.4999995965000004</v>
      </c>
    </row>
    <row r="4036" spans="1:24" x14ac:dyDescent="0.25">
      <c r="A4036" s="26">
        <v>46265</v>
      </c>
      <c r="B4036" s="27" t="s">
        <v>10683</v>
      </c>
      <c r="C4036" s="27" t="s">
        <v>4294</v>
      </c>
      <c r="D4036" s="27" t="s">
        <v>4303</v>
      </c>
      <c r="E4036" s="27" t="s">
        <v>35</v>
      </c>
      <c r="F4036" s="27" t="s">
        <v>23</v>
      </c>
      <c r="G4036" s="27" t="s">
        <v>36</v>
      </c>
      <c r="H4036" s="27" t="s">
        <v>24</v>
      </c>
      <c r="I4036" s="28">
        <v>0</v>
      </c>
      <c r="J4036" s="28">
        <v>500000000</v>
      </c>
      <c r="K4036" s="28">
        <v>500000000</v>
      </c>
      <c r="L4036" s="29">
        <v>3</v>
      </c>
      <c r="M4036" s="29">
        <f>IFERROR(_xlfn.XLOOKUP($B4036,'Ownership Metrics'!$A:$A,'Ownership Metrics'!$B:$B),"")</f>
        <v>12.41</v>
      </c>
      <c r="N4036" s="28">
        <f>IFERROR(_xlfn.XLOOKUP($B4036,'Ownership Metrics'!$A:$A,'Ownership Metrics'!$C:$C),"")</f>
        <v>1526</v>
      </c>
      <c r="O4036" s="29">
        <f>IFERROR(_xlfn.XLOOKUP($B4036,'Ownership Metrics'!$A:$A,'Ownership Metrics'!$D:$D),"")</f>
        <v>34.5</v>
      </c>
      <c r="P4036" s="29">
        <f>IFERROR(_xlfn.XLOOKUP($B4036,'Ownership Metrics'!$A:$A,'Ownership Metrics'!$E:$E),"")</f>
        <v>51.28</v>
      </c>
      <c r="Q4036" s="30">
        <f>IFERROR(_xlfn.XLOOKUP($B4036,'Ownership Metrics'!$A:$A,'Ownership Metrics'!$F:$F),"")</f>
        <v>11</v>
      </c>
      <c r="R4036" s="30">
        <f>IFERROR(_xlfn.XLOOKUP($B4036,'Ownership Metrics'!$A:$A,'Ownership Metrics'!$G:$G),"")</f>
        <v>34</v>
      </c>
      <c r="S4036" s="27" t="str">
        <f>IFERROR(_xlfn.XLOOKUP($B4036,'Ownership Metrics'!$A:$A,'Ownership Metrics'!$H:$H),"")</f>
        <v>Moderat</v>
      </c>
      <c r="T4036" s="27" t="str">
        <f>IFERROR(_xlfn.XLOOKUP($B4036,'Ownership Metrics'!$A:$A,'Ownership Metrics'!$I:$I),"")</f>
        <v>Sedang</v>
      </c>
      <c r="U4036" s="27">
        <f>IF(COUNTIFS($B$2:$B4036,$B4036,$D$2:$D4036,$D4036)=1,1,0)</f>
        <v>1</v>
      </c>
      <c r="V4036" s="27">
        <f t="shared" si="190"/>
        <v>3</v>
      </c>
      <c r="W4036" s="27">
        <f t="shared" si="191"/>
        <v>10</v>
      </c>
      <c r="X4036" s="27">
        <f t="shared" si="189"/>
        <v>2.9999995963999999</v>
      </c>
    </row>
    <row r="4037" spans="1:24" x14ac:dyDescent="0.25">
      <c r="A4037" s="26">
        <v>46265</v>
      </c>
      <c r="B4037" s="27" t="s">
        <v>10683</v>
      </c>
      <c r="C4037" s="27" t="s">
        <v>4294</v>
      </c>
      <c r="D4037" s="27" t="s">
        <v>4304</v>
      </c>
      <c r="E4037" s="27" t="s">
        <v>35</v>
      </c>
      <c r="F4037" s="27" t="s">
        <v>32</v>
      </c>
      <c r="G4037" s="27" t="s">
        <v>181</v>
      </c>
      <c r="H4037" s="27" t="s">
        <v>24</v>
      </c>
      <c r="I4037" s="28">
        <v>700000000</v>
      </c>
      <c r="J4037" s="28">
        <v>0</v>
      </c>
      <c r="K4037" s="28">
        <v>700000000</v>
      </c>
      <c r="L4037" s="29">
        <v>4.2</v>
      </c>
      <c r="M4037" s="29">
        <f>IFERROR(_xlfn.XLOOKUP($B4037,'Ownership Metrics'!$A:$A,'Ownership Metrics'!$B:$B),"")</f>
        <v>12.41</v>
      </c>
      <c r="N4037" s="28">
        <f>IFERROR(_xlfn.XLOOKUP($B4037,'Ownership Metrics'!$A:$A,'Ownership Metrics'!$C:$C),"")</f>
        <v>1526</v>
      </c>
      <c r="O4037" s="29">
        <f>IFERROR(_xlfn.XLOOKUP($B4037,'Ownership Metrics'!$A:$A,'Ownership Metrics'!$D:$D),"")</f>
        <v>34.5</v>
      </c>
      <c r="P4037" s="29">
        <f>IFERROR(_xlfn.XLOOKUP($B4037,'Ownership Metrics'!$A:$A,'Ownership Metrics'!$E:$E),"")</f>
        <v>51.28</v>
      </c>
      <c r="Q4037" s="30">
        <f>IFERROR(_xlfn.XLOOKUP($B4037,'Ownership Metrics'!$A:$A,'Ownership Metrics'!$F:$F),"")</f>
        <v>11</v>
      </c>
      <c r="R4037" s="30">
        <f>IFERROR(_xlfn.XLOOKUP($B4037,'Ownership Metrics'!$A:$A,'Ownership Metrics'!$G:$G),"")</f>
        <v>34</v>
      </c>
      <c r="S4037" s="27" t="str">
        <f>IFERROR(_xlfn.XLOOKUP($B4037,'Ownership Metrics'!$A:$A,'Ownership Metrics'!$H:$H),"")</f>
        <v>Moderat</v>
      </c>
      <c r="T4037" s="27" t="str">
        <f>IFERROR(_xlfn.XLOOKUP($B4037,'Ownership Metrics'!$A:$A,'Ownership Metrics'!$I:$I),"")</f>
        <v>Sedang</v>
      </c>
      <c r="U4037" s="27">
        <f>IF(COUNTIFS($B$2:$B4037,$B4037,$D$2:$D4037,$D4037)=1,1,0)</f>
        <v>1</v>
      </c>
      <c r="V4037" s="27">
        <f t="shared" si="190"/>
        <v>4.2</v>
      </c>
      <c r="W4037" s="27">
        <f t="shared" si="191"/>
        <v>7</v>
      </c>
      <c r="X4037" s="27">
        <f t="shared" si="189"/>
        <v>4.1999995963000005</v>
      </c>
    </row>
    <row r="4038" spans="1:24" x14ac:dyDescent="0.25">
      <c r="A4038" s="26">
        <v>46265</v>
      </c>
      <c r="B4038" s="27" t="s">
        <v>10684</v>
      </c>
      <c r="C4038" s="27" t="s">
        <v>4306</v>
      </c>
      <c r="D4038" s="27" t="s">
        <v>4307</v>
      </c>
      <c r="E4038" s="27" t="s">
        <v>22</v>
      </c>
      <c r="F4038" s="27" t="s">
        <v>23</v>
      </c>
      <c r="G4038" s="27"/>
      <c r="H4038" s="27" t="s">
        <v>24</v>
      </c>
      <c r="I4038" s="28">
        <v>113780000</v>
      </c>
      <c r="J4038" s="28">
        <v>0</v>
      </c>
      <c r="K4038" s="28">
        <v>113780000</v>
      </c>
      <c r="L4038" s="29">
        <v>5.08</v>
      </c>
      <c r="M4038" s="29">
        <f>IFERROR(_xlfn.XLOOKUP($B4038,'Ownership Metrics'!$A:$A,'Ownership Metrics'!$B:$B),"")</f>
        <v>17.600000000000001</v>
      </c>
      <c r="N4038" s="28">
        <f>IFERROR(_xlfn.XLOOKUP($B4038,'Ownership Metrics'!$A:$A,'Ownership Metrics'!$C:$C),"")</f>
        <v>3348</v>
      </c>
      <c r="O4038" s="29">
        <f>IFERROR(_xlfn.XLOOKUP($B4038,'Ownership Metrics'!$A:$A,'Ownership Metrics'!$D:$D),"")</f>
        <v>57.27</v>
      </c>
      <c r="P4038" s="29">
        <f>IFERROR(_xlfn.XLOOKUP($B4038,'Ownership Metrics'!$A:$A,'Ownership Metrics'!$E:$E),"")</f>
        <v>65.81</v>
      </c>
      <c r="Q4038" s="30">
        <f>IFERROR(_xlfn.XLOOKUP($B4038,'Ownership Metrics'!$A:$A,'Ownership Metrics'!$F:$F),"")</f>
        <v>13</v>
      </c>
      <c r="R4038" s="30">
        <f>IFERROR(_xlfn.XLOOKUP($B4038,'Ownership Metrics'!$A:$A,'Ownership Metrics'!$G:$G),"")</f>
        <v>45</v>
      </c>
      <c r="S4038" s="27" t="str">
        <f>IFERROR(_xlfn.XLOOKUP($B4038,'Ownership Metrics'!$A:$A,'Ownership Metrics'!$H:$H),"")</f>
        <v>Mayoritas</v>
      </c>
      <c r="T4038" s="27" t="str">
        <f>IFERROR(_xlfn.XLOOKUP($B4038,'Ownership Metrics'!$A:$A,'Ownership Metrics'!$I:$I),"")</f>
        <v>Sedang</v>
      </c>
      <c r="U4038" s="27">
        <f>IF(COUNTIFS($B$2:$B4038,$B4038,$D$2:$D4038,$D4038)=1,1,0)</f>
        <v>1</v>
      </c>
      <c r="V4038" s="27">
        <f t="shared" si="190"/>
        <v>5.08</v>
      </c>
      <c r="W4038" s="27">
        <f t="shared" si="191"/>
        <v>2</v>
      </c>
      <c r="X4038" s="27">
        <f t="shared" si="189"/>
        <v>5.0799995962000004</v>
      </c>
    </row>
    <row r="4039" spans="1:24" x14ac:dyDescent="0.25">
      <c r="A4039" s="26">
        <v>46265</v>
      </c>
      <c r="B4039" s="27" t="s">
        <v>10684</v>
      </c>
      <c r="C4039" s="27" t="s">
        <v>4306</v>
      </c>
      <c r="D4039" s="27" t="s">
        <v>4308</v>
      </c>
      <c r="E4039" s="27" t="s">
        <v>22</v>
      </c>
      <c r="F4039" s="27" t="s">
        <v>23</v>
      </c>
      <c r="G4039" s="27"/>
      <c r="H4039" s="27" t="s">
        <v>24</v>
      </c>
      <c r="I4039" s="28">
        <v>44559950</v>
      </c>
      <c r="J4039" s="28">
        <v>0</v>
      </c>
      <c r="K4039" s="28">
        <v>44559950</v>
      </c>
      <c r="L4039" s="29">
        <v>1.99</v>
      </c>
      <c r="M4039" s="29">
        <f>IFERROR(_xlfn.XLOOKUP($B4039,'Ownership Metrics'!$A:$A,'Ownership Metrics'!$B:$B),"")</f>
        <v>17.600000000000001</v>
      </c>
      <c r="N4039" s="28">
        <f>IFERROR(_xlfn.XLOOKUP($B4039,'Ownership Metrics'!$A:$A,'Ownership Metrics'!$C:$C),"")</f>
        <v>3348</v>
      </c>
      <c r="O4039" s="29">
        <f>IFERROR(_xlfn.XLOOKUP($B4039,'Ownership Metrics'!$A:$A,'Ownership Metrics'!$D:$D),"")</f>
        <v>57.27</v>
      </c>
      <c r="P4039" s="29">
        <f>IFERROR(_xlfn.XLOOKUP($B4039,'Ownership Metrics'!$A:$A,'Ownership Metrics'!$E:$E),"")</f>
        <v>65.81</v>
      </c>
      <c r="Q4039" s="30">
        <f>IFERROR(_xlfn.XLOOKUP($B4039,'Ownership Metrics'!$A:$A,'Ownership Metrics'!$F:$F),"")</f>
        <v>13</v>
      </c>
      <c r="R4039" s="30">
        <f>IFERROR(_xlfn.XLOOKUP($B4039,'Ownership Metrics'!$A:$A,'Ownership Metrics'!$G:$G),"")</f>
        <v>45</v>
      </c>
      <c r="S4039" s="27" t="str">
        <f>IFERROR(_xlfn.XLOOKUP($B4039,'Ownership Metrics'!$A:$A,'Ownership Metrics'!$H:$H),"")</f>
        <v>Mayoritas</v>
      </c>
      <c r="T4039" s="27" t="str">
        <f>IFERROR(_xlfn.XLOOKUP($B4039,'Ownership Metrics'!$A:$A,'Ownership Metrics'!$I:$I),"")</f>
        <v>Sedang</v>
      </c>
      <c r="U4039" s="27">
        <f>IF(COUNTIFS($B$2:$B4039,$B4039,$D$2:$D4039,$D4039)=1,1,0)</f>
        <v>1</v>
      </c>
      <c r="V4039" s="27">
        <f t="shared" si="190"/>
        <v>1.99</v>
      </c>
      <c r="W4039" s="27">
        <f t="shared" si="191"/>
        <v>6</v>
      </c>
      <c r="X4039" s="27">
        <f t="shared" si="189"/>
        <v>1.9899995961000001</v>
      </c>
    </row>
    <row r="4040" spans="1:24" x14ac:dyDescent="0.25">
      <c r="A4040" s="26">
        <v>46265</v>
      </c>
      <c r="B4040" s="27" t="s">
        <v>10684</v>
      </c>
      <c r="C4040" s="27" t="s">
        <v>4306</v>
      </c>
      <c r="D4040" s="27" t="s">
        <v>4309</v>
      </c>
      <c r="E4040" s="27" t="s">
        <v>22</v>
      </c>
      <c r="F4040" s="27" t="s">
        <v>32</v>
      </c>
      <c r="G4040" s="27"/>
      <c r="H4040" s="27" t="s">
        <v>64</v>
      </c>
      <c r="I4040" s="28">
        <v>1282143142</v>
      </c>
      <c r="J4040" s="28">
        <v>0</v>
      </c>
      <c r="K4040" s="28">
        <v>1282143142</v>
      </c>
      <c r="L4040" s="29">
        <v>57.27</v>
      </c>
      <c r="M4040" s="29">
        <f>IFERROR(_xlfn.XLOOKUP($B4040,'Ownership Metrics'!$A:$A,'Ownership Metrics'!$B:$B),"")</f>
        <v>17.600000000000001</v>
      </c>
      <c r="N4040" s="28">
        <f>IFERROR(_xlfn.XLOOKUP($B4040,'Ownership Metrics'!$A:$A,'Ownership Metrics'!$C:$C),"")</f>
        <v>3348</v>
      </c>
      <c r="O4040" s="29">
        <f>IFERROR(_xlfn.XLOOKUP($B4040,'Ownership Metrics'!$A:$A,'Ownership Metrics'!$D:$D),"")</f>
        <v>57.27</v>
      </c>
      <c r="P4040" s="29">
        <f>IFERROR(_xlfn.XLOOKUP($B4040,'Ownership Metrics'!$A:$A,'Ownership Metrics'!$E:$E),"")</f>
        <v>65.81</v>
      </c>
      <c r="Q4040" s="30">
        <f>IFERROR(_xlfn.XLOOKUP($B4040,'Ownership Metrics'!$A:$A,'Ownership Metrics'!$F:$F),"")</f>
        <v>13</v>
      </c>
      <c r="R4040" s="30">
        <f>IFERROR(_xlfn.XLOOKUP($B4040,'Ownership Metrics'!$A:$A,'Ownership Metrics'!$G:$G),"")</f>
        <v>45</v>
      </c>
      <c r="S4040" s="27" t="str">
        <f>IFERROR(_xlfn.XLOOKUP($B4040,'Ownership Metrics'!$A:$A,'Ownership Metrics'!$H:$H),"")</f>
        <v>Mayoritas</v>
      </c>
      <c r="T4040" s="27" t="str">
        <f>IFERROR(_xlfn.XLOOKUP($B4040,'Ownership Metrics'!$A:$A,'Ownership Metrics'!$I:$I),"")</f>
        <v>Sedang</v>
      </c>
      <c r="U4040" s="27">
        <f>IF(COUNTIFS($B$2:$B4040,$B4040,$D$2:$D4040,$D4040)=1,1,0)</f>
        <v>1</v>
      </c>
      <c r="V4040" s="27">
        <f t="shared" si="190"/>
        <v>57.27</v>
      </c>
      <c r="W4040" s="27">
        <f t="shared" si="191"/>
        <v>1</v>
      </c>
      <c r="X4040" s="27">
        <f t="shared" si="189"/>
        <v>57.269999596000005</v>
      </c>
    </row>
    <row r="4041" spans="1:24" x14ac:dyDescent="0.25">
      <c r="A4041" s="26">
        <v>46265</v>
      </c>
      <c r="B4041" s="27" t="s">
        <v>10684</v>
      </c>
      <c r="C4041" s="27" t="s">
        <v>4306</v>
      </c>
      <c r="D4041" s="27" t="s">
        <v>348</v>
      </c>
      <c r="E4041" s="27" t="s">
        <v>26</v>
      </c>
      <c r="F4041" s="27" t="s">
        <v>32</v>
      </c>
      <c r="G4041" s="27"/>
      <c r="H4041" s="27" t="s">
        <v>64</v>
      </c>
      <c r="I4041" s="28">
        <v>57092195</v>
      </c>
      <c r="J4041" s="28">
        <v>0</v>
      </c>
      <c r="K4041" s="28">
        <v>57092195</v>
      </c>
      <c r="L4041" s="29">
        <v>2.5499999999999998</v>
      </c>
      <c r="M4041" s="29">
        <f>IFERROR(_xlfn.XLOOKUP($B4041,'Ownership Metrics'!$A:$A,'Ownership Metrics'!$B:$B),"")</f>
        <v>17.600000000000001</v>
      </c>
      <c r="N4041" s="28">
        <f>IFERROR(_xlfn.XLOOKUP($B4041,'Ownership Metrics'!$A:$A,'Ownership Metrics'!$C:$C),"")</f>
        <v>3348</v>
      </c>
      <c r="O4041" s="29">
        <f>IFERROR(_xlfn.XLOOKUP($B4041,'Ownership Metrics'!$A:$A,'Ownership Metrics'!$D:$D),"")</f>
        <v>57.27</v>
      </c>
      <c r="P4041" s="29">
        <f>IFERROR(_xlfn.XLOOKUP($B4041,'Ownership Metrics'!$A:$A,'Ownership Metrics'!$E:$E),"")</f>
        <v>65.81</v>
      </c>
      <c r="Q4041" s="30">
        <f>IFERROR(_xlfn.XLOOKUP($B4041,'Ownership Metrics'!$A:$A,'Ownership Metrics'!$F:$F),"")</f>
        <v>13</v>
      </c>
      <c r="R4041" s="30">
        <f>IFERROR(_xlfn.XLOOKUP($B4041,'Ownership Metrics'!$A:$A,'Ownership Metrics'!$G:$G),"")</f>
        <v>45</v>
      </c>
      <c r="S4041" s="27" t="str">
        <f>IFERROR(_xlfn.XLOOKUP($B4041,'Ownership Metrics'!$A:$A,'Ownership Metrics'!$H:$H),"")</f>
        <v>Mayoritas</v>
      </c>
      <c r="T4041" s="27" t="str">
        <f>IFERROR(_xlfn.XLOOKUP($B4041,'Ownership Metrics'!$A:$A,'Ownership Metrics'!$I:$I),"")</f>
        <v>Sedang</v>
      </c>
      <c r="U4041" s="27">
        <f>IF(COUNTIFS($B$2:$B4041,$B4041,$D$2:$D4041,$D4041)=1,1,0)</f>
        <v>1</v>
      </c>
      <c r="V4041" s="27">
        <f t="shared" si="190"/>
        <v>2.5499999999999998</v>
      </c>
      <c r="W4041" s="27">
        <f t="shared" si="191"/>
        <v>5</v>
      </c>
      <c r="X4041" s="27">
        <f t="shared" si="189"/>
        <v>2.5499995958999997</v>
      </c>
    </row>
    <row r="4042" spans="1:24" x14ac:dyDescent="0.25">
      <c r="A4042" s="26">
        <v>46265</v>
      </c>
      <c r="B4042" s="27" t="s">
        <v>10684</v>
      </c>
      <c r="C4042" s="27" t="s">
        <v>4306</v>
      </c>
      <c r="D4042" s="27" t="s">
        <v>75</v>
      </c>
      <c r="E4042" s="27" t="s">
        <v>35</v>
      </c>
      <c r="F4042" s="27" t="s">
        <v>23</v>
      </c>
      <c r="G4042" s="27" t="s">
        <v>36</v>
      </c>
      <c r="H4042" s="27" t="s">
        <v>24</v>
      </c>
      <c r="I4042" s="28">
        <v>27656600</v>
      </c>
      <c r="J4042" s="28">
        <v>0</v>
      </c>
      <c r="K4042" s="28">
        <v>27656600</v>
      </c>
      <c r="L4042" s="29">
        <v>1.24</v>
      </c>
      <c r="M4042" s="29">
        <f>IFERROR(_xlfn.XLOOKUP($B4042,'Ownership Metrics'!$A:$A,'Ownership Metrics'!$B:$B),"")</f>
        <v>17.600000000000001</v>
      </c>
      <c r="N4042" s="28">
        <f>IFERROR(_xlfn.XLOOKUP($B4042,'Ownership Metrics'!$A:$A,'Ownership Metrics'!$C:$C),"")</f>
        <v>3348</v>
      </c>
      <c r="O4042" s="29">
        <f>IFERROR(_xlfn.XLOOKUP($B4042,'Ownership Metrics'!$A:$A,'Ownership Metrics'!$D:$D),"")</f>
        <v>57.27</v>
      </c>
      <c r="P4042" s="29">
        <f>IFERROR(_xlfn.XLOOKUP($B4042,'Ownership Metrics'!$A:$A,'Ownership Metrics'!$E:$E),"")</f>
        <v>65.81</v>
      </c>
      <c r="Q4042" s="30">
        <f>IFERROR(_xlfn.XLOOKUP($B4042,'Ownership Metrics'!$A:$A,'Ownership Metrics'!$F:$F),"")</f>
        <v>13</v>
      </c>
      <c r="R4042" s="30">
        <f>IFERROR(_xlfn.XLOOKUP($B4042,'Ownership Metrics'!$A:$A,'Ownership Metrics'!$G:$G),"")</f>
        <v>45</v>
      </c>
      <c r="S4042" s="27" t="str">
        <f>IFERROR(_xlfn.XLOOKUP($B4042,'Ownership Metrics'!$A:$A,'Ownership Metrics'!$H:$H),"")</f>
        <v>Mayoritas</v>
      </c>
      <c r="T4042" s="27" t="str">
        <f>IFERROR(_xlfn.XLOOKUP($B4042,'Ownership Metrics'!$A:$A,'Ownership Metrics'!$I:$I),"")</f>
        <v>Sedang</v>
      </c>
      <c r="U4042" s="27">
        <f>IF(COUNTIFS($B$2:$B4042,$B4042,$D$2:$D4042,$D4042)=1,1,0)</f>
        <v>1</v>
      </c>
      <c r="V4042" s="27">
        <f t="shared" si="190"/>
        <v>1.24</v>
      </c>
      <c r="W4042" s="27">
        <f t="shared" si="191"/>
        <v>11</v>
      </c>
      <c r="X4042" s="27">
        <f t="shared" si="189"/>
        <v>1.2399995958000001</v>
      </c>
    </row>
    <row r="4043" spans="1:24" x14ac:dyDescent="0.25">
      <c r="A4043" s="26">
        <v>46265</v>
      </c>
      <c r="B4043" s="27" t="s">
        <v>10684</v>
      </c>
      <c r="C4043" s="27" t="s">
        <v>4306</v>
      </c>
      <c r="D4043" s="27" t="s">
        <v>4310</v>
      </c>
      <c r="E4043" s="27" t="s">
        <v>35</v>
      </c>
      <c r="F4043" s="27" t="s">
        <v>23</v>
      </c>
      <c r="G4043" s="27" t="s">
        <v>36</v>
      </c>
      <c r="H4043" s="27" t="s">
        <v>24</v>
      </c>
      <c r="I4043" s="28">
        <v>40991420</v>
      </c>
      <c r="J4043" s="28">
        <v>0</v>
      </c>
      <c r="K4043" s="28">
        <v>40991420</v>
      </c>
      <c r="L4043" s="29">
        <v>1.83</v>
      </c>
      <c r="M4043" s="29">
        <f>IFERROR(_xlfn.XLOOKUP($B4043,'Ownership Metrics'!$A:$A,'Ownership Metrics'!$B:$B),"")</f>
        <v>17.600000000000001</v>
      </c>
      <c r="N4043" s="28">
        <f>IFERROR(_xlfn.XLOOKUP($B4043,'Ownership Metrics'!$A:$A,'Ownership Metrics'!$C:$C),"")</f>
        <v>3348</v>
      </c>
      <c r="O4043" s="29">
        <f>IFERROR(_xlfn.XLOOKUP($B4043,'Ownership Metrics'!$A:$A,'Ownership Metrics'!$D:$D),"")</f>
        <v>57.27</v>
      </c>
      <c r="P4043" s="29">
        <f>IFERROR(_xlfn.XLOOKUP($B4043,'Ownership Metrics'!$A:$A,'Ownership Metrics'!$E:$E),"")</f>
        <v>65.81</v>
      </c>
      <c r="Q4043" s="30">
        <f>IFERROR(_xlfn.XLOOKUP($B4043,'Ownership Metrics'!$A:$A,'Ownership Metrics'!$F:$F),"")</f>
        <v>13</v>
      </c>
      <c r="R4043" s="30">
        <f>IFERROR(_xlfn.XLOOKUP($B4043,'Ownership Metrics'!$A:$A,'Ownership Metrics'!$G:$G),"")</f>
        <v>45</v>
      </c>
      <c r="S4043" s="27" t="str">
        <f>IFERROR(_xlfn.XLOOKUP($B4043,'Ownership Metrics'!$A:$A,'Ownership Metrics'!$H:$H),"")</f>
        <v>Mayoritas</v>
      </c>
      <c r="T4043" s="27" t="str">
        <f>IFERROR(_xlfn.XLOOKUP($B4043,'Ownership Metrics'!$A:$A,'Ownership Metrics'!$I:$I),"")</f>
        <v>Sedang</v>
      </c>
      <c r="U4043" s="27">
        <f>IF(COUNTIFS($B$2:$B4043,$B4043,$D$2:$D4043,$D4043)=1,1,0)</f>
        <v>1</v>
      </c>
      <c r="V4043" s="27">
        <f t="shared" si="190"/>
        <v>1.83</v>
      </c>
      <c r="W4043" s="27">
        <f t="shared" si="191"/>
        <v>7</v>
      </c>
      <c r="X4043" s="27">
        <f t="shared" si="189"/>
        <v>1.8299995957000001</v>
      </c>
    </row>
    <row r="4044" spans="1:24" x14ac:dyDescent="0.25">
      <c r="A4044" s="26">
        <v>46265</v>
      </c>
      <c r="B4044" s="27" t="s">
        <v>10684</v>
      </c>
      <c r="C4044" s="27" t="s">
        <v>4306</v>
      </c>
      <c r="D4044" s="27" t="s">
        <v>4311</v>
      </c>
      <c r="E4044" s="27" t="s">
        <v>35</v>
      </c>
      <c r="F4044" s="27" t="s">
        <v>32</v>
      </c>
      <c r="G4044" s="27" t="s">
        <v>363</v>
      </c>
      <c r="H4044" s="27" t="s">
        <v>33</v>
      </c>
      <c r="I4044" s="28">
        <v>28478333</v>
      </c>
      <c r="J4044" s="28">
        <v>0</v>
      </c>
      <c r="K4044" s="28">
        <v>28478333</v>
      </c>
      <c r="L4044" s="29">
        <v>1.27</v>
      </c>
      <c r="M4044" s="29">
        <f>IFERROR(_xlfn.XLOOKUP($B4044,'Ownership Metrics'!$A:$A,'Ownership Metrics'!$B:$B),"")</f>
        <v>17.600000000000001</v>
      </c>
      <c r="N4044" s="28">
        <f>IFERROR(_xlfn.XLOOKUP($B4044,'Ownership Metrics'!$A:$A,'Ownership Metrics'!$C:$C),"")</f>
        <v>3348</v>
      </c>
      <c r="O4044" s="29">
        <f>IFERROR(_xlfn.XLOOKUP($B4044,'Ownership Metrics'!$A:$A,'Ownership Metrics'!$D:$D),"")</f>
        <v>57.27</v>
      </c>
      <c r="P4044" s="29">
        <f>IFERROR(_xlfn.XLOOKUP($B4044,'Ownership Metrics'!$A:$A,'Ownership Metrics'!$E:$E),"")</f>
        <v>65.81</v>
      </c>
      <c r="Q4044" s="30">
        <f>IFERROR(_xlfn.XLOOKUP($B4044,'Ownership Metrics'!$A:$A,'Ownership Metrics'!$F:$F),"")</f>
        <v>13</v>
      </c>
      <c r="R4044" s="30">
        <f>IFERROR(_xlfn.XLOOKUP($B4044,'Ownership Metrics'!$A:$A,'Ownership Metrics'!$G:$G),"")</f>
        <v>45</v>
      </c>
      <c r="S4044" s="27" t="str">
        <f>IFERROR(_xlfn.XLOOKUP($B4044,'Ownership Metrics'!$A:$A,'Ownership Metrics'!$H:$H),"")</f>
        <v>Mayoritas</v>
      </c>
      <c r="T4044" s="27" t="str">
        <f>IFERROR(_xlfn.XLOOKUP($B4044,'Ownership Metrics'!$A:$A,'Ownership Metrics'!$I:$I),"")</f>
        <v>Sedang</v>
      </c>
      <c r="U4044" s="27">
        <f>IF(COUNTIFS($B$2:$B4044,$B4044,$D$2:$D4044,$D4044)=1,1,0)</f>
        <v>1</v>
      </c>
      <c r="V4044" s="27">
        <f t="shared" si="190"/>
        <v>1.27</v>
      </c>
      <c r="W4044" s="27">
        <f t="shared" si="191"/>
        <v>10</v>
      </c>
      <c r="X4044" s="27">
        <f t="shared" si="189"/>
        <v>1.2699995956000001</v>
      </c>
    </row>
    <row r="4045" spans="1:24" x14ac:dyDescent="0.25">
      <c r="A4045" s="26">
        <v>46265</v>
      </c>
      <c r="B4045" s="27" t="s">
        <v>10684</v>
      </c>
      <c r="C4045" s="27" t="s">
        <v>4306</v>
      </c>
      <c r="D4045" s="27" t="s">
        <v>4312</v>
      </c>
      <c r="E4045" s="27" t="s">
        <v>35</v>
      </c>
      <c r="F4045" s="27" t="s">
        <v>32</v>
      </c>
      <c r="G4045" s="27" t="s">
        <v>363</v>
      </c>
      <c r="H4045" s="27" t="s">
        <v>33</v>
      </c>
      <c r="I4045" s="28">
        <v>58655133</v>
      </c>
      <c r="J4045" s="28">
        <v>0</v>
      </c>
      <c r="K4045" s="28">
        <v>58655133</v>
      </c>
      <c r="L4045" s="29">
        <v>2.62</v>
      </c>
      <c r="M4045" s="29">
        <f>IFERROR(_xlfn.XLOOKUP($B4045,'Ownership Metrics'!$A:$A,'Ownership Metrics'!$B:$B),"")</f>
        <v>17.600000000000001</v>
      </c>
      <c r="N4045" s="28">
        <f>IFERROR(_xlfn.XLOOKUP($B4045,'Ownership Metrics'!$A:$A,'Ownership Metrics'!$C:$C),"")</f>
        <v>3348</v>
      </c>
      <c r="O4045" s="29">
        <f>IFERROR(_xlfn.XLOOKUP($B4045,'Ownership Metrics'!$A:$A,'Ownership Metrics'!$D:$D),"")</f>
        <v>57.27</v>
      </c>
      <c r="P4045" s="29">
        <f>IFERROR(_xlfn.XLOOKUP($B4045,'Ownership Metrics'!$A:$A,'Ownership Metrics'!$E:$E),"")</f>
        <v>65.81</v>
      </c>
      <c r="Q4045" s="30">
        <f>IFERROR(_xlfn.XLOOKUP($B4045,'Ownership Metrics'!$A:$A,'Ownership Metrics'!$F:$F),"")</f>
        <v>13</v>
      </c>
      <c r="R4045" s="30">
        <f>IFERROR(_xlfn.XLOOKUP($B4045,'Ownership Metrics'!$A:$A,'Ownership Metrics'!$G:$G),"")</f>
        <v>45</v>
      </c>
      <c r="S4045" s="27" t="str">
        <f>IFERROR(_xlfn.XLOOKUP($B4045,'Ownership Metrics'!$A:$A,'Ownership Metrics'!$H:$H),"")</f>
        <v>Mayoritas</v>
      </c>
      <c r="T4045" s="27" t="str">
        <f>IFERROR(_xlfn.XLOOKUP($B4045,'Ownership Metrics'!$A:$A,'Ownership Metrics'!$I:$I),"")</f>
        <v>Sedang</v>
      </c>
      <c r="U4045" s="27">
        <f>IF(COUNTIFS($B$2:$B4045,$B4045,$D$2:$D4045,$D4045)=1,1,0)</f>
        <v>1</v>
      </c>
      <c r="V4045" s="27">
        <f t="shared" si="190"/>
        <v>2.62</v>
      </c>
      <c r="W4045" s="27">
        <f t="shared" si="191"/>
        <v>4</v>
      </c>
      <c r="X4045" s="27">
        <f t="shared" si="189"/>
        <v>2.6199995954999999</v>
      </c>
    </row>
    <row r="4046" spans="1:24" x14ac:dyDescent="0.25">
      <c r="A4046" s="26">
        <v>46265</v>
      </c>
      <c r="B4046" s="27" t="s">
        <v>10684</v>
      </c>
      <c r="C4046" s="27" t="s">
        <v>4306</v>
      </c>
      <c r="D4046" s="27" t="s">
        <v>4313</v>
      </c>
      <c r="E4046" s="27" t="s">
        <v>35</v>
      </c>
      <c r="F4046" s="27" t="s">
        <v>32</v>
      </c>
      <c r="G4046" s="27" t="s">
        <v>363</v>
      </c>
      <c r="H4046" s="27" t="s">
        <v>33</v>
      </c>
      <c r="I4046" s="28">
        <v>28664333</v>
      </c>
      <c r="J4046" s="28">
        <v>0</v>
      </c>
      <c r="K4046" s="28">
        <v>28664333</v>
      </c>
      <c r="L4046" s="29">
        <v>1.28</v>
      </c>
      <c r="M4046" s="29">
        <f>IFERROR(_xlfn.XLOOKUP($B4046,'Ownership Metrics'!$A:$A,'Ownership Metrics'!$B:$B),"")</f>
        <v>17.600000000000001</v>
      </c>
      <c r="N4046" s="28">
        <f>IFERROR(_xlfn.XLOOKUP($B4046,'Ownership Metrics'!$A:$A,'Ownership Metrics'!$C:$C),"")</f>
        <v>3348</v>
      </c>
      <c r="O4046" s="29">
        <f>IFERROR(_xlfn.XLOOKUP($B4046,'Ownership Metrics'!$A:$A,'Ownership Metrics'!$D:$D),"")</f>
        <v>57.27</v>
      </c>
      <c r="P4046" s="29">
        <f>IFERROR(_xlfn.XLOOKUP($B4046,'Ownership Metrics'!$A:$A,'Ownership Metrics'!$E:$E),"")</f>
        <v>65.81</v>
      </c>
      <c r="Q4046" s="30">
        <f>IFERROR(_xlfn.XLOOKUP($B4046,'Ownership Metrics'!$A:$A,'Ownership Metrics'!$F:$F),"")</f>
        <v>13</v>
      </c>
      <c r="R4046" s="30">
        <f>IFERROR(_xlfn.XLOOKUP($B4046,'Ownership Metrics'!$A:$A,'Ownership Metrics'!$G:$G),"")</f>
        <v>45</v>
      </c>
      <c r="S4046" s="27" t="str">
        <f>IFERROR(_xlfn.XLOOKUP($B4046,'Ownership Metrics'!$A:$A,'Ownership Metrics'!$H:$H),"")</f>
        <v>Mayoritas</v>
      </c>
      <c r="T4046" s="27" t="str">
        <f>IFERROR(_xlfn.XLOOKUP($B4046,'Ownership Metrics'!$A:$A,'Ownership Metrics'!$I:$I),"")</f>
        <v>Sedang</v>
      </c>
      <c r="U4046" s="27">
        <f>IF(COUNTIFS($B$2:$B4046,$B4046,$D$2:$D4046,$D4046)=1,1,0)</f>
        <v>1</v>
      </c>
      <c r="V4046" s="27">
        <f t="shared" si="190"/>
        <v>1.28</v>
      </c>
      <c r="W4046" s="27">
        <f t="shared" si="191"/>
        <v>9</v>
      </c>
      <c r="X4046" s="27">
        <f t="shared" si="189"/>
        <v>1.2799995954000001</v>
      </c>
    </row>
    <row r="4047" spans="1:24" x14ac:dyDescent="0.25">
      <c r="A4047" s="26">
        <v>46265</v>
      </c>
      <c r="B4047" s="27" t="s">
        <v>10684</v>
      </c>
      <c r="C4047" s="27" t="s">
        <v>4306</v>
      </c>
      <c r="D4047" s="27" t="s">
        <v>4314</v>
      </c>
      <c r="E4047" s="27" t="s">
        <v>35</v>
      </c>
      <c r="F4047" s="27" t="s">
        <v>32</v>
      </c>
      <c r="G4047" s="27" t="s">
        <v>363</v>
      </c>
      <c r="H4047" s="27" t="s">
        <v>33</v>
      </c>
      <c r="I4047" s="28">
        <v>36518885</v>
      </c>
      <c r="J4047" s="28">
        <v>0</v>
      </c>
      <c r="K4047" s="28">
        <v>36518885</v>
      </c>
      <c r="L4047" s="29">
        <v>1.63</v>
      </c>
      <c r="M4047" s="29">
        <f>IFERROR(_xlfn.XLOOKUP($B4047,'Ownership Metrics'!$A:$A,'Ownership Metrics'!$B:$B),"")</f>
        <v>17.600000000000001</v>
      </c>
      <c r="N4047" s="28">
        <f>IFERROR(_xlfn.XLOOKUP($B4047,'Ownership Metrics'!$A:$A,'Ownership Metrics'!$C:$C),"")</f>
        <v>3348</v>
      </c>
      <c r="O4047" s="29">
        <f>IFERROR(_xlfn.XLOOKUP($B4047,'Ownership Metrics'!$A:$A,'Ownership Metrics'!$D:$D),"")</f>
        <v>57.27</v>
      </c>
      <c r="P4047" s="29">
        <f>IFERROR(_xlfn.XLOOKUP($B4047,'Ownership Metrics'!$A:$A,'Ownership Metrics'!$E:$E),"")</f>
        <v>65.81</v>
      </c>
      <c r="Q4047" s="30">
        <f>IFERROR(_xlfn.XLOOKUP($B4047,'Ownership Metrics'!$A:$A,'Ownership Metrics'!$F:$F),"")</f>
        <v>13</v>
      </c>
      <c r="R4047" s="30">
        <f>IFERROR(_xlfn.XLOOKUP($B4047,'Ownership Metrics'!$A:$A,'Ownership Metrics'!$G:$G),"")</f>
        <v>45</v>
      </c>
      <c r="S4047" s="27" t="str">
        <f>IFERROR(_xlfn.XLOOKUP($B4047,'Ownership Metrics'!$A:$A,'Ownership Metrics'!$H:$H),"")</f>
        <v>Mayoritas</v>
      </c>
      <c r="T4047" s="27" t="str">
        <f>IFERROR(_xlfn.XLOOKUP($B4047,'Ownership Metrics'!$A:$A,'Ownership Metrics'!$I:$I),"")</f>
        <v>Sedang</v>
      </c>
      <c r="U4047" s="27">
        <f>IF(COUNTIFS($B$2:$B4047,$B4047,$D$2:$D4047,$D4047)=1,1,0)</f>
        <v>1</v>
      </c>
      <c r="V4047" s="27">
        <f t="shared" si="190"/>
        <v>1.63</v>
      </c>
      <c r="W4047" s="27">
        <f t="shared" si="191"/>
        <v>8</v>
      </c>
      <c r="X4047" s="27">
        <f t="shared" si="189"/>
        <v>1.6299995952999999</v>
      </c>
    </row>
    <row r="4048" spans="1:24" x14ac:dyDescent="0.25">
      <c r="A4048" s="26">
        <v>46265</v>
      </c>
      <c r="B4048" s="27" t="s">
        <v>10684</v>
      </c>
      <c r="C4048" s="27" t="s">
        <v>4306</v>
      </c>
      <c r="D4048" s="27" t="s">
        <v>4315</v>
      </c>
      <c r="E4048" s="27" t="s">
        <v>35</v>
      </c>
      <c r="F4048" s="27" t="s">
        <v>32</v>
      </c>
      <c r="G4048" s="27" t="s">
        <v>363</v>
      </c>
      <c r="H4048" s="27" t="s">
        <v>33</v>
      </c>
      <c r="I4048" s="28">
        <v>26239333</v>
      </c>
      <c r="J4048" s="28">
        <v>0</v>
      </c>
      <c r="K4048" s="28">
        <v>26239333</v>
      </c>
      <c r="L4048" s="29">
        <v>1.17</v>
      </c>
      <c r="M4048" s="29">
        <f>IFERROR(_xlfn.XLOOKUP($B4048,'Ownership Metrics'!$A:$A,'Ownership Metrics'!$B:$B),"")</f>
        <v>17.600000000000001</v>
      </c>
      <c r="N4048" s="28">
        <f>IFERROR(_xlfn.XLOOKUP($B4048,'Ownership Metrics'!$A:$A,'Ownership Metrics'!$C:$C),"")</f>
        <v>3348</v>
      </c>
      <c r="O4048" s="29">
        <f>IFERROR(_xlfn.XLOOKUP($B4048,'Ownership Metrics'!$A:$A,'Ownership Metrics'!$D:$D),"")</f>
        <v>57.27</v>
      </c>
      <c r="P4048" s="29">
        <f>IFERROR(_xlfn.XLOOKUP($B4048,'Ownership Metrics'!$A:$A,'Ownership Metrics'!$E:$E),"")</f>
        <v>65.81</v>
      </c>
      <c r="Q4048" s="30">
        <f>IFERROR(_xlfn.XLOOKUP($B4048,'Ownership Metrics'!$A:$A,'Ownership Metrics'!$F:$F),"")</f>
        <v>13</v>
      </c>
      <c r="R4048" s="30">
        <f>IFERROR(_xlfn.XLOOKUP($B4048,'Ownership Metrics'!$A:$A,'Ownership Metrics'!$G:$G),"")</f>
        <v>45</v>
      </c>
      <c r="S4048" s="27" t="str">
        <f>IFERROR(_xlfn.XLOOKUP($B4048,'Ownership Metrics'!$A:$A,'Ownership Metrics'!$H:$H),"")</f>
        <v>Mayoritas</v>
      </c>
      <c r="T4048" s="27" t="str">
        <f>IFERROR(_xlfn.XLOOKUP($B4048,'Ownership Metrics'!$A:$A,'Ownership Metrics'!$I:$I),"")</f>
        <v>Sedang</v>
      </c>
      <c r="U4048" s="27">
        <f>IF(COUNTIFS($B$2:$B4048,$B4048,$D$2:$D4048,$D4048)=1,1,0)</f>
        <v>1</v>
      </c>
      <c r="V4048" s="27">
        <f t="shared" si="190"/>
        <v>1.17</v>
      </c>
      <c r="W4048" s="27">
        <f t="shared" si="191"/>
        <v>12</v>
      </c>
      <c r="X4048" s="27">
        <f t="shared" si="189"/>
        <v>1.1699995952</v>
      </c>
    </row>
    <row r="4049" spans="1:24" x14ac:dyDescent="0.25">
      <c r="A4049" s="26">
        <v>46265</v>
      </c>
      <c r="B4049" s="27" t="s">
        <v>10684</v>
      </c>
      <c r="C4049" s="27" t="s">
        <v>4306</v>
      </c>
      <c r="D4049" s="27" t="s">
        <v>147</v>
      </c>
      <c r="E4049" s="27" t="s">
        <v>67</v>
      </c>
      <c r="F4049" s="27" t="s">
        <v>32</v>
      </c>
      <c r="G4049" s="27"/>
      <c r="H4049" s="27" t="s">
        <v>64</v>
      </c>
      <c r="I4049" s="28">
        <v>77353913</v>
      </c>
      <c r="J4049" s="28">
        <v>0</v>
      </c>
      <c r="K4049" s="28">
        <v>77353913</v>
      </c>
      <c r="L4049" s="29">
        <v>3.46</v>
      </c>
      <c r="M4049" s="29">
        <f>IFERROR(_xlfn.XLOOKUP($B4049,'Ownership Metrics'!$A:$A,'Ownership Metrics'!$B:$B),"")</f>
        <v>17.600000000000001</v>
      </c>
      <c r="N4049" s="28">
        <f>IFERROR(_xlfn.XLOOKUP($B4049,'Ownership Metrics'!$A:$A,'Ownership Metrics'!$C:$C),"")</f>
        <v>3348</v>
      </c>
      <c r="O4049" s="29">
        <f>IFERROR(_xlfn.XLOOKUP($B4049,'Ownership Metrics'!$A:$A,'Ownership Metrics'!$D:$D),"")</f>
        <v>57.27</v>
      </c>
      <c r="P4049" s="29">
        <f>IFERROR(_xlfn.XLOOKUP($B4049,'Ownership Metrics'!$A:$A,'Ownership Metrics'!$E:$E),"")</f>
        <v>65.81</v>
      </c>
      <c r="Q4049" s="30">
        <f>IFERROR(_xlfn.XLOOKUP($B4049,'Ownership Metrics'!$A:$A,'Ownership Metrics'!$F:$F),"")</f>
        <v>13</v>
      </c>
      <c r="R4049" s="30">
        <f>IFERROR(_xlfn.XLOOKUP($B4049,'Ownership Metrics'!$A:$A,'Ownership Metrics'!$G:$G),"")</f>
        <v>45</v>
      </c>
      <c r="S4049" s="27" t="str">
        <f>IFERROR(_xlfn.XLOOKUP($B4049,'Ownership Metrics'!$A:$A,'Ownership Metrics'!$H:$H),"")</f>
        <v>Mayoritas</v>
      </c>
      <c r="T4049" s="27" t="str">
        <f>IFERROR(_xlfn.XLOOKUP($B4049,'Ownership Metrics'!$A:$A,'Ownership Metrics'!$I:$I),"")</f>
        <v>Sedang</v>
      </c>
      <c r="U4049" s="27">
        <f>IF(COUNTIFS($B$2:$B4049,$B4049,$D$2:$D4049,$D4049)=1,1,0)</f>
        <v>1</v>
      </c>
      <c r="V4049" s="27">
        <f t="shared" si="190"/>
        <v>3.46</v>
      </c>
      <c r="W4049" s="27">
        <f t="shared" si="191"/>
        <v>3</v>
      </c>
      <c r="X4049" s="27">
        <f t="shared" si="189"/>
        <v>3.4599995950999998</v>
      </c>
    </row>
    <row r="4050" spans="1:24" x14ac:dyDescent="0.25">
      <c r="A4050" s="26">
        <v>46265</v>
      </c>
      <c r="B4050" s="27" t="s">
        <v>10684</v>
      </c>
      <c r="C4050" s="27" t="s">
        <v>4306</v>
      </c>
      <c r="D4050" s="27" t="s">
        <v>66</v>
      </c>
      <c r="E4050" s="27" t="s">
        <v>67</v>
      </c>
      <c r="F4050" s="27" t="s">
        <v>32</v>
      </c>
      <c r="G4050" s="27"/>
      <c r="H4050" s="27" t="s">
        <v>64</v>
      </c>
      <c r="I4050" s="28">
        <v>22541963</v>
      </c>
      <c r="J4050" s="28">
        <v>0</v>
      </c>
      <c r="K4050" s="28">
        <v>22541963</v>
      </c>
      <c r="L4050" s="29">
        <v>1.01</v>
      </c>
      <c r="M4050" s="29">
        <f>IFERROR(_xlfn.XLOOKUP($B4050,'Ownership Metrics'!$A:$A,'Ownership Metrics'!$B:$B),"")</f>
        <v>17.600000000000001</v>
      </c>
      <c r="N4050" s="28">
        <f>IFERROR(_xlfn.XLOOKUP($B4050,'Ownership Metrics'!$A:$A,'Ownership Metrics'!$C:$C),"")</f>
        <v>3348</v>
      </c>
      <c r="O4050" s="29">
        <f>IFERROR(_xlfn.XLOOKUP($B4050,'Ownership Metrics'!$A:$A,'Ownership Metrics'!$D:$D),"")</f>
        <v>57.27</v>
      </c>
      <c r="P4050" s="29">
        <f>IFERROR(_xlfn.XLOOKUP($B4050,'Ownership Metrics'!$A:$A,'Ownership Metrics'!$E:$E),"")</f>
        <v>65.81</v>
      </c>
      <c r="Q4050" s="30">
        <f>IFERROR(_xlfn.XLOOKUP($B4050,'Ownership Metrics'!$A:$A,'Ownership Metrics'!$F:$F),"")</f>
        <v>13</v>
      </c>
      <c r="R4050" s="30">
        <f>IFERROR(_xlfn.XLOOKUP($B4050,'Ownership Metrics'!$A:$A,'Ownership Metrics'!$G:$G),"")</f>
        <v>45</v>
      </c>
      <c r="S4050" s="27" t="str">
        <f>IFERROR(_xlfn.XLOOKUP($B4050,'Ownership Metrics'!$A:$A,'Ownership Metrics'!$H:$H),"")</f>
        <v>Mayoritas</v>
      </c>
      <c r="T4050" s="27" t="str">
        <f>IFERROR(_xlfn.XLOOKUP($B4050,'Ownership Metrics'!$A:$A,'Ownership Metrics'!$I:$I),"")</f>
        <v>Sedang</v>
      </c>
      <c r="U4050" s="27">
        <f>IF(COUNTIFS($B$2:$B4050,$B4050,$D$2:$D4050,$D4050)=1,1,0)</f>
        <v>1</v>
      </c>
      <c r="V4050" s="27">
        <f t="shared" si="190"/>
        <v>1.01</v>
      </c>
      <c r="W4050" s="27">
        <f t="shared" si="191"/>
        <v>13</v>
      </c>
      <c r="X4050" s="27">
        <f t="shared" si="189"/>
        <v>1.009999595</v>
      </c>
    </row>
    <row r="4051" spans="1:24" x14ac:dyDescent="0.25">
      <c r="A4051" s="26">
        <v>46265</v>
      </c>
      <c r="B4051" s="27" t="s">
        <v>10685</v>
      </c>
      <c r="C4051" s="27" t="s">
        <v>4317</v>
      </c>
      <c r="D4051" s="27" t="s">
        <v>4318</v>
      </c>
      <c r="E4051" s="27" t="s">
        <v>35</v>
      </c>
      <c r="F4051" s="27" t="s">
        <v>23</v>
      </c>
      <c r="G4051" s="27" t="s">
        <v>36</v>
      </c>
      <c r="H4051" s="27" t="s">
        <v>24</v>
      </c>
      <c r="I4051" s="28">
        <v>2080000000</v>
      </c>
      <c r="J4051" s="28">
        <v>0</v>
      </c>
      <c r="K4051" s="28">
        <v>2080000000</v>
      </c>
      <c r="L4051" s="29">
        <v>54.56</v>
      </c>
      <c r="M4051" s="29">
        <f>IFERROR(_xlfn.XLOOKUP($B4051,'Ownership Metrics'!$A:$A,'Ownership Metrics'!$B:$B),"")</f>
        <v>15.74</v>
      </c>
      <c r="N4051" s="28">
        <f>IFERROR(_xlfn.XLOOKUP($B4051,'Ownership Metrics'!$A:$A,'Ownership Metrics'!$C:$C),"")</f>
        <v>3206</v>
      </c>
      <c r="O4051" s="29">
        <f>IFERROR(_xlfn.XLOOKUP($B4051,'Ownership Metrics'!$A:$A,'Ownership Metrics'!$D:$D),"")</f>
        <v>54.56</v>
      </c>
      <c r="P4051" s="29">
        <f>IFERROR(_xlfn.XLOOKUP($B4051,'Ownership Metrics'!$A:$A,'Ownership Metrics'!$E:$E),"")</f>
        <v>73.180000000000007</v>
      </c>
      <c r="Q4051" s="30">
        <f>IFERROR(_xlfn.XLOOKUP($B4051,'Ownership Metrics'!$A:$A,'Ownership Metrics'!$F:$F),"")</f>
        <v>6</v>
      </c>
      <c r="R4051" s="30">
        <f>IFERROR(_xlfn.XLOOKUP($B4051,'Ownership Metrics'!$A:$A,'Ownership Metrics'!$G:$G),"")</f>
        <v>55</v>
      </c>
      <c r="S4051" s="27" t="str">
        <f>IFERROR(_xlfn.XLOOKUP($B4051,'Ownership Metrics'!$A:$A,'Ownership Metrics'!$H:$H),"")</f>
        <v>Mayoritas</v>
      </c>
      <c r="T4051" s="27" t="str">
        <f>IFERROR(_xlfn.XLOOKUP($B4051,'Ownership Metrics'!$A:$A,'Ownership Metrics'!$I:$I),"")</f>
        <v>Sedang</v>
      </c>
      <c r="U4051" s="27">
        <f>IF(COUNTIFS($B$2:$B4051,$B4051,$D$2:$D4051,$D4051)=1,1,0)</f>
        <v>1</v>
      </c>
      <c r="V4051" s="27">
        <f t="shared" si="190"/>
        <v>54.56</v>
      </c>
      <c r="W4051" s="27">
        <f t="shared" si="191"/>
        <v>1</v>
      </c>
      <c r="X4051" s="27">
        <f t="shared" si="189"/>
        <v>54.559999594899999</v>
      </c>
    </row>
    <row r="4052" spans="1:24" x14ac:dyDescent="0.25">
      <c r="A4052" s="26">
        <v>46265</v>
      </c>
      <c r="B4052" s="27" t="s">
        <v>10685</v>
      </c>
      <c r="C4052" s="27" t="s">
        <v>4317</v>
      </c>
      <c r="D4052" s="27" t="s">
        <v>4319</v>
      </c>
      <c r="E4052" s="27" t="s">
        <v>35</v>
      </c>
      <c r="F4052" s="27" t="s">
        <v>23</v>
      </c>
      <c r="G4052" s="27" t="s">
        <v>36</v>
      </c>
      <c r="H4052" s="27" t="s">
        <v>24</v>
      </c>
      <c r="I4052" s="28">
        <v>72344600</v>
      </c>
      <c r="J4052" s="28">
        <v>0</v>
      </c>
      <c r="K4052" s="28">
        <v>72344600</v>
      </c>
      <c r="L4052" s="29">
        <v>1.9</v>
      </c>
      <c r="M4052" s="29">
        <f>IFERROR(_xlfn.XLOOKUP($B4052,'Ownership Metrics'!$A:$A,'Ownership Metrics'!$B:$B),"")</f>
        <v>15.74</v>
      </c>
      <c r="N4052" s="28">
        <f>IFERROR(_xlfn.XLOOKUP($B4052,'Ownership Metrics'!$A:$A,'Ownership Metrics'!$C:$C),"")</f>
        <v>3206</v>
      </c>
      <c r="O4052" s="29">
        <f>IFERROR(_xlfn.XLOOKUP($B4052,'Ownership Metrics'!$A:$A,'Ownership Metrics'!$D:$D),"")</f>
        <v>54.56</v>
      </c>
      <c r="P4052" s="29">
        <f>IFERROR(_xlfn.XLOOKUP($B4052,'Ownership Metrics'!$A:$A,'Ownership Metrics'!$E:$E),"")</f>
        <v>73.180000000000007</v>
      </c>
      <c r="Q4052" s="30">
        <f>IFERROR(_xlfn.XLOOKUP($B4052,'Ownership Metrics'!$A:$A,'Ownership Metrics'!$F:$F),"")</f>
        <v>6</v>
      </c>
      <c r="R4052" s="30">
        <f>IFERROR(_xlfn.XLOOKUP($B4052,'Ownership Metrics'!$A:$A,'Ownership Metrics'!$G:$G),"")</f>
        <v>55</v>
      </c>
      <c r="S4052" s="27" t="str">
        <f>IFERROR(_xlfn.XLOOKUP($B4052,'Ownership Metrics'!$A:$A,'Ownership Metrics'!$H:$H),"")</f>
        <v>Mayoritas</v>
      </c>
      <c r="T4052" s="27" t="str">
        <f>IFERROR(_xlfn.XLOOKUP($B4052,'Ownership Metrics'!$A:$A,'Ownership Metrics'!$I:$I),"")</f>
        <v>Sedang</v>
      </c>
      <c r="U4052" s="27">
        <f>IF(COUNTIFS($B$2:$B4052,$B4052,$D$2:$D4052,$D4052)=1,1,0)</f>
        <v>1</v>
      </c>
      <c r="V4052" s="27">
        <f t="shared" si="190"/>
        <v>1.9</v>
      </c>
      <c r="W4052" s="27">
        <f t="shared" si="191"/>
        <v>6</v>
      </c>
      <c r="X4052" s="27">
        <f t="shared" si="189"/>
        <v>1.8999995947999999</v>
      </c>
    </row>
    <row r="4053" spans="1:24" x14ac:dyDescent="0.25">
      <c r="A4053" s="26">
        <v>46265</v>
      </c>
      <c r="B4053" s="27" t="s">
        <v>10685</v>
      </c>
      <c r="C4053" s="27" t="s">
        <v>4317</v>
      </c>
      <c r="D4053" s="27" t="s">
        <v>4320</v>
      </c>
      <c r="E4053" s="27" t="s">
        <v>35</v>
      </c>
      <c r="F4053" s="27" t="s">
        <v>23</v>
      </c>
      <c r="G4053" s="27" t="s">
        <v>36</v>
      </c>
      <c r="H4053" s="27" t="s">
        <v>24</v>
      </c>
      <c r="I4053" s="28">
        <v>260000000</v>
      </c>
      <c r="J4053" s="28">
        <v>0</v>
      </c>
      <c r="K4053" s="28">
        <v>260000000</v>
      </c>
      <c r="L4053" s="29">
        <v>6.82</v>
      </c>
      <c r="M4053" s="29">
        <f>IFERROR(_xlfn.XLOOKUP($B4053,'Ownership Metrics'!$A:$A,'Ownership Metrics'!$B:$B),"")</f>
        <v>15.74</v>
      </c>
      <c r="N4053" s="28">
        <f>IFERROR(_xlfn.XLOOKUP($B4053,'Ownership Metrics'!$A:$A,'Ownership Metrics'!$C:$C),"")</f>
        <v>3206</v>
      </c>
      <c r="O4053" s="29">
        <f>IFERROR(_xlfn.XLOOKUP($B4053,'Ownership Metrics'!$A:$A,'Ownership Metrics'!$D:$D),"")</f>
        <v>54.56</v>
      </c>
      <c r="P4053" s="29">
        <f>IFERROR(_xlfn.XLOOKUP($B4053,'Ownership Metrics'!$A:$A,'Ownership Metrics'!$E:$E),"")</f>
        <v>73.180000000000007</v>
      </c>
      <c r="Q4053" s="30">
        <f>IFERROR(_xlfn.XLOOKUP($B4053,'Ownership Metrics'!$A:$A,'Ownership Metrics'!$F:$F),"")</f>
        <v>6</v>
      </c>
      <c r="R4053" s="30">
        <f>IFERROR(_xlfn.XLOOKUP($B4053,'Ownership Metrics'!$A:$A,'Ownership Metrics'!$G:$G),"")</f>
        <v>55</v>
      </c>
      <c r="S4053" s="27" t="str">
        <f>IFERROR(_xlfn.XLOOKUP($B4053,'Ownership Metrics'!$A:$A,'Ownership Metrics'!$H:$H),"")</f>
        <v>Mayoritas</v>
      </c>
      <c r="T4053" s="27" t="str">
        <f>IFERROR(_xlfn.XLOOKUP($B4053,'Ownership Metrics'!$A:$A,'Ownership Metrics'!$I:$I),"")</f>
        <v>Sedang</v>
      </c>
      <c r="U4053" s="27">
        <f>IF(COUNTIFS($B$2:$B4053,$B4053,$D$2:$D4053,$D4053)=1,1,0)</f>
        <v>1</v>
      </c>
      <c r="V4053" s="27">
        <f t="shared" si="190"/>
        <v>6.82</v>
      </c>
      <c r="W4053" s="27">
        <f t="shared" si="191"/>
        <v>4</v>
      </c>
      <c r="X4053" s="27">
        <f t="shared" si="189"/>
        <v>6.8199995947000005</v>
      </c>
    </row>
    <row r="4054" spans="1:24" x14ac:dyDescent="0.25">
      <c r="A4054" s="26">
        <v>46265</v>
      </c>
      <c r="B4054" s="27" t="s">
        <v>10685</v>
      </c>
      <c r="C4054" s="27" t="s">
        <v>4317</v>
      </c>
      <c r="D4054" s="27" t="s">
        <v>4321</v>
      </c>
      <c r="E4054" s="27" t="s">
        <v>35</v>
      </c>
      <c r="F4054" s="27" t="s">
        <v>23</v>
      </c>
      <c r="G4054" s="27" t="s">
        <v>36</v>
      </c>
      <c r="H4054" s="27" t="s">
        <v>24</v>
      </c>
      <c r="I4054" s="28">
        <v>365000000</v>
      </c>
      <c r="J4054" s="28">
        <v>0</v>
      </c>
      <c r="K4054" s="28">
        <v>365000000</v>
      </c>
      <c r="L4054" s="29">
        <v>9.57</v>
      </c>
      <c r="M4054" s="29">
        <f>IFERROR(_xlfn.XLOOKUP($B4054,'Ownership Metrics'!$A:$A,'Ownership Metrics'!$B:$B),"")</f>
        <v>15.74</v>
      </c>
      <c r="N4054" s="28">
        <f>IFERROR(_xlfn.XLOOKUP($B4054,'Ownership Metrics'!$A:$A,'Ownership Metrics'!$C:$C),"")</f>
        <v>3206</v>
      </c>
      <c r="O4054" s="29">
        <f>IFERROR(_xlfn.XLOOKUP($B4054,'Ownership Metrics'!$A:$A,'Ownership Metrics'!$D:$D),"")</f>
        <v>54.56</v>
      </c>
      <c r="P4054" s="29">
        <f>IFERROR(_xlfn.XLOOKUP($B4054,'Ownership Metrics'!$A:$A,'Ownership Metrics'!$E:$E),"")</f>
        <v>73.180000000000007</v>
      </c>
      <c r="Q4054" s="30">
        <f>IFERROR(_xlfn.XLOOKUP($B4054,'Ownership Metrics'!$A:$A,'Ownership Metrics'!$F:$F),"")</f>
        <v>6</v>
      </c>
      <c r="R4054" s="30">
        <f>IFERROR(_xlfn.XLOOKUP($B4054,'Ownership Metrics'!$A:$A,'Ownership Metrics'!$G:$G),"")</f>
        <v>55</v>
      </c>
      <c r="S4054" s="27" t="str">
        <f>IFERROR(_xlfn.XLOOKUP($B4054,'Ownership Metrics'!$A:$A,'Ownership Metrics'!$H:$H),"")</f>
        <v>Mayoritas</v>
      </c>
      <c r="T4054" s="27" t="str">
        <f>IFERROR(_xlfn.XLOOKUP($B4054,'Ownership Metrics'!$A:$A,'Ownership Metrics'!$I:$I),"")</f>
        <v>Sedang</v>
      </c>
      <c r="U4054" s="27">
        <f>IF(COUNTIFS($B$2:$B4054,$B4054,$D$2:$D4054,$D4054)=1,1,0)</f>
        <v>1</v>
      </c>
      <c r="V4054" s="27">
        <f t="shared" si="190"/>
        <v>9.57</v>
      </c>
      <c r="W4054" s="27">
        <f t="shared" si="191"/>
        <v>2</v>
      </c>
      <c r="X4054" s="27">
        <f t="shared" si="189"/>
        <v>9.5699995946000005</v>
      </c>
    </row>
    <row r="4055" spans="1:24" x14ac:dyDescent="0.25">
      <c r="A4055" s="26">
        <v>46265</v>
      </c>
      <c r="B4055" s="27" t="s">
        <v>10685</v>
      </c>
      <c r="C4055" s="27" t="s">
        <v>4317</v>
      </c>
      <c r="D4055" s="27" t="s">
        <v>4322</v>
      </c>
      <c r="E4055" s="27" t="s">
        <v>35</v>
      </c>
      <c r="F4055" s="27" t="s">
        <v>23</v>
      </c>
      <c r="G4055" s="27" t="s">
        <v>36</v>
      </c>
      <c r="H4055" s="27" t="s">
        <v>24</v>
      </c>
      <c r="I4055" s="28">
        <v>345000000</v>
      </c>
      <c r="J4055" s="28">
        <v>0</v>
      </c>
      <c r="K4055" s="28">
        <v>345000000</v>
      </c>
      <c r="L4055" s="29">
        <v>9.0500000000000007</v>
      </c>
      <c r="M4055" s="29">
        <f>IFERROR(_xlfn.XLOOKUP($B4055,'Ownership Metrics'!$A:$A,'Ownership Metrics'!$B:$B),"")</f>
        <v>15.74</v>
      </c>
      <c r="N4055" s="28">
        <f>IFERROR(_xlfn.XLOOKUP($B4055,'Ownership Metrics'!$A:$A,'Ownership Metrics'!$C:$C),"")</f>
        <v>3206</v>
      </c>
      <c r="O4055" s="29">
        <f>IFERROR(_xlfn.XLOOKUP($B4055,'Ownership Metrics'!$A:$A,'Ownership Metrics'!$D:$D),"")</f>
        <v>54.56</v>
      </c>
      <c r="P4055" s="29">
        <f>IFERROR(_xlfn.XLOOKUP($B4055,'Ownership Metrics'!$A:$A,'Ownership Metrics'!$E:$E),"")</f>
        <v>73.180000000000007</v>
      </c>
      <c r="Q4055" s="30">
        <f>IFERROR(_xlfn.XLOOKUP($B4055,'Ownership Metrics'!$A:$A,'Ownership Metrics'!$F:$F),"")</f>
        <v>6</v>
      </c>
      <c r="R4055" s="30">
        <f>IFERROR(_xlfn.XLOOKUP($B4055,'Ownership Metrics'!$A:$A,'Ownership Metrics'!$G:$G),"")</f>
        <v>55</v>
      </c>
      <c r="S4055" s="27" t="str">
        <f>IFERROR(_xlfn.XLOOKUP($B4055,'Ownership Metrics'!$A:$A,'Ownership Metrics'!$H:$H),"")</f>
        <v>Mayoritas</v>
      </c>
      <c r="T4055" s="27" t="str">
        <f>IFERROR(_xlfn.XLOOKUP($B4055,'Ownership Metrics'!$A:$A,'Ownership Metrics'!$I:$I),"")</f>
        <v>Sedang</v>
      </c>
      <c r="U4055" s="27">
        <f>IF(COUNTIFS($B$2:$B4055,$B4055,$D$2:$D4055,$D4055)=1,1,0)</f>
        <v>1</v>
      </c>
      <c r="V4055" s="27">
        <f t="shared" si="190"/>
        <v>9.0500000000000007</v>
      </c>
      <c r="W4055" s="27">
        <f t="shared" si="191"/>
        <v>3</v>
      </c>
      <c r="X4055" s="27">
        <f t="shared" si="189"/>
        <v>9.0499995945000009</v>
      </c>
    </row>
    <row r="4056" spans="1:24" x14ac:dyDescent="0.25">
      <c r="A4056" s="26">
        <v>46265</v>
      </c>
      <c r="B4056" s="27" t="s">
        <v>10685</v>
      </c>
      <c r="C4056" s="27" t="s">
        <v>4317</v>
      </c>
      <c r="D4056" s="27" t="s">
        <v>4323</v>
      </c>
      <c r="E4056" s="27" t="s">
        <v>35</v>
      </c>
      <c r="F4056" s="27" t="s">
        <v>23</v>
      </c>
      <c r="G4056" s="27" t="s">
        <v>36</v>
      </c>
      <c r="H4056" s="27" t="s">
        <v>24</v>
      </c>
      <c r="I4056" s="28">
        <v>89800000</v>
      </c>
      <c r="J4056" s="28">
        <v>0</v>
      </c>
      <c r="K4056" s="28">
        <v>89800000</v>
      </c>
      <c r="L4056" s="29">
        <v>2.36</v>
      </c>
      <c r="M4056" s="29">
        <f>IFERROR(_xlfn.XLOOKUP($B4056,'Ownership Metrics'!$A:$A,'Ownership Metrics'!$B:$B),"")</f>
        <v>15.74</v>
      </c>
      <c r="N4056" s="28">
        <f>IFERROR(_xlfn.XLOOKUP($B4056,'Ownership Metrics'!$A:$A,'Ownership Metrics'!$C:$C),"")</f>
        <v>3206</v>
      </c>
      <c r="O4056" s="29">
        <f>IFERROR(_xlfn.XLOOKUP($B4056,'Ownership Metrics'!$A:$A,'Ownership Metrics'!$D:$D),"")</f>
        <v>54.56</v>
      </c>
      <c r="P4056" s="29">
        <f>IFERROR(_xlfn.XLOOKUP($B4056,'Ownership Metrics'!$A:$A,'Ownership Metrics'!$E:$E),"")</f>
        <v>73.180000000000007</v>
      </c>
      <c r="Q4056" s="30">
        <f>IFERROR(_xlfn.XLOOKUP($B4056,'Ownership Metrics'!$A:$A,'Ownership Metrics'!$F:$F),"")</f>
        <v>6</v>
      </c>
      <c r="R4056" s="30">
        <f>IFERROR(_xlfn.XLOOKUP($B4056,'Ownership Metrics'!$A:$A,'Ownership Metrics'!$G:$G),"")</f>
        <v>55</v>
      </c>
      <c r="S4056" s="27" t="str">
        <f>IFERROR(_xlfn.XLOOKUP($B4056,'Ownership Metrics'!$A:$A,'Ownership Metrics'!$H:$H),"")</f>
        <v>Mayoritas</v>
      </c>
      <c r="T4056" s="27" t="str">
        <f>IFERROR(_xlfn.XLOOKUP($B4056,'Ownership Metrics'!$A:$A,'Ownership Metrics'!$I:$I),"")</f>
        <v>Sedang</v>
      </c>
      <c r="U4056" s="27">
        <f>IF(COUNTIFS($B$2:$B4056,$B4056,$D$2:$D4056,$D4056)=1,1,0)</f>
        <v>1</v>
      </c>
      <c r="V4056" s="27">
        <f t="shared" si="190"/>
        <v>2.36</v>
      </c>
      <c r="W4056" s="27">
        <f t="shared" si="191"/>
        <v>5</v>
      </c>
      <c r="X4056" s="27">
        <f t="shared" si="189"/>
        <v>2.3599995944000001</v>
      </c>
    </row>
    <row r="4057" spans="1:24" x14ac:dyDescent="0.25">
      <c r="A4057" s="26">
        <v>46265</v>
      </c>
      <c r="B4057" s="27" t="s">
        <v>10686</v>
      </c>
      <c r="C4057" s="27" t="s">
        <v>4325</v>
      </c>
      <c r="D4057" s="27" t="s">
        <v>4326</v>
      </c>
      <c r="E4057" s="27" t="s">
        <v>22</v>
      </c>
      <c r="F4057" s="27" t="s">
        <v>23</v>
      </c>
      <c r="G4057" s="27"/>
      <c r="H4057" s="27" t="s">
        <v>24</v>
      </c>
      <c r="I4057" s="28">
        <v>3995800</v>
      </c>
      <c r="J4057" s="28">
        <v>19614990800</v>
      </c>
      <c r="K4057" s="28">
        <v>19618986600</v>
      </c>
      <c r="L4057" s="29">
        <v>68.83</v>
      </c>
      <c r="M4057" s="29">
        <f>IFERROR(_xlfn.XLOOKUP($B4057,'Ownership Metrics'!$A:$A,'Ownership Metrics'!$B:$B),"")</f>
        <v>25.52</v>
      </c>
      <c r="N4057" s="28">
        <f>IFERROR(_xlfn.XLOOKUP($B4057,'Ownership Metrics'!$A:$A,'Ownership Metrics'!$C:$C),"")</f>
        <v>4746</v>
      </c>
      <c r="O4057" s="29">
        <f>IFERROR(_xlfn.XLOOKUP($B4057,'Ownership Metrics'!$A:$A,'Ownership Metrics'!$D:$D),"")</f>
        <v>68.83</v>
      </c>
      <c r="P4057" s="29">
        <f>IFERROR(_xlfn.XLOOKUP($B4057,'Ownership Metrics'!$A:$A,'Ownership Metrics'!$E:$E),"")</f>
        <v>71.98</v>
      </c>
      <c r="Q4057" s="30">
        <f>IFERROR(_xlfn.XLOOKUP($B4057,'Ownership Metrics'!$A:$A,'Ownership Metrics'!$F:$F),"")</f>
        <v>5</v>
      </c>
      <c r="R4057" s="30">
        <f>IFERROR(_xlfn.XLOOKUP($B4057,'Ownership Metrics'!$A:$A,'Ownership Metrics'!$G:$G),"")</f>
        <v>62</v>
      </c>
      <c r="S4057" s="27" t="str">
        <f>IFERROR(_xlfn.XLOOKUP($B4057,'Ownership Metrics'!$A:$A,'Ownership Metrics'!$H:$H),"")</f>
        <v>Mayoritas</v>
      </c>
      <c r="T4057" s="27" t="str">
        <f>IFERROR(_xlfn.XLOOKUP($B4057,'Ownership Metrics'!$A:$A,'Ownership Metrics'!$I:$I),"")</f>
        <v>Tinggi</v>
      </c>
      <c r="U4057" s="27">
        <f>IF(COUNTIFS($B$2:$B4057,$B4057,$D$2:$D4057,$D4057)=1,1,0)</f>
        <v>1</v>
      </c>
      <c r="V4057" s="27">
        <f t="shared" si="190"/>
        <v>68.83</v>
      </c>
      <c r="W4057" s="27">
        <f t="shared" si="191"/>
        <v>1</v>
      </c>
      <c r="X4057" s="27">
        <f t="shared" si="189"/>
        <v>68.829999594299991</v>
      </c>
    </row>
    <row r="4058" spans="1:24" x14ac:dyDescent="0.25">
      <c r="A4058" s="26">
        <v>46265</v>
      </c>
      <c r="B4058" s="27" t="s">
        <v>10686</v>
      </c>
      <c r="C4058" s="27" t="s">
        <v>4325</v>
      </c>
      <c r="D4058" s="27" t="s">
        <v>1190</v>
      </c>
      <c r="E4058" s="27" t="s">
        <v>22</v>
      </c>
      <c r="F4058" s="27" t="s">
        <v>32</v>
      </c>
      <c r="G4058" s="27"/>
      <c r="H4058" s="27" t="s">
        <v>256</v>
      </c>
      <c r="I4058" s="28">
        <v>418335653</v>
      </c>
      <c r="J4058" s="28">
        <v>0</v>
      </c>
      <c r="K4058" s="28">
        <v>418335653</v>
      </c>
      <c r="L4058" s="29">
        <v>1.47</v>
      </c>
      <c r="M4058" s="29">
        <f>IFERROR(_xlfn.XLOOKUP($B4058,'Ownership Metrics'!$A:$A,'Ownership Metrics'!$B:$B),"")</f>
        <v>25.52</v>
      </c>
      <c r="N4058" s="28">
        <f>IFERROR(_xlfn.XLOOKUP($B4058,'Ownership Metrics'!$A:$A,'Ownership Metrics'!$C:$C),"")</f>
        <v>4746</v>
      </c>
      <c r="O4058" s="29">
        <f>IFERROR(_xlfn.XLOOKUP($B4058,'Ownership Metrics'!$A:$A,'Ownership Metrics'!$D:$D),"")</f>
        <v>68.83</v>
      </c>
      <c r="P4058" s="29">
        <f>IFERROR(_xlfn.XLOOKUP($B4058,'Ownership Metrics'!$A:$A,'Ownership Metrics'!$E:$E),"")</f>
        <v>71.98</v>
      </c>
      <c r="Q4058" s="30">
        <f>IFERROR(_xlfn.XLOOKUP($B4058,'Ownership Metrics'!$A:$A,'Ownership Metrics'!$F:$F),"")</f>
        <v>5</v>
      </c>
      <c r="R4058" s="30">
        <f>IFERROR(_xlfn.XLOOKUP($B4058,'Ownership Metrics'!$A:$A,'Ownership Metrics'!$G:$G),"")</f>
        <v>62</v>
      </c>
      <c r="S4058" s="27" t="str">
        <f>IFERROR(_xlfn.XLOOKUP($B4058,'Ownership Metrics'!$A:$A,'Ownership Metrics'!$H:$H),"")</f>
        <v>Mayoritas</v>
      </c>
      <c r="T4058" s="27" t="str">
        <f>IFERROR(_xlfn.XLOOKUP($B4058,'Ownership Metrics'!$A:$A,'Ownership Metrics'!$I:$I),"")</f>
        <v>Tinggi</v>
      </c>
      <c r="U4058" s="27">
        <f>IF(COUNTIFS($B$2:$B4058,$B4058,$D$2:$D4058,$D4058)=1,1,0)</f>
        <v>1</v>
      </c>
      <c r="V4058" s="27">
        <f t="shared" si="190"/>
        <v>1.47</v>
      </c>
      <c r="W4058" s="27">
        <f t="shared" si="191"/>
        <v>3</v>
      </c>
      <c r="X4058" s="27">
        <f t="shared" si="189"/>
        <v>1.4699995941999999</v>
      </c>
    </row>
    <row r="4059" spans="1:24" x14ac:dyDescent="0.25">
      <c r="A4059" s="26">
        <v>46265</v>
      </c>
      <c r="B4059" s="27" t="s">
        <v>10686</v>
      </c>
      <c r="C4059" s="27" t="s">
        <v>4325</v>
      </c>
      <c r="D4059" s="27" t="s">
        <v>4327</v>
      </c>
      <c r="E4059" s="27" t="s">
        <v>44</v>
      </c>
      <c r="F4059" s="27" t="s">
        <v>23</v>
      </c>
      <c r="G4059" s="27"/>
      <c r="H4059" s="27" t="s">
        <v>24</v>
      </c>
      <c r="I4059" s="28">
        <v>315191600</v>
      </c>
      <c r="J4059" s="28">
        <v>0</v>
      </c>
      <c r="K4059" s="28">
        <v>315191600</v>
      </c>
      <c r="L4059" s="29">
        <v>1.1100000000000001</v>
      </c>
      <c r="M4059" s="29">
        <f>IFERROR(_xlfn.XLOOKUP($B4059,'Ownership Metrics'!$A:$A,'Ownership Metrics'!$B:$B),"")</f>
        <v>25.52</v>
      </c>
      <c r="N4059" s="28">
        <f>IFERROR(_xlfn.XLOOKUP($B4059,'Ownership Metrics'!$A:$A,'Ownership Metrics'!$C:$C),"")</f>
        <v>4746</v>
      </c>
      <c r="O4059" s="29">
        <f>IFERROR(_xlfn.XLOOKUP($B4059,'Ownership Metrics'!$A:$A,'Ownership Metrics'!$D:$D),"")</f>
        <v>68.83</v>
      </c>
      <c r="P4059" s="29">
        <f>IFERROR(_xlfn.XLOOKUP($B4059,'Ownership Metrics'!$A:$A,'Ownership Metrics'!$E:$E),"")</f>
        <v>71.98</v>
      </c>
      <c r="Q4059" s="30">
        <f>IFERROR(_xlfn.XLOOKUP($B4059,'Ownership Metrics'!$A:$A,'Ownership Metrics'!$F:$F),"")</f>
        <v>5</v>
      </c>
      <c r="R4059" s="30">
        <f>IFERROR(_xlfn.XLOOKUP($B4059,'Ownership Metrics'!$A:$A,'Ownership Metrics'!$G:$G),"")</f>
        <v>62</v>
      </c>
      <c r="S4059" s="27" t="str">
        <f>IFERROR(_xlfn.XLOOKUP($B4059,'Ownership Metrics'!$A:$A,'Ownership Metrics'!$H:$H),"")</f>
        <v>Mayoritas</v>
      </c>
      <c r="T4059" s="27" t="str">
        <f>IFERROR(_xlfn.XLOOKUP($B4059,'Ownership Metrics'!$A:$A,'Ownership Metrics'!$I:$I),"")</f>
        <v>Tinggi</v>
      </c>
      <c r="U4059" s="27">
        <f>IF(COUNTIFS($B$2:$B4059,$B4059,$D$2:$D4059,$D4059)=1,1,0)</f>
        <v>1</v>
      </c>
      <c r="V4059" s="27">
        <f t="shared" si="190"/>
        <v>1.1100000000000001</v>
      </c>
      <c r="W4059" s="27">
        <f t="shared" si="191"/>
        <v>5</v>
      </c>
      <c r="X4059" s="27">
        <f t="shared" si="189"/>
        <v>1.1099995941</v>
      </c>
    </row>
    <row r="4060" spans="1:24" x14ac:dyDescent="0.25">
      <c r="A4060" s="26">
        <v>46265</v>
      </c>
      <c r="B4060" s="27" t="s">
        <v>10686</v>
      </c>
      <c r="C4060" s="27" t="s">
        <v>4325</v>
      </c>
      <c r="D4060" s="27" t="s">
        <v>753</v>
      </c>
      <c r="E4060" s="27" t="s">
        <v>44</v>
      </c>
      <c r="F4060" s="27" t="s">
        <v>23</v>
      </c>
      <c r="G4060" s="27"/>
      <c r="H4060" s="27" t="s">
        <v>24</v>
      </c>
      <c r="I4060" s="28">
        <v>397437900</v>
      </c>
      <c r="J4060" s="28">
        <v>0</v>
      </c>
      <c r="K4060" s="28">
        <v>397437900</v>
      </c>
      <c r="L4060" s="29">
        <v>1.39</v>
      </c>
      <c r="M4060" s="29">
        <f>IFERROR(_xlfn.XLOOKUP($B4060,'Ownership Metrics'!$A:$A,'Ownership Metrics'!$B:$B),"")</f>
        <v>25.52</v>
      </c>
      <c r="N4060" s="28">
        <f>IFERROR(_xlfn.XLOOKUP($B4060,'Ownership Metrics'!$A:$A,'Ownership Metrics'!$C:$C),"")</f>
        <v>4746</v>
      </c>
      <c r="O4060" s="29">
        <f>IFERROR(_xlfn.XLOOKUP($B4060,'Ownership Metrics'!$A:$A,'Ownership Metrics'!$D:$D),"")</f>
        <v>68.83</v>
      </c>
      <c r="P4060" s="29">
        <f>IFERROR(_xlfn.XLOOKUP($B4060,'Ownership Metrics'!$A:$A,'Ownership Metrics'!$E:$E),"")</f>
        <v>71.98</v>
      </c>
      <c r="Q4060" s="30">
        <f>IFERROR(_xlfn.XLOOKUP($B4060,'Ownership Metrics'!$A:$A,'Ownership Metrics'!$F:$F),"")</f>
        <v>5</v>
      </c>
      <c r="R4060" s="30">
        <f>IFERROR(_xlfn.XLOOKUP($B4060,'Ownership Metrics'!$A:$A,'Ownership Metrics'!$G:$G),"")</f>
        <v>62</v>
      </c>
      <c r="S4060" s="27" t="str">
        <f>IFERROR(_xlfn.XLOOKUP($B4060,'Ownership Metrics'!$A:$A,'Ownership Metrics'!$H:$H),"")</f>
        <v>Mayoritas</v>
      </c>
      <c r="T4060" s="27" t="str">
        <f>IFERROR(_xlfn.XLOOKUP($B4060,'Ownership Metrics'!$A:$A,'Ownership Metrics'!$I:$I),"")</f>
        <v>Tinggi</v>
      </c>
      <c r="U4060" s="27">
        <f>IF(COUNTIFS($B$2:$B4060,$B4060,$D$2:$D4060,$D4060)=1,1,0)</f>
        <v>1</v>
      </c>
      <c r="V4060" s="27">
        <f t="shared" si="190"/>
        <v>1.39</v>
      </c>
      <c r="W4060" s="27">
        <f t="shared" si="191"/>
        <v>4</v>
      </c>
      <c r="X4060" s="27">
        <f t="shared" si="189"/>
        <v>1.3899995939999998</v>
      </c>
    </row>
    <row r="4061" spans="1:24" x14ac:dyDescent="0.25">
      <c r="A4061" s="26">
        <v>46265</v>
      </c>
      <c r="B4061" s="27" t="s">
        <v>10686</v>
      </c>
      <c r="C4061" s="27" t="s">
        <v>4325</v>
      </c>
      <c r="D4061" s="27" t="s">
        <v>1099</v>
      </c>
      <c r="E4061" s="27" t="s">
        <v>427</v>
      </c>
      <c r="F4061" s="27" t="s">
        <v>32</v>
      </c>
      <c r="G4061" s="27"/>
      <c r="H4061" s="27" t="s">
        <v>62</v>
      </c>
      <c r="I4061" s="28">
        <v>480000000</v>
      </c>
      <c r="J4061" s="28">
        <v>0</v>
      </c>
      <c r="K4061" s="28">
        <v>480000000</v>
      </c>
      <c r="L4061" s="29">
        <v>1.68</v>
      </c>
      <c r="M4061" s="29">
        <f>IFERROR(_xlfn.XLOOKUP($B4061,'Ownership Metrics'!$A:$A,'Ownership Metrics'!$B:$B),"")</f>
        <v>25.52</v>
      </c>
      <c r="N4061" s="28">
        <f>IFERROR(_xlfn.XLOOKUP($B4061,'Ownership Metrics'!$A:$A,'Ownership Metrics'!$C:$C),"")</f>
        <v>4746</v>
      </c>
      <c r="O4061" s="29">
        <f>IFERROR(_xlfn.XLOOKUP($B4061,'Ownership Metrics'!$A:$A,'Ownership Metrics'!$D:$D),"")</f>
        <v>68.83</v>
      </c>
      <c r="P4061" s="29">
        <f>IFERROR(_xlfn.XLOOKUP($B4061,'Ownership Metrics'!$A:$A,'Ownership Metrics'!$E:$E),"")</f>
        <v>71.98</v>
      </c>
      <c r="Q4061" s="30">
        <f>IFERROR(_xlfn.XLOOKUP($B4061,'Ownership Metrics'!$A:$A,'Ownership Metrics'!$F:$F),"")</f>
        <v>5</v>
      </c>
      <c r="R4061" s="30">
        <f>IFERROR(_xlfn.XLOOKUP($B4061,'Ownership Metrics'!$A:$A,'Ownership Metrics'!$G:$G),"")</f>
        <v>62</v>
      </c>
      <c r="S4061" s="27" t="str">
        <f>IFERROR(_xlfn.XLOOKUP($B4061,'Ownership Metrics'!$A:$A,'Ownership Metrics'!$H:$H),"")</f>
        <v>Mayoritas</v>
      </c>
      <c r="T4061" s="27" t="str">
        <f>IFERROR(_xlfn.XLOOKUP($B4061,'Ownership Metrics'!$A:$A,'Ownership Metrics'!$I:$I),"")</f>
        <v>Tinggi</v>
      </c>
      <c r="U4061" s="27">
        <f>IF(COUNTIFS($B$2:$B4061,$B4061,$D$2:$D4061,$D4061)=1,1,0)</f>
        <v>1</v>
      </c>
      <c r="V4061" s="27">
        <f t="shared" si="190"/>
        <v>1.68</v>
      </c>
      <c r="W4061" s="27">
        <f t="shared" si="191"/>
        <v>2</v>
      </c>
      <c r="X4061" s="27">
        <f t="shared" si="189"/>
        <v>1.6799995938999999</v>
      </c>
    </row>
    <row r="4062" spans="1:24" x14ac:dyDescent="0.25">
      <c r="A4062" s="26">
        <v>46265</v>
      </c>
      <c r="B4062" s="27" t="s">
        <v>10687</v>
      </c>
      <c r="C4062" s="27" t="s">
        <v>4329</v>
      </c>
      <c r="D4062" s="27" t="s">
        <v>4326</v>
      </c>
      <c r="E4062" s="27" t="s">
        <v>22</v>
      </c>
      <c r="F4062" s="27" t="s">
        <v>23</v>
      </c>
      <c r="G4062" s="27"/>
      <c r="H4062" s="27" t="s">
        <v>24</v>
      </c>
      <c r="I4062" s="28">
        <v>27607000</v>
      </c>
      <c r="J4062" s="28">
        <v>1691197138</v>
      </c>
      <c r="K4062" s="28">
        <v>1718804138</v>
      </c>
      <c r="L4062" s="29">
        <v>71.98</v>
      </c>
      <c r="M4062" s="29">
        <f>IFERROR(_xlfn.XLOOKUP($B4062,'Ownership Metrics'!$A:$A,'Ownership Metrics'!$B:$B),"")</f>
        <v>1.85</v>
      </c>
      <c r="N4062" s="28">
        <f>IFERROR(_xlfn.XLOOKUP($B4062,'Ownership Metrics'!$A:$A,'Ownership Metrics'!$C:$C),"")</f>
        <v>5605</v>
      </c>
      <c r="O4062" s="29">
        <f>IFERROR(_xlfn.XLOOKUP($B4062,'Ownership Metrics'!$A:$A,'Ownership Metrics'!$D:$D),"")</f>
        <v>71.98</v>
      </c>
      <c r="P4062" s="29">
        <f>IFERROR(_xlfn.XLOOKUP($B4062,'Ownership Metrics'!$A:$A,'Ownership Metrics'!$E:$E),"")</f>
        <v>95.3</v>
      </c>
      <c r="Q4062" s="30">
        <f>IFERROR(_xlfn.XLOOKUP($B4062,'Ownership Metrics'!$A:$A,'Ownership Metrics'!$F:$F),"")</f>
        <v>4</v>
      </c>
      <c r="R4062" s="30">
        <f>IFERROR(_xlfn.XLOOKUP($B4062,'Ownership Metrics'!$A:$A,'Ownership Metrics'!$G:$G),"")</f>
        <v>75</v>
      </c>
      <c r="S4062" s="27" t="str">
        <f>IFERROR(_xlfn.XLOOKUP($B4062,'Ownership Metrics'!$A:$A,'Ownership Metrics'!$H:$H),"")</f>
        <v>Mayoritas</v>
      </c>
      <c r="T4062" s="27" t="str">
        <f>IFERROR(_xlfn.XLOOKUP($B4062,'Ownership Metrics'!$A:$A,'Ownership Metrics'!$I:$I),"")</f>
        <v>Tinggi</v>
      </c>
      <c r="U4062" s="27">
        <f>IF(COUNTIFS($B$2:$B4062,$B4062,$D$2:$D4062,$D4062)=1,1,0)</f>
        <v>1</v>
      </c>
      <c r="V4062" s="27">
        <f t="shared" si="190"/>
        <v>71.98</v>
      </c>
      <c r="W4062" s="27">
        <f t="shared" si="191"/>
        <v>1</v>
      </c>
      <c r="X4062" s="27">
        <f t="shared" si="189"/>
        <v>71.979999593800002</v>
      </c>
    </row>
    <row r="4063" spans="1:24" x14ac:dyDescent="0.25">
      <c r="A4063" s="26">
        <v>46265</v>
      </c>
      <c r="B4063" s="27" t="s">
        <v>10687</v>
      </c>
      <c r="C4063" s="27" t="s">
        <v>4329</v>
      </c>
      <c r="D4063" s="27" t="s">
        <v>4330</v>
      </c>
      <c r="E4063" s="27" t="s">
        <v>22</v>
      </c>
      <c r="F4063" s="27" t="s">
        <v>23</v>
      </c>
      <c r="G4063" s="27"/>
      <c r="H4063" s="27" t="s">
        <v>24</v>
      </c>
      <c r="I4063" s="28">
        <v>68000000</v>
      </c>
      <c r="J4063" s="28">
        <v>0</v>
      </c>
      <c r="K4063" s="28">
        <v>68000000</v>
      </c>
      <c r="L4063" s="29">
        <v>2.85</v>
      </c>
      <c r="M4063" s="29">
        <f>IFERROR(_xlfn.XLOOKUP($B4063,'Ownership Metrics'!$A:$A,'Ownership Metrics'!$B:$B),"")</f>
        <v>1.85</v>
      </c>
      <c r="N4063" s="28">
        <f>IFERROR(_xlfn.XLOOKUP($B4063,'Ownership Metrics'!$A:$A,'Ownership Metrics'!$C:$C),"")</f>
        <v>5605</v>
      </c>
      <c r="O4063" s="29">
        <f>IFERROR(_xlfn.XLOOKUP($B4063,'Ownership Metrics'!$A:$A,'Ownership Metrics'!$D:$D),"")</f>
        <v>71.98</v>
      </c>
      <c r="P4063" s="29">
        <f>IFERROR(_xlfn.XLOOKUP($B4063,'Ownership Metrics'!$A:$A,'Ownership Metrics'!$E:$E),"")</f>
        <v>95.3</v>
      </c>
      <c r="Q4063" s="30">
        <f>IFERROR(_xlfn.XLOOKUP($B4063,'Ownership Metrics'!$A:$A,'Ownership Metrics'!$F:$F),"")</f>
        <v>4</v>
      </c>
      <c r="R4063" s="30">
        <f>IFERROR(_xlfn.XLOOKUP($B4063,'Ownership Metrics'!$A:$A,'Ownership Metrics'!$G:$G),"")</f>
        <v>75</v>
      </c>
      <c r="S4063" s="27" t="str">
        <f>IFERROR(_xlfn.XLOOKUP($B4063,'Ownership Metrics'!$A:$A,'Ownership Metrics'!$H:$H),"")</f>
        <v>Mayoritas</v>
      </c>
      <c r="T4063" s="27" t="str">
        <f>IFERROR(_xlfn.XLOOKUP($B4063,'Ownership Metrics'!$A:$A,'Ownership Metrics'!$I:$I),"")</f>
        <v>Tinggi</v>
      </c>
      <c r="U4063" s="27">
        <f>IF(COUNTIFS($B$2:$B4063,$B4063,$D$2:$D4063,$D4063)=1,1,0)</f>
        <v>1</v>
      </c>
      <c r="V4063" s="27">
        <f t="shared" si="190"/>
        <v>2.85</v>
      </c>
      <c r="W4063" s="27">
        <f t="shared" si="191"/>
        <v>4</v>
      </c>
      <c r="X4063" s="27">
        <f t="shared" si="189"/>
        <v>2.8499995937000002</v>
      </c>
    </row>
    <row r="4064" spans="1:24" x14ac:dyDescent="0.25">
      <c r="A4064" s="26">
        <v>46265</v>
      </c>
      <c r="B4064" s="27" t="s">
        <v>10687</v>
      </c>
      <c r="C4064" s="27" t="s">
        <v>4329</v>
      </c>
      <c r="D4064" s="27" t="s">
        <v>4331</v>
      </c>
      <c r="E4064" s="27" t="s">
        <v>51</v>
      </c>
      <c r="F4064" s="27" t="s">
        <v>32</v>
      </c>
      <c r="G4064" s="27"/>
      <c r="H4064" s="27" t="s">
        <v>64</v>
      </c>
      <c r="I4064" s="28">
        <v>480834533</v>
      </c>
      <c r="J4064" s="28">
        <v>0</v>
      </c>
      <c r="K4064" s="28">
        <v>480834533</v>
      </c>
      <c r="L4064" s="29">
        <v>20.14</v>
      </c>
      <c r="M4064" s="29">
        <f>IFERROR(_xlfn.XLOOKUP($B4064,'Ownership Metrics'!$A:$A,'Ownership Metrics'!$B:$B),"")</f>
        <v>1.85</v>
      </c>
      <c r="N4064" s="28">
        <f>IFERROR(_xlfn.XLOOKUP($B4064,'Ownership Metrics'!$A:$A,'Ownership Metrics'!$C:$C),"")</f>
        <v>5605</v>
      </c>
      <c r="O4064" s="29">
        <f>IFERROR(_xlfn.XLOOKUP($B4064,'Ownership Metrics'!$A:$A,'Ownership Metrics'!$D:$D),"")</f>
        <v>71.98</v>
      </c>
      <c r="P4064" s="29">
        <f>IFERROR(_xlfn.XLOOKUP($B4064,'Ownership Metrics'!$A:$A,'Ownership Metrics'!$E:$E),"")</f>
        <v>95.3</v>
      </c>
      <c r="Q4064" s="30">
        <f>IFERROR(_xlfn.XLOOKUP($B4064,'Ownership Metrics'!$A:$A,'Ownership Metrics'!$F:$F),"")</f>
        <v>4</v>
      </c>
      <c r="R4064" s="30">
        <f>IFERROR(_xlfn.XLOOKUP($B4064,'Ownership Metrics'!$A:$A,'Ownership Metrics'!$G:$G),"")</f>
        <v>75</v>
      </c>
      <c r="S4064" s="27" t="str">
        <f>IFERROR(_xlfn.XLOOKUP($B4064,'Ownership Metrics'!$A:$A,'Ownership Metrics'!$H:$H),"")</f>
        <v>Mayoritas</v>
      </c>
      <c r="T4064" s="27" t="str">
        <f>IFERROR(_xlfn.XLOOKUP($B4064,'Ownership Metrics'!$A:$A,'Ownership Metrics'!$I:$I),"")</f>
        <v>Tinggi</v>
      </c>
      <c r="U4064" s="27">
        <f>IF(COUNTIFS($B$2:$B4064,$B4064,$D$2:$D4064,$D4064)=1,1,0)</f>
        <v>1</v>
      </c>
      <c r="V4064" s="27">
        <f t="shared" si="190"/>
        <v>20.14</v>
      </c>
      <c r="W4064" s="27">
        <f t="shared" si="191"/>
        <v>2</v>
      </c>
      <c r="X4064" s="27">
        <f t="shared" si="189"/>
        <v>20.139999593599999</v>
      </c>
    </row>
    <row r="4065" spans="1:24" x14ac:dyDescent="0.25">
      <c r="A4065" s="26">
        <v>46265</v>
      </c>
      <c r="B4065" s="27" t="s">
        <v>10687</v>
      </c>
      <c r="C4065" s="27" t="s">
        <v>4329</v>
      </c>
      <c r="D4065" s="27" t="s">
        <v>147</v>
      </c>
      <c r="E4065" s="27" t="s">
        <v>67</v>
      </c>
      <c r="F4065" s="27" t="s">
        <v>32</v>
      </c>
      <c r="G4065" s="27"/>
      <c r="H4065" s="27" t="s">
        <v>64</v>
      </c>
      <c r="I4065" s="28">
        <v>76000000</v>
      </c>
      <c r="J4065" s="28">
        <v>0</v>
      </c>
      <c r="K4065" s="28">
        <v>76000000</v>
      </c>
      <c r="L4065" s="29">
        <v>3.18</v>
      </c>
      <c r="M4065" s="29">
        <f>IFERROR(_xlfn.XLOOKUP($B4065,'Ownership Metrics'!$A:$A,'Ownership Metrics'!$B:$B),"")</f>
        <v>1.85</v>
      </c>
      <c r="N4065" s="28">
        <f>IFERROR(_xlfn.XLOOKUP($B4065,'Ownership Metrics'!$A:$A,'Ownership Metrics'!$C:$C),"")</f>
        <v>5605</v>
      </c>
      <c r="O4065" s="29">
        <f>IFERROR(_xlfn.XLOOKUP($B4065,'Ownership Metrics'!$A:$A,'Ownership Metrics'!$D:$D),"")</f>
        <v>71.98</v>
      </c>
      <c r="P4065" s="29">
        <f>IFERROR(_xlfn.XLOOKUP($B4065,'Ownership Metrics'!$A:$A,'Ownership Metrics'!$E:$E),"")</f>
        <v>95.3</v>
      </c>
      <c r="Q4065" s="30">
        <f>IFERROR(_xlfn.XLOOKUP($B4065,'Ownership Metrics'!$A:$A,'Ownership Metrics'!$F:$F),"")</f>
        <v>4</v>
      </c>
      <c r="R4065" s="30">
        <f>IFERROR(_xlfn.XLOOKUP($B4065,'Ownership Metrics'!$A:$A,'Ownership Metrics'!$G:$G),"")</f>
        <v>75</v>
      </c>
      <c r="S4065" s="27" t="str">
        <f>IFERROR(_xlfn.XLOOKUP($B4065,'Ownership Metrics'!$A:$A,'Ownership Metrics'!$H:$H),"")</f>
        <v>Mayoritas</v>
      </c>
      <c r="T4065" s="27" t="str">
        <f>IFERROR(_xlfn.XLOOKUP($B4065,'Ownership Metrics'!$A:$A,'Ownership Metrics'!$I:$I),"")</f>
        <v>Tinggi</v>
      </c>
      <c r="U4065" s="27">
        <f>IF(COUNTIFS($B$2:$B4065,$B4065,$D$2:$D4065,$D4065)=1,1,0)</f>
        <v>1</v>
      </c>
      <c r="V4065" s="27">
        <f t="shared" si="190"/>
        <v>3.18</v>
      </c>
      <c r="W4065" s="27">
        <f t="shared" si="191"/>
        <v>3</v>
      </c>
      <c r="X4065" s="27">
        <f t="shared" si="189"/>
        <v>3.1799995935000003</v>
      </c>
    </row>
    <row r="4066" spans="1:24" x14ac:dyDescent="0.25">
      <c r="A4066" s="26">
        <v>46265</v>
      </c>
      <c r="B4066" s="27" t="s">
        <v>10688</v>
      </c>
      <c r="C4066" s="27" t="s">
        <v>4333</v>
      </c>
      <c r="D4066" s="27" t="s">
        <v>4334</v>
      </c>
      <c r="E4066" s="27" t="s">
        <v>22</v>
      </c>
      <c r="F4066" s="27" t="s">
        <v>32</v>
      </c>
      <c r="G4066" s="27"/>
      <c r="H4066" s="27" t="s">
        <v>64</v>
      </c>
      <c r="I4066" s="28">
        <v>8466000000</v>
      </c>
      <c r="J4066" s="28">
        <v>0</v>
      </c>
      <c r="K4066" s="28">
        <v>8466000000</v>
      </c>
      <c r="L4066" s="29">
        <v>51</v>
      </c>
      <c r="M4066" s="29">
        <f>IFERROR(_xlfn.XLOOKUP($B4066,'Ownership Metrics'!$A:$A,'Ownership Metrics'!$B:$B),"")</f>
        <v>5.16</v>
      </c>
      <c r="N4066" s="28">
        <f>IFERROR(_xlfn.XLOOKUP($B4066,'Ownership Metrics'!$A:$A,'Ownership Metrics'!$C:$C),"")</f>
        <v>3561</v>
      </c>
      <c r="O4066" s="29">
        <f>IFERROR(_xlfn.XLOOKUP($B4066,'Ownership Metrics'!$A:$A,'Ownership Metrics'!$D:$D),"")</f>
        <v>51</v>
      </c>
      <c r="P4066" s="29">
        <f>IFERROR(_xlfn.XLOOKUP($B4066,'Ownership Metrics'!$A:$A,'Ownership Metrics'!$E:$E),"")</f>
        <v>87.24</v>
      </c>
      <c r="Q4066" s="30">
        <f>IFERROR(_xlfn.XLOOKUP($B4066,'Ownership Metrics'!$A:$A,'Ownership Metrics'!$F:$F),"")</f>
        <v>6</v>
      </c>
      <c r="R4066" s="30">
        <f>IFERROR(_xlfn.XLOOKUP($B4066,'Ownership Metrics'!$A:$A,'Ownership Metrics'!$G:$G),"")</f>
        <v>61</v>
      </c>
      <c r="S4066" s="27" t="str">
        <f>IFERROR(_xlfn.XLOOKUP($B4066,'Ownership Metrics'!$A:$A,'Ownership Metrics'!$H:$H),"")</f>
        <v>Mayoritas</v>
      </c>
      <c r="T4066" s="27" t="str">
        <f>IFERROR(_xlfn.XLOOKUP($B4066,'Ownership Metrics'!$A:$A,'Ownership Metrics'!$I:$I),"")</f>
        <v>Tinggi</v>
      </c>
      <c r="U4066" s="27">
        <f>IF(COUNTIFS($B$2:$B4066,$B4066,$D$2:$D4066,$D4066)=1,1,0)</f>
        <v>1</v>
      </c>
      <c r="V4066" s="27">
        <f t="shared" si="190"/>
        <v>51</v>
      </c>
      <c r="W4066" s="27">
        <f t="shared" si="191"/>
        <v>1</v>
      </c>
      <c r="X4066" s="27">
        <f t="shared" si="189"/>
        <v>50.999999593399998</v>
      </c>
    </row>
    <row r="4067" spans="1:24" x14ac:dyDescent="0.25">
      <c r="A4067" s="26">
        <v>46265</v>
      </c>
      <c r="B4067" s="27" t="s">
        <v>10688</v>
      </c>
      <c r="C4067" s="27" t="s">
        <v>4333</v>
      </c>
      <c r="D4067" s="27" t="s">
        <v>4335</v>
      </c>
      <c r="E4067" s="27" t="s">
        <v>83</v>
      </c>
      <c r="F4067" s="27" t="s">
        <v>32</v>
      </c>
      <c r="G4067" s="27"/>
      <c r="H4067" s="27" t="s">
        <v>64</v>
      </c>
      <c r="I4067" s="28">
        <v>1035151902</v>
      </c>
      <c r="J4067" s="28">
        <v>0</v>
      </c>
      <c r="K4067" s="28">
        <v>1035151902</v>
      </c>
      <c r="L4067" s="29">
        <v>6.24</v>
      </c>
      <c r="M4067" s="29">
        <f>IFERROR(_xlfn.XLOOKUP($B4067,'Ownership Metrics'!$A:$A,'Ownership Metrics'!$B:$B),"")</f>
        <v>5.16</v>
      </c>
      <c r="N4067" s="28">
        <f>IFERROR(_xlfn.XLOOKUP($B4067,'Ownership Metrics'!$A:$A,'Ownership Metrics'!$C:$C),"")</f>
        <v>3561</v>
      </c>
      <c r="O4067" s="29">
        <f>IFERROR(_xlfn.XLOOKUP($B4067,'Ownership Metrics'!$A:$A,'Ownership Metrics'!$D:$D),"")</f>
        <v>51</v>
      </c>
      <c r="P4067" s="29">
        <f>IFERROR(_xlfn.XLOOKUP($B4067,'Ownership Metrics'!$A:$A,'Ownership Metrics'!$E:$E),"")</f>
        <v>87.24</v>
      </c>
      <c r="Q4067" s="30">
        <f>IFERROR(_xlfn.XLOOKUP($B4067,'Ownership Metrics'!$A:$A,'Ownership Metrics'!$F:$F),"")</f>
        <v>6</v>
      </c>
      <c r="R4067" s="30">
        <f>IFERROR(_xlfn.XLOOKUP($B4067,'Ownership Metrics'!$A:$A,'Ownership Metrics'!$G:$G),"")</f>
        <v>61</v>
      </c>
      <c r="S4067" s="27" t="str">
        <f>IFERROR(_xlfn.XLOOKUP($B4067,'Ownership Metrics'!$A:$A,'Ownership Metrics'!$H:$H),"")</f>
        <v>Mayoritas</v>
      </c>
      <c r="T4067" s="27" t="str">
        <f>IFERROR(_xlfn.XLOOKUP($B4067,'Ownership Metrics'!$A:$A,'Ownership Metrics'!$I:$I),"")</f>
        <v>Tinggi</v>
      </c>
      <c r="U4067" s="27">
        <f>IF(COUNTIFS($B$2:$B4067,$B4067,$D$2:$D4067,$D4067)=1,1,0)</f>
        <v>1</v>
      </c>
      <c r="V4067" s="27">
        <f t="shared" si="190"/>
        <v>6.24</v>
      </c>
      <c r="W4067" s="27">
        <f t="shared" si="191"/>
        <v>3</v>
      </c>
      <c r="X4067" s="27">
        <f t="shared" si="189"/>
        <v>6.2399995933000003</v>
      </c>
    </row>
    <row r="4068" spans="1:24" x14ac:dyDescent="0.25">
      <c r="A4068" s="26">
        <v>46265</v>
      </c>
      <c r="B4068" s="27" t="s">
        <v>10688</v>
      </c>
      <c r="C4068" s="27" t="s">
        <v>4333</v>
      </c>
      <c r="D4068" s="27" t="s">
        <v>4336</v>
      </c>
      <c r="E4068" s="27" t="s">
        <v>83</v>
      </c>
      <c r="F4068" s="27" t="s">
        <v>32</v>
      </c>
      <c r="G4068" s="27"/>
      <c r="H4068" s="27" t="s">
        <v>64</v>
      </c>
      <c r="I4068" s="28">
        <v>4980000000</v>
      </c>
      <c r="J4068" s="28">
        <v>0</v>
      </c>
      <c r="K4068" s="28">
        <v>4980000000</v>
      </c>
      <c r="L4068" s="29">
        <v>30</v>
      </c>
      <c r="M4068" s="29">
        <f>IFERROR(_xlfn.XLOOKUP($B4068,'Ownership Metrics'!$A:$A,'Ownership Metrics'!$B:$B),"")</f>
        <v>5.16</v>
      </c>
      <c r="N4068" s="28">
        <f>IFERROR(_xlfn.XLOOKUP($B4068,'Ownership Metrics'!$A:$A,'Ownership Metrics'!$C:$C),"")</f>
        <v>3561</v>
      </c>
      <c r="O4068" s="29">
        <f>IFERROR(_xlfn.XLOOKUP($B4068,'Ownership Metrics'!$A:$A,'Ownership Metrics'!$D:$D),"")</f>
        <v>51</v>
      </c>
      <c r="P4068" s="29">
        <f>IFERROR(_xlfn.XLOOKUP($B4068,'Ownership Metrics'!$A:$A,'Ownership Metrics'!$E:$E),"")</f>
        <v>87.24</v>
      </c>
      <c r="Q4068" s="30">
        <f>IFERROR(_xlfn.XLOOKUP($B4068,'Ownership Metrics'!$A:$A,'Ownership Metrics'!$F:$F),"")</f>
        <v>6</v>
      </c>
      <c r="R4068" s="30">
        <f>IFERROR(_xlfn.XLOOKUP($B4068,'Ownership Metrics'!$A:$A,'Ownership Metrics'!$G:$G),"")</f>
        <v>61</v>
      </c>
      <c r="S4068" s="27" t="str">
        <f>IFERROR(_xlfn.XLOOKUP($B4068,'Ownership Metrics'!$A:$A,'Ownership Metrics'!$H:$H),"")</f>
        <v>Mayoritas</v>
      </c>
      <c r="T4068" s="27" t="str">
        <f>IFERROR(_xlfn.XLOOKUP($B4068,'Ownership Metrics'!$A:$A,'Ownership Metrics'!$I:$I),"")</f>
        <v>Tinggi</v>
      </c>
      <c r="U4068" s="27">
        <f>IF(COUNTIFS($B$2:$B4068,$B4068,$D$2:$D4068,$D4068)=1,1,0)</f>
        <v>1</v>
      </c>
      <c r="V4068" s="27">
        <f t="shared" si="190"/>
        <v>30</v>
      </c>
      <c r="W4068" s="27">
        <f t="shared" si="191"/>
        <v>2</v>
      </c>
      <c r="X4068" s="27">
        <f t="shared" si="189"/>
        <v>29.999999593199998</v>
      </c>
    </row>
    <row r="4069" spans="1:24" x14ac:dyDescent="0.25">
      <c r="A4069" s="26">
        <v>46265</v>
      </c>
      <c r="B4069" s="27" t="s">
        <v>10688</v>
      </c>
      <c r="C4069" s="27" t="s">
        <v>4333</v>
      </c>
      <c r="D4069" s="27" t="s">
        <v>348</v>
      </c>
      <c r="E4069" s="27" t="s">
        <v>26</v>
      </c>
      <c r="F4069" s="27" t="s">
        <v>32</v>
      </c>
      <c r="G4069" s="27"/>
      <c r="H4069" s="27" t="s">
        <v>64</v>
      </c>
      <c r="I4069" s="28">
        <v>244239700</v>
      </c>
      <c r="J4069" s="28">
        <v>0</v>
      </c>
      <c r="K4069" s="28">
        <v>244239700</v>
      </c>
      <c r="L4069" s="29">
        <v>1.47</v>
      </c>
      <c r="M4069" s="29">
        <f>IFERROR(_xlfn.XLOOKUP($B4069,'Ownership Metrics'!$A:$A,'Ownership Metrics'!$B:$B),"")</f>
        <v>5.16</v>
      </c>
      <c r="N4069" s="28">
        <f>IFERROR(_xlfn.XLOOKUP($B4069,'Ownership Metrics'!$A:$A,'Ownership Metrics'!$C:$C),"")</f>
        <v>3561</v>
      </c>
      <c r="O4069" s="29">
        <f>IFERROR(_xlfn.XLOOKUP($B4069,'Ownership Metrics'!$A:$A,'Ownership Metrics'!$D:$D),"")</f>
        <v>51</v>
      </c>
      <c r="P4069" s="29">
        <f>IFERROR(_xlfn.XLOOKUP($B4069,'Ownership Metrics'!$A:$A,'Ownership Metrics'!$E:$E),"")</f>
        <v>87.24</v>
      </c>
      <c r="Q4069" s="30">
        <f>IFERROR(_xlfn.XLOOKUP($B4069,'Ownership Metrics'!$A:$A,'Ownership Metrics'!$F:$F),"")</f>
        <v>6</v>
      </c>
      <c r="R4069" s="30">
        <f>IFERROR(_xlfn.XLOOKUP($B4069,'Ownership Metrics'!$A:$A,'Ownership Metrics'!$G:$G),"")</f>
        <v>61</v>
      </c>
      <c r="S4069" s="27" t="str">
        <f>IFERROR(_xlfn.XLOOKUP($B4069,'Ownership Metrics'!$A:$A,'Ownership Metrics'!$H:$H),"")</f>
        <v>Mayoritas</v>
      </c>
      <c r="T4069" s="27" t="str">
        <f>IFERROR(_xlfn.XLOOKUP($B4069,'Ownership Metrics'!$A:$A,'Ownership Metrics'!$I:$I),"")</f>
        <v>Tinggi</v>
      </c>
      <c r="U4069" s="27">
        <f>IF(COUNTIFS($B$2:$B4069,$B4069,$D$2:$D4069,$D4069)=1,1,0)</f>
        <v>1</v>
      </c>
      <c r="V4069" s="27">
        <f t="shared" si="190"/>
        <v>1.47</v>
      </c>
      <c r="W4069" s="27">
        <f t="shared" si="191"/>
        <v>6</v>
      </c>
      <c r="X4069" s="27">
        <f t="shared" si="189"/>
        <v>1.4699995931000001</v>
      </c>
    </row>
    <row r="4070" spans="1:24" x14ac:dyDescent="0.25">
      <c r="A4070" s="26">
        <v>46265</v>
      </c>
      <c r="B4070" s="27" t="s">
        <v>10688</v>
      </c>
      <c r="C4070" s="27" t="s">
        <v>4333</v>
      </c>
      <c r="D4070" s="27" t="s">
        <v>1999</v>
      </c>
      <c r="E4070" s="27" t="s">
        <v>44</v>
      </c>
      <c r="F4070" s="27" t="s">
        <v>23</v>
      </c>
      <c r="G4070" s="27"/>
      <c r="H4070" s="27" t="s">
        <v>24</v>
      </c>
      <c r="I4070" s="28">
        <v>578009500</v>
      </c>
      <c r="J4070" s="28">
        <v>0</v>
      </c>
      <c r="K4070" s="28">
        <v>578009500</v>
      </c>
      <c r="L4070" s="29">
        <v>3.48</v>
      </c>
      <c r="M4070" s="29">
        <f>IFERROR(_xlfn.XLOOKUP($B4070,'Ownership Metrics'!$A:$A,'Ownership Metrics'!$B:$B),"")</f>
        <v>5.16</v>
      </c>
      <c r="N4070" s="28">
        <f>IFERROR(_xlfn.XLOOKUP($B4070,'Ownership Metrics'!$A:$A,'Ownership Metrics'!$C:$C),"")</f>
        <v>3561</v>
      </c>
      <c r="O4070" s="29">
        <f>IFERROR(_xlfn.XLOOKUP($B4070,'Ownership Metrics'!$A:$A,'Ownership Metrics'!$D:$D),"")</f>
        <v>51</v>
      </c>
      <c r="P4070" s="29">
        <f>IFERROR(_xlfn.XLOOKUP($B4070,'Ownership Metrics'!$A:$A,'Ownership Metrics'!$E:$E),"")</f>
        <v>87.24</v>
      </c>
      <c r="Q4070" s="30">
        <f>IFERROR(_xlfn.XLOOKUP($B4070,'Ownership Metrics'!$A:$A,'Ownership Metrics'!$F:$F),"")</f>
        <v>6</v>
      </c>
      <c r="R4070" s="30">
        <f>IFERROR(_xlfn.XLOOKUP($B4070,'Ownership Metrics'!$A:$A,'Ownership Metrics'!$G:$G),"")</f>
        <v>61</v>
      </c>
      <c r="S4070" s="27" t="str">
        <f>IFERROR(_xlfn.XLOOKUP($B4070,'Ownership Metrics'!$A:$A,'Ownership Metrics'!$H:$H),"")</f>
        <v>Mayoritas</v>
      </c>
      <c r="T4070" s="27" t="str">
        <f>IFERROR(_xlfn.XLOOKUP($B4070,'Ownership Metrics'!$A:$A,'Ownership Metrics'!$I:$I),"")</f>
        <v>Tinggi</v>
      </c>
      <c r="U4070" s="27">
        <f>IF(COUNTIFS($B$2:$B4070,$B4070,$D$2:$D4070,$D4070)=1,1,0)</f>
        <v>1</v>
      </c>
      <c r="V4070" s="27">
        <f t="shared" si="190"/>
        <v>3.48</v>
      </c>
      <c r="W4070" s="27">
        <f t="shared" si="191"/>
        <v>4</v>
      </c>
      <c r="X4070" s="27">
        <f t="shared" si="189"/>
        <v>3.4799995930000001</v>
      </c>
    </row>
    <row r="4071" spans="1:24" x14ac:dyDescent="0.25">
      <c r="A4071" s="26">
        <v>46265</v>
      </c>
      <c r="B4071" s="27" t="s">
        <v>10688</v>
      </c>
      <c r="C4071" s="27" t="s">
        <v>4333</v>
      </c>
      <c r="D4071" s="27" t="s">
        <v>3601</v>
      </c>
      <c r="E4071" s="27" t="s">
        <v>72</v>
      </c>
      <c r="F4071" s="27" t="s">
        <v>32</v>
      </c>
      <c r="G4071" s="27"/>
      <c r="H4071" s="27" t="s">
        <v>3412</v>
      </c>
      <c r="I4071" s="28">
        <v>440521275</v>
      </c>
      <c r="J4071" s="28">
        <v>0</v>
      </c>
      <c r="K4071" s="28">
        <v>440521275</v>
      </c>
      <c r="L4071" s="29">
        <v>2.65</v>
      </c>
      <c r="M4071" s="29">
        <f>IFERROR(_xlfn.XLOOKUP($B4071,'Ownership Metrics'!$A:$A,'Ownership Metrics'!$B:$B),"")</f>
        <v>5.16</v>
      </c>
      <c r="N4071" s="28">
        <f>IFERROR(_xlfn.XLOOKUP($B4071,'Ownership Metrics'!$A:$A,'Ownership Metrics'!$C:$C),"")</f>
        <v>3561</v>
      </c>
      <c r="O4071" s="29">
        <f>IFERROR(_xlfn.XLOOKUP($B4071,'Ownership Metrics'!$A:$A,'Ownership Metrics'!$D:$D),"")</f>
        <v>51</v>
      </c>
      <c r="P4071" s="29">
        <f>IFERROR(_xlfn.XLOOKUP($B4071,'Ownership Metrics'!$A:$A,'Ownership Metrics'!$E:$E),"")</f>
        <v>87.24</v>
      </c>
      <c r="Q4071" s="30">
        <f>IFERROR(_xlfn.XLOOKUP($B4071,'Ownership Metrics'!$A:$A,'Ownership Metrics'!$F:$F),"")</f>
        <v>6</v>
      </c>
      <c r="R4071" s="30">
        <f>IFERROR(_xlfn.XLOOKUP($B4071,'Ownership Metrics'!$A:$A,'Ownership Metrics'!$G:$G),"")</f>
        <v>61</v>
      </c>
      <c r="S4071" s="27" t="str">
        <f>IFERROR(_xlfn.XLOOKUP($B4071,'Ownership Metrics'!$A:$A,'Ownership Metrics'!$H:$H),"")</f>
        <v>Mayoritas</v>
      </c>
      <c r="T4071" s="27" t="str">
        <f>IFERROR(_xlfn.XLOOKUP($B4071,'Ownership Metrics'!$A:$A,'Ownership Metrics'!$I:$I),"")</f>
        <v>Tinggi</v>
      </c>
      <c r="U4071" s="27">
        <f>IF(COUNTIFS($B$2:$B4071,$B4071,$D$2:$D4071,$D4071)=1,1,0)</f>
        <v>1</v>
      </c>
      <c r="V4071" s="27">
        <f t="shared" si="190"/>
        <v>2.65</v>
      </c>
      <c r="W4071" s="27">
        <f t="shared" si="191"/>
        <v>5</v>
      </c>
      <c r="X4071" s="27">
        <f t="shared" si="189"/>
        <v>2.6499995929</v>
      </c>
    </row>
    <row r="4072" spans="1:24" x14ac:dyDescent="0.25">
      <c r="A4072" s="26">
        <v>46265</v>
      </c>
      <c r="B4072" s="27" t="s">
        <v>10689</v>
      </c>
      <c r="C4072" s="27" t="s">
        <v>4338</v>
      </c>
      <c r="D4072" s="27" t="s">
        <v>50</v>
      </c>
      <c r="E4072" s="27" t="s">
        <v>51</v>
      </c>
      <c r="F4072" s="27" t="s">
        <v>23</v>
      </c>
      <c r="G4072" s="27"/>
      <c r="H4072" s="27" t="s">
        <v>24</v>
      </c>
      <c r="I4072" s="28">
        <v>2119299600</v>
      </c>
      <c r="J4072" s="28">
        <v>0</v>
      </c>
      <c r="K4072" s="28">
        <v>2119299600</v>
      </c>
      <c r="L4072" s="29">
        <v>40.35</v>
      </c>
      <c r="M4072" s="29">
        <f>IFERROR(_xlfn.XLOOKUP($B4072,'Ownership Metrics'!$A:$A,'Ownership Metrics'!$B:$B),"")</f>
        <v>43.51</v>
      </c>
      <c r="N4072" s="28">
        <f>IFERROR(_xlfn.XLOOKUP($B4072,'Ownership Metrics'!$A:$A,'Ownership Metrics'!$C:$C),"")</f>
        <v>1889</v>
      </c>
      <c r="O4072" s="29">
        <f>IFERROR(_xlfn.XLOOKUP($B4072,'Ownership Metrics'!$A:$A,'Ownership Metrics'!$D:$D),"")</f>
        <v>40.35</v>
      </c>
      <c r="P4072" s="29">
        <f>IFERROR(_xlfn.XLOOKUP($B4072,'Ownership Metrics'!$A:$A,'Ownership Metrics'!$E:$E),"")</f>
        <v>56.49</v>
      </c>
      <c r="Q4072" s="30">
        <f>IFERROR(_xlfn.XLOOKUP($B4072,'Ownership Metrics'!$A:$A,'Ownership Metrics'!$F:$F),"")</f>
        <v>2</v>
      </c>
      <c r="R4072" s="30">
        <f>IFERROR(_xlfn.XLOOKUP($B4072,'Ownership Metrics'!$A:$A,'Ownership Metrics'!$G:$G),"")</f>
        <v>47</v>
      </c>
      <c r="S4072" s="27" t="str">
        <f>IFERROR(_xlfn.XLOOKUP($B4072,'Ownership Metrics'!$A:$A,'Ownership Metrics'!$H:$H),"")</f>
        <v>Moderat</v>
      </c>
      <c r="T4072" s="27" t="str">
        <f>IFERROR(_xlfn.XLOOKUP($B4072,'Ownership Metrics'!$A:$A,'Ownership Metrics'!$I:$I),"")</f>
        <v>Sedang</v>
      </c>
      <c r="U4072" s="27">
        <f>IF(COUNTIFS($B$2:$B4072,$B4072,$D$2:$D4072,$D4072)=1,1,0)</f>
        <v>1</v>
      </c>
      <c r="V4072" s="27">
        <f t="shared" si="190"/>
        <v>40.35</v>
      </c>
      <c r="W4072" s="27">
        <f t="shared" si="191"/>
        <v>1</v>
      </c>
      <c r="X4072" s="27">
        <f t="shared" si="189"/>
        <v>40.349999592800003</v>
      </c>
    </row>
    <row r="4073" spans="1:24" x14ac:dyDescent="0.25">
      <c r="A4073" s="26">
        <v>46265</v>
      </c>
      <c r="B4073" s="27" t="s">
        <v>10689</v>
      </c>
      <c r="C4073" s="27" t="s">
        <v>4338</v>
      </c>
      <c r="D4073" s="27" t="s">
        <v>4339</v>
      </c>
      <c r="E4073" s="27" t="s">
        <v>22</v>
      </c>
      <c r="F4073" s="27" t="s">
        <v>23</v>
      </c>
      <c r="G4073" s="27"/>
      <c r="H4073" s="27" t="s">
        <v>24</v>
      </c>
      <c r="I4073" s="28">
        <v>847726874</v>
      </c>
      <c r="J4073" s="28">
        <v>0</v>
      </c>
      <c r="K4073" s="28">
        <v>847726874</v>
      </c>
      <c r="L4073" s="29">
        <v>16.14</v>
      </c>
      <c r="M4073" s="29">
        <f>IFERROR(_xlfn.XLOOKUP($B4073,'Ownership Metrics'!$A:$A,'Ownership Metrics'!$B:$B),"")</f>
        <v>43.51</v>
      </c>
      <c r="N4073" s="28">
        <f>IFERROR(_xlfn.XLOOKUP($B4073,'Ownership Metrics'!$A:$A,'Ownership Metrics'!$C:$C),"")</f>
        <v>1889</v>
      </c>
      <c r="O4073" s="29">
        <f>IFERROR(_xlfn.XLOOKUP($B4073,'Ownership Metrics'!$A:$A,'Ownership Metrics'!$D:$D),"")</f>
        <v>40.35</v>
      </c>
      <c r="P4073" s="29">
        <f>IFERROR(_xlfn.XLOOKUP($B4073,'Ownership Metrics'!$A:$A,'Ownership Metrics'!$E:$E),"")</f>
        <v>56.49</v>
      </c>
      <c r="Q4073" s="30">
        <f>IFERROR(_xlfn.XLOOKUP($B4073,'Ownership Metrics'!$A:$A,'Ownership Metrics'!$F:$F),"")</f>
        <v>2</v>
      </c>
      <c r="R4073" s="30">
        <f>IFERROR(_xlfn.XLOOKUP($B4073,'Ownership Metrics'!$A:$A,'Ownership Metrics'!$G:$G),"")</f>
        <v>47</v>
      </c>
      <c r="S4073" s="27" t="str">
        <f>IFERROR(_xlfn.XLOOKUP($B4073,'Ownership Metrics'!$A:$A,'Ownership Metrics'!$H:$H),"")</f>
        <v>Moderat</v>
      </c>
      <c r="T4073" s="27" t="str">
        <f>IFERROR(_xlfn.XLOOKUP($B4073,'Ownership Metrics'!$A:$A,'Ownership Metrics'!$I:$I),"")</f>
        <v>Sedang</v>
      </c>
      <c r="U4073" s="27">
        <f>IF(COUNTIFS($B$2:$B4073,$B4073,$D$2:$D4073,$D4073)=1,1,0)</f>
        <v>1</v>
      </c>
      <c r="V4073" s="27">
        <f t="shared" si="190"/>
        <v>16.14</v>
      </c>
      <c r="W4073" s="27">
        <f t="shared" si="191"/>
        <v>2</v>
      </c>
      <c r="X4073" s="27">
        <f t="shared" si="189"/>
        <v>16.139999592700001</v>
      </c>
    </row>
    <row r="4074" spans="1:24" x14ac:dyDescent="0.25">
      <c r="A4074" s="26">
        <v>46265</v>
      </c>
      <c r="B4074" s="27" t="s">
        <v>10690</v>
      </c>
      <c r="C4074" s="27" t="s">
        <v>4341</v>
      </c>
      <c r="D4074" s="27" t="s">
        <v>4342</v>
      </c>
      <c r="E4074" s="27" t="s">
        <v>51</v>
      </c>
      <c r="F4074" s="27" t="s">
        <v>23</v>
      </c>
      <c r="G4074" s="27"/>
      <c r="H4074" s="27" t="s">
        <v>24</v>
      </c>
      <c r="I4074" s="28">
        <v>786413062</v>
      </c>
      <c r="J4074" s="28">
        <v>0</v>
      </c>
      <c r="K4074" s="28">
        <v>786413062</v>
      </c>
      <c r="L4074" s="29">
        <v>20.7</v>
      </c>
      <c r="M4074" s="29">
        <f>IFERROR(_xlfn.XLOOKUP($B4074,'Ownership Metrics'!$A:$A,'Ownership Metrics'!$B:$B),"")</f>
        <v>14.05</v>
      </c>
      <c r="N4074" s="28">
        <f>IFERROR(_xlfn.XLOOKUP($B4074,'Ownership Metrics'!$A:$A,'Ownership Metrics'!$C:$C),"")</f>
        <v>2489</v>
      </c>
      <c r="O4074" s="29">
        <f>IFERROR(_xlfn.XLOOKUP($B4074,'Ownership Metrics'!$A:$A,'Ownership Metrics'!$D:$D),"")</f>
        <v>42.39</v>
      </c>
      <c r="P4074" s="29">
        <f>IFERROR(_xlfn.XLOOKUP($B4074,'Ownership Metrics'!$A:$A,'Ownership Metrics'!$E:$E),"")</f>
        <v>78.48</v>
      </c>
      <c r="Q4074" s="30">
        <f>IFERROR(_xlfn.XLOOKUP($B4074,'Ownership Metrics'!$A:$A,'Ownership Metrics'!$F:$F),"")</f>
        <v>6</v>
      </c>
      <c r="R4074" s="30">
        <f>IFERROR(_xlfn.XLOOKUP($B4074,'Ownership Metrics'!$A:$A,'Ownership Metrics'!$G:$G),"")</f>
        <v>53</v>
      </c>
      <c r="S4074" s="27" t="str">
        <f>IFERROR(_xlfn.XLOOKUP($B4074,'Ownership Metrics'!$A:$A,'Ownership Metrics'!$H:$H),"")</f>
        <v>Terkonsentrasi</v>
      </c>
      <c r="T4074" s="27" t="str">
        <f>IFERROR(_xlfn.XLOOKUP($B4074,'Ownership Metrics'!$A:$A,'Ownership Metrics'!$I:$I),"")</f>
        <v>Sedang</v>
      </c>
      <c r="U4074" s="27">
        <f>IF(COUNTIFS($B$2:$B4074,$B4074,$D$2:$D4074,$D4074)=1,1,0)</f>
        <v>1</v>
      </c>
      <c r="V4074" s="27">
        <f t="shared" si="190"/>
        <v>20.7</v>
      </c>
      <c r="W4074" s="27">
        <f t="shared" si="191"/>
        <v>2</v>
      </c>
      <c r="X4074" s="27">
        <f t="shared" si="189"/>
        <v>20.699999592599998</v>
      </c>
    </row>
    <row r="4075" spans="1:24" x14ac:dyDescent="0.25">
      <c r="A4075" s="26">
        <v>46265</v>
      </c>
      <c r="B4075" s="27" t="s">
        <v>10690</v>
      </c>
      <c r="C4075" s="27" t="s">
        <v>4341</v>
      </c>
      <c r="D4075" s="27" t="s">
        <v>4343</v>
      </c>
      <c r="E4075" s="27" t="s">
        <v>51</v>
      </c>
      <c r="F4075" s="27" t="s">
        <v>23</v>
      </c>
      <c r="G4075" s="27"/>
      <c r="H4075" s="27" t="s">
        <v>24</v>
      </c>
      <c r="I4075" s="28">
        <v>584957747</v>
      </c>
      <c r="J4075" s="28">
        <v>0</v>
      </c>
      <c r="K4075" s="28">
        <v>584957747</v>
      </c>
      <c r="L4075" s="29">
        <v>15.39</v>
      </c>
      <c r="M4075" s="29">
        <f>IFERROR(_xlfn.XLOOKUP($B4075,'Ownership Metrics'!$A:$A,'Ownership Metrics'!$B:$B),"")</f>
        <v>14.05</v>
      </c>
      <c r="N4075" s="28">
        <f>IFERROR(_xlfn.XLOOKUP($B4075,'Ownership Metrics'!$A:$A,'Ownership Metrics'!$C:$C),"")</f>
        <v>2489</v>
      </c>
      <c r="O4075" s="29">
        <f>IFERROR(_xlfn.XLOOKUP($B4075,'Ownership Metrics'!$A:$A,'Ownership Metrics'!$D:$D),"")</f>
        <v>42.39</v>
      </c>
      <c r="P4075" s="29">
        <f>IFERROR(_xlfn.XLOOKUP($B4075,'Ownership Metrics'!$A:$A,'Ownership Metrics'!$E:$E),"")</f>
        <v>78.48</v>
      </c>
      <c r="Q4075" s="30">
        <f>IFERROR(_xlfn.XLOOKUP($B4075,'Ownership Metrics'!$A:$A,'Ownership Metrics'!$F:$F),"")</f>
        <v>6</v>
      </c>
      <c r="R4075" s="30">
        <f>IFERROR(_xlfn.XLOOKUP($B4075,'Ownership Metrics'!$A:$A,'Ownership Metrics'!$G:$G),"")</f>
        <v>53</v>
      </c>
      <c r="S4075" s="27" t="str">
        <f>IFERROR(_xlfn.XLOOKUP($B4075,'Ownership Metrics'!$A:$A,'Ownership Metrics'!$H:$H),"")</f>
        <v>Terkonsentrasi</v>
      </c>
      <c r="T4075" s="27" t="str">
        <f>IFERROR(_xlfn.XLOOKUP($B4075,'Ownership Metrics'!$A:$A,'Ownership Metrics'!$I:$I),"")</f>
        <v>Sedang</v>
      </c>
      <c r="U4075" s="27">
        <f>IF(COUNTIFS($B$2:$B4075,$B4075,$D$2:$D4075,$D4075)=1,1,0)</f>
        <v>1</v>
      </c>
      <c r="V4075" s="27">
        <f t="shared" si="190"/>
        <v>15.39</v>
      </c>
      <c r="W4075" s="27">
        <f t="shared" si="191"/>
        <v>3</v>
      </c>
      <c r="X4075" s="27">
        <f t="shared" si="189"/>
        <v>15.389999592500001</v>
      </c>
    </row>
    <row r="4076" spans="1:24" x14ac:dyDescent="0.25">
      <c r="A4076" s="26">
        <v>46265</v>
      </c>
      <c r="B4076" s="27" t="s">
        <v>10690</v>
      </c>
      <c r="C4076" s="27" t="s">
        <v>4341</v>
      </c>
      <c r="D4076" s="27" t="s">
        <v>1003</v>
      </c>
      <c r="E4076" s="27" t="s">
        <v>26</v>
      </c>
      <c r="F4076" s="27" t="s">
        <v>32</v>
      </c>
      <c r="G4076" s="27"/>
      <c r="H4076" s="27" t="s">
        <v>64</v>
      </c>
      <c r="I4076" s="28">
        <v>181280500</v>
      </c>
      <c r="J4076" s="28">
        <v>0</v>
      </c>
      <c r="K4076" s="28">
        <v>181280500</v>
      </c>
      <c r="L4076" s="29">
        <v>4.7699999999999996</v>
      </c>
      <c r="M4076" s="29">
        <f>IFERROR(_xlfn.XLOOKUP($B4076,'Ownership Metrics'!$A:$A,'Ownership Metrics'!$B:$B),"")</f>
        <v>14.05</v>
      </c>
      <c r="N4076" s="28">
        <f>IFERROR(_xlfn.XLOOKUP($B4076,'Ownership Metrics'!$A:$A,'Ownership Metrics'!$C:$C),"")</f>
        <v>2489</v>
      </c>
      <c r="O4076" s="29">
        <f>IFERROR(_xlfn.XLOOKUP($B4076,'Ownership Metrics'!$A:$A,'Ownership Metrics'!$D:$D),"")</f>
        <v>42.39</v>
      </c>
      <c r="P4076" s="29">
        <f>IFERROR(_xlfn.XLOOKUP($B4076,'Ownership Metrics'!$A:$A,'Ownership Metrics'!$E:$E),"")</f>
        <v>78.48</v>
      </c>
      <c r="Q4076" s="30">
        <f>IFERROR(_xlfn.XLOOKUP($B4076,'Ownership Metrics'!$A:$A,'Ownership Metrics'!$F:$F),"")</f>
        <v>6</v>
      </c>
      <c r="R4076" s="30">
        <f>IFERROR(_xlfn.XLOOKUP($B4076,'Ownership Metrics'!$A:$A,'Ownership Metrics'!$G:$G),"")</f>
        <v>53</v>
      </c>
      <c r="S4076" s="27" t="str">
        <f>IFERROR(_xlfn.XLOOKUP($B4076,'Ownership Metrics'!$A:$A,'Ownership Metrics'!$H:$H),"")</f>
        <v>Terkonsentrasi</v>
      </c>
      <c r="T4076" s="27" t="str">
        <f>IFERROR(_xlfn.XLOOKUP($B4076,'Ownership Metrics'!$A:$A,'Ownership Metrics'!$I:$I),"")</f>
        <v>Sedang</v>
      </c>
      <c r="U4076" s="27">
        <f>IF(COUNTIFS($B$2:$B4076,$B4076,$D$2:$D4076,$D4076)=1,1,0)</f>
        <v>1</v>
      </c>
      <c r="V4076" s="27">
        <f t="shared" si="190"/>
        <v>4.7699999999999996</v>
      </c>
      <c r="W4076" s="27">
        <f t="shared" si="191"/>
        <v>4</v>
      </c>
      <c r="X4076" s="27">
        <f t="shared" si="189"/>
        <v>4.7699995923999996</v>
      </c>
    </row>
    <row r="4077" spans="1:24" x14ac:dyDescent="0.25">
      <c r="A4077" s="26">
        <v>46265</v>
      </c>
      <c r="B4077" s="27" t="s">
        <v>10690</v>
      </c>
      <c r="C4077" s="27" t="s">
        <v>4341</v>
      </c>
      <c r="D4077" s="27" t="s">
        <v>4344</v>
      </c>
      <c r="E4077" s="27" t="s">
        <v>35</v>
      </c>
      <c r="F4077" s="27" t="s">
        <v>23</v>
      </c>
      <c r="G4077" s="27" t="s">
        <v>36</v>
      </c>
      <c r="H4077" s="27" t="s">
        <v>24</v>
      </c>
      <c r="I4077" s="28">
        <v>51920800</v>
      </c>
      <c r="J4077" s="28">
        <v>0</v>
      </c>
      <c r="K4077" s="28">
        <v>51920800</v>
      </c>
      <c r="L4077" s="29">
        <v>1.37</v>
      </c>
      <c r="M4077" s="29">
        <f>IFERROR(_xlfn.XLOOKUP($B4077,'Ownership Metrics'!$A:$A,'Ownership Metrics'!$B:$B),"")</f>
        <v>14.05</v>
      </c>
      <c r="N4077" s="28">
        <f>IFERROR(_xlfn.XLOOKUP($B4077,'Ownership Metrics'!$A:$A,'Ownership Metrics'!$C:$C),"")</f>
        <v>2489</v>
      </c>
      <c r="O4077" s="29">
        <f>IFERROR(_xlfn.XLOOKUP($B4077,'Ownership Metrics'!$A:$A,'Ownership Metrics'!$D:$D),"")</f>
        <v>42.39</v>
      </c>
      <c r="P4077" s="29">
        <f>IFERROR(_xlfn.XLOOKUP($B4077,'Ownership Metrics'!$A:$A,'Ownership Metrics'!$E:$E),"")</f>
        <v>78.48</v>
      </c>
      <c r="Q4077" s="30">
        <f>IFERROR(_xlfn.XLOOKUP($B4077,'Ownership Metrics'!$A:$A,'Ownership Metrics'!$F:$F),"")</f>
        <v>6</v>
      </c>
      <c r="R4077" s="30">
        <f>IFERROR(_xlfn.XLOOKUP($B4077,'Ownership Metrics'!$A:$A,'Ownership Metrics'!$G:$G),"")</f>
        <v>53</v>
      </c>
      <c r="S4077" s="27" t="str">
        <f>IFERROR(_xlfn.XLOOKUP($B4077,'Ownership Metrics'!$A:$A,'Ownership Metrics'!$H:$H),"")</f>
        <v>Terkonsentrasi</v>
      </c>
      <c r="T4077" s="27" t="str">
        <f>IFERROR(_xlfn.XLOOKUP($B4077,'Ownership Metrics'!$A:$A,'Ownership Metrics'!$I:$I),"")</f>
        <v>Sedang</v>
      </c>
      <c r="U4077" s="27">
        <f>IF(COUNTIFS($B$2:$B4077,$B4077,$D$2:$D4077,$D4077)=1,1,0)</f>
        <v>1</v>
      </c>
      <c r="V4077" s="27">
        <f t="shared" si="190"/>
        <v>1.37</v>
      </c>
      <c r="W4077" s="27">
        <f t="shared" si="191"/>
        <v>5</v>
      </c>
      <c r="X4077" s="27">
        <f t="shared" si="189"/>
        <v>1.3699995923000001</v>
      </c>
    </row>
    <row r="4078" spans="1:24" x14ac:dyDescent="0.25">
      <c r="A4078" s="26">
        <v>46265</v>
      </c>
      <c r="B4078" s="27" t="s">
        <v>10690</v>
      </c>
      <c r="C4078" s="27" t="s">
        <v>4341</v>
      </c>
      <c r="D4078" s="27" t="s">
        <v>4345</v>
      </c>
      <c r="E4078" s="27" t="s">
        <v>51</v>
      </c>
      <c r="F4078" s="27" t="s">
        <v>32</v>
      </c>
      <c r="G4078" s="27"/>
      <c r="H4078" s="27" t="s">
        <v>128</v>
      </c>
      <c r="I4078" s="28">
        <v>166752061</v>
      </c>
      <c r="J4078" s="28">
        <v>1444078428</v>
      </c>
      <c r="K4078" s="28">
        <v>1610830489</v>
      </c>
      <c r="L4078" s="29">
        <v>42.39</v>
      </c>
      <c r="M4078" s="29">
        <f>IFERROR(_xlfn.XLOOKUP($B4078,'Ownership Metrics'!$A:$A,'Ownership Metrics'!$B:$B),"")</f>
        <v>14.05</v>
      </c>
      <c r="N4078" s="28">
        <f>IFERROR(_xlfn.XLOOKUP($B4078,'Ownership Metrics'!$A:$A,'Ownership Metrics'!$C:$C),"")</f>
        <v>2489</v>
      </c>
      <c r="O4078" s="29">
        <f>IFERROR(_xlfn.XLOOKUP($B4078,'Ownership Metrics'!$A:$A,'Ownership Metrics'!$D:$D),"")</f>
        <v>42.39</v>
      </c>
      <c r="P4078" s="29">
        <f>IFERROR(_xlfn.XLOOKUP($B4078,'Ownership Metrics'!$A:$A,'Ownership Metrics'!$E:$E),"")</f>
        <v>78.48</v>
      </c>
      <c r="Q4078" s="30">
        <f>IFERROR(_xlfn.XLOOKUP($B4078,'Ownership Metrics'!$A:$A,'Ownership Metrics'!$F:$F),"")</f>
        <v>6</v>
      </c>
      <c r="R4078" s="30">
        <f>IFERROR(_xlfn.XLOOKUP($B4078,'Ownership Metrics'!$A:$A,'Ownership Metrics'!$G:$G),"")</f>
        <v>53</v>
      </c>
      <c r="S4078" s="27" t="str">
        <f>IFERROR(_xlfn.XLOOKUP($B4078,'Ownership Metrics'!$A:$A,'Ownership Metrics'!$H:$H),"")</f>
        <v>Terkonsentrasi</v>
      </c>
      <c r="T4078" s="27" t="str">
        <f>IFERROR(_xlfn.XLOOKUP($B4078,'Ownership Metrics'!$A:$A,'Ownership Metrics'!$I:$I),"")</f>
        <v>Sedang</v>
      </c>
      <c r="U4078" s="27">
        <f>IF(COUNTIFS($B$2:$B4078,$B4078,$D$2:$D4078,$D4078)=1,1,0)</f>
        <v>1</v>
      </c>
      <c r="V4078" s="27">
        <f t="shared" si="190"/>
        <v>42.39</v>
      </c>
      <c r="W4078" s="27">
        <f t="shared" si="191"/>
        <v>1</v>
      </c>
      <c r="X4078" s="27">
        <f t="shared" si="189"/>
        <v>42.389999592199999</v>
      </c>
    </row>
    <row r="4079" spans="1:24" x14ac:dyDescent="0.25">
      <c r="A4079" s="26">
        <v>46265</v>
      </c>
      <c r="B4079" s="27" t="s">
        <v>10690</v>
      </c>
      <c r="C4079" s="27" t="s">
        <v>4341</v>
      </c>
      <c r="D4079" s="27" t="s">
        <v>4346</v>
      </c>
      <c r="E4079" s="27" t="s">
        <v>124</v>
      </c>
      <c r="F4079" s="27" t="s">
        <v>32</v>
      </c>
      <c r="G4079" s="27"/>
      <c r="H4079" s="27" t="s">
        <v>135</v>
      </c>
      <c r="I4079" s="28">
        <v>50465300</v>
      </c>
      <c r="J4079" s="28">
        <v>0</v>
      </c>
      <c r="K4079" s="28">
        <v>50465300</v>
      </c>
      <c r="L4079" s="29">
        <v>1.33</v>
      </c>
      <c r="M4079" s="29">
        <f>IFERROR(_xlfn.XLOOKUP($B4079,'Ownership Metrics'!$A:$A,'Ownership Metrics'!$B:$B),"")</f>
        <v>14.05</v>
      </c>
      <c r="N4079" s="28">
        <f>IFERROR(_xlfn.XLOOKUP($B4079,'Ownership Metrics'!$A:$A,'Ownership Metrics'!$C:$C),"")</f>
        <v>2489</v>
      </c>
      <c r="O4079" s="29">
        <f>IFERROR(_xlfn.XLOOKUP($B4079,'Ownership Metrics'!$A:$A,'Ownership Metrics'!$D:$D),"")</f>
        <v>42.39</v>
      </c>
      <c r="P4079" s="29">
        <f>IFERROR(_xlfn.XLOOKUP($B4079,'Ownership Metrics'!$A:$A,'Ownership Metrics'!$E:$E),"")</f>
        <v>78.48</v>
      </c>
      <c r="Q4079" s="30">
        <f>IFERROR(_xlfn.XLOOKUP($B4079,'Ownership Metrics'!$A:$A,'Ownership Metrics'!$F:$F),"")</f>
        <v>6</v>
      </c>
      <c r="R4079" s="30">
        <f>IFERROR(_xlfn.XLOOKUP($B4079,'Ownership Metrics'!$A:$A,'Ownership Metrics'!$G:$G),"")</f>
        <v>53</v>
      </c>
      <c r="S4079" s="27" t="str">
        <f>IFERROR(_xlfn.XLOOKUP($B4079,'Ownership Metrics'!$A:$A,'Ownership Metrics'!$H:$H),"")</f>
        <v>Terkonsentrasi</v>
      </c>
      <c r="T4079" s="27" t="str">
        <f>IFERROR(_xlfn.XLOOKUP($B4079,'Ownership Metrics'!$A:$A,'Ownership Metrics'!$I:$I),"")</f>
        <v>Sedang</v>
      </c>
      <c r="U4079" s="27">
        <f>IF(COUNTIFS($B$2:$B4079,$B4079,$D$2:$D4079,$D4079)=1,1,0)</f>
        <v>1</v>
      </c>
      <c r="V4079" s="27">
        <f t="shared" si="190"/>
        <v>1.33</v>
      </c>
      <c r="W4079" s="27">
        <f t="shared" si="191"/>
        <v>6</v>
      </c>
      <c r="X4079" s="27">
        <f t="shared" si="189"/>
        <v>1.3299995921000001</v>
      </c>
    </row>
    <row r="4080" spans="1:24" x14ac:dyDescent="0.25">
      <c r="A4080" s="26">
        <v>46265</v>
      </c>
      <c r="B4080" s="27" t="s">
        <v>10691</v>
      </c>
      <c r="C4080" s="27" t="s">
        <v>4348</v>
      </c>
      <c r="D4080" s="27" t="s">
        <v>4349</v>
      </c>
      <c r="E4080" s="27" t="s">
        <v>22</v>
      </c>
      <c r="F4080" s="27" t="s">
        <v>23</v>
      </c>
      <c r="G4080" s="27"/>
      <c r="H4080" s="27"/>
      <c r="I4080" s="28">
        <v>0</v>
      </c>
      <c r="J4080" s="28">
        <v>738500000</v>
      </c>
      <c r="K4080" s="28">
        <v>738500000</v>
      </c>
      <c r="L4080" s="29">
        <v>52.67</v>
      </c>
      <c r="M4080" s="29">
        <f>IFERROR(_xlfn.XLOOKUP($B4080,'Ownership Metrics'!$A:$A,'Ownership Metrics'!$B:$B),"")</f>
        <v>5.0999999999999996</v>
      </c>
      <c r="N4080" s="28">
        <f>IFERROR(_xlfn.XLOOKUP($B4080,'Ownership Metrics'!$A:$A,'Ownership Metrics'!$C:$C),"")</f>
        <v>3206</v>
      </c>
      <c r="O4080" s="29">
        <f>IFERROR(_xlfn.XLOOKUP($B4080,'Ownership Metrics'!$A:$A,'Ownership Metrics'!$D:$D),"")</f>
        <v>52.67</v>
      </c>
      <c r="P4080" s="29">
        <f>IFERROR(_xlfn.XLOOKUP($B4080,'Ownership Metrics'!$A:$A,'Ownership Metrics'!$E:$E),"")</f>
        <v>75.989999999999995</v>
      </c>
      <c r="Q4080" s="30">
        <f>IFERROR(_xlfn.XLOOKUP($B4080,'Ownership Metrics'!$A:$A,'Ownership Metrics'!$F:$F),"")</f>
        <v>10</v>
      </c>
      <c r="R4080" s="30">
        <f>IFERROR(_xlfn.XLOOKUP($B4080,'Ownership Metrics'!$A:$A,'Ownership Metrics'!$G:$G),"")</f>
        <v>52</v>
      </c>
      <c r="S4080" s="27" t="str">
        <f>IFERROR(_xlfn.XLOOKUP($B4080,'Ownership Metrics'!$A:$A,'Ownership Metrics'!$H:$H),"")</f>
        <v>Mayoritas</v>
      </c>
      <c r="T4080" s="27" t="str">
        <f>IFERROR(_xlfn.XLOOKUP($B4080,'Ownership Metrics'!$A:$A,'Ownership Metrics'!$I:$I),"")</f>
        <v>Sedang</v>
      </c>
      <c r="U4080" s="27">
        <f>IF(COUNTIFS($B$2:$B4080,$B4080,$D$2:$D4080,$D4080)=1,1,0)</f>
        <v>1</v>
      </c>
      <c r="V4080" s="27">
        <f t="shared" si="190"/>
        <v>52.67</v>
      </c>
      <c r="W4080" s="27">
        <f t="shared" si="191"/>
        <v>1</v>
      </c>
      <c r="X4080" s="27">
        <f t="shared" si="189"/>
        <v>52.669999592000003</v>
      </c>
    </row>
    <row r="4081" spans="1:24" x14ac:dyDescent="0.25">
      <c r="A4081" s="26">
        <v>46265</v>
      </c>
      <c r="B4081" s="27" t="s">
        <v>10691</v>
      </c>
      <c r="C4081" s="27" t="s">
        <v>4348</v>
      </c>
      <c r="D4081" s="27" t="s">
        <v>4350</v>
      </c>
      <c r="E4081" s="27" t="s">
        <v>22</v>
      </c>
      <c r="F4081" s="27" t="s">
        <v>23</v>
      </c>
      <c r="G4081" s="27"/>
      <c r="H4081" s="27"/>
      <c r="I4081" s="28">
        <v>0</v>
      </c>
      <c r="J4081" s="28">
        <v>263750000</v>
      </c>
      <c r="K4081" s="28">
        <v>263750000</v>
      </c>
      <c r="L4081" s="29">
        <v>18.809999999999999</v>
      </c>
      <c r="M4081" s="29">
        <f>IFERROR(_xlfn.XLOOKUP($B4081,'Ownership Metrics'!$A:$A,'Ownership Metrics'!$B:$B),"")</f>
        <v>5.0999999999999996</v>
      </c>
      <c r="N4081" s="28">
        <f>IFERROR(_xlfn.XLOOKUP($B4081,'Ownership Metrics'!$A:$A,'Ownership Metrics'!$C:$C),"")</f>
        <v>3206</v>
      </c>
      <c r="O4081" s="29">
        <f>IFERROR(_xlfn.XLOOKUP($B4081,'Ownership Metrics'!$A:$A,'Ownership Metrics'!$D:$D),"")</f>
        <v>52.67</v>
      </c>
      <c r="P4081" s="29">
        <f>IFERROR(_xlfn.XLOOKUP($B4081,'Ownership Metrics'!$A:$A,'Ownership Metrics'!$E:$E),"")</f>
        <v>75.989999999999995</v>
      </c>
      <c r="Q4081" s="30">
        <f>IFERROR(_xlfn.XLOOKUP($B4081,'Ownership Metrics'!$A:$A,'Ownership Metrics'!$F:$F),"")</f>
        <v>10</v>
      </c>
      <c r="R4081" s="30">
        <f>IFERROR(_xlfn.XLOOKUP($B4081,'Ownership Metrics'!$A:$A,'Ownership Metrics'!$G:$G),"")</f>
        <v>52</v>
      </c>
      <c r="S4081" s="27" t="str">
        <f>IFERROR(_xlfn.XLOOKUP($B4081,'Ownership Metrics'!$A:$A,'Ownership Metrics'!$H:$H),"")</f>
        <v>Mayoritas</v>
      </c>
      <c r="T4081" s="27" t="str">
        <f>IFERROR(_xlfn.XLOOKUP($B4081,'Ownership Metrics'!$A:$A,'Ownership Metrics'!$I:$I),"")</f>
        <v>Sedang</v>
      </c>
      <c r="U4081" s="27">
        <f>IF(COUNTIFS($B$2:$B4081,$B4081,$D$2:$D4081,$D4081)=1,1,0)</f>
        <v>1</v>
      </c>
      <c r="V4081" s="27">
        <f t="shared" si="190"/>
        <v>18.809999999999999</v>
      </c>
      <c r="W4081" s="27">
        <f t="shared" si="191"/>
        <v>2</v>
      </c>
      <c r="X4081" s="27">
        <f t="shared" si="189"/>
        <v>18.809999591899999</v>
      </c>
    </row>
    <row r="4082" spans="1:24" x14ac:dyDescent="0.25">
      <c r="A4082" s="26">
        <v>46265</v>
      </c>
      <c r="B4082" s="27" t="s">
        <v>10691</v>
      </c>
      <c r="C4082" s="27" t="s">
        <v>4348</v>
      </c>
      <c r="D4082" s="27" t="s">
        <v>4351</v>
      </c>
      <c r="E4082" s="27" t="s">
        <v>22</v>
      </c>
      <c r="F4082" s="27" t="s">
        <v>23</v>
      </c>
      <c r="G4082" s="27"/>
      <c r="H4082" s="27" t="s">
        <v>24</v>
      </c>
      <c r="I4082" s="28">
        <v>3660000</v>
      </c>
      <c r="J4082" s="28">
        <v>21100000</v>
      </c>
      <c r="K4082" s="28">
        <v>24760000</v>
      </c>
      <c r="L4082" s="29">
        <v>1.77</v>
      </c>
      <c r="M4082" s="29">
        <f>IFERROR(_xlfn.XLOOKUP($B4082,'Ownership Metrics'!$A:$A,'Ownership Metrics'!$B:$B),"")</f>
        <v>5.0999999999999996</v>
      </c>
      <c r="N4082" s="28">
        <f>IFERROR(_xlfn.XLOOKUP($B4082,'Ownership Metrics'!$A:$A,'Ownership Metrics'!$C:$C),"")</f>
        <v>3206</v>
      </c>
      <c r="O4082" s="29">
        <f>IFERROR(_xlfn.XLOOKUP($B4082,'Ownership Metrics'!$A:$A,'Ownership Metrics'!$D:$D),"")</f>
        <v>52.67</v>
      </c>
      <c r="P4082" s="29">
        <f>IFERROR(_xlfn.XLOOKUP($B4082,'Ownership Metrics'!$A:$A,'Ownership Metrics'!$E:$E),"")</f>
        <v>75.989999999999995</v>
      </c>
      <c r="Q4082" s="30">
        <f>IFERROR(_xlfn.XLOOKUP($B4082,'Ownership Metrics'!$A:$A,'Ownership Metrics'!$F:$F),"")</f>
        <v>10</v>
      </c>
      <c r="R4082" s="30">
        <f>IFERROR(_xlfn.XLOOKUP($B4082,'Ownership Metrics'!$A:$A,'Ownership Metrics'!$G:$G),"")</f>
        <v>52</v>
      </c>
      <c r="S4082" s="27" t="str">
        <f>IFERROR(_xlfn.XLOOKUP($B4082,'Ownership Metrics'!$A:$A,'Ownership Metrics'!$H:$H),"")</f>
        <v>Mayoritas</v>
      </c>
      <c r="T4082" s="27" t="str">
        <f>IFERROR(_xlfn.XLOOKUP($B4082,'Ownership Metrics'!$A:$A,'Ownership Metrics'!$I:$I),"")</f>
        <v>Sedang</v>
      </c>
      <c r="U4082" s="27">
        <f>IF(COUNTIFS($B$2:$B4082,$B4082,$D$2:$D4082,$D4082)=1,1,0)</f>
        <v>1</v>
      </c>
      <c r="V4082" s="27">
        <f t="shared" si="190"/>
        <v>1.77</v>
      </c>
      <c r="W4082" s="27">
        <f t="shared" si="191"/>
        <v>9</v>
      </c>
      <c r="X4082" s="27">
        <f t="shared" si="189"/>
        <v>1.7699995918</v>
      </c>
    </row>
    <row r="4083" spans="1:24" x14ac:dyDescent="0.25">
      <c r="A4083" s="26">
        <v>46265</v>
      </c>
      <c r="B4083" s="27" t="s">
        <v>10691</v>
      </c>
      <c r="C4083" s="27" t="s">
        <v>4348</v>
      </c>
      <c r="D4083" s="27" t="s">
        <v>4352</v>
      </c>
      <c r="E4083" s="27" t="s">
        <v>22</v>
      </c>
      <c r="F4083" s="27" t="s">
        <v>23</v>
      </c>
      <c r="G4083" s="27"/>
      <c r="H4083" s="27" t="s">
        <v>24</v>
      </c>
      <c r="I4083" s="28">
        <v>55368000</v>
      </c>
      <c r="J4083" s="28">
        <v>0</v>
      </c>
      <c r="K4083" s="28">
        <v>55368000</v>
      </c>
      <c r="L4083" s="29">
        <v>3.95</v>
      </c>
      <c r="M4083" s="29">
        <f>IFERROR(_xlfn.XLOOKUP($B4083,'Ownership Metrics'!$A:$A,'Ownership Metrics'!$B:$B),"")</f>
        <v>5.0999999999999996</v>
      </c>
      <c r="N4083" s="28">
        <f>IFERROR(_xlfn.XLOOKUP($B4083,'Ownership Metrics'!$A:$A,'Ownership Metrics'!$C:$C),"")</f>
        <v>3206</v>
      </c>
      <c r="O4083" s="29">
        <f>IFERROR(_xlfn.XLOOKUP($B4083,'Ownership Metrics'!$A:$A,'Ownership Metrics'!$D:$D),"")</f>
        <v>52.67</v>
      </c>
      <c r="P4083" s="29">
        <f>IFERROR(_xlfn.XLOOKUP($B4083,'Ownership Metrics'!$A:$A,'Ownership Metrics'!$E:$E),"")</f>
        <v>75.989999999999995</v>
      </c>
      <c r="Q4083" s="30">
        <f>IFERROR(_xlfn.XLOOKUP($B4083,'Ownership Metrics'!$A:$A,'Ownership Metrics'!$F:$F),"")</f>
        <v>10</v>
      </c>
      <c r="R4083" s="30">
        <f>IFERROR(_xlfn.XLOOKUP($B4083,'Ownership Metrics'!$A:$A,'Ownership Metrics'!$G:$G),"")</f>
        <v>52</v>
      </c>
      <c r="S4083" s="27" t="str">
        <f>IFERROR(_xlfn.XLOOKUP($B4083,'Ownership Metrics'!$A:$A,'Ownership Metrics'!$H:$H),"")</f>
        <v>Mayoritas</v>
      </c>
      <c r="T4083" s="27" t="str">
        <f>IFERROR(_xlfn.XLOOKUP($B4083,'Ownership Metrics'!$A:$A,'Ownership Metrics'!$I:$I),"")</f>
        <v>Sedang</v>
      </c>
      <c r="U4083" s="27">
        <f>IF(COUNTIFS($B$2:$B4083,$B4083,$D$2:$D4083,$D4083)=1,1,0)</f>
        <v>1</v>
      </c>
      <c r="V4083" s="27">
        <f t="shared" si="190"/>
        <v>3.95</v>
      </c>
      <c r="W4083" s="27">
        <f t="shared" si="191"/>
        <v>4</v>
      </c>
      <c r="X4083" s="27">
        <f t="shared" si="189"/>
        <v>3.9499995917000001</v>
      </c>
    </row>
    <row r="4084" spans="1:24" x14ac:dyDescent="0.25">
      <c r="A4084" s="26">
        <v>46265</v>
      </c>
      <c r="B4084" s="27" t="s">
        <v>10691</v>
      </c>
      <c r="C4084" s="27" t="s">
        <v>4348</v>
      </c>
      <c r="D4084" s="27" t="s">
        <v>4353</v>
      </c>
      <c r="E4084" s="27" t="s">
        <v>22</v>
      </c>
      <c r="F4084" s="27" t="s">
        <v>23</v>
      </c>
      <c r="G4084" s="27"/>
      <c r="H4084" s="27" t="s">
        <v>24</v>
      </c>
      <c r="I4084" s="28">
        <v>32309000</v>
      </c>
      <c r="J4084" s="28">
        <v>0</v>
      </c>
      <c r="K4084" s="28">
        <v>32309000</v>
      </c>
      <c r="L4084" s="29">
        <v>2.2999999999999998</v>
      </c>
      <c r="M4084" s="29">
        <f>IFERROR(_xlfn.XLOOKUP($B4084,'Ownership Metrics'!$A:$A,'Ownership Metrics'!$B:$B),"")</f>
        <v>5.0999999999999996</v>
      </c>
      <c r="N4084" s="28">
        <f>IFERROR(_xlfn.XLOOKUP($B4084,'Ownership Metrics'!$A:$A,'Ownership Metrics'!$C:$C),"")</f>
        <v>3206</v>
      </c>
      <c r="O4084" s="29">
        <f>IFERROR(_xlfn.XLOOKUP($B4084,'Ownership Metrics'!$A:$A,'Ownership Metrics'!$D:$D),"")</f>
        <v>52.67</v>
      </c>
      <c r="P4084" s="29">
        <f>IFERROR(_xlfn.XLOOKUP($B4084,'Ownership Metrics'!$A:$A,'Ownership Metrics'!$E:$E),"")</f>
        <v>75.989999999999995</v>
      </c>
      <c r="Q4084" s="30">
        <f>IFERROR(_xlfn.XLOOKUP($B4084,'Ownership Metrics'!$A:$A,'Ownership Metrics'!$F:$F),"")</f>
        <v>10</v>
      </c>
      <c r="R4084" s="30">
        <f>IFERROR(_xlfn.XLOOKUP($B4084,'Ownership Metrics'!$A:$A,'Ownership Metrics'!$G:$G),"")</f>
        <v>52</v>
      </c>
      <c r="S4084" s="27" t="str">
        <f>IFERROR(_xlfn.XLOOKUP($B4084,'Ownership Metrics'!$A:$A,'Ownership Metrics'!$H:$H),"")</f>
        <v>Mayoritas</v>
      </c>
      <c r="T4084" s="27" t="str">
        <f>IFERROR(_xlfn.XLOOKUP($B4084,'Ownership Metrics'!$A:$A,'Ownership Metrics'!$I:$I),"")</f>
        <v>Sedang</v>
      </c>
      <c r="U4084" s="27">
        <f>IF(COUNTIFS($B$2:$B4084,$B4084,$D$2:$D4084,$D4084)=1,1,0)</f>
        <v>1</v>
      </c>
      <c r="V4084" s="27">
        <f t="shared" si="190"/>
        <v>2.2999999999999998</v>
      </c>
      <c r="W4084" s="27">
        <f t="shared" si="191"/>
        <v>8</v>
      </c>
      <c r="X4084" s="27">
        <f t="shared" si="189"/>
        <v>2.2999995915999998</v>
      </c>
    </row>
    <row r="4085" spans="1:24" x14ac:dyDescent="0.25">
      <c r="A4085" s="26">
        <v>46265</v>
      </c>
      <c r="B4085" s="27" t="s">
        <v>10691</v>
      </c>
      <c r="C4085" s="27" t="s">
        <v>4348</v>
      </c>
      <c r="D4085" s="27" t="s">
        <v>4354</v>
      </c>
      <c r="E4085" s="27" t="s">
        <v>22</v>
      </c>
      <c r="F4085" s="27" t="s">
        <v>23</v>
      </c>
      <c r="G4085" s="27"/>
      <c r="H4085" s="27" t="s">
        <v>24</v>
      </c>
      <c r="I4085" s="28">
        <v>53841700</v>
      </c>
      <c r="J4085" s="28">
        <v>0</v>
      </c>
      <c r="K4085" s="28">
        <v>53841700</v>
      </c>
      <c r="L4085" s="29">
        <v>3.84</v>
      </c>
      <c r="M4085" s="29">
        <f>IFERROR(_xlfn.XLOOKUP($B4085,'Ownership Metrics'!$A:$A,'Ownership Metrics'!$B:$B),"")</f>
        <v>5.0999999999999996</v>
      </c>
      <c r="N4085" s="28">
        <f>IFERROR(_xlfn.XLOOKUP($B4085,'Ownership Metrics'!$A:$A,'Ownership Metrics'!$C:$C),"")</f>
        <v>3206</v>
      </c>
      <c r="O4085" s="29">
        <f>IFERROR(_xlfn.XLOOKUP($B4085,'Ownership Metrics'!$A:$A,'Ownership Metrics'!$D:$D),"")</f>
        <v>52.67</v>
      </c>
      <c r="P4085" s="29">
        <f>IFERROR(_xlfn.XLOOKUP($B4085,'Ownership Metrics'!$A:$A,'Ownership Metrics'!$E:$E),"")</f>
        <v>75.989999999999995</v>
      </c>
      <c r="Q4085" s="30">
        <f>IFERROR(_xlfn.XLOOKUP($B4085,'Ownership Metrics'!$A:$A,'Ownership Metrics'!$F:$F),"")</f>
        <v>10</v>
      </c>
      <c r="R4085" s="30">
        <f>IFERROR(_xlfn.XLOOKUP($B4085,'Ownership Metrics'!$A:$A,'Ownership Metrics'!$G:$G),"")</f>
        <v>52</v>
      </c>
      <c r="S4085" s="27" t="str">
        <f>IFERROR(_xlfn.XLOOKUP($B4085,'Ownership Metrics'!$A:$A,'Ownership Metrics'!$H:$H),"")</f>
        <v>Mayoritas</v>
      </c>
      <c r="T4085" s="27" t="str">
        <f>IFERROR(_xlfn.XLOOKUP($B4085,'Ownership Metrics'!$A:$A,'Ownership Metrics'!$I:$I),"")</f>
        <v>Sedang</v>
      </c>
      <c r="U4085" s="27">
        <f>IF(COUNTIFS($B$2:$B4085,$B4085,$D$2:$D4085,$D4085)=1,1,0)</f>
        <v>1</v>
      </c>
      <c r="V4085" s="27">
        <f t="shared" si="190"/>
        <v>3.84</v>
      </c>
      <c r="W4085" s="27">
        <f t="shared" si="191"/>
        <v>5</v>
      </c>
      <c r="X4085" s="27">
        <f t="shared" si="189"/>
        <v>3.8399995914999998</v>
      </c>
    </row>
    <row r="4086" spans="1:24" x14ac:dyDescent="0.25">
      <c r="A4086" s="26">
        <v>46265</v>
      </c>
      <c r="B4086" s="27" t="s">
        <v>10691</v>
      </c>
      <c r="C4086" s="27" t="s">
        <v>4348</v>
      </c>
      <c r="D4086" s="27" t="s">
        <v>4255</v>
      </c>
      <c r="E4086" s="27" t="s">
        <v>22</v>
      </c>
      <c r="F4086" s="27" t="s">
        <v>23</v>
      </c>
      <c r="G4086" s="27"/>
      <c r="H4086" s="27" t="s">
        <v>24</v>
      </c>
      <c r="I4086" s="28">
        <v>36972700</v>
      </c>
      <c r="J4086" s="28">
        <v>0</v>
      </c>
      <c r="K4086" s="28">
        <v>36972700</v>
      </c>
      <c r="L4086" s="29">
        <v>2.64</v>
      </c>
      <c r="M4086" s="29">
        <f>IFERROR(_xlfn.XLOOKUP($B4086,'Ownership Metrics'!$A:$A,'Ownership Metrics'!$B:$B),"")</f>
        <v>5.0999999999999996</v>
      </c>
      <c r="N4086" s="28">
        <f>IFERROR(_xlfn.XLOOKUP($B4086,'Ownership Metrics'!$A:$A,'Ownership Metrics'!$C:$C),"")</f>
        <v>3206</v>
      </c>
      <c r="O4086" s="29">
        <f>IFERROR(_xlfn.XLOOKUP($B4086,'Ownership Metrics'!$A:$A,'Ownership Metrics'!$D:$D),"")</f>
        <v>52.67</v>
      </c>
      <c r="P4086" s="29">
        <f>IFERROR(_xlfn.XLOOKUP($B4086,'Ownership Metrics'!$A:$A,'Ownership Metrics'!$E:$E),"")</f>
        <v>75.989999999999995</v>
      </c>
      <c r="Q4086" s="30">
        <f>IFERROR(_xlfn.XLOOKUP($B4086,'Ownership Metrics'!$A:$A,'Ownership Metrics'!$F:$F),"")</f>
        <v>10</v>
      </c>
      <c r="R4086" s="30">
        <f>IFERROR(_xlfn.XLOOKUP($B4086,'Ownership Metrics'!$A:$A,'Ownership Metrics'!$G:$G),"")</f>
        <v>52</v>
      </c>
      <c r="S4086" s="27" t="str">
        <f>IFERROR(_xlfn.XLOOKUP($B4086,'Ownership Metrics'!$A:$A,'Ownership Metrics'!$H:$H),"")</f>
        <v>Mayoritas</v>
      </c>
      <c r="T4086" s="27" t="str">
        <f>IFERROR(_xlfn.XLOOKUP($B4086,'Ownership Metrics'!$A:$A,'Ownership Metrics'!$I:$I),"")</f>
        <v>Sedang</v>
      </c>
      <c r="U4086" s="27">
        <f>IF(COUNTIFS($B$2:$B4086,$B4086,$D$2:$D4086,$D4086)=1,1,0)</f>
        <v>1</v>
      </c>
      <c r="V4086" s="27">
        <f t="shared" si="190"/>
        <v>2.64</v>
      </c>
      <c r="W4086" s="27">
        <f t="shared" si="191"/>
        <v>7</v>
      </c>
      <c r="X4086" s="27">
        <f t="shared" si="189"/>
        <v>2.6399995914000001</v>
      </c>
    </row>
    <row r="4087" spans="1:24" x14ac:dyDescent="0.25">
      <c r="A4087" s="26">
        <v>46265</v>
      </c>
      <c r="B4087" s="27" t="s">
        <v>10691</v>
      </c>
      <c r="C4087" s="27" t="s">
        <v>4348</v>
      </c>
      <c r="D4087" s="27" t="s">
        <v>4256</v>
      </c>
      <c r="E4087" s="27" t="s">
        <v>22</v>
      </c>
      <c r="F4087" s="27" t="s">
        <v>23</v>
      </c>
      <c r="G4087" s="27"/>
      <c r="H4087" s="27" t="s">
        <v>24</v>
      </c>
      <c r="I4087" s="28">
        <v>44562700</v>
      </c>
      <c r="J4087" s="28">
        <v>0</v>
      </c>
      <c r="K4087" s="28">
        <v>44562700</v>
      </c>
      <c r="L4087" s="29">
        <v>3.18</v>
      </c>
      <c r="M4087" s="29">
        <f>IFERROR(_xlfn.XLOOKUP($B4087,'Ownership Metrics'!$A:$A,'Ownership Metrics'!$B:$B),"")</f>
        <v>5.0999999999999996</v>
      </c>
      <c r="N4087" s="28">
        <f>IFERROR(_xlfn.XLOOKUP($B4087,'Ownership Metrics'!$A:$A,'Ownership Metrics'!$C:$C),"")</f>
        <v>3206</v>
      </c>
      <c r="O4087" s="29">
        <f>IFERROR(_xlfn.XLOOKUP($B4087,'Ownership Metrics'!$A:$A,'Ownership Metrics'!$D:$D),"")</f>
        <v>52.67</v>
      </c>
      <c r="P4087" s="29">
        <f>IFERROR(_xlfn.XLOOKUP($B4087,'Ownership Metrics'!$A:$A,'Ownership Metrics'!$E:$E),"")</f>
        <v>75.989999999999995</v>
      </c>
      <c r="Q4087" s="30">
        <f>IFERROR(_xlfn.XLOOKUP($B4087,'Ownership Metrics'!$A:$A,'Ownership Metrics'!$F:$F),"")</f>
        <v>10</v>
      </c>
      <c r="R4087" s="30">
        <f>IFERROR(_xlfn.XLOOKUP($B4087,'Ownership Metrics'!$A:$A,'Ownership Metrics'!$G:$G),"")</f>
        <v>52</v>
      </c>
      <c r="S4087" s="27" t="str">
        <f>IFERROR(_xlfn.XLOOKUP($B4087,'Ownership Metrics'!$A:$A,'Ownership Metrics'!$H:$H),"")</f>
        <v>Mayoritas</v>
      </c>
      <c r="T4087" s="27" t="str">
        <f>IFERROR(_xlfn.XLOOKUP($B4087,'Ownership Metrics'!$A:$A,'Ownership Metrics'!$I:$I),"")</f>
        <v>Sedang</v>
      </c>
      <c r="U4087" s="27">
        <f>IF(COUNTIFS($B$2:$B4087,$B4087,$D$2:$D4087,$D4087)=1,1,0)</f>
        <v>1</v>
      </c>
      <c r="V4087" s="27">
        <f t="shared" si="190"/>
        <v>3.18</v>
      </c>
      <c r="W4087" s="27">
        <f t="shared" si="191"/>
        <v>6</v>
      </c>
      <c r="X4087" s="27">
        <f t="shared" si="189"/>
        <v>3.1799995913000001</v>
      </c>
    </row>
    <row r="4088" spans="1:24" x14ac:dyDescent="0.25">
      <c r="A4088" s="26">
        <v>46265</v>
      </c>
      <c r="B4088" s="27" t="s">
        <v>10691</v>
      </c>
      <c r="C4088" s="27" t="s">
        <v>4348</v>
      </c>
      <c r="D4088" s="27" t="s">
        <v>4355</v>
      </c>
      <c r="E4088" s="27" t="s">
        <v>22</v>
      </c>
      <c r="F4088" s="27" t="s">
        <v>32</v>
      </c>
      <c r="G4088" s="27"/>
      <c r="H4088" s="27" t="s">
        <v>64</v>
      </c>
      <c r="I4088" s="28">
        <v>17300000</v>
      </c>
      <c r="J4088" s="28">
        <v>0</v>
      </c>
      <c r="K4088" s="28">
        <v>17300000</v>
      </c>
      <c r="L4088" s="29">
        <v>1.23</v>
      </c>
      <c r="M4088" s="29">
        <f>IFERROR(_xlfn.XLOOKUP($B4088,'Ownership Metrics'!$A:$A,'Ownership Metrics'!$B:$B),"")</f>
        <v>5.0999999999999996</v>
      </c>
      <c r="N4088" s="28">
        <f>IFERROR(_xlfn.XLOOKUP($B4088,'Ownership Metrics'!$A:$A,'Ownership Metrics'!$C:$C),"")</f>
        <v>3206</v>
      </c>
      <c r="O4088" s="29">
        <f>IFERROR(_xlfn.XLOOKUP($B4088,'Ownership Metrics'!$A:$A,'Ownership Metrics'!$D:$D),"")</f>
        <v>52.67</v>
      </c>
      <c r="P4088" s="29">
        <f>IFERROR(_xlfn.XLOOKUP($B4088,'Ownership Metrics'!$A:$A,'Ownership Metrics'!$E:$E),"")</f>
        <v>75.989999999999995</v>
      </c>
      <c r="Q4088" s="30">
        <f>IFERROR(_xlfn.XLOOKUP($B4088,'Ownership Metrics'!$A:$A,'Ownership Metrics'!$F:$F),"")</f>
        <v>10</v>
      </c>
      <c r="R4088" s="30">
        <f>IFERROR(_xlfn.XLOOKUP($B4088,'Ownership Metrics'!$A:$A,'Ownership Metrics'!$G:$G),"")</f>
        <v>52</v>
      </c>
      <c r="S4088" s="27" t="str">
        <f>IFERROR(_xlfn.XLOOKUP($B4088,'Ownership Metrics'!$A:$A,'Ownership Metrics'!$H:$H),"")</f>
        <v>Mayoritas</v>
      </c>
      <c r="T4088" s="27" t="str">
        <f>IFERROR(_xlfn.XLOOKUP($B4088,'Ownership Metrics'!$A:$A,'Ownership Metrics'!$I:$I),"")</f>
        <v>Sedang</v>
      </c>
      <c r="U4088" s="27">
        <f>IF(COUNTIFS($B$2:$B4088,$B4088,$D$2:$D4088,$D4088)=1,1,0)</f>
        <v>1</v>
      </c>
      <c r="V4088" s="27">
        <f t="shared" si="190"/>
        <v>1.23</v>
      </c>
      <c r="W4088" s="27">
        <f t="shared" si="191"/>
        <v>10</v>
      </c>
      <c r="X4088" s="27">
        <f t="shared" si="189"/>
        <v>1.2299995911999999</v>
      </c>
    </row>
    <row r="4089" spans="1:24" x14ac:dyDescent="0.25">
      <c r="A4089" s="26">
        <v>46265</v>
      </c>
      <c r="B4089" s="27" t="s">
        <v>10691</v>
      </c>
      <c r="C4089" s="27" t="s">
        <v>4348</v>
      </c>
      <c r="D4089" s="27" t="s">
        <v>147</v>
      </c>
      <c r="E4089" s="27" t="s">
        <v>67</v>
      </c>
      <c r="F4089" s="27" t="s">
        <v>32</v>
      </c>
      <c r="G4089" s="27"/>
      <c r="H4089" s="27" t="s">
        <v>64</v>
      </c>
      <c r="I4089" s="28">
        <v>63250000</v>
      </c>
      <c r="J4089" s="28">
        <v>0</v>
      </c>
      <c r="K4089" s="28">
        <v>63250000</v>
      </c>
      <c r="L4089" s="29">
        <v>4.51</v>
      </c>
      <c r="M4089" s="29">
        <f>IFERROR(_xlfn.XLOOKUP($B4089,'Ownership Metrics'!$A:$A,'Ownership Metrics'!$B:$B),"")</f>
        <v>5.0999999999999996</v>
      </c>
      <c r="N4089" s="28">
        <f>IFERROR(_xlfn.XLOOKUP($B4089,'Ownership Metrics'!$A:$A,'Ownership Metrics'!$C:$C),"")</f>
        <v>3206</v>
      </c>
      <c r="O4089" s="29">
        <f>IFERROR(_xlfn.XLOOKUP($B4089,'Ownership Metrics'!$A:$A,'Ownership Metrics'!$D:$D),"")</f>
        <v>52.67</v>
      </c>
      <c r="P4089" s="29">
        <f>IFERROR(_xlfn.XLOOKUP($B4089,'Ownership Metrics'!$A:$A,'Ownership Metrics'!$E:$E),"")</f>
        <v>75.989999999999995</v>
      </c>
      <c r="Q4089" s="30">
        <f>IFERROR(_xlfn.XLOOKUP($B4089,'Ownership Metrics'!$A:$A,'Ownership Metrics'!$F:$F),"")</f>
        <v>10</v>
      </c>
      <c r="R4089" s="30">
        <f>IFERROR(_xlfn.XLOOKUP($B4089,'Ownership Metrics'!$A:$A,'Ownership Metrics'!$G:$G),"")</f>
        <v>52</v>
      </c>
      <c r="S4089" s="27" t="str">
        <f>IFERROR(_xlfn.XLOOKUP($B4089,'Ownership Metrics'!$A:$A,'Ownership Metrics'!$H:$H),"")</f>
        <v>Mayoritas</v>
      </c>
      <c r="T4089" s="27" t="str">
        <f>IFERROR(_xlfn.XLOOKUP($B4089,'Ownership Metrics'!$A:$A,'Ownership Metrics'!$I:$I),"")</f>
        <v>Sedang</v>
      </c>
      <c r="U4089" s="27">
        <f>IF(COUNTIFS($B$2:$B4089,$B4089,$D$2:$D4089,$D4089)=1,1,0)</f>
        <v>1</v>
      </c>
      <c r="V4089" s="27">
        <f t="shared" si="190"/>
        <v>4.51</v>
      </c>
      <c r="W4089" s="27">
        <f t="shared" si="191"/>
        <v>3</v>
      </c>
      <c r="X4089" s="27">
        <f t="shared" si="189"/>
        <v>4.5099995910999997</v>
      </c>
    </row>
    <row r="4090" spans="1:24" x14ac:dyDescent="0.25">
      <c r="A4090" s="26">
        <v>46265</v>
      </c>
      <c r="B4090" s="27" t="s">
        <v>10692</v>
      </c>
      <c r="C4090" s="27" t="s">
        <v>4357</v>
      </c>
      <c r="D4090" s="27" t="s">
        <v>4358</v>
      </c>
      <c r="E4090" s="27" t="s">
        <v>83</v>
      </c>
      <c r="F4090" s="27" t="s">
        <v>23</v>
      </c>
      <c r="G4090" s="27"/>
      <c r="H4090" s="27" t="s">
        <v>24</v>
      </c>
      <c r="I4090" s="28">
        <v>633343000</v>
      </c>
      <c r="J4090" s="28">
        <v>0</v>
      </c>
      <c r="K4090" s="28">
        <v>633343000</v>
      </c>
      <c r="L4090" s="29">
        <v>6.59</v>
      </c>
      <c r="M4090" s="29">
        <f>IFERROR(_xlfn.XLOOKUP($B4090,'Ownership Metrics'!$A:$A,'Ownership Metrics'!$B:$B),"")</f>
        <v>15.45</v>
      </c>
      <c r="N4090" s="28">
        <f>IFERROR(_xlfn.XLOOKUP($B4090,'Ownership Metrics'!$A:$A,'Ownership Metrics'!$C:$C),"")</f>
        <v>1446</v>
      </c>
      <c r="O4090" s="29">
        <f>IFERROR(_xlfn.XLOOKUP($B4090,'Ownership Metrics'!$A:$A,'Ownership Metrics'!$D:$D),"")</f>
        <v>30.85</v>
      </c>
      <c r="P4090" s="29">
        <f>IFERROR(_xlfn.XLOOKUP($B4090,'Ownership Metrics'!$A:$A,'Ownership Metrics'!$E:$E),"")</f>
        <v>58.15</v>
      </c>
      <c r="Q4090" s="30">
        <f>IFERROR(_xlfn.XLOOKUP($B4090,'Ownership Metrics'!$A:$A,'Ownership Metrics'!$F:$F),"")</f>
        <v>14</v>
      </c>
      <c r="R4090" s="30">
        <f>IFERROR(_xlfn.XLOOKUP($B4090,'Ownership Metrics'!$A:$A,'Ownership Metrics'!$G:$G),"")</f>
        <v>33</v>
      </c>
      <c r="S4090" s="27" t="str">
        <f>IFERROR(_xlfn.XLOOKUP($B4090,'Ownership Metrics'!$A:$A,'Ownership Metrics'!$H:$H),"")</f>
        <v>Moderat</v>
      </c>
      <c r="T4090" s="27" t="str">
        <f>IFERROR(_xlfn.XLOOKUP($B4090,'Ownership Metrics'!$A:$A,'Ownership Metrics'!$I:$I),"")</f>
        <v>Sedang</v>
      </c>
      <c r="U4090" s="27">
        <f>IF(COUNTIFS($B$2:$B4090,$B4090,$D$2:$D4090,$D4090)=1,1,0)</f>
        <v>1</v>
      </c>
      <c r="V4090" s="27">
        <f t="shared" si="190"/>
        <v>6.59</v>
      </c>
      <c r="W4090" s="27">
        <f t="shared" si="191"/>
        <v>4</v>
      </c>
      <c r="X4090" s="27">
        <f t="shared" si="189"/>
        <v>6.5899995909999998</v>
      </c>
    </row>
    <row r="4091" spans="1:24" x14ac:dyDescent="0.25">
      <c r="A4091" s="26">
        <v>46265</v>
      </c>
      <c r="B4091" s="27" t="s">
        <v>10692</v>
      </c>
      <c r="C4091" s="27" t="s">
        <v>4357</v>
      </c>
      <c r="D4091" s="27" t="s">
        <v>4359</v>
      </c>
      <c r="E4091" s="27" t="s">
        <v>22</v>
      </c>
      <c r="F4091" s="27" t="s">
        <v>23</v>
      </c>
      <c r="G4091" s="27"/>
      <c r="H4091" s="27" t="s">
        <v>24</v>
      </c>
      <c r="I4091" s="28">
        <v>2964750000</v>
      </c>
      <c r="J4091" s="28">
        <v>0</v>
      </c>
      <c r="K4091" s="28">
        <v>2964750000</v>
      </c>
      <c r="L4091" s="29">
        <v>30.85</v>
      </c>
      <c r="M4091" s="29">
        <f>IFERROR(_xlfn.XLOOKUP($B4091,'Ownership Metrics'!$A:$A,'Ownership Metrics'!$B:$B),"")</f>
        <v>15.45</v>
      </c>
      <c r="N4091" s="28">
        <f>IFERROR(_xlfn.XLOOKUP($B4091,'Ownership Metrics'!$A:$A,'Ownership Metrics'!$C:$C),"")</f>
        <v>1446</v>
      </c>
      <c r="O4091" s="29">
        <f>IFERROR(_xlfn.XLOOKUP($B4091,'Ownership Metrics'!$A:$A,'Ownership Metrics'!$D:$D),"")</f>
        <v>30.85</v>
      </c>
      <c r="P4091" s="29">
        <f>IFERROR(_xlfn.XLOOKUP($B4091,'Ownership Metrics'!$A:$A,'Ownership Metrics'!$E:$E),"")</f>
        <v>58.15</v>
      </c>
      <c r="Q4091" s="30">
        <f>IFERROR(_xlfn.XLOOKUP($B4091,'Ownership Metrics'!$A:$A,'Ownership Metrics'!$F:$F),"")</f>
        <v>14</v>
      </c>
      <c r="R4091" s="30">
        <f>IFERROR(_xlfn.XLOOKUP($B4091,'Ownership Metrics'!$A:$A,'Ownership Metrics'!$G:$G),"")</f>
        <v>33</v>
      </c>
      <c r="S4091" s="27" t="str">
        <f>IFERROR(_xlfn.XLOOKUP($B4091,'Ownership Metrics'!$A:$A,'Ownership Metrics'!$H:$H),"")</f>
        <v>Moderat</v>
      </c>
      <c r="T4091" s="27" t="str">
        <f>IFERROR(_xlfn.XLOOKUP($B4091,'Ownership Metrics'!$A:$A,'Ownership Metrics'!$I:$I),"")</f>
        <v>Sedang</v>
      </c>
      <c r="U4091" s="27">
        <f>IF(COUNTIFS($B$2:$B4091,$B4091,$D$2:$D4091,$D4091)=1,1,0)</f>
        <v>1</v>
      </c>
      <c r="V4091" s="27">
        <f t="shared" si="190"/>
        <v>30.85</v>
      </c>
      <c r="W4091" s="27">
        <f t="shared" si="191"/>
        <v>1</v>
      </c>
      <c r="X4091" s="27">
        <f t="shared" si="189"/>
        <v>30.849999590900001</v>
      </c>
    </row>
    <row r="4092" spans="1:24" x14ac:dyDescent="0.25">
      <c r="A4092" s="26">
        <v>46265</v>
      </c>
      <c r="B4092" s="27" t="s">
        <v>10692</v>
      </c>
      <c r="C4092" s="27" t="s">
        <v>4357</v>
      </c>
      <c r="D4092" s="27" t="s">
        <v>4360</v>
      </c>
      <c r="E4092" s="27" t="s">
        <v>22</v>
      </c>
      <c r="F4092" s="27" t="s">
        <v>23</v>
      </c>
      <c r="G4092" s="27"/>
      <c r="H4092" s="27" t="s">
        <v>24</v>
      </c>
      <c r="I4092" s="28">
        <v>250000000</v>
      </c>
      <c r="J4092" s="28">
        <v>0</v>
      </c>
      <c r="K4092" s="28">
        <v>250000000</v>
      </c>
      <c r="L4092" s="29">
        <v>2.6</v>
      </c>
      <c r="M4092" s="29">
        <f>IFERROR(_xlfn.XLOOKUP($B4092,'Ownership Metrics'!$A:$A,'Ownership Metrics'!$B:$B),"")</f>
        <v>15.45</v>
      </c>
      <c r="N4092" s="28">
        <f>IFERROR(_xlfn.XLOOKUP($B4092,'Ownership Metrics'!$A:$A,'Ownership Metrics'!$C:$C),"")</f>
        <v>1446</v>
      </c>
      <c r="O4092" s="29">
        <f>IFERROR(_xlfn.XLOOKUP($B4092,'Ownership Metrics'!$A:$A,'Ownership Metrics'!$D:$D),"")</f>
        <v>30.85</v>
      </c>
      <c r="P4092" s="29">
        <f>IFERROR(_xlfn.XLOOKUP($B4092,'Ownership Metrics'!$A:$A,'Ownership Metrics'!$E:$E),"")</f>
        <v>58.15</v>
      </c>
      <c r="Q4092" s="30">
        <f>IFERROR(_xlfn.XLOOKUP($B4092,'Ownership Metrics'!$A:$A,'Ownership Metrics'!$F:$F),"")</f>
        <v>14</v>
      </c>
      <c r="R4092" s="30">
        <f>IFERROR(_xlfn.XLOOKUP($B4092,'Ownership Metrics'!$A:$A,'Ownership Metrics'!$G:$G),"")</f>
        <v>33</v>
      </c>
      <c r="S4092" s="27" t="str">
        <f>IFERROR(_xlfn.XLOOKUP($B4092,'Ownership Metrics'!$A:$A,'Ownership Metrics'!$H:$H),"")</f>
        <v>Moderat</v>
      </c>
      <c r="T4092" s="27" t="str">
        <f>IFERROR(_xlfn.XLOOKUP($B4092,'Ownership Metrics'!$A:$A,'Ownership Metrics'!$I:$I),"")</f>
        <v>Sedang</v>
      </c>
      <c r="U4092" s="27">
        <f>IF(COUNTIFS($B$2:$B4092,$B4092,$D$2:$D4092,$D4092)=1,1,0)</f>
        <v>1</v>
      </c>
      <c r="V4092" s="27">
        <f t="shared" si="190"/>
        <v>2.6</v>
      </c>
      <c r="W4092" s="27">
        <f t="shared" si="191"/>
        <v>7</v>
      </c>
      <c r="X4092" s="27">
        <f t="shared" si="189"/>
        <v>2.5999995908</v>
      </c>
    </row>
    <row r="4093" spans="1:24" x14ac:dyDescent="0.25">
      <c r="A4093" s="26">
        <v>46265</v>
      </c>
      <c r="B4093" s="27" t="s">
        <v>10692</v>
      </c>
      <c r="C4093" s="27" t="s">
        <v>4357</v>
      </c>
      <c r="D4093" s="27" t="s">
        <v>4361</v>
      </c>
      <c r="E4093" s="27" t="s">
        <v>51</v>
      </c>
      <c r="F4093" s="27" t="s">
        <v>23</v>
      </c>
      <c r="G4093" s="27"/>
      <c r="H4093" s="27" t="s">
        <v>24</v>
      </c>
      <c r="I4093" s="28">
        <v>921555420</v>
      </c>
      <c r="J4093" s="28">
        <v>0</v>
      </c>
      <c r="K4093" s="28">
        <v>921555420</v>
      </c>
      <c r="L4093" s="29">
        <v>9.59</v>
      </c>
      <c r="M4093" s="29">
        <f>IFERROR(_xlfn.XLOOKUP($B4093,'Ownership Metrics'!$A:$A,'Ownership Metrics'!$B:$B),"")</f>
        <v>15.45</v>
      </c>
      <c r="N4093" s="28">
        <f>IFERROR(_xlfn.XLOOKUP($B4093,'Ownership Metrics'!$A:$A,'Ownership Metrics'!$C:$C),"")</f>
        <v>1446</v>
      </c>
      <c r="O4093" s="29">
        <f>IFERROR(_xlfn.XLOOKUP($B4093,'Ownership Metrics'!$A:$A,'Ownership Metrics'!$D:$D),"")</f>
        <v>30.85</v>
      </c>
      <c r="P4093" s="29">
        <f>IFERROR(_xlfn.XLOOKUP($B4093,'Ownership Metrics'!$A:$A,'Ownership Metrics'!$E:$E),"")</f>
        <v>58.15</v>
      </c>
      <c r="Q4093" s="30">
        <f>IFERROR(_xlfn.XLOOKUP($B4093,'Ownership Metrics'!$A:$A,'Ownership Metrics'!$F:$F),"")</f>
        <v>14</v>
      </c>
      <c r="R4093" s="30">
        <f>IFERROR(_xlfn.XLOOKUP($B4093,'Ownership Metrics'!$A:$A,'Ownership Metrics'!$G:$G),"")</f>
        <v>33</v>
      </c>
      <c r="S4093" s="27" t="str">
        <f>IFERROR(_xlfn.XLOOKUP($B4093,'Ownership Metrics'!$A:$A,'Ownership Metrics'!$H:$H),"")</f>
        <v>Moderat</v>
      </c>
      <c r="T4093" s="27" t="str">
        <f>IFERROR(_xlfn.XLOOKUP($B4093,'Ownership Metrics'!$A:$A,'Ownership Metrics'!$I:$I),"")</f>
        <v>Sedang</v>
      </c>
      <c r="U4093" s="27">
        <f>IF(COUNTIFS($B$2:$B4093,$B4093,$D$2:$D4093,$D4093)=1,1,0)</f>
        <v>1</v>
      </c>
      <c r="V4093" s="27">
        <f t="shared" si="190"/>
        <v>9.59</v>
      </c>
      <c r="W4093" s="27">
        <f t="shared" si="191"/>
        <v>3</v>
      </c>
      <c r="X4093" s="27">
        <f t="shared" si="189"/>
        <v>9.5899995906999997</v>
      </c>
    </row>
    <row r="4094" spans="1:24" x14ac:dyDescent="0.25">
      <c r="A4094" s="26">
        <v>46265</v>
      </c>
      <c r="B4094" s="27" t="s">
        <v>10692</v>
      </c>
      <c r="C4094" s="27" t="s">
        <v>4357</v>
      </c>
      <c r="D4094" s="27" t="s">
        <v>4362</v>
      </c>
      <c r="E4094" s="27" t="s">
        <v>22</v>
      </c>
      <c r="F4094" s="27" t="s">
        <v>23</v>
      </c>
      <c r="G4094" s="27"/>
      <c r="H4094" s="27" t="s">
        <v>24</v>
      </c>
      <c r="I4094" s="28">
        <v>1702285700</v>
      </c>
      <c r="J4094" s="28">
        <v>0</v>
      </c>
      <c r="K4094" s="28">
        <v>1702285700</v>
      </c>
      <c r="L4094" s="29">
        <v>17.71</v>
      </c>
      <c r="M4094" s="29">
        <f>IFERROR(_xlfn.XLOOKUP($B4094,'Ownership Metrics'!$A:$A,'Ownership Metrics'!$B:$B),"")</f>
        <v>15.45</v>
      </c>
      <c r="N4094" s="28">
        <f>IFERROR(_xlfn.XLOOKUP($B4094,'Ownership Metrics'!$A:$A,'Ownership Metrics'!$C:$C),"")</f>
        <v>1446</v>
      </c>
      <c r="O4094" s="29">
        <f>IFERROR(_xlfn.XLOOKUP($B4094,'Ownership Metrics'!$A:$A,'Ownership Metrics'!$D:$D),"")</f>
        <v>30.85</v>
      </c>
      <c r="P4094" s="29">
        <f>IFERROR(_xlfn.XLOOKUP($B4094,'Ownership Metrics'!$A:$A,'Ownership Metrics'!$E:$E),"")</f>
        <v>58.15</v>
      </c>
      <c r="Q4094" s="30">
        <f>IFERROR(_xlfn.XLOOKUP($B4094,'Ownership Metrics'!$A:$A,'Ownership Metrics'!$F:$F),"")</f>
        <v>14</v>
      </c>
      <c r="R4094" s="30">
        <f>IFERROR(_xlfn.XLOOKUP($B4094,'Ownership Metrics'!$A:$A,'Ownership Metrics'!$G:$G),"")</f>
        <v>33</v>
      </c>
      <c r="S4094" s="27" t="str">
        <f>IFERROR(_xlfn.XLOOKUP($B4094,'Ownership Metrics'!$A:$A,'Ownership Metrics'!$H:$H),"")</f>
        <v>Moderat</v>
      </c>
      <c r="T4094" s="27" t="str">
        <f>IFERROR(_xlfn.XLOOKUP($B4094,'Ownership Metrics'!$A:$A,'Ownership Metrics'!$I:$I),"")</f>
        <v>Sedang</v>
      </c>
      <c r="U4094" s="27">
        <f>IF(COUNTIFS($B$2:$B4094,$B4094,$D$2:$D4094,$D4094)=1,1,0)</f>
        <v>1</v>
      </c>
      <c r="V4094" s="27">
        <f t="shared" si="190"/>
        <v>17.71</v>
      </c>
      <c r="W4094" s="27">
        <f t="shared" si="191"/>
        <v>2</v>
      </c>
      <c r="X4094" s="27">
        <f t="shared" si="189"/>
        <v>17.709999590600003</v>
      </c>
    </row>
    <row r="4095" spans="1:24" x14ac:dyDescent="0.25">
      <c r="A4095" s="26">
        <v>46265</v>
      </c>
      <c r="B4095" s="27" t="s">
        <v>10692</v>
      </c>
      <c r="C4095" s="27" t="s">
        <v>4357</v>
      </c>
      <c r="D4095" s="27" t="s">
        <v>4363</v>
      </c>
      <c r="E4095" s="27" t="s">
        <v>35</v>
      </c>
      <c r="F4095" s="27" t="s">
        <v>23</v>
      </c>
      <c r="G4095" s="27" t="s">
        <v>36</v>
      </c>
      <c r="H4095" s="27" t="s">
        <v>24</v>
      </c>
      <c r="I4095" s="28">
        <v>181998000</v>
      </c>
      <c r="J4095" s="28">
        <v>0</v>
      </c>
      <c r="K4095" s="28">
        <v>181998000</v>
      </c>
      <c r="L4095" s="29">
        <v>1.89</v>
      </c>
      <c r="M4095" s="29">
        <f>IFERROR(_xlfn.XLOOKUP($B4095,'Ownership Metrics'!$A:$A,'Ownership Metrics'!$B:$B),"")</f>
        <v>15.45</v>
      </c>
      <c r="N4095" s="28">
        <f>IFERROR(_xlfn.XLOOKUP($B4095,'Ownership Metrics'!$A:$A,'Ownership Metrics'!$C:$C),"")</f>
        <v>1446</v>
      </c>
      <c r="O4095" s="29">
        <f>IFERROR(_xlfn.XLOOKUP($B4095,'Ownership Metrics'!$A:$A,'Ownership Metrics'!$D:$D),"")</f>
        <v>30.85</v>
      </c>
      <c r="P4095" s="29">
        <f>IFERROR(_xlfn.XLOOKUP($B4095,'Ownership Metrics'!$A:$A,'Ownership Metrics'!$E:$E),"")</f>
        <v>58.15</v>
      </c>
      <c r="Q4095" s="30">
        <f>IFERROR(_xlfn.XLOOKUP($B4095,'Ownership Metrics'!$A:$A,'Ownership Metrics'!$F:$F),"")</f>
        <v>14</v>
      </c>
      <c r="R4095" s="30">
        <f>IFERROR(_xlfn.XLOOKUP($B4095,'Ownership Metrics'!$A:$A,'Ownership Metrics'!$G:$G),"")</f>
        <v>33</v>
      </c>
      <c r="S4095" s="27" t="str">
        <f>IFERROR(_xlfn.XLOOKUP($B4095,'Ownership Metrics'!$A:$A,'Ownership Metrics'!$H:$H),"")</f>
        <v>Moderat</v>
      </c>
      <c r="T4095" s="27" t="str">
        <f>IFERROR(_xlfn.XLOOKUP($B4095,'Ownership Metrics'!$A:$A,'Ownership Metrics'!$I:$I),"")</f>
        <v>Sedang</v>
      </c>
      <c r="U4095" s="27">
        <f>IF(COUNTIFS($B$2:$B4095,$B4095,$D$2:$D4095,$D4095)=1,1,0)</f>
        <v>1</v>
      </c>
      <c r="V4095" s="27">
        <f t="shared" si="190"/>
        <v>1.89</v>
      </c>
      <c r="W4095" s="27">
        <f t="shared" si="191"/>
        <v>8</v>
      </c>
      <c r="X4095" s="27">
        <f t="shared" si="189"/>
        <v>1.8899995905</v>
      </c>
    </row>
    <row r="4096" spans="1:24" x14ac:dyDescent="0.25">
      <c r="A4096" s="26">
        <v>46265</v>
      </c>
      <c r="B4096" s="27" t="s">
        <v>10692</v>
      </c>
      <c r="C4096" s="27" t="s">
        <v>4357</v>
      </c>
      <c r="D4096" s="27" t="s">
        <v>4364</v>
      </c>
      <c r="E4096" s="27" t="s">
        <v>35</v>
      </c>
      <c r="F4096" s="27" t="s">
        <v>23</v>
      </c>
      <c r="G4096" s="27" t="s">
        <v>36</v>
      </c>
      <c r="H4096" s="27" t="s">
        <v>24</v>
      </c>
      <c r="I4096" s="28">
        <v>158657360</v>
      </c>
      <c r="J4096" s="28">
        <v>0</v>
      </c>
      <c r="K4096" s="28">
        <v>158657360</v>
      </c>
      <c r="L4096" s="29">
        <v>1.65</v>
      </c>
      <c r="M4096" s="29">
        <f>IFERROR(_xlfn.XLOOKUP($B4096,'Ownership Metrics'!$A:$A,'Ownership Metrics'!$B:$B),"")</f>
        <v>15.45</v>
      </c>
      <c r="N4096" s="28">
        <f>IFERROR(_xlfn.XLOOKUP($B4096,'Ownership Metrics'!$A:$A,'Ownership Metrics'!$C:$C),"")</f>
        <v>1446</v>
      </c>
      <c r="O4096" s="29">
        <f>IFERROR(_xlfn.XLOOKUP($B4096,'Ownership Metrics'!$A:$A,'Ownership Metrics'!$D:$D),"")</f>
        <v>30.85</v>
      </c>
      <c r="P4096" s="29">
        <f>IFERROR(_xlfn.XLOOKUP($B4096,'Ownership Metrics'!$A:$A,'Ownership Metrics'!$E:$E),"")</f>
        <v>58.15</v>
      </c>
      <c r="Q4096" s="30">
        <f>IFERROR(_xlfn.XLOOKUP($B4096,'Ownership Metrics'!$A:$A,'Ownership Metrics'!$F:$F),"")</f>
        <v>14</v>
      </c>
      <c r="R4096" s="30">
        <f>IFERROR(_xlfn.XLOOKUP($B4096,'Ownership Metrics'!$A:$A,'Ownership Metrics'!$G:$G),"")</f>
        <v>33</v>
      </c>
      <c r="S4096" s="27" t="str">
        <f>IFERROR(_xlfn.XLOOKUP($B4096,'Ownership Metrics'!$A:$A,'Ownership Metrics'!$H:$H),"")</f>
        <v>Moderat</v>
      </c>
      <c r="T4096" s="27" t="str">
        <f>IFERROR(_xlfn.XLOOKUP($B4096,'Ownership Metrics'!$A:$A,'Ownership Metrics'!$I:$I),"")</f>
        <v>Sedang</v>
      </c>
      <c r="U4096" s="27">
        <f>IF(COUNTIFS($B$2:$B4096,$B4096,$D$2:$D4096,$D4096)=1,1,0)</f>
        <v>1</v>
      </c>
      <c r="V4096" s="27">
        <f t="shared" si="190"/>
        <v>1.65</v>
      </c>
      <c r="W4096" s="27">
        <f t="shared" si="191"/>
        <v>9</v>
      </c>
      <c r="X4096" s="27">
        <f t="shared" si="189"/>
        <v>1.6499995904</v>
      </c>
    </row>
    <row r="4097" spans="1:24" x14ac:dyDescent="0.25">
      <c r="A4097" s="26">
        <v>46265</v>
      </c>
      <c r="B4097" s="27" t="s">
        <v>10692</v>
      </c>
      <c r="C4097" s="27" t="s">
        <v>4357</v>
      </c>
      <c r="D4097" s="27" t="s">
        <v>4365</v>
      </c>
      <c r="E4097" s="27" t="s">
        <v>35</v>
      </c>
      <c r="F4097" s="27" t="s">
        <v>23</v>
      </c>
      <c r="G4097" s="27" t="s">
        <v>36</v>
      </c>
      <c r="H4097" s="27" t="s">
        <v>24</v>
      </c>
      <c r="I4097" s="28">
        <v>261160000</v>
      </c>
      <c r="J4097" s="28">
        <v>0</v>
      </c>
      <c r="K4097" s="28">
        <v>261160000</v>
      </c>
      <c r="L4097" s="29">
        <v>2.72</v>
      </c>
      <c r="M4097" s="29">
        <f>IFERROR(_xlfn.XLOOKUP($B4097,'Ownership Metrics'!$A:$A,'Ownership Metrics'!$B:$B),"")</f>
        <v>15.45</v>
      </c>
      <c r="N4097" s="28">
        <f>IFERROR(_xlfn.XLOOKUP($B4097,'Ownership Metrics'!$A:$A,'Ownership Metrics'!$C:$C),"")</f>
        <v>1446</v>
      </c>
      <c r="O4097" s="29">
        <f>IFERROR(_xlfn.XLOOKUP($B4097,'Ownership Metrics'!$A:$A,'Ownership Metrics'!$D:$D),"")</f>
        <v>30.85</v>
      </c>
      <c r="P4097" s="29">
        <f>IFERROR(_xlfn.XLOOKUP($B4097,'Ownership Metrics'!$A:$A,'Ownership Metrics'!$E:$E),"")</f>
        <v>58.15</v>
      </c>
      <c r="Q4097" s="30">
        <f>IFERROR(_xlfn.XLOOKUP($B4097,'Ownership Metrics'!$A:$A,'Ownership Metrics'!$F:$F),"")</f>
        <v>14</v>
      </c>
      <c r="R4097" s="30">
        <f>IFERROR(_xlfn.XLOOKUP($B4097,'Ownership Metrics'!$A:$A,'Ownership Metrics'!$G:$G),"")</f>
        <v>33</v>
      </c>
      <c r="S4097" s="27" t="str">
        <f>IFERROR(_xlfn.XLOOKUP($B4097,'Ownership Metrics'!$A:$A,'Ownership Metrics'!$H:$H),"")</f>
        <v>Moderat</v>
      </c>
      <c r="T4097" s="27" t="str">
        <f>IFERROR(_xlfn.XLOOKUP($B4097,'Ownership Metrics'!$A:$A,'Ownership Metrics'!$I:$I),"")</f>
        <v>Sedang</v>
      </c>
      <c r="U4097" s="27">
        <f>IF(COUNTIFS($B$2:$B4097,$B4097,$D$2:$D4097,$D4097)=1,1,0)</f>
        <v>1</v>
      </c>
      <c r="V4097" s="27">
        <f t="shared" si="190"/>
        <v>2.72</v>
      </c>
      <c r="W4097" s="27">
        <f t="shared" si="191"/>
        <v>6</v>
      </c>
      <c r="X4097" s="27">
        <f t="shared" si="189"/>
        <v>2.7199995903</v>
      </c>
    </row>
    <row r="4098" spans="1:24" x14ac:dyDescent="0.25">
      <c r="A4098" s="26">
        <v>46265</v>
      </c>
      <c r="B4098" s="27" t="s">
        <v>10692</v>
      </c>
      <c r="C4098" s="27" t="s">
        <v>4357</v>
      </c>
      <c r="D4098" s="27" t="s">
        <v>4366</v>
      </c>
      <c r="E4098" s="27" t="s">
        <v>35</v>
      </c>
      <c r="F4098" s="27" t="s">
        <v>23</v>
      </c>
      <c r="G4098" s="27" t="s">
        <v>36</v>
      </c>
      <c r="H4098" s="27" t="s">
        <v>24</v>
      </c>
      <c r="I4098" s="28">
        <v>367600074</v>
      </c>
      <c r="J4098" s="28">
        <v>0</v>
      </c>
      <c r="K4098" s="28">
        <v>367600074</v>
      </c>
      <c r="L4098" s="29">
        <v>3.83</v>
      </c>
      <c r="M4098" s="29">
        <f>IFERROR(_xlfn.XLOOKUP($B4098,'Ownership Metrics'!$A:$A,'Ownership Metrics'!$B:$B),"")</f>
        <v>15.45</v>
      </c>
      <c r="N4098" s="28">
        <f>IFERROR(_xlfn.XLOOKUP($B4098,'Ownership Metrics'!$A:$A,'Ownership Metrics'!$C:$C),"")</f>
        <v>1446</v>
      </c>
      <c r="O4098" s="29">
        <f>IFERROR(_xlfn.XLOOKUP($B4098,'Ownership Metrics'!$A:$A,'Ownership Metrics'!$D:$D),"")</f>
        <v>30.85</v>
      </c>
      <c r="P4098" s="29">
        <f>IFERROR(_xlfn.XLOOKUP($B4098,'Ownership Metrics'!$A:$A,'Ownership Metrics'!$E:$E),"")</f>
        <v>58.15</v>
      </c>
      <c r="Q4098" s="30">
        <f>IFERROR(_xlfn.XLOOKUP($B4098,'Ownership Metrics'!$A:$A,'Ownership Metrics'!$F:$F),"")</f>
        <v>14</v>
      </c>
      <c r="R4098" s="30">
        <f>IFERROR(_xlfn.XLOOKUP($B4098,'Ownership Metrics'!$A:$A,'Ownership Metrics'!$G:$G),"")</f>
        <v>33</v>
      </c>
      <c r="S4098" s="27" t="str">
        <f>IFERROR(_xlfn.XLOOKUP($B4098,'Ownership Metrics'!$A:$A,'Ownership Metrics'!$H:$H),"")</f>
        <v>Moderat</v>
      </c>
      <c r="T4098" s="27" t="str">
        <f>IFERROR(_xlfn.XLOOKUP($B4098,'Ownership Metrics'!$A:$A,'Ownership Metrics'!$I:$I),"")</f>
        <v>Sedang</v>
      </c>
      <c r="U4098" s="27">
        <f>IF(COUNTIFS($B$2:$B4098,$B4098,$D$2:$D4098,$D4098)=1,1,0)</f>
        <v>1</v>
      </c>
      <c r="V4098" s="27">
        <f t="shared" si="190"/>
        <v>3.83</v>
      </c>
      <c r="W4098" s="27">
        <f t="shared" si="191"/>
        <v>5</v>
      </c>
      <c r="X4098" s="27">
        <f t="shared" ref="X4098:X4161" si="192">$V4098-(ROW()*0.0000000001)</f>
        <v>3.8299995901999999</v>
      </c>
    </row>
    <row r="4099" spans="1:24" x14ac:dyDescent="0.25">
      <c r="A4099" s="26">
        <v>46265</v>
      </c>
      <c r="B4099" s="27" t="s">
        <v>10692</v>
      </c>
      <c r="C4099" s="27" t="s">
        <v>4357</v>
      </c>
      <c r="D4099" s="27" t="s">
        <v>4367</v>
      </c>
      <c r="E4099" s="27" t="s">
        <v>35</v>
      </c>
      <c r="F4099" s="27" t="s">
        <v>23</v>
      </c>
      <c r="G4099" s="27" t="s">
        <v>36</v>
      </c>
      <c r="H4099" s="27" t="s">
        <v>24</v>
      </c>
      <c r="I4099" s="28">
        <v>150000000</v>
      </c>
      <c r="J4099" s="28">
        <v>0</v>
      </c>
      <c r="K4099" s="28">
        <v>150000000</v>
      </c>
      <c r="L4099" s="29">
        <v>1.56</v>
      </c>
      <c r="M4099" s="29">
        <f>IFERROR(_xlfn.XLOOKUP($B4099,'Ownership Metrics'!$A:$A,'Ownership Metrics'!$B:$B),"")</f>
        <v>15.45</v>
      </c>
      <c r="N4099" s="28">
        <f>IFERROR(_xlfn.XLOOKUP($B4099,'Ownership Metrics'!$A:$A,'Ownership Metrics'!$C:$C),"")</f>
        <v>1446</v>
      </c>
      <c r="O4099" s="29">
        <f>IFERROR(_xlfn.XLOOKUP($B4099,'Ownership Metrics'!$A:$A,'Ownership Metrics'!$D:$D),"")</f>
        <v>30.85</v>
      </c>
      <c r="P4099" s="29">
        <f>IFERROR(_xlfn.XLOOKUP($B4099,'Ownership Metrics'!$A:$A,'Ownership Metrics'!$E:$E),"")</f>
        <v>58.15</v>
      </c>
      <c r="Q4099" s="30">
        <f>IFERROR(_xlfn.XLOOKUP($B4099,'Ownership Metrics'!$A:$A,'Ownership Metrics'!$F:$F),"")</f>
        <v>14</v>
      </c>
      <c r="R4099" s="30">
        <f>IFERROR(_xlfn.XLOOKUP($B4099,'Ownership Metrics'!$A:$A,'Ownership Metrics'!$G:$G),"")</f>
        <v>33</v>
      </c>
      <c r="S4099" s="27" t="str">
        <f>IFERROR(_xlfn.XLOOKUP($B4099,'Ownership Metrics'!$A:$A,'Ownership Metrics'!$H:$H),"")</f>
        <v>Moderat</v>
      </c>
      <c r="T4099" s="27" t="str">
        <f>IFERROR(_xlfn.XLOOKUP($B4099,'Ownership Metrics'!$A:$A,'Ownership Metrics'!$I:$I),"")</f>
        <v>Sedang</v>
      </c>
      <c r="U4099" s="27">
        <f>IF(COUNTIFS($B$2:$B4099,$B4099,$D$2:$D4099,$D4099)=1,1,0)</f>
        <v>1</v>
      </c>
      <c r="V4099" s="27">
        <f t="shared" ref="V4099:V4162" si="193">SUMIFS($L$2:$L$10000,$B$2:$B$10000,$B4099,$D$2:$D$10000,$D4099)</f>
        <v>1.56</v>
      </c>
      <c r="W4099" s="27">
        <f t="shared" ref="W4099:W4162" si="194">COUNTIFS($B$2:$B$10000,$B4099,$U$2:$U$10000,1,$X$2:$X$10000,"&gt;"&amp;$X4099)+1</f>
        <v>10</v>
      </c>
      <c r="X4099" s="27">
        <f t="shared" si="192"/>
        <v>1.5599995901000001</v>
      </c>
    </row>
    <row r="4100" spans="1:24" x14ac:dyDescent="0.25">
      <c r="A4100" s="26">
        <v>46265</v>
      </c>
      <c r="B4100" s="27" t="s">
        <v>10692</v>
      </c>
      <c r="C4100" s="27" t="s">
        <v>4357</v>
      </c>
      <c r="D4100" s="27" t="s">
        <v>4368</v>
      </c>
      <c r="E4100" s="27" t="s">
        <v>35</v>
      </c>
      <c r="F4100" s="27" t="s">
        <v>23</v>
      </c>
      <c r="G4100" s="27" t="s">
        <v>36</v>
      </c>
      <c r="H4100" s="27" t="s">
        <v>24</v>
      </c>
      <c r="I4100" s="28">
        <v>130976400</v>
      </c>
      <c r="J4100" s="28">
        <v>0</v>
      </c>
      <c r="K4100" s="28">
        <v>130976400</v>
      </c>
      <c r="L4100" s="29">
        <v>1.36</v>
      </c>
      <c r="M4100" s="29">
        <f>IFERROR(_xlfn.XLOOKUP($B4100,'Ownership Metrics'!$A:$A,'Ownership Metrics'!$B:$B),"")</f>
        <v>15.45</v>
      </c>
      <c r="N4100" s="28">
        <f>IFERROR(_xlfn.XLOOKUP($B4100,'Ownership Metrics'!$A:$A,'Ownership Metrics'!$C:$C),"")</f>
        <v>1446</v>
      </c>
      <c r="O4100" s="29">
        <f>IFERROR(_xlfn.XLOOKUP($B4100,'Ownership Metrics'!$A:$A,'Ownership Metrics'!$D:$D),"")</f>
        <v>30.85</v>
      </c>
      <c r="P4100" s="29">
        <f>IFERROR(_xlfn.XLOOKUP($B4100,'Ownership Metrics'!$A:$A,'Ownership Metrics'!$E:$E),"")</f>
        <v>58.15</v>
      </c>
      <c r="Q4100" s="30">
        <f>IFERROR(_xlfn.XLOOKUP($B4100,'Ownership Metrics'!$A:$A,'Ownership Metrics'!$F:$F),"")</f>
        <v>14</v>
      </c>
      <c r="R4100" s="30">
        <f>IFERROR(_xlfn.XLOOKUP($B4100,'Ownership Metrics'!$A:$A,'Ownership Metrics'!$G:$G),"")</f>
        <v>33</v>
      </c>
      <c r="S4100" s="27" t="str">
        <f>IFERROR(_xlfn.XLOOKUP($B4100,'Ownership Metrics'!$A:$A,'Ownership Metrics'!$H:$H),"")</f>
        <v>Moderat</v>
      </c>
      <c r="T4100" s="27" t="str">
        <f>IFERROR(_xlfn.XLOOKUP($B4100,'Ownership Metrics'!$A:$A,'Ownership Metrics'!$I:$I),"")</f>
        <v>Sedang</v>
      </c>
      <c r="U4100" s="27">
        <f>IF(COUNTIFS($B$2:$B4100,$B4100,$D$2:$D4100,$D4100)=1,1,0)</f>
        <v>1</v>
      </c>
      <c r="V4100" s="27">
        <f t="shared" si="193"/>
        <v>1.36</v>
      </c>
      <c r="W4100" s="27">
        <f t="shared" si="194"/>
        <v>13</v>
      </c>
      <c r="X4100" s="27">
        <f t="shared" si="192"/>
        <v>1.3599995900000001</v>
      </c>
    </row>
    <row r="4101" spans="1:24" x14ac:dyDescent="0.25">
      <c r="A4101" s="26">
        <v>46265</v>
      </c>
      <c r="B4101" s="27" t="s">
        <v>10692</v>
      </c>
      <c r="C4101" s="27" t="s">
        <v>4357</v>
      </c>
      <c r="D4101" s="27" t="s">
        <v>4369</v>
      </c>
      <c r="E4101" s="27" t="s">
        <v>35</v>
      </c>
      <c r="F4101" s="27" t="s">
        <v>23</v>
      </c>
      <c r="G4101" s="27" t="s">
        <v>36</v>
      </c>
      <c r="H4101" s="27" t="s">
        <v>24</v>
      </c>
      <c r="I4101" s="28">
        <v>139914509</v>
      </c>
      <c r="J4101" s="28">
        <v>0</v>
      </c>
      <c r="K4101" s="28">
        <v>139914509</v>
      </c>
      <c r="L4101" s="29">
        <v>1.46</v>
      </c>
      <c r="M4101" s="29">
        <f>IFERROR(_xlfn.XLOOKUP($B4101,'Ownership Metrics'!$A:$A,'Ownership Metrics'!$B:$B),"")</f>
        <v>15.45</v>
      </c>
      <c r="N4101" s="28">
        <f>IFERROR(_xlfn.XLOOKUP($B4101,'Ownership Metrics'!$A:$A,'Ownership Metrics'!$C:$C),"")</f>
        <v>1446</v>
      </c>
      <c r="O4101" s="29">
        <f>IFERROR(_xlfn.XLOOKUP($B4101,'Ownership Metrics'!$A:$A,'Ownership Metrics'!$D:$D),"")</f>
        <v>30.85</v>
      </c>
      <c r="P4101" s="29">
        <f>IFERROR(_xlfn.XLOOKUP($B4101,'Ownership Metrics'!$A:$A,'Ownership Metrics'!$E:$E),"")</f>
        <v>58.15</v>
      </c>
      <c r="Q4101" s="30">
        <f>IFERROR(_xlfn.XLOOKUP($B4101,'Ownership Metrics'!$A:$A,'Ownership Metrics'!$F:$F),"")</f>
        <v>14</v>
      </c>
      <c r="R4101" s="30">
        <f>IFERROR(_xlfn.XLOOKUP($B4101,'Ownership Metrics'!$A:$A,'Ownership Metrics'!$G:$G),"")</f>
        <v>33</v>
      </c>
      <c r="S4101" s="27" t="str">
        <f>IFERROR(_xlfn.XLOOKUP($B4101,'Ownership Metrics'!$A:$A,'Ownership Metrics'!$H:$H),"")</f>
        <v>Moderat</v>
      </c>
      <c r="T4101" s="27" t="str">
        <f>IFERROR(_xlfn.XLOOKUP($B4101,'Ownership Metrics'!$A:$A,'Ownership Metrics'!$I:$I),"")</f>
        <v>Sedang</v>
      </c>
      <c r="U4101" s="27">
        <f>IF(COUNTIFS($B$2:$B4101,$B4101,$D$2:$D4101,$D4101)=1,1,0)</f>
        <v>1</v>
      </c>
      <c r="V4101" s="27">
        <f t="shared" si="193"/>
        <v>1.46</v>
      </c>
      <c r="W4101" s="27">
        <f t="shared" si="194"/>
        <v>12</v>
      </c>
      <c r="X4101" s="27">
        <f t="shared" si="192"/>
        <v>1.4599995899</v>
      </c>
    </row>
    <row r="4102" spans="1:24" x14ac:dyDescent="0.25">
      <c r="A4102" s="26">
        <v>46265</v>
      </c>
      <c r="B4102" s="27" t="s">
        <v>10692</v>
      </c>
      <c r="C4102" s="27" t="s">
        <v>4357</v>
      </c>
      <c r="D4102" s="27" t="s">
        <v>4370</v>
      </c>
      <c r="E4102" s="27" t="s">
        <v>35</v>
      </c>
      <c r="F4102" s="27" t="s">
        <v>23</v>
      </c>
      <c r="G4102" s="27" t="s">
        <v>36</v>
      </c>
      <c r="H4102" s="27" t="s">
        <v>24</v>
      </c>
      <c r="I4102" s="28">
        <v>144747000</v>
      </c>
      <c r="J4102" s="28">
        <v>0</v>
      </c>
      <c r="K4102" s="28">
        <v>144747000</v>
      </c>
      <c r="L4102" s="29">
        <v>1.51</v>
      </c>
      <c r="M4102" s="29">
        <f>IFERROR(_xlfn.XLOOKUP($B4102,'Ownership Metrics'!$A:$A,'Ownership Metrics'!$B:$B),"")</f>
        <v>15.45</v>
      </c>
      <c r="N4102" s="28">
        <f>IFERROR(_xlfn.XLOOKUP($B4102,'Ownership Metrics'!$A:$A,'Ownership Metrics'!$C:$C),"")</f>
        <v>1446</v>
      </c>
      <c r="O4102" s="29">
        <f>IFERROR(_xlfn.XLOOKUP($B4102,'Ownership Metrics'!$A:$A,'Ownership Metrics'!$D:$D),"")</f>
        <v>30.85</v>
      </c>
      <c r="P4102" s="29">
        <f>IFERROR(_xlfn.XLOOKUP($B4102,'Ownership Metrics'!$A:$A,'Ownership Metrics'!$E:$E),"")</f>
        <v>58.15</v>
      </c>
      <c r="Q4102" s="30">
        <f>IFERROR(_xlfn.XLOOKUP($B4102,'Ownership Metrics'!$A:$A,'Ownership Metrics'!$F:$F),"")</f>
        <v>14</v>
      </c>
      <c r="R4102" s="30">
        <f>IFERROR(_xlfn.XLOOKUP($B4102,'Ownership Metrics'!$A:$A,'Ownership Metrics'!$G:$G),"")</f>
        <v>33</v>
      </c>
      <c r="S4102" s="27" t="str">
        <f>IFERROR(_xlfn.XLOOKUP($B4102,'Ownership Metrics'!$A:$A,'Ownership Metrics'!$H:$H),"")</f>
        <v>Moderat</v>
      </c>
      <c r="T4102" s="27" t="str">
        <f>IFERROR(_xlfn.XLOOKUP($B4102,'Ownership Metrics'!$A:$A,'Ownership Metrics'!$I:$I),"")</f>
        <v>Sedang</v>
      </c>
      <c r="U4102" s="27">
        <f>IF(COUNTIFS($B$2:$B4102,$B4102,$D$2:$D4102,$D4102)=1,1,0)</f>
        <v>1</v>
      </c>
      <c r="V4102" s="27">
        <f t="shared" si="193"/>
        <v>1.51</v>
      </c>
      <c r="W4102" s="27">
        <f t="shared" si="194"/>
        <v>11</v>
      </c>
      <c r="X4102" s="27">
        <f t="shared" si="192"/>
        <v>1.5099995898</v>
      </c>
    </row>
    <row r="4103" spans="1:24" x14ac:dyDescent="0.25">
      <c r="A4103" s="26">
        <v>46265</v>
      </c>
      <c r="B4103" s="27" t="s">
        <v>10692</v>
      </c>
      <c r="C4103" s="27" t="s">
        <v>4357</v>
      </c>
      <c r="D4103" s="27" t="s">
        <v>4371</v>
      </c>
      <c r="E4103" s="27" t="s">
        <v>35</v>
      </c>
      <c r="F4103" s="27" t="s">
        <v>23</v>
      </c>
      <c r="G4103" s="27" t="s">
        <v>36</v>
      </c>
      <c r="H4103" s="27" t="s">
        <v>24</v>
      </c>
      <c r="I4103" s="28">
        <v>118010000</v>
      </c>
      <c r="J4103" s="28">
        <v>0</v>
      </c>
      <c r="K4103" s="28">
        <v>118010000</v>
      </c>
      <c r="L4103" s="29">
        <v>1.23</v>
      </c>
      <c r="M4103" s="29">
        <f>IFERROR(_xlfn.XLOOKUP($B4103,'Ownership Metrics'!$A:$A,'Ownership Metrics'!$B:$B),"")</f>
        <v>15.45</v>
      </c>
      <c r="N4103" s="28">
        <f>IFERROR(_xlfn.XLOOKUP($B4103,'Ownership Metrics'!$A:$A,'Ownership Metrics'!$C:$C),"")</f>
        <v>1446</v>
      </c>
      <c r="O4103" s="29">
        <f>IFERROR(_xlfn.XLOOKUP($B4103,'Ownership Metrics'!$A:$A,'Ownership Metrics'!$D:$D),"")</f>
        <v>30.85</v>
      </c>
      <c r="P4103" s="29">
        <f>IFERROR(_xlfn.XLOOKUP($B4103,'Ownership Metrics'!$A:$A,'Ownership Metrics'!$E:$E),"")</f>
        <v>58.15</v>
      </c>
      <c r="Q4103" s="30">
        <f>IFERROR(_xlfn.XLOOKUP($B4103,'Ownership Metrics'!$A:$A,'Ownership Metrics'!$F:$F),"")</f>
        <v>14</v>
      </c>
      <c r="R4103" s="30">
        <f>IFERROR(_xlfn.XLOOKUP($B4103,'Ownership Metrics'!$A:$A,'Ownership Metrics'!$G:$G),"")</f>
        <v>33</v>
      </c>
      <c r="S4103" s="27" t="str">
        <f>IFERROR(_xlfn.XLOOKUP($B4103,'Ownership Metrics'!$A:$A,'Ownership Metrics'!$H:$H),"")</f>
        <v>Moderat</v>
      </c>
      <c r="T4103" s="27" t="str">
        <f>IFERROR(_xlfn.XLOOKUP($B4103,'Ownership Metrics'!$A:$A,'Ownership Metrics'!$I:$I),"")</f>
        <v>Sedang</v>
      </c>
      <c r="U4103" s="27">
        <f>IF(COUNTIFS($B$2:$B4103,$B4103,$D$2:$D4103,$D4103)=1,1,0)</f>
        <v>1</v>
      </c>
      <c r="V4103" s="27">
        <f t="shared" si="193"/>
        <v>1.23</v>
      </c>
      <c r="W4103" s="27">
        <f t="shared" si="194"/>
        <v>14</v>
      </c>
      <c r="X4103" s="27">
        <f t="shared" si="192"/>
        <v>1.2299995897</v>
      </c>
    </row>
    <row r="4104" spans="1:24" x14ac:dyDescent="0.25">
      <c r="A4104" s="26">
        <v>46265</v>
      </c>
      <c r="B4104" s="27" t="s">
        <v>10693</v>
      </c>
      <c r="C4104" s="27" t="s">
        <v>4373</v>
      </c>
      <c r="D4104" s="27" t="s">
        <v>4374</v>
      </c>
      <c r="E4104" s="27" t="s">
        <v>22</v>
      </c>
      <c r="F4104" s="27" t="s">
        <v>23</v>
      </c>
      <c r="G4104" s="27"/>
      <c r="H4104" s="27"/>
      <c r="I4104" s="28">
        <v>0</v>
      </c>
      <c r="J4104" s="28">
        <v>2290586666</v>
      </c>
      <c r="K4104" s="28">
        <v>2290586666</v>
      </c>
      <c r="L4104" s="29">
        <v>8.75</v>
      </c>
      <c r="M4104" s="29">
        <f>IFERROR(_xlfn.XLOOKUP($B4104,'Ownership Metrics'!$A:$A,'Ownership Metrics'!$B:$B),"")</f>
        <v>5.48</v>
      </c>
      <c r="N4104" s="28">
        <f>IFERROR(_xlfn.XLOOKUP($B4104,'Ownership Metrics'!$A:$A,'Ownership Metrics'!$C:$C),"")</f>
        <v>1346</v>
      </c>
      <c r="O4104" s="29">
        <f>IFERROR(_xlfn.XLOOKUP($B4104,'Ownership Metrics'!$A:$A,'Ownership Metrics'!$D:$D),"")</f>
        <v>24.16</v>
      </c>
      <c r="P4104" s="29">
        <f>IFERROR(_xlfn.XLOOKUP($B4104,'Ownership Metrics'!$A:$A,'Ownership Metrics'!$E:$E),"")</f>
        <v>55.78</v>
      </c>
      <c r="Q4104" s="30">
        <f>IFERROR(_xlfn.XLOOKUP($B4104,'Ownership Metrics'!$A:$A,'Ownership Metrics'!$F:$F),"")</f>
        <v>11</v>
      </c>
      <c r="R4104" s="30">
        <f>IFERROR(_xlfn.XLOOKUP($B4104,'Ownership Metrics'!$A:$A,'Ownership Metrics'!$G:$G),"")</f>
        <v>35</v>
      </c>
      <c r="S4104" s="27" t="str">
        <f>IFERROR(_xlfn.XLOOKUP($B4104,'Ownership Metrics'!$A:$A,'Ownership Metrics'!$H:$H),"")</f>
        <v>Moderat</v>
      </c>
      <c r="T4104" s="27" t="str">
        <f>IFERROR(_xlfn.XLOOKUP($B4104,'Ownership Metrics'!$A:$A,'Ownership Metrics'!$I:$I),"")</f>
        <v>Sedang</v>
      </c>
      <c r="U4104" s="27">
        <f>IF(COUNTIFS($B$2:$B4104,$B4104,$D$2:$D4104,$D4104)=1,1,0)</f>
        <v>1</v>
      </c>
      <c r="V4104" s="27">
        <f t="shared" si="193"/>
        <v>8.75</v>
      </c>
      <c r="W4104" s="27">
        <f t="shared" si="194"/>
        <v>4</v>
      </c>
      <c r="X4104" s="27">
        <f t="shared" si="192"/>
        <v>8.7499995895999998</v>
      </c>
    </row>
    <row r="4105" spans="1:24" x14ac:dyDescent="0.25">
      <c r="A4105" s="26">
        <v>46265</v>
      </c>
      <c r="B4105" s="27" t="s">
        <v>10693</v>
      </c>
      <c r="C4105" s="27" t="s">
        <v>4373</v>
      </c>
      <c r="D4105" s="27" t="s">
        <v>4375</v>
      </c>
      <c r="E4105" s="27" t="s">
        <v>22</v>
      </c>
      <c r="F4105" s="27" t="s">
        <v>32</v>
      </c>
      <c r="G4105" s="27"/>
      <c r="H4105" s="27" t="s">
        <v>64</v>
      </c>
      <c r="I4105" s="28">
        <v>576940936</v>
      </c>
      <c r="J4105" s="28">
        <v>0</v>
      </c>
      <c r="K4105" s="28">
        <v>576940936</v>
      </c>
      <c r="L4105" s="29">
        <v>2.2000000000000002</v>
      </c>
      <c r="M4105" s="29">
        <f>IFERROR(_xlfn.XLOOKUP($B4105,'Ownership Metrics'!$A:$A,'Ownership Metrics'!$B:$B),"")</f>
        <v>5.48</v>
      </c>
      <c r="N4105" s="28">
        <f>IFERROR(_xlfn.XLOOKUP($B4105,'Ownership Metrics'!$A:$A,'Ownership Metrics'!$C:$C),"")</f>
        <v>1346</v>
      </c>
      <c r="O4105" s="29">
        <f>IFERROR(_xlfn.XLOOKUP($B4105,'Ownership Metrics'!$A:$A,'Ownership Metrics'!$D:$D),"")</f>
        <v>24.16</v>
      </c>
      <c r="P4105" s="29">
        <f>IFERROR(_xlfn.XLOOKUP($B4105,'Ownership Metrics'!$A:$A,'Ownership Metrics'!$E:$E),"")</f>
        <v>55.78</v>
      </c>
      <c r="Q4105" s="30">
        <f>IFERROR(_xlfn.XLOOKUP($B4105,'Ownership Metrics'!$A:$A,'Ownership Metrics'!$F:$F),"")</f>
        <v>11</v>
      </c>
      <c r="R4105" s="30">
        <f>IFERROR(_xlfn.XLOOKUP($B4105,'Ownership Metrics'!$A:$A,'Ownership Metrics'!$G:$G),"")</f>
        <v>35</v>
      </c>
      <c r="S4105" s="27" t="str">
        <f>IFERROR(_xlfn.XLOOKUP($B4105,'Ownership Metrics'!$A:$A,'Ownership Metrics'!$H:$H),"")</f>
        <v>Moderat</v>
      </c>
      <c r="T4105" s="27" t="str">
        <f>IFERROR(_xlfn.XLOOKUP($B4105,'Ownership Metrics'!$A:$A,'Ownership Metrics'!$I:$I),"")</f>
        <v>Sedang</v>
      </c>
      <c r="U4105" s="27">
        <f>IF(COUNTIFS($B$2:$B4105,$B4105,$D$2:$D4105,$D4105)=1,1,0)</f>
        <v>1</v>
      </c>
      <c r="V4105" s="27">
        <f t="shared" si="193"/>
        <v>2.2000000000000002</v>
      </c>
      <c r="W4105" s="27">
        <f t="shared" si="194"/>
        <v>10</v>
      </c>
      <c r="X4105" s="27">
        <f t="shared" si="192"/>
        <v>2.1999995895</v>
      </c>
    </row>
    <row r="4106" spans="1:24" x14ac:dyDescent="0.25">
      <c r="A4106" s="26">
        <v>46265</v>
      </c>
      <c r="B4106" s="27" t="s">
        <v>10693</v>
      </c>
      <c r="C4106" s="27" t="s">
        <v>4373</v>
      </c>
      <c r="D4106" s="27" t="s">
        <v>4376</v>
      </c>
      <c r="E4106" s="27" t="s">
        <v>22</v>
      </c>
      <c r="F4106" s="27" t="s">
        <v>32</v>
      </c>
      <c r="G4106" s="27"/>
      <c r="H4106" s="27" t="s">
        <v>56</v>
      </c>
      <c r="I4106" s="28">
        <v>864724845</v>
      </c>
      <c r="J4106" s="28">
        <v>0</v>
      </c>
      <c r="K4106" s="28">
        <v>864724845</v>
      </c>
      <c r="L4106" s="29">
        <v>3.3</v>
      </c>
      <c r="M4106" s="29">
        <f>IFERROR(_xlfn.XLOOKUP($B4106,'Ownership Metrics'!$A:$A,'Ownership Metrics'!$B:$B),"")</f>
        <v>5.48</v>
      </c>
      <c r="N4106" s="28">
        <f>IFERROR(_xlfn.XLOOKUP($B4106,'Ownership Metrics'!$A:$A,'Ownership Metrics'!$C:$C),"")</f>
        <v>1346</v>
      </c>
      <c r="O4106" s="29">
        <f>IFERROR(_xlfn.XLOOKUP($B4106,'Ownership Metrics'!$A:$A,'Ownership Metrics'!$D:$D),"")</f>
        <v>24.16</v>
      </c>
      <c r="P4106" s="29">
        <f>IFERROR(_xlfn.XLOOKUP($B4106,'Ownership Metrics'!$A:$A,'Ownership Metrics'!$E:$E),"")</f>
        <v>55.78</v>
      </c>
      <c r="Q4106" s="30">
        <f>IFERROR(_xlfn.XLOOKUP($B4106,'Ownership Metrics'!$A:$A,'Ownership Metrics'!$F:$F),"")</f>
        <v>11</v>
      </c>
      <c r="R4106" s="30">
        <f>IFERROR(_xlfn.XLOOKUP($B4106,'Ownership Metrics'!$A:$A,'Ownership Metrics'!$G:$G),"")</f>
        <v>35</v>
      </c>
      <c r="S4106" s="27" t="str">
        <f>IFERROR(_xlfn.XLOOKUP($B4106,'Ownership Metrics'!$A:$A,'Ownership Metrics'!$H:$H),"")</f>
        <v>Moderat</v>
      </c>
      <c r="T4106" s="27" t="str">
        <f>IFERROR(_xlfn.XLOOKUP($B4106,'Ownership Metrics'!$A:$A,'Ownership Metrics'!$I:$I),"")</f>
        <v>Sedang</v>
      </c>
      <c r="U4106" s="27">
        <f>IF(COUNTIFS($B$2:$B4106,$B4106,$D$2:$D4106,$D4106)=1,1,0)</f>
        <v>1</v>
      </c>
      <c r="V4106" s="27">
        <f t="shared" si="193"/>
        <v>3.3</v>
      </c>
      <c r="W4106" s="27">
        <f t="shared" si="194"/>
        <v>8</v>
      </c>
      <c r="X4106" s="27">
        <f t="shared" si="192"/>
        <v>3.2999995894</v>
      </c>
    </row>
    <row r="4107" spans="1:24" x14ac:dyDescent="0.25">
      <c r="A4107" s="26">
        <v>46265</v>
      </c>
      <c r="B4107" s="27" t="s">
        <v>10693</v>
      </c>
      <c r="C4107" s="27" t="s">
        <v>4373</v>
      </c>
      <c r="D4107" s="27" t="s">
        <v>4377</v>
      </c>
      <c r="E4107" s="27" t="s">
        <v>22</v>
      </c>
      <c r="F4107" s="27" t="s">
        <v>32</v>
      </c>
      <c r="G4107" s="27"/>
      <c r="H4107" s="27" t="s">
        <v>56</v>
      </c>
      <c r="I4107" s="28">
        <v>860234661</v>
      </c>
      <c r="J4107" s="28">
        <v>0</v>
      </c>
      <c r="K4107" s="28">
        <v>860234661</v>
      </c>
      <c r="L4107" s="29">
        <v>3.29</v>
      </c>
      <c r="M4107" s="29">
        <f>IFERROR(_xlfn.XLOOKUP($B4107,'Ownership Metrics'!$A:$A,'Ownership Metrics'!$B:$B),"")</f>
        <v>5.48</v>
      </c>
      <c r="N4107" s="28">
        <f>IFERROR(_xlfn.XLOOKUP($B4107,'Ownership Metrics'!$A:$A,'Ownership Metrics'!$C:$C),"")</f>
        <v>1346</v>
      </c>
      <c r="O4107" s="29">
        <f>IFERROR(_xlfn.XLOOKUP($B4107,'Ownership Metrics'!$A:$A,'Ownership Metrics'!$D:$D),"")</f>
        <v>24.16</v>
      </c>
      <c r="P4107" s="29">
        <f>IFERROR(_xlfn.XLOOKUP($B4107,'Ownership Metrics'!$A:$A,'Ownership Metrics'!$E:$E),"")</f>
        <v>55.78</v>
      </c>
      <c r="Q4107" s="30">
        <f>IFERROR(_xlfn.XLOOKUP($B4107,'Ownership Metrics'!$A:$A,'Ownership Metrics'!$F:$F),"")</f>
        <v>11</v>
      </c>
      <c r="R4107" s="30">
        <f>IFERROR(_xlfn.XLOOKUP($B4107,'Ownership Metrics'!$A:$A,'Ownership Metrics'!$G:$G),"")</f>
        <v>35</v>
      </c>
      <c r="S4107" s="27" t="str">
        <f>IFERROR(_xlfn.XLOOKUP($B4107,'Ownership Metrics'!$A:$A,'Ownership Metrics'!$H:$H),"")</f>
        <v>Moderat</v>
      </c>
      <c r="T4107" s="27" t="str">
        <f>IFERROR(_xlfn.XLOOKUP($B4107,'Ownership Metrics'!$A:$A,'Ownership Metrics'!$I:$I),"")</f>
        <v>Sedang</v>
      </c>
      <c r="U4107" s="27">
        <f>IF(COUNTIFS($B$2:$B4107,$B4107,$D$2:$D4107,$D4107)=1,1,0)</f>
        <v>1</v>
      </c>
      <c r="V4107" s="27">
        <f t="shared" si="193"/>
        <v>3.29</v>
      </c>
      <c r="W4107" s="27">
        <f t="shared" si="194"/>
        <v>9</v>
      </c>
      <c r="X4107" s="27">
        <f t="shared" si="192"/>
        <v>3.2899995893000002</v>
      </c>
    </row>
    <row r="4108" spans="1:24" x14ac:dyDescent="0.25">
      <c r="A4108" s="26">
        <v>46265</v>
      </c>
      <c r="B4108" s="27" t="s">
        <v>10693</v>
      </c>
      <c r="C4108" s="27" t="s">
        <v>4373</v>
      </c>
      <c r="D4108" s="27" t="s">
        <v>4378</v>
      </c>
      <c r="E4108" s="27" t="s">
        <v>22</v>
      </c>
      <c r="F4108" s="27" t="s">
        <v>32</v>
      </c>
      <c r="G4108" s="27"/>
      <c r="H4108" s="27" t="s">
        <v>64</v>
      </c>
      <c r="I4108" s="28">
        <v>560189546</v>
      </c>
      <c r="J4108" s="28">
        <v>0</v>
      </c>
      <c r="K4108" s="28">
        <v>560189546</v>
      </c>
      <c r="L4108" s="29">
        <v>2.14</v>
      </c>
      <c r="M4108" s="29">
        <f>IFERROR(_xlfn.XLOOKUP($B4108,'Ownership Metrics'!$A:$A,'Ownership Metrics'!$B:$B),"")</f>
        <v>5.48</v>
      </c>
      <c r="N4108" s="28">
        <f>IFERROR(_xlfn.XLOOKUP($B4108,'Ownership Metrics'!$A:$A,'Ownership Metrics'!$C:$C),"")</f>
        <v>1346</v>
      </c>
      <c r="O4108" s="29">
        <f>IFERROR(_xlfn.XLOOKUP($B4108,'Ownership Metrics'!$A:$A,'Ownership Metrics'!$D:$D),"")</f>
        <v>24.16</v>
      </c>
      <c r="P4108" s="29">
        <f>IFERROR(_xlfn.XLOOKUP($B4108,'Ownership Metrics'!$A:$A,'Ownership Metrics'!$E:$E),"")</f>
        <v>55.78</v>
      </c>
      <c r="Q4108" s="30">
        <f>IFERROR(_xlfn.XLOOKUP($B4108,'Ownership Metrics'!$A:$A,'Ownership Metrics'!$F:$F),"")</f>
        <v>11</v>
      </c>
      <c r="R4108" s="30">
        <f>IFERROR(_xlfn.XLOOKUP($B4108,'Ownership Metrics'!$A:$A,'Ownership Metrics'!$G:$G),"")</f>
        <v>35</v>
      </c>
      <c r="S4108" s="27" t="str">
        <f>IFERROR(_xlfn.XLOOKUP($B4108,'Ownership Metrics'!$A:$A,'Ownership Metrics'!$H:$H),"")</f>
        <v>Moderat</v>
      </c>
      <c r="T4108" s="27" t="str">
        <f>IFERROR(_xlfn.XLOOKUP($B4108,'Ownership Metrics'!$A:$A,'Ownership Metrics'!$I:$I),"")</f>
        <v>Sedang</v>
      </c>
      <c r="U4108" s="27">
        <f>IF(COUNTIFS($B$2:$B4108,$B4108,$D$2:$D4108,$D4108)=1,1,0)</f>
        <v>1</v>
      </c>
      <c r="V4108" s="27">
        <f t="shared" si="193"/>
        <v>2.14</v>
      </c>
      <c r="W4108" s="27">
        <f t="shared" si="194"/>
        <v>11</v>
      </c>
      <c r="X4108" s="27">
        <f t="shared" si="192"/>
        <v>2.1399995892000003</v>
      </c>
    </row>
    <row r="4109" spans="1:24" x14ac:dyDescent="0.25">
      <c r="A4109" s="26">
        <v>46265</v>
      </c>
      <c r="B4109" s="27" t="s">
        <v>10693</v>
      </c>
      <c r="C4109" s="27" t="s">
        <v>4373</v>
      </c>
      <c r="D4109" s="27" t="s">
        <v>1003</v>
      </c>
      <c r="E4109" s="27" t="s">
        <v>26</v>
      </c>
      <c r="F4109" s="27" t="s">
        <v>32</v>
      </c>
      <c r="G4109" s="27"/>
      <c r="H4109" s="27" t="s">
        <v>64</v>
      </c>
      <c r="I4109" s="28">
        <v>1200000100</v>
      </c>
      <c r="J4109" s="28">
        <v>0</v>
      </c>
      <c r="K4109" s="28">
        <v>1200000100</v>
      </c>
      <c r="L4109" s="29">
        <v>4.59</v>
      </c>
      <c r="M4109" s="29">
        <f>IFERROR(_xlfn.XLOOKUP($B4109,'Ownership Metrics'!$A:$A,'Ownership Metrics'!$B:$B),"")</f>
        <v>5.48</v>
      </c>
      <c r="N4109" s="28">
        <f>IFERROR(_xlfn.XLOOKUP($B4109,'Ownership Metrics'!$A:$A,'Ownership Metrics'!$C:$C),"")</f>
        <v>1346</v>
      </c>
      <c r="O4109" s="29">
        <f>IFERROR(_xlfn.XLOOKUP($B4109,'Ownership Metrics'!$A:$A,'Ownership Metrics'!$D:$D),"")</f>
        <v>24.16</v>
      </c>
      <c r="P4109" s="29">
        <f>IFERROR(_xlfn.XLOOKUP($B4109,'Ownership Metrics'!$A:$A,'Ownership Metrics'!$E:$E),"")</f>
        <v>55.78</v>
      </c>
      <c r="Q4109" s="30">
        <f>IFERROR(_xlfn.XLOOKUP($B4109,'Ownership Metrics'!$A:$A,'Ownership Metrics'!$F:$F),"")</f>
        <v>11</v>
      </c>
      <c r="R4109" s="30">
        <f>IFERROR(_xlfn.XLOOKUP($B4109,'Ownership Metrics'!$A:$A,'Ownership Metrics'!$G:$G),"")</f>
        <v>35</v>
      </c>
      <c r="S4109" s="27" t="str">
        <f>IFERROR(_xlfn.XLOOKUP($B4109,'Ownership Metrics'!$A:$A,'Ownership Metrics'!$H:$H),"")</f>
        <v>Moderat</v>
      </c>
      <c r="T4109" s="27" t="str">
        <f>IFERROR(_xlfn.XLOOKUP($B4109,'Ownership Metrics'!$A:$A,'Ownership Metrics'!$I:$I),"")</f>
        <v>Sedang</v>
      </c>
      <c r="U4109" s="27">
        <f>IF(COUNTIFS($B$2:$B4109,$B4109,$D$2:$D4109,$D4109)=1,1,0)</f>
        <v>1</v>
      </c>
      <c r="V4109" s="27">
        <f t="shared" si="193"/>
        <v>4.59</v>
      </c>
      <c r="W4109" s="27">
        <f t="shared" si="194"/>
        <v>7</v>
      </c>
      <c r="X4109" s="27">
        <f t="shared" si="192"/>
        <v>4.5899995890999996</v>
      </c>
    </row>
    <row r="4110" spans="1:24" x14ac:dyDescent="0.25">
      <c r="A4110" s="26">
        <v>46265</v>
      </c>
      <c r="B4110" s="27" t="s">
        <v>10693</v>
      </c>
      <c r="C4110" s="27" t="s">
        <v>4373</v>
      </c>
      <c r="D4110" s="27" t="s">
        <v>2279</v>
      </c>
      <c r="E4110" s="27" t="s">
        <v>35</v>
      </c>
      <c r="F4110" s="27" t="s">
        <v>23</v>
      </c>
      <c r="G4110" s="27" t="s">
        <v>36</v>
      </c>
      <c r="H4110" s="27" t="s">
        <v>24</v>
      </c>
      <c r="I4110" s="28">
        <v>81273500</v>
      </c>
      <c r="J4110" s="28">
        <v>1461133523</v>
      </c>
      <c r="K4110" s="28">
        <v>1542407023</v>
      </c>
      <c r="L4110" s="29">
        <v>5.89</v>
      </c>
      <c r="M4110" s="29">
        <f>IFERROR(_xlfn.XLOOKUP($B4110,'Ownership Metrics'!$A:$A,'Ownership Metrics'!$B:$B),"")</f>
        <v>5.48</v>
      </c>
      <c r="N4110" s="28">
        <f>IFERROR(_xlfn.XLOOKUP($B4110,'Ownership Metrics'!$A:$A,'Ownership Metrics'!$C:$C),"")</f>
        <v>1346</v>
      </c>
      <c r="O4110" s="29">
        <f>IFERROR(_xlfn.XLOOKUP($B4110,'Ownership Metrics'!$A:$A,'Ownership Metrics'!$D:$D),"")</f>
        <v>24.16</v>
      </c>
      <c r="P4110" s="29">
        <f>IFERROR(_xlfn.XLOOKUP($B4110,'Ownership Metrics'!$A:$A,'Ownership Metrics'!$E:$E),"")</f>
        <v>55.78</v>
      </c>
      <c r="Q4110" s="30">
        <f>IFERROR(_xlfn.XLOOKUP($B4110,'Ownership Metrics'!$A:$A,'Ownership Metrics'!$F:$F),"")</f>
        <v>11</v>
      </c>
      <c r="R4110" s="30">
        <f>IFERROR(_xlfn.XLOOKUP($B4110,'Ownership Metrics'!$A:$A,'Ownership Metrics'!$G:$G),"")</f>
        <v>35</v>
      </c>
      <c r="S4110" s="27" t="str">
        <f>IFERROR(_xlfn.XLOOKUP($B4110,'Ownership Metrics'!$A:$A,'Ownership Metrics'!$H:$H),"")</f>
        <v>Moderat</v>
      </c>
      <c r="T4110" s="27" t="str">
        <f>IFERROR(_xlfn.XLOOKUP($B4110,'Ownership Metrics'!$A:$A,'Ownership Metrics'!$I:$I),"")</f>
        <v>Sedang</v>
      </c>
      <c r="U4110" s="27">
        <f>IF(COUNTIFS($B$2:$B4110,$B4110,$D$2:$D4110,$D4110)=1,1,0)</f>
        <v>1</v>
      </c>
      <c r="V4110" s="27">
        <f t="shared" si="193"/>
        <v>5.89</v>
      </c>
      <c r="W4110" s="27">
        <f t="shared" si="194"/>
        <v>6</v>
      </c>
      <c r="X4110" s="27">
        <f t="shared" si="192"/>
        <v>5.8899995889999994</v>
      </c>
    </row>
    <row r="4111" spans="1:24" x14ac:dyDescent="0.25">
      <c r="A4111" s="26">
        <v>46265</v>
      </c>
      <c r="B4111" s="27" t="s">
        <v>10693</v>
      </c>
      <c r="C4111" s="27" t="s">
        <v>4373</v>
      </c>
      <c r="D4111" s="27" t="s">
        <v>4379</v>
      </c>
      <c r="E4111" s="27" t="s">
        <v>35</v>
      </c>
      <c r="F4111" s="27" t="s">
        <v>23</v>
      </c>
      <c r="G4111" s="27" t="s">
        <v>36</v>
      </c>
      <c r="H4111" s="27" t="s">
        <v>24</v>
      </c>
      <c r="I4111" s="28">
        <v>1282039477</v>
      </c>
      <c r="J4111" s="28">
        <v>3779416294</v>
      </c>
      <c r="K4111" s="28">
        <v>5061455771</v>
      </c>
      <c r="L4111" s="29">
        <v>19.34</v>
      </c>
      <c r="M4111" s="29">
        <f>IFERROR(_xlfn.XLOOKUP($B4111,'Ownership Metrics'!$A:$A,'Ownership Metrics'!$B:$B),"")</f>
        <v>5.48</v>
      </c>
      <c r="N4111" s="28">
        <f>IFERROR(_xlfn.XLOOKUP($B4111,'Ownership Metrics'!$A:$A,'Ownership Metrics'!$C:$C),"")</f>
        <v>1346</v>
      </c>
      <c r="O4111" s="29">
        <f>IFERROR(_xlfn.XLOOKUP($B4111,'Ownership Metrics'!$A:$A,'Ownership Metrics'!$D:$D),"")</f>
        <v>24.16</v>
      </c>
      <c r="P4111" s="29">
        <f>IFERROR(_xlfn.XLOOKUP($B4111,'Ownership Metrics'!$A:$A,'Ownership Metrics'!$E:$E),"")</f>
        <v>55.78</v>
      </c>
      <c r="Q4111" s="30">
        <f>IFERROR(_xlfn.XLOOKUP($B4111,'Ownership Metrics'!$A:$A,'Ownership Metrics'!$F:$F),"")</f>
        <v>11</v>
      </c>
      <c r="R4111" s="30">
        <f>IFERROR(_xlfn.XLOOKUP($B4111,'Ownership Metrics'!$A:$A,'Ownership Metrics'!$G:$G),"")</f>
        <v>35</v>
      </c>
      <c r="S4111" s="27" t="str">
        <f>IFERROR(_xlfn.XLOOKUP($B4111,'Ownership Metrics'!$A:$A,'Ownership Metrics'!$H:$H),"")</f>
        <v>Moderat</v>
      </c>
      <c r="T4111" s="27" t="str">
        <f>IFERROR(_xlfn.XLOOKUP($B4111,'Ownership Metrics'!$A:$A,'Ownership Metrics'!$I:$I),"")</f>
        <v>Sedang</v>
      </c>
      <c r="U4111" s="27">
        <f>IF(COUNTIFS($B$2:$B4111,$B4111,$D$2:$D4111,$D4111)=1,1,0)</f>
        <v>1</v>
      </c>
      <c r="V4111" s="27">
        <f t="shared" si="193"/>
        <v>19.34</v>
      </c>
      <c r="W4111" s="27">
        <f t="shared" si="194"/>
        <v>2</v>
      </c>
      <c r="X4111" s="27">
        <f t="shared" si="192"/>
        <v>19.3399995889</v>
      </c>
    </row>
    <row r="4112" spans="1:24" x14ac:dyDescent="0.25">
      <c r="A4112" s="26">
        <v>46265</v>
      </c>
      <c r="B4112" s="27" t="s">
        <v>10693</v>
      </c>
      <c r="C4112" s="27" t="s">
        <v>4373</v>
      </c>
      <c r="D4112" s="27" t="s">
        <v>4380</v>
      </c>
      <c r="E4112" s="27" t="s">
        <v>44</v>
      </c>
      <c r="F4112" s="27" t="s">
        <v>32</v>
      </c>
      <c r="G4112" s="27"/>
      <c r="H4112" s="27" t="s">
        <v>1430</v>
      </c>
      <c r="I4112" s="28">
        <v>2244483676</v>
      </c>
      <c r="J4112" s="28">
        <v>0</v>
      </c>
      <c r="K4112" s="28">
        <v>2244483676</v>
      </c>
      <c r="L4112" s="29">
        <v>8.58</v>
      </c>
      <c r="M4112" s="29">
        <f>IFERROR(_xlfn.XLOOKUP($B4112,'Ownership Metrics'!$A:$A,'Ownership Metrics'!$B:$B),"")</f>
        <v>5.48</v>
      </c>
      <c r="N4112" s="28">
        <f>IFERROR(_xlfn.XLOOKUP($B4112,'Ownership Metrics'!$A:$A,'Ownership Metrics'!$C:$C),"")</f>
        <v>1346</v>
      </c>
      <c r="O4112" s="29">
        <f>IFERROR(_xlfn.XLOOKUP($B4112,'Ownership Metrics'!$A:$A,'Ownership Metrics'!$D:$D),"")</f>
        <v>24.16</v>
      </c>
      <c r="P4112" s="29">
        <f>IFERROR(_xlfn.XLOOKUP($B4112,'Ownership Metrics'!$A:$A,'Ownership Metrics'!$E:$E),"")</f>
        <v>55.78</v>
      </c>
      <c r="Q4112" s="30">
        <f>IFERROR(_xlfn.XLOOKUP($B4112,'Ownership Metrics'!$A:$A,'Ownership Metrics'!$F:$F),"")</f>
        <v>11</v>
      </c>
      <c r="R4112" s="30">
        <f>IFERROR(_xlfn.XLOOKUP($B4112,'Ownership Metrics'!$A:$A,'Ownership Metrics'!$G:$G),"")</f>
        <v>35</v>
      </c>
      <c r="S4112" s="27" t="str">
        <f>IFERROR(_xlfn.XLOOKUP($B4112,'Ownership Metrics'!$A:$A,'Ownership Metrics'!$H:$H),"")</f>
        <v>Moderat</v>
      </c>
      <c r="T4112" s="27" t="str">
        <f>IFERROR(_xlfn.XLOOKUP($B4112,'Ownership Metrics'!$A:$A,'Ownership Metrics'!$I:$I),"")</f>
        <v>Sedang</v>
      </c>
      <c r="U4112" s="27">
        <f>IF(COUNTIFS($B$2:$B4112,$B4112,$D$2:$D4112,$D4112)=1,1,0)</f>
        <v>1</v>
      </c>
      <c r="V4112" s="27">
        <f t="shared" si="193"/>
        <v>8.58</v>
      </c>
      <c r="W4112" s="27">
        <f t="shared" si="194"/>
        <v>5</v>
      </c>
      <c r="X4112" s="27">
        <f t="shared" si="192"/>
        <v>8.5799995887999998</v>
      </c>
    </row>
    <row r="4113" spans="1:24" x14ac:dyDescent="0.25">
      <c r="A4113" s="26">
        <v>46265</v>
      </c>
      <c r="B4113" s="27" t="s">
        <v>10693</v>
      </c>
      <c r="C4113" s="27" t="s">
        <v>4373</v>
      </c>
      <c r="D4113" s="27" t="s">
        <v>4381</v>
      </c>
      <c r="E4113" s="27"/>
      <c r="F4113" s="27"/>
      <c r="G4113" s="27"/>
      <c r="H4113" s="27"/>
      <c r="I4113" s="28">
        <v>0</v>
      </c>
      <c r="J4113" s="28">
        <v>6323076332</v>
      </c>
      <c r="K4113" s="28">
        <v>6323076332</v>
      </c>
      <c r="L4113" s="29">
        <v>24.16</v>
      </c>
      <c r="M4113" s="29">
        <f>IFERROR(_xlfn.XLOOKUP($B4113,'Ownership Metrics'!$A:$A,'Ownership Metrics'!$B:$B),"")</f>
        <v>5.48</v>
      </c>
      <c r="N4113" s="28">
        <f>IFERROR(_xlfn.XLOOKUP($B4113,'Ownership Metrics'!$A:$A,'Ownership Metrics'!$C:$C),"")</f>
        <v>1346</v>
      </c>
      <c r="O4113" s="29">
        <f>IFERROR(_xlfn.XLOOKUP($B4113,'Ownership Metrics'!$A:$A,'Ownership Metrics'!$D:$D),"")</f>
        <v>24.16</v>
      </c>
      <c r="P4113" s="29">
        <f>IFERROR(_xlfn.XLOOKUP($B4113,'Ownership Metrics'!$A:$A,'Ownership Metrics'!$E:$E),"")</f>
        <v>55.78</v>
      </c>
      <c r="Q4113" s="30">
        <f>IFERROR(_xlfn.XLOOKUP($B4113,'Ownership Metrics'!$A:$A,'Ownership Metrics'!$F:$F),"")</f>
        <v>11</v>
      </c>
      <c r="R4113" s="30">
        <f>IFERROR(_xlfn.XLOOKUP($B4113,'Ownership Metrics'!$A:$A,'Ownership Metrics'!$G:$G),"")</f>
        <v>35</v>
      </c>
      <c r="S4113" s="27" t="str">
        <f>IFERROR(_xlfn.XLOOKUP($B4113,'Ownership Metrics'!$A:$A,'Ownership Metrics'!$H:$H),"")</f>
        <v>Moderat</v>
      </c>
      <c r="T4113" s="27" t="str">
        <f>IFERROR(_xlfn.XLOOKUP($B4113,'Ownership Metrics'!$A:$A,'Ownership Metrics'!$I:$I),"")</f>
        <v>Sedang</v>
      </c>
      <c r="U4113" s="27">
        <f>IF(COUNTIFS($B$2:$B4113,$B4113,$D$2:$D4113,$D4113)=1,1,0)</f>
        <v>1</v>
      </c>
      <c r="V4113" s="27">
        <f t="shared" si="193"/>
        <v>24.16</v>
      </c>
      <c r="W4113" s="27">
        <f t="shared" si="194"/>
        <v>1</v>
      </c>
      <c r="X4113" s="27">
        <f t="shared" si="192"/>
        <v>24.1599995887</v>
      </c>
    </row>
    <row r="4114" spans="1:24" x14ac:dyDescent="0.25">
      <c r="A4114" s="26">
        <v>46265</v>
      </c>
      <c r="B4114" s="27" t="s">
        <v>10693</v>
      </c>
      <c r="C4114" s="27" t="s">
        <v>4373</v>
      </c>
      <c r="D4114" s="27" t="s">
        <v>4382</v>
      </c>
      <c r="E4114" s="27"/>
      <c r="F4114" s="27"/>
      <c r="G4114" s="27"/>
      <c r="H4114" s="27"/>
      <c r="I4114" s="28">
        <v>0</v>
      </c>
      <c r="J4114" s="28">
        <v>3213222707</v>
      </c>
      <c r="K4114" s="28">
        <v>3213222707</v>
      </c>
      <c r="L4114" s="29">
        <v>12.28</v>
      </c>
      <c r="M4114" s="29">
        <f>IFERROR(_xlfn.XLOOKUP($B4114,'Ownership Metrics'!$A:$A,'Ownership Metrics'!$B:$B),"")</f>
        <v>5.48</v>
      </c>
      <c r="N4114" s="28">
        <f>IFERROR(_xlfn.XLOOKUP($B4114,'Ownership Metrics'!$A:$A,'Ownership Metrics'!$C:$C),"")</f>
        <v>1346</v>
      </c>
      <c r="O4114" s="29">
        <f>IFERROR(_xlfn.XLOOKUP($B4114,'Ownership Metrics'!$A:$A,'Ownership Metrics'!$D:$D),"")</f>
        <v>24.16</v>
      </c>
      <c r="P4114" s="29">
        <f>IFERROR(_xlfn.XLOOKUP($B4114,'Ownership Metrics'!$A:$A,'Ownership Metrics'!$E:$E),"")</f>
        <v>55.78</v>
      </c>
      <c r="Q4114" s="30">
        <f>IFERROR(_xlfn.XLOOKUP($B4114,'Ownership Metrics'!$A:$A,'Ownership Metrics'!$F:$F),"")</f>
        <v>11</v>
      </c>
      <c r="R4114" s="30">
        <f>IFERROR(_xlfn.XLOOKUP($B4114,'Ownership Metrics'!$A:$A,'Ownership Metrics'!$G:$G),"")</f>
        <v>35</v>
      </c>
      <c r="S4114" s="27" t="str">
        <f>IFERROR(_xlfn.XLOOKUP($B4114,'Ownership Metrics'!$A:$A,'Ownership Metrics'!$H:$H),"")</f>
        <v>Moderat</v>
      </c>
      <c r="T4114" s="27" t="str">
        <f>IFERROR(_xlfn.XLOOKUP($B4114,'Ownership Metrics'!$A:$A,'Ownership Metrics'!$I:$I),"")</f>
        <v>Sedang</v>
      </c>
      <c r="U4114" s="27">
        <f>IF(COUNTIFS($B$2:$B4114,$B4114,$D$2:$D4114,$D4114)=1,1,0)</f>
        <v>1</v>
      </c>
      <c r="V4114" s="27">
        <f t="shared" si="193"/>
        <v>12.28</v>
      </c>
      <c r="W4114" s="27">
        <f t="shared" si="194"/>
        <v>3</v>
      </c>
      <c r="X4114" s="27">
        <f t="shared" si="192"/>
        <v>12.279999588599999</v>
      </c>
    </row>
    <row r="4115" spans="1:24" x14ac:dyDescent="0.25">
      <c r="A4115" s="26">
        <v>46265</v>
      </c>
      <c r="B4115" s="27" t="s">
        <v>10694</v>
      </c>
      <c r="C4115" s="27" t="s">
        <v>4384</v>
      </c>
      <c r="D4115" s="27" t="s">
        <v>1591</v>
      </c>
      <c r="E4115" s="27" t="s">
        <v>1128</v>
      </c>
      <c r="F4115" s="27" t="s">
        <v>23</v>
      </c>
      <c r="G4115" s="27"/>
      <c r="H4115" s="27" t="s">
        <v>24</v>
      </c>
      <c r="I4115" s="28">
        <v>110454460</v>
      </c>
      <c r="J4115" s="28">
        <v>625908692</v>
      </c>
      <c r="K4115" s="28">
        <v>736363152</v>
      </c>
      <c r="L4115" s="29">
        <v>60</v>
      </c>
      <c r="M4115" s="29">
        <f>IFERROR(_xlfn.XLOOKUP($B4115,'Ownership Metrics'!$A:$A,'Ownership Metrics'!$B:$B),"")</f>
        <v>4.05</v>
      </c>
      <c r="N4115" s="28">
        <f>IFERROR(_xlfn.XLOOKUP($B4115,'Ownership Metrics'!$A:$A,'Ownership Metrics'!$C:$C),"")</f>
        <v>4521</v>
      </c>
      <c r="O4115" s="29">
        <f>IFERROR(_xlfn.XLOOKUP($B4115,'Ownership Metrics'!$A:$A,'Ownership Metrics'!$D:$D),"")</f>
        <v>60</v>
      </c>
      <c r="P4115" s="29">
        <f>IFERROR(_xlfn.XLOOKUP($B4115,'Ownership Metrics'!$A:$A,'Ownership Metrics'!$E:$E),"")</f>
        <v>94.17</v>
      </c>
      <c r="Q4115" s="30">
        <f>IFERROR(_xlfn.XLOOKUP($B4115,'Ownership Metrics'!$A:$A,'Ownership Metrics'!$F:$F),"")</f>
        <v>4</v>
      </c>
      <c r="R4115" s="30">
        <f>IFERROR(_xlfn.XLOOKUP($B4115,'Ownership Metrics'!$A:$A,'Ownership Metrics'!$G:$G),"")</f>
        <v>70</v>
      </c>
      <c r="S4115" s="27" t="str">
        <f>IFERROR(_xlfn.XLOOKUP($B4115,'Ownership Metrics'!$A:$A,'Ownership Metrics'!$H:$H),"")</f>
        <v>Mayoritas</v>
      </c>
      <c r="T4115" s="27" t="str">
        <f>IFERROR(_xlfn.XLOOKUP($B4115,'Ownership Metrics'!$A:$A,'Ownership Metrics'!$I:$I),"")</f>
        <v>Tinggi</v>
      </c>
      <c r="U4115" s="27">
        <f>IF(COUNTIFS($B$2:$B4115,$B4115,$D$2:$D4115,$D4115)=1,1,0)</f>
        <v>1</v>
      </c>
      <c r="V4115" s="27">
        <f t="shared" si="193"/>
        <v>60</v>
      </c>
      <c r="W4115" s="27">
        <f t="shared" si="194"/>
        <v>1</v>
      </c>
      <c r="X4115" s="27">
        <f t="shared" si="192"/>
        <v>59.999999588500003</v>
      </c>
    </row>
    <row r="4116" spans="1:24" x14ac:dyDescent="0.25">
      <c r="A4116" s="26">
        <v>46265</v>
      </c>
      <c r="B4116" s="27" t="s">
        <v>10694</v>
      </c>
      <c r="C4116" s="27" t="s">
        <v>4384</v>
      </c>
      <c r="D4116" s="27" t="s">
        <v>4385</v>
      </c>
      <c r="E4116" s="27" t="s">
        <v>22</v>
      </c>
      <c r="F4116" s="27" t="s">
        <v>23</v>
      </c>
      <c r="G4116" s="27"/>
      <c r="H4116" s="27" t="s">
        <v>24</v>
      </c>
      <c r="I4116" s="28">
        <v>368181600</v>
      </c>
      <c r="J4116" s="28">
        <v>0</v>
      </c>
      <c r="K4116" s="28">
        <v>368181600</v>
      </c>
      <c r="L4116" s="29">
        <v>30</v>
      </c>
      <c r="M4116" s="29">
        <f>IFERROR(_xlfn.XLOOKUP($B4116,'Ownership Metrics'!$A:$A,'Ownership Metrics'!$B:$B),"")</f>
        <v>4.05</v>
      </c>
      <c r="N4116" s="28">
        <f>IFERROR(_xlfn.XLOOKUP($B4116,'Ownership Metrics'!$A:$A,'Ownership Metrics'!$C:$C),"")</f>
        <v>4521</v>
      </c>
      <c r="O4116" s="29">
        <f>IFERROR(_xlfn.XLOOKUP($B4116,'Ownership Metrics'!$A:$A,'Ownership Metrics'!$D:$D),"")</f>
        <v>60</v>
      </c>
      <c r="P4116" s="29">
        <f>IFERROR(_xlfn.XLOOKUP($B4116,'Ownership Metrics'!$A:$A,'Ownership Metrics'!$E:$E),"")</f>
        <v>94.17</v>
      </c>
      <c r="Q4116" s="30">
        <f>IFERROR(_xlfn.XLOOKUP($B4116,'Ownership Metrics'!$A:$A,'Ownership Metrics'!$F:$F),"")</f>
        <v>4</v>
      </c>
      <c r="R4116" s="30">
        <f>IFERROR(_xlfn.XLOOKUP($B4116,'Ownership Metrics'!$A:$A,'Ownership Metrics'!$G:$G),"")</f>
        <v>70</v>
      </c>
      <c r="S4116" s="27" t="str">
        <f>IFERROR(_xlfn.XLOOKUP($B4116,'Ownership Metrics'!$A:$A,'Ownership Metrics'!$H:$H),"")</f>
        <v>Mayoritas</v>
      </c>
      <c r="T4116" s="27" t="str">
        <f>IFERROR(_xlfn.XLOOKUP($B4116,'Ownership Metrics'!$A:$A,'Ownership Metrics'!$I:$I),"")</f>
        <v>Tinggi</v>
      </c>
      <c r="U4116" s="27">
        <f>IF(COUNTIFS($B$2:$B4116,$B4116,$D$2:$D4116,$D4116)=1,1,0)</f>
        <v>1</v>
      </c>
      <c r="V4116" s="27">
        <f t="shared" si="193"/>
        <v>30</v>
      </c>
      <c r="W4116" s="27">
        <f t="shared" si="194"/>
        <v>2</v>
      </c>
      <c r="X4116" s="27">
        <f t="shared" si="192"/>
        <v>29.999999588400001</v>
      </c>
    </row>
    <row r="4117" spans="1:24" x14ac:dyDescent="0.25">
      <c r="A4117" s="26">
        <v>46265</v>
      </c>
      <c r="B4117" s="27" t="s">
        <v>10694</v>
      </c>
      <c r="C4117" s="27" t="s">
        <v>4384</v>
      </c>
      <c r="D4117" s="27" t="s">
        <v>2773</v>
      </c>
      <c r="E4117" s="27" t="s">
        <v>114</v>
      </c>
      <c r="F4117" s="27" t="s">
        <v>32</v>
      </c>
      <c r="G4117" s="27"/>
      <c r="H4117" s="27" t="s">
        <v>64</v>
      </c>
      <c r="I4117" s="28">
        <v>51147200</v>
      </c>
      <c r="J4117" s="28">
        <v>0</v>
      </c>
      <c r="K4117" s="28">
        <v>51147200</v>
      </c>
      <c r="L4117" s="29">
        <v>4.17</v>
      </c>
      <c r="M4117" s="29">
        <f>IFERROR(_xlfn.XLOOKUP($B4117,'Ownership Metrics'!$A:$A,'Ownership Metrics'!$B:$B),"")</f>
        <v>4.05</v>
      </c>
      <c r="N4117" s="28">
        <f>IFERROR(_xlfn.XLOOKUP($B4117,'Ownership Metrics'!$A:$A,'Ownership Metrics'!$C:$C),"")</f>
        <v>4521</v>
      </c>
      <c r="O4117" s="29">
        <f>IFERROR(_xlfn.XLOOKUP($B4117,'Ownership Metrics'!$A:$A,'Ownership Metrics'!$D:$D),"")</f>
        <v>60</v>
      </c>
      <c r="P4117" s="29">
        <f>IFERROR(_xlfn.XLOOKUP($B4117,'Ownership Metrics'!$A:$A,'Ownership Metrics'!$E:$E),"")</f>
        <v>94.17</v>
      </c>
      <c r="Q4117" s="30">
        <f>IFERROR(_xlfn.XLOOKUP($B4117,'Ownership Metrics'!$A:$A,'Ownership Metrics'!$F:$F),"")</f>
        <v>4</v>
      </c>
      <c r="R4117" s="30">
        <f>IFERROR(_xlfn.XLOOKUP($B4117,'Ownership Metrics'!$A:$A,'Ownership Metrics'!$G:$G),"")</f>
        <v>70</v>
      </c>
      <c r="S4117" s="27" t="str">
        <f>IFERROR(_xlfn.XLOOKUP($B4117,'Ownership Metrics'!$A:$A,'Ownership Metrics'!$H:$H),"")</f>
        <v>Mayoritas</v>
      </c>
      <c r="T4117" s="27" t="str">
        <f>IFERROR(_xlfn.XLOOKUP($B4117,'Ownership Metrics'!$A:$A,'Ownership Metrics'!$I:$I),"")</f>
        <v>Tinggi</v>
      </c>
      <c r="U4117" s="27">
        <f>IF(COUNTIFS($B$2:$B4117,$B4117,$D$2:$D4117,$D4117)=1,1,0)</f>
        <v>1</v>
      </c>
      <c r="V4117" s="27">
        <f t="shared" si="193"/>
        <v>4.17</v>
      </c>
      <c r="W4117" s="27">
        <f t="shared" si="194"/>
        <v>3</v>
      </c>
      <c r="X4117" s="27">
        <f t="shared" si="192"/>
        <v>4.1699995882999996</v>
      </c>
    </row>
    <row r="4118" spans="1:24" x14ac:dyDescent="0.25">
      <c r="A4118" s="26">
        <v>46265</v>
      </c>
      <c r="B4118" s="27" t="s">
        <v>10694</v>
      </c>
      <c r="C4118" s="27" t="s">
        <v>4384</v>
      </c>
      <c r="D4118" s="27" t="s">
        <v>4386</v>
      </c>
      <c r="E4118" s="27" t="s">
        <v>35</v>
      </c>
      <c r="F4118" s="27" t="s">
        <v>23</v>
      </c>
      <c r="G4118" s="27" t="s">
        <v>36</v>
      </c>
      <c r="H4118" s="27" t="s">
        <v>24</v>
      </c>
      <c r="I4118" s="28">
        <v>21796900</v>
      </c>
      <c r="J4118" s="28">
        <v>0</v>
      </c>
      <c r="K4118" s="28">
        <v>21796900</v>
      </c>
      <c r="L4118" s="29">
        <v>1.78</v>
      </c>
      <c r="M4118" s="29">
        <f>IFERROR(_xlfn.XLOOKUP($B4118,'Ownership Metrics'!$A:$A,'Ownership Metrics'!$B:$B),"")</f>
        <v>4.05</v>
      </c>
      <c r="N4118" s="28">
        <f>IFERROR(_xlfn.XLOOKUP($B4118,'Ownership Metrics'!$A:$A,'Ownership Metrics'!$C:$C),"")</f>
        <v>4521</v>
      </c>
      <c r="O4118" s="29">
        <f>IFERROR(_xlfn.XLOOKUP($B4118,'Ownership Metrics'!$A:$A,'Ownership Metrics'!$D:$D),"")</f>
        <v>60</v>
      </c>
      <c r="P4118" s="29">
        <f>IFERROR(_xlfn.XLOOKUP($B4118,'Ownership Metrics'!$A:$A,'Ownership Metrics'!$E:$E),"")</f>
        <v>94.17</v>
      </c>
      <c r="Q4118" s="30">
        <f>IFERROR(_xlfn.XLOOKUP($B4118,'Ownership Metrics'!$A:$A,'Ownership Metrics'!$F:$F),"")</f>
        <v>4</v>
      </c>
      <c r="R4118" s="30">
        <f>IFERROR(_xlfn.XLOOKUP($B4118,'Ownership Metrics'!$A:$A,'Ownership Metrics'!$G:$G),"")</f>
        <v>70</v>
      </c>
      <c r="S4118" s="27" t="str">
        <f>IFERROR(_xlfn.XLOOKUP($B4118,'Ownership Metrics'!$A:$A,'Ownership Metrics'!$H:$H),"")</f>
        <v>Mayoritas</v>
      </c>
      <c r="T4118" s="27" t="str">
        <f>IFERROR(_xlfn.XLOOKUP($B4118,'Ownership Metrics'!$A:$A,'Ownership Metrics'!$I:$I),"")</f>
        <v>Tinggi</v>
      </c>
      <c r="U4118" s="27">
        <f>IF(COUNTIFS($B$2:$B4118,$B4118,$D$2:$D4118,$D4118)=1,1,0)</f>
        <v>1</v>
      </c>
      <c r="V4118" s="27">
        <f t="shared" si="193"/>
        <v>1.78</v>
      </c>
      <c r="W4118" s="27">
        <f t="shared" si="194"/>
        <v>4</v>
      </c>
      <c r="X4118" s="27">
        <f t="shared" si="192"/>
        <v>1.7799995881999999</v>
      </c>
    </row>
    <row r="4119" spans="1:24" x14ac:dyDescent="0.25">
      <c r="A4119" s="26">
        <v>46265</v>
      </c>
      <c r="B4119" s="27" t="s">
        <v>10695</v>
      </c>
      <c r="C4119" s="27" t="s">
        <v>4388</v>
      </c>
      <c r="D4119" s="27" t="s">
        <v>4389</v>
      </c>
      <c r="E4119" s="27" t="s">
        <v>22</v>
      </c>
      <c r="F4119" s="27" t="s">
        <v>23</v>
      </c>
      <c r="G4119" s="27"/>
      <c r="H4119" s="27" t="s">
        <v>24</v>
      </c>
      <c r="I4119" s="28">
        <v>3451376688</v>
      </c>
      <c r="J4119" s="28">
        <v>0</v>
      </c>
      <c r="K4119" s="28">
        <v>3451376688</v>
      </c>
      <c r="L4119" s="29">
        <v>3.2</v>
      </c>
      <c r="M4119" s="29">
        <f>IFERROR(_xlfn.XLOOKUP($B4119,'Ownership Metrics'!$A:$A,'Ownership Metrics'!$B:$B),"")</f>
        <v>14.06</v>
      </c>
      <c r="N4119" s="28">
        <f>IFERROR(_xlfn.XLOOKUP($B4119,'Ownership Metrics'!$A:$A,'Ownership Metrics'!$C:$C),"")</f>
        <v>2648</v>
      </c>
      <c r="O4119" s="29">
        <f>IFERROR(_xlfn.XLOOKUP($B4119,'Ownership Metrics'!$A:$A,'Ownership Metrics'!$D:$D),"")</f>
        <v>50.04</v>
      </c>
      <c r="P4119" s="29">
        <f>IFERROR(_xlfn.XLOOKUP($B4119,'Ownership Metrics'!$A:$A,'Ownership Metrics'!$E:$E),"")</f>
        <v>63.05</v>
      </c>
      <c r="Q4119" s="30">
        <f>IFERROR(_xlfn.XLOOKUP($B4119,'Ownership Metrics'!$A:$A,'Ownership Metrics'!$F:$F),"")</f>
        <v>13</v>
      </c>
      <c r="R4119" s="30">
        <f>IFERROR(_xlfn.XLOOKUP($B4119,'Ownership Metrics'!$A:$A,'Ownership Metrics'!$G:$G),"")</f>
        <v>41</v>
      </c>
      <c r="S4119" s="27" t="str">
        <f>IFERROR(_xlfn.XLOOKUP($B4119,'Ownership Metrics'!$A:$A,'Ownership Metrics'!$H:$H),"")</f>
        <v>Mayoritas</v>
      </c>
      <c r="T4119" s="27" t="str">
        <f>IFERROR(_xlfn.XLOOKUP($B4119,'Ownership Metrics'!$A:$A,'Ownership Metrics'!$I:$I),"")</f>
        <v>Sedang</v>
      </c>
      <c r="U4119" s="27">
        <f>IF(COUNTIFS($B$2:$B4119,$B4119,$D$2:$D4119,$D4119)=1,1,0)</f>
        <v>1</v>
      </c>
      <c r="V4119" s="27">
        <f t="shared" si="193"/>
        <v>3.2</v>
      </c>
      <c r="W4119" s="27">
        <f t="shared" si="194"/>
        <v>5</v>
      </c>
      <c r="X4119" s="27">
        <f t="shared" si="192"/>
        <v>3.1999995881000003</v>
      </c>
    </row>
    <row r="4120" spans="1:24" x14ac:dyDescent="0.25">
      <c r="A4120" s="26">
        <v>46265</v>
      </c>
      <c r="B4120" s="27" t="s">
        <v>10695</v>
      </c>
      <c r="C4120" s="27" t="s">
        <v>4388</v>
      </c>
      <c r="D4120" s="27" t="s">
        <v>4390</v>
      </c>
      <c r="E4120" s="27" t="s">
        <v>22</v>
      </c>
      <c r="F4120" s="27" t="s">
        <v>23</v>
      </c>
      <c r="G4120" s="27"/>
      <c r="H4120" s="27" t="s">
        <v>24</v>
      </c>
      <c r="I4120" s="28">
        <v>2114430000</v>
      </c>
      <c r="J4120" s="28">
        <v>0</v>
      </c>
      <c r="K4120" s="28">
        <v>2114430000</v>
      </c>
      <c r="L4120" s="29">
        <v>1.96</v>
      </c>
      <c r="M4120" s="29">
        <f>IFERROR(_xlfn.XLOOKUP($B4120,'Ownership Metrics'!$A:$A,'Ownership Metrics'!$B:$B),"")</f>
        <v>14.06</v>
      </c>
      <c r="N4120" s="28">
        <f>IFERROR(_xlfn.XLOOKUP($B4120,'Ownership Metrics'!$A:$A,'Ownership Metrics'!$C:$C),"")</f>
        <v>2648</v>
      </c>
      <c r="O4120" s="29">
        <f>IFERROR(_xlfn.XLOOKUP($B4120,'Ownership Metrics'!$A:$A,'Ownership Metrics'!$D:$D),"")</f>
        <v>50.04</v>
      </c>
      <c r="P4120" s="29">
        <f>IFERROR(_xlfn.XLOOKUP($B4120,'Ownership Metrics'!$A:$A,'Ownership Metrics'!$E:$E),"")</f>
        <v>63.05</v>
      </c>
      <c r="Q4120" s="30">
        <f>IFERROR(_xlfn.XLOOKUP($B4120,'Ownership Metrics'!$A:$A,'Ownership Metrics'!$F:$F),"")</f>
        <v>13</v>
      </c>
      <c r="R4120" s="30">
        <f>IFERROR(_xlfn.XLOOKUP($B4120,'Ownership Metrics'!$A:$A,'Ownership Metrics'!$G:$G),"")</f>
        <v>41</v>
      </c>
      <c r="S4120" s="27" t="str">
        <f>IFERROR(_xlfn.XLOOKUP($B4120,'Ownership Metrics'!$A:$A,'Ownership Metrics'!$H:$H),"")</f>
        <v>Mayoritas</v>
      </c>
      <c r="T4120" s="27" t="str">
        <f>IFERROR(_xlfn.XLOOKUP($B4120,'Ownership Metrics'!$A:$A,'Ownership Metrics'!$I:$I),"")</f>
        <v>Sedang</v>
      </c>
      <c r="U4120" s="27">
        <f>IF(COUNTIFS($B$2:$B4120,$B4120,$D$2:$D4120,$D4120)=1,1,0)</f>
        <v>1</v>
      </c>
      <c r="V4120" s="27">
        <f t="shared" si="193"/>
        <v>1.96</v>
      </c>
      <c r="W4120" s="27">
        <f t="shared" si="194"/>
        <v>10</v>
      </c>
      <c r="X4120" s="27">
        <f t="shared" si="192"/>
        <v>1.9599995880000001</v>
      </c>
    </row>
    <row r="4121" spans="1:24" x14ac:dyDescent="0.25">
      <c r="A4121" s="26">
        <v>46265</v>
      </c>
      <c r="B4121" s="27" t="s">
        <v>10695</v>
      </c>
      <c r="C4121" s="27" t="s">
        <v>4388</v>
      </c>
      <c r="D4121" s="27" t="s">
        <v>4391</v>
      </c>
      <c r="E4121" s="27" t="s">
        <v>22</v>
      </c>
      <c r="F4121" s="27" t="s">
        <v>23</v>
      </c>
      <c r="G4121" s="27"/>
      <c r="H4121" s="27" t="s">
        <v>24</v>
      </c>
      <c r="I4121" s="28">
        <v>2937380000</v>
      </c>
      <c r="J4121" s="28">
        <v>0</v>
      </c>
      <c r="K4121" s="28">
        <v>2937380000</v>
      </c>
      <c r="L4121" s="29">
        <v>2.72</v>
      </c>
      <c r="M4121" s="29">
        <f>IFERROR(_xlfn.XLOOKUP($B4121,'Ownership Metrics'!$A:$A,'Ownership Metrics'!$B:$B),"")</f>
        <v>14.06</v>
      </c>
      <c r="N4121" s="28">
        <f>IFERROR(_xlfn.XLOOKUP($B4121,'Ownership Metrics'!$A:$A,'Ownership Metrics'!$C:$C),"")</f>
        <v>2648</v>
      </c>
      <c r="O4121" s="29">
        <f>IFERROR(_xlfn.XLOOKUP($B4121,'Ownership Metrics'!$A:$A,'Ownership Metrics'!$D:$D),"")</f>
        <v>50.04</v>
      </c>
      <c r="P4121" s="29">
        <f>IFERROR(_xlfn.XLOOKUP($B4121,'Ownership Metrics'!$A:$A,'Ownership Metrics'!$E:$E),"")</f>
        <v>63.05</v>
      </c>
      <c r="Q4121" s="30">
        <f>IFERROR(_xlfn.XLOOKUP($B4121,'Ownership Metrics'!$A:$A,'Ownership Metrics'!$F:$F),"")</f>
        <v>13</v>
      </c>
      <c r="R4121" s="30">
        <f>IFERROR(_xlfn.XLOOKUP($B4121,'Ownership Metrics'!$A:$A,'Ownership Metrics'!$G:$G),"")</f>
        <v>41</v>
      </c>
      <c r="S4121" s="27" t="str">
        <f>IFERROR(_xlfn.XLOOKUP($B4121,'Ownership Metrics'!$A:$A,'Ownership Metrics'!$H:$H),"")</f>
        <v>Mayoritas</v>
      </c>
      <c r="T4121" s="27" t="str">
        <f>IFERROR(_xlfn.XLOOKUP($B4121,'Ownership Metrics'!$A:$A,'Ownership Metrics'!$I:$I),"")</f>
        <v>Sedang</v>
      </c>
      <c r="U4121" s="27">
        <f>IF(COUNTIFS($B$2:$B4121,$B4121,$D$2:$D4121,$D4121)=1,1,0)</f>
        <v>1</v>
      </c>
      <c r="V4121" s="27">
        <f t="shared" si="193"/>
        <v>2.72</v>
      </c>
      <c r="W4121" s="27">
        <f t="shared" si="194"/>
        <v>7</v>
      </c>
      <c r="X4121" s="27">
        <f t="shared" si="192"/>
        <v>2.7199995879000003</v>
      </c>
    </row>
    <row r="4122" spans="1:24" x14ac:dyDescent="0.25">
      <c r="A4122" s="26">
        <v>46265</v>
      </c>
      <c r="B4122" s="27" t="s">
        <v>10695</v>
      </c>
      <c r="C4122" s="27" t="s">
        <v>4388</v>
      </c>
      <c r="D4122" s="27" t="s">
        <v>4392</v>
      </c>
      <c r="E4122" s="27" t="s">
        <v>22</v>
      </c>
      <c r="F4122" s="27" t="s">
        <v>23</v>
      </c>
      <c r="G4122" s="27"/>
      <c r="H4122" s="27" t="s">
        <v>24</v>
      </c>
      <c r="I4122" s="28">
        <v>1575982400</v>
      </c>
      <c r="J4122" s="28">
        <v>0</v>
      </c>
      <c r="K4122" s="28">
        <v>1575982400</v>
      </c>
      <c r="L4122" s="29">
        <v>1.46</v>
      </c>
      <c r="M4122" s="29">
        <f>IFERROR(_xlfn.XLOOKUP($B4122,'Ownership Metrics'!$A:$A,'Ownership Metrics'!$B:$B),"")</f>
        <v>14.06</v>
      </c>
      <c r="N4122" s="28">
        <f>IFERROR(_xlfn.XLOOKUP($B4122,'Ownership Metrics'!$A:$A,'Ownership Metrics'!$C:$C),"")</f>
        <v>2648</v>
      </c>
      <c r="O4122" s="29">
        <f>IFERROR(_xlfn.XLOOKUP($B4122,'Ownership Metrics'!$A:$A,'Ownership Metrics'!$D:$D),"")</f>
        <v>50.04</v>
      </c>
      <c r="P4122" s="29">
        <f>IFERROR(_xlfn.XLOOKUP($B4122,'Ownership Metrics'!$A:$A,'Ownership Metrics'!$E:$E),"")</f>
        <v>63.05</v>
      </c>
      <c r="Q4122" s="30">
        <f>IFERROR(_xlfn.XLOOKUP($B4122,'Ownership Metrics'!$A:$A,'Ownership Metrics'!$F:$F),"")</f>
        <v>13</v>
      </c>
      <c r="R4122" s="30">
        <f>IFERROR(_xlfn.XLOOKUP($B4122,'Ownership Metrics'!$A:$A,'Ownership Metrics'!$G:$G),"")</f>
        <v>41</v>
      </c>
      <c r="S4122" s="27" t="str">
        <f>IFERROR(_xlfn.XLOOKUP($B4122,'Ownership Metrics'!$A:$A,'Ownership Metrics'!$H:$H),"")</f>
        <v>Mayoritas</v>
      </c>
      <c r="T4122" s="27" t="str">
        <f>IFERROR(_xlfn.XLOOKUP($B4122,'Ownership Metrics'!$A:$A,'Ownership Metrics'!$I:$I),"")</f>
        <v>Sedang</v>
      </c>
      <c r="U4122" s="27">
        <f>IF(COUNTIFS($B$2:$B4122,$B4122,$D$2:$D4122,$D4122)=1,1,0)</f>
        <v>1</v>
      </c>
      <c r="V4122" s="27">
        <f t="shared" si="193"/>
        <v>1.46</v>
      </c>
      <c r="W4122" s="27">
        <f t="shared" si="194"/>
        <v>12</v>
      </c>
      <c r="X4122" s="27">
        <f t="shared" si="192"/>
        <v>1.4599995878000001</v>
      </c>
    </row>
    <row r="4123" spans="1:24" x14ac:dyDescent="0.25">
      <c r="A4123" s="26">
        <v>46265</v>
      </c>
      <c r="B4123" s="27" t="s">
        <v>10695</v>
      </c>
      <c r="C4123" s="27" t="s">
        <v>4388</v>
      </c>
      <c r="D4123" s="27" t="s">
        <v>4393</v>
      </c>
      <c r="E4123" s="27" t="s">
        <v>22</v>
      </c>
      <c r="F4123" s="27" t="s">
        <v>23</v>
      </c>
      <c r="G4123" s="27"/>
      <c r="H4123" s="27" t="s">
        <v>24</v>
      </c>
      <c r="I4123" s="28">
        <v>54045287677</v>
      </c>
      <c r="J4123" s="28">
        <v>0</v>
      </c>
      <c r="K4123" s="28">
        <v>54045287677</v>
      </c>
      <c r="L4123" s="29">
        <v>50.04</v>
      </c>
      <c r="M4123" s="29">
        <f>IFERROR(_xlfn.XLOOKUP($B4123,'Ownership Metrics'!$A:$A,'Ownership Metrics'!$B:$B),"")</f>
        <v>14.06</v>
      </c>
      <c r="N4123" s="28">
        <f>IFERROR(_xlfn.XLOOKUP($B4123,'Ownership Metrics'!$A:$A,'Ownership Metrics'!$C:$C),"")</f>
        <v>2648</v>
      </c>
      <c r="O4123" s="29">
        <f>IFERROR(_xlfn.XLOOKUP($B4123,'Ownership Metrics'!$A:$A,'Ownership Metrics'!$D:$D),"")</f>
        <v>50.04</v>
      </c>
      <c r="P4123" s="29">
        <f>IFERROR(_xlfn.XLOOKUP($B4123,'Ownership Metrics'!$A:$A,'Ownership Metrics'!$E:$E),"")</f>
        <v>63.05</v>
      </c>
      <c r="Q4123" s="30">
        <f>IFERROR(_xlfn.XLOOKUP($B4123,'Ownership Metrics'!$A:$A,'Ownership Metrics'!$F:$F),"")</f>
        <v>13</v>
      </c>
      <c r="R4123" s="30">
        <f>IFERROR(_xlfn.XLOOKUP($B4123,'Ownership Metrics'!$A:$A,'Ownership Metrics'!$G:$G),"")</f>
        <v>41</v>
      </c>
      <c r="S4123" s="27" t="str">
        <f>IFERROR(_xlfn.XLOOKUP($B4123,'Ownership Metrics'!$A:$A,'Ownership Metrics'!$H:$H),"")</f>
        <v>Mayoritas</v>
      </c>
      <c r="T4123" s="27" t="str">
        <f>IFERROR(_xlfn.XLOOKUP($B4123,'Ownership Metrics'!$A:$A,'Ownership Metrics'!$I:$I),"")</f>
        <v>Sedang</v>
      </c>
      <c r="U4123" s="27">
        <f>IF(COUNTIFS($B$2:$B4123,$B4123,$D$2:$D4123,$D4123)=1,1,0)</f>
        <v>1</v>
      </c>
      <c r="V4123" s="27">
        <f t="shared" si="193"/>
        <v>50.04</v>
      </c>
      <c r="W4123" s="27">
        <f t="shared" si="194"/>
        <v>1</v>
      </c>
      <c r="X4123" s="27">
        <f t="shared" si="192"/>
        <v>50.039999587700002</v>
      </c>
    </row>
    <row r="4124" spans="1:24" x14ac:dyDescent="0.25">
      <c r="A4124" s="26">
        <v>46265</v>
      </c>
      <c r="B4124" s="27" t="s">
        <v>10695</v>
      </c>
      <c r="C4124" s="27" t="s">
        <v>4388</v>
      </c>
      <c r="D4124" s="27" t="s">
        <v>4394</v>
      </c>
      <c r="E4124" s="27" t="s">
        <v>22</v>
      </c>
      <c r="F4124" s="27" t="s">
        <v>23</v>
      </c>
      <c r="G4124" s="27"/>
      <c r="H4124" s="27" t="s">
        <v>24</v>
      </c>
      <c r="I4124" s="28">
        <v>5896520600</v>
      </c>
      <c r="J4124" s="28">
        <v>0</v>
      </c>
      <c r="K4124" s="28">
        <v>5896520600</v>
      </c>
      <c r="L4124" s="29">
        <v>5.46</v>
      </c>
      <c r="M4124" s="29">
        <f>IFERROR(_xlfn.XLOOKUP($B4124,'Ownership Metrics'!$A:$A,'Ownership Metrics'!$B:$B),"")</f>
        <v>14.06</v>
      </c>
      <c r="N4124" s="28">
        <f>IFERROR(_xlfn.XLOOKUP($B4124,'Ownership Metrics'!$A:$A,'Ownership Metrics'!$C:$C),"")</f>
        <v>2648</v>
      </c>
      <c r="O4124" s="29">
        <f>IFERROR(_xlfn.XLOOKUP($B4124,'Ownership Metrics'!$A:$A,'Ownership Metrics'!$D:$D),"")</f>
        <v>50.04</v>
      </c>
      <c r="P4124" s="29">
        <f>IFERROR(_xlfn.XLOOKUP($B4124,'Ownership Metrics'!$A:$A,'Ownership Metrics'!$E:$E),"")</f>
        <v>63.05</v>
      </c>
      <c r="Q4124" s="30">
        <f>IFERROR(_xlfn.XLOOKUP($B4124,'Ownership Metrics'!$A:$A,'Ownership Metrics'!$F:$F),"")</f>
        <v>13</v>
      </c>
      <c r="R4124" s="30">
        <f>IFERROR(_xlfn.XLOOKUP($B4124,'Ownership Metrics'!$A:$A,'Ownership Metrics'!$G:$G),"")</f>
        <v>41</v>
      </c>
      <c r="S4124" s="27" t="str">
        <f>IFERROR(_xlfn.XLOOKUP($B4124,'Ownership Metrics'!$A:$A,'Ownership Metrics'!$H:$H),"")</f>
        <v>Mayoritas</v>
      </c>
      <c r="T4124" s="27" t="str">
        <f>IFERROR(_xlfn.XLOOKUP($B4124,'Ownership Metrics'!$A:$A,'Ownership Metrics'!$I:$I),"")</f>
        <v>Sedang</v>
      </c>
      <c r="U4124" s="27">
        <f>IF(COUNTIFS($B$2:$B4124,$B4124,$D$2:$D4124,$D4124)=1,1,0)</f>
        <v>1</v>
      </c>
      <c r="V4124" s="27">
        <f t="shared" si="193"/>
        <v>5.46</v>
      </c>
      <c r="W4124" s="27">
        <f t="shared" si="194"/>
        <v>3</v>
      </c>
      <c r="X4124" s="27">
        <f t="shared" si="192"/>
        <v>5.4599995875999996</v>
      </c>
    </row>
    <row r="4125" spans="1:24" x14ac:dyDescent="0.25">
      <c r="A4125" s="26">
        <v>46265</v>
      </c>
      <c r="B4125" s="27" t="s">
        <v>10695</v>
      </c>
      <c r="C4125" s="27" t="s">
        <v>4388</v>
      </c>
      <c r="D4125" s="27" t="s">
        <v>4395</v>
      </c>
      <c r="E4125" s="27" t="s">
        <v>83</v>
      </c>
      <c r="F4125" s="27" t="s">
        <v>32</v>
      </c>
      <c r="G4125" s="27"/>
      <c r="H4125" s="27" t="s">
        <v>56</v>
      </c>
      <c r="I4125" s="28">
        <v>3134582300</v>
      </c>
      <c r="J4125" s="28">
        <v>0</v>
      </c>
      <c r="K4125" s="28">
        <v>3134582300</v>
      </c>
      <c r="L4125" s="29">
        <v>2.9</v>
      </c>
      <c r="M4125" s="29">
        <f>IFERROR(_xlfn.XLOOKUP($B4125,'Ownership Metrics'!$A:$A,'Ownership Metrics'!$B:$B),"")</f>
        <v>14.06</v>
      </c>
      <c r="N4125" s="28">
        <f>IFERROR(_xlfn.XLOOKUP($B4125,'Ownership Metrics'!$A:$A,'Ownership Metrics'!$C:$C),"")</f>
        <v>2648</v>
      </c>
      <c r="O4125" s="29">
        <f>IFERROR(_xlfn.XLOOKUP($B4125,'Ownership Metrics'!$A:$A,'Ownership Metrics'!$D:$D),"")</f>
        <v>50.04</v>
      </c>
      <c r="P4125" s="29">
        <f>IFERROR(_xlfn.XLOOKUP($B4125,'Ownership Metrics'!$A:$A,'Ownership Metrics'!$E:$E),"")</f>
        <v>63.05</v>
      </c>
      <c r="Q4125" s="30">
        <f>IFERROR(_xlfn.XLOOKUP($B4125,'Ownership Metrics'!$A:$A,'Ownership Metrics'!$F:$F),"")</f>
        <v>13</v>
      </c>
      <c r="R4125" s="30">
        <f>IFERROR(_xlfn.XLOOKUP($B4125,'Ownership Metrics'!$A:$A,'Ownership Metrics'!$G:$G),"")</f>
        <v>41</v>
      </c>
      <c r="S4125" s="27" t="str">
        <f>IFERROR(_xlfn.XLOOKUP($B4125,'Ownership Metrics'!$A:$A,'Ownership Metrics'!$H:$H),"")</f>
        <v>Mayoritas</v>
      </c>
      <c r="T4125" s="27" t="str">
        <f>IFERROR(_xlfn.XLOOKUP($B4125,'Ownership Metrics'!$A:$A,'Ownership Metrics'!$I:$I),"")</f>
        <v>Sedang</v>
      </c>
      <c r="U4125" s="27">
        <f>IF(COUNTIFS($B$2:$B4125,$B4125,$D$2:$D4125,$D4125)=1,1,0)</f>
        <v>1</v>
      </c>
      <c r="V4125" s="27">
        <f t="shared" si="193"/>
        <v>2.9</v>
      </c>
      <c r="W4125" s="27">
        <f t="shared" si="194"/>
        <v>6</v>
      </c>
      <c r="X4125" s="27">
        <f t="shared" si="192"/>
        <v>2.8999995875</v>
      </c>
    </row>
    <row r="4126" spans="1:24" x14ac:dyDescent="0.25">
      <c r="A4126" s="26">
        <v>46265</v>
      </c>
      <c r="B4126" s="27" t="s">
        <v>10695</v>
      </c>
      <c r="C4126" s="27" t="s">
        <v>4388</v>
      </c>
      <c r="D4126" s="27" t="s">
        <v>4396</v>
      </c>
      <c r="E4126" s="27" t="s">
        <v>22</v>
      </c>
      <c r="F4126" s="27" t="s">
        <v>32</v>
      </c>
      <c r="G4126" s="27"/>
      <c r="H4126" s="27" t="s">
        <v>56</v>
      </c>
      <c r="I4126" s="28">
        <v>3561500700</v>
      </c>
      <c r="J4126" s="28">
        <v>0</v>
      </c>
      <c r="K4126" s="28">
        <v>3561500700</v>
      </c>
      <c r="L4126" s="29">
        <v>3.3</v>
      </c>
      <c r="M4126" s="29">
        <f>IFERROR(_xlfn.XLOOKUP($B4126,'Ownership Metrics'!$A:$A,'Ownership Metrics'!$B:$B),"")</f>
        <v>14.06</v>
      </c>
      <c r="N4126" s="28">
        <f>IFERROR(_xlfn.XLOOKUP($B4126,'Ownership Metrics'!$A:$A,'Ownership Metrics'!$C:$C),"")</f>
        <v>2648</v>
      </c>
      <c r="O4126" s="29">
        <f>IFERROR(_xlfn.XLOOKUP($B4126,'Ownership Metrics'!$A:$A,'Ownership Metrics'!$D:$D),"")</f>
        <v>50.04</v>
      </c>
      <c r="P4126" s="29">
        <f>IFERROR(_xlfn.XLOOKUP($B4126,'Ownership Metrics'!$A:$A,'Ownership Metrics'!$E:$E),"")</f>
        <v>63.05</v>
      </c>
      <c r="Q4126" s="30">
        <f>IFERROR(_xlfn.XLOOKUP($B4126,'Ownership Metrics'!$A:$A,'Ownership Metrics'!$F:$F),"")</f>
        <v>13</v>
      </c>
      <c r="R4126" s="30">
        <f>IFERROR(_xlfn.XLOOKUP($B4126,'Ownership Metrics'!$A:$A,'Ownership Metrics'!$G:$G),"")</f>
        <v>41</v>
      </c>
      <c r="S4126" s="27" t="str">
        <f>IFERROR(_xlfn.XLOOKUP($B4126,'Ownership Metrics'!$A:$A,'Ownership Metrics'!$H:$H),"")</f>
        <v>Mayoritas</v>
      </c>
      <c r="T4126" s="27" t="str">
        <f>IFERROR(_xlfn.XLOOKUP($B4126,'Ownership Metrics'!$A:$A,'Ownership Metrics'!$I:$I),"")</f>
        <v>Sedang</v>
      </c>
      <c r="U4126" s="27">
        <f>IF(COUNTIFS($B$2:$B4126,$B4126,$D$2:$D4126,$D4126)=1,1,0)</f>
        <v>1</v>
      </c>
      <c r="V4126" s="27">
        <f t="shared" si="193"/>
        <v>3.3</v>
      </c>
      <c r="W4126" s="27">
        <f t="shared" si="194"/>
        <v>4</v>
      </c>
      <c r="X4126" s="27">
        <f t="shared" si="192"/>
        <v>3.2999995873999999</v>
      </c>
    </row>
    <row r="4127" spans="1:24" x14ac:dyDescent="0.25">
      <c r="A4127" s="26">
        <v>46265</v>
      </c>
      <c r="B4127" s="27" t="s">
        <v>10695</v>
      </c>
      <c r="C4127" s="27" t="s">
        <v>4388</v>
      </c>
      <c r="D4127" s="27" t="s">
        <v>4397</v>
      </c>
      <c r="E4127" s="27" t="s">
        <v>22</v>
      </c>
      <c r="F4127" s="27" t="s">
        <v>32</v>
      </c>
      <c r="G4127" s="27"/>
      <c r="H4127" s="27" t="s">
        <v>128</v>
      </c>
      <c r="I4127" s="28">
        <v>0</v>
      </c>
      <c r="J4127" s="28">
        <v>8149060000</v>
      </c>
      <c r="K4127" s="28">
        <v>8149060000</v>
      </c>
      <c r="L4127" s="29">
        <v>7.55</v>
      </c>
      <c r="M4127" s="29">
        <f>IFERROR(_xlfn.XLOOKUP($B4127,'Ownership Metrics'!$A:$A,'Ownership Metrics'!$B:$B),"")</f>
        <v>14.06</v>
      </c>
      <c r="N4127" s="28">
        <f>IFERROR(_xlfn.XLOOKUP($B4127,'Ownership Metrics'!$A:$A,'Ownership Metrics'!$C:$C),"")</f>
        <v>2648</v>
      </c>
      <c r="O4127" s="29">
        <f>IFERROR(_xlfn.XLOOKUP($B4127,'Ownership Metrics'!$A:$A,'Ownership Metrics'!$D:$D),"")</f>
        <v>50.04</v>
      </c>
      <c r="P4127" s="29">
        <f>IFERROR(_xlfn.XLOOKUP($B4127,'Ownership Metrics'!$A:$A,'Ownership Metrics'!$E:$E),"")</f>
        <v>63.05</v>
      </c>
      <c r="Q4127" s="30">
        <f>IFERROR(_xlfn.XLOOKUP($B4127,'Ownership Metrics'!$A:$A,'Ownership Metrics'!$F:$F),"")</f>
        <v>13</v>
      </c>
      <c r="R4127" s="30">
        <f>IFERROR(_xlfn.XLOOKUP($B4127,'Ownership Metrics'!$A:$A,'Ownership Metrics'!$G:$G),"")</f>
        <v>41</v>
      </c>
      <c r="S4127" s="27" t="str">
        <f>IFERROR(_xlfn.XLOOKUP($B4127,'Ownership Metrics'!$A:$A,'Ownership Metrics'!$H:$H),"")</f>
        <v>Mayoritas</v>
      </c>
      <c r="T4127" s="27" t="str">
        <f>IFERROR(_xlfn.XLOOKUP($B4127,'Ownership Metrics'!$A:$A,'Ownership Metrics'!$I:$I),"")</f>
        <v>Sedang</v>
      </c>
      <c r="U4127" s="27">
        <f>IF(COUNTIFS($B$2:$B4127,$B4127,$D$2:$D4127,$D4127)=1,1,0)</f>
        <v>1</v>
      </c>
      <c r="V4127" s="27">
        <f t="shared" si="193"/>
        <v>7.55</v>
      </c>
      <c r="W4127" s="27">
        <f t="shared" si="194"/>
        <v>2</v>
      </c>
      <c r="X4127" s="27">
        <f t="shared" si="192"/>
        <v>7.5499995872999994</v>
      </c>
    </row>
    <row r="4128" spans="1:24" x14ac:dyDescent="0.25">
      <c r="A4128" s="26">
        <v>46265</v>
      </c>
      <c r="B4128" s="27" t="s">
        <v>10695</v>
      </c>
      <c r="C4128" s="27" t="s">
        <v>4388</v>
      </c>
      <c r="D4128" s="27" t="s">
        <v>1753</v>
      </c>
      <c r="E4128" s="27" t="s">
        <v>83</v>
      </c>
      <c r="F4128" s="27" t="s">
        <v>32</v>
      </c>
      <c r="G4128" s="27"/>
      <c r="H4128" s="27" t="s">
        <v>62</v>
      </c>
      <c r="I4128" s="28">
        <v>1149060000</v>
      </c>
      <c r="J4128" s="28">
        <v>0</v>
      </c>
      <c r="K4128" s="28">
        <v>1149060000</v>
      </c>
      <c r="L4128" s="29">
        <v>1.06</v>
      </c>
      <c r="M4128" s="29">
        <f>IFERROR(_xlfn.XLOOKUP($B4128,'Ownership Metrics'!$A:$A,'Ownership Metrics'!$B:$B),"")</f>
        <v>14.06</v>
      </c>
      <c r="N4128" s="28">
        <f>IFERROR(_xlfn.XLOOKUP($B4128,'Ownership Metrics'!$A:$A,'Ownership Metrics'!$C:$C),"")</f>
        <v>2648</v>
      </c>
      <c r="O4128" s="29">
        <f>IFERROR(_xlfn.XLOOKUP($B4128,'Ownership Metrics'!$A:$A,'Ownership Metrics'!$D:$D),"")</f>
        <v>50.04</v>
      </c>
      <c r="P4128" s="29">
        <f>IFERROR(_xlfn.XLOOKUP($B4128,'Ownership Metrics'!$A:$A,'Ownership Metrics'!$E:$E),"")</f>
        <v>63.05</v>
      </c>
      <c r="Q4128" s="30">
        <f>IFERROR(_xlfn.XLOOKUP($B4128,'Ownership Metrics'!$A:$A,'Ownership Metrics'!$F:$F),"")</f>
        <v>13</v>
      </c>
      <c r="R4128" s="30">
        <f>IFERROR(_xlfn.XLOOKUP($B4128,'Ownership Metrics'!$A:$A,'Ownership Metrics'!$G:$G),"")</f>
        <v>41</v>
      </c>
      <c r="S4128" s="27" t="str">
        <f>IFERROR(_xlfn.XLOOKUP($B4128,'Ownership Metrics'!$A:$A,'Ownership Metrics'!$H:$H),"")</f>
        <v>Mayoritas</v>
      </c>
      <c r="T4128" s="27" t="str">
        <f>IFERROR(_xlfn.XLOOKUP($B4128,'Ownership Metrics'!$A:$A,'Ownership Metrics'!$I:$I),"")</f>
        <v>Sedang</v>
      </c>
      <c r="U4128" s="27">
        <f>IF(COUNTIFS($B$2:$B4128,$B4128,$D$2:$D4128,$D4128)=1,1,0)</f>
        <v>1</v>
      </c>
      <c r="V4128" s="27">
        <f t="shared" si="193"/>
        <v>1.06</v>
      </c>
      <c r="W4128" s="27">
        <f t="shared" si="194"/>
        <v>13</v>
      </c>
      <c r="X4128" s="27">
        <f t="shared" si="192"/>
        <v>1.0599995872000001</v>
      </c>
    </row>
    <row r="4129" spans="1:24" x14ac:dyDescent="0.25">
      <c r="A4129" s="26">
        <v>46265</v>
      </c>
      <c r="B4129" s="27" t="s">
        <v>10695</v>
      </c>
      <c r="C4129" s="27" t="s">
        <v>4388</v>
      </c>
      <c r="D4129" s="27" t="s">
        <v>34</v>
      </c>
      <c r="E4129" s="27" t="s">
        <v>35</v>
      </c>
      <c r="F4129" s="27" t="s">
        <v>23</v>
      </c>
      <c r="G4129" s="27" t="s">
        <v>36</v>
      </c>
      <c r="H4129" s="27" t="s">
        <v>24</v>
      </c>
      <c r="I4129" s="28">
        <v>2440854681</v>
      </c>
      <c r="J4129" s="28">
        <v>0</v>
      </c>
      <c r="K4129" s="28">
        <v>2440854681</v>
      </c>
      <c r="L4129" s="29">
        <v>2.2599999999999998</v>
      </c>
      <c r="M4129" s="29">
        <f>IFERROR(_xlfn.XLOOKUP($B4129,'Ownership Metrics'!$A:$A,'Ownership Metrics'!$B:$B),"")</f>
        <v>14.06</v>
      </c>
      <c r="N4129" s="28">
        <f>IFERROR(_xlfn.XLOOKUP($B4129,'Ownership Metrics'!$A:$A,'Ownership Metrics'!$C:$C),"")</f>
        <v>2648</v>
      </c>
      <c r="O4129" s="29">
        <f>IFERROR(_xlfn.XLOOKUP($B4129,'Ownership Metrics'!$A:$A,'Ownership Metrics'!$D:$D),"")</f>
        <v>50.04</v>
      </c>
      <c r="P4129" s="29">
        <f>IFERROR(_xlfn.XLOOKUP($B4129,'Ownership Metrics'!$A:$A,'Ownership Metrics'!$E:$E),"")</f>
        <v>63.05</v>
      </c>
      <c r="Q4129" s="30">
        <f>IFERROR(_xlfn.XLOOKUP($B4129,'Ownership Metrics'!$A:$A,'Ownership Metrics'!$F:$F),"")</f>
        <v>13</v>
      </c>
      <c r="R4129" s="30">
        <f>IFERROR(_xlfn.XLOOKUP($B4129,'Ownership Metrics'!$A:$A,'Ownership Metrics'!$G:$G),"")</f>
        <v>41</v>
      </c>
      <c r="S4129" s="27" t="str">
        <f>IFERROR(_xlfn.XLOOKUP($B4129,'Ownership Metrics'!$A:$A,'Ownership Metrics'!$H:$H),"")</f>
        <v>Mayoritas</v>
      </c>
      <c r="T4129" s="27" t="str">
        <f>IFERROR(_xlfn.XLOOKUP($B4129,'Ownership Metrics'!$A:$A,'Ownership Metrics'!$I:$I),"")</f>
        <v>Sedang</v>
      </c>
      <c r="U4129" s="27">
        <f>IF(COUNTIFS($B$2:$B4129,$B4129,$D$2:$D4129,$D4129)=1,1,0)</f>
        <v>1</v>
      </c>
      <c r="V4129" s="27">
        <f t="shared" si="193"/>
        <v>2.2599999999999998</v>
      </c>
      <c r="W4129" s="27">
        <f t="shared" si="194"/>
        <v>9</v>
      </c>
      <c r="X4129" s="27">
        <f t="shared" si="192"/>
        <v>2.2599995870999998</v>
      </c>
    </row>
    <row r="4130" spans="1:24" x14ac:dyDescent="0.25">
      <c r="A4130" s="26">
        <v>46265</v>
      </c>
      <c r="B4130" s="27" t="s">
        <v>10695</v>
      </c>
      <c r="C4130" s="27" t="s">
        <v>4388</v>
      </c>
      <c r="D4130" s="27" t="s">
        <v>38</v>
      </c>
      <c r="E4130" s="27" t="s">
        <v>35</v>
      </c>
      <c r="F4130" s="27" t="s">
        <v>23</v>
      </c>
      <c r="G4130" s="27" t="s">
        <v>36</v>
      </c>
      <c r="H4130" s="27" t="s">
        <v>24</v>
      </c>
      <c r="I4130" s="28">
        <v>1836504100</v>
      </c>
      <c r="J4130" s="28">
        <v>0</v>
      </c>
      <c r="K4130" s="28">
        <v>1836504100</v>
      </c>
      <c r="L4130" s="29">
        <v>1.7</v>
      </c>
      <c r="M4130" s="29">
        <f>IFERROR(_xlfn.XLOOKUP($B4130,'Ownership Metrics'!$A:$A,'Ownership Metrics'!$B:$B),"")</f>
        <v>14.06</v>
      </c>
      <c r="N4130" s="28">
        <f>IFERROR(_xlfn.XLOOKUP($B4130,'Ownership Metrics'!$A:$A,'Ownership Metrics'!$C:$C),"")</f>
        <v>2648</v>
      </c>
      <c r="O4130" s="29">
        <f>IFERROR(_xlfn.XLOOKUP($B4130,'Ownership Metrics'!$A:$A,'Ownership Metrics'!$D:$D),"")</f>
        <v>50.04</v>
      </c>
      <c r="P4130" s="29">
        <f>IFERROR(_xlfn.XLOOKUP($B4130,'Ownership Metrics'!$A:$A,'Ownership Metrics'!$E:$E),"")</f>
        <v>63.05</v>
      </c>
      <c r="Q4130" s="30">
        <f>IFERROR(_xlfn.XLOOKUP($B4130,'Ownership Metrics'!$A:$A,'Ownership Metrics'!$F:$F),"")</f>
        <v>13</v>
      </c>
      <c r="R4130" s="30">
        <f>IFERROR(_xlfn.XLOOKUP($B4130,'Ownership Metrics'!$A:$A,'Ownership Metrics'!$G:$G),"")</f>
        <v>41</v>
      </c>
      <c r="S4130" s="27" t="str">
        <f>IFERROR(_xlfn.XLOOKUP($B4130,'Ownership Metrics'!$A:$A,'Ownership Metrics'!$H:$H),"")</f>
        <v>Mayoritas</v>
      </c>
      <c r="T4130" s="27" t="str">
        <f>IFERROR(_xlfn.XLOOKUP($B4130,'Ownership Metrics'!$A:$A,'Ownership Metrics'!$I:$I),"")</f>
        <v>Sedang</v>
      </c>
      <c r="U4130" s="27">
        <f>IF(COUNTIFS($B$2:$B4130,$B4130,$D$2:$D4130,$D4130)=1,1,0)</f>
        <v>1</v>
      </c>
      <c r="V4130" s="27">
        <f t="shared" si="193"/>
        <v>1.7</v>
      </c>
      <c r="W4130" s="27">
        <f t="shared" si="194"/>
        <v>11</v>
      </c>
      <c r="X4130" s="27">
        <f t="shared" si="192"/>
        <v>1.699999587</v>
      </c>
    </row>
    <row r="4131" spans="1:24" x14ac:dyDescent="0.25">
      <c r="A4131" s="26">
        <v>46265</v>
      </c>
      <c r="B4131" s="27" t="s">
        <v>10695</v>
      </c>
      <c r="C4131" s="27" t="s">
        <v>4388</v>
      </c>
      <c r="D4131" s="27" t="s">
        <v>4398</v>
      </c>
      <c r="E4131" s="27" t="s">
        <v>35</v>
      </c>
      <c r="F4131" s="27" t="s">
        <v>23</v>
      </c>
      <c r="G4131" s="27" t="s">
        <v>36</v>
      </c>
      <c r="H4131" s="27" t="s">
        <v>24</v>
      </c>
      <c r="I4131" s="28">
        <v>2519261200</v>
      </c>
      <c r="J4131" s="28">
        <v>0</v>
      </c>
      <c r="K4131" s="28">
        <v>2519261200</v>
      </c>
      <c r="L4131" s="29">
        <v>2.33</v>
      </c>
      <c r="M4131" s="29">
        <f>IFERROR(_xlfn.XLOOKUP($B4131,'Ownership Metrics'!$A:$A,'Ownership Metrics'!$B:$B),"")</f>
        <v>14.06</v>
      </c>
      <c r="N4131" s="28">
        <f>IFERROR(_xlfn.XLOOKUP($B4131,'Ownership Metrics'!$A:$A,'Ownership Metrics'!$C:$C),"")</f>
        <v>2648</v>
      </c>
      <c r="O4131" s="29">
        <f>IFERROR(_xlfn.XLOOKUP($B4131,'Ownership Metrics'!$A:$A,'Ownership Metrics'!$D:$D),"")</f>
        <v>50.04</v>
      </c>
      <c r="P4131" s="29">
        <f>IFERROR(_xlfn.XLOOKUP($B4131,'Ownership Metrics'!$A:$A,'Ownership Metrics'!$E:$E),"")</f>
        <v>63.05</v>
      </c>
      <c r="Q4131" s="30">
        <f>IFERROR(_xlfn.XLOOKUP($B4131,'Ownership Metrics'!$A:$A,'Ownership Metrics'!$F:$F),"")</f>
        <v>13</v>
      </c>
      <c r="R4131" s="30">
        <f>IFERROR(_xlfn.XLOOKUP($B4131,'Ownership Metrics'!$A:$A,'Ownership Metrics'!$G:$G),"")</f>
        <v>41</v>
      </c>
      <c r="S4131" s="27" t="str">
        <f>IFERROR(_xlfn.XLOOKUP($B4131,'Ownership Metrics'!$A:$A,'Ownership Metrics'!$H:$H),"")</f>
        <v>Mayoritas</v>
      </c>
      <c r="T4131" s="27" t="str">
        <f>IFERROR(_xlfn.XLOOKUP($B4131,'Ownership Metrics'!$A:$A,'Ownership Metrics'!$I:$I),"")</f>
        <v>Sedang</v>
      </c>
      <c r="U4131" s="27">
        <f>IF(COUNTIFS($B$2:$B4131,$B4131,$D$2:$D4131,$D4131)=1,1,0)</f>
        <v>1</v>
      </c>
      <c r="V4131" s="27">
        <f t="shared" si="193"/>
        <v>2.33</v>
      </c>
      <c r="W4131" s="27">
        <f t="shared" si="194"/>
        <v>8</v>
      </c>
      <c r="X4131" s="27">
        <f t="shared" si="192"/>
        <v>2.3299995869000001</v>
      </c>
    </row>
    <row r="4132" spans="1:24" x14ac:dyDescent="0.25">
      <c r="A4132" s="26">
        <v>46265</v>
      </c>
      <c r="B4132" s="27" t="s">
        <v>10696</v>
      </c>
      <c r="C4132" s="27" t="s">
        <v>4400</v>
      </c>
      <c r="D4132" s="27" t="s">
        <v>4401</v>
      </c>
      <c r="E4132" s="27" t="s">
        <v>22</v>
      </c>
      <c r="F4132" s="27" t="s">
        <v>23</v>
      </c>
      <c r="G4132" s="27"/>
      <c r="H4132" s="27" t="s">
        <v>24</v>
      </c>
      <c r="I4132" s="28">
        <v>1443766800</v>
      </c>
      <c r="J4132" s="28">
        <v>0</v>
      </c>
      <c r="K4132" s="28">
        <v>1443766800</v>
      </c>
      <c r="L4132" s="29">
        <v>82.5</v>
      </c>
      <c r="M4132" s="29">
        <f>IFERROR(_xlfn.XLOOKUP($B4132,'Ownership Metrics'!$A:$A,'Ownership Metrics'!$B:$B),"")</f>
        <v>15.09</v>
      </c>
      <c r="N4132" s="28">
        <f>IFERROR(_xlfn.XLOOKUP($B4132,'Ownership Metrics'!$A:$A,'Ownership Metrics'!$C:$C),"")</f>
        <v>6812</v>
      </c>
      <c r="O4132" s="29">
        <f>IFERROR(_xlfn.XLOOKUP($B4132,'Ownership Metrics'!$A:$A,'Ownership Metrics'!$D:$D),"")</f>
        <v>82.5</v>
      </c>
      <c r="P4132" s="29">
        <f>IFERROR(_xlfn.XLOOKUP($B4132,'Ownership Metrics'!$A:$A,'Ownership Metrics'!$E:$E),"")</f>
        <v>84.91</v>
      </c>
      <c r="Q4132" s="30">
        <f>IFERROR(_xlfn.XLOOKUP($B4132,'Ownership Metrics'!$A:$A,'Ownership Metrics'!$F:$F),"")</f>
        <v>2</v>
      </c>
      <c r="R4132" s="30">
        <f>IFERROR(_xlfn.XLOOKUP($B4132,'Ownership Metrics'!$A:$A,'Ownership Metrics'!$G:$G),"")</f>
        <v>79</v>
      </c>
      <c r="S4132" s="27" t="str">
        <f>IFERROR(_xlfn.XLOOKUP($B4132,'Ownership Metrics'!$A:$A,'Ownership Metrics'!$H:$H),"")</f>
        <v>Mayoritas</v>
      </c>
      <c r="T4132" s="27" t="str">
        <f>IFERROR(_xlfn.XLOOKUP($B4132,'Ownership Metrics'!$A:$A,'Ownership Metrics'!$I:$I),"")</f>
        <v>Tinggi</v>
      </c>
      <c r="U4132" s="27">
        <f>IF(COUNTIFS($B$2:$B4132,$B4132,$D$2:$D4132,$D4132)=1,1,0)</f>
        <v>1</v>
      </c>
      <c r="V4132" s="27">
        <f t="shared" si="193"/>
        <v>82.5</v>
      </c>
      <c r="W4132" s="27">
        <f t="shared" si="194"/>
        <v>1</v>
      </c>
      <c r="X4132" s="27">
        <f t="shared" si="192"/>
        <v>82.499999586800001</v>
      </c>
    </row>
    <row r="4133" spans="1:24" x14ac:dyDescent="0.25">
      <c r="A4133" s="26">
        <v>46265</v>
      </c>
      <c r="B4133" s="27" t="s">
        <v>10696</v>
      </c>
      <c r="C4133" s="27" t="s">
        <v>4400</v>
      </c>
      <c r="D4133" s="27" t="s">
        <v>645</v>
      </c>
      <c r="E4133" s="27" t="s">
        <v>35</v>
      </c>
      <c r="F4133" s="27" t="s">
        <v>23</v>
      </c>
      <c r="G4133" s="27" t="s">
        <v>36</v>
      </c>
      <c r="H4133" s="27" t="s">
        <v>24</v>
      </c>
      <c r="I4133" s="28">
        <v>42257800</v>
      </c>
      <c r="J4133" s="28">
        <v>0</v>
      </c>
      <c r="K4133" s="28">
        <v>42257800</v>
      </c>
      <c r="L4133" s="29">
        <v>2.41</v>
      </c>
      <c r="M4133" s="29">
        <f>IFERROR(_xlfn.XLOOKUP($B4133,'Ownership Metrics'!$A:$A,'Ownership Metrics'!$B:$B),"")</f>
        <v>15.09</v>
      </c>
      <c r="N4133" s="28">
        <f>IFERROR(_xlfn.XLOOKUP($B4133,'Ownership Metrics'!$A:$A,'Ownership Metrics'!$C:$C),"")</f>
        <v>6812</v>
      </c>
      <c r="O4133" s="29">
        <f>IFERROR(_xlfn.XLOOKUP($B4133,'Ownership Metrics'!$A:$A,'Ownership Metrics'!$D:$D),"")</f>
        <v>82.5</v>
      </c>
      <c r="P4133" s="29">
        <f>IFERROR(_xlfn.XLOOKUP($B4133,'Ownership Metrics'!$A:$A,'Ownership Metrics'!$E:$E),"")</f>
        <v>84.91</v>
      </c>
      <c r="Q4133" s="30">
        <f>IFERROR(_xlfn.XLOOKUP($B4133,'Ownership Metrics'!$A:$A,'Ownership Metrics'!$F:$F),"")</f>
        <v>2</v>
      </c>
      <c r="R4133" s="30">
        <f>IFERROR(_xlfn.XLOOKUP($B4133,'Ownership Metrics'!$A:$A,'Ownership Metrics'!$G:$G),"")</f>
        <v>79</v>
      </c>
      <c r="S4133" s="27" t="str">
        <f>IFERROR(_xlfn.XLOOKUP($B4133,'Ownership Metrics'!$A:$A,'Ownership Metrics'!$H:$H),"")</f>
        <v>Mayoritas</v>
      </c>
      <c r="T4133" s="27" t="str">
        <f>IFERROR(_xlfn.XLOOKUP($B4133,'Ownership Metrics'!$A:$A,'Ownership Metrics'!$I:$I),"")</f>
        <v>Tinggi</v>
      </c>
      <c r="U4133" s="27">
        <f>IF(COUNTIFS($B$2:$B4133,$B4133,$D$2:$D4133,$D4133)=1,1,0)</f>
        <v>1</v>
      </c>
      <c r="V4133" s="27">
        <f t="shared" si="193"/>
        <v>2.41</v>
      </c>
      <c r="W4133" s="27">
        <f t="shared" si="194"/>
        <v>2</v>
      </c>
      <c r="X4133" s="27">
        <f t="shared" si="192"/>
        <v>2.4099995867000001</v>
      </c>
    </row>
    <row r="4134" spans="1:24" x14ac:dyDescent="0.25">
      <c r="A4134" s="26">
        <v>46265</v>
      </c>
      <c r="B4134" s="27" t="s">
        <v>10697</v>
      </c>
      <c r="C4134" s="27" t="s">
        <v>4403</v>
      </c>
      <c r="D4134" s="27" t="s">
        <v>4404</v>
      </c>
      <c r="E4134" s="27" t="s">
        <v>35</v>
      </c>
      <c r="F4134" s="27" t="s">
        <v>23</v>
      </c>
      <c r="G4134" s="27" t="s">
        <v>36</v>
      </c>
      <c r="H4134" s="27"/>
      <c r="I4134" s="28">
        <v>12131000</v>
      </c>
      <c r="J4134" s="28">
        <v>0</v>
      </c>
      <c r="K4134" s="28">
        <v>12131000</v>
      </c>
      <c r="L4134" s="29">
        <v>1.1299999999999999</v>
      </c>
      <c r="M4134" s="29">
        <f>IFERROR(_xlfn.XLOOKUP($B4134,'Ownership Metrics'!$A:$A,'Ownership Metrics'!$B:$B),"")</f>
        <v>23.15</v>
      </c>
      <c r="N4134" s="28">
        <f>IFERROR(_xlfn.XLOOKUP($B4134,'Ownership Metrics'!$A:$A,'Ownership Metrics'!$C:$C),"")</f>
        <v>4488</v>
      </c>
      <c r="O4134" s="29">
        <f>IFERROR(_xlfn.XLOOKUP($B4134,'Ownership Metrics'!$A:$A,'Ownership Metrics'!$D:$D),"")</f>
        <v>66.819999999999993</v>
      </c>
      <c r="P4134" s="29">
        <f>IFERROR(_xlfn.XLOOKUP($B4134,'Ownership Metrics'!$A:$A,'Ownership Metrics'!$E:$E),"")</f>
        <v>72.66</v>
      </c>
      <c r="Q4134" s="30">
        <f>IFERROR(_xlfn.XLOOKUP($B4134,'Ownership Metrics'!$A:$A,'Ownership Metrics'!$F:$F),"")</f>
        <v>6</v>
      </c>
      <c r="R4134" s="30">
        <f>IFERROR(_xlfn.XLOOKUP($B4134,'Ownership Metrics'!$A:$A,'Ownership Metrics'!$G:$G),"")</f>
        <v>60</v>
      </c>
      <c r="S4134" s="27" t="str">
        <f>IFERROR(_xlfn.XLOOKUP($B4134,'Ownership Metrics'!$A:$A,'Ownership Metrics'!$H:$H),"")</f>
        <v>Mayoritas</v>
      </c>
      <c r="T4134" s="27" t="str">
        <f>IFERROR(_xlfn.XLOOKUP($B4134,'Ownership Metrics'!$A:$A,'Ownership Metrics'!$I:$I),"")</f>
        <v>Tinggi</v>
      </c>
      <c r="U4134" s="27">
        <f>IF(COUNTIFS($B$2:$B4134,$B4134,$D$2:$D4134,$D4134)=1,1,0)</f>
        <v>1</v>
      </c>
      <c r="V4134" s="27">
        <f t="shared" si="193"/>
        <v>1.1299999999999999</v>
      </c>
      <c r="W4134" s="27">
        <f t="shared" si="194"/>
        <v>6</v>
      </c>
      <c r="X4134" s="27">
        <f t="shared" si="192"/>
        <v>1.1299995865999999</v>
      </c>
    </row>
    <row r="4135" spans="1:24" x14ac:dyDescent="0.25">
      <c r="A4135" s="26">
        <v>46265</v>
      </c>
      <c r="B4135" s="27" t="s">
        <v>10697</v>
      </c>
      <c r="C4135" s="27" t="s">
        <v>4403</v>
      </c>
      <c r="D4135" s="27" t="s">
        <v>4405</v>
      </c>
      <c r="E4135" s="27" t="s">
        <v>35</v>
      </c>
      <c r="F4135" s="27" t="s">
        <v>23</v>
      </c>
      <c r="G4135" s="27" t="s">
        <v>36</v>
      </c>
      <c r="H4135" s="27" t="s">
        <v>24</v>
      </c>
      <c r="I4135" s="28">
        <v>14173000</v>
      </c>
      <c r="J4135" s="28">
        <v>0</v>
      </c>
      <c r="K4135" s="28">
        <v>14173000</v>
      </c>
      <c r="L4135" s="29">
        <v>1.32</v>
      </c>
      <c r="M4135" s="29">
        <f>IFERROR(_xlfn.XLOOKUP($B4135,'Ownership Metrics'!$A:$A,'Ownership Metrics'!$B:$B),"")</f>
        <v>23.15</v>
      </c>
      <c r="N4135" s="28">
        <f>IFERROR(_xlfn.XLOOKUP($B4135,'Ownership Metrics'!$A:$A,'Ownership Metrics'!$C:$C),"")</f>
        <v>4488</v>
      </c>
      <c r="O4135" s="29">
        <f>IFERROR(_xlfn.XLOOKUP($B4135,'Ownership Metrics'!$A:$A,'Ownership Metrics'!$D:$D),"")</f>
        <v>66.819999999999993</v>
      </c>
      <c r="P4135" s="29">
        <f>IFERROR(_xlfn.XLOOKUP($B4135,'Ownership Metrics'!$A:$A,'Ownership Metrics'!$E:$E),"")</f>
        <v>72.66</v>
      </c>
      <c r="Q4135" s="30">
        <f>IFERROR(_xlfn.XLOOKUP($B4135,'Ownership Metrics'!$A:$A,'Ownership Metrics'!$F:$F),"")</f>
        <v>6</v>
      </c>
      <c r="R4135" s="30">
        <f>IFERROR(_xlfn.XLOOKUP($B4135,'Ownership Metrics'!$A:$A,'Ownership Metrics'!$G:$G),"")</f>
        <v>60</v>
      </c>
      <c r="S4135" s="27" t="str">
        <f>IFERROR(_xlfn.XLOOKUP($B4135,'Ownership Metrics'!$A:$A,'Ownership Metrics'!$H:$H),"")</f>
        <v>Mayoritas</v>
      </c>
      <c r="T4135" s="27" t="str">
        <f>IFERROR(_xlfn.XLOOKUP($B4135,'Ownership Metrics'!$A:$A,'Ownership Metrics'!$I:$I),"")</f>
        <v>Tinggi</v>
      </c>
      <c r="U4135" s="27">
        <f>IF(COUNTIFS($B$2:$B4135,$B4135,$D$2:$D4135,$D4135)=1,1,0)</f>
        <v>1</v>
      </c>
      <c r="V4135" s="27">
        <f t="shared" si="193"/>
        <v>1.32</v>
      </c>
      <c r="W4135" s="27">
        <f t="shared" si="194"/>
        <v>5</v>
      </c>
      <c r="X4135" s="27">
        <f t="shared" si="192"/>
        <v>1.3199995865</v>
      </c>
    </row>
    <row r="4136" spans="1:24" x14ac:dyDescent="0.25">
      <c r="A4136" s="26">
        <v>46265</v>
      </c>
      <c r="B4136" s="27" t="s">
        <v>10697</v>
      </c>
      <c r="C4136" s="27" t="s">
        <v>4403</v>
      </c>
      <c r="D4136" s="27" t="s">
        <v>3389</v>
      </c>
      <c r="E4136" s="27" t="s">
        <v>35</v>
      </c>
      <c r="F4136" s="27" t="s">
        <v>23</v>
      </c>
      <c r="G4136" s="27" t="s">
        <v>36</v>
      </c>
      <c r="H4136" s="27" t="s">
        <v>24</v>
      </c>
      <c r="I4136" s="28">
        <v>28615000</v>
      </c>
      <c r="J4136" s="28">
        <v>0</v>
      </c>
      <c r="K4136" s="28">
        <v>28615000</v>
      </c>
      <c r="L4136" s="29">
        <v>2.67</v>
      </c>
      <c r="M4136" s="29">
        <f>IFERROR(_xlfn.XLOOKUP($B4136,'Ownership Metrics'!$A:$A,'Ownership Metrics'!$B:$B),"")</f>
        <v>23.15</v>
      </c>
      <c r="N4136" s="28">
        <f>IFERROR(_xlfn.XLOOKUP($B4136,'Ownership Metrics'!$A:$A,'Ownership Metrics'!$C:$C),"")</f>
        <v>4488</v>
      </c>
      <c r="O4136" s="29">
        <f>IFERROR(_xlfn.XLOOKUP($B4136,'Ownership Metrics'!$A:$A,'Ownership Metrics'!$D:$D),"")</f>
        <v>66.819999999999993</v>
      </c>
      <c r="P4136" s="29">
        <f>IFERROR(_xlfn.XLOOKUP($B4136,'Ownership Metrics'!$A:$A,'Ownership Metrics'!$E:$E),"")</f>
        <v>72.66</v>
      </c>
      <c r="Q4136" s="30">
        <f>IFERROR(_xlfn.XLOOKUP($B4136,'Ownership Metrics'!$A:$A,'Ownership Metrics'!$F:$F),"")</f>
        <v>6</v>
      </c>
      <c r="R4136" s="30">
        <f>IFERROR(_xlfn.XLOOKUP($B4136,'Ownership Metrics'!$A:$A,'Ownership Metrics'!$G:$G),"")</f>
        <v>60</v>
      </c>
      <c r="S4136" s="27" t="str">
        <f>IFERROR(_xlfn.XLOOKUP($B4136,'Ownership Metrics'!$A:$A,'Ownership Metrics'!$H:$H),"")</f>
        <v>Mayoritas</v>
      </c>
      <c r="T4136" s="27" t="str">
        <f>IFERROR(_xlfn.XLOOKUP($B4136,'Ownership Metrics'!$A:$A,'Ownership Metrics'!$I:$I),"")</f>
        <v>Tinggi</v>
      </c>
      <c r="U4136" s="27">
        <f>IF(COUNTIFS($B$2:$B4136,$B4136,$D$2:$D4136,$D4136)=1,1,0)</f>
        <v>1</v>
      </c>
      <c r="V4136" s="27">
        <f t="shared" si="193"/>
        <v>2.67</v>
      </c>
      <c r="W4136" s="27">
        <f t="shared" si="194"/>
        <v>3</v>
      </c>
      <c r="X4136" s="27">
        <f t="shared" si="192"/>
        <v>2.6699995863999999</v>
      </c>
    </row>
    <row r="4137" spans="1:24" x14ac:dyDescent="0.25">
      <c r="A4137" s="26">
        <v>46265</v>
      </c>
      <c r="B4137" s="27" t="s">
        <v>10697</v>
      </c>
      <c r="C4137" s="27" t="s">
        <v>4403</v>
      </c>
      <c r="D4137" s="27" t="s">
        <v>4406</v>
      </c>
      <c r="E4137" s="27" t="s">
        <v>35</v>
      </c>
      <c r="F4137" s="27" t="s">
        <v>23</v>
      </c>
      <c r="G4137" s="27" t="s">
        <v>36</v>
      </c>
      <c r="H4137" s="27"/>
      <c r="I4137" s="28">
        <v>18646400</v>
      </c>
      <c r="J4137" s="28">
        <v>0</v>
      </c>
      <c r="K4137" s="28">
        <v>18646400</v>
      </c>
      <c r="L4137" s="29">
        <v>1.74</v>
      </c>
      <c r="M4137" s="29">
        <f>IFERROR(_xlfn.XLOOKUP($B4137,'Ownership Metrics'!$A:$A,'Ownership Metrics'!$B:$B),"")</f>
        <v>23.15</v>
      </c>
      <c r="N4137" s="28">
        <f>IFERROR(_xlfn.XLOOKUP($B4137,'Ownership Metrics'!$A:$A,'Ownership Metrics'!$C:$C),"")</f>
        <v>4488</v>
      </c>
      <c r="O4137" s="29">
        <f>IFERROR(_xlfn.XLOOKUP($B4137,'Ownership Metrics'!$A:$A,'Ownership Metrics'!$D:$D),"")</f>
        <v>66.819999999999993</v>
      </c>
      <c r="P4137" s="29">
        <f>IFERROR(_xlfn.XLOOKUP($B4137,'Ownership Metrics'!$A:$A,'Ownership Metrics'!$E:$E),"")</f>
        <v>72.66</v>
      </c>
      <c r="Q4137" s="30">
        <f>IFERROR(_xlfn.XLOOKUP($B4137,'Ownership Metrics'!$A:$A,'Ownership Metrics'!$F:$F),"")</f>
        <v>6</v>
      </c>
      <c r="R4137" s="30">
        <f>IFERROR(_xlfn.XLOOKUP($B4137,'Ownership Metrics'!$A:$A,'Ownership Metrics'!$G:$G),"")</f>
        <v>60</v>
      </c>
      <c r="S4137" s="27" t="str">
        <f>IFERROR(_xlfn.XLOOKUP($B4137,'Ownership Metrics'!$A:$A,'Ownership Metrics'!$H:$H),"")</f>
        <v>Mayoritas</v>
      </c>
      <c r="T4137" s="27" t="str">
        <f>IFERROR(_xlfn.XLOOKUP($B4137,'Ownership Metrics'!$A:$A,'Ownership Metrics'!$I:$I),"")</f>
        <v>Tinggi</v>
      </c>
      <c r="U4137" s="27">
        <f>IF(COUNTIFS($B$2:$B4137,$B4137,$D$2:$D4137,$D4137)=1,1,0)</f>
        <v>1</v>
      </c>
      <c r="V4137" s="27">
        <f t="shared" si="193"/>
        <v>1.74</v>
      </c>
      <c r="W4137" s="27">
        <f t="shared" si="194"/>
        <v>4</v>
      </c>
      <c r="X4137" s="27">
        <f t="shared" si="192"/>
        <v>1.7399995863</v>
      </c>
    </row>
    <row r="4138" spans="1:24" x14ac:dyDescent="0.25">
      <c r="A4138" s="26">
        <v>46265</v>
      </c>
      <c r="B4138" s="27" t="s">
        <v>10697</v>
      </c>
      <c r="C4138" s="27" t="s">
        <v>4403</v>
      </c>
      <c r="D4138" s="27" t="s">
        <v>4407</v>
      </c>
      <c r="E4138" s="27"/>
      <c r="F4138" s="27" t="s">
        <v>23</v>
      </c>
      <c r="G4138" s="27"/>
      <c r="H4138" s="27"/>
      <c r="I4138" s="28">
        <v>0</v>
      </c>
      <c r="J4138" s="28">
        <v>714999990</v>
      </c>
      <c r="K4138" s="28">
        <v>714999990</v>
      </c>
      <c r="L4138" s="29">
        <v>66.819999999999993</v>
      </c>
      <c r="M4138" s="29">
        <f>IFERROR(_xlfn.XLOOKUP($B4138,'Ownership Metrics'!$A:$A,'Ownership Metrics'!$B:$B),"")</f>
        <v>23.15</v>
      </c>
      <c r="N4138" s="28">
        <f>IFERROR(_xlfn.XLOOKUP($B4138,'Ownership Metrics'!$A:$A,'Ownership Metrics'!$C:$C),"")</f>
        <v>4488</v>
      </c>
      <c r="O4138" s="29">
        <f>IFERROR(_xlfn.XLOOKUP($B4138,'Ownership Metrics'!$A:$A,'Ownership Metrics'!$D:$D),"")</f>
        <v>66.819999999999993</v>
      </c>
      <c r="P4138" s="29">
        <f>IFERROR(_xlfn.XLOOKUP($B4138,'Ownership Metrics'!$A:$A,'Ownership Metrics'!$E:$E),"")</f>
        <v>72.66</v>
      </c>
      <c r="Q4138" s="30">
        <f>IFERROR(_xlfn.XLOOKUP($B4138,'Ownership Metrics'!$A:$A,'Ownership Metrics'!$F:$F),"")</f>
        <v>6</v>
      </c>
      <c r="R4138" s="30">
        <f>IFERROR(_xlfn.XLOOKUP($B4138,'Ownership Metrics'!$A:$A,'Ownership Metrics'!$G:$G),"")</f>
        <v>60</v>
      </c>
      <c r="S4138" s="27" t="str">
        <f>IFERROR(_xlfn.XLOOKUP($B4138,'Ownership Metrics'!$A:$A,'Ownership Metrics'!$H:$H),"")</f>
        <v>Mayoritas</v>
      </c>
      <c r="T4138" s="27" t="str">
        <f>IFERROR(_xlfn.XLOOKUP($B4138,'Ownership Metrics'!$A:$A,'Ownership Metrics'!$I:$I),"")</f>
        <v>Tinggi</v>
      </c>
      <c r="U4138" s="27">
        <f>IF(COUNTIFS($B$2:$B4138,$B4138,$D$2:$D4138,$D4138)=1,1,0)</f>
        <v>1</v>
      </c>
      <c r="V4138" s="27">
        <f t="shared" si="193"/>
        <v>66.819999999999993</v>
      </c>
      <c r="W4138" s="27">
        <f t="shared" si="194"/>
        <v>1</v>
      </c>
      <c r="X4138" s="27">
        <f t="shared" si="192"/>
        <v>66.819999586199998</v>
      </c>
    </row>
    <row r="4139" spans="1:24" x14ac:dyDescent="0.25">
      <c r="A4139" s="26">
        <v>46265</v>
      </c>
      <c r="B4139" s="27" t="s">
        <v>10697</v>
      </c>
      <c r="C4139" s="27" t="s">
        <v>4403</v>
      </c>
      <c r="D4139" s="27" t="s">
        <v>2401</v>
      </c>
      <c r="E4139" s="27" t="s">
        <v>67</v>
      </c>
      <c r="F4139" s="27" t="s">
        <v>23</v>
      </c>
      <c r="G4139" s="27"/>
      <c r="H4139" s="27" t="s">
        <v>24</v>
      </c>
      <c r="I4139" s="28">
        <v>33895600</v>
      </c>
      <c r="J4139" s="28">
        <v>0</v>
      </c>
      <c r="K4139" s="28">
        <v>33895600</v>
      </c>
      <c r="L4139" s="29">
        <v>3.17</v>
      </c>
      <c r="M4139" s="29">
        <f>IFERROR(_xlfn.XLOOKUP($B4139,'Ownership Metrics'!$A:$A,'Ownership Metrics'!$B:$B),"")</f>
        <v>23.15</v>
      </c>
      <c r="N4139" s="28">
        <f>IFERROR(_xlfn.XLOOKUP($B4139,'Ownership Metrics'!$A:$A,'Ownership Metrics'!$C:$C),"")</f>
        <v>4488</v>
      </c>
      <c r="O4139" s="29">
        <f>IFERROR(_xlfn.XLOOKUP($B4139,'Ownership Metrics'!$A:$A,'Ownership Metrics'!$D:$D),"")</f>
        <v>66.819999999999993</v>
      </c>
      <c r="P4139" s="29">
        <f>IFERROR(_xlfn.XLOOKUP($B4139,'Ownership Metrics'!$A:$A,'Ownership Metrics'!$E:$E),"")</f>
        <v>72.66</v>
      </c>
      <c r="Q4139" s="30">
        <f>IFERROR(_xlfn.XLOOKUP($B4139,'Ownership Metrics'!$A:$A,'Ownership Metrics'!$F:$F),"")</f>
        <v>6</v>
      </c>
      <c r="R4139" s="30">
        <f>IFERROR(_xlfn.XLOOKUP($B4139,'Ownership Metrics'!$A:$A,'Ownership Metrics'!$G:$G),"")</f>
        <v>60</v>
      </c>
      <c r="S4139" s="27" t="str">
        <f>IFERROR(_xlfn.XLOOKUP($B4139,'Ownership Metrics'!$A:$A,'Ownership Metrics'!$H:$H),"")</f>
        <v>Mayoritas</v>
      </c>
      <c r="T4139" s="27" t="str">
        <f>IFERROR(_xlfn.XLOOKUP($B4139,'Ownership Metrics'!$A:$A,'Ownership Metrics'!$I:$I),"")</f>
        <v>Tinggi</v>
      </c>
      <c r="U4139" s="27">
        <f>IF(COUNTIFS($B$2:$B4139,$B4139,$D$2:$D4139,$D4139)=1,1,0)</f>
        <v>1</v>
      </c>
      <c r="V4139" s="27">
        <f t="shared" si="193"/>
        <v>3.17</v>
      </c>
      <c r="W4139" s="27">
        <f t="shared" si="194"/>
        <v>2</v>
      </c>
      <c r="X4139" s="27">
        <f t="shared" si="192"/>
        <v>3.1699995860999999</v>
      </c>
    </row>
    <row r="4140" spans="1:24" x14ac:dyDescent="0.25">
      <c r="A4140" s="26">
        <v>46265</v>
      </c>
      <c r="B4140" s="27" t="s">
        <v>10698</v>
      </c>
      <c r="C4140" s="27" t="s">
        <v>4409</v>
      </c>
      <c r="D4140" s="27" t="s">
        <v>660</v>
      </c>
      <c r="E4140" s="27" t="s">
        <v>83</v>
      </c>
      <c r="F4140" s="27" t="s">
        <v>23</v>
      </c>
      <c r="G4140" s="27"/>
      <c r="H4140" s="27" t="s">
        <v>24</v>
      </c>
      <c r="I4140" s="28">
        <v>31702400</v>
      </c>
      <c r="J4140" s="28">
        <v>0</v>
      </c>
      <c r="K4140" s="28">
        <v>31702400</v>
      </c>
      <c r="L4140" s="29">
        <v>3.65</v>
      </c>
      <c r="M4140" s="29">
        <f>IFERROR(_xlfn.XLOOKUP($B4140,'Ownership Metrics'!$A:$A,'Ownership Metrics'!$B:$B),"")</f>
        <v>19.39</v>
      </c>
      <c r="N4140" s="28">
        <f>IFERROR(_xlfn.XLOOKUP($B4140,'Ownership Metrics'!$A:$A,'Ownership Metrics'!$C:$C),"")</f>
        <v>639</v>
      </c>
      <c r="O4140" s="29">
        <f>IFERROR(_xlfn.XLOOKUP($B4140,'Ownership Metrics'!$A:$A,'Ownership Metrics'!$D:$D),"")</f>
        <v>13.51</v>
      </c>
      <c r="P4140" s="29">
        <f>IFERROR(_xlfn.XLOOKUP($B4140,'Ownership Metrics'!$A:$A,'Ownership Metrics'!$E:$E),"")</f>
        <v>34.479999999999997</v>
      </c>
      <c r="Q4140" s="30">
        <f>IFERROR(_xlfn.XLOOKUP($B4140,'Ownership Metrics'!$A:$A,'Ownership Metrics'!$F:$F),"")</f>
        <v>17</v>
      </c>
      <c r="R4140" s="30">
        <f>IFERROR(_xlfn.XLOOKUP($B4140,'Ownership Metrics'!$A:$A,'Ownership Metrics'!$G:$G),"")</f>
        <v>18</v>
      </c>
      <c r="S4140" s="27" t="str">
        <f>IFERROR(_xlfn.XLOOKUP($B4140,'Ownership Metrics'!$A:$A,'Ownership Metrics'!$H:$H),"")</f>
        <v>Tersebar</v>
      </c>
      <c r="T4140" s="27" t="str">
        <f>IFERROR(_xlfn.XLOOKUP($B4140,'Ownership Metrics'!$A:$A,'Ownership Metrics'!$I:$I),"")</f>
        <v>Rendah</v>
      </c>
      <c r="U4140" s="27">
        <f>IF(COUNTIFS($B$2:$B4140,$B4140,$D$2:$D4140,$D4140)=1,1,0)</f>
        <v>1</v>
      </c>
      <c r="V4140" s="27">
        <f t="shared" si="193"/>
        <v>3.65</v>
      </c>
      <c r="W4140" s="27">
        <f t="shared" si="194"/>
        <v>8</v>
      </c>
      <c r="X4140" s="27">
        <f t="shared" si="192"/>
        <v>3.6499995859999999</v>
      </c>
    </row>
    <row r="4141" spans="1:24" x14ac:dyDescent="0.25">
      <c r="A4141" s="26">
        <v>46265</v>
      </c>
      <c r="B4141" s="27" t="s">
        <v>10698</v>
      </c>
      <c r="C4141" s="27" t="s">
        <v>4409</v>
      </c>
      <c r="D4141" s="27" t="s">
        <v>4410</v>
      </c>
      <c r="E4141" s="27" t="s">
        <v>22</v>
      </c>
      <c r="F4141" s="27" t="s">
        <v>23</v>
      </c>
      <c r="G4141" s="27"/>
      <c r="H4141" s="27" t="s">
        <v>24</v>
      </c>
      <c r="I4141" s="28">
        <v>43281000</v>
      </c>
      <c r="J4141" s="28">
        <v>0</v>
      </c>
      <c r="K4141" s="28">
        <v>43281000</v>
      </c>
      <c r="L4141" s="29">
        <v>4.99</v>
      </c>
      <c r="M4141" s="29">
        <f>IFERROR(_xlfn.XLOOKUP($B4141,'Ownership Metrics'!$A:$A,'Ownership Metrics'!$B:$B),"")</f>
        <v>19.39</v>
      </c>
      <c r="N4141" s="28">
        <f>IFERROR(_xlfn.XLOOKUP($B4141,'Ownership Metrics'!$A:$A,'Ownership Metrics'!$C:$C),"")</f>
        <v>639</v>
      </c>
      <c r="O4141" s="29">
        <f>IFERROR(_xlfn.XLOOKUP($B4141,'Ownership Metrics'!$A:$A,'Ownership Metrics'!$D:$D),"")</f>
        <v>13.51</v>
      </c>
      <c r="P4141" s="29">
        <f>IFERROR(_xlfn.XLOOKUP($B4141,'Ownership Metrics'!$A:$A,'Ownership Metrics'!$E:$E),"")</f>
        <v>34.479999999999997</v>
      </c>
      <c r="Q4141" s="30">
        <f>IFERROR(_xlfn.XLOOKUP($B4141,'Ownership Metrics'!$A:$A,'Ownership Metrics'!$F:$F),"")</f>
        <v>17</v>
      </c>
      <c r="R4141" s="30">
        <f>IFERROR(_xlfn.XLOOKUP($B4141,'Ownership Metrics'!$A:$A,'Ownership Metrics'!$G:$G),"")</f>
        <v>18</v>
      </c>
      <c r="S4141" s="27" t="str">
        <f>IFERROR(_xlfn.XLOOKUP($B4141,'Ownership Metrics'!$A:$A,'Ownership Metrics'!$H:$H),"")</f>
        <v>Tersebar</v>
      </c>
      <c r="T4141" s="27" t="str">
        <f>IFERROR(_xlfn.XLOOKUP($B4141,'Ownership Metrics'!$A:$A,'Ownership Metrics'!$I:$I),"")</f>
        <v>Rendah</v>
      </c>
      <c r="U4141" s="27">
        <f>IF(COUNTIFS($B$2:$B4141,$B4141,$D$2:$D4141,$D4141)=1,1,0)</f>
        <v>1</v>
      </c>
      <c r="V4141" s="27">
        <f t="shared" si="193"/>
        <v>4.99</v>
      </c>
      <c r="W4141" s="27">
        <f t="shared" si="194"/>
        <v>7</v>
      </c>
      <c r="X4141" s="27">
        <f t="shared" si="192"/>
        <v>4.9899995859000006</v>
      </c>
    </row>
    <row r="4142" spans="1:24" x14ac:dyDescent="0.25">
      <c r="A4142" s="26">
        <v>46265</v>
      </c>
      <c r="B4142" s="27" t="s">
        <v>10698</v>
      </c>
      <c r="C4142" s="27" t="s">
        <v>4409</v>
      </c>
      <c r="D4142" s="27" t="s">
        <v>2228</v>
      </c>
      <c r="E4142" s="27" t="s">
        <v>22</v>
      </c>
      <c r="F4142" s="27" t="s">
        <v>23</v>
      </c>
      <c r="G4142" s="27"/>
      <c r="H4142" s="27" t="s">
        <v>24</v>
      </c>
      <c r="I4142" s="28">
        <v>117232200</v>
      </c>
      <c r="J4142" s="28">
        <v>0</v>
      </c>
      <c r="K4142" s="28">
        <v>117232200</v>
      </c>
      <c r="L4142" s="29">
        <v>13.51</v>
      </c>
      <c r="M4142" s="29">
        <f>IFERROR(_xlfn.XLOOKUP($B4142,'Ownership Metrics'!$A:$A,'Ownership Metrics'!$B:$B),"")</f>
        <v>19.39</v>
      </c>
      <c r="N4142" s="28">
        <f>IFERROR(_xlfn.XLOOKUP($B4142,'Ownership Metrics'!$A:$A,'Ownership Metrics'!$C:$C),"")</f>
        <v>639</v>
      </c>
      <c r="O4142" s="29">
        <f>IFERROR(_xlfn.XLOOKUP($B4142,'Ownership Metrics'!$A:$A,'Ownership Metrics'!$D:$D),"")</f>
        <v>13.51</v>
      </c>
      <c r="P4142" s="29">
        <f>IFERROR(_xlfn.XLOOKUP($B4142,'Ownership Metrics'!$A:$A,'Ownership Metrics'!$E:$E),"")</f>
        <v>34.479999999999997</v>
      </c>
      <c r="Q4142" s="30">
        <f>IFERROR(_xlfn.XLOOKUP($B4142,'Ownership Metrics'!$A:$A,'Ownership Metrics'!$F:$F),"")</f>
        <v>17</v>
      </c>
      <c r="R4142" s="30">
        <f>IFERROR(_xlfn.XLOOKUP($B4142,'Ownership Metrics'!$A:$A,'Ownership Metrics'!$G:$G),"")</f>
        <v>18</v>
      </c>
      <c r="S4142" s="27" t="str">
        <f>IFERROR(_xlfn.XLOOKUP($B4142,'Ownership Metrics'!$A:$A,'Ownership Metrics'!$H:$H),"")</f>
        <v>Tersebar</v>
      </c>
      <c r="T4142" s="27" t="str">
        <f>IFERROR(_xlfn.XLOOKUP($B4142,'Ownership Metrics'!$A:$A,'Ownership Metrics'!$I:$I),"")</f>
        <v>Rendah</v>
      </c>
      <c r="U4142" s="27">
        <f>IF(COUNTIFS($B$2:$B4142,$B4142,$D$2:$D4142,$D4142)=1,1,0)</f>
        <v>1</v>
      </c>
      <c r="V4142" s="27">
        <f t="shared" si="193"/>
        <v>13.51</v>
      </c>
      <c r="W4142" s="27">
        <f t="shared" si="194"/>
        <v>1</v>
      </c>
      <c r="X4142" s="27">
        <f t="shared" si="192"/>
        <v>13.509999585799999</v>
      </c>
    </row>
    <row r="4143" spans="1:24" x14ac:dyDescent="0.25">
      <c r="A4143" s="26">
        <v>46265</v>
      </c>
      <c r="B4143" s="27" t="s">
        <v>10698</v>
      </c>
      <c r="C4143" s="27" t="s">
        <v>4409</v>
      </c>
      <c r="D4143" s="27" t="s">
        <v>2229</v>
      </c>
      <c r="E4143" s="27" t="s">
        <v>74</v>
      </c>
      <c r="F4143" s="27" t="s">
        <v>23</v>
      </c>
      <c r="G4143" s="27"/>
      <c r="H4143" s="27" t="s">
        <v>24</v>
      </c>
      <c r="I4143" s="28">
        <v>29912900</v>
      </c>
      <c r="J4143" s="28">
        <v>0</v>
      </c>
      <c r="K4143" s="28">
        <v>29912900</v>
      </c>
      <c r="L4143" s="29">
        <v>3.45</v>
      </c>
      <c r="M4143" s="29">
        <f>IFERROR(_xlfn.XLOOKUP($B4143,'Ownership Metrics'!$A:$A,'Ownership Metrics'!$B:$B),"")</f>
        <v>19.39</v>
      </c>
      <c r="N4143" s="28">
        <f>IFERROR(_xlfn.XLOOKUP($B4143,'Ownership Metrics'!$A:$A,'Ownership Metrics'!$C:$C),"")</f>
        <v>639</v>
      </c>
      <c r="O4143" s="29">
        <f>IFERROR(_xlfn.XLOOKUP($B4143,'Ownership Metrics'!$A:$A,'Ownership Metrics'!$D:$D),"")</f>
        <v>13.51</v>
      </c>
      <c r="P4143" s="29">
        <f>IFERROR(_xlfn.XLOOKUP($B4143,'Ownership Metrics'!$A:$A,'Ownership Metrics'!$E:$E),"")</f>
        <v>34.479999999999997</v>
      </c>
      <c r="Q4143" s="30">
        <f>IFERROR(_xlfn.XLOOKUP($B4143,'Ownership Metrics'!$A:$A,'Ownership Metrics'!$F:$F),"")</f>
        <v>17</v>
      </c>
      <c r="R4143" s="30">
        <f>IFERROR(_xlfn.XLOOKUP($B4143,'Ownership Metrics'!$A:$A,'Ownership Metrics'!$G:$G),"")</f>
        <v>18</v>
      </c>
      <c r="S4143" s="27" t="str">
        <f>IFERROR(_xlfn.XLOOKUP($B4143,'Ownership Metrics'!$A:$A,'Ownership Metrics'!$H:$H),"")</f>
        <v>Tersebar</v>
      </c>
      <c r="T4143" s="27" t="str">
        <f>IFERROR(_xlfn.XLOOKUP($B4143,'Ownership Metrics'!$A:$A,'Ownership Metrics'!$I:$I),"")</f>
        <v>Rendah</v>
      </c>
      <c r="U4143" s="27">
        <f>IF(COUNTIFS($B$2:$B4143,$B4143,$D$2:$D4143,$D4143)=1,1,0)</f>
        <v>1</v>
      </c>
      <c r="V4143" s="27">
        <f t="shared" si="193"/>
        <v>3.45</v>
      </c>
      <c r="W4143" s="27">
        <f t="shared" si="194"/>
        <v>9</v>
      </c>
      <c r="X4143" s="27">
        <f t="shared" si="192"/>
        <v>3.4499995857000001</v>
      </c>
    </row>
    <row r="4144" spans="1:24" x14ac:dyDescent="0.25">
      <c r="A4144" s="26">
        <v>46265</v>
      </c>
      <c r="B4144" s="27" t="s">
        <v>10698</v>
      </c>
      <c r="C4144" s="27" t="s">
        <v>4409</v>
      </c>
      <c r="D4144" s="27" t="s">
        <v>4028</v>
      </c>
      <c r="E4144" s="27" t="s">
        <v>74</v>
      </c>
      <c r="F4144" s="27" t="s">
        <v>23</v>
      </c>
      <c r="G4144" s="27"/>
      <c r="H4144" s="27" t="s">
        <v>24</v>
      </c>
      <c r="I4144" s="28">
        <v>44139900</v>
      </c>
      <c r="J4144" s="28">
        <v>0</v>
      </c>
      <c r="K4144" s="28">
        <v>44139900</v>
      </c>
      <c r="L4144" s="29">
        <v>5.09</v>
      </c>
      <c r="M4144" s="29">
        <f>IFERROR(_xlfn.XLOOKUP($B4144,'Ownership Metrics'!$A:$A,'Ownership Metrics'!$B:$B),"")</f>
        <v>19.39</v>
      </c>
      <c r="N4144" s="28">
        <f>IFERROR(_xlfn.XLOOKUP($B4144,'Ownership Metrics'!$A:$A,'Ownership Metrics'!$C:$C),"")</f>
        <v>639</v>
      </c>
      <c r="O4144" s="29">
        <f>IFERROR(_xlfn.XLOOKUP($B4144,'Ownership Metrics'!$A:$A,'Ownership Metrics'!$D:$D),"")</f>
        <v>13.51</v>
      </c>
      <c r="P4144" s="29">
        <f>IFERROR(_xlfn.XLOOKUP($B4144,'Ownership Metrics'!$A:$A,'Ownership Metrics'!$E:$E),"")</f>
        <v>34.479999999999997</v>
      </c>
      <c r="Q4144" s="30">
        <f>IFERROR(_xlfn.XLOOKUP($B4144,'Ownership Metrics'!$A:$A,'Ownership Metrics'!$F:$F),"")</f>
        <v>17</v>
      </c>
      <c r="R4144" s="30">
        <f>IFERROR(_xlfn.XLOOKUP($B4144,'Ownership Metrics'!$A:$A,'Ownership Metrics'!$G:$G),"")</f>
        <v>18</v>
      </c>
      <c r="S4144" s="27" t="str">
        <f>IFERROR(_xlfn.XLOOKUP($B4144,'Ownership Metrics'!$A:$A,'Ownership Metrics'!$H:$H),"")</f>
        <v>Tersebar</v>
      </c>
      <c r="T4144" s="27" t="str">
        <f>IFERROR(_xlfn.XLOOKUP($B4144,'Ownership Metrics'!$A:$A,'Ownership Metrics'!$I:$I),"")</f>
        <v>Rendah</v>
      </c>
      <c r="U4144" s="27">
        <f>IF(COUNTIFS($B$2:$B4144,$B4144,$D$2:$D4144,$D4144)=1,1,0)</f>
        <v>1</v>
      </c>
      <c r="V4144" s="27">
        <f t="shared" si="193"/>
        <v>5.09</v>
      </c>
      <c r="W4144" s="27">
        <f t="shared" si="194"/>
        <v>6</v>
      </c>
      <c r="X4144" s="27">
        <f t="shared" si="192"/>
        <v>5.0899995856000002</v>
      </c>
    </row>
    <row r="4145" spans="1:24" x14ac:dyDescent="0.25">
      <c r="A4145" s="26">
        <v>46265</v>
      </c>
      <c r="B4145" s="27" t="s">
        <v>10698</v>
      </c>
      <c r="C4145" s="27" t="s">
        <v>4409</v>
      </c>
      <c r="D4145" s="27" t="s">
        <v>4411</v>
      </c>
      <c r="E4145" s="27" t="s">
        <v>22</v>
      </c>
      <c r="F4145" s="27" t="s">
        <v>23</v>
      </c>
      <c r="G4145" s="27"/>
      <c r="H4145" s="27" t="s">
        <v>24</v>
      </c>
      <c r="I4145" s="28">
        <v>11835300</v>
      </c>
      <c r="J4145" s="28">
        <v>0</v>
      </c>
      <c r="K4145" s="28">
        <v>11835300</v>
      </c>
      <c r="L4145" s="29">
        <v>1.36</v>
      </c>
      <c r="M4145" s="29">
        <f>IFERROR(_xlfn.XLOOKUP($B4145,'Ownership Metrics'!$A:$A,'Ownership Metrics'!$B:$B),"")</f>
        <v>19.39</v>
      </c>
      <c r="N4145" s="28">
        <f>IFERROR(_xlfn.XLOOKUP($B4145,'Ownership Metrics'!$A:$A,'Ownership Metrics'!$C:$C),"")</f>
        <v>639</v>
      </c>
      <c r="O4145" s="29">
        <f>IFERROR(_xlfn.XLOOKUP($B4145,'Ownership Metrics'!$A:$A,'Ownership Metrics'!$D:$D),"")</f>
        <v>13.51</v>
      </c>
      <c r="P4145" s="29">
        <f>IFERROR(_xlfn.XLOOKUP($B4145,'Ownership Metrics'!$A:$A,'Ownership Metrics'!$E:$E),"")</f>
        <v>34.479999999999997</v>
      </c>
      <c r="Q4145" s="30">
        <f>IFERROR(_xlfn.XLOOKUP($B4145,'Ownership Metrics'!$A:$A,'Ownership Metrics'!$F:$F),"")</f>
        <v>17</v>
      </c>
      <c r="R4145" s="30">
        <f>IFERROR(_xlfn.XLOOKUP($B4145,'Ownership Metrics'!$A:$A,'Ownership Metrics'!$G:$G),"")</f>
        <v>18</v>
      </c>
      <c r="S4145" s="27" t="str">
        <f>IFERROR(_xlfn.XLOOKUP($B4145,'Ownership Metrics'!$A:$A,'Ownership Metrics'!$H:$H),"")</f>
        <v>Tersebar</v>
      </c>
      <c r="T4145" s="27" t="str">
        <f>IFERROR(_xlfn.XLOOKUP($B4145,'Ownership Metrics'!$A:$A,'Ownership Metrics'!$I:$I),"")</f>
        <v>Rendah</v>
      </c>
      <c r="U4145" s="27">
        <f>IF(COUNTIFS($B$2:$B4145,$B4145,$D$2:$D4145,$D4145)=1,1,0)</f>
        <v>1</v>
      </c>
      <c r="V4145" s="27">
        <f t="shared" si="193"/>
        <v>1.36</v>
      </c>
      <c r="W4145" s="27">
        <f t="shared" si="194"/>
        <v>13</v>
      </c>
      <c r="X4145" s="27">
        <f t="shared" si="192"/>
        <v>1.3599995855</v>
      </c>
    </row>
    <row r="4146" spans="1:24" x14ac:dyDescent="0.25">
      <c r="A4146" s="26">
        <v>46265</v>
      </c>
      <c r="B4146" s="27" t="s">
        <v>10698</v>
      </c>
      <c r="C4146" s="27" t="s">
        <v>4409</v>
      </c>
      <c r="D4146" s="27" t="s">
        <v>2231</v>
      </c>
      <c r="E4146" s="27" t="s">
        <v>22</v>
      </c>
      <c r="F4146" s="27" t="s">
        <v>23</v>
      </c>
      <c r="G4146" s="27"/>
      <c r="H4146" s="27" t="s">
        <v>24</v>
      </c>
      <c r="I4146" s="28">
        <v>24567400</v>
      </c>
      <c r="J4146" s="28">
        <v>0</v>
      </c>
      <c r="K4146" s="28">
        <v>24567400</v>
      </c>
      <c r="L4146" s="29">
        <v>2.83</v>
      </c>
      <c r="M4146" s="29">
        <f>IFERROR(_xlfn.XLOOKUP($B4146,'Ownership Metrics'!$A:$A,'Ownership Metrics'!$B:$B),"")</f>
        <v>19.39</v>
      </c>
      <c r="N4146" s="28">
        <f>IFERROR(_xlfn.XLOOKUP($B4146,'Ownership Metrics'!$A:$A,'Ownership Metrics'!$C:$C),"")</f>
        <v>639</v>
      </c>
      <c r="O4146" s="29">
        <f>IFERROR(_xlfn.XLOOKUP($B4146,'Ownership Metrics'!$A:$A,'Ownership Metrics'!$D:$D),"")</f>
        <v>13.51</v>
      </c>
      <c r="P4146" s="29">
        <f>IFERROR(_xlfn.XLOOKUP($B4146,'Ownership Metrics'!$A:$A,'Ownership Metrics'!$E:$E),"")</f>
        <v>34.479999999999997</v>
      </c>
      <c r="Q4146" s="30">
        <f>IFERROR(_xlfn.XLOOKUP($B4146,'Ownership Metrics'!$A:$A,'Ownership Metrics'!$F:$F),"")</f>
        <v>17</v>
      </c>
      <c r="R4146" s="30">
        <f>IFERROR(_xlfn.XLOOKUP($B4146,'Ownership Metrics'!$A:$A,'Ownership Metrics'!$G:$G),"")</f>
        <v>18</v>
      </c>
      <c r="S4146" s="27" t="str">
        <f>IFERROR(_xlfn.XLOOKUP($B4146,'Ownership Metrics'!$A:$A,'Ownership Metrics'!$H:$H),"")</f>
        <v>Tersebar</v>
      </c>
      <c r="T4146" s="27" t="str">
        <f>IFERROR(_xlfn.XLOOKUP($B4146,'Ownership Metrics'!$A:$A,'Ownership Metrics'!$I:$I),"")</f>
        <v>Rendah</v>
      </c>
      <c r="U4146" s="27">
        <f>IF(COUNTIFS($B$2:$B4146,$B4146,$D$2:$D4146,$D4146)=1,1,0)</f>
        <v>1</v>
      </c>
      <c r="V4146" s="27">
        <f t="shared" si="193"/>
        <v>2.83</v>
      </c>
      <c r="W4146" s="27">
        <f t="shared" si="194"/>
        <v>10</v>
      </c>
      <c r="X4146" s="27">
        <f t="shared" si="192"/>
        <v>2.8299995854</v>
      </c>
    </row>
    <row r="4147" spans="1:24" x14ac:dyDescent="0.25">
      <c r="A4147" s="26">
        <v>46265</v>
      </c>
      <c r="B4147" s="27" t="s">
        <v>10698</v>
      </c>
      <c r="C4147" s="27" t="s">
        <v>4409</v>
      </c>
      <c r="D4147" s="27" t="s">
        <v>2261</v>
      </c>
      <c r="E4147" s="27" t="s">
        <v>51</v>
      </c>
      <c r="F4147" s="27" t="s">
        <v>32</v>
      </c>
      <c r="G4147" s="27"/>
      <c r="H4147" s="27" t="s">
        <v>64</v>
      </c>
      <c r="I4147" s="28">
        <v>12818400</v>
      </c>
      <c r="J4147" s="28">
        <v>0</v>
      </c>
      <c r="K4147" s="28">
        <v>12818400</v>
      </c>
      <c r="L4147" s="29">
        <v>1.48</v>
      </c>
      <c r="M4147" s="29">
        <f>IFERROR(_xlfn.XLOOKUP($B4147,'Ownership Metrics'!$A:$A,'Ownership Metrics'!$B:$B),"")</f>
        <v>19.39</v>
      </c>
      <c r="N4147" s="28">
        <f>IFERROR(_xlfn.XLOOKUP($B4147,'Ownership Metrics'!$A:$A,'Ownership Metrics'!$C:$C),"")</f>
        <v>639</v>
      </c>
      <c r="O4147" s="29">
        <f>IFERROR(_xlfn.XLOOKUP($B4147,'Ownership Metrics'!$A:$A,'Ownership Metrics'!$D:$D),"")</f>
        <v>13.51</v>
      </c>
      <c r="P4147" s="29">
        <f>IFERROR(_xlfn.XLOOKUP($B4147,'Ownership Metrics'!$A:$A,'Ownership Metrics'!$E:$E),"")</f>
        <v>34.479999999999997</v>
      </c>
      <c r="Q4147" s="30">
        <f>IFERROR(_xlfn.XLOOKUP($B4147,'Ownership Metrics'!$A:$A,'Ownership Metrics'!$F:$F),"")</f>
        <v>17</v>
      </c>
      <c r="R4147" s="30">
        <f>IFERROR(_xlfn.XLOOKUP($B4147,'Ownership Metrics'!$A:$A,'Ownership Metrics'!$G:$G),"")</f>
        <v>18</v>
      </c>
      <c r="S4147" s="27" t="str">
        <f>IFERROR(_xlfn.XLOOKUP($B4147,'Ownership Metrics'!$A:$A,'Ownership Metrics'!$H:$H),"")</f>
        <v>Tersebar</v>
      </c>
      <c r="T4147" s="27" t="str">
        <f>IFERROR(_xlfn.XLOOKUP($B4147,'Ownership Metrics'!$A:$A,'Ownership Metrics'!$I:$I),"")</f>
        <v>Rendah</v>
      </c>
      <c r="U4147" s="27">
        <f>IF(COUNTIFS($B$2:$B4147,$B4147,$D$2:$D4147,$D4147)=1,1,0)</f>
        <v>1</v>
      </c>
      <c r="V4147" s="27">
        <f t="shared" si="193"/>
        <v>1.48</v>
      </c>
      <c r="W4147" s="27">
        <f t="shared" si="194"/>
        <v>12</v>
      </c>
      <c r="X4147" s="27">
        <f t="shared" si="192"/>
        <v>1.4799995853000001</v>
      </c>
    </row>
    <row r="4148" spans="1:24" x14ac:dyDescent="0.25">
      <c r="A4148" s="26">
        <v>46265</v>
      </c>
      <c r="B4148" s="27" t="s">
        <v>10698</v>
      </c>
      <c r="C4148" s="27" t="s">
        <v>4409</v>
      </c>
      <c r="D4148" s="27" t="s">
        <v>4412</v>
      </c>
      <c r="E4148" s="27" t="s">
        <v>22</v>
      </c>
      <c r="F4148" s="27" t="s">
        <v>32</v>
      </c>
      <c r="G4148" s="27"/>
      <c r="H4148" s="27" t="s">
        <v>64</v>
      </c>
      <c r="I4148" s="28">
        <v>98902300</v>
      </c>
      <c r="J4148" s="28">
        <v>0</v>
      </c>
      <c r="K4148" s="28">
        <v>98902300</v>
      </c>
      <c r="L4148" s="29">
        <v>11.4</v>
      </c>
      <c r="M4148" s="29">
        <f>IFERROR(_xlfn.XLOOKUP($B4148,'Ownership Metrics'!$A:$A,'Ownership Metrics'!$B:$B),"")</f>
        <v>19.39</v>
      </c>
      <c r="N4148" s="28">
        <f>IFERROR(_xlfn.XLOOKUP($B4148,'Ownership Metrics'!$A:$A,'Ownership Metrics'!$C:$C),"")</f>
        <v>639</v>
      </c>
      <c r="O4148" s="29">
        <f>IFERROR(_xlfn.XLOOKUP($B4148,'Ownership Metrics'!$A:$A,'Ownership Metrics'!$D:$D),"")</f>
        <v>13.51</v>
      </c>
      <c r="P4148" s="29">
        <f>IFERROR(_xlfn.XLOOKUP($B4148,'Ownership Metrics'!$A:$A,'Ownership Metrics'!$E:$E),"")</f>
        <v>34.479999999999997</v>
      </c>
      <c r="Q4148" s="30">
        <f>IFERROR(_xlfn.XLOOKUP($B4148,'Ownership Metrics'!$A:$A,'Ownership Metrics'!$F:$F),"")</f>
        <v>17</v>
      </c>
      <c r="R4148" s="30">
        <f>IFERROR(_xlfn.XLOOKUP($B4148,'Ownership Metrics'!$A:$A,'Ownership Metrics'!$G:$G),"")</f>
        <v>18</v>
      </c>
      <c r="S4148" s="27" t="str">
        <f>IFERROR(_xlfn.XLOOKUP($B4148,'Ownership Metrics'!$A:$A,'Ownership Metrics'!$H:$H),"")</f>
        <v>Tersebar</v>
      </c>
      <c r="T4148" s="27" t="str">
        <f>IFERROR(_xlfn.XLOOKUP($B4148,'Ownership Metrics'!$A:$A,'Ownership Metrics'!$I:$I),"")</f>
        <v>Rendah</v>
      </c>
      <c r="U4148" s="27">
        <f>IF(COUNTIFS($B$2:$B4148,$B4148,$D$2:$D4148,$D4148)=1,1,0)</f>
        <v>1</v>
      </c>
      <c r="V4148" s="27">
        <f t="shared" si="193"/>
        <v>11.4</v>
      </c>
      <c r="W4148" s="27">
        <f t="shared" si="194"/>
        <v>2</v>
      </c>
      <c r="X4148" s="27">
        <f t="shared" si="192"/>
        <v>11.3999995852</v>
      </c>
    </row>
    <row r="4149" spans="1:24" x14ac:dyDescent="0.25">
      <c r="A4149" s="26">
        <v>46265</v>
      </c>
      <c r="B4149" s="27" t="s">
        <v>10698</v>
      </c>
      <c r="C4149" s="27" t="s">
        <v>4409</v>
      </c>
      <c r="D4149" s="27" t="s">
        <v>348</v>
      </c>
      <c r="E4149" s="27" t="s">
        <v>26</v>
      </c>
      <c r="F4149" s="27" t="s">
        <v>32</v>
      </c>
      <c r="G4149" s="27"/>
      <c r="H4149" s="27" t="s">
        <v>64</v>
      </c>
      <c r="I4149" s="28">
        <v>83070600</v>
      </c>
      <c r="J4149" s="28">
        <v>0</v>
      </c>
      <c r="K4149" s="28">
        <v>83070600</v>
      </c>
      <c r="L4149" s="29">
        <v>9.57</v>
      </c>
      <c r="M4149" s="29">
        <f>IFERROR(_xlfn.XLOOKUP($B4149,'Ownership Metrics'!$A:$A,'Ownership Metrics'!$B:$B),"")</f>
        <v>19.39</v>
      </c>
      <c r="N4149" s="28">
        <f>IFERROR(_xlfn.XLOOKUP($B4149,'Ownership Metrics'!$A:$A,'Ownership Metrics'!$C:$C),"")</f>
        <v>639</v>
      </c>
      <c r="O4149" s="29">
        <f>IFERROR(_xlfn.XLOOKUP($B4149,'Ownership Metrics'!$A:$A,'Ownership Metrics'!$D:$D),"")</f>
        <v>13.51</v>
      </c>
      <c r="P4149" s="29">
        <f>IFERROR(_xlfn.XLOOKUP($B4149,'Ownership Metrics'!$A:$A,'Ownership Metrics'!$E:$E),"")</f>
        <v>34.479999999999997</v>
      </c>
      <c r="Q4149" s="30">
        <f>IFERROR(_xlfn.XLOOKUP($B4149,'Ownership Metrics'!$A:$A,'Ownership Metrics'!$F:$F),"")</f>
        <v>17</v>
      </c>
      <c r="R4149" s="30">
        <f>IFERROR(_xlfn.XLOOKUP($B4149,'Ownership Metrics'!$A:$A,'Ownership Metrics'!$G:$G),"")</f>
        <v>18</v>
      </c>
      <c r="S4149" s="27" t="str">
        <f>IFERROR(_xlfn.XLOOKUP($B4149,'Ownership Metrics'!$A:$A,'Ownership Metrics'!$H:$H),"")</f>
        <v>Tersebar</v>
      </c>
      <c r="T4149" s="27" t="str">
        <f>IFERROR(_xlfn.XLOOKUP($B4149,'Ownership Metrics'!$A:$A,'Ownership Metrics'!$I:$I),"")</f>
        <v>Rendah</v>
      </c>
      <c r="U4149" s="27">
        <f>IF(COUNTIFS($B$2:$B4149,$B4149,$D$2:$D4149,$D4149)=1,1,0)</f>
        <v>1</v>
      </c>
      <c r="V4149" s="27">
        <f t="shared" si="193"/>
        <v>9.57</v>
      </c>
      <c r="W4149" s="27">
        <f t="shared" si="194"/>
        <v>3</v>
      </c>
      <c r="X4149" s="27">
        <f t="shared" si="192"/>
        <v>9.5699995850999997</v>
      </c>
    </row>
    <row r="4150" spans="1:24" x14ac:dyDescent="0.25">
      <c r="A4150" s="26">
        <v>46265</v>
      </c>
      <c r="B4150" s="27" t="s">
        <v>10698</v>
      </c>
      <c r="C4150" s="27" t="s">
        <v>4409</v>
      </c>
      <c r="D4150" s="27" t="s">
        <v>4413</v>
      </c>
      <c r="E4150" s="27" t="s">
        <v>35</v>
      </c>
      <c r="F4150" s="27" t="s">
        <v>23</v>
      </c>
      <c r="G4150" s="27" t="s">
        <v>36</v>
      </c>
      <c r="H4150" s="27" t="s">
        <v>24</v>
      </c>
      <c r="I4150" s="28">
        <v>11200000</v>
      </c>
      <c r="J4150" s="28">
        <v>0</v>
      </c>
      <c r="K4150" s="28">
        <v>11200000</v>
      </c>
      <c r="L4150" s="29">
        <v>1.29</v>
      </c>
      <c r="M4150" s="29">
        <f>IFERROR(_xlfn.XLOOKUP($B4150,'Ownership Metrics'!$A:$A,'Ownership Metrics'!$B:$B),"")</f>
        <v>19.39</v>
      </c>
      <c r="N4150" s="28">
        <f>IFERROR(_xlfn.XLOOKUP($B4150,'Ownership Metrics'!$A:$A,'Ownership Metrics'!$C:$C),"")</f>
        <v>639</v>
      </c>
      <c r="O4150" s="29">
        <f>IFERROR(_xlfn.XLOOKUP($B4150,'Ownership Metrics'!$A:$A,'Ownership Metrics'!$D:$D),"")</f>
        <v>13.51</v>
      </c>
      <c r="P4150" s="29">
        <f>IFERROR(_xlfn.XLOOKUP($B4150,'Ownership Metrics'!$A:$A,'Ownership Metrics'!$E:$E),"")</f>
        <v>34.479999999999997</v>
      </c>
      <c r="Q4150" s="30">
        <f>IFERROR(_xlfn.XLOOKUP($B4150,'Ownership Metrics'!$A:$A,'Ownership Metrics'!$F:$F),"")</f>
        <v>17</v>
      </c>
      <c r="R4150" s="30">
        <f>IFERROR(_xlfn.XLOOKUP($B4150,'Ownership Metrics'!$A:$A,'Ownership Metrics'!$G:$G),"")</f>
        <v>18</v>
      </c>
      <c r="S4150" s="27" t="str">
        <f>IFERROR(_xlfn.XLOOKUP($B4150,'Ownership Metrics'!$A:$A,'Ownership Metrics'!$H:$H),"")</f>
        <v>Tersebar</v>
      </c>
      <c r="T4150" s="27" t="str">
        <f>IFERROR(_xlfn.XLOOKUP($B4150,'Ownership Metrics'!$A:$A,'Ownership Metrics'!$I:$I),"")</f>
        <v>Rendah</v>
      </c>
      <c r="U4150" s="27">
        <f>IF(COUNTIFS($B$2:$B4150,$B4150,$D$2:$D4150,$D4150)=1,1,0)</f>
        <v>1</v>
      </c>
      <c r="V4150" s="27">
        <f t="shared" si="193"/>
        <v>1.29</v>
      </c>
      <c r="W4150" s="27">
        <f t="shared" si="194"/>
        <v>14</v>
      </c>
      <c r="X4150" s="27">
        <f t="shared" si="192"/>
        <v>1.2899995850000001</v>
      </c>
    </row>
    <row r="4151" spans="1:24" x14ac:dyDescent="0.25">
      <c r="A4151" s="26">
        <v>46265</v>
      </c>
      <c r="B4151" s="27" t="s">
        <v>10698</v>
      </c>
      <c r="C4151" s="27" t="s">
        <v>4409</v>
      </c>
      <c r="D4151" s="27" t="s">
        <v>2232</v>
      </c>
      <c r="E4151" s="27" t="s">
        <v>35</v>
      </c>
      <c r="F4151" s="27" t="s">
        <v>23</v>
      </c>
      <c r="G4151" s="27" t="s">
        <v>36</v>
      </c>
      <c r="H4151" s="27" t="s">
        <v>24</v>
      </c>
      <c r="I4151" s="28">
        <v>72073400</v>
      </c>
      <c r="J4151" s="28">
        <v>0</v>
      </c>
      <c r="K4151" s="28">
        <v>72073400</v>
      </c>
      <c r="L4151" s="29">
        <v>8.3000000000000007</v>
      </c>
      <c r="M4151" s="29">
        <f>IFERROR(_xlfn.XLOOKUP($B4151,'Ownership Metrics'!$A:$A,'Ownership Metrics'!$B:$B),"")</f>
        <v>19.39</v>
      </c>
      <c r="N4151" s="28">
        <f>IFERROR(_xlfn.XLOOKUP($B4151,'Ownership Metrics'!$A:$A,'Ownership Metrics'!$C:$C),"")</f>
        <v>639</v>
      </c>
      <c r="O4151" s="29">
        <f>IFERROR(_xlfn.XLOOKUP($B4151,'Ownership Metrics'!$A:$A,'Ownership Metrics'!$D:$D),"")</f>
        <v>13.51</v>
      </c>
      <c r="P4151" s="29">
        <f>IFERROR(_xlfn.XLOOKUP($B4151,'Ownership Metrics'!$A:$A,'Ownership Metrics'!$E:$E),"")</f>
        <v>34.479999999999997</v>
      </c>
      <c r="Q4151" s="30">
        <f>IFERROR(_xlfn.XLOOKUP($B4151,'Ownership Metrics'!$A:$A,'Ownership Metrics'!$F:$F),"")</f>
        <v>17</v>
      </c>
      <c r="R4151" s="30">
        <f>IFERROR(_xlfn.XLOOKUP($B4151,'Ownership Metrics'!$A:$A,'Ownership Metrics'!$G:$G),"")</f>
        <v>18</v>
      </c>
      <c r="S4151" s="27" t="str">
        <f>IFERROR(_xlfn.XLOOKUP($B4151,'Ownership Metrics'!$A:$A,'Ownership Metrics'!$H:$H),"")</f>
        <v>Tersebar</v>
      </c>
      <c r="T4151" s="27" t="str">
        <f>IFERROR(_xlfn.XLOOKUP($B4151,'Ownership Metrics'!$A:$A,'Ownership Metrics'!$I:$I),"")</f>
        <v>Rendah</v>
      </c>
      <c r="U4151" s="27">
        <f>IF(COUNTIFS($B$2:$B4151,$B4151,$D$2:$D4151,$D4151)=1,1,0)</f>
        <v>1</v>
      </c>
      <c r="V4151" s="27">
        <f t="shared" si="193"/>
        <v>8.3000000000000007</v>
      </c>
      <c r="W4151" s="27">
        <f t="shared" si="194"/>
        <v>5</v>
      </c>
      <c r="X4151" s="27">
        <f t="shared" si="192"/>
        <v>8.2999995849000001</v>
      </c>
    </row>
    <row r="4152" spans="1:24" x14ac:dyDescent="0.25">
      <c r="A4152" s="26">
        <v>46265</v>
      </c>
      <c r="B4152" s="27" t="s">
        <v>10698</v>
      </c>
      <c r="C4152" s="27" t="s">
        <v>4409</v>
      </c>
      <c r="D4152" s="27" t="s">
        <v>4414</v>
      </c>
      <c r="E4152" s="27" t="s">
        <v>35</v>
      </c>
      <c r="F4152" s="27" t="s">
        <v>23</v>
      </c>
      <c r="G4152" s="27" t="s">
        <v>36</v>
      </c>
      <c r="H4152" s="27" t="s">
        <v>24</v>
      </c>
      <c r="I4152" s="28">
        <v>14218300</v>
      </c>
      <c r="J4152" s="28">
        <v>0</v>
      </c>
      <c r="K4152" s="28">
        <v>14218300</v>
      </c>
      <c r="L4152" s="29">
        <v>1.64</v>
      </c>
      <c r="M4152" s="29">
        <f>IFERROR(_xlfn.XLOOKUP($B4152,'Ownership Metrics'!$A:$A,'Ownership Metrics'!$B:$B),"")</f>
        <v>19.39</v>
      </c>
      <c r="N4152" s="28">
        <f>IFERROR(_xlfn.XLOOKUP($B4152,'Ownership Metrics'!$A:$A,'Ownership Metrics'!$C:$C),"")</f>
        <v>639</v>
      </c>
      <c r="O4152" s="29">
        <f>IFERROR(_xlfn.XLOOKUP($B4152,'Ownership Metrics'!$A:$A,'Ownership Metrics'!$D:$D),"")</f>
        <v>13.51</v>
      </c>
      <c r="P4152" s="29">
        <f>IFERROR(_xlfn.XLOOKUP($B4152,'Ownership Metrics'!$A:$A,'Ownership Metrics'!$E:$E),"")</f>
        <v>34.479999999999997</v>
      </c>
      <c r="Q4152" s="30">
        <f>IFERROR(_xlfn.XLOOKUP($B4152,'Ownership Metrics'!$A:$A,'Ownership Metrics'!$F:$F),"")</f>
        <v>17</v>
      </c>
      <c r="R4152" s="30">
        <f>IFERROR(_xlfn.XLOOKUP($B4152,'Ownership Metrics'!$A:$A,'Ownership Metrics'!$G:$G),"")</f>
        <v>18</v>
      </c>
      <c r="S4152" s="27" t="str">
        <f>IFERROR(_xlfn.XLOOKUP($B4152,'Ownership Metrics'!$A:$A,'Ownership Metrics'!$H:$H),"")</f>
        <v>Tersebar</v>
      </c>
      <c r="T4152" s="27" t="str">
        <f>IFERROR(_xlfn.XLOOKUP($B4152,'Ownership Metrics'!$A:$A,'Ownership Metrics'!$I:$I),"")</f>
        <v>Rendah</v>
      </c>
      <c r="U4152" s="27">
        <f>IF(COUNTIFS($B$2:$B4152,$B4152,$D$2:$D4152,$D4152)=1,1,0)</f>
        <v>1</v>
      </c>
      <c r="V4152" s="27">
        <f t="shared" si="193"/>
        <v>1.64</v>
      </c>
      <c r="W4152" s="27">
        <f t="shared" si="194"/>
        <v>11</v>
      </c>
      <c r="X4152" s="27">
        <f t="shared" si="192"/>
        <v>1.6399995848</v>
      </c>
    </row>
    <row r="4153" spans="1:24" x14ac:dyDescent="0.25">
      <c r="A4153" s="26">
        <v>46265</v>
      </c>
      <c r="B4153" s="27" t="s">
        <v>10698</v>
      </c>
      <c r="C4153" s="27" t="s">
        <v>4409</v>
      </c>
      <c r="D4153" s="27" t="s">
        <v>2265</v>
      </c>
      <c r="E4153" s="27" t="s">
        <v>35</v>
      </c>
      <c r="F4153" s="27" t="s">
        <v>23</v>
      </c>
      <c r="G4153" s="27" t="s">
        <v>36</v>
      </c>
      <c r="H4153" s="27" t="s">
        <v>24</v>
      </c>
      <c r="I4153" s="28">
        <v>10592800</v>
      </c>
      <c r="J4153" s="28">
        <v>0</v>
      </c>
      <c r="K4153" s="28">
        <v>10592800</v>
      </c>
      <c r="L4153" s="29">
        <v>1.22</v>
      </c>
      <c r="M4153" s="29">
        <f>IFERROR(_xlfn.XLOOKUP($B4153,'Ownership Metrics'!$A:$A,'Ownership Metrics'!$B:$B),"")</f>
        <v>19.39</v>
      </c>
      <c r="N4153" s="28">
        <f>IFERROR(_xlfn.XLOOKUP($B4153,'Ownership Metrics'!$A:$A,'Ownership Metrics'!$C:$C),"")</f>
        <v>639</v>
      </c>
      <c r="O4153" s="29">
        <f>IFERROR(_xlfn.XLOOKUP($B4153,'Ownership Metrics'!$A:$A,'Ownership Metrics'!$D:$D),"")</f>
        <v>13.51</v>
      </c>
      <c r="P4153" s="29">
        <f>IFERROR(_xlfn.XLOOKUP($B4153,'Ownership Metrics'!$A:$A,'Ownership Metrics'!$E:$E),"")</f>
        <v>34.479999999999997</v>
      </c>
      <c r="Q4153" s="30">
        <f>IFERROR(_xlfn.XLOOKUP($B4153,'Ownership Metrics'!$A:$A,'Ownership Metrics'!$F:$F),"")</f>
        <v>17</v>
      </c>
      <c r="R4153" s="30">
        <f>IFERROR(_xlfn.XLOOKUP($B4153,'Ownership Metrics'!$A:$A,'Ownership Metrics'!$G:$G),"")</f>
        <v>18</v>
      </c>
      <c r="S4153" s="27" t="str">
        <f>IFERROR(_xlfn.XLOOKUP($B4153,'Ownership Metrics'!$A:$A,'Ownership Metrics'!$H:$H),"")</f>
        <v>Tersebar</v>
      </c>
      <c r="T4153" s="27" t="str">
        <f>IFERROR(_xlfn.XLOOKUP($B4153,'Ownership Metrics'!$A:$A,'Ownership Metrics'!$I:$I),"")</f>
        <v>Rendah</v>
      </c>
      <c r="U4153" s="27">
        <f>IF(COUNTIFS($B$2:$B4153,$B4153,$D$2:$D4153,$D4153)=1,1,0)</f>
        <v>1</v>
      </c>
      <c r="V4153" s="27">
        <f t="shared" si="193"/>
        <v>1.22</v>
      </c>
      <c r="W4153" s="27">
        <f t="shared" si="194"/>
        <v>17</v>
      </c>
      <c r="X4153" s="27">
        <f t="shared" si="192"/>
        <v>1.2199995847</v>
      </c>
    </row>
    <row r="4154" spans="1:24" x14ac:dyDescent="0.25">
      <c r="A4154" s="26">
        <v>46265</v>
      </c>
      <c r="B4154" s="27" t="s">
        <v>10698</v>
      </c>
      <c r="C4154" s="27" t="s">
        <v>4409</v>
      </c>
      <c r="D4154" s="27" t="s">
        <v>4415</v>
      </c>
      <c r="E4154" s="27" t="s">
        <v>35</v>
      </c>
      <c r="F4154" s="27" t="s">
        <v>23</v>
      </c>
      <c r="G4154" s="27" t="s">
        <v>36</v>
      </c>
      <c r="H4154" s="27" t="s">
        <v>24</v>
      </c>
      <c r="I4154" s="28">
        <v>10659300</v>
      </c>
      <c r="J4154" s="28">
        <v>0</v>
      </c>
      <c r="K4154" s="28">
        <v>10659300</v>
      </c>
      <c r="L4154" s="29">
        <v>1.23</v>
      </c>
      <c r="M4154" s="29">
        <f>IFERROR(_xlfn.XLOOKUP($B4154,'Ownership Metrics'!$A:$A,'Ownership Metrics'!$B:$B),"")</f>
        <v>19.39</v>
      </c>
      <c r="N4154" s="28">
        <f>IFERROR(_xlfn.XLOOKUP($B4154,'Ownership Metrics'!$A:$A,'Ownership Metrics'!$C:$C),"")</f>
        <v>639</v>
      </c>
      <c r="O4154" s="29">
        <f>IFERROR(_xlfn.XLOOKUP($B4154,'Ownership Metrics'!$A:$A,'Ownership Metrics'!$D:$D),"")</f>
        <v>13.51</v>
      </c>
      <c r="P4154" s="29">
        <f>IFERROR(_xlfn.XLOOKUP($B4154,'Ownership Metrics'!$A:$A,'Ownership Metrics'!$E:$E),"")</f>
        <v>34.479999999999997</v>
      </c>
      <c r="Q4154" s="30">
        <f>IFERROR(_xlfn.XLOOKUP($B4154,'Ownership Metrics'!$A:$A,'Ownership Metrics'!$F:$F),"")</f>
        <v>17</v>
      </c>
      <c r="R4154" s="30">
        <f>IFERROR(_xlfn.XLOOKUP($B4154,'Ownership Metrics'!$A:$A,'Ownership Metrics'!$G:$G),"")</f>
        <v>18</v>
      </c>
      <c r="S4154" s="27" t="str">
        <f>IFERROR(_xlfn.XLOOKUP($B4154,'Ownership Metrics'!$A:$A,'Ownership Metrics'!$H:$H),"")</f>
        <v>Tersebar</v>
      </c>
      <c r="T4154" s="27" t="str">
        <f>IFERROR(_xlfn.XLOOKUP($B4154,'Ownership Metrics'!$A:$A,'Ownership Metrics'!$I:$I),"")</f>
        <v>Rendah</v>
      </c>
      <c r="U4154" s="27">
        <f>IF(COUNTIFS($B$2:$B4154,$B4154,$D$2:$D4154,$D4154)=1,1,0)</f>
        <v>1</v>
      </c>
      <c r="V4154" s="27">
        <f t="shared" si="193"/>
        <v>1.23</v>
      </c>
      <c r="W4154" s="27">
        <f t="shared" si="194"/>
        <v>16</v>
      </c>
      <c r="X4154" s="27">
        <f t="shared" si="192"/>
        <v>1.2299995846</v>
      </c>
    </row>
    <row r="4155" spans="1:24" x14ac:dyDescent="0.25">
      <c r="A4155" s="26">
        <v>46265</v>
      </c>
      <c r="B4155" s="27" t="s">
        <v>10698</v>
      </c>
      <c r="C4155" s="27" t="s">
        <v>4409</v>
      </c>
      <c r="D4155" s="27" t="s">
        <v>4416</v>
      </c>
      <c r="E4155" s="27" t="s">
        <v>67</v>
      </c>
      <c r="F4155" s="27" t="s">
        <v>23</v>
      </c>
      <c r="G4155" s="27"/>
      <c r="H4155" s="27" t="s">
        <v>24</v>
      </c>
      <c r="I4155" s="28">
        <v>11019700</v>
      </c>
      <c r="J4155" s="28">
        <v>0</v>
      </c>
      <c r="K4155" s="28">
        <v>11019700</v>
      </c>
      <c r="L4155" s="29">
        <v>1.27</v>
      </c>
      <c r="M4155" s="29">
        <f>IFERROR(_xlfn.XLOOKUP($B4155,'Ownership Metrics'!$A:$A,'Ownership Metrics'!$B:$B),"")</f>
        <v>19.39</v>
      </c>
      <c r="N4155" s="28">
        <f>IFERROR(_xlfn.XLOOKUP($B4155,'Ownership Metrics'!$A:$A,'Ownership Metrics'!$C:$C),"")</f>
        <v>639</v>
      </c>
      <c r="O4155" s="29">
        <f>IFERROR(_xlfn.XLOOKUP($B4155,'Ownership Metrics'!$A:$A,'Ownership Metrics'!$D:$D),"")</f>
        <v>13.51</v>
      </c>
      <c r="P4155" s="29">
        <f>IFERROR(_xlfn.XLOOKUP($B4155,'Ownership Metrics'!$A:$A,'Ownership Metrics'!$E:$E),"")</f>
        <v>34.479999999999997</v>
      </c>
      <c r="Q4155" s="30">
        <f>IFERROR(_xlfn.XLOOKUP($B4155,'Ownership Metrics'!$A:$A,'Ownership Metrics'!$F:$F),"")</f>
        <v>17</v>
      </c>
      <c r="R4155" s="30">
        <f>IFERROR(_xlfn.XLOOKUP($B4155,'Ownership Metrics'!$A:$A,'Ownership Metrics'!$G:$G),"")</f>
        <v>18</v>
      </c>
      <c r="S4155" s="27" t="str">
        <f>IFERROR(_xlfn.XLOOKUP($B4155,'Ownership Metrics'!$A:$A,'Ownership Metrics'!$H:$H),"")</f>
        <v>Tersebar</v>
      </c>
      <c r="T4155" s="27" t="str">
        <f>IFERROR(_xlfn.XLOOKUP($B4155,'Ownership Metrics'!$A:$A,'Ownership Metrics'!$I:$I),"")</f>
        <v>Rendah</v>
      </c>
      <c r="U4155" s="27">
        <f>IF(COUNTIFS($B$2:$B4155,$B4155,$D$2:$D4155,$D4155)=1,1,0)</f>
        <v>1</v>
      </c>
      <c r="V4155" s="27">
        <f t="shared" si="193"/>
        <v>1.27</v>
      </c>
      <c r="W4155" s="27">
        <f t="shared" si="194"/>
        <v>15</v>
      </c>
      <c r="X4155" s="27">
        <f t="shared" si="192"/>
        <v>1.2699995845000001</v>
      </c>
    </row>
    <row r="4156" spans="1:24" x14ac:dyDescent="0.25">
      <c r="A4156" s="26">
        <v>46265</v>
      </c>
      <c r="B4156" s="27" t="s">
        <v>10698</v>
      </c>
      <c r="C4156" s="27" t="s">
        <v>4409</v>
      </c>
      <c r="D4156" s="27" t="s">
        <v>2155</v>
      </c>
      <c r="E4156" s="27" t="s">
        <v>149</v>
      </c>
      <c r="F4156" s="27" t="s">
        <v>23</v>
      </c>
      <c r="G4156" s="27"/>
      <c r="H4156" s="27" t="s">
        <v>24</v>
      </c>
      <c r="I4156" s="28">
        <v>72288200</v>
      </c>
      <c r="J4156" s="28">
        <v>0</v>
      </c>
      <c r="K4156" s="28">
        <v>72288200</v>
      </c>
      <c r="L4156" s="29">
        <v>8.33</v>
      </c>
      <c r="M4156" s="29">
        <f>IFERROR(_xlfn.XLOOKUP($B4156,'Ownership Metrics'!$A:$A,'Ownership Metrics'!$B:$B),"")</f>
        <v>19.39</v>
      </c>
      <c r="N4156" s="28">
        <f>IFERROR(_xlfn.XLOOKUP($B4156,'Ownership Metrics'!$A:$A,'Ownership Metrics'!$C:$C),"")</f>
        <v>639</v>
      </c>
      <c r="O4156" s="29">
        <f>IFERROR(_xlfn.XLOOKUP($B4156,'Ownership Metrics'!$A:$A,'Ownership Metrics'!$D:$D),"")</f>
        <v>13.51</v>
      </c>
      <c r="P4156" s="29">
        <f>IFERROR(_xlfn.XLOOKUP($B4156,'Ownership Metrics'!$A:$A,'Ownership Metrics'!$E:$E),"")</f>
        <v>34.479999999999997</v>
      </c>
      <c r="Q4156" s="30">
        <f>IFERROR(_xlfn.XLOOKUP($B4156,'Ownership Metrics'!$A:$A,'Ownership Metrics'!$F:$F),"")</f>
        <v>17</v>
      </c>
      <c r="R4156" s="30">
        <f>IFERROR(_xlfn.XLOOKUP($B4156,'Ownership Metrics'!$A:$A,'Ownership Metrics'!$G:$G),"")</f>
        <v>18</v>
      </c>
      <c r="S4156" s="27" t="str">
        <f>IFERROR(_xlfn.XLOOKUP($B4156,'Ownership Metrics'!$A:$A,'Ownership Metrics'!$H:$H),"")</f>
        <v>Tersebar</v>
      </c>
      <c r="T4156" s="27" t="str">
        <f>IFERROR(_xlfn.XLOOKUP($B4156,'Ownership Metrics'!$A:$A,'Ownership Metrics'!$I:$I),"")</f>
        <v>Rendah</v>
      </c>
      <c r="U4156" s="27">
        <f>IF(COUNTIFS($B$2:$B4156,$B4156,$D$2:$D4156,$D4156)=1,1,0)</f>
        <v>1</v>
      </c>
      <c r="V4156" s="27">
        <f t="shared" si="193"/>
        <v>8.33</v>
      </c>
      <c r="W4156" s="27">
        <f t="shared" si="194"/>
        <v>4</v>
      </c>
      <c r="X4156" s="27">
        <f t="shared" si="192"/>
        <v>8.3299995843999994</v>
      </c>
    </row>
    <row r="4157" spans="1:24" x14ac:dyDescent="0.25">
      <c r="A4157" s="26">
        <v>46265</v>
      </c>
      <c r="B4157" s="27" t="s">
        <v>10699</v>
      </c>
      <c r="C4157" s="27" t="s">
        <v>4418</v>
      </c>
      <c r="D4157" s="27" t="s">
        <v>4295</v>
      </c>
      <c r="E4157" s="27" t="s">
        <v>22</v>
      </c>
      <c r="F4157" s="27" t="s">
        <v>23</v>
      </c>
      <c r="G4157" s="27"/>
      <c r="H4157" s="27" t="s">
        <v>24</v>
      </c>
      <c r="I4157" s="28">
        <v>74522500</v>
      </c>
      <c r="J4157" s="28">
        <v>0</v>
      </c>
      <c r="K4157" s="28">
        <v>74522500</v>
      </c>
      <c r="L4157" s="29">
        <v>2.1</v>
      </c>
      <c r="M4157" s="29">
        <f>IFERROR(_xlfn.XLOOKUP($B4157,'Ownership Metrics'!$A:$A,'Ownership Metrics'!$B:$B),"")</f>
        <v>5.49</v>
      </c>
      <c r="N4157" s="28">
        <f>IFERROR(_xlfn.XLOOKUP($B4157,'Ownership Metrics'!$A:$A,'Ownership Metrics'!$C:$C),"")</f>
        <v>4534</v>
      </c>
      <c r="O4157" s="29">
        <f>IFERROR(_xlfn.XLOOKUP($B4157,'Ownership Metrics'!$A:$A,'Ownership Metrics'!$D:$D),"")</f>
        <v>61.2</v>
      </c>
      <c r="P4157" s="29">
        <f>IFERROR(_xlfn.XLOOKUP($B4157,'Ownership Metrics'!$A:$A,'Ownership Metrics'!$E:$E),"")</f>
        <v>91.2</v>
      </c>
      <c r="Q4157" s="30">
        <f>IFERROR(_xlfn.XLOOKUP($B4157,'Ownership Metrics'!$A:$A,'Ownership Metrics'!$F:$F),"")</f>
        <v>5</v>
      </c>
      <c r="R4157" s="30">
        <f>IFERROR(_xlfn.XLOOKUP($B4157,'Ownership Metrics'!$A:$A,'Ownership Metrics'!$G:$G),"")</f>
        <v>68</v>
      </c>
      <c r="S4157" s="27" t="str">
        <f>IFERROR(_xlfn.XLOOKUP($B4157,'Ownership Metrics'!$A:$A,'Ownership Metrics'!$H:$H),"")</f>
        <v>Mayoritas</v>
      </c>
      <c r="T4157" s="27" t="str">
        <f>IFERROR(_xlfn.XLOOKUP($B4157,'Ownership Metrics'!$A:$A,'Ownership Metrics'!$I:$I),"")</f>
        <v>Tinggi</v>
      </c>
      <c r="U4157" s="27">
        <f>IF(COUNTIFS($B$2:$B4157,$B4157,$D$2:$D4157,$D4157)=1,1,0)</f>
        <v>1</v>
      </c>
      <c r="V4157" s="27">
        <f t="shared" si="193"/>
        <v>2.1</v>
      </c>
      <c r="W4157" s="27">
        <f t="shared" si="194"/>
        <v>3</v>
      </c>
      <c r="X4157" s="27">
        <f t="shared" si="192"/>
        <v>2.0999995842999999</v>
      </c>
    </row>
    <row r="4158" spans="1:24" x14ac:dyDescent="0.25">
      <c r="A4158" s="26">
        <v>46265</v>
      </c>
      <c r="B4158" s="27" t="s">
        <v>10699</v>
      </c>
      <c r="C4158" s="27" t="s">
        <v>4418</v>
      </c>
      <c r="D4158" s="27" t="s">
        <v>4296</v>
      </c>
      <c r="E4158" s="27" t="s">
        <v>22</v>
      </c>
      <c r="F4158" s="27" t="s">
        <v>23</v>
      </c>
      <c r="G4158" s="27"/>
      <c r="H4158" s="27" t="s">
        <v>24</v>
      </c>
      <c r="I4158" s="28">
        <v>0</v>
      </c>
      <c r="J4158" s="28">
        <v>2176000000</v>
      </c>
      <c r="K4158" s="28">
        <v>2176000000</v>
      </c>
      <c r="L4158" s="29">
        <v>61.2</v>
      </c>
      <c r="M4158" s="29">
        <f>IFERROR(_xlfn.XLOOKUP($B4158,'Ownership Metrics'!$A:$A,'Ownership Metrics'!$B:$B),"")</f>
        <v>5.49</v>
      </c>
      <c r="N4158" s="28">
        <f>IFERROR(_xlfn.XLOOKUP($B4158,'Ownership Metrics'!$A:$A,'Ownership Metrics'!$C:$C),"")</f>
        <v>4534</v>
      </c>
      <c r="O4158" s="29">
        <f>IFERROR(_xlfn.XLOOKUP($B4158,'Ownership Metrics'!$A:$A,'Ownership Metrics'!$D:$D),"")</f>
        <v>61.2</v>
      </c>
      <c r="P4158" s="29">
        <f>IFERROR(_xlfn.XLOOKUP($B4158,'Ownership Metrics'!$A:$A,'Ownership Metrics'!$E:$E),"")</f>
        <v>91.2</v>
      </c>
      <c r="Q4158" s="30">
        <f>IFERROR(_xlfn.XLOOKUP($B4158,'Ownership Metrics'!$A:$A,'Ownership Metrics'!$F:$F),"")</f>
        <v>5</v>
      </c>
      <c r="R4158" s="30">
        <f>IFERROR(_xlfn.XLOOKUP($B4158,'Ownership Metrics'!$A:$A,'Ownership Metrics'!$G:$G),"")</f>
        <v>68</v>
      </c>
      <c r="S4158" s="27" t="str">
        <f>IFERROR(_xlfn.XLOOKUP($B4158,'Ownership Metrics'!$A:$A,'Ownership Metrics'!$H:$H),"")</f>
        <v>Mayoritas</v>
      </c>
      <c r="T4158" s="27" t="str">
        <f>IFERROR(_xlfn.XLOOKUP($B4158,'Ownership Metrics'!$A:$A,'Ownership Metrics'!$I:$I),"")</f>
        <v>Tinggi</v>
      </c>
      <c r="U4158" s="27">
        <f>IF(COUNTIFS($B$2:$B4158,$B4158,$D$2:$D4158,$D4158)=1,1,0)</f>
        <v>1</v>
      </c>
      <c r="V4158" s="27">
        <f t="shared" si="193"/>
        <v>61.2</v>
      </c>
      <c r="W4158" s="27">
        <f t="shared" si="194"/>
        <v>1</v>
      </c>
      <c r="X4158" s="27">
        <f t="shared" si="192"/>
        <v>61.1999995842</v>
      </c>
    </row>
    <row r="4159" spans="1:24" x14ac:dyDescent="0.25">
      <c r="A4159" s="26">
        <v>46265</v>
      </c>
      <c r="B4159" s="27" t="s">
        <v>10699</v>
      </c>
      <c r="C4159" s="27" t="s">
        <v>4418</v>
      </c>
      <c r="D4159" s="27" t="s">
        <v>4419</v>
      </c>
      <c r="E4159" s="27" t="s">
        <v>22</v>
      </c>
      <c r="F4159" s="27" t="s">
        <v>23</v>
      </c>
      <c r="G4159" s="27"/>
      <c r="H4159" s="27" t="s">
        <v>24</v>
      </c>
      <c r="I4159" s="28">
        <v>62771573</v>
      </c>
      <c r="J4159" s="28">
        <v>0</v>
      </c>
      <c r="K4159" s="28">
        <v>62771573</v>
      </c>
      <c r="L4159" s="29">
        <v>1.77</v>
      </c>
      <c r="M4159" s="29">
        <f>IFERROR(_xlfn.XLOOKUP($B4159,'Ownership Metrics'!$A:$A,'Ownership Metrics'!$B:$B),"")</f>
        <v>5.49</v>
      </c>
      <c r="N4159" s="28">
        <f>IFERROR(_xlfn.XLOOKUP($B4159,'Ownership Metrics'!$A:$A,'Ownership Metrics'!$C:$C),"")</f>
        <v>4534</v>
      </c>
      <c r="O4159" s="29">
        <f>IFERROR(_xlfn.XLOOKUP($B4159,'Ownership Metrics'!$A:$A,'Ownership Metrics'!$D:$D),"")</f>
        <v>61.2</v>
      </c>
      <c r="P4159" s="29">
        <f>IFERROR(_xlfn.XLOOKUP($B4159,'Ownership Metrics'!$A:$A,'Ownership Metrics'!$E:$E),"")</f>
        <v>91.2</v>
      </c>
      <c r="Q4159" s="30">
        <f>IFERROR(_xlfn.XLOOKUP($B4159,'Ownership Metrics'!$A:$A,'Ownership Metrics'!$F:$F),"")</f>
        <v>5</v>
      </c>
      <c r="R4159" s="30">
        <f>IFERROR(_xlfn.XLOOKUP($B4159,'Ownership Metrics'!$A:$A,'Ownership Metrics'!$G:$G),"")</f>
        <v>68</v>
      </c>
      <c r="S4159" s="27" t="str">
        <f>IFERROR(_xlfn.XLOOKUP($B4159,'Ownership Metrics'!$A:$A,'Ownership Metrics'!$H:$H),"")</f>
        <v>Mayoritas</v>
      </c>
      <c r="T4159" s="27" t="str">
        <f>IFERROR(_xlfn.XLOOKUP($B4159,'Ownership Metrics'!$A:$A,'Ownership Metrics'!$I:$I),"")</f>
        <v>Tinggi</v>
      </c>
      <c r="U4159" s="27">
        <f>IF(COUNTIFS($B$2:$B4159,$B4159,$D$2:$D4159,$D4159)=1,1,0)</f>
        <v>1</v>
      </c>
      <c r="V4159" s="27">
        <f t="shared" si="193"/>
        <v>1.77</v>
      </c>
      <c r="W4159" s="27">
        <f t="shared" si="194"/>
        <v>4</v>
      </c>
      <c r="X4159" s="27">
        <f t="shared" si="192"/>
        <v>1.7699995841</v>
      </c>
    </row>
    <row r="4160" spans="1:24" x14ac:dyDescent="0.25">
      <c r="A4160" s="26">
        <v>46265</v>
      </c>
      <c r="B4160" s="27" t="s">
        <v>10699</v>
      </c>
      <c r="C4160" s="27" t="s">
        <v>4418</v>
      </c>
      <c r="D4160" s="27" t="s">
        <v>4420</v>
      </c>
      <c r="E4160" s="27" t="s">
        <v>22</v>
      </c>
      <c r="F4160" s="27" t="s">
        <v>23</v>
      </c>
      <c r="G4160" s="27"/>
      <c r="H4160" s="27" t="s">
        <v>24</v>
      </c>
      <c r="I4160" s="28">
        <v>0</v>
      </c>
      <c r="J4160" s="28">
        <v>992000000</v>
      </c>
      <c r="K4160" s="28">
        <v>992000000</v>
      </c>
      <c r="L4160" s="29">
        <v>27.9</v>
      </c>
      <c r="M4160" s="29">
        <f>IFERROR(_xlfn.XLOOKUP($B4160,'Ownership Metrics'!$A:$A,'Ownership Metrics'!$B:$B),"")</f>
        <v>5.49</v>
      </c>
      <c r="N4160" s="28">
        <f>IFERROR(_xlfn.XLOOKUP($B4160,'Ownership Metrics'!$A:$A,'Ownership Metrics'!$C:$C),"")</f>
        <v>4534</v>
      </c>
      <c r="O4160" s="29">
        <f>IFERROR(_xlfn.XLOOKUP($B4160,'Ownership Metrics'!$A:$A,'Ownership Metrics'!$D:$D),"")</f>
        <v>61.2</v>
      </c>
      <c r="P4160" s="29">
        <f>IFERROR(_xlfn.XLOOKUP($B4160,'Ownership Metrics'!$A:$A,'Ownership Metrics'!$E:$E),"")</f>
        <v>91.2</v>
      </c>
      <c r="Q4160" s="30">
        <f>IFERROR(_xlfn.XLOOKUP($B4160,'Ownership Metrics'!$A:$A,'Ownership Metrics'!$F:$F),"")</f>
        <v>5</v>
      </c>
      <c r="R4160" s="30">
        <f>IFERROR(_xlfn.XLOOKUP($B4160,'Ownership Metrics'!$A:$A,'Ownership Metrics'!$G:$G),"")</f>
        <v>68</v>
      </c>
      <c r="S4160" s="27" t="str">
        <f>IFERROR(_xlfn.XLOOKUP($B4160,'Ownership Metrics'!$A:$A,'Ownership Metrics'!$H:$H),"")</f>
        <v>Mayoritas</v>
      </c>
      <c r="T4160" s="27" t="str">
        <f>IFERROR(_xlfn.XLOOKUP($B4160,'Ownership Metrics'!$A:$A,'Ownership Metrics'!$I:$I),"")</f>
        <v>Tinggi</v>
      </c>
      <c r="U4160" s="27">
        <f>IF(COUNTIFS($B$2:$B4160,$B4160,$D$2:$D4160,$D4160)=1,1,0)</f>
        <v>1</v>
      </c>
      <c r="V4160" s="27">
        <f t="shared" si="193"/>
        <v>27.9</v>
      </c>
      <c r="W4160" s="27">
        <f t="shared" si="194"/>
        <v>2</v>
      </c>
      <c r="X4160" s="27">
        <f t="shared" si="192"/>
        <v>27.899999584</v>
      </c>
    </row>
    <row r="4161" spans="1:24" x14ac:dyDescent="0.25">
      <c r="A4161" s="26">
        <v>46265</v>
      </c>
      <c r="B4161" s="27" t="s">
        <v>10699</v>
      </c>
      <c r="C4161" s="27" t="s">
        <v>4418</v>
      </c>
      <c r="D4161" s="27" t="s">
        <v>4300</v>
      </c>
      <c r="E4161" s="27" t="s">
        <v>35</v>
      </c>
      <c r="F4161" s="27" t="s">
        <v>23</v>
      </c>
      <c r="G4161" s="27" t="s">
        <v>36</v>
      </c>
      <c r="H4161" s="27" t="s">
        <v>24</v>
      </c>
      <c r="I4161" s="28">
        <v>54760900</v>
      </c>
      <c r="J4161" s="28">
        <v>0</v>
      </c>
      <c r="K4161" s="28">
        <v>54760900</v>
      </c>
      <c r="L4161" s="29">
        <v>1.54</v>
      </c>
      <c r="M4161" s="29">
        <f>IFERROR(_xlfn.XLOOKUP($B4161,'Ownership Metrics'!$A:$A,'Ownership Metrics'!$B:$B),"")</f>
        <v>5.49</v>
      </c>
      <c r="N4161" s="28">
        <f>IFERROR(_xlfn.XLOOKUP($B4161,'Ownership Metrics'!$A:$A,'Ownership Metrics'!$C:$C),"")</f>
        <v>4534</v>
      </c>
      <c r="O4161" s="29">
        <f>IFERROR(_xlfn.XLOOKUP($B4161,'Ownership Metrics'!$A:$A,'Ownership Metrics'!$D:$D),"")</f>
        <v>61.2</v>
      </c>
      <c r="P4161" s="29">
        <f>IFERROR(_xlfn.XLOOKUP($B4161,'Ownership Metrics'!$A:$A,'Ownership Metrics'!$E:$E),"")</f>
        <v>91.2</v>
      </c>
      <c r="Q4161" s="30">
        <f>IFERROR(_xlfn.XLOOKUP($B4161,'Ownership Metrics'!$A:$A,'Ownership Metrics'!$F:$F),"")</f>
        <v>5</v>
      </c>
      <c r="R4161" s="30">
        <f>IFERROR(_xlfn.XLOOKUP($B4161,'Ownership Metrics'!$A:$A,'Ownership Metrics'!$G:$G),"")</f>
        <v>68</v>
      </c>
      <c r="S4161" s="27" t="str">
        <f>IFERROR(_xlfn.XLOOKUP($B4161,'Ownership Metrics'!$A:$A,'Ownership Metrics'!$H:$H),"")</f>
        <v>Mayoritas</v>
      </c>
      <c r="T4161" s="27" t="str">
        <f>IFERROR(_xlfn.XLOOKUP($B4161,'Ownership Metrics'!$A:$A,'Ownership Metrics'!$I:$I),"")</f>
        <v>Tinggi</v>
      </c>
      <c r="U4161" s="27">
        <f>IF(COUNTIFS($B$2:$B4161,$B4161,$D$2:$D4161,$D4161)=1,1,0)</f>
        <v>1</v>
      </c>
      <c r="V4161" s="27">
        <f t="shared" si="193"/>
        <v>1.54</v>
      </c>
      <c r="W4161" s="27">
        <f t="shared" si="194"/>
        <v>5</v>
      </c>
      <c r="X4161" s="27">
        <f t="shared" si="192"/>
        <v>1.5399995839</v>
      </c>
    </row>
    <row r="4162" spans="1:24" x14ac:dyDescent="0.25">
      <c r="A4162" s="26">
        <v>46265</v>
      </c>
      <c r="B4162" s="27" t="s">
        <v>10700</v>
      </c>
      <c r="C4162" s="27" t="s">
        <v>4422</v>
      </c>
      <c r="D4162" s="27" t="s">
        <v>3456</v>
      </c>
      <c r="E4162" s="27" t="s">
        <v>22</v>
      </c>
      <c r="F4162" s="27" t="s">
        <v>23</v>
      </c>
      <c r="G4162" s="27"/>
      <c r="H4162" s="27" t="s">
        <v>24</v>
      </c>
      <c r="I4162" s="28">
        <v>0</v>
      </c>
      <c r="J4162" s="28">
        <v>1850000228</v>
      </c>
      <c r="K4162" s="28">
        <v>1850000228</v>
      </c>
      <c r="L4162" s="29">
        <v>4.88</v>
      </c>
      <c r="M4162" s="29">
        <f>IFERROR(_xlfn.XLOOKUP($B4162,'Ownership Metrics'!$A:$A,'Ownership Metrics'!$B:$B),"")</f>
        <v>9.7200000000000006</v>
      </c>
      <c r="N4162" s="28">
        <f>IFERROR(_xlfn.XLOOKUP($B4162,'Ownership Metrics'!$A:$A,'Ownership Metrics'!$C:$C),"")</f>
        <v>3781</v>
      </c>
      <c r="O4162" s="29">
        <f>IFERROR(_xlfn.XLOOKUP($B4162,'Ownership Metrics'!$A:$A,'Ownership Metrics'!$D:$D),"")</f>
        <v>60</v>
      </c>
      <c r="P4162" s="29">
        <f>IFERROR(_xlfn.XLOOKUP($B4162,'Ownership Metrics'!$A:$A,'Ownership Metrics'!$E:$E),"")</f>
        <v>75.150000000000006</v>
      </c>
      <c r="Q4162" s="30">
        <f>IFERROR(_xlfn.XLOOKUP($B4162,'Ownership Metrics'!$A:$A,'Ownership Metrics'!$F:$F),"")</f>
        <v>7</v>
      </c>
      <c r="R4162" s="30">
        <f>IFERROR(_xlfn.XLOOKUP($B4162,'Ownership Metrics'!$A:$A,'Ownership Metrics'!$G:$G),"")</f>
        <v>57</v>
      </c>
      <c r="S4162" s="27" t="str">
        <f>IFERROR(_xlfn.XLOOKUP($B4162,'Ownership Metrics'!$A:$A,'Ownership Metrics'!$H:$H),"")</f>
        <v>Mayoritas</v>
      </c>
      <c r="T4162" s="27" t="str">
        <f>IFERROR(_xlfn.XLOOKUP($B4162,'Ownership Metrics'!$A:$A,'Ownership Metrics'!$I:$I),"")</f>
        <v>Tinggi</v>
      </c>
      <c r="U4162" s="27">
        <f>IF(COUNTIFS($B$2:$B4162,$B4162,$D$2:$D4162,$D4162)=1,1,0)</f>
        <v>1</v>
      </c>
      <c r="V4162" s="27">
        <f t="shared" si="193"/>
        <v>4.88</v>
      </c>
      <c r="W4162" s="27">
        <f t="shared" si="194"/>
        <v>4</v>
      </c>
      <c r="X4162" s="27">
        <f t="shared" ref="X4162:X4225" si="195">$V4162-(ROW()*0.0000000001)</f>
        <v>4.8799995838000001</v>
      </c>
    </row>
    <row r="4163" spans="1:24" x14ac:dyDescent="0.25">
      <c r="A4163" s="26">
        <v>46265</v>
      </c>
      <c r="B4163" s="27" t="s">
        <v>10700</v>
      </c>
      <c r="C4163" s="27" t="s">
        <v>4422</v>
      </c>
      <c r="D4163" s="27" t="s">
        <v>4423</v>
      </c>
      <c r="E4163" s="27" t="s">
        <v>315</v>
      </c>
      <c r="F4163" s="27" t="s">
        <v>32</v>
      </c>
      <c r="G4163" s="27"/>
      <c r="H4163" s="27" t="s">
        <v>196</v>
      </c>
      <c r="I4163" s="28">
        <v>22751563707</v>
      </c>
      <c r="J4163" s="28">
        <v>0</v>
      </c>
      <c r="K4163" s="28">
        <v>22751563707</v>
      </c>
      <c r="L4163" s="29">
        <v>60</v>
      </c>
      <c r="M4163" s="29">
        <f>IFERROR(_xlfn.XLOOKUP($B4163,'Ownership Metrics'!$A:$A,'Ownership Metrics'!$B:$B),"")</f>
        <v>9.7200000000000006</v>
      </c>
      <c r="N4163" s="28">
        <f>IFERROR(_xlfn.XLOOKUP($B4163,'Ownership Metrics'!$A:$A,'Ownership Metrics'!$C:$C),"")</f>
        <v>3781</v>
      </c>
      <c r="O4163" s="29">
        <f>IFERROR(_xlfn.XLOOKUP($B4163,'Ownership Metrics'!$A:$A,'Ownership Metrics'!$D:$D),"")</f>
        <v>60</v>
      </c>
      <c r="P4163" s="29">
        <f>IFERROR(_xlfn.XLOOKUP($B4163,'Ownership Metrics'!$A:$A,'Ownership Metrics'!$E:$E),"")</f>
        <v>75.150000000000006</v>
      </c>
      <c r="Q4163" s="30">
        <f>IFERROR(_xlfn.XLOOKUP($B4163,'Ownership Metrics'!$A:$A,'Ownership Metrics'!$F:$F),"")</f>
        <v>7</v>
      </c>
      <c r="R4163" s="30">
        <f>IFERROR(_xlfn.XLOOKUP($B4163,'Ownership Metrics'!$A:$A,'Ownership Metrics'!$G:$G),"")</f>
        <v>57</v>
      </c>
      <c r="S4163" s="27" t="str">
        <f>IFERROR(_xlfn.XLOOKUP($B4163,'Ownership Metrics'!$A:$A,'Ownership Metrics'!$H:$H),"")</f>
        <v>Mayoritas</v>
      </c>
      <c r="T4163" s="27" t="str">
        <f>IFERROR(_xlfn.XLOOKUP($B4163,'Ownership Metrics'!$A:$A,'Ownership Metrics'!$I:$I),"")</f>
        <v>Tinggi</v>
      </c>
      <c r="U4163" s="27">
        <f>IF(COUNTIFS($B$2:$B4163,$B4163,$D$2:$D4163,$D4163)=1,1,0)</f>
        <v>1</v>
      </c>
      <c r="V4163" s="27">
        <f t="shared" ref="V4163:V4226" si="196">SUMIFS($L$2:$L$10000,$B$2:$B$10000,$B4163,$D$2:$D$10000,$D4163)</f>
        <v>60</v>
      </c>
      <c r="W4163" s="27">
        <f t="shared" ref="W4163:W4226" si="197">COUNTIFS($B$2:$B$10000,$B4163,$U$2:$U$10000,1,$X$2:$X$10000,"&gt;"&amp;$X4163)+1</f>
        <v>1</v>
      </c>
      <c r="X4163" s="27">
        <f t="shared" si="195"/>
        <v>59.999999583700003</v>
      </c>
    </row>
    <row r="4164" spans="1:24" x14ac:dyDescent="0.25">
      <c r="A4164" s="26">
        <v>46265</v>
      </c>
      <c r="B4164" s="27" t="s">
        <v>10700</v>
      </c>
      <c r="C4164" s="27" t="s">
        <v>4422</v>
      </c>
      <c r="D4164" s="27" t="s">
        <v>4424</v>
      </c>
      <c r="E4164" s="27" t="s">
        <v>51</v>
      </c>
      <c r="F4164" s="27" t="s">
        <v>32</v>
      </c>
      <c r="G4164" s="27"/>
      <c r="H4164" s="27" t="s">
        <v>56</v>
      </c>
      <c r="I4164" s="28">
        <v>1723775228</v>
      </c>
      <c r="J4164" s="28">
        <v>0</v>
      </c>
      <c r="K4164" s="28">
        <v>1723775228</v>
      </c>
      <c r="L4164" s="29">
        <v>4.55</v>
      </c>
      <c r="M4164" s="29">
        <f>IFERROR(_xlfn.XLOOKUP($B4164,'Ownership Metrics'!$A:$A,'Ownership Metrics'!$B:$B),"")</f>
        <v>9.7200000000000006</v>
      </c>
      <c r="N4164" s="28">
        <f>IFERROR(_xlfn.XLOOKUP($B4164,'Ownership Metrics'!$A:$A,'Ownership Metrics'!$C:$C),"")</f>
        <v>3781</v>
      </c>
      <c r="O4164" s="29">
        <f>IFERROR(_xlfn.XLOOKUP($B4164,'Ownership Metrics'!$A:$A,'Ownership Metrics'!$D:$D),"")</f>
        <v>60</v>
      </c>
      <c r="P4164" s="29">
        <f>IFERROR(_xlfn.XLOOKUP($B4164,'Ownership Metrics'!$A:$A,'Ownership Metrics'!$E:$E),"")</f>
        <v>75.150000000000006</v>
      </c>
      <c r="Q4164" s="30">
        <f>IFERROR(_xlfn.XLOOKUP($B4164,'Ownership Metrics'!$A:$A,'Ownership Metrics'!$F:$F),"")</f>
        <v>7</v>
      </c>
      <c r="R4164" s="30">
        <f>IFERROR(_xlfn.XLOOKUP($B4164,'Ownership Metrics'!$A:$A,'Ownership Metrics'!$G:$G),"")</f>
        <v>57</v>
      </c>
      <c r="S4164" s="27" t="str">
        <f>IFERROR(_xlfn.XLOOKUP($B4164,'Ownership Metrics'!$A:$A,'Ownership Metrics'!$H:$H),"")</f>
        <v>Mayoritas</v>
      </c>
      <c r="T4164" s="27" t="str">
        <f>IFERROR(_xlfn.XLOOKUP($B4164,'Ownership Metrics'!$A:$A,'Ownership Metrics'!$I:$I),"")</f>
        <v>Tinggi</v>
      </c>
      <c r="U4164" s="27">
        <f>IF(COUNTIFS($B$2:$B4164,$B4164,$D$2:$D4164,$D4164)=1,1,0)</f>
        <v>1</v>
      </c>
      <c r="V4164" s="27">
        <f t="shared" si="196"/>
        <v>4.55</v>
      </c>
      <c r="W4164" s="27">
        <f t="shared" si="197"/>
        <v>5</v>
      </c>
      <c r="X4164" s="27">
        <f t="shared" si="195"/>
        <v>4.5499995836</v>
      </c>
    </row>
    <row r="4165" spans="1:24" x14ac:dyDescent="0.25">
      <c r="A4165" s="26">
        <v>46265</v>
      </c>
      <c r="B4165" s="27" t="s">
        <v>10700</v>
      </c>
      <c r="C4165" s="27" t="s">
        <v>4422</v>
      </c>
      <c r="D4165" s="27" t="s">
        <v>3458</v>
      </c>
      <c r="E4165" s="27" t="s">
        <v>83</v>
      </c>
      <c r="F4165" s="27" t="s">
        <v>32</v>
      </c>
      <c r="G4165" s="27"/>
      <c r="H4165" s="27" t="s">
        <v>56</v>
      </c>
      <c r="I4165" s="28">
        <v>1671076228</v>
      </c>
      <c r="J4165" s="28">
        <v>0</v>
      </c>
      <c r="K4165" s="28">
        <v>1671076228</v>
      </c>
      <c r="L4165" s="29">
        <v>4.41</v>
      </c>
      <c r="M4165" s="29">
        <f>IFERROR(_xlfn.XLOOKUP($B4165,'Ownership Metrics'!$A:$A,'Ownership Metrics'!$B:$B),"")</f>
        <v>9.7200000000000006</v>
      </c>
      <c r="N4165" s="28">
        <f>IFERROR(_xlfn.XLOOKUP($B4165,'Ownership Metrics'!$A:$A,'Ownership Metrics'!$C:$C),"")</f>
        <v>3781</v>
      </c>
      <c r="O4165" s="29">
        <f>IFERROR(_xlfn.XLOOKUP($B4165,'Ownership Metrics'!$A:$A,'Ownership Metrics'!$D:$D),"")</f>
        <v>60</v>
      </c>
      <c r="P4165" s="29">
        <f>IFERROR(_xlfn.XLOOKUP($B4165,'Ownership Metrics'!$A:$A,'Ownership Metrics'!$E:$E),"")</f>
        <v>75.150000000000006</v>
      </c>
      <c r="Q4165" s="30">
        <f>IFERROR(_xlfn.XLOOKUP($B4165,'Ownership Metrics'!$A:$A,'Ownership Metrics'!$F:$F),"")</f>
        <v>7</v>
      </c>
      <c r="R4165" s="30">
        <f>IFERROR(_xlfn.XLOOKUP($B4165,'Ownership Metrics'!$A:$A,'Ownership Metrics'!$G:$G),"")</f>
        <v>57</v>
      </c>
      <c r="S4165" s="27" t="str">
        <f>IFERROR(_xlfn.XLOOKUP($B4165,'Ownership Metrics'!$A:$A,'Ownership Metrics'!$H:$H),"")</f>
        <v>Mayoritas</v>
      </c>
      <c r="T4165" s="27" t="str">
        <f>IFERROR(_xlfn.XLOOKUP($B4165,'Ownership Metrics'!$A:$A,'Ownership Metrics'!$I:$I),"")</f>
        <v>Tinggi</v>
      </c>
      <c r="U4165" s="27">
        <f>IF(COUNTIFS($B$2:$B4165,$B4165,$D$2:$D4165,$D4165)=1,1,0)</f>
        <v>1</v>
      </c>
      <c r="V4165" s="27">
        <f t="shared" si="196"/>
        <v>4.41</v>
      </c>
      <c r="W4165" s="27">
        <f t="shared" si="197"/>
        <v>6</v>
      </c>
      <c r="X4165" s="27">
        <f t="shared" si="195"/>
        <v>4.4099995835000003</v>
      </c>
    </row>
    <row r="4166" spans="1:24" x14ac:dyDescent="0.25">
      <c r="A4166" s="26">
        <v>46265</v>
      </c>
      <c r="B4166" s="27" t="s">
        <v>10700</v>
      </c>
      <c r="C4166" s="27" t="s">
        <v>4422</v>
      </c>
      <c r="D4166" s="27" t="s">
        <v>4425</v>
      </c>
      <c r="E4166" s="27" t="s">
        <v>35</v>
      </c>
      <c r="F4166" s="27" t="s">
        <v>23</v>
      </c>
      <c r="G4166" s="27" t="s">
        <v>36</v>
      </c>
      <c r="H4166" s="27" t="s">
        <v>24</v>
      </c>
      <c r="I4166" s="28">
        <v>489559002</v>
      </c>
      <c r="J4166" s="28">
        <v>0</v>
      </c>
      <c r="K4166" s="28">
        <v>489559002</v>
      </c>
      <c r="L4166" s="29">
        <v>1.29</v>
      </c>
      <c r="M4166" s="29">
        <f>IFERROR(_xlfn.XLOOKUP($B4166,'Ownership Metrics'!$A:$A,'Ownership Metrics'!$B:$B),"")</f>
        <v>9.7200000000000006</v>
      </c>
      <c r="N4166" s="28">
        <f>IFERROR(_xlfn.XLOOKUP($B4166,'Ownership Metrics'!$A:$A,'Ownership Metrics'!$C:$C),"")</f>
        <v>3781</v>
      </c>
      <c r="O4166" s="29">
        <f>IFERROR(_xlfn.XLOOKUP($B4166,'Ownership Metrics'!$A:$A,'Ownership Metrics'!$D:$D),"")</f>
        <v>60</v>
      </c>
      <c r="P4166" s="29">
        <f>IFERROR(_xlfn.XLOOKUP($B4166,'Ownership Metrics'!$A:$A,'Ownership Metrics'!$E:$E),"")</f>
        <v>75.150000000000006</v>
      </c>
      <c r="Q4166" s="30">
        <f>IFERROR(_xlfn.XLOOKUP($B4166,'Ownership Metrics'!$A:$A,'Ownership Metrics'!$F:$F),"")</f>
        <v>7</v>
      </c>
      <c r="R4166" s="30">
        <f>IFERROR(_xlfn.XLOOKUP($B4166,'Ownership Metrics'!$A:$A,'Ownership Metrics'!$G:$G),"")</f>
        <v>57</v>
      </c>
      <c r="S4166" s="27" t="str">
        <f>IFERROR(_xlfn.XLOOKUP($B4166,'Ownership Metrics'!$A:$A,'Ownership Metrics'!$H:$H),"")</f>
        <v>Mayoritas</v>
      </c>
      <c r="T4166" s="27" t="str">
        <f>IFERROR(_xlfn.XLOOKUP($B4166,'Ownership Metrics'!$A:$A,'Ownership Metrics'!$I:$I),"")</f>
        <v>Tinggi</v>
      </c>
      <c r="U4166" s="27">
        <f>IF(COUNTIFS($B$2:$B4166,$B4166,$D$2:$D4166,$D4166)=1,1,0)</f>
        <v>1</v>
      </c>
      <c r="V4166" s="27">
        <f t="shared" si="196"/>
        <v>1.29</v>
      </c>
      <c r="W4166" s="27">
        <f t="shared" si="197"/>
        <v>7</v>
      </c>
      <c r="X4166" s="27">
        <f t="shared" si="195"/>
        <v>1.2899995834</v>
      </c>
    </row>
    <row r="4167" spans="1:24" x14ac:dyDescent="0.25">
      <c r="A4167" s="26">
        <v>46265</v>
      </c>
      <c r="B4167" s="27" t="s">
        <v>10700</v>
      </c>
      <c r="C4167" s="27" t="s">
        <v>4422</v>
      </c>
      <c r="D4167" s="27" t="s">
        <v>4426</v>
      </c>
      <c r="E4167" s="27" t="s">
        <v>35</v>
      </c>
      <c r="F4167" s="27" t="s">
        <v>23</v>
      </c>
      <c r="G4167" s="27" t="s">
        <v>36</v>
      </c>
      <c r="H4167" s="27" t="s">
        <v>24</v>
      </c>
      <c r="I4167" s="28">
        <v>2509223853</v>
      </c>
      <c r="J4167" s="28">
        <v>121889852</v>
      </c>
      <c r="K4167" s="28">
        <v>2631113705</v>
      </c>
      <c r="L4167" s="29">
        <v>6.94</v>
      </c>
      <c r="M4167" s="29">
        <f>IFERROR(_xlfn.XLOOKUP($B4167,'Ownership Metrics'!$A:$A,'Ownership Metrics'!$B:$B),"")</f>
        <v>9.7200000000000006</v>
      </c>
      <c r="N4167" s="28">
        <f>IFERROR(_xlfn.XLOOKUP($B4167,'Ownership Metrics'!$A:$A,'Ownership Metrics'!$C:$C),"")</f>
        <v>3781</v>
      </c>
      <c r="O4167" s="29">
        <f>IFERROR(_xlfn.XLOOKUP($B4167,'Ownership Metrics'!$A:$A,'Ownership Metrics'!$D:$D),"")</f>
        <v>60</v>
      </c>
      <c r="P4167" s="29">
        <f>IFERROR(_xlfn.XLOOKUP($B4167,'Ownership Metrics'!$A:$A,'Ownership Metrics'!$E:$E),"")</f>
        <v>75.150000000000006</v>
      </c>
      <c r="Q4167" s="30">
        <f>IFERROR(_xlfn.XLOOKUP($B4167,'Ownership Metrics'!$A:$A,'Ownership Metrics'!$F:$F),"")</f>
        <v>7</v>
      </c>
      <c r="R4167" s="30">
        <f>IFERROR(_xlfn.XLOOKUP($B4167,'Ownership Metrics'!$A:$A,'Ownership Metrics'!$G:$G),"")</f>
        <v>57</v>
      </c>
      <c r="S4167" s="27" t="str">
        <f>IFERROR(_xlfn.XLOOKUP($B4167,'Ownership Metrics'!$A:$A,'Ownership Metrics'!$H:$H),"")</f>
        <v>Mayoritas</v>
      </c>
      <c r="T4167" s="27" t="str">
        <f>IFERROR(_xlfn.XLOOKUP($B4167,'Ownership Metrics'!$A:$A,'Ownership Metrics'!$I:$I),"")</f>
        <v>Tinggi</v>
      </c>
      <c r="U4167" s="27">
        <f>IF(COUNTIFS($B$2:$B4167,$B4167,$D$2:$D4167,$D4167)=1,1,0)</f>
        <v>1</v>
      </c>
      <c r="V4167" s="27">
        <f t="shared" si="196"/>
        <v>6.94</v>
      </c>
      <c r="W4167" s="27">
        <f t="shared" si="197"/>
        <v>3</v>
      </c>
      <c r="X4167" s="27">
        <f t="shared" si="195"/>
        <v>6.9399995833000006</v>
      </c>
    </row>
    <row r="4168" spans="1:24" x14ac:dyDescent="0.25">
      <c r="A4168" s="26">
        <v>46265</v>
      </c>
      <c r="B4168" s="27" t="s">
        <v>10700</v>
      </c>
      <c r="C4168" s="27" t="s">
        <v>4422</v>
      </c>
      <c r="D4168" s="27" t="s">
        <v>147</v>
      </c>
      <c r="E4168" s="27" t="s">
        <v>67</v>
      </c>
      <c r="F4168" s="27" t="s">
        <v>32</v>
      </c>
      <c r="G4168" s="27"/>
      <c r="H4168" s="27" t="s">
        <v>64</v>
      </c>
      <c r="I4168" s="28">
        <v>3112832456</v>
      </c>
      <c r="J4168" s="28">
        <v>0</v>
      </c>
      <c r="K4168" s="28">
        <v>3112832456</v>
      </c>
      <c r="L4168" s="29">
        <v>8.2100000000000009</v>
      </c>
      <c r="M4168" s="29">
        <f>IFERROR(_xlfn.XLOOKUP($B4168,'Ownership Metrics'!$A:$A,'Ownership Metrics'!$B:$B),"")</f>
        <v>9.7200000000000006</v>
      </c>
      <c r="N4168" s="28">
        <f>IFERROR(_xlfn.XLOOKUP($B4168,'Ownership Metrics'!$A:$A,'Ownership Metrics'!$C:$C),"")</f>
        <v>3781</v>
      </c>
      <c r="O4168" s="29">
        <f>IFERROR(_xlfn.XLOOKUP($B4168,'Ownership Metrics'!$A:$A,'Ownership Metrics'!$D:$D),"")</f>
        <v>60</v>
      </c>
      <c r="P4168" s="29">
        <f>IFERROR(_xlfn.XLOOKUP($B4168,'Ownership Metrics'!$A:$A,'Ownership Metrics'!$E:$E),"")</f>
        <v>75.150000000000006</v>
      </c>
      <c r="Q4168" s="30">
        <f>IFERROR(_xlfn.XLOOKUP($B4168,'Ownership Metrics'!$A:$A,'Ownership Metrics'!$F:$F),"")</f>
        <v>7</v>
      </c>
      <c r="R4168" s="30">
        <f>IFERROR(_xlfn.XLOOKUP($B4168,'Ownership Metrics'!$A:$A,'Ownership Metrics'!$G:$G),"")</f>
        <v>57</v>
      </c>
      <c r="S4168" s="27" t="str">
        <f>IFERROR(_xlfn.XLOOKUP($B4168,'Ownership Metrics'!$A:$A,'Ownership Metrics'!$H:$H),"")</f>
        <v>Mayoritas</v>
      </c>
      <c r="T4168" s="27" t="str">
        <f>IFERROR(_xlfn.XLOOKUP($B4168,'Ownership Metrics'!$A:$A,'Ownership Metrics'!$I:$I),"")</f>
        <v>Tinggi</v>
      </c>
      <c r="U4168" s="27">
        <f>IF(COUNTIFS($B$2:$B4168,$B4168,$D$2:$D4168,$D4168)=1,1,0)</f>
        <v>1</v>
      </c>
      <c r="V4168" s="27">
        <f t="shared" si="196"/>
        <v>8.2100000000000009</v>
      </c>
      <c r="W4168" s="27">
        <f t="shared" si="197"/>
        <v>2</v>
      </c>
      <c r="X4168" s="27">
        <f t="shared" si="195"/>
        <v>8.2099995832000001</v>
      </c>
    </row>
    <row r="4169" spans="1:24" x14ac:dyDescent="0.25">
      <c r="A4169" s="26">
        <v>46265</v>
      </c>
      <c r="B4169" s="27" t="s">
        <v>10701</v>
      </c>
      <c r="C4169" s="27" t="s">
        <v>4428</v>
      </c>
      <c r="D4169" s="27" t="s">
        <v>4429</v>
      </c>
      <c r="E4169" s="27" t="s">
        <v>22</v>
      </c>
      <c r="F4169" s="27" t="s">
        <v>23</v>
      </c>
      <c r="G4169" s="27"/>
      <c r="H4169" s="27" t="s">
        <v>24</v>
      </c>
      <c r="I4169" s="28">
        <v>31658863400</v>
      </c>
      <c r="J4169" s="28">
        <v>0</v>
      </c>
      <c r="K4169" s="28">
        <v>31658863400</v>
      </c>
      <c r="L4169" s="29">
        <v>80.73</v>
      </c>
      <c r="M4169" s="29">
        <f>IFERROR(_xlfn.XLOOKUP($B4169,'Ownership Metrics'!$A:$A,'Ownership Metrics'!$B:$B),"")</f>
        <v>7.68</v>
      </c>
      <c r="N4169" s="28">
        <f>IFERROR(_xlfn.XLOOKUP($B4169,'Ownership Metrics'!$A:$A,'Ownership Metrics'!$C:$C),"")</f>
        <v>6569</v>
      </c>
      <c r="O4169" s="29">
        <f>IFERROR(_xlfn.XLOOKUP($B4169,'Ownership Metrics'!$A:$A,'Ownership Metrics'!$D:$D),"")</f>
        <v>80.73</v>
      </c>
      <c r="P4169" s="29">
        <f>IFERROR(_xlfn.XLOOKUP($B4169,'Ownership Metrics'!$A:$A,'Ownership Metrics'!$E:$E),"")</f>
        <v>89.14</v>
      </c>
      <c r="Q4169" s="30">
        <f>IFERROR(_xlfn.XLOOKUP($B4169,'Ownership Metrics'!$A:$A,'Ownership Metrics'!$F:$F),"")</f>
        <v>6</v>
      </c>
      <c r="R4169" s="30">
        <f>IFERROR(_xlfn.XLOOKUP($B4169,'Ownership Metrics'!$A:$A,'Ownership Metrics'!$G:$G),"")</f>
        <v>75</v>
      </c>
      <c r="S4169" s="27" t="str">
        <f>IFERROR(_xlfn.XLOOKUP($B4169,'Ownership Metrics'!$A:$A,'Ownership Metrics'!$H:$H),"")</f>
        <v>Mayoritas</v>
      </c>
      <c r="T4169" s="27" t="str">
        <f>IFERROR(_xlfn.XLOOKUP($B4169,'Ownership Metrics'!$A:$A,'Ownership Metrics'!$I:$I),"")</f>
        <v>Tinggi</v>
      </c>
      <c r="U4169" s="27">
        <f>IF(COUNTIFS($B$2:$B4169,$B4169,$D$2:$D4169,$D4169)=1,1,0)</f>
        <v>1</v>
      </c>
      <c r="V4169" s="27">
        <f t="shared" si="196"/>
        <v>80.73</v>
      </c>
      <c r="W4169" s="27">
        <f t="shared" si="197"/>
        <v>1</v>
      </c>
      <c r="X4169" s="27">
        <f t="shared" si="195"/>
        <v>80.72999958310001</v>
      </c>
    </row>
    <row r="4170" spans="1:24" x14ac:dyDescent="0.25">
      <c r="A4170" s="26">
        <v>46265</v>
      </c>
      <c r="B4170" s="27" t="s">
        <v>10701</v>
      </c>
      <c r="C4170" s="27" t="s">
        <v>4428</v>
      </c>
      <c r="D4170" s="27" t="s">
        <v>4430</v>
      </c>
      <c r="E4170" s="27" t="s">
        <v>83</v>
      </c>
      <c r="F4170" s="27" t="s">
        <v>23</v>
      </c>
      <c r="G4170" s="27"/>
      <c r="H4170" s="27" t="s">
        <v>24</v>
      </c>
      <c r="I4170" s="28">
        <v>400000000</v>
      </c>
      <c r="J4170" s="28">
        <v>0</v>
      </c>
      <c r="K4170" s="28">
        <v>400000000</v>
      </c>
      <c r="L4170" s="29">
        <v>1.02</v>
      </c>
      <c r="M4170" s="29">
        <f>IFERROR(_xlfn.XLOOKUP($B4170,'Ownership Metrics'!$A:$A,'Ownership Metrics'!$B:$B),"")</f>
        <v>7.68</v>
      </c>
      <c r="N4170" s="28">
        <f>IFERROR(_xlfn.XLOOKUP($B4170,'Ownership Metrics'!$A:$A,'Ownership Metrics'!$C:$C),"")</f>
        <v>6569</v>
      </c>
      <c r="O4170" s="29">
        <f>IFERROR(_xlfn.XLOOKUP($B4170,'Ownership Metrics'!$A:$A,'Ownership Metrics'!$D:$D),"")</f>
        <v>80.73</v>
      </c>
      <c r="P4170" s="29">
        <f>IFERROR(_xlfn.XLOOKUP($B4170,'Ownership Metrics'!$A:$A,'Ownership Metrics'!$E:$E),"")</f>
        <v>89.14</v>
      </c>
      <c r="Q4170" s="30">
        <f>IFERROR(_xlfn.XLOOKUP($B4170,'Ownership Metrics'!$A:$A,'Ownership Metrics'!$F:$F),"")</f>
        <v>6</v>
      </c>
      <c r="R4170" s="30">
        <f>IFERROR(_xlfn.XLOOKUP($B4170,'Ownership Metrics'!$A:$A,'Ownership Metrics'!$G:$G),"")</f>
        <v>75</v>
      </c>
      <c r="S4170" s="27" t="str">
        <f>IFERROR(_xlfn.XLOOKUP($B4170,'Ownership Metrics'!$A:$A,'Ownership Metrics'!$H:$H),"")</f>
        <v>Mayoritas</v>
      </c>
      <c r="T4170" s="27" t="str">
        <f>IFERROR(_xlfn.XLOOKUP($B4170,'Ownership Metrics'!$A:$A,'Ownership Metrics'!$I:$I),"")</f>
        <v>Tinggi</v>
      </c>
      <c r="U4170" s="27">
        <f>IF(COUNTIFS($B$2:$B4170,$B4170,$D$2:$D4170,$D4170)=1,1,0)</f>
        <v>1</v>
      </c>
      <c r="V4170" s="27">
        <f t="shared" si="196"/>
        <v>1.02</v>
      </c>
      <c r="W4170" s="27">
        <f t="shared" si="197"/>
        <v>6</v>
      </c>
      <c r="X4170" s="27">
        <f t="shared" si="195"/>
        <v>1.0199995829999999</v>
      </c>
    </row>
    <row r="4171" spans="1:24" x14ac:dyDescent="0.25">
      <c r="A4171" s="26">
        <v>46265</v>
      </c>
      <c r="B4171" s="27" t="s">
        <v>10701</v>
      </c>
      <c r="C4171" s="27" t="s">
        <v>4428</v>
      </c>
      <c r="D4171" s="27" t="s">
        <v>1386</v>
      </c>
      <c r="E4171" s="27" t="s">
        <v>22</v>
      </c>
      <c r="F4171" s="27" t="s">
        <v>23</v>
      </c>
      <c r="G4171" s="27"/>
      <c r="H4171" s="27" t="s">
        <v>24</v>
      </c>
      <c r="I4171" s="28">
        <v>2635000000</v>
      </c>
      <c r="J4171" s="28">
        <v>0</v>
      </c>
      <c r="K4171" s="28">
        <v>2635000000</v>
      </c>
      <c r="L4171" s="29">
        <v>6.72</v>
      </c>
      <c r="M4171" s="29">
        <f>IFERROR(_xlfn.XLOOKUP($B4171,'Ownership Metrics'!$A:$A,'Ownership Metrics'!$B:$B),"")</f>
        <v>7.68</v>
      </c>
      <c r="N4171" s="28">
        <f>IFERROR(_xlfn.XLOOKUP($B4171,'Ownership Metrics'!$A:$A,'Ownership Metrics'!$C:$C),"")</f>
        <v>6569</v>
      </c>
      <c r="O4171" s="29">
        <f>IFERROR(_xlfn.XLOOKUP($B4171,'Ownership Metrics'!$A:$A,'Ownership Metrics'!$D:$D),"")</f>
        <v>80.73</v>
      </c>
      <c r="P4171" s="29">
        <f>IFERROR(_xlfn.XLOOKUP($B4171,'Ownership Metrics'!$A:$A,'Ownership Metrics'!$E:$E),"")</f>
        <v>89.14</v>
      </c>
      <c r="Q4171" s="30">
        <f>IFERROR(_xlfn.XLOOKUP($B4171,'Ownership Metrics'!$A:$A,'Ownership Metrics'!$F:$F),"")</f>
        <v>6</v>
      </c>
      <c r="R4171" s="30">
        <f>IFERROR(_xlfn.XLOOKUP($B4171,'Ownership Metrics'!$A:$A,'Ownership Metrics'!$G:$G),"")</f>
        <v>75</v>
      </c>
      <c r="S4171" s="27" t="str">
        <f>IFERROR(_xlfn.XLOOKUP($B4171,'Ownership Metrics'!$A:$A,'Ownership Metrics'!$H:$H),"")</f>
        <v>Mayoritas</v>
      </c>
      <c r="T4171" s="27" t="str">
        <f>IFERROR(_xlfn.XLOOKUP($B4171,'Ownership Metrics'!$A:$A,'Ownership Metrics'!$I:$I),"")</f>
        <v>Tinggi</v>
      </c>
      <c r="U4171" s="27">
        <f>IF(COUNTIFS($B$2:$B4171,$B4171,$D$2:$D4171,$D4171)=1,1,0)</f>
        <v>1</v>
      </c>
      <c r="V4171" s="27">
        <f t="shared" si="196"/>
        <v>6.72</v>
      </c>
      <c r="W4171" s="27">
        <f t="shared" si="197"/>
        <v>2</v>
      </c>
      <c r="X4171" s="27">
        <f t="shared" si="195"/>
        <v>6.7199995828999999</v>
      </c>
    </row>
    <row r="4172" spans="1:24" x14ac:dyDescent="0.25">
      <c r="A4172" s="26">
        <v>46265</v>
      </c>
      <c r="B4172" s="27" t="s">
        <v>10701</v>
      </c>
      <c r="C4172" s="27" t="s">
        <v>4428</v>
      </c>
      <c r="D4172" s="27" t="s">
        <v>4431</v>
      </c>
      <c r="E4172" s="27" t="s">
        <v>22</v>
      </c>
      <c r="F4172" s="27" t="s">
        <v>23</v>
      </c>
      <c r="G4172" s="27"/>
      <c r="H4172" s="27" t="s">
        <v>24</v>
      </c>
      <c r="I4172" s="28">
        <v>409393100</v>
      </c>
      <c r="J4172" s="28">
        <v>0</v>
      </c>
      <c r="K4172" s="28">
        <v>409393100</v>
      </c>
      <c r="L4172" s="29">
        <v>1.04</v>
      </c>
      <c r="M4172" s="29">
        <f>IFERROR(_xlfn.XLOOKUP($B4172,'Ownership Metrics'!$A:$A,'Ownership Metrics'!$B:$B),"")</f>
        <v>7.68</v>
      </c>
      <c r="N4172" s="28">
        <f>IFERROR(_xlfn.XLOOKUP($B4172,'Ownership Metrics'!$A:$A,'Ownership Metrics'!$C:$C),"")</f>
        <v>6569</v>
      </c>
      <c r="O4172" s="29">
        <f>IFERROR(_xlfn.XLOOKUP($B4172,'Ownership Metrics'!$A:$A,'Ownership Metrics'!$D:$D),"")</f>
        <v>80.73</v>
      </c>
      <c r="P4172" s="29">
        <f>IFERROR(_xlfn.XLOOKUP($B4172,'Ownership Metrics'!$A:$A,'Ownership Metrics'!$E:$E),"")</f>
        <v>89.14</v>
      </c>
      <c r="Q4172" s="30">
        <f>IFERROR(_xlfn.XLOOKUP($B4172,'Ownership Metrics'!$A:$A,'Ownership Metrics'!$F:$F),"")</f>
        <v>6</v>
      </c>
      <c r="R4172" s="30">
        <f>IFERROR(_xlfn.XLOOKUP($B4172,'Ownership Metrics'!$A:$A,'Ownership Metrics'!$G:$G),"")</f>
        <v>75</v>
      </c>
      <c r="S4172" s="27" t="str">
        <f>IFERROR(_xlfn.XLOOKUP($B4172,'Ownership Metrics'!$A:$A,'Ownership Metrics'!$H:$H),"")</f>
        <v>Mayoritas</v>
      </c>
      <c r="T4172" s="27" t="str">
        <f>IFERROR(_xlfn.XLOOKUP($B4172,'Ownership Metrics'!$A:$A,'Ownership Metrics'!$I:$I),"")</f>
        <v>Tinggi</v>
      </c>
      <c r="U4172" s="27">
        <f>IF(COUNTIFS($B$2:$B4172,$B4172,$D$2:$D4172,$D4172)=1,1,0)</f>
        <v>1</v>
      </c>
      <c r="V4172" s="27">
        <f t="shared" si="196"/>
        <v>1.04</v>
      </c>
      <c r="W4172" s="27">
        <f t="shared" si="197"/>
        <v>5</v>
      </c>
      <c r="X4172" s="27">
        <f t="shared" si="195"/>
        <v>1.0399995827999999</v>
      </c>
    </row>
    <row r="4173" spans="1:24" x14ac:dyDescent="0.25">
      <c r="A4173" s="26">
        <v>46265</v>
      </c>
      <c r="B4173" s="27" t="s">
        <v>10701</v>
      </c>
      <c r="C4173" s="27" t="s">
        <v>4428</v>
      </c>
      <c r="D4173" s="27" t="s">
        <v>4432</v>
      </c>
      <c r="E4173" s="27" t="s">
        <v>83</v>
      </c>
      <c r="F4173" s="27" t="s">
        <v>32</v>
      </c>
      <c r="G4173" s="27"/>
      <c r="H4173" s="27" t="s">
        <v>128</v>
      </c>
      <c r="I4173" s="28">
        <v>663499000</v>
      </c>
      <c r="J4173" s="28">
        <v>0</v>
      </c>
      <c r="K4173" s="28">
        <v>663499000</v>
      </c>
      <c r="L4173" s="29">
        <v>1.69</v>
      </c>
      <c r="M4173" s="29">
        <f>IFERROR(_xlfn.XLOOKUP($B4173,'Ownership Metrics'!$A:$A,'Ownership Metrics'!$B:$B),"")</f>
        <v>7.68</v>
      </c>
      <c r="N4173" s="28">
        <f>IFERROR(_xlfn.XLOOKUP($B4173,'Ownership Metrics'!$A:$A,'Ownership Metrics'!$C:$C),"")</f>
        <v>6569</v>
      </c>
      <c r="O4173" s="29">
        <f>IFERROR(_xlfn.XLOOKUP($B4173,'Ownership Metrics'!$A:$A,'Ownership Metrics'!$D:$D),"")</f>
        <v>80.73</v>
      </c>
      <c r="P4173" s="29">
        <f>IFERROR(_xlfn.XLOOKUP($B4173,'Ownership Metrics'!$A:$A,'Ownership Metrics'!$E:$E),"")</f>
        <v>89.14</v>
      </c>
      <c r="Q4173" s="30">
        <f>IFERROR(_xlfn.XLOOKUP($B4173,'Ownership Metrics'!$A:$A,'Ownership Metrics'!$F:$F),"")</f>
        <v>6</v>
      </c>
      <c r="R4173" s="30">
        <f>IFERROR(_xlfn.XLOOKUP($B4173,'Ownership Metrics'!$A:$A,'Ownership Metrics'!$G:$G),"")</f>
        <v>75</v>
      </c>
      <c r="S4173" s="27" t="str">
        <f>IFERROR(_xlfn.XLOOKUP($B4173,'Ownership Metrics'!$A:$A,'Ownership Metrics'!$H:$H),"")</f>
        <v>Mayoritas</v>
      </c>
      <c r="T4173" s="27" t="str">
        <f>IFERROR(_xlfn.XLOOKUP($B4173,'Ownership Metrics'!$A:$A,'Ownership Metrics'!$I:$I),"")</f>
        <v>Tinggi</v>
      </c>
      <c r="U4173" s="27">
        <f>IF(COUNTIFS($B$2:$B4173,$B4173,$D$2:$D4173,$D4173)=1,1,0)</f>
        <v>1</v>
      </c>
      <c r="V4173" s="27">
        <f t="shared" si="196"/>
        <v>1.69</v>
      </c>
      <c r="W4173" s="27">
        <f t="shared" si="197"/>
        <v>3</v>
      </c>
      <c r="X4173" s="27">
        <f t="shared" si="195"/>
        <v>1.6899995826999998</v>
      </c>
    </row>
    <row r="4174" spans="1:24" x14ac:dyDescent="0.25">
      <c r="A4174" s="26">
        <v>46265</v>
      </c>
      <c r="B4174" s="27" t="s">
        <v>10701</v>
      </c>
      <c r="C4174" s="27" t="s">
        <v>4428</v>
      </c>
      <c r="D4174" s="27" t="s">
        <v>4433</v>
      </c>
      <c r="E4174" s="27" t="s">
        <v>67</v>
      </c>
      <c r="F4174" s="27" t="s">
        <v>23</v>
      </c>
      <c r="G4174" s="27"/>
      <c r="H4174" s="27" t="s">
        <v>24</v>
      </c>
      <c r="I4174" s="28">
        <v>441159000</v>
      </c>
      <c r="J4174" s="28">
        <v>0</v>
      </c>
      <c r="K4174" s="28">
        <v>441159000</v>
      </c>
      <c r="L4174" s="29">
        <v>1.1200000000000001</v>
      </c>
      <c r="M4174" s="29">
        <f>IFERROR(_xlfn.XLOOKUP($B4174,'Ownership Metrics'!$A:$A,'Ownership Metrics'!$B:$B),"")</f>
        <v>7.68</v>
      </c>
      <c r="N4174" s="28">
        <f>IFERROR(_xlfn.XLOOKUP($B4174,'Ownership Metrics'!$A:$A,'Ownership Metrics'!$C:$C),"")</f>
        <v>6569</v>
      </c>
      <c r="O4174" s="29">
        <f>IFERROR(_xlfn.XLOOKUP($B4174,'Ownership Metrics'!$A:$A,'Ownership Metrics'!$D:$D),"")</f>
        <v>80.73</v>
      </c>
      <c r="P4174" s="29">
        <f>IFERROR(_xlfn.XLOOKUP($B4174,'Ownership Metrics'!$A:$A,'Ownership Metrics'!$E:$E),"")</f>
        <v>89.14</v>
      </c>
      <c r="Q4174" s="30">
        <f>IFERROR(_xlfn.XLOOKUP($B4174,'Ownership Metrics'!$A:$A,'Ownership Metrics'!$F:$F),"")</f>
        <v>6</v>
      </c>
      <c r="R4174" s="30">
        <f>IFERROR(_xlfn.XLOOKUP($B4174,'Ownership Metrics'!$A:$A,'Ownership Metrics'!$G:$G),"")</f>
        <v>75</v>
      </c>
      <c r="S4174" s="27" t="str">
        <f>IFERROR(_xlfn.XLOOKUP($B4174,'Ownership Metrics'!$A:$A,'Ownership Metrics'!$H:$H),"")</f>
        <v>Mayoritas</v>
      </c>
      <c r="T4174" s="27" t="str">
        <f>IFERROR(_xlfn.XLOOKUP($B4174,'Ownership Metrics'!$A:$A,'Ownership Metrics'!$I:$I),"")</f>
        <v>Tinggi</v>
      </c>
      <c r="U4174" s="27">
        <f>IF(COUNTIFS($B$2:$B4174,$B4174,$D$2:$D4174,$D4174)=1,1,0)</f>
        <v>1</v>
      </c>
      <c r="V4174" s="27">
        <f t="shared" si="196"/>
        <v>1.1200000000000001</v>
      </c>
      <c r="W4174" s="27">
        <f t="shared" si="197"/>
        <v>4</v>
      </c>
      <c r="X4174" s="27">
        <f t="shared" si="195"/>
        <v>1.1199995826000002</v>
      </c>
    </row>
    <row r="4175" spans="1:24" x14ac:dyDescent="0.25">
      <c r="A4175" s="26">
        <v>46265</v>
      </c>
      <c r="B4175" s="27" t="s">
        <v>10702</v>
      </c>
      <c r="C4175" s="27" t="s">
        <v>4435</v>
      </c>
      <c r="D4175" s="27" t="s">
        <v>4436</v>
      </c>
      <c r="E4175" s="27" t="s">
        <v>22</v>
      </c>
      <c r="F4175" s="27" t="s">
        <v>32</v>
      </c>
      <c r="G4175" s="27"/>
      <c r="H4175" s="27" t="s">
        <v>64</v>
      </c>
      <c r="I4175" s="28">
        <v>8960568600</v>
      </c>
      <c r="J4175" s="28">
        <v>0</v>
      </c>
      <c r="K4175" s="28">
        <v>8960568600</v>
      </c>
      <c r="L4175" s="29">
        <v>35.57</v>
      </c>
      <c r="M4175" s="29">
        <f>IFERROR(_xlfn.XLOOKUP($B4175,'Ownership Metrics'!$A:$A,'Ownership Metrics'!$B:$B),"")</f>
        <v>15.69</v>
      </c>
      <c r="N4175" s="28">
        <f>IFERROR(_xlfn.XLOOKUP($B4175,'Ownership Metrics'!$A:$A,'Ownership Metrics'!$C:$C),"")</f>
        <v>2050</v>
      </c>
      <c r="O4175" s="29">
        <f>IFERROR(_xlfn.XLOOKUP($B4175,'Ownership Metrics'!$A:$A,'Ownership Metrics'!$D:$D),"")</f>
        <v>35.57</v>
      </c>
      <c r="P4175" s="29">
        <f>IFERROR(_xlfn.XLOOKUP($B4175,'Ownership Metrics'!$A:$A,'Ownership Metrics'!$E:$E),"")</f>
        <v>72.8</v>
      </c>
      <c r="Q4175" s="30">
        <f>IFERROR(_xlfn.XLOOKUP($B4175,'Ownership Metrics'!$A:$A,'Ownership Metrics'!$F:$F),"")</f>
        <v>6</v>
      </c>
      <c r="R4175" s="30">
        <f>IFERROR(_xlfn.XLOOKUP($B4175,'Ownership Metrics'!$A:$A,'Ownership Metrics'!$G:$G),"")</f>
        <v>49</v>
      </c>
      <c r="S4175" s="27" t="str">
        <f>IFERROR(_xlfn.XLOOKUP($B4175,'Ownership Metrics'!$A:$A,'Ownership Metrics'!$H:$H),"")</f>
        <v>Terkonsentrasi</v>
      </c>
      <c r="T4175" s="27" t="str">
        <f>IFERROR(_xlfn.XLOOKUP($B4175,'Ownership Metrics'!$A:$A,'Ownership Metrics'!$I:$I),"")</f>
        <v>Sedang</v>
      </c>
      <c r="U4175" s="27">
        <f>IF(COUNTIFS($B$2:$B4175,$B4175,$D$2:$D4175,$D4175)=1,1,0)</f>
        <v>1</v>
      </c>
      <c r="V4175" s="27">
        <f t="shared" si="196"/>
        <v>35.57</v>
      </c>
      <c r="W4175" s="27">
        <f t="shared" si="197"/>
        <v>1</v>
      </c>
      <c r="X4175" s="27">
        <f t="shared" si="195"/>
        <v>35.569999582500003</v>
      </c>
    </row>
    <row r="4176" spans="1:24" x14ac:dyDescent="0.25">
      <c r="A4176" s="26">
        <v>46265</v>
      </c>
      <c r="B4176" s="27" t="s">
        <v>10702</v>
      </c>
      <c r="C4176" s="27" t="s">
        <v>4435</v>
      </c>
      <c r="D4176" s="27" t="s">
        <v>4437</v>
      </c>
      <c r="E4176" s="27" t="s">
        <v>51</v>
      </c>
      <c r="F4176" s="27" t="s">
        <v>32</v>
      </c>
      <c r="G4176" s="27"/>
      <c r="H4176" s="27" t="s">
        <v>56</v>
      </c>
      <c r="I4176" s="28">
        <v>5834207200</v>
      </c>
      <c r="J4176" s="28">
        <v>0</v>
      </c>
      <c r="K4176" s="28">
        <v>5834207200</v>
      </c>
      <c r="L4176" s="29">
        <v>23.16</v>
      </c>
      <c r="M4176" s="29">
        <f>IFERROR(_xlfn.XLOOKUP($B4176,'Ownership Metrics'!$A:$A,'Ownership Metrics'!$B:$B),"")</f>
        <v>15.69</v>
      </c>
      <c r="N4176" s="28">
        <f>IFERROR(_xlfn.XLOOKUP($B4176,'Ownership Metrics'!$A:$A,'Ownership Metrics'!$C:$C),"")</f>
        <v>2050</v>
      </c>
      <c r="O4176" s="29">
        <f>IFERROR(_xlfn.XLOOKUP($B4176,'Ownership Metrics'!$A:$A,'Ownership Metrics'!$D:$D),"")</f>
        <v>35.57</v>
      </c>
      <c r="P4176" s="29">
        <f>IFERROR(_xlfn.XLOOKUP($B4176,'Ownership Metrics'!$A:$A,'Ownership Metrics'!$E:$E),"")</f>
        <v>72.8</v>
      </c>
      <c r="Q4176" s="30">
        <f>IFERROR(_xlfn.XLOOKUP($B4176,'Ownership Metrics'!$A:$A,'Ownership Metrics'!$F:$F),"")</f>
        <v>6</v>
      </c>
      <c r="R4176" s="30">
        <f>IFERROR(_xlfn.XLOOKUP($B4176,'Ownership Metrics'!$A:$A,'Ownership Metrics'!$G:$G),"")</f>
        <v>49</v>
      </c>
      <c r="S4176" s="27" t="str">
        <f>IFERROR(_xlfn.XLOOKUP($B4176,'Ownership Metrics'!$A:$A,'Ownership Metrics'!$H:$H),"")</f>
        <v>Terkonsentrasi</v>
      </c>
      <c r="T4176" s="27" t="str">
        <f>IFERROR(_xlfn.XLOOKUP($B4176,'Ownership Metrics'!$A:$A,'Ownership Metrics'!$I:$I),"")</f>
        <v>Sedang</v>
      </c>
      <c r="U4176" s="27">
        <f>IF(COUNTIFS($B$2:$B4176,$B4176,$D$2:$D4176,$D4176)=1,1,0)</f>
        <v>1</v>
      </c>
      <c r="V4176" s="27">
        <f t="shared" si="196"/>
        <v>23.16</v>
      </c>
      <c r="W4176" s="27">
        <f t="shared" si="197"/>
        <v>2</v>
      </c>
      <c r="X4176" s="27">
        <f t="shared" si="195"/>
        <v>23.159999582400001</v>
      </c>
    </row>
    <row r="4177" spans="1:24" x14ac:dyDescent="0.25">
      <c r="A4177" s="26">
        <v>46265</v>
      </c>
      <c r="B4177" s="27" t="s">
        <v>10702</v>
      </c>
      <c r="C4177" s="27" t="s">
        <v>4435</v>
      </c>
      <c r="D4177" s="27" t="s">
        <v>4438</v>
      </c>
      <c r="E4177" s="27" t="s">
        <v>35</v>
      </c>
      <c r="F4177" s="27" t="s">
        <v>23</v>
      </c>
      <c r="G4177" s="27" t="s">
        <v>36</v>
      </c>
      <c r="H4177" s="27" t="s">
        <v>24</v>
      </c>
      <c r="I4177" s="28">
        <v>521440000</v>
      </c>
      <c r="J4177" s="28">
        <v>0</v>
      </c>
      <c r="K4177" s="28">
        <v>521440000</v>
      </c>
      <c r="L4177" s="29">
        <v>2.0699999999999998</v>
      </c>
      <c r="M4177" s="29">
        <f>IFERROR(_xlfn.XLOOKUP($B4177,'Ownership Metrics'!$A:$A,'Ownership Metrics'!$B:$B),"")</f>
        <v>15.69</v>
      </c>
      <c r="N4177" s="28">
        <f>IFERROR(_xlfn.XLOOKUP($B4177,'Ownership Metrics'!$A:$A,'Ownership Metrics'!$C:$C),"")</f>
        <v>2050</v>
      </c>
      <c r="O4177" s="29">
        <f>IFERROR(_xlfn.XLOOKUP($B4177,'Ownership Metrics'!$A:$A,'Ownership Metrics'!$D:$D),"")</f>
        <v>35.57</v>
      </c>
      <c r="P4177" s="29">
        <f>IFERROR(_xlfn.XLOOKUP($B4177,'Ownership Metrics'!$A:$A,'Ownership Metrics'!$E:$E),"")</f>
        <v>72.8</v>
      </c>
      <c r="Q4177" s="30">
        <f>IFERROR(_xlfn.XLOOKUP($B4177,'Ownership Metrics'!$A:$A,'Ownership Metrics'!$F:$F),"")</f>
        <v>6</v>
      </c>
      <c r="R4177" s="30">
        <f>IFERROR(_xlfn.XLOOKUP($B4177,'Ownership Metrics'!$A:$A,'Ownership Metrics'!$G:$G),"")</f>
        <v>49</v>
      </c>
      <c r="S4177" s="27" t="str">
        <f>IFERROR(_xlfn.XLOOKUP($B4177,'Ownership Metrics'!$A:$A,'Ownership Metrics'!$H:$H),"")</f>
        <v>Terkonsentrasi</v>
      </c>
      <c r="T4177" s="27" t="str">
        <f>IFERROR(_xlfn.XLOOKUP($B4177,'Ownership Metrics'!$A:$A,'Ownership Metrics'!$I:$I),"")</f>
        <v>Sedang</v>
      </c>
      <c r="U4177" s="27">
        <f>IF(COUNTIFS($B$2:$B4177,$B4177,$D$2:$D4177,$D4177)=1,1,0)</f>
        <v>1</v>
      </c>
      <c r="V4177" s="27">
        <f t="shared" si="196"/>
        <v>2.0699999999999998</v>
      </c>
      <c r="W4177" s="27">
        <f t="shared" si="197"/>
        <v>6</v>
      </c>
      <c r="X4177" s="27">
        <f t="shared" si="195"/>
        <v>2.0699995822999999</v>
      </c>
    </row>
    <row r="4178" spans="1:24" x14ac:dyDescent="0.25">
      <c r="A4178" s="26">
        <v>46265</v>
      </c>
      <c r="B4178" s="27" t="s">
        <v>10702</v>
      </c>
      <c r="C4178" s="27" t="s">
        <v>4435</v>
      </c>
      <c r="D4178" s="27" t="s">
        <v>4439</v>
      </c>
      <c r="E4178" s="27" t="s">
        <v>35</v>
      </c>
      <c r="F4178" s="27" t="s">
        <v>32</v>
      </c>
      <c r="G4178" s="27" t="s">
        <v>363</v>
      </c>
      <c r="H4178" s="27" t="s">
        <v>33</v>
      </c>
      <c r="I4178" s="28">
        <v>3544292500</v>
      </c>
      <c r="J4178" s="28">
        <v>0</v>
      </c>
      <c r="K4178" s="28">
        <v>3544292500</v>
      </c>
      <c r="L4178" s="29">
        <v>14.07</v>
      </c>
      <c r="M4178" s="29">
        <f>IFERROR(_xlfn.XLOOKUP($B4178,'Ownership Metrics'!$A:$A,'Ownership Metrics'!$B:$B),"")</f>
        <v>15.69</v>
      </c>
      <c r="N4178" s="28">
        <f>IFERROR(_xlfn.XLOOKUP($B4178,'Ownership Metrics'!$A:$A,'Ownership Metrics'!$C:$C),"")</f>
        <v>2050</v>
      </c>
      <c r="O4178" s="29">
        <f>IFERROR(_xlfn.XLOOKUP($B4178,'Ownership Metrics'!$A:$A,'Ownership Metrics'!$D:$D),"")</f>
        <v>35.57</v>
      </c>
      <c r="P4178" s="29">
        <f>IFERROR(_xlfn.XLOOKUP($B4178,'Ownership Metrics'!$A:$A,'Ownership Metrics'!$E:$E),"")</f>
        <v>72.8</v>
      </c>
      <c r="Q4178" s="30">
        <f>IFERROR(_xlfn.XLOOKUP($B4178,'Ownership Metrics'!$A:$A,'Ownership Metrics'!$F:$F),"")</f>
        <v>6</v>
      </c>
      <c r="R4178" s="30">
        <f>IFERROR(_xlfn.XLOOKUP($B4178,'Ownership Metrics'!$A:$A,'Ownership Metrics'!$G:$G),"")</f>
        <v>49</v>
      </c>
      <c r="S4178" s="27" t="str">
        <f>IFERROR(_xlfn.XLOOKUP($B4178,'Ownership Metrics'!$A:$A,'Ownership Metrics'!$H:$H),"")</f>
        <v>Terkonsentrasi</v>
      </c>
      <c r="T4178" s="27" t="str">
        <f>IFERROR(_xlfn.XLOOKUP($B4178,'Ownership Metrics'!$A:$A,'Ownership Metrics'!$I:$I),"")</f>
        <v>Sedang</v>
      </c>
      <c r="U4178" s="27">
        <f>IF(COUNTIFS($B$2:$B4178,$B4178,$D$2:$D4178,$D4178)=1,1,0)</f>
        <v>1</v>
      </c>
      <c r="V4178" s="27">
        <f t="shared" si="196"/>
        <v>14.07</v>
      </c>
      <c r="W4178" s="27">
        <f t="shared" si="197"/>
        <v>3</v>
      </c>
      <c r="X4178" s="27">
        <f t="shared" si="195"/>
        <v>14.069999582199999</v>
      </c>
    </row>
    <row r="4179" spans="1:24" x14ac:dyDescent="0.25">
      <c r="A4179" s="26">
        <v>46265</v>
      </c>
      <c r="B4179" s="27" t="s">
        <v>10702</v>
      </c>
      <c r="C4179" s="27" t="s">
        <v>4435</v>
      </c>
      <c r="D4179" s="27" t="s">
        <v>4440</v>
      </c>
      <c r="E4179" s="27" t="s">
        <v>35</v>
      </c>
      <c r="F4179" s="27" t="s">
        <v>32</v>
      </c>
      <c r="G4179" s="27" t="s">
        <v>363</v>
      </c>
      <c r="H4179" s="27" t="s">
        <v>33</v>
      </c>
      <c r="I4179" s="28">
        <v>1433865300</v>
      </c>
      <c r="J4179" s="28">
        <v>0</v>
      </c>
      <c r="K4179" s="28">
        <v>1433865300</v>
      </c>
      <c r="L4179" s="29">
        <v>5.69</v>
      </c>
      <c r="M4179" s="29">
        <f>IFERROR(_xlfn.XLOOKUP($B4179,'Ownership Metrics'!$A:$A,'Ownership Metrics'!$B:$B),"")</f>
        <v>15.69</v>
      </c>
      <c r="N4179" s="28">
        <f>IFERROR(_xlfn.XLOOKUP($B4179,'Ownership Metrics'!$A:$A,'Ownership Metrics'!$C:$C),"")</f>
        <v>2050</v>
      </c>
      <c r="O4179" s="29">
        <f>IFERROR(_xlfn.XLOOKUP($B4179,'Ownership Metrics'!$A:$A,'Ownership Metrics'!$D:$D),"")</f>
        <v>35.57</v>
      </c>
      <c r="P4179" s="29">
        <f>IFERROR(_xlfn.XLOOKUP($B4179,'Ownership Metrics'!$A:$A,'Ownership Metrics'!$E:$E),"")</f>
        <v>72.8</v>
      </c>
      <c r="Q4179" s="30">
        <f>IFERROR(_xlfn.XLOOKUP($B4179,'Ownership Metrics'!$A:$A,'Ownership Metrics'!$F:$F),"")</f>
        <v>6</v>
      </c>
      <c r="R4179" s="30">
        <f>IFERROR(_xlfn.XLOOKUP($B4179,'Ownership Metrics'!$A:$A,'Ownership Metrics'!$G:$G),"")</f>
        <v>49</v>
      </c>
      <c r="S4179" s="27" t="str">
        <f>IFERROR(_xlfn.XLOOKUP($B4179,'Ownership Metrics'!$A:$A,'Ownership Metrics'!$H:$H),"")</f>
        <v>Terkonsentrasi</v>
      </c>
      <c r="T4179" s="27" t="str">
        <f>IFERROR(_xlfn.XLOOKUP($B4179,'Ownership Metrics'!$A:$A,'Ownership Metrics'!$I:$I),"")</f>
        <v>Sedang</v>
      </c>
      <c r="U4179" s="27">
        <f>IF(COUNTIFS($B$2:$B4179,$B4179,$D$2:$D4179,$D4179)=1,1,0)</f>
        <v>1</v>
      </c>
      <c r="V4179" s="27">
        <f t="shared" si="196"/>
        <v>5.69</v>
      </c>
      <c r="W4179" s="27">
        <f t="shared" si="197"/>
        <v>4</v>
      </c>
      <c r="X4179" s="27">
        <f t="shared" si="195"/>
        <v>5.6899995821000005</v>
      </c>
    </row>
    <row r="4180" spans="1:24" x14ac:dyDescent="0.25">
      <c r="A4180" s="26">
        <v>46265</v>
      </c>
      <c r="B4180" s="27" t="s">
        <v>10702</v>
      </c>
      <c r="C4180" s="27" t="s">
        <v>4435</v>
      </c>
      <c r="D4180" s="27" t="s">
        <v>66</v>
      </c>
      <c r="E4180" s="27" t="s">
        <v>67</v>
      </c>
      <c r="F4180" s="27" t="s">
        <v>32</v>
      </c>
      <c r="G4180" s="27"/>
      <c r="H4180" s="27" t="s">
        <v>64</v>
      </c>
      <c r="I4180" s="28">
        <v>944634000</v>
      </c>
      <c r="J4180" s="28">
        <v>0</v>
      </c>
      <c r="K4180" s="28">
        <v>944634000</v>
      </c>
      <c r="L4180" s="29">
        <v>3.75</v>
      </c>
      <c r="M4180" s="29">
        <f>IFERROR(_xlfn.XLOOKUP($B4180,'Ownership Metrics'!$A:$A,'Ownership Metrics'!$B:$B),"")</f>
        <v>15.69</v>
      </c>
      <c r="N4180" s="28">
        <f>IFERROR(_xlfn.XLOOKUP($B4180,'Ownership Metrics'!$A:$A,'Ownership Metrics'!$C:$C),"")</f>
        <v>2050</v>
      </c>
      <c r="O4180" s="29">
        <f>IFERROR(_xlfn.XLOOKUP($B4180,'Ownership Metrics'!$A:$A,'Ownership Metrics'!$D:$D),"")</f>
        <v>35.57</v>
      </c>
      <c r="P4180" s="29">
        <f>IFERROR(_xlfn.XLOOKUP($B4180,'Ownership Metrics'!$A:$A,'Ownership Metrics'!$E:$E),"")</f>
        <v>72.8</v>
      </c>
      <c r="Q4180" s="30">
        <f>IFERROR(_xlfn.XLOOKUP($B4180,'Ownership Metrics'!$A:$A,'Ownership Metrics'!$F:$F),"")</f>
        <v>6</v>
      </c>
      <c r="R4180" s="30">
        <f>IFERROR(_xlfn.XLOOKUP($B4180,'Ownership Metrics'!$A:$A,'Ownership Metrics'!$G:$G),"")</f>
        <v>49</v>
      </c>
      <c r="S4180" s="27" t="str">
        <f>IFERROR(_xlfn.XLOOKUP($B4180,'Ownership Metrics'!$A:$A,'Ownership Metrics'!$H:$H),"")</f>
        <v>Terkonsentrasi</v>
      </c>
      <c r="T4180" s="27" t="str">
        <f>IFERROR(_xlfn.XLOOKUP($B4180,'Ownership Metrics'!$A:$A,'Ownership Metrics'!$I:$I),"")</f>
        <v>Sedang</v>
      </c>
      <c r="U4180" s="27">
        <f>IF(COUNTIFS($B$2:$B4180,$B4180,$D$2:$D4180,$D4180)=1,1,0)</f>
        <v>1</v>
      </c>
      <c r="V4180" s="27">
        <f t="shared" si="196"/>
        <v>3.75</v>
      </c>
      <c r="W4180" s="27">
        <f t="shared" si="197"/>
        <v>5</v>
      </c>
      <c r="X4180" s="27">
        <f t="shared" si="195"/>
        <v>3.7499995820000001</v>
      </c>
    </row>
    <row r="4181" spans="1:24" x14ac:dyDescent="0.25">
      <c r="A4181" s="26">
        <v>46265</v>
      </c>
      <c r="B4181" s="27" t="s">
        <v>10703</v>
      </c>
      <c r="C4181" s="27" t="s">
        <v>4442</v>
      </c>
      <c r="D4181" s="27" t="s">
        <v>4443</v>
      </c>
      <c r="E4181" s="27" t="s">
        <v>22</v>
      </c>
      <c r="F4181" s="27" t="s">
        <v>23</v>
      </c>
      <c r="G4181" s="27"/>
      <c r="H4181" s="27" t="s">
        <v>24</v>
      </c>
      <c r="I4181" s="28">
        <v>2907302421</v>
      </c>
      <c r="J4181" s="28">
        <v>0</v>
      </c>
      <c r="K4181" s="28">
        <v>2907302421</v>
      </c>
      <c r="L4181" s="29">
        <v>11.88</v>
      </c>
      <c r="M4181" s="29">
        <f>IFERROR(_xlfn.XLOOKUP($B4181,'Ownership Metrics'!$A:$A,'Ownership Metrics'!$B:$B),"")</f>
        <v>33.200000000000003</v>
      </c>
      <c r="N4181" s="28">
        <f>IFERROR(_xlfn.XLOOKUP($B4181,'Ownership Metrics'!$A:$A,'Ownership Metrics'!$C:$C),"")</f>
        <v>667</v>
      </c>
      <c r="O4181" s="29">
        <f>IFERROR(_xlfn.XLOOKUP($B4181,'Ownership Metrics'!$A:$A,'Ownership Metrics'!$D:$D),"")</f>
        <v>19.37</v>
      </c>
      <c r="P4181" s="29">
        <f>IFERROR(_xlfn.XLOOKUP($B4181,'Ownership Metrics'!$A:$A,'Ownership Metrics'!$E:$E),"")</f>
        <v>38.71</v>
      </c>
      <c r="Q4181" s="30">
        <f>IFERROR(_xlfn.XLOOKUP($B4181,'Ownership Metrics'!$A:$A,'Ownership Metrics'!$F:$F),"")</f>
        <v>14</v>
      </c>
      <c r="R4181" s="30">
        <f>IFERROR(_xlfn.XLOOKUP($B4181,'Ownership Metrics'!$A:$A,'Ownership Metrics'!$G:$G),"")</f>
        <v>23</v>
      </c>
      <c r="S4181" s="27" t="str">
        <f>IFERROR(_xlfn.XLOOKUP($B4181,'Ownership Metrics'!$A:$A,'Ownership Metrics'!$H:$H),"")</f>
        <v>Tersebar</v>
      </c>
      <c r="T4181" s="27" t="str">
        <f>IFERROR(_xlfn.XLOOKUP($B4181,'Ownership Metrics'!$A:$A,'Ownership Metrics'!$I:$I),"")</f>
        <v>Rendah</v>
      </c>
      <c r="U4181" s="27">
        <f>IF(COUNTIFS($B$2:$B4181,$B4181,$D$2:$D4181,$D4181)=1,1,0)</f>
        <v>1</v>
      </c>
      <c r="V4181" s="27">
        <f t="shared" si="196"/>
        <v>11.88</v>
      </c>
      <c r="W4181" s="27">
        <f t="shared" si="197"/>
        <v>2</v>
      </c>
      <c r="X4181" s="27">
        <f t="shared" si="195"/>
        <v>11.8799995819</v>
      </c>
    </row>
    <row r="4182" spans="1:24" x14ac:dyDescent="0.25">
      <c r="A4182" s="26">
        <v>46265</v>
      </c>
      <c r="B4182" s="27" t="s">
        <v>10703</v>
      </c>
      <c r="C4182" s="27" t="s">
        <v>4442</v>
      </c>
      <c r="D4182" s="27" t="s">
        <v>4444</v>
      </c>
      <c r="E4182" s="27" t="s">
        <v>83</v>
      </c>
      <c r="F4182" s="27" t="s">
        <v>23</v>
      </c>
      <c r="G4182" s="27"/>
      <c r="H4182" s="27" t="s">
        <v>24</v>
      </c>
      <c r="I4182" s="28">
        <v>578401434</v>
      </c>
      <c r="J4182" s="28">
        <v>0</v>
      </c>
      <c r="K4182" s="28">
        <v>578401434</v>
      </c>
      <c r="L4182" s="29">
        <v>2.36</v>
      </c>
      <c r="M4182" s="29">
        <f>IFERROR(_xlfn.XLOOKUP($B4182,'Ownership Metrics'!$A:$A,'Ownership Metrics'!$B:$B),"")</f>
        <v>33.200000000000003</v>
      </c>
      <c r="N4182" s="28">
        <f>IFERROR(_xlfn.XLOOKUP($B4182,'Ownership Metrics'!$A:$A,'Ownership Metrics'!$C:$C),"")</f>
        <v>667</v>
      </c>
      <c r="O4182" s="29">
        <f>IFERROR(_xlfn.XLOOKUP($B4182,'Ownership Metrics'!$A:$A,'Ownership Metrics'!$D:$D),"")</f>
        <v>19.37</v>
      </c>
      <c r="P4182" s="29">
        <f>IFERROR(_xlfn.XLOOKUP($B4182,'Ownership Metrics'!$A:$A,'Ownership Metrics'!$E:$E),"")</f>
        <v>38.71</v>
      </c>
      <c r="Q4182" s="30">
        <f>IFERROR(_xlfn.XLOOKUP($B4182,'Ownership Metrics'!$A:$A,'Ownership Metrics'!$F:$F),"")</f>
        <v>14</v>
      </c>
      <c r="R4182" s="30">
        <f>IFERROR(_xlfn.XLOOKUP($B4182,'Ownership Metrics'!$A:$A,'Ownership Metrics'!$G:$G),"")</f>
        <v>23</v>
      </c>
      <c r="S4182" s="27" t="str">
        <f>IFERROR(_xlfn.XLOOKUP($B4182,'Ownership Metrics'!$A:$A,'Ownership Metrics'!$H:$H),"")</f>
        <v>Tersebar</v>
      </c>
      <c r="T4182" s="27" t="str">
        <f>IFERROR(_xlfn.XLOOKUP($B4182,'Ownership Metrics'!$A:$A,'Ownership Metrics'!$I:$I),"")</f>
        <v>Rendah</v>
      </c>
      <c r="U4182" s="27">
        <f>IF(COUNTIFS($B$2:$B4182,$B4182,$D$2:$D4182,$D4182)=1,1,0)</f>
        <v>1</v>
      </c>
      <c r="V4182" s="27">
        <f t="shared" si="196"/>
        <v>2.36</v>
      </c>
      <c r="W4182" s="27">
        <f t="shared" si="197"/>
        <v>7</v>
      </c>
      <c r="X4182" s="27">
        <f t="shared" si="195"/>
        <v>2.3599995817999999</v>
      </c>
    </row>
    <row r="4183" spans="1:24" x14ac:dyDescent="0.25">
      <c r="A4183" s="26">
        <v>46265</v>
      </c>
      <c r="B4183" s="27" t="s">
        <v>10703</v>
      </c>
      <c r="C4183" s="27" t="s">
        <v>4442</v>
      </c>
      <c r="D4183" s="27" t="s">
        <v>4390</v>
      </c>
      <c r="E4183" s="27" t="s">
        <v>22</v>
      </c>
      <c r="F4183" s="27" t="s">
        <v>23</v>
      </c>
      <c r="G4183" s="27"/>
      <c r="H4183" s="27" t="s">
        <v>24</v>
      </c>
      <c r="I4183" s="28">
        <v>1337254738</v>
      </c>
      <c r="J4183" s="28">
        <v>0</v>
      </c>
      <c r="K4183" s="28">
        <v>1337254738</v>
      </c>
      <c r="L4183" s="29">
        <v>5.46</v>
      </c>
      <c r="M4183" s="29">
        <f>IFERROR(_xlfn.XLOOKUP($B4183,'Ownership Metrics'!$A:$A,'Ownership Metrics'!$B:$B),"")</f>
        <v>33.200000000000003</v>
      </c>
      <c r="N4183" s="28">
        <f>IFERROR(_xlfn.XLOOKUP($B4183,'Ownership Metrics'!$A:$A,'Ownership Metrics'!$C:$C),"")</f>
        <v>667</v>
      </c>
      <c r="O4183" s="29">
        <f>IFERROR(_xlfn.XLOOKUP($B4183,'Ownership Metrics'!$A:$A,'Ownership Metrics'!$D:$D),"")</f>
        <v>19.37</v>
      </c>
      <c r="P4183" s="29">
        <f>IFERROR(_xlfn.XLOOKUP($B4183,'Ownership Metrics'!$A:$A,'Ownership Metrics'!$E:$E),"")</f>
        <v>38.71</v>
      </c>
      <c r="Q4183" s="30">
        <f>IFERROR(_xlfn.XLOOKUP($B4183,'Ownership Metrics'!$A:$A,'Ownership Metrics'!$F:$F),"")</f>
        <v>14</v>
      </c>
      <c r="R4183" s="30">
        <f>IFERROR(_xlfn.XLOOKUP($B4183,'Ownership Metrics'!$A:$A,'Ownership Metrics'!$G:$G),"")</f>
        <v>23</v>
      </c>
      <c r="S4183" s="27" t="str">
        <f>IFERROR(_xlfn.XLOOKUP($B4183,'Ownership Metrics'!$A:$A,'Ownership Metrics'!$H:$H),"")</f>
        <v>Tersebar</v>
      </c>
      <c r="T4183" s="27" t="str">
        <f>IFERROR(_xlfn.XLOOKUP($B4183,'Ownership Metrics'!$A:$A,'Ownership Metrics'!$I:$I),"")</f>
        <v>Rendah</v>
      </c>
      <c r="U4183" s="27">
        <f>IF(COUNTIFS($B$2:$B4183,$B4183,$D$2:$D4183,$D4183)=1,1,0)</f>
        <v>1</v>
      </c>
      <c r="V4183" s="27">
        <f t="shared" si="196"/>
        <v>5.46</v>
      </c>
      <c r="W4183" s="27">
        <f t="shared" si="197"/>
        <v>4</v>
      </c>
      <c r="X4183" s="27">
        <f t="shared" si="195"/>
        <v>5.4599995817</v>
      </c>
    </row>
    <row r="4184" spans="1:24" x14ac:dyDescent="0.25">
      <c r="A4184" s="26">
        <v>46265</v>
      </c>
      <c r="B4184" s="27" t="s">
        <v>10703</v>
      </c>
      <c r="C4184" s="27" t="s">
        <v>4442</v>
      </c>
      <c r="D4184" s="27" t="s">
        <v>25</v>
      </c>
      <c r="E4184" s="27" t="s">
        <v>26</v>
      </c>
      <c r="F4184" s="27" t="s">
        <v>23</v>
      </c>
      <c r="G4184" s="27"/>
      <c r="H4184" s="27" t="s">
        <v>24</v>
      </c>
      <c r="I4184" s="28">
        <v>4739493062</v>
      </c>
      <c r="J4184" s="28">
        <v>0</v>
      </c>
      <c r="K4184" s="28">
        <v>4739493062</v>
      </c>
      <c r="L4184" s="29">
        <v>19.37</v>
      </c>
      <c r="M4184" s="29">
        <f>IFERROR(_xlfn.XLOOKUP($B4184,'Ownership Metrics'!$A:$A,'Ownership Metrics'!$B:$B),"")</f>
        <v>33.200000000000003</v>
      </c>
      <c r="N4184" s="28">
        <f>IFERROR(_xlfn.XLOOKUP($B4184,'Ownership Metrics'!$A:$A,'Ownership Metrics'!$C:$C),"")</f>
        <v>667</v>
      </c>
      <c r="O4184" s="29">
        <f>IFERROR(_xlfn.XLOOKUP($B4184,'Ownership Metrics'!$A:$A,'Ownership Metrics'!$D:$D),"")</f>
        <v>19.37</v>
      </c>
      <c r="P4184" s="29">
        <f>IFERROR(_xlfn.XLOOKUP($B4184,'Ownership Metrics'!$A:$A,'Ownership Metrics'!$E:$E),"")</f>
        <v>38.71</v>
      </c>
      <c r="Q4184" s="30">
        <f>IFERROR(_xlfn.XLOOKUP($B4184,'Ownership Metrics'!$A:$A,'Ownership Metrics'!$F:$F),"")</f>
        <v>14</v>
      </c>
      <c r="R4184" s="30">
        <f>IFERROR(_xlfn.XLOOKUP($B4184,'Ownership Metrics'!$A:$A,'Ownership Metrics'!$G:$G),"")</f>
        <v>23</v>
      </c>
      <c r="S4184" s="27" t="str">
        <f>IFERROR(_xlfn.XLOOKUP($B4184,'Ownership Metrics'!$A:$A,'Ownership Metrics'!$H:$H),"")</f>
        <v>Tersebar</v>
      </c>
      <c r="T4184" s="27" t="str">
        <f>IFERROR(_xlfn.XLOOKUP($B4184,'Ownership Metrics'!$A:$A,'Ownership Metrics'!$I:$I),"")</f>
        <v>Rendah</v>
      </c>
      <c r="U4184" s="27">
        <f>IF(COUNTIFS($B$2:$B4184,$B4184,$D$2:$D4184,$D4184)=1,1,0)</f>
        <v>1</v>
      </c>
      <c r="V4184" s="27">
        <f t="shared" si="196"/>
        <v>19.37</v>
      </c>
      <c r="W4184" s="27">
        <f t="shared" si="197"/>
        <v>1</v>
      </c>
      <c r="X4184" s="27">
        <f t="shared" si="195"/>
        <v>19.369999581600002</v>
      </c>
    </row>
    <row r="4185" spans="1:24" x14ac:dyDescent="0.25">
      <c r="A4185" s="26">
        <v>46265</v>
      </c>
      <c r="B4185" s="27" t="s">
        <v>10703</v>
      </c>
      <c r="C4185" s="27" t="s">
        <v>4442</v>
      </c>
      <c r="D4185" s="27" t="s">
        <v>27</v>
      </c>
      <c r="E4185" s="27" t="s">
        <v>22</v>
      </c>
      <c r="F4185" s="27" t="s">
        <v>23</v>
      </c>
      <c r="G4185" s="27"/>
      <c r="H4185" s="27" t="s">
        <v>24</v>
      </c>
      <c r="I4185" s="28">
        <v>484105113</v>
      </c>
      <c r="J4185" s="28">
        <v>0</v>
      </c>
      <c r="K4185" s="28">
        <v>484105113</v>
      </c>
      <c r="L4185" s="29">
        <v>1.98</v>
      </c>
      <c r="M4185" s="29">
        <f>IFERROR(_xlfn.XLOOKUP($B4185,'Ownership Metrics'!$A:$A,'Ownership Metrics'!$B:$B),"")</f>
        <v>33.200000000000003</v>
      </c>
      <c r="N4185" s="28">
        <f>IFERROR(_xlfn.XLOOKUP($B4185,'Ownership Metrics'!$A:$A,'Ownership Metrics'!$C:$C),"")</f>
        <v>667</v>
      </c>
      <c r="O4185" s="29">
        <f>IFERROR(_xlfn.XLOOKUP($B4185,'Ownership Metrics'!$A:$A,'Ownership Metrics'!$D:$D),"")</f>
        <v>19.37</v>
      </c>
      <c r="P4185" s="29">
        <f>IFERROR(_xlfn.XLOOKUP($B4185,'Ownership Metrics'!$A:$A,'Ownership Metrics'!$E:$E),"")</f>
        <v>38.71</v>
      </c>
      <c r="Q4185" s="30">
        <f>IFERROR(_xlfn.XLOOKUP($B4185,'Ownership Metrics'!$A:$A,'Ownership Metrics'!$F:$F),"")</f>
        <v>14</v>
      </c>
      <c r="R4185" s="30">
        <f>IFERROR(_xlfn.XLOOKUP($B4185,'Ownership Metrics'!$A:$A,'Ownership Metrics'!$G:$G),"")</f>
        <v>23</v>
      </c>
      <c r="S4185" s="27" t="str">
        <f>IFERROR(_xlfn.XLOOKUP($B4185,'Ownership Metrics'!$A:$A,'Ownership Metrics'!$H:$H),"")</f>
        <v>Tersebar</v>
      </c>
      <c r="T4185" s="27" t="str">
        <f>IFERROR(_xlfn.XLOOKUP($B4185,'Ownership Metrics'!$A:$A,'Ownership Metrics'!$I:$I),"")</f>
        <v>Rendah</v>
      </c>
      <c r="U4185" s="27">
        <f>IF(COUNTIFS($B$2:$B4185,$B4185,$D$2:$D4185,$D4185)=1,1,0)</f>
        <v>1</v>
      </c>
      <c r="V4185" s="27">
        <f t="shared" si="196"/>
        <v>1.98</v>
      </c>
      <c r="W4185" s="27">
        <f t="shared" si="197"/>
        <v>10</v>
      </c>
      <c r="X4185" s="27">
        <f t="shared" si="195"/>
        <v>1.9799995815</v>
      </c>
    </row>
    <row r="4186" spans="1:24" x14ac:dyDescent="0.25">
      <c r="A4186" s="26">
        <v>46265</v>
      </c>
      <c r="B4186" s="27" t="s">
        <v>10703</v>
      </c>
      <c r="C4186" s="27" t="s">
        <v>4442</v>
      </c>
      <c r="D4186" s="27" t="s">
        <v>4445</v>
      </c>
      <c r="E4186" s="27" t="s">
        <v>22</v>
      </c>
      <c r="F4186" s="27" t="s">
        <v>32</v>
      </c>
      <c r="G4186" s="27"/>
      <c r="H4186" s="27" t="s">
        <v>56</v>
      </c>
      <c r="I4186" s="28">
        <v>348205166</v>
      </c>
      <c r="J4186" s="28">
        <v>0</v>
      </c>
      <c r="K4186" s="28">
        <v>348205166</v>
      </c>
      <c r="L4186" s="29">
        <v>1.42</v>
      </c>
      <c r="M4186" s="29">
        <f>IFERROR(_xlfn.XLOOKUP($B4186,'Ownership Metrics'!$A:$A,'Ownership Metrics'!$B:$B),"")</f>
        <v>33.200000000000003</v>
      </c>
      <c r="N4186" s="28">
        <f>IFERROR(_xlfn.XLOOKUP($B4186,'Ownership Metrics'!$A:$A,'Ownership Metrics'!$C:$C),"")</f>
        <v>667</v>
      </c>
      <c r="O4186" s="29">
        <f>IFERROR(_xlfn.XLOOKUP($B4186,'Ownership Metrics'!$A:$A,'Ownership Metrics'!$D:$D),"")</f>
        <v>19.37</v>
      </c>
      <c r="P4186" s="29">
        <f>IFERROR(_xlfn.XLOOKUP($B4186,'Ownership Metrics'!$A:$A,'Ownership Metrics'!$E:$E),"")</f>
        <v>38.71</v>
      </c>
      <c r="Q4186" s="30">
        <f>IFERROR(_xlfn.XLOOKUP($B4186,'Ownership Metrics'!$A:$A,'Ownership Metrics'!$F:$F),"")</f>
        <v>14</v>
      </c>
      <c r="R4186" s="30">
        <f>IFERROR(_xlfn.XLOOKUP($B4186,'Ownership Metrics'!$A:$A,'Ownership Metrics'!$G:$G),"")</f>
        <v>23</v>
      </c>
      <c r="S4186" s="27" t="str">
        <f>IFERROR(_xlfn.XLOOKUP($B4186,'Ownership Metrics'!$A:$A,'Ownership Metrics'!$H:$H),"")</f>
        <v>Tersebar</v>
      </c>
      <c r="T4186" s="27" t="str">
        <f>IFERROR(_xlfn.XLOOKUP($B4186,'Ownership Metrics'!$A:$A,'Ownership Metrics'!$I:$I),"")</f>
        <v>Rendah</v>
      </c>
      <c r="U4186" s="27">
        <f>IF(COUNTIFS($B$2:$B4186,$B4186,$D$2:$D4186,$D4186)=1,1,0)</f>
        <v>1</v>
      </c>
      <c r="V4186" s="27">
        <f t="shared" si="196"/>
        <v>1.42</v>
      </c>
      <c r="W4186" s="27">
        <f t="shared" si="197"/>
        <v>11</v>
      </c>
      <c r="X4186" s="27">
        <f t="shared" si="195"/>
        <v>1.4199995813999999</v>
      </c>
    </row>
    <row r="4187" spans="1:24" x14ac:dyDescent="0.25">
      <c r="A4187" s="26">
        <v>46265</v>
      </c>
      <c r="B4187" s="27" t="s">
        <v>10703</v>
      </c>
      <c r="C4187" s="27" t="s">
        <v>4442</v>
      </c>
      <c r="D4187" s="27" t="s">
        <v>4446</v>
      </c>
      <c r="E4187" s="27" t="s">
        <v>22</v>
      </c>
      <c r="F4187" s="27" t="s">
        <v>32</v>
      </c>
      <c r="G4187" s="27"/>
      <c r="H4187" s="27" t="s">
        <v>56</v>
      </c>
      <c r="I4187" s="28">
        <v>345055482</v>
      </c>
      <c r="J4187" s="28">
        <v>0</v>
      </c>
      <c r="K4187" s="28">
        <v>345055482</v>
      </c>
      <c r="L4187" s="29">
        <v>1.41</v>
      </c>
      <c r="M4187" s="29">
        <f>IFERROR(_xlfn.XLOOKUP($B4187,'Ownership Metrics'!$A:$A,'Ownership Metrics'!$B:$B),"")</f>
        <v>33.200000000000003</v>
      </c>
      <c r="N4187" s="28">
        <f>IFERROR(_xlfn.XLOOKUP($B4187,'Ownership Metrics'!$A:$A,'Ownership Metrics'!$C:$C),"")</f>
        <v>667</v>
      </c>
      <c r="O4187" s="29">
        <f>IFERROR(_xlfn.XLOOKUP($B4187,'Ownership Metrics'!$A:$A,'Ownership Metrics'!$D:$D),"")</f>
        <v>19.37</v>
      </c>
      <c r="P4187" s="29">
        <f>IFERROR(_xlfn.XLOOKUP($B4187,'Ownership Metrics'!$A:$A,'Ownership Metrics'!$E:$E),"")</f>
        <v>38.71</v>
      </c>
      <c r="Q4187" s="30">
        <f>IFERROR(_xlfn.XLOOKUP($B4187,'Ownership Metrics'!$A:$A,'Ownership Metrics'!$F:$F),"")</f>
        <v>14</v>
      </c>
      <c r="R4187" s="30">
        <f>IFERROR(_xlfn.XLOOKUP($B4187,'Ownership Metrics'!$A:$A,'Ownership Metrics'!$G:$G),"")</f>
        <v>23</v>
      </c>
      <c r="S4187" s="27" t="str">
        <f>IFERROR(_xlfn.XLOOKUP($B4187,'Ownership Metrics'!$A:$A,'Ownership Metrics'!$H:$H),"")</f>
        <v>Tersebar</v>
      </c>
      <c r="T4187" s="27" t="str">
        <f>IFERROR(_xlfn.XLOOKUP($B4187,'Ownership Metrics'!$A:$A,'Ownership Metrics'!$I:$I),"")</f>
        <v>Rendah</v>
      </c>
      <c r="U4187" s="27">
        <f>IF(COUNTIFS($B$2:$B4187,$B4187,$D$2:$D4187,$D4187)=1,1,0)</f>
        <v>1</v>
      </c>
      <c r="V4187" s="27">
        <f t="shared" si="196"/>
        <v>1.41</v>
      </c>
      <c r="W4187" s="27">
        <f t="shared" si="197"/>
        <v>12</v>
      </c>
      <c r="X4187" s="27">
        <f t="shared" si="195"/>
        <v>1.4099995812999999</v>
      </c>
    </row>
    <row r="4188" spans="1:24" x14ac:dyDescent="0.25">
      <c r="A4188" s="26">
        <v>46265</v>
      </c>
      <c r="B4188" s="27" t="s">
        <v>10703</v>
      </c>
      <c r="C4188" s="27" t="s">
        <v>4442</v>
      </c>
      <c r="D4188" s="27" t="s">
        <v>4447</v>
      </c>
      <c r="E4188" s="27" t="s">
        <v>22</v>
      </c>
      <c r="F4188" s="27" t="s">
        <v>32</v>
      </c>
      <c r="G4188" s="27"/>
      <c r="H4188" s="27" t="s">
        <v>128</v>
      </c>
      <c r="I4188" s="28">
        <v>1205542539</v>
      </c>
      <c r="J4188" s="28">
        <v>0</v>
      </c>
      <c r="K4188" s="28">
        <v>1205542539</v>
      </c>
      <c r="L4188" s="29">
        <v>4.93</v>
      </c>
      <c r="M4188" s="29">
        <f>IFERROR(_xlfn.XLOOKUP($B4188,'Ownership Metrics'!$A:$A,'Ownership Metrics'!$B:$B),"")</f>
        <v>33.200000000000003</v>
      </c>
      <c r="N4188" s="28">
        <f>IFERROR(_xlfn.XLOOKUP($B4188,'Ownership Metrics'!$A:$A,'Ownership Metrics'!$C:$C),"")</f>
        <v>667</v>
      </c>
      <c r="O4188" s="29">
        <f>IFERROR(_xlfn.XLOOKUP($B4188,'Ownership Metrics'!$A:$A,'Ownership Metrics'!$D:$D),"")</f>
        <v>19.37</v>
      </c>
      <c r="P4188" s="29">
        <f>IFERROR(_xlfn.XLOOKUP($B4188,'Ownership Metrics'!$A:$A,'Ownership Metrics'!$E:$E),"")</f>
        <v>38.71</v>
      </c>
      <c r="Q4188" s="30">
        <f>IFERROR(_xlfn.XLOOKUP($B4188,'Ownership Metrics'!$A:$A,'Ownership Metrics'!$F:$F),"")</f>
        <v>14</v>
      </c>
      <c r="R4188" s="30">
        <f>IFERROR(_xlfn.XLOOKUP($B4188,'Ownership Metrics'!$A:$A,'Ownership Metrics'!$G:$G),"")</f>
        <v>23</v>
      </c>
      <c r="S4188" s="27" t="str">
        <f>IFERROR(_xlfn.XLOOKUP($B4188,'Ownership Metrics'!$A:$A,'Ownership Metrics'!$H:$H),"")</f>
        <v>Tersebar</v>
      </c>
      <c r="T4188" s="27" t="str">
        <f>IFERROR(_xlfn.XLOOKUP($B4188,'Ownership Metrics'!$A:$A,'Ownership Metrics'!$I:$I),"")</f>
        <v>Rendah</v>
      </c>
      <c r="U4188" s="27">
        <f>IF(COUNTIFS($B$2:$B4188,$B4188,$D$2:$D4188,$D4188)=1,1,0)</f>
        <v>1</v>
      </c>
      <c r="V4188" s="27">
        <f t="shared" si="196"/>
        <v>4.93</v>
      </c>
      <c r="W4188" s="27">
        <f t="shared" si="197"/>
        <v>5</v>
      </c>
      <c r="X4188" s="27">
        <f t="shared" si="195"/>
        <v>4.9299995811999997</v>
      </c>
    </row>
    <row r="4189" spans="1:24" x14ac:dyDescent="0.25">
      <c r="A4189" s="26">
        <v>46265</v>
      </c>
      <c r="B4189" s="27" t="s">
        <v>10703</v>
      </c>
      <c r="C4189" s="27" t="s">
        <v>4442</v>
      </c>
      <c r="D4189" s="27" t="s">
        <v>969</v>
      </c>
      <c r="E4189" s="27" t="s">
        <v>26</v>
      </c>
      <c r="F4189" s="27" t="s">
        <v>32</v>
      </c>
      <c r="G4189" s="27"/>
      <c r="H4189" s="27" t="s">
        <v>64</v>
      </c>
      <c r="I4189" s="28">
        <v>488245200</v>
      </c>
      <c r="J4189" s="28">
        <v>0</v>
      </c>
      <c r="K4189" s="28">
        <v>488245200</v>
      </c>
      <c r="L4189" s="29">
        <v>2</v>
      </c>
      <c r="M4189" s="29">
        <f>IFERROR(_xlfn.XLOOKUP($B4189,'Ownership Metrics'!$A:$A,'Ownership Metrics'!$B:$B),"")</f>
        <v>33.200000000000003</v>
      </c>
      <c r="N4189" s="28">
        <f>IFERROR(_xlfn.XLOOKUP($B4189,'Ownership Metrics'!$A:$A,'Ownership Metrics'!$C:$C),"")</f>
        <v>667</v>
      </c>
      <c r="O4189" s="29">
        <f>IFERROR(_xlfn.XLOOKUP($B4189,'Ownership Metrics'!$A:$A,'Ownership Metrics'!$D:$D),"")</f>
        <v>19.37</v>
      </c>
      <c r="P4189" s="29">
        <f>IFERROR(_xlfn.XLOOKUP($B4189,'Ownership Metrics'!$A:$A,'Ownership Metrics'!$E:$E),"")</f>
        <v>38.71</v>
      </c>
      <c r="Q4189" s="30">
        <f>IFERROR(_xlfn.XLOOKUP($B4189,'Ownership Metrics'!$A:$A,'Ownership Metrics'!$F:$F),"")</f>
        <v>14</v>
      </c>
      <c r="R4189" s="30">
        <f>IFERROR(_xlfn.XLOOKUP($B4189,'Ownership Metrics'!$A:$A,'Ownership Metrics'!$G:$G),"")</f>
        <v>23</v>
      </c>
      <c r="S4189" s="27" t="str">
        <f>IFERROR(_xlfn.XLOOKUP($B4189,'Ownership Metrics'!$A:$A,'Ownership Metrics'!$H:$H),"")</f>
        <v>Tersebar</v>
      </c>
      <c r="T4189" s="27" t="str">
        <f>IFERROR(_xlfn.XLOOKUP($B4189,'Ownership Metrics'!$A:$A,'Ownership Metrics'!$I:$I),"")</f>
        <v>Rendah</v>
      </c>
      <c r="U4189" s="27">
        <f>IF(COUNTIFS($B$2:$B4189,$B4189,$D$2:$D4189,$D4189)=1,1,0)</f>
        <v>1</v>
      </c>
      <c r="V4189" s="27">
        <f t="shared" si="196"/>
        <v>2</v>
      </c>
      <c r="W4189" s="27">
        <f t="shared" si="197"/>
        <v>9</v>
      </c>
      <c r="X4189" s="27">
        <f t="shared" si="195"/>
        <v>1.9999995811</v>
      </c>
    </row>
    <row r="4190" spans="1:24" x14ac:dyDescent="0.25">
      <c r="A4190" s="26">
        <v>46265</v>
      </c>
      <c r="B4190" s="27" t="s">
        <v>10703</v>
      </c>
      <c r="C4190" s="27" t="s">
        <v>4442</v>
      </c>
      <c r="D4190" s="27" t="s">
        <v>34</v>
      </c>
      <c r="E4190" s="27" t="s">
        <v>35</v>
      </c>
      <c r="F4190" s="27" t="s">
        <v>23</v>
      </c>
      <c r="G4190" s="27" t="s">
        <v>36</v>
      </c>
      <c r="H4190" s="27" t="s">
        <v>24</v>
      </c>
      <c r="I4190" s="28">
        <v>1826062554</v>
      </c>
      <c r="J4190" s="28">
        <v>0</v>
      </c>
      <c r="K4190" s="28">
        <v>1826062554</v>
      </c>
      <c r="L4190" s="29">
        <v>7.46</v>
      </c>
      <c r="M4190" s="29">
        <f>IFERROR(_xlfn.XLOOKUP($B4190,'Ownership Metrics'!$A:$A,'Ownership Metrics'!$B:$B),"")</f>
        <v>33.200000000000003</v>
      </c>
      <c r="N4190" s="28">
        <f>IFERROR(_xlfn.XLOOKUP($B4190,'Ownership Metrics'!$A:$A,'Ownership Metrics'!$C:$C),"")</f>
        <v>667</v>
      </c>
      <c r="O4190" s="29">
        <f>IFERROR(_xlfn.XLOOKUP($B4190,'Ownership Metrics'!$A:$A,'Ownership Metrics'!$D:$D),"")</f>
        <v>19.37</v>
      </c>
      <c r="P4190" s="29">
        <f>IFERROR(_xlfn.XLOOKUP($B4190,'Ownership Metrics'!$A:$A,'Ownership Metrics'!$E:$E),"")</f>
        <v>38.71</v>
      </c>
      <c r="Q4190" s="30">
        <f>IFERROR(_xlfn.XLOOKUP($B4190,'Ownership Metrics'!$A:$A,'Ownership Metrics'!$F:$F),"")</f>
        <v>14</v>
      </c>
      <c r="R4190" s="30">
        <f>IFERROR(_xlfn.XLOOKUP($B4190,'Ownership Metrics'!$A:$A,'Ownership Metrics'!$G:$G),"")</f>
        <v>23</v>
      </c>
      <c r="S4190" s="27" t="str">
        <f>IFERROR(_xlfn.XLOOKUP($B4190,'Ownership Metrics'!$A:$A,'Ownership Metrics'!$H:$H),"")</f>
        <v>Tersebar</v>
      </c>
      <c r="T4190" s="27" t="str">
        <f>IFERROR(_xlfn.XLOOKUP($B4190,'Ownership Metrics'!$A:$A,'Ownership Metrics'!$I:$I),"")</f>
        <v>Rendah</v>
      </c>
      <c r="U4190" s="27">
        <f>IF(COUNTIFS($B$2:$B4190,$B4190,$D$2:$D4190,$D4190)=1,1,0)</f>
        <v>1</v>
      </c>
      <c r="V4190" s="27">
        <f t="shared" si="196"/>
        <v>7.46</v>
      </c>
      <c r="W4190" s="27">
        <f t="shared" si="197"/>
        <v>3</v>
      </c>
      <c r="X4190" s="27">
        <f t="shared" si="195"/>
        <v>7.4599995809999999</v>
      </c>
    </row>
    <row r="4191" spans="1:24" x14ac:dyDescent="0.25">
      <c r="A4191" s="26">
        <v>46265</v>
      </c>
      <c r="B4191" s="27" t="s">
        <v>10703</v>
      </c>
      <c r="C4191" s="27" t="s">
        <v>4442</v>
      </c>
      <c r="D4191" s="27" t="s">
        <v>4448</v>
      </c>
      <c r="E4191" s="27" t="s">
        <v>35</v>
      </c>
      <c r="F4191" s="27" t="s">
        <v>23</v>
      </c>
      <c r="G4191" s="27" t="s">
        <v>36</v>
      </c>
      <c r="H4191" s="27" t="s">
        <v>24</v>
      </c>
      <c r="I4191" s="28">
        <v>253034733</v>
      </c>
      <c r="J4191" s="28">
        <v>0</v>
      </c>
      <c r="K4191" s="28">
        <v>253034733</v>
      </c>
      <c r="L4191" s="29">
        <v>1.03</v>
      </c>
      <c r="M4191" s="29">
        <f>IFERROR(_xlfn.XLOOKUP($B4191,'Ownership Metrics'!$A:$A,'Ownership Metrics'!$B:$B),"")</f>
        <v>33.200000000000003</v>
      </c>
      <c r="N4191" s="28">
        <f>IFERROR(_xlfn.XLOOKUP($B4191,'Ownership Metrics'!$A:$A,'Ownership Metrics'!$C:$C),"")</f>
        <v>667</v>
      </c>
      <c r="O4191" s="29">
        <f>IFERROR(_xlfn.XLOOKUP($B4191,'Ownership Metrics'!$A:$A,'Ownership Metrics'!$D:$D),"")</f>
        <v>19.37</v>
      </c>
      <c r="P4191" s="29">
        <f>IFERROR(_xlfn.XLOOKUP($B4191,'Ownership Metrics'!$A:$A,'Ownership Metrics'!$E:$E),"")</f>
        <v>38.71</v>
      </c>
      <c r="Q4191" s="30">
        <f>IFERROR(_xlfn.XLOOKUP($B4191,'Ownership Metrics'!$A:$A,'Ownership Metrics'!$F:$F),"")</f>
        <v>14</v>
      </c>
      <c r="R4191" s="30">
        <f>IFERROR(_xlfn.XLOOKUP($B4191,'Ownership Metrics'!$A:$A,'Ownership Metrics'!$G:$G),"")</f>
        <v>23</v>
      </c>
      <c r="S4191" s="27" t="str">
        <f>IFERROR(_xlfn.XLOOKUP($B4191,'Ownership Metrics'!$A:$A,'Ownership Metrics'!$H:$H),"")</f>
        <v>Tersebar</v>
      </c>
      <c r="T4191" s="27" t="str">
        <f>IFERROR(_xlfn.XLOOKUP($B4191,'Ownership Metrics'!$A:$A,'Ownership Metrics'!$I:$I),"")</f>
        <v>Rendah</v>
      </c>
      <c r="U4191" s="27">
        <f>IF(COUNTIFS($B$2:$B4191,$B4191,$D$2:$D4191,$D4191)=1,1,0)</f>
        <v>1</v>
      </c>
      <c r="V4191" s="27">
        <f t="shared" si="196"/>
        <v>1.03</v>
      </c>
      <c r="W4191" s="27">
        <f t="shared" si="197"/>
        <v>14</v>
      </c>
      <c r="X4191" s="27">
        <f t="shared" si="195"/>
        <v>1.0299995809</v>
      </c>
    </row>
    <row r="4192" spans="1:24" x14ac:dyDescent="0.25">
      <c r="A4192" s="26">
        <v>46265</v>
      </c>
      <c r="B4192" s="27" t="s">
        <v>10703</v>
      </c>
      <c r="C4192" s="27" t="s">
        <v>4442</v>
      </c>
      <c r="D4192" s="27" t="s">
        <v>2478</v>
      </c>
      <c r="E4192" s="27" t="s">
        <v>35</v>
      </c>
      <c r="F4192" s="27" t="s">
        <v>23</v>
      </c>
      <c r="G4192" s="27" t="s">
        <v>36</v>
      </c>
      <c r="H4192" s="27" t="s">
        <v>24</v>
      </c>
      <c r="I4192" s="28">
        <v>335776406</v>
      </c>
      <c r="J4192" s="28">
        <v>0</v>
      </c>
      <c r="K4192" s="28">
        <v>335776406</v>
      </c>
      <c r="L4192" s="29">
        <v>1.37</v>
      </c>
      <c r="M4192" s="29">
        <f>IFERROR(_xlfn.XLOOKUP($B4192,'Ownership Metrics'!$A:$A,'Ownership Metrics'!$B:$B),"")</f>
        <v>33.200000000000003</v>
      </c>
      <c r="N4192" s="28">
        <f>IFERROR(_xlfn.XLOOKUP($B4192,'Ownership Metrics'!$A:$A,'Ownership Metrics'!$C:$C),"")</f>
        <v>667</v>
      </c>
      <c r="O4192" s="29">
        <f>IFERROR(_xlfn.XLOOKUP($B4192,'Ownership Metrics'!$A:$A,'Ownership Metrics'!$D:$D),"")</f>
        <v>19.37</v>
      </c>
      <c r="P4192" s="29">
        <f>IFERROR(_xlfn.XLOOKUP($B4192,'Ownership Metrics'!$A:$A,'Ownership Metrics'!$E:$E),"")</f>
        <v>38.71</v>
      </c>
      <c r="Q4192" s="30">
        <f>IFERROR(_xlfn.XLOOKUP($B4192,'Ownership Metrics'!$A:$A,'Ownership Metrics'!$F:$F),"")</f>
        <v>14</v>
      </c>
      <c r="R4192" s="30">
        <f>IFERROR(_xlfn.XLOOKUP($B4192,'Ownership Metrics'!$A:$A,'Ownership Metrics'!$G:$G),"")</f>
        <v>23</v>
      </c>
      <c r="S4192" s="27" t="str">
        <f>IFERROR(_xlfn.XLOOKUP($B4192,'Ownership Metrics'!$A:$A,'Ownership Metrics'!$H:$H),"")</f>
        <v>Tersebar</v>
      </c>
      <c r="T4192" s="27" t="str">
        <f>IFERROR(_xlfn.XLOOKUP($B4192,'Ownership Metrics'!$A:$A,'Ownership Metrics'!$I:$I),"")</f>
        <v>Rendah</v>
      </c>
      <c r="U4192" s="27">
        <f>IF(COUNTIFS($B$2:$B4192,$B4192,$D$2:$D4192,$D4192)=1,1,0)</f>
        <v>1</v>
      </c>
      <c r="V4192" s="27">
        <f t="shared" si="196"/>
        <v>1.37</v>
      </c>
      <c r="W4192" s="27">
        <f t="shared" si="197"/>
        <v>13</v>
      </c>
      <c r="X4192" s="27">
        <f t="shared" si="195"/>
        <v>1.3699995808000001</v>
      </c>
    </row>
    <row r="4193" spans="1:24" x14ac:dyDescent="0.25">
      <c r="A4193" s="26">
        <v>46265</v>
      </c>
      <c r="B4193" s="27" t="s">
        <v>10703</v>
      </c>
      <c r="C4193" s="27" t="s">
        <v>4442</v>
      </c>
      <c r="D4193" s="27" t="s">
        <v>43</v>
      </c>
      <c r="E4193" s="27" t="s">
        <v>44</v>
      </c>
      <c r="F4193" s="27" t="s">
        <v>23</v>
      </c>
      <c r="G4193" s="27"/>
      <c r="H4193" s="27" t="s">
        <v>24</v>
      </c>
      <c r="I4193" s="28">
        <v>527100827</v>
      </c>
      <c r="J4193" s="28">
        <v>0</v>
      </c>
      <c r="K4193" s="28">
        <v>527100827</v>
      </c>
      <c r="L4193" s="29">
        <v>2.15</v>
      </c>
      <c r="M4193" s="29">
        <f>IFERROR(_xlfn.XLOOKUP($B4193,'Ownership Metrics'!$A:$A,'Ownership Metrics'!$B:$B),"")</f>
        <v>33.200000000000003</v>
      </c>
      <c r="N4193" s="28">
        <f>IFERROR(_xlfn.XLOOKUP($B4193,'Ownership Metrics'!$A:$A,'Ownership Metrics'!$C:$C),"")</f>
        <v>667</v>
      </c>
      <c r="O4193" s="29">
        <f>IFERROR(_xlfn.XLOOKUP($B4193,'Ownership Metrics'!$A:$A,'Ownership Metrics'!$D:$D),"")</f>
        <v>19.37</v>
      </c>
      <c r="P4193" s="29">
        <f>IFERROR(_xlfn.XLOOKUP($B4193,'Ownership Metrics'!$A:$A,'Ownership Metrics'!$E:$E),"")</f>
        <v>38.71</v>
      </c>
      <c r="Q4193" s="30">
        <f>IFERROR(_xlfn.XLOOKUP($B4193,'Ownership Metrics'!$A:$A,'Ownership Metrics'!$F:$F),"")</f>
        <v>14</v>
      </c>
      <c r="R4193" s="30">
        <f>IFERROR(_xlfn.XLOOKUP($B4193,'Ownership Metrics'!$A:$A,'Ownership Metrics'!$G:$G),"")</f>
        <v>23</v>
      </c>
      <c r="S4193" s="27" t="str">
        <f>IFERROR(_xlfn.XLOOKUP($B4193,'Ownership Metrics'!$A:$A,'Ownership Metrics'!$H:$H),"")</f>
        <v>Tersebar</v>
      </c>
      <c r="T4193" s="27" t="str">
        <f>IFERROR(_xlfn.XLOOKUP($B4193,'Ownership Metrics'!$A:$A,'Ownership Metrics'!$I:$I),"")</f>
        <v>Rendah</v>
      </c>
      <c r="U4193" s="27">
        <f>IF(COUNTIFS($B$2:$B4193,$B4193,$D$2:$D4193,$D4193)=1,1,0)</f>
        <v>1</v>
      </c>
      <c r="V4193" s="27">
        <f t="shared" si="196"/>
        <v>2.15</v>
      </c>
      <c r="W4193" s="27">
        <f t="shared" si="197"/>
        <v>8</v>
      </c>
      <c r="X4193" s="27">
        <f t="shared" si="195"/>
        <v>2.1499995806999999</v>
      </c>
    </row>
    <row r="4194" spans="1:24" x14ac:dyDescent="0.25">
      <c r="A4194" s="26">
        <v>46265</v>
      </c>
      <c r="B4194" s="27" t="s">
        <v>10703</v>
      </c>
      <c r="C4194" s="27" t="s">
        <v>4442</v>
      </c>
      <c r="D4194" s="27" t="s">
        <v>4449</v>
      </c>
      <c r="E4194" s="27"/>
      <c r="F4194" s="27"/>
      <c r="G4194" s="27"/>
      <c r="H4194" s="27"/>
      <c r="I4194" s="28">
        <v>0</v>
      </c>
      <c r="J4194" s="28">
        <v>973250000</v>
      </c>
      <c r="K4194" s="28">
        <v>973250000</v>
      </c>
      <c r="L4194" s="29">
        <v>3.98</v>
      </c>
      <c r="M4194" s="29">
        <f>IFERROR(_xlfn.XLOOKUP($B4194,'Ownership Metrics'!$A:$A,'Ownership Metrics'!$B:$B),"")</f>
        <v>33.200000000000003</v>
      </c>
      <c r="N4194" s="28">
        <f>IFERROR(_xlfn.XLOOKUP($B4194,'Ownership Metrics'!$A:$A,'Ownership Metrics'!$C:$C),"")</f>
        <v>667</v>
      </c>
      <c r="O4194" s="29">
        <f>IFERROR(_xlfn.XLOOKUP($B4194,'Ownership Metrics'!$A:$A,'Ownership Metrics'!$D:$D),"")</f>
        <v>19.37</v>
      </c>
      <c r="P4194" s="29">
        <f>IFERROR(_xlfn.XLOOKUP($B4194,'Ownership Metrics'!$A:$A,'Ownership Metrics'!$E:$E),"")</f>
        <v>38.71</v>
      </c>
      <c r="Q4194" s="30">
        <f>IFERROR(_xlfn.XLOOKUP($B4194,'Ownership Metrics'!$A:$A,'Ownership Metrics'!$F:$F),"")</f>
        <v>14</v>
      </c>
      <c r="R4194" s="30">
        <f>IFERROR(_xlfn.XLOOKUP($B4194,'Ownership Metrics'!$A:$A,'Ownership Metrics'!$G:$G),"")</f>
        <v>23</v>
      </c>
      <c r="S4194" s="27" t="str">
        <f>IFERROR(_xlfn.XLOOKUP($B4194,'Ownership Metrics'!$A:$A,'Ownership Metrics'!$H:$H),"")</f>
        <v>Tersebar</v>
      </c>
      <c r="T4194" s="27" t="str">
        <f>IFERROR(_xlfn.XLOOKUP($B4194,'Ownership Metrics'!$A:$A,'Ownership Metrics'!$I:$I),"")</f>
        <v>Rendah</v>
      </c>
      <c r="U4194" s="27">
        <f>IF(COUNTIFS($B$2:$B4194,$B4194,$D$2:$D4194,$D4194)=1,1,0)</f>
        <v>1</v>
      </c>
      <c r="V4194" s="27">
        <f t="shared" si="196"/>
        <v>3.98</v>
      </c>
      <c r="W4194" s="27">
        <f t="shared" si="197"/>
        <v>6</v>
      </c>
      <c r="X4194" s="27">
        <f t="shared" si="195"/>
        <v>3.9799995805999999</v>
      </c>
    </row>
    <row r="4195" spans="1:24" x14ac:dyDescent="0.25">
      <c r="A4195" s="26">
        <v>46265</v>
      </c>
      <c r="B4195" s="27" t="s">
        <v>10704</v>
      </c>
      <c r="C4195" s="27" t="s">
        <v>4451</v>
      </c>
      <c r="D4195" s="27" t="s">
        <v>4452</v>
      </c>
      <c r="E4195" s="27" t="s">
        <v>74</v>
      </c>
      <c r="F4195" s="27" t="s">
        <v>23</v>
      </c>
      <c r="G4195" s="27"/>
      <c r="H4195" s="27" t="s">
        <v>24</v>
      </c>
      <c r="I4195" s="28">
        <v>71561600</v>
      </c>
      <c r="J4195" s="28">
        <v>1575000000</v>
      </c>
      <c r="K4195" s="28">
        <v>1646561600</v>
      </c>
      <c r="L4195" s="29">
        <v>65.08</v>
      </c>
      <c r="M4195" s="29">
        <f>IFERROR(_xlfn.XLOOKUP($B4195,'Ownership Metrics'!$A:$A,'Ownership Metrics'!$B:$B),"")</f>
        <v>12.77</v>
      </c>
      <c r="N4195" s="28">
        <f>IFERROR(_xlfn.XLOOKUP($B4195,'Ownership Metrics'!$A:$A,'Ownership Metrics'!$C:$C),"")</f>
        <v>4305</v>
      </c>
      <c r="O4195" s="29">
        <f>IFERROR(_xlfn.XLOOKUP($B4195,'Ownership Metrics'!$A:$A,'Ownership Metrics'!$D:$D),"")</f>
        <v>65.08</v>
      </c>
      <c r="P4195" s="29">
        <f>IFERROR(_xlfn.XLOOKUP($B4195,'Ownership Metrics'!$A:$A,'Ownership Metrics'!$E:$E),"")</f>
        <v>72.95</v>
      </c>
      <c r="Q4195" s="30">
        <f>IFERROR(_xlfn.XLOOKUP($B4195,'Ownership Metrics'!$A:$A,'Ownership Metrics'!$F:$F),"")</f>
        <v>9</v>
      </c>
      <c r="R4195" s="30">
        <f>IFERROR(_xlfn.XLOOKUP($B4195,'Ownership Metrics'!$A:$A,'Ownership Metrics'!$G:$G),"")</f>
        <v>56</v>
      </c>
      <c r="S4195" s="27" t="str">
        <f>IFERROR(_xlfn.XLOOKUP($B4195,'Ownership Metrics'!$A:$A,'Ownership Metrics'!$H:$H),"")</f>
        <v>Mayoritas</v>
      </c>
      <c r="T4195" s="27" t="str">
        <f>IFERROR(_xlfn.XLOOKUP($B4195,'Ownership Metrics'!$A:$A,'Ownership Metrics'!$I:$I),"")</f>
        <v>Tinggi</v>
      </c>
      <c r="U4195" s="27">
        <f>IF(COUNTIFS($B$2:$B4195,$B4195,$D$2:$D4195,$D4195)=1,1,0)</f>
        <v>1</v>
      </c>
      <c r="V4195" s="27">
        <f t="shared" si="196"/>
        <v>65.08</v>
      </c>
      <c r="W4195" s="27">
        <f t="shared" si="197"/>
        <v>1</v>
      </c>
      <c r="X4195" s="27">
        <f t="shared" si="195"/>
        <v>65.079999580500001</v>
      </c>
    </row>
    <row r="4196" spans="1:24" x14ac:dyDescent="0.25">
      <c r="A4196" s="26">
        <v>46265</v>
      </c>
      <c r="B4196" s="27" t="s">
        <v>10704</v>
      </c>
      <c r="C4196" s="27" t="s">
        <v>4451</v>
      </c>
      <c r="D4196" s="27" t="s">
        <v>4453</v>
      </c>
      <c r="E4196" s="27" t="s">
        <v>22</v>
      </c>
      <c r="F4196" s="27" t="s">
        <v>23</v>
      </c>
      <c r="G4196" s="27"/>
      <c r="H4196" s="27" t="s">
        <v>24</v>
      </c>
      <c r="I4196" s="28">
        <v>0</v>
      </c>
      <c r="J4196" s="28">
        <v>65625000</v>
      </c>
      <c r="K4196" s="28">
        <v>65625000</v>
      </c>
      <c r="L4196" s="29">
        <v>2.59</v>
      </c>
      <c r="M4196" s="29">
        <f>IFERROR(_xlfn.XLOOKUP($B4196,'Ownership Metrics'!$A:$A,'Ownership Metrics'!$B:$B),"")</f>
        <v>12.77</v>
      </c>
      <c r="N4196" s="28">
        <f>IFERROR(_xlfn.XLOOKUP($B4196,'Ownership Metrics'!$A:$A,'Ownership Metrics'!$C:$C),"")</f>
        <v>4305</v>
      </c>
      <c r="O4196" s="29">
        <f>IFERROR(_xlfn.XLOOKUP($B4196,'Ownership Metrics'!$A:$A,'Ownership Metrics'!$D:$D),"")</f>
        <v>65.08</v>
      </c>
      <c r="P4196" s="29">
        <f>IFERROR(_xlfn.XLOOKUP($B4196,'Ownership Metrics'!$A:$A,'Ownership Metrics'!$E:$E),"")</f>
        <v>72.95</v>
      </c>
      <c r="Q4196" s="30">
        <f>IFERROR(_xlfn.XLOOKUP($B4196,'Ownership Metrics'!$A:$A,'Ownership Metrics'!$F:$F),"")</f>
        <v>9</v>
      </c>
      <c r="R4196" s="30">
        <f>IFERROR(_xlfn.XLOOKUP($B4196,'Ownership Metrics'!$A:$A,'Ownership Metrics'!$G:$G),"")</f>
        <v>56</v>
      </c>
      <c r="S4196" s="27" t="str">
        <f>IFERROR(_xlfn.XLOOKUP($B4196,'Ownership Metrics'!$A:$A,'Ownership Metrics'!$H:$H),"")</f>
        <v>Mayoritas</v>
      </c>
      <c r="T4196" s="27" t="str">
        <f>IFERROR(_xlfn.XLOOKUP($B4196,'Ownership Metrics'!$A:$A,'Ownership Metrics'!$I:$I),"")</f>
        <v>Tinggi</v>
      </c>
      <c r="U4196" s="27">
        <f>IF(COUNTIFS($B$2:$B4196,$B4196,$D$2:$D4196,$D4196)=1,1,0)</f>
        <v>1</v>
      </c>
      <c r="V4196" s="27">
        <f t="shared" si="196"/>
        <v>2.59</v>
      </c>
      <c r="W4196" s="27">
        <f t="shared" si="197"/>
        <v>3</v>
      </c>
      <c r="X4196" s="27">
        <f t="shared" si="195"/>
        <v>2.5899995803999998</v>
      </c>
    </row>
    <row r="4197" spans="1:24" x14ac:dyDescent="0.25">
      <c r="A4197" s="26">
        <v>46265</v>
      </c>
      <c r="B4197" s="27" t="s">
        <v>10704</v>
      </c>
      <c r="C4197" s="27" t="s">
        <v>4451</v>
      </c>
      <c r="D4197" s="27" t="s">
        <v>3716</v>
      </c>
      <c r="E4197" s="27" t="s">
        <v>22</v>
      </c>
      <c r="F4197" s="27" t="s">
        <v>23</v>
      </c>
      <c r="G4197" s="27"/>
      <c r="H4197" s="27"/>
      <c r="I4197" s="28">
        <v>0</v>
      </c>
      <c r="J4197" s="28">
        <v>65625000</v>
      </c>
      <c r="K4197" s="28">
        <v>65625000</v>
      </c>
      <c r="L4197" s="29">
        <v>2.59</v>
      </c>
      <c r="M4197" s="29">
        <f>IFERROR(_xlfn.XLOOKUP($B4197,'Ownership Metrics'!$A:$A,'Ownership Metrics'!$B:$B),"")</f>
        <v>12.77</v>
      </c>
      <c r="N4197" s="28">
        <f>IFERROR(_xlfn.XLOOKUP($B4197,'Ownership Metrics'!$A:$A,'Ownership Metrics'!$C:$C),"")</f>
        <v>4305</v>
      </c>
      <c r="O4197" s="29">
        <f>IFERROR(_xlfn.XLOOKUP($B4197,'Ownership Metrics'!$A:$A,'Ownership Metrics'!$D:$D),"")</f>
        <v>65.08</v>
      </c>
      <c r="P4197" s="29">
        <f>IFERROR(_xlfn.XLOOKUP($B4197,'Ownership Metrics'!$A:$A,'Ownership Metrics'!$E:$E),"")</f>
        <v>72.95</v>
      </c>
      <c r="Q4197" s="30">
        <f>IFERROR(_xlfn.XLOOKUP($B4197,'Ownership Metrics'!$A:$A,'Ownership Metrics'!$F:$F),"")</f>
        <v>9</v>
      </c>
      <c r="R4197" s="30">
        <f>IFERROR(_xlfn.XLOOKUP($B4197,'Ownership Metrics'!$A:$A,'Ownership Metrics'!$G:$G),"")</f>
        <v>56</v>
      </c>
      <c r="S4197" s="27" t="str">
        <f>IFERROR(_xlfn.XLOOKUP($B4197,'Ownership Metrics'!$A:$A,'Ownership Metrics'!$H:$H),"")</f>
        <v>Mayoritas</v>
      </c>
      <c r="T4197" s="27" t="str">
        <f>IFERROR(_xlfn.XLOOKUP($B4197,'Ownership Metrics'!$A:$A,'Ownership Metrics'!$I:$I),"")</f>
        <v>Tinggi</v>
      </c>
      <c r="U4197" s="27">
        <f>IF(COUNTIFS($B$2:$B4197,$B4197,$D$2:$D4197,$D4197)=1,1,0)</f>
        <v>1</v>
      </c>
      <c r="V4197" s="27">
        <f t="shared" si="196"/>
        <v>2.59</v>
      </c>
      <c r="W4197" s="27">
        <f t="shared" si="197"/>
        <v>4</v>
      </c>
      <c r="X4197" s="27">
        <f t="shared" si="195"/>
        <v>2.5899995802999998</v>
      </c>
    </row>
    <row r="4198" spans="1:24" x14ac:dyDescent="0.25">
      <c r="A4198" s="26">
        <v>46265</v>
      </c>
      <c r="B4198" s="27" t="s">
        <v>10704</v>
      </c>
      <c r="C4198" s="27" t="s">
        <v>4451</v>
      </c>
      <c r="D4198" s="27" t="s">
        <v>3720</v>
      </c>
      <c r="E4198" s="27" t="s">
        <v>35</v>
      </c>
      <c r="F4198" s="27" t="s">
        <v>23</v>
      </c>
      <c r="G4198" s="27" t="s">
        <v>36</v>
      </c>
      <c r="H4198" s="27" t="s">
        <v>24</v>
      </c>
      <c r="I4198" s="28">
        <v>64289500</v>
      </c>
      <c r="J4198" s="28">
        <v>0</v>
      </c>
      <c r="K4198" s="28">
        <v>64289500</v>
      </c>
      <c r="L4198" s="29">
        <v>2.54</v>
      </c>
      <c r="M4198" s="29">
        <f>IFERROR(_xlfn.XLOOKUP($B4198,'Ownership Metrics'!$A:$A,'Ownership Metrics'!$B:$B),"")</f>
        <v>12.77</v>
      </c>
      <c r="N4198" s="28">
        <f>IFERROR(_xlfn.XLOOKUP($B4198,'Ownership Metrics'!$A:$A,'Ownership Metrics'!$C:$C),"")</f>
        <v>4305</v>
      </c>
      <c r="O4198" s="29">
        <f>IFERROR(_xlfn.XLOOKUP($B4198,'Ownership Metrics'!$A:$A,'Ownership Metrics'!$D:$D),"")</f>
        <v>65.08</v>
      </c>
      <c r="P4198" s="29">
        <f>IFERROR(_xlfn.XLOOKUP($B4198,'Ownership Metrics'!$A:$A,'Ownership Metrics'!$E:$E),"")</f>
        <v>72.95</v>
      </c>
      <c r="Q4198" s="30">
        <f>IFERROR(_xlfn.XLOOKUP($B4198,'Ownership Metrics'!$A:$A,'Ownership Metrics'!$F:$F),"")</f>
        <v>9</v>
      </c>
      <c r="R4198" s="30">
        <f>IFERROR(_xlfn.XLOOKUP($B4198,'Ownership Metrics'!$A:$A,'Ownership Metrics'!$G:$G),"")</f>
        <v>56</v>
      </c>
      <c r="S4198" s="27" t="str">
        <f>IFERROR(_xlfn.XLOOKUP($B4198,'Ownership Metrics'!$A:$A,'Ownership Metrics'!$H:$H),"")</f>
        <v>Mayoritas</v>
      </c>
      <c r="T4198" s="27" t="str">
        <f>IFERROR(_xlfn.XLOOKUP($B4198,'Ownership Metrics'!$A:$A,'Ownership Metrics'!$I:$I),"")</f>
        <v>Tinggi</v>
      </c>
      <c r="U4198" s="27">
        <f>IF(COUNTIFS($B$2:$B4198,$B4198,$D$2:$D4198,$D4198)=1,1,0)</f>
        <v>1</v>
      </c>
      <c r="V4198" s="27">
        <f t="shared" si="196"/>
        <v>2.54</v>
      </c>
      <c r="W4198" s="27">
        <f t="shared" si="197"/>
        <v>8</v>
      </c>
      <c r="X4198" s="27">
        <f t="shared" si="195"/>
        <v>2.5399995801999999</v>
      </c>
    </row>
    <row r="4199" spans="1:24" x14ac:dyDescent="0.25">
      <c r="A4199" s="26">
        <v>46265</v>
      </c>
      <c r="B4199" s="27" t="s">
        <v>10704</v>
      </c>
      <c r="C4199" s="27" t="s">
        <v>4451</v>
      </c>
      <c r="D4199" s="27" t="s">
        <v>4454</v>
      </c>
      <c r="E4199" s="27" t="s">
        <v>35</v>
      </c>
      <c r="F4199" s="27" t="s">
        <v>23</v>
      </c>
      <c r="G4199" s="27" t="s">
        <v>36</v>
      </c>
      <c r="H4199" s="27" t="s">
        <v>24</v>
      </c>
      <c r="I4199" s="28">
        <v>2362100</v>
      </c>
      <c r="J4199" s="28">
        <v>131250000</v>
      </c>
      <c r="K4199" s="28">
        <v>133612100</v>
      </c>
      <c r="L4199" s="29">
        <v>5.28</v>
      </c>
      <c r="M4199" s="29">
        <f>IFERROR(_xlfn.XLOOKUP($B4199,'Ownership Metrics'!$A:$A,'Ownership Metrics'!$B:$B),"")</f>
        <v>12.77</v>
      </c>
      <c r="N4199" s="28">
        <f>IFERROR(_xlfn.XLOOKUP($B4199,'Ownership Metrics'!$A:$A,'Ownership Metrics'!$C:$C),"")</f>
        <v>4305</v>
      </c>
      <c r="O4199" s="29">
        <f>IFERROR(_xlfn.XLOOKUP($B4199,'Ownership Metrics'!$A:$A,'Ownership Metrics'!$D:$D),"")</f>
        <v>65.08</v>
      </c>
      <c r="P4199" s="29">
        <f>IFERROR(_xlfn.XLOOKUP($B4199,'Ownership Metrics'!$A:$A,'Ownership Metrics'!$E:$E),"")</f>
        <v>72.95</v>
      </c>
      <c r="Q4199" s="30">
        <f>IFERROR(_xlfn.XLOOKUP($B4199,'Ownership Metrics'!$A:$A,'Ownership Metrics'!$F:$F),"")</f>
        <v>9</v>
      </c>
      <c r="R4199" s="30">
        <f>IFERROR(_xlfn.XLOOKUP($B4199,'Ownership Metrics'!$A:$A,'Ownership Metrics'!$G:$G),"")</f>
        <v>56</v>
      </c>
      <c r="S4199" s="27" t="str">
        <f>IFERROR(_xlfn.XLOOKUP($B4199,'Ownership Metrics'!$A:$A,'Ownership Metrics'!$H:$H),"")</f>
        <v>Mayoritas</v>
      </c>
      <c r="T4199" s="27" t="str">
        <f>IFERROR(_xlfn.XLOOKUP($B4199,'Ownership Metrics'!$A:$A,'Ownership Metrics'!$I:$I),"")</f>
        <v>Tinggi</v>
      </c>
      <c r="U4199" s="27">
        <f>IF(COUNTIFS($B$2:$B4199,$B4199,$D$2:$D4199,$D4199)=1,1,0)</f>
        <v>1</v>
      </c>
      <c r="V4199" s="27">
        <f t="shared" si="196"/>
        <v>5.28</v>
      </c>
      <c r="W4199" s="27">
        <f t="shared" si="197"/>
        <v>2</v>
      </c>
      <c r="X4199" s="27">
        <f t="shared" si="195"/>
        <v>5.2799995801000001</v>
      </c>
    </row>
    <row r="4200" spans="1:24" x14ac:dyDescent="0.25">
      <c r="A4200" s="26">
        <v>46265</v>
      </c>
      <c r="B4200" s="27" t="s">
        <v>10704</v>
      </c>
      <c r="C4200" s="27" t="s">
        <v>4451</v>
      </c>
      <c r="D4200" s="27" t="s">
        <v>4455</v>
      </c>
      <c r="E4200" s="27"/>
      <c r="F4200" s="27"/>
      <c r="G4200" s="27"/>
      <c r="H4200" s="27"/>
      <c r="I4200" s="28">
        <v>0</v>
      </c>
      <c r="J4200" s="28">
        <v>65625000</v>
      </c>
      <c r="K4200" s="28">
        <v>65625000</v>
      </c>
      <c r="L4200" s="29">
        <v>2.59</v>
      </c>
      <c r="M4200" s="29">
        <f>IFERROR(_xlfn.XLOOKUP($B4200,'Ownership Metrics'!$A:$A,'Ownership Metrics'!$B:$B),"")</f>
        <v>12.77</v>
      </c>
      <c r="N4200" s="28">
        <f>IFERROR(_xlfn.XLOOKUP($B4200,'Ownership Metrics'!$A:$A,'Ownership Metrics'!$C:$C),"")</f>
        <v>4305</v>
      </c>
      <c r="O4200" s="29">
        <f>IFERROR(_xlfn.XLOOKUP($B4200,'Ownership Metrics'!$A:$A,'Ownership Metrics'!$D:$D),"")</f>
        <v>65.08</v>
      </c>
      <c r="P4200" s="29">
        <f>IFERROR(_xlfn.XLOOKUP($B4200,'Ownership Metrics'!$A:$A,'Ownership Metrics'!$E:$E),"")</f>
        <v>72.95</v>
      </c>
      <c r="Q4200" s="30">
        <f>IFERROR(_xlfn.XLOOKUP($B4200,'Ownership Metrics'!$A:$A,'Ownership Metrics'!$F:$F),"")</f>
        <v>9</v>
      </c>
      <c r="R4200" s="30">
        <f>IFERROR(_xlfn.XLOOKUP($B4200,'Ownership Metrics'!$A:$A,'Ownership Metrics'!$G:$G),"")</f>
        <v>56</v>
      </c>
      <c r="S4200" s="27" t="str">
        <f>IFERROR(_xlfn.XLOOKUP($B4200,'Ownership Metrics'!$A:$A,'Ownership Metrics'!$H:$H),"")</f>
        <v>Mayoritas</v>
      </c>
      <c r="T4200" s="27" t="str">
        <f>IFERROR(_xlfn.XLOOKUP($B4200,'Ownership Metrics'!$A:$A,'Ownership Metrics'!$I:$I),"")</f>
        <v>Tinggi</v>
      </c>
      <c r="U4200" s="27">
        <f>IF(COUNTIFS($B$2:$B4200,$B4200,$D$2:$D4200,$D4200)=1,1,0)</f>
        <v>1</v>
      </c>
      <c r="V4200" s="27">
        <f t="shared" si="196"/>
        <v>2.59</v>
      </c>
      <c r="W4200" s="27">
        <f t="shared" si="197"/>
        <v>5</v>
      </c>
      <c r="X4200" s="27">
        <f t="shared" si="195"/>
        <v>2.5899995799999997</v>
      </c>
    </row>
    <row r="4201" spans="1:24" x14ac:dyDescent="0.25">
      <c r="A4201" s="26">
        <v>46265</v>
      </c>
      <c r="B4201" s="27" t="s">
        <v>10704</v>
      </c>
      <c r="C4201" s="27" t="s">
        <v>4451</v>
      </c>
      <c r="D4201" s="27" t="s">
        <v>4456</v>
      </c>
      <c r="E4201" s="27"/>
      <c r="F4201" s="27"/>
      <c r="G4201" s="27"/>
      <c r="H4201" s="27"/>
      <c r="I4201" s="28">
        <v>0</v>
      </c>
      <c r="J4201" s="28">
        <v>65625000</v>
      </c>
      <c r="K4201" s="28">
        <v>65625000</v>
      </c>
      <c r="L4201" s="29">
        <v>2.59</v>
      </c>
      <c r="M4201" s="29">
        <f>IFERROR(_xlfn.XLOOKUP($B4201,'Ownership Metrics'!$A:$A,'Ownership Metrics'!$B:$B),"")</f>
        <v>12.77</v>
      </c>
      <c r="N4201" s="28">
        <f>IFERROR(_xlfn.XLOOKUP($B4201,'Ownership Metrics'!$A:$A,'Ownership Metrics'!$C:$C),"")</f>
        <v>4305</v>
      </c>
      <c r="O4201" s="29">
        <f>IFERROR(_xlfn.XLOOKUP($B4201,'Ownership Metrics'!$A:$A,'Ownership Metrics'!$D:$D),"")</f>
        <v>65.08</v>
      </c>
      <c r="P4201" s="29">
        <f>IFERROR(_xlfn.XLOOKUP($B4201,'Ownership Metrics'!$A:$A,'Ownership Metrics'!$E:$E),"")</f>
        <v>72.95</v>
      </c>
      <c r="Q4201" s="30">
        <f>IFERROR(_xlfn.XLOOKUP($B4201,'Ownership Metrics'!$A:$A,'Ownership Metrics'!$F:$F),"")</f>
        <v>9</v>
      </c>
      <c r="R4201" s="30">
        <f>IFERROR(_xlfn.XLOOKUP($B4201,'Ownership Metrics'!$A:$A,'Ownership Metrics'!$G:$G),"")</f>
        <v>56</v>
      </c>
      <c r="S4201" s="27" t="str">
        <f>IFERROR(_xlfn.XLOOKUP($B4201,'Ownership Metrics'!$A:$A,'Ownership Metrics'!$H:$H),"")</f>
        <v>Mayoritas</v>
      </c>
      <c r="T4201" s="27" t="str">
        <f>IFERROR(_xlfn.XLOOKUP($B4201,'Ownership Metrics'!$A:$A,'Ownership Metrics'!$I:$I),"")</f>
        <v>Tinggi</v>
      </c>
      <c r="U4201" s="27">
        <f>IF(COUNTIFS($B$2:$B4201,$B4201,$D$2:$D4201,$D4201)=1,1,0)</f>
        <v>1</v>
      </c>
      <c r="V4201" s="27">
        <f t="shared" si="196"/>
        <v>2.59</v>
      </c>
      <c r="W4201" s="27">
        <f t="shared" si="197"/>
        <v>6</v>
      </c>
      <c r="X4201" s="27">
        <f t="shared" si="195"/>
        <v>2.5899995798999997</v>
      </c>
    </row>
    <row r="4202" spans="1:24" x14ac:dyDescent="0.25">
      <c r="A4202" s="26">
        <v>46265</v>
      </c>
      <c r="B4202" s="27" t="s">
        <v>10704</v>
      </c>
      <c r="C4202" s="27" t="s">
        <v>4451</v>
      </c>
      <c r="D4202" s="27" t="s">
        <v>4457</v>
      </c>
      <c r="E4202" s="27"/>
      <c r="F4202" s="27"/>
      <c r="G4202" s="27"/>
      <c r="H4202" s="27"/>
      <c r="I4202" s="28">
        <v>0</v>
      </c>
      <c r="J4202" s="28">
        <v>65625000</v>
      </c>
      <c r="K4202" s="28">
        <v>65625000</v>
      </c>
      <c r="L4202" s="29">
        <v>2.59</v>
      </c>
      <c r="M4202" s="29">
        <f>IFERROR(_xlfn.XLOOKUP($B4202,'Ownership Metrics'!$A:$A,'Ownership Metrics'!$B:$B),"")</f>
        <v>12.77</v>
      </c>
      <c r="N4202" s="28">
        <f>IFERROR(_xlfn.XLOOKUP($B4202,'Ownership Metrics'!$A:$A,'Ownership Metrics'!$C:$C),"")</f>
        <v>4305</v>
      </c>
      <c r="O4202" s="29">
        <f>IFERROR(_xlfn.XLOOKUP($B4202,'Ownership Metrics'!$A:$A,'Ownership Metrics'!$D:$D),"")</f>
        <v>65.08</v>
      </c>
      <c r="P4202" s="29">
        <f>IFERROR(_xlfn.XLOOKUP($B4202,'Ownership Metrics'!$A:$A,'Ownership Metrics'!$E:$E),"")</f>
        <v>72.95</v>
      </c>
      <c r="Q4202" s="30">
        <f>IFERROR(_xlfn.XLOOKUP($B4202,'Ownership Metrics'!$A:$A,'Ownership Metrics'!$F:$F),"")</f>
        <v>9</v>
      </c>
      <c r="R4202" s="30">
        <f>IFERROR(_xlfn.XLOOKUP($B4202,'Ownership Metrics'!$A:$A,'Ownership Metrics'!$G:$G),"")</f>
        <v>56</v>
      </c>
      <c r="S4202" s="27" t="str">
        <f>IFERROR(_xlfn.XLOOKUP($B4202,'Ownership Metrics'!$A:$A,'Ownership Metrics'!$H:$H),"")</f>
        <v>Mayoritas</v>
      </c>
      <c r="T4202" s="27" t="str">
        <f>IFERROR(_xlfn.XLOOKUP($B4202,'Ownership Metrics'!$A:$A,'Ownership Metrics'!$I:$I),"")</f>
        <v>Tinggi</v>
      </c>
      <c r="U4202" s="27">
        <f>IF(COUNTIFS($B$2:$B4202,$B4202,$D$2:$D4202,$D4202)=1,1,0)</f>
        <v>1</v>
      </c>
      <c r="V4202" s="27">
        <f t="shared" si="196"/>
        <v>2.59</v>
      </c>
      <c r="W4202" s="27">
        <f t="shared" si="197"/>
        <v>7</v>
      </c>
      <c r="X4202" s="27">
        <f t="shared" si="195"/>
        <v>2.5899995797999997</v>
      </c>
    </row>
    <row r="4203" spans="1:24" x14ac:dyDescent="0.25">
      <c r="A4203" s="26">
        <v>46265</v>
      </c>
      <c r="B4203" s="27" t="s">
        <v>10704</v>
      </c>
      <c r="C4203" s="27" t="s">
        <v>4451</v>
      </c>
      <c r="D4203" s="27" t="s">
        <v>4458</v>
      </c>
      <c r="E4203" s="27" t="s">
        <v>67</v>
      </c>
      <c r="F4203" s="27" t="s">
        <v>32</v>
      </c>
      <c r="G4203" s="27"/>
      <c r="H4203" s="27" t="s">
        <v>128</v>
      </c>
      <c r="I4203" s="28">
        <v>34921200</v>
      </c>
      <c r="J4203" s="28">
        <v>0</v>
      </c>
      <c r="K4203" s="28">
        <v>34921200</v>
      </c>
      <c r="L4203" s="29">
        <v>1.38</v>
      </c>
      <c r="M4203" s="29">
        <f>IFERROR(_xlfn.XLOOKUP($B4203,'Ownership Metrics'!$A:$A,'Ownership Metrics'!$B:$B),"")</f>
        <v>12.77</v>
      </c>
      <c r="N4203" s="28">
        <f>IFERROR(_xlfn.XLOOKUP($B4203,'Ownership Metrics'!$A:$A,'Ownership Metrics'!$C:$C),"")</f>
        <v>4305</v>
      </c>
      <c r="O4203" s="29">
        <f>IFERROR(_xlfn.XLOOKUP($B4203,'Ownership Metrics'!$A:$A,'Ownership Metrics'!$D:$D),"")</f>
        <v>65.08</v>
      </c>
      <c r="P4203" s="29">
        <f>IFERROR(_xlfn.XLOOKUP($B4203,'Ownership Metrics'!$A:$A,'Ownership Metrics'!$E:$E),"")</f>
        <v>72.95</v>
      </c>
      <c r="Q4203" s="30">
        <f>IFERROR(_xlfn.XLOOKUP($B4203,'Ownership Metrics'!$A:$A,'Ownership Metrics'!$F:$F),"")</f>
        <v>9</v>
      </c>
      <c r="R4203" s="30">
        <f>IFERROR(_xlfn.XLOOKUP($B4203,'Ownership Metrics'!$A:$A,'Ownership Metrics'!$G:$G),"")</f>
        <v>56</v>
      </c>
      <c r="S4203" s="27" t="str">
        <f>IFERROR(_xlfn.XLOOKUP($B4203,'Ownership Metrics'!$A:$A,'Ownership Metrics'!$H:$H),"")</f>
        <v>Mayoritas</v>
      </c>
      <c r="T4203" s="27" t="str">
        <f>IFERROR(_xlfn.XLOOKUP($B4203,'Ownership Metrics'!$A:$A,'Ownership Metrics'!$I:$I),"")</f>
        <v>Tinggi</v>
      </c>
      <c r="U4203" s="27">
        <f>IF(COUNTIFS($B$2:$B4203,$B4203,$D$2:$D4203,$D4203)=1,1,0)</f>
        <v>1</v>
      </c>
      <c r="V4203" s="27">
        <f t="shared" si="196"/>
        <v>1.38</v>
      </c>
      <c r="W4203" s="27">
        <f t="shared" si="197"/>
        <v>9</v>
      </c>
      <c r="X4203" s="27">
        <f t="shared" si="195"/>
        <v>1.3799995797</v>
      </c>
    </row>
    <row r="4204" spans="1:24" x14ac:dyDescent="0.25">
      <c r="A4204" s="26">
        <v>46265</v>
      </c>
      <c r="B4204" s="27" t="s">
        <v>10705</v>
      </c>
      <c r="C4204" s="27" t="s">
        <v>4460</v>
      </c>
      <c r="D4204" s="27" t="s">
        <v>4461</v>
      </c>
      <c r="E4204" s="27" t="s">
        <v>22</v>
      </c>
      <c r="F4204" s="27" t="s">
        <v>23</v>
      </c>
      <c r="G4204" s="27"/>
      <c r="H4204" s="27" t="s">
        <v>24</v>
      </c>
      <c r="I4204" s="28">
        <v>150000000</v>
      </c>
      <c r="J4204" s="28">
        <v>0</v>
      </c>
      <c r="K4204" s="28">
        <v>150000000</v>
      </c>
      <c r="L4204" s="29">
        <v>1.07</v>
      </c>
      <c r="M4204" s="29">
        <f>IFERROR(_xlfn.XLOOKUP($B4204,'Ownership Metrics'!$A:$A,'Ownership Metrics'!$B:$B),"")</f>
        <v>3.98</v>
      </c>
      <c r="N4204" s="28">
        <f>IFERROR(_xlfn.XLOOKUP($B4204,'Ownership Metrics'!$A:$A,'Ownership Metrics'!$C:$C),"")</f>
        <v>1632</v>
      </c>
      <c r="O4204" s="29">
        <f>IFERROR(_xlfn.XLOOKUP($B4204,'Ownership Metrics'!$A:$A,'Ownership Metrics'!$D:$D),"")</f>
        <v>23.98</v>
      </c>
      <c r="P4204" s="29">
        <f>IFERROR(_xlfn.XLOOKUP($B4204,'Ownership Metrics'!$A:$A,'Ownership Metrics'!$E:$E),"")</f>
        <v>65.94</v>
      </c>
      <c r="Q4204" s="30">
        <f>IFERROR(_xlfn.XLOOKUP($B4204,'Ownership Metrics'!$A:$A,'Ownership Metrics'!$F:$F),"")</f>
        <v>11</v>
      </c>
      <c r="R4204" s="30">
        <f>IFERROR(_xlfn.XLOOKUP($B4204,'Ownership Metrics'!$A:$A,'Ownership Metrics'!$G:$G),"")</f>
        <v>40</v>
      </c>
      <c r="S4204" s="27" t="str">
        <f>IFERROR(_xlfn.XLOOKUP($B4204,'Ownership Metrics'!$A:$A,'Ownership Metrics'!$H:$H),"")</f>
        <v>Oligopoli</v>
      </c>
      <c r="T4204" s="27" t="str">
        <f>IFERROR(_xlfn.XLOOKUP($B4204,'Ownership Metrics'!$A:$A,'Ownership Metrics'!$I:$I),"")</f>
        <v>Sedang</v>
      </c>
      <c r="U4204" s="27">
        <f>IF(COUNTIFS($B$2:$B4204,$B4204,$D$2:$D4204,$D4204)=1,1,0)</f>
        <v>1</v>
      </c>
      <c r="V4204" s="27">
        <f t="shared" si="196"/>
        <v>1.07</v>
      </c>
      <c r="W4204" s="27">
        <f t="shared" si="197"/>
        <v>11</v>
      </c>
      <c r="X4204" s="27">
        <f t="shared" si="195"/>
        <v>1.0699995796000001</v>
      </c>
    </row>
    <row r="4205" spans="1:24" x14ac:dyDescent="0.25">
      <c r="A4205" s="26">
        <v>46265</v>
      </c>
      <c r="B4205" s="27" t="s">
        <v>10705</v>
      </c>
      <c r="C4205" s="27" t="s">
        <v>4460</v>
      </c>
      <c r="D4205" s="27" t="s">
        <v>4462</v>
      </c>
      <c r="E4205" s="27" t="s">
        <v>22</v>
      </c>
      <c r="F4205" s="27" t="s">
        <v>23</v>
      </c>
      <c r="G4205" s="27"/>
      <c r="H4205" s="27" t="s">
        <v>24</v>
      </c>
      <c r="I4205" s="28">
        <v>1260000000</v>
      </c>
      <c r="J4205" s="28">
        <v>0</v>
      </c>
      <c r="K4205" s="28">
        <v>1260000000</v>
      </c>
      <c r="L4205" s="29">
        <v>8.99</v>
      </c>
      <c r="M4205" s="29">
        <f>IFERROR(_xlfn.XLOOKUP($B4205,'Ownership Metrics'!$A:$A,'Ownership Metrics'!$B:$B),"")</f>
        <v>3.98</v>
      </c>
      <c r="N4205" s="28">
        <f>IFERROR(_xlfn.XLOOKUP($B4205,'Ownership Metrics'!$A:$A,'Ownership Metrics'!$C:$C),"")</f>
        <v>1632</v>
      </c>
      <c r="O4205" s="29">
        <f>IFERROR(_xlfn.XLOOKUP($B4205,'Ownership Metrics'!$A:$A,'Ownership Metrics'!$D:$D),"")</f>
        <v>23.98</v>
      </c>
      <c r="P4205" s="29">
        <f>IFERROR(_xlfn.XLOOKUP($B4205,'Ownership Metrics'!$A:$A,'Ownership Metrics'!$E:$E),"")</f>
        <v>65.94</v>
      </c>
      <c r="Q4205" s="30">
        <f>IFERROR(_xlfn.XLOOKUP($B4205,'Ownership Metrics'!$A:$A,'Ownership Metrics'!$F:$F),"")</f>
        <v>11</v>
      </c>
      <c r="R4205" s="30">
        <f>IFERROR(_xlfn.XLOOKUP($B4205,'Ownership Metrics'!$A:$A,'Ownership Metrics'!$G:$G),"")</f>
        <v>40</v>
      </c>
      <c r="S4205" s="27" t="str">
        <f>IFERROR(_xlfn.XLOOKUP($B4205,'Ownership Metrics'!$A:$A,'Ownership Metrics'!$H:$H),"")</f>
        <v>Oligopoli</v>
      </c>
      <c r="T4205" s="27" t="str">
        <f>IFERROR(_xlfn.XLOOKUP($B4205,'Ownership Metrics'!$A:$A,'Ownership Metrics'!$I:$I),"")</f>
        <v>Sedang</v>
      </c>
      <c r="U4205" s="27">
        <f>IF(COUNTIFS($B$2:$B4205,$B4205,$D$2:$D4205,$D4205)=1,1,0)</f>
        <v>1</v>
      </c>
      <c r="V4205" s="27">
        <f t="shared" si="196"/>
        <v>8.99</v>
      </c>
      <c r="W4205" s="27">
        <f t="shared" si="197"/>
        <v>4</v>
      </c>
      <c r="X4205" s="27">
        <f t="shared" si="195"/>
        <v>8.9899995795000009</v>
      </c>
    </row>
    <row r="4206" spans="1:24" x14ac:dyDescent="0.25">
      <c r="A4206" s="26">
        <v>46265</v>
      </c>
      <c r="B4206" s="27" t="s">
        <v>10705</v>
      </c>
      <c r="C4206" s="27" t="s">
        <v>4460</v>
      </c>
      <c r="D4206" s="27" t="s">
        <v>4463</v>
      </c>
      <c r="E4206" s="27" t="s">
        <v>22</v>
      </c>
      <c r="F4206" s="27" t="s">
        <v>23</v>
      </c>
      <c r="G4206" s="27"/>
      <c r="H4206" s="27" t="s">
        <v>24</v>
      </c>
      <c r="I4206" s="28">
        <v>3360000000</v>
      </c>
      <c r="J4206" s="28">
        <v>0</v>
      </c>
      <c r="K4206" s="28">
        <v>3360000000</v>
      </c>
      <c r="L4206" s="29">
        <v>23.98</v>
      </c>
      <c r="M4206" s="29">
        <f>IFERROR(_xlfn.XLOOKUP($B4206,'Ownership Metrics'!$A:$A,'Ownership Metrics'!$B:$B),"")</f>
        <v>3.98</v>
      </c>
      <c r="N4206" s="28">
        <f>IFERROR(_xlfn.XLOOKUP($B4206,'Ownership Metrics'!$A:$A,'Ownership Metrics'!$C:$C),"")</f>
        <v>1632</v>
      </c>
      <c r="O4206" s="29">
        <f>IFERROR(_xlfn.XLOOKUP($B4206,'Ownership Metrics'!$A:$A,'Ownership Metrics'!$D:$D),"")</f>
        <v>23.98</v>
      </c>
      <c r="P4206" s="29">
        <f>IFERROR(_xlfn.XLOOKUP($B4206,'Ownership Metrics'!$A:$A,'Ownership Metrics'!$E:$E),"")</f>
        <v>65.94</v>
      </c>
      <c r="Q4206" s="30">
        <f>IFERROR(_xlfn.XLOOKUP($B4206,'Ownership Metrics'!$A:$A,'Ownership Metrics'!$F:$F),"")</f>
        <v>11</v>
      </c>
      <c r="R4206" s="30">
        <f>IFERROR(_xlfn.XLOOKUP($B4206,'Ownership Metrics'!$A:$A,'Ownership Metrics'!$G:$G),"")</f>
        <v>40</v>
      </c>
      <c r="S4206" s="27" t="str">
        <f>IFERROR(_xlfn.XLOOKUP($B4206,'Ownership Metrics'!$A:$A,'Ownership Metrics'!$H:$H),"")</f>
        <v>Oligopoli</v>
      </c>
      <c r="T4206" s="27" t="str">
        <f>IFERROR(_xlfn.XLOOKUP($B4206,'Ownership Metrics'!$A:$A,'Ownership Metrics'!$I:$I),"")</f>
        <v>Sedang</v>
      </c>
      <c r="U4206" s="27">
        <f>IF(COUNTIFS($B$2:$B4206,$B4206,$D$2:$D4206,$D4206)=1,1,0)</f>
        <v>1</v>
      </c>
      <c r="V4206" s="27">
        <f t="shared" si="196"/>
        <v>23.98</v>
      </c>
      <c r="W4206" s="27">
        <f t="shared" si="197"/>
        <v>1</v>
      </c>
      <c r="X4206" s="27">
        <f t="shared" si="195"/>
        <v>23.979999579400001</v>
      </c>
    </row>
    <row r="4207" spans="1:24" x14ac:dyDescent="0.25">
      <c r="A4207" s="26">
        <v>46265</v>
      </c>
      <c r="B4207" s="27" t="s">
        <v>10705</v>
      </c>
      <c r="C4207" s="27" t="s">
        <v>4460</v>
      </c>
      <c r="D4207" s="27" t="s">
        <v>4464</v>
      </c>
      <c r="E4207" s="27" t="s">
        <v>22</v>
      </c>
      <c r="F4207" s="27" t="s">
        <v>23</v>
      </c>
      <c r="G4207" s="27"/>
      <c r="H4207" s="27" t="s">
        <v>24</v>
      </c>
      <c r="I4207" s="28">
        <v>2940000000</v>
      </c>
      <c r="J4207" s="28">
        <v>0</v>
      </c>
      <c r="K4207" s="28">
        <v>2940000000</v>
      </c>
      <c r="L4207" s="29">
        <v>20.98</v>
      </c>
      <c r="M4207" s="29">
        <f>IFERROR(_xlfn.XLOOKUP($B4207,'Ownership Metrics'!$A:$A,'Ownership Metrics'!$B:$B),"")</f>
        <v>3.98</v>
      </c>
      <c r="N4207" s="28">
        <f>IFERROR(_xlfn.XLOOKUP($B4207,'Ownership Metrics'!$A:$A,'Ownership Metrics'!$C:$C),"")</f>
        <v>1632</v>
      </c>
      <c r="O4207" s="29">
        <f>IFERROR(_xlfn.XLOOKUP($B4207,'Ownership Metrics'!$A:$A,'Ownership Metrics'!$D:$D),"")</f>
        <v>23.98</v>
      </c>
      <c r="P4207" s="29">
        <f>IFERROR(_xlfn.XLOOKUP($B4207,'Ownership Metrics'!$A:$A,'Ownership Metrics'!$E:$E),"")</f>
        <v>65.94</v>
      </c>
      <c r="Q4207" s="30">
        <f>IFERROR(_xlfn.XLOOKUP($B4207,'Ownership Metrics'!$A:$A,'Ownership Metrics'!$F:$F),"")</f>
        <v>11</v>
      </c>
      <c r="R4207" s="30">
        <f>IFERROR(_xlfn.XLOOKUP($B4207,'Ownership Metrics'!$A:$A,'Ownership Metrics'!$G:$G),"")</f>
        <v>40</v>
      </c>
      <c r="S4207" s="27" t="str">
        <f>IFERROR(_xlfn.XLOOKUP($B4207,'Ownership Metrics'!$A:$A,'Ownership Metrics'!$H:$H),"")</f>
        <v>Oligopoli</v>
      </c>
      <c r="T4207" s="27" t="str">
        <f>IFERROR(_xlfn.XLOOKUP($B4207,'Ownership Metrics'!$A:$A,'Ownership Metrics'!$I:$I),"")</f>
        <v>Sedang</v>
      </c>
      <c r="U4207" s="27">
        <f>IF(COUNTIFS($B$2:$B4207,$B4207,$D$2:$D4207,$D4207)=1,1,0)</f>
        <v>1</v>
      </c>
      <c r="V4207" s="27">
        <f t="shared" si="196"/>
        <v>20.98</v>
      </c>
      <c r="W4207" s="27">
        <f t="shared" si="197"/>
        <v>2</v>
      </c>
      <c r="X4207" s="27">
        <f t="shared" si="195"/>
        <v>20.979999579299999</v>
      </c>
    </row>
    <row r="4208" spans="1:24" x14ac:dyDescent="0.25">
      <c r="A4208" s="26">
        <v>46265</v>
      </c>
      <c r="B4208" s="27" t="s">
        <v>10705</v>
      </c>
      <c r="C4208" s="27" t="s">
        <v>4460</v>
      </c>
      <c r="D4208" s="27" t="s">
        <v>4465</v>
      </c>
      <c r="E4208" s="27" t="s">
        <v>22</v>
      </c>
      <c r="F4208" s="27" t="s">
        <v>32</v>
      </c>
      <c r="G4208" s="27"/>
      <c r="H4208" s="27" t="s">
        <v>64</v>
      </c>
      <c r="I4208" s="28">
        <v>384934400</v>
      </c>
      <c r="J4208" s="28">
        <v>0</v>
      </c>
      <c r="K4208" s="28">
        <v>384934400</v>
      </c>
      <c r="L4208" s="29">
        <v>2.75</v>
      </c>
      <c r="M4208" s="29">
        <f>IFERROR(_xlfn.XLOOKUP($B4208,'Ownership Metrics'!$A:$A,'Ownership Metrics'!$B:$B),"")</f>
        <v>3.98</v>
      </c>
      <c r="N4208" s="28">
        <f>IFERROR(_xlfn.XLOOKUP($B4208,'Ownership Metrics'!$A:$A,'Ownership Metrics'!$C:$C),"")</f>
        <v>1632</v>
      </c>
      <c r="O4208" s="29">
        <f>IFERROR(_xlfn.XLOOKUP($B4208,'Ownership Metrics'!$A:$A,'Ownership Metrics'!$D:$D),"")</f>
        <v>23.98</v>
      </c>
      <c r="P4208" s="29">
        <f>IFERROR(_xlfn.XLOOKUP($B4208,'Ownership Metrics'!$A:$A,'Ownership Metrics'!$E:$E),"")</f>
        <v>65.94</v>
      </c>
      <c r="Q4208" s="30">
        <f>IFERROR(_xlfn.XLOOKUP($B4208,'Ownership Metrics'!$A:$A,'Ownership Metrics'!$F:$F),"")</f>
        <v>11</v>
      </c>
      <c r="R4208" s="30">
        <f>IFERROR(_xlfn.XLOOKUP($B4208,'Ownership Metrics'!$A:$A,'Ownership Metrics'!$G:$G),"")</f>
        <v>40</v>
      </c>
      <c r="S4208" s="27" t="str">
        <f>IFERROR(_xlfn.XLOOKUP($B4208,'Ownership Metrics'!$A:$A,'Ownership Metrics'!$H:$H),"")</f>
        <v>Oligopoli</v>
      </c>
      <c r="T4208" s="27" t="str">
        <f>IFERROR(_xlfn.XLOOKUP($B4208,'Ownership Metrics'!$A:$A,'Ownership Metrics'!$I:$I),"")</f>
        <v>Sedang</v>
      </c>
      <c r="U4208" s="27">
        <f>IF(COUNTIFS($B$2:$B4208,$B4208,$D$2:$D4208,$D4208)=1,1,0)</f>
        <v>1</v>
      </c>
      <c r="V4208" s="27">
        <f t="shared" si="196"/>
        <v>2.75</v>
      </c>
      <c r="W4208" s="27">
        <f t="shared" si="197"/>
        <v>8</v>
      </c>
      <c r="X4208" s="27">
        <f t="shared" si="195"/>
        <v>2.7499995791999998</v>
      </c>
    </row>
    <row r="4209" spans="1:24" x14ac:dyDescent="0.25">
      <c r="A4209" s="26">
        <v>46265</v>
      </c>
      <c r="B4209" s="27" t="s">
        <v>10705</v>
      </c>
      <c r="C4209" s="27" t="s">
        <v>4460</v>
      </c>
      <c r="D4209" s="27" t="s">
        <v>3377</v>
      </c>
      <c r="E4209" s="27" t="s">
        <v>83</v>
      </c>
      <c r="F4209" s="27" t="s">
        <v>32</v>
      </c>
      <c r="G4209" s="27"/>
      <c r="H4209" s="27" t="s">
        <v>64</v>
      </c>
      <c r="I4209" s="28">
        <v>490800000</v>
      </c>
      <c r="J4209" s="28">
        <v>0</v>
      </c>
      <c r="K4209" s="28">
        <v>490800000</v>
      </c>
      <c r="L4209" s="29">
        <v>3.5</v>
      </c>
      <c r="M4209" s="29">
        <f>IFERROR(_xlfn.XLOOKUP($B4209,'Ownership Metrics'!$A:$A,'Ownership Metrics'!$B:$B),"")</f>
        <v>3.98</v>
      </c>
      <c r="N4209" s="28">
        <f>IFERROR(_xlfn.XLOOKUP($B4209,'Ownership Metrics'!$A:$A,'Ownership Metrics'!$C:$C),"")</f>
        <v>1632</v>
      </c>
      <c r="O4209" s="29">
        <f>IFERROR(_xlfn.XLOOKUP($B4209,'Ownership Metrics'!$A:$A,'Ownership Metrics'!$D:$D),"")</f>
        <v>23.98</v>
      </c>
      <c r="P4209" s="29">
        <f>IFERROR(_xlfn.XLOOKUP($B4209,'Ownership Metrics'!$A:$A,'Ownership Metrics'!$E:$E),"")</f>
        <v>65.94</v>
      </c>
      <c r="Q4209" s="30">
        <f>IFERROR(_xlfn.XLOOKUP($B4209,'Ownership Metrics'!$A:$A,'Ownership Metrics'!$F:$F),"")</f>
        <v>11</v>
      </c>
      <c r="R4209" s="30">
        <f>IFERROR(_xlfn.XLOOKUP($B4209,'Ownership Metrics'!$A:$A,'Ownership Metrics'!$G:$G),"")</f>
        <v>40</v>
      </c>
      <c r="S4209" s="27" t="str">
        <f>IFERROR(_xlfn.XLOOKUP($B4209,'Ownership Metrics'!$A:$A,'Ownership Metrics'!$H:$H),"")</f>
        <v>Oligopoli</v>
      </c>
      <c r="T4209" s="27" t="str">
        <f>IFERROR(_xlfn.XLOOKUP($B4209,'Ownership Metrics'!$A:$A,'Ownership Metrics'!$I:$I),"")</f>
        <v>Sedang</v>
      </c>
      <c r="U4209" s="27">
        <f>IF(COUNTIFS($B$2:$B4209,$B4209,$D$2:$D4209,$D4209)=1,1,0)</f>
        <v>1</v>
      </c>
      <c r="V4209" s="27">
        <f t="shared" si="196"/>
        <v>3.5</v>
      </c>
      <c r="W4209" s="27">
        <f t="shared" si="197"/>
        <v>7</v>
      </c>
      <c r="X4209" s="27">
        <f t="shared" si="195"/>
        <v>3.4999995790999998</v>
      </c>
    </row>
    <row r="4210" spans="1:24" x14ac:dyDescent="0.25">
      <c r="A4210" s="26">
        <v>46265</v>
      </c>
      <c r="B4210" s="27" t="s">
        <v>10705</v>
      </c>
      <c r="C4210" s="27" t="s">
        <v>4460</v>
      </c>
      <c r="D4210" s="27" t="s">
        <v>4466</v>
      </c>
      <c r="E4210" s="27" t="s">
        <v>35</v>
      </c>
      <c r="F4210" s="27" t="s">
        <v>23</v>
      </c>
      <c r="G4210" s="27" t="s">
        <v>36</v>
      </c>
      <c r="H4210" s="27" t="s">
        <v>24</v>
      </c>
      <c r="I4210" s="28">
        <v>2940000000</v>
      </c>
      <c r="J4210" s="28">
        <v>0</v>
      </c>
      <c r="K4210" s="28">
        <v>2940000000</v>
      </c>
      <c r="L4210" s="29">
        <v>20.98</v>
      </c>
      <c r="M4210" s="29">
        <f>IFERROR(_xlfn.XLOOKUP($B4210,'Ownership Metrics'!$A:$A,'Ownership Metrics'!$B:$B),"")</f>
        <v>3.98</v>
      </c>
      <c r="N4210" s="28">
        <f>IFERROR(_xlfn.XLOOKUP($B4210,'Ownership Metrics'!$A:$A,'Ownership Metrics'!$C:$C),"")</f>
        <v>1632</v>
      </c>
      <c r="O4210" s="29">
        <f>IFERROR(_xlfn.XLOOKUP($B4210,'Ownership Metrics'!$A:$A,'Ownership Metrics'!$D:$D),"")</f>
        <v>23.98</v>
      </c>
      <c r="P4210" s="29">
        <f>IFERROR(_xlfn.XLOOKUP($B4210,'Ownership Metrics'!$A:$A,'Ownership Metrics'!$E:$E),"")</f>
        <v>65.94</v>
      </c>
      <c r="Q4210" s="30">
        <f>IFERROR(_xlfn.XLOOKUP($B4210,'Ownership Metrics'!$A:$A,'Ownership Metrics'!$F:$F),"")</f>
        <v>11</v>
      </c>
      <c r="R4210" s="30">
        <f>IFERROR(_xlfn.XLOOKUP($B4210,'Ownership Metrics'!$A:$A,'Ownership Metrics'!$G:$G),"")</f>
        <v>40</v>
      </c>
      <c r="S4210" s="27" t="str">
        <f>IFERROR(_xlfn.XLOOKUP($B4210,'Ownership Metrics'!$A:$A,'Ownership Metrics'!$H:$H),"")</f>
        <v>Oligopoli</v>
      </c>
      <c r="T4210" s="27" t="str">
        <f>IFERROR(_xlfn.XLOOKUP($B4210,'Ownership Metrics'!$A:$A,'Ownership Metrics'!$I:$I),"")</f>
        <v>Sedang</v>
      </c>
      <c r="U4210" s="27">
        <f>IF(COUNTIFS($B$2:$B4210,$B4210,$D$2:$D4210,$D4210)=1,1,0)</f>
        <v>1</v>
      </c>
      <c r="V4210" s="27">
        <f t="shared" si="196"/>
        <v>20.98</v>
      </c>
      <c r="W4210" s="27">
        <f t="shared" si="197"/>
        <v>3</v>
      </c>
      <c r="X4210" s="27">
        <f t="shared" si="195"/>
        <v>20.979999579000001</v>
      </c>
    </row>
    <row r="4211" spans="1:24" x14ac:dyDescent="0.25">
      <c r="A4211" s="26">
        <v>46265</v>
      </c>
      <c r="B4211" s="27" t="s">
        <v>10705</v>
      </c>
      <c r="C4211" s="27" t="s">
        <v>4460</v>
      </c>
      <c r="D4211" s="27" t="s">
        <v>4467</v>
      </c>
      <c r="E4211" s="27" t="s">
        <v>72</v>
      </c>
      <c r="F4211" s="27" t="s">
        <v>32</v>
      </c>
      <c r="G4211" s="27"/>
      <c r="H4211" s="27" t="s">
        <v>64</v>
      </c>
      <c r="I4211" s="28">
        <v>564670800</v>
      </c>
      <c r="J4211" s="28">
        <v>0</v>
      </c>
      <c r="K4211" s="28">
        <v>564670800</v>
      </c>
      <c r="L4211" s="29">
        <v>4.03</v>
      </c>
      <c r="M4211" s="29">
        <f>IFERROR(_xlfn.XLOOKUP($B4211,'Ownership Metrics'!$A:$A,'Ownership Metrics'!$B:$B),"")</f>
        <v>3.98</v>
      </c>
      <c r="N4211" s="28">
        <f>IFERROR(_xlfn.XLOOKUP($B4211,'Ownership Metrics'!$A:$A,'Ownership Metrics'!$C:$C),"")</f>
        <v>1632</v>
      </c>
      <c r="O4211" s="29">
        <f>IFERROR(_xlfn.XLOOKUP($B4211,'Ownership Metrics'!$A:$A,'Ownership Metrics'!$D:$D),"")</f>
        <v>23.98</v>
      </c>
      <c r="P4211" s="29">
        <f>IFERROR(_xlfn.XLOOKUP($B4211,'Ownership Metrics'!$A:$A,'Ownership Metrics'!$E:$E),"")</f>
        <v>65.94</v>
      </c>
      <c r="Q4211" s="30">
        <f>IFERROR(_xlfn.XLOOKUP($B4211,'Ownership Metrics'!$A:$A,'Ownership Metrics'!$F:$F),"")</f>
        <v>11</v>
      </c>
      <c r="R4211" s="30">
        <f>IFERROR(_xlfn.XLOOKUP($B4211,'Ownership Metrics'!$A:$A,'Ownership Metrics'!$G:$G),"")</f>
        <v>40</v>
      </c>
      <c r="S4211" s="27" t="str">
        <f>IFERROR(_xlfn.XLOOKUP($B4211,'Ownership Metrics'!$A:$A,'Ownership Metrics'!$H:$H),"")</f>
        <v>Oligopoli</v>
      </c>
      <c r="T4211" s="27" t="str">
        <f>IFERROR(_xlfn.XLOOKUP($B4211,'Ownership Metrics'!$A:$A,'Ownership Metrics'!$I:$I),"")</f>
        <v>Sedang</v>
      </c>
      <c r="U4211" s="27">
        <f>IF(COUNTIFS($B$2:$B4211,$B4211,$D$2:$D4211,$D4211)=1,1,0)</f>
        <v>1</v>
      </c>
      <c r="V4211" s="27">
        <f t="shared" si="196"/>
        <v>4.03</v>
      </c>
      <c r="W4211" s="27">
        <f t="shared" si="197"/>
        <v>6</v>
      </c>
      <c r="X4211" s="27">
        <f t="shared" si="195"/>
        <v>4.0299995789</v>
      </c>
    </row>
    <row r="4212" spans="1:24" x14ac:dyDescent="0.25">
      <c r="A4212" s="26">
        <v>46265</v>
      </c>
      <c r="B4212" s="27" t="s">
        <v>10705</v>
      </c>
      <c r="C4212" s="27" t="s">
        <v>4460</v>
      </c>
      <c r="D4212" s="27" t="s">
        <v>568</v>
      </c>
      <c r="E4212" s="27" t="s">
        <v>72</v>
      </c>
      <c r="F4212" s="27" t="s">
        <v>32</v>
      </c>
      <c r="G4212" s="27"/>
      <c r="H4212" s="27" t="s">
        <v>569</v>
      </c>
      <c r="I4212" s="28">
        <v>154858800</v>
      </c>
      <c r="J4212" s="28">
        <v>0</v>
      </c>
      <c r="K4212" s="28">
        <v>154858800</v>
      </c>
      <c r="L4212" s="29">
        <v>1.1100000000000001</v>
      </c>
      <c r="M4212" s="29">
        <f>IFERROR(_xlfn.XLOOKUP($B4212,'Ownership Metrics'!$A:$A,'Ownership Metrics'!$B:$B),"")</f>
        <v>3.98</v>
      </c>
      <c r="N4212" s="28">
        <f>IFERROR(_xlfn.XLOOKUP($B4212,'Ownership Metrics'!$A:$A,'Ownership Metrics'!$C:$C),"")</f>
        <v>1632</v>
      </c>
      <c r="O4212" s="29">
        <f>IFERROR(_xlfn.XLOOKUP($B4212,'Ownership Metrics'!$A:$A,'Ownership Metrics'!$D:$D),"")</f>
        <v>23.98</v>
      </c>
      <c r="P4212" s="29">
        <f>IFERROR(_xlfn.XLOOKUP($B4212,'Ownership Metrics'!$A:$A,'Ownership Metrics'!$E:$E),"")</f>
        <v>65.94</v>
      </c>
      <c r="Q4212" s="30">
        <f>IFERROR(_xlfn.XLOOKUP($B4212,'Ownership Metrics'!$A:$A,'Ownership Metrics'!$F:$F),"")</f>
        <v>11</v>
      </c>
      <c r="R4212" s="30">
        <f>IFERROR(_xlfn.XLOOKUP($B4212,'Ownership Metrics'!$A:$A,'Ownership Metrics'!$G:$G),"")</f>
        <v>40</v>
      </c>
      <c r="S4212" s="27" t="str">
        <f>IFERROR(_xlfn.XLOOKUP($B4212,'Ownership Metrics'!$A:$A,'Ownership Metrics'!$H:$H),"")</f>
        <v>Oligopoli</v>
      </c>
      <c r="T4212" s="27" t="str">
        <f>IFERROR(_xlfn.XLOOKUP($B4212,'Ownership Metrics'!$A:$A,'Ownership Metrics'!$I:$I),"")</f>
        <v>Sedang</v>
      </c>
      <c r="U4212" s="27">
        <f>IF(COUNTIFS($B$2:$B4212,$B4212,$D$2:$D4212,$D4212)=1,1,0)</f>
        <v>1</v>
      </c>
      <c r="V4212" s="27">
        <f t="shared" si="196"/>
        <v>1.1100000000000001</v>
      </c>
      <c r="W4212" s="27">
        <f t="shared" si="197"/>
        <v>10</v>
      </c>
      <c r="X4212" s="27">
        <f t="shared" si="195"/>
        <v>1.1099995788000001</v>
      </c>
    </row>
    <row r="4213" spans="1:24" x14ac:dyDescent="0.25">
      <c r="A4213" s="26">
        <v>46265</v>
      </c>
      <c r="B4213" s="27" t="s">
        <v>10705</v>
      </c>
      <c r="C4213" s="27" t="s">
        <v>4460</v>
      </c>
      <c r="D4213" s="27" t="s">
        <v>4468</v>
      </c>
      <c r="E4213" s="27" t="s">
        <v>171</v>
      </c>
      <c r="F4213" s="27" t="s">
        <v>23</v>
      </c>
      <c r="G4213" s="27"/>
      <c r="H4213" s="27" t="s">
        <v>24</v>
      </c>
      <c r="I4213" s="28">
        <v>159500000</v>
      </c>
      <c r="J4213" s="28">
        <v>0</v>
      </c>
      <c r="K4213" s="28">
        <v>159500000</v>
      </c>
      <c r="L4213" s="29">
        <v>1.1399999999999999</v>
      </c>
      <c r="M4213" s="29">
        <f>IFERROR(_xlfn.XLOOKUP($B4213,'Ownership Metrics'!$A:$A,'Ownership Metrics'!$B:$B),"")</f>
        <v>3.98</v>
      </c>
      <c r="N4213" s="28">
        <f>IFERROR(_xlfn.XLOOKUP($B4213,'Ownership Metrics'!$A:$A,'Ownership Metrics'!$C:$C),"")</f>
        <v>1632</v>
      </c>
      <c r="O4213" s="29">
        <f>IFERROR(_xlfn.XLOOKUP($B4213,'Ownership Metrics'!$A:$A,'Ownership Metrics'!$D:$D),"")</f>
        <v>23.98</v>
      </c>
      <c r="P4213" s="29">
        <f>IFERROR(_xlfn.XLOOKUP($B4213,'Ownership Metrics'!$A:$A,'Ownership Metrics'!$E:$E),"")</f>
        <v>65.94</v>
      </c>
      <c r="Q4213" s="30">
        <f>IFERROR(_xlfn.XLOOKUP($B4213,'Ownership Metrics'!$A:$A,'Ownership Metrics'!$F:$F),"")</f>
        <v>11</v>
      </c>
      <c r="R4213" s="30">
        <f>IFERROR(_xlfn.XLOOKUP($B4213,'Ownership Metrics'!$A:$A,'Ownership Metrics'!$G:$G),"")</f>
        <v>40</v>
      </c>
      <c r="S4213" s="27" t="str">
        <f>IFERROR(_xlfn.XLOOKUP($B4213,'Ownership Metrics'!$A:$A,'Ownership Metrics'!$H:$H),"")</f>
        <v>Oligopoli</v>
      </c>
      <c r="T4213" s="27" t="str">
        <f>IFERROR(_xlfn.XLOOKUP($B4213,'Ownership Metrics'!$A:$A,'Ownership Metrics'!$I:$I),"")</f>
        <v>Sedang</v>
      </c>
      <c r="U4213" s="27">
        <f>IF(COUNTIFS($B$2:$B4213,$B4213,$D$2:$D4213,$D4213)=1,1,0)</f>
        <v>1</v>
      </c>
      <c r="V4213" s="27">
        <f t="shared" si="196"/>
        <v>1.1399999999999999</v>
      </c>
      <c r="W4213" s="27">
        <f t="shared" si="197"/>
        <v>9</v>
      </c>
      <c r="X4213" s="27">
        <f t="shared" si="195"/>
        <v>1.1399995786999999</v>
      </c>
    </row>
    <row r="4214" spans="1:24" x14ac:dyDescent="0.25">
      <c r="A4214" s="26">
        <v>46265</v>
      </c>
      <c r="B4214" s="27" t="s">
        <v>10705</v>
      </c>
      <c r="C4214" s="27" t="s">
        <v>4460</v>
      </c>
      <c r="D4214" s="27" t="s">
        <v>720</v>
      </c>
      <c r="E4214" s="27" t="s">
        <v>149</v>
      </c>
      <c r="F4214" s="27" t="s">
        <v>32</v>
      </c>
      <c r="G4214" s="27"/>
      <c r="H4214" s="27" t="s">
        <v>135</v>
      </c>
      <c r="I4214" s="28">
        <v>1050000000</v>
      </c>
      <c r="J4214" s="28">
        <v>0</v>
      </c>
      <c r="K4214" s="28">
        <v>1050000000</v>
      </c>
      <c r="L4214" s="29">
        <v>7.49</v>
      </c>
      <c r="M4214" s="29">
        <f>IFERROR(_xlfn.XLOOKUP($B4214,'Ownership Metrics'!$A:$A,'Ownership Metrics'!$B:$B),"")</f>
        <v>3.98</v>
      </c>
      <c r="N4214" s="28">
        <f>IFERROR(_xlfn.XLOOKUP($B4214,'Ownership Metrics'!$A:$A,'Ownership Metrics'!$C:$C),"")</f>
        <v>1632</v>
      </c>
      <c r="O4214" s="29">
        <f>IFERROR(_xlfn.XLOOKUP($B4214,'Ownership Metrics'!$A:$A,'Ownership Metrics'!$D:$D),"")</f>
        <v>23.98</v>
      </c>
      <c r="P4214" s="29">
        <f>IFERROR(_xlfn.XLOOKUP($B4214,'Ownership Metrics'!$A:$A,'Ownership Metrics'!$E:$E),"")</f>
        <v>65.94</v>
      </c>
      <c r="Q4214" s="30">
        <f>IFERROR(_xlfn.XLOOKUP($B4214,'Ownership Metrics'!$A:$A,'Ownership Metrics'!$F:$F),"")</f>
        <v>11</v>
      </c>
      <c r="R4214" s="30">
        <f>IFERROR(_xlfn.XLOOKUP($B4214,'Ownership Metrics'!$A:$A,'Ownership Metrics'!$G:$G),"")</f>
        <v>40</v>
      </c>
      <c r="S4214" s="27" t="str">
        <f>IFERROR(_xlfn.XLOOKUP($B4214,'Ownership Metrics'!$A:$A,'Ownership Metrics'!$H:$H),"")</f>
        <v>Oligopoli</v>
      </c>
      <c r="T4214" s="27" t="str">
        <f>IFERROR(_xlfn.XLOOKUP($B4214,'Ownership Metrics'!$A:$A,'Ownership Metrics'!$I:$I),"")</f>
        <v>Sedang</v>
      </c>
      <c r="U4214" s="27">
        <f>IF(COUNTIFS($B$2:$B4214,$B4214,$D$2:$D4214,$D4214)=1,1,0)</f>
        <v>1</v>
      </c>
      <c r="V4214" s="27">
        <f t="shared" si="196"/>
        <v>7.49</v>
      </c>
      <c r="W4214" s="27">
        <f t="shared" si="197"/>
        <v>5</v>
      </c>
      <c r="X4214" s="27">
        <f t="shared" si="195"/>
        <v>7.4899995786</v>
      </c>
    </row>
    <row r="4215" spans="1:24" x14ac:dyDescent="0.25">
      <c r="A4215" s="26">
        <v>46265</v>
      </c>
      <c r="B4215" s="27" t="s">
        <v>10706</v>
      </c>
      <c r="C4215" s="27" t="s">
        <v>4470</v>
      </c>
      <c r="D4215" s="27" t="s">
        <v>4471</v>
      </c>
      <c r="E4215" s="27" t="s">
        <v>22</v>
      </c>
      <c r="F4215" s="27" t="s">
        <v>23</v>
      </c>
      <c r="G4215" s="27"/>
      <c r="H4215" s="27" t="s">
        <v>24</v>
      </c>
      <c r="I4215" s="28">
        <v>1647364426</v>
      </c>
      <c r="J4215" s="28">
        <v>0</v>
      </c>
      <c r="K4215" s="28">
        <v>1647364426</v>
      </c>
      <c r="L4215" s="29">
        <v>13.14</v>
      </c>
      <c r="M4215" s="29">
        <f>IFERROR(_xlfn.XLOOKUP($B4215,'Ownership Metrics'!$A:$A,'Ownership Metrics'!$B:$B),"")</f>
        <v>22.68</v>
      </c>
      <c r="N4215" s="28">
        <f>IFERROR(_xlfn.XLOOKUP($B4215,'Ownership Metrics'!$A:$A,'Ownership Metrics'!$C:$C),"")</f>
        <v>680</v>
      </c>
      <c r="O4215" s="29">
        <f>IFERROR(_xlfn.XLOOKUP($B4215,'Ownership Metrics'!$A:$A,'Ownership Metrics'!$D:$D),"")</f>
        <v>15.74</v>
      </c>
      <c r="P4215" s="29">
        <f>IFERROR(_xlfn.XLOOKUP($B4215,'Ownership Metrics'!$A:$A,'Ownership Metrics'!$E:$E),"")</f>
        <v>38.590000000000003</v>
      </c>
      <c r="Q4215" s="30">
        <f>IFERROR(_xlfn.XLOOKUP($B4215,'Ownership Metrics'!$A:$A,'Ownership Metrics'!$F:$F),"")</f>
        <v>17</v>
      </c>
      <c r="R4215" s="30">
        <f>IFERROR(_xlfn.XLOOKUP($B4215,'Ownership Metrics'!$A:$A,'Ownership Metrics'!$G:$G),"")</f>
        <v>20</v>
      </c>
      <c r="S4215" s="27" t="str">
        <f>IFERROR(_xlfn.XLOOKUP($B4215,'Ownership Metrics'!$A:$A,'Ownership Metrics'!$H:$H),"")</f>
        <v>Tersebar</v>
      </c>
      <c r="T4215" s="27" t="str">
        <f>IFERROR(_xlfn.XLOOKUP($B4215,'Ownership Metrics'!$A:$A,'Ownership Metrics'!$I:$I),"")</f>
        <v>Rendah</v>
      </c>
      <c r="U4215" s="27">
        <f>IF(COUNTIFS($B$2:$B4215,$B4215,$D$2:$D4215,$D4215)=1,1,0)</f>
        <v>1</v>
      </c>
      <c r="V4215" s="27">
        <f t="shared" si="196"/>
        <v>13.14</v>
      </c>
      <c r="W4215" s="27">
        <f t="shared" si="197"/>
        <v>2</v>
      </c>
      <c r="X4215" s="27">
        <f t="shared" si="195"/>
        <v>13.139999578500001</v>
      </c>
    </row>
    <row r="4216" spans="1:24" x14ac:dyDescent="0.25">
      <c r="A4216" s="26">
        <v>46265</v>
      </c>
      <c r="B4216" s="27" t="s">
        <v>10706</v>
      </c>
      <c r="C4216" s="27" t="s">
        <v>4470</v>
      </c>
      <c r="D4216" s="27" t="s">
        <v>4472</v>
      </c>
      <c r="E4216" s="27" t="s">
        <v>22</v>
      </c>
      <c r="F4216" s="27" t="s">
        <v>23</v>
      </c>
      <c r="G4216" s="27"/>
      <c r="H4216" s="27" t="s">
        <v>24</v>
      </c>
      <c r="I4216" s="28">
        <v>585750900</v>
      </c>
      <c r="J4216" s="28">
        <v>0</v>
      </c>
      <c r="K4216" s="28">
        <v>585750900</v>
      </c>
      <c r="L4216" s="29">
        <v>4.67</v>
      </c>
      <c r="M4216" s="29">
        <f>IFERROR(_xlfn.XLOOKUP($B4216,'Ownership Metrics'!$A:$A,'Ownership Metrics'!$B:$B),"")</f>
        <v>22.68</v>
      </c>
      <c r="N4216" s="28">
        <f>IFERROR(_xlfn.XLOOKUP($B4216,'Ownership Metrics'!$A:$A,'Ownership Metrics'!$C:$C),"")</f>
        <v>680</v>
      </c>
      <c r="O4216" s="29">
        <f>IFERROR(_xlfn.XLOOKUP($B4216,'Ownership Metrics'!$A:$A,'Ownership Metrics'!$D:$D),"")</f>
        <v>15.74</v>
      </c>
      <c r="P4216" s="29">
        <f>IFERROR(_xlfn.XLOOKUP($B4216,'Ownership Metrics'!$A:$A,'Ownership Metrics'!$E:$E),"")</f>
        <v>38.590000000000003</v>
      </c>
      <c r="Q4216" s="30">
        <f>IFERROR(_xlfn.XLOOKUP($B4216,'Ownership Metrics'!$A:$A,'Ownership Metrics'!$F:$F),"")</f>
        <v>17</v>
      </c>
      <c r="R4216" s="30">
        <f>IFERROR(_xlfn.XLOOKUP($B4216,'Ownership Metrics'!$A:$A,'Ownership Metrics'!$G:$G),"")</f>
        <v>20</v>
      </c>
      <c r="S4216" s="27" t="str">
        <f>IFERROR(_xlfn.XLOOKUP($B4216,'Ownership Metrics'!$A:$A,'Ownership Metrics'!$H:$H),"")</f>
        <v>Tersebar</v>
      </c>
      <c r="T4216" s="27" t="str">
        <f>IFERROR(_xlfn.XLOOKUP($B4216,'Ownership Metrics'!$A:$A,'Ownership Metrics'!$I:$I),"")</f>
        <v>Rendah</v>
      </c>
      <c r="U4216" s="27">
        <f>IF(COUNTIFS($B$2:$B4216,$B4216,$D$2:$D4216,$D4216)=1,1,0)</f>
        <v>1</v>
      </c>
      <c r="V4216" s="27">
        <f t="shared" si="196"/>
        <v>4.67</v>
      </c>
      <c r="W4216" s="27">
        <f t="shared" si="197"/>
        <v>6</v>
      </c>
      <c r="X4216" s="27">
        <f t="shared" si="195"/>
        <v>4.6699995783999997</v>
      </c>
    </row>
    <row r="4217" spans="1:24" x14ac:dyDescent="0.25">
      <c r="A4217" s="26">
        <v>46265</v>
      </c>
      <c r="B4217" s="27" t="s">
        <v>10706</v>
      </c>
      <c r="C4217" s="27" t="s">
        <v>4470</v>
      </c>
      <c r="D4217" s="27" t="s">
        <v>4473</v>
      </c>
      <c r="E4217" s="27" t="s">
        <v>22</v>
      </c>
      <c r="F4217" s="27" t="s">
        <v>23</v>
      </c>
      <c r="G4217" s="27"/>
      <c r="H4217" s="27" t="s">
        <v>24</v>
      </c>
      <c r="I4217" s="28">
        <v>152586000</v>
      </c>
      <c r="J4217" s="28">
        <v>0</v>
      </c>
      <c r="K4217" s="28">
        <v>152586000</v>
      </c>
      <c r="L4217" s="29">
        <v>1.22</v>
      </c>
      <c r="M4217" s="29">
        <f>IFERROR(_xlfn.XLOOKUP($B4217,'Ownership Metrics'!$A:$A,'Ownership Metrics'!$B:$B),"")</f>
        <v>22.68</v>
      </c>
      <c r="N4217" s="28">
        <f>IFERROR(_xlfn.XLOOKUP($B4217,'Ownership Metrics'!$A:$A,'Ownership Metrics'!$C:$C),"")</f>
        <v>680</v>
      </c>
      <c r="O4217" s="29">
        <f>IFERROR(_xlfn.XLOOKUP($B4217,'Ownership Metrics'!$A:$A,'Ownership Metrics'!$D:$D),"")</f>
        <v>15.74</v>
      </c>
      <c r="P4217" s="29">
        <f>IFERROR(_xlfn.XLOOKUP($B4217,'Ownership Metrics'!$A:$A,'Ownership Metrics'!$E:$E),"")</f>
        <v>38.590000000000003</v>
      </c>
      <c r="Q4217" s="30">
        <f>IFERROR(_xlfn.XLOOKUP($B4217,'Ownership Metrics'!$A:$A,'Ownership Metrics'!$F:$F),"")</f>
        <v>17</v>
      </c>
      <c r="R4217" s="30">
        <f>IFERROR(_xlfn.XLOOKUP($B4217,'Ownership Metrics'!$A:$A,'Ownership Metrics'!$G:$G),"")</f>
        <v>20</v>
      </c>
      <c r="S4217" s="27" t="str">
        <f>IFERROR(_xlfn.XLOOKUP($B4217,'Ownership Metrics'!$A:$A,'Ownership Metrics'!$H:$H),"")</f>
        <v>Tersebar</v>
      </c>
      <c r="T4217" s="27" t="str">
        <f>IFERROR(_xlfn.XLOOKUP($B4217,'Ownership Metrics'!$A:$A,'Ownership Metrics'!$I:$I),"")</f>
        <v>Rendah</v>
      </c>
      <c r="U4217" s="27">
        <f>IF(COUNTIFS($B$2:$B4217,$B4217,$D$2:$D4217,$D4217)=1,1,0)</f>
        <v>1</v>
      </c>
      <c r="V4217" s="27">
        <f t="shared" si="196"/>
        <v>1.22</v>
      </c>
      <c r="W4217" s="27">
        <f t="shared" si="197"/>
        <v>14</v>
      </c>
      <c r="X4217" s="27">
        <f t="shared" si="195"/>
        <v>1.2199995782999999</v>
      </c>
    </row>
    <row r="4218" spans="1:24" x14ac:dyDescent="0.25">
      <c r="A4218" s="26">
        <v>46265</v>
      </c>
      <c r="B4218" s="27" t="s">
        <v>10706</v>
      </c>
      <c r="C4218" s="27" t="s">
        <v>4470</v>
      </c>
      <c r="D4218" s="27" t="s">
        <v>4474</v>
      </c>
      <c r="E4218" s="27" t="s">
        <v>22</v>
      </c>
      <c r="F4218" s="27" t="s">
        <v>23</v>
      </c>
      <c r="G4218" s="27"/>
      <c r="H4218" s="27" t="s">
        <v>24</v>
      </c>
      <c r="I4218" s="28">
        <v>301308585</v>
      </c>
      <c r="J4218" s="28">
        <v>0</v>
      </c>
      <c r="K4218" s="28">
        <v>301308585</v>
      </c>
      <c r="L4218" s="29">
        <v>2.4</v>
      </c>
      <c r="M4218" s="29">
        <f>IFERROR(_xlfn.XLOOKUP($B4218,'Ownership Metrics'!$A:$A,'Ownership Metrics'!$B:$B),"")</f>
        <v>22.68</v>
      </c>
      <c r="N4218" s="28">
        <f>IFERROR(_xlfn.XLOOKUP($B4218,'Ownership Metrics'!$A:$A,'Ownership Metrics'!$C:$C),"")</f>
        <v>680</v>
      </c>
      <c r="O4218" s="29">
        <f>IFERROR(_xlfn.XLOOKUP($B4218,'Ownership Metrics'!$A:$A,'Ownership Metrics'!$D:$D),"")</f>
        <v>15.74</v>
      </c>
      <c r="P4218" s="29">
        <f>IFERROR(_xlfn.XLOOKUP($B4218,'Ownership Metrics'!$A:$A,'Ownership Metrics'!$E:$E),"")</f>
        <v>38.590000000000003</v>
      </c>
      <c r="Q4218" s="30">
        <f>IFERROR(_xlfn.XLOOKUP($B4218,'Ownership Metrics'!$A:$A,'Ownership Metrics'!$F:$F),"")</f>
        <v>17</v>
      </c>
      <c r="R4218" s="30">
        <f>IFERROR(_xlfn.XLOOKUP($B4218,'Ownership Metrics'!$A:$A,'Ownership Metrics'!$G:$G),"")</f>
        <v>20</v>
      </c>
      <c r="S4218" s="27" t="str">
        <f>IFERROR(_xlfn.XLOOKUP($B4218,'Ownership Metrics'!$A:$A,'Ownership Metrics'!$H:$H),"")</f>
        <v>Tersebar</v>
      </c>
      <c r="T4218" s="27" t="str">
        <f>IFERROR(_xlfn.XLOOKUP($B4218,'Ownership Metrics'!$A:$A,'Ownership Metrics'!$I:$I),"")</f>
        <v>Rendah</v>
      </c>
      <c r="U4218" s="27">
        <f>IF(COUNTIFS($B$2:$B4218,$B4218,$D$2:$D4218,$D4218)=1,1,0)</f>
        <v>1</v>
      </c>
      <c r="V4218" s="27">
        <f t="shared" si="196"/>
        <v>2.4</v>
      </c>
      <c r="W4218" s="27">
        <f t="shared" si="197"/>
        <v>8</v>
      </c>
      <c r="X4218" s="27">
        <f t="shared" si="195"/>
        <v>2.3999995782000001</v>
      </c>
    </row>
    <row r="4219" spans="1:24" x14ac:dyDescent="0.25">
      <c r="A4219" s="26">
        <v>46265</v>
      </c>
      <c r="B4219" s="27" t="s">
        <v>10706</v>
      </c>
      <c r="C4219" s="27" t="s">
        <v>4470</v>
      </c>
      <c r="D4219" s="27" t="s">
        <v>4475</v>
      </c>
      <c r="E4219" s="27" t="s">
        <v>22</v>
      </c>
      <c r="F4219" s="27" t="s">
        <v>32</v>
      </c>
      <c r="G4219" s="27"/>
      <c r="H4219" s="27" t="s">
        <v>56</v>
      </c>
      <c r="I4219" s="28">
        <v>227932710</v>
      </c>
      <c r="J4219" s="28">
        <v>0</v>
      </c>
      <c r="K4219" s="28">
        <v>227932710</v>
      </c>
      <c r="L4219" s="29">
        <v>1.82</v>
      </c>
      <c r="M4219" s="29">
        <f>IFERROR(_xlfn.XLOOKUP($B4219,'Ownership Metrics'!$A:$A,'Ownership Metrics'!$B:$B),"")</f>
        <v>22.68</v>
      </c>
      <c r="N4219" s="28">
        <f>IFERROR(_xlfn.XLOOKUP($B4219,'Ownership Metrics'!$A:$A,'Ownership Metrics'!$C:$C),"")</f>
        <v>680</v>
      </c>
      <c r="O4219" s="29">
        <f>IFERROR(_xlfn.XLOOKUP($B4219,'Ownership Metrics'!$A:$A,'Ownership Metrics'!$D:$D),"")</f>
        <v>15.74</v>
      </c>
      <c r="P4219" s="29">
        <f>IFERROR(_xlfn.XLOOKUP($B4219,'Ownership Metrics'!$A:$A,'Ownership Metrics'!$E:$E),"")</f>
        <v>38.590000000000003</v>
      </c>
      <c r="Q4219" s="30">
        <f>IFERROR(_xlfn.XLOOKUP($B4219,'Ownership Metrics'!$A:$A,'Ownership Metrics'!$F:$F),"")</f>
        <v>17</v>
      </c>
      <c r="R4219" s="30">
        <f>IFERROR(_xlfn.XLOOKUP($B4219,'Ownership Metrics'!$A:$A,'Ownership Metrics'!$G:$G),"")</f>
        <v>20</v>
      </c>
      <c r="S4219" s="27" t="str">
        <f>IFERROR(_xlfn.XLOOKUP($B4219,'Ownership Metrics'!$A:$A,'Ownership Metrics'!$H:$H),"")</f>
        <v>Tersebar</v>
      </c>
      <c r="T4219" s="27" t="str">
        <f>IFERROR(_xlfn.XLOOKUP($B4219,'Ownership Metrics'!$A:$A,'Ownership Metrics'!$I:$I),"")</f>
        <v>Rendah</v>
      </c>
      <c r="U4219" s="27">
        <f>IF(COUNTIFS($B$2:$B4219,$B4219,$D$2:$D4219,$D4219)=1,1,0)</f>
        <v>1</v>
      </c>
      <c r="V4219" s="27">
        <f t="shared" si="196"/>
        <v>1.82</v>
      </c>
      <c r="W4219" s="27">
        <f t="shared" si="197"/>
        <v>10</v>
      </c>
      <c r="X4219" s="27">
        <f t="shared" si="195"/>
        <v>1.8199995781</v>
      </c>
    </row>
    <row r="4220" spans="1:24" x14ac:dyDescent="0.25">
      <c r="A4220" s="26">
        <v>46265</v>
      </c>
      <c r="B4220" s="27" t="s">
        <v>10706</v>
      </c>
      <c r="C4220" s="27" t="s">
        <v>4470</v>
      </c>
      <c r="D4220" s="27" t="s">
        <v>4476</v>
      </c>
      <c r="E4220" s="27" t="s">
        <v>22</v>
      </c>
      <c r="F4220" s="27" t="s">
        <v>32</v>
      </c>
      <c r="G4220" s="27"/>
      <c r="H4220" s="27" t="s">
        <v>64</v>
      </c>
      <c r="I4220" s="28">
        <v>932515721</v>
      </c>
      <c r="J4220" s="28">
        <v>0</v>
      </c>
      <c r="K4220" s="28">
        <v>932515721</v>
      </c>
      <c r="L4220" s="29">
        <v>7.44</v>
      </c>
      <c r="M4220" s="29">
        <f>IFERROR(_xlfn.XLOOKUP($B4220,'Ownership Metrics'!$A:$A,'Ownership Metrics'!$B:$B),"")</f>
        <v>22.68</v>
      </c>
      <c r="N4220" s="28">
        <f>IFERROR(_xlfn.XLOOKUP($B4220,'Ownership Metrics'!$A:$A,'Ownership Metrics'!$C:$C),"")</f>
        <v>680</v>
      </c>
      <c r="O4220" s="29">
        <f>IFERROR(_xlfn.XLOOKUP($B4220,'Ownership Metrics'!$A:$A,'Ownership Metrics'!$D:$D),"")</f>
        <v>15.74</v>
      </c>
      <c r="P4220" s="29">
        <f>IFERROR(_xlfn.XLOOKUP($B4220,'Ownership Metrics'!$A:$A,'Ownership Metrics'!$E:$E),"")</f>
        <v>38.590000000000003</v>
      </c>
      <c r="Q4220" s="30">
        <f>IFERROR(_xlfn.XLOOKUP($B4220,'Ownership Metrics'!$A:$A,'Ownership Metrics'!$F:$F),"")</f>
        <v>17</v>
      </c>
      <c r="R4220" s="30">
        <f>IFERROR(_xlfn.XLOOKUP($B4220,'Ownership Metrics'!$A:$A,'Ownership Metrics'!$G:$G),"")</f>
        <v>20</v>
      </c>
      <c r="S4220" s="27" t="str">
        <f>IFERROR(_xlfn.XLOOKUP($B4220,'Ownership Metrics'!$A:$A,'Ownership Metrics'!$H:$H),"")</f>
        <v>Tersebar</v>
      </c>
      <c r="T4220" s="27" t="str">
        <f>IFERROR(_xlfn.XLOOKUP($B4220,'Ownership Metrics'!$A:$A,'Ownership Metrics'!$I:$I),"")</f>
        <v>Rendah</v>
      </c>
      <c r="U4220" s="27">
        <f>IF(COUNTIFS($B$2:$B4220,$B4220,$D$2:$D4220,$D4220)=1,1,0)</f>
        <v>1</v>
      </c>
      <c r="V4220" s="27">
        <f t="shared" si="196"/>
        <v>7.44</v>
      </c>
      <c r="W4220" s="27">
        <f t="shared" si="197"/>
        <v>4</v>
      </c>
      <c r="X4220" s="27">
        <f t="shared" si="195"/>
        <v>7.4399995780000001</v>
      </c>
    </row>
    <row r="4221" spans="1:24" x14ac:dyDescent="0.25">
      <c r="A4221" s="26">
        <v>46265</v>
      </c>
      <c r="B4221" s="27" t="s">
        <v>10706</v>
      </c>
      <c r="C4221" s="27" t="s">
        <v>4470</v>
      </c>
      <c r="D4221" s="27" t="s">
        <v>4477</v>
      </c>
      <c r="E4221" s="27" t="s">
        <v>22</v>
      </c>
      <c r="F4221" s="27" t="s">
        <v>32</v>
      </c>
      <c r="G4221" s="27"/>
      <c r="H4221" s="27" t="s">
        <v>56</v>
      </c>
      <c r="I4221" s="28">
        <v>257500000</v>
      </c>
      <c r="J4221" s="28">
        <v>0</v>
      </c>
      <c r="K4221" s="28">
        <v>257500000</v>
      </c>
      <c r="L4221" s="29">
        <v>2.0499999999999998</v>
      </c>
      <c r="M4221" s="29">
        <f>IFERROR(_xlfn.XLOOKUP($B4221,'Ownership Metrics'!$A:$A,'Ownership Metrics'!$B:$B),"")</f>
        <v>22.68</v>
      </c>
      <c r="N4221" s="28">
        <f>IFERROR(_xlfn.XLOOKUP($B4221,'Ownership Metrics'!$A:$A,'Ownership Metrics'!$C:$C),"")</f>
        <v>680</v>
      </c>
      <c r="O4221" s="29">
        <f>IFERROR(_xlfn.XLOOKUP($B4221,'Ownership Metrics'!$A:$A,'Ownership Metrics'!$D:$D),"")</f>
        <v>15.74</v>
      </c>
      <c r="P4221" s="29">
        <f>IFERROR(_xlfn.XLOOKUP($B4221,'Ownership Metrics'!$A:$A,'Ownership Metrics'!$E:$E),"")</f>
        <v>38.590000000000003</v>
      </c>
      <c r="Q4221" s="30">
        <f>IFERROR(_xlfn.XLOOKUP($B4221,'Ownership Metrics'!$A:$A,'Ownership Metrics'!$F:$F),"")</f>
        <v>17</v>
      </c>
      <c r="R4221" s="30">
        <f>IFERROR(_xlfn.XLOOKUP($B4221,'Ownership Metrics'!$A:$A,'Ownership Metrics'!$G:$G),"")</f>
        <v>20</v>
      </c>
      <c r="S4221" s="27" t="str">
        <f>IFERROR(_xlfn.XLOOKUP($B4221,'Ownership Metrics'!$A:$A,'Ownership Metrics'!$H:$H),"")</f>
        <v>Tersebar</v>
      </c>
      <c r="T4221" s="27" t="str">
        <f>IFERROR(_xlfn.XLOOKUP($B4221,'Ownership Metrics'!$A:$A,'Ownership Metrics'!$I:$I),"")</f>
        <v>Rendah</v>
      </c>
      <c r="U4221" s="27">
        <f>IF(COUNTIFS($B$2:$B4221,$B4221,$D$2:$D4221,$D4221)=1,1,0)</f>
        <v>1</v>
      </c>
      <c r="V4221" s="27">
        <f t="shared" si="196"/>
        <v>2.0499999999999998</v>
      </c>
      <c r="W4221" s="27">
        <f t="shared" si="197"/>
        <v>9</v>
      </c>
      <c r="X4221" s="27">
        <f t="shared" si="195"/>
        <v>2.0499995779</v>
      </c>
    </row>
    <row r="4222" spans="1:24" x14ac:dyDescent="0.25">
      <c r="A4222" s="26">
        <v>46265</v>
      </c>
      <c r="B4222" s="27" t="s">
        <v>10706</v>
      </c>
      <c r="C4222" s="27" t="s">
        <v>4470</v>
      </c>
      <c r="D4222" s="27" t="s">
        <v>1191</v>
      </c>
      <c r="E4222" s="27" t="s">
        <v>22</v>
      </c>
      <c r="F4222" s="27" t="s">
        <v>32</v>
      </c>
      <c r="G4222" s="27"/>
      <c r="H4222" s="27" t="s">
        <v>64</v>
      </c>
      <c r="I4222" s="28">
        <v>193574400</v>
      </c>
      <c r="J4222" s="28">
        <v>0</v>
      </c>
      <c r="K4222" s="28">
        <v>193574400</v>
      </c>
      <c r="L4222" s="29">
        <v>1.54</v>
      </c>
      <c r="M4222" s="29">
        <f>IFERROR(_xlfn.XLOOKUP($B4222,'Ownership Metrics'!$A:$A,'Ownership Metrics'!$B:$B),"")</f>
        <v>22.68</v>
      </c>
      <c r="N4222" s="28">
        <f>IFERROR(_xlfn.XLOOKUP($B4222,'Ownership Metrics'!$A:$A,'Ownership Metrics'!$C:$C),"")</f>
        <v>680</v>
      </c>
      <c r="O4222" s="29">
        <f>IFERROR(_xlfn.XLOOKUP($B4222,'Ownership Metrics'!$A:$A,'Ownership Metrics'!$D:$D),"")</f>
        <v>15.74</v>
      </c>
      <c r="P4222" s="29">
        <f>IFERROR(_xlfn.XLOOKUP($B4222,'Ownership Metrics'!$A:$A,'Ownership Metrics'!$E:$E),"")</f>
        <v>38.590000000000003</v>
      </c>
      <c r="Q4222" s="30">
        <f>IFERROR(_xlfn.XLOOKUP($B4222,'Ownership Metrics'!$A:$A,'Ownership Metrics'!$F:$F),"")</f>
        <v>17</v>
      </c>
      <c r="R4222" s="30">
        <f>IFERROR(_xlfn.XLOOKUP($B4222,'Ownership Metrics'!$A:$A,'Ownership Metrics'!$G:$G),"")</f>
        <v>20</v>
      </c>
      <c r="S4222" s="27" t="str">
        <f>IFERROR(_xlfn.XLOOKUP($B4222,'Ownership Metrics'!$A:$A,'Ownership Metrics'!$H:$H),"")</f>
        <v>Tersebar</v>
      </c>
      <c r="T4222" s="27" t="str">
        <f>IFERROR(_xlfn.XLOOKUP($B4222,'Ownership Metrics'!$A:$A,'Ownership Metrics'!$I:$I),"")</f>
        <v>Rendah</v>
      </c>
      <c r="U4222" s="27">
        <f>IF(COUNTIFS($B$2:$B4222,$B4222,$D$2:$D4222,$D4222)=1,1,0)</f>
        <v>1</v>
      </c>
      <c r="V4222" s="27">
        <f t="shared" si="196"/>
        <v>1.54</v>
      </c>
      <c r="W4222" s="27">
        <f t="shared" si="197"/>
        <v>12</v>
      </c>
      <c r="X4222" s="27">
        <f t="shared" si="195"/>
        <v>1.5399995778</v>
      </c>
    </row>
    <row r="4223" spans="1:24" x14ac:dyDescent="0.25">
      <c r="A4223" s="26">
        <v>46265</v>
      </c>
      <c r="B4223" s="27" t="s">
        <v>10706</v>
      </c>
      <c r="C4223" s="27" t="s">
        <v>4470</v>
      </c>
      <c r="D4223" s="27" t="s">
        <v>1003</v>
      </c>
      <c r="E4223" s="27" t="s">
        <v>26</v>
      </c>
      <c r="F4223" s="27" t="s">
        <v>32</v>
      </c>
      <c r="G4223" s="27"/>
      <c r="H4223" s="27" t="s">
        <v>64</v>
      </c>
      <c r="I4223" s="28">
        <v>825600100</v>
      </c>
      <c r="J4223" s="28">
        <v>0</v>
      </c>
      <c r="K4223" s="28">
        <v>825600100</v>
      </c>
      <c r="L4223" s="29">
        <v>6.59</v>
      </c>
      <c r="M4223" s="29">
        <f>IFERROR(_xlfn.XLOOKUP($B4223,'Ownership Metrics'!$A:$A,'Ownership Metrics'!$B:$B),"")</f>
        <v>22.68</v>
      </c>
      <c r="N4223" s="28">
        <f>IFERROR(_xlfn.XLOOKUP($B4223,'Ownership Metrics'!$A:$A,'Ownership Metrics'!$C:$C),"")</f>
        <v>680</v>
      </c>
      <c r="O4223" s="29">
        <f>IFERROR(_xlfn.XLOOKUP($B4223,'Ownership Metrics'!$A:$A,'Ownership Metrics'!$D:$D),"")</f>
        <v>15.74</v>
      </c>
      <c r="P4223" s="29">
        <f>IFERROR(_xlfn.XLOOKUP($B4223,'Ownership Metrics'!$A:$A,'Ownership Metrics'!$E:$E),"")</f>
        <v>38.590000000000003</v>
      </c>
      <c r="Q4223" s="30">
        <f>IFERROR(_xlfn.XLOOKUP($B4223,'Ownership Metrics'!$A:$A,'Ownership Metrics'!$F:$F),"")</f>
        <v>17</v>
      </c>
      <c r="R4223" s="30">
        <f>IFERROR(_xlfn.XLOOKUP($B4223,'Ownership Metrics'!$A:$A,'Ownership Metrics'!$G:$G),"")</f>
        <v>20</v>
      </c>
      <c r="S4223" s="27" t="str">
        <f>IFERROR(_xlfn.XLOOKUP($B4223,'Ownership Metrics'!$A:$A,'Ownership Metrics'!$H:$H),"")</f>
        <v>Tersebar</v>
      </c>
      <c r="T4223" s="27" t="str">
        <f>IFERROR(_xlfn.XLOOKUP($B4223,'Ownership Metrics'!$A:$A,'Ownership Metrics'!$I:$I),"")</f>
        <v>Rendah</v>
      </c>
      <c r="U4223" s="27">
        <f>IF(COUNTIFS($B$2:$B4223,$B4223,$D$2:$D4223,$D4223)=1,1,0)</f>
        <v>1</v>
      </c>
      <c r="V4223" s="27">
        <f t="shared" si="196"/>
        <v>6.59</v>
      </c>
      <c r="W4223" s="27">
        <f t="shared" si="197"/>
        <v>5</v>
      </c>
      <c r="X4223" s="27">
        <f t="shared" si="195"/>
        <v>6.5899995776999996</v>
      </c>
    </row>
    <row r="4224" spans="1:24" x14ac:dyDescent="0.25">
      <c r="A4224" s="26">
        <v>46265</v>
      </c>
      <c r="B4224" s="27" t="s">
        <v>10706</v>
      </c>
      <c r="C4224" s="27" t="s">
        <v>4470</v>
      </c>
      <c r="D4224" s="27" t="s">
        <v>4478</v>
      </c>
      <c r="E4224" s="27" t="s">
        <v>35</v>
      </c>
      <c r="F4224" s="27" t="s">
        <v>23</v>
      </c>
      <c r="G4224" s="27" t="s">
        <v>36</v>
      </c>
      <c r="H4224" s="27" t="s">
        <v>24</v>
      </c>
      <c r="I4224" s="28">
        <v>146165900</v>
      </c>
      <c r="J4224" s="28">
        <v>0</v>
      </c>
      <c r="K4224" s="28">
        <v>146165900</v>
      </c>
      <c r="L4224" s="29">
        <v>1.17</v>
      </c>
      <c r="M4224" s="29">
        <f>IFERROR(_xlfn.XLOOKUP($B4224,'Ownership Metrics'!$A:$A,'Ownership Metrics'!$B:$B),"")</f>
        <v>22.68</v>
      </c>
      <c r="N4224" s="28">
        <f>IFERROR(_xlfn.XLOOKUP($B4224,'Ownership Metrics'!$A:$A,'Ownership Metrics'!$C:$C),"")</f>
        <v>680</v>
      </c>
      <c r="O4224" s="29">
        <f>IFERROR(_xlfn.XLOOKUP($B4224,'Ownership Metrics'!$A:$A,'Ownership Metrics'!$D:$D),"")</f>
        <v>15.74</v>
      </c>
      <c r="P4224" s="29">
        <f>IFERROR(_xlfn.XLOOKUP($B4224,'Ownership Metrics'!$A:$A,'Ownership Metrics'!$E:$E),"")</f>
        <v>38.590000000000003</v>
      </c>
      <c r="Q4224" s="30">
        <f>IFERROR(_xlfn.XLOOKUP($B4224,'Ownership Metrics'!$A:$A,'Ownership Metrics'!$F:$F),"")</f>
        <v>17</v>
      </c>
      <c r="R4224" s="30">
        <f>IFERROR(_xlfn.XLOOKUP($B4224,'Ownership Metrics'!$A:$A,'Ownership Metrics'!$G:$G),"")</f>
        <v>20</v>
      </c>
      <c r="S4224" s="27" t="str">
        <f>IFERROR(_xlfn.XLOOKUP($B4224,'Ownership Metrics'!$A:$A,'Ownership Metrics'!$H:$H),"")</f>
        <v>Tersebar</v>
      </c>
      <c r="T4224" s="27" t="str">
        <f>IFERROR(_xlfn.XLOOKUP($B4224,'Ownership Metrics'!$A:$A,'Ownership Metrics'!$I:$I),"")</f>
        <v>Rendah</v>
      </c>
      <c r="U4224" s="27">
        <f>IF(COUNTIFS($B$2:$B4224,$B4224,$D$2:$D4224,$D4224)=1,1,0)</f>
        <v>1</v>
      </c>
      <c r="V4224" s="27">
        <f t="shared" si="196"/>
        <v>1.17</v>
      </c>
      <c r="W4224" s="27">
        <f t="shared" si="197"/>
        <v>15</v>
      </c>
      <c r="X4224" s="27">
        <f t="shared" si="195"/>
        <v>1.1699995775999998</v>
      </c>
    </row>
    <row r="4225" spans="1:24" x14ac:dyDescent="0.25">
      <c r="A4225" s="26">
        <v>46265</v>
      </c>
      <c r="B4225" s="27" t="s">
        <v>10706</v>
      </c>
      <c r="C4225" s="27" t="s">
        <v>4470</v>
      </c>
      <c r="D4225" s="27" t="s">
        <v>4479</v>
      </c>
      <c r="E4225" s="27" t="s">
        <v>35</v>
      </c>
      <c r="F4225" s="27" t="s">
        <v>23</v>
      </c>
      <c r="G4225" s="27" t="s">
        <v>36</v>
      </c>
      <c r="H4225" s="27" t="s">
        <v>24</v>
      </c>
      <c r="I4225" s="28">
        <v>185876668</v>
      </c>
      <c r="J4225" s="28">
        <v>0</v>
      </c>
      <c r="K4225" s="28">
        <v>185876668</v>
      </c>
      <c r="L4225" s="29">
        <v>1.48</v>
      </c>
      <c r="M4225" s="29">
        <f>IFERROR(_xlfn.XLOOKUP($B4225,'Ownership Metrics'!$A:$A,'Ownership Metrics'!$B:$B),"")</f>
        <v>22.68</v>
      </c>
      <c r="N4225" s="28">
        <f>IFERROR(_xlfn.XLOOKUP($B4225,'Ownership Metrics'!$A:$A,'Ownership Metrics'!$C:$C),"")</f>
        <v>680</v>
      </c>
      <c r="O4225" s="29">
        <f>IFERROR(_xlfn.XLOOKUP($B4225,'Ownership Metrics'!$A:$A,'Ownership Metrics'!$D:$D),"")</f>
        <v>15.74</v>
      </c>
      <c r="P4225" s="29">
        <f>IFERROR(_xlfn.XLOOKUP($B4225,'Ownership Metrics'!$A:$A,'Ownership Metrics'!$E:$E),"")</f>
        <v>38.590000000000003</v>
      </c>
      <c r="Q4225" s="30">
        <f>IFERROR(_xlfn.XLOOKUP($B4225,'Ownership Metrics'!$A:$A,'Ownership Metrics'!$F:$F),"")</f>
        <v>17</v>
      </c>
      <c r="R4225" s="30">
        <f>IFERROR(_xlfn.XLOOKUP($B4225,'Ownership Metrics'!$A:$A,'Ownership Metrics'!$G:$G),"")</f>
        <v>20</v>
      </c>
      <c r="S4225" s="27" t="str">
        <f>IFERROR(_xlfn.XLOOKUP($B4225,'Ownership Metrics'!$A:$A,'Ownership Metrics'!$H:$H),"")</f>
        <v>Tersebar</v>
      </c>
      <c r="T4225" s="27" t="str">
        <f>IFERROR(_xlfn.XLOOKUP($B4225,'Ownership Metrics'!$A:$A,'Ownership Metrics'!$I:$I),"")</f>
        <v>Rendah</v>
      </c>
      <c r="U4225" s="27">
        <f>IF(COUNTIFS($B$2:$B4225,$B4225,$D$2:$D4225,$D4225)=1,1,0)</f>
        <v>1</v>
      </c>
      <c r="V4225" s="27">
        <f t="shared" si="196"/>
        <v>1.48</v>
      </c>
      <c r="W4225" s="27">
        <f t="shared" si="197"/>
        <v>13</v>
      </c>
      <c r="X4225" s="27">
        <f t="shared" si="195"/>
        <v>1.4799995774999999</v>
      </c>
    </row>
    <row r="4226" spans="1:24" x14ac:dyDescent="0.25">
      <c r="A4226" s="26">
        <v>46265</v>
      </c>
      <c r="B4226" s="27" t="s">
        <v>10706</v>
      </c>
      <c r="C4226" s="27" t="s">
        <v>4470</v>
      </c>
      <c r="D4226" s="27" t="s">
        <v>4480</v>
      </c>
      <c r="E4226" s="27" t="s">
        <v>35</v>
      </c>
      <c r="F4226" s="27" t="s">
        <v>23</v>
      </c>
      <c r="G4226" s="27" t="s">
        <v>36</v>
      </c>
      <c r="H4226" s="27" t="s">
        <v>24</v>
      </c>
      <c r="I4226" s="28">
        <v>139075800</v>
      </c>
      <c r="J4226" s="28">
        <v>0</v>
      </c>
      <c r="K4226" s="28">
        <v>139075800</v>
      </c>
      <c r="L4226" s="29">
        <v>1.1100000000000001</v>
      </c>
      <c r="M4226" s="29">
        <f>IFERROR(_xlfn.XLOOKUP($B4226,'Ownership Metrics'!$A:$A,'Ownership Metrics'!$B:$B),"")</f>
        <v>22.68</v>
      </c>
      <c r="N4226" s="28">
        <f>IFERROR(_xlfn.XLOOKUP($B4226,'Ownership Metrics'!$A:$A,'Ownership Metrics'!$C:$C),"")</f>
        <v>680</v>
      </c>
      <c r="O4226" s="29">
        <f>IFERROR(_xlfn.XLOOKUP($B4226,'Ownership Metrics'!$A:$A,'Ownership Metrics'!$D:$D),"")</f>
        <v>15.74</v>
      </c>
      <c r="P4226" s="29">
        <f>IFERROR(_xlfn.XLOOKUP($B4226,'Ownership Metrics'!$A:$A,'Ownership Metrics'!$E:$E),"")</f>
        <v>38.590000000000003</v>
      </c>
      <c r="Q4226" s="30">
        <f>IFERROR(_xlfn.XLOOKUP($B4226,'Ownership Metrics'!$A:$A,'Ownership Metrics'!$F:$F),"")</f>
        <v>17</v>
      </c>
      <c r="R4226" s="30">
        <f>IFERROR(_xlfn.XLOOKUP($B4226,'Ownership Metrics'!$A:$A,'Ownership Metrics'!$G:$G),"")</f>
        <v>20</v>
      </c>
      <c r="S4226" s="27" t="str">
        <f>IFERROR(_xlfn.XLOOKUP($B4226,'Ownership Metrics'!$A:$A,'Ownership Metrics'!$H:$H),"")</f>
        <v>Tersebar</v>
      </c>
      <c r="T4226" s="27" t="str">
        <f>IFERROR(_xlfn.XLOOKUP($B4226,'Ownership Metrics'!$A:$A,'Ownership Metrics'!$I:$I),"")</f>
        <v>Rendah</v>
      </c>
      <c r="U4226" s="27">
        <f>IF(COUNTIFS($B$2:$B4226,$B4226,$D$2:$D4226,$D4226)=1,1,0)</f>
        <v>1</v>
      </c>
      <c r="V4226" s="27">
        <f t="shared" si="196"/>
        <v>1.1100000000000001</v>
      </c>
      <c r="W4226" s="27">
        <f t="shared" si="197"/>
        <v>17</v>
      </c>
      <c r="X4226" s="27">
        <f t="shared" ref="X4226:X4289" si="198">$V4226-(ROW()*0.0000000001)</f>
        <v>1.1099995774</v>
      </c>
    </row>
    <row r="4227" spans="1:24" x14ac:dyDescent="0.25">
      <c r="A4227" s="26">
        <v>46265</v>
      </c>
      <c r="B4227" s="27" t="s">
        <v>10706</v>
      </c>
      <c r="C4227" s="27" t="s">
        <v>4470</v>
      </c>
      <c r="D4227" s="27" t="s">
        <v>1307</v>
      </c>
      <c r="E4227" s="27" t="s">
        <v>35</v>
      </c>
      <c r="F4227" s="27" t="s">
        <v>23</v>
      </c>
      <c r="G4227" s="27" t="s">
        <v>36</v>
      </c>
      <c r="H4227" s="27" t="s">
        <v>24</v>
      </c>
      <c r="I4227" s="28">
        <v>1216996800</v>
      </c>
      <c r="J4227" s="28">
        <v>0</v>
      </c>
      <c r="K4227" s="28">
        <v>1216996800</v>
      </c>
      <c r="L4227" s="29">
        <v>9.7100000000000009</v>
      </c>
      <c r="M4227" s="29">
        <f>IFERROR(_xlfn.XLOOKUP($B4227,'Ownership Metrics'!$A:$A,'Ownership Metrics'!$B:$B),"")</f>
        <v>22.68</v>
      </c>
      <c r="N4227" s="28">
        <f>IFERROR(_xlfn.XLOOKUP($B4227,'Ownership Metrics'!$A:$A,'Ownership Metrics'!$C:$C),"")</f>
        <v>680</v>
      </c>
      <c r="O4227" s="29">
        <f>IFERROR(_xlfn.XLOOKUP($B4227,'Ownership Metrics'!$A:$A,'Ownership Metrics'!$D:$D),"")</f>
        <v>15.74</v>
      </c>
      <c r="P4227" s="29">
        <f>IFERROR(_xlfn.XLOOKUP($B4227,'Ownership Metrics'!$A:$A,'Ownership Metrics'!$E:$E),"")</f>
        <v>38.590000000000003</v>
      </c>
      <c r="Q4227" s="30">
        <f>IFERROR(_xlfn.XLOOKUP($B4227,'Ownership Metrics'!$A:$A,'Ownership Metrics'!$F:$F),"")</f>
        <v>17</v>
      </c>
      <c r="R4227" s="30">
        <f>IFERROR(_xlfn.XLOOKUP($B4227,'Ownership Metrics'!$A:$A,'Ownership Metrics'!$G:$G),"")</f>
        <v>20</v>
      </c>
      <c r="S4227" s="27" t="str">
        <f>IFERROR(_xlfn.XLOOKUP($B4227,'Ownership Metrics'!$A:$A,'Ownership Metrics'!$H:$H),"")</f>
        <v>Tersebar</v>
      </c>
      <c r="T4227" s="27" t="str">
        <f>IFERROR(_xlfn.XLOOKUP($B4227,'Ownership Metrics'!$A:$A,'Ownership Metrics'!$I:$I),"")</f>
        <v>Rendah</v>
      </c>
      <c r="U4227" s="27">
        <f>IF(COUNTIFS($B$2:$B4227,$B4227,$D$2:$D4227,$D4227)=1,1,0)</f>
        <v>1</v>
      </c>
      <c r="V4227" s="27">
        <f t="shared" ref="V4227:V4290" si="199">SUMIFS($L$2:$L$10000,$B$2:$B$10000,$B4227,$D$2:$D$10000,$D4227)</f>
        <v>9.7100000000000009</v>
      </c>
      <c r="W4227" s="27">
        <f t="shared" ref="W4227:W4290" si="200">COUNTIFS($B$2:$B$10000,$B4227,$U$2:$U$10000,1,$X$2:$X$10000,"&gt;"&amp;$X4227)+1</f>
        <v>3</v>
      </c>
      <c r="X4227" s="27">
        <f t="shared" si="198"/>
        <v>9.7099995773000014</v>
      </c>
    </row>
    <row r="4228" spans="1:24" x14ac:dyDescent="0.25">
      <c r="A4228" s="26">
        <v>46265</v>
      </c>
      <c r="B4228" s="27" t="s">
        <v>10706</v>
      </c>
      <c r="C4228" s="27" t="s">
        <v>4470</v>
      </c>
      <c r="D4228" s="27" t="s">
        <v>2295</v>
      </c>
      <c r="E4228" s="27" t="s">
        <v>35</v>
      </c>
      <c r="F4228" s="27" t="s">
        <v>23</v>
      </c>
      <c r="G4228" s="27" t="s">
        <v>36</v>
      </c>
      <c r="H4228" s="27" t="s">
        <v>24</v>
      </c>
      <c r="I4228" s="28">
        <v>222357300</v>
      </c>
      <c r="J4228" s="28">
        <v>0</v>
      </c>
      <c r="K4228" s="28">
        <v>222357300</v>
      </c>
      <c r="L4228" s="29">
        <v>1.77</v>
      </c>
      <c r="M4228" s="29">
        <f>IFERROR(_xlfn.XLOOKUP($B4228,'Ownership Metrics'!$A:$A,'Ownership Metrics'!$B:$B),"")</f>
        <v>22.68</v>
      </c>
      <c r="N4228" s="28">
        <f>IFERROR(_xlfn.XLOOKUP($B4228,'Ownership Metrics'!$A:$A,'Ownership Metrics'!$C:$C),"")</f>
        <v>680</v>
      </c>
      <c r="O4228" s="29">
        <f>IFERROR(_xlfn.XLOOKUP($B4228,'Ownership Metrics'!$A:$A,'Ownership Metrics'!$D:$D),"")</f>
        <v>15.74</v>
      </c>
      <c r="P4228" s="29">
        <f>IFERROR(_xlfn.XLOOKUP($B4228,'Ownership Metrics'!$A:$A,'Ownership Metrics'!$E:$E),"")</f>
        <v>38.590000000000003</v>
      </c>
      <c r="Q4228" s="30">
        <f>IFERROR(_xlfn.XLOOKUP($B4228,'Ownership Metrics'!$A:$A,'Ownership Metrics'!$F:$F),"")</f>
        <v>17</v>
      </c>
      <c r="R4228" s="30">
        <f>IFERROR(_xlfn.XLOOKUP($B4228,'Ownership Metrics'!$A:$A,'Ownership Metrics'!$G:$G),"")</f>
        <v>20</v>
      </c>
      <c r="S4228" s="27" t="str">
        <f>IFERROR(_xlfn.XLOOKUP($B4228,'Ownership Metrics'!$A:$A,'Ownership Metrics'!$H:$H),"")</f>
        <v>Tersebar</v>
      </c>
      <c r="T4228" s="27" t="str">
        <f>IFERROR(_xlfn.XLOOKUP($B4228,'Ownership Metrics'!$A:$A,'Ownership Metrics'!$I:$I),"")</f>
        <v>Rendah</v>
      </c>
      <c r="U4228" s="27">
        <f>IF(COUNTIFS($B$2:$B4228,$B4228,$D$2:$D4228,$D4228)=1,1,0)</f>
        <v>1</v>
      </c>
      <c r="V4228" s="27">
        <f t="shared" si="199"/>
        <v>1.77</v>
      </c>
      <c r="W4228" s="27">
        <f t="shared" si="200"/>
        <v>11</v>
      </c>
      <c r="X4228" s="27">
        <f t="shared" si="198"/>
        <v>1.7699995772000001</v>
      </c>
    </row>
    <row r="4229" spans="1:24" x14ac:dyDescent="0.25">
      <c r="A4229" s="26">
        <v>46265</v>
      </c>
      <c r="B4229" s="27" t="s">
        <v>10706</v>
      </c>
      <c r="C4229" s="27" t="s">
        <v>4470</v>
      </c>
      <c r="D4229" s="27" t="s">
        <v>3731</v>
      </c>
      <c r="E4229" s="27" t="s">
        <v>22</v>
      </c>
      <c r="F4229" s="27" t="s">
        <v>23</v>
      </c>
      <c r="G4229" s="27"/>
      <c r="H4229" s="27" t="s">
        <v>24</v>
      </c>
      <c r="I4229" s="28">
        <v>144578000</v>
      </c>
      <c r="J4229" s="28">
        <v>0</v>
      </c>
      <c r="K4229" s="28">
        <v>144578000</v>
      </c>
      <c r="L4229" s="29">
        <v>1.1499999999999999</v>
      </c>
      <c r="M4229" s="29">
        <f>IFERROR(_xlfn.XLOOKUP($B4229,'Ownership Metrics'!$A:$A,'Ownership Metrics'!$B:$B),"")</f>
        <v>22.68</v>
      </c>
      <c r="N4229" s="28">
        <f>IFERROR(_xlfn.XLOOKUP($B4229,'Ownership Metrics'!$A:$A,'Ownership Metrics'!$C:$C),"")</f>
        <v>680</v>
      </c>
      <c r="O4229" s="29">
        <f>IFERROR(_xlfn.XLOOKUP($B4229,'Ownership Metrics'!$A:$A,'Ownership Metrics'!$D:$D),"")</f>
        <v>15.74</v>
      </c>
      <c r="P4229" s="29">
        <f>IFERROR(_xlfn.XLOOKUP($B4229,'Ownership Metrics'!$A:$A,'Ownership Metrics'!$E:$E),"")</f>
        <v>38.590000000000003</v>
      </c>
      <c r="Q4229" s="30">
        <f>IFERROR(_xlfn.XLOOKUP($B4229,'Ownership Metrics'!$A:$A,'Ownership Metrics'!$F:$F),"")</f>
        <v>17</v>
      </c>
      <c r="R4229" s="30">
        <f>IFERROR(_xlfn.XLOOKUP($B4229,'Ownership Metrics'!$A:$A,'Ownership Metrics'!$G:$G),"")</f>
        <v>20</v>
      </c>
      <c r="S4229" s="27" t="str">
        <f>IFERROR(_xlfn.XLOOKUP($B4229,'Ownership Metrics'!$A:$A,'Ownership Metrics'!$H:$H),"")</f>
        <v>Tersebar</v>
      </c>
      <c r="T4229" s="27" t="str">
        <f>IFERROR(_xlfn.XLOOKUP($B4229,'Ownership Metrics'!$A:$A,'Ownership Metrics'!$I:$I),"")</f>
        <v>Rendah</v>
      </c>
      <c r="U4229" s="27">
        <f>IF(COUNTIFS($B$2:$B4229,$B4229,$D$2:$D4229,$D4229)=1,1,0)</f>
        <v>1</v>
      </c>
      <c r="V4229" s="27">
        <f t="shared" si="199"/>
        <v>1.1499999999999999</v>
      </c>
      <c r="W4229" s="27">
        <f t="shared" si="200"/>
        <v>16</v>
      </c>
      <c r="X4229" s="27">
        <f t="shared" si="198"/>
        <v>1.1499995771</v>
      </c>
    </row>
    <row r="4230" spans="1:24" x14ac:dyDescent="0.25">
      <c r="A4230" s="26">
        <v>46265</v>
      </c>
      <c r="B4230" s="27" t="s">
        <v>10706</v>
      </c>
      <c r="C4230" s="27" t="s">
        <v>4470</v>
      </c>
      <c r="D4230" s="27" t="s">
        <v>4481</v>
      </c>
      <c r="E4230" s="27" t="s">
        <v>22</v>
      </c>
      <c r="F4230" s="27" t="s">
        <v>32</v>
      </c>
      <c r="G4230" s="27"/>
      <c r="H4230" s="27" t="s">
        <v>205</v>
      </c>
      <c r="I4230" s="28">
        <v>541516356</v>
      </c>
      <c r="J4230" s="28">
        <v>0</v>
      </c>
      <c r="K4230" s="28">
        <v>541516356</v>
      </c>
      <c r="L4230" s="29">
        <v>4.32</v>
      </c>
      <c r="M4230" s="29">
        <f>IFERROR(_xlfn.XLOOKUP($B4230,'Ownership Metrics'!$A:$A,'Ownership Metrics'!$B:$B),"")</f>
        <v>22.68</v>
      </c>
      <c r="N4230" s="28">
        <f>IFERROR(_xlfn.XLOOKUP($B4230,'Ownership Metrics'!$A:$A,'Ownership Metrics'!$C:$C),"")</f>
        <v>680</v>
      </c>
      <c r="O4230" s="29">
        <f>IFERROR(_xlfn.XLOOKUP($B4230,'Ownership Metrics'!$A:$A,'Ownership Metrics'!$D:$D),"")</f>
        <v>15.74</v>
      </c>
      <c r="P4230" s="29">
        <f>IFERROR(_xlfn.XLOOKUP($B4230,'Ownership Metrics'!$A:$A,'Ownership Metrics'!$E:$E),"")</f>
        <v>38.590000000000003</v>
      </c>
      <c r="Q4230" s="30">
        <f>IFERROR(_xlfn.XLOOKUP($B4230,'Ownership Metrics'!$A:$A,'Ownership Metrics'!$F:$F),"")</f>
        <v>17</v>
      </c>
      <c r="R4230" s="30">
        <f>IFERROR(_xlfn.XLOOKUP($B4230,'Ownership Metrics'!$A:$A,'Ownership Metrics'!$G:$G),"")</f>
        <v>20</v>
      </c>
      <c r="S4230" s="27" t="str">
        <f>IFERROR(_xlfn.XLOOKUP($B4230,'Ownership Metrics'!$A:$A,'Ownership Metrics'!$H:$H),"")</f>
        <v>Tersebar</v>
      </c>
      <c r="T4230" s="27" t="str">
        <f>IFERROR(_xlfn.XLOOKUP($B4230,'Ownership Metrics'!$A:$A,'Ownership Metrics'!$I:$I),"")</f>
        <v>Rendah</v>
      </c>
      <c r="U4230" s="27">
        <f>IF(COUNTIFS($B$2:$B4230,$B4230,$D$2:$D4230,$D4230)=1,1,0)</f>
        <v>1</v>
      </c>
      <c r="V4230" s="27">
        <f t="shared" si="199"/>
        <v>4.32</v>
      </c>
      <c r="W4230" s="27">
        <f t="shared" si="200"/>
        <v>7</v>
      </c>
      <c r="X4230" s="27">
        <f t="shared" si="198"/>
        <v>4.3199995769999999</v>
      </c>
    </row>
    <row r="4231" spans="1:24" x14ac:dyDescent="0.25">
      <c r="A4231" s="26">
        <v>46265</v>
      </c>
      <c r="B4231" s="27" t="s">
        <v>10706</v>
      </c>
      <c r="C4231" s="27" t="s">
        <v>4470</v>
      </c>
      <c r="D4231" s="27" t="s">
        <v>110</v>
      </c>
      <c r="E4231" s="27" t="s">
        <v>67</v>
      </c>
      <c r="F4231" s="27" t="s">
        <v>23</v>
      </c>
      <c r="G4231" s="27"/>
      <c r="H4231" s="27" t="s">
        <v>24</v>
      </c>
      <c r="I4231" s="28">
        <v>1973046620</v>
      </c>
      <c r="J4231" s="28">
        <v>0</v>
      </c>
      <c r="K4231" s="28">
        <v>1973046620</v>
      </c>
      <c r="L4231" s="29">
        <v>15.74</v>
      </c>
      <c r="M4231" s="29">
        <f>IFERROR(_xlfn.XLOOKUP($B4231,'Ownership Metrics'!$A:$A,'Ownership Metrics'!$B:$B),"")</f>
        <v>22.68</v>
      </c>
      <c r="N4231" s="28">
        <f>IFERROR(_xlfn.XLOOKUP($B4231,'Ownership Metrics'!$A:$A,'Ownership Metrics'!$C:$C),"")</f>
        <v>680</v>
      </c>
      <c r="O4231" s="29">
        <f>IFERROR(_xlfn.XLOOKUP($B4231,'Ownership Metrics'!$A:$A,'Ownership Metrics'!$D:$D),"")</f>
        <v>15.74</v>
      </c>
      <c r="P4231" s="29">
        <f>IFERROR(_xlfn.XLOOKUP($B4231,'Ownership Metrics'!$A:$A,'Ownership Metrics'!$E:$E),"")</f>
        <v>38.590000000000003</v>
      </c>
      <c r="Q4231" s="30">
        <f>IFERROR(_xlfn.XLOOKUP($B4231,'Ownership Metrics'!$A:$A,'Ownership Metrics'!$F:$F),"")</f>
        <v>17</v>
      </c>
      <c r="R4231" s="30">
        <f>IFERROR(_xlfn.XLOOKUP($B4231,'Ownership Metrics'!$A:$A,'Ownership Metrics'!$G:$G),"")</f>
        <v>20</v>
      </c>
      <c r="S4231" s="27" t="str">
        <f>IFERROR(_xlfn.XLOOKUP($B4231,'Ownership Metrics'!$A:$A,'Ownership Metrics'!$H:$H),"")</f>
        <v>Tersebar</v>
      </c>
      <c r="T4231" s="27" t="str">
        <f>IFERROR(_xlfn.XLOOKUP($B4231,'Ownership Metrics'!$A:$A,'Ownership Metrics'!$I:$I),"")</f>
        <v>Rendah</v>
      </c>
      <c r="U4231" s="27">
        <f>IF(COUNTIFS($B$2:$B4231,$B4231,$D$2:$D4231,$D4231)=1,1,0)</f>
        <v>1</v>
      </c>
      <c r="V4231" s="27">
        <f t="shared" si="199"/>
        <v>15.74</v>
      </c>
      <c r="W4231" s="27">
        <f t="shared" si="200"/>
        <v>1</v>
      </c>
      <c r="X4231" s="27">
        <f t="shared" si="198"/>
        <v>15.739999576900001</v>
      </c>
    </row>
    <row r="4232" spans="1:24" x14ac:dyDescent="0.25">
      <c r="A4232" s="26">
        <v>46265</v>
      </c>
      <c r="B4232" s="27" t="s">
        <v>10707</v>
      </c>
      <c r="C4232" s="27" t="s">
        <v>4483</v>
      </c>
      <c r="D4232" s="27" t="s">
        <v>4484</v>
      </c>
      <c r="E4232" s="27" t="s">
        <v>22</v>
      </c>
      <c r="F4232" s="27" t="s">
        <v>23</v>
      </c>
      <c r="G4232" s="27"/>
      <c r="H4232" s="27" t="s">
        <v>24</v>
      </c>
      <c r="I4232" s="28">
        <v>1305147327</v>
      </c>
      <c r="J4232" s="28">
        <v>303299100</v>
      </c>
      <c r="K4232" s="28">
        <v>1608446427</v>
      </c>
      <c r="L4232" s="29">
        <v>21.07</v>
      </c>
      <c r="M4232" s="29">
        <f>IFERROR(_xlfn.XLOOKUP($B4232,'Ownership Metrics'!$A:$A,'Ownership Metrics'!$B:$B),"")</f>
        <v>22.12</v>
      </c>
      <c r="N4232" s="28">
        <f>IFERROR(_xlfn.XLOOKUP($B4232,'Ownership Metrics'!$A:$A,'Ownership Metrics'!$C:$C),"")</f>
        <v>1811</v>
      </c>
      <c r="O4232" s="29">
        <f>IFERROR(_xlfn.XLOOKUP($B4232,'Ownership Metrics'!$A:$A,'Ownership Metrics'!$D:$D),"")</f>
        <v>35.229999999999997</v>
      </c>
      <c r="P4232" s="29">
        <f>IFERROR(_xlfn.XLOOKUP($B4232,'Ownership Metrics'!$A:$A,'Ownership Metrics'!$E:$E),"")</f>
        <v>64.2</v>
      </c>
      <c r="Q4232" s="30">
        <f>IFERROR(_xlfn.XLOOKUP($B4232,'Ownership Metrics'!$A:$A,'Ownership Metrics'!$F:$F),"")</f>
        <v>7</v>
      </c>
      <c r="R4232" s="30">
        <f>IFERROR(_xlfn.XLOOKUP($B4232,'Ownership Metrics'!$A:$A,'Ownership Metrics'!$G:$G),"")</f>
        <v>44</v>
      </c>
      <c r="S4232" s="27" t="str">
        <f>IFERROR(_xlfn.XLOOKUP($B4232,'Ownership Metrics'!$A:$A,'Ownership Metrics'!$H:$H),"")</f>
        <v>Oligopoli</v>
      </c>
      <c r="T4232" s="27" t="str">
        <f>IFERROR(_xlfn.XLOOKUP($B4232,'Ownership Metrics'!$A:$A,'Ownership Metrics'!$I:$I),"")</f>
        <v>Sedang</v>
      </c>
      <c r="U4232" s="27">
        <f>IF(COUNTIFS($B$2:$B4232,$B4232,$D$2:$D4232,$D4232)=1,1,0)</f>
        <v>1</v>
      </c>
      <c r="V4232" s="27">
        <f t="shared" si="199"/>
        <v>21.07</v>
      </c>
      <c r="W4232" s="27">
        <f t="shared" si="200"/>
        <v>2</v>
      </c>
      <c r="X4232" s="27">
        <f t="shared" si="198"/>
        <v>21.069999576800001</v>
      </c>
    </row>
    <row r="4233" spans="1:24" x14ac:dyDescent="0.25">
      <c r="A4233" s="26">
        <v>46265</v>
      </c>
      <c r="B4233" s="27" t="s">
        <v>10707</v>
      </c>
      <c r="C4233" s="27" t="s">
        <v>4483</v>
      </c>
      <c r="D4233" s="27" t="s">
        <v>4485</v>
      </c>
      <c r="E4233" s="27" t="s">
        <v>22</v>
      </c>
      <c r="F4233" s="27" t="s">
        <v>32</v>
      </c>
      <c r="G4233" s="27"/>
      <c r="H4233" s="27" t="s">
        <v>102</v>
      </c>
      <c r="I4233" s="28">
        <v>602931700</v>
      </c>
      <c r="J4233" s="28">
        <v>0</v>
      </c>
      <c r="K4233" s="28">
        <v>602931700</v>
      </c>
      <c r="L4233" s="29">
        <v>7.9</v>
      </c>
      <c r="M4233" s="29">
        <f>IFERROR(_xlfn.XLOOKUP($B4233,'Ownership Metrics'!$A:$A,'Ownership Metrics'!$B:$B),"")</f>
        <v>22.12</v>
      </c>
      <c r="N4233" s="28">
        <f>IFERROR(_xlfn.XLOOKUP($B4233,'Ownership Metrics'!$A:$A,'Ownership Metrics'!$C:$C),"")</f>
        <v>1811</v>
      </c>
      <c r="O4233" s="29">
        <f>IFERROR(_xlfn.XLOOKUP($B4233,'Ownership Metrics'!$A:$A,'Ownership Metrics'!$D:$D),"")</f>
        <v>35.229999999999997</v>
      </c>
      <c r="P4233" s="29">
        <f>IFERROR(_xlfn.XLOOKUP($B4233,'Ownership Metrics'!$A:$A,'Ownership Metrics'!$E:$E),"")</f>
        <v>64.2</v>
      </c>
      <c r="Q4233" s="30">
        <f>IFERROR(_xlfn.XLOOKUP($B4233,'Ownership Metrics'!$A:$A,'Ownership Metrics'!$F:$F),"")</f>
        <v>7</v>
      </c>
      <c r="R4233" s="30">
        <f>IFERROR(_xlfn.XLOOKUP($B4233,'Ownership Metrics'!$A:$A,'Ownership Metrics'!$G:$G),"")</f>
        <v>44</v>
      </c>
      <c r="S4233" s="27" t="str">
        <f>IFERROR(_xlfn.XLOOKUP($B4233,'Ownership Metrics'!$A:$A,'Ownership Metrics'!$H:$H),"")</f>
        <v>Oligopoli</v>
      </c>
      <c r="T4233" s="27" t="str">
        <f>IFERROR(_xlfn.XLOOKUP($B4233,'Ownership Metrics'!$A:$A,'Ownership Metrics'!$I:$I),"")</f>
        <v>Sedang</v>
      </c>
      <c r="U4233" s="27">
        <f>IF(COUNTIFS($B$2:$B4233,$B4233,$D$2:$D4233,$D4233)=1,1,0)</f>
        <v>1</v>
      </c>
      <c r="V4233" s="27">
        <f t="shared" si="199"/>
        <v>7.9</v>
      </c>
      <c r="W4233" s="27">
        <f t="shared" si="200"/>
        <v>3</v>
      </c>
      <c r="X4233" s="27">
        <f t="shared" si="198"/>
        <v>7.8999995767</v>
      </c>
    </row>
    <row r="4234" spans="1:24" x14ac:dyDescent="0.25">
      <c r="A4234" s="26">
        <v>46265</v>
      </c>
      <c r="B4234" s="27" t="s">
        <v>10707</v>
      </c>
      <c r="C4234" s="27" t="s">
        <v>4483</v>
      </c>
      <c r="D4234" s="27" t="s">
        <v>4486</v>
      </c>
      <c r="E4234" s="27" t="s">
        <v>51</v>
      </c>
      <c r="F4234" s="27" t="s">
        <v>32</v>
      </c>
      <c r="G4234" s="27"/>
      <c r="H4234" s="27" t="s">
        <v>33</v>
      </c>
      <c r="I4234" s="28">
        <v>473640818</v>
      </c>
      <c r="J4234" s="28">
        <v>0</v>
      </c>
      <c r="K4234" s="28">
        <v>473640818</v>
      </c>
      <c r="L4234" s="29">
        <v>6.21</v>
      </c>
      <c r="M4234" s="29">
        <f>IFERROR(_xlfn.XLOOKUP($B4234,'Ownership Metrics'!$A:$A,'Ownership Metrics'!$B:$B),"")</f>
        <v>22.12</v>
      </c>
      <c r="N4234" s="28">
        <f>IFERROR(_xlfn.XLOOKUP($B4234,'Ownership Metrics'!$A:$A,'Ownership Metrics'!$C:$C),"")</f>
        <v>1811</v>
      </c>
      <c r="O4234" s="29">
        <f>IFERROR(_xlfn.XLOOKUP($B4234,'Ownership Metrics'!$A:$A,'Ownership Metrics'!$D:$D),"")</f>
        <v>35.229999999999997</v>
      </c>
      <c r="P4234" s="29">
        <f>IFERROR(_xlfn.XLOOKUP($B4234,'Ownership Metrics'!$A:$A,'Ownership Metrics'!$E:$E),"")</f>
        <v>64.2</v>
      </c>
      <c r="Q4234" s="30">
        <f>IFERROR(_xlfn.XLOOKUP($B4234,'Ownership Metrics'!$A:$A,'Ownership Metrics'!$F:$F),"")</f>
        <v>7</v>
      </c>
      <c r="R4234" s="30">
        <f>IFERROR(_xlfn.XLOOKUP($B4234,'Ownership Metrics'!$A:$A,'Ownership Metrics'!$G:$G),"")</f>
        <v>44</v>
      </c>
      <c r="S4234" s="27" t="str">
        <f>IFERROR(_xlfn.XLOOKUP($B4234,'Ownership Metrics'!$A:$A,'Ownership Metrics'!$H:$H),"")</f>
        <v>Oligopoli</v>
      </c>
      <c r="T4234" s="27" t="str">
        <f>IFERROR(_xlfn.XLOOKUP($B4234,'Ownership Metrics'!$A:$A,'Ownership Metrics'!$I:$I),"")</f>
        <v>Sedang</v>
      </c>
      <c r="U4234" s="27">
        <f>IF(COUNTIFS($B$2:$B4234,$B4234,$D$2:$D4234,$D4234)=1,1,0)</f>
        <v>1</v>
      </c>
      <c r="V4234" s="27">
        <f t="shared" si="199"/>
        <v>6.21</v>
      </c>
      <c r="W4234" s="27">
        <f t="shared" si="200"/>
        <v>4</v>
      </c>
      <c r="X4234" s="27">
        <f t="shared" si="198"/>
        <v>6.2099995765999996</v>
      </c>
    </row>
    <row r="4235" spans="1:24" x14ac:dyDescent="0.25">
      <c r="A4235" s="26">
        <v>46265</v>
      </c>
      <c r="B4235" s="27" t="s">
        <v>10707</v>
      </c>
      <c r="C4235" s="27" t="s">
        <v>4483</v>
      </c>
      <c r="D4235" s="27" t="s">
        <v>4487</v>
      </c>
      <c r="E4235" s="27" t="s">
        <v>35</v>
      </c>
      <c r="F4235" s="27" t="s">
        <v>23</v>
      </c>
      <c r="G4235" s="27" t="s">
        <v>36</v>
      </c>
      <c r="H4235" s="27" t="s">
        <v>24</v>
      </c>
      <c r="I4235" s="28">
        <v>2689080200</v>
      </c>
      <c r="J4235" s="28">
        <v>0</v>
      </c>
      <c r="K4235" s="28">
        <v>2689080200</v>
      </c>
      <c r="L4235" s="29">
        <v>35.229999999999997</v>
      </c>
      <c r="M4235" s="29">
        <f>IFERROR(_xlfn.XLOOKUP($B4235,'Ownership Metrics'!$A:$A,'Ownership Metrics'!$B:$B),"")</f>
        <v>22.12</v>
      </c>
      <c r="N4235" s="28">
        <f>IFERROR(_xlfn.XLOOKUP($B4235,'Ownership Metrics'!$A:$A,'Ownership Metrics'!$C:$C),"")</f>
        <v>1811</v>
      </c>
      <c r="O4235" s="29">
        <f>IFERROR(_xlfn.XLOOKUP($B4235,'Ownership Metrics'!$A:$A,'Ownership Metrics'!$D:$D),"")</f>
        <v>35.229999999999997</v>
      </c>
      <c r="P4235" s="29">
        <f>IFERROR(_xlfn.XLOOKUP($B4235,'Ownership Metrics'!$A:$A,'Ownership Metrics'!$E:$E),"")</f>
        <v>64.2</v>
      </c>
      <c r="Q4235" s="30">
        <f>IFERROR(_xlfn.XLOOKUP($B4235,'Ownership Metrics'!$A:$A,'Ownership Metrics'!$F:$F),"")</f>
        <v>7</v>
      </c>
      <c r="R4235" s="30">
        <f>IFERROR(_xlfn.XLOOKUP($B4235,'Ownership Metrics'!$A:$A,'Ownership Metrics'!$G:$G),"")</f>
        <v>44</v>
      </c>
      <c r="S4235" s="27" t="str">
        <f>IFERROR(_xlfn.XLOOKUP($B4235,'Ownership Metrics'!$A:$A,'Ownership Metrics'!$H:$H),"")</f>
        <v>Oligopoli</v>
      </c>
      <c r="T4235" s="27" t="str">
        <f>IFERROR(_xlfn.XLOOKUP($B4235,'Ownership Metrics'!$A:$A,'Ownership Metrics'!$I:$I),"")</f>
        <v>Sedang</v>
      </c>
      <c r="U4235" s="27">
        <f>IF(COUNTIFS($B$2:$B4235,$B4235,$D$2:$D4235,$D4235)=1,1,0)</f>
        <v>1</v>
      </c>
      <c r="V4235" s="27">
        <f t="shared" si="199"/>
        <v>35.229999999999997</v>
      </c>
      <c r="W4235" s="27">
        <f t="shared" si="200"/>
        <v>1</v>
      </c>
      <c r="X4235" s="27">
        <f t="shared" si="198"/>
        <v>35.229999576499999</v>
      </c>
    </row>
    <row r="4236" spans="1:24" x14ac:dyDescent="0.25">
      <c r="A4236" s="26">
        <v>46265</v>
      </c>
      <c r="B4236" s="27" t="s">
        <v>10707</v>
      </c>
      <c r="C4236" s="27" t="s">
        <v>4483</v>
      </c>
      <c r="D4236" s="27" t="s">
        <v>4488</v>
      </c>
      <c r="E4236" s="27" t="s">
        <v>35</v>
      </c>
      <c r="F4236" s="27" t="s">
        <v>23</v>
      </c>
      <c r="G4236" s="27" t="s">
        <v>36</v>
      </c>
      <c r="H4236" s="27" t="s">
        <v>24</v>
      </c>
      <c r="I4236" s="28">
        <v>82565100</v>
      </c>
      <c r="J4236" s="28">
        <v>0</v>
      </c>
      <c r="K4236" s="28">
        <v>82565100</v>
      </c>
      <c r="L4236" s="29">
        <v>1.08</v>
      </c>
      <c r="M4236" s="29">
        <f>IFERROR(_xlfn.XLOOKUP($B4236,'Ownership Metrics'!$A:$A,'Ownership Metrics'!$B:$B),"")</f>
        <v>22.12</v>
      </c>
      <c r="N4236" s="28">
        <f>IFERROR(_xlfn.XLOOKUP($B4236,'Ownership Metrics'!$A:$A,'Ownership Metrics'!$C:$C),"")</f>
        <v>1811</v>
      </c>
      <c r="O4236" s="29">
        <f>IFERROR(_xlfn.XLOOKUP($B4236,'Ownership Metrics'!$A:$A,'Ownership Metrics'!$D:$D),"")</f>
        <v>35.229999999999997</v>
      </c>
      <c r="P4236" s="29">
        <f>IFERROR(_xlfn.XLOOKUP($B4236,'Ownership Metrics'!$A:$A,'Ownership Metrics'!$E:$E),"")</f>
        <v>64.2</v>
      </c>
      <c r="Q4236" s="30">
        <f>IFERROR(_xlfn.XLOOKUP($B4236,'Ownership Metrics'!$A:$A,'Ownership Metrics'!$F:$F),"")</f>
        <v>7</v>
      </c>
      <c r="R4236" s="30">
        <f>IFERROR(_xlfn.XLOOKUP($B4236,'Ownership Metrics'!$A:$A,'Ownership Metrics'!$G:$G),"")</f>
        <v>44</v>
      </c>
      <c r="S4236" s="27" t="str">
        <f>IFERROR(_xlfn.XLOOKUP($B4236,'Ownership Metrics'!$A:$A,'Ownership Metrics'!$H:$H),"")</f>
        <v>Oligopoli</v>
      </c>
      <c r="T4236" s="27" t="str">
        <f>IFERROR(_xlfn.XLOOKUP($B4236,'Ownership Metrics'!$A:$A,'Ownership Metrics'!$I:$I),"")</f>
        <v>Sedang</v>
      </c>
      <c r="U4236" s="27">
        <f>IF(COUNTIFS($B$2:$B4236,$B4236,$D$2:$D4236,$D4236)=1,1,0)</f>
        <v>1</v>
      </c>
      <c r="V4236" s="27">
        <f t="shared" si="199"/>
        <v>1.08</v>
      </c>
      <c r="W4236" s="27">
        <f t="shared" si="200"/>
        <v>7</v>
      </c>
      <c r="X4236" s="27">
        <f t="shared" si="198"/>
        <v>1.0799995764000001</v>
      </c>
    </row>
    <row r="4237" spans="1:24" x14ac:dyDescent="0.25">
      <c r="A4237" s="26">
        <v>46265</v>
      </c>
      <c r="B4237" s="27" t="s">
        <v>10707</v>
      </c>
      <c r="C4237" s="27" t="s">
        <v>4483</v>
      </c>
      <c r="D4237" s="27" t="s">
        <v>4489</v>
      </c>
      <c r="E4237" s="27"/>
      <c r="F4237" s="27"/>
      <c r="G4237" s="27"/>
      <c r="H4237" s="27"/>
      <c r="I4237" s="28">
        <v>0</v>
      </c>
      <c r="J4237" s="28">
        <v>344187500</v>
      </c>
      <c r="K4237" s="28">
        <v>344187500</v>
      </c>
      <c r="L4237" s="29">
        <v>4.51</v>
      </c>
      <c r="M4237" s="29">
        <f>IFERROR(_xlfn.XLOOKUP($B4237,'Ownership Metrics'!$A:$A,'Ownership Metrics'!$B:$B),"")</f>
        <v>22.12</v>
      </c>
      <c r="N4237" s="28">
        <f>IFERROR(_xlfn.XLOOKUP($B4237,'Ownership Metrics'!$A:$A,'Ownership Metrics'!$C:$C),"")</f>
        <v>1811</v>
      </c>
      <c r="O4237" s="29">
        <f>IFERROR(_xlfn.XLOOKUP($B4237,'Ownership Metrics'!$A:$A,'Ownership Metrics'!$D:$D),"")</f>
        <v>35.229999999999997</v>
      </c>
      <c r="P4237" s="29">
        <f>IFERROR(_xlfn.XLOOKUP($B4237,'Ownership Metrics'!$A:$A,'Ownership Metrics'!$E:$E),"")</f>
        <v>64.2</v>
      </c>
      <c r="Q4237" s="30">
        <f>IFERROR(_xlfn.XLOOKUP($B4237,'Ownership Metrics'!$A:$A,'Ownership Metrics'!$F:$F),"")</f>
        <v>7</v>
      </c>
      <c r="R4237" s="30">
        <f>IFERROR(_xlfn.XLOOKUP($B4237,'Ownership Metrics'!$A:$A,'Ownership Metrics'!$G:$G),"")</f>
        <v>44</v>
      </c>
      <c r="S4237" s="27" t="str">
        <f>IFERROR(_xlfn.XLOOKUP($B4237,'Ownership Metrics'!$A:$A,'Ownership Metrics'!$H:$H),"")</f>
        <v>Oligopoli</v>
      </c>
      <c r="T4237" s="27" t="str">
        <f>IFERROR(_xlfn.XLOOKUP($B4237,'Ownership Metrics'!$A:$A,'Ownership Metrics'!$I:$I),"")</f>
        <v>Sedang</v>
      </c>
      <c r="U4237" s="27">
        <f>IF(COUNTIFS($B$2:$B4237,$B4237,$D$2:$D4237,$D4237)=1,1,0)</f>
        <v>1</v>
      </c>
      <c r="V4237" s="27">
        <f t="shared" si="199"/>
        <v>4.51</v>
      </c>
      <c r="W4237" s="27">
        <f t="shared" si="200"/>
        <v>5</v>
      </c>
      <c r="X4237" s="27">
        <f t="shared" si="198"/>
        <v>4.5099995762999994</v>
      </c>
    </row>
    <row r="4238" spans="1:24" x14ac:dyDescent="0.25">
      <c r="A4238" s="26">
        <v>46265</v>
      </c>
      <c r="B4238" s="27" t="s">
        <v>10707</v>
      </c>
      <c r="C4238" s="27" t="s">
        <v>4483</v>
      </c>
      <c r="D4238" s="27" t="s">
        <v>4490</v>
      </c>
      <c r="E4238" s="27" t="s">
        <v>72</v>
      </c>
      <c r="F4238" s="27" t="s">
        <v>23</v>
      </c>
      <c r="G4238" s="27"/>
      <c r="H4238" s="27" t="s">
        <v>24</v>
      </c>
      <c r="I4238" s="28">
        <v>143294152</v>
      </c>
      <c r="J4238" s="28">
        <v>0</v>
      </c>
      <c r="K4238" s="28">
        <v>143294152</v>
      </c>
      <c r="L4238" s="29">
        <v>1.88</v>
      </c>
      <c r="M4238" s="29">
        <f>IFERROR(_xlfn.XLOOKUP($B4238,'Ownership Metrics'!$A:$A,'Ownership Metrics'!$B:$B),"")</f>
        <v>22.12</v>
      </c>
      <c r="N4238" s="28">
        <f>IFERROR(_xlfn.XLOOKUP($B4238,'Ownership Metrics'!$A:$A,'Ownership Metrics'!$C:$C),"")</f>
        <v>1811</v>
      </c>
      <c r="O4238" s="29">
        <f>IFERROR(_xlfn.XLOOKUP($B4238,'Ownership Metrics'!$A:$A,'Ownership Metrics'!$D:$D),"")</f>
        <v>35.229999999999997</v>
      </c>
      <c r="P4238" s="29">
        <f>IFERROR(_xlfn.XLOOKUP($B4238,'Ownership Metrics'!$A:$A,'Ownership Metrics'!$E:$E),"")</f>
        <v>64.2</v>
      </c>
      <c r="Q4238" s="30">
        <f>IFERROR(_xlfn.XLOOKUP($B4238,'Ownership Metrics'!$A:$A,'Ownership Metrics'!$F:$F),"")</f>
        <v>7</v>
      </c>
      <c r="R4238" s="30">
        <f>IFERROR(_xlfn.XLOOKUP($B4238,'Ownership Metrics'!$A:$A,'Ownership Metrics'!$G:$G),"")</f>
        <v>44</v>
      </c>
      <c r="S4238" s="27" t="str">
        <f>IFERROR(_xlfn.XLOOKUP($B4238,'Ownership Metrics'!$A:$A,'Ownership Metrics'!$H:$H),"")</f>
        <v>Oligopoli</v>
      </c>
      <c r="T4238" s="27" t="str">
        <f>IFERROR(_xlfn.XLOOKUP($B4238,'Ownership Metrics'!$A:$A,'Ownership Metrics'!$I:$I),"")</f>
        <v>Sedang</v>
      </c>
      <c r="U4238" s="27">
        <f>IF(COUNTIFS($B$2:$B4238,$B4238,$D$2:$D4238,$D4238)=1,1,0)</f>
        <v>1</v>
      </c>
      <c r="V4238" s="27">
        <f t="shared" si="199"/>
        <v>1.88</v>
      </c>
      <c r="W4238" s="27">
        <f t="shared" si="200"/>
        <v>6</v>
      </c>
      <c r="X4238" s="27">
        <f t="shared" si="198"/>
        <v>1.8799995761999999</v>
      </c>
    </row>
    <row r="4239" spans="1:24" x14ac:dyDescent="0.25">
      <c r="A4239" s="26">
        <v>46265</v>
      </c>
      <c r="B4239" s="27" t="s">
        <v>10708</v>
      </c>
      <c r="C4239" s="27" t="s">
        <v>4492</v>
      </c>
      <c r="D4239" s="27" t="s">
        <v>374</v>
      </c>
      <c r="E4239" s="27" t="s">
        <v>22</v>
      </c>
      <c r="F4239" s="27" t="s">
        <v>23</v>
      </c>
      <c r="G4239" s="27"/>
      <c r="H4239" s="27" t="s">
        <v>24</v>
      </c>
      <c r="I4239" s="28">
        <v>409218528</v>
      </c>
      <c r="J4239" s="28">
        <v>0</v>
      </c>
      <c r="K4239" s="28">
        <v>409218528</v>
      </c>
      <c r="L4239" s="29">
        <v>1.63</v>
      </c>
      <c r="M4239" s="29">
        <f>IFERROR(_xlfn.XLOOKUP($B4239,'Ownership Metrics'!$A:$A,'Ownership Metrics'!$B:$B),"")</f>
        <v>20.56</v>
      </c>
      <c r="N4239" s="28">
        <f>IFERROR(_xlfn.XLOOKUP($B4239,'Ownership Metrics'!$A:$A,'Ownership Metrics'!$C:$C),"")</f>
        <v>3126</v>
      </c>
      <c r="O4239" s="29">
        <f>IFERROR(_xlfn.XLOOKUP($B4239,'Ownership Metrics'!$A:$A,'Ownership Metrics'!$D:$D),"")</f>
        <v>51.5</v>
      </c>
      <c r="P4239" s="29">
        <f>IFERROR(_xlfn.XLOOKUP($B4239,'Ownership Metrics'!$A:$A,'Ownership Metrics'!$E:$E),"")</f>
        <v>75.8</v>
      </c>
      <c r="Q4239" s="30">
        <f>IFERROR(_xlfn.XLOOKUP($B4239,'Ownership Metrics'!$A:$A,'Ownership Metrics'!$F:$F),"")</f>
        <v>6</v>
      </c>
      <c r="R4239" s="30">
        <f>IFERROR(_xlfn.XLOOKUP($B4239,'Ownership Metrics'!$A:$A,'Ownership Metrics'!$G:$G),"")</f>
        <v>55</v>
      </c>
      <c r="S4239" s="27" t="str">
        <f>IFERROR(_xlfn.XLOOKUP($B4239,'Ownership Metrics'!$A:$A,'Ownership Metrics'!$H:$H),"")</f>
        <v>Mayoritas</v>
      </c>
      <c r="T4239" s="27" t="str">
        <f>IFERROR(_xlfn.XLOOKUP($B4239,'Ownership Metrics'!$A:$A,'Ownership Metrics'!$I:$I),"")</f>
        <v>Sedang</v>
      </c>
      <c r="U4239" s="27">
        <f>IF(COUNTIFS($B$2:$B4239,$B4239,$D$2:$D4239,$D4239)=1,1,0)</f>
        <v>1</v>
      </c>
      <c r="V4239" s="27">
        <f t="shared" si="199"/>
        <v>1.63</v>
      </c>
      <c r="W4239" s="27">
        <f t="shared" si="200"/>
        <v>4</v>
      </c>
      <c r="X4239" s="27">
        <f t="shared" si="198"/>
        <v>1.6299995760999999</v>
      </c>
    </row>
    <row r="4240" spans="1:24" x14ac:dyDescent="0.25">
      <c r="A4240" s="26">
        <v>46265</v>
      </c>
      <c r="B4240" s="27" t="s">
        <v>10708</v>
      </c>
      <c r="C4240" s="27" t="s">
        <v>4492</v>
      </c>
      <c r="D4240" s="27" t="s">
        <v>376</v>
      </c>
      <c r="E4240" s="27" t="s">
        <v>22</v>
      </c>
      <c r="F4240" s="27" t="s">
        <v>23</v>
      </c>
      <c r="G4240" s="27"/>
      <c r="H4240" s="27" t="s">
        <v>24</v>
      </c>
      <c r="I4240" s="28">
        <v>713329549</v>
      </c>
      <c r="J4240" s="28">
        <v>0</v>
      </c>
      <c r="K4240" s="28">
        <v>713329549</v>
      </c>
      <c r="L4240" s="29">
        <v>2.84</v>
      </c>
      <c r="M4240" s="29">
        <f>IFERROR(_xlfn.XLOOKUP($B4240,'Ownership Metrics'!$A:$A,'Ownership Metrics'!$B:$B),"")</f>
        <v>20.56</v>
      </c>
      <c r="N4240" s="28">
        <f>IFERROR(_xlfn.XLOOKUP($B4240,'Ownership Metrics'!$A:$A,'Ownership Metrics'!$C:$C),"")</f>
        <v>3126</v>
      </c>
      <c r="O4240" s="29">
        <f>IFERROR(_xlfn.XLOOKUP($B4240,'Ownership Metrics'!$A:$A,'Ownership Metrics'!$D:$D),"")</f>
        <v>51.5</v>
      </c>
      <c r="P4240" s="29">
        <f>IFERROR(_xlfn.XLOOKUP($B4240,'Ownership Metrics'!$A:$A,'Ownership Metrics'!$E:$E),"")</f>
        <v>75.8</v>
      </c>
      <c r="Q4240" s="30">
        <f>IFERROR(_xlfn.XLOOKUP($B4240,'Ownership Metrics'!$A:$A,'Ownership Metrics'!$F:$F),"")</f>
        <v>6</v>
      </c>
      <c r="R4240" s="30">
        <f>IFERROR(_xlfn.XLOOKUP($B4240,'Ownership Metrics'!$A:$A,'Ownership Metrics'!$G:$G),"")</f>
        <v>55</v>
      </c>
      <c r="S4240" s="27" t="str">
        <f>IFERROR(_xlfn.XLOOKUP($B4240,'Ownership Metrics'!$A:$A,'Ownership Metrics'!$H:$H),"")</f>
        <v>Mayoritas</v>
      </c>
      <c r="T4240" s="27" t="str">
        <f>IFERROR(_xlfn.XLOOKUP($B4240,'Ownership Metrics'!$A:$A,'Ownership Metrics'!$I:$I),"")</f>
        <v>Sedang</v>
      </c>
      <c r="U4240" s="27">
        <f>IF(COUNTIFS($B$2:$B4240,$B4240,$D$2:$D4240,$D4240)=1,1,0)</f>
        <v>1</v>
      </c>
      <c r="V4240" s="27">
        <f t="shared" si="199"/>
        <v>2.84</v>
      </c>
      <c r="W4240" s="27">
        <f t="shared" si="200"/>
        <v>3</v>
      </c>
      <c r="X4240" s="27">
        <f t="shared" si="198"/>
        <v>2.8399995759999999</v>
      </c>
    </row>
    <row r="4241" spans="1:24" x14ac:dyDescent="0.25">
      <c r="A4241" s="26">
        <v>46265</v>
      </c>
      <c r="B4241" s="27" t="s">
        <v>10708</v>
      </c>
      <c r="C4241" s="27" t="s">
        <v>4492</v>
      </c>
      <c r="D4241" s="27" t="s">
        <v>4493</v>
      </c>
      <c r="E4241" s="27" t="s">
        <v>22</v>
      </c>
      <c r="F4241" s="27" t="s">
        <v>23</v>
      </c>
      <c r="G4241" s="27"/>
      <c r="H4241" s="27" t="s">
        <v>24</v>
      </c>
      <c r="I4241" s="28">
        <v>12944140124</v>
      </c>
      <c r="J4241" s="28">
        <v>0</v>
      </c>
      <c r="K4241" s="28">
        <v>12944140124</v>
      </c>
      <c r="L4241" s="29">
        <v>51.5</v>
      </c>
      <c r="M4241" s="29">
        <f>IFERROR(_xlfn.XLOOKUP($B4241,'Ownership Metrics'!$A:$A,'Ownership Metrics'!$B:$B),"")</f>
        <v>20.56</v>
      </c>
      <c r="N4241" s="28">
        <f>IFERROR(_xlfn.XLOOKUP($B4241,'Ownership Metrics'!$A:$A,'Ownership Metrics'!$C:$C),"")</f>
        <v>3126</v>
      </c>
      <c r="O4241" s="29">
        <f>IFERROR(_xlfn.XLOOKUP($B4241,'Ownership Metrics'!$A:$A,'Ownership Metrics'!$D:$D),"")</f>
        <v>51.5</v>
      </c>
      <c r="P4241" s="29">
        <f>IFERROR(_xlfn.XLOOKUP($B4241,'Ownership Metrics'!$A:$A,'Ownership Metrics'!$E:$E),"")</f>
        <v>75.8</v>
      </c>
      <c r="Q4241" s="30">
        <f>IFERROR(_xlfn.XLOOKUP($B4241,'Ownership Metrics'!$A:$A,'Ownership Metrics'!$F:$F),"")</f>
        <v>6</v>
      </c>
      <c r="R4241" s="30">
        <f>IFERROR(_xlfn.XLOOKUP($B4241,'Ownership Metrics'!$A:$A,'Ownership Metrics'!$G:$G),"")</f>
        <v>55</v>
      </c>
      <c r="S4241" s="27" t="str">
        <f>IFERROR(_xlfn.XLOOKUP($B4241,'Ownership Metrics'!$A:$A,'Ownership Metrics'!$H:$H),"")</f>
        <v>Mayoritas</v>
      </c>
      <c r="T4241" s="27" t="str">
        <f>IFERROR(_xlfn.XLOOKUP($B4241,'Ownership Metrics'!$A:$A,'Ownership Metrics'!$I:$I),"")</f>
        <v>Sedang</v>
      </c>
      <c r="U4241" s="27">
        <f>IF(COUNTIFS($B$2:$B4241,$B4241,$D$2:$D4241,$D4241)=1,1,0)</f>
        <v>1</v>
      </c>
      <c r="V4241" s="27">
        <f t="shared" si="199"/>
        <v>51.5</v>
      </c>
      <c r="W4241" s="27">
        <f t="shared" si="200"/>
        <v>1</v>
      </c>
      <c r="X4241" s="27">
        <f t="shared" si="198"/>
        <v>51.499999575899999</v>
      </c>
    </row>
    <row r="4242" spans="1:24" x14ac:dyDescent="0.25">
      <c r="A4242" s="26">
        <v>46265</v>
      </c>
      <c r="B4242" s="27" t="s">
        <v>10708</v>
      </c>
      <c r="C4242" s="27" t="s">
        <v>4492</v>
      </c>
      <c r="D4242" s="27" t="s">
        <v>4494</v>
      </c>
      <c r="E4242" s="27" t="s">
        <v>51</v>
      </c>
      <c r="F4242" s="27" t="s">
        <v>32</v>
      </c>
      <c r="G4242" s="27"/>
      <c r="H4242" s="27" t="s">
        <v>64</v>
      </c>
      <c r="I4242" s="28">
        <v>5395205771</v>
      </c>
      <c r="J4242" s="28">
        <v>0</v>
      </c>
      <c r="K4242" s="28">
        <v>5395205771</v>
      </c>
      <c r="L4242" s="29">
        <v>21.46</v>
      </c>
      <c r="M4242" s="29">
        <f>IFERROR(_xlfn.XLOOKUP($B4242,'Ownership Metrics'!$A:$A,'Ownership Metrics'!$B:$B),"")</f>
        <v>20.56</v>
      </c>
      <c r="N4242" s="28">
        <f>IFERROR(_xlfn.XLOOKUP($B4242,'Ownership Metrics'!$A:$A,'Ownership Metrics'!$C:$C),"")</f>
        <v>3126</v>
      </c>
      <c r="O4242" s="29">
        <f>IFERROR(_xlfn.XLOOKUP($B4242,'Ownership Metrics'!$A:$A,'Ownership Metrics'!$D:$D),"")</f>
        <v>51.5</v>
      </c>
      <c r="P4242" s="29">
        <f>IFERROR(_xlfn.XLOOKUP($B4242,'Ownership Metrics'!$A:$A,'Ownership Metrics'!$E:$E),"")</f>
        <v>75.8</v>
      </c>
      <c r="Q4242" s="30">
        <f>IFERROR(_xlfn.XLOOKUP($B4242,'Ownership Metrics'!$A:$A,'Ownership Metrics'!$F:$F),"")</f>
        <v>6</v>
      </c>
      <c r="R4242" s="30">
        <f>IFERROR(_xlfn.XLOOKUP($B4242,'Ownership Metrics'!$A:$A,'Ownership Metrics'!$G:$G),"")</f>
        <v>55</v>
      </c>
      <c r="S4242" s="27" t="str">
        <f>IFERROR(_xlfn.XLOOKUP($B4242,'Ownership Metrics'!$A:$A,'Ownership Metrics'!$H:$H),"")</f>
        <v>Mayoritas</v>
      </c>
      <c r="T4242" s="27" t="str">
        <f>IFERROR(_xlfn.XLOOKUP($B4242,'Ownership Metrics'!$A:$A,'Ownership Metrics'!$I:$I),"")</f>
        <v>Sedang</v>
      </c>
      <c r="U4242" s="27">
        <f>IF(COUNTIFS($B$2:$B4242,$B4242,$D$2:$D4242,$D4242)=1,1,0)</f>
        <v>1</v>
      </c>
      <c r="V4242" s="27">
        <f t="shared" si="199"/>
        <v>21.46</v>
      </c>
      <c r="W4242" s="27">
        <f t="shared" si="200"/>
        <v>2</v>
      </c>
      <c r="X4242" s="27">
        <f t="shared" si="198"/>
        <v>21.459999575800001</v>
      </c>
    </row>
    <row r="4243" spans="1:24" x14ac:dyDescent="0.25">
      <c r="A4243" s="26">
        <v>46265</v>
      </c>
      <c r="B4243" s="27" t="s">
        <v>10708</v>
      </c>
      <c r="C4243" s="27" t="s">
        <v>4492</v>
      </c>
      <c r="D4243" s="27" t="s">
        <v>1999</v>
      </c>
      <c r="E4243" s="27" t="s">
        <v>44</v>
      </c>
      <c r="F4243" s="27" t="s">
        <v>23</v>
      </c>
      <c r="G4243" s="27"/>
      <c r="H4243" s="27" t="s">
        <v>24</v>
      </c>
      <c r="I4243" s="28">
        <v>254913800</v>
      </c>
      <c r="J4243" s="28">
        <v>0</v>
      </c>
      <c r="K4243" s="28">
        <v>254913800</v>
      </c>
      <c r="L4243" s="29">
        <v>1.01</v>
      </c>
      <c r="M4243" s="29">
        <f>IFERROR(_xlfn.XLOOKUP($B4243,'Ownership Metrics'!$A:$A,'Ownership Metrics'!$B:$B),"")</f>
        <v>20.56</v>
      </c>
      <c r="N4243" s="28">
        <f>IFERROR(_xlfn.XLOOKUP($B4243,'Ownership Metrics'!$A:$A,'Ownership Metrics'!$C:$C),"")</f>
        <v>3126</v>
      </c>
      <c r="O4243" s="29">
        <f>IFERROR(_xlfn.XLOOKUP($B4243,'Ownership Metrics'!$A:$A,'Ownership Metrics'!$D:$D),"")</f>
        <v>51.5</v>
      </c>
      <c r="P4243" s="29">
        <f>IFERROR(_xlfn.XLOOKUP($B4243,'Ownership Metrics'!$A:$A,'Ownership Metrics'!$E:$E),"")</f>
        <v>75.8</v>
      </c>
      <c r="Q4243" s="30">
        <f>IFERROR(_xlfn.XLOOKUP($B4243,'Ownership Metrics'!$A:$A,'Ownership Metrics'!$F:$F),"")</f>
        <v>6</v>
      </c>
      <c r="R4243" s="30">
        <f>IFERROR(_xlfn.XLOOKUP($B4243,'Ownership Metrics'!$A:$A,'Ownership Metrics'!$G:$G),"")</f>
        <v>55</v>
      </c>
      <c r="S4243" s="27" t="str">
        <f>IFERROR(_xlfn.XLOOKUP($B4243,'Ownership Metrics'!$A:$A,'Ownership Metrics'!$H:$H),"")</f>
        <v>Mayoritas</v>
      </c>
      <c r="T4243" s="27" t="str">
        <f>IFERROR(_xlfn.XLOOKUP($B4243,'Ownership Metrics'!$A:$A,'Ownership Metrics'!$I:$I),"")</f>
        <v>Sedang</v>
      </c>
      <c r="U4243" s="27">
        <f>IF(COUNTIFS($B$2:$B4243,$B4243,$D$2:$D4243,$D4243)=1,1,0)</f>
        <v>1</v>
      </c>
      <c r="V4243" s="27">
        <f t="shared" si="199"/>
        <v>1.01</v>
      </c>
      <c r="W4243" s="27">
        <f t="shared" si="200"/>
        <v>5</v>
      </c>
      <c r="X4243" s="27">
        <f t="shared" si="198"/>
        <v>1.0099995757</v>
      </c>
    </row>
    <row r="4244" spans="1:24" x14ac:dyDescent="0.25">
      <c r="A4244" s="26">
        <v>46265</v>
      </c>
      <c r="B4244" s="27" t="s">
        <v>10708</v>
      </c>
      <c r="C4244" s="27" t="s">
        <v>4492</v>
      </c>
      <c r="D4244" s="27" t="s">
        <v>753</v>
      </c>
      <c r="E4244" s="27" t="s">
        <v>44</v>
      </c>
      <c r="F4244" s="27" t="s">
        <v>23</v>
      </c>
      <c r="G4244" s="27"/>
      <c r="H4244" s="27" t="s">
        <v>24</v>
      </c>
      <c r="I4244" s="28">
        <v>251601366</v>
      </c>
      <c r="J4244" s="28">
        <v>0</v>
      </c>
      <c r="K4244" s="28">
        <v>251601366</v>
      </c>
      <c r="L4244" s="29">
        <v>1</v>
      </c>
      <c r="M4244" s="29">
        <f>IFERROR(_xlfn.XLOOKUP($B4244,'Ownership Metrics'!$A:$A,'Ownership Metrics'!$B:$B),"")</f>
        <v>20.56</v>
      </c>
      <c r="N4244" s="28">
        <f>IFERROR(_xlfn.XLOOKUP($B4244,'Ownership Metrics'!$A:$A,'Ownership Metrics'!$C:$C),"")</f>
        <v>3126</v>
      </c>
      <c r="O4244" s="29">
        <f>IFERROR(_xlfn.XLOOKUP($B4244,'Ownership Metrics'!$A:$A,'Ownership Metrics'!$D:$D),"")</f>
        <v>51.5</v>
      </c>
      <c r="P4244" s="29">
        <f>IFERROR(_xlfn.XLOOKUP($B4244,'Ownership Metrics'!$A:$A,'Ownership Metrics'!$E:$E),"")</f>
        <v>75.8</v>
      </c>
      <c r="Q4244" s="30">
        <f>IFERROR(_xlfn.XLOOKUP($B4244,'Ownership Metrics'!$A:$A,'Ownership Metrics'!$F:$F),"")</f>
        <v>6</v>
      </c>
      <c r="R4244" s="30">
        <f>IFERROR(_xlfn.XLOOKUP($B4244,'Ownership Metrics'!$A:$A,'Ownership Metrics'!$G:$G),"")</f>
        <v>55</v>
      </c>
      <c r="S4244" s="27" t="str">
        <f>IFERROR(_xlfn.XLOOKUP($B4244,'Ownership Metrics'!$A:$A,'Ownership Metrics'!$H:$H),"")</f>
        <v>Mayoritas</v>
      </c>
      <c r="T4244" s="27" t="str">
        <f>IFERROR(_xlfn.XLOOKUP($B4244,'Ownership Metrics'!$A:$A,'Ownership Metrics'!$I:$I),"")</f>
        <v>Sedang</v>
      </c>
      <c r="U4244" s="27">
        <f>IF(COUNTIFS($B$2:$B4244,$B4244,$D$2:$D4244,$D4244)=1,1,0)</f>
        <v>1</v>
      </c>
      <c r="V4244" s="27">
        <f t="shared" si="199"/>
        <v>1</v>
      </c>
      <c r="W4244" s="27">
        <f t="shared" si="200"/>
        <v>6</v>
      </c>
      <c r="X4244" s="27">
        <f t="shared" si="198"/>
        <v>0.99999957559999997</v>
      </c>
    </row>
    <row r="4245" spans="1:24" x14ac:dyDescent="0.25">
      <c r="A4245" s="26">
        <v>46265</v>
      </c>
      <c r="B4245" s="27" t="s">
        <v>10709</v>
      </c>
      <c r="C4245" s="27" t="s">
        <v>4496</v>
      </c>
      <c r="D4245" s="27" t="s">
        <v>4497</v>
      </c>
      <c r="E4245" s="27" t="s">
        <v>22</v>
      </c>
      <c r="F4245" s="27" t="s">
        <v>23</v>
      </c>
      <c r="G4245" s="27"/>
      <c r="H4245" s="27" t="s">
        <v>24</v>
      </c>
      <c r="I4245" s="28">
        <v>50000000</v>
      </c>
      <c r="J4245" s="28">
        <v>0</v>
      </c>
      <c r="K4245" s="28">
        <v>50000000</v>
      </c>
      <c r="L4245" s="29">
        <v>3.2</v>
      </c>
      <c r="M4245" s="29">
        <f>IFERROR(_xlfn.XLOOKUP($B4245,'Ownership Metrics'!$A:$A,'Ownership Metrics'!$B:$B),"")</f>
        <v>39.28</v>
      </c>
      <c r="N4245" s="28">
        <f>IFERROR(_xlfn.XLOOKUP($B4245,'Ownership Metrics'!$A:$A,'Ownership Metrics'!$C:$C),"")</f>
        <v>2877</v>
      </c>
      <c r="O4245" s="29">
        <f>IFERROR(_xlfn.XLOOKUP($B4245,'Ownership Metrics'!$A:$A,'Ownership Metrics'!$D:$D),"")</f>
        <v>53.46</v>
      </c>
      <c r="P4245" s="29">
        <f>IFERROR(_xlfn.XLOOKUP($B4245,'Ownership Metrics'!$A:$A,'Ownership Metrics'!$E:$E),"")</f>
        <v>58.86</v>
      </c>
      <c r="Q4245" s="30">
        <f>IFERROR(_xlfn.XLOOKUP($B4245,'Ownership Metrics'!$A:$A,'Ownership Metrics'!$F:$F),"")</f>
        <v>4</v>
      </c>
      <c r="R4245" s="30">
        <f>IFERROR(_xlfn.XLOOKUP($B4245,'Ownership Metrics'!$A:$A,'Ownership Metrics'!$G:$G),"")</f>
        <v>50</v>
      </c>
      <c r="S4245" s="27" t="str">
        <f>IFERROR(_xlfn.XLOOKUP($B4245,'Ownership Metrics'!$A:$A,'Ownership Metrics'!$H:$H),"")</f>
        <v>Mayoritas</v>
      </c>
      <c r="T4245" s="27" t="str">
        <f>IFERROR(_xlfn.XLOOKUP($B4245,'Ownership Metrics'!$A:$A,'Ownership Metrics'!$I:$I),"")</f>
        <v>Sedang</v>
      </c>
      <c r="U4245" s="27">
        <f>IF(COUNTIFS($B$2:$B4245,$B4245,$D$2:$D4245,$D4245)=1,1,0)</f>
        <v>1</v>
      </c>
      <c r="V4245" s="27">
        <f t="shared" si="199"/>
        <v>3.2</v>
      </c>
      <c r="W4245" s="27">
        <f t="shared" si="200"/>
        <v>2</v>
      </c>
      <c r="X4245" s="27">
        <f t="shared" si="198"/>
        <v>3.1999995755000001</v>
      </c>
    </row>
    <row r="4246" spans="1:24" x14ac:dyDescent="0.25">
      <c r="A4246" s="26">
        <v>46265</v>
      </c>
      <c r="B4246" s="27" t="s">
        <v>10709</v>
      </c>
      <c r="C4246" s="27" t="s">
        <v>4496</v>
      </c>
      <c r="D4246" s="27" t="s">
        <v>4498</v>
      </c>
      <c r="E4246" s="27" t="s">
        <v>35</v>
      </c>
      <c r="F4246" s="27" t="s">
        <v>23</v>
      </c>
      <c r="G4246" s="27" t="s">
        <v>36</v>
      </c>
      <c r="H4246" s="27" t="s">
        <v>24</v>
      </c>
      <c r="I4246" s="28">
        <v>835312500</v>
      </c>
      <c r="J4246" s="28">
        <v>0</v>
      </c>
      <c r="K4246" s="28">
        <v>835312500</v>
      </c>
      <c r="L4246" s="29">
        <v>53.46</v>
      </c>
      <c r="M4246" s="29">
        <f>IFERROR(_xlfn.XLOOKUP($B4246,'Ownership Metrics'!$A:$A,'Ownership Metrics'!$B:$B),"")</f>
        <v>39.28</v>
      </c>
      <c r="N4246" s="28">
        <f>IFERROR(_xlfn.XLOOKUP($B4246,'Ownership Metrics'!$A:$A,'Ownership Metrics'!$C:$C),"")</f>
        <v>2877</v>
      </c>
      <c r="O4246" s="29">
        <f>IFERROR(_xlfn.XLOOKUP($B4246,'Ownership Metrics'!$A:$A,'Ownership Metrics'!$D:$D),"")</f>
        <v>53.46</v>
      </c>
      <c r="P4246" s="29">
        <f>IFERROR(_xlfn.XLOOKUP($B4246,'Ownership Metrics'!$A:$A,'Ownership Metrics'!$E:$E),"")</f>
        <v>58.86</v>
      </c>
      <c r="Q4246" s="30">
        <f>IFERROR(_xlfn.XLOOKUP($B4246,'Ownership Metrics'!$A:$A,'Ownership Metrics'!$F:$F),"")</f>
        <v>4</v>
      </c>
      <c r="R4246" s="30">
        <f>IFERROR(_xlfn.XLOOKUP($B4246,'Ownership Metrics'!$A:$A,'Ownership Metrics'!$G:$G),"")</f>
        <v>50</v>
      </c>
      <c r="S4246" s="27" t="str">
        <f>IFERROR(_xlfn.XLOOKUP($B4246,'Ownership Metrics'!$A:$A,'Ownership Metrics'!$H:$H),"")</f>
        <v>Mayoritas</v>
      </c>
      <c r="T4246" s="27" t="str">
        <f>IFERROR(_xlfn.XLOOKUP($B4246,'Ownership Metrics'!$A:$A,'Ownership Metrics'!$I:$I),"")</f>
        <v>Sedang</v>
      </c>
      <c r="U4246" s="27">
        <f>IF(COUNTIFS($B$2:$B4246,$B4246,$D$2:$D4246,$D4246)=1,1,0)</f>
        <v>1</v>
      </c>
      <c r="V4246" s="27">
        <f t="shared" si="199"/>
        <v>53.46</v>
      </c>
      <c r="W4246" s="27">
        <f t="shared" si="200"/>
        <v>1</v>
      </c>
      <c r="X4246" s="27">
        <f t="shared" si="198"/>
        <v>53.459999575399998</v>
      </c>
    </row>
    <row r="4247" spans="1:24" x14ac:dyDescent="0.25">
      <c r="A4247" s="26">
        <v>46265</v>
      </c>
      <c r="B4247" s="27" t="s">
        <v>10709</v>
      </c>
      <c r="C4247" s="27" t="s">
        <v>4496</v>
      </c>
      <c r="D4247" s="27" t="s">
        <v>4499</v>
      </c>
      <c r="E4247" s="27" t="s">
        <v>35</v>
      </c>
      <c r="F4247" s="27" t="s">
        <v>23</v>
      </c>
      <c r="G4247" s="27" t="s">
        <v>36</v>
      </c>
      <c r="H4247" s="27" t="s">
        <v>24</v>
      </c>
      <c r="I4247" s="28">
        <v>34368000</v>
      </c>
      <c r="J4247" s="28">
        <v>0</v>
      </c>
      <c r="K4247" s="28">
        <v>34368000</v>
      </c>
      <c r="L4247" s="29">
        <v>2.2000000000000002</v>
      </c>
      <c r="M4247" s="29">
        <f>IFERROR(_xlfn.XLOOKUP($B4247,'Ownership Metrics'!$A:$A,'Ownership Metrics'!$B:$B),"")</f>
        <v>39.28</v>
      </c>
      <c r="N4247" s="28">
        <f>IFERROR(_xlfn.XLOOKUP($B4247,'Ownership Metrics'!$A:$A,'Ownership Metrics'!$C:$C),"")</f>
        <v>2877</v>
      </c>
      <c r="O4247" s="29">
        <f>IFERROR(_xlfn.XLOOKUP($B4247,'Ownership Metrics'!$A:$A,'Ownership Metrics'!$D:$D),"")</f>
        <v>53.46</v>
      </c>
      <c r="P4247" s="29">
        <f>IFERROR(_xlfn.XLOOKUP($B4247,'Ownership Metrics'!$A:$A,'Ownership Metrics'!$E:$E),"")</f>
        <v>58.86</v>
      </c>
      <c r="Q4247" s="30">
        <f>IFERROR(_xlfn.XLOOKUP($B4247,'Ownership Metrics'!$A:$A,'Ownership Metrics'!$F:$F),"")</f>
        <v>4</v>
      </c>
      <c r="R4247" s="30">
        <f>IFERROR(_xlfn.XLOOKUP($B4247,'Ownership Metrics'!$A:$A,'Ownership Metrics'!$G:$G),"")</f>
        <v>50</v>
      </c>
      <c r="S4247" s="27" t="str">
        <f>IFERROR(_xlfn.XLOOKUP($B4247,'Ownership Metrics'!$A:$A,'Ownership Metrics'!$H:$H),"")</f>
        <v>Mayoritas</v>
      </c>
      <c r="T4247" s="27" t="str">
        <f>IFERROR(_xlfn.XLOOKUP($B4247,'Ownership Metrics'!$A:$A,'Ownership Metrics'!$I:$I),"")</f>
        <v>Sedang</v>
      </c>
      <c r="U4247" s="27">
        <f>IF(COUNTIFS($B$2:$B4247,$B4247,$D$2:$D4247,$D4247)=1,1,0)</f>
        <v>1</v>
      </c>
      <c r="V4247" s="27">
        <f t="shared" si="199"/>
        <v>2.2000000000000002</v>
      </c>
      <c r="W4247" s="27">
        <f t="shared" si="200"/>
        <v>3</v>
      </c>
      <c r="X4247" s="27">
        <f t="shared" si="198"/>
        <v>2.1999995753000001</v>
      </c>
    </row>
    <row r="4248" spans="1:24" x14ac:dyDescent="0.25">
      <c r="A4248" s="26">
        <v>46265</v>
      </c>
      <c r="B4248" s="27" t="s">
        <v>10709</v>
      </c>
      <c r="C4248" s="27" t="s">
        <v>4496</v>
      </c>
      <c r="D4248" s="27" t="s">
        <v>4500</v>
      </c>
      <c r="E4248" s="27" t="s">
        <v>35</v>
      </c>
      <c r="F4248" s="27" t="s">
        <v>23</v>
      </c>
      <c r="G4248" s="27" t="s">
        <v>36</v>
      </c>
      <c r="H4248" s="27" t="s">
        <v>24</v>
      </c>
      <c r="I4248" s="28">
        <v>29018800</v>
      </c>
      <c r="J4248" s="28">
        <v>0</v>
      </c>
      <c r="K4248" s="28">
        <v>29018800</v>
      </c>
      <c r="L4248" s="29">
        <v>1.86</v>
      </c>
      <c r="M4248" s="29">
        <f>IFERROR(_xlfn.XLOOKUP($B4248,'Ownership Metrics'!$A:$A,'Ownership Metrics'!$B:$B),"")</f>
        <v>39.28</v>
      </c>
      <c r="N4248" s="28">
        <f>IFERROR(_xlfn.XLOOKUP($B4248,'Ownership Metrics'!$A:$A,'Ownership Metrics'!$C:$C),"")</f>
        <v>2877</v>
      </c>
      <c r="O4248" s="29">
        <f>IFERROR(_xlfn.XLOOKUP($B4248,'Ownership Metrics'!$A:$A,'Ownership Metrics'!$D:$D),"")</f>
        <v>53.46</v>
      </c>
      <c r="P4248" s="29">
        <f>IFERROR(_xlfn.XLOOKUP($B4248,'Ownership Metrics'!$A:$A,'Ownership Metrics'!$E:$E),"")</f>
        <v>58.86</v>
      </c>
      <c r="Q4248" s="30">
        <f>IFERROR(_xlfn.XLOOKUP($B4248,'Ownership Metrics'!$A:$A,'Ownership Metrics'!$F:$F),"")</f>
        <v>4</v>
      </c>
      <c r="R4248" s="30">
        <f>IFERROR(_xlfn.XLOOKUP($B4248,'Ownership Metrics'!$A:$A,'Ownership Metrics'!$G:$G),"")</f>
        <v>50</v>
      </c>
      <c r="S4248" s="27" t="str">
        <f>IFERROR(_xlfn.XLOOKUP($B4248,'Ownership Metrics'!$A:$A,'Ownership Metrics'!$H:$H),"")</f>
        <v>Mayoritas</v>
      </c>
      <c r="T4248" s="27" t="str">
        <f>IFERROR(_xlfn.XLOOKUP($B4248,'Ownership Metrics'!$A:$A,'Ownership Metrics'!$I:$I),"")</f>
        <v>Sedang</v>
      </c>
      <c r="U4248" s="27">
        <f>IF(COUNTIFS($B$2:$B4248,$B4248,$D$2:$D4248,$D4248)=1,1,0)</f>
        <v>1</v>
      </c>
      <c r="V4248" s="27">
        <f t="shared" si="199"/>
        <v>1.86</v>
      </c>
      <c r="W4248" s="27">
        <f t="shared" si="200"/>
        <v>4</v>
      </c>
      <c r="X4248" s="27">
        <f t="shared" si="198"/>
        <v>1.8599995752</v>
      </c>
    </row>
    <row r="4249" spans="1:24" x14ac:dyDescent="0.25">
      <c r="A4249" s="26">
        <v>46265</v>
      </c>
      <c r="B4249" s="27" t="s">
        <v>10710</v>
      </c>
      <c r="C4249" s="27" t="s">
        <v>4502</v>
      </c>
      <c r="D4249" s="27" t="s">
        <v>3285</v>
      </c>
      <c r="E4249" s="27" t="s">
        <v>22</v>
      </c>
      <c r="F4249" s="27" t="s">
        <v>23</v>
      </c>
      <c r="G4249" s="27"/>
      <c r="H4249" s="27" t="s">
        <v>24</v>
      </c>
      <c r="I4249" s="28">
        <v>711197946</v>
      </c>
      <c r="J4249" s="28">
        <v>0</v>
      </c>
      <c r="K4249" s="28">
        <v>711197946</v>
      </c>
      <c r="L4249" s="29">
        <v>3.03</v>
      </c>
      <c r="M4249" s="29">
        <f>IFERROR(_xlfn.XLOOKUP($B4249,'Ownership Metrics'!$A:$A,'Ownership Metrics'!$B:$B),"")</f>
        <v>1.5</v>
      </c>
      <c r="N4249" s="28">
        <f>IFERROR(_xlfn.XLOOKUP($B4249,'Ownership Metrics'!$A:$A,'Ownership Metrics'!$C:$C),"")</f>
        <v>3532</v>
      </c>
      <c r="O4249" s="29">
        <f>IFERROR(_xlfn.XLOOKUP($B4249,'Ownership Metrics'!$A:$A,'Ownership Metrics'!$D:$D),"")</f>
        <v>58.02</v>
      </c>
      <c r="P4249" s="29">
        <f>IFERROR(_xlfn.XLOOKUP($B4249,'Ownership Metrics'!$A:$A,'Ownership Metrics'!$E:$E),"")</f>
        <v>67.8</v>
      </c>
      <c r="Q4249" s="30">
        <f>IFERROR(_xlfn.XLOOKUP($B4249,'Ownership Metrics'!$A:$A,'Ownership Metrics'!$F:$F),"")</f>
        <v>12</v>
      </c>
      <c r="R4249" s="30">
        <f>IFERROR(_xlfn.XLOOKUP($B4249,'Ownership Metrics'!$A:$A,'Ownership Metrics'!$G:$G),"")</f>
        <v>48</v>
      </c>
      <c r="S4249" s="27" t="str">
        <f>IFERROR(_xlfn.XLOOKUP($B4249,'Ownership Metrics'!$A:$A,'Ownership Metrics'!$H:$H),"")</f>
        <v>Mayoritas</v>
      </c>
      <c r="T4249" s="27" t="str">
        <f>IFERROR(_xlfn.XLOOKUP($B4249,'Ownership Metrics'!$A:$A,'Ownership Metrics'!$I:$I),"")</f>
        <v>Sedang</v>
      </c>
      <c r="U4249" s="27">
        <f>IF(COUNTIFS($B$2:$B4249,$B4249,$D$2:$D4249,$D4249)=1,1,0)</f>
        <v>1</v>
      </c>
      <c r="V4249" s="27">
        <f t="shared" si="199"/>
        <v>3.03</v>
      </c>
      <c r="W4249" s="27">
        <f t="shared" si="200"/>
        <v>10</v>
      </c>
      <c r="X4249" s="27">
        <f t="shared" si="198"/>
        <v>3.0299995750999997</v>
      </c>
    </row>
    <row r="4250" spans="1:24" x14ac:dyDescent="0.25">
      <c r="A4250" s="26">
        <v>46265</v>
      </c>
      <c r="B4250" s="27" t="s">
        <v>10710</v>
      </c>
      <c r="C4250" s="27" t="s">
        <v>4502</v>
      </c>
      <c r="D4250" s="27" t="s">
        <v>2282</v>
      </c>
      <c r="E4250" s="27" t="s">
        <v>22</v>
      </c>
      <c r="F4250" s="27" t="s">
        <v>23</v>
      </c>
      <c r="G4250" s="27"/>
      <c r="H4250" s="27" t="s">
        <v>24</v>
      </c>
      <c r="I4250" s="28">
        <v>1149212192</v>
      </c>
      <c r="J4250" s="28">
        <v>0</v>
      </c>
      <c r="K4250" s="28">
        <v>1149212192</v>
      </c>
      <c r="L4250" s="29">
        <v>4.8899999999999997</v>
      </c>
      <c r="M4250" s="29">
        <f>IFERROR(_xlfn.XLOOKUP($B4250,'Ownership Metrics'!$A:$A,'Ownership Metrics'!$B:$B),"")</f>
        <v>1.5</v>
      </c>
      <c r="N4250" s="28">
        <f>IFERROR(_xlfn.XLOOKUP($B4250,'Ownership Metrics'!$A:$A,'Ownership Metrics'!$C:$C),"")</f>
        <v>3532</v>
      </c>
      <c r="O4250" s="29">
        <f>IFERROR(_xlfn.XLOOKUP($B4250,'Ownership Metrics'!$A:$A,'Ownership Metrics'!$D:$D),"")</f>
        <v>58.02</v>
      </c>
      <c r="P4250" s="29">
        <f>IFERROR(_xlfn.XLOOKUP($B4250,'Ownership Metrics'!$A:$A,'Ownership Metrics'!$E:$E),"")</f>
        <v>67.8</v>
      </c>
      <c r="Q4250" s="30">
        <f>IFERROR(_xlfn.XLOOKUP($B4250,'Ownership Metrics'!$A:$A,'Ownership Metrics'!$F:$F),"")</f>
        <v>12</v>
      </c>
      <c r="R4250" s="30">
        <f>IFERROR(_xlfn.XLOOKUP($B4250,'Ownership Metrics'!$A:$A,'Ownership Metrics'!$G:$G),"")</f>
        <v>48</v>
      </c>
      <c r="S4250" s="27" t="str">
        <f>IFERROR(_xlfn.XLOOKUP($B4250,'Ownership Metrics'!$A:$A,'Ownership Metrics'!$H:$H),"")</f>
        <v>Mayoritas</v>
      </c>
      <c r="T4250" s="27" t="str">
        <f>IFERROR(_xlfn.XLOOKUP($B4250,'Ownership Metrics'!$A:$A,'Ownership Metrics'!$I:$I),"")</f>
        <v>Sedang</v>
      </c>
      <c r="U4250" s="27">
        <f>IF(COUNTIFS($B$2:$B4250,$B4250,$D$2:$D4250,$D4250)=1,1,0)</f>
        <v>1</v>
      </c>
      <c r="V4250" s="27">
        <f t="shared" si="199"/>
        <v>4.8899999999999997</v>
      </c>
      <c r="W4250" s="27">
        <f t="shared" si="200"/>
        <v>2</v>
      </c>
      <c r="X4250" s="27">
        <f t="shared" si="198"/>
        <v>4.889999575</v>
      </c>
    </row>
    <row r="4251" spans="1:24" x14ac:dyDescent="0.25">
      <c r="A4251" s="26">
        <v>46265</v>
      </c>
      <c r="B4251" s="27" t="s">
        <v>10710</v>
      </c>
      <c r="C4251" s="27" t="s">
        <v>4502</v>
      </c>
      <c r="D4251" s="27" t="s">
        <v>2283</v>
      </c>
      <c r="E4251" s="27" t="s">
        <v>22</v>
      </c>
      <c r="F4251" s="27" t="s">
        <v>23</v>
      </c>
      <c r="G4251" s="27"/>
      <c r="H4251" s="27" t="s">
        <v>24</v>
      </c>
      <c r="I4251" s="28">
        <v>1078810894</v>
      </c>
      <c r="J4251" s="28">
        <v>0</v>
      </c>
      <c r="K4251" s="28">
        <v>1078810894</v>
      </c>
      <c r="L4251" s="29">
        <v>4.59</v>
      </c>
      <c r="M4251" s="29">
        <f>IFERROR(_xlfn.XLOOKUP($B4251,'Ownership Metrics'!$A:$A,'Ownership Metrics'!$B:$B),"")</f>
        <v>1.5</v>
      </c>
      <c r="N4251" s="28">
        <f>IFERROR(_xlfn.XLOOKUP($B4251,'Ownership Metrics'!$A:$A,'Ownership Metrics'!$C:$C),"")</f>
        <v>3532</v>
      </c>
      <c r="O4251" s="29">
        <f>IFERROR(_xlfn.XLOOKUP($B4251,'Ownership Metrics'!$A:$A,'Ownership Metrics'!$D:$D),"")</f>
        <v>58.02</v>
      </c>
      <c r="P4251" s="29">
        <f>IFERROR(_xlfn.XLOOKUP($B4251,'Ownership Metrics'!$A:$A,'Ownership Metrics'!$E:$E),"")</f>
        <v>67.8</v>
      </c>
      <c r="Q4251" s="30">
        <f>IFERROR(_xlfn.XLOOKUP($B4251,'Ownership Metrics'!$A:$A,'Ownership Metrics'!$F:$F),"")</f>
        <v>12</v>
      </c>
      <c r="R4251" s="30">
        <f>IFERROR(_xlfn.XLOOKUP($B4251,'Ownership Metrics'!$A:$A,'Ownership Metrics'!$G:$G),"")</f>
        <v>48</v>
      </c>
      <c r="S4251" s="27" t="str">
        <f>IFERROR(_xlfn.XLOOKUP($B4251,'Ownership Metrics'!$A:$A,'Ownership Metrics'!$H:$H),"")</f>
        <v>Mayoritas</v>
      </c>
      <c r="T4251" s="27" t="str">
        <f>IFERROR(_xlfn.XLOOKUP($B4251,'Ownership Metrics'!$A:$A,'Ownership Metrics'!$I:$I),"")</f>
        <v>Sedang</v>
      </c>
      <c r="U4251" s="27">
        <f>IF(COUNTIFS($B$2:$B4251,$B4251,$D$2:$D4251,$D4251)=1,1,0)</f>
        <v>1</v>
      </c>
      <c r="V4251" s="27">
        <f t="shared" si="199"/>
        <v>4.59</v>
      </c>
      <c r="W4251" s="27">
        <f t="shared" si="200"/>
        <v>4</v>
      </c>
      <c r="X4251" s="27">
        <f t="shared" si="198"/>
        <v>4.5899995749000002</v>
      </c>
    </row>
    <row r="4252" spans="1:24" x14ac:dyDescent="0.25">
      <c r="A4252" s="26">
        <v>46265</v>
      </c>
      <c r="B4252" s="27" t="s">
        <v>10710</v>
      </c>
      <c r="C4252" s="27" t="s">
        <v>4502</v>
      </c>
      <c r="D4252" s="27" t="s">
        <v>3286</v>
      </c>
      <c r="E4252" s="27" t="s">
        <v>22</v>
      </c>
      <c r="F4252" s="27" t="s">
        <v>23</v>
      </c>
      <c r="G4252" s="27"/>
      <c r="H4252" s="27" t="s">
        <v>24</v>
      </c>
      <c r="I4252" s="28">
        <v>1007269590</v>
      </c>
      <c r="J4252" s="28">
        <v>0</v>
      </c>
      <c r="K4252" s="28">
        <v>1007269590</v>
      </c>
      <c r="L4252" s="29">
        <v>4.29</v>
      </c>
      <c r="M4252" s="29">
        <f>IFERROR(_xlfn.XLOOKUP($B4252,'Ownership Metrics'!$A:$A,'Ownership Metrics'!$B:$B),"")</f>
        <v>1.5</v>
      </c>
      <c r="N4252" s="28">
        <f>IFERROR(_xlfn.XLOOKUP($B4252,'Ownership Metrics'!$A:$A,'Ownership Metrics'!$C:$C),"")</f>
        <v>3532</v>
      </c>
      <c r="O4252" s="29">
        <f>IFERROR(_xlfn.XLOOKUP($B4252,'Ownership Metrics'!$A:$A,'Ownership Metrics'!$D:$D),"")</f>
        <v>58.02</v>
      </c>
      <c r="P4252" s="29">
        <f>IFERROR(_xlfn.XLOOKUP($B4252,'Ownership Metrics'!$A:$A,'Ownership Metrics'!$E:$E),"")</f>
        <v>67.8</v>
      </c>
      <c r="Q4252" s="30">
        <f>IFERROR(_xlfn.XLOOKUP($B4252,'Ownership Metrics'!$A:$A,'Ownership Metrics'!$F:$F),"")</f>
        <v>12</v>
      </c>
      <c r="R4252" s="30">
        <f>IFERROR(_xlfn.XLOOKUP($B4252,'Ownership Metrics'!$A:$A,'Ownership Metrics'!$G:$G),"")</f>
        <v>48</v>
      </c>
      <c r="S4252" s="27" t="str">
        <f>IFERROR(_xlfn.XLOOKUP($B4252,'Ownership Metrics'!$A:$A,'Ownership Metrics'!$H:$H),"")</f>
        <v>Mayoritas</v>
      </c>
      <c r="T4252" s="27" t="str">
        <f>IFERROR(_xlfn.XLOOKUP($B4252,'Ownership Metrics'!$A:$A,'Ownership Metrics'!$I:$I),"")</f>
        <v>Sedang</v>
      </c>
      <c r="U4252" s="27">
        <f>IF(COUNTIFS($B$2:$B4252,$B4252,$D$2:$D4252,$D4252)=1,1,0)</f>
        <v>1</v>
      </c>
      <c r="V4252" s="27">
        <f t="shared" si="199"/>
        <v>4.29</v>
      </c>
      <c r="W4252" s="27">
        <f t="shared" si="200"/>
        <v>6</v>
      </c>
      <c r="X4252" s="27">
        <f t="shared" si="198"/>
        <v>4.2899995748000004</v>
      </c>
    </row>
    <row r="4253" spans="1:24" x14ac:dyDescent="0.25">
      <c r="A4253" s="26">
        <v>46265</v>
      </c>
      <c r="B4253" s="27" t="s">
        <v>10710</v>
      </c>
      <c r="C4253" s="27" t="s">
        <v>4502</v>
      </c>
      <c r="D4253" s="27" t="s">
        <v>4503</v>
      </c>
      <c r="E4253" s="27" t="s">
        <v>22</v>
      </c>
      <c r="F4253" s="27" t="s">
        <v>23</v>
      </c>
      <c r="G4253" s="27"/>
      <c r="H4253" s="27" t="s">
        <v>24</v>
      </c>
      <c r="I4253" s="28">
        <v>396436114</v>
      </c>
      <c r="J4253" s="28">
        <v>0</v>
      </c>
      <c r="K4253" s="28">
        <v>396436114</v>
      </c>
      <c r="L4253" s="29">
        <v>1.69</v>
      </c>
      <c r="M4253" s="29">
        <f>IFERROR(_xlfn.XLOOKUP($B4253,'Ownership Metrics'!$A:$A,'Ownership Metrics'!$B:$B),"")</f>
        <v>1.5</v>
      </c>
      <c r="N4253" s="28">
        <f>IFERROR(_xlfn.XLOOKUP($B4253,'Ownership Metrics'!$A:$A,'Ownership Metrics'!$C:$C),"")</f>
        <v>3532</v>
      </c>
      <c r="O4253" s="29">
        <f>IFERROR(_xlfn.XLOOKUP($B4253,'Ownership Metrics'!$A:$A,'Ownership Metrics'!$D:$D),"")</f>
        <v>58.02</v>
      </c>
      <c r="P4253" s="29">
        <f>IFERROR(_xlfn.XLOOKUP($B4253,'Ownership Metrics'!$A:$A,'Ownership Metrics'!$E:$E),"")</f>
        <v>67.8</v>
      </c>
      <c r="Q4253" s="30">
        <f>IFERROR(_xlfn.XLOOKUP($B4253,'Ownership Metrics'!$A:$A,'Ownership Metrics'!$F:$F),"")</f>
        <v>12</v>
      </c>
      <c r="R4253" s="30">
        <f>IFERROR(_xlfn.XLOOKUP($B4253,'Ownership Metrics'!$A:$A,'Ownership Metrics'!$G:$G),"")</f>
        <v>48</v>
      </c>
      <c r="S4253" s="27" t="str">
        <f>IFERROR(_xlfn.XLOOKUP($B4253,'Ownership Metrics'!$A:$A,'Ownership Metrics'!$H:$H),"")</f>
        <v>Mayoritas</v>
      </c>
      <c r="T4253" s="27" t="str">
        <f>IFERROR(_xlfn.XLOOKUP($B4253,'Ownership Metrics'!$A:$A,'Ownership Metrics'!$I:$I),"")</f>
        <v>Sedang</v>
      </c>
      <c r="U4253" s="27">
        <f>IF(COUNTIFS($B$2:$B4253,$B4253,$D$2:$D4253,$D4253)=1,1,0)</f>
        <v>1</v>
      </c>
      <c r="V4253" s="27">
        <f t="shared" si="199"/>
        <v>1.69</v>
      </c>
      <c r="W4253" s="27">
        <f t="shared" si="200"/>
        <v>11</v>
      </c>
      <c r="X4253" s="27">
        <f t="shared" si="198"/>
        <v>1.6899995746999998</v>
      </c>
    </row>
    <row r="4254" spans="1:24" x14ac:dyDescent="0.25">
      <c r="A4254" s="26">
        <v>46265</v>
      </c>
      <c r="B4254" s="27" t="s">
        <v>10710</v>
      </c>
      <c r="C4254" s="27" t="s">
        <v>4502</v>
      </c>
      <c r="D4254" s="27" t="s">
        <v>4504</v>
      </c>
      <c r="E4254" s="27" t="s">
        <v>22</v>
      </c>
      <c r="F4254" s="27" t="s">
        <v>23</v>
      </c>
      <c r="G4254" s="27"/>
      <c r="H4254" s="27" t="s">
        <v>24</v>
      </c>
      <c r="I4254" s="28">
        <v>1057935164</v>
      </c>
      <c r="J4254" s="28">
        <v>0</v>
      </c>
      <c r="K4254" s="28">
        <v>1057935164</v>
      </c>
      <c r="L4254" s="29">
        <v>4.51</v>
      </c>
      <c r="M4254" s="29">
        <f>IFERROR(_xlfn.XLOOKUP($B4254,'Ownership Metrics'!$A:$A,'Ownership Metrics'!$B:$B),"")</f>
        <v>1.5</v>
      </c>
      <c r="N4254" s="28">
        <f>IFERROR(_xlfn.XLOOKUP($B4254,'Ownership Metrics'!$A:$A,'Ownership Metrics'!$C:$C),"")</f>
        <v>3532</v>
      </c>
      <c r="O4254" s="29">
        <f>IFERROR(_xlfn.XLOOKUP($B4254,'Ownership Metrics'!$A:$A,'Ownership Metrics'!$D:$D),"")</f>
        <v>58.02</v>
      </c>
      <c r="P4254" s="29">
        <f>IFERROR(_xlfn.XLOOKUP($B4254,'Ownership Metrics'!$A:$A,'Ownership Metrics'!$E:$E),"")</f>
        <v>67.8</v>
      </c>
      <c r="Q4254" s="30">
        <f>IFERROR(_xlfn.XLOOKUP($B4254,'Ownership Metrics'!$A:$A,'Ownership Metrics'!$F:$F),"")</f>
        <v>12</v>
      </c>
      <c r="R4254" s="30">
        <f>IFERROR(_xlfn.XLOOKUP($B4254,'Ownership Metrics'!$A:$A,'Ownership Metrics'!$G:$G),"")</f>
        <v>48</v>
      </c>
      <c r="S4254" s="27" t="str">
        <f>IFERROR(_xlfn.XLOOKUP($B4254,'Ownership Metrics'!$A:$A,'Ownership Metrics'!$H:$H),"")</f>
        <v>Mayoritas</v>
      </c>
      <c r="T4254" s="27" t="str">
        <f>IFERROR(_xlfn.XLOOKUP($B4254,'Ownership Metrics'!$A:$A,'Ownership Metrics'!$I:$I),"")</f>
        <v>Sedang</v>
      </c>
      <c r="U4254" s="27">
        <f>IF(COUNTIFS($B$2:$B4254,$B4254,$D$2:$D4254,$D4254)=1,1,0)</f>
        <v>1</v>
      </c>
      <c r="V4254" s="27">
        <f t="shared" si="199"/>
        <v>4.51</v>
      </c>
      <c r="W4254" s="27">
        <f t="shared" si="200"/>
        <v>5</v>
      </c>
      <c r="X4254" s="27">
        <f t="shared" si="198"/>
        <v>4.5099995746000001</v>
      </c>
    </row>
    <row r="4255" spans="1:24" x14ac:dyDescent="0.25">
      <c r="A4255" s="26">
        <v>46265</v>
      </c>
      <c r="B4255" s="27" t="s">
        <v>10710</v>
      </c>
      <c r="C4255" s="27" t="s">
        <v>4502</v>
      </c>
      <c r="D4255" s="27" t="s">
        <v>4505</v>
      </c>
      <c r="E4255" s="27" t="s">
        <v>22</v>
      </c>
      <c r="F4255" s="27" t="s">
        <v>23</v>
      </c>
      <c r="G4255" s="27"/>
      <c r="H4255" s="27" t="s">
        <v>24</v>
      </c>
      <c r="I4255" s="28">
        <v>993399206</v>
      </c>
      <c r="J4255" s="28">
        <v>0</v>
      </c>
      <c r="K4255" s="28">
        <v>993399206</v>
      </c>
      <c r="L4255" s="29">
        <v>4.2300000000000004</v>
      </c>
      <c r="M4255" s="29">
        <f>IFERROR(_xlfn.XLOOKUP($B4255,'Ownership Metrics'!$A:$A,'Ownership Metrics'!$B:$B),"")</f>
        <v>1.5</v>
      </c>
      <c r="N4255" s="28">
        <f>IFERROR(_xlfn.XLOOKUP($B4255,'Ownership Metrics'!$A:$A,'Ownership Metrics'!$C:$C),"")</f>
        <v>3532</v>
      </c>
      <c r="O4255" s="29">
        <f>IFERROR(_xlfn.XLOOKUP($B4255,'Ownership Metrics'!$A:$A,'Ownership Metrics'!$D:$D),"")</f>
        <v>58.02</v>
      </c>
      <c r="P4255" s="29">
        <f>IFERROR(_xlfn.XLOOKUP($B4255,'Ownership Metrics'!$A:$A,'Ownership Metrics'!$E:$E),"")</f>
        <v>67.8</v>
      </c>
      <c r="Q4255" s="30">
        <f>IFERROR(_xlfn.XLOOKUP($B4255,'Ownership Metrics'!$A:$A,'Ownership Metrics'!$F:$F),"")</f>
        <v>12</v>
      </c>
      <c r="R4255" s="30">
        <f>IFERROR(_xlfn.XLOOKUP($B4255,'Ownership Metrics'!$A:$A,'Ownership Metrics'!$G:$G),"")</f>
        <v>48</v>
      </c>
      <c r="S4255" s="27" t="str">
        <f>IFERROR(_xlfn.XLOOKUP($B4255,'Ownership Metrics'!$A:$A,'Ownership Metrics'!$H:$H),"")</f>
        <v>Mayoritas</v>
      </c>
      <c r="T4255" s="27" t="str">
        <f>IFERROR(_xlfn.XLOOKUP($B4255,'Ownership Metrics'!$A:$A,'Ownership Metrics'!$I:$I),"")</f>
        <v>Sedang</v>
      </c>
      <c r="U4255" s="27">
        <f>IF(COUNTIFS($B$2:$B4255,$B4255,$D$2:$D4255,$D4255)=1,1,0)</f>
        <v>1</v>
      </c>
      <c r="V4255" s="27">
        <f t="shared" si="199"/>
        <v>4.2300000000000004</v>
      </c>
      <c r="W4255" s="27">
        <f t="shared" si="200"/>
        <v>7</v>
      </c>
      <c r="X4255" s="27">
        <f t="shared" si="198"/>
        <v>4.2299995745000007</v>
      </c>
    </row>
    <row r="4256" spans="1:24" x14ac:dyDescent="0.25">
      <c r="A4256" s="26">
        <v>46265</v>
      </c>
      <c r="B4256" s="27" t="s">
        <v>10710</v>
      </c>
      <c r="C4256" s="27" t="s">
        <v>4502</v>
      </c>
      <c r="D4256" s="27" t="s">
        <v>927</v>
      </c>
      <c r="E4256" s="27" t="s">
        <v>74</v>
      </c>
      <c r="F4256" s="27" t="s">
        <v>23</v>
      </c>
      <c r="G4256" s="27"/>
      <c r="H4256" s="27" t="s">
        <v>24</v>
      </c>
      <c r="I4256" s="28">
        <v>13624447228</v>
      </c>
      <c r="J4256" s="28">
        <v>0</v>
      </c>
      <c r="K4256" s="28">
        <v>13624447228</v>
      </c>
      <c r="L4256" s="29">
        <v>58.02</v>
      </c>
      <c r="M4256" s="29">
        <f>IFERROR(_xlfn.XLOOKUP($B4256,'Ownership Metrics'!$A:$A,'Ownership Metrics'!$B:$B),"")</f>
        <v>1.5</v>
      </c>
      <c r="N4256" s="28">
        <f>IFERROR(_xlfn.XLOOKUP($B4256,'Ownership Metrics'!$A:$A,'Ownership Metrics'!$C:$C),"")</f>
        <v>3532</v>
      </c>
      <c r="O4256" s="29">
        <f>IFERROR(_xlfn.XLOOKUP($B4256,'Ownership Metrics'!$A:$A,'Ownership Metrics'!$D:$D),"")</f>
        <v>58.02</v>
      </c>
      <c r="P4256" s="29">
        <f>IFERROR(_xlfn.XLOOKUP($B4256,'Ownership Metrics'!$A:$A,'Ownership Metrics'!$E:$E),"")</f>
        <v>67.8</v>
      </c>
      <c r="Q4256" s="30">
        <f>IFERROR(_xlfn.XLOOKUP($B4256,'Ownership Metrics'!$A:$A,'Ownership Metrics'!$F:$F),"")</f>
        <v>12</v>
      </c>
      <c r="R4256" s="30">
        <f>IFERROR(_xlfn.XLOOKUP($B4256,'Ownership Metrics'!$A:$A,'Ownership Metrics'!$G:$G),"")</f>
        <v>48</v>
      </c>
      <c r="S4256" s="27" t="str">
        <f>IFERROR(_xlfn.XLOOKUP($B4256,'Ownership Metrics'!$A:$A,'Ownership Metrics'!$H:$H),"")</f>
        <v>Mayoritas</v>
      </c>
      <c r="T4256" s="27" t="str">
        <f>IFERROR(_xlfn.XLOOKUP($B4256,'Ownership Metrics'!$A:$A,'Ownership Metrics'!$I:$I),"")</f>
        <v>Sedang</v>
      </c>
      <c r="U4256" s="27">
        <f>IF(COUNTIFS($B$2:$B4256,$B4256,$D$2:$D4256,$D4256)=1,1,0)</f>
        <v>1</v>
      </c>
      <c r="V4256" s="27">
        <f t="shared" si="199"/>
        <v>58.02</v>
      </c>
      <c r="W4256" s="27">
        <f t="shared" si="200"/>
        <v>1</v>
      </c>
      <c r="X4256" s="27">
        <f t="shared" si="198"/>
        <v>58.019999574400003</v>
      </c>
    </row>
    <row r="4257" spans="1:24" x14ac:dyDescent="0.25">
      <c r="A4257" s="26">
        <v>46265</v>
      </c>
      <c r="B4257" s="27" t="s">
        <v>10710</v>
      </c>
      <c r="C4257" s="27" t="s">
        <v>4502</v>
      </c>
      <c r="D4257" s="27" t="s">
        <v>2621</v>
      </c>
      <c r="E4257" s="27" t="s">
        <v>51</v>
      </c>
      <c r="F4257" s="27" t="s">
        <v>32</v>
      </c>
      <c r="G4257" s="27"/>
      <c r="H4257" s="27" t="s">
        <v>2622</v>
      </c>
      <c r="I4257" s="28">
        <v>266149300</v>
      </c>
      <c r="J4257" s="28">
        <v>0</v>
      </c>
      <c r="K4257" s="28">
        <v>266149300</v>
      </c>
      <c r="L4257" s="29">
        <v>1.1299999999999999</v>
      </c>
      <c r="M4257" s="29">
        <f>IFERROR(_xlfn.XLOOKUP($B4257,'Ownership Metrics'!$A:$A,'Ownership Metrics'!$B:$B),"")</f>
        <v>1.5</v>
      </c>
      <c r="N4257" s="28">
        <f>IFERROR(_xlfn.XLOOKUP($B4257,'Ownership Metrics'!$A:$A,'Ownership Metrics'!$C:$C),"")</f>
        <v>3532</v>
      </c>
      <c r="O4257" s="29">
        <f>IFERROR(_xlfn.XLOOKUP($B4257,'Ownership Metrics'!$A:$A,'Ownership Metrics'!$D:$D),"")</f>
        <v>58.02</v>
      </c>
      <c r="P4257" s="29">
        <f>IFERROR(_xlfn.XLOOKUP($B4257,'Ownership Metrics'!$A:$A,'Ownership Metrics'!$E:$E),"")</f>
        <v>67.8</v>
      </c>
      <c r="Q4257" s="30">
        <f>IFERROR(_xlfn.XLOOKUP($B4257,'Ownership Metrics'!$A:$A,'Ownership Metrics'!$F:$F),"")</f>
        <v>12</v>
      </c>
      <c r="R4257" s="30">
        <f>IFERROR(_xlfn.XLOOKUP($B4257,'Ownership Metrics'!$A:$A,'Ownership Metrics'!$G:$G),"")</f>
        <v>48</v>
      </c>
      <c r="S4257" s="27" t="str">
        <f>IFERROR(_xlfn.XLOOKUP($B4257,'Ownership Metrics'!$A:$A,'Ownership Metrics'!$H:$H),"")</f>
        <v>Mayoritas</v>
      </c>
      <c r="T4257" s="27" t="str">
        <f>IFERROR(_xlfn.XLOOKUP($B4257,'Ownership Metrics'!$A:$A,'Ownership Metrics'!$I:$I),"")</f>
        <v>Sedang</v>
      </c>
      <c r="U4257" s="27">
        <f>IF(COUNTIFS($B$2:$B4257,$B4257,$D$2:$D4257,$D4257)=1,1,0)</f>
        <v>1</v>
      </c>
      <c r="V4257" s="27">
        <f t="shared" si="199"/>
        <v>1.1299999999999999</v>
      </c>
      <c r="W4257" s="27">
        <f t="shared" si="200"/>
        <v>12</v>
      </c>
      <c r="X4257" s="27">
        <f t="shared" si="198"/>
        <v>1.1299995743</v>
      </c>
    </row>
    <row r="4258" spans="1:24" x14ac:dyDescent="0.25">
      <c r="A4258" s="26">
        <v>46265</v>
      </c>
      <c r="B4258" s="27" t="s">
        <v>10710</v>
      </c>
      <c r="C4258" s="27" t="s">
        <v>4502</v>
      </c>
      <c r="D4258" s="27" t="s">
        <v>2286</v>
      </c>
      <c r="E4258" s="27" t="s">
        <v>22</v>
      </c>
      <c r="F4258" s="27" t="s">
        <v>32</v>
      </c>
      <c r="G4258" s="27"/>
      <c r="H4258" s="27" t="s">
        <v>56</v>
      </c>
      <c r="I4258" s="28">
        <v>755973472</v>
      </c>
      <c r="J4258" s="28">
        <v>0</v>
      </c>
      <c r="K4258" s="28">
        <v>755973472</v>
      </c>
      <c r="L4258" s="29">
        <v>3.22</v>
      </c>
      <c r="M4258" s="29">
        <f>IFERROR(_xlfn.XLOOKUP($B4258,'Ownership Metrics'!$A:$A,'Ownership Metrics'!$B:$B),"")</f>
        <v>1.5</v>
      </c>
      <c r="N4258" s="28">
        <f>IFERROR(_xlfn.XLOOKUP($B4258,'Ownership Metrics'!$A:$A,'Ownership Metrics'!$C:$C),"")</f>
        <v>3532</v>
      </c>
      <c r="O4258" s="29">
        <f>IFERROR(_xlfn.XLOOKUP($B4258,'Ownership Metrics'!$A:$A,'Ownership Metrics'!$D:$D),"")</f>
        <v>58.02</v>
      </c>
      <c r="P4258" s="29">
        <f>IFERROR(_xlfn.XLOOKUP($B4258,'Ownership Metrics'!$A:$A,'Ownership Metrics'!$E:$E),"")</f>
        <v>67.8</v>
      </c>
      <c r="Q4258" s="30">
        <f>IFERROR(_xlfn.XLOOKUP($B4258,'Ownership Metrics'!$A:$A,'Ownership Metrics'!$F:$F),"")</f>
        <v>12</v>
      </c>
      <c r="R4258" s="30">
        <f>IFERROR(_xlfn.XLOOKUP($B4258,'Ownership Metrics'!$A:$A,'Ownership Metrics'!$G:$G),"")</f>
        <v>48</v>
      </c>
      <c r="S4258" s="27" t="str">
        <f>IFERROR(_xlfn.XLOOKUP($B4258,'Ownership Metrics'!$A:$A,'Ownership Metrics'!$H:$H),"")</f>
        <v>Mayoritas</v>
      </c>
      <c r="T4258" s="27" t="str">
        <f>IFERROR(_xlfn.XLOOKUP($B4258,'Ownership Metrics'!$A:$A,'Ownership Metrics'!$I:$I),"")</f>
        <v>Sedang</v>
      </c>
      <c r="U4258" s="27">
        <f>IF(COUNTIFS($B$2:$B4258,$B4258,$D$2:$D4258,$D4258)=1,1,0)</f>
        <v>1</v>
      </c>
      <c r="V4258" s="27">
        <f t="shared" si="199"/>
        <v>3.22</v>
      </c>
      <c r="W4258" s="27">
        <f t="shared" si="200"/>
        <v>9</v>
      </c>
      <c r="X4258" s="27">
        <f t="shared" si="198"/>
        <v>3.2199995742</v>
      </c>
    </row>
    <row r="4259" spans="1:24" x14ac:dyDescent="0.25">
      <c r="A4259" s="26">
        <v>46265</v>
      </c>
      <c r="B4259" s="27" t="s">
        <v>10710</v>
      </c>
      <c r="C4259" s="27" t="s">
        <v>4502</v>
      </c>
      <c r="D4259" s="27" t="s">
        <v>1173</v>
      </c>
      <c r="E4259" s="27" t="s">
        <v>44</v>
      </c>
      <c r="F4259" s="27" t="s">
        <v>23</v>
      </c>
      <c r="G4259" s="27"/>
      <c r="H4259" s="27" t="s">
        <v>24</v>
      </c>
      <c r="I4259" s="28">
        <v>1148371842</v>
      </c>
      <c r="J4259" s="28">
        <v>0</v>
      </c>
      <c r="K4259" s="28">
        <v>1148371842</v>
      </c>
      <c r="L4259" s="29">
        <v>4.8899999999999997</v>
      </c>
      <c r="M4259" s="29">
        <f>IFERROR(_xlfn.XLOOKUP($B4259,'Ownership Metrics'!$A:$A,'Ownership Metrics'!$B:$B),"")</f>
        <v>1.5</v>
      </c>
      <c r="N4259" s="28">
        <f>IFERROR(_xlfn.XLOOKUP($B4259,'Ownership Metrics'!$A:$A,'Ownership Metrics'!$C:$C),"")</f>
        <v>3532</v>
      </c>
      <c r="O4259" s="29">
        <f>IFERROR(_xlfn.XLOOKUP($B4259,'Ownership Metrics'!$A:$A,'Ownership Metrics'!$D:$D),"")</f>
        <v>58.02</v>
      </c>
      <c r="P4259" s="29">
        <f>IFERROR(_xlfn.XLOOKUP($B4259,'Ownership Metrics'!$A:$A,'Ownership Metrics'!$E:$E),"")</f>
        <v>67.8</v>
      </c>
      <c r="Q4259" s="30">
        <f>IFERROR(_xlfn.XLOOKUP($B4259,'Ownership Metrics'!$A:$A,'Ownership Metrics'!$F:$F),"")</f>
        <v>12</v>
      </c>
      <c r="R4259" s="30">
        <f>IFERROR(_xlfn.XLOOKUP($B4259,'Ownership Metrics'!$A:$A,'Ownership Metrics'!$G:$G),"")</f>
        <v>48</v>
      </c>
      <c r="S4259" s="27" t="str">
        <f>IFERROR(_xlfn.XLOOKUP($B4259,'Ownership Metrics'!$A:$A,'Ownership Metrics'!$H:$H),"")</f>
        <v>Mayoritas</v>
      </c>
      <c r="T4259" s="27" t="str">
        <f>IFERROR(_xlfn.XLOOKUP($B4259,'Ownership Metrics'!$A:$A,'Ownership Metrics'!$I:$I),"")</f>
        <v>Sedang</v>
      </c>
      <c r="U4259" s="27">
        <f>IF(COUNTIFS($B$2:$B4259,$B4259,$D$2:$D4259,$D4259)=1,1,0)</f>
        <v>1</v>
      </c>
      <c r="V4259" s="27">
        <f t="shared" si="199"/>
        <v>4.8899999999999997</v>
      </c>
      <c r="W4259" s="27">
        <f t="shared" si="200"/>
        <v>3</v>
      </c>
      <c r="X4259" s="27">
        <f t="shared" si="198"/>
        <v>4.8899995741</v>
      </c>
    </row>
    <row r="4260" spans="1:24" x14ac:dyDescent="0.25">
      <c r="A4260" s="26">
        <v>46265</v>
      </c>
      <c r="B4260" s="27" t="s">
        <v>10710</v>
      </c>
      <c r="C4260" s="27" t="s">
        <v>4502</v>
      </c>
      <c r="D4260" s="27" t="s">
        <v>182</v>
      </c>
      <c r="E4260" s="27" t="s">
        <v>44</v>
      </c>
      <c r="F4260" s="27" t="s">
        <v>23</v>
      </c>
      <c r="G4260" s="27"/>
      <c r="H4260" s="27" t="s">
        <v>24</v>
      </c>
      <c r="I4260" s="28">
        <v>941450670</v>
      </c>
      <c r="J4260" s="28">
        <v>0</v>
      </c>
      <c r="K4260" s="28">
        <v>941450670</v>
      </c>
      <c r="L4260" s="29">
        <v>4.01</v>
      </c>
      <c r="M4260" s="29">
        <f>IFERROR(_xlfn.XLOOKUP($B4260,'Ownership Metrics'!$A:$A,'Ownership Metrics'!$B:$B),"")</f>
        <v>1.5</v>
      </c>
      <c r="N4260" s="28">
        <f>IFERROR(_xlfn.XLOOKUP($B4260,'Ownership Metrics'!$A:$A,'Ownership Metrics'!$C:$C),"")</f>
        <v>3532</v>
      </c>
      <c r="O4260" s="29">
        <f>IFERROR(_xlfn.XLOOKUP($B4260,'Ownership Metrics'!$A:$A,'Ownership Metrics'!$D:$D),"")</f>
        <v>58.02</v>
      </c>
      <c r="P4260" s="29">
        <f>IFERROR(_xlfn.XLOOKUP($B4260,'Ownership Metrics'!$A:$A,'Ownership Metrics'!$E:$E),"")</f>
        <v>67.8</v>
      </c>
      <c r="Q4260" s="30">
        <f>IFERROR(_xlfn.XLOOKUP($B4260,'Ownership Metrics'!$A:$A,'Ownership Metrics'!$F:$F),"")</f>
        <v>12</v>
      </c>
      <c r="R4260" s="30">
        <f>IFERROR(_xlfn.XLOOKUP($B4260,'Ownership Metrics'!$A:$A,'Ownership Metrics'!$G:$G),"")</f>
        <v>48</v>
      </c>
      <c r="S4260" s="27" t="str">
        <f>IFERROR(_xlfn.XLOOKUP($B4260,'Ownership Metrics'!$A:$A,'Ownership Metrics'!$H:$H),"")</f>
        <v>Mayoritas</v>
      </c>
      <c r="T4260" s="27" t="str">
        <f>IFERROR(_xlfn.XLOOKUP($B4260,'Ownership Metrics'!$A:$A,'Ownership Metrics'!$I:$I),"")</f>
        <v>Sedang</v>
      </c>
      <c r="U4260" s="27">
        <f>IF(COUNTIFS($B$2:$B4260,$B4260,$D$2:$D4260,$D4260)=1,1,0)</f>
        <v>1</v>
      </c>
      <c r="V4260" s="27">
        <f t="shared" si="199"/>
        <v>4.01</v>
      </c>
      <c r="W4260" s="27">
        <f t="shared" si="200"/>
        <v>8</v>
      </c>
      <c r="X4260" s="27">
        <f t="shared" si="198"/>
        <v>4.0099995740000001</v>
      </c>
    </row>
    <row r="4261" spans="1:24" x14ac:dyDescent="0.25">
      <c r="A4261" s="26">
        <v>46265</v>
      </c>
      <c r="B4261" s="27" t="s">
        <v>10711</v>
      </c>
      <c r="C4261" s="27" t="s">
        <v>4507</v>
      </c>
      <c r="D4261" s="27" t="s">
        <v>4508</v>
      </c>
      <c r="E4261" s="27" t="s">
        <v>22</v>
      </c>
      <c r="F4261" s="27" t="s">
        <v>23</v>
      </c>
      <c r="G4261" s="27"/>
      <c r="H4261" s="27" t="s">
        <v>24</v>
      </c>
      <c r="I4261" s="28">
        <v>33302700</v>
      </c>
      <c r="J4261" s="28">
        <v>0</v>
      </c>
      <c r="K4261" s="28">
        <v>33302700</v>
      </c>
      <c r="L4261" s="29">
        <v>1.28</v>
      </c>
      <c r="M4261" s="29">
        <f>IFERROR(_xlfn.XLOOKUP($B4261,'Ownership Metrics'!$A:$A,'Ownership Metrics'!$B:$B),"")</f>
        <v>50.42</v>
      </c>
      <c r="N4261" s="28">
        <f>IFERROR(_xlfn.XLOOKUP($B4261,'Ownership Metrics'!$A:$A,'Ownership Metrics'!$C:$C),"")</f>
        <v>1560</v>
      </c>
      <c r="O4261" s="29">
        <f>IFERROR(_xlfn.XLOOKUP($B4261,'Ownership Metrics'!$A:$A,'Ownership Metrics'!$D:$D),"")</f>
        <v>39.31</v>
      </c>
      <c r="P4261" s="29">
        <f>IFERROR(_xlfn.XLOOKUP($B4261,'Ownership Metrics'!$A:$A,'Ownership Metrics'!$E:$E),"")</f>
        <v>42.81</v>
      </c>
      <c r="Q4261" s="30">
        <f>IFERROR(_xlfn.XLOOKUP($B4261,'Ownership Metrics'!$A:$A,'Ownership Metrics'!$F:$F),"")</f>
        <v>9</v>
      </c>
      <c r="R4261" s="30">
        <f>IFERROR(_xlfn.XLOOKUP($B4261,'Ownership Metrics'!$A:$A,'Ownership Metrics'!$G:$G),"")</f>
        <v>34</v>
      </c>
      <c r="S4261" s="27" t="str">
        <f>IFERROR(_xlfn.XLOOKUP($B4261,'Ownership Metrics'!$A:$A,'Ownership Metrics'!$H:$H),"")</f>
        <v>Moderat</v>
      </c>
      <c r="T4261" s="27" t="str">
        <f>IFERROR(_xlfn.XLOOKUP($B4261,'Ownership Metrics'!$A:$A,'Ownership Metrics'!$I:$I),"")</f>
        <v>Sedang</v>
      </c>
      <c r="U4261" s="27">
        <f>IF(COUNTIFS($B$2:$B4261,$B4261,$D$2:$D4261,$D4261)=1,1,0)</f>
        <v>1</v>
      </c>
      <c r="V4261" s="27">
        <f t="shared" si="199"/>
        <v>1.28</v>
      </c>
      <c r="W4261" s="27">
        <f t="shared" si="200"/>
        <v>3</v>
      </c>
      <c r="X4261" s="27">
        <f t="shared" si="198"/>
        <v>1.2799995739000001</v>
      </c>
    </row>
    <row r="4262" spans="1:24" x14ac:dyDescent="0.25">
      <c r="A4262" s="26">
        <v>46265</v>
      </c>
      <c r="B4262" s="27" t="s">
        <v>10711</v>
      </c>
      <c r="C4262" s="27" t="s">
        <v>4507</v>
      </c>
      <c r="D4262" s="27" t="s">
        <v>4509</v>
      </c>
      <c r="E4262" s="27" t="s">
        <v>22</v>
      </c>
      <c r="F4262" s="27" t="s">
        <v>23</v>
      </c>
      <c r="G4262" s="27"/>
      <c r="H4262" s="27" t="s">
        <v>24</v>
      </c>
      <c r="I4262" s="28">
        <v>31585300</v>
      </c>
      <c r="J4262" s="28">
        <v>0</v>
      </c>
      <c r="K4262" s="28">
        <v>31585300</v>
      </c>
      <c r="L4262" s="29">
        <v>1.21</v>
      </c>
      <c r="M4262" s="29">
        <f>IFERROR(_xlfn.XLOOKUP($B4262,'Ownership Metrics'!$A:$A,'Ownership Metrics'!$B:$B),"")</f>
        <v>50.42</v>
      </c>
      <c r="N4262" s="28">
        <f>IFERROR(_xlfn.XLOOKUP($B4262,'Ownership Metrics'!$A:$A,'Ownership Metrics'!$C:$C),"")</f>
        <v>1560</v>
      </c>
      <c r="O4262" s="29">
        <f>IFERROR(_xlfn.XLOOKUP($B4262,'Ownership Metrics'!$A:$A,'Ownership Metrics'!$D:$D),"")</f>
        <v>39.31</v>
      </c>
      <c r="P4262" s="29">
        <f>IFERROR(_xlfn.XLOOKUP($B4262,'Ownership Metrics'!$A:$A,'Ownership Metrics'!$E:$E),"")</f>
        <v>42.81</v>
      </c>
      <c r="Q4262" s="30">
        <f>IFERROR(_xlfn.XLOOKUP($B4262,'Ownership Metrics'!$A:$A,'Ownership Metrics'!$F:$F),"")</f>
        <v>9</v>
      </c>
      <c r="R4262" s="30">
        <f>IFERROR(_xlfn.XLOOKUP($B4262,'Ownership Metrics'!$A:$A,'Ownership Metrics'!$G:$G),"")</f>
        <v>34</v>
      </c>
      <c r="S4262" s="27" t="str">
        <f>IFERROR(_xlfn.XLOOKUP($B4262,'Ownership Metrics'!$A:$A,'Ownership Metrics'!$H:$H),"")</f>
        <v>Moderat</v>
      </c>
      <c r="T4262" s="27" t="str">
        <f>IFERROR(_xlfn.XLOOKUP($B4262,'Ownership Metrics'!$A:$A,'Ownership Metrics'!$I:$I),"")</f>
        <v>Sedang</v>
      </c>
      <c r="U4262" s="27">
        <f>IF(COUNTIFS($B$2:$B4262,$B4262,$D$2:$D4262,$D4262)=1,1,0)</f>
        <v>1</v>
      </c>
      <c r="V4262" s="27">
        <f t="shared" si="199"/>
        <v>1.21</v>
      </c>
      <c r="W4262" s="27">
        <f t="shared" si="200"/>
        <v>4</v>
      </c>
      <c r="X4262" s="27">
        <f t="shared" si="198"/>
        <v>1.2099995738</v>
      </c>
    </row>
    <row r="4263" spans="1:24" x14ac:dyDescent="0.25">
      <c r="A4263" s="26">
        <v>46265</v>
      </c>
      <c r="B4263" s="27" t="s">
        <v>10711</v>
      </c>
      <c r="C4263" s="27" t="s">
        <v>4507</v>
      </c>
      <c r="D4263" s="27" t="s">
        <v>2543</v>
      </c>
      <c r="E4263" s="27" t="s">
        <v>22</v>
      </c>
      <c r="F4263" s="27" t="s">
        <v>23</v>
      </c>
      <c r="G4263" s="27"/>
      <c r="H4263" s="27" t="s">
        <v>24</v>
      </c>
      <c r="I4263" s="28">
        <v>1025319283</v>
      </c>
      <c r="J4263" s="28">
        <v>0</v>
      </c>
      <c r="K4263" s="28">
        <v>1025319283</v>
      </c>
      <c r="L4263" s="29">
        <v>39.31</v>
      </c>
      <c r="M4263" s="29">
        <f>IFERROR(_xlfn.XLOOKUP($B4263,'Ownership Metrics'!$A:$A,'Ownership Metrics'!$B:$B),"")</f>
        <v>50.42</v>
      </c>
      <c r="N4263" s="28">
        <f>IFERROR(_xlfn.XLOOKUP($B4263,'Ownership Metrics'!$A:$A,'Ownership Metrics'!$C:$C),"")</f>
        <v>1560</v>
      </c>
      <c r="O4263" s="29">
        <f>IFERROR(_xlfn.XLOOKUP($B4263,'Ownership Metrics'!$A:$A,'Ownership Metrics'!$D:$D),"")</f>
        <v>39.31</v>
      </c>
      <c r="P4263" s="29">
        <f>IFERROR(_xlfn.XLOOKUP($B4263,'Ownership Metrics'!$A:$A,'Ownership Metrics'!$E:$E),"")</f>
        <v>42.81</v>
      </c>
      <c r="Q4263" s="30">
        <f>IFERROR(_xlfn.XLOOKUP($B4263,'Ownership Metrics'!$A:$A,'Ownership Metrics'!$F:$F),"")</f>
        <v>9</v>
      </c>
      <c r="R4263" s="30">
        <f>IFERROR(_xlfn.XLOOKUP($B4263,'Ownership Metrics'!$A:$A,'Ownership Metrics'!$G:$G),"")</f>
        <v>34</v>
      </c>
      <c r="S4263" s="27" t="str">
        <f>IFERROR(_xlfn.XLOOKUP($B4263,'Ownership Metrics'!$A:$A,'Ownership Metrics'!$H:$H),"")</f>
        <v>Moderat</v>
      </c>
      <c r="T4263" s="27" t="str">
        <f>IFERROR(_xlfn.XLOOKUP($B4263,'Ownership Metrics'!$A:$A,'Ownership Metrics'!$I:$I),"")</f>
        <v>Sedang</v>
      </c>
      <c r="U4263" s="27">
        <f>IF(COUNTIFS($B$2:$B4263,$B4263,$D$2:$D4263,$D4263)=1,1,0)</f>
        <v>1</v>
      </c>
      <c r="V4263" s="27">
        <f t="shared" si="199"/>
        <v>39.31</v>
      </c>
      <c r="W4263" s="27">
        <f t="shared" si="200"/>
        <v>1</v>
      </c>
      <c r="X4263" s="27">
        <f t="shared" si="198"/>
        <v>39.309999573700004</v>
      </c>
    </row>
    <row r="4264" spans="1:24" x14ac:dyDescent="0.25">
      <c r="A4264" s="26">
        <v>46265</v>
      </c>
      <c r="B4264" s="27" t="s">
        <v>10711</v>
      </c>
      <c r="C4264" s="27" t="s">
        <v>4507</v>
      </c>
      <c r="D4264" s="27" t="s">
        <v>4510</v>
      </c>
      <c r="E4264" s="27" t="s">
        <v>35</v>
      </c>
      <c r="F4264" s="27" t="s">
        <v>23</v>
      </c>
      <c r="G4264" s="27" t="s">
        <v>36</v>
      </c>
      <c r="H4264" s="27" t="s">
        <v>24</v>
      </c>
      <c r="I4264" s="28">
        <v>27800500</v>
      </c>
      <c r="J4264" s="28">
        <v>0</v>
      </c>
      <c r="K4264" s="28">
        <v>27800500</v>
      </c>
      <c r="L4264" s="29">
        <v>1.07</v>
      </c>
      <c r="M4264" s="29">
        <f>IFERROR(_xlfn.XLOOKUP($B4264,'Ownership Metrics'!$A:$A,'Ownership Metrics'!$B:$B),"")</f>
        <v>50.42</v>
      </c>
      <c r="N4264" s="28">
        <f>IFERROR(_xlfn.XLOOKUP($B4264,'Ownership Metrics'!$A:$A,'Ownership Metrics'!$C:$C),"")</f>
        <v>1560</v>
      </c>
      <c r="O4264" s="29">
        <f>IFERROR(_xlfn.XLOOKUP($B4264,'Ownership Metrics'!$A:$A,'Ownership Metrics'!$D:$D),"")</f>
        <v>39.31</v>
      </c>
      <c r="P4264" s="29">
        <f>IFERROR(_xlfn.XLOOKUP($B4264,'Ownership Metrics'!$A:$A,'Ownership Metrics'!$E:$E),"")</f>
        <v>42.81</v>
      </c>
      <c r="Q4264" s="30">
        <f>IFERROR(_xlfn.XLOOKUP($B4264,'Ownership Metrics'!$A:$A,'Ownership Metrics'!$F:$F),"")</f>
        <v>9</v>
      </c>
      <c r="R4264" s="30">
        <f>IFERROR(_xlfn.XLOOKUP($B4264,'Ownership Metrics'!$A:$A,'Ownership Metrics'!$G:$G),"")</f>
        <v>34</v>
      </c>
      <c r="S4264" s="27" t="str">
        <f>IFERROR(_xlfn.XLOOKUP($B4264,'Ownership Metrics'!$A:$A,'Ownership Metrics'!$H:$H),"")</f>
        <v>Moderat</v>
      </c>
      <c r="T4264" s="27" t="str">
        <f>IFERROR(_xlfn.XLOOKUP($B4264,'Ownership Metrics'!$A:$A,'Ownership Metrics'!$I:$I),"")</f>
        <v>Sedang</v>
      </c>
      <c r="U4264" s="27">
        <f>IF(COUNTIFS($B$2:$B4264,$B4264,$D$2:$D4264,$D4264)=1,1,0)</f>
        <v>1</v>
      </c>
      <c r="V4264" s="27">
        <f t="shared" si="199"/>
        <v>1.07</v>
      </c>
      <c r="W4264" s="27">
        <f t="shared" si="200"/>
        <v>8</v>
      </c>
      <c r="X4264" s="27">
        <f t="shared" si="198"/>
        <v>1.0699995736000001</v>
      </c>
    </row>
    <row r="4265" spans="1:24" x14ac:dyDescent="0.25">
      <c r="A4265" s="26">
        <v>46265</v>
      </c>
      <c r="B4265" s="27" t="s">
        <v>10711</v>
      </c>
      <c r="C4265" s="27" t="s">
        <v>4507</v>
      </c>
      <c r="D4265" s="27" t="s">
        <v>4511</v>
      </c>
      <c r="E4265" s="27" t="s">
        <v>35</v>
      </c>
      <c r="F4265" s="27" t="s">
        <v>23</v>
      </c>
      <c r="G4265" s="27" t="s">
        <v>36</v>
      </c>
      <c r="H4265" s="27" t="s">
        <v>24</v>
      </c>
      <c r="I4265" s="28">
        <v>27698066</v>
      </c>
      <c r="J4265" s="28">
        <v>0</v>
      </c>
      <c r="K4265" s="28">
        <v>27698066</v>
      </c>
      <c r="L4265" s="29">
        <v>1.06</v>
      </c>
      <c r="M4265" s="29">
        <f>IFERROR(_xlfn.XLOOKUP($B4265,'Ownership Metrics'!$A:$A,'Ownership Metrics'!$B:$B),"")</f>
        <v>50.42</v>
      </c>
      <c r="N4265" s="28">
        <f>IFERROR(_xlfn.XLOOKUP($B4265,'Ownership Metrics'!$A:$A,'Ownership Metrics'!$C:$C),"")</f>
        <v>1560</v>
      </c>
      <c r="O4265" s="29">
        <f>IFERROR(_xlfn.XLOOKUP($B4265,'Ownership Metrics'!$A:$A,'Ownership Metrics'!$D:$D),"")</f>
        <v>39.31</v>
      </c>
      <c r="P4265" s="29">
        <f>IFERROR(_xlfn.XLOOKUP($B4265,'Ownership Metrics'!$A:$A,'Ownership Metrics'!$E:$E),"")</f>
        <v>42.81</v>
      </c>
      <c r="Q4265" s="30">
        <f>IFERROR(_xlfn.XLOOKUP($B4265,'Ownership Metrics'!$A:$A,'Ownership Metrics'!$F:$F),"")</f>
        <v>9</v>
      </c>
      <c r="R4265" s="30">
        <f>IFERROR(_xlfn.XLOOKUP($B4265,'Ownership Metrics'!$A:$A,'Ownership Metrics'!$G:$G),"")</f>
        <v>34</v>
      </c>
      <c r="S4265" s="27" t="str">
        <f>IFERROR(_xlfn.XLOOKUP($B4265,'Ownership Metrics'!$A:$A,'Ownership Metrics'!$H:$H),"")</f>
        <v>Moderat</v>
      </c>
      <c r="T4265" s="27" t="str">
        <f>IFERROR(_xlfn.XLOOKUP($B4265,'Ownership Metrics'!$A:$A,'Ownership Metrics'!$I:$I),"")</f>
        <v>Sedang</v>
      </c>
      <c r="U4265" s="27">
        <f>IF(COUNTIFS($B$2:$B4265,$B4265,$D$2:$D4265,$D4265)=1,1,0)</f>
        <v>1</v>
      </c>
      <c r="V4265" s="27">
        <f t="shared" si="199"/>
        <v>1.06</v>
      </c>
      <c r="W4265" s="27">
        <f t="shared" si="200"/>
        <v>9</v>
      </c>
      <c r="X4265" s="27">
        <f t="shared" si="198"/>
        <v>1.0599995735000001</v>
      </c>
    </row>
    <row r="4266" spans="1:24" x14ac:dyDescent="0.25">
      <c r="A4266" s="26">
        <v>46265</v>
      </c>
      <c r="B4266" s="27" t="s">
        <v>10711</v>
      </c>
      <c r="C4266" s="27" t="s">
        <v>4507</v>
      </c>
      <c r="D4266" s="27" t="s">
        <v>4512</v>
      </c>
      <c r="E4266" s="27" t="s">
        <v>35</v>
      </c>
      <c r="F4266" s="27" t="s">
        <v>23</v>
      </c>
      <c r="G4266" s="27" t="s">
        <v>36</v>
      </c>
      <c r="H4266" s="27" t="s">
        <v>24</v>
      </c>
      <c r="I4266" s="28">
        <v>31147700</v>
      </c>
      <c r="J4266" s="28">
        <v>0</v>
      </c>
      <c r="K4266" s="28">
        <v>31147700</v>
      </c>
      <c r="L4266" s="29">
        <v>1.19</v>
      </c>
      <c r="M4266" s="29">
        <f>IFERROR(_xlfn.XLOOKUP($B4266,'Ownership Metrics'!$A:$A,'Ownership Metrics'!$B:$B),"")</f>
        <v>50.42</v>
      </c>
      <c r="N4266" s="28">
        <f>IFERROR(_xlfn.XLOOKUP($B4266,'Ownership Metrics'!$A:$A,'Ownership Metrics'!$C:$C),"")</f>
        <v>1560</v>
      </c>
      <c r="O4266" s="29">
        <f>IFERROR(_xlfn.XLOOKUP($B4266,'Ownership Metrics'!$A:$A,'Ownership Metrics'!$D:$D),"")</f>
        <v>39.31</v>
      </c>
      <c r="P4266" s="29">
        <f>IFERROR(_xlfn.XLOOKUP($B4266,'Ownership Metrics'!$A:$A,'Ownership Metrics'!$E:$E),"")</f>
        <v>42.81</v>
      </c>
      <c r="Q4266" s="30">
        <f>IFERROR(_xlfn.XLOOKUP($B4266,'Ownership Metrics'!$A:$A,'Ownership Metrics'!$F:$F),"")</f>
        <v>9</v>
      </c>
      <c r="R4266" s="30">
        <f>IFERROR(_xlfn.XLOOKUP($B4266,'Ownership Metrics'!$A:$A,'Ownership Metrics'!$G:$G),"")</f>
        <v>34</v>
      </c>
      <c r="S4266" s="27" t="str">
        <f>IFERROR(_xlfn.XLOOKUP($B4266,'Ownership Metrics'!$A:$A,'Ownership Metrics'!$H:$H),"")</f>
        <v>Moderat</v>
      </c>
      <c r="T4266" s="27" t="str">
        <f>IFERROR(_xlfn.XLOOKUP($B4266,'Ownership Metrics'!$A:$A,'Ownership Metrics'!$I:$I),"")</f>
        <v>Sedang</v>
      </c>
      <c r="U4266" s="27">
        <f>IF(COUNTIFS($B$2:$B4266,$B4266,$D$2:$D4266,$D4266)=1,1,0)</f>
        <v>1</v>
      </c>
      <c r="V4266" s="27">
        <f t="shared" si="199"/>
        <v>1.19</v>
      </c>
      <c r="W4266" s="27">
        <f t="shared" si="200"/>
        <v>5</v>
      </c>
      <c r="X4266" s="27">
        <f t="shared" si="198"/>
        <v>1.1899995734</v>
      </c>
    </row>
    <row r="4267" spans="1:24" x14ac:dyDescent="0.25">
      <c r="A4267" s="26">
        <v>46265</v>
      </c>
      <c r="B4267" s="27" t="s">
        <v>10711</v>
      </c>
      <c r="C4267" s="27" t="s">
        <v>4507</v>
      </c>
      <c r="D4267" s="27" t="s">
        <v>4513</v>
      </c>
      <c r="E4267" s="27" t="s">
        <v>35</v>
      </c>
      <c r="F4267" s="27" t="s">
        <v>23</v>
      </c>
      <c r="G4267" s="27" t="s">
        <v>36</v>
      </c>
      <c r="H4267" s="27" t="s">
        <v>24</v>
      </c>
      <c r="I4267" s="28">
        <v>30100000</v>
      </c>
      <c r="J4267" s="28">
        <v>0</v>
      </c>
      <c r="K4267" s="28">
        <v>30100000</v>
      </c>
      <c r="L4267" s="29">
        <v>1.1499999999999999</v>
      </c>
      <c r="M4267" s="29">
        <f>IFERROR(_xlfn.XLOOKUP($B4267,'Ownership Metrics'!$A:$A,'Ownership Metrics'!$B:$B),"")</f>
        <v>50.42</v>
      </c>
      <c r="N4267" s="28">
        <f>IFERROR(_xlfn.XLOOKUP($B4267,'Ownership Metrics'!$A:$A,'Ownership Metrics'!$C:$C),"")</f>
        <v>1560</v>
      </c>
      <c r="O4267" s="29">
        <f>IFERROR(_xlfn.XLOOKUP($B4267,'Ownership Metrics'!$A:$A,'Ownership Metrics'!$D:$D),"")</f>
        <v>39.31</v>
      </c>
      <c r="P4267" s="29">
        <f>IFERROR(_xlfn.XLOOKUP($B4267,'Ownership Metrics'!$A:$A,'Ownership Metrics'!$E:$E),"")</f>
        <v>42.81</v>
      </c>
      <c r="Q4267" s="30">
        <f>IFERROR(_xlfn.XLOOKUP($B4267,'Ownership Metrics'!$A:$A,'Ownership Metrics'!$F:$F),"")</f>
        <v>9</v>
      </c>
      <c r="R4267" s="30">
        <f>IFERROR(_xlfn.XLOOKUP($B4267,'Ownership Metrics'!$A:$A,'Ownership Metrics'!$G:$G),"")</f>
        <v>34</v>
      </c>
      <c r="S4267" s="27" t="str">
        <f>IFERROR(_xlfn.XLOOKUP($B4267,'Ownership Metrics'!$A:$A,'Ownership Metrics'!$H:$H),"")</f>
        <v>Moderat</v>
      </c>
      <c r="T4267" s="27" t="str">
        <f>IFERROR(_xlfn.XLOOKUP($B4267,'Ownership Metrics'!$A:$A,'Ownership Metrics'!$I:$I),"")</f>
        <v>Sedang</v>
      </c>
      <c r="U4267" s="27">
        <f>IF(COUNTIFS($B$2:$B4267,$B4267,$D$2:$D4267,$D4267)=1,1,0)</f>
        <v>1</v>
      </c>
      <c r="V4267" s="27">
        <f t="shared" si="199"/>
        <v>1.1499999999999999</v>
      </c>
      <c r="W4267" s="27">
        <f t="shared" si="200"/>
        <v>6</v>
      </c>
      <c r="X4267" s="27">
        <f t="shared" si="198"/>
        <v>1.1499995732999999</v>
      </c>
    </row>
    <row r="4268" spans="1:24" x14ac:dyDescent="0.25">
      <c r="A4268" s="26">
        <v>46265</v>
      </c>
      <c r="B4268" s="27" t="s">
        <v>10711</v>
      </c>
      <c r="C4268" s="27" t="s">
        <v>4507</v>
      </c>
      <c r="D4268" s="27" t="s">
        <v>4514</v>
      </c>
      <c r="E4268" s="27" t="s">
        <v>35</v>
      </c>
      <c r="F4268" s="27" t="s">
        <v>23</v>
      </c>
      <c r="G4268" s="27" t="s">
        <v>36</v>
      </c>
      <c r="H4268" s="27" t="s">
        <v>24</v>
      </c>
      <c r="I4268" s="28">
        <v>28472500</v>
      </c>
      <c r="J4268" s="28">
        <v>0</v>
      </c>
      <c r="K4268" s="28">
        <v>28472500</v>
      </c>
      <c r="L4268" s="29">
        <v>1.0900000000000001</v>
      </c>
      <c r="M4268" s="29">
        <f>IFERROR(_xlfn.XLOOKUP($B4268,'Ownership Metrics'!$A:$A,'Ownership Metrics'!$B:$B),"")</f>
        <v>50.42</v>
      </c>
      <c r="N4268" s="28">
        <f>IFERROR(_xlfn.XLOOKUP($B4268,'Ownership Metrics'!$A:$A,'Ownership Metrics'!$C:$C),"")</f>
        <v>1560</v>
      </c>
      <c r="O4268" s="29">
        <f>IFERROR(_xlfn.XLOOKUP($B4268,'Ownership Metrics'!$A:$A,'Ownership Metrics'!$D:$D),"")</f>
        <v>39.31</v>
      </c>
      <c r="P4268" s="29">
        <f>IFERROR(_xlfn.XLOOKUP($B4268,'Ownership Metrics'!$A:$A,'Ownership Metrics'!$E:$E),"")</f>
        <v>42.81</v>
      </c>
      <c r="Q4268" s="30">
        <f>IFERROR(_xlfn.XLOOKUP($B4268,'Ownership Metrics'!$A:$A,'Ownership Metrics'!$F:$F),"")</f>
        <v>9</v>
      </c>
      <c r="R4268" s="30">
        <f>IFERROR(_xlfn.XLOOKUP($B4268,'Ownership Metrics'!$A:$A,'Ownership Metrics'!$G:$G),"")</f>
        <v>34</v>
      </c>
      <c r="S4268" s="27" t="str">
        <f>IFERROR(_xlfn.XLOOKUP($B4268,'Ownership Metrics'!$A:$A,'Ownership Metrics'!$H:$H),"")</f>
        <v>Moderat</v>
      </c>
      <c r="T4268" s="27" t="str">
        <f>IFERROR(_xlfn.XLOOKUP($B4268,'Ownership Metrics'!$A:$A,'Ownership Metrics'!$I:$I),"")</f>
        <v>Sedang</v>
      </c>
      <c r="U4268" s="27">
        <f>IF(COUNTIFS($B$2:$B4268,$B4268,$D$2:$D4268,$D4268)=1,1,0)</f>
        <v>1</v>
      </c>
      <c r="V4268" s="27">
        <f t="shared" si="199"/>
        <v>1.0900000000000001</v>
      </c>
      <c r="W4268" s="27">
        <f t="shared" si="200"/>
        <v>7</v>
      </c>
      <c r="X4268" s="27">
        <f t="shared" si="198"/>
        <v>1.0899995732000001</v>
      </c>
    </row>
    <row r="4269" spans="1:24" x14ac:dyDescent="0.25">
      <c r="A4269" s="26">
        <v>46265</v>
      </c>
      <c r="B4269" s="27" t="s">
        <v>10711</v>
      </c>
      <c r="C4269" s="27" t="s">
        <v>4507</v>
      </c>
      <c r="D4269" s="27" t="s">
        <v>4515</v>
      </c>
      <c r="E4269" s="27" t="s">
        <v>35</v>
      </c>
      <c r="F4269" s="27" t="s">
        <v>23</v>
      </c>
      <c r="G4269" s="27" t="s">
        <v>36</v>
      </c>
      <c r="H4269" s="27" t="s">
        <v>24</v>
      </c>
      <c r="I4269" s="28">
        <v>57772433</v>
      </c>
      <c r="J4269" s="28">
        <v>0</v>
      </c>
      <c r="K4269" s="28">
        <v>57772433</v>
      </c>
      <c r="L4269" s="29">
        <v>2.2200000000000002</v>
      </c>
      <c r="M4269" s="29">
        <f>IFERROR(_xlfn.XLOOKUP($B4269,'Ownership Metrics'!$A:$A,'Ownership Metrics'!$B:$B),"")</f>
        <v>50.42</v>
      </c>
      <c r="N4269" s="28">
        <f>IFERROR(_xlfn.XLOOKUP($B4269,'Ownership Metrics'!$A:$A,'Ownership Metrics'!$C:$C),"")</f>
        <v>1560</v>
      </c>
      <c r="O4269" s="29">
        <f>IFERROR(_xlfn.XLOOKUP($B4269,'Ownership Metrics'!$A:$A,'Ownership Metrics'!$D:$D),"")</f>
        <v>39.31</v>
      </c>
      <c r="P4269" s="29">
        <f>IFERROR(_xlfn.XLOOKUP($B4269,'Ownership Metrics'!$A:$A,'Ownership Metrics'!$E:$E),"")</f>
        <v>42.81</v>
      </c>
      <c r="Q4269" s="30">
        <f>IFERROR(_xlfn.XLOOKUP($B4269,'Ownership Metrics'!$A:$A,'Ownership Metrics'!$F:$F),"")</f>
        <v>9</v>
      </c>
      <c r="R4269" s="30">
        <f>IFERROR(_xlfn.XLOOKUP($B4269,'Ownership Metrics'!$A:$A,'Ownership Metrics'!$G:$G),"")</f>
        <v>34</v>
      </c>
      <c r="S4269" s="27" t="str">
        <f>IFERROR(_xlfn.XLOOKUP($B4269,'Ownership Metrics'!$A:$A,'Ownership Metrics'!$H:$H),"")</f>
        <v>Moderat</v>
      </c>
      <c r="T4269" s="27" t="str">
        <f>IFERROR(_xlfn.XLOOKUP($B4269,'Ownership Metrics'!$A:$A,'Ownership Metrics'!$I:$I),"")</f>
        <v>Sedang</v>
      </c>
      <c r="U4269" s="27">
        <f>IF(COUNTIFS($B$2:$B4269,$B4269,$D$2:$D4269,$D4269)=1,1,0)</f>
        <v>1</v>
      </c>
      <c r="V4269" s="27">
        <f t="shared" si="199"/>
        <v>2.2200000000000002</v>
      </c>
      <c r="W4269" s="27">
        <f t="shared" si="200"/>
        <v>2</v>
      </c>
      <c r="X4269" s="27">
        <f t="shared" si="198"/>
        <v>2.2199995731000004</v>
      </c>
    </row>
    <row r="4270" spans="1:24" x14ac:dyDescent="0.25">
      <c r="A4270" s="26">
        <v>46265</v>
      </c>
      <c r="B4270" s="27" t="s">
        <v>10712</v>
      </c>
      <c r="C4270" s="27" t="s">
        <v>4517</v>
      </c>
      <c r="D4270" s="27" t="s">
        <v>4518</v>
      </c>
      <c r="E4270" s="27" t="s">
        <v>22</v>
      </c>
      <c r="F4270" s="27" t="s">
        <v>23</v>
      </c>
      <c r="G4270" s="27"/>
      <c r="H4270" s="27" t="s">
        <v>24</v>
      </c>
      <c r="I4270" s="28">
        <v>30872300</v>
      </c>
      <c r="J4270" s="28">
        <v>0</v>
      </c>
      <c r="K4270" s="28">
        <v>30872300</v>
      </c>
      <c r="L4270" s="29">
        <v>2.15</v>
      </c>
      <c r="M4270" s="29">
        <f>IFERROR(_xlfn.XLOOKUP($B4270,'Ownership Metrics'!$A:$A,'Ownership Metrics'!$B:$B),"")</f>
        <v>51.87</v>
      </c>
      <c r="N4270" s="28">
        <f>IFERROR(_xlfn.XLOOKUP($B4270,'Ownership Metrics'!$A:$A,'Ownership Metrics'!$C:$C),"")</f>
        <v>417</v>
      </c>
      <c r="O4270" s="29">
        <f>IFERROR(_xlfn.XLOOKUP($B4270,'Ownership Metrics'!$A:$A,'Ownership Metrics'!$D:$D),"")</f>
        <v>18.37</v>
      </c>
      <c r="P4270" s="29">
        <f>IFERROR(_xlfn.XLOOKUP($B4270,'Ownership Metrics'!$A:$A,'Ownership Metrics'!$E:$E),"")</f>
        <v>27.65</v>
      </c>
      <c r="Q4270" s="30">
        <f>IFERROR(_xlfn.XLOOKUP($B4270,'Ownership Metrics'!$A:$A,'Ownership Metrics'!$F:$F),"")</f>
        <v>15</v>
      </c>
      <c r="R4270" s="30">
        <f>IFERROR(_xlfn.XLOOKUP($B4270,'Ownership Metrics'!$A:$A,'Ownership Metrics'!$G:$G),"")</f>
        <v>17</v>
      </c>
      <c r="S4270" s="27" t="str">
        <f>IFERROR(_xlfn.XLOOKUP($B4270,'Ownership Metrics'!$A:$A,'Ownership Metrics'!$H:$H),"")</f>
        <v>Tersebar</v>
      </c>
      <c r="T4270" s="27" t="str">
        <f>IFERROR(_xlfn.XLOOKUP($B4270,'Ownership Metrics'!$A:$A,'Ownership Metrics'!$I:$I),"")</f>
        <v>Rendah</v>
      </c>
      <c r="U4270" s="27">
        <f>IF(COUNTIFS($B$2:$B4270,$B4270,$D$2:$D4270,$D4270)=1,1,0)</f>
        <v>1</v>
      </c>
      <c r="V4270" s="27">
        <f t="shared" si="199"/>
        <v>2.15</v>
      </c>
      <c r="W4270" s="27">
        <f t="shared" si="200"/>
        <v>5</v>
      </c>
      <c r="X4270" s="27">
        <f t="shared" si="198"/>
        <v>2.1499995730000001</v>
      </c>
    </row>
    <row r="4271" spans="1:24" x14ac:dyDescent="0.25">
      <c r="A4271" s="26">
        <v>46265</v>
      </c>
      <c r="B4271" s="27" t="s">
        <v>10712</v>
      </c>
      <c r="C4271" s="27" t="s">
        <v>4517</v>
      </c>
      <c r="D4271" s="27" t="s">
        <v>4519</v>
      </c>
      <c r="E4271" s="27" t="s">
        <v>22</v>
      </c>
      <c r="F4271" s="27" t="s">
        <v>23</v>
      </c>
      <c r="G4271" s="27"/>
      <c r="H4271" s="27" t="s">
        <v>24</v>
      </c>
      <c r="I4271" s="28">
        <v>63038700</v>
      </c>
      <c r="J4271" s="28">
        <v>0</v>
      </c>
      <c r="K4271" s="28">
        <v>63038700</v>
      </c>
      <c r="L4271" s="29">
        <v>4.4000000000000004</v>
      </c>
      <c r="M4271" s="29">
        <f>IFERROR(_xlfn.XLOOKUP($B4271,'Ownership Metrics'!$A:$A,'Ownership Metrics'!$B:$B),"")</f>
        <v>51.87</v>
      </c>
      <c r="N4271" s="28">
        <f>IFERROR(_xlfn.XLOOKUP($B4271,'Ownership Metrics'!$A:$A,'Ownership Metrics'!$C:$C),"")</f>
        <v>417</v>
      </c>
      <c r="O4271" s="29">
        <f>IFERROR(_xlfn.XLOOKUP($B4271,'Ownership Metrics'!$A:$A,'Ownership Metrics'!$D:$D),"")</f>
        <v>18.37</v>
      </c>
      <c r="P4271" s="29">
        <f>IFERROR(_xlfn.XLOOKUP($B4271,'Ownership Metrics'!$A:$A,'Ownership Metrics'!$E:$E),"")</f>
        <v>27.65</v>
      </c>
      <c r="Q4271" s="30">
        <f>IFERROR(_xlfn.XLOOKUP($B4271,'Ownership Metrics'!$A:$A,'Ownership Metrics'!$F:$F),"")</f>
        <v>15</v>
      </c>
      <c r="R4271" s="30">
        <f>IFERROR(_xlfn.XLOOKUP($B4271,'Ownership Metrics'!$A:$A,'Ownership Metrics'!$G:$G),"")</f>
        <v>17</v>
      </c>
      <c r="S4271" s="27" t="str">
        <f>IFERROR(_xlfn.XLOOKUP($B4271,'Ownership Metrics'!$A:$A,'Ownership Metrics'!$H:$H),"")</f>
        <v>Tersebar</v>
      </c>
      <c r="T4271" s="27" t="str">
        <f>IFERROR(_xlfn.XLOOKUP($B4271,'Ownership Metrics'!$A:$A,'Ownership Metrics'!$I:$I),"")</f>
        <v>Rendah</v>
      </c>
      <c r="U4271" s="27">
        <f>IF(COUNTIFS($B$2:$B4271,$B4271,$D$2:$D4271,$D4271)=1,1,0)</f>
        <v>1</v>
      </c>
      <c r="V4271" s="27">
        <f t="shared" si="199"/>
        <v>4.4000000000000004</v>
      </c>
      <c r="W4271" s="27">
        <f t="shared" si="200"/>
        <v>3</v>
      </c>
      <c r="X4271" s="27">
        <f t="shared" si="198"/>
        <v>4.3999995729000005</v>
      </c>
    </row>
    <row r="4272" spans="1:24" x14ac:dyDescent="0.25">
      <c r="A4272" s="26">
        <v>46265</v>
      </c>
      <c r="B4272" s="27" t="s">
        <v>10712</v>
      </c>
      <c r="C4272" s="27" t="s">
        <v>4517</v>
      </c>
      <c r="D4272" s="27" t="s">
        <v>1158</v>
      </c>
      <c r="E4272" s="27" t="s">
        <v>35</v>
      </c>
      <c r="F4272" s="27" t="s">
        <v>23</v>
      </c>
      <c r="G4272" s="27" t="s">
        <v>36</v>
      </c>
      <c r="H4272" s="27" t="s">
        <v>24</v>
      </c>
      <c r="I4272" s="28">
        <v>263500000</v>
      </c>
      <c r="J4272" s="28">
        <v>0</v>
      </c>
      <c r="K4272" s="28">
        <v>263500000</v>
      </c>
      <c r="L4272" s="29">
        <v>18.37</v>
      </c>
      <c r="M4272" s="29">
        <f>IFERROR(_xlfn.XLOOKUP($B4272,'Ownership Metrics'!$A:$A,'Ownership Metrics'!$B:$B),"")</f>
        <v>51.87</v>
      </c>
      <c r="N4272" s="28">
        <f>IFERROR(_xlfn.XLOOKUP($B4272,'Ownership Metrics'!$A:$A,'Ownership Metrics'!$C:$C),"")</f>
        <v>417</v>
      </c>
      <c r="O4272" s="29">
        <f>IFERROR(_xlfn.XLOOKUP($B4272,'Ownership Metrics'!$A:$A,'Ownership Metrics'!$D:$D),"")</f>
        <v>18.37</v>
      </c>
      <c r="P4272" s="29">
        <f>IFERROR(_xlfn.XLOOKUP($B4272,'Ownership Metrics'!$A:$A,'Ownership Metrics'!$E:$E),"")</f>
        <v>27.65</v>
      </c>
      <c r="Q4272" s="30">
        <f>IFERROR(_xlfn.XLOOKUP($B4272,'Ownership Metrics'!$A:$A,'Ownership Metrics'!$F:$F),"")</f>
        <v>15</v>
      </c>
      <c r="R4272" s="30">
        <f>IFERROR(_xlfn.XLOOKUP($B4272,'Ownership Metrics'!$A:$A,'Ownership Metrics'!$G:$G),"")</f>
        <v>17</v>
      </c>
      <c r="S4272" s="27" t="str">
        <f>IFERROR(_xlfn.XLOOKUP($B4272,'Ownership Metrics'!$A:$A,'Ownership Metrics'!$H:$H),"")</f>
        <v>Tersebar</v>
      </c>
      <c r="T4272" s="27" t="str">
        <f>IFERROR(_xlfn.XLOOKUP($B4272,'Ownership Metrics'!$A:$A,'Ownership Metrics'!$I:$I),"")</f>
        <v>Rendah</v>
      </c>
      <c r="U4272" s="27">
        <f>IF(COUNTIFS($B$2:$B4272,$B4272,$D$2:$D4272,$D4272)=1,1,0)</f>
        <v>1</v>
      </c>
      <c r="V4272" s="27">
        <f t="shared" si="199"/>
        <v>18.37</v>
      </c>
      <c r="W4272" s="27">
        <f t="shared" si="200"/>
        <v>1</v>
      </c>
      <c r="X4272" s="27">
        <f t="shared" si="198"/>
        <v>18.369999572800001</v>
      </c>
    </row>
    <row r="4273" spans="1:24" x14ac:dyDescent="0.25">
      <c r="A4273" s="26">
        <v>46265</v>
      </c>
      <c r="B4273" s="27" t="s">
        <v>10712</v>
      </c>
      <c r="C4273" s="27" t="s">
        <v>4517</v>
      </c>
      <c r="D4273" s="27" t="s">
        <v>4520</v>
      </c>
      <c r="E4273" s="27" t="s">
        <v>35</v>
      </c>
      <c r="F4273" s="27" t="s">
        <v>23</v>
      </c>
      <c r="G4273" s="27" t="s">
        <v>36</v>
      </c>
      <c r="H4273" s="27" t="s">
        <v>24</v>
      </c>
      <c r="I4273" s="28">
        <v>28000000</v>
      </c>
      <c r="J4273" s="28">
        <v>0</v>
      </c>
      <c r="K4273" s="28">
        <v>28000000</v>
      </c>
      <c r="L4273" s="29">
        <v>1.95</v>
      </c>
      <c r="M4273" s="29">
        <f>IFERROR(_xlfn.XLOOKUP($B4273,'Ownership Metrics'!$A:$A,'Ownership Metrics'!$B:$B),"")</f>
        <v>51.87</v>
      </c>
      <c r="N4273" s="28">
        <f>IFERROR(_xlfn.XLOOKUP($B4273,'Ownership Metrics'!$A:$A,'Ownership Metrics'!$C:$C),"")</f>
        <v>417</v>
      </c>
      <c r="O4273" s="29">
        <f>IFERROR(_xlfn.XLOOKUP($B4273,'Ownership Metrics'!$A:$A,'Ownership Metrics'!$D:$D),"")</f>
        <v>18.37</v>
      </c>
      <c r="P4273" s="29">
        <f>IFERROR(_xlfn.XLOOKUP($B4273,'Ownership Metrics'!$A:$A,'Ownership Metrics'!$E:$E),"")</f>
        <v>27.65</v>
      </c>
      <c r="Q4273" s="30">
        <f>IFERROR(_xlfn.XLOOKUP($B4273,'Ownership Metrics'!$A:$A,'Ownership Metrics'!$F:$F),"")</f>
        <v>15</v>
      </c>
      <c r="R4273" s="30">
        <f>IFERROR(_xlfn.XLOOKUP($B4273,'Ownership Metrics'!$A:$A,'Ownership Metrics'!$G:$G),"")</f>
        <v>17</v>
      </c>
      <c r="S4273" s="27" t="str">
        <f>IFERROR(_xlfn.XLOOKUP($B4273,'Ownership Metrics'!$A:$A,'Ownership Metrics'!$H:$H),"")</f>
        <v>Tersebar</v>
      </c>
      <c r="T4273" s="27" t="str">
        <f>IFERROR(_xlfn.XLOOKUP($B4273,'Ownership Metrics'!$A:$A,'Ownership Metrics'!$I:$I),"")</f>
        <v>Rendah</v>
      </c>
      <c r="U4273" s="27">
        <f>IF(COUNTIFS($B$2:$B4273,$B4273,$D$2:$D4273,$D4273)=1,1,0)</f>
        <v>1</v>
      </c>
      <c r="V4273" s="27">
        <f t="shared" si="199"/>
        <v>1.95</v>
      </c>
      <c r="W4273" s="27">
        <f t="shared" si="200"/>
        <v>7</v>
      </c>
      <c r="X4273" s="27">
        <f t="shared" si="198"/>
        <v>1.9499995726999999</v>
      </c>
    </row>
    <row r="4274" spans="1:24" x14ac:dyDescent="0.25">
      <c r="A4274" s="26">
        <v>46265</v>
      </c>
      <c r="B4274" s="27" t="s">
        <v>10712</v>
      </c>
      <c r="C4274" s="27" t="s">
        <v>4517</v>
      </c>
      <c r="D4274" s="27" t="s">
        <v>4521</v>
      </c>
      <c r="E4274" s="27" t="s">
        <v>35</v>
      </c>
      <c r="F4274" s="27" t="s">
        <v>23</v>
      </c>
      <c r="G4274" s="27" t="s">
        <v>36</v>
      </c>
      <c r="H4274" s="27" t="s">
        <v>24</v>
      </c>
      <c r="I4274" s="28">
        <v>20000000</v>
      </c>
      <c r="J4274" s="28">
        <v>0</v>
      </c>
      <c r="K4274" s="28">
        <v>20000000</v>
      </c>
      <c r="L4274" s="29">
        <v>1.39</v>
      </c>
      <c r="M4274" s="29">
        <f>IFERROR(_xlfn.XLOOKUP($B4274,'Ownership Metrics'!$A:$A,'Ownership Metrics'!$B:$B),"")</f>
        <v>51.87</v>
      </c>
      <c r="N4274" s="28">
        <f>IFERROR(_xlfn.XLOOKUP($B4274,'Ownership Metrics'!$A:$A,'Ownership Metrics'!$C:$C),"")</f>
        <v>417</v>
      </c>
      <c r="O4274" s="29">
        <f>IFERROR(_xlfn.XLOOKUP($B4274,'Ownership Metrics'!$A:$A,'Ownership Metrics'!$D:$D),"")</f>
        <v>18.37</v>
      </c>
      <c r="P4274" s="29">
        <f>IFERROR(_xlfn.XLOOKUP($B4274,'Ownership Metrics'!$A:$A,'Ownership Metrics'!$E:$E),"")</f>
        <v>27.65</v>
      </c>
      <c r="Q4274" s="30">
        <f>IFERROR(_xlfn.XLOOKUP($B4274,'Ownership Metrics'!$A:$A,'Ownership Metrics'!$F:$F),"")</f>
        <v>15</v>
      </c>
      <c r="R4274" s="30">
        <f>IFERROR(_xlfn.XLOOKUP($B4274,'Ownership Metrics'!$A:$A,'Ownership Metrics'!$G:$G),"")</f>
        <v>17</v>
      </c>
      <c r="S4274" s="27" t="str">
        <f>IFERROR(_xlfn.XLOOKUP($B4274,'Ownership Metrics'!$A:$A,'Ownership Metrics'!$H:$H),"")</f>
        <v>Tersebar</v>
      </c>
      <c r="T4274" s="27" t="str">
        <f>IFERROR(_xlfn.XLOOKUP($B4274,'Ownership Metrics'!$A:$A,'Ownership Metrics'!$I:$I),"")</f>
        <v>Rendah</v>
      </c>
      <c r="U4274" s="27">
        <f>IF(COUNTIFS($B$2:$B4274,$B4274,$D$2:$D4274,$D4274)=1,1,0)</f>
        <v>1</v>
      </c>
      <c r="V4274" s="27">
        <f t="shared" si="199"/>
        <v>1.39</v>
      </c>
      <c r="W4274" s="27">
        <f t="shared" si="200"/>
        <v>12</v>
      </c>
      <c r="X4274" s="27">
        <f t="shared" si="198"/>
        <v>1.3899995725999998</v>
      </c>
    </row>
    <row r="4275" spans="1:24" x14ac:dyDescent="0.25">
      <c r="A4275" s="26">
        <v>46265</v>
      </c>
      <c r="B4275" s="27" t="s">
        <v>10712</v>
      </c>
      <c r="C4275" s="27" t="s">
        <v>4517</v>
      </c>
      <c r="D4275" s="27" t="s">
        <v>4522</v>
      </c>
      <c r="E4275" s="27" t="s">
        <v>35</v>
      </c>
      <c r="F4275" s="27" t="s">
        <v>23</v>
      </c>
      <c r="G4275" s="27" t="s">
        <v>36</v>
      </c>
      <c r="H4275" s="27" t="s">
        <v>24</v>
      </c>
      <c r="I4275" s="28">
        <v>19800000</v>
      </c>
      <c r="J4275" s="28">
        <v>0</v>
      </c>
      <c r="K4275" s="28">
        <v>19800000</v>
      </c>
      <c r="L4275" s="29">
        <v>1.38</v>
      </c>
      <c r="M4275" s="29">
        <f>IFERROR(_xlfn.XLOOKUP($B4275,'Ownership Metrics'!$A:$A,'Ownership Metrics'!$B:$B),"")</f>
        <v>51.87</v>
      </c>
      <c r="N4275" s="28">
        <f>IFERROR(_xlfn.XLOOKUP($B4275,'Ownership Metrics'!$A:$A,'Ownership Metrics'!$C:$C),"")</f>
        <v>417</v>
      </c>
      <c r="O4275" s="29">
        <f>IFERROR(_xlfn.XLOOKUP($B4275,'Ownership Metrics'!$A:$A,'Ownership Metrics'!$D:$D),"")</f>
        <v>18.37</v>
      </c>
      <c r="P4275" s="29">
        <f>IFERROR(_xlfn.XLOOKUP($B4275,'Ownership Metrics'!$A:$A,'Ownership Metrics'!$E:$E),"")</f>
        <v>27.65</v>
      </c>
      <c r="Q4275" s="30">
        <f>IFERROR(_xlfn.XLOOKUP($B4275,'Ownership Metrics'!$A:$A,'Ownership Metrics'!$F:$F),"")</f>
        <v>15</v>
      </c>
      <c r="R4275" s="30">
        <f>IFERROR(_xlfn.XLOOKUP($B4275,'Ownership Metrics'!$A:$A,'Ownership Metrics'!$G:$G),"")</f>
        <v>17</v>
      </c>
      <c r="S4275" s="27" t="str">
        <f>IFERROR(_xlfn.XLOOKUP($B4275,'Ownership Metrics'!$A:$A,'Ownership Metrics'!$H:$H),"")</f>
        <v>Tersebar</v>
      </c>
      <c r="T4275" s="27" t="str">
        <f>IFERROR(_xlfn.XLOOKUP($B4275,'Ownership Metrics'!$A:$A,'Ownership Metrics'!$I:$I),"")</f>
        <v>Rendah</v>
      </c>
      <c r="U4275" s="27">
        <f>IF(COUNTIFS($B$2:$B4275,$B4275,$D$2:$D4275,$D4275)=1,1,0)</f>
        <v>1</v>
      </c>
      <c r="V4275" s="27">
        <f t="shared" si="199"/>
        <v>1.38</v>
      </c>
      <c r="W4275" s="27">
        <f t="shared" si="200"/>
        <v>13</v>
      </c>
      <c r="X4275" s="27">
        <f t="shared" si="198"/>
        <v>1.3799995724999998</v>
      </c>
    </row>
    <row r="4276" spans="1:24" x14ac:dyDescent="0.25">
      <c r="A4276" s="26">
        <v>46265</v>
      </c>
      <c r="B4276" s="27" t="s">
        <v>10712</v>
      </c>
      <c r="C4276" s="27" t="s">
        <v>4517</v>
      </c>
      <c r="D4276" s="27" t="s">
        <v>4523</v>
      </c>
      <c r="E4276" s="27" t="s">
        <v>35</v>
      </c>
      <c r="F4276" s="27" t="s">
        <v>23</v>
      </c>
      <c r="G4276" s="27" t="s">
        <v>36</v>
      </c>
      <c r="H4276" s="27" t="s">
        <v>24</v>
      </c>
      <c r="I4276" s="28">
        <v>14724500</v>
      </c>
      <c r="J4276" s="28">
        <v>0</v>
      </c>
      <c r="K4276" s="28">
        <v>14724500</v>
      </c>
      <c r="L4276" s="29">
        <v>1.03</v>
      </c>
      <c r="M4276" s="29">
        <f>IFERROR(_xlfn.XLOOKUP($B4276,'Ownership Metrics'!$A:$A,'Ownership Metrics'!$B:$B),"")</f>
        <v>51.87</v>
      </c>
      <c r="N4276" s="28">
        <f>IFERROR(_xlfn.XLOOKUP($B4276,'Ownership Metrics'!$A:$A,'Ownership Metrics'!$C:$C),"")</f>
        <v>417</v>
      </c>
      <c r="O4276" s="29">
        <f>IFERROR(_xlfn.XLOOKUP($B4276,'Ownership Metrics'!$A:$A,'Ownership Metrics'!$D:$D),"")</f>
        <v>18.37</v>
      </c>
      <c r="P4276" s="29">
        <f>IFERROR(_xlfn.XLOOKUP($B4276,'Ownership Metrics'!$A:$A,'Ownership Metrics'!$E:$E),"")</f>
        <v>27.65</v>
      </c>
      <c r="Q4276" s="30">
        <f>IFERROR(_xlfn.XLOOKUP($B4276,'Ownership Metrics'!$A:$A,'Ownership Metrics'!$F:$F),"")</f>
        <v>15</v>
      </c>
      <c r="R4276" s="30">
        <f>IFERROR(_xlfn.XLOOKUP($B4276,'Ownership Metrics'!$A:$A,'Ownership Metrics'!$G:$G),"")</f>
        <v>17</v>
      </c>
      <c r="S4276" s="27" t="str">
        <f>IFERROR(_xlfn.XLOOKUP($B4276,'Ownership Metrics'!$A:$A,'Ownership Metrics'!$H:$H),"")</f>
        <v>Tersebar</v>
      </c>
      <c r="T4276" s="27" t="str">
        <f>IFERROR(_xlfn.XLOOKUP($B4276,'Ownership Metrics'!$A:$A,'Ownership Metrics'!$I:$I),"")</f>
        <v>Rendah</v>
      </c>
      <c r="U4276" s="27">
        <f>IF(COUNTIFS($B$2:$B4276,$B4276,$D$2:$D4276,$D4276)=1,1,0)</f>
        <v>1</v>
      </c>
      <c r="V4276" s="27">
        <f t="shared" si="199"/>
        <v>1.03</v>
      </c>
      <c r="W4276" s="27">
        <f t="shared" si="200"/>
        <v>15</v>
      </c>
      <c r="X4276" s="27">
        <f t="shared" si="198"/>
        <v>1.0299995724</v>
      </c>
    </row>
    <row r="4277" spans="1:24" x14ac:dyDescent="0.25">
      <c r="A4277" s="26">
        <v>46265</v>
      </c>
      <c r="B4277" s="27" t="s">
        <v>10712</v>
      </c>
      <c r="C4277" s="27" t="s">
        <v>4517</v>
      </c>
      <c r="D4277" s="27" t="s">
        <v>2120</v>
      </c>
      <c r="E4277" s="27" t="s">
        <v>35</v>
      </c>
      <c r="F4277" s="27" t="s">
        <v>23</v>
      </c>
      <c r="G4277" s="27" t="s">
        <v>36</v>
      </c>
      <c r="H4277" s="27" t="s">
        <v>24</v>
      </c>
      <c r="I4277" s="28">
        <v>70000000</v>
      </c>
      <c r="J4277" s="28">
        <v>0</v>
      </c>
      <c r="K4277" s="28">
        <v>70000000</v>
      </c>
      <c r="L4277" s="29">
        <v>4.88</v>
      </c>
      <c r="M4277" s="29">
        <f>IFERROR(_xlfn.XLOOKUP($B4277,'Ownership Metrics'!$A:$A,'Ownership Metrics'!$B:$B),"")</f>
        <v>51.87</v>
      </c>
      <c r="N4277" s="28">
        <f>IFERROR(_xlfn.XLOOKUP($B4277,'Ownership Metrics'!$A:$A,'Ownership Metrics'!$C:$C),"")</f>
        <v>417</v>
      </c>
      <c r="O4277" s="29">
        <f>IFERROR(_xlfn.XLOOKUP($B4277,'Ownership Metrics'!$A:$A,'Ownership Metrics'!$D:$D),"")</f>
        <v>18.37</v>
      </c>
      <c r="P4277" s="29">
        <f>IFERROR(_xlfn.XLOOKUP($B4277,'Ownership Metrics'!$A:$A,'Ownership Metrics'!$E:$E),"")</f>
        <v>27.65</v>
      </c>
      <c r="Q4277" s="30">
        <f>IFERROR(_xlfn.XLOOKUP($B4277,'Ownership Metrics'!$A:$A,'Ownership Metrics'!$F:$F),"")</f>
        <v>15</v>
      </c>
      <c r="R4277" s="30">
        <f>IFERROR(_xlfn.XLOOKUP($B4277,'Ownership Metrics'!$A:$A,'Ownership Metrics'!$G:$G),"")</f>
        <v>17</v>
      </c>
      <c r="S4277" s="27" t="str">
        <f>IFERROR(_xlfn.XLOOKUP($B4277,'Ownership Metrics'!$A:$A,'Ownership Metrics'!$H:$H),"")</f>
        <v>Tersebar</v>
      </c>
      <c r="T4277" s="27" t="str">
        <f>IFERROR(_xlfn.XLOOKUP($B4277,'Ownership Metrics'!$A:$A,'Ownership Metrics'!$I:$I),"")</f>
        <v>Rendah</v>
      </c>
      <c r="U4277" s="27">
        <f>IF(COUNTIFS($B$2:$B4277,$B4277,$D$2:$D4277,$D4277)=1,1,0)</f>
        <v>1</v>
      </c>
      <c r="V4277" s="27">
        <f t="shared" si="199"/>
        <v>4.88</v>
      </c>
      <c r="W4277" s="27">
        <f t="shared" si="200"/>
        <v>2</v>
      </c>
      <c r="X4277" s="27">
        <f t="shared" si="198"/>
        <v>4.8799995723</v>
      </c>
    </row>
    <row r="4278" spans="1:24" x14ac:dyDescent="0.25">
      <c r="A4278" s="26">
        <v>46265</v>
      </c>
      <c r="B4278" s="27" t="s">
        <v>10712</v>
      </c>
      <c r="C4278" s="27" t="s">
        <v>4517</v>
      </c>
      <c r="D4278" s="27" t="s">
        <v>4524</v>
      </c>
      <c r="E4278" s="27" t="s">
        <v>35</v>
      </c>
      <c r="F4278" s="27" t="s">
        <v>23</v>
      </c>
      <c r="G4278" s="27" t="s">
        <v>36</v>
      </c>
      <c r="H4278" s="27" t="s">
        <v>24</v>
      </c>
      <c r="I4278" s="28">
        <v>26500000</v>
      </c>
      <c r="J4278" s="28">
        <v>0</v>
      </c>
      <c r="K4278" s="28">
        <v>26500000</v>
      </c>
      <c r="L4278" s="29">
        <v>1.85</v>
      </c>
      <c r="M4278" s="29">
        <f>IFERROR(_xlfn.XLOOKUP($B4278,'Ownership Metrics'!$A:$A,'Ownership Metrics'!$B:$B),"")</f>
        <v>51.87</v>
      </c>
      <c r="N4278" s="28">
        <f>IFERROR(_xlfn.XLOOKUP($B4278,'Ownership Metrics'!$A:$A,'Ownership Metrics'!$C:$C),"")</f>
        <v>417</v>
      </c>
      <c r="O4278" s="29">
        <f>IFERROR(_xlfn.XLOOKUP($B4278,'Ownership Metrics'!$A:$A,'Ownership Metrics'!$D:$D),"")</f>
        <v>18.37</v>
      </c>
      <c r="P4278" s="29">
        <f>IFERROR(_xlfn.XLOOKUP($B4278,'Ownership Metrics'!$A:$A,'Ownership Metrics'!$E:$E),"")</f>
        <v>27.65</v>
      </c>
      <c r="Q4278" s="30">
        <f>IFERROR(_xlfn.XLOOKUP($B4278,'Ownership Metrics'!$A:$A,'Ownership Metrics'!$F:$F),"")</f>
        <v>15</v>
      </c>
      <c r="R4278" s="30">
        <f>IFERROR(_xlfn.XLOOKUP($B4278,'Ownership Metrics'!$A:$A,'Ownership Metrics'!$G:$G),"")</f>
        <v>17</v>
      </c>
      <c r="S4278" s="27" t="str">
        <f>IFERROR(_xlfn.XLOOKUP($B4278,'Ownership Metrics'!$A:$A,'Ownership Metrics'!$H:$H),"")</f>
        <v>Tersebar</v>
      </c>
      <c r="T4278" s="27" t="str">
        <f>IFERROR(_xlfn.XLOOKUP($B4278,'Ownership Metrics'!$A:$A,'Ownership Metrics'!$I:$I),"")</f>
        <v>Rendah</v>
      </c>
      <c r="U4278" s="27">
        <f>IF(COUNTIFS($B$2:$B4278,$B4278,$D$2:$D4278,$D4278)=1,1,0)</f>
        <v>1</v>
      </c>
      <c r="V4278" s="27">
        <f t="shared" si="199"/>
        <v>1.85</v>
      </c>
      <c r="W4278" s="27">
        <f t="shared" si="200"/>
        <v>8</v>
      </c>
      <c r="X4278" s="27">
        <f t="shared" si="198"/>
        <v>1.8499995722</v>
      </c>
    </row>
    <row r="4279" spans="1:24" x14ac:dyDescent="0.25">
      <c r="A4279" s="26">
        <v>46265</v>
      </c>
      <c r="B4279" s="27" t="s">
        <v>10712</v>
      </c>
      <c r="C4279" s="27" t="s">
        <v>4517</v>
      </c>
      <c r="D4279" s="27" t="s">
        <v>4525</v>
      </c>
      <c r="E4279" s="27" t="s">
        <v>35</v>
      </c>
      <c r="F4279" s="27" t="s">
        <v>23</v>
      </c>
      <c r="G4279" s="27" t="s">
        <v>36</v>
      </c>
      <c r="H4279" s="27" t="s">
        <v>24</v>
      </c>
      <c r="I4279" s="28">
        <v>30000000</v>
      </c>
      <c r="J4279" s="28">
        <v>0</v>
      </c>
      <c r="K4279" s="28">
        <v>30000000</v>
      </c>
      <c r="L4279" s="29">
        <v>2.09</v>
      </c>
      <c r="M4279" s="29">
        <f>IFERROR(_xlfn.XLOOKUP($B4279,'Ownership Metrics'!$A:$A,'Ownership Metrics'!$B:$B),"")</f>
        <v>51.87</v>
      </c>
      <c r="N4279" s="28">
        <f>IFERROR(_xlfn.XLOOKUP($B4279,'Ownership Metrics'!$A:$A,'Ownership Metrics'!$C:$C),"")</f>
        <v>417</v>
      </c>
      <c r="O4279" s="29">
        <f>IFERROR(_xlfn.XLOOKUP($B4279,'Ownership Metrics'!$A:$A,'Ownership Metrics'!$D:$D),"")</f>
        <v>18.37</v>
      </c>
      <c r="P4279" s="29">
        <f>IFERROR(_xlfn.XLOOKUP($B4279,'Ownership Metrics'!$A:$A,'Ownership Metrics'!$E:$E),"")</f>
        <v>27.65</v>
      </c>
      <c r="Q4279" s="30">
        <f>IFERROR(_xlfn.XLOOKUP($B4279,'Ownership Metrics'!$A:$A,'Ownership Metrics'!$F:$F),"")</f>
        <v>15</v>
      </c>
      <c r="R4279" s="30">
        <f>IFERROR(_xlfn.XLOOKUP($B4279,'Ownership Metrics'!$A:$A,'Ownership Metrics'!$G:$G),"")</f>
        <v>17</v>
      </c>
      <c r="S4279" s="27" t="str">
        <f>IFERROR(_xlfn.XLOOKUP($B4279,'Ownership Metrics'!$A:$A,'Ownership Metrics'!$H:$H),"")</f>
        <v>Tersebar</v>
      </c>
      <c r="T4279" s="27" t="str">
        <f>IFERROR(_xlfn.XLOOKUP($B4279,'Ownership Metrics'!$A:$A,'Ownership Metrics'!$I:$I),"")</f>
        <v>Rendah</v>
      </c>
      <c r="U4279" s="27">
        <f>IF(COUNTIFS($B$2:$B4279,$B4279,$D$2:$D4279,$D4279)=1,1,0)</f>
        <v>1</v>
      </c>
      <c r="V4279" s="27">
        <f t="shared" si="199"/>
        <v>2.09</v>
      </c>
      <c r="W4279" s="27">
        <f t="shared" si="200"/>
        <v>6</v>
      </c>
      <c r="X4279" s="27">
        <f t="shared" si="198"/>
        <v>2.0899995721</v>
      </c>
    </row>
    <row r="4280" spans="1:24" x14ac:dyDescent="0.25">
      <c r="A4280" s="26">
        <v>46265</v>
      </c>
      <c r="B4280" s="27" t="s">
        <v>10712</v>
      </c>
      <c r="C4280" s="27" t="s">
        <v>4517</v>
      </c>
      <c r="D4280" s="27" t="s">
        <v>4526</v>
      </c>
      <c r="E4280" s="27" t="s">
        <v>35</v>
      </c>
      <c r="F4280" s="27" t="s">
        <v>23</v>
      </c>
      <c r="G4280" s="27" t="s">
        <v>36</v>
      </c>
      <c r="H4280" s="27" t="s">
        <v>24</v>
      </c>
      <c r="I4280" s="28">
        <v>32975600</v>
      </c>
      <c r="J4280" s="28">
        <v>0</v>
      </c>
      <c r="K4280" s="28">
        <v>32975600</v>
      </c>
      <c r="L4280" s="29">
        <v>2.2999999999999998</v>
      </c>
      <c r="M4280" s="29">
        <f>IFERROR(_xlfn.XLOOKUP($B4280,'Ownership Metrics'!$A:$A,'Ownership Metrics'!$B:$B),"")</f>
        <v>51.87</v>
      </c>
      <c r="N4280" s="28">
        <f>IFERROR(_xlfn.XLOOKUP($B4280,'Ownership Metrics'!$A:$A,'Ownership Metrics'!$C:$C),"")</f>
        <v>417</v>
      </c>
      <c r="O4280" s="29">
        <f>IFERROR(_xlfn.XLOOKUP($B4280,'Ownership Metrics'!$A:$A,'Ownership Metrics'!$D:$D),"")</f>
        <v>18.37</v>
      </c>
      <c r="P4280" s="29">
        <f>IFERROR(_xlfn.XLOOKUP($B4280,'Ownership Metrics'!$A:$A,'Ownership Metrics'!$E:$E),"")</f>
        <v>27.65</v>
      </c>
      <c r="Q4280" s="30">
        <f>IFERROR(_xlfn.XLOOKUP($B4280,'Ownership Metrics'!$A:$A,'Ownership Metrics'!$F:$F),"")</f>
        <v>15</v>
      </c>
      <c r="R4280" s="30">
        <f>IFERROR(_xlfn.XLOOKUP($B4280,'Ownership Metrics'!$A:$A,'Ownership Metrics'!$G:$G),"")</f>
        <v>17</v>
      </c>
      <c r="S4280" s="27" t="str">
        <f>IFERROR(_xlfn.XLOOKUP($B4280,'Ownership Metrics'!$A:$A,'Ownership Metrics'!$H:$H),"")</f>
        <v>Tersebar</v>
      </c>
      <c r="T4280" s="27" t="str">
        <f>IFERROR(_xlfn.XLOOKUP($B4280,'Ownership Metrics'!$A:$A,'Ownership Metrics'!$I:$I),"")</f>
        <v>Rendah</v>
      </c>
      <c r="U4280" s="27">
        <f>IF(COUNTIFS($B$2:$B4280,$B4280,$D$2:$D4280,$D4280)=1,1,0)</f>
        <v>1</v>
      </c>
      <c r="V4280" s="27">
        <f t="shared" si="199"/>
        <v>2.2999999999999998</v>
      </c>
      <c r="W4280" s="27">
        <f t="shared" si="200"/>
        <v>4</v>
      </c>
      <c r="X4280" s="27">
        <f t="shared" si="198"/>
        <v>2.2999995719999999</v>
      </c>
    </row>
    <row r="4281" spans="1:24" x14ac:dyDescent="0.25">
      <c r="A4281" s="26">
        <v>46265</v>
      </c>
      <c r="B4281" s="27" t="s">
        <v>10712</v>
      </c>
      <c r="C4281" s="27" t="s">
        <v>4517</v>
      </c>
      <c r="D4281" s="27" t="s">
        <v>4527</v>
      </c>
      <c r="E4281" s="27" t="s">
        <v>35</v>
      </c>
      <c r="F4281" s="27" t="s">
        <v>23</v>
      </c>
      <c r="G4281" s="27" t="s">
        <v>36</v>
      </c>
      <c r="H4281" s="27" t="s">
        <v>24</v>
      </c>
      <c r="I4281" s="28">
        <v>23500000</v>
      </c>
      <c r="J4281" s="28">
        <v>0</v>
      </c>
      <c r="K4281" s="28">
        <v>23500000</v>
      </c>
      <c r="L4281" s="29">
        <v>1.64</v>
      </c>
      <c r="M4281" s="29">
        <f>IFERROR(_xlfn.XLOOKUP($B4281,'Ownership Metrics'!$A:$A,'Ownership Metrics'!$B:$B),"")</f>
        <v>51.87</v>
      </c>
      <c r="N4281" s="28">
        <f>IFERROR(_xlfn.XLOOKUP($B4281,'Ownership Metrics'!$A:$A,'Ownership Metrics'!$C:$C),"")</f>
        <v>417</v>
      </c>
      <c r="O4281" s="29">
        <f>IFERROR(_xlfn.XLOOKUP($B4281,'Ownership Metrics'!$A:$A,'Ownership Metrics'!$D:$D),"")</f>
        <v>18.37</v>
      </c>
      <c r="P4281" s="29">
        <f>IFERROR(_xlfn.XLOOKUP($B4281,'Ownership Metrics'!$A:$A,'Ownership Metrics'!$E:$E),"")</f>
        <v>27.65</v>
      </c>
      <c r="Q4281" s="30">
        <f>IFERROR(_xlfn.XLOOKUP($B4281,'Ownership Metrics'!$A:$A,'Ownership Metrics'!$F:$F),"")</f>
        <v>15</v>
      </c>
      <c r="R4281" s="30">
        <f>IFERROR(_xlfn.XLOOKUP($B4281,'Ownership Metrics'!$A:$A,'Ownership Metrics'!$G:$G),"")</f>
        <v>17</v>
      </c>
      <c r="S4281" s="27" t="str">
        <f>IFERROR(_xlfn.XLOOKUP($B4281,'Ownership Metrics'!$A:$A,'Ownership Metrics'!$H:$H),"")</f>
        <v>Tersebar</v>
      </c>
      <c r="T4281" s="27" t="str">
        <f>IFERROR(_xlfn.XLOOKUP($B4281,'Ownership Metrics'!$A:$A,'Ownership Metrics'!$I:$I),"")</f>
        <v>Rendah</v>
      </c>
      <c r="U4281" s="27">
        <f>IF(COUNTIFS($B$2:$B4281,$B4281,$D$2:$D4281,$D4281)=1,1,0)</f>
        <v>1</v>
      </c>
      <c r="V4281" s="27">
        <f t="shared" si="199"/>
        <v>1.64</v>
      </c>
      <c r="W4281" s="27">
        <f t="shared" si="200"/>
        <v>10</v>
      </c>
      <c r="X4281" s="27">
        <f t="shared" si="198"/>
        <v>1.6399995719</v>
      </c>
    </row>
    <row r="4282" spans="1:24" x14ac:dyDescent="0.25">
      <c r="A4282" s="26">
        <v>46265</v>
      </c>
      <c r="B4282" s="27" t="s">
        <v>10712</v>
      </c>
      <c r="C4282" s="27" t="s">
        <v>4517</v>
      </c>
      <c r="D4282" s="27" t="s">
        <v>4528</v>
      </c>
      <c r="E4282" s="27" t="s">
        <v>35</v>
      </c>
      <c r="F4282" s="27" t="s">
        <v>23</v>
      </c>
      <c r="G4282" s="27" t="s">
        <v>36</v>
      </c>
      <c r="H4282" s="27" t="s">
        <v>24</v>
      </c>
      <c r="I4282" s="28">
        <v>23000000</v>
      </c>
      <c r="J4282" s="28">
        <v>0</v>
      </c>
      <c r="K4282" s="28">
        <v>23000000</v>
      </c>
      <c r="L4282" s="29">
        <v>1.6</v>
      </c>
      <c r="M4282" s="29">
        <f>IFERROR(_xlfn.XLOOKUP($B4282,'Ownership Metrics'!$A:$A,'Ownership Metrics'!$B:$B),"")</f>
        <v>51.87</v>
      </c>
      <c r="N4282" s="28">
        <f>IFERROR(_xlfn.XLOOKUP($B4282,'Ownership Metrics'!$A:$A,'Ownership Metrics'!$C:$C),"")</f>
        <v>417</v>
      </c>
      <c r="O4282" s="29">
        <f>IFERROR(_xlfn.XLOOKUP($B4282,'Ownership Metrics'!$A:$A,'Ownership Metrics'!$D:$D),"")</f>
        <v>18.37</v>
      </c>
      <c r="P4282" s="29">
        <f>IFERROR(_xlfn.XLOOKUP($B4282,'Ownership Metrics'!$A:$A,'Ownership Metrics'!$E:$E),"")</f>
        <v>27.65</v>
      </c>
      <c r="Q4282" s="30">
        <f>IFERROR(_xlfn.XLOOKUP($B4282,'Ownership Metrics'!$A:$A,'Ownership Metrics'!$F:$F),"")</f>
        <v>15</v>
      </c>
      <c r="R4282" s="30">
        <f>IFERROR(_xlfn.XLOOKUP($B4282,'Ownership Metrics'!$A:$A,'Ownership Metrics'!$G:$G),"")</f>
        <v>17</v>
      </c>
      <c r="S4282" s="27" t="str">
        <f>IFERROR(_xlfn.XLOOKUP($B4282,'Ownership Metrics'!$A:$A,'Ownership Metrics'!$H:$H),"")</f>
        <v>Tersebar</v>
      </c>
      <c r="T4282" s="27" t="str">
        <f>IFERROR(_xlfn.XLOOKUP($B4282,'Ownership Metrics'!$A:$A,'Ownership Metrics'!$I:$I),"")</f>
        <v>Rendah</v>
      </c>
      <c r="U4282" s="27">
        <f>IF(COUNTIFS($B$2:$B4282,$B4282,$D$2:$D4282,$D4282)=1,1,0)</f>
        <v>1</v>
      </c>
      <c r="V4282" s="27">
        <f t="shared" si="199"/>
        <v>1.6</v>
      </c>
      <c r="W4282" s="27">
        <f t="shared" si="200"/>
        <v>11</v>
      </c>
      <c r="X4282" s="27">
        <f t="shared" si="198"/>
        <v>1.5999995718000002</v>
      </c>
    </row>
    <row r="4283" spans="1:24" x14ac:dyDescent="0.25">
      <c r="A4283" s="26">
        <v>46265</v>
      </c>
      <c r="B4283" s="27" t="s">
        <v>10712</v>
      </c>
      <c r="C4283" s="27" t="s">
        <v>4517</v>
      </c>
      <c r="D4283" s="27" t="s">
        <v>4529</v>
      </c>
      <c r="E4283" s="27" t="s">
        <v>35</v>
      </c>
      <c r="F4283" s="27" t="s">
        <v>23</v>
      </c>
      <c r="G4283" s="27" t="s">
        <v>36</v>
      </c>
      <c r="H4283" s="27" t="s">
        <v>24</v>
      </c>
      <c r="I4283" s="28">
        <v>25000000</v>
      </c>
      <c r="J4283" s="28">
        <v>0</v>
      </c>
      <c r="K4283" s="28">
        <v>25000000</v>
      </c>
      <c r="L4283" s="29">
        <v>1.74</v>
      </c>
      <c r="M4283" s="29">
        <f>IFERROR(_xlfn.XLOOKUP($B4283,'Ownership Metrics'!$A:$A,'Ownership Metrics'!$B:$B),"")</f>
        <v>51.87</v>
      </c>
      <c r="N4283" s="28">
        <f>IFERROR(_xlfn.XLOOKUP($B4283,'Ownership Metrics'!$A:$A,'Ownership Metrics'!$C:$C),"")</f>
        <v>417</v>
      </c>
      <c r="O4283" s="29">
        <f>IFERROR(_xlfn.XLOOKUP($B4283,'Ownership Metrics'!$A:$A,'Ownership Metrics'!$D:$D),"")</f>
        <v>18.37</v>
      </c>
      <c r="P4283" s="29">
        <f>IFERROR(_xlfn.XLOOKUP($B4283,'Ownership Metrics'!$A:$A,'Ownership Metrics'!$E:$E),"")</f>
        <v>27.65</v>
      </c>
      <c r="Q4283" s="30">
        <f>IFERROR(_xlfn.XLOOKUP($B4283,'Ownership Metrics'!$A:$A,'Ownership Metrics'!$F:$F),"")</f>
        <v>15</v>
      </c>
      <c r="R4283" s="30">
        <f>IFERROR(_xlfn.XLOOKUP($B4283,'Ownership Metrics'!$A:$A,'Ownership Metrics'!$G:$G),"")</f>
        <v>17</v>
      </c>
      <c r="S4283" s="27" t="str">
        <f>IFERROR(_xlfn.XLOOKUP($B4283,'Ownership Metrics'!$A:$A,'Ownership Metrics'!$H:$H),"")</f>
        <v>Tersebar</v>
      </c>
      <c r="T4283" s="27" t="str">
        <f>IFERROR(_xlfn.XLOOKUP($B4283,'Ownership Metrics'!$A:$A,'Ownership Metrics'!$I:$I),"")</f>
        <v>Rendah</v>
      </c>
      <c r="U4283" s="27">
        <f>IF(COUNTIFS($B$2:$B4283,$B4283,$D$2:$D4283,$D4283)=1,1,0)</f>
        <v>1</v>
      </c>
      <c r="V4283" s="27">
        <f t="shared" si="199"/>
        <v>1.74</v>
      </c>
      <c r="W4283" s="27">
        <f t="shared" si="200"/>
        <v>9</v>
      </c>
      <c r="X4283" s="27">
        <f t="shared" si="198"/>
        <v>1.7399995717000001</v>
      </c>
    </row>
    <row r="4284" spans="1:24" x14ac:dyDescent="0.25">
      <c r="A4284" s="26">
        <v>46265</v>
      </c>
      <c r="B4284" s="27" t="s">
        <v>10712</v>
      </c>
      <c r="C4284" s="27" t="s">
        <v>4517</v>
      </c>
      <c r="D4284" s="27" t="s">
        <v>4530</v>
      </c>
      <c r="E4284" s="27" t="s">
        <v>35</v>
      </c>
      <c r="F4284" s="27" t="s">
        <v>32</v>
      </c>
      <c r="G4284" s="27" t="s">
        <v>4233</v>
      </c>
      <c r="H4284" s="27" t="s">
        <v>135</v>
      </c>
      <c r="I4284" s="28">
        <v>19500000</v>
      </c>
      <c r="J4284" s="28">
        <v>0</v>
      </c>
      <c r="K4284" s="28">
        <v>19500000</v>
      </c>
      <c r="L4284" s="29">
        <v>1.36</v>
      </c>
      <c r="M4284" s="29">
        <f>IFERROR(_xlfn.XLOOKUP($B4284,'Ownership Metrics'!$A:$A,'Ownership Metrics'!$B:$B),"")</f>
        <v>51.87</v>
      </c>
      <c r="N4284" s="28">
        <f>IFERROR(_xlfn.XLOOKUP($B4284,'Ownership Metrics'!$A:$A,'Ownership Metrics'!$C:$C),"")</f>
        <v>417</v>
      </c>
      <c r="O4284" s="29">
        <f>IFERROR(_xlfn.XLOOKUP($B4284,'Ownership Metrics'!$A:$A,'Ownership Metrics'!$D:$D),"")</f>
        <v>18.37</v>
      </c>
      <c r="P4284" s="29">
        <f>IFERROR(_xlfn.XLOOKUP($B4284,'Ownership Metrics'!$A:$A,'Ownership Metrics'!$E:$E),"")</f>
        <v>27.65</v>
      </c>
      <c r="Q4284" s="30">
        <f>IFERROR(_xlfn.XLOOKUP($B4284,'Ownership Metrics'!$A:$A,'Ownership Metrics'!$F:$F),"")</f>
        <v>15</v>
      </c>
      <c r="R4284" s="30">
        <f>IFERROR(_xlfn.XLOOKUP($B4284,'Ownership Metrics'!$A:$A,'Ownership Metrics'!$G:$G),"")</f>
        <v>17</v>
      </c>
      <c r="S4284" s="27" t="str">
        <f>IFERROR(_xlfn.XLOOKUP($B4284,'Ownership Metrics'!$A:$A,'Ownership Metrics'!$H:$H),"")</f>
        <v>Tersebar</v>
      </c>
      <c r="T4284" s="27" t="str">
        <f>IFERROR(_xlfn.XLOOKUP($B4284,'Ownership Metrics'!$A:$A,'Ownership Metrics'!$I:$I),"")</f>
        <v>Rendah</v>
      </c>
      <c r="U4284" s="27">
        <f>IF(COUNTIFS($B$2:$B4284,$B4284,$D$2:$D4284,$D4284)=1,1,0)</f>
        <v>1</v>
      </c>
      <c r="V4284" s="27">
        <f t="shared" si="199"/>
        <v>1.36</v>
      </c>
      <c r="W4284" s="27">
        <f t="shared" si="200"/>
        <v>14</v>
      </c>
      <c r="X4284" s="27">
        <f t="shared" si="198"/>
        <v>1.3599995716000002</v>
      </c>
    </row>
    <row r="4285" spans="1:24" x14ac:dyDescent="0.25">
      <c r="A4285" s="26">
        <v>46265</v>
      </c>
      <c r="B4285" s="27" t="s">
        <v>10713</v>
      </c>
      <c r="C4285" s="27" t="s">
        <v>4532</v>
      </c>
      <c r="D4285" s="27" t="s">
        <v>4533</v>
      </c>
      <c r="E4285" s="27" t="s">
        <v>22</v>
      </c>
      <c r="F4285" s="27" t="s">
        <v>23</v>
      </c>
      <c r="G4285" s="27"/>
      <c r="H4285" s="27"/>
      <c r="I4285" s="28">
        <v>0</v>
      </c>
      <c r="J4285" s="28">
        <v>599999920</v>
      </c>
      <c r="K4285" s="28">
        <v>599999920</v>
      </c>
      <c r="L4285" s="29">
        <v>57.96</v>
      </c>
      <c r="M4285" s="29">
        <f>IFERROR(_xlfn.XLOOKUP($B4285,'Ownership Metrics'!$A:$A,'Ownership Metrics'!$B:$B),"")</f>
        <v>22.72</v>
      </c>
      <c r="N4285" s="28">
        <f>IFERROR(_xlfn.XLOOKUP($B4285,'Ownership Metrics'!$A:$A,'Ownership Metrics'!$C:$C),"")</f>
        <v>3733</v>
      </c>
      <c r="O4285" s="29">
        <f>IFERROR(_xlfn.XLOOKUP($B4285,'Ownership Metrics'!$A:$A,'Ownership Metrics'!$D:$D),"")</f>
        <v>57.96</v>
      </c>
      <c r="P4285" s="29">
        <f>IFERROR(_xlfn.XLOOKUP($B4285,'Ownership Metrics'!$A:$A,'Ownership Metrics'!$E:$E),"")</f>
        <v>77.28</v>
      </c>
      <c r="Q4285" s="30">
        <f>IFERROR(_xlfn.XLOOKUP($B4285,'Ownership Metrics'!$A:$A,'Ownership Metrics'!$F:$F),"")</f>
        <v>2</v>
      </c>
      <c r="R4285" s="30">
        <f>IFERROR(_xlfn.XLOOKUP($B4285,'Ownership Metrics'!$A:$A,'Ownership Metrics'!$G:$G),"")</f>
        <v>63</v>
      </c>
      <c r="S4285" s="27" t="str">
        <f>IFERROR(_xlfn.XLOOKUP($B4285,'Ownership Metrics'!$A:$A,'Ownership Metrics'!$H:$H),"")</f>
        <v>Mayoritas</v>
      </c>
      <c r="T4285" s="27" t="str">
        <f>IFERROR(_xlfn.XLOOKUP($B4285,'Ownership Metrics'!$A:$A,'Ownership Metrics'!$I:$I),"")</f>
        <v>Tinggi</v>
      </c>
      <c r="U4285" s="27">
        <f>IF(COUNTIFS($B$2:$B4285,$B4285,$D$2:$D4285,$D4285)=1,1,0)</f>
        <v>1</v>
      </c>
      <c r="V4285" s="27">
        <f t="shared" si="199"/>
        <v>57.96</v>
      </c>
      <c r="W4285" s="27">
        <f t="shared" si="200"/>
        <v>1</v>
      </c>
      <c r="X4285" s="27">
        <f t="shared" si="198"/>
        <v>57.959999571499999</v>
      </c>
    </row>
    <row r="4286" spans="1:24" x14ac:dyDescent="0.25">
      <c r="A4286" s="26">
        <v>46265</v>
      </c>
      <c r="B4286" s="27" t="s">
        <v>10713</v>
      </c>
      <c r="C4286" s="27" t="s">
        <v>4532</v>
      </c>
      <c r="D4286" s="27" t="s">
        <v>1284</v>
      </c>
      <c r="E4286" s="27" t="s">
        <v>22</v>
      </c>
      <c r="F4286" s="27" t="s">
        <v>23</v>
      </c>
      <c r="G4286" s="27"/>
      <c r="H4286" s="27" t="s">
        <v>24</v>
      </c>
      <c r="I4286" s="28">
        <v>0</v>
      </c>
      <c r="J4286" s="28">
        <v>200000000</v>
      </c>
      <c r="K4286" s="28">
        <v>200000000</v>
      </c>
      <c r="L4286" s="29">
        <v>19.32</v>
      </c>
      <c r="M4286" s="29">
        <f>IFERROR(_xlfn.XLOOKUP($B4286,'Ownership Metrics'!$A:$A,'Ownership Metrics'!$B:$B),"")</f>
        <v>22.72</v>
      </c>
      <c r="N4286" s="28">
        <f>IFERROR(_xlfn.XLOOKUP($B4286,'Ownership Metrics'!$A:$A,'Ownership Metrics'!$C:$C),"")</f>
        <v>3733</v>
      </c>
      <c r="O4286" s="29">
        <f>IFERROR(_xlfn.XLOOKUP($B4286,'Ownership Metrics'!$A:$A,'Ownership Metrics'!$D:$D),"")</f>
        <v>57.96</v>
      </c>
      <c r="P4286" s="29">
        <f>IFERROR(_xlfn.XLOOKUP($B4286,'Ownership Metrics'!$A:$A,'Ownership Metrics'!$E:$E),"")</f>
        <v>77.28</v>
      </c>
      <c r="Q4286" s="30">
        <f>IFERROR(_xlfn.XLOOKUP($B4286,'Ownership Metrics'!$A:$A,'Ownership Metrics'!$F:$F),"")</f>
        <v>2</v>
      </c>
      <c r="R4286" s="30">
        <f>IFERROR(_xlfn.XLOOKUP($B4286,'Ownership Metrics'!$A:$A,'Ownership Metrics'!$G:$G),"")</f>
        <v>63</v>
      </c>
      <c r="S4286" s="27" t="str">
        <f>IFERROR(_xlfn.XLOOKUP($B4286,'Ownership Metrics'!$A:$A,'Ownership Metrics'!$H:$H),"")</f>
        <v>Mayoritas</v>
      </c>
      <c r="T4286" s="27" t="str">
        <f>IFERROR(_xlfn.XLOOKUP($B4286,'Ownership Metrics'!$A:$A,'Ownership Metrics'!$I:$I),"")</f>
        <v>Tinggi</v>
      </c>
      <c r="U4286" s="27">
        <f>IF(COUNTIFS($B$2:$B4286,$B4286,$D$2:$D4286,$D4286)=1,1,0)</f>
        <v>1</v>
      </c>
      <c r="V4286" s="27">
        <f t="shared" si="199"/>
        <v>19.32</v>
      </c>
      <c r="W4286" s="27">
        <f t="shared" si="200"/>
        <v>2</v>
      </c>
      <c r="X4286" s="27">
        <f t="shared" si="198"/>
        <v>19.3199995714</v>
      </c>
    </row>
    <row r="4287" spans="1:24" x14ac:dyDescent="0.25">
      <c r="A4287" s="26">
        <v>46265</v>
      </c>
      <c r="B4287" s="27" t="s">
        <v>10714</v>
      </c>
      <c r="C4287" s="27" t="s">
        <v>4535</v>
      </c>
      <c r="D4287" s="27" t="s">
        <v>4536</v>
      </c>
      <c r="E4287" s="27" t="s">
        <v>74</v>
      </c>
      <c r="F4287" s="27" t="s">
        <v>32</v>
      </c>
      <c r="G4287" s="27"/>
      <c r="H4287" s="27" t="s">
        <v>1699</v>
      </c>
      <c r="I4287" s="28">
        <v>56711920</v>
      </c>
      <c r="J4287" s="28">
        <v>0</v>
      </c>
      <c r="K4287" s="28">
        <v>56711920</v>
      </c>
      <c r="L4287" s="29">
        <v>12.66</v>
      </c>
      <c r="M4287" s="29">
        <f>IFERROR(_xlfn.XLOOKUP($B4287,'Ownership Metrics'!$A:$A,'Ownership Metrics'!$B:$B),"")</f>
        <v>7.5</v>
      </c>
      <c r="N4287" s="28">
        <f>IFERROR(_xlfn.XLOOKUP($B4287,'Ownership Metrics'!$A:$A,'Ownership Metrics'!$C:$C),"")</f>
        <v>5647</v>
      </c>
      <c r="O4287" s="29">
        <f>IFERROR(_xlfn.XLOOKUP($B4287,'Ownership Metrics'!$A:$A,'Ownership Metrics'!$D:$D),"")</f>
        <v>73.989999999999995</v>
      </c>
      <c r="P4287" s="29">
        <f>IFERROR(_xlfn.XLOOKUP($B4287,'Ownership Metrics'!$A:$A,'Ownership Metrics'!$E:$E),"")</f>
        <v>89.15</v>
      </c>
      <c r="Q4287" s="30">
        <f>IFERROR(_xlfn.XLOOKUP($B4287,'Ownership Metrics'!$A:$A,'Ownership Metrics'!$F:$F),"")</f>
        <v>5</v>
      </c>
      <c r="R4287" s="30">
        <f>IFERROR(_xlfn.XLOOKUP($B4287,'Ownership Metrics'!$A:$A,'Ownership Metrics'!$G:$G),"")</f>
        <v>72</v>
      </c>
      <c r="S4287" s="27" t="str">
        <f>IFERROR(_xlfn.XLOOKUP($B4287,'Ownership Metrics'!$A:$A,'Ownership Metrics'!$H:$H),"")</f>
        <v>Mayoritas</v>
      </c>
      <c r="T4287" s="27" t="str">
        <f>IFERROR(_xlfn.XLOOKUP($B4287,'Ownership Metrics'!$A:$A,'Ownership Metrics'!$I:$I),"")</f>
        <v>Tinggi</v>
      </c>
      <c r="U4287" s="27">
        <f>IF(COUNTIFS($B$2:$B4287,$B4287,$D$2:$D4287,$D4287)=1,1,0)</f>
        <v>1</v>
      </c>
      <c r="V4287" s="27">
        <f t="shared" si="199"/>
        <v>12.66</v>
      </c>
      <c r="W4287" s="27">
        <f t="shared" si="200"/>
        <v>2</v>
      </c>
      <c r="X4287" s="27">
        <f t="shared" si="198"/>
        <v>12.6599995713</v>
      </c>
    </row>
    <row r="4288" spans="1:24" x14ac:dyDescent="0.25">
      <c r="A4288" s="26">
        <v>46265</v>
      </c>
      <c r="B4288" s="27" t="s">
        <v>10714</v>
      </c>
      <c r="C4288" s="27" t="s">
        <v>4535</v>
      </c>
      <c r="D4288" s="27" t="s">
        <v>2778</v>
      </c>
      <c r="E4288" s="27" t="s">
        <v>114</v>
      </c>
      <c r="F4288" s="27" t="s">
        <v>32</v>
      </c>
      <c r="G4288" s="27"/>
      <c r="H4288" s="27" t="s">
        <v>2060</v>
      </c>
      <c r="I4288" s="28">
        <v>5335900</v>
      </c>
      <c r="J4288" s="28">
        <v>0</v>
      </c>
      <c r="K4288" s="28">
        <v>5335900</v>
      </c>
      <c r="L4288" s="29">
        <v>1.19</v>
      </c>
      <c r="M4288" s="29">
        <f>IFERROR(_xlfn.XLOOKUP($B4288,'Ownership Metrics'!$A:$A,'Ownership Metrics'!$B:$B),"")</f>
        <v>7.5</v>
      </c>
      <c r="N4288" s="28">
        <f>IFERROR(_xlfn.XLOOKUP($B4288,'Ownership Metrics'!$A:$A,'Ownership Metrics'!$C:$C),"")</f>
        <v>5647</v>
      </c>
      <c r="O4288" s="29">
        <f>IFERROR(_xlfn.XLOOKUP($B4288,'Ownership Metrics'!$A:$A,'Ownership Metrics'!$D:$D),"")</f>
        <v>73.989999999999995</v>
      </c>
      <c r="P4288" s="29">
        <f>IFERROR(_xlfn.XLOOKUP($B4288,'Ownership Metrics'!$A:$A,'Ownership Metrics'!$E:$E),"")</f>
        <v>89.15</v>
      </c>
      <c r="Q4288" s="30">
        <f>IFERROR(_xlfn.XLOOKUP($B4288,'Ownership Metrics'!$A:$A,'Ownership Metrics'!$F:$F),"")</f>
        <v>5</v>
      </c>
      <c r="R4288" s="30">
        <f>IFERROR(_xlfn.XLOOKUP($B4288,'Ownership Metrics'!$A:$A,'Ownership Metrics'!$G:$G),"")</f>
        <v>72</v>
      </c>
      <c r="S4288" s="27" t="str">
        <f>IFERROR(_xlfn.XLOOKUP($B4288,'Ownership Metrics'!$A:$A,'Ownership Metrics'!$H:$H),"")</f>
        <v>Mayoritas</v>
      </c>
      <c r="T4288" s="27" t="str">
        <f>IFERROR(_xlfn.XLOOKUP($B4288,'Ownership Metrics'!$A:$A,'Ownership Metrics'!$I:$I),"")</f>
        <v>Tinggi</v>
      </c>
      <c r="U4288" s="27">
        <f>IF(COUNTIFS($B$2:$B4288,$B4288,$D$2:$D4288,$D4288)=1,1,0)</f>
        <v>1</v>
      </c>
      <c r="V4288" s="27">
        <f t="shared" si="199"/>
        <v>1.19</v>
      </c>
      <c r="W4288" s="27">
        <f t="shared" si="200"/>
        <v>5</v>
      </c>
      <c r="X4288" s="27">
        <f t="shared" si="198"/>
        <v>1.1899995712</v>
      </c>
    </row>
    <row r="4289" spans="1:24" x14ac:dyDescent="0.25">
      <c r="A4289" s="26">
        <v>46265</v>
      </c>
      <c r="B4289" s="27" t="s">
        <v>10714</v>
      </c>
      <c r="C4289" s="27" t="s">
        <v>4535</v>
      </c>
      <c r="D4289" s="27" t="s">
        <v>4537</v>
      </c>
      <c r="E4289" s="27" t="s">
        <v>35</v>
      </c>
      <c r="F4289" s="27" t="s">
        <v>23</v>
      </c>
      <c r="G4289" s="27" t="s">
        <v>36</v>
      </c>
      <c r="H4289" s="27" t="s">
        <v>24</v>
      </c>
      <c r="I4289" s="28">
        <v>11217000</v>
      </c>
      <c r="J4289" s="28">
        <v>0</v>
      </c>
      <c r="K4289" s="28">
        <v>11217000</v>
      </c>
      <c r="L4289" s="29">
        <v>2.5</v>
      </c>
      <c r="M4289" s="29">
        <f>IFERROR(_xlfn.XLOOKUP($B4289,'Ownership Metrics'!$A:$A,'Ownership Metrics'!$B:$B),"")</f>
        <v>7.5</v>
      </c>
      <c r="N4289" s="28">
        <f>IFERROR(_xlfn.XLOOKUP($B4289,'Ownership Metrics'!$A:$A,'Ownership Metrics'!$C:$C),"")</f>
        <v>5647</v>
      </c>
      <c r="O4289" s="29">
        <f>IFERROR(_xlfn.XLOOKUP($B4289,'Ownership Metrics'!$A:$A,'Ownership Metrics'!$D:$D),"")</f>
        <v>73.989999999999995</v>
      </c>
      <c r="P4289" s="29">
        <f>IFERROR(_xlfn.XLOOKUP($B4289,'Ownership Metrics'!$A:$A,'Ownership Metrics'!$E:$E),"")</f>
        <v>89.15</v>
      </c>
      <c r="Q4289" s="30">
        <f>IFERROR(_xlfn.XLOOKUP($B4289,'Ownership Metrics'!$A:$A,'Ownership Metrics'!$F:$F),"")</f>
        <v>5</v>
      </c>
      <c r="R4289" s="30">
        <f>IFERROR(_xlfn.XLOOKUP($B4289,'Ownership Metrics'!$A:$A,'Ownership Metrics'!$G:$G),"")</f>
        <v>72</v>
      </c>
      <c r="S4289" s="27" t="str">
        <f>IFERROR(_xlfn.XLOOKUP($B4289,'Ownership Metrics'!$A:$A,'Ownership Metrics'!$H:$H),"")</f>
        <v>Mayoritas</v>
      </c>
      <c r="T4289" s="27" t="str">
        <f>IFERROR(_xlfn.XLOOKUP($B4289,'Ownership Metrics'!$A:$A,'Ownership Metrics'!$I:$I),"")</f>
        <v>Tinggi</v>
      </c>
      <c r="U4289" s="27">
        <f>IF(COUNTIFS($B$2:$B4289,$B4289,$D$2:$D4289,$D4289)=1,1,0)</f>
        <v>1</v>
      </c>
      <c r="V4289" s="27">
        <f t="shared" si="199"/>
        <v>2.5</v>
      </c>
      <c r="W4289" s="27">
        <f t="shared" si="200"/>
        <v>3</v>
      </c>
      <c r="X4289" s="27">
        <f t="shared" si="198"/>
        <v>2.4999995711</v>
      </c>
    </row>
    <row r="4290" spans="1:24" x14ac:dyDescent="0.25">
      <c r="A4290" s="26">
        <v>46265</v>
      </c>
      <c r="B4290" s="27" t="s">
        <v>10714</v>
      </c>
      <c r="C4290" s="27" t="s">
        <v>4535</v>
      </c>
      <c r="D4290" s="27" t="s">
        <v>4538</v>
      </c>
      <c r="E4290" s="27"/>
      <c r="F4290" s="27"/>
      <c r="G4290" s="27"/>
      <c r="H4290" s="27"/>
      <c r="I4290" s="28">
        <v>0</v>
      </c>
      <c r="J4290" s="28">
        <v>331483000</v>
      </c>
      <c r="K4290" s="28">
        <v>331483000</v>
      </c>
      <c r="L4290" s="29">
        <v>73.989999999999995</v>
      </c>
      <c r="M4290" s="29">
        <f>IFERROR(_xlfn.XLOOKUP($B4290,'Ownership Metrics'!$A:$A,'Ownership Metrics'!$B:$B),"")</f>
        <v>7.5</v>
      </c>
      <c r="N4290" s="28">
        <f>IFERROR(_xlfn.XLOOKUP($B4290,'Ownership Metrics'!$A:$A,'Ownership Metrics'!$C:$C),"")</f>
        <v>5647</v>
      </c>
      <c r="O4290" s="29">
        <f>IFERROR(_xlfn.XLOOKUP($B4290,'Ownership Metrics'!$A:$A,'Ownership Metrics'!$D:$D),"")</f>
        <v>73.989999999999995</v>
      </c>
      <c r="P4290" s="29">
        <f>IFERROR(_xlfn.XLOOKUP($B4290,'Ownership Metrics'!$A:$A,'Ownership Metrics'!$E:$E),"")</f>
        <v>89.15</v>
      </c>
      <c r="Q4290" s="30">
        <f>IFERROR(_xlfn.XLOOKUP($B4290,'Ownership Metrics'!$A:$A,'Ownership Metrics'!$F:$F),"")</f>
        <v>5</v>
      </c>
      <c r="R4290" s="30">
        <f>IFERROR(_xlfn.XLOOKUP($B4290,'Ownership Metrics'!$A:$A,'Ownership Metrics'!$G:$G),"")</f>
        <v>72</v>
      </c>
      <c r="S4290" s="27" t="str">
        <f>IFERROR(_xlfn.XLOOKUP($B4290,'Ownership Metrics'!$A:$A,'Ownership Metrics'!$H:$H),"")</f>
        <v>Mayoritas</v>
      </c>
      <c r="T4290" s="27" t="str">
        <f>IFERROR(_xlfn.XLOOKUP($B4290,'Ownership Metrics'!$A:$A,'Ownership Metrics'!$I:$I),"")</f>
        <v>Tinggi</v>
      </c>
      <c r="U4290" s="27">
        <f>IF(COUNTIFS($B$2:$B4290,$B4290,$D$2:$D4290,$D4290)=1,1,0)</f>
        <v>1</v>
      </c>
      <c r="V4290" s="27">
        <f t="shared" si="199"/>
        <v>73.989999999999995</v>
      </c>
      <c r="W4290" s="27">
        <f t="shared" si="200"/>
        <v>1</v>
      </c>
      <c r="X4290" s="27">
        <f t="shared" ref="X4290:X4353" si="201">$V4290-(ROW()*0.0000000001)</f>
        <v>73.989999570999998</v>
      </c>
    </row>
    <row r="4291" spans="1:24" x14ac:dyDescent="0.25">
      <c r="A4291" s="26">
        <v>46265</v>
      </c>
      <c r="B4291" s="27" t="s">
        <v>10714</v>
      </c>
      <c r="C4291" s="27" t="s">
        <v>4535</v>
      </c>
      <c r="D4291" s="27" t="s">
        <v>2373</v>
      </c>
      <c r="E4291" s="27" t="s">
        <v>124</v>
      </c>
      <c r="F4291" s="27" t="s">
        <v>32</v>
      </c>
      <c r="G4291" s="27"/>
      <c r="H4291" s="27" t="s">
        <v>135</v>
      </c>
      <c r="I4291" s="28">
        <v>9668900</v>
      </c>
      <c r="J4291" s="28">
        <v>0</v>
      </c>
      <c r="K4291" s="28">
        <v>9668900</v>
      </c>
      <c r="L4291" s="29">
        <v>2.16</v>
      </c>
      <c r="M4291" s="29">
        <f>IFERROR(_xlfn.XLOOKUP($B4291,'Ownership Metrics'!$A:$A,'Ownership Metrics'!$B:$B),"")</f>
        <v>7.5</v>
      </c>
      <c r="N4291" s="28">
        <f>IFERROR(_xlfn.XLOOKUP($B4291,'Ownership Metrics'!$A:$A,'Ownership Metrics'!$C:$C),"")</f>
        <v>5647</v>
      </c>
      <c r="O4291" s="29">
        <f>IFERROR(_xlfn.XLOOKUP($B4291,'Ownership Metrics'!$A:$A,'Ownership Metrics'!$D:$D),"")</f>
        <v>73.989999999999995</v>
      </c>
      <c r="P4291" s="29">
        <f>IFERROR(_xlfn.XLOOKUP($B4291,'Ownership Metrics'!$A:$A,'Ownership Metrics'!$E:$E),"")</f>
        <v>89.15</v>
      </c>
      <c r="Q4291" s="30">
        <f>IFERROR(_xlfn.XLOOKUP($B4291,'Ownership Metrics'!$A:$A,'Ownership Metrics'!$F:$F),"")</f>
        <v>5</v>
      </c>
      <c r="R4291" s="30">
        <f>IFERROR(_xlfn.XLOOKUP($B4291,'Ownership Metrics'!$A:$A,'Ownership Metrics'!$G:$G),"")</f>
        <v>72</v>
      </c>
      <c r="S4291" s="27" t="str">
        <f>IFERROR(_xlfn.XLOOKUP($B4291,'Ownership Metrics'!$A:$A,'Ownership Metrics'!$H:$H),"")</f>
        <v>Mayoritas</v>
      </c>
      <c r="T4291" s="27" t="str">
        <f>IFERROR(_xlfn.XLOOKUP($B4291,'Ownership Metrics'!$A:$A,'Ownership Metrics'!$I:$I),"")</f>
        <v>Tinggi</v>
      </c>
      <c r="U4291" s="27">
        <f>IF(COUNTIFS($B$2:$B4291,$B4291,$D$2:$D4291,$D4291)=1,1,0)</f>
        <v>1</v>
      </c>
      <c r="V4291" s="27">
        <f t="shared" ref="V4291:V4354" si="202">SUMIFS($L$2:$L$10000,$B$2:$B$10000,$B4291,$D$2:$D$10000,$D4291)</f>
        <v>2.16</v>
      </c>
      <c r="W4291" s="27">
        <f t="shared" ref="W4291:W4354" si="203">COUNTIFS($B$2:$B$10000,$B4291,$U$2:$U$10000,1,$X$2:$X$10000,"&gt;"&amp;$X4291)+1</f>
        <v>4</v>
      </c>
      <c r="X4291" s="27">
        <f t="shared" si="201"/>
        <v>2.1599995709000002</v>
      </c>
    </row>
    <row r="4292" spans="1:24" x14ac:dyDescent="0.25">
      <c r="A4292" s="26">
        <v>46265</v>
      </c>
      <c r="B4292" s="27" t="s">
        <v>10715</v>
      </c>
      <c r="C4292" s="27" t="s">
        <v>4540</v>
      </c>
      <c r="D4292" s="27" t="s">
        <v>4541</v>
      </c>
      <c r="E4292" s="27" t="s">
        <v>22</v>
      </c>
      <c r="F4292" s="27" t="s">
        <v>23</v>
      </c>
      <c r="G4292" s="27"/>
      <c r="H4292" s="27" t="s">
        <v>24</v>
      </c>
      <c r="I4292" s="28">
        <v>385455000</v>
      </c>
      <c r="J4292" s="28">
        <v>0</v>
      </c>
      <c r="K4292" s="28">
        <v>385455000</v>
      </c>
      <c r="L4292" s="29">
        <v>2.1800000000000002</v>
      </c>
      <c r="M4292" s="29">
        <f>IFERROR(_xlfn.XLOOKUP($B4292,'Ownership Metrics'!$A:$A,'Ownership Metrics'!$B:$B),"")</f>
        <v>0.68</v>
      </c>
      <c r="N4292" s="28">
        <f>IFERROR(_xlfn.XLOOKUP($B4292,'Ownership Metrics'!$A:$A,'Ownership Metrics'!$C:$C),"")</f>
        <v>9441</v>
      </c>
      <c r="O4292" s="29">
        <f>IFERROR(_xlfn.XLOOKUP($B4292,'Ownership Metrics'!$A:$A,'Ownership Metrics'!$D:$D),"")</f>
        <v>97.14</v>
      </c>
      <c r="P4292" s="29">
        <f>IFERROR(_xlfn.XLOOKUP($B4292,'Ownership Metrics'!$A:$A,'Ownership Metrics'!$E:$E),"")</f>
        <v>99.32</v>
      </c>
      <c r="Q4292" s="30">
        <f>IFERROR(_xlfn.XLOOKUP($B4292,'Ownership Metrics'!$A:$A,'Ownership Metrics'!$F:$F),"")</f>
        <v>2</v>
      </c>
      <c r="R4292" s="30">
        <f>IFERROR(_xlfn.XLOOKUP($B4292,'Ownership Metrics'!$A:$A,'Ownership Metrics'!$G:$G),"")</f>
        <v>96</v>
      </c>
      <c r="S4292" s="27" t="str">
        <f>IFERROR(_xlfn.XLOOKUP($B4292,'Ownership Metrics'!$A:$A,'Ownership Metrics'!$H:$H),"")</f>
        <v>Mayoritas</v>
      </c>
      <c r="T4292" s="27" t="str">
        <f>IFERROR(_xlfn.XLOOKUP($B4292,'Ownership Metrics'!$A:$A,'Ownership Metrics'!$I:$I),"")</f>
        <v>Tinggi</v>
      </c>
      <c r="U4292" s="27">
        <f>IF(COUNTIFS($B$2:$B4292,$B4292,$D$2:$D4292,$D4292)=1,1,0)</f>
        <v>1</v>
      </c>
      <c r="V4292" s="27">
        <f t="shared" si="202"/>
        <v>2.1800000000000002</v>
      </c>
      <c r="W4292" s="27">
        <f t="shared" si="203"/>
        <v>2</v>
      </c>
      <c r="X4292" s="27">
        <f t="shared" si="201"/>
        <v>2.1799995708000002</v>
      </c>
    </row>
    <row r="4293" spans="1:24" x14ac:dyDescent="0.25">
      <c r="A4293" s="26">
        <v>46265</v>
      </c>
      <c r="B4293" s="27" t="s">
        <v>10715</v>
      </c>
      <c r="C4293" s="27" t="s">
        <v>4540</v>
      </c>
      <c r="D4293" s="27" t="s">
        <v>4542</v>
      </c>
      <c r="E4293" s="27" t="s">
        <v>22</v>
      </c>
      <c r="F4293" s="27" t="s">
        <v>23</v>
      </c>
      <c r="G4293" s="27"/>
      <c r="H4293" s="27" t="s">
        <v>24</v>
      </c>
      <c r="I4293" s="28">
        <v>17204056874</v>
      </c>
      <c r="J4293" s="28">
        <v>0</v>
      </c>
      <c r="K4293" s="28">
        <v>17204056874</v>
      </c>
      <c r="L4293" s="29">
        <v>97.14</v>
      </c>
      <c r="M4293" s="29">
        <f>IFERROR(_xlfn.XLOOKUP($B4293,'Ownership Metrics'!$A:$A,'Ownership Metrics'!$B:$B),"")</f>
        <v>0.68</v>
      </c>
      <c r="N4293" s="28">
        <f>IFERROR(_xlfn.XLOOKUP($B4293,'Ownership Metrics'!$A:$A,'Ownership Metrics'!$C:$C),"")</f>
        <v>9441</v>
      </c>
      <c r="O4293" s="29">
        <f>IFERROR(_xlfn.XLOOKUP($B4293,'Ownership Metrics'!$A:$A,'Ownership Metrics'!$D:$D),"")</f>
        <v>97.14</v>
      </c>
      <c r="P4293" s="29">
        <f>IFERROR(_xlfn.XLOOKUP($B4293,'Ownership Metrics'!$A:$A,'Ownership Metrics'!$E:$E),"")</f>
        <v>99.32</v>
      </c>
      <c r="Q4293" s="30">
        <f>IFERROR(_xlfn.XLOOKUP($B4293,'Ownership Metrics'!$A:$A,'Ownership Metrics'!$F:$F),"")</f>
        <v>2</v>
      </c>
      <c r="R4293" s="30">
        <f>IFERROR(_xlfn.XLOOKUP($B4293,'Ownership Metrics'!$A:$A,'Ownership Metrics'!$G:$G),"")</f>
        <v>96</v>
      </c>
      <c r="S4293" s="27" t="str">
        <f>IFERROR(_xlfn.XLOOKUP($B4293,'Ownership Metrics'!$A:$A,'Ownership Metrics'!$H:$H),"")</f>
        <v>Mayoritas</v>
      </c>
      <c r="T4293" s="27" t="str">
        <f>IFERROR(_xlfn.XLOOKUP($B4293,'Ownership Metrics'!$A:$A,'Ownership Metrics'!$I:$I),"")</f>
        <v>Tinggi</v>
      </c>
      <c r="U4293" s="27">
        <f>IF(COUNTIFS($B$2:$B4293,$B4293,$D$2:$D4293,$D4293)=1,1,0)</f>
        <v>1</v>
      </c>
      <c r="V4293" s="27">
        <f t="shared" si="202"/>
        <v>97.14</v>
      </c>
      <c r="W4293" s="27">
        <f t="shared" si="203"/>
        <v>1</v>
      </c>
      <c r="X4293" s="27">
        <f t="shared" si="201"/>
        <v>97.139999570699999</v>
      </c>
    </row>
    <row r="4294" spans="1:24" x14ac:dyDescent="0.25">
      <c r="A4294" s="26">
        <v>46265</v>
      </c>
      <c r="B4294" s="27" t="s">
        <v>10716</v>
      </c>
      <c r="C4294" s="27" t="s">
        <v>4544</v>
      </c>
      <c r="D4294" s="27" t="s">
        <v>4545</v>
      </c>
      <c r="E4294" s="27" t="s">
        <v>22</v>
      </c>
      <c r="F4294" s="27" t="s">
        <v>32</v>
      </c>
      <c r="G4294" s="27"/>
      <c r="H4294" s="27" t="s">
        <v>128</v>
      </c>
      <c r="I4294" s="28">
        <v>752632700</v>
      </c>
      <c r="J4294" s="28">
        <v>0</v>
      </c>
      <c r="K4294" s="28">
        <v>752632700</v>
      </c>
      <c r="L4294" s="29">
        <v>99.35</v>
      </c>
      <c r="M4294" s="29">
        <f>IFERROR(_xlfn.XLOOKUP($B4294,'Ownership Metrics'!$A:$A,'Ownership Metrics'!$B:$B),"")</f>
        <v>0.65</v>
      </c>
      <c r="N4294" s="28">
        <f>IFERROR(_xlfn.XLOOKUP($B4294,'Ownership Metrics'!$A:$A,'Ownership Metrics'!$C:$C),"")</f>
        <v>9870</v>
      </c>
      <c r="O4294" s="29">
        <f>IFERROR(_xlfn.XLOOKUP($B4294,'Ownership Metrics'!$A:$A,'Ownership Metrics'!$D:$D),"")</f>
        <v>99.35</v>
      </c>
      <c r="P4294" s="29">
        <f>IFERROR(_xlfn.XLOOKUP($B4294,'Ownership Metrics'!$A:$A,'Ownership Metrics'!$E:$E),"")</f>
        <v>99.35</v>
      </c>
      <c r="Q4294" s="30">
        <f>IFERROR(_xlfn.XLOOKUP($B4294,'Ownership Metrics'!$A:$A,'Ownership Metrics'!$F:$F),"")</f>
        <v>1</v>
      </c>
      <c r="R4294" s="30">
        <f>IFERROR(_xlfn.XLOOKUP($B4294,'Ownership Metrics'!$A:$A,'Ownership Metrics'!$G:$G),"")</f>
        <v>99</v>
      </c>
      <c r="S4294" s="27" t="str">
        <f>IFERROR(_xlfn.XLOOKUP($B4294,'Ownership Metrics'!$A:$A,'Ownership Metrics'!$H:$H),"")</f>
        <v>Mayoritas</v>
      </c>
      <c r="T4294" s="27" t="str">
        <f>IFERROR(_xlfn.XLOOKUP($B4294,'Ownership Metrics'!$A:$A,'Ownership Metrics'!$I:$I),"")</f>
        <v>Tinggi</v>
      </c>
      <c r="U4294" s="27">
        <f>IF(COUNTIFS($B$2:$B4294,$B4294,$D$2:$D4294,$D4294)=1,1,0)</f>
        <v>1</v>
      </c>
      <c r="V4294" s="27">
        <f t="shared" si="202"/>
        <v>99.35</v>
      </c>
      <c r="W4294" s="27">
        <f t="shared" si="203"/>
        <v>1</v>
      </c>
      <c r="X4294" s="27">
        <f t="shared" si="201"/>
        <v>99.349999570599991</v>
      </c>
    </row>
    <row r="4295" spans="1:24" x14ac:dyDescent="0.25">
      <c r="A4295" s="26">
        <v>46265</v>
      </c>
      <c r="B4295" s="27" t="s">
        <v>10717</v>
      </c>
      <c r="C4295" s="27" t="s">
        <v>4547</v>
      </c>
      <c r="D4295" s="27" t="s">
        <v>4548</v>
      </c>
      <c r="E4295" s="27" t="s">
        <v>22</v>
      </c>
      <c r="F4295" s="27" t="s">
        <v>23</v>
      </c>
      <c r="G4295" s="27"/>
      <c r="H4295" s="27" t="s">
        <v>24</v>
      </c>
      <c r="I4295" s="28">
        <v>35714300</v>
      </c>
      <c r="J4295" s="28">
        <v>0</v>
      </c>
      <c r="K4295" s="28">
        <v>35714300</v>
      </c>
      <c r="L4295" s="29">
        <v>1.87</v>
      </c>
      <c r="M4295" s="29">
        <f>IFERROR(_xlfn.XLOOKUP($B4295,'Ownership Metrics'!$A:$A,'Ownership Metrics'!$B:$B),"")</f>
        <v>13.36</v>
      </c>
      <c r="N4295" s="28">
        <f>IFERROR(_xlfn.XLOOKUP($B4295,'Ownership Metrics'!$A:$A,'Ownership Metrics'!$C:$C),"")</f>
        <v>4552</v>
      </c>
      <c r="O4295" s="29">
        <f>IFERROR(_xlfn.XLOOKUP($B4295,'Ownership Metrics'!$A:$A,'Ownership Metrics'!$D:$D),"")</f>
        <v>67.08</v>
      </c>
      <c r="P4295" s="29">
        <f>IFERROR(_xlfn.XLOOKUP($B4295,'Ownership Metrics'!$A:$A,'Ownership Metrics'!$E:$E),"")</f>
        <v>74.459999999999994</v>
      </c>
      <c r="Q4295" s="30">
        <f>IFERROR(_xlfn.XLOOKUP($B4295,'Ownership Metrics'!$A:$A,'Ownership Metrics'!$F:$F),"")</f>
        <v>10</v>
      </c>
      <c r="R4295" s="30">
        <f>IFERROR(_xlfn.XLOOKUP($B4295,'Ownership Metrics'!$A:$A,'Ownership Metrics'!$G:$G),"")</f>
        <v>57</v>
      </c>
      <c r="S4295" s="27" t="str">
        <f>IFERROR(_xlfn.XLOOKUP($B4295,'Ownership Metrics'!$A:$A,'Ownership Metrics'!$H:$H),"")</f>
        <v>Mayoritas</v>
      </c>
      <c r="T4295" s="27" t="str">
        <f>IFERROR(_xlfn.XLOOKUP($B4295,'Ownership Metrics'!$A:$A,'Ownership Metrics'!$I:$I),"")</f>
        <v>Tinggi</v>
      </c>
      <c r="U4295" s="27">
        <f>IF(COUNTIFS($B$2:$B4295,$B4295,$D$2:$D4295,$D4295)=1,1,0)</f>
        <v>1</v>
      </c>
      <c r="V4295" s="27">
        <f t="shared" si="202"/>
        <v>1.87</v>
      </c>
      <c r="W4295" s="27">
        <f t="shared" si="203"/>
        <v>6</v>
      </c>
      <c r="X4295" s="27">
        <f t="shared" si="201"/>
        <v>1.8699995705000001</v>
      </c>
    </row>
    <row r="4296" spans="1:24" x14ac:dyDescent="0.25">
      <c r="A4296" s="26">
        <v>46265</v>
      </c>
      <c r="B4296" s="27" t="s">
        <v>10717</v>
      </c>
      <c r="C4296" s="27" t="s">
        <v>4547</v>
      </c>
      <c r="D4296" s="27" t="s">
        <v>4549</v>
      </c>
      <c r="E4296" s="27" t="s">
        <v>22</v>
      </c>
      <c r="F4296" s="27" t="s">
        <v>23</v>
      </c>
      <c r="G4296" s="27"/>
      <c r="H4296" s="27" t="s">
        <v>24</v>
      </c>
      <c r="I4296" s="28">
        <v>1277759500</v>
      </c>
      <c r="J4296" s="28">
        <v>0</v>
      </c>
      <c r="K4296" s="28">
        <v>1277759500</v>
      </c>
      <c r="L4296" s="29">
        <v>67.08</v>
      </c>
      <c r="M4296" s="29">
        <f>IFERROR(_xlfn.XLOOKUP($B4296,'Ownership Metrics'!$A:$A,'Ownership Metrics'!$B:$B),"")</f>
        <v>13.36</v>
      </c>
      <c r="N4296" s="28">
        <f>IFERROR(_xlfn.XLOOKUP($B4296,'Ownership Metrics'!$A:$A,'Ownership Metrics'!$C:$C),"")</f>
        <v>4552</v>
      </c>
      <c r="O4296" s="29">
        <f>IFERROR(_xlfn.XLOOKUP($B4296,'Ownership Metrics'!$A:$A,'Ownership Metrics'!$D:$D),"")</f>
        <v>67.08</v>
      </c>
      <c r="P4296" s="29">
        <f>IFERROR(_xlfn.XLOOKUP($B4296,'Ownership Metrics'!$A:$A,'Ownership Metrics'!$E:$E),"")</f>
        <v>74.459999999999994</v>
      </c>
      <c r="Q4296" s="30">
        <f>IFERROR(_xlfn.XLOOKUP($B4296,'Ownership Metrics'!$A:$A,'Ownership Metrics'!$F:$F),"")</f>
        <v>10</v>
      </c>
      <c r="R4296" s="30">
        <f>IFERROR(_xlfn.XLOOKUP($B4296,'Ownership Metrics'!$A:$A,'Ownership Metrics'!$G:$G),"")</f>
        <v>57</v>
      </c>
      <c r="S4296" s="27" t="str">
        <f>IFERROR(_xlfn.XLOOKUP($B4296,'Ownership Metrics'!$A:$A,'Ownership Metrics'!$H:$H),"")</f>
        <v>Mayoritas</v>
      </c>
      <c r="T4296" s="27" t="str">
        <f>IFERROR(_xlfn.XLOOKUP($B4296,'Ownership Metrics'!$A:$A,'Ownership Metrics'!$I:$I),"")</f>
        <v>Tinggi</v>
      </c>
      <c r="U4296" s="27">
        <f>IF(COUNTIFS($B$2:$B4296,$B4296,$D$2:$D4296,$D4296)=1,1,0)</f>
        <v>1</v>
      </c>
      <c r="V4296" s="27">
        <f t="shared" si="202"/>
        <v>67.08</v>
      </c>
      <c r="W4296" s="27">
        <f t="shared" si="203"/>
        <v>1</v>
      </c>
      <c r="X4296" s="27">
        <f t="shared" si="201"/>
        <v>67.079999570400005</v>
      </c>
    </row>
    <row r="4297" spans="1:24" x14ac:dyDescent="0.25">
      <c r="A4297" s="26">
        <v>46265</v>
      </c>
      <c r="B4297" s="27" t="s">
        <v>10717</v>
      </c>
      <c r="C4297" s="27" t="s">
        <v>4547</v>
      </c>
      <c r="D4297" s="27" t="s">
        <v>27</v>
      </c>
      <c r="E4297" s="27" t="s">
        <v>22</v>
      </c>
      <c r="F4297" s="27" t="s">
        <v>23</v>
      </c>
      <c r="G4297" s="27"/>
      <c r="H4297" s="27" t="s">
        <v>24</v>
      </c>
      <c r="I4297" s="28">
        <v>42857200</v>
      </c>
      <c r="J4297" s="28">
        <v>0</v>
      </c>
      <c r="K4297" s="28">
        <v>42857200</v>
      </c>
      <c r="L4297" s="29">
        <v>2.25</v>
      </c>
      <c r="M4297" s="29">
        <f>IFERROR(_xlfn.XLOOKUP($B4297,'Ownership Metrics'!$A:$A,'Ownership Metrics'!$B:$B),"")</f>
        <v>13.36</v>
      </c>
      <c r="N4297" s="28">
        <f>IFERROR(_xlfn.XLOOKUP($B4297,'Ownership Metrics'!$A:$A,'Ownership Metrics'!$C:$C),"")</f>
        <v>4552</v>
      </c>
      <c r="O4297" s="29">
        <f>IFERROR(_xlfn.XLOOKUP($B4297,'Ownership Metrics'!$A:$A,'Ownership Metrics'!$D:$D),"")</f>
        <v>67.08</v>
      </c>
      <c r="P4297" s="29">
        <f>IFERROR(_xlfn.XLOOKUP($B4297,'Ownership Metrics'!$A:$A,'Ownership Metrics'!$E:$E),"")</f>
        <v>74.459999999999994</v>
      </c>
      <c r="Q4297" s="30">
        <f>IFERROR(_xlfn.XLOOKUP($B4297,'Ownership Metrics'!$A:$A,'Ownership Metrics'!$F:$F),"")</f>
        <v>10</v>
      </c>
      <c r="R4297" s="30">
        <f>IFERROR(_xlfn.XLOOKUP($B4297,'Ownership Metrics'!$A:$A,'Ownership Metrics'!$G:$G),"")</f>
        <v>57</v>
      </c>
      <c r="S4297" s="27" t="str">
        <f>IFERROR(_xlfn.XLOOKUP($B4297,'Ownership Metrics'!$A:$A,'Ownership Metrics'!$H:$H),"")</f>
        <v>Mayoritas</v>
      </c>
      <c r="T4297" s="27" t="str">
        <f>IFERROR(_xlfn.XLOOKUP($B4297,'Ownership Metrics'!$A:$A,'Ownership Metrics'!$I:$I),"")</f>
        <v>Tinggi</v>
      </c>
      <c r="U4297" s="27">
        <f>IF(COUNTIFS($B$2:$B4297,$B4297,$D$2:$D4297,$D4297)=1,1,0)</f>
        <v>1</v>
      </c>
      <c r="V4297" s="27">
        <f t="shared" si="202"/>
        <v>2.25</v>
      </c>
      <c r="W4297" s="27">
        <f t="shared" si="203"/>
        <v>4</v>
      </c>
      <c r="X4297" s="27">
        <f t="shared" si="201"/>
        <v>2.2499995703</v>
      </c>
    </row>
    <row r="4298" spans="1:24" x14ac:dyDescent="0.25">
      <c r="A4298" s="26">
        <v>46265</v>
      </c>
      <c r="B4298" s="27" t="s">
        <v>10717</v>
      </c>
      <c r="C4298" s="27" t="s">
        <v>4547</v>
      </c>
      <c r="D4298" s="27" t="s">
        <v>4550</v>
      </c>
      <c r="E4298" s="27" t="s">
        <v>22</v>
      </c>
      <c r="F4298" s="27" t="s">
        <v>23</v>
      </c>
      <c r="G4298" s="27"/>
      <c r="H4298" s="27" t="s">
        <v>24</v>
      </c>
      <c r="I4298" s="28">
        <v>32000000</v>
      </c>
      <c r="J4298" s="28">
        <v>0</v>
      </c>
      <c r="K4298" s="28">
        <v>32000000</v>
      </c>
      <c r="L4298" s="29">
        <v>1.68</v>
      </c>
      <c r="M4298" s="29">
        <f>IFERROR(_xlfn.XLOOKUP($B4298,'Ownership Metrics'!$A:$A,'Ownership Metrics'!$B:$B),"")</f>
        <v>13.36</v>
      </c>
      <c r="N4298" s="28">
        <f>IFERROR(_xlfn.XLOOKUP($B4298,'Ownership Metrics'!$A:$A,'Ownership Metrics'!$C:$C),"")</f>
        <v>4552</v>
      </c>
      <c r="O4298" s="29">
        <f>IFERROR(_xlfn.XLOOKUP($B4298,'Ownership Metrics'!$A:$A,'Ownership Metrics'!$D:$D),"")</f>
        <v>67.08</v>
      </c>
      <c r="P4298" s="29">
        <f>IFERROR(_xlfn.XLOOKUP($B4298,'Ownership Metrics'!$A:$A,'Ownership Metrics'!$E:$E),"")</f>
        <v>74.459999999999994</v>
      </c>
      <c r="Q4298" s="30">
        <f>IFERROR(_xlfn.XLOOKUP($B4298,'Ownership Metrics'!$A:$A,'Ownership Metrics'!$F:$F),"")</f>
        <v>10</v>
      </c>
      <c r="R4298" s="30">
        <f>IFERROR(_xlfn.XLOOKUP($B4298,'Ownership Metrics'!$A:$A,'Ownership Metrics'!$G:$G),"")</f>
        <v>57</v>
      </c>
      <c r="S4298" s="27" t="str">
        <f>IFERROR(_xlfn.XLOOKUP($B4298,'Ownership Metrics'!$A:$A,'Ownership Metrics'!$H:$H),"")</f>
        <v>Mayoritas</v>
      </c>
      <c r="T4298" s="27" t="str">
        <f>IFERROR(_xlfn.XLOOKUP($B4298,'Ownership Metrics'!$A:$A,'Ownership Metrics'!$I:$I),"")</f>
        <v>Tinggi</v>
      </c>
      <c r="U4298" s="27">
        <f>IF(COUNTIFS($B$2:$B4298,$B4298,$D$2:$D4298,$D4298)=1,1,0)</f>
        <v>1</v>
      </c>
      <c r="V4298" s="27">
        <f t="shared" si="202"/>
        <v>1.68</v>
      </c>
      <c r="W4298" s="27">
        <f t="shared" si="203"/>
        <v>8</v>
      </c>
      <c r="X4298" s="27">
        <f t="shared" si="201"/>
        <v>1.6799995701999999</v>
      </c>
    </row>
    <row r="4299" spans="1:24" x14ac:dyDescent="0.25">
      <c r="A4299" s="26">
        <v>46265</v>
      </c>
      <c r="B4299" s="27" t="s">
        <v>10717</v>
      </c>
      <c r="C4299" s="27" t="s">
        <v>4547</v>
      </c>
      <c r="D4299" s="27" t="s">
        <v>4551</v>
      </c>
      <c r="E4299" s="27" t="s">
        <v>22</v>
      </c>
      <c r="F4299" s="27" t="s">
        <v>23</v>
      </c>
      <c r="G4299" s="27"/>
      <c r="H4299" s="27" t="s">
        <v>24</v>
      </c>
      <c r="I4299" s="28">
        <v>48000000</v>
      </c>
      <c r="J4299" s="28">
        <v>0</v>
      </c>
      <c r="K4299" s="28">
        <v>48000000</v>
      </c>
      <c r="L4299" s="29">
        <v>2.52</v>
      </c>
      <c r="M4299" s="29">
        <f>IFERROR(_xlfn.XLOOKUP($B4299,'Ownership Metrics'!$A:$A,'Ownership Metrics'!$B:$B),"")</f>
        <v>13.36</v>
      </c>
      <c r="N4299" s="28">
        <f>IFERROR(_xlfn.XLOOKUP($B4299,'Ownership Metrics'!$A:$A,'Ownership Metrics'!$C:$C),"")</f>
        <v>4552</v>
      </c>
      <c r="O4299" s="29">
        <f>IFERROR(_xlfn.XLOOKUP($B4299,'Ownership Metrics'!$A:$A,'Ownership Metrics'!$D:$D),"")</f>
        <v>67.08</v>
      </c>
      <c r="P4299" s="29">
        <f>IFERROR(_xlfn.XLOOKUP($B4299,'Ownership Metrics'!$A:$A,'Ownership Metrics'!$E:$E),"")</f>
        <v>74.459999999999994</v>
      </c>
      <c r="Q4299" s="30">
        <f>IFERROR(_xlfn.XLOOKUP($B4299,'Ownership Metrics'!$A:$A,'Ownership Metrics'!$F:$F),"")</f>
        <v>10</v>
      </c>
      <c r="R4299" s="30">
        <f>IFERROR(_xlfn.XLOOKUP($B4299,'Ownership Metrics'!$A:$A,'Ownership Metrics'!$G:$G),"")</f>
        <v>57</v>
      </c>
      <c r="S4299" s="27" t="str">
        <f>IFERROR(_xlfn.XLOOKUP($B4299,'Ownership Metrics'!$A:$A,'Ownership Metrics'!$H:$H),"")</f>
        <v>Mayoritas</v>
      </c>
      <c r="T4299" s="27" t="str">
        <f>IFERROR(_xlfn.XLOOKUP($B4299,'Ownership Metrics'!$A:$A,'Ownership Metrics'!$I:$I),"")</f>
        <v>Tinggi</v>
      </c>
      <c r="U4299" s="27">
        <f>IF(COUNTIFS($B$2:$B4299,$B4299,$D$2:$D4299,$D4299)=1,1,0)</f>
        <v>1</v>
      </c>
      <c r="V4299" s="27">
        <f t="shared" si="202"/>
        <v>2.52</v>
      </c>
      <c r="W4299" s="27">
        <f t="shared" si="203"/>
        <v>3</v>
      </c>
      <c r="X4299" s="27">
        <f t="shared" si="201"/>
        <v>2.5199995701</v>
      </c>
    </row>
    <row r="4300" spans="1:24" x14ac:dyDescent="0.25">
      <c r="A4300" s="26">
        <v>46265</v>
      </c>
      <c r="B4300" s="27" t="s">
        <v>10717</v>
      </c>
      <c r="C4300" s="27" t="s">
        <v>4547</v>
      </c>
      <c r="D4300" s="27" t="s">
        <v>4552</v>
      </c>
      <c r="E4300" s="27" t="s">
        <v>22</v>
      </c>
      <c r="F4300" s="27" t="s">
        <v>23</v>
      </c>
      <c r="G4300" s="27"/>
      <c r="H4300" s="27" t="s">
        <v>24</v>
      </c>
      <c r="I4300" s="28">
        <v>42000000</v>
      </c>
      <c r="J4300" s="28">
        <v>0</v>
      </c>
      <c r="K4300" s="28">
        <v>42000000</v>
      </c>
      <c r="L4300" s="29">
        <v>2.2000000000000002</v>
      </c>
      <c r="M4300" s="29">
        <f>IFERROR(_xlfn.XLOOKUP($B4300,'Ownership Metrics'!$A:$A,'Ownership Metrics'!$B:$B),"")</f>
        <v>13.36</v>
      </c>
      <c r="N4300" s="28">
        <f>IFERROR(_xlfn.XLOOKUP($B4300,'Ownership Metrics'!$A:$A,'Ownership Metrics'!$C:$C),"")</f>
        <v>4552</v>
      </c>
      <c r="O4300" s="29">
        <f>IFERROR(_xlfn.XLOOKUP($B4300,'Ownership Metrics'!$A:$A,'Ownership Metrics'!$D:$D),"")</f>
        <v>67.08</v>
      </c>
      <c r="P4300" s="29">
        <f>IFERROR(_xlfn.XLOOKUP($B4300,'Ownership Metrics'!$A:$A,'Ownership Metrics'!$E:$E),"")</f>
        <v>74.459999999999994</v>
      </c>
      <c r="Q4300" s="30">
        <f>IFERROR(_xlfn.XLOOKUP($B4300,'Ownership Metrics'!$A:$A,'Ownership Metrics'!$F:$F),"")</f>
        <v>10</v>
      </c>
      <c r="R4300" s="30">
        <f>IFERROR(_xlfn.XLOOKUP($B4300,'Ownership Metrics'!$A:$A,'Ownership Metrics'!$G:$G),"")</f>
        <v>57</v>
      </c>
      <c r="S4300" s="27" t="str">
        <f>IFERROR(_xlfn.XLOOKUP($B4300,'Ownership Metrics'!$A:$A,'Ownership Metrics'!$H:$H),"")</f>
        <v>Mayoritas</v>
      </c>
      <c r="T4300" s="27" t="str">
        <f>IFERROR(_xlfn.XLOOKUP($B4300,'Ownership Metrics'!$A:$A,'Ownership Metrics'!$I:$I),"")</f>
        <v>Tinggi</v>
      </c>
      <c r="U4300" s="27">
        <f>IF(COUNTIFS($B$2:$B4300,$B4300,$D$2:$D4300,$D4300)=1,1,0)</f>
        <v>1</v>
      </c>
      <c r="V4300" s="27">
        <f t="shared" si="202"/>
        <v>2.2000000000000002</v>
      </c>
      <c r="W4300" s="27">
        <f t="shared" si="203"/>
        <v>5</v>
      </c>
      <c r="X4300" s="27">
        <f t="shared" si="201"/>
        <v>2.1999995700000001</v>
      </c>
    </row>
    <row r="4301" spans="1:24" x14ac:dyDescent="0.25">
      <c r="A4301" s="26">
        <v>46265</v>
      </c>
      <c r="B4301" s="27" t="s">
        <v>10717</v>
      </c>
      <c r="C4301" s="27" t="s">
        <v>4547</v>
      </c>
      <c r="D4301" s="27" t="s">
        <v>1752</v>
      </c>
      <c r="E4301" s="27" t="s">
        <v>22</v>
      </c>
      <c r="F4301" s="27" t="s">
        <v>23</v>
      </c>
      <c r="G4301" s="27"/>
      <c r="H4301" s="27" t="s">
        <v>24</v>
      </c>
      <c r="I4301" s="28">
        <v>92500000</v>
      </c>
      <c r="J4301" s="28">
        <v>0</v>
      </c>
      <c r="K4301" s="28">
        <v>92500000</v>
      </c>
      <c r="L4301" s="29">
        <v>4.8600000000000003</v>
      </c>
      <c r="M4301" s="29">
        <f>IFERROR(_xlfn.XLOOKUP($B4301,'Ownership Metrics'!$A:$A,'Ownership Metrics'!$B:$B),"")</f>
        <v>13.36</v>
      </c>
      <c r="N4301" s="28">
        <f>IFERROR(_xlfn.XLOOKUP($B4301,'Ownership Metrics'!$A:$A,'Ownership Metrics'!$C:$C),"")</f>
        <v>4552</v>
      </c>
      <c r="O4301" s="29">
        <f>IFERROR(_xlfn.XLOOKUP($B4301,'Ownership Metrics'!$A:$A,'Ownership Metrics'!$D:$D),"")</f>
        <v>67.08</v>
      </c>
      <c r="P4301" s="29">
        <f>IFERROR(_xlfn.XLOOKUP($B4301,'Ownership Metrics'!$A:$A,'Ownership Metrics'!$E:$E),"")</f>
        <v>74.459999999999994</v>
      </c>
      <c r="Q4301" s="30">
        <f>IFERROR(_xlfn.XLOOKUP($B4301,'Ownership Metrics'!$A:$A,'Ownership Metrics'!$F:$F),"")</f>
        <v>10</v>
      </c>
      <c r="R4301" s="30">
        <f>IFERROR(_xlfn.XLOOKUP($B4301,'Ownership Metrics'!$A:$A,'Ownership Metrics'!$G:$G),"")</f>
        <v>57</v>
      </c>
      <c r="S4301" s="27" t="str">
        <f>IFERROR(_xlfn.XLOOKUP($B4301,'Ownership Metrics'!$A:$A,'Ownership Metrics'!$H:$H),"")</f>
        <v>Mayoritas</v>
      </c>
      <c r="T4301" s="27" t="str">
        <f>IFERROR(_xlfn.XLOOKUP($B4301,'Ownership Metrics'!$A:$A,'Ownership Metrics'!$I:$I),"")</f>
        <v>Tinggi</v>
      </c>
      <c r="U4301" s="27">
        <f>IF(COUNTIFS($B$2:$B4301,$B4301,$D$2:$D4301,$D4301)=1,1,0)</f>
        <v>1</v>
      </c>
      <c r="V4301" s="27">
        <f t="shared" si="202"/>
        <v>4.8600000000000003</v>
      </c>
      <c r="W4301" s="27">
        <f t="shared" si="203"/>
        <v>2</v>
      </c>
      <c r="X4301" s="27">
        <f t="shared" si="201"/>
        <v>4.8599995699000003</v>
      </c>
    </row>
    <row r="4302" spans="1:24" x14ac:dyDescent="0.25">
      <c r="A4302" s="26">
        <v>46265</v>
      </c>
      <c r="B4302" s="27" t="s">
        <v>10717</v>
      </c>
      <c r="C4302" s="27" t="s">
        <v>4547</v>
      </c>
      <c r="D4302" s="27" t="s">
        <v>1229</v>
      </c>
      <c r="E4302" s="27" t="s">
        <v>26</v>
      </c>
      <c r="F4302" s="27" t="s">
        <v>32</v>
      </c>
      <c r="G4302" s="27"/>
      <c r="H4302" s="27" t="s">
        <v>64</v>
      </c>
      <c r="I4302" s="28">
        <v>23500000</v>
      </c>
      <c r="J4302" s="28">
        <v>0</v>
      </c>
      <c r="K4302" s="28">
        <v>23500000</v>
      </c>
      <c r="L4302" s="29">
        <v>1.23</v>
      </c>
      <c r="M4302" s="29">
        <f>IFERROR(_xlfn.XLOOKUP($B4302,'Ownership Metrics'!$A:$A,'Ownership Metrics'!$B:$B),"")</f>
        <v>13.36</v>
      </c>
      <c r="N4302" s="28">
        <f>IFERROR(_xlfn.XLOOKUP($B4302,'Ownership Metrics'!$A:$A,'Ownership Metrics'!$C:$C),"")</f>
        <v>4552</v>
      </c>
      <c r="O4302" s="29">
        <f>IFERROR(_xlfn.XLOOKUP($B4302,'Ownership Metrics'!$A:$A,'Ownership Metrics'!$D:$D),"")</f>
        <v>67.08</v>
      </c>
      <c r="P4302" s="29">
        <f>IFERROR(_xlfn.XLOOKUP($B4302,'Ownership Metrics'!$A:$A,'Ownership Metrics'!$E:$E),"")</f>
        <v>74.459999999999994</v>
      </c>
      <c r="Q4302" s="30">
        <f>IFERROR(_xlfn.XLOOKUP($B4302,'Ownership Metrics'!$A:$A,'Ownership Metrics'!$F:$F),"")</f>
        <v>10</v>
      </c>
      <c r="R4302" s="30">
        <f>IFERROR(_xlfn.XLOOKUP($B4302,'Ownership Metrics'!$A:$A,'Ownership Metrics'!$G:$G),"")</f>
        <v>57</v>
      </c>
      <c r="S4302" s="27" t="str">
        <f>IFERROR(_xlfn.XLOOKUP($B4302,'Ownership Metrics'!$A:$A,'Ownership Metrics'!$H:$H),"")</f>
        <v>Mayoritas</v>
      </c>
      <c r="T4302" s="27" t="str">
        <f>IFERROR(_xlfn.XLOOKUP($B4302,'Ownership Metrics'!$A:$A,'Ownership Metrics'!$I:$I),"")</f>
        <v>Tinggi</v>
      </c>
      <c r="U4302" s="27">
        <f>IF(COUNTIFS($B$2:$B4302,$B4302,$D$2:$D4302,$D4302)=1,1,0)</f>
        <v>1</v>
      </c>
      <c r="V4302" s="27">
        <f t="shared" si="202"/>
        <v>1.23</v>
      </c>
      <c r="W4302" s="27">
        <f t="shared" si="203"/>
        <v>9</v>
      </c>
      <c r="X4302" s="27">
        <f t="shared" si="201"/>
        <v>1.2299995697999999</v>
      </c>
    </row>
    <row r="4303" spans="1:24" x14ac:dyDescent="0.25">
      <c r="A4303" s="26">
        <v>46265</v>
      </c>
      <c r="B4303" s="27" t="s">
        <v>10717</v>
      </c>
      <c r="C4303" s="27" t="s">
        <v>4547</v>
      </c>
      <c r="D4303" s="27" t="s">
        <v>348</v>
      </c>
      <c r="E4303" s="27" t="s">
        <v>26</v>
      </c>
      <c r="F4303" s="27" t="s">
        <v>32</v>
      </c>
      <c r="G4303" s="27"/>
      <c r="H4303" s="27" t="s">
        <v>64</v>
      </c>
      <c r="I4303" s="28">
        <v>23500000</v>
      </c>
      <c r="J4303" s="28">
        <v>0</v>
      </c>
      <c r="K4303" s="28">
        <v>23500000</v>
      </c>
      <c r="L4303" s="29">
        <v>1.23</v>
      </c>
      <c r="M4303" s="29">
        <f>IFERROR(_xlfn.XLOOKUP($B4303,'Ownership Metrics'!$A:$A,'Ownership Metrics'!$B:$B),"")</f>
        <v>13.36</v>
      </c>
      <c r="N4303" s="28">
        <f>IFERROR(_xlfn.XLOOKUP($B4303,'Ownership Metrics'!$A:$A,'Ownership Metrics'!$C:$C),"")</f>
        <v>4552</v>
      </c>
      <c r="O4303" s="29">
        <f>IFERROR(_xlfn.XLOOKUP($B4303,'Ownership Metrics'!$A:$A,'Ownership Metrics'!$D:$D),"")</f>
        <v>67.08</v>
      </c>
      <c r="P4303" s="29">
        <f>IFERROR(_xlfn.XLOOKUP($B4303,'Ownership Metrics'!$A:$A,'Ownership Metrics'!$E:$E),"")</f>
        <v>74.459999999999994</v>
      </c>
      <c r="Q4303" s="30">
        <f>IFERROR(_xlfn.XLOOKUP($B4303,'Ownership Metrics'!$A:$A,'Ownership Metrics'!$F:$F),"")</f>
        <v>10</v>
      </c>
      <c r="R4303" s="30">
        <f>IFERROR(_xlfn.XLOOKUP($B4303,'Ownership Metrics'!$A:$A,'Ownership Metrics'!$G:$G),"")</f>
        <v>57</v>
      </c>
      <c r="S4303" s="27" t="str">
        <f>IFERROR(_xlfn.XLOOKUP($B4303,'Ownership Metrics'!$A:$A,'Ownership Metrics'!$H:$H),"")</f>
        <v>Mayoritas</v>
      </c>
      <c r="T4303" s="27" t="str">
        <f>IFERROR(_xlfn.XLOOKUP($B4303,'Ownership Metrics'!$A:$A,'Ownership Metrics'!$I:$I),"")</f>
        <v>Tinggi</v>
      </c>
      <c r="U4303" s="27">
        <f>IF(COUNTIFS($B$2:$B4303,$B4303,$D$2:$D4303,$D4303)=1,1,0)</f>
        <v>1</v>
      </c>
      <c r="V4303" s="27">
        <f t="shared" si="202"/>
        <v>1.23</v>
      </c>
      <c r="W4303" s="27">
        <f t="shared" si="203"/>
        <v>10</v>
      </c>
      <c r="X4303" s="27">
        <f t="shared" si="201"/>
        <v>1.2299995696999999</v>
      </c>
    </row>
    <row r="4304" spans="1:24" x14ac:dyDescent="0.25">
      <c r="A4304" s="26">
        <v>46265</v>
      </c>
      <c r="B4304" s="27" t="s">
        <v>10717</v>
      </c>
      <c r="C4304" s="27" t="s">
        <v>4547</v>
      </c>
      <c r="D4304" s="27" t="s">
        <v>4553</v>
      </c>
      <c r="E4304" s="27" t="s">
        <v>1035</v>
      </c>
      <c r="F4304" s="27" t="s">
        <v>32</v>
      </c>
      <c r="G4304" s="27"/>
      <c r="H4304" s="27" t="s">
        <v>33</v>
      </c>
      <c r="I4304" s="28">
        <v>32857200</v>
      </c>
      <c r="J4304" s="28">
        <v>0</v>
      </c>
      <c r="K4304" s="28">
        <v>32857200</v>
      </c>
      <c r="L4304" s="29">
        <v>1.72</v>
      </c>
      <c r="M4304" s="29">
        <f>IFERROR(_xlfn.XLOOKUP($B4304,'Ownership Metrics'!$A:$A,'Ownership Metrics'!$B:$B),"")</f>
        <v>13.36</v>
      </c>
      <c r="N4304" s="28">
        <f>IFERROR(_xlfn.XLOOKUP($B4304,'Ownership Metrics'!$A:$A,'Ownership Metrics'!$C:$C),"")</f>
        <v>4552</v>
      </c>
      <c r="O4304" s="29">
        <f>IFERROR(_xlfn.XLOOKUP($B4304,'Ownership Metrics'!$A:$A,'Ownership Metrics'!$D:$D),"")</f>
        <v>67.08</v>
      </c>
      <c r="P4304" s="29">
        <f>IFERROR(_xlfn.XLOOKUP($B4304,'Ownership Metrics'!$A:$A,'Ownership Metrics'!$E:$E),"")</f>
        <v>74.459999999999994</v>
      </c>
      <c r="Q4304" s="30">
        <f>IFERROR(_xlfn.XLOOKUP($B4304,'Ownership Metrics'!$A:$A,'Ownership Metrics'!$F:$F),"")</f>
        <v>10</v>
      </c>
      <c r="R4304" s="30">
        <f>IFERROR(_xlfn.XLOOKUP($B4304,'Ownership Metrics'!$A:$A,'Ownership Metrics'!$G:$G),"")</f>
        <v>57</v>
      </c>
      <c r="S4304" s="27" t="str">
        <f>IFERROR(_xlfn.XLOOKUP($B4304,'Ownership Metrics'!$A:$A,'Ownership Metrics'!$H:$H),"")</f>
        <v>Mayoritas</v>
      </c>
      <c r="T4304" s="27" t="str">
        <f>IFERROR(_xlfn.XLOOKUP($B4304,'Ownership Metrics'!$A:$A,'Ownership Metrics'!$I:$I),"")</f>
        <v>Tinggi</v>
      </c>
      <c r="U4304" s="27">
        <f>IF(COUNTIFS($B$2:$B4304,$B4304,$D$2:$D4304,$D4304)=1,1,0)</f>
        <v>1</v>
      </c>
      <c r="V4304" s="27">
        <f t="shared" si="202"/>
        <v>1.72</v>
      </c>
      <c r="W4304" s="27">
        <f t="shared" si="203"/>
        <v>7</v>
      </c>
      <c r="X4304" s="27">
        <f t="shared" si="201"/>
        <v>1.7199995695999999</v>
      </c>
    </row>
    <row r="4305" spans="1:24" x14ac:dyDescent="0.25">
      <c r="A4305" s="26">
        <v>46265</v>
      </c>
      <c r="B4305" s="27" t="s">
        <v>10718</v>
      </c>
      <c r="C4305" s="27" t="s">
        <v>4555</v>
      </c>
      <c r="D4305" s="27" t="s">
        <v>541</v>
      </c>
      <c r="E4305" s="27" t="s">
        <v>22</v>
      </c>
      <c r="F4305" s="27" t="s">
        <v>23</v>
      </c>
      <c r="G4305" s="27"/>
      <c r="H4305" s="27" t="s">
        <v>24</v>
      </c>
      <c r="I4305" s="28">
        <v>49013600</v>
      </c>
      <c r="J4305" s="28">
        <v>0</v>
      </c>
      <c r="K4305" s="28">
        <v>49013600</v>
      </c>
      <c r="L4305" s="29">
        <v>1.44</v>
      </c>
      <c r="M4305" s="29">
        <f>IFERROR(_xlfn.XLOOKUP($B4305,'Ownership Metrics'!$A:$A,'Ownership Metrics'!$B:$B),"")</f>
        <v>5.05</v>
      </c>
      <c r="N4305" s="28">
        <f>IFERROR(_xlfn.XLOOKUP($B4305,'Ownership Metrics'!$A:$A,'Ownership Metrics'!$C:$C),"")</f>
        <v>5001</v>
      </c>
      <c r="O4305" s="29">
        <f>IFERROR(_xlfn.XLOOKUP($B4305,'Ownership Metrics'!$A:$A,'Ownership Metrics'!$D:$D),"")</f>
        <v>70.19</v>
      </c>
      <c r="P4305" s="29">
        <f>IFERROR(_xlfn.XLOOKUP($B4305,'Ownership Metrics'!$A:$A,'Ownership Metrics'!$E:$E),"")</f>
        <v>80.45</v>
      </c>
      <c r="Q4305" s="30">
        <f>IFERROR(_xlfn.XLOOKUP($B4305,'Ownership Metrics'!$A:$A,'Ownership Metrics'!$F:$F),"")</f>
        <v>13</v>
      </c>
      <c r="R4305" s="30">
        <f>IFERROR(_xlfn.XLOOKUP($B4305,'Ownership Metrics'!$A:$A,'Ownership Metrics'!$G:$G),"")</f>
        <v>58</v>
      </c>
      <c r="S4305" s="27" t="str">
        <f>IFERROR(_xlfn.XLOOKUP($B4305,'Ownership Metrics'!$A:$A,'Ownership Metrics'!$H:$H),"")</f>
        <v>Mayoritas</v>
      </c>
      <c r="T4305" s="27" t="str">
        <f>IFERROR(_xlfn.XLOOKUP($B4305,'Ownership Metrics'!$A:$A,'Ownership Metrics'!$I:$I),"")</f>
        <v>Tinggi</v>
      </c>
      <c r="U4305" s="27">
        <f>IF(COUNTIFS($B$2:$B4305,$B4305,$D$2:$D4305,$D4305)=1,1,0)</f>
        <v>1</v>
      </c>
      <c r="V4305" s="27">
        <f t="shared" si="202"/>
        <v>1.44</v>
      </c>
      <c r="W4305" s="27">
        <f t="shared" si="203"/>
        <v>7</v>
      </c>
      <c r="X4305" s="27">
        <f t="shared" si="201"/>
        <v>1.4399995694999999</v>
      </c>
    </row>
    <row r="4306" spans="1:24" x14ac:dyDescent="0.25">
      <c r="A4306" s="26">
        <v>46265</v>
      </c>
      <c r="B4306" s="27" t="s">
        <v>10718</v>
      </c>
      <c r="C4306" s="27" t="s">
        <v>4555</v>
      </c>
      <c r="D4306" s="27" t="s">
        <v>4556</v>
      </c>
      <c r="E4306" s="27" t="s">
        <v>22</v>
      </c>
      <c r="F4306" s="27" t="s">
        <v>23</v>
      </c>
      <c r="G4306" s="27"/>
      <c r="H4306" s="27" t="s">
        <v>24</v>
      </c>
      <c r="I4306" s="28">
        <v>48000000</v>
      </c>
      <c r="J4306" s="28">
        <v>0</v>
      </c>
      <c r="K4306" s="28">
        <v>48000000</v>
      </c>
      <c r="L4306" s="29">
        <v>1.41</v>
      </c>
      <c r="M4306" s="29">
        <f>IFERROR(_xlfn.XLOOKUP($B4306,'Ownership Metrics'!$A:$A,'Ownership Metrics'!$B:$B),"")</f>
        <v>5.05</v>
      </c>
      <c r="N4306" s="28">
        <f>IFERROR(_xlfn.XLOOKUP($B4306,'Ownership Metrics'!$A:$A,'Ownership Metrics'!$C:$C),"")</f>
        <v>5001</v>
      </c>
      <c r="O4306" s="29">
        <f>IFERROR(_xlfn.XLOOKUP($B4306,'Ownership Metrics'!$A:$A,'Ownership Metrics'!$D:$D),"")</f>
        <v>70.19</v>
      </c>
      <c r="P4306" s="29">
        <f>IFERROR(_xlfn.XLOOKUP($B4306,'Ownership Metrics'!$A:$A,'Ownership Metrics'!$E:$E),"")</f>
        <v>80.45</v>
      </c>
      <c r="Q4306" s="30">
        <f>IFERROR(_xlfn.XLOOKUP($B4306,'Ownership Metrics'!$A:$A,'Ownership Metrics'!$F:$F),"")</f>
        <v>13</v>
      </c>
      <c r="R4306" s="30">
        <f>IFERROR(_xlfn.XLOOKUP($B4306,'Ownership Metrics'!$A:$A,'Ownership Metrics'!$G:$G),"")</f>
        <v>58</v>
      </c>
      <c r="S4306" s="27" t="str">
        <f>IFERROR(_xlfn.XLOOKUP($B4306,'Ownership Metrics'!$A:$A,'Ownership Metrics'!$H:$H),"")</f>
        <v>Mayoritas</v>
      </c>
      <c r="T4306" s="27" t="str">
        <f>IFERROR(_xlfn.XLOOKUP($B4306,'Ownership Metrics'!$A:$A,'Ownership Metrics'!$I:$I),"")</f>
        <v>Tinggi</v>
      </c>
      <c r="U4306" s="27">
        <f>IF(COUNTIFS($B$2:$B4306,$B4306,$D$2:$D4306,$D4306)=1,1,0)</f>
        <v>1</v>
      </c>
      <c r="V4306" s="27">
        <f t="shared" si="202"/>
        <v>1.41</v>
      </c>
      <c r="W4306" s="27">
        <f t="shared" si="203"/>
        <v>8</v>
      </c>
      <c r="X4306" s="27">
        <f t="shared" si="201"/>
        <v>1.4099995693999998</v>
      </c>
    </row>
    <row r="4307" spans="1:24" x14ac:dyDescent="0.25">
      <c r="A4307" s="26">
        <v>46265</v>
      </c>
      <c r="B4307" s="27" t="s">
        <v>10718</v>
      </c>
      <c r="C4307" s="27" t="s">
        <v>4555</v>
      </c>
      <c r="D4307" s="27" t="s">
        <v>4557</v>
      </c>
      <c r="E4307" s="27" t="s">
        <v>22</v>
      </c>
      <c r="F4307" s="27" t="s">
        <v>23</v>
      </c>
      <c r="G4307" s="27"/>
      <c r="H4307" s="27" t="s">
        <v>24</v>
      </c>
      <c r="I4307" s="28">
        <v>36000000</v>
      </c>
      <c r="J4307" s="28">
        <v>0</v>
      </c>
      <c r="K4307" s="28">
        <v>36000000</v>
      </c>
      <c r="L4307" s="29">
        <v>1.06</v>
      </c>
      <c r="M4307" s="29">
        <f>IFERROR(_xlfn.XLOOKUP($B4307,'Ownership Metrics'!$A:$A,'Ownership Metrics'!$B:$B),"")</f>
        <v>5.05</v>
      </c>
      <c r="N4307" s="28">
        <f>IFERROR(_xlfn.XLOOKUP($B4307,'Ownership Metrics'!$A:$A,'Ownership Metrics'!$C:$C),"")</f>
        <v>5001</v>
      </c>
      <c r="O4307" s="29">
        <f>IFERROR(_xlfn.XLOOKUP($B4307,'Ownership Metrics'!$A:$A,'Ownership Metrics'!$D:$D),"")</f>
        <v>70.19</v>
      </c>
      <c r="P4307" s="29">
        <f>IFERROR(_xlfn.XLOOKUP($B4307,'Ownership Metrics'!$A:$A,'Ownership Metrics'!$E:$E),"")</f>
        <v>80.45</v>
      </c>
      <c r="Q4307" s="30">
        <f>IFERROR(_xlfn.XLOOKUP($B4307,'Ownership Metrics'!$A:$A,'Ownership Metrics'!$F:$F),"")</f>
        <v>13</v>
      </c>
      <c r="R4307" s="30">
        <f>IFERROR(_xlfn.XLOOKUP($B4307,'Ownership Metrics'!$A:$A,'Ownership Metrics'!$G:$G),"")</f>
        <v>58</v>
      </c>
      <c r="S4307" s="27" t="str">
        <f>IFERROR(_xlfn.XLOOKUP($B4307,'Ownership Metrics'!$A:$A,'Ownership Metrics'!$H:$H),"")</f>
        <v>Mayoritas</v>
      </c>
      <c r="T4307" s="27" t="str">
        <f>IFERROR(_xlfn.XLOOKUP($B4307,'Ownership Metrics'!$A:$A,'Ownership Metrics'!$I:$I),"")</f>
        <v>Tinggi</v>
      </c>
      <c r="U4307" s="27">
        <f>IF(COUNTIFS($B$2:$B4307,$B4307,$D$2:$D4307,$D4307)=1,1,0)</f>
        <v>1</v>
      </c>
      <c r="V4307" s="27">
        <f t="shared" si="202"/>
        <v>1.06</v>
      </c>
      <c r="W4307" s="27">
        <f t="shared" si="203"/>
        <v>13</v>
      </c>
      <c r="X4307" s="27">
        <f t="shared" si="201"/>
        <v>1.0599995692999999</v>
      </c>
    </row>
    <row r="4308" spans="1:24" x14ac:dyDescent="0.25">
      <c r="A4308" s="26">
        <v>46265</v>
      </c>
      <c r="B4308" s="27" t="s">
        <v>10718</v>
      </c>
      <c r="C4308" s="27" t="s">
        <v>4555</v>
      </c>
      <c r="D4308" s="27" t="s">
        <v>1198</v>
      </c>
      <c r="E4308" s="27" t="s">
        <v>22</v>
      </c>
      <c r="F4308" s="27" t="s">
        <v>23</v>
      </c>
      <c r="G4308" s="27"/>
      <c r="H4308" s="27" t="s">
        <v>24</v>
      </c>
      <c r="I4308" s="28">
        <v>48070000</v>
      </c>
      <c r="J4308" s="28">
        <v>0</v>
      </c>
      <c r="K4308" s="28">
        <v>48070000</v>
      </c>
      <c r="L4308" s="29">
        <v>1.41</v>
      </c>
      <c r="M4308" s="29">
        <f>IFERROR(_xlfn.XLOOKUP($B4308,'Ownership Metrics'!$A:$A,'Ownership Metrics'!$B:$B),"")</f>
        <v>5.05</v>
      </c>
      <c r="N4308" s="28">
        <f>IFERROR(_xlfn.XLOOKUP($B4308,'Ownership Metrics'!$A:$A,'Ownership Metrics'!$C:$C),"")</f>
        <v>5001</v>
      </c>
      <c r="O4308" s="29">
        <f>IFERROR(_xlfn.XLOOKUP($B4308,'Ownership Metrics'!$A:$A,'Ownership Metrics'!$D:$D),"")</f>
        <v>70.19</v>
      </c>
      <c r="P4308" s="29">
        <f>IFERROR(_xlfn.XLOOKUP($B4308,'Ownership Metrics'!$A:$A,'Ownership Metrics'!$E:$E),"")</f>
        <v>80.45</v>
      </c>
      <c r="Q4308" s="30">
        <f>IFERROR(_xlfn.XLOOKUP($B4308,'Ownership Metrics'!$A:$A,'Ownership Metrics'!$F:$F),"")</f>
        <v>13</v>
      </c>
      <c r="R4308" s="30">
        <f>IFERROR(_xlfn.XLOOKUP($B4308,'Ownership Metrics'!$A:$A,'Ownership Metrics'!$G:$G),"")</f>
        <v>58</v>
      </c>
      <c r="S4308" s="27" t="str">
        <f>IFERROR(_xlfn.XLOOKUP($B4308,'Ownership Metrics'!$A:$A,'Ownership Metrics'!$H:$H),"")</f>
        <v>Mayoritas</v>
      </c>
      <c r="T4308" s="27" t="str">
        <f>IFERROR(_xlfn.XLOOKUP($B4308,'Ownership Metrics'!$A:$A,'Ownership Metrics'!$I:$I),"")</f>
        <v>Tinggi</v>
      </c>
      <c r="U4308" s="27">
        <f>IF(COUNTIFS($B$2:$B4308,$B4308,$D$2:$D4308,$D4308)=1,1,0)</f>
        <v>1</v>
      </c>
      <c r="V4308" s="27">
        <f t="shared" si="202"/>
        <v>1.41</v>
      </c>
      <c r="W4308" s="27">
        <f t="shared" si="203"/>
        <v>9</v>
      </c>
      <c r="X4308" s="27">
        <f t="shared" si="201"/>
        <v>1.4099995692</v>
      </c>
    </row>
    <row r="4309" spans="1:24" x14ac:dyDescent="0.25">
      <c r="A4309" s="26">
        <v>46265</v>
      </c>
      <c r="B4309" s="27" t="s">
        <v>10718</v>
      </c>
      <c r="C4309" s="27" t="s">
        <v>4555</v>
      </c>
      <c r="D4309" s="27" t="s">
        <v>1007</v>
      </c>
      <c r="E4309" s="27" t="s">
        <v>22</v>
      </c>
      <c r="F4309" s="27" t="s">
        <v>23</v>
      </c>
      <c r="G4309" s="27"/>
      <c r="H4309" s="27" t="s">
        <v>24</v>
      </c>
      <c r="I4309" s="28">
        <v>42500000</v>
      </c>
      <c r="J4309" s="28">
        <v>0</v>
      </c>
      <c r="K4309" s="28">
        <v>42500000</v>
      </c>
      <c r="L4309" s="29">
        <v>1.25</v>
      </c>
      <c r="M4309" s="29">
        <f>IFERROR(_xlfn.XLOOKUP($B4309,'Ownership Metrics'!$A:$A,'Ownership Metrics'!$B:$B),"")</f>
        <v>5.05</v>
      </c>
      <c r="N4309" s="28">
        <f>IFERROR(_xlfn.XLOOKUP($B4309,'Ownership Metrics'!$A:$A,'Ownership Metrics'!$C:$C),"")</f>
        <v>5001</v>
      </c>
      <c r="O4309" s="29">
        <f>IFERROR(_xlfn.XLOOKUP($B4309,'Ownership Metrics'!$A:$A,'Ownership Metrics'!$D:$D),"")</f>
        <v>70.19</v>
      </c>
      <c r="P4309" s="29">
        <f>IFERROR(_xlfn.XLOOKUP($B4309,'Ownership Metrics'!$A:$A,'Ownership Metrics'!$E:$E),"")</f>
        <v>80.45</v>
      </c>
      <c r="Q4309" s="30">
        <f>IFERROR(_xlfn.XLOOKUP($B4309,'Ownership Metrics'!$A:$A,'Ownership Metrics'!$F:$F),"")</f>
        <v>13</v>
      </c>
      <c r="R4309" s="30">
        <f>IFERROR(_xlfn.XLOOKUP($B4309,'Ownership Metrics'!$A:$A,'Ownership Metrics'!$G:$G),"")</f>
        <v>58</v>
      </c>
      <c r="S4309" s="27" t="str">
        <f>IFERROR(_xlfn.XLOOKUP($B4309,'Ownership Metrics'!$A:$A,'Ownership Metrics'!$H:$H),"")</f>
        <v>Mayoritas</v>
      </c>
      <c r="T4309" s="27" t="str">
        <f>IFERROR(_xlfn.XLOOKUP($B4309,'Ownership Metrics'!$A:$A,'Ownership Metrics'!$I:$I),"")</f>
        <v>Tinggi</v>
      </c>
      <c r="U4309" s="27">
        <f>IF(COUNTIFS($B$2:$B4309,$B4309,$D$2:$D4309,$D4309)=1,1,0)</f>
        <v>1</v>
      </c>
      <c r="V4309" s="27">
        <f t="shared" si="202"/>
        <v>1.25</v>
      </c>
      <c r="W4309" s="27">
        <f t="shared" si="203"/>
        <v>11</v>
      </c>
      <c r="X4309" s="27">
        <f t="shared" si="201"/>
        <v>1.2499995691000001</v>
      </c>
    </row>
    <row r="4310" spans="1:24" x14ac:dyDescent="0.25">
      <c r="A4310" s="26">
        <v>46265</v>
      </c>
      <c r="B4310" s="27" t="s">
        <v>10718</v>
      </c>
      <c r="C4310" s="27" t="s">
        <v>4555</v>
      </c>
      <c r="D4310" s="27" t="s">
        <v>4558</v>
      </c>
      <c r="E4310" s="27" t="s">
        <v>22</v>
      </c>
      <c r="F4310" s="27" t="s">
        <v>23</v>
      </c>
      <c r="G4310" s="27"/>
      <c r="H4310" s="27" t="s">
        <v>24</v>
      </c>
      <c r="I4310" s="28">
        <v>2394283423</v>
      </c>
      <c r="J4310" s="28">
        <v>0</v>
      </c>
      <c r="K4310" s="28">
        <v>2394283423</v>
      </c>
      <c r="L4310" s="29">
        <v>70.19</v>
      </c>
      <c r="M4310" s="29">
        <f>IFERROR(_xlfn.XLOOKUP($B4310,'Ownership Metrics'!$A:$A,'Ownership Metrics'!$B:$B),"")</f>
        <v>5.05</v>
      </c>
      <c r="N4310" s="28">
        <f>IFERROR(_xlfn.XLOOKUP($B4310,'Ownership Metrics'!$A:$A,'Ownership Metrics'!$C:$C),"")</f>
        <v>5001</v>
      </c>
      <c r="O4310" s="29">
        <f>IFERROR(_xlfn.XLOOKUP($B4310,'Ownership Metrics'!$A:$A,'Ownership Metrics'!$D:$D),"")</f>
        <v>70.19</v>
      </c>
      <c r="P4310" s="29">
        <f>IFERROR(_xlfn.XLOOKUP($B4310,'Ownership Metrics'!$A:$A,'Ownership Metrics'!$E:$E),"")</f>
        <v>80.45</v>
      </c>
      <c r="Q4310" s="30">
        <f>IFERROR(_xlfn.XLOOKUP($B4310,'Ownership Metrics'!$A:$A,'Ownership Metrics'!$F:$F),"")</f>
        <v>13</v>
      </c>
      <c r="R4310" s="30">
        <f>IFERROR(_xlfn.XLOOKUP($B4310,'Ownership Metrics'!$A:$A,'Ownership Metrics'!$G:$G),"")</f>
        <v>58</v>
      </c>
      <c r="S4310" s="27" t="str">
        <f>IFERROR(_xlfn.XLOOKUP($B4310,'Ownership Metrics'!$A:$A,'Ownership Metrics'!$H:$H),"")</f>
        <v>Mayoritas</v>
      </c>
      <c r="T4310" s="27" t="str">
        <f>IFERROR(_xlfn.XLOOKUP($B4310,'Ownership Metrics'!$A:$A,'Ownership Metrics'!$I:$I),"")</f>
        <v>Tinggi</v>
      </c>
      <c r="U4310" s="27">
        <f>IF(COUNTIFS($B$2:$B4310,$B4310,$D$2:$D4310,$D4310)=1,1,0)</f>
        <v>1</v>
      </c>
      <c r="V4310" s="27">
        <f t="shared" si="202"/>
        <v>70.19</v>
      </c>
      <c r="W4310" s="27">
        <f t="shared" si="203"/>
        <v>1</v>
      </c>
      <c r="X4310" s="27">
        <f t="shared" si="201"/>
        <v>70.189999568999994</v>
      </c>
    </row>
    <row r="4311" spans="1:24" x14ac:dyDescent="0.25">
      <c r="A4311" s="26">
        <v>46265</v>
      </c>
      <c r="B4311" s="27" t="s">
        <v>10718</v>
      </c>
      <c r="C4311" s="27" t="s">
        <v>4555</v>
      </c>
      <c r="D4311" s="27" t="s">
        <v>4559</v>
      </c>
      <c r="E4311" s="27" t="s">
        <v>22</v>
      </c>
      <c r="F4311" s="27" t="s">
        <v>23</v>
      </c>
      <c r="G4311" s="27"/>
      <c r="H4311" s="27" t="s">
        <v>24</v>
      </c>
      <c r="I4311" s="28">
        <v>42681300</v>
      </c>
      <c r="J4311" s="28">
        <v>0</v>
      </c>
      <c r="K4311" s="28">
        <v>42681300</v>
      </c>
      <c r="L4311" s="29">
        <v>1.25</v>
      </c>
      <c r="M4311" s="29">
        <f>IFERROR(_xlfn.XLOOKUP($B4311,'Ownership Metrics'!$A:$A,'Ownership Metrics'!$B:$B),"")</f>
        <v>5.05</v>
      </c>
      <c r="N4311" s="28">
        <f>IFERROR(_xlfn.XLOOKUP($B4311,'Ownership Metrics'!$A:$A,'Ownership Metrics'!$C:$C),"")</f>
        <v>5001</v>
      </c>
      <c r="O4311" s="29">
        <f>IFERROR(_xlfn.XLOOKUP($B4311,'Ownership Metrics'!$A:$A,'Ownership Metrics'!$D:$D),"")</f>
        <v>70.19</v>
      </c>
      <c r="P4311" s="29">
        <f>IFERROR(_xlfn.XLOOKUP($B4311,'Ownership Metrics'!$A:$A,'Ownership Metrics'!$E:$E),"")</f>
        <v>80.45</v>
      </c>
      <c r="Q4311" s="30">
        <f>IFERROR(_xlfn.XLOOKUP($B4311,'Ownership Metrics'!$A:$A,'Ownership Metrics'!$F:$F),"")</f>
        <v>13</v>
      </c>
      <c r="R4311" s="30">
        <f>IFERROR(_xlfn.XLOOKUP($B4311,'Ownership Metrics'!$A:$A,'Ownership Metrics'!$G:$G),"")</f>
        <v>58</v>
      </c>
      <c r="S4311" s="27" t="str">
        <f>IFERROR(_xlfn.XLOOKUP($B4311,'Ownership Metrics'!$A:$A,'Ownership Metrics'!$H:$H),"")</f>
        <v>Mayoritas</v>
      </c>
      <c r="T4311" s="27" t="str">
        <f>IFERROR(_xlfn.XLOOKUP($B4311,'Ownership Metrics'!$A:$A,'Ownership Metrics'!$I:$I),"")</f>
        <v>Tinggi</v>
      </c>
      <c r="U4311" s="27">
        <f>IF(COUNTIFS($B$2:$B4311,$B4311,$D$2:$D4311,$D4311)=1,1,0)</f>
        <v>1</v>
      </c>
      <c r="V4311" s="27">
        <f t="shared" si="202"/>
        <v>1.25</v>
      </c>
      <c r="W4311" s="27">
        <f t="shared" si="203"/>
        <v>12</v>
      </c>
      <c r="X4311" s="27">
        <f t="shared" si="201"/>
        <v>1.2499995689000001</v>
      </c>
    </row>
    <row r="4312" spans="1:24" x14ac:dyDescent="0.25">
      <c r="A4312" s="26">
        <v>46265</v>
      </c>
      <c r="B4312" s="27" t="s">
        <v>10718</v>
      </c>
      <c r="C4312" s="27" t="s">
        <v>4555</v>
      </c>
      <c r="D4312" s="27" t="s">
        <v>1200</v>
      </c>
      <c r="E4312" s="27" t="s">
        <v>22</v>
      </c>
      <c r="F4312" s="27" t="s">
        <v>23</v>
      </c>
      <c r="G4312" s="27"/>
      <c r="H4312" s="27" t="s">
        <v>24</v>
      </c>
      <c r="I4312" s="28">
        <v>47500000</v>
      </c>
      <c r="J4312" s="28">
        <v>0</v>
      </c>
      <c r="K4312" s="28">
        <v>47500000</v>
      </c>
      <c r="L4312" s="29">
        <v>1.39</v>
      </c>
      <c r="M4312" s="29">
        <f>IFERROR(_xlfn.XLOOKUP($B4312,'Ownership Metrics'!$A:$A,'Ownership Metrics'!$B:$B),"")</f>
        <v>5.05</v>
      </c>
      <c r="N4312" s="28">
        <f>IFERROR(_xlfn.XLOOKUP($B4312,'Ownership Metrics'!$A:$A,'Ownership Metrics'!$C:$C),"")</f>
        <v>5001</v>
      </c>
      <c r="O4312" s="29">
        <f>IFERROR(_xlfn.XLOOKUP($B4312,'Ownership Metrics'!$A:$A,'Ownership Metrics'!$D:$D),"")</f>
        <v>70.19</v>
      </c>
      <c r="P4312" s="29">
        <f>IFERROR(_xlfn.XLOOKUP($B4312,'Ownership Metrics'!$A:$A,'Ownership Metrics'!$E:$E),"")</f>
        <v>80.45</v>
      </c>
      <c r="Q4312" s="30">
        <f>IFERROR(_xlfn.XLOOKUP($B4312,'Ownership Metrics'!$A:$A,'Ownership Metrics'!$F:$F),"")</f>
        <v>13</v>
      </c>
      <c r="R4312" s="30">
        <f>IFERROR(_xlfn.XLOOKUP($B4312,'Ownership Metrics'!$A:$A,'Ownership Metrics'!$G:$G),"")</f>
        <v>58</v>
      </c>
      <c r="S4312" s="27" t="str">
        <f>IFERROR(_xlfn.XLOOKUP($B4312,'Ownership Metrics'!$A:$A,'Ownership Metrics'!$H:$H),"")</f>
        <v>Mayoritas</v>
      </c>
      <c r="T4312" s="27" t="str">
        <f>IFERROR(_xlfn.XLOOKUP($B4312,'Ownership Metrics'!$A:$A,'Ownership Metrics'!$I:$I),"")</f>
        <v>Tinggi</v>
      </c>
      <c r="U4312" s="27">
        <f>IF(COUNTIFS($B$2:$B4312,$B4312,$D$2:$D4312,$D4312)=1,1,0)</f>
        <v>1</v>
      </c>
      <c r="V4312" s="27">
        <f t="shared" si="202"/>
        <v>1.39</v>
      </c>
      <c r="W4312" s="27">
        <f t="shared" si="203"/>
        <v>10</v>
      </c>
      <c r="X4312" s="27">
        <f t="shared" si="201"/>
        <v>1.3899995688</v>
      </c>
    </row>
    <row r="4313" spans="1:24" x14ac:dyDescent="0.25">
      <c r="A4313" s="26">
        <v>46265</v>
      </c>
      <c r="B4313" s="27" t="s">
        <v>10718</v>
      </c>
      <c r="C4313" s="27" t="s">
        <v>4555</v>
      </c>
      <c r="D4313" s="27" t="s">
        <v>1490</v>
      </c>
      <c r="E4313" s="27" t="s">
        <v>22</v>
      </c>
      <c r="F4313" s="27" t="s">
        <v>32</v>
      </c>
      <c r="G4313" s="27"/>
      <c r="H4313" s="27" t="s">
        <v>64</v>
      </c>
      <c r="I4313" s="28">
        <v>170000000</v>
      </c>
      <c r="J4313" s="28">
        <v>0</v>
      </c>
      <c r="K4313" s="28">
        <v>170000000</v>
      </c>
      <c r="L4313" s="29">
        <v>4.9800000000000004</v>
      </c>
      <c r="M4313" s="29">
        <f>IFERROR(_xlfn.XLOOKUP($B4313,'Ownership Metrics'!$A:$A,'Ownership Metrics'!$B:$B),"")</f>
        <v>5.05</v>
      </c>
      <c r="N4313" s="28">
        <f>IFERROR(_xlfn.XLOOKUP($B4313,'Ownership Metrics'!$A:$A,'Ownership Metrics'!$C:$C),"")</f>
        <v>5001</v>
      </c>
      <c r="O4313" s="29">
        <f>IFERROR(_xlfn.XLOOKUP($B4313,'Ownership Metrics'!$A:$A,'Ownership Metrics'!$D:$D),"")</f>
        <v>70.19</v>
      </c>
      <c r="P4313" s="29">
        <f>IFERROR(_xlfn.XLOOKUP($B4313,'Ownership Metrics'!$A:$A,'Ownership Metrics'!$E:$E),"")</f>
        <v>80.45</v>
      </c>
      <c r="Q4313" s="30">
        <f>IFERROR(_xlfn.XLOOKUP($B4313,'Ownership Metrics'!$A:$A,'Ownership Metrics'!$F:$F),"")</f>
        <v>13</v>
      </c>
      <c r="R4313" s="30">
        <f>IFERROR(_xlfn.XLOOKUP($B4313,'Ownership Metrics'!$A:$A,'Ownership Metrics'!$G:$G),"")</f>
        <v>58</v>
      </c>
      <c r="S4313" s="27" t="str">
        <f>IFERROR(_xlfn.XLOOKUP($B4313,'Ownership Metrics'!$A:$A,'Ownership Metrics'!$H:$H),"")</f>
        <v>Mayoritas</v>
      </c>
      <c r="T4313" s="27" t="str">
        <f>IFERROR(_xlfn.XLOOKUP($B4313,'Ownership Metrics'!$A:$A,'Ownership Metrics'!$I:$I),"")</f>
        <v>Tinggi</v>
      </c>
      <c r="U4313" s="27">
        <f>IF(COUNTIFS($B$2:$B4313,$B4313,$D$2:$D4313,$D4313)=1,1,0)</f>
        <v>1</v>
      </c>
      <c r="V4313" s="27">
        <f t="shared" si="202"/>
        <v>4.9800000000000004</v>
      </c>
      <c r="W4313" s="27">
        <f t="shared" si="203"/>
        <v>3</v>
      </c>
      <c r="X4313" s="27">
        <f t="shared" si="201"/>
        <v>4.9799995687000003</v>
      </c>
    </row>
    <row r="4314" spans="1:24" x14ac:dyDescent="0.25">
      <c r="A4314" s="26">
        <v>46265</v>
      </c>
      <c r="B4314" s="27" t="s">
        <v>10718</v>
      </c>
      <c r="C4314" s="27" t="s">
        <v>4555</v>
      </c>
      <c r="D4314" s="27" t="s">
        <v>1201</v>
      </c>
      <c r="E4314" s="27" t="s">
        <v>22</v>
      </c>
      <c r="F4314" s="27" t="s">
        <v>32</v>
      </c>
      <c r="G4314" s="27"/>
      <c r="H4314" s="27" t="s">
        <v>64</v>
      </c>
      <c r="I4314" s="28">
        <v>180000000</v>
      </c>
      <c r="J4314" s="28">
        <v>0</v>
      </c>
      <c r="K4314" s="28">
        <v>180000000</v>
      </c>
      <c r="L4314" s="29">
        <v>5.28</v>
      </c>
      <c r="M4314" s="29">
        <f>IFERROR(_xlfn.XLOOKUP($B4314,'Ownership Metrics'!$A:$A,'Ownership Metrics'!$B:$B),"")</f>
        <v>5.05</v>
      </c>
      <c r="N4314" s="28">
        <f>IFERROR(_xlfn.XLOOKUP($B4314,'Ownership Metrics'!$A:$A,'Ownership Metrics'!$C:$C),"")</f>
        <v>5001</v>
      </c>
      <c r="O4314" s="29">
        <f>IFERROR(_xlfn.XLOOKUP($B4314,'Ownership Metrics'!$A:$A,'Ownership Metrics'!$D:$D),"")</f>
        <v>70.19</v>
      </c>
      <c r="P4314" s="29">
        <f>IFERROR(_xlfn.XLOOKUP($B4314,'Ownership Metrics'!$A:$A,'Ownership Metrics'!$E:$E),"")</f>
        <v>80.45</v>
      </c>
      <c r="Q4314" s="30">
        <f>IFERROR(_xlfn.XLOOKUP($B4314,'Ownership Metrics'!$A:$A,'Ownership Metrics'!$F:$F),"")</f>
        <v>13</v>
      </c>
      <c r="R4314" s="30">
        <f>IFERROR(_xlfn.XLOOKUP($B4314,'Ownership Metrics'!$A:$A,'Ownership Metrics'!$G:$G),"")</f>
        <v>58</v>
      </c>
      <c r="S4314" s="27" t="str">
        <f>IFERROR(_xlfn.XLOOKUP($B4314,'Ownership Metrics'!$A:$A,'Ownership Metrics'!$H:$H),"")</f>
        <v>Mayoritas</v>
      </c>
      <c r="T4314" s="27" t="str">
        <f>IFERROR(_xlfn.XLOOKUP($B4314,'Ownership Metrics'!$A:$A,'Ownership Metrics'!$I:$I),"")</f>
        <v>Tinggi</v>
      </c>
      <c r="U4314" s="27">
        <f>IF(COUNTIFS($B$2:$B4314,$B4314,$D$2:$D4314,$D4314)=1,1,0)</f>
        <v>1</v>
      </c>
      <c r="V4314" s="27">
        <f t="shared" si="202"/>
        <v>5.28</v>
      </c>
      <c r="W4314" s="27">
        <f t="shared" si="203"/>
        <v>2</v>
      </c>
      <c r="X4314" s="27">
        <f t="shared" si="201"/>
        <v>5.2799995686000001</v>
      </c>
    </row>
    <row r="4315" spans="1:24" x14ac:dyDescent="0.25">
      <c r="A4315" s="26">
        <v>46265</v>
      </c>
      <c r="B4315" s="27" t="s">
        <v>10718</v>
      </c>
      <c r="C4315" s="27" t="s">
        <v>4555</v>
      </c>
      <c r="D4315" s="27" t="s">
        <v>1202</v>
      </c>
      <c r="E4315" s="27" t="s">
        <v>35</v>
      </c>
      <c r="F4315" s="27" t="s">
        <v>23</v>
      </c>
      <c r="G4315" s="27" t="s">
        <v>36</v>
      </c>
      <c r="H4315" s="27" t="s">
        <v>24</v>
      </c>
      <c r="I4315" s="28">
        <v>49810000</v>
      </c>
      <c r="J4315" s="28">
        <v>0</v>
      </c>
      <c r="K4315" s="28">
        <v>49810000</v>
      </c>
      <c r="L4315" s="29">
        <v>1.46</v>
      </c>
      <c r="M4315" s="29">
        <f>IFERROR(_xlfn.XLOOKUP($B4315,'Ownership Metrics'!$A:$A,'Ownership Metrics'!$B:$B),"")</f>
        <v>5.05</v>
      </c>
      <c r="N4315" s="28">
        <f>IFERROR(_xlfn.XLOOKUP($B4315,'Ownership Metrics'!$A:$A,'Ownership Metrics'!$C:$C),"")</f>
        <v>5001</v>
      </c>
      <c r="O4315" s="29">
        <f>IFERROR(_xlfn.XLOOKUP($B4315,'Ownership Metrics'!$A:$A,'Ownership Metrics'!$D:$D),"")</f>
        <v>70.19</v>
      </c>
      <c r="P4315" s="29">
        <f>IFERROR(_xlfn.XLOOKUP($B4315,'Ownership Metrics'!$A:$A,'Ownership Metrics'!$E:$E),"")</f>
        <v>80.45</v>
      </c>
      <c r="Q4315" s="30">
        <f>IFERROR(_xlfn.XLOOKUP($B4315,'Ownership Metrics'!$A:$A,'Ownership Metrics'!$F:$F),"")</f>
        <v>13</v>
      </c>
      <c r="R4315" s="30">
        <f>IFERROR(_xlfn.XLOOKUP($B4315,'Ownership Metrics'!$A:$A,'Ownership Metrics'!$G:$G),"")</f>
        <v>58</v>
      </c>
      <c r="S4315" s="27" t="str">
        <f>IFERROR(_xlfn.XLOOKUP($B4315,'Ownership Metrics'!$A:$A,'Ownership Metrics'!$H:$H),"")</f>
        <v>Mayoritas</v>
      </c>
      <c r="T4315" s="27" t="str">
        <f>IFERROR(_xlfn.XLOOKUP($B4315,'Ownership Metrics'!$A:$A,'Ownership Metrics'!$I:$I),"")</f>
        <v>Tinggi</v>
      </c>
      <c r="U4315" s="27">
        <f>IF(COUNTIFS($B$2:$B4315,$B4315,$D$2:$D4315,$D4315)=1,1,0)</f>
        <v>1</v>
      </c>
      <c r="V4315" s="27">
        <f t="shared" si="202"/>
        <v>1.46</v>
      </c>
      <c r="W4315" s="27">
        <f t="shared" si="203"/>
        <v>6</v>
      </c>
      <c r="X4315" s="27">
        <f t="shared" si="201"/>
        <v>1.4599995685</v>
      </c>
    </row>
    <row r="4316" spans="1:24" x14ac:dyDescent="0.25">
      <c r="A4316" s="26">
        <v>46265</v>
      </c>
      <c r="B4316" s="27" t="s">
        <v>10718</v>
      </c>
      <c r="C4316" s="27" t="s">
        <v>4555</v>
      </c>
      <c r="D4316" s="27" t="s">
        <v>4285</v>
      </c>
      <c r="E4316" s="27" t="s">
        <v>72</v>
      </c>
      <c r="F4316" s="27" t="s">
        <v>23</v>
      </c>
      <c r="G4316" s="27"/>
      <c r="H4316" s="27" t="s">
        <v>24</v>
      </c>
      <c r="I4316" s="28">
        <v>60000000</v>
      </c>
      <c r="J4316" s="28">
        <v>0</v>
      </c>
      <c r="K4316" s="28">
        <v>60000000</v>
      </c>
      <c r="L4316" s="29">
        <v>1.76</v>
      </c>
      <c r="M4316" s="29">
        <f>IFERROR(_xlfn.XLOOKUP($B4316,'Ownership Metrics'!$A:$A,'Ownership Metrics'!$B:$B),"")</f>
        <v>5.05</v>
      </c>
      <c r="N4316" s="28">
        <f>IFERROR(_xlfn.XLOOKUP($B4316,'Ownership Metrics'!$A:$A,'Ownership Metrics'!$C:$C),"")</f>
        <v>5001</v>
      </c>
      <c r="O4316" s="29">
        <f>IFERROR(_xlfn.XLOOKUP($B4316,'Ownership Metrics'!$A:$A,'Ownership Metrics'!$D:$D),"")</f>
        <v>70.19</v>
      </c>
      <c r="P4316" s="29">
        <f>IFERROR(_xlfn.XLOOKUP($B4316,'Ownership Metrics'!$A:$A,'Ownership Metrics'!$E:$E),"")</f>
        <v>80.45</v>
      </c>
      <c r="Q4316" s="30">
        <f>IFERROR(_xlfn.XLOOKUP($B4316,'Ownership Metrics'!$A:$A,'Ownership Metrics'!$F:$F),"")</f>
        <v>13</v>
      </c>
      <c r="R4316" s="30">
        <f>IFERROR(_xlfn.XLOOKUP($B4316,'Ownership Metrics'!$A:$A,'Ownership Metrics'!$G:$G),"")</f>
        <v>58</v>
      </c>
      <c r="S4316" s="27" t="str">
        <f>IFERROR(_xlfn.XLOOKUP($B4316,'Ownership Metrics'!$A:$A,'Ownership Metrics'!$H:$H),"")</f>
        <v>Mayoritas</v>
      </c>
      <c r="T4316" s="27" t="str">
        <f>IFERROR(_xlfn.XLOOKUP($B4316,'Ownership Metrics'!$A:$A,'Ownership Metrics'!$I:$I),"")</f>
        <v>Tinggi</v>
      </c>
      <c r="U4316" s="27">
        <f>IF(COUNTIFS($B$2:$B4316,$B4316,$D$2:$D4316,$D4316)=1,1,0)</f>
        <v>1</v>
      </c>
      <c r="V4316" s="27">
        <f t="shared" si="202"/>
        <v>1.76</v>
      </c>
      <c r="W4316" s="27">
        <f t="shared" si="203"/>
        <v>5</v>
      </c>
      <c r="X4316" s="27">
        <f t="shared" si="201"/>
        <v>1.7599995684</v>
      </c>
    </row>
    <row r="4317" spans="1:24" x14ac:dyDescent="0.25">
      <c r="A4317" s="26">
        <v>46265</v>
      </c>
      <c r="B4317" s="27" t="s">
        <v>10718</v>
      </c>
      <c r="C4317" s="27" t="s">
        <v>4555</v>
      </c>
      <c r="D4317" s="27" t="s">
        <v>4560</v>
      </c>
      <c r="E4317" s="27" t="s">
        <v>83</v>
      </c>
      <c r="F4317" s="27" t="s">
        <v>23</v>
      </c>
      <c r="G4317" s="27"/>
      <c r="H4317" s="27" t="s">
        <v>24</v>
      </c>
      <c r="I4317" s="28">
        <v>70500000</v>
      </c>
      <c r="J4317" s="28">
        <v>0</v>
      </c>
      <c r="K4317" s="28">
        <v>70500000</v>
      </c>
      <c r="L4317" s="29">
        <v>2.0699999999999998</v>
      </c>
      <c r="M4317" s="29">
        <f>IFERROR(_xlfn.XLOOKUP($B4317,'Ownership Metrics'!$A:$A,'Ownership Metrics'!$B:$B),"")</f>
        <v>5.05</v>
      </c>
      <c r="N4317" s="28">
        <f>IFERROR(_xlfn.XLOOKUP($B4317,'Ownership Metrics'!$A:$A,'Ownership Metrics'!$C:$C),"")</f>
        <v>5001</v>
      </c>
      <c r="O4317" s="29">
        <f>IFERROR(_xlfn.XLOOKUP($B4317,'Ownership Metrics'!$A:$A,'Ownership Metrics'!$D:$D),"")</f>
        <v>70.19</v>
      </c>
      <c r="P4317" s="29">
        <f>IFERROR(_xlfn.XLOOKUP($B4317,'Ownership Metrics'!$A:$A,'Ownership Metrics'!$E:$E),"")</f>
        <v>80.45</v>
      </c>
      <c r="Q4317" s="30">
        <f>IFERROR(_xlfn.XLOOKUP($B4317,'Ownership Metrics'!$A:$A,'Ownership Metrics'!$F:$F),"")</f>
        <v>13</v>
      </c>
      <c r="R4317" s="30">
        <f>IFERROR(_xlfn.XLOOKUP($B4317,'Ownership Metrics'!$A:$A,'Ownership Metrics'!$G:$G),"")</f>
        <v>58</v>
      </c>
      <c r="S4317" s="27" t="str">
        <f>IFERROR(_xlfn.XLOOKUP($B4317,'Ownership Metrics'!$A:$A,'Ownership Metrics'!$H:$H),"")</f>
        <v>Mayoritas</v>
      </c>
      <c r="T4317" s="27" t="str">
        <f>IFERROR(_xlfn.XLOOKUP($B4317,'Ownership Metrics'!$A:$A,'Ownership Metrics'!$I:$I),"")</f>
        <v>Tinggi</v>
      </c>
      <c r="U4317" s="27">
        <f>IF(COUNTIFS($B$2:$B4317,$B4317,$D$2:$D4317,$D4317)=1,1,0)</f>
        <v>1</v>
      </c>
      <c r="V4317" s="27">
        <f t="shared" si="202"/>
        <v>2.0699999999999998</v>
      </c>
      <c r="W4317" s="27">
        <f t="shared" si="203"/>
        <v>4</v>
      </c>
      <c r="X4317" s="27">
        <f t="shared" si="201"/>
        <v>2.0699995682999996</v>
      </c>
    </row>
    <row r="4318" spans="1:24" x14ac:dyDescent="0.25">
      <c r="A4318" s="26">
        <v>46265</v>
      </c>
      <c r="B4318" s="27" t="s">
        <v>10719</v>
      </c>
      <c r="C4318" s="27" t="s">
        <v>4562</v>
      </c>
      <c r="D4318" s="27" t="s">
        <v>4563</v>
      </c>
      <c r="E4318" s="27" t="s">
        <v>22</v>
      </c>
      <c r="F4318" s="27" t="s">
        <v>23</v>
      </c>
      <c r="G4318" s="27"/>
      <c r="H4318" s="27" t="s">
        <v>24</v>
      </c>
      <c r="I4318" s="28">
        <v>2004749900</v>
      </c>
      <c r="J4318" s="28">
        <v>0</v>
      </c>
      <c r="K4318" s="28">
        <v>2004749900</v>
      </c>
      <c r="L4318" s="29">
        <v>56.4</v>
      </c>
      <c r="M4318" s="29">
        <f>IFERROR(_xlfn.XLOOKUP($B4318,'Ownership Metrics'!$A:$A,'Ownership Metrics'!$B:$B),"")</f>
        <v>7.93</v>
      </c>
      <c r="N4318" s="28">
        <f>IFERROR(_xlfn.XLOOKUP($B4318,'Ownership Metrics'!$A:$A,'Ownership Metrics'!$C:$C),"")</f>
        <v>3739</v>
      </c>
      <c r="O4318" s="29">
        <f>IFERROR(_xlfn.XLOOKUP($B4318,'Ownership Metrics'!$A:$A,'Ownership Metrics'!$D:$D),"")</f>
        <v>56.4</v>
      </c>
      <c r="P4318" s="29">
        <f>IFERROR(_xlfn.XLOOKUP($B4318,'Ownership Metrics'!$A:$A,'Ownership Metrics'!$E:$E),"")</f>
        <v>84.14</v>
      </c>
      <c r="Q4318" s="30">
        <f>IFERROR(_xlfn.XLOOKUP($B4318,'Ownership Metrics'!$A:$A,'Ownership Metrics'!$F:$F),"")</f>
        <v>8</v>
      </c>
      <c r="R4318" s="30">
        <f>IFERROR(_xlfn.XLOOKUP($B4318,'Ownership Metrics'!$A:$A,'Ownership Metrics'!$G:$G),"")</f>
        <v>59</v>
      </c>
      <c r="S4318" s="27" t="str">
        <f>IFERROR(_xlfn.XLOOKUP($B4318,'Ownership Metrics'!$A:$A,'Ownership Metrics'!$H:$H),"")</f>
        <v>Mayoritas</v>
      </c>
      <c r="T4318" s="27" t="str">
        <f>IFERROR(_xlfn.XLOOKUP($B4318,'Ownership Metrics'!$A:$A,'Ownership Metrics'!$I:$I),"")</f>
        <v>Tinggi</v>
      </c>
      <c r="U4318" s="27">
        <f>IF(COUNTIFS($B$2:$B4318,$B4318,$D$2:$D4318,$D4318)=1,1,0)</f>
        <v>1</v>
      </c>
      <c r="V4318" s="27">
        <f t="shared" si="202"/>
        <v>56.4</v>
      </c>
      <c r="W4318" s="27">
        <f t="shared" si="203"/>
        <v>1</v>
      </c>
      <c r="X4318" s="27">
        <f t="shared" si="201"/>
        <v>56.399999568200002</v>
      </c>
    </row>
    <row r="4319" spans="1:24" x14ac:dyDescent="0.25">
      <c r="A4319" s="26">
        <v>46265</v>
      </c>
      <c r="B4319" s="27" t="s">
        <v>10719</v>
      </c>
      <c r="C4319" s="27" t="s">
        <v>4562</v>
      </c>
      <c r="D4319" s="27" t="s">
        <v>4564</v>
      </c>
      <c r="E4319" s="27" t="s">
        <v>22</v>
      </c>
      <c r="F4319" s="27" t="s">
        <v>23</v>
      </c>
      <c r="G4319" s="27"/>
      <c r="H4319" s="27" t="s">
        <v>24</v>
      </c>
      <c r="I4319" s="28">
        <v>63871300</v>
      </c>
      <c r="J4319" s="28">
        <v>0</v>
      </c>
      <c r="K4319" s="28">
        <v>63871300</v>
      </c>
      <c r="L4319" s="29">
        <v>1.8</v>
      </c>
      <c r="M4319" s="29">
        <f>IFERROR(_xlfn.XLOOKUP($B4319,'Ownership Metrics'!$A:$A,'Ownership Metrics'!$B:$B),"")</f>
        <v>7.93</v>
      </c>
      <c r="N4319" s="28">
        <f>IFERROR(_xlfn.XLOOKUP($B4319,'Ownership Metrics'!$A:$A,'Ownership Metrics'!$C:$C),"")</f>
        <v>3739</v>
      </c>
      <c r="O4319" s="29">
        <f>IFERROR(_xlfn.XLOOKUP($B4319,'Ownership Metrics'!$A:$A,'Ownership Metrics'!$D:$D),"")</f>
        <v>56.4</v>
      </c>
      <c r="P4319" s="29">
        <f>IFERROR(_xlfn.XLOOKUP($B4319,'Ownership Metrics'!$A:$A,'Ownership Metrics'!$E:$E),"")</f>
        <v>84.14</v>
      </c>
      <c r="Q4319" s="30">
        <f>IFERROR(_xlfn.XLOOKUP($B4319,'Ownership Metrics'!$A:$A,'Ownership Metrics'!$F:$F),"")</f>
        <v>8</v>
      </c>
      <c r="R4319" s="30">
        <f>IFERROR(_xlfn.XLOOKUP($B4319,'Ownership Metrics'!$A:$A,'Ownership Metrics'!$G:$G),"")</f>
        <v>59</v>
      </c>
      <c r="S4319" s="27" t="str">
        <f>IFERROR(_xlfn.XLOOKUP($B4319,'Ownership Metrics'!$A:$A,'Ownership Metrics'!$H:$H),"")</f>
        <v>Mayoritas</v>
      </c>
      <c r="T4319" s="27" t="str">
        <f>IFERROR(_xlfn.XLOOKUP($B4319,'Ownership Metrics'!$A:$A,'Ownership Metrics'!$I:$I),"")</f>
        <v>Tinggi</v>
      </c>
      <c r="U4319" s="27">
        <f>IF(COUNTIFS($B$2:$B4319,$B4319,$D$2:$D4319,$D4319)=1,1,0)</f>
        <v>1</v>
      </c>
      <c r="V4319" s="27">
        <f t="shared" si="202"/>
        <v>1.8</v>
      </c>
      <c r="W4319" s="27">
        <f t="shared" si="203"/>
        <v>5</v>
      </c>
      <c r="X4319" s="27">
        <f t="shared" si="201"/>
        <v>1.7999995681000001</v>
      </c>
    </row>
    <row r="4320" spans="1:24" x14ac:dyDescent="0.25">
      <c r="A4320" s="26">
        <v>46265</v>
      </c>
      <c r="B4320" s="27" t="s">
        <v>10719</v>
      </c>
      <c r="C4320" s="27" t="s">
        <v>4562</v>
      </c>
      <c r="D4320" s="27" t="s">
        <v>4565</v>
      </c>
      <c r="E4320" s="27" t="s">
        <v>22</v>
      </c>
      <c r="F4320" s="27" t="s">
        <v>32</v>
      </c>
      <c r="G4320" s="27"/>
      <c r="H4320" s="27" t="s">
        <v>56</v>
      </c>
      <c r="I4320" s="28">
        <v>810000000</v>
      </c>
      <c r="J4320" s="28">
        <v>0</v>
      </c>
      <c r="K4320" s="28">
        <v>810000000</v>
      </c>
      <c r="L4320" s="29">
        <v>22.79</v>
      </c>
      <c r="M4320" s="29">
        <f>IFERROR(_xlfn.XLOOKUP($B4320,'Ownership Metrics'!$A:$A,'Ownership Metrics'!$B:$B),"")</f>
        <v>7.93</v>
      </c>
      <c r="N4320" s="28">
        <f>IFERROR(_xlfn.XLOOKUP($B4320,'Ownership Metrics'!$A:$A,'Ownership Metrics'!$C:$C),"")</f>
        <v>3739</v>
      </c>
      <c r="O4320" s="29">
        <f>IFERROR(_xlfn.XLOOKUP($B4320,'Ownership Metrics'!$A:$A,'Ownership Metrics'!$D:$D),"")</f>
        <v>56.4</v>
      </c>
      <c r="P4320" s="29">
        <f>IFERROR(_xlfn.XLOOKUP($B4320,'Ownership Metrics'!$A:$A,'Ownership Metrics'!$E:$E),"")</f>
        <v>84.14</v>
      </c>
      <c r="Q4320" s="30">
        <f>IFERROR(_xlfn.XLOOKUP($B4320,'Ownership Metrics'!$A:$A,'Ownership Metrics'!$F:$F),"")</f>
        <v>8</v>
      </c>
      <c r="R4320" s="30">
        <f>IFERROR(_xlfn.XLOOKUP($B4320,'Ownership Metrics'!$A:$A,'Ownership Metrics'!$G:$G),"")</f>
        <v>59</v>
      </c>
      <c r="S4320" s="27" t="str">
        <f>IFERROR(_xlfn.XLOOKUP($B4320,'Ownership Metrics'!$A:$A,'Ownership Metrics'!$H:$H),"")</f>
        <v>Mayoritas</v>
      </c>
      <c r="T4320" s="27" t="str">
        <f>IFERROR(_xlfn.XLOOKUP($B4320,'Ownership Metrics'!$A:$A,'Ownership Metrics'!$I:$I),"")</f>
        <v>Tinggi</v>
      </c>
      <c r="U4320" s="27">
        <f>IF(COUNTIFS($B$2:$B4320,$B4320,$D$2:$D4320,$D4320)=1,1,0)</f>
        <v>1</v>
      </c>
      <c r="V4320" s="27">
        <f t="shared" si="202"/>
        <v>22.79</v>
      </c>
      <c r="W4320" s="27">
        <f t="shared" si="203"/>
        <v>2</v>
      </c>
      <c r="X4320" s="27">
        <f t="shared" si="201"/>
        <v>22.789999567999999</v>
      </c>
    </row>
    <row r="4321" spans="1:24" x14ac:dyDescent="0.25">
      <c r="A4321" s="26">
        <v>46265</v>
      </c>
      <c r="B4321" s="27" t="s">
        <v>10719</v>
      </c>
      <c r="C4321" s="27" t="s">
        <v>4562</v>
      </c>
      <c r="D4321" s="27" t="s">
        <v>4566</v>
      </c>
      <c r="E4321" s="27" t="s">
        <v>35</v>
      </c>
      <c r="F4321" s="27" t="s">
        <v>23</v>
      </c>
      <c r="G4321" s="27" t="s">
        <v>36</v>
      </c>
      <c r="H4321" s="27" t="s">
        <v>24</v>
      </c>
      <c r="I4321" s="28">
        <v>86040700</v>
      </c>
      <c r="J4321" s="28">
        <v>0</v>
      </c>
      <c r="K4321" s="28">
        <v>86040700</v>
      </c>
      <c r="L4321" s="29">
        <v>2.42</v>
      </c>
      <c r="M4321" s="29">
        <f>IFERROR(_xlfn.XLOOKUP($B4321,'Ownership Metrics'!$A:$A,'Ownership Metrics'!$B:$B),"")</f>
        <v>7.93</v>
      </c>
      <c r="N4321" s="28">
        <f>IFERROR(_xlfn.XLOOKUP($B4321,'Ownership Metrics'!$A:$A,'Ownership Metrics'!$C:$C),"")</f>
        <v>3739</v>
      </c>
      <c r="O4321" s="29">
        <f>IFERROR(_xlfn.XLOOKUP($B4321,'Ownership Metrics'!$A:$A,'Ownership Metrics'!$D:$D),"")</f>
        <v>56.4</v>
      </c>
      <c r="P4321" s="29">
        <f>IFERROR(_xlfn.XLOOKUP($B4321,'Ownership Metrics'!$A:$A,'Ownership Metrics'!$E:$E),"")</f>
        <v>84.14</v>
      </c>
      <c r="Q4321" s="30">
        <f>IFERROR(_xlfn.XLOOKUP($B4321,'Ownership Metrics'!$A:$A,'Ownership Metrics'!$F:$F),"")</f>
        <v>8</v>
      </c>
      <c r="R4321" s="30">
        <f>IFERROR(_xlfn.XLOOKUP($B4321,'Ownership Metrics'!$A:$A,'Ownership Metrics'!$G:$G),"")</f>
        <v>59</v>
      </c>
      <c r="S4321" s="27" t="str">
        <f>IFERROR(_xlfn.XLOOKUP($B4321,'Ownership Metrics'!$A:$A,'Ownership Metrics'!$H:$H),"")</f>
        <v>Mayoritas</v>
      </c>
      <c r="T4321" s="27" t="str">
        <f>IFERROR(_xlfn.XLOOKUP($B4321,'Ownership Metrics'!$A:$A,'Ownership Metrics'!$I:$I),"")</f>
        <v>Tinggi</v>
      </c>
      <c r="U4321" s="27">
        <f>IF(COUNTIFS($B$2:$B4321,$B4321,$D$2:$D4321,$D4321)=1,1,0)</f>
        <v>1</v>
      </c>
      <c r="V4321" s="27">
        <f t="shared" si="202"/>
        <v>2.42</v>
      </c>
      <c r="W4321" s="27">
        <f t="shared" si="203"/>
        <v>4</v>
      </c>
      <c r="X4321" s="27">
        <f t="shared" si="201"/>
        <v>2.4199995679000001</v>
      </c>
    </row>
    <row r="4322" spans="1:24" x14ac:dyDescent="0.25">
      <c r="A4322" s="26">
        <v>46265</v>
      </c>
      <c r="B4322" s="27" t="s">
        <v>10719</v>
      </c>
      <c r="C4322" s="27" t="s">
        <v>4562</v>
      </c>
      <c r="D4322" s="27" t="s">
        <v>4567</v>
      </c>
      <c r="E4322" s="27" t="s">
        <v>35</v>
      </c>
      <c r="F4322" s="27" t="s">
        <v>23</v>
      </c>
      <c r="G4322" s="27" t="s">
        <v>36</v>
      </c>
      <c r="H4322" s="27" t="s">
        <v>24</v>
      </c>
      <c r="I4322" s="28">
        <v>47483400</v>
      </c>
      <c r="J4322" s="28">
        <v>0</v>
      </c>
      <c r="K4322" s="28">
        <v>47483400</v>
      </c>
      <c r="L4322" s="29">
        <v>1.34</v>
      </c>
      <c r="M4322" s="29">
        <f>IFERROR(_xlfn.XLOOKUP($B4322,'Ownership Metrics'!$A:$A,'Ownership Metrics'!$B:$B),"")</f>
        <v>7.93</v>
      </c>
      <c r="N4322" s="28">
        <f>IFERROR(_xlfn.XLOOKUP($B4322,'Ownership Metrics'!$A:$A,'Ownership Metrics'!$C:$C),"")</f>
        <v>3739</v>
      </c>
      <c r="O4322" s="29">
        <f>IFERROR(_xlfn.XLOOKUP($B4322,'Ownership Metrics'!$A:$A,'Ownership Metrics'!$D:$D),"")</f>
        <v>56.4</v>
      </c>
      <c r="P4322" s="29">
        <f>IFERROR(_xlfn.XLOOKUP($B4322,'Ownership Metrics'!$A:$A,'Ownership Metrics'!$E:$E),"")</f>
        <v>84.14</v>
      </c>
      <c r="Q4322" s="30">
        <f>IFERROR(_xlfn.XLOOKUP($B4322,'Ownership Metrics'!$A:$A,'Ownership Metrics'!$F:$F),"")</f>
        <v>8</v>
      </c>
      <c r="R4322" s="30">
        <f>IFERROR(_xlfn.XLOOKUP($B4322,'Ownership Metrics'!$A:$A,'Ownership Metrics'!$G:$G),"")</f>
        <v>59</v>
      </c>
      <c r="S4322" s="27" t="str">
        <f>IFERROR(_xlfn.XLOOKUP($B4322,'Ownership Metrics'!$A:$A,'Ownership Metrics'!$H:$H),"")</f>
        <v>Mayoritas</v>
      </c>
      <c r="T4322" s="27" t="str">
        <f>IFERROR(_xlfn.XLOOKUP($B4322,'Ownership Metrics'!$A:$A,'Ownership Metrics'!$I:$I),"")</f>
        <v>Tinggi</v>
      </c>
      <c r="U4322" s="27">
        <f>IF(COUNTIFS($B$2:$B4322,$B4322,$D$2:$D4322,$D4322)=1,1,0)</f>
        <v>1</v>
      </c>
      <c r="V4322" s="27">
        <f t="shared" si="202"/>
        <v>1.34</v>
      </c>
      <c r="W4322" s="27">
        <f t="shared" si="203"/>
        <v>6</v>
      </c>
      <c r="X4322" s="27">
        <f t="shared" si="201"/>
        <v>1.3399995678000001</v>
      </c>
    </row>
    <row r="4323" spans="1:24" x14ac:dyDescent="0.25">
      <c r="A4323" s="26">
        <v>46265</v>
      </c>
      <c r="B4323" s="27" t="s">
        <v>10719</v>
      </c>
      <c r="C4323" s="27" t="s">
        <v>4562</v>
      </c>
      <c r="D4323" s="27" t="s">
        <v>4568</v>
      </c>
      <c r="E4323" s="27" t="s">
        <v>35</v>
      </c>
      <c r="F4323" s="27" t="s">
        <v>23</v>
      </c>
      <c r="G4323" s="27" t="s">
        <v>36</v>
      </c>
      <c r="H4323" s="27" t="s">
        <v>24</v>
      </c>
      <c r="I4323" s="28">
        <v>36620100</v>
      </c>
      <c r="J4323" s="28">
        <v>0</v>
      </c>
      <c r="K4323" s="28">
        <v>36620100</v>
      </c>
      <c r="L4323" s="29">
        <v>1.03</v>
      </c>
      <c r="M4323" s="29">
        <f>IFERROR(_xlfn.XLOOKUP($B4323,'Ownership Metrics'!$A:$A,'Ownership Metrics'!$B:$B),"")</f>
        <v>7.93</v>
      </c>
      <c r="N4323" s="28">
        <f>IFERROR(_xlfn.XLOOKUP($B4323,'Ownership Metrics'!$A:$A,'Ownership Metrics'!$C:$C),"")</f>
        <v>3739</v>
      </c>
      <c r="O4323" s="29">
        <f>IFERROR(_xlfn.XLOOKUP($B4323,'Ownership Metrics'!$A:$A,'Ownership Metrics'!$D:$D),"")</f>
        <v>56.4</v>
      </c>
      <c r="P4323" s="29">
        <f>IFERROR(_xlfn.XLOOKUP($B4323,'Ownership Metrics'!$A:$A,'Ownership Metrics'!$E:$E),"")</f>
        <v>84.14</v>
      </c>
      <c r="Q4323" s="30">
        <f>IFERROR(_xlfn.XLOOKUP($B4323,'Ownership Metrics'!$A:$A,'Ownership Metrics'!$F:$F),"")</f>
        <v>8</v>
      </c>
      <c r="R4323" s="30">
        <f>IFERROR(_xlfn.XLOOKUP($B4323,'Ownership Metrics'!$A:$A,'Ownership Metrics'!$G:$G),"")</f>
        <v>59</v>
      </c>
      <c r="S4323" s="27" t="str">
        <f>IFERROR(_xlfn.XLOOKUP($B4323,'Ownership Metrics'!$A:$A,'Ownership Metrics'!$H:$H),"")</f>
        <v>Mayoritas</v>
      </c>
      <c r="T4323" s="27" t="str">
        <f>IFERROR(_xlfn.XLOOKUP($B4323,'Ownership Metrics'!$A:$A,'Ownership Metrics'!$I:$I),"")</f>
        <v>Tinggi</v>
      </c>
      <c r="U4323" s="27">
        <f>IF(COUNTIFS($B$2:$B4323,$B4323,$D$2:$D4323,$D4323)=1,1,0)</f>
        <v>1</v>
      </c>
      <c r="V4323" s="27">
        <f t="shared" si="202"/>
        <v>1.03</v>
      </c>
      <c r="W4323" s="27">
        <f t="shared" si="203"/>
        <v>8</v>
      </c>
      <c r="X4323" s="27">
        <f t="shared" si="201"/>
        <v>1.0299995677</v>
      </c>
    </row>
    <row r="4324" spans="1:24" x14ac:dyDescent="0.25">
      <c r="A4324" s="26">
        <v>46265</v>
      </c>
      <c r="B4324" s="27" t="s">
        <v>10719</v>
      </c>
      <c r="C4324" s="27" t="s">
        <v>4562</v>
      </c>
      <c r="D4324" s="27" t="s">
        <v>4569</v>
      </c>
      <c r="E4324" s="27" t="s">
        <v>35</v>
      </c>
      <c r="F4324" s="27" t="s">
        <v>32</v>
      </c>
      <c r="G4324" s="27" t="s">
        <v>181</v>
      </c>
      <c r="H4324" s="27" t="s">
        <v>64</v>
      </c>
      <c r="I4324" s="28">
        <v>47581200</v>
      </c>
      <c r="J4324" s="28">
        <v>0</v>
      </c>
      <c r="K4324" s="28">
        <v>47581200</v>
      </c>
      <c r="L4324" s="29">
        <v>1.34</v>
      </c>
      <c r="M4324" s="29">
        <f>IFERROR(_xlfn.XLOOKUP($B4324,'Ownership Metrics'!$A:$A,'Ownership Metrics'!$B:$B),"")</f>
        <v>7.93</v>
      </c>
      <c r="N4324" s="28">
        <f>IFERROR(_xlfn.XLOOKUP($B4324,'Ownership Metrics'!$A:$A,'Ownership Metrics'!$C:$C),"")</f>
        <v>3739</v>
      </c>
      <c r="O4324" s="29">
        <f>IFERROR(_xlfn.XLOOKUP($B4324,'Ownership Metrics'!$A:$A,'Ownership Metrics'!$D:$D),"")</f>
        <v>56.4</v>
      </c>
      <c r="P4324" s="29">
        <f>IFERROR(_xlfn.XLOOKUP($B4324,'Ownership Metrics'!$A:$A,'Ownership Metrics'!$E:$E),"")</f>
        <v>84.14</v>
      </c>
      <c r="Q4324" s="30">
        <f>IFERROR(_xlfn.XLOOKUP($B4324,'Ownership Metrics'!$A:$A,'Ownership Metrics'!$F:$F),"")</f>
        <v>8</v>
      </c>
      <c r="R4324" s="30">
        <f>IFERROR(_xlfn.XLOOKUP($B4324,'Ownership Metrics'!$A:$A,'Ownership Metrics'!$G:$G),"")</f>
        <v>59</v>
      </c>
      <c r="S4324" s="27" t="str">
        <f>IFERROR(_xlfn.XLOOKUP($B4324,'Ownership Metrics'!$A:$A,'Ownership Metrics'!$H:$H),"")</f>
        <v>Mayoritas</v>
      </c>
      <c r="T4324" s="27" t="str">
        <f>IFERROR(_xlfn.XLOOKUP($B4324,'Ownership Metrics'!$A:$A,'Ownership Metrics'!$I:$I),"")</f>
        <v>Tinggi</v>
      </c>
      <c r="U4324" s="27">
        <f>IF(COUNTIFS($B$2:$B4324,$B4324,$D$2:$D4324,$D4324)=1,1,0)</f>
        <v>1</v>
      </c>
      <c r="V4324" s="27">
        <f t="shared" si="202"/>
        <v>1.34</v>
      </c>
      <c r="W4324" s="27">
        <f t="shared" si="203"/>
        <v>7</v>
      </c>
      <c r="X4324" s="27">
        <f t="shared" si="201"/>
        <v>1.3399995676000001</v>
      </c>
    </row>
    <row r="4325" spans="1:24" x14ac:dyDescent="0.25">
      <c r="A4325" s="26">
        <v>46265</v>
      </c>
      <c r="B4325" s="27" t="s">
        <v>10719</v>
      </c>
      <c r="C4325" s="27" t="s">
        <v>4562</v>
      </c>
      <c r="D4325" s="27" t="s">
        <v>4570</v>
      </c>
      <c r="E4325" s="27" t="s">
        <v>4571</v>
      </c>
      <c r="F4325" s="27" t="s">
        <v>32</v>
      </c>
      <c r="G4325" s="27"/>
      <c r="H4325" s="27" t="s">
        <v>64</v>
      </c>
      <c r="I4325" s="28">
        <v>176000000</v>
      </c>
      <c r="J4325" s="28">
        <v>0</v>
      </c>
      <c r="K4325" s="28">
        <v>176000000</v>
      </c>
      <c r="L4325" s="29">
        <v>4.95</v>
      </c>
      <c r="M4325" s="29">
        <f>IFERROR(_xlfn.XLOOKUP($B4325,'Ownership Metrics'!$A:$A,'Ownership Metrics'!$B:$B),"")</f>
        <v>7.93</v>
      </c>
      <c r="N4325" s="28">
        <f>IFERROR(_xlfn.XLOOKUP($B4325,'Ownership Metrics'!$A:$A,'Ownership Metrics'!$C:$C),"")</f>
        <v>3739</v>
      </c>
      <c r="O4325" s="29">
        <f>IFERROR(_xlfn.XLOOKUP($B4325,'Ownership Metrics'!$A:$A,'Ownership Metrics'!$D:$D),"")</f>
        <v>56.4</v>
      </c>
      <c r="P4325" s="29">
        <f>IFERROR(_xlfn.XLOOKUP($B4325,'Ownership Metrics'!$A:$A,'Ownership Metrics'!$E:$E),"")</f>
        <v>84.14</v>
      </c>
      <c r="Q4325" s="30">
        <f>IFERROR(_xlfn.XLOOKUP($B4325,'Ownership Metrics'!$A:$A,'Ownership Metrics'!$F:$F),"")</f>
        <v>8</v>
      </c>
      <c r="R4325" s="30">
        <f>IFERROR(_xlfn.XLOOKUP($B4325,'Ownership Metrics'!$A:$A,'Ownership Metrics'!$G:$G),"")</f>
        <v>59</v>
      </c>
      <c r="S4325" s="27" t="str">
        <f>IFERROR(_xlfn.XLOOKUP($B4325,'Ownership Metrics'!$A:$A,'Ownership Metrics'!$H:$H),"")</f>
        <v>Mayoritas</v>
      </c>
      <c r="T4325" s="27" t="str">
        <f>IFERROR(_xlfn.XLOOKUP($B4325,'Ownership Metrics'!$A:$A,'Ownership Metrics'!$I:$I),"")</f>
        <v>Tinggi</v>
      </c>
      <c r="U4325" s="27">
        <f>IF(COUNTIFS($B$2:$B4325,$B4325,$D$2:$D4325,$D4325)=1,1,0)</f>
        <v>1</v>
      </c>
      <c r="V4325" s="27">
        <f t="shared" si="202"/>
        <v>4.95</v>
      </c>
      <c r="W4325" s="27">
        <f t="shared" si="203"/>
        <v>3</v>
      </c>
      <c r="X4325" s="27">
        <f t="shared" si="201"/>
        <v>4.9499995674999999</v>
      </c>
    </row>
    <row r="4326" spans="1:24" x14ac:dyDescent="0.25">
      <c r="A4326" s="26">
        <v>46265</v>
      </c>
      <c r="B4326" s="27" t="s">
        <v>10720</v>
      </c>
      <c r="C4326" s="27" t="s">
        <v>4573</v>
      </c>
      <c r="D4326" s="27" t="s">
        <v>4574</v>
      </c>
      <c r="E4326" s="27" t="s">
        <v>22</v>
      </c>
      <c r="F4326" s="27" t="s">
        <v>23</v>
      </c>
      <c r="G4326" s="27"/>
      <c r="H4326" s="27" t="s">
        <v>24</v>
      </c>
      <c r="I4326" s="28">
        <v>2947500000</v>
      </c>
      <c r="J4326" s="28">
        <v>0</v>
      </c>
      <c r="K4326" s="28">
        <v>2947500000</v>
      </c>
      <c r="L4326" s="29">
        <v>78.599999999999994</v>
      </c>
      <c r="M4326" s="29">
        <f>IFERROR(_xlfn.XLOOKUP($B4326,'Ownership Metrics'!$A:$A,'Ownership Metrics'!$B:$B),"")</f>
        <v>20.079999999999998</v>
      </c>
      <c r="N4326" s="28">
        <f>IFERROR(_xlfn.XLOOKUP($B4326,'Ownership Metrics'!$A:$A,'Ownership Metrics'!$C:$C),"")</f>
        <v>6180</v>
      </c>
      <c r="O4326" s="29">
        <f>IFERROR(_xlfn.XLOOKUP($B4326,'Ownership Metrics'!$A:$A,'Ownership Metrics'!$D:$D),"")</f>
        <v>78.599999999999994</v>
      </c>
      <c r="P4326" s="29">
        <f>IFERROR(_xlfn.XLOOKUP($B4326,'Ownership Metrics'!$A:$A,'Ownership Metrics'!$E:$E),"")</f>
        <v>79.92</v>
      </c>
      <c r="Q4326" s="30">
        <f>IFERROR(_xlfn.XLOOKUP($B4326,'Ownership Metrics'!$A:$A,'Ownership Metrics'!$F:$F),"")</f>
        <v>2</v>
      </c>
      <c r="R4326" s="30">
        <f>IFERROR(_xlfn.XLOOKUP($B4326,'Ownership Metrics'!$A:$A,'Ownership Metrics'!$G:$G),"")</f>
        <v>75</v>
      </c>
      <c r="S4326" s="27" t="str">
        <f>IFERROR(_xlfn.XLOOKUP($B4326,'Ownership Metrics'!$A:$A,'Ownership Metrics'!$H:$H),"")</f>
        <v>Mayoritas</v>
      </c>
      <c r="T4326" s="27" t="str">
        <f>IFERROR(_xlfn.XLOOKUP($B4326,'Ownership Metrics'!$A:$A,'Ownership Metrics'!$I:$I),"")</f>
        <v>Tinggi</v>
      </c>
      <c r="U4326" s="27">
        <f>IF(COUNTIFS($B$2:$B4326,$B4326,$D$2:$D4326,$D4326)=1,1,0)</f>
        <v>1</v>
      </c>
      <c r="V4326" s="27">
        <f t="shared" si="202"/>
        <v>78.599999999999994</v>
      </c>
      <c r="W4326" s="27">
        <f t="shared" si="203"/>
        <v>1</v>
      </c>
      <c r="X4326" s="27">
        <f t="shared" si="201"/>
        <v>78.59999956739999</v>
      </c>
    </row>
    <row r="4327" spans="1:24" x14ac:dyDescent="0.25">
      <c r="A4327" s="26">
        <v>46265</v>
      </c>
      <c r="B4327" s="27" t="s">
        <v>10720</v>
      </c>
      <c r="C4327" s="27" t="s">
        <v>4573</v>
      </c>
      <c r="D4327" s="27" t="s">
        <v>4575</v>
      </c>
      <c r="E4327" s="27" t="s">
        <v>35</v>
      </c>
      <c r="F4327" s="27" t="s">
        <v>23</v>
      </c>
      <c r="G4327" s="27" t="s">
        <v>36</v>
      </c>
      <c r="H4327" s="27" t="s">
        <v>24</v>
      </c>
      <c r="I4327" s="28">
        <v>49500000</v>
      </c>
      <c r="J4327" s="28">
        <v>0</v>
      </c>
      <c r="K4327" s="28">
        <v>49500000</v>
      </c>
      <c r="L4327" s="29">
        <v>1.32</v>
      </c>
      <c r="M4327" s="29">
        <f>IFERROR(_xlfn.XLOOKUP($B4327,'Ownership Metrics'!$A:$A,'Ownership Metrics'!$B:$B),"")</f>
        <v>20.079999999999998</v>
      </c>
      <c r="N4327" s="28">
        <f>IFERROR(_xlfn.XLOOKUP($B4327,'Ownership Metrics'!$A:$A,'Ownership Metrics'!$C:$C),"")</f>
        <v>6180</v>
      </c>
      <c r="O4327" s="29">
        <f>IFERROR(_xlfn.XLOOKUP($B4327,'Ownership Metrics'!$A:$A,'Ownership Metrics'!$D:$D),"")</f>
        <v>78.599999999999994</v>
      </c>
      <c r="P4327" s="29">
        <f>IFERROR(_xlfn.XLOOKUP($B4327,'Ownership Metrics'!$A:$A,'Ownership Metrics'!$E:$E),"")</f>
        <v>79.92</v>
      </c>
      <c r="Q4327" s="30">
        <f>IFERROR(_xlfn.XLOOKUP($B4327,'Ownership Metrics'!$A:$A,'Ownership Metrics'!$F:$F),"")</f>
        <v>2</v>
      </c>
      <c r="R4327" s="30">
        <f>IFERROR(_xlfn.XLOOKUP($B4327,'Ownership Metrics'!$A:$A,'Ownership Metrics'!$G:$G),"")</f>
        <v>75</v>
      </c>
      <c r="S4327" s="27" t="str">
        <f>IFERROR(_xlfn.XLOOKUP($B4327,'Ownership Metrics'!$A:$A,'Ownership Metrics'!$H:$H),"")</f>
        <v>Mayoritas</v>
      </c>
      <c r="T4327" s="27" t="str">
        <f>IFERROR(_xlfn.XLOOKUP($B4327,'Ownership Metrics'!$A:$A,'Ownership Metrics'!$I:$I),"")</f>
        <v>Tinggi</v>
      </c>
      <c r="U4327" s="27">
        <f>IF(COUNTIFS($B$2:$B4327,$B4327,$D$2:$D4327,$D4327)=1,1,0)</f>
        <v>1</v>
      </c>
      <c r="V4327" s="27">
        <f t="shared" si="202"/>
        <v>1.32</v>
      </c>
      <c r="W4327" s="27">
        <f t="shared" si="203"/>
        <v>2</v>
      </c>
      <c r="X4327" s="27">
        <f t="shared" si="201"/>
        <v>1.3199995673</v>
      </c>
    </row>
    <row r="4328" spans="1:24" x14ac:dyDescent="0.25">
      <c r="A4328" s="26">
        <v>46265</v>
      </c>
      <c r="B4328" s="27" t="s">
        <v>10721</v>
      </c>
      <c r="C4328" s="27" t="s">
        <v>4577</v>
      </c>
      <c r="D4328" s="27" t="s">
        <v>471</v>
      </c>
      <c r="E4328" s="27" t="s">
        <v>22</v>
      </c>
      <c r="F4328" s="27" t="s">
        <v>23</v>
      </c>
      <c r="G4328" s="27"/>
      <c r="H4328" s="27" t="s">
        <v>24</v>
      </c>
      <c r="I4328" s="28">
        <v>39546900</v>
      </c>
      <c r="J4328" s="28">
        <v>0</v>
      </c>
      <c r="K4328" s="28">
        <v>39546900</v>
      </c>
      <c r="L4328" s="29">
        <v>6.59</v>
      </c>
      <c r="M4328" s="29">
        <f>IFERROR(_xlfn.XLOOKUP($B4328,'Ownership Metrics'!$A:$A,'Ownership Metrics'!$B:$B),"")</f>
        <v>8.68</v>
      </c>
      <c r="N4328" s="28">
        <f>IFERROR(_xlfn.XLOOKUP($B4328,'Ownership Metrics'!$A:$A,'Ownership Metrics'!$C:$C),"")</f>
        <v>2605</v>
      </c>
      <c r="O4328" s="29">
        <f>IFERROR(_xlfn.XLOOKUP($B4328,'Ownership Metrics'!$A:$A,'Ownership Metrics'!$D:$D),"")</f>
        <v>48.43</v>
      </c>
      <c r="P4328" s="29">
        <f>IFERROR(_xlfn.XLOOKUP($B4328,'Ownership Metrics'!$A:$A,'Ownership Metrics'!$E:$E),"")</f>
        <v>66.56</v>
      </c>
      <c r="Q4328" s="30">
        <f>IFERROR(_xlfn.XLOOKUP($B4328,'Ownership Metrics'!$A:$A,'Ownership Metrics'!$F:$F),"")</f>
        <v>11</v>
      </c>
      <c r="R4328" s="30">
        <f>IFERROR(_xlfn.XLOOKUP($B4328,'Ownership Metrics'!$A:$A,'Ownership Metrics'!$G:$G),"")</f>
        <v>44</v>
      </c>
      <c r="S4328" s="27" t="str">
        <f>IFERROR(_xlfn.XLOOKUP($B4328,'Ownership Metrics'!$A:$A,'Ownership Metrics'!$H:$H),"")</f>
        <v>Oligopoli</v>
      </c>
      <c r="T4328" s="27" t="str">
        <f>IFERROR(_xlfn.XLOOKUP($B4328,'Ownership Metrics'!$A:$A,'Ownership Metrics'!$I:$I),"")</f>
        <v>Sedang</v>
      </c>
      <c r="U4328" s="27">
        <f>IF(COUNTIFS($B$2:$B4328,$B4328,$D$2:$D4328,$D4328)=1,1,0)</f>
        <v>1</v>
      </c>
      <c r="V4328" s="27">
        <f t="shared" si="202"/>
        <v>6.59</v>
      </c>
      <c r="W4328" s="27">
        <f t="shared" si="203"/>
        <v>3</v>
      </c>
      <c r="X4328" s="27">
        <f t="shared" si="201"/>
        <v>6.5899995671999996</v>
      </c>
    </row>
    <row r="4329" spans="1:24" x14ac:dyDescent="0.25">
      <c r="A4329" s="26">
        <v>46265</v>
      </c>
      <c r="B4329" s="27" t="s">
        <v>10721</v>
      </c>
      <c r="C4329" s="27" t="s">
        <v>4577</v>
      </c>
      <c r="D4329" s="27" t="s">
        <v>4578</v>
      </c>
      <c r="E4329" s="27" t="s">
        <v>22</v>
      </c>
      <c r="F4329" s="27" t="s">
        <v>23</v>
      </c>
      <c r="G4329" s="27"/>
      <c r="H4329" s="27" t="s">
        <v>24</v>
      </c>
      <c r="I4329" s="28">
        <v>290573518</v>
      </c>
      <c r="J4329" s="28">
        <v>0</v>
      </c>
      <c r="K4329" s="28">
        <v>290573518</v>
      </c>
      <c r="L4329" s="29">
        <v>48.43</v>
      </c>
      <c r="M4329" s="29">
        <f>IFERROR(_xlfn.XLOOKUP($B4329,'Ownership Metrics'!$A:$A,'Ownership Metrics'!$B:$B),"")</f>
        <v>8.68</v>
      </c>
      <c r="N4329" s="28">
        <f>IFERROR(_xlfn.XLOOKUP($B4329,'Ownership Metrics'!$A:$A,'Ownership Metrics'!$C:$C),"")</f>
        <v>2605</v>
      </c>
      <c r="O4329" s="29">
        <f>IFERROR(_xlfn.XLOOKUP($B4329,'Ownership Metrics'!$A:$A,'Ownership Metrics'!$D:$D),"")</f>
        <v>48.43</v>
      </c>
      <c r="P4329" s="29">
        <f>IFERROR(_xlfn.XLOOKUP($B4329,'Ownership Metrics'!$A:$A,'Ownership Metrics'!$E:$E),"")</f>
        <v>66.56</v>
      </c>
      <c r="Q4329" s="30">
        <f>IFERROR(_xlfn.XLOOKUP($B4329,'Ownership Metrics'!$A:$A,'Ownership Metrics'!$F:$F),"")</f>
        <v>11</v>
      </c>
      <c r="R4329" s="30">
        <f>IFERROR(_xlfn.XLOOKUP($B4329,'Ownership Metrics'!$A:$A,'Ownership Metrics'!$G:$G),"")</f>
        <v>44</v>
      </c>
      <c r="S4329" s="27" t="str">
        <f>IFERROR(_xlfn.XLOOKUP($B4329,'Ownership Metrics'!$A:$A,'Ownership Metrics'!$H:$H),"")</f>
        <v>Oligopoli</v>
      </c>
      <c r="T4329" s="27" t="str">
        <f>IFERROR(_xlfn.XLOOKUP($B4329,'Ownership Metrics'!$A:$A,'Ownership Metrics'!$I:$I),"")</f>
        <v>Sedang</v>
      </c>
      <c r="U4329" s="27">
        <f>IF(COUNTIFS($B$2:$B4329,$B4329,$D$2:$D4329,$D4329)=1,1,0)</f>
        <v>1</v>
      </c>
      <c r="V4329" s="27">
        <f t="shared" si="202"/>
        <v>48.43</v>
      </c>
      <c r="W4329" s="27">
        <f t="shared" si="203"/>
        <v>1</v>
      </c>
      <c r="X4329" s="27">
        <f t="shared" si="201"/>
        <v>48.429999567099998</v>
      </c>
    </row>
    <row r="4330" spans="1:24" x14ac:dyDescent="0.25">
      <c r="A4330" s="26">
        <v>46265</v>
      </c>
      <c r="B4330" s="27" t="s">
        <v>10721</v>
      </c>
      <c r="C4330" s="27" t="s">
        <v>4577</v>
      </c>
      <c r="D4330" s="27" t="s">
        <v>4475</v>
      </c>
      <c r="E4330" s="27" t="s">
        <v>22</v>
      </c>
      <c r="F4330" s="27" t="s">
        <v>32</v>
      </c>
      <c r="G4330" s="27"/>
      <c r="H4330" s="27" t="s">
        <v>56</v>
      </c>
      <c r="I4330" s="28">
        <v>23444400</v>
      </c>
      <c r="J4330" s="28">
        <v>0</v>
      </c>
      <c r="K4330" s="28">
        <v>23444400</v>
      </c>
      <c r="L4330" s="29">
        <v>3.91</v>
      </c>
      <c r="M4330" s="29">
        <f>IFERROR(_xlfn.XLOOKUP($B4330,'Ownership Metrics'!$A:$A,'Ownership Metrics'!$B:$B),"")</f>
        <v>8.68</v>
      </c>
      <c r="N4330" s="28">
        <f>IFERROR(_xlfn.XLOOKUP($B4330,'Ownership Metrics'!$A:$A,'Ownership Metrics'!$C:$C),"")</f>
        <v>2605</v>
      </c>
      <c r="O4330" s="29">
        <f>IFERROR(_xlfn.XLOOKUP($B4330,'Ownership Metrics'!$A:$A,'Ownership Metrics'!$D:$D),"")</f>
        <v>48.43</v>
      </c>
      <c r="P4330" s="29">
        <f>IFERROR(_xlfn.XLOOKUP($B4330,'Ownership Metrics'!$A:$A,'Ownership Metrics'!$E:$E),"")</f>
        <v>66.56</v>
      </c>
      <c r="Q4330" s="30">
        <f>IFERROR(_xlfn.XLOOKUP($B4330,'Ownership Metrics'!$A:$A,'Ownership Metrics'!$F:$F),"")</f>
        <v>11</v>
      </c>
      <c r="R4330" s="30">
        <f>IFERROR(_xlfn.XLOOKUP($B4330,'Ownership Metrics'!$A:$A,'Ownership Metrics'!$G:$G),"")</f>
        <v>44</v>
      </c>
      <c r="S4330" s="27" t="str">
        <f>IFERROR(_xlfn.XLOOKUP($B4330,'Ownership Metrics'!$A:$A,'Ownership Metrics'!$H:$H),"")</f>
        <v>Oligopoli</v>
      </c>
      <c r="T4330" s="27" t="str">
        <f>IFERROR(_xlfn.XLOOKUP($B4330,'Ownership Metrics'!$A:$A,'Ownership Metrics'!$I:$I),"")</f>
        <v>Sedang</v>
      </c>
      <c r="U4330" s="27">
        <f>IF(COUNTIFS($B$2:$B4330,$B4330,$D$2:$D4330,$D4330)=1,1,0)</f>
        <v>1</v>
      </c>
      <c r="V4330" s="27">
        <f t="shared" si="202"/>
        <v>3.91</v>
      </c>
      <c r="W4330" s="27">
        <f t="shared" si="203"/>
        <v>4</v>
      </c>
      <c r="X4330" s="27">
        <f t="shared" si="201"/>
        <v>3.9099995670000003</v>
      </c>
    </row>
    <row r="4331" spans="1:24" x14ac:dyDescent="0.25">
      <c r="A4331" s="26">
        <v>46265</v>
      </c>
      <c r="B4331" s="27" t="s">
        <v>10721</v>
      </c>
      <c r="C4331" s="27" t="s">
        <v>4577</v>
      </c>
      <c r="D4331" s="27" t="s">
        <v>4579</v>
      </c>
      <c r="E4331" s="27" t="s">
        <v>22</v>
      </c>
      <c r="F4331" s="27" t="s">
        <v>32</v>
      </c>
      <c r="G4331" s="27"/>
      <c r="H4331" s="27" t="s">
        <v>116</v>
      </c>
      <c r="I4331" s="28">
        <v>11000000</v>
      </c>
      <c r="J4331" s="28">
        <v>0</v>
      </c>
      <c r="K4331" s="28">
        <v>11000000</v>
      </c>
      <c r="L4331" s="29">
        <v>1.83</v>
      </c>
      <c r="M4331" s="29">
        <f>IFERROR(_xlfn.XLOOKUP($B4331,'Ownership Metrics'!$A:$A,'Ownership Metrics'!$B:$B),"")</f>
        <v>8.68</v>
      </c>
      <c r="N4331" s="28">
        <f>IFERROR(_xlfn.XLOOKUP($B4331,'Ownership Metrics'!$A:$A,'Ownership Metrics'!$C:$C),"")</f>
        <v>2605</v>
      </c>
      <c r="O4331" s="29">
        <f>IFERROR(_xlfn.XLOOKUP($B4331,'Ownership Metrics'!$A:$A,'Ownership Metrics'!$D:$D),"")</f>
        <v>48.43</v>
      </c>
      <c r="P4331" s="29">
        <f>IFERROR(_xlfn.XLOOKUP($B4331,'Ownership Metrics'!$A:$A,'Ownership Metrics'!$E:$E),"")</f>
        <v>66.56</v>
      </c>
      <c r="Q4331" s="30">
        <f>IFERROR(_xlfn.XLOOKUP($B4331,'Ownership Metrics'!$A:$A,'Ownership Metrics'!$F:$F),"")</f>
        <v>11</v>
      </c>
      <c r="R4331" s="30">
        <f>IFERROR(_xlfn.XLOOKUP($B4331,'Ownership Metrics'!$A:$A,'Ownership Metrics'!$G:$G),"")</f>
        <v>44</v>
      </c>
      <c r="S4331" s="27" t="str">
        <f>IFERROR(_xlfn.XLOOKUP($B4331,'Ownership Metrics'!$A:$A,'Ownership Metrics'!$H:$H),"")</f>
        <v>Oligopoli</v>
      </c>
      <c r="T4331" s="27" t="str">
        <f>IFERROR(_xlfn.XLOOKUP($B4331,'Ownership Metrics'!$A:$A,'Ownership Metrics'!$I:$I),"")</f>
        <v>Sedang</v>
      </c>
      <c r="U4331" s="27">
        <f>IF(COUNTIFS($B$2:$B4331,$B4331,$D$2:$D4331,$D4331)=1,1,0)</f>
        <v>1</v>
      </c>
      <c r="V4331" s="27">
        <f t="shared" si="202"/>
        <v>1.83</v>
      </c>
      <c r="W4331" s="27">
        <f t="shared" si="203"/>
        <v>11</v>
      </c>
      <c r="X4331" s="27">
        <f t="shared" si="201"/>
        <v>1.8299995669</v>
      </c>
    </row>
    <row r="4332" spans="1:24" x14ac:dyDescent="0.25">
      <c r="A4332" s="26">
        <v>46265</v>
      </c>
      <c r="B4332" s="27" t="s">
        <v>10721</v>
      </c>
      <c r="C4332" s="27" t="s">
        <v>4577</v>
      </c>
      <c r="D4332" s="27" t="s">
        <v>4580</v>
      </c>
      <c r="E4332" s="27" t="s">
        <v>74</v>
      </c>
      <c r="F4332" s="27" t="s">
        <v>32</v>
      </c>
      <c r="G4332" s="27"/>
      <c r="H4332" s="27" t="s">
        <v>56</v>
      </c>
      <c r="I4332" s="28">
        <v>23444468</v>
      </c>
      <c r="J4332" s="28">
        <v>0</v>
      </c>
      <c r="K4332" s="28">
        <v>23444468</v>
      </c>
      <c r="L4332" s="29">
        <v>3.91</v>
      </c>
      <c r="M4332" s="29">
        <f>IFERROR(_xlfn.XLOOKUP($B4332,'Ownership Metrics'!$A:$A,'Ownership Metrics'!$B:$B),"")</f>
        <v>8.68</v>
      </c>
      <c r="N4332" s="28">
        <f>IFERROR(_xlfn.XLOOKUP($B4332,'Ownership Metrics'!$A:$A,'Ownership Metrics'!$C:$C),"")</f>
        <v>2605</v>
      </c>
      <c r="O4332" s="29">
        <f>IFERROR(_xlfn.XLOOKUP($B4332,'Ownership Metrics'!$A:$A,'Ownership Metrics'!$D:$D),"")</f>
        <v>48.43</v>
      </c>
      <c r="P4332" s="29">
        <f>IFERROR(_xlfn.XLOOKUP($B4332,'Ownership Metrics'!$A:$A,'Ownership Metrics'!$E:$E),"")</f>
        <v>66.56</v>
      </c>
      <c r="Q4332" s="30">
        <f>IFERROR(_xlfn.XLOOKUP($B4332,'Ownership Metrics'!$A:$A,'Ownership Metrics'!$F:$F),"")</f>
        <v>11</v>
      </c>
      <c r="R4332" s="30">
        <f>IFERROR(_xlfn.XLOOKUP($B4332,'Ownership Metrics'!$A:$A,'Ownership Metrics'!$G:$G),"")</f>
        <v>44</v>
      </c>
      <c r="S4332" s="27" t="str">
        <f>IFERROR(_xlfn.XLOOKUP($B4332,'Ownership Metrics'!$A:$A,'Ownership Metrics'!$H:$H),"")</f>
        <v>Oligopoli</v>
      </c>
      <c r="T4332" s="27" t="str">
        <f>IFERROR(_xlfn.XLOOKUP($B4332,'Ownership Metrics'!$A:$A,'Ownership Metrics'!$I:$I),"")</f>
        <v>Sedang</v>
      </c>
      <c r="U4332" s="27">
        <f>IF(COUNTIFS($B$2:$B4332,$B4332,$D$2:$D4332,$D4332)=1,1,0)</f>
        <v>1</v>
      </c>
      <c r="V4332" s="27">
        <f t="shared" si="202"/>
        <v>3.91</v>
      </c>
      <c r="W4332" s="27">
        <f t="shared" si="203"/>
        <v>5</v>
      </c>
      <c r="X4332" s="27">
        <f t="shared" si="201"/>
        <v>3.9099995668000003</v>
      </c>
    </row>
    <row r="4333" spans="1:24" x14ac:dyDescent="0.25">
      <c r="A4333" s="26">
        <v>46265</v>
      </c>
      <c r="B4333" s="27" t="s">
        <v>10721</v>
      </c>
      <c r="C4333" s="27" t="s">
        <v>4577</v>
      </c>
      <c r="D4333" s="27" t="s">
        <v>4477</v>
      </c>
      <c r="E4333" s="27" t="s">
        <v>22</v>
      </c>
      <c r="F4333" s="27" t="s">
        <v>32</v>
      </c>
      <c r="G4333" s="27"/>
      <c r="H4333" s="27" t="s">
        <v>56</v>
      </c>
      <c r="I4333" s="28">
        <v>23444468</v>
      </c>
      <c r="J4333" s="28">
        <v>0</v>
      </c>
      <c r="K4333" s="28">
        <v>23444468</v>
      </c>
      <c r="L4333" s="29">
        <v>3.91</v>
      </c>
      <c r="M4333" s="29">
        <f>IFERROR(_xlfn.XLOOKUP($B4333,'Ownership Metrics'!$A:$A,'Ownership Metrics'!$B:$B),"")</f>
        <v>8.68</v>
      </c>
      <c r="N4333" s="28">
        <f>IFERROR(_xlfn.XLOOKUP($B4333,'Ownership Metrics'!$A:$A,'Ownership Metrics'!$C:$C),"")</f>
        <v>2605</v>
      </c>
      <c r="O4333" s="29">
        <f>IFERROR(_xlfn.XLOOKUP($B4333,'Ownership Metrics'!$A:$A,'Ownership Metrics'!$D:$D),"")</f>
        <v>48.43</v>
      </c>
      <c r="P4333" s="29">
        <f>IFERROR(_xlfn.XLOOKUP($B4333,'Ownership Metrics'!$A:$A,'Ownership Metrics'!$E:$E),"")</f>
        <v>66.56</v>
      </c>
      <c r="Q4333" s="30">
        <f>IFERROR(_xlfn.XLOOKUP($B4333,'Ownership Metrics'!$A:$A,'Ownership Metrics'!$F:$F),"")</f>
        <v>11</v>
      </c>
      <c r="R4333" s="30">
        <f>IFERROR(_xlfn.XLOOKUP($B4333,'Ownership Metrics'!$A:$A,'Ownership Metrics'!$G:$G),"")</f>
        <v>44</v>
      </c>
      <c r="S4333" s="27" t="str">
        <f>IFERROR(_xlfn.XLOOKUP($B4333,'Ownership Metrics'!$A:$A,'Ownership Metrics'!$H:$H),"")</f>
        <v>Oligopoli</v>
      </c>
      <c r="T4333" s="27" t="str">
        <f>IFERROR(_xlfn.XLOOKUP($B4333,'Ownership Metrics'!$A:$A,'Ownership Metrics'!$I:$I),"")</f>
        <v>Sedang</v>
      </c>
      <c r="U4333" s="27">
        <f>IF(COUNTIFS($B$2:$B4333,$B4333,$D$2:$D4333,$D4333)=1,1,0)</f>
        <v>1</v>
      </c>
      <c r="V4333" s="27">
        <f t="shared" si="202"/>
        <v>3.91</v>
      </c>
      <c r="W4333" s="27">
        <f t="shared" si="203"/>
        <v>6</v>
      </c>
      <c r="X4333" s="27">
        <f t="shared" si="201"/>
        <v>3.9099995667000003</v>
      </c>
    </row>
    <row r="4334" spans="1:24" x14ac:dyDescent="0.25">
      <c r="A4334" s="26">
        <v>46265</v>
      </c>
      <c r="B4334" s="27" t="s">
        <v>10721</v>
      </c>
      <c r="C4334" s="27" t="s">
        <v>4577</v>
      </c>
      <c r="D4334" s="27" t="s">
        <v>4581</v>
      </c>
      <c r="E4334" s="27" t="s">
        <v>35</v>
      </c>
      <c r="F4334" s="27" t="s">
        <v>23</v>
      </c>
      <c r="G4334" s="27" t="s">
        <v>36</v>
      </c>
      <c r="H4334" s="27"/>
      <c r="I4334" s="28">
        <v>12500000</v>
      </c>
      <c r="J4334" s="28">
        <v>0</v>
      </c>
      <c r="K4334" s="28">
        <v>12500000</v>
      </c>
      <c r="L4334" s="29">
        <v>2.08</v>
      </c>
      <c r="M4334" s="29">
        <f>IFERROR(_xlfn.XLOOKUP($B4334,'Ownership Metrics'!$A:$A,'Ownership Metrics'!$B:$B),"")</f>
        <v>8.68</v>
      </c>
      <c r="N4334" s="28">
        <f>IFERROR(_xlfn.XLOOKUP($B4334,'Ownership Metrics'!$A:$A,'Ownership Metrics'!$C:$C),"")</f>
        <v>2605</v>
      </c>
      <c r="O4334" s="29">
        <f>IFERROR(_xlfn.XLOOKUP($B4334,'Ownership Metrics'!$A:$A,'Ownership Metrics'!$D:$D),"")</f>
        <v>48.43</v>
      </c>
      <c r="P4334" s="29">
        <f>IFERROR(_xlfn.XLOOKUP($B4334,'Ownership Metrics'!$A:$A,'Ownership Metrics'!$E:$E),"")</f>
        <v>66.56</v>
      </c>
      <c r="Q4334" s="30">
        <f>IFERROR(_xlfn.XLOOKUP($B4334,'Ownership Metrics'!$A:$A,'Ownership Metrics'!$F:$F),"")</f>
        <v>11</v>
      </c>
      <c r="R4334" s="30">
        <f>IFERROR(_xlfn.XLOOKUP($B4334,'Ownership Metrics'!$A:$A,'Ownership Metrics'!$G:$G),"")</f>
        <v>44</v>
      </c>
      <c r="S4334" s="27" t="str">
        <f>IFERROR(_xlfn.XLOOKUP($B4334,'Ownership Metrics'!$A:$A,'Ownership Metrics'!$H:$H),"")</f>
        <v>Oligopoli</v>
      </c>
      <c r="T4334" s="27" t="str">
        <f>IFERROR(_xlfn.XLOOKUP($B4334,'Ownership Metrics'!$A:$A,'Ownership Metrics'!$I:$I),"")</f>
        <v>Sedang</v>
      </c>
      <c r="U4334" s="27">
        <f>IF(COUNTIFS($B$2:$B4334,$B4334,$D$2:$D4334,$D4334)=1,1,0)</f>
        <v>1</v>
      </c>
      <c r="V4334" s="27">
        <f t="shared" si="202"/>
        <v>2.08</v>
      </c>
      <c r="W4334" s="27">
        <f t="shared" si="203"/>
        <v>10</v>
      </c>
      <c r="X4334" s="27">
        <f t="shared" si="201"/>
        <v>2.0799995666000002</v>
      </c>
    </row>
    <row r="4335" spans="1:24" x14ac:dyDescent="0.25">
      <c r="A4335" s="26">
        <v>46265</v>
      </c>
      <c r="B4335" s="27" t="s">
        <v>10721</v>
      </c>
      <c r="C4335" s="27" t="s">
        <v>4577</v>
      </c>
      <c r="D4335" s="27" t="s">
        <v>3184</v>
      </c>
      <c r="E4335" s="27" t="s">
        <v>35</v>
      </c>
      <c r="F4335" s="27" t="s">
        <v>23</v>
      </c>
      <c r="G4335" s="27" t="s">
        <v>36</v>
      </c>
      <c r="H4335" s="27" t="s">
        <v>24</v>
      </c>
      <c r="I4335" s="28">
        <v>69254400</v>
      </c>
      <c r="J4335" s="28">
        <v>0</v>
      </c>
      <c r="K4335" s="28">
        <v>69254400</v>
      </c>
      <c r="L4335" s="29">
        <v>11.54</v>
      </c>
      <c r="M4335" s="29">
        <f>IFERROR(_xlfn.XLOOKUP($B4335,'Ownership Metrics'!$A:$A,'Ownership Metrics'!$B:$B),"")</f>
        <v>8.68</v>
      </c>
      <c r="N4335" s="28">
        <f>IFERROR(_xlfn.XLOOKUP($B4335,'Ownership Metrics'!$A:$A,'Ownership Metrics'!$C:$C),"")</f>
        <v>2605</v>
      </c>
      <c r="O4335" s="29">
        <f>IFERROR(_xlfn.XLOOKUP($B4335,'Ownership Metrics'!$A:$A,'Ownership Metrics'!$D:$D),"")</f>
        <v>48.43</v>
      </c>
      <c r="P4335" s="29">
        <f>IFERROR(_xlfn.XLOOKUP($B4335,'Ownership Metrics'!$A:$A,'Ownership Metrics'!$E:$E),"")</f>
        <v>66.56</v>
      </c>
      <c r="Q4335" s="30">
        <f>IFERROR(_xlfn.XLOOKUP($B4335,'Ownership Metrics'!$A:$A,'Ownership Metrics'!$F:$F),"")</f>
        <v>11</v>
      </c>
      <c r="R4335" s="30">
        <f>IFERROR(_xlfn.XLOOKUP($B4335,'Ownership Metrics'!$A:$A,'Ownership Metrics'!$G:$G),"")</f>
        <v>44</v>
      </c>
      <c r="S4335" s="27" t="str">
        <f>IFERROR(_xlfn.XLOOKUP($B4335,'Ownership Metrics'!$A:$A,'Ownership Metrics'!$H:$H),"")</f>
        <v>Oligopoli</v>
      </c>
      <c r="T4335" s="27" t="str">
        <f>IFERROR(_xlfn.XLOOKUP($B4335,'Ownership Metrics'!$A:$A,'Ownership Metrics'!$I:$I),"")</f>
        <v>Sedang</v>
      </c>
      <c r="U4335" s="27">
        <f>IF(COUNTIFS($B$2:$B4335,$B4335,$D$2:$D4335,$D4335)=1,1,0)</f>
        <v>1</v>
      </c>
      <c r="V4335" s="27">
        <f t="shared" si="202"/>
        <v>11.54</v>
      </c>
      <c r="W4335" s="27">
        <f t="shared" si="203"/>
        <v>2</v>
      </c>
      <c r="X4335" s="27">
        <f t="shared" si="201"/>
        <v>11.539999566499999</v>
      </c>
    </row>
    <row r="4336" spans="1:24" x14ac:dyDescent="0.25">
      <c r="A4336" s="26">
        <v>46265</v>
      </c>
      <c r="B4336" s="27" t="s">
        <v>10721</v>
      </c>
      <c r="C4336" s="27" t="s">
        <v>4577</v>
      </c>
      <c r="D4336" s="27" t="s">
        <v>4481</v>
      </c>
      <c r="E4336" s="27" t="s">
        <v>22</v>
      </c>
      <c r="F4336" s="27" t="s">
        <v>32</v>
      </c>
      <c r="G4336" s="27"/>
      <c r="H4336" s="27" t="s">
        <v>205</v>
      </c>
      <c r="I4336" s="28">
        <v>23444400</v>
      </c>
      <c r="J4336" s="28">
        <v>0</v>
      </c>
      <c r="K4336" s="28">
        <v>23444400</v>
      </c>
      <c r="L4336" s="29">
        <v>3.91</v>
      </c>
      <c r="M4336" s="29">
        <f>IFERROR(_xlfn.XLOOKUP($B4336,'Ownership Metrics'!$A:$A,'Ownership Metrics'!$B:$B),"")</f>
        <v>8.68</v>
      </c>
      <c r="N4336" s="28">
        <f>IFERROR(_xlfn.XLOOKUP($B4336,'Ownership Metrics'!$A:$A,'Ownership Metrics'!$C:$C),"")</f>
        <v>2605</v>
      </c>
      <c r="O4336" s="29">
        <f>IFERROR(_xlfn.XLOOKUP($B4336,'Ownership Metrics'!$A:$A,'Ownership Metrics'!$D:$D),"")</f>
        <v>48.43</v>
      </c>
      <c r="P4336" s="29">
        <f>IFERROR(_xlfn.XLOOKUP($B4336,'Ownership Metrics'!$A:$A,'Ownership Metrics'!$E:$E),"")</f>
        <v>66.56</v>
      </c>
      <c r="Q4336" s="30">
        <f>IFERROR(_xlfn.XLOOKUP($B4336,'Ownership Metrics'!$A:$A,'Ownership Metrics'!$F:$F),"")</f>
        <v>11</v>
      </c>
      <c r="R4336" s="30">
        <f>IFERROR(_xlfn.XLOOKUP($B4336,'Ownership Metrics'!$A:$A,'Ownership Metrics'!$G:$G),"")</f>
        <v>44</v>
      </c>
      <c r="S4336" s="27" t="str">
        <f>IFERROR(_xlfn.XLOOKUP($B4336,'Ownership Metrics'!$A:$A,'Ownership Metrics'!$H:$H),"")</f>
        <v>Oligopoli</v>
      </c>
      <c r="T4336" s="27" t="str">
        <f>IFERROR(_xlfn.XLOOKUP($B4336,'Ownership Metrics'!$A:$A,'Ownership Metrics'!$I:$I),"")</f>
        <v>Sedang</v>
      </c>
      <c r="U4336" s="27">
        <f>IF(COUNTIFS($B$2:$B4336,$B4336,$D$2:$D4336,$D4336)=1,1,0)</f>
        <v>1</v>
      </c>
      <c r="V4336" s="27">
        <f t="shared" si="202"/>
        <v>3.91</v>
      </c>
      <c r="W4336" s="27">
        <f t="shared" si="203"/>
        <v>7</v>
      </c>
      <c r="X4336" s="27">
        <f t="shared" si="201"/>
        <v>3.9099995664000002</v>
      </c>
    </row>
    <row r="4337" spans="1:24" x14ac:dyDescent="0.25">
      <c r="A4337" s="26">
        <v>46265</v>
      </c>
      <c r="B4337" s="27" t="s">
        <v>10721</v>
      </c>
      <c r="C4337" s="27" t="s">
        <v>4577</v>
      </c>
      <c r="D4337" s="27" t="s">
        <v>147</v>
      </c>
      <c r="E4337" s="27" t="s">
        <v>67</v>
      </c>
      <c r="F4337" s="27" t="s">
        <v>32</v>
      </c>
      <c r="G4337" s="27"/>
      <c r="H4337" s="27" t="s">
        <v>64</v>
      </c>
      <c r="I4337" s="28">
        <v>18384500</v>
      </c>
      <c r="J4337" s="28">
        <v>0</v>
      </c>
      <c r="K4337" s="28">
        <v>18384500</v>
      </c>
      <c r="L4337" s="29">
        <v>3.06</v>
      </c>
      <c r="M4337" s="29">
        <f>IFERROR(_xlfn.XLOOKUP($B4337,'Ownership Metrics'!$A:$A,'Ownership Metrics'!$B:$B),"")</f>
        <v>8.68</v>
      </c>
      <c r="N4337" s="28">
        <f>IFERROR(_xlfn.XLOOKUP($B4337,'Ownership Metrics'!$A:$A,'Ownership Metrics'!$C:$C),"")</f>
        <v>2605</v>
      </c>
      <c r="O4337" s="29">
        <f>IFERROR(_xlfn.XLOOKUP($B4337,'Ownership Metrics'!$A:$A,'Ownership Metrics'!$D:$D),"")</f>
        <v>48.43</v>
      </c>
      <c r="P4337" s="29">
        <f>IFERROR(_xlfn.XLOOKUP($B4337,'Ownership Metrics'!$A:$A,'Ownership Metrics'!$E:$E),"")</f>
        <v>66.56</v>
      </c>
      <c r="Q4337" s="30">
        <f>IFERROR(_xlfn.XLOOKUP($B4337,'Ownership Metrics'!$A:$A,'Ownership Metrics'!$F:$F),"")</f>
        <v>11</v>
      </c>
      <c r="R4337" s="30">
        <f>IFERROR(_xlfn.XLOOKUP($B4337,'Ownership Metrics'!$A:$A,'Ownership Metrics'!$G:$G),"")</f>
        <v>44</v>
      </c>
      <c r="S4337" s="27" t="str">
        <f>IFERROR(_xlfn.XLOOKUP($B4337,'Ownership Metrics'!$A:$A,'Ownership Metrics'!$H:$H),"")</f>
        <v>Oligopoli</v>
      </c>
      <c r="T4337" s="27" t="str">
        <f>IFERROR(_xlfn.XLOOKUP($B4337,'Ownership Metrics'!$A:$A,'Ownership Metrics'!$I:$I),"")</f>
        <v>Sedang</v>
      </c>
      <c r="U4337" s="27">
        <f>IF(COUNTIFS($B$2:$B4337,$B4337,$D$2:$D4337,$D4337)=1,1,0)</f>
        <v>1</v>
      </c>
      <c r="V4337" s="27">
        <f t="shared" si="202"/>
        <v>3.06</v>
      </c>
      <c r="W4337" s="27">
        <f t="shared" si="203"/>
        <v>8</v>
      </c>
      <c r="X4337" s="27">
        <f t="shared" si="201"/>
        <v>3.0599995663000001</v>
      </c>
    </row>
    <row r="4338" spans="1:24" x14ac:dyDescent="0.25">
      <c r="A4338" s="26">
        <v>46265</v>
      </c>
      <c r="B4338" s="27" t="s">
        <v>10721</v>
      </c>
      <c r="C4338" s="27" t="s">
        <v>4577</v>
      </c>
      <c r="D4338" s="27" t="s">
        <v>66</v>
      </c>
      <c r="E4338" s="27" t="s">
        <v>67</v>
      </c>
      <c r="F4338" s="27" t="s">
        <v>32</v>
      </c>
      <c r="G4338" s="27"/>
      <c r="H4338" s="27" t="s">
        <v>64</v>
      </c>
      <c r="I4338" s="28">
        <v>12876600</v>
      </c>
      <c r="J4338" s="28">
        <v>0</v>
      </c>
      <c r="K4338" s="28">
        <v>12876600</v>
      </c>
      <c r="L4338" s="29">
        <v>2.15</v>
      </c>
      <c r="M4338" s="29">
        <f>IFERROR(_xlfn.XLOOKUP($B4338,'Ownership Metrics'!$A:$A,'Ownership Metrics'!$B:$B),"")</f>
        <v>8.68</v>
      </c>
      <c r="N4338" s="28">
        <f>IFERROR(_xlfn.XLOOKUP($B4338,'Ownership Metrics'!$A:$A,'Ownership Metrics'!$C:$C),"")</f>
        <v>2605</v>
      </c>
      <c r="O4338" s="29">
        <f>IFERROR(_xlfn.XLOOKUP($B4338,'Ownership Metrics'!$A:$A,'Ownership Metrics'!$D:$D),"")</f>
        <v>48.43</v>
      </c>
      <c r="P4338" s="29">
        <f>IFERROR(_xlfn.XLOOKUP($B4338,'Ownership Metrics'!$A:$A,'Ownership Metrics'!$E:$E),"")</f>
        <v>66.56</v>
      </c>
      <c r="Q4338" s="30">
        <f>IFERROR(_xlfn.XLOOKUP($B4338,'Ownership Metrics'!$A:$A,'Ownership Metrics'!$F:$F),"")</f>
        <v>11</v>
      </c>
      <c r="R4338" s="30">
        <f>IFERROR(_xlfn.XLOOKUP($B4338,'Ownership Metrics'!$A:$A,'Ownership Metrics'!$G:$G),"")</f>
        <v>44</v>
      </c>
      <c r="S4338" s="27" t="str">
        <f>IFERROR(_xlfn.XLOOKUP($B4338,'Ownership Metrics'!$A:$A,'Ownership Metrics'!$H:$H),"")</f>
        <v>Oligopoli</v>
      </c>
      <c r="T4338" s="27" t="str">
        <f>IFERROR(_xlfn.XLOOKUP($B4338,'Ownership Metrics'!$A:$A,'Ownership Metrics'!$I:$I),"")</f>
        <v>Sedang</v>
      </c>
      <c r="U4338" s="27">
        <f>IF(COUNTIFS($B$2:$B4338,$B4338,$D$2:$D4338,$D4338)=1,1,0)</f>
        <v>1</v>
      </c>
      <c r="V4338" s="27">
        <f t="shared" si="202"/>
        <v>2.15</v>
      </c>
      <c r="W4338" s="27">
        <f t="shared" si="203"/>
        <v>9</v>
      </c>
      <c r="X4338" s="27">
        <f t="shared" si="201"/>
        <v>2.1499995662</v>
      </c>
    </row>
    <row r="4339" spans="1:24" x14ac:dyDescent="0.25">
      <c r="A4339" s="26">
        <v>46265</v>
      </c>
      <c r="B4339" s="27" t="s">
        <v>10722</v>
      </c>
      <c r="C4339" s="27" t="s">
        <v>4583</v>
      </c>
      <c r="D4339" s="27" t="s">
        <v>398</v>
      </c>
      <c r="E4339" s="27" t="s">
        <v>22</v>
      </c>
      <c r="F4339" s="27" t="s">
        <v>23</v>
      </c>
      <c r="G4339" s="27"/>
      <c r="H4339" s="27" t="s">
        <v>24</v>
      </c>
      <c r="I4339" s="28">
        <v>25775473000</v>
      </c>
      <c r="J4339" s="28">
        <v>0</v>
      </c>
      <c r="K4339" s="28">
        <v>25775473000</v>
      </c>
      <c r="L4339" s="29">
        <v>77.09</v>
      </c>
      <c r="M4339" s="29">
        <f>IFERROR(_xlfn.XLOOKUP($B4339,'Ownership Metrics'!$A:$A,'Ownership Metrics'!$B:$B),"")</f>
        <v>19.38</v>
      </c>
      <c r="N4339" s="28">
        <f>IFERROR(_xlfn.XLOOKUP($B4339,'Ownership Metrics'!$A:$A,'Ownership Metrics'!$C:$C),"")</f>
        <v>5947</v>
      </c>
      <c r="O4339" s="29">
        <f>IFERROR(_xlfn.XLOOKUP($B4339,'Ownership Metrics'!$A:$A,'Ownership Metrics'!$D:$D),"")</f>
        <v>77.09</v>
      </c>
      <c r="P4339" s="29">
        <f>IFERROR(_xlfn.XLOOKUP($B4339,'Ownership Metrics'!$A:$A,'Ownership Metrics'!$E:$E),"")</f>
        <v>79.61</v>
      </c>
      <c r="Q4339" s="30">
        <f>IFERROR(_xlfn.XLOOKUP($B4339,'Ownership Metrics'!$A:$A,'Ownership Metrics'!$F:$F),"")</f>
        <v>4</v>
      </c>
      <c r="R4339" s="30">
        <f>IFERROR(_xlfn.XLOOKUP($B4339,'Ownership Metrics'!$A:$A,'Ownership Metrics'!$G:$G),"")</f>
        <v>71</v>
      </c>
      <c r="S4339" s="27" t="str">
        <f>IFERROR(_xlfn.XLOOKUP($B4339,'Ownership Metrics'!$A:$A,'Ownership Metrics'!$H:$H),"")</f>
        <v>Mayoritas</v>
      </c>
      <c r="T4339" s="27" t="str">
        <f>IFERROR(_xlfn.XLOOKUP($B4339,'Ownership Metrics'!$A:$A,'Ownership Metrics'!$I:$I),"")</f>
        <v>Tinggi</v>
      </c>
      <c r="U4339" s="27">
        <f>IF(COUNTIFS($B$2:$B4339,$B4339,$D$2:$D4339,$D4339)=1,1,0)</f>
        <v>1</v>
      </c>
      <c r="V4339" s="27">
        <f t="shared" si="202"/>
        <v>77.09</v>
      </c>
      <c r="W4339" s="27">
        <f t="shared" si="203"/>
        <v>1</v>
      </c>
      <c r="X4339" s="27">
        <f t="shared" si="201"/>
        <v>77.089999566100005</v>
      </c>
    </row>
    <row r="4340" spans="1:24" x14ac:dyDescent="0.25">
      <c r="A4340" s="26">
        <v>46265</v>
      </c>
      <c r="B4340" s="27" t="s">
        <v>10722</v>
      </c>
      <c r="C4340" s="27" t="s">
        <v>4583</v>
      </c>
      <c r="D4340" s="27" t="s">
        <v>2554</v>
      </c>
      <c r="E4340" s="27" t="s">
        <v>435</v>
      </c>
      <c r="F4340" s="27" t="s">
        <v>32</v>
      </c>
      <c r="G4340" s="27"/>
      <c r="H4340" s="27" t="s">
        <v>56</v>
      </c>
      <c r="I4340" s="28">
        <v>336172300</v>
      </c>
      <c r="J4340" s="28">
        <v>0</v>
      </c>
      <c r="K4340" s="28">
        <v>336172300</v>
      </c>
      <c r="L4340" s="29">
        <v>1.01</v>
      </c>
      <c r="M4340" s="29">
        <f>IFERROR(_xlfn.XLOOKUP($B4340,'Ownership Metrics'!$A:$A,'Ownership Metrics'!$B:$B),"")</f>
        <v>19.38</v>
      </c>
      <c r="N4340" s="28">
        <f>IFERROR(_xlfn.XLOOKUP($B4340,'Ownership Metrics'!$A:$A,'Ownership Metrics'!$C:$C),"")</f>
        <v>5947</v>
      </c>
      <c r="O4340" s="29">
        <f>IFERROR(_xlfn.XLOOKUP($B4340,'Ownership Metrics'!$A:$A,'Ownership Metrics'!$D:$D),"")</f>
        <v>77.09</v>
      </c>
      <c r="P4340" s="29">
        <f>IFERROR(_xlfn.XLOOKUP($B4340,'Ownership Metrics'!$A:$A,'Ownership Metrics'!$E:$E),"")</f>
        <v>79.61</v>
      </c>
      <c r="Q4340" s="30">
        <f>IFERROR(_xlfn.XLOOKUP($B4340,'Ownership Metrics'!$A:$A,'Ownership Metrics'!$F:$F),"")</f>
        <v>4</v>
      </c>
      <c r="R4340" s="30">
        <f>IFERROR(_xlfn.XLOOKUP($B4340,'Ownership Metrics'!$A:$A,'Ownership Metrics'!$G:$G),"")</f>
        <v>71</v>
      </c>
      <c r="S4340" s="27" t="str">
        <f>IFERROR(_xlfn.XLOOKUP($B4340,'Ownership Metrics'!$A:$A,'Ownership Metrics'!$H:$H),"")</f>
        <v>Mayoritas</v>
      </c>
      <c r="T4340" s="27" t="str">
        <f>IFERROR(_xlfn.XLOOKUP($B4340,'Ownership Metrics'!$A:$A,'Ownership Metrics'!$I:$I),"")</f>
        <v>Tinggi</v>
      </c>
      <c r="U4340" s="27">
        <f>IF(COUNTIFS($B$2:$B4340,$B4340,$D$2:$D4340,$D4340)=1,1,0)</f>
        <v>1</v>
      </c>
      <c r="V4340" s="27">
        <f t="shared" si="202"/>
        <v>1.01</v>
      </c>
      <c r="W4340" s="27">
        <f t="shared" si="203"/>
        <v>4</v>
      </c>
      <c r="X4340" s="27">
        <f t="shared" si="201"/>
        <v>1.0099995660000001</v>
      </c>
    </row>
    <row r="4341" spans="1:24" x14ac:dyDescent="0.25">
      <c r="A4341" s="26">
        <v>46265</v>
      </c>
      <c r="B4341" s="27" t="s">
        <v>10722</v>
      </c>
      <c r="C4341" s="27" t="s">
        <v>4583</v>
      </c>
      <c r="D4341" s="27" t="s">
        <v>753</v>
      </c>
      <c r="E4341" s="27" t="s">
        <v>44</v>
      </c>
      <c r="F4341" s="27" t="s">
        <v>23</v>
      </c>
      <c r="G4341" s="27"/>
      <c r="H4341" s="27" t="s">
        <v>24</v>
      </c>
      <c r="I4341" s="28">
        <v>439936194</v>
      </c>
      <c r="J4341" s="28">
        <v>0</v>
      </c>
      <c r="K4341" s="28">
        <v>439936194</v>
      </c>
      <c r="L4341" s="29">
        <v>1.32</v>
      </c>
      <c r="M4341" s="29">
        <f>IFERROR(_xlfn.XLOOKUP($B4341,'Ownership Metrics'!$A:$A,'Ownership Metrics'!$B:$B),"")</f>
        <v>19.38</v>
      </c>
      <c r="N4341" s="28">
        <f>IFERROR(_xlfn.XLOOKUP($B4341,'Ownership Metrics'!$A:$A,'Ownership Metrics'!$C:$C),"")</f>
        <v>5947</v>
      </c>
      <c r="O4341" s="29">
        <f>IFERROR(_xlfn.XLOOKUP($B4341,'Ownership Metrics'!$A:$A,'Ownership Metrics'!$D:$D),"")</f>
        <v>77.09</v>
      </c>
      <c r="P4341" s="29">
        <f>IFERROR(_xlfn.XLOOKUP($B4341,'Ownership Metrics'!$A:$A,'Ownership Metrics'!$E:$E),"")</f>
        <v>79.61</v>
      </c>
      <c r="Q4341" s="30">
        <f>IFERROR(_xlfn.XLOOKUP($B4341,'Ownership Metrics'!$A:$A,'Ownership Metrics'!$F:$F),"")</f>
        <v>4</v>
      </c>
      <c r="R4341" s="30">
        <f>IFERROR(_xlfn.XLOOKUP($B4341,'Ownership Metrics'!$A:$A,'Ownership Metrics'!$G:$G),"")</f>
        <v>71</v>
      </c>
      <c r="S4341" s="27" t="str">
        <f>IFERROR(_xlfn.XLOOKUP($B4341,'Ownership Metrics'!$A:$A,'Ownership Metrics'!$H:$H),"")</f>
        <v>Mayoritas</v>
      </c>
      <c r="T4341" s="27" t="str">
        <f>IFERROR(_xlfn.XLOOKUP($B4341,'Ownership Metrics'!$A:$A,'Ownership Metrics'!$I:$I),"")</f>
        <v>Tinggi</v>
      </c>
      <c r="U4341" s="27">
        <f>IF(COUNTIFS($B$2:$B4341,$B4341,$D$2:$D4341,$D4341)=1,1,0)</f>
        <v>1</v>
      </c>
      <c r="V4341" s="27">
        <f t="shared" si="202"/>
        <v>1.32</v>
      </c>
      <c r="W4341" s="27">
        <f t="shared" si="203"/>
        <v>2</v>
      </c>
      <c r="X4341" s="27">
        <f t="shared" si="201"/>
        <v>1.3199995659000001</v>
      </c>
    </row>
    <row r="4342" spans="1:24" x14ac:dyDescent="0.25">
      <c r="A4342" s="26">
        <v>46265</v>
      </c>
      <c r="B4342" s="27" t="s">
        <v>10722</v>
      </c>
      <c r="C4342" s="27" t="s">
        <v>4583</v>
      </c>
      <c r="D4342" s="27" t="s">
        <v>257</v>
      </c>
      <c r="E4342" s="27" t="s">
        <v>258</v>
      </c>
      <c r="F4342" s="27" t="s">
        <v>32</v>
      </c>
      <c r="G4342" s="27"/>
      <c r="H4342" s="27" t="s">
        <v>259</v>
      </c>
      <c r="I4342" s="28">
        <v>402767800</v>
      </c>
      <c r="J4342" s="28">
        <v>0</v>
      </c>
      <c r="K4342" s="28">
        <v>402767800</v>
      </c>
      <c r="L4342" s="29">
        <v>1.2</v>
      </c>
      <c r="M4342" s="29">
        <f>IFERROR(_xlfn.XLOOKUP($B4342,'Ownership Metrics'!$A:$A,'Ownership Metrics'!$B:$B),"")</f>
        <v>19.38</v>
      </c>
      <c r="N4342" s="28">
        <f>IFERROR(_xlfn.XLOOKUP($B4342,'Ownership Metrics'!$A:$A,'Ownership Metrics'!$C:$C),"")</f>
        <v>5947</v>
      </c>
      <c r="O4342" s="29">
        <f>IFERROR(_xlfn.XLOOKUP($B4342,'Ownership Metrics'!$A:$A,'Ownership Metrics'!$D:$D),"")</f>
        <v>77.09</v>
      </c>
      <c r="P4342" s="29">
        <f>IFERROR(_xlfn.XLOOKUP($B4342,'Ownership Metrics'!$A:$A,'Ownership Metrics'!$E:$E),"")</f>
        <v>79.61</v>
      </c>
      <c r="Q4342" s="30">
        <f>IFERROR(_xlfn.XLOOKUP($B4342,'Ownership Metrics'!$A:$A,'Ownership Metrics'!$F:$F),"")</f>
        <v>4</v>
      </c>
      <c r="R4342" s="30">
        <f>IFERROR(_xlfn.XLOOKUP($B4342,'Ownership Metrics'!$A:$A,'Ownership Metrics'!$G:$G),"")</f>
        <v>71</v>
      </c>
      <c r="S4342" s="27" t="str">
        <f>IFERROR(_xlfn.XLOOKUP($B4342,'Ownership Metrics'!$A:$A,'Ownership Metrics'!$H:$H),"")</f>
        <v>Mayoritas</v>
      </c>
      <c r="T4342" s="27" t="str">
        <f>IFERROR(_xlfn.XLOOKUP($B4342,'Ownership Metrics'!$A:$A,'Ownership Metrics'!$I:$I),"")</f>
        <v>Tinggi</v>
      </c>
      <c r="U4342" s="27">
        <f>IF(COUNTIFS($B$2:$B4342,$B4342,$D$2:$D4342,$D4342)=1,1,0)</f>
        <v>1</v>
      </c>
      <c r="V4342" s="27">
        <f t="shared" si="202"/>
        <v>1.2</v>
      </c>
      <c r="W4342" s="27">
        <f t="shared" si="203"/>
        <v>3</v>
      </c>
      <c r="X4342" s="27">
        <f t="shared" si="201"/>
        <v>1.1999995658</v>
      </c>
    </row>
    <row r="4343" spans="1:24" x14ac:dyDescent="0.25">
      <c r="A4343" s="26">
        <v>46265</v>
      </c>
      <c r="B4343" s="27" t="s">
        <v>10723</v>
      </c>
      <c r="C4343" s="27" t="s">
        <v>4585</v>
      </c>
      <c r="D4343" s="27" t="s">
        <v>3944</v>
      </c>
      <c r="E4343" s="27" t="s">
        <v>22</v>
      </c>
      <c r="F4343" s="27" t="s">
        <v>23</v>
      </c>
      <c r="G4343" s="27"/>
      <c r="H4343" s="27" t="s">
        <v>24</v>
      </c>
      <c r="I4343" s="28">
        <v>503562400</v>
      </c>
      <c r="J4343" s="28">
        <v>0</v>
      </c>
      <c r="K4343" s="28">
        <v>503562400</v>
      </c>
      <c r="L4343" s="29">
        <v>3.62</v>
      </c>
      <c r="M4343" s="29">
        <f>IFERROR(_xlfn.XLOOKUP($B4343,'Ownership Metrics'!$A:$A,'Ownership Metrics'!$B:$B),"")</f>
        <v>12.41</v>
      </c>
      <c r="N4343" s="28">
        <f>IFERROR(_xlfn.XLOOKUP($B4343,'Ownership Metrics'!$A:$A,'Ownership Metrics'!$C:$C),"")</f>
        <v>4249</v>
      </c>
      <c r="O4343" s="29">
        <f>IFERROR(_xlfn.XLOOKUP($B4343,'Ownership Metrics'!$A:$A,'Ownership Metrics'!$D:$D),"")</f>
        <v>64.650000000000006</v>
      </c>
      <c r="P4343" s="29">
        <f>IFERROR(_xlfn.XLOOKUP($B4343,'Ownership Metrics'!$A:$A,'Ownership Metrics'!$E:$E),"")</f>
        <v>71.89</v>
      </c>
      <c r="Q4343" s="30">
        <f>IFERROR(_xlfn.XLOOKUP($B4343,'Ownership Metrics'!$A:$A,'Ownership Metrics'!$F:$F),"")</f>
        <v>10</v>
      </c>
      <c r="R4343" s="30">
        <f>IFERROR(_xlfn.XLOOKUP($B4343,'Ownership Metrics'!$A:$A,'Ownership Metrics'!$G:$G),"")</f>
        <v>55</v>
      </c>
      <c r="S4343" s="27" t="str">
        <f>IFERROR(_xlfn.XLOOKUP($B4343,'Ownership Metrics'!$A:$A,'Ownership Metrics'!$H:$H),"")</f>
        <v>Mayoritas</v>
      </c>
      <c r="T4343" s="27" t="str">
        <f>IFERROR(_xlfn.XLOOKUP($B4343,'Ownership Metrics'!$A:$A,'Ownership Metrics'!$I:$I),"")</f>
        <v>Sedang</v>
      </c>
      <c r="U4343" s="27">
        <f>IF(COUNTIFS($B$2:$B4343,$B4343,$D$2:$D4343,$D4343)=1,1,0)</f>
        <v>1</v>
      </c>
      <c r="V4343" s="27">
        <f t="shared" si="202"/>
        <v>3.62</v>
      </c>
      <c r="W4343" s="27">
        <f t="shared" si="203"/>
        <v>2</v>
      </c>
      <c r="X4343" s="27">
        <f t="shared" si="201"/>
        <v>3.6199995657000001</v>
      </c>
    </row>
    <row r="4344" spans="1:24" x14ac:dyDescent="0.25">
      <c r="A4344" s="26">
        <v>46265</v>
      </c>
      <c r="B4344" s="27" t="s">
        <v>10723</v>
      </c>
      <c r="C4344" s="27" t="s">
        <v>4585</v>
      </c>
      <c r="D4344" s="27" t="s">
        <v>3945</v>
      </c>
      <c r="E4344" s="27" t="s">
        <v>22</v>
      </c>
      <c r="F4344" s="27" t="s">
        <v>23</v>
      </c>
      <c r="G4344" s="27"/>
      <c r="H4344" s="27" t="s">
        <v>24</v>
      </c>
      <c r="I4344" s="28">
        <v>475394800</v>
      </c>
      <c r="J4344" s="28">
        <v>0</v>
      </c>
      <c r="K4344" s="28">
        <v>475394800</v>
      </c>
      <c r="L4344" s="29">
        <v>3.42</v>
      </c>
      <c r="M4344" s="29">
        <f>IFERROR(_xlfn.XLOOKUP($B4344,'Ownership Metrics'!$A:$A,'Ownership Metrics'!$B:$B),"")</f>
        <v>12.41</v>
      </c>
      <c r="N4344" s="28">
        <f>IFERROR(_xlfn.XLOOKUP($B4344,'Ownership Metrics'!$A:$A,'Ownership Metrics'!$C:$C),"")</f>
        <v>4249</v>
      </c>
      <c r="O4344" s="29">
        <f>IFERROR(_xlfn.XLOOKUP($B4344,'Ownership Metrics'!$A:$A,'Ownership Metrics'!$D:$D),"")</f>
        <v>64.650000000000006</v>
      </c>
      <c r="P4344" s="29">
        <f>IFERROR(_xlfn.XLOOKUP($B4344,'Ownership Metrics'!$A:$A,'Ownership Metrics'!$E:$E),"")</f>
        <v>71.89</v>
      </c>
      <c r="Q4344" s="30">
        <f>IFERROR(_xlfn.XLOOKUP($B4344,'Ownership Metrics'!$A:$A,'Ownership Metrics'!$F:$F),"")</f>
        <v>10</v>
      </c>
      <c r="R4344" s="30">
        <f>IFERROR(_xlfn.XLOOKUP($B4344,'Ownership Metrics'!$A:$A,'Ownership Metrics'!$G:$G),"")</f>
        <v>55</v>
      </c>
      <c r="S4344" s="27" t="str">
        <f>IFERROR(_xlfn.XLOOKUP($B4344,'Ownership Metrics'!$A:$A,'Ownership Metrics'!$H:$H),"")</f>
        <v>Mayoritas</v>
      </c>
      <c r="T4344" s="27" t="str">
        <f>IFERROR(_xlfn.XLOOKUP($B4344,'Ownership Metrics'!$A:$A,'Ownership Metrics'!$I:$I),"")</f>
        <v>Sedang</v>
      </c>
      <c r="U4344" s="27">
        <f>IF(COUNTIFS($B$2:$B4344,$B4344,$D$2:$D4344,$D4344)=1,1,0)</f>
        <v>1</v>
      </c>
      <c r="V4344" s="27">
        <f t="shared" si="202"/>
        <v>3.42</v>
      </c>
      <c r="W4344" s="27">
        <f t="shared" si="203"/>
        <v>5</v>
      </c>
      <c r="X4344" s="27">
        <f t="shared" si="201"/>
        <v>3.4199995656</v>
      </c>
    </row>
    <row r="4345" spans="1:24" x14ac:dyDescent="0.25">
      <c r="A4345" s="26">
        <v>46265</v>
      </c>
      <c r="B4345" s="27" t="s">
        <v>10723</v>
      </c>
      <c r="C4345" s="27" t="s">
        <v>4585</v>
      </c>
      <c r="D4345" s="27" t="s">
        <v>4586</v>
      </c>
      <c r="E4345" s="27" t="s">
        <v>74</v>
      </c>
      <c r="F4345" s="27" t="s">
        <v>23</v>
      </c>
      <c r="G4345" s="27"/>
      <c r="H4345" s="27" t="s">
        <v>24</v>
      </c>
      <c r="I4345" s="28">
        <v>157100000</v>
      </c>
      <c r="J4345" s="28">
        <v>0</v>
      </c>
      <c r="K4345" s="28">
        <v>157100000</v>
      </c>
      <c r="L4345" s="29">
        <v>1.1299999999999999</v>
      </c>
      <c r="M4345" s="29">
        <f>IFERROR(_xlfn.XLOOKUP($B4345,'Ownership Metrics'!$A:$A,'Ownership Metrics'!$B:$B),"")</f>
        <v>12.41</v>
      </c>
      <c r="N4345" s="28">
        <f>IFERROR(_xlfn.XLOOKUP($B4345,'Ownership Metrics'!$A:$A,'Ownership Metrics'!$C:$C),"")</f>
        <v>4249</v>
      </c>
      <c r="O4345" s="29">
        <f>IFERROR(_xlfn.XLOOKUP($B4345,'Ownership Metrics'!$A:$A,'Ownership Metrics'!$D:$D),"")</f>
        <v>64.650000000000006</v>
      </c>
      <c r="P4345" s="29">
        <f>IFERROR(_xlfn.XLOOKUP($B4345,'Ownership Metrics'!$A:$A,'Ownership Metrics'!$E:$E),"")</f>
        <v>71.89</v>
      </c>
      <c r="Q4345" s="30">
        <f>IFERROR(_xlfn.XLOOKUP($B4345,'Ownership Metrics'!$A:$A,'Ownership Metrics'!$F:$F),"")</f>
        <v>10</v>
      </c>
      <c r="R4345" s="30">
        <f>IFERROR(_xlfn.XLOOKUP($B4345,'Ownership Metrics'!$A:$A,'Ownership Metrics'!$G:$G),"")</f>
        <v>55</v>
      </c>
      <c r="S4345" s="27" t="str">
        <f>IFERROR(_xlfn.XLOOKUP($B4345,'Ownership Metrics'!$A:$A,'Ownership Metrics'!$H:$H),"")</f>
        <v>Mayoritas</v>
      </c>
      <c r="T4345" s="27" t="str">
        <f>IFERROR(_xlfn.XLOOKUP($B4345,'Ownership Metrics'!$A:$A,'Ownership Metrics'!$I:$I),"")</f>
        <v>Sedang</v>
      </c>
      <c r="U4345" s="27">
        <f>IF(COUNTIFS($B$2:$B4345,$B4345,$D$2:$D4345,$D4345)=1,1,0)</f>
        <v>1</v>
      </c>
      <c r="V4345" s="27">
        <f t="shared" si="202"/>
        <v>1.1299999999999999</v>
      </c>
      <c r="W4345" s="27">
        <f t="shared" si="203"/>
        <v>9</v>
      </c>
      <c r="X4345" s="27">
        <f t="shared" si="201"/>
        <v>1.1299995654999999</v>
      </c>
    </row>
    <row r="4346" spans="1:24" x14ac:dyDescent="0.25">
      <c r="A4346" s="26">
        <v>46265</v>
      </c>
      <c r="B4346" s="27" t="s">
        <v>10723</v>
      </c>
      <c r="C4346" s="27" t="s">
        <v>4585</v>
      </c>
      <c r="D4346" s="27" t="s">
        <v>3946</v>
      </c>
      <c r="E4346" s="27" t="s">
        <v>22</v>
      </c>
      <c r="F4346" s="27" t="s">
        <v>23</v>
      </c>
      <c r="G4346" s="27"/>
      <c r="H4346" s="27" t="s">
        <v>24</v>
      </c>
      <c r="I4346" s="28">
        <v>503870300</v>
      </c>
      <c r="J4346" s="28">
        <v>0</v>
      </c>
      <c r="K4346" s="28">
        <v>503870300</v>
      </c>
      <c r="L4346" s="29">
        <v>3.62</v>
      </c>
      <c r="M4346" s="29">
        <f>IFERROR(_xlfn.XLOOKUP($B4346,'Ownership Metrics'!$A:$A,'Ownership Metrics'!$B:$B),"")</f>
        <v>12.41</v>
      </c>
      <c r="N4346" s="28">
        <f>IFERROR(_xlfn.XLOOKUP($B4346,'Ownership Metrics'!$A:$A,'Ownership Metrics'!$C:$C),"")</f>
        <v>4249</v>
      </c>
      <c r="O4346" s="29">
        <f>IFERROR(_xlfn.XLOOKUP($B4346,'Ownership Metrics'!$A:$A,'Ownership Metrics'!$D:$D),"")</f>
        <v>64.650000000000006</v>
      </c>
      <c r="P4346" s="29">
        <f>IFERROR(_xlfn.XLOOKUP($B4346,'Ownership Metrics'!$A:$A,'Ownership Metrics'!$E:$E),"")</f>
        <v>71.89</v>
      </c>
      <c r="Q4346" s="30">
        <f>IFERROR(_xlfn.XLOOKUP($B4346,'Ownership Metrics'!$A:$A,'Ownership Metrics'!$F:$F),"")</f>
        <v>10</v>
      </c>
      <c r="R4346" s="30">
        <f>IFERROR(_xlfn.XLOOKUP($B4346,'Ownership Metrics'!$A:$A,'Ownership Metrics'!$G:$G),"")</f>
        <v>55</v>
      </c>
      <c r="S4346" s="27" t="str">
        <f>IFERROR(_xlfn.XLOOKUP($B4346,'Ownership Metrics'!$A:$A,'Ownership Metrics'!$H:$H),"")</f>
        <v>Mayoritas</v>
      </c>
      <c r="T4346" s="27" t="str">
        <f>IFERROR(_xlfn.XLOOKUP($B4346,'Ownership Metrics'!$A:$A,'Ownership Metrics'!$I:$I),"")</f>
        <v>Sedang</v>
      </c>
      <c r="U4346" s="27">
        <f>IF(COUNTIFS($B$2:$B4346,$B4346,$D$2:$D4346,$D4346)=1,1,0)</f>
        <v>1</v>
      </c>
      <c r="V4346" s="27">
        <f t="shared" si="202"/>
        <v>3.62</v>
      </c>
      <c r="W4346" s="27">
        <f t="shared" si="203"/>
        <v>3</v>
      </c>
      <c r="X4346" s="27">
        <f t="shared" si="201"/>
        <v>3.6199995654000001</v>
      </c>
    </row>
    <row r="4347" spans="1:24" x14ac:dyDescent="0.25">
      <c r="A4347" s="26">
        <v>46265</v>
      </c>
      <c r="B4347" s="27" t="s">
        <v>10723</v>
      </c>
      <c r="C4347" s="27" t="s">
        <v>4585</v>
      </c>
      <c r="D4347" s="27" t="s">
        <v>3947</v>
      </c>
      <c r="E4347" s="27" t="s">
        <v>22</v>
      </c>
      <c r="F4347" s="27" t="s">
        <v>23</v>
      </c>
      <c r="G4347" s="27"/>
      <c r="H4347" s="27" t="s">
        <v>24</v>
      </c>
      <c r="I4347" s="28">
        <v>481250300</v>
      </c>
      <c r="J4347" s="28">
        <v>0</v>
      </c>
      <c r="K4347" s="28">
        <v>481250300</v>
      </c>
      <c r="L4347" s="29">
        <v>3.46</v>
      </c>
      <c r="M4347" s="29">
        <f>IFERROR(_xlfn.XLOOKUP($B4347,'Ownership Metrics'!$A:$A,'Ownership Metrics'!$B:$B),"")</f>
        <v>12.41</v>
      </c>
      <c r="N4347" s="28">
        <f>IFERROR(_xlfn.XLOOKUP($B4347,'Ownership Metrics'!$A:$A,'Ownership Metrics'!$C:$C),"")</f>
        <v>4249</v>
      </c>
      <c r="O4347" s="29">
        <f>IFERROR(_xlfn.XLOOKUP($B4347,'Ownership Metrics'!$A:$A,'Ownership Metrics'!$D:$D),"")</f>
        <v>64.650000000000006</v>
      </c>
      <c r="P4347" s="29">
        <f>IFERROR(_xlfn.XLOOKUP($B4347,'Ownership Metrics'!$A:$A,'Ownership Metrics'!$E:$E),"")</f>
        <v>71.89</v>
      </c>
      <c r="Q4347" s="30">
        <f>IFERROR(_xlfn.XLOOKUP($B4347,'Ownership Metrics'!$A:$A,'Ownership Metrics'!$F:$F),"")</f>
        <v>10</v>
      </c>
      <c r="R4347" s="30">
        <f>IFERROR(_xlfn.XLOOKUP($B4347,'Ownership Metrics'!$A:$A,'Ownership Metrics'!$G:$G),"")</f>
        <v>55</v>
      </c>
      <c r="S4347" s="27" t="str">
        <f>IFERROR(_xlfn.XLOOKUP($B4347,'Ownership Metrics'!$A:$A,'Ownership Metrics'!$H:$H),"")</f>
        <v>Mayoritas</v>
      </c>
      <c r="T4347" s="27" t="str">
        <f>IFERROR(_xlfn.XLOOKUP($B4347,'Ownership Metrics'!$A:$A,'Ownership Metrics'!$I:$I),"")</f>
        <v>Sedang</v>
      </c>
      <c r="U4347" s="27">
        <f>IF(COUNTIFS($B$2:$B4347,$B4347,$D$2:$D4347,$D4347)=1,1,0)</f>
        <v>1</v>
      </c>
      <c r="V4347" s="27">
        <f t="shared" si="202"/>
        <v>3.46</v>
      </c>
      <c r="W4347" s="27">
        <f t="shared" si="203"/>
        <v>4</v>
      </c>
      <c r="X4347" s="27">
        <f t="shared" si="201"/>
        <v>3.4599995653</v>
      </c>
    </row>
    <row r="4348" spans="1:24" x14ac:dyDescent="0.25">
      <c r="A4348" s="26">
        <v>46265</v>
      </c>
      <c r="B4348" s="27" t="s">
        <v>10723</v>
      </c>
      <c r="C4348" s="27" t="s">
        <v>4585</v>
      </c>
      <c r="D4348" s="27" t="s">
        <v>3948</v>
      </c>
      <c r="E4348" s="27" t="s">
        <v>51</v>
      </c>
      <c r="F4348" s="27" t="s">
        <v>23</v>
      </c>
      <c r="G4348" s="27"/>
      <c r="H4348" s="27" t="s">
        <v>24</v>
      </c>
      <c r="I4348" s="28">
        <v>453060000</v>
      </c>
      <c r="J4348" s="28">
        <v>0</v>
      </c>
      <c r="K4348" s="28">
        <v>453060000</v>
      </c>
      <c r="L4348" s="29">
        <v>3.26</v>
      </c>
      <c r="M4348" s="29">
        <f>IFERROR(_xlfn.XLOOKUP($B4348,'Ownership Metrics'!$A:$A,'Ownership Metrics'!$B:$B),"")</f>
        <v>12.41</v>
      </c>
      <c r="N4348" s="28">
        <f>IFERROR(_xlfn.XLOOKUP($B4348,'Ownership Metrics'!$A:$A,'Ownership Metrics'!$C:$C),"")</f>
        <v>4249</v>
      </c>
      <c r="O4348" s="29">
        <f>IFERROR(_xlfn.XLOOKUP($B4348,'Ownership Metrics'!$A:$A,'Ownership Metrics'!$D:$D),"")</f>
        <v>64.650000000000006</v>
      </c>
      <c r="P4348" s="29">
        <f>IFERROR(_xlfn.XLOOKUP($B4348,'Ownership Metrics'!$A:$A,'Ownership Metrics'!$E:$E),"")</f>
        <v>71.89</v>
      </c>
      <c r="Q4348" s="30">
        <f>IFERROR(_xlfn.XLOOKUP($B4348,'Ownership Metrics'!$A:$A,'Ownership Metrics'!$F:$F),"")</f>
        <v>10</v>
      </c>
      <c r="R4348" s="30">
        <f>IFERROR(_xlfn.XLOOKUP($B4348,'Ownership Metrics'!$A:$A,'Ownership Metrics'!$G:$G),"")</f>
        <v>55</v>
      </c>
      <c r="S4348" s="27" t="str">
        <f>IFERROR(_xlfn.XLOOKUP($B4348,'Ownership Metrics'!$A:$A,'Ownership Metrics'!$H:$H),"")</f>
        <v>Mayoritas</v>
      </c>
      <c r="T4348" s="27" t="str">
        <f>IFERROR(_xlfn.XLOOKUP($B4348,'Ownership Metrics'!$A:$A,'Ownership Metrics'!$I:$I),"")</f>
        <v>Sedang</v>
      </c>
      <c r="U4348" s="27">
        <f>IF(COUNTIFS($B$2:$B4348,$B4348,$D$2:$D4348,$D4348)=1,1,0)</f>
        <v>1</v>
      </c>
      <c r="V4348" s="27">
        <f t="shared" si="202"/>
        <v>3.26</v>
      </c>
      <c r="W4348" s="27">
        <f t="shared" si="203"/>
        <v>6</v>
      </c>
      <c r="X4348" s="27">
        <f t="shared" si="201"/>
        <v>3.2599995651999998</v>
      </c>
    </row>
    <row r="4349" spans="1:24" x14ac:dyDescent="0.25">
      <c r="A4349" s="26">
        <v>46265</v>
      </c>
      <c r="B4349" s="27" t="s">
        <v>10723</v>
      </c>
      <c r="C4349" s="27" t="s">
        <v>4585</v>
      </c>
      <c r="D4349" s="27" t="s">
        <v>3949</v>
      </c>
      <c r="E4349" s="27" t="s">
        <v>74</v>
      </c>
      <c r="F4349" s="27" t="s">
        <v>23</v>
      </c>
      <c r="G4349" s="27"/>
      <c r="H4349" s="27" t="s">
        <v>24</v>
      </c>
      <c r="I4349" s="28">
        <v>8991740800</v>
      </c>
      <c r="J4349" s="28">
        <v>0</v>
      </c>
      <c r="K4349" s="28">
        <v>8991740800</v>
      </c>
      <c r="L4349" s="29">
        <v>64.650000000000006</v>
      </c>
      <c r="M4349" s="29">
        <f>IFERROR(_xlfn.XLOOKUP($B4349,'Ownership Metrics'!$A:$A,'Ownership Metrics'!$B:$B),"")</f>
        <v>12.41</v>
      </c>
      <c r="N4349" s="28">
        <f>IFERROR(_xlfn.XLOOKUP($B4349,'Ownership Metrics'!$A:$A,'Ownership Metrics'!$C:$C),"")</f>
        <v>4249</v>
      </c>
      <c r="O4349" s="29">
        <f>IFERROR(_xlfn.XLOOKUP($B4349,'Ownership Metrics'!$A:$A,'Ownership Metrics'!$D:$D),"")</f>
        <v>64.650000000000006</v>
      </c>
      <c r="P4349" s="29">
        <f>IFERROR(_xlfn.XLOOKUP($B4349,'Ownership Metrics'!$A:$A,'Ownership Metrics'!$E:$E),"")</f>
        <v>71.89</v>
      </c>
      <c r="Q4349" s="30">
        <f>IFERROR(_xlfn.XLOOKUP($B4349,'Ownership Metrics'!$A:$A,'Ownership Metrics'!$F:$F),"")</f>
        <v>10</v>
      </c>
      <c r="R4349" s="30">
        <f>IFERROR(_xlfn.XLOOKUP($B4349,'Ownership Metrics'!$A:$A,'Ownership Metrics'!$G:$G),"")</f>
        <v>55</v>
      </c>
      <c r="S4349" s="27" t="str">
        <f>IFERROR(_xlfn.XLOOKUP($B4349,'Ownership Metrics'!$A:$A,'Ownership Metrics'!$H:$H),"")</f>
        <v>Mayoritas</v>
      </c>
      <c r="T4349" s="27" t="str">
        <f>IFERROR(_xlfn.XLOOKUP($B4349,'Ownership Metrics'!$A:$A,'Ownership Metrics'!$I:$I),"")</f>
        <v>Sedang</v>
      </c>
      <c r="U4349" s="27">
        <f>IF(COUNTIFS($B$2:$B4349,$B4349,$D$2:$D4349,$D4349)=1,1,0)</f>
        <v>1</v>
      </c>
      <c r="V4349" s="27">
        <f t="shared" si="202"/>
        <v>64.650000000000006</v>
      </c>
      <c r="W4349" s="27">
        <f t="shared" si="203"/>
        <v>1</v>
      </c>
      <c r="X4349" s="27">
        <f t="shared" si="201"/>
        <v>64.649999565100003</v>
      </c>
    </row>
    <row r="4350" spans="1:24" x14ac:dyDescent="0.25">
      <c r="A4350" s="26">
        <v>46265</v>
      </c>
      <c r="B4350" s="27" t="s">
        <v>10723</v>
      </c>
      <c r="C4350" s="27" t="s">
        <v>4585</v>
      </c>
      <c r="D4350" s="27" t="s">
        <v>4029</v>
      </c>
      <c r="E4350" s="27" t="s">
        <v>35</v>
      </c>
      <c r="F4350" s="27" t="s">
        <v>23</v>
      </c>
      <c r="G4350" s="27" t="s">
        <v>36</v>
      </c>
      <c r="H4350" s="27" t="s">
        <v>24</v>
      </c>
      <c r="I4350" s="28">
        <v>181661600</v>
      </c>
      <c r="J4350" s="28">
        <v>0</v>
      </c>
      <c r="K4350" s="28">
        <v>181661600</v>
      </c>
      <c r="L4350" s="29">
        <v>1.31</v>
      </c>
      <c r="M4350" s="29">
        <f>IFERROR(_xlfn.XLOOKUP($B4350,'Ownership Metrics'!$A:$A,'Ownership Metrics'!$B:$B),"")</f>
        <v>12.41</v>
      </c>
      <c r="N4350" s="28">
        <f>IFERROR(_xlfn.XLOOKUP($B4350,'Ownership Metrics'!$A:$A,'Ownership Metrics'!$C:$C),"")</f>
        <v>4249</v>
      </c>
      <c r="O4350" s="29">
        <f>IFERROR(_xlfn.XLOOKUP($B4350,'Ownership Metrics'!$A:$A,'Ownership Metrics'!$D:$D),"")</f>
        <v>64.650000000000006</v>
      </c>
      <c r="P4350" s="29">
        <f>IFERROR(_xlfn.XLOOKUP($B4350,'Ownership Metrics'!$A:$A,'Ownership Metrics'!$E:$E),"")</f>
        <v>71.89</v>
      </c>
      <c r="Q4350" s="30">
        <f>IFERROR(_xlfn.XLOOKUP($B4350,'Ownership Metrics'!$A:$A,'Ownership Metrics'!$F:$F),"")</f>
        <v>10</v>
      </c>
      <c r="R4350" s="30">
        <f>IFERROR(_xlfn.XLOOKUP($B4350,'Ownership Metrics'!$A:$A,'Ownership Metrics'!$G:$G),"")</f>
        <v>55</v>
      </c>
      <c r="S4350" s="27" t="str">
        <f>IFERROR(_xlfn.XLOOKUP($B4350,'Ownership Metrics'!$A:$A,'Ownership Metrics'!$H:$H),"")</f>
        <v>Mayoritas</v>
      </c>
      <c r="T4350" s="27" t="str">
        <f>IFERROR(_xlfn.XLOOKUP($B4350,'Ownership Metrics'!$A:$A,'Ownership Metrics'!$I:$I),"")</f>
        <v>Sedang</v>
      </c>
      <c r="U4350" s="27">
        <f>IF(COUNTIFS($B$2:$B4350,$B4350,$D$2:$D4350,$D4350)=1,1,0)</f>
        <v>1</v>
      </c>
      <c r="V4350" s="27">
        <f t="shared" si="202"/>
        <v>1.31</v>
      </c>
      <c r="W4350" s="27">
        <f t="shared" si="203"/>
        <v>8</v>
      </c>
      <c r="X4350" s="27">
        <f t="shared" si="201"/>
        <v>1.309999565</v>
      </c>
    </row>
    <row r="4351" spans="1:24" x14ac:dyDescent="0.25">
      <c r="A4351" s="26">
        <v>46265</v>
      </c>
      <c r="B4351" s="27" t="s">
        <v>10723</v>
      </c>
      <c r="C4351" s="27" t="s">
        <v>4585</v>
      </c>
      <c r="D4351" s="27" t="s">
        <v>753</v>
      </c>
      <c r="E4351" s="27" t="s">
        <v>44</v>
      </c>
      <c r="F4351" s="27" t="s">
        <v>23</v>
      </c>
      <c r="G4351" s="27"/>
      <c r="H4351" s="27" t="s">
        <v>24</v>
      </c>
      <c r="I4351" s="28">
        <v>141800176</v>
      </c>
      <c r="J4351" s="28">
        <v>0</v>
      </c>
      <c r="K4351" s="28">
        <v>141800176</v>
      </c>
      <c r="L4351" s="29">
        <v>1.02</v>
      </c>
      <c r="M4351" s="29">
        <f>IFERROR(_xlfn.XLOOKUP($B4351,'Ownership Metrics'!$A:$A,'Ownership Metrics'!$B:$B),"")</f>
        <v>12.41</v>
      </c>
      <c r="N4351" s="28">
        <f>IFERROR(_xlfn.XLOOKUP($B4351,'Ownership Metrics'!$A:$A,'Ownership Metrics'!$C:$C),"")</f>
        <v>4249</v>
      </c>
      <c r="O4351" s="29">
        <f>IFERROR(_xlfn.XLOOKUP($B4351,'Ownership Metrics'!$A:$A,'Ownership Metrics'!$D:$D),"")</f>
        <v>64.650000000000006</v>
      </c>
      <c r="P4351" s="29">
        <f>IFERROR(_xlfn.XLOOKUP($B4351,'Ownership Metrics'!$A:$A,'Ownership Metrics'!$E:$E),"")</f>
        <v>71.89</v>
      </c>
      <c r="Q4351" s="30">
        <f>IFERROR(_xlfn.XLOOKUP($B4351,'Ownership Metrics'!$A:$A,'Ownership Metrics'!$F:$F),"")</f>
        <v>10</v>
      </c>
      <c r="R4351" s="30">
        <f>IFERROR(_xlfn.XLOOKUP($B4351,'Ownership Metrics'!$A:$A,'Ownership Metrics'!$G:$G),"")</f>
        <v>55</v>
      </c>
      <c r="S4351" s="27" t="str">
        <f>IFERROR(_xlfn.XLOOKUP($B4351,'Ownership Metrics'!$A:$A,'Ownership Metrics'!$H:$H),"")</f>
        <v>Mayoritas</v>
      </c>
      <c r="T4351" s="27" t="str">
        <f>IFERROR(_xlfn.XLOOKUP($B4351,'Ownership Metrics'!$A:$A,'Ownership Metrics'!$I:$I),"")</f>
        <v>Sedang</v>
      </c>
      <c r="U4351" s="27">
        <f>IF(COUNTIFS($B$2:$B4351,$B4351,$D$2:$D4351,$D4351)=1,1,0)</f>
        <v>1</v>
      </c>
      <c r="V4351" s="27">
        <f t="shared" si="202"/>
        <v>1.02</v>
      </c>
      <c r="W4351" s="27">
        <f t="shared" si="203"/>
        <v>10</v>
      </c>
      <c r="X4351" s="27">
        <f t="shared" si="201"/>
        <v>1.0199995649</v>
      </c>
    </row>
    <row r="4352" spans="1:24" x14ac:dyDescent="0.25">
      <c r="A4352" s="26">
        <v>46265</v>
      </c>
      <c r="B4352" s="27" t="s">
        <v>10723</v>
      </c>
      <c r="C4352" s="27" t="s">
        <v>4585</v>
      </c>
      <c r="D4352" s="27" t="s">
        <v>257</v>
      </c>
      <c r="E4352" s="27" t="s">
        <v>258</v>
      </c>
      <c r="F4352" s="27" t="s">
        <v>32</v>
      </c>
      <c r="G4352" s="27"/>
      <c r="H4352" s="27" t="s">
        <v>259</v>
      </c>
      <c r="I4352" s="28">
        <v>292301100</v>
      </c>
      <c r="J4352" s="28">
        <v>0</v>
      </c>
      <c r="K4352" s="28">
        <v>292301100</v>
      </c>
      <c r="L4352" s="29">
        <v>2.1</v>
      </c>
      <c r="M4352" s="29">
        <f>IFERROR(_xlfn.XLOOKUP($B4352,'Ownership Metrics'!$A:$A,'Ownership Metrics'!$B:$B),"")</f>
        <v>12.41</v>
      </c>
      <c r="N4352" s="28">
        <f>IFERROR(_xlfn.XLOOKUP($B4352,'Ownership Metrics'!$A:$A,'Ownership Metrics'!$C:$C),"")</f>
        <v>4249</v>
      </c>
      <c r="O4352" s="29">
        <f>IFERROR(_xlfn.XLOOKUP($B4352,'Ownership Metrics'!$A:$A,'Ownership Metrics'!$D:$D),"")</f>
        <v>64.650000000000006</v>
      </c>
      <c r="P4352" s="29">
        <f>IFERROR(_xlfn.XLOOKUP($B4352,'Ownership Metrics'!$A:$A,'Ownership Metrics'!$E:$E),"")</f>
        <v>71.89</v>
      </c>
      <c r="Q4352" s="30">
        <f>IFERROR(_xlfn.XLOOKUP($B4352,'Ownership Metrics'!$A:$A,'Ownership Metrics'!$F:$F),"")</f>
        <v>10</v>
      </c>
      <c r="R4352" s="30">
        <f>IFERROR(_xlfn.XLOOKUP($B4352,'Ownership Metrics'!$A:$A,'Ownership Metrics'!$G:$G),"")</f>
        <v>55</v>
      </c>
      <c r="S4352" s="27" t="str">
        <f>IFERROR(_xlfn.XLOOKUP($B4352,'Ownership Metrics'!$A:$A,'Ownership Metrics'!$H:$H),"")</f>
        <v>Mayoritas</v>
      </c>
      <c r="T4352" s="27" t="str">
        <f>IFERROR(_xlfn.XLOOKUP($B4352,'Ownership Metrics'!$A:$A,'Ownership Metrics'!$I:$I),"")</f>
        <v>Sedang</v>
      </c>
      <c r="U4352" s="27">
        <f>IF(COUNTIFS($B$2:$B4352,$B4352,$D$2:$D4352,$D4352)=1,1,0)</f>
        <v>1</v>
      </c>
      <c r="V4352" s="27">
        <f t="shared" si="202"/>
        <v>2.1</v>
      </c>
      <c r="W4352" s="27">
        <f t="shared" si="203"/>
        <v>7</v>
      </c>
      <c r="X4352" s="27">
        <f t="shared" si="201"/>
        <v>2.0999995648000001</v>
      </c>
    </row>
    <row r="4353" spans="1:24" x14ac:dyDescent="0.25">
      <c r="A4353" s="26">
        <v>46265</v>
      </c>
      <c r="B4353" s="27" t="s">
        <v>10724</v>
      </c>
      <c r="C4353" s="27" t="s">
        <v>4588</v>
      </c>
      <c r="D4353" s="27" t="s">
        <v>530</v>
      </c>
      <c r="E4353" s="27" t="s">
        <v>22</v>
      </c>
      <c r="F4353" s="27" t="s">
        <v>23</v>
      </c>
      <c r="G4353" s="27"/>
      <c r="H4353" s="27" t="s">
        <v>24</v>
      </c>
      <c r="I4353" s="28">
        <v>127729400</v>
      </c>
      <c r="J4353" s="28">
        <v>0</v>
      </c>
      <c r="K4353" s="28">
        <v>127729400</v>
      </c>
      <c r="L4353" s="29">
        <v>1.3</v>
      </c>
      <c r="M4353" s="29">
        <f>IFERROR(_xlfn.XLOOKUP($B4353,'Ownership Metrics'!$A:$A,'Ownership Metrics'!$B:$B),"")</f>
        <v>36.43</v>
      </c>
      <c r="N4353" s="28">
        <f>IFERROR(_xlfn.XLOOKUP($B4353,'Ownership Metrics'!$A:$A,'Ownership Metrics'!$C:$C),"")</f>
        <v>1359</v>
      </c>
      <c r="O4353" s="29">
        <f>IFERROR(_xlfn.XLOOKUP($B4353,'Ownership Metrics'!$A:$A,'Ownership Metrics'!$D:$D),"")</f>
        <v>30.48</v>
      </c>
      <c r="P4353" s="29">
        <f>IFERROR(_xlfn.XLOOKUP($B4353,'Ownership Metrics'!$A:$A,'Ownership Metrics'!$E:$E),"")</f>
        <v>55.49</v>
      </c>
      <c r="Q4353" s="30">
        <f>IFERROR(_xlfn.XLOOKUP($B4353,'Ownership Metrics'!$A:$A,'Ownership Metrics'!$F:$F),"")</f>
        <v>8</v>
      </c>
      <c r="R4353" s="30">
        <f>IFERROR(_xlfn.XLOOKUP($B4353,'Ownership Metrics'!$A:$A,'Ownership Metrics'!$G:$G),"")</f>
        <v>38</v>
      </c>
      <c r="S4353" s="27" t="str">
        <f>IFERROR(_xlfn.XLOOKUP($B4353,'Ownership Metrics'!$A:$A,'Ownership Metrics'!$H:$H),"")</f>
        <v>Moderat</v>
      </c>
      <c r="T4353" s="27" t="str">
        <f>IFERROR(_xlfn.XLOOKUP($B4353,'Ownership Metrics'!$A:$A,'Ownership Metrics'!$I:$I),"")</f>
        <v>Sedang</v>
      </c>
      <c r="U4353" s="27">
        <f>IF(COUNTIFS($B$2:$B4353,$B4353,$D$2:$D4353,$D4353)=1,1,0)</f>
        <v>1</v>
      </c>
      <c r="V4353" s="27">
        <f t="shared" si="202"/>
        <v>1.3</v>
      </c>
      <c r="W4353" s="27">
        <f t="shared" si="203"/>
        <v>7</v>
      </c>
      <c r="X4353" s="27">
        <f t="shared" si="201"/>
        <v>1.2999995647</v>
      </c>
    </row>
    <row r="4354" spans="1:24" x14ac:dyDescent="0.25">
      <c r="A4354" s="26">
        <v>46265</v>
      </c>
      <c r="B4354" s="27" t="s">
        <v>10724</v>
      </c>
      <c r="C4354" s="27" t="s">
        <v>4588</v>
      </c>
      <c r="D4354" s="27" t="s">
        <v>4589</v>
      </c>
      <c r="E4354" s="27" t="s">
        <v>22</v>
      </c>
      <c r="F4354" s="27" t="s">
        <v>23</v>
      </c>
      <c r="G4354" s="27"/>
      <c r="H4354" s="27" t="s">
        <v>24</v>
      </c>
      <c r="I4354" s="28">
        <v>134747600</v>
      </c>
      <c r="J4354" s="28">
        <v>0</v>
      </c>
      <c r="K4354" s="28">
        <v>134747600</v>
      </c>
      <c r="L4354" s="29">
        <v>1.37</v>
      </c>
      <c r="M4354" s="29">
        <f>IFERROR(_xlfn.XLOOKUP($B4354,'Ownership Metrics'!$A:$A,'Ownership Metrics'!$B:$B),"")</f>
        <v>36.43</v>
      </c>
      <c r="N4354" s="28">
        <f>IFERROR(_xlfn.XLOOKUP($B4354,'Ownership Metrics'!$A:$A,'Ownership Metrics'!$C:$C),"")</f>
        <v>1359</v>
      </c>
      <c r="O4354" s="29">
        <f>IFERROR(_xlfn.XLOOKUP($B4354,'Ownership Metrics'!$A:$A,'Ownership Metrics'!$D:$D),"")</f>
        <v>30.48</v>
      </c>
      <c r="P4354" s="29">
        <f>IFERROR(_xlfn.XLOOKUP($B4354,'Ownership Metrics'!$A:$A,'Ownership Metrics'!$E:$E),"")</f>
        <v>55.49</v>
      </c>
      <c r="Q4354" s="30">
        <f>IFERROR(_xlfn.XLOOKUP($B4354,'Ownership Metrics'!$A:$A,'Ownership Metrics'!$F:$F),"")</f>
        <v>8</v>
      </c>
      <c r="R4354" s="30">
        <f>IFERROR(_xlfn.XLOOKUP($B4354,'Ownership Metrics'!$A:$A,'Ownership Metrics'!$G:$G),"")</f>
        <v>38</v>
      </c>
      <c r="S4354" s="27" t="str">
        <f>IFERROR(_xlfn.XLOOKUP($B4354,'Ownership Metrics'!$A:$A,'Ownership Metrics'!$H:$H),"")</f>
        <v>Moderat</v>
      </c>
      <c r="T4354" s="27" t="str">
        <f>IFERROR(_xlfn.XLOOKUP($B4354,'Ownership Metrics'!$A:$A,'Ownership Metrics'!$I:$I),"")</f>
        <v>Sedang</v>
      </c>
      <c r="U4354" s="27">
        <f>IF(COUNTIFS($B$2:$B4354,$B4354,$D$2:$D4354,$D4354)=1,1,0)</f>
        <v>1</v>
      </c>
      <c r="V4354" s="27">
        <f t="shared" si="202"/>
        <v>1.37</v>
      </c>
      <c r="W4354" s="27">
        <f t="shared" si="203"/>
        <v>6</v>
      </c>
      <c r="X4354" s="27">
        <f t="shared" ref="X4354:X4417" si="204">$V4354-(ROW()*0.0000000001)</f>
        <v>1.3699995646000001</v>
      </c>
    </row>
    <row r="4355" spans="1:24" x14ac:dyDescent="0.25">
      <c r="A4355" s="26">
        <v>46265</v>
      </c>
      <c r="B4355" s="27" t="s">
        <v>10724</v>
      </c>
      <c r="C4355" s="27" t="s">
        <v>4588</v>
      </c>
      <c r="D4355" s="27" t="s">
        <v>533</v>
      </c>
      <c r="E4355" s="27" t="s">
        <v>22</v>
      </c>
      <c r="F4355" s="27" t="s">
        <v>23</v>
      </c>
      <c r="G4355" s="27"/>
      <c r="H4355" s="27" t="s">
        <v>24</v>
      </c>
      <c r="I4355" s="28">
        <v>3000000000</v>
      </c>
      <c r="J4355" s="28">
        <v>0</v>
      </c>
      <c r="K4355" s="28">
        <v>3000000000</v>
      </c>
      <c r="L4355" s="29">
        <v>30.48</v>
      </c>
      <c r="M4355" s="29">
        <f>IFERROR(_xlfn.XLOOKUP($B4355,'Ownership Metrics'!$A:$A,'Ownership Metrics'!$B:$B),"")</f>
        <v>36.43</v>
      </c>
      <c r="N4355" s="28">
        <f>IFERROR(_xlfn.XLOOKUP($B4355,'Ownership Metrics'!$A:$A,'Ownership Metrics'!$C:$C),"")</f>
        <v>1359</v>
      </c>
      <c r="O4355" s="29">
        <f>IFERROR(_xlfn.XLOOKUP($B4355,'Ownership Metrics'!$A:$A,'Ownership Metrics'!$D:$D),"")</f>
        <v>30.48</v>
      </c>
      <c r="P4355" s="29">
        <f>IFERROR(_xlfn.XLOOKUP($B4355,'Ownership Metrics'!$A:$A,'Ownership Metrics'!$E:$E),"")</f>
        <v>55.49</v>
      </c>
      <c r="Q4355" s="30">
        <f>IFERROR(_xlfn.XLOOKUP($B4355,'Ownership Metrics'!$A:$A,'Ownership Metrics'!$F:$F),"")</f>
        <v>8</v>
      </c>
      <c r="R4355" s="30">
        <f>IFERROR(_xlfn.XLOOKUP($B4355,'Ownership Metrics'!$A:$A,'Ownership Metrics'!$G:$G),"")</f>
        <v>38</v>
      </c>
      <c r="S4355" s="27" t="str">
        <f>IFERROR(_xlfn.XLOOKUP($B4355,'Ownership Metrics'!$A:$A,'Ownership Metrics'!$H:$H),"")</f>
        <v>Moderat</v>
      </c>
      <c r="T4355" s="27" t="str">
        <f>IFERROR(_xlfn.XLOOKUP($B4355,'Ownership Metrics'!$A:$A,'Ownership Metrics'!$I:$I),"")</f>
        <v>Sedang</v>
      </c>
      <c r="U4355" s="27">
        <f>IF(COUNTIFS($B$2:$B4355,$B4355,$D$2:$D4355,$D4355)=1,1,0)</f>
        <v>1</v>
      </c>
      <c r="V4355" s="27">
        <f t="shared" ref="V4355:V4418" si="205">SUMIFS($L$2:$L$10000,$B$2:$B$10000,$B4355,$D$2:$D$10000,$D4355)</f>
        <v>30.48</v>
      </c>
      <c r="W4355" s="27">
        <f t="shared" ref="W4355:W4418" si="206">COUNTIFS($B$2:$B$10000,$B4355,$U$2:$U$10000,1,$X$2:$X$10000,"&gt;"&amp;$X4355)+1</f>
        <v>1</v>
      </c>
      <c r="X4355" s="27">
        <f t="shared" si="204"/>
        <v>30.479999564500002</v>
      </c>
    </row>
    <row r="4356" spans="1:24" x14ac:dyDescent="0.25">
      <c r="A4356" s="26">
        <v>46265</v>
      </c>
      <c r="B4356" s="27" t="s">
        <v>10724</v>
      </c>
      <c r="C4356" s="27" t="s">
        <v>4588</v>
      </c>
      <c r="D4356" s="27" t="s">
        <v>535</v>
      </c>
      <c r="E4356" s="27" t="s">
        <v>22</v>
      </c>
      <c r="F4356" s="27" t="s">
        <v>23</v>
      </c>
      <c r="G4356" s="27"/>
      <c r="H4356" s="27" t="s">
        <v>24</v>
      </c>
      <c r="I4356" s="28">
        <v>240000000</v>
      </c>
      <c r="J4356" s="28">
        <v>0</v>
      </c>
      <c r="K4356" s="28">
        <v>240000000</v>
      </c>
      <c r="L4356" s="29">
        <v>2.44</v>
      </c>
      <c r="M4356" s="29">
        <f>IFERROR(_xlfn.XLOOKUP($B4356,'Ownership Metrics'!$A:$A,'Ownership Metrics'!$B:$B),"")</f>
        <v>36.43</v>
      </c>
      <c r="N4356" s="28">
        <f>IFERROR(_xlfn.XLOOKUP($B4356,'Ownership Metrics'!$A:$A,'Ownership Metrics'!$C:$C),"")</f>
        <v>1359</v>
      </c>
      <c r="O4356" s="29">
        <f>IFERROR(_xlfn.XLOOKUP($B4356,'Ownership Metrics'!$A:$A,'Ownership Metrics'!$D:$D),"")</f>
        <v>30.48</v>
      </c>
      <c r="P4356" s="29">
        <f>IFERROR(_xlfn.XLOOKUP($B4356,'Ownership Metrics'!$A:$A,'Ownership Metrics'!$E:$E),"")</f>
        <v>55.49</v>
      </c>
      <c r="Q4356" s="30">
        <f>IFERROR(_xlfn.XLOOKUP($B4356,'Ownership Metrics'!$A:$A,'Ownership Metrics'!$F:$F),"")</f>
        <v>8</v>
      </c>
      <c r="R4356" s="30">
        <f>IFERROR(_xlfn.XLOOKUP($B4356,'Ownership Metrics'!$A:$A,'Ownership Metrics'!$G:$G),"")</f>
        <v>38</v>
      </c>
      <c r="S4356" s="27" t="str">
        <f>IFERROR(_xlfn.XLOOKUP($B4356,'Ownership Metrics'!$A:$A,'Ownership Metrics'!$H:$H),"")</f>
        <v>Moderat</v>
      </c>
      <c r="T4356" s="27" t="str">
        <f>IFERROR(_xlfn.XLOOKUP($B4356,'Ownership Metrics'!$A:$A,'Ownership Metrics'!$I:$I),"")</f>
        <v>Sedang</v>
      </c>
      <c r="U4356" s="27">
        <f>IF(COUNTIFS($B$2:$B4356,$B4356,$D$2:$D4356,$D4356)=1,1,0)</f>
        <v>1</v>
      </c>
      <c r="V4356" s="27">
        <f t="shared" si="205"/>
        <v>2.44</v>
      </c>
      <c r="W4356" s="27">
        <f t="shared" si="206"/>
        <v>4</v>
      </c>
      <c r="X4356" s="27">
        <f t="shared" si="204"/>
        <v>2.4399995643999999</v>
      </c>
    </row>
    <row r="4357" spans="1:24" x14ac:dyDescent="0.25">
      <c r="A4357" s="26">
        <v>46265</v>
      </c>
      <c r="B4357" s="27" t="s">
        <v>10724</v>
      </c>
      <c r="C4357" s="27" t="s">
        <v>4588</v>
      </c>
      <c r="D4357" s="27" t="s">
        <v>4520</v>
      </c>
      <c r="E4357" s="27" t="s">
        <v>35</v>
      </c>
      <c r="F4357" s="27" t="s">
        <v>23</v>
      </c>
      <c r="G4357" s="27" t="s">
        <v>36</v>
      </c>
      <c r="H4357" s="27" t="s">
        <v>24</v>
      </c>
      <c r="I4357" s="28">
        <v>100000000</v>
      </c>
      <c r="J4357" s="28">
        <v>0</v>
      </c>
      <c r="K4357" s="28">
        <v>100000000</v>
      </c>
      <c r="L4357" s="29">
        <v>1.02</v>
      </c>
      <c r="M4357" s="29">
        <f>IFERROR(_xlfn.XLOOKUP($B4357,'Ownership Metrics'!$A:$A,'Ownership Metrics'!$B:$B),"")</f>
        <v>36.43</v>
      </c>
      <c r="N4357" s="28">
        <f>IFERROR(_xlfn.XLOOKUP($B4357,'Ownership Metrics'!$A:$A,'Ownership Metrics'!$C:$C),"")</f>
        <v>1359</v>
      </c>
      <c r="O4357" s="29">
        <f>IFERROR(_xlfn.XLOOKUP($B4357,'Ownership Metrics'!$A:$A,'Ownership Metrics'!$D:$D),"")</f>
        <v>30.48</v>
      </c>
      <c r="P4357" s="29">
        <f>IFERROR(_xlfn.XLOOKUP($B4357,'Ownership Metrics'!$A:$A,'Ownership Metrics'!$E:$E),"")</f>
        <v>55.49</v>
      </c>
      <c r="Q4357" s="30">
        <f>IFERROR(_xlfn.XLOOKUP($B4357,'Ownership Metrics'!$A:$A,'Ownership Metrics'!$F:$F),"")</f>
        <v>8</v>
      </c>
      <c r="R4357" s="30">
        <f>IFERROR(_xlfn.XLOOKUP($B4357,'Ownership Metrics'!$A:$A,'Ownership Metrics'!$G:$G),"")</f>
        <v>38</v>
      </c>
      <c r="S4357" s="27" t="str">
        <f>IFERROR(_xlfn.XLOOKUP($B4357,'Ownership Metrics'!$A:$A,'Ownership Metrics'!$H:$H),"")</f>
        <v>Moderat</v>
      </c>
      <c r="T4357" s="27" t="str">
        <f>IFERROR(_xlfn.XLOOKUP($B4357,'Ownership Metrics'!$A:$A,'Ownership Metrics'!$I:$I),"")</f>
        <v>Sedang</v>
      </c>
      <c r="U4357" s="27">
        <f>IF(COUNTIFS($B$2:$B4357,$B4357,$D$2:$D4357,$D4357)=1,1,0)</f>
        <v>1</v>
      </c>
      <c r="V4357" s="27">
        <f t="shared" si="205"/>
        <v>1.02</v>
      </c>
      <c r="W4357" s="27">
        <f t="shared" si="206"/>
        <v>8</v>
      </c>
      <c r="X4357" s="27">
        <f t="shared" si="204"/>
        <v>1.0199995642999999</v>
      </c>
    </row>
    <row r="4358" spans="1:24" x14ac:dyDescent="0.25">
      <c r="A4358" s="26">
        <v>46265</v>
      </c>
      <c r="B4358" s="27" t="s">
        <v>10724</v>
      </c>
      <c r="C4358" s="27" t="s">
        <v>4588</v>
      </c>
      <c r="D4358" s="27" t="s">
        <v>2120</v>
      </c>
      <c r="E4358" s="27" t="s">
        <v>35</v>
      </c>
      <c r="F4358" s="27" t="s">
        <v>23</v>
      </c>
      <c r="G4358" s="27" t="s">
        <v>36</v>
      </c>
      <c r="H4358" s="27" t="s">
        <v>24</v>
      </c>
      <c r="I4358" s="28">
        <v>525000000</v>
      </c>
      <c r="J4358" s="28">
        <v>0</v>
      </c>
      <c r="K4358" s="28">
        <v>525000000</v>
      </c>
      <c r="L4358" s="29">
        <v>5.33</v>
      </c>
      <c r="M4358" s="29">
        <f>IFERROR(_xlfn.XLOOKUP($B4358,'Ownership Metrics'!$A:$A,'Ownership Metrics'!$B:$B),"")</f>
        <v>36.43</v>
      </c>
      <c r="N4358" s="28">
        <f>IFERROR(_xlfn.XLOOKUP($B4358,'Ownership Metrics'!$A:$A,'Ownership Metrics'!$C:$C),"")</f>
        <v>1359</v>
      </c>
      <c r="O4358" s="29">
        <f>IFERROR(_xlfn.XLOOKUP($B4358,'Ownership Metrics'!$A:$A,'Ownership Metrics'!$D:$D),"")</f>
        <v>30.48</v>
      </c>
      <c r="P4358" s="29">
        <f>IFERROR(_xlfn.XLOOKUP($B4358,'Ownership Metrics'!$A:$A,'Ownership Metrics'!$E:$E),"")</f>
        <v>55.49</v>
      </c>
      <c r="Q4358" s="30">
        <f>IFERROR(_xlfn.XLOOKUP($B4358,'Ownership Metrics'!$A:$A,'Ownership Metrics'!$F:$F),"")</f>
        <v>8</v>
      </c>
      <c r="R4358" s="30">
        <f>IFERROR(_xlfn.XLOOKUP($B4358,'Ownership Metrics'!$A:$A,'Ownership Metrics'!$G:$G),"")</f>
        <v>38</v>
      </c>
      <c r="S4358" s="27" t="str">
        <f>IFERROR(_xlfn.XLOOKUP($B4358,'Ownership Metrics'!$A:$A,'Ownership Metrics'!$H:$H),"")</f>
        <v>Moderat</v>
      </c>
      <c r="T4358" s="27" t="str">
        <f>IFERROR(_xlfn.XLOOKUP($B4358,'Ownership Metrics'!$A:$A,'Ownership Metrics'!$I:$I),"")</f>
        <v>Sedang</v>
      </c>
      <c r="U4358" s="27">
        <f>IF(COUNTIFS($B$2:$B4358,$B4358,$D$2:$D4358,$D4358)=1,1,0)</f>
        <v>1</v>
      </c>
      <c r="V4358" s="27">
        <f t="shared" si="205"/>
        <v>5.33</v>
      </c>
      <c r="W4358" s="27">
        <f t="shared" si="206"/>
        <v>3</v>
      </c>
      <c r="X4358" s="27">
        <f t="shared" si="204"/>
        <v>5.3299995642000004</v>
      </c>
    </row>
    <row r="4359" spans="1:24" x14ac:dyDescent="0.25">
      <c r="A4359" s="26">
        <v>46265</v>
      </c>
      <c r="B4359" s="27" t="s">
        <v>10724</v>
      </c>
      <c r="C4359" s="27" t="s">
        <v>4588</v>
      </c>
      <c r="D4359" s="27" t="s">
        <v>537</v>
      </c>
      <c r="E4359" s="27" t="s">
        <v>35</v>
      </c>
      <c r="F4359" s="27" t="s">
        <v>23</v>
      </c>
      <c r="G4359" s="27" t="s">
        <v>36</v>
      </c>
      <c r="H4359" s="27" t="s">
        <v>24</v>
      </c>
      <c r="I4359" s="28">
        <v>1937224659</v>
      </c>
      <c r="J4359" s="28">
        <v>0</v>
      </c>
      <c r="K4359" s="28">
        <v>1937224659</v>
      </c>
      <c r="L4359" s="29">
        <v>19.68</v>
      </c>
      <c r="M4359" s="29">
        <f>IFERROR(_xlfn.XLOOKUP($B4359,'Ownership Metrics'!$A:$A,'Ownership Metrics'!$B:$B),"")</f>
        <v>36.43</v>
      </c>
      <c r="N4359" s="28">
        <f>IFERROR(_xlfn.XLOOKUP($B4359,'Ownership Metrics'!$A:$A,'Ownership Metrics'!$C:$C),"")</f>
        <v>1359</v>
      </c>
      <c r="O4359" s="29">
        <f>IFERROR(_xlfn.XLOOKUP($B4359,'Ownership Metrics'!$A:$A,'Ownership Metrics'!$D:$D),"")</f>
        <v>30.48</v>
      </c>
      <c r="P4359" s="29">
        <f>IFERROR(_xlfn.XLOOKUP($B4359,'Ownership Metrics'!$A:$A,'Ownership Metrics'!$E:$E),"")</f>
        <v>55.49</v>
      </c>
      <c r="Q4359" s="30">
        <f>IFERROR(_xlfn.XLOOKUP($B4359,'Ownership Metrics'!$A:$A,'Ownership Metrics'!$F:$F),"")</f>
        <v>8</v>
      </c>
      <c r="R4359" s="30">
        <f>IFERROR(_xlfn.XLOOKUP($B4359,'Ownership Metrics'!$A:$A,'Ownership Metrics'!$G:$G),"")</f>
        <v>38</v>
      </c>
      <c r="S4359" s="27" t="str">
        <f>IFERROR(_xlfn.XLOOKUP($B4359,'Ownership Metrics'!$A:$A,'Ownership Metrics'!$H:$H),"")</f>
        <v>Moderat</v>
      </c>
      <c r="T4359" s="27" t="str">
        <f>IFERROR(_xlfn.XLOOKUP($B4359,'Ownership Metrics'!$A:$A,'Ownership Metrics'!$I:$I),"")</f>
        <v>Sedang</v>
      </c>
      <c r="U4359" s="27">
        <f>IF(COUNTIFS($B$2:$B4359,$B4359,$D$2:$D4359,$D4359)=1,1,0)</f>
        <v>1</v>
      </c>
      <c r="V4359" s="27">
        <f t="shared" si="205"/>
        <v>19.68</v>
      </c>
      <c r="W4359" s="27">
        <f t="shared" si="206"/>
        <v>2</v>
      </c>
      <c r="X4359" s="27">
        <f t="shared" si="204"/>
        <v>19.679999564100001</v>
      </c>
    </row>
    <row r="4360" spans="1:24" x14ac:dyDescent="0.25">
      <c r="A4360" s="26">
        <v>46265</v>
      </c>
      <c r="B4360" s="27" t="s">
        <v>10724</v>
      </c>
      <c r="C4360" s="27" t="s">
        <v>4588</v>
      </c>
      <c r="D4360" s="27" t="s">
        <v>4590</v>
      </c>
      <c r="E4360" s="27" t="s">
        <v>35</v>
      </c>
      <c r="F4360" s="27" t="s">
        <v>23</v>
      </c>
      <c r="G4360" s="27" t="s">
        <v>36</v>
      </c>
      <c r="H4360" s="27" t="s">
        <v>24</v>
      </c>
      <c r="I4360" s="28">
        <v>191626800</v>
      </c>
      <c r="J4360" s="28">
        <v>0</v>
      </c>
      <c r="K4360" s="28">
        <v>191626800</v>
      </c>
      <c r="L4360" s="29">
        <v>1.95</v>
      </c>
      <c r="M4360" s="29">
        <f>IFERROR(_xlfn.XLOOKUP($B4360,'Ownership Metrics'!$A:$A,'Ownership Metrics'!$B:$B),"")</f>
        <v>36.43</v>
      </c>
      <c r="N4360" s="28">
        <f>IFERROR(_xlfn.XLOOKUP($B4360,'Ownership Metrics'!$A:$A,'Ownership Metrics'!$C:$C),"")</f>
        <v>1359</v>
      </c>
      <c r="O4360" s="29">
        <f>IFERROR(_xlfn.XLOOKUP($B4360,'Ownership Metrics'!$A:$A,'Ownership Metrics'!$D:$D),"")</f>
        <v>30.48</v>
      </c>
      <c r="P4360" s="29">
        <f>IFERROR(_xlfn.XLOOKUP($B4360,'Ownership Metrics'!$A:$A,'Ownership Metrics'!$E:$E),"")</f>
        <v>55.49</v>
      </c>
      <c r="Q4360" s="30">
        <f>IFERROR(_xlfn.XLOOKUP($B4360,'Ownership Metrics'!$A:$A,'Ownership Metrics'!$F:$F),"")</f>
        <v>8</v>
      </c>
      <c r="R4360" s="30">
        <f>IFERROR(_xlfn.XLOOKUP($B4360,'Ownership Metrics'!$A:$A,'Ownership Metrics'!$G:$G),"")</f>
        <v>38</v>
      </c>
      <c r="S4360" s="27" t="str">
        <f>IFERROR(_xlfn.XLOOKUP($B4360,'Ownership Metrics'!$A:$A,'Ownership Metrics'!$H:$H),"")</f>
        <v>Moderat</v>
      </c>
      <c r="T4360" s="27" t="str">
        <f>IFERROR(_xlfn.XLOOKUP($B4360,'Ownership Metrics'!$A:$A,'Ownership Metrics'!$I:$I),"")</f>
        <v>Sedang</v>
      </c>
      <c r="U4360" s="27">
        <f>IF(COUNTIFS($B$2:$B4360,$B4360,$D$2:$D4360,$D4360)=1,1,0)</f>
        <v>1</v>
      </c>
      <c r="V4360" s="27">
        <f t="shared" si="205"/>
        <v>1.95</v>
      </c>
      <c r="W4360" s="27">
        <f t="shared" si="206"/>
        <v>5</v>
      </c>
      <c r="X4360" s="27">
        <f t="shared" si="204"/>
        <v>1.9499995639999999</v>
      </c>
    </row>
    <row r="4361" spans="1:24" x14ac:dyDescent="0.25">
      <c r="A4361" s="26">
        <v>46265</v>
      </c>
      <c r="B4361" s="27" t="s">
        <v>10725</v>
      </c>
      <c r="C4361" s="27" t="s">
        <v>4592</v>
      </c>
      <c r="D4361" s="27" t="s">
        <v>3375</v>
      </c>
      <c r="E4361" s="27" t="s">
        <v>22</v>
      </c>
      <c r="F4361" s="27" t="s">
        <v>23</v>
      </c>
      <c r="G4361" s="27"/>
      <c r="H4361" s="27" t="s">
        <v>24</v>
      </c>
      <c r="I4361" s="28">
        <v>58107800</v>
      </c>
      <c r="J4361" s="28">
        <v>0</v>
      </c>
      <c r="K4361" s="28">
        <v>58107800</v>
      </c>
      <c r="L4361" s="29">
        <v>1.42</v>
      </c>
      <c r="M4361" s="29">
        <f>IFERROR(_xlfn.XLOOKUP($B4361,'Ownership Metrics'!$A:$A,'Ownership Metrics'!$B:$B),"")</f>
        <v>5.55</v>
      </c>
      <c r="N4361" s="28">
        <f>IFERROR(_xlfn.XLOOKUP($B4361,'Ownership Metrics'!$A:$A,'Ownership Metrics'!$C:$C),"")</f>
        <v>6564</v>
      </c>
      <c r="O4361" s="29">
        <f>IFERROR(_xlfn.XLOOKUP($B4361,'Ownership Metrics'!$A:$A,'Ownership Metrics'!$D:$D),"")</f>
        <v>80.790000000000006</v>
      </c>
      <c r="P4361" s="29">
        <f>IFERROR(_xlfn.XLOOKUP($B4361,'Ownership Metrics'!$A:$A,'Ownership Metrics'!$E:$E),"")</f>
        <v>87.88</v>
      </c>
      <c r="Q4361" s="30">
        <f>IFERROR(_xlfn.XLOOKUP($B4361,'Ownership Metrics'!$A:$A,'Ownership Metrics'!$F:$F),"")</f>
        <v>7</v>
      </c>
      <c r="R4361" s="30">
        <f>IFERROR(_xlfn.XLOOKUP($B4361,'Ownership Metrics'!$A:$A,'Ownership Metrics'!$G:$G),"")</f>
        <v>74</v>
      </c>
      <c r="S4361" s="27" t="str">
        <f>IFERROR(_xlfn.XLOOKUP($B4361,'Ownership Metrics'!$A:$A,'Ownership Metrics'!$H:$H),"")</f>
        <v>Mayoritas</v>
      </c>
      <c r="T4361" s="27" t="str">
        <f>IFERROR(_xlfn.XLOOKUP($B4361,'Ownership Metrics'!$A:$A,'Ownership Metrics'!$I:$I),"")</f>
        <v>Tinggi</v>
      </c>
      <c r="U4361" s="27">
        <f>IF(COUNTIFS($B$2:$B4361,$B4361,$D$2:$D4361,$D4361)=1,1,0)</f>
        <v>1</v>
      </c>
      <c r="V4361" s="27">
        <f t="shared" si="205"/>
        <v>1.42</v>
      </c>
      <c r="W4361" s="27">
        <f t="shared" si="206"/>
        <v>7</v>
      </c>
      <c r="X4361" s="27">
        <f t="shared" si="204"/>
        <v>1.4199995639</v>
      </c>
    </row>
    <row r="4362" spans="1:24" x14ac:dyDescent="0.25">
      <c r="A4362" s="26">
        <v>46265</v>
      </c>
      <c r="B4362" s="27" t="s">
        <v>10725</v>
      </c>
      <c r="C4362" s="27" t="s">
        <v>4592</v>
      </c>
      <c r="D4362" s="27" t="s">
        <v>4593</v>
      </c>
      <c r="E4362" s="27" t="s">
        <v>22</v>
      </c>
      <c r="F4362" s="27" t="s">
        <v>23</v>
      </c>
      <c r="G4362" s="27"/>
      <c r="H4362" s="27" t="s">
        <v>24</v>
      </c>
      <c r="I4362" s="28">
        <v>3300000000</v>
      </c>
      <c r="J4362" s="28">
        <v>0</v>
      </c>
      <c r="K4362" s="28">
        <v>3300000000</v>
      </c>
      <c r="L4362" s="29">
        <v>80.790000000000006</v>
      </c>
      <c r="M4362" s="29">
        <f>IFERROR(_xlfn.XLOOKUP($B4362,'Ownership Metrics'!$A:$A,'Ownership Metrics'!$B:$B),"")</f>
        <v>5.55</v>
      </c>
      <c r="N4362" s="28">
        <f>IFERROR(_xlfn.XLOOKUP($B4362,'Ownership Metrics'!$A:$A,'Ownership Metrics'!$C:$C),"")</f>
        <v>6564</v>
      </c>
      <c r="O4362" s="29">
        <f>IFERROR(_xlfn.XLOOKUP($B4362,'Ownership Metrics'!$A:$A,'Ownership Metrics'!$D:$D),"")</f>
        <v>80.790000000000006</v>
      </c>
      <c r="P4362" s="29">
        <f>IFERROR(_xlfn.XLOOKUP($B4362,'Ownership Metrics'!$A:$A,'Ownership Metrics'!$E:$E),"")</f>
        <v>87.88</v>
      </c>
      <c r="Q4362" s="30">
        <f>IFERROR(_xlfn.XLOOKUP($B4362,'Ownership Metrics'!$A:$A,'Ownership Metrics'!$F:$F),"")</f>
        <v>7</v>
      </c>
      <c r="R4362" s="30">
        <f>IFERROR(_xlfn.XLOOKUP($B4362,'Ownership Metrics'!$A:$A,'Ownership Metrics'!$G:$G),"")</f>
        <v>74</v>
      </c>
      <c r="S4362" s="27" t="str">
        <f>IFERROR(_xlfn.XLOOKUP($B4362,'Ownership Metrics'!$A:$A,'Ownership Metrics'!$H:$H),"")</f>
        <v>Mayoritas</v>
      </c>
      <c r="T4362" s="27" t="str">
        <f>IFERROR(_xlfn.XLOOKUP($B4362,'Ownership Metrics'!$A:$A,'Ownership Metrics'!$I:$I),"")</f>
        <v>Tinggi</v>
      </c>
      <c r="U4362" s="27">
        <f>IF(COUNTIFS($B$2:$B4362,$B4362,$D$2:$D4362,$D4362)=1,1,0)</f>
        <v>1</v>
      </c>
      <c r="V4362" s="27">
        <f t="shared" si="205"/>
        <v>80.790000000000006</v>
      </c>
      <c r="W4362" s="27">
        <f t="shared" si="206"/>
        <v>1</v>
      </c>
      <c r="X4362" s="27">
        <f t="shared" si="204"/>
        <v>80.789999563800009</v>
      </c>
    </row>
    <row r="4363" spans="1:24" x14ac:dyDescent="0.25">
      <c r="A4363" s="26">
        <v>46265</v>
      </c>
      <c r="B4363" s="27" t="s">
        <v>10725</v>
      </c>
      <c r="C4363" s="27" t="s">
        <v>4592</v>
      </c>
      <c r="D4363" s="27" t="s">
        <v>4594</v>
      </c>
      <c r="E4363" s="27" t="s">
        <v>22</v>
      </c>
      <c r="F4363" s="27" t="s">
        <v>32</v>
      </c>
      <c r="G4363" s="27"/>
      <c r="H4363" s="27" t="s">
        <v>64</v>
      </c>
      <c r="I4363" s="28">
        <v>116919400</v>
      </c>
      <c r="J4363" s="28">
        <v>0</v>
      </c>
      <c r="K4363" s="28">
        <v>116919400</v>
      </c>
      <c r="L4363" s="29">
        <v>2.86</v>
      </c>
      <c r="M4363" s="29">
        <f>IFERROR(_xlfn.XLOOKUP($B4363,'Ownership Metrics'!$A:$A,'Ownership Metrics'!$B:$B),"")</f>
        <v>5.55</v>
      </c>
      <c r="N4363" s="28">
        <f>IFERROR(_xlfn.XLOOKUP($B4363,'Ownership Metrics'!$A:$A,'Ownership Metrics'!$C:$C),"")</f>
        <v>6564</v>
      </c>
      <c r="O4363" s="29">
        <f>IFERROR(_xlfn.XLOOKUP($B4363,'Ownership Metrics'!$A:$A,'Ownership Metrics'!$D:$D),"")</f>
        <v>80.790000000000006</v>
      </c>
      <c r="P4363" s="29">
        <f>IFERROR(_xlfn.XLOOKUP($B4363,'Ownership Metrics'!$A:$A,'Ownership Metrics'!$E:$E),"")</f>
        <v>87.88</v>
      </c>
      <c r="Q4363" s="30">
        <f>IFERROR(_xlfn.XLOOKUP($B4363,'Ownership Metrics'!$A:$A,'Ownership Metrics'!$F:$F),"")</f>
        <v>7</v>
      </c>
      <c r="R4363" s="30">
        <f>IFERROR(_xlfn.XLOOKUP($B4363,'Ownership Metrics'!$A:$A,'Ownership Metrics'!$G:$G),"")</f>
        <v>74</v>
      </c>
      <c r="S4363" s="27" t="str">
        <f>IFERROR(_xlfn.XLOOKUP($B4363,'Ownership Metrics'!$A:$A,'Ownership Metrics'!$H:$H),"")</f>
        <v>Mayoritas</v>
      </c>
      <c r="T4363" s="27" t="str">
        <f>IFERROR(_xlfn.XLOOKUP($B4363,'Ownership Metrics'!$A:$A,'Ownership Metrics'!$I:$I),"")</f>
        <v>Tinggi</v>
      </c>
      <c r="U4363" s="27">
        <f>IF(COUNTIFS($B$2:$B4363,$B4363,$D$2:$D4363,$D4363)=1,1,0)</f>
        <v>1</v>
      </c>
      <c r="V4363" s="27">
        <f t="shared" si="205"/>
        <v>2.86</v>
      </c>
      <c r="W4363" s="27">
        <f t="shared" si="206"/>
        <v>3</v>
      </c>
      <c r="X4363" s="27">
        <f t="shared" si="204"/>
        <v>2.8599995636999997</v>
      </c>
    </row>
    <row r="4364" spans="1:24" x14ac:dyDescent="0.25">
      <c r="A4364" s="26">
        <v>46265</v>
      </c>
      <c r="B4364" s="27" t="s">
        <v>10725</v>
      </c>
      <c r="C4364" s="27" t="s">
        <v>4592</v>
      </c>
      <c r="D4364" s="27" t="s">
        <v>4595</v>
      </c>
      <c r="E4364" s="27" t="s">
        <v>35</v>
      </c>
      <c r="F4364" s="27" t="s">
        <v>23</v>
      </c>
      <c r="G4364" s="27" t="s">
        <v>36</v>
      </c>
      <c r="H4364" s="27" t="s">
        <v>24</v>
      </c>
      <c r="I4364" s="28">
        <v>75551400</v>
      </c>
      <c r="J4364" s="28">
        <v>0</v>
      </c>
      <c r="K4364" s="28">
        <v>75551400</v>
      </c>
      <c r="L4364" s="29">
        <v>1.85</v>
      </c>
      <c r="M4364" s="29">
        <f>IFERROR(_xlfn.XLOOKUP($B4364,'Ownership Metrics'!$A:$A,'Ownership Metrics'!$B:$B),"")</f>
        <v>5.55</v>
      </c>
      <c r="N4364" s="28">
        <f>IFERROR(_xlfn.XLOOKUP($B4364,'Ownership Metrics'!$A:$A,'Ownership Metrics'!$C:$C),"")</f>
        <v>6564</v>
      </c>
      <c r="O4364" s="29">
        <f>IFERROR(_xlfn.XLOOKUP($B4364,'Ownership Metrics'!$A:$A,'Ownership Metrics'!$D:$D),"")</f>
        <v>80.790000000000006</v>
      </c>
      <c r="P4364" s="29">
        <f>IFERROR(_xlfn.XLOOKUP($B4364,'Ownership Metrics'!$A:$A,'Ownership Metrics'!$E:$E),"")</f>
        <v>87.88</v>
      </c>
      <c r="Q4364" s="30">
        <f>IFERROR(_xlfn.XLOOKUP($B4364,'Ownership Metrics'!$A:$A,'Ownership Metrics'!$F:$F),"")</f>
        <v>7</v>
      </c>
      <c r="R4364" s="30">
        <f>IFERROR(_xlfn.XLOOKUP($B4364,'Ownership Metrics'!$A:$A,'Ownership Metrics'!$G:$G),"")</f>
        <v>74</v>
      </c>
      <c r="S4364" s="27" t="str">
        <f>IFERROR(_xlfn.XLOOKUP($B4364,'Ownership Metrics'!$A:$A,'Ownership Metrics'!$H:$H),"")</f>
        <v>Mayoritas</v>
      </c>
      <c r="T4364" s="27" t="str">
        <f>IFERROR(_xlfn.XLOOKUP($B4364,'Ownership Metrics'!$A:$A,'Ownership Metrics'!$I:$I),"")</f>
        <v>Tinggi</v>
      </c>
      <c r="U4364" s="27">
        <f>IF(COUNTIFS($B$2:$B4364,$B4364,$D$2:$D4364,$D4364)=1,1,0)</f>
        <v>1</v>
      </c>
      <c r="V4364" s="27">
        <f t="shared" si="205"/>
        <v>1.85</v>
      </c>
      <c r="W4364" s="27">
        <f t="shared" si="206"/>
        <v>4</v>
      </c>
      <c r="X4364" s="27">
        <f t="shared" si="204"/>
        <v>1.8499995636000002</v>
      </c>
    </row>
    <row r="4365" spans="1:24" x14ac:dyDescent="0.25">
      <c r="A4365" s="26">
        <v>46265</v>
      </c>
      <c r="B4365" s="27" t="s">
        <v>10725</v>
      </c>
      <c r="C4365" s="27" t="s">
        <v>4592</v>
      </c>
      <c r="D4365" s="27" t="s">
        <v>4596</v>
      </c>
      <c r="E4365" s="27" t="s">
        <v>35</v>
      </c>
      <c r="F4365" s="27" t="s">
        <v>23</v>
      </c>
      <c r="G4365" s="27" t="s">
        <v>36</v>
      </c>
      <c r="H4365" s="27" t="s">
        <v>24</v>
      </c>
      <c r="I4365" s="28">
        <v>172899000</v>
      </c>
      <c r="J4365" s="28">
        <v>0</v>
      </c>
      <c r="K4365" s="28">
        <v>172899000</v>
      </c>
      <c r="L4365" s="29">
        <v>4.2300000000000004</v>
      </c>
      <c r="M4365" s="29">
        <f>IFERROR(_xlfn.XLOOKUP($B4365,'Ownership Metrics'!$A:$A,'Ownership Metrics'!$B:$B),"")</f>
        <v>5.55</v>
      </c>
      <c r="N4365" s="28">
        <f>IFERROR(_xlfn.XLOOKUP($B4365,'Ownership Metrics'!$A:$A,'Ownership Metrics'!$C:$C),"")</f>
        <v>6564</v>
      </c>
      <c r="O4365" s="29">
        <f>IFERROR(_xlfn.XLOOKUP($B4365,'Ownership Metrics'!$A:$A,'Ownership Metrics'!$D:$D),"")</f>
        <v>80.790000000000006</v>
      </c>
      <c r="P4365" s="29">
        <f>IFERROR(_xlfn.XLOOKUP($B4365,'Ownership Metrics'!$A:$A,'Ownership Metrics'!$E:$E),"")</f>
        <v>87.88</v>
      </c>
      <c r="Q4365" s="30">
        <f>IFERROR(_xlfn.XLOOKUP($B4365,'Ownership Metrics'!$A:$A,'Ownership Metrics'!$F:$F),"")</f>
        <v>7</v>
      </c>
      <c r="R4365" s="30">
        <f>IFERROR(_xlfn.XLOOKUP($B4365,'Ownership Metrics'!$A:$A,'Ownership Metrics'!$G:$G),"")</f>
        <v>74</v>
      </c>
      <c r="S4365" s="27" t="str">
        <f>IFERROR(_xlfn.XLOOKUP($B4365,'Ownership Metrics'!$A:$A,'Ownership Metrics'!$H:$H),"")</f>
        <v>Mayoritas</v>
      </c>
      <c r="T4365" s="27" t="str">
        <f>IFERROR(_xlfn.XLOOKUP($B4365,'Ownership Metrics'!$A:$A,'Ownership Metrics'!$I:$I),"")</f>
        <v>Tinggi</v>
      </c>
      <c r="U4365" s="27">
        <f>IF(COUNTIFS($B$2:$B4365,$B4365,$D$2:$D4365,$D4365)=1,1,0)</f>
        <v>1</v>
      </c>
      <c r="V4365" s="27">
        <f t="shared" si="205"/>
        <v>4.2300000000000004</v>
      </c>
      <c r="W4365" s="27">
        <f t="shared" si="206"/>
        <v>2</v>
      </c>
      <c r="X4365" s="27">
        <f t="shared" si="204"/>
        <v>4.2299995635000007</v>
      </c>
    </row>
    <row r="4366" spans="1:24" x14ac:dyDescent="0.25">
      <c r="A4366" s="26">
        <v>46265</v>
      </c>
      <c r="B4366" s="27" t="s">
        <v>10725</v>
      </c>
      <c r="C4366" s="27" t="s">
        <v>4592</v>
      </c>
      <c r="D4366" s="27" t="s">
        <v>4597</v>
      </c>
      <c r="E4366" s="27" t="s">
        <v>35</v>
      </c>
      <c r="F4366" s="27" t="s">
        <v>23</v>
      </c>
      <c r="G4366" s="27" t="s">
        <v>36</v>
      </c>
      <c r="H4366" s="27" t="s">
        <v>24</v>
      </c>
      <c r="I4366" s="28">
        <v>75551400</v>
      </c>
      <c r="J4366" s="28">
        <v>0</v>
      </c>
      <c r="K4366" s="28">
        <v>75551400</v>
      </c>
      <c r="L4366" s="29">
        <v>1.85</v>
      </c>
      <c r="M4366" s="29">
        <f>IFERROR(_xlfn.XLOOKUP($B4366,'Ownership Metrics'!$A:$A,'Ownership Metrics'!$B:$B),"")</f>
        <v>5.55</v>
      </c>
      <c r="N4366" s="28">
        <f>IFERROR(_xlfn.XLOOKUP($B4366,'Ownership Metrics'!$A:$A,'Ownership Metrics'!$C:$C),"")</f>
        <v>6564</v>
      </c>
      <c r="O4366" s="29">
        <f>IFERROR(_xlfn.XLOOKUP($B4366,'Ownership Metrics'!$A:$A,'Ownership Metrics'!$D:$D),"")</f>
        <v>80.790000000000006</v>
      </c>
      <c r="P4366" s="29">
        <f>IFERROR(_xlfn.XLOOKUP($B4366,'Ownership Metrics'!$A:$A,'Ownership Metrics'!$E:$E),"")</f>
        <v>87.88</v>
      </c>
      <c r="Q4366" s="30">
        <f>IFERROR(_xlfn.XLOOKUP($B4366,'Ownership Metrics'!$A:$A,'Ownership Metrics'!$F:$F),"")</f>
        <v>7</v>
      </c>
      <c r="R4366" s="30">
        <f>IFERROR(_xlfn.XLOOKUP($B4366,'Ownership Metrics'!$A:$A,'Ownership Metrics'!$G:$G),"")</f>
        <v>74</v>
      </c>
      <c r="S4366" s="27" t="str">
        <f>IFERROR(_xlfn.XLOOKUP($B4366,'Ownership Metrics'!$A:$A,'Ownership Metrics'!$H:$H),"")</f>
        <v>Mayoritas</v>
      </c>
      <c r="T4366" s="27" t="str">
        <f>IFERROR(_xlfn.XLOOKUP($B4366,'Ownership Metrics'!$A:$A,'Ownership Metrics'!$I:$I),"")</f>
        <v>Tinggi</v>
      </c>
      <c r="U4366" s="27">
        <f>IF(COUNTIFS($B$2:$B4366,$B4366,$D$2:$D4366,$D4366)=1,1,0)</f>
        <v>1</v>
      </c>
      <c r="V4366" s="27">
        <f t="shared" si="205"/>
        <v>1.85</v>
      </c>
      <c r="W4366" s="27">
        <f t="shared" si="206"/>
        <v>5</v>
      </c>
      <c r="X4366" s="27">
        <f t="shared" si="204"/>
        <v>1.8499995634000002</v>
      </c>
    </row>
    <row r="4367" spans="1:24" x14ac:dyDescent="0.25">
      <c r="A4367" s="26">
        <v>46265</v>
      </c>
      <c r="B4367" s="27" t="s">
        <v>10725</v>
      </c>
      <c r="C4367" s="27" t="s">
        <v>4592</v>
      </c>
      <c r="D4367" s="27" t="s">
        <v>4598</v>
      </c>
      <c r="E4367" s="27" t="s">
        <v>72</v>
      </c>
      <c r="F4367" s="27" t="s">
        <v>32</v>
      </c>
      <c r="G4367" s="27"/>
      <c r="H4367" s="27" t="s">
        <v>64</v>
      </c>
      <c r="I4367" s="28">
        <v>59285895</v>
      </c>
      <c r="J4367" s="28">
        <v>0</v>
      </c>
      <c r="K4367" s="28">
        <v>59285895</v>
      </c>
      <c r="L4367" s="29">
        <v>1.45</v>
      </c>
      <c r="M4367" s="29">
        <f>IFERROR(_xlfn.XLOOKUP($B4367,'Ownership Metrics'!$A:$A,'Ownership Metrics'!$B:$B),"")</f>
        <v>5.55</v>
      </c>
      <c r="N4367" s="28">
        <f>IFERROR(_xlfn.XLOOKUP($B4367,'Ownership Metrics'!$A:$A,'Ownership Metrics'!$C:$C),"")</f>
        <v>6564</v>
      </c>
      <c r="O4367" s="29">
        <f>IFERROR(_xlfn.XLOOKUP($B4367,'Ownership Metrics'!$A:$A,'Ownership Metrics'!$D:$D),"")</f>
        <v>80.790000000000006</v>
      </c>
      <c r="P4367" s="29">
        <f>IFERROR(_xlfn.XLOOKUP($B4367,'Ownership Metrics'!$A:$A,'Ownership Metrics'!$E:$E),"")</f>
        <v>87.88</v>
      </c>
      <c r="Q4367" s="30">
        <f>IFERROR(_xlfn.XLOOKUP($B4367,'Ownership Metrics'!$A:$A,'Ownership Metrics'!$F:$F),"")</f>
        <v>7</v>
      </c>
      <c r="R4367" s="30">
        <f>IFERROR(_xlfn.XLOOKUP($B4367,'Ownership Metrics'!$A:$A,'Ownership Metrics'!$G:$G),"")</f>
        <v>74</v>
      </c>
      <c r="S4367" s="27" t="str">
        <f>IFERROR(_xlfn.XLOOKUP($B4367,'Ownership Metrics'!$A:$A,'Ownership Metrics'!$H:$H),"")</f>
        <v>Mayoritas</v>
      </c>
      <c r="T4367" s="27" t="str">
        <f>IFERROR(_xlfn.XLOOKUP($B4367,'Ownership Metrics'!$A:$A,'Ownership Metrics'!$I:$I),"")</f>
        <v>Tinggi</v>
      </c>
      <c r="U4367" s="27">
        <f>IF(COUNTIFS($B$2:$B4367,$B4367,$D$2:$D4367,$D4367)=1,1,0)</f>
        <v>1</v>
      </c>
      <c r="V4367" s="27">
        <f t="shared" si="205"/>
        <v>1.45</v>
      </c>
      <c r="W4367" s="27">
        <f t="shared" si="206"/>
        <v>6</v>
      </c>
      <c r="X4367" s="27">
        <f t="shared" si="204"/>
        <v>1.4499995633</v>
      </c>
    </row>
    <row r="4368" spans="1:24" x14ac:dyDescent="0.25">
      <c r="A4368" s="26">
        <v>46265</v>
      </c>
      <c r="B4368" s="27" t="s">
        <v>10726</v>
      </c>
      <c r="C4368" s="27" t="s">
        <v>4600</v>
      </c>
      <c r="D4368" s="27" t="s">
        <v>4601</v>
      </c>
      <c r="E4368" s="27" t="s">
        <v>35</v>
      </c>
      <c r="F4368" s="27" t="s">
        <v>23</v>
      </c>
      <c r="G4368" s="27"/>
      <c r="H4368" s="27"/>
      <c r="I4368" s="28">
        <v>85000000</v>
      </c>
      <c r="J4368" s="28">
        <v>0</v>
      </c>
      <c r="K4368" s="28">
        <v>85000000</v>
      </c>
      <c r="L4368" s="29">
        <v>2.15</v>
      </c>
      <c r="M4368" s="29">
        <f>IFERROR(_xlfn.XLOOKUP($B4368,'Ownership Metrics'!$A:$A,'Ownership Metrics'!$B:$B),"")</f>
        <v>43.14</v>
      </c>
      <c r="N4368" s="28">
        <f>IFERROR(_xlfn.XLOOKUP($B4368,'Ownership Metrics'!$A:$A,'Ownership Metrics'!$C:$C),"")</f>
        <v>312</v>
      </c>
      <c r="O4368" s="29">
        <f>IFERROR(_xlfn.XLOOKUP($B4368,'Ownership Metrics'!$A:$A,'Ownership Metrics'!$D:$D),"")</f>
        <v>11.67</v>
      </c>
      <c r="P4368" s="29">
        <f>IFERROR(_xlfn.XLOOKUP($B4368,'Ownership Metrics'!$A:$A,'Ownership Metrics'!$E:$E),"")</f>
        <v>22.41</v>
      </c>
      <c r="Q4368" s="30">
        <f>IFERROR(_xlfn.XLOOKUP($B4368,'Ownership Metrics'!$A:$A,'Ownership Metrics'!$F:$F),"")</f>
        <v>16</v>
      </c>
      <c r="R4368" s="30">
        <f>IFERROR(_xlfn.XLOOKUP($B4368,'Ownership Metrics'!$A:$A,'Ownership Metrics'!$G:$G),"")</f>
        <v>13</v>
      </c>
      <c r="S4368" s="27" t="str">
        <f>IFERROR(_xlfn.XLOOKUP($B4368,'Ownership Metrics'!$A:$A,'Ownership Metrics'!$H:$H),"")</f>
        <v>Tersebar</v>
      </c>
      <c r="T4368" s="27" t="str">
        <f>IFERROR(_xlfn.XLOOKUP($B4368,'Ownership Metrics'!$A:$A,'Ownership Metrics'!$I:$I),"")</f>
        <v>Rendah</v>
      </c>
      <c r="U4368" s="27">
        <f>IF(COUNTIFS($B$2:$B4368,$B4368,$D$2:$D4368,$D4368)=1,1,0)</f>
        <v>1</v>
      </c>
      <c r="V4368" s="27">
        <f t="shared" si="205"/>
        <v>2.15</v>
      </c>
      <c r="W4368" s="27">
        <f t="shared" si="206"/>
        <v>10</v>
      </c>
      <c r="X4368" s="27">
        <f t="shared" si="204"/>
        <v>2.1499995631999997</v>
      </c>
    </row>
    <row r="4369" spans="1:24" x14ac:dyDescent="0.25">
      <c r="A4369" s="26">
        <v>46265</v>
      </c>
      <c r="B4369" s="27" t="s">
        <v>10726</v>
      </c>
      <c r="C4369" s="27" t="s">
        <v>4600</v>
      </c>
      <c r="D4369" s="27" t="s">
        <v>4602</v>
      </c>
      <c r="E4369" s="27" t="s">
        <v>22</v>
      </c>
      <c r="F4369" s="27" t="s">
        <v>23</v>
      </c>
      <c r="G4369" s="27"/>
      <c r="H4369" s="27" t="s">
        <v>24</v>
      </c>
      <c r="I4369" s="28">
        <v>116049300</v>
      </c>
      <c r="J4369" s="28">
        <v>0</v>
      </c>
      <c r="K4369" s="28">
        <v>116049300</v>
      </c>
      <c r="L4369" s="29">
        <v>2.93</v>
      </c>
      <c r="M4369" s="29">
        <f>IFERROR(_xlfn.XLOOKUP($B4369,'Ownership Metrics'!$A:$A,'Ownership Metrics'!$B:$B),"")</f>
        <v>43.14</v>
      </c>
      <c r="N4369" s="28">
        <f>IFERROR(_xlfn.XLOOKUP($B4369,'Ownership Metrics'!$A:$A,'Ownership Metrics'!$C:$C),"")</f>
        <v>312</v>
      </c>
      <c r="O4369" s="29">
        <f>IFERROR(_xlfn.XLOOKUP($B4369,'Ownership Metrics'!$A:$A,'Ownership Metrics'!$D:$D),"")</f>
        <v>11.67</v>
      </c>
      <c r="P4369" s="29">
        <f>IFERROR(_xlfn.XLOOKUP($B4369,'Ownership Metrics'!$A:$A,'Ownership Metrics'!$E:$E),"")</f>
        <v>22.41</v>
      </c>
      <c r="Q4369" s="30">
        <f>IFERROR(_xlfn.XLOOKUP($B4369,'Ownership Metrics'!$A:$A,'Ownership Metrics'!$F:$F),"")</f>
        <v>16</v>
      </c>
      <c r="R4369" s="30">
        <f>IFERROR(_xlfn.XLOOKUP($B4369,'Ownership Metrics'!$A:$A,'Ownership Metrics'!$G:$G),"")</f>
        <v>13</v>
      </c>
      <c r="S4369" s="27" t="str">
        <f>IFERROR(_xlfn.XLOOKUP($B4369,'Ownership Metrics'!$A:$A,'Ownership Metrics'!$H:$H),"")</f>
        <v>Tersebar</v>
      </c>
      <c r="T4369" s="27" t="str">
        <f>IFERROR(_xlfn.XLOOKUP($B4369,'Ownership Metrics'!$A:$A,'Ownership Metrics'!$I:$I),"")</f>
        <v>Rendah</v>
      </c>
      <c r="U4369" s="27">
        <f>IF(COUNTIFS($B$2:$B4369,$B4369,$D$2:$D4369,$D4369)=1,1,0)</f>
        <v>1</v>
      </c>
      <c r="V4369" s="27">
        <f t="shared" si="205"/>
        <v>2.93</v>
      </c>
      <c r="W4369" s="27">
        <f t="shared" si="206"/>
        <v>8</v>
      </c>
      <c r="X4369" s="27">
        <f t="shared" si="204"/>
        <v>2.9299995631</v>
      </c>
    </row>
    <row r="4370" spans="1:24" x14ac:dyDescent="0.25">
      <c r="A4370" s="26">
        <v>46265</v>
      </c>
      <c r="B4370" s="27" t="s">
        <v>10726</v>
      </c>
      <c r="C4370" s="27" t="s">
        <v>4600</v>
      </c>
      <c r="D4370" s="27" t="s">
        <v>4603</v>
      </c>
      <c r="E4370" s="27" t="s">
        <v>22</v>
      </c>
      <c r="F4370" s="27" t="s">
        <v>23</v>
      </c>
      <c r="G4370" s="27"/>
      <c r="H4370" s="27" t="s">
        <v>24</v>
      </c>
      <c r="I4370" s="28">
        <v>195000000</v>
      </c>
      <c r="J4370" s="28">
        <v>0</v>
      </c>
      <c r="K4370" s="28">
        <v>195000000</v>
      </c>
      <c r="L4370" s="29">
        <v>4.92</v>
      </c>
      <c r="M4370" s="29">
        <f>IFERROR(_xlfn.XLOOKUP($B4370,'Ownership Metrics'!$A:$A,'Ownership Metrics'!$B:$B),"")</f>
        <v>43.14</v>
      </c>
      <c r="N4370" s="28">
        <f>IFERROR(_xlfn.XLOOKUP($B4370,'Ownership Metrics'!$A:$A,'Ownership Metrics'!$C:$C),"")</f>
        <v>312</v>
      </c>
      <c r="O4370" s="29">
        <f>IFERROR(_xlfn.XLOOKUP($B4370,'Ownership Metrics'!$A:$A,'Ownership Metrics'!$D:$D),"")</f>
        <v>11.67</v>
      </c>
      <c r="P4370" s="29">
        <f>IFERROR(_xlfn.XLOOKUP($B4370,'Ownership Metrics'!$A:$A,'Ownership Metrics'!$E:$E),"")</f>
        <v>22.41</v>
      </c>
      <c r="Q4370" s="30">
        <f>IFERROR(_xlfn.XLOOKUP($B4370,'Ownership Metrics'!$A:$A,'Ownership Metrics'!$F:$F),"")</f>
        <v>16</v>
      </c>
      <c r="R4370" s="30">
        <f>IFERROR(_xlfn.XLOOKUP($B4370,'Ownership Metrics'!$A:$A,'Ownership Metrics'!$G:$G),"")</f>
        <v>13</v>
      </c>
      <c r="S4370" s="27" t="str">
        <f>IFERROR(_xlfn.XLOOKUP($B4370,'Ownership Metrics'!$A:$A,'Ownership Metrics'!$H:$H),"")</f>
        <v>Tersebar</v>
      </c>
      <c r="T4370" s="27" t="str">
        <f>IFERROR(_xlfn.XLOOKUP($B4370,'Ownership Metrics'!$A:$A,'Ownership Metrics'!$I:$I),"")</f>
        <v>Rendah</v>
      </c>
      <c r="U4370" s="27">
        <f>IF(COUNTIFS($B$2:$B4370,$B4370,$D$2:$D4370,$D4370)=1,1,0)</f>
        <v>1</v>
      </c>
      <c r="V4370" s="27">
        <f t="shared" si="205"/>
        <v>4.92</v>
      </c>
      <c r="W4370" s="27">
        <f t="shared" si="206"/>
        <v>5</v>
      </c>
      <c r="X4370" s="27">
        <f t="shared" si="204"/>
        <v>4.9199995630000002</v>
      </c>
    </row>
    <row r="4371" spans="1:24" x14ac:dyDescent="0.25">
      <c r="A4371" s="26">
        <v>46265</v>
      </c>
      <c r="B4371" s="27" t="s">
        <v>10726</v>
      </c>
      <c r="C4371" s="27" t="s">
        <v>4600</v>
      </c>
      <c r="D4371" s="27" t="s">
        <v>4604</v>
      </c>
      <c r="E4371" s="27" t="s">
        <v>22</v>
      </c>
      <c r="F4371" s="27" t="s">
        <v>23</v>
      </c>
      <c r="G4371" s="27"/>
      <c r="H4371" s="27" t="s">
        <v>24</v>
      </c>
      <c r="I4371" s="28">
        <v>229491667</v>
      </c>
      <c r="J4371" s="28">
        <v>0</v>
      </c>
      <c r="K4371" s="28">
        <v>229491667</v>
      </c>
      <c r="L4371" s="29">
        <v>5.79</v>
      </c>
      <c r="M4371" s="29">
        <f>IFERROR(_xlfn.XLOOKUP($B4371,'Ownership Metrics'!$A:$A,'Ownership Metrics'!$B:$B),"")</f>
        <v>43.14</v>
      </c>
      <c r="N4371" s="28">
        <f>IFERROR(_xlfn.XLOOKUP($B4371,'Ownership Metrics'!$A:$A,'Ownership Metrics'!$C:$C),"")</f>
        <v>312</v>
      </c>
      <c r="O4371" s="29">
        <f>IFERROR(_xlfn.XLOOKUP($B4371,'Ownership Metrics'!$A:$A,'Ownership Metrics'!$D:$D),"")</f>
        <v>11.67</v>
      </c>
      <c r="P4371" s="29">
        <f>IFERROR(_xlfn.XLOOKUP($B4371,'Ownership Metrics'!$A:$A,'Ownership Metrics'!$E:$E),"")</f>
        <v>22.41</v>
      </c>
      <c r="Q4371" s="30">
        <f>IFERROR(_xlfn.XLOOKUP($B4371,'Ownership Metrics'!$A:$A,'Ownership Metrics'!$F:$F),"")</f>
        <v>16</v>
      </c>
      <c r="R4371" s="30">
        <f>IFERROR(_xlfn.XLOOKUP($B4371,'Ownership Metrics'!$A:$A,'Ownership Metrics'!$G:$G),"")</f>
        <v>13</v>
      </c>
      <c r="S4371" s="27" t="str">
        <f>IFERROR(_xlfn.XLOOKUP($B4371,'Ownership Metrics'!$A:$A,'Ownership Metrics'!$H:$H),"")</f>
        <v>Tersebar</v>
      </c>
      <c r="T4371" s="27" t="str">
        <f>IFERROR(_xlfn.XLOOKUP($B4371,'Ownership Metrics'!$A:$A,'Ownership Metrics'!$I:$I),"")</f>
        <v>Rendah</v>
      </c>
      <c r="U4371" s="27">
        <f>IF(COUNTIFS($B$2:$B4371,$B4371,$D$2:$D4371,$D4371)=1,1,0)</f>
        <v>1</v>
      </c>
      <c r="V4371" s="27">
        <f t="shared" si="205"/>
        <v>5.79</v>
      </c>
      <c r="W4371" s="27">
        <f t="shared" si="206"/>
        <v>2</v>
      </c>
      <c r="X4371" s="27">
        <f t="shared" si="204"/>
        <v>5.7899995629000003</v>
      </c>
    </row>
    <row r="4372" spans="1:24" x14ac:dyDescent="0.25">
      <c r="A4372" s="26">
        <v>46265</v>
      </c>
      <c r="B4372" s="27" t="s">
        <v>10726</v>
      </c>
      <c r="C4372" s="27" t="s">
        <v>4600</v>
      </c>
      <c r="D4372" s="27" t="s">
        <v>3221</v>
      </c>
      <c r="E4372" s="27" t="s">
        <v>22</v>
      </c>
      <c r="F4372" s="27" t="s">
        <v>23</v>
      </c>
      <c r="G4372" s="27"/>
      <c r="H4372" s="27" t="s">
        <v>24</v>
      </c>
      <c r="I4372" s="28">
        <v>143574200</v>
      </c>
      <c r="J4372" s="28">
        <v>0</v>
      </c>
      <c r="K4372" s="28">
        <v>143574200</v>
      </c>
      <c r="L4372" s="29">
        <v>3.62</v>
      </c>
      <c r="M4372" s="29">
        <f>IFERROR(_xlfn.XLOOKUP($B4372,'Ownership Metrics'!$A:$A,'Ownership Metrics'!$B:$B),"")</f>
        <v>43.14</v>
      </c>
      <c r="N4372" s="28">
        <f>IFERROR(_xlfn.XLOOKUP($B4372,'Ownership Metrics'!$A:$A,'Ownership Metrics'!$C:$C),"")</f>
        <v>312</v>
      </c>
      <c r="O4372" s="29">
        <f>IFERROR(_xlfn.XLOOKUP($B4372,'Ownership Metrics'!$A:$A,'Ownership Metrics'!$D:$D),"")</f>
        <v>11.67</v>
      </c>
      <c r="P4372" s="29">
        <f>IFERROR(_xlfn.XLOOKUP($B4372,'Ownership Metrics'!$A:$A,'Ownership Metrics'!$E:$E),"")</f>
        <v>22.41</v>
      </c>
      <c r="Q4372" s="30">
        <f>IFERROR(_xlfn.XLOOKUP($B4372,'Ownership Metrics'!$A:$A,'Ownership Metrics'!$F:$F),"")</f>
        <v>16</v>
      </c>
      <c r="R4372" s="30">
        <f>IFERROR(_xlfn.XLOOKUP($B4372,'Ownership Metrics'!$A:$A,'Ownership Metrics'!$G:$G),"")</f>
        <v>13</v>
      </c>
      <c r="S4372" s="27" t="str">
        <f>IFERROR(_xlfn.XLOOKUP($B4372,'Ownership Metrics'!$A:$A,'Ownership Metrics'!$H:$H),"")</f>
        <v>Tersebar</v>
      </c>
      <c r="T4372" s="27" t="str">
        <f>IFERROR(_xlfn.XLOOKUP($B4372,'Ownership Metrics'!$A:$A,'Ownership Metrics'!$I:$I),"")</f>
        <v>Rendah</v>
      </c>
      <c r="U4372" s="27">
        <f>IF(COUNTIFS($B$2:$B4372,$B4372,$D$2:$D4372,$D4372)=1,1,0)</f>
        <v>1</v>
      </c>
      <c r="V4372" s="27">
        <f t="shared" si="205"/>
        <v>3.62</v>
      </c>
      <c r="W4372" s="27">
        <f t="shared" si="206"/>
        <v>7</v>
      </c>
      <c r="X4372" s="27">
        <f t="shared" si="204"/>
        <v>3.6199995627999999</v>
      </c>
    </row>
    <row r="4373" spans="1:24" x14ac:dyDescent="0.25">
      <c r="A4373" s="26">
        <v>46265</v>
      </c>
      <c r="B4373" s="27" t="s">
        <v>10726</v>
      </c>
      <c r="C4373" s="27" t="s">
        <v>4600</v>
      </c>
      <c r="D4373" s="27" t="s">
        <v>4605</v>
      </c>
      <c r="E4373" s="27" t="s">
        <v>22</v>
      </c>
      <c r="F4373" s="27" t="s">
        <v>23</v>
      </c>
      <c r="G4373" s="27"/>
      <c r="H4373" s="27" t="s">
        <v>24</v>
      </c>
      <c r="I4373" s="28">
        <v>82390000</v>
      </c>
      <c r="J4373" s="28">
        <v>0</v>
      </c>
      <c r="K4373" s="28">
        <v>82390000</v>
      </c>
      <c r="L4373" s="29">
        <v>2.08</v>
      </c>
      <c r="M4373" s="29">
        <f>IFERROR(_xlfn.XLOOKUP($B4373,'Ownership Metrics'!$A:$A,'Ownership Metrics'!$B:$B),"")</f>
        <v>43.14</v>
      </c>
      <c r="N4373" s="28">
        <f>IFERROR(_xlfn.XLOOKUP($B4373,'Ownership Metrics'!$A:$A,'Ownership Metrics'!$C:$C),"")</f>
        <v>312</v>
      </c>
      <c r="O4373" s="29">
        <f>IFERROR(_xlfn.XLOOKUP($B4373,'Ownership Metrics'!$A:$A,'Ownership Metrics'!$D:$D),"")</f>
        <v>11.67</v>
      </c>
      <c r="P4373" s="29">
        <f>IFERROR(_xlfn.XLOOKUP($B4373,'Ownership Metrics'!$A:$A,'Ownership Metrics'!$E:$E),"")</f>
        <v>22.41</v>
      </c>
      <c r="Q4373" s="30">
        <f>IFERROR(_xlfn.XLOOKUP($B4373,'Ownership Metrics'!$A:$A,'Ownership Metrics'!$F:$F),"")</f>
        <v>16</v>
      </c>
      <c r="R4373" s="30">
        <f>IFERROR(_xlfn.XLOOKUP($B4373,'Ownership Metrics'!$A:$A,'Ownership Metrics'!$G:$G),"")</f>
        <v>13</v>
      </c>
      <c r="S4373" s="27" t="str">
        <f>IFERROR(_xlfn.XLOOKUP($B4373,'Ownership Metrics'!$A:$A,'Ownership Metrics'!$H:$H),"")</f>
        <v>Tersebar</v>
      </c>
      <c r="T4373" s="27" t="str">
        <f>IFERROR(_xlfn.XLOOKUP($B4373,'Ownership Metrics'!$A:$A,'Ownership Metrics'!$I:$I),"")</f>
        <v>Rendah</v>
      </c>
      <c r="U4373" s="27">
        <f>IF(COUNTIFS($B$2:$B4373,$B4373,$D$2:$D4373,$D4373)=1,1,0)</f>
        <v>1</v>
      </c>
      <c r="V4373" s="27">
        <f t="shared" si="205"/>
        <v>2.08</v>
      </c>
      <c r="W4373" s="27">
        <f t="shared" si="206"/>
        <v>11</v>
      </c>
      <c r="X4373" s="27">
        <f t="shared" si="204"/>
        <v>2.0799995626999999</v>
      </c>
    </row>
    <row r="4374" spans="1:24" x14ac:dyDescent="0.25">
      <c r="A4374" s="26">
        <v>46265</v>
      </c>
      <c r="B4374" s="27" t="s">
        <v>10726</v>
      </c>
      <c r="C4374" s="27" t="s">
        <v>4600</v>
      </c>
      <c r="D4374" s="27" t="s">
        <v>4244</v>
      </c>
      <c r="E4374" s="27" t="s">
        <v>22</v>
      </c>
      <c r="F4374" s="27" t="s">
        <v>23</v>
      </c>
      <c r="G4374" s="27"/>
      <c r="H4374" s="27" t="s">
        <v>24</v>
      </c>
      <c r="I4374" s="28">
        <v>92507500</v>
      </c>
      <c r="J4374" s="28">
        <v>0</v>
      </c>
      <c r="K4374" s="28">
        <v>92507500</v>
      </c>
      <c r="L4374" s="29">
        <v>2.34</v>
      </c>
      <c r="M4374" s="29">
        <f>IFERROR(_xlfn.XLOOKUP($B4374,'Ownership Metrics'!$A:$A,'Ownership Metrics'!$B:$B),"")</f>
        <v>43.14</v>
      </c>
      <c r="N4374" s="28">
        <f>IFERROR(_xlfn.XLOOKUP($B4374,'Ownership Metrics'!$A:$A,'Ownership Metrics'!$C:$C),"")</f>
        <v>312</v>
      </c>
      <c r="O4374" s="29">
        <f>IFERROR(_xlfn.XLOOKUP($B4374,'Ownership Metrics'!$A:$A,'Ownership Metrics'!$D:$D),"")</f>
        <v>11.67</v>
      </c>
      <c r="P4374" s="29">
        <f>IFERROR(_xlfn.XLOOKUP($B4374,'Ownership Metrics'!$A:$A,'Ownership Metrics'!$E:$E),"")</f>
        <v>22.41</v>
      </c>
      <c r="Q4374" s="30">
        <f>IFERROR(_xlfn.XLOOKUP($B4374,'Ownership Metrics'!$A:$A,'Ownership Metrics'!$F:$F),"")</f>
        <v>16</v>
      </c>
      <c r="R4374" s="30">
        <f>IFERROR(_xlfn.XLOOKUP($B4374,'Ownership Metrics'!$A:$A,'Ownership Metrics'!$G:$G),"")</f>
        <v>13</v>
      </c>
      <c r="S4374" s="27" t="str">
        <f>IFERROR(_xlfn.XLOOKUP($B4374,'Ownership Metrics'!$A:$A,'Ownership Metrics'!$H:$H),"")</f>
        <v>Tersebar</v>
      </c>
      <c r="T4374" s="27" t="str">
        <f>IFERROR(_xlfn.XLOOKUP($B4374,'Ownership Metrics'!$A:$A,'Ownership Metrics'!$I:$I),"")</f>
        <v>Rendah</v>
      </c>
      <c r="U4374" s="27">
        <f>IF(COUNTIFS($B$2:$B4374,$B4374,$D$2:$D4374,$D4374)=1,1,0)</f>
        <v>1</v>
      </c>
      <c r="V4374" s="27">
        <f t="shared" si="205"/>
        <v>2.34</v>
      </c>
      <c r="W4374" s="27">
        <f t="shared" si="206"/>
        <v>9</v>
      </c>
      <c r="X4374" s="27">
        <f t="shared" si="204"/>
        <v>2.3399995625999996</v>
      </c>
    </row>
    <row r="4375" spans="1:24" x14ac:dyDescent="0.25">
      <c r="A4375" s="26">
        <v>46265</v>
      </c>
      <c r="B4375" s="27" t="s">
        <v>10726</v>
      </c>
      <c r="C4375" s="27" t="s">
        <v>4600</v>
      </c>
      <c r="D4375" s="27" t="s">
        <v>4606</v>
      </c>
      <c r="E4375" s="27" t="s">
        <v>435</v>
      </c>
      <c r="F4375" s="27" t="s">
        <v>23</v>
      </c>
      <c r="G4375" s="27"/>
      <c r="H4375" s="27"/>
      <c r="I4375" s="28">
        <v>462105014</v>
      </c>
      <c r="J4375" s="28">
        <v>0</v>
      </c>
      <c r="K4375" s="28">
        <v>462105014</v>
      </c>
      <c r="L4375" s="29">
        <v>11.67</v>
      </c>
      <c r="M4375" s="29">
        <f>IFERROR(_xlfn.XLOOKUP($B4375,'Ownership Metrics'!$A:$A,'Ownership Metrics'!$B:$B),"")</f>
        <v>43.14</v>
      </c>
      <c r="N4375" s="28">
        <f>IFERROR(_xlfn.XLOOKUP($B4375,'Ownership Metrics'!$A:$A,'Ownership Metrics'!$C:$C),"")</f>
        <v>312</v>
      </c>
      <c r="O4375" s="29">
        <f>IFERROR(_xlfn.XLOOKUP($B4375,'Ownership Metrics'!$A:$A,'Ownership Metrics'!$D:$D),"")</f>
        <v>11.67</v>
      </c>
      <c r="P4375" s="29">
        <f>IFERROR(_xlfn.XLOOKUP($B4375,'Ownership Metrics'!$A:$A,'Ownership Metrics'!$E:$E),"")</f>
        <v>22.41</v>
      </c>
      <c r="Q4375" s="30">
        <f>IFERROR(_xlfn.XLOOKUP($B4375,'Ownership Metrics'!$A:$A,'Ownership Metrics'!$F:$F),"")</f>
        <v>16</v>
      </c>
      <c r="R4375" s="30">
        <f>IFERROR(_xlfn.XLOOKUP($B4375,'Ownership Metrics'!$A:$A,'Ownership Metrics'!$G:$G),"")</f>
        <v>13</v>
      </c>
      <c r="S4375" s="27" t="str">
        <f>IFERROR(_xlfn.XLOOKUP($B4375,'Ownership Metrics'!$A:$A,'Ownership Metrics'!$H:$H),"")</f>
        <v>Tersebar</v>
      </c>
      <c r="T4375" s="27" t="str">
        <f>IFERROR(_xlfn.XLOOKUP($B4375,'Ownership Metrics'!$A:$A,'Ownership Metrics'!$I:$I),"")</f>
        <v>Rendah</v>
      </c>
      <c r="U4375" s="27">
        <f>IF(COUNTIFS($B$2:$B4375,$B4375,$D$2:$D4375,$D4375)=1,1,0)</f>
        <v>1</v>
      </c>
      <c r="V4375" s="27">
        <f t="shared" si="205"/>
        <v>11.67</v>
      </c>
      <c r="W4375" s="27">
        <f t="shared" si="206"/>
        <v>1</v>
      </c>
      <c r="X4375" s="27">
        <f t="shared" si="204"/>
        <v>11.669999562499999</v>
      </c>
    </row>
    <row r="4376" spans="1:24" x14ac:dyDescent="0.25">
      <c r="A4376" s="26">
        <v>46265</v>
      </c>
      <c r="B4376" s="27" t="s">
        <v>10726</v>
      </c>
      <c r="C4376" s="27" t="s">
        <v>4600</v>
      </c>
      <c r="D4376" s="27" t="s">
        <v>4607</v>
      </c>
      <c r="E4376" s="27" t="s">
        <v>22</v>
      </c>
      <c r="F4376" s="27" t="s">
        <v>23</v>
      </c>
      <c r="G4376" s="27"/>
      <c r="H4376" s="27" t="s">
        <v>24</v>
      </c>
      <c r="I4376" s="28">
        <v>48000000</v>
      </c>
      <c r="J4376" s="28">
        <v>0</v>
      </c>
      <c r="K4376" s="28">
        <v>48000000</v>
      </c>
      <c r="L4376" s="29">
        <v>1.21</v>
      </c>
      <c r="M4376" s="29">
        <f>IFERROR(_xlfn.XLOOKUP($B4376,'Ownership Metrics'!$A:$A,'Ownership Metrics'!$B:$B),"")</f>
        <v>43.14</v>
      </c>
      <c r="N4376" s="28">
        <f>IFERROR(_xlfn.XLOOKUP($B4376,'Ownership Metrics'!$A:$A,'Ownership Metrics'!$C:$C),"")</f>
        <v>312</v>
      </c>
      <c r="O4376" s="29">
        <f>IFERROR(_xlfn.XLOOKUP($B4376,'Ownership Metrics'!$A:$A,'Ownership Metrics'!$D:$D),"")</f>
        <v>11.67</v>
      </c>
      <c r="P4376" s="29">
        <f>IFERROR(_xlfn.XLOOKUP($B4376,'Ownership Metrics'!$A:$A,'Ownership Metrics'!$E:$E),"")</f>
        <v>22.41</v>
      </c>
      <c r="Q4376" s="30">
        <f>IFERROR(_xlfn.XLOOKUP($B4376,'Ownership Metrics'!$A:$A,'Ownership Metrics'!$F:$F),"")</f>
        <v>16</v>
      </c>
      <c r="R4376" s="30">
        <f>IFERROR(_xlfn.XLOOKUP($B4376,'Ownership Metrics'!$A:$A,'Ownership Metrics'!$G:$G),"")</f>
        <v>13</v>
      </c>
      <c r="S4376" s="27" t="str">
        <f>IFERROR(_xlfn.XLOOKUP($B4376,'Ownership Metrics'!$A:$A,'Ownership Metrics'!$H:$H),"")</f>
        <v>Tersebar</v>
      </c>
      <c r="T4376" s="27" t="str">
        <f>IFERROR(_xlfn.XLOOKUP($B4376,'Ownership Metrics'!$A:$A,'Ownership Metrics'!$I:$I),"")</f>
        <v>Rendah</v>
      </c>
      <c r="U4376" s="27">
        <f>IF(COUNTIFS($B$2:$B4376,$B4376,$D$2:$D4376,$D4376)=1,1,0)</f>
        <v>1</v>
      </c>
      <c r="V4376" s="27">
        <f t="shared" si="205"/>
        <v>1.21</v>
      </c>
      <c r="W4376" s="27">
        <f t="shared" si="206"/>
        <v>13</v>
      </c>
      <c r="X4376" s="27">
        <f t="shared" si="204"/>
        <v>1.2099995624</v>
      </c>
    </row>
    <row r="4377" spans="1:24" x14ac:dyDescent="0.25">
      <c r="A4377" s="26">
        <v>46265</v>
      </c>
      <c r="B4377" s="27" t="s">
        <v>10726</v>
      </c>
      <c r="C4377" s="27" t="s">
        <v>4600</v>
      </c>
      <c r="D4377" s="27" t="s">
        <v>4608</v>
      </c>
      <c r="E4377" s="27" t="s">
        <v>35</v>
      </c>
      <c r="F4377" s="27" t="s">
        <v>23</v>
      </c>
      <c r="G4377" s="27" t="s">
        <v>36</v>
      </c>
      <c r="H4377" s="27" t="s">
        <v>24</v>
      </c>
      <c r="I4377" s="28">
        <v>192380920</v>
      </c>
      <c r="J4377" s="28">
        <v>0</v>
      </c>
      <c r="K4377" s="28">
        <v>192380920</v>
      </c>
      <c r="L4377" s="29">
        <v>4.8600000000000003</v>
      </c>
      <c r="M4377" s="29">
        <f>IFERROR(_xlfn.XLOOKUP($B4377,'Ownership Metrics'!$A:$A,'Ownership Metrics'!$B:$B),"")</f>
        <v>43.14</v>
      </c>
      <c r="N4377" s="28">
        <f>IFERROR(_xlfn.XLOOKUP($B4377,'Ownership Metrics'!$A:$A,'Ownership Metrics'!$C:$C),"")</f>
        <v>312</v>
      </c>
      <c r="O4377" s="29">
        <f>IFERROR(_xlfn.XLOOKUP($B4377,'Ownership Metrics'!$A:$A,'Ownership Metrics'!$D:$D),"")</f>
        <v>11.67</v>
      </c>
      <c r="P4377" s="29">
        <f>IFERROR(_xlfn.XLOOKUP($B4377,'Ownership Metrics'!$A:$A,'Ownership Metrics'!$E:$E),"")</f>
        <v>22.41</v>
      </c>
      <c r="Q4377" s="30">
        <f>IFERROR(_xlfn.XLOOKUP($B4377,'Ownership Metrics'!$A:$A,'Ownership Metrics'!$F:$F),"")</f>
        <v>16</v>
      </c>
      <c r="R4377" s="30">
        <f>IFERROR(_xlfn.XLOOKUP($B4377,'Ownership Metrics'!$A:$A,'Ownership Metrics'!$G:$G),"")</f>
        <v>13</v>
      </c>
      <c r="S4377" s="27" t="str">
        <f>IFERROR(_xlfn.XLOOKUP($B4377,'Ownership Metrics'!$A:$A,'Ownership Metrics'!$H:$H),"")</f>
        <v>Tersebar</v>
      </c>
      <c r="T4377" s="27" t="str">
        <f>IFERROR(_xlfn.XLOOKUP($B4377,'Ownership Metrics'!$A:$A,'Ownership Metrics'!$I:$I),"")</f>
        <v>Rendah</v>
      </c>
      <c r="U4377" s="27">
        <f>IF(COUNTIFS($B$2:$B4377,$B4377,$D$2:$D4377,$D4377)=1,1,0)</f>
        <v>1</v>
      </c>
      <c r="V4377" s="27">
        <f t="shared" si="205"/>
        <v>4.8600000000000003</v>
      </c>
      <c r="W4377" s="27">
        <f t="shared" si="206"/>
        <v>6</v>
      </c>
      <c r="X4377" s="27">
        <f t="shared" si="204"/>
        <v>4.8599995623000005</v>
      </c>
    </row>
    <row r="4378" spans="1:24" x14ac:dyDescent="0.25">
      <c r="A4378" s="26">
        <v>46265</v>
      </c>
      <c r="B4378" s="27" t="s">
        <v>10726</v>
      </c>
      <c r="C4378" s="27" t="s">
        <v>4600</v>
      </c>
      <c r="D4378" s="27" t="s">
        <v>4609</v>
      </c>
      <c r="E4378" s="27" t="s">
        <v>35</v>
      </c>
      <c r="F4378" s="27" t="s">
        <v>23</v>
      </c>
      <c r="G4378" s="27" t="s">
        <v>36</v>
      </c>
      <c r="H4378" s="27" t="s">
        <v>24</v>
      </c>
      <c r="I4378" s="28">
        <v>196000000</v>
      </c>
      <c r="J4378" s="28">
        <v>0</v>
      </c>
      <c r="K4378" s="28">
        <v>196000000</v>
      </c>
      <c r="L4378" s="29">
        <v>4.95</v>
      </c>
      <c r="M4378" s="29">
        <f>IFERROR(_xlfn.XLOOKUP($B4378,'Ownership Metrics'!$A:$A,'Ownership Metrics'!$B:$B),"")</f>
        <v>43.14</v>
      </c>
      <c r="N4378" s="28">
        <f>IFERROR(_xlfn.XLOOKUP($B4378,'Ownership Metrics'!$A:$A,'Ownership Metrics'!$C:$C),"")</f>
        <v>312</v>
      </c>
      <c r="O4378" s="29">
        <f>IFERROR(_xlfn.XLOOKUP($B4378,'Ownership Metrics'!$A:$A,'Ownership Metrics'!$D:$D),"")</f>
        <v>11.67</v>
      </c>
      <c r="P4378" s="29">
        <f>IFERROR(_xlfn.XLOOKUP($B4378,'Ownership Metrics'!$A:$A,'Ownership Metrics'!$E:$E),"")</f>
        <v>22.41</v>
      </c>
      <c r="Q4378" s="30">
        <f>IFERROR(_xlfn.XLOOKUP($B4378,'Ownership Metrics'!$A:$A,'Ownership Metrics'!$F:$F),"")</f>
        <v>16</v>
      </c>
      <c r="R4378" s="30">
        <f>IFERROR(_xlfn.XLOOKUP($B4378,'Ownership Metrics'!$A:$A,'Ownership Metrics'!$G:$G),"")</f>
        <v>13</v>
      </c>
      <c r="S4378" s="27" t="str">
        <f>IFERROR(_xlfn.XLOOKUP($B4378,'Ownership Metrics'!$A:$A,'Ownership Metrics'!$H:$H),"")</f>
        <v>Tersebar</v>
      </c>
      <c r="T4378" s="27" t="str">
        <f>IFERROR(_xlfn.XLOOKUP($B4378,'Ownership Metrics'!$A:$A,'Ownership Metrics'!$I:$I),"")</f>
        <v>Rendah</v>
      </c>
      <c r="U4378" s="27">
        <f>IF(COUNTIFS($B$2:$B4378,$B4378,$D$2:$D4378,$D4378)=1,1,0)</f>
        <v>1</v>
      </c>
      <c r="V4378" s="27">
        <f t="shared" si="205"/>
        <v>4.95</v>
      </c>
      <c r="W4378" s="27">
        <f t="shared" si="206"/>
        <v>3</v>
      </c>
      <c r="X4378" s="27">
        <f t="shared" si="204"/>
        <v>4.9499995622000004</v>
      </c>
    </row>
    <row r="4379" spans="1:24" x14ac:dyDescent="0.25">
      <c r="A4379" s="26">
        <v>46265</v>
      </c>
      <c r="B4379" s="27" t="s">
        <v>10726</v>
      </c>
      <c r="C4379" s="27" t="s">
        <v>4600</v>
      </c>
      <c r="D4379" s="27" t="s">
        <v>4610</v>
      </c>
      <c r="E4379" s="27" t="s">
        <v>35</v>
      </c>
      <c r="F4379" s="27" t="s">
        <v>23</v>
      </c>
      <c r="G4379" s="27" t="s">
        <v>36</v>
      </c>
      <c r="H4379" s="27" t="s">
        <v>24</v>
      </c>
      <c r="I4379" s="28">
        <v>196000000</v>
      </c>
      <c r="J4379" s="28">
        <v>0</v>
      </c>
      <c r="K4379" s="28">
        <v>196000000</v>
      </c>
      <c r="L4379" s="29">
        <v>4.95</v>
      </c>
      <c r="M4379" s="29">
        <f>IFERROR(_xlfn.XLOOKUP($B4379,'Ownership Metrics'!$A:$A,'Ownership Metrics'!$B:$B),"")</f>
        <v>43.14</v>
      </c>
      <c r="N4379" s="28">
        <f>IFERROR(_xlfn.XLOOKUP($B4379,'Ownership Metrics'!$A:$A,'Ownership Metrics'!$C:$C),"")</f>
        <v>312</v>
      </c>
      <c r="O4379" s="29">
        <f>IFERROR(_xlfn.XLOOKUP($B4379,'Ownership Metrics'!$A:$A,'Ownership Metrics'!$D:$D),"")</f>
        <v>11.67</v>
      </c>
      <c r="P4379" s="29">
        <f>IFERROR(_xlfn.XLOOKUP($B4379,'Ownership Metrics'!$A:$A,'Ownership Metrics'!$E:$E),"")</f>
        <v>22.41</v>
      </c>
      <c r="Q4379" s="30">
        <f>IFERROR(_xlfn.XLOOKUP($B4379,'Ownership Metrics'!$A:$A,'Ownership Metrics'!$F:$F),"")</f>
        <v>16</v>
      </c>
      <c r="R4379" s="30">
        <f>IFERROR(_xlfn.XLOOKUP($B4379,'Ownership Metrics'!$A:$A,'Ownership Metrics'!$G:$G),"")</f>
        <v>13</v>
      </c>
      <c r="S4379" s="27" t="str">
        <f>IFERROR(_xlfn.XLOOKUP($B4379,'Ownership Metrics'!$A:$A,'Ownership Metrics'!$H:$H),"")</f>
        <v>Tersebar</v>
      </c>
      <c r="T4379" s="27" t="str">
        <f>IFERROR(_xlfn.XLOOKUP($B4379,'Ownership Metrics'!$A:$A,'Ownership Metrics'!$I:$I),"")</f>
        <v>Rendah</v>
      </c>
      <c r="U4379" s="27">
        <f>IF(COUNTIFS($B$2:$B4379,$B4379,$D$2:$D4379,$D4379)=1,1,0)</f>
        <v>1</v>
      </c>
      <c r="V4379" s="27">
        <f t="shared" si="205"/>
        <v>4.95</v>
      </c>
      <c r="W4379" s="27">
        <f t="shared" si="206"/>
        <v>4</v>
      </c>
      <c r="X4379" s="27">
        <f t="shared" si="204"/>
        <v>4.9499995621000004</v>
      </c>
    </row>
    <row r="4380" spans="1:24" x14ac:dyDescent="0.25">
      <c r="A4380" s="26">
        <v>46265</v>
      </c>
      <c r="B4380" s="27" t="s">
        <v>10726</v>
      </c>
      <c r="C4380" s="27" t="s">
        <v>4600</v>
      </c>
      <c r="D4380" s="27" t="s">
        <v>4611</v>
      </c>
      <c r="E4380" s="27" t="s">
        <v>35</v>
      </c>
      <c r="F4380" s="27" t="s">
        <v>23</v>
      </c>
      <c r="G4380" s="27" t="s">
        <v>36</v>
      </c>
      <c r="H4380" s="27"/>
      <c r="I4380" s="28">
        <v>45856900</v>
      </c>
      <c r="J4380" s="28">
        <v>0</v>
      </c>
      <c r="K4380" s="28">
        <v>45856900</v>
      </c>
      <c r="L4380" s="29">
        <v>1.1599999999999999</v>
      </c>
      <c r="M4380" s="29">
        <f>IFERROR(_xlfn.XLOOKUP($B4380,'Ownership Metrics'!$A:$A,'Ownership Metrics'!$B:$B),"")</f>
        <v>43.14</v>
      </c>
      <c r="N4380" s="28">
        <f>IFERROR(_xlfn.XLOOKUP($B4380,'Ownership Metrics'!$A:$A,'Ownership Metrics'!$C:$C),"")</f>
        <v>312</v>
      </c>
      <c r="O4380" s="29">
        <f>IFERROR(_xlfn.XLOOKUP($B4380,'Ownership Metrics'!$A:$A,'Ownership Metrics'!$D:$D),"")</f>
        <v>11.67</v>
      </c>
      <c r="P4380" s="29">
        <f>IFERROR(_xlfn.XLOOKUP($B4380,'Ownership Metrics'!$A:$A,'Ownership Metrics'!$E:$E),"")</f>
        <v>22.41</v>
      </c>
      <c r="Q4380" s="30">
        <f>IFERROR(_xlfn.XLOOKUP($B4380,'Ownership Metrics'!$A:$A,'Ownership Metrics'!$F:$F),"")</f>
        <v>16</v>
      </c>
      <c r="R4380" s="30">
        <f>IFERROR(_xlfn.XLOOKUP($B4380,'Ownership Metrics'!$A:$A,'Ownership Metrics'!$G:$G),"")</f>
        <v>13</v>
      </c>
      <c r="S4380" s="27" t="str">
        <f>IFERROR(_xlfn.XLOOKUP($B4380,'Ownership Metrics'!$A:$A,'Ownership Metrics'!$H:$H),"")</f>
        <v>Tersebar</v>
      </c>
      <c r="T4380" s="27" t="str">
        <f>IFERROR(_xlfn.XLOOKUP($B4380,'Ownership Metrics'!$A:$A,'Ownership Metrics'!$I:$I),"")</f>
        <v>Rendah</v>
      </c>
      <c r="U4380" s="27">
        <f>IF(COUNTIFS($B$2:$B4380,$B4380,$D$2:$D4380,$D4380)=1,1,0)</f>
        <v>1</v>
      </c>
      <c r="V4380" s="27">
        <f t="shared" si="205"/>
        <v>1.1599999999999999</v>
      </c>
      <c r="W4380" s="27">
        <f t="shared" si="206"/>
        <v>14</v>
      </c>
      <c r="X4380" s="27">
        <f t="shared" si="204"/>
        <v>1.1599995619999999</v>
      </c>
    </row>
    <row r="4381" spans="1:24" x14ac:dyDescent="0.25">
      <c r="A4381" s="26">
        <v>46265</v>
      </c>
      <c r="B4381" s="27" t="s">
        <v>10726</v>
      </c>
      <c r="C4381" s="27" t="s">
        <v>4600</v>
      </c>
      <c r="D4381" s="27" t="s">
        <v>321</v>
      </c>
      <c r="E4381" s="27" t="s">
        <v>35</v>
      </c>
      <c r="F4381" s="27" t="s">
        <v>23</v>
      </c>
      <c r="G4381" s="27" t="s">
        <v>36</v>
      </c>
      <c r="H4381" s="27"/>
      <c r="I4381" s="28">
        <v>77676612</v>
      </c>
      <c r="J4381" s="28">
        <v>0</v>
      </c>
      <c r="K4381" s="28">
        <v>77676612</v>
      </c>
      <c r="L4381" s="29">
        <v>1.96</v>
      </c>
      <c r="M4381" s="29">
        <f>IFERROR(_xlfn.XLOOKUP($B4381,'Ownership Metrics'!$A:$A,'Ownership Metrics'!$B:$B),"")</f>
        <v>43.14</v>
      </c>
      <c r="N4381" s="28">
        <f>IFERROR(_xlfn.XLOOKUP($B4381,'Ownership Metrics'!$A:$A,'Ownership Metrics'!$C:$C),"")</f>
        <v>312</v>
      </c>
      <c r="O4381" s="29">
        <f>IFERROR(_xlfn.XLOOKUP($B4381,'Ownership Metrics'!$A:$A,'Ownership Metrics'!$D:$D),"")</f>
        <v>11.67</v>
      </c>
      <c r="P4381" s="29">
        <f>IFERROR(_xlfn.XLOOKUP($B4381,'Ownership Metrics'!$A:$A,'Ownership Metrics'!$E:$E),"")</f>
        <v>22.41</v>
      </c>
      <c r="Q4381" s="30">
        <f>IFERROR(_xlfn.XLOOKUP($B4381,'Ownership Metrics'!$A:$A,'Ownership Metrics'!$F:$F),"")</f>
        <v>16</v>
      </c>
      <c r="R4381" s="30">
        <f>IFERROR(_xlfn.XLOOKUP($B4381,'Ownership Metrics'!$A:$A,'Ownership Metrics'!$G:$G),"")</f>
        <v>13</v>
      </c>
      <c r="S4381" s="27" t="str">
        <f>IFERROR(_xlfn.XLOOKUP($B4381,'Ownership Metrics'!$A:$A,'Ownership Metrics'!$H:$H),"")</f>
        <v>Tersebar</v>
      </c>
      <c r="T4381" s="27" t="str">
        <f>IFERROR(_xlfn.XLOOKUP($B4381,'Ownership Metrics'!$A:$A,'Ownership Metrics'!$I:$I),"")</f>
        <v>Rendah</v>
      </c>
      <c r="U4381" s="27">
        <f>IF(COUNTIFS($B$2:$B4381,$B4381,$D$2:$D4381,$D4381)=1,1,0)</f>
        <v>1</v>
      </c>
      <c r="V4381" s="27">
        <f t="shared" si="205"/>
        <v>1.96</v>
      </c>
      <c r="W4381" s="27">
        <f t="shared" si="206"/>
        <v>12</v>
      </c>
      <c r="X4381" s="27">
        <f t="shared" si="204"/>
        <v>1.9599995618999999</v>
      </c>
    </row>
    <row r="4382" spans="1:24" x14ac:dyDescent="0.25">
      <c r="A4382" s="26">
        <v>46265</v>
      </c>
      <c r="B4382" s="27" t="s">
        <v>10726</v>
      </c>
      <c r="C4382" s="27" t="s">
        <v>4600</v>
      </c>
      <c r="D4382" s="27" t="s">
        <v>4612</v>
      </c>
      <c r="E4382" s="27" t="s">
        <v>35</v>
      </c>
      <c r="F4382" s="27" t="s">
        <v>23</v>
      </c>
      <c r="G4382" s="27" t="s">
        <v>36</v>
      </c>
      <c r="H4382" s="27" t="s">
        <v>24</v>
      </c>
      <c r="I4382" s="28">
        <v>44583400</v>
      </c>
      <c r="J4382" s="28">
        <v>0</v>
      </c>
      <c r="K4382" s="28">
        <v>44583400</v>
      </c>
      <c r="L4382" s="29">
        <v>1.1299999999999999</v>
      </c>
      <c r="M4382" s="29">
        <f>IFERROR(_xlfn.XLOOKUP($B4382,'Ownership Metrics'!$A:$A,'Ownership Metrics'!$B:$B),"")</f>
        <v>43.14</v>
      </c>
      <c r="N4382" s="28">
        <f>IFERROR(_xlfn.XLOOKUP($B4382,'Ownership Metrics'!$A:$A,'Ownership Metrics'!$C:$C),"")</f>
        <v>312</v>
      </c>
      <c r="O4382" s="29">
        <f>IFERROR(_xlfn.XLOOKUP($B4382,'Ownership Metrics'!$A:$A,'Ownership Metrics'!$D:$D),"")</f>
        <v>11.67</v>
      </c>
      <c r="P4382" s="29">
        <f>IFERROR(_xlfn.XLOOKUP($B4382,'Ownership Metrics'!$A:$A,'Ownership Metrics'!$E:$E),"")</f>
        <v>22.41</v>
      </c>
      <c r="Q4382" s="30">
        <f>IFERROR(_xlfn.XLOOKUP($B4382,'Ownership Metrics'!$A:$A,'Ownership Metrics'!$F:$F),"")</f>
        <v>16</v>
      </c>
      <c r="R4382" s="30">
        <f>IFERROR(_xlfn.XLOOKUP($B4382,'Ownership Metrics'!$A:$A,'Ownership Metrics'!$G:$G),"")</f>
        <v>13</v>
      </c>
      <c r="S4382" s="27" t="str">
        <f>IFERROR(_xlfn.XLOOKUP($B4382,'Ownership Metrics'!$A:$A,'Ownership Metrics'!$H:$H),"")</f>
        <v>Tersebar</v>
      </c>
      <c r="T4382" s="27" t="str">
        <f>IFERROR(_xlfn.XLOOKUP($B4382,'Ownership Metrics'!$A:$A,'Ownership Metrics'!$I:$I),"")</f>
        <v>Rendah</v>
      </c>
      <c r="U4382" s="27">
        <f>IF(COUNTIFS($B$2:$B4382,$B4382,$D$2:$D4382,$D4382)=1,1,0)</f>
        <v>1</v>
      </c>
      <c r="V4382" s="27">
        <f t="shared" si="205"/>
        <v>1.1299999999999999</v>
      </c>
      <c r="W4382" s="27">
        <f t="shared" si="206"/>
        <v>16</v>
      </c>
      <c r="X4382" s="27">
        <f t="shared" si="204"/>
        <v>1.1299995617999998</v>
      </c>
    </row>
    <row r="4383" spans="1:24" x14ac:dyDescent="0.25">
      <c r="A4383" s="26">
        <v>46265</v>
      </c>
      <c r="B4383" s="27" t="s">
        <v>10726</v>
      </c>
      <c r="C4383" s="27" t="s">
        <v>4600</v>
      </c>
      <c r="D4383" s="27" t="s">
        <v>875</v>
      </c>
      <c r="E4383" s="27" t="s">
        <v>67</v>
      </c>
      <c r="F4383" s="27" t="s">
        <v>23</v>
      </c>
      <c r="G4383" s="27"/>
      <c r="H4383" s="27" t="s">
        <v>24</v>
      </c>
      <c r="I4383" s="28">
        <v>45066500</v>
      </c>
      <c r="J4383" s="28">
        <v>0</v>
      </c>
      <c r="K4383" s="28">
        <v>45066500</v>
      </c>
      <c r="L4383" s="29">
        <v>1.1399999999999999</v>
      </c>
      <c r="M4383" s="29">
        <f>IFERROR(_xlfn.XLOOKUP($B4383,'Ownership Metrics'!$A:$A,'Ownership Metrics'!$B:$B),"")</f>
        <v>43.14</v>
      </c>
      <c r="N4383" s="28">
        <f>IFERROR(_xlfn.XLOOKUP($B4383,'Ownership Metrics'!$A:$A,'Ownership Metrics'!$C:$C),"")</f>
        <v>312</v>
      </c>
      <c r="O4383" s="29">
        <f>IFERROR(_xlfn.XLOOKUP($B4383,'Ownership Metrics'!$A:$A,'Ownership Metrics'!$D:$D),"")</f>
        <v>11.67</v>
      </c>
      <c r="P4383" s="29">
        <f>IFERROR(_xlfn.XLOOKUP($B4383,'Ownership Metrics'!$A:$A,'Ownership Metrics'!$E:$E),"")</f>
        <v>22.41</v>
      </c>
      <c r="Q4383" s="30">
        <f>IFERROR(_xlfn.XLOOKUP($B4383,'Ownership Metrics'!$A:$A,'Ownership Metrics'!$F:$F),"")</f>
        <v>16</v>
      </c>
      <c r="R4383" s="30">
        <f>IFERROR(_xlfn.XLOOKUP($B4383,'Ownership Metrics'!$A:$A,'Ownership Metrics'!$G:$G),"")</f>
        <v>13</v>
      </c>
      <c r="S4383" s="27" t="str">
        <f>IFERROR(_xlfn.XLOOKUP($B4383,'Ownership Metrics'!$A:$A,'Ownership Metrics'!$H:$H),"")</f>
        <v>Tersebar</v>
      </c>
      <c r="T4383" s="27" t="str">
        <f>IFERROR(_xlfn.XLOOKUP($B4383,'Ownership Metrics'!$A:$A,'Ownership Metrics'!$I:$I),"")</f>
        <v>Rendah</v>
      </c>
      <c r="U4383" s="27">
        <f>IF(COUNTIFS($B$2:$B4383,$B4383,$D$2:$D4383,$D4383)=1,1,0)</f>
        <v>1</v>
      </c>
      <c r="V4383" s="27">
        <f t="shared" si="205"/>
        <v>1.1399999999999999</v>
      </c>
      <c r="W4383" s="27">
        <f t="shared" si="206"/>
        <v>15</v>
      </c>
      <c r="X4383" s="27">
        <f t="shared" si="204"/>
        <v>1.1399995616999998</v>
      </c>
    </row>
    <row r="4384" spans="1:24" x14ac:dyDescent="0.25">
      <c r="A4384" s="26">
        <v>46265</v>
      </c>
      <c r="B4384" s="27" t="s">
        <v>10727</v>
      </c>
      <c r="C4384" s="27" t="s">
        <v>4614</v>
      </c>
      <c r="D4384" s="27" t="s">
        <v>4615</v>
      </c>
      <c r="E4384" s="27" t="s">
        <v>22</v>
      </c>
      <c r="F4384" s="27" t="s">
        <v>23</v>
      </c>
      <c r="G4384" s="27"/>
      <c r="H4384" s="27" t="s">
        <v>24</v>
      </c>
      <c r="I4384" s="28">
        <v>1693367137</v>
      </c>
      <c r="J4384" s="28">
        <v>0</v>
      </c>
      <c r="K4384" s="28">
        <v>1693367137</v>
      </c>
      <c r="L4384" s="29">
        <v>45.15</v>
      </c>
      <c r="M4384" s="29">
        <f>IFERROR(_xlfn.XLOOKUP($B4384,'Ownership Metrics'!$A:$A,'Ownership Metrics'!$B:$B),"")</f>
        <v>14.59</v>
      </c>
      <c r="N4384" s="28">
        <f>IFERROR(_xlfn.XLOOKUP($B4384,'Ownership Metrics'!$A:$A,'Ownership Metrics'!$C:$C),"")</f>
        <v>2983</v>
      </c>
      <c r="O4384" s="29">
        <f>IFERROR(_xlfn.XLOOKUP($B4384,'Ownership Metrics'!$A:$A,'Ownership Metrics'!$D:$D),"")</f>
        <v>45.15</v>
      </c>
      <c r="P4384" s="29">
        <f>IFERROR(_xlfn.XLOOKUP($B4384,'Ownership Metrics'!$A:$A,'Ownership Metrics'!$E:$E),"")</f>
        <v>80.75</v>
      </c>
      <c r="Q4384" s="30">
        <f>IFERROR(_xlfn.XLOOKUP($B4384,'Ownership Metrics'!$A:$A,'Ownership Metrics'!$F:$F),"")</f>
        <v>6</v>
      </c>
      <c r="R4384" s="30">
        <f>IFERROR(_xlfn.XLOOKUP($B4384,'Ownership Metrics'!$A:$A,'Ownership Metrics'!$G:$G),"")</f>
        <v>56</v>
      </c>
      <c r="S4384" s="27" t="str">
        <f>IFERROR(_xlfn.XLOOKUP($B4384,'Ownership Metrics'!$A:$A,'Ownership Metrics'!$H:$H),"")</f>
        <v>Terkonsentrasi</v>
      </c>
      <c r="T4384" s="27" t="str">
        <f>IFERROR(_xlfn.XLOOKUP($B4384,'Ownership Metrics'!$A:$A,'Ownership Metrics'!$I:$I),"")</f>
        <v>Tinggi</v>
      </c>
      <c r="U4384" s="27">
        <f>IF(COUNTIFS($B$2:$B4384,$B4384,$D$2:$D4384,$D4384)=1,1,0)</f>
        <v>1</v>
      </c>
      <c r="V4384" s="27">
        <f t="shared" si="205"/>
        <v>45.15</v>
      </c>
      <c r="W4384" s="27">
        <f t="shared" si="206"/>
        <v>1</v>
      </c>
      <c r="X4384" s="27">
        <f t="shared" si="204"/>
        <v>45.149999561599998</v>
      </c>
    </row>
    <row r="4385" spans="1:24" x14ac:dyDescent="0.25">
      <c r="A4385" s="26">
        <v>46265</v>
      </c>
      <c r="B4385" s="27" t="s">
        <v>10727</v>
      </c>
      <c r="C4385" s="27" t="s">
        <v>4614</v>
      </c>
      <c r="D4385" s="27" t="s">
        <v>4616</v>
      </c>
      <c r="E4385" s="27" t="s">
        <v>83</v>
      </c>
      <c r="F4385" s="27" t="s">
        <v>23</v>
      </c>
      <c r="G4385" s="27"/>
      <c r="H4385" s="27" t="s">
        <v>24</v>
      </c>
      <c r="I4385" s="28">
        <v>59810400</v>
      </c>
      <c r="J4385" s="28">
        <v>0</v>
      </c>
      <c r="K4385" s="28">
        <v>59810400</v>
      </c>
      <c r="L4385" s="29">
        <v>1.59</v>
      </c>
      <c r="M4385" s="29">
        <f>IFERROR(_xlfn.XLOOKUP($B4385,'Ownership Metrics'!$A:$A,'Ownership Metrics'!$B:$B),"")</f>
        <v>14.59</v>
      </c>
      <c r="N4385" s="28">
        <f>IFERROR(_xlfn.XLOOKUP($B4385,'Ownership Metrics'!$A:$A,'Ownership Metrics'!$C:$C),"")</f>
        <v>2983</v>
      </c>
      <c r="O4385" s="29">
        <f>IFERROR(_xlfn.XLOOKUP($B4385,'Ownership Metrics'!$A:$A,'Ownership Metrics'!$D:$D),"")</f>
        <v>45.15</v>
      </c>
      <c r="P4385" s="29">
        <f>IFERROR(_xlfn.XLOOKUP($B4385,'Ownership Metrics'!$A:$A,'Ownership Metrics'!$E:$E),"")</f>
        <v>80.75</v>
      </c>
      <c r="Q4385" s="30">
        <f>IFERROR(_xlfn.XLOOKUP($B4385,'Ownership Metrics'!$A:$A,'Ownership Metrics'!$F:$F),"")</f>
        <v>6</v>
      </c>
      <c r="R4385" s="30">
        <f>IFERROR(_xlfn.XLOOKUP($B4385,'Ownership Metrics'!$A:$A,'Ownership Metrics'!$G:$G),"")</f>
        <v>56</v>
      </c>
      <c r="S4385" s="27" t="str">
        <f>IFERROR(_xlfn.XLOOKUP($B4385,'Ownership Metrics'!$A:$A,'Ownership Metrics'!$H:$H),"")</f>
        <v>Terkonsentrasi</v>
      </c>
      <c r="T4385" s="27" t="str">
        <f>IFERROR(_xlfn.XLOOKUP($B4385,'Ownership Metrics'!$A:$A,'Ownership Metrics'!$I:$I),"")</f>
        <v>Tinggi</v>
      </c>
      <c r="U4385" s="27">
        <f>IF(COUNTIFS($B$2:$B4385,$B4385,$D$2:$D4385,$D4385)=1,1,0)</f>
        <v>1</v>
      </c>
      <c r="V4385" s="27">
        <f t="shared" si="205"/>
        <v>1.59</v>
      </c>
      <c r="W4385" s="27">
        <f t="shared" si="206"/>
        <v>4</v>
      </c>
      <c r="X4385" s="27">
        <f t="shared" si="204"/>
        <v>1.5899995615</v>
      </c>
    </row>
    <row r="4386" spans="1:24" x14ac:dyDescent="0.25">
      <c r="A4386" s="26">
        <v>46265</v>
      </c>
      <c r="B4386" s="27" t="s">
        <v>10727</v>
      </c>
      <c r="C4386" s="27" t="s">
        <v>4614</v>
      </c>
      <c r="D4386" s="27" t="s">
        <v>4617</v>
      </c>
      <c r="E4386" s="27" t="s">
        <v>22</v>
      </c>
      <c r="F4386" s="27" t="s">
        <v>23</v>
      </c>
      <c r="G4386" s="27"/>
      <c r="H4386" s="27" t="s">
        <v>24</v>
      </c>
      <c r="I4386" s="28">
        <v>55944100</v>
      </c>
      <c r="J4386" s="28">
        <v>0</v>
      </c>
      <c r="K4386" s="28">
        <v>55944100</v>
      </c>
      <c r="L4386" s="29">
        <v>1.49</v>
      </c>
      <c r="M4386" s="29">
        <f>IFERROR(_xlfn.XLOOKUP($B4386,'Ownership Metrics'!$A:$A,'Ownership Metrics'!$B:$B),"")</f>
        <v>14.59</v>
      </c>
      <c r="N4386" s="28">
        <f>IFERROR(_xlfn.XLOOKUP($B4386,'Ownership Metrics'!$A:$A,'Ownership Metrics'!$C:$C),"")</f>
        <v>2983</v>
      </c>
      <c r="O4386" s="29">
        <f>IFERROR(_xlfn.XLOOKUP($B4386,'Ownership Metrics'!$A:$A,'Ownership Metrics'!$D:$D),"")</f>
        <v>45.15</v>
      </c>
      <c r="P4386" s="29">
        <f>IFERROR(_xlfn.XLOOKUP($B4386,'Ownership Metrics'!$A:$A,'Ownership Metrics'!$E:$E),"")</f>
        <v>80.75</v>
      </c>
      <c r="Q4386" s="30">
        <f>IFERROR(_xlfn.XLOOKUP($B4386,'Ownership Metrics'!$A:$A,'Ownership Metrics'!$F:$F),"")</f>
        <v>6</v>
      </c>
      <c r="R4386" s="30">
        <f>IFERROR(_xlfn.XLOOKUP($B4386,'Ownership Metrics'!$A:$A,'Ownership Metrics'!$G:$G),"")</f>
        <v>56</v>
      </c>
      <c r="S4386" s="27" t="str">
        <f>IFERROR(_xlfn.XLOOKUP($B4386,'Ownership Metrics'!$A:$A,'Ownership Metrics'!$H:$H),"")</f>
        <v>Terkonsentrasi</v>
      </c>
      <c r="T4386" s="27" t="str">
        <f>IFERROR(_xlfn.XLOOKUP($B4386,'Ownership Metrics'!$A:$A,'Ownership Metrics'!$I:$I),"")</f>
        <v>Tinggi</v>
      </c>
      <c r="U4386" s="27">
        <f>IF(COUNTIFS($B$2:$B4386,$B4386,$D$2:$D4386,$D4386)=1,1,0)</f>
        <v>1</v>
      </c>
      <c r="V4386" s="27">
        <f t="shared" si="205"/>
        <v>1.49</v>
      </c>
      <c r="W4386" s="27">
        <f t="shared" si="206"/>
        <v>6</v>
      </c>
      <c r="X4386" s="27">
        <f t="shared" si="204"/>
        <v>1.4899995613999999</v>
      </c>
    </row>
    <row r="4387" spans="1:24" x14ac:dyDescent="0.25">
      <c r="A4387" s="26">
        <v>46265</v>
      </c>
      <c r="B4387" s="27" t="s">
        <v>10727</v>
      </c>
      <c r="C4387" s="27" t="s">
        <v>4614</v>
      </c>
      <c r="D4387" s="27" t="s">
        <v>4618</v>
      </c>
      <c r="E4387" s="27" t="s">
        <v>22</v>
      </c>
      <c r="F4387" s="27" t="s">
        <v>23</v>
      </c>
      <c r="G4387" s="27"/>
      <c r="H4387" s="27" t="s">
        <v>24</v>
      </c>
      <c r="I4387" s="28">
        <v>1129824572</v>
      </c>
      <c r="J4387" s="28">
        <v>0</v>
      </c>
      <c r="K4387" s="28">
        <v>1129824572</v>
      </c>
      <c r="L4387" s="29">
        <v>30.12</v>
      </c>
      <c r="M4387" s="29">
        <f>IFERROR(_xlfn.XLOOKUP($B4387,'Ownership Metrics'!$A:$A,'Ownership Metrics'!$B:$B),"")</f>
        <v>14.59</v>
      </c>
      <c r="N4387" s="28">
        <f>IFERROR(_xlfn.XLOOKUP($B4387,'Ownership Metrics'!$A:$A,'Ownership Metrics'!$C:$C),"")</f>
        <v>2983</v>
      </c>
      <c r="O4387" s="29">
        <f>IFERROR(_xlfn.XLOOKUP($B4387,'Ownership Metrics'!$A:$A,'Ownership Metrics'!$D:$D),"")</f>
        <v>45.15</v>
      </c>
      <c r="P4387" s="29">
        <f>IFERROR(_xlfn.XLOOKUP($B4387,'Ownership Metrics'!$A:$A,'Ownership Metrics'!$E:$E),"")</f>
        <v>80.75</v>
      </c>
      <c r="Q4387" s="30">
        <f>IFERROR(_xlfn.XLOOKUP($B4387,'Ownership Metrics'!$A:$A,'Ownership Metrics'!$F:$F),"")</f>
        <v>6</v>
      </c>
      <c r="R4387" s="30">
        <f>IFERROR(_xlfn.XLOOKUP($B4387,'Ownership Metrics'!$A:$A,'Ownership Metrics'!$G:$G),"")</f>
        <v>56</v>
      </c>
      <c r="S4387" s="27" t="str">
        <f>IFERROR(_xlfn.XLOOKUP($B4387,'Ownership Metrics'!$A:$A,'Ownership Metrics'!$H:$H),"")</f>
        <v>Terkonsentrasi</v>
      </c>
      <c r="T4387" s="27" t="str">
        <f>IFERROR(_xlfn.XLOOKUP($B4387,'Ownership Metrics'!$A:$A,'Ownership Metrics'!$I:$I),"")</f>
        <v>Tinggi</v>
      </c>
      <c r="U4387" s="27">
        <f>IF(COUNTIFS($B$2:$B4387,$B4387,$D$2:$D4387,$D4387)=1,1,0)</f>
        <v>1</v>
      </c>
      <c r="V4387" s="27">
        <f t="shared" si="205"/>
        <v>30.12</v>
      </c>
      <c r="W4387" s="27">
        <f t="shared" si="206"/>
        <v>2</v>
      </c>
      <c r="X4387" s="27">
        <f t="shared" si="204"/>
        <v>30.119999561300002</v>
      </c>
    </row>
    <row r="4388" spans="1:24" x14ac:dyDescent="0.25">
      <c r="A4388" s="26">
        <v>46265</v>
      </c>
      <c r="B4388" s="27" t="s">
        <v>10727</v>
      </c>
      <c r="C4388" s="27" t="s">
        <v>4614</v>
      </c>
      <c r="D4388" s="27" t="s">
        <v>4619</v>
      </c>
      <c r="E4388" s="27" t="s">
        <v>22</v>
      </c>
      <c r="F4388" s="27" t="s">
        <v>23</v>
      </c>
      <c r="G4388" s="27"/>
      <c r="H4388" s="27" t="s">
        <v>24</v>
      </c>
      <c r="I4388" s="28">
        <v>59440600</v>
      </c>
      <c r="J4388" s="28">
        <v>0</v>
      </c>
      <c r="K4388" s="28">
        <v>59440600</v>
      </c>
      <c r="L4388" s="29">
        <v>1.58</v>
      </c>
      <c r="M4388" s="29">
        <f>IFERROR(_xlfn.XLOOKUP($B4388,'Ownership Metrics'!$A:$A,'Ownership Metrics'!$B:$B),"")</f>
        <v>14.59</v>
      </c>
      <c r="N4388" s="28">
        <f>IFERROR(_xlfn.XLOOKUP($B4388,'Ownership Metrics'!$A:$A,'Ownership Metrics'!$C:$C),"")</f>
        <v>2983</v>
      </c>
      <c r="O4388" s="29">
        <f>IFERROR(_xlfn.XLOOKUP($B4388,'Ownership Metrics'!$A:$A,'Ownership Metrics'!$D:$D),"")</f>
        <v>45.15</v>
      </c>
      <c r="P4388" s="29">
        <f>IFERROR(_xlfn.XLOOKUP($B4388,'Ownership Metrics'!$A:$A,'Ownership Metrics'!$E:$E),"")</f>
        <v>80.75</v>
      </c>
      <c r="Q4388" s="30">
        <f>IFERROR(_xlfn.XLOOKUP($B4388,'Ownership Metrics'!$A:$A,'Ownership Metrics'!$F:$F),"")</f>
        <v>6</v>
      </c>
      <c r="R4388" s="30">
        <f>IFERROR(_xlfn.XLOOKUP($B4388,'Ownership Metrics'!$A:$A,'Ownership Metrics'!$G:$G),"")</f>
        <v>56</v>
      </c>
      <c r="S4388" s="27" t="str">
        <f>IFERROR(_xlfn.XLOOKUP($B4388,'Ownership Metrics'!$A:$A,'Ownership Metrics'!$H:$H),"")</f>
        <v>Terkonsentrasi</v>
      </c>
      <c r="T4388" s="27" t="str">
        <f>IFERROR(_xlfn.XLOOKUP($B4388,'Ownership Metrics'!$A:$A,'Ownership Metrics'!$I:$I),"")</f>
        <v>Tinggi</v>
      </c>
      <c r="U4388" s="27">
        <f>IF(COUNTIFS($B$2:$B4388,$B4388,$D$2:$D4388,$D4388)=1,1,0)</f>
        <v>1</v>
      </c>
      <c r="V4388" s="27">
        <f t="shared" si="205"/>
        <v>1.58</v>
      </c>
      <c r="W4388" s="27">
        <f t="shared" si="206"/>
        <v>5</v>
      </c>
      <c r="X4388" s="27">
        <f t="shared" si="204"/>
        <v>1.5799995612000002</v>
      </c>
    </row>
    <row r="4389" spans="1:24" x14ac:dyDescent="0.25">
      <c r="A4389" s="26">
        <v>46265</v>
      </c>
      <c r="B4389" s="27" t="s">
        <v>10727</v>
      </c>
      <c r="C4389" s="27" t="s">
        <v>4614</v>
      </c>
      <c r="D4389" s="27" t="s">
        <v>4620</v>
      </c>
      <c r="E4389" s="27" t="s">
        <v>35</v>
      </c>
      <c r="F4389" s="27" t="s">
        <v>23</v>
      </c>
      <c r="G4389" s="27" t="s">
        <v>36</v>
      </c>
      <c r="H4389" s="27" t="s">
        <v>24</v>
      </c>
      <c r="I4389" s="28">
        <v>205526016</v>
      </c>
      <c r="J4389" s="28">
        <v>0</v>
      </c>
      <c r="K4389" s="28">
        <v>205526016</v>
      </c>
      <c r="L4389" s="29">
        <v>5.48</v>
      </c>
      <c r="M4389" s="29">
        <f>IFERROR(_xlfn.XLOOKUP($B4389,'Ownership Metrics'!$A:$A,'Ownership Metrics'!$B:$B),"")</f>
        <v>14.59</v>
      </c>
      <c r="N4389" s="28">
        <f>IFERROR(_xlfn.XLOOKUP($B4389,'Ownership Metrics'!$A:$A,'Ownership Metrics'!$C:$C),"")</f>
        <v>2983</v>
      </c>
      <c r="O4389" s="29">
        <f>IFERROR(_xlfn.XLOOKUP($B4389,'Ownership Metrics'!$A:$A,'Ownership Metrics'!$D:$D),"")</f>
        <v>45.15</v>
      </c>
      <c r="P4389" s="29">
        <f>IFERROR(_xlfn.XLOOKUP($B4389,'Ownership Metrics'!$A:$A,'Ownership Metrics'!$E:$E),"")</f>
        <v>80.75</v>
      </c>
      <c r="Q4389" s="30">
        <f>IFERROR(_xlfn.XLOOKUP($B4389,'Ownership Metrics'!$A:$A,'Ownership Metrics'!$F:$F),"")</f>
        <v>6</v>
      </c>
      <c r="R4389" s="30">
        <f>IFERROR(_xlfn.XLOOKUP($B4389,'Ownership Metrics'!$A:$A,'Ownership Metrics'!$G:$G),"")</f>
        <v>56</v>
      </c>
      <c r="S4389" s="27" t="str">
        <f>IFERROR(_xlfn.XLOOKUP($B4389,'Ownership Metrics'!$A:$A,'Ownership Metrics'!$H:$H),"")</f>
        <v>Terkonsentrasi</v>
      </c>
      <c r="T4389" s="27" t="str">
        <f>IFERROR(_xlfn.XLOOKUP($B4389,'Ownership Metrics'!$A:$A,'Ownership Metrics'!$I:$I),"")</f>
        <v>Tinggi</v>
      </c>
      <c r="U4389" s="27">
        <f>IF(COUNTIFS($B$2:$B4389,$B4389,$D$2:$D4389,$D4389)=1,1,0)</f>
        <v>1</v>
      </c>
      <c r="V4389" s="27">
        <f t="shared" si="205"/>
        <v>5.48</v>
      </c>
      <c r="W4389" s="27">
        <f t="shared" si="206"/>
        <v>3</v>
      </c>
      <c r="X4389" s="27">
        <f t="shared" si="204"/>
        <v>5.4799995611000005</v>
      </c>
    </row>
    <row r="4390" spans="1:24" x14ac:dyDescent="0.25">
      <c r="A4390" s="26">
        <v>46265</v>
      </c>
      <c r="B4390" s="27" t="s">
        <v>10728</v>
      </c>
      <c r="C4390" s="27" t="s">
        <v>4622</v>
      </c>
      <c r="D4390" s="27" t="s">
        <v>4623</v>
      </c>
      <c r="E4390" s="27" t="s">
        <v>22</v>
      </c>
      <c r="F4390" s="27" t="s">
        <v>23</v>
      </c>
      <c r="G4390" s="27"/>
      <c r="H4390" s="27" t="s">
        <v>24</v>
      </c>
      <c r="I4390" s="28">
        <v>2470000000</v>
      </c>
      <c r="J4390" s="28">
        <v>0</v>
      </c>
      <c r="K4390" s="28">
        <v>2470000000</v>
      </c>
      <c r="L4390" s="29">
        <v>76</v>
      </c>
      <c r="M4390" s="29">
        <f>IFERROR(_xlfn.XLOOKUP($B4390,'Ownership Metrics'!$A:$A,'Ownership Metrics'!$B:$B),"")</f>
        <v>7.87</v>
      </c>
      <c r="N4390" s="28">
        <f>IFERROR(_xlfn.XLOOKUP($B4390,'Ownership Metrics'!$A:$A,'Ownership Metrics'!$C:$C),"")</f>
        <v>5845</v>
      </c>
      <c r="O4390" s="29">
        <f>IFERROR(_xlfn.XLOOKUP($B4390,'Ownership Metrics'!$A:$A,'Ownership Metrics'!$D:$D),"")</f>
        <v>76</v>
      </c>
      <c r="P4390" s="29">
        <f>IFERROR(_xlfn.XLOOKUP($B4390,'Ownership Metrics'!$A:$A,'Ownership Metrics'!$E:$E),"")</f>
        <v>85.72</v>
      </c>
      <c r="Q4390" s="30">
        <f>IFERROR(_xlfn.XLOOKUP($B4390,'Ownership Metrics'!$A:$A,'Ownership Metrics'!$F:$F),"")</f>
        <v>5</v>
      </c>
      <c r="R4390" s="30">
        <f>IFERROR(_xlfn.XLOOKUP($B4390,'Ownership Metrics'!$A:$A,'Ownership Metrics'!$G:$G),"")</f>
        <v>72</v>
      </c>
      <c r="S4390" s="27" t="str">
        <f>IFERROR(_xlfn.XLOOKUP($B4390,'Ownership Metrics'!$A:$A,'Ownership Metrics'!$H:$H),"")</f>
        <v>Mayoritas</v>
      </c>
      <c r="T4390" s="27" t="str">
        <f>IFERROR(_xlfn.XLOOKUP($B4390,'Ownership Metrics'!$A:$A,'Ownership Metrics'!$I:$I),"")</f>
        <v>Tinggi</v>
      </c>
      <c r="U4390" s="27">
        <f>IF(COUNTIFS($B$2:$B4390,$B4390,$D$2:$D4390,$D4390)=1,1,0)</f>
        <v>1</v>
      </c>
      <c r="V4390" s="27">
        <f t="shared" si="205"/>
        <v>76</v>
      </c>
      <c r="W4390" s="27">
        <f t="shared" si="206"/>
        <v>1</v>
      </c>
      <c r="X4390" s="27">
        <f t="shared" si="204"/>
        <v>75.999999560999996</v>
      </c>
    </row>
    <row r="4391" spans="1:24" x14ac:dyDescent="0.25">
      <c r="A4391" s="26">
        <v>46265</v>
      </c>
      <c r="B4391" s="27" t="s">
        <v>10728</v>
      </c>
      <c r="C4391" s="27" t="s">
        <v>4622</v>
      </c>
      <c r="D4391" s="27" t="s">
        <v>4624</v>
      </c>
      <c r="E4391" s="27" t="s">
        <v>22</v>
      </c>
      <c r="F4391" s="27" t="s">
        <v>23</v>
      </c>
      <c r="G4391" s="27"/>
      <c r="H4391" s="27" t="s">
        <v>24</v>
      </c>
      <c r="I4391" s="28">
        <v>158955000</v>
      </c>
      <c r="J4391" s="28">
        <v>0</v>
      </c>
      <c r="K4391" s="28">
        <v>158955000</v>
      </c>
      <c r="L4391" s="29">
        <v>4.8899999999999997</v>
      </c>
      <c r="M4391" s="29">
        <f>IFERROR(_xlfn.XLOOKUP($B4391,'Ownership Metrics'!$A:$A,'Ownership Metrics'!$B:$B),"")</f>
        <v>7.87</v>
      </c>
      <c r="N4391" s="28">
        <f>IFERROR(_xlfn.XLOOKUP($B4391,'Ownership Metrics'!$A:$A,'Ownership Metrics'!$C:$C),"")</f>
        <v>5845</v>
      </c>
      <c r="O4391" s="29">
        <f>IFERROR(_xlfn.XLOOKUP($B4391,'Ownership Metrics'!$A:$A,'Ownership Metrics'!$D:$D),"")</f>
        <v>76</v>
      </c>
      <c r="P4391" s="29">
        <f>IFERROR(_xlfn.XLOOKUP($B4391,'Ownership Metrics'!$A:$A,'Ownership Metrics'!$E:$E),"")</f>
        <v>85.72</v>
      </c>
      <c r="Q4391" s="30">
        <f>IFERROR(_xlfn.XLOOKUP($B4391,'Ownership Metrics'!$A:$A,'Ownership Metrics'!$F:$F),"")</f>
        <v>5</v>
      </c>
      <c r="R4391" s="30">
        <f>IFERROR(_xlfn.XLOOKUP($B4391,'Ownership Metrics'!$A:$A,'Ownership Metrics'!$G:$G),"")</f>
        <v>72</v>
      </c>
      <c r="S4391" s="27" t="str">
        <f>IFERROR(_xlfn.XLOOKUP($B4391,'Ownership Metrics'!$A:$A,'Ownership Metrics'!$H:$H),"")</f>
        <v>Mayoritas</v>
      </c>
      <c r="T4391" s="27" t="str">
        <f>IFERROR(_xlfn.XLOOKUP($B4391,'Ownership Metrics'!$A:$A,'Ownership Metrics'!$I:$I),"")</f>
        <v>Tinggi</v>
      </c>
      <c r="U4391" s="27">
        <f>IF(COUNTIFS($B$2:$B4391,$B4391,$D$2:$D4391,$D4391)=1,1,0)</f>
        <v>1</v>
      </c>
      <c r="V4391" s="27">
        <f t="shared" si="205"/>
        <v>4.8899999999999997</v>
      </c>
      <c r="W4391" s="27">
        <f t="shared" si="206"/>
        <v>2</v>
      </c>
      <c r="X4391" s="27">
        <f t="shared" si="204"/>
        <v>4.8899995608999998</v>
      </c>
    </row>
    <row r="4392" spans="1:24" x14ac:dyDescent="0.25">
      <c r="A4392" s="26">
        <v>46265</v>
      </c>
      <c r="B4392" s="27" t="s">
        <v>10728</v>
      </c>
      <c r="C4392" s="27" t="s">
        <v>4622</v>
      </c>
      <c r="D4392" s="27" t="s">
        <v>4625</v>
      </c>
      <c r="E4392" s="27" t="s">
        <v>22</v>
      </c>
      <c r="F4392" s="27" t="s">
        <v>23</v>
      </c>
      <c r="G4392" s="27"/>
      <c r="H4392" s="27" t="s">
        <v>24</v>
      </c>
      <c r="I4392" s="28">
        <v>157020000</v>
      </c>
      <c r="J4392" s="28">
        <v>0</v>
      </c>
      <c r="K4392" s="28">
        <v>157020000</v>
      </c>
      <c r="L4392" s="29">
        <v>4.83</v>
      </c>
      <c r="M4392" s="29">
        <f>IFERROR(_xlfn.XLOOKUP($B4392,'Ownership Metrics'!$A:$A,'Ownership Metrics'!$B:$B),"")</f>
        <v>7.87</v>
      </c>
      <c r="N4392" s="28">
        <f>IFERROR(_xlfn.XLOOKUP($B4392,'Ownership Metrics'!$A:$A,'Ownership Metrics'!$C:$C),"")</f>
        <v>5845</v>
      </c>
      <c r="O4392" s="29">
        <f>IFERROR(_xlfn.XLOOKUP($B4392,'Ownership Metrics'!$A:$A,'Ownership Metrics'!$D:$D),"")</f>
        <v>76</v>
      </c>
      <c r="P4392" s="29">
        <f>IFERROR(_xlfn.XLOOKUP($B4392,'Ownership Metrics'!$A:$A,'Ownership Metrics'!$E:$E),"")</f>
        <v>85.72</v>
      </c>
      <c r="Q4392" s="30">
        <f>IFERROR(_xlfn.XLOOKUP($B4392,'Ownership Metrics'!$A:$A,'Ownership Metrics'!$F:$F),"")</f>
        <v>5</v>
      </c>
      <c r="R4392" s="30">
        <f>IFERROR(_xlfn.XLOOKUP($B4392,'Ownership Metrics'!$A:$A,'Ownership Metrics'!$G:$G),"")</f>
        <v>72</v>
      </c>
      <c r="S4392" s="27" t="str">
        <f>IFERROR(_xlfn.XLOOKUP($B4392,'Ownership Metrics'!$A:$A,'Ownership Metrics'!$H:$H),"")</f>
        <v>Mayoritas</v>
      </c>
      <c r="T4392" s="27" t="str">
        <f>IFERROR(_xlfn.XLOOKUP($B4392,'Ownership Metrics'!$A:$A,'Ownership Metrics'!$I:$I),"")</f>
        <v>Tinggi</v>
      </c>
      <c r="U4392" s="27">
        <f>IF(COUNTIFS($B$2:$B4392,$B4392,$D$2:$D4392,$D4392)=1,1,0)</f>
        <v>1</v>
      </c>
      <c r="V4392" s="27">
        <f t="shared" si="205"/>
        <v>4.83</v>
      </c>
      <c r="W4392" s="27">
        <f t="shared" si="206"/>
        <v>3</v>
      </c>
      <c r="X4392" s="27">
        <f t="shared" si="204"/>
        <v>4.8299995608000001</v>
      </c>
    </row>
    <row r="4393" spans="1:24" x14ac:dyDescent="0.25">
      <c r="A4393" s="26">
        <v>46265</v>
      </c>
      <c r="B4393" s="27" t="s">
        <v>10728</v>
      </c>
      <c r="C4393" s="27" t="s">
        <v>4622</v>
      </c>
      <c r="D4393" s="27" t="s">
        <v>4626</v>
      </c>
      <c r="E4393" s="27" t="s">
        <v>35</v>
      </c>
      <c r="F4393" s="27" t="s">
        <v>23</v>
      </c>
      <c r="G4393" s="27" t="s">
        <v>36</v>
      </c>
      <c r="H4393" s="27" t="s">
        <v>24</v>
      </c>
      <c r="I4393" s="28">
        <v>78260800</v>
      </c>
      <c r="J4393" s="28">
        <v>0</v>
      </c>
      <c r="K4393" s="28">
        <v>78260800</v>
      </c>
      <c r="L4393" s="29">
        <v>2.41</v>
      </c>
      <c r="M4393" s="29">
        <f>IFERROR(_xlfn.XLOOKUP($B4393,'Ownership Metrics'!$A:$A,'Ownership Metrics'!$B:$B),"")</f>
        <v>7.87</v>
      </c>
      <c r="N4393" s="28">
        <f>IFERROR(_xlfn.XLOOKUP($B4393,'Ownership Metrics'!$A:$A,'Ownership Metrics'!$C:$C),"")</f>
        <v>5845</v>
      </c>
      <c r="O4393" s="29">
        <f>IFERROR(_xlfn.XLOOKUP($B4393,'Ownership Metrics'!$A:$A,'Ownership Metrics'!$D:$D),"")</f>
        <v>76</v>
      </c>
      <c r="P4393" s="29">
        <f>IFERROR(_xlfn.XLOOKUP($B4393,'Ownership Metrics'!$A:$A,'Ownership Metrics'!$E:$E),"")</f>
        <v>85.72</v>
      </c>
      <c r="Q4393" s="30">
        <f>IFERROR(_xlfn.XLOOKUP($B4393,'Ownership Metrics'!$A:$A,'Ownership Metrics'!$F:$F),"")</f>
        <v>5</v>
      </c>
      <c r="R4393" s="30">
        <f>IFERROR(_xlfn.XLOOKUP($B4393,'Ownership Metrics'!$A:$A,'Ownership Metrics'!$G:$G),"")</f>
        <v>72</v>
      </c>
      <c r="S4393" s="27" t="str">
        <f>IFERROR(_xlfn.XLOOKUP($B4393,'Ownership Metrics'!$A:$A,'Ownership Metrics'!$H:$H),"")</f>
        <v>Mayoritas</v>
      </c>
      <c r="T4393" s="27" t="str">
        <f>IFERROR(_xlfn.XLOOKUP($B4393,'Ownership Metrics'!$A:$A,'Ownership Metrics'!$I:$I),"")</f>
        <v>Tinggi</v>
      </c>
      <c r="U4393" s="27">
        <f>IF(COUNTIFS($B$2:$B4393,$B4393,$D$2:$D4393,$D4393)=1,1,0)</f>
        <v>1</v>
      </c>
      <c r="V4393" s="27">
        <f t="shared" si="205"/>
        <v>2.41</v>
      </c>
      <c r="W4393" s="27">
        <f t="shared" si="206"/>
        <v>5</v>
      </c>
      <c r="X4393" s="27">
        <f t="shared" si="204"/>
        <v>2.4099995607000002</v>
      </c>
    </row>
    <row r="4394" spans="1:24" x14ac:dyDescent="0.25">
      <c r="A4394" s="26">
        <v>46265</v>
      </c>
      <c r="B4394" s="27" t="s">
        <v>10728</v>
      </c>
      <c r="C4394" s="27" t="s">
        <v>4622</v>
      </c>
      <c r="D4394" s="27" t="s">
        <v>4627</v>
      </c>
      <c r="E4394" s="27" t="s">
        <v>35</v>
      </c>
      <c r="F4394" s="27" t="s">
        <v>23</v>
      </c>
      <c r="G4394" s="27" t="s">
        <v>36</v>
      </c>
      <c r="H4394" s="27" t="s">
        <v>24</v>
      </c>
      <c r="I4394" s="28">
        <v>0</v>
      </c>
      <c r="J4394" s="28">
        <v>130000000</v>
      </c>
      <c r="K4394" s="28">
        <v>130000000</v>
      </c>
      <c r="L4394" s="29">
        <v>4</v>
      </c>
      <c r="M4394" s="29">
        <f>IFERROR(_xlfn.XLOOKUP($B4394,'Ownership Metrics'!$A:$A,'Ownership Metrics'!$B:$B),"")</f>
        <v>7.87</v>
      </c>
      <c r="N4394" s="28">
        <f>IFERROR(_xlfn.XLOOKUP($B4394,'Ownership Metrics'!$A:$A,'Ownership Metrics'!$C:$C),"")</f>
        <v>5845</v>
      </c>
      <c r="O4394" s="29">
        <f>IFERROR(_xlfn.XLOOKUP($B4394,'Ownership Metrics'!$A:$A,'Ownership Metrics'!$D:$D),"")</f>
        <v>76</v>
      </c>
      <c r="P4394" s="29">
        <f>IFERROR(_xlfn.XLOOKUP($B4394,'Ownership Metrics'!$A:$A,'Ownership Metrics'!$E:$E),"")</f>
        <v>85.72</v>
      </c>
      <c r="Q4394" s="30">
        <f>IFERROR(_xlfn.XLOOKUP($B4394,'Ownership Metrics'!$A:$A,'Ownership Metrics'!$F:$F),"")</f>
        <v>5</v>
      </c>
      <c r="R4394" s="30">
        <f>IFERROR(_xlfn.XLOOKUP($B4394,'Ownership Metrics'!$A:$A,'Ownership Metrics'!$G:$G),"")</f>
        <v>72</v>
      </c>
      <c r="S4394" s="27" t="str">
        <f>IFERROR(_xlfn.XLOOKUP($B4394,'Ownership Metrics'!$A:$A,'Ownership Metrics'!$H:$H),"")</f>
        <v>Mayoritas</v>
      </c>
      <c r="T4394" s="27" t="str">
        <f>IFERROR(_xlfn.XLOOKUP($B4394,'Ownership Metrics'!$A:$A,'Ownership Metrics'!$I:$I),"")</f>
        <v>Tinggi</v>
      </c>
      <c r="U4394" s="27">
        <f>IF(COUNTIFS($B$2:$B4394,$B4394,$D$2:$D4394,$D4394)=1,1,0)</f>
        <v>1</v>
      </c>
      <c r="V4394" s="27">
        <f t="shared" si="205"/>
        <v>4</v>
      </c>
      <c r="W4394" s="27">
        <f t="shared" si="206"/>
        <v>4</v>
      </c>
      <c r="X4394" s="27">
        <f t="shared" si="204"/>
        <v>3.9999995606000001</v>
      </c>
    </row>
    <row r="4395" spans="1:24" x14ac:dyDescent="0.25">
      <c r="A4395" s="26">
        <v>46265</v>
      </c>
      <c r="B4395" s="27" t="s">
        <v>10729</v>
      </c>
      <c r="C4395" s="27" t="s">
        <v>4629</v>
      </c>
      <c r="D4395" s="27" t="s">
        <v>1007</v>
      </c>
      <c r="E4395" s="27" t="s">
        <v>22</v>
      </c>
      <c r="F4395" s="27" t="s">
        <v>23</v>
      </c>
      <c r="G4395" s="27"/>
      <c r="H4395" s="27" t="s">
        <v>24</v>
      </c>
      <c r="I4395" s="28">
        <v>140275000</v>
      </c>
      <c r="J4395" s="28">
        <v>0</v>
      </c>
      <c r="K4395" s="28">
        <v>140275000</v>
      </c>
      <c r="L4395" s="29">
        <v>2.5499999999999998</v>
      </c>
      <c r="M4395" s="29">
        <f>IFERROR(_xlfn.XLOOKUP($B4395,'Ownership Metrics'!$A:$A,'Ownership Metrics'!$B:$B),"")</f>
        <v>26.74</v>
      </c>
      <c r="N4395" s="28">
        <f>IFERROR(_xlfn.XLOOKUP($B4395,'Ownership Metrics'!$A:$A,'Ownership Metrics'!$C:$C),"")</f>
        <v>702</v>
      </c>
      <c r="O4395" s="29">
        <f>IFERROR(_xlfn.XLOOKUP($B4395,'Ownership Metrics'!$A:$A,'Ownership Metrics'!$D:$D),"")</f>
        <v>22.63</v>
      </c>
      <c r="P4395" s="29">
        <f>IFERROR(_xlfn.XLOOKUP($B4395,'Ownership Metrics'!$A:$A,'Ownership Metrics'!$E:$E),"")</f>
        <v>33.89</v>
      </c>
      <c r="Q4395" s="30">
        <f>IFERROR(_xlfn.XLOOKUP($B4395,'Ownership Metrics'!$A:$A,'Ownership Metrics'!$F:$F),"")</f>
        <v>18</v>
      </c>
      <c r="R4395" s="30">
        <f>IFERROR(_xlfn.XLOOKUP($B4395,'Ownership Metrics'!$A:$A,'Ownership Metrics'!$G:$G),"")</f>
        <v>17</v>
      </c>
      <c r="S4395" s="27" t="str">
        <f>IFERROR(_xlfn.XLOOKUP($B4395,'Ownership Metrics'!$A:$A,'Ownership Metrics'!$H:$H),"")</f>
        <v>Tersebar</v>
      </c>
      <c r="T4395" s="27" t="str">
        <f>IFERROR(_xlfn.XLOOKUP($B4395,'Ownership Metrics'!$A:$A,'Ownership Metrics'!$I:$I),"")</f>
        <v>Rendah</v>
      </c>
      <c r="U4395" s="27">
        <f>IF(COUNTIFS($B$2:$B4395,$B4395,$D$2:$D4395,$D4395)=1,1,0)</f>
        <v>1</v>
      </c>
      <c r="V4395" s="27">
        <f t="shared" si="205"/>
        <v>2.5499999999999998</v>
      </c>
      <c r="W4395" s="27">
        <f t="shared" si="206"/>
        <v>11</v>
      </c>
      <c r="X4395" s="27">
        <f t="shared" si="204"/>
        <v>2.5499995604999999</v>
      </c>
    </row>
    <row r="4396" spans="1:24" x14ac:dyDescent="0.25">
      <c r="A4396" s="26">
        <v>46265</v>
      </c>
      <c r="B4396" s="27" t="s">
        <v>10729</v>
      </c>
      <c r="C4396" s="27" t="s">
        <v>4629</v>
      </c>
      <c r="D4396" s="27" t="s">
        <v>4630</v>
      </c>
      <c r="E4396" s="27" t="s">
        <v>22</v>
      </c>
      <c r="F4396" s="27" t="s">
        <v>23</v>
      </c>
      <c r="G4396" s="27"/>
      <c r="H4396" s="27" t="s">
        <v>24</v>
      </c>
      <c r="I4396" s="28">
        <v>1244823662</v>
      </c>
      <c r="J4396" s="28">
        <v>0</v>
      </c>
      <c r="K4396" s="28">
        <v>1244823662</v>
      </c>
      <c r="L4396" s="29">
        <v>22.63</v>
      </c>
      <c r="M4396" s="29">
        <f>IFERROR(_xlfn.XLOOKUP($B4396,'Ownership Metrics'!$A:$A,'Ownership Metrics'!$B:$B),"")</f>
        <v>26.74</v>
      </c>
      <c r="N4396" s="28">
        <f>IFERROR(_xlfn.XLOOKUP($B4396,'Ownership Metrics'!$A:$A,'Ownership Metrics'!$C:$C),"")</f>
        <v>702</v>
      </c>
      <c r="O4396" s="29">
        <f>IFERROR(_xlfn.XLOOKUP($B4396,'Ownership Metrics'!$A:$A,'Ownership Metrics'!$D:$D),"")</f>
        <v>22.63</v>
      </c>
      <c r="P4396" s="29">
        <f>IFERROR(_xlfn.XLOOKUP($B4396,'Ownership Metrics'!$A:$A,'Ownership Metrics'!$E:$E),"")</f>
        <v>33.89</v>
      </c>
      <c r="Q4396" s="30">
        <f>IFERROR(_xlfn.XLOOKUP($B4396,'Ownership Metrics'!$A:$A,'Ownership Metrics'!$F:$F),"")</f>
        <v>18</v>
      </c>
      <c r="R4396" s="30">
        <f>IFERROR(_xlfn.XLOOKUP($B4396,'Ownership Metrics'!$A:$A,'Ownership Metrics'!$G:$G),"")</f>
        <v>17</v>
      </c>
      <c r="S4396" s="27" t="str">
        <f>IFERROR(_xlfn.XLOOKUP($B4396,'Ownership Metrics'!$A:$A,'Ownership Metrics'!$H:$H),"")</f>
        <v>Tersebar</v>
      </c>
      <c r="T4396" s="27" t="str">
        <f>IFERROR(_xlfn.XLOOKUP($B4396,'Ownership Metrics'!$A:$A,'Ownership Metrics'!$I:$I),"")</f>
        <v>Rendah</v>
      </c>
      <c r="U4396" s="27">
        <f>IF(COUNTIFS($B$2:$B4396,$B4396,$D$2:$D4396,$D4396)=1,1,0)</f>
        <v>1</v>
      </c>
      <c r="V4396" s="27">
        <f t="shared" si="205"/>
        <v>22.63</v>
      </c>
      <c r="W4396" s="27">
        <f t="shared" si="206"/>
        <v>1</v>
      </c>
      <c r="X4396" s="27">
        <f t="shared" si="204"/>
        <v>22.629999560399998</v>
      </c>
    </row>
    <row r="4397" spans="1:24" x14ac:dyDescent="0.25">
      <c r="A4397" s="26">
        <v>46265</v>
      </c>
      <c r="B4397" s="27" t="s">
        <v>10729</v>
      </c>
      <c r="C4397" s="27" t="s">
        <v>4629</v>
      </c>
      <c r="D4397" s="27" t="s">
        <v>4631</v>
      </c>
      <c r="E4397" s="27" t="s">
        <v>22</v>
      </c>
      <c r="F4397" s="27" t="s">
        <v>23</v>
      </c>
      <c r="G4397" s="27"/>
      <c r="H4397" s="27" t="s">
        <v>24</v>
      </c>
      <c r="I4397" s="28">
        <v>343750300</v>
      </c>
      <c r="J4397" s="28">
        <v>0</v>
      </c>
      <c r="K4397" s="28">
        <v>343750300</v>
      </c>
      <c r="L4397" s="29">
        <v>6.25</v>
      </c>
      <c r="M4397" s="29">
        <f>IFERROR(_xlfn.XLOOKUP($B4397,'Ownership Metrics'!$A:$A,'Ownership Metrics'!$B:$B),"")</f>
        <v>26.74</v>
      </c>
      <c r="N4397" s="28">
        <f>IFERROR(_xlfn.XLOOKUP($B4397,'Ownership Metrics'!$A:$A,'Ownership Metrics'!$C:$C),"")</f>
        <v>702</v>
      </c>
      <c r="O4397" s="29">
        <f>IFERROR(_xlfn.XLOOKUP($B4397,'Ownership Metrics'!$A:$A,'Ownership Metrics'!$D:$D),"")</f>
        <v>22.63</v>
      </c>
      <c r="P4397" s="29">
        <f>IFERROR(_xlfn.XLOOKUP($B4397,'Ownership Metrics'!$A:$A,'Ownership Metrics'!$E:$E),"")</f>
        <v>33.89</v>
      </c>
      <c r="Q4397" s="30">
        <f>IFERROR(_xlfn.XLOOKUP($B4397,'Ownership Metrics'!$A:$A,'Ownership Metrics'!$F:$F),"")</f>
        <v>18</v>
      </c>
      <c r="R4397" s="30">
        <f>IFERROR(_xlfn.XLOOKUP($B4397,'Ownership Metrics'!$A:$A,'Ownership Metrics'!$G:$G),"")</f>
        <v>17</v>
      </c>
      <c r="S4397" s="27" t="str">
        <f>IFERROR(_xlfn.XLOOKUP($B4397,'Ownership Metrics'!$A:$A,'Ownership Metrics'!$H:$H),"")</f>
        <v>Tersebar</v>
      </c>
      <c r="T4397" s="27" t="str">
        <f>IFERROR(_xlfn.XLOOKUP($B4397,'Ownership Metrics'!$A:$A,'Ownership Metrics'!$I:$I),"")</f>
        <v>Rendah</v>
      </c>
      <c r="U4397" s="27">
        <f>IF(COUNTIFS($B$2:$B4397,$B4397,$D$2:$D4397,$D4397)=1,1,0)</f>
        <v>1</v>
      </c>
      <c r="V4397" s="27">
        <f t="shared" si="205"/>
        <v>6.25</v>
      </c>
      <c r="W4397" s="27">
        <f t="shared" si="206"/>
        <v>2</v>
      </c>
      <c r="X4397" s="27">
        <f t="shared" si="204"/>
        <v>6.2499995603</v>
      </c>
    </row>
    <row r="4398" spans="1:24" x14ac:dyDescent="0.25">
      <c r="A4398" s="26">
        <v>46265</v>
      </c>
      <c r="B4398" s="27" t="s">
        <v>10729</v>
      </c>
      <c r="C4398" s="27" t="s">
        <v>4629</v>
      </c>
      <c r="D4398" s="27" t="s">
        <v>448</v>
      </c>
      <c r="E4398" s="27" t="s">
        <v>22</v>
      </c>
      <c r="F4398" s="27" t="s">
        <v>23</v>
      </c>
      <c r="G4398" s="27"/>
      <c r="H4398" s="27" t="s">
        <v>24</v>
      </c>
      <c r="I4398" s="28">
        <v>259725000</v>
      </c>
      <c r="J4398" s="28">
        <v>0</v>
      </c>
      <c r="K4398" s="28">
        <v>259725000</v>
      </c>
      <c r="L4398" s="29">
        <v>4.72</v>
      </c>
      <c r="M4398" s="29">
        <f>IFERROR(_xlfn.XLOOKUP($B4398,'Ownership Metrics'!$A:$A,'Ownership Metrics'!$B:$B),"")</f>
        <v>26.74</v>
      </c>
      <c r="N4398" s="28">
        <f>IFERROR(_xlfn.XLOOKUP($B4398,'Ownership Metrics'!$A:$A,'Ownership Metrics'!$C:$C),"")</f>
        <v>702</v>
      </c>
      <c r="O4398" s="29">
        <f>IFERROR(_xlfn.XLOOKUP($B4398,'Ownership Metrics'!$A:$A,'Ownership Metrics'!$D:$D),"")</f>
        <v>22.63</v>
      </c>
      <c r="P4398" s="29">
        <f>IFERROR(_xlfn.XLOOKUP($B4398,'Ownership Metrics'!$A:$A,'Ownership Metrics'!$E:$E),"")</f>
        <v>33.89</v>
      </c>
      <c r="Q4398" s="30">
        <f>IFERROR(_xlfn.XLOOKUP($B4398,'Ownership Metrics'!$A:$A,'Ownership Metrics'!$F:$F),"")</f>
        <v>18</v>
      </c>
      <c r="R4398" s="30">
        <f>IFERROR(_xlfn.XLOOKUP($B4398,'Ownership Metrics'!$A:$A,'Ownership Metrics'!$G:$G),"")</f>
        <v>17</v>
      </c>
      <c r="S4398" s="27" t="str">
        <f>IFERROR(_xlfn.XLOOKUP($B4398,'Ownership Metrics'!$A:$A,'Ownership Metrics'!$H:$H),"")</f>
        <v>Tersebar</v>
      </c>
      <c r="T4398" s="27" t="str">
        <f>IFERROR(_xlfn.XLOOKUP($B4398,'Ownership Metrics'!$A:$A,'Ownership Metrics'!$I:$I),"")</f>
        <v>Rendah</v>
      </c>
      <c r="U4398" s="27">
        <f>IF(COUNTIFS($B$2:$B4398,$B4398,$D$2:$D4398,$D4398)=1,1,0)</f>
        <v>1</v>
      </c>
      <c r="V4398" s="27">
        <f t="shared" si="205"/>
        <v>4.72</v>
      </c>
      <c r="W4398" s="27">
        <f t="shared" si="206"/>
        <v>5</v>
      </c>
      <c r="X4398" s="27">
        <f t="shared" si="204"/>
        <v>4.7199995601999998</v>
      </c>
    </row>
    <row r="4399" spans="1:24" x14ac:dyDescent="0.25">
      <c r="A4399" s="26">
        <v>46265</v>
      </c>
      <c r="B4399" s="27" t="s">
        <v>10729</v>
      </c>
      <c r="C4399" s="27" t="s">
        <v>4629</v>
      </c>
      <c r="D4399" s="27" t="s">
        <v>232</v>
      </c>
      <c r="E4399" s="27" t="s">
        <v>51</v>
      </c>
      <c r="F4399" s="27" t="s">
        <v>32</v>
      </c>
      <c r="G4399" s="27"/>
      <c r="H4399" s="27" t="s">
        <v>64</v>
      </c>
      <c r="I4399" s="28">
        <v>174538200</v>
      </c>
      <c r="J4399" s="28">
        <v>0</v>
      </c>
      <c r="K4399" s="28">
        <v>174538200</v>
      </c>
      <c r="L4399" s="29">
        <v>3.17</v>
      </c>
      <c r="M4399" s="29">
        <f>IFERROR(_xlfn.XLOOKUP($B4399,'Ownership Metrics'!$A:$A,'Ownership Metrics'!$B:$B),"")</f>
        <v>26.74</v>
      </c>
      <c r="N4399" s="28">
        <f>IFERROR(_xlfn.XLOOKUP($B4399,'Ownership Metrics'!$A:$A,'Ownership Metrics'!$C:$C),"")</f>
        <v>702</v>
      </c>
      <c r="O4399" s="29">
        <f>IFERROR(_xlfn.XLOOKUP($B4399,'Ownership Metrics'!$A:$A,'Ownership Metrics'!$D:$D),"")</f>
        <v>22.63</v>
      </c>
      <c r="P4399" s="29">
        <f>IFERROR(_xlfn.XLOOKUP($B4399,'Ownership Metrics'!$A:$A,'Ownership Metrics'!$E:$E),"")</f>
        <v>33.89</v>
      </c>
      <c r="Q4399" s="30">
        <f>IFERROR(_xlfn.XLOOKUP($B4399,'Ownership Metrics'!$A:$A,'Ownership Metrics'!$F:$F),"")</f>
        <v>18</v>
      </c>
      <c r="R4399" s="30">
        <f>IFERROR(_xlfn.XLOOKUP($B4399,'Ownership Metrics'!$A:$A,'Ownership Metrics'!$G:$G),"")</f>
        <v>17</v>
      </c>
      <c r="S4399" s="27" t="str">
        <f>IFERROR(_xlfn.XLOOKUP($B4399,'Ownership Metrics'!$A:$A,'Ownership Metrics'!$H:$H),"")</f>
        <v>Tersebar</v>
      </c>
      <c r="T4399" s="27" t="str">
        <f>IFERROR(_xlfn.XLOOKUP($B4399,'Ownership Metrics'!$A:$A,'Ownership Metrics'!$I:$I),"")</f>
        <v>Rendah</v>
      </c>
      <c r="U4399" s="27">
        <f>IF(COUNTIFS($B$2:$B4399,$B4399,$D$2:$D4399,$D4399)=1,1,0)</f>
        <v>1</v>
      </c>
      <c r="V4399" s="27">
        <f t="shared" si="205"/>
        <v>3.17</v>
      </c>
      <c r="W4399" s="27">
        <f t="shared" si="206"/>
        <v>8</v>
      </c>
      <c r="X4399" s="27">
        <f t="shared" si="204"/>
        <v>3.1699995600999999</v>
      </c>
    </row>
    <row r="4400" spans="1:24" x14ac:dyDescent="0.25">
      <c r="A4400" s="26">
        <v>46265</v>
      </c>
      <c r="B4400" s="27" t="s">
        <v>10729</v>
      </c>
      <c r="C4400" s="27" t="s">
        <v>4629</v>
      </c>
      <c r="D4400" s="27" t="s">
        <v>3069</v>
      </c>
      <c r="E4400" s="27" t="s">
        <v>35</v>
      </c>
      <c r="F4400" s="27" t="s">
        <v>23</v>
      </c>
      <c r="G4400" s="27" t="s">
        <v>36</v>
      </c>
      <c r="H4400" s="27" t="s">
        <v>24</v>
      </c>
      <c r="I4400" s="28">
        <v>127369000</v>
      </c>
      <c r="J4400" s="28">
        <v>0</v>
      </c>
      <c r="K4400" s="28">
        <v>127369000</v>
      </c>
      <c r="L4400" s="29">
        <v>2.3199999999999998</v>
      </c>
      <c r="M4400" s="29">
        <f>IFERROR(_xlfn.XLOOKUP($B4400,'Ownership Metrics'!$A:$A,'Ownership Metrics'!$B:$B),"")</f>
        <v>26.74</v>
      </c>
      <c r="N4400" s="28">
        <f>IFERROR(_xlfn.XLOOKUP($B4400,'Ownership Metrics'!$A:$A,'Ownership Metrics'!$C:$C),"")</f>
        <v>702</v>
      </c>
      <c r="O4400" s="29">
        <f>IFERROR(_xlfn.XLOOKUP($B4400,'Ownership Metrics'!$A:$A,'Ownership Metrics'!$D:$D),"")</f>
        <v>22.63</v>
      </c>
      <c r="P4400" s="29">
        <f>IFERROR(_xlfn.XLOOKUP($B4400,'Ownership Metrics'!$A:$A,'Ownership Metrics'!$E:$E),"")</f>
        <v>33.89</v>
      </c>
      <c r="Q4400" s="30">
        <f>IFERROR(_xlfn.XLOOKUP($B4400,'Ownership Metrics'!$A:$A,'Ownership Metrics'!$F:$F),"")</f>
        <v>18</v>
      </c>
      <c r="R4400" s="30">
        <f>IFERROR(_xlfn.XLOOKUP($B4400,'Ownership Metrics'!$A:$A,'Ownership Metrics'!$G:$G),"")</f>
        <v>17</v>
      </c>
      <c r="S4400" s="27" t="str">
        <f>IFERROR(_xlfn.XLOOKUP($B4400,'Ownership Metrics'!$A:$A,'Ownership Metrics'!$H:$H),"")</f>
        <v>Tersebar</v>
      </c>
      <c r="T4400" s="27" t="str">
        <f>IFERROR(_xlfn.XLOOKUP($B4400,'Ownership Metrics'!$A:$A,'Ownership Metrics'!$I:$I),"")</f>
        <v>Rendah</v>
      </c>
      <c r="U4400" s="27">
        <f>IF(COUNTIFS($B$2:$B4400,$B4400,$D$2:$D4400,$D4400)=1,1,0)</f>
        <v>1</v>
      </c>
      <c r="V4400" s="27">
        <f t="shared" si="205"/>
        <v>2.3199999999999998</v>
      </c>
      <c r="W4400" s="27">
        <f t="shared" si="206"/>
        <v>12</v>
      </c>
      <c r="X4400" s="27">
        <f t="shared" si="204"/>
        <v>2.3199995599999998</v>
      </c>
    </row>
    <row r="4401" spans="1:24" x14ac:dyDescent="0.25">
      <c r="A4401" s="26">
        <v>46265</v>
      </c>
      <c r="B4401" s="27" t="s">
        <v>10729</v>
      </c>
      <c r="C4401" s="27" t="s">
        <v>4629</v>
      </c>
      <c r="D4401" s="27" t="s">
        <v>1604</v>
      </c>
      <c r="E4401" s="27" t="s">
        <v>35</v>
      </c>
      <c r="F4401" s="27" t="s">
        <v>23</v>
      </c>
      <c r="G4401" s="27" t="s">
        <v>36</v>
      </c>
      <c r="H4401" s="27" t="s">
        <v>24</v>
      </c>
      <c r="I4401" s="28">
        <v>271177900</v>
      </c>
      <c r="J4401" s="28">
        <v>0</v>
      </c>
      <c r="K4401" s="28">
        <v>271177900</v>
      </c>
      <c r="L4401" s="29">
        <v>4.93</v>
      </c>
      <c r="M4401" s="29">
        <f>IFERROR(_xlfn.XLOOKUP($B4401,'Ownership Metrics'!$A:$A,'Ownership Metrics'!$B:$B),"")</f>
        <v>26.74</v>
      </c>
      <c r="N4401" s="28">
        <f>IFERROR(_xlfn.XLOOKUP($B4401,'Ownership Metrics'!$A:$A,'Ownership Metrics'!$C:$C),"")</f>
        <v>702</v>
      </c>
      <c r="O4401" s="29">
        <f>IFERROR(_xlfn.XLOOKUP($B4401,'Ownership Metrics'!$A:$A,'Ownership Metrics'!$D:$D),"")</f>
        <v>22.63</v>
      </c>
      <c r="P4401" s="29">
        <f>IFERROR(_xlfn.XLOOKUP($B4401,'Ownership Metrics'!$A:$A,'Ownership Metrics'!$E:$E),"")</f>
        <v>33.89</v>
      </c>
      <c r="Q4401" s="30">
        <f>IFERROR(_xlfn.XLOOKUP($B4401,'Ownership Metrics'!$A:$A,'Ownership Metrics'!$F:$F),"")</f>
        <v>18</v>
      </c>
      <c r="R4401" s="30">
        <f>IFERROR(_xlfn.XLOOKUP($B4401,'Ownership Metrics'!$A:$A,'Ownership Metrics'!$G:$G),"")</f>
        <v>17</v>
      </c>
      <c r="S4401" s="27" t="str">
        <f>IFERROR(_xlfn.XLOOKUP($B4401,'Ownership Metrics'!$A:$A,'Ownership Metrics'!$H:$H),"")</f>
        <v>Tersebar</v>
      </c>
      <c r="T4401" s="27" t="str">
        <f>IFERROR(_xlfn.XLOOKUP($B4401,'Ownership Metrics'!$A:$A,'Ownership Metrics'!$I:$I),"")</f>
        <v>Rendah</v>
      </c>
      <c r="U4401" s="27">
        <f>IF(COUNTIFS($B$2:$B4401,$B4401,$D$2:$D4401,$D4401)=1,1,0)</f>
        <v>1</v>
      </c>
      <c r="V4401" s="27">
        <f t="shared" si="205"/>
        <v>4.93</v>
      </c>
      <c r="W4401" s="27">
        <f t="shared" si="206"/>
        <v>4</v>
      </c>
      <c r="X4401" s="27">
        <f t="shared" si="204"/>
        <v>4.9299995598999997</v>
      </c>
    </row>
    <row r="4402" spans="1:24" x14ac:dyDescent="0.25">
      <c r="A4402" s="26">
        <v>46265</v>
      </c>
      <c r="B4402" s="27" t="s">
        <v>10729</v>
      </c>
      <c r="C4402" s="27" t="s">
        <v>4629</v>
      </c>
      <c r="D4402" s="27" t="s">
        <v>4632</v>
      </c>
      <c r="E4402" s="27" t="s">
        <v>35</v>
      </c>
      <c r="F4402" s="27" t="s">
        <v>23</v>
      </c>
      <c r="G4402" s="27" t="s">
        <v>36</v>
      </c>
      <c r="H4402" s="27" t="s">
        <v>24</v>
      </c>
      <c r="I4402" s="28">
        <v>113327300</v>
      </c>
      <c r="J4402" s="28">
        <v>0</v>
      </c>
      <c r="K4402" s="28">
        <v>113327300</v>
      </c>
      <c r="L4402" s="29">
        <v>2.06</v>
      </c>
      <c r="M4402" s="29">
        <f>IFERROR(_xlfn.XLOOKUP($B4402,'Ownership Metrics'!$A:$A,'Ownership Metrics'!$B:$B),"")</f>
        <v>26.74</v>
      </c>
      <c r="N4402" s="28">
        <f>IFERROR(_xlfn.XLOOKUP($B4402,'Ownership Metrics'!$A:$A,'Ownership Metrics'!$C:$C),"")</f>
        <v>702</v>
      </c>
      <c r="O4402" s="29">
        <f>IFERROR(_xlfn.XLOOKUP($B4402,'Ownership Metrics'!$A:$A,'Ownership Metrics'!$D:$D),"")</f>
        <v>22.63</v>
      </c>
      <c r="P4402" s="29">
        <f>IFERROR(_xlfn.XLOOKUP($B4402,'Ownership Metrics'!$A:$A,'Ownership Metrics'!$E:$E),"")</f>
        <v>33.89</v>
      </c>
      <c r="Q4402" s="30">
        <f>IFERROR(_xlfn.XLOOKUP($B4402,'Ownership Metrics'!$A:$A,'Ownership Metrics'!$F:$F),"")</f>
        <v>18</v>
      </c>
      <c r="R4402" s="30">
        <f>IFERROR(_xlfn.XLOOKUP($B4402,'Ownership Metrics'!$A:$A,'Ownership Metrics'!$G:$G),"")</f>
        <v>17</v>
      </c>
      <c r="S4402" s="27" t="str">
        <f>IFERROR(_xlfn.XLOOKUP($B4402,'Ownership Metrics'!$A:$A,'Ownership Metrics'!$H:$H),"")</f>
        <v>Tersebar</v>
      </c>
      <c r="T4402" s="27" t="str">
        <f>IFERROR(_xlfn.XLOOKUP($B4402,'Ownership Metrics'!$A:$A,'Ownership Metrics'!$I:$I),"")</f>
        <v>Rendah</v>
      </c>
      <c r="U4402" s="27">
        <f>IF(COUNTIFS($B$2:$B4402,$B4402,$D$2:$D4402,$D4402)=1,1,0)</f>
        <v>1</v>
      </c>
      <c r="V4402" s="27">
        <f t="shared" si="205"/>
        <v>2.06</v>
      </c>
      <c r="W4402" s="27">
        <f t="shared" si="206"/>
        <v>13</v>
      </c>
      <c r="X4402" s="27">
        <f t="shared" si="204"/>
        <v>2.0599995598</v>
      </c>
    </row>
    <row r="4403" spans="1:24" x14ac:dyDescent="0.25">
      <c r="A4403" s="26">
        <v>46265</v>
      </c>
      <c r="B4403" s="27" t="s">
        <v>10729</v>
      </c>
      <c r="C4403" s="27" t="s">
        <v>4629</v>
      </c>
      <c r="D4403" s="27" t="s">
        <v>4633</v>
      </c>
      <c r="E4403" s="27" t="s">
        <v>35</v>
      </c>
      <c r="F4403" s="27" t="s">
        <v>23</v>
      </c>
      <c r="G4403" s="27" t="s">
        <v>36</v>
      </c>
      <c r="H4403" s="27" t="s">
        <v>24</v>
      </c>
      <c r="I4403" s="28">
        <v>101044600</v>
      </c>
      <c r="J4403" s="28">
        <v>0</v>
      </c>
      <c r="K4403" s="28">
        <v>101044600</v>
      </c>
      <c r="L4403" s="29">
        <v>1.84</v>
      </c>
      <c r="M4403" s="29">
        <f>IFERROR(_xlfn.XLOOKUP($B4403,'Ownership Metrics'!$A:$A,'Ownership Metrics'!$B:$B),"")</f>
        <v>26.74</v>
      </c>
      <c r="N4403" s="28">
        <f>IFERROR(_xlfn.XLOOKUP($B4403,'Ownership Metrics'!$A:$A,'Ownership Metrics'!$C:$C),"")</f>
        <v>702</v>
      </c>
      <c r="O4403" s="29">
        <f>IFERROR(_xlfn.XLOOKUP($B4403,'Ownership Metrics'!$A:$A,'Ownership Metrics'!$D:$D),"")</f>
        <v>22.63</v>
      </c>
      <c r="P4403" s="29">
        <f>IFERROR(_xlfn.XLOOKUP($B4403,'Ownership Metrics'!$A:$A,'Ownership Metrics'!$E:$E),"")</f>
        <v>33.89</v>
      </c>
      <c r="Q4403" s="30">
        <f>IFERROR(_xlfn.XLOOKUP($B4403,'Ownership Metrics'!$A:$A,'Ownership Metrics'!$F:$F),"")</f>
        <v>18</v>
      </c>
      <c r="R4403" s="30">
        <f>IFERROR(_xlfn.XLOOKUP($B4403,'Ownership Metrics'!$A:$A,'Ownership Metrics'!$G:$G),"")</f>
        <v>17</v>
      </c>
      <c r="S4403" s="27" t="str">
        <f>IFERROR(_xlfn.XLOOKUP($B4403,'Ownership Metrics'!$A:$A,'Ownership Metrics'!$H:$H),"")</f>
        <v>Tersebar</v>
      </c>
      <c r="T4403" s="27" t="str">
        <f>IFERROR(_xlfn.XLOOKUP($B4403,'Ownership Metrics'!$A:$A,'Ownership Metrics'!$I:$I),"")</f>
        <v>Rendah</v>
      </c>
      <c r="U4403" s="27">
        <f>IF(COUNTIFS($B$2:$B4403,$B4403,$D$2:$D4403,$D4403)=1,1,0)</f>
        <v>1</v>
      </c>
      <c r="V4403" s="27">
        <f t="shared" si="205"/>
        <v>1.84</v>
      </c>
      <c r="W4403" s="27">
        <f t="shared" si="206"/>
        <v>14</v>
      </c>
      <c r="X4403" s="27">
        <f t="shared" si="204"/>
        <v>1.8399995597000001</v>
      </c>
    </row>
    <row r="4404" spans="1:24" x14ac:dyDescent="0.25">
      <c r="A4404" s="26">
        <v>46265</v>
      </c>
      <c r="B4404" s="27" t="s">
        <v>10729</v>
      </c>
      <c r="C4404" s="27" t="s">
        <v>4629</v>
      </c>
      <c r="D4404" s="27" t="s">
        <v>4634</v>
      </c>
      <c r="E4404" s="27" t="s">
        <v>35</v>
      </c>
      <c r="F4404" s="27" t="s">
        <v>23</v>
      </c>
      <c r="G4404" s="27" t="s">
        <v>36</v>
      </c>
      <c r="H4404" s="27" t="s">
        <v>24</v>
      </c>
      <c r="I4404" s="28">
        <v>68552700</v>
      </c>
      <c r="J4404" s="28">
        <v>0</v>
      </c>
      <c r="K4404" s="28">
        <v>68552700</v>
      </c>
      <c r="L4404" s="29">
        <v>1.25</v>
      </c>
      <c r="M4404" s="29">
        <f>IFERROR(_xlfn.XLOOKUP($B4404,'Ownership Metrics'!$A:$A,'Ownership Metrics'!$B:$B),"")</f>
        <v>26.74</v>
      </c>
      <c r="N4404" s="28">
        <f>IFERROR(_xlfn.XLOOKUP($B4404,'Ownership Metrics'!$A:$A,'Ownership Metrics'!$C:$C),"")</f>
        <v>702</v>
      </c>
      <c r="O4404" s="29">
        <f>IFERROR(_xlfn.XLOOKUP($B4404,'Ownership Metrics'!$A:$A,'Ownership Metrics'!$D:$D),"")</f>
        <v>22.63</v>
      </c>
      <c r="P4404" s="29">
        <f>IFERROR(_xlfn.XLOOKUP($B4404,'Ownership Metrics'!$A:$A,'Ownership Metrics'!$E:$E),"")</f>
        <v>33.89</v>
      </c>
      <c r="Q4404" s="30">
        <f>IFERROR(_xlfn.XLOOKUP($B4404,'Ownership Metrics'!$A:$A,'Ownership Metrics'!$F:$F),"")</f>
        <v>18</v>
      </c>
      <c r="R4404" s="30">
        <f>IFERROR(_xlfn.XLOOKUP($B4404,'Ownership Metrics'!$A:$A,'Ownership Metrics'!$G:$G),"")</f>
        <v>17</v>
      </c>
      <c r="S4404" s="27" t="str">
        <f>IFERROR(_xlfn.XLOOKUP($B4404,'Ownership Metrics'!$A:$A,'Ownership Metrics'!$H:$H),"")</f>
        <v>Tersebar</v>
      </c>
      <c r="T4404" s="27" t="str">
        <f>IFERROR(_xlfn.XLOOKUP($B4404,'Ownership Metrics'!$A:$A,'Ownership Metrics'!$I:$I),"")</f>
        <v>Rendah</v>
      </c>
      <c r="U4404" s="27">
        <f>IF(COUNTIFS($B$2:$B4404,$B4404,$D$2:$D4404,$D4404)=1,1,0)</f>
        <v>1</v>
      </c>
      <c r="V4404" s="27">
        <f t="shared" si="205"/>
        <v>1.25</v>
      </c>
      <c r="W4404" s="27">
        <f t="shared" si="206"/>
        <v>15</v>
      </c>
      <c r="X4404" s="27">
        <f t="shared" si="204"/>
        <v>1.2499995596</v>
      </c>
    </row>
    <row r="4405" spans="1:24" x14ac:dyDescent="0.25">
      <c r="A4405" s="26">
        <v>46265</v>
      </c>
      <c r="B4405" s="27" t="s">
        <v>10729</v>
      </c>
      <c r="C4405" s="27" t="s">
        <v>4629</v>
      </c>
      <c r="D4405" s="27" t="s">
        <v>1336</v>
      </c>
      <c r="E4405" s="27" t="s">
        <v>35</v>
      </c>
      <c r="F4405" s="27" t="s">
        <v>23</v>
      </c>
      <c r="G4405" s="27" t="s">
        <v>36</v>
      </c>
      <c r="H4405" s="27" t="s">
        <v>24</v>
      </c>
      <c r="I4405" s="28">
        <v>67292900</v>
      </c>
      <c r="J4405" s="28">
        <v>0</v>
      </c>
      <c r="K4405" s="28">
        <v>67292900</v>
      </c>
      <c r="L4405" s="29">
        <v>1.22</v>
      </c>
      <c r="M4405" s="29">
        <f>IFERROR(_xlfn.XLOOKUP($B4405,'Ownership Metrics'!$A:$A,'Ownership Metrics'!$B:$B),"")</f>
        <v>26.74</v>
      </c>
      <c r="N4405" s="28">
        <f>IFERROR(_xlfn.XLOOKUP($B4405,'Ownership Metrics'!$A:$A,'Ownership Metrics'!$C:$C),"")</f>
        <v>702</v>
      </c>
      <c r="O4405" s="29">
        <f>IFERROR(_xlfn.XLOOKUP($B4405,'Ownership Metrics'!$A:$A,'Ownership Metrics'!$D:$D),"")</f>
        <v>22.63</v>
      </c>
      <c r="P4405" s="29">
        <f>IFERROR(_xlfn.XLOOKUP($B4405,'Ownership Metrics'!$A:$A,'Ownership Metrics'!$E:$E),"")</f>
        <v>33.89</v>
      </c>
      <c r="Q4405" s="30">
        <f>IFERROR(_xlfn.XLOOKUP($B4405,'Ownership Metrics'!$A:$A,'Ownership Metrics'!$F:$F),"")</f>
        <v>18</v>
      </c>
      <c r="R4405" s="30">
        <f>IFERROR(_xlfn.XLOOKUP($B4405,'Ownership Metrics'!$A:$A,'Ownership Metrics'!$G:$G),"")</f>
        <v>17</v>
      </c>
      <c r="S4405" s="27" t="str">
        <f>IFERROR(_xlfn.XLOOKUP($B4405,'Ownership Metrics'!$A:$A,'Ownership Metrics'!$H:$H),"")</f>
        <v>Tersebar</v>
      </c>
      <c r="T4405" s="27" t="str">
        <f>IFERROR(_xlfn.XLOOKUP($B4405,'Ownership Metrics'!$A:$A,'Ownership Metrics'!$I:$I),"")</f>
        <v>Rendah</v>
      </c>
      <c r="U4405" s="27">
        <f>IF(COUNTIFS($B$2:$B4405,$B4405,$D$2:$D4405,$D4405)=1,1,0)</f>
        <v>1</v>
      </c>
      <c r="V4405" s="27">
        <f t="shared" si="205"/>
        <v>1.22</v>
      </c>
      <c r="W4405" s="27">
        <f t="shared" si="206"/>
        <v>16</v>
      </c>
      <c r="X4405" s="27">
        <f t="shared" si="204"/>
        <v>1.2199995594999999</v>
      </c>
    </row>
    <row r="4406" spans="1:24" x14ac:dyDescent="0.25">
      <c r="A4406" s="26">
        <v>46265</v>
      </c>
      <c r="B4406" s="27" t="s">
        <v>10729</v>
      </c>
      <c r="C4406" s="27" t="s">
        <v>4629</v>
      </c>
      <c r="D4406" s="27" t="s">
        <v>4635</v>
      </c>
      <c r="E4406" s="27" t="s">
        <v>35</v>
      </c>
      <c r="F4406" s="27" t="s">
        <v>23</v>
      </c>
      <c r="G4406" s="27" t="s">
        <v>36</v>
      </c>
      <c r="H4406" s="27" t="s">
        <v>24</v>
      </c>
      <c r="I4406" s="28">
        <v>226228500</v>
      </c>
      <c r="J4406" s="28">
        <v>0</v>
      </c>
      <c r="K4406" s="28">
        <v>226228500</v>
      </c>
      <c r="L4406" s="29">
        <v>4.1100000000000003</v>
      </c>
      <c r="M4406" s="29">
        <f>IFERROR(_xlfn.XLOOKUP($B4406,'Ownership Metrics'!$A:$A,'Ownership Metrics'!$B:$B),"")</f>
        <v>26.74</v>
      </c>
      <c r="N4406" s="28">
        <f>IFERROR(_xlfn.XLOOKUP($B4406,'Ownership Metrics'!$A:$A,'Ownership Metrics'!$C:$C),"")</f>
        <v>702</v>
      </c>
      <c r="O4406" s="29">
        <f>IFERROR(_xlfn.XLOOKUP($B4406,'Ownership Metrics'!$A:$A,'Ownership Metrics'!$D:$D),"")</f>
        <v>22.63</v>
      </c>
      <c r="P4406" s="29">
        <f>IFERROR(_xlfn.XLOOKUP($B4406,'Ownership Metrics'!$A:$A,'Ownership Metrics'!$E:$E),"")</f>
        <v>33.89</v>
      </c>
      <c r="Q4406" s="30">
        <f>IFERROR(_xlfn.XLOOKUP($B4406,'Ownership Metrics'!$A:$A,'Ownership Metrics'!$F:$F),"")</f>
        <v>18</v>
      </c>
      <c r="R4406" s="30">
        <f>IFERROR(_xlfn.XLOOKUP($B4406,'Ownership Metrics'!$A:$A,'Ownership Metrics'!$G:$G),"")</f>
        <v>17</v>
      </c>
      <c r="S4406" s="27" t="str">
        <f>IFERROR(_xlfn.XLOOKUP($B4406,'Ownership Metrics'!$A:$A,'Ownership Metrics'!$H:$H),"")</f>
        <v>Tersebar</v>
      </c>
      <c r="T4406" s="27" t="str">
        <f>IFERROR(_xlfn.XLOOKUP($B4406,'Ownership Metrics'!$A:$A,'Ownership Metrics'!$I:$I),"")</f>
        <v>Rendah</v>
      </c>
      <c r="U4406" s="27">
        <f>IF(COUNTIFS($B$2:$B4406,$B4406,$D$2:$D4406,$D4406)=1,1,0)</f>
        <v>1</v>
      </c>
      <c r="V4406" s="27">
        <f t="shared" si="205"/>
        <v>4.1100000000000003</v>
      </c>
      <c r="W4406" s="27">
        <f t="shared" si="206"/>
        <v>6</v>
      </c>
      <c r="X4406" s="27">
        <f t="shared" si="204"/>
        <v>4.1099995594000003</v>
      </c>
    </row>
    <row r="4407" spans="1:24" x14ac:dyDescent="0.25">
      <c r="A4407" s="26">
        <v>46265</v>
      </c>
      <c r="B4407" s="27" t="s">
        <v>10729</v>
      </c>
      <c r="C4407" s="27" t="s">
        <v>4629</v>
      </c>
      <c r="D4407" s="27" t="s">
        <v>3730</v>
      </c>
      <c r="E4407" s="27" t="s">
        <v>35</v>
      </c>
      <c r="F4407" s="27" t="s">
        <v>23</v>
      </c>
      <c r="G4407" s="27" t="s">
        <v>36</v>
      </c>
      <c r="H4407" s="27" t="s">
        <v>24</v>
      </c>
      <c r="I4407" s="28">
        <v>58007500</v>
      </c>
      <c r="J4407" s="28">
        <v>0</v>
      </c>
      <c r="K4407" s="28">
        <v>58007500</v>
      </c>
      <c r="L4407" s="29">
        <v>1.05</v>
      </c>
      <c r="M4407" s="29">
        <f>IFERROR(_xlfn.XLOOKUP($B4407,'Ownership Metrics'!$A:$A,'Ownership Metrics'!$B:$B),"")</f>
        <v>26.74</v>
      </c>
      <c r="N4407" s="28">
        <f>IFERROR(_xlfn.XLOOKUP($B4407,'Ownership Metrics'!$A:$A,'Ownership Metrics'!$C:$C),"")</f>
        <v>702</v>
      </c>
      <c r="O4407" s="29">
        <f>IFERROR(_xlfn.XLOOKUP($B4407,'Ownership Metrics'!$A:$A,'Ownership Metrics'!$D:$D),"")</f>
        <v>22.63</v>
      </c>
      <c r="P4407" s="29">
        <f>IFERROR(_xlfn.XLOOKUP($B4407,'Ownership Metrics'!$A:$A,'Ownership Metrics'!$E:$E),"")</f>
        <v>33.89</v>
      </c>
      <c r="Q4407" s="30">
        <f>IFERROR(_xlfn.XLOOKUP($B4407,'Ownership Metrics'!$A:$A,'Ownership Metrics'!$F:$F),"")</f>
        <v>18</v>
      </c>
      <c r="R4407" s="30">
        <f>IFERROR(_xlfn.XLOOKUP($B4407,'Ownership Metrics'!$A:$A,'Ownership Metrics'!$G:$G),"")</f>
        <v>17</v>
      </c>
      <c r="S4407" s="27" t="str">
        <f>IFERROR(_xlfn.XLOOKUP($B4407,'Ownership Metrics'!$A:$A,'Ownership Metrics'!$H:$H),"")</f>
        <v>Tersebar</v>
      </c>
      <c r="T4407" s="27" t="str">
        <f>IFERROR(_xlfn.XLOOKUP($B4407,'Ownership Metrics'!$A:$A,'Ownership Metrics'!$I:$I),"")</f>
        <v>Rendah</v>
      </c>
      <c r="U4407" s="27">
        <f>IF(COUNTIFS($B$2:$B4407,$B4407,$D$2:$D4407,$D4407)=1,1,0)</f>
        <v>1</v>
      </c>
      <c r="V4407" s="27">
        <f t="shared" si="205"/>
        <v>1.05</v>
      </c>
      <c r="W4407" s="27">
        <f t="shared" si="206"/>
        <v>18</v>
      </c>
      <c r="X4407" s="27">
        <f t="shared" si="204"/>
        <v>1.0499995593</v>
      </c>
    </row>
    <row r="4408" spans="1:24" x14ac:dyDescent="0.25">
      <c r="A4408" s="26">
        <v>46265</v>
      </c>
      <c r="B4408" s="27" t="s">
        <v>10729</v>
      </c>
      <c r="C4408" s="27" t="s">
        <v>4629</v>
      </c>
      <c r="D4408" s="27" t="s">
        <v>4636</v>
      </c>
      <c r="E4408" s="27" t="s">
        <v>35</v>
      </c>
      <c r="F4408" s="27" t="s">
        <v>23</v>
      </c>
      <c r="G4408" s="27" t="s">
        <v>36</v>
      </c>
      <c r="H4408" s="27" t="s">
        <v>24</v>
      </c>
      <c r="I4408" s="28">
        <v>143205700</v>
      </c>
      <c r="J4408" s="28">
        <v>0</v>
      </c>
      <c r="K4408" s="28">
        <v>143205700</v>
      </c>
      <c r="L4408" s="29">
        <v>2.6</v>
      </c>
      <c r="M4408" s="29">
        <f>IFERROR(_xlfn.XLOOKUP($B4408,'Ownership Metrics'!$A:$A,'Ownership Metrics'!$B:$B),"")</f>
        <v>26.74</v>
      </c>
      <c r="N4408" s="28">
        <f>IFERROR(_xlfn.XLOOKUP($B4408,'Ownership Metrics'!$A:$A,'Ownership Metrics'!$C:$C),"")</f>
        <v>702</v>
      </c>
      <c r="O4408" s="29">
        <f>IFERROR(_xlfn.XLOOKUP($B4408,'Ownership Metrics'!$A:$A,'Ownership Metrics'!$D:$D),"")</f>
        <v>22.63</v>
      </c>
      <c r="P4408" s="29">
        <f>IFERROR(_xlfn.XLOOKUP($B4408,'Ownership Metrics'!$A:$A,'Ownership Metrics'!$E:$E),"")</f>
        <v>33.89</v>
      </c>
      <c r="Q4408" s="30">
        <f>IFERROR(_xlfn.XLOOKUP($B4408,'Ownership Metrics'!$A:$A,'Ownership Metrics'!$F:$F),"")</f>
        <v>18</v>
      </c>
      <c r="R4408" s="30">
        <f>IFERROR(_xlfn.XLOOKUP($B4408,'Ownership Metrics'!$A:$A,'Ownership Metrics'!$G:$G),"")</f>
        <v>17</v>
      </c>
      <c r="S4408" s="27" t="str">
        <f>IFERROR(_xlfn.XLOOKUP($B4408,'Ownership Metrics'!$A:$A,'Ownership Metrics'!$H:$H),"")</f>
        <v>Tersebar</v>
      </c>
      <c r="T4408" s="27" t="str">
        <f>IFERROR(_xlfn.XLOOKUP($B4408,'Ownership Metrics'!$A:$A,'Ownership Metrics'!$I:$I),"")</f>
        <v>Rendah</v>
      </c>
      <c r="U4408" s="27">
        <f>IF(COUNTIFS($B$2:$B4408,$B4408,$D$2:$D4408,$D4408)=1,1,0)</f>
        <v>1</v>
      </c>
      <c r="V4408" s="27">
        <f t="shared" si="205"/>
        <v>2.6</v>
      </c>
      <c r="W4408" s="27">
        <f t="shared" si="206"/>
        <v>10</v>
      </c>
      <c r="X4408" s="27">
        <f t="shared" si="204"/>
        <v>2.5999995592</v>
      </c>
    </row>
    <row r="4409" spans="1:24" x14ac:dyDescent="0.25">
      <c r="A4409" s="26">
        <v>46265</v>
      </c>
      <c r="B4409" s="27" t="s">
        <v>10729</v>
      </c>
      <c r="C4409" s="27" t="s">
        <v>4629</v>
      </c>
      <c r="D4409" s="27" t="s">
        <v>208</v>
      </c>
      <c r="E4409" s="27" t="s">
        <v>44</v>
      </c>
      <c r="F4409" s="27" t="s">
        <v>23</v>
      </c>
      <c r="G4409" s="27"/>
      <c r="H4409" s="27" t="s">
        <v>24</v>
      </c>
      <c r="I4409" s="28">
        <v>275587200</v>
      </c>
      <c r="J4409" s="28">
        <v>0</v>
      </c>
      <c r="K4409" s="28">
        <v>275587200</v>
      </c>
      <c r="L4409" s="29">
        <v>5.01</v>
      </c>
      <c r="M4409" s="29">
        <f>IFERROR(_xlfn.XLOOKUP($B4409,'Ownership Metrics'!$A:$A,'Ownership Metrics'!$B:$B),"")</f>
        <v>26.74</v>
      </c>
      <c r="N4409" s="28">
        <f>IFERROR(_xlfn.XLOOKUP($B4409,'Ownership Metrics'!$A:$A,'Ownership Metrics'!$C:$C),"")</f>
        <v>702</v>
      </c>
      <c r="O4409" s="29">
        <f>IFERROR(_xlfn.XLOOKUP($B4409,'Ownership Metrics'!$A:$A,'Ownership Metrics'!$D:$D),"")</f>
        <v>22.63</v>
      </c>
      <c r="P4409" s="29">
        <f>IFERROR(_xlfn.XLOOKUP($B4409,'Ownership Metrics'!$A:$A,'Ownership Metrics'!$E:$E),"")</f>
        <v>33.89</v>
      </c>
      <c r="Q4409" s="30">
        <f>IFERROR(_xlfn.XLOOKUP($B4409,'Ownership Metrics'!$A:$A,'Ownership Metrics'!$F:$F),"")</f>
        <v>18</v>
      </c>
      <c r="R4409" s="30">
        <f>IFERROR(_xlfn.XLOOKUP($B4409,'Ownership Metrics'!$A:$A,'Ownership Metrics'!$G:$G),"")</f>
        <v>17</v>
      </c>
      <c r="S4409" s="27" t="str">
        <f>IFERROR(_xlfn.XLOOKUP($B4409,'Ownership Metrics'!$A:$A,'Ownership Metrics'!$H:$H),"")</f>
        <v>Tersebar</v>
      </c>
      <c r="T4409" s="27" t="str">
        <f>IFERROR(_xlfn.XLOOKUP($B4409,'Ownership Metrics'!$A:$A,'Ownership Metrics'!$I:$I),"")</f>
        <v>Rendah</v>
      </c>
      <c r="U4409" s="27">
        <f>IF(COUNTIFS($B$2:$B4409,$B4409,$D$2:$D4409,$D4409)=1,1,0)</f>
        <v>1</v>
      </c>
      <c r="V4409" s="27">
        <f t="shared" si="205"/>
        <v>5.01</v>
      </c>
      <c r="W4409" s="27">
        <f t="shared" si="206"/>
        <v>3</v>
      </c>
      <c r="X4409" s="27">
        <f t="shared" si="204"/>
        <v>5.0099995590999997</v>
      </c>
    </row>
    <row r="4410" spans="1:24" x14ac:dyDescent="0.25">
      <c r="A4410" s="26">
        <v>46265</v>
      </c>
      <c r="B4410" s="27" t="s">
        <v>10729</v>
      </c>
      <c r="C4410" s="27" t="s">
        <v>4629</v>
      </c>
      <c r="D4410" s="27" t="s">
        <v>1477</v>
      </c>
      <c r="E4410" s="27" t="s">
        <v>72</v>
      </c>
      <c r="F4410" s="27" t="s">
        <v>23</v>
      </c>
      <c r="G4410" s="27"/>
      <c r="H4410" s="27" t="s">
        <v>24</v>
      </c>
      <c r="I4410" s="28">
        <v>167289600</v>
      </c>
      <c r="J4410" s="28">
        <v>0</v>
      </c>
      <c r="K4410" s="28">
        <v>167289600</v>
      </c>
      <c r="L4410" s="29">
        <v>3.04</v>
      </c>
      <c r="M4410" s="29">
        <f>IFERROR(_xlfn.XLOOKUP($B4410,'Ownership Metrics'!$A:$A,'Ownership Metrics'!$B:$B),"")</f>
        <v>26.74</v>
      </c>
      <c r="N4410" s="28">
        <f>IFERROR(_xlfn.XLOOKUP($B4410,'Ownership Metrics'!$A:$A,'Ownership Metrics'!$C:$C),"")</f>
        <v>702</v>
      </c>
      <c r="O4410" s="29">
        <f>IFERROR(_xlfn.XLOOKUP($B4410,'Ownership Metrics'!$A:$A,'Ownership Metrics'!$D:$D),"")</f>
        <v>22.63</v>
      </c>
      <c r="P4410" s="29">
        <f>IFERROR(_xlfn.XLOOKUP($B4410,'Ownership Metrics'!$A:$A,'Ownership Metrics'!$E:$E),"")</f>
        <v>33.89</v>
      </c>
      <c r="Q4410" s="30">
        <f>IFERROR(_xlfn.XLOOKUP($B4410,'Ownership Metrics'!$A:$A,'Ownership Metrics'!$F:$F),"")</f>
        <v>18</v>
      </c>
      <c r="R4410" s="30">
        <f>IFERROR(_xlfn.XLOOKUP($B4410,'Ownership Metrics'!$A:$A,'Ownership Metrics'!$G:$G),"")</f>
        <v>17</v>
      </c>
      <c r="S4410" s="27" t="str">
        <f>IFERROR(_xlfn.XLOOKUP($B4410,'Ownership Metrics'!$A:$A,'Ownership Metrics'!$H:$H),"")</f>
        <v>Tersebar</v>
      </c>
      <c r="T4410" s="27" t="str">
        <f>IFERROR(_xlfn.XLOOKUP($B4410,'Ownership Metrics'!$A:$A,'Ownership Metrics'!$I:$I),"")</f>
        <v>Rendah</v>
      </c>
      <c r="U4410" s="27">
        <f>IF(COUNTIFS($B$2:$B4410,$B4410,$D$2:$D4410,$D4410)=1,1,0)</f>
        <v>1</v>
      </c>
      <c r="V4410" s="27">
        <f t="shared" si="205"/>
        <v>3.04</v>
      </c>
      <c r="W4410" s="27">
        <f t="shared" si="206"/>
        <v>9</v>
      </c>
      <c r="X4410" s="27">
        <f t="shared" si="204"/>
        <v>3.039999559</v>
      </c>
    </row>
    <row r="4411" spans="1:24" x14ac:dyDescent="0.25">
      <c r="A4411" s="26">
        <v>46265</v>
      </c>
      <c r="B4411" s="27" t="s">
        <v>10729</v>
      </c>
      <c r="C4411" s="27" t="s">
        <v>4629</v>
      </c>
      <c r="D4411" s="27" t="s">
        <v>2188</v>
      </c>
      <c r="E4411" s="27" t="s">
        <v>72</v>
      </c>
      <c r="F4411" s="27" t="s">
        <v>23</v>
      </c>
      <c r="G4411" s="27"/>
      <c r="H4411" s="27" t="s">
        <v>24</v>
      </c>
      <c r="I4411" s="28">
        <v>66436100</v>
      </c>
      <c r="J4411" s="28">
        <v>0</v>
      </c>
      <c r="K4411" s="28">
        <v>66436100</v>
      </c>
      <c r="L4411" s="29">
        <v>1.21</v>
      </c>
      <c r="M4411" s="29">
        <f>IFERROR(_xlfn.XLOOKUP($B4411,'Ownership Metrics'!$A:$A,'Ownership Metrics'!$B:$B),"")</f>
        <v>26.74</v>
      </c>
      <c r="N4411" s="28">
        <f>IFERROR(_xlfn.XLOOKUP($B4411,'Ownership Metrics'!$A:$A,'Ownership Metrics'!$C:$C),"")</f>
        <v>702</v>
      </c>
      <c r="O4411" s="29">
        <f>IFERROR(_xlfn.XLOOKUP($B4411,'Ownership Metrics'!$A:$A,'Ownership Metrics'!$D:$D),"")</f>
        <v>22.63</v>
      </c>
      <c r="P4411" s="29">
        <f>IFERROR(_xlfn.XLOOKUP($B4411,'Ownership Metrics'!$A:$A,'Ownership Metrics'!$E:$E),"")</f>
        <v>33.89</v>
      </c>
      <c r="Q4411" s="30">
        <f>IFERROR(_xlfn.XLOOKUP($B4411,'Ownership Metrics'!$A:$A,'Ownership Metrics'!$F:$F),"")</f>
        <v>18</v>
      </c>
      <c r="R4411" s="30">
        <f>IFERROR(_xlfn.XLOOKUP($B4411,'Ownership Metrics'!$A:$A,'Ownership Metrics'!$G:$G),"")</f>
        <v>17</v>
      </c>
      <c r="S4411" s="27" t="str">
        <f>IFERROR(_xlfn.XLOOKUP($B4411,'Ownership Metrics'!$A:$A,'Ownership Metrics'!$H:$H),"")</f>
        <v>Tersebar</v>
      </c>
      <c r="T4411" s="27" t="str">
        <f>IFERROR(_xlfn.XLOOKUP($B4411,'Ownership Metrics'!$A:$A,'Ownership Metrics'!$I:$I),"")</f>
        <v>Rendah</v>
      </c>
      <c r="U4411" s="27">
        <f>IF(COUNTIFS($B$2:$B4411,$B4411,$D$2:$D4411,$D4411)=1,1,0)</f>
        <v>1</v>
      </c>
      <c r="V4411" s="27">
        <f t="shared" si="205"/>
        <v>1.21</v>
      </c>
      <c r="W4411" s="27">
        <f t="shared" si="206"/>
        <v>17</v>
      </c>
      <c r="X4411" s="27">
        <f t="shared" si="204"/>
        <v>1.2099995588999999</v>
      </c>
    </row>
    <row r="4412" spans="1:24" x14ac:dyDescent="0.25">
      <c r="A4412" s="26">
        <v>46265</v>
      </c>
      <c r="B4412" s="27" t="s">
        <v>10729</v>
      </c>
      <c r="C4412" s="27" t="s">
        <v>4629</v>
      </c>
      <c r="D4412" s="27" t="s">
        <v>2189</v>
      </c>
      <c r="E4412" s="27" t="s">
        <v>72</v>
      </c>
      <c r="F4412" s="27" t="s">
        <v>23</v>
      </c>
      <c r="G4412" s="27"/>
      <c r="H4412" s="27" t="s">
        <v>24</v>
      </c>
      <c r="I4412" s="28">
        <v>181274300</v>
      </c>
      <c r="J4412" s="28">
        <v>0</v>
      </c>
      <c r="K4412" s="28">
        <v>181274300</v>
      </c>
      <c r="L4412" s="29">
        <v>3.3</v>
      </c>
      <c r="M4412" s="29">
        <f>IFERROR(_xlfn.XLOOKUP($B4412,'Ownership Metrics'!$A:$A,'Ownership Metrics'!$B:$B),"")</f>
        <v>26.74</v>
      </c>
      <c r="N4412" s="28">
        <f>IFERROR(_xlfn.XLOOKUP($B4412,'Ownership Metrics'!$A:$A,'Ownership Metrics'!$C:$C),"")</f>
        <v>702</v>
      </c>
      <c r="O4412" s="29">
        <f>IFERROR(_xlfn.XLOOKUP($B4412,'Ownership Metrics'!$A:$A,'Ownership Metrics'!$D:$D),"")</f>
        <v>22.63</v>
      </c>
      <c r="P4412" s="29">
        <f>IFERROR(_xlfn.XLOOKUP($B4412,'Ownership Metrics'!$A:$A,'Ownership Metrics'!$E:$E),"")</f>
        <v>33.89</v>
      </c>
      <c r="Q4412" s="30">
        <f>IFERROR(_xlfn.XLOOKUP($B4412,'Ownership Metrics'!$A:$A,'Ownership Metrics'!$F:$F),"")</f>
        <v>18</v>
      </c>
      <c r="R4412" s="30">
        <f>IFERROR(_xlfn.XLOOKUP($B4412,'Ownership Metrics'!$A:$A,'Ownership Metrics'!$G:$G),"")</f>
        <v>17</v>
      </c>
      <c r="S4412" s="27" t="str">
        <f>IFERROR(_xlfn.XLOOKUP($B4412,'Ownership Metrics'!$A:$A,'Ownership Metrics'!$H:$H),"")</f>
        <v>Tersebar</v>
      </c>
      <c r="T4412" s="27" t="str">
        <f>IFERROR(_xlfn.XLOOKUP($B4412,'Ownership Metrics'!$A:$A,'Ownership Metrics'!$I:$I),"")</f>
        <v>Rendah</v>
      </c>
      <c r="U4412" s="27">
        <f>IF(COUNTIFS($B$2:$B4412,$B4412,$D$2:$D4412,$D4412)=1,1,0)</f>
        <v>1</v>
      </c>
      <c r="V4412" s="27">
        <f t="shared" si="205"/>
        <v>3.3</v>
      </c>
      <c r="W4412" s="27">
        <f t="shared" si="206"/>
        <v>7</v>
      </c>
      <c r="X4412" s="27">
        <f t="shared" si="204"/>
        <v>3.2999995587999997</v>
      </c>
    </row>
    <row r="4413" spans="1:24" x14ac:dyDescent="0.25">
      <c r="A4413" s="26">
        <v>46265</v>
      </c>
      <c r="B4413" s="27" t="s">
        <v>10730</v>
      </c>
      <c r="C4413" s="27" t="s">
        <v>4638</v>
      </c>
      <c r="D4413" s="27" t="s">
        <v>4639</v>
      </c>
      <c r="E4413" s="27" t="s">
        <v>22</v>
      </c>
      <c r="F4413" s="27" t="s">
        <v>23</v>
      </c>
      <c r="G4413" s="27"/>
      <c r="H4413" s="27" t="s">
        <v>24</v>
      </c>
      <c r="I4413" s="28">
        <v>7052000</v>
      </c>
      <c r="J4413" s="28">
        <v>63989550</v>
      </c>
      <c r="K4413" s="28">
        <v>71041550</v>
      </c>
      <c r="L4413" s="29">
        <v>7.49</v>
      </c>
      <c r="M4413" s="29">
        <f>IFERROR(_xlfn.XLOOKUP($B4413,'Ownership Metrics'!$A:$A,'Ownership Metrics'!$B:$B),"")</f>
        <v>6.94</v>
      </c>
      <c r="N4413" s="28">
        <f>IFERROR(_xlfn.XLOOKUP($B4413,'Ownership Metrics'!$A:$A,'Ownership Metrics'!$C:$C),"")</f>
        <v>2516</v>
      </c>
      <c r="O4413" s="29">
        <f>IFERROR(_xlfn.XLOOKUP($B4413,'Ownership Metrics'!$A:$A,'Ownership Metrics'!$D:$D),"")</f>
        <v>47.45</v>
      </c>
      <c r="P4413" s="29">
        <f>IFERROR(_xlfn.XLOOKUP($B4413,'Ownership Metrics'!$A:$A,'Ownership Metrics'!$E:$E),"")</f>
        <v>63.2</v>
      </c>
      <c r="Q4413" s="30">
        <f>IFERROR(_xlfn.XLOOKUP($B4413,'Ownership Metrics'!$A:$A,'Ownership Metrics'!$F:$F),"")</f>
        <v>12</v>
      </c>
      <c r="R4413" s="30">
        <f>IFERROR(_xlfn.XLOOKUP($B4413,'Ownership Metrics'!$A:$A,'Ownership Metrics'!$G:$G),"")</f>
        <v>42</v>
      </c>
      <c r="S4413" s="27" t="str">
        <f>IFERROR(_xlfn.XLOOKUP($B4413,'Ownership Metrics'!$A:$A,'Ownership Metrics'!$H:$H),"")</f>
        <v>Oligopoli</v>
      </c>
      <c r="T4413" s="27" t="str">
        <f>IFERROR(_xlfn.XLOOKUP($B4413,'Ownership Metrics'!$A:$A,'Ownership Metrics'!$I:$I),"")</f>
        <v>Sedang</v>
      </c>
      <c r="U4413" s="27">
        <f>IF(COUNTIFS($B$2:$B4413,$B4413,$D$2:$D4413,$D4413)=1,1,0)</f>
        <v>1</v>
      </c>
      <c r="V4413" s="27">
        <f t="shared" si="205"/>
        <v>7.49</v>
      </c>
      <c r="W4413" s="27">
        <f t="shared" si="206"/>
        <v>4</v>
      </c>
      <c r="X4413" s="27">
        <f t="shared" si="204"/>
        <v>7.4899995587000001</v>
      </c>
    </row>
    <row r="4414" spans="1:24" x14ac:dyDescent="0.25">
      <c r="A4414" s="26">
        <v>46265</v>
      </c>
      <c r="B4414" s="27" t="s">
        <v>10730</v>
      </c>
      <c r="C4414" s="27" t="s">
        <v>4638</v>
      </c>
      <c r="D4414" s="27" t="s">
        <v>4640</v>
      </c>
      <c r="E4414" s="27" t="s">
        <v>22</v>
      </c>
      <c r="F4414" s="27" t="s">
        <v>23</v>
      </c>
      <c r="G4414" s="27"/>
      <c r="H4414" s="27" t="s">
        <v>24</v>
      </c>
      <c r="I4414" s="28">
        <v>1006000</v>
      </c>
      <c r="J4414" s="28">
        <v>73852027</v>
      </c>
      <c r="K4414" s="28">
        <v>74858027</v>
      </c>
      <c r="L4414" s="29">
        <v>7.89</v>
      </c>
      <c r="M4414" s="29">
        <f>IFERROR(_xlfn.XLOOKUP($B4414,'Ownership Metrics'!$A:$A,'Ownership Metrics'!$B:$B),"")</f>
        <v>6.94</v>
      </c>
      <c r="N4414" s="28">
        <f>IFERROR(_xlfn.XLOOKUP($B4414,'Ownership Metrics'!$A:$A,'Ownership Metrics'!$C:$C),"")</f>
        <v>2516</v>
      </c>
      <c r="O4414" s="29">
        <f>IFERROR(_xlfn.XLOOKUP($B4414,'Ownership Metrics'!$A:$A,'Ownership Metrics'!$D:$D),"")</f>
        <v>47.45</v>
      </c>
      <c r="P4414" s="29">
        <f>IFERROR(_xlfn.XLOOKUP($B4414,'Ownership Metrics'!$A:$A,'Ownership Metrics'!$E:$E),"")</f>
        <v>63.2</v>
      </c>
      <c r="Q4414" s="30">
        <f>IFERROR(_xlfn.XLOOKUP($B4414,'Ownership Metrics'!$A:$A,'Ownership Metrics'!$F:$F),"")</f>
        <v>12</v>
      </c>
      <c r="R4414" s="30">
        <f>IFERROR(_xlfn.XLOOKUP($B4414,'Ownership Metrics'!$A:$A,'Ownership Metrics'!$G:$G),"")</f>
        <v>42</v>
      </c>
      <c r="S4414" s="27" t="str">
        <f>IFERROR(_xlfn.XLOOKUP($B4414,'Ownership Metrics'!$A:$A,'Ownership Metrics'!$H:$H),"")</f>
        <v>Oligopoli</v>
      </c>
      <c r="T4414" s="27" t="str">
        <f>IFERROR(_xlfn.XLOOKUP($B4414,'Ownership Metrics'!$A:$A,'Ownership Metrics'!$I:$I),"")</f>
        <v>Sedang</v>
      </c>
      <c r="U4414" s="27">
        <f>IF(COUNTIFS($B$2:$B4414,$B4414,$D$2:$D4414,$D4414)=1,1,0)</f>
        <v>1</v>
      </c>
      <c r="V4414" s="27">
        <f t="shared" si="205"/>
        <v>7.89</v>
      </c>
      <c r="W4414" s="27">
        <f t="shared" si="206"/>
        <v>2</v>
      </c>
      <c r="X4414" s="27">
        <f t="shared" si="204"/>
        <v>7.8899995585999996</v>
      </c>
    </row>
    <row r="4415" spans="1:24" x14ac:dyDescent="0.25">
      <c r="A4415" s="26">
        <v>46265</v>
      </c>
      <c r="B4415" s="27" t="s">
        <v>10730</v>
      </c>
      <c r="C4415" s="27" t="s">
        <v>4638</v>
      </c>
      <c r="D4415" s="27" t="s">
        <v>4453</v>
      </c>
      <c r="E4415" s="27" t="s">
        <v>22</v>
      </c>
      <c r="F4415" s="27" t="s">
        <v>23</v>
      </c>
      <c r="G4415" s="27"/>
      <c r="H4415" s="27" t="s">
        <v>24</v>
      </c>
      <c r="I4415" s="28">
        <v>0</v>
      </c>
      <c r="J4415" s="28">
        <v>74574027</v>
      </c>
      <c r="K4415" s="28">
        <v>74574027</v>
      </c>
      <c r="L4415" s="29">
        <v>7.86</v>
      </c>
      <c r="M4415" s="29">
        <f>IFERROR(_xlfn.XLOOKUP($B4415,'Ownership Metrics'!$A:$A,'Ownership Metrics'!$B:$B),"")</f>
        <v>6.94</v>
      </c>
      <c r="N4415" s="28">
        <f>IFERROR(_xlfn.XLOOKUP($B4415,'Ownership Metrics'!$A:$A,'Ownership Metrics'!$C:$C),"")</f>
        <v>2516</v>
      </c>
      <c r="O4415" s="29">
        <f>IFERROR(_xlfn.XLOOKUP($B4415,'Ownership Metrics'!$A:$A,'Ownership Metrics'!$D:$D),"")</f>
        <v>47.45</v>
      </c>
      <c r="P4415" s="29">
        <f>IFERROR(_xlfn.XLOOKUP($B4415,'Ownership Metrics'!$A:$A,'Ownership Metrics'!$E:$E),"")</f>
        <v>63.2</v>
      </c>
      <c r="Q4415" s="30">
        <f>IFERROR(_xlfn.XLOOKUP($B4415,'Ownership Metrics'!$A:$A,'Ownership Metrics'!$F:$F),"")</f>
        <v>12</v>
      </c>
      <c r="R4415" s="30">
        <f>IFERROR(_xlfn.XLOOKUP($B4415,'Ownership Metrics'!$A:$A,'Ownership Metrics'!$G:$G),"")</f>
        <v>42</v>
      </c>
      <c r="S4415" s="27" t="str">
        <f>IFERROR(_xlfn.XLOOKUP($B4415,'Ownership Metrics'!$A:$A,'Ownership Metrics'!$H:$H),"")</f>
        <v>Oligopoli</v>
      </c>
      <c r="T4415" s="27" t="str">
        <f>IFERROR(_xlfn.XLOOKUP($B4415,'Ownership Metrics'!$A:$A,'Ownership Metrics'!$I:$I),"")</f>
        <v>Sedang</v>
      </c>
      <c r="U4415" s="27">
        <f>IF(COUNTIFS($B$2:$B4415,$B4415,$D$2:$D4415,$D4415)=1,1,0)</f>
        <v>1</v>
      </c>
      <c r="V4415" s="27">
        <f t="shared" si="205"/>
        <v>7.86</v>
      </c>
      <c r="W4415" s="27">
        <f t="shared" si="206"/>
        <v>3</v>
      </c>
      <c r="X4415" s="27">
        <f t="shared" si="204"/>
        <v>7.8599995585000002</v>
      </c>
    </row>
    <row r="4416" spans="1:24" x14ac:dyDescent="0.25">
      <c r="A4416" s="26">
        <v>46265</v>
      </c>
      <c r="B4416" s="27" t="s">
        <v>10730</v>
      </c>
      <c r="C4416" s="27" t="s">
        <v>4638</v>
      </c>
      <c r="D4416" s="27" t="s">
        <v>4641</v>
      </c>
      <c r="E4416" s="27" t="s">
        <v>22</v>
      </c>
      <c r="F4416" s="27" t="s">
        <v>23</v>
      </c>
      <c r="G4416" s="27"/>
      <c r="H4416" s="27" t="s">
        <v>24</v>
      </c>
      <c r="I4416" s="28">
        <v>29500</v>
      </c>
      <c r="J4416" s="28">
        <v>449878650</v>
      </c>
      <c r="K4416" s="28">
        <v>449908150</v>
      </c>
      <c r="L4416" s="29">
        <v>47.45</v>
      </c>
      <c r="M4416" s="29">
        <f>IFERROR(_xlfn.XLOOKUP($B4416,'Ownership Metrics'!$A:$A,'Ownership Metrics'!$B:$B),"")</f>
        <v>6.94</v>
      </c>
      <c r="N4416" s="28">
        <f>IFERROR(_xlfn.XLOOKUP($B4416,'Ownership Metrics'!$A:$A,'Ownership Metrics'!$C:$C),"")</f>
        <v>2516</v>
      </c>
      <c r="O4416" s="29">
        <f>IFERROR(_xlfn.XLOOKUP($B4416,'Ownership Metrics'!$A:$A,'Ownership Metrics'!$D:$D),"")</f>
        <v>47.45</v>
      </c>
      <c r="P4416" s="29">
        <f>IFERROR(_xlfn.XLOOKUP($B4416,'Ownership Metrics'!$A:$A,'Ownership Metrics'!$E:$E),"")</f>
        <v>63.2</v>
      </c>
      <c r="Q4416" s="30">
        <f>IFERROR(_xlfn.XLOOKUP($B4416,'Ownership Metrics'!$A:$A,'Ownership Metrics'!$F:$F),"")</f>
        <v>12</v>
      </c>
      <c r="R4416" s="30">
        <f>IFERROR(_xlfn.XLOOKUP($B4416,'Ownership Metrics'!$A:$A,'Ownership Metrics'!$G:$G),"")</f>
        <v>42</v>
      </c>
      <c r="S4416" s="27" t="str">
        <f>IFERROR(_xlfn.XLOOKUP($B4416,'Ownership Metrics'!$A:$A,'Ownership Metrics'!$H:$H),"")</f>
        <v>Oligopoli</v>
      </c>
      <c r="T4416" s="27" t="str">
        <f>IFERROR(_xlfn.XLOOKUP($B4416,'Ownership Metrics'!$A:$A,'Ownership Metrics'!$I:$I),"")</f>
        <v>Sedang</v>
      </c>
      <c r="U4416" s="27">
        <f>IF(COUNTIFS($B$2:$B4416,$B4416,$D$2:$D4416,$D4416)=1,1,0)</f>
        <v>1</v>
      </c>
      <c r="V4416" s="27">
        <f t="shared" si="205"/>
        <v>47.45</v>
      </c>
      <c r="W4416" s="27">
        <f t="shared" si="206"/>
        <v>1</v>
      </c>
      <c r="X4416" s="27">
        <f t="shared" si="204"/>
        <v>47.449999558400002</v>
      </c>
    </row>
    <row r="4417" spans="1:24" x14ac:dyDescent="0.25">
      <c r="A4417" s="26">
        <v>46265</v>
      </c>
      <c r="B4417" s="27" t="s">
        <v>10730</v>
      </c>
      <c r="C4417" s="27" t="s">
        <v>4638</v>
      </c>
      <c r="D4417" s="27" t="s">
        <v>4642</v>
      </c>
      <c r="E4417" s="27" t="s">
        <v>22</v>
      </c>
      <c r="F4417" s="27" t="s">
        <v>23</v>
      </c>
      <c r="G4417" s="27"/>
      <c r="H4417" s="27" t="s">
        <v>24</v>
      </c>
      <c r="I4417" s="28">
        <v>67842027</v>
      </c>
      <c r="J4417" s="28">
        <v>0</v>
      </c>
      <c r="K4417" s="28">
        <v>67842027</v>
      </c>
      <c r="L4417" s="29">
        <v>7.15</v>
      </c>
      <c r="M4417" s="29">
        <f>IFERROR(_xlfn.XLOOKUP($B4417,'Ownership Metrics'!$A:$A,'Ownership Metrics'!$B:$B),"")</f>
        <v>6.94</v>
      </c>
      <c r="N4417" s="28">
        <f>IFERROR(_xlfn.XLOOKUP($B4417,'Ownership Metrics'!$A:$A,'Ownership Metrics'!$C:$C),"")</f>
        <v>2516</v>
      </c>
      <c r="O4417" s="29">
        <f>IFERROR(_xlfn.XLOOKUP($B4417,'Ownership Metrics'!$A:$A,'Ownership Metrics'!$D:$D),"")</f>
        <v>47.45</v>
      </c>
      <c r="P4417" s="29">
        <f>IFERROR(_xlfn.XLOOKUP($B4417,'Ownership Metrics'!$A:$A,'Ownership Metrics'!$E:$E),"")</f>
        <v>63.2</v>
      </c>
      <c r="Q4417" s="30">
        <f>IFERROR(_xlfn.XLOOKUP($B4417,'Ownership Metrics'!$A:$A,'Ownership Metrics'!$F:$F),"")</f>
        <v>12</v>
      </c>
      <c r="R4417" s="30">
        <f>IFERROR(_xlfn.XLOOKUP($B4417,'Ownership Metrics'!$A:$A,'Ownership Metrics'!$G:$G),"")</f>
        <v>42</v>
      </c>
      <c r="S4417" s="27" t="str">
        <f>IFERROR(_xlfn.XLOOKUP($B4417,'Ownership Metrics'!$A:$A,'Ownership Metrics'!$H:$H),"")</f>
        <v>Oligopoli</v>
      </c>
      <c r="T4417" s="27" t="str">
        <f>IFERROR(_xlfn.XLOOKUP($B4417,'Ownership Metrics'!$A:$A,'Ownership Metrics'!$I:$I),"")</f>
        <v>Sedang</v>
      </c>
      <c r="U4417" s="27">
        <f>IF(COUNTIFS($B$2:$B4417,$B4417,$D$2:$D4417,$D4417)=1,1,0)</f>
        <v>1</v>
      </c>
      <c r="V4417" s="27">
        <f t="shared" si="205"/>
        <v>7.15</v>
      </c>
      <c r="W4417" s="27">
        <f t="shared" si="206"/>
        <v>5</v>
      </c>
      <c r="X4417" s="27">
        <f t="shared" si="204"/>
        <v>7.1499995583000002</v>
      </c>
    </row>
    <row r="4418" spans="1:24" x14ac:dyDescent="0.25">
      <c r="A4418" s="26">
        <v>46265</v>
      </c>
      <c r="B4418" s="27" t="s">
        <v>10730</v>
      </c>
      <c r="C4418" s="27" t="s">
        <v>4638</v>
      </c>
      <c r="D4418" s="27" t="s">
        <v>4643</v>
      </c>
      <c r="E4418" s="27" t="s">
        <v>35</v>
      </c>
      <c r="F4418" s="27" t="s">
        <v>23</v>
      </c>
      <c r="G4418" s="27" t="s">
        <v>36</v>
      </c>
      <c r="H4418" s="27" t="s">
        <v>36</v>
      </c>
      <c r="I4418" s="28">
        <v>0</v>
      </c>
      <c r="J4418" s="28">
        <v>18642759</v>
      </c>
      <c r="K4418" s="28">
        <v>18642759</v>
      </c>
      <c r="L4418" s="29">
        <v>1.97</v>
      </c>
      <c r="M4418" s="29">
        <f>IFERROR(_xlfn.XLOOKUP($B4418,'Ownership Metrics'!$A:$A,'Ownership Metrics'!$B:$B),"")</f>
        <v>6.94</v>
      </c>
      <c r="N4418" s="28">
        <f>IFERROR(_xlfn.XLOOKUP($B4418,'Ownership Metrics'!$A:$A,'Ownership Metrics'!$C:$C),"")</f>
        <v>2516</v>
      </c>
      <c r="O4418" s="29">
        <f>IFERROR(_xlfn.XLOOKUP($B4418,'Ownership Metrics'!$A:$A,'Ownership Metrics'!$D:$D),"")</f>
        <v>47.45</v>
      </c>
      <c r="P4418" s="29">
        <f>IFERROR(_xlfn.XLOOKUP($B4418,'Ownership Metrics'!$A:$A,'Ownership Metrics'!$E:$E),"")</f>
        <v>63.2</v>
      </c>
      <c r="Q4418" s="30">
        <f>IFERROR(_xlfn.XLOOKUP($B4418,'Ownership Metrics'!$A:$A,'Ownership Metrics'!$F:$F),"")</f>
        <v>12</v>
      </c>
      <c r="R4418" s="30">
        <f>IFERROR(_xlfn.XLOOKUP($B4418,'Ownership Metrics'!$A:$A,'Ownership Metrics'!$G:$G),"")</f>
        <v>42</v>
      </c>
      <c r="S4418" s="27" t="str">
        <f>IFERROR(_xlfn.XLOOKUP($B4418,'Ownership Metrics'!$A:$A,'Ownership Metrics'!$H:$H),"")</f>
        <v>Oligopoli</v>
      </c>
      <c r="T4418" s="27" t="str">
        <f>IFERROR(_xlfn.XLOOKUP($B4418,'Ownership Metrics'!$A:$A,'Ownership Metrics'!$I:$I),"")</f>
        <v>Sedang</v>
      </c>
      <c r="U4418" s="27">
        <f>IF(COUNTIFS($B$2:$B4418,$B4418,$D$2:$D4418,$D4418)=1,1,0)</f>
        <v>1</v>
      </c>
      <c r="V4418" s="27">
        <f t="shared" si="205"/>
        <v>1.97</v>
      </c>
      <c r="W4418" s="27">
        <f t="shared" si="206"/>
        <v>9</v>
      </c>
      <c r="X4418" s="27">
        <f t="shared" ref="X4418:X4481" si="207">$V4418-(ROW()*0.0000000001)</f>
        <v>1.9699995582000001</v>
      </c>
    </row>
    <row r="4419" spans="1:24" x14ac:dyDescent="0.25">
      <c r="A4419" s="26">
        <v>46265</v>
      </c>
      <c r="B4419" s="27" t="s">
        <v>10730</v>
      </c>
      <c r="C4419" s="27" t="s">
        <v>4638</v>
      </c>
      <c r="D4419" s="27" t="s">
        <v>4644</v>
      </c>
      <c r="E4419" s="27" t="s">
        <v>35</v>
      </c>
      <c r="F4419" s="27" t="s">
        <v>23</v>
      </c>
      <c r="G4419" s="27" t="s">
        <v>36</v>
      </c>
      <c r="H4419" s="27" t="s">
        <v>24</v>
      </c>
      <c r="I4419" s="28">
        <v>0</v>
      </c>
      <c r="J4419" s="28">
        <v>18642756</v>
      </c>
      <c r="K4419" s="28">
        <v>18642756</v>
      </c>
      <c r="L4419" s="29">
        <v>1.97</v>
      </c>
      <c r="M4419" s="29">
        <f>IFERROR(_xlfn.XLOOKUP($B4419,'Ownership Metrics'!$A:$A,'Ownership Metrics'!$B:$B),"")</f>
        <v>6.94</v>
      </c>
      <c r="N4419" s="28">
        <f>IFERROR(_xlfn.XLOOKUP($B4419,'Ownership Metrics'!$A:$A,'Ownership Metrics'!$C:$C),"")</f>
        <v>2516</v>
      </c>
      <c r="O4419" s="29">
        <f>IFERROR(_xlfn.XLOOKUP($B4419,'Ownership Metrics'!$A:$A,'Ownership Metrics'!$D:$D),"")</f>
        <v>47.45</v>
      </c>
      <c r="P4419" s="29">
        <f>IFERROR(_xlfn.XLOOKUP($B4419,'Ownership Metrics'!$A:$A,'Ownership Metrics'!$E:$E),"")</f>
        <v>63.2</v>
      </c>
      <c r="Q4419" s="30">
        <f>IFERROR(_xlfn.XLOOKUP($B4419,'Ownership Metrics'!$A:$A,'Ownership Metrics'!$F:$F),"")</f>
        <v>12</v>
      </c>
      <c r="R4419" s="30">
        <f>IFERROR(_xlfn.XLOOKUP($B4419,'Ownership Metrics'!$A:$A,'Ownership Metrics'!$G:$G),"")</f>
        <v>42</v>
      </c>
      <c r="S4419" s="27" t="str">
        <f>IFERROR(_xlfn.XLOOKUP($B4419,'Ownership Metrics'!$A:$A,'Ownership Metrics'!$H:$H),"")</f>
        <v>Oligopoli</v>
      </c>
      <c r="T4419" s="27" t="str">
        <f>IFERROR(_xlfn.XLOOKUP($B4419,'Ownership Metrics'!$A:$A,'Ownership Metrics'!$I:$I),"")</f>
        <v>Sedang</v>
      </c>
      <c r="U4419" s="27">
        <f>IF(COUNTIFS($B$2:$B4419,$B4419,$D$2:$D4419,$D4419)=1,1,0)</f>
        <v>1</v>
      </c>
      <c r="V4419" s="27">
        <f t="shared" ref="V4419:V4482" si="208">SUMIFS($L$2:$L$10000,$B$2:$B$10000,$B4419,$D$2:$D$10000,$D4419)</f>
        <v>1.97</v>
      </c>
      <c r="W4419" s="27">
        <f t="shared" ref="W4419:W4482" si="209">COUNTIFS($B$2:$B$10000,$B4419,$U$2:$U$10000,1,$X$2:$X$10000,"&gt;"&amp;$X4419)+1</f>
        <v>10</v>
      </c>
      <c r="X4419" s="27">
        <f t="shared" si="207"/>
        <v>1.9699995581</v>
      </c>
    </row>
    <row r="4420" spans="1:24" x14ac:dyDescent="0.25">
      <c r="A4420" s="26">
        <v>46265</v>
      </c>
      <c r="B4420" s="27" t="s">
        <v>10730</v>
      </c>
      <c r="C4420" s="27" t="s">
        <v>4638</v>
      </c>
      <c r="D4420" s="27" t="s">
        <v>4645</v>
      </c>
      <c r="E4420" s="27" t="s">
        <v>35</v>
      </c>
      <c r="F4420" s="27" t="s">
        <v>23</v>
      </c>
      <c r="G4420" s="27" t="s">
        <v>36</v>
      </c>
      <c r="H4420" s="27" t="s">
        <v>24</v>
      </c>
      <c r="I4420" s="28">
        <v>0</v>
      </c>
      <c r="J4420" s="28">
        <v>18642756</v>
      </c>
      <c r="K4420" s="28">
        <v>18642756</v>
      </c>
      <c r="L4420" s="29">
        <v>1.97</v>
      </c>
      <c r="M4420" s="29">
        <f>IFERROR(_xlfn.XLOOKUP($B4420,'Ownership Metrics'!$A:$A,'Ownership Metrics'!$B:$B),"")</f>
        <v>6.94</v>
      </c>
      <c r="N4420" s="28">
        <f>IFERROR(_xlfn.XLOOKUP($B4420,'Ownership Metrics'!$A:$A,'Ownership Metrics'!$C:$C),"")</f>
        <v>2516</v>
      </c>
      <c r="O4420" s="29">
        <f>IFERROR(_xlfn.XLOOKUP($B4420,'Ownership Metrics'!$A:$A,'Ownership Metrics'!$D:$D),"")</f>
        <v>47.45</v>
      </c>
      <c r="P4420" s="29">
        <f>IFERROR(_xlfn.XLOOKUP($B4420,'Ownership Metrics'!$A:$A,'Ownership Metrics'!$E:$E),"")</f>
        <v>63.2</v>
      </c>
      <c r="Q4420" s="30">
        <f>IFERROR(_xlfn.XLOOKUP($B4420,'Ownership Metrics'!$A:$A,'Ownership Metrics'!$F:$F),"")</f>
        <v>12</v>
      </c>
      <c r="R4420" s="30">
        <f>IFERROR(_xlfn.XLOOKUP($B4420,'Ownership Metrics'!$A:$A,'Ownership Metrics'!$G:$G),"")</f>
        <v>42</v>
      </c>
      <c r="S4420" s="27" t="str">
        <f>IFERROR(_xlfn.XLOOKUP($B4420,'Ownership Metrics'!$A:$A,'Ownership Metrics'!$H:$H),"")</f>
        <v>Oligopoli</v>
      </c>
      <c r="T4420" s="27" t="str">
        <f>IFERROR(_xlfn.XLOOKUP($B4420,'Ownership Metrics'!$A:$A,'Ownership Metrics'!$I:$I),"")</f>
        <v>Sedang</v>
      </c>
      <c r="U4420" s="27">
        <f>IF(COUNTIFS($B$2:$B4420,$B4420,$D$2:$D4420,$D4420)=1,1,0)</f>
        <v>1</v>
      </c>
      <c r="V4420" s="27">
        <f t="shared" si="208"/>
        <v>1.97</v>
      </c>
      <c r="W4420" s="27">
        <f t="shared" si="209"/>
        <v>11</v>
      </c>
      <c r="X4420" s="27">
        <f t="shared" si="207"/>
        <v>1.969999558</v>
      </c>
    </row>
    <row r="4421" spans="1:24" x14ac:dyDescent="0.25">
      <c r="A4421" s="26">
        <v>46265</v>
      </c>
      <c r="B4421" s="27" t="s">
        <v>10730</v>
      </c>
      <c r="C4421" s="27" t="s">
        <v>4638</v>
      </c>
      <c r="D4421" s="27" t="s">
        <v>3720</v>
      </c>
      <c r="E4421" s="27" t="s">
        <v>35</v>
      </c>
      <c r="F4421" s="27" t="s">
        <v>23</v>
      </c>
      <c r="G4421" s="27" t="s">
        <v>36</v>
      </c>
      <c r="H4421" s="27" t="s">
        <v>24</v>
      </c>
      <c r="I4421" s="28">
        <v>0</v>
      </c>
      <c r="J4421" s="28">
        <v>24857344</v>
      </c>
      <c r="K4421" s="28">
        <v>24857344</v>
      </c>
      <c r="L4421" s="29">
        <v>2.62</v>
      </c>
      <c r="M4421" s="29">
        <f>IFERROR(_xlfn.XLOOKUP($B4421,'Ownership Metrics'!$A:$A,'Ownership Metrics'!$B:$B),"")</f>
        <v>6.94</v>
      </c>
      <c r="N4421" s="28">
        <f>IFERROR(_xlfn.XLOOKUP($B4421,'Ownership Metrics'!$A:$A,'Ownership Metrics'!$C:$C),"")</f>
        <v>2516</v>
      </c>
      <c r="O4421" s="29">
        <f>IFERROR(_xlfn.XLOOKUP($B4421,'Ownership Metrics'!$A:$A,'Ownership Metrics'!$D:$D),"")</f>
        <v>47.45</v>
      </c>
      <c r="P4421" s="29">
        <f>IFERROR(_xlfn.XLOOKUP($B4421,'Ownership Metrics'!$A:$A,'Ownership Metrics'!$E:$E),"")</f>
        <v>63.2</v>
      </c>
      <c r="Q4421" s="30">
        <f>IFERROR(_xlfn.XLOOKUP($B4421,'Ownership Metrics'!$A:$A,'Ownership Metrics'!$F:$F),"")</f>
        <v>12</v>
      </c>
      <c r="R4421" s="30">
        <f>IFERROR(_xlfn.XLOOKUP($B4421,'Ownership Metrics'!$A:$A,'Ownership Metrics'!$G:$G),"")</f>
        <v>42</v>
      </c>
      <c r="S4421" s="27" t="str">
        <f>IFERROR(_xlfn.XLOOKUP($B4421,'Ownership Metrics'!$A:$A,'Ownership Metrics'!$H:$H),"")</f>
        <v>Oligopoli</v>
      </c>
      <c r="T4421" s="27" t="str">
        <f>IFERROR(_xlfn.XLOOKUP($B4421,'Ownership Metrics'!$A:$A,'Ownership Metrics'!$I:$I),"")</f>
        <v>Sedang</v>
      </c>
      <c r="U4421" s="27">
        <f>IF(COUNTIFS($B$2:$B4421,$B4421,$D$2:$D4421,$D4421)=1,1,0)</f>
        <v>1</v>
      </c>
      <c r="V4421" s="27">
        <f t="shared" si="208"/>
        <v>2.62</v>
      </c>
      <c r="W4421" s="27">
        <f t="shared" si="209"/>
        <v>6</v>
      </c>
      <c r="X4421" s="27">
        <f t="shared" si="207"/>
        <v>2.6199995578999999</v>
      </c>
    </row>
    <row r="4422" spans="1:24" x14ac:dyDescent="0.25">
      <c r="A4422" s="26">
        <v>46265</v>
      </c>
      <c r="B4422" s="27" t="s">
        <v>10730</v>
      </c>
      <c r="C4422" s="27" t="s">
        <v>4638</v>
      </c>
      <c r="D4422" s="27" t="s">
        <v>4646</v>
      </c>
      <c r="E4422" s="27" t="s">
        <v>35</v>
      </c>
      <c r="F4422" s="27" t="s">
        <v>23</v>
      </c>
      <c r="G4422" s="27" t="s">
        <v>36</v>
      </c>
      <c r="H4422" s="27" t="s">
        <v>24</v>
      </c>
      <c r="I4422" s="28">
        <v>0</v>
      </c>
      <c r="J4422" s="28">
        <v>18642756</v>
      </c>
      <c r="K4422" s="28">
        <v>18642756</v>
      </c>
      <c r="L4422" s="29">
        <v>1.97</v>
      </c>
      <c r="M4422" s="29">
        <f>IFERROR(_xlfn.XLOOKUP($B4422,'Ownership Metrics'!$A:$A,'Ownership Metrics'!$B:$B),"")</f>
        <v>6.94</v>
      </c>
      <c r="N4422" s="28">
        <f>IFERROR(_xlfn.XLOOKUP($B4422,'Ownership Metrics'!$A:$A,'Ownership Metrics'!$C:$C),"")</f>
        <v>2516</v>
      </c>
      <c r="O4422" s="29">
        <f>IFERROR(_xlfn.XLOOKUP($B4422,'Ownership Metrics'!$A:$A,'Ownership Metrics'!$D:$D),"")</f>
        <v>47.45</v>
      </c>
      <c r="P4422" s="29">
        <f>IFERROR(_xlfn.XLOOKUP($B4422,'Ownership Metrics'!$A:$A,'Ownership Metrics'!$E:$E),"")</f>
        <v>63.2</v>
      </c>
      <c r="Q4422" s="30">
        <f>IFERROR(_xlfn.XLOOKUP($B4422,'Ownership Metrics'!$A:$A,'Ownership Metrics'!$F:$F),"")</f>
        <v>12</v>
      </c>
      <c r="R4422" s="30">
        <f>IFERROR(_xlfn.XLOOKUP($B4422,'Ownership Metrics'!$A:$A,'Ownership Metrics'!$G:$G),"")</f>
        <v>42</v>
      </c>
      <c r="S4422" s="27" t="str">
        <f>IFERROR(_xlfn.XLOOKUP($B4422,'Ownership Metrics'!$A:$A,'Ownership Metrics'!$H:$H),"")</f>
        <v>Oligopoli</v>
      </c>
      <c r="T4422" s="27" t="str">
        <f>IFERROR(_xlfn.XLOOKUP($B4422,'Ownership Metrics'!$A:$A,'Ownership Metrics'!$I:$I),"")</f>
        <v>Sedang</v>
      </c>
      <c r="U4422" s="27">
        <f>IF(COUNTIFS($B$2:$B4422,$B4422,$D$2:$D4422,$D4422)=1,1,0)</f>
        <v>1</v>
      </c>
      <c r="V4422" s="27">
        <f t="shared" si="208"/>
        <v>1.97</v>
      </c>
      <c r="W4422" s="27">
        <f t="shared" si="209"/>
        <v>12</v>
      </c>
      <c r="X4422" s="27">
        <f t="shared" si="207"/>
        <v>1.9699995578</v>
      </c>
    </row>
    <row r="4423" spans="1:24" x14ac:dyDescent="0.25">
      <c r="A4423" s="26">
        <v>46265</v>
      </c>
      <c r="B4423" s="27" t="s">
        <v>10730</v>
      </c>
      <c r="C4423" s="27" t="s">
        <v>4638</v>
      </c>
      <c r="D4423" s="27" t="s">
        <v>4455</v>
      </c>
      <c r="E4423" s="27"/>
      <c r="F4423" s="27"/>
      <c r="G4423" s="27"/>
      <c r="H4423" s="27"/>
      <c r="I4423" s="28">
        <v>0</v>
      </c>
      <c r="J4423" s="28">
        <v>24856844</v>
      </c>
      <c r="K4423" s="28">
        <v>24856844</v>
      </c>
      <c r="L4423" s="29">
        <v>2.62</v>
      </c>
      <c r="M4423" s="29">
        <f>IFERROR(_xlfn.XLOOKUP($B4423,'Ownership Metrics'!$A:$A,'Ownership Metrics'!$B:$B),"")</f>
        <v>6.94</v>
      </c>
      <c r="N4423" s="28">
        <f>IFERROR(_xlfn.XLOOKUP($B4423,'Ownership Metrics'!$A:$A,'Ownership Metrics'!$C:$C),"")</f>
        <v>2516</v>
      </c>
      <c r="O4423" s="29">
        <f>IFERROR(_xlfn.XLOOKUP($B4423,'Ownership Metrics'!$A:$A,'Ownership Metrics'!$D:$D),"")</f>
        <v>47.45</v>
      </c>
      <c r="P4423" s="29">
        <f>IFERROR(_xlfn.XLOOKUP($B4423,'Ownership Metrics'!$A:$A,'Ownership Metrics'!$E:$E),"")</f>
        <v>63.2</v>
      </c>
      <c r="Q4423" s="30">
        <f>IFERROR(_xlfn.XLOOKUP($B4423,'Ownership Metrics'!$A:$A,'Ownership Metrics'!$F:$F),"")</f>
        <v>12</v>
      </c>
      <c r="R4423" s="30">
        <f>IFERROR(_xlfn.XLOOKUP($B4423,'Ownership Metrics'!$A:$A,'Ownership Metrics'!$G:$G),"")</f>
        <v>42</v>
      </c>
      <c r="S4423" s="27" t="str">
        <f>IFERROR(_xlfn.XLOOKUP($B4423,'Ownership Metrics'!$A:$A,'Ownership Metrics'!$H:$H),"")</f>
        <v>Oligopoli</v>
      </c>
      <c r="T4423" s="27" t="str">
        <f>IFERROR(_xlfn.XLOOKUP($B4423,'Ownership Metrics'!$A:$A,'Ownership Metrics'!$I:$I),"")</f>
        <v>Sedang</v>
      </c>
      <c r="U4423" s="27">
        <f>IF(COUNTIFS($B$2:$B4423,$B4423,$D$2:$D4423,$D4423)=1,1,0)</f>
        <v>1</v>
      </c>
      <c r="V4423" s="27">
        <f t="shared" si="208"/>
        <v>2.62</v>
      </c>
      <c r="W4423" s="27">
        <f t="shared" si="209"/>
        <v>7</v>
      </c>
      <c r="X4423" s="27">
        <f t="shared" si="207"/>
        <v>2.6199995576999999</v>
      </c>
    </row>
    <row r="4424" spans="1:24" x14ac:dyDescent="0.25">
      <c r="A4424" s="26">
        <v>46265</v>
      </c>
      <c r="B4424" s="27" t="s">
        <v>10730</v>
      </c>
      <c r="C4424" s="27" t="s">
        <v>4638</v>
      </c>
      <c r="D4424" s="27" t="s">
        <v>110</v>
      </c>
      <c r="E4424" s="27" t="s">
        <v>67</v>
      </c>
      <c r="F4424" s="27" t="s">
        <v>23</v>
      </c>
      <c r="G4424" s="27"/>
      <c r="H4424" s="27" t="s">
        <v>24</v>
      </c>
      <c r="I4424" s="28">
        <v>19944900</v>
      </c>
      <c r="J4424" s="28">
        <v>0</v>
      </c>
      <c r="K4424" s="28">
        <v>19944900</v>
      </c>
      <c r="L4424" s="29">
        <v>2.1</v>
      </c>
      <c r="M4424" s="29">
        <f>IFERROR(_xlfn.XLOOKUP($B4424,'Ownership Metrics'!$A:$A,'Ownership Metrics'!$B:$B),"")</f>
        <v>6.94</v>
      </c>
      <c r="N4424" s="28">
        <f>IFERROR(_xlfn.XLOOKUP($B4424,'Ownership Metrics'!$A:$A,'Ownership Metrics'!$C:$C),"")</f>
        <v>2516</v>
      </c>
      <c r="O4424" s="29">
        <f>IFERROR(_xlfn.XLOOKUP($B4424,'Ownership Metrics'!$A:$A,'Ownership Metrics'!$D:$D),"")</f>
        <v>47.45</v>
      </c>
      <c r="P4424" s="29">
        <f>IFERROR(_xlfn.XLOOKUP($B4424,'Ownership Metrics'!$A:$A,'Ownership Metrics'!$E:$E),"")</f>
        <v>63.2</v>
      </c>
      <c r="Q4424" s="30">
        <f>IFERROR(_xlfn.XLOOKUP($B4424,'Ownership Metrics'!$A:$A,'Ownership Metrics'!$F:$F),"")</f>
        <v>12</v>
      </c>
      <c r="R4424" s="30">
        <f>IFERROR(_xlfn.XLOOKUP($B4424,'Ownership Metrics'!$A:$A,'Ownership Metrics'!$G:$G),"")</f>
        <v>42</v>
      </c>
      <c r="S4424" s="27" t="str">
        <f>IFERROR(_xlfn.XLOOKUP($B4424,'Ownership Metrics'!$A:$A,'Ownership Metrics'!$H:$H),"")</f>
        <v>Oligopoli</v>
      </c>
      <c r="T4424" s="27" t="str">
        <f>IFERROR(_xlfn.XLOOKUP($B4424,'Ownership Metrics'!$A:$A,'Ownership Metrics'!$I:$I),"")</f>
        <v>Sedang</v>
      </c>
      <c r="U4424" s="27">
        <f>IF(COUNTIFS($B$2:$B4424,$B4424,$D$2:$D4424,$D4424)=1,1,0)</f>
        <v>1</v>
      </c>
      <c r="V4424" s="27">
        <f t="shared" si="208"/>
        <v>2.1</v>
      </c>
      <c r="W4424" s="27">
        <f t="shared" si="209"/>
        <v>8</v>
      </c>
      <c r="X4424" s="27">
        <f t="shared" si="207"/>
        <v>2.0999995575999999</v>
      </c>
    </row>
    <row r="4425" spans="1:24" x14ac:dyDescent="0.25">
      <c r="A4425" s="26">
        <v>46265</v>
      </c>
      <c r="B4425" s="27" t="s">
        <v>10731</v>
      </c>
      <c r="C4425" s="27" t="s">
        <v>4648</v>
      </c>
      <c r="D4425" s="27" t="s">
        <v>4649</v>
      </c>
      <c r="E4425" s="27" t="s">
        <v>204</v>
      </c>
      <c r="F4425" s="27" t="s">
        <v>23</v>
      </c>
      <c r="G4425" s="27"/>
      <c r="H4425" s="27" t="s">
        <v>24</v>
      </c>
      <c r="I4425" s="28">
        <v>569348600</v>
      </c>
      <c r="J4425" s="28">
        <v>0</v>
      </c>
      <c r="K4425" s="28">
        <v>569348600</v>
      </c>
      <c r="L4425" s="29">
        <v>4.72</v>
      </c>
      <c r="M4425" s="29">
        <f>IFERROR(_xlfn.XLOOKUP($B4425,'Ownership Metrics'!$A:$A,'Ownership Metrics'!$B:$B),"")</f>
        <v>3.15</v>
      </c>
      <c r="N4425" s="28">
        <f>IFERROR(_xlfn.XLOOKUP($B4425,'Ownership Metrics'!$A:$A,'Ownership Metrics'!$C:$C),"")</f>
        <v>4847</v>
      </c>
      <c r="O4425" s="29">
        <f>IFERROR(_xlfn.XLOOKUP($B4425,'Ownership Metrics'!$A:$A,'Ownership Metrics'!$D:$D),"")</f>
        <v>68.62</v>
      </c>
      <c r="P4425" s="29">
        <f>IFERROR(_xlfn.XLOOKUP($B4425,'Ownership Metrics'!$A:$A,'Ownership Metrics'!$E:$E),"")</f>
        <v>81.12</v>
      </c>
      <c r="Q4425" s="30">
        <f>IFERROR(_xlfn.XLOOKUP($B4425,'Ownership Metrics'!$A:$A,'Ownership Metrics'!$F:$F),"")</f>
        <v>8</v>
      </c>
      <c r="R4425" s="30">
        <f>IFERROR(_xlfn.XLOOKUP($B4425,'Ownership Metrics'!$A:$A,'Ownership Metrics'!$G:$G),"")</f>
        <v>63</v>
      </c>
      <c r="S4425" s="27" t="str">
        <f>IFERROR(_xlfn.XLOOKUP($B4425,'Ownership Metrics'!$A:$A,'Ownership Metrics'!$H:$H),"")</f>
        <v>Mayoritas</v>
      </c>
      <c r="T4425" s="27" t="str">
        <f>IFERROR(_xlfn.XLOOKUP($B4425,'Ownership Metrics'!$A:$A,'Ownership Metrics'!$I:$I),"")</f>
        <v>Tinggi</v>
      </c>
      <c r="U4425" s="27">
        <f>IF(COUNTIFS($B$2:$B4425,$B4425,$D$2:$D4425,$D4425)=1,1,0)</f>
        <v>1</v>
      </c>
      <c r="V4425" s="27">
        <f t="shared" si="208"/>
        <v>4.72</v>
      </c>
      <c r="W4425" s="27">
        <f t="shared" si="209"/>
        <v>3</v>
      </c>
      <c r="X4425" s="27">
        <f t="shared" si="207"/>
        <v>4.7199995574999996</v>
      </c>
    </row>
    <row r="4426" spans="1:24" x14ac:dyDescent="0.25">
      <c r="A4426" s="26">
        <v>46265</v>
      </c>
      <c r="B4426" s="27" t="s">
        <v>10731</v>
      </c>
      <c r="C4426" s="27" t="s">
        <v>4648</v>
      </c>
      <c r="D4426" s="27" t="s">
        <v>4650</v>
      </c>
      <c r="E4426" s="27" t="s">
        <v>22</v>
      </c>
      <c r="F4426" s="27" t="s">
        <v>23</v>
      </c>
      <c r="G4426" s="27"/>
      <c r="H4426" s="27" t="s">
        <v>24</v>
      </c>
      <c r="I4426" s="28">
        <v>555968400</v>
      </c>
      <c r="J4426" s="28">
        <v>0</v>
      </c>
      <c r="K4426" s="28">
        <v>555968400</v>
      </c>
      <c r="L4426" s="29">
        <v>4.6100000000000003</v>
      </c>
      <c r="M4426" s="29">
        <f>IFERROR(_xlfn.XLOOKUP($B4426,'Ownership Metrics'!$A:$A,'Ownership Metrics'!$B:$B),"")</f>
        <v>3.15</v>
      </c>
      <c r="N4426" s="28">
        <f>IFERROR(_xlfn.XLOOKUP($B4426,'Ownership Metrics'!$A:$A,'Ownership Metrics'!$C:$C),"")</f>
        <v>4847</v>
      </c>
      <c r="O4426" s="29">
        <f>IFERROR(_xlfn.XLOOKUP($B4426,'Ownership Metrics'!$A:$A,'Ownership Metrics'!$D:$D),"")</f>
        <v>68.62</v>
      </c>
      <c r="P4426" s="29">
        <f>IFERROR(_xlfn.XLOOKUP($B4426,'Ownership Metrics'!$A:$A,'Ownership Metrics'!$E:$E),"")</f>
        <v>81.12</v>
      </c>
      <c r="Q4426" s="30">
        <f>IFERROR(_xlfn.XLOOKUP($B4426,'Ownership Metrics'!$A:$A,'Ownership Metrics'!$F:$F),"")</f>
        <v>8</v>
      </c>
      <c r="R4426" s="30">
        <f>IFERROR(_xlfn.XLOOKUP($B4426,'Ownership Metrics'!$A:$A,'Ownership Metrics'!$G:$G),"")</f>
        <v>63</v>
      </c>
      <c r="S4426" s="27" t="str">
        <f>IFERROR(_xlfn.XLOOKUP($B4426,'Ownership Metrics'!$A:$A,'Ownership Metrics'!$H:$H),"")</f>
        <v>Mayoritas</v>
      </c>
      <c r="T4426" s="27" t="str">
        <f>IFERROR(_xlfn.XLOOKUP($B4426,'Ownership Metrics'!$A:$A,'Ownership Metrics'!$I:$I),"")</f>
        <v>Tinggi</v>
      </c>
      <c r="U4426" s="27">
        <f>IF(COUNTIFS($B$2:$B4426,$B4426,$D$2:$D4426,$D4426)=1,1,0)</f>
        <v>1</v>
      </c>
      <c r="V4426" s="27">
        <f t="shared" si="208"/>
        <v>4.6100000000000003</v>
      </c>
      <c r="W4426" s="27">
        <f t="shared" si="209"/>
        <v>4</v>
      </c>
      <c r="X4426" s="27">
        <f t="shared" si="207"/>
        <v>4.6099995574000001</v>
      </c>
    </row>
    <row r="4427" spans="1:24" x14ac:dyDescent="0.25">
      <c r="A4427" s="26">
        <v>46265</v>
      </c>
      <c r="B4427" s="27" t="s">
        <v>10731</v>
      </c>
      <c r="C4427" s="27" t="s">
        <v>4648</v>
      </c>
      <c r="D4427" s="27" t="s">
        <v>4651</v>
      </c>
      <c r="E4427" s="27" t="s">
        <v>22</v>
      </c>
      <c r="F4427" s="27" t="s">
        <v>23</v>
      </c>
      <c r="G4427" s="27"/>
      <c r="H4427" s="27" t="s">
        <v>24</v>
      </c>
      <c r="I4427" s="28">
        <v>0</v>
      </c>
      <c r="J4427" s="28">
        <v>938790000</v>
      </c>
      <c r="K4427" s="28">
        <v>938790000</v>
      </c>
      <c r="L4427" s="29">
        <v>7.78</v>
      </c>
      <c r="M4427" s="29">
        <f>IFERROR(_xlfn.XLOOKUP($B4427,'Ownership Metrics'!$A:$A,'Ownership Metrics'!$B:$B),"")</f>
        <v>3.15</v>
      </c>
      <c r="N4427" s="28">
        <f>IFERROR(_xlfn.XLOOKUP($B4427,'Ownership Metrics'!$A:$A,'Ownership Metrics'!$C:$C),"")</f>
        <v>4847</v>
      </c>
      <c r="O4427" s="29">
        <f>IFERROR(_xlfn.XLOOKUP($B4427,'Ownership Metrics'!$A:$A,'Ownership Metrics'!$D:$D),"")</f>
        <v>68.62</v>
      </c>
      <c r="P4427" s="29">
        <f>IFERROR(_xlfn.XLOOKUP($B4427,'Ownership Metrics'!$A:$A,'Ownership Metrics'!$E:$E),"")</f>
        <v>81.12</v>
      </c>
      <c r="Q4427" s="30">
        <f>IFERROR(_xlfn.XLOOKUP($B4427,'Ownership Metrics'!$A:$A,'Ownership Metrics'!$F:$F),"")</f>
        <v>8</v>
      </c>
      <c r="R4427" s="30">
        <f>IFERROR(_xlfn.XLOOKUP($B4427,'Ownership Metrics'!$A:$A,'Ownership Metrics'!$G:$G),"")</f>
        <v>63</v>
      </c>
      <c r="S4427" s="27" t="str">
        <f>IFERROR(_xlfn.XLOOKUP($B4427,'Ownership Metrics'!$A:$A,'Ownership Metrics'!$H:$H),"")</f>
        <v>Mayoritas</v>
      </c>
      <c r="T4427" s="27" t="str">
        <f>IFERROR(_xlfn.XLOOKUP($B4427,'Ownership Metrics'!$A:$A,'Ownership Metrics'!$I:$I),"")</f>
        <v>Tinggi</v>
      </c>
      <c r="U4427" s="27">
        <f>IF(COUNTIFS($B$2:$B4427,$B4427,$D$2:$D4427,$D4427)=1,1,0)</f>
        <v>1</v>
      </c>
      <c r="V4427" s="27">
        <f t="shared" si="208"/>
        <v>7.78</v>
      </c>
      <c r="W4427" s="27">
        <f t="shared" si="209"/>
        <v>2</v>
      </c>
      <c r="X4427" s="27">
        <f t="shared" si="207"/>
        <v>7.7799995573</v>
      </c>
    </row>
    <row r="4428" spans="1:24" x14ac:dyDescent="0.25">
      <c r="A4428" s="26">
        <v>46265</v>
      </c>
      <c r="B4428" s="27" t="s">
        <v>10731</v>
      </c>
      <c r="C4428" s="27" t="s">
        <v>4648</v>
      </c>
      <c r="D4428" s="27" t="s">
        <v>4652</v>
      </c>
      <c r="E4428" s="27" t="s">
        <v>22</v>
      </c>
      <c r="F4428" s="27" t="s">
        <v>23</v>
      </c>
      <c r="G4428" s="27"/>
      <c r="H4428" s="27" t="s">
        <v>24</v>
      </c>
      <c r="I4428" s="28">
        <v>397047300</v>
      </c>
      <c r="J4428" s="28">
        <v>0</v>
      </c>
      <c r="K4428" s="28">
        <v>397047300</v>
      </c>
      <c r="L4428" s="29">
        <v>3.29</v>
      </c>
      <c r="M4428" s="29">
        <f>IFERROR(_xlfn.XLOOKUP($B4428,'Ownership Metrics'!$A:$A,'Ownership Metrics'!$B:$B),"")</f>
        <v>3.15</v>
      </c>
      <c r="N4428" s="28">
        <f>IFERROR(_xlfn.XLOOKUP($B4428,'Ownership Metrics'!$A:$A,'Ownership Metrics'!$C:$C),"")</f>
        <v>4847</v>
      </c>
      <c r="O4428" s="29">
        <f>IFERROR(_xlfn.XLOOKUP($B4428,'Ownership Metrics'!$A:$A,'Ownership Metrics'!$D:$D),"")</f>
        <v>68.62</v>
      </c>
      <c r="P4428" s="29">
        <f>IFERROR(_xlfn.XLOOKUP($B4428,'Ownership Metrics'!$A:$A,'Ownership Metrics'!$E:$E),"")</f>
        <v>81.12</v>
      </c>
      <c r="Q4428" s="30">
        <f>IFERROR(_xlfn.XLOOKUP($B4428,'Ownership Metrics'!$A:$A,'Ownership Metrics'!$F:$F),"")</f>
        <v>8</v>
      </c>
      <c r="R4428" s="30">
        <f>IFERROR(_xlfn.XLOOKUP($B4428,'Ownership Metrics'!$A:$A,'Ownership Metrics'!$G:$G),"")</f>
        <v>63</v>
      </c>
      <c r="S4428" s="27" t="str">
        <f>IFERROR(_xlfn.XLOOKUP($B4428,'Ownership Metrics'!$A:$A,'Ownership Metrics'!$H:$H),"")</f>
        <v>Mayoritas</v>
      </c>
      <c r="T4428" s="27" t="str">
        <f>IFERROR(_xlfn.XLOOKUP($B4428,'Ownership Metrics'!$A:$A,'Ownership Metrics'!$I:$I),"")</f>
        <v>Tinggi</v>
      </c>
      <c r="U4428" s="27">
        <f>IF(COUNTIFS($B$2:$B4428,$B4428,$D$2:$D4428,$D4428)=1,1,0)</f>
        <v>1</v>
      </c>
      <c r="V4428" s="27">
        <f t="shared" si="208"/>
        <v>3.29</v>
      </c>
      <c r="W4428" s="27">
        <f t="shared" si="209"/>
        <v>6</v>
      </c>
      <c r="X4428" s="27">
        <f t="shared" si="207"/>
        <v>3.2899995571999998</v>
      </c>
    </row>
    <row r="4429" spans="1:24" x14ac:dyDescent="0.25">
      <c r="A4429" s="26">
        <v>46265</v>
      </c>
      <c r="B4429" s="27" t="s">
        <v>10731</v>
      </c>
      <c r="C4429" s="27" t="s">
        <v>4648</v>
      </c>
      <c r="D4429" s="27" t="s">
        <v>1037</v>
      </c>
      <c r="E4429" s="27" t="s">
        <v>114</v>
      </c>
      <c r="F4429" s="27" t="s">
        <v>32</v>
      </c>
      <c r="G4429" s="27"/>
      <c r="H4429" s="27" t="s">
        <v>64</v>
      </c>
      <c r="I4429" s="28">
        <v>144900000</v>
      </c>
      <c r="J4429" s="28">
        <v>0</v>
      </c>
      <c r="K4429" s="28">
        <v>144900000</v>
      </c>
      <c r="L4429" s="29">
        <v>1.2</v>
      </c>
      <c r="M4429" s="29">
        <f>IFERROR(_xlfn.XLOOKUP($B4429,'Ownership Metrics'!$A:$A,'Ownership Metrics'!$B:$B),"")</f>
        <v>3.15</v>
      </c>
      <c r="N4429" s="28">
        <f>IFERROR(_xlfn.XLOOKUP($B4429,'Ownership Metrics'!$A:$A,'Ownership Metrics'!$C:$C),"")</f>
        <v>4847</v>
      </c>
      <c r="O4429" s="29">
        <f>IFERROR(_xlfn.XLOOKUP($B4429,'Ownership Metrics'!$A:$A,'Ownership Metrics'!$D:$D),"")</f>
        <v>68.62</v>
      </c>
      <c r="P4429" s="29">
        <f>IFERROR(_xlfn.XLOOKUP($B4429,'Ownership Metrics'!$A:$A,'Ownership Metrics'!$E:$E),"")</f>
        <v>81.12</v>
      </c>
      <c r="Q4429" s="30">
        <f>IFERROR(_xlfn.XLOOKUP($B4429,'Ownership Metrics'!$A:$A,'Ownership Metrics'!$F:$F),"")</f>
        <v>8</v>
      </c>
      <c r="R4429" s="30">
        <f>IFERROR(_xlfn.XLOOKUP($B4429,'Ownership Metrics'!$A:$A,'Ownership Metrics'!$G:$G),"")</f>
        <v>63</v>
      </c>
      <c r="S4429" s="27" t="str">
        <f>IFERROR(_xlfn.XLOOKUP($B4429,'Ownership Metrics'!$A:$A,'Ownership Metrics'!$H:$H),"")</f>
        <v>Mayoritas</v>
      </c>
      <c r="T4429" s="27" t="str">
        <f>IFERROR(_xlfn.XLOOKUP($B4429,'Ownership Metrics'!$A:$A,'Ownership Metrics'!$I:$I),"")</f>
        <v>Tinggi</v>
      </c>
      <c r="U4429" s="27">
        <f>IF(COUNTIFS($B$2:$B4429,$B4429,$D$2:$D4429,$D4429)=1,1,0)</f>
        <v>1</v>
      </c>
      <c r="V4429" s="27">
        <f t="shared" si="208"/>
        <v>1.2</v>
      </c>
      <c r="W4429" s="27">
        <f t="shared" si="209"/>
        <v>8</v>
      </c>
      <c r="X4429" s="27">
        <f t="shared" si="207"/>
        <v>1.1999995570999999</v>
      </c>
    </row>
    <row r="4430" spans="1:24" x14ac:dyDescent="0.25">
      <c r="A4430" s="26">
        <v>46265</v>
      </c>
      <c r="B4430" s="27" t="s">
        <v>10731</v>
      </c>
      <c r="C4430" s="27" t="s">
        <v>4648</v>
      </c>
      <c r="D4430" s="27" t="s">
        <v>4653</v>
      </c>
      <c r="E4430" s="27" t="s">
        <v>35</v>
      </c>
      <c r="F4430" s="27" t="s">
        <v>23</v>
      </c>
      <c r="G4430" s="27" t="s">
        <v>36</v>
      </c>
      <c r="H4430" s="27" t="s">
        <v>24</v>
      </c>
      <c r="I4430" s="28">
        <v>359948200</v>
      </c>
      <c r="J4430" s="28">
        <v>0</v>
      </c>
      <c r="K4430" s="28">
        <v>359948200</v>
      </c>
      <c r="L4430" s="29">
        <v>2.98</v>
      </c>
      <c r="M4430" s="29">
        <f>IFERROR(_xlfn.XLOOKUP($B4430,'Ownership Metrics'!$A:$A,'Ownership Metrics'!$B:$B),"")</f>
        <v>3.15</v>
      </c>
      <c r="N4430" s="28">
        <f>IFERROR(_xlfn.XLOOKUP($B4430,'Ownership Metrics'!$A:$A,'Ownership Metrics'!$C:$C),"")</f>
        <v>4847</v>
      </c>
      <c r="O4430" s="29">
        <f>IFERROR(_xlfn.XLOOKUP($B4430,'Ownership Metrics'!$A:$A,'Ownership Metrics'!$D:$D),"")</f>
        <v>68.62</v>
      </c>
      <c r="P4430" s="29">
        <f>IFERROR(_xlfn.XLOOKUP($B4430,'Ownership Metrics'!$A:$A,'Ownership Metrics'!$E:$E),"")</f>
        <v>81.12</v>
      </c>
      <c r="Q4430" s="30">
        <f>IFERROR(_xlfn.XLOOKUP($B4430,'Ownership Metrics'!$A:$A,'Ownership Metrics'!$F:$F),"")</f>
        <v>8</v>
      </c>
      <c r="R4430" s="30">
        <f>IFERROR(_xlfn.XLOOKUP($B4430,'Ownership Metrics'!$A:$A,'Ownership Metrics'!$G:$G),"")</f>
        <v>63</v>
      </c>
      <c r="S4430" s="27" t="str">
        <f>IFERROR(_xlfn.XLOOKUP($B4430,'Ownership Metrics'!$A:$A,'Ownership Metrics'!$H:$H),"")</f>
        <v>Mayoritas</v>
      </c>
      <c r="T4430" s="27" t="str">
        <f>IFERROR(_xlfn.XLOOKUP($B4430,'Ownership Metrics'!$A:$A,'Ownership Metrics'!$I:$I),"")</f>
        <v>Tinggi</v>
      </c>
      <c r="U4430" s="27">
        <f>IF(COUNTIFS($B$2:$B4430,$B4430,$D$2:$D4430,$D4430)=1,1,0)</f>
        <v>1</v>
      </c>
      <c r="V4430" s="27">
        <f t="shared" si="208"/>
        <v>2.98</v>
      </c>
      <c r="W4430" s="27">
        <f t="shared" si="209"/>
        <v>7</v>
      </c>
      <c r="X4430" s="27">
        <f t="shared" si="207"/>
        <v>2.9799995570000002</v>
      </c>
    </row>
    <row r="4431" spans="1:24" x14ac:dyDescent="0.25">
      <c r="A4431" s="26">
        <v>46265</v>
      </c>
      <c r="B4431" s="27" t="s">
        <v>10731</v>
      </c>
      <c r="C4431" s="27" t="s">
        <v>4648</v>
      </c>
      <c r="D4431" s="27" t="s">
        <v>4654</v>
      </c>
      <c r="E4431" s="27" t="s">
        <v>35</v>
      </c>
      <c r="F4431" s="27" t="s">
        <v>23</v>
      </c>
      <c r="G4431" s="27" t="s">
        <v>36</v>
      </c>
      <c r="H4431" s="27" t="s">
        <v>24</v>
      </c>
      <c r="I4431" s="28">
        <v>8276210000</v>
      </c>
      <c r="J4431" s="28">
        <v>0</v>
      </c>
      <c r="K4431" s="28">
        <v>8276210000</v>
      </c>
      <c r="L4431" s="29">
        <v>68.62</v>
      </c>
      <c r="M4431" s="29">
        <f>IFERROR(_xlfn.XLOOKUP($B4431,'Ownership Metrics'!$A:$A,'Ownership Metrics'!$B:$B),"")</f>
        <v>3.15</v>
      </c>
      <c r="N4431" s="28">
        <f>IFERROR(_xlfn.XLOOKUP($B4431,'Ownership Metrics'!$A:$A,'Ownership Metrics'!$C:$C),"")</f>
        <v>4847</v>
      </c>
      <c r="O4431" s="29">
        <f>IFERROR(_xlfn.XLOOKUP($B4431,'Ownership Metrics'!$A:$A,'Ownership Metrics'!$D:$D),"")</f>
        <v>68.62</v>
      </c>
      <c r="P4431" s="29">
        <f>IFERROR(_xlfn.XLOOKUP($B4431,'Ownership Metrics'!$A:$A,'Ownership Metrics'!$E:$E),"")</f>
        <v>81.12</v>
      </c>
      <c r="Q4431" s="30">
        <f>IFERROR(_xlfn.XLOOKUP($B4431,'Ownership Metrics'!$A:$A,'Ownership Metrics'!$F:$F),"")</f>
        <v>8</v>
      </c>
      <c r="R4431" s="30">
        <f>IFERROR(_xlfn.XLOOKUP($B4431,'Ownership Metrics'!$A:$A,'Ownership Metrics'!$G:$G),"")</f>
        <v>63</v>
      </c>
      <c r="S4431" s="27" t="str">
        <f>IFERROR(_xlfn.XLOOKUP($B4431,'Ownership Metrics'!$A:$A,'Ownership Metrics'!$H:$H),"")</f>
        <v>Mayoritas</v>
      </c>
      <c r="T4431" s="27" t="str">
        <f>IFERROR(_xlfn.XLOOKUP($B4431,'Ownership Metrics'!$A:$A,'Ownership Metrics'!$I:$I),"")</f>
        <v>Tinggi</v>
      </c>
      <c r="U4431" s="27">
        <f>IF(COUNTIFS($B$2:$B4431,$B4431,$D$2:$D4431,$D4431)=1,1,0)</f>
        <v>1</v>
      </c>
      <c r="V4431" s="27">
        <f t="shared" si="208"/>
        <v>68.62</v>
      </c>
      <c r="W4431" s="27">
        <f t="shared" si="209"/>
        <v>1</v>
      </c>
      <c r="X4431" s="27">
        <f t="shared" si="207"/>
        <v>68.619999556899998</v>
      </c>
    </row>
    <row r="4432" spans="1:24" x14ac:dyDescent="0.25">
      <c r="A4432" s="26">
        <v>46265</v>
      </c>
      <c r="B4432" s="27" t="s">
        <v>10731</v>
      </c>
      <c r="C4432" s="27" t="s">
        <v>4648</v>
      </c>
      <c r="D4432" s="27" t="s">
        <v>4655</v>
      </c>
      <c r="E4432" s="27" t="s">
        <v>35</v>
      </c>
      <c r="F4432" s="27" t="s">
        <v>23</v>
      </c>
      <c r="G4432" s="27" t="s">
        <v>36</v>
      </c>
      <c r="H4432" s="27" t="s">
        <v>24</v>
      </c>
      <c r="I4432" s="28">
        <v>440503800</v>
      </c>
      <c r="J4432" s="28">
        <v>0</v>
      </c>
      <c r="K4432" s="28">
        <v>440503800</v>
      </c>
      <c r="L4432" s="29">
        <v>3.65</v>
      </c>
      <c r="M4432" s="29">
        <f>IFERROR(_xlfn.XLOOKUP($B4432,'Ownership Metrics'!$A:$A,'Ownership Metrics'!$B:$B),"")</f>
        <v>3.15</v>
      </c>
      <c r="N4432" s="28">
        <f>IFERROR(_xlfn.XLOOKUP($B4432,'Ownership Metrics'!$A:$A,'Ownership Metrics'!$C:$C),"")</f>
        <v>4847</v>
      </c>
      <c r="O4432" s="29">
        <f>IFERROR(_xlfn.XLOOKUP($B4432,'Ownership Metrics'!$A:$A,'Ownership Metrics'!$D:$D),"")</f>
        <v>68.62</v>
      </c>
      <c r="P4432" s="29">
        <f>IFERROR(_xlfn.XLOOKUP($B4432,'Ownership Metrics'!$A:$A,'Ownership Metrics'!$E:$E),"")</f>
        <v>81.12</v>
      </c>
      <c r="Q4432" s="30">
        <f>IFERROR(_xlfn.XLOOKUP($B4432,'Ownership Metrics'!$A:$A,'Ownership Metrics'!$F:$F),"")</f>
        <v>8</v>
      </c>
      <c r="R4432" s="30">
        <f>IFERROR(_xlfn.XLOOKUP($B4432,'Ownership Metrics'!$A:$A,'Ownership Metrics'!$G:$G),"")</f>
        <v>63</v>
      </c>
      <c r="S4432" s="27" t="str">
        <f>IFERROR(_xlfn.XLOOKUP($B4432,'Ownership Metrics'!$A:$A,'Ownership Metrics'!$H:$H),"")</f>
        <v>Mayoritas</v>
      </c>
      <c r="T4432" s="27" t="str">
        <f>IFERROR(_xlfn.XLOOKUP($B4432,'Ownership Metrics'!$A:$A,'Ownership Metrics'!$I:$I),"")</f>
        <v>Tinggi</v>
      </c>
      <c r="U4432" s="27">
        <f>IF(COUNTIFS($B$2:$B4432,$B4432,$D$2:$D4432,$D4432)=1,1,0)</f>
        <v>1</v>
      </c>
      <c r="V4432" s="27">
        <f t="shared" si="208"/>
        <v>3.65</v>
      </c>
      <c r="W4432" s="27">
        <f t="shared" si="209"/>
        <v>5</v>
      </c>
      <c r="X4432" s="27">
        <f t="shared" si="207"/>
        <v>3.6499995568000001</v>
      </c>
    </row>
    <row r="4433" spans="1:24" x14ac:dyDescent="0.25">
      <c r="A4433" s="26">
        <v>46265</v>
      </c>
      <c r="B4433" s="27" t="s">
        <v>10732</v>
      </c>
      <c r="C4433" s="27" t="s">
        <v>4657</v>
      </c>
      <c r="D4433" s="27" t="s">
        <v>4658</v>
      </c>
      <c r="E4433" s="27" t="s">
        <v>22</v>
      </c>
      <c r="F4433" s="27" t="s">
        <v>32</v>
      </c>
      <c r="G4433" s="27"/>
      <c r="H4433" s="27" t="s">
        <v>2915</v>
      </c>
      <c r="I4433" s="28">
        <v>158800000</v>
      </c>
      <c r="J4433" s="28">
        <v>1723151000</v>
      </c>
      <c r="K4433" s="28">
        <v>1881951000</v>
      </c>
      <c r="L4433" s="29">
        <v>89.32</v>
      </c>
      <c r="M4433" s="29">
        <f>IFERROR(_xlfn.XLOOKUP($B4433,'Ownership Metrics'!$A:$A,'Ownership Metrics'!$B:$B),"")</f>
        <v>9.6</v>
      </c>
      <c r="N4433" s="28">
        <f>IFERROR(_xlfn.XLOOKUP($B4433,'Ownership Metrics'!$A:$A,'Ownership Metrics'!$C:$C),"")</f>
        <v>7979</v>
      </c>
      <c r="O4433" s="29">
        <f>IFERROR(_xlfn.XLOOKUP($B4433,'Ownership Metrics'!$A:$A,'Ownership Metrics'!$D:$D),"")</f>
        <v>89.32</v>
      </c>
      <c r="P4433" s="29">
        <f>IFERROR(_xlfn.XLOOKUP($B4433,'Ownership Metrics'!$A:$A,'Ownership Metrics'!$E:$E),"")</f>
        <v>90.4</v>
      </c>
      <c r="Q4433" s="30">
        <f>IFERROR(_xlfn.XLOOKUP($B4433,'Ownership Metrics'!$A:$A,'Ownership Metrics'!$F:$F),"")</f>
        <v>2</v>
      </c>
      <c r="R4433" s="30">
        <f>IFERROR(_xlfn.XLOOKUP($B4433,'Ownership Metrics'!$A:$A,'Ownership Metrics'!$G:$G),"")</f>
        <v>86</v>
      </c>
      <c r="S4433" s="27" t="str">
        <f>IFERROR(_xlfn.XLOOKUP($B4433,'Ownership Metrics'!$A:$A,'Ownership Metrics'!$H:$H),"")</f>
        <v>Mayoritas</v>
      </c>
      <c r="T4433" s="27" t="str">
        <f>IFERROR(_xlfn.XLOOKUP($B4433,'Ownership Metrics'!$A:$A,'Ownership Metrics'!$I:$I),"")</f>
        <v>Tinggi</v>
      </c>
      <c r="U4433" s="27">
        <f>IF(COUNTIFS($B$2:$B4433,$B4433,$D$2:$D4433,$D4433)=1,1,0)</f>
        <v>1</v>
      </c>
      <c r="V4433" s="27">
        <f t="shared" si="208"/>
        <v>89.32</v>
      </c>
      <c r="W4433" s="27">
        <f t="shared" si="209"/>
        <v>1</v>
      </c>
      <c r="X4433" s="27">
        <f t="shared" si="207"/>
        <v>89.319999556699997</v>
      </c>
    </row>
    <row r="4434" spans="1:24" x14ac:dyDescent="0.25">
      <c r="A4434" s="26">
        <v>46265</v>
      </c>
      <c r="B4434" s="27" t="s">
        <v>10732</v>
      </c>
      <c r="C4434" s="27" t="s">
        <v>4657</v>
      </c>
      <c r="D4434" s="27" t="s">
        <v>1960</v>
      </c>
      <c r="E4434" s="27" t="s">
        <v>72</v>
      </c>
      <c r="F4434" s="27" t="s">
        <v>32</v>
      </c>
      <c r="G4434" s="27"/>
      <c r="H4434" s="27" t="s">
        <v>62</v>
      </c>
      <c r="I4434" s="28">
        <v>22793300</v>
      </c>
      <c r="J4434" s="28">
        <v>0</v>
      </c>
      <c r="K4434" s="28">
        <v>22793300</v>
      </c>
      <c r="L4434" s="29">
        <v>1.08</v>
      </c>
      <c r="M4434" s="29">
        <f>IFERROR(_xlfn.XLOOKUP($B4434,'Ownership Metrics'!$A:$A,'Ownership Metrics'!$B:$B),"")</f>
        <v>9.6</v>
      </c>
      <c r="N4434" s="28">
        <f>IFERROR(_xlfn.XLOOKUP($B4434,'Ownership Metrics'!$A:$A,'Ownership Metrics'!$C:$C),"")</f>
        <v>7979</v>
      </c>
      <c r="O4434" s="29">
        <f>IFERROR(_xlfn.XLOOKUP($B4434,'Ownership Metrics'!$A:$A,'Ownership Metrics'!$D:$D),"")</f>
        <v>89.32</v>
      </c>
      <c r="P4434" s="29">
        <f>IFERROR(_xlfn.XLOOKUP($B4434,'Ownership Metrics'!$A:$A,'Ownership Metrics'!$E:$E),"")</f>
        <v>90.4</v>
      </c>
      <c r="Q4434" s="30">
        <f>IFERROR(_xlfn.XLOOKUP($B4434,'Ownership Metrics'!$A:$A,'Ownership Metrics'!$F:$F),"")</f>
        <v>2</v>
      </c>
      <c r="R4434" s="30">
        <f>IFERROR(_xlfn.XLOOKUP($B4434,'Ownership Metrics'!$A:$A,'Ownership Metrics'!$G:$G),"")</f>
        <v>86</v>
      </c>
      <c r="S4434" s="27" t="str">
        <f>IFERROR(_xlfn.XLOOKUP($B4434,'Ownership Metrics'!$A:$A,'Ownership Metrics'!$H:$H),"")</f>
        <v>Mayoritas</v>
      </c>
      <c r="T4434" s="27" t="str">
        <f>IFERROR(_xlfn.XLOOKUP($B4434,'Ownership Metrics'!$A:$A,'Ownership Metrics'!$I:$I),"")</f>
        <v>Tinggi</v>
      </c>
      <c r="U4434" s="27">
        <f>IF(COUNTIFS($B$2:$B4434,$B4434,$D$2:$D4434,$D4434)=1,1,0)</f>
        <v>1</v>
      </c>
      <c r="V4434" s="27">
        <f t="shared" si="208"/>
        <v>1.08</v>
      </c>
      <c r="W4434" s="27">
        <f t="shared" si="209"/>
        <v>2</v>
      </c>
      <c r="X4434" s="27">
        <f t="shared" si="207"/>
        <v>1.0799995566</v>
      </c>
    </row>
    <row r="4435" spans="1:24" x14ac:dyDescent="0.25">
      <c r="A4435" s="26">
        <v>46265</v>
      </c>
      <c r="B4435" s="27" t="s">
        <v>10733</v>
      </c>
      <c r="C4435" s="27" t="s">
        <v>4660</v>
      </c>
      <c r="D4435" s="27" t="s">
        <v>4661</v>
      </c>
      <c r="E4435" s="27" t="s">
        <v>22</v>
      </c>
      <c r="F4435" s="27" t="s">
        <v>23</v>
      </c>
      <c r="G4435" s="27"/>
      <c r="H4435" s="27" t="s">
        <v>24</v>
      </c>
      <c r="I4435" s="28">
        <v>1706693290</v>
      </c>
      <c r="J4435" s="28">
        <v>0</v>
      </c>
      <c r="K4435" s="28">
        <v>1706693290</v>
      </c>
      <c r="L4435" s="29">
        <v>25.8</v>
      </c>
      <c r="M4435" s="29">
        <f>IFERROR(_xlfn.XLOOKUP($B4435,'Ownership Metrics'!$A:$A,'Ownership Metrics'!$B:$B),"")</f>
        <v>6.34</v>
      </c>
      <c r="N4435" s="28">
        <f>IFERROR(_xlfn.XLOOKUP($B4435,'Ownership Metrics'!$A:$A,'Ownership Metrics'!$C:$C),"")</f>
        <v>2489</v>
      </c>
      <c r="O4435" s="29">
        <f>IFERROR(_xlfn.XLOOKUP($B4435,'Ownership Metrics'!$A:$A,'Ownership Metrics'!$D:$D),"")</f>
        <v>41.45</v>
      </c>
      <c r="P4435" s="29">
        <f>IFERROR(_xlfn.XLOOKUP($B4435,'Ownership Metrics'!$A:$A,'Ownership Metrics'!$E:$E),"")</f>
        <v>72.11</v>
      </c>
      <c r="Q4435" s="30">
        <f>IFERROR(_xlfn.XLOOKUP($B4435,'Ownership Metrics'!$A:$A,'Ownership Metrics'!$F:$F),"")</f>
        <v>10</v>
      </c>
      <c r="R4435" s="30">
        <f>IFERROR(_xlfn.XLOOKUP($B4435,'Ownership Metrics'!$A:$A,'Ownership Metrics'!$G:$G),"")</f>
        <v>47</v>
      </c>
      <c r="S4435" s="27" t="str">
        <f>IFERROR(_xlfn.XLOOKUP($B4435,'Ownership Metrics'!$A:$A,'Ownership Metrics'!$H:$H),"")</f>
        <v>Terkonsentrasi</v>
      </c>
      <c r="T4435" s="27" t="str">
        <f>IFERROR(_xlfn.XLOOKUP($B4435,'Ownership Metrics'!$A:$A,'Ownership Metrics'!$I:$I),"")</f>
        <v>Sedang</v>
      </c>
      <c r="U4435" s="27">
        <f>IF(COUNTIFS($B$2:$B4435,$B4435,$D$2:$D4435,$D4435)=1,1,0)</f>
        <v>1</v>
      </c>
      <c r="V4435" s="27">
        <f t="shared" si="208"/>
        <v>25.8</v>
      </c>
      <c r="W4435" s="27">
        <f t="shared" si="209"/>
        <v>2</v>
      </c>
      <c r="X4435" s="27">
        <f t="shared" si="207"/>
        <v>25.799999556500001</v>
      </c>
    </row>
    <row r="4436" spans="1:24" x14ac:dyDescent="0.25">
      <c r="A4436" s="26">
        <v>46265</v>
      </c>
      <c r="B4436" s="27" t="s">
        <v>10733</v>
      </c>
      <c r="C4436" s="27" t="s">
        <v>4660</v>
      </c>
      <c r="D4436" s="27" t="s">
        <v>4662</v>
      </c>
      <c r="E4436" s="27" t="s">
        <v>22</v>
      </c>
      <c r="F4436" s="27" t="s">
        <v>23</v>
      </c>
      <c r="G4436" s="27"/>
      <c r="H4436" s="27" t="s">
        <v>24</v>
      </c>
      <c r="I4436" s="28">
        <v>121350000</v>
      </c>
      <c r="J4436" s="28">
        <v>3500000</v>
      </c>
      <c r="K4436" s="28">
        <v>124850000</v>
      </c>
      <c r="L4436" s="29">
        <v>1.89</v>
      </c>
      <c r="M4436" s="29">
        <f>IFERROR(_xlfn.XLOOKUP($B4436,'Ownership Metrics'!$A:$A,'Ownership Metrics'!$B:$B),"")</f>
        <v>6.34</v>
      </c>
      <c r="N4436" s="28">
        <f>IFERROR(_xlfn.XLOOKUP($B4436,'Ownership Metrics'!$A:$A,'Ownership Metrics'!$C:$C),"")</f>
        <v>2489</v>
      </c>
      <c r="O4436" s="29">
        <f>IFERROR(_xlfn.XLOOKUP($B4436,'Ownership Metrics'!$A:$A,'Ownership Metrics'!$D:$D),"")</f>
        <v>41.45</v>
      </c>
      <c r="P4436" s="29">
        <f>IFERROR(_xlfn.XLOOKUP($B4436,'Ownership Metrics'!$A:$A,'Ownership Metrics'!$E:$E),"")</f>
        <v>72.11</v>
      </c>
      <c r="Q4436" s="30">
        <f>IFERROR(_xlfn.XLOOKUP($B4436,'Ownership Metrics'!$A:$A,'Ownership Metrics'!$F:$F),"")</f>
        <v>10</v>
      </c>
      <c r="R4436" s="30">
        <f>IFERROR(_xlfn.XLOOKUP($B4436,'Ownership Metrics'!$A:$A,'Ownership Metrics'!$G:$G),"")</f>
        <v>47</v>
      </c>
      <c r="S4436" s="27" t="str">
        <f>IFERROR(_xlfn.XLOOKUP($B4436,'Ownership Metrics'!$A:$A,'Ownership Metrics'!$H:$H),"")</f>
        <v>Terkonsentrasi</v>
      </c>
      <c r="T4436" s="27" t="str">
        <f>IFERROR(_xlfn.XLOOKUP($B4436,'Ownership Metrics'!$A:$A,'Ownership Metrics'!$I:$I),"")</f>
        <v>Sedang</v>
      </c>
      <c r="U4436" s="27">
        <f>IF(COUNTIFS($B$2:$B4436,$B4436,$D$2:$D4436,$D4436)=1,1,0)</f>
        <v>1</v>
      </c>
      <c r="V4436" s="27">
        <f t="shared" si="208"/>
        <v>1.89</v>
      </c>
      <c r="W4436" s="27">
        <f t="shared" si="209"/>
        <v>8</v>
      </c>
      <c r="X4436" s="27">
        <f t="shared" si="207"/>
        <v>1.8899995563999998</v>
      </c>
    </row>
    <row r="4437" spans="1:24" x14ac:dyDescent="0.25">
      <c r="A4437" s="26">
        <v>46265</v>
      </c>
      <c r="B4437" s="27" t="s">
        <v>10733</v>
      </c>
      <c r="C4437" s="27" t="s">
        <v>4660</v>
      </c>
      <c r="D4437" s="27" t="s">
        <v>4663</v>
      </c>
      <c r="E4437" s="27" t="s">
        <v>22</v>
      </c>
      <c r="F4437" s="27" t="s">
        <v>23</v>
      </c>
      <c r="G4437" s="27"/>
      <c r="H4437" s="27" t="s">
        <v>24</v>
      </c>
      <c r="I4437" s="28">
        <v>68500000</v>
      </c>
      <c r="J4437" s="28">
        <v>0</v>
      </c>
      <c r="K4437" s="28">
        <v>68500000</v>
      </c>
      <c r="L4437" s="29">
        <v>1.04</v>
      </c>
      <c r="M4437" s="29">
        <f>IFERROR(_xlfn.XLOOKUP($B4437,'Ownership Metrics'!$A:$A,'Ownership Metrics'!$B:$B),"")</f>
        <v>6.34</v>
      </c>
      <c r="N4437" s="28">
        <f>IFERROR(_xlfn.XLOOKUP($B4437,'Ownership Metrics'!$A:$A,'Ownership Metrics'!$C:$C),"")</f>
        <v>2489</v>
      </c>
      <c r="O4437" s="29">
        <f>IFERROR(_xlfn.XLOOKUP($B4437,'Ownership Metrics'!$A:$A,'Ownership Metrics'!$D:$D),"")</f>
        <v>41.45</v>
      </c>
      <c r="P4437" s="29">
        <f>IFERROR(_xlfn.XLOOKUP($B4437,'Ownership Metrics'!$A:$A,'Ownership Metrics'!$E:$E),"")</f>
        <v>72.11</v>
      </c>
      <c r="Q4437" s="30">
        <f>IFERROR(_xlfn.XLOOKUP($B4437,'Ownership Metrics'!$A:$A,'Ownership Metrics'!$F:$F),"")</f>
        <v>10</v>
      </c>
      <c r="R4437" s="30">
        <f>IFERROR(_xlfn.XLOOKUP($B4437,'Ownership Metrics'!$A:$A,'Ownership Metrics'!$G:$G),"")</f>
        <v>47</v>
      </c>
      <c r="S4437" s="27" t="str">
        <f>IFERROR(_xlfn.XLOOKUP($B4437,'Ownership Metrics'!$A:$A,'Ownership Metrics'!$H:$H),"")</f>
        <v>Terkonsentrasi</v>
      </c>
      <c r="T4437" s="27" t="str">
        <f>IFERROR(_xlfn.XLOOKUP($B4437,'Ownership Metrics'!$A:$A,'Ownership Metrics'!$I:$I),"")</f>
        <v>Sedang</v>
      </c>
      <c r="U4437" s="27">
        <f>IF(COUNTIFS($B$2:$B4437,$B4437,$D$2:$D4437,$D4437)=1,1,0)</f>
        <v>1</v>
      </c>
      <c r="V4437" s="27">
        <f t="shared" si="208"/>
        <v>1.04</v>
      </c>
      <c r="W4437" s="27">
        <f t="shared" si="209"/>
        <v>10</v>
      </c>
      <c r="X4437" s="27">
        <f t="shared" si="207"/>
        <v>1.0399995563</v>
      </c>
    </row>
    <row r="4438" spans="1:24" x14ac:dyDescent="0.25">
      <c r="A4438" s="26">
        <v>46265</v>
      </c>
      <c r="B4438" s="27" t="s">
        <v>10733</v>
      </c>
      <c r="C4438" s="27" t="s">
        <v>4660</v>
      </c>
      <c r="D4438" s="27" t="s">
        <v>4664</v>
      </c>
      <c r="E4438" s="27" t="s">
        <v>22</v>
      </c>
      <c r="F4438" s="27" t="s">
        <v>23</v>
      </c>
      <c r="G4438" s="27"/>
      <c r="H4438" s="27" t="s">
        <v>24</v>
      </c>
      <c r="I4438" s="28">
        <v>2741735320</v>
      </c>
      <c r="J4438" s="28">
        <v>0</v>
      </c>
      <c r="K4438" s="28">
        <v>2741735320</v>
      </c>
      <c r="L4438" s="29">
        <v>41.45</v>
      </c>
      <c r="M4438" s="29">
        <f>IFERROR(_xlfn.XLOOKUP($B4438,'Ownership Metrics'!$A:$A,'Ownership Metrics'!$B:$B),"")</f>
        <v>6.34</v>
      </c>
      <c r="N4438" s="28">
        <f>IFERROR(_xlfn.XLOOKUP($B4438,'Ownership Metrics'!$A:$A,'Ownership Metrics'!$C:$C),"")</f>
        <v>2489</v>
      </c>
      <c r="O4438" s="29">
        <f>IFERROR(_xlfn.XLOOKUP($B4438,'Ownership Metrics'!$A:$A,'Ownership Metrics'!$D:$D),"")</f>
        <v>41.45</v>
      </c>
      <c r="P4438" s="29">
        <f>IFERROR(_xlfn.XLOOKUP($B4438,'Ownership Metrics'!$A:$A,'Ownership Metrics'!$E:$E),"")</f>
        <v>72.11</v>
      </c>
      <c r="Q4438" s="30">
        <f>IFERROR(_xlfn.XLOOKUP($B4438,'Ownership Metrics'!$A:$A,'Ownership Metrics'!$F:$F),"")</f>
        <v>10</v>
      </c>
      <c r="R4438" s="30">
        <f>IFERROR(_xlfn.XLOOKUP($B4438,'Ownership Metrics'!$A:$A,'Ownership Metrics'!$G:$G),"")</f>
        <v>47</v>
      </c>
      <c r="S4438" s="27" t="str">
        <f>IFERROR(_xlfn.XLOOKUP($B4438,'Ownership Metrics'!$A:$A,'Ownership Metrics'!$H:$H),"")</f>
        <v>Terkonsentrasi</v>
      </c>
      <c r="T4438" s="27" t="str">
        <f>IFERROR(_xlfn.XLOOKUP($B4438,'Ownership Metrics'!$A:$A,'Ownership Metrics'!$I:$I),"")</f>
        <v>Sedang</v>
      </c>
      <c r="U4438" s="27">
        <f>IF(COUNTIFS($B$2:$B4438,$B4438,$D$2:$D4438,$D4438)=1,1,0)</f>
        <v>1</v>
      </c>
      <c r="V4438" s="27">
        <f t="shared" si="208"/>
        <v>41.45</v>
      </c>
      <c r="W4438" s="27">
        <f t="shared" si="209"/>
        <v>1</v>
      </c>
      <c r="X4438" s="27">
        <f t="shared" si="207"/>
        <v>41.449999556200005</v>
      </c>
    </row>
    <row r="4439" spans="1:24" x14ac:dyDescent="0.25">
      <c r="A4439" s="26">
        <v>46265</v>
      </c>
      <c r="B4439" s="27" t="s">
        <v>10733</v>
      </c>
      <c r="C4439" s="27" t="s">
        <v>4660</v>
      </c>
      <c r="D4439" s="27" t="s">
        <v>578</v>
      </c>
      <c r="E4439" s="27" t="s">
        <v>26</v>
      </c>
      <c r="F4439" s="27" t="s">
        <v>32</v>
      </c>
      <c r="G4439" s="27"/>
      <c r="H4439" s="27" t="s">
        <v>64</v>
      </c>
      <c r="I4439" s="28">
        <v>321592500</v>
      </c>
      <c r="J4439" s="28">
        <v>0</v>
      </c>
      <c r="K4439" s="28">
        <v>321592500</v>
      </c>
      <c r="L4439" s="29">
        <v>4.8600000000000003</v>
      </c>
      <c r="M4439" s="29">
        <f>IFERROR(_xlfn.XLOOKUP($B4439,'Ownership Metrics'!$A:$A,'Ownership Metrics'!$B:$B),"")</f>
        <v>6.34</v>
      </c>
      <c r="N4439" s="28">
        <f>IFERROR(_xlfn.XLOOKUP($B4439,'Ownership Metrics'!$A:$A,'Ownership Metrics'!$C:$C),"")</f>
        <v>2489</v>
      </c>
      <c r="O4439" s="29">
        <f>IFERROR(_xlfn.XLOOKUP($B4439,'Ownership Metrics'!$A:$A,'Ownership Metrics'!$D:$D),"")</f>
        <v>41.45</v>
      </c>
      <c r="P4439" s="29">
        <f>IFERROR(_xlfn.XLOOKUP($B4439,'Ownership Metrics'!$A:$A,'Ownership Metrics'!$E:$E),"")</f>
        <v>72.11</v>
      </c>
      <c r="Q4439" s="30">
        <f>IFERROR(_xlfn.XLOOKUP($B4439,'Ownership Metrics'!$A:$A,'Ownership Metrics'!$F:$F),"")</f>
        <v>10</v>
      </c>
      <c r="R4439" s="30">
        <f>IFERROR(_xlfn.XLOOKUP($B4439,'Ownership Metrics'!$A:$A,'Ownership Metrics'!$G:$G),"")</f>
        <v>47</v>
      </c>
      <c r="S4439" s="27" t="str">
        <f>IFERROR(_xlfn.XLOOKUP($B4439,'Ownership Metrics'!$A:$A,'Ownership Metrics'!$H:$H),"")</f>
        <v>Terkonsentrasi</v>
      </c>
      <c r="T4439" s="27" t="str">
        <f>IFERROR(_xlfn.XLOOKUP($B4439,'Ownership Metrics'!$A:$A,'Ownership Metrics'!$I:$I),"")</f>
        <v>Sedang</v>
      </c>
      <c r="U4439" s="27">
        <f>IF(COUNTIFS($B$2:$B4439,$B4439,$D$2:$D4439,$D4439)=1,1,0)</f>
        <v>1</v>
      </c>
      <c r="V4439" s="27">
        <f t="shared" si="208"/>
        <v>4.8600000000000003</v>
      </c>
      <c r="W4439" s="27">
        <f t="shared" si="209"/>
        <v>3</v>
      </c>
      <c r="X4439" s="27">
        <f t="shared" si="207"/>
        <v>4.8599995561</v>
      </c>
    </row>
    <row r="4440" spans="1:24" x14ac:dyDescent="0.25">
      <c r="A4440" s="26">
        <v>46265</v>
      </c>
      <c r="B4440" s="27" t="s">
        <v>10733</v>
      </c>
      <c r="C4440" s="27" t="s">
        <v>4660</v>
      </c>
      <c r="D4440" s="27" t="s">
        <v>4665</v>
      </c>
      <c r="E4440" s="27" t="s">
        <v>22</v>
      </c>
      <c r="F4440" s="27" t="s">
        <v>32</v>
      </c>
      <c r="G4440" s="27"/>
      <c r="H4440" s="27" t="s">
        <v>56</v>
      </c>
      <c r="I4440" s="28">
        <v>310743500</v>
      </c>
      <c r="J4440" s="28">
        <v>0</v>
      </c>
      <c r="K4440" s="28">
        <v>310743500</v>
      </c>
      <c r="L4440" s="29">
        <v>4.7</v>
      </c>
      <c r="M4440" s="29">
        <f>IFERROR(_xlfn.XLOOKUP($B4440,'Ownership Metrics'!$A:$A,'Ownership Metrics'!$B:$B),"")</f>
        <v>6.34</v>
      </c>
      <c r="N4440" s="28">
        <f>IFERROR(_xlfn.XLOOKUP($B4440,'Ownership Metrics'!$A:$A,'Ownership Metrics'!$C:$C),"")</f>
        <v>2489</v>
      </c>
      <c r="O4440" s="29">
        <f>IFERROR(_xlfn.XLOOKUP($B4440,'Ownership Metrics'!$A:$A,'Ownership Metrics'!$D:$D),"")</f>
        <v>41.45</v>
      </c>
      <c r="P4440" s="29">
        <f>IFERROR(_xlfn.XLOOKUP($B4440,'Ownership Metrics'!$A:$A,'Ownership Metrics'!$E:$E),"")</f>
        <v>72.11</v>
      </c>
      <c r="Q4440" s="30">
        <f>IFERROR(_xlfn.XLOOKUP($B4440,'Ownership Metrics'!$A:$A,'Ownership Metrics'!$F:$F),"")</f>
        <v>10</v>
      </c>
      <c r="R4440" s="30">
        <f>IFERROR(_xlfn.XLOOKUP($B4440,'Ownership Metrics'!$A:$A,'Ownership Metrics'!$G:$G),"")</f>
        <v>47</v>
      </c>
      <c r="S4440" s="27" t="str">
        <f>IFERROR(_xlfn.XLOOKUP($B4440,'Ownership Metrics'!$A:$A,'Ownership Metrics'!$H:$H),"")</f>
        <v>Terkonsentrasi</v>
      </c>
      <c r="T4440" s="27" t="str">
        <f>IFERROR(_xlfn.XLOOKUP($B4440,'Ownership Metrics'!$A:$A,'Ownership Metrics'!$I:$I),"")</f>
        <v>Sedang</v>
      </c>
      <c r="U4440" s="27">
        <f>IF(COUNTIFS($B$2:$B4440,$B4440,$D$2:$D4440,$D4440)=1,1,0)</f>
        <v>1</v>
      </c>
      <c r="V4440" s="27">
        <f t="shared" si="208"/>
        <v>4.7</v>
      </c>
      <c r="W4440" s="27">
        <f t="shared" si="209"/>
        <v>4</v>
      </c>
      <c r="X4440" s="27">
        <f t="shared" si="207"/>
        <v>4.6999995559999999</v>
      </c>
    </row>
    <row r="4441" spans="1:24" x14ac:dyDescent="0.25">
      <c r="A4441" s="26">
        <v>46265</v>
      </c>
      <c r="B4441" s="27" t="s">
        <v>10733</v>
      </c>
      <c r="C4441" s="27" t="s">
        <v>4660</v>
      </c>
      <c r="D4441" s="27" t="s">
        <v>4666</v>
      </c>
      <c r="E4441" s="27" t="s">
        <v>22</v>
      </c>
      <c r="F4441" s="27" t="s">
        <v>32</v>
      </c>
      <c r="G4441" s="27"/>
      <c r="H4441" s="27" t="s">
        <v>56</v>
      </c>
      <c r="I4441" s="28">
        <v>308470000</v>
      </c>
      <c r="J4441" s="28">
        <v>0</v>
      </c>
      <c r="K4441" s="28">
        <v>308470000</v>
      </c>
      <c r="L4441" s="29">
        <v>4.66</v>
      </c>
      <c r="M4441" s="29">
        <f>IFERROR(_xlfn.XLOOKUP($B4441,'Ownership Metrics'!$A:$A,'Ownership Metrics'!$B:$B),"")</f>
        <v>6.34</v>
      </c>
      <c r="N4441" s="28">
        <f>IFERROR(_xlfn.XLOOKUP($B4441,'Ownership Metrics'!$A:$A,'Ownership Metrics'!$C:$C),"")</f>
        <v>2489</v>
      </c>
      <c r="O4441" s="29">
        <f>IFERROR(_xlfn.XLOOKUP($B4441,'Ownership Metrics'!$A:$A,'Ownership Metrics'!$D:$D),"")</f>
        <v>41.45</v>
      </c>
      <c r="P4441" s="29">
        <f>IFERROR(_xlfn.XLOOKUP($B4441,'Ownership Metrics'!$A:$A,'Ownership Metrics'!$E:$E),"")</f>
        <v>72.11</v>
      </c>
      <c r="Q4441" s="30">
        <f>IFERROR(_xlfn.XLOOKUP($B4441,'Ownership Metrics'!$A:$A,'Ownership Metrics'!$F:$F),"")</f>
        <v>10</v>
      </c>
      <c r="R4441" s="30">
        <f>IFERROR(_xlfn.XLOOKUP($B4441,'Ownership Metrics'!$A:$A,'Ownership Metrics'!$G:$G),"")</f>
        <v>47</v>
      </c>
      <c r="S4441" s="27" t="str">
        <f>IFERROR(_xlfn.XLOOKUP($B4441,'Ownership Metrics'!$A:$A,'Ownership Metrics'!$H:$H),"")</f>
        <v>Terkonsentrasi</v>
      </c>
      <c r="T4441" s="27" t="str">
        <f>IFERROR(_xlfn.XLOOKUP($B4441,'Ownership Metrics'!$A:$A,'Ownership Metrics'!$I:$I),"")</f>
        <v>Sedang</v>
      </c>
      <c r="U4441" s="27">
        <f>IF(COUNTIFS($B$2:$B4441,$B4441,$D$2:$D4441,$D4441)=1,1,0)</f>
        <v>1</v>
      </c>
      <c r="V4441" s="27">
        <f t="shared" si="208"/>
        <v>4.66</v>
      </c>
      <c r="W4441" s="27">
        <f t="shared" si="209"/>
        <v>5</v>
      </c>
      <c r="X4441" s="27">
        <f t="shared" si="207"/>
        <v>4.6599995558999998</v>
      </c>
    </row>
    <row r="4442" spans="1:24" x14ac:dyDescent="0.25">
      <c r="A4442" s="26">
        <v>46265</v>
      </c>
      <c r="B4442" s="27" t="s">
        <v>10733</v>
      </c>
      <c r="C4442" s="27" t="s">
        <v>4660</v>
      </c>
      <c r="D4442" s="27" t="s">
        <v>4667</v>
      </c>
      <c r="E4442" s="27" t="s">
        <v>22</v>
      </c>
      <c r="F4442" s="27" t="s">
        <v>32</v>
      </c>
      <c r="G4442" s="27"/>
      <c r="H4442" s="27" t="s">
        <v>56</v>
      </c>
      <c r="I4442" s="28">
        <v>297449600</v>
      </c>
      <c r="J4442" s="28">
        <v>0</v>
      </c>
      <c r="K4442" s="28">
        <v>297449600</v>
      </c>
      <c r="L4442" s="29">
        <v>4.5</v>
      </c>
      <c r="M4442" s="29">
        <f>IFERROR(_xlfn.XLOOKUP($B4442,'Ownership Metrics'!$A:$A,'Ownership Metrics'!$B:$B),"")</f>
        <v>6.34</v>
      </c>
      <c r="N4442" s="28">
        <f>IFERROR(_xlfn.XLOOKUP($B4442,'Ownership Metrics'!$A:$A,'Ownership Metrics'!$C:$C),"")</f>
        <v>2489</v>
      </c>
      <c r="O4442" s="29">
        <f>IFERROR(_xlfn.XLOOKUP($B4442,'Ownership Metrics'!$A:$A,'Ownership Metrics'!$D:$D),"")</f>
        <v>41.45</v>
      </c>
      <c r="P4442" s="29">
        <f>IFERROR(_xlfn.XLOOKUP($B4442,'Ownership Metrics'!$A:$A,'Ownership Metrics'!$E:$E),"")</f>
        <v>72.11</v>
      </c>
      <c r="Q4442" s="30">
        <f>IFERROR(_xlfn.XLOOKUP($B4442,'Ownership Metrics'!$A:$A,'Ownership Metrics'!$F:$F),"")</f>
        <v>10</v>
      </c>
      <c r="R4442" s="30">
        <f>IFERROR(_xlfn.XLOOKUP($B4442,'Ownership Metrics'!$A:$A,'Ownership Metrics'!$G:$G),"")</f>
        <v>47</v>
      </c>
      <c r="S4442" s="27" t="str">
        <f>IFERROR(_xlfn.XLOOKUP($B4442,'Ownership Metrics'!$A:$A,'Ownership Metrics'!$H:$H),"")</f>
        <v>Terkonsentrasi</v>
      </c>
      <c r="T4442" s="27" t="str">
        <f>IFERROR(_xlfn.XLOOKUP($B4442,'Ownership Metrics'!$A:$A,'Ownership Metrics'!$I:$I),"")</f>
        <v>Sedang</v>
      </c>
      <c r="U4442" s="27">
        <f>IF(COUNTIFS($B$2:$B4442,$B4442,$D$2:$D4442,$D4442)=1,1,0)</f>
        <v>1</v>
      </c>
      <c r="V4442" s="27">
        <f t="shared" si="208"/>
        <v>4.5</v>
      </c>
      <c r="W4442" s="27">
        <f t="shared" si="209"/>
        <v>6</v>
      </c>
      <c r="X4442" s="27">
        <f t="shared" si="207"/>
        <v>4.4999995557999997</v>
      </c>
    </row>
    <row r="4443" spans="1:24" x14ac:dyDescent="0.25">
      <c r="A4443" s="26">
        <v>46265</v>
      </c>
      <c r="B4443" s="27" t="s">
        <v>10733</v>
      </c>
      <c r="C4443" s="27" t="s">
        <v>4660</v>
      </c>
      <c r="D4443" s="27" t="s">
        <v>1037</v>
      </c>
      <c r="E4443" s="27" t="s">
        <v>114</v>
      </c>
      <c r="F4443" s="27" t="s">
        <v>32</v>
      </c>
      <c r="G4443" s="27"/>
      <c r="H4443" s="27" t="s">
        <v>64</v>
      </c>
      <c r="I4443" s="28">
        <v>100000000</v>
      </c>
      <c r="J4443" s="28">
        <v>0</v>
      </c>
      <c r="K4443" s="28">
        <v>100000000</v>
      </c>
      <c r="L4443" s="29">
        <v>1.51</v>
      </c>
      <c r="M4443" s="29">
        <f>IFERROR(_xlfn.XLOOKUP($B4443,'Ownership Metrics'!$A:$A,'Ownership Metrics'!$B:$B),"")</f>
        <v>6.34</v>
      </c>
      <c r="N4443" s="28">
        <f>IFERROR(_xlfn.XLOOKUP($B4443,'Ownership Metrics'!$A:$A,'Ownership Metrics'!$C:$C),"")</f>
        <v>2489</v>
      </c>
      <c r="O4443" s="29">
        <f>IFERROR(_xlfn.XLOOKUP($B4443,'Ownership Metrics'!$A:$A,'Ownership Metrics'!$D:$D),"")</f>
        <v>41.45</v>
      </c>
      <c r="P4443" s="29">
        <f>IFERROR(_xlfn.XLOOKUP($B4443,'Ownership Metrics'!$A:$A,'Ownership Metrics'!$E:$E),"")</f>
        <v>72.11</v>
      </c>
      <c r="Q4443" s="30">
        <f>IFERROR(_xlfn.XLOOKUP($B4443,'Ownership Metrics'!$A:$A,'Ownership Metrics'!$F:$F),"")</f>
        <v>10</v>
      </c>
      <c r="R4443" s="30">
        <f>IFERROR(_xlfn.XLOOKUP($B4443,'Ownership Metrics'!$A:$A,'Ownership Metrics'!$G:$G),"")</f>
        <v>47</v>
      </c>
      <c r="S4443" s="27" t="str">
        <f>IFERROR(_xlfn.XLOOKUP($B4443,'Ownership Metrics'!$A:$A,'Ownership Metrics'!$H:$H),"")</f>
        <v>Terkonsentrasi</v>
      </c>
      <c r="T4443" s="27" t="str">
        <f>IFERROR(_xlfn.XLOOKUP($B4443,'Ownership Metrics'!$A:$A,'Ownership Metrics'!$I:$I),"")</f>
        <v>Sedang</v>
      </c>
      <c r="U4443" s="27">
        <f>IF(COUNTIFS($B$2:$B4443,$B4443,$D$2:$D4443,$D4443)=1,1,0)</f>
        <v>1</v>
      </c>
      <c r="V4443" s="27">
        <f t="shared" si="208"/>
        <v>1.51</v>
      </c>
      <c r="W4443" s="27">
        <f t="shared" si="209"/>
        <v>9</v>
      </c>
      <c r="X4443" s="27">
        <f t="shared" si="207"/>
        <v>1.5099995557000001</v>
      </c>
    </row>
    <row r="4444" spans="1:24" x14ac:dyDescent="0.25">
      <c r="A4444" s="26">
        <v>46265</v>
      </c>
      <c r="B4444" s="27" t="s">
        <v>10733</v>
      </c>
      <c r="C4444" s="27" t="s">
        <v>4660</v>
      </c>
      <c r="D4444" s="27" t="s">
        <v>4668</v>
      </c>
      <c r="E4444" s="27" t="s">
        <v>124</v>
      </c>
      <c r="F4444" s="27" t="s">
        <v>32</v>
      </c>
      <c r="G4444" s="27"/>
      <c r="H4444" s="27" t="s">
        <v>56</v>
      </c>
      <c r="I4444" s="28">
        <v>214824600</v>
      </c>
      <c r="J4444" s="28">
        <v>0</v>
      </c>
      <c r="K4444" s="28">
        <v>214824600</v>
      </c>
      <c r="L4444" s="29">
        <v>3.25</v>
      </c>
      <c r="M4444" s="29">
        <f>IFERROR(_xlfn.XLOOKUP($B4444,'Ownership Metrics'!$A:$A,'Ownership Metrics'!$B:$B),"")</f>
        <v>6.34</v>
      </c>
      <c r="N4444" s="28">
        <f>IFERROR(_xlfn.XLOOKUP($B4444,'Ownership Metrics'!$A:$A,'Ownership Metrics'!$C:$C),"")</f>
        <v>2489</v>
      </c>
      <c r="O4444" s="29">
        <f>IFERROR(_xlfn.XLOOKUP($B4444,'Ownership Metrics'!$A:$A,'Ownership Metrics'!$D:$D),"")</f>
        <v>41.45</v>
      </c>
      <c r="P4444" s="29">
        <f>IFERROR(_xlfn.XLOOKUP($B4444,'Ownership Metrics'!$A:$A,'Ownership Metrics'!$E:$E),"")</f>
        <v>72.11</v>
      </c>
      <c r="Q4444" s="30">
        <f>IFERROR(_xlfn.XLOOKUP($B4444,'Ownership Metrics'!$A:$A,'Ownership Metrics'!$F:$F),"")</f>
        <v>10</v>
      </c>
      <c r="R4444" s="30">
        <f>IFERROR(_xlfn.XLOOKUP($B4444,'Ownership Metrics'!$A:$A,'Ownership Metrics'!$G:$G),"")</f>
        <v>47</v>
      </c>
      <c r="S4444" s="27" t="str">
        <f>IFERROR(_xlfn.XLOOKUP($B4444,'Ownership Metrics'!$A:$A,'Ownership Metrics'!$H:$H),"")</f>
        <v>Terkonsentrasi</v>
      </c>
      <c r="T4444" s="27" t="str">
        <f>IFERROR(_xlfn.XLOOKUP($B4444,'Ownership Metrics'!$A:$A,'Ownership Metrics'!$I:$I),"")</f>
        <v>Sedang</v>
      </c>
      <c r="U4444" s="27">
        <f>IF(COUNTIFS($B$2:$B4444,$B4444,$D$2:$D4444,$D4444)=1,1,0)</f>
        <v>1</v>
      </c>
      <c r="V4444" s="27">
        <f t="shared" si="208"/>
        <v>3.25</v>
      </c>
      <c r="W4444" s="27">
        <f t="shared" si="209"/>
        <v>7</v>
      </c>
      <c r="X4444" s="27">
        <f t="shared" si="207"/>
        <v>3.2499995556000001</v>
      </c>
    </row>
    <row r="4445" spans="1:24" x14ac:dyDescent="0.25">
      <c r="A4445" s="26">
        <v>46265</v>
      </c>
      <c r="B4445" s="27" t="s">
        <v>10734</v>
      </c>
      <c r="C4445" s="27" t="s">
        <v>4670</v>
      </c>
      <c r="D4445" s="27" t="s">
        <v>4671</v>
      </c>
      <c r="E4445" s="27" t="s">
        <v>83</v>
      </c>
      <c r="F4445" s="27" t="s">
        <v>23</v>
      </c>
      <c r="G4445" s="27"/>
      <c r="H4445" s="27" t="s">
        <v>24</v>
      </c>
      <c r="I4445" s="28">
        <v>1552550000</v>
      </c>
      <c r="J4445" s="28">
        <v>0</v>
      </c>
      <c r="K4445" s="28">
        <v>1552550000</v>
      </c>
      <c r="L4445" s="29">
        <v>9.9</v>
      </c>
      <c r="M4445" s="29">
        <f>IFERROR(_xlfn.XLOOKUP($B4445,'Ownership Metrics'!$A:$A,'Ownership Metrics'!$B:$B),"")</f>
        <v>34.11</v>
      </c>
      <c r="N4445" s="28">
        <f>IFERROR(_xlfn.XLOOKUP($B4445,'Ownership Metrics'!$A:$A,'Ownership Metrics'!$C:$C),"")</f>
        <v>1405</v>
      </c>
      <c r="O4445" s="29">
        <f>IFERROR(_xlfn.XLOOKUP($B4445,'Ownership Metrics'!$A:$A,'Ownership Metrics'!$D:$D),"")</f>
        <v>32.130000000000003</v>
      </c>
      <c r="P4445" s="29">
        <f>IFERROR(_xlfn.XLOOKUP($B4445,'Ownership Metrics'!$A:$A,'Ownership Metrics'!$E:$E),"")</f>
        <v>58.11</v>
      </c>
      <c r="Q4445" s="30">
        <f>IFERROR(_xlfn.XLOOKUP($B4445,'Ownership Metrics'!$A:$A,'Ownership Metrics'!$F:$F),"")</f>
        <v>7</v>
      </c>
      <c r="R4445" s="30">
        <f>IFERROR(_xlfn.XLOOKUP($B4445,'Ownership Metrics'!$A:$A,'Ownership Metrics'!$G:$G),"")</f>
        <v>40</v>
      </c>
      <c r="S4445" s="27" t="str">
        <f>IFERROR(_xlfn.XLOOKUP($B4445,'Ownership Metrics'!$A:$A,'Ownership Metrics'!$H:$H),"")</f>
        <v>Moderat</v>
      </c>
      <c r="T4445" s="27" t="str">
        <f>IFERROR(_xlfn.XLOOKUP($B4445,'Ownership Metrics'!$A:$A,'Ownership Metrics'!$I:$I),"")</f>
        <v>Sedang</v>
      </c>
      <c r="U4445" s="27">
        <f>IF(COUNTIFS($B$2:$B4445,$B4445,$D$2:$D4445,$D4445)=1,1,0)</f>
        <v>1</v>
      </c>
      <c r="V4445" s="27">
        <f t="shared" si="208"/>
        <v>9.9</v>
      </c>
      <c r="W4445" s="27">
        <f t="shared" si="209"/>
        <v>3</v>
      </c>
      <c r="X4445" s="27">
        <f t="shared" si="207"/>
        <v>9.8999995555000009</v>
      </c>
    </row>
    <row r="4446" spans="1:24" x14ac:dyDescent="0.25">
      <c r="A4446" s="26">
        <v>46265</v>
      </c>
      <c r="B4446" s="27" t="s">
        <v>10734</v>
      </c>
      <c r="C4446" s="27" t="s">
        <v>4670</v>
      </c>
      <c r="D4446" s="27" t="s">
        <v>4217</v>
      </c>
      <c r="E4446" s="27" t="s">
        <v>22</v>
      </c>
      <c r="F4446" s="27" t="s">
        <v>32</v>
      </c>
      <c r="G4446" s="27"/>
      <c r="H4446" s="27" t="s">
        <v>56</v>
      </c>
      <c r="I4446" s="28">
        <v>258354000</v>
      </c>
      <c r="J4446" s="28">
        <v>0</v>
      </c>
      <c r="K4446" s="28">
        <v>258354000</v>
      </c>
      <c r="L4446" s="29">
        <v>1.65</v>
      </c>
      <c r="M4446" s="29">
        <f>IFERROR(_xlfn.XLOOKUP($B4446,'Ownership Metrics'!$A:$A,'Ownership Metrics'!$B:$B),"")</f>
        <v>34.11</v>
      </c>
      <c r="N4446" s="28">
        <f>IFERROR(_xlfn.XLOOKUP($B4446,'Ownership Metrics'!$A:$A,'Ownership Metrics'!$C:$C),"")</f>
        <v>1405</v>
      </c>
      <c r="O4446" s="29">
        <f>IFERROR(_xlfn.XLOOKUP($B4446,'Ownership Metrics'!$A:$A,'Ownership Metrics'!$D:$D),"")</f>
        <v>32.130000000000003</v>
      </c>
      <c r="P4446" s="29">
        <f>IFERROR(_xlfn.XLOOKUP($B4446,'Ownership Metrics'!$A:$A,'Ownership Metrics'!$E:$E),"")</f>
        <v>58.11</v>
      </c>
      <c r="Q4446" s="30">
        <f>IFERROR(_xlfn.XLOOKUP($B4446,'Ownership Metrics'!$A:$A,'Ownership Metrics'!$F:$F),"")</f>
        <v>7</v>
      </c>
      <c r="R4446" s="30">
        <f>IFERROR(_xlfn.XLOOKUP($B4446,'Ownership Metrics'!$A:$A,'Ownership Metrics'!$G:$G),"")</f>
        <v>40</v>
      </c>
      <c r="S4446" s="27" t="str">
        <f>IFERROR(_xlfn.XLOOKUP($B4446,'Ownership Metrics'!$A:$A,'Ownership Metrics'!$H:$H),"")</f>
        <v>Moderat</v>
      </c>
      <c r="T4446" s="27" t="str">
        <f>IFERROR(_xlfn.XLOOKUP($B4446,'Ownership Metrics'!$A:$A,'Ownership Metrics'!$I:$I),"")</f>
        <v>Sedang</v>
      </c>
      <c r="U4446" s="27">
        <f>IF(COUNTIFS($B$2:$B4446,$B4446,$D$2:$D4446,$D4446)=1,1,0)</f>
        <v>1</v>
      </c>
      <c r="V4446" s="27">
        <f t="shared" si="208"/>
        <v>1.65</v>
      </c>
      <c r="W4446" s="27">
        <f t="shared" si="209"/>
        <v>6</v>
      </c>
      <c r="X4446" s="27">
        <f t="shared" si="207"/>
        <v>1.6499995554</v>
      </c>
    </row>
    <row r="4447" spans="1:24" x14ac:dyDescent="0.25">
      <c r="A4447" s="26">
        <v>46265</v>
      </c>
      <c r="B4447" s="27" t="s">
        <v>10734</v>
      </c>
      <c r="C4447" s="27" t="s">
        <v>4670</v>
      </c>
      <c r="D4447" s="27" t="s">
        <v>4205</v>
      </c>
      <c r="E4447" s="27" t="s">
        <v>83</v>
      </c>
      <c r="F4447" s="27" t="s">
        <v>23</v>
      </c>
      <c r="G4447" s="27"/>
      <c r="H4447" s="27" t="s">
        <v>24</v>
      </c>
      <c r="I4447" s="28">
        <v>0</v>
      </c>
      <c r="J4447" s="28">
        <v>5038581758</v>
      </c>
      <c r="K4447" s="28">
        <v>5038581758</v>
      </c>
      <c r="L4447" s="29">
        <v>32.130000000000003</v>
      </c>
      <c r="M4447" s="29">
        <f>IFERROR(_xlfn.XLOOKUP($B4447,'Ownership Metrics'!$A:$A,'Ownership Metrics'!$B:$B),"")</f>
        <v>34.11</v>
      </c>
      <c r="N4447" s="28">
        <f>IFERROR(_xlfn.XLOOKUP($B4447,'Ownership Metrics'!$A:$A,'Ownership Metrics'!$C:$C),"")</f>
        <v>1405</v>
      </c>
      <c r="O4447" s="29">
        <f>IFERROR(_xlfn.XLOOKUP($B4447,'Ownership Metrics'!$A:$A,'Ownership Metrics'!$D:$D),"")</f>
        <v>32.130000000000003</v>
      </c>
      <c r="P4447" s="29">
        <f>IFERROR(_xlfn.XLOOKUP($B4447,'Ownership Metrics'!$A:$A,'Ownership Metrics'!$E:$E),"")</f>
        <v>58.11</v>
      </c>
      <c r="Q4447" s="30">
        <f>IFERROR(_xlfn.XLOOKUP($B4447,'Ownership Metrics'!$A:$A,'Ownership Metrics'!$F:$F),"")</f>
        <v>7</v>
      </c>
      <c r="R4447" s="30">
        <f>IFERROR(_xlfn.XLOOKUP($B4447,'Ownership Metrics'!$A:$A,'Ownership Metrics'!$G:$G),"")</f>
        <v>40</v>
      </c>
      <c r="S4447" s="27" t="str">
        <f>IFERROR(_xlfn.XLOOKUP($B4447,'Ownership Metrics'!$A:$A,'Ownership Metrics'!$H:$H),"")</f>
        <v>Moderat</v>
      </c>
      <c r="T4447" s="27" t="str">
        <f>IFERROR(_xlfn.XLOOKUP($B4447,'Ownership Metrics'!$A:$A,'Ownership Metrics'!$I:$I),"")</f>
        <v>Sedang</v>
      </c>
      <c r="U4447" s="27">
        <f>IF(COUNTIFS($B$2:$B4447,$B4447,$D$2:$D4447,$D4447)=1,1,0)</f>
        <v>1</v>
      </c>
      <c r="V4447" s="27">
        <f t="shared" si="208"/>
        <v>32.130000000000003</v>
      </c>
      <c r="W4447" s="27">
        <f t="shared" si="209"/>
        <v>1</v>
      </c>
      <c r="X4447" s="27">
        <f t="shared" si="207"/>
        <v>32.129999555300003</v>
      </c>
    </row>
    <row r="4448" spans="1:24" x14ac:dyDescent="0.25">
      <c r="A4448" s="26">
        <v>46265</v>
      </c>
      <c r="B4448" s="27" t="s">
        <v>10734</v>
      </c>
      <c r="C4448" s="27" t="s">
        <v>4670</v>
      </c>
      <c r="D4448" s="27" t="s">
        <v>207</v>
      </c>
      <c r="E4448" s="27" t="s">
        <v>26</v>
      </c>
      <c r="F4448" s="27" t="s">
        <v>32</v>
      </c>
      <c r="G4448" s="27"/>
      <c r="H4448" s="27" t="s">
        <v>64</v>
      </c>
      <c r="I4448" s="28">
        <v>2521546248</v>
      </c>
      <c r="J4448" s="28">
        <v>0</v>
      </c>
      <c r="K4448" s="28">
        <v>2521546248</v>
      </c>
      <c r="L4448" s="29">
        <v>16.079999999999998</v>
      </c>
      <c r="M4448" s="29">
        <f>IFERROR(_xlfn.XLOOKUP($B4448,'Ownership Metrics'!$A:$A,'Ownership Metrics'!$B:$B),"")</f>
        <v>34.11</v>
      </c>
      <c r="N4448" s="28">
        <f>IFERROR(_xlfn.XLOOKUP($B4448,'Ownership Metrics'!$A:$A,'Ownership Metrics'!$C:$C),"")</f>
        <v>1405</v>
      </c>
      <c r="O4448" s="29">
        <f>IFERROR(_xlfn.XLOOKUP($B4448,'Ownership Metrics'!$A:$A,'Ownership Metrics'!$D:$D),"")</f>
        <v>32.130000000000003</v>
      </c>
      <c r="P4448" s="29">
        <f>IFERROR(_xlfn.XLOOKUP($B4448,'Ownership Metrics'!$A:$A,'Ownership Metrics'!$E:$E),"")</f>
        <v>58.11</v>
      </c>
      <c r="Q4448" s="30">
        <f>IFERROR(_xlfn.XLOOKUP($B4448,'Ownership Metrics'!$A:$A,'Ownership Metrics'!$F:$F),"")</f>
        <v>7</v>
      </c>
      <c r="R4448" s="30">
        <f>IFERROR(_xlfn.XLOOKUP($B4448,'Ownership Metrics'!$A:$A,'Ownership Metrics'!$G:$G),"")</f>
        <v>40</v>
      </c>
      <c r="S4448" s="27" t="str">
        <f>IFERROR(_xlfn.XLOOKUP($B4448,'Ownership Metrics'!$A:$A,'Ownership Metrics'!$H:$H),"")</f>
        <v>Moderat</v>
      </c>
      <c r="T4448" s="27" t="str">
        <f>IFERROR(_xlfn.XLOOKUP($B4448,'Ownership Metrics'!$A:$A,'Ownership Metrics'!$I:$I),"")</f>
        <v>Sedang</v>
      </c>
      <c r="U4448" s="27">
        <f>IF(COUNTIFS($B$2:$B4448,$B4448,$D$2:$D4448,$D4448)=1,1,0)</f>
        <v>1</v>
      </c>
      <c r="V4448" s="27">
        <f t="shared" si="208"/>
        <v>16.079999999999998</v>
      </c>
      <c r="W4448" s="27">
        <f t="shared" si="209"/>
        <v>2</v>
      </c>
      <c r="X4448" s="27">
        <f t="shared" si="207"/>
        <v>16.079999555199997</v>
      </c>
    </row>
    <row r="4449" spans="1:24" x14ac:dyDescent="0.25">
      <c r="A4449" s="26">
        <v>46265</v>
      </c>
      <c r="B4449" s="27" t="s">
        <v>10734</v>
      </c>
      <c r="C4449" s="27" t="s">
        <v>4670</v>
      </c>
      <c r="D4449" s="27" t="s">
        <v>348</v>
      </c>
      <c r="E4449" s="27" t="s">
        <v>26</v>
      </c>
      <c r="F4449" s="27" t="s">
        <v>32</v>
      </c>
      <c r="G4449" s="27"/>
      <c r="H4449" s="27" t="s">
        <v>64</v>
      </c>
      <c r="I4449" s="28">
        <v>429885500</v>
      </c>
      <c r="J4449" s="28">
        <v>0</v>
      </c>
      <c r="K4449" s="28">
        <v>429885500</v>
      </c>
      <c r="L4449" s="29">
        <v>2.74</v>
      </c>
      <c r="M4449" s="29">
        <f>IFERROR(_xlfn.XLOOKUP($B4449,'Ownership Metrics'!$A:$A,'Ownership Metrics'!$B:$B),"")</f>
        <v>34.11</v>
      </c>
      <c r="N4449" s="28">
        <f>IFERROR(_xlfn.XLOOKUP($B4449,'Ownership Metrics'!$A:$A,'Ownership Metrics'!$C:$C),"")</f>
        <v>1405</v>
      </c>
      <c r="O4449" s="29">
        <f>IFERROR(_xlfn.XLOOKUP($B4449,'Ownership Metrics'!$A:$A,'Ownership Metrics'!$D:$D),"")</f>
        <v>32.130000000000003</v>
      </c>
      <c r="P4449" s="29">
        <f>IFERROR(_xlfn.XLOOKUP($B4449,'Ownership Metrics'!$A:$A,'Ownership Metrics'!$E:$E),"")</f>
        <v>58.11</v>
      </c>
      <c r="Q4449" s="30">
        <f>IFERROR(_xlfn.XLOOKUP($B4449,'Ownership Metrics'!$A:$A,'Ownership Metrics'!$F:$F),"")</f>
        <v>7</v>
      </c>
      <c r="R4449" s="30">
        <f>IFERROR(_xlfn.XLOOKUP($B4449,'Ownership Metrics'!$A:$A,'Ownership Metrics'!$G:$G),"")</f>
        <v>40</v>
      </c>
      <c r="S4449" s="27" t="str">
        <f>IFERROR(_xlfn.XLOOKUP($B4449,'Ownership Metrics'!$A:$A,'Ownership Metrics'!$H:$H),"")</f>
        <v>Moderat</v>
      </c>
      <c r="T4449" s="27" t="str">
        <f>IFERROR(_xlfn.XLOOKUP($B4449,'Ownership Metrics'!$A:$A,'Ownership Metrics'!$I:$I),"")</f>
        <v>Sedang</v>
      </c>
      <c r="U4449" s="27">
        <f>IF(COUNTIFS($B$2:$B4449,$B4449,$D$2:$D4449,$D4449)=1,1,0)</f>
        <v>1</v>
      </c>
      <c r="V4449" s="27">
        <f t="shared" si="208"/>
        <v>2.74</v>
      </c>
      <c r="W4449" s="27">
        <f t="shared" si="209"/>
        <v>4</v>
      </c>
      <c r="X4449" s="27">
        <f t="shared" si="207"/>
        <v>2.7399995551000003</v>
      </c>
    </row>
    <row r="4450" spans="1:24" x14ac:dyDescent="0.25">
      <c r="A4450" s="26">
        <v>46265</v>
      </c>
      <c r="B4450" s="27" t="s">
        <v>10734</v>
      </c>
      <c r="C4450" s="27" t="s">
        <v>4670</v>
      </c>
      <c r="D4450" s="27" t="s">
        <v>1367</v>
      </c>
      <c r="E4450" s="27" t="s">
        <v>35</v>
      </c>
      <c r="F4450" s="27" t="s">
        <v>23</v>
      </c>
      <c r="G4450" s="27" t="s">
        <v>36</v>
      </c>
      <c r="H4450" s="27" t="s">
        <v>24</v>
      </c>
      <c r="I4450" s="28">
        <v>183568900</v>
      </c>
      <c r="J4450" s="28">
        <v>0</v>
      </c>
      <c r="K4450" s="28">
        <v>183568900</v>
      </c>
      <c r="L4450" s="29">
        <v>1.17</v>
      </c>
      <c r="M4450" s="29">
        <f>IFERROR(_xlfn.XLOOKUP($B4450,'Ownership Metrics'!$A:$A,'Ownership Metrics'!$B:$B),"")</f>
        <v>34.11</v>
      </c>
      <c r="N4450" s="28">
        <f>IFERROR(_xlfn.XLOOKUP($B4450,'Ownership Metrics'!$A:$A,'Ownership Metrics'!$C:$C),"")</f>
        <v>1405</v>
      </c>
      <c r="O4450" s="29">
        <f>IFERROR(_xlfn.XLOOKUP($B4450,'Ownership Metrics'!$A:$A,'Ownership Metrics'!$D:$D),"")</f>
        <v>32.130000000000003</v>
      </c>
      <c r="P4450" s="29">
        <f>IFERROR(_xlfn.XLOOKUP($B4450,'Ownership Metrics'!$A:$A,'Ownership Metrics'!$E:$E),"")</f>
        <v>58.11</v>
      </c>
      <c r="Q4450" s="30">
        <f>IFERROR(_xlfn.XLOOKUP($B4450,'Ownership Metrics'!$A:$A,'Ownership Metrics'!$F:$F),"")</f>
        <v>7</v>
      </c>
      <c r="R4450" s="30">
        <f>IFERROR(_xlfn.XLOOKUP($B4450,'Ownership Metrics'!$A:$A,'Ownership Metrics'!$G:$G),"")</f>
        <v>40</v>
      </c>
      <c r="S4450" s="27" t="str">
        <f>IFERROR(_xlfn.XLOOKUP($B4450,'Ownership Metrics'!$A:$A,'Ownership Metrics'!$H:$H),"")</f>
        <v>Moderat</v>
      </c>
      <c r="T4450" s="27" t="str">
        <f>IFERROR(_xlfn.XLOOKUP($B4450,'Ownership Metrics'!$A:$A,'Ownership Metrics'!$I:$I),"")</f>
        <v>Sedang</v>
      </c>
      <c r="U4450" s="27">
        <f>IF(COUNTIFS($B$2:$B4450,$B4450,$D$2:$D4450,$D4450)=1,1,0)</f>
        <v>1</v>
      </c>
      <c r="V4450" s="27">
        <f t="shared" si="208"/>
        <v>1.17</v>
      </c>
      <c r="W4450" s="27">
        <f t="shared" si="209"/>
        <v>7</v>
      </c>
      <c r="X4450" s="27">
        <f t="shared" si="207"/>
        <v>1.169999555</v>
      </c>
    </row>
    <row r="4451" spans="1:24" x14ac:dyDescent="0.25">
      <c r="A4451" s="26">
        <v>46265</v>
      </c>
      <c r="B4451" s="27" t="s">
        <v>10734</v>
      </c>
      <c r="C4451" s="27" t="s">
        <v>4670</v>
      </c>
      <c r="D4451" s="27" t="s">
        <v>1368</v>
      </c>
      <c r="E4451" s="27" t="s">
        <v>35</v>
      </c>
      <c r="F4451" s="27" t="s">
        <v>23</v>
      </c>
      <c r="G4451" s="27" t="s">
        <v>36</v>
      </c>
      <c r="H4451" s="27" t="s">
        <v>24</v>
      </c>
      <c r="I4451" s="28">
        <v>348548200</v>
      </c>
      <c r="J4451" s="28">
        <v>0</v>
      </c>
      <c r="K4451" s="28">
        <v>348548200</v>
      </c>
      <c r="L4451" s="29">
        <v>2.2200000000000002</v>
      </c>
      <c r="M4451" s="29">
        <f>IFERROR(_xlfn.XLOOKUP($B4451,'Ownership Metrics'!$A:$A,'Ownership Metrics'!$B:$B),"")</f>
        <v>34.11</v>
      </c>
      <c r="N4451" s="28">
        <f>IFERROR(_xlfn.XLOOKUP($B4451,'Ownership Metrics'!$A:$A,'Ownership Metrics'!$C:$C),"")</f>
        <v>1405</v>
      </c>
      <c r="O4451" s="29">
        <f>IFERROR(_xlfn.XLOOKUP($B4451,'Ownership Metrics'!$A:$A,'Ownership Metrics'!$D:$D),"")</f>
        <v>32.130000000000003</v>
      </c>
      <c r="P4451" s="29">
        <f>IFERROR(_xlfn.XLOOKUP($B4451,'Ownership Metrics'!$A:$A,'Ownership Metrics'!$E:$E),"")</f>
        <v>58.11</v>
      </c>
      <c r="Q4451" s="30">
        <f>IFERROR(_xlfn.XLOOKUP($B4451,'Ownership Metrics'!$A:$A,'Ownership Metrics'!$F:$F),"")</f>
        <v>7</v>
      </c>
      <c r="R4451" s="30">
        <f>IFERROR(_xlfn.XLOOKUP($B4451,'Ownership Metrics'!$A:$A,'Ownership Metrics'!$G:$G),"")</f>
        <v>40</v>
      </c>
      <c r="S4451" s="27" t="str">
        <f>IFERROR(_xlfn.XLOOKUP($B4451,'Ownership Metrics'!$A:$A,'Ownership Metrics'!$H:$H),"")</f>
        <v>Moderat</v>
      </c>
      <c r="T4451" s="27" t="str">
        <f>IFERROR(_xlfn.XLOOKUP($B4451,'Ownership Metrics'!$A:$A,'Ownership Metrics'!$I:$I),"")</f>
        <v>Sedang</v>
      </c>
      <c r="U4451" s="27">
        <f>IF(COUNTIFS($B$2:$B4451,$B4451,$D$2:$D4451,$D4451)=1,1,0)</f>
        <v>1</v>
      </c>
      <c r="V4451" s="27">
        <f t="shared" si="208"/>
        <v>2.2200000000000002</v>
      </c>
      <c r="W4451" s="27">
        <f t="shared" si="209"/>
        <v>5</v>
      </c>
      <c r="X4451" s="27">
        <f t="shared" si="207"/>
        <v>2.2199995549000002</v>
      </c>
    </row>
    <row r="4452" spans="1:24" x14ac:dyDescent="0.25">
      <c r="A4452" s="26">
        <v>46265</v>
      </c>
      <c r="B4452" s="27" t="s">
        <v>10735</v>
      </c>
      <c r="C4452" s="27" t="s">
        <v>4673</v>
      </c>
      <c r="D4452" s="27" t="s">
        <v>4674</v>
      </c>
      <c r="E4452" s="27" t="s">
        <v>22</v>
      </c>
      <c r="F4452" s="27" t="s">
        <v>23</v>
      </c>
      <c r="G4452" s="27"/>
      <c r="H4452" s="27" t="s">
        <v>24</v>
      </c>
      <c r="I4452" s="28">
        <v>1859487500</v>
      </c>
      <c r="J4452" s="28">
        <v>0</v>
      </c>
      <c r="K4452" s="28">
        <v>1859487500</v>
      </c>
      <c r="L4452" s="29">
        <v>3.97</v>
      </c>
      <c r="M4452" s="29">
        <f>IFERROR(_xlfn.XLOOKUP($B4452,'Ownership Metrics'!$A:$A,'Ownership Metrics'!$B:$B),"")</f>
        <v>2.23</v>
      </c>
      <c r="N4452" s="28">
        <f>IFERROR(_xlfn.XLOOKUP($B4452,'Ownership Metrics'!$A:$A,'Ownership Metrics'!$C:$C),"")</f>
        <v>7257</v>
      </c>
      <c r="O4452" s="29">
        <f>IFERROR(_xlfn.XLOOKUP($B4452,'Ownership Metrics'!$A:$A,'Ownership Metrics'!$D:$D),"")</f>
        <v>84.95</v>
      </c>
      <c r="P4452" s="29">
        <f>IFERROR(_xlfn.XLOOKUP($B4452,'Ownership Metrics'!$A:$A,'Ownership Metrics'!$E:$E),"")</f>
        <v>93.08</v>
      </c>
      <c r="Q4452" s="30">
        <f>IFERROR(_xlfn.XLOOKUP($B4452,'Ownership Metrics'!$A:$A,'Ownership Metrics'!$F:$F),"")</f>
        <v>6</v>
      </c>
      <c r="R4452" s="30">
        <f>IFERROR(_xlfn.XLOOKUP($B4452,'Ownership Metrics'!$A:$A,'Ownership Metrics'!$G:$G),"")</f>
        <v>80</v>
      </c>
      <c r="S4452" s="27" t="str">
        <f>IFERROR(_xlfn.XLOOKUP($B4452,'Ownership Metrics'!$A:$A,'Ownership Metrics'!$H:$H),"")</f>
        <v>Mayoritas</v>
      </c>
      <c r="T4452" s="27" t="str">
        <f>IFERROR(_xlfn.XLOOKUP($B4452,'Ownership Metrics'!$A:$A,'Ownership Metrics'!$I:$I),"")</f>
        <v>Tinggi</v>
      </c>
      <c r="U4452" s="27">
        <f>IF(COUNTIFS($B$2:$B4452,$B4452,$D$2:$D4452,$D4452)=1,1,0)</f>
        <v>1</v>
      </c>
      <c r="V4452" s="27">
        <f t="shared" si="208"/>
        <v>3.97</v>
      </c>
      <c r="W4452" s="27">
        <f t="shared" si="209"/>
        <v>3</v>
      </c>
      <c r="X4452" s="27">
        <f t="shared" si="207"/>
        <v>3.9699995548000002</v>
      </c>
    </row>
    <row r="4453" spans="1:24" x14ac:dyDescent="0.25">
      <c r="A4453" s="26">
        <v>46265</v>
      </c>
      <c r="B4453" s="27" t="s">
        <v>10735</v>
      </c>
      <c r="C4453" s="27" t="s">
        <v>4673</v>
      </c>
      <c r="D4453" s="27" t="s">
        <v>4210</v>
      </c>
      <c r="E4453" s="27" t="s">
        <v>22</v>
      </c>
      <c r="F4453" s="27" t="s">
        <v>23</v>
      </c>
      <c r="G4453" s="27"/>
      <c r="H4453" s="27" t="s">
        <v>24</v>
      </c>
      <c r="I4453" s="28">
        <v>39818750000</v>
      </c>
      <c r="J4453" s="28">
        <v>0</v>
      </c>
      <c r="K4453" s="28">
        <v>39818750000</v>
      </c>
      <c r="L4453" s="29">
        <v>84.95</v>
      </c>
      <c r="M4453" s="29">
        <f>IFERROR(_xlfn.XLOOKUP($B4453,'Ownership Metrics'!$A:$A,'Ownership Metrics'!$B:$B),"")</f>
        <v>2.23</v>
      </c>
      <c r="N4453" s="28">
        <f>IFERROR(_xlfn.XLOOKUP($B4453,'Ownership Metrics'!$A:$A,'Ownership Metrics'!$C:$C),"")</f>
        <v>7257</v>
      </c>
      <c r="O4453" s="29">
        <f>IFERROR(_xlfn.XLOOKUP($B4453,'Ownership Metrics'!$A:$A,'Ownership Metrics'!$D:$D),"")</f>
        <v>84.95</v>
      </c>
      <c r="P4453" s="29">
        <f>IFERROR(_xlfn.XLOOKUP($B4453,'Ownership Metrics'!$A:$A,'Ownership Metrics'!$E:$E),"")</f>
        <v>93.08</v>
      </c>
      <c r="Q4453" s="30">
        <f>IFERROR(_xlfn.XLOOKUP($B4453,'Ownership Metrics'!$A:$A,'Ownership Metrics'!$F:$F),"")</f>
        <v>6</v>
      </c>
      <c r="R4453" s="30">
        <f>IFERROR(_xlfn.XLOOKUP($B4453,'Ownership Metrics'!$A:$A,'Ownership Metrics'!$G:$G),"")</f>
        <v>80</v>
      </c>
      <c r="S4453" s="27" t="str">
        <f>IFERROR(_xlfn.XLOOKUP($B4453,'Ownership Metrics'!$A:$A,'Ownership Metrics'!$H:$H),"")</f>
        <v>Mayoritas</v>
      </c>
      <c r="T4453" s="27" t="str">
        <f>IFERROR(_xlfn.XLOOKUP($B4453,'Ownership Metrics'!$A:$A,'Ownership Metrics'!$I:$I),"")</f>
        <v>Tinggi</v>
      </c>
      <c r="U4453" s="27">
        <f>IF(COUNTIFS($B$2:$B4453,$B4453,$D$2:$D4453,$D4453)=1,1,0)</f>
        <v>1</v>
      </c>
      <c r="V4453" s="27">
        <f t="shared" si="208"/>
        <v>84.95</v>
      </c>
      <c r="W4453" s="27">
        <f t="shared" si="209"/>
        <v>1</v>
      </c>
      <c r="X4453" s="27">
        <f t="shared" si="207"/>
        <v>84.9499995547</v>
      </c>
    </row>
    <row r="4454" spans="1:24" x14ac:dyDescent="0.25">
      <c r="A4454" s="26">
        <v>46265</v>
      </c>
      <c r="B4454" s="27" t="s">
        <v>10735</v>
      </c>
      <c r="C4454" s="27" t="s">
        <v>4673</v>
      </c>
      <c r="D4454" s="27" t="s">
        <v>2847</v>
      </c>
      <c r="E4454" s="27" t="s">
        <v>83</v>
      </c>
      <c r="F4454" s="27" t="s">
        <v>23</v>
      </c>
      <c r="G4454" s="27"/>
      <c r="H4454" s="27" t="s">
        <v>24</v>
      </c>
      <c r="I4454" s="28">
        <v>1950000000</v>
      </c>
      <c r="J4454" s="28">
        <v>0</v>
      </c>
      <c r="K4454" s="28">
        <v>1950000000</v>
      </c>
      <c r="L4454" s="29">
        <v>4.16</v>
      </c>
      <c r="M4454" s="29">
        <f>IFERROR(_xlfn.XLOOKUP($B4454,'Ownership Metrics'!$A:$A,'Ownership Metrics'!$B:$B),"")</f>
        <v>2.23</v>
      </c>
      <c r="N4454" s="28">
        <f>IFERROR(_xlfn.XLOOKUP($B4454,'Ownership Metrics'!$A:$A,'Ownership Metrics'!$C:$C),"")</f>
        <v>7257</v>
      </c>
      <c r="O4454" s="29">
        <f>IFERROR(_xlfn.XLOOKUP($B4454,'Ownership Metrics'!$A:$A,'Ownership Metrics'!$D:$D),"")</f>
        <v>84.95</v>
      </c>
      <c r="P4454" s="29">
        <f>IFERROR(_xlfn.XLOOKUP($B4454,'Ownership Metrics'!$A:$A,'Ownership Metrics'!$E:$E),"")</f>
        <v>93.08</v>
      </c>
      <c r="Q4454" s="30">
        <f>IFERROR(_xlfn.XLOOKUP($B4454,'Ownership Metrics'!$A:$A,'Ownership Metrics'!$F:$F),"")</f>
        <v>6</v>
      </c>
      <c r="R4454" s="30">
        <f>IFERROR(_xlfn.XLOOKUP($B4454,'Ownership Metrics'!$A:$A,'Ownership Metrics'!$G:$G),"")</f>
        <v>80</v>
      </c>
      <c r="S4454" s="27" t="str">
        <f>IFERROR(_xlfn.XLOOKUP($B4454,'Ownership Metrics'!$A:$A,'Ownership Metrics'!$H:$H),"")</f>
        <v>Mayoritas</v>
      </c>
      <c r="T4454" s="27" t="str">
        <f>IFERROR(_xlfn.XLOOKUP($B4454,'Ownership Metrics'!$A:$A,'Ownership Metrics'!$I:$I),"")</f>
        <v>Tinggi</v>
      </c>
      <c r="U4454" s="27">
        <f>IF(COUNTIFS($B$2:$B4454,$B4454,$D$2:$D4454,$D4454)=1,1,0)</f>
        <v>1</v>
      </c>
      <c r="V4454" s="27">
        <f t="shared" si="208"/>
        <v>4.16</v>
      </c>
      <c r="W4454" s="27">
        <f t="shared" si="209"/>
        <v>2</v>
      </c>
      <c r="X4454" s="27">
        <f t="shared" si="207"/>
        <v>4.1599995545999997</v>
      </c>
    </row>
    <row r="4455" spans="1:24" x14ac:dyDescent="0.25">
      <c r="A4455" s="26">
        <v>46265</v>
      </c>
      <c r="B4455" s="27" t="s">
        <v>10735</v>
      </c>
      <c r="C4455" s="27" t="s">
        <v>4673</v>
      </c>
      <c r="D4455" s="27" t="s">
        <v>531</v>
      </c>
      <c r="E4455" s="27" t="s">
        <v>83</v>
      </c>
      <c r="F4455" s="27" t="s">
        <v>23</v>
      </c>
      <c r="G4455" s="27"/>
      <c r="H4455" s="27" t="s">
        <v>24</v>
      </c>
      <c r="I4455" s="28">
        <v>483685000</v>
      </c>
      <c r="J4455" s="28">
        <v>0</v>
      </c>
      <c r="K4455" s="28">
        <v>483685000</v>
      </c>
      <c r="L4455" s="29">
        <v>1.03</v>
      </c>
      <c r="M4455" s="29">
        <f>IFERROR(_xlfn.XLOOKUP($B4455,'Ownership Metrics'!$A:$A,'Ownership Metrics'!$B:$B),"")</f>
        <v>2.23</v>
      </c>
      <c r="N4455" s="28">
        <f>IFERROR(_xlfn.XLOOKUP($B4455,'Ownership Metrics'!$A:$A,'Ownership Metrics'!$C:$C),"")</f>
        <v>7257</v>
      </c>
      <c r="O4455" s="29">
        <f>IFERROR(_xlfn.XLOOKUP($B4455,'Ownership Metrics'!$A:$A,'Ownership Metrics'!$D:$D),"")</f>
        <v>84.95</v>
      </c>
      <c r="P4455" s="29">
        <f>IFERROR(_xlfn.XLOOKUP($B4455,'Ownership Metrics'!$A:$A,'Ownership Metrics'!$E:$E),"")</f>
        <v>93.08</v>
      </c>
      <c r="Q4455" s="30">
        <f>IFERROR(_xlfn.XLOOKUP($B4455,'Ownership Metrics'!$A:$A,'Ownership Metrics'!$F:$F),"")</f>
        <v>6</v>
      </c>
      <c r="R4455" s="30">
        <f>IFERROR(_xlfn.XLOOKUP($B4455,'Ownership Metrics'!$A:$A,'Ownership Metrics'!$G:$G),"")</f>
        <v>80</v>
      </c>
      <c r="S4455" s="27" t="str">
        <f>IFERROR(_xlfn.XLOOKUP($B4455,'Ownership Metrics'!$A:$A,'Ownership Metrics'!$H:$H),"")</f>
        <v>Mayoritas</v>
      </c>
      <c r="T4455" s="27" t="str">
        <f>IFERROR(_xlfn.XLOOKUP($B4455,'Ownership Metrics'!$A:$A,'Ownership Metrics'!$I:$I),"")</f>
        <v>Tinggi</v>
      </c>
      <c r="U4455" s="27">
        <f>IF(COUNTIFS($B$2:$B4455,$B4455,$D$2:$D4455,$D4455)=1,1,0)</f>
        <v>1</v>
      </c>
      <c r="V4455" s="27">
        <f t="shared" si="208"/>
        <v>1.03</v>
      </c>
      <c r="W4455" s="27">
        <f t="shared" si="209"/>
        <v>6</v>
      </c>
      <c r="X4455" s="27">
        <f t="shared" si="207"/>
        <v>1.0299995545</v>
      </c>
    </row>
    <row r="4456" spans="1:24" x14ac:dyDescent="0.25">
      <c r="A4456" s="26">
        <v>46265</v>
      </c>
      <c r="B4456" s="27" t="s">
        <v>10735</v>
      </c>
      <c r="C4456" s="27" t="s">
        <v>4673</v>
      </c>
      <c r="D4456" s="27" t="s">
        <v>4675</v>
      </c>
      <c r="E4456" s="27" t="s">
        <v>22</v>
      </c>
      <c r="F4456" s="27" t="s">
        <v>23</v>
      </c>
      <c r="G4456" s="27"/>
      <c r="H4456" s="27" t="s">
        <v>24</v>
      </c>
      <c r="I4456" s="28">
        <v>942062500</v>
      </c>
      <c r="J4456" s="28">
        <v>0</v>
      </c>
      <c r="K4456" s="28">
        <v>942062500</v>
      </c>
      <c r="L4456" s="29">
        <v>2.0099999999999998</v>
      </c>
      <c r="M4456" s="29">
        <f>IFERROR(_xlfn.XLOOKUP($B4456,'Ownership Metrics'!$A:$A,'Ownership Metrics'!$B:$B),"")</f>
        <v>2.23</v>
      </c>
      <c r="N4456" s="28">
        <f>IFERROR(_xlfn.XLOOKUP($B4456,'Ownership Metrics'!$A:$A,'Ownership Metrics'!$C:$C),"")</f>
        <v>7257</v>
      </c>
      <c r="O4456" s="29">
        <f>IFERROR(_xlfn.XLOOKUP($B4456,'Ownership Metrics'!$A:$A,'Ownership Metrics'!$D:$D),"")</f>
        <v>84.95</v>
      </c>
      <c r="P4456" s="29">
        <f>IFERROR(_xlfn.XLOOKUP($B4456,'Ownership Metrics'!$A:$A,'Ownership Metrics'!$E:$E),"")</f>
        <v>93.08</v>
      </c>
      <c r="Q4456" s="30">
        <f>IFERROR(_xlfn.XLOOKUP($B4456,'Ownership Metrics'!$A:$A,'Ownership Metrics'!$F:$F),"")</f>
        <v>6</v>
      </c>
      <c r="R4456" s="30">
        <f>IFERROR(_xlfn.XLOOKUP($B4456,'Ownership Metrics'!$A:$A,'Ownership Metrics'!$G:$G),"")</f>
        <v>80</v>
      </c>
      <c r="S4456" s="27" t="str">
        <f>IFERROR(_xlfn.XLOOKUP($B4456,'Ownership Metrics'!$A:$A,'Ownership Metrics'!$H:$H),"")</f>
        <v>Mayoritas</v>
      </c>
      <c r="T4456" s="27" t="str">
        <f>IFERROR(_xlfn.XLOOKUP($B4456,'Ownership Metrics'!$A:$A,'Ownership Metrics'!$I:$I),"")</f>
        <v>Tinggi</v>
      </c>
      <c r="U4456" s="27">
        <f>IF(COUNTIFS($B$2:$B4456,$B4456,$D$2:$D4456,$D4456)=1,1,0)</f>
        <v>1</v>
      </c>
      <c r="V4456" s="27">
        <f t="shared" si="208"/>
        <v>2.0099999999999998</v>
      </c>
      <c r="W4456" s="27">
        <f t="shared" si="209"/>
        <v>4</v>
      </c>
      <c r="X4456" s="27">
        <f t="shared" si="207"/>
        <v>2.0099995543999998</v>
      </c>
    </row>
    <row r="4457" spans="1:24" x14ac:dyDescent="0.25">
      <c r="A4457" s="26">
        <v>46265</v>
      </c>
      <c r="B4457" s="27" t="s">
        <v>10735</v>
      </c>
      <c r="C4457" s="27" t="s">
        <v>4673</v>
      </c>
      <c r="D4457" s="27" t="s">
        <v>1309</v>
      </c>
      <c r="E4457" s="27" t="s">
        <v>124</v>
      </c>
      <c r="F4457" s="27" t="s">
        <v>32</v>
      </c>
      <c r="G4457" s="27"/>
      <c r="H4457" s="27" t="s">
        <v>205</v>
      </c>
      <c r="I4457" s="28">
        <v>775000000</v>
      </c>
      <c r="J4457" s="28">
        <v>0</v>
      </c>
      <c r="K4457" s="28">
        <v>775000000</v>
      </c>
      <c r="L4457" s="29">
        <v>1.65</v>
      </c>
      <c r="M4457" s="29">
        <f>IFERROR(_xlfn.XLOOKUP($B4457,'Ownership Metrics'!$A:$A,'Ownership Metrics'!$B:$B),"")</f>
        <v>2.23</v>
      </c>
      <c r="N4457" s="28">
        <f>IFERROR(_xlfn.XLOOKUP($B4457,'Ownership Metrics'!$A:$A,'Ownership Metrics'!$C:$C),"")</f>
        <v>7257</v>
      </c>
      <c r="O4457" s="29">
        <f>IFERROR(_xlfn.XLOOKUP($B4457,'Ownership Metrics'!$A:$A,'Ownership Metrics'!$D:$D),"")</f>
        <v>84.95</v>
      </c>
      <c r="P4457" s="29">
        <f>IFERROR(_xlfn.XLOOKUP($B4457,'Ownership Metrics'!$A:$A,'Ownership Metrics'!$E:$E),"")</f>
        <v>93.08</v>
      </c>
      <c r="Q4457" s="30">
        <f>IFERROR(_xlfn.XLOOKUP($B4457,'Ownership Metrics'!$A:$A,'Ownership Metrics'!$F:$F),"")</f>
        <v>6</v>
      </c>
      <c r="R4457" s="30">
        <f>IFERROR(_xlfn.XLOOKUP($B4457,'Ownership Metrics'!$A:$A,'Ownership Metrics'!$G:$G),"")</f>
        <v>80</v>
      </c>
      <c r="S4457" s="27" t="str">
        <f>IFERROR(_xlfn.XLOOKUP($B4457,'Ownership Metrics'!$A:$A,'Ownership Metrics'!$H:$H),"")</f>
        <v>Mayoritas</v>
      </c>
      <c r="T4457" s="27" t="str">
        <f>IFERROR(_xlfn.XLOOKUP($B4457,'Ownership Metrics'!$A:$A,'Ownership Metrics'!$I:$I),"")</f>
        <v>Tinggi</v>
      </c>
      <c r="U4457" s="27">
        <f>IF(COUNTIFS($B$2:$B4457,$B4457,$D$2:$D4457,$D4457)=1,1,0)</f>
        <v>1</v>
      </c>
      <c r="V4457" s="27">
        <f t="shared" si="208"/>
        <v>1.65</v>
      </c>
      <c r="W4457" s="27">
        <f t="shared" si="209"/>
        <v>5</v>
      </c>
      <c r="X4457" s="27">
        <f t="shared" si="207"/>
        <v>1.6499995542999999</v>
      </c>
    </row>
    <row r="4458" spans="1:24" x14ac:dyDescent="0.25">
      <c r="A4458" s="26">
        <v>46265</v>
      </c>
      <c r="B4458" s="27" t="s">
        <v>10736</v>
      </c>
      <c r="C4458" s="27" t="s">
        <v>4677</v>
      </c>
      <c r="D4458" s="27" t="s">
        <v>4678</v>
      </c>
      <c r="E4458" s="27" t="s">
        <v>83</v>
      </c>
      <c r="F4458" s="27" t="s">
        <v>23</v>
      </c>
      <c r="G4458" s="27"/>
      <c r="H4458" s="27" t="s">
        <v>24</v>
      </c>
      <c r="I4458" s="28">
        <v>185845000</v>
      </c>
      <c r="J4458" s="28">
        <v>0</v>
      </c>
      <c r="K4458" s="28">
        <v>185845000</v>
      </c>
      <c r="L4458" s="29">
        <v>3.87</v>
      </c>
      <c r="M4458" s="29">
        <f>IFERROR(_xlfn.XLOOKUP($B4458,'Ownership Metrics'!$A:$A,'Ownership Metrics'!$B:$B),"")</f>
        <v>6.27</v>
      </c>
      <c r="N4458" s="28">
        <f>IFERROR(_xlfn.XLOOKUP($B4458,'Ownership Metrics'!$A:$A,'Ownership Metrics'!$C:$C),"")</f>
        <v>3430</v>
      </c>
      <c r="O4458" s="29">
        <f>IFERROR(_xlfn.XLOOKUP($B4458,'Ownership Metrics'!$A:$A,'Ownership Metrics'!$D:$D),"")</f>
        <v>57.45</v>
      </c>
      <c r="P4458" s="29">
        <f>IFERROR(_xlfn.XLOOKUP($B4458,'Ownership Metrics'!$A:$A,'Ownership Metrics'!$E:$E),"")</f>
        <v>69.45</v>
      </c>
      <c r="Q4458" s="30">
        <f>IFERROR(_xlfn.XLOOKUP($B4458,'Ownership Metrics'!$A:$A,'Ownership Metrics'!$F:$F),"")</f>
        <v>15</v>
      </c>
      <c r="R4458" s="30">
        <f>IFERROR(_xlfn.XLOOKUP($B4458,'Ownership Metrics'!$A:$A,'Ownership Metrics'!$G:$G),"")</f>
        <v>45</v>
      </c>
      <c r="S4458" s="27" t="str">
        <f>IFERROR(_xlfn.XLOOKUP($B4458,'Ownership Metrics'!$A:$A,'Ownership Metrics'!$H:$H),"")</f>
        <v>Mayoritas</v>
      </c>
      <c r="T4458" s="27" t="str">
        <f>IFERROR(_xlfn.XLOOKUP($B4458,'Ownership Metrics'!$A:$A,'Ownership Metrics'!$I:$I),"")</f>
        <v>Sedang</v>
      </c>
      <c r="U4458" s="27">
        <f>IF(COUNTIFS($B$2:$B4458,$B4458,$D$2:$D4458,$D4458)=1,1,0)</f>
        <v>1</v>
      </c>
      <c r="V4458" s="27">
        <f t="shared" si="208"/>
        <v>3.87</v>
      </c>
      <c r="W4458" s="27">
        <f t="shared" si="209"/>
        <v>4</v>
      </c>
      <c r="X4458" s="27">
        <f t="shared" si="207"/>
        <v>3.8699995542000001</v>
      </c>
    </row>
    <row r="4459" spans="1:24" x14ac:dyDescent="0.25">
      <c r="A4459" s="26">
        <v>46265</v>
      </c>
      <c r="B4459" s="27" t="s">
        <v>10736</v>
      </c>
      <c r="C4459" s="27" t="s">
        <v>4677</v>
      </c>
      <c r="D4459" s="27" t="s">
        <v>4679</v>
      </c>
      <c r="E4459" s="27" t="s">
        <v>22</v>
      </c>
      <c r="F4459" s="27" t="s">
        <v>23</v>
      </c>
      <c r="G4459" s="27"/>
      <c r="H4459" s="27" t="s">
        <v>24</v>
      </c>
      <c r="I4459" s="28">
        <v>2758008700</v>
      </c>
      <c r="J4459" s="28">
        <v>0</v>
      </c>
      <c r="K4459" s="28">
        <v>2758008700</v>
      </c>
      <c r="L4459" s="29">
        <v>57.45</v>
      </c>
      <c r="M4459" s="29">
        <f>IFERROR(_xlfn.XLOOKUP($B4459,'Ownership Metrics'!$A:$A,'Ownership Metrics'!$B:$B),"")</f>
        <v>6.27</v>
      </c>
      <c r="N4459" s="28">
        <f>IFERROR(_xlfn.XLOOKUP($B4459,'Ownership Metrics'!$A:$A,'Ownership Metrics'!$C:$C),"")</f>
        <v>3430</v>
      </c>
      <c r="O4459" s="29">
        <f>IFERROR(_xlfn.XLOOKUP($B4459,'Ownership Metrics'!$A:$A,'Ownership Metrics'!$D:$D),"")</f>
        <v>57.45</v>
      </c>
      <c r="P4459" s="29">
        <f>IFERROR(_xlfn.XLOOKUP($B4459,'Ownership Metrics'!$A:$A,'Ownership Metrics'!$E:$E),"")</f>
        <v>69.45</v>
      </c>
      <c r="Q4459" s="30">
        <f>IFERROR(_xlfn.XLOOKUP($B4459,'Ownership Metrics'!$A:$A,'Ownership Metrics'!$F:$F),"")</f>
        <v>15</v>
      </c>
      <c r="R4459" s="30">
        <f>IFERROR(_xlfn.XLOOKUP($B4459,'Ownership Metrics'!$A:$A,'Ownership Metrics'!$G:$G),"")</f>
        <v>45</v>
      </c>
      <c r="S4459" s="27" t="str">
        <f>IFERROR(_xlfn.XLOOKUP($B4459,'Ownership Metrics'!$A:$A,'Ownership Metrics'!$H:$H),"")</f>
        <v>Mayoritas</v>
      </c>
      <c r="T4459" s="27" t="str">
        <f>IFERROR(_xlfn.XLOOKUP($B4459,'Ownership Metrics'!$A:$A,'Ownership Metrics'!$I:$I),"")</f>
        <v>Sedang</v>
      </c>
      <c r="U4459" s="27">
        <f>IF(COUNTIFS($B$2:$B4459,$B4459,$D$2:$D4459,$D4459)=1,1,0)</f>
        <v>1</v>
      </c>
      <c r="V4459" s="27">
        <f t="shared" si="208"/>
        <v>57.45</v>
      </c>
      <c r="W4459" s="27">
        <f t="shared" si="209"/>
        <v>1</v>
      </c>
      <c r="X4459" s="27">
        <f t="shared" si="207"/>
        <v>57.449999554100003</v>
      </c>
    </row>
    <row r="4460" spans="1:24" x14ac:dyDescent="0.25">
      <c r="A4460" s="26">
        <v>46265</v>
      </c>
      <c r="B4460" s="27" t="s">
        <v>10736</v>
      </c>
      <c r="C4460" s="27" t="s">
        <v>4677</v>
      </c>
      <c r="D4460" s="27" t="s">
        <v>4680</v>
      </c>
      <c r="E4460" s="27" t="s">
        <v>22</v>
      </c>
      <c r="F4460" s="27" t="s">
        <v>23</v>
      </c>
      <c r="G4460" s="27"/>
      <c r="H4460" s="27" t="s">
        <v>24</v>
      </c>
      <c r="I4460" s="28">
        <v>97181550</v>
      </c>
      <c r="J4460" s="28">
        <v>0</v>
      </c>
      <c r="K4460" s="28">
        <v>97181550</v>
      </c>
      <c r="L4460" s="29">
        <v>2.02</v>
      </c>
      <c r="M4460" s="29">
        <f>IFERROR(_xlfn.XLOOKUP($B4460,'Ownership Metrics'!$A:$A,'Ownership Metrics'!$B:$B),"")</f>
        <v>6.27</v>
      </c>
      <c r="N4460" s="28">
        <f>IFERROR(_xlfn.XLOOKUP($B4460,'Ownership Metrics'!$A:$A,'Ownership Metrics'!$C:$C),"")</f>
        <v>3430</v>
      </c>
      <c r="O4460" s="29">
        <f>IFERROR(_xlfn.XLOOKUP($B4460,'Ownership Metrics'!$A:$A,'Ownership Metrics'!$D:$D),"")</f>
        <v>57.45</v>
      </c>
      <c r="P4460" s="29">
        <f>IFERROR(_xlfn.XLOOKUP($B4460,'Ownership Metrics'!$A:$A,'Ownership Metrics'!$E:$E),"")</f>
        <v>69.45</v>
      </c>
      <c r="Q4460" s="30">
        <f>IFERROR(_xlfn.XLOOKUP($B4460,'Ownership Metrics'!$A:$A,'Ownership Metrics'!$F:$F),"")</f>
        <v>15</v>
      </c>
      <c r="R4460" s="30">
        <f>IFERROR(_xlfn.XLOOKUP($B4460,'Ownership Metrics'!$A:$A,'Ownership Metrics'!$G:$G),"")</f>
        <v>45</v>
      </c>
      <c r="S4460" s="27" t="str">
        <f>IFERROR(_xlfn.XLOOKUP($B4460,'Ownership Metrics'!$A:$A,'Ownership Metrics'!$H:$H),"")</f>
        <v>Mayoritas</v>
      </c>
      <c r="T4460" s="27" t="str">
        <f>IFERROR(_xlfn.XLOOKUP($B4460,'Ownership Metrics'!$A:$A,'Ownership Metrics'!$I:$I),"")</f>
        <v>Sedang</v>
      </c>
      <c r="U4460" s="27">
        <f>IF(COUNTIFS($B$2:$B4460,$B4460,$D$2:$D4460,$D4460)=1,1,0)</f>
        <v>1</v>
      </c>
      <c r="V4460" s="27">
        <f t="shared" si="208"/>
        <v>2.02</v>
      </c>
      <c r="W4460" s="27">
        <f t="shared" si="209"/>
        <v>8</v>
      </c>
      <c r="X4460" s="27">
        <f t="shared" si="207"/>
        <v>2.019999554</v>
      </c>
    </row>
    <row r="4461" spans="1:24" x14ac:dyDescent="0.25">
      <c r="A4461" s="26">
        <v>46265</v>
      </c>
      <c r="B4461" s="27" t="s">
        <v>10736</v>
      </c>
      <c r="C4461" s="27" t="s">
        <v>4677</v>
      </c>
      <c r="D4461" s="27" t="s">
        <v>4681</v>
      </c>
      <c r="E4461" s="27" t="s">
        <v>35</v>
      </c>
      <c r="F4461" s="27" t="s">
        <v>23</v>
      </c>
      <c r="G4461" s="27" t="s">
        <v>36</v>
      </c>
      <c r="H4461" s="27" t="s">
        <v>24</v>
      </c>
      <c r="I4461" s="28">
        <v>72324348</v>
      </c>
      <c r="J4461" s="28">
        <v>0</v>
      </c>
      <c r="K4461" s="28">
        <v>72324348</v>
      </c>
      <c r="L4461" s="29">
        <v>1.51</v>
      </c>
      <c r="M4461" s="29">
        <f>IFERROR(_xlfn.XLOOKUP($B4461,'Ownership Metrics'!$A:$A,'Ownership Metrics'!$B:$B),"")</f>
        <v>6.27</v>
      </c>
      <c r="N4461" s="28">
        <f>IFERROR(_xlfn.XLOOKUP($B4461,'Ownership Metrics'!$A:$A,'Ownership Metrics'!$C:$C),"")</f>
        <v>3430</v>
      </c>
      <c r="O4461" s="29">
        <f>IFERROR(_xlfn.XLOOKUP($B4461,'Ownership Metrics'!$A:$A,'Ownership Metrics'!$D:$D),"")</f>
        <v>57.45</v>
      </c>
      <c r="P4461" s="29">
        <f>IFERROR(_xlfn.XLOOKUP($B4461,'Ownership Metrics'!$A:$A,'Ownership Metrics'!$E:$E),"")</f>
        <v>69.45</v>
      </c>
      <c r="Q4461" s="30">
        <f>IFERROR(_xlfn.XLOOKUP($B4461,'Ownership Metrics'!$A:$A,'Ownership Metrics'!$F:$F),"")</f>
        <v>15</v>
      </c>
      <c r="R4461" s="30">
        <f>IFERROR(_xlfn.XLOOKUP($B4461,'Ownership Metrics'!$A:$A,'Ownership Metrics'!$G:$G),"")</f>
        <v>45</v>
      </c>
      <c r="S4461" s="27" t="str">
        <f>IFERROR(_xlfn.XLOOKUP($B4461,'Ownership Metrics'!$A:$A,'Ownership Metrics'!$H:$H),"")</f>
        <v>Mayoritas</v>
      </c>
      <c r="T4461" s="27" t="str">
        <f>IFERROR(_xlfn.XLOOKUP($B4461,'Ownership Metrics'!$A:$A,'Ownership Metrics'!$I:$I),"")</f>
        <v>Sedang</v>
      </c>
      <c r="U4461" s="27">
        <f>IF(COUNTIFS($B$2:$B4461,$B4461,$D$2:$D4461,$D4461)=1,1,0)</f>
        <v>1</v>
      </c>
      <c r="V4461" s="27">
        <f t="shared" si="208"/>
        <v>1.51</v>
      </c>
      <c r="W4461" s="27">
        <f t="shared" si="209"/>
        <v>10</v>
      </c>
      <c r="X4461" s="27">
        <f t="shared" si="207"/>
        <v>1.5099995539</v>
      </c>
    </row>
    <row r="4462" spans="1:24" x14ac:dyDescent="0.25">
      <c r="A4462" s="26">
        <v>46265</v>
      </c>
      <c r="B4462" s="27" t="s">
        <v>10736</v>
      </c>
      <c r="C4462" s="27" t="s">
        <v>4677</v>
      </c>
      <c r="D4462" s="27" t="s">
        <v>4682</v>
      </c>
      <c r="E4462" s="27" t="s">
        <v>35</v>
      </c>
      <c r="F4462" s="27" t="s">
        <v>23</v>
      </c>
      <c r="G4462" s="27" t="s">
        <v>36</v>
      </c>
      <c r="H4462" s="27" t="s">
        <v>24</v>
      </c>
      <c r="I4462" s="28">
        <v>54054054</v>
      </c>
      <c r="J4462" s="28">
        <v>0</v>
      </c>
      <c r="K4462" s="28">
        <v>54054054</v>
      </c>
      <c r="L4462" s="29">
        <v>1.1299999999999999</v>
      </c>
      <c r="M4462" s="29">
        <f>IFERROR(_xlfn.XLOOKUP($B4462,'Ownership Metrics'!$A:$A,'Ownership Metrics'!$B:$B),"")</f>
        <v>6.27</v>
      </c>
      <c r="N4462" s="28">
        <f>IFERROR(_xlfn.XLOOKUP($B4462,'Ownership Metrics'!$A:$A,'Ownership Metrics'!$C:$C),"")</f>
        <v>3430</v>
      </c>
      <c r="O4462" s="29">
        <f>IFERROR(_xlfn.XLOOKUP($B4462,'Ownership Metrics'!$A:$A,'Ownership Metrics'!$D:$D),"")</f>
        <v>57.45</v>
      </c>
      <c r="P4462" s="29">
        <f>IFERROR(_xlfn.XLOOKUP($B4462,'Ownership Metrics'!$A:$A,'Ownership Metrics'!$E:$E),"")</f>
        <v>69.45</v>
      </c>
      <c r="Q4462" s="30">
        <f>IFERROR(_xlfn.XLOOKUP($B4462,'Ownership Metrics'!$A:$A,'Ownership Metrics'!$F:$F),"")</f>
        <v>15</v>
      </c>
      <c r="R4462" s="30">
        <f>IFERROR(_xlfn.XLOOKUP($B4462,'Ownership Metrics'!$A:$A,'Ownership Metrics'!$G:$G),"")</f>
        <v>45</v>
      </c>
      <c r="S4462" s="27" t="str">
        <f>IFERROR(_xlfn.XLOOKUP($B4462,'Ownership Metrics'!$A:$A,'Ownership Metrics'!$H:$H),"")</f>
        <v>Mayoritas</v>
      </c>
      <c r="T4462" s="27" t="str">
        <f>IFERROR(_xlfn.XLOOKUP($B4462,'Ownership Metrics'!$A:$A,'Ownership Metrics'!$I:$I),"")</f>
        <v>Sedang</v>
      </c>
      <c r="U4462" s="27">
        <f>IF(COUNTIFS($B$2:$B4462,$B4462,$D$2:$D4462,$D4462)=1,1,0)</f>
        <v>1</v>
      </c>
      <c r="V4462" s="27">
        <f t="shared" si="208"/>
        <v>1.1299999999999999</v>
      </c>
      <c r="W4462" s="27">
        <f t="shared" si="209"/>
        <v>14</v>
      </c>
      <c r="X4462" s="27">
        <f t="shared" si="207"/>
        <v>1.1299995537999998</v>
      </c>
    </row>
    <row r="4463" spans="1:24" x14ac:dyDescent="0.25">
      <c r="A4463" s="26">
        <v>46265</v>
      </c>
      <c r="B4463" s="27" t="s">
        <v>10736</v>
      </c>
      <c r="C4463" s="27" t="s">
        <v>4677</v>
      </c>
      <c r="D4463" s="27" t="s">
        <v>4683</v>
      </c>
      <c r="E4463" s="27" t="s">
        <v>35</v>
      </c>
      <c r="F4463" s="27" t="s">
        <v>23</v>
      </c>
      <c r="G4463" s="27" t="s">
        <v>36</v>
      </c>
      <c r="H4463" s="27" t="s">
        <v>24</v>
      </c>
      <c r="I4463" s="28">
        <v>130128046</v>
      </c>
      <c r="J4463" s="28">
        <v>0</v>
      </c>
      <c r="K4463" s="28">
        <v>130128046</v>
      </c>
      <c r="L4463" s="29">
        <v>2.71</v>
      </c>
      <c r="M4463" s="29">
        <f>IFERROR(_xlfn.XLOOKUP($B4463,'Ownership Metrics'!$A:$A,'Ownership Metrics'!$B:$B),"")</f>
        <v>6.27</v>
      </c>
      <c r="N4463" s="28">
        <f>IFERROR(_xlfn.XLOOKUP($B4463,'Ownership Metrics'!$A:$A,'Ownership Metrics'!$C:$C),"")</f>
        <v>3430</v>
      </c>
      <c r="O4463" s="29">
        <f>IFERROR(_xlfn.XLOOKUP($B4463,'Ownership Metrics'!$A:$A,'Ownership Metrics'!$D:$D),"")</f>
        <v>57.45</v>
      </c>
      <c r="P4463" s="29">
        <f>IFERROR(_xlfn.XLOOKUP($B4463,'Ownership Metrics'!$A:$A,'Ownership Metrics'!$E:$E),"")</f>
        <v>69.45</v>
      </c>
      <c r="Q4463" s="30">
        <f>IFERROR(_xlfn.XLOOKUP($B4463,'Ownership Metrics'!$A:$A,'Ownership Metrics'!$F:$F),"")</f>
        <v>15</v>
      </c>
      <c r="R4463" s="30">
        <f>IFERROR(_xlfn.XLOOKUP($B4463,'Ownership Metrics'!$A:$A,'Ownership Metrics'!$G:$G),"")</f>
        <v>45</v>
      </c>
      <c r="S4463" s="27" t="str">
        <f>IFERROR(_xlfn.XLOOKUP($B4463,'Ownership Metrics'!$A:$A,'Ownership Metrics'!$H:$H),"")</f>
        <v>Mayoritas</v>
      </c>
      <c r="T4463" s="27" t="str">
        <f>IFERROR(_xlfn.XLOOKUP($B4463,'Ownership Metrics'!$A:$A,'Ownership Metrics'!$I:$I),"")</f>
        <v>Sedang</v>
      </c>
      <c r="U4463" s="27">
        <f>IF(COUNTIFS($B$2:$B4463,$B4463,$D$2:$D4463,$D4463)=1,1,0)</f>
        <v>1</v>
      </c>
      <c r="V4463" s="27">
        <f t="shared" si="208"/>
        <v>2.71</v>
      </c>
      <c r="W4463" s="27">
        <f t="shared" si="209"/>
        <v>6</v>
      </c>
      <c r="X4463" s="27">
        <f t="shared" si="207"/>
        <v>2.7099995536999999</v>
      </c>
    </row>
    <row r="4464" spans="1:24" x14ac:dyDescent="0.25">
      <c r="A4464" s="26">
        <v>46265</v>
      </c>
      <c r="B4464" s="27" t="s">
        <v>10736</v>
      </c>
      <c r="C4464" s="27" t="s">
        <v>4677</v>
      </c>
      <c r="D4464" s="27" t="s">
        <v>4684</v>
      </c>
      <c r="E4464" s="27" t="s">
        <v>35</v>
      </c>
      <c r="F4464" s="27" t="s">
        <v>23</v>
      </c>
      <c r="G4464" s="27" t="s">
        <v>36</v>
      </c>
      <c r="H4464" s="27" t="s">
        <v>24</v>
      </c>
      <c r="I4464" s="28">
        <v>50370280</v>
      </c>
      <c r="J4464" s="28">
        <v>0</v>
      </c>
      <c r="K4464" s="28">
        <v>50370280</v>
      </c>
      <c r="L4464" s="29">
        <v>1.05</v>
      </c>
      <c r="M4464" s="29">
        <f>IFERROR(_xlfn.XLOOKUP($B4464,'Ownership Metrics'!$A:$A,'Ownership Metrics'!$B:$B),"")</f>
        <v>6.27</v>
      </c>
      <c r="N4464" s="28">
        <f>IFERROR(_xlfn.XLOOKUP($B4464,'Ownership Metrics'!$A:$A,'Ownership Metrics'!$C:$C),"")</f>
        <v>3430</v>
      </c>
      <c r="O4464" s="29">
        <f>IFERROR(_xlfn.XLOOKUP($B4464,'Ownership Metrics'!$A:$A,'Ownership Metrics'!$D:$D),"")</f>
        <v>57.45</v>
      </c>
      <c r="P4464" s="29">
        <f>IFERROR(_xlfn.XLOOKUP($B4464,'Ownership Metrics'!$A:$A,'Ownership Metrics'!$E:$E),"")</f>
        <v>69.45</v>
      </c>
      <c r="Q4464" s="30">
        <f>IFERROR(_xlfn.XLOOKUP($B4464,'Ownership Metrics'!$A:$A,'Ownership Metrics'!$F:$F),"")</f>
        <v>15</v>
      </c>
      <c r="R4464" s="30">
        <f>IFERROR(_xlfn.XLOOKUP($B4464,'Ownership Metrics'!$A:$A,'Ownership Metrics'!$G:$G),"")</f>
        <v>45</v>
      </c>
      <c r="S4464" s="27" t="str">
        <f>IFERROR(_xlfn.XLOOKUP($B4464,'Ownership Metrics'!$A:$A,'Ownership Metrics'!$H:$H),"")</f>
        <v>Mayoritas</v>
      </c>
      <c r="T4464" s="27" t="str">
        <f>IFERROR(_xlfn.XLOOKUP($B4464,'Ownership Metrics'!$A:$A,'Ownership Metrics'!$I:$I),"")</f>
        <v>Sedang</v>
      </c>
      <c r="U4464" s="27">
        <f>IF(COUNTIFS($B$2:$B4464,$B4464,$D$2:$D4464,$D4464)=1,1,0)</f>
        <v>1</v>
      </c>
      <c r="V4464" s="27">
        <f t="shared" si="208"/>
        <v>1.05</v>
      </c>
      <c r="W4464" s="27">
        <f t="shared" si="209"/>
        <v>15</v>
      </c>
      <c r="X4464" s="27">
        <f t="shared" si="207"/>
        <v>1.0499995536</v>
      </c>
    </row>
    <row r="4465" spans="1:24" x14ac:dyDescent="0.25">
      <c r="A4465" s="26">
        <v>46265</v>
      </c>
      <c r="B4465" s="27" t="s">
        <v>10736</v>
      </c>
      <c r="C4465" s="27" t="s">
        <v>4677</v>
      </c>
      <c r="D4465" s="27" t="s">
        <v>4685</v>
      </c>
      <c r="E4465" s="27" t="s">
        <v>35</v>
      </c>
      <c r="F4465" s="27" t="s">
        <v>23</v>
      </c>
      <c r="G4465" s="27" t="s">
        <v>36</v>
      </c>
      <c r="H4465" s="27" t="s">
        <v>24</v>
      </c>
      <c r="I4465" s="28">
        <v>110622948</v>
      </c>
      <c r="J4465" s="28">
        <v>0</v>
      </c>
      <c r="K4465" s="28">
        <v>110622948</v>
      </c>
      <c r="L4465" s="29">
        <v>2.2999999999999998</v>
      </c>
      <c r="M4465" s="29">
        <f>IFERROR(_xlfn.XLOOKUP($B4465,'Ownership Metrics'!$A:$A,'Ownership Metrics'!$B:$B),"")</f>
        <v>6.27</v>
      </c>
      <c r="N4465" s="28">
        <f>IFERROR(_xlfn.XLOOKUP($B4465,'Ownership Metrics'!$A:$A,'Ownership Metrics'!$C:$C),"")</f>
        <v>3430</v>
      </c>
      <c r="O4465" s="29">
        <f>IFERROR(_xlfn.XLOOKUP($B4465,'Ownership Metrics'!$A:$A,'Ownership Metrics'!$D:$D),"")</f>
        <v>57.45</v>
      </c>
      <c r="P4465" s="29">
        <f>IFERROR(_xlfn.XLOOKUP($B4465,'Ownership Metrics'!$A:$A,'Ownership Metrics'!$E:$E),"")</f>
        <v>69.45</v>
      </c>
      <c r="Q4465" s="30">
        <f>IFERROR(_xlfn.XLOOKUP($B4465,'Ownership Metrics'!$A:$A,'Ownership Metrics'!$F:$F),"")</f>
        <v>15</v>
      </c>
      <c r="R4465" s="30">
        <f>IFERROR(_xlfn.XLOOKUP($B4465,'Ownership Metrics'!$A:$A,'Ownership Metrics'!$G:$G),"")</f>
        <v>45</v>
      </c>
      <c r="S4465" s="27" t="str">
        <f>IFERROR(_xlfn.XLOOKUP($B4465,'Ownership Metrics'!$A:$A,'Ownership Metrics'!$H:$H),"")</f>
        <v>Mayoritas</v>
      </c>
      <c r="T4465" s="27" t="str">
        <f>IFERROR(_xlfn.XLOOKUP($B4465,'Ownership Metrics'!$A:$A,'Ownership Metrics'!$I:$I),"")</f>
        <v>Sedang</v>
      </c>
      <c r="U4465" s="27">
        <f>IF(COUNTIFS($B$2:$B4465,$B4465,$D$2:$D4465,$D4465)=1,1,0)</f>
        <v>1</v>
      </c>
      <c r="V4465" s="27">
        <f t="shared" si="208"/>
        <v>2.2999999999999998</v>
      </c>
      <c r="W4465" s="27">
        <f t="shared" si="209"/>
        <v>7</v>
      </c>
      <c r="X4465" s="27">
        <f t="shared" si="207"/>
        <v>2.2999995534999997</v>
      </c>
    </row>
    <row r="4466" spans="1:24" x14ac:dyDescent="0.25">
      <c r="A4466" s="26">
        <v>46265</v>
      </c>
      <c r="B4466" s="27" t="s">
        <v>10736</v>
      </c>
      <c r="C4466" s="27" t="s">
        <v>4677</v>
      </c>
      <c r="D4466" s="27" t="s">
        <v>4686</v>
      </c>
      <c r="E4466" s="27" t="s">
        <v>35</v>
      </c>
      <c r="F4466" s="27" t="s">
        <v>23</v>
      </c>
      <c r="G4466" s="27" t="s">
        <v>36</v>
      </c>
      <c r="H4466" s="27" t="s">
        <v>24</v>
      </c>
      <c r="I4466" s="28">
        <v>288000000</v>
      </c>
      <c r="J4466" s="28">
        <v>0</v>
      </c>
      <c r="K4466" s="28">
        <v>288000000</v>
      </c>
      <c r="L4466" s="29">
        <v>6</v>
      </c>
      <c r="M4466" s="29">
        <f>IFERROR(_xlfn.XLOOKUP($B4466,'Ownership Metrics'!$A:$A,'Ownership Metrics'!$B:$B),"")</f>
        <v>6.27</v>
      </c>
      <c r="N4466" s="28">
        <f>IFERROR(_xlfn.XLOOKUP($B4466,'Ownership Metrics'!$A:$A,'Ownership Metrics'!$C:$C),"")</f>
        <v>3430</v>
      </c>
      <c r="O4466" s="29">
        <f>IFERROR(_xlfn.XLOOKUP($B4466,'Ownership Metrics'!$A:$A,'Ownership Metrics'!$D:$D),"")</f>
        <v>57.45</v>
      </c>
      <c r="P4466" s="29">
        <f>IFERROR(_xlfn.XLOOKUP($B4466,'Ownership Metrics'!$A:$A,'Ownership Metrics'!$E:$E),"")</f>
        <v>69.45</v>
      </c>
      <c r="Q4466" s="30">
        <f>IFERROR(_xlfn.XLOOKUP($B4466,'Ownership Metrics'!$A:$A,'Ownership Metrics'!$F:$F),"")</f>
        <v>15</v>
      </c>
      <c r="R4466" s="30">
        <f>IFERROR(_xlfn.XLOOKUP($B4466,'Ownership Metrics'!$A:$A,'Ownership Metrics'!$G:$G),"")</f>
        <v>45</v>
      </c>
      <c r="S4466" s="27" t="str">
        <f>IFERROR(_xlfn.XLOOKUP($B4466,'Ownership Metrics'!$A:$A,'Ownership Metrics'!$H:$H),"")</f>
        <v>Mayoritas</v>
      </c>
      <c r="T4466" s="27" t="str">
        <f>IFERROR(_xlfn.XLOOKUP($B4466,'Ownership Metrics'!$A:$A,'Ownership Metrics'!$I:$I),"")</f>
        <v>Sedang</v>
      </c>
      <c r="U4466" s="27">
        <f>IF(COUNTIFS($B$2:$B4466,$B4466,$D$2:$D4466,$D4466)=1,1,0)</f>
        <v>1</v>
      </c>
      <c r="V4466" s="27">
        <f t="shared" si="208"/>
        <v>6</v>
      </c>
      <c r="W4466" s="27">
        <f t="shared" si="209"/>
        <v>2</v>
      </c>
      <c r="X4466" s="27">
        <f t="shared" si="207"/>
        <v>5.9999995534000004</v>
      </c>
    </row>
    <row r="4467" spans="1:24" x14ac:dyDescent="0.25">
      <c r="A4467" s="26">
        <v>46265</v>
      </c>
      <c r="B4467" s="27" t="s">
        <v>10736</v>
      </c>
      <c r="C4467" s="27" t="s">
        <v>4677</v>
      </c>
      <c r="D4467" s="27" t="s">
        <v>4687</v>
      </c>
      <c r="E4467" s="27" t="s">
        <v>35</v>
      </c>
      <c r="F4467" s="27" t="s">
        <v>23</v>
      </c>
      <c r="G4467" s="27" t="s">
        <v>36</v>
      </c>
      <c r="H4467" s="27" t="s">
        <v>24</v>
      </c>
      <c r="I4467" s="28">
        <v>72000000</v>
      </c>
      <c r="J4467" s="28">
        <v>0</v>
      </c>
      <c r="K4467" s="28">
        <v>72000000</v>
      </c>
      <c r="L4467" s="29">
        <v>1.5</v>
      </c>
      <c r="M4467" s="29">
        <f>IFERROR(_xlfn.XLOOKUP($B4467,'Ownership Metrics'!$A:$A,'Ownership Metrics'!$B:$B),"")</f>
        <v>6.27</v>
      </c>
      <c r="N4467" s="28">
        <f>IFERROR(_xlfn.XLOOKUP($B4467,'Ownership Metrics'!$A:$A,'Ownership Metrics'!$C:$C),"")</f>
        <v>3430</v>
      </c>
      <c r="O4467" s="29">
        <f>IFERROR(_xlfn.XLOOKUP($B4467,'Ownership Metrics'!$A:$A,'Ownership Metrics'!$D:$D),"")</f>
        <v>57.45</v>
      </c>
      <c r="P4467" s="29">
        <f>IFERROR(_xlfn.XLOOKUP($B4467,'Ownership Metrics'!$A:$A,'Ownership Metrics'!$E:$E),"")</f>
        <v>69.45</v>
      </c>
      <c r="Q4467" s="30">
        <f>IFERROR(_xlfn.XLOOKUP($B4467,'Ownership Metrics'!$A:$A,'Ownership Metrics'!$F:$F),"")</f>
        <v>15</v>
      </c>
      <c r="R4467" s="30">
        <f>IFERROR(_xlfn.XLOOKUP($B4467,'Ownership Metrics'!$A:$A,'Ownership Metrics'!$G:$G),"")</f>
        <v>45</v>
      </c>
      <c r="S4467" s="27" t="str">
        <f>IFERROR(_xlfn.XLOOKUP($B4467,'Ownership Metrics'!$A:$A,'Ownership Metrics'!$H:$H),"")</f>
        <v>Mayoritas</v>
      </c>
      <c r="T4467" s="27" t="str">
        <f>IFERROR(_xlfn.XLOOKUP($B4467,'Ownership Metrics'!$A:$A,'Ownership Metrics'!$I:$I),"")</f>
        <v>Sedang</v>
      </c>
      <c r="U4467" s="27">
        <f>IF(COUNTIFS($B$2:$B4467,$B4467,$D$2:$D4467,$D4467)=1,1,0)</f>
        <v>1</v>
      </c>
      <c r="V4467" s="27">
        <f t="shared" si="208"/>
        <v>1.5</v>
      </c>
      <c r="W4467" s="27">
        <f t="shared" si="209"/>
        <v>11</v>
      </c>
      <c r="X4467" s="27">
        <f t="shared" si="207"/>
        <v>1.4999995532999999</v>
      </c>
    </row>
    <row r="4468" spans="1:24" x14ac:dyDescent="0.25">
      <c r="A4468" s="26">
        <v>46265</v>
      </c>
      <c r="B4468" s="27" t="s">
        <v>10736</v>
      </c>
      <c r="C4468" s="27" t="s">
        <v>4677</v>
      </c>
      <c r="D4468" s="27" t="s">
        <v>4688</v>
      </c>
      <c r="E4468" s="27" t="s">
        <v>35</v>
      </c>
      <c r="F4468" s="27" t="s">
        <v>23</v>
      </c>
      <c r="G4468" s="27" t="s">
        <v>36</v>
      </c>
      <c r="H4468" s="27" t="s">
        <v>24</v>
      </c>
      <c r="I4468" s="28">
        <v>288000000</v>
      </c>
      <c r="J4468" s="28">
        <v>0</v>
      </c>
      <c r="K4468" s="28">
        <v>288000000</v>
      </c>
      <c r="L4468" s="29">
        <v>6</v>
      </c>
      <c r="M4468" s="29">
        <f>IFERROR(_xlfn.XLOOKUP($B4468,'Ownership Metrics'!$A:$A,'Ownership Metrics'!$B:$B),"")</f>
        <v>6.27</v>
      </c>
      <c r="N4468" s="28">
        <f>IFERROR(_xlfn.XLOOKUP($B4468,'Ownership Metrics'!$A:$A,'Ownership Metrics'!$C:$C),"")</f>
        <v>3430</v>
      </c>
      <c r="O4468" s="29">
        <f>IFERROR(_xlfn.XLOOKUP($B4468,'Ownership Metrics'!$A:$A,'Ownership Metrics'!$D:$D),"")</f>
        <v>57.45</v>
      </c>
      <c r="P4468" s="29">
        <f>IFERROR(_xlfn.XLOOKUP($B4468,'Ownership Metrics'!$A:$A,'Ownership Metrics'!$E:$E),"")</f>
        <v>69.45</v>
      </c>
      <c r="Q4468" s="30">
        <f>IFERROR(_xlfn.XLOOKUP($B4468,'Ownership Metrics'!$A:$A,'Ownership Metrics'!$F:$F),"")</f>
        <v>15</v>
      </c>
      <c r="R4468" s="30">
        <f>IFERROR(_xlfn.XLOOKUP($B4468,'Ownership Metrics'!$A:$A,'Ownership Metrics'!$G:$G),"")</f>
        <v>45</v>
      </c>
      <c r="S4468" s="27" t="str">
        <f>IFERROR(_xlfn.XLOOKUP($B4468,'Ownership Metrics'!$A:$A,'Ownership Metrics'!$H:$H),"")</f>
        <v>Mayoritas</v>
      </c>
      <c r="T4468" s="27" t="str">
        <f>IFERROR(_xlfn.XLOOKUP($B4468,'Ownership Metrics'!$A:$A,'Ownership Metrics'!$I:$I),"")</f>
        <v>Sedang</v>
      </c>
      <c r="U4468" s="27">
        <f>IF(COUNTIFS($B$2:$B4468,$B4468,$D$2:$D4468,$D4468)=1,1,0)</f>
        <v>1</v>
      </c>
      <c r="V4468" s="27">
        <f t="shared" si="208"/>
        <v>6</v>
      </c>
      <c r="W4468" s="27">
        <f t="shared" si="209"/>
        <v>3</v>
      </c>
      <c r="X4468" s="27">
        <f t="shared" si="207"/>
        <v>5.9999995532000003</v>
      </c>
    </row>
    <row r="4469" spans="1:24" x14ac:dyDescent="0.25">
      <c r="A4469" s="26">
        <v>46265</v>
      </c>
      <c r="B4469" s="27" t="s">
        <v>10736</v>
      </c>
      <c r="C4469" s="27" t="s">
        <v>4677</v>
      </c>
      <c r="D4469" s="27" t="s">
        <v>4689</v>
      </c>
      <c r="E4469" s="27" t="s">
        <v>35</v>
      </c>
      <c r="F4469" s="27" t="s">
        <v>23</v>
      </c>
      <c r="G4469" s="27" t="s">
        <v>36</v>
      </c>
      <c r="H4469" s="27" t="s">
        <v>24</v>
      </c>
      <c r="I4469" s="28">
        <v>72000000</v>
      </c>
      <c r="J4469" s="28">
        <v>0</v>
      </c>
      <c r="K4469" s="28">
        <v>72000000</v>
      </c>
      <c r="L4469" s="29">
        <v>1.5</v>
      </c>
      <c r="M4469" s="29">
        <f>IFERROR(_xlfn.XLOOKUP($B4469,'Ownership Metrics'!$A:$A,'Ownership Metrics'!$B:$B),"")</f>
        <v>6.27</v>
      </c>
      <c r="N4469" s="28">
        <f>IFERROR(_xlfn.XLOOKUP($B4469,'Ownership Metrics'!$A:$A,'Ownership Metrics'!$C:$C),"")</f>
        <v>3430</v>
      </c>
      <c r="O4469" s="29">
        <f>IFERROR(_xlfn.XLOOKUP($B4469,'Ownership Metrics'!$A:$A,'Ownership Metrics'!$D:$D),"")</f>
        <v>57.45</v>
      </c>
      <c r="P4469" s="29">
        <f>IFERROR(_xlfn.XLOOKUP($B4469,'Ownership Metrics'!$A:$A,'Ownership Metrics'!$E:$E),"")</f>
        <v>69.45</v>
      </c>
      <c r="Q4469" s="30">
        <f>IFERROR(_xlfn.XLOOKUP($B4469,'Ownership Metrics'!$A:$A,'Ownership Metrics'!$F:$F),"")</f>
        <v>15</v>
      </c>
      <c r="R4469" s="30">
        <f>IFERROR(_xlfn.XLOOKUP($B4469,'Ownership Metrics'!$A:$A,'Ownership Metrics'!$G:$G),"")</f>
        <v>45</v>
      </c>
      <c r="S4469" s="27" t="str">
        <f>IFERROR(_xlfn.XLOOKUP($B4469,'Ownership Metrics'!$A:$A,'Ownership Metrics'!$H:$H),"")</f>
        <v>Mayoritas</v>
      </c>
      <c r="T4469" s="27" t="str">
        <f>IFERROR(_xlfn.XLOOKUP($B4469,'Ownership Metrics'!$A:$A,'Ownership Metrics'!$I:$I),"")</f>
        <v>Sedang</v>
      </c>
      <c r="U4469" s="27">
        <f>IF(COUNTIFS($B$2:$B4469,$B4469,$D$2:$D4469,$D4469)=1,1,0)</f>
        <v>1</v>
      </c>
      <c r="V4469" s="27">
        <f t="shared" si="208"/>
        <v>1.5</v>
      </c>
      <c r="W4469" s="27">
        <f t="shared" si="209"/>
        <v>12</v>
      </c>
      <c r="X4469" s="27">
        <f t="shared" si="207"/>
        <v>1.4999995531000001</v>
      </c>
    </row>
    <row r="4470" spans="1:24" x14ac:dyDescent="0.25">
      <c r="A4470" s="26">
        <v>46265</v>
      </c>
      <c r="B4470" s="27" t="s">
        <v>10736</v>
      </c>
      <c r="C4470" s="27" t="s">
        <v>4677</v>
      </c>
      <c r="D4470" s="27" t="s">
        <v>198</v>
      </c>
      <c r="E4470" s="27" t="s">
        <v>67</v>
      </c>
      <c r="F4470" s="27" t="s">
        <v>23</v>
      </c>
      <c r="G4470" s="27"/>
      <c r="H4470" s="27" t="s">
        <v>24</v>
      </c>
      <c r="I4470" s="28">
        <v>70700000</v>
      </c>
      <c r="J4470" s="28">
        <v>0</v>
      </c>
      <c r="K4470" s="28">
        <v>70700000</v>
      </c>
      <c r="L4470" s="29">
        <v>1.47</v>
      </c>
      <c r="M4470" s="29">
        <f>IFERROR(_xlfn.XLOOKUP($B4470,'Ownership Metrics'!$A:$A,'Ownership Metrics'!$B:$B),"")</f>
        <v>6.27</v>
      </c>
      <c r="N4470" s="28">
        <f>IFERROR(_xlfn.XLOOKUP($B4470,'Ownership Metrics'!$A:$A,'Ownership Metrics'!$C:$C),"")</f>
        <v>3430</v>
      </c>
      <c r="O4470" s="29">
        <f>IFERROR(_xlfn.XLOOKUP($B4470,'Ownership Metrics'!$A:$A,'Ownership Metrics'!$D:$D),"")</f>
        <v>57.45</v>
      </c>
      <c r="P4470" s="29">
        <f>IFERROR(_xlfn.XLOOKUP($B4470,'Ownership Metrics'!$A:$A,'Ownership Metrics'!$E:$E),"")</f>
        <v>69.45</v>
      </c>
      <c r="Q4470" s="30">
        <f>IFERROR(_xlfn.XLOOKUP($B4470,'Ownership Metrics'!$A:$A,'Ownership Metrics'!$F:$F),"")</f>
        <v>15</v>
      </c>
      <c r="R4470" s="30">
        <f>IFERROR(_xlfn.XLOOKUP($B4470,'Ownership Metrics'!$A:$A,'Ownership Metrics'!$G:$G),"")</f>
        <v>45</v>
      </c>
      <c r="S4470" s="27" t="str">
        <f>IFERROR(_xlfn.XLOOKUP($B4470,'Ownership Metrics'!$A:$A,'Ownership Metrics'!$H:$H),"")</f>
        <v>Mayoritas</v>
      </c>
      <c r="T4470" s="27" t="str">
        <f>IFERROR(_xlfn.XLOOKUP($B4470,'Ownership Metrics'!$A:$A,'Ownership Metrics'!$I:$I),"")</f>
        <v>Sedang</v>
      </c>
      <c r="U4470" s="27">
        <f>IF(COUNTIFS($B$2:$B4470,$B4470,$D$2:$D4470,$D4470)=1,1,0)</f>
        <v>1</v>
      </c>
      <c r="V4470" s="27">
        <f t="shared" si="208"/>
        <v>1.47</v>
      </c>
      <c r="W4470" s="27">
        <f t="shared" si="209"/>
        <v>13</v>
      </c>
      <c r="X4470" s="27">
        <f t="shared" si="207"/>
        <v>1.4699995530000001</v>
      </c>
    </row>
    <row r="4471" spans="1:24" x14ac:dyDescent="0.25">
      <c r="A4471" s="26">
        <v>46265</v>
      </c>
      <c r="B4471" s="27" t="s">
        <v>10736</v>
      </c>
      <c r="C4471" s="27" t="s">
        <v>4677</v>
      </c>
      <c r="D4471" s="27" t="s">
        <v>3812</v>
      </c>
      <c r="E4471" s="27" t="s">
        <v>67</v>
      </c>
      <c r="F4471" s="27" t="s">
        <v>23</v>
      </c>
      <c r="G4471" s="27"/>
      <c r="H4471" s="27" t="s">
        <v>24</v>
      </c>
      <c r="I4471" s="28">
        <v>94500000</v>
      </c>
      <c r="J4471" s="28">
        <v>0</v>
      </c>
      <c r="K4471" s="28">
        <v>94500000</v>
      </c>
      <c r="L4471" s="29">
        <v>1.97</v>
      </c>
      <c r="M4471" s="29">
        <f>IFERROR(_xlfn.XLOOKUP($B4471,'Ownership Metrics'!$A:$A,'Ownership Metrics'!$B:$B),"")</f>
        <v>6.27</v>
      </c>
      <c r="N4471" s="28">
        <f>IFERROR(_xlfn.XLOOKUP($B4471,'Ownership Metrics'!$A:$A,'Ownership Metrics'!$C:$C),"")</f>
        <v>3430</v>
      </c>
      <c r="O4471" s="29">
        <f>IFERROR(_xlfn.XLOOKUP($B4471,'Ownership Metrics'!$A:$A,'Ownership Metrics'!$D:$D),"")</f>
        <v>57.45</v>
      </c>
      <c r="P4471" s="29">
        <f>IFERROR(_xlfn.XLOOKUP($B4471,'Ownership Metrics'!$A:$A,'Ownership Metrics'!$E:$E),"")</f>
        <v>69.45</v>
      </c>
      <c r="Q4471" s="30">
        <f>IFERROR(_xlfn.XLOOKUP($B4471,'Ownership Metrics'!$A:$A,'Ownership Metrics'!$F:$F),"")</f>
        <v>15</v>
      </c>
      <c r="R4471" s="30">
        <f>IFERROR(_xlfn.XLOOKUP($B4471,'Ownership Metrics'!$A:$A,'Ownership Metrics'!$G:$G),"")</f>
        <v>45</v>
      </c>
      <c r="S4471" s="27" t="str">
        <f>IFERROR(_xlfn.XLOOKUP($B4471,'Ownership Metrics'!$A:$A,'Ownership Metrics'!$H:$H),"")</f>
        <v>Mayoritas</v>
      </c>
      <c r="T4471" s="27" t="str">
        <f>IFERROR(_xlfn.XLOOKUP($B4471,'Ownership Metrics'!$A:$A,'Ownership Metrics'!$I:$I),"")</f>
        <v>Sedang</v>
      </c>
      <c r="U4471" s="27">
        <f>IF(COUNTIFS($B$2:$B4471,$B4471,$D$2:$D4471,$D4471)=1,1,0)</f>
        <v>1</v>
      </c>
      <c r="V4471" s="27">
        <f t="shared" si="208"/>
        <v>1.97</v>
      </c>
      <c r="W4471" s="27">
        <f t="shared" si="209"/>
        <v>9</v>
      </c>
      <c r="X4471" s="27">
        <f t="shared" si="207"/>
        <v>1.9699995529000001</v>
      </c>
    </row>
    <row r="4472" spans="1:24" x14ac:dyDescent="0.25">
      <c r="A4472" s="26">
        <v>46265</v>
      </c>
      <c r="B4472" s="27" t="s">
        <v>10736</v>
      </c>
      <c r="C4472" s="27" t="s">
        <v>4677</v>
      </c>
      <c r="D4472" s="27" t="s">
        <v>2099</v>
      </c>
      <c r="E4472" s="27" t="s">
        <v>67</v>
      </c>
      <c r="F4472" s="27" t="s">
        <v>23</v>
      </c>
      <c r="G4472" s="27"/>
      <c r="H4472" s="27" t="s">
        <v>24</v>
      </c>
      <c r="I4472" s="28">
        <v>156000000</v>
      </c>
      <c r="J4472" s="28">
        <v>0</v>
      </c>
      <c r="K4472" s="28">
        <v>156000000</v>
      </c>
      <c r="L4472" s="29">
        <v>3.25</v>
      </c>
      <c r="M4472" s="29">
        <f>IFERROR(_xlfn.XLOOKUP($B4472,'Ownership Metrics'!$A:$A,'Ownership Metrics'!$B:$B),"")</f>
        <v>6.27</v>
      </c>
      <c r="N4472" s="28">
        <f>IFERROR(_xlfn.XLOOKUP($B4472,'Ownership Metrics'!$A:$A,'Ownership Metrics'!$C:$C),"")</f>
        <v>3430</v>
      </c>
      <c r="O4472" s="29">
        <f>IFERROR(_xlfn.XLOOKUP($B4472,'Ownership Metrics'!$A:$A,'Ownership Metrics'!$D:$D),"")</f>
        <v>57.45</v>
      </c>
      <c r="P4472" s="29">
        <f>IFERROR(_xlfn.XLOOKUP($B4472,'Ownership Metrics'!$A:$A,'Ownership Metrics'!$E:$E),"")</f>
        <v>69.45</v>
      </c>
      <c r="Q4472" s="30">
        <f>IFERROR(_xlfn.XLOOKUP($B4472,'Ownership Metrics'!$A:$A,'Ownership Metrics'!$F:$F),"")</f>
        <v>15</v>
      </c>
      <c r="R4472" s="30">
        <f>IFERROR(_xlfn.XLOOKUP($B4472,'Ownership Metrics'!$A:$A,'Ownership Metrics'!$G:$G),"")</f>
        <v>45</v>
      </c>
      <c r="S4472" s="27" t="str">
        <f>IFERROR(_xlfn.XLOOKUP($B4472,'Ownership Metrics'!$A:$A,'Ownership Metrics'!$H:$H),"")</f>
        <v>Mayoritas</v>
      </c>
      <c r="T4472" s="27" t="str">
        <f>IFERROR(_xlfn.XLOOKUP($B4472,'Ownership Metrics'!$A:$A,'Ownership Metrics'!$I:$I),"")</f>
        <v>Sedang</v>
      </c>
      <c r="U4472" s="27">
        <f>IF(COUNTIFS($B$2:$B4472,$B4472,$D$2:$D4472,$D4472)=1,1,0)</f>
        <v>1</v>
      </c>
      <c r="V4472" s="27">
        <f t="shared" si="208"/>
        <v>3.25</v>
      </c>
      <c r="W4472" s="27">
        <f t="shared" si="209"/>
        <v>5</v>
      </c>
      <c r="X4472" s="27">
        <f t="shared" si="207"/>
        <v>3.2499995527999999</v>
      </c>
    </row>
    <row r="4473" spans="1:24" x14ac:dyDescent="0.25">
      <c r="A4473" s="26">
        <v>46265</v>
      </c>
      <c r="B4473" s="27" t="s">
        <v>10737</v>
      </c>
      <c r="C4473" s="27" t="s">
        <v>4691</v>
      </c>
      <c r="D4473" s="27" t="s">
        <v>4692</v>
      </c>
      <c r="E4473" s="27" t="s">
        <v>22</v>
      </c>
      <c r="F4473" s="27" t="s">
        <v>23</v>
      </c>
      <c r="G4473" s="27"/>
      <c r="H4473" s="27" t="s">
        <v>24</v>
      </c>
      <c r="I4473" s="28">
        <v>131943000</v>
      </c>
      <c r="J4473" s="28">
        <v>0</v>
      </c>
      <c r="K4473" s="28">
        <v>131943000</v>
      </c>
      <c r="L4473" s="29">
        <v>1.92</v>
      </c>
      <c r="M4473" s="29">
        <f>IFERROR(_xlfn.XLOOKUP($B4473,'Ownership Metrics'!$A:$A,'Ownership Metrics'!$B:$B),"")</f>
        <v>6.64</v>
      </c>
      <c r="N4473" s="28">
        <f>IFERROR(_xlfn.XLOOKUP($B4473,'Ownership Metrics'!$A:$A,'Ownership Metrics'!$C:$C),"")</f>
        <v>8365</v>
      </c>
      <c r="O4473" s="29">
        <f>IFERROR(_xlfn.XLOOKUP($B4473,'Ownership Metrics'!$A:$A,'Ownership Metrics'!$D:$D),"")</f>
        <v>91.44</v>
      </c>
      <c r="P4473" s="29">
        <f>IFERROR(_xlfn.XLOOKUP($B4473,'Ownership Metrics'!$A:$A,'Ownership Metrics'!$E:$E),"")</f>
        <v>93.36</v>
      </c>
      <c r="Q4473" s="30">
        <f>IFERROR(_xlfn.XLOOKUP($B4473,'Ownership Metrics'!$A:$A,'Ownership Metrics'!$F:$F),"")</f>
        <v>2</v>
      </c>
      <c r="R4473" s="30">
        <f>IFERROR(_xlfn.XLOOKUP($B4473,'Ownership Metrics'!$A:$A,'Ownership Metrics'!$G:$G),"")</f>
        <v>89</v>
      </c>
      <c r="S4473" s="27" t="str">
        <f>IFERROR(_xlfn.XLOOKUP($B4473,'Ownership Metrics'!$A:$A,'Ownership Metrics'!$H:$H),"")</f>
        <v>Mayoritas</v>
      </c>
      <c r="T4473" s="27" t="str">
        <f>IFERROR(_xlfn.XLOOKUP($B4473,'Ownership Metrics'!$A:$A,'Ownership Metrics'!$I:$I),"")</f>
        <v>Tinggi</v>
      </c>
      <c r="U4473" s="27">
        <f>IF(COUNTIFS($B$2:$B4473,$B4473,$D$2:$D4473,$D4473)=1,1,0)</f>
        <v>1</v>
      </c>
      <c r="V4473" s="27">
        <f t="shared" si="208"/>
        <v>1.92</v>
      </c>
      <c r="W4473" s="27">
        <f t="shared" si="209"/>
        <v>2</v>
      </c>
      <c r="X4473" s="27">
        <f t="shared" si="207"/>
        <v>1.9199995527</v>
      </c>
    </row>
    <row r="4474" spans="1:24" x14ac:dyDescent="0.25">
      <c r="A4474" s="26">
        <v>46265</v>
      </c>
      <c r="B4474" s="27" t="s">
        <v>10737</v>
      </c>
      <c r="C4474" s="27" t="s">
        <v>4691</v>
      </c>
      <c r="D4474" s="27" t="s">
        <v>4693</v>
      </c>
      <c r="E4474" s="27" t="s">
        <v>22</v>
      </c>
      <c r="F4474" s="27" t="s">
        <v>23</v>
      </c>
      <c r="G4474" s="27"/>
      <c r="H4474" s="27" t="s">
        <v>24</v>
      </c>
      <c r="I4474" s="28">
        <v>6299185199</v>
      </c>
      <c r="J4474" s="28">
        <v>0</v>
      </c>
      <c r="K4474" s="28">
        <v>6299185199</v>
      </c>
      <c r="L4474" s="29">
        <v>91.44</v>
      </c>
      <c r="M4474" s="29">
        <f>IFERROR(_xlfn.XLOOKUP($B4474,'Ownership Metrics'!$A:$A,'Ownership Metrics'!$B:$B),"")</f>
        <v>6.64</v>
      </c>
      <c r="N4474" s="28">
        <f>IFERROR(_xlfn.XLOOKUP($B4474,'Ownership Metrics'!$A:$A,'Ownership Metrics'!$C:$C),"")</f>
        <v>8365</v>
      </c>
      <c r="O4474" s="29">
        <f>IFERROR(_xlfn.XLOOKUP($B4474,'Ownership Metrics'!$A:$A,'Ownership Metrics'!$D:$D),"")</f>
        <v>91.44</v>
      </c>
      <c r="P4474" s="29">
        <f>IFERROR(_xlfn.XLOOKUP($B4474,'Ownership Metrics'!$A:$A,'Ownership Metrics'!$E:$E),"")</f>
        <v>93.36</v>
      </c>
      <c r="Q4474" s="30">
        <f>IFERROR(_xlfn.XLOOKUP($B4474,'Ownership Metrics'!$A:$A,'Ownership Metrics'!$F:$F),"")</f>
        <v>2</v>
      </c>
      <c r="R4474" s="30">
        <f>IFERROR(_xlfn.XLOOKUP($B4474,'Ownership Metrics'!$A:$A,'Ownership Metrics'!$G:$G),"")</f>
        <v>89</v>
      </c>
      <c r="S4474" s="27" t="str">
        <f>IFERROR(_xlfn.XLOOKUP($B4474,'Ownership Metrics'!$A:$A,'Ownership Metrics'!$H:$H),"")</f>
        <v>Mayoritas</v>
      </c>
      <c r="T4474" s="27" t="str">
        <f>IFERROR(_xlfn.XLOOKUP($B4474,'Ownership Metrics'!$A:$A,'Ownership Metrics'!$I:$I),"")</f>
        <v>Tinggi</v>
      </c>
      <c r="U4474" s="27">
        <f>IF(COUNTIFS($B$2:$B4474,$B4474,$D$2:$D4474,$D4474)=1,1,0)</f>
        <v>1</v>
      </c>
      <c r="V4474" s="27">
        <f t="shared" si="208"/>
        <v>91.44</v>
      </c>
      <c r="W4474" s="27">
        <f t="shared" si="209"/>
        <v>1</v>
      </c>
      <c r="X4474" s="27">
        <f t="shared" si="207"/>
        <v>91.4399995526</v>
      </c>
    </row>
    <row r="4475" spans="1:24" x14ac:dyDescent="0.25">
      <c r="A4475" s="26">
        <v>46265</v>
      </c>
      <c r="B4475" s="27" t="s">
        <v>10738</v>
      </c>
      <c r="C4475" s="27" t="s">
        <v>4695</v>
      </c>
      <c r="D4475" s="27" t="s">
        <v>1363</v>
      </c>
      <c r="E4475" s="27" t="s">
        <v>1128</v>
      </c>
      <c r="F4475" s="27" t="s">
        <v>23</v>
      </c>
      <c r="G4475" s="27"/>
      <c r="H4475" s="27" t="s">
        <v>24</v>
      </c>
      <c r="I4475" s="28">
        <v>234071100</v>
      </c>
      <c r="J4475" s="28">
        <v>0</v>
      </c>
      <c r="K4475" s="28">
        <v>234071100</v>
      </c>
      <c r="L4475" s="29">
        <v>1.56</v>
      </c>
      <c r="M4475" s="29">
        <f>IFERROR(_xlfn.XLOOKUP($B4475,'Ownership Metrics'!$A:$A,'Ownership Metrics'!$B:$B),"")</f>
        <v>37.1</v>
      </c>
      <c r="N4475" s="28">
        <f>IFERROR(_xlfn.XLOOKUP($B4475,'Ownership Metrics'!$A:$A,'Ownership Metrics'!$C:$C),"")</f>
        <v>1547</v>
      </c>
      <c r="O4475" s="29">
        <f>IFERROR(_xlfn.XLOOKUP($B4475,'Ownership Metrics'!$A:$A,'Ownership Metrics'!$D:$D),"")</f>
        <v>38.43</v>
      </c>
      <c r="P4475" s="29">
        <f>IFERROR(_xlfn.XLOOKUP($B4475,'Ownership Metrics'!$A:$A,'Ownership Metrics'!$E:$E),"")</f>
        <v>46.7</v>
      </c>
      <c r="Q4475" s="30">
        <f>IFERROR(_xlfn.XLOOKUP($B4475,'Ownership Metrics'!$A:$A,'Ownership Metrics'!$F:$F),"")</f>
        <v>11</v>
      </c>
      <c r="R4475" s="30">
        <f>IFERROR(_xlfn.XLOOKUP($B4475,'Ownership Metrics'!$A:$A,'Ownership Metrics'!$G:$G),"")</f>
        <v>33</v>
      </c>
      <c r="S4475" s="27" t="str">
        <f>IFERROR(_xlfn.XLOOKUP($B4475,'Ownership Metrics'!$A:$A,'Ownership Metrics'!$H:$H),"")</f>
        <v>Moderat</v>
      </c>
      <c r="T4475" s="27" t="str">
        <f>IFERROR(_xlfn.XLOOKUP($B4475,'Ownership Metrics'!$A:$A,'Ownership Metrics'!$I:$I),"")</f>
        <v>Sedang</v>
      </c>
      <c r="U4475" s="27">
        <f>IF(COUNTIFS($B$2:$B4475,$B4475,$D$2:$D4475,$D4475)=1,1,0)</f>
        <v>1</v>
      </c>
      <c r="V4475" s="27">
        <f t="shared" si="208"/>
        <v>1.56</v>
      </c>
      <c r="W4475" s="27">
        <f t="shared" si="209"/>
        <v>10</v>
      </c>
      <c r="X4475" s="27">
        <f t="shared" si="207"/>
        <v>1.5599995525000001</v>
      </c>
    </row>
    <row r="4476" spans="1:24" x14ac:dyDescent="0.25">
      <c r="A4476" s="26">
        <v>46265</v>
      </c>
      <c r="B4476" s="27" t="s">
        <v>10738</v>
      </c>
      <c r="C4476" s="27" t="s">
        <v>4695</v>
      </c>
      <c r="D4476" s="27" t="s">
        <v>802</v>
      </c>
      <c r="E4476" s="27" t="s">
        <v>22</v>
      </c>
      <c r="F4476" s="27" t="s">
        <v>23</v>
      </c>
      <c r="G4476" s="27"/>
      <c r="H4476" s="27" t="s">
        <v>24</v>
      </c>
      <c r="I4476" s="28">
        <v>5783042156</v>
      </c>
      <c r="J4476" s="28">
        <v>0</v>
      </c>
      <c r="K4476" s="28">
        <v>5783042156</v>
      </c>
      <c r="L4476" s="29">
        <v>38.43</v>
      </c>
      <c r="M4476" s="29">
        <f>IFERROR(_xlfn.XLOOKUP($B4476,'Ownership Metrics'!$A:$A,'Ownership Metrics'!$B:$B),"")</f>
        <v>37.1</v>
      </c>
      <c r="N4476" s="28">
        <f>IFERROR(_xlfn.XLOOKUP($B4476,'Ownership Metrics'!$A:$A,'Ownership Metrics'!$C:$C),"")</f>
        <v>1547</v>
      </c>
      <c r="O4476" s="29">
        <f>IFERROR(_xlfn.XLOOKUP($B4476,'Ownership Metrics'!$A:$A,'Ownership Metrics'!$D:$D),"")</f>
        <v>38.43</v>
      </c>
      <c r="P4476" s="29">
        <f>IFERROR(_xlfn.XLOOKUP($B4476,'Ownership Metrics'!$A:$A,'Ownership Metrics'!$E:$E),"")</f>
        <v>46.7</v>
      </c>
      <c r="Q4476" s="30">
        <f>IFERROR(_xlfn.XLOOKUP($B4476,'Ownership Metrics'!$A:$A,'Ownership Metrics'!$F:$F),"")</f>
        <v>11</v>
      </c>
      <c r="R4476" s="30">
        <f>IFERROR(_xlfn.XLOOKUP($B4476,'Ownership Metrics'!$A:$A,'Ownership Metrics'!$G:$G),"")</f>
        <v>33</v>
      </c>
      <c r="S4476" s="27" t="str">
        <f>IFERROR(_xlfn.XLOOKUP($B4476,'Ownership Metrics'!$A:$A,'Ownership Metrics'!$H:$H),"")</f>
        <v>Moderat</v>
      </c>
      <c r="T4476" s="27" t="str">
        <f>IFERROR(_xlfn.XLOOKUP($B4476,'Ownership Metrics'!$A:$A,'Ownership Metrics'!$I:$I),"")</f>
        <v>Sedang</v>
      </c>
      <c r="U4476" s="27">
        <f>IF(COUNTIFS($B$2:$B4476,$B4476,$D$2:$D4476,$D4476)=1,1,0)</f>
        <v>1</v>
      </c>
      <c r="V4476" s="27">
        <f t="shared" si="208"/>
        <v>38.43</v>
      </c>
      <c r="W4476" s="27">
        <f t="shared" si="209"/>
        <v>1</v>
      </c>
      <c r="X4476" s="27">
        <f t="shared" si="207"/>
        <v>38.429999552399998</v>
      </c>
    </row>
    <row r="4477" spans="1:24" x14ac:dyDescent="0.25">
      <c r="A4477" s="26">
        <v>46265</v>
      </c>
      <c r="B4477" s="27" t="s">
        <v>10738</v>
      </c>
      <c r="C4477" s="27" t="s">
        <v>4695</v>
      </c>
      <c r="D4477" s="27" t="s">
        <v>991</v>
      </c>
      <c r="E4477" s="27" t="s">
        <v>22</v>
      </c>
      <c r="F4477" s="27" t="s">
        <v>23</v>
      </c>
      <c r="G4477" s="27"/>
      <c r="H4477" s="27" t="s">
        <v>24</v>
      </c>
      <c r="I4477" s="28">
        <v>391358200</v>
      </c>
      <c r="J4477" s="28">
        <v>0</v>
      </c>
      <c r="K4477" s="28">
        <v>391358200</v>
      </c>
      <c r="L4477" s="29">
        <v>2.6</v>
      </c>
      <c r="M4477" s="29">
        <f>IFERROR(_xlfn.XLOOKUP($B4477,'Ownership Metrics'!$A:$A,'Ownership Metrics'!$B:$B),"")</f>
        <v>37.1</v>
      </c>
      <c r="N4477" s="28">
        <f>IFERROR(_xlfn.XLOOKUP($B4477,'Ownership Metrics'!$A:$A,'Ownership Metrics'!$C:$C),"")</f>
        <v>1547</v>
      </c>
      <c r="O4477" s="29">
        <f>IFERROR(_xlfn.XLOOKUP($B4477,'Ownership Metrics'!$A:$A,'Ownership Metrics'!$D:$D),"")</f>
        <v>38.43</v>
      </c>
      <c r="P4477" s="29">
        <f>IFERROR(_xlfn.XLOOKUP($B4477,'Ownership Metrics'!$A:$A,'Ownership Metrics'!$E:$E),"")</f>
        <v>46.7</v>
      </c>
      <c r="Q4477" s="30">
        <f>IFERROR(_xlfn.XLOOKUP($B4477,'Ownership Metrics'!$A:$A,'Ownership Metrics'!$F:$F),"")</f>
        <v>11</v>
      </c>
      <c r="R4477" s="30">
        <f>IFERROR(_xlfn.XLOOKUP($B4477,'Ownership Metrics'!$A:$A,'Ownership Metrics'!$G:$G),"")</f>
        <v>33</v>
      </c>
      <c r="S4477" s="27" t="str">
        <f>IFERROR(_xlfn.XLOOKUP($B4477,'Ownership Metrics'!$A:$A,'Ownership Metrics'!$H:$H),"")</f>
        <v>Moderat</v>
      </c>
      <c r="T4477" s="27" t="str">
        <f>IFERROR(_xlfn.XLOOKUP($B4477,'Ownership Metrics'!$A:$A,'Ownership Metrics'!$I:$I),"")</f>
        <v>Sedang</v>
      </c>
      <c r="U4477" s="27">
        <f>IF(COUNTIFS($B$2:$B4477,$B4477,$D$2:$D4477,$D4477)=1,1,0)</f>
        <v>1</v>
      </c>
      <c r="V4477" s="27">
        <f t="shared" si="208"/>
        <v>2.6</v>
      </c>
      <c r="W4477" s="27">
        <f t="shared" si="209"/>
        <v>5</v>
      </c>
      <c r="X4477" s="27">
        <f t="shared" si="207"/>
        <v>2.5999995522999999</v>
      </c>
    </row>
    <row r="4478" spans="1:24" x14ac:dyDescent="0.25">
      <c r="A4478" s="26">
        <v>46265</v>
      </c>
      <c r="B4478" s="27" t="s">
        <v>10738</v>
      </c>
      <c r="C4478" s="27" t="s">
        <v>4695</v>
      </c>
      <c r="D4478" s="27" t="s">
        <v>1034</v>
      </c>
      <c r="E4478" s="27" t="s">
        <v>1035</v>
      </c>
      <c r="F4478" s="27" t="s">
        <v>23</v>
      </c>
      <c r="G4478" s="27"/>
      <c r="H4478" s="27" t="s">
        <v>24</v>
      </c>
      <c r="I4478" s="28">
        <v>745126300</v>
      </c>
      <c r="J4478" s="28">
        <v>0</v>
      </c>
      <c r="K4478" s="28">
        <v>745126300</v>
      </c>
      <c r="L4478" s="29">
        <v>4.95</v>
      </c>
      <c r="M4478" s="29">
        <f>IFERROR(_xlfn.XLOOKUP($B4478,'Ownership Metrics'!$A:$A,'Ownership Metrics'!$B:$B),"")</f>
        <v>37.1</v>
      </c>
      <c r="N4478" s="28">
        <f>IFERROR(_xlfn.XLOOKUP($B4478,'Ownership Metrics'!$A:$A,'Ownership Metrics'!$C:$C),"")</f>
        <v>1547</v>
      </c>
      <c r="O4478" s="29">
        <f>IFERROR(_xlfn.XLOOKUP($B4478,'Ownership Metrics'!$A:$A,'Ownership Metrics'!$D:$D),"")</f>
        <v>38.43</v>
      </c>
      <c r="P4478" s="29">
        <f>IFERROR(_xlfn.XLOOKUP($B4478,'Ownership Metrics'!$A:$A,'Ownership Metrics'!$E:$E),"")</f>
        <v>46.7</v>
      </c>
      <c r="Q4478" s="30">
        <f>IFERROR(_xlfn.XLOOKUP($B4478,'Ownership Metrics'!$A:$A,'Ownership Metrics'!$F:$F),"")</f>
        <v>11</v>
      </c>
      <c r="R4478" s="30">
        <f>IFERROR(_xlfn.XLOOKUP($B4478,'Ownership Metrics'!$A:$A,'Ownership Metrics'!$G:$G),"")</f>
        <v>33</v>
      </c>
      <c r="S4478" s="27" t="str">
        <f>IFERROR(_xlfn.XLOOKUP($B4478,'Ownership Metrics'!$A:$A,'Ownership Metrics'!$H:$H),"")</f>
        <v>Moderat</v>
      </c>
      <c r="T4478" s="27" t="str">
        <f>IFERROR(_xlfn.XLOOKUP($B4478,'Ownership Metrics'!$A:$A,'Ownership Metrics'!$I:$I),"")</f>
        <v>Sedang</v>
      </c>
      <c r="U4478" s="27">
        <f>IF(COUNTIFS($B$2:$B4478,$B4478,$D$2:$D4478,$D4478)=1,1,0)</f>
        <v>1</v>
      </c>
      <c r="V4478" s="27">
        <f t="shared" si="208"/>
        <v>4.95</v>
      </c>
      <c r="W4478" s="27">
        <f t="shared" si="209"/>
        <v>2</v>
      </c>
      <c r="X4478" s="27">
        <f t="shared" si="207"/>
        <v>4.9499995522000004</v>
      </c>
    </row>
    <row r="4479" spans="1:24" x14ac:dyDescent="0.25">
      <c r="A4479" s="26">
        <v>46265</v>
      </c>
      <c r="B4479" s="27" t="s">
        <v>10738</v>
      </c>
      <c r="C4479" s="27" t="s">
        <v>4695</v>
      </c>
      <c r="D4479" s="27" t="s">
        <v>4020</v>
      </c>
      <c r="E4479" s="27" t="s">
        <v>83</v>
      </c>
      <c r="F4479" s="27" t="s">
        <v>32</v>
      </c>
      <c r="G4479" s="27"/>
      <c r="H4479" s="27" t="s">
        <v>62</v>
      </c>
      <c r="I4479" s="28">
        <v>499954810</v>
      </c>
      <c r="J4479" s="28">
        <v>0</v>
      </c>
      <c r="K4479" s="28">
        <v>499954810</v>
      </c>
      <c r="L4479" s="29">
        <v>3.32</v>
      </c>
      <c r="M4479" s="29">
        <f>IFERROR(_xlfn.XLOOKUP($B4479,'Ownership Metrics'!$A:$A,'Ownership Metrics'!$B:$B),"")</f>
        <v>37.1</v>
      </c>
      <c r="N4479" s="28">
        <f>IFERROR(_xlfn.XLOOKUP($B4479,'Ownership Metrics'!$A:$A,'Ownership Metrics'!$C:$C),"")</f>
        <v>1547</v>
      </c>
      <c r="O4479" s="29">
        <f>IFERROR(_xlfn.XLOOKUP($B4479,'Ownership Metrics'!$A:$A,'Ownership Metrics'!$D:$D),"")</f>
        <v>38.43</v>
      </c>
      <c r="P4479" s="29">
        <f>IFERROR(_xlfn.XLOOKUP($B4479,'Ownership Metrics'!$A:$A,'Ownership Metrics'!$E:$E),"")</f>
        <v>46.7</v>
      </c>
      <c r="Q4479" s="30">
        <f>IFERROR(_xlfn.XLOOKUP($B4479,'Ownership Metrics'!$A:$A,'Ownership Metrics'!$F:$F),"")</f>
        <v>11</v>
      </c>
      <c r="R4479" s="30">
        <f>IFERROR(_xlfn.XLOOKUP($B4479,'Ownership Metrics'!$A:$A,'Ownership Metrics'!$G:$G),"")</f>
        <v>33</v>
      </c>
      <c r="S4479" s="27" t="str">
        <f>IFERROR(_xlfn.XLOOKUP($B4479,'Ownership Metrics'!$A:$A,'Ownership Metrics'!$H:$H),"")</f>
        <v>Moderat</v>
      </c>
      <c r="T4479" s="27" t="str">
        <f>IFERROR(_xlfn.XLOOKUP($B4479,'Ownership Metrics'!$A:$A,'Ownership Metrics'!$I:$I),"")</f>
        <v>Sedang</v>
      </c>
      <c r="U4479" s="27">
        <f>IF(COUNTIFS($B$2:$B4479,$B4479,$D$2:$D4479,$D4479)=1,1,0)</f>
        <v>1</v>
      </c>
      <c r="V4479" s="27">
        <f t="shared" si="208"/>
        <v>3.32</v>
      </c>
      <c r="W4479" s="27">
        <f t="shared" si="209"/>
        <v>3</v>
      </c>
      <c r="X4479" s="27">
        <f t="shared" si="207"/>
        <v>3.3199995520999996</v>
      </c>
    </row>
    <row r="4480" spans="1:24" x14ac:dyDescent="0.25">
      <c r="A4480" s="26">
        <v>46265</v>
      </c>
      <c r="B4480" s="27" t="s">
        <v>10738</v>
      </c>
      <c r="C4480" s="27" t="s">
        <v>4695</v>
      </c>
      <c r="D4480" s="27" t="s">
        <v>4696</v>
      </c>
      <c r="E4480" s="27" t="s">
        <v>72</v>
      </c>
      <c r="F4480" s="27" t="s">
        <v>32</v>
      </c>
      <c r="G4480" s="27"/>
      <c r="H4480" s="27" t="s">
        <v>571</v>
      </c>
      <c r="I4480" s="28">
        <v>205547100</v>
      </c>
      <c r="J4480" s="28">
        <v>0</v>
      </c>
      <c r="K4480" s="28">
        <v>205547100</v>
      </c>
      <c r="L4480" s="29">
        <v>1.37</v>
      </c>
      <c r="M4480" s="29">
        <f>IFERROR(_xlfn.XLOOKUP($B4480,'Ownership Metrics'!$A:$A,'Ownership Metrics'!$B:$B),"")</f>
        <v>37.1</v>
      </c>
      <c r="N4480" s="28">
        <f>IFERROR(_xlfn.XLOOKUP($B4480,'Ownership Metrics'!$A:$A,'Ownership Metrics'!$C:$C),"")</f>
        <v>1547</v>
      </c>
      <c r="O4480" s="29">
        <f>IFERROR(_xlfn.XLOOKUP($B4480,'Ownership Metrics'!$A:$A,'Ownership Metrics'!$D:$D),"")</f>
        <v>38.43</v>
      </c>
      <c r="P4480" s="29">
        <f>IFERROR(_xlfn.XLOOKUP($B4480,'Ownership Metrics'!$A:$A,'Ownership Metrics'!$E:$E),"")</f>
        <v>46.7</v>
      </c>
      <c r="Q4480" s="30">
        <f>IFERROR(_xlfn.XLOOKUP($B4480,'Ownership Metrics'!$A:$A,'Ownership Metrics'!$F:$F),"")</f>
        <v>11</v>
      </c>
      <c r="R4480" s="30">
        <f>IFERROR(_xlfn.XLOOKUP($B4480,'Ownership Metrics'!$A:$A,'Ownership Metrics'!$G:$G),"")</f>
        <v>33</v>
      </c>
      <c r="S4480" s="27" t="str">
        <f>IFERROR(_xlfn.XLOOKUP($B4480,'Ownership Metrics'!$A:$A,'Ownership Metrics'!$H:$H),"")</f>
        <v>Moderat</v>
      </c>
      <c r="T4480" s="27" t="str">
        <f>IFERROR(_xlfn.XLOOKUP($B4480,'Ownership Metrics'!$A:$A,'Ownership Metrics'!$I:$I),"")</f>
        <v>Sedang</v>
      </c>
      <c r="U4480" s="27">
        <f>IF(COUNTIFS($B$2:$B4480,$B4480,$D$2:$D4480,$D4480)=1,1,0)</f>
        <v>1</v>
      </c>
      <c r="V4480" s="27">
        <f t="shared" si="208"/>
        <v>1.37</v>
      </c>
      <c r="W4480" s="27">
        <f t="shared" si="209"/>
        <v>11</v>
      </c>
      <c r="X4480" s="27">
        <f t="shared" si="207"/>
        <v>1.3699995520000001</v>
      </c>
    </row>
    <row r="4481" spans="1:24" x14ac:dyDescent="0.25">
      <c r="A4481" s="26">
        <v>46265</v>
      </c>
      <c r="B4481" s="27" t="s">
        <v>10738</v>
      </c>
      <c r="C4481" s="27" t="s">
        <v>4695</v>
      </c>
      <c r="D4481" s="27" t="s">
        <v>4697</v>
      </c>
      <c r="E4481" s="27" t="s">
        <v>72</v>
      </c>
      <c r="F4481" s="27" t="s">
        <v>32</v>
      </c>
      <c r="G4481" s="27"/>
      <c r="H4481" s="27" t="s">
        <v>259</v>
      </c>
      <c r="I4481" s="28">
        <v>248456692</v>
      </c>
      <c r="J4481" s="28">
        <v>0</v>
      </c>
      <c r="K4481" s="28">
        <v>248456692</v>
      </c>
      <c r="L4481" s="29">
        <v>1.65</v>
      </c>
      <c r="M4481" s="29">
        <f>IFERROR(_xlfn.XLOOKUP($B4481,'Ownership Metrics'!$A:$A,'Ownership Metrics'!$B:$B),"")</f>
        <v>37.1</v>
      </c>
      <c r="N4481" s="28">
        <f>IFERROR(_xlfn.XLOOKUP($B4481,'Ownership Metrics'!$A:$A,'Ownership Metrics'!$C:$C),"")</f>
        <v>1547</v>
      </c>
      <c r="O4481" s="29">
        <f>IFERROR(_xlfn.XLOOKUP($B4481,'Ownership Metrics'!$A:$A,'Ownership Metrics'!$D:$D),"")</f>
        <v>38.43</v>
      </c>
      <c r="P4481" s="29">
        <f>IFERROR(_xlfn.XLOOKUP($B4481,'Ownership Metrics'!$A:$A,'Ownership Metrics'!$E:$E),"")</f>
        <v>46.7</v>
      </c>
      <c r="Q4481" s="30">
        <f>IFERROR(_xlfn.XLOOKUP($B4481,'Ownership Metrics'!$A:$A,'Ownership Metrics'!$F:$F),"")</f>
        <v>11</v>
      </c>
      <c r="R4481" s="30">
        <f>IFERROR(_xlfn.XLOOKUP($B4481,'Ownership Metrics'!$A:$A,'Ownership Metrics'!$G:$G),"")</f>
        <v>33</v>
      </c>
      <c r="S4481" s="27" t="str">
        <f>IFERROR(_xlfn.XLOOKUP($B4481,'Ownership Metrics'!$A:$A,'Ownership Metrics'!$H:$H),"")</f>
        <v>Moderat</v>
      </c>
      <c r="T4481" s="27" t="str">
        <f>IFERROR(_xlfn.XLOOKUP($B4481,'Ownership Metrics'!$A:$A,'Ownership Metrics'!$I:$I),"")</f>
        <v>Sedang</v>
      </c>
      <c r="U4481" s="27">
        <f>IF(COUNTIFS($B$2:$B4481,$B4481,$D$2:$D4481,$D4481)=1,1,0)</f>
        <v>1</v>
      </c>
      <c r="V4481" s="27">
        <f t="shared" si="208"/>
        <v>1.65</v>
      </c>
      <c r="W4481" s="27">
        <f t="shared" si="209"/>
        <v>8</v>
      </c>
      <c r="X4481" s="27">
        <f t="shared" si="207"/>
        <v>1.6499995518999999</v>
      </c>
    </row>
    <row r="4482" spans="1:24" x14ac:dyDescent="0.25">
      <c r="A4482" s="26">
        <v>46265</v>
      </c>
      <c r="B4482" s="27" t="s">
        <v>10738</v>
      </c>
      <c r="C4482" s="27" t="s">
        <v>4695</v>
      </c>
      <c r="D4482" s="27" t="s">
        <v>1369</v>
      </c>
      <c r="E4482" s="27" t="s">
        <v>72</v>
      </c>
      <c r="F4482" s="27" t="s">
        <v>32</v>
      </c>
      <c r="G4482" s="27"/>
      <c r="H4482" s="27" t="s">
        <v>569</v>
      </c>
      <c r="I4482" s="28">
        <v>240731800</v>
      </c>
      <c r="J4482" s="28">
        <v>0</v>
      </c>
      <c r="K4482" s="28">
        <v>240731800</v>
      </c>
      <c r="L4482" s="29">
        <v>1.6</v>
      </c>
      <c r="M4482" s="29">
        <f>IFERROR(_xlfn.XLOOKUP($B4482,'Ownership Metrics'!$A:$A,'Ownership Metrics'!$B:$B),"")</f>
        <v>37.1</v>
      </c>
      <c r="N4482" s="28">
        <f>IFERROR(_xlfn.XLOOKUP($B4482,'Ownership Metrics'!$A:$A,'Ownership Metrics'!$C:$C),"")</f>
        <v>1547</v>
      </c>
      <c r="O4482" s="29">
        <f>IFERROR(_xlfn.XLOOKUP($B4482,'Ownership Metrics'!$A:$A,'Ownership Metrics'!$D:$D),"")</f>
        <v>38.43</v>
      </c>
      <c r="P4482" s="29">
        <f>IFERROR(_xlfn.XLOOKUP($B4482,'Ownership Metrics'!$A:$A,'Ownership Metrics'!$E:$E),"")</f>
        <v>46.7</v>
      </c>
      <c r="Q4482" s="30">
        <f>IFERROR(_xlfn.XLOOKUP($B4482,'Ownership Metrics'!$A:$A,'Ownership Metrics'!$F:$F),"")</f>
        <v>11</v>
      </c>
      <c r="R4482" s="30">
        <f>IFERROR(_xlfn.XLOOKUP($B4482,'Ownership Metrics'!$A:$A,'Ownership Metrics'!$G:$G),"")</f>
        <v>33</v>
      </c>
      <c r="S4482" s="27" t="str">
        <f>IFERROR(_xlfn.XLOOKUP($B4482,'Ownership Metrics'!$A:$A,'Ownership Metrics'!$H:$H),"")</f>
        <v>Moderat</v>
      </c>
      <c r="T4482" s="27" t="str">
        <f>IFERROR(_xlfn.XLOOKUP($B4482,'Ownership Metrics'!$A:$A,'Ownership Metrics'!$I:$I),"")</f>
        <v>Sedang</v>
      </c>
      <c r="U4482" s="27">
        <f>IF(COUNTIFS($B$2:$B4482,$B4482,$D$2:$D4482,$D4482)=1,1,0)</f>
        <v>1</v>
      </c>
      <c r="V4482" s="27">
        <f t="shared" si="208"/>
        <v>1.6</v>
      </c>
      <c r="W4482" s="27">
        <f t="shared" si="209"/>
        <v>9</v>
      </c>
      <c r="X4482" s="27">
        <f t="shared" ref="X4482:X4545" si="210">$V4482-(ROW()*0.0000000001)</f>
        <v>1.5999995518000001</v>
      </c>
    </row>
    <row r="4483" spans="1:24" x14ac:dyDescent="0.25">
      <c r="A4483" s="26">
        <v>46265</v>
      </c>
      <c r="B4483" s="27" t="s">
        <v>10738</v>
      </c>
      <c r="C4483" s="27" t="s">
        <v>4695</v>
      </c>
      <c r="D4483" s="27" t="s">
        <v>4698</v>
      </c>
      <c r="E4483" s="27" t="s">
        <v>72</v>
      </c>
      <c r="F4483" s="27" t="s">
        <v>32</v>
      </c>
      <c r="G4483" s="27"/>
      <c r="H4483" s="27" t="s">
        <v>135</v>
      </c>
      <c r="I4483" s="28">
        <v>418517600</v>
      </c>
      <c r="J4483" s="28">
        <v>0</v>
      </c>
      <c r="K4483" s="28">
        <v>418517600</v>
      </c>
      <c r="L4483" s="29">
        <v>2.78</v>
      </c>
      <c r="M4483" s="29">
        <f>IFERROR(_xlfn.XLOOKUP($B4483,'Ownership Metrics'!$A:$A,'Ownership Metrics'!$B:$B),"")</f>
        <v>37.1</v>
      </c>
      <c r="N4483" s="28">
        <f>IFERROR(_xlfn.XLOOKUP($B4483,'Ownership Metrics'!$A:$A,'Ownership Metrics'!$C:$C),"")</f>
        <v>1547</v>
      </c>
      <c r="O4483" s="29">
        <f>IFERROR(_xlfn.XLOOKUP($B4483,'Ownership Metrics'!$A:$A,'Ownership Metrics'!$D:$D),"")</f>
        <v>38.43</v>
      </c>
      <c r="P4483" s="29">
        <f>IFERROR(_xlfn.XLOOKUP($B4483,'Ownership Metrics'!$A:$A,'Ownership Metrics'!$E:$E),"")</f>
        <v>46.7</v>
      </c>
      <c r="Q4483" s="30">
        <f>IFERROR(_xlfn.XLOOKUP($B4483,'Ownership Metrics'!$A:$A,'Ownership Metrics'!$F:$F),"")</f>
        <v>11</v>
      </c>
      <c r="R4483" s="30">
        <f>IFERROR(_xlfn.XLOOKUP($B4483,'Ownership Metrics'!$A:$A,'Ownership Metrics'!$G:$G),"")</f>
        <v>33</v>
      </c>
      <c r="S4483" s="27" t="str">
        <f>IFERROR(_xlfn.XLOOKUP($B4483,'Ownership Metrics'!$A:$A,'Ownership Metrics'!$H:$H),"")</f>
        <v>Moderat</v>
      </c>
      <c r="T4483" s="27" t="str">
        <f>IFERROR(_xlfn.XLOOKUP($B4483,'Ownership Metrics'!$A:$A,'Ownership Metrics'!$I:$I),"")</f>
        <v>Sedang</v>
      </c>
      <c r="U4483" s="27">
        <f>IF(COUNTIFS($B$2:$B4483,$B4483,$D$2:$D4483,$D4483)=1,1,0)</f>
        <v>1</v>
      </c>
      <c r="V4483" s="27">
        <f t="shared" ref="V4483:V4546" si="211">SUMIFS($L$2:$L$10000,$B$2:$B$10000,$B4483,$D$2:$D$10000,$D4483)</f>
        <v>2.78</v>
      </c>
      <c r="W4483" s="27">
        <f t="shared" ref="W4483:W4546" si="212">COUNTIFS($B$2:$B$10000,$B4483,$U$2:$U$10000,1,$X$2:$X$10000,"&gt;"&amp;$X4483)+1</f>
        <v>4</v>
      </c>
      <c r="X4483" s="27">
        <f t="shared" si="210"/>
        <v>2.7799995517</v>
      </c>
    </row>
    <row r="4484" spans="1:24" x14ac:dyDescent="0.25">
      <c r="A4484" s="26">
        <v>46265</v>
      </c>
      <c r="B4484" s="27" t="s">
        <v>10738</v>
      </c>
      <c r="C4484" s="27" t="s">
        <v>4695</v>
      </c>
      <c r="D4484" s="27" t="s">
        <v>4699</v>
      </c>
      <c r="E4484" s="27" t="s">
        <v>72</v>
      </c>
      <c r="F4484" s="27" t="s">
        <v>32</v>
      </c>
      <c r="G4484" s="27"/>
      <c r="H4484" s="27" t="s">
        <v>80</v>
      </c>
      <c r="I4484" s="28">
        <v>387222900</v>
      </c>
      <c r="J4484" s="28">
        <v>0</v>
      </c>
      <c r="K4484" s="28">
        <v>387222900</v>
      </c>
      <c r="L4484" s="29">
        <v>2.57</v>
      </c>
      <c r="M4484" s="29">
        <f>IFERROR(_xlfn.XLOOKUP($B4484,'Ownership Metrics'!$A:$A,'Ownership Metrics'!$B:$B),"")</f>
        <v>37.1</v>
      </c>
      <c r="N4484" s="28">
        <f>IFERROR(_xlfn.XLOOKUP($B4484,'Ownership Metrics'!$A:$A,'Ownership Metrics'!$C:$C),"")</f>
        <v>1547</v>
      </c>
      <c r="O4484" s="29">
        <f>IFERROR(_xlfn.XLOOKUP($B4484,'Ownership Metrics'!$A:$A,'Ownership Metrics'!$D:$D),"")</f>
        <v>38.43</v>
      </c>
      <c r="P4484" s="29">
        <f>IFERROR(_xlfn.XLOOKUP($B4484,'Ownership Metrics'!$A:$A,'Ownership Metrics'!$E:$E),"")</f>
        <v>46.7</v>
      </c>
      <c r="Q4484" s="30">
        <f>IFERROR(_xlfn.XLOOKUP($B4484,'Ownership Metrics'!$A:$A,'Ownership Metrics'!$F:$F),"")</f>
        <v>11</v>
      </c>
      <c r="R4484" s="30">
        <f>IFERROR(_xlfn.XLOOKUP($B4484,'Ownership Metrics'!$A:$A,'Ownership Metrics'!$G:$G),"")</f>
        <v>33</v>
      </c>
      <c r="S4484" s="27" t="str">
        <f>IFERROR(_xlfn.XLOOKUP($B4484,'Ownership Metrics'!$A:$A,'Ownership Metrics'!$H:$H),"")</f>
        <v>Moderat</v>
      </c>
      <c r="T4484" s="27" t="str">
        <f>IFERROR(_xlfn.XLOOKUP($B4484,'Ownership Metrics'!$A:$A,'Ownership Metrics'!$I:$I),"")</f>
        <v>Sedang</v>
      </c>
      <c r="U4484" s="27">
        <f>IF(COUNTIFS($B$2:$B4484,$B4484,$D$2:$D4484,$D4484)=1,1,0)</f>
        <v>1</v>
      </c>
      <c r="V4484" s="27">
        <f t="shared" si="211"/>
        <v>2.57</v>
      </c>
      <c r="W4484" s="27">
        <f t="shared" si="212"/>
        <v>6</v>
      </c>
      <c r="X4484" s="27">
        <f t="shared" si="210"/>
        <v>2.5699995516</v>
      </c>
    </row>
    <row r="4485" spans="1:24" x14ac:dyDescent="0.25">
      <c r="A4485" s="26">
        <v>46265</v>
      </c>
      <c r="B4485" s="27" t="s">
        <v>10738</v>
      </c>
      <c r="C4485" s="27" t="s">
        <v>4695</v>
      </c>
      <c r="D4485" s="27" t="s">
        <v>110</v>
      </c>
      <c r="E4485" s="27" t="s">
        <v>67</v>
      </c>
      <c r="F4485" s="27" t="s">
        <v>23</v>
      </c>
      <c r="G4485" s="27"/>
      <c r="H4485" s="27" t="s">
        <v>24</v>
      </c>
      <c r="I4485" s="28">
        <v>311887690</v>
      </c>
      <c r="J4485" s="28">
        <v>0</v>
      </c>
      <c r="K4485" s="28">
        <v>311887690</v>
      </c>
      <c r="L4485" s="29">
        <v>2.0699999999999998</v>
      </c>
      <c r="M4485" s="29">
        <f>IFERROR(_xlfn.XLOOKUP($B4485,'Ownership Metrics'!$A:$A,'Ownership Metrics'!$B:$B),"")</f>
        <v>37.1</v>
      </c>
      <c r="N4485" s="28">
        <f>IFERROR(_xlfn.XLOOKUP($B4485,'Ownership Metrics'!$A:$A,'Ownership Metrics'!$C:$C),"")</f>
        <v>1547</v>
      </c>
      <c r="O4485" s="29">
        <f>IFERROR(_xlfn.XLOOKUP($B4485,'Ownership Metrics'!$A:$A,'Ownership Metrics'!$D:$D),"")</f>
        <v>38.43</v>
      </c>
      <c r="P4485" s="29">
        <f>IFERROR(_xlfn.XLOOKUP($B4485,'Ownership Metrics'!$A:$A,'Ownership Metrics'!$E:$E),"")</f>
        <v>46.7</v>
      </c>
      <c r="Q4485" s="30">
        <f>IFERROR(_xlfn.XLOOKUP($B4485,'Ownership Metrics'!$A:$A,'Ownership Metrics'!$F:$F),"")</f>
        <v>11</v>
      </c>
      <c r="R4485" s="30">
        <f>IFERROR(_xlfn.XLOOKUP($B4485,'Ownership Metrics'!$A:$A,'Ownership Metrics'!$G:$G),"")</f>
        <v>33</v>
      </c>
      <c r="S4485" s="27" t="str">
        <f>IFERROR(_xlfn.XLOOKUP($B4485,'Ownership Metrics'!$A:$A,'Ownership Metrics'!$H:$H),"")</f>
        <v>Moderat</v>
      </c>
      <c r="T4485" s="27" t="str">
        <f>IFERROR(_xlfn.XLOOKUP($B4485,'Ownership Metrics'!$A:$A,'Ownership Metrics'!$I:$I),"")</f>
        <v>Sedang</v>
      </c>
      <c r="U4485" s="27">
        <f>IF(COUNTIFS($B$2:$B4485,$B4485,$D$2:$D4485,$D4485)=1,1,0)</f>
        <v>1</v>
      </c>
      <c r="V4485" s="27">
        <f t="shared" si="211"/>
        <v>2.0699999999999998</v>
      </c>
      <c r="W4485" s="27">
        <f t="shared" si="212"/>
        <v>7</v>
      </c>
      <c r="X4485" s="27">
        <f t="shared" si="210"/>
        <v>2.0699995515</v>
      </c>
    </row>
    <row r="4486" spans="1:24" x14ac:dyDescent="0.25">
      <c r="A4486" s="26">
        <v>46265</v>
      </c>
      <c r="B4486" s="27" t="s">
        <v>10739</v>
      </c>
      <c r="C4486" s="27" t="s">
        <v>4701</v>
      </c>
      <c r="D4486" s="27" t="s">
        <v>4702</v>
      </c>
      <c r="E4486" s="27" t="s">
        <v>22</v>
      </c>
      <c r="F4486" s="27" t="s">
        <v>23</v>
      </c>
      <c r="G4486" s="27"/>
      <c r="H4486" s="27" t="s">
        <v>24</v>
      </c>
      <c r="I4486" s="28">
        <v>60443900</v>
      </c>
      <c r="J4486" s="28">
        <v>86949529</v>
      </c>
      <c r="K4486" s="28">
        <v>147393429</v>
      </c>
      <c r="L4486" s="29">
        <v>5.41</v>
      </c>
      <c r="M4486" s="29">
        <f>IFERROR(_xlfn.XLOOKUP($B4486,'Ownership Metrics'!$A:$A,'Ownership Metrics'!$B:$B),"")</f>
        <v>8.1999999999999993</v>
      </c>
      <c r="N4486" s="28">
        <f>IFERROR(_xlfn.XLOOKUP($B4486,'Ownership Metrics'!$A:$A,'Ownership Metrics'!$C:$C),"")</f>
        <v>3039</v>
      </c>
      <c r="O4486" s="29">
        <f>IFERROR(_xlfn.XLOOKUP($B4486,'Ownership Metrics'!$A:$A,'Ownership Metrics'!$D:$D),"")</f>
        <v>52.15</v>
      </c>
      <c r="P4486" s="29">
        <f>IFERROR(_xlfn.XLOOKUP($B4486,'Ownership Metrics'!$A:$A,'Ownership Metrics'!$E:$E),"")</f>
        <v>71.81</v>
      </c>
      <c r="Q4486" s="30">
        <f>IFERROR(_xlfn.XLOOKUP($B4486,'Ownership Metrics'!$A:$A,'Ownership Metrics'!$F:$F),"")</f>
        <v>8</v>
      </c>
      <c r="R4486" s="30">
        <f>IFERROR(_xlfn.XLOOKUP($B4486,'Ownership Metrics'!$A:$A,'Ownership Metrics'!$G:$G),"")</f>
        <v>51</v>
      </c>
      <c r="S4486" s="27" t="str">
        <f>IFERROR(_xlfn.XLOOKUP($B4486,'Ownership Metrics'!$A:$A,'Ownership Metrics'!$H:$H),"")</f>
        <v>Mayoritas</v>
      </c>
      <c r="T4486" s="27" t="str">
        <f>IFERROR(_xlfn.XLOOKUP($B4486,'Ownership Metrics'!$A:$A,'Ownership Metrics'!$I:$I),"")</f>
        <v>Sedang</v>
      </c>
      <c r="U4486" s="27">
        <f>IF(COUNTIFS($B$2:$B4486,$B4486,$D$2:$D4486,$D4486)=1,1,0)</f>
        <v>1</v>
      </c>
      <c r="V4486" s="27">
        <f t="shared" si="211"/>
        <v>5.41</v>
      </c>
      <c r="W4486" s="27">
        <f t="shared" si="212"/>
        <v>6</v>
      </c>
      <c r="X4486" s="27">
        <f t="shared" si="210"/>
        <v>5.4099995514000003</v>
      </c>
    </row>
    <row r="4487" spans="1:24" x14ac:dyDescent="0.25">
      <c r="A4487" s="26">
        <v>46265</v>
      </c>
      <c r="B4487" s="27" t="s">
        <v>10739</v>
      </c>
      <c r="C4487" s="27" t="s">
        <v>4701</v>
      </c>
      <c r="D4487" s="27" t="s">
        <v>4703</v>
      </c>
      <c r="E4487" s="27" t="s">
        <v>22</v>
      </c>
      <c r="F4487" s="27" t="s">
        <v>23</v>
      </c>
      <c r="G4487" s="27"/>
      <c r="H4487" s="27" t="s">
        <v>24</v>
      </c>
      <c r="I4487" s="28">
        <v>1420466476</v>
      </c>
      <c r="J4487" s="28">
        <v>0</v>
      </c>
      <c r="K4487" s="28">
        <v>1420466476</v>
      </c>
      <c r="L4487" s="29">
        <v>52.15</v>
      </c>
      <c r="M4487" s="29">
        <f>IFERROR(_xlfn.XLOOKUP($B4487,'Ownership Metrics'!$A:$A,'Ownership Metrics'!$B:$B),"")</f>
        <v>8.1999999999999993</v>
      </c>
      <c r="N4487" s="28">
        <f>IFERROR(_xlfn.XLOOKUP($B4487,'Ownership Metrics'!$A:$A,'Ownership Metrics'!$C:$C),"")</f>
        <v>3039</v>
      </c>
      <c r="O4487" s="29">
        <f>IFERROR(_xlfn.XLOOKUP($B4487,'Ownership Metrics'!$A:$A,'Ownership Metrics'!$D:$D),"")</f>
        <v>52.15</v>
      </c>
      <c r="P4487" s="29">
        <f>IFERROR(_xlfn.XLOOKUP($B4487,'Ownership Metrics'!$A:$A,'Ownership Metrics'!$E:$E),"")</f>
        <v>71.81</v>
      </c>
      <c r="Q4487" s="30">
        <f>IFERROR(_xlfn.XLOOKUP($B4487,'Ownership Metrics'!$A:$A,'Ownership Metrics'!$F:$F),"")</f>
        <v>8</v>
      </c>
      <c r="R4487" s="30">
        <f>IFERROR(_xlfn.XLOOKUP($B4487,'Ownership Metrics'!$A:$A,'Ownership Metrics'!$G:$G),"")</f>
        <v>51</v>
      </c>
      <c r="S4487" s="27" t="str">
        <f>IFERROR(_xlfn.XLOOKUP($B4487,'Ownership Metrics'!$A:$A,'Ownership Metrics'!$H:$H),"")</f>
        <v>Mayoritas</v>
      </c>
      <c r="T4487" s="27" t="str">
        <f>IFERROR(_xlfn.XLOOKUP($B4487,'Ownership Metrics'!$A:$A,'Ownership Metrics'!$I:$I),"")</f>
        <v>Sedang</v>
      </c>
      <c r="U4487" s="27">
        <f>IF(COUNTIFS($B$2:$B4487,$B4487,$D$2:$D4487,$D4487)=1,1,0)</f>
        <v>1</v>
      </c>
      <c r="V4487" s="27">
        <f t="shared" si="211"/>
        <v>52.15</v>
      </c>
      <c r="W4487" s="27">
        <f t="shared" si="212"/>
        <v>1</v>
      </c>
      <c r="X4487" s="27">
        <f t="shared" si="210"/>
        <v>52.149999551299999</v>
      </c>
    </row>
    <row r="4488" spans="1:24" x14ac:dyDescent="0.25">
      <c r="A4488" s="26">
        <v>46265</v>
      </c>
      <c r="B4488" s="27" t="s">
        <v>10739</v>
      </c>
      <c r="C4488" s="27" t="s">
        <v>4701</v>
      </c>
      <c r="D4488" s="27" t="s">
        <v>1037</v>
      </c>
      <c r="E4488" s="27" t="s">
        <v>114</v>
      </c>
      <c r="F4488" s="27" t="s">
        <v>32</v>
      </c>
      <c r="G4488" s="27"/>
      <c r="H4488" s="27" t="s">
        <v>64</v>
      </c>
      <c r="I4488" s="28">
        <v>29015686</v>
      </c>
      <c r="J4488" s="28">
        <v>0</v>
      </c>
      <c r="K4488" s="28">
        <v>29015686</v>
      </c>
      <c r="L4488" s="29">
        <v>1.07</v>
      </c>
      <c r="M4488" s="29">
        <f>IFERROR(_xlfn.XLOOKUP($B4488,'Ownership Metrics'!$A:$A,'Ownership Metrics'!$B:$B),"")</f>
        <v>8.1999999999999993</v>
      </c>
      <c r="N4488" s="28">
        <f>IFERROR(_xlfn.XLOOKUP($B4488,'Ownership Metrics'!$A:$A,'Ownership Metrics'!$C:$C),"")</f>
        <v>3039</v>
      </c>
      <c r="O4488" s="29">
        <f>IFERROR(_xlfn.XLOOKUP($B4488,'Ownership Metrics'!$A:$A,'Ownership Metrics'!$D:$D),"")</f>
        <v>52.15</v>
      </c>
      <c r="P4488" s="29">
        <f>IFERROR(_xlfn.XLOOKUP($B4488,'Ownership Metrics'!$A:$A,'Ownership Metrics'!$E:$E),"")</f>
        <v>71.81</v>
      </c>
      <c r="Q4488" s="30">
        <f>IFERROR(_xlfn.XLOOKUP($B4488,'Ownership Metrics'!$A:$A,'Ownership Metrics'!$F:$F),"")</f>
        <v>8</v>
      </c>
      <c r="R4488" s="30">
        <f>IFERROR(_xlfn.XLOOKUP($B4488,'Ownership Metrics'!$A:$A,'Ownership Metrics'!$G:$G),"")</f>
        <v>51</v>
      </c>
      <c r="S4488" s="27" t="str">
        <f>IFERROR(_xlfn.XLOOKUP($B4488,'Ownership Metrics'!$A:$A,'Ownership Metrics'!$H:$H),"")</f>
        <v>Mayoritas</v>
      </c>
      <c r="T4488" s="27" t="str">
        <f>IFERROR(_xlfn.XLOOKUP($B4488,'Ownership Metrics'!$A:$A,'Ownership Metrics'!$I:$I),"")</f>
        <v>Sedang</v>
      </c>
      <c r="U4488" s="27">
        <f>IF(COUNTIFS($B$2:$B4488,$B4488,$D$2:$D4488,$D4488)=1,1,0)</f>
        <v>1</v>
      </c>
      <c r="V4488" s="27">
        <f t="shared" si="211"/>
        <v>1.07</v>
      </c>
      <c r="W4488" s="27">
        <f t="shared" si="212"/>
        <v>8</v>
      </c>
      <c r="X4488" s="27">
        <f t="shared" si="210"/>
        <v>1.0699995512</v>
      </c>
    </row>
    <row r="4489" spans="1:24" x14ac:dyDescent="0.25">
      <c r="A4489" s="26">
        <v>46265</v>
      </c>
      <c r="B4489" s="27" t="s">
        <v>10739</v>
      </c>
      <c r="C4489" s="27" t="s">
        <v>4701</v>
      </c>
      <c r="D4489" s="27" t="s">
        <v>4704</v>
      </c>
      <c r="E4489" s="27" t="s">
        <v>35</v>
      </c>
      <c r="F4489" s="27" t="s">
        <v>23</v>
      </c>
      <c r="G4489" s="27" t="s">
        <v>36</v>
      </c>
      <c r="H4489" s="27" t="s">
        <v>36</v>
      </c>
      <c r="I4489" s="28">
        <v>11430664</v>
      </c>
      <c r="J4489" s="28">
        <v>335299932</v>
      </c>
      <c r="K4489" s="28">
        <v>346730596</v>
      </c>
      <c r="L4489" s="29">
        <v>12.73</v>
      </c>
      <c r="M4489" s="29">
        <f>IFERROR(_xlfn.XLOOKUP($B4489,'Ownership Metrics'!$A:$A,'Ownership Metrics'!$B:$B),"")</f>
        <v>8.1999999999999993</v>
      </c>
      <c r="N4489" s="28">
        <f>IFERROR(_xlfn.XLOOKUP($B4489,'Ownership Metrics'!$A:$A,'Ownership Metrics'!$C:$C),"")</f>
        <v>3039</v>
      </c>
      <c r="O4489" s="29">
        <f>IFERROR(_xlfn.XLOOKUP($B4489,'Ownership Metrics'!$A:$A,'Ownership Metrics'!$D:$D),"")</f>
        <v>52.15</v>
      </c>
      <c r="P4489" s="29">
        <f>IFERROR(_xlfn.XLOOKUP($B4489,'Ownership Metrics'!$A:$A,'Ownership Metrics'!$E:$E),"")</f>
        <v>71.81</v>
      </c>
      <c r="Q4489" s="30">
        <f>IFERROR(_xlfn.XLOOKUP($B4489,'Ownership Metrics'!$A:$A,'Ownership Metrics'!$F:$F),"")</f>
        <v>8</v>
      </c>
      <c r="R4489" s="30">
        <f>IFERROR(_xlfn.XLOOKUP($B4489,'Ownership Metrics'!$A:$A,'Ownership Metrics'!$G:$G),"")</f>
        <v>51</v>
      </c>
      <c r="S4489" s="27" t="str">
        <f>IFERROR(_xlfn.XLOOKUP($B4489,'Ownership Metrics'!$A:$A,'Ownership Metrics'!$H:$H),"")</f>
        <v>Mayoritas</v>
      </c>
      <c r="T4489" s="27" t="str">
        <f>IFERROR(_xlfn.XLOOKUP($B4489,'Ownership Metrics'!$A:$A,'Ownership Metrics'!$I:$I),"")</f>
        <v>Sedang</v>
      </c>
      <c r="U4489" s="27">
        <f>IF(COUNTIFS($B$2:$B4489,$B4489,$D$2:$D4489,$D4489)=1,1,0)</f>
        <v>1</v>
      </c>
      <c r="V4489" s="27">
        <f t="shared" si="211"/>
        <v>12.73</v>
      </c>
      <c r="W4489" s="27">
        <f t="shared" si="212"/>
        <v>2</v>
      </c>
      <c r="X4489" s="27">
        <f t="shared" si="210"/>
        <v>12.729999551100001</v>
      </c>
    </row>
    <row r="4490" spans="1:24" x14ac:dyDescent="0.25">
      <c r="A4490" s="26">
        <v>46265</v>
      </c>
      <c r="B4490" s="27" t="s">
        <v>10739</v>
      </c>
      <c r="C4490" s="27" t="s">
        <v>4701</v>
      </c>
      <c r="D4490" s="27" t="s">
        <v>4705</v>
      </c>
      <c r="E4490" s="27" t="s">
        <v>35</v>
      </c>
      <c r="F4490" s="27" t="s">
        <v>23</v>
      </c>
      <c r="G4490" s="27" t="s">
        <v>36</v>
      </c>
      <c r="H4490" s="27" t="s">
        <v>24</v>
      </c>
      <c r="I4490" s="28">
        <v>32003011</v>
      </c>
      <c r="J4490" s="28">
        <v>0</v>
      </c>
      <c r="K4490" s="28">
        <v>32003011</v>
      </c>
      <c r="L4490" s="29">
        <v>1.17</v>
      </c>
      <c r="M4490" s="29">
        <f>IFERROR(_xlfn.XLOOKUP($B4490,'Ownership Metrics'!$A:$A,'Ownership Metrics'!$B:$B),"")</f>
        <v>8.1999999999999993</v>
      </c>
      <c r="N4490" s="28">
        <f>IFERROR(_xlfn.XLOOKUP($B4490,'Ownership Metrics'!$A:$A,'Ownership Metrics'!$C:$C),"")</f>
        <v>3039</v>
      </c>
      <c r="O4490" s="29">
        <f>IFERROR(_xlfn.XLOOKUP($B4490,'Ownership Metrics'!$A:$A,'Ownership Metrics'!$D:$D),"")</f>
        <v>52.15</v>
      </c>
      <c r="P4490" s="29">
        <f>IFERROR(_xlfn.XLOOKUP($B4490,'Ownership Metrics'!$A:$A,'Ownership Metrics'!$E:$E),"")</f>
        <v>71.81</v>
      </c>
      <c r="Q4490" s="30">
        <f>IFERROR(_xlfn.XLOOKUP($B4490,'Ownership Metrics'!$A:$A,'Ownership Metrics'!$F:$F),"")</f>
        <v>8</v>
      </c>
      <c r="R4490" s="30">
        <f>IFERROR(_xlfn.XLOOKUP($B4490,'Ownership Metrics'!$A:$A,'Ownership Metrics'!$G:$G),"")</f>
        <v>51</v>
      </c>
      <c r="S4490" s="27" t="str">
        <f>IFERROR(_xlfn.XLOOKUP($B4490,'Ownership Metrics'!$A:$A,'Ownership Metrics'!$H:$H),"")</f>
        <v>Mayoritas</v>
      </c>
      <c r="T4490" s="27" t="str">
        <f>IFERROR(_xlfn.XLOOKUP($B4490,'Ownership Metrics'!$A:$A,'Ownership Metrics'!$I:$I),"")</f>
        <v>Sedang</v>
      </c>
      <c r="U4490" s="27">
        <f>IF(COUNTIFS($B$2:$B4490,$B4490,$D$2:$D4490,$D4490)=1,1,0)</f>
        <v>1</v>
      </c>
      <c r="V4490" s="27">
        <f t="shared" si="211"/>
        <v>1.17</v>
      </c>
      <c r="W4490" s="27">
        <f t="shared" si="212"/>
        <v>7</v>
      </c>
      <c r="X4490" s="27">
        <f t="shared" si="210"/>
        <v>1.1699995509999999</v>
      </c>
    </row>
    <row r="4491" spans="1:24" x14ac:dyDescent="0.25">
      <c r="A4491" s="26">
        <v>46265</v>
      </c>
      <c r="B4491" s="27" t="s">
        <v>10739</v>
      </c>
      <c r="C4491" s="27" t="s">
        <v>4701</v>
      </c>
      <c r="D4491" s="27" t="s">
        <v>4706</v>
      </c>
      <c r="E4491" s="27" t="s">
        <v>35</v>
      </c>
      <c r="F4491" s="27" t="s">
        <v>23</v>
      </c>
      <c r="G4491" s="27" t="s">
        <v>36</v>
      </c>
      <c r="H4491" s="27" t="s">
        <v>24</v>
      </c>
      <c r="I4491" s="28">
        <v>20797467</v>
      </c>
      <c r="J4491" s="28">
        <v>167857454</v>
      </c>
      <c r="K4491" s="28">
        <v>188654921</v>
      </c>
      <c r="L4491" s="29">
        <v>6.93</v>
      </c>
      <c r="M4491" s="29">
        <f>IFERROR(_xlfn.XLOOKUP($B4491,'Ownership Metrics'!$A:$A,'Ownership Metrics'!$B:$B),"")</f>
        <v>8.1999999999999993</v>
      </c>
      <c r="N4491" s="28">
        <f>IFERROR(_xlfn.XLOOKUP($B4491,'Ownership Metrics'!$A:$A,'Ownership Metrics'!$C:$C),"")</f>
        <v>3039</v>
      </c>
      <c r="O4491" s="29">
        <f>IFERROR(_xlfn.XLOOKUP($B4491,'Ownership Metrics'!$A:$A,'Ownership Metrics'!$D:$D),"")</f>
        <v>52.15</v>
      </c>
      <c r="P4491" s="29">
        <f>IFERROR(_xlfn.XLOOKUP($B4491,'Ownership Metrics'!$A:$A,'Ownership Metrics'!$E:$E),"")</f>
        <v>71.81</v>
      </c>
      <c r="Q4491" s="30">
        <f>IFERROR(_xlfn.XLOOKUP($B4491,'Ownership Metrics'!$A:$A,'Ownership Metrics'!$F:$F),"")</f>
        <v>8</v>
      </c>
      <c r="R4491" s="30">
        <f>IFERROR(_xlfn.XLOOKUP($B4491,'Ownership Metrics'!$A:$A,'Ownership Metrics'!$G:$G),"")</f>
        <v>51</v>
      </c>
      <c r="S4491" s="27" t="str">
        <f>IFERROR(_xlfn.XLOOKUP($B4491,'Ownership Metrics'!$A:$A,'Ownership Metrics'!$H:$H),"")</f>
        <v>Mayoritas</v>
      </c>
      <c r="T4491" s="27" t="str">
        <f>IFERROR(_xlfn.XLOOKUP($B4491,'Ownership Metrics'!$A:$A,'Ownership Metrics'!$I:$I),"")</f>
        <v>Sedang</v>
      </c>
      <c r="U4491" s="27">
        <f>IF(COUNTIFS($B$2:$B4491,$B4491,$D$2:$D4491,$D4491)=1,1,0)</f>
        <v>1</v>
      </c>
      <c r="V4491" s="27">
        <f t="shared" si="211"/>
        <v>6.93</v>
      </c>
      <c r="W4491" s="27">
        <f t="shared" si="212"/>
        <v>3</v>
      </c>
      <c r="X4491" s="27">
        <f t="shared" si="210"/>
        <v>6.9299995508999999</v>
      </c>
    </row>
    <row r="4492" spans="1:24" x14ac:dyDescent="0.25">
      <c r="A4492" s="26">
        <v>46265</v>
      </c>
      <c r="B4492" s="27" t="s">
        <v>10739</v>
      </c>
      <c r="C4492" s="27" t="s">
        <v>4701</v>
      </c>
      <c r="D4492" s="27" t="s">
        <v>4707</v>
      </c>
      <c r="E4492" s="27" t="s">
        <v>35</v>
      </c>
      <c r="F4492" s="27" t="s">
        <v>23</v>
      </c>
      <c r="G4492" s="27" t="s">
        <v>36</v>
      </c>
      <c r="H4492" s="27" t="s">
        <v>24</v>
      </c>
      <c r="I4492" s="28">
        <v>148210138</v>
      </c>
      <c r="J4492" s="28">
        <v>0</v>
      </c>
      <c r="K4492" s="28">
        <v>148210138</v>
      </c>
      <c r="L4492" s="29">
        <v>5.44</v>
      </c>
      <c r="M4492" s="29">
        <f>IFERROR(_xlfn.XLOOKUP($B4492,'Ownership Metrics'!$A:$A,'Ownership Metrics'!$B:$B),"")</f>
        <v>8.1999999999999993</v>
      </c>
      <c r="N4492" s="28">
        <f>IFERROR(_xlfn.XLOOKUP($B4492,'Ownership Metrics'!$A:$A,'Ownership Metrics'!$C:$C),"")</f>
        <v>3039</v>
      </c>
      <c r="O4492" s="29">
        <f>IFERROR(_xlfn.XLOOKUP($B4492,'Ownership Metrics'!$A:$A,'Ownership Metrics'!$D:$D),"")</f>
        <v>52.15</v>
      </c>
      <c r="P4492" s="29">
        <f>IFERROR(_xlfn.XLOOKUP($B4492,'Ownership Metrics'!$A:$A,'Ownership Metrics'!$E:$E),"")</f>
        <v>71.81</v>
      </c>
      <c r="Q4492" s="30">
        <f>IFERROR(_xlfn.XLOOKUP($B4492,'Ownership Metrics'!$A:$A,'Ownership Metrics'!$F:$F),"")</f>
        <v>8</v>
      </c>
      <c r="R4492" s="30">
        <f>IFERROR(_xlfn.XLOOKUP($B4492,'Ownership Metrics'!$A:$A,'Ownership Metrics'!$G:$G),"")</f>
        <v>51</v>
      </c>
      <c r="S4492" s="27" t="str">
        <f>IFERROR(_xlfn.XLOOKUP($B4492,'Ownership Metrics'!$A:$A,'Ownership Metrics'!$H:$H),"")</f>
        <v>Mayoritas</v>
      </c>
      <c r="T4492" s="27" t="str">
        <f>IFERROR(_xlfn.XLOOKUP($B4492,'Ownership Metrics'!$A:$A,'Ownership Metrics'!$I:$I),"")</f>
        <v>Sedang</v>
      </c>
      <c r="U4492" s="27">
        <f>IF(COUNTIFS($B$2:$B4492,$B4492,$D$2:$D4492,$D4492)=1,1,0)</f>
        <v>1</v>
      </c>
      <c r="V4492" s="27">
        <f t="shared" si="211"/>
        <v>5.44</v>
      </c>
      <c r="W4492" s="27">
        <f t="shared" si="212"/>
        <v>5</v>
      </c>
      <c r="X4492" s="27">
        <f t="shared" si="210"/>
        <v>5.4399995508000005</v>
      </c>
    </row>
    <row r="4493" spans="1:24" x14ac:dyDescent="0.25">
      <c r="A4493" s="26">
        <v>46265</v>
      </c>
      <c r="B4493" s="27" t="s">
        <v>10739</v>
      </c>
      <c r="C4493" s="27" t="s">
        <v>4701</v>
      </c>
      <c r="D4493" s="27" t="s">
        <v>4708</v>
      </c>
      <c r="E4493" s="27" t="s">
        <v>35</v>
      </c>
      <c r="F4493" s="27" t="s">
        <v>23</v>
      </c>
      <c r="G4493" s="27" t="s">
        <v>36</v>
      </c>
      <c r="H4493" s="27" t="s">
        <v>24</v>
      </c>
      <c r="I4493" s="28">
        <v>20222884</v>
      </c>
      <c r="J4493" s="28">
        <v>167649965</v>
      </c>
      <c r="K4493" s="28">
        <v>187872849</v>
      </c>
      <c r="L4493" s="29">
        <v>6.9</v>
      </c>
      <c r="M4493" s="29">
        <f>IFERROR(_xlfn.XLOOKUP($B4493,'Ownership Metrics'!$A:$A,'Ownership Metrics'!$B:$B),"")</f>
        <v>8.1999999999999993</v>
      </c>
      <c r="N4493" s="28">
        <f>IFERROR(_xlfn.XLOOKUP($B4493,'Ownership Metrics'!$A:$A,'Ownership Metrics'!$C:$C),"")</f>
        <v>3039</v>
      </c>
      <c r="O4493" s="29">
        <f>IFERROR(_xlfn.XLOOKUP($B4493,'Ownership Metrics'!$A:$A,'Ownership Metrics'!$D:$D),"")</f>
        <v>52.15</v>
      </c>
      <c r="P4493" s="29">
        <f>IFERROR(_xlfn.XLOOKUP($B4493,'Ownership Metrics'!$A:$A,'Ownership Metrics'!$E:$E),"")</f>
        <v>71.81</v>
      </c>
      <c r="Q4493" s="30">
        <f>IFERROR(_xlfn.XLOOKUP($B4493,'Ownership Metrics'!$A:$A,'Ownership Metrics'!$F:$F),"")</f>
        <v>8</v>
      </c>
      <c r="R4493" s="30">
        <f>IFERROR(_xlfn.XLOOKUP($B4493,'Ownership Metrics'!$A:$A,'Ownership Metrics'!$G:$G),"")</f>
        <v>51</v>
      </c>
      <c r="S4493" s="27" t="str">
        <f>IFERROR(_xlfn.XLOOKUP($B4493,'Ownership Metrics'!$A:$A,'Ownership Metrics'!$H:$H),"")</f>
        <v>Mayoritas</v>
      </c>
      <c r="T4493" s="27" t="str">
        <f>IFERROR(_xlfn.XLOOKUP($B4493,'Ownership Metrics'!$A:$A,'Ownership Metrics'!$I:$I),"")</f>
        <v>Sedang</v>
      </c>
      <c r="U4493" s="27">
        <f>IF(COUNTIFS($B$2:$B4493,$B4493,$D$2:$D4493,$D4493)=1,1,0)</f>
        <v>1</v>
      </c>
      <c r="V4493" s="27">
        <f t="shared" si="211"/>
        <v>6.9</v>
      </c>
      <c r="W4493" s="27">
        <f t="shared" si="212"/>
        <v>4</v>
      </c>
      <c r="X4493" s="27">
        <f t="shared" si="210"/>
        <v>6.8999995507000005</v>
      </c>
    </row>
    <row r="4494" spans="1:24" x14ac:dyDescent="0.25">
      <c r="A4494" s="26">
        <v>46265</v>
      </c>
      <c r="B4494" s="27" t="s">
        <v>10740</v>
      </c>
      <c r="C4494" s="27" t="s">
        <v>4710</v>
      </c>
      <c r="D4494" s="27" t="s">
        <v>3859</v>
      </c>
      <c r="E4494" s="27" t="s">
        <v>22</v>
      </c>
      <c r="F4494" s="27" t="s">
        <v>23</v>
      </c>
      <c r="G4494" s="27"/>
      <c r="H4494" s="27" t="s">
        <v>24</v>
      </c>
      <c r="I4494" s="28">
        <v>7135484421</v>
      </c>
      <c r="J4494" s="28">
        <v>0</v>
      </c>
      <c r="K4494" s="28">
        <v>7135484421</v>
      </c>
      <c r="L4494" s="29">
        <v>14.94</v>
      </c>
      <c r="M4494" s="29">
        <f>IFERROR(_xlfn.XLOOKUP($B4494,'Ownership Metrics'!$A:$A,'Ownership Metrics'!$B:$B),"")</f>
        <v>4.34</v>
      </c>
      <c r="N4494" s="28">
        <f>IFERROR(_xlfn.XLOOKUP($B4494,'Ownership Metrics'!$A:$A,'Ownership Metrics'!$C:$C),"")</f>
        <v>2912</v>
      </c>
      <c r="O4494" s="29">
        <f>IFERROR(_xlfn.XLOOKUP($B4494,'Ownership Metrics'!$A:$A,'Ownership Metrics'!$D:$D),"")</f>
        <v>48.37</v>
      </c>
      <c r="P4494" s="29">
        <f>IFERROR(_xlfn.XLOOKUP($B4494,'Ownership Metrics'!$A:$A,'Ownership Metrics'!$E:$E),"")</f>
        <v>81.12</v>
      </c>
      <c r="Q4494" s="30">
        <f>IFERROR(_xlfn.XLOOKUP($B4494,'Ownership Metrics'!$A:$A,'Ownership Metrics'!$F:$F),"")</f>
        <v>10</v>
      </c>
      <c r="R4494" s="30">
        <f>IFERROR(_xlfn.XLOOKUP($B4494,'Ownership Metrics'!$A:$A,'Ownership Metrics'!$G:$G),"")</f>
        <v>52</v>
      </c>
      <c r="S4494" s="27" t="str">
        <f>IFERROR(_xlfn.XLOOKUP($B4494,'Ownership Metrics'!$A:$A,'Ownership Metrics'!$H:$H),"")</f>
        <v>Terkonsentrasi</v>
      </c>
      <c r="T4494" s="27" t="str">
        <f>IFERROR(_xlfn.XLOOKUP($B4494,'Ownership Metrics'!$A:$A,'Ownership Metrics'!$I:$I),"")</f>
        <v>Sedang</v>
      </c>
      <c r="U4494" s="27">
        <f>IF(COUNTIFS($B$2:$B4494,$B4494,$D$2:$D4494,$D4494)=1,1,0)</f>
        <v>1</v>
      </c>
      <c r="V4494" s="27">
        <f t="shared" si="211"/>
        <v>14.94</v>
      </c>
      <c r="W4494" s="27">
        <f t="shared" si="212"/>
        <v>3</v>
      </c>
      <c r="X4494" s="27">
        <f t="shared" si="210"/>
        <v>14.9399995506</v>
      </c>
    </row>
    <row r="4495" spans="1:24" x14ac:dyDescent="0.25">
      <c r="A4495" s="26">
        <v>46265</v>
      </c>
      <c r="B4495" s="27" t="s">
        <v>10740</v>
      </c>
      <c r="C4495" s="27" t="s">
        <v>4710</v>
      </c>
      <c r="D4495" s="27" t="s">
        <v>4711</v>
      </c>
      <c r="E4495" s="27" t="s">
        <v>74</v>
      </c>
      <c r="F4495" s="27" t="s">
        <v>23</v>
      </c>
      <c r="G4495" s="27"/>
      <c r="H4495" s="27" t="s">
        <v>24</v>
      </c>
      <c r="I4495" s="28">
        <v>558063819</v>
      </c>
      <c r="J4495" s="28">
        <v>0</v>
      </c>
      <c r="K4495" s="28">
        <v>558063819</v>
      </c>
      <c r="L4495" s="29">
        <v>1.17</v>
      </c>
      <c r="M4495" s="29">
        <f>IFERROR(_xlfn.XLOOKUP($B4495,'Ownership Metrics'!$A:$A,'Ownership Metrics'!$B:$B),"")</f>
        <v>4.34</v>
      </c>
      <c r="N4495" s="28">
        <f>IFERROR(_xlfn.XLOOKUP($B4495,'Ownership Metrics'!$A:$A,'Ownership Metrics'!$C:$C),"")</f>
        <v>2912</v>
      </c>
      <c r="O4495" s="29">
        <f>IFERROR(_xlfn.XLOOKUP($B4495,'Ownership Metrics'!$A:$A,'Ownership Metrics'!$D:$D),"")</f>
        <v>48.37</v>
      </c>
      <c r="P4495" s="29">
        <f>IFERROR(_xlfn.XLOOKUP($B4495,'Ownership Metrics'!$A:$A,'Ownership Metrics'!$E:$E),"")</f>
        <v>81.12</v>
      </c>
      <c r="Q4495" s="30">
        <f>IFERROR(_xlfn.XLOOKUP($B4495,'Ownership Metrics'!$A:$A,'Ownership Metrics'!$F:$F),"")</f>
        <v>10</v>
      </c>
      <c r="R4495" s="30">
        <f>IFERROR(_xlfn.XLOOKUP($B4495,'Ownership Metrics'!$A:$A,'Ownership Metrics'!$G:$G),"")</f>
        <v>52</v>
      </c>
      <c r="S4495" s="27" t="str">
        <f>IFERROR(_xlfn.XLOOKUP($B4495,'Ownership Metrics'!$A:$A,'Ownership Metrics'!$H:$H),"")</f>
        <v>Terkonsentrasi</v>
      </c>
      <c r="T4495" s="27" t="str">
        <f>IFERROR(_xlfn.XLOOKUP($B4495,'Ownership Metrics'!$A:$A,'Ownership Metrics'!$I:$I),"")</f>
        <v>Sedang</v>
      </c>
      <c r="U4495" s="27">
        <f>IF(COUNTIFS($B$2:$B4495,$B4495,$D$2:$D4495,$D4495)=1,1,0)</f>
        <v>1</v>
      </c>
      <c r="V4495" s="27">
        <f t="shared" si="211"/>
        <v>1.17</v>
      </c>
      <c r="W4495" s="27">
        <f t="shared" si="212"/>
        <v>10</v>
      </c>
      <c r="X4495" s="27">
        <f t="shared" si="210"/>
        <v>1.1699995504999998</v>
      </c>
    </row>
    <row r="4496" spans="1:24" x14ac:dyDescent="0.25">
      <c r="A4496" s="26">
        <v>46265</v>
      </c>
      <c r="B4496" s="27" t="s">
        <v>10740</v>
      </c>
      <c r="C4496" s="27" t="s">
        <v>4710</v>
      </c>
      <c r="D4496" s="27" t="s">
        <v>4712</v>
      </c>
      <c r="E4496" s="27" t="s">
        <v>74</v>
      </c>
      <c r="F4496" s="27" t="s">
        <v>23</v>
      </c>
      <c r="G4496" s="27"/>
      <c r="H4496" s="27" t="s">
        <v>24</v>
      </c>
      <c r="I4496" s="28">
        <v>23107224069</v>
      </c>
      <c r="J4496" s="28">
        <v>0</v>
      </c>
      <c r="K4496" s="28">
        <v>23107224069</v>
      </c>
      <c r="L4496" s="29">
        <v>48.37</v>
      </c>
      <c r="M4496" s="29">
        <f>IFERROR(_xlfn.XLOOKUP($B4496,'Ownership Metrics'!$A:$A,'Ownership Metrics'!$B:$B),"")</f>
        <v>4.34</v>
      </c>
      <c r="N4496" s="28">
        <f>IFERROR(_xlfn.XLOOKUP($B4496,'Ownership Metrics'!$A:$A,'Ownership Metrics'!$C:$C),"")</f>
        <v>2912</v>
      </c>
      <c r="O4496" s="29">
        <f>IFERROR(_xlfn.XLOOKUP($B4496,'Ownership Metrics'!$A:$A,'Ownership Metrics'!$D:$D),"")</f>
        <v>48.37</v>
      </c>
      <c r="P4496" s="29">
        <f>IFERROR(_xlfn.XLOOKUP($B4496,'Ownership Metrics'!$A:$A,'Ownership Metrics'!$E:$E),"")</f>
        <v>81.12</v>
      </c>
      <c r="Q4496" s="30">
        <f>IFERROR(_xlfn.XLOOKUP($B4496,'Ownership Metrics'!$A:$A,'Ownership Metrics'!$F:$F),"")</f>
        <v>10</v>
      </c>
      <c r="R4496" s="30">
        <f>IFERROR(_xlfn.XLOOKUP($B4496,'Ownership Metrics'!$A:$A,'Ownership Metrics'!$G:$G),"")</f>
        <v>52</v>
      </c>
      <c r="S4496" s="27" t="str">
        <f>IFERROR(_xlfn.XLOOKUP($B4496,'Ownership Metrics'!$A:$A,'Ownership Metrics'!$H:$H),"")</f>
        <v>Terkonsentrasi</v>
      </c>
      <c r="T4496" s="27" t="str">
        <f>IFERROR(_xlfn.XLOOKUP($B4496,'Ownership Metrics'!$A:$A,'Ownership Metrics'!$I:$I),"")</f>
        <v>Sedang</v>
      </c>
      <c r="U4496" s="27">
        <f>IF(COUNTIFS($B$2:$B4496,$B4496,$D$2:$D4496,$D4496)=1,1,0)</f>
        <v>1</v>
      </c>
      <c r="V4496" s="27">
        <f t="shared" si="211"/>
        <v>48.37</v>
      </c>
      <c r="W4496" s="27">
        <f t="shared" si="212"/>
        <v>1</v>
      </c>
      <c r="X4496" s="27">
        <f t="shared" si="210"/>
        <v>48.369999550399996</v>
      </c>
    </row>
    <row r="4497" spans="1:24" x14ac:dyDescent="0.25">
      <c r="A4497" s="26">
        <v>46265</v>
      </c>
      <c r="B4497" s="27" t="s">
        <v>10740</v>
      </c>
      <c r="C4497" s="27" t="s">
        <v>4710</v>
      </c>
      <c r="D4497" s="27" t="s">
        <v>4713</v>
      </c>
      <c r="E4497" s="27" t="s">
        <v>22</v>
      </c>
      <c r="F4497" s="27" t="s">
        <v>23</v>
      </c>
      <c r="G4497" s="27"/>
      <c r="H4497" s="27" t="s">
        <v>24</v>
      </c>
      <c r="I4497" s="28">
        <v>8510884260</v>
      </c>
      <c r="J4497" s="28">
        <v>0</v>
      </c>
      <c r="K4497" s="28">
        <v>8510884260</v>
      </c>
      <c r="L4497" s="29">
        <v>17.809999999999999</v>
      </c>
      <c r="M4497" s="29">
        <f>IFERROR(_xlfn.XLOOKUP($B4497,'Ownership Metrics'!$A:$A,'Ownership Metrics'!$B:$B),"")</f>
        <v>4.34</v>
      </c>
      <c r="N4497" s="28">
        <f>IFERROR(_xlfn.XLOOKUP($B4497,'Ownership Metrics'!$A:$A,'Ownership Metrics'!$C:$C),"")</f>
        <v>2912</v>
      </c>
      <c r="O4497" s="29">
        <f>IFERROR(_xlfn.XLOOKUP($B4497,'Ownership Metrics'!$A:$A,'Ownership Metrics'!$D:$D),"")</f>
        <v>48.37</v>
      </c>
      <c r="P4497" s="29">
        <f>IFERROR(_xlfn.XLOOKUP($B4497,'Ownership Metrics'!$A:$A,'Ownership Metrics'!$E:$E),"")</f>
        <v>81.12</v>
      </c>
      <c r="Q4497" s="30">
        <f>IFERROR(_xlfn.XLOOKUP($B4497,'Ownership Metrics'!$A:$A,'Ownership Metrics'!$F:$F),"")</f>
        <v>10</v>
      </c>
      <c r="R4497" s="30">
        <f>IFERROR(_xlfn.XLOOKUP($B4497,'Ownership Metrics'!$A:$A,'Ownership Metrics'!$G:$G),"")</f>
        <v>52</v>
      </c>
      <c r="S4497" s="27" t="str">
        <f>IFERROR(_xlfn.XLOOKUP($B4497,'Ownership Metrics'!$A:$A,'Ownership Metrics'!$H:$H),"")</f>
        <v>Terkonsentrasi</v>
      </c>
      <c r="T4497" s="27" t="str">
        <f>IFERROR(_xlfn.XLOOKUP($B4497,'Ownership Metrics'!$A:$A,'Ownership Metrics'!$I:$I),"")</f>
        <v>Sedang</v>
      </c>
      <c r="U4497" s="27">
        <f>IF(COUNTIFS($B$2:$B4497,$B4497,$D$2:$D4497,$D4497)=1,1,0)</f>
        <v>1</v>
      </c>
      <c r="V4497" s="27">
        <f t="shared" si="211"/>
        <v>17.809999999999999</v>
      </c>
      <c r="W4497" s="27">
        <f t="shared" si="212"/>
        <v>2</v>
      </c>
      <c r="X4497" s="27">
        <f t="shared" si="210"/>
        <v>17.809999550299999</v>
      </c>
    </row>
    <row r="4498" spans="1:24" x14ac:dyDescent="0.25">
      <c r="A4498" s="26">
        <v>46265</v>
      </c>
      <c r="B4498" s="27" t="s">
        <v>10740</v>
      </c>
      <c r="C4498" s="27" t="s">
        <v>4710</v>
      </c>
      <c r="D4498" s="27" t="s">
        <v>4714</v>
      </c>
      <c r="E4498" s="27" t="s">
        <v>83</v>
      </c>
      <c r="F4498" s="27" t="s">
        <v>32</v>
      </c>
      <c r="G4498" s="27"/>
      <c r="H4498" s="27" t="s">
        <v>56</v>
      </c>
      <c r="I4498" s="28">
        <v>1163453110</v>
      </c>
      <c r="J4498" s="28">
        <v>0</v>
      </c>
      <c r="K4498" s="28">
        <v>1163453110</v>
      </c>
      <c r="L4498" s="29">
        <v>2.44</v>
      </c>
      <c r="M4498" s="29">
        <f>IFERROR(_xlfn.XLOOKUP($B4498,'Ownership Metrics'!$A:$A,'Ownership Metrics'!$B:$B),"")</f>
        <v>4.34</v>
      </c>
      <c r="N4498" s="28">
        <f>IFERROR(_xlfn.XLOOKUP($B4498,'Ownership Metrics'!$A:$A,'Ownership Metrics'!$C:$C),"")</f>
        <v>2912</v>
      </c>
      <c r="O4498" s="29">
        <f>IFERROR(_xlfn.XLOOKUP($B4498,'Ownership Metrics'!$A:$A,'Ownership Metrics'!$D:$D),"")</f>
        <v>48.37</v>
      </c>
      <c r="P4498" s="29">
        <f>IFERROR(_xlfn.XLOOKUP($B4498,'Ownership Metrics'!$A:$A,'Ownership Metrics'!$E:$E),"")</f>
        <v>81.12</v>
      </c>
      <c r="Q4498" s="30">
        <f>IFERROR(_xlfn.XLOOKUP($B4498,'Ownership Metrics'!$A:$A,'Ownership Metrics'!$F:$F),"")</f>
        <v>10</v>
      </c>
      <c r="R4498" s="30">
        <f>IFERROR(_xlfn.XLOOKUP($B4498,'Ownership Metrics'!$A:$A,'Ownership Metrics'!$G:$G),"")</f>
        <v>52</v>
      </c>
      <c r="S4498" s="27" t="str">
        <f>IFERROR(_xlfn.XLOOKUP($B4498,'Ownership Metrics'!$A:$A,'Ownership Metrics'!$H:$H),"")</f>
        <v>Terkonsentrasi</v>
      </c>
      <c r="T4498" s="27" t="str">
        <f>IFERROR(_xlfn.XLOOKUP($B4498,'Ownership Metrics'!$A:$A,'Ownership Metrics'!$I:$I),"")</f>
        <v>Sedang</v>
      </c>
      <c r="U4498" s="27">
        <f>IF(COUNTIFS($B$2:$B4498,$B4498,$D$2:$D4498,$D4498)=1,1,0)</f>
        <v>1</v>
      </c>
      <c r="V4498" s="27">
        <f t="shared" si="211"/>
        <v>2.44</v>
      </c>
      <c r="W4498" s="27">
        <f t="shared" si="212"/>
        <v>5</v>
      </c>
      <c r="X4498" s="27">
        <f t="shared" si="210"/>
        <v>2.4399995502</v>
      </c>
    </row>
    <row r="4499" spans="1:24" x14ac:dyDescent="0.25">
      <c r="A4499" s="26">
        <v>46265</v>
      </c>
      <c r="B4499" s="27" t="s">
        <v>10740</v>
      </c>
      <c r="C4499" s="27" t="s">
        <v>4710</v>
      </c>
      <c r="D4499" s="27" t="s">
        <v>4715</v>
      </c>
      <c r="E4499" s="27" t="s">
        <v>83</v>
      </c>
      <c r="F4499" s="27" t="s">
        <v>32</v>
      </c>
      <c r="G4499" s="27"/>
      <c r="H4499" s="27" t="s">
        <v>56</v>
      </c>
      <c r="I4499" s="28">
        <v>612342700</v>
      </c>
      <c r="J4499" s="28">
        <v>0</v>
      </c>
      <c r="K4499" s="28">
        <v>612342700</v>
      </c>
      <c r="L4499" s="29">
        <v>1.28</v>
      </c>
      <c r="M4499" s="29">
        <f>IFERROR(_xlfn.XLOOKUP($B4499,'Ownership Metrics'!$A:$A,'Ownership Metrics'!$B:$B),"")</f>
        <v>4.34</v>
      </c>
      <c r="N4499" s="28">
        <f>IFERROR(_xlfn.XLOOKUP($B4499,'Ownership Metrics'!$A:$A,'Ownership Metrics'!$C:$C),"")</f>
        <v>2912</v>
      </c>
      <c r="O4499" s="29">
        <f>IFERROR(_xlfn.XLOOKUP($B4499,'Ownership Metrics'!$A:$A,'Ownership Metrics'!$D:$D),"")</f>
        <v>48.37</v>
      </c>
      <c r="P4499" s="29">
        <f>IFERROR(_xlfn.XLOOKUP($B4499,'Ownership Metrics'!$A:$A,'Ownership Metrics'!$E:$E),"")</f>
        <v>81.12</v>
      </c>
      <c r="Q4499" s="30">
        <f>IFERROR(_xlfn.XLOOKUP($B4499,'Ownership Metrics'!$A:$A,'Ownership Metrics'!$F:$F),"")</f>
        <v>10</v>
      </c>
      <c r="R4499" s="30">
        <f>IFERROR(_xlfn.XLOOKUP($B4499,'Ownership Metrics'!$A:$A,'Ownership Metrics'!$G:$G),"")</f>
        <v>52</v>
      </c>
      <c r="S4499" s="27" t="str">
        <f>IFERROR(_xlfn.XLOOKUP($B4499,'Ownership Metrics'!$A:$A,'Ownership Metrics'!$H:$H),"")</f>
        <v>Terkonsentrasi</v>
      </c>
      <c r="T4499" s="27" t="str">
        <f>IFERROR(_xlfn.XLOOKUP($B4499,'Ownership Metrics'!$A:$A,'Ownership Metrics'!$I:$I),"")</f>
        <v>Sedang</v>
      </c>
      <c r="U4499" s="27">
        <f>IF(COUNTIFS($B$2:$B4499,$B4499,$D$2:$D4499,$D4499)=1,1,0)</f>
        <v>1</v>
      </c>
      <c r="V4499" s="27">
        <f t="shared" si="211"/>
        <v>1.28</v>
      </c>
      <c r="W4499" s="27">
        <f t="shared" si="212"/>
        <v>9</v>
      </c>
      <c r="X4499" s="27">
        <f t="shared" si="210"/>
        <v>1.2799995501000001</v>
      </c>
    </row>
    <row r="4500" spans="1:24" x14ac:dyDescent="0.25">
      <c r="A4500" s="26">
        <v>46265</v>
      </c>
      <c r="B4500" s="27" t="s">
        <v>10740</v>
      </c>
      <c r="C4500" s="27" t="s">
        <v>4710</v>
      </c>
      <c r="D4500" s="27" t="s">
        <v>850</v>
      </c>
      <c r="E4500" s="27" t="s">
        <v>83</v>
      </c>
      <c r="F4500" s="27" t="s">
        <v>32</v>
      </c>
      <c r="G4500" s="27"/>
      <c r="H4500" s="27" t="s">
        <v>56</v>
      </c>
      <c r="I4500" s="28">
        <v>1143000000</v>
      </c>
      <c r="J4500" s="28">
        <v>0</v>
      </c>
      <c r="K4500" s="28">
        <v>1143000000</v>
      </c>
      <c r="L4500" s="29">
        <v>2.39</v>
      </c>
      <c r="M4500" s="29">
        <f>IFERROR(_xlfn.XLOOKUP($B4500,'Ownership Metrics'!$A:$A,'Ownership Metrics'!$B:$B),"")</f>
        <v>4.34</v>
      </c>
      <c r="N4500" s="28">
        <f>IFERROR(_xlfn.XLOOKUP($B4500,'Ownership Metrics'!$A:$A,'Ownership Metrics'!$C:$C),"")</f>
        <v>2912</v>
      </c>
      <c r="O4500" s="29">
        <f>IFERROR(_xlfn.XLOOKUP($B4500,'Ownership Metrics'!$A:$A,'Ownership Metrics'!$D:$D),"")</f>
        <v>48.37</v>
      </c>
      <c r="P4500" s="29">
        <f>IFERROR(_xlfn.XLOOKUP($B4500,'Ownership Metrics'!$A:$A,'Ownership Metrics'!$E:$E),"")</f>
        <v>81.12</v>
      </c>
      <c r="Q4500" s="30">
        <f>IFERROR(_xlfn.XLOOKUP($B4500,'Ownership Metrics'!$A:$A,'Ownership Metrics'!$F:$F),"")</f>
        <v>10</v>
      </c>
      <c r="R4500" s="30">
        <f>IFERROR(_xlfn.XLOOKUP($B4500,'Ownership Metrics'!$A:$A,'Ownership Metrics'!$G:$G),"")</f>
        <v>52</v>
      </c>
      <c r="S4500" s="27" t="str">
        <f>IFERROR(_xlfn.XLOOKUP($B4500,'Ownership Metrics'!$A:$A,'Ownership Metrics'!$H:$H),"")</f>
        <v>Terkonsentrasi</v>
      </c>
      <c r="T4500" s="27" t="str">
        <f>IFERROR(_xlfn.XLOOKUP($B4500,'Ownership Metrics'!$A:$A,'Ownership Metrics'!$I:$I),"")</f>
        <v>Sedang</v>
      </c>
      <c r="U4500" s="27">
        <f>IF(COUNTIFS($B$2:$B4500,$B4500,$D$2:$D4500,$D4500)=1,1,0)</f>
        <v>1</v>
      </c>
      <c r="V4500" s="27">
        <f t="shared" si="211"/>
        <v>2.39</v>
      </c>
      <c r="W4500" s="27">
        <f t="shared" si="212"/>
        <v>7</v>
      </c>
      <c r="X4500" s="27">
        <f t="shared" si="210"/>
        <v>2.3899995500000002</v>
      </c>
    </row>
    <row r="4501" spans="1:24" x14ac:dyDescent="0.25">
      <c r="A4501" s="26">
        <v>46265</v>
      </c>
      <c r="B4501" s="27" t="s">
        <v>10740</v>
      </c>
      <c r="C4501" s="27" t="s">
        <v>4710</v>
      </c>
      <c r="D4501" s="27" t="s">
        <v>1867</v>
      </c>
      <c r="E4501" s="27" t="s">
        <v>83</v>
      </c>
      <c r="F4501" s="27" t="s">
        <v>32</v>
      </c>
      <c r="G4501" s="27"/>
      <c r="H4501" s="27" t="s">
        <v>56</v>
      </c>
      <c r="I4501" s="28">
        <v>1150000000</v>
      </c>
      <c r="J4501" s="28">
        <v>0</v>
      </c>
      <c r="K4501" s="28">
        <v>1150000000</v>
      </c>
      <c r="L4501" s="29">
        <v>2.41</v>
      </c>
      <c r="M4501" s="29">
        <f>IFERROR(_xlfn.XLOOKUP($B4501,'Ownership Metrics'!$A:$A,'Ownership Metrics'!$B:$B),"")</f>
        <v>4.34</v>
      </c>
      <c r="N4501" s="28">
        <f>IFERROR(_xlfn.XLOOKUP($B4501,'Ownership Metrics'!$A:$A,'Ownership Metrics'!$C:$C),"")</f>
        <v>2912</v>
      </c>
      <c r="O4501" s="29">
        <f>IFERROR(_xlfn.XLOOKUP($B4501,'Ownership Metrics'!$A:$A,'Ownership Metrics'!$D:$D),"")</f>
        <v>48.37</v>
      </c>
      <c r="P4501" s="29">
        <f>IFERROR(_xlfn.XLOOKUP($B4501,'Ownership Metrics'!$A:$A,'Ownership Metrics'!$E:$E),"")</f>
        <v>81.12</v>
      </c>
      <c r="Q4501" s="30">
        <f>IFERROR(_xlfn.XLOOKUP($B4501,'Ownership Metrics'!$A:$A,'Ownership Metrics'!$F:$F),"")</f>
        <v>10</v>
      </c>
      <c r="R4501" s="30">
        <f>IFERROR(_xlfn.XLOOKUP($B4501,'Ownership Metrics'!$A:$A,'Ownership Metrics'!$G:$G),"")</f>
        <v>52</v>
      </c>
      <c r="S4501" s="27" t="str">
        <f>IFERROR(_xlfn.XLOOKUP($B4501,'Ownership Metrics'!$A:$A,'Ownership Metrics'!$H:$H),"")</f>
        <v>Terkonsentrasi</v>
      </c>
      <c r="T4501" s="27" t="str">
        <f>IFERROR(_xlfn.XLOOKUP($B4501,'Ownership Metrics'!$A:$A,'Ownership Metrics'!$I:$I),"")</f>
        <v>Sedang</v>
      </c>
      <c r="U4501" s="27">
        <f>IF(COUNTIFS($B$2:$B4501,$B4501,$D$2:$D4501,$D4501)=1,1,0)</f>
        <v>1</v>
      </c>
      <c r="V4501" s="27">
        <f t="shared" si="211"/>
        <v>2.41</v>
      </c>
      <c r="W4501" s="27">
        <f t="shared" si="212"/>
        <v>6</v>
      </c>
      <c r="X4501" s="27">
        <f t="shared" si="210"/>
        <v>2.4099995499000002</v>
      </c>
    </row>
    <row r="4502" spans="1:24" x14ac:dyDescent="0.25">
      <c r="A4502" s="26">
        <v>46265</v>
      </c>
      <c r="B4502" s="27" t="s">
        <v>10740</v>
      </c>
      <c r="C4502" s="27" t="s">
        <v>4710</v>
      </c>
      <c r="D4502" s="27" t="s">
        <v>2365</v>
      </c>
      <c r="E4502" s="27" t="s">
        <v>26</v>
      </c>
      <c r="F4502" s="27" t="s">
        <v>32</v>
      </c>
      <c r="G4502" s="27"/>
      <c r="H4502" s="27" t="s">
        <v>128</v>
      </c>
      <c r="I4502" s="28">
        <v>1141037800</v>
      </c>
      <c r="J4502" s="28">
        <v>0</v>
      </c>
      <c r="K4502" s="28">
        <v>1141037800</v>
      </c>
      <c r="L4502" s="29">
        <v>2.39</v>
      </c>
      <c r="M4502" s="29">
        <f>IFERROR(_xlfn.XLOOKUP($B4502,'Ownership Metrics'!$A:$A,'Ownership Metrics'!$B:$B),"")</f>
        <v>4.34</v>
      </c>
      <c r="N4502" s="28">
        <f>IFERROR(_xlfn.XLOOKUP($B4502,'Ownership Metrics'!$A:$A,'Ownership Metrics'!$C:$C),"")</f>
        <v>2912</v>
      </c>
      <c r="O4502" s="29">
        <f>IFERROR(_xlfn.XLOOKUP($B4502,'Ownership Metrics'!$A:$A,'Ownership Metrics'!$D:$D),"")</f>
        <v>48.37</v>
      </c>
      <c r="P4502" s="29">
        <f>IFERROR(_xlfn.XLOOKUP($B4502,'Ownership Metrics'!$A:$A,'Ownership Metrics'!$E:$E),"")</f>
        <v>81.12</v>
      </c>
      <c r="Q4502" s="30">
        <f>IFERROR(_xlfn.XLOOKUP($B4502,'Ownership Metrics'!$A:$A,'Ownership Metrics'!$F:$F),"")</f>
        <v>10</v>
      </c>
      <c r="R4502" s="30">
        <f>IFERROR(_xlfn.XLOOKUP($B4502,'Ownership Metrics'!$A:$A,'Ownership Metrics'!$G:$G),"")</f>
        <v>52</v>
      </c>
      <c r="S4502" s="27" t="str">
        <f>IFERROR(_xlfn.XLOOKUP($B4502,'Ownership Metrics'!$A:$A,'Ownership Metrics'!$H:$H),"")</f>
        <v>Terkonsentrasi</v>
      </c>
      <c r="T4502" s="27" t="str">
        <f>IFERROR(_xlfn.XLOOKUP($B4502,'Ownership Metrics'!$A:$A,'Ownership Metrics'!$I:$I),"")</f>
        <v>Sedang</v>
      </c>
      <c r="U4502" s="27">
        <f>IF(COUNTIFS($B$2:$B4502,$B4502,$D$2:$D4502,$D4502)=1,1,0)</f>
        <v>1</v>
      </c>
      <c r="V4502" s="27">
        <f t="shared" si="211"/>
        <v>2.39</v>
      </c>
      <c r="W4502" s="27">
        <f t="shared" si="212"/>
        <v>8</v>
      </c>
      <c r="X4502" s="27">
        <f t="shared" si="210"/>
        <v>2.3899995498000002</v>
      </c>
    </row>
    <row r="4503" spans="1:24" x14ac:dyDescent="0.25">
      <c r="A4503" s="26">
        <v>46265</v>
      </c>
      <c r="B4503" s="27" t="s">
        <v>10740</v>
      </c>
      <c r="C4503" s="27" t="s">
        <v>4710</v>
      </c>
      <c r="D4503" s="27" t="s">
        <v>147</v>
      </c>
      <c r="E4503" s="27" t="s">
        <v>67</v>
      </c>
      <c r="F4503" s="27" t="s">
        <v>32</v>
      </c>
      <c r="G4503" s="27"/>
      <c r="H4503" s="27" t="s">
        <v>64</v>
      </c>
      <c r="I4503" s="28">
        <v>1175611800</v>
      </c>
      <c r="J4503" s="28">
        <v>0</v>
      </c>
      <c r="K4503" s="28">
        <v>1175611800</v>
      </c>
      <c r="L4503" s="29">
        <v>2.46</v>
      </c>
      <c r="M4503" s="29">
        <f>IFERROR(_xlfn.XLOOKUP($B4503,'Ownership Metrics'!$A:$A,'Ownership Metrics'!$B:$B),"")</f>
        <v>4.34</v>
      </c>
      <c r="N4503" s="28">
        <f>IFERROR(_xlfn.XLOOKUP($B4503,'Ownership Metrics'!$A:$A,'Ownership Metrics'!$C:$C),"")</f>
        <v>2912</v>
      </c>
      <c r="O4503" s="29">
        <f>IFERROR(_xlfn.XLOOKUP($B4503,'Ownership Metrics'!$A:$A,'Ownership Metrics'!$D:$D),"")</f>
        <v>48.37</v>
      </c>
      <c r="P4503" s="29">
        <f>IFERROR(_xlfn.XLOOKUP($B4503,'Ownership Metrics'!$A:$A,'Ownership Metrics'!$E:$E),"")</f>
        <v>81.12</v>
      </c>
      <c r="Q4503" s="30">
        <f>IFERROR(_xlfn.XLOOKUP($B4503,'Ownership Metrics'!$A:$A,'Ownership Metrics'!$F:$F),"")</f>
        <v>10</v>
      </c>
      <c r="R4503" s="30">
        <f>IFERROR(_xlfn.XLOOKUP($B4503,'Ownership Metrics'!$A:$A,'Ownership Metrics'!$G:$G),"")</f>
        <v>52</v>
      </c>
      <c r="S4503" s="27" t="str">
        <f>IFERROR(_xlfn.XLOOKUP($B4503,'Ownership Metrics'!$A:$A,'Ownership Metrics'!$H:$H),"")</f>
        <v>Terkonsentrasi</v>
      </c>
      <c r="T4503" s="27" t="str">
        <f>IFERROR(_xlfn.XLOOKUP($B4503,'Ownership Metrics'!$A:$A,'Ownership Metrics'!$I:$I),"")</f>
        <v>Sedang</v>
      </c>
      <c r="U4503" s="27">
        <f>IF(COUNTIFS($B$2:$B4503,$B4503,$D$2:$D4503,$D4503)=1,1,0)</f>
        <v>1</v>
      </c>
      <c r="V4503" s="27">
        <f t="shared" si="211"/>
        <v>2.46</v>
      </c>
      <c r="W4503" s="27">
        <f t="shared" si="212"/>
        <v>4</v>
      </c>
      <c r="X4503" s="27">
        <f t="shared" si="210"/>
        <v>2.4599995497</v>
      </c>
    </row>
    <row r="4504" spans="1:24" x14ac:dyDescent="0.25">
      <c r="A4504" s="26">
        <v>46265</v>
      </c>
      <c r="B4504" s="27" t="s">
        <v>10741</v>
      </c>
      <c r="C4504" s="27" t="s">
        <v>4717</v>
      </c>
      <c r="D4504" s="27" t="s">
        <v>4718</v>
      </c>
      <c r="E4504" s="27" t="s">
        <v>51</v>
      </c>
      <c r="F4504" s="27" t="s">
        <v>23</v>
      </c>
      <c r="G4504" s="27"/>
      <c r="H4504" s="27" t="s">
        <v>24</v>
      </c>
      <c r="I4504" s="28">
        <v>0</v>
      </c>
      <c r="J4504" s="28">
        <v>937500000</v>
      </c>
      <c r="K4504" s="28">
        <v>937500000</v>
      </c>
      <c r="L4504" s="29">
        <v>60</v>
      </c>
      <c r="M4504" s="29">
        <f>IFERROR(_xlfn.XLOOKUP($B4504,'Ownership Metrics'!$A:$A,'Ownership Metrics'!$B:$B),"")</f>
        <v>25.11</v>
      </c>
      <c r="N4504" s="28">
        <f>IFERROR(_xlfn.XLOOKUP($B4504,'Ownership Metrics'!$A:$A,'Ownership Metrics'!$C:$C),"")</f>
        <v>3640</v>
      </c>
      <c r="O4504" s="29">
        <f>IFERROR(_xlfn.XLOOKUP($B4504,'Ownership Metrics'!$A:$A,'Ownership Metrics'!$D:$D),"")</f>
        <v>60</v>
      </c>
      <c r="P4504" s="29">
        <f>IFERROR(_xlfn.XLOOKUP($B4504,'Ownership Metrics'!$A:$A,'Ownership Metrics'!$E:$E),"")</f>
        <v>67.44</v>
      </c>
      <c r="Q4504" s="30">
        <f>IFERROR(_xlfn.XLOOKUP($B4504,'Ownership Metrics'!$A:$A,'Ownership Metrics'!$F:$F),"")</f>
        <v>8</v>
      </c>
      <c r="R4504" s="30">
        <f>IFERROR(_xlfn.XLOOKUP($B4504,'Ownership Metrics'!$A:$A,'Ownership Metrics'!$G:$G),"")</f>
        <v>53</v>
      </c>
      <c r="S4504" s="27" t="str">
        <f>IFERROR(_xlfn.XLOOKUP($B4504,'Ownership Metrics'!$A:$A,'Ownership Metrics'!$H:$H),"")</f>
        <v>Mayoritas</v>
      </c>
      <c r="T4504" s="27" t="str">
        <f>IFERROR(_xlfn.XLOOKUP($B4504,'Ownership Metrics'!$A:$A,'Ownership Metrics'!$I:$I),"")</f>
        <v>Sedang</v>
      </c>
      <c r="U4504" s="27">
        <f>IF(COUNTIFS($B$2:$B4504,$B4504,$D$2:$D4504,$D4504)=1,1,0)</f>
        <v>1</v>
      </c>
      <c r="V4504" s="27">
        <f t="shared" si="211"/>
        <v>60</v>
      </c>
      <c r="W4504" s="27">
        <f t="shared" si="212"/>
        <v>1</v>
      </c>
      <c r="X4504" s="27">
        <f t="shared" si="210"/>
        <v>59.999999549599998</v>
      </c>
    </row>
    <row r="4505" spans="1:24" x14ac:dyDescent="0.25">
      <c r="A4505" s="26">
        <v>46265</v>
      </c>
      <c r="B4505" s="27" t="s">
        <v>10741</v>
      </c>
      <c r="C4505" s="27" t="s">
        <v>4717</v>
      </c>
      <c r="D4505" s="27" t="s">
        <v>1165</v>
      </c>
      <c r="E4505" s="27" t="s">
        <v>74</v>
      </c>
      <c r="F4505" s="27" t="s">
        <v>23</v>
      </c>
      <c r="G4505" s="27"/>
      <c r="H4505" s="27" t="s">
        <v>24</v>
      </c>
      <c r="I4505" s="28">
        <v>29000000</v>
      </c>
      <c r="J4505" s="28">
        <v>0</v>
      </c>
      <c r="K4505" s="28">
        <v>29000000</v>
      </c>
      <c r="L4505" s="29">
        <v>1.86</v>
      </c>
      <c r="M4505" s="29">
        <f>IFERROR(_xlfn.XLOOKUP($B4505,'Ownership Metrics'!$A:$A,'Ownership Metrics'!$B:$B),"")</f>
        <v>25.11</v>
      </c>
      <c r="N4505" s="28">
        <f>IFERROR(_xlfn.XLOOKUP($B4505,'Ownership Metrics'!$A:$A,'Ownership Metrics'!$C:$C),"")</f>
        <v>3640</v>
      </c>
      <c r="O4505" s="29">
        <f>IFERROR(_xlfn.XLOOKUP($B4505,'Ownership Metrics'!$A:$A,'Ownership Metrics'!$D:$D),"")</f>
        <v>60</v>
      </c>
      <c r="P4505" s="29">
        <f>IFERROR(_xlfn.XLOOKUP($B4505,'Ownership Metrics'!$A:$A,'Ownership Metrics'!$E:$E),"")</f>
        <v>67.44</v>
      </c>
      <c r="Q4505" s="30">
        <f>IFERROR(_xlfn.XLOOKUP($B4505,'Ownership Metrics'!$A:$A,'Ownership Metrics'!$F:$F),"")</f>
        <v>8</v>
      </c>
      <c r="R4505" s="30">
        <f>IFERROR(_xlfn.XLOOKUP($B4505,'Ownership Metrics'!$A:$A,'Ownership Metrics'!$G:$G),"")</f>
        <v>53</v>
      </c>
      <c r="S4505" s="27" t="str">
        <f>IFERROR(_xlfn.XLOOKUP($B4505,'Ownership Metrics'!$A:$A,'Ownership Metrics'!$H:$H),"")</f>
        <v>Mayoritas</v>
      </c>
      <c r="T4505" s="27" t="str">
        <f>IFERROR(_xlfn.XLOOKUP($B4505,'Ownership Metrics'!$A:$A,'Ownership Metrics'!$I:$I),"")</f>
        <v>Sedang</v>
      </c>
      <c r="U4505" s="27">
        <f>IF(COUNTIFS($B$2:$B4505,$B4505,$D$2:$D4505,$D4505)=1,1,0)</f>
        <v>1</v>
      </c>
      <c r="V4505" s="27">
        <f t="shared" si="211"/>
        <v>1.86</v>
      </c>
      <c r="W4505" s="27">
        <f t="shared" si="212"/>
        <v>4</v>
      </c>
      <c r="X4505" s="27">
        <f t="shared" si="210"/>
        <v>1.8599995495000001</v>
      </c>
    </row>
    <row r="4506" spans="1:24" x14ac:dyDescent="0.25">
      <c r="A4506" s="26">
        <v>46265</v>
      </c>
      <c r="B4506" s="27" t="s">
        <v>10741</v>
      </c>
      <c r="C4506" s="27" t="s">
        <v>4717</v>
      </c>
      <c r="D4506" s="27" t="s">
        <v>4719</v>
      </c>
      <c r="E4506" s="27" t="s">
        <v>35</v>
      </c>
      <c r="F4506" s="27" t="s">
        <v>23</v>
      </c>
      <c r="G4506" s="27" t="s">
        <v>36</v>
      </c>
      <c r="H4506" s="27" t="s">
        <v>24</v>
      </c>
      <c r="I4506" s="28">
        <v>0</v>
      </c>
      <c r="J4506" s="28">
        <v>25000000</v>
      </c>
      <c r="K4506" s="28">
        <v>25000000</v>
      </c>
      <c r="L4506" s="29">
        <v>1.6</v>
      </c>
      <c r="M4506" s="29">
        <f>IFERROR(_xlfn.XLOOKUP($B4506,'Ownership Metrics'!$A:$A,'Ownership Metrics'!$B:$B),"")</f>
        <v>25.11</v>
      </c>
      <c r="N4506" s="28">
        <f>IFERROR(_xlfn.XLOOKUP($B4506,'Ownership Metrics'!$A:$A,'Ownership Metrics'!$C:$C),"")</f>
        <v>3640</v>
      </c>
      <c r="O4506" s="29">
        <f>IFERROR(_xlfn.XLOOKUP($B4506,'Ownership Metrics'!$A:$A,'Ownership Metrics'!$D:$D),"")</f>
        <v>60</v>
      </c>
      <c r="P4506" s="29">
        <f>IFERROR(_xlfn.XLOOKUP($B4506,'Ownership Metrics'!$A:$A,'Ownership Metrics'!$E:$E),"")</f>
        <v>67.44</v>
      </c>
      <c r="Q4506" s="30">
        <f>IFERROR(_xlfn.XLOOKUP($B4506,'Ownership Metrics'!$A:$A,'Ownership Metrics'!$F:$F),"")</f>
        <v>8</v>
      </c>
      <c r="R4506" s="30">
        <f>IFERROR(_xlfn.XLOOKUP($B4506,'Ownership Metrics'!$A:$A,'Ownership Metrics'!$G:$G),"")</f>
        <v>53</v>
      </c>
      <c r="S4506" s="27" t="str">
        <f>IFERROR(_xlfn.XLOOKUP($B4506,'Ownership Metrics'!$A:$A,'Ownership Metrics'!$H:$H),"")</f>
        <v>Mayoritas</v>
      </c>
      <c r="T4506" s="27" t="str">
        <f>IFERROR(_xlfn.XLOOKUP($B4506,'Ownership Metrics'!$A:$A,'Ownership Metrics'!$I:$I),"")</f>
        <v>Sedang</v>
      </c>
      <c r="U4506" s="27">
        <f>IF(COUNTIFS($B$2:$B4506,$B4506,$D$2:$D4506,$D4506)=1,1,0)</f>
        <v>1</v>
      </c>
      <c r="V4506" s="27">
        <f t="shared" si="211"/>
        <v>1.6</v>
      </c>
      <c r="W4506" s="27">
        <f t="shared" si="212"/>
        <v>5</v>
      </c>
      <c r="X4506" s="27">
        <f t="shared" si="210"/>
        <v>1.5999995494000001</v>
      </c>
    </row>
    <row r="4507" spans="1:24" x14ac:dyDescent="0.25">
      <c r="A4507" s="26">
        <v>46265</v>
      </c>
      <c r="B4507" s="27" t="s">
        <v>10741</v>
      </c>
      <c r="C4507" s="27" t="s">
        <v>4717</v>
      </c>
      <c r="D4507" s="27" t="s">
        <v>4720</v>
      </c>
      <c r="E4507" s="27" t="s">
        <v>35</v>
      </c>
      <c r="F4507" s="27" t="s">
        <v>23</v>
      </c>
      <c r="G4507" s="27" t="s">
        <v>36</v>
      </c>
      <c r="H4507" s="27" t="s">
        <v>24</v>
      </c>
      <c r="I4507" s="28">
        <v>20655700</v>
      </c>
      <c r="J4507" s="28">
        <v>0</v>
      </c>
      <c r="K4507" s="28">
        <v>20655700</v>
      </c>
      <c r="L4507" s="29">
        <v>1.32</v>
      </c>
      <c r="M4507" s="29">
        <f>IFERROR(_xlfn.XLOOKUP($B4507,'Ownership Metrics'!$A:$A,'Ownership Metrics'!$B:$B),"")</f>
        <v>25.11</v>
      </c>
      <c r="N4507" s="28">
        <f>IFERROR(_xlfn.XLOOKUP($B4507,'Ownership Metrics'!$A:$A,'Ownership Metrics'!$C:$C),"")</f>
        <v>3640</v>
      </c>
      <c r="O4507" s="29">
        <f>IFERROR(_xlfn.XLOOKUP($B4507,'Ownership Metrics'!$A:$A,'Ownership Metrics'!$D:$D),"")</f>
        <v>60</v>
      </c>
      <c r="P4507" s="29">
        <f>IFERROR(_xlfn.XLOOKUP($B4507,'Ownership Metrics'!$A:$A,'Ownership Metrics'!$E:$E),"")</f>
        <v>67.44</v>
      </c>
      <c r="Q4507" s="30">
        <f>IFERROR(_xlfn.XLOOKUP($B4507,'Ownership Metrics'!$A:$A,'Ownership Metrics'!$F:$F),"")</f>
        <v>8</v>
      </c>
      <c r="R4507" s="30">
        <f>IFERROR(_xlfn.XLOOKUP($B4507,'Ownership Metrics'!$A:$A,'Ownership Metrics'!$G:$G),"")</f>
        <v>53</v>
      </c>
      <c r="S4507" s="27" t="str">
        <f>IFERROR(_xlfn.XLOOKUP($B4507,'Ownership Metrics'!$A:$A,'Ownership Metrics'!$H:$H),"")</f>
        <v>Mayoritas</v>
      </c>
      <c r="T4507" s="27" t="str">
        <f>IFERROR(_xlfn.XLOOKUP($B4507,'Ownership Metrics'!$A:$A,'Ownership Metrics'!$I:$I),"")</f>
        <v>Sedang</v>
      </c>
      <c r="U4507" s="27">
        <f>IF(COUNTIFS($B$2:$B4507,$B4507,$D$2:$D4507,$D4507)=1,1,0)</f>
        <v>1</v>
      </c>
      <c r="V4507" s="27">
        <f t="shared" si="211"/>
        <v>1.32</v>
      </c>
      <c r="W4507" s="27">
        <f t="shared" si="212"/>
        <v>7</v>
      </c>
      <c r="X4507" s="27">
        <f t="shared" si="210"/>
        <v>1.3199995493000001</v>
      </c>
    </row>
    <row r="4508" spans="1:24" x14ac:dyDescent="0.25">
      <c r="A4508" s="26">
        <v>46265</v>
      </c>
      <c r="B4508" s="27" t="s">
        <v>10741</v>
      </c>
      <c r="C4508" s="27" t="s">
        <v>4717</v>
      </c>
      <c r="D4508" s="27" t="s">
        <v>4721</v>
      </c>
      <c r="E4508" s="27" t="s">
        <v>35</v>
      </c>
      <c r="F4508" s="27" t="s">
        <v>23</v>
      </c>
      <c r="G4508" s="27" t="s">
        <v>36</v>
      </c>
      <c r="H4508" s="27" t="s">
        <v>24</v>
      </c>
      <c r="I4508" s="28">
        <v>0</v>
      </c>
      <c r="J4508" s="28">
        <v>68750000</v>
      </c>
      <c r="K4508" s="28">
        <v>68750000</v>
      </c>
      <c r="L4508" s="29">
        <v>4.4000000000000004</v>
      </c>
      <c r="M4508" s="29">
        <f>IFERROR(_xlfn.XLOOKUP($B4508,'Ownership Metrics'!$A:$A,'Ownership Metrics'!$B:$B),"")</f>
        <v>25.11</v>
      </c>
      <c r="N4508" s="28">
        <f>IFERROR(_xlfn.XLOOKUP($B4508,'Ownership Metrics'!$A:$A,'Ownership Metrics'!$C:$C),"")</f>
        <v>3640</v>
      </c>
      <c r="O4508" s="29">
        <f>IFERROR(_xlfn.XLOOKUP($B4508,'Ownership Metrics'!$A:$A,'Ownership Metrics'!$D:$D),"")</f>
        <v>60</v>
      </c>
      <c r="P4508" s="29">
        <f>IFERROR(_xlfn.XLOOKUP($B4508,'Ownership Metrics'!$A:$A,'Ownership Metrics'!$E:$E),"")</f>
        <v>67.44</v>
      </c>
      <c r="Q4508" s="30">
        <f>IFERROR(_xlfn.XLOOKUP($B4508,'Ownership Metrics'!$A:$A,'Ownership Metrics'!$F:$F),"")</f>
        <v>8</v>
      </c>
      <c r="R4508" s="30">
        <f>IFERROR(_xlfn.XLOOKUP($B4508,'Ownership Metrics'!$A:$A,'Ownership Metrics'!$G:$G),"")</f>
        <v>53</v>
      </c>
      <c r="S4508" s="27" t="str">
        <f>IFERROR(_xlfn.XLOOKUP($B4508,'Ownership Metrics'!$A:$A,'Ownership Metrics'!$H:$H),"")</f>
        <v>Mayoritas</v>
      </c>
      <c r="T4508" s="27" t="str">
        <f>IFERROR(_xlfn.XLOOKUP($B4508,'Ownership Metrics'!$A:$A,'Ownership Metrics'!$I:$I),"")</f>
        <v>Sedang</v>
      </c>
      <c r="U4508" s="27">
        <f>IF(COUNTIFS($B$2:$B4508,$B4508,$D$2:$D4508,$D4508)=1,1,0)</f>
        <v>1</v>
      </c>
      <c r="V4508" s="27">
        <f t="shared" si="211"/>
        <v>4.4000000000000004</v>
      </c>
      <c r="W4508" s="27">
        <f t="shared" si="212"/>
        <v>2</v>
      </c>
      <c r="X4508" s="27">
        <f t="shared" si="210"/>
        <v>4.3999995492000004</v>
      </c>
    </row>
    <row r="4509" spans="1:24" x14ac:dyDescent="0.25">
      <c r="A4509" s="26">
        <v>46265</v>
      </c>
      <c r="B4509" s="27" t="s">
        <v>10741</v>
      </c>
      <c r="C4509" s="27" t="s">
        <v>4717</v>
      </c>
      <c r="D4509" s="27" t="s">
        <v>4722</v>
      </c>
      <c r="E4509" s="27" t="s">
        <v>35</v>
      </c>
      <c r="F4509" s="27" t="s">
        <v>23</v>
      </c>
      <c r="G4509" s="27" t="s">
        <v>36</v>
      </c>
      <c r="H4509" s="27" t="s">
        <v>24</v>
      </c>
      <c r="I4509" s="28">
        <v>47496600</v>
      </c>
      <c r="J4509" s="28">
        <v>0</v>
      </c>
      <c r="K4509" s="28">
        <v>47496600</v>
      </c>
      <c r="L4509" s="29">
        <v>3.04</v>
      </c>
      <c r="M4509" s="29">
        <f>IFERROR(_xlfn.XLOOKUP($B4509,'Ownership Metrics'!$A:$A,'Ownership Metrics'!$B:$B),"")</f>
        <v>25.11</v>
      </c>
      <c r="N4509" s="28">
        <f>IFERROR(_xlfn.XLOOKUP($B4509,'Ownership Metrics'!$A:$A,'Ownership Metrics'!$C:$C),"")</f>
        <v>3640</v>
      </c>
      <c r="O4509" s="29">
        <f>IFERROR(_xlfn.XLOOKUP($B4509,'Ownership Metrics'!$A:$A,'Ownership Metrics'!$D:$D),"")</f>
        <v>60</v>
      </c>
      <c r="P4509" s="29">
        <f>IFERROR(_xlfn.XLOOKUP($B4509,'Ownership Metrics'!$A:$A,'Ownership Metrics'!$E:$E),"")</f>
        <v>67.44</v>
      </c>
      <c r="Q4509" s="30">
        <f>IFERROR(_xlfn.XLOOKUP($B4509,'Ownership Metrics'!$A:$A,'Ownership Metrics'!$F:$F),"")</f>
        <v>8</v>
      </c>
      <c r="R4509" s="30">
        <f>IFERROR(_xlfn.XLOOKUP($B4509,'Ownership Metrics'!$A:$A,'Ownership Metrics'!$G:$G),"")</f>
        <v>53</v>
      </c>
      <c r="S4509" s="27" t="str">
        <f>IFERROR(_xlfn.XLOOKUP($B4509,'Ownership Metrics'!$A:$A,'Ownership Metrics'!$H:$H),"")</f>
        <v>Mayoritas</v>
      </c>
      <c r="T4509" s="27" t="str">
        <f>IFERROR(_xlfn.XLOOKUP($B4509,'Ownership Metrics'!$A:$A,'Ownership Metrics'!$I:$I),"")</f>
        <v>Sedang</v>
      </c>
      <c r="U4509" s="27">
        <f>IF(COUNTIFS($B$2:$B4509,$B4509,$D$2:$D4509,$D4509)=1,1,0)</f>
        <v>1</v>
      </c>
      <c r="V4509" s="27">
        <f t="shared" si="211"/>
        <v>3.04</v>
      </c>
      <c r="W4509" s="27">
        <f t="shared" si="212"/>
        <v>3</v>
      </c>
      <c r="X4509" s="27">
        <f t="shared" si="210"/>
        <v>3.0399995491</v>
      </c>
    </row>
    <row r="4510" spans="1:24" x14ac:dyDescent="0.25">
      <c r="A4510" s="26">
        <v>46265</v>
      </c>
      <c r="B4510" s="27" t="s">
        <v>10741</v>
      </c>
      <c r="C4510" s="27" t="s">
        <v>4717</v>
      </c>
      <c r="D4510" s="27" t="s">
        <v>4723</v>
      </c>
      <c r="E4510" s="27" t="s">
        <v>35</v>
      </c>
      <c r="F4510" s="27" t="s">
        <v>23</v>
      </c>
      <c r="G4510" s="27" t="s">
        <v>36</v>
      </c>
      <c r="H4510" s="27" t="s">
        <v>24</v>
      </c>
      <c r="I4510" s="28">
        <v>16791500</v>
      </c>
      <c r="J4510" s="28">
        <v>0</v>
      </c>
      <c r="K4510" s="28">
        <v>16791500</v>
      </c>
      <c r="L4510" s="29">
        <v>1.07</v>
      </c>
      <c r="M4510" s="29">
        <f>IFERROR(_xlfn.XLOOKUP($B4510,'Ownership Metrics'!$A:$A,'Ownership Metrics'!$B:$B),"")</f>
        <v>25.11</v>
      </c>
      <c r="N4510" s="28">
        <f>IFERROR(_xlfn.XLOOKUP($B4510,'Ownership Metrics'!$A:$A,'Ownership Metrics'!$C:$C),"")</f>
        <v>3640</v>
      </c>
      <c r="O4510" s="29">
        <f>IFERROR(_xlfn.XLOOKUP($B4510,'Ownership Metrics'!$A:$A,'Ownership Metrics'!$D:$D),"")</f>
        <v>60</v>
      </c>
      <c r="P4510" s="29">
        <f>IFERROR(_xlfn.XLOOKUP($B4510,'Ownership Metrics'!$A:$A,'Ownership Metrics'!$E:$E),"")</f>
        <v>67.44</v>
      </c>
      <c r="Q4510" s="30">
        <f>IFERROR(_xlfn.XLOOKUP($B4510,'Ownership Metrics'!$A:$A,'Ownership Metrics'!$F:$F),"")</f>
        <v>8</v>
      </c>
      <c r="R4510" s="30">
        <f>IFERROR(_xlfn.XLOOKUP($B4510,'Ownership Metrics'!$A:$A,'Ownership Metrics'!$G:$G),"")</f>
        <v>53</v>
      </c>
      <c r="S4510" s="27" t="str">
        <f>IFERROR(_xlfn.XLOOKUP($B4510,'Ownership Metrics'!$A:$A,'Ownership Metrics'!$H:$H),"")</f>
        <v>Mayoritas</v>
      </c>
      <c r="T4510" s="27" t="str">
        <f>IFERROR(_xlfn.XLOOKUP($B4510,'Ownership Metrics'!$A:$A,'Ownership Metrics'!$I:$I),"")</f>
        <v>Sedang</v>
      </c>
      <c r="U4510" s="27">
        <f>IF(COUNTIFS($B$2:$B4510,$B4510,$D$2:$D4510,$D4510)=1,1,0)</f>
        <v>1</v>
      </c>
      <c r="V4510" s="27">
        <f t="shared" si="211"/>
        <v>1.07</v>
      </c>
      <c r="W4510" s="27">
        <f t="shared" si="212"/>
        <v>8</v>
      </c>
      <c r="X4510" s="27">
        <f t="shared" si="210"/>
        <v>1.069999549</v>
      </c>
    </row>
    <row r="4511" spans="1:24" x14ac:dyDescent="0.25">
      <c r="A4511" s="26">
        <v>46265</v>
      </c>
      <c r="B4511" s="27" t="s">
        <v>10741</v>
      </c>
      <c r="C4511" s="27" t="s">
        <v>4717</v>
      </c>
      <c r="D4511" s="27" t="s">
        <v>4724</v>
      </c>
      <c r="E4511" s="27" t="s">
        <v>35</v>
      </c>
      <c r="F4511" s="27" t="s">
        <v>23</v>
      </c>
      <c r="G4511" s="27" t="s">
        <v>36</v>
      </c>
      <c r="H4511" s="27" t="s">
        <v>24</v>
      </c>
      <c r="I4511" s="28">
        <v>0</v>
      </c>
      <c r="J4511" s="28">
        <v>25000000</v>
      </c>
      <c r="K4511" s="28">
        <v>25000000</v>
      </c>
      <c r="L4511" s="29">
        <v>1.6</v>
      </c>
      <c r="M4511" s="29">
        <f>IFERROR(_xlfn.XLOOKUP($B4511,'Ownership Metrics'!$A:$A,'Ownership Metrics'!$B:$B),"")</f>
        <v>25.11</v>
      </c>
      <c r="N4511" s="28">
        <f>IFERROR(_xlfn.XLOOKUP($B4511,'Ownership Metrics'!$A:$A,'Ownership Metrics'!$C:$C),"")</f>
        <v>3640</v>
      </c>
      <c r="O4511" s="29">
        <f>IFERROR(_xlfn.XLOOKUP($B4511,'Ownership Metrics'!$A:$A,'Ownership Metrics'!$D:$D),"")</f>
        <v>60</v>
      </c>
      <c r="P4511" s="29">
        <f>IFERROR(_xlfn.XLOOKUP($B4511,'Ownership Metrics'!$A:$A,'Ownership Metrics'!$E:$E),"")</f>
        <v>67.44</v>
      </c>
      <c r="Q4511" s="30">
        <f>IFERROR(_xlfn.XLOOKUP($B4511,'Ownership Metrics'!$A:$A,'Ownership Metrics'!$F:$F),"")</f>
        <v>8</v>
      </c>
      <c r="R4511" s="30">
        <f>IFERROR(_xlfn.XLOOKUP($B4511,'Ownership Metrics'!$A:$A,'Ownership Metrics'!$G:$G),"")</f>
        <v>53</v>
      </c>
      <c r="S4511" s="27" t="str">
        <f>IFERROR(_xlfn.XLOOKUP($B4511,'Ownership Metrics'!$A:$A,'Ownership Metrics'!$H:$H),"")</f>
        <v>Mayoritas</v>
      </c>
      <c r="T4511" s="27" t="str">
        <f>IFERROR(_xlfn.XLOOKUP($B4511,'Ownership Metrics'!$A:$A,'Ownership Metrics'!$I:$I),"")</f>
        <v>Sedang</v>
      </c>
      <c r="U4511" s="27">
        <f>IF(COUNTIFS($B$2:$B4511,$B4511,$D$2:$D4511,$D4511)=1,1,0)</f>
        <v>1</v>
      </c>
      <c r="V4511" s="27">
        <f t="shared" si="211"/>
        <v>1.6</v>
      </c>
      <c r="W4511" s="27">
        <f t="shared" si="212"/>
        <v>6</v>
      </c>
      <c r="X4511" s="27">
        <f t="shared" si="210"/>
        <v>1.5999995489000001</v>
      </c>
    </row>
    <row r="4512" spans="1:24" x14ac:dyDescent="0.25">
      <c r="A4512" s="26">
        <v>46265</v>
      </c>
      <c r="B4512" s="27" t="s">
        <v>10742</v>
      </c>
      <c r="C4512" s="27" t="s">
        <v>4726</v>
      </c>
      <c r="D4512" s="27" t="s">
        <v>21</v>
      </c>
      <c r="E4512" s="27" t="s">
        <v>22</v>
      </c>
      <c r="F4512" s="27" t="s">
        <v>23</v>
      </c>
      <c r="G4512" s="27"/>
      <c r="H4512" s="27" t="s">
        <v>24</v>
      </c>
      <c r="I4512" s="28">
        <v>223150000</v>
      </c>
      <c r="J4512" s="28">
        <v>0</v>
      </c>
      <c r="K4512" s="28">
        <v>223150000</v>
      </c>
      <c r="L4512" s="29">
        <v>5.09</v>
      </c>
      <c r="M4512" s="29">
        <f>IFERROR(_xlfn.XLOOKUP($B4512,'Ownership Metrics'!$A:$A,'Ownership Metrics'!$B:$B),"")</f>
        <v>25.38</v>
      </c>
      <c r="N4512" s="28">
        <f>IFERROR(_xlfn.XLOOKUP($B4512,'Ownership Metrics'!$A:$A,'Ownership Metrics'!$C:$C),"")</f>
        <v>3376</v>
      </c>
      <c r="O4512" s="29">
        <f>IFERROR(_xlfn.XLOOKUP($B4512,'Ownership Metrics'!$A:$A,'Ownership Metrics'!$D:$D),"")</f>
        <v>57.67</v>
      </c>
      <c r="P4512" s="29">
        <f>IFERROR(_xlfn.XLOOKUP($B4512,'Ownership Metrics'!$A:$A,'Ownership Metrics'!$E:$E),"")</f>
        <v>66.08</v>
      </c>
      <c r="Q4512" s="30">
        <f>IFERROR(_xlfn.XLOOKUP($B4512,'Ownership Metrics'!$A:$A,'Ownership Metrics'!$F:$F),"")</f>
        <v>9</v>
      </c>
      <c r="R4512" s="30">
        <f>IFERROR(_xlfn.XLOOKUP($B4512,'Ownership Metrics'!$A:$A,'Ownership Metrics'!$G:$G),"")</f>
        <v>50</v>
      </c>
      <c r="S4512" s="27" t="str">
        <f>IFERROR(_xlfn.XLOOKUP($B4512,'Ownership Metrics'!$A:$A,'Ownership Metrics'!$H:$H),"")</f>
        <v>Mayoritas</v>
      </c>
      <c r="T4512" s="27" t="str">
        <f>IFERROR(_xlfn.XLOOKUP($B4512,'Ownership Metrics'!$A:$A,'Ownership Metrics'!$I:$I),"")</f>
        <v>Sedang</v>
      </c>
      <c r="U4512" s="27">
        <f>IF(COUNTIFS($B$2:$B4512,$B4512,$D$2:$D4512,$D4512)=1,1,0)</f>
        <v>1</v>
      </c>
      <c r="V4512" s="27">
        <f t="shared" si="211"/>
        <v>5.09</v>
      </c>
      <c r="W4512" s="27">
        <f t="shared" si="212"/>
        <v>2</v>
      </c>
      <c r="X4512" s="27">
        <f t="shared" si="210"/>
        <v>5.0899995487999998</v>
      </c>
    </row>
    <row r="4513" spans="1:24" x14ac:dyDescent="0.25">
      <c r="A4513" s="26">
        <v>46265</v>
      </c>
      <c r="B4513" s="27" t="s">
        <v>10742</v>
      </c>
      <c r="C4513" s="27" t="s">
        <v>4726</v>
      </c>
      <c r="D4513" s="27" t="s">
        <v>25</v>
      </c>
      <c r="E4513" s="27" t="s">
        <v>26</v>
      </c>
      <c r="F4513" s="27" t="s">
        <v>23</v>
      </c>
      <c r="G4513" s="27"/>
      <c r="H4513" s="27" t="s">
        <v>24</v>
      </c>
      <c r="I4513" s="28">
        <v>2530083541</v>
      </c>
      <c r="J4513" s="28">
        <v>0</v>
      </c>
      <c r="K4513" s="28">
        <v>2530083541</v>
      </c>
      <c r="L4513" s="29">
        <v>57.67</v>
      </c>
      <c r="M4513" s="29">
        <f>IFERROR(_xlfn.XLOOKUP($B4513,'Ownership Metrics'!$A:$A,'Ownership Metrics'!$B:$B),"")</f>
        <v>25.38</v>
      </c>
      <c r="N4513" s="28">
        <f>IFERROR(_xlfn.XLOOKUP($B4513,'Ownership Metrics'!$A:$A,'Ownership Metrics'!$C:$C),"")</f>
        <v>3376</v>
      </c>
      <c r="O4513" s="29">
        <f>IFERROR(_xlfn.XLOOKUP($B4513,'Ownership Metrics'!$A:$A,'Ownership Metrics'!$D:$D),"")</f>
        <v>57.67</v>
      </c>
      <c r="P4513" s="29">
        <f>IFERROR(_xlfn.XLOOKUP($B4513,'Ownership Metrics'!$A:$A,'Ownership Metrics'!$E:$E),"")</f>
        <v>66.08</v>
      </c>
      <c r="Q4513" s="30">
        <f>IFERROR(_xlfn.XLOOKUP($B4513,'Ownership Metrics'!$A:$A,'Ownership Metrics'!$F:$F),"")</f>
        <v>9</v>
      </c>
      <c r="R4513" s="30">
        <f>IFERROR(_xlfn.XLOOKUP($B4513,'Ownership Metrics'!$A:$A,'Ownership Metrics'!$G:$G),"")</f>
        <v>50</v>
      </c>
      <c r="S4513" s="27" t="str">
        <f>IFERROR(_xlfn.XLOOKUP($B4513,'Ownership Metrics'!$A:$A,'Ownership Metrics'!$H:$H),"")</f>
        <v>Mayoritas</v>
      </c>
      <c r="T4513" s="27" t="str">
        <f>IFERROR(_xlfn.XLOOKUP($B4513,'Ownership Metrics'!$A:$A,'Ownership Metrics'!$I:$I),"")</f>
        <v>Sedang</v>
      </c>
      <c r="U4513" s="27">
        <f>IF(COUNTIFS($B$2:$B4513,$B4513,$D$2:$D4513,$D4513)=1,1,0)</f>
        <v>1</v>
      </c>
      <c r="V4513" s="27">
        <f t="shared" si="211"/>
        <v>57.67</v>
      </c>
      <c r="W4513" s="27">
        <f t="shared" si="212"/>
        <v>1</v>
      </c>
      <c r="X4513" s="27">
        <f t="shared" si="210"/>
        <v>57.669999548700005</v>
      </c>
    </row>
    <row r="4514" spans="1:24" x14ac:dyDescent="0.25">
      <c r="A4514" s="26">
        <v>46265</v>
      </c>
      <c r="B4514" s="27" t="s">
        <v>10742</v>
      </c>
      <c r="C4514" s="27" t="s">
        <v>4726</v>
      </c>
      <c r="D4514" s="27" t="s">
        <v>4727</v>
      </c>
      <c r="E4514" s="27" t="s">
        <v>35</v>
      </c>
      <c r="F4514" s="27" t="s">
        <v>23</v>
      </c>
      <c r="G4514" s="27" t="s">
        <v>36</v>
      </c>
      <c r="H4514" s="27" t="s">
        <v>24</v>
      </c>
      <c r="I4514" s="28">
        <v>51978000</v>
      </c>
      <c r="J4514" s="28">
        <v>0</v>
      </c>
      <c r="K4514" s="28">
        <v>51978000</v>
      </c>
      <c r="L4514" s="29">
        <v>1.18</v>
      </c>
      <c r="M4514" s="29">
        <f>IFERROR(_xlfn.XLOOKUP($B4514,'Ownership Metrics'!$A:$A,'Ownership Metrics'!$B:$B),"")</f>
        <v>25.38</v>
      </c>
      <c r="N4514" s="28">
        <f>IFERROR(_xlfn.XLOOKUP($B4514,'Ownership Metrics'!$A:$A,'Ownership Metrics'!$C:$C),"")</f>
        <v>3376</v>
      </c>
      <c r="O4514" s="29">
        <f>IFERROR(_xlfn.XLOOKUP($B4514,'Ownership Metrics'!$A:$A,'Ownership Metrics'!$D:$D),"")</f>
        <v>57.67</v>
      </c>
      <c r="P4514" s="29">
        <f>IFERROR(_xlfn.XLOOKUP($B4514,'Ownership Metrics'!$A:$A,'Ownership Metrics'!$E:$E),"")</f>
        <v>66.08</v>
      </c>
      <c r="Q4514" s="30">
        <f>IFERROR(_xlfn.XLOOKUP($B4514,'Ownership Metrics'!$A:$A,'Ownership Metrics'!$F:$F),"")</f>
        <v>9</v>
      </c>
      <c r="R4514" s="30">
        <f>IFERROR(_xlfn.XLOOKUP($B4514,'Ownership Metrics'!$A:$A,'Ownership Metrics'!$G:$G),"")</f>
        <v>50</v>
      </c>
      <c r="S4514" s="27" t="str">
        <f>IFERROR(_xlfn.XLOOKUP($B4514,'Ownership Metrics'!$A:$A,'Ownership Metrics'!$H:$H),"")</f>
        <v>Mayoritas</v>
      </c>
      <c r="T4514" s="27" t="str">
        <f>IFERROR(_xlfn.XLOOKUP($B4514,'Ownership Metrics'!$A:$A,'Ownership Metrics'!$I:$I),"")</f>
        <v>Sedang</v>
      </c>
      <c r="U4514" s="27">
        <f>IF(COUNTIFS($B$2:$B4514,$B4514,$D$2:$D4514,$D4514)=1,1,0)</f>
        <v>1</v>
      </c>
      <c r="V4514" s="27">
        <f t="shared" si="211"/>
        <v>1.18</v>
      </c>
      <c r="W4514" s="27">
        <f t="shared" si="212"/>
        <v>8</v>
      </c>
      <c r="X4514" s="27">
        <f t="shared" si="210"/>
        <v>1.1799995485999999</v>
      </c>
    </row>
    <row r="4515" spans="1:24" x14ac:dyDescent="0.25">
      <c r="A4515" s="26">
        <v>46265</v>
      </c>
      <c r="B4515" s="27" t="s">
        <v>10742</v>
      </c>
      <c r="C4515" s="27" t="s">
        <v>4726</v>
      </c>
      <c r="D4515" s="27" t="s">
        <v>4728</v>
      </c>
      <c r="E4515" s="27" t="s">
        <v>35</v>
      </c>
      <c r="F4515" s="27" t="s">
        <v>23</v>
      </c>
      <c r="G4515" s="27" t="s">
        <v>36</v>
      </c>
      <c r="H4515" s="27"/>
      <c r="I4515" s="28">
        <v>52678000</v>
      </c>
      <c r="J4515" s="28">
        <v>0</v>
      </c>
      <c r="K4515" s="28">
        <v>52678000</v>
      </c>
      <c r="L4515" s="29">
        <v>1.2</v>
      </c>
      <c r="M4515" s="29">
        <f>IFERROR(_xlfn.XLOOKUP($B4515,'Ownership Metrics'!$A:$A,'Ownership Metrics'!$B:$B),"")</f>
        <v>25.38</v>
      </c>
      <c r="N4515" s="28">
        <f>IFERROR(_xlfn.XLOOKUP($B4515,'Ownership Metrics'!$A:$A,'Ownership Metrics'!$C:$C),"")</f>
        <v>3376</v>
      </c>
      <c r="O4515" s="29">
        <f>IFERROR(_xlfn.XLOOKUP($B4515,'Ownership Metrics'!$A:$A,'Ownership Metrics'!$D:$D),"")</f>
        <v>57.67</v>
      </c>
      <c r="P4515" s="29">
        <f>IFERROR(_xlfn.XLOOKUP($B4515,'Ownership Metrics'!$A:$A,'Ownership Metrics'!$E:$E),"")</f>
        <v>66.08</v>
      </c>
      <c r="Q4515" s="30">
        <f>IFERROR(_xlfn.XLOOKUP($B4515,'Ownership Metrics'!$A:$A,'Ownership Metrics'!$F:$F),"")</f>
        <v>9</v>
      </c>
      <c r="R4515" s="30">
        <f>IFERROR(_xlfn.XLOOKUP($B4515,'Ownership Metrics'!$A:$A,'Ownership Metrics'!$G:$G),"")</f>
        <v>50</v>
      </c>
      <c r="S4515" s="27" t="str">
        <f>IFERROR(_xlfn.XLOOKUP($B4515,'Ownership Metrics'!$A:$A,'Ownership Metrics'!$H:$H),"")</f>
        <v>Mayoritas</v>
      </c>
      <c r="T4515" s="27" t="str">
        <f>IFERROR(_xlfn.XLOOKUP($B4515,'Ownership Metrics'!$A:$A,'Ownership Metrics'!$I:$I),"")</f>
        <v>Sedang</v>
      </c>
      <c r="U4515" s="27">
        <f>IF(COUNTIFS($B$2:$B4515,$B4515,$D$2:$D4515,$D4515)=1,1,0)</f>
        <v>1</v>
      </c>
      <c r="V4515" s="27">
        <f t="shared" si="211"/>
        <v>1.2</v>
      </c>
      <c r="W4515" s="27">
        <f t="shared" si="212"/>
        <v>7</v>
      </c>
      <c r="X4515" s="27">
        <f t="shared" si="210"/>
        <v>1.1999995484999999</v>
      </c>
    </row>
    <row r="4516" spans="1:24" x14ac:dyDescent="0.25">
      <c r="A4516" s="26">
        <v>46265</v>
      </c>
      <c r="B4516" s="27" t="s">
        <v>10742</v>
      </c>
      <c r="C4516" s="27" t="s">
        <v>4726</v>
      </c>
      <c r="D4516" s="27" t="s">
        <v>4729</v>
      </c>
      <c r="E4516" s="27" t="s">
        <v>35</v>
      </c>
      <c r="F4516" s="27" t="s">
        <v>23</v>
      </c>
      <c r="G4516" s="27" t="s">
        <v>36</v>
      </c>
      <c r="H4516" s="27" t="s">
        <v>24</v>
      </c>
      <c r="I4516" s="28">
        <v>72429700</v>
      </c>
      <c r="J4516" s="28">
        <v>0</v>
      </c>
      <c r="K4516" s="28">
        <v>72429700</v>
      </c>
      <c r="L4516" s="29">
        <v>1.65</v>
      </c>
      <c r="M4516" s="29">
        <f>IFERROR(_xlfn.XLOOKUP($B4516,'Ownership Metrics'!$A:$A,'Ownership Metrics'!$B:$B),"")</f>
        <v>25.38</v>
      </c>
      <c r="N4516" s="28">
        <f>IFERROR(_xlfn.XLOOKUP($B4516,'Ownership Metrics'!$A:$A,'Ownership Metrics'!$C:$C),"")</f>
        <v>3376</v>
      </c>
      <c r="O4516" s="29">
        <f>IFERROR(_xlfn.XLOOKUP($B4516,'Ownership Metrics'!$A:$A,'Ownership Metrics'!$D:$D),"")</f>
        <v>57.67</v>
      </c>
      <c r="P4516" s="29">
        <f>IFERROR(_xlfn.XLOOKUP($B4516,'Ownership Metrics'!$A:$A,'Ownership Metrics'!$E:$E),"")</f>
        <v>66.08</v>
      </c>
      <c r="Q4516" s="30">
        <f>IFERROR(_xlfn.XLOOKUP($B4516,'Ownership Metrics'!$A:$A,'Ownership Metrics'!$F:$F),"")</f>
        <v>9</v>
      </c>
      <c r="R4516" s="30">
        <f>IFERROR(_xlfn.XLOOKUP($B4516,'Ownership Metrics'!$A:$A,'Ownership Metrics'!$G:$G),"")</f>
        <v>50</v>
      </c>
      <c r="S4516" s="27" t="str">
        <f>IFERROR(_xlfn.XLOOKUP($B4516,'Ownership Metrics'!$A:$A,'Ownership Metrics'!$H:$H),"")</f>
        <v>Mayoritas</v>
      </c>
      <c r="T4516" s="27" t="str">
        <f>IFERROR(_xlfn.XLOOKUP($B4516,'Ownership Metrics'!$A:$A,'Ownership Metrics'!$I:$I),"")</f>
        <v>Sedang</v>
      </c>
      <c r="U4516" s="27">
        <f>IF(COUNTIFS($B$2:$B4516,$B4516,$D$2:$D4516,$D4516)=1,1,0)</f>
        <v>1</v>
      </c>
      <c r="V4516" s="27">
        <f t="shared" si="211"/>
        <v>1.65</v>
      </c>
      <c r="W4516" s="27">
        <f t="shared" si="212"/>
        <v>5</v>
      </c>
      <c r="X4516" s="27">
        <f t="shared" si="210"/>
        <v>1.6499995483999998</v>
      </c>
    </row>
    <row r="4517" spans="1:24" x14ac:dyDescent="0.25">
      <c r="A4517" s="26">
        <v>46265</v>
      </c>
      <c r="B4517" s="27" t="s">
        <v>10742</v>
      </c>
      <c r="C4517" s="27" t="s">
        <v>4726</v>
      </c>
      <c r="D4517" s="27" t="s">
        <v>4730</v>
      </c>
      <c r="E4517" s="27" t="s">
        <v>35</v>
      </c>
      <c r="F4517" s="27" t="s">
        <v>23</v>
      </c>
      <c r="G4517" s="27" t="s">
        <v>36</v>
      </c>
      <c r="H4517" s="27" t="s">
        <v>24</v>
      </c>
      <c r="I4517" s="28">
        <v>65929300</v>
      </c>
      <c r="J4517" s="28">
        <v>0</v>
      </c>
      <c r="K4517" s="28">
        <v>65929300</v>
      </c>
      <c r="L4517" s="29">
        <v>1.5</v>
      </c>
      <c r="M4517" s="29">
        <f>IFERROR(_xlfn.XLOOKUP($B4517,'Ownership Metrics'!$A:$A,'Ownership Metrics'!$B:$B),"")</f>
        <v>25.38</v>
      </c>
      <c r="N4517" s="28">
        <f>IFERROR(_xlfn.XLOOKUP($B4517,'Ownership Metrics'!$A:$A,'Ownership Metrics'!$C:$C),"")</f>
        <v>3376</v>
      </c>
      <c r="O4517" s="29">
        <f>IFERROR(_xlfn.XLOOKUP($B4517,'Ownership Metrics'!$A:$A,'Ownership Metrics'!$D:$D),"")</f>
        <v>57.67</v>
      </c>
      <c r="P4517" s="29">
        <f>IFERROR(_xlfn.XLOOKUP($B4517,'Ownership Metrics'!$A:$A,'Ownership Metrics'!$E:$E),"")</f>
        <v>66.08</v>
      </c>
      <c r="Q4517" s="30">
        <f>IFERROR(_xlfn.XLOOKUP($B4517,'Ownership Metrics'!$A:$A,'Ownership Metrics'!$F:$F),"")</f>
        <v>9</v>
      </c>
      <c r="R4517" s="30">
        <f>IFERROR(_xlfn.XLOOKUP($B4517,'Ownership Metrics'!$A:$A,'Ownership Metrics'!$G:$G),"")</f>
        <v>50</v>
      </c>
      <c r="S4517" s="27" t="str">
        <f>IFERROR(_xlfn.XLOOKUP($B4517,'Ownership Metrics'!$A:$A,'Ownership Metrics'!$H:$H),"")</f>
        <v>Mayoritas</v>
      </c>
      <c r="T4517" s="27" t="str">
        <f>IFERROR(_xlfn.XLOOKUP($B4517,'Ownership Metrics'!$A:$A,'Ownership Metrics'!$I:$I),"")</f>
        <v>Sedang</v>
      </c>
      <c r="U4517" s="27">
        <f>IF(COUNTIFS($B$2:$B4517,$B4517,$D$2:$D4517,$D4517)=1,1,0)</f>
        <v>1</v>
      </c>
      <c r="V4517" s="27">
        <f t="shared" si="211"/>
        <v>1.5</v>
      </c>
      <c r="W4517" s="27">
        <f t="shared" si="212"/>
        <v>6</v>
      </c>
      <c r="X4517" s="27">
        <f t="shared" si="210"/>
        <v>1.4999995482999999</v>
      </c>
    </row>
    <row r="4518" spans="1:24" x14ac:dyDescent="0.25">
      <c r="A4518" s="26">
        <v>46265</v>
      </c>
      <c r="B4518" s="27" t="s">
        <v>10742</v>
      </c>
      <c r="C4518" s="27" t="s">
        <v>4726</v>
      </c>
      <c r="D4518" s="27" t="s">
        <v>4731</v>
      </c>
      <c r="E4518" s="27" t="s">
        <v>72</v>
      </c>
      <c r="F4518" s="27" t="s">
        <v>23</v>
      </c>
      <c r="G4518" s="27"/>
      <c r="H4518" s="27" t="s">
        <v>24</v>
      </c>
      <c r="I4518" s="28">
        <v>86867200</v>
      </c>
      <c r="J4518" s="28">
        <v>0</v>
      </c>
      <c r="K4518" s="28">
        <v>86867200</v>
      </c>
      <c r="L4518" s="29">
        <v>1.98</v>
      </c>
      <c r="M4518" s="29">
        <f>IFERROR(_xlfn.XLOOKUP($B4518,'Ownership Metrics'!$A:$A,'Ownership Metrics'!$B:$B),"")</f>
        <v>25.38</v>
      </c>
      <c r="N4518" s="28">
        <f>IFERROR(_xlfn.XLOOKUP($B4518,'Ownership Metrics'!$A:$A,'Ownership Metrics'!$C:$C),"")</f>
        <v>3376</v>
      </c>
      <c r="O4518" s="29">
        <f>IFERROR(_xlfn.XLOOKUP($B4518,'Ownership Metrics'!$A:$A,'Ownership Metrics'!$D:$D),"")</f>
        <v>57.67</v>
      </c>
      <c r="P4518" s="29">
        <f>IFERROR(_xlfn.XLOOKUP($B4518,'Ownership Metrics'!$A:$A,'Ownership Metrics'!$E:$E),"")</f>
        <v>66.08</v>
      </c>
      <c r="Q4518" s="30">
        <f>IFERROR(_xlfn.XLOOKUP($B4518,'Ownership Metrics'!$A:$A,'Ownership Metrics'!$F:$F),"")</f>
        <v>9</v>
      </c>
      <c r="R4518" s="30">
        <f>IFERROR(_xlfn.XLOOKUP($B4518,'Ownership Metrics'!$A:$A,'Ownership Metrics'!$G:$G),"")</f>
        <v>50</v>
      </c>
      <c r="S4518" s="27" t="str">
        <f>IFERROR(_xlfn.XLOOKUP($B4518,'Ownership Metrics'!$A:$A,'Ownership Metrics'!$H:$H),"")</f>
        <v>Mayoritas</v>
      </c>
      <c r="T4518" s="27" t="str">
        <f>IFERROR(_xlfn.XLOOKUP($B4518,'Ownership Metrics'!$A:$A,'Ownership Metrics'!$I:$I),"")</f>
        <v>Sedang</v>
      </c>
      <c r="U4518" s="27">
        <f>IF(COUNTIFS($B$2:$B4518,$B4518,$D$2:$D4518,$D4518)=1,1,0)</f>
        <v>1</v>
      </c>
      <c r="V4518" s="27">
        <f t="shared" si="211"/>
        <v>1.98</v>
      </c>
      <c r="W4518" s="27">
        <f t="shared" si="212"/>
        <v>4</v>
      </c>
      <c r="X4518" s="27">
        <f t="shared" si="210"/>
        <v>1.9799995481999999</v>
      </c>
    </row>
    <row r="4519" spans="1:24" x14ac:dyDescent="0.25">
      <c r="A4519" s="26">
        <v>46265</v>
      </c>
      <c r="B4519" s="27" t="s">
        <v>10742</v>
      </c>
      <c r="C4519" s="27" t="s">
        <v>4726</v>
      </c>
      <c r="D4519" s="27" t="s">
        <v>254</v>
      </c>
      <c r="E4519" s="27" t="s">
        <v>72</v>
      </c>
      <c r="F4519" s="27" t="s">
        <v>32</v>
      </c>
      <c r="G4519" s="27"/>
      <c r="H4519" s="27" t="s">
        <v>80</v>
      </c>
      <c r="I4519" s="28">
        <v>145800000</v>
      </c>
      <c r="J4519" s="28">
        <v>0</v>
      </c>
      <c r="K4519" s="28">
        <v>145800000</v>
      </c>
      <c r="L4519" s="29">
        <v>3.32</v>
      </c>
      <c r="M4519" s="29">
        <f>IFERROR(_xlfn.XLOOKUP($B4519,'Ownership Metrics'!$A:$A,'Ownership Metrics'!$B:$B),"")</f>
        <v>25.38</v>
      </c>
      <c r="N4519" s="28">
        <f>IFERROR(_xlfn.XLOOKUP($B4519,'Ownership Metrics'!$A:$A,'Ownership Metrics'!$C:$C),"")</f>
        <v>3376</v>
      </c>
      <c r="O4519" s="29">
        <f>IFERROR(_xlfn.XLOOKUP($B4519,'Ownership Metrics'!$A:$A,'Ownership Metrics'!$D:$D),"")</f>
        <v>57.67</v>
      </c>
      <c r="P4519" s="29">
        <f>IFERROR(_xlfn.XLOOKUP($B4519,'Ownership Metrics'!$A:$A,'Ownership Metrics'!$E:$E),"")</f>
        <v>66.08</v>
      </c>
      <c r="Q4519" s="30">
        <f>IFERROR(_xlfn.XLOOKUP($B4519,'Ownership Metrics'!$A:$A,'Ownership Metrics'!$F:$F),"")</f>
        <v>9</v>
      </c>
      <c r="R4519" s="30">
        <f>IFERROR(_xlfn.XLOOKUP($B4519,'Ownership Metrics'!$A:$A,'Ownership Metrics'!$G:$G),"")</f>
        <v>50</v>
      </c>
      <c r="S4519" s="27" t="str">
        <f>IFERROR(_xlfn.XLOOKUP($B4519,'Ownership Metrics'!$A:$A,'Ownership Metrics'!$H:$H),"")</f>
        <v>Mayoritas</v>
      </c>
      <c r="T4519" s="27" t="str">
        <f>IFERROR(_xlfn.XLOOKUP($B4519,'Ownership Metrics'!$A:$A,'Ownership Metrics'!$I:$I),"")</f>
        <v>Sedang</v>
      </c>
      <c r="U4519" s="27">
        <f>IF(COUNTIFS($B$2:$B4519,$B4519,$D$2:$D4519,$D4519)=1,1,0)</f>
        <v>1</v>
      </c>
      <c r="V4519" s="27">
        <f t="shared" si="211"/>
        <v>3.32</v>
      </c>
      <c r="W4519" s="27">
        <f t="shared" si="212"/>
        <v>3</v>
      </c>
      <c r="X4519" s="27">
        <f t="shared" si="210"/>
        <v>3.3199995480999998</v>
      </c>
    </row>
    <row r="4520" spans="1:24" x14ac:dyDescent="0.25">
      <c r="A4520" s="26">
        <v>46265</v>
      </c>
      <c r="B4520" s="27" t="s">
        <v>10742</v>
      </c>
      <c r="C4520" s="27" t="s">
        <v>4726</v>
      </c>
      <c r="D4520" s="27" t="s">
        <v>257</v>
      </c>
      <c r="E4520" s="27" t="s">
        <v>258</v>
      </c>
      <c r="F4520" s="27" t="s">
        <v>32</v>
      </c>
      <c r="G4520" s="27"/>
      <c r="H4520" s="27" t="s">
        <v>259</v>
      </c>
      <c r="I4520" s="28">
        <v>45000000</v>
      </c>
      <c r="J4520" s="28">
        <v>0</v>
      </c>
      <c r="K4520" s="28">
        <v>45000000</v>
      </c>
      <c r="L4520" s="29">
        <v>1.03</v>
      </c>
      <c r="M4520" s="29">
        <f>IFERROR(_xlfn.XLOOKUP($B4520,'Ownership Metrics'!$A:$A,'Ownership Metrics'!$B:$B),"")</f>
        <v>25.38</v>
      </c>
      <c r="N4520" s="28">
        <f>IFERROR(_xlfn.XLOOKUP($B4520,'Ownership Metrics'!$A:$A,'Ownership Metrics'!$C:$C),"")</f>
        <v>3376</v>
      </c>
      <c r="O4520" s="29">
        <f>IFERROR(_xlfn.XLOOKUP($B4520,'Ownership Metrics'!$A:$A,'Ownership Metrics'!$D:$D),"")</f>
        <v>57.67</v>
      </c>
      <c r="P4520" s="29">
        <f>IFERROR(_xlfn.XLOOKUP($B4520,'Ownership Metrics'!$A:$A,'Ownership Metrics'!$E:$E),"")</f>
        <v>66.08</v>
      </c>
      <c r="Q4520" s="30">
        <f>IFERROR(_xlfn.XLOOKUP($B4520,'Ownership Metrics'!$A:$A,'Ownership Metrics'!$F:$F),"")</f>
        <v>9</v>
      </c>
      <c r="R4520" s="30">
        <f>IFERROR(_xlfn.XLOOKUP($B4520,'Ownership Metrics'!$A:$A,'Ownership Metrics'!$G:$G),"")</f>
        <v>50</v>
      </c>
      <c r="S4520" s="27" t="str">
        <f>IFERROR(_xlfn.XLOOKUP($B4520,'Ownership Metrics'!$A:$A,'Ownership Metrics'!$H:$H),"")</f>
        <v>Mayoritas</v>
      </c>
      <c r="T4520" s="27" t="str">
        <f>IFERROR(_xlfn.XLOOKUP($B4520,'Ownership Metrics'!$A:$A,'Ownership Metrics'!$I:$I),"")</f>
        <v>Sedang</v>
      </c>
      <c r="U4520" s="27">
        <f>IF(COUNTIFS($B$2:$B4520,$B4520,$D$2:$D4520,$D4520)=1,1,0)</f>
        <v>1</v>
      </c>
      <c r="V4520" s="27">
        <f t="shared" si="211"/>
        <v>1.03</v>
      </c>
      <c r="W4520" s="27">
        <f t="shared" si="212"/>
        <v>9</v>
      </c>
      <c r="X4520" s="27">
        <f t="shared" si="210"/>
        <v>1.0299995479999999</v>
      </c>
    </row>
    <row r="4521" spans="1:24" x14ac:dyDescent="0.25">
      <c r="A4521" s="26">
        <v>46265</v>
      </c>
      <c r="B4521" s="27" t="s">
        <v>10743</v>
      </c>
      <c r="C4521" s="27" t="s">
        <v>4733</v>
      </c>
      <c r="D4521" s="27" t="s">
        <v>4734</v>
      </c>
      <c r="E4521" s="27" t="s">
        <v>22</v>
      </c>
      <c r="F4521" s="27" t="s">
        <v>32</v>
      </c>
      <c r="G4521" s="27"/>
      <c r="H4521" s="27" t="s">
        <v>33</v>
      </c>
      <c r="I4521" s="28">
        <v>46568689</v>
      </c>
      <c r="J4521" s="28">
        <v>0</v>
      </c>
      <c r="K4521" s="28">
        <v>46568689</v>
      </c>
      <c r="L4521" s="29">
        <v>5.7</v>
      </c>
      <c r="M4521" s="29">
        <f>IFERROR(_xlfn.XLOOKUP($B4521,'Ownership Metrics'!$A:$A,'Ownership Metrics'!$B:$B),"")</f>
        <v>15.58</v>
      </c>
      <c r="N4521" s="28">
        <f>IFERROR(_xlfn.XLOOKUP($B4521,'Ownership Metrics'!$A:$A,'Ownership Metrics'!$C:$C),"")</f>
        <v>2262</v>
      </c>
      <c r="O4521" s="29">
        <f>IFERROR(_xlfn.XLOOKUP($B4521,'Ownership Metrics'!$A:$A,'Ownership Metrics'!$D:$D),"")</f>
        <v>44.8</v>
      </c>
      <c r="P4521" s="29">
        <f>IFERROR(_xlfn.XLOOKUP($B4521,'Ownership Metrics'!$A:$A,'Ownership Metrics'!$E:$E),"")</f>
        <v>61.72</v>
      </c>
      <c r="Q4521" s="30">
        <f>IFERROR(_xlfn.XLOOKUP($B4521,'Ownership Metrics'!$A:$A,'Ownership Metrics'!$F:$F),"")</f>
        <v>9</v>
      </c>
      <c r="R4521" s="30">
        <f>IFERROR(_xlfn.XLOOKUP($B4521,'Ownership Metrics'!$A:$A,'Ownership Metrics'!$G:$G),"")</f>
        <v>43</v>
      </c>
      <c r="S4521" s="27" t="str">
        <f>IFERROR(_xlfn.XLOOKUP($B4521,'Ownership Metrics'!$A:$A,'Ownership Metrics'!$H:$H),"")</f>
        <v>Oligopoli</v>
      </c>
      <c r="T4521" s="27" t="str">
        <f>IFERROR(_xlfn.XLOOKUP($B4521,'Ownership Metrics'!$A:$A,'Ownership Metrics'!$I:$I),"")</f>
        <v>Sedang</v>
      </c>
      <c r="U4521" s="27">
        <f>IF(COUNTIFS($B$2:$B4521,$B4521,$D$2:$D4521,$D4521)=1,1,0)</f>
        <v>1</v>
      </c>
      <c r="V4521" s="27">
        <f t="shared" si="211"/>
        <v>5.7</v>
      </c>
      <c r="W4521" s="27">
        <f t="shared" si="212"/>
        <v>3</v>
      </c>
      <c r="X4521" s="27">
        <f t="shared" si="210"/>
        <v>5.6999995479000001</v>
      </c>
    </row>
    <row r="4522" spans="1:24" x14ac:dyDescent="0.25">
      <c r="A4522" s="26">
        <v>46265</v>
      </c>
      <c r="B4522" s="27" t="s">
        <v>10743</v>
      </c>
      <c r="C4522" s="27" t="s">
        <v>4733</v>
      </c>
      <c r="D4522" s="27" t="s">
        <v>4735</v>
      </c>
      <c r="E4522" s="27" t="s">
        <v>35</v>
      </c>
      <c r="F4522" s="27" t="s">
        <v>23</v>
      </c>
      <c r="G4522" s="27" t="s">
        <v>36</v>
      </c>
      <c r="H4522" s="27" t="s">
        <v>24</v>
      </c>
      <c r="I4522" s="28">
        <v>21877600</v>
      </c>
      <c r="J4522" s="28">
        <v>0</v>
      </c>
      <c r="K4522" s="28">
        <v>21877600</v>
      </c>
      <c r="L4522" s="29">
        <v>2.68</v>
      </c>
      <c r="M4522" s="29">
        <f>IFERROR(_xlfn.XLOOKUP($B4522,'Ownership Metrics'!$A:$A,'Ownership Metrics'!$B:$B),"")</f>
        <v>15.58</v>
      </c>
      <c r="N4522" s="28">
        <f>IFERROR(_xlfn.XLOOKUP($B4522,'Ownership Metrics'!$A:$A,'Ownership Metrics'!$C:$C),"")</f>
        <v>2262</v>
      </c>
      <c r="O4522" s="29">
        <f>IFERROR(_xlfn.XLOOKUP($B4522,'Ownership Metrics'!$A:$A,'Ownership Metrics'!$D:$D),"")</f>
        <v>44.8</v>
      </c>
      <c r="P4522" s="29">
        <f>IFERROR(_xlfn.XLOOKUP($B4522,'Ownership Metrics'!$A:$A,'Ownership Metrics'!$E:$E),"")</f>
        <v>61.72</v>
      </c>
      <c r="Q4522" s="30">
        <f>IFERROR(_xlfn.XLOOKUP($B4522,'Ownership Metrics'!$A:$A,'Ownership Metrics'!$F:$F),"")</f>
        <v>9</v>
      </c>
      <c r="R4522" s="30">
        <f>IFERROR(_xlfn.XLOOKUP($B4522,'Ownership Metrics'!$A:$A,'Ownership Metrics'!$G:$G),"")</f>
        <v>43</v>
      </c>
      <c r="S4522" s="27" t="str">
        <f>IFERROR(_xlfn.XLOOKUP($B4522,'Ownership Metrics'!$A:$A,'Ownership Metrics'!$H:$H),"")</f>
        <v>Oligopoli</v>
      </c>
      <c r="T4522" s="27" t="str">
        <f>IFERROR(_xlfn.XLOOKUP($B4522,'Ownership Metrics'!$A:$A,'Ownership Metrics'!$I:$I),"")</f>
        <v>Sedang</v>
      </c>
      <c r="U4522" s="27">
        <f>IF(COUNTIFS($B$2:$B4522,$B4522,$D$2:$D4522,$D4522)=1,1,0)</f>
        <v>1</v>
      </c>
      <c r="V4522" s="27">
        <f t="shared" si="211"/>
        <v>2.68</v>
      </c>
      <c r="W4522" s="27">
        <f t="shared" si="212"/>
        <v>8</v>
      </c>
      <c r="X4522" s="27">
        <f t="shared" si="210"/>
        <v>2.6799995478</v>
      </c>
    </row>
    <row r="4523" spans="1:24" x14ac:dyDescent="0.25">
      <c r="A4523" s="26">
        <v>46265</v>
      </c>
      <c r="B4523" s="27" t="s">
        <v>10743</v>
      </c>
      <c r="C4523" s="27" t="s">
        <v>4733</v>
      </c>
      <c r="D4523" s="27" t="s">
        <v>4736</v>
      </c>
      <c r="E4523" s="27" t="s">
        <v>35</v>
      </c>
      <c r="F4523" s="27" t="s">
        <v>23</v>
      </c>
      <c r="G4523" s="27" t="s">
        <v>36</v>
      </c>
      <c r="H4523" s="27" t="s">
        <v>24</v>
      </c>
      <c r="I4523" s="28">
        <v>44036600</v>
      </c>
      <c r="J4523" s="28">
        <v>0</v>
      </c>
      <c r="K4523" s="28">
        <v>44036600</v>
      </c>
      <c r="L4523" s="29">
        <v>5.39</v>
      </c>
      <c r="M4523" s="29">
        <f>IFERROR(_xlfn.XLOOKUP($B4523,'Ownership Metrics'!$A:$A,'Ownership Metrics'!$B:$B),"")</f>
        <v>15.58</v>
      </c>
      <c r="N4523" s="28">
        <f>IFERROR(_xlfn.XLOOKUP($B4523,'Ownership Metrics'!$A:$A,'Ownership Metrics'!$C:$C),"")</f>
        <v>2262</v>
      </c>
      <c r="O4523" s="29">
        <f>IFERROR(_xlfn.XLOOKUP($B4523,'Ownership Metrics'!$A:$A,'Ownership Metrics'!$D:$D),"")</f>
        <v>44.8</v>
      </c>
      <c r="P4523" s="29">
        <f>IFERROR(_xlfn.XLOOKUP($B4523,'Ownership Metrics'!$A:$A,'Ownership Metrics'!$E:$E),"")</f>
        <v>61.72</v>
      </c>
      <c r="Q4523" s="30">
        <f>IFERROR(_xlfn.XLOOKUP($B4523,'Ownership Metrics'!$A:$A,'Ownership Metrics'!$F:$F),"")</f>
        <v>9</v>
      </c>
      <c r="R4523" s="30">
        <f>IFERROR(_xlfn.XLOOKUP($B4523,'Ownership Metrics'!$A:$A,'Ownership Metrics'!$G:$G),"")</f>
        <v>43</v>
      </c>
      <c r="S4523" s="27" t="str">
        <f>IFERROR(_xlfn.XLOOKUP($B4523,'Ownership Metrics'!$A:$A,'Ownership Metrics'!$H:$H),"")</f>
        <v>Oligopoli</v>
      </c>
      <c r="T4523" s="27" t="str">
        <f>IFERROR(_xlfn.XLOOKUP($B4523,'Ownership Metrics'!$A:$A,'Ownership Metrics'!$I:$I),"")</f>
        <v>Sedang</v>
      </c>
      <c r="U4523" s="27">
        <f>IF(COUNTIFS($B$2:$B4523,$B4523,$D$2:$D4523,$D4523)=1,1,0)</f>
        <v>1</v>
      </c>
      <c r="V4523" s="27">
        <f t="shared" si="211"/>
        <v>5.39</v>
      </c>
      <c r="W4523" s="27">
        <f t="shared" si="212"/>
        <v>5</v>
      </c>
      <c r="X4523" s="27">
        <f t="shared" si="210"/>
        <v>5.3899995476999996</v>
      </c>
    </row>
    <row r="4524" spans="1:24" x14ac:dyDescent="0.25">
      <c r="A4524" s="26">
        <v>46265</v>
      </c>
      <c r="B4524" s="27" t="s">
        <v>10743</v>
      </c>
      <c r="C4524" s="27" t="s">
        <v>4733</v>
      </c>
      <c r="D4524" s="27" t="s">
        <v>4737</v>
      </c>
      <c r="E4524" s="27" t="s">
        <v>35</v>
      </c>
      <c r="F4524" s="27" t="s">
        <v>23</v>
      </c>
      <c r="G4524" s="27" t="s">
        <v>36</v>
      </c>
      <c r="H4524" s="27" t="s">
        <v>24</v>
      </c>
      <c r="I4524" s="28">
        <v>91651248</v>
      </c>
      <c r="J4524" s="28">
        <v>0</v>
      </c>
      <c r="K4524" s="28">
        <v>91651248</v>
      </c>
      <c r="L4524" s="29">
        <v>11.22</v>
      </c>
      <c r="M4524" s="29">
        <f>IFERROR(_xlfn.XLOOKUP($B4524,'Ownership Metrics'!$A:$A,'Ownership Metrics'!$B:$B),"")</f>
        <v>15.58</v>
      </c>
      <c r="N4524" s="28">
        <f>IFERROR(_xlfn.XLOOKUP($B4524,'Ownership Metrics'!$A:$A,'Ownership Metrics'!$C:$C),"")</f>
        <v>2262</v>
      </c>
      <c r="O4524" s="29">
        <f>IFERROR(_xlfn.XLOOKUP($B4524,'Ownership Metrics'!$A:$A,'Ownership Metrics'!$D:$D),"")</f>
        <v>44.8</v>
      </c>
      <c r="P4524" s="29">
        <f>IFERROR(_xlfn.XLOOKUP($B4524,'Ownership Metrics'!$A:$A,'Ownership Metrics'!$E:$E),"")</f>
        <v>61.72</v>
      </c>
      <c r="Q4524" s="30">
        <f>IFERROR(_xlfn.XLOOKUP($B4524,'Ownership Metrics'!$A:$A,'Ownership Metrics'!$F:$F),"")</f>
        <v>9</v>
      </c>
      <c r="R4524" s="30">
        <f>IFERROR(_xlfn.XLOOKUP($B4524,'Ownership Metrics'!$A:$A,'Ownership Metrics'!$G:$G),"")</f>
        <v>43</v>
      </c>
      <c r="S4524" s="27" t="str">
        <f>IFERROR(_xlfn.XLOOKUP($B4524,'Ownership Metrics'!$A:$A,'Ownership Metrics'!$H:$H),"")</f>
        <v>Oligopoli</v>
      </c>
      <c r="T4524" s="27" t="str">
        <f>IFERROR(_xlfn.XLOOKUP($B4524,'Ownership Metrics'!$A:$A,'Ownership Metrics'!$I:$I),"")</f>
        <v>Sedang</v>
      </c>
      <c r="U4524" s="27">
        <f>IF(COUNTIFS($B$2:$B4524,$B4524,$D$2:$D4524,$D4524)=1,1,0)</f>
        <v>1</v>
      </c>
      <c r="V4524" s="27">
        <f t="shared" si="211"/>
        <v>11.22</v>
      </c>
      <c r="W4524" s="27">
        <f t="shared" si="212"/>
        <v>2</v>
      </c>
      <c r="X4524" s="27">
        <f t="shared" si="210"/>
        <v>11.219999547600001</v>
      </c>
    </row>
    <row r="4525" spans="1:24" x14ac:dyDescent="0.25">
      <c r="A4525" s="26">
        <v>46265</v>
      </c>
      <c r="B4525" s="27" t="s">
        <v>10743</v>
      </c>
      <c r="C4525" s="27" t="s">
        <v>4733</v>
      </c>
      <c r="D4525" s="27" t="s">
        <v>4738</v>
      </c>
      <c r="E4525" s="27" t="s">
        <v>35</v>
      </c>
      <c r="F4525" s="27" t="s">
        <v>32</v>
      </c>
      <c r="G4525" s="27" t="s">
        <v>363</v>
      </c>
      <c r="H4525" s="27"/>
      <c r="I4525" s="28">
        <v>26535000</v>
      </c>
      <c r="J4525" s="28">
        <v>0</v>
      </c>
      <c r="K4525" s="28">
        <v>26535000</v>
      </c>
      <c r="L4525" s="29">
        <v>3.25</v>
      </c>
      <c r="M4525" s="29">
        <f>IFERROR(_xlfn.XLOOKUP($B4525,'Ownership Metrics'!$A:$A,'Ownership Metrics'!$B:$B),"")</f>
        <v>15.58</v>
      </c>
      <c r="N4525" s="28">
        <f>IFERROR(_xlfn.XLOOKUP($B4525,'Ownership Metrics'!$A:$A,'Ownership Metrics'!$C:$C),"")</f>
        <v>2262</v>
      </c>
      <c r="O4525" s="29">
        <f>IFERROR(_xlfn.XLOOKUP($B4525,'Ownership Metrics'!$A:$A,'Ownership Metrics'!$D:$D),"")</f>
        <v>44.8</v>
      </c>
      <c r="P4525" s="29">
        <f>IFERROR(_xlfn.XLOOKUP($B4525,'Ownership Metrics'!$A:$A,'Ownership Metrics'!$E:$E),"")</f>
        <v>61.72</v>
      </c>
      <c r="Q4525" s="30">
        <f>IFERROR(_xlfn.XLOOKUP($B4525,'Ownership Metrics'!$A:$A,'Ownership Metrics'!$F:$F),"")</f>
        <v>9</v>
      </c>
      <c r="R4525" s="30">
        <f>IFERROR(_xlfn.XLOOKUP($B4525,'Ownership Metrics'!$A:$A,'Ownership Metrics'!$G:$G),"")</f>
        <v>43</v>
      </c>
      <c r="S4525" s="27" t="str">
        <f>IFERROR(_xlfn.XLOOKUP($B4525,'Ownership Metrics'!$A:$A,'Ownership Metrics'!$H:$H),"")</f>
        <v>Oligopoli</v>
      </c>
      <c r="T4525" s="27" t="str">
        <f>IFERROR(_xlfn.XLOOKUP($B4525,'Ownership Metrics'!$A:$A,'Ownership Metrics'!$I:$I),"")</f>
        <v>Sedang</v>
      </c>
      <c r="U4525" s="27">
        <f>IF(COUNTIFS($B$2:$B4525,$B4525,$D$2:$D4525,$D4525)=1,1,0)</f>
        <v>1</v>
      </c>
      <c r="V4525" s="27">
        <f t="shared" si="211"/>
        <v>3.25</v>
      </c>
      <c r="W4525" s="27">
        <f t="shared" si="212"/>
        <v>7</v>
      </c>
      <c r="X4525" s="27">
        <f t="shared" si="210"/>
        <v>3.2499995474999999</v>
      </c>
    </row>
    <row r="4526" spans="1:24" x14ac:dyDescent="0.25">
      <c r="A4526" s="26">
        <v>46265</v>
      </c>
      <c r="B4526" s="27" t="s">
        <v>10743</v>
      </c>
      <c r="C4526" s="27" t="s">
        <v>4733</v>
      </c>
      <c r="D4526" s="27" t="s">
        <v>4739</v>
      </c>
      <c r="E4526" s="27" t="s">
        <v>35</v>
      </c>
      <c r="F4526" s="27" t="s">
        <v>32</v>
      </c>
      <c r="G4526" s="27" t="s">
        <v>363</v>
      </c>
      <c r="H4526" s="27"/>
      <c r="I4526" s="28">
        <v>31971800</v>
      </c>
      <c r="J4526" s="28">
        <v>0</v>
      </c>
      <c r="K4526" s="28">
        <v>31971800</v>
      </c>
      <c r="L4526" s="29">
        <v>3.91</v>
      </c>
      <c r="M4526" s="29">
        <f>IFERROR(_xlfn.XLOOKUP($B4526,'Ownership Metrics'!$A:$A,'Ownership Metrics'!$B:$B),"")</f>
        <v>15.58</v>
      </c>
      <c r="N4526" s="28">
        <f>IFERROR(_xlfn.XLOOKUP($B4526,'Ownership Metrics'!$A:$A,'Ownership Metrics'!$C:$C),"")</f>
        <v>2262</v>
      </c>
      <c r="O4526" s="29">
        <f>IFERROR(_xlfn.XLOOKUP($B4526,'Ownership Metrics'!$A:$A,'Ownership Metrics'!$D:$D),"")</f>
        <v>44.8</v>
      </c>
      <c r="P4526" s="29">
        <f>IFERROR(_xlfn.XLOOKUP($B4526,'Ownership Metrics'!$A:$A,'Ownership Metrics'!$E:$E),"")</f>
        <v>61.72</v>
      </c>
      <c r="Q4526" s="30">
        <f>IFERROR(_xlfn.XLOOKUP($B4526,'Ownership Metrics'!$A:$A,'Ownership Metrics'!$F:$F),"")</f>
        <v>9</v>
      </c>
      <c r="R4526" s="30">
        <f>IFERROR(_xlfn.XLOOKUP($B4526,'Ownership Metrics'!$A:$A,'Ownership Metrics'!$G:$G),"")</f>
        <v>43</v>
      </c>
      <c r="S4526" s="27" t="str">
        <f>IFERROR(_xlfn.XLOOKUP($B4526,'Ownership Metrics'!$A:$A,'Ownership Metrics'!$H:$H),"")</f>
        <v>Oligopoli</v>
      </c>
      <c r="T4526" s="27" t="str">
        <f>IFERROR(_xlfn.XLOOKUP($B4526,'Ownership Metrics'!$A:$A,'Ownership Metrics'!$I:$I),"")</f>
        <v>Sedang</v>
      </c>
      <c r="U4526" s="27">
        <f>IF(COUNTIFS($B$2:$B4526,$B4526,$D$2:$D4526,$D4526)=1,1,0)</f>
        <v>1</v>
      </c>
      <c r="V4526" s="27">
        <f t="shared" si="211"/>
        <v>3.91</v>
      </c>
      <c r="W4526" s="27">
        <f t="shared" si="212"/>
        <v>6</v>
      </c>
      <c r="X4526" s="27">
        <f t="shared" si="210"/>
        <v>3.9099995474</v>
      </c>
    </row>
    <row r="4527" spans="1:24" x14ac:dyDescent="0.25">
      <c r="A4527" s="26">
        <v>46265</v>
      </c>
      <c r="B4527" s="27" t="s">
        <v>10743</v>
      </c>
      <c r="C4527" s="27" t="s">
        <v>4733</v>
      </c>
      <c r="D4527" s="27" t="s">
        <v>4740</v>
      </c>
      <c r="E4527" s="27" t="s">
        <v>35</v>
      </c>
      <c r="F4527" s="27" t="s">
        <v>32</v>
      </c>
      <c r="G4527" s="27" t="s">
        <v>363</v>
      </c>
      <c r="H4527" s="27" t="s">
        <v>33</v>
      </c>
      <c r="I4527" s="28">
        <v>44934838</v>
      </c>
      <c r="J4527" s="28">
        <v>0</v>
      </c>
      <c r="K4527" s="28">
        <v>44934838</v>
      </c>
      <c r="L4527" s="29">
        <v>5.5</v>
      </c>
      <c r="M4527" s="29">
        <f>IFERROR(_xlfn.XLOOKUP($B4527,'Ownership Metrics'!$A:$A,'Ownership Metrics'!$B:$B),"")</f>
        <v>15.58</v>
      </c>
      <c r="N4527" s="28">
        <f>IFERROR(_xlfn.XLOOKUP($B4527,'Ownership Metrics'!$A:$A,'Ownership Metrics'!$C:$C),"")</f>
        <v>2262</v>
      </c>
      <c r="O4527" s="29">
        <f>IFERROR(_xlfn.XLOOKUP($B4527,'Ownership Metrics'!$A:$A,'Ownership Metrics'!$D:$D),"")</f>
        <v>44.8</v>
      </c>
      <c r="P4527" s="29">
        <f>IFERROR(_xlfn.XLOOKUP($B4527,'Ownership Metrics'!$A:$A,'Ownership Metrics'!$E:$E),"")</f>
        <v>61.72</v>
      </c>
      <c r="Q4527" s="30">
        <f>IFERROR(_xlfn.XLOOKUP($B4527,'Ownership Metrics'!$A:$A,'Ownership Metrics'!$F:$F),"")</f>
        <v>9</v>
      </c>
      <c r="R4527" s="30">
        <f>IFERROR(_xlfn.XLOOKUP($B4527,'Ownership Metrics'!$A:$A,'Ownership Metrics'!$G:$G),"")</f>
        <v>43</v>
      </c>
      <c r="S4527" s="27" t="str">
        <f>IFERROR(_xlfn.XLOOKUP($B4527,'Ownership Metrics'!$A:$A,'Ownership Metrics'!$H:$H),"")</f>
        <v>Oligopoli</v>
      </c>
      <c r="T4527" s="27" t="str">
        <f>IFERROR(_xlfn.XLOOKUP($B4527,'Ownership Metrics'!$A:$A,'Ownership Metrics'!$I:$I),"")</f>
        <v>Sedang</v>
      </c>
      <c r="U4527" s="27">
        <f>IF(COUNTIFS($B$2:$B4527,$B4527,$D$2:$D4527,$D4527)=1,1,0)</f>
        <v>1</v>
      </c>
      <c r="V4527" s="27">
        <f t="shared" si="211"/>
        <v>5.5</v>
      </c>
      <c r="W4527" s="27">
        <f t="shared" si="212"/>
        <v>4</v>
      </c>
      <c r="X4527" s="27">
        <f t="shared" si="210"/>
        <v>5.4999995472999998</v>
      </c>
    </row>
    <row r="4528" spans="1:24" x14ac:dyDescent="0.25">
      <c r="A4528" s="26">
        <v>46265</v>
      </c>
      <c r="B4528" s="27" t="s">
        <v>10743</v>
      </c>
      <c r="C4528" s="27" t="s">
        <v>4733</v>
      </c>
      <c r="D4528" s="27" t="s">
        <v>4741</v>
      </c>
      <c r="E4528" s="27" t="s">
        <v>35</v>
      </c>
      <c r="F4528" s="27" t="s">
        <v>32</v>
      </c>
      <c r="G4528" s="27" t="s">
        <v>363</v>
      </c>
      <c r="H4528" s="27" t="s">
        <v>33</v>
      </c>
      <c r="I4528" s="28">
        <v>16124800</v>
      </c>
      <c r="J4528" s="28">
        <v>0</v>
      </c>
      <c r="K4528" s="28">
        <v>16124800</v>
      </c>
      <c r="L4528" s="29">
        <v>1.97</v>
      </c>
      <c r="M4528" s="29">
        <f>IFERROR(_xlfn.XLOOKUP($B4528,'Ownership Metrics'!$A:$A,'Ownership Metrics'!$B:$B),"")</f>
        <v>15.58</v>
      </c>
      <c r="N4528" s="28">
        <f>IFERROR(_xlfn.XLOOKUP($B4528,'Ownership Metrics'!$A:$A,'Ownership Metrics'!$C:$C),"")</f>
        <v>2262</v>
      </c>
      <c r="O4528" s="29">
        <f>IFERROR(_xlfn.XLOOKUP($B4528,'Ownership Metrics'!$A:$A,'Ownership Metrics'!$D:$D),"")</f>
        <v>44.8</v>
      </c>
      <c r="P4528" s="29">
        <f>IFERROR(_xlfn.XLOOKUP($B4528,'Ownership Metrics'!$A:$A,'Ownership Metrics'!$E:$E),"")</f>
        <v>61.72</v>
      </c>
      <c r="Q4528" s="30">
        <f>IFERROR(_xlfn.XLOOKUP($B4528,'Ownership Metrics'!$A:$A,'Ownership Metrics'!$F:$F),"")</f>
        <v>9</v>
      </c>
      <c r="R4528" s="30">
        <f>IFERROR(_xlfn.XLOOKUP($B4528,'Ownership Metrics'!$A:$A,'Ownership Metrics'!$G:$G),"")</f>
        <v>43</v>
      </c>
      <c r="S4528" s="27" t="str">
        <f>IFERROR(_xlfn.XLOOKUP($B4528,'Ownership Metrics'!$A:$A,'Ownership Metrics'!$H:$H),"")</f>
        <v>Oligopoli</v>
      </c>
      <c r="T4528" s="27" t="str">
        <f>IFERROR(_xlfn.XLOOKUP($B4528,'Ownership Metrics'!$A:$A,'Ownership Metrics'!$I:$I),"")</f>
        <v>Sedang</v>
      </c>
      <c r="U4528" s="27">
        <f>IF(COUNTIFS($B$2:$B4528,$B4528,$D$2:$D4528,$D4528)=1,1,0)</f>
        <v>1</v>
      </c>
      <c r="V4528" s="27">
        <f t="shared" si="211"/>
        <v>1.97</v>
      </c>
      <c r="W4528" s="27">
        <f t="shared" si="212"/>
        <v>9</v>
      </c>
      <c r="X4528" s="27">
        <f t="shared" si="210"/>
        <v>1.9699995472</v>
      </c>
    </row>
    <row r="4529" spans="1:24" x14ac:dyDescent="0.25">
      <c r="A4529" s="26">
        <v>46265</v>
      </c>
      <c r="B4529" s="27" t="s">
        <v>10743</v>
      </c>
      <c r="C4529" s="27" t="s">
        <v>4733</v>
      </c>
      <c r="D4529" s="27" t="s">
        <v>148</v>
      </c>
      <c r="E4529" s="27" t="s">
        <v>149</v>
      </c>
      <c r="F4529" s="27" t="s">
        <v>32</v>
      </c>
      <c r="G4529" s="27"/>
      <c r="H4529" s="27" t="s">
        <v>64</v>
      </c>
      <c r="I4529" s="28">
        <v>366014114</v>
      </c>
      <c r="J4529" s="28">
        <v>0</v>
      </c>
      <c r="K4529" s="28">
        <v>366014114</v>
      </c>
      <c r="L4529" s="29">
        <v>44.8</v>
      </c>
      <c r="M4529" s="29">
        <f>IFERROR(_xlfn.XLOOKUP($B4529,'Ownership Metrics'!$A:$A,'Ownership Metrics'!$B:$B),"")</f>
        <v>15.58</v>
      </c>
      <c r="N4529" s="28">
        <f>IFERROR(_xlfn.XLOOKUP($B4529,'Ownership Metrics'!$A:$A,'Ownership Metrics'!$C:$C),"")</f>
        <v>2262</v>
      </c>
      <c r="O4529" s="29">
        <f>IFERROR(_xlfn.XLOOKUP($B4529,'Ownership Metrics'!$A:$A,'Ownership Metrics'!$D:$D),"")</f>
        <v>44.8</v>
      </c>
      <c r="P4529" s="29">
        <f>IFERROR(_xlfn.XLOOKUP($B4529,'Ownership Metrics'!$A:$A,'Ownership Metrics'!$E:$E),"")</f>
        <v>61.72</v>
      </c>
      <c r="Q4529" s="30">
        <f>IFERROR(_xlfn.XLOOKUP($B4529,'Ownership Metrics'!$A:$A,'Ownership Metrics'!$F:$F),"")</f>
        <v>9</v>
      </c>
      <c r="R4529" s="30">
        <f>IFERROR(_xlfn.XLOOKUP($B4529,'Ownership Metrics'!$A:$A,'Ownership Metrics'!$G:$G),"")</f>
        <v>43</v>
      </c>
      <c r="S4529" s="27" t="str">
        <f>IFERROR(_xlfn.XLOOKUP($B4529,'Ownership Metrics'!$A:$A,'Ownership Metrics'!$H:$H),"")</f>
        <v>Oligopoli</v>
      </c>
      <c r="T4529" s="27" t="str">
        <f>IFERROR(_xlfn.XLOOKUP($B4529,'Ownership Metrics'!$A:$A,'Ownership Metrics'!$I:$I),"")</f>
        <v>Sedang</v>
      </c>
      <c r="U4529" s="27">
        <f>IF(COUNTIFS($B$2:$B4529,$B4529,$D$2:$D4529,$D4529)=1,1,0)</f>
        <v>1</v>
      </c>
      <c r="V4529" s="27">
        <f t="shared" si="211"/>
        <v>44.8</v>
      </c>
      <c r="W4529" s="27">
        <f t="shared" si="212"/>
        <v>1</v>
      </c>
      <c r="X4529" s="27">
        <f t="shared" si="210"/>
        <v>44.799999547100001</v>
      </c>
    </row>
    <row r="4530" spans="1:24" x14ac:dyDescent="0.25">
      <c r="A4530" s="26">
        <v>46265</v>
      </c>
      <c r="B4530" s="27" t="s">
        <v>10744</v>
      </c>
      <c r="C4530" s="27" t="s">
        <v>4743</v>
      </c>
      <c r="D4530" s="27" t="s">
        <v>4210</v>
      </c>
      <c r="E4530" s="27" t="s">
        <v>22</v>
      </c>
      <c r="F4530" s="27" t="s">
        <v>23</v>
      </c>
      <c r="G4530" s="27"/>
      <c r="H4530" s="27" t="s">
        <v>24</v>
      </c>
      <c r="I4530" s="28">
        <v>26100859264</v>
      </c>
      <c r="J4530" s="28">
        <v>0</v>
      </c>
      <c r="K4530" s="28">
        <v>26100859264</v>
      </c>
      <c r="L4530" s="29">
        <v>77.16</v>
      </c>
      <c r="M4530" s="29">
        <f>IFERROR(_xlfn.XLOOKUP($B4530,'Ownership Metrics'!$A:$A,'Ownership Metrics'!$B:$B),"")</f>
        <v>16.05</v>
      </c>
      <c r="N4530" s="28">
        <f>IFERROR(_xlfn.XLOOKUP($B4530,'Ownership Metrics'!$A:$A,'Ownership Metrics'!$C:$C),"")</f>
        <v>6000</v>
      </c>
      <c r="O4530" s="29">
        <f>IFERROR(_xlfn.XLOOKUP($B4530,'Ownership Metrics'!$A:$A,'Ownership Metrics'!$D:$D),"")</f>
        <v>77.16</v>
      </c>
      <c r="P4530" s="29">
        <f>IFERROR(_xlfn.XLOOKUP($B4530,'Ownership Metrics'!$A:$A,'Ownership Metrics'!$E:$E),"")</f>
        <v>83.95</v>
      </c>
      <c r="Q4530" s="30">
        <f>IFERROR(_xlfn.XLOOKUP($B4530,'Ownership Metrics'!$A:$A,'Ownership Metrics'!$F:$F),"")</f>
        <v>2</v>
      </c>
      <c r="R4530" s="30">
        <f>IFERROR(_xlfn.XLOOKUP($B4530,'Ownership Metrics'!$A:$A,'Ownership Metrics'!$G:$G),"")</f>
        <v>75</v>
      </c>
      <c r="S4530" s="27" t="str">
        <f>IFERROR(_xlfn.XLOOKUP($B4530,'Ownership Metrics'!$A:$A,'Ownership Metrics'!$H:$H),"")</f>
        <v>Mayoritas</v>
      </c>
      <c r="T4530" s="27" t="str">
        <f>IFERROR(_xlfn.XLOOKUP($B4530,'Ownership Metrics'!$A:$A,'Ownership Metrics'!$I:$I),"")</f>
        <v>Tinggi</v>
      </c>
      <c r="U4530" s="27">
        <f>IF(COUNTIFS($B$2:$B4530,$B4530,$D$2:$D4530,$D4530)=1,1,0)</f>
        <v>1</v>
      </c>
      <c r="V4530" s="27">
        <f t="shared" si="211"/>
        <v>77.16</v>
      </c>
      <c r="W4530" s="27">
        <f t="shared" si="212"/>
        <v>1</v>
      </c>
      <c r="X4530" s="27">
        <f t="shared" si="210"/>
        <v>77.159999546999998</v>
      </c>
    </row>
    <row r="4531" spans="1:24" x14ac:dyDescent="0.25">
      <c r="A4531" s="26">
        <v>46265</v>
      </c>
      <c r="B4531" s="27" t="s">
        <v>10744</v>
      </c>
      <c r="C4531" s="27" t="s">
        <v>4743</v>
      </c>
      <c r="D4531" s="27" t="s">
        <v>4744</v>
      </c>
      <c r="E4531" s="27" t="s">
        <v>124</v>
      </c>
      <c r="F4531" s="27" t="s">
        <v>32</v>
      </c>
      <c r="G4531" s="27"/>
      <c r="H4531" s="27" t="s">
        <v>135</v>
      </c>
      <c r="I4531" s="28">
        <v>2297725650</v>
      </c>
      <c r="J4531" s="28">
        <v>0</v>
      </c>
      <c r="K4531" s="28">
        <v>2297725650</v>
      </c>
      <c r="L4531" s="29">
        <v>6.79</v>
      </c>
      <c r="M4531" s="29">
        <f>IFERROR(_xlfn.XLOOKUP($B4531,'Ownership Metrics'!$A:$A,'Ownership Metrics'!$B:$B),"")</f>
        <v>16.05</v>
      </c>
      <c r="N4531" s="28">
        <f>IFERROR(_xlfn.XLOOKUP($B4531,'Ownership Metrics'!$A:$A,'Ownership Metrics'!$C:$C),"")</f>
        <v>6000</v>
      </c>
      <c r="O4531" s="29">
        <f>IFERROR(_xlfn.XLOOKUP($B4531,'Ownership Metrics'!$A:$A,'Ownership Metrics'!$D:$D),"")</f>
        <v>77.16</v>
      </c>
      <c r="P4531" s="29">
        <f>IFERROR(_xlfn.XLOOKUP($B4531,'Ownership Metrics'!$A:$A,'Ownership Metrics'!$E:$E),"")</f>
        <v>83.95</v>
      </c>
      <c r="Q4531" s="30">
        <f>IFERROR(_xlfn.XLOOKUP($B4531,'Ownership Metrics'!$A:$A,'Ownership Metrics'!$F:$F),"")</f>
        <v>2</v>
      </c>
      <c r="R4531" s="30">
        <f>IFERROR(_xlfn.XLOOKUP($B4531,'Ownership Metrics'!$A:$A,'Ownership Metrics'!$G:$G),"")</f>
        <v>75</v>
      </c>
      <c r="S4531" s="27" t="str">
        <f>IFERROR(_xlfn.XLOOKUP($B4531,'Ownership Metrics'!$A:$A,'Ownership Metrics'!$H:$H),"")</f>
        <v>Mayoritas</v>
      </c>
      <c r="T4531" s="27" t="str">
        <f>IFERROR(_xlfn.XLOOKUP($B4531,'Ownership Metrics'!$A:$A,'Ownership Metrics'!$I:$I),"")</f>
        <v>Tinggi</v>
      </c>
      <c r="U4531" s="27">
        <f>IF(COUNTIFS($B$2:$B4531,$B4531,$D$2:$D4531,$D4531)=1,1,0)</f>
        <v>1</v>
      </c>
      <c r="V4531" s="27">
        <f t="shared" si="211"/>
        <v>6.79</v>
      </c>
      <c r="W4531" s="27">
        <f t="shared" si="212"/>
        <v>2</v>
      </c>
      <c r="X4531" s="27">
        <f t="shared" si="210"/>
        <v>6.7899995468999998</v>
      </c>
    </row>
    <row r="4532" spans="1:24" x14ac:dyDescent="0.25">
      <c r="A4532" s="26">
        <v>46265</v>
      </c>
      <c r="B4532" s="27" t="s">
        <v>10745</v>
      </c>
      <c r="C4532" s="27" t="s">
        <v>4746</v>
      </c>
      <c r="D4532" s="27" t="s">
        <v>4747</v>
      </c>
      <c r="E4532" s="27" t="s">
        <v>22</v>
      </c>
      <c r="F4532" s="27" t="s">
        <v>23</v>
      </c>
      <c r="G4532" s="27"/>
      <c r="H4532" s="27" t="s">
        <v>24</v>
      </c>
      <c r="I4532" s="28">
        <v>1000000000</v>
      </c>
      <c r="J4532" s="28">
        <v>0</v>
      </c>
      <c r="K4532" s="28">
        <v>1000000000</v>
      </c>
      <c r="L4532" s="29">
        <v>10.06</v>
      </c>
      <c r="M4532" s="29">
        <f>IFERROR(_xlfn.XLOOKUP($B4532,'Ownership Metrics'!$A:$A,'Ownership Metrics'!$B:$B),"")</f>
        <v>1.17</v>
      </c>
      <c r="N4532" s="28">
        <f>IFERROR(_xlfn.XLOOKUP($B4532,'Ownership Metrics'!$A:$A,'Ownership Metrics'!$C:$C),"")</f>
        <v>1690</v>
      </c>
      <c r="O4532" s="29">
        <f>IFERROR(_xlfn.XLOOKUP($B4532,'Ownership Metrics'!$A:$A,'Ownership Metrics'!$D:$D),"")</f>
        <v>34.22</v>
      </c>
      <c r="P4532" s="29">
        <f>IFERROR(_xlfn.XLOOKUP($B4532,'Ownership Metrics'!$A:$A,'Ownership Metrics'!$E:$E),"")</f>
        <v>55.14</v>
      </c>
      <c r="Q4532" s="30">
        <f>IFERROR(_xlfn.XLOOKUP($B4532,'Ownership Metrics'!$A:$A,'Ownership Metrics'!$F:$F),"")</f>
        <v>10</v>
      </c>
      <c r="R4532" s="30">
        <f>IFERROR(_xlfn.XLOOKUP($B4532,'Ownership Metrics'!$A:$A,'Ownership Metrics'!$G:$G),"")</f>
        <v>37</v>
      </c>
      <c r="S4532" s="27" t="str">
        <f>IFERROR(_xlfn.XLOOKUP($B4532,'Ownership Metrics'!$A:$A,'Ownership Metrics'!$H:$H),"")</f>
        <v>Moderat</v>
      </c>
      <c r="T4532" s="27" t="str">
        <f>IFERROR(_xlfn.XLOOKUP($B4532,'Ownership Metrics'!$A:$A,'Ownership Metrics'!$I:$I),"")</f>
        <v>Sedang</v>
      </c>
      <c r="U4532" s="27">
        <f>IF(COUNTIFS($B$2:$B4532,$B4532,$D$2:$D4532,$D4532)=1,1,0)</f>
        <v>1</v>
      </c>
      <c r="V4532" s="27">
        <f t="shared" si="211"/>
        <v>10.06</v>
      </c>
      <c r="W4532" s="27">
        <f t="shared" si="212"/>
        <v>3</v>
      </c>
      <c r="X4532" s="27">
        <f t="shared" si="210"/>
        <v>10.0599995468</v>
      </c>
    </row>
    <row r="4533" spans="1:24" x14ac:dyDescent="0.25">
      <c r="A4533" s="26">
        <v>46265</v>
      </c>
      <c r="B4533" s="27" t="s">
        <v>10745</v>
      </c>
      <c r="C4533" s="27" t="s">
        <v>4746</v>
      </c>
      <c r="D4533" s="27" t="s">
        <v>4377</v>
      </c>
      <c r="E4533" s="27" t="s">
        <v>22</v>
      </c>
      <c r="F4533" s="27" t="s">
        <v>32</v>
      </c>
      <c r="G4533" s="27"/>
      <c r="H4533" s="27" t="s">
        <v>56</v>
      </c>
      <c r="I4533" s="28">
        <v>404210000</v>
      </c>
      <c r="J4533" s="28">
        <v>0</v>
      </c>
      <c r="K4533" s="28">
        <v>404210000</v>
      </c>
      <c r="L4533" s="29">
        <v>4.07</v>
      </c>
      <c r="M4533" s="29">
        <f>IFERROR(_xlfn.XLOOKUP($B4533,'Ownership Metrics'!$A:$A,'Ownership Metrics'!$B:$B),"")</f>
        <v>1.17</v>
      </c>
      <c r="N4533" s="28">
        <f>IFERROR(_xlfn.XLOOKUP($B4533,'Ownership Metrics'!$A:$A,'Ownership Metrics'!$C:$C),"")</f>
        <v>1690</v>
      </c>
      <c r="O4533" s="29">
        <f>IFERROR(_xlfn.XLOOKUP($B4533,'Ownership Metrics'!$A:$A,'Ownership Metrics'!$D:$D),"")</f>
        <v>34.22</v>
      </c>
      <c r="P4533" s="29">
        <f>IFERROR(_xlfn.XLOOKUP($B4533,'Ownership Metrics'!$A:$A,'Ownership Metrics'!$E:$E),"")</f>
        <v>55.14</v>
      </c>
      <c r="Q4533" s="30">
        <f>IFERROR(_xlfn.XLOOKUP($B4533,'Ownership Metrics'!$A:$A,'Ownership Metrics'!$F:$F),"")</f>
        <v>10</v>
      </c>
      <c r="R4533" s="30">
        <f>IFERROR(_xlfn.XLOOKUP($B4533,'Ownership Metrics'!$A:$A,'Ownership Metrics'!$G:$G),"")</f>
        <v>37</v>
      </c>
      <c r="S4533" s="27" t="str">
        <f>IFERROR(_xlfn.XLOOKUP($B4533,'Ownership Metrics'!$A:$A,'Ownership Metrics'!$H:$H),"")</f>
        <v>Moderat</v>
      </c>
      <c r="T4533" s="27" t="str">
        <f>IFERROR(_xlfn.XLOOKUP($B4533,'Ownership Metrics'!$A:$A,'Ownership Metrics'!$I:$I),"")</f>
        <v>Sedang</v>
      </c>
      <c r="U4533" s="27">
        <f>IF(COUNTIFS($B$2:$B4533,$B4533,$D$2:$D4533,$D4533)=1,1,0)</f>
        <v>1</v>
      </c>
      <c r="V4533" s="27">
        <f t="shared" si="211"/>
        <v>4.07</v>
      </c>
      <c r="W4533" s="27">
        <f t="shared" si="212"/>
        <v>10</v>
      </c>
      <c r="X4533" s="27">
        <f t="shared" si="210"/>
        <v>4.0699995467000001</v>
      </c>
    </row>
    <row r="4534" spans="1:24" x14ac:dyDescent="0.25">
      <c r="A4534" s="26">
        <v>46265</v>
      </c>
      <c r="B4534" s="27" t="s">
        <v>10745</v>
      </c>
      <c r="C4534" s="27" t="s">
        <v>4746</v>
      </c>
      <c r="D4534" s="27" t="s">
        <v>4748</v>
      </c>
      <c r="E4534" s="27" t="s">
        <v>51</v>
      </c>
      <c r="F4534" s="27" t="s">
        <v>32</v>
      </c>
      <c r="G4534" s="27"/>
      <c r="H4534" s="27" t="s">
        <v>56</v>
      </c>
      <c r="I4534" s="28">
        <v>493718447</v>
      </c>
      <c r="J4534" s="28">
        <v>0</v>
      </c>
      <c r="K4534" s="28">
        <v>493718447</v>
      </c>
      <c r="L4534" s="29">
        <v>4.97</v>
      </c>
      <c r="M4534" s="29">
        <f>IFERROR(_xlfn.XLOOKUP($B4534,'Ownership Metrics'!$A:$A,'Ownership Metrics'!$B:$B),"")</f>
        <v>1.17</v>
      </c>
      <c r="N4534" s="28">
        <f>IFERROR(_xlfn.XLOOKUP($B4534,'Ownership Metrics'!$A:$A,'Ownership Metrics'!$C:$C),"")</f>
        <v>1690</v>
      </c>
      <c r="O4534" s="29">
        <f>IFERROR(_xlfn.XLOOKUP($B4534,'Ownership Metrics'!$A:$A,'Ownership Metrics'!$D:$D),"")</f>
        <v>34.22</v>
      </c>
      <c r="P4534" s="29">
        <f>IFERROR(_xlfn.XLOOKUP($B4534,'Ownership Metrics'!$A:$A,'Ownership Metrics'!$E:$E),"")</f>
        <v>55.14</v>
      </c>
      <c r="Q4534" s="30">
        <f>IFERROR(_xlfn.XLOOKUP($B4534,'Ownership Metrics'!$A:$A,'Ownership Metrics'!$F:$F),"")</f>
        <v>10</v>
      </c>
      <c r="R4534" s="30">
        <f>IFERROR(_xlfn.XLOOKUP($B4534,'Ownership Metrics'!$A:$A,'Ownership Metrics'!$G:$G),"")</f>
        <v>37</v>
      </c>
      <c r="S4534" s="27" t="str">
        <f>IFERROR(_xlfn.XLOOKUP($B4534,'Ownership Metrics'!$A:$A,'Ownership Metrics'!$H:$H),"")</f>
        <v>Moderat</v>
      </c>
      <c r="T4534" s="27" t="str">
        <f>IFERROR(_xlfn.XLOOKUP($B4534,'Ownership Metrics'!$A:$A,'Ownership Metrics'!$I:$I),"")</f>
        <v>Sedang</v>
      </c>
      <c r="U4534" s="27">
        <f>IF(COUNTIFS($B$2:$B4534,$B4534,$D$2:$D4534,$D4534)=1,1,0)</f>
        <v>1</v>
      </c>
      <c r="V4534" s="27">
        <f t="shared" si="211"/>
        <v>4.97</v>
      </c>
      <c r="W4534" s="27">
        <f t="shared" si="212"/>
        <v>7</v>
      </c>
      <c r="X4534" s="27">
        <f t="shared" si="210"/>
        <v>4.9699995465999995</v>
      </c>
    </row>
    <row r="4535" spans="1:24" x14ac:dyDescent="0.25">
      <c r="A4535" s="26">
        <v>46265</v>
      </c>
      <c r="B4535" s="27" t="s">
        <v>10745</v>
      </c>
      <c r="C4535" s="27" t="s">
        <v>4746</v>
      </c>
      <c r="D4535" s="27" t="s">
        <v>4749</v>
      </c>
      <c r="E4535" s="27" t="s">
        <v>35</v>
      </c>
      <c r="F4535" s="27" t="s">
        <v>23</v>
      </c>
      <c r="G4535" s="27" t="s">
        <v>36</v>
      </c>
      <c r="H4535" s="27" t="s">
        <v>36</v>
      </c>
      <c r="I4535" s="28">
        <v>0</v>
      </c>
      <c r="J4535" s="28">
        <v>845000000</v>
      </c>
      <c r="K4535" s="28">
        <v>845000000</v>
      </c>
      <c r="L4535" s="29">
        <v>8.5</v>
      </c>
      <c r="M4535" s="29">
        <f>IFERROR(_xlfn.XLOOKUP($B4535,'Ownership Metrics'!$A:$A,'Ownership Metrics'!$B:$B),"")</f>
        <v>1.17</v>
      </c>
      <c r="N4535" s="28">
        <f>IFERROR(_xlfn.XLOOKUP($B4535,'Ownership Metrics'!$A:$A,'Ownership Metrics'!$C:$C),"")</f>
        <v>1690</v>
      </c>
      <c r="O4535" s="29">
        <f>IFERROR(_xlfn.XLOOKUP($B4535,'Ownership Metrics'!$A:$A,'Ownership Metrics'!$D:$D),"")</f>
        <v>34.22</v>
      </c>
      <c r="P4535" s="29">
        <f>IFERROR(_xlfn.XLOOKUP($B4535,'Ownership Metrics'!$A:$A,'Ownership Metrics'!$E:$E),"")</f>
        <v>55.14</v>
      </c>
      <c r="Q4535" s="30">
        <f>IFERROR(_xlfn.XLOOKUP($B4535,'Ownership Metrics'!$A:$A,'Ownership Metrics'!$F:$F),"")</f>
        <v>10</v>
      </c>
      <c r="R4535" s="30">
        <f>IFERROR(_xlfn.XLOOKUP($B4535,'Ownership Metrics'!$A:$A,'Ownership Metrics'!$G:$G),"")</f>
        <v>37</v>
      </c>
      <c r="S4535" s="27" t="str">
        <f>IFERROR(_xlfn.XLOOKUP($B4535,'Ownership Metrics'!$A:$A,'Ownership Metrics'!$H:$H),"")</f>
        <v>Moderat</v>
      </c>
      <c r="T4535" s="27" t="str">
        <f>IFERROR(_xlfn.XLOOKUP($B4535,'Ownership Metrics'!$A:$A,'Ownership Metrics'!$I:$I),"")</f>
        <v>Sedang</v>
      </c>
      <c r="U4535" s="27">
        <f>IF(COUNTIFS($B$2:$B4535,$B4535,$D$2:$D4535,$D4535)=1,1,0)</f>
        <v>1</v>
      </c>
      <c r="V4535" s="27">
        <f t="shared" si="211"/>
        <v>8.5</v>
      </c>
      <c r="W4535" s="27">
        <f t="shared" si="212"/>
        <v>4</v>
      </c>
      <c r="X4535" s="27">
        <f t="shared" si="210"/>
        <v>8.4999995464999998</v>
      </c>
    </row>
    <row r="4536" spans="1:24" x14ac:dyDescent="0.25">
      <c r="A4536" s="26">
        <v>46265</v>
      </c>
      <c r="B4536" s="27" t="s">
        <v>10745</v>
      </c>
      <c r="C4536" s="27" t="s">
        <v>4746</v>
      </c>
      <c r="D4536" s="27" t="s">
        <v>4750</v>
      </c>
      <c r="E4536" s="27" t="s">
        <v>35</v>
      </c>
      <c r="F4536" s="27" t="s">
        <v>23</v>
      </c>
      <c r="G4536" s="27" t="s">
        <v>36</v>
      </c>
      <c r="H4536" s="27" t="s">
        <v>24</v>
      </c>
      <c r="I4536" s="28">
        <v>0</v>
      </c>
      <c r="J4536" s="28">
        <v>422500000</v>
      </c>
      <c r="K4536" s="28">
        <v>422500000</v>
      </c>
      <c r="L4536" s="29">
        <v>4.25</v>
      </c>
      <c r="M4536" s="29">
        <f>IFERROR(_xlfn.XLOOKUP($B4536,'Ownership Metrics'!$A:$A,'Ownership Metrics'!$B:$B),"")</f>
        <v>1.17</v>
      </c>
      <c r="N4536" s="28">
        <f>IFERROR(_xlfn.XLOOKUP($B4536,'Ownership Metrics'!$A:$A,'Ownership Metrics'!$C:$C),"")</f>
        <v>1690</v>
      </c>
      <c r="O4536" s="29">
        <f>IFERROR(_xlfn.XLOOKUP($B4536,'Ownership Metrics'!$A:$A,'Ownership Metrics'!$D:$D),"")</f>
        <v>34.22</v>
      </c>
      <c r="P4536" s="29">
        <f>IFERROR(_xlfn.XLOOKUP($B4536,'Ownership Metrics'!$A:$A,'Ownership Metrics'!$E:$E),"")</f>
        <v>55.14</v>
      </c>
      <c r="Q4536" s="30">
        <f>IFERROR(_xlfn.XLOOKUP($B4536,'Ownership Metrics'!$A:$A,'Ownership Metrics'!$F:$F),"")</f>
        <v>10</v>
      </c>
      <c r="R4536" s="30">
        <f>IFERROR(_xlfn.XLOOKUP($B4536,'Ownership Metrics'!$A:$A,'Ownership Metrics'!$G:$G),"")</f>
        <v>37</v>
      </c>
      <c r="S4536" s="27" t="str">
        <f>IFERROR(_xlfn.XLOOKUP($B4536,'Ownership Metrics'!$A:$A,'Ownership Metrics'!$H:$H),"")</f>
        <v>Moderat</v>
      </c>
      <c r="T4536" s="27" t="str">
        <f>IFERROR(_xlfn.XLOOKUP($B4536,'Ownership Metrics'!$A:$A,'Ownership Metrics'!$I:$I),"")</f>
        <v>Sedang</v>
      </c>
      <c r="U4536" s="27">
        <f>IF(COUNTIFS($B$2:$B4536,$B4536,$D$2:$D4536,$D4536)=1,1,0)</f>
        <v>1</v>
      </c>
      <c r="V4536" s="27">
        <f t="shared" si="211"/>
        <v>4.25</v>
      </c>
      <c r="W4536" s="27">
        <f t="shared" si="212"/>
        <v>9</v>
      </c>
      <c r="X4536" s="27">
        <f t="shared" si="210"/>
        <v>4.2499995463999998</v>
      </c>
    </row>
    <row r="4537" spans="1:24" x14ac:dyDescent="0.25">
      <c r="A4537" s="26">
        <v>46265</v>
      </c>
      <c r="B4537" s="27" t="s">
        <v>10745</v>
      </c>
      <c r="C4537" s="27" t="s">
        <v>4746</v>
      </c>
      <c r="D4537" s="27" t="s">
        <v>4751</v>
      </c>
      <c r="E4537" s="27" t="s">
        <v>35</v>
      </c>
      <c r="F4537" s="27" t="s">
        <v>23</v>
      </c>
      <c r="G4537" s="27" t="s">
        <v>36</v>
      </c>
      <c r="H4537" s="27" t="s">
        <v>24</v>
      </c>
      <c r="I4537" s="28">
        <v>0</v>
      </c>
      <c r="J4537" s="28">
        <v>845000000</v>
      </c>
      <c r="K4537" s="28">
        <v>845000000</v>
      </c>
      <c r="L4537" s="29">
        <v>8.5</v>
      </c>
      <c r="M4537" s="29">
        <f>IFERROR(_xlfn.XLOOKUP($B4537,'Ownership Metrics'!$A:$A,'Ownership Metrics'!$B:$B),"")</f>
        <v>1.17</v>
      </c>
      <c r="N4537" s="28">
        <f>IFERROR(_xlfn.XLOOKUP($B4537,'Ownership Metrics'!$A:$A,'Ownership Metrics'!$C:$C),"")</f>
        <v>1690</v>
      </c>
      <c r="O4537" s="29">
        <f>IFERROR(_xlfn.XLOOKUP($B4537,'Ownership Metrics'!$A:$A,'Ownership Metrics'!$D:$D),"")</f>
        <v>34.22</v>
      </c>
      <c r="P4537" s="29">
        <f>IFERROR(_xlfn.XLOOKUP($B4537,'Ownership Metrics'!$A:$A,'Ownership Metrics'!$E:$E),"")</f>
        <v>55.14</v>
      </c>
      <c r="Q4537" s="30">
        <f>IFERROR(_xlfn.XLOOKUP($B4537,'Ownership Metrics'!$A:$A,'Ownership Metrics'!$F:$F),"")</f>
        <v>10</v>
      </c>
      <c r="R4537" s="30">
        <f>IFERROR(_xlfn.XLOOKUP($B4537,'Ownership Metrics'!$A:$A,'Ownership Metrics'!$G:$G),"")</f>
        <v>37</v>
      </c>
      <c r="S4537" s="27" t="str">
        <f>IFERROR(_xlfn.XLOOKUP($B4537,'Ownership Metrics'!$A:$A,'Ownership Metrics'!$H:$H),"")</f>
        <v>Moderat</v>
      </c>
      <c r="T4537" s="27" t="str">
        <f>IFERROR(_xlfn.XLOOKUP($B4537,'Ownership Metrics'!$A:$A,'Ownership Metrics'!$I:$I),"")</f>
        <v>Sedang</v>
      </c>
      <c r="U4537" s="27">
        <f>IF(COUNTIFS($B$2:$B4537,$B4537,$D$2:$D4537,$D4537)=1,1,0)</f>
        <v>1</v>
      </c>
      <c r="V4537" s="27">
        <f t="shared" si="211"/>
        <v>8.5</v>
      </c>
      <c r="W4537" s="27">
        <f t="shared" si="212"/>
        <v>5</v>
      </c>
      <c r="X4537" s="27">
        <f t="shared" si="210"/>
        <v>8.4999995462999998</v>
      </c>
    </row>
    <row r="4538" spans="1:24" x14ac:dyDescent="0.25">
      <c r="A4538" s="26">
        <v>46265</v>
      </c>
      <c r="B4538" s="27" t="s">
        <v>10745</v>
      </c>
      <c r="C4538" s="27" t="s">
        <v>4746</v>
      </c>
      <c r="D4538" s="27" t="s">
        <v>2279</v>
      </c>
      <c r="E4538" s="27" t="s">
        <v>35</v>
      </c>
      <c r="F4538" s="27" t="s">
        <v>23</v>
      </c>
      <c r="G4538" s="27" t="s">
        <v>36</v>
      </c>
      <c r="H4538" s="27" t="s">
        <v>24</v>
      </c>
      <c r="I4538" s="28">
        <v>22652500</v>
      </c>
      <c r="J4538" s="28">
        <v>3380000000</v>
      </c>
      <c r="K4538" s="28">
        <v>3402652500</v>
      </c>
      <c r="L4538" s="29">
        <v>34.22</v>
      </c>
      <c r="M4538" s="29">
        <f>IFERROR(_xlfn.XLOOKUP($B4538,'Ownership Metrics'!$A:$A,'Ownership Metrics'!$B:$B),"")</f>
        <v>1.17</v>
      </c>
      <c r="N4538" s="28">
        <f>IFERROR(_xlfn.XLOOKUP($B4538,'Ownership Metrics'!$A:$A,'Ownership Metrics'!$C:$C),"")</f>
        <v>1690</v>
      </c>
      <c r="O4538" s="29">
        <f>IFERROR(_xlfn.XLOOKUP($B4538,'Ownership Metrics'!$A:$A,'Ownership Metrics'!$D:$D),"")</f>
        <v>34.22</v>
      </c>
      <c r="P4538" s="29">
        <f>IFERROR(_xlfn.XLOOKUP($B4538,'Ownership Metrics'!$A:$A,'Ownership Metrics'!$E:$E),"")</f>
        <v>55.14</v>
      </c>
      <c r="Q4538" s="30">
        <f>IFERROR(_xlfn.XLOOKUP($B4538,'Ownership Metrics'!$A:$A,'Ownership Metrics'!$F:$F),"")</f>
        <v>10</v>
      </c>
      <c r="R4538" s="30">
        <f>IFERROR(_xlfn.XLOOKUP($B4538,'Ownership Metrics'!$A:$A,'Ownership Metrics'!$G:$G),"")</f>
        <v>37</v>
      </c>
      <c r="S4538" s="27" t="str">
        <f>IFERROR(_xlfn.XLOOKUP($B4538,'Ownership Metrics'!$A:$A,'Ownership Metrics'!$H:$H),"")</f>
        <v>Moderat</v>
      </c>
      <c r="T4538" s="27" t="str">
        <f>IFERROR(_xlfn.XLOOKUP($B4538,'Ownership Metrics'!$A:$A,'Ownership Metrics'!$I:$I),"")</f>
        <v>Sedang</v>
      </c>
      <c r="U4538" s="27">
        <f>IF(COUNTIFS($B$2:$B4538,$B4538,$D$2:$D4538,$D4538)=1,1,0)</f>
        <v>1</v>
      </c>
      <c r="V4538" s="27">
        <f t="shared" si="211"/>
        <v>34.22</v>
      </c>
      <c r="W4538" s="27">
        <f t="shared" si="212"/>
        <v>1</v>
      </c>
      <c r="X4538" s="27">
        <f t="shared" si="210"/>
        <v>34.2199995462</v>
      </c>
    </row>
    <row r="4539" spans="1:24" x14ac:dyDescent="0.25">
      <c r="A4539" s="26">
        <v>46265</v>
      </c>
      <c r="B4539" s="27" t="s">
        <v>10745</v>
      </c>
      <c r="C4539" s="27" t="s">
        <v>4746</v>
      </c>
      <c r="D4539" s="27" t="s">
        <v>4379</v>
      </c>
      <c r="E4539" s="27" t="s">
        <v>35</v>
      </c>
      <c r="F4539" s="27" t="s">
        <v>23</v>
      </c>
      <c r="G4539" s="27" t="s">
        <v>36</v>
      </c>
      <c r="H4539" s="27" t="s">
        <v>24</v>
      </c>
      <c r="I4539" s="28">
        <v>1079820263</v>
      </c>
      <c r="J4539" s="28">
        <v>0</v>
      </c>
      <c r="K4539" s="28">
        <v>1079820263</v>
      </c>
      <c r="L4539" s="29">
        <v>10.86</v>
      </c>
      <c r="M4539" s="29">
        <f>IFERROR(_xlfn.XLOOKUP($B4539,'Ownership Metrics'!$A:$A,'Ownership Metrics'!$B:$B),"")</f>
        <v>1.17</v>
      </c>
      <c r="N4539" s="28">
        <f>IFERROR(_xlfn.XLOOKUP($B4539,'Ownership Metrics'!$A:$A,'Ownership Metrics'!$C:$C),"")</f>
        <v>1690</v>
      </c>
      <c r="O4539" s="29">
        <f>IFERROR(_xlfn.XLOOKUP($B4539,'Ownership Metrics'!$A:$A,'Ownership Metrics'!$D:$D),"")</f>
        <v>34.22</v>
      </c>
      <c r="P4539" s="29">
        <f>IFERROR(_xlfn.XLOOKUP($B4539,'Ownership Metrics'!$A:$A,'Ownership Metrics'!$E:$E),"")</f>
        <v>55.14</v>
      </c>
      <c r="Q4539" s="30">
        <f>IFERROR(_xlfn.XLOOKUP($B4539,'Ownership Metrics'!$A:$A,'Ownership Metrics'!$F:$F),"")</f>
        <v>10</v>
      </c>
      <c r="R4539" s="30">
        <f>IFERROR(_xlfn.XLOOKUP($B4539,'Ownership Metrics'!$A:$A,'Ownership Metrics'!$G:$G),"")</f>
        <v>37</v>
      </c>
      <c r="S4539" s="27" t="str">
        <f>IFERROR(_xlfn.XLOOKUP($B4539,'Ownership Metrics'!$A:$A,'Ownership Metrics'!$H:$H),"")</f>
        <v>Moderat</v>
      </c>
      <c r="T4539" s="27" t="str">
        <f>IFERROR(_xlfn.XLOOKUP($B4539,'Ownership Metrics'!$A:$A,'Ownership Metrics'!$I:$I),"")</f>
        <v>Sedang</v>
      </c>
      <c r="U4539" s="27">
        <f>IF(COUNTIFS($B$2:$B4539,$B4539,$D$2:$D4539,$D4539)=1,1,0)</f>
        <v>1</v>
      </c>
      <c r="V4539" s="27">
        <f t="shared" si="211"/>
        <v>10.86</v>
      </c>
      <c r="W4539" s="27">
        <f t="shared" si="212"/>
        <v>2</v>
      </c>
      <c r="X4539" s="27">
        <f t="shared" si="210"/>
        <v>10.859999546099999</v>
      </c>
    </row>
    <row r="4540" spans="1:24" x14ac:dyDescent="0.25">
      <c r="A4540" s="26">
        <v>46265</v>
      </c>
      <c r="B4540" s="27" t="s">
        <v>10745</v>
      </c>
      <c r="C4540" s="27" t="s">
        <v>4746</v>
      </c>
      <c r="D4540" s="27" t="s">
        <v>4752</v>
      </c>
      <c r="E4540" s="27" t="s">
        <v>35</v>
      </c>
      <c r="F4540" s="27" t="s">
        <v>23</v>
      </c>
      <c r="G4540" s="27" t="s">
        <v>36</v>
      </c>
      <c r="H4540" s="27" t="s">
        <v>24</v>
      </c>
      <c r="I4540" s="28">
        <v>0</v>
      </c>
      <c r="J4540" s="28">
        <v>845000000</v>
      </c>
      <c r="K4540" s="28">
        <v>845000000</v>
      </c>
      <c r="L4540" s="29">
        <v>8.5</v>
      </c>
      <c r="M4540" s="29">
        <f>IFERROR(_xlfn.XLOOKUP($B4540,'Ownership Metrics'!$A:$A,'Ownership Metrics'!$B:$B),"")</f>
        <v>1.17</v>
      </c>
      <c r="N4540" s="28">
        <f>IFERROR(_xlfn.XLOOKUP($B4540,'Ownership Metrics'!$A:$A,'Ownership Metrics'!$C:$C),"")</f>
        <v>1690</v>
      </c>
      <c r="O4540" s="29">
        <f>IFERROR(_xlfn.XLOOKUP($B4540,'Ownership Metrics'!$A:$A,'Ownership Metrics'!$D:$D),"")</f>
        <v>34.22</v>
      </c>
      <c r="P4540" s="29">
        <f>IFERROR(_xlfn.XLOOKUP($B4540,'Ownership Metrics'!$A:$A,'Ownership Metrics'!$E:$E),"")</f>
        <v>55.14</v>
      </c>
      <c r="Q4540" s="30">
        <f>IFERROR(_xlfn.XLOOKUP($B4540,'Ownership Metrics'!$A:$A,'Ownership Metrics'!$F:$F),"")</f>
        <v>10</v>
      </c>
      <c r="R4540" s="30">
        <f>IFERROR(_xlfn.XLOOKUP($B4540,'Ownership Metrics'!$A:$A,'Ownership Metrics'!$G:$G),"")</f>
        <v>37</v>
      </c>
      <c r="S4540" s="27" t="str">
        <f>IFERROR(_xlfn.XLOOKUP($B4540,'Ownership Metrics'!$A:$A,'Ownership Metrics'!$H:$H),"")</f>
        <v>Moderat</v>
      </c>
      <c r="T4540" s="27" t="str">
        <f>IFERROR(_xlfn.XLOOKUP($B4540,'Ownership Metrics'!$A:$A,'Ownership Metrics'!$I:$I),"")</f>
        <v>Sedang</v>
      </c>
      <c r="U4540" s="27">
        <f>IF(COUNTIFS($B$2:$B4540,$B4540,$D$2:$D4540,$D4540)=1,1,0)</f>
        <v>1</v>
      </c>
      <c r="V4540" s="27">
        <f t="shared" si="211"/>
        <v>8.5</v>
      </c>
      <c r="W4540" s="27">
        <f t="shared" si="212"/>
        <v>6</v>
      </c>
      <c r="X4540" s="27">
        <f t="shared" si="210"/>
        <v>8.4999995459999997</v>
      </c>
    </row>
    <row r="4541" spans="1:24" x14ac:dyDescent="0.25">
      <c r="A4541" s="26">
        <v>46265</v>
      </c>
      <c r="B4541" s="27" t="s">
        <v>10745</v>
      </c>
      <c r="C4541" s="27" t="s">
        <v>4746</v>
      </c>
      <c r="D4541" s="27" t="s">
        <v>4376</v>
      </c>
      <c r="E4541" s="27" t="s">
        <v>124</v>
      </c>
      <c r="F4541" s="27" t="s">
        <v>32</v>
      </c>
      <c r="G4541" s="27"/>
      <c r="H4541" s="27" t="s">
        <v>56</v>
      </c>
      <c r="I4541" s="28">
        <v>487182500</v>
      </c>
      <c r="J4541" s="28">
        <v>0</v>
      </c>
      <c r="K4541" s="28">
        <v>487182500</v>
      </c>
      <c r="L4541" s="29">
        <v>4.9000000000000004</v>
      </c>
      <c r="M4541" s="29">
        <f>IFERROR(_xlfn.XLOOKUP($B4541,'Ownership Metrics'!$A:$A,'Ownership Metrics'!$B:$B),"")</f>
        <v>1.17</v>
      </c>
      <c r="N4541" s="28">
        <f>IFERROR(_xlfn.XLOOKUP($B4541,'Ownership Metrics'!$A:$A,'Ownership Metrics'!$C:$C),"")</f>
        <v>1690</v>
      </c>
      <c r="O4541" s="29">
        <f>IFERROR(_xlfn.XLOOKUP($B4541,'Ownership Metrics'!$A:$A,'Ownership Metrics'!$D:$D),"")</f>
        <v>34.22</v>
      </c>
      <c r="P4541" s="29">
        <f>IFERROR(_xlfn.XLOOKUP($B4541,'Ownership Metrics'!$A:$A,'Ownership Metrics'!$E:$E),"")</f>
        <v>55.14</v>
      </c>
      <c r="Q4541" s="30">
        <f>IFERROR(_xlfn.XLOOKUP($B4541,'Ownership Metrics'!$A:$A,'Ownership Metrics'!$F:$F),"")</f>
        <v>10</v>
      </c>
      <c r="R4541" s="30">
        <f>IFERROR(_xlfn.XLOOKUP($B4541,'Ownership Metrics'!$A:$A,'Ownership Metrics'!$G:$G),"")</f>
        <v>37</v>
      </c>
      <c r="S4541" s="27" t="str">
        <f>IFERROR(_xlfn.XLOOKUP($B4541,'Ownership Metrics'!$A:$A,'Ownership Metrics'!$H:$H),"")</f>
        <v>Moderat</v>
      </c>
      <c r="T4541" s="27" t="str">
        <f>IFERROR(_xlfn.XLOOKUP($B4541,'Ownership Metrics'!$A:$A,'Ownership Metrics'!$I:$I),"")</f>
        <v>Sedang</v>
      </c>
      <c r="U4541" s="27">
        <f>IF(COUNTIFS($B$2:$B4541,$B4541,$D$2:$D4541,$D4541)=1,1,0)</f>
        <v>1</v>
      </c>
      <c r="V4541" s="27">
        <f t="shared" si="211"/>
        <v>4.9000000000000004</v>
      </c>
      <c r="W4541" s="27">
        <f t="shared" si="212"/>
        <v>8</v>
      </c>
      <c r="X4541" s="27">
        <f t="shared" si="210"/>
        <v>4.8999995459000001</v>
      </c>
    </row>
    <row r="4542" spans="1:24" x14ac:dyDescent="0.25">
      <c r="A4542" s="26">
        <v>46265</v>
      </c>
      <c r="B4542" s="27" t="s">
        <v>10746</v>
      </c>
      <c r="C4542" s="27" t="s">
        <v>4754</v>
      </c>
      <c r="D4542" s="27" t="s">
        <v>4755</v>
      </c>
      <c r="E4542" s="27" t="s">
        <v>22</v>
      </c>
      <c r="F4542" s="27" t="s">
        <v>23</v>
      </c>
      <c r="G4542" s="27"/>
      <c r="H4542" s="27" t="s">
        <v>24</v>
      </c>
      <c r="I4542" s="28">
        <v>6200000</v>
      </c>
      <c r="J4542" s="28">
        <v>200000000</v>
      </c>
      <c r="K4542" s="28">
        <v>206200000</v>
      </c>
      <c r="L4542" s="29">
        <v>10.31</v>
      </c>
      <c r="M4542" s="29">
        <f>IFERROR(_xlfn.XLOOKUP($B4542,'Ownership Metrics'!$A:$A,'Ownership Metrics'!$B:$B),"")</f>
        <v>9.89</v>
      </c>
      <c r="N4542" s="28">
        <f>IFERROR(_xlfn.XLOOKUP($B4542,'Ownership Metrics'!$A:$A,'Ownership Metrics'!$C:$C),"")</f>
        <v>1475</v>
      </c>
      <c r="O4542" s="29">
        <f>IFERROR(_xlfn.XLOOKUP($B4542,'Ownership Metrics'!$A:$A,'Ownership Metrics'!$D:$D),"")</f>
        <v>22</v>
      </c>
      <c r="P4542" s="29">
        <f>IFERROR(_xlfn.XLOOKUP($B4542,'Ownership Metrics'!$A:$A,'Ownership Metrics'!$E:$E),"")</f>
        <v>62.71</v>
      </c>
      <c r="Q4542" s="30">
        <f>IFERROR(_xlfn.XLOOKUP($B4542,'Ownership Metrics'!$A:$A,'Ownership Metrics'!$F:$F),"")</f>
        <v>10</v>
      </c>
      <c r="R4542" s="30">
        <f>IFERROR(_xlfn.XLOOKUP($B4542,'Ownership Metrics'!$A:$A,'Ownership Metrics'!$G:$G),"")</f>
        <v>39</v>
      </c>
      <c r="S4542" s="27" t="str">
        <f>IFERROR(_xlfn.XLOOKUP($B4542,'Ownership Metrics'!$A:$A,'Ownership Metrics'!$H:$H),"")</f>
        <v>Oligopoli</v>
      </c>
      <c r="T4542" s="27" t="str">
        <f>IFERROR(_xlfn.XLOOKUP($B4542,'Ownership Metrics'!$A:$A,'Ownership Metrics'!$I:$I),"")</f>
        <v>Sedang</v>
      </c>
      <c r="U4542" s="27">
        <f>IF(COUNTIFS($B$2:$B4542,$B4542,$D$2:$D4542,$D4542)=1,1,0)</f>
        <v>1</v>
      </c>
      <c r="V4542" s="27">
        <f t="shared" si="211"/>
        <v>10.31</v>
      </c>
      <c r="W4542" s="27">
        <f t="shared" si="212"/>
        <v>4</v>
      </c>
      <c r="X4542" s="27">
        <f t="shared" si="210"/>
        <v>10.3099995458</v>
      </c>
    </row>
    <row r="4543" spans="1:24" x14ac:dyDescent="0.25">
      <c r="A4543" s="26">
        <v>46265</v>
      </c>
      <c r="B4543" s="27" t="s">
        <v>10746</v>
      </c>
      <c r="C4543" s="27" t="s">
        <v>4754</v>
      </c>
      <c r="D4543" s="27" t="s">
        <v>4756</v>
      </c>
      <c r="E4543" s="27" t="s">
        <v>22</v>
      </c>
      <c r="F4543" s="27" t="s">
        <v>23</v>
      </c>
      <c r="G4543" s="27"/>
      <c r="H4543" s="27" t="s">
        <v>24</v>
      </c>
      <c r="I4543" s="28">
        <v>67082700</v>
      </c>
      <c r="J4543" s="28">
        <v>0</v>
      </c>
      <c r="K4543" s="28">
        <v>67082700</v>
      </c>
      <c r="L4543" s="29">
        <v>3.35</v>
      </c>
      <c r="M4543" s="29">
        <f>IFERROR(_xlfn.XLOOKUP($B4543,'Ownership Metrics'!$A:$A,'Ownership Metrics'!$B:$B),"")</f>
        <v>9.89</v>
      </c>
      <c r="N4543" s="28">
        <f>IFERROR(_xlfn.XLOOKUP($B4543,'Ownership Metrics'!$A:$A,'Ownership Metrics'!$C:$C),"")</f>
        <v>1475</v>
      </c>
      <c r="O4543" s="29">
        <f>IFERROR(_xlfn.XLOOKUP($B4543,'Ownership Metrics'!$A:$A,'Ownership Metrics'!$D:$D),"")</f>
        <v>22</v>
      </c>
      <c r="P4543" s="29">
        <f>IFERROR(_xlfn.XLOOKUP($B4543,'Ownership Metrics'!$A:$A,'Ownership Metrics'!$E:$E),"")</f>
        <v>62.71</v>
      </c>
      <c r="Q4543" s="30">
        <f>IFERROR(_xlfn.XLOOKUP($B4543,'Ownership Metrics'!$A:$A,'Ownership Metrics'!$F:$F),"")</f>
        <v>10</v>
      </c>
      <c r="R4543" s="30">
        <f>IFERROR(_xlfn.XLOOKUP($B4543,'Ownership Metrics'!$A:$A,'Ownership Metrics'!$G:$G),"")</f>
        <v>39</v>
      </c>
      <c r="S4543" s="27" t="str">
        <f>IFERROR(_xlfn.XLOOKUP($B4543,'Ownership Metrics'!$A:$A,'Ownership Metrics'!$H:$H),"")</f>
        <v>Oligopoli</v>
      </c>
      <c r="T4543" s="27" t="str">
        <f>IFERROR(_xlfn.XLOOKUP($B4543,'Ownership Metrics'!$A:$A,'Ownership Metrics'!$I:$I),"")</f>
        <v>Sedang</v>
      </c>
      <c r="U4543" s="27">
        <f>IF(COUNTIFS($B$2:$B4543,$B4543,$D$2:$D4543,$D4543)=1,1,0)</f>
        <v>1</v>
      </c>
      <c r="V4543" s="27">
        <f t="shared" si="211"/>
        <v>3.35</v>
      </c>
      <c r="W4543" s="27">
        <f t="shared" si="212"/>
        <v>7</v>
      </c>
      <c r="X4543" s="27">
        <f t="shared" si="210"/>
        <v>3.3499995457000002</v>
      </c>
    </row>
    <row r="4544" spans="1:24" x14ac:dyDescent="0.25">
      <c r="A4544" s="26">
        <v>46265</v>
      </c>
      <c r="B4544" s="27" t="s">
        <v>10746</v>
      </c>
      <c r="C4544" s="27" t="s">
        <v>4754</v>
      </c>
      <c r="D4544" s="27" t="s">
        <v>4757</v>
      </c>
      <c r="E4544" s="27" t="s">
        <v>35</v>
      </c>
      <c r="F4544" s="27" t="s">
        <v>23</v>
      </c>
      <c r="G4544" s="27" t="s">
        <v>36</v>
      </c>
      <c r="H4544" s="27" t="s">
        <v>24</v>
      </c>
      <c r="I4544" s="28">
        <v>0</v>
      </c>
      <c r="J4544" s="28">
        <v>400000000</v>
      </c>
      <c r="K4544" s="28">
        <v>400000000</v>
      </c>
      <c r="L4544" s="29">
        <v>20</v>
      </c>
      <c r="M4544" s="29">
        <f>IFERROR(_xlfn.XLOOKUP($B4544,'Ownership Metrics'!$A:$A,'Ownership Metrics'!$B:$B),"")</f>
        <v>9.89</v>
      </c>
      <c r="N4544" s="28">
        <f>IFERROR(_xlfn.XLOOKUP($B4544,'Ownership Metrics'!$A:$A,'Ownership Metrics'!$C:$C),"")</f>
        <v>1475</v>
      </c>
      <c r="O4544" s="29">
        <f>IFERROR(_xlfn.XLOOKUP($B4544,'Ownership Metrics'!$A:$A,'Ownership Metrics'!$D:$D),"")</f>
        <v>22</v>
      </c>
      <c r="P4544" s="29">
        <f>IFERROR(_xlfn.XLOOKUP($B4544,'Ownership Metrics'!$A:$A,'Ownership Metrics'!$E:$E),"")</f>
        <v>62.71</v>
      </c>
      <c r="Q4544" s="30">
        <f>IFERROR(_xlfn.XLOOKUP($B4544,'Ownership Metrics'!$A:$A,'Ownership Metrics'!$F:$F),"")</f>
        <v>10</v>
      </c>
      <c r="R4544" s="30">
        <f>IFERROR(_xlfn.XLOOKUP($B4544,'Ownership Metrics'!$A:$A,'Ownership Metrics'!$G:$G),"")</f>
        <v>39</v>
      </c>
      <c r="S4544" s="27" t="str">
        <f>IFERROR(_xlfn.XLOOKUP($B4544,'Ownership Metrics'!$A:$A,'Ownership Metrics'!$H:$H),"")</f>
        <v>Oligopoli</v>
      </c>
      <c r="T4544" s="27" t="str">
        <f>IFERROR(_xlfn.XLOOKUP($B4544,'Ownership Metrics'!$A:$A,'Ownership Metrics'!$I:$I),"")</f>
        <v>Sedang</v>
      </c>
      <c r="U4544" s="27">
        <f>IF(COUNTIFS($B$2:$B4544,$B4544,$D$2:$D4544,$D4544)=1,1,0)</f>
        <v>1</v>
      </c>
      <c r="V4544" s="27">
        <f t="shared" si="211"/>
        <v>20</v>
      </c>
      <c r="W4544" s="27">
        <f t="shared" si="212"/>
        <v>3</v>
      </c>
      <c r="X4544" s="27">
        <f t="shared" si="210"/>
        <v>19.999999545600001</v>
      </c>
    </row>
    <row r="4545" spans="1:24" x14ac:dyDescent="0.25">
      <c r="A4545" s="26">
        <v>46265</v>
      </c>
      <c r="B4545" s="27" t="s">
        <v>10746</v>
      </c>
      <c r="C4545" s="27" t="s">
        <v>4754</v>
      </c>
      <c r="D4545" s="27" t="s">
        <v>4758</v>
      </c>
      <c r="E4545" s="27" t="s">
        <v>35</v>
      </c>
      <c r="F4545" s="27" t="s">
        <v>23</v>
      </c>
      <c r="G4545" s="27" t="s">
        <v>36</v>
      </c>
      <c r="H4545" s="27" t="s">
        <v>24</v>
      </c>
      <c r="I4545" s="28">
        <v>0</v>
      </c>
      <c r="J4545" s="28">
        <v>80000000</v>
      </c>
      <c r="K4545" s="28">
        <v>80000000</v>
      </c>
      <c r="L4545" s="29">
        <v>4</v>
      </c>
      <c r="M4545" s="29">
        <f>IFERROR(_xlfn.XLOOKUP($B4545,'Ownership Metrics'!$A:$A,'Ownership Metrics'!$B:$B),"")</f>
        <v>9.89</v>
      </c>
      <c r="N4545" s="28">
        <f>IFERROR(_xlfn.XLOOKUP($B4545,'Ownership Metrics'!$A:$A,'Ownership Metrics'!$C:$C),"")</f>
        <v>1475</v>
      </c>
      <c r="O4545" s="29">
        <f>IFERROR(_xlfn.XLOOKUP($B4545,'Ownership Metrics'!$A:$A,'Ownership Metrics'!$D:$D),"")</f>
        <v>22</v>
      </c>
      <c r="P4545" s="29">
        <f>IFERROR(_xlfn.XLOOKUP($B4545,'Ownership Metrics'!$A:$A,'Ownership Metrics'!$E:$E),"")</f>
        <v>62.71</v>
      </c>
      <c r="Q4545" s="30">
        <f>IFERROR(_xlfn.XLOOKUP($B4545,'Ownership Metrics'!$A:$A,'Ownership Metrics'!$F:$F),"")</f>
        <v>10</v>
      </c>
      <c r="R4545" s="30">
        <f>IFERROR(_xlfn.XLOOKUP($B4545,'Ownership Metrics'!$A:$A,'Ownership Metrics'!$G:$G),"")</f>
        <v>39</v>
      </c>
      <c r="S4545" s="27" t="str">
        <f>IFERROR(_xlfn.XLOOKUP($B4545,'Ownership Metrics'!$A:$A,'Ownership Metrics'!$H:$H),"")</f>
        <v>Oligopoli</v>
      </c>
      <c r="T4545" s="27" t="str">
        <f>IFERROR(_xlfn.XLOOKUP($B4545,'Ownership Metrics'!$A:$A,'Ownership Metrics'!$I:$I),"")</f>
        <v>Sedang</v>
      </c>
      <c r="U4545" s="27">
        <f>IF(COUNTIFS($B$2:$B4545,$B4545,$D$2:$D4545,$D4545)=1,1,0)</f>
        <v>1</v>
      </c>
      <c r="V4545" s="27">
        <f t="shared" si="211"/>
        <v>4</v>
      </c>
      <c r="W4545" s="27">
        <f t="shared" si="212"/>
        <v>5</v>
      </c>
      <c r="X4545" s="27">
        <f t="shared" si="210"/>
        <v>3.9999995455000001</v>
      </c>
    </row>
    <row r="4546" spans="1:24" x14ac:dyDescent="0.25">
      <c r="A4546" s="26">
        <v>46265</v>
      </c>
      <c r="B4546" s="27" t="s">
        <v>10746</v>
      </c>
      <c r="C4546" s="27" t="s">
        <v>4754</v>
      </c>
      <c r="D4546" s="27" t="s">
        <v>4759</v>
      </c>
      <c r="E4546" s="27" t="s">
        <v>35</v>
      </c>
      <c r="F4546" s="27" t="s">
        <v>23</v>
      </c>
      <c r="G4546" s="27" t="s">
        <v>36</v>
      </c>
      <c r="H4546" s="27" t="s">
        <v>24</v>
      </c>
      <c r="I4546" s="28">
        <v>14209900</v>
      </c>
      <c r="J4546" s="28">
        <v>400000000</v>
      </c>
      <c r="K4546" s="28">
        <v>414209900</v>
      </c>
      <c r="L4546" s="29">
        <v>20.71</v>
      </c>
      <c r="M4546" s="29">
        <f>IFERROR(_xlfn.XLOOKUP($B4546,'Ownership Metrics'!$A:$A,'Ownership Metrics'!$B:$B),"")</f>
        <v>9.89</v>
      </c>
      <c r="N4546" s="28">
        <f>IFERROR(_xlfn.XLOOKUP($B4546,'Ownership Metrics'!$A:$A,'Ownership Metrics'!$C:$C),"")</f>
        <v>1475</v>
      </c>
      <c r="O4546" s="29">
        <f>IFERROR(_xlfn.XLOOKUP($B4546,'Ownership Metrics'!$A:$A,'Ownership Metrics'!$D:$D),"")</f>
        <v>22</v>
      </c>
      <c r="P4546" s="29">
        <f>IFERROR(_xlfn.XLOOKUP($B4546,'Ownership Metrics'!$A:$A,'Ownership Metrics'!$E:$E),"")</f>
        <v>62.71</v>
      </c>
      <c r="Q4546" s="30">
        <f>IFERROR(_xlfn.XLOOKUP($B4546,'Ownership Metrics'!$A:$A,'Ownership Metrics'!$F:$F),"")</f>
        <v>10</v>
      </c>
      <c r="R4546" s="30">
        <f>IFERROR(_xlfn.XLOOKUP($B4546,'Ownership Metrics'!$A:$A,'Ownership Metrics'!$G:$G),"")</f>
        <v>39</v>
      </c>
      <c r="S4546" s="27" t="str">
        <f>IFERROR(_xlfn.XLOOKUP($B4546,'Ownership Metrics'!$A:$A,'Ownership Metrics'!$H:$H),"")</f>
        <v>Oligopoli</v>
      </c>
      <c r="T4546" s="27" t="str">
        <f>IFERROR(_xlfn.XLOOKUP($B4546,'Ownership Metrics'!$A:$A,'Ownership Metrics'!$I:$I),"")</f>
        <v>Sedang</v>
      </c>
      <c r="U4546" s="27">
        <f>IF(COUNTIFS($B$2:$B4546,$B4546,$D$2:$D4546,$D4546)=1,1,0)</f>
        <v>1</v>
      </c>
      <c r="V4546" s="27">
        <f t="shared" si="211"/>
        <v>20.71</v>
      </c>
      <c r="W4546" s="27">
        <f t="shared" si="212"/>
        <v>2</v>
      </c>
      <c r="X4546" s="27">
        <f t="shared" ref="X4546:X4609" si="213">$V4546-(ROW()*0.0000000001)</f>
        <v>20.709999545400002</v>
      </c>
    </row>
    <row r="4547" spans="1:24" x14ac:dyDescent="0.25">
      <c r="A4547" s="26">
        <v>46265</v>
      </c>
      <c r="B4547" s="27" t="s">
        <v>10746</v>
      </c>
      <c r="C4547" s="27" t="s">
        <v>4754</v>
      </c>
      <c r="D4547" s="27" t="s">
        <v>4760</v>
      </c>
      <c r="E4547" s="27" t="s">
        <v>35</v>
      </c>
      <c r="F4547" s="27" t="s">
        <v>23</v>
      </c>
      <c r="G4547" s="27" t="s">
        <v>36</v>
      </c>
      <c r="H4547" s="27" t="s">
        <v>24</v>
      </c>
      <c r="I4547" s="28">
        <v>0</v>
      </c>
      <c r="J4547" s="28">
        <v>440000000</v>
      </c>
      <c r="K4547" s="28">
        <v>440000000</v>
      </c>
      <c r="L4547" s="29">
        <v>22</v>
      </c>
      <c r="M4547" s="29">
        <f>IFERROR(_xlfn.XLOOKUP($B4547,'Ownership Metrics'!$A:$A,'Ownership Metrics'!$B:$B),"")</f>
        <v>9.89</v>
      </c>
      <c r="N4547" s="28">
        <f>IFERROR(_xlfn.XLOOKUP($B4547,'Ownership Metrics'!$A:$A,'Ownership Metrics'!$C:$C),"")</f>
        <v>1475</v>
      </c>
      <c r="O4547" s="29">
        <f>IFERROR(_xlfn.XLOOKUP($B4547,'Ownership Metrics'!$A:$A,'Ownership Metrics'!$D:$D),"")</f>
        <v>22</v>
      </c>
      <c r="P4547" s="29">
        <f>IFERROR(_xlfn.XLOOKUP($B4547,'Ownership Metrics'!$A:$A,'Ownership Metrics'!$E:$E),"")</f>
        <v>62.71</v>
      </c>
      <c r="Q4547" s="30">
        <f>IFERROR(_xlfn.XLOOKUP($B4547,'Ownership Metrics'!$A:$A,'Ownership Metrics'!$F:$F),"")</f>
        <v>10</v>
      </c>
      <c r="R4547" s="30">
        <f>IFERROR(_xlfn.XLOOKUP($B4547,'Ownership Metrics'!$A:$A,'Ownership Metrics'!$G:$G),"")</f>
        <v>39</v>
      </c>
      <c r="S4547" s="27" t="str">
        <f>IFERROR(_xlfn.XLOOKUP($B4547,'Ownership Metrics'!$A:$A,'Ownership Metrics'!$H:$H),"")</f>
        <v>Oligopoli</v>
      </c>
      <c r="T4547" s="27" t="str">
        <f>IFERROR(_xlfn.XLOOKUP($B4547,'Ownership Metrics'!$A:$A,'Ownership Metrics'!$I:$I),"")</f>
        <v>Sedang</v>
      </c>
      <c r="U4547" s="27">
        <f>IF(COUNTIFS($B$2:$B4547,$B4547,$D$2:$D4547,$D4547)=1,1,0)</f>
        <v>1</v>
      </c>
      <c r="V4547" s="27">
        <f t="shared" ref="V4547:V4610" si="214">SUMIFS($L$2:$L$10000,$B$2:$B$10000,$B4547,$D$2:$D$10000,$D4547)</f>
        <v>22</v>
      </c>
      <c r="W4547" s="27">
        <f t="shared" ref="W4547:W4610" si="215">COUNTIFS($B$2:$B$10000,$B4547,$U$2:$U$10000,1,$X$2:$X$10000,"&gt;"&amp;$X4547)+1</f>
        <v>1</v>
      </c>
      <c r="X4547" s="27">
        <f t="shared" si="213"/>
        <v>21.9999995453</v>
      </c>
    </row>
    <row r="4548" spans="1:24" x14ac:dyDescent="0.25">
      <c r="A4548" s="26">
        <v>46265</v>
      </c>
      <c r="B4548" s="27" t="s">
        <v>10746</v>
      </c>
      <c r="C4548" s="27" t="s">
        <v>4754</v>
      </c>
      <c r="D4548" s="27" t="s">
        <v>4761</v>
      </c>
      <c r="E4548" s="27" t="s">
        <v>35</v>
      </c>
      <c r="F4548" s="27" t="s">
        <v>23</v>
      </c>
      <c r="G4548" s="27" t="s">
        <v>36</v>
      </c>
      <c r="H4548" s="27" t="s">
        <v>24</v>
      </c>
      <c r="I4548" s="28">
        <v>30455700</v>
      </c>
      <c r="J4548" s="28">
        <v>0</v>
      </c>
      <c r="K4548" s="28">
        <v>30455700</v>
      </c>
      <c r="L4548" s="29">
        <v>1.52</v>
      </c>
      <c r="M4548" s="29">
        <f>IFERROR(_xlfn.XLOOKUP($B4548,'Ownership Metrics'!$A:$A,'Ownership Metrics'!$B:$B),"")</f>
        <v>9.89</v>
      </c>
      <c r="N4548" s="28">
        <f>IFERROR(_xlfn.XLOOKUP($B4548,'Ownership Metrics'!$A:$A,'Ownership Metrics'!$C:$C),"")</f>
        <v>1475</v>
      </c>
      <c r="O4548" s="29">
        <f>IFERROR(_xlfn.XLOOKUP($B4548,'Ownership Metrics'!$A:$A,'Ownership Metrics'!$D:$D),"")</f>
        <v>22</v>
      </c>
      <c r="P4548" s="29">
        <f>IFERROR(_xlfn.XLOOKUP($B4548,'Ownership Metrics'!$A:$A,'Ownership Metrics'!$E:$E),"")</f>
        <v>62.71</v>
      </c>
      <c r="Q4548" s="30">
        <f>IFERROR(_xlfn.XLOOKUP($B4548,'Ownership Metrics'!$A:$A,'Ownership Metrics'!$F:$F),"")</f>
        <v>10</v>
      </c>
      <c r="R4548" s="30">
        <f>IFERROR(_xlfn.XLOOKUP($B4548,'Ownership Metrics'!$A:$A,'Ownership Metrics'!$G:$G),"")</f>
        <v>39</v>
      </c>
      <c r="S4548" s="27" t="str">
        <f>IFERROR(_xlfn.XLOOKUP($B4548,'Ownership Metrics'!$A:$A,'Ownership Metrics'!$H:$H),"")</f>
        <v>Oligopoli</v>
      </c>
      <c r="T4548" s="27" t="str">
        <f>IFERROR(_xlfn.XLOOKUP($B4548,'Ownership Metrics'!$A:$A,'Ownership Metrics'!$I:$I),"")</f>
        <v>Sedang</v>
      </c>
      <c r="U4548" s="27">
        <f>IF(COUNTIFS($B$2:$B4548,$B4548,$D$2:$D4548,$D4548)=1,1,0)</f>
        <v>1</v>
      </c>
      <c r="V4548" s="27">
        <f t="shared" si="214"/>
        <v>1.52</v>
      </c>
      <c r="W4548" s="27">
        <f t="shared" si="215"/>
        <v>9</v>
      </c>
      <c r="X4548" s="27">
        <f t="shared" si="213"/>
        <v>1.5199995451999999</v>
      </c>
    </row>
    <row r="4549" spans="1:24" x14ac:dyDescent="0.25">
      <c r="A4549" s="26">
        <v>46265</v>
      </c>
      <c r="B4549" s="27" t="s">
        <v>10746</v>
      </c>
      <c r="C4549" s="27" t="s">
        <v>4754</v>
      </c>
      <c r="D4549" s="27" t="s">
        <v>4762</v>
      </c>
      <c r="E4549" s="27" t="s">
        <v>35</v>
      </c>
      <c r="F4549" s="27" t="s">
        <v>23</v>
      </c>
      <c r="G4549" s="27" t="s">
        <v>36</v>
      </c>
      <c r="H4549" s="27" t="s">
        <v>24</v>
      </c>
      <c r="I4549" s="28">
        <v>25780000</v>
      </c>
      <c r="J4549" s="28">
        <v>0</v>
      </c>
      <c r="K4549" s="28">
        <v>25780000</v>
      </c>
      <c r="L4549" s="29">
        <v>1.29</v>
      </c>
      <c r="M4549" s="29">
        <f>IFERROR(_xlfn.XLOOKUP($B4549,'Ownership Metrics'!$A:$A,'Ownership Metrics'!$B:$B),"")</f>
        <v>9.89</v>
      </c>
      <c r="N4549" s="28">
        <f>IFERROR(_xlfn.XLOOKUP($B4549,'Ownership Metrics'!$A:$A,'Ownership Metrics'!$C:$C),"")</f>
        <v>1475</v>
      </c>
      <c r="O4549" s="29">
        <f>IFERROR(_xlfn.XLOOKUP($B4549,'Ownership Metrics'!$A:$A,'Ownership Metrics'!$D:$D),"")</f>
        <v>22</v>
      </c>
      <c r="P4549" s="29">
        <f>IFERROR(_xlfn.XLOOKUP($B4549,'Ownership Metrics'!$A:$A,'Ownership Metrics'!$E:$E),"")</f>
        <v>62.71</v>
      </c>
      <c r="Q4549" s="30">
        <f>IFERROR(_xlfn.XLOOKUP($B4549,'Ownership Metrics'!$A:$A,'Ownership Metrics'!$F:$F),"")</f>
        <v>10</v>
      </c>
      <c r="R4549" s="30">
        <f>IFERROR(_xlfn.XLOOKUP($B4549,'Ownership Metrics'!$A:$A,'Ownership Metrics'!$G:$G),"")</f>
        <v>39</v>
      </c>
      <c r="S4549" s="27" t="str">
        <f>IFERROR(_xlfn.XLOOKUP($B4549,'Ownership Metrics'!$A:$A,'Ownership Metrics'!$H:$H),"")</f>
        <v>Oligopoli</v>
      </c>
      <c r="T4549" s="27" t="str">
        <f>IFERROR(_xlfn.XLOOKUP($B4549,'Ownership Metrics'!$A:$A,'Ownership Metrics'!$I:$I),"")</f>
        <v>Sedang</v>
      </c>
      <c r="U4549" s="27">
        <f>IF(COUNTIFS($B$2:$B4549,$B4549,$D$2:$D4549,$D4549)=1,1,0)</f>
        <v>1</v>
      </c>
      <c r="V4549" s="27">
        <f t="shared" si="214"/>
        <v>1.29</v>
      </c>
      <c r="W4549" s="27">
        <f t="shared" si="215"/>
        <v>10</v>
      </c>
      <c r="X4549" s="27">
        <f t="shared" si="213"/>
        <v>1.2899995451000001</v>
      </c>
    </row>
    <row r="4550" spans="1:24" x14ac:dyDescent="0.25">
      <c r="A4550" s="26">
        <v>46265</v>
      </c>
      <c r="B4550" s="27" t="s">
        <v>10746</v>
      </c>
      <c r="C4550" s="27" t="s">
        <v>4754</v>
      </c>
      <c r="D4550" s="27" t="s">
        <v>4763</v>
      </c>
      <c r="E4550" s="27" t="s">
        <v>35</v>
      </c>
      <c r="F4550" s="27" t="s">
        <v>23</v>
      </c>
      <c r="G4550" s="27" t="s">
        <v>36</v>
      </c>
      <c r="H4550" s="27" t="s">
        <v>24</v>
      </c>
      <c r="I4550" s="28">
        <v>58511400</v>
      </c>
      <c r="J4550" s="28">
        <v>0</v>
      </c>
      <c r="K4550" s="28">
        <v>58511400</v>
      </c>
      <c r="L4550" s="29">
        <v>2.93</v>
      </c>
      <c r="M4550" s="29">
        <f>IFERROR(_xlfn.XLOOKUP($B4550,'Ownership Metrics'!$A:$A,'Ownership Metrics'!$B:$B),"")</f>
        <v>9.89</v>
      </c>
      <c r="N4550" s="28">
        <f>IFERROR(_xlfn.XLOOKUP($B4550,'Ownership Metrics'!$A:$A,'Ownership Metrics'!$C:$C),"")</f>
        <v>1475</v>
      </c>
      <c r="O4550" s="29">
        <f>IFERROR(_xlfn.XLOOKUP($B4550,'Ownership Metrics'!$A:$A,'Ownership Metrics'!$D:$D),"")</f>
        <v>22</v>
      </c>
      <c r="P4550" s="29">
        <f>IFERROR(_xlfn.XLOOKUP($B4550,'Ownership Metrics'!$A:$A,'Ownership Metrics'!$E:$E),"")</f>
        <v>62.71</v>
      </c>
      <c r="Q4550" s="30">
        <f>IFERROR(_xlfn.XLOOKUP($B4550,'Ownership Metrics'!$A:$A,'Ownership Metrics'!$F:$F),"")</f>
        <v>10</v>
      </c>
      <c r="R4550" s="30">
        <f>IFERROR(_xlfn.XLOOKUP($B4550,'Ownership Metrics'!$A:$A,'Ownership Metrics'!$G:$G),"")</f>
        <v>39</v>
      </c>
      <c r="S4550" s="27" t="str">
        <f>IFERROR(_xlfn.XLOOKUP($B4550,'Ownership Metrics'!$A:$A,'Ownership Metrics'!$H:$H),"")</f>
        <v>Oligopoli</v>
      </c>
      <c r="T4550" s="27" t="str">
        <f>IFERROR(_xlfn.XLOOKUP($B4550,'Ownership Metrics'!$A:$A,'Ownership Metrics'!$I:$I),"")</f>
        <v>Sedang</v>
      </c>
      <c r="U4550" s="27">
        <f>IF(COUNTIFS($B$2:$B4550,$B4550,$D$2:$D4550,$D4550)=1,1,0)</f>
        <v>1</v>
      </c>
      <c r="V4550" s="27">
        <f t="shared" si="214"/>
        <v>2.93</v>
      </c>
      <c r="W4550" s="27">
        <f t="shared" si="215"/>
        <v>8</v>
      </c>
      <c r="X4550" s="27">
        <f t="shared" si="213"/>
        <v>2.9299995450000003</v>
      </c>
    </row>
    <row r="4551" spans="1:24" x14ac:dyDescent="0.25">
      <c r="A4551" s="26">
        <v>46265</v>
      </c>
      <c r="B4551" s="27" t="s">
        <v>10746</v>
      </c>
      <c r="C4551" s="27" t="s">
        <v>4754</v>
      </c>
      <c r="D4551" s="27" t="s">
        <v>4764</v>
      </c>
      <c r="E4551" s="27"/>
      <c r="F4551" s="27"/>
      <c r="G4551" s="27"/>
      <c r="H4551" s="27"/>
      <c r="I4551" s="28">
        <v>0</v>
      </c>
      <c r="J4551" s="28">
        <v>80000000</v>
      </c>
      <c r="K4551" s="28">
        <v>80000000</v>
      </c>
      <c r="L4551" s="29">
        <v>4</v>
      </c>
      <c r="M4551" s="29">
        <f>IFERROR(_xlfn.XLOOKUP($B4551,'Ownership Metrics'!$A:$A,'Ownership Metrics'!$B:$B),"")</f>
        <v>9.89</v>
      </c>
      <c r="N4551" s="28">
        <f>IFERROR(_xlfn.XLOOKUP($B4551,'Ownership Metrics'!$A:$A,'Ownership Metrics'!$C:$C),"")</f>
        <v>1475</v>
      </c>
      <c r="O4551" s="29">
        <f>IFERROR(_xlfn.XLOOKUP($B4551,'Ownership Metrics'!$A:$A,'Ownership Metrics'!$D:$D),"")</f>
        <v>22</v>
      </c>
      <c r="P4551" s="29">
        <f>IFERROR(_xlfn.XLOOKUP($B4551,'Ownership Metrics'!$A:$A,'Ownership Metrics'!$E:$E),"")</f>
        <v>62.71</v>
      </c>
      <c r="Q4551" s="30">
        <f>IFERROR(_xlfn.XLOOKUP($B4551,'Ownership Metrics'!$A:$A,'Ownership Metrics'!$F:$F),"")</f>
        <v>10</v>
      </c>
      <c r="R4551" s="30">
        <f>IFERROR(_xlfn.XLOOKUP($B4551,'Ownership Metrics'!$A:$A,'Ownership Metrics'!$G:$G),"")</f>
        <v>39</v>
      </c>
      <c r="S4551" s="27" t="str">
        <f>IFERROR(_xlfn.XLOOKUP($B4551,'Ownership Metrics'!$A:$A,'Ownership Metrics'!$H:$H),"")</f>
        <v>Oligopoli</v>
      </c>
      <c r="T4551" s="27" t="str">
        <f>IFERROR(_xlfn.XLOOKUP($B4551,'Ownership Metrics'!$A:$A,'Ownership Metrics'!$I:$I),"")</f>
        <v>Sedang</v>
      </c>
      <c r="U4551" s="27">
        <f>IF(COUNTIFS($B$2:$B4551,$B4551,$D$2:$D4551,$D4551)=1,1,0)</f>
        <v>1</v>
      </c>
      <c r="V4551" s="27">
        <f t="shared" si="214"/>
        <v>4</v>
      </c>
      <c r="W4551" s="27">
        <f t="shared" si="215"/>
        <v>6</v>
      </c>
      <c r="X4551" s="27">
        <f t="shared" si="213"/>
        <v>3.9999995449000001</v>
      </c>
    </row>
    <row r="4552" spans="1:24" x14ac:dyDescent="0.25">
      <c r="A4552" s="26">
        <v>46265</v>
      </c>
      <c r="B4552" s="27" t="s">
        <v>10747</v>
      </c>
      <c r="C4552" s="27" t="s">
        <v>4766</v>
      </c>
      <c r="D4552" s="27" t="s">
        <v>4767</v>
      </c>
      <c r="E4552" s="27" t="s">
        <v>22</v>
      </c>
      <c r="F4552" s="27" t="s">
        <v>23</v>
      </c>
      <c r="G4552" s="27"/>
      <c r="H4552" s="27" t="s">
        <v>24</v>
      </c>
      <c r="I4552" s="28">
        <v>6657800</v>
      </c>
      <c r="J4552" s="28">
        <v>0</v>
      </c>
      <c r="K4552" s="28">
        <v>6657800</v>
      </c>
      <c r="L4552" s="29">
        <v>1.56</v>
      </c>
      <c r="M4552" s="29">
        <f>IFERROR(_xlfn.XLOOKUP($B4552,'Ownership Metrics'!$A:$A,'Ownership Metrics'!$B:$B),"")</f>
        <v>14.71</v>
      </c>
      <c r="N4552" s="28">
        <f>IFERROR(_xlfn.XLOOKUP($B4552,'Ownership Metrics'!$A:$A,'Ownership Metrics'!$C:$C),"")</f>
        <v>5095</v>
      </c>
      <c r="O4552" s="29">
        <f>IFERROR(_xlfn.XLOOKUP($B4552,'Ownership Metrics'!$A:$A,'Ownership Metrics'!$D:$D),"")</f>
        <v>71.209999999999994</v>
      </c>
      <c r="P4552" s="29">
        <f>IFERROR(_xlfn.XLOOKUP($B4552,'Ownership Metrics'!$A:$A,'Ownership Metrics'!$E:$E),"")</f>
        <v>75.95</v>
      </c>
      <c r="Q4552" s="30">
        <f>IFERROR(_xlfn.XLOOKUP($B4552,'Ownership Metrics'!$A:$A,'Ownership Metrics'!$F:$F),"")</f>
        <v>10</v>
      </c>
      <c r="R4552" s="30">
        <f>IFERROR(_xlfn.XLOOKUP($B4552,'Ownership Metrics'!$A:$A,'Ownership Metrics'!$G:$G),"")</f>
        <v>60</v>
      </c>
      <c r="S4552" s="27" t="str">
        <f>IFERROR(_xlfn.XLOOKUP($B4552,'Ownership Metrics'!$A:$A,'Ownership Metrics'!$H:$H),"")</f>
        <v>Mayoritas</v>
      </c>
      <c r="T4552" s="27" t="str">
        <f>IFERROR(_xlfn.XLOOKUP($B4552,'Ownership Metrics'!$A:$A,'Ownership Metrics'!$I:$I),"")</f>
        <v>Tinggi</v>
      </c>
      <c r="U4552" s="27">
        <f>IF(COUNTIFS($B$2:$B4552,$B4552,$D$2:$D4552,$D4552)=1,1,0)</f>
        <v>1</v>
      </c>
      <c r="V4552" s="27">
        <f t="shared" si="214"/>
        <v>1.56</v>
      </c>
      <c r="W4552" s="27">
        <f t="shared" si="215"/>
        <v>4</v>
      </c>
      <c r="X4552" s="27">
        <f t="shared" si="213"/>
        <v>1.5599995448000001</v>
      </c>
    </row>
    <row r="4553" spans="1:24" x14ac:dyDescent="0.25">
      <c r="A4553" s="26">
        <v>46265</v>
      </c>
      <c r="B4553" s="27" t="s">
        <v>10747</v>
      </c>
      <c r="C4553" s="27" t="s">
        <v>4766</v>
      </c>
      <c r="D4553" s="27" t="s">
        <v>3301</v>
      </c>
      <c r="E4553" s="27" t="s">
        <v>22</v>
      </c>
      <c r="F4553" s="27" t="s">
        <v>23</v>
      </c>
      <c r="G4553" s="27"/>
      <c r="H4553" s="27" t="s">
        <v>24</v>
      </c>
      <c r="I4553" s="28">
        <v>4563200</v>
      </c>
      <c r="J4553" s="28">
        <v>0</v>
      </c>
      <c r="K4553" s="28">
        <v>4563200</v>
      </c>
      <c r="L4553" s="29">
        <v>1.07</v>
      </c>
      <c r="M4553" s="29">
        <f>IFERROR(_xlfn.XLOOKUP($B4553,'Ownership Metrics'!$A:$A,'Ownership Metrics'!$B:$B),"")</f>
        <v>14.71</v>
      </c>
      <c r="N4553" s="28">
        <f>IFERROR(_xlfn.XLOOKUP($B4553,'Ownership Metrics'!$A:$A,'Ownership Metrics'!$C:$C),"")</f>
        <v>5095</v>
      </c>
      <c r="O4553" s="29">
        <f>IFERROR(_xlfn.XLOOKUP($B4553,'Ownership Metrics'!$A:$A,'Ownership Metrics'!$D:$D),"")</f>
        <v>71.209999999999994</v>
      </c>
      <c r="P4553" s="29">
        <f>IFERROR(_xlfn.XLOOKUP($B4553,'Ownership Metrics'!$A:$A,'Ownership Metrics'!$E:$E),"")</f>
        <v>75.95</v>
      </c>
      <c r="Q4553" s="30">
        <f>IFERROR(_xlfn.XLOOKUP($B4553,'Ownership Metrics'!$A:$A,'Ownership Metrics'!$F:$F),"")</f>
        <v>10</v>
      </c>
      <c r="R4553" s="30">
        <f>IFERROR(_xlfn.XLOOKUP($B4553,'Ownership Metrics'!$A:$A,'Ownership Metrics'!$G:$G),"")</f>
        <v>60</v>
      </c>
      <c r="S4553" s="27" t="str">
        <f>IFERROR(_xlfn.XLOOKUP($B4553,'Ownership Metrics'!$A:$A,'Ownership Metrics'!$H:$H),"")</f>
        <v>Mayoritas</v>
      </c>
      <c r="T4553" s="27" t="str">
        <f>IFERROR(_xlfn.XLOOKUP($B4553,'Ownership Metrics'!$A:$A,'Ownership Metrics'!$I:$I),"")</f>
        <v>Tinggi</v>
      </c>
      <c r="U4553" s="27">
        <f>IF(COUNTIFS($B$2:$B4553,$B4553,$D$2:$D4553,$D4553)=1,1,0)</f>
        <v>1</v>
      </c>
      <c r="V4553" s="27">
        <f t="shared" si="214"/>
        <v>1.07</v>
      </c>
      <c r="W4553" s="27">
        <f t="shared" si="215"/>
        <v>10</v>
      </c>
      <c r="X4553" s="27">
        <f t="shared" si="213"/>
        <v>1.0699995447000001</v>
      </c>
    </row>
    <row r="4554" spans="1:24" x14ac:dyDescent="0.25">
      <c r="A4554" s="26">
        <v>46265</v>
      </c>
      <c r="B4554" s="27" t="s">
        <v>10747</v>
      </c>
      <c r="C4554" s="27" t="s">
        <v>4766</v>
      </c>
      <c r="D4554" s="27" t="s">
        <v>4768</v>
      </c>
      <c r="E4554" s="27" t="s">
        <v>22</v>
      </c>
      <c r="F4554" s="27" t="s">
        <v>23</v>
      </c>
      <c r="G4554" s="27"/>
      <c r="H4554" s="27" t="s">
        <v>24</v>
      </c>
      <c r="I4554" s="28">
        <v>6008800</v>
      </c>
      <c r="J4554" s="28">
        <v>0</v>
      </c>
      <c r="K4554" s="28">
        <v>6008800</v>
      </c>
      <c r="L4554" s="29">
        <v>1.4</v>
      </c>
      <c r="M4554" s="29">
        <f>IFERROR(_xlfn.XLOOKUP($B4554,'Ownership Metrics'!$A:$A,'Ownership Metrics'!$B:$B),"")</f>
        <v>14.71</v>
      </c>
      <c r="N4554" s="28">
        <f>IFERROR(_xlfn.XLOOKUP($B4554,'Ownership Metrics'!$A:$A,'Ownership Metrics'!$C:$C),"")</f>
        <v>5095</v>
      </c>
      <c r="O4554" s="29">
        <f>IFERROR(_xlfn.XLOOKUP($B4554,'Ownership Metrics'!$A:$A,'Ownership Metrics'!$D:$D),"")</f>
        <v>71.209999999999994</v>
      </c>
      <c r="P4554" s="29">
        <f>IFERROR(_xlfn.XLOOKUP($B4554,'Ownership Metrics'!$A:$A,'Ownership Metrics'!$E:$E),"")</f>
        <v>75.95</v>
      </c>
      <c r="Q4554" s="30">
        <f>IFERROR(_xlfn.XLOOKUP($B4554,'Ownership Metrics'!$A:$A,'Ownership Metrics'!$F:$F),"")</f>
        <v>10</v>
      </c>
      <c r="R4554" s="30">
        <f>IFERROR(_xlfn.XLOOKUP($B4554,'Ownership Metrics'!$A:$A,'Ownership Metrics'!$G:$G),"")</f>
        <v>60</v>
      </c>
      <c r="S4554" s="27" t="str">
        <f>IFERROR(_xlfn.XLOOKUP($B4554,'Ownership Metrics'!$A:$A,'Ownership Metrics'!$H:$H),"")</f>
        <v>Mayoritas</v>
      </c>
      <c r="T4554" s="27" t="str">
        <f>IFERROR(_xlfn.XLOOKUP($B4554,'Ownership Metrics'!$A:$A,'Ownership Metrics'!$I:$I),"")</f>
        <v>Tinggi</v>
      </c>
      <c r="U4554" s="27">
        <f>IF(COUNTIFS($B$2:$B4554,$B4554,$D$2:$D4554,$D4554)=1,1,0)</f>
        <v>1</v>
      </c>
      <c r="V4554" s="27">
        <f t="shared" si="214"/>
        <v>1.4</v>
      </c>
      <c r="W4554" s="27">
        <f t="shared" si="215"/>
        <v>6</v>
      </c>
      <c r="X4554" s="27">
        <f t="shared" si="213"/>
        <v>1.3999995446</v>
      </c>
    </row>
    <row r="4555" spans="1:24" x14ac:dyDescent="0.25">
      <c r="A4555" s="26">
        <v>46265</v>
      </c>
      <c r="B4555" s="27" t="s">
        <v>10747</v>
      </c>
      <c r="C4555" s="27" t="s">
        <v>4766</v>
      </c>
      <c r="D4555" s="27" t="s">
        <v>4769</v>
      </c>
      <c r="E4555" s="27" t="s">
        <v>22</v>
      </c>
      <c r="F4555" s="27" t="s">
        <v>23</v>
      </c>
      <c r="G4555" s="27"/>
      <c r="H4555" s="27" t="s">
        <v>24</v>
      </c>
      <c r="I4555" s="28">
        <v>9379400</v>
      </c>
      <c r="J4555" s="28">
        <v>0</v>
      </c>
      <c r="K4555" s="28">
        <v>9379400</v>
      </c>
      <c r="L4555" s="29">
        <v>2.19</v>
      </c>
      <c r="M4555" s="29">
        <f>IFERROR(_xlfn.XLOOKUP($B4555,'Ownership Metrics'!$A:$A,'Ownership Metrics'!$B:$B),"")</f>
        <v>14.71</v>
      </c>
      <c r="N4555" s="28">
        <f>IFERROR(_xlfn.XLOOKUP($B4555,'Ownership Metrics'!$A:$A,'Ownership Metrics'!$C:$C),"")</f>
        <v>5095</v>
      </c>
      <c r="O4555" s="29">
        <f>IFERROR(_xlfn.XLOOKUP($B4555,'Ownership Metrics'!$A:$A,'Ownership Metrics'!$D:$D),"")</f>
        <v>71.209999999999994</v>
      </c>
      <c r="P4555" s="29">
        <f>IFERROR(_xlfn.XLOOKUP($B4555,'Ownership Metrics'!$A:$A,'Ownership Metrics'!$E:$E),"")</f>
        <v>75.95</v>
      </c>
      <c r="Q4555" s="30">
        <f>IFERROR(_xlfn.XLOOKUP($B4555,'Ownership Metrics'!$A:$A,'Ownership Metrics'!$F:$F),"")</f>
        <v>10</v>
      </c>
      <c r="R4555" s="30">
        <f>IFERROR(_xlfn.XLOOKUP($B4555,'Ownership Metrics'!$A:$A,'Ownership Metrics'!$G:$G),"")</f>
        <v>60</v>
      </c>
      <c r="S4555" s="27" t="str">
        <f>IFERROR(_xlfn.XLOOKUP($B4555,'Ownership Metrics'!$A:$A,'Ownership Metrics'!$H:$H),"")</f>
        <v>Mayoritas</v>
      </c>
      <c r="T4555" s="27" t="str">
        <f>IFERROR(_xlfn.XLOOKUP($B4555,'Ownership Metrics'!$A:$A,'Ownership Metrics'!$I:$I),"")</f>
        <v>Tinggi</v>
      </c>
      <c r="U4555" s="27">
        <f>IF(COUNTIFS($B$2:$B4555,$B4555,$D$2:$D4555,$D4555)=1,1,0)</f>
        <v>1</v>
      </c>
      <c r="V4555" s="27">
        <f t="shared" si="214"/>
        <v>2.19</v>
      </c>
      <c r="W4555" s="27">
        <f t="shared" si="215"/>
        <v>3</v>
      </c>
      <c r="X4555" s="27">
        <f t="shared" si="213"/>
        <v>2.1899995445</v>
      </c>
    </row>
    <row r="4556" spans="1:24" x14ac:dyDescent="0.25">
      <c r="A4556" s="26">
        <v>46265</v>
      </c>
      <c r="B4556" s="27" t="s">
        <v>10747</v>
      </c>
      <c r="C4556" s="27" t="s">
        <v>4766</v>
      </c>
      <c r="D4556" s="27" t="s">
        <v>4770</v>
      </c>
      <c r="E4556" s="27" t="s">
        <v>22</v>
      </c>
      <c r="F4556" s="27" t="s">
        <v>23</v>
      </c>
      <c r="G4556" s="27"/>
      <c r="H4556" s="27"/>
      <c r="I4556" s="28">
        <v>0</v>
      </c>
      <c r="J4556" s="28">
        <v>304772000</v>
      </c>
      <c r="K4556" s="28">
        <v>304772000</v>
      </c>
      <c r="L4556" s="29">
        <v>71.209999999999994</v>
      </c>
      <c r="M4556" s="29">
        <f>IFERROR(_xlfn.XLOOKUP($B4556,'Ownership Metrics'!$A:$A,'Ownership Metrics'!$B:$B),"")</f>
        <v>14.71</v>
      </c>
      <c r="N4556" s="28">
        <f>IFERROR(_xlfn.XLOOKUP($B4556,'Ownership Metrics'!$A:$A,'Ownership Metrics'!$C:$C),"")</f>
        <v>5095</v>
      </c>
      <c r="O4556" s="29">
        <f>IFERROR(_xlfn.XLOOKUP($B4556,'Ownership Metrics'!$A:$A,'Ownership Metrics'!$D:$D),"")</f>
        <v>71.209999999999994</v>
      </c>
      <c r="P4556" s="29">
        <f>IFERROR(_xlfn.XLOOKUP($B4556,'Ownership Metrics'!$A:$A,'Ownership Metrics'!$E:$E),"")</f>
        <v>75.95</v>
      </c>
      <c r="Q4556" s="30">
        <f>IFERROR(_xlfn.XLOOKUP($B4556,'Ownership Metrics'!$A:$A,'Ownership Metrics'!$F:$F),"")</f>
        <v>10</v>
      </c>
      <c r="R4556" s="30">
        <f>IFERROR(_xlfn.XLOOKUP($B4556,'Ownership Metrics'!$A:$A,'Ownership Metrics'!$G:$G),"")</f>
        <v>60</v>
      </c>
      <c r="S4556" s="27" t="str">
        <f>IFERROR(_xlfn.XLOOKUP($B4556,'Ownership Metrics'!$A:$A,'Ownership Metrics'!$H:$H),"")</f>
        <v>Mayoritas</v>
      </c>
      <c r="T4556" s="27" t="str">
        <f>IFERROR(_xlfn.XLOOKUP($B4556,'Ownership Metrics'!$A:$A,'Ownership Metrics'!$I:$I),"")</f>
        <v>Tinggi</v>
      </c>
      <c r="U4556" s="27">
        <f>IF(COUNTIFS($B$2:$B4556,$B4556,$D$2:$D4556,$D4556)=1,1,0)</f>
        <v>1</v>
      </c>
      <c r="V4556" s="27">
        <f t="shared" si="214"/>
        <v>71.209999999999994</v>
      </c>
      <c r="W4556" s="27">
        <f t="shared" si="215"/>
        <v>1</v>
      </c>
      <c r="X4556" s="27">
        <f t="shared" si="213"/>
        <v>71.209999544399992</v>
      </c>
    </row>
    <row r="4557" spans="1:24" x14ac:dyDescent="0.25">
      <c r="A4557" s="26">
        <v>46265</v>
      </c>
      <c r="B4557" s="27" t="s">
        <v>10747</v>
      </c>
      <c r="C4557" s="27" t="s">
        <v>4766</v>
      </c>
      <c r="D4557" s="27" t="s">
        <v>4771</v>
      </c>
      <c r="E4557" s="27" t="s">
        <v>35</v>
      </c>
      <c r="F4557" s="27" t="s">
        <v>23</v>
      </c>
      <c r="G4557" s="27" t="s">
        <v>36</v>
      </c>
      <c r="H4557" s="27" t="s">
        <v>24</v>
      </c>
      <c r="I4557" s="28">
        <v>10934300</v>
      </c>
      <c r="J4557" s="28">
        <v>0</v>
      </c>
      <c r="K4557" s="28">
        <v>10934300</v>
      </c>
      <c r="L4557" s="29">
        <v>2.5499999999999998</v>
      </c>
      <c r="M4557" s="29">
        <f>IFERROR(_xlfn.XLOOKUP($B4557,'Ownership Metrics'!$A:$A,'Ownership Metrics'!$B:$B),"")</f>
        <v>14.71</v>
      </c>
      <c r="N4557" s="28">
        <f>IFERROR(_xlfn.XLOOKUP($B4557,'Ownership Metrics'!$A:$A,'Ownership Metrics'!$C:$C),"")</f>
        <v>5095</v>
      </c>
      <c r="O4557" s="29">
        <f>IFERROR(_xlfn.XLOOKUP($B4557,'Ownership Metrics'!$A:$A,'Ownership Metrics'!$D:$D),"")</f>
        <v>71.209999999999994</v>
      </c>
      <c r="P4557" s="29">
        <f>IFERROR(_xlfn.XLOOKUP($B4557,'Ownership Metrics'!$A:$A,'Ownership Metrics'!$E:$E),"")</f>
        <v>75.95</v>
      </c>
      <c r="Q4557" s="30">
        <f>IFERROR(_xlfn.XLOOKUP($B4557,'Ownership Metrics'!$A:$A,'Ownership Metrics'!$F:$F),"")</f>
        <v>10</v>
      </c>
      <c r="R4557" s="30">
        <f>IFERROR(_xlfn.XLOOKUP($B4557,'Ownership Metrics'!$A:$A,'Ownership Metrics'!$G:$G),"")</f>
        <v>60</v>
      </c>
      <c r="S4557" s="27" t="str">
        <f>IFERROR(_xlfn.XLOOKUP($B4557,'Ownership Metrics'!$A:$A,'Ownership Metrics'!$H:$H),"")</f>
        <v>Mayoritas</v>
      </c>
      <c r="T4557" s="27" t="str">
        <f>IFERROR(_xlfn.XLOOKUP($B4557,'Ownership Metrics'!$A:$A,'Ownership Metrics'!$I:$I),"")</f>
        <v>Tinggi</v>
      </c>
      <c r="U4557" s="27">
        <f>IF(COUNTIFS($B$2:$B4557,$B4557,$D$2:$D4557,$D4557)=1,1,0)</f>
        <v>1</v>
      </c>
      <c r="V4557" s="27">
        <f t="shared" si="214"/>
        <v>2.5499999999999998</v>
      </c>
      <c r="W4557" s="27">
        <f t="shared" si="215"/>
        <v>2</v>
      </c>
      <c r="X4557" s="27">
        <f t="shared" si="213"/>
        <v>2.5499995442999999</v>
      </c>
    </row>
    <row r="4558" spans="1:24" x14ac:dyDescent="0.25">
      <c r="A4558" s="26">
        <v>46265</v>
      </c>
      <c r="B4558" s="27" t="s">
        <v>10747</v>
      </c>
      <c r="C4558" s="27" t="s">
        <v>4766</v>
      </c>
      <c r="D4558" s="27" t="s">
        <v>4772</v>
      </c>
      <c r="E4558" s="27" t="s">
        <v>35</v>
      </c>
      <c r="F4558" s="27" t="s">
        <v>23</v>
      </c>
      <c r="G4558" s="27" t="s">
        <v>36</v>
      </c>
      <c r="H4558" s="27" t="s">
        <v>24</v>
      </c>
      <c r="I4558" s="28">
        <v>5356000</v>
      </c>
      <c r="J4558" s="28">
        <v>0</v>
      </c>
      <c r="K4558" s="28">
        <v>5356000</v>
      </c>
      <c r="L4558" s="29">
        <v>1.25</v>
      </c>
      <c r="M4558" s="29">
        <f>IFERROR(_xlfn.XLOOKUP($B4558,'Ownership Metrics'!$A:$A,'Ownership Metrics'!$B:$B),"")</f>
        <v>14.71</v>
      </c>
      <c r="N4558" s="28">
        <f>IFERROR(_xlfn.XLOOKUP($B4558,'Ownership Metrics'!$A:$A,'Ownership Metrics'!$C:$C),"")</f>
        <v>5095</v>
      </c>
      <c r="O4558" s="29">
        <f>IFERROR(_xlfn.XLOOKUP($B4558,'Ownership Metrics'!$A:$A,'Ownership Metrics'!$D:$D),"")</f>
        <v>71.209999999999994</v>
      </c>
      <c r="P4558" s="29">
        <f>IFERROR(_xlfn.XLOOKUP($B4558,'Ownership Metrics'!$A:$A,'Ownership Metrics'!$E:$E),"")</f>
        <v>75.95</v>
      </c>
      <c r="Q4558" s="30">
        <f>IFERROR(_xlfn.XLOOKUP($B4558,'Ownership Metrics'!$A:$A,'Ownership Metrics'!$F:$F),"")</f>
        <v>10</v>
      </c>
      <c r="R4558" s="30">
        <f>IFERROR(_xlfn.XLOOKUP($B4558,'Ownership Metrics'!$A:$A,'Ownership Metrics'!$G:$G),"")</f>
        <v>60</v>
      </c>
      <c r="S4558" s="27" t="str">
        <f>IFERROR(_xlfn.XLOOKUP($B4558,'Ownership Metrics'!$A:$A,'Ownership Metrics'!$H:$H),"")</f>
        <v>Mayoritas</v>
      </c>
      <c r="T4558" s="27" t="str">
        <f>IFERROR(_xlfn.XLOOKUP($B4558,'Ownership Metrics'!$A:$A,'Ownership Metrics'!$I:$I),"")</f>
        <v>Tinggi</v>
      </c>
      <c r="U4558" s="27">
        <f>IF(COUNTIFS($B$2:$B4558,$B4558,$D$2:$D4558,$D4558)=1,1,0)</f>
        <v>1</v>
      </c>
      <c r="V4558" s="27">
        <f t="shared" si="214"/>
        <v>1.25</v>
      </c>
      <c r="W4558" s="27">
        <f t="shared" si="215"/>
        <v>9</v>
      </c>
      <c r="X4558" s="27">
        <f t="shared" si="213"/>
        <v>1.2499995442</v>
      </c>
    </row>
    <row r="4559" spans="1:24" x14ac:dyDescent="0.25">
      <c r="A4559" s="26">
        <v>46265</v>
      </c>
      <c r="B4559" s="27" t="s">
        <v>10747</v>
      </c>
      <c r="C4559" s="27" t="s">
        <v>4766</v>
      </c>
      <c r="D4559" s="27" t="s">
        <v>3389</v>
      </c>
      <c r="E4559" s="27" t="s">
        <v>35</v>
      </c>
      <c r="F4559" s="27" t="s">
        <v>23</v>
      </c>
      <c r="G4559" s="27" t="s">
        <v>36</v>
      </c>
      <c r="H4559" s="27" t="s">
        <v>24</v>
      </c>
      <c r="I4559" s="28">
        <v>6502600</v>
      </c>
      <c r="J4559" s="28">
        <v>0</v>
      </c>
      <c r="K4559" s="28">
        <v>6502600</v>
      </c>
      <c r="L4559" s="29">
        <v>1.52</v>
      </c>
      <c r="M4559" s="29">
        <f>IFERROR(_xlfn.XLOOKUP($B4559,'Ownership Metrics'!$A:$A,'Ownership Metrics'!$B:$B),"")</f>
        <v>14.71</v>
      </c>
      <c r="N4559" s="28">
        <f>IFERROR(_xlfn.XLOOKUP($B4559,'Ownership Metrics'!$A:$A,'Ownership Metrics'!$C:$C),"")</f>
        <v>5095</v>
      </c>
      <c r="O4559" s="29">
        <f>IFERROR(_xlfn.XLOOKUP($B4559,'Ownership Metrics'!$A:$A,'Ownership Metrics'!$D:$D),"")</f>
        <v>71.209999999999994</v>
      </c>
      <c r="P4559" s="29">
        <f>IFERROR(_xlfn.XLOOKUP($B4559,'Ownership Metrics'!$A:$A,'Ownership Metrics'!$E:$E),"")</f>
        <v>75.95</v>
      </c>
      <c r="Q4559" s="30">
        <f>IFERROR(_xlfn.XLOOKUP($B4559,'Ownership Metrics'!$A:$A,'Ownership Metrics'!$F:$F),"")</f>
        <v>10</v>
      </c>
      <c r="R4559" s="30">
        <f>IFERROR(_xlfn.XLOOKUP($B4559,'Ownership Metrics'!$A:$A,'Ownership Metrics'!$G:$G),"")</f>
        <v>60</v>
      </c>
      <c r="S4559" s="27" t="str">
        <f>IFERROR(_xlfn.XLOOKUP($B4559,'Ownership Metrics'!$A:$A,'Ownership Metrics'!$H:$H),"")</f>
        <v>Mayoritas</v>
      </c>
      <c r="T4559" s="27" t="str">
        <f>IFERROR(_xlfn.XLOOKUP($B4559,'Ownership Metrics'!$A:$A,'Ownership Metrics'!$I:$I),"")</f>
        <v>Tinggi</v>
      </c>
      <c r="U4559" s="27">
        <f>IF(COUNTIFS($B$2:$B4559,$B4559,$D$2:$D4559,$D4559)=1,1,0)</f>
        <v>1</v>
      </c>
      <c r="V4559" s="27">
        <f t="shared" si="214"/>
        <v>1.52</v>
      </c>
      <c r="W4559" s="27">
        <f t="shared" si="215"/>
        <v>5</v>
      </c>
      <c r="X4559" s="27">
        <f t="shared" si="213"/>
        <v>1.5199995441</v>
      </c>
    </row>
    <row r="4560" spans="1:24" x14ac:dyDescent="0.25">
      <c r="A4560" s="26">
        <v>46265</v>
      </c>
      <c r="B4560" s="27" t="s">
        <v>10747</v>
      </c>
      <c r="C4560" s="27" t="s">
        <v>4766</v>
      </c>
      <c r="D4560" s="27" t="s">
        <v>4773</v>
      </c>
      <c r="E4560" s="27" t="s">
        <v>35</v>
      </c>
      <c r="F4560" s="27" t="s">
        <v>23</v>
      </c>
      <c r="G4560" s="27" t="s">
        <v>36</v>
      </c>
      <c r="H4560" s="27"/>
      <c r="I4560" s="28">
        <v>5451200</v>
      </c>
      <c r="J4560" s="28">
        <v>0</v>
      </c>
      <c r="K4560" s="28">
        <v>5451200</v>
      </c>
      <c r="L4560" s="29">
        <v>1.27</v>
      </c>
      <c r="M4560" s="29">
        <f>IFERROR(_xlfn.XLOOKUP($B4560,'Ownership Metrics'!$A:$A,'Ownership Metrics'!$B:$B),"")</f>
        <v>14.71</v>
      </c>
      <c r="N4560" s="28">
        <f>IFERROR(_xlfn.XLOOKUP($B4560,'Ownership Metrics'!$A:$A,'Ownership Metrics'!$C:$C),"")</f>
        <v>5095</v>
      </c>
      <c r="O4560" s="29">
        <f>IFERROR(_xlfn.XLOOKUP($B4560,'Ownership Metrics'!$A:$A,'Ownership Metrics'!$D:$D),"")</f>
        <v>71.209999999999994</v>
      </c>
      <c r="P4560" s="29">
        <f>IFERROR(_xlfn.XLOOKUP($B4560,'Ownership Metrics'!$A:$A,'Ownership Metrics'!$E:$E),"")</f>
        <v>75.95</v>
      </c>
      <c r="Q4560" s="30">
        <f>IFERROR(_xlfn.XLOOKUP($B4560,'Ownership Metrics'!$A:$A,'Ownership Metrics'!$F:$F),"")</f>
        <v>10</v>
      </c>
      <c r="R4560" s="30">
        <f>IFERROR(_xlfn.XLOOKUP($B4560,'Ownership Metrics'!$A:$A,'Ownership Metrics'!$G:$G),"")</f>
        <v>60</v>
      </c>
      <c r="S4560" s="27" t="str">
        <f>IFERROR(_xlfn.XLOOKUP($B4560,'Ownership Metrics'!$A:$A,'Ownership Metrics'!$H:$H),"")</f>
        <v>Mayoritas</v>
      </c>
      <c r="T4560" s="27" t="str">
        <f>IFERROR(_xlfn.XLOOKUP($B4560,'Ownership Metrics'!$A:$A,'Ownership Metrics'!$I:$I),"")</f>
        <v>Tinggi</v>
      </c>
      <c r="U4560" s="27">
        <f>IF(COUNTIFS($B$2:$B4560,$B4560,$D$2:$D4560,$D4560)=1,1,0)</f>
        <v>1</v>
      </c>
      <c r="V4560" s="27">
        <f t="shared" si="214"/>
        <v>1.27</v>
      </c>
      <c r="W4560" s="27">
        <f t="shared" si="215"/>
        <v>7</v>
      </c>
      <c r="X4560" s="27">
        <f t="shared" si="213"/>
        <v>1.269999544</v>
      </c>
    </row>
    <row r="4561" spans="1:24" x14ac:dyDescent="0.25">
      <c r="A4561" s="26">
        <v>46265</v>
      </c>
      <c r="B4561" s="27" t="s">
        <v>10747</v>
      </c>
      <c r="C4561" s="27" t="s">
        <v>4766</v>
      </c>
      <c r="D4561" s="27" t="s">
        <v>4774</v>
      </c>
      <c r="E4561" s="27" t="s">
        <v>35</v>
      </c>
      <c r="F4561" s="27" t="s">
        <v>23</v>
      </c>
      <c r="G4561" s="27" t="s">
        <v>36</v>
      </c>
      <c r="H4561" s="27" t="s">
        <v>24</v>
      </c>
      <c r="I4561" s="28">
        <v>5454200</v>
      </c>
      <c r="J4561" s="28">
        <v>0</v>
      </c>
      <c r="K4561" s="28">
        <v>5454200</v>
      </c>
      <c r="L4561" s="29">
        <v>1.27</v>
      </c>
      <c r="M4561" s="29">
        <f>IFERROR(_xlfn.XLOOKUP($B4561,'Ownership Metrics'!$A:$A,'Ownership Metrics'!$B:$B),"")</f>
        <v>14.71</v>
      </c>
      <c r="N4561" s="28">
        <f>IFERROR(_xlfn.XLOOKUP($B4561,'Ownership Metrics'!$A:$A,'Ownership Metrics'!$C:$C),"")</f>
        <v>5095</v>
      </c>
      <c r="O4561" s="29">
        <f>IFERROR(_xlfn.XLOOKUP($B4561,'Ownership Metrics'!$A:$A,'Ownership Metrics'!$D:$D),"")</f>
        <v>71.209999999999994</v>
      </c>
      <c r="P4561" s="29">
        <f>IFERROR(_xlfn.XLOOKUP($B4561,'Ownership Metrics'!$A:$A,'Ownership Metrics'!$E:$E),"")</f>
        <v>75.95</v>
      </c>
      <c r="Q4561" s="30">
        <f>IFERROR(_xlfn.XLOOKUP($B4561,'Ownership Metrics'!$A:$A,'Ownership Metrics'!$F:$F),"")</f>
        <v>10</v>
      </c>
      <c r="R4561" s="30">
        <f>IFERROR(_xlfn.XLOOKUP($B4561,'Ownership Metrics'!$A:$A,'Ownership Metrics'!$G:$G),"")</f>
        <v>60</v>
      </c>
      <c r="S4561" s="27" t="str">
        <f>IFERROR(_xlfn.XLOOKUP($B4561,'Ownership Metrics'!$A:$A,'Ownership Metrics'!$H:$H),"")</f>
        <v>Mayoritas</v>
      </c>
      <c r="T4561" s="27" t="str">
        <f>IFERROR(_xlfn.XLOOKUP($B4561,'Ownership Metrics'!$A:$A,'Ownership Metrics'!$I:$I),"")</f>
        <v>Tinggi</v>
      </c>
      <c r="U4561" s="27">
        <f>IF(COUNTIFS($B$2:$B4561,$B4561,$D$2:$D4561,$D4561)=1,1,0)</f>
        <v>1</v>
      </c>
      <c r="V4561" s="27">
        <f t="shared" si="214"/>
        <v>1.27</v>
      </c>
      <c r="W4561" s="27">
        <f t="shared" si="215"/>
        <v>8</v>
      </c>
      <c r="X4561" s="27">
        <f t="shared" si="213"/>
        <v>1.2699995439</v>
      </c>
    </row>
    <row r="4562" spans="1:24" x14ac:dyDescent="0.25">
      <c r="A4562" s="26">
        <v>46265</v>
      </c>
      <c r="B4562" s="27" t="s">
        <v>10748</v>
      </c>
      <c r="C4562" s="27" t="s">
        <v>4776</v>
      </c>
      <c r="D4562" s="27" t="s">
        <v>4777</v>
      </c>
      <c r="E4562" s="27" t="s">
        <v>22</v>
      </c>
      <c r="F4562" s="27" t="s">
        <v>23</v>
      </c>
      <c r="G4562" s="27"/>
      <c r="H4562" s="27" t="s">
        <v>24</v>
      </c>
      <c r="I4562" s="28">
        <v>5333333</v>
      </c>
      <c r="J4562" s="28">
        <v>0</v>
      </c>
      <c r="K4562" s="28">
        <v>5333333</v>
      </c>
      <c r="L4562" s="29">
        <v>1.03</v>
      </c>
      <c r="M4562" s="29">
        <f>IFERROR(_xlfn.XLOOKUP($B4562,'Ownership Metrics'!$A:$A,'Ownership Metrics'!$B:$B),"")</f>
        <v>8.91</v>
      </c>
      <c r="N4562" s="28">
        <f>IFERROR(_xlfn.XLOOKUP($B4562,'Ownership Metrics'!$A:$A,'Ownership Metrics'!$C:$C),"")</f>
        <v>876</v>
      </c>
      <c r="O4562" s="29">
        <f>IFERROR(_xlfn.XLOOKUP($B4562,'Ownership Metrics'!$A:$A,'Ownership Metrics'!$D:$D),"")</f>
        <v>20.53</v>
      </c>
      <c r="P4562" s="29">
        <f>IFERROR(_xlfn.XLOOKUP($B4562,'Ownership Metrics'!$A:$A,'Ownership Metrics'!$E:$E),"")</f>
        <v>41.9</v>
      </c>
      <c r="Q4562" s="30">
        <f>IFERROR(_xlfn.XLOOKUP($B4562,'Ownership Metrics'!$A:$A,'Ownership Metrics'!$F:$F),"")</f>
        <v>18</v>
      </c>
      <c r="R4562" s="30">
        <f>IFERROR(_xlfn.XLOOKUP($B4562,'Ownership Metrics'!$A:$A,'Ownership Metrics'!$G:$G),"")</f>
        <v>21</v>
      </c>
      <c r="S4562" s="27" t="str">
        <f>IFERROR(_xlfn.XLOOKUP($B4562,'Ownership Metrics'!$A:$A,'Ownership Metrics'!$H:$H),"")</f>
        <v>Moderat</v>
      </c>
      <c r="T4562" s="27" t="str">
        <f>IFERROR(_xlfn.XLOOKUP($B4562,'Ownership Metrics'!$A:$A,'Ownership Metrics'!$I:$I),"")</f>
        <v>Rendah</v>
      </c>
      <c r="U4562" s="27">
        <f>IF(COUNTIFS($B$2:$B4562,$B4562,$D$2:$D4562,$D4562)=1,1,0)</f>
        <v>1</v>
      </c>
      <c r="V4562" s="27">
        <f t="shared" si="214"/>
        <v>1.03</v>
      </c>
      <c r="W4562" s="27">
        <f t="shared" si="215"/>
        <v>18</v>
      </c>
      <c r="X4562" s="27">
        <f t="shared" si="213"/>
        <v>1.0299995438</v>
      </c>
    </row>
    <row r="4563" spans="1:24" x14ac:dyDescent="0.25">
      <c r="A4563" s="26">
        <v>46265</v>
      </c>
      <c r="B4563" s="27" t="s">
        <v>10748</v>
      </c>
      <c r="C4563" s="27" t="s">
        <v>4776</v>
      </c>
      <c r="D4563" s="27" t="s">
        <v>908</v>
      </c>
      <c r="E4563" s="27" t="s">
        <v>22</v>
      </c>
      <c r="F4563" s="27" t="s">
        <v>23</v>
      </c>
      <c r="G4563" s="27"/>
      <c r="H4563" s="27" t="s">
        <v>24</v>
      </c>
      <c r="I4563" s="28">
        <v>106281536</v>
      </c>
      <c r="J4563" s="28">
        <v>0</v>
      </c>
      <c r="K4563" s="28">
        <v>106281536</v>
      </c>
      <c r="L4563" s="29">
        <v>20.53</v>
      </c>
      <c r="M4563" s="29">
        <f>IFERROR(_xlfn.XLOOKUP($B4563,'Ownership Metrics'!$A:$A,'Ownership Metrics'!$B:$B),"")</f>
        <v>8.91</v>
      </c>
      <c r="N4563" s="28">
        <f>IFERROR(_xlfn.XLOOKUP($B4563,'Ownership Metrics'!$A:$A,'Ownership Metrics'!$C:$C),"")</f>
        <v>876</v>
      </c>
      <c r="O4563" s="29">
        <f>IFERROR(_xlfn.XLOOKUP($B4563,'Ownership Metrics'!$A:$A,'Ownership Metrics'!$D:$D),"")</f>
        <v>20.53</v>
      </c>
      <c r="P4563" s="29">
        <f>IFERROR(_xlfn.XLOOKUP($B4563,'Ownership Metrics'!$A:$A,'Ownership Metrics'!$E:$E),"")</f>
        <v>41.9</v>
      </c>
      <c r="Q4563" s="30">
        <f>IFERROR(_xlfn.XLOOKUP($B4563,'Ownership Metrics'!$A:$A,'Ownership Metrics'!$F:$F),"")</f>
        <v>18</v>
      </c>
      <c r="R4563" s="30">
        <f>IFERROR(_xlfn.XLOOKUP($B4563,'Ownership Metrics'!$A:$A,'Ownership Metrics'!$G:$G),"")</f>
        <v>21</v>
      </c>
      <c r="S4563" s="27" t="str">
        <f>IFERROR(_xlfn.XLOOKUP($B4563,'Ownership Metrics'!$A:$A,'Ownership Metrics'!$H:$H),"")</f>
        <v>Moderat</v>
      </c>
      <c r="T4563" s="27" t="str">
        <f>IFERROR(_xlfn.XLOOKUP($B4563,'Ownership Metrics'!$A:$A,'Ownership Metrics'!$I:$I),"")</f>
        <v>Rendah</v>
      </c>
      <c r="U4563" s="27">
        <f>IF(COUNTIFS($B$2:$B4563,$B4563,$D$2:$D4563,$D4563)=1,1,0)</f>
        <v>1</v>
      </c>
      <c r="V4563" s="27">
        <f t="shared" si="214"/>
        <v>20.53</v>
      </c>
      <c r="W4563" s="27">
        <f t="shared" si="215"/>
        <v>1</v>
      </c>
      <c r="X4563" s="27">
        <f t="shared" si="213"/>
        <v>20.529999543700001</v>
      </c>
    </row>
    <row r="4564" spans="1:24" x14ac:dyDescent="0.25">
      <c r="A4564" s="26">
        <v>46265</v>
      </c>
      <c r="B4564" s="27" t="s">
        <v>10748</v>
      </c>
      <c r="C4564" s="27" t="s">
        <v>4776</v>
      </c>
      <c r="D4564" s="27" t="s">
        <v>937</v>
      </c>
      <c r="E4564" s="27" t="s">
        <v>22</v>
      </c>
      <c r="F4564" s="27" t="s">
        <v>23</v>
      </c>
      <c r="G4564" s="27"/>
      <c r="H4564" s="27" t="s">
        <v>24</v>
      </c>
      <c r="I4564" s="28">
        <v>16006555</v>
      </c>
      <c r="J4564" s="28">
        <v>0</v>
      </c>
      <c r="K4564" s="28">
        <v>16006555</v>
      </c>
      <c r="L4564" s="29">
        <v>3.09</v>
      </c>
      <c r="M4564" s="29">
        <f>IFERROR(_xlfn.XLOOKUP($B4564,'Ownership Metrics'!$A:$A,'Ownership Metrics'!$B:$B),"")</f>
        <v>8.91</v>
      </c>
      <c r="N4564" s="28">
        <f>IFERROR(_xlfn.XLOOKUP($B4564,'Ownership Metrics'!$A:$A,'Ownership Metrics'!$C:$C),"")</f>
        <v>876</v>
      </c>
      <c r="O4564" s="29">
        <f>IFERROR(_xlfn.XLOOKUP($B4564,'Ownership Metrics'!$A:$A,'Ownership Metrics'!$D:$D),"")</f>
        <v>20.53</v>
      </c>
      <c r="P4564" s="29">
        <f>IFERROR(_xlfn.XLOOKUP($B4564,'Ownership Metrics'!$A:$A,'Ownership Metrics'!$E:$E),"")</f>
        <v>41.9</v>
      </c>
      <c r="Q4564" s="30">
        <f>IFERROR(_xlfn.XLOOKUP($B4564,'Ownership Metrics'!$A:$A,'Ownership Metrics'!$F:$F),"")</f>
        <v>18</v>
      </c>
      <c r="R4564" s="30">
        <f>IFERROR(_xlfn.XLOOKUP($B4564,'Ownership Metrics'!$A:$A,'Ownership Metrics'!$G:$G),"")</f>
        <v>21</v>
      </c>
      <c r="S4564" s="27" t="str">
        <f>IFERROR(_xlfn.XLOOKUP($B4564,'Ownership Metrics'!$A:$A,'Ownership Metrics'!$H:$H),"")</f>
        <v>Moderat</v>
      </c>
      <c r="T4564" s="27" t="str">
        <f>IFERROR(_xlfn.XLOOKUP($B4564,'Ownership Metrics'!$A:$A,'Ownership Metrics'!$I:$I),"")</f>
        <v>Rendah</v>
      </c>
      <c r="U4564" s="27">
        <f>IF(COUNTIFS($B$2:$B4564,$B4564,$D$2:$D4564,$D4564)=1,1,0)</f>
        <v>1</v>
      </c>
      <c r="V4564" s="27">
        <f t="shared" si="214"/>
        <v>3.09</v>
      </c>
      <c r="W4564" s="27">
        <f t="shared" si="215"/>
        <v>13</v>
      </c>
      <c r="X4564" s="27">
        <f t="shared" si="213"/>
        <v>3.0899995435999998</v>
      </c>
    </row>
    <row r="4565" spans="1:24" x14ac:dyDescent="0.25">
      <c r="A4565" s="26">
        <v>46265</v>
      </c>
      <c r="B4565" s="27" t="s">
        <v>10748</v>
      </c>
      <c r="C4565" s="27" t="s">
        <v>4776</v>
      </c>
      <c r="D4565" s="27" t="s">
        <v>909</v>
      </c>
      <c r="E4565" s="27" t="s">
        <v>22</v>
      </c>
      <c r="F4565" s="27" t="s">
        <v>23</v>
      </c>
      <c r="G4565" s="27"/>
      <c r="H4565" s="27" t="s">
        <v>24</v>
      </c>
      <c r="I4565" s="28">
        <v>20046871</v>
      </c>
      <c r="J4565" s="28">
        <v>0</v>
      </c>
      <c r="K4565" s="28">
        <v>20046871</v>
      </c>
      <c r="L4565" s="29">
        <v>3.87</v>
      </c>
      <c r="M4565" s="29">
        <f>IFERROR(_xlfn.XLOOKUP($B4565,'Ownership Metrics'!$A:$A,'Ownership Metrics'!$B:$B),"")</f>
        <v>8.91</v>
      </c>
      <c r="N4565" s="28">
        <f>IFERROR(_xlfn.XLOOKUP($B4565,'Ownership Metrics'!$A:$A,'Ownership Metrics'!$C:$C),"")</f>
        <v>876</v>
      </c>
      <c r="O4565" s="29">
        <f>IFERROR(_xlfn.XLOOKUP($B4565,'Ownership Metrics'!$A:$A,'Ownership Metrics'!$D:$D),"")</f>
        <v>20.53</v>
      </c>
      <c r="P4565" s="29">
        <f>IFERROR(_xlfn.XLOOKUP($B4565,'Ownership Metrics'!$A:$A,'Ownership Metrics'!$E:$E),"")</f>
        <v>41.9</v>
      </c>
      <c r="Q4565" s="30">
        <f>IFERROR(_xlfn.XLOOKUP($B4565,'Ownership Metrics'!$A:$A,'Ownership Metrics'!$F:$F),"")</f>
        <v>18</v>
      </c>
      <c r="R4565" s="30">
        <f>IFERROR(_xlfn.XLOOKUP($B4565,'Ownership Metrics'!$A:$A,'Ownership Metrics'!$G:$G),"")</f>
        <v>21</v>
      </c>
      <c r="S4565" s="27" t="str">
        <f>IFERROR(_xlfn.XLOOKUP($B4565,'Ownership Metrics'!$A:$A,'Ownership Metrics'!$H:$H),"")</f>
        <v>Moderat</v>
      </c>
      <c r="T4565" s="27" t="str">
        <f>IFERROR(_xlfn.XLOOKUP($B4565,'Ownership Metrics'!$A:$A,'Ownership Metrics'!$I:$I),"")</f>
        <v>Rendah</v>
      </c>
      <c r="U4565" s="27">
        <f>IF(COUNTIFS($B$2:$B4565,$B4565,$D$2:$D4565,$D4565)=1,1,0)</f>
        <v>1</v>
      </c>
      <c r="V4565" s="27">
        <f t="shared" si="214"/>
        <v>3.87</v>
      </c>
      <c r="W4565" s="27">
        <f t="shared" si="215"/>
        <v>9</v>
      </c>
      <c r="X4565" s="27">
        <f t="shared" si="213"/>
        <v>3.8699995435000001</v>
      </c>
    </row>
    <row r="4566" spans="1:24" x14ac:dyDescent="0.25">
      <c r="A4566" s="26">
        <v>46265</v>
      </c>
      <c r="B4566" s="27" t="s">
        <v>10748</v>
      </c>
      <c r="C4566" s="27" t="s">
        <v>4776</v>
      </c>
      <c r="D4566" s="27" t="s">
        <v>4778</v>
      </c>
      <c r="E4566" s="27" t="s">
        <v>51</v>
      </c>
      <c r="F4566" s="27" t="s">
        <v>32</v>
      </c>
      <c r="G4566" s="27"/>
      <c r="H4566" s="27" t="s">
        <v>64</v>
      </c>
      <c r="I4566" s="28">
        <v>7743656</v>
      </c>
      <c r="J4566" s="28">
        <v>0</v>
      </c>
      <c r="K4566" s="28">
        <v>7743656</v>
      </c>
      <c r="L4566" s="29">
        <v>1.5</v>
      </c>
      <c r="M4566" s="29">
        <f>IFERROR(_xlfn.XLOOKUP($B4566,'Ownership Metrics'!$A:$A,'Ownership Metrics'!$B:$B),"")</f>
        <v>8.91</v>
      </c>
      <c r="N4566" s="28">
        <f>IFERROR(_xlfn.XLOOKUP($B4566,'Ownership Metrics'!$A:$A,'Ownership Metrics'!$C:$C),"")</f>
        <v>876</v>
      </c>
      <c r="O4566" s="29">
        <f>IFERROR(_xlfn.XLOOKUP($B4566,'Ownership Metrics'!$A:$A,'Ownership Metrics'!$D:$D),"")</f>
        <v>20.53</v>
      </c>
      <c r="P4566" s="29">
        <f>IFERROR(_xlfn.XLOOKUP($B4566,'Ownership Metrics'!$A:$A,'Ownership Metrics'!$E:$E),"")</f>
        <v>41.9</v>
      </c>
      <c r="Q4566" s="30">
        <f>IFERROR(_xlfn.XLOOKUP($B4566,'Ownership Metrics'!$A:$A,'Ownership Metrics'!$F:$F),"")</f>
        <v>18</v>
      </c>
      <c r="R4566" s="30">
        <f>IFERROR(_xlfn.XLOOKUP($B4566,'Ownership Metrics'!$A:$A,'Ownership Metrics'!$G:$G),"")</f>
        <v>21</v>
      </c>
      <c r="S4566" s="27" t="str">
        <f>IFERROR(_xlfn.XLOOKUP($B4566,'Ownership Metrics'!$A:$A,'Ownership Metrics'!$H:$H),"")</f>
        <v>Moderat</v>
      </c>
      <c r="T4566" s="27" t="str">
        <f>IFERROR(_xlfn.XLOOKUP($B4566,'Ownership Metrics'!$A:$A,'Ownership Metrics'!$I:$I),"")</f>
        <v>Rendah</v>
      </c>
      <c r="U4566" s="27">
        <f>IF(COUNTIFS($B$2:$B4566,$B4566,$D$2:$D4566,$D4566)=1,1,0)</f>
        <v>1</v>
      </c>
      <c r="V4566" s="27">
        <f t="shared" si="214"/>
        <v>1.5</v>
      </c>
      <c r="W4566" s="27">
        <f t="shared" si="215"/>
        <v>15</v>
      </c>
      <c r="X4566" s="27">
        <f t="shared" si="213"/>
        <v>1.4999995434</v>
      </c>
    </row>
    <row r="4567" spans="1:24" x14ac:dyDescent="0.25">
      <c r="A4567" s="26">
        <v>46265</v>
      </c>
      <c r="B4567" s="27" t="s">
        <v>10748</v>
      </c>
      <c r="C4567" s="27" t="s">
        <v>4776</v>
      </c>
      <c r="D4567" s="27" t="s">
        <v>910</v>
      </c>
      <c r="E4567" s="27" t="s">
        <v>26</v>
      </c>
      <c r="F4567" s="27" t="s">
        <v>32</v>
      </c>
      <c r="G4567" s="27"/>
      <c r="H4567" s="27" t="s">
        <v>56</v>
      </c>
      <c r="I4567" s="28">
        <v>25333333</v>
      </c>
      <c r="J4567" s="28">
        <v>0</v>
      </c>
      <c r="K4567" s="28">
        <v>25333333</v>
      </c>
      <c r="L4567" s="29">
        <v>4.8899999999999997</v>
      </c>
      <c r="M4567" s="29">
        <f>IFERROR(_xlfn.XLOOKUP($B4567,'Ownership Metrics'!$A:$A,'Ownership Metrics'!$B:$B),"")</f>
        <v>8.91</v>
      </c>
      <c r="N4567" s="28">
        <f>IFERROR(_xlfn.XLOOKUP($B4567,'Ownership Metrics'!$A:$A,'Ownership Metrics'!$C:$C),"")</f>
        <v>876</v>
      </c>
      <c r="O4567" s="29">
        <f>IFERROR(_xlfn.XLOOKUP($B4567,'Ownership Metrics'!$A:$A,'Ownership Metrics'!$D:$D),"")</f>
        <v>20.53</v>
      </c>
      <c r="P4567" s="29">
        <f>IFERROR(_xlfn.XLOOKUP($B4567,'Ownership Metrics'!$A:$A,'Ownership Metrics'!$E:$E),"")</f>
        <v>41.9</v>
      </c>
      <c r="Q4567" s="30">
        <f>IFERROR(_xlfn.XLOOKUP($B4567,'Ownership Metrics'!$A:$A,'Ownership Metrics'!$F:$F),"")</f>
        <v>18</v>
      </c>
      <c r="R4567" s="30">
        <f>IFERROR(_xlfn.XLOOKUP($B4567,'Ownership Metrics'!$A:$A,'Ownership Metrics'!$G:$G),"")</f>
        <v>21</v>
      </c>
      <c r="S4567" s="27" t="str">
        <f>IFERROR(_xlfn.XLOOKUP($B4567,'Ownership Metrics'!$A:$A,'Ownership Metrics'!$H:$H),"")</f>
        <v>Moderat</v>
      </c>
      <c r="T4567" s="27" t="str">
        <f>IFERROR(_xlfn.XLOOKUP($B4567,'Ownership Metrics'!$A:$A,'Ownership Metrics'!$I:$I),"")</f>
        <v>Rendah</v>
      </c>
      <c r="U4567" s="27">
        <f>IF(COUNTIFS($B$2:$B4567,$B4567,$D$2:$D4567,$D4567)=1,1,0)</f>
        <v>1</v>
      </c>
      <c r="V4567" s="27">
        <f t="shared" si="214"/>
        <v>4.8899999999999997</v>
      </c>
      <c r="W4567" s="27">
        <f t="shared" si="215"/>
        <v>7</v>
      </c>
      <c r="X4567" s="27">
        <f t="shared" si="213"/>
        <v>4.8899995433000001</v>
      </c>
    </row>
    <row r="4568" spans="1:24" x14ac:dyDescent="0.25">
      <c r="A4568" s="26">
        <v>46265</v>
      </c>
      <c r="B4568" s="27" t="s">
        <v>10748</v>
      </c>
      <c r="C4568" s="27" t="s">
        <v>4776</v>
      </c>
      <c r="D4568" s="27" t="s">
        <v>4779</v>
      </c>
      <c r="E4568" s="27" t="s">
        <v>22</v>
      </c>
      <c r="F4568" s="27" t="s">
        <v>32</v>
      </c>
      <c r="G4568" s="27"/>
      <c r="H4568" s="27" t="s">
        <v>64</v>
      </c>
      <c r="I4568" s="28">
        <v>18394678</v>
      </c>
      <c r="J4568" s="28">
        <v>0</v>
      </c>
      <c r="K4568" s="28">
        <v>18394678</v>
      </c>
      <c r="L4568" s="29">
        <v>3.55</v>
      </c>
      <c r="M4568" s="29">
        <f>IFERROR(_xlfn.XLOOKUP($B4568,'Ownership Metrics'!$A:$A,'Ownership Metrics'!$B:$B),"")</f>
        <v>8.91</v>
      </c>
      <c r="N4568" s="28">
        <f>IFERROR(_xlfn.XLOOKUP($B4568,'Ownership Metrics'!$A:$A,'Ownership Metrics'!$C:$C),"")</f>
        <v>876</v>
      </c>
      <c r="O4568" s="29">
        <f>IFERROR(_xlfn.XLOOKUP($B4568,'Ownership Metrics'!$A:$A,'Ownership Metrics'!$D:$D),"")</f>
        <v>20.53</v>
      </c>
      <c r="P4568" s="29">
        <f>IFERROR(_xlfn.XLOOKUP($B4568,'Ownership Metrics'!$A:$A,'Ownership Metrics'!$E:$E),"")</f>
        <v>41.9</v>
      </c>
      <c r="Q4568" s="30">
        <f>IFERROR(_xlfn.XLOOKUP($B4568,'Ownership Metrics'!$A:$A,'Ownership Metrics'!$F:$F),"")</f>
        <v>18</v>
      </c>
      <c r="R4568" s="30">
        <f>IFERROR(_xlfn.XLOOKUP($B4568,'Ownership Metrics'!$A:$A,'Ownership Metrics'!$G:$G),"")</f>
        <v>21</v>
      </c>
      <c r="S4568" s="27" t="str">
        <f>IFERROR(_xlfn.XLOOKUP($B4568,'Ownership Metrics'!$A:$A,'Ownership Metrics'!$H:$H),"")</f>
        <v>Moderat</v>
      </c>
      <c r="T4568" s="27" t="str">
        <f>IFERROR(_xlfn.XLOOKUP($B4568,'Ownership Metrics'!$A:$A,'Ownership Metrics'!$I:$I),"")</f>
        <v>Rendah</v>
      </c>
      <c r="U4568" s="27">
        <f>IF(COUNTIFS($B$2:$B4568,$B4568,$D$2:$D4568,$D4568)=1,1,0)</f>
        <v>1</v>
      </c>
      <c r="V4568" s="27">
        <f t="shared" si="214"/>
        <v>3.55</v>
      </c>
      <c r="W4568" s="27">
        <f t="shared" si="215"/>
        <v>11</v>
      </c>
      <c r="X4568" s="27">
        <f t="shared" si="213"/>
        <v>3.5499995431999998</v>
      </c>
    </row>
    <row r="4569" spans="1:24" x14ac:dyDescent="0.25">
      <c r="A4569" s="26">
        <v>46265</v>
      </c>
      <c r="B4569" s="27" t="s">
        <v>10748</v>
      </c>
      <c r="C4569" s="27" t="s">
        <v>4776</v>
      </c>
      <c r="D4569" s="27" t="s">
        <v>911</v>
      </c>
      <c r="E4569" s="27" t="s">
        <v>26</v>
      </c>
      <c r="F4569" s="27" t="s">
        <v>32</v>
      </c>
      <c r="G4569" s="27"/>
      <c r="H4569" s="27" t="s">
        <v>56</v>
      </c>
      <c r="I4569" s="28">
        <v>25800000</v>
      </c>
      <c r="J4569" s="28">
        <v>0</v>
      </c>
      <c r="K4569" s="28">
        <v>25800000</v>
      </c>
      <c r="L4569" s="29">
        <v>4.9800000000000004</v>
      </c>
      <c r="M4569" s="29">
        <f>IFERROR(_xlfn.XLOOKUP($B4569,'Ownership Metrics'!$A:$A,'Ownership Metrics'!$B:$B),"")</f>
        <v>8.91</v>
      </c>
      <c r="N4569" s="28">
        <f>IFERROR(_xlfn.XLOOKUP($B4569,'Ownership Metrics'!$A:$A,'Ownership Metrics'!$C:$C),"")</f>
        <v>876</v>
      </c>
      <c r="O4569" s="29">
        <f>IFERROR(_xlfn.XLOOKUP($B4569,'Ownership Metrics'!$A:$A,'Ownership Metrics'!$D:$D),"")</f>
        <v>20.53</v>
      </c>
      <c r="P4569" s="29">
        <f>IFERROR(_xlfn.XLOOKUP($B4569,'Ownership Metrics'!$A:$A,'Ownership Metrics'!$E:$E),"")</f>
        <v>41.9</v>
      </c>
      <c r="Q4569" s="30">
        <f>IFERROR(_xlfn.XLOOKUP($B4569,'Ownership Metrics'!$A:$A,'Ownership Metrics'!$F:$F),"")</f>
        <v>18</v>
      </c>
      <c r="R4569" s="30">
        <f>IFERROR(_xlfn.XLOOKUP($B4569,'Ownership Metrics'!$A:$A,'Ownership Metrics'!$G:$G),"")</f>
        <v>21</v>
      </c>
      <c r="S4569" s="27" t="str">
        <f>IFERROR(_xlfn.XLOOKUP($B4569,'Ownership Metrics'!$A:$A,'Ownership Metrics'!$H:$H),"")</f>
        <v>Moderat</v>
      </c>
      <c r="T4569" s="27" t="str">
        <f>IFERROR(_xlfn.XLOOKUP($B4569,'Ownership Metrics'!$A:$A,'Ownership Metrics'!$I:$I),"")</f>
        <v>Rendah</v>
      </c>
      <c r="U4569" s="27">
        <f>IF(COUNTIFS($B$2:$B4569,$B4569,$D$2:$D4569,$D4569)=1,1,0)</f>
        <v>1</v>
      </c>
      <c r="V4569" s="27">
        <f t="shared" si="214"/>
        <v>4.9800000000000004</v>
      </c>
      <c r="W4569" s="27">
        <f t="shared" si="215"/>
        <v>5</v>
      </c>
      <c r="X4569" s="27">
        <f t="shared" si="213"/>
        <v>4.9799995431000008</v>
      </c>
    </row>
    <row r="4570" spans="1:24" x14ac:dyDescent="0.25">
      <c r="A4570" s="26">
        <v>46265</v>
      </c>
      <c r="B4570" s="27" t="s">
        <v>10748</v>
      </c>
      <c r="C4570" s="27" t="s">
        <v>4776</v>
      </c>
      <c r="D4570" s="27" t="s">
        <v>962</v>
      </c>
      <c r="E4570" s="27" t="s">
        <v>114</v>
      </c>
      <c r="F4570" s="27" t="s">
        <v>32</v>
      </c>
      <c r="G4570" s="27"/>
      <c r="H4570" s="27" t="s">
        <v>64</v>
      </c>
      <c r="I4570" s="28">
        <v>5800000</v>
      </c>
      <c r="J4570" s="28">
        <v>0</v>
      </c>
      <c r="K4570" s="28">
        <v>5800000</v>
      </c>
      <c r="L4570" s="29">
        <v>1.1200000000000001</v>
      </c>
      <c r="M4570" s="29">
        <f>IFERROR(_xlfn.XLOOKUP($B4570,'Ownership Metrics'!$A:$A,'Ownership Metrics'!$B:$B),"")</f>
        <v>8.91</v>
      </c>
      <c r="N4570" s="28">
        <f>IFERROR(_xlfn.XLOOKUP($B4570,'Ownership Metrics'!$A:$A,'Ownership Metrics'!$C:$C),"")</f>
        <v>876</v>
      </c>
      <c r="O4570" s="29">
        <f>IFERROR(_xlfn.XLOOKUP($B4570,'Ownership Metrics'!$A:$A,'Ownership Metrics'!$D:$D),"")</f>
        <v>20.53</v>
      </c>
      <c r="P4570" s="29">
        <f>IFERROR(_xlfn.XLOOKUP($B4570,'Ownership Metrics'!$A:$A,'Ownership Metrics'!$E:$E),"")</f>
        <v>41.9</v>
      </c>
      <c r="Q4570" s="30">
        <f>IFERROR(_xlfn.XLOOKUP($B4570,'Ownership Metrics'!$A:$A,'Ownership Metrics'!$F:$F),"")</f>
        <v>18</v>
      </c>
      <c r="R4570" s="30">
        <f>IFERROR(_xlfn.XLOOKUP($B4570,'Ownership Metrics'!$A:$A,'Ownership Metrics'!$G:$G),"")</f>
        <v>21</v>
      </c>
      <c r="S4570" s="27" t="str">
        <f>IFERROR(_xlfn.XLOOKUP($B4570,'Ownership Metrics'!$A:$A,'Ownership Metrics'!$H:$H),"")</f>
        <v>Moderat</v>
      </c>
      <c r="T4570" s="27" t="str">
        <f>IFERROR(_xlfn.XLOOKUP($B4570,'Ownership Metrics'!$A:$A,'Ownership Metrics'!$I:$I),"")</f>
        <v>Rendah</v>
      </c>
      <c r="U4570" s="27">
        <f>IF(COUNTIFS($B$2:$B4570,$B4570,$D$2:$D4570,$D4570)=1,1,0)</f>
        <v>1</v>
      </c>
      <c r="V4570" s="27">
        <f t="shared" si="214"/>
        <v>1.1200000000000001</v>
      </c>
      <c r="W4570" s="27">
        <f t="shared" si="215"/>
        <v>17</v>
      </c>
      <c r="X4570" s="27">
        <f t="shared" si="213"/>
        <v>1.119999543</v>
      </c>
    </row>
    <row r="4571" spans="1:24" x14ac:dyDescent="0.25">
      <c r="A4571" s="26">
        <v>46265</v>
      </c>
      <c r="B4571" s="27" t="s">
        <v>10748</v>
      </c>
      <c r="C4571" s="27" t="s">
        <v>4776</v>
      </c>
      <c r="D4571" s="27" t="s">
        <v>939</v>
      </c>
      <c r="E4571" s="27" t="s">
        <v>26</v>
      </c>
      <c r="F4571" s="27" t="s">
        <v>32</v>
      </c>
      <c r="G4571" s="27"/>
      <c r="H4571" s="27" t="s">
        <v>940</v>
      </c>
      <c r="I4571" s="28">
        <v>22181657</v>
      </c>
      <c r="J4571" s="28">
        <v>0</v>
      </c>
      <c r="K4571" s="28">
        <v>22181657</v>
      </c>
      <c r="L4571" s="29">
        <v>4.28</v>
      </c>
      <c r="M4571" s="29">
        <f>IFERROR(_xlfn.XLOOKUP($B4571,'Ownership Metrics'!$A:$A,'Ownership Metrics'!$B:$B),"")</f>
        <v>8.91</v>
      </c>
      <c r="N4571" s="28">
        <f>IFERROR(_xlfn.XLOOKUP($B4571,'Ownership Metrics'!$A:$A,'Ownership Metrics'!$C:$C),"")</f>
        <v>876</v>
      </c>
      <c r="O4571" s="29">
        <f>IFERROR(_xlfn.XLOOKUP($B4571,'Ownership Metrics'!$A:$A,'Ownership Metrics'!$D:$D),"")</f>
        <v>20.53</v>
      </c>
      <c r="P4571" s="29">
        <f>IFERROR(_xlfn.XLOOKUP($B4571,'Ownership Metrics'!$A:$A,'Ownership Metrics'!$E:$E),"")</f>
        <v>41.9</v>
      </c>
      <c r="Q4571" s="30">
        <f>IFERROR(_xlfn.XLOOKUP($B4571,'Ownership Metrics'!$A:$A,'Ownership Metrics'!$F:$F),"")</f>
        <v>18</v>
      </c>
      <c r="R4571" s="30">
        <f>IFERROR(_xlfn.XLOOKUP($B4571,'Ownership Metrics'!$A:$A,'Ownership Metrics'!$G:$G),"")</f>
        <v>21</v>
      </c>
      <c r="S4571" s="27" t="str">
        <f>IFERROR(_xlfn.XLOOKUP($B4571,'Ownership Metrics'!$A:$A,'Ownership Metrics'!$H:$H),"")</f>
        <v>Moderat</v>
      </c>
      <c r="T4571" s="27" t="str">
        <f>IFERROR(_xlfn.XLOOKUP($B4571,'Ownership Metrics'!$A:$A,'Ownership Metrics'!$I:$I),"")</f>
        <v>Rendah</v>
      </c>
      <c r="U4571" s="27">
        <f>IF(COUNTIFS($B$2:$B4571,$B4571,$D$2:$D4571,$D4571)=1,1,0)</f>
        <v>1</v>
      </c>
      <c r="V4571" s="27">
        <f t="shared" si="214"/>
        <v>4.28</v>
      </c>
      <c r="W4571" s="27">
        <f t="shared" si="215"/>
        <v>8</v>
      </c>
      <c r="X4571" s="27">
        <f t="shared" si="213"/>
        <v>4.2799995429000006</v>
      </c>
    </row>
    <row r="4572" spans="1:24" x14ac:dyDescent="0.25">
      <c r="A4572" s="26">
        <v>46265</v>
      </c>
      <c r="B4572" s="27" t="s">
        <v>10748</v>
      </c>
      <c r="C4572" s="27" t="s">
        <v>4776</v>
      </c>
      <c r="D4572" s="27" t="s">
        <v>912</v>
      </c>
      <c r="E4572" s="27" t="s">
        <v>26</v>
      </c>
      <c r="F4572" s="27" t="s">
        <v>32</v>
      </c>
      <c r="G4572" s="27"/>
      <c r="H4572" s="27" t="s">
        <v>64</v>
      </c>
      <c r="I4572" s="28">
        <v>6000890</v>
      </c>
      <c r="J4572" s="28">
        <v>0</v>
      </c>
      <c r="K4572" s="28">
        <v>6000890</v>
      </c>
      <c r="L4572" s="29">
        <v>1.1599999999999999</v>
      </c>
      <c r="M4572" s="29">
        <f>IFERROR(_xlfn.XLOOKUP($B4572,'Ownership Metrics'!$A:$A,'Ownership Metrics'!$B:$B),"")</f>
        <v>8.91</v>
      </c>
      <c r="N4572" s="28">
        <f>IFERROR(_xlfn.XLOOKUP($B4572,'Ownership Metrics'!$A:$A,'Ownership Metrics'!$C:$C),"")</f>
        <v>876</v>
      </c>
      <c r="O4572" s="29">
        <f>IFERROR(_xlfn.XLOOKUP($B4572,'Ownership Metrics'!$A:$A,'Ownership Metrics'!$D:$D),"")</f>
        <v>20.53</v>
      </c>
      <c r="P4572" s="29">
        <f>IFERROR(_xlfn.XLOOKUP($B4572,'Ownership Metrics'!$A:$A,'Ownership Metrics'!$E:$E),"")</f>
        <v>41.9</v>
      </c>
      <c r="Q4572" s="30">
        <f>IFERROR(_xlfn.XLOOKUP($B4572,'Ownership Metrics'!$A:$A,'Ownership Metrics'!$F:$F),"")</f>
        <v>18</v>
      </c>
      <c r="R4572" s="30">
        <f>IFERROR(_xlfn.XLOOKUP($B4572,'Ownership Metrics'!$A:$A,'Ownership Metrics'!$G:$G),"")</f>
        <v>21</v>
      </c>
      <c r="S4572" s="27" t="str">
        <f>IFERROR(_xlfn.XLOOKUP($B4572,'Ownership Metrics'!$A:$A,'Ownership Metrics'!$H:$H),"")</f>
        <v>Moderat</v>
      </c>
      <c r="T4572" s="27" t="str">
        <f>IFERROR(_xlfn.XLOOKUP($B4572,'Ownership Metrics'!$A:$A,'Ownership Metrics'!$I:$I),"")</f>
        <v>Rendah</v>
      </c>
      <c r="U4572" s="27">
        <f>IF(COUNTIFS($B$2:$B4572,$B4572,$D$2:$D4572,$D4572)=1,1,0)</f>
        <v>1</v>
      </c>
      <c r="V4572" s="27">
        <f t="shared" si="214"/>
        <v>1.1599999999999999</v>
      </c>
      <c r="W4572" s="27">
        <f t="shared" si="215"/>
        <v>16</v>
      </c>
      <c r="X4572" s="27">
        <f t="shared" si="213"/>
        <v>1.1599995427999998</v>
      </c>
    </row>
    <row r="4573" spans="1:24" x14ac:dyDescent="0.25">
      <c r="A4573" s="26">
        <v>46265</v>
      </c>
      <c r="B4573" s="27" t="s">
        <v>10748</v>
      </c>
      <c r="C4573" s="27" t="s">
        <v>4776</v>
      </c>
      <c r="D4573" s="27" t="s">
        <v>811</v>
      </c>
      <c r="E4573" s="27" t="s">
        <v>26</v>
      </c>
      <c r="F4573" s="27" t="s">
        <v>32</v>
      </c>
      <c r="G4573" s="27"/>
      <c r="H4573" s="27" t="s">
        <v>64</v>
      </c>
      <c r="I4573" s="28">
        <v>25866666</v>
      </c>
      <c r="J4573" s="28">
        <v>0</v>
      </c>
      <c r="K4573" s="28">
        <v>25866666</v>
      </c>
      <c r="L4573" s="29">
        <v>5</v>
      </c>
      <c r="M4573" s="29">
        <f>IFERROR(_xlfn.XLOOKUP($B4573,'Ownership Metrics'!$A:$A,'Ownership Metrics'!$B:$B),"")</f>
        <v>8.91</v>
      </c>
      <c r="N4573" s="28">
        <f>IFERROR(_xlfn.XLOOKUP($B4573,'Ownership Metrics'!$A:$A,'Ownership Metrics'!$C:$C),"")</f>
        <v>876</v>
      </c>
      <c r="O4573" s="29">
        <f>IFERROR(_xlfn.XLOOKUP($B4573,'Ownership Metrics'!$A:$A,'Ownership Metrics'!$D:$D),"")</f>
        <v>20.53</v>
      </c>
      <c r="P4573" s="29">
        <f>IFERROR(_xlfn.XLOOKUP($B4573,'Ownership Metrics'!$A:$A,'Ownership Metrics'!$E:$E),"")</f>
        <v>41.9</v>
      </c>
      <c r="Q4573" s="30">
        <f>IFERROR(_xlfn.XLOOKUP($B4573,'Ownership Metrics'!$A:$A,'Ownership Metrics'!$F:$F),"")</f>
        <v>18</v>
      </c>
      <c r="R4573" s="30">
        <f>IFERROR(_xlfn.XLOOKUP($B4573,'Ownership Metrics'!$A:$A,'Ownership Metrics'!$G:$G),"")</f>
        <v>21</v>
      </c>
      <c r="S4573" s="27" t="str">
        <f>IFERROR(_xlfn.XLOOKUP($B4573,'Ownership Metrics'!$A:$A,'Ownership Metrics'!$H:$H),"")</f>
        <v>Moderat</v>
      </c>
      <c r="T4573" s="27" t="str">
        <f>IFERROR(_xlfn.XLOOKUP($B4573,'Ownership Metrics'!$A:$A,'Ownership Metrics'!$I:$I),"")</f>
        <v>Rendah</v>
      </c>
      <c r="U4573" s="27">
        <f>IF(COUNTIFS($B$2:$B4573,$B4573,$D$2:$D4573,$D4573)=1,1,0)</f>
        <v>1</v>
      </c>
      <c r="V4573" s="27">
        <f t="shared" si="214"/>
        <v>5</v>
      </c>
      <c r="W4573" s="27">
        <f t="shared" si="215"/>
        <v>4</v>
      </c>
      <c r="X4573" s="27">
        <f t="shared" si="213"/>
        <v>4.9999995427000004</v>
      </c>
    </row>
    <row r="4574" spans="1:24" x14ac:dyDescent="0.25">
      <c r="A4574" s="26">
        <v>46265</v>
      </c>
      <c r="B4574" s="27" t="s">
        <v>10748</v>
      </c>
      <c r="C4574" s="27" t="s">
        <v>4776</v>
      </c>
      <c r="D4574" s="27" t="s">
        <v>348</v>
      </c>
      <c r="E4574" s="27" t="s">
        <v>26</v>
      </c>
      <c r="F4574" s="27" t="s">
        <v>32</v>
      </c>
      <c r="G4574" s="27"/>
      <c r="H4574" s="27" t="s">
        <v>64</v>
      </c>
      <c r="I4574" s="28">
        <v>33819155</v>
      </c>
      <c r="J4574" s="28">
        <v>0</v>
      </c>
      <c r="K4574" s="28">
        <v>33819155</v>
      </c>
      <c r="L4574" s="29">
        <v>6.53</v>
      </c>
      <c r="M4574" s="29">
        <f>IFERROR(_xlfn.XLOOKUP($B4574,'Ownership Metrics'!$A:$A,'Ownership Metrics'!$B:$B),"")</f>
        <v>8.91</v>
      </c>
      <c r="N4574" s="28">
        <f>IFERROR(_xlfn.XLOOKUP($B4574,'Ownership Metrics'!$A:$A,'Ownership Metrics'!$C:$C),"")</f>
        <v>876</v>
      </c>
      <c r="O4574" s="29">
        <f>IFERROR(_xlfn.XLOOKUP($B4574,'Ownership Metrics'!$A:$A,'Ownership Metrics'!$D:$D),"")</f>
        <v>20.53</v>
      </c>
      <c r="P4574" s="29">
        <f>IFERROR(_xlfn.XLOOKUP($B4574,'Ownership Metrics'!$A:$A,'Ownership Metrics'!$E:$E),"")</f>
        <v>41.9</v>
      </c>
      <c r="Q4574" s="30">
        <f>IFERROR(_xlfn.XLOOKUP($B4574,'Ownership Metrics'!$A:$A,'Ownership Metrics'!$F:$F),"")</f>
        <v>18</v>
      </c>
      <c r="R4574" s="30">
        <f>IFERROR(_xlfn.XLOOKUP($B4574,'Ownership Metrics'!$A:$A,'Ownership Metrics'!$G:$G),"")</f>
        <v>21</v>
      </c>
      <c r="S4574" s="27" t="str">
        <f>IFERROR(_xlfn.XLOOKUP($B4574,'Ownership Metrics'!$A:$A,'Ownership Metrics'!$H:$H),"")</f>
        <v>Moderat</v>
      </c>
      <c r="T4574" s="27" t="str">
        <f>IFERROR(_xlfn.XLOOKUP($B4574,'Ownership Metrics'!$A:$A,'Ownership Metrics'!$I:$I),"")</f>
        <v>Rendah</v>
      </c>
      <c r="U4574" s="27">
        <f>IF(COUNTIFS($B$2:$B4574,$B4574,$D$2:$D4574,$D4574)=1,1,0)</f>
        <v>1</v>
      </c>
      <c r="V4574" s="27">
        <f t="shared" si="214"/>
        <v>6.53</v>
      </c>
      <c r="W4574" s="27">
        <f t="shared" si="215"/>
        <v>3</v>
      </c>
      <c r="X4574" s="27">
        <f t="shared" si="213"/>
        <v>6.5299995426000006</v>
      </c>
    </row>
    <row r="4575" spans="1:24" x14ac:dyDescent="0.25">
      <c r="A4575" s="26">
        <v>46265</v>
      </c>
      <c r="B4575" s="27" t="s">
        <v>10748</v>
      </c>
      <c r="C4575" s="27" t="s">
        <v>4776</v>
      </c>
      <c r="D4575" s="27" t="s">
        <v>913</v>
      </c>
      <c r="E4575" s="27" t="s">
        <v>114</v>
      </c>
      <c r="F4575" s="27" t="s">
        <v>32</v>
      </c>
      <c r="G4575" s="27"/>
      <c r="H4575" s="27" t="s">
        <v>64</v>
      </c>
      <c r="I4575" s="28">
        <v>25466666</v>
      </c>
      <c r="J4575" s="28">
        <v>0</v>
      </c>
      <c r="K4575" s="28">
        <v>25466666</v>
      </c>
      <c r="L4575" s="29">
        <v>4.92</v>
      </c>
      <c r="M4575" s="29">
        <f>IFERROR(_xlfn.XLOOKUP($B4575,'Ownership Metrics'!$A:$A,'Ownership Metrics'!$B:$B),"")</f>
        <v>8.91</v>
      </c>
      <c r="N4575" s="28">
        <f>IFERROR(_xlfn.XLOOKUP($B4575,'Ownership Metrics'!$A:$A,'Ownership Metrics'!$C:$C),"")</f>
        <v>876</v>
      </c>
      <c r="O4575" s="29">
        <f>IFERROR(_xlfn.XLOOKUP($B4575,'Ownership Metrics'!$A:$A,'Ownership Metrics'!$D:$D),"")</f>
        <v>20.53</v>
      </c>
      <c r="P4575" s="29">
        <f>IFERROR(_xlfn.XLOOKUP($B4575,'Ownership Metrics'!$A:$A,'Ownership Metrics'!$E:$E),"")</f>
        <v>41.9</v>
      </c>
      <c r="Q4575" s="30">
        <f>IFERROR(_xlfn.XLOOKUP($B4575,'Ownership Metrics'!$A:$A,'Ownership Metrics'!$F:$F),"")</f>
        <v>18</v>
      </c>
      <c r="R4575" s="30">
        <f>IFERROR(_xlfn.XLOOKUP($B4575,'Ownership Metrics'!$A:$A,'Ownership Metrics'!$G:$G),"")</f>
        <v>21</v>
      </c>
      <c r="S4575" s="27" t="str">
        <f>IFERROR(_xlfn.XLOOKUP($B4575,'Ownership Metrics'!$A:$A,'Ownership Metrics'!$H:$H),"")</f>
        <v>Moderat</v>
      </c>
      <c r="T4575" s="27" t="str">
        <f>IFERROR(_xlfn.XLOOKUP($B4575,'Ownership Metrics'!$A:$A,'Ownership Metrics'!$I:$I),"")</f>
        <v>Rendah</v>
      </c>
      <c r="U4575" s="27">
        <f>IF(COUNTIFS($B$2:$B4575,$B4575,$D$2:$D4575,$D4575)=1,1,0)</f>
        <v>1</v>
      </c>
      <c r="V4575" s="27">
        <f t="shared" si="214"/>
        <v>4.92</v>
      </c>
      <c r="W4575" s="27">
        <f t="shared" si="215"/>
        <v>6</v>
      </c>
      <c r="X4575" s="27">
        <f t="shared" si="213"/>
        <v>4.9199995425000003</v>
      </c>
    </row>
    <row r="4576" spans="1:24" x14ac:dyDescent="0.25">
      <c r="A4576" s="26">
        <v>46265</v>
      </c>
      <c r="B4576" s="27" t="s">
        <v>10748</v>
      </c>
      <c r="C4576" s="27" t="s">
        <v>4776</v>
      </c>
      <c r="D4576" s="27" t="s">
        <v>4780</v>
      </c>
      <c r="E4576" s="27" t="s">
        <v>26</v>
      </c>
      <c r="F4576" s="27" t="s">
        <v>32</v>
      </c>
      <c r="G4576" s="27"/>
      <c r="H4576" s="27" t="s">
        <v>64</v>
      </c>
      <c r="I4576" s="28">
        <v>13850448</v>
      </c>
      <c r="J4576" s="28">
        <v>0</v>
      </c>
      <c r="K4576" s="28">
        <v>13850448</v>
      </c>
      <c r="L4576" s="29">
        <v>2.67</v>
      </c>
      <c r="M4576" s="29">
        <f>IFERROR(_xlfn.XLOOKUP($B4576,'Ownership Metrics'!$A:$A,'Ownership Metrics'!$B:$B),"")</f>
        <v>8.91</v>
      </c>
      <c r="N4576" s="28">
        <f>IFERROR(_xlfn.XLOOKUP($B4576,'Ownership Metrics'!$A:$A,'Ownership Metrics'!$C:$C),"")</f>
        <v>876</v>
      </c>
      <c r="O4576" s="29">
        <f>IFERROR(_xlfn.XLOOKUP($B4576,'Ownership Metrics'!$A:$A,'Ownership Metrics'!$D:$D),"")</f>
        <v>20.53</v>
      </c>
      <c r="P4576" s="29">
        <f>IFERROR(_xlfn.XLOOKUP($B4576,'Ownership Metrics'!$A:$A,'Ownership Metrics'!$E:$E),"")</f>
        <v>41.9</v>
      </c>
      <c r="Q4576" s="30">
        <f>IFERROR(_xlfn.XLOOKUP($B4576,'Ownership Metrics'!$A:$A,'Ownership Metrics'!$F:$F),"")</f>
        <v>18</v>
      </c>
      <c r="R4576" s="30">
        <f>IFERROR(_xlfn.XLOOKUP($B4576,'Ownership Metrics'!$A:$A,'Ownership Metrics'!$G:$G),"")</f>
        <v>21</v>
      </c>
      <c r="S4576" s="27" t="str">
        <f>IFERROR(_xlfn.XLOOKUP($B4576,'Ownership Metrics'!$A:$A,'Ownership Metrics'!$H:$H),"")</f>
        <v>Moderat</v>
      </c>
      <c r="T4576" s="27" t="str">
        <f>IFERROR(_xlfn.XLOOKUP($B4576,'Ownership Metrics'!$A:$A,'Ownership Metrics'!$I:$I),"")</f>
        <v>Rendah</v>
      </c>
      <c r="U4576" s="27">
        <f>IF(COUNTIFS($B$2:$B4576,$B4576,$D$2:$D4576,$D4576)=1,1,0)</f>
        <v>1</v>
      </c>
      <c r="V4576" s="27">
        <f t="shared" si="214"/>
        <v>2.67</v>
      </c>
      <c r="W4576" s="27">
        <f t="shared" si="215"/>
        <v>14</v>
      </c>
      <c r="X4576" s="27">
        <f t="shared" si="213"/>
        <v>2.6699995423999998</v>
      </c>
    </row>
    <row r="4577" spans="1:24" x14ac:dyDescent="0.25">
      <c r="A4577" s="26">
        <v>46265</v>
      </c>
      <c r="B4577" s="27" t="s">
        <v>10748</v>
      </c>
      <c r="C4577" s="27" t="s">
        <v>4776</v>
      </c>
      <c r="D4577" s="27" t="s">
        <v>4781</v>
      </c>
      <c r="E4577" s="27" t="s">
        <v>35</v>
      </c>
      <c r="F4577" s="27" t="s">
        <v>23</v>
      </c>
      <c r="G4577" s="27" t="s">
        <v>36</v>
      </c>
      <c r="H4577" s="27" t="s">
        <v>24</v>
      </c>
      <c r="I4577" s="28">
        <v>19490100</v>
      </c>
      <c r="J4577" s="28">
        <v>0</v>
      </c>
      <c r="K4577" s="28">
        <v>19490100</v>
      </c>
      <c r="L4577" s="29">
        <v>3.76</v>
      </c>
      <c r="M4577" s="29">
        <f>IFERROR(_xlfn.XLOOKUP($B4577,'Ownership Metrics'!$A:$A,'Ownership Metrics'!$B:$B),"")</f>
        <v>8.91</v>
      </c>
      <c r="N4577" s="28">
        <f>IFERROR(_xlfn.XLOOKUP($B4577,'Ownership Metrics'!$A:$A,'Ownership Metrics'!$C:$C),"")</f>
        <v>876</v>
      </c>
      <c r="O4577" s="29">
        <f>IFERROR(_xlfn.XLOOKUP($B4577,'Ownership Metrics'!$A:$A,'Ownership Metrics'!$D:$D),"")</f>
        <v>20.53</v>
      </c>
      <c r="P4577" s="29">
        <f>IFERROR(_xlfn.XLOOKUP($B4577,'Ownership Metrics'!$A:$A,'Ownership Metrics'!$E:$E),"")</f>
        <v>41.9</v>
      </c>
      <c r="Q4577" s="30">
        <f>IFERROR(_xlfn.XLOOKUP($B4577,'Ownership Metrics'!$A:$A,'Ownership Metrics'!$F:$F),"")</f>
        <v>18</v>
      </c>
      <c r="R4577" s="30">
        <f>IFERROR(_xlfn.XLOOKUP($B4577,'Ownership Metrics'!$A:$A,'Ownership Metrics'!$G:$G),"")</f>
        <v>21</v>
      </c>
      <c r="S4577" s="27" t="str">
        <f>IFERROR(_xlfn.XLOOKUP($B4577,'Ownership Metrics'!$A:$A,'Ownership Metrics'!$H:$H),"")</f>
        <v>Moderat</v>
      </c>
      <c r="T4577" s="27" t="str">
        <f>IFERROR(_xlfn.XLOOKUP($B4577,'Ownership Metrics'!$A:$A,'Ownership Metrics'!$I:$I),"")</f>
        <v>Rendah</v>
      </c>
      <c r="U4577" s="27">
        <f>IF(COUNTIFS($B$2:$B4577,$B4577,$D$2:$D4577,$D4577)=1,1,0)</f>
        <v>1</v>
      </c>
      <c r="V4577" s="27">
        <f t="shared" si="214"/>
        <v>3.76</v>
      </c>
      <c r="W4577" s="27">
        <f t="shared" si="215"/>
        <v>10</v>
      </c>
      <c r="X4577" s="27">
        <f t="shared" si="213"/>
        <v>3.7599995422999997</v>
      </c>
    </row>
    <row r="4578" spans="1:24" x14ac:dyDescent="0.25">
      <c r="A4578" s="26">
        <v>46265</v>
      </c>
      <c r="B4578" s="27" t="s">
        <v>10748</v>
      </c>
      <c r="C4578" s="27" t="s">
        <v>4776</v>
      </c>
      <c r="D4578" s="27" t="s">
        <v>941</v>
      </c>
      <c r="E4578" s="27" t="s">
        <v>35</v>
      </c>
      <c r="F4578" s="27" t="s">
        <v>32</v>
      </c>
      <c r="G4578" s="27" t="s">
        <v>181</v>
      </c>
      <c r="H4578" s="27" t="s">
        <v>64</v>
      </c>
      <c r="I4578" s="28">
        <v>17430971</v>
      </c>
      <c r="J4578" s="28">
        <v>0</v>
      </c>
      <c r="K4578" s="28">
        <v>17430971</v>
      </c>
      <c r="L4578" s="29">
        <v>3.37</v>
      </c>
      <c r="M4578" s="29">
        <f>IFERROR(_xlfn.XLOOKUP($B4578,'Ownership Metrics'!$A:$A,'Ownership Metrics'!$B:$B),"")</f>
        <v>8.91</v>
      </c>
      <c r="N4578" s="28">
        <f>IFERROR(_xlfn.XLOOKUP($B4578,'Ownership Metrics'!$A:$A,'Ownership Metrics'!$C:$C),"")</f>
        <v>876</v>
      </c>
      <c r="O4578" s="29">
        <f>IFERROR(_xlfn.XLOOKUP($B4578,'Ownership Metrics'!$A:$A,'Ownership Metrics'!$D:$D),"")</f>
        <v>20.53</v>
      </c>
      <c r="P4578" s="29">
        <f>IFERROR(_xlfn.XLOOKUP($B4578,'Ownership Metrics'!$A:$A,'Ownership Metrics'!$E:$E),"")</f>
        <v>41.9</v>
      </c>
      <c r="Q4578" s="30">
        <f>IFERROR(_xlfn.XLOOKUP($B4578,'Ownership Metrics'!$A:$A,'Ownership Metrics'!$F:$F),"")</f>
        <v>18</v>
      </c>
      <c r="R4578" s="30">
        <f>IFERROR(_xlfn.XLOOKUP($B4578,'Ownership Metrics'!$A:$A,'Ownership Metrics'!$G:$G),"")</f>
        <v>21</v>
      </c>
      <c r="S4578" s="27" t="str">
        <f>IFERROR(_xlfn.XLOOKUP($B4578,'Ownership Metrics'!$A:$A,'Ownership Metrics'!$H:$H),"")</f>
        <v>Moderat</v>
      </c>
      <c r="T4578" s="27" t="str">
        <f>IFERROR(_xlfn.XLOOKUP($B4578,'Ownership Metrics'!$A:$A,'Ownership Metrics'!$I:$I),"")</f>
        <v>Rendah</v>
      </c>
      <c r="U4578" s="27">
        <f>IF(COUNTIFS($B$2:$B4578,$B4578,$D$2:$D4578,$D4578)=1,1,0)</f>
        <v>1</v>
      </c>
      <c r="V4578" s="27">
        <f t="shared" si="214"/>
        <v>3.37</v>
      </c>
      <c r="W4578" s="27">
        <f t="shared" si="215"/>
        <v>12</v>
      </c>
      <c r="X4578" s="27">
        <f t="shared" si="213"/>
        <v>3.3699995422</v>
      </c>
    </row>
    <row r="4579" spans="1:24" x14ac:dyDescent="0.25">
      <c r="A4579" s="26">
        <v>46265</v>
      </c>
      <c r="B4579" s="27" t="s">
        <v>10748</v>
      </c>
      <c r="C4579" s="27" t="s">
        <v>4776</v>
      </c>
      <c r="D4579" s="27" t="s">
        <v>3268</v>
      </c>
      <c r="E4579" s="27" t="s">
        <v>44</v>
      </c>
      <c r="F4579" s="27" t="s">
        <v>23</v>
      </c>
      <c r="G4579" s="27"/>
      <c r="H4579" s="27" t="s">
        <v>24</v>
      </c>
      <c r="I4579" s="28">
        <v>76816535</v>
      </c>
      <c r="J4579" s="28">
        <v>0</v>
      </c>
      <c r="K4579" s="28">
        <v>76816535</v>
      </c>
      <c r="L4579" s="29">
        <v>14.84</v>
      </c>
      <c r="M4579" s="29">
        <f>IFERROR(_xlfn.XLOOKUP($B4579,'Ownership Metrics'!$A:$A,'Ownership Metrics'!$B:$B),"")</f>
        <v>8.91</v>
      </c>
      <c r="N4579" s="28">
        <f>IFERROR(_xlfn.XLOOKUP($B4579,'Ownership Metrics'!$A:$A,'Ownership Metrics'!$C:$C),"")</f>
        <v>876</v>
      </c>
      <c r="O4579" s="29">
        <f>IFERROR(_xlfn.XLOOKUP($B4579,'Ownership Metrics'!$A:$A,'Ownership Metrics'!$D:$D),"")</f>
        <v>20.53</v>
      </c>
      <c r="P4579" s="29">
        <f>IFERROR(_xlfn.XLOOKUP($B4579,'Ownership Metrics'!$A:$A,'Ownership Metrics'!$E:$E),"")</f>
        <v>41.9</v>
      </c>
      <c r="Q4579" s="30">
        <f>IFERROR(_xlfn.XLOOKUP($B4579,'Ownership Metrics'!$A:$A,'Ownership Metrics'!$F:$F),"")</f>
        <v>18</v>
      </c>
      <c r="R4579" s="30">
        <f>IFERROR(_xlfn.XLOOKUP($B4579,'Ownership Metrics'!$A:$A,'Ownership Metrics'!$G:$G),"")</f>
        <v>21</v>
      </c>
      <c r="S4579" s="27" t="str">
        <f>IFERROR(_xlfn.XLOOKUP($B4579,'Ownership Metrics'!$A:$A,'Ownership Metrics'!$H:$H),"")</f>
        <v>Moderat</v>
      </c>
      <c r="T4579" s="27" t="str">
        <f>IFERROR(_xlfn.XLOOKUP($B4579,'Ownership Metrics'!$A:$A,'Ownership Metrics'!$I:$I),"")</f>
        <v>Rendah</v>
      </c>
      <c r="U4579" s="27">
        <f>IF(COUNTIFS($B$2:$B4579,$B4579,$D$2:$D4579,$D4579)=1,1,0)</f>
        <v>1</v>
      </c>
      <c r="V4579" s="27">
        <f t="shared" si="214"/>
        <v>14.84</v>
      </c>
      <c r="W4579" s="27">
        <f t="shared" si="215"/>
        <v>2</v>
      </c>
      <c r="X4579" s="27">
        <f t="shared" si="213"/>
        <v>14.839999542099999</v>
      </c>
    </row>
    <row r="4580" spans="1:24" x14ac:dyDescent="0.25">
      <c r="A4580" s="26">
        <v>46265</v>
      </c>
      <c r="B4580" s="27" t="s">
        <v>10749</v>
      </c>
      <c r="C4580" s="27" t="s">
        <v>4783</v>
      </c>
      <c r="D4580" s="27" t="s">
        <v>4784</v>
      </c>
      <c r="E4580" s="27" t="s">
        <v>22</v>
      </c>
      <c r="F4580" s="27" t="s">
        <v>23</v>
      </c>
      <c r="G4580" s="27"/>
      <c r="H4580" s="27" t="s">
        <v>24</v>
      </c>
      <c r="I4580" s="28">
        <v>22370300</v>
      </c>
      <c r="J4580" s="28">
        <v>0</v>
      </c>
      <c r="K4580" s="28">
        <v>22370300</v>
      </c>
      <c r="L4580" s="29">
        <v>1.53</v>
      </c>
      <c r="M4580" s="29">
        <f>IFERROR(_xlfn.XLOOKUP($B4580,'Ownership Metrics'!$A:$A,'Ownership Metrics'!$B:$B),"")</f>
        <v>12</v>
      </c>
      <c r="N4580" s="28">
        <f>IFERROR(_xlfn.XLOOKUP($B4580,'Ownership Metrics'!$A:$A,'Ownership Metrics'!$C:$C),"")</f>
        <v>2074</v>
      </c>
      <c r="O4580" s="29">
        <f>IFERROR(_xlfn.XLOOKUP($B4580,'Ownership Metrics'!$A:$A,'Ownership Metrics'!$D:$D),"")</f>
        <v>30.14</v>
      </c>
      <c r="P4580" s="29">
        <f>IFERROR(_xlfn.XLOOKUP($B4580,'Ownership Metrics'!$A:$A,'Ownership Metrics'!$E:$E),"")</f>
        <v>75.349999999999994</v>
      </c>
      <c r="Q4580" s="30">
        <f>IFERROR(_xlfn.XLOOKUP($B4580,'Ownership Metrics'!$A:$A,'Ownership Metrics'!$F:$F),"")</f>
        <v>9</v>
      </c>
      <c r="R4580" s="30">
        <f>IFERROR(_xlfn.XLOOKUP($B4580,'Ownership Metrics'!$A:$A,'Ownership Metrics'!$G:$G),"")</f>
        <v>47</v>
      </c>
      <c r="S4580" s="27" t="str">
        <f>IFERROR(_xlfn.XLOOKUP($B4580,'Ownership Metrics'!$A:$A,'Ownership Metrics'!$H:$H),"")</f>
        <v>Terkonsentrasi</v>
      </c>
      <c r="T4580" s="27" t="str">
        <f>IFERROR(_xlfn.XLOOKUP($B4580,'Ownership Metrics'!$A:$A,'Ownership Metrics'!$I:$I),"")</f>
        <v>Sedang</v>
      </c>
      <c r="U4580" s="27">
        <f>IF(COUNTIFS($B$2:$B4580,$B4580,$D$2:$D4580,$D4580)=1,1,0)</f>
        <v>1</v>
      </c>
      <c r="V4580" s="27">
        <f t="shared" si="214"/>
        <v>1.53</v>
      </c>
      <c r="W4580" s="27">
        <f t="shared" si="215"/>
        <v>7</v>
      </c>
      <c r="X4580" s="27">
        <f t="shared" si="213"/>
        <v>1.5299995420000001</v>
      </c>
    </row>
    <row r="4581" spans="1:24" x14ac:dyDescent="0.25">
      <c r="A4581" s="26">
        <v>46265</v>
      </c>
      <c r="B4581" s="27" t="s">
        <v>10749</v>
      </c>
      <c r="C4581" s="27" t="s">
        <v>4783</v>
      </c>
      <c r="D4581" s="27" t="s">
        <v>639</v>
      </c>
      <c r="E4581" s="27" t="s">
        <v>35</v>
      </c>
      <c r="F4581" s="27" t="s">
        <v>23</v>
      </c>
      <c r="G4581" s="27" t="s">
        <v>36</v>
      </c>
      <c r="H4581" s="27" t="s">
        <v>24</v>
      </c>
      <c r="I4581" s="28">
        <v>18147600</v>
      </c>
      <c r="J4581" s="28">
        <v>0</v>
      </c>
      <c r="K4581" s="28">
        <v>18147600</v>
      </c>
      <c r="L4581" s="29">
        <v>1.24</v>
      </c>
      <c r="M4581" s="29">
        <f>IFERROR(_xlfn.XLOOKUP($B4581,'Ownership Metrics'!$A:$A,'Ownership Metrics'!$B:$B),"")</f>
        <v>12</v>
      </c>
      <c r="N4581" s="28">
        <f>IFERROR(_xlfn.XLOOKUP($B4581,'Ownership Metrics'!$A:$A,'Ownership Metrics'!$C:$C),"")</f>
        <v>2074</v>
      </c>
      <c r="O4581" s="29">
        <f>IFERROR(_xlfn.XLOOKUP($B4581,'Ownership Metrics'!$A:$A,'Ownership Metrics'!$D:$D),"")</f>
        <v>30.14</v>
      </c>
      <c r="P4581" s="29">
        <f>IFERROR(_xlfn.XLOOKUP($B4581,'Ownership Metrics'!$A:$A,'Ownership Metrics'!$E:$E),"")</f>
        <v>75.349999999999994</v>
      </c>
      <c r="Q4581" s="30">
        <f>IFERROR(_xlfn.XLOOKUP($B4581,'Ownership Metrics'!$A:$A,'Ownership Metrics'!$F:$F),"")</f>
        <v>9</v>
      </c>
      <c r="R4581" s="30">
        <f>IFERROR(_xlfn.XLOOKUP($B4581,'Ownership Metrics'!$A:$A,'Ownership Metrics'!$G:$G),"")</f>
        <v>47</v>
      </c>
      <c r="S4581" s="27" t="str">
        <f>IFERROR(_xlfn.XLOOKUP($B4581,'Ownership Metrics'!$A:$A,'Ownership Metrics'!$H:$H),"")</f>
        <v>Terkonsentrasi</v>
      </c>
      <c r="T4581" s="27" t="str">
        <f>IFERROR(_xlfn.XLOOKUP($B4581,'Ownership Metrics'!$A:$A,'Ownership Metrics'!$I:$I),"")</f>
        <v>Sedang</v>
      </c>
      <c r="U4581" s="27">
        <f>IF(COUNTIFS($B$2:$B4581,$B4581,$D$2:$D4581,$D4581)=1,1,0)</f>
        <v>1</v>
      </c>
      <c r="V4581" s="27">
        <f t="shared" si="214"/>
        <v>1.24</v>
      </c>
      <c r="W4581" s="27">
        <f t="shared" si="215"/>
        <v>9</v>
      </c>
      <c r="X4581" s="27">
        <f t="shared" si="213"/>
        <v>1.2399995419000001</v>
      </c>
    </row>
    <row r="4582" spans="1:24" x14ac:dyDescent="0.25">
      <c r="A4582" s="26">
        <v>46265</v>
      </c>
      <c r="B4582" s="27" t="s">
        <v>10749</v>
      </c>
      <c r="C4582" s="27" t="s">
        <v>4783</v>
      </c>
      <c r="D4582" s="27" t="s">
        <v>4785</v>
      </c>
      <c r="E4582" s="27" t="s">
        <v>35</v>
      </c>
      <c r="F4582" s="27" t="s">
        <v>23</v>
      </c>
      <c r="G4582" s="27" t="s">
        <v>36</v>
      </c>
      <c r="H4582" s="27" t="s">
        <v>24</v>
      </c>
      <c r="I4582" s="28">
        <v>44098800</v>
      </c>
      <c r="J4582" s="28">
        <v>0</v>
      </c>
      <c r="K4582" s="28">
        <v>44098800</v>
      </c>
      <c r="L4582" s="29">
        <v>3.02</v>
      </c>
      <c r="M4582" s="29">
        <f>IFERROR(_xlfn.XLOOKUP($B4582,'Ownership Metrics'!$A:$A,'Ownership Metrics'!$B:$B),"")</f>
        <v>12</v>
      </c>
      <c r="N4582" s="28">
        <f>IFERROR(_xlfn.XLOOKUP($B4582,'Ownership Metrics'!$A:$A,'Ownership Metrics'!$C:$C),"")</f>
        <v>2074</v>
      </c>
      <c r="O4582" s="29">
        <f>IFERROR(_xlfn.XLOOKUP($B4582,'Ownership Metrics'!$A:$A,'Ownership Metrics'!$D:$D),"")</f>
        <v>30.14</v>
      </c>
      <c r="P4582" s="29">
        <f>IFERROR(_xlfn.XLOOKUP($B4582,'Ownership Metrics'!$A:$A,'Ownership Metrics'!$E:$E),"")</f>
        <v>75.349999999999994</v>
      </c>
      <c r="Q4582" s="30">
        <f>IFERROR(_xlfn.XLOOKUP($B4582,'Ownership Metrics'!$A:$A,'Ownership Metrics'!$F:$F),"")</f>
        <v>9</v>
      </c>
      <c r="R4582" s="30">
        <f>IFERROR(_xlfn.XLOOKUP($B4582,'Ownership Metrics'!$A:$A,'Ownership Metrics'!$G:$G),"")</f>
        <v>47</v>
      </c>
      <c r="S4582" s="27" t="str">
        <f>IFERROR(_xlfn.XLOOKUP($B4582,'Ownership Metrics'!$A:$A,'Ownership Metrics'!$H:$H),"")</f>
        <v>Terkonsentrasi</v>
      </c>
      <c r="T4582" s="27" t="str">
        <f>IFERROR(_xlfn.XLOOKUP($B4582,'Ownership Metrics'!$A:$A,'Ownership Metrics'!$I:$I),"")</f>
        <v>Sedang</v>
      </c>
      <c r="U4582" s="27">
        <f>IF(COUNTIFS($B$2:$B4582,$B4582,$D$2:$D4582,$D4582)=1,1,0)</f>
        <v>1</v>
      </c>
      <c r="V4582" s="27">
        <f t="shared" si="214"/>
        <v>3.02</v>
      </c>
      <c r="W4582" s="27">
        <f t="shared" si="215"/>
        <v>4</v>
      </c>
      <c r="X4582" s="27">
        <f t="shared" si="213"/>
        <v>3.0199995417999999</v>
      </c>
    </row>
    <row r="4583" spans="1:24" x14ac:dyDescent="0.25">
      <c r="A4583" s="26">
        <v>46265</v>
      </c>
      <c r="B4583" s="27" t="s">
        <v>10749</v>
      </c>
      <c r="C4583" s="27" t="s">
        <v>4783</v>
      </c>
      <c r="D4583" s="27" t="s">
        <v>4786</v>
      </c>
      <c r="E4583" s="27" t="s">
        <v>35</v>
      </c>
      <c r="F4583" s="27" t="s">
        <v>23</v>
      </c>
      <c r="G4583" s="27" t="s">
        <v>36</v>
      </c>
      <c r="H4583" s="27" t="s">
        <v>24</v>
      </c>
      <c r="I4583" s="28">
        <v>39921300</v>
      </c>
      <c r="J4583" s="28">
        <v>0</v>
      </c>
      <c r="K4583" s="28">
        <v>39921300</v>
      </c>
      <c r="L4583" s="29">
        <v>2.73</v>
      </c>
      <c r="M4583" s="29">
        <f>IFERROR(_xlfn.XLOOKUP($B4583,'Ownership Metrics'!$A:$A,'Ownership Metrics'!$B:$B),"")</f>
        <v>12</v>
      </c>
      <c r="N4583" s="28">
        <f>IFERROR(_xlfn.XLOOKUP($B4583,'Ownership Metrics'!$A:$A,'Ownership Metrics'!$C:$C),"")</f>
        <v>2074</v>
      </c>
      <c r="O4583" s="29">
        <f>IFERROR(_xlfn.XLOOKUP($B4583,'Ownership Metrics'!$A:$A,'Ownership Metrics'!$D:$D),"")</f>
        <v>30.14</v>
      </c>
      <c r="P4583" s="29">
        <f>IFERROR(_xlfn.XLOOKUP($B4583,'Ownership Metrics'!$A:$A,'Ownership Metrics'!$E:$E),"")</f>
        <v>75.349999999999994</v>
      </c>
      <c r="Q4583" s="30">
        <f>IFERROR(_xlfn.XLOOKUP($B4583,'Ownership Metrics'!$A:$A,'Ownership Metrics'!$F:$F),"")</f>
        <v>9</v>
      </c>
      <c r="R4583" s="30">
        <f>IFERROR(_xlfn.XLOOKUP($B4583,'Ownership Metrics'!$A:$A,'Ownership Metrics'!$G:$G),"")</f>
        <v>47</v>
      </c>
      <c r="S4583" s="27" t="str">
        <f>IFERROR(_xlfn.XLOOKUP($B4583,'Ownership Metrics'!$A:$A,'Ownership Metrics'!$H:$H),"")</f>
        <v>Terkonsentrasi</v>
      </c>
      <c r="T4583" s="27" t="str">
        <f>IFERROR(_xlfn.XLOOKUP($B4583,'Ownership Metrics'!$A:$A,'Ownership Metrics'!$I:$I),"")</f>
        <v>Sedang</v>
      </c>
      <c r="U4583" s="27">
        <f>IF(COUNTIFS($B$2:$B4583,$B4583,$D$2:$D4583,$D4583)=1,1,0)</f>
        <v>1</v>
      </c>
      <c r="V4583" s="27">
        <f t="shared" si="214"/>
        <v>2.73</v>
      </c>
      <c r="W4583" s="27">
        <f t="shared" si="215"/>
        <v>5</v>
      </c>
      <c r="X4583" s="27">
        <f t="shared" si="213"/>
        <v>2.7299995416999998</v>
      </c>
    </row>
    <row r="4584" spans="1:24" x14ac:dyDescent="0.25">
      <c r="A4584" s="26">
        <v>46265</v>
      </c>
      <c r="B4584" s="27" t="s">
        <v>10749</v>
      </c>
      <c r="C4584" s="27" t="s">
        <v>4783</v>
      </c>
      <c r="D4584" s="27" t="s">
        <v>4787</v>
      </c>
      <c r="E4584" s="27" t="s">
        <v>35</v>
      </c>
      <c r="F4584" s="27" t="s">
        <v>23</v>
      </c>
      <c r="G4584" s="27" t="s">
        <v>36</v>
      </c>
      <c r="H4584" s="27" t="s">
        <v>24</v>
      </c>
      <c r="I4584" s="28">
        <v>0</v>
      </c>
      <c r="J4584" s="28">
        <v>440000000</v>
      </c>
      <c r="K4584" s="28">
        <v>440000000</v>
      </c>
      <c r="L4584" s="29">
        <v>30.14</v>
      </c>
      <c r="M4584" s="29">
        <f>IFERROR(_xlfn.XLOOKUP($B4584,'Ownership Metrics'!$A:$A,'Ownership Metrics'!$B:$B),"")</f>
        <v>12</v>
      </c>
      <c r="N4584" s="28">
        <f>IFERROR(_xlfn.XLOOKUP($B4584,'Ownership Metrics'!$A:$A,'Ownership Metrics'!$C:$C),"")</f>
        <v>2074</v>
      </c>
      <c r="O4584" s="29">
        <f>IFERROR(_xlfn.XLOOKUP($B4584,'Ownership Metrics'!$A:$A,'Ownership Metrics'!$D:$D),"")</f>
        <v>30.14</v>
      </c>
      <c r="P4584" s="29">
        <f>IFERROR(_xlfn.XLOOKUP($B4584,'Ownership Metrics'!$A:$A,'Ownership Metrics'!$E:$E),"")</f>
        <v>75.349999999999994</v>
      </c>
      <c r="Q4584" s="30">
        <f>IFERROR(_xlfn.XLOOKUP($B4584,'Ownership Metrics'!$A:$A,'Ownership Metrics'!$F:$F),"")</f>
        <v>9</v>
      </c>
      <c r="R4584" s="30">
        <f>IFERROR(_xlfn.XLOOKUP($B4584,'Ownership Metrics'!$A:$A,'Ownership Metrics'!$G:$G),"")</f>
        <v>47</v>
      </c>
      <c r="S4584" s="27" t="str">
        <f>IFERROR(_xlfn.XLOOKUP($B4584,'Ownership Metrics'!$A:$A,'Ownership Metrics'!$H:$H),"")</f>
        <v>Terkonsentrasi</v>
      </c>
      <c r="T4584" s="27" t="str">
        <f>IFERROR(_xlfn.XLOOKUP($B4584,'Ownership Metrics'!$A:$A,'Ownership Metrics'!$I:$I),"")</f>
        <v>Sedang</v>
      </c>
      <c r="U4584" s="27">
        <f>IF(COUNTIFS($B$2:$B4584,$B4584,$D$2:$D4584,$D4584)=1,1,0)</f>
        <v>1</v>
      </c>
      <c r="V4584" s="27">
        <f t="shared" si="214"/>
        <v>30.14</v>
      </c>
      <c r="W4584" s="27">
        <f t="shared" si="215"/>
        <v>1</v>
      </c>
      <c r="X4584" s="27">
        <f t="shared" si="213"/>
        <v>30.139999541600002</v>
      </c>
    </row>
    <row r="4585" spans="1:24" x14ac:dyDescent="0.25">
      <c r="A4585" s="26">
        <v>46265</v>
      </c>
      <c r="B4585" s="27" t="s">
        <v>10749</v>
      </c>
      <c r="C4585" s="27" t="s">
        <v>4783</v>
      </c>
      <c r="D4585" s="27" t="s">
        <v>3727</v>
      </c>
      <c r="E4585" s="27" t="s">
        <v>35</v>
      </c>
      <c r="F4585" s="27" t="s">
        <v>23</v>
      </c>
      <c r="G4585" s="27" t="s">
        <v>36</v>
      </c>
      <c r="H4585" s="27" t="s">
        <v>24</v>
      </c>
      <c r="I4585" s="28">
        <v>20683900</v>
      </c>
      <c r="J4585" s="28">
        <v>0</v>
      </c>
      <c r="K4585" s="28">
        <v>20683900</v>
      </c>
      <c r="L4585" s="29">
        <v>1.42</v>
      </c>
      <c r="M4585" s="29">
        <f>IFERROR(_xlfn.XLOOKUP($B4585,'Ownership Metrics'!$A:$A,'Ownership Metrics'!$B:$B),"")</f>
        <v>12</v>
      </c>
      <c r="N4585" s="28">
        <f>IFERROR(_xlfn.XLOOKUP($B4585,'Ownership Metrics'!$A:$A,'Ownership Metrics'!$C:$C),"")</f>
        <v>2074</v>
      </c>
      <c r="O4585" s="29">
        <f>IFERROR(_xlfn.XLOOKUP($B4585,'Ownership Metrics'!$A:$A,'Ownership Metrics'!$D:$D),"")</f>
        <v>30.14</v>
      </c>
      <c r="P4585" s="29">
        <f>IFERROR(_xlfn.XLOOKUP($B4585,'Ownership Metrics'!$A:$A,'Ownership Metrics'!$E:$E),"")</f>
        <v>75.349999999999994</v>
      </c>
      <c r="Q4585" s="30">
        <f>IFERROR(_xlfn.XLOOKUP($B4585,'Ownership Metrics'!$A:$A,'Ownership Metrics'!$F:$F),"")</f>
        <v>9</v>
      </c>
      <c r="R4585" s="30">
        <f>IFERROR(_xlfn.XLOOKUP($B4585,'Ownership Metrics'!$A:$A,'Ownership Metrics'!$G:$G),"")</f>
        <v>47</v>
      </c>
      <c r="S4585" s="27" t="str">
        <f>IFERROR(_xlfn.XLOOKUP($B4585,'Ownership Metrics'!$A:$A,'Ownership Metrics'!$H:$H),"")</f>
        <v>Terkonsentrasi</v>
      </c>
      <c r="T4585" s="27" t="str">
        <f>IFERROR(_xlfn.XLOOKUP($B4585,'Ownership Metrics'!$A:$A,'Ownership Metrics'!$I:$I),"")</f>
        <v>Sedang</v>
      </c>
      <c r="U4585" s="27">
        <f>IF(COUNTIFS($B$2:$B4585,$B4585,$D$2:$D4585,$D4585)=1,1,0)</f>
        <v>1</v>
      </c>
      <c r="V4585" s="27">
        <f t="shared" si="214"/>
        <v>1.42</v>
      </c>
      <c r="W4585" s="27">
        <f t="shared" si="215"/>
        <v>8</v>
      </c>
      <c r="X4585" s="27">
        <f t="shared" si="213"/>
        <v>1.4199995415</v>
      </c>
    </row>
    <row r="4586" spans="1:24" x14ac:dyDescent="0.25">
      <c r="A4586" s="26">
        <v>46265</v>
      </c>
      <c r="B4586" s="27" t="s">
        <v>10749</v>
      </c>
      <c r="C4586" s="27" t="s">
        <v>4783</v>
      </c>
      <c r="D4586" s="27" t="s">
        <v>4788</v>
      </c>
      <c r="E4586" s="27" t="s">
        <v>35</v>
      </c>
      <c r="F4586" s="27" t="s">
        <v>23</v>
      </c>
      <c r="G4586" s="27" t="s">
        <v>36</v>
      </c>
      <c r="H4586" s="27" t="s">
        <v>24</v>
      </c>
      <c r="I4586" s="28">
        <v>0</v>
      </c>
      <c r="J4586" s="28">
        <v>220000000</v>
      </c>
      <c r="K4586" s="28">
        <v>220000000</v>
      </c>
      <c r="L4586" s="29">
        <v>15.07</v>
      </c>
      <c r="M4586" s="29">
        <f>IFERROR(_xlfn.XLOOKUP($B4586,'Ownership Metrics'!$A:$A,'Ownership Metrics'!$B:$B),"")</f>
        <v>12</v>
      </c>
      <c r="N4586" s="28">
        <f>IFERROR(_xlfn.XLOOKUP($B4586,'Ownership Metrics'!$A:$A,'Ownership Metrics'!$C:$C),"")</f>
        <v>2074</v>
      </c>
      <c r="O4586" s="29">
        <f>IFERROR(_xlfn.XLOOKUP($B4586,'Ownership Metrics'!$A:$A,'Ownership Metrics'!$D:$D),"")</f>
        <v>30.14</v>
      </c>
      <c r="P4586" s="29">
        <f>IFERROR(_xlfn.XLOOKUP($B4586,'Ownership Metrics'!$A:$A,'Ownership Metrics'!$E:$E),"")</f>
        <v>75.349999999999994</v>
      </c>
      <c r="Q4586" s="30">
        <f>IFERROR(_xlfn.XLOOKUP($B4586,'Ownership Metrics'!$A:$A,'Ownership Metrics'!$F:$F),"")</f>
        <v>9</v>
      </c>
      <c r="R4586" s="30">
        <f>IFERROR(_xlfn.XLOOKUP($B4586,'Ownership Metrics'!$A:$A,'Ownership Metrics'!$G:$G),"")</f>
        <v>47</v>
      </c>
      <c r="S4586" s="27" t="str">
        <f>IFERROR(_xlfn.XLOOKUP($B4586,'Ownership Metrics'!$A:$A,'Ownership Metrics'!$H:$H),"")</f>
        <v>Terkonsentrasi</v>
      </c>
      <c r="T4586" s="27" t="str">
        <f>IFERROR(_xlfn.XLOOKUP($B4586,'Ownership Metrics'!$A:$A,'Ownership Metrics'!$I:$I),"")</f>
        <v>Sedang</v>
      </c>
      <c r="U4586" s="27">
        <f>IF(COUNTIFS($B$2:$B4586,$B4586,$D$2:$D4586,$D4586)=1,1,0)</f>
        <v>1</v>
      </c>
      <c r="V4586" s="27">
        <f t="shared" si="214"/>
        <v>15.07</v>
      </c>
      <c r="W4586" s="27">
        <f t="shared" si="215"/>
        <v>3</v>
      </c>
      <c r="X4586" s="27">
        <f t="shared" si="213"/>
        <v>15.0699995414</v>
      </c>
    </row>
    <row r="4587" spans="1:24" x14ac:dyDescent="0.25">
      <c r="A4587" s="26">
        <v>46265</v>
      </c>
      <c r="B4587" s="27" t="s">
        <v>10749</v>
      </c>
      <c r="C4587" s="27" t="s">
        <v>4783</v>
      </c>
      <c r="D4587" s="27" t="s">
        <v>4789</v>
      </c>
      <c r="E4587" s="27" t="s">
        <v>35</v>
      </c>
      <c r="F4587" s="27" t="s">
        <v>23</v>
      </c>
      <c r="G4587" s="27" t="s">
        <v>36</v>
      </c>
      <c r="H4587" s="27" t="s">
        <v>24</v>
      </c>
      <c r="I4587" s="28">
        <v>0</v>
      </c>
      <c r="J4587" s="28">
        <v>440000000</v>
      </c>
      <c r="K4587" s="28">
        <v>440000000</v>
      </c>
      <c r="L4587" s="29">
        <v>30.14</v>
      </c>
      <c r="M4587" s="29">
        <f>IFERROR(_xlfn.XLOOKUP($B4587,'Ownership Metrics'!$A:$A,'Ownership Metrics'!$B:$B),"")</f>
        <v>12</v>
      </c>
      <c r="N4587" s="28">
        <f>IFERROR(_xlfn.XLOOKUP($B4587,'Ownership Metrics'!$A:$A,'Ownership Metrics'!$C:$C),"")</f>
        <v>2074</v>
      </c>
      <c r="O4587" s="29">
        <f>IFERROR(_xlfn.XLOOKUP($B4587,'Ownership Metrics'!$A:$A,'Ownership Metrics'!$D:$D),"")</f>
        <v>30.14</v>
      </c>
      <c r="P4587" s="29">
        <f>IFERROR(_xlfn.XLOOKUP($B4587,'Ownership Metrics'!$A:$A,'Ownership Metrics'!$E:$E),"")</f>
        <v>75.349999999999994</v>
      </c>
      <c r="Q4587" s="30">
        <f>IFERROR(_xlfn.XLOOKUP($B4587,'Ownership Metrics'!$A:$A,'Ownership Metrics'!$F:$F),"")</f>
        <v>9</v>
      </c>
      <c r="R4587" s="30">
        <f>IFERROR(_xlfn.XLOOKUP($B4587,'Ownership Metrics'!$A:$A,'Ownership Metrics'!$G:$G),"")</f>
        <v>47</v>
      </c>
      <c r="S4587" s="27" t="str">
        <f>IFERROR(_xlfn.XLOOKUP($B4587,'Ownership Metrics'!$A:$A,'Ownership Metrics'!$H:$H),"")</f>
        <v>Terkonsentrasi</v>
      </c>
      <c r="T4587" s="27" t="str">
        <f>IFERROR(_xlfn.XLOOKUP($B4587,'Ownership Metrics'!$A:$A,'Ownership Metrics'!$I:$I),"")</f>
        <v>Sedang</v>
      </c>
      <c r="U4587" s="27">
        <f>IF(COUNTIFS($B$2:$B4587,$B4587,$D$2:$D4587,$D4587)=1,1,0)</f>
        <v>1</v>
      </c>
      <c r="V4587" s="27">
        <f t="shared" si="214"/>
        <v>30.14</v>
      </c>
      <c r="W4587" s="27">
        <f t="shared" si="215"/>
        <v>2</v>
      </c>
      <c r="X4587" s="27">
        <f t="shared" si="213"/>
        <v>30.1399995413</v>
      </c>
    </row>
    <row r="4588" spans="1:24" x14ac:dyDescent="0.25">
      <c r="A4588" s="26">
        <v>46265</v>
      </c>
      <c r="B4588" s="27" t="s">
        <v>10749</v>
      </c>
      <c r="C4588" s="27" t="s">
        <v>4783</v>
      </c>
      <c r="D4588" s="27" t="s">
        <v>4790</v>
      </c>
      <c r="E4588" s="27" t="s">
        <v>35</v>
      </c>
      <c r="F4588" s="27" t="s">
        <v>23</v>
      </c>
      <c r="G4588" s="27" t="s">
        <v>36</v>
      </c>
      <c r="H4588" s="27" t="s">
        <v>24</v>
      </c>
      <c r="I4588" s="28">
        <v>39538400</v>
      </c>
      <c r="J4588" s="28">
        <v>0</v>
      </c>
      <c r="K4588" s="28">
        <v>39538400</v>
      </c>
      <c r="L4588" s="29">
        <v>2.71</v>
      </c>
      <c r="M4588" s="29">
        <f>IFERROR(_xlfn.XLOOKUP($B4588,'Ownership Metrics'!$A:$A,'Ownership Metrics'!$B:$B),"")</f>
        <v>12</v>
      </c>
      <c r="N4588" s="28">
        <f>IFERROR(_xlfn.XLOOKUP($B4588,'Ownership Metrics'!$A:$A,'Ownership Metrics'!$C:$C),"")</f>
        <v>2074</v>
      </c>
      <c r="O4588" s="29">
        <f>IFERROR(_xlfn.XLOOKUP($B4588,'Ownership Metrics'!$A:$A,'Ownership Metrics'!$D:$D),"")</f>
        <v>30.14</v>
      </c>
      <c r="P4588" s="29">
        <f>IFERROR(_xlfn.XLOOKUP($B4588,'Ownership Metrics'!$A:$A,'Ownership Metrics'!$E:$E),"")</f>
        <v>75.349999999999994</v>
      </c>
      <c r="Q4588" s="30">
        <f>IFERROR(_xlfn.XLOOKUP($B4588,'Ownership Metrics'!$A:$A,'Ownership Metrics'!$F:$F),"")</f>
        <v>9</v>
      </c>
      <c r="R4588" s="30">
        <f>IFERROR(_xlfn.XLOOKUP($B4588,'Ownership Metrics'!$A:$A,'Ownership Metrics'!$G:$G),"")</f>
        <v>47</v>
      </c>
      <c r="S4588" s="27" t="str">
        <f>IFERROR(_xlfn.XLOOKUP($B4588,'Ownership Metrics'!$A:$A,'Ownership Metrics'!$H:$H),"")</f>
        <v>Terkonsentrasi</v>
      </c>
      <c r="T4588" s="27" t="str">
        <f>IFERROR(_xlfn.XLOOKUP($B4588,'Ownership Metrics'!$A:$A,'Ownership Metrics'!$I:$I),"")</f>
        <v>Sedang</v>
      </c>
      <c r="U4588" s="27">
        <f>IF(COUNTIFS($B$2:$B4588,$B4588,$D$2:$D4588,$D4588)=1,1,0)</f>
        <v>1</v>
      </c>
      <c r="V4588" s="27">
        <f t="shared" si="214"/>
        <v>2.71</v>
      </c>
      <c r="W4588" s="27">
        <f t="shared" si="215"/>
        <v>6</v>
      </c>
      <c r="X4588" s="27">
        <f t="shared" si="213"/>
        <v>2.7099995411999998</v>
      </c>
    </row>
    <row r="4589" spans="1:24" x14ac:dyDescent="0.25">
      <c r="A4589" s="26">
        <v>46265</v>
      </c>
      <c r="B4589" s="27" t="s">
        <v>10750</v>
      </c>
      <c r="C4589" s="27" t="s">
        <v>4792</v>
      </c>
      <c r="D4589" s="27" t="s">
        <v>800</v>
      </c>
      <c r="E4589" s="27" t="s">
        <v>74</v>
      </c>
      <c r="F4589" s="27" t="s">
        <v>23</v>
      </c>
      <c r="G4589" s="27"/>
      <c r="H4589" s="27" t="s">
        <v>24</v>
      </c>
      <c r="I4589" s="28">
        <v>894310500</v>
      </c>
      <c r="J4589" s="28">
        <v>0</v>
      </c>
      <c r="K4589" s="28">
        <v>894310500</v>
      </c>
      <c r="L4589" s="29">
        <v>1.47</v>
      </c>
      <c r="M4589" s="29">
        <f>IFERROR(_xlfn.XLOOKUP($B4589,'Ownership Metrics'!$A:$A,'Ownership Metrics'!$B:$B),"")</f>
        <v>10.79</v>
      </c>
      <c r="N4589" s="28">
        <f>IFERROR(_xlfn.XLOOKUP($B4589,'Ownership Metrics'!$A:$A,'Ownership Metrics'!$C:$C),"")</f>
        <v>3497</v>
      </c>
      <c r="O4589" s="29">
        <f>IFERROR(_xlfn.XLOOKUP($B4589,'Ownership Metrics'!$A:$A,'Ownership Metrics'!$D:$D),"")</f>
        <v>57.68</v>
      </c>
      <c r="P4589" s="29">
        <f>IFERROR(_xlfn.XLOOKUP($B4589,'Ownership Metrics'!$A:$A,'Ownership Metrics'!$E:$E),"")</f>
        <v>74.59</v>
      </c>
      <c r="Q4589" s="30">
        <f>IFERROR(_xlfn.XLOOKUP($B4589,'Ownership Metrics'!$A:$A,'Ownership Metrics'!$F:$F),"")</f>
        <v>12</v>
      </c>
      <c r="R4589" s="30">
        <f>IFERROR(_xlfn.XLOOKUP($B4589,'Ownership Metrics'!$A:$A,'Ownership Metrics'!$G:$G),"")</f>
        <v>50</v>
      </c>
      <c r="S4589" s="27" t="str">
        <f>IFERROR(_xlfn.XLOOKUP($B4589,'Ownership Metrics'!$A:$A,'Ownership Metrics'!$H:$H),"")</f>
        <v>Mayoritas</v>
      </c>
      <c r="T4589" s="27" t="str">
        <f>IFERROR(_xlfn.XLOOKUP($B4589,'Ownership Metrics'!$A:$A,'Ownership Metrics'!$I:$I),"")</f>
        <v>Sedang</v>
      </c>
      <c r="U4589" s="27">
        <f>IF(COUNTIFS($B$2:$B4589,$B4589,$D$2:$D4589,$D4589)=1,1,0)</f>
        <v>1</v>
      </c>
      <c r="V4589" s="27">
        <f t="shared" si="214"/>
        <v>1.47</v>
      </c>
      <c r="W4589" s="27">
        <f t="shared" si="215"/>
        <v>8</v>
      </c>
      <c r="X4589" s="27">
        <f t="shared" si="213"/>
        <v>1.4699995411</v>
      </c>
    </row>
    <row r="4590" spans="1:24" x14ac:dyDescent="0.25">
      <c r="A4590" s="26">
        <v>46265</v>
      </c>
      <c r="B4590" s="27" t="s">
        <v>10750</v>
      </c>
      <c r="C4590" s="27" t="s">
        <v>4792</v>
      </c>
      <c r="D4590" s="27" t="s">
        <v>801</v>
      </c>
      <c r="E4590" s="27" t="s">
        <v>83</v>
      </c>
      <c r="F4590" s="27" t="s">
        <v>23</v>
      </c>
      <c r="G4590" s="27"/>
      <c r="H4590" s="27" t="s">
        <v>24</v>
      </c>
      <c r="I4590" s="28">
        <v>1743076668</v>
      </c>
      <c r="J4590" s="28">
        <v>0</v>
      </c>
      <c r="K4590" s="28">
        <v>1743076668</v>
      </c>
      <c r="L4590" s="29">
        <v>2.87</v>
      </c>
      <c r="M4590" s="29">
        <f>IFERROR(_xlfn.XLOOKUP($B4590,'Ownership Metrics'!$A:$A,'Ownership Metrics'!$B:$B),"")</f>
        <v>10.79</v>
      </c>
      <c r="N4590" s="28">
        <f>IFERROR(_xlfn.XLOOKUP($B4590,'Ownership Metrics'!$A:$A,'Ownership Metrics'!$C:$C),"")</f>
        <v>3497</v>
      </c>
      <c r="O4590" s="29">
        <f>IFERROR(_xlfn.XLOOKUP($B4590,'Ownership Metrics'!$A:$A,'Ownership Metrics'!$D:$D),"")</f>
        <v>57.68</v>
      </c>
      <c r="P4590" s="29">
        <f>IFERROR(_xlfn.XLOOKUP($B4590,'Ownership Metrics'!$A:$A,'Ownership Metrics'!$E:$E),"")</f>
        <v>74.59</v>
      </c>
      <c r="Q4590" s="30">
        <f>IFERROR(_xlfn.XLOOKUP($B4590,'Ownership Metrics'!$A:$A,'Ownership Metrics'!$F:$F),"")</f>
        <v>12</v>
      </c>
      <c r="R4590" s="30">
        <f>IFERROR(_xlfn.XLOOKUP($B4590,'Ownership Metrics'!$A:$A,'Ownership Metrics'!$G:$G),"")</f>
        <v>50</v>
      </c>
      <c r="S4590" s="27" t="str">
        <f>IFERROR(_xlfn.XLOOKUP($B4590,'Ownership Metrics'!$A:$A,'Ownership Metrics'!$H:$H),"")</f>
        <v>Mayoritas</v>
      </c>
      <c r="T4590" s="27" t="str">
        <f>IFERROR(_xlfn.XLOOKUP($B4590,'Ownership Metrics'!$A:$A,'Ownership Metrics'!$I:$I),"")</f>
        <v>Sedang</v>
      </c>
      <c r="U4590" s="27">
        <f>IF(COUNTIFS($B$2:$B4590,$B4590,$D$2:$D4590,$D4590)=1,1,0)</f>
        <v>1</v>
      </c>
      <c r="V4590" s="27">
        <f t="shared" si="214"/>
        <v>2.87</v>
      </c>
      <c r="W4590" s="27">
        <f t="shared" si="215"/>
        <v>4</v>
      </c>
      <c r="X4590" s="27">
        <f t="shared" si="213"/>
        <v>2.8699995410000003</v>
      </c>
    </row>
    <row r="4591" spans="1:24" x14ac:dyDescent="0.25">
      <c r="A4591" s="26">
        <v>46265</v>
      </c>
      <c r="B4591" s="27" t="s">
        <v>10750</v>
      </c>
      <c r="C4591" s="27" t="s">
        <v>4792</v>
      </c>
      <c r="D4591" s="27" t="s">
        <v>4793</v>
      </c>
      <c r="E4591" s="27" t="s">
        <v>22</v>
      </c>
      <c r="F4591" s="27" t="s">
        <v>23</v>
      </c>
      <c r="G4591" s="27"/>
      <c r="H4591" s="27" t="s">
        <v>24</v>
      </c>
      <c r="I4591" s="28">
        <v>4648297680</v>
      </c>
      <c r="J4591" s="28">
        <v>30352382400</v>
      </c>
      <c r="K4591" s="28">
        <v>35000680080</v>
      </c>
      <c r="L4591" s="29">
        <v>57.68</v>
      </c>
      <c r="M4591" s="29">
        <f>IFERROR(_xlfn.XLOOKUP($B4591,'Ownership Metrics'!$A:$A,'Ownership Metrics'!$B:$B),"")</f>
        <v>10.79</v>
      </c>
      <c r="N4591" s="28">
        <f>IFERROR(_xlfn.XLOOKUP($B4591,'Ownership Metrics'!$A:$A,'Ownership Metrics'!$C:$C),"")</f>
        <v>3497</v>
      </c>
      <c r="O4591" s="29">
        <f>IFERROR(_xlfn.XLOOKUP($B4591,'Ownership Metrics'!$A:$A,'Ownership Metrics'!$D:$D),"")</f>
        <v>57.68</v>
      </c>
      <c r="P4591" s="29">
        <f>IFERROR(_xlfn.XLOOKUP($B4591,'Ownership Metrics'!$A:$A,'Ownership Metrics'!$E:$E),"")</f>
        <v>74.59</v>
      </c>
      <c r="Q4591" s="30">
        <f>IFERROR(_xlfn.XLOOKUP($B4591,'Ownership Metrics'!$A:$A,'Ownership Metrics'!$F:$F),"")</f>
        <v>12</v>
      </c>
      <c r="R4591" s="30">
        <f>IFERROR(_xlfn.XLOOKUP($B4591,'Ownership Metrics'!$A:$A,'Ownership Metrics'!$G:$G),"")</f>
        <v>50</v>
      </c>
      <c r="S4591" s="27" t="str">
        <f>IFERROR(_xlfn.XLOOKUP($B4591,'Ownership Metrics'!$A:$A,'Ownership Metrics'!$H:$H),"")</f>
        <v>Mayoritas</v>
      </c>
      <c r="T4591" s="27" t="str">
        <f>IFERROR(_xlfn.XLOOKUP($B4591,'Ownership Metrics'!$A:$A,'Ownership Metrics'!$I:$I),"")</f>
        <v>Sedang</v>
      </c>
      <c r="U4591" s="27">
        <f>IF(COUNTIFS($B$2:$B4591,$B4591,$D$2:$D4591,$D4591)=1,1,0)</f>
        <v>1</v>
      </c>
      <c r="V4591" s="27">
        <f t="shared" si="214"/>
        <v>57.68</v>
      </c>
      <c r="W4591" s="27">
        <f t="shared" si="215"/>
        <v>1</v>
      </c>
      <c r="X4591" s="27">
        <f t="shared" si="213"/>
        <v>57.679999540899999</v>
      </c>
    </row>
    <row r="4592" spans="1:24" x14ac:dyDescent="0.25">
      <c r="A4592" s="26">
        <v>46265</v>
      </c>
      <c r="B4592" s="27" t="s">
        <v>10750</v>
      </c>
      <c r="C4592" s="27" t="s">
        <v>4792</v>
      </c>
      <c r="D4592" s="27" t="s">
        <v>802</v>
      </c>
      <c r="E4592" s="27" t="s">
        <v>22</v>
      </c>
      <c r="F4592" s="27" t="s">
        <v>23</v>
      </c>
      <c r="G4592" s="27"/>
      <c r="H4592" s="27" t="s">
        <v>24</v>
      </c>
      <c r="I4592" s="28">
        <v>4838173125</v>
      </c>
      <c r="J4592" s="28">
        <v>0</v>
      </c>
      <c r="K4592" s="28">
        <v>4838173125</v>
      </c>
      <c r="L4592" s="29">
        <v>7.97</v>
      </c>
      <c r="M4592" s="29">
        <f>IFERROR(_xlfn.XLOOKUP($B4592,'Ownership Metrics'!$A:$A,'Ownership Metrics'!$B:$B),"")</f>
        <v>10.79</v>
      </c>
      <c r="N4592" s="28">
        <f>IFERROR(_xlfn.XLOOKUP($B4592,'Ownership Metrics'!$A:$A,'Ownership Metrics'!$C:$C),"")</f>
        <v>3497</v>
      </c>
      <c r="O4592" s="29">
        <f>IFERROR(_xlfn.XLOOKUP($B4592,'Ownership Metrics'!$A:$A,'Ownership Metrics'!$D:$D),"")</f>
        <v>57.68</v>
      </c>
      <c r="P4592" s="29">
        <f>IFERROR(_xlfn.XLOOKUP($B4592,'Ownership Metrics'!$A:$A,'Ownership Metrics'!$E:$E),"")</f>
        <v>74.59</v>
      </c>
      <c r="Q4592" s="30">
        <f>IFERROR(_xlfn.XLOOKUP($B4592,'Ownership Metrics'!$A:$A,'Ownership Metrics'!$F:$F),"")</f>
        <v>12</v>
      </c>
      <c r="R4592" s="30">
        <f>IFERROR(_xlfn.XLOOKUP($B4592,'Ownership Metrics'!$A:$A,'Ownership Metrics'!$G:$G),"")</f>
        <v>50</v>
      </c>
      <c r="S4592" s="27" t="str">
        <f>IFERROR(_xlfn.XLOOKUP($B4592,'Ownership Metrics'!$A:$A,'Ownership Metrics'!$H:$H),"")</f>
        <v>Mayoritas</v>
      </c>
      <c r="T4592" s="27" t="str">
        <f>IFERROR(_xlfn.XLOOKUP($B4592,'Ownership Metrics'!$A:$A,'Ownership Metrics'!$I:$I),"")</f>
        <v>Sedang</v>
      </c>
      <c r="U4592" s="27">
        <f>IF(COUNTIFS($B$2:$B4592,$B4592,$D$2:$D4592,$D4592)=1,1,0)</f>
        <v>1</v>
      </c>
      <c r="V4592" s="27">
        <f t="shared" si="214"/>
        <v>7.97</v>
      </c>
      <c r="W4592" s="27">
        <f t="shared" si="215"/>
        <v>3</v>
      </c>
      <c r="X4592" s="27">
        <f t="shared" si="213"/>
        <v>7.9699995407999999</v>
      </c>
    </row>
    <row r="4593" spans="1:24" x14ac:dyDescent="0.25">
      <c r="A4593" s="26">
        <v>46265</v>
      </c>
      <c r="B4593" s="27" t="s">
        <v>10750</v>
      </c>
      <c r="C4593" s="27" t="s">
        <v>4792</v>
      </c>
      <c r="D4593" s="27" t="s">
        <v>4794</v>
      </c>
      <c r="E4593" s="27" t="s">
        <v>22</v>
      </c>
      <c r="F4593" s="27" t="s">
        <v>23</v>
      </c>
      <c r="G4593" s="27"/>
      <c r="H4593" s="27" t="s">
        <v>24</v>
      </c>
      <c r="I4593" s="28">
        <v>653093365</v>
      </c>
      <c r="J4593" s="28">
        <v>0</v>
      </c>
      <c r="K4593" s="28">
        <v>653093365</v>
      </c>
      <c r="L4593" s="29">
        <v>1.08</v>
      </c>
      <c r="M4593" s="29">
        <f>IFERROR(_xlfn.XLOOKUP($B4593,'Ownership Metrics'!$A:$A,'Ownership Metrics'!$B:$B),"")</f>
        <v>10.79</v>
      </c>
      <c r="N4593" s="28">
        <f>IFERROR(_xlfn.XLOOKUP($B4593,'Ownership Metrics'!$A:$A,'Ownership Metrics'!$C:$C),"")</f>
        <v>3497</v>
      </c>
      <c r="O4593" s="29">
        <f>IFERROR(_xlfn.XLOOKUP($B4593,'Ownership Metrics'!$A:$A,'Ownership Metrics'!$D:$D),"")</f>
        <v>57.68</v>
      </c>
      <c r="P4593" s="29">
        <f>IFERROR(_xlfn.XLOOKUP($B4593,'Ownership Metrics'!$A:$A,'Ownership Metrics'!$E:$E),"")</f>
        <v>74.59</v>
      </c>
      <c r="Q4593" s="30">
        <f>IFERROR(_xlfn.XLOOKUP($B4593,'Ownership Metrics'!$A:$A,'Ownership Metrics'!$F:$F),"")</f>
        <v>12</v>
      </c>
      <c r="R4593" s="30">
        <f>IFERROR(_xlfn.XLOOKUP($B4593,'Ownership Metrics'!$A:$A,'Ownership Metrics'!$G:$G),"")</f>
        <v>50</v>
      </c>
      <c r="S4593" s="27" t="str">
        <f>IFERROR(_xlfn.XLOOKUP($B4593,'Ownership Metrics'!$A:$A,'Ownership Metrics'!$H:$H),"")</f>
        <v>Mayoritas</v>
      </c>
      <c r="T4593" s="27" t="str">
        <f>IFERROR(_xlfn.XLOOKUP($B4593,'Ownership Metrics'!$A:$A,'Ownership Metrics'!$I:$I),"")</f>
        <v>Sedang</v>
      </c>
      <c r="U4593" s="27">
        <f>IF(COUNTIFS($B$2:$B4593,$B4593,$D$2:$D4593,$D4593)=1,1,0)</f>
        <v>1</v>
      </c>
      <c r="V4593" s="27">
        <f t="shared" si="214"/>
        <v>1.08</v>
      </c>
      <c r="W4593" s="27">
        <f t="shared" si="215"/>
        <v>10</v>
      </c>
      <c r="X4593" s="27">
        <f t="shared" si="213"/>
        <v>1.0799995407</v>
      </c>
    </row>
    <row r="4594" spans="1:24" x14ac:dyDescent="0.25">
      <c r="A4594" s="26">
        <v>46265</v>
      </c>
      <c r="B4594" s="27" t="s">
        <v>10750</v>
      </c>
      <c r="C4594" s="27" t="s">
        <v>4792</v>
      </c>
      <c r="D4594" s="27" t="s">
        <v>4795</v>
      </c>
      <c r="E4594" s="27" t="s">
        <v>72</v>
      </c>
      <c r="F4594" s="27" t="s">
        <v>32</v>
      </c>
      <c r="G4594" s="27"/>
      <c r="H4594" s="27" t="s">
        <v>62</v>
      </c>
      <c r="I4594" s="28">
        <v>627425200</v>
      </c>
      <c r="J4594" s="28">
        <v>0</v>
      </c>
      <c r="K4594" s="28">
        <v>627425200</v>
      </c>
      <c r="L4594" s="29">
        <v>1.03</v>
      </c>
      <c r="M4594" s="29">
        <f>IFERROR(_xlfn.XLOOKUP($B4594,'Ownership Metrics'!$A:$A,'Ownership Metrics'!$B:$B),"")</f>
        <v>10.79</v>
      </c>
      <c r="N4594" s="28">
        <f>IFERROR(_xlfn.XLOOKUP($B4594,'Ownership Metrics'!$A:$A,'Ownership Metrics'!$C:$C),"")</f>
        <v>3497</v>
      </c>
      <c r="O4594" s="29">
        <f>IFERROR(_xlfn.XLOOKUP($B4594,'Ownership Metrics'!$A:$A,'Ownership Metrics'!$D:$D),"")</f>
        <v>57.68</v>
      </c>
      <c r="P4594" s="29">
        <f>IFERROR(_xlfn.XLOOKUP($B4594,'Ownership Metrics'!$A:$A,'Ownership Metrics'!$E:$E),"")</f>
        <v>74.59</v>
      </c>
      <c r="Q4594" s="30">
        <f>IFERROR(_xlfn.XLOOKUP($B4594,'Ownership Metrics'!$A:$A,'Ownership Metrics'!$F:$F),"")</f>
        <v>12</v>
      </c>
      <c r="R4594" s="30">
        <f>IFERROR(_xlfn.XLOOKUP($B4594,'Ownership Metrics'!$A:$A,'Ownership Metrics'!$G:$G),"")</f>
        <v>50</v>
      </c>
      <c r="S4594" s="27" t="str">
        <f>IFERROR(_xlfn.XLOOKUP($B4594,'Ownership Metrics'!$A:$A,'Ownership Metrics'!$H:$H),"")</f>
        <v>Mayoritas</v>
      </c>
      <c r="T4594" s="27" t="str">
        <f>IFERROR(_xlfn.XLOOKUP($B4594,'Ownership Metrics'!$A:$A,'Ownership Metrics'!$I:$I),"")</f>
        <v>Sedang</v>
      </c>
      <c r="U4594" s="27">
        <f>IF(COUNTIFS($B$2:$B4594,$B4594,$D$2:$D4594,$D4594)=1,1,0)</f>
        <v>1</v>
      </c>
      <c r="V4594" s="27">
        <f t="shared" si="214"/>
        <v>1.03</v>
      </c>
      <c r="W4594" s="27">
        <f t="shared" si="215"/>
        <v>11</v>
      </c>
      <c r="X4594" s="27">
        <f t="shared" si="213"/>
        <v>1.0299995406</v>
      </c>
    </row>
    <row r="4595" spans="1:24" x14ac:dyDescent="0.25">
      <c r="A4595" s="26">
        <v>46265</v>
      </c>
      <c r="B4595" s="27" t="s">
        <v>10750</v>
      </c>
      <c r="C4595" s="27" t="s">
        <v>4792</v>
      </c>
      <c r="D4595" s="27" t="s">
        <v>1127</v>
      </c>
      <c r="E4595" s="27" t="s">
        <v>1128</v>
      </c>
      <c r="F4595" s="27" t="s">
        <v>32</v>
      </c>
      <c r="G4595" s="27"/>
      <c r="H4595" s="27" t="s">
        <v>1129</v>
      </c>
      <c r="I4595" s="28">
        <v>1088422665</v>
      </c>
      <c r="J4595" s="28">
        <v>0</v>
      </c>
      <c r="K4595" s="28">
        <v>1088422665</v>
      </c>
      <c r="L4595" s="29">
        <v>1.79</v>
      </c>
      <c r="M4595" s="29">
        <f>IFERROR(_xlfn.XLOOKUP($B4595,'Ownership Metrics'!$A:$A,'Ownership Metrics'!$B:$B),"")</f>
        <v>10.79</v>
      </c>
      <c r="N4595" s="28">
        <f>IFERROR(_xlfn.XLOOKUP($B4595,'Ownership Metrics'!$A:$A,'Ownership Metrics'!$C:$C),"")</f>
        <v>3497</v>
      </c>
      <c r="O4595" s="29">
        <f>IFERROR(_xlfn.XLOOKUP($B4595,'Ownership Metrics'!$A:$A,'Ownership Metrics'!$D:$D),"")</f>
        <v>57.68</v>
      </c>
      <c r="P4595" s="29">
        <f>IFERROR(_xlfn.XLOOKUP($B4595,'Ownership Metrics'!$A:$A,'Ownership Metrics'!$E:$E),"")</f>
        <v>74.59</v>
      </c>
      <c r="Q4595" s="30">
        <f>IFERROR(_xlfn.XLOOKUP($B4595,'Ownership Metrics'!$A:$A,'Ownership Metrics'!$F:$F),"")</f>
        <v>12</v>
      </c>
      <c r="R4595" s="30">
        <f>IFERROR(_xlfn.XLOOKUP($B4595,'Ownership Metrics'!$A:$A,'Ownership Metrics'!$G:$G),"")</f>
        <v>50</v>
      </c>
      <c r="S4595" s="27" t="str">
        <f>IFERROR(_xlfn.XLOOKUP($B4595,'Ownership Metrics'!$A:$A,'Ownership Metrics'!$H:$H),"")</f>
        <v>Mayoritas</v>
      </c>
      <c r="T4595" s="27" t="str">
        <f>IFERROR(_xlfn.XLOOKUP($B4595,'Ownership Metrics'!$A:$A,'Ownership Metrics'!$I:$I),"")</f>
        <v>Sedang</v>
      </c>
      <c r="U4595" s="27">
        <f>IF(COUNTIFS($B$2:$B4595,$B4595,$D$2:$D4595,$D4595)=1,1,0)</f>
        <v>1</v>
      </c>
      <c r="V4595" s="27">
        <f t="shared" si="214"/>
        <v>1.79</v>
      </c>
      <c r="W4595" s="27">
        <f t="shared" si="215"/>
        <v>7</v>
      </c>
      <c r="X4595" s="27">
        <f t="shared" si="213"/>
        <v>1.7899995405</v>
      </c>
    </row>
    <row r="4596" spans="1:24" x14ac:dyDescent="0.25">
      <c r="A4596" s="26">
        <v>46265</v>
      </c>
      <c r="B4596" s="27" t="s">
        <v>10750</v>
      </c>
      <c r="C4596" s="27" t="s">
        <v>4792</v>
      </c>
      <c r="D4596" s="27" t="s">
        <v>4796</v>
      </c>
      <c r="E4596" s="27" t="s">
        <v>22</v>
      </c>
      <c r="F4596" s="27" t="s">
        <v>32</v>
      </c>
      <c r="G4596" s="27"/>
      <c r="H4596" s="27" t="s">
        <v>56</v>
      </c>
      <c r="I4596" s="28">
        <v>1247709230</v>
      </c>
      <c r="J4596" s="28">
        <v>0</v>
      </c>
      <c r="K4596" s="28">
        <v>1247709230</v>
      </c>
      <c r="L4596" s="29">
        <v>2.06</v>
      </c>
      <c r="M4596" s="29">
        <f>IFERROR(_xlfn.XLOOKUP($B4596,'Ownership Metrics'!$A:$A,'Ownership Metrics'!$B:$B),"")</f>
        <v>10.79</v>
      </c>
      <c r="N4596" s="28">
        <f>IFERROR(_xlfn.XLOOKUP($B4596,'Ownership Metrics'!$A:$A,'Ownership Metrics'!$C:$C),"")</f>
        <v>3497</v>
      </c>
      <c r="O4596" s="29">
        <f>IFERROR(_xlfn.XLOOKUP($B4596,'Ownership Metrics'!$A:$A,'Ownership Metrics'!$D:$D),"")</f>
        <v>57.68</v>
      </c>
      <c r="P4596" s="29">
        <f>IFERROR(_xlfn.XLOOKUP($B4596,'Ownership Metrics'!$A:$A,'Ownership Metrics'!$E:$E),"")</f>
        <v>74.59</v>
      </c>
      <c r="Q4596" s="30">
        <f>IFERROR(_xlfn.XLOOKUP($B4596,'Ownership Metrics'!$A:$A,'Ownership Metrics'!$F:$F),"")</f>
        <v>12</v>
      </c>
      <c r="R4596" s="30">
        <f>IFERROR(_xlfn.XLOOKUP($B4596,'Ownership Metrics'!$A:$A,'Ownership Metrics'!$G:$G),"")</f>
        <v>50</v>
      </c>
      <c r="S4596" s="27" t="str">
        <f>IFERROR(_xlfn.XLOOKUP($B4596,'Ownership Metrics'!$A:$A,'Ownership Metrics'!$H:$H),"")</f>
        <v>Mayoritas</v>
      </c>
      <c r="T4596" s="27" t="str">
        <f>IFERROR(_xlfn.XLOOKUP($B4596,'Ownership Metrics'!$A:$A,'Ownership Metrics'!$I:$I),"")</f>
        <v>Sedang</v>
      </c>
      <c r="U4596" s="27">
        <f>IF(COUNTIFS($B$2:$B4596,$B4596,$D$2:$D4596,$D4596)=1,1,0)</f>
        <v>1</v>
      </c>
      <c r="V4596" s="27">
        <f t="shared" si="214"/>
        <v>2.06</v>
      </c>
      <c r="W4596" s="27">
        <f t="shared" si="215"/>
        <v>5</v>
      </c>
      <c r="X4596" s="27">
        <f t="shared" si="213"/>
        <v>2.0599995404000002</v>
      </c>
    </row>
    <row r="4597" spans="1:24" x14ac:dyDescent="0.25">
      <c r="A4597" s="26">
        <v>46265</v>
      </c>
      <c r="B4597" s="27" t="s">
        <v>10750</v>
      </c>
      <c r="C4597" s="27" t="s">
        <v>4792</v>
      </c>
      <c r="D4597" s="27" t="s">
        <v>4797</v>
      </c>
      <c r="E4597" s="27" t="s">
        <v>83</v>
      </c>
      <c r="F4597" s="27" t="s">
        <v>32</v>
      </c>
      <c r="G4597" s="27"/>
      <c r="H4597" s="27" t="s">
        <v>1129</v>
      </c>
      <c r="I4597" s="28">
        <v>1211620772</v>
      </c>
      <c r="J4597" s="28">
        <v>0</v>
      </c>
      <c r="K4597" s="28">
        <v>1211620772</v>
      </c>
      <c r="L4597" s="29">
        <v>2</v>
      </c>
      <c r="M4597" s="29">
        <f>IFERROR(_xlfn.XLOOKUP($B4597,'Ownership Metrics'!$A:$A,'Ownership Metrics'!$B:$B),"")</f>
        <v>10.79</v>
      </c>
      <c r="N4597" s="28">
        <f>IFERROR(_xlfn.XLOOKUP($B4597,'Ownership Metrics'!$A:$A,'Ownership Metrics'!$C:$C),"")</f>
        <v>3497</v>
      </c>
      <c r="O4597" s="29">
        <f>IFERROR(_xlfn.XLOOKUP($B4597,'Ownership Metrics'!$A:$A,'Ownership Metrics'!$D:$D),"")</f>
        <v>57.68</v>
      </c>
      <c r="P4597" s="29">
        <f>IFERROR(_xlfn.XLOOKUP($B4597,'Ownership Metrics'!$A:$A,'Ownership Metrics'!$E:$E),"")</f>
        <v>74.59</v>
      </c>
      <c r="Q4597" s="30">
        <f>IFERROR(_xlfn.XLOOKUP($B4597,'Ownership Metrics'!$A:$A,'Ownership Metrics'!$F:$F),"")</f>
        <v>12</v>
      </c>
      <c r="R4597" s="30">
        <f>IFERROR(_xlfn.XLOOKUP($B4597,'Ownership Metrics'!$A:$A,'Ownership Metrics'!$G:$G),"")</f>
        <v>50</v>
      </c>
      <c r="S4597" s="27" t="str">
        <f>IFERROR(_xlfn.XLOOKUP($B4597,'Ownership Metrics'!$A:$A,'Ownership Metrics'!$H:$H),"")</f>
        <v>Mayoritas</v>
      </c>
      <c r="T4597" s="27" t="str">
        <f>IFERROR(_xlfn.XLOOKUP($B4597,'Ownership Metrics'!$A:$A,'Ownership Metrics'!$I:$I),"")</f>
        <v>Sedang</v>
      </c>
      <c r="U4597" s="27">
        <f>IF(COUNTIFS($B$2:$B4597,$B4597,$D$2:$D4597,$D4597)=1,1,0)</f>
        <v>1</v>
      </c>
      <c r="V4597" s="27">
        <f t="shared" si="214"/>
        <v>2</v>
      </c>
      <c r="W4597" s="27">
        <f t="shared" si="215"/>
        <v>6</v>
      </c>
      <c r="X4597" s="27">
        <f t="shared" si="213"/>
        <v>1.9999995402999999</v>
      </c>
    </row>
    <row r="4598" spans="1:24" x14ac:dyDescent="0.25">
      <c r="A4598" s="26">
        <v>46265</v>
      </c>
      <c r="B4598" s="27" t="s">
        <v>10750</v>
      </c>
      <c r="C4598" s="27" t="s">
        <v>4792</v>
      </c>
      <c r="D4598" s="27" t="s">
        <v>1143</v>
      </c>
      <c r="E4598" s="27" t="s">
        <v>124</v>
      </c>
      <c r="F4598" s="27" t="s">
        <v>32</v>
      </c>
      <c r="G4598" s="27"/>
      <c r="H4598" s="27" t="s">
        <v>56</v>
      </c>
      <c r="I4598" s="28">
        <v>799910300</v>
      </c>
      <c r="J4598" s="28">
        <v>0</v>
      </c>
      <c r="K4598" s="28">
        <v>799910300</v>
      </c>
      <c r="L4598" s="29">
        <v>1.32</v>
      </c>
      <c r="M4598" s="29">
        <f>IFERROR(_xlfn.XLOOKUP($B4598,'Ownership Metrics'!$A:$A,'Ownership Metrics'!$B:$B),"")</f>
        <v>10.79</v>
      </c>
      <c r="N4598" s="28">
        <f>IFERROR(_xlfn.XLOOKUP($B4598,'Ownership Metrics'!$A:$A,'Ownership Metrics'!$C:$C),"")</f>
        <v>3497</v>
      </c>
      <c r="O4598" s="29">
        <f>IFERROR(_xlfn.XLOOKUP($B4598,'Ownership Metrics'!$A:$A,'Ownership Metrics'!$D:$D),"")</f>
        <v>57.68</v>
      </c>
      <c r="P4598" s="29">
        <f>IFERROR(_xlfn.XLOOKUP($B4598,'Ownership Metrics'!$A:$A,'Ownership Metrics'!$E:$E),"")</f>
        <v>74.59</v>
      </c>
      <c r="Q4598" s="30">
        <f>IFERROR(_xlfn.XLOOKUP($B4598,'Ownership Metrics'!$A:$A,'Ownership Metrics'!$F:$F),"")</f>
        <v>12</v>
      </c>
      <c r="R4598" s="30">
        <f>IFERROR(_xlfn.XLOOKUP($B4598,'Ownership Metrics'!$A:$A,'Ownership Metrics'!$G:$G),"")</f>
        <v>50</v>
      </c>
      <c r="S4598" s="27" t="str">
        <f>IFERROR(_xlfn.XLOOKUP($B4598,'Ownership Metrics'!$A:$A,'Ownership Metrics'!$H:$H),"")</f>
        <v>Mayoritas</v>
      </c>
      <c r="T4598" s="27" t="str">
        <f>IFERROR(_xlfn.XLOOKUP($B4598,'Ownership Metrics'!$A:$A,'Ownership Metrics'!$I:$I),"")</f>
        <v>Sedang</v>
      </c>
      <c r="U4598" s="27">
        <f>IF(COUNTIFS($B$2:$B4598,$B4598,$D$2:$D4598,$D4598)=1,1,0)</f>
        <v>1</v>
      </c>
      <c r="V4598" s="27">
        <f t="shared" si="214"/>
        <v>1.32</v>
      </c>
      <c r="W4598" s="27">
        <f t="shared" si="215"/>
        <v>9</v>
      </c>
      <c r="X4598" s="27">
        <f t="shared" si="213"/>
        <v>1.3199995402</v>
      </c>
    </row>
    <row r="4599" spans="1:24" x14ac:dyDescent="0.25">
      <c r="A4599" s="26">
        <v>46265</v>
      </c>
      <c r="B4599" s="27" t="s">
        <v>10750</v>
      </c>
      <c r="C4599" s="27" t="s">
        <v>4792</v>
      </c>
      <c r="D4599" s="27" t="s">
        <v>4014</v>
      </c>
      <c r="E4599" s="27" t="s">
        <v>171</v>
      </c>
      <c r="F4599" s="27" t="s">
        <v>23</v>
      </c>
      <c r="G4599" s="27"/>
      <c r="H4599" s="27" t="s">
        <v>24</v>
      </c>
      <c r="I4599" s="28">
        <v>609001250</v>
      </c>
      <c r="J4599" s="28">
        <v>0</v>
      </c>
      <c r="K4599" s="28">
        <v>609001250</v>
      </c>
      <c r="L4599" s="29">
        <v>1</v>
      </c>
      <c r="M4599" s="29">
        <f>IFERROR(_xlfn.XLOOKUP($B4599,'Ownership Metrics'!$A:$A,'Ownership Metrics'!$B:$B),"")</f>
        <v>10.79</v>
      </c>
      <c r="N4599" s="28">
        <f>IFERROR(_xlfn.XLOOKUP($B4599,'Ownership Metrics'!$A:$A,'Ownership Metrics'!$C:$C),"")</f>
        <v>3497</v>
      </c>
      <c r="O4599" s="29">
        <f>IFERROR(_xlfn.XLOOKUP($B4599,'Ownership Metrics'!$A:$A,'Ownership Metrics'!$D:$D),"")</f>
        <v>57.68</v>
      </c>
      <c r="P4599" s="29">
        <f>IFERROR(_xlfn.XLOOKUP($B4599,'Ownership Metrics'!$A:$A,'Ownership Metrics'!$E:$E),"")</f>
        <v>74.59</v>
      </c>
      <c r="Q4599" s="30">
        <f>IFERROR(_xlfn.XLOOKUP($B4599,'Ownership Metrics'!$A:$A,'Ownership Metrics'!$F:$F),"")</f>
        <v>12</v>
      </c>
      <c r="R4599" s="30">
        <f>IFERROR(_xlfn.XLOOKUP($B4599,'Ownership Metrics'!$A:$A,'Ownership Metrics'!$G:$G),"")</f>
        <v>50</v>
      </c>
      <c r="S4599" s="27" t="str">
        <f>IFERROR(_xlfn.XLOOKUP($B4599,'Ownership Metrics'!$A:$A,'Ownership Metrics'!$H:$H),"")</f>
        <v>Mayoritas</v>
      </c>
      <c r="T4599" s="27" t="str">
        <f>IFERROR(_xlfn.XLOOKUP($B4599,'Ownership Metrics'!$A:$A,'Ownership Metrics'!$I:$I),"")</f>
        <v>Sedang</v>
      </c>
      <c r="U4599" s="27">
        <f>IF(COUNTIFS($B$2:$B4599,$B4599,$D$2:$D4599,$D4599)=1,1,0)</f>
        <v>1</v>
      </c>
      <c r="V4599" s="27">
        <f t="shared" si="214"/>
        <v>1</v>
      </c>
      <c r="W4599" s="27">
        <f t="shared" si="215"/>
        <v>12</v>
      </c>
      <c r="X4599" s="27">
        <f t="shared" si="213"/>
        <v>0.99999954010000003</v>
      </c>
    </row>
    <row r="4600" spans="1:24" x14ac:dyDescent="0.25">
      <c r="A4600" s="26">
        <v>46265</v>
      </c>
      <c r="B4600" s="27" t="s">
        <v>10750</v>
      </c>
      <c r="C4600" s="27" t="s">
        <v>4792</v>
      </c>
      <c r="D4600" s="27" t="s">
        <v>4022</v>
      </c>
      <c r="E4600" s="27" t="s">
        <v>67</v>
      </c>
      <c r="F4600" s="27" t="s">
        <v>23</v>
      </c>
      <c r="G4600" s="27"/>
      <c r="H4600" s="27" t="s">
        <v>24</v>
      </c>
      <c r="I4600" s="28">
        <v>5423407800</v>
      </c>
      <c r="J4600" s="28">
        <v>0</v>
      </c>
      <c r="K4600" s="28">
        <v>5423407800</v>
      </c>
      <c r="L4600" s="29">
        <v>8.94</v>
      </c>
      <c r="M4600" s="29">
        <f>IFERROR(_xlfn.XLOOKUP($B4600,'Ownership Metrics'!$A:$A,'Ownership Metrics'!$B:$B),"")</f>
        <v>10.79</v>
      </c>
      <c r="N4600" s="28">
        <f>IFERROR(_xlfn.XLOOKUP($B4600,'Ownership Metrics'!$A:$A,'Ownership Metrics'!$C:$C),"")</f>
        <v>3497</v>
      </c>
      <c r="O4600" s="29">
        <f>IFERROR(_xlfn.XLOOKUP($B4600,'Ownership Metrics'!$A:$A,'Ownership Metrics'!$D:$D),"")</f>
        <v>57.68</v>
      </c>
      <c r="P4600" s="29">
        <f>IFERROR(_xlfn.XLOOKUP($B4600,'Ownership Metrics'!$A:$A,'Ownership Metrics'!$E:$E),"")</f>
        <v>74.59</v>
      </c>
      <c r="Q4600" s="30">
        <f>IFERROR(_xlfn.XLOOKUP($B4600,'Ownership Metrics'!$A:$A,'Ownership Metrics'!$F:$F),"")</f>
        <v>12</v>
      </c>
      <c r="R4600" s="30">
        <f>IFERROR(_xlfn.XLOOKUP($B4600,'Ownership Metrics'!$A:$A,'Ownership Metrics'!$G:$G),"")</f>
        <v>50</v>
      </c>
      <c r="S4600" s="27" t="str">
        <f>IFERROR(_xlfn.XLOOKUP($B4600,'Ownership Metrics'!$A:$A,'Ownership Metrics'!$H:$H),"")</f>
        <v>Mayoritas</v>
      </c>
      <c r="T4600" s="27" t="str">
        <f>IFERROR(_xlfn.XLOOKUP($B4600,'Ownership Metrics'!$A:$A,'Ownership Metrics'!$I:$I),"")</f>
        <v>Sedang</v>
      </c>
      <c r="U4600" s="27">
        <f>IF(COUNTIFS($B$2:$B4600,$B4600,$D$2:$D4600,$D4600)=1,1,0)</f>
        <v>1</v>
      </c>
      <c r="V4600" s="27">
        <f t="shared" si="214"/>
        <v>8.94</v>
      </c>
      <c r="W4600" s="27">
        <f t="shared" si="215"/>
        <v>2</v>
      </c>
      <c r="X4600" s="27">
        <f t="shared" si="213"/>
        <v>8.9399995399999987</v>
      </c>
    </row>
    <row r="4601" spans="1:24" x14ac:dyDescent="0.25">
      <c r="A4601" s="26">
        <v>46265</v>
      </c>
      <c r="B4601" s="27" t="s">
        <v>10751</v>
      </c>
      <c r="C4601" s="27" t="s">
        <v>4799</v>
      </c>
      <c r="D4601" s="27" t="s">
        <v>4800</v>
      </c>
      <c r="E4601" s="27" t="s">
        <v>22</v>
      </c>
      <c r="F4601" s="27" t="s">
        <v>23</v>
      </c>
      <c r="G4601" s="27"/>
      <c r="H4601" s="27" t="s">
        <v>24</v>
      </c>
      <c r="I4601" s="28">
        <v>150128500</v>
      </c>
      <c r="J4601" s="28">
        <v>0</v>
      </c>
      <c r="K4601" s="28">
        <v>150128500</v>
      </c>
      <c r="L4601" s="29">
        <v>2.5499999999999998</v>
      </c>
      <c r="M4601" s="29">
        <f>IFERROR(_xlfn.XLOOKUP($B4601,'Ownership Metrics'!$A:$A,'Ownership Metrics'!$B:$B),"")</f>
        <v>4.42</v>
      </c>
      <c r="N4601" s="28">
        <f>IFERROR(_xlfn.XLOOKUP($B4601,'Ownership Metrics'!$A:$A,'Ownership Metrics'!$C:$C),"")</f>
        <v>4258</v>
      </c>
      <c r="O4601" s="29">
        <f>IFERROR(_xlfn.XLOOKUP($B4601,'Ownership Metrics'!$A:$A,'Ownership Metrics'!$D:$D),"")</f>
        <v>63.84</v>
      </c>
      <c r="P4601" s="29">
        <f>IFERROR(_xlfn.XLOOKUP($B4601,'Ownership Metrics'!$A:$A,'Ownership Metrics'!$E:$E),"")</f>
        <v>76.56</v>
      </c>
      <c r="Q4601" s="30">
        <f>IFERROR(_xlfn.XLOOKUP($B4601,'Ownership Metrics'!$A:$A,'Ownership Metrics'!$F:$F),"")</f>
        <v>7</v>
      </c>
      <c r="R4601" s="30">
        <f>IFERROR(_xlfn.XLOOKUP($B4601,'Ownership Metrics'!$A:$A,'Ownership Metrics'!$G:$G),"")</f>
        <v>60</v>
      </c>
      <c r="S4601" s="27" t="str">
        <f>IFERROR(_xlfn.XLOOKUP($B4601,'Ownership Metrics'!$A:$A,'Ownership Metrics'!$H:$H),"")</f>
        <v>Mayoritas</v>
      </c>
      <c r="T4601" s="27" t="str">
        <f>IFERROR(_xlfn.XLOOKUP($B4601,'Ownership Metrics'!$A:$A,'Ownership Metrics'!$I:$I),"")</f>
        <v>Tinggi</v>
      </c>
      <c r="U4601" s="27">
        <f>IF(COUNTIFS($B$2:$B4601,$B4601,$D$2:$D4601,$D4601)=1,1,0)</f>
        <v>1</v>
      </c>
      <c r="V4601" s="27">
        <f t="shared" si="214"/>
        <v>2.5499999999999998</v>
      </c>
      <c r="W4601" s="27">
        <f t="shared" si="215"/>
        <v>7</v>
      </c>
      <c r="X4601" s="27">
        <f t="shared" si="213"/>
        <v>2.5499995398999999</v>
      </c>
    </row>
    <row r="4602" spans="1:24" x14ac:dyDescent="0.25">
      <c r="A4602" s="26">
        <v>46265</v>
      </c>
      <c r="B4602" s="27" t="s">
        <v>10751</v>
      </c>
      <c r="C4602" s="27" t="s">
        <v>4799</v>
      </c>
      <c r="D4602" s="27" t="s">
        <v>4801</v>
      </c>
      <c r="E4602" s="27" t="s">
        <v>22</v>
      </c>
      <c r="F4602" s="27" t="s">
        <v>23</v>
      </c>
      <c r="G4602" s="27"/>
      <c r="H4602" s="27" t="s">
        <v>24</v>
      </c>
      <c r="I4602" s="28">
        <v>625554244</v>
      </c>
      <c r="J4602" s="28">
        <v>3130000000</v>
      </c>
      <c r="K4602" s="28">
        <v>3755554244</v>
      </c>
      <c r="L4602" s="29">
        <v>63.84</v>
      </c>
      <c r="M4602" s="29">
        <f>IFERROR(_xlfn.XLOOKUP($B4602,'Ownership Metrics'!$A:$A,'Ownership Metrics'!$B:$B),"")</f>
        <v>4.42</v>
      </c>
      <c r="N4602" s="28">
        <f>IFERROR(_xlfn.XLOOKUP($B4602,'Ownership Metrics'!$A:$A,'Ownership Metrics'!$C:$C),"")</f>
        <v>4258</v>
      </c>
      <c r="O4602" s="29">
        <f>IFERROR(_xlfn.XLOOKUP($B4602,'Ownership Metrics'!$A:$A,'Ownership Metrics'!$D:$D),"")</f>
        <v>63.84</v>
      </c>
      <c r="P4602" s="29">
        <f>IFERROR(_xlfn.XLOOKUP($B4602,'Ownership Metrics'!$A:$A,'Ownership Metrics'!$E:$E),"")</f>
        <v>76.56</v>
      </c>
      <c r="Q4602" s="30">
        <f>IFERROR(_xlfn.XLOOKUP($B4602,'Ownership Metrics'!$A:$A,'Ownership Metrics'!$F:$F),"")</f>
        <v>7</v>
      </c>
      <c r="R4602" s="30">
        <f>IFERROR(_xlfn.XLOOKUP($B4602,'Ownership Metrics'!$A:$A,'Ownership Metrics'!$G:$G),"")</f>
        <v>60</v>
      </c>
      <c r="S4602" s="27" t="str">
        <f>IFERROR(_xlfn.XLOOKUP($B4602,'Ownership Metrics'!$A:$A,'Ownership Metrics'!$H:$H),"")</f>
        <v>Mayoritas</v>
      </c>
      <c r="T4602" s="27" t="str">
        <f>IFERROR(_xlfn.XLOOKUP($B4602,'Ownership Metrics'!$A:$A,'Ownership Metrics'!$I:$I),"")</f>
        <v>Tinggi</v>
      </c>
      <c r="U4602" s="27">
        <f>IF(COUNTIFS($B$2:$B4602,$B4602,$D$2:$D4602,$D4602)=1,1,0)</f>
        <v>1</v>
      </c>
      <c r="V4602" s="27">
        <f t="shared" si="214"/>
        <v>63.84</v>
      </c>
      <c r="W4602" s="27">
        <f t="shared" si="215"/>
        <v>1</v>
      </c>
      <c r="X4602" s="27">
        <f t="shared" si="213"/>
        <v>63.839999539800004</v>
      </c>
    </row>
    <row r="4603" spans="1:24" x14ac:dyDescent="0.25">
      <c r="A4603" s="26">
        <v>46265</v>
      </c>
      <c r="B4603" s="27" t="s">
        <v>10751</v>
      </c>
      <c r="C4603" s="27" t="s">
        <v>4799</v>
      </c>
      <c r="D4603" s="27" t="s">
        <v>4802</v>
      </c>
      <c r="E4603" s="27" t="s">
        <v>35</v>
      </c>
      <c r="F4603" s="27" t="s">
        <v>23</v>
      </c>
      <c r="G4603" s="27" t="s">
        <v>36</v>
      </c>
      <c r="H4603" s="27" t="s">
        <v>24</v>
      </c>
      <c r="I4603" s="28">
        <v>100000000</v>
      </c>
      <c r="J4603" s="28">
        <v>274000000</v>
      </c>
      <c r="K4603" s="28">
        <v>374000000</v>
      </c>
      <c r="L4603" s="29">
        <v>6.36</v>
      </c>
      <c r="M4603" s="29">
        <f>IFERROR(_xlfn.XLOOKUP($B4603,'Ownership Metrics'!$A:$A,'Ownership Metrics'!$B:$B),"")</f>
        <v>4.42</v>
      </c>
      <c r="N4603" s="28">
        <f>IFERROR(_xlfn.XLOOKUP($B4603,'Ownership Metrics'!$A:$A,'Ownership Metrics'!$C:$C),"")</f>
        <v>4258</v>
      </c>
      <c r="O4603" s="29">
        <f>IFERROR(_xlfn.XLOOKUP($B4603,'Ownership Metrics'!$A:$A,'Ownership Metrics'!$D:$D),"")</f>
        <v>63.84</v>
      </c>
      <c r="P4603" s="29">
        <f>IFERROR(_xlfn.XLOOKUP($B4603,'Ownership Metrics'!$A:$A,'Ownership Metrics'!$E:$E),"")</f>
        <v>76.56</v>
      </c>
      <c r="Q4603" s="30">
        <f>IFERROR(_xlfn.XLOOKUP($B4603,'Ownership Metrics'!$A:$A,'Ownership Metrics'!$F:$F),"")</f>
        <v>7</v>
      </c>
      <c r="R4603" s="30">
        <f>IFERROR(_xlfn.XLOOKUP($B4603,'Ownership Metrics'!$A:$A,'Ownership Metrics'!$G:$G),"")</f>
        <v>60</v>
      </c>
      <c r="S4603" s="27" t="str">
        <f>IFERROR(_xlfn.XLOOKUP($B4603,'Ownership Metrics'!$A:$A,'Ownership Metrics'!$H:$H),"")</f>
        <v>Mayoritas</v>
      </c>
      <c r="T4603" s="27" t="str">
        <f>IFERROR(_xlfn.XLOOKUP($B4603,'Ownership Metrics'!$A:$A,'Ownership Metrics'!$I:$I),"")</f>
        <v>Tinggi</v>
      </c>
      <c r="U4603" s="27">
        <f>IF(COUNTIFS($B$2:$B4603,$B4603,$D$2:$D4603,$D4603)=1,1,0)</f>
        <v>1</v>
      </c>
      <c r="V4603" s="27">
        <f t="shared" si="214"/>
        <v>6.36</v>
      </c>
      <c r="W4603" s="27">
        <f t="shared" si="215"/>
        <v>2</v>
      </c>
      <c r="X4603" s="27">
        <f t="shared" si="213"/>
        <v>6.3599995397000004</v>
      </c>
    </row>
    <row r="4604" spans="1:24" x14ac:dyDescent="0.25">
      <c r="A4604" s="26">
        <v>46265</v>
      </c>
      <c r="B4604" s="27" t="s">
        <v>10751</v>
      </c>
      <c r="C4604" s="27" t="s">
        <v>4799</v>
      </c>
      <c r="D4604" s="27" t="s">
        <v>4803</v>
      </c>
      <c r="E4604" s="27" t="s">
        <v>35</v>
      </c>
      <c r="F4604" s="27" t="s">
        <v>23</v>
      </c>
      <c r="G4604" s="27" t="s">
        <v>36</v>
      </c>
      <c r="H4604" s="27" t="s">
        <v>24</v>
      </c>
      <c r="I4604" s="28">
        <v>220538300</v>
      </c>
      <c r="J4604" s="28">
        <v>0</v>
      </c>
      <c r="K4604" s="28">
        <v>220538300</v>
      </c>
      <c r="L4604" s="29">
        <v>3.75</v>
      </c>
      <c r="M4604" s="29">
        <f>IFERROR(_xlfn.XLOOKUP($B4604,'Ownership Metrics'!$A:$A,'Ownership Metrics'!$B:$B),"")</f>
        <v>4.42</v>
      </c>
      <c r="N4604" s="28">
        <f>IFERROR(_xlfn.XLOOKUP($B4604,'Ownership Metrics'!$A:$A,'Ownership Metrics'!$C:$C),"")</f>
        <v>4258</v>
      </c>
      <c r="O4604" s="29">
        <f>IFERROR(_xlfn.XLOOKUP($B4604,'Ownership Metrics'!$A:$A,'Ownership Metrics'!$D:$D),"")</f>
        <v>63.84</v>
      </c>
      <c r="P4604" s="29">
        <f>IFERROR(_xlfn.XLOOKUP($B4604,'Ownership Metrics'!$A:$A,'Ownership Metrics'!$E:$E),"")</f>
        <v>76.56</v>
      </c>
      <c r="Q4604" s="30">
        <f>IFERROR(_xlfn.XLOOKUP($B4604,'Ownership Metrics'!$A:$A,'Ownership Metrics'!$F:$F),"")</f>
        <v>7</v>
      </c>
      <c r="R4604" s="30">
        <f>IFERROR(_xlfn.XLOOKUP($B4604,'Ownership Metrics'!$A:$A,'Ownership Metrics'!$G:$G),"")</f>
        <v>60</v>
      </c>
      <c r="S4604" s="27" t="str">
        <f>IFERROR(_xlfn.XLOOKUP($B4604,'Ownership Metrics'!$A:$A,'Ownership Metrics'!$H:$H),"")</f>
        <v>Mayoritas</v>
      </c>
      <c r="T4604" s="27" t="str">
        <f>IFERROR(_xlfn.XLOOKUP($B4604,'Ownership Metrics'!$A:$A,'Ownership Metrics'!$I:$I),"")</f>
        <v>Tinggi</v>
      </c>
      <c r="U4604" s="27">
        <f>IF(COUNTIFS($B$2:$B4604,$B4604,$D$2:$D4604,$D4604)=1,1,0)</f>
        <v>1</v>
      </c>
      <c r="V4604" s="27">
        <f t="shared" si="214"/>
        <v>3.75</v>
      </c>
      <c r="W4604" s="27">
        <f t="shared" si="215"/>
        <v>6</v>
      </c>
      <c r="X4604" s="27">
        <f t="shared" si="213"/>
        <v>3.7499995396000001</v>
      </c>
    </row>
    <row r="4605" spans="1:24" x14ac:dyDescent="0.25">
      <c r="A4605" s="26">
        <v>46265</v>
      </c>
      <c r="B4605" s="27" t="s">
        <v>10751</v>
      </c>
      <c r="C4605" s="27" t="s">
        <v>4799</v>
      </c>
      <c r="D4605" s="27" t="s">
        <v>4804</v>
      </c>
      <c r="E4605" s="27" t="s">
        <v>35</v>
      </c>
      <c r="F4605" s="27" t="s">
        <v>23</v>
      </c>
      <c r="G4605" s="27" t="s">
        <v>36</v>
      </c>
      <c r="H4605" s="27" t="s">
        <v>24</v>
      </c>
      <c r="I4605" s="28">
        <v>0</v>
      </c>
      <c r="J4605" s="28">
        <v>374000000</v>
      </c>
      <c r="K4605" s="28">
        <v>374000000</v>
      </c>
      <c r="L4605" s="29">
        <v>6.36</v>
      </c>
      <c r="M4605" s="29">
        <f>IFERROR(_xlfn.XLOOKUP($B4605,'Ownership Metrics'!$A:$A,'Ownership Metrics'!$B:$B),"")</f>
        <v>4.42</v>
      </c>
      <c r="N4605" s="28">
        <f>IFERROR(_xlfn.XLOOKUP($B4605,'Ownership Metrics'!$A:$A,'Ownership Metrics'!$C:$C),"")</f>
        <v>4258</v>
      </c>
      <c r="O4605" s="29">
        <f>IFERROR(_xlfn.XLOOKUP($B4605,'Ownership Metrics'!$A:$A,'Ownership Metrics'!$D:$D),"")</f>
        <v>63.84</v>
      </c>
      <c r="P4605" s="29">
        <f>IFERROR(_xlfn.XLOOKUP($B4605,'Ownership Metrics'!$A:$A,'Ownership Metrics'!$E:$E),"")</f>
        <v>76.56</v>
      </c>
      <c r="Q4605" s="30">
        <f>IFERROR(_xlfn.XLOOKUP($B4605,'Ownership Metrics'!$A:$A,'Ownership Metrics'!$F:$F),"")</f>
        <v>7</v>
      </c>
      <c r="R4605" s="30">
        <f>IFERROR(_xlfn.XLOOKUP($B4605,'Ownership Metrics'!$A:$A,'Ownership Metrics'!$G:$G),"")</f>
        <v>60</v>
      </c>
      <c r="S4605" s="27" t="str">
        <f>IFERROR(_xlfn.XLOOKUP($B4605,'Ownership Metrics'!$A:$A,'Ownership Metrics'!$H:$H),"")</f>
        <v>Mayoritas</v>
      </c>
      <c r="T4605" s="27" t="str">
        <f>IFERROR(_xlfn.XLOOKUP($B4605,'Ownership Metrics'!$A:$A,'Ownership Metrics'!$I:$I),"")</f>
        <v>Tinggi</v>
      </c>
      <c r="U4605" s="27">
        <f>IF(COUNTIFS($B$2:$B4605,$B4605,$D$2:$D4605,$D4605)=1,1,0)</f>
        <v>1</v>
      </c>
      <c r="V4605" s="27">
        <f t="shared" si="214"/>
        <v>6.36</v>
      </c>
      <c r="W4605" s="27">
        <f t="shared" si="215"/>
        <v>3</v>
      </c>
      <c r="X4605" s="27">
        <f t="shared" si="213"/>
        <v>6.3599995395000004</v>
      </c>
    </row>
    <row r="4606" spans="1:24" x14ac:dyDescent="0.25">
      <c r="A4606" s="26">
        <v>46265</v>
      </c>
      <c r="B4606" s="27" t="s">
        <v>10751</v>
      </c>
      <c r="C4606" s="27" t="s">
        <v>4799</v>
      </c>
      <c r="D4606" s="27" t="s">
        <v>4805</v>
      </c>
      <c r="E4606" s="27" t="s">
        <v>35</v>
      </c>
      <c r="F4606" s="27" t="s">
        <v>23</v>
      </c>
      <c r="G4606" s="27" t="s">
        <v>36</v>
      </c>
      <c r="H4606" s="27" t="s">
        <v>24</v>
      </c>
      <c r="I4606" s="28">
        <v>0</v>
      </c>
      <c r="J4606" s="28">
        <v>374000000</v>
      </c>
      <c r="K4606" s="28">
        <v>374000000</v>
      </c>
      <c r="L4606" s="29">
        <v>6.36</v>
      </c>
      <c r="M4606" s="29">
        <f>IFERROR(_xlfn.XLOOKUP($B4606,'Ownership Metrics'!$A:$A,'Ownership Metrics'!$B:$B),"")</f>
        <v>4.42</v>
      </c>
      <c r="N4606" s="28">
        <f>IFERROR(_xlfn.XLOOKUP($B4606,'Ownership Metrics'!$A:$A,'Ownership Metrics'!$C:$C),"")</f>
        <v>4258</v>
      </c>
      <c r="O4606" s="29">
        <f>IFERROR(_xlfn.XLOOKUP($B4606,'Ownership Metrics'!$A:$A,'Ownership Metrics'!$D:$D),"")</f>
        <v>63.84</v>
      </c>
      <c r="P4606" s="29">
        <f>IFERROR(_xlfn.XLOOKUP($B4606,'Ownership Metrics'!$A:$A,'Ownership Metrics'!$E:$E),"")</f>
        <v>76.56</v>
      </c>
      <c r="Q4606" s="30">
        <f>IFERROR(_xlfn.XLOOKUP($B4606,'Ownership Metrics'!$A:$A,'Ownership Metrics'!$F:$F),"")</f>
        <v>7</v>
      </c>
      <c r="R4606" s="30">
        <f>IFERROR(_xlfn.XLOOKUP($B4606,'Ownership Metrics'!$A:$A,'Ownership Metrics'!$G:$G),"")</f>
        <v>60</v>
      </c>
      <c r="S4606" s="27" t="str">
        <f>IFERROR(_xlfn.XLOOKUP($B4606,'Ownership Metrics'!$A:$A,'Ownership Metrics'!$H:$H),"")</f>
        <v>Mayoritas</v>
      </c>
      <c r="T4606" s="27" t="str">
        <f>IFERROR(_xlfn.XLOOKUP($B4606,'Ownership Metrics'!$A:$A,'Ownership Metrics'!$I:$I),"")</f>
        <v>Tinggi</v>
      </c>
      <c r="U4606" s="27">
        <f>IF(COUNTIFS($B$2:$B4606,$B4606,$D$2:$D4606,$D4606)=1,1,0)</f>
        <v>1</v>
      </c>
      <c r="V4606" s="27">
        <f t="shared" si="214"/>
        <v>6.36</v>
      </c>
      <c r="W4606" s="27">
        <f t="shared" si="215"/>
        <v>4</v>
      </c>
      <c r="X4606" s="27">
        <f t="shared" si="213"/>
        <v>6.3599995394000004</v>
      </c>
    </row>
    <row r="4607" spans="1:24" x14ac:dyDescent="0.25">
      <c r="A4607" s="26">
        <v>46265</v>
      </c>
      <c r="B4607" s="27" t="s">
        <v>10751</v>
      </c>
      <c r="C4607" s="27" t="s">
        <v>4799</v>
      </c>
      <c r="D4607" s="27" t="s">
        <v>4806</v>
      </c>
      <c r="E4607" s="27"/>
      <c r="F4607" s="27"/>
      <c r="G4607" s="27"/>
      <c r="H4607" s="27"/>
      <c r="I4607" s="28">
        <v>0</v>
      </c>
      <c r="J4607" s="28">
        <v>374000000</v>
      </c>
      <c r="K4607" s="28">
        <v>374000000</v>
      </c>
      <c r="L4607" s="29">
        <v>6.36</v>
      </c>
      <c r="M4607" s="29">
        <f>IFERROR(_xlfn.XLOOKUP($B4607,'Ownership Metrics'!$A:$A,'Ownership Metrics'!$B:$B),"")</f>
        <v>4.42</v>
      </c>
      <c r="N4607" s="28">
        <f>IFERROR(_xlfn.XLOOKUP($B4607,'Ownership Metrics'!$A:$A,'Ownership Metrics'!$C:$C),"")</f>
        <v>4258</v>
      </c>
      <c r="O4607" s="29">
        <f>IFERROR(_xlfn.XLOOKUP($B4607,'Ownership Metrics'!$A:$A,'Ownership Metrics'!$D:$D),"")</f>
        <v>63.84</v>
      </c>
      <c r="P4607" s="29">
        <f>IFERROR(_xlfn.XLOOKUP($B4607,'Ownership Metrics'!$A:$A,'Ownership Metrics'!$E:$E),"")</f>
        <v>76.56</v>
      </c>
      <c r="Q4607" s="30">
        <f>IFERROR(_xlfn.XLOOKUP($B4607,'Ownership Metrics'!$A:$A,'Ownership Metrics'!$F:$F),"")</f>
        <v>7</v>
      </c>
      <c r="R4607" s="30">
        <f>IFERROR(_xlfn.XLOOKUP($B4607,'Ownership Metrics'!$A:$A,'Ownership Metrics'!$G:$G),"")</f>
        <v>60</v>
      </c>
      <c r="S4607" s="27" t="str">
        <f>IFERROR(_xlfn.XLOOKUP($B4607,'Ownership Metrics'!$A:$A,'Ownership Metrics'!$H:$H),"")</f>
        <v>Mayoritas</v>
      </c>
      <c r="T4607" s="27" t="str">
        <f>IFERROR(_xlfn.XLOOKUP($B4607,'Ownership Metrics'!$A:$A,'Ownership Metrics'!$I:$I),"")</f>
        <v>Tinggi</v>
      </c>
      <c r="U4607" s="27">
        <f>IF(COUNTIFS($B$2:$B4607,$B4607,$D$2:$D4607,$D4607)=1,1,0)</f>
        <v>1</v>
      </c>
      <c r="V4607" s="27">
        <f t="shared" si="214"/>
        <v>6.36</v>
      </c>
      <c r="W4607" s="27">
        <f t="shared" si="215"/>
        <v>5</v>
      </c>
      <c r="X4607" s="27">
        <f t="shared" si="213"/>
        <v>6.3599995393000004</v>
      </c>
    </row>
    <row r="4608" spans="1:24" x14ac:dyDescent="0.25">
      <c r="A4608" s="26">
        <v>46265</v>
      </c>
      <c r="B4608" s="27" t="s">
        <v>10752</v>
      </c>
      <c r="C4608" s="27" t="s">
        <v>4808</v>
      </c>
      <c r="D4608" s="27" t="s">
        <v>4809</v>
      </c>
      <c r="E4608" s="27" t="s">
        <v>35</v>
      </c>
      <c r="F4608" s="27" t="s">
        <v>23</v>
      </c>
      <c r="G4608" s="27" t="s">
        <v>36</v>
      </c>
      <c r="H4608" s="27" t="s">
        <v>24</v>
      </c>
      <c r="I4608" s="28">
        <v>0</v>
      </c>
      <c r="J4608" s="28">
        <v>902673334</v>
      </c>
      <c r="K4608" s="28">
        <v>902673334</v>
      </c>
      <c r="L4608" s="29">
        <v>28.75</v>
      </c>
      <c r="M4608" s="29">
        <f>IFERROR(_xlfn.XLOOKUP($B4608,'Ownership Metrics'!$A:$A,'Ownership Metrics'!$B:$B),"")</f>
        <v>10.69</v>
      </c>
      <c r="N4608" s="28">
        <f>IFERROR(_xlfn.XLOOKUP($B4608,'Ownership Metrics'!$A:$A,'Ownership Metrics'!$C:$C),"")</f>
        <v>2415</v>
      </c>
      <c r="O4608" s="29">
        <f>IFERROR(_xlfn.XLOOKUP($B4608,'Ownership Metrics'!$A:$A,'Ownership Metrics'!$D:$D),"")</f>
        <v>28.75</v>
      </c>
      <c r="P4608" s="29">
        <f>IFERROR(_xlfn.XLOOKUP($B4608,'Ownership Metrics'!$A:$A,'Ownership Metrics'!$E:$E),"")</f>
        <v>84.98</v>
      </c>
      <c r="Q4608" s="30">
        <f>IFERROR(_xlfn.XLOOKUP($B4608,'Ownership Metrics'!$A:$A,'Ownership Metrics'!$F:$F),"")</f>
        <v>6</v>
      </c>
      <c r="R4608" s="30">
        <f>IFERROR(_xlfn.XLOOKUP($B4608,'Ownership Metrics'!$A:$A,'Ownership Metrics'!$G:$G),"")</f>
        <v>55</v>
      </c>
      <c r="S4608" s="27" t="str">
        <f>IFERROR(_xlfn.XLOOKUP($B4608,'Ownership Metrics'!$A:$A,'Ownership Metrics'!$H:$H),"")</f>
        <v>Terkonsentrasi</v>
      </c>
      <c r="T4608" s="27" t="str">
        <f>IFERROR(_xlfn.XLOOKUP($B4608,'Ownership Metrics'!$A:$A,'Ownership Metrics'!$I:$I),"")</f>
        <v>Sedang</v>
      </c>
      <c r="U4608" s="27">
        <f>IF(COUNTIFS($B$2:$B4608,$B4608,$D$2:$D4608,$D4608)=1,1,0)</f>
        <v>1</v>
      </c>
      <c r="V4608" s="27">
        <f t="shared" si="214"/>
        <v>28.75</v>
      </c>
      <c r="W4608" s="27">
        <f t="shared" si="215"/>
        <v>1</v>
      </c>
      <c r="X4608" s="27">
        <f t="shared" si="213"/>
        <v>28.749999539200001</v>
      </c>
    </row>
    <row r="4609" spans="1:24" x14ac:dyDescent="0.25">
      <c r="A4609" s="26">
        <v>46265</v>
      </c>
      <c r="B4609" s="27" t="s">
        <v>10752</v>
      </c>
      <c r="C4609" s="27" t="s">
        <v>4808</v>
      </c>
      <c r="D4609" s="27" t="s">
        <v>4810</v>
      </c>
      <c r="E4609" s="27" t="s">
        <v>35</v>
      </c>
      <c r="F4609" s="27" t="s">
        <v>23</v>
      </c>
      <c r="G4609" s="27" t="s">
        <v>36</v>
      </c>
      <c r="H4609" s="27" t="s">
        <v>24</v>
      </c>
      <c r="I4609" s="28">
        <v>0</v>
      </c>
      <c r="J4609" s="28">
        <v>862653332</v>
      </c>
      <c r="K4609" s="28">
        <v>862653332</v>
      </c>
      <c r="L4609" s="29">
        <v>27.48</v>
      </c>
      <c r="M4609" s="29">
        <f>IFERROR(_xlfn.XLOOKUP($B4609,'Ownership Metrics'!$A:$A,'Ownership Metrics'!$B:$B),"")</f>
        <v>10.69</v>
      </c>
      <c r="N4609" s="28">
        <f>IFERROR(_xlfn.XLOOKUP($B4609,'Ownership Metrics'!$A:$A,'Ownership Metrics'!$C:$C),"")</f>
        <v>2415</v>
      </c>
      <c r="O4609" s="29">
        <f>IFERROR(_xlfn.XLOOKUP($B4609,'Ownership Metrics'!$A:$A,'Ownership Metrics'!$D:$D),"")</f>
        <v>28.75</v>
      </c>
      <c r="P4609" s="29">
        <f>IFERROR(_xlfn.XLOOKUP($B4609,'Ownership Metrics'!$A:$A,'Ownership Metrics'!$E:$E),"")</f>
        <v>84.98</v>
      </c>
      <c r="Q4609" s="30">
        <f>IFERROR(_xlfn.XLOOKUP($B4609,'Ownership Metrics'!$A:$A,'Ownership Metrics'!$F:$F),"")</f>
        <v>6</v>
      </c>
      <c r="R4609" s="30">
        <f>IFERROR(_xlfn.XLOOKUP($B4609,'Ownership Metrics'!$A:$A,'Ownership Metrics'!$G:$G),"")</f>
        <v>55</v>
      </c>
      <c r="S4609" s="27" t="str">
        <f>IFERROR(_xlfn.XLOOKUP($B4609,'Ownership Metrics'!$A:$A,'Ownership Metrics'!$H:$H),"")</f>
        <v>Terkonsentrasi</v>
      </c>
      <c r="T4609" s="27" t="str">
        <f>IFERROR(_xlfn.XLOOKUP($B4609,'Ownership Metrics'!$A:$A,'Ownership Metrics'!$I:$I),"")</f>
        <v>Sedang</v>
      </c>
      <c r="U4609" s="27">
        <f>IF(COUNTIFS($B$2:$B4609,$B4609,$D$2:$D4609,$D4609)=1,1,0)</f>
        <v>1</v>
      </c>
      <c r="V4609" s="27">
        <f t="shared" si="214"/>
        <v>27.48</v>
      </c>
      <c r="W4609" s="27">
        <f t="shared" si="215"/>
        <v>3</v>
      </c>
      <c r="X4609" s="27">
        <f t="shared" si="213"/>
        <v>27.4799995391</v>
      </c>
    </row>
    <row r="4610" spans="1:24" x14ac:dyDescent="0.25">
      <c r="A4610" s="26">
        <v>46265</v>
      </c>
      <c r="B4610" s="27" t="s">
        <v>10752</v>
      </c>
      <c r="C4610" s="27" t="s">
        <v>4808</v>
      </c>
      <c r="D4610" s="27" t="s">
        <v>4811</v>
      </c>
      <c r="E4610" s="27" t="s">
        <v>35</v>
      </c>
      <c r="F4610" s="27" t="s">
        <v>23</v>
      </c>
      <c r="G4610" s="27" t="s">
        <v>36</v>
      </c>
      <c r="H4610" s="27" t="s">
        <v>24</v>
      </c>
      <c r="I4610" s="28">
        <v>0</v>
      </c>
      <c r="J4610" s="28">
        <v>902673334</v>
      </c>
      <c r="K4610" s="28">
        <v>902673334</v>
      </c>
      <c r="L4610" s="29">
        <v>28.75</v>
      </c>
      <c r="M4610" s="29">
        <f>IFERROR(_xlfn.XLOOKUP($B4610,'Ownership Metrics'!$A:$A,'Ownership Metrics'!$B:$B),"")</f>
        <v>10.69</v>
      </c>
      <c r="N4610" s="28">
        <f>IFERROR(_xlfn.XLOOKUP($B4610,'Ownership Metrics'!$A:$A,'Ownership Metrics'!$C:$C),"")</f>
        <v>2415</v>
      </c>
      <c r="O4610" s="29">
        <f>IFERROR(_xlfn.XLOOKUP($B4610,'Ownership Metrics'!$A:$A,'Ownership Metrics'!$D:$D),"")</f>
        <v>28.75</v>
      </c>
      <c r="P4610" s="29">
        <f>IFERROR(_xlfn.XLOOKUP($B4610,'Ownership Metrics'!$A:$A,'Ownership Metrics'!$E:$E),"")</f>
        <v>84.98</v>
      </c>
      <c r="Q4610" s="30">
        <f>IFERROR(_xlfn.XLOOKUP($B4610,'Ownership Metrics'!$A:$A,'Ownership Metrics'!$F:$F),"")</f>
        <v>6</v>
      </c>
      <c r="R4610" s="30">
        <f>IFERROR(_xlfn.XLOOKUP($B4610,'Ownership Metrics'!$A:$A,'Ownership Metrics'!$G:$G),"")</f>
        <v>55</v>
      </c>
      <c r="S4610" s="27" t="str">
        <f>IFERROR(_xlfn.XLOOKUP($B4610,'Ownership Metrics'!$A:$A,'Ownership Metrics'!$H:$H),"")</f>
        <v>Terkonsentrasi</v>
      </c>
      <c r="T4610" s="27" t="str">
        <f>IFERROR(_xlfn.XLOOKUP($B4610,'Ownership Metrics'!$A:$A,'Ownership Metrics'!$I:$I),"")</f>
        <v>Sedang</v>
      </c>
      <c r="U4610" s="27">
        <f>IF(COUNTIFS($B$2:$B4610,$B4610,$D$2:$D4610,$D4610)=1,1,0)</f>
        <v>1</v>
      </c>
      <c r="V4610" s="27">
        <f t="shared" si="214"/>
        <v>28.75</v>
      </c>
      <c r="W4610" s="27">
        <f t="shared" si="215"/>
        <v>2</v>
      </c>
      <c r="X4610" s="27">
        <f t="shared" ref="X4610:X4673" si="216">$V4610-(ROW()*0.0000000001)</f>
        <v>28.749999539000001</v>
      </c>
    </row>
    <row r="4611" spans="1:24" x14ac:dyDescent="0.25">
      <c r="A4611" s="26">
        <v>46265</v>
      </c>
      <c r="B4611" s="27" t="s">
        <v>10752</v>
      </c>
      <c r="C4611" s="27" t="s">
        <v>4808</v>
      </c>
      <c r="D4611" s="27" t="s">
        <v>568</v>
      </c>
      <c r="E4611" s="27" t="s">
        <v>72</v>
      </c>
      <c r="F4611" s="27" t="s">
        <v>32</v>
      </c>
      <c r="G4611" s="27"/>
      <c r="H4611" s="27" t="s">
        <v>569</v>
      </c>
      <c r="I4611" s="28">
        <v>40359400</v>
      </c>
      <c r="J4611" s="28">
        <v>0</v>
      </c>
      <c r="K4611" s="28">
        <v>40359400</v>
      </c>
      <c r="L4611" s="29">
        <v>1.29</v>
      </c>
      <c r="M4611" s="29">
        <f>IFERROR(_xlfn.XLOOKUP($B4611,'Ownership Metrics'!$A:$A,'Ownership Metrics'!$B:$B),"")</f>
        <v>10.69</v>
      </c>
      <c r="N4611" s="28">
        <f>IFERROR(_xlfn.XLOOKUP($B4611,'Ownership Metrics'!$A:$A,'Ownership Metrics'!$C:$C),"")</f>
        <v>2415</v>
      </c>
      <c r="O4611" s="29">
        <f>IFERROR(_xlfn.XLOOKUP($B4611,'Ownership Metrics'!$A:$A,'Ownership Metrics'!$D:$D),"")</f>
        <v>28.75</v>
      </c>
      <c r="P4611" s="29">
        <f>IFERROR(_xlfn.XLOOKUP($B4611,'Ownership Metrics'!$A:$A,'Ownership Metrics'!$E:$E),"")</f>
        <v>84.98</v>
      </c>
      <c r="Q4611" s="30">
        <f>IFERROR(_xlfn.XLOOKUP($B4611,'Ownership Metrics'!$A:$A,'Ownership Metrics'!$F:$F),"")</f>
        <v>6</v>
      </c>
      <c r="R4611" s="30">
        <f>IFERROR(_xlfn.XLOOKUP($B4611,'Ownership Metrics'!$A:$A,'Ownership Metrics'!$G:$G),"")</f>
        <v>55</v>
      </c>
      <c r="S4611" s="27" t="str">
        <f>IFERROR(_xlfn.XLOOKUP($B4611,'Ownership Metrics'!$A:$A,'Ownership Metrics'!$H:$H),"")</f>
        <v>Terkonsentrasi</v>
      </c>
      <c r="T4611" s="27" t="str">
        <f>IFERROR(_xlfn.XLOOKUP($B4611,'Ownership Metrics'!$A:$A,'Ownership Metrics'!$I:$I),"")</f>
        <v>Sedang</v>
      </c>
      <c r="U4611" s="27">
        <f>IF(COUNTIFS($B$2:$B4611,$B4611,$D$2:$D4611,$D4611)=1,1,0)</f>
        <v>1</v>
      </c>
      <c r="V4611" s="27">
        <f t="shared" ref="V4611:V4674" si="217">SUMIFS($L$2:$L$10000,$B$2:$B$10000,$B4611,$D$2:$D$10000,$D4611)</f>
        <v>1.29</v>
      </c>
      <c r="W4611" s="27">
        <f t="shared" ref="W4611:W4674" si="218">COUNTIFS($B$2:$B$10000,$B4611,$U$2:$U$10000,1,$X$2:$X$10000,"&gt;"&amp;$X4611)+1</f>
        <v>6</v>
      </c>
      <c r="X4611" s="27">
        <f t="shared" si="216"/>
        <v>1.2899995389000001</v>
      </c>
    </row>
    <row r="4612" spans="1:24" x14ac:dyDescent="0.25">
      <c r="A4612" s="26">
        <v>46265</v>
      </c>
      <c r="B4612" s="27" t="s">
        <v>10752</v>
      </c>
      <c r="C4612" s="27" t="s">
        <v>4808</v>
      </c>
      <c r="D4612" s="27" t="s">
        <v>4812</v>
      </c>
      <c r="E4612" s="27" t="s">
        <v>427</v>
      </c>
      <c r="F4612" s="27" t="s">
        <v>32</v>
      </c>
      <c r="G4612" s="27"/>
      <c r="H4612" s="27" t="s">
        <v>135</v>
      </c>
      <c r="I4612" s="28">
        <v>50000000</v>
      </c>
      <c r="J4612" s="28">
        <v>0</v>
      </c>
      <c r="K4612" s="28">
        <v>50000000</v>
      </c>
      <c r="L4612" s="29">
        <v>1.59</v>
      </c>
      <c r="M4612" s="29">
        <f>IFERROR(_xlfn.XLOOKUP($B4612,'Ownership Metrics'!$A:$A,'Ownership Metrics'!$B:$B),"")</f>
        <v>10.69</v>
      </c>
      <c r="N4612" s="28">
        <f>IFERROR(_xlfn.XLOOKUP($B4612,'Ownership Metrics'!$A:$A,'Ownership Metrics'!$C:$C),"")</f>
        <v>2415</v>
      </c>
      <c r="O4612" s="29">
        <f>IFERROR(_xlfn.XLOOKUP($B4612,'Ownership Metrics'!$A:$A,'Ownership Metrics'!$D:$D),"")</f>
        <v>28.75</v>
      </c>
      <c r="P4612" s="29">
        <f>IFERROR(_xlfn.XLOOKUP($B4612,'Ownership Metrics'!$A:$A,'Ownership Metrics'!$E:$E),"")</f>
        <v>84.98</v>
      </c>
      <c r="Q4612" s="30">
        <f>IFERROR(_xlfn.XLOOKUP($B4612,'Ownership Metrics'!$A:$A,'Ownership Metrics'!$F:$F),"")</f>
        <v>6</v>
      </c>
      <c r="R4612" s="30">
        <f>IFERROR(_xlfn.XLOOKUP($B4612,'Ownership Metrics'!$A:$A,'Ownership Metrics'!$G:$G),"")</f>
        <v>55</v>
      </c>
      <c r="S4612" s="27" t="str">
        <f>IFERROR(_xlfn.XLOOKUP($B4612,'Ownership Metrics'!$A:$A,'Ownership Metrics'!$H:$H),"")</f>
        <v>Terkonsentrasi</v>
      </c>
      <c r="T4612" s="27" t="str">
        <f>IFERROR(_xlfn.XLOOKUP($B4612,'Ownership Metrics'!$A:$A,'Ownership Metrics'!$I:$I),"")</f>
        <v>Sedang</v>
      </c>
      <c r="U4612" s="27">
        <f>IF(COUNTIFS($B$2:$B4612,$B4612,$D$2:$D4612,$D4612)=1,1,0)</f>
        <v>1</v>
      </c>
      <c r="V4612" s="27">
        <f t="shared" si="217"/>
        <v>1.59</v>
      </c>
      <c r="W4612" s="27">
        <f t="shared" si="218"/>
        <v>4</v>
      </c>
      <c r="X4612" s="27">
        <f t="shared" si="216"/>
        <v>1.5899995388000001</v>
      </c>
    </row>
    <row r="4613" spans="1:24" x14ac:dyDescent="0.25">
      <c r="A4613" s="26">
        <v>46265</v>
      </c>
      <c r="B4613" s="27" t="s">
        <v>10752</v>
      </c>
      <c r="C4613" s="27" t="s">
        <v>4808</v>
      </c>
      <c r="D4613" s="27" t="s">
        <v>257</v>
      </c>
      <c r="E4613" s="27" t="s">
        <v>258</v>
      </c>
      <c r="F4613" s="27" t="s">
        <v>32</v>
      </c>
      <c r="G4613" s="27"/>
      <c r="H4613" s="27" t="s">
        <v>259</v>
      </c>
      <c r="I4613" s="28">
        <v>45386800</v>
      </c>
      <c r="J4613" s="28">
        <v>0</v>
      </c>
      <c r="K4613" s="28">
        <v>45386800</v>
      </c>
      <c r="L4613" s="29">
        <v>1.45</v>
      </c>
      <c r="M4613" s="29">
        <f>IFERROR(_xlfn.XLOOKUP($B4613,'Ownership Metrics'!$A:$A,'Ownership Metrics'!$B:$B),"")</f>
        <v>10.69</v>
      </c>
      <c r="N4613" s="28">
        <f>IFERROR(_xlfn.XLOOKUP($B4613,'Ownership Metrics'!$A:$A,'Ownership Metrics'!$C:$C),"")</f>
        <v>2415</v>
      </c>
      <c r="O4613" s="29">
        <f>IFERROR(_xlfn.XLOOKUP($B4613,'Ownership Metrics'!$A:$A,'Ownership Metrics'!$D:$D),"")</f>
        <v>28.75</v>
      </c>
      <c r="P4613" s="29">
        <f>IFERROR(_xlfn.XLOOKUP($B4613,'Ownership Metrics'!$A:$A,'Ownership Metrics'!$E:$E),"")</f>
        <v>84.98</v>
      </c>
      <c r="Q4613" s="30">
        <f>IFERROR(_xlfn.XLOOKUP($B4613,'Ownership Metrics'!$A:$A,'Ownership Metrics'!$F:$F),"")</f>
        <v>6</v>
      </c>
      <c r="R4613" s="30">
        <f>IFERROR(_xlfn.XLOOKUP($B4613,'Ownership Metrics'!$A:$A,'Ownership Metrics'!$G:$G),"")</f>
        <v>55</v>
      </c>
      <c r="S4613" s="27" t="str">
        <f>IFERROR(_xlfn.XLOOKUP($B4613,'Ownership Metrics'!$A:$A,'Ownership Metrics'!$H:$H),"")</f>
        <v>Terkonsentrasi</v>
      </c>
      <c r="T4613" s="27" t="str">
        <f>IFERROR(_xlfn.XLOOKUP($B4613,'Ownership Metrics'!$A:$A,'Ownership Metrics'!$I:$I),"")</f>
        <v>Sedang</v>
      </c>
      <c r="U4613" s="27">
        <f>IF(COUNTIFS($B$2:$B4613,$B4613,$D$2:$D4613,$D4613)=1,1,0)</f>
        <v>1</v>
      </c>
      <c r="V4613" s="27">
        <f t="shared" si="217"/>
        <v>1.45</v>
      </c>
      <c r="W4613" s="27">
        <f t="shared" si="218"/>
        <v>5</v>
      </c>
      <c r="X4613" s="27">
        <f t="shared" si="216"/>
        <v>1.4499995387</v>
      </c>
    </row>
    <row r="4614" spans="1:24" x14ac:dyDescent="0.25">
      <c r="A4614" s="26">
        <v>46265</v>
      </c>
      <c r="B4614" s="27" t="s">
        <v>10753</v>
      </c>
      <c r="C4614" s="27" t="s">
        <v>4814</v>
      </c>
      <c r="D4614" s="27" t="s">
        <v>4228</v>
      </c>
      <c r="E4614" s="27" t="s">
        <v>22</v>
      </c>
      <c r="F4614" s="27" t="s">
        <v>23</v>
      </c>
      <c r="G4614" s="27"/>
      <c r="H4614" s="27" t="s">
        <v>24</v>
      </c>
      <c r="I4614" s="28">
        <v>285000000</v>
      </c>
      <c r="J4614" s="28">
        <v>0</v>
      </c>
      <c r="K4614" s="28">
        <v>285000000</v>
      </c>
      <c r="L4614" s="29">
        <v>2.3199999999999998</v>
      </c>
      <c r="M4614" s="29">
        <f>IFERROR(_xlfn.XLOOKUP($B4614,'Ownership Metrics'!$A:$A,'Ownership Metrics'!$B:$B),"")</f>
        <v>16.28</v>
      </c>
      <c r="N4614" s="28">
        <f>IFERROR(_xlfn.XLOOKUP($B4614,'Ownership Metrics'!$A:$A,'Ownership Metrics'!$C:$C),"")</f>
        <v>1697</v>
      </c>
      <c r="O4614" s="29">
        <f>IFERROR(_xlfn.XLOOKUP($B4614,'Ownership Metrics'!$A:$A,'Ownership Metrics'!$D:$D),"")</f>
        <v>36.21</v>
      </c>
      <c r="P4614" s="29">
        <f>IFERROR(_xlfn.XLOOKUP($B4614,'Ownership Metrics'!$A:$A,'Ownership Metrics'!$E:$E),"")</f>
        <v>59.24</v>
      </c>
      <c r="Q4614" s="30">
        <f>IFERROR(_xlfn.XLOOKUP($B4614,'Ownership Metrics'!$A:$A,'Ownership Metrics'!$F:$F),"")</f>
        <v>12</v>
      </c>
      <c r="R4614" s="30">
        <f>IFERROR(_xlfn.XLOOKUP($B4614,'Ownership Metrics'!$A:$A,'Ownership Metrics'!$G:$G),"")</f>
        <v>37</v>
      </c>
      <c r="S4614" s="27" t="str">
        <f>IFERROR(_xlfn.XLOOKUP($B4614,'Ownership Metrics'!$A:$A,'Ownership Metrics'!$H:$H),"")</f>
        <v>Moderat</v>
      </c>
      <c r="T4614" s="27" t="str">
        <f>IFERROR(_xlfn.XLOOKUP($B4614,'Ownership Metrics'!$A:$A,'Ownership Metrics'!$I:$I),"")</f>
        <v>Sedang</v>
      </c>
      <c r="U4614" s="27">
        <f>IF(COUNTIFS($B$2:$B4614,$B4614,$D$2:$D4614,$D4614)=1,1,0)</f>
        <v>1</v>
      </c>
      <c r="V4614" s="27">
        <f t="shared" si="217"/>
        <v>2.3199999999999998</v>
      </c>
      <c r="W4614" s="27">
        <f t="shared" si="218"/>
        <v>10</v>
      </c>
      <c r="X4614" s="27">
        <f t="shared" si="216"/>
        <v>2.3199995385999999</v>
      </c>
    </row>
    <row r="4615" spans="1:24" x14ac:dyDescent="0.25">
      <c r="A4615" s="26">
        <v>46265</v>
      </c>
      <c r="B4615" s="27" t="s">
        <v>10753</v>
      </c>
      <c r="C4615" s="27" t="s">
        <v>4814</v>
      </c>
      <c r="D4615" s="27" t="s">
        <v>4815</v>
      </c>
      <c r="E4615" s="27" t="s">
        <v>22</v>
      </c>
      <c r="F4615" s="27" t="s">
        <v>23</v>
      </c>
      <c r="G4615" s="27"/>
      <c r="H4615" s="27" t="s">
        <v>24</v>
      </c>
      <c r="I4615" s="28">
        <v>1000000</v>
      </c>
      <c r="J4615" s="28">
        <v>4444968890</v>
      </c>
      <c r="K4615" s="28">
        <v>4445968890</v>
      </c>
      <c r="L4615" s="29">
        <v>36.21</v>
      </c>
      <c r="M4615" s="29">
        <f>IFERROR(_xlfn.XLOOKUP($B4615,'Ownership Metrics'!$A:$A,'Ownership Metrics'!$B:$B),"")</f>
        <v>16.28</v>
      </c>
      <c r="N4615" s="28">
        <f>IFERROR(_xlfn.XLOOKUP($B4615,'Ownership Metrics'!$A:$A,'Ownership Metrics'!$C:$C),"")</f>
        <v>1697</v>
      </c>
      <c r="O4615" s="29">
        <f>IFERROR(_xlfn.XLOOKUP($B4615,'Ownership Metrics'!$A:$A,'Ownership Metrics'!$D:$D),"")</f>
        <v>36.21</v>
      </c>
      <c r="P4615" s="29">
        <f>IFERROR(_xlfn.XLOOKUP($B4615,'Ownership Metrics'!$A:$A,'Ownership Metrics'!$E:$E),"")</f>
        <v>59.24</v>
      </c>
      <c r="Q4615" s="30">
        <f>IFERROR(_xlfn.XLOOKUP($B4615,'Ownership Metrics'!$A:$A,'Ownership Metrics'!$F:$F),"")</f>
        <v>12</v>
      </c>
      <c r="R4615" s="30">
        <f>IFERROR(_xlfn.XLOOKUP($B4615,'Ownership Metrics'!$A:$A,'Ownership Metrics'!$G:$G),"")</f>
        <v>37</v>
      </c>
      <c r="S4615" s="27" t="str">
        <f>IFERROR(_xlfn.XLOOKUP($B4615,'Ownership Metrics'!$A:$A,'Ownership Metrics'!$H:$H),"")</f>
        <v>Moderat</v>
      </c>
      <c r="T4615" s="27" t="str">
        <f>IFERROR(_xlfn.XLOOKUP($B4615,'Ownership Metrics'!$A:$A,'Ownership Metrics'!$I:$I),"")</f>
        <v>Sedang</v>
      </c>
      <c r="U4615" s="27">
        <f>IF(COUNTIFS($B$2:$B4615,$B4615,$D$2:$D4615,$D4615)=1,1,0)</f>
        <v>1</v>
      </c>
      <c r="V4615" s="27">
        <f t="shared" si="217"/>
        <v>36.21</v>
      </c>
      <c r="W4615" s="27">
        <f t="shared" si="218"/>
        <v>1</v>
      </c>
      <c r="X4615" s="27">
        <f t="shared" si="216"/>
        <v>36.2099995385</v>
      </c>
    </row>
    <row r="4616" spans="1:24" x14ac:dyDescent="0.25">
      <c r="A4616" s="26">
        <v>46265</v>
      </c>
      <c r="B4616" s="27" t="s">
        <v>10753</v>
      </c>
      <c r="C4616" s="27" t="s">
        <v>4814</v>
      </c>
      <c r="D4616" s="27" t="s">
        <v>471</v>
      </c>
      <c r="E4616" s="27" t="s">
        <v>22</v>
      </c>
      <c r="F4616" s="27" t="s">
        <v>23</v>
      </c>
      <c r="G4616" s="27"/>
      <c r="H4616" s="27" t="s">
        <v>24</v>
      </c>
      <c r="I4616" s="28">
        <v>308651000</v>
      </c>
      <c r="J4616" s="28">
        <v>0</v>
      </c>
      <c r="K4616" s="28">
        <v>308651000</v>
      </c>
      <c r="L4616" s="29">
        <v>2.5099999999999998</v>
      </c>
      <c r="M4616" s="29">
        <f>IFERROR(_xlfn.XLOOKUP($B4616,'Ownership Metrics'!$A:$A,'Ownership Metrics'!$B:$B),"")</f>
        <v>16.28</v>
      </c>
      <c r="N4616" s="28">
        <f>IFERROR(_xlfn.XLOOKUP($B4616,'Ownership Metrics'!$A:$A,'Ownership Metrics'!$C:$C),"")</f>
        <v>1697</v>
      </c>
      <c r="O4616" s="29">
        <f>IFERROR(_xlfn.XLOOKUP($B4616,'Ownership Metrics'!$A:$A,'Ownership Metrics'!$D:$D),"")</f>
        <v>36.21</v>
      </c>
      <c r="P4616" s="29">
        <f>IFERROR(_xlfn.XLOOKUP($B4616,'Ownership Metrics'!$A:$A,'Ownership Metrics'!$E:$E),"")</f>
        <v>59.24</v>
      </c>
      <c r="Q4616" s="30">
        <f>IFERROR(_xlfn.XLOOKUP($B4616,'Ownership Metrics'!$A:$A,'Ownership Metrics'!$F:$F),"")</f>
        <v>12</v>
      </c>
      <c r="R4616" s="30">
        <f>IFERROR(_xlfn.XLOOKUP($B4616,'Ownership Metrics'!$A:$A,'Ownership Metrics'!$G:$G),"")</f>
        <v>37</v>
      </c>
      <c r="S4616" s="27" t="str">
        <f>IFERROR(_xlfn.XLOOKUP($B4616,'Ownership Metrics'!$A:$A,'Ownership Metrics'!$H:$H),"")</f>
        <v>Moderat</v>
      </c>
      <c r="T4616" s="27" t="str">
        <f>IFERROR(_xlfn.XLOOKUP($B4616,'Ownership Metrics'!$A:$A,'Ownership Metrics'!$I:$I),"")</f>
        <v>Sedang</v>
      </c>
      <c r="U4616" s="27">
        <f>IF(COUNTIFS($B$2:$B4616,$B4616,$D$2:$D4616,$D4616)=1,1,0)</f>
        <v>1</v>
      </c>
      <c r="V4616" s="27">
        <f t="shared" si="217"/>
        <v>2.5099999999999998</v>
      </c>
      <c r="W4616" s="27">
        <f t="shared" si="218"/>
        <v>8</v>
      </c>
      <c r="X4616" s="27">
        <f t="shared" si="216"/>
        <v>2.5099995383999998</v>
      </c>
    </row>
    <row r="4617" spans="1:24" x14ac:dyDescent="0.25">
      <c r="A4617" s="26">
        <v>46265</v>
      </c>
      <c r="B4617" s="27" t="s">
        <v>10753</v>
      </c>
      <c r="C4617" s="27" t="s">
        <v>4814</v>
      </c>
      <c r="D4617" s="27" t="s">
        <v>4816</v>
      </c>
      <c r="E4617" s="27" t="s">
        <v>83</v>
      </c>
      <c r="F4617" s="27" t="s">
        <v>23</v>
      </c>
      <c r="G4617" s="27"/>
      <c r="H4617" s="27" t="s">
        <v>24</v>
      </c>
      <c r="I4617" s="28">
        <v>300000000</v>
      </c>
      <c r="J4617" s="28">
        <v>0</v>
      </c>
      <c r="K4617" s="28">
        <v>300000000</v>
      </c>
      <c r="L4617" s="29">
        <v>2.44</v>
      </c>
      <c r="M4617" s="29">
        <f>IFERROR(_xlfn.XLOOKUP($B4617,'Ownership Metrics'!$A:$A,'Ownership Metrics'!$B:$B),"")</f>
        <v>16.28</v>
      </c>
      <c r="N4617" s="28">
        <f>IFERROR(_xlfn.XLOOKUP($B4617,'Ownership Metrics'!$A:$A,'Ownership Metrics'!$C:$C),"")</f>
        <v>1697</v>
      </c>
      <c r="O4617" s="29">
        <f>IFERROR(_xlfn.XLOOKUP($B4617,'Ownership Metrics'!$A:$A,'Ownership Metrics'!$D:$D),"")</f>
        <v>36.21</v>
      </c>
      <c r="P4617" s="29">
        <f>IFERROR(_xlfn.XLOOKUP($B4617,'Ownership Metrics'!$A:$A,'Ownership Metrics'!$E:$E),"")</f>
        <v>59.24</v>
      </c>
      <c r="Q4617" s="30">
        <f>IFERROR(_xlfn.XLOOKUP($B4617,'Ownership Metrics'!$A:$A,'Ownership Metrics'!$F:$F),"")</f>
        <v>12</v>
      </c>
      <c r="R4617" s="30">
        <f>IFERROR(_xlfn.XLOOKUP($B4617,'Ownership Metrics'!$A:$A,'Ownership Metrics'!$G:$G),"")</f>
        <v>37</v>
      </c>
      <c r="S4617" s="27" t="str">
        <f>IFERROR(_xlfn.XLOOKUP($B4617,'Ownership Metrics'!$A:$A,'Ownership Metrics'!$H:$H),"")</f>
        <v>Moderat</v>
      </c>
      <c r="T4617" s="27" t="str">
        <f>IFERROR(_xlfn.XLOOKUP($B4617,'Ownership Metrics'!$A:$A,'Ownership Metrics'!$I:$I),"")</f>
        <v>Sedang</v>
      </c>
      <c r="U4617" s="27">
        <f>IF(COUNTIFS($B$2:$B4617,$B4617,$D$2:$D4617,$D4617)=1,1,0)</f>
        <v>1</v>
      </c>
      <c r="V4617" s="27">
        <f t="shared" si="217"/>
        <v>2.44</v>
      </c>
      <c r="W4617" s="27">
        <f t="shared" si="218"/>
        <v>9</v>
      </c>
      <c r="X4617" s="27">
        <f t="shared" si="216"/>
        <v>2.4399995382999999</v>
      </c>
    </row>
    <row r="4618" spans="1:24" x14ac:dyDescent="0.25">
      <c r="A4618" s="26">
        <v>46265</v>
      </c>
      <c r="B4618" s="27" t="s">
        <v>10753</v>
      </c>
      <c r="C4618" s="27" t="s">
        <v>4814</v>
      </c>
      <c r="D4618" s="27" t="s">
        <v>563</v>
      </c>
      <c r="E4618" s="27" t="s">
        <v>83</v>
      </c>
      <c r="F4618" s="27" t="s">
        <v>32</v>
      </c>
      <c r="G4618" s="27"/>
      <c r="H4618" s="27" t="s">
        <v>62</v>
      </c>
      <c r="I4618" s="28">
        <v>789322840</v>
      </c>
      <c r="J4618" s="28">
        <v>0</v>
      </c>
      <c r="K4618" s="28">
        <v>789322840</v>
      </c>
      <c r="L4618" s="29">
        <v>6.43</v>
      </c>
      <c r="M4618" s="29">
        <f>IFERROR(_xlfn.XLOOKUP($B4618,'Ownership Metrics'!$A:$A,'Ownership Metrics'!$B:$B),"")</f>
        <v>16.28</v>
      </c>
      <c r="N4618" s="28">
        <f>IFERROR(_xlfn.XLOOKUP($B4618,'Ownership Metrics'!$A:$A,'Ownership Metrics'!$C:$C),"")</f>
        <v>1697</v>
      </c>
      <c r="O4618" s="29">
        <f>IFERROR(_xlfn.XLOOKUP($B4618,'Ownership Metrics'!$A:$A,'Ownership Metrics'!$D:$D),"")</f>
        <v>36.21</v>
      </c>
      <c r="P4618" s="29">
        <f>IFERROR(_xlfn.XLOOKUP($B4618,'Ownership Metrics'!$A:$A,'Ownership Metrics'!$E:$E),"")</f>
        <v>59.24</v>
      </c>
      <c r="Q4618" s="30">
        <f>IFERROR(_xlfn.XLOOKUP($B4618,'Ownership Metrics'!$A:$A,'Ownership Metrics'!$F:$F),"")</f>
        <v>12</v>
      </c>
      <c r="R4618" s="30">
        <f>IFERROR(_xlfn.XLOOKUP($B4618,'Ownership Metrics'!$A:$A,'Ownership Metrics'!$G:$G),"")</f>
        <v>37</v>
      </c>
      <c r="S4618" s="27" t="str">
        <f>IFERROR(_xlfn.XLOOKUP($B4618,'Ownership Metrics'!$A:$A,'Ownership Metrics'!$H:$H),"")</f>
        <v>Moderat</v>
      </c>
      <c r="T4618" s="27" t="str">
        <f>IFERROR(_xlfn.XLOOKUP($B4618,'Ownership Metrics'!$A:$A,'Ownership Metrics'!$I:$I),"")</f>
        <v>Sedang</v>
      </c>
      <c r="U4618" s="27">
        <f>IF(COUNTIFS($B$2:$B4618,$B4618,$D$2:$D4618,$D4618)=1,1,0)</f>
        <v>1</v>
      </c>
      <c r="V4618" s="27">
        <f t="shared" si="217"/>
        <v>6.43</v>
      </c>
      <c r="W4618" s="27">
        <f t="shared" si="218"/>
        <v>3</v>
      </c>
      <c r="X4618" s="27">
        <f t="shared" si="216"/>
        <v>6.4299995381999997</v>
      </c>
    </row>
    <row r="4619" spans="1:24" x14ac:dyDescent="0.25">
      <c r="A4619" s="26">
        <v>46265</v>
      </c>
      <c r="B4619" s="27" t="s">
        <v>10753</v>
      </c>
      <c r="C4619" s="27" t="s">
        <v>4814</v>
      </c>
      <c r="D4619" s="27" t="s">
        <v>3719</v>
      </c>
      <c r="E4619" s="27" t="s">
        <v>35</v>
      </c>
      <c r="F4619" s="27" t="s">
        <v>23</v>
      </c>
      <c r="G4619" s="27" t="s">
        <v>36</v>
      </c>
      <c r="H4619" s="27" t="s">
        <v>24</v>
      </c>
      <c r="I4619" s="28">
        <v>457981795</v>
      </c>
      <c r="J4619" s="28">
        <v>0</v>
      </c>
      <c r="K4619" s="28">
        <v>457981795</v>
      </c>
      <c r="L4619" s="29">
        <v>3.73</v>
      </c>
      <c r="M4619" s="29">
        <f>IFERROR(_xlfn.XLOOKUP($B4619,'Ownership Metrics'!$A:$A,'Ownership Metrics'!$B:$B),"")</f>
        <v>16.28</v>
      </c>
      <c r="N4619" s="28">
        <f>IFERROR(_xlfn.XLOOKUP($B4619,'Ownership Metrics'!$A:$A,'Ownership Metrics'!$C:$C),"")</f>
        <v>1697</v>
      </c>
      <c r="O4619" s="29">
        <f>IFERROR(_xlfn.XLOOKUP($B4619,'Ownership Metrics'!$A:$A,'Ownership Metrics'!$D:$D),"")</f>
        <v>36.21</v>
      </c>
      <c r="P4619" s="29">
        <f>IFERROR(_xlfn.XLOOKUP($B4619,'Ownership Metrics'!$A:$A,'Ownership Metrics'!$E:$E),"")</f>
        <v>59.24</v>
      </c>
      <c r="Q4619" s="30">
        <f>IFERROR(_xlfn.XLOOKUP($B4619,'Ownership Metrics'!$A:$A,'Ownership Metrics'!$F:$F),"")</f>
        <v>12</v>
      </c>
      <c r="R4619" s="30">
        <f>IFERROR(_xlfn.XLOOKUP($B4619,'Ownership Metrics'!$A:$A,'Ownership Metrics'!$G:$G),"")</f>
        <v>37</v>
      </c>
      <c r="S4619" s="27" t="str">
        <f>IFERROR(_xlfn.XLOOKUP($B4619,'Ownership Metrics'!$A:$A,'Ownership Metrics'!$H:$H),"")</f>
        <v>Moderat</v>
      </c>
      <c r="T4619" s="27" t="str">
        <f>IFERROR(_xlfn.XLOOKUP($B4619,'Ownership Metrics'!$A:$A,'Ownership Metrics'!$I:$I),"")</f>
        <v>Sedang</v>
      </c>
      <c r="U4619" s="27">
        <f>IF(COUNTIFS($B$2:$B4619,$B4619,$D$2:$D4619,$D4619)=1,1,0)</f>
        <v>1</v>
      </c>
      <c r="V4619" s="27">
        <f t="shared" si="217"/>
        <v>3.73</v>
      </c>
      <c r="W4619" s="27">
        <f t="shared" si="218"/>
        <v>4</v>
      </c>
      <c r="X4619" s="27">
        <f t="shared" si="216"/>
        <v>3.7299995381</v>
      </c>
    </row>
    <row r="4620" spans="1:24" x14ac:dyDescent="0.25">
      <c r="A4620" s="26">
        <v>46265</v>
      </c>
      <c r="B4620" s="27" t="s">
        <v>10753</v>
      </c>
      <c r="C4620" s="27" t="s">
        <v>4814</v>
      </c>
      <c r="D4620" s="27" t="s">
        <v>103</v>
      </c>
      <c r="E4620" s="27" t="s">
        <v>35</v>
      </c>
      <c r="F4620" s="27" t="s">
        <v>23</v>
      </c>
      <c r="G4620" s="27" t="s">
        <v>36</v>
      </c>
      <c r="H4620" s="27" t="s">
        <v>24</v>
      </c>
      <c r="I4620" s="28">
        <v>376058500</v>
      </c>
      <c r="J4620" s="28">
        <v>0</v>
      </c>
      <c r="K4620" s="28">
        <v>376058500</v>
      </c>
      <c r="L4620" s="29">
        <v>3.06</v>
      </c>
      <c r="M4620" s="29">
        <f>IFERROR(_xlfn.XLOOKUP($B4620,'Ownership Metrics'!$A:$A,'Ownership Metrics'!$B:$B),"")</f>
        <v>16.28</v>
      </c>
      <c r="N4620" s="28">
        <f>IFERROR(_xlfn.XLOOKUP($B4620,'Ownership Metrics'!$A:$A,'Ownership Metrics'!$C:$C),"")</f>
        <v>1697</v>
      </c>
      <c r="O4620" s="29">
        <f>IFERROR(_xlfn.XLOOKUP($B4620,'Ownership Metrics'!$A:$A,'Ownership Metrics'!$D:$D),"")</f>
        <v>36.21</v>
      </c>
      <c r="P4620" s="29">
        <f>IFERROR(_xlfn.XLOOKUP($B4620,'Ownership Metrics'!$A:$A,'Ownership Metrics'!$E:$E),"")</f>
        <v>59.24</v>
      </c>
      <c r="Q4620" s="30">
        <f>IFERROR(_xlfn.XLOOKUP($B4620,'Ownership Metrics'!$A:$A,'Ownership Metrics'!$F:$F),"")</f>
        <v>12</v>
      </c>
      <c r="R4620" s="30">
        <f>IFERROR(_xlfn.XLOOKUP($B4620,'Ownership Metrics'!$A:$A,'Ownership Metrics'!$G:$G),"")</f>
        <v>37</v>
      </c>
      <c r="S4620" s="27" t="str">
        <f>IFERROR(_xlfn.XLOOKUP($B4620,'Ownership Metrics'!$A:$A,'Ownership Metrics'!$H:$H),"")</f>
        <v>Moderat</v>
      </c>
      <c r="T4620" s="27" t="str">
        <f>IFERROR(_xlfn.XLOOKUP($B4620,'Ownership Metrics'!$A:$A,'Ownership Metrics'!$I:$I),"")</f>
        <v>Sedang</v>
      </c>
      <c r="U4620" s="27">
        <f>IF(COUNTIFS($B$2:$B4620,$B4620,$D$2:$D4620,$D4620)=1,1,0)</f>
        <v>1</v>
      </c>
      <c r="V4620" s="27">
        <f t="shared" si="217"/>
        <v>3.06</v>
      </c>
      <c r="W4620" s="27">
        <f t="shared" si="218"/>
        <v>6</v>
      </c>
      <c r="X4620" s="27">
        <f t="shared" si="216"/>
        <v>3.059999538</v>
      </c>
    </row>
    <row r="4621" spans="1:24" x14ac:dyDescent="0.25">
      <c r="A4621" s="26">
        <v>46265</v>
      </c>
      <c r="B4621" s="27" t="s">
        <v>10753</v>
      </c>
      <c r="C4621" s="27" t="s">
        <v>4814</v>
      </c>
      <c r="D4621" s="27" t="s">
        <v>4817</v>
      </c>
      <c r="E4621" s="27" t="s">
        <v>35</v>
      </c>
      <c r="F4621" s="27" t="s">
        <v>23</v>
      </c>
      <c r="G4621" s="27" t="s">
        <v>36</v>
      </c>
      <c r="H4621" s="27" t="s">
        <v>24</v>
      </c>
      <c r="I4621" s="28">
        <v>264621565</v>
      </c>
      <c r="J4621" s="28">
        <v>0</v>
      </c>
      <c r="K4621" s="28">
        <v>264621565</v>
      </c>
      <c r="L4621" s="29">
        <v>2.16</v>
      </c>
      <c r="M4621" s="29">
        <f>IFERROR(_xlfn.XLOOKUP($B4621,'Ownership Metrics'!$A:$A,'Ownership Metrics'!$B:$B),"")</f>
        <v>16.28</v>
      </c>
      <c r="N4621" s="28">
        <f>IFERROR(_xlfn.XLOOKUP($B4621,'Ownership Metrics'!$A:$A,'Ownership Metrics'!$C:$C),"")</f>
        <v>1697</v>
      </c>
      <c r="O4621" s="29">
        <f>IFERROR(_xlfn.XLOOKUP($B4621,'Ownership Metrics'!$A:$A,'Ownership Metrics'!$D:$D),"")</f>
        <v>36.21</v>
      </c>
      <c r="P4621" s="29">
        <f>IFERROR(_xlfn.XLOOKUP($B4621,'Ownership Metrics'!$A:$A,'Ownership Metrics'!$E:$E),"")</f>
        <v>59.24</v>
      </c>
      <c r="Q4621" s="30">
        <f>IFERROR(_xlfn.XLOOKUP($B4621,'Ownership Metrics'!$A:$A,'Ownership Metrics'!$F:$F),"")</f>
        <v>12</v>
      </c>
      <c r="R4621" s="30">
        <f>IFERROR(_xlfn.XLOOKUP($B4621,'Ownership Metrics'!$A:$A,'Ownership Metrics'!$G:$G),"")</f>
        <v>37</v>
      </c>
      <c r="S4621" s="27" t="str">
        <f>IFERROR(_xlfn.XLOOKUP($B4621,'Ownership Metrics'!$A:$A,'Ownership Metrics'!$H:$H),"")</f>
        <v>Moderat</v>
      </c>
      <c r="T4621" s="27" t="str">
        <f>IFERROR(_xlfn.XLOOKUP($B4621,'Ownership Metrics'!$A:$A,'Ownership Metrics'!$I:$I),"")</f>
        <v>Sedang</v>
      </c>
      <c r="U4621" s="27">
        <f>IF(COUNTIFS($B$2:$B4621,$B4621,$D$2:$D4621,$D4621)=1,1,0)</f>
        <v>1</v>
      </c>
      <c r="V4621" s="27">
        <f t="shared" si="217"/>
        <v>2.16</v>
      </c>
      <c r="W4621" s="27">
        <f t="shared" si="218"/>
        <v>12</v>
      </c>
      <c r="X4621" s="27">
        <f t="shared" si="216"/>
        <v>2.1599995379000001</v>
      </c>
    </row>
    <row r="4622" spans="1:24" x14ac:dyDescent="0.25">
      <c r="A4622" s="26">
        <v>46265</v>
      </c>
      <c r="B4622" s="27" t="s">
        <v>10753</v>
      </c>
      <c r="C4622" s="27" t="s">
        <v>4814</v>
      </c>
      <c r="D4622" s="27" t="s">
        <v>4818</v>
      </c>
      <c r="E4622" s="27" t="s">
        <v>35</v>
      </c>
      <c r="F4622" s="27" t="s">
        <v>23</v>
      </c>
      <c r="G4622" s="27" t="s">
        <v>36</v>
      </c>
      <c r="H4622" s="27" t="s">
        <v>24</v>
      </c>
      <c r="I4622" s="28">
        <v>418423665</v>
      </c>
      <c r="J4622" s="28">
        <v>0</v>
      </c>
      <c r="K4622" s="28">
        <v>418423665</v>
      </c>
      <c r="L4622" s="29">
        <v>3.41</v>
      </c>
      <c r="M4622" s="29">
        <f>IFERROR(_xlfn.XLOOKUP($B4622,'Ownership Metrics'!$A:$A,'Ownership Metrics'!$B:$B),"")</f>
        <v>16.28</v>
      </c>
      <c r="N4622" s="28">
        <f>IFERROR(_xlfn.XLOOKUP($B4622,'Ownership Metrics'!$A:$A,'Ownership Metrics'!$C:$C),"")</f>
        <v>1697</v>
      </c>
      <c r="O4622" s="29">
        <f>IFERROR(_xlfn.XLOOKUP($B4622,'Ownership Metrics'!$A:$A,'Ownership Metrics'!$D:$D),"")</f>
        <v>36.21</v>
      </c>
      <c r="P4622" s="29">
        <f>IFERROR(_xlfn.XLOOKUP($B4622,'Ownership Metrics'!$A:$A,'Ownership Metrics'!$E:$E),"")</f>
        <v>59.24</v>
      </c>
      <c r="Q4622" s="30">
        <f>IFERROR(_xlfn.XLOOKUP($B4622,'Ownership Metrics'!$A:$A,'Ownership Metrics'!$F:$F),"")</f>
        <v>12</v>
      </c>
      <c r="R4622" s="30">
        <f>IFERROR(_xlfn.XLOOKUP($B4622,'Ownership Metrics'!$A:$A,'Ownership Metrics'!$G:$G),"")</f>
        <v>37</v>
      </c>
      <c r="S4622" s="27" t="str">
        <f>IFERROR(_xlfn.XLOOKUP($B4622,'Ownership Metrics'!$A:$A,'Ownership Metrics'!$H:$H),"")</f>
        <v>Moderat</v>
      </c>
      <c r="T4622" s="27" t="str">
        <f>IFERROR(_xlfn.XLOOKUP($B4622,'Ownership Metrics'!$A:$A,'Ownership Metrics'!$I:$I),"")</f>
        <v>Sedang</v>
      </c>
      <c r="U4622" s="27">
        <f>IF(COUNTIFS($B$2:$B4622,$B4622,$D$2:$D4622,$D4622)=1,1,0)</f>
        <v>1</v>
      </c>
      <c r="V4622" s="27">
        <f t="shared" si="217"/>
        <v>3.41</v>
      </c>
      <c r="W4622" s="27">
        <f t="shared" si="218"/>
        <v>5</v>
      </c>
      <c r="X4622" s="27">
        <f t="shared" si="216"/>
        <v>3.4099995378000001</v>
      </c>
    </row>
    <row r="4623" spans="1:24" x14ac:dyDescent="0.25">
      <c r="A4623" s="26">
        <v>46265</v>
      </c>
      <c r="B4623" s="27" t="s">
        <v>10753</v>
      </c>
      <c r="C4623" s="27" t="s">
        <v>4814</v>
      </c>
      <c r="D4623" s="27" t="s">
        <v>3184</v>
      </c>
      <c r="E4623" s="27" t="s">
        <v>35</v>
      </c>
      <c r="F4623" s="27" t="s">
        <v>23</v>
      </c>
      <c r="G4623" s="27" t="s">
        <v>36</v>
      </c>
      <c r="H4623" s="27" t="s">
        <v>24</v>
      </c>
      <c r="I4623" s="28">
        <v>317206300</v>
      </c>
      <c r="J4623" s="28">
        <v>0</v>
      </c>
      <c r="K4623" s="28">
        <v>317206300</v>
      </c>
      <c r="L4623" s="29">
        <v>2.58</v>
      </c>
      <c r="M4623" s="29">
        <f>IFERROR(_xlfn.XLOOKUP($B4623,'Ownership Metrics'!$A:$A,'Ownership Metrics'!$B:$B),"")</f>
        <v>16.28</v>
      </c>
      <c r="N4623" s="28">
        <f>IFERROR(_xlfn.XLOOKUP($B4623,'Ownership Metrics'!$A:$A,'Ownership Metrics'!$C:$C),"")</f>
        <v>1697</v>
      </c>
      <c r="O4623" s="29">
        <f>IFERROR(_xlfn.XLOOKUP($B4623,'Ownership Metrics'!$A:$A,'Ownership Metrics'!$D:$D),"")</f>
        <v>36.21</v>
      </c>
      <c r="P4623" s="29">
        <f>IFERROR(_xlfn.XLOOKUP($B4623,'Ownership Metrics'!$A:$A,'Ownership Metrics'!$E:$E),"")</f>
        <v>59.24</v>
      </c>
      <c r="Q4623" s="30">
        <f>IFERROR(_xlfn.XLOOKUP($B4623,'Ownership Metrics'!$A:$A,'Ownership Metrics'!$F:$F),"")</f>
        <v>12</v>
      </c>
      <c r="R4623" s="30">
        <f>IFERROR(_xlfn.XLOOKUP($B4623,'Ownership Metrics'!$A:$A,'Ownership Metrics'!$G:$G),"")</f>
        <v>37</v>
      </c>
      <c r="S4623" s="27" t="str">
        <f>IFERROR(_xlfn.XLOOKUP($B4623,'Ownership Metrics'!$A:$A,'Ownership Metrics'!$H:$H),"")</f>
        <v>Moderat</v>
      </c>
      <c r="T4623" s="27" t="str">
        <f>IFERROR(_xlfn.XLOOKUP($B4623,'Ownership Metrics'!$A:$A,'Ownership Metrics'!$I:$I),"")</f>
        <v>Sedang</v>
      </c>
      <c r="U4623" s="27">
        <f>IF(COUNTIFS($B$2:$B4623,$B4623,$D$2:$D4623,$D4623)=1,1,0)</f>
        <v>1</v>
      </c>
      <c r="V4623" s="27">
        <f t="shared" si="217"/>
        <v>2.58</v>
      </c>
      <c r="W4623" s="27">
        <f t="shared" si="218"/>
        <v>7</v>
      </c>
      <c r="X4623" s="27">
        <f t="shared" si="216"/>
        <v>2.5799995377</v>
      </c>
    </row>
    <row r="4624" spans="1:24" x14ac:dyDescent="0.25">
      <c r="A4624" s="26">
        <v>46265</v>
      </c>
      <c r="B4624" s="27" t="s">
        <v>10753</v>
      </c>
      <c r="C4624" s="27" t="s">
        <v>4814</v>
      </c>
      <c r="D4624" s="27" t="s">
        <v>4819</v>
      </c>
      <c r="E4624" s="27" t="s">
        <v>72</v>
      </c>
      <c r="F4624" s="27" t="s">
        <v>32</v>
      </c>
      <c r="G4624" s="27"/>
      <c r="H4624" s="27" t="s">
        <v>259</v>
      </c>
      <c r="I4624" s="28">
        <v>278500000</v>
      </c>
      <c r="J4624" s="28">
        <v>0</v>
      </c>
      <c r="K4624" s="28">
        <v>278500000</v>
      </c>
      <c r="L4624" s="29">
        <v>2.27</v>
      </c>
      <c r="M4624" s="29">
        <f>IFERROR(_xlfn.XLOOKUP($B4624,'Ownership Metrics'!$A:$A,'Ownership Metrics'!$B:$B),"")</f>
        <v>16.28</v>
      </c>
      <c r="N4624" s="28">
        <f>IFERROR(_xlfn.XLOOKUP($B4624,'Ownership Metrics'!$A:$A,'Ownership Metrics'!$C:$C),"")</f>
        <v>1697</v>
      </c>
      <c r="O4624" s="29">
        <f>IFERROR(_xlfn.XLOOKUP($B4624,'Ownership Metrics'!$A:$A,'Ownership Metrics'!$D:$D),"")</f>
        <v>36.21</v>
      </c>
      <c r="P4624" s="29">
        <f>IFERROR(_xlfn.XLOOKUP($B4624,'Ownership Metrics'!$A:$A,'Ownership Metrics'!$E:$E),"")</f>
        <v>59.24</v>
      </c>
      <c r="Q4624" s="30">
        <f>IFERROR(_xlfn.XLOOKUP($B4624,'Ownership Metrics'!$A:$A,'Ownership Metrics'!$F:$F),"")</f>
        <v>12</v>
      </c>
      <c r="R4624" s="30">
        <f>IFERROR(_xlfn.XLOOKUP($B4624,'Ownership Metrics'!$A:$A,'Ownership Metrics'!$G:$G),"")</f>
        <v>37</v>
      </c>
      <c r="S4624" s="27" t="str">
        <f>IFERROR(_xlfn.XLOOKUP($B4624,'Ownership Metrics'!$A:$A,'Ownership Metrics'!$H:$H),"")</f>
        <v>Moderat</v>
      </c>
      <c r="T4624" s="27" t="str">
        <f>IFERROR(_xlfn.XLOOKUP($B4624,'Ownership Metrics'!$A:$A,'Ownership Metrics'!$I:$I),"")</f>
        <v>Sedang</v>
      </c>
      <c r="U4624" s="27">
        <f>IF(COUNTIFS($B$2:$B4624,$B4624,$D$2:$D4624,$D4624)=1,1,0)</f>
        <v>1</v>
      </c>
      <c r="V4624" s="27">
        <f t="shared" si="217"/>
        <v>2.27</v>
      </c>
      <c r="W4624" s="27">
        <f t="shared" si="218"/>
        <v>11</v>
      </c>
      <c r="X4624" s="27">
        <f t="shared" si="216"/>
        <v>2.2699995376</v>
      </c>
    </row>
    <row r="4625" spans="1:24" x14ac:dyDescent="0.25">
      <c r="A4625" s="26">
        <v>46265</v>
      </c>
      <c r="B4625" s="27" t="s">
        <v>10753</v>
      </c>
      <c r="C4625" s="27" t="s">
        <v>4814</v>
      </c>
      <c r="D4625" s="27" t="s">
        <v>915</v>
      </c>
      <c r="E4625" s="27" t="s">
        <v>26</v>
      </c>
      <c r="F4625" s="27" t="s">
        <v>32</v>
      </c>
      <c r="G4625" s="27"/>
      <c r="H4625" s="27" t="s">
        <v>64</v>
      </c>
      <c r="I4625" s="28">
        <v>2038120505</v>
      </c>
      <c r="J4625" s="28">
        <v>0</v>
      </c>
      <c r="K4625" s="28">
        <v>2038120505</v>
      </c>
      <c r="L4625" s="29">
        <v>16.600000000000001</v>
      </c>
      <c r="M4625" s="29">
        <f>IFERROR(_xlfn.XLOOKUP($B4625,'Ownership Metrics'!$A:$A,'Ownership Metrics'!$B:$B),"")</f>
        <v>16.28</v>
      </c>
      <c r="N4625" s="28">
        <f>IFERROR(_xlfn.XLOOKUP($B4625,'Ownership Metrics'!$A:$A,'Ownership Metrics'!$C:$C),"")</f>
        <v>1697</v>
      </c>
      <c r="O4625" s="29">
        <f>IFERROR(_xlfn.XLOOKUP($B4625,'Ownership Metrics'!$A:$A,'Ownership Metrics'!$D:$D),"")</f>
        <v>36.21</v>
      </c>
      <c r="P4625" s="29">
        <f>IFERROR(_xlfn.XLOOKUP($B4625,'Ownership Metrics'!$A:$A,'Ownership Metrics'!$E:$E),"")</f>
        <v>59.24</v>
      </c>
      <c r="Q4625" s="30">
        <f>IFERROR(_xlfn.XLOOKUP($B4625,'Ownership Metrics'!$A:$A,'Ownership Metrics'!$F:$F),"")</f>
        <v>12</v>
      </c>
      <c r="R4625" s="30">
        <f>IFERROR(_xlfn.XLOOKUP($B4625,'Ownership Metrics'!$A:$A,'Ownership Metrics'!$G:$G),"")</f>
        <v>37</v>
      </c>
      <c r="S4625" s="27" t="str">
        <f>IFERROR(_xlfn.XLOOKUP($B4625,'Ownership Metrics'!$A:$A,'Ownership Metrics'!$H:$H),"")</f>
        <v>Moderat</v>
      </c>
      <c r="T4625" s="27" t="str">
        <f>IFERROR(_xlfn.XLOOKUP($B4625,'Ownership Metrics'!$A:$A,'Ownership Metrics'!$I:$I),"")</f>
        <v>Sedang</v>
      </c>
      <c r="U4625" s="27">
        <f>IF(COUNTIFS($B$2:$B4625,$B4625,$D$2:$D4625,$D4625)=1,1,0)</f>
        <v>1</v>
      </c>
      <c r="V4625" s="27">
        <f t="shared" si="217"/>
        <v>16.600000000000001</v>
      </c>
      <c r="W4625" s="27">
        <f t="shared" si="218"/>
        <v>2</v>
      </c>
      <c r="X4625" s="27">
        <f t="shared" si="216"/>
        <v>16.5999995375</v>
      </c>
    </row>
    <row r="4626" spans="1:24" x14ac:dyDescent="0.25">
      <c r="A4626" s="26">
        <v>46265</v>
      </c>
      <c r="B4626" s="27" t="s">
        <v>10754</v>
      </c>
      <c r="C4626" s="27" t="s">
        <v>4821</v>
      </c>
      <c r="D4626" s="27" t="s">
        <v>4822</v>
      </c>
      <c r="E4626" s="27" t="s">
        <v>22</v>
      </c>
      <c r="F4626" s="27" t="s">
        <v>23</v>
      </c>
      <c r="G4626" s="27"/>
      <c r="H4626" s="27" t="s">
        <v>24</v>
      </c>
      <c r="I4626" s="28">
        <v>4993349700</v>
      </c>
      <c r="J4626" s="28">
        <v>0</v>
      </c>
      <c r="K4626" s="28">
        <v>4993349700</v>
      </c>
      <c r="L4626" s="29">
        <v>5.98</v>
      </c>
      <c r="M4626" s="29">
        <f>IFERROR(_xlfn.XLOOKUP($B4626,'Ownership Metrics'!$A:$A,'Ownership Metrics'!$B:$B),"")</f>
        <v>7.04</v>
      </c>
      <c r="N4626" s="28">
        <f>IFERROR(_xlfn.XLOOKUP($B4626,'Ownership Metrics'!$A:$A,'Ownership Metrics'!$C:$C),"")</f>
        <v>5259</v>
      </c>
      <c r="O4626" s="29">
        <f>IFERROR(_xlfn.XLOOKUP($B4626,'Ownership Metrics'!$A:$A,'Ownership Metrics'!$D:$D),"")</f>
        <v>71.83</v>
      </c>
      <c r="P4626" s="29">
        <f>IFERROR(_xlfn.XLOOKUP($B4626,'Ownership Metrics'!$A:$A,'Ownership Metrics'!$E:$E),"")</f>
        <v>83.14</v>
      </c>
      <c r="Q4626" s="30">
        <f>IFERROR(_xlfn.XLOOKUP($B4626,'Ownership Metrics'!$A:$A,'Ownership Metrics'!$F:$F),"")</f>
        <v>6</v>
      </c>
      <c r="R4626" s="30">
        <f>IFERROR(_xlfn.XLOOKUP($B4626,'Ownership Metrics'!$A:$A,'Ownership Metrics'!$G:$G),"")</f>
        <v>68</v>
      </c>
      <c r="S4626" s="27" t="str">
        <f>IFERROR(_xlfn.XLOOKUP($B4626,'Ownership Metrics'!$A:$A,'Ownership Metrics'!$H:$H),"")</f>
        <v>Mayoritas</v>
      </c>
      <c r="T4626" s="27" t="str">
        <f>IFERROR(_xlfn.XLOOKUP($B4626,'Ownership Metrics'!$A:$A,'Ownership Metrics'!$I:$I),"")</f>
        <v>Tinggi</v>
      </c>
      <c r="U4626" s="27">
        <f>IF(COUNTIFS($B$2:$B4626,$B4626,$D$2:$D4626,$D4626)=1,1,0)</f>
        <v>1</v>
      </c>
      <c r="V4626" s="27">
        <f t="shared" si="217"/>
        <v>5.98</v>
      </c>
      <c r="W4626" s="27">
        <f t="shared" si="218"/>
        <v>2</v>
      </c>
      <c r="X4626" s="27">
        <f t="shared" si="216"/>
        <v>5.9799995374000003</v>
      </c>
    </row>
    <row r="4627" spans="1:24" x14ac:dyDescent="0.25">
      <c r="A4627" s="26">
        <v>46265</v>
      </c>
      <c r="B4627" s="27" t="s">
        <v>10754</v>
      </c>
      <c r="C4627" s="27" t="s">
        <v>4821</v>
      </c>
      <c r="D4627" s="27" t="s">
        <v>4823</v>
      </c>
      <c r="E4627" s="27" t="s">
        <v>22</v>
      </c>
      <c r="F4627" s="27" t="s">
        <v>23</v>
      </c>
      <c r="G4627" s="27"/>
      <c r="H4627" s="27" t="s">
        <v>24</v>
      </c>
      <c r="I4627" s="28">
        <v>3191123100</v>
      </c>
      <c r="J4627" s="28">
        <v>0</v>
      </c>
      <c r="K4627" s="28">
        <v>3191123100</v>
      </c>
      <c r="L4627" s="29">
        <v>3.82</v>
      </c>
      <c r="M4627" s="29">
        <f>IFERROR(_xlfn.XLOOKUP($B4627,'Ownership Metrics'!$A:$A,'Ownership Metrics'!$B:$B),"")</f>
        <v>7.04</v>
      </c>
      <c r="N4627" s="28">
        <f>IFERROR(_xlfn.XLOOKUP($B4627,'Ownership Metrics'!$A:$A,'Ownership Metrics'!$C:$C),"")</f>
        <v>5259</v>
      </c>
      <c r="O4627" s="29">
        <f>IFERROR(_xlfn.XLOOKUP($B4627,'Ownership Metrics'!$A:$A,'Ownership Metrics'!$D:$D),"")</f>
        <v>71.83</v>
      </c>
      <c r="P4627" s="29">
        <f>IFERROR(_xlfn.XLOOKUP($B4627,'Ownership Metrics'!$A:$A,'Ownership Metrics'!$E:$E),"")</f>
        <v>83.14</v>
      </c>
      <c r="Q4627" s="30">
        <f>IFERROR(_xlfn.XLOOKUP($B4627,'Ownership Metrics'!$A:$A,'Ownership Metrics'!$F:$F),"")</f>
        <v>6</v>
      </c>
      <c r="R4627" s="30">
        <f>IFERROR(_xlfn.XLOOKUP($B4627,'Ownership Metrics'!$A:$A,'Ownership Metrics'!$G:$G),"")</f>
        <v>68</v>
      </c>
      <c r="S4627" s="27" t="str">
        <f>IFERROR(_xlfn.XLOOKUP($B4627,'Ownership Metrics'!$A:$A,'Ownership Metrics'!$H:$H),"")</f>
        <v>Mayoritas</v>
      </c>
      <c r="T4627" s="27" t="str">
        <f>IFERROR(_xlfn.XLOOKUP($B4627,'Ownership Metrics'!$A:$A,'Ownership Metrics'!$I:$I),"")</f>
        <v>Tinggi</v>
      </c>
      <c r="U4627" s="27">
        <f>IF(COUNTIFS($B$2:$B4627,$B4627,$D$2:$D4627,$D4627)=1,1,0)</f>
        <v>1</v>
      </c>
      <c r="V4627" s="27">
        <f t="shared" si="217"/>
        <v>3.82</v>
      </c>
      <c r="W4627" s="27">
        <f t="shared" si="218"/>
        <v>5</v>
      </c>
      <c r="X4627" s="27">
        <f t="shared" si="216"/>
        <v>3.8199995372999997</v>
      </c>
    </row>
    <row r="4628" spans="1:24" x14ac:dyDescent="0.25">
      <c r="A4628" s="26">
        <v>46265</v>
      </c>
      <c r="B4628" s="27" t="s">
        <v>10754</v>
      </c>
      <c r="C4628" s="27" t="s">
        <v>4821</v>
      </c>
      <c r="D4628" s="27" t="s">
        <v>4824</v>
      </c>
      <c r="E4628" s="27" t="s">
        <v>98</v>
      </c>
      <c r="F4628" s="27" t="s">
        <v>23</v>
      </c>
      <c r="G4628" s="27"/>
      <c r="H4628" s="27" t="s">
        <v>24</v>
      </c>
      <c r="I4628" s="28">
        <v>0</v>
      </c>
      <c r="J4628" s="28">
        <v>60021928043</v>
      </c>
      <c r="K4628" s="28">
        <v>60021928043</v>
      </c>
      <c r="L4628" s="29">
        <v>71.83</v>
      </c>
      <c r="M4628" s="29">
        <f>IFERROR(_xlfn.XLOOKUP($B4628,'Ownership Metrics'!$A:$A,'Ownership Metrics'!$B:$B),"")</f>
        <v>7.04</v>
      </c>
      <c r="N4628" s="28">
        <f>IFERROR(_xlfn.XLOOKUP($B4628,'Ownership Metrics'!$A:$A,'Ownership Metrics'!$C:$C),"")</f>
        <v>5259</v>
      </c>
      <c r="O4628" s="29">
        <f>IFERROR(_xlfn.XLOOKUP($B4628,'Ownership Metrics'!$A:$A,'Ownership Metrics'!$D:$D),"")</f>
        <v>71.83</v>
      </c>
      <c r="P4628" s="29">
        <f>IFERROR(_xlfn.XLOOKUP($B4628,'Ownership Metrics'!$A:$A,'Ownership Metrics'!$E:$E),"")</f>
        <v>83.14</v>
      </c>
      <c r="Q4628" s="30">
        <f>IFERROR(_xlfn.XLOOKUP($B4628,'Ownership Metrics'!$A:$A,'Ownership Metrics'!$F:$F),"")</f>
        <v>6</v>
      </c>
      <c r="R4628" s="30">
        <f>IFERROR(_xlfn.XLOOKUP($B4628,'Ownership Metrics'!$A:$A,'Ownership Metrics'!$G:$G),"")</f>
        <v>68</v>
      </c>
      <c r="S4628" s="27" t="str">
        <f>IFERROR(_xlfn.XLOOKUP($B4628,'Ownership Metrics'!$A:$A,'Ownership Metrics'!$H:$H),"")</f>
        <v>Mayoritas</v>
      </c>
      <c r="T4628" s="27" t="str">
        <f>IFERROR(_xlfn.XLOOKUP($B4628,'Ownership Metrics'!$A:$A,'Ownership Metrics'!$I:$I),"")</f>
        <v>Tinggi</v>
      </c>
      <c r="U4628" s="27">
        <f>IF(COUNTIFS($B$2:$B4628,$B4628,$D$2:$D4628,$D4628)=1,1,0)</f>
        <v>1</v>
      </c>
      <c r="V4628" s="27">
        <f t="shared" si="217"/>
        <v>71.83</v>
      </c>
      <c r="W4628" s="27">
        <f t="shared" si="218"/>
        <v>1</v>
      </c>
      <c r="X4628" s="27">
        <f t="shared" si="216"/>
        <v>71.829999537199996</v>
      </c>
    </row>
    <row r="4629" spans="1:24" x14ac:dyDescent="0.25">
      <c r="A4629" s="26">
        <v>46265</v>
      </c>
      <c r="B4629" s="27" t="s">
        <v>10754</v>
      </c>
      <c r="C4629" s="27" t="s">
        <v>4821</v>
      </c>
      <c r="D4629" s="27" t="s">
        <v>4825</v>
      </c>
      <c r="E4629" s="27" t="s">
        <v>114</v>
      </c>
      <c r="F4629" s="27" t="s">
        <v>32</v>
      </c>
      <c r="G4629" s="27"/>
      <c r="H4629" s="27" t="s">
        <v>1129</v>
      </c>
      <c r="I4629" s="28">
        <v>1545134000</v>
      </c>
      <c r="J4629" s="28">
        <v>0</v>
      </c>
      <c r="K4629" s="28">
        <v>1545134000</v>
      </c>
      <c r="L4629" s="29">
        <v>1.85</v>
      </c>
      <c r="M4629" s="29">
        <f>IFERROR(_xlfn.XLOOKUP($B4629,'Ownership Metrics'!$A:$A,'Ownership Metrics'!$B:$B),"")</f>
        <v>7.04</v>
      </c>
      <c r="N4629" s="28">
        <f>IFERROR(_xlfn.XLOOKUP($B4629,'Ownership Metrics'!$A:$A,'Ownership Metrics'!$C:$C),"")</f>
        <v>5259</v>
      </c>
      <c r="O4629" s="29">
        <f>IFERROR(_xlfn.XLOOKUP($B4629,'Ownership Metrics'!$A:$A,'Ownership Metrics'!$D:$D),"")</f>
        <v>71.83</v>
      </c>
      <c r="P4629" s="29">
        <f>IFERROR(_xlfn.XLOOKUP($B4629,'Ownership Metrics'!$A:$A,'Ownership Metrics'!$E:$E),"")</f>
        <v>83.14</v>
      </c>
      <c r="Q4629" s="30">
        <f>IFERROR(_xlfn.XLOOKUP($B4629,'Ownership Metrics'!$A:$A,'Ownership Metrics'!$F:$F),"")</f>
        <v>6</v>
      </c>
      <c r="R4629" s="30">
        <f>IFERROR(_xlfn.XLOOKUP($B4629,'Ownership Metrics'!$A:$A,'Ownership Metrics'!$G:$G),"")</f>
        <v>68</v>
      </c>
      <c r="S4629" s="27" t="str">
        <f>IFERROR(_xlfn.XLOOKUP($B4629,'Ownership Metrics'!$A:$A,'Ownership Metrics'!$H:$H),"")</f>
        <v>Mayoritas</v>
      </c>
      <c r="T4629" s="27" t="str">
        <f>IFERROR(_xlfn.XLOOKUP($B4629,'Ownership Metrics'!$A:$A,'Ownership Metrics'!$I:$I),"")</f>
        <v>Tinggi</v>
      </c>
      <c r="U4629" s="27">
        <f>IF(COUNTIFS($B$2:$B4629,$B4629,$D$2:$D4629,$D4629)=1,1,0)</f>
        <v>1</v>
      </c>
      <c r="V4629" s="27">
        <f t="shared" si="217"/>
        <v>1.85</v>
      </c>
      <c r="W4629" s="27">
        <f t="shared" si="218"/>
        <v>6</v>
      </c>
      <c r="X4629" s="27">
        <f t="shared" si="216"/>
        <v>1.8499995371</v>
      </c>
    </row>
    <row r="4630" spans="1:24" x14ac:dyDescent="0.25">
      <c r="A4630" s="26">
        <v>46265</v>
      </c>
      <c r="B4630" s="27" t="s">
        <v>10754</v>
      </c>
      <c r="C4630" s="27" t="s">
        <v>4821</v>
      </c>
      <c r="D4630" s="27" t="s">
        <v>598</v>
      </c>
      <c r="E4630" s="27" t="s">
        <v>555</v>
      </c>
      <c r="F4630" s="27" t="s">
        <v>32</v>
      </c>
      <c r="G4630" s="27"/>
      <c r="H4630" s="27" t="s">
        <v>64</v>
      </c>
      <c r="I4630" s="28">
        <v>4450091300</v>
      </c>
      <c r="J4630" s="28">
        <v>0</v>
      </c>
      <c r="K4630" s="28">
        <v>4450091300</v>
      </c>
      <c r="L4630" s="29">
        <v>5.33</v>
      </c>
      <c r="M4630" s="29">
        <f>IFERROR(_xlfn.XLOOKUP($B4630,'Ownership Metrics'!$A:$A,'Ownership Metrics'!$B:$B),"")</f>
        <v>7.04</v>
      </c>
      <c r="N4630" s="28">
        <f>IFERROR(_xlfn.XLOOKUP($B4630,'Ownership Metrics'!$A:$A,'Ownership Metrics'!$C:$C),"")</f>
        <v>5259</v>
      </c>
      <c r="O4630" s="29">
        <f>IFERROR(_xlfn.XLOOKUP($B4630,'Ownership Metrics'!$A:$A,'Ownership Metrics'!$D:$D),"")</f>
        <v>71.83</v>
      </c>
      <c r="P4630" s="29">
        <f>IFERROR(_xlfn.XLOOKUP($B4630,'Ownership Metrics'!$A:$A,'Ownership Metrics'!$E:$E),"")</f>
        <v>83.14</v>
      </c>
      <c r="Q4630" s="30">
        <f>IFERROR(_xlfn.XLOOKUP($B4630,'Ownership Metrics'!$A:$A,'Ownership Metrics'!$F:$F),"")</f>
        <v>6</v>
      </c>
      <c r="R4630" s="30">
        <f>IFERROR(_xlfn.XLOOKUP($B4630,'Ownership Metrics'!$A:$A,'Ownership Metrics'!$G:$G),"")</f>
        <v>68</v>
      </c>
      <c r="S4630" s="27" t="str">
        <f>IFERROR(_xlfn.XLOOKUP($B4630,'Ownership Metrics'!$A:$A,'Ownership Metrics'!$H:$H),"")</f>
        <v>Mayoritas</v>
      </c>
      <c r="T4630" s="27" t="str">
        <f>IFERROR(_xlfn.XLOOKUP($B4630,'Ownership Metrics'!$A:$A,'Ownership Metrics'!$I:$I),"")</f>
        <v>Tinggi</v>
      </c>
      <c r="U4630" s="27">
        <f>IF(COUNTIFS($B$2:$B4630,$B4630,$D$2:$D4630,$D4630)=1,1,0)</f>
        <v>1</v>
      </c>
      <c r="V4630" s="27">
        <f t="shared" si="217"/>
        <v>5.33</v>
      </c>
      <c r="W4630" s="27">
        <f t="shared" si="218"/>
        <v>3</v>
      </c>
      <c r="X4630" s="27">
        <f t="shared" si="216"/>
        <v>5.329999537</v>
      </c>
    </row>
    <row r="4631" spans="1:24" x14ac:dyDescent="0.25">
      <c r="A4631" s="26">
        <v>46265</v>
      </c>
      <c r="B4631" s="27" t="s">
        <v>10754</v>
      </c>
      <c r="C4631" s="27" t="s">
        <v>4821</v>
      </c>
      <c r="D4631" s="27" t="s">
        <v>4826</v>
      </c>
      <c r="E4631" s="27" t="s">
        <v>258</v>
      </c>
      <c r="F4631" s="27" t="s">
        <v>32</v>
      </c>
      <c r="G4631" s="27"/>
      <c r="H4631" s="27" t="s">
        <v>1129</v>
      </c>
      <c r="I4631" s="28">
        <v>3468164504</v>
      </c>
      <c r="J4631" s="28">
        <v>0</v>
      </c>
      <c r="K4631" s="28">
        <v>3468164504</v>
      </c>
      <c r="L4631" s="29">
        <v>4.1500000000000004</v>
      </c>
      <c r="M4631" s="29">
        <f>IFERROR(_xlfn.XLOOKUP($B4631,'Ownership Metrics'!$A:$A,'Ownership Metrics'!$B:$B),"")</f>
        <v>7.04</v>
      </c>
      <c r="N4631" s="28">
        <f>IFERROR(_xlfn.XLOOKUP($B4631,'Ownership Metrics'!$A:$A,'Ownership Metrics'!$C:$C),"")</f>
        <v>5259</v>
      </c>
      <c r="O4631" s="29">
        <f>IFERROR(_xlfn.XLOOKUP($B4631,'Ownership Metrics'!$A:$A,'Ownership Metrics'!$D:$D),"")</f>
        <v>71.83</v>
      </c>
      <c r="P4631" s="29">
        <f>IFERROR(_xlfn.XLOOKUP($B4631,'Ownership Metrics'!$A:$A,'Ownership Metrics'!$E:$E),"")</f>
        <v>83.14</v>
      </c>
      <c r="Q4631" s="30">
        <f>IFERROR(_xlfn.XLOOKUP($B4631,'Ownership Metrics'!$A:$A,'Ownership Metrics'!$F:$F),"")</f>
        <v>6</v>
      </c>
      <c r="R4631" s="30">
        <f>IFERROR(_xlfn.XLOOKUP($B4631,'Ownership Metrics'!$A:$A,'Ownership Metrics'!$G:$G),"")</f>
        <v>68</v>
      </c>
      <c r="S4631" s="27" t="str">
        <f>IFERROR(_xlfn.XLOOKUP($B4631,'Ownership Metrics'!$A:$A,'Ownership Metrics'!$H:$H),"")</f>
        <v>Mayoritas</v>
      </c>
      <c r="T4631" s="27" t="str">
        <f>IFERROR(_xlfn.XLOOKUP($B4631,'Ownership Metrics'!$A:$A,'Ownership Metrics'!$I:$I),"")</f>
        <v>Tinggi</v>
      </c>
      <c r="U4631" s="27">
        <f>IF(COUNTIFS($B$2:$B4631,$B4631,$D$2:$D4631,$D4631)=1,1,0)</f>
        <v>1</v>
      </c>
      <c r="V4631" s="27">
        <f t="shared" si="217"/>
        <v>4.1500000000000004</v>
      </c>
      <c r="W4631" s="27">
        <f t="shared" si="218"/>
        <v>4</v>
      </c>
      <c r="X4631" s="27">
        <f t="shared" si="216"/>
        <v>4.1499995369000002</v>
      </c>
    </row>
    <row r="4632" spans="1:24" x14ac:dyDescent="0.25">
      <c r="A4632" s="26">
        <v>46265</v>
      </c>
      <c r="B4632" s="27" t="s">
        <v>10755</v>
      </c>
      <c r="C4632" s="27" t="s">
        <v>4828</v>
      </c>
      <c r="D4632" s="27" t="s">
        <v>2312</v>
      </c>
      <c r="E4632" s="27" t="s">
        <v>22</v>
      </c>
      <c r="F4632" s="27" t="s">
        <v>23</v>
      </c>
      <c r="G4632" s="27"/>
      <c r="H4632" s="27" t="s">
        <v>24</v>
      </c>
      <c r="I4632" s="28">
        <v>494000100</v>
      </c>
      <c r="J4632" s="28">
        <v>0</v>
      </c>
      <c r="K4632" s="28">
        <v>494000100</v>
      </c>
      <c r="L4632" s="29">
        <v>1.55</v>
      </c>
      <c r="M4632" s="29">
        <f>IFERROR(_xlfn.XLOOKUP($B4632,'Ownership Metrics'!$A:$A,'Ownership Metrics'!$B:$B),"")</f>
        <v>29.35</v>
      </c>
      <c r="N4632" s="28">
        <f>IFERROR(_xlfn.XLOOKUP($B4632,'Ownership Metrics'!$A:$A,'Ownership Metrics'!$C:$C),"")</f>
        <v>707</v>
      </c>
      <c r="O4632" s="29">
        <f>IFERROR(_xlfn.XLOOKUP($B4632,'Ownership Metrics'!$A:$A,'Ownership Metrics'!$D:$D),"")</f>
        <v>21.1</v>
      </c>
      <c r="P4632" s="29">
        <f>IFERROR(_xlfn.XLOOKUP($B4632,'Ownership Metrics'!$A:$A,'Ownership Metrics'!$E:$E),"")</f>
        <v>39.64</v>
      </c>
      <c r="Q4632" s="30">
        <f>IFERROR(_xlfn.XLOOKUP($B4632,'Ownership Metrics'!$A:$A,'Ownership Metrics'!$F:$F),"")</f>
        <v>18</v>
      </c>
      <c r="R4632" s="30">
        <f>IFERROR(_xlfn.XLOOKUP($B4632,'Ownership Metrics'!$A:$A,'Ownership Metrics'!$G:$G),"")</f>
        <v>19</v>
      </c>
      <c r="S4632" s="27" t="str">
        <f>IFERROR(_xlfn.XLOOKUP($B4632,'Ownership Metrics'!$A:$A,'Ownership Metrics'!$H:$H),"")</f>
        <v>Tersebar</v>
      </c>
      <c r="T4632" s="27" t="str">
        <f>IFERROR(_xlfn.XLOOKUP($B4632,'Ownership Metrics'!$A:$A,'Ownership Metrics'!$I:$I),"")</f>
        <v>Rendah</v>
      </c>
      <c r="U4632" s="27">
        <f>IF(COUNTIFS($B$2:$B4632,$B4632,$D$2:$D4632,$D4632)=1,1,0)</f>
        <v>1</v>
      </c>
      <c r="V4632" s="27">
        <f t="shared" si="217"/>
        <v>1.55</v>
      </c>
      <c r="W4632" s="27">
        <f t="shared" si="218"/>
        <v>11</v>
      </c>
      <c r="X4632" s="27">
        <f t="shared" si="216"/>
        <v>1.5499995368000001</v>
      </c>
    </row>
    <row r="4633" spans="1:24" x14ac:dyDescent="0.25">
      <c r="A4633" s="26">
        <v>46265</v>
      </c>
      <c r="B4633" s="27" t="s">
        <v>10755</v>
      </c>
      <c r="C4633" s="27" t="s">
        <v>4828</v>
      </c>
      <c r="D4633" s="27" t="s">
        <v>4829</v>
      </c>
      <c r="E4633" s="27" t="s">
        <v>22</v>
      </c>
      <c r="F4633" s="27" t="s">
        <v>23</v>
      </c>
      <c r="G4633" s="27"/>
      <c r="H4633" s="27" t="s">
        <v>24</v>
      </c>
      <c r="I4633" s="28">
        <v>1288231734</v>
      </c>
      <c r="J4633" s="28">
        <v>0</v>
      </c>
      <c r="K4633" s="28">
        <v>1288231734</v>
      </c>
      <c r="L4633" s="29">
        <v>4.05</v>
      </c>
      <c r="M4633" s="29">
        <f>IFERROR(_xlfn.XLOOKUP($B4633,'Ownership Metrics'!$A:$A,'Ownership Metrics'!$B:$B),"")</f>
        <v>29.35</v>
      </c>
      <c r="N4633" s="28">
        <f>IFERROR(_xlfn.XLOOKUP($B4633,'Ownership Metrics'!$A:$A,'Ownership Metrics'!$C:$C),"")</f>
        <v>707</v>
      </c>
      <c r="O4633" s="29">
        <f>IFERROR(_xlfn.XLOOKUP($B4633,'Ownership Metrics'!$A:$A,'Ownership Metrics'!$D:$D),"")</f>
        <v>21.1</v>
      </c>
      <c r="P4633" s="29">
        <f>IFERROR(_xlfn.XLOOKUP($B4633,'Ownership Metrics'!$A:$A,'Ownership Metrics'!$E:$E),"")</f>
        <v>39.64</v>
      </c>
      <c r="Q4633" s="30">
        <f>IFERROR(_xlfn.XLOOKUP($B4633,'Ownership Metrics'!$A:$A,'Ownership Metrics'!$F:$F),"")</f>
        <v>18</v>
      </c>
      <c r="R4633" s="30">
        <f>IFERROR(_xlfn.XLOOKUP($B4633,'Ownership Metrics'!$A:$A,'Ownership Metrics'!$G:$G),"")</f>
        <v>19</v>
      </c>
      <c r="S4633" s="27" t="str">
        <f>IFERROR(_xlfn.XLOOKUP($B4633,'Ownership Metrics'!$A:$A,'Ownership Metrics'!$H:$H),"")</f>
        <v>Tersebar</v>
      </c>
      <c r="T4633" s="27" t="str">
        <f>IFERROR(_xlfn.XLOOKUP($B4633,'Ownership Metrics'!$A:$A,'Ownership Metrics'!$I:$I),"")</f>
        <v>Rendah</v>
      </c>
      <c r="U4633" s="27">
        <f>IF(COUNTIFS($B$2:$B4633,$B4633,$D$2:$D4633,$D4633)=1,1,0)</f>
        <v>1</v>
      </c>
      <c r="V4633" s="27">
        <f t="shared" si="217"/>
        <v>4.05</v>
      </c>
      <c r="W4633" s="27">
        <f t="shared" si="218"/>
        <v>6</v>
      </c>
      <c r="X4633" s="27">
        <f t="shared" si="216"/>
        <v>4.0499995366999997</v>
      </c>
    </row>
    <row r="4634" spans="1:24" x14ac:dyDescent="0.25">
      <c r="A4634" s="26">
        <v>46265</v>
      </c>
      <c r="B4634" s="27" t="s">
        <v>10755</v>
      </c>
      <c r="C4634" s="27" t="s">
        <v>4828</v>
      </c>
      <c r="D4634" s="27" t="s">
        <v>4830</v>
      </c>
      <c r="E4634" s="27" t="s">
        <v>22</v>
      </c>
      <c r="F4634" s="27" t="s">
        <v>23</v>
      </c>
      <c r="G4634" s="27"/>
      <c r="H4634" s="27" t="s">
        <v>24</v>
      </c>
      <c r="I4634" s="28">
        <v>1641109500</v>
      </c>
      <c r="J4634" s="28">
        <v>0</v>
      </c>
      <c r="K4634" s="28">
        <v>1641109500</v>
      </c>
      <c r="L4634" s="29">
        <v>5.15</v>
      </c>
      <c r="M4634" s="29">
        <f>IFERROR(_xlfn.XLOOKUP($B4634,'Ownership Metrics'!$A:$A,'Ownership Metrics'!$B:$B),"")</f>
        <v>29.35</v>
      </c>
      <c r="N4634" s="28">
        <f>IFERROR(_xlfn.XLOOKUP($B4634,'Ownership Metrics'!$A:$A,'Ownership Metrics'!$C:$C),"")</f>
        <v>707</v>
      </c>
      <c r="O4634" s="29">
        <f>IFERROR(_xlfn.XLOOKUP($B4634,'Ownership Metrics'!$A:$A,'Ownership Metrics'!$D:$D),"")</f>
        <v>21.1</v>
      </c>
      <c r="P4634" s="29">
        <f>IFERROR(_xlfn.XLOOKUP($B4634,'Ownership Metrics'!$A:$A,'Ownership Metrics'!$E:$E),"")</f>
        <v>39.64</v>
      </c>
      <c r="Q4634" s="30">
        <f>IFERROR(_xlfn.XLOOKUP($B4634,'Ownership Metrics'!$A:$A,'Ownership Metrics'!$F:$F),"")</f>
        <v>18</v>
      </c>
      <c r="R4634" s="30">
        <f>IFERROR(_xlfn.XLOOKUP($B4634,'Ownership Metrics'!$A:$A,'Ownership Metrics'!$G:$G),"")</f>
        <v>19</v>
      </c>
      <c r="S4634" s="27" t="str">
        <f>IFERROR(_xlfn.XLOOKUP($B4634,'Ownership Metrics'!$A:$A,'Ownership Metrics'!$H:$H),"")</f>
        <v>Tersebar</v>
      </c>
      <c r="T4634" s="27" t="str">
        <f>IFERROR(_xlfn.XLOOKUP($B4634,'Ownership Metrics'!$A:$A,'Ownership Metrics'!$I:$I),"")</f>
        <v>Rendah</v>
      </c>
      <c r="U4634" s="27">
        <f>IF(COUNTIFS($B$2:$B4634,$B4634,$D$2:$D4634,$D4634)=1,1,0)</f>
        <v>1</v>
      </c>
      <c r="V4634" s="27">
        <f t="shared" si="217"/>
        <v>5.15</v>
      </c>
      <c r="W4634" s="27">
        <f t="shared" si="218"/>
        <v>4</v>
      </c>
      <c r="X4634" s="27">
        <f t="shared" si="216"/>
        <v>5.1499995366000002</v>
      </c>
    </row>
    <row r="4635" spans="1:24" x14ac:dyDescent="0.25">
      <c r="A4635" s="26">
        <v>46265</v>
      </c>
      <c r="B4635" s="27" t="s">
        <v>10755</v>
      </c>
      <c r="C4635" s="27" t="s">
        <v>4828</v>
      </c>
      <c r="D4635" s="27" t="s">
        <v>1512</v>
      </c>
      <c r="E4635" s="27" t="s">
        <v>22</v>
      </c>
      <c r="F4635" s="27" t="s">
        <v>23</v>
      </c>
      <c r="G4635" s="27"/>
      <c r="H4635" s="27" t="s">
        <v>24</v>
      </c>
      <c r="I4635" s="28">
        <v>350483000</v>
      </c>
      <c r="J4635" s="28">
        <v>0</v>
      </c>
      <c r="K4635" s="28">
        <v>350483000</v>
      </c>
      <c r="L4635" s="29">
        <v>1.1000000000000001</v>
      </c>
      <c r="M4635" s="29">
        <f>IFERROR(_xlfn.XLOOKUP($B4635,'Ownership Metrics'!$A:$A,'Ownership Metrics'!$B:$B),"")</f>
        <v>29.35</v>
      </c>
      <c r="N4635" s="28">
        <f>IFERROR(_xlfn.XLOOKUP($B4635,'Ownership Metrics'!$A:$A,'Ownership Metrics'!$C:$C),"")</f>
        <v>707</v>
      </c>
      <c r="O4635" s="29">
        <f>IFERROR(_xlfn.XLOOKUP($B4635,'Ownership Metrics'!$A:$A,'Ownership Metrics'!$D:$D),"")</f>
        <v>21.1</v>
      </c>
      <c r="P4635" s="29">
        <f>IFERROR(_xlfn.XLOOKUP($B4635,'Ownership Metrics'!$A:$A,'Ownership Metrics'!$E:$E),"")</f>
        <v>39.64</v>
      </c>
      <c r="Q4635" s="30">
        <f>IFERROR(_xlfn.XLOOKUP($B4635,'Ownership Metrics'!$A:$A,'Ownership Metrics'!$F:$F),"")</f>
        <v>18</v>
      </c>
      <c r="R4635" s="30">
        <f>IFERROR(_xlfn.XLOOKUP($B4635,'Ownership Metrics'!$A:$A,'Ownership Metrics'!$G:$G),"")</f>
        <v>19</v>
      </c>
      <c r="S4635" s="27" t="str">
        <f>IFERROR(_xlfn.XLOOKUP($B4635,'Ownership Metrics'!$A:$A,'Ownership Metrics'!$H:$H),"")</f>
        <v>Tersebar</v>
      </c>
      <c r="T4635" s="27" t="str">
        <f>IFERROR(_xlfn.XLOOKUP($B4635,'Ownership Metrics'!$A:$A,'Ownership Metrics'!$I:$I),"")</f>
        <v>Rendah</v>
      </c>
      <c r="U4635" s="27">
        <f>IF(COUNTIFS($B$2:$B4635,$B4635,$D$2:$D4635,$D4635)=1,1,0)</f>
        <v>1</v>
      </c>
      <c r="V4635" s="27">
        <f t="shared" si="217"/>
        <v>1.1000000000000001</v>
      </c>
      <c r="W4635" s="27">
        <f t="shared" si="218"/>
        <v>15</v>
      </c>
      <c r="X4635" s="27">
        <f t="shared" si="216"/>
        <v>1.0999995365000002</v>
      </c>
    </row>
    <row r="4636" spans="1:24" x14ac:dyDescent="0.25">
      <c r="A4636" s="26">
        <v>46265</v>
      </c>
      <c r="B4636" s="27" t="s">
        <v>10755</v>
      </c>
      <c r="C4636" s="27" t="s">
        <v>4828</v>
      </c>
      <c r="D4636" s="27" t="s">
        <v>1386</v>
      </c>
      <c r="E4636" s="27" t="s">
        <v>22</v>
      </c>
      <c r="F4636" s="27" t="s">
        <v>23</v>
      </c>
      <c r="G4636" s="27"/>
      <c r="H4636" s="27" t="s">
        <v>24</v>
      </c>
      <c r="I4636" s="28">
        <v>767500000</v>
      </c>
      <c r="J4636" s="28">
        <v>0</v>
      </c>
      <c r="K4636" s="28">
        <v>767500000</v>
      </c>
      <c r="L4636" s="29">
        <v>2.41</v>
      </c>
      <c r="M4636" s="29">
        <f>IFERROR(_xlfn.XLOOKUP($B4636,'Ownership Metrics'!$A:$A,'Ownership Metrics'!$B:$B),"")</f>
        <v>29.35</v>
      </c>
      <c r="N4636" s="28">
        <f>IFERROR(_xlfn.XLOOKUP($B4636,'Ownership Metrics'!$A:$A,'Ownership Metrics'!$C:$C),"")</f>
        <v>707</v>
      </c>
      <c r="O4636" s="29">
        <f>IFERROR(_xlfn.XLOOKUP($B4636,'Ownership Metrics'!$A:$A,'Ownership Metrics'!$D:$D),"")</f>
        <v>21.1</v>
      </c>
      <c r="P4636" s="29">
        <f>IFERROR(_xlfn.XLOOKUP($B4636,'Ownership Metrics'!$A:$A,'Ownership Metrics'!$E:$E),"")</f>
        <v>39.64</v>
      </c>
      <c r="Q4636" s="30">
        <f>IFERROR(_xlfn.XLOOKUP($B4636,'Ownership Metrics'!$A:$A,'Ownership Metrics'!$F:$F),"")</f>
        <v>18</v>
      </c>
      <c r="R4636" s="30">
        <f>IFERROR(_xlfn.XLOOKUP($B4636,'Ownership Metrics'!$A:$A,'Ownership Metrics'!$G:$G),"")</f>
        <v>19</v>
      </c>
      <c r="S4636" s="27" t="str">
        <f>IFERROR(_xlfn.XLOOKUP($B4636,'Ownership Metrics'!$A:$A,'Ownership Metrics'!$H:$H),"")</f>
        <v>Tersebar</v>
      </c>
      <c r="T4636" s="27" t="str">
        <f>IFERROR(_xlfn.XLOOKUP($B4636,'Ownership Metrics'!$A:$A,'Ownership Metrics'!$I:$I),"")</f>
        <v>Rendah</v>
      </c>
      <c r="U4636" s="27">
        <f>IF(COUNTIFS($B$2:$B4636,$B4636,$D$2:$D4636,$D4636)=1,1,0)</f>
        <v>1</v>
      </c>
      <c r="V4636" s="27">
        <f t="shared" si="217"/>
        <v>2.41</v>
      </c>
      <c r="W4636" s="27">
        <f t="shared" si="218"/>
        <v>7</v>
      </c>
      <c r="X4636" s="27">
        <f t="shared" si="216"/>
        <v>2.4099995364</v>
      </c>
    </row>
    <row r="4637" spans="1:24" x14ac:dyDescent="0.25">
      <c r="A4637" s="26">
        <v>46265</v>
      </c>
      <c r="B4637" s="27" t="s">
        <v>10755</v>
      </c>
      <c r="C4637" s="27" t="s">
        <v>4828</v>
      </c>
      <c r="D4637" s="27" t="s">
        <v>4831</v>
      </c>
      <c r="E4637" s="27" t="s">
        <v>22</v>
      </c>
      <c r="F4637" s="27" t="s">
        <v>23</v>
      </c>
      <c r="G4637" s="27"/>
      <c r="H4637" s="27" t="s">
        <v>24</v>
      </c>
      <c r="I4637" s="28">
        <v>2936841273</v>
      </c>
      <c r="J4637" s="28">
        <v>0</v>
      </c>
      <c r="K4637" s="28">
        <v>2936841273</v>
      </c>
      <c r="L4637" s="29">
        <v>9.2200000000000006</v>
      </c>
      <c r="M4637" s="29">
        <f>IFERROR(_xlfn.XLOOKUP($B4637,'Ownership Metrics'!$A:$A,'Ownership Metrics'!$B:$B),"")</f>
        <v>29.35</v>
      </c>
      <c r="N4637" s="28">
        <f>IFERROR(_xlfn.XLOOKUP($B4637,'Ownership Metrics'!$A:$A,'Ownership Metrics'!$C:$C),"")</f>
        <v>707</v>
      </c>
      <c r="O4637" s="29">
        <f>IFERROR(_xlfn.XLOOKUP($B4637,'Ownership Metrics'!$A:$A,'Ownership Metrics'!$D:$D),"")</f>
        <v>21.1</v>
      </c>
      <c r="P4637" s="29">
        <f>IFERROR(_xlfn.XLOOKUP($B4637,'Ownership Metrics'!$A:$A,'Ownership Metrics'!$E:$E),"")</f>
        <v>39.64</v>
      </c>
      <c r="Q4637" s="30">
        <f>IFERROR(_xlfn.XLOOKUP($B4637,'Ownership Metrics'!$A:$A,'Ownership Metrics'!$F:$F),"")</f>
        <v>18</v>
      </c>
      <c r="R4637" s="30">
        <f>IFERROR(_xlfn.XLOOKUP($B4637,'Ownership Metrics'!$A:$A,'Ownership Metrics'!$G:$G),"")</f>
        <v>19</v>
      </c>
      <c r="S4637" s="27" t="str">
        <f>IFERROR(_xlfn.XLOOKUP($B4637,'Ownership Metrics'!$A:$A,'Ownership Metrics'!$H:$H),"")</f>
        <v>Tersebar</v>
      </c>
      <c r="T4637" s="27" t="str">
        <f>IFERROR(_xlfn.XLOOKUP($B4637,'Ownership Metrics'!$A:$A,'Ownership Metrics'!$I:$I),"")</f>
        <v>Rendah</v>
      </c>
      <c r="U4637" s="27">
        <f>IF(COUNTIFS($B$2:$B4637,$B4637,$D$2:$D4637,$D4637)=1,1,0)</f>
        <v>1</v>
      </c>
      <c r="V4637" s="27">
        <f t="shared" si="217"/>
        <v>9.2200000000000006</v>
      </c>
      <c r="W4637" s="27">
        <f t="shared" si="218"/>
        <v>3</v>
      </c>
      <c r="X4637" s="27">
        <f t="shared" si="216"/>
        <v>9.2199995363000014</v>
      </c>
    </row>
    <row r="4638" spans="1:24" x14ac:dyDescent="0.25">
      <c r="A4638" s="26">
        <v>46265</v>
      </c>
      <c r="B4638" s="27" t="s">
        <v>10755</v>
      </c>
      <c r="C4638" s="27" t="s">
        <v>4828</v>
      </c>
      <c r="D4638" s="27" t="s">
        <v>4832</v>
      </c>
      <c r="E4638" s="27" t="s">
        <v>51</v>
      </c>
      <c r="F4638" s="27" t="s">
        <v>23</v>
      </c>
      <c r="G4638" s="27"/>
      <c r="H4638" s="27" t="s">
        <v>24</v>
      </c>
      <c r="I4638" s="28">
        <v>328439603</v>
      </c>
      <c r="J4638" s="28">
        <v>0</v>
      </c>
      <c r="K4638" s="28">
        <v>328439603</v>
      </c>
      <c r="L4638" s="29">
        <v>1.03</v>
      </c>
      <c r="M4638" s="29">
        <f>IFERROR(_xlfn.XLOOKUP($B4638,'Ownership Metrics'!$A:$A,'Ownership Metrics'!$B:$B),"")</f>
        <v>29.35</v>
      </c>
      <c r="N4638" s="28">
        <f>IFERROR(_xlfn.XLOOKUP($B4638,'Ownership Metrics'!$A:$A,'Ownership Metrics'!$C:$C),"")</f>
        <v>707</v>
      </c>
      <c r="O4638" s="29">
        <f>IFERROR(_xlfn.XLOOKUP($B4638,'Ownership Metrics'!$A:$A,'Ownership Metrics'!$D:$D),"")</f>
        <v>21.1</v>
      </c>
      <c r="P4638" s="29">
        <f>IFERROR(_xlfn.XLOOKUP($B4638,'Ownership Metrics'!$A:$A,'Ownership Metrics'!$E:$E),"")</f>
        <v>39.64</v>
      </c>
      <c r="Q4638" s="30">
        <f>IFERROR(_xlfn.XLOOKUP($B4638,'Ownership Metrics'!$A:$A,'Ownership Metrics'!$F:$F),"")</f>
        <v>18</v>
      </c>
      <c r="R4638" s="30">
        <f>IFERROR(_xlfn.XLOOKUP($B4638,'Ownership Metrics'!$A:$A,'Ownership Metrics'!$G:$G),"")</f>
        <v>19</v>
      </c>
      <c r="S4638" s="27" t="str">
        <f>IFERROR(_xlfn.XLOOKUP($B4638,'Ownership Metrics'!$A:$A,'Ownership Metrics'!$H:$H),"")</f>
        <v>Tersebar</v>
      </c>
      <c r="T4638" s="27" t="str">
        <f>IFERROR(_xlfn.XLOOKUP($B4638,'Ownership Metrics'!$A:$A,'Ownership Metrics'!$I:$I),"")</f>
        <v>Rendah</v>
      </c>
      <c r="U4638" s="27">
        <f>IF(COUNTIFS($B$2:$B4638,$B4638,$D$2:$D4638,$D4638)=1,1,0)</f>
        <v>1</v>
      </c>
      <c r="V4638" s="27">
        <f t="shared" si="217"/>
        <v>1.03</v>
      </c>
      <c r="W4638" s="27">
        <f t="shared" si="218"/>
        <v>18</v>
      </c>
      <c r="X4638" s="27">
        <f t="shared" si="216"/>
        <v>1.0299995362000001</v>
      </c>
    </row>
    <row r="4639" spans="1:24" x14ac:dyDescent="0.25">
      <c r="A4639" s="26">
        <v>46265</v>
      </c>
      <c r="B4639" s="27" t="s">
        <v>10755</v>
      </c>
      <c r="C4639" s="27" t="s">
        <v>4828</v>
      </c>
      <c r="D4639" s="27" t="s">
        <v>1615</v>
      </c>
      <c r="E4639" s="27" t="s">
        <v>204</v>
      </c>
      <c r="F4639" s="27" t="s">
        <v>23</v>
      </c>
      <c r="G4639" s="27"/>
      <c r="H4639" s="27" t="s">
        <v>24</v>
      </c>
      <c r="I4639" s="28">
        <v>562500000</v>
      </c>
      <c r="J4639" s="28">
        <v>0</v>
      </c>
      <c r="K4639" s="28">
        <v>562500000</v>
      </c>
      <c r="L4639" s="29">
        <v>1.77</v>
      </c>
      <c r="M4639" s="29">
        <f>IFERROR(_xlfn.XLOOKUP($B4639,'Ownership Metrics'!$A:$A,'Ownership Metrics'!$B:$B),"")</f>
        <v>29.35</v>
      </c>
      <c r="N4639" s="28">
        <f>IFERROR(_xlfn.XLOOKUP($B4639,'Ownership Metrics'!$A:$A,'Ownership Metrics'!$C:$C),"")</f>
        <v>707</v>
      </c>
      <c r="O4639" s="29">
        <f>IFERROR(_xlfn.XLOOKUP($B4639,'Ownership Metrics'!$A:$A,'Ownership Metrics'!$D:$D),"")</f>
        <v>21.1</v>
      </c>
      <c r="P4639" s="29">
        <f>IFERROR(_xlfn.XLOOKUP($B4639,'Ownership Metrics'!$A:$A,'Ownership Metrics'!$E:$E),"")</f>
        <v>39.64</v>
      </c>
      <c r="Q4639" s="30">
        <f>IFERROR(_xlfn.XLOOKUP($B4639,'Ownership Metrics'!$A:$A,'Ownership Metrics'!$F:$F),"")</f>
        <v>18</v>
      </c>
      <c r="R4639" s="30">
        <f>IFERROR(_xlfn.XLOOKUP($B4639,'Ownership Metrics'!$A:$A,'Ownership Metrics'!$G:$G),"")</f>
        <v>19</v>
      </c>
      <c r="S4639" s="27" t="str">
        <f>IFERROR(_xlfn.XLOOKUP($B4639,'Ownership Metrics'!$A:$A,'Ownership Metrics'!$H:$H),"")</f>
        <v>Tersebar</v>
      </c>
      <c r="T4639" s="27" t="str">
        <f>IFERROR(_xlfn.XLOOKUP($B4639,'Ownership Metrics'!$A:$A,'Ownership Metrics'!$I:$I),"")</f>
        <v>Rendah</v>
      </c>
      <c r="U4639" s="27">
        <f>IF(COUNTIFS($B$2:$B4639,$B4639,$D$2:$D4639,$D4639)=1,1,0)</f>
        <v>1</v>
      </c>
      <c r="V4639" s="27">
        <f t="shared" si="217"/>
        <v>1.77</v>
      </c>
      <c r="W4639" s="27">
        <f t="shared" si="218"/>
        <v>8</v>
      </c>
      <c r="X4639" s="27">
        <f t="shared" si="216"/>
        <v>1.7699995361</v>
      </c>
    </row>
    <row r="4640" spans="1:24" x14ac:dyDescent="0.25">
      <c r="A4640" s="26">
        <v>46265</v>
      </c>
      <c r="B4640" s="27" t="s">
        <v>10755</v>
      </c>
      <c r="C4640" s="27" t="s">
        <v>4828</v>
      </c>
      <c r="D4640" s="27" t="s">
        <v>4833</v>
      </c>
      <c r="E4640" s="27" t="s">
        <v>22</v>
      </c>
      <c r="F4640" s="27" t="s">
        <v>32</v>
      </c>
      <c r="G4640" s="27"/>
      <c r="H4640" s="27" t="s">
        <v>56</v>
      </c>
      <c r="I4640" s="28">
        <v>1450000000</v>
      </c>
      <c r="J4640" s="28">
        <v>0</v>
      </c>
      <c r="K4640" s="28">
        <v>1450000000</v>
      </c>
      <c r="L4640" s="29">
        <v>4.55</v>
      </c>
      <c r="M4640" s="29">
        <f>IFERROR(_xlfn.XLOOKUP($B4640,'Ownership Metrics'!$A:$A,'Ownership Metrics'!$B:$B),"")</f>
        <v>29.35</v>
      </c>
      <c r="N4640" s="28">
        <f>IFERROR(_xlfn.XLOOKUP($B4640,'Ownership Metrics'!$A:$A,'Ownership Metrics'!$C:$C),"")</f>
        <v>707</v>
      </c>
      <c r="O4640" s="29">
        <f>IFERROR(_xlfn.XLOOKUP($B4640,'Ownership Metrics'!$A:$A,'Ownership Metrics'!$D:$D),"")</f>
        <v>21.1</v>
      </c>
      <c r="P4640" s="29">
        <f>IFERROR(_xlfn.XLOOKUP($B4640,'Ownership Metrics'!$A:$A,'Ownership Metrics'!$E:$E),"")</f>
        <v>39.64</v>
      </c>
      <c r="Q4640" s="30">
        <f>IFERROR(_xlfn.XLOOKUP($B4640,'Ownership Metrics'!$A:$A,'Ownership Metrics'!$F:$F),"")</f>
        <v>18</v>
      </c>
      <c r="R4640" s="30">
        <f>IFERROR(_xlfn.XLOOKUP($B4640,'Ownership Metrics'!$A:$A,'Ownership Metrics'!$G:$G),"")</f>
        <v>19</v>
      </c>
      <c r="S4640" s="27" t="str">
        <f>IFERROR(_xlfn.XLOOKUP($B4640,'Ownership Metrics'!$A:$A,'Ownership Metrics'!$H:$H),"")</f>
        <v>Tersebar</v>
      </c>
      <c r="T4640" s="27" t="str">
        <f>IFERROR(_xlfn.XLOOKUP($B4640,'Ownership Metrics'!$A:$A,'Ownership Metrics'!$I:$I),"")</f>
        <v>Rendah</v>
      </c>
      <c r="U4640" s="27">
        <f>IF(COUNTIFS($B$2:$B4640,$B4640,$D$2:$D4640,$D4640)=1,1,0)</f>
        <v>1</v>
      </c>
      <c r="V4640" s="27">
        <f t="shared" si="217"/>
        <v>4.55</v>
      </c>
      <c r="W4640" s="27">
        <f t="shared" si="218"/>
        <v>5</v>
      </c>
      <c r="X4640" s="27">
        <f t="shared" si="216"/>
        <v>4.5499995359999996</v>
      </c>
    </row>
    <row r="4641" spans="1:24" x14ac:dyDescent="0.25">
      <c r="A4641" s="26">
        <v>46265</v>
      </c>
      <c r="B4641" s="27" t="s">
        <v>10755</v>
      </c>
      <c r="C4641" s="27" t="s">
        <v>4828</v>
      </c>
      <c r="D4641" s="27" t="s">
        <v>4834</v>
      </c>
      <c r="E4641" s="27" t="s">
        <v>22</v>
      </c>
      <c r="F4641" s="27" t="s">
        <v>32</v>
      </c>
      <c r="G4641" s="27"/>
      <c r="H4641" s="27" t="s">
        <v>33</v>
      </c>
      <c r="I4641" s="28">
        <v>522612765</v>
      </c>
      <c r="J4641" s="28">
        <v>0</v>
      </c>
      <c r="K4641" s="28">
        <v>522612765</v>
      </c>
      <c r="L4641" s="29">
        <v>1.64</v>
      </c>
      <c r="M4641" s="29">
        <f>IFERROR(_xlfn.XLOOKUP($B4641,'Ownership Metrics'!$A:$A,'Ownership Metrics'!$B:$B),"")</f>
        <v>29.35</v>
      </c>
      <c r="N4641" s="28">
        <f>IFERROR(_xlfn.XLOOKUP($B4641,'Ownership Metrics'!$A:$A,'Ownership Metrics'!$C:$C),"")</f>
        <v>707</v>
      </c>
      <c r="O4641" s="29">
        <f>IFERROR(_xlfn.XLOOKUP($B4641,'Ownership Metrics'!$A:$A,'Ownership Metrics'!$D:$D),"")</f>
        <v>21.1</v>
      </c>
      <c r="P4641" s="29">
        <f>IFERROR(_xlfn.XLOOKUP($B4641,'Ownership Metrics'!$A:$A,'Ownership Metrics'!$E:$E),"")</f>
        <v>39.64</v>
      </c>
      <c r="Q4641" s="30">
        <f>IFERROR(_xlfn.XLOOKUP($B4641,'Ownership Metrics'!$A:$A,'Ownership Metrics'!$F:$F),"")</f>
        <v>18</v>
      </c>
      <c r="R4641" s="30">
        <f>IFERROR(_xlfn.XLOOKUP($B4641,'Ownership Metrics'!$A:$A,'Ownership Metrics'!$G:$G),"")</f>
        <v>19</v>
      </c>
      <c r="S4641" s="27" t="str">
        <f>IFERROR(_xlfn.XLOOKUP($B4641,'Ownership Metrics'!$A:$A,'Ownership Metrics'!$H:$H),"")</f>
        <v>Tersebar</v>
      </c>
      <c r="T4641" s="27" t="str">
        <f>IFERROR(_xlfn.XLOOKUP($B4641,'Ownership Metrics'!$A:$A,'Ownership Metrics'!$I:$I),"")</f>
        <v>Rendah</v>
      </c>
      <c r="U4641" s="27">
        <f>IF(COUNTIFS($B$2:$B4641,$B4641,$D$2:$D4641,$D4641)=1,1,0)</f>
        <v>1</v>
      </c>
      <c r="V4641" s="27">
        <f t="shared" si="217"/>
        <v>1.64</v>
      </c>
      <c r="W4641" s="27">
        <f t="shared" si="218"/>
        <v>9</v>
      </c>
      <c r="X4641" s="27">
        <f t="shared" si="216"/>
        <v>1.6399995358999999</v>
      </c>
    </row>
    <row r="4642" spans="1:24" x14ac:dyDescent="0.25">
      <c r="A4642" s="26">
        <v>46265</v>
      </c>
      <c r="B4642" s="27" t="s">
        <v>10755</v>
      </c>
      <c r="C4642" s="27" t="s">
        <v>4828</v>
      </c>
      <c r="D4642" s="27" t="s">
        <v>63</v>
      </c>
      <c r="E4642" s="27" t="s">
        <v>26</v>
      </c>
      <c r="F4642" s="27" t="s">
        <v>32</v>
      </c>
      <c r="G4642" s="27"/>
      <c r="H4642" s="27" t="s">
        <v>64</v>
      </c>
      <c r="I4642" s="28">
        <v>400000000</v>
      </c>
      <c r="J4642" s="28">
        <v>0</v>
      </c>
      <c r="K4642" s="28">
        <v>400000000</v>
      </c>
      <c r="L4642" s="29">
        <v>1.26</v>
      </c>
      <c r="M4642" s="29">
        <f>IFERROR(_xlfn.XLOOKUP($B4642,'Ownership Metrics'!$A:$A,'Ownership Metrics'!$B:$B),"")</f>
        <v>29.35</v>
      </c>
      <c r="N4642" s="28">
        <f>IFERROR(_xlfn.XLOOKUP($B4642,'Ownership Metrics'!$A:$A,'Ownership Metrics'!$C:$C),"")</f>
        <v>707</v>
      </c>
      <c r="O4642" s="29">
        <f>IFERROR(_xlfn.XLOOKUP($B4642,'Ownership Metrics'!$A:$A,'Ownership Metrics'!$D:$D),"")</f>
        <v>21.1</v>
      </c>
      <c r="P4642" s="29">
        <f>IFERROR(_xlfn.XLOOKUP($B4642,'Ownership Metrics'!$A:$A,'Ownership Metrics'!$E:$E),"")</f>
        <v>39.64</v>
      </c>
      <c r="Q4642" s="30">
        <f>IFERROR(_xlfn.XLOOKUP($B4642,'Ownership Metrics'!$A:$A,'Ownership Metrics'!$F:$F),"")</f>
        <v>18</v>
      </c>
      <c r="R4642" s="30">
        <f>IFERROR(_xlfn.XLOOKUP($B4642,'Ownership Metrics'!$A:$A,'Ownership Metrics'!$G:$G),"")</f>
        <v>19</v>
      </c>
      <c r="S4642" s="27" t="str">
        <f>IFERROR(_xlfn.XLOOKUP($B4642,'Ownership Metrics'!$A:$A,'Ownership Metrics'!$H:$H),"")</f>
        <v>Tersebar</v>
      </c>
      <c r="T4642" s="27" t="str">
        <f>IFERROR(_xlfn.XLOOKUP($B4642,'Ownership Metrics'!$A:$A,'Ownership Metrics'!$I:$I),"")</f>
        <v>Rendah</v>
      </c>
      <c r="U4642" s="27">
        <f>IF(COUNTIFS($B$2:$B4642,$B4642,$D$2:$D4642,$D4642)=1,1,0)</f>
        <v>1</v>
      </c>
      <c r="V4642" s="27">
        <f t="shared" si="217"/>
        <v>1.26</v>
      </c>
      <c r="W4642" s="27">
        <f t="shared" si="218"/>
        <v>14</v>
      </c>
      <c r="X4642" s="27">
        <f t="shared" si="216"/>
        <v>1.2599995358</v>
      </c>
    </row>
    <row r="4643" spans="1:24" x14ac:dyDescent="0.25">
      <c r="A4643" s="26">
        <v>46265</v>
      </c>
      <c r="B4643" s="27" t="s">
        <v>10755</v>
      </c>
      <c r="C4643" s="27" t="s">
        <v>4828</v>
      </c>
      <c r="D4643" s="27" t="s">
        <v>2486</v>
      </c>
      <c r="E4643" s="27" t="s">
        <v>35</v>
      </c>
      <c r="F4643" s="27" t="s">
        <v>23</v>
      </c>
      <c r="G4643" s="27" t="s">
        <v>36</v>
      </c>
      <c r="H4643" s="27"/>
      <c r="I4643" s="28">
        <v>345700000</v>
      </c>
      <c r="J4643" s="28">
        <v>0</v>
      </c>
      <c r="K4643" s="28">
        <v>345700000</v>
      </c>
      <c r="L4643" s="29">
        <v>1.0900000000000001</v>
      </c>
      <c r="M4643" s="29">
        <f>IFERROR(_xlfn.XLOOKUP($B4643,'Ownership Metrics'!$A:$A,'Ownership Metrics'!$B:$B),"")</f>
        <v>29.35</v>
      </c>
      <c r="N4643" s="28">
        <f>IFERROR(_xlfn.XLOOKUP($B4643,'Ownership Metrics'!$A:$A,'Ownership Metrics'!$C:$C),"")</f>
        <v>707</v>
      </c>
      <c r="O4643" s="29">
        <f>IFERROR(_xlfn.XLOOKUP($B4643,'Ownership Metrics'!$A:$A,'Ownership Metrics'!$D:$D),"")</f>
        <v>21.1</v>
      </c>
      <c r="P4643" s="29">
        <f>IFERROR(_xlfn.XLOOKUP($B4643,'Ownership Metrics'!$A:$A,'Ownership Metrics'!$E:$E),"")</f>
        <v>39.64</v>
      </c>
      <c r="Q4643" s="30">
        <f>IFERROR(_xlfn.XLOOKUP($B4643,'Ownership Metrics'!$A:$A,'Ownership Metrics'!$F:$F),"")</f>
        <v>18</v>
      </c>
      <c r="R4643" s="30">
        <f>IFERROR(_xlfn.XLOOKUP($B4643,'Ownership Metrics'!$A:$A,'Ownership Metrics'!$G:$G),"")</f>
        <v>19</v>
      </c>
      <c r="S4643" s="27" t="str">
        <f>IFERROR(_xlfn.XLOOKUP($B4643,'Ownership Metrics'!$A:$A,'Ownership Metrics'!$H:$H),"")</f>
        <v>Tersebar</v>
      </c>
      <c r="T4643" s="27" t="str">
        <f>IFERROR(_xlfn.XLOOKUP($B4643,'Ownership Metrics'!$A:$A,'Ownership Metrics'!$I:$I),"")</f>
        <v>Rendah</v>
      </c>
      <c r="U4643" s="27">
        <f>IF(COUNTIFS($B$2:$B4643,$B4643,$D$2:$D4643,$D4643)=1,1,0)</f>
        <v>1</v>
      </c>
      <c r="V4643" s="27">
        <f t="shared" si="217"/>
        <v>1.0900000000000001</v>
      </c>
      <c r="W4643" s="27">
        <f t="shared" si="218"/>
        <v>17</v>
      </c>
      <c r="X4643" s="27">
        <f t="shared" si="216"/>
        <v>1.0899995357000001</v>
      </c>
    </row>
    <row r="4644" spans="1:24" x14ac:dyDescent="0.25">
      <c r="A4644" s="26">
        <v>46265</v>
      </c>
      <c r="B4644" s="27" t="s">
        <v>10755</v>
      </c>
      <c r="C4644" s="27" t="s">
        <v>4828</v>
      </c>
      <c r="D4644" s="27" t="s">
        <v>4835</v>
      </c>
      <c r="E4644" s="27" t="s">
        <v>35</v>
      </c>
      <c r="F4644" s="27" t="s">
        <v>23</v>
      </c>
      <c r="G4644" s="27" t="s">
        <v>36</v>
      </c>
      <c r="H4644" s="27" t="s">
        <v>24</v>
      </c>
      <c r="I4644" s="28">
        <v>465092200</v>
      </c>
      <c r="J4644" s="28">
        <v>0</v>
      </c>
      <c r="K4644" s="28">
        <v>465092200</v>
      </c>
      <c r="L4644" s="29">
        <v>1.46</v>
      </c>
      <c r="M4644" s="29">
        <f>IFERROR(_xlfn.XLOOKUP($B4644,'Ownership Metrics'!$A:$A,'Ownership Metrics'!$B:$B),"")</f>
        <v>29.35</v>
      </c>
      <c r="N4644" s="28">
        <f>IFERROR(_xlfn.XLOOKUP($B4644,'Ownership Metrics'!$A:$A,'Ownership Metrics'!$C:$C),"")</f>
        <v>707</v>
      </c>
      <c r="O4644" s="29">
        <f>IFERROR(_xlfn.XLOOKUP($B4644,'Ownership Metrics'!$A:$A,'Ownership Metrics'!$D:$D),"")</f>
        <v>21.1</v>
      </c>
      <c r="P4644" s="29">
        <f>IFERROR(_xlfn.XLOOKUP($B4644,'Ownership Metrics'!$A:$A,'Ownership Metrics'!$E:$E),"")</f>
        <v>39.64</v>
      </c>
      <c r="Q4644" s="30">
        <f>IFERROR(_xlfn.XLOOKUP($B4644,'Ownership Metrics'!$A:$A,'Ownership Metrics'!$F:$F),"")</f>
        <v>18</v>
      </c>
      <c r="R4644" s="30">
        <f>IFERROR(_xlfn.XLOOKUP($B4644,'Ownership Metrics'!$A:$A,'Ownership Metrics'!$G:$G),"")</f>
        <v>19</v>
      </c>
      <c r="S4644" s="27" t="str">
        <f>IFERROR(_xlfn.XLOOKUP($B4644,'Ownership Metrics'!$A:$A,'Ownership Metrics'!$H:$H),"")</f>
        <v>Tersebar</v>
      </c>
      <c r="T4644" s="27" t="str">
        <f>IFERROR(_xlfn.XLOOKUP($B4644,'Ownership Metrics'!$A:$A,'Ownership Metrics'!$I:$I),"")</f>
        <v>Rendah</v>
      </c>
      <c r="U4644" s="27">
        <f>IF(COUNTIFS($B$2:$B4644,$B4644,$D$2:$D4644,$D4644)=1,1,0)</f>
        <v>1</v>
      </c>
      <c r="V4644" s="27">
        <f t="shared" si="217"/>
        <v>1.46</v>
      </c>
      <c r="W4644" s="27">
        <f t="shared" si="218"/>
        <v>12</v>
      </c>
      <c r="X4644" s="27">
        <f t="shared" si="216"/>
        <v>1.4599995356</v>
      </c>
    </row>
    <row r="4645" spans="1:24" x14ac:dyDescent="0.25">
      <c r="A4645" s="26">
        <v>46265</v>
      </c>
      <c r="B4645" s="27" t="s">
        <v>10755</v>
      </c>
      <c r="C4645" s="27" t="s">
        <v>4828</v>
      </c>
      <c r="D4645" s="27" t="s">
        <v>551</v>
      </c>
      <c r="E4645" s="27" t="s">
        <v>98</v>
      </c>
      <c r="F4645" s="27" t="s">
        <v>23</v>
      </c>
      <c r="G4645" s="27"/>
      <c r="H4645" s="27" t="s">
        <v>24</v>
      </c>
      <c r="I4645" s="28">
        <v>351312600</v>
      </c>
      <c r="J4645" s="28">
        <v>0</v>
      </c>
      <c r="K4645" s="28">
        <v>351312600</v>
      </c>
      <c r="L4645" s="29">
        <v>1.1000000000000001</v>
      </c>
      <c r="M4645" s="29">
        <f>IFERROR(_xlfn.XLOOKUP($B4645,'Ownership Metrics'!$A:$A,'Ownership Metrics'!$B:$B),"")</f>
        <v>29.35</v>
      </c>
      <c r="N4645" s="28">
        <f>IFERROR(_xlfn.XLOOKUP($B4645,'Ownership Metrics'!$A:$A,'Ownership Metrics'!$C:$C),"")</f>
        <v>707</v>
      </c>
      <c r="O4645" s="29">
        <f>IFERROR(_xlfn.XLOOKUP($B4645,'Ownership Metrics'!$A:$A,'Ownership Metrics'!$D:$D),"")</f>
        <v>21.1</v>
      </c>
      <c r="P4645" s="29">
        <f>IFERROR(_xlfn.XLOOKUP($B4645,'Ownership Metrics'!$A:$A,'Ownership Metrics'!$E:$E),"")</f>
        <v>39.64</v>
      </c>
      <c r="Q4645" s="30">
        <f>IFERROR(_xlfn.XLOOKUP($B4645,'Ownership Metrics'!$A:$A,'Ownership Metrics'!$F:$F),"")</f>
        <v>18</v>
      </c>
      <c r="R4645" s="30">
        <f>IFERROR(_xlfn.XLOOKUP($B4645,'Ownership Metrics'!$A:$A,'Ownership Metrics'!$G:$G),"")</f>
        <v>19</v>
      </c>
      <c r="S4645" s="27" t="str">
        <f>IFERROR(_xlfn.XLOOKUP($B4645,'Ownership Metrics'!$A:$A,'Ownership Metrics'!$H:$H),"")</f>
        <v>Tersebar</v>
      </c>
      <c r="T4645" s="27" t="str">
        <f>IFERROR(_xlfn.XLOOKUP($B4645,'Ownership Metrics'!$A:$A,'Ownership Metrics'!$I:$I),"")</f>
        <v>Rendah</v>
      </c>
      <c r="U4645" s="27">
        <f>IF(COUNTIFS($B$2:$B4645,$B4645,$D$2:$D4645,$D4645)=1,1,0)</f>
        <v>1</v>
      </c>
      <c r="V4645" s="27">
        <f t="shared" si="217"/>
        <v>1.1000000000000001</v>
      </c>
      <c r="W4645" s="27">
        <f t="shared" si="218"/>
        <v>16</v>
      </c>
      <c r="X4645" s="27">
        <f t="shared" si="216"/>
        <v>1.0999995355000001</v>
      </c>
    </row>
    <row r="4646" spans="1:24" x14ac:dyDescent="0.25">
      <c r="A4646" s="26">
        <v>46265</v>
      </c>
      <c r="B4646" s="27" t="s">
        <v>10755</v>
      </c>
      <c r="C4646" s="27" t="s">
        <v>4828</v>
      </c>
      <c r="D4646" s="27" t="s">
        <v>1617</v>
      </c>
      <c r="E4646" s="27" t="s">
        <v>72</v>
      </c>
      <c r="F4646" s="27" t="s">
        <v>23</v>
      </c>
      <c r="G4646" s="27"/>
      <c r="H4646" s="27" t="s">
        <v>24</v>
      </c>
      <c r="I4646" s="28">
        <v>503559000</v>
      </c>
      <c r="J4646" s="28">
        <v>0</v>
      </c>
      <c r="K4646" s="28">
        <v>503559000</v>
      </c>
      <c r="L4646" s="29">
        <v>1.58</v>
      </c>
      <c r="M4646" s="29">
        <f>IFERROR(_xlfn.XLOOKUP($B4646,'Ownership Metrics'!$A:$A,'Ownership Metrics'!$B:$B),"")</f>
        <v>29.35</v>
      </c>
      <c r="N4646" s="28">
        <f>IFERROR(_xlfn.XLOOKUP($B4646,'Ownership Metrics'!$A:$A,'Ownership Metrics'!$C:$C),"")</f>
        <v>707</v>
      </c>
      <c r="O4646" s="29">
        <f>IFERROR(_xlfn.XLOOKUP($B4646,'Ownership Metrics'!$A:$A,'Ownership Metrics'!$D:$D),"")</f>
        <v>21.1</v>
      </c>
      <c r="P4646" s="29">
        <f>IFERROR(_xlfn.XLOOKUP($B4646,'Ownership Metrics'!$A:$A,'Ownership Metrics'!$E:$E),"")</f>
        <v>39.64</v>
      </c>
      <c r="Q4646" s="30">
        <f>IFERROR(_xlfn.XLOOKUP($B4646,'Ownership Metrics'!$A:$A,'Ownership Metrics'!$F:$F),"")</f>
        <v>18</v>
      </c>
      <c r="R4646" s="30">
        <f>IFERROR(_xlfn.XLOOKUP($B4646,'Ownership Metrics'!$A:$A,'Ownership Metrics'!$G:$G),"")</f>
        <v>19</v>
      </c>
      <c r="S4646" s="27" t="str">
        <f>IFERROR(_xlfn.XLOOKUP($B4646,'Ownership Metrics'!$A:$A,'Ownership Metrics'!$H:$H),"")</f>
        <v>Tersebar</v>
      </c>
      <c r="T4646" s="27" t="str">
        <f>IFERROR(_xlfn.XLOOKUP($B4646,'Ownership Metrics'!$A:$A,'Ownership Metrics'!$I:$I),"")</f>
        <v>Rendah</v>
      </c>
      <c r="U4646" s="27">
        <f>IF(COUNTIFS($B$2:$B4646,$B4646,$D$2:$D4646,$D4646)=1,1,0)</f>
        <v>1</v>
      </c>
      <c r="V4646" s="27">
        <f t="shared" si="217"/>
        <v>1.58</v>
      </c>
      <c r="W4646" s="27">
        <f t="shared" si="218"/>
        <v>10</v>
      </c>
      <c r="X4646" s="27">
        <f t="shared" si="216"/>
        <v>1.5799995354</v>
      </c>
    </row>
    <row r="4647" spans="1:24" x14ac:dyDescent="0.25">
      <c r="A4647" s="26">
        <v>46265</v>
      </c>
      <c r="B4647" s="27" t="s">
        <v>10755</v>
      </c>
      <c r="C4647" s="27" t="s">
        <v>4828</v>
      </c>
      <c r="D4647" s="27" t="s">
        <v>4836</v>
      </c>
      <c r="E4647" s="27" t="s">
        <v>124</v>
      </c>
      <c r="F4647" s="27" t="s">
        <v>32</v>
      </c>
      <c r="G4647" s="27"/>
      <c r="H4647" s="27" t="s">
        <v>56</v>
      </c>
      <c r="I4647" s="28">
        <v>6720000000</v>
      </c>
      <c r="J4647" s="28">
        <v>0</v>
      </c>
      <c r="K4647" s="28">
        <v>6720000000</v>
      </c>
      <c r="L4647" s="29">
        <v>21.1</v>
      </c>
      <c r="M4647" s="29">
        <f>IFERROR(_xlfn.XLOOKUP($B4647,'Ownership Metrics'!$A:$A,'Ownership Metrics'!$B:$B),"")</f>
        <v>29.35</v>
      </c>
      <c r="N4647" s="28">
        <f>IFERROR(_xlfn.XLOOKUP($B4647,'Ownership Metrics'!$A:$A,'Ownership Metrics'!$C:$C),"")</f>
        <v>707</v>
      </c>
      <c r="O4647" s="29">
        <f>IFERROR(_xlfn.XLOOKUP($B4647,'Ownership Metrics'!$A:$A,'Ownership Metrics'!$D:$D),"")</f>
        <v>21.1</v>
      </c>
      <c r="P4647" s="29">
        <f>IFERROR(_xlfn.XLOOKUP($B4647,'Ownership Metrics'!$A:$A,'Ownership Metrics'!$E:$E),"")</f>
        <v>39.64</v>
      </c>
      <c r="Q4647" s="30">
        <f>IFERROR(_xlfn.XLOOKUP($B4647,'Ownership Metrics'!$A:$A,'Ownership Metrics'!$F:$F),"")</f>
        <v>18</v>
      </c>
      <c r="R4647" s="30">
        <f>IFERROR(_xlfn.XLOOKUP($B4647,'Ownership Metrics'!$A:$A,'Ownership Metrics'!$G:$G),"")</f>
        <v>19</v>
      </c>
      <c r="S4647" s="27" t="str">
        <f>IFERROR(_xlfn.XLOOKUP($B4647,'Ownership Metrics'!$A:$A,'Ownership Metrics'!$H:$H),"")</f>
        <v>Tersebar</v>
      </c>
      <c r="T4647" s="27" t="str">
        <f>IFERROR(_xlfn.XLOOKUP($B4647,'Ownership Metrics'!$A:$A,'Ownership Metrics'!$I:$I),"")</f>
        <v>Rendah</v>
      </c>
      <c r="U4647" s="27">
        <f>IF(COUNTIFS($B$2:$B4647,$B4647,$D$2:$D4647,$D4647)=1,1,0)</f>
        <v>1</v>
      </c>
      <c r="V4647" s="27">
        <f t="shared" si="217"/>
        <v>21.1</v>
      </c>
      <c r="W4647" s="27">
        <f t="shared" si="218"/>
        <v>1</v>
      </c>
      <c r="X4647" s="27">
        <f t="shared" si="216"/>
        <v>21.0999995353</v>
      </c>
    </row>
    <row r="4648" spans="1:24" x14ac:dyDescent="0.25">
      <c r="A4648" s="26">
        <v>46265</v>
      </c>
      <c r="B4648" s="27" t="s">
        <v>10755</v>
      </c>
      <c r="C4648" s="27" t="s">
        <v>4828</v>
      </c>
      <c r="D4648" s="27" t="s">
        <v>4837</v>
      </c>
      <c r="E4648" s="27" t="s">
        <v>124</v>
      </c>
      <c r="F4648" s="27" t="s">
        <v>32</v>
      </c>
      <c r="G4648" s="27"/>
      <c r="H4648" s="27" t="s">
        <v>56</v>
      </c>
      <c r="I4648" s="28">
        <v>2967658727</v>
      </c>
      <c r="J4648" s="28">
        <v>0</v>
      </c>
      <c r="K4648" s="28">
        <v>2967658727</v>
      </c>
      <c r="L4648" s="29">
        <v>9.32</v>
      </c>
      <c r="M4648" s="29">
        <f>IFERROR(_xlfn.XLOOKUP($B4648,'Ownership Metrics'!$A:$A,'Ownership Metrics'!$B:$B),"")</f>
        <v>29.35</v>
      </c>
      <c r="N4648" s="28">
        <f>IFERROR(_xlfn.XLOOKUP($B4648,'Ownership Metrics'!$A:$A,'Ownership Metrics'!$C:$C),"")</f>
        <v>707</v>
      </c>
      <c r="O4648" s="29">
        <f>IFERROR(_xlfn.XLOOKUP($B4648,'Ownership Metrics'!$A:$A,'Ownership Metrics'!$D:$D),"")</f>
        <v>21.1</v>
      </c>
      <c r="P4648" s="29">
        <f>IFERROR(_xlfn.XLOOKUP($B4648,'Ownership Metrics'!$A:$A,'Ownership Metrics'!$E:$E),"")</f>
        <v>39.64</v>
      </c>
      <c r="Q4648" s="30">
        <f>IFERROR(_xlfn.XLOOKUP($B4648,'Ownership Metrics'!$A:$A,'Ownership Metrics'!$F:$F),"")</f>
        <v>18</v>
      </c>
      <c r="R4648" s="30">
        <f>IFERROR(_xlfn.XLOOKUP($B4648,'Ownership Metrics'!$A:$A,'Ownership Metrics'!$G:$G),"")</f>
        <v>19</v>
      </c>
      <c r="S4648" s="27" t="str">
        <f>IFERROR(_xlfn.XLOOKUP($B4648,'Ownership Metrics'!$A:$A,'Ownership Metrics'!$H:$H),"")</f>
        <v>Tersebar</v>
      </c>
      <c r="T4648" s="27" t="str">
        <f>IFERROR(_xlfn.XLOOKUP($B4648,'Ownership Metrics'!$A:$A,'Ownership Metrics'!$I:$I),"")</f>
        <v>Rendah</v>
      </c>
      <c r="U4648" s="27">
        <f>IF(COUNTIFS($B$2:$B4648,$B4648,$D$2:$D4648,$D4648)=1,1,0)</f>
        <v>1</v>
      </c>
      <c r="V4648" s="27">
        <f t="shared" si="217"/>
        <v>9.32</v>
      </c>
      <c r="W4648" s="27">
        <f t="shared" si="218"/>
        <v>2</v>
      </c>
      <c r="X4648" s="27">
        <f t="shared" si="216"/>
        <v>9.3199995352000009</v>
      </c>
    </row>
    <row r="4649" spans="1:24" x14ac:dyDescent="0.25">
      <c r="A4649" s="26">
        <v>46265</v>
      </c>
      <c r="B4649" s="27" t="s">
        <v>10755</v>
      </c>
      <c r="C4649" s="27" t="s">
        <v>4828</v>
      </c>
      <c r="D4649" s="27" t="s">
        <v>1013</v>
      </c>
      <c r="E4649" s="27" t="s">
        <v>171</v>
      </c>
      <c r="F4649" s="27" t="s">
        <v>23</v>
      </c>
      <c r="G4649" s="27"/>
      <c r="H4649" s="27" t="s">
        <v>24</v>
      </c>
      <c r="I4649" s="28">
        <v>403450000</v>
      </c>
      <c r="J4649" s="28">
        <v>0</v>
      </c>
      <c r="K4649" s="28">
        <v>403450000</v>
      </c>
      <c r="L4649" s="29">
        <v>1.27</v>
      </c>
      <c r="M4649" s="29">
        <f>IFERROR(_xlfn.XLOOKUP($B4649,'Ownership Metrics'!$A:$A,'Ownership Metrics'!$B:$B),"")</f>
        <v>29.35</v>
      </c>
      <c r="N4649" s="28">
        <f>IFERROR(_xlfn.XLOOKUP($B4649,'Ownership Metrics'!$A:$A,'Ownership Metrics'!$C:$C),"")</f>
        <v>707</v>
      </c>
      <c r="O4649" s="29">
        <f>IFERROR(_xlfn.XLOOKUP($B4649,'Ownership Metrics'!$A:$A,'Ownership Metrics'!$D:$D),"")</f>
        <v>21.1</v>
      </c>
      <c r="P4649" s="29">
        <f>IFERROR(_xlfn.XLOOKUP($B4649,'Ownership Metrics'!$A:$A,'Ownership Metrics'!$E:$E),"")</f>
        <v>39.64</v>
      </c>
      <c r="Q4649" s="30">
        <f>IFERROR(_xlfn.XLOOKUP($B4649,'Ownership Metrics'!$A:$A,'Ownership Metrics'!$F:$F),"")</f>
        <v>18</v>
      </c>
      <c r="R4649" s="30">
        <f>IFERROR(_xlfn.XLOOKUP($B4649,'Ownership Metrics'!$A:$A,'Ownership Metrics'!$G:$G),"")</f>
        <v>19</v>
      </c>
      <c r="S4649" s="27" t="str">
        <f>IFERROR(_xlfn.XLOOKUP($B4649,'Ownership Metrics'!$A:$A,'Ownership Metrics'!$H:$H),"")</f>
        <v>Tersebar</v>
      </c>
      <c r="T4649" s="27" t="str">
        <f>IFERROR(_xlfn.XLOOKUP($B4649,'Ownership Metrics'!$A:$A,'Ownership Metrics'!$I:$I),"")</f>
        <v>Rendah</v>
      </c>
      <c r="U4649" s="27">
        <f>IF(COUNTIFS($B$2:$B4649,$B4649,$D$2:$D4649,$D4649)=1,1,0)</f>
        <v>1</v>
      </c>
      <c r="V4649" s="27">
        <f t="shared" si="217"/>
        <v>1.27</v>
      </c>
      <c r="W4649" s="27">
        <f t="shared" si="218"/>
        <v>13</v>
      </c>
      <c r="X4649" s="27">
        <f t="shared" si="216"/>
        <v>1.2699995351</v>
      </c>
    </row>
    <row r="4650" spans="1:24" x14ac:dyDescent="0.25">
      <c r="A4650" s="26">
        <v>46265</v>
      </c>
      <c r="B4650" s="27" t="s">
        <v>10756</v>
      </c>
      <c r="C4650" s="27" t="s">
        <v>4839</v>
      </c>
      <c r="D4650" s="27" t="s">
        <v>4453</v>
      </c>
      <c r="E4650" s="27" t="s">
        <v>22</v>
      </c>
      <c r="F4650" s="27" t="s">
        <v>23</v>
      </c>
      <c r="G4650" s="27"/>
      <c r="H4650" s="27" t="s">
        <v>24</v>
      </c>
      <c r="I4650" s="28">
        <v>202634375</v>
      </c>
      <c r="J4650" s="28">
        <v>0</v>
      </c>
      <c r="K4650" s="28">
        <v>202634375</v>
      </c>
      <c r="L4650" s="29">
        <v>2.65</v>
      </c>
      <c r="M4650" s="29">
        <f>IFERROR(_xlfn.XLOOKUP($B4650,'Ownership Metrics'!$A:$A,'Ownership Metrics'!$B:$B),"")</f>
        <v>8.77</v>
      </c>
      <c r="N4650" s="28">
        <f>IFERROR(_xlfn.XLOOKUP($B4650,'Ownership Metrics'!$A:$A,'Ownership Metrics'!$C:$C),"")</f>
        <v>1765</v>
      </c>
      <c r="O4650" s="29">
        <f>IFERROR(_xlfn.XLOOKUP($B4650,'Ownership Metrics'!$A:$A,'Ownership Metrics'!$D:$D),"")</f>
        <v>37.450000000000003</v>
      </c>
      <c r="P4650" s="29">
        <f>IFERROR(_xlfn.XLOOKUP($B4650,'Ownership Metrics'!$A:$A,'Ownership Metrics'!$E:$E),"")</f>
        <v>59.69</v>
      </c>
      <c r="Q4650" s="30">
        <f>IFERROR(_xlfn.XLOOKUP($B4650,'Ownership Metrics'!$A:$A,'Ownership Metrics'!$F:$F),"")</f>
        <v>17</v>
      </c>
      <c r="R4650" s="30">
        <f>IFERROR(_xlfn.XLOOKUP($B4650,'Ownership Metrics'!$A:$A,'Ownership Metrics'!$G:$G),"")</f>
        <v>32</v>
      </c>
      <c r="S4650" s="27" t="str">
        <f>IFERROR(_xlfn.XLOOKUP($B4650,'Ownership Metrics'!$A:$A,'Ownership Metrics'!$H:$H),"")</f>
        <v>Moderat</v>
      </c>
      <c r="T4650" s="27" t="str">
        <f>IFERROR(_xlfn.XLOOKUP($B4650,'Ownership Metrics'!$A:$A,'Ownership Metrics'!$I:$I),"")</f>
        <v>Sedang</v>
      </c>
      <c r="U4650" s="27">
        <f>IF(COUNTIFS($B$2:$B4650,$B4650,$D$2:$D4650,$D4650)=1,1,0)</f>
        <v>1</v>
      </c>
      <c r="V4650" s="27">
        <f t="shared" si="217"/>
        <v>2.65</v>
      </c>
      <c r="W4650" s="27">
        <f t="shared" si="218"/>
        <v>8</v>
      </c>
      <c r="X4650" s="27">
        <f t="shared" si="216"/>
        <v>2.6499995350000001</v>
      </c>
    </row>
    <row r="4651" spans="1:24" x14ac:dyDescent="0.25">
      <c r="A4651" s="26">
        <v>46265</v>
      </c>
      <c r="B4651" s="27" t="s">
        <v>10756</v>
      </c>
      <c r="C4651" s="27" t="s">
        <v>4839</v>
      </c>
      <c r="D4651" s="27" t="s">
        <v>4840</v>
      </c>
      <c r="E4651" s="27" t="s">
        <v>22</v>
      </c>
      <c r="F4651" s="27" t="s">
        <v>23</v>
      </c>
      <c r="G4651" s="27"/>
      <c r="H4651" s="27" t="s">
        <v>24</v>
      </c>
      <c r="I4651" s="28">
        <v>126422300</v>
      </c>
      <c r="J4651" s="28">
        <v>0</v>
      </c>
      <c r="K4651" s="28">
        <v>126422300</v>
      </c>
      <c r="L4651" s="29">
        <v>1.65</v>
      </c>
      <c r="M4651" s="29">
        <f>IFERROR(_xlfn.XLOOKUP($B4651,'Ownership Metrics'!$A:$A,'Ownership Metrics'!$B:$B),"")</f>
        <v>8.77</v>
      </c>
      <c r="N4651" s="28">
        <f>IFERROR(_xlfn.XLOOKUP($B4651,'Ownership Metrics'!$A:$A,'Ownership Metrics'!$C:$C),"")</f>
        <v>1765</v>
      </c>
      <c r="O4651" s="29">
        <f>IFERROR(_xlfn.XLOOKUP($B4651,'Ownership Metrics'!$A:$A,'Ownership Metrics'!$D:$D),"")</f>
        <v>37.450000000000003</v>
      </c>
      <c r="P4651" s="29">
        <f>IFERROR(_xlfn.XLOOKUP($B4651,'Ownership Metrics'!$A:$A,'Ownership Metrics'!$E:$E),"")</f>
        <v>59.69</v>
      </c>
      <c r="Q4651" s="30">
        <f>IFERROR(_xlfn.XLOOKUP($B4651,'Ownership Metrics'!$A:$A,'Ownership Metrics'!$F:$F),"")</f>
        <v>17</v>
      </c>
      <c r="R4651" s="30">
        <f>IFERROR(_xlfn.XLOOKUP($B4651,'Ownership Metrics'!$A:$A,'Ownership Metrics'!$G:$G),"")</f>
        <v>32</v>
      </c>
      <c r="S4651" s="27" t="str">
        <f>IFERROR(_xlfn.XLOOKUP($B4651,'Ownership Metrics'!$A:$A,'Ownership Metrics'!$H:$H),"")</f>
        <v>Moderat</v>
      </c>
      <c r="T4651" s="27" t="str">
        <f>IFERROR(_xlfn.XLOOKUP($B4651,'Ownership Metrics'!$A:$A,'Ownership Metrics'!$I:$I),"")</f>
        <v>Sedang</v>
      </c>
      <c r="U4651" s="27">
        <f>IF(COUNTIFS($B$2:$B4651,$B4651,$D$2:$D4651,$D4651)=1,1,0)</f>
        <v>1</v>
      </c>
      <c r="V4651" s="27">
        <f t="shared" si="217"/>
        <v>1.65</v>
      </c>
      <c r="W4651" s="27">
        <f t="shared" si="218"/>
        <v>13</v>
      </c>
      <c r="X4651" s="27">
        <f t="shared" si="216"/>
        <v>1.6499995348999998</v>
      </c>
    </row>
    <row r="4652" spans="1:24" x14ac:dyDescent="0.25">
      <c r="A4652" s="26">
        <v>46265</v>
      </c>
      <c r="B4652" s="27" t="s">
        <v>10756</v>
      </c>
      <c r="C4652" s="27" t="s">
        <v>4839</v>
      </c>
      <c r="D4652" s="27" t="s">
        <v>4841</v>
      </c>
      <c r="E4652" s="27" t="s">
        <v>22</v>
      </c>
      <c r="F4652" s="27" t="s">
        <v>23</v>
      </c>
      <c r="G4652" s="27"/>
      <c r="H4652" s="27" t="s">
        <v>24</v>
      </c>
      <c r="I4652" s="28">
        <v>1148268950</v>
      </c>
      <c r="J4652" s="28">
        <v>0</v>
      </c>
      <c r="K4652" s="28">
        <v>1148268950</v>
      </c>
      <c r="L4652" s="29">
        <v>15</v>
      </c>
      <c r="M4652" s="29">
        <f>IFERROR(_xlfn.XLOOKUP($B4652,'Ownership Metrics'!$A:$A,'Ownership Metrics'!$B:$B),"")</f>
        <v>8.77</v>
      </c>
      <c r="N4652" s="28">
        <f>IFERROR(_xlfn.XLOOKUP($B4652,'Ownership Metrics'!$A:$A,'Ownership Metrics'!$C:$C),"")</f>
        <v>1765</v>
      </c>
      <c r="O4652" s="29">
        <f>IFERROR(_xlfn.XLOOKUP($B4652,'Ownership Metrics'!$A:$A,'Ownership Metrics'!$D:$D),"")</f>
        <v>37.450000000000003</v>
      </c>
      <c r="P4652" s="29">
        <f>IFERROR(_xlfn.XLOOKUP($B4652,'Ownership Metrics'!$A:$A,'Ownership Metrics'!$E:$E),"")</f>
        <v>59.69</v>
      </c>
      <c r="Q4652" s="30">
        <f>IFERROR(_xlfn.XLOOKUP($B4652,'Ownership Metrics'!$A:$A,'Ownership Metrics'!$F:$F),"")</f>
        <v>17</v>
      </c>
      <c r="R4652" s="30">
        <f>IFERROR(_xlfn.XLOOKUP($B4652,'Ownership Metrics'!$A:$A,'Ownership Metrics'!$G:$G),"")</f>
        <v>32</v>
      </c>
      <c r="S4652" s="27" t="str">
        <f>IFERROR(_xlfn.XLOOKUP($B4652,'Ownership Metrics'!$A:$A,'Ownership Metrics'!$H:$H),"")</f>
        <v>Moderat</v>
      </c>
      <c r="T4652" s="27" t="str">
        <f>IFERROR(_xlfn.XLOOKUP($B4652,'Ownership Metrics'!$A:$A,'Ownership Metrics'!$I:$I),"")</f>
        <v>Sedang</v>
      </c>
      <c r="U4652" s="27">
        <f>IF(COUNTIFS($B$2:$B4652,$B4652,$D$2:$D4652,$D4652)=1,1,0)</f>
        <v>1</v>
      </c>
      <c r="V4652" s="27">
        <f t="shared" si="217"/>
        <v>15</v>
      </c>
      <c r="W4652" s="27">
        <f t="shared" si="218"/>
        <v>2</v>
      </c>
      <c r="X4652" s="27">
        <f t="shared" si="216"/>
        <v>14.999999534800001</v>
      </c>
    </row>
    <row r="4653" spans="1:24" x14ac:dyDescent="0.25">
      <c r="A4653" s="26">
        <v>46265</v>
      </c>
      <c r="B4653" s="27" t="s">
        <v>10756</v>
      </c>
      <c r="C4653" s="27" t="s">
        <v>4839</v>
      </c>
      <c r="D4653" s="27" t="s">
        <v>4842</v>
      </c>
      <c r="E4653" s="27" t="s">
        <v>22</v>
      </c>
      <c r="F4653" s="27" t="s">
        <v>23</v>
      </c>
      <c r="G4653" s="27"/>
      <c r="H4653" s="27" t="s">
        <v>24</v>
      </c>
      <c r="I4653" s="28">
        <v>202634375</v>
      </c>
      <c r="J4653" s="28">
        <v>0</v>
      </c>
      <c r="K4653" s="28">
        <v>202634375</v>
      </c>
      <c r="L4653" s="29">
        <v>2.65</v>
      </c>
      <c r="M4653" s="29">
        <f>IFERROR(_xlfn.XLOOKUP($B4653,'Ownership Metrics'!$A:$A,'Ownership Metrics'!$B:$B),"")</f>
        <v>8.77</v>
      </c>
      <c r="N4653" s="28">
        <f>IFERROR(_xlfn.XLOOKUP($B4653,'Ownership Metrics'!$A:$A,'Ownership Metrics'!$C:$C),"")</f>
        <v>1765</v>
      </c>
      <c r="O4653" s="29">
        <f>IFERROR(_xlfn.XLOOKUP($B4653,'Ownership Metrics'!$A:$A,'Ownership Metrics'!$D:$D),"")</f>
        <v>37.450000000000003</v>
      </c>
      <c r="P4653" s="29">
        <f>IFERROR(_xlfn.XLOOKUP($B4653,'Ownership Metrics'!$A:$A,'Ownership Metrics'!$E:$E),"")</f>
        <v>59.69</v>
      </c>
      <c r="Q4653" s="30">
        <f>IFERROR(_xlfn.XLOOKUP($B4653,'Ownership Metrics'!$A:$A,'Ownership Metrics'!$F:$F),"")</f>
        <v>17</v>
      </c>
      <c r="R4653" s="30">
        <f>IFERROR(_xlfn.XLOOKUP($B4653,'Ownership Metrics'!$A:$A,'Ownership Metrics'!$G:$G),"")</f>
        <v>32</v>
      </c>
      <c r="S4653" s="27" t="str">
        <f>IFERROR(_xlfn.XLOOKUP($B4653,'Ownership Metrics'!$A:$A,'Ownership Metrics'!$H:$H),"")</f>
        <v>Moderat</v>
      </c>
      <c r="T4653" s="27" t="str">
        <f>IFERROR(_xlfn.XLOOKUP($B4653,'Ownership Metrics'!$A:$A,'Ownership Metrics'!$I:$I),"")</f>
        <v>Sedang</v>
      </c>
      <c r="U4653" s="27">
        <f>IF(COUNTIFS($B$2:$B4653,$B4653,$D$2:$D4653,$D4653)=1,1,0)</f>
        <v>1</v>
      </c>
      <c r="V4653" s="27">
        <f t="shared" si="217"/>
        <v>2.65</v>
      </c>
      <c r="W4653" s="27">
        <f t="shared" si="218"/>
        <v>9</v>
      </c>
      <c r="X4653" s="27">
        <f t="shared" si="216"/>
        <v>2.6499995347</v>
      </c>
    </row>
    <row r="4654" spans="1:24" x14ac:dyDescent="0.25">
      <c r="A4654" s="26">
        <v>46265</v>
      </c>
      <c r="B4654" s="27" t="s">
        <v>10756</v>
      </c>
      <c r="C4654" s="27" t="s">
        <v>4839</v>
      </c>
      <c r="D4654" s="27" t="s">
        <v>4843</v>
      </c>
      <c r="E4654" s="27" t="s">
        <v>22</v>
      </c>
      <c r="F4654" s="27" t="s">
        <v>23</v>
      </c>
      <c r="G4654" s="27"/>
      <c r="H4654" s="27" t="s">
        <v>24</v>
      </c>
      <c r="I4654" s="28">
        <v>62500000</v>
      </c>
      <c r="J4654" s="28">
        <v>2803980370</v>
      </c>
      <c r="K4654" s="28">
        <v>2866480370</v>
      </c>
      <c r="L4654" s="29">
        <v>37.450000000000003</v>
      </c>
      <c r="M4654" s="29">
        <f>IFERROR(_xlfn.XLOOKUP($B4654,'Ownership Metrics'!$A:$A,'Ownership Metrics'!$B:$B),"")</f>
        <v>8.77</v>
      </c>
      <c r="N4654" s="28">
        <f>IFERROR(_xlfn.XLOOKUP($B4654,'Ownership Metrics'!$A:$A,'Ownership Metrics'!$C:$C),"")</f>
        <v>1765</v>
      </c>
      <c r="O4654" s="29">
        <f>IFERROR(_xlfn.XLOOKUP($B4654,'Ownership Metrics'!$A:$A,'Ownership Metrics'!$D:$D),"")</f>
        <v>37.450000000000003</v>
      </c>
      <c r="P4654" s="29">
        <f>IFERROR(_xlfn.XLOOKUP($B4654,'Ownership Metrics'!$A:$A,'Ownership Metrics'!$E:$E),"")</f>
        <v>59.69</v>
      </c>
      <c r="Q4654" s="30">
        <f>IFERROR(_xlfn.XLOOKUP($B4654,'Ownership Metrics'!$A:$A,'Ownership Metrics'!$F:$F),"")</f>
        <v>17</v>
      </c>
      <c r="R4654" s="30">
        <f>IFERROR(_xlfn.XLOOKUP($B4654,'Ownership Metrics'!$A:$A,'Ownership Metrics'!$G:$G),"")</f>
        <v>32</v>
      </c>
      <c r="S4654" s="27" t="str">
        <f>IFERROR(_xlfn.XLOOKUP($B4654,'Ownership Metrics'!$A:$A,'Ownership Metrics'!$H:$H),"")</f>
        <v>Moderat</v>
      </c>
      <c r="T4654" s="27" t="str">
        <f>IFERROR(_xlfn.XLOOKUP($B4654,'Ownership Metrics'!$A:$A,'Ownership Metrics'!$I:$I),"")</f>
        <v>Sedang</v>
      </c>
      <c r="U4654" s="27">
        <f>IF(COUNTIFS($B$2:$B4654,$B4654,$D$2:$D4654,$D4654)=1,1,0)</f>
        <v>1</v>
      </c>
      <c r="V4654" s="27">
        <f t="shared" si="217"/>
        <v>37.450000000000003</v>
      </c>
      <c r="W4654" s="27">
        <f t="shared" si="218"/>
        <v>1</v>
      </c>
      <c r="X4654" s="27">
        <f t="shared" si="216"/>
        <v>37.449999534600003</v>
      </c>
    </row>
    <row r="4655" spans="1:24" x14ac:dyDescent="0.25">
      <c r="A4655" s="26">
        <v>46265</v>
      </c>
      <c r="B4655" s="27" t="s">
        <v>10756</v>
      </c>
      <c r="C4655" s="27" t="s">
        <v>4839</v>
      </c>
      <c r="D4655" s="27" t="s">
        <v>4844</v>
      </c>
      <c r="E4655" s="27" t="s">
        <v>35</v>
      </c>
      <c r="F4655" s="27" t="s">
        <v>23</v>
      </c>
      <c r="G4655" s="27" t="s">
        <v>36</v>
      </c>
      <c r="H4655" s="27" t="s">
        <v>24</v>
      </c>
      <c r="I4655" s="28">
        <v>14373214</v>
      </c>
      <c r="J4655" s="28">
        <v>66692130</v>
      </c>
      <c r="K4655" s="28">
        <v>81065344</v>
      </c>
      <c r="L4655" s="29">
        <v>1.06</v>
      </c>
      <c r="M4655" s="29">
        <f>IFERROR(_xlfn.XLOOKUP($B4655,'Ownership Metrics'!$A:$A,'Ownership Metrics'!$B:$B),"")</f>
        <v>8.77</v>
      </c>
      <c r="N4655" s="28">
        <f>IFERROR(_xlfn.XLOOKUP($B4655,'Ownership Metrics'!$A:$A,'Ownership Metrics'!$C:$C),"")</f>
        <v>1765</v>
      </c>
      <c r="O4655" s="29">
        <f>IFERROR(_xlfn.XLOOKUP($B4655,'Ownership Metrics'!$A:$A,'Ownership Metrics'!$D:$D),"")</f>
        <v>37.450000000000003</v>
      </c>
      <c r="P4655" s="29">
        <f>IFERROR(_xlfn.XLOOKUP($B4655,'Ownership Metrics'!$A:$A,'Ownership Metrics'!$E:$E),"")</f>
        <v>59.69</v>
      </c>
      <c r="Q4655" s="30">
        <f>IFERROR(_xlfn.XLOOKUP($B4655,'Ownership Metrics'!$A:$A,'Ownership Metrics'!$F:$F),"")</f>
        <v>17</v>
      </c>
      <c r="R4655" s="30">
        <f>IFERROR(_xlfn.XLOOKUP($B4655,'Ownership Metrics'!$A:$A,'Ownership Metrics'!$G:$G),"")</f>
        <v>32</v>
      </c>
      <c r="S4655" s="27" t="str">
        <f>IFERROR(_xlfn.XLOOKUP($B4655,'Ownership Metrics'!$A:$A,'Ownership Metrics'!$H:$H),"")</f>
        <v>Moderat</v>
      </c>
      <c r="T4655" s="27" t="str">
        <f>IFERROR(_xlfn.XLOOKUP($B4655,'Ownership Metrics'!$A:$A,'Ownership Metrics'!$I:$I),"")</f>
        <v>Sedang</v>
      </c>
      <c r="U4655" s="27">
        <f>IF(COUNTIFS($B$2:$B4655,$B4655,$D$2:$D4655,$D4655)=1,1,0)</f>
        <v>1</v>
      </c>
      <c r="V4655" s="27">
        <f t="shared" si="217"/>
        <v>1.06</v>
      </c>
      <c r="W4655" s="27">
        <f t="shared" si="218"/>
        <v>15</v>
      </c>
      <c r="X4655" s="27">
        <f t="shared" si="216"/>
        <v>1.0599995345</v>
      </c>
    </row>
    <row r="4656" spans="1:24" x14ac:dyDescent="0.25">
      <c r="A4656" s="26">
        <v>46265</v>
      </c>
      <c r="B4656" s="27" t="s">
        <v>10756</v>
      </c>
      <c r="C4656" s="27" t="s">
        <v>4839</v>
      </c>
      <c r="D4656" s="27" t="s">
        <v>4845</v>
      </c>
      <c r="E4656" s="27" t="s">
        <v>35</v>
      </c>
      <c r="F4656" s="27" t="s">
        <v>23</v>
      </c>
      <c r="G4656" s="27" t="s">
        <v>36</v>
      </c>
      <c r="H4656" s="27" t="s">
        <v>24</v>
      </c>
      <c r="I4656" s="28">
        <v>156656300</v>
      </c>
      <c r="J4656" s="28">
        <v>0</v>
      </c>
      <c r="K4656" s="28">
        <v>156656300</v>
      </c>
      <c r="L4656" s="29">
        <v>2.0499999999999998</v>
      </c>
      <c r="M4656" s="29">
        <f>IFERROR(_xlfn.XLOOKUP($B4656,'Ownership Metrics'!$A:$A,'Ownership Metrics'!$B:$B),"")</f>
        <v>8.77</v>
      </c>
      <c r="N4656" s="28">
        <f>IFERROR(_xlfn.XLOOKUP($B4656,'Ownership Metrics'!$A:$A,'Ownership Metrics'!$C:$C),"")</f>
        <v>1765</v>
      </c>
      <c r="O4656" s="29">
        <f>IFERROR(_xlfn.XLOOKUP($B4656,'Ownership Metrics'!$A:$A,'Ownership Metrics'!$D:$D),"")</f>
        <v>37.450000000000003</v>
      </c>
      <c r="P4656" s="29">
        <f>IFERROR(_xlfn.XLOOKUP($B4656,'Ownership Metrics'!$A:$A,'Ownership Metrics'!$E:$E),"")</f>
        <v>59.69</v>
      </c>
      <c r="Q4656" s="30">
        <f>IFERROR(_xlfn.XLOOKUP($B4656,'Ownership Metrics'!$A:$A,'Ownership Metrics'!$F:$F),"")</f>
        <v>17</v>
      </c>
      <c r="R4656" s="30">
        <f>IFERROR(_xlfn.XLOOKUP($B4656,'Ownership Metrics'!$A:$A,'Ownership Metrics'!$G:$G),"")</f>
        <v>32</v>
      </c>
      <c r="S4656" s="27" t="str">
        <f>IFERROR(_xlfn.XLOOKUP($B4656,'Ownership Metrics'!$A:$A,'Ownership Metrics'!$H:$H),"")</f>
        <v>Moderat</v>
      </c>
      <c r="T4656" s="27" t="str">
        <f>IFERROR(_xlfn.XLOOKUP($B4656,'Ownership Metrics'!$A:$A,'Ownership Metrics'!$I:$I),"")</f>
        <v>Sedang</v>
      </c>
      <c r="U4656" s="27">
        <f>IF(COUNTIFS($B$2:$B4656,$B4656,$D$2:$D4656,$D4656)=1,1,0)</f>
        <v>1</v>
      </c>
      <c r="V4656" s="27">
        <f t="shared" si="217"/>
        <v>2.0499999999999998</v>
      </c>
      <c r="W4656" s="27">
        <f t="shared" si="218"/>
        <v>11</v>
      </c>
      <c r="X4656" s="27">
        <f t="shared" si="216"/>
        <v>2.0499995343999999</v>
      </c>
    </row>
    <row r="4657" spans="1:24" x14ac:dyDescent="0.25">
      <c r="A4657" s="26">
        <v>46265</v>
      </c>
      <c r="B4657" s="27" t="s">
        <v>10756</v>
      </c>
      <c r="C4657" s="27" t="s">
        <v>4839</v>
      </c>
      <c r="D4657" s="27" t="s">
        <v>4846</v>
      </c>
      <c r="E4657" s="27" t="s">
        <v>35</v>
      </c>
      <c r="F4657" s="27" t="s">
        <v>23</v>
      </c>
      <c r="G4657" s="27" t="s">
        <v>36</v>
      </c>
      <c r="H4657" s="27" t="s">
        <v>24</v>
      </c>
      <c r="I4657" s="28">
        <v>169688000</v>
      </c>
      <c r="J4657" s="28">
        <v>0</v>
      </c>
      <c r="K4657" s="28">
        <v>169688000</v>
      </c>
      <c r="L4657" s="29">
        <v>2.2200000000000002</v>
      </c>
      <c r="M4657" s="29">
        <f>IFERROR(_xlfn.XLOOKUP($B4657,'Ownership Metrics'!$A:$A,'Ownership Metrics'!$B:$B),"")</f>
        <v>8.77</v>
      </c>
      <c r="N4657" s="28">
        <f>IFERROR(_xlfn.XLOOKUP($B4657,'Ownership Metrics'!$A:$A,'Ownership Metrics'!$C:$C),"")</f>
        <v>1765</v>
      </c>
      <c r="O4657" s="29">
        <f>IFERROR(_xlfn.XLOOKUP($B4657,'Ownership Metrics'!$A:$A,'Ownership Metrics'!$D:$D),"")</f>
        <v>37.450000000000003</v>
      </c>
      <c r="P4657" s="29">
        <f>IFERROR(_xlfn.XLOOKUP($B4657,'Ownership Metrics'!$A:$A,'Ownership Metrics'!$E:$E),"")</f>
        <v>59.69</v>
      </c>
      <c r="Q4657" s="30">
        <f>IFERROR(_xlfn.XLOOKUP($B4657,'Ownership Metrics'!$A:$A,'Ownership Metrics'!$F:$F),"")</f>
        <v>17</v>
      </c>
      <c r="R4657" s="30">
        <f>IFERROR(_xlfn.XLOOKUP($B4657,'Ownership Metrics'!$A:$A,'Ownership Metrics'!$G:$G),"")</f>
        <v>32</v>
      </c>
      <c r="S4657" s="27" t="str">
        <f>IFERROR(_xlfn.XLOOKUP($B4657,'Ownership Metrics'!$A:$A,'Ownership Metrics'!$H:$H),"")</f>
        <v>Moderat</v>
      </c>
      <c r="T4657" s="27" t="str">
        <f>IFERROR(_xlfn.XLOOKUP($B4657,'Ownership Metrics'!$A:$A,'Ownership Metrics'!$I:$I),"")</f>
        <v>Sedang</v>
      </c>
      <c r="U4657" s="27">
        <f>IF(COUNTIFS($B$2:$B4657,$B4657,$D$2:$D4657,$D4657)=1,1,0)</f>
        <v>1</v>
      </c>
      <c r="V4657" s="27">
        <f t="shared" si="217"/>
        <v>2.2200000000000002</v>
      </c>
      <c r="W4657" s="27">
        <f t="shared" si="218"/>
        <v>10</v>
      </c>
      <c r="X4657" s="27">
        <f t="shared" si="216"/>
        <v>2.2199995343000003</v>
      </c>
    </row>
    <row r="4658" spans="1:24" x14ac:dyDescent="0.25">
      <c r="A4658" s="26">
        <v>46265</v>
      </c>
      <c r="B4658" s="27" t="s">
        <v>10756</v>
      </c>
      <c r="C4658" s="27" t="s">
        <v>4839</v>
      </c>
      <c r="D4658" s="27" t="s">
        <v>4847</v>
      </c>
      <c r="E4658" s="27" t="s">
        <v>35</v>
      </c>
      <c r="F4658" s="27" t="s">
        <v>23</v>
      </c>
      <c r="G4658" s="27" t="s">
        <v>36</v>
      </c>
      <c r="H4658" s="27" t="s">
        <v>24</v>
      </c>
      <c r="I4658" s="28">
        <v>312500000</v>
      </c>
      <c r="J4658" s="28">
        <v>0</v>
      </c>
      <c r="K4658" s="28">
        <v>312500000</v>
      </c>
      <c r="L4658" s="29">
        <v>4.08</v>
      </c>
      <c r="M4658" s="29">
        <f>IFERROR(_xlfn.XLOOKUP($B4658,'Ownership Metrics'!$A:$A,'Ownership Metrics'!$B:$B),"")</f>
        <v>8.77</v>
      </c>
      <c r="N4658" s="28">
        <f>IFERROR(_xlfn.XLOOKUP($B4658,'Ownership Metrics'!$A:$A,'Ownership Metrics'!$C:$C),"")</f>
        <v>1765</v>
      </c>
      <c r="O4658" s="29">
        <f>IFERROR(_xlfn.XLOOKUP($B4658,'Ownership Metrics'!$A:$A,'Ownership Metrics'!$D:$D),"")</f>
        <v>37.450000000000003</v>
      </c>
      <c r="P4658" s="29">
        <f>IFERROR(_xlfn.XLOOKUP($B4658,'Ownership Metrics'!$A:$A,'Ownership Metrics'!$E:$E),"")</f>
        <v>59.69</v>
      </c>
      <c r="Q4658" s="30">
        <f>IFERROR(_xlfn.XLOOKUP($B4658,'Ownership Metrics'!$A:$A,'Ownership Metrics'!$F:$F),"")</f>
        <v>17</v>
      </c>
      <c r="R4658" s="30">
        <f>IFERROR(_xlfn.XLOOKUP($B4658,'Ownership Metrics'!$A:$A,'Ownership Metrics'!$G:$G),"")</f>
        <v>32</v>
      </c>
      <c r="S4658" s="27" t="str">
        <f>IFERROR(_xlfn.XLOOKUP($B4658,'Ownership Metrics'!$A:$A,'Ownership Metrics'!$H:$H),"")</f>
        <v>Moderat</v>
      </c>
      <c r="T4658" s="27" t="str">
        <f>IFERROR(_xlfn.XLOOKUP($B4658,'Ownership Metrics'!$A:$A,'Ownership Metrics'!$I:$I),"")</f>
        <v>Sedang</v>
      </c>
      <c r="U4658" s="27">
        <f>IF(COUNTIFS($B$2:$B4658,$B4658,$D$2:$D4658,$D4658)=1,1,0)</f>
        <v>1</v>
      </c>
      <c r="V4658" s="27">
        <f t="shared" si="217"/>
        <v>4.08</v>
      </c>
      <c r="W4658" s="27">
        <f t="shared" si="218"/>
        <v>4</v>
      </c>
      <c r="X4658" s="27">
        <f t="shared" si="216"/>
        <v>4.0799995341999997</v>
      </c>
    </row>
    <row r="4659" spans="1:24" x14ac:dyDescent="0.25">
      <c r="A4659" s="26">
        <v>46265</v>
      </c>
      <c r="B4659" s="27" t="s">
        <v>10756</v>
      </c>
      <c r="C4659" s="27" t="s">
        <v>4839</v>
      </c>
      <c r="D4659" s="27" t="s">
        <v>4818</v>
      </c>
      <c r="E4659" s="27" t="s">
        <v>35</v>
      </c>
      <c r="F4659" s="27" t="s">
        <v>23</v>
      </c>
      <c r="G4659" s="27" t="s">
        <v>36</v>
      </c>
      <c r="H4659" s="27" t="s">
        <v>24</v>
      </c>
      <c r="I4659" s="28">
        <v>156250000</v>
      </c>
      <c r="J4659" s="28">
        <v>0</v>
      </c>
      <c r="K4659" s="28">
        <v>156250000</v>
      </c>
      <c r="L4659" s="29">
        <v>2.04</v>
      </c>
      <c r="M4659" s="29">
        <f>IFERROR(_xlfn.XLOOKUP($B4659,'Ownership Metrics'!$A:$A,'Ownership Metrics'!$B:$B),"")</f>
        <v>8.77</v>
      </c>
      <c r="N4659" s="28">
        <f>IFERROR(_xlfn.XLOOKUP($B4659,'Ownership Metrics'!$A:$A,'Ownership Metrics'!$C:$C),"")</f>
        <v>1765</v>
      </c>
      <c r="O4659" s="29">
        <f>IFERROR(_xlfn.XLOOKUP($B4659,'Ownership Metrics'!$A:$A,'Ownership Metrics'!$D:$D),"")</f>
        <v>37.450000000000003</v>
      </c>
      <c r="P4659" s="29">
        <f>IFERROR(_xlfn.XLOOKUP($B4659,'Ownership Metrics'!$A:$A,'Ownership Metrics'!$E:$E),"")</f>
        <v>59.69</v>
      </c>
      <c r="Q4659" s="30">
        <f>IFERROR(_xlfn.XLOOKUP($B4659,'Ownership Metrics'!$A:$A,'Ownership Metrics'!$F:$F),"")</f>
        <v>17</v>
      </c>
      <c r="R4659" s="30">
        <f>IFERROR(_xlfn.XLOOKUP($B4659,'Ownership Metrics'!$A:$A,'Ownership Metrics'!$G:$G),"")</f>
        <v>32</v>
      </c>
      <c r="S4659" s="27" t="str">
        <f>IFERROR(_xlfn.XLOOKUP($B4659,'Ownership Metrics'!$A:$A,'Ownership Metrics'!$H:$H),"")</f>
        <v>Moderat</v>
      </c>
      <c r="T4659" s="27" t="str">
        <f>IFERROR(_xlfn.XLOOKUP($B4659,'Ownership Metrics'!$A:$A,'Ownership Metrics'!$I:$I),"")</f>
        <v>Sedang</v>
      </c>
      <c r="U4659" s="27">
        <f>IF(COUNTIFS($B$2:$B4659,$B4659,$D$2:$D4659,$D4659)=1,1,0)</f>
        <v>1</v>
      </c>
      <c r="V4659" s="27">
        <f t="shared" si="217"/>
        <v>2.04</v>
      </c>
      <c r="W4659" s="27">
        <f t="shared" si="218"/>
        <v>12</v>
      </c>
      <c r="X4659" s="27">
        <f t="shared" si="216"/>
        <v>2.0399995341000001</v>
      </c>
    </row>
    <row r="4660" spans="1:24" x14ac:dyDescent="0.25">
      <c r="A4660" s="26">
        <v>46265</v>
      </c>
      <c r="B4660" s="27" t="s">
        <v>10756</v>
      </c>
      <c r="C4660" s="27" t="s">
        <v>4839</v>
      </c>
      <c r="D4660" s="27" t="s">
        <v>4848</v>
      </c>
      <c r="E4660" s="27" t="s">
        <v>35</v>
      </c>
      <c r="F4660" s="27" t="s">
        <v>23</v>
      </c>
      <c r="G4660" s="27" t="s">
        <v>36</v>
      </c>
      <c r="H4660" s="27" t="s">
        <v>24</v>
      </c>
      <c r="I4660" s="28">
        <v>248877051</v>
      </c>
      <c r="J4660" s="28">
        <v>0</v>
      </c>
      <c r="K4660" s="28">
        <v>248877051</v>
      </c>
      <c r="L4660" s="29">
        <v>3.25</v>
      </c>
      <c r="M4660" s="29">
        <f>IFERROR(_xlfn.XLOOKUP($B4660,'Ownership Metrics'!$A:$A,'Ownership Metrics'!$B:$B),"")</f>
        <v>8.77</v>
      </c>
      <c r="N4660" s="28">
        <f>IFERROR(_xlfn.XLOOKUP($B4660,'Ownership Metrics'!$A:$A,'Ownership Metrics'!$C:$C),"")</f>
        <v>1765</v>
      </c>
      <c r="O4660" s="29">
        <f>IFERROR(_xlfn.XLOOKUP($B4660,'Ownership Metrics'!$A:$A,'Ownership Metrics'!$D:$D),"")</f>
        <v>37.450000000000003</v>
      </c>
      <c r="P4660" s="29">
        <f>IFERROR(_xlfn.XLOOKUP($B4660,'Ownership Metrics'!$A:$A,'Ownership Metrics'!$E:$E),"")</f>
        <v>59.69</v>
      </c>
      <c r="Q4660" s="30">
        <f>IFERROR(_xlfn.XLOOKUP($B4660,'Ownership Metrics'!$A:$A,'Ownership Metrics'!$F:$F),"")</f>
        <v>17</v>
      </c>
      <c r="R4660" s="30">
        <f>IFERROR(_xlfn.XLOOKUP($B4660,'Ownership Metrics'!$A:$A,'Ownership Metrics'!$G:$G),"")</f>
        <v>32</v>
      </c>
      <c r="S4660" s="27" t="str">
        <f>IFERROR(_xlfn.XLOOKUP($B4660,'Ownership Metrics'!$A:$A,'Ownership Metrics'!$H:$H),"")</f>
        <v>Moderat</v>
      </c>
      <c r="T4660" s="27" t="str">
        <f>IFERROR(_xlfn.XLOOKUP($B4660,'Ownership Metrics'!$A:$A,'Ownership Metrics'!$I:$I),"")</f>
        <v>Sedang</v>
      </c>
      <c r="U4660" s="27">
        <f>IF(COUNTIFS($B$2:$B4660,$B4660,$D$2:$D4660,$D4660)=1,1,0)</f>
        <v>1</v>
      </c>
      <c r="V4660" s="27">
        <f t="shared" si="217"/>
        <v>3.25</v>
      </c>
      <c r="W4660" s="27">
        <f t="shared" si="218"/>
        <v>6</v>
      </c>
      <c r="X4660" s="27">
        <f t="shared" si="216"/>
        <v>3.2499995340000001</v>
      </c>
    </row>
    <row r="4661" spans="1:24" x14ac:dyDescent="0.25">
      <c r="A4661" s="26">
        <v>46265</v>
      </c>
      <c r="B4661" s="27" t="s">
        <v>10756</v>
      </c>
      <c r="C4661" s="27" t="s">
        <v>4839</v>
      </c>
      <c r="D4661" s="27" t="s">
        <v>1173</v>
      </c>
      <c r="E4661" s="27" t="s">
        <v>44</v>
      </c>
      <c r="F4661" s="27" t="s">
        <v>23</v>
      </c>
      <c r="G4661" s="27"/>
      <c r="H4661" s="27" t="s">
        <v>24</v>
      </c>
      <c r="I4661" s="28">
        <v>294915000</v>
      </c>
      <c r="J4661" s="28">
        <v>0</v>
      </c>
      <c r="K4661" s="28">
        <v>294915000</v>
      </c>
      <c r="L4661" s="29">
        <v>3.85</v>
      </c>
      <c r="M4661" s="29">
        <f>IFERROR(_xlfn.XLOOKUP($B4661,'Ownership Metrics'!$A:$A,'Ownership Metrics'!$B:$B),"")</f>
        <v>8.77</v>
      </c>
      <c r="N4661" s="28">
        <f>IFERROR(_xlfn.XLOOKUP($B4661,'Ownership Metrics'!$A:$A,'Ownership Metrics'!$C:$C),"")</f>
        <v>1765</v>
      </c>
      <c r="O4661" s="29">
        <f>IFERROR(_xlfn.XLOOKUP($B4661,'Ownership Metrics'!$A:$A,'Ownership Metrics'!$D:$D),"")</f>
        <v>37.450000000000003</v>
      </c>
      <c r="P4661" s="29">
        <f>IFERROR(_xlfn.XLOOKUP($B4661,'Ownership Metrics'!$A:$A,'Ownership Metrics'!$E:$E),"")</f>
        <v>59.69</v>
      </c>
      <c r="Q4661" s="30">
        <f>IFERROR(_xlfn.XLOOKUP($B4661,'Ownership Metrics'!$A:$A,'Ownership Metrics'!$F:$F),"")</f>
        <v>17</v>
      </c>
      <c r="R4661" s="30">
        <f>IFERROR(_xlfn.XLOOKUP($B4661,'Ownership Metrics'!$A:$A,'Ownership Metrics'!$G:$G),"")</f>
        <v>32</v>
      </c>
      <c r="S4661" s="27" t="str">
        <f>IFERROR(_xlfn.XLOOKUP($B4661,'Ownership Metrics'!$A:$A,'Ownership Metrics'!$H:$H),"")</f>
        <v>Moderat</v>
      </c>
      <c r="T4661" s="27" t="str">
        <f>IFERROR(_xlfn.XLOOKUP($B4661,'Ownership Metrics'!$A:$A,'Ownership Metrics'!$I:$I),"")</f>
        <v>Sedang</v>
      </c>
      <c r="U4661" s="27">
        <f>IF(COUNTIFS($B$2:$B4661,$B4661,$D$2:$D4661,$D4661)=1,1,0)</f>
        <v>1</v>
      </c>
      <c r="V4661" s="27">
        <f t="shared" si="217"/>
        <v>3.85</v>
      </c>
      <c r="W4661" s="27">
        <f t="shared" si="218"/>
        <v>5</v>
      </c>
      <c r="X4661" s="27">
        <f t="shared" si="216"/>
        <v>3.8499995339000002</v>
      </c>
    </row>
    <row r="4662" spans="1:24" x14ac:dyDescent="0.25">
      <c r="A4662" s="26">
        <v>46265</v>
      </c>
      <c r="B4662" s="27" t="s">
        <v>10756</v>
      </c>
      <c r="C4662" s="27" t="s">
        <v>4839</v>
      </c>
      <c r="D4662" s="27" t="s">
        <v>4849</v>
      </c>
      <c r="E4662" s="27" t="s">
        <v>44</v>
      </c>
      <c r="F4662" s="27" t="s">
        <v>23</v>
      </c>
      <c r="G4662" s="27"/>
      <c r="H4662" s="27" t="s">
        <v>24</v>
      </c>
      <c r="I4662" s="28">
        <v>79843600</v>
      </c>
      <c r="J4662" s="28">
        <v>0</v>
      </c>
      <c r="K4662" s="28">
        <v>79843600</v>
      </c>
      <c r="L4662" s="29">
        <v>1.04</v>
      </c>
      <c r="M4662" s="29">
        <f>IFERROR(_xlfn.XLOOKUP($B4662,'Ownership Metrics'!$A:$A,'Ownership Metrics'!$B:$B),"")</f>
        <v>8.77</v>
      </c>
      <c r="N4662" s="28">
        <f>IFERROR(_xlfn.XLOOKUP($B4662,'Ownership Metrics'!$A:$A,'Ownership Metrics'!$C:$C),"")</f>
        <v>1765</v>
      </c>
      <c r="O4662" s="29">
        <f>IFERROR(_xlfn.XLOOKUP($B4662,'Ownership Metrics'!$A:$A,'Ownership Metrics'!$D:$D),"")</f>
        <v>37.450000000000003</v>
      </c>
      <c r="P4662" s="29">
        <f>IFERROR(_xlfn.XLOOKUP($B4662,'Ownership Metrics'!$A:$A,'Ownership Metrics'!$E:$E),"")</f>
        <v>59.69</v>
      </c>
      <c r="Q4662" s="30">
        <f>IFERROR(_xlfn.XLOOKUP($B4662,'Ownership Metrics'!$A:$A,'Ownership Metrics'!$F:$F),"")</f>
        <v>17</v>
      </c>
      <c r="R4662" s="30">
        <f>IFERROR(_xlfn.XLOOKUP($B4662,'Ownership Metrics'!$A:$A,'Ownership Metrics'!$G:$G),"")</f>
        <v>32</v>
      </c>
      <c r="S4662" s="27" t="str">
        <f>IFERROR(_xlfn.XLOOKUP($B4662,'Ownership Metrics'!$A:$A,'Ownership Metrics'!$H:$H),"")</f>
        <v>Moderat</v>
      </c>
      <c r="T4662" s="27" t="str">
        <f>IFERROR(_xlfn.XLOOKUP($B4662,'Ownership Metrics'!$A:$A,'Ownership Metrics'!$I:$I),"")</f>
        <v>Sedang</v>
      </c>
      <c r="U4662" s="27">
        <f>IF(COUNTIFS($B$2:$B4662,$B4662,$D$2:$D4662,$D4662)=1,1,0)</f>
        <v>1</v>
      </c>
      <c r="V4662" s="27">
        <f t="shared" si="217"/>
        <v>1.04</v>
      </c>
      <c r="W4662" s="27">
        <f t="shared" si="218"/>
        <v>17</v>
      </c>
      <c r="X4662" s="27">
        <f t="shared" si="216"/>
        <v>1.0399995338000001</v>
      </c>
    </row>
    <row r="4663" spans="1:24" x14ac:dyDescent="0.25">
      <c r="A4663" s="26">
        <v>46265</v>
      </c>
      <c r="B4663" s="27" t="s">
        <v>10756</v>
      </c>
      <c r="C4663" s="27" t="s">
        <v>4839</v>
      </c>
      <c r="D4663" s="27" t="s">
        <v>3675</v>
      </c>
      <c r="E4663" s="27" t="s">
        <v>72</v>
      </c>
      <c r="F4663" s="27" t="s">
        <v>23</v>
      </c>
      <c r="G4663" s="27"/>
      <c r="H4663" s="27" t="s">
        <v>24</v>
      </c>
      <c r="I4663" s="28">
        <v>80196000</v>
      </c>
      <c r="J4663" s="28">
        <v>0</v>
      </c>
      <c r="K4663" s="28">
        <v>80196000</v>
      </c>
      <c r="L4663" s="29">
        <v>1.05</v>
      </c>
      <c r="M4663" s="29">
        <f>IFERROR(_xlfn.XLOOKUP($B4663,'Ownership Metrics'!$A:$A,'Ownership Metrics'!$B:$B),"")</f>
        <v>8.77</v>
      </c>
      <c r="N4663" s="28">
        <f>IFERROR(_xlfn.XLOOKUP($B4663,'Ownership Metrics'!$A:$A,'Ownership Metrics'!$C:$C),"")</f>
        <v>1765</v>
      </c>
      <c r="O4663" s="29">
        <f>IFERROR(_xlfn.XLOOKUP($B4663,'Ownership Metrics'!$A:$A,'Ownership Metrics'!$D:$D),"")</f>
        <v>37.450000000000003</v>
      </c>
      <c r="P4663" s="29">
        <f>IFERROR(_xlfn.XLOOKUP($B4663,'Ownership Metrics'!$A:$A,'Ownership Metrics'!$E:$E),"")</f>
        <v>59.69</v>
      </c>
      <c r="Q4663" s="30">
        <f>IFERROR(_xlfn.XLOOKUP($B4663,'Ownership Metrics'!$A:$A,'Ownership Metrics'!$F:$F),"")</f>
        <v>17</v>
      </c>
      <c r="R4663" s="30">
        <f>IFERROR(_xlfn.XLOOKUP($B4663,'Ownership Metrics'!$A:$A,'Ownership Metrics'!$G:$G),"")</f>
        <v>32</v>
      </c>
      <c r="S4663" s="27" t="str">
        <f>IFERROR(_xlfn.XLOOKUP($B4663,'Ownership Metrics'!$A:$A,'Ownership Metrics'!$H:$H),"")</f>
        <v>Moderat</v>
      </c>
      <c r="T4663" s="27" t="str">
        <f>IFERROR(_xlfn.XLOOKUP($B4663,'Ownership Metrics'!$A:$A,'Ownership Metrics'!$I:$I),"")</f>
        <v>Sedang</v>
      </c>
      <c r="U4663" s="27">
        <f>IF(COUNTIFS($B$2:$B4663,$B4663,$D$2:$D4663,$D4663)=1,1,0)</f>
        <v>1</v>
      </c>
      <c r="V4663" s="27">
        <f t="shared" si="217"/>
        <v>1.05</v>
      </c>
      <c r="W4663" s="27">
        <f t="shared" si="218"/>
        <v>16</v>
      </c>
      <c r="X4663" s="27">
        <f t="shared" si="216"/>
        <v>1.0499995337000001</v>
      </c>
    </row>
    <row r="4664" spans="1:24" x14ac:dyDescent="0.25">
      <c r="A4664" s="26">
        <v>46265</v>
      </c>
      <c r="B4664" s="27" t="s">
        <v>10756</v>
      </c>
      <c r="C4664" s="27" t="s">
        <v>4839</v>
      </c>
      <c r="D4664" s="27" t="s">
        <v>2401</v>
      </c>
      <c r="E4664" s="27" t="s">
        <v>67</v>
      </c>
      <c r="F4664" s="27" t="s">
        <v>23</v>
      </c>
      <c r="G4664" s="27"/>
      <c r="H4664" s="27" t="s">
        <v>24</v>
      </c>
      <c r="I4664" s="28">
        <v>553900961</v>
      </c>
      <c r="J4664" s="28">
        <v>0</v>
      </c>
      <c r="K4664" s="28">
        <v>553900961</v>
      </c>
      <c r="L4664" s="29">
        <v>7.24</v>
      </c>
      <c r="M4664" s="29">
        <f>IFERROR(_xlfn.XLOOKUP($B4664,'Ownership Metrics'!$A:$A,'Ownership Metrics'!$B:$B),"")</f>
        <v>8.77</v>
      </c>
      <c r="N4664" s="28">
        <f>IFERROR(_xlfn.XLOOKUP($B4664,'Ownership Metrics'!$A:$A,'Ownership Metrics'!$C:$C),"")</f>
        <v>1765</v>
      </c>
      <c r="O4664" s="29">
        <f>IFERROR(_xlfn.XLOOKUP($B4664,'Ownership Metrics'!$A:$A,'Ownership Metrics'!$D:$D),"")</f>
        <v>37.450000000000003</v>
      </c>
      <c r="P4664" s="29">
        <f>IFERROR(_xlfn.XLOOKUP($B4664,'Ownership Metrics'!$A:$A,'Ownership Metrics'!$E:$E),"")</f>
        <v>59.69</v>
      </c>
      <c r="Q4664" s="30">
        <f>IFERROR(_xlfn.XLOOKUP($B4664,'Ownership Metrics'!$A:$A,'Ownership Metrics'!$F:$F),"")</f>
        <v>17</v>
      </c>
      <c r="R4664" s="30">
        <f>IFERROR(_xlfn.XLOOKUP($B4664,'Ownership Metrics'!$A:$A,'Ownership Metrics'!$G:$G),"")</f>
        <v>32</v>
      </c>
      <c r="S4664" s="27" t="str">
        <f>IFERROR(_xlfn.XLOOKUP($B4664,'Ownership Metrics'!$A:$A,'Ownership Metrics'!$H:$H),"")</f>
        <v>Moderat</v>
      </c>
      <c r="T4664" s="27" t="str">
        <f>IFERROR(_xlfn.XLOOKUP($B4664,'Ownership Metrics'!$A:$A,'Ownership Metrics'!$I:$I),"")</f>
        <v>Sedang</v>
      </c>
      <c r="U4664" s="27">
        <f>IF(COUNTIFS($B$2:$B4664,$B4664,$D$2:$D4664,$D4664)=1,1,0)</f>
        <v>1</v>
      </c>
      <c r="V4664" s="27">
        <f t="shared" si="217"/>
        <v>7.24</v>
      </c>
      <c r="W4664" s="27">
        <f t="shared" si="218"/>
        <v>3</v>
      </c>
      <c r="X4664" s="27">
        <f t="shared" si="216"/>
        <v>7.2399995335999998</v>
      </c>
    </row>
    <row r="4665" spans="1:24" x14ac:dyDescent="0.25">
      <c r="A4665" s="26">
        <v>46265</v>
      </c>
      <c r="B4665" s="27" t="s">
        <v>10756</v>
      </c>
      <c r="C4665" s="27" t="s">
        <v>4839</v>
      </c>
      <c r="D4665" s="27" t="s">
        <v>4850</v>
      </c>
      <c r="E4665" s="27" t="s">
        <v>67</v>
      </c>
      <c r="F4665" s="27" t="s">
        <v>23</v>
      </c>
      <c r="G4665" s="27"/>
      <c r="H4665" s="27" t="s">
        <v>24</v>
      </c>
      <c r="I4665" s="28">
        <v>85695000</v>
      </c>
      <c r="J4665" s="28">
        <v>0</v>
      </c>
      <c r="K4665" s="28">
        <v>85695000</v>
      </c>
      <c r="L4665" s="29">
        <v>1.1200000000000001</v>
      </c>
      <c r="M4665" s="29">
        <f>IFERROR(_xlfn.XLOOKUP($B4665,'Ownership Metrics'!$A:$A,'Ownership Metrics'!$B:$B),"")</f>
        <v>8.77</v>
      </c>
      <c r="N4665" s="28">
        <f>IFERROR(_xlfn.XLOOKUP($B4665,'Ownership Metrics'!$A:$A,'Ownership Metrics'!$C:$C),"")</f>
        <v>1765</v>
      </c>
      <c r="O4665" s="29">
        <f>IFERROR(_xlfn.XLOOKUP($B4665,'Ownership Metrics'!$A:$A,'Ownership Metrics'!$D:$D),"")</f>
        <v>37.450000000000003</v>
      </c>
      <c r="P4665" s="29">
        <f>IFERROR(_xlfn.XLOOKUP($B4665,'Ownership Metrics'!$A:$A,'Ownership Metrics'!$E:$E),"")</f>
        <v>59.69</v>
      </c>
      <c r="Q4665" s="30">
        <f>IFERROR(_xlfn.XLOOKUP($B4665,'Ownership Metrics'!$A:$A,'Ownership Metrics'!$F:$F),"")</f>
        <v>17</v>
      </c>
      <c r="R4665" s="30">
        <f>IFERROR(_xlfn.XLOOKUP($B4665,'Ownership Metrics'!$A:$A,'Ownership Metrics'!$G:$G),"")</f>
        <v>32</v>
      </c>
      <c r="S4665" s="27" t="str">
        <f>IFERROR(_xlfn.XLOOKUP($B4665,'Ownership Metrics'!$A:$A,'Ownership Metrics'!$H:$H),"")</f>
        <v>Moderat</v>
      </c>
      <c r="T4665" s="27" t="str">
        <f>IFERROR(_xlfn.XLOOKUP($B4665,'Ownership Metrics'!$A:$A,'Ownership Metrics'!$I:$I),"")</f>
        <v>Sedang</v>
      </c>
      <c r="U4665" s="27">
        <f>IF(COUNTIFS($B$2:$B4665,$B4665,$D$2:$D4665,$D4665)=1,1,0)</f>
        <v>1</v>
      </c>
      <c r="V4665" s="27">
        <f t="shared" si="217"/>
        <v>1.1200000000000001</v>
      </c>
      <c r="W4665" s="27">
        <f t="shared" si="218"/>
        <v>14</v>
      </c>
      <c r="X4665" s="27">
        <f t="shared" si="216"/>
        <v>1.1199995335000001</v>
      </c>
    </row>
    <row r="4666" spans="1:24" x14ac:dyDescent="0.25">
      <c r="A4666" s="26">
        <v>46265</v>
      </c>
      <c r="B4666" s="27" t="s">
        <v>10756</v>
      </c>
      <c r="C4666" s="27" t="s">
        <v>4839</v>
      </c>
      <c r="D4666" s="27" t="s">
        <v>66</v>
      </c>
      <c r="E4666" s="27" t="s">
        <v>67</v>
      </c>
      <c r="F4666" s="27" t="s">
        <v>32</v>
      </c>
      <c r="G4666" s="27"/>
      <c r="H4666" s="27" t="s">
        <v>64</v>
      </c>
      <c r="I4666" s="28">
        <v>216900000</v>
      </c>
      <c r="J4666" s="28">
        <v>0</v>
      </c>
      <c r="K4666" s="28">
        <v>216900000</v>
      </c>
      <c r="L4666" s="29">
        <v>2.83</v>
      </c>
      <c r="M4666" s="29">
        <f>IFERROR(_xlfn.XLOOKUP($B4666,'Ownership Metrics'!$A:$A,'Ownership Metrics'!$B:$B),"")</f>
        <v>8.77</v>
      </c>
      <c r="N4666" s="28">
        <f>IFERROR(_xlfn.XLOOKUP($B4666,'Ownership Metrics'!$A:$A,'Ownership Metrics'!$C:$C),"")</f>
        <v>1765</v>
      </c>
      <c r="O4666" s="29">
        <f>IFERROR(_xlfn.XLOOKUP($B4666,'Ownership Metrics'!$A:$A,'Ownership Metrics'!$D:$D),"")</f>
        <v>37.450000000000003</v>
      </c>
      <c r="P4666" s="29">
        <f>IFERROR(_xlfn.XLOOKUP($B4666,'Ownership Metrics'!$A:$A,'Ownership Metrics'!$E:$E),"")</f>
        <v>59.69</v>
      </c>
      <c r="Q4666" s="30">
        <f>IFERROR(_xlfn.XLOOKUP($B4666,'Ownership Metrics'!$A:$A,'Ownership Metrics'!$F:$F),"")</f>
        <v>17</v>
      </c>
      <c r="R4666" s="30">
        <f>IFERROR(_xlfn.XLOOKUP($B4666,'Ownership Metrics'!$A:$A,'Ownership Metrics'!$G:$G),"")</f>
        <v>32</v>
      </c>
      <c r="S4666" s="27" t="str">
        <f>IFERROR(_xlfn.XLOOKUP($B4666,'Ownership Metrics'!$A:$A,'Ownership Metrics'!$H:$H),"")</f>
        <v>Moderat</v>
      </c>
      <c r="T4666" s="27" t="str">
        <f>IFERROR(_xlfn.XLOOKUP($B4666,'Ownership Metrics'!$A:$A,'Ownership Metrics'!$I:$I),"")</f>
        <v>Sedang</v>
      </c>
      <c r="U4666" s="27">
        <f>IF(COUNTIFS($B$2:$B4666,$B4666,$D$2:$D4666,$D4666)=1,1,0)</f>
        <v>1</v>
      </c>
      <c r="V4666" s="27">
        <f t="shared" si="217"/>
        <v>2.83</v>
      </c>
      <c r="W4666" s="27">
        <f t="shared" si="218"/>
        <v>7</v>
      </c>
      <c r="X4666" s="27">
        <f t="shared" si="216"/>
        <v>2.8299995334000001</v>
      </c>
    </row>
    <row r="4667" spans="1:24" x14ac:dyDescent="0.25">
      <c r="A4667" s="26">
        <v>46265</v>
      </c>
      <c r="B4667" s="27" t="s">
        <v>10757</v>
      </c>
      <c r="C4667" s="27" t="s">
        <v>4852</v>
      </c>
      <c r="D4667" s="27" t="s">
        <v>1932</v>
      </c>
      <c r="E4667" s="27" t="s">
        <v>83</v>
      </c>
      <c r="F4667" s="27" t="s">
        <v>23</v>
      </c>
      <c r="G4667" s="27"/>
      <c r="H4667" s="27" t="s">
        <v>24</v>
      </c>
      <c r="I4667" s="28">
        <v>74220400</v>
      </c>
      <c r="J4667" s="28">
        <v>0</v>
      </c>
      <c r="K4667" s="28">
        <v>74220400</v>
      </c>
      <c r="L4667" s="29">
        <v>3.59</v>
      </c>
      <c r="M4667" s="29">
        <f>IFERROR(_xlfn.XLOOKUP($B4667,'Ownership Metrics'!$A:$A,'Ownership Metrics'!$B:$B),"")</f>
        <v>5.19</v>
      </c>
      <c r="N4667" s="28">
        <f>IFERROR(_xlfn.XLOOKUP($B4667,'Ownership Metrics'!$A:$A,'Ownership Metrics'!$C:$C),"")</f>
        <v>2006</v>
      </c>
      <c r="O4667" s="29">
        <f>IFERROR(_xlfn.XLOOKUP($B4667,'Ownership Metrics'!$A:$A,'Ownership Metrics'!$D:$D),"")</f>
        <v>32.56</v>
      </c>
      <c r="P4667" s="29">
        <f>IFERROR(_xlfn.XLOOKUP($B4667,'Ownership Metrics'!$A:$A,'Ownership Metrics'!$E:$E),"")</f>
        <v>74.260000000000005</v>
      </c>
      <c r="Q4667" s="30">
        <f>IFERROR(_xlfn.XLOOKUP($B4667,'Ownership Metrics'!$A:$A,'Ownership Metrics'!$F:$F),"")</f>
        <v>9</v>
      </c>
      <c r="R4667" s="30">
        <f>IFERROR(_xlfn.XLOOKUP($B4667,'Ownership Metrics'!$A:$A,'Ownership Metrics'!$G:$G),"")</f>
        <v>47</v>
      </c>
      <c r="S4667" s="27" t="str">
        <f>IFERROR(_xlfn.XLOOKUP($B4667,'Ownership Metrics'!$A:$A,'Ownership Metrics'!$H:$H),"")</f>
        <v>Terkonsentrasi</v>
      </c>
      <c r="T4667" s="27" t="str">
        <f>IFERROR(_xlfn.XLOOKUP($B4667,'Ownership Metrics'!$A:$A,'Ownership Metrics'!$I:$I),"")</f>
        <v>Sedang</v>
      </c>
      <c r="U4667" s="27">
        <f>IF(COUNTIFS($B$2:$B4667,$B4667,$D$2:$D4667,$D4667)=1,1,0)</f>
        <v>1</v>
      </c>
      <c r="V4667" s="27">
        <f t="shared" si="217"/>
        <v>3.59</v>
      </c>
      <c r="W4667" s="27">
        <f t="shared" si="218"/>
        <v>7</v>
      </c>
      <c r="X4667" s="27">
        <f t="shared" si="216"/>
        <v>3.5899995332999999</v>
      </c>
    </row>
    <row r="4668" spans="1:24" x14ac:dyDescent="0.25">
      <c r="A4668" s="26">
        <v>46265</v>
      </c>
      <c r="B4668" s="27" t="s">
        <v>10757</v>
      </c>
      <c r="C4668" s="27" t="s">
        <v>4852</v>
      </c>
      <c r="D4668" s="27" t="s">
        <v>1936</v>
      </c>
      <c r="E4668" s="27" t="s">
        <v>22</v>
      </c>
      <c r="F4668" s="27" t="s">
        <v>32</v>
      </c>
      <c r="G4668" s="27"/>
      <c r="H4668" s="27" t="s">
        <v>128</v>
      </c>
      <c r="I4668" s="28">
        <v>80884400</v>
      </c>
      <c r="J4668" s="28">
        <v>0</v>
      </c>
      <c r="K4668" s="28">
        <v>80884400</v>
      </c>
      <c r="L4668" s="29">
        <v>3.91</v>
      </c>
      <c r="M4668" s="29">
        <f>IFERROR(_xlfn.XLOOKUP($B4668,'Ownership Metrics'!$A:$A,'Ownership Metrics'!$B:$B),"")</f>
        <v>5.19</v>
      </c>
      <c r="N4668" s="28">
        <f>IFERROR(_xlfn.XLOOKUP($B4668,'Ownership Metrics'!$A:$A,'Ownership Metrics'!$C:$C),"")</f>
        <v>2006</v>
      </c>
      <c r="O4668" s="29">
        <f>IFERROR(_xlfn.XLOOKUP($B4668,'Ownership Metrics'!$A:$A,'Ownership Metrics'!$D:$D),"")</f>
        <v>32.56</v>
      </c>
      <c r="P4668" s="29">
        <f>IFERROR(_xlfn.XLOOKUP($B4668,'Ownership Metrics'!$A:$A,'Ownership Metrics'!$E:$E),"")</f>
        <v>74.260000000000005</v>
      </c>
      <c r="Q4668" s="30">
        <f>IFERROR(_xlfn.XLOOKUP($B4668,'Ownership Metrics'!$A:$A,'Ownership Metrics'!$F:$F),"")</f>
        <v>9</v>
      </c>
      <c r="R4668" s="30">
        <f>IFERROR(_xlfn.XLOOKUP($B4668,'Ownership Metrics'!$A:$A,'Ownership Metrics'!$G:$G),"")</f>
        <v>47</v>
      </c>
      <c r="S4668" s="27" t="str">
        <f>IFERROR(_xlfn.XLOOKUP($B4668,'Ownership Metrics'!$A:$A,'Ownership Metrics'!$H:$H),"")</f>
        <v>Terkonsentrasi</v>
      </c>
      <c r="T4668" s="27" t="str">
        <f>IFERROR(_xlfn.XLOOKUP($B4668,'Ownership Metrics'!$A:$A,'Ownership Metrics'!$I:$I),"")</f>
        <v>Sedang</v>
      </c>
      <c r="U4668" s="27">
        <f>IF(COUNTIFS($B$2:$B4668,$B4668,$D$2:$D4668,$D4668)=1,1,0)</f>
        <v>1</v>
      </c>
      <c r="V4668" s="27">
        <f t="shared" si="217"/>
        <v>3.91</v>
      </c>
      <c r="W4668" s="27">
        <f t="shared" si="218"/>
        <v>6</v>
      </c>
      <c r="X4668" s="27">
        <f t="shared" si="216"/>
        <v>3.9099995332000002</v>
      </c>
    </row>
    <row r="4669" spans="1:24" x14ac:dyDescent="0.25">
      <c r="A4669" s="26">
        <v>46265</v>
      </c>
      <c r="B4669" s="27" t="s">
        <v>10757</v>
      </c>
      <c r="C4669" s="27" t="s">
        <v>4852</v>
      </c>
      <c r="D4669" s="27" t="s">
        <v>4853</v>
      </c>
      <c r="E4669" s="27" t="s">
        <v>35</v>
      </c>
      <c r="F4669" s="27" t="s">
        <v>23</v>
      </c>
      <c r="G4669" s="27" t="s">
        <v>36</v>
      </c>
      <c r="H4669" s="27" t="s">
        <v>24</v>
      </c>
      <c r="I4669" s="28">
        <v>0</v>
      </c>
      <c r="J4669" s="28">
        <v>437500000</v>
      </c>
      <c r="K4669" s="28">
        <v>437500000</v>
      </c>
      <c r="L4669" s="29">
        <v>21.15</v>
      </c>
      <c r="M4669" s="29">
        <f>IFERROR(_xlfn.XLOOKUP($B4669,'Ownership Metrics'!$A:$A,'Ownership Metrics'!$B:$B),"")</f>
        <v>5.19</v>
      </c>
      <c r="N4669" s="28">
        <f>IFERROR(_xlfn.XLOOKUP($B4669,'Ownership Metrics'!$A:$A,'Ownership Metrics'!$C:$C),"")</f>
        <v>2006</v>
      </c>
      <c r="O4669" s="29">
        <f>IFERROR(_xlfn.XLOOKUP($B4669,'Ownership Metrics'!$A:$A,'Ownership Metrics'!$D:$D),"")</f>
        <v>32.56</v>
      </c>
      <c r="P4669" s="29">
        <f>IFERROR(_xlfn.XLOOKUP($B4669,'Ownership Metrics'!$A:$A,'Ownership Metrics'!$E:$E),"")</f>
        <v>74.260000000000005</v>
      </c>
      <c r="Q4669" s="30">
        <f>IFERROR(_xlfn.XLOOKUP($B4669,'Ownership Metrics'!$A:$A,'Ownership Metrics'!$F:$F),"")</f>
        <v>9</v>
      </c>
      <c r="R4669" s="30">
        <f>IFERROR(_xlfn.XLOOKUP($B4669,'Ownership Metrics'!$A:$A,'Ownership Metrics'!$G:$G),"")</f>
        <v>47</v>
      </c>
      <c r="S4669" s="27" t="str">
        <f>IFERROR(_xlfn.XLOOKUP($B4669,'Ownership Metrics'!$A:$A,'Ownership Metrics'!$H:$H),"")</f>
        <v>Terkonsentrasi</v>
      </c>
      <c r="T4669" s="27" t="str">
        <f>IFERROR(_xlfn.XLOOKUP($B4669,'Ownership Metrics'!$A:$A,'Ownership Metrics'!$I:$I),"")</f>
        <v>Sedang</v>
      </c>
      <c r="U4669" s="27">
        <f>IF(COUNTIFS($B$2:$B4669,$B4669,$D$2:$D4669,$D4669)=1,1,0)</f>
        <v>1</v>
      </c>
      <c r="V4669" s="27">
        <f t="shared" si="217"/>
        <v>21.15</v>
      </c>
      <c r="W4669" s="27">
        <f t="shared" si="218"/>
        <v>2</v>
      </c>
      <c r="X4669" s="27">
        <f t="shared" si="216"/>
        <v>21.149999533099997</v>
      </c>
    </row>
    <row r="4670" spans="1:24" x14ac:dyDescent="0.25">
      <c r="A4670" s="26">
        <v>46265</v>
      </c>
      <c r="B4670" s="27" t="s">
        <v>10757</v>
      </c>
      <c r="C4670" s="27" t="s">
        <v>4852</v>
      </c>
      <c r="D4670" s="27" t="s">
        <v>4854</v>
      </c>
      <c r="E4670" s="27" t="s">
        <v>35</v>
      </c>
      <c r="F4670" s="27" t="s">
        <v>23</v>
      </c>
      <c r="G4670" s="27" t="s">
        <v>36</v>
      </c>
      <c r="H4670" s="27" t="s">
        <v>24</v>
      </c>
      <c r="I4670" s="28">
        <v>0</v>
      </c>
      <c r="J4670" s="28">
        <v>425000000</v>
      </c>
      <c r="K4670" s="28">
        <v>425000000</v>
      </c>
      <c r="L4670" s="29">
        <v>20.55</v>
      </c>
      <c r="M4670" s="29">
        <f>IFERROR(_xlfn.XLOOKUP($B4670,'Ownership Metrics'!$A:$A,'Ownership Metrics'!$B:$B),"")</f>
        <v>5.19</v>
      </c>
      <c r="N4670" s="28">
        <f>IFERROR(_xlfn.XLOOKUP($B4670,'Ownership Metrics'!$A:$A,'Ownership Metrics'!$C:$C),"")</f>
        <v>2006</v>
      </c>
      <c r="O4670" s="29">
        <f>IFERROR(_xlfn.XLOOKUP($B4670,'Ownership Metrics'!$A:$A,'Ownership Metrics'!$D:$D),"")</f>
        <v>32.56</v>
      </c>
      <c r="P4670" s="29">
        <f>IFERROR(_xlfn.XLOOKUP($B4670,'Ownership Metrics'!$A:$A,'Ownership Metrics'!$E:$E),"")</f>
        <v>74.260000000000005</v>
      </c>
      <c r="Q4670" s="30">
        <f>IFERROR(_xlfn.XLOOKUP($B4670,'Ownership Metrics'!$A:$A,'Ownership Metrics'!$F:$F),"")</f>
        <v>9</v>
      </c>
      <c r="R4670" s="30">
        <f>IFERROR(_xlfn.XLOOKUP($B4670,'Ownership Metrics'!$A:$A,'Ownership Metrics'!$G:$G),"")</f>
        <v>47</v>
      </c>
      <c r="S4670" s="27" t="str">
        <f>IFERROR(_xlfn.XLOOKUP($B4670,'Ownership Metrics'!$A:$A,'Ownership Metrics'!$H:$H),"")</f>
        <v>Terkonsentrasi</v>
      </c>
      <c r="T4670" s="27" t="str">
        <f>IFERROR(_xlfn.XLOOKUP($B4670,'Ownership Metrics'!$A:$A,'Ownership Metrics'!$I:$I),"")</f>
        <v>Sedang</v>
      </c>
      <c r="U4670" s="27">
        <f>IF(COUNTIFS($B$2:$B4670,$B4670,$D$2:$D4670,$D4670)=1,1,0)</f>
        <v>1</v>
      </c>
      <c r="V4670" s="27">
        <f t="shared" si="217"/>
        <v>20.55</v>
      </c>
      <c r="W4670" s="27">
        <f t="shared" si="218"/>
        <v>3</v>
      </c>
      <c r="X4670" s="27">
        <f t="shared" si="216"/>
        <v>20.549999533000001</v>
      </c>
    </row>
    <row r="4671" spans="1:24" x14ac:dyDescent="0.25">
      <c r="A4671" s="26">
        <v>46265</v>
      </c>
      <c r="B4671" s="27" t="s">
        <v>10757</v>
      </c>
      <c r="C4671" s="27" t="s">
        <v>4852</v>
      </c>
      <c r="D4671" s="27" t="s">
        <v>4855</v>
      </c>
      <c r="E4671" s="27" t="s">
        <v>35</v>
      </c>
      <c r="F4671" s="27" t="s">
        <v>23</v>
      </c>
      <c r="G4671" s="27" t="s">
        <v>36</v>
      </c>
      <c r="H4671" s="27" t="s">
        <v>24</v>
      </c>
      <c r="I4671" s="28">
        <v>0</v>
      </c>
      <c r="J4671" s="28">
        <v>31249470</v>
      </c>
      <c r="K4671" s="28">
        <v>31249470</v>
      </c>
      <c r="L4671" s="29">
        <v>1.51</v>
      </c>
      <c r="M4671" s="29">
        <f>IFERROR(_xlfn.XLOOKUP($B4671,'Ownership Metrics'!$A:$A,'Ownership Metrics'!$B:$B),"")</f>
        <v>5.19</v>
      </c>
      <c r="N4671" s="28">
        <f>IFERROR(_xlfn.XLOOKUP($B4671,'Ownership Metrics'!$A:$A,'Ownership Metrics'!$C:$C),"")</f>
        <v>2006</v>
      </c>
      <c r="O4671" s="29">
        <f>IFERROR(_xlfn.XLOOKUP($B4671,'Ownership Metrics'!$A:$A,'Ownership Metrics'!$D:$D),"")</f>
        <v>32.56</v>
      </c>
      <c r="P4671" s="29">
        <f>IFERROR(_xlfn.XLOOKUP($B4671,'Ownership Metrics'!$A:$A,'Ownership Metrics'!$E:$E),"")</f>
        <v>74.260000000000005</v>
      </c>
      <c r="Q4671" s="30">
        <f>IFERROR(_xlfn.XLOOKUP($B4671,'Ownership Metrics'!$A:$A,'Ownership Metrics'!$F:$F),"")</f>
        <v>9</v>
      </c>
      <c r="R4671" s="30">
        <f>IFERROR(_xlfn.XLOOKUP($B4671,'Ownership Metrics'!$A:$A,'Ownership Metrics'!$G:$G),"")</f>
        <v>47</v>
      </c>
      <c r="S4671" s="27" t="str">
        <f>IFERROR(_xlfn.XLOOKUP($B4671,'Ownership Metrics'!$A:$A,'Ownership Metrics'!$H:$H),"")</f>
        <v>Terkonsentrasi</v>
      </c>
      <c r="T4671" s="27" t="str">
        <f>IFERROR(_xlfn.XLOOKUP($B4671,'Ownership Metrics'!$A:$A,'Ownership Metrics'!$I:$I),"")</f>
        <v>Sedang</v>
      </c>
      <c r="U4671" s="27">
        <f>IF(COUNTIFS($B$2:$B4671,$B4671,$D$2:$D4671,$D4671)=1,1,0)</f>
        <v>1</v>
      </c>
      <c r="V4671" s="27">
        <f t="shared" si="217"/>
        <v>1.51</v>
      </c>
      <c r="W4671" s="27">
        <f t="shared" si="218"/>
        <v>9</v>
      </c>
      <c r="X4671" s="27">
        <f t="shared" si="216"/>
        <v>1.5099995329</v>
      </c>
    </row>
    <row r="4672" spans="1:24" x14ac:dyDescent="0.25">
      <c r="A4672" s="26">
        <v>46265</v>
      </c>
      <c r="B4672" s="27" t="s">
        <v>10757</v>
      </c>
      <c r="C4672" s="27" t="s">
        <v>4852</v>
      </c>
      <c r="D4672" s="27" t="s">
        <v>4856</v>
      </c>
      <c r="E4672" s="27" t="s">
        <v>35</v>
      </c>
      <c r="F4672" s="27" t="s">
        <v>23</v>
      </c>
      <c r="G4672" s="27" t="s">
        <v>36</v>
      </c>
      <c r="H4672" s="27" t="s">
        <v>24</v>
      </c>
      <c r="I4672" s="28">
        <v>0</v>
      </c>
      <c r="J4672" s="28">
        <v>62440000</v>
      </c>
      <c r="K4672" s="28">
        <v>62440000</v>
      </c>
      <c r="L4672" s="29">
        <v>3.02</v>
      </c>
      <c r="M4672" s="29">
        <f>IFERROR(_xlfn.XLOOKUP($B4672,'Ownership Metrics'!$A:$A,'Ownership Metrics'!$B:$B),"")</f>
        <v>5.19</v>
      </c>
      <c r="N4672" s="28">
        <f>IFERROR(_xlfn.XLOOKUP($B4672,'Ownership Metrics'!$A:$A,'Ownership Metrics'!$C:$C),"")</f>
        <v>2006</v>
      </c>
      <c r="O4672" s="29">
        <f>IFERROR(_xlfn.XLOOKUP($B4672,'Ownership Metrics'!$A:$A,'Ownership Metrics'!$D:$D),"")</f>
        <v>32.56</v>
      </c>
      <c r="P4672" s="29">
        <f>IFERROR(_xlfn.XLOOKUP($B4672,'Ownership Metrics'!$A:$A,'Ownership Metrics'!$E:$E),"")</f>
        <v>74.260000000000005</v>
      </c>
      <c r="Q4672" s="30">
        <f>IFERROR(_xlfn.XLOOKUP($B4672,'Ownership Metrics'!$A:$A,'Ownership Metrics'!$F:$F),"")</f>
        <v>9</v>
      </c>
      <c r="R4672" s="30">
        <f>IFERROR(_xlfn.XLOOKUP($B4672,'Ownership Metrics'!$A:$A,'Ownership Metrics'!$G:$G),"")</f>
        <v>47</v>
      </c>
      <c r="S4672" s="27" t="str">
        <f>IFERROR(_xlfn.XLOOKUP($B4672,'Ownership Metrics'!$A:$A,'Ownership Metrics'!$H:$H),"")</f>
        <v>Terkonsentrasi</v>
      </c>
      <c r="T4672" s="27" t="str">
        <f>IFERROR(_xlfn.XLOOKUP($B4672,'Ownership Metrics'!$A:$A,'Ownership Metrics'!$I:$I),"")</f>
        <v>Sedang</v>
      </c>
      <c r="U4672" s="27">
        <f>IF(COUNTIFS($B$2:$B4672,$B4672,$D$2:$D4672,$D4672)=1,1,0)</f>
        <v>1</v>
      </c>
      <c r="V4672" s="27">
        <f t="shared" si="217"/>
        <v>3.02</v>
      </c>
      <c r="W4672" s="27">
        <f t="shared" si="218"/>
        <v>8</v>
      </c>
      <c r="X4672" s="27">
        <f t="shared" si="216"/>
        <v>3.0199995328</v>
      </c>
    </row>
    <row r="4673" spans="1:24" x14ac:dyDescent="0.25">
      <c r="A4673" s="26">
        <v>46265</v>
      </c>
      <c r="B4673" s="27" t="s">
        <v>10757</v>
      </c>
      <c r="C4673" s="27" t="s">
        <v>4852</v>
      </c>
      <c r="D4673" s="27" t="s">
        <v>4857</v>
      </c>
      <c r="E4673" s="27" t="s">
        <v>35</v>
      </c>
      <c r="F4673" s="27" t="s">
        <v>23</v>
      </c>
      <c r="G4673" s="27" t="s">
        <v>36</v>
      </c>
      <c r="H4673" s="27" t="s">
        <v>24</v>
      </c>
      <c r="I4673" s="28">
        <v>0</v>
      </c>
      <c r="J4673" s="28">
        <v>93689470</v>
      </c>
      <c r="K4673" s="28">
        <v>93689470</v>
      </c>
      <c r="L4673" s="29">
        <v>4.53</v>
      </c>
      <c r="M4673" s="29">
        <f>IFERROR(_xlfn.XLOOKUP($B4673,'Ownership Metrics'!$A:$A,'Ownership Metrics'!$B:$B),"")</f>
        <v>5.19</v>
      </c>
      <c r="N4673" s="28">
        <f>IFERROR(_xlfn.XLOOKUP($B4673,'Ownership Metrics'!$A:$A,'Ownership Metrics'!$C:$C),"")</f>
        <v>2006</v>
      </c>
      <c r="O4673" s="29">
        <f>IFERROR(_xlfn.XLOOKUP($B4673,'Ownership Metrics'!$A:$A,'Ownership Metrics'!$D:$D),"")</f>
        <v>32.56</v>
      </c>
      <c r="P4673" s="29">
        <f>IFERROR(_xlfn.XLOOKUP($B4673,'Ownership Metrics'!$A:$A,'Ownership Metrics'!$E:$E),"")</f>
        <v>74.260000000000005</v>
      </c>
      <c r="Q4673" s="30">
        <f>IFERROR(_xlfn.XLOOKUP($B4673,'Ownership Metrics'!$A:$A,'Ownership Metrics'!$F:$F),"")</f>
        <v>9</v>
      </c>
      <c r="R4673" s="30">
        <f>IFERROR(_xlfn.XLOOKUP($B4673,'Ownership Metrics'!$A:$A,'Ownership Metrics'!$G:$G),"")</f>
        <v>47</v>
      </c>
      <c r="S4673" s="27" t="str">
        <f>IFERROR(_xlfn.XLOOKUP($B4673,'Ownership Metrics'!$A:$A,'Ownership Metrics'!$H:$H),"")</f>
        <v>Terkonsentrasi</v>
      </c>
      <c r="T4673" s="27" t="str">
        <f>IFERROR(_xlfn.XLOOKUP($B4673,'Ownership Metrics'!$A:$A,'Ownership Metrics'!$I:$I),"")</f>
        <v>Sedang</v>
      </c>
      <c r="U4673" s="27">
        <f>IF(COUNTIFS($B$2:$B4673,$B4673,$D$2:$D4673,$D4673)=1,1,0)</f>
        <v>1</v>
      </c>
      <c r="V4673" s="27">
        <f t="shared" si="217"/>
        <v>4.53</v>
      </c>
      <c r="W4673" s="27">
        <f t="shared" si="218"/>
        <v>4</v>
      </c>
      <c r="X4673" s="27">
        <f t="shared" si="216"/>
        <v>4.5299995327000007</v>
      </c>
    </row>
    <row r="4674" spans="1:24" x14ac:dyDescent="0.25">
      <c r="A4674" s="26">
        <v>46265</v>
      </c>
      <c r="B4674" s="27" t="s">
        <v>10757</v>
      </c>
      <c r="C4674" s="27" t="s">
        <v>4852</v>
      </c>
      <c r="D4674" s="27" t="s">
        <v>4858</v>
      </c>
      <c r="E4674" s="27"/>
      <c r="F4674" s="27" t="s">
        <v>23</v>
      </c>
      <c r="G4674" s="27"/>
      <c r="H4674" s="27"/>
      <c r="I4674" s="28">
        <v>0</v>
      </c>
      <c r="J4674" s="28">
        <v>673458910</v>
      </c>
      <c r="K4674" s="28">
        <v>673458910</v>
      </c>
      <c r="L4674" s="29">
        <v>32.56</v>
      </c>
      <c r="M4674" s="29">
        <f>IFERROR(_xlfn.XLOOKUP($B4674,'Ownership Metrics'!$A:$A,'Ownership Metrics'!$B:$B),"")</f>
        <v>5.19</v>
      </c>
      <c r="N4674" s="28">
        <f>IFERROR(_xlfn.XLOOKUP($B4674,'Ownership Metrics'!$A:$A,'Ownership Metrics'!$C:$C),"")</f>
        <v>2006</v>
      </c>
      <c r="O4674" s="29">
        <f>IFERROR(_xlfn.XLOOKUP($B4674,'Ownership Metrics'!$A:$A,'Ownership Metrics'!$D:$D),"")</f>
        <v>32.56</v>
      </c>
      <c r="P4674" s="29">
        <f>IFERROR(_xlfn.XLOOKUP($B4674,'Ownership Metrics'!$A:$A,'Ownership Metrics'!$E:$E),"")</f>
        <v>74.260000000000005</v>
      </c>
      <c r="Q4674" s="30">
        <f>IFERROR(_xlfn.XLOOKUP($B4674,'Ownership Metrics'!$A:$A,'Ownership Metrics'!$F:$F),"")</f>
        <v>9</v>
      </c>
      <c r="R4674" s="30">
        <f>IFERROR(_xlfn.XLOOKUP($B4674,'Ownership Metrics'!$A:$A,'Ownership Metrics'!$G:$G),"")</f>
        <v>47</v>
      </c>
      <c r="S4674" s="27" t="str">
        <f>IFERROR(_xlfn.XLOOKUP($B4674,'Ownership Metrics'!$A:$A,'Ownership Metrics'!$H:$H),"")</f>
        <v>Terkonsentrasi</v>
      </c>
      <c r="T4674" s="27" t="str">
        <f>IFERROR(_xlfn.XLOOKUP($B4674,'Ownership Metrics'!$A:$A,'Ownership Metrics'!$I:$I),"")</f>
        <v>Sedang</v>
      </c>
      <c r="U4674" s="27">
        <f>IF(COUNTIFS($B$2:$B4674,$B4674,$D$2:$D4674,$D4674)=1,1,0)</f>
        <v>1</v>
      </c>
      <c r="V4674" s="27">
        <f t="shared" si="217"/>
        <v>32.56</v>
      </c>
      <c r="W4674" s="27">
        <f t="shared" si="218"/>
        <v>1</v>
      </c>
      <c r="X4674" s="27">
        <f t="shared" ref="X4674:X4737" si="219">$V4674-(ROW()*0.0000000001)</f>
        <v>32.559999532600003</v>
      </c>
    </row>
    <row r="4675" spans="1:24" x14ac:dyDescent="0.25">
      <c r="A4675" s="26">
        <v>46265</v>
      </c>
      <c r="B4675" s="27" t="s">
        <v>10757</v>
      </c>
      <c r="C4675" s="27" t="s">
        <v>4852</v>
      </c>
      <c r="D4675" s="27" t="s">
        <v>4859</v>
      </c>
      <c r="E4675" s="27" t="s">
        <v>51</v>
      </c>
      <c r="F4675" s="27" t="s">
        <v>32</v>
      </c>
      <c r="G4675" s="27"/>
      <c r="H4675" s="27" t="s">
        <v>64</v>
      </c>
      <c r="I4675" s="28">
        <v>82449300</v>
      </c>
      <c r="J4675" s="28">
        <v>0</v>
      </c>
      <c r="K4675" s="28">
        <v>82449300</v>
      </c>
      <c r="L4675" s="29">
        <v>3.99</v>
      </c>
      <c r="M4675" s="29">
        <f>IFERROR(_xlfn.XLOOKUP($B4675,'Ownership Metrics'!$A:$A,'Ownership Metrics'!$B:$B),"")</f>
        <v>5.19</v>
      </c>
      <c r="N4675" s="28">
        <f>IFERROR(_xlfn.XLOOKUP($B4675,'Ownership Metrics'!$A:$A,'Ownership Metrics'!$C:$C),"")</f>
        <v>2006</v>
      </c>
      <c r="O4675" s="29">
        <f>IFERROR(_xlfn.XLOOKUP($B4675,'Ownership Metrics'!$A:$A,'Ownership Metrics'!$D:$D),"")</f>
        <v>32.56</v>
      </c>
      <c r="P4675" s="29">
        <f>IFERROR(_xlfn.XLOOKUP($B4675,'Ownership Metrics'!$A:$A,'Ownership Metrics'!$E:$E),"")</f>
        <v>74.260000000000005</v>
      </c>
      <c r="Q4675" s="30">
        <f>IFERROR(_xlfn.XLOOKUP($B4675,'Ownership Metrics'!$A:$A,'Ownership Metrics'!$F:$F),"")</f>
        <v>9</v>
      </c>
      <c r="R4675" s="30">
        <f>IFERROR(_xlfn.XLOOKUP($B4675,'Ownership Metrics'!$A:$A,'Ownership Metrics'!$G:$G),"")</f>
        <v>47</v>
      </c>
      <c r="S4675" s="27" t="str">
        <f>IFERROR(_xlfn.XLOOKUP($B4675,'Ownership Metrics'!$A:$A,'Ownership Metrics'!$H:$H),"")</f>
        <v>Terkonsentrasi</v>
      </c>
      <c r="T4675" s="27" t="str">
        <f>IFERROR(_xlfn.XLOOKUP($B4675,'Ownership Metrics'!$A:$A,'Ownership Metrics'!$I:$I),"")</f>
        <v>Sedang</v>
      </c>
      <c r="U4675" s="27">
        <f>IF(COUNTIFS($B$2:$B4675,$B4675,$D$2:$D4675,$D4675)=1,1,0)</f>
        <v>1</v>
      </c>
      <c r="V4675" s="27">
        <f t="shared" ref="V4675:V4738" si="220">SUMIFS($L$2:$L$10000,$B$2:$B$10000,$B4675,$D$2:$D$10000,$D4675)</f>
        <v>3.99</v>
      </c>
      <c r="W4675" s="27">
        <f t="shared" ref="W4675:W4738" si="221">COUNTIFS($B$2:$B$10000,$B4675,$U$2:$U$10000,1,$X$2:$X$10000,"&gt;"&amp;$X4675)+1</f>
        <v>5</v>
      </c>
      <c r="X4675" s="27">
        <f t="shared" si="219"/>
        <v>3.9899995325000002</v>
      </c>
    </row>
    <row r="4676" spans="1:24" x14ac:dyDescent="0.25">
      <c r="A4676" s="26">
        <v>46265</v>
      </c>
      <c r="B4676" s="27" t="s">
        <v>10758</v>
      </c>
      <c r="C4676" s="27" t="s">
        <v>4861</v>
      </c>
      <c r="D4676" s="27" t="s">
        <v>408</v>
      </c>
      <c r="E4676" s="27" t="s">
        <v>22</v>
      </c>
      <c r="F4676" s="27" t="s">
        <v>23</v>
      </c>
      <c r="G4676" s="27"/>
      <c r="H4676" s="27" t="s">
        <v>24</v>
      </c>
      <c r="I4676" s="28">
        <v>385279328</v>
      </c>
      <c r="J4676" s="28">
        <v>328196672</v>
      </c>
      <c r="K4676" s="28">
        <v>713476000</v>
      </c>
      <c r="L4676" s="29">
        <v>34.22</v>
      </c>
      <c r="M4676" s="29">
        <f>IFERROR(_xlfn.XLOOKUP($B4676,'Ownership Metrics'!$A:$A,'Ownership Metrics'!$B:$B),"")</f>
        <v>20.190000000000001</v>
      </c>
      <c r="N4676" s="28">
        <f>IFERROR(_xlfn.XLOOKUP($B4676,'Ownership Metrics'!$A:$A,'Ownership Metrics'!$C:$C),"")</f>
        <v>2479</v>
      </c>
      <c r="O4676" s="29">
        <f>IFERROR(_xlfn.XLOOKUP($B4676,'Ownership Metrics'!$A:$A,'Ownership Metrics'!$D:$D),"")</f>
        <v>35.700000000000003</v>
      </c>
      <c r="P4676" s="29">
        <f>IFERROR(_xlfn.XLOOKUP($B4676,'Ownership Metrics'!$A:$A,'Ownership Metrics'!$E:$E),"")</f>
        <v>74.95</v>
      </c>
      <c r="Q4676" s="30">
        <f>IFERROR(_xlfn.XLOOKUP($B4676,'Ownership Metrics'!$A:$A,'Ownership Metrics'!$F:$F),"")</f>
        <v>6</v>
      </c>
      <c r="R4676" s="30">
        <f>IFERROR(_xlfn.XLOOKUP($B4676,'Ownership Metrics'!$A:$A,'Ownership Metrics'!$G:$G),"")</f>
        <v>52</v>
      </c>
      <c r="S4676" s="27" t="str">
        <f>IFERROR(_xlfn.XLOOKUP($B4676,'Ownership Metrics'!$A:$A,'Ownership Metrics'!$H:$H),"")</f>
        <v>Terkonsentrasi</v>
      </c>
      <c r="T4676" s="27" t="str">
        <f>IFERROR(_xlfn.XLOOKUP($B4676,'Ownership Metrics'!$A:$A,'Ownership Metrics'!$I:$I),"")</f>
        <v>Sedang</v>
      </c>
      <c r="U4676" s="27">
        <f>IF(COUNTIFS($B$2:$B4676,$B4676,$D$2:$D4676,$D4676)=1,1,0)</f>
        <v>1</v>
      </c>
      <c r="V4676" s="27">
        <f t="shared" si="220"/>
        <v>34.22</v>
      </c>
      <c r="W4676" s="27">
        <f t="shared" si="221"/>
        <v>2</v>
      </c>
      <c r="X4676" s="27">
        <f t="shared" si="219"/>
        <v>34.219999532399996</v>
      </c>
    </row>
    <row r="4677" spans="1:24" x14ac:dyDescent="0.25">
      <c r="A4677" s="26">
        <v>46265</v>
      </c>
      <c r="B4677" s="27" t="s">
        <v>10758</v>
      </c>
      <c r="C4677" s="27" t="s">
        <v>4861</v>
      </c>
      <c r="D4677" s="27" t="s">
        <v>409</v>
      </c>
      <c r="E4677" s="27" t="s">
        <v>22</v>
      </c>
      <c r="F4677" s="27" t="s">
        <v>23</v>
      </c>
      <c r="G4677" s="27"/>
      <c r="H4677" s="27"/>
      <c r="I4677" s="28">
        <v>0</v>
      </c>
      <c r="J4677" s="28">
        <v>744329000</v>
      </c>
      <c r="K4677" s="28">
        <v>744329000</v>
      </c>
      <c r="L4677" s="29">
        <v>35.700000000000003</v>
      </c>
      <c r="M4677" s="29">
        <f>IFERROR(_xlfn.XLOOKUP($B4677,'Ownership Metrics'!$A:$A,'Ownership Metrics'!$B:$B),"")</f>
        <v>20.190000000000001</v>
      </c>
      <c r="N4677" s="28">
        <f>IFERROR(_xlfn.XLOOKUP($B4677,'Ownership Metrics'!$A:$A,'Ownership Metrics'!$C:$C),"")</f>
        <v>2479</v>
      </c>
      <c r="O4677" s="29">
        <f>IFERROR(_xlfn.XLOOKUP($B4677,'Ownership Metrics'!$A:$A,'Ownership Metrics'!$D:$D),"")</f>
        <v>35.700000000000003</v>
      </c>
      <c r="P4677" s="29">
        <f>IFERROR(_xlfn.XLOOKUP($B4677,'Ownership Metrics'!$A:$A,'Ownership Metrics'!$E:$E),"")</f>
        <v>74.95</v>
      </c>
      <c r="Q4677" s="30">
        <f>IFERROR(_xlfn.XLOOKUP($B4677,'Ownership Metrics'!$A:$A,'Ownership Metrics'!$F:$F),"")</f>
        <v>6</v>
      </c>
      <c r="R4677" s="30">
        <f>IFERROR(_xlfn.XLOOKUP($B4677,'Ownership Metrics'!$A:$A,'Ownership Metrics'!$G:$G),"")</f>
        <v>52</v>
      </c>
      <c r="S4677" s="27" t="str">
        <f>IFERROR(_xlfn.XLOOKUP($B4677,'Ownership Metrics'!$A:$A,'Ownership Metrics'!$H:$H),"")</f>
        <v>Terkonsentrasi</v>
      </c>
      <c r="T4677" s="27" t="str">
        <f>IFERROR(_xlfn.XLOOKUP($B4677,'Ownership Metrics'!$A:$A,'Ownership Metrics'!$I:$I),"")</f>
        <v>Sedang</v>
      </c>
      <c r="U4677" s="27">
        <f>IF(COUNTIFS($B$2:$B4677,$B4677,$D$2:$D4677,$D4677)=1,1,0)</f>
        <v>1</v>
      </c>
      <c r="V4677" s="27">
        <f t="shared" si="220"/>
        <v>35.700000000000003</v>
      </c>
      <c r="W4677" s="27">
        <f t="shared" si="221"/>
        <v>1</v>
      </c>
      <c r="X4677" s="27">
        <f t="shared" si="219"/>
        <v>35.699999532300005</v>
      </c>
    </row>
    <row r="4678" spans="1:24" x14ac:dyDescent="0.25">
      <c r="A4678" s="26">
        <v>46265</v>
      </c>
      <c r="B4678" s="27" t="s">
        <v>10758</v>
      </c>
      <c r="C4678" s="27" t="s">
        <v>4861</v>
      </c>
      <c r="D4678" s="27" t="s">
        <v>551</v>
      </c>
      <c r="E4678" s="27" t="s">
        <v>98</v>
      </c>
      <c r="F4678" s="27" t="s">
        <v>23</v>
      </c>
      <c r="G4678" s="27"/>
      <c r="H4678" s="27" t="s">
        <v>24</v>
      </c>
      <c r="I4678" s="28">
        <v>104794200</v>
      </c>
      <c r="J4678" s="28">
        <v>0</v>
      </c>
      <c r="K4678" s="28">
        <v>104794200</v>
      </c>
      <c r="L4678" s="29">
        <v>5.03</v>
      </c>
      <c r="M4678" s="29">
        <f>IFERROR(_xlfn.XLOOKUP($B4678,'Ownership Metrics'!$A:$A,'Ownership Metrics'!$B:$B),"")</f>
        <v>20.190000000000001</v>
      </c>
      <c r="N4678" s="28">
        <f>IFERROR(_xlfn.XLOOKUP($B4678,'Ownership Metrics'!$A:$A,'Ownership Metrics'!$C:$C),"")</f>
        <v>2479</v>
      </c>
      <c r="O4678" s="29">
        <f>IFERROR(_xlfn.XLOOKUP($B4678,'Ownership Metrics'!$A:$A,'Ownership Metrics'!$D:$D),"")</f>
        <v>35.700000000000003</v>
      </c>
      <c r="P4678" s="29">
        <f>IFERROR(_xlfn.XLOOKUP($B4678,'Ownership Metrics'!$A:$A,'Ownership Metrics'!$E:$E),"")</f>
        <v>74.95</v>
      </c>
      <c r="Q4678" s="30">
        <f>IFERROR(_xlfn.XLOOKUP($B4678,'Ownership Metrics'!$A:$A,'Ownership Metrics'!$F:$F),"")</f>
        <v>6</v>
      </c>
      <c r="R4678" s="30">
        <f>IFERROR(_xlfn.XLOOKUP($B4678,'Ownership Metrics'!$A:$A,'Ownership Metrics'!$G:$G),"")</f>
        <v>52</v>
      </c>
      <c r="S4678" s="27" t="str">
        <f>IFERROR(_xlfn.XLOOKUP($B4678,'Ownership Metrics'!$A:$A,'Ownership Metrics'!$H:$H),"")</f>
        <v>Terkonsentrasi</v>
      </c>
      <c r="T4678" s="27" t="str">
        <f>IFERROR(_xlfn.XLOOKUP($B4678,'Ownership Metrics'!$A:$A,'Ownership Metrics'!$I:$I),"")</f>
        <v>Sedang</v>
      </c>
      <c r="U4678" s="27">
        <f>IF(COUNTIFS($B$2:$B4678,$B4678,$D$2:$D4678,$D4678)=1,1,0)</f>
        <v>1</v>
      </c>
      <c r="V4678" s="27">
        <f t="shared" si="220"/>
        <v>5.03</v>
      </c>
      <c r="W4678" s="27">
        <f t="shared" si="221"/>
        <v>3</v>
      </c>
      <c r="X4678" s="27">
        <f t="shared" si="219"/>
        <v>5.0299995322000006</v>
      </c>
    </row>
    <row r="4679" spans="1:24" x14ac:dyDescent="0.25">
      <c r="A4679" s="26">
        <v>46265</v>
      </c>
      <c r="B4679" s="27" t="s">
        <v>10758</v>
      </c>
      <c r="C4679" s="27" t="s">
        <v>4861</v>
      </c>
      <c r="D4679" s="27" t="s">
        <v>414</v>
      </c>
      <c r="E4679" s="27" t="s">
        <v>72</v>
      </c>
      <c r="F4679" s="27" t="s">
        <v>23</v>
      </c>
      <c r="G4679" s="27"/>
      <c r="H4679" s="27" t="s">
        <v>24</v>
      </c>
      <c r="I4679" s="28">
        <v>23728079</v>
      </c>
      <c r="J4679" s="28">
        <v>0</v>
      </c>
      <c r="K4679" s="28">
        <v>23728079</v>
      </c>
      <c r="L4679" s="29">
        <v>1.1399999999999999</v>
      </c>
      <c r="M4679" s="29">
        <f>IFERROR(_xlfn.XLOOKUP($B4679,'Ownership Metrics'!$A:$A,'Ownership Metrics'!$B:$B),"")</f>
        <v>20.190000000000001</v>
      </c>
      <c r="N4679" s="28">
        <f>IFERROR(_xlfn.XLOOKUP($B4679,'Ownership Metrics'!$A:$A,'Ownership Metrics'!$C:$C),"")</f>
        <v>2479</v>
      </c>
      <c r="O4679" s="29">
        <f>IFERROR(_xlfn.XLOOKUP($B4679,'Ownership Metrics'!$A:$A,'Ownership Metrics'!$D:$D),"")</f>
        <v>35.700000000000003</v>
      </c>
      <c r="P4679" s="29">
        <f>IFERROR(_xlfn.XLOOKUP($B4679,'Ownership Metrics'!$A:$A,'Ownership Metrics'!$E:$E),"")</f>
        <v>74.95</v>
      </c>
      <c r="Q4679" s="30">
        <f>IFERROR(_xlfn.XLOOKUP($B4679,'Ownership Metrics'!$A:$A,'Ownership Metrics'!$F:$F),"")</f>
        <v>6</v>
      </c>
      <c r="R4679" s="30">
        <f>IFERROR(_xlfn.XLOOKUP($B4679,'Ownership Metrics'!$A:$A,'Ownership Metrics'!$G:$G),"")</f>
        <v>52</v>
      </c>
      <c r="S4679" s="27" t="str">
        <f>IFERROR(_xlfn.XLOOKUP($B4679,'Ownership Metrics'!$A:$A,'Ownership Metrics'!$H:$H),"")</f>
        <v>Terkonsentrasi</v>
      </c>
      <c r="T4679" s="27" t="str">
        <f>IFERROR(_xlfn.XLOOKUP($B4679,'Ownership Metrics'!$A:$A,'Ownership Metrics'!$I:$I),"")</f>
        <v>Sedang</v>
      </c>
      <c r="U4679" s="27">
        <f>IF(COUNTIFS($B$2:$B4679,$B4679,$D$2:$D4679,$D4679)=1,1,0)</f>
        <v>1</v>
      </c>
      <c r="V4679" s="27">
        <f t="shared" si="220"/>
        <v>1.1399999999999999</v>
      </c>
      <c r="W4679" s="27">
        <f t="shared" si="221"/>
        <v>6</v>
      </c>
      <c r="X4679" s="27">
        <f t="shared" si="219"/>
        <v>1.1399995320999998</v>
      </c>
    </row>
    <row r="4680" spans="1:24" x14ac:dyDescent="0.25">
      <c r="A4680" s="26">
        <v>46265</v>
      </c>
      <c r="B4680" s="27" t="s">
        <v>10758</v>
      </c>
      <c r="C4680" s="27" t="s">
        <v>4861</v>
      </c>
      <c r="D4680" s="27" t="s">
        <v>415</v>
      </c>
      <c r="E4680" s="27" t="s">
        <v>72</v>
      </c>
      <c r="F4680" s="27" t="s">
        <v>23</v>
      </c>
      <c r="G4680" s="27"/>
      <c r="H4680" s="27" t="s">
        <v>24</v>
      </c>
      <c r="I4680" s="28">
        <v>36790732</v>
      </c>
      <c r="J4680" s="28">
        <v>0</v>
      </c>
      <c r="K4680" s="28">
        <v>36790732</v>
      </c>
      <c r="L4680" s="29">
        <v>1.76</v>
      </c>
      <c r="M4680" s="29">
        <f>IFERROR(_xlfn.XLOOKUP($B4680,'Ownership Metrics'!$A:$A,'Ownership Metrics'!$B:$B),"")</f>
        <v>20.190000000000001</v>
      </c>
      <c r="N4680" s="28">
        <f>IFERROR(_xlfn.XLOOKUP($B4680,'Ownership Metrics'!$A:$A,'Ownership Metrics'!$C:$C),"")</f>
        <v>2479</v>
      </c>
      <c r="O4680" s="29">
        <f>IFERROR(_xlfn.XLOOKUP($B4680,'Ownership Metrics'!$A:$A,'Ownership Metrics'!$D:$D),"")</f>
        <v>35.700000000000003</v>
      </c>
      <c r="P4680" s="29">
        <f>IFERROR(_xlfn.XLOOKUP($B4680,'Ownership Metrics'!$A:$A,'Ownership Metrics'!$E:$E),"")</f>
        <v>74.95</v>
      </c>
      <c r="Q4680" s="30">
        <f>IFERROR(_xlfn.XLOOKUP($B4680,'Ownership Metrics'!$A:$A,'Ownership Metrics'!$F:$F),"")</f>
        <v>6</v>
      </c>
      <c r="R4680" s="30">
        <f>IFERROR(_xlfn.XLOOKUP($B4680,'Ownership Metrics'!$A:$A,'Ownership Metrics'!$G:$G),"")</f>
        <v>52</v>
      </c>
      <c r="S4680" s="27" t="str">
        <f>IFERROR(_xlfn.XLOOKUP($B4680,'Ownership Metrics'!$A:$A,'Ownership Metrics'!$H:$H),"")</f>
        <v>Terkonsentrasi</v>
      </c>
      <c r="T4680" s="27" t="str">
        <f>IFERROR(_xlfn.XLOOKUP($B4680,'Ownership Metrics'!$A:$A,'Ownership Metrics'!$I:$I),"")</f>
        <v>Sedang</v>
      </c>
      <c r="U4680" s="27">
        <f>IF(COUNTIFS($B$2:$B4680,$B4680,$D$2:$D4680,$D4680)=1,1,0)</f>
        <v>1</v>
      </c>
      <c r="V4680" s="27">
        <f t="shared" si="220"/>
        <v>1.76</v>
      </c>
      <c r="W4680" s="27">
        <f t="shared" si="221"/>
        <v>5</v>
      </c>
      <c r="X4680" s="27">
        <f t="shared" si="219"/>
        <v>1.7599995319999999</v>
      </c>
    </row>
    <row r="4681" spans="1:24" x14ac:dyDescent="0.25">
      <c r="A4681" s="26">
        <v>46265</v>
      </c>
      <c r="B4681" s="27" t="s">
        <v>10758</v>
      </c>
      <c r="C4681" s="27" t="s">
        <v>4861</v>
      </c>
      <c r="D4681" s="27" t="s">
        <v>416</v>
      </c>
      <c r="E4681" s="27" t="s">
        <v>72</v>
      </c>
      <c r="F4681" s="27" t="s">
        <v>23</v>
      </c>
      <c r="G4681" s="27"/>
      <c r="H4681" s="27" t="s">
        <v>24</v>
      </c>
      <c r="I4681" s="28">
        <v>40904900</v>
      </c>
      <c r="J4681" s="28">
        <v>0</v>
      </c>
      <c r="K4681" s="28">
        <v>40904900</v>
      </c>
      <c r="L4681" s="29">
        <v>1.96</v>
      </c>
      <c r="M4681" s="29">
        <f>IFERROR(_xlfn.XLOOKUP($B4681,'Ownership Metrics'!$A:$A,'Ownership Metrics'!$B:$B),"")</f>
        <v>20.190000000000001</v>
      </c>
      <c r="N4681" s="28">
        <f>IFERROR(_xlfn.XLOOKUP($B4681,'Ownership Metrics'!$A:$A,'Ownership Metrics'!$C:$C),"")</f>
        <v>2479</v>
      </c>
      <c r="O4681" s="29">
        <f>IFERROR(_xlfn.XLOOKUP($B4681,'Ownership Metrics'!$A:$A,'Ownership Metrics'!$D:$D),"")</f>
        <v>35.700000000000003</v>
      </c>
      <c r="P4681" s="29">
        <f>IFERROR(_xlfn.XLOOKUP($B4681,'Ownership Metrics'!$A:$A,'Ownership Metrics'!$E:$E),"")</f>
        <v>74.95</v>
      </c>
      <c r="Q4681" s="30">
        <f>IFERROR(_xlfn.XLOOKUP($B4681,'Ownership Metrics'!$A:$A,'Ownership Metrics'!$F:$F),"")</f>
        <v>6</v>
      </c>
      <c r="R4681" s="30">
        <f>IFERROR(_xlfn.XLOOKUP($B4681,'Ownership Metrics'!$A:$A,'Ownership Metrics'!$G:$G),"")</f>
        <v>52</v>
      </c>
      <c r="S4681" s="27" t="str">
        <f>IFERROR(_xlfn.XLOOKUP($B4681,'Ownership Metrics'!$A:$A,'Ownership Metrics'!$H:$H),"")</f>
        <v>Terkonsentrasi</v>
      </c>
      <c r="T4681" s="27" t="str">
        <f>IFERROR(_xlfn.XLOOKUP($B4681,'Ownership Metrics'!$A:$A,'Ownership Metrics'!$I:$I),"")</f>
        <v>Sedang</v>
      </c>
      <c r="U4681" s="27">
        <f>IF(COUNTIFS($B$2:$B4681,$B4681,$D$2:$D4681,$D4681)=1,1,0)</f>
        <v>1</v>
      </c>
      <c r="V4681" s="27">
        <f t="shared" si="220"/>
        <v>1.96</v>
      </c>
      <c r="W4681" s="27">
        <f t="shared" si="221"/>
        <v>4</v>
      </c>
      <c r="X4681" s="27">
        <f t="shared" si="219"/>
        <v>1.9599995318999999</v>
      </c>
    </row>
    <row r="4682" spans="1:24" x14ac:dyDescent="0.25">
      <c r="A4682" s="26">
        <v>46265</v>
      </c>
      <c r="B4682" s="27" t="s">
        <v>10759</v>
      </c>
      <c r="C4682" s="27" t="s">
        <v>4863</v>
      </c>
      <c r="D4682" s="27" t="s">
        <v>4864</v>
      </c>
      <c r="E4682" s="27" t="s">
        <v>22</v>
      </c>
      <c r="F4682" s="27" t="s">
        <v>23</v>
      </c>
      <c r="G4682" s="27"/>
      <c r="H4682" s="27" t="s">
        <v>24</v>
      </c>
      <c r="I4682" s="28">
        <v>27066900</v>
      </c>
      <c r="J4682" s="28">
        <v>0</v>
      </c>
      <c r="K4682" s="28">
        <v>27066900</v>
      </c>
      <c r="L4682" s="29">
        <v>3.52</v>
      </c>
      <c r="M4682" s="29">
        <f>IFERROR(_xlfn.XLOOKUP($B4682,'Ownership Metrics'!$A:$A,'Ownership Metrics'!$B:$B),"")</f>
        <v>4.37</v>
      </c>
      <c r="N4682" s="28">
        <f>IFERROR(_xlfn.XLOOKUP($B4682,'Ownership Metrics'!$A:$A,'Ownership Metrics'!$C:$C),"")</f>
        <v>6022</v>
      </c>
      <c r="O4682" s="29">
        <f>IFERROR(_xlfn.XLOOKUP($B4682,'Ownership Metrics'!$A:$A,'Ownership Metrics'!$D:$D),"")</f>
        <v>77.14</v>
      </c>
      <c r="P4682" s="29">
        <f>IFERROR(_xlfn.XLOOKUP($B4682,'Ownership Metrics'!$A:$A,'Ownership Metrics'!$E:$E),"")</f>
        <v>86.06</v>
      </c>
      <c r="Q4682" s="30">
        <f>IFERROR(_xlfn.XLOOKUP($B4682,'Ownership Metrics'!$A:$A,'Ownership Metrics'!$F:$F),"")</f>
        <v>6</v>
      </c>
      <c r="R4682" s="30">
        <f>IFERROR(_xlfn.XLOOKUP($B4682,'Ownership Metrics'!$A:$A,'Ownership Metrics'!$G:$G),"")</f>
        <v>72</v>
      </c>
      <c r="S4682" s="27" t="str">
        <f>IFERROR(_xlfn.XLOOKUP($B4682,'Ownership Metrics'!$A:$A,'Ownership Metrics'!$H:$H),"")</f>
        <v>Mayoritas</v>
      </c>
      <c r="T4682" s="27" t="str">
        <f>IFERROR(_xlfn.XLOOKUP($B4682,'Ownership Metrics'!$A:$A,'Ownership Metrics'!$I:$I),"")</f>
        <v>Tinggi</v>
      </c>
      <c r="U4682" s="27">
        <f>IF(COUNTIFS($B$2:$B4682,$B4682,$D$2:$D4682,$D4682)=1,1,0)</f>
        <v>1</v>
      </c>
      <c r="V4682" s="27">
        <f t="shared" si="220"/>
        <v>3.52</v>
      </c>
      <c r="W4682" s="27">
        <f t="shared" si="221"/>
        <v>5</v>
      </c>
      <c r="X4682" s="27">
        <f t="shared" si="219"/>
        <v>3.5199995317999999</v>
      </c>
    </row>
    <row r="4683" spans="1:24" x14ac:dyDescent="0.25">
      <c r="A4683" s="26">
        <v>46265</v>
      </c>
      <c r="B4683" s="27" t="s">
        <v>10759</v>
      </c>
      <c r="C4683" s="27" t="s">
        <v>4863</v>
      </c>
      <c r="D4683" s="27" t="s">
        <v>4865</v>
      </c>
      <c r="E4683" s="27" t="s">
        <v>35</v>
      </c>
      <c r="F4683" s="27" t="s">
        <v>23</v>
      </c>
      <c r="G4683" s="27" t="s">
        <v>36</v>
      </c>
      <c r="H4683" s="27"/>
      <c r="I4683" s="28">
        <v>35865000</v>
      </c>
      <c r="J4683" s="28">
        <v>0</v>
      </c>
      <c r="K4683" s="28">
        <v>35865000</v>
      </c>
      <c r="L4683" s="29">
        <v>4.66</v>
      </c>
      <c r="M4683" s="29">
        <f>IFERROR(_xlfn.XLOOKUP($B4683,'Ownership Metrics'!$A:$A,'Ownership Metrics'!$B:$B),"")</f>
        <v>4.37</v>
      </c>
      <c r="N4683" s="28">
        <f>IFERROR(_xlfn.XLOOKUP($B4683,'Ownership Metrics'!$A:$A,'Ownership Metrics'!$C:$C),"")</f>
        <v>6022</v>
      </c>
      <c r="O4683" s="29">
        <f>IFERROR(_xlfn.XLOOKUP($B4683,'Ownership Metrics'!$A:$A,'Ownership Metrics'!$D:$D),"")</f>
        <v>77.14</v>
      </c>
      <c r="P4683" s="29">
        <f>IFERROR(_xlfn.XLOOKUP($B4683,'Ownership Metrics'!$A:$A,'Ownership Metrics'!$E:$E),"")</f>
        <v>86.06</v>
      </c>
      <c r="Q4683" s="30">
        <f>IFERROR(_xlfn.XLOOKUP($B4683,'Ownership Metrics'!$A:$A,'Ownership Metrics'!$F:$F),"")</f>
        <v>6</v>
      </c>
      <c r="R4683" s="30">
        <f>IFERROR(_xlfn.XLOOKUP($B4683,'Ownership Metrics'!$A:$A,'Ownership Metrics'!$G:$G),"")</f>
        <v>72</v>
      </c>
      <c r="S4683" s="27" t="str">
        <f>IFERROR(_xlfn.XLOOKUP($B4683,'Ownership Metrics'!$A:$A,'Ownership Metrics'!$H:$H),"")</f>
        <v>Mayoritas</v>
      </c>
      <c r="T4683" s="27" t="str">
        <f>IFERROR(_xlfn.XLOOKUP($B4683,'Ownership Metrics'!$A:$A,'Ownership Metrics'!$I:$I),"")</f>
        <v>Tinggi</v>
      </c>
      <c r="U4683" s="27">
        <f>IF(COUNTIFS($B$2:$B4683,$B4683,$D$2:$D4683,$D4683)=1,1,0)</f>
        <v>1</v>
      </c>
      <c r="V4683" s="27">
        <f t="shared" si="220"/>
        <v>4.66</v>
      </c>
      <c r="W4683" s="27">
        <f t="shared" si="221"/>
        <v>2</v>
      </c>
      <c r="X4683" s="27">
        <f t="shared" si="219"/>
        <v>4.6599995317000005</v>
      </c>
    </row>
    <row r="4684" spans="1:24" x14ac:dyDescent="0.25">
      <c r="A4684" s="26">
        <v>46265</v>
      </c>
      <c r="B4684" s="27" t="s">
        <v>10759</v>
      </c>
      <c r="C4684" s="27" t="s">
        <v>4863</v>
      </c>
      <c r="D4684" s="27" t="s">
        <v>4866</v>
      </c>
      <c r="E4684" s="27" t="s">
        <v>35</v>
      </c>
      <c r="F4684" s="27" t="s">
        <v>23</v>
      </c>
      <c r="G4684" s="27" t="s">
        <v>36</v>
      </c>
      <c r="H4684" s="27"/>
      <c r="I4684" s="28">
        <v>28697500</v>
      </c>
      <c r="J4684" s="28">
        <v>0</v>
      </c>
      <c r="K4684" s="28">
        <v>28697500</v>
      </c>
      <c r="L4684" s="29">
        <v>3.73</v>
      </c>
      <c r="M4684" s="29">
        <f>IFERROR(_xlfn.XLOOKUP($B4684,'Ownership Metrics'!$A:$A,'Ownership Metrics'!$B:$B),"")</f>
        <v>4.37</v>
      </c>
      <c r="N4684" s="28">
        <f>IFERROR(_xlfn.XLOOKUP($B4684,'Ownership Metrics'!$A:$A,'Ownership Metrics'!$C:$C),"")</f>
        <v>6022</v>
      </c>
      <c r="O4684" s="29">
        <f>IFERROR(_xlfn.XLOOKUP($B4684,'Ownership Metrics'!$A:$A,'Ownership Metrics'!$D:$D),"")</f>
        <v>77.14</v>
      </c>
      <c r="P4684" s="29">
        <f>IFERROR(_xlfn.XLOOKUP($B4684,'Ownership Metrics'!$A:$A,'Ownership Metrics'!$E:$E),"")</f>
        <v>86.06</v>
      </c>
      <c r="Q4684" s="30">
        <f>IFERROR(_xlfn.XLOOKUP($B4684,'Ownership Metrics'!$A:$A,'Ownership Metrics'!$F:$F),"")</f>
        <v>6</v>
      </c>
      <c r="R4684" s="30">
        <f>IFERROR(_xlfn.XLOOKUP($B4684,'Ownership Metrics'!$A:$A,'Ownership Metrics'!$G:$G),"")</f>
        <v>72</v>
      </c>
      <c r="S4684" s="27" t="str">
        <f>IFERROR(_xlfn.XLOOKUP($B4684,'Ownership Metrics'!$A:$A,'Ownership Metrics'!$H:$H),"")</f>
        <v>Mayoritas</v>
      </c>
      <c r="T4684" s="27" t="str">
        <f>IFERROR(_xlfn.XLOOKUP($B4684,'Ownership Metrics'!$A:$A,'Ownership Metrics'!$I:$I),"")</f>
        <v>Tinggi</v>
      </c>
      <c r="U4684" s="27">
        <f>IF(COUNTIFS($B$2:$B4684,$B4684,$D$2:$D4684,$D4684)=1,1,0)</f>
        <v>1</v>
      </c>
      <c r="V4684" s="27">
        <f t="shared" si="220"/>
        <v>3.73</v>
      </c>
      <c r="W4684" s="27">
        <f t="shared" si="221"/>
        <v>4</v>
      </c>
      <c r="X4684" s="27">
        <f t="shared" si="219"/>
        <v>3.7299995315999999</v>
      </c>
    </row>
    <row r="4685" spans="1:24" x14ac:dyDescent="0.25">
      <c r="A4685" s="26">
        <v>46265</v>
      </c>
      <c r="B4685" s="27" t="s">
        <v>10759</v>
      </c>
      <c r="C4685" s="27" t="s">
        <v>4863</v>
      </c>
      <c r="D4685" s="27" t="s">
        <v>4867</v>
      </c>
      <c r="E4685" s="27" t="s">
        <v>35</v>
      </c>
      <c r="F4685" s="27" t="s">
        <v>23</v>
      </c>
      <c r="G4685" s="27" t="s">
        <v>36</v>
      </c>
      <c r="H4685" s="27"/>
      <c r="I4685" s="28">
        <v>32797300</v>
      </c>
      <c r="J4685" s="28">
        <v>0</v>
      </c>
      <c r="K4685" s="28">
        <v>32797300</v>
      </c>
      <c r="L4685" s="29">
        <v>4.26</v>
      </c>
      <c r="M4685" s="29">
        <f>IFERROR(_xlfn.XLOOKUP($B4685,'Ownership Metrics'!$A:$A,'Ownership Metrics'!$B:$B),"")</f>
        <v>4.37</v>
      </c>
      <c r="N4685" s="28">
        <f>IFERROR(_xlfn.XLOOKUP($B4685,'Ownership Metrics'!$A:$A,'Ownership Metrics'!$C:$C),"")</f>
        <v>6022</v>
      </c>
      <c r="O4685" s="29">
        <f>IFERROR(_xlfn.XLOOKUP($B4685,'Ownership Metrics'!$A:$A,'Ownership Metrics'!$D:$D),"")</f>
        <v>77.14</v>
      </c>
      <c r="P4685" s="29">
        <f>IFERROR(_xlfn.XLOOKUP($B4685,'Ownership Metrics'!$A:$A,'Ownership Metrics'!$E:$E),"")</f>
        <v>86.06</v>
      </c>
      <c r="Q4685" s="30">
        <f>IFERROR(_xlfn.XLOOKUP($B4685,'Ownership Metrics'!$A:$A,'Ownership Metrics'!$F:$F),"")</f>
        <v>6</v>
      </c>
      <c r="R4685" s="30">
        <f>IFERROR(_xlfn.XLOOKUP($B4685,'Ownership Metrics'!$A:$A,'Ownership Metrics'!$G:$G),"")</f>
        <v>72</v>
      </c>
      <c r="S4685" s="27" t="str">
        <f>IFERROR(_xlfn.XLOOKUP($B4685,'Ownership Metrics'!$A:$A,'Ownership Metrics'!$H:$H),"")</f>
        <v>Mayoritas</v>
      </c>
      <c r="T4685" s="27" t="str">
        <f>IFERROR(_xlfn.XLOOKUP($B4685,'Ownership Metrics'!$A:$A,'Ownership Metrics'!$I:$I),"")</f>
        <v>Tinggi</v>
      </c>
      <c r="U4685" s="27">
        <f>IF(COUNTIFS($B$2:$B4685,$B4685,$D$2:$D4685,$D4685)=1,1,0)</f>
        <v>1</v>
      </c>
      <c r="V4685" s="27">
        <f t="shared" si="220"/>
        <v>4.26</v>
      </c>
      <c r="W4685" s="27">
        <f t="shared" si="221"/>
        <v>3</v>
      </c>
      <c r="X4685" s="27">
        <f t="shared" si="219"/>
        <v>4.2599995315000001</v>
      </c>
    </row>
    <row r="4686" spans="1:24" x14ac:dyDescent="0.25">
      <c r="A4686" s="26">
        <v>46265</v>
      </c>
      <c r="B4686" s="27" t="s">
        <v>10759</v>
      </c>
      <c r="C4686" s="27" t="s">
        <v>4863</v>
      </c>
      <c r="D4686" s="27" t="s">
        <v>4868</v>
      </c>
      <c r="E4686" s="27"/>
      <c r="F4686" s="27"/>
      <c r="G4686" s="27"/>
      <c r="H4686" s="27"/>
      <c r="I4686" s="28">
        <v>0</v>
      </c>
      <c r="J4686" s="28">
        <v>594000000</v>
      </c>
      <c r="K4686" s="28">
        <v>594000000</v>
      </c>
      <c r="L4686" s="29">
        <v>77.14</v>
      </c>
      <c r="M4686" s="29">
        <f>IFERROR(_xlfn.XLOOKUP($B4686,'Ownership Metrics'!$A:$A,'Ownership Metrics'!$B:$B),"")</f>
        <v>4.37</v>
      </c>
      <c r="N4686" s="28">
        <f>IFERROR(_xlfn.XLOOKUP($B4686,'Ownership Metrics'!$A:$A,'Ownership Metrics'!$C:$C),"")</f>
        <v>6022</v>
      </c>
      <c r="O4686" s="29">
        <f>IFERROR(_xlfn.XLOOKUP($B4686,'Ownership Metrics'!$A:$A,'Ownership Metrics'!$D:$D),"")</f>
        <v>77.14</v>
      </c>
      <c r="P4686" s="29">
        <f>IFERROR(_xlfn.XLOOKUP($B4686,'Ownership Metrics'!$A:$A,'Ownership Metrics'!$E:$E),"")</f>
        <v>86.06</v>
      </c>
      <c r="Q4686" s="30">
        <f>IFERROR(_xlfn.XLOOKUP($B4686,'Ownership Metrics'!$A:$A,'Ownership Metrics'!$F:$F),"")</f>
        <v>6</v>
      </c>
      <c r="R4686" s="30">
        <f>IFERROR(_xlfn.XLOOKUP($B4686,'Ownership Metrics'!$A:$A,'Ownership Metrics'!$G:$G),"")</f>
        <v>72</v>
      </c>
      <c r="S4686" s="27" t="str">
        <f>IFERROR(_xlfn.XLOOKUP($B4686,'Ownership Metrics'!$A:$A,'Ownership Metrics'!$H:$H),"")</f>
        <v>Mayoritas</v>
      </c>
      <c r="T4686" s="27" t="str">
        <f>IFERROR(_xlfn.XLOOKUP($B4686,'Ownership Metrics'!$A:$A,'Ownership Metrics'!$I:$I),"")</f>
        <v>Tinggi</v>
      </c>
      <c r="U4686" s="27">
        <f>IF(COUNTIFS($B$2:$B4686,$B4686,$D$2:$D4686,$D4686)=1,1,0)</f>
        <v>1</v>
      </c>
      <c r="V4686" s="27">
        <f t="shared" si="220"/>
        <v>77.14</v>
      </c>
      <c r="W4686" s="27">
        <f t="shared" si="221"/>
        <v>1</v>
      </c>
      <c r="X4686" s="27">
        <f t="shared" si="219"/>
        <v>77.139999531399994</v>
      </c>
    </row>
    <row r="4687" spans="1:24" x14ac:dyDescent="0.25">
      <c r="A4687" s="26">
        <v>46265</v>
      </c>
      <c r="B4687" s="27" t="s">
        <v>10759</v>
      </c>
      <c r="C4687" s="27" t="s">
        <v>4863</v>
      </c>
      <c r="D4687" s="27" t="s">
        <v>1660</v>
      </c>
      <c r="E4687" s="27" t="s">
        <v>67</v>
      </c>
      <c r="F4687" s="27" t="s">
        <v>32</v>
      </c>
      <c r="G4687" s="27"/>
      <c r="H4687" s="27" t="s">
        <v>64</v>
      </c>
      <c r="I4687" s="28">
        <v>17874100</v>
      </c>
      <c r="J4687" s="28">
        <v>0</v>
      </c>
      <c r="K4687" s="28">
        <v>17874100</v>
      </c>
      <c r="L4687" s="29">
        <v>2.3199999999999998</v>
      </c>
      <c r="M4687" s="29">
        <f>IFERROR(_xlfn.XLOOKUP($B4687,'Ownership Metrics'!$A:$A,'Ownership Metrics'!$B:$B),"")</f>
        <v>4.37</v>
      </c>
      <c r="N4687" s="28">
        <f>IFERROR(_xlfn.XLOOKUP($B4687,'Ownership Metrics'!$A:$A,'Ownership Metrics'!$C:$C),"")</f>
        <v>6022</v>
      </c>
      <c r="O4687" s="29">
        <f>IFERROR(_xlfn.XLOOKUP($B4687,'Ownership Metrics'!$A:$A,'Ownership Metrics'!$D:$D),"")</f>
        <v>77.14</v>
      </c>
      <c r="P4687" s="29">
        <f>IFERROR(_xlfn.XLOOKUP($B4687,'Ownership Metrics'!$A:$A,'Ownership Metrics'!$E:$E),"")</f>
        <v>86.06</v>
      </c>
      <c r="Q4687" s="30">
        <f>IFERROR(_xlfn.XLOOKUP($B4687,'Ownership Metrics'!$A:$A,'Ownership Metrics'!$F:$F),"")</f>
        <v>6</v>
      </c>
      <c r="R4687" s="30">
        <f>IFERROR(_xlfn.XLOOKUP($B4687,'Ownership Metrics'!$A:$A,'Ownership Metrics'!$G:$G),"")</f>
        <v>72</v>
      </c>
      <c r="S4687" s="27" t="str">
        <f>IFERROR(_xlfn.XLOOKUP($B4687,'Ownership Metrics'!$A:$A,'Ownership Metrics'!$H:$H),"")</f>
        <v>Mayoritas</v>
      </c>
      <c r="T4687" s="27" t="str">
        <f>IFERROR(_xlfn.XLOOKUP($B4687,'Ownership Metrics'!$A:$A,'Ownership Metrics'!$I:$I),"")</f>
        <v>Tinggi</v>
      </c>
      <c r="U4687" s="27">
        <f>IF(COUNTIFS($B$2:$B4687,$B4687,$D$2:$D4687,$D4687)=1,1,0)</f>
        <v>1</v>
      </c>
      <c r="V4687" s="27">
        <f t="shared" si="220"/>
        <v>2.3199999999999998</v>
      </c>
      <c r="W4687" s="27">
        <f t="shared" si="221"/>
        <v>6</v>
      </c>
      <c r="X4687" s="27">
        <f t="shared" si="219"/>
        <v>2.3199995312999997</v>
      </c>
    </row>
    <row r="4688" spans="1:24" x14ac:dyDescent="0.25">
      <c r="A4688" s="26">
        <v>46265</v>
      </c>
      <c r="B4688" s="27" t="s">
        <v>10760</v>
      </c>
      <c r="C4688" s="27" t="s">
        <v>4870</v>
      </c>
      <c r="D4688" s="27" t="s">
        <v>4871</v>
      </c>
      <c r="E4688" s="27" t="s">
        <v>22</v>
      </c>
      <c r="F4688" s="27" t="s">
        <v>23</v>
      </c>
      <c r="G4688" s="27"/>
      <c r="H4688" s="27"/>
      <c r="I4688" s="28">
        <v>0</v>
      </c>
      <c r="J4688" s="28">
        <v>80396044</v>
      </c>
      <c r="K4688" s="28">
        <v>80396044</v>
      </c>
      <c r="L4688" s="29">
        <v>34.53</v>
      </c>
      <c r="M4688" s="29">
        <f>IFERROR(_xlfn.XLOOKUP($B4688,'Ownership Metrics'!$A:$A,'Ownership Metrics'!$B:$B),"")</f>
        <v>5.16</v>
      </c>
      <c r="N4688" s="28">
        <f>IFERROR(_xlfn.XLOOKUP($B4688,'Ownership Metrics'!$A:$A,'Ownership Metrics'!$C:$C),"")</f>
        <v>1882</v>
      </c>
      <c r="O4688" s="29">
        <f>IFERROR(_xlfn.XLOOKUP($B4688,'Ownership Metrics'!$A:$A,'Ownership Metrics'!$D:$D),"")</f>
        <v>34.53</v>
      </c>
      <c r="P4688" s="29">
        <f>IFERROR(_xlfn.XLOOKUP($B4688,'Ownership Metrics'!$A:$A,'Ownership Metrics'!$E:$E),"")</f>
        <v>66.37</v>
      </c>
      <c r="Q4688" s="30">
        <f>IFERROR(_xlfn.XLOOKUP($B4688,'Ownership Metrics'!$A:$A,'Ownership Metrics'!$F:$F),"")</f>
        <v>12</v>
      </c>
      <c r="R4688" s="30">
        <f>IFERROR(_xlfn.XLOOKUP($B4688,'Ownership Metrics'!$A:$A,'Ownership Metrics'!$G:$G),"")</f>
        <v>40</v>
      </c>
      <c r="S4688" s="27" t="str">
        <f>IFERROR(_xlfn.XLOOKUP($B4688,'Ownership Metrics'!$A:$A,'Ownership Metrics'!$H:$H),"")</f>
        <v>Oligopoli</v>
      </c>
      <c r="T4688" s="27" t="str">
        <f>IFERROR(_xlfn.XLOOKUP($B4688,'Ownership Metrics'!$A:$A,'Ownership Metrics'!$I:$I),"")</f>
        <v>Sedang</v>
      </c>
      <c r="U4688" s="27">
        <f>IF(COUNTIFS($B$2:$B4688,$B4688,$D$2:$D4688,$D4688)=1,1,0)</f>
        <v>1</v>
      </c>
      <c r="V4688" s="27">
        <f t="shared" si="220"/>
        <v>34.53</v>
      </c>
      <c r="W4688" s="27">
        <f t="shared" si="221"/>
        <v>1</v>
      </c>
      <c r="X4688" s="27">
        <f t="shared" si="219"/>
        <v>34.529999531199998</v>
      </c>
    </row>
    <row r="4689" spans="1:24" x14ac:dyDescent="0.25">
      <c r="A4689" s="26">
        <v>46265</v>
      </c>
      <c r="B4689" s="27" t="s">
        <v>10760</v>
      </c>
      <c r="C4689" s="27" t="s">
        <v>4870</v>
      </c>
      <c r="D4689" s="27" t="s">
        <v>4872</v>
      </c>
      <c r="E4689" s="27" t="s">
        <v>22</v>
      </c>
      <c r="F4689" s="27" t="s">
        <v>23</v>
      </c>
      <c r="G4689" s="27"/>
      <c r="H4689" s="27" t="s">
        <v>24</v>
      </c>
      <c r="I4689" s="28">
        <v>15271872</v>
      </c>
      <c r="J4689" s="28">
        <v>0</v>
      </c>
      <c r="K4689" s="28">
        <v>15271872</v>
      </c>
      <c r="L4689" s="29">
        <v>6.56</v>
      </c>
      <c r="M4689" s="29">
        <f>IFERROR(_xlfn.XLOOKUP($B4689,'Ownership Metrics'!$A:$A,'Ownership Metrics'!$B:$B),"")</f>
        <v>5.16</v>
      </c>
      <c r="N4689" s="28">
        <f>IFERROR(_xlfn.XLOOKUP($B4689,'Ownership Metrics'!$A:$A,'Ownership Metrics'!$C:$C),"")</f>
        <v>1882</v>
      </c>
      <c r="O4689" s="29">
        <f>IFERROR(_xlfn.XLOOKUP($B4689,'Ownership Metrics'!$A:$A,'Ownership Metrics'!$D:$D),"")</f>
        <v>34.53</v>
      </c>
      <c r="P4689" s="29">
        <f>IFERROR(_xlfn.XLOOKUP($B4689,'Ownership Metrics'!$A:$A,'Ownership Metrics'!$E:$E),"")</f>
        <v>66.37</v>
      </c>
      <c r="Q4689" s="30">
        <f>IFERROR(_xlfn.XLOOKUP($B4689,'Ownership Metrics'!$A:$A,'Ownership Metrics'!$F:$F),"")</f>
        <v>12</v>
      </c>
      <c r="R4689" s="30">
        <f>IFERROR(_xlfn.XLOOKUP($B4689,'Ownership Metrics'!$A:$A,'Ownership Metrics'!$G:$G),"")</f>
        <v>40</v>
      </c>
      <c r="S4689" s="27" t="str">
        <f>IFERROR(_xlfn.XLOOKUP($B4689,'Ownership Metrics'!$A:$A,'Ownership Metrics'!$H:$H),"")</f>
        <v>Oligopoli</v>
      </c>
      <c r="T4689" s="27" t="str">
        <f>IFERROR(_xlfn.XLOOKUP($B4689,'Ownership Metrics'!$A:$A,'Ownership Metrics'!$I:$I),"")</f>
        <v>Sedang</v>
      </c>
      <c r="U4689" s="27">
        <f>IF(COUNTIFS($B$2:$B4689,$B4689,$D$2:$D4689,$D4689)=1,1,0)</f>
        <v>1</v>
      </c>
      <c r="V4689" s="27">
        <f t="shared" si="220"/>
        <v>6.56</v>
      </c>
      <c r="W4689" s="27">
        <f t="shared" si="221"/>
        <v>5</v>
      </c>
      <c r="X4689" s="27">
        <f t="shared" si="219"/>
        <v>6.5599995310999999</v>
      </c>
    </row>
    <row r="4690" spans="1:24" x14ac:dyDescent="0.25">
      <c r="A4690" s="26">
        <v>46265</v>
      </c>
      <c r="B4690" s="27" t="s">
        <v>10760</v>
      </c>
      <c r="C4690" s="27" t="s">
        <v>4870</v>
      </c>
      <c r="D4690" s="27" t="s">
        <v>4873</v>
      </c>
      <c r="E4690" s="27" t="s">
        <v>22</v>
      </c>
      <c r="F4690" s="27" t="s">
        <v>23</v>
      </c>
      <c r="G4690" s="27"/>
      <c r="H4690" s="27" t="s">
        <v>24</v>
      </c>
      <c r="I4690" s="28">
        <v>18674876</v>
      </c>
      <c r="J4690" s="28">
        <v>0</v>
      </c>
      <c r="K4690" s="28">
        <v>18674876</v>
      </c>
      <c r="L4690" s="29">
        <v>8.02</v>
      </c>
      <c r="M4690" s="29">
        <f>IFERROR(_xlfn.XLOOKUP($B4690,'Ownership Metrics'!$A:$A,'Ownership Metrics'!$B:$B),"")</f>
        <v>5.16</v>
      </c>
      <c r="N4690" s="28">
        <f>IFERROR(_xlfn.XLOOKUP($B4690,'Ownership Metrics'!$A:$A,'Ownership Metrics'!$C:$C),"")</f>
        <v>1882</v>
      </c>
      <c r="O4690" s="29">
        <f>IFERROR(_xlfn.XLOOKUP($B4690,'Ownership Metrics'!$A:$A,'Ownership Metrics'!$D:$D),"")</f>
        <v>34.53</v>
      </c>
      <c r="P4690" s="29">
        <f>IFERROR(_xlfn.XLOOKUP($B4690,'Ownership Metrics'!$A:$A,'Ownership Metrics'!$E:$E),"")</f>
        <v>66.37</v>
      </c>
      <c r="Q4690" s="30">
        <f>IFERROR(_xlfn.XLOOKUP($B4690,'Ownership Metrics'!$A:$A,'Ownership Metrics'!$F:$F),"")</f>
        <v>12</v>
      </c>
      <c r="R4690" s="30">
        <f>IFERROR(_xlfn.XLOOKUP($B4690,'Ownership Metrics'!$A:$A,'Ownership Metrics'!$G:$G),"")</f>
        <v>40</v>
      </c>
      <c r="S4690" s="27" t="str">
        <f>IFERROR(_xlfn.XLOOKUP($B4690,'Ownership Metrics'!$A:$A,'Ownership Metrics'!$H:$H),"")</f>
        <v>Oligopoli</v>
      </c>
      <c r="T4690" s="27" t="str">
        <f>IFERROR(_xlfn.XLOOKUP($B4690,'Ownership Metrics'!$A:$A,'Ownership Metrics'!$I:$I),"")</f>
        <v>Sedang</v>
      </c>
      <c r="U4690" s="27">
        <f>IF(COUNTIFS($B$2:$B4690,$B4690,$D$2:$D4690,$D4690)=1,1,0)</f>
        <v>1</v>
      </c>
      <c r="V4690" s="27">
        <f t="shared" si="220"/>
        <v>8.02</v>
      </c>
      <c r="W4690" s="27">
        <f t="shared" si="221"/>
        <v>4</v>
      </c>
      <c r="X4690" s="27">
        <f t="shared" si="219"/>
        <v>8.0199995309999998</v>
      </c>
    </row>
    <row r="4691" spans="1:24" x14ac:dyDescent="0.25">
      <c r="A4691" s="26">
        <v>46265</v>
      </c>
      <c r="B4691" s="27" t="s">
        <v>10760</v>
      </c>
      <c r="C4691" s="27" t="s">
        <v>4870</v>
      </c>
      <c r="D4691" s="27" t="s">
        <v>4874</v>
      </c>
      <c r="E4691" s="27" t="s">
        <v>22</v>
      </c>
      <c r="F4691" s="27" t="s">
        <v>23</v>
      </c>
      <c r="G4691" s="27"/>
      <c r="H4691" s="27" t="s">
        <v>24</v>
      </c>
      <c r="I4691" s="28">
        <v>4804476</v>
      </c>
      <c r="J4691" s="28">
        <v>10000</v>
      </c>
      <c r="K4691" s="28">
        <v>4814476</v>
      </c>
      <c r="L4691" s="29">
        <v>2.0699999999999998</v>
      </c>
      <c r="M4691" s="29">
        <f>IFERROR(_xlfn.XLOOKUP($B4691,'Ownership Metrics'!$A:$A,'Ownership Metrics'!$B:$B),"")</f>
        <v>5.16</v>
      </c>
      <c r="N4691" s="28">
        <f>IFERROR(_xlfn.XLOOKUP($B4691,'Ownership Metrics'!$A:$A,'Ownership Metrics'!$C:$C),"")</f>
        <v>1882</v>
      </c>
      <c r="O4691" s="29">
        <f>IFERROR(_xlfn.XLOOKUP($B4691,'Ownership Metrics'!$A:$A,'Ownership Metrics'!$D:$D),"")</f>
        <v>34.53</v>
      </c>
      <c r="P4691" s="29">
        <f>IFERROR(_xlfn.XLOOKUP($B4691,'Ownership Metrics'!$A:$A,'Ownership Metrics'!$E:$E),"")</f>
        <v>66.37</v>
      </c>
      <c r="Q4691" s="30">
        <f>IFERROR(_xlfn.XLOOKUP($B4691,'Ownership Metrics'!$A:$A,'Ownership Metrics'!$F:$F),"")</f>
        <v>12</v>
      </c>
      <c r="R4691" s="30">
        <f>IFERROR(_xlfn.XLOOKUP($B4691,'Ownership Metrics'!$A:$A,'Ownership Metrics'!$G:$G),"")</f>
        <v>40</v>
      </c>
      <c r="S4691" s="27" t="str">
        <f>IFERROR(_xlfn.XLOOKUP($B4691,'Ownership Metrics'!$A:$A,'Ownership Metrics'!$H:$H),"")</f>
        <v>Oligopoli</v>
      </c>
      <c r="T4691" s="27" t="str">
        <f>IFERROR(_xlfn.XLOOKUP($B4691,'Ownership Metrics'!$A:$A,'Ownership Metrics'!$I:$I),"")</f>
        <v>Sedang</v>
      </c>
      <c r="U4691" s="27">
        <f>IF(COUNTIFS($B$2:$B4691,$B4691,$D$2:$D4691,$D4691)=1,1,0)</f>
        <v>1</v>
      </c>
      <c r="V4691" s="27">
        <f t="shared" si="220"/>
        <v>2.0699999999999998</v>
      </c>
      <c r="W4691" s="27">
        <f t="shared" si="221"/>
        <v>8</v>
      </c>
      <c r="X4691" s="27">
        <f t="shared" si="219"/>
        <v>2.0699995308999997</v>
      </c>
    </row>
    <row r="4692" spans="1:24" x14ac:dyDescent="0.25">
      <c r="A4692" s="26">
        <v>46265</v>
      </c>
      <c r="B4692" s="27" t="s">
        <v>10760</v>
      </c>
      <c r="C4692" s="27" t="s">
        <v>4870</v>
      </c>
      <c r="D4692" s="27" t="s">
        <v>4875</v>
      </c>
      <c r="E4692" s="27" t="s">
        <v>22</v>
      </c>
      <c r="F4692" s="27" t="s">
        <v>32</v>
      </c>
      <c r="G4692" s="27"/>
      <c r="H4692" s="27"/>
      <c r="I4692" s="28">
        <v>0</v>
      </c>
      <c r="J4692" s="28">
        <v>48131932</v>
      </c>
      <c r="K4692" s="28">
        <v>48131932</v>
      </c>
      <c r="L4692" s="29">
        <v>20.67</v>
      </c>
      <c r="M4692" s="29">
        <f>IFERROR(_xlfn.XLOOKUP($B4692,'Ownership Metrics'!$A:$A,'Ownership Metrics'!$B:$B),"")</f>
        <v>5.16</v>
      </c>
      <c r="N4692" s="28">
        <f>IFERROR(_xlfn.XLOOKUP($B4692,'Ownership Metrics'!$A:$A,'Ownership Metrics'!$C:$C),"")</f>
        <v>1882</v>
      </c>
      <c r="O4692" s="29">
        <f>IFERROR(_xlfn.XLOOKUP($B4692,'Ownership Metrics'!$A:$A,'Ownership Metrics'!$D:$D),"")</f>
        <v>34.53</v>
      </c>
      <c r="P4692" s="29">
        <f>IFERROR(_xlfn.XLOOKUP($B4692,'Ownership Metrics'!$A:$A,'Ownership Metrics'!$E:$E),"")</f>
        <v>66.37</v>
      </c>
      <c r="Q4692" s="30">
        <f>IFERROR(_xlfn.XLOOKUP($B4692,'Ownership Metrics'!$A:$A,'Ownership Metrics'!$F:$F),"")</f>
        <v>12</v>
      </c>
      <c r="R4692" s="30">
        <f>IFERROR(_xlfn.XLOOKUP($B4692,'Ownership Metrics'!$A:$A,'Ownership Metrics'!$G:$G),"")</f>
        <v>40</v>
      </c>
      <c r="S4692" s="27" t="str">
        <f>IFERROR(_xlfn.XLOOKUP($B4692,'Ownership Metrics'!$A:$A,'Ownership Metrics'!$H:$H),"")</f>
        <v>Oligopoli</v>
      </c>
      <c r="T4692" s="27" t="str">
        <f>IFERROR(_xlfn.XLOOKUP($B4692,'Ownership Metrics'!$A:$A,'Ownership Metrics'!$I:$I),"")</f>
        <v>Sedang</v>
      </c>
      <c r="U4692" s="27">
        <f>IF(COUNTIFS($B$2:$B4692,$B4692,$D$2:$D4692,$D4692)=1,1,0)</f>
        <v>1</v>
      </c>
      <c r="V4692" s="27">
        <f t="shared" si="220"/>
        <v>20.67</v>
      </c>
      <c r="W4692" s="27">
        <f t="shared" si="221"/>
        <v>2</v>
      </c>
      <c r="X4692" s="27">
        <f t="shared" si="219"/>
        <v>20.669999530800002</v>
      </c>
    </row>
    <row r="4693" spans="1:24" x14ac:dyDescent="0.25">
      <c r="A4693" s="26">
        <v>46265</v>
      </c>
      <c r="B4693" s="27" t="s">
        <v>10760</v>
      </c>
      <c r="C4693" s="27" t="s">
        <v>4870</v>
      </c>
      <c r="D4693" s="27" t="s">
        <v>4876</v>
      </c>
      <c r="E4693" s="27" t="s">
        <v>35</v>
      </c>
      <c r="F4693" s="27" t="s">
        <v>23</v>
      </c>
      <c r="G4693" s="27" t="s">
        <v>36</v>
      </c>
      <c r="H4693" s="27" t="s">
        <v>24</v>
      </c>
      <c r="I4693" s="28">
        <v>4068096</v>
      </c>
      <c r="J4693" s="28">
        <v>0</v>
      </c>
      <c r="K4693" s="28">
        <v>4068096</v>
      </c>
      <c r="L4693" s="29">
        <v>1.75</v>
      </c>
      <c r="M4693" s="29">
        <f>IFERROR(_xlfn.XLOOKUP($B4693,'Ownership Metrics'!$A:$A,'Ownership Metrics'!$B:$B),"")</f>
        <v>5.16</v>
      </c>
      <c r="N4693" s="28">
        <f>IFERROR(_xlfn.XLOOKUP($B4693,'Ownership Metrics'!$A:$A,'Ownership Metrics'!$C:$C),"")</f>
        <v>1882</v>
      </c>
      <c r="O4693" s="29">
        <f>IFERROR(_xlfn.XLOOKUP($B4693,'Ownership Metrics'!$A:$A,'Ownership Metrics'!$D:$D),"")</f>
        <v>34.53</v>
      </c>
      <c r="P4693" s="29">
        <f>IFERROR(_xlfn.XLOOKUP($B4693,'Ownership Metrics'!$A:$A,'Ownership Metrics'!$E:$E),"")</f>
        <v>66.37</v>
      </c>
      <c r="Q4693" s="30">
        <f>IFERROR(_xlfn.XLOOKUP($B4693,'Ownership Metrics'!$A:$A,'Ownership Metrics'!$F:$F),"")</f>
        <v>12</v>
      </c>
      <c r="R4693" s="30">
        <f>IFERROR(_xlfn.XLOOKUP($B4693,'Ownership Metrics'!$A:$A,'Ownership Metrics'!$G:$G),"")</f>
        <v>40</v>
      </c>
      <c r="S4693" s="27" t="str">
        <f>IFERROR(_xlfn.XLOOKUP($B4693,'Ownership Metrics'!$A:$A,'Ownership Metrics'!$H:$H),"")</f>
        <v>Oligopoli</v>
      </c>
      <c r="T4693" s="27" t="str">
        <f>IFERROR(_xlfn.XLOOKUP($B4693,'Ownership Metrics'!$A:$A,'Ownership Metrics'!$I:$I),"")</f>
        <v>Sedang</v>
      </c>
      <c r="U4693" s="27">
        <f>IF(COUNTIFS($B$2:$B4693,$B4693,$D$2:$D4693,$D4693)=1,1,0)</f>
        <v>1</v>
      </c>
      <c r="V4693" s="27">
        <f t="shared" si="220"/>
        <v>1.75</v>
      </c>
      <c r="W4693" s="27">
        <f t="shared" si="221"/>
        <v>10</v>
      </c>
      <c r="X4693" s="27">
        <f t="shared" si="219"/>
        <v>1.7499995307</v>
      </c>
    </row>
    <row r="4694" spans="1:24" x14ac:dyDescent="0.25">
      <c r="A4694" s="26">
        <v>46265</v>
      </c>
      <c r="B4694" s="27" t="s">
        <v>10760</v>
      </c>
      <c r="C4694" s="27" t="s">
        <v>4870</v>
      </c>
      <c r="D4694" s="27" t="s">
        <v>4877</v>
      </c>
      <c r="E4694" s="27" t="s">
        <v>35</v>
      </c>
      <c r="F4694" s="27" t="s">
        <v>23</v>
      </c>
      <c r="G4694" s="27" t="s">
        <v>36</v>
      </c>
      <c r="H4694" s="27"/>
      <c r="I4694" s="28">
        <v>4450056</v>
      </c>
      <c r="J4694" s="28">
        <v>0</v>
      </c>
      <c r="K4694" s="28">
        <v>4450056</v>
      </c>
      <c r="L4694" s="29">
        <v>1.91</v>
      </c>
      <c r="M4694" s="29">
        <f>IFERROR(_xlfn.XLOOKUP($B4694,'Ownership Metrics'!$A:$A,'Ownership Metrics'!$B:$B),"")</f>
        <v>5.16</v>
      </c>
      <c r="N4694" s="28">
        <f>IFERROR(_xlfn.XLOOKUP($B4694,'Ownership Metrics'!$A:$A,'Ownership Metrics'!$C:$C),"")</f>
        <v>1882</v>
      </c>
      <c r="O4694" s="29">
        <f>IFERROR(_xlfn.XLOOKUP($B4694,'Ownership Metrics'!$A:$A,'Ownership Metrics'!$D:$D),"")</f>
        <v>34.53</v>
      </c>
      <c r="P4694" s="29">
        <f>IFERROR(_xlfn.XLOOKUP($B4694,'Ownership Metrics'!$A:$A,'Ownership Metrics'!$E:$E),"")</f>
        <v>66.37</v>
      </c>
      <c r="Q4694" s="30">
        <f>IFERROR(_xlfn.XLOOKUP($B4694,'Ownership Metrics'!$A:$A,'Ownership Metrics'!$F:$F),"")</f>
        <v>12</v>
      </c>
      <c r="R4694" s="30">
        <f>IFERROR(_xlfn.XLOOKUP($B4694,'Ownership Metrics'!$A:$A,'Ownership Metrics'!$G:$G),"")</f>
        <v>40</v>
      </c>
      <c r="S4694" s="27" t="str">
        <f>IFERROR(_xlfn.XLOOKUP($B4694,'Ownership Metrics'!$A:$A,'Ownership Metrics'!$H:$H),"")</f>
        <v>Oligopoli</v>
      </c>
      <c r="T4694" s="27" t="str">
        <f>IFERROR(_xlfn.XLOOKUP($B4694,'Ownership Metrics'!$A:$A,'Ownership Metrics'!$I:$I),"")</f>
        <v>Sedang</v>
      </c>
      <c r="U4694" s="27">
        <f>IF(COUNTIFS($B$2:$B4694,$B4694,$D$2:$D4694,$D4694)=1,1,0)</f>
        <v>1</v>
      </c>
      <c r="V4694" s="27">
        <f t="shared" si="220"/>
        <v>1.91</v>
      </c>
      <c r="W4694" s="27">
        <f t="shared" si="221"/>
        <v>9</v>
      </c>
      <c r="X4694" s="27">
        <f t="shared" si="219"/>
        <v>1.9099995305999999</v>
      </c>
    </row>
    <row r="4695" spans="1:24" x14ac:dyDescent="0.25">
      <c r="A4695" s="26">
        <v>46265</v>
      </c>
      <c r="B4695" s="27" t="s">
        <v>10760</v>
      </c>
      <c r="C4695" s="27" t="s">
        <v>4870</v>
      </c>
      <c r="D4695" s="27" t="s">
        <v>4878</v>
      </c>
      <c r="E4695" s="27" t="s">
        <v>35</v>
      </c>
      <c r="F4695" s="27" t="s">
        <v>32</v>
      </c>
      <c r="G4695" s="27" t="s">
        <v>181</v>
      </c>
      <c r="H4695" s="27" t="s">
        <v>64</v>
      </c>
      <c r="I4695" s="28">
        <v>26000000</v>
      </c>
      <c r="J4695" s="28">
        <v>0</v>
      </c>
      <c r="K4695" s="28">
        <v>26000000</v>
      </c>
      <c r="L4695" s="29">
        <v>11.17</v>
      </c>
      <c r="M4695" s="29">
        <f>IFERROR(_xlfn.XLOOKUP($B4695,'Ownership Metrics'!$A:$A,'Ownership Metrics'!$B:$B),"")</f>
        <v>5.16</v>
      </c>
      <c r="N4695" s="28">
        <f>IFERROR(_xlfn.XLOOKUP($B4695,'Ownership Metrics'!$A:$A,'Ownership Metrics'!$C:$C),"")</f>
        <v>1882</v>
      </c>
      <c r="O4695" s="29">
        <f>IFERROR(_xlfn.XLOOKUP($B4695,'Ownership Metrics'!$A:$A,'Ownership Metrics'!$D:$D),"")</f>
        <v>34.53</v>
      </c>
      <c r="P4695" s="29">
        <f>IFERROR(_xlfn.XLOOKUP($B4695,'Ownership Metrics'!$A:$A,'Ownership Metrics'!$E:$E),"")</f>
        <v>66.37</v>
      </c>
      <c r="Q4695" s="30">
        <f>IFERROR(_xlfn.XLOOKUP($B4695,'Ownership Metrics'!$A:$A,'Ownership Metrics'!$F:$F),"")</f>
        <v>12</v>
      </c>
      <c r="R4695" s="30">
        <f>IFERROR(_xlfn.XLOOKUP($B4695,'Ownership Metrics'!$A:$A,'Ownership Metrics'!$G:$G),"")</f>
        <v>40</v>
      </c>
      <c r="S4695" s="27" t="str">
        <f>IFERROR(_xlfn.XLOOKUP($B4695,'Ownership Metrics'!$A:$A,'Ownership Metrics'!$H:$H),"")</f>
        <v>Oligopoli</v>
      </c>
      <c r="T4695" s="27" t="str">
        <f>IFERROR(_xlfn.XLOOKUP($B4695,'Ownership Metrics'!$A:$A,'Ownership Metrics'!$I:$I),"")</f>
        <v>Sedang</v>
      </c>
      <c r="U4695" s="27">
        <f>IF(COUNTIFS($B$2:$B4695,$B4695,$D$2:$D4695,$D4695)=1,1,0)</f>
        <v>1</v>
      </c>
      <c r="V4695" s="27">
        <f t="shared" si="220"/>
        <v>11.17</v>
      </c>
      <c r="W4695" s="27">
        <f t="shared" si="221"/>
        <v>3</v>
      </c>
      <c r="X4695" s="27">
        <f t="shared" si="219"/>
        <v>11.1699995305</v>
      </c>
    </row>
    <row r="4696" spans="1:24" x14ac:dyDescent="0.25">
      <c r="A4696" s="26">
        <v>46265</v>
      </c>
      <c r="B4696" s="27" t="s">
        <v>10760</v>
      </c>
      <c r="C4696" s="27" t="s">
        <v>4870</v>
      </c>
      <c r="D4696" s="27" t="s">
        <v>4879</v>
      </c>
      <c r="E4696" s="27"/>
      <c r="F4696" s="27"/>
      <c r="G4696" s="27"/>
      <c r="H4696" s="27"/>
      <c r="I4696" s="28">
        <v>0</v>
      </c>
      <c r="J4696" s="28">
        <v>5174400</v>
      </c>
      <c r="K4696" s="28">
        <v>5174400</v>
      </c>
      <c r="L4696" s="29">
        <v>2.2200000000000002</v>
      </c>
      <c r="M4696" s="29">
        <f>IFERROR(_xlfn.XLOOKUP($B4696,'Ownership Metrics'!$A:$A,'Ownership Metrics'!$B:$B),"")</f>
        <v>5.16</v>
      </c>
      <c r="N4696" s="28">
        <f>IFERROR(_xlfn.XLOOKUP($B4696,'Ownership Metrics'!$A:$A,'Ownership Metrics'!$C:$C),"")</f>
        <v>1882</v>
      </c>
      <c r="O4696" s="29">
        <f>IFERROR(_xlfn.XLOOKUP($B4696,'Ownership Metrics'!$A:$A,'Ownership Metrics'!$D:$D),"")</f>
        <v>34.53</v>
      </c>
      <c r="P4696" s="29">
        <f>IFERROR(_xlfn.XLOOKUP($B4696,'Ownership Metrics'!$A:$A,'Ownership Metrics'!$E:$E),"")</f>
        <v>66.37</v>
      </c>
      <c r="Q4696" s="30">
        <f>IFERROR(_xlfn.XLOOKUP($B4696,'Ownership Metrics'!$A:$A,'Ownership Metrics'!$F:$F),"")</f>
        <v>12</v>
      </c>
      <c r="R4696" s="30">
        <f>IFERROR(_xlfn.XLOOKUP($B4696,'Ownership Metrics'!$A:$A,'Ownership Metrics'!$G:$G),"")</f>
        <v>40</v>
      </c>
      <c r="S4696" s="27" t="str">
        <f>IFERROR(_xlfn.XLOOKUP($B4696,'Ownership Metrics'!$A:$A,'Ownership Metrics'!$H:$H),"")</f>
        <v>Oligopoli</v>
      </c>
      <c r="T4696" s="27" t="str">
        <f>IFERROR(_xlfn.XLOOKUP($B4696,'Ownership Metrics'!$A:$A,'Ownership Metrics'!$I:$I),"")</f>
        <v>Sedang</v>
      </c>
      <c r="U4696" s="27">
        <f>IF(COUNTIFS($B$2:$B4696,$B4696,$D$2:$D4696,$D4696)=1,1,0)</f>
        <v>1</v>
      </c>
      <c r="V4696" s="27">
        <f t="shared" si="220"/>
        <v>2.2200000000000002</v>
      </c>
      <c r="W4696" s="27">
        <f t="shared" si="221"/>
        <v>7</v>
      </c>
      <c r="X4696" s="27">
        <f t="shared" si="219"/>
        <v>2.2199995304</v>
      </c>
    </row>
    <row r="4697" spans="1:24" x14ac:dyDescent="0.25">
      <c r="A4697" s="26">
        <v>46265</v>
      </c>
      <c r="B4697" s="27" t="s">
        <v>10760</v>
      </c>
      <c r="C4697" s="27" t="s">
        <v>4870</v>
      </c>
      <c r="D4697" s="27" t="s">
        <v>4880</v>
      </c>
      <c r="E4697" s="27"/>
      <c r="F4697" s="27"/>
      <c r="G4697" s="27"/>
      <c r="H4697" s="27"/>
      <c r="I4697" s="28">
        <v>0</v>
      </c>
      <c r="J4697" s="28">
        <v>3303600</v>
      </c>
      <c r="K4697" s="28">
        <v>3303600</v>
      </c>
      <c r="L4697" s="29">
        <v>1.42</v>
      </c>
      <c r="M4697" s="29">
        <f>IFERROR(_xlfn.XLOOKUP($B4697,'Ownership Metrics'!$A:$A,'Ownership Metrics'!$B:$B),"")</f>
        <v>5.16</v>
      </c>
      <c r="N4697" s="28">
        <f>IFERROR(_xlfn.XLOOKUP($B4697,'Ownership Metrics'!$A:$A,'Ownership Metrics'!$C:$C),"")</f>
        <v>1882</v>
      </c>
      <c r="O4697" s="29">
        <f>IFERROR(_xlfn.XLOOKUP($B4697,'Ownership Metrics'!$A:$A,'Ownership Metrics'!$D:$D),"")</f>
        <v>34.53</v>
      </c>
      <c r="P4697" s="29">
        <f>IFERROR(_xlfn.XLOOKUP($B4697,'Ownership Metrics'!$A:$A,'Ownership Metrics'!$E:$E),"")</f>
        <v>66.37</v>
      </c>
      <c r="Q4697" s="30">
        <f>IFERROR(_xlfn.XLOOKUP($B4697,'Ownership Metrics'!$A:$A,'Ownership Metrics'!$F:$F),"")</f>
        <v>12</v>
      </c>
      <c r="R4697" s="30">
        <f>IFERROR(_xlfn.XLOOKUP($B4697,'Ownership Metrics'!$A:$A,'Ownership Metrics'!$G:$G),"")</f>
        <v>40</v>
      </c>
      <c r="S4697" s="27" t="str">
        <f>IFERROR(_xlfn.XLOOKUP($B4697,'Ownership Metrics'!$A:$A,'Ownership Metrics'!$H:$H),"")</f>
        <v>Oligopoli</v>
      </c>
      <c r="T4697" s="27" t="str">
        <f>IFERROR(_xlfn.XLOOKUP($B4697,'Ownership Metrics'!$A:$A,'Ownership Metrics'!$I:$I),"")</f>
        <v>Sedang</v>
      </c>
      <c r="U4697" s="27">
        <f>IF(COUNTIFS($B$2:$B4697,$B4697,$D$2:$D4697,$D4697)=1,1,0)</f>
        <v>1</v>
      </c>
      <c r="V4697" s="27">
        <f t="shared" si="220"/>
        <v>1.42</v>
      </c>
      <c r="W4697" s="27">
        <f t="shared" si="221"/>
        <v>11</v>
      </c>
      <c r="X4697" s="27">
        <f t="shared" si="219"/>
        <v>1.4199995302999999</v>
      </c>
    </row>
    <row r="4698" spans="1:24" x14ac:dyDescent="0.25">
      <c r="A4698" s="26">
        <v>46265</v>
      </c>
      <c r="B4698" s="27" t="s">
        <v>10760</v>
      </c>
      <c r="C4698" s="27" t="s">
        <v>4870</v>
      </c>
      <c r="D4698" s="27" t="s">
        <v>4881</v>
      </c>
      <c r="E4698" s="27"/>
      <c r="F4698" s="27"/>
      <c r="G4698" s="27"/>
      <c r="H4698" s="27"/>
      <c r="I4698" s="28">
        <v>0</v>
      </c>
      <c r="J4698" s="28">
        <v>7472800</v>
      </c>
      <c r="K4698" s="28">
        <v>7472800</v>
      </c>
      <c r="L4698" s="29">
        <v>3.21</v>
      </c>
      <c r="M4698" s="29">
        <f>IFERROR(_xlfn.XLOOKUP($B4698,'Ownership Metrics'!$A:$A,'Ownership Metrics'!$B:$B),"")</f>
        <v>5.16</v>
      </c>
      <c r="N4698" s="28">
        <f>IFERROR(_xlfn.XLOOKUP($B4698,'Ownership Metrics'!$A:$A,'Ownership Metrics'!$C:$C),"")</f>
        <v>1882</v>
      </c>
      <c r="O4698" s="29">
        <f>IFERROR(_xlfn.XLOOKUP($B4698,'Ownership Metrics'!$A:$A,'Ownership Metrics'!$D:$D),"")</f>
        <v>34.53</v>
      </c>
      <c r="P4698" s="29">
        <f>IFERROR(_xlfn.XLOOKUP($B4698,'Ownership Metrics'!$A:$A,'Ownership Metrics'!$E:$E),"")</f>
        <v>66.37</v>
      </c>
      <c r="Q4698" s="30">
        <f>IFERROR(_xlfn.XLOOKUP($B4698,'Ownership Metrics'!$A:$A,'Ownership Metrics'!$F:$F),"")</f>
        <v>12</v>
      </c>
      <c r="R4698" s="30">
        <f>IFERROR(_xlfn.XLOOKUP($B4698,'Ownership Metrics'!$A:$A,'Ownership Metrics'!$G:$G),"")</f>
        <v>40</v>
      </c>
      <c r="S4698" s="27" t="str">
        <f>IFERROR(_xlfn.XLOOKUP($B4698,'Ownership Metrics'!$A:$A,'Ownership Metrics'!$H:$H),"")</f>
        <v>Oligopoli</v>
      </c>
      <c r="T4698" s="27" t="str">
        <f>IFERROR(_xlfn.XLOOKUP($B4698,'Ownership Metrics'!$A:$A,'Ownership Metrics'!$I:$I),"")</f>
        <v>Sedang</v>
      </c>
      <c r="U4698" s="27">
        <f>IF(COUNTIFS($B$2:$B4698,$B4698,$D$2:$D4698,$D4698)=1,1,0)</f>
        <v>1</v>
      </c>
      <c r="V4698" s="27">
        <f t="shared" si="220"/>
        <v>3.21</v>
      </c>
      <c r="W4698" s="27">
        <f t="shared" si="221"/>
        <v>6</v>
      </c>
      <c r="X4698" s="27">
        <f t="shared" si="219"/>
        <v>3.2099995302000002</v>
      </c>
    </row>
    <row r="4699" spans="1:24" x14ac:dyDescent="0.25">
      <c r="A4699" s="26">
        <v>46265</v>
      </c>
      <c r="B4699" s="27" t="s">
        <v>10760</v>
      </c>
      <c r="C4699" s="27" t="s">
        <v>4870</v>
      </c>
      <c r="D4699" s="27" t="s">
        <v>4882</v>
      </c>
      <c r="E4699" s="27"/>
      <c r="F4699" s="27"/>
      <c r="G4699" s="27"/>
      <c r="H4699" s="27"/>
      <c r="I4699" s="28">
        <v>0</v>
      </c>
      <c r="J4699" s="28">
        <v>3057200</v>
      </c>
      <c r="K4699" s="28">
        <v>3057200</v>
      </c>
      <c r="L4699" s="29">
        <v>1.31</v>
      </c>
      <c r="M4699" s="29">
        <f>IFERROR(_xlfn.XLOOKUP($B4699,'Ownership Metrics'!$A:$A,'Ownership Metrics'!$B:$B),"")</f>
        <v>5.16</v>
      </c>
      <c r="N4699" s="28">
        <f>IFERROR(_xlfn.XLOOKUP($B4699,'Ownership Metrics'!$A:$A,'Ownership Metrics'!$C:$C),"")</f>
        <v>1882</v>
      </c>
      <c r="O4699" s="29">
        <f>IFERROR(_xlfn.XLOOKUP($B4699,'Ownership Metrics'!$A:$A,'Ownership Metrics'!$D:$D),"")</f>
        <v>34.53</v>
      </c>
      <c r="P4699" s="29">
        <f>IFERROR(_xlfn.XLOOKUP($B4699,'Ownership Metrics'!$A:$A,'Ownership Metrics'!$E:$E),"")</f>
        <v>66.37</v>
      </c>
      <c r="Q4699" s="30">
        <f>IFERROR(_xlfn.XLOOKUP($B4699,'Ownership Metrics'!$A:$A,'Ownership Metrics'!$F:$F),"")</f>
        <v>12</v>
      </c>
      <c r="R4699" s="30">
        <f>IFERROR(_xlfn.XLOOKUP($B4699,'Ownership Metrics'!$A:$A,'Ownership Metrics'!$G:$G),"")</f>
        <v>40</v>
      </c>
      <c r="S4699" s="27" t="str">
        <f>IFERROR(_xlfn.XLOOKUP($B4699,'Ownership Metrics'!$A:$A,'Ownership Metrics'!$H:$H),"")</f>
        <v>Oligopoli</v>
      </c>
      <c r="T4699" s="27" t="str">
        <f>IFERROR(_xlfn.XLOOKUP($B4699,'Ownership Metrics'!$A:$A,'Ownership Metrics'!$I:$I),"")</f>
        <v>Sedang</v>
      </c>
      <c r="U4699" s="27">
        <f>IF(COUNTIFS($B$2:$B4699,$B4699,$D$2:$D4699,$D4699)=1,1,0)</f>
        <v>1</v>
      </c>
      <c r="V4699" s="27">
        <f t="shared" si="220"/>
        <v>1.31</v>
      </c>
      <c r="W4699" s="27">
        <f t="shared" si="221"/>
        <v>12</v>
      </c>
      <c r="X4699" s="27">
        <f t="shared" si="219"/>
        <v>1.3099995301</v>
      </c>
    </row>
    <row r="4700" spans="1:24" x14ac:dyDescent="0.25">
      <c r="A4700" s="26">
        <v>46265</v>
      </c>
      <c r="B4700" s="27" t="s">
        <v>10761</v>
      </c>
      <c r="C4700" s="27" t="s">
        <v>4884</v>
      </c>
      <c r="D4700" s="27" t="s">
        <v>1481</v>
      </c>
      <c r="E4700" s="27" t="s">
        <v>22</v>
      </c>
      <c r="F4700" s="27" t="s">
        <v>23</v>
      </c>
      <c r="G4700" s="27"/>
      <c r="H4700" s="27" t="s">
        <v>24</v>
      </c>
      <c r="I4700" s="28">
        <v>2512097613</v>
      </c>
      <c r="J4700" s="28">
        <v>0</v>
      </c>
      <c r="K4700" s="28">
        <v>2512097613</v>
      </c>
      <c r="L4700" s="29">
        <v>85.9</v>
      </c>
      <c r="M4700" s="29">
        <f>IFERROR(_xlfn.XLOOKUP($B4700,'Ownership Metrics'!$A:$A,'Ownership Metrics'!$B:$B),"")</f>
        <v>3.03</v>
      </c>
      <c r="N4700" s="28">
        <f>IFERROR(_xlfn.XLOOKUP($B4700,'Ownership Metrics'!$A:$A,'Ownership Metrics'!$C:$C),"")</f>
        <v>7418</v>
      </c>
      <c r="O4700" s="29">
        <f>IFERROR(_xlfn.XLOOKUP($B4700,'Ownership Metrics'!$A:$A,'Ownership Metrics'!$D:$D),"")</f>
        <v>85.9</v>
      </c>
      <c r="P4700" s="29">
        <f>IFERROR(_xlfn.XLOOKUP($B4700,'Ownership Metrics'!$A:$A,'Ownership Metrics'!$E:$E),"")</f>
        <v>93.97</v>
      </c>
      <c r="Q4700" s="30">
        <f>IFERROR(_xlfn.XLOOKUP($B4700,'Ownership Metrics'!$A:$A,'Ownership Metrics'!$F:$F),"")</f>
        <v>5</v>
      </c>
      <c r="R4700" s="30">
        <f>IFERROR(_xlfn.XLOOKUP($B4700,'Ownership Metrics'!$A:$A,'Ownership Metrics'!$G:$G),"")</f>
        <v>82</v>
      </c>
      <c r="S4700" s="27" t="str">
        <f>IFERROR(_xlfn.XLOOKUP($B4700,'Ownership Metrics'!$A:$A,'Ownership Metrics'!$H:$H),"")</f>
        <v>Mayoritas</v>
      </c>
      <c r="T4700" s="27" t="str">
        <f>IFERROR(_xlfn.XLOOKUP($B4700,'Ownership Metrics'!$A:$A,'Ownership Metrics'!$I:$I),"")</f>
        <v>Tinggi</v>
      </c>
      <c r="U4700" s="27">
        <f>IF(COUNTIFS($B$2:$B4700,$B4700,$D$2:$D4700,$D4700)=1,1,0)</f>
        <v>1</v>
      </c>
      <c r="V4700" s="27">
        <f t="shared" si="220"/>
        <v>85.9</v>
      </c>
      <c r="W4700" s="27">
        <f t="shared" si="221"/>
        <v>1</v>
      </c>
      <c r="X4700" s="27">
        <f t="shared" si="219"/>
        <v>85.899999530000002</v>
      </c>
    </row>
    <row r="4701" spans="1:24" x14ac:dyDescent="0.25">
      <c r="A4701" s="26">
        <v>46265</v>
      </c>
      <c r="B4701" s="27" t="s">
        <v>10761</v>
      </c>
      <c r="C4701" s="27" t="s">
        <v>4884</v>
      </c>
      <c r="D4701" s="27" t="s">
        <v>4885</v>
      </c>
      <c r="E4701" s="27" t="s">
        <v>22</v>
      </c>
      <c r="F4701" s="27" t="s">
        <v>23</v>
      </c>
      <c r="G4701" s="27"/>
      <c r="H4701" s="27" t="s">
        <v>24</v>
      </c>
      <c r="I4701" s="28">
        <v>50477502</v>
      </c>
      <c r="J4701" s="28">
        <v>0</v>
      </c>
      <c r="K4701" s="28">
        <v>50477502</v>
      </c>
      <c r="L4701" s="29">
        <v>1.73</v>
      </c>
      <c r="M4701" s="29">
        <f>IFERROR(_xlfn.XLOOKUP($B4701,'Ownership Metrics'!$A:$A,'Ownership Metrics'!$B:$B),"")</f>
        <v>3.03</v>
      </c>
      <c r="N4701" s="28">
        <f>IFERROR(_xlfn.XLOOKUP($B4701,'Ownership Metrics'!$A:$A,'Ownership Metrics'!$C:$C),"")</f>
        <v>7418</v>
      </c>
      <c r="O4701" s="29">
        <f>IFERROR(_xlfn.XLOOKUP($B4701,'Ownership Metrics'!$A:$A,'Ownership Metrics'!$D:$D),"")</f>
        <v>85.9</v>
      </c>
      <c r="P4701" s="29">
        <f>IFERROR(_xlfn.XLOOKUP($B4701,'Ownership Metrics'!$A:$A,'Ownership Metrics'!$E:$E),"")</f>
        <v>93.97</v>
      </c>
      <c r="Q4701" s="30">
        <f>IFERROR(_xlfn.XLOOKUP($B4701,'Ownership Metrics'!$A:$A,'Ownership Metrics'!$F:$F),"")</f>
        <v>5</v>
      </c>
      <c r="R4701" s="30">
        <f>IFERROR(_xlfn.XLOOKUP($B4701,'Ownership Metrics'!$A:$A,'Ownership Metrics'!$G:$G),"")</f>
        <v>82</v>
      </c>
      <c r="S4701" s="27" t="str">
        <f>IFERROR(_xlfn.XLOOKUP($B4701,'Ownership Metrics'!$A:$A,'Ownership Metrics'!$H:$H),"")</f>
        <v>Mayoritas</v>
      </c>
      <c r="T4701" s="27" t="str">
        <f>IFERROR(_xlfn.XLOOKUP($B4701,'Ownership Metrics'!$A:$A,'Ownership Metrics'!$I:$I),"")</f>
        <v>Tinggi</v>
      </c>
      <c r="U4701" s="27">
        <f>IF(COUNTIFS($B$2:$B4701,$B4701,$D$2:$D4701,$D4701)=1,1,0)</f>
        <v>1</v>
      </c>
      <c r="V4701" s="27">
        <f t="shared" si="220"/>
        <v>1.73</v>
      </c>
      <c r="W4701" s="27">
        <f t="shared" si="221"/>
        <v>4</v>
      </c>
      <c r="X4701" s="27">
        <f t="shared" si="219"/>
        <v>1.7299995298999999</v>
      </c>
    </row>
    <row r="4702" spans="1:24" x14ac:dyDescent="0.25">
      <c r="A4702" s="26">
        <v>46265</v>
      </c>
      <c r="B4702" s="27" t="s">
        <v>10761</v>
      </c>
      <c r="C4702" s="27" t="s">
        <v>4884</v>
      </c>
      <c r="D4702" s="27" t="s">
        <v>4886</v>
      </c>
      <c r="E4702" s="27" t="s">
        <v>35</v>
      </c>
      <c r="F4702" s="27" t="s">
        <v>23</v>
      </c>
      <c r="G4702" s="27" t="s">
        <v>36</v>
      </c>
      <c r="H4702" s="27" t="s">
        <v>24</v>
      </c>
      <c r="I4702" s="28">
        <v>146082496</v>
      </c>
      <c r="J4702" s="28">
        <v>0</v>
      </c>
      <c r="K4702" s="28">
        <v>146082496</v>
      </c>
      <c r="L4702" s="29">
        <v>5</v>
      </c>
      <c r="M4702" s="29">
        <f>IFERROR(_xlfn.XLOOKUP($B4702,'Ownership Metrics'!$A:$A,'Ownership Metrics'!$B:$B),"")</f>
        <v>3.03</v>
      </c>
      <c r="N4702" s="28">
        <f>IFERROR(_xlfn.XLOOKUP($B4702,'Ownership Metrics'!$A:$A,'Ownership Metrics'!$C:$C),"")</f>
        <v>7418</v>
      </c>
      <c r="O4702" s="29">
        <f>IFERROR(_xlfn.XLOOKUP($B4702,'Ownership Metrics'!$A:$A,'Ownership Metrics'!$D:$D),"")</f>
        <v>85.9</v>
      </c>
      <c r="P4702" s="29">
        <f>IFERROR(_xlfn.XLOOKUP($B4702,'Ownership Metrics'!$A:$A,'Ownership Metrics'!$E:$E),"")</f>
        <v>93.97</v>
      </c>
      <c r="Q4702" s="30">
        <f>IFERROR(_xlfn.XLOOKUP($B4702,'Ownership Metrics'!$A:$A,'Ownership Metrics'!$F:$F),"")</f>
        <v>5</v>
      </c>
      <c r="R4702" s="30">
        <f>IFERROR(_xlfn.XLOOKUP($B4702,'Ownership Metrics'!$A:$A,'Ownership Metrics'!$G:$G),"")</f>
        <v>82</v>
      </c>
      <c r="S4702" s="27" t="str">
        <f>IFERROR(_xlfn.XLOOKUP($B4702,'Ownership Metrics'!$A:$A,'Ownership Metrics'!$H:$H),"")</f>
        <v>Mayoritas</v>
      </c>
      <c r="T4702" s="27" t="str">
        <f>IFERROR(_xlfn.XLOOKUP($B4702,'Ownership Metrics'!$A:$A,'Ownership Metrics'!$I:$I),"")</f>
        <v>Tinggi</v>
      </c>
      <c r="U4702" s="27">
        <f>IF(COUNTIFS($B$2:$B4702,$B4702,$D$2:$D4702,$D4702)=1,1,0)</f>
        <v>1</v>
      </c>
      <c r="V4702" s="27">
        <f t="shared" si="220"/>
        <v>5</v>
      </c>
      <c r="W4702" s="27">
        <f t="shared" si="221"/>
        <v>2</v>
      </c>
      <c r="X4702" s="27">
        <f t="shared" si="219"/>
        <v>4.9999995298000002</v>
      </c>
    </row>
    <row r="4703" spans="1:24" x14ac:dyDescent="0.25">
      <c r="A4703" s="26">
        <v>46265</v>
      </c>
      <c r="B4703" s="27" t="s">
        <v>10761</v>
      </c>
      <c r="C4703" s="27" t="s">
        <v>4884</v>
      </c>
      <c r="D4703" s="27" t="s">
        <v>4887</v>
      </c>
      <c r="E4703" s="27" t="s">
        <v>35</v>
      </c>
      <c r="F4703" s="27" t="s">
        <v>23</v>
      </c>
      <c r="G4703" s="27" t="s">
        <v>36</v>
      </c>
      <c r="H4703" s="27" t="s">
        <v>24</v>
      </c>
      <c r="I4703" s="28">
        <v>37034758</v>
      </c>
      <c r="J4703" s="28">
        <v>0</v>
      </c>
      <c r="K4703" s="28">
        <v>37034758</v>
      </c>
      <c r="L4703" s="29">
        <v>1.27</v>
      </c>
      <c r="M4703" s="29">
        <f>IFERROR(_xlfn.XLOOKUP($B4703,'Ownership Metrics'!$A:$A,'Ownership Metrics'!$B:$B),"")</f>
        <v>3.03</v>
      </c>
      <c r="N4703" s="28">
        <f>IFERROR(_xlfn.XLOOKUP($B4703,'Ownership Metrics'!$A:$A,'Ownership Metrics'!$C:$C),"")</f>
        <v>7418</v>
      </c>
      <c r="O4703" s="29">
        <f>IFERROR(_xlfn.XLOOKUP($B4703,'Ownership Metrics'!$A:$A,'Ownership Metrics'!$D:$D),"")</f>
        <v>85.9</v>
      </c>
      <c r="P4703" s="29">
        <f>IFERROR(_xlfn.XLOOKUP($B4703,'Ownership Metrics'!$A:$A,'Ownership Metrics'!$E:$E),"")</f>
        <v>93.97</v>
      </c>
      <c r="Q4703" s="30">
        <f>IFERROR(_xlfn.XLOOKUP($B4703,'Ownership Metrics'!$A:$A,'Ownership Metrics'!$F:$F),"")</f>
        <v>5</v>
      </c>
      <c r="R4703" s="30">
        <f>IFERROR(_xlfn.XLOOKUP($B4703,'Ownership Metrics'!$A:$A,'Ownership Metrics'!$G:$G),"")</f>
        <v>82</v>
      </c>
      <c r="S4703" s="27" t="str">
        <f>IFERROR(_xlfn.XLOOKUP($B4703,'Ownership Metrics'!$A:$A,'Ownership Metrics'!$H:$H),"")</f>
        <v>Mayoritas</v>
      </c>
      <c r="T4703" s="27" t="str">
        <f>IFERROR(_xlfn.XLOOKUP($B4703,'Ownership Metrics'!$A:$A,'Ownership Metrics'!$I:$I),"")</f>
        <v>Tinggi</v>
      </c>
      <c r="U4703" s="27">
        <f>IF(COUNTIFS($B$2:$B4703,$B4703,$D$2:$D4703,$D4703)=1,1,0)</f>
        <v>1</v>
      </c>
      <c r="V4703" s="27">
        <f t="shared" si="220"/>
        <v>1.27</v>
      </c>
      <c r="W4703" s="27">
        <f t="shared" si="221"/>
        <v>5</v>
      </c>
      <c r="X4703" s="27">
        <f t="shared" si="219"/>
        <v>1.2699995297</v>
      </c>
    </row>
    <row r="4704" spans="1:24" x14ac:dyDescent="0.25">
      <c r="A4704" s="26">
        <v>46265</v>
      </c>
      <c r="B4704" s="27" t="s">
        <v>10761</v>
      </c>
      <c r="C4704" s="27" t="s">
        <v>4884</v>
      </c>
      <c r="D4704" s="27" t="s">
        <v>147</v>
      </c>
      <c r="E4704" s="27" t="s">
        <v>67</v>
      </c>
      <c r="F4704" s="27" t="s">
        <v>32</v>
      </c>
      <c r="G4704" s="27"/>
      <c r="H4704" s="27" t="s">
        <v>64</v>
      </c>
      <c r="I4704" s="28">
        <v>89769200</v>
      </c>
      <c r="J4704" s="28">
        <v>0</v>
      </c>
      <c r="K4704" s="28">
        <v>89769200</v>
      </c>
      <c r="L4704" s="29">
        <v>3.07</v>
      </c>
      <c r="M4704" s="29">
        <f>IFERROR(_xlfn.XLOOKUP($B4704,'Ownership Metrics'!$A:$A,'Ownership Metrics'!$B:$B),"")</f>
        <v>3.03</v>
      </c>
      <c r="N4704" s="28">
        <f>IFERROR(_xlfn.XLOOKUP($B4704,'Ownership Metrics'!$A:$A,'Ownership Metrics'!$C:$C),"")</f>
        <v>7418</v>
      </c>
      <c r="O4704" s="29">
        <f>IFERROR(_xlfn.XLOOKUP($B4704,'Ownership Metrics'!$A:$A,'Ownership Metrics'!$D:$D),"")</f>
        <v>85.9</v>
      </c>
      <c r="P4704" s="29">
        <f>IFERROR(_xlfn.XLOOKUP($B4704,'Ownership Metrics'!$A:$A,'Ownership Metrics'!$E:$E),"")</f>
        <v>93.97</v>
      </c>
      <c r="Q4704" s="30">
        <f>IFERROR(_xlfn.XLOOKUP($B4704,'Ownership Metrics'!$A:$A,'Ownership Metrics'!$F:$F),"")</f>
        <v>5</v>
      </c>
      <c r="R4704" s="30">
        <f>IFERROR(_xlfn.XLOOKUP($B4704,'Ownership Metrics'!$A:$A,'Ownership Metrics'!$G:$G),"")</f>
        <v>82</v>
      </c>
      <c r="S4704" s="27" t="str">
        <f>IFERROR(_xlfn.XLOOKUP($B4704,'Ownership Metrics'!$A:$A,'Ownership Metrics'!$H:$H),"")</f>
        <v>Mayoritas</v>
      </c>
      <c r="T4704" s="27" t="str">
        <f>IFERROR(_xlfn.XLOOKUP($B4704,'Ownership Metrics'!$A:$A,'Ownership Metrics'!$I:$I),"")</f>
        <v>Tinggi</v>
      </c>
      <c r="U4704" s="27">
        <f>IF(COUNTIFS($B$2:$B4704,$B4704,$D$2:$D4704,$D4704)=1,1,0)</f>
        <v>1</v>
      </c>
      <c r="V4704" s="27">
        <f t="shared" si="220"/>
        <v>3.07</v>
      </c>
      <c r="W4704" s="27">
        <f t="shared" si="221"/>
        <v>3</v>
      </c>
      <c r="X4704" s="27">
        <f t="shared" si="219"/>
        <v>3.0699995296</v>
      </c>
    </row>
    <row r="4705" spans="1:24" x14ac:dyDescent="0.25">
      <c r="A4705" s="26">
        <v>46265</v>
      </c>
      <c r="B4705" s="27" t="s">
        <v>10762</v>
      </c>
      <c r="C4705" s="27" t="s">
        <v>4889</v>
      </c>
      <c r="D4705" s="27" t="s">
        <v>4890</v>
      </c>
      <c r="E4705" s="27" t="s">
        <v>22</v>
      </c>
      <c r="F4705" s="27" t="s">
        <v>23</v>
      </c>
      <c r="G4705" s="27"/>
      <c r="H4705" s="27" t="s">
        <v>24</v>
      </c>
      <c r="I4705" s="28">
        <v>129629600</v>
      </c>
      <c r="J4705" s="28">
        <v>0</v>
      </c>
      <c r="K4705" s="28">
        <v>129629600</v>
      </c>
      <c r="L4705" s="29">
        <v>3.75</v>
      </c>
      <c r="M4705" s="29">
        <f>IFERROR(_xlfn.XLOOKUP($B4705,'Ownership Metrics'!$A:$A,'Ownership Metrics'!$B:$B),"")</f>
        <v>20.76</v>
      </c>
      <c r="N4705" s="28">
        <f>IFERROR(_xlfn.XLOOKUP($B4705,'Ownership Metrics'!$A:$A,'Ownership Metrics'!$C:$C),"")</f>
        <v>1566</v>
      </c>
      <c r="O4705" s="29">
        <f>IFERROR(_xlfn.XLOOKUP($B4705,'Ownership Metrics'!$A:$A,'Ownership Metrics'!$D:$D),"")</f>
        <v>28.68</v>
      </c>
      <c r="P4705" s="29">
        <f>IFERROR(_xlfn.XLOOKUP($B4705,'Ownership Metrics'!$A:$A,'Ownership Metrics'!$E:$E),"")</f>
        <v>60.83</v>
      </c>
      <c r="Q4705" s="30">
        <f>IFERROR(_xlfn.XLOOKUP($B4705,'Ownership Metrics'!$A:$A,'Ownership Metrics'!$F:$F),"")</f>
        <v>11</v>
      </c>
      <c r="R4705" s="30">
        <f>IFERROR(_xlfn.XLOOKUP($B4705,'Ownership Metrics'!$A:$A,'Ownership Metrics'!$G:$G),"")</f>
        <v>38</v>
      </c>
      <c r="S4705" s="27" t="str">
        <f>IFERROR(_xlfn.XLOOKUP($B4705,'Ownership Metrics'!$A:$A,'Ownership Metrics'!$H:$H),"")</f>
        <v>Oligopoli</v>
      </c>
      <c r="T4705" s="27" t="str">
        <f>IFERROR(_xlfn.XLOOKUP($B4705,'Ownership Metrics'!$A:$A,'Ownership Metrics'!$I:$I),"")</f>
        <v>Sedang</v>
      </c>
      <c r="U4705" s="27">
        <f>IF(COUNTIFS($B$2:$B4705,$B4705,$D$2:$D4705,$D4705)=1,1,0)</f>
        <v>1</v>
      </c>
      <c r="V4705" s="27">
        <f t="shared" si="220"/>
        <v>3.75</v>
      </c>
      <c r="W4705" s="27">
        <f t="shared" si="221"/>
        <v>4</v>
      </c>
      <c r="X4705" s="27">
        <f t="shared" si="219"/>
        <v>3.7499995295000002</v>
      </c>
    </row>
    <row r="4706" spans="1:24" x14ac:dyDescent="0.25">
      <c r="A4706" s="26">
        <v>46265</v>
      </c>
      <c r="B4706" s="27" t="s">
        <v>10762</v>
      </c>
      <c r="C4706" s="27" t="s">
        <v>4889</v>
      </c>
      <c r="D4706" s="27" t="s">
        <v>4891</v>
      </c>
      <c r="E4706" s="27" t="s">
        <v>22</v>
      </c>
      <c r="F4706" s="27" t="s">
        <v>23</v>
      </c>
      <c r="G4706" s="27"/>
      <c r="H4706" s="27" t="s">
        <v>24</v>
      </c>
      <c r="I4706" s="28">
        <v>230000000</v>
      </c>
      <c r="J4706" s="28">
        <v>0</v>
      </c>
      <c r="K4706" s="28">
        <v>230000000</v>
      </c>
      <c r="L4706" s="29">
        <v>6.66</v>
      </c>
      <c r="M4706" s="29">
        <f>IFERROR(_xlfn.XLOOKUP($B4706,'Ownership Metrics'!$A:$A,'Ownership Metrics'!$B:$B),"")</f>
        <v>20.76</v>
      </c>
      <c r="N4706" s="28">
        <f>IFERROR(_xlfn.XLOOKUP($B4706,'Ownership Metrics'!$A:$A,'Ownership Metrics'!$C:$C),"")</f>
        <v>1566</v>
      </c>
      <c r="O4706" s="29">
        <f>IFERROR(_xlfn.XLOOKUP($B4706,'Ownership Metrics'!$A:$A,'Ownership Metrics'!$D:$D),"")</f>
        <v>28.68</v>
      </c>
      <c r="P4706" s="29">
        <f>IFERROR(_xlfn.XLOOKUP($B4706,'Ownership Metrics'!$A:$A,'Ownership Metrics'!$E:$E),"")</f>
        <v>60.83</v>
      </c>
      <c r="Q4706" s="30">
        <f>IFERROR(_xlfn.XLOOKUP($B4706,'Ownership Metrics'!$A:$A,'Ownership Metrics'!$F:$F),"")</f>
        <v>11</v>
      </c>
      <c r="R4706" s="30">
        <f>IFERROR(_xlfn.XLOOKUP($B4706,'Ownership Metrics'!$A:$A,'Ownership Metrics'!$G:$G),"")</f>
        <v>38</v>
      </c>
      <c r="S4706" s="27" t="str">
        <f>IFERROR(_xlfn.XLOOKUP($B4706,'Ownership Metrics'!$A:$A,'Ownership Metrics'!$H:$H),"")</f>
        <v>Oligopoli</v>
      </c>
      <c r="T4706" s="27" t="str">
        <f>IFERROR(_xlfn.XLOOKUP($B4706,'Ownership Metrics'!$A:$A,'Ownership Metrics'!$I:$I),"")</f>
        <v>Sedang</v>
      </c>
      <c r="U4706" s="27">
        <f>IF(COUNTIFS($B$2:$B4706,$B4706,$D$2:$D4706,$D4706)=1,1,0)</f>
        <v>1</v>
      </c>
      <c r="V4706" s="27">
        <f t="shared" si="220"/>
        <v>6.66</v>
      </c>
      <c r="W4706" s="27">
        <f t="shared" si="221"/>
        <v>3</v>
      </c>
      <c r="X4706" s="27">
        <f t="shared" si="219"/>
        <v>6.6599995294000003</v>
      </c>
    </row>
    <row r="4707" spans="1:24" x14ac:dyDescent="0.25">
      <c r="A4707" s="26">
        <v>46265</v>
      </c>
      <c r="B4707" s="27" t="s">
        <v>10762</v>
      </c>
      <c r="C4707" s="27" t="s">
        <v>4889</v>
      </c>
      <c r="D4707" s="27" t="s">
        <v>4616</v>
      </c>
      <c r="E4707" s="27" t="s">
        <v>83</v>
      </c>
      <c r="F4707" s="27" t="s">
        <v>23</v>
      </c>
      <c r="G4707" s="27"/>
      <c r="H4707" s="27" t="s">
        <v>24</v>
      </c>
      <c r="I4707" s="28">
        <v>47537100</v>
      </c>
      <c r="J4707" s="28">
        <v>0</v>
      </c>
      <c r="K4707" s="28">
        <v>47537100</v>
      </c>
      <c r="L4707" s="29">
        <v>1.38</v>
      </c>
      <c r="M4707" s="29">
        <f>IFERROR(_xlfn.XLOOKUP($B4707,'Ownership Metrics'!$A:$A,'Ownership Metrics'!$B:$B),"")</f>
        <v>20.76</v>
      </c>
      <c r="N4707" s="28">
        <f>IFERROR(_xlfn.XLOOKUP($B4707,'Ownership Metrics'!$A:$A,'Ownership Metrics'!$C:$C),"")</f>
        <v>1566</v>
      </c>
      <c r="O4707" s="29">
        <f>IFERROR(_xlfn.XLOOKUP($B4707,'Ownership Metrics'!$A:$A,'Ownership Metrics'!$D:$D),"")</f>
        <v>28.68</v>
      </c>
      <c r="P4707" s="29">
        <f>IFERROR(_xlfn.XLOOKUP($B4707,'Ownership Metrics'!$A:$A,'Ownership Metrics'!$E:$E),"")</f>
        <v>60.83</v>
      </c>
      <c r="Q4707" s="30">
        <f>IFERROR(_xlfn.XLOOKUP($B4707,'Ownership Metrics'!$A:$A,'Ownership Metrics'!$F:$F),"")</f>
        <v>11</v>
      </c>
      <c r="R4707" s="30">
        <f>IFERROR(_xlfn.XLOOKUP($B4707,'Ownership Metrics'!$A:$A,'Ownership Metrics'!$G:$G),"")</f>
        <v>38</v>
      </c>
      <c r="S4707" s="27" t="str">
        <f>IFERROR(_xlfn.XLOOKUP($B4707,'Ownership Metrics'!$A:$A,'Ownership Metrics'!$H:$H),"")</f>
        <v>Oligopoli</v>
      </c>
      <c r="T4707" s="27" t="str">
        <f>IFERROR(_xlfn.XLOOKUP($B4707,'Ownership Metrics'!$A:$A,'Ownership Metrics'!$I:$I),"")</f>
        <v>Sedang</v>
      </c>
      <c r="U4707" s="27">
        <f>IF(COUNTIFS($B$2:$B4707,$B4707,$D$2:$D4707,$D4707)=1,1,0)</f>
        <v>1</v>
      </c>
      <c r="V4707" s="27">
        <f t="shared" si="220"/>
        <v>1.38</v>
      </c>
      <c r="W4707" s="27">
        <f t="shared" si="221"/>
        <v>9</v>
      </c>
      <c r="X4707" s="27">
        <f t="shared" si="219"/>
        <v>1.3799995292999998</v>
      </c>
    </row>
    <row r="4708" spans="1:24" x14ac:dyDescent="0.25">
      <c r="A4708" s="26">
        <v>46265</v>
      </c>
      <c r="B4708" s="27" t="s">
        <v>10762</v>
      </c>
      <c r="C4708" s="27" t="s">
        <v>4889</v>
      </c>
      <c r="D4708" s="27" t="s">
        <v>4892</v>
      </c>
      <c r="E4708" s="27" t="s">
        <v>22</v>
      </c>
      <c r="F4708" s="27" t="s">
        <v>23</v>
      </c>
      <c r="G4708" s="27"/>
      <c r="H4708" s="27" t="s">
        <v>24</v>
      </c>
      <c r="I4708" s="28">
        <v>41237100</v>
      </c>
      <c r="J4708" s="28">
        <v>0</v>
      </c>
      <c r="K4708" s="28">
        <v>41237100</v>
      </c>
      <c r="L4708" s="29">
        <v>1.19</v>
      </c>
      <c r="M4708" s="29">
        <f>IFERROR(_xlfn.XLOOKUP($B4708,'Ownership Metrics'!$A:$A,'Ownership Metrics'!$B:$B),"")</f>
        <v>20.76</v>
      </c>
      <c r="N4708" s="28">
        <f>IFERROR(_xlfn.XLOOKUP($B4708,'Ownership Metrics'!$A:$A,'Ownership Metrics'!$C:$C),"")</f>
        <v>1566</v>
      </c>
      <c r="O4708" s="29">
        <f>IFERROR(_xlfn.XLOOKUP($B4708,'Ownership Metrics'!$A:$A,'Ownership Metrics'!$D:$D),"")</f>
        <v>28.68</v>
      </c>
      <c r="P4708" s="29">
        <f>IFERROR(_xlfn.XLOOKUP($B4708,'Ownership Metrics'!$A:$A,'Ownership Metrics'!$E:$E),"")</f>
        <v>60.83</v>
      </c>
      <c r="Q4708" s="30">
        <f>IFERROR(_xlfn.XLOOKUP($B4708,'Ownership Metrics'!$A:$A,'Ownership Metrics'!$F:$F),"")</f>
        <v>11</v>
      </c>
      <c r="R4708" s="30">
        <f>IFERROR(_xlfn.XLOOKUP($B4708,'Ownership Metrics'!$A:$A,'Ownership Metrics'!$G:$G),"")</f>
        <v>38</v>
      </c>
      <c r="S4708" s="27" t="str">
        <f>IFERROR(_xlfn.XLOOKUP($B4708,'Ownership Metrics'!$A:$A,'Ownership Metrics'!$H:$H),"")</f>
        <v>Oligopoli</v>
      </c>
      <c r="T4708" s="27" t="str">
        <f>IFERROR(_xlfn.XLOOKUP($B4708,'Ownership Metrics'!$A:$A,'Ownership Metrics'!$I:$I),"")</f>
        <v>Sedang</v>
      </c>
      <c r="U4708" s="27">
        <f>IF(COUNTIFS($B$2:$B4708,$B4708,$D$2:$D4708,$D4708)=1,1,0)</f>
        <v>1</v>
      </c>
      <c r="V4708" s="27">
        <f t="shared" si="220"/>
        <v>1.19</v>
      </c>
      <c r="W4708" s="27">
        <f t="shared" si="221"/>
        <v>10</v>
      </c>
      <c r="X4708" s="27">
        <f t="shared" si="219"/>
        <v>1.1899995291999999</v>
      </c>
    </row>
    <row r="4709" spans="1:24" x14ac:dyDescent="0.25">
      <c r="A4709" s="26">
        <v>46265</v>
      </c>
      <c r="B4709" s="27" t="s">
        <v>10762</v>
      </c>
      <c r="C4709" s="27" t="s">
        <v>4889</v>
      </c>
      <c r="D4709" s="27" t="s">
        <v>4893</v>
      </c>
      <c r="E4709" s="27" t="s">
        <v>22</v>
      </c>
      <c r="F4709" s="27" t="s">
        <v>23</v>
      </c>
      <c r="G4709" s="27"/>
      <c r="H4709" s="27"/>
      <c r="I4709" s="28">
        <v>0</v>
      </c>
      <c r="J4709" s="28">
        <v>880000000</v>
      </c>
      <c r="K4709" s="28">
        <v>880000000</v>
      </c>
      <c r="L4709" s="29">
        <v>25.49</v>
      </c>
      <c r="M4709" s="29">
        <f>IFERROR(_xlfn.XLOOKUP($B4709,'Ownership Metrics'!$A:$A,'Ownership Metrics'!$B:$B),"")</f>
        <v>20.76</v>
      </c>
      <c r="N4709" s="28">
        <f>IFERROR(_xlfn.XLOOKUP($B4709,'Ownership Metrics'!$A:$A,'Ownership Metrics'!$C:$C),"")</f>
        <v>1566</v>
      </c>
      <c r="O4709" s="29">
        <f>IFERROR(_xlfn.XLOOKUP($B4709,'Ownership Metrics'!$A:$A,'Ownership Metrics'!$D:$D),"")</f>
        <v>28.68</v>
      </c>
      <c r="P4709" s="29">
        <f>IFERROR(_xlfn.XLOOKUP($B4709,'Ownership Metrics'!$A:$A,'Ownership Metrics'!$E:$E),"")</f>
        <v>60.83</v>
      </c>
      <c r="Q4709" s="30">
        <f>IFERROR(_xlfn.XLOOKUP($B4709,'Ownership Metrics'!$A:$A,'Ownership Metrics'!$F:$F),"")</f>
        <v>11</v>
      </c>
      <c r="R4709" s="30">
        <f>IFERROR(_xlfn.XLOOKUP($B4709,'Ownership Metrics'!$A:$A,'Ownership Metrics'!$G:$G),"")</f>
        <v>38</v>
      </c>
      <c r="S4709" s="27" t="str">
        <f>IFERROR(_xlfn.XLOOKUP($B4709,'Ownership Metrics'!$A:$A,'Ownership Metrics'!$H:$H),"")</f>
        <v>Oligopoli</v>
      </c>
      <c r="T4709" s="27" t="str">
        <f>IFERROR(_xlfn.XLOOKUP($B4709,'Ownership Metrics'!$A:$A,'Ownership Metrics'!$I:$I),"")</f>
        <v>Sedang</v>
      </c>
      <c r="U4709" s="27">
        <f>IF(COUNTIFS($B$2:$B4709,$B4709,$D$2:$D4709,$D4709)=1,1,0)</f>
        <v>1</v>
      </c>
      <c r="V4709" s="27">
        <f t="shared" si="220"/>
        <v>25.49</v>
      </c>
      <c r="W4709" s="27">
        <f t="shared" si="221"/>
        <v>2</v>
      </c>
      <c r="X4709" s="27">
        <f t="shared" si="219"/>
        <v>25.489999529099997</v>
      </c>
    </row>
    <row r="4710" spans="1:24" x14ac:dyDescent="0.25">
      <c r="A4710" s="26">
        <v>46265</v>
      </c>
      <c r="B4710" s="27" t="s">
        <v>10762</v>
      </c>
      <c r="C4710" s="27" t="s">
        <v>4889</v>
      </c>
      <c r="D4710" s="27" t="s">
        <v>4619</v>
      </c>
      <c r="E4710" s="27" t="s">
        <v>22</v>
      </c>
      <c r="F4710" s="27" t="s">
        <v>23</v>
      </c>
      <c r="G4710" s="27"/>
      <c r="H4710" s="27" t="s">
        <v>24</v>
      </c>
      <c r="I4710" s="28">
        <v>103092700</v>
      </c>
      <c r="J4710" s="28">
        <v>0</v>
      </c>
      <c r="K4710" s="28">
        <v>103092700</v>
      </c>
      <c r="L4710" s="29">
        <v>2.99</v>
      </c>
      <c r="M4710" s="29">
        <f>IFERROR(_xlfn.XLOOKUP($B4710,'Ownership Metrics'!$A:$A,'Ownership Metrics'!$B:$B),"")</f>
        <v>20.76</v>
      </c>
      <c r="N4710" s="28">
        <f>IFERROR(_xlfn.XLOOKUP($B4710,'Ownership Metrics'!$A:$A,'Ownership Metrics'!$C:$C),"")</f>
        <v>1566</v>
      </c>
      <c r="O4710" s="29">
        <f>IFERROR(_xlfn.XLOOKUP($B4710,'Ownership Metrics'!$A:$A,'Ownership Metrics'!$D:$D),"")</f>
        <v>28.68</v>
      </c>
      <c r="P4710" s="29">
        <f>IFERROR(_xlfn.XLOOKUP($B4710,'Ownership Metrics'!$A:$A,'Ownership Metrics'!$E:$E),"")</f>
        <v>60.83</v>
      </c>
      <c r="Q4710" s="30">
        <f>IFERROR(_xlfn.XLOOKUP($B4710,'Ownership Metrics'!$A:$A,'Ownership Metrics'!$F:$F),"")</f>
        <v>11</v>
      </c>
      <c r="R4710" s="30">
        <f>IFERROR(_xlfn.XLOOKUP($B4710,'Ownership Metrics'!$A:$A,'Ownership Metrics'!$G:$G),"")</f>
        <v>38</v>
      </c>
      <c r="S4710" s="27" t="str">
        <f>IFERROR(_xlfn.XLOOKUP($B4710,'Ownership Metrics'!$A:$A,'Ownership Metrics'!$H:$H),"")</f>
        <v>Oligopoli</v>
      </c>
      <c r="T4710" s="27" t="str">
        <f>IFERROR(_xlfn.XLOOKUP($B4710,'Ownership Metrics'!$A:$A,'Ownership Metrics'!$I:$I),"")</f>
        <v>Sedang</v>
      </c>
      <c r="U4710" s="27">
        <f>IF(COUNTIFS($B$2:$B4710,$B4710,$D$2:$D4710,$D4710)=1,1,0)</f>
        <v>1</v>
      </c>
      <c r="V4710" s="27">
        <f t="shared" si="220"/>
        <v>2.99</v>
      </c>
      <c r="W4710" s="27">
        <f t="shared" si="221"/>
        <v>6</v>
      </c>
      <c r="X4710" s="27">
        <f t="shared" si="219"/>
        <v>2.9899995290000003</v>
      </c>
    </row>
    <row r="4711" spans="1:24" x14ac:dyDescent="0.25">
      <c r="A4711" s="26">
        <v>46265</v>
      </c>
      <c r="B4711" s="27" t="s">
        <v>10762</v>
      </c>
      <c r="C4711" s="27" t="s">
        <v>4889</v>
      </c>
      <c r="D4711" s="27" t="s">
        <v>4894</v>
      </c>
      <c r="E4711" s="27" t="s">
        <v>22</v>
      </c>
      <c r="F4711" s="27" t="s">
        <v>23</v>
      </c>
      <c r="G4711" s="27"/>
      <c r="H4711" s="27" t="s">
        <v>24</v>
      </c>
      <c r="I4711" s="28">
        <v>81958800</v>
      </c>
      <c r="J4711" s="28">
        <v>0</v>
      </c>
      <c r="K4711" s="28">
        <v>81958800</v>
      </c>
      <c r="L4711" s="29">
        <v>2.37</v>
      </c>
      <c r="M4711" s="29">
        <f>IFERROR(_xlfn.XLOOKUP($B4711,'Ownership Metrics'!$A:$A,'Ownership Metrics'!$B:$B),"")</f>
        <v>20.76</v>
      </c>
      <c r="N4711" s="28">
        <f>IFERROR(_xlfn.XLOOKUP($B4711,'Ownership Metrics'!$A:$A,'Ownership Metrics'!$C:$C),"")</f>
        <v>1566</v>
      </c>
      <c r="O4711" s="29">
        <f>IFERROR(_xlfn.XLOOKUP($B4711,'Ownership Metrics'!$A:$A,'Ownership Metrics'!$D:$D),"")</f>
        <v>28.68</v>
      </c>
      <c r="P4711" s="29">
        <f>IFERROR(_xlfn.XLOOKUP($B4711,'Ownership Metrics'!$A:$A,'Ownership Metrics'!$E:$E),"")</f>
        <v>60.83</v>
      </c>
      <c r="Q4711" s="30">
        <f>IFERROR(_xlfn.XLOOKUP($B4711,'Ownership Metrics'!$A:$A,'Ownership Metrics'!$F:$F),"")</f>
        <v>11</v>
      </c>
      <c r="R4711" s="30">
        <f>IFERROR(_xlfn.XLOOKUP($B4711,'Ownership Metrics'!$A:$A,'Ownership Metrics'!$G:$G),"")</f>
        <v>38</v>
      </c>
      <c r="S4711" s="27" t="str">
        <f>IFERROR(_xlfn.XLOOKUP($B4711,'Ownership Metrics'!$A:$A,'Ownership Metrics'!$H:$H),"")</f>
        <v>Oligopoli</v>
      </c>
      <c r="T4711" s="27" t="str">
        <f>IFERROR(_xlfn.XLOOKUP($B4711,'Ownership Metrics'!$A:$A,'Ownership Metrics'!$I:$I),"")</f>
        <v>Sedang</v>
      </c>
      <c r="U4711" s="27">
        <f>IF(COUNTIFS($B$2:$B4711,$B4711,$D$2:$D4711,$D4711)=1,1,0)</f>
        <v>1</v>
      </c>
      <c r="V4711" s="27">
        <f t="shared" si="220"/>
        <v>2.37</v>
      </c>
      <c r="W4711" s="27">
        <f t="shared" si="221"/>
        <v>8</v>
      </c>
      <c r="X4711" s="27">
        <f t="shared" si="219"/>
        <v>2.3699995289000002</v>
      </c>
    </row>
    <row r="4712" spans="1:24" x14ac:dyDescent="0.25">
      <c r="A4712" s="26">
        <v>46265</v>
      </c>
      <c r="B4712" s="27" t="s">
        <v>10762</v>
      </c>
      <c r="C4712" s="27" t="s">
        <v>4889</v>
      </c>
      <c r="D4712" s="27" t="s">
        <v>4895</v>
      </c>
      <c r="E4712" s="27" t="s">
        <v>22</v>
      </c>
      <c r="F4712" s="27" t="s">
        <v>23</v>
      </c>
      <c r="G4712" s="27"/>
      <c r="H4712" s="27"/>
      <c r="I4712" s="28">
        <v>0</v>
      </c>
      <c r="J4712" s="28">
        <v>990000000</v>
      </c>
      <c r="K4712" s="28">
        <v>990000000</v>
      </c>
      <c r="L4712" s="29">
        <v>28.68</v>
      </c>
      <c r="M4712" s="29">
        <f>IFERROR(_xlfn.XLOOKUP($B4712,'Ownership Metrics'!$A:$A,'Ownership Metrics'!$B:$B),"")</f>
        <v>20.76</v>
      </c>
      <c r="N4712" s="28">
        <f>IFERROR(_xlfn.XLOOKUP($B4712,'Ownership Metrics'!$A:$A,'Ownership Metrics'!$C:$C),"")</f>
        <v>1566</v>
      </c>
      <c r="O4712" s="29">
        <f>IFERROR(_xlfn.XLOOKUP($B4712,'Ownership Metrics'!$A:$A,'Ownership Metrics'!$D:$D),"")</f>
        <v>28.68</v>
      </c>
      <c r="P4712" s="29">
        <f>IFERROR(_xlfn.XLOOKUP($B4712,'Ownership Metrics'!$A:$A,'Ownership Metrics'!$E:$E),"")</f>
        <v>60.83</v>
      </c>
      <c r="Q4712" s="30">
        <f>IFERROR(_xlfn.XLOOKUP($B4712,'Ownership Metrics'!$A:$A,'Ownership Metrics'!$F:$F),"")</f>
        <v>11</v>
      </c>
      <c r="R4712" s="30">
        <f>IFERROR(_xlfn.XLOOKUP($B4712,'Ownership Metrics'!$A:$A,'Ownership Metrics'!$G:$G),"")</f>
        <v>38</v>
      </c>
      <c r="S4712" s="27" t="str">
        <f>IFERROR(_xlfn.XLOOKUP($B4712,'Ownership Metrics'!$A:$A,'Ownership Metrics'!$H:$H),"")</f>
        <v>Oligopoli</v>
      </c>
      <c r="T4712" s="27" t="str">
        <f>IFERROR(_xlfn.XLOOKUP($B4712,'Ownership Metrics'!$A:$A,'Ownership Metrics'!$I:$I),"")</f>
        <v>Sedang</v>
      </c>
      <c r="U4712" s="27">
        <f>IF(COUNTIFS($B$2:$B4712,$B4712,$D$2:$D4712,$D4712)=1,1,0)</f>
        <v>1</v>
      </c>
      <c r="V4712" s="27">
        <f t="shared" si="220"/>
        <v>28.68</v>
      </c>
      <c r="W4712" s="27">
        <f t="shared" si="221"/>
        <v>1</v>
      </c>
      <c r="X4712" s="27">
        <f t="shared" si="219"/>
        <v>28.6799995288</v>
      </c>
    </row>
    <row r="4713" spans="1:24" x14ac:dyDescent="0.25">
      <c r="A4713" s="26">
        <v>46265</v>
      </c>
      <c r="B4713" s="27" t="s">
        <v>10762</v>
      </c>
      <c r="C4713" s="27" t="s">
        <v>4889</v>
      </c>
      <c r="D4713" s="27" t="s">
        <v>4896</v>
      </c>
      <c r="E4713" s="27" t="s">
        <v>35</v>
      </c>
      <c r="F4713" s="27" t="s">
        <v>23</v>
      </c>
      <c r="G4713" s="27" t="s">
        <v>36</v>
      </c>
      <c r="H4713" s="27" t="s">
        <v>24</v>
      </c>
      <c r="I4713" s="28">
        <v>35618600</v>
      </c>
      <c r="J4713" s="28">
        <v>0</v>
      </c>
      <c r="K4713" s="28">
        <v>35618600</v>
      </c>
      <c r="L4713" s="29">
        <v>1.03</v>
      </c>
      <c r="M4713" s="29">
        <f>IFERROR(_xlfn.XLOOKUP($B4713,'Ownership Metrics'!$A:$A,'Ownership Metrics'!$B:$B),"")</f>
        <v>20.76</v>
      </c>
      <c r="N4713" s="28">
        <f>IFERROR(_xlfn.XLOOKUP($B4713,'Ownership Metrics'!$A:$A,'Ownership Metrics'!$C:$C),"")</f>
        <v>1566</v>
      </c>
      <c r="O4713" s="29">
        <f>IFERROR(_xlfn.XLOOKUP($B4713,'Ownership Metrics'!$A:$A,'Ownership Metrics'!$D:$D),"")</f>
        <v>28.68</v>
      </c>
      <c r="P4713" s="29">
        <f>IFERROR(_xlfn.XLOOKUP($B4713,'Ownership Metrics'!$A:$A,'Ownership Metrics'!$E:$E),"")</f>
        <v>60.83</v>
      </c>
      <c r="Q4713" s="30">
        <f>IFERROR(_xlfn.XLOOKUP($B4713,'Ownership Metrics'!$A:$A,'Ownership Metrics'!$F:$F),"")</f>
        <v>11</v>
      </c>
      <c r="R4713" s="30">
        <f>IFERROR(_xlfn.XLOOKUP($B4713,'Ownership Metrics'!$A:$A,'Ownership Metrics'!$G:$G),"")</f>
        <v>38</v>
      </c>
      <c r="S4713" s="27" t="str">
        <f>IFERROR(_xlfn.XLOOKUP($B4713,'Ownership Metrics'!$A:$A,'Ownership Metrics'!$H:$H),"")</f>
        <v>Oligopoli</v>
      </c>
      <c r="T4713" s="27" t="str">
        <f>IFERROR(_xlfn.XLOOKUP($B4713,'Ownership Metrics'!$A:$A,'Ownership Metrics'!$I:$I),"")</f>
        <v>Sedang</v>
      </c>
      <c r="U4713" s="27">
        <f>IF(COUNTIFS($B$2:$B4713,$B4713,$D$2:$D4713,$D4713)=1,1,0)</f>
        <v>1</v>
      </c>
      <c r="V4713" s="27">
        <f t="shared" si="220"/>
        <v>1.03</v>
      </c>
      <c r="W4713" s="27">
        <f t="shared" si="221"/>
        <v>11</v>
      </c>
      <c r="X4713" s="27">
        <f t="shared" si="219"/>
        <v>1.0299995287000001</v>
      </c>
    </row>
    <row r="4714" spans="1:24" x14ac:dyDescent="0.25">
      <c r="A4714" s="26">
        <v>46265</v>
      </c>
      <c r="B4714" s="27" t="s">
        <v>10762</v>
      </c>
      <c r="C4714" s="27" t="s">
        <v>4889</v>
      </c>
      <c r="D4714" s="27" t="s">
        <v>4897</v>
      </c>
      <c r="E4714" s="27" t="s">
        <v>35</v>
      </c>
      <c r="F4714" s="27" t="s">
        <v>23</v>
      </c>
      <c r="G4714" s="27" t="s">
        <v>36</v>
      </c>
      <c r="H4714" s="27" t="s">
        <v>24</v>
      </c>
      <c r="I4714" s="28">
        <v>104000000</v>
      </c>
      <c r="J4714" s="28">
        <v>0</v>
      </c>
      <c r="K4714" s="28">
        <v>104000000</v>
      </c>
      <c r="L4714" s="29">
        <v>3.01</v>
      </c>
      <c r="M4714" s="29">
        <f>IFERROR(_xlfn.XLOOKUP($B4714,'Ownership Metrics'!$A:$A,'Ownership Metrics'!$B:$B),"")</f>
        <v>20.76</v>
      </c>
      <c r="N4714" s="28">
        <f>IFERROR(_xlfn.XLOOKUP($B4714,'Ownership Metrics'!$A:$A,'Ownership Metrics'!$C:$C),"")</f>
        <v>1566</v>
      </c>
      <c r="O4714" s="29">
        <f>IFERROR(_xlfn.XLOOKUP($B4714,'Ownership Metrics'!$A:$A,'Ownership Metrics'!$D:$D),"")</f>
        <v>28.68</v>
      </c>
      <c r="P4714" s="29">
        <f>IFERROR(_xlfn.XLOOKUP($B4714,'Ownership Metrics'!$A:$A,'Ownership Metrics'!$E:$E),"")</f>
        <v>60.83</v>
      </c>
      <c r="Q4714" s="30">
        <f>IFERROR(_xlfn.XLOOKUP($B4714,'Ownership Metrics'!$A:$A,'Ownership Metrics'!$F:$F),"")</f>
        <v>11</v>
      </c>
      <c r="R4714" s="30">
        <f>IFERROR(_xlfn.XLOOKUP($B4714,'Ownership Metrics'!$A:$A,'Ownership Metrics'!$G:$G),"")</f>
        <v>38</v>
      </c>
      <c r="S4714" s="27" t="str">
        <f>IFERROR(_xlfn.XLOOKUP($B4714,'Ownership Metrics'!$A:$A,'Ownership Metrics'!$H:$H),"")</f>
        <v>Oligopoli</v>
      </c>
      <c r="T4714" s="27" t="str">
        <f>IFERROR(_xlfn.XLOOKUP($B4714,'Ownership Metrics'!$A:$A,'Ownership Metrics'!$I:$I),"")</f>
        <v>Sedang</v>
      </c>
      <c r="U4714" s="27">
        <f>IF(COUNTIFS($B$2:$B4714,$B4714,$D$2:$D4714,$D4714)=1,1,0)</f>
        <v>1</v>
      </c>
      <c r="V4714" s="27">
        <f t="shared" si="220"/>
        <v>3.01</v>
      </c>
      <c r="W4714" s="27">
        <f t="shared" si="221"/>
        <v>5</v>
      </c>
      <c r="X4714" s="27">
        <f t="shared" si="219"/>
        <v>3.0099995285999999</v>
      </c>
    </row>
    <row r="4715" spans="1:24" x14ac:dyDescent="0.25">
      <c r="A4715" s="26">
        <v>46265</v>
      </c>
      <c r="B4715" s="27" t="s">
        <v>10762</v>
      </c>
      <c r="C4715" s="27" t="s">
        <v>4889</v>
      </c>
      <c r="D4715" s="27" t="s">
        <v>678</v>
      </c>
      <c r="E4715" s="27" t="s">
        <v>35</v>
      </c>
      <c r="F4715" s="27" t="s">
        <v>23</v>
      </c>
      <c r="G4715" s="27" t="s">
        <v>36</v>
      </c>
      <c r="H4715" s="27" t="s">
        <v>24</v>
      </c>
      <c r="I4715" s="28">
        <v>93000000</v>
      </c>
      <c r="J4715" s="28">
        <v>0</v>
      </c>
      <c r="K4715" s="28">
        <v>93000000</v>
      </c>
      <c r="L4715" s="29">
        <v>2.69</v>
      </c>
      <c r="M4715" s="29">
        <f>IFERROR(_xlfn.XLOOKUP($B4715,'Ownership Metrics'!$A:$A,'Ownership Metrics'!$B:$B),"")</f>
        <v>20.76</v>
      </c>
      <c r="N4715" s="28">
        <f>IFERROR(_xlfn.XLOOKUP($B4715,'Ownership Metrics'!$A:$A,'Ownership Metrics'!$C:$C),"")</f>
        <v>1566</v>
      </c>
      <c r="O4715" s="29">
        <f>IFERROR(_xlfn.XLOOKUP($B4715,'Ownership Metrics'!$A:$A,'Ownership Metrics'!$D:$D),"")</f>
        <v>28.68</v>
      </c>
      <c r="P4715" s="29">
        <f>IFERROR(_xlfn.XLOOKUP($B4715,'Ownership Metrics'!$A:$A,'Ownership Metrics'!$E:$E),"")</f>
        <v>60.83</v>
      </c>
      <c r="Q4715" s="30">
        <f>IFERROR(_xlfn.XLOOKUP($B4715,'Ownership Metrics'!$A:$A,'Ownership Metrics'!$F:$F),"")</f>
        <v>11</v>
      </c>
      <c r="R4715" s="30">
        <f>IFERROR(_xlfn.XLOOKUP($B4715,'Ownership Metrics'!$A:$A,'Ownership Metrics'!$G:$G),"")</f>
        <v>38</v>
      </c>
      <c r="S4715" s="27" t="str">
        <f>IFERROR(_xlfn.XLOOKUP($B4715,'Ownership Metrics'!$A:$A,'Ownership Metrics'!$H:$H),"")</f>
        <v>Oligopoli</v>
      </c>
      <c r="T4715" s="27" t="str">
        <f>IFERROR(_xlfn.XLOOKUP($B4715,'Ownership Metrics'!$A:$A,'Ownership Metrics'!$I:$I),"")</f>
        <v>Sedang</v>
      </c>
      <c r="U4715" s="27">
        <f>IF(COUNTIFS($B$2:$B4715,$B4715,$D$2:$D4715,$D4715)=1,1,0)</f>
        <v>1</v>
      </c>
      <c r="V4715" s="27">
        <f t="shared" si="220"/>
        <v>2.69</v>
      </c>
      <c r="W4715" s="27">
        <f t="shared" si="221"/>
        <v>7</v>
      </c>
      <c r="X4715" s="27">
        <f t="shared" si="219"/>
        <v>2.6899995285</v>
      </c>
    </row>
    <row r="4716" spans="1:24" x14ac:dyDescent="0.25">
      <c r="A4716" s="26">
        <v>46265</v>
      </c>
      <c r="B4716" s="27" t="s">
        <v>10763</v>
      </c>
      <c r="C4716" s="27" t="s">
        <v>4899</v>
      </c>
      <c r="D4716" s="27" t="s">
        <v>4900</v>
      </c>
      <c r="E4716" s="27" t="s">
        <v>22</v>
      </c>
      <c r="F4716" s="27" t="s">
        <v>23</v>
      </c>
      <c r="G4716" s="27"/>
      <c r="H4716" s="27" t="s">
        <v>24</v>
      </c>
      <c r="I4716" s="28">
        <v>100000000</v>
      </c>
      <c r="J4716" s="28">
        <v>0</v>
      </c>
      <c r="K4716" s="28">
        <v>100000000</v>
      </c>
      <c r="L4716" s="29">
        <v>4.53</v>
      </c>
      <c r="M4716" s="29">
        <f>IFERROR(_xlfn.XLOOKUP($B4716,'Ownership Metrics'!$A:$A,'Ownership Metrics'!$B:$B),"")</f>
        <v>6.77</v>
      </c>
      <c r="N4716" s="28">
        <f>IFERROR(_xlfn.XLOOKUP($B4716,'Ownership Metrics'!$A:$A,'Ownership Metrics'!$C:$C),"")</f>
        <v>3745</v>
      </c>
      <c r="O4716" s="29">
        <f>IFERROR(_xlfn.XLOOKUP($B4716,'Ownership Metrics'!$A:$A,'Ownership Metrics'!$D:$D),"")</f>
        <v>59.03</v>
      </c>
      <c r="P4716" s="29">
        <f>IFERROR(_xlfn.XLOOKUP($B4716,'Ownership Metrics'!$A:$A,'Ownership Metrics'!$E:$E),"")</f>
        <v>77.739999999999995</v>
      </c>
      <c r="Q4716" s="30">
        <f>IFERROR(_xlfn.XLOOKUP($B4716,'Ownership Metrics'!$A:$A,'Ownership Metrics'!$F:$F),"")</f>
        <v>10</v>
      </c>
      <c r="R4716" s="30">
        <f>IFERROR(_xlfn.XLOOKUP($B4716,'Ownership Metrics'!$A:$A,'Ownership Metrics'!$G:$G),"")</f>
        <v>55</v>
      </c>
      <c r="S4716" s="27" t="str">
        <f>IFERROR(_xlfn.XLOOKUP($B4716,'Ownership Metrics'!$A:$A,'Ownership Metrics'!$H:$H),"")</f>
        <v>Mayoritas</v>
      </c>
      <c r="T4716" s="27" t="str">
        <f>IFERROR(_xlfn.XLOOKUP($B4716,'Ownership Metrics'!$A:$A,'Ownership Metrics'!$I:$I),"")</f>
        <v>Sedang</v>
      </c>
      <c r="U4716" s="27">
        <f>IF(COUNTIFS($B$2:$B4716,$B4716,$D$2:$D4716,$D4716)=1,1,0)</f>
        <v>1</v>
      </c>
      <c r="V4716" s="27">
        <f t="shared" si="220"/>
        <v>4.53</v>
      </c>
      <c r="W4716" s="27">
        <f t="shared" si="221"/>
        <v>3</v>
      </c>
      <c r="X4716" s="27">
        <f t="shared" si="219"/>
        <v>4.5299995284000003</v>
      </c>
    </row>
    <row r="4717" spans="1:24" x14ac:dyDescent="0.25">
      <c r="A4717" s="26">
        <v>46265</v>
      </c>
      <c r="B4717" s="27" t="s">
        <v>10763</v>
      </c>
      <c r="C4717" s="27" t="s">
        <v>4899</v>
      </c>
      <c r="D4717" s="27" t="s">
        <v>4901</v>
      </c>
      <c r="E4717" s="27" t="s">
        <v>22</v>
      </c>
      <c r="F4717" s="27" t="s">
        <v>32</v>
      </c>
      <c r="G4717" s="27"/>
      <c r="H4717" s="27" t="s">
        <v>133</v>
      </c>
      <c r="I4717" s="28">
        <v>71579750</v>
      </c>
      <c r="J4717" s="28">
        <v>0</v>
      </c>
      <c r="K4717" s="28">
        <v>71579750</v>
      </c>
      <c r="L4717" s="29">
        <v>3.24</v>
      </c>
      <c r="M4717" s="29">
        <f>IFERROR(_xlfn.XLOOKUP($B4717,'Ownership Metrics'!$A:$A,'Ownership Metrics'!$B:$B),"")</f>
        <v>6.77</v>
      </c>
      <c r="N4717" s="28">
        <f>IFERROR(_xlfn.XLOOKUP($B4717,'Ownership Metrics'!$A:$A,'Ownership Metrics'!$C:$C),"")</f>
        <v>3745</v>
      </c>
      <c r="O4717" s="29">
        <f>IFERROR(_xlfn.XLOOKUP($B4717,'Ownership Metrics'!$A:$A,'Ownership Metrics'!$D:$D),"")</f>
        <v>59.03</v>
      </c>
      <c r="P4717" s="29">
        <f>IFERROR(_xlfn.XLOOKUP($B4717,'Ownership Metrics'!$A:$A,'Ownership Metrics'!$E:$E),"")</f>
        <v>77.739999999999995</v>
      </c>
      <c r="Q4717" s="30">
        <f>IFERROR(_xlfn.XLOOKUP($B4717,'Ownership Metrics'!$A:$A,'Ownership Metrics'!$F:$F),"")</f>
        <v>10</v>
      </c>
      <c r="R4717" s="30">
        <f>IFERROR(_xlfn.XLOOKUP($B4717,'Ownership Metrics'!$A:$A,'Ownership Metrics'!$G:$G),"")</f>
        <v>55</v>
      </c>
      <c r="S4717" s="27" t="str">
        <f>IFERROR(_xlfn.XLOOKUP($B4717,'Ownership Metrics'!$A:$A,'Ownership Metrics'!$H:$H),"")</f>
        <v>Mayoritas</v>
      </c>
      <c r="T4717" s="27" t="str">
        <f>IFERROR(_xlfn.XLOOKUP($B4717,'Ownership Metrics'!$A:$A,'Ownership Metrics'!$I:$I),"")</f>
        <v>Sedang</v>
      </c>
      <c r="U4717" s="27">
        <f>IF(COUNTIFS($B$2:$B4717,$B4717,$D$2:$D4717,$D4717)=1,1,0)</f>
        <v>1</v>
      </c>
      <c r="V4717" s="27">
        <f t="shared" si="220"/>
        <v>3.24</v>
      </c>
      <c r="W4717" s="27">
        <f t="shared" si="221"/>
        <v>5</v>
      </c>
      <c r="X4717" s="27">
        <f t="shared" si="219"/>
        <v>3.2399995283000003</v>
      </c>
    </row>
    <row r="4718" spans="1:24" x14ac:dyDescent="0.25">
      <c r="A4718" s="26">
        <v>46265</v>
      </c>
      <c r="B4718" s="27" t="s">
        <v>10763</v>
      </c>
      <c r="C4718" s="27" t="s">
        <v>4899</v>
      </c>
      <c r="D4718" s="27" t="s">
        <v>4902</v>
      </c>
      <c r="E4718" s="27" t="s">
        <v>35</v>
      </c>
      <c r="F4718" s="27" t="s">
        <v>23</v>
      </c>
      <c r="G4718" s="27" t="s">
        <v>36</v>
      </c>
      <c r="H4718" s="27" t="s">
        <v>24</v>
      </c>
      <c r="I4718" s="28">
        <v>42222500</v>
      </c>
      <c r="J4718" s="28">
        <v>0</v>
      </c>
      <c r="K4718" s="28">
        <v>42222500</v>
      </c>
      <c r="L4718" s="29">
        <v>1.91</v>
      </c>
      <c r="M4718" s="29">
        <f>IFERROR(_xlfn.XLOOKUP($B4718,'Ownership Metrics'!$A:$A,'Ownership Metrics'!$B:$B),"")</f>
        <v>6.77</v>
      </c>
      <c r="N4718" s="28">
        <f>IFERROR(_xlfn.XLOOKUP($B4718,'Ownership Metrics'!$A:$A,'Ownership Metrics'!$C:$C),"")</f>
        <v>3745</v>
      </c>
      <c r="O4718" s="29">
        <f>IFERROR(_xlfn.XLOOKUP($B4718,'Ownership Metrics'!$A:$A,'Ownership Metrics'!$D:$D),"")</f>
        <v>59.03</v>
      </c>
      <c r="P4718" s="29">
        <f>IFERROR(_xlfn.XLOOKUP($B4718,'Ownership Metrics'!$A:$A,'Ownership Metrics'!$E:$E),"")</f>
        <v>77.739999999999995</v>
      </c>
      <c r="Q4718" s="30">
        <f>IFERROR(_xlfn.XLOOKUP($B4718,'Ownership Metrics'!$A:$A,'Ownership Metrics'!$F:$F),"")</f>
        <v>10</v>
      </c>
      <c r="R4718" s="30">
        <f>IFERROR(_xlfn.XLOOKUP($B4718,'Ownership Metrics'!$A:$A,'Ownership Metrics'!$G:$G),"")</f>
        <v>55</v>
      </c>
      <c r="S4718" s="27" t="str">
        <f>IFERROR(_xlfn.XLOOKUP($B4718,'Ownership Metrics'!$A:$A,'Ownership Metrics'!$H:$H),"")</f>
        <v>Mayoritas</v>
      </c>
      <c r="T4718" s="27" t="str">
        <f>IFERROR(_xlfn.XLOOKUP($B4718,'Ownership Metrics'!$A:$A,'Ownership Metrics'!$I:$I),"")</f>
        <v>Sedang</v>
      </c>
      <c r="U4718" s="27">
        <f>IF(COUNTIFS($B$2:$B4718,$B4718,$D$2:$D4718,$D4718)=1,1,0)</f>
        <v>1</v>
      </c>
      <c r="V4718" s="27">
        <f t="shared" si="220"/>
        <v>1.91</v>
      </c>
      <c r="W4718" s="27">
        <f t="shared" si="221"/>
        <v>7</v>
      </c>
      <c r="X4718" s="27">
        <f t="shared" si="219"/>
        <v>1.9099995282</v>
      </c>
    </row>
    <row r="4719" spans="1:24" x14ac:dyDescent="0.25">
      <c r="A4719" s="26">
        <v>46265</v>
      </c>
      <c r="B4719" s="27" t="s">
        <v>10763</v>
      </c>
      <c r="C4719" s="27" t="s">
        <v>4899</v>
      </c>
      <c r="D4719" s="27" t="s">
        <v>1713</v>
      </c>
      <c r="E4719" s="27" t="s">
        <v>35</v>
      </c>
      <c r="F4719" s="27" t="s">
        <v>23</v>
      </c>
      <c r="G4719" s="27" t="s">
        <v>36</v>
      </c>
      <c r="H4719" s="27" t="s">
        <v>24</v>
      </c>
      <c r="I4719" s="28">
        <v>34796250</v>
      </c>
      <c r="J4719" s="28">
        <v>0</v>
      </c>
      <c r="K4719" s="28">
        <v>34796250</v>
      </c>
      <c r="L4719" s="29">
        <v>1.58</v>
      </c>
      <c r="M4719" s="29">
        <f>IFERROR(_xlfn.XLOOKUP($B4719,'Ownership Metrics'!$A:$A,'Ownership Metrics'!$B:$B),"")</f>
        <v>6.77</v>
      </c>
      <c r="N4719" s="28">
        <f>IFERROR(_xlfn.XLOOKUP($B4719,'Ownership Metrics'!$A:$A,'Ownership Metrics'!$C:$C),"")</f>
        <v>3745</v>
      </c>
      <c r="O4719" s="29">
        <f>IFERROR(_xlfn.XLOOKUP($B4719,'Ownership Metrics'!$A:$A,'Ownership Metrics'!$D:$D),"")</f>
        <v>59.03</v>
      </c>
      <c r="P4719" s="29">
        <f>IFERROR(_xlfn.XLOOKUP($B4719,'Ownership Metrics'!$A:$A,'Ownership Metrics'!$E:$E),"")</f>
        <v>77.739999999999995</v>
      </c>
      <c r="Q4719" s="30">
        <f>IFERROR(_xlfn.XLOOKUP($B4719,'Ownership Metrics'!$A:$A,'Ownership Metrics'!$F:$F),"")</f>
        <v>10</v>
      </c>
      <c r="R4719" s="30">
        <f>IFERROR(_xlfn.XLOOKUP($B4719,'Ownership Metrics'!$A:$A,'Ownership Metrics'!$G:$G),"")</f>
        <v>55</v>
      </c>
      <c r="S4719" s="27" t="str">
        <f>IFERROR(_xlfn.XLOOKUP($B4719,'Ownership Metrics'!$A:$A,'Ownership Metrics'!$H:$H),"")</f>
        <v>Mayoritas</v>
      </c>
      <c r="T4719" s="27" t="str">
        <f>IFERROR(_xlfn.XLOOKUP($B4719,'Ownership Metrics'!$A:$A,'Ownership Metrics'!$I:$I),"")</f>
        <v>Sedang</v>
      </c>
      <c r="U4719" s="27">
        <f>IF(COUNTIFS($B$2:$B4719,$B4719,$D$2:$D4719,$D4719)=1,1,0)</f>
        <v>1</v>
      </c>
      <c r="V4719" s="27">
        <f t="shared" si="220"/>
        <v>1.58</v>
      </c>
      <c r="W4719" s="27">
        <f t="shared" si="221"/>
        <v>9</v>
      </c>
      <c r="X4719" s="27">
        <f t="shared" si="219"/>
        <v>1.5799995281000001</v>
      </c>
    </row>
    <row r="4720" spans="1:24" x14ac:dyDescent="0.25">
      <c r="A4720" s="26">
        <v>46265</v>
      </c>
      <c r="B4720" s="27" t="s">
        <v>10763</v>
      </c>
      <c r="C4720" s="27" t="s">
        <v>4899</v>
      </c>
      <c r="D4720" s="27" t="s">
        <v>1714</v>
      </c>
      <c r="E4720" s="27" t="s">
        <v>35</v>
      </c>
      <c r="F4720" s="27" t="s">
        <v>23</v>
      </c>
      <c r="G4720" s="27" t="s">
        <v>36</v>
      </c>
      <c r="H4720" s="27" t="s">
        <v>24</v>
      </c>
      <c r="I4720" s="28">
        <v>312776250</v>
      </c>
      <c r="J4720" s="28">
        <v>0</v>
      </c>
      <c r="K4720" s="28">
        <v>312776250</v>
      </c>
      <c r="L4720" s="29">
        <v>14.18</v>
      </c>
      <c r="M4720" s="29">
        <f>IFERROR(_xlfn.XLOOKUP($B4720,'Ownership Metrics'!$A:$A,'Ownership Metrics'!$B:$B),"")</f>
        <v>6.77</v>
      </c>
      <c r="N4720" s="28">
        <f>IFERROR(_xlfn.XLOOKUP($B4720,'Ownership Metrics'!$A:$A,'Ownership Metrics'!$C:$C),"")</f>
        <v>3745</v>
      </c>
      <c r="O4720" s="29">
        <f>IFERROR(_xlfn.XLOOKUP($B4720,'Ownership Metrics'!$A:$A,'Ownership Metrics'!$D:$D),"")</f>
        <v>59.03</v>
      </c>
      <c r="P4720" s="29">
        <f>IFERROR(_xlfn.XLOOKUP($B4720,'Ownership Metrics'!$A:$A,'Ownership Metrics'!$E:$E),"")</f>
        <v>77.739999999999995</v>
      </c>
      <c r="Q4720" s="30">
        <f>IFERROR(_xlfn.XLOOKUP($B4720,'Ownership Metrics'!$A:$A,'Ownership Metrics'!$F:$F),"")</f>
        <v>10</v>
      </c>
      <c r="R4720" s="30">
        <f>IFERROR(_xlfn.XLOOKUP($B4720,'Ownership Metrics'!$A:$A,'Ownership Metrics'!$G:$G),"")</f>
        <v>55</v>
      </c>
      <c r="S4720" s="27" t="str">
        <f>IFERROR(_xlfn.XLOOKUP($B4720,'Ownership Metrics'!$A:$A,'Ownership Metrics'!$H:$H),"")</f>
        <v>Mayoritas</v>
      </c>
      <c r="T4720" s="27" t="str">
        <f>IFERROR(_xlfn.XLOOKUP($B4720,'Ownership Metrics'!$A:$A,'Ownership Metrics'!$I:$I),"")</f>
        <v>Sedang</v>
      </c>
      <c r="U4720" s="27">
        <f>IF(COUNTIFS($B$2:$B4720,$B4720,$D$2:$D4720,$D4720)=1,1,0)</f>
        <v>1</v>
      </c>
      <c r="V4720" s="27">
        <f t="shared" si="220"/>
        <v>14.18</v>
      </c>
      <c r="W4720" s="27">
        <f t="shared" si="221"/>
        <v>2</v>
      </c>
      <c r="X4720" s="27">
        <f t="shared" si="219"/>
        <v>14.179999528</v>
      </c>
    </row>
    <row r="4721" spans="1:24" x14ac:dyDescent="0.25">
      <c r="A4721" s="26">
        <v>46265</v>
      </c>
      <c r="B4721" s="27" t="s">
        <v>10763</v>
      </c>
      <c r="C4721" s="27" t="s">
        <v>4899</v>
      </c>
      <c r="D4721" s="27" t="s">
        <v>853</v>
      </c>
      <c r="E4721" s="27" t="s">
        <v>72</v>
      </c>
      <c r="F4721" s="27" t="s">
        <v>23</v>
      </c>
      <c r="G4721" s="27"/>
      <c r="H4721" s="27" t="s">
        <v>24</v>
      </c>
      <c r="I4721" s="28">
        <v>55056000</v>
      </c>
      <c r="J4721" s="28">
        <v>0</v>
      </c>
      <c r="K4721" s="28">
        <v>55056000</v>
      </c>
      <c r="L4721" s="29">
        <v>2.5</v>
      </c>
      <c r="M4721" s="29">
        <f>IFERROR(_xlfn.XLOOKUP($B4721,'Ownership Metrics'!$A:$A,'Ownership Metrics'!$B:$B),"")</f>
        <v>6.77</v>
      </c>
      <c r="N4721" s="28">
        <f>IFERROR(_xlfn.XLOOKUP($B4721,'Ownership Metrics'!$A:$A,'Ownership Metrics'!$C:$C),"")</f>
        <v>3745</v>
      </c>
      <c r="O4721" s="29">
        <f>IFERROR(_xlfn.XLOOKUP($B4721,'Ownership Metrics'!$A:$A,'Ownership Metrics'!$D:$D),"")</f>
        <v>59.03</v>
      </c>
      <c r="P4721" s="29">
        <f>IFERROR(_xlfn.XLOOKUP($B4721,'Ownership Metrics'!$A:$A,'Ownership Metrics'!$E:$E),"")</f>
        <v>77.739999999999995</v>
      </c>
      <c r="Q4721" s="30">
        <f>IFERROR(_xlfn.XLOOKUP($B4721,'Ownership Metrics'!$A:$A,'Ownership Metrics'!$F:$F),"")</f>
        <v>10</v>
      </c>
      <c r="R4721" s="30">
        <f>IFERROR(_xlfn.XLOOKUP($B4721,'Ownership Metrics'!$A:$A,'Ownership Metrics'!$G:$G),"")</f>
        <v>55</v>
      </c>
      <c r="S4721" s="27" t="str">
        <f>IFERROR(_xlfn.XLOOKUP($B4721,'Ownership Metrics'!$A:$A,'Ownership Metrics'!$H:$H),"")</f>
        <v>Mayoritas</v>
      </c>
      <c r="T4721" s="27" t="str">
        <f>IFERROR(_xlfn.XLOOKUP($B4721,'Ownership Metrics'!$A:$A,'Ownership Metrics'!$I:$I),"")</f>
        <v>Sedang</v>
      </c>
      <c r="U4721" s="27">
        <f>IF(COUNTIFS($B$2:$B4721,$B4721,$D$2:$D4721,$D4721)=1,1,0)</f>
        <v>1</v>
      </c>
      <c r="V4721" s="27">
        <f t="shared" si="220"/>
        <v>2.5</v>
      </c>
      <c r="W4721" s="27">
        <f t="shared" si="221"/>
        <v>6</v>
      </c>
      <c r="X4721" s="27">
        <f t="shared" si="219"/>
        <v>2.4999995279</v>
      </c>
    </row>
    <row r="4722" spans="1:24" x14ac:dyDescent="0.25">
      <c r="A4722" s="26">
        <v>46265</v>
      </c>
      <c r="B4722" s="27" t="s">
        <v>10763</v>
      </c>
      <c r="C4722" s="27" t="s">
        <v>4899</v>
      </c>
      <c r="D4722" s="27" t="s">
        <v>3363</v>
      </c>
      <c r="E4722" s="27" t="s">
        <v>72</v>
      </c>
      <c r="F4722" s="27" t="s">
        <v>23</v>
      </c>
      <c r="G4722" s="27"/>
      <c r="H4722" s="27" t="s">
        <v>24</v>
      </c>
      <c r="I4722" s="28">
        <v>40085000</v>
      </c>
      <c r="J4722" s="28">
        <v>0</v>
      </c>
      <c r="K4722" s="28">
        <v>40085000</v>
      </c>
      <c r="L4722" s="29">
        <v>1.82</v>
      </c>
      <c r="M4722" s="29">
        <f>IFERROR(_xlfn.XLOOKUP($B4722,'Ownership Metrics'!$A:$A,'Ownership Metrics'!$B:$B),"")</f>
        <v>6.77</v>
      </c>
      <c r="N4722" s="28">
        <f>IFERROR(_xlfn.XLOOKUP($B4722,'Ownership Metrics'!$A:$A,'Ownership Metrics'!$C:$C),"")</f>
        <v>3745</v>
      </c>
      <c r="O4722" s="29">
        <f>IFERROR(_xlfn.XLOOKUP($B4722,'Ownership Metrics'!$A:$A,'Ownership Metrics'!$D:$D),"")</f>
        <v>59.03</v>
      </c>
      <c r="P4722" s="29">
        <f>IFERROR(_xlfn.XLOOKUP($B4722,'Ownership Metrics'!$A:$A,'Ownership Metrics'!$E:$E),"")</f>
        <v>77.739999999999995</v>
      </c>
      <c r="Q4722" s="30">
        <f>IFERROR(_xlfn.XLOOKUP($B4722,'Ownership Metrics'!$A:$A,'Ownership Metrics'!$F:$F),"")</f>
        <v>10</v>
      </c>
      <c r="R4722" s="30">
        <f>IFERROR(_xlfn.XLOOKUP($B4722,'Ownership Metrics'!$A:$A,'Ownership Metrics'!$G:$G),"")</f>
        <v>55</v>
      </c>
      <c r="S4722" s="27" t="str">
        <f>IFERROR(_xlfn.XLOOKUP($B4722,'Ownership Metrics'!$A:$A,'Ownership Metrics'!$H:$H),"")</f>
        <v>Mayoritas</v>
      </c>
      <c r="T4722" s="27" t="str">
        <f>IFERROR(_xlfn.XLOOKUP($B4722,'Ownership Metrics'!$A:$A,'Ownership Metrics'!$I:$I),"")</f>
        <v>Sedang</v>
      </c>
      <c r="U4722" s="27">
        <f>IF(COUNTIFS($B$2:$B4722,$B4722,$D$2:$D4722,$D4722)=1,1,0)</f>
        <v>1</v>
      </c>
      <c r="V4722" s="27">
        <f t="shared" si="220"/>
        <v>1.82</v>
      </c>
      <c r="W4722" s="27">
        <f t="shared" si="221"/>
        <v>8</v>
      </c>
      <c r="X4722" s="27">
        <f t="shared" si="219"/>
        <v>1.8199995278000001</v>
      </c>
    </row>
    <row r="4723" spans="1:24" x14ac:dyDescent="0.25">
      <c r="A4723" s="26">
        <v>46265</v>
      </c>
      <c r="B4723" s="27" t="s">
        <v>10763</v>
      </c>
      <c r="C4723" s="27" t="s">
        <v>4899</v>
      </c>
      <c r="D4723" s="27" t="s">
        <v>867</v>
      </c>
      <c r="E4723" s="27" t="s">
        <v>72</v>
      </c>
      <c r="F4723" s="27" t="s">
        <v>23</v>
      </c>
      <c r="G4723" s="27"/>
      <c r="H4723" s="27" t="s">
        <v>24</v>
      </c>
      <c r="I4723" s="28">
        <v>75623400</v>
      </c>
      <c r="J4723" s="28">
        <v>0</v>
      </c>
      <c r="K4723" s="28">
        <v>75623400</v>
      </c>
      <c r="L4723" s="29">
        <v>3.43</v>
      </c>
      <c r="M4723" s="29">
        <f>IFERROR(_xlfn.XLOOKUP($B4723,'Ownership Metrics'!$A:$A,'Ownership Metrics'!$B:$B),"")</f>
        <v>6.77</v>
      </c>
      <c r="N4723" s="28">
        <f>IFERROR(_xlfn.XLOOKUP($B4723,'Ownership Metrics'!$A:$A,'Ownership Metrics'!$C:$C),"")</f>
        <v>3745</v>
      </c>
      <c r="O4723" s="29">
        <f>IFERROR(_xlfn.XLOOKUP($B4723,'Ownership Metrics'!$A:$A,'Ownership Metrics'!$D:$D),"")</f>
        <v>59.03</v>
      </c>
      <c r="P4723" s="29">
        <f>IFERROR(_xlfn.XLOOKUP($B4723,'Ownership Metrics'!$A:$A,'Ownership Metrics'!$E:$E),"")</f>
        <v>77.739999999999995</v>
      </c>
      <c r="Q4723" s="30">
        <f>IFERROR(_xlfn.XLOOKUP($B4723,'Ownership Metrics'!$A:$A,'Ownership Metrics'!$F:$F),"")</f>
        <v>10</v>
      </c>
      <c r="R4723" s="30">
        <f>IFERROR(_xlfn.XLOOKUP($B4723,'Ownership Metrics'!$A:$A,'Ownership Metrics'!$G:$G),"")</f>
        <v>55</v>
      </c>
      <c r="S4723" s="27" t="str">
        <f>IFERROR(_xlfn.XLOOKUP($B4723,'Ownership Metrics'!$A:$A,'Ownership Metrics'!$H:$H),"")</f>
        <v>Mayoritas</v>
      </c>
      <c r="T4723" s="27" t="str">
        <f>IFERROR(_xlfn.XLOOKUP($B4723,'Ownership Metrics'!$A:$A,'Ownership Metrics'!$I:$I),"")</f>
        <v>Sedang</v>
      </c>
      <c r="U4723" s="27">
        <f>IF(COUNTIFS($B$2:$B4723,$B4723,$D$2:$D4723,$D4723)=1,1,0)</f>
        <v>1</v>
      </c>
      <c r="V4723" s="27">
        <f t="shared" si="220"/>
        <v>3.43</v>
      </c>
      <c r="W4723" s="27">
        <f t="shared" si="221"/>
        <v>4</v>
      </c>
      <c r="X4723" s="27">
        <f t="shared" si="219"/>
        <v>3.4299995277000002</v>
      </c>
    </row>
    <row r="4724" spans="1:24" x14ac:dyDescent="0.25">
      <c r="A4724" s="26">
        <v>46265</v>
      </c>
      <c r="B4724" s="27" t="s">
        <v>10763</v>
      </c>
      <c r="C4724" s="27" t="s">
        <v>4899</v>
      </c>
      <c r="D4724" s="27" t="s">
        <v>3364</v>
      </c>
      <c r="E4724" s="27" t="s">
        <v>72</v>
      </c>
      <c r="F4724" s="27" t="s">
        <v>23</v>
      </c>
      <c r="G4724" s="27"/>
      <c r="H4724" s="27" t="s">
        <v>24</v>
      </c>
      <c r="I4724" s="28">
        <v>22201400</v>
      </c>
      <c r="J4724" s="28">
        <v>0</v>
      </c>
      <c r="K4724" s="28">
        <v>22201400</v>
      </c>
      <c r="L4724" s="29">
        <v>1.01</v>
      </c>
      <c r="M4724" s="29">
        <f>IFERROR(_xlfn.XLOOKUP($B4724,'Ownership Metrics'!$A:$A,'Ownership Metrics'!$B:$B),"")</f>
        <v>6.77</v>
      </c>
      <c r="N4724" s="28">
        <f>IFERROR(_xlfn.XLOOKUP($B4724,'Ownership Metrics'!$A:$A,'Ownership Metrics'!$C:$C),"")</f>
        <v>3745</v>
      </c>
      <c r="O4724" s="29">
        <f>IFERROR(_xlfn.XLOOKUP($B4724,'Ownership Metrics'!$A:$A,'Ownership Metrics'!$D:$D),"")</f>
        <v>59.03</v>
      </c>
      <c r="P4724" s="29">
        <f>IFERROR(_xlfn.XLOOKUP($B4724,'Ownership Metrics'!$A:$A,'Ownership Metrics'!$E:$E),"")</f>
        <v>77.739999999999995</v>
      </c>
      <c r="Q4724" s="30">
        <f>IFERROR(_xlfn.XLOOKUP($B4724,'Ownership Metrics'!$A:$A,'Ownership Metrics'!$F:$F),"")</f>
        <v>10</v>
      </c>
      <c r="R4724" s="30">
        <f>IFERROR(_xlfn.XLOOKUP($B4724,'Ownership Metrics'!$A:$A,'Ownership Metrics'!$G:$G),"")</f>
        <v>55</v>
      </c>
      <c r="S4724" s="27" t="str">
        <f>IFERROR(_xlfn.XLOOKUP($B4724,'Ownership Metrics'!$A:$A,'Ownership Metrics'!$H:$H),"")</f>
        <v>Mayoritas</v>
      </c>
      <c r="T4724" s="27" t="str">
        <f>IFERROR(_xlfn.XLOOKUP($B4724,'Ownership Metrics'!$A:$A,'Ownership Metrics'!$I:$I),"")</f>
        <v>Sedang</v>
      </c>
      <c r="U4724" s="27">
        <f>IF(COUNTIFS($B$2:$B4724,$B4724,$D$2:$D4724,$D4724)=1,1,0)</f>
        <v>1</v>
      </c>
      <c r="V4724" s="27">
        <f t="shared" si="220"/>
        <v>1.01</v>
      </c>
      <c r="W4724" s="27">
        <f t="shared" si="221"/>
        <v>10</v>
      </c>
      <c r="X4724" s="27">
        <f t="shared" si="219"/>
        <v>1.0099995276</v>
      </c>
    </row>
    <row r="4725" spans="1:24" x14ac:dyDescent="0.25">
      <c r="A4725" s="26">
        <v>46265</v>
      </c>
      <c r="B4725" s="27" t="s">
        <v>10763</v>
      </c>
      <c r="C4725" s="27" t="s">
        <v>4899</v>
      </c>
      <c r="D4725" s="27" t="s">
        <v>4903</v>
      </c>
      <c r="E4725" s="27" t="s">
        <v>204</v>
      </c>
      <c r="F4725" s="27" t="s">
        <v>32</v>
      </c>
      <c r="G4725" s="27"/>
      <c r="H4725" s="27" t="s">
        <v>133</v>
      </c>
      <c r="I4725" s="28">
        <v>1302479275</v>
      </c>
      <c r="J4725" s="28">
        <v>0</v>
      </c>
      <c r="K4725" s="28">
        <v>1302479275</v>
      </c>
      <c r="L4725" s="29">
        <v>59.03</v>
      </c>
      <c r="M4725" s="29">
        <f>IFERROR(_xlfn.XLOOKUP($B4725,'Ownership Metrics'!$A:$A,'Ownership Metrics'!$B:$B),"")</f>
        <v>6.77</v>
      </c>
      <c r="N4725" s="28">
        <f>IFERROR(_xlfn.XLOOKUP($B4725,'Ownership Metrics'!$A:$A,'Ownership Metrics'!$C:$C),"")</f>
        <v>3745</v>
      </c>
      <c r="O4725" s="29">
        <f>IFERROR(_xlfn.XLOOKUP($B4725,'Ownership Metrics'!$A:$A,'Ownership Metrics'!$D:$D),"")</f>
        <v>59.03</v>
      </c>
      <c r="P4725" s="29">
        <f>IFERROR(_xlfn.XLOOKUP($B4725,'Ownership Metrics'!$A:$A,'Ownership Metrics'!$E:$E),"")</f>
        <v>77.739999999999995</v>
      </c>
      <c r="Q4725" s="30">
        <f>IFERROR(_xlfn.XLOOKUP($B4725,'Ownership Metrics'!$A:$A,'Ownership Metrics'!$F:$F),"")</f>
        <v>10</v>
      </c>
      <c r="R4725" s="30">
        <f>IFERROR(_xlfn.XLOOKUP($B4725,'Ownership Metrics'!$A:$A,'Ownership Metrics'!$G:$G),"")</f>
        <v>55</v>
      </c>
      <c r="S4725" s="27" t="str">
        <f>IFERROR(_xlfn.XLOOKUP($B4725,'Ownership Metrics'!$A:$A,'Ownership Metrics'!$H:$H),"")</f>
        <v>Mayoritas</v>
      </c>
      <c r="T4725" s="27" t="str">
        <f>IFERROR(_xlfn.XLOOKUP($B4725,'Ownership Metrics'!$A:$A,'Ownership Metrics'!$I:$I),"")</f>
        <v>Sedang</v>
      </c>
      <c r="U4725" s="27">
        <f>IF(COUNTIFS($B$2:$B4725,$B4725,$D$2:$D4725,$D4725)=1,1,0)</f>
        <v>1</v>
      </c>
      <c r="V4725" s="27">
        <f t="shared" si="220"/>
        <v>59.03</v>
      </c>
      <c r="W4725" s="27">
        <f t="shared" si="221"/>
        <v>1</v>
      </c>
      <c r="X4725" s="27">
        <f t="shared" si="219"/>
        <v>59.029999527500003</v>
      </c>
    </row>
    <row r="4726" spans="1:24" x14ac:dyDescent="0.25">
      <c r="A4726" s="26">
        <v>46265</v>
      </c>
      <c r="B4726" s="27" t="s">
        <v>10764</v>
      </c>
      <c r="C4726" s="27" t="s">
        <v>4905</v>
      </c>
      <c r="D4726" s="27" t="s">
        <v>4906</v>
      </c>
      <c r="E4726" s="27" t="s">
        <v>22</v>
      </c>
      <c r="F4726" s="27" t="s">
        <v>23</v>
      </c>
      <c r="G4726" s="27"/>
      <c r="H4726" s="27" t="s">
        <v>24</v>
      </c>
      <c r="I4726" s="28">
        <v>332015500</v>
      </c>
      <c r="J4726" s="28">
        <v>0</v>
      </c>
      <c r="K4726" s="28">
        <v>332015500</v>
      </c>
      <c r="L4726" s="29">
        <v>1.48</v>
      </c>
      <c r="M4726" s="29">
        <f>IFERROR(_xlfn.XLOOKUP($B4726,'Ownership Metrics'!$A:$A,'Ownership Metrics'!$B:$B),"")</f>
        <v>11.31</v>
      </c>
      <c r="N4726" s="28">
        <f>IFERROR(_xlfn.XLOOKUP($B4726,'Ownership Metrics'!$A:$A,'Ownership Metrics'!$C:$C),"")</f>
        <v>2410</v>
      </c>
      <c r="O4726" s="29">
        <f>IFERROR(_xlfn.XLOOKUP($B4726,'Ownership Metrics'!$A:$A,'Ownership Metrics'!$D:$D),"")</f>
        <v>32.93</v>
      </c>
      <c r="P4726" s="29">
        <f>IFERROR(_xlfn.XLOOKUP($B4726,'Ownership Metrics'!$A:$A,'Ownership Metrics'!$E:$E),"")</f>
        <v>84.29</v>
      </c>
      <c r="Q4726" s="30">
        <f>IFERROR(_xlfn.XLOOKUP($B4726,'Ownership Metrics'!$A:$A,'Ownership Metrics'!$F:$F),"")</f>
        <v>6</v>
      </c>
      <c r="R4726" s="30">
        <f>IFERROR(_xlfn.XLOOKUP($B4726,'Ownership Metrics'!$A:$A,'Ownership Metrics'!$G:$G),"")</f>
        <v>55</v>
      </c>
      <c r="S4726" s="27" t="str">
        <f>IFERROR(_xlfn.XLOOKUP($B4726,'Ownership Metrics'!$A:$A,'Ownership Metrics'!$H:$H),"")</f>
        <v>Terkonsentrasi</v>
      </c>
      <c r="T4726" s="27" t="str">
        <f>IFERROR(_xlfn.XLOOKUP($B4726,'Ownership Metrics'!$A:$A,'Ownership Metrics'!$I:$I),"")</f>
        <v>Sedang</v>
      </c>
      <c r="U4726" s="27">
        <f>IF(COUNTIFS($B$2:$B4726,$B4726,$D$2:$D4726,$D4726)=1,1,0)</f>
        <v>1</v>
      </c>
      <c r="V4726" s="27">
        <f t="shared" si="220"/>
        <v>1.48</v>
      </c>
      <c r="W4726" s="27">
        <f t="shared" si="221"/>
        <v>5</v>
      </c>
      <c r="X4726" s="27">
        <f t="shared" si="219"/>
        <v>1.4799995274</v>
      </c>
    </row>
    <row r="4727" spans="1:24" x14ac:dyDescent="0.25">
      <c r="A4727" s="26">
        <v>46265</v>
      </c>
      <c r="B4727" s="27" t="s">
        <v>10764</v>
      </c>
      <c r="C4727" s="27" t="s">
        <v>4905</v>
      </c>
      <c r="D4727" s="27" t="s">
        <v>568</v>
      </c>
      <c r="E4727" s="27" t="s">
        <v>72</v>
      </c>
      <c r="F4727" s="27" t="s">
        <v>32</v>
      </c>
      <c r="G4727" s="27"/>
      <c r="H4727" s="27" t="s">
        <v>569</v>
      </c>
      <c r="I4727" s="28">
        <v>305549800</v>
      </c>
      <c r="J4727" s="28">
        <v>0</v>
      </c>
      <c r="K4727" s="28">
        <v>305549800</v>
      </c>
      <c r="L4727" s="29">
        <v>1.37</v>
      </c>
      <c r="M4727" s="29">
        <f>IFERROR(_xlfn.XLOOKUP($B4727,'Ownership Metrics'!$A:$A,'Ownership Metrics'!$B:$B),"")</f>
        <v>11.31</v>
      </c>
      <c r="N4727" s="28">
        <f>IFERROR(_xlfn.XLOOKUP($B4727,'Ownership Metrics'!$A:$A,'Ownership Metrics'!$C:$C),"")</f>
        <v>2410</v>
      </c>
      <c r="O4727" s="29">
        <f>IFERROR(_xlfn.XLOOKUP($B4727,'Ownership Metrics'!$A:$A,'Ownership Metrics'!$D:$D),"")</f>
        <v>32.93</v>
      </c>
      <c r="P4727" s="29">
        <f>IFERROR(_xlfn.XLOOKUP($B4727,'Ownership Metrics'!$A:$A,'Ownership Metrics'!$E:$E),"")</f>
        <v>84.29</v>
      </c>
      <c r="Q4727" s="30">
        <f>IFERROR(_xlfn.XLOOKUP($B4727,'Ownership Metrics'!$A:$A,'Ownership Metrics'!$F:$F),"")</f>
        <v>6</v>
      </c>
      <c r="R4727" s="30">
        <f>IFERROR(_xlfn.XLOOKUP($B4727,'Ownership Metrics'!$A:$A,'Ownership Metrics'!$G:$G),"")</f>
        <v>55</v>
      </c>
      <c r="S4727" s="27" t="str">
        <f>IFERROR(_xlfn.XLOOKUP($B4727,'Ownership Metrics'!$A:$A,'Ownership Metrics'!$H:$H),"")</f>
        <v>Terkonsentrasi</v>
      </c>
      <c r="T4727" s="27" t="str">
        <f>IFERROR(_xlfn.XLOOKUP($B4727,'Ownership Metrics'!$A:$A,'Ownership Metrics'!$I:$I),"")</f>
        <v>Sedang</v>
      </c>
      <c r="U4727" s="27">
        <f>IF(COUNTIFS($B$2:$B4727,$B4727,$D$2:$D4727,$D4727)=1,1,0)</f>
        <v>1</v>
      </c>
      <c r="V4727" s="27">
        <f t="shared" si="220"/>
        <v>1.37</v>
      </c>
      <c r="W4727" s="27">
        <f t="shared" si="221"/>
        <v>6</v>
      </c>
      <c r="X4727" s="27">
        <f t="shared" si="219"/>
        <v>1.3699995273000001</v>
      </c>
    </row>
    <row r="4728" spans="1:24" x14ac:dyDescent="0.25">
      <c r="A4728" s="26">
        <v>46265</v>
      </c>
      <c r="B4728" s="27" t="s">
        <v>10764</v>
      </c>
      <c r="C4728" s="27" t="s">
        <v>4905</v>
      </c>
      <c r="D4728" s="27" t="s">
        <v>4907</v>
      </c>
      <c r="E4728" s="27"/>
      <c r="F4728" s="27"/>
      <c r="G4728" s="27"/>
      <c r="H4728" s="27"/>
      <c r="I4728" s="28">
        <v>0</v>
      </c>
      <c r="J4728" s="28">
        <v>7363121900</v>
      </c>
      <c r="K4728" s="28">
        <v>7363121900</v>
      </c>
      <c r="L4728" s="29">
        <v>32.93</v>
      </c>
      <c r="M4728" s="29">
        <f>IFERROR(_xlfn.XLOOKUP($B4728,'Ownership Metrics'!$A:$A,'Ownership Metrics'!$B:$B),"")</f>
        <v>11.31</v>
      </c>
      <c r="N4728" s="28">
        <f>IFERROR(_xlfn.XLOOKUP($B4728,'Ownership Metrics'!$A:$A,'Ownership Metrics'!$C:$C),"")</f>
        <v>2410</v>
      </c>
      <c r="O4728" s="29">
        <f>IFERROR(_xlfn.XLOOKUP($B4728,'Ownership Metrics'!$A:$A,'Ownership Metrics'!$D:$D),"")</f>
        <v>32.93</v>
      </c>
      <c r="P4728" s="29">
        <f>IFERROR(_xlfn.XLOOKUP($B4728,'Ownership Metrics'!$A:$A,'Ownership Metrics'!$E:$E),"")</f>
        <v>84.29</v>
      </c>
      <c r="Q4728" s="30">
        <f>IFERROR(_xlfn.XLOOKUP($B4728,'Ownership Metrics'!$A:$A,'Ownership Metrics'!$F:$F),"")</f>
        <v>6</v>
      </c>
      <c r="R4728" s="30">
        <f>IFERROR(_xlfn.XLOOKUP($B4728,'Ownership Metrics'!$A:$A,'Ownership Metrics'!$G:$G),"")</f>
        <v>55</v>
      </c>
      <c r="S4728" s="27" t="str">
        <f>IFERROR(_xlfn.XLOOKUP($B4728,'Ownership Metrics'!$A:$A,'Ownership Metrics'!$H:$H),"")</f>
        <v>Terkonsentrasi</v>
      </c>
      <c r="T4728" s="27" t="str">
        <f>IFERROR(_xlfn.XLOOKUP($B4728,'Ownership Metrics'!$A:$A,'Ownership Metrics'!$I:$I),"")</f>
        <v>Sedang</v>
      </c>
      <c r="U4728" s="27">
        <f>IF(COUNTIFS($B$2:$B4728,$B4728,$D$2:$D4728,$D4728)=1,1,0)</f>
        <v>1</v>
      </c>
      <c r="V4728" s="27">
        <f t="shared" si="220"/>
        <v>32.93</v>
      </c>
      <c r="W4728" s="27">
        <f t="shared" si="221"/>
        <v>1</v>
      </c>
      <c r="X4728" s="27">
        <f t="shared" si="219"/>
        <v>32.929999527200003</v>
      </c>
    </row>
    <row r="4729" spans="1:24" x14ac:dyDescent="0.25">
      <c r="A4729" s="26">
        <v>46265</v>
      </c>
      <c r="B4729" s="27" t="s">
        <v>10764</v>
      </c>
      <c r="C4729" s="27" t="s">
        <v>4905</v>
      </c>
      <c r="D4729" s="27" t="s">
        <v>4908</v>
      </c>
      <c r="E4729" s="27"/>
      <c r="F4729" s="27"/>
      <c r="G4729" s="27"/>
      <c r="H4729" s="27"/>
      <c r="I4729" s="28">
        <v>0</v>
      </c>
      <c r="J4729" s="28">
        <v>5844349525</v>
      </c>
      <c r="K4729" s="28">
        <v>5844349525</v>
      </c>
      <c r="L4729" s="29">
        <v>26.14</v>
      </c>
      <c r="M4729" s="29">
        <f>IFERROR(_xlfn.XLOOKUP($B4729,'Ownership Metrics'!$A:$A,'Ownership Metrics'!$B:$B),"")</f>
        <v>11.31</v>
      </c>
      <c r="N4729" s="28">
        <f>IFERROR(_xlfn.XLOOKUP($B4729,'Ownership Metrics'!$A:$A,'Ownership Metrics'!$C:$C),"")</f>
        <v>2410</v>
      </c>
      <c r="O4729" s="29">
        <f>IFERROR(_xlfn.XLOOKUP($B4729,'Ownership Metrics'!$A:$A,'Ownership Metrics'!$D:$D),"")</f>
        <v>32.93</v>
      </c>
      <c r="P4729" s="29">
        <f>IFERROR(_xlfn.XLOOKUP($B4729,'Ownership Metrics'!$A:$A,'Ownership Metrics'!$E:$E),"")</f>
        <v>84.29</v>
      </c>
      <c r="Q4729" s="30">
        <f>IFERROR(_xlfn.XLOOKUP($B4729,'Ownership Metrics'!$A:$A,'Ownership Metrics'!$F:$F),"")</f>
        <v>6</v>
      </c>
      <c r="R4729" s="30">
        <f>IFERROR(_xlfn.XLOOKUP($B4729,'Ownership Metrics'!$A:$A,'Ownership Metrics'!$G:$G),"")</f>
        <v>55</v>
      </c>
      <c r="S4729" s="27" t="str">
        <f>IFERROR(_xlfn.XLOOKUP($B4729,'Ownership Metrics'!$A:$A,'Ownership Metrics'!$H:$H),"")</f>
        <v>Terkonsentrasi</v>
      </c>
      <c r="T4729" s="27" t="str">
        <f>IFERROR(_xlfn.XLOOKUP($B4729,'Ownership Metrics'!$A:$A,'Ownership Metrics'!$I:$I),"")</f>
        <v>Sedang</v>
      </c>
      <c r="U4729" s="27">
        <f>IF(COUNTIFS($B$2:$B4729,$B4729,$D$2:$D4729,$D4729)=1,1,0)</f>
        <v>1</v>
      </c>
      <c r="V4729" s="27">
        <f t="shared" si="220"/>
        <v>26.14</v>
      </c>
      <c r="W4729" s="27">
        <f t="shared" si="221"/>
        <v>2</v>
      </c>
      <c r="X4729" s="27">
        <f t="shared" si="219"/>
        <v>26.139999527100002</v>
      </c>
    </row>
    <row r="4730" spans="1:24" x14ac:dyDescent="0.25">
      <c r="A4730" s="26">
        <v>46265</v>
      </c>
      <c r="B4730" s="27" t="s">
        <v>10764</v>
      </c>
      <c r="C4730" s="27" t="s">
        <v>4905</v>
      </c>
      <c r="D4730" s="27" t="s">
        <v>4909</v>
      </c>
      <c r="E4730" s="27"/>
      <c r="F4730" s="27"/>
      <c r="G4730" s="27"/>
      <c r="H4730" s="27"/>
      <c r="I4730" s="28">
        <v>0</v>
      </c>
      <c r="J4730" s="28">
        <v>5638834400</v>
      </c>
      <c r="K4730" s="28">
        <v>5638834400</v>
      </c>
      <c r="L4730" s="29">
        <v>25.22</v>
      </c>
      <c r="M4730" s="29">
        <f>IFERROR(_xlfn.XLOOKUP($B4730,'Ownership Metrics'!$A:$A,'Ownership Metrics'!$B:$B),"")</f>
        <v>11.31</v>
      </c>
      <c r="N4730" s="28">
        <f>IFERROR(_xlfn.XLOOKUP($B4730,'Ownership Metrics'!$A:$A,'Ownership Metrics'!$C:$C),"")</f>
        <v>2410</v>
      </c>
      <c r="O4730" s="29">
        <f>IFERROR(_xlfn.XLOOKUP($B4730,'Ownership Metrics'!$A:$A,'Ownership Metrics'!$D:$D),"")</f>
        <v>32.93</v>
      </c>
      <c r="P4730" s="29">
        <f>IFERROR(_xlfn.XLOOKUP($B4730,'Ownership Metrics'!$A:$A,'Ownership Metrics'!$E:$E),"")</f>
        <v>84.29</v>
      </c>
      <c r="Q4730" s="30">
        <f>IFERROR(_xlfn.XLOOKUP($B4730,'Ownership Metrics'!$A:$A,'Ownership Metrics'!$F:$F),"")</f>
        <v>6</v>
      </c>
      <c r="R4730" s="30">
        <f>IFERROR(_xlfn.XLOOKUP($B4730,'Ownership Metrics'!$A:$A,'Ownership Metrics'!$G:$G),"")</f>
        <v>55</v>
      </c>
      <c r="S4730" s="27" t="str">
        <f>IFERROR(_xlfn.XLOOKUP($B4730,'Ownership Metrics'!$A:$A,'Ownership Metrics'!$H:$H),"")</f>
        <v>Terkonsentrasi</v>
      </c>
      <c r="T4730" s="27" t="str">
        <f>IFERROR(_xlfn.XLOOKUP($B4730,'Ownership Metrics'!$A:$A,'Ownership Metrics'!$I:$I),"")</f>
        <v>Sedang</v>
      </c>
      <c r="U4730" s="27">
        <f>IF(COUNTIFS($B$2:$B4730,$B4730,$D$2:$D4730,$D4730)=1,1,0)</f>
        <v>1</v>
      </c>
      <c r="V4730" s="27">
        <f t="shared" si="220"/>
        <v>25.22</v>
      </c>
      <c r="W4730" s="27">
        <f t="shared" si="221"/>
        <v>3</v>
      </c>
      <c r="X4730" s="27">
        <f t="shared" si="219"/>
        <v>25.219999526999999</v>
      </c>
    </row>
    <row r="4731" spans="1:24" x14ac:dyDescent="0.25">
      <c r="A4731" s="26">
        <v>46265</v>
      </c>
      <c r="B4731" s="27" t="s">
        <v>10764</v>
      </c>
      <c r="C4731" s="27" t="s">
        <v>4905</v>
      </c>
      <c r="D4731" s="27" t="s">
        <v>257</v>
      </c>
      <c r="E4731" s="27" t="s">
        <v>258</v>
      </c>
      <c r="F4731" s="27" t="s">
        <v>32</v>
      </c>
      <c r="G4731" s="27"/>
      <c r="H4731" s="27" t="s">
        <v>259</v>
      </c>
      <c r="I4731" s="28">
        <v>347142575</v>
      </c>
      <c r="J4731" s="28">
        <v>0</v>
      </c>
      <c r="K4731" s="28">
        <v>347142575</v>
      </c>
      <c r="L4731" s="29">
        <v>1.55</v>
      </c>
      <c r="M4731" s="29">
        <f>IFERROR(_xlfn.XLOOKUP($B4731,'Ownership Metrics'!$A:$A,'Ownership Metrics'!$B:$B),"")</f>
        <v>11.31</v>
      </c>
      <c r="N4731" s="28">
        <f>IFERROR(_xlfn.XLOOKUP($B4731,'Ownership Metrics'!$A:$A,'Ownership Metrics'!$C:$C),"")</f>
        <v>2410</v>
      </c>
      <c r="O4731" s="29">
        <f>IFERROR(_xlfn.XLOOKUP($B4731,'Ownership Metrics'!$A:$A,'Ownership Metrics'!$D:$D),"")</f>
        <v>32.93</v>
      </c>
      <c r="P4731" s="29">
        <f>IFERROR(_xlfn.XLOOKUP($B4731,'Ownership Metrics'!$A:$A,'Ownership Metrics'!$E:$E),"")</f>
        <v>84.29</v>
      </c>
      <c r="Q4731" s="30">
        <f>IFERROR(_xlfn.XLOOKUP($B4731,'Ownership Metrics'!$A:$A,'Ownership Metrics'!$F:$F),"")</f>
        <v>6</v>
      </c>
      <c r="R4731" s="30">
        <f>IFERROR(_xlfn.XLOOKUP($B4731,'Ownership Metrics'!$A:$A,'Ownership Metrics'!$G:$G),"")</f>
        <v>55</v>
      </c>
      <c r="S4731" s="27" t="str">
        <f>IFERROR(_xlfn.XLOOKUP($B4731,'Ownership Metrics'!$A:$A,'Ownership Metrics'!$H:$H),"")</f>
        <v>Terkonsentrasi</v>
      </c>
      <c r="T4731" s="27" t="str">
        <f>IFERROR(_xlfn.XLOOKUP($B4731,'Ownership Metrics'!$A:$A,'Ownership Metrics'!$I:$I),"")</f>
        <v>Sedang</v>
      </c>
      <c r="U4731" s="27">
        <f>IF(COUNTIFS($B$2:$B4731,$B4731,$D$2:$D4731,$D4731)=1,1,0)</f>
        <v>1</v>
      </c>
      <c r="V4731" s="27">
        <f t="shared" si="220"/>
        <v>1.55</v>
      </c>
      <c r="W4731" s="27">
        <f t="shared" si="221"/>
        <v>4</v>
      </c>
      <c r="X4731" s="27">
        <f t="shared" si="219"/>
        <v>1.5499995269</v>
      </c>
    </row>
    <row r="4732" spans="1:24" x14ac:dyDescent="0.25">
      <c r="A4732" s="26">
        <v>46265</v>
      </c>
      <c r="B4732" s="27" t="s">
        <v>10765</v>
      </c>
      <c r="C4732" s="27" t="s">
        <v>4911</v>
      </c>
      <c r="D4732" s="27" t="s">
        <v>3435</v>
      </c>
      <c r="E4732" s="27" t="s">
        <v>22</v>
      </c>
      <c r="F4732" s="27" t="s">
        <v>23</v>
      </c>
      <c r="G4732" s="27"/>
      <c r="H4732" s="27" t="s">
        <v>24</v>
      </c>
      <c r="I4732" s="28">
        <v>1434131954</v>
      </c>
      <c r="J4732" s="28">
        <v>0</v>
      </c>
      <c r="K4732" s="28">
        <v>1434131954</v>
      </c>
      <c r="L4732" s="29">
        <v>18.510000000000002</v>
      </c>
      <c r="M4732" s="29">
        <f>IFERROR(_xlfn.XLOOKUP($B4732,'Ownership Metrics'!$A:$A,'Ownership Metrics'!$B:$B),"")</f>
        <v>6.44</v>
      </c>
      <c r="N4732" s="28">
        <f>IFERROR(_xlfn.XLOOKUP($B4732,'Ownership Metrics'!$A:$A,'Ownership Metrics'!$C:$C),"")</f>
        <v>5689</v>
      </c>
      <c r="O4732" s="29">
        <f>IFERROR(_xlfn.XLOOKUP($B4732,'Ownership Metrics'!$A:$A,'Ownership Metrics'!$D:$D),"")</f>
        <v>73.09</v>
      </c>
      <c r="P4732" s="29">
        <f>IFERROR(_xlfn.XLOOKUP($B4732,'Ownership Metrics'!$A:$A,'Ownership Metrics'!$E:$E),"")</f>
        <v>93.56</v>
      </c>
      <c r="Q4732" s="30">
        <f>IFERROR(_xlfn.XLOOKUP($B4732,'Ownership Metrics'!$A:$A,'Ownership Metrics'!$F:$F),"")</f>
        <v>3</v>
      </c>
      <c r="R4732" s="30">
        <f>IFERROR(_xlfn.XLOOKUP($B4732,'Ownership Metrics'!$A:$A,'Ownership Metrics'!$G:$G),"")</f>
        <v>76</v>
      </c>
      <c r="S4732" s="27" t="str">
        <f>IFERROR(_xlfn.XLOOKUP($B4732,'Ownership Metrics'!$A:$A,'Ownership Metrics'!$H:$H),"")</f>
        <v>Mayoritas</v>
      </c>
      <c r="T4732" s="27" t="str">
        <f>IFERROR(_xlfn.XLOOKUP($B4732,'Ownership Metrics'!$A:$A,'Ownership Metrics'!$I:$I),"")</f>
        <v>Tinggi</v>
      </c>
      <c r="U4732" s="27">
        <f>IF(COUNTIFS($B$2:$B4732,$B4732,$D$2:$D4732,$D4732)=1,1,0)</f>
        <v>1</v>
      </c>
      <c r="V4732" s="27">
        <f t="shared" si="220"/>
        <v>18.510000000000002</v>
      </c>
      <c r="W4732" s="27">
        <f t="shared" si="221"/>
        <v>2</v>
      </c>
      <c r="X4732" s="27">
        <f t="shared" si="219"/>
        <v>18.509999526800001</v>
      </c>
    </row>
    <row r="4733" spans="1:24" x14ac:dyDescent="0.25">
      <c r="A4733" s="26">
        <v>46265</v>
      </c>
      <c r="B4733" s="27" t="s">
        <v>10765</v>
      </c>
      <c r="C4733" s="27" t="s">
        <v>4911</v>
      </c>
      <c r="D4733" s="27" t="s">
        <v>4912</v>
      </c>
      <c r="E4733" s="27" t="s">
        <v>435</v>
      </c>
      <c r="F4733" s="27" t="s">
        <v>23</v>
      </c>
      <c r="G4733" s="27"/>
      <c r="H4733" s="27" t="s">
        <v>24</v>
      </c>
      <c r="I4733" s="28">
        <v>5662429162</v>
      </c>
      <c r="J4733" s="28">
        <v>0</v>
      </c>
      <c r="K4733" s="28">
        <v>5662429162</v>
      </c>
      <c r="L4733" s="29">
        <v>73.09</v>
      </c>
      <c r="M4733" s="29">
        <f>IFERROR(_xlfn.XLOOKUP($B4733,'Ownership Metrics'!$A:$A,'Ownership Metrics'!$B:$B),"")</f>
        <v>6.44</v>
      </c>
      <c r="N4733" s="28">
        <f>IFERROR(_xlfn.XLOOKUP($B4733,'Ownership Metrics'!$A:$A,'Ownership Metrics'!$C:$C),"")</f>
        <v>5689</v>
      </c>
      <c r="O4733" s="29">
        <f>IFERROR(_xlfn.XLOOKUP($B4733,'Ownership Metrics'!$A:$A,'Ownership Metrics'!$D:$D),"")</f>
        <v>73.09</v>
      </c>
      <c r="P4733" s="29">
        <f>IFERROR(_xlfn.XLOOKUP($B4733,'Ownership Metrics'!$A:$A,'Ownership Metrics'!$E:$E),"")</f>
        <v>93.56</v>
      </c>
      <c r="Q4733" s="30">
        <f>IFERROR(_xlfn.XLOOKUP($B4733,'Ownership Metrics'!$A:$A,'Ownership Metrics'!$F:$F),"")</f>
        <v>3</v>
      </c>
      <c r="R4733" s="30">
        <f>IFERROR(_xlfn.XLOOKUP($B4733,'Ownership Metrics'!$A:$A,'Ownership Metrics'!$G:$G),"")</f>
        <v>76</v>
      </c>
      <c r="S4733" s="27" t="str">
        <f>IFERROR(_xlfn.XLOOKUP($B4733,'Ownership Metrics'!$A:$A,'Ownership Metrics'!$H:$H),"")</f>
        <v>Mayoritas</v>
      </c>
      <c r="T4733" s="27" t="str">
        <f>IFERROR(_xlfn.XLOOKUP($B4733,'Ownership Metrics'!$A:$A,'Ownership Metrics'!$I:$I),"")</f>
        <v>Tinggi</v>
      </c>
      <c r="U4733" s="27">
        <f>IF(COUNTIFS($B$2:$B4733,$B4733,$D$2:$D4733,$D4733)=1,1,0)</f>
        <v>1</v>
      </c>
      <c r="V4733" s="27">
        <f t="shared" si="220"/>
        <v>73.09</v>
      </c>
      <c r="W4733" s="27">
        <f t="shared" si="221"/>
        <v>1</v>
      </c>
      <c r="X4733" s="27">
        <f t="shared" si="219"/>
        <v>73.089999526699998</v>
      </c>
    </row>
    <row r="4734" spans="1:24" x14ac:dyDescent="0.25">
      <c r="A4734" s="26">
        <v>46265</v>
      </c>
      <c r="B4734" s="27" t="s">
        <v>10765</v>
      </c>
      <c r="C4734" s="27" t="s">
        <v>4911</v>
      </c>
      <c r="D4734" s="27" t="s">
        <v>4913</v>
      </c>
      <c r="E4734" s="27" t="s">
        <v>35</v>
      </c>
      <c r="F4734" s="27" t="s">
        <v>23</v>
      </c>
      <c r="G4734" s="27" t="s">
        <v>36</v>
      </c>
      <c r="H4734" s="27" t="s">
        <v>24</v>
      </c>
      <c r="I4734" s="28">
        <v>151945640</v>
      </c>
      <c r="J4734" s="28">
        <v>0</v>
      </c>
      <c r="K4734" s="28">
        <v>151945640</v>
      </c>
      <c r="L4734" s="29">
        <v>1.96</v>
      </c>
      <c r="M4734" s="29">
        <f>IFERROR(_xlfn.XLOOKUP($B4734,'Ownership Metrics'!$A:$A,'Ownership Metrics'!$B:$B),"")</f>
        <v>6.44</v>
      </c>
      <c r="N4734" s="28">
        <f>IFERROR(_xlfn.XLOOKUP($B4734,'Ownership Metrics'!$A:$A,'Ownership Metrics'!$C:$C),"")</f>
        <v>5689</v>
      </c>
      <c r="O4734" s="29">
        <f>IFERROR(_xlfn.XLOOKUP($B4734,'Ownership Metrics'!$A:$A,'Ownership Metrics'!$D:$D),"")</f>
        <v>73.09</v>
      </c>
      <c r="P4734" s="29">
        <f>IFERROR(_xlfn.XLOOKUP($B4734,'Ownership Metrics'!$A:$A,'Ownership Metrics'!$E:$E),"")</f>
        <v>93.56</v>
      </c>
      <c r="Q4734" s="30">
        <f>IFERROR(_xlfn.XLOOKUP($B4734,'Ownership Metrics'!$A:$A,'Ownership Metrics'!$F:$F),"")</f>
        <v>3</v>
      </c>
      <c r="R4734" s="30">
        <f>IFERROR(_xlfn.XLOOKUP($B4734,'Ownership Metrics'!$A:$A,'Ownership Metrics'!$G:$G),"")</f>
        <v>76</v>
      </c>
      <c r="S4734" s="27" t="str">
        <f>IFERROR(_xlfn.XLOOKUP($B4734,'Ownership Metrics'!$A:$A,'Ownership Metrics'!$H:$H),"")</f>
        <v>Mayoritas</v>
      </c>
      <c r="T4734" s="27" t="str">
        <f>IFERROR(_xlfn.XLOOKUP($B4734,'Ownership Metrics'!$A:$A,'Ownership Metrics'!$I:$I),"")</f>
        <v>Tinggi</v>
      </c>
      <c r="U4734" s="27">
        <f>IF(COUNTIFS($B$2:$B4734,$B4734,$D$2:$D4734,$D4734)=1,1,0)</f>
        <v>1</v>
      </c>
      <c r="V4734" s="27">
        <f t="shared" si="220"/>
        <v>1.96</v>
      </c>
      <c r="W4734" s="27">
        <f t="shared" si="221"/>
        <v>3</v>
      </c>
      <c r="X4734" s="27">
        <f t="shared" si="219"/>
        <v>1.9599995265999999</v>
      </c>
    </row>
    <row r="4735" spans="1:24" x14ac:dyDescent="0.25">
      <c r="A4735" s="26">
        <v>46265</v>
      </c>
      <c r="B4735" s="27" t="s">
        <v>10766</v>
      </c>
      <c r="C4735" s="27" t="s">
        <v>4915</v>
      </c>
      <c r="D4735" s="27" t="s">
        <v>4678</v>
      </c>
      <c r="E4735" s="27" t="s">
        <v>83</v>
      </c>
      <c r="F4735" s="27" t="s">
        <v>23</v>
      </c>
      <c r="G4735" s="27"/>
      <c r="H4735" s="27" t="s">
        <v>24</v>
      </c>
      <c r="I4735" s="28">
        <v>72750000</v>
      </c>
      <c r="J4735" s="28">
        <v>0</v>
      </c>
      <c r="K4735" s="28">
        <v>72750000</v>
      </c>
      <c r="L4735" s="29">
        <v>2.19</v>
      </c>
      <c r="M4735" s="29">
        <f>IFERROR(_xlfn.XLOOKUP($B4735,'Ownership Metrics'!$A:$A,'Ownership Metrics'!$B:$B),"")</f>
        <v>24.11</v>
      </c>
      <c r="N4735" s="28">
        <f>IFERROR(_xlfn.XLOOKUP($B4735,'Ownership Metrics'!$A:$A,'Ownership Metrics'!$C:$C),"")</f>
        <v>2967</v>
      </c>
      <c r="O4735" s="29">
        <f>IFERROR(_xlfn.XLOOKUP($B4735,'Ownership Metrics'!$A:$A,'Ownership Metrics'!$D:$D),"")</f>
        <v>52.54</v>
      </c>
      <c r="P4735" s="29">
        <f>IFERROR(_xlfn.XLOOKUP($B4735,'Ownership Metrics'!$A:$A,'Ownership Metrics'!$E:$E),"")</f>
        <v>72.540000000000006</v>
      </c>
      <c r="Q4735" s="30">
        <f>IFERROR(_xlfn.XLOOKUP($B4735,'Ownership Metrics'!$A:$A,'Ownership Metrics'!$F:$F),"")</f>
        <v>5</v>
      </c>
      <c r="R4735" s="30">
        <f>IFERROR(_xlfn.XLOOKUP($B4735,'Ownership Metrics'!$A:$A,'Ownership Metrics'!$G:$G),"")</f>
        <v>55</v>
      </c>
      <c r="S4735" s="27" t="str">
        <f>IFERROR(_xlfn.XLOOKUP($B4735,'Ownership Metrics'!$A:$A,'Ownership Metrics'!$H:$H),"")</f>
        <v>Mayoritas</v>
      </c>
      <c r="T4735" s="27" t="str">
        <f>IFERROR(_xlfn.XLOOKUP($B4735,'Ownership Metrics'!$A:$A,'Ownership Metrics'!$I:$I),"")</f>
        <v>Sedang</v>
      </c>
      <c r="U4735" s="27">
        <f>IF(COUNTIFS($B$2:$B4735,$B4735,$D$2:$D4735,$D4735)=1,1,0)</f>
        <v>1</v>
      </c>
      <c r="V4735" s="27">
        <f t="shared" si="220"/>
        <v>2.19</v>
      </c>
      <c r="W4735" s="27">
        <f t="shared" si="221"/>
        <v>4</v>
      </c>
      <c r="X4735" s="27">
        <f t="shared" si="219"/>
        <v>2.1899995264999998</v>
      </c>
    </row>
    <row r="4736" spans="1:24" x14ac:dyDescent="0.25">
      <c r="A4736" s="26">
        <v>46265</v>
      </c>
      <c r="B4736" s="27" t="s">
        <v>10766</v>
      </c>
      <c r="C4736" s="27" t="s">
        <v>4915</v>
      </c>
      <c r="D4736" s="27" t="s">
        <v>4916</v>
      </c>
      <c r="E4736" s="27" t="s">
        <v>22</v>
      </c>
      <c r="F4736" s="27" t="s">
        <v>23</v>
      </c>
      <c r="G4736" s="27"/>
      <c r="H4736" s="27" t="s">
        <v>24</v>
      </c>
      <c r="I4736" s="28">
        <v>1749383600</v>
      </c>
      <c r="J4736" s="28">
        <v>0</v>
      </c>
      <c r="K4736" s="28">
        <v>1749383600</v>
      </c>
      <c r="L4736" s="29">
        <v>52.54</v>
      </c>
      <c r="M4736" s="29">
        <f>IFERROR(_xlfn.XLOOKUP($B4736,'Ownership Metrics'!$A:$A,'Ownership Metrics'!$B:$B),"")</f>
        <v>24.11</v>
      </c>
      <c r="N4736" s="28">
        <f>IFERROR(_xlfn.XLOOKUP($B4736,'Ownership Metrics'!$A:$A,'Ownership Metrics'!$C:$C),"")</f>
        <v>2967</v>
      </c>
      <c r="O4736" s="29">
        <f>IFERROR(_xlfn.XLOOKUP($B4736,'Ownership Metrics'!$A:$A,'Ownership Metrics'!$D:$D),"")</f>
        <v>52.54</v>
      </c>
      <c r="P4736" s="29">
        <f>IFERROR(_xlfn.XLOOKUP($B4736,'Ownership Metrics'!$A:$A,'Ownership Metrics'!$E:$E),"")</f>
        <v>72.540000000000006</v>
      </c>
      <c r="Q4736" s="30">
        <f>IFERROR(_xlfn.XLOOKUP($B4736,'Ownership Metrics'!$A:$A,'Ownership Metrics'!$F:$F),"")</f>
        <v>5</v>
      </c>
      <c r="R4736" s="30">
        <f>IFERROR(_xlfn.XLOOKUP($B4736,'Ownership Metrics'!$A:$A,'Ownership Metrics'!$G:$G),"")</f>
        <v>55</v>
      </c>
      <c r="S4736" s="27" t="str">
        <f>IFERROR(_xlfn.XLOOKUP($B4736,'Ownership Metrics'!$A:$A,'Ownership Metrics'!$H:$H),"")</f>
        <v>Mayoritas</v>
      </c>
      <c r="T4736" s="27" t="str">
        <f>IFERROR(_xlfn.XLOOKUP($B4736,'Ownership Metrics'!$A:$A,'Ownership Metrics'!$I:$I),"")</f>
        <v>Sedang</v>
      </c>
      <c r="U4736" s="27">
        <f>IF(COUNTIFS($B$2:$B4736,$B4736,$D$2:$D4736,$D4736)=1,1,0)</f>
        <v>1</v>
      </c>
      <c r="V4736" s="27">
        <f t="shared" si="220"/>
        <v>52.54</v>
      </c>
      <c r="W4736" s="27">
        <f t="shared" si="221"/>
        <v>1</v>
      </c>
      <c r="X4736" s="27">
        <f t="shared" si="219"/>
        <v>52.539999526400003</v>
      </c>
    </row>
    <row r="4737" spans="1:24" x14ac:dyDescent="0.25">
      <c r="A4737" s="26">
        <v>46265</v>
      </c>
      <c r="B4737" s="27" t="s">
        <v>10766</v>
      </c>
      <c r="C4737" s="27" t="s">
        <v>4915</v>
      </c>
      <c r="D4737" s="27" t="s">
        <v>4917</v>
      </c>
      <c r="E4737" s="27" t="s">
        <v>35</v>
      </c>
      <c r="F4737" s="27" t="s">
        <v>23</v>
      </c>
      <c r="G4737" s="27" t="s">
        <v>36</v>
      </c>
      <c r="H4737" s="27" t="s">
        <v>24</v>
      </c>
      <c r="I4737" s="28">
        <v>38690000</v>
      </c>
      <c r="J4737" s="28">
        <v>0</v>
      </c>
      <c r="K4737" s="28">
        <v>38690000</v>
      </c>
      <c r="L4737" s="29">
        <v>1.1599999999999999</v>
      </c>
      <c r="M4737" s="29">
        <f>IFERROR(_xlfn.XLOOKUP($B4737,'Ownership Metrics'!$A:$A,'Ownership Metrics'!$B:$B),"")</f>
        <v>24.11</v>
      </c>
      <c r="N4737" s="28">
        <f>IFERROR(_xlfn.XLOOKUP($B4737,'Ownership Metrics'!$A:$A,'Ownership Metrics'!$C:$C),"")</f>
        <v>2967</v>
      </c>
      <c r="O4737" s="29">
        <f>IFERROR(_xlfn.XLOOKUP($B4737,'Ownership Metrics'!$A:$A,'Ownership Metrics'!$D:$D),"")</f>
        <v>52.54</v>
      </c>
      <c r="P4737" s="29">
        <f>IFERROR(_xlfn.XLOOKUP($B4737,'Ownership Metrics'!$A:$A,'Ownership Metrics'!$E:$E),"")</f>
        <v>72.540000000000006</v>
      </c>
      <c r="Q4737" s="30">
        <f>IFERROR(_xlfn.XLOOKUP($B4737,'Ownership Metrics'!$A:$A,'Ownership Metrics'!$F:$F),"")</f>
        <v>5</v>
      </c>
      <c r="R4737" s="30">
        <f>IFERROR(_xlfn.XLOOKUP($B4737,'Ownership Metrics'!$A:$A,'Ownership Metrics'!$G:$G),"")</f>
        <v>55</v>
      </c>
      <c r="S4737" s="27" t="str">
        <f>IFERROR(_xlfn.XLOOKUP($B4737,'Ownership Metrics'!$A:$A,'Ownership Metrics'!$H:$H),"")</f>
        <v>Mayoritas</v>
      </c>
      <c r="T4737" s="27" t="str">
        <f>IFERROR(_xlfn.XLOOKUP($B4737,'Ownership Metrics'!$A:$A,'Ownership Metrics'!$I:$I),"")</f>
        <v>Sedang</v>
      </c>
      <c r="U4737" s="27">
        <f>IF(COUNTIFS($B$2:$B4737,$B4737,$D$2:$D4737,$D4737)=1,1,0)</f>
        <v>1</v>
      </c>
      <c r="V4737" s="27">
        <f t="shared" si="220"/>
        <v>1.1599999999999999</v>
      </c>
      <c r="W4737" s="27">
        <f t="shared" si="221"/>
        <v>5</v>
      </c>
      <c r="X4737" s="27">
        <f t="shared" si="219"/>
        <v>1.1599995263</v>
      </c>
    </row>
    <row r="4738" spans="1:24" x14ac:dyDescent="0.25">
      <c r="A4738" s="26">
        <v>46265</v>
      </c>
      <c r="B4738" s="27" t="s">
        <v>10766</v>
      </c>
      <c r="C4738" s="27" t="s">
        <v>4915</v>
      </c>
      <c r="D4738" s="27" t="s">
        <v>4918</v>
      </c>
      <c r="E4738" s="27" t="s">
        <v>35</v>
      </c>
      <c r="F4738" s="27" t="s">
        <v>23</v>
      </c>
      <c r="G4738" s="27" t="s">
        <v>36</v>
      </c>
      <c r="H4738" s="27" t="s">
        <v>24</v>
      </c>
      <c r="I4738" s="28">
        <v>322808200</v>
      </c>
      <c r="J4738" s="28">
        <v>0</v>
      </c>
      <c r="K4738" s="28">
        <v>322808200</v>
      </c>
      <c r="L4738" s="29">
        <v>9.6999999999999993</v>
      </c>
      <c r="M4738" s="29">
        <f>IFERROR(_xlfn.XLOOKUP($B4738,'Ownership Metrics'!$A:$A,'Ownership Metrics'!$B:$B),"")</f>
        <v>24.11</v>
      </c>
      <c r="N4738" s="28">
        <f>IFERROR(_xlfn.XLOOKUP($B4738,'Ownership Metrics'!$A:$A,'Ownership Metrics'!$C:$C),"")</f>
        <v>2967</v>
      </c>
      <c r="O4738" s="29">
        <f>IFERROR(_xlfn.XLOOKUP($B4738,'Ownership Metrics'!$A:$A,'Ownership Metrics'!$D:$D),"")</f>
        <v>52.54</v>
      </c>
      <c r="P4738" s="29">
        <f>IFERROR(_xlfn.XLOOKUP($B4738,'Ownership Metrics'!$A:$A,'Ownership Metrics'!$E:$E),"")</f>
        <v>72.540000000000006</v>
      </c>
      <c r="Q4738" s="30">
        <f>IFERROR(_xlfn.XLOOKUP($B4738,'Ownership Metrics'!$A:$A,'Ownership Metrics'!$F:$F),"")</f>
        <v>5</v>
      </c>
      <c r="R4738" s="30">
        <f>IFERROR(_xlfn.XLOOKUP($B4738,'Ownership Metrics'!$A:$A,'Ownership Metrics'!$G:$G),"")</f>
        <v>55</v>
      </c>
      <c r="S4738" s="27" t="str">
        <f>IFERROR(_xlfn.XLOOKUP($B4738,'Ownership Metrics'!$A:$A,'Ownership Metrics'!$H:$H),"")</f>
        <v>Mayoritas</v>
      </c>
      <c r="T4738" s="27" t="str">
        <f>IFERROR(_xlfn.XLOOKUP($B4738,'Ownership Metrics'!$A:$A,'Ownership Metrics'!$I:$I),"")</f>
        <v>Sedang</v>
      </c>
      <c r="U4738" s="27">
        <f>IF(COUNTIFS($B$2:$B4738,$B4738,$D$2:$D4738,$D4738)=1,1,0)</f>
        <v>1</v>
      </c>
      <c r="V4738" s="27">
        <f t="shared" si="220"/>
        <v>9.6999999999999993</v>
      </c>
      <c r="W4738" s="27">
        <f t="shared" si="221"/>
        <v>3</v>
      </c>
      <c r="X4738" s="27">
        <f t="shared" ref="X4738:X4801" si="222">$V4738-(ROW()*0.0000000001)</f>
        <v>9.6999995261999992</v>
      </c>
    </row>
    <row r="4739" spans="1:24" x14ac:dyDescent="0.25">
      <c r="A4739" s="26">
        <v>46265</v>
      </c>
      <c r="B4739" s="27" t="s">
        <v>10766</v>
      </c>
      <c r="C4739" s="27" t="s">
        <v>4915</v>
      </c>
      <c r="D4739" s="27" t="s">
        <v>4919</v>
      </c>
      <c r="E4739" s="27" t="s">
        <v>35</v>
      </c>
      <c r="F4739" s="27" t="s">
        <v>23</v>
      </c>
      <c r="G4739" s="27" t="s">
        <v>36</v>
      </c>
      <c r="H4739" s="27" t="s">
        <v>24</v>
      </c>
      <c r="I4739" s="28">
        <v>342808200</v>
      </c>
      <c r="J4739" s="28">
        <v>0</v>
      </c>
      <c r="K4739" s="28">
        <v>342808200</v>
      </c>
      <c r="L4739" s="29">
        <v>10.3</v>
      </c>
      <c r="M4739" s="29">
        <f>IFERROR(_xlfn.XLOOKUP($B4739,'Ownership Metrics'!$A:$A,'Ownership Metrics'!$B:$B),"")</f>
        <v>24.11</v>
      </c>
      <c r="N4739" s="28">
        <f>IFERROR(_xlfn.XLOOKUP($B4739,'Ownership Metrics'!$A:$A,'Ownership Metrics'!$C:$C),"")</f>
        <v>2967</v>
      </c>
      <c r="O4739" s="29">
        <f>IFERROR(_xlfn.XLOOKUP($B4739,'Ownership Metrics'!$A:$A,'Ownership Metrics'!$D:$D),"")</f>
        <v>52.54</v>
      </c>
      <c r="P4739" s="29">
        <f>IFERROR(_xlfn.XLOOKUP($B4739,'Ownership Metrics'!$A:$A,'Ownership Metrics'!$E:$E),"")</f>
        <v>72.540000000000006</v>
      </c>
      <c r="Q4739" s="30">
        <f>IFERROR(_xlfn.XLOOKUP($B4739,'Ownership Metrics'!$A:$A,'Ownership Metrics'!$F:$F),"")</f>
        <v>5</v>
      </c>
      <c r="R4739" s="30">
        <f>IFERROR(_xlfn.XLOOKUP($B4739,'Ownership Metrics'!$A:$A,'Ownership Metrics'!$G:$G),"")</f>
        <v>55</v>
      </c>
      <c r="S4739" s="27" t="str">
        <f>IFERROR(_xlfn.XLOOKUP($B4739,'Ownership Metrics'!$A:$A,'Ownership Metrics'!$H:$H),"")</f>
        <v>Mayoritas</v>
      </c>
      <c r="T4739" s="27" t="str">
        <f>IFERROR(_xlfn.XLOOKUP($B4739,'Ownership Metrics'!$A:$A,'Ownership Metrics'!$I:$I),"")</f>
        <v>Sedang</v>
      </c>
      <c r="U4739" s="27">
        <f>IF(COUNTIFS($B$2:$B4739,$B4739,$D$2:$D4739,$D4739)=1,1,0)</f>
        <v>1</v>
      </c>
      <c r="V4739" s="27">
        <f t="shared" ref="V4739:V4802" si="223">SUMIFS($L$2:$L$10000,$B$2:$B$10000,$B4739,$D$2:$D$10000,$D4739)</f>
        <v>10.3</v>
      </c>
      <c r="W4739" s="27">
        <f t="shared" ref="W4739:W4802" si="224">COUNTIFS($B$2:$B$10000,$B4739,$U$2:$U$10000,1,$X$2:$X$10000,"&gt;"&amp;$X4739)+1</f>
        <v>2</v>
      </c>
      <c r="X4739" s="27">
        <f t="shared" si="222"/>
        <v>10.299999526100001</v>
      </c>
    </row>
    <row r="4740" spans="1:24" x14ac:dyDescent="0.25">
      <c r="A4740" s="26">
        <v>46265</v>
      </c>
      <c r="B4740" s="27" t="s">
        <v>10767</v>
      </c>
      <c r="C4740" s="27" t="s">
        <v>4921</v>
      </c>
      <c r="D4740" s="27" t="s">
        <v>4922</v>
      </c>
      <c r="E4740" s="27" t="s">
        <v>83</v>
      </c>
      <c r="F4740" s="27" t="s">
        <v>23</v>
      </c>
      <c r="G4740" s="27"/>
      <c r="H4740" s="27" t="s">
        <v>24</v>
      </c>
      <c r="I4740" s="28">
        <v>1714297251</v>
      </c>
      <c r="J4740" s="28">
        <v>0</v>
      </c>
      <c r="K4740" s="28">
        <v>1714297251</v>
      </c>
      <c r="L4740" s="29">
        <v>40</v>
      </c>
      <c r="M4740" s="29">
        <f>IFERROR(_xlfn.XLOOKUP($B4740,'Ownership Metrics'!$A:$A,'Ownership Metrics'!$B:$B),"")</f>
        <v>41.77</v>
      </c>
      <c r="N4740" s="28">
        <f>IFERROR(_xlfn.XLOOKUP($B4740,'Ownership Metrics'!$A:$A,'Ownership Metrics'!$C:$C),"")</f>
        <v>1720</v>
      </c>
      <c r="O4740" s="29">
        <f>IFERROR(_xlfn.XLOOKUP($B4740,'Ownership Metrics'!$A:$A,'Ownership Metrics'!$D:$D),"")</f>
        <v>40</v>
      </c>
      <c r="P4740" s="29">
        <f>IFERROR(_xlfn.XLOOKUP($B4740,'Ownership Metrics'!$A:$A,'Ownership Metrics'!$E:$E),"")</f>
        <v>53.51</v>
      </c>
      <c r="Q4740" s="30">
        <f>IFERROR(_xlfn.XLOOKUP($B4740,'Ownership Metrics'!$A:$A,'Ownership Metrics'!$F:$F),"")</f>
        <v>6</v>
      </c>
      <c r="R4740" s="30">
        <f>IFERROR(_xlfn.XLOOKUP($B4740,'Ownership Metrics'!$A:$A,'Ownership Metrics'!$G:$G),"")</f>
        <v>41</v>
      </c>
      <c r="S4740" s="27" t="str">
        <f>IFERROR(_xlfn.XLOOKUP($B4740,'Ownership Metrics'!$A:$A,'Ownership Metrics'!$H:$H),"")</f>
        <v>Moderat</v>
      </c>
      <c r="T4740" s="27" t="str">
        <f>IFERROR(_xlfn.XLOOKUP($B4740,'Ownership Metrics'!$A:$A,'Ownership Metrics'!$I:$I),"")</f>
        <v>Sedang</v>
      </c>
      <c r="U4740" s="27">
        <f>IF(COUNTIFS($B$2:$B4740,$B4740,$D$2:$D4740,$D4740)=1,1,0)</f>
        <v>1</v>
      </c>
      <c r="V4740" s="27">
        <f t="shared" si="223"/>
        <v>40</v>
      </c>
      <c r="W4740" s="27">
        <f t="shared" si="224"/>
        <v>1</v>
      </c>
      <c r="X4740" s="27">
        <f t="shared" si="222"/>
        <v>39.999999526000003</v>
      </c>
    </row>
    <row r="4741" spans="1:24" x14ac:dyDescent="0.25">
      <c r="A4741" s="26">
        <v>46265</v>
      </c>
      <c r="B4741" s="27" t="s">
        <v>10767</v>
      </c>
      <c r="C4741" s="27" t="s">
        <v>4921</v>
      </c>
      <c r="D4741" s="27" t="s">
        <v>4923</v>
      </c>
      <c r="E4741" s="27" t="s">
        <v>204</v>
      </c>
      <c r="F4741" s="27" t="s">
        <v>23</v>
      </c>
      <c r="G4741" s="27"/>
      <c r="H4741" s="27" t="s">
        <v>24</v>
      </c>
      <c r="I4741" s="28">
        <v>429026146</v>
      </c>
      <c r="J4741" s="28">
        <v>0</v>
      </c>
      <c r="K4741" s="28">
        <v>429026146</v>
      </c>
      <c r="L4741" s="29">
        <v>10.01</v>
      </c>
      <c r="M4741" s="29">
        <f>IFERROR(_xlfn.XLOOKUP($B4741,'Ownership Metrics'!$A:$A,'Ownership Metrics'!$B:$B),"")</f>
        <v>41.77</v>
      </c>
      <c r="N4741" s="28">
        <f>IFERROR(_xlfn.XLOOKUP($B4741,'Ownership Metrics'!$A:$A,'Ownership Metrics'!$C:$C),"")</f>
        <v>1720</v>
      </c>
      <c r="O4741" s="29">
        <f>IFERROR(_xlfn.XLOOKUP($B4741,'Ownership Metrics'!$A:$A,'Ownership Metrics'!$D:$D),"")</f>
        <v>40</v>
      </c>
      <c r="P4741" s="29">
        <f>IFERROR(_xlfn.XLOOKUP($B4741,'Ownership Metrics'!$A:$A,'Ownership Metrics'!$E:$E),"")</f>
        <v>53.51</v>
      </c>
      <c r="Q4741" s="30">
        <f>IFERROR(_xlfn.XLOOKUP($B4741,'Ownership Metrics'!$A:$A,'Ownership Metrics'!$F:$F),"")</f>
        <v>6</v>
      </c>
      <c r="R4741" s="30">
        <f>IFERROR(_xlfn.XLOOKUP($B4741,'Ownership Metrics'!$A:$A,'Ownership Metrics'!$G:$G),"")</f>
        <v>41</v>
      </c>
      <c r="S4741" s="27" t="str">
        <f>IFERROR(_xlfn.XLOOKUP($B4741,'Ownership Metrics'!$A:$A,'Ownership Metrics'!$H:$H),"")</f>
        <v>Moderat</v>
      </c>
      <c r="T4741" s="27" t="str">
        <f>IFERROR(_xlfn.XLOOKUP($B4741,'Ownership Metrics'!$A:$A,'Ownership Metrics'!$I:$I),"")</f>
        <v>Sedang</v>
      </c>
      <c r="U4741" s="27">
        <f>IF(COUNTIFS($B$2:$B4741,$B4741,$D$2:$D4741,$D4741)=1,1,0)</f>
        <v>1</v>
      </c>
      <c r="V4741" s="27">
        <f t="shared" si="223"/>
        <v>10.01</v>
      </c>
      <c r="W4741" s="27">
        <f t="shared" si="224"/>
        <v>2</v>
      </c>
      <c r="X4741" s="27">
        <f t="shared" si="222"/>
        <v>10.0099995259</v>
      </c>
    </row>
    <row r="4742" spans="1:24" x14ac:dyDescent="0.25">
      <c r="A4742" s="26">
        <v>46265</v>
      </c>
      <c r="B4742" s="27" t="s">
        <v>10767</v>
      </c>
      <c r="C4742" s="27" t="s">
        <v>4921</v>
      </c>
      <c r="D4742" s="27" t="s">
        <v>4924</v>
      </c>
      <c r="E4742" s="27" t="s">
        <v>1571</v>
      </c>
      <c r="F4742" s="27" t="s">
        <v>23</v>
      </c>
      <c r="G4742" s="27"/>
      <c r="H4742" s="27" t="s">
        <v>24</v>
      </c>
      <c r="I4742" s="28">
        <v>67585800</v>
      </c>
      <c r="J4742" s="28">
        <v>0</v>
      </c>
      <c r="K4742" s="28">
        <v>67585800</v>
      </c>
      <c r="L4742" s="29">
        <v>1.58</v>
      </c>
      <c r="M4742" s="29">
        <f>IFERROR(_xlfn.XLOOKUP($B4742,'Ownership Metrics'!$A:$A,'Ownership Metrics'!$B:$B),"")</f>
        <v>41.77</v>
      </c>
      <c r="N4742" s="28">
        <f>IFERROR(_xlfn.XLOOKUP($B4742,'Ownership Metrics'!$A:$A,'Ownership Metrics'!$C:$C),"")</f>
        <v>1720</v>
      </c>
      <c r="O4742" s="29">
        <f>IFERROR(_xlfn.XLOOKUP($B4742,'Ownership Metrics'!$A:$A,'Ownership Metrics'!$D:$D),"")</f>
        <v>40</v>
      </c>
      <c r="P4742" s="29">
        <f>IFERROR(_xlfn.XLOOKUP($B4742,'Ownership Metrics'!$A:$A,'Ownership Metrics'!$E:$E),"")</f>
        <v>53.51</v>
      </c>
      <c r="Q4742" s="30">
        <f>IFERROR(_xlfn.XLOOKUP($B4742,'Ownership Metrics'!$A:$A,'Ownership Metrics'!$F:$F),"")</f>
        <v>6</v>
      </c>
      <c r="R4742" s="30">
        <f>IFERROR(_xlfn.XLOOKUP($B4742,'Ownership Metrics'!$A:$A,'Ownership Metrics'!$G:$G),"")</f>
        <v>41</v>
      </c>
      <c r="S4742" s="27" t="str">
        <f>IFERROR(_xlfn.XLOOKUP($B4742,'Ownership Metrics'!$A:$A,'Ownership Metrics'!$H:$H),"")</f>
        <v>Moderat</v>
      </c>
      <c r="T4742" s="27" t="str">
        <f>IFERROR(_xlfn.XLOOKUP($B4742,'Ownership Metrics'!$A:$A,'Ownership Metrics'!$I:$I),"")</f>
        <v>Sedang</v>
      </c>
      <c r="U4742" s="27">
        <f>IF(COUNTIFS($B$2:$B4742,$B4742,$D$2:$D4742,$D4742)=1,1,0)</f>
        <v>1</v>
      </c>
      <c r="V4742" s="27">
        <f t="shared" si="223"/>
        <v>1.58</v>
      </c>
      <c r="W4742" s="27">
        <f t="shared" si="224"/>
        <v>5</v>
      </c>
      <c r="X4742" s="27">
        <f t="shared" si="222"/>
        <v>1.5799995258000001</v>
      </c>
    </row>
    <row r="4743" spans="1:24" x14ac:dyDescent="0.25">
      <c r="A4743" s="26">
        <v>46265</v>
      </c>
      <c r="B4743" s="27" t="s">
        <v>10767</v>
      </c>
      <c r="C4743" s="27" t="s">
        <v>4921</v>
      </c>
      <c r="D4743" s="27" t="s">
        <v>4925</v>
      </c>
      <c r="E4743" s="27" t="s">
        <v>31</v>
      </c>
      <c r="F4743" s="27" t="s">
        <v>32</v>
      </c>
      <c r="G4743" s="27"/>
      <c r="H4743" s="27" t="s">
        <v>128</v>
      </c>
      <c r="I4743" s="28">
        <v>150000000</v>
      </c>
      <c r="J4743" s="28">
        <v>0</v>
      </c>
      <c r="K4743" s="28">
        <v>150000000</v>
      </c>
      <c r="L4743" s="29">
        <v>3.5</v>
      </c>
      <c r="M4743" s="29">
        <f>IFERROR(_xlfn.XLOOKUP($B4743,'Ownership Metrics'!$A:$A,'Ownership Metrics'!$B:$B),"")</f>
        <v>41.77</v>
      </c>
      <c r="N4743" s="28">
        <f>IFERROR(_xlfn.XLOOKUP($B4743,'Ownership Metrics'!$A:$A,'Ownership Metrics'!$C:$C),"")</f>
        <v>1720</v>
      </c>
      <c r="O4743" s="29">
        <f>IFERROR(_xlfn.XLOOKUP($B4743,'Ownership Metrics'!$A:$A,'Ownership Metrics'!$D:$D),"")</f>
        <v>40</v>
      </c>
      <c r="P4743" s="29">
        <f>IFERROR(_xlfn.XLOOKUP($B4743,'Ownership Metrics'!$A:$A,'Ownership Metrics'!$E:$E),"")</f>
        <v>53.51</v>
      </c>
      <c r="Q4743" s="30">
        <f>IFERROR(_xlfn.XLOOKUP($B4743,'Ownership Metrics'!$A:$A,'Ownership Metrics'!$F:$F),"")</f>
        <v>6</v>
      </c>
      <c r="R4743" s="30">
        <f>IFERROR(_xlfn.XLOOKUP($B4743,'Ownership Metrics'!$A:$A,'Ownership Metrics'!$G:$G),"")</f>
        <v>41</v>
      </c>
      <c r="S4743" s="27" t="str">
        <f>IFERROR(_xlfn.XLOOKUP($B4743,'Ownership Metrics'!$A:$A,'Ownership Metrics'!$H:$H),"")</f>
        <v>Moderat</v>
      </c>
      <c r="T4743" s="27" t="str">
        <f>IFERROR(_xlfn.XLOOKUP($B4743,'Ownership Metrics'!$A:$A,'Ownership Metrics'!$I:$I),"")</f>
        <v>Sedang</v>
      </c>
      <c r="U4743" s="27">
        <f>IF(COUNTIFS($B$2:$B4743,$B4743,$D$2:$D4743,$D4743)=1,1,0)</f>
        <v>1</v>
      </c>
      <c r="V4743" s="27">
        <f t="shared" si="223"/>
        <v>3.5</v>
      </c>
      <c r="W4743" s="27">
        <f t="shared" si="224"/>
        <v>3</v>
      </c>
      <c r="X4743" s="27">
        <f t="shared" si="222"/>
        <v>3.4999995256999998</v>
      </c>
    </row>
    <row r="4744" spans="1:24" x14ac:dyDescent="0.25">
      <c r="A4744" s="26">
        <v>46265</v>
      </c>
      <c r="B4744" s="27" t="s">
        <v>10767</v>
      </c>
      <c r="C4744" s="27" t="s">
        <v>4921</v>
      </c>
      <c r="D4744" s="27" t="s">
        <v>3389</v>
      </c>
      <c r="E4744" s="27" t="s">
        <v>35</v>
      </c>
      <c r="F4744" s="27" t="s">
        <v>23</v>
      </c>
      <c r="G4744" s="27" t="s">
        <v>36</v>
      </c>
      <c r="H4744" s="27" t="s">
        <v>24</v>
      </c>
      <c r="I4744" s="28">
        <v>85634600</v>
      </c>
      <c r="J4744" s="28">
        <v>0</v>
      </c>
      <c r="K4744" s="28">
        <v>85634600</v>
      </c>
      <c r="L4744" s="29">
        <v>2</v>
      </c>
      <c r="M4744" s="29">
        <f>IFERROR(_xlfn.XLOOKUP($B4744,'Ownership Metrics'!$A:$A,'Ownership Metrics'!$B:$B),"")</f>
        <v>41.77</v>
      </c>
      <c r="N4744" s="28">
        <f>IFERROR(_xlfn.XLOOKUP($B4744,'Ownership Metrics'!$A:$A,'Ownership Metrics'!$C:$C),"")</f>
        <v>1720</v>
      </c>
      <c r="O4744" s="29">
        <f>IFERROR(_xlfn.XLOOKUP($B4744,'Ownership Metrics'!$A:$A,'Ownership Metrics'!$D:$D),"")</f>
        <v>40</v>
      </c>
      <c r="P4744" s="29">
        <f>IFERROR(_xlfn.XLOOKUP($B4744,'Ownership Metrics'!$A:$A,'Ownership Metrics'!$E:$E),"")</f>
        <v>53.51</v>
      </c>
      <c r="Q4744" s="30">
        <f>IFERROR(_xlfn.XLOOKUP($B4744,'Ownership Metrics'!$A:$A,'Ownership Metrics'!$F:$F),"")</f>
        <v>6</v>
      </c>
      <c r="R4744" s="30">
        <f>IFERROR(_xlfn.XLOOKUP($B4744,'Ownership Metrics'!$A:$A,'Ownership Metrics'!$G:$G),"")</f>
        <v>41</v>
      </c>
      <c r="S4744" s="27" t="str">
        <f>IFERROR(_xlfn.XLOOKUP($B4744,'Ownership Metrics'!$A:$A,'Ownership Metrics'!$H:$H),"")</f>
        <v>Moderat</v>
      </c>
      <c r="T4744" s="27" t="str">
        <f>IFERROR(_xlfn.XLOOKUP($B4744,'Ownership Metrics'!$A:$A,'Ownership Metrics'!$I:$I),"")</f>
        <v>Sedang</v>
      </c>
      <c r="U4744" s="27">
        <f>IF(COUNTIFS($B$2:$B4744,$B4744,$D$2:$D4744,$D4744)=1,1,0)</f>
        <v>1</v>
      </c>
      <c r="V4744" s="27">
        <f t="shared" si="223"/>
        <v>2</v>
      </c>
      <c r="W4744" s="27">
        <f t="shared" si="224"/>
        <v>4</v>
      </c>
      <c r="X4744" s="27">
        <f t="shared" si="222"/>
        <v>1.9999995256</v>
      </c>
    </row>
    <row r="4745" spans="1:24" x14ac:dyDescent="0.25">
      <c r="A4745" s="26">
        <v>46265</v>
      </c>
      <c r="B4745" s="27" t="s">
        <v>10767</v>
      </c>
      <c r="C4745" s="27" t="s">
        <v>4921</v>
      </c>
      <c r="D4745" s="27" t="s">
        <v>4926</v>
      </c>
      <c r="E4745" s="27" t="s">
        <v>35</v>
      </c>
      <c r="F4745" s="27" t="s">
        <v>23</v>
      </c>
      <c r="G4745" s="27" t="s">
        <v>36</v>
      </c>
      <c r="H4745" s="27" t="s">
        <v>24</v>
      </c>
      <c r="I4745" s="28">
        <v>49000100</v>
      </c>
      <c r="J4745" s="28">
        <v>0</v>
      </c>
      <c r="K4745" s="28">
        <v>49000100</v>
      </c>
      <c r="L4745" s="29">
        <v>1.1399999999999999</v>
      </c>
      <c r="M4745" s="29">
        <f>IFERROR(_xlfn.XLOOKUP($B4745,'Ownership Metrics'!$A:$A,'Ownership Metrics'!$B:$B),"")</f>
        <v>41.77</v>
      </c>
      <c r="N4745" s="28">
        <f>IFERROR(_xlfn.XLOOKUP($B4745,'Ownership Metrics'!$A:$A,'Ownership Metrics'!$C:$C),"")</f>
        <v>1720</v>
      </c>
      <c r="O4745" s="29">
        <f>IFERROR(_xlfn.XLOOKUP($B4745,'Ownership Metrics'!$A:$A,'Ownership Metrics'!$D:$D),"")</f>
        <v>40</v>
      </c>
      <c r="P4745" s="29">
        <f>IFERROR(_xlfn.XLOOKUP($B4745,'Ownership Metrics'!$A:$A,'Ownership Metrics'!$E:$E),"")</f>
        <v>53.51</v>
      </c>
      <c r="Q4745" s="30">
        <f>IFERROR(_xlfn.XLOOKUP($B4745,'Ownership Metrics'!$A:$A,'Ownership Metrics'!$F:$F),"")</f>
        <v>6</v>
      </c>
      <c r="R4745" s="30">
        <f>IFERROR(_xlfn.XLOOKUP($B4745,'Ownership Metrics'!$A:$A,'Ownership Metrics'!$G:$G),"")</f>
        <v>41</v>
      </c>
      <c r="S4745" s="27" t="str">
        <f>IFERROR(_xlfn.XLOOKUP($B4745,'Ownership Metrics'!$A:$A,'Ownership Metrics'!$H:$H),"")</f>
        <v>Moderat</v>
      </c>
      <c r="T4745" s="27" t="str">
        <f>IFERROR(_xlfn.XLOOKUP($B4745,'Ownership Metrics'!$A:$A,'Ownership Metrics'!$I:$I),"")</f>
        <v>Sedang</v>
      </c>
      <c r="U4745" s="27">
        <f>IF(COUNTIFS($B$2:$B4745,$B4745,$D$2:$D4745,$D4745)=1,1,0)</f>
        <v>1</v>
      </c>
      <c r="V4745" s="27">
        <f t="shared" si="223"/>
        <v>1.1399999999999999</v>
      </c>
      <c r="W4745" s="27">
        <f t="shared" si="224"/>
        <v>6</v>
      </c>
      <c r="X4745" s="27">
        <f t="shared" si="222"/>
        <v>1.1399995254999999</v>
      </c>
    </row>
    <row r="4746" spans="1:24" x14ac:dyDescent="0.25">
      <c r="A4746" s="26">
        <v>46265</v>
      </c>
      <c r="B4746" s="27" t="s">
        <v>10768</v>
      </c>
      <c r="C4746" s="27" t="s">
        <v>4928</v>
      </c>
      <c r="D4746" s="27" t="s">
        <v>542</v>
      </c>
      <c r="E4746" s="27" t="s">
        <v>22</v>
      </c>
      <c r="F4746" s="27" t="s">
        <v>23</v>
      </c>
      <c r="G4746" s="27"/>
      <c r="H4746" s="27" t="s">
        <v>24</v>
      </c>
      <c r="I4746" s="28">
        <v>325935000</v>
      </c>
      <c r="J4746" s="28">
        <v>0</v>
      </c>
      <c r="K4746" s="28">
        <v>325935000</v>
      </c>
      <c r="L4746" s="29">
        <v>2.96</v>
      </c>
      <c r="M4746" s="29">
        <f>IFERROR(_xlfn.XLOOKUP($B4746,'Ownership Metrics'!$A:$A,'Ownership Metrics'!$B:$B),"")</f>
        <v>14.02</v>
      </c>
      <c r="N4746" s="28">
        <f>IFERROR(_xlfn.XLOOKUP($B4746,'Ownership Metrics'!$A:$A,'Ownership Metrics'!$C:$C),"")</f>
        <v>1972</v>
      </c>
      <c r="O4746" s="29">
        <f>IFERROR(_xlfn.XLOOKUP($B4746,'Ownership Metrics'!$A:$A,'Ownership Metrics'!$D:$D),"")</f>
        <v>42.71</v>
      </c>
      <c r="P4746" s="29">
        <f>IFERROR(_xlfn.XLOOKUP($B4746,'Ownership Metrics'!$A:$A,'Ownership Metrics'!$E:$E),"")</f>
        <v>52.59</v>
      </c>
      <c r="Q4746" s="30">
        <f>IFERROR(_xlfn.XLOOKUP($B4746,'Ownership Metrics'!$A:$A,'Ownership Metrics'!$F:$F),"")</f>
        <v>16</v>
      </c>
      <c r="R4746" s="30">
        <f>IFERROR(_xlfn.XLOOKUP($B4746,'Ownership Metrics'!$A:$A,'Ownership Metrics'!$G:$G),"")</f>
        <v>31</v>
      </c>
      <c r="S4746" s="27" t="str">
        <f>IFERROR(_xlfn.XLOOKUP($B4746,'Ownership Metrics'!$A:$A,'Ownership Metrics'!$H:$H),"")</f>
        <v>Moderat</v>
      </c>
      <c r="T4746" s="27" t="str">
        <f>IFERROR(_xlfn.XLOOKUP($B4746,'Ownership Metrics'!$A:$A,'Ownership Metrics'!$I:$I),"")</f>
        <v>Sedang</v>
      </c>
      <c r="U4746" s="27">
        <f>IF(COUNTIFS($B$2:$B4746,$B4746,$D$2:$D4746,$D4746)=1,1,0)</f>
        <v>1</v>
      </c>
      <c r="V4746" s="27">
        <f t="shared" si="223"/>
        <v>2.96</v>
      </c>
      <c r="W4746" s="27">
        <f t="shared" si="224"/>
        <v>9</v>
      </c>
      <c r="X4746" s="27">
        <f t="shared" si="222"/>
        <v>2.9599995253999998</v>
      </c>
    </row>
    <row r="4747" spans="1:24" x14ac:dyDescent="0.25">
      <c r="A4747" s="26">
        <v>46265</v>
      </c>
      <c r="B4747" s="27" t="s">
        <v>10768</v>
      </c>
      <c r="C4747" s="27" t="s">
        <v>4928</v>
      </c>
      <c r="D4747" s="27" t="s">
        <v>441</v>
      </c>
      <c r="E4747" s="27" t="s">
        <v>74</v>
      </c>
      <c r="F4747" s="27" t="s">
        <v>23</v>
      </c>
      <c r="G4747" s="27"/>
      <c r="H4747" s="27" t="s">
        <v>24</v>
      </c>
      <c r="I4747" s="28">
        <v>167405100</v>
      </c>
      <c r="J4747" s="28">
        <v>0</v>
      </c>
      <c r="K4747" s="28">
        <v>167405100</v>
      </c>
      <c r="L4747" s="29">
        <v>1.52</v>
      </c>
      <c r="M4747" s="29">
        <f>IFERROR(_xlfn.XLOOKUP($B4747,'Ownership Metrics'!$A:$A,'Ownership Metrics'!$B:$B),"")</f>
        <v>14.02</v>
      </c>
      <c r="N4747" s="28">
        <f>IFERROR(_xlfn.XLOOKUP($B4747,'Ownership Metrics'!$A:$A,'Ownership Metrics'!$C:$C),"")</f>
        <v>1972</v>
      </c>
      <c r="O4747" s="29">
        <f>IFERROR(_xlfn.XLOOKUP($B4747,'Ownership Metrics'!$A:$A,'Ownership Metrics'!$D:$D),"")</f>
        <v>42.71</v>
      </c>
      <c r="P4747" s="29">
        <f>IFERROR(_xlfn.XLOOKUP($B4747,'Ownership Metrics'!$A:$A,'Ownership Metrics'!$E:$E),"")</f>
        <v>52.59</v>
      </c>
      <c r="Q4747" s="30">
        <f>IFERROR(_xlfn.XLOOKUP($B4747,'Ownership Metrics'!$A:$A,'Ownership Metrics'!$F:$F),"")</f>
        <v>16</v>
      </c>
      <c r="R4747" s="30">
        <f>IFERROR(_xlfn.XLOOKUP($B4747,'Ownership Metrics'!$A:$A,'Ownership Metrics'!$G:$G),"")</f>
        <v>31</v>
      </c>
      <c r="S4747" s="27" t="str">
        <f>IFERROR(_xlfn.XLOOKUP($B4747,'Ownership Metrics'!$A:$A,'Ownership Metrics'!$H:$H),"")</f>
        <v>Moderat</v>
      </c>
      <c r="T4747" s="27" t="str">
        <f>IFERROR(_xlfn.XLOOKUP($B4747,'Ownership Metrics'!$A:$A,'Ownership Metrics'!$I:$I),"")</f>
        <v>Sedang</v>
      </c>
      <c r="U4747" s="27">
        <f>IF(COUNTIFS($B$2:$B4747,$B4747,$D$2:$D4747,$D4747)=1,1,0)</f>
        <v>1</v>
      </c>
      <c r="V4747" s="27">
        <f t="shared" si="223"/>
        <v>1.52</v>
      </c>
      <c r="W4747" s="27">
        <f t="shared" si="224"/>
        <v>14</v>
      </c>
      <c r="X4747" s="27">
        <f t="shared" si="222"/>
        <v>1.5199995253</v>
      </c>
    </row>
    <row r="4748" spans="1:24" x14ac:dyDescent="0.25">
      <c r="A4748" s="26">
        <v>46265</v>
      </c>
      <c r="B4748" s="27" t="s">
        <v>10768</v>
      </c>
      <c r="C4748" s="27" t="s">
        <v>4928</v>
      </c>
      <c r="D4748" s="27" t="s">
        <v>4929</v>
      </c>
      <c r="E4748" s="27" t="s">
        <v>51</v>
      </c>
      <c r="F4748" s="27" t="s">
        <v>23</v>
      </c>
      <c r="G4748" s="27"/>
      <c r="H4748" s="27" t="s">
        <v>24</v>
      </c>
      <c r="I4748" s="28">
        <v>547410000</v>
      </c>
      <c r="J4748" s="28">
        <v>0</v>
      </c>
      <c r="K4748" s="28">
        <v>547410000</v>
      </c>
      <c r="L4748" s="29">
        <v>4.97</v>
      </c>
      <c r="M4748" s="29">
        <f>IFERROR(_xlfn.XLOOKUP($B4748,'Ownership Metrics'!$A:$A,'Ownership Metrics'!$B:$B),"")</f>
        <v>14.02</v>
      </c>
      <c r="N4748" s="28">
        <f>IFERROR(_xlfn.XLOOKUP($B4748,'Ownership Metrics'!$A:$A,'Ownership Metrics'!$C:$C),"")</f>
        <v>1972</v>
      </c>
      <c r="O4748" s="29">
        <f>IFERROR(_xlfn.XLOOKUP($B4748,'Ownership Metrics'!$A:$A,'Ownership Metrics'!$D:$D),"")</f>
        <v>42.71</v>
      </c>
      <c r="P4748" s="29">
        <f>IFERROR(_xlfn.XLOOKUP($B4748,'Ownership Metrics'!$A:$A,'Ownership Metrics'!$E:$E),"")</f>
        <v>52.59</v>
      </c>
      <c r="Q4748" s="30">
        <f>IFERROR(_xlfn.XLOOKUP($B4748,'Ownership Metrics'!$A:$A,'Ownership Metrics'!$F:$F),"")</f>
        <v>16</v>
      </c>
      <c r="R4748" s="30">
        <f>IFERROR(_xlfn.XLOOKUP($B4748,'Ownership Metrics'!$A:$A,'Ownership Metrics'!$G:$G),"")</f>
        <v>31</v>
      </c>
      <c r="S4748" s="27" t="str">
        <f>IFERROR(_xlfn.XLOOKUP($B4748,'Ownership Metrics'!$A:$A,'Ownership Metrics'!$H:$H),"")</f>
        <v>Moderat</v>
      </c>
      <c r="T4748" s="27" t="str">
        <f>IFERROR(_xlfn.XLOOKUP($B4748,'Ownership Metrics'!$A:$A,'Ownership Metrics'!$I:$I),"")</f>
        <v>Sedang</v>
      </c>
      <c r="U4748" s="27">
        <f>IF(COUNTIFS($B$2:$B4748,$B4748,$D$2:$D4748,$D4748)=1,1,0)</f>
        <v>1</v>
      </c>
      <c r="V4748" s="27">
        <f t="shared" si="223"/>
        <v>4.97</v>
      </c>
      <c r="W4748" s="27">
        <f t="shared" si="224"/>
        <v>2</v>
      </c>
      <c r="X4748" s="27">
        <f t="shared" si="222"/>
        <v>4.9699995251999995</v>
      </c>
    </row>
    <row r="4749" spans="1:24" x14ac:dyDescent="0.25">
      <c r="A4749" s="26">
        <v>46265</v>
      </c>
      <c r="B4749" s="27" t="s">
        <v>10768</v>
      </c>
      <c r="C4749" s="27" t="s">
        <v>4928</v>
      </c>
      <c r="D4749" s="27" t="s">
        <v>445</v>
      </c>
      <c r="E4749" s="27" t="s">
        <v>22</v>
      </c>
      <c r="F4749" s="27" t="s">
        <v>23</v>
      </c>
      <c r="G4749" s="27"/>
      <c r="H4749" s="27" t="s">
        <v>24</v>
      </c>
      <c r="I4749" s="28">
        <v>215000000</v>
      </c>
      <c r="J4749" s="28">
        <v>0</v>
      </c>
      <c r="K4749" s="28">
        <v>215000000</v>
      </c>
      <c r="L4749" s="29">
        <v>1.95</v>
      </c>
      <c r="M4749" s="29">
        <f>IFERROR(_xlfn.XLOOKUP($B4749,'Ownership Metrics'!$A:$A,'Ownership Metrics'!$B:$B),"")</f>
        <v>14.02</v>
      </c>
      <c r="N4749" s="28">
        <f>IFERROR(_xlfn.XLOOKUP($B4749,'Ownership Metrics'!$A:$A,'Ownership Metrics'!$C:$C),"")</f>
        <v>1972</v>
      </c>
      <c r="O4749" s="29">
        <f>IFERROR(_xlfn.XLOOKUP($B4749,'Ownership Metrics'!$A:$A,'Ownership Metrics'!$D:$D),"")</f>
        <v>42.71</v>
      </c>
      <c r="P4749" s="29">
        <f>IFERROR(_xlfn.XLOOKUP($B4749,'Ownership Metrics'!$A:$A,'Ownership Metrics'!$E:$E),"")</f>
        <v>52.59</v>
      </c>
      <c r="Q4749" s="30">
        <f>IFERROR(_xlfn.XLOOKUP($B4749,'Ownership Metrics'!$A:$A,'Ownership Metrics'!$F:$F),"")</f>
        <v>16</v>
      </c>
      <c r="R4749" s="30">
        <f>IFERROR(_xlfn.XLOOKUP($B4749,'Ownership Metrics'!$A:$A,'Ownership Metrics'!$G:$G),"")</f>
        <v>31</v>
      </c>
      <c r="S4749" s="27" t="str">
        <f>IFERROR(_xlfn.XLOOKUP($B4749,'Ownership Metrics'!$A:$A,'Ownership Metrics'!$H:$H),"")</f>
        <v>Moderat</v>
      </c>
      <c r="T4749" s="27" t="str">
        <f>IFERROR(_xlfn.XLOOKUP($B4749,'Ownership Metrics'!$A:$A,'Ownership Metrics'!$I:$I),"")</f>
        <v>Sedang</v>
      </c>
      <c r="U4749" s="27">
        <f>IF(COUNTIFS($B$2:$B4749,$B4749,$D$2:$D4749,$D4749)=1,1,0)</f>
        <v>1</v>
      </c>
      <c r="V4749" s="27">
        <f t="shared" si="223"/>
        <v>1.95</v>
      </c>
      <c r="W4749" s="27">
        <f t="shared" si="224"/>
        <v>12</v>
      </c>
      <c r="X4749" s="27">
        <f t="shared" si="222"/>
        <v>1.9499995251</v>
      </c>
    </row>
    <row r="4750" spans="1:24" x14ac:dyDescent="0.25">
      <c r="A4750" s="26">
        <v>46265</v>
      </c>
      <c r="B4750" s="27" t="s">
        <v>10768</v>
      </c>
      <c r="C4750" s="27" t="s">
        <v>4928</v>
      </c>
      <c r="D4750" s="27" t="s">
        <v>1434</v>
      </c>
      <c r="E4750" s="27" t="s">
        <v>22</v>
      </c>
      <c r="F4750" s="27" t="s">
        <v>23</v>
      </c>
      <c r="G4750" s="27"/>
      <c r="H4750" s="27" t="s">
        <v>24</v>
      </c>
      <c r="I4750" s="28">
        <v>331028600</v>
      </c>
      <c r="J4750" s="28">
        <v>0</v>
      </c>
      <c r="K4750" s="28">
        <v>331028600</v>
      </c>
      <c r="L4750" s="29">
        <v>3.01</v>
      </c>
      <c r="M4750" s="29">
        <f>IFERROR(_xlfn.XLOOKUP($B4750,'Ownership Metrics'!$A:$A,'Ownership Metrics'!$B:$B),"")</f>
        <v>14.02</v>
      </c>
      <c r="N4750" s="28">
        <f>IFERROR(_xlfn.XLOOKUP($B4750,'Ownership Metrics'!$A:$A,'Ownership Metrics'!$C:$C),"")</f>
        <v>1972</v>
      </c>
      <c r="O4750" s="29">
        <f>IFERROR(_xlfn.XLOOKUP($B4750,'Ownership Metrics'!$A:$A,'Ownership Metrics'!$D:$D),"")</f>
        <v>42.71</v>
      </c>
      <c r="P4750" s="29">
        <f>IFERROR(_xlfn.XLOOKUP($B4750,'Ownership Metrics'!$A:$A,'Ownership Metrics'!$E:$E),"")</f>
        <v>52.59</v>
      </c>
      <c r="Q4750" s="30">
        <f>IFERROR(_xlfn.XLOOKUP($B4750,'Ownership Metrics'!$A:$A,'Ownership Metrics'!$F:$F),"")</f>
        <v>16</v>
      </c>
      <c r="R4750" s="30">
        <f>IFERROR(_xlfn.XLOOKUP($B4750,'Ownership Metrics'!$A:$A,'Ownership Metrics'!$G:$G),"")</f>
        <v>31</v>
      </c>
      <c r="S4750" s="27" t="str">
        <f>IFERROR(_xlfn.XLOOKUP($B4750,'Ownership Metrics'!$A:$A,'Ownership Metrics'!$H:$H),"")</f>
        <v>Moderat</v>
      </c>
      <c r="T4750" s="27" t="str">
        <f>IFERROR(_xlfn.XLOOKUP($B4750,'Ownership Metrics'!$A:$A,'Ownership Metrics'!$I:$I),"")</f>
        <v>Sedang</v>
      </c>
      <c r="U4750" s="27">
        <f>IF(COUNTIFS($B$2:$B4750,$B4750,$D$2:$D4750,$D4750)=1,1,0)</f>
        <v>1</v>
      </c>
      <c r="V4750" s="27">
        <f t="shared" si="223"/>
        <v>3.01</v>
      </c>
      <c r="W4750" s="27">
        <f t="shared" si="224"/>
        <v>7</v>
      </c>
      <c r="X4750" s="27">
        <f t="shared" si="222"/>
        <v>3.0099995249999996</v>
      </c>
    </row>
    <row r="4751" spans="1:24" x14ac:dyDescent="0.25">
      <c r="A4751" s="26">
        <v>46265</v>
      </c>
      <c r="B4751" s="27" t="s">
        <v>10768</v>
      </c>
      <c r="C4751" s="27" t="s">
        <v>4928</v>
      </c>
      <c r="D4751" s="27" t="s">
        <v>4930</v>
      </c>
      <c r="E4751" s="27" t="s">
        <v>22</v>
      </c>
      <c r="F4751" s="27" t="s">
        <v>23</v>
      </c>
      <c r="G4751" s="27"/>
      <c r="H4751" s="27" t="s">
        <v>24</v>
      </c>
      <c r="I4751" s="28">
        <v>4700600000</v>
      </c>
      <c r="J4751" s="28">
        <v>0</v>
      </c>
      <c r="K4751" s="28">
        <v>4700600000</v>
      </c>
      <c r="L4751" s="29">
        <v>42.71</v>
      </c>
      <c r="M4751" s="29">
        <f>IFERROR(_xlfn.XLOOKUP($B4751,'Ownership Metrics'!$A:$A,'Ownership Metrics'!$B:$B),"")</f>
        <v>14.02</v>
      </c>
      <c r="N4751" s="28">
        <f>IFERROR(_xlfn.XLOOKUP($B4751,'Ownership Metrics'!$A:$A,'Ownership Metrics'!$C:$C),"")</f>
        <v>1972</v>
      </c>
      <c r="O4751" s="29">
        <f>IFERROR(_xlfn.XLOOKUP($B4751,'Ownership Metrics'!$A:$A,'Ownership Metrics'!$D:$D),"")</f>
        <v>42.71</v>
      </c>
      <c r="P4751" s="29">
        <f>IFERROR(_xlfn.XLOOKUP($B4751,'Ownership Metrics'!$A:$A,'Ownership Metrics'!$E:$E),"")</f>
        <v>52.59</v>
      </c>
      <c r="Q4751" s="30">
        <f>IFERROR(_xlfn.XLOOKUP($B4751,'Ownership Metrics'!$A:$A,'Ownership Metrics'!$F:$F),"")</f>
        <v>16</v>
      </c>
      <c r="R4751" s="30">
        <f>IFERROR(_xlfn.XLOOKUP($B4751,'Ownership Metrics'!$A:$A,'Ownership Metrics'!$G:$G),"")</f>
        <v>31</v>
      </c>
      <c r="S4751" s="27" t="str">
        <f>IFERROR(_xlfn.XLOOKUP($B4751,'Ownership Metrics'!$A:$A,'Ownership Metrics'!$H:$H),"")</f>
        <v>Moderat</v>
      </c>
      <c r="T4751" s="27" t="str">
        <f>IFERROR(_xlfn.XLOOKUP($B4751,'Ownership Metrics'!$A:$A,'Ownership Metrics'!$I:$I),"")</f>
        <v>Sedang</v>
      </c>
      <c r="U4751" s="27">
        <f>IF(COUNTIFS($B$2:$B4751,$B4751,$D$2:$D4751,$D4751)=1,1,0)</f>
        <v>1</v>
      </c>
      <c r="V4751" s="27">
        <f t="shared" si="223"/>
        <v>42.71</v>
      </c>
      <c r="W4751" s="27">
        <f t="shared" si="224"/>
        <v>1</v>
      </c>
      <c r="X4751" s="27">
        <f t="shared" si="222"/>
        <v>42.709999524899999</v>
      </c>
    </row>
    <row r="4752" spans="1:24" x14ac:dyDescent="0.25">
      <c r="A4752" s="26">
        <v>46265</v>
      </c>
      <c r="B4752" s="27" t="s">
        <v>10768</v>
      </c>
      <c r="C4752" s="27" t="s">
        <v>4928</v>
      </c>
      <c r="D4752" s="27" t="s">
        <v>4931</v>
      </c>
      <c r="E4752" s="27" t="s">
        <v>22</v>
      </c>
      <c r="F4752" s="27" t="s">
        <v>23</v>
      </c>
      <c r="G4752" s="27"/>
      <c r="H4752" s="27" t="s">
        <v>24</v>
      </c>
      <c r="I4752" s="28">
        <v>431775000</v>
      </c>
      <c r="J4752" s="28">
        <v>0</v>
      </c>
      <c r="K4752" s="28">
        <v>431775000</v>
      </c>
      <c r="L4752" s="29">
        <v>3.92</v>
      </c>
      <c r="M4752" s="29">
        <f>IFERROR(_xlfn.XLOOKUP($B4752,'Ownership Metrics'!$A:$A,'Ownership Metrics'!$B:$B),"")</f>
        <v>14.02</v>
      </c>
      <c r="N4752" s="28">
        <f>IFERROR(_xlfn.XLOOKUP($B4752,'Ownership Metrics'!$A:$A,'Ownership Metrics'!$C:$C),"")</f>
        <v>1972</v>
      </c>
      <c r="O4752" s="29">
        <f>IFERROR(_xlfn.XLOOKUP($B4752,'Ownership Metrics'!$A:$A,'Ownership Metrics'!$D:$D),"")</f>
        <v>42.71</v>
      </c>
      <c r="P4752" s="29">
        <f>IFERROR(_xlfn.XLOOKUP($B4752,'Ownership Metrics'!$A:$A,'Ownership Metrics'!$E:$E),"")</f>
        <v>52.59</v>
      </c>
      <c r="Q4752" s="30">
        <f>IFERROR(_xlfn.XLOOKUP($B4752,'Ownership Metrics'!$A:$A,'Ownership Metrics'!$F:$F),"")</f>
        <v>16</v>
      </c>
      <c r="R4752" s="30">
        <f>IFERROR(_xlfn.XLOOKUP($B4752,'Ownership Metrics'!$A:$A,'Ownership Metrics'!$G:$G),"")</f>
        <v>31</v>
      </c>
      <c r="S4752" s="27" t="str">
        <f>IFERROR(_xlfn.XLOOKUP($B4752,'Ownership Metrics'!$A:$A,'Ownership Metrics'!$H:$H),"")</f>
        <v>Moderat</v>
      </c>
      <c r="T4752" s="27" t="str">
        <f>IFERROR(_xlfn.XLOOKUP($B4752,'Ownership Metrics'!$A:$A,'Ownership Metrics'!$I:$I),"")</f>
        <v>Sedang</v>
      </c>
      <c r="U4752" s="27">
        <f>IF(COUNTIFS($B$2:$B4752,$B4752,$D$2:$D4752,$D4752)=1,1,0)</f>
        <v>1</v>
      </c>
      <c r="V4752" s="27">
        <f t="shared" si="223"/>
        <v>3.92</v>
      </c>
      <c r="W4752" s="27">
        <f t="shared" si="224"/>
        <v>5</v>
      </c>
      <c r="X4752" s="27">
        <f t="shared" si="222"/>
        <v>3.9199995248000001</v>
      </c>
    </row>
    <row r="4753" spans="1:24" x14ac:dyDescent="0.25">
      <c r="A4753" s="26">
        <v>46265</v>
      </c>
      <c r="B4753" s="27" t="s">
        <v>10768</v>
      </c>
      <c r="C4753" s="27" t="s">
        <v>4928</v>
      </c>
      <c r="D4753" s="27" t="s">
        <v>4932</v>
      </c>
      <c r="E4753" s="27" t="s">
        <v>204</v>
      </c>
      <c r="F4753" s="27" t="s">
        <v>23</v>
      </c>
      <c r="G4753" s="27"/>
      <c r="H4753" s="27" t="s">
        <v>24</v>
      </c>
      <c r="I4753" s="28">
        <v>327000000</v>
      </c>
      <c r="J4753" s="28">
        <v>0</v>
      </c>
      <c r="K4753" s="28">
        <v>327000000</v>
      </c>
      <c r="L4753" s="29">
        <v>2.97</v>
      </c>
      <c r="M4753" s="29">
        <f>IFERROR(_xlfn.XLOOKUP($B4753,'Ownership Metrics'!$A:$A,'Ownership Metrics'!$B:$B),"")</f>
        <v>14.02</v>
      </c>
      <c r="N4753" s="28">
        <f>IFERROR(_xlfn.XLOOKUP($B4753,'Ownership Metrics'!$A:$A,'Ownership Metrics'!$C:$C),"")</f>
        <v>1972</v>
      </c>
      <c r="O4753" s="29">
        <f>IFERROR(_xlfn.XLOOKUP($B4753,'Ownership Metrics'!$A:$A,'Ownership Metrics'!$D:$D),"")</f>
        <v>42.71</v>
      </c>
      <c r="P4753" s="29">
        <f>IFERROR(_xlfn.XLOOKUP($B4753,'Ownership Metrics'!$A:$A,'Ownership Metrics'!$E:$E),"")</f>
        <v>52.59</v>
      </c>
      <c r="Q4753" s="30">
        <f>IFERROR(_xlfn.XLOOKUP($B4753,'Ownership Metrics'!$A:$A,'Ownership Metrics'!$F:$F),"")</f>
        <v>16</v>
      </c>
      <c r="R4753" s="30">
        <f>IFERROR(_xlfn.XLOOKUP($B4753,'Ownership Metrics'!$A:$A,'Ownership Metrics'!$G:$G),"")</f>
        <v>31</v>
      </c>
      <c r="S4753" s="27" t="str">
        <f>IFERROR(_xlfn.XLOOKUP($B4753,'Ownership Metrics'!$A:$A,'Ownership Metrics'!$H:$H),"")</f>
        <v>Moderat</v>
      </c>
      <c r="T4753" s="27" t="str">
        <f>IFERROR(_xlfn.XLOOKUP($B4753,'Ownership Metrics'!$A:$A,'Ownership Metrics'!$I:$I),"")</f>
        <v>Sedang</v>
      </c>
      <c r="U4753" s="27">
        <f>IF(COUNTIFS($B$2:$B4753,$B4753,$D$2:$D4753,$D4753)=1,1,0)</f>
        <v>1</v>
      </c>
      <c r="V4753" s="27">
        <f t="shared" si="223"/>
        <v>2.97</v>
      </c>
      <c r="W4753" s="27">
        <f t="shared" si="224"/>
        <v>8</v>
      </c>
      <c r="X4753" s="27">
        <f t="shared" si="222"/>
        <v>2.9699995247000004</v>
      </c>
    </row>
    <row r="4754" spans="1:24" x14ac:dyDescent="0.25">
      <c r="A4754" s="26">
        <v>46265</v>
      </c>
      <c r="B4754" s="27" t="s">
        <v>10768</v>
      </c>
      <c r="C4754" s="27" t="s">
        <v>4928</v>
      </c>
      <c r="D4754" s="27" t="s">
        <v>4933</v>
      </c>
      <c r="E4754" s="27" t="s">
        <v>74</v>
      </c>
      <c r="F4754" s="27" t="s">
        <v>23</v>
      </c>
      <c r="G4754" s="27"/>
      <c r="H4754" s="27" t="s">
        <v>24</v>
      </c>
      <c r="I4754" s="28">
        <v>204400000</v>
      </c>
      <c r="J4754" s="28">
        <v>0</v>
      </c>
      <c r="K4754" s="28">
        <v>204400000</v>
      </c>
      <c r="L4754" s="29">
        <v>1.86</v>
      </c>
      <c r="M4754" s="29">
        <f>IFERROR(_xlfn.XLOOKUP($B4754,'Ownership Metrics'!$A:$A,'Ownership Metrics'!$B:$B),"")</f>
        <v>14.02</v>
      </c>
      <c r="N4754" s="28">
        <f>IFERROR(_xlfn.XLOOKUP($B4754,'Ownership Metrics'!$A:$A,'Ownership Metrics'!$C:$C),"")</f>
        <v>1972</v>
      </c>
      <c r="O4754" s="29">
        <f>IFERROR(_xlfn.XLOOKUP($B4754,'Ownership Metrics'!$A:$A,'Ownership Metrics'!$D:$D),"")</f>
        <v>42.71</v>
      </c>
      <c r="P4754" s="29">
        <f>IFERROR(_xlfn.XLOOKUP($B4754,'Ownership Metrics'!$A:$A,'Ownership Metrics'!$E:$E),"")</f>
        <v>52.59</v>
      </c>
      <c r="Q4754" s="30">
        <f>IFERROR(_xlfn.XLOOKUP($B4754,'Ownership Metrics'!$A:$A,'Ownership Metrics'!$F:$F),"")</f>
        <v>16</v>
      </c>
      <c r="R4754" s="30">
        <f>IFERROR(_xlfn.XLOOKUP($B4754,'Ownership Metrics'!$A:$A,'Ownership Metrics'!$G:$G),"")</f>
        <v>31</v>
      </c>
      <c r="S4754" s="27" t="str">
        <f>IFERROR(_xlfn.XLOOKUP($B4754,'Ownership Metrics'!$A:$A,'Ownership Metrics'!$H:$H),"")</f>
        <v>Moderat</v>
      </c>
      <c r="T4754" s="27" t="str">
        <f>IFERROR(_xlfn.XLOOKUP($B4754,'Ownership Metrics'!$A:$A,'Ownership Metrics'!$I:$I),"")</f>
        <v>Sedang</v>
      </c>
      <c r="U4754" s="27">
        <f>IF(COUNTIFS($B$2:$B4754,$B4754,$D$2:$D4754,$D4754)=1,1,0)</f>
        <v>1</v>
      </c>
      <c r="V4754" s="27">
        <f t="shared" si="223"/>
        <v>1.86</v>
      </c>
      <c r="W4754" s="27">
        <f t="shared" si="224"/>
        <v>13</v>
      </c>
      <c r="X4754" s="27">
        <f t="shared" si="222"/>
        <v>1.8599995246000001</v>
      </c>
    </row>
    <row r="4755" spans="1:24" x14ac:dyDescent="0.25">
      <c r="A4755" s="26">
        <v>46265</v>
      </c>
      <c r="B4755" s="27" t="s">
        <v>10768</v>
      </c>
      <c r="C4755" s="27" t="s">
        <v>4928</v>
      </c>
      <c r="D4755" s="27" t="s">
        <v>455</v>
      </c>
      <c r="E4755" s="27" t="s">
        <v>35</v>
      </c>
      <c r="F4755" s="27" t="s">
        <v>23</v>
      </c>
      <c r="G4755" s="27" t="s">
        <v>36</v>
      </c>
      <c r="H4755" s="27" t="s">
        <v>24</v>
      </c>
      <c r="I4755" s="28">
        <v>304500000</v>
      </c>
      <c r="J4755" s="28">
        <v>0</v>
      </c>
      <c r="K4755" s="28">
        <v>304500000</v>
      </c>
      <c r="L4755" s="29">
        <v>2.77</v>
      </c>
      <c r="M4755" s="29">
        <f>IFERROR(_xlfn.XLOOKUP($B4755,'Ownership Metrics'!$A:$A,'Ownership Metrics'!$B:$B),"")</f>
        <v>14.02</v>
      </c>
      <c r="N4755" s="28">
        <f>IFERROR(_xlfn.XLOOKUP($B4755,'Ownership Metrics'!$A:$A,'Ownership Metrics'!$C:$C),"")</f>
        <v>1972</v>
      </c>
      <c r="O4755" s="29">
        <f>IFERROR(_xlfn.XLOOKUP($B4755,'Ownership Metrics'!$A:$A,'Ownership Metrics'!$D:$D),"")</f>
        <v>42.71</v>
      </c>
      <c r="P4755" s="29">
        <f>IFERROR(_xlfn.XLOOKUP($B4755,'Ownership Metrics'!$A:$A,'Ownership Metrics'!$E:$E),"")</f>
        <v>52.59</v>
      </c>
      <c r="Q4755" s="30">
        <f>IFERROR(_xlfn.XLOOKUP($B4755,'Ownership Metrics'!$A:$A,'Ownership Metrics'!$F:$F),"")</f>
        <v>16</v>
      </c>
      <c r="R4755" s="30">
        <f>IFERROR(_xlfn.XLOOKUP($B4755,'Ownership Metrics'!$A:$A,'Ownership Metrics'!$G:$G),"")</f>
        <v>31</v>
      </c>
      <c r="S4755" s="27" t="str">
        <f>IFERROR(_xlfn.XLOOKUP($B4755,'Ownership Metrics'!$A:$A,'Ownership Metrics'!$H:$H),"")</f>
        <v>Moderat</v>
      </c>
      <c r="T4755" s="27" t="str">
        <f>IFERROR(_xlfn.XLOOKUP($B4755,'Ownership Metrics'!$A:$A,'Ownership Metrics'!$I:$I),"")</f>
        <v>Sedang</v>
      </c>
      <c r="U4755" s="27">
        <f>IF(COUNTIFS($B$2:$B4755,$B4755,$D$2:$D4755,$D4755)=1,1,0)</f>
        <v>1</v>
      </c>
      <c r="V4755" s="27">
        <f t="shared" si="223"/>
        <v>2.77</v>
      </c>
      <c r="W4755" s="27">
        <f t="shared" si="224"/>
        <v>10</v>
      </c>
      <c r="X4755" s="27">
        <f t="shared" si="222"/>
        <v>2.7699995245000002</v>
      </c>
    </row>
    <row r="4756" spans="1:24" x14ac:dyDescent="0.25">
      <c r="A4756" s="26">
        <v>46265</v>
      </c>
      <c r="B4756" s="27" t="s">
        <v>10768</v>
      </c>
      <c r="C4756" s="27" t="s">
        <v>4928</v>
      </c>
      <c r="D4756" s="27" t="s">
        <v>4934</v>
      </c>
      <c r="E4756" s="27" t="s">
        <v>35</v>
      </c>
      <c r="F4756" s="27" t="s">
        <v>23</v>
      </c>
      <c r="G4756" s="27" t="s">
        <v>36</v>
      </c>
      <c r="H4756" s="27" t="s">
        <v>24</v>
      </c>
      <c r="I4756" s="28">
        <v>478149000</v>
      </c>
      <c r="J4756" s="28">
        <v>0</v>
      </c>
      <c r="K4756" s="28">
        <v>478149000</v>
      </c>
      <c r="L4756" s="29">
        <v>4.34</v>
      </c>
      <c r="M4756" s="29">
        <f>IFERROR(_xlfn.XLOOKUP($B4756,'Ownership Metrics'!$A:$A,'Ownership Metrics'!$B:$B),"")</f>
        <v>14.02</v>
      </c>
      <c r="N4756" s="28">
        <f>IFERROR(_xlfn.XLOOKUP($B4756,'Ownership Metrics'!$A:$A,'Ownership Metrics'!$C:$C),"")</f>
        <v>1972</v>
      </c>
      <c r="O4756" s="29">
        <f>IFERROR(_xlfn.XLOOKUP($B4756,'Ownership Metrics'!$A:$A,'Ownership Metrics'!$D:$D),"")</f>
        <v>42.71</v>
      </c>
      <c r="P4756" s="29">
        <f>IFERROR(_xlfn.XLOOKUP($B4756,'Ownership Metrics'!$A:$A,'Ownership Metrics'!$E:$E),"")</f>
        <v>52.59</v>
      </c>
      <c r="Q4756" s="30">
        <f>IFERROR(_xlfn.XLOOKUP($B4756,'Ownership Metrics'!$A:$A,'Ownership Metrics'!$F:$F),"")</f>
        <v>16</v>
      </c>
      <c r="R4756" s="30">
        <f>IFERROR(_xlfn.XLOOKUP($B4756,'Ownership Metrics'!$A:$A,'Ownership Metrics'!$G:$G),"")</f>
        <v>31</v>
      </c>
      <c r="S4756" s="27" t="str">
        <f>IFERROR(_xlfn.XLOOKUP($B4756,'Ownership Metrics'!$A:$A,'Ownership Metrics'!$H:$H),"")</f>
        <v>Moderat</v>
      </c>
      <c r="T4756" s="27" t="str">
        <f>IFERROR(_xlfn.XLOOKUP($B4756,'Ownership Metrics'!$A:$A,'Ownership Metrics'!$I:$I),"")</f>
        <v>Sedang</v>
      </c>
      <c r="U4756" s="27">
        <f>IF(COUNTIFS($B$2:$B4756,$B4756,$D$2:$D4756,$D4756)=1,1,0)</f>
        <v>1</v>
      </c>
      <c r="V4756" s="27">
        <f t="shared" si="223"/>
        <v>4.34</v>
      </c>
      <c r="W4756" s="27">
        <f t="shared" si="224"/>
        <v>4</v>
      </c>
      <c r="X4756" s="27">
        <f t="shared" si="222"/>
        <v>4.3399995243999996</v>
      </c>
    </row>
    <row r="4757" spans="1:24" x14ac:dyDescent="0.25">
      <c r="A4757" s="26">
        <v>46265</v>
      </c>
      <c r="B4757" s="27" t="s">
        <v>10768</v>
      </c>
      <c r="C4757" s="27" t="s">
        <v>4928</v>
      </c>
      <c r="D4757" s="27" t="s">
        <v>551</v>
      </c>
      <c r="E4757" s="27" t="s">
        <v>98</v>
      </c>
      <c r="F4757" s="27" t="s">
        <v>23</v>
      </c>
      <c r="G4757" s="27"/>
      <c r="H4757" s="27" t="s">
        <v>24</v>
      </c>
      <c r="I4757" s="28">
        <v>258823128</v>
      </c>
      <c r="J4757" s="28">
        <v>0</v>
      </c>
      <c r="K4757" s="28">
        <v>258823128</v>
      </c>
      <c r="L4757" s="29">
        <v>2.35</v>
      </c>
      <c r="M4757" s="29">
        <f>IFERROR(_xlfn.XLOOKUP($B4757,'Ownership Metrics'!$A:$A,'Ownership Metrics'!$B:$B),"")</f>
        <v>14.02</v>
      </c>
      <c r="N4757" s="28">
        <f>IFERROR(_xlfn.XLOOKUP($B4757,'Ownership Metrics'!$A:$A,'Ownership Metrics'!$C:$C),"")</f>
        <v>1972</v>
      </c>
      <c r="O4757" s="29">
        <f>IFERROR(_xlfn.XLOOKUP($B4757,'Ownership Metrics'!$A:$A,'Ownership Metrics'!$D:$D),"")</f>
        <v>42.71</v>
      </c>
      <c r="P4757" s="29">
        <f>IFERROR(_xlfn.XLOOKUP($B4757,'Ownership Metrics'!$A:$A,'Ownership Metrics'!$E:$E),"")</f>
        <v>52.59</v>
      </c>
      <c r="Q4757" s="30">
        <f>IFERROR(_xlfn.XLOOKUP($B4757,'Ownership Metrics'!$A:$A,'Ownership Metrics'!$F:$F),"")</f>
        <v>16</v>
      </c>
      <c r="R4757" s="30">
        <f>IFERROR(_xlfn.XLOOKUP($B4757,'Ownership Metrics'!$A:$A,'Ownership Metrics'!$G:$G),"")</f>
        <v>31</v>
      </c>
      <c r="S4757" s="27" t="str">
        <f>IFERROR(_xlfn.XLOOKUP($B4757,'Ownership Metrics'!$A:$A,'Ownership Metrics'!$H:$H),"")</f>
        <v>Moderat</v>
      </c>
      <c r="T4757" s="27" t="str">
        <f>IFERROR(_xlfn.XLOOKUP($B4757,'Ownership Metrics'!$A:$A,'Ownership Metrics'!$I:$I),"")</f>
        <v>Sedang</v>
      </c>
      <c r="U4757" s="27">
        <f>IF(COUNTIFS($B$2:$B4757,$B4757,$D$2:$D4757,$D4757)=1,1,0)</f>
        <v>1</v>
      </c>
      <c r="V4757" s="27">
        <f t="shared" si="223"/>
        <v>2.35</v>
      </c>
      <c r="W4757" s="27">
        <f t="shared" si="224"/>
        <v>11</v>
      </c>
      <c r="X4757" s="27">
        <f t="shared" si="222"/>
        <v>2.3499995243000003</v>
      </c>
    </row>
    <row r="4758" spans="1:24" x14ac:dyDescent="0.25">
      <c r="A4758" s="26">
        <v>46265</v>
      </c>
      <c r="B4758" s="27" t="s">
        <v>10768</v>
      </c>
      <c r="C4758" s="27" t="s">
        <v>4928</v>
      </c>
      <c r="D4758" s="27" t="s">
        <v>813</v>
      </c>
      <c r="E4758" s="27" t="s">
        <v>72</v>
      </c>
      <c r="F4758" s="27" t="s">
        <v>23</v>
      </c>
      <c r="G4758" s="27"/>
      <c r="H4758" s="27" t="s">
        <v>24</v>
      </c>
      <c r="I4758" s="28">
        <v>403310000</v>
      </c>
      <c r="J4758" s="28">
        <v>0</v>
      </c>
      <c r="K4758" s="28">
        <v>403310000</v>
      </c>
      <c r="L4758" s="29">
        <v>3.66</v>
      </c>
      <c r="M4758" s="29">
        <f>IFERROR(_xlfn.XLOOKUP($B4758,'Ownership Metrics'!$A:$A,'Ownership Metrics'!$B:$B),"")</f>
        <v>14.02</v>
      </c>
      <c r="N4758" s="28">
        <f>IFERROR(_xlfn.XLOOKUP($B4758,'Ownership Metrics'!$A:$A,'Ownership Metrics'!$C:$C),"")</f>
        <v>1972</v>
      </c>
      <c r="O4758" s="29">
        <f>IFERROR(_xlfn.XLOOKUP($B4758,'Ownership Metrics'!$A:$A,'Ownership Metrics'!$D:$D),"")</f>
        <v>42.71</v>
      </c>
      <c r="P4758" s="29">
        <f>IFERROR(_xlfn.XLOOKUP($B4758,'Ownership Metrics'!$A:$A,'Ownership Metrics'!$E:$E),"")</f>
        <v>52.59</v>
      </c>
      <c r="Q4758" s="30">
        <f>IFERROR(_xlfn.XLOOKUP($B4758,'Ownership Metrics'!$A:$A,'Ownership Metrics'!$F:$F),"")</f>
        <v>16</v>
      </c>
      <c r="R4758" s="30">
        <f>IFERROR(_xlfn.XLOOKUP($B4758,'Ownership Metrics'!$A:$A,'Ownership Metrics'!$G:$G),"")</f>
        <v>31</v>
      </c>
      <c r="S4758" s="27" t="str">
        <f>IFERROR(_xlfn.XLOOKUP($B4758,'Ownership Metrics'!$A:$A,'Ownership Metrics'!$H:$H),"")</f>
        <v>Moderat</v>
      </c>
      <c r="T4758" s="27" t="str">
        <f>IFERROR(_xlfn.XLOOKUP($B4758,'Ownership Metrics'!$A:$A,'Ownership Metrics'!$I:$I),"")</f>
        <v>Sedang</v>
      </c>
      <c r="U4758" s="27">
        <f>IF(COUNTIFS($B$2:$B4758,$B4758,$D$2:$D4758,$D4758)=1,1,0)</f>
        <v>1</v>
      </c>
      <c r="V4758" s="27">
        <f t="shared" si="223"/>
        <v>3.66</v>
      </c>
      <c r="W4758" s="27">
        <f t="shared" si="224"/>
        <v>6</v>
      </c>
      <c r="X4758" s="27">
        <f t="shared" si="222"/>
        <v>3.6599995242000003</v>
      </c>
    </row>
    <row r="4759" spans="1:24" x14ac:dyDescent="0.25">
      <c r="A4759" s="26">
        <v>46265</v>
      </c>
      <c r="B4759" s="27" t="s">
        <v>10768</v>
      </c>
      <c r="C4759" s="27" t="s">
        <v>4928</v>
      </c>
      <c r="D4759" s="27" t="s">
        <v>814</v>
      </c>
      <c r="E4759" s="27" t="s">
        <v>72</v>
      </c>
      <c r="F4759" s="27" t="s">
        <v>23</v>
      </c>
      <c r="G4759" s="27"/>
      <c r="H4759" s="27" t="s">
        <v>24</v>
      </c>
      <c r="I4759" s="28">
        <v>540446700</v>
      </c>
      <c r="J4759" s="28">
        <v>0</v>
      </c>
      <c r="K4759" s="28">
        <v>540446700</v>
      </c>
      <c r="L4759" s="29">
        <v>4.91</v>
      </c>
      <c r="M4759" s="29">
        <f>IFERROR(_xlfn.XLOOKUP($B4759,'Ownership Metrics'!$A:$A,'Ownership Metrics'!$B:$B),"")</f>
        <v>14.02</v>
      </c>
      <c r="N4759" s="28">
        <f>IFERROR(_xlfn.XLOOKUP($B4759,'Ownership Metrics'!$A:$A,'Ownership Metrics'!$C:$C),"")</f>
        <v>1972</v>
      </c>
      <c r="O4759" s="29">
        <f>IFERROR(_xlfn.XLOOKUP($B4759,'Ownership Metrics'!$A:$A,'Ownership Metrics'!$D:$D),"")</f>
        <v>42.71</v>
      </c>
      <c r="P4759" s="29">
        <f>IFERROR(_xlfn.XLOOKUP($B4759,'Ownership Metrics'!$A:$A,'Ownership Metrics'!$E:$E),"")</f>
        <v>52.59</v>
      </c>
      <c r="Q4759" s="30">
        <f>IFERROR(_xlfn.XLOOKUP($B4759,'Ownership Metrics'!$A:$A,'Ownership Metrics'!$F:$F),"")</f>
        <v>16</v>
      </c>
      <c r="R4759" s="30">
        <f>IFERROR(_xlfn.XLOOKUP($B4759,'Ownership Metrics'!$A:$A,'Ownership Metrics'!$G:$G),"")</f>
        <v>31</v>
      </c>
      <c r="S4759" s="27" t="str">
        <f>IFERROR(_xlfn.XLOOKUP($B4759,'Ownership Metrics'!$A:$A,'Ownership Metrics'!$H:$H),"")</f>
        <v>Moderat</v>
      </c>
      <c r="T4759" s="27" t="str">
        <f>IFERROR(_xlfn.XLOOKUP($B4759,'Ownership Metrics'!$A:$A,'Ownership Metrics'!$I:$I),"")</f>
        <v>Sedang</v>
      </c>
      <c r="U4759" s="27">
        <f>IF(COUNTIFS($B$2:$B4759,$B4759,$D$2:$D4759,$D4759)=1,1,0)</f>
        <v>1</v>
      </c>
      <c r="V4759" s="27">
        <f t="shared" si="223"/>
        <v>4.91</v>
      </c>
      <c r="W4759" s="27">
        <f t="shared" si="224"/>
        <v>3</v>
      </c>
      <c r="X4759" s="27">
        <f t="shared" si="222"/>
        <v>4.9099995240999998</v>
      </c>
    </row>
    <row r="4760" spans="1:24" x14ac:dyDescent="0.25">
      <c r="A4760" s="26">
        <v>46265</v>
      </c>
      <c r="B4760" s="27" t="s">
        <v>10768</v>
      </c>
      <c r="C4760" s="27" t="s">
        <v>4928</v>
      </c>
      <c r="D4760" s="27" t="s">
        <v>416</v>
      </c>
      <c r="E4760" s="27" t="s">
        <v>72</v>
      </c>
      <c r="F4760" s="27" t="s">
        <v>23</v>
      </c>
      <c r="G4760" s="27"/>
      <c r="H4760" s="27" t="s">
        <v>24</v>
      </c>
      <c r="I4760" s="28">
        <v>113529200</v>
      </c>
      <c r="J4760" s="28">
        <v>0</v>
      </c>
      <c r="K4760" s="28">
        <v>113529200</v>
      </c>
      <c r="L4760" s="29">
        <v>1.03</v>
      </c>
      <c r="M4760" s="29">
        <f>IFERROR(_xlfn.XLOOKUP($B4760,'Ownership Metrics'!$A:$A,'Ownership Metrics'!$B:$B),"")</f>
        <v>14.02</v>
      </c>
      <c r="N4760" s="28">
        <f>IFERROR(_xlfn.XLOOKUP($B4760,'Ownership Metrics'!$A:$A,'Ownership Metrics'!$C:$C),"")</f>
        <v>1972</v>
      </c>
      <c r="O4760" s="29">
        <f>IFERROR(_xlfn.XLOOKUP($B4760,'Ownership Metrics'!$A:$A,'Ownership Metrics'!$D:$D),"")</f>
        <v>42.71</v>
      </c>
      <c r="P4760" s="29">
        <f>IFERROR(_xlfn.XLOOKUP($B4760,'Ownership Metrics'!$A:$A,'Ownership Metrics'!$E:$E),"")</f>
        <v>52.59</v>
      </c>
      <c r="Q4760" s="30">
        <f>IFERROR(_xlfn.XLOOKUP($B4760,'Ownership Metrics'!$A:$A,'Ownership Metrics'!$F:$F),"")</f>
        <v>16</v>
      </c>
      <c r="R4760" s="30">
        <f>IFERROR(_xlfn.XLOOKUP($B4760,'Ownership Metrics'!$A:$A,'Ownership Metrics'!$G:$G),"")</f>
        <v>31</v>
      </c>
      <c r="S4760" s="27" t="str">
        <f>IFERROR(_xlfn.XLOOKUP($B4760,'Ownership Metrics'!$A:$A,'Ownership Metrics'!$H:$H),"")</f>
        <v>Moderat</v>
      </c>
      <c r="T4760" s="27" t="str">
        <f>IFERROR(_xlfn.XLOOKUP($B4760,'Ownership Metrics'!$A:$A,'Ownership Metrics'!$I:$I),"")</f>
        <v>Sedang</v>
      </c>
      <c r="U4760" s="27">
        <f>IF(COUNTIFS($B$2:$B4760,$B4760,$D$2:$D4760,$D4760)=1,1,0)</f>
        <v>1</v>
      </c>
      <c r="V4760" s="27">
        <f t="shared" si="223"/>
        <v>1.03</v>
      </c>
      <c r="W4760" s="27">
        <f t="shared" si="224"/>
        <v>16</v>
      </c>
      <c r="X4760" s="27">
        <f t="shared" si="222"/>
        <v>1.0299995239999999</v>
      </c>
    </row>
    <row r="4761" spans="1:24" x14ac:dyDescent="0.25">
      <c r="A4761" s="26">
        <v>46265</v>
      </c>
      <c r="B4761" s="27" t="s">
        <v>10768</v>
      </c>
      <c r="C4761" s="27" t="s">
        <v>4928</v>
      </c>
      <c r="D4761" s="27" t="s">
        <v>1439</v>
      </c>
      <c r="E4761" s="27" t="s">
        <v>149</v>
      </c>
      <c r="F4761" s="27" t="s">
        <v>23</v>
      </c>
      <c r="G4761" s="27"/>
      <c r="H4761" s="27" t="s">
        <v>24</v>
      </c>
      <c r="I4761" s="28">
        <v>115935000</v>
      </c>
      <c r="J4761" s="28">
        <v>0</v>
      </c>
      <c r="K4761" s="28">
        <v>115935000</v>
      </c>
      <c r="L4761" s="29">
        <v>1.05</v>
      </c>
      <c r="M4761" s="29">
        <f>IFERROR(_xlfn.XLOOKUP($B4761,'Ownership Metrics'!$A:$A,'Ownership Metrics'!$B:$B),"")</f>
        <v>14.02</v>
      </c>
      <c r="N4761" s="28">
        <f>IFERROR(_xlfn.XLOOKUP($B4761,'Ownership Metrics'!$A:$A,'Ownership Metrics'!$C:$C),"")</f>
        <v>1972</v>
      </c>
      <c r="O4761" s="29">
        <f>IFERROR(_xlfn.XLOOKUP($B4761,'Ownership Metrics'!$A:$A,'Ownership Metrics'!$D:$D),"")</f>
        <v>42.71</v>
      </c>
      <c r="P4761" s="29">
        <f>IFERROR(_xlfn.XLOOKUP($B4761,'Ownership Metrics'!$A:$A,'Ownership Metrics'!$E:$E),"")</f>
        <v>52.59</v>
      </c>
      <c r="Q4761" s="30">
        <f>IFERROR(_xlfn.XLOOKUP($B4761,'Ownership Metrics'!$A:$A,'Ownership Metrics'!$F:$F),"")</f>
        <v>16</v>
      </c>
      <c r="R4761" s="30">
        <f>IFERROR(_xlfn.XLOOKUP($B4761,'Ownership Metrics'!$A:$A,'Ownership Metrics'!$G:$G),"")</f>
        <v>31</v>
      </c>
      <c r="S4761" s="27" t="str">
        <f>IFERROR(_xlfn.XLOOKUP($B4761,'Ownership Metrics'!$A:$A,'Ownership Metrics'!$H:$H),"")</f>
        <v>Moderat</v>
      </c>
      <c r="T4761" s="27" t="str">
        <f>IFERROR(_xlfn.XLOOKUP($B4761,'Ownership Metrics'!$A:$A,'Ownership Metrics'!$I:$I),"")</f>
        <v>Sedang</v>
      </c>
      <c r="U4761" s="27">
        <f>IF(COUNTIFS($B$2:$B4761,$B4761,$D$2:$D4761,$D4761)=1,1,0)</f>
        <v>1</v>
      </c>
      <c r="V4761" s="27">
        <f t="shared" si="223"/>
        <v>1.05</v>
      </c>
      <c r="W4761" s="27">
        <f t="shared" si="224"/>
        <v>15</v>
      </c>
      <c r="X4761" s="27">
        <f t="shared" si="222"/>
        <v>1.0499995239</v>
      </c>
    </row>
    <row r="4762" spans="1:24" x14ac:dyDescent="0.25">
      <c r="A4762" s="26">
        <v>46265</v>
      </c>
      <c r="B4762" s="27" t="s">
        <v>10769</v>
      </c>
      <c r="C4762" s="27" t="s">
        <v>4936</v>
      </c>
      <c r="D4762" s="27" t="s">
        <v>4937</v>
      </c>
      <c r="E4762" s="27" t="s">
        <v>22</v>
      </c>
      <c r="F4762" s="27" t="s">
        <v>23</v>
      </c>
      <c r="G4762" s="27"/>
      <c r="H4762" s="27"/>
      <c r="I4762" s="28">
        <v>0</v>
      </c>
      <c r="J4762" s="28">
        <v>18288000</v>
      </c>
      <c r="K4762" s="28">
        <v>18288000</v>
      </c>
      <c r="L4762" s="29">
        <v>2.27</v>
      </c>
      <c r="M4762" s="29">
        <f>IFERROR(_xlfn.XLOOKUP($B4762,'Ownership Metrics'!$A:$A,'Ownership Metrics'!$B:$B),"")</f>
        <v>20.350000000000001</v>
      </c>
      <c r="N4762" s="28">
        <f>IFERROR(_xlfn.XLOOKUP($B4762,'Ownership Metrics'!$A:$A,'Ownership Metrics'!$C:$C),"")</f>
        <v>2543</v>
      </c>
      <c r="O4762" s="29">
        <f>IFERROR(_xlfn.XLOOKUP($B4762,'Ownership Metrics'!$A:$A,'Ownership Metrics'!$D:$D),"")</f>
        <v>42.24</v>
      </c>
      <c r="P4762" s="29">
        <f>IFERROR(_xlfn.XLOOKUP($B4762,'Ownership Metrics'!$A:$A,'Ownership Metrics'!$E:$E),"")</f>
        <v>74.87</v>
      </c>
      <c r="Q4762" s="30">
        <f>IFERROR(_xlfn.XLOOKUP($B4762,'Ownership Metrics'!$A:$A,'Ownership Metrics'!$F:$F),"")</f>
        <v>6</v>
      </c>
      <c r="R4762" s="30">
        <f>IFERROR(_xlfn.XLOOKUP($B4762,'Ownership Metrics'!$A:$A,'Ownership Metrics'!$G:$G),"")</f>
        <v>52</v>
      </c>
      <c r="S4762" s="27" t="str">
        <f>IFERROR(_xlfn.XLOOKUP($B4762,'Ownership Metrics'!$A:$A,'Ownership Metrics'!$H:$H),"")</f>
        <v>Terkonsentrasi</v>
      </c>
      <c r="T4762" s="27" t="str">
        <f>IFERROR(_xlfn.XLOOKUP($B4762,'Ownership Metrics'!$A:$A,'Ownership Metrics'!$I:$I),"")</f>
        <v>Sedang</v>
      </c>
      <c r="U4762" s="27">
        <f>IF(COUNTIFS($B$2:$B4762,$B4762,$D$2:$D4762,$D4762)=1,1,0)</f>
        <v>1</v>
      </c>
      <c r="V4762" s="27">
        <f t="shared" si="223"/>
        <v>2.27</v>
      </c>
      <c r="W4762" s="27">
        <f t="shared" si="224"/>
        <v>4</v>
      </c>
      <c r="X4762" s="27">
        <f t="shared" si="222"/>
        <v>2.2699995238000001</v>
      </c>
    </row>
    <row r="4763" spans="1:24" x14ac:dyDescent="0.25">
      <c r="A4763" s="26">
        <v>46265</v>
      </c>
      <c r="B4763" s="27" t="s">
        <v>10769</v>
      </c>
      <c r="C4763" s="27" t="s">
        <v>4936</v>
      </c>
      <c r="D4763" s="27" t="s">
        <v>4938</v>
      </c>
      <c r="E4763" s="27" t="s">
        <v>22</v>
      </c>
      <c r="F4763" s="27" t="s">
        <v>23</v>
      </c>
      <c r="G4763" s="27"/>
      <c r="H4763" s="27" t="s">
        <v>24</v>
      </c>
      <c r="I4763" s="28">
        <v>9000000</v>
      </c>
      <c r="J4763" s="28">
        <v>207080000</v>
      </c>
      <c r="K4763" s="28">
        <v>216080000</v>
      </c>
      <c r="L4763" s="29">
        <v>26.76</v>
      </c>
      <c r="M4763" s="29">
        <f>IFERROR(_xlfn.XLOOKUP($B4763,'Ownership Metrics'!$A:$A,'Ownership Metrics'!$B:$B),"")</f>
        <v>20.350000000000001</v>
      </c>
      <c r="N4763" s="28">
        <f>IFERROR(_xlfn.XLOOKUP($B4763,'Ownership Metrics'!$A:$A,'Ownership Metrics'!$C:$C),"")</f>
        <v>2543</v>
      </c>
      <c r="O4763" s="29">
        <f>IFERROR(_xlfn.XLOOKUP($B4763,'Ownership Metrics'!$A:$A,'Ownership Metrics'!$D:$D),"")</f>
        <v>42.24</v>
      </c>
      <c r="P4763" s="29">
        <f>IFERROR(_xlfn.XLOOKUP($B4763,'Ownership Metrics'!$A:$A,'Ownership Metrics'!$E:$E),"")</f>
        <v>74.87</v>
      </c>
      <c r="Q4763" s="30">
        <f>IFERROR(_xlfn.XLOOKUP($B4763,'Ownership Metrics'!$A:$A,'Ownership Metrics'!$F:$F),"")</f>
        <v>6</v>
      </c>
      <c r="R4763" s="30">
        <f>IFERROR(_xlfn.XLOOKUP($B4763,'Ownership Metrics'!$A:$A,'Ownership Metrics'!$G:$G),"")</f>
        <v>52</v>
      </c>
      <c r="S4763" s="27" t="str">
        <f>IFERROR(_xlfn.XLOOKUP($B4763,'Ownership Metrics'!$A:$A,'Ownership Metrics'!$H:$H),"")</f>
        <v>Terkonsentrasi</v>
      </c>
      <c r="T4763" s="27" t="str">
        <f>IFERROR(_xlfn.XLOOKUP($B4763,'Ownership Metrics'!$A:$A,'Ownership Metrics'!$I:$I),"")</f>
        <v>Sedang</v>
      </c>
      <c r="U4763" s="27">
        <f>IF(COUNTIFS($B$2:$B4763,$B4763,$D$2:$D4763,$D4763)=1,1,0)</f>
        <v>1</v>
      </c>
      <c r="V4763" s="27">
        <f t="shared" si="223"/>
        <v>26.76</v>
      </c>
      <c r="W4763" s="27">
        <f t="shared" si="224"/>
        <v>2</v>
      </c>
      <c r="X4763" s="27">
        <f t="shared" si="222"/>
        <v>26.759999523700003</v>
      </c>
    </row>
    <row r="4764" spans="1:24" x14ac:dyDescent="0.25">
      <c r="A4764" s="26">
        <v>46265</v>
      </c>
      <c r="B4764" s="27" t="s">
        <v>10769</v>
      </c>
      <c r="C4764" s="27" t="s">
        <v>4936</v>
      </c>
      <c r="D4764" s="27" t="s">
        <v>4939</v>
      </c>
      <c r="E4764" s="27" t="s">
        <v>35</v>
      </c>
      <c r="F4764" s="27" t="s">
        <v>23</v>
      </c>
      <c r="G4764" s="27" t="s">
        <v>36</v>
      </c>
      <c r="H4764" s="27" t="s">
        <v>24</v>
      </c>
      <c r="I4764" s="28">
        <v>11176200</v>
      </c>
      <c r="J4764" s="28">
        <v>0</v>
      </c>
      <c r="K4764" s="28">
        <v>11176200</v>
      </c>
      <c r="L4764" s="29">
        <v>1.38</v>
      </c>
      <c r="M4764" s="29">
        <f>IFERROR(_xlfn.XLOOKUP($B4764,'Ownership Metrics'!$A:$A,'Ownership Metrics'!$B:$B),"")</f>
        <v>20.350000000000001</v>
      </c>
      <c r="N4764" s="28">
        <f>IFERROR(_xlfn.XLOOKUP($B4764,'Ownership Metrics'!$A:$A,'Ownership Metrics'!$C:$C),"")</f>
        <v>2543</v>
      </c>
      <c r="O4764" s="29">
        <f>IFERROR(_xlfn.XLOOKUP($B4764,'Ownership Metrics'!$A:$A,'Ownership Metrics'!$D:$D),"")</f>
        <v>42.24</v>
      </c>
      <c r="P4764" s="29">
        <f>IFERROR(_xlfn.XLOOKUP($B4764,'Ownership Metrics'!$A:$A,'Ownership Metrics'!$E:$E),"")</f>
        <v>74.87</v>
      </c>
      <c r="Q4764" s="30">
        <f>IFERROR(_xlfn.XLOOKUP($B4764,'Ownership Metrics'!$A:$A,'Ownership Metrics'!$F:$F),"")</f>
        <v>6</v>
      </c>
      <c r="R4764" s="30">
        <f>IFERROR(_xlfn.XLOOKUP($B4764,'Ownership Metrics'!$A:$A,'Ownership Metrics'!$G:$G),"")</f>
        <v>52</v>
      </c>
      <c r="S4764" s="27" t="str">
        <f>IFERROR(_xlfn.XLOOKUP($B4764,'Ownership Metrics'!$A:$A,'Ownership Metrics'!$H:$H),"")</f>
        <v>Terkonsentrasi</v>
      </c>
      <c r="T4764" s="27" t="str">
        <f>IFERROR(_xlfn.XLOOKUP($B4764,'Ownership Metrics'!$A:$A,'Ownership Metrics'!$I:$I),"")</f>
        <v>Sedang</v>
      </c>
      <c r="U4764" s="27">
        <f>IF(COUNTIFS($B$2:$B4764,$B4764,$D$2:$D4764,$D4764)=1,1,0)</f>
        <v>1</v>
      </c>
      <c r="V4764" s="27">
        <f t="shared" si="223"/>
        <v>1.38</v>
      </c>
      <c r="W4764" s="27">
        <f t="shared" si="224"/>
        <v>5</v>
      </c>
      <c r="X4764" s="27">
        <f t="shared" si="222"/>
        <v>1.3799995236</v>
      </c>
    </row>
    <row r="4765" spans="1:24" x14ac:dyDescent="0.25">
      <c r="A4765" s="26">
        <v>46265</v>
      </c>
      <c r="B4765" s="27" t="s">
        <v>10769</v>
      </c>
      <c r="C4765" s="27" t="s">
        <v>4936</v>
      </c>
      <c r="D4765" s="27" t="s">
        <v>4940</v>
      </c>
      <c r="E4765" s="27" t="s">
        <v>35</v>
      </c>
      <c r="F4765" s="27" t="s">
        <v>23</v>
      </c>
      <c r="G4765" s="27" t="s">
        <v>36</v>
      </c>
      <c r="H4765" s="27" t="s">
        <v>24</v>
      </c>
      <c r="I4765" s="28">
        <v>0</v>
      </c>
      <c r="J4765" s="28">
        <v>341016000</v>
      </c>
      <c r="K4765" s="28">
        <v>341016000</v>
      </c>
      <c r="L4765" s="29">
        <v>42.24</v>
      </c>
      <c r="M4765" s="29">
        <f>IFERROR(_xlfn.XLOOKUP($B4765,'Ownership Metrics'!$A:$A,'Ownership Metrics'!$B:$B),"")</f>
        <v>20.350000000000001</v>
      </c>
      <c r="N4765" s="28">
        <f>IFERROR(_xlfn.XLOOKUP($B4765,'Ownership Metrics'!$A:$A,'Ownership Metrics'!$C:$C),"")</f>
        <v>2543</v>
      </c>
      <c r="O4765" s="29">
        <f>IFERROR(_xlfn.XLOOKUP($B4765,'Ownership Metrics'!$A:$A,'Ownership Metrics'!$D:$D),"")</f>
        <v>42.24</v>
      </c>
      <c r="P4765" s="29">
        <f>IFERROR(_xlfn.XLOOKUP($B4765,'Ownership Metrics'!$A:$A,'Ownership Metrics'!$E:$E),"")</f>
        <v>74.87</v>
      </c>
      <c r="Q4765" s="30">
        <f>IFERROR(_xlfn.XLOOKUP($B4765,'Ownership Metrics'!$A:$A,'Ownership Metrics'!$F:$F),"")</f>
        <v>6</v>
      </c>
      <c r="R4765" s="30">
        <f>IFERROR(_xlfn.XLOOKUP($B4765,'Ownership Metrics'!$A:$A,'Ownership Metrics'!$G:$G),"")</f>
        <v>52</v>
      </c>
      <c r="S4765" s="27" t="str">
        <f>IFERROR(_xlfn.XLOOKUP($B4765,'Ownership Metrics'!$A:$A,'Ownership Metrics'!$H:$H),"")</f>
        <v>Terkonsentrasi</v>
      </c>
      <c r="T4765" s="27" t="str">
        <f>IFERROR(_xlfn.XLOOKUP($B4765,'Ownership Metrics'!$A:$A,'Ownership Metrics'!$I:$I),"")</f>
        <v>Sedang</v>
      </c>
      <c r="U4765" s="27">
        <f>IF(COUNTIFS($B$2:$B4765,$B4765,$D$2:$D4765,$D4765)=1,1,0)</f>
        <v>1</v>
      </c>
      <c r="V4765" s="27">
        <f t="shared" si="223"/>
        <v>42.24</v>
      </c>
      <c r="W4765" s="27">
        <f t="shared" si="224"/>
        <v>1</v>
      </c>
      <c r="X4765" s="27">
        <f t="shared" si="222"/>
        <v>42.239999523500003</v>
      </c>
    </row>
    <row r="4766" spans="1:24" x14ac:dyDescent="0.25">
      <c r="A4766" s="26">
        <v>46265</v>
      </c>
      <c r="B4766" s="27" t="s">
        <v>10769</v>
      </c>
      <c r="C4766" s="27" t="s">
        <v>4936</v>
      </c>
      <c r="D4766" s="27" t="s">
        <v>3278</v>
      </c>
      <c r="E4766" s="27" t="s">
        <v>35</v>
      </c>
      <c r="F4766" s="27" t="s">
        <v>23</v>
      </c>
      <c r="G4766" s="27" t="s">
        <v>36</v>
      </c>
      <c r="H4766" s="27" t="s">
        <v>24</v>
      </c>
      <c r="I4766" s="28">
        <v>9116800</v>
      </c>
      <c r="J4766" s="28">
        <v>0</v>
      </c>
      <c r="K4766" s="28">
        <v>9116800</v>
      </c>
      <c r="L4766" s="29">
        <v>1.1299999999999999</v>
      </c>
      <c r="M4766" s="29">
        <f>IFERROR(_xlfn.XLOOKUP($B4766,'Ownership Metrics'!$A:$A,'Ownership Metrics'!$B:$B),"")</f>
        <v>20.350000000000001</v>
      </c>
      <c r="N4766" s="28">
        <f>IFERROR(_xlfn.XLOOKUP($B4766,'Ownership Metrics'!$A:$A,'Ownership Metrics'!$C:$C),"")</f>
        <v>2543</v>
      </c>
      <c r="O4766" s="29">
        <f>IFERROR(_xlfn.XLOOKUP($B4766,'Ownership Metrics'!$A:$A,'Ownership Metrics'!$D:$D),"")</f>
        <v>42.24</v>
      </c>
      <c r="P4766" s="29">
        <f>IFERROR(_xlfn.XLOOKUP($B4766,'Ownership Metrics'!$A:$A,'Ownership Metrics'!$E:$E),"")</f>
        <v>74.87</v>
      </c>
      <c r="Q4766" s="30">
        <f>IFERROR(_xlfn.XLOOKUP($B4766,'Ownership Metrics'!$A:$A,'Ownership Metrics'!$F:$F),"")</f>
        <v>6</v>
      </c>
      <c r="R4766" s="30">
        <f>IFERROR(_xlfn.XLOOKUP($B4766,'Ownership Metrics'!$A:$A,'Ownership Metrics'!$G:$G),"")</f>
        <v>52</v>
      </c>
      <c r="S4766" s="27" t="str">
        <f>IFERROR(_xlfn.XLOOKUP($B4766,'Ownership Metrics'!$A:$A,'Ownership Metrics'!$H:$H),"")</f>
        <v>Terkonsentrasi</v>
      </c>
      <c r="T4766" s="27" t="str">
        <f>IFERROR(_xlfn.XLOOKUP($B4766,'Ownership Metrics'!$A:$A,'Ownership Metrics'!$I:$I),"")</f>
        <v>Sedang</v>
      </c>
      <c r="U4766" s="27">
        <f>IF(COUNTIFS($B$2:$B4766,$B4766,$D$2:$D4766,$D4766)=1,1,0)</f>
        <v>1</v>
      </c>
      <c r="V4766" s="27">
        <f t="shared" si="223"/>
        <v>1.1299999999999999</v>
      </c>
      <c r="W4766" s="27">
        <f t="shared" si="224"/>
        <v>6</v>
      </c>
      <c r="X4766" s="27">
        <f t="shared" si="222"/>
        <v>1.1299995234</v>
      </c>
    </row>
    <row r="4767" spans="1:24" x14ac:dyDescent="0.25">
      <c r="A4767" s="26">
        <v>46265</v>
      </c>
      <c r="B4767" s="27" t="s">
        <v>10769</v>
      </c>
      <c r="C4767" s="27" t="s">
        <v>4936</v>
      </c>
      <c r="D4767" s="27" t="s">
        <v>3279</v>
      </c>
      <c r="E4767" s="27" t="s">
        <v>35</v>
      </c>
      <c r="F4767" s="27" t="s">
        <v>23</v>
      </c>
      <c r="G4767" s="27" t="s">
        <v>36</v>
      </c>
      <c r="H4767" s="27" t="s">
        <v>24</v>
      </c>
      <c r="I4767" s="28">
        <v>47385200</v>
      </c>
      <c r="J4767" s="28">
        <v>0</v>
      </c>
      <c r="K4767" s="28">
        <v>47385200</v>
      </c>
      <c r="L4767" s="29">
        <v>5.87</v>
      </c>
      <c r="M4767" s="29">
        <f>IFERROR(_xlfn.XLOOKUP($B4767,'Ownership Metrics'!$A:$A,'Ownership Metrics'!$B:$B),"")</f>
        <v>20.350000000000001</v>
      </c>
      <c r="N4767" s="28">
        <f>IFERROR(_xlfn.XLOOKUP($B4767,'Ownership Metrics'!$A:$A,'Ownership Metrics'!$C:$C),"")</f>
        <v>2543</v>
      </c>
      <c r="O4767" s="29">
        <f>IFERROR(_xlfn.XLOOKUP($B4767,'Ownership Metrics'!$A:$A,'Ownership Metrics'!$D:$D),"")</f>
        <v>42.24</v>
      </c>
      <c r="P4767" s="29">
        <f>IFERROR(_xlfn.XLOOKUP($B4767,'Ownership Metrics'!$A:$A,'Ownership Metrics'!$E:$E),"")</f>
        <v>74.87</v>
      </c>
      <c r="Q4767" s="30">
        <f>IFERROR(_xlfn.XLOOKUP($B4767,'Ownership Metrics'!$A:$A,'Ownership Metrics'!$F:$F),"")</f>
        <v>6</v>
      </c>
      <c r="R4767" s="30">
        <f>IFERROR(_xlfn.XLOOKUP($B4767,'Ownership Metrics'!$A:$A,'Ownership Metrics'!$G:$G),"")</f>
        <v>52</v>
      </c>
      <c r="S4767" s="27" t="str">
        <f>IFERROR(_xlfn.XLOOKUP($B4767,'Ownership Metrics'!$A:$A,'Ownership Metrics'!$H:$H),"")</f>
        <v>Terkonsentrasi</v>
      </c>
      <c r="T4767" s="27" t="str">
        <f>IFERROR(_xlfn.XLOOKUP($B4767,'Ownership Metrics'!$A:$A,'Ownership Metrics'!$I:$I),"")</f>
        <v>Sedang</v>
      </c>
      <c r="U4767" s="27">
        <f>IF(COUNTIFS($B$2:$B4767,$B4767,$D$2:$D4767,$D4767)=1,1,0)</f>
        <v>1</v>
      </c>
      <c r="V4767" s="27">
        <f t="shared" si="223"/>
        <v>5.87</v>
      </c>
      <c r="W4767" s="27">
        <f t="shared" si="224"/>
        <v>3</v>
      </c>
      <c r="X4767" s="27">
        <f t="shared" si="222"/>
        <v>5.8699995232999997</v>
      </c>
    </row>
    <row r="4768" spans="1:24" x14ac:dyDescent="0.25">
      <c r="A4768" s="26">
        <v>46265</v>
      </c>
      <c r="B4768" s="27" t="s">
        <v>10770</v>
      </c>
      <c r="C4768" s="27" t="s">
        <v>4942</v>
      </c>
      <c r="D4768" s="27" t="s">
        <v>4943</v>
      </c>
      <c r="E4768" s="27" t="s">
        <v>22</v>
      </c>
      <c r="F4768" s="27" t="s">
        <v>23</v>
      </c>
      <c r="G4768" s="27"/>
      <c r="H4768" s="27" t="s">
        <v>24</v>
      </c>
      <c r="I4768" s="28">
        <v>374650000</v>
      </c>
      <c r="J4768" s="28">
        <v>0</v>
      </c>
      <c r="K4768" s="28">
        <v>374650000</v>
      </c>
      <c r="L4768" s="29">
        <v>4.68</v>
      </c>
      <c r="M4768" s="29">
        <f>IFERROR(_xlfn.XLOOKUP($B4768,'Ownership Metrics'!$A:$A,'Ownership Metrics'!$B:$B),"")</f>
        <v>8.42</v>
      </c>
      <c r="N4768" s="28">
        <f>IFERROR(_xlfn.XLOOKUP($B4768,'Ownership Metrics'!$A:$A,'Ownership Metrics'!$C:$C),"")</f>
        <v>1035</v>
      </c>
      <c r="O4768" s="29">
        <f>IFERROR(_xlfn.XLOOKUP($B4768,'Ownership Metrics'!$A:$A,'Ownership Metrics'!$D:$D),"")</f>
        <v>26.87</v>
      </c>
      <c r="P4768" s="29">
        <f>IFERROR(_xlfn.XLOOKUP($B4768,'Ownership Metrics'!$A:$A,'Ownership Metrics'!$E:$E),"")</f>
        <v>39.33</v>
      </c>
      <c r="Q4768" s="30">
        <f>IFERROR(_xlfn.XLOOKUP($B4768,'Ownership Metrics'!$A:$A,'Ownership Metrics'!$F:$F),"")</f>
        <v>16</v>
      </c>
      <c r="R4768" s="30">
        <f>IFERROR(_xlfn.XLOOKUP($B4768,'Ownership Metrics'!$A:$A,'Ownership Metrics'!$G:$G),"")</f>
        <v>23</v>
      </c>
      <c r="S4768" s="27" t="str">
        <f>IFERROR(_xlfn.XLOOKUP($B4768,'Ownership Metrics'!$A:$A,'Ownership Metrics'!$H:$H),"")</f>
        <v>Tersebar</v>
      </c>
      <c r="T4768" s="27" t="str">
        <f>IFERROR(_xlfn.XLOOKUP($B4768,'Ownership Metrics'!$A:$A,'Ownership Metrics'!$I:$I),"")</f>
        <v>Rendah</v>
      </c>
      <c r="U4768" s="27">
        <f>IF(COUNTIFS($B$2:$B4768,$B4768,$D$2:$D4768,$D4768)=1,1,0)</f>
        <v>1</v>
      </c>
      <c r="V4768" s="27">
        <f t="shared" si="223"/>
        <v>4.68</v>
      </c>
      <c r="W4768" s="27">
        <f t="shared" si="224"/>
        <v>8</v>
      </c>
      <c r="X4768" s="27">
        <f t="shared" si="222"/>
        <v>4.6799995231999993</v>
      </c>
    </row>
    <row r="4769" spans="1:24" x14ac:dyDescent="0.25">
      <c r="A4769" s="26">
        <v>46265</v>
      </c>
      <c r="B4769" s="27" t="s">
        <v>10770</v>
      </c>
      <c r="C4769" s="27" t="s">
        <v>4942</v>
      </c>
      <c r="D4769" s="27" t="s">
        <v>4944</v>
      </c>
      <c r="E4769" s="27" t="s">
        <v>22</v>
      </c>
      <c r="F4769" s="27" t="s">
        <v>23</v>
      </c>
      <c r="G4769" s="27"/>
      <c r="H4769" s="27" t="s">
        <v>24</v>
      </c>
      <c r="I4769" s="28">
        <v>2150000000</v>
      </c>
      <c r="J4769" s="28">
        <v>0</v>
      </c>
      <c r="K4769" s="28">
        <v>2150000000</v>
      </c>
      <c r="L4769" s="29">
        <v>26.87</v>
      </c>
      <c r="M4769" s="29">
        <f>IFERROR(_xlfn.XLOOKUP($B4769,'Ownership Metrics'!$A:$A,'Ownership Metrics'!$B:$B),"")</f>
        <v>8.42</v>
      </c>
      <c r="N4769" s="28">
        <f>IFERROR(_xlfn.XLOOKUP($B4769,'Ownership Metrics'!$A:$A,'Ownership Metrics'!$C:$C),"")</f>
        <v>1035</v>
      </c>
      <c r="O4769" s="29">
        <f>IFERROR(_xlfn.XLOOKUP($B4769,'Ownership Metrics'!$A:$A,'Ownership Metrics'!$D:$D),"")</f>
        <v>26.87</v>
      </c>
      <c r="P4769" s="29">
        <f>IFERROR(_xlfn.XLOOKUP($B4769,'Ownership Metrics'!$A:$A,'Ownership Metrics'!$E:$E),"")</f>
        <v>39.33</v>
      </c>
      <c r="Q4769" s="30">
        <f>IFERROR(_xlfn.XLOOKUP($B4769,'Ownership Metrics'!$A:$A,'Ownership Metrics'!$F:$F),"")</f>
        <v>16</v>
      </c>
      <c r="R4769" s="30">
        <f>IFERROR(_xlfn.XLOOKUP($B4769,'Ownership Metrics'!$A:$A,'Ownership Metrics'!$G:$G),"")</f>
        <v>23</v>
      </c>
      <c r="S4769" s="27" t="str">
        <f>IFERROR(_xlfn.XLOOKUP($B4769,'Ownership Metrics'!$A:$A,'Ownership Metrics'!$H:$H),"")</f>
        <v>Tersebar</v>
      </c>
      <c r="T4769" s="27" t="str">
        <f>IFERROR(_xlfn.XLOOKUP($B4769,'Ownership Metrics'!$A:$A,'Ownership Metrics'!$I:$I),"")</f>
        <v>Rendah</v>
      </c>
      <c r="U4769" s="27">
        <f>IF(COUNTIFS($B$2:$B4769,$B4769,$D$2:$D4769,$D4769)=1,1,0)</f>
        <v>1</v>
      </c>
      <c r="V4769" s="27">
        <f t="shared" si="223"/>
        <v>26.87</v>
      </c>
      <c r="W4769" s="27">
        <f t="shared" si="224"/>
        <v>1</v>
      </c>
      <c r="X4769" s="27">
        <f t="shared" si="222"/>
        <v>26.869999523100002</v>
      </c>
    </row>
    <row r="4770" spans="1:24" x14ac:dyDescent="0.25">
      <c r="A4770" s="26">
        <v>46265</v>
      </c>
      <c r="B4770" s="27" t="s">
        <v>10770</v>
      </c>
      <c r="C4770" s="27" t="s">
        <v>4942</v>
      </c>
      <c r="D4770" s="27" t="s">
        <v>4945</v>
      </c>
      <c r="E4770" s="27" t="s">
        <v>22</v>
      </c>
      <c r="F4770" s="27" t="s">
        <v>23</v>
      </c>
      <c r="G4770" s="27"/>
      <c r="H4770" s="27" t="s">
        <v>24</v>
      </c>
      <c r="I4770" s="28">
        <v>603663399</v>
      </c>
      <c r="J4770" s="28">
        <v>0</v>
      </c>
      <c r="K4770" s="28">
        <v>603663399</v>
      </c>
      <c r="L4770" s="29">
        <v>7.54</v>
      </c>
      <c r="M4770" s="29">
        <f>IFERROR(_xlfn.XLOOKUP($B4770,'Ownership Metrics'!$A:$A,'Ownership Metrics'!$B:$B),"")</f>
        <v>8.42</v>
      </c>
      <c r="N4770" s="28">
        <f>IFERROR(_xlfn.XLOOKUP($B4770,'Ownership Metrics'!$A:$A,'Ownership Metrics'!$C:$C),"")</f>
        <v>1035</v>
      </c>
      <c r="O4770" s="29">
        <f>IFERROR(_xlfn.XLOOKUP($B4770,'Ownership Metrics'!$A:$A,'Ownership Metrics'!$D:$D),"")</f>
        <v>26.87</v>
      </c>
      <c r="P4770" s="29">
        <f>IFERROR(_xlfn.XLOOKUP($B4770,'Ownership Metrics'!$A:$A,'Ownership Metrics'!$E:$E),"")</f>
        <v>39.33</v>
      </c>
      <c r="Q4770" s="30">
        <f>IFERROR(_xlfn.XLOOKUP($B4770,'Ownership Metrics'!$A:$A,'Ownership Metrics'!$F:$F),"")</f>
        <v>16</v>
      </c>
      <c r="R4770" s="30">
        <f>IFERROR(_xlfn.XLOOKUP($B4770,'Ownership Metrics'!$A:$A,'Ownership Metrics'!$G:$G),"")</f>
        <v>23</v>
      </c>
      <c r="S4770" s="27" t="str">
        <f>IFERROR(_xlfn.XLOOKUP($B4770,'Ownership Metrics'!$A:$A,'Ownership Metrics'!$H:$H),"")</f>
        <v>Tersebar</v>
      </c>
      <c r="T4770" s="27" t="str">
        <f>IFERROR(_xlfn.XLOOKUP($B4770,'Ownership Metrics'!$A:$A,'Ownership Metrics'!$I:$I),"")</f>
        <v>Rendah</v>
      </c>
      <c r="U4770" s="27">
        <f>IF(COUNTIFS($B$2:$B4770,$B4770,$D$2:$D4770,$D4770)=1,1,0)</f>
        <v>1</v>
      </c>
      <c r="V4770" s="27">
        <f t="shared" si="223"/>
        <v>7.54</v>
      </c>
      <c r="W4770" s="27">
        <f t="shared" si="224"/>
        <v>2</v>
      </c>
      <c r="X4770" s="27">
        <f t="shared" si="222"/>
        <v>7.5399995229999996</v>
      </c>
    </row>
    <row r="4771" spans="1:24" x14ac:dyDescent="0.25">
      <c r="A4771" s="26">
        <v>46265</v>
      </c>
      <c r="B4771" s="27" t="s">
        <v>10770</v>
      </c>
      <c r="C4771" s="27" t="s">
        <v>4942</v>
      </c>
      <c r="D4771" s="27" t="s">
        <v>4946</v>
      </c>
      <c r="E4771" s="27" t="s">
        <v>22</v>
      </c>
      <c r="F4771" s="27" t="s">
        <v>23</v>
      </c>
      <c r="G4771" s="27"/>
      <c r="H4771" s="27" t="s">
        <v>24</v>
      </c>
      <c r="I4771" s="28">
        <v>375000000</v>
      </c>
      <c r="J4771" s="28">
        <v>0</v>
      </c>
      <c r="K4771" s="28">
        <v>375000000</v>
      </c>
      <c r="L4771" s="29">
        <v>4.6900000000000004</v>
      </c>
      <c r="M4771" s="29">
        <f>IFERROR(_xlfn.XLOOKUP($B4771,'Ownership Metrics'!$A:$A,'Ownership Metrics'!$B:$B),"")</f>
        <v>8.42</v>
      </c>
      <c r="N4771" s="28">
        <f>IFERROR(_xlfn.XLOOKUP($B4771,'Ownership Metrics'!$A:$A,'Ownership Metrics'!$C:$C),"")</f>
        <v>1035</v>
      </c>
      <c r="O4771" s="29">
        <f>IFERROR(_xlfn.XLOOKUP($B4771,'Ownership Metrics'!$A:$A,'Ownership Metrics'!$D:$D),"")</f>
        <v>26.87</v>
      </c>
      <c r="P4771" s="29">
        <f>IFERROR(_xlfn.XLOOKUP($B4771,'Ownership Metrics'!$A:$A,'Ownership Metrics'!$E:$E),"")</f>
        <v>39.33</v>
      </c>
      <c r="Q4771" s="30">
        <f>IFERROR(_xlfn.XLOOKUP($B4771,'Ownership Metrics'!$A:$A,'Ownership Metrics'!$F:$F),"")</f>
        <v>16</v>
      </c>
      <c r="R4771" s="30">
        <f>IFERROR(_xlfn.XLOOKUP($B4771,'Ownership Metrics'!$A:$A,'Ownership Metrics'!$G:$G),"")</f>
        <v>23</v>
      </c>
      <c r="S4771" s="27" t="str">
        <f>IFERROR(_xlfn.XLOOKUP($B4771,'Ownership Metrics'!$A:$A,'Ownership Metrics'!$H:$H),"")</f>
        <v>Tersebar</v>
      </c>
      <c r="T4771" s="27" t="str">
        <f>IFERROR(_xlfn.XLOOKUP($B4771,'Ownership Metrics'!$A:$A,'Ownership Metrics'!$I:$I),"")</f>
        <v>Rendah</v>
      </c>
      <c r="U4771" s="27">
        <f>IF(COUNTIFS($B$2:$B4771,$B4771,$D$2:$D4771,$D4771)=1,1,0)</f>
        <v>1</v>
      </c>
      <c r="V4771" s="27">
        <f t="shared" si="223"/>
        <v>4.6900000000000004</v>
      </c>
      <c r="W4771" s="27">
        <f t="shared" si="224"/>
        <v>6</v>
      </c>
      <c r="X4771" s="27">
        <f t="shared" si="222"/>
        <v>4.6899995229</v>
      </c>
    </row>
    <row r="4772" spans="1:24" x14ac:dyDescent="0.25">
      <c r="A4772" s="26">
        <v>46265</v>
      </c>
      <c r="B4772" s="27" t="s">
        <v>10770</v>
      </c>
      <c r="C4772" s="27" t="s">
        <v>4942</v>
      </c>
      <c r="D4772" s="27" t="s">
        <v>4947</v>
      </c>
      <c r="E4772" s="27" t="s">
        <v>22</v>
      </c>
      <c r="F4772" s="27" t="s">
        <v>23</v>
      </c>
      <c r="G4772" s="27"/>
      <c r="H4772" s="27" t="s">
        <v>24</v>
      </c>
      <c r="I4772" s="28">
        <v>372294000</v>
      </c>
      <c r="J4772" s="28">
        <v>0</v>
      </c>
      <c r="K4772" s="28">
        <v>372294000</v>
      </c>
      <c r="L4772" s="29">
        <v>4.6500000000000004</v>
      </c>
      <c r="M4772" s="29">
        <f>IFERROR(_xlfn.XLOOKUP($B4772,'Ownership Metrics'!$A:$A,'Ownership Metrics'!$B:$B),"")</f>
        <v>8.42</v>
      </c>
      <c r="N4772" s="28">
        <f>IFERROR(_xlfn.XLOOKUP($B4772,'Ownership Metrics'!$A:$A,'Ownership Metrics'!$C:$C),"")</f>
        <v>1035</v>
      </c>
      <c r="O4772" s="29">
        <f>IFERROR(_xlfn.XLOOKUP($B4772,'Ownership Metrics'!$A:$A,'Ownership Metrics'!$D:$D),"")</f>
        <v>26.87</v>
      </c>
      <c r="P4772" s="29">
        <f>IFERROR(_xlfn.XLOOKUP($B4772,'Ownership Metrics'!$A:$A,'Ownership Metrics'!$E:$E),"")</f>
        <v>39.33</v>
      </c>
      <c r="Q4772" s="30">
        <f>IFERROR(_xlfn.XLOOKUP($B4772,'Ownership Metrics'!$A:$A,'Ownership Metrics'!$F:$F),"")</f>
        <v>16</v>
      </c>
      <c r="R4772" s="30">
        <f>IFERROR(_xlfn.XLOOKUP($B4772,'Ownership Metrics'!$A:$A,'Ownership Metrics'!$G:$G),"")</f>
        <v>23</v>
      </c>
      <c r="S4772" s="27" t="str">
        <f>IFERROR(_xlfn.XLOOKUP($B4772,'Ownership Metrics'!$A:$A,'Ownership Metrics'!$H:$H),"")</f>
        <v>Tersebar</v>
      </c>
      <c r="T4772" s="27" t="str">
        <f>IFERROR(_xlfn.XLOOKUP($B4772,'Ownership Metrics'!$A:$A,'Ownership Metrics'!$I:$I),"")</f>
        <v>Rendah</v>
      </c>
      <c r="U4772" s="27">
        <f>IF(COUNTIFS($B$2:$B4772,$B4772,$D$2:$D4772,$D4772)=1,1,0)</f>
        <v>1</v>
      </c>
      <c r="V4772" s="27">
        <f t="shared" si="223"/>
        <v>4.6500000000000004</v>
      </c>
      <c r="W4772" s="27">
        <f t="shared" si="224"/>
        <v>11</v>
      </c>
      <c r="X4772" s="27">
        <f t="shared" si="222"/>
        <v>4.6499995228</v>
      </c>
    </row>
    <row r="4773" spans="1:24" x14ac:dyDescent="0.25">
      <c r="A4773" s="26">
        <v>46265</v>
      </c>
      <c r="B4773" s="27" t="s">
        <v>10770</v>
      </c>
      <c r="C4773" s="27" t="s">
        <v>4942</v>
      </c>
      <c r="D4773" s="27" t="s">
        <v>4948</v>
      </c>
      <c r="E4773" s="27" t="s">
        <v>22</v>
      </c>
      <c r="F4773" s="27" t="s">
        <v>23</v>
      </c>
      <c r="G4773" s="27"/>
      <c r="H4773" s="27" t="s">
        <v>24</v>
      </c>
      <c r="I4773" s="28">
        <v>383730900</v>
      </c>
      <c r="J4773" s="28">
        <v>0</v>
      </c>
      <c r="K4773" s="28">
        <v>383730900</v>
      </c>
      <c r="L4773" s="29">
        <v>4.8</v>
      </c>
      <c r="M4773" s="29">
        <f>IFERROR(_xlfn.XLOOKUP($B4773,'Ownership Metrics'!$A:$A,'Ownership Metrics'!$B:$B),"")</f>
        <v>8.42</v>
      </c>
      <c r="N4773" s="28">
        <f>IFERROR(_xlfn.XLOOKUP($B4773,'Ownership Metrics'!$A:$A,'Ownership Metrics'!$C:$C),"")</f>
        <v>1035</v>
      </c>
      <c r="O4773" s="29">
        <f>IFERROR(_xlfn.XLOOKUP($B4773,'Ownership Metrics'!$A:$A,'Ownership Metrics'!$D:$D),"")</f>
        <v>26.87</v>
      </c>
      <c r="P4773" s="29">
        <f>IFERROR(_xlfn.XLOOKUP($B4773,'Ownership Metrics'!$A:$A,'Ownership Metrics'!$E:$E),"")</f>
        <v>39.33</v>
      </c>
      <c r="Q4773" s="30">
        <f>IFERROR(_xlfn.XLOOKUP($B4773,'Ownership Metrics'!$A:$A,'Ownership Metrics'!$F:$F),"")</f>
        <v>16</v>
      </c>
      <c r="R4773" s="30">
        <f>IFERROR(_xlfn.XLOOKUP($B4773,'Ownership Metrics'!$A:$A,'Ownership Metrics'!$G:$G),"")</f>
        <v>23</v>
      </c>
      <c r="S4773" s="27" t="str">
        <f>IFERROR(_xlfn.XLOOKUP($B4773,'Ownership Metrics'!$A:$A,'Ownership Metrics'!$H:$H),"")</f>
        <v>Tersebar</v>
      </c>
      <c r="T4773" s="27" t="str">
        <f>IFERROR(_xlfn.XLOOKUP($B4773,'Ownership Metrics'!$A:$A,'Ownership Metrics'!$I:$I),"")</f>
        <v>Rendah</v>
      </c>
      <c r="U4773" s="27">
        <f>IF(COUNTIFS($B$2:$B4773,$B4773,$D$2:$D4773,$D4773)=1,1,0)</f>
        <v>1</v>
      </c>
      <c r="V4773" s="27">
        <f t="shared" si="223"/>
        <v>4.8</v>
      </c>
      <c r="W4773" s="27">
        <f t="shared" si="224"/>
        <v>4</v>
      </c>
      <c r="X4773" s="27">
        <f t="shared" si="222"/>
        <v>4.7999995226999994</v>
      </c>
    </row>
    <row r="4774" spans="1:24" x14ac:dyDescent="0.25">
      <c r="A4774" s="26">
        <v>46265</v>
      </c>
      <c r="B4774" s="27" t="s">
        <v>10770</v>
      </c>
      <c r="C4774" s="27" t="s">
        <v>4942</v>
      </c>
      <c r="D4774" s="27" t="s">
        <v>4949</v>
      </c>
      <c r="E4774" s="27" t="s">
        <v>22</v>
      </c>
      <c r="F4774" s="27" t="s">
        <v>23</v>
      </c>
      <c r="G4774" s="27"/>
      <c r="H4774" s="27" t="s">
        <v>24</v>
      </c>
      <c r="I4774" s="28">
        <v>373560000</v>
      </c>
      <c r="J4774" s="28">
        <v>0</v>
      </c>
      <c r="K4774" s="28">
        <v>373560000</v>
      </c>
      <c r="L4774" s="29">
        <v>4.67</v>
      </c>
      <c r="M4774" s="29">
        <f>IFERROR(_xlfn.XLOOKUP($B4774,'Ownership Metrics'!$A:$A,'Ownership Metrics'!$B:$B),"")</f>
        <v>8.42</v>
      </c>
      <c r="N4774" s="28">
        <f>IFERROR(_xlfn.XLOOKUP($B4774,'Ownership Metrics'!$A:$A,'Ownership Metrics'!$C:$C),"")</f>
        <v>1035</v>
      </c>
      <c r="O4774" s="29">
        <f>IFERROR(_xlfn.XLOOKUP($B4774,'Ownership Metrics'!$A:$A,'Ownership Metrics'!$D:$D),"")</f>
        <v>26.87</v>
      </c>
      <c r="P4774" s="29">
        <f>IFERROR(_xlfn.XLOOKUP($B4774,'Ownership Metrics'!$A:$A,'Ownership Metrics'!$E:$E),"")</f>
        <v>39.33</v>
      </c>
      <c r="Q4774" s="30">
        <f>IFERROR(_xlfn.XLOOKUP($B4774,'Ownership Metrics'!$A:$A,'Ownership Metrics'!$F:$F),"")</f>
        <v>16</v>
      </c>
      <c r="R4774" s="30">
        <f>IFERROR(_xlfn.XLOOKUP($B4774,'Ownership Metrics'!$A:$A,'Ownership Metrics'!$G:$G),"")</f>
        <v>23</v>
      </c>
      <c r="S4774" s="27" t="str">
        <f>IFERROR(_xlfn.XLOOKUP($B4774,'Ownership Metrics'!$A:$A,'Ownership Metrics'!$H:$H),"")</f>
        <v>Tersebar</v>
      </c>
      <c r="T4774" s="27" t="str">
        <f>IFERROR(_xlfn.XLOOKUP($B4774,'Ownership Metrics'!$A:$A,'Ownership Metrics'!$I:$I),"")</f>
        <v>Rendah</v>
      </c>
      <c r="U4774" s="27">
        <f>IF(COUNTIFS($B$2:$B4774,$B4774,$D$2:$D4774,$D4774)=1,1,0)</f>
        <v>1</v>
      </c>
      <c r="V4774" s="27">
        <f t="shared" si="223"/>
        <v>4.67</v>
      </c>
      <c r="W4774" s="27">
        <f t="shared" si="224"/>
        <v>9</v>
      </c>
      <c r="X4774" s="27">
        <f t="shared" si="222"/>
        <v>4.6699995225999995</v>
      </c>
    </row>
    <row r="4775" spans="1:24" x14ac:dyDescent="0.25">
      <c r="A4775" s="26">
        <v>46265</v>
      </c>
      <c r="B4775" s="27" t="s">
        <v>10770</v>
      </c>
      <c r="C4775" s="27" t="s">
        <v>4942</v>
      </c>
      <c r="D4775" s="27" t="s">
        <v>1741</v>
      </c>
      <c r="E4775" s="27" t="s">
        <v>83</v>
      </c>
      <c r="F4775" s="27" t="s">
        <v>32</v>
      </c>
      <c r="G4775" s="27"/>
      <c r="H4775" s="27" t="s">
        <v>64</v>
      </c>
      <c r="I4775" s="28">
        <v>365602664</v>
      </c>
      <c r="J4775" s="28">
        <v>0</v>
      </c>
      <c r="K4775" s="28">
        <v>365602664</v>
      </c>
      <c r="L4775" s="29">
        <v>4.57</v>
      </c>
      <c r="M4775" s="29">
        <f>IFERROR(_xlfn.XLOOKUP($B4775,'Ownership Metrics'!$A:$A,'Ownership Metrics'!$B:$B),"")</f>
        <v>8.42</v>
      </c>
      <c r="N4775" s="28">
        <f>IFERROR(_xlfn.XLOOKUP($B4775,'Ownership Metrics'!$A:$A,'Ownership Metrics'!$C:$C),"")</f>
        <v>1035</v>
      </c>
      <c r="O4775" s="29">
        <f>IFERROR(_xlfn.XLOOKUP($B4775,'Ownership Metrics'!$A:$A,'Ownership Metrics'!$D:$D),"")</f>
        <v>26.87</v>
      </c>
      <c r="P4775" s="29">
        <f>IFERROR(_xlfn.XLOOKUP($B4775,'Ownership Metrics'!$A:$A,'Ownership Metrics'!$E:$E),"")</f>
        <v>39.33</v>
      </c>
      <c r="Q4775" s="30">
        <f>IFERROR(_xlfn.XLOOKUP($B4775,'Ownership Metrics'!$A:$A,'Ownership Metrics'!$F:$F),"")</f>
        <v>16</v>
      </c>
      <c r="R4775" s="30">
        <f>IFERROR(_xlfn.XLOOKUP($B4775,'Ownership Metrics'!$A:$A,'Ownership Metrics'!$G:$G),"")</f>
        <v>23</v>
      </c>
      <c r="S4775" s="27" t="str">
        <f>IFERROR(_xlfn.XLOOKUP($B4775,'Ownership Metrics'!$A:$A,'Ownership Metrics'!$H:$H),"")</f>
        <v>Tersebar</v>
      </c>
      <c r="T4775" s="27" t="str">
        <f>IFERROR(_xlfn.XLOOKUP($B4775,'Ownership Metrics'!$A:$A,'Ownership Metrics'!$I:$I),"")</f>
        <v>Rendah</v>
      </c>
      <c r="U4775" s="27">
        <f>IF(COUNTIFS($B$2:$B4775,$B4775,$D$2:$D4775,$D4775)=1,1,0)</f>
        <v>1</v>
      </c>
      <c r="V4775" s="27">
        <f t="shared" si="223"/>
        <v>4.57</v>
      </c>
      <c r="W4775" s="27">
        <f t="shared" si="224"/>
        <v>13</v>
      </c>
      <c r="X4775" s="27">
        <f t="shared" si="222"/>
        <v>4.5699995224999999</v>
      </c>
    </row>
    <row r="4776" spans="1:24" x14ac:dyDescent="0.25">
      <c r="A4776" s="26">
        <v>46265</v>
      </c>
      <c r="B4776" s="27" t="s">
        <v>10770</v>
      </c>
      <c r="C4776" s="27" t="s">
        <v>4942</v>
      </c>
      <c r="D4776" s="27" t="s">
        <v>4950</v>
      </c>
      <c r="E4776" s="27" t="s">
        <v>83</v>
      </c>
      <c r="F4776" s="27" t="s">
        <v>32</v>
      </c>
      <c r="G4776" s="27"/>
      <c r="H4776" s="27" t="s">
        <v>64</v>
      </c>
      <c r="I4776" s="28">
        <v>370960000</v>
      </c>
      <c r="J4776" s="28">
        <v>0</v>
      </c>
      <c r="K4776" s="28">
        <v>370960000</v>
      </c>
      <c r="L4776" s="29">
        <v>4.6399999999999997</v>
      </c>
      <c r="M4776" s="29">
        <f>IFERROR(_xlfn.XLOOKUP($B4776,'Ownership Metrics'!$A:$A,'Ownership Metrics'!$B:$B),"")</f>
        <v>8.42</v>
      </c>
      <c r="N4776" s="28">
        <f>IFERROR(_xlfn.XLOOKUP($B4776,'Ownership Metrics'!$A:$A,'Ownership Metrics'!$C:$C),"")</f>
        <v>1035</v>
      </c>
      <c r="O4776" s="29">
        <f>IFERROR(_xlfn.XLOOKUP($B4776,'Ownership Metrics'!$A:$A,'Ownership Metrics'!$D:$D),"")</f>
        <v>26.87</v>
      </c>
      <c r="P4776" s="29">
        <f>IFERROR(_xlfn.XLOOKUP($B4776,'Ownership Metrics'!$A:$A,'Ownership Metrics'!$E:$E),"")</f>
        <v>39.33</v>
      </c>
      <c r="Q4776" s="30">
        <f>IFERROR(_xlfn.XLOOKUP($B4776,'Ownership Metrics'!$A:$A,'Ownership Metrics'!$F:$F),"")</f>
        <v>16</v>
      </c>
      <c r="R4776" s="30">
        <f>IFERROR(_xlfn.XLOOKUP($B4776,'Ownership Metrics'!$A:$A,'Ownership Metrics'!$G:$G),"")</f>
        <v>23</v>
      </c>
      <c r="S4776" s="27" t="str">
        <f>IFERROR(_xlfn.XLOOKUP($B4776,'Ownership Metrics'!$A:$A,'Ownership Metrics'!$H:$H),"")</f>
        <v>Tersebar</v>
      </c>
      <c r="T4776" s="27" t="str">
        <f>IFERROR(_xlfn.XLOOKUP($B4776,'Ownership Metrics'!$A:$A,'Ownership Metrics'!$I:$I),"")</f>
        <v>Rendah</v>
      </c>
      <c r="U4776" s="27">
        <f>IF(COUNTIFS($B$2:$B4776,$B4776,$D$2:$D4776,$D4776)=1,1,0)</f>
        <v>1</v>
      </c>
      <c r="V4776" s="27">
        <f t="shared" si="223"/>
        <v>4.6399999999999997</v>
      </c>
      <c r="W4776" s="27">
        <f t="shared" si="224"/>
        <v>12</v>
      </c>
      <c r="X4776" s="27">
        <f t="shared" si="222"/>
        <v>4.6399995223999992</v>
      </c>
    </row>
    <row r="4777" spans="1:24" x14ac:dyDescent="0.25">
      <c r="A4777" s="26">
        <v>46265</v>
      </c>
      <c r="B4777" s="27" t="s">
        <v>10770</v>
      </c>
      <c r="C4777" s="27" t="s">
        <v>4942</v>
      </c>
      <c r="D4777" s="27" t="s">
        <v>4951</v>
      </c>
      <c r="E4777" s="27" t="s">
        <v>22</v>
      </c>
      <c r="F4777" s="27" t="s">
        <v>32</v>
      </c>
      <c r="G4777" s="27"/>
      <c r="H4777" s="27" t="s">
        <v>64</v>
      </c>
      <c r="I4777" s="28">
        <v>393638048</v>
      </c>
      <c r="J4777" s="28">
        <v>0</v>
      </c>
      <c r="K4777" s="28">
        <v>393638048</v>
      </c>
      <c r="L4777" s="29">
        <v>4.92</v>
      </c>
      <c r="M4777" s="29">
        <f>IFERROR(_xlfn.XLOOKUP($B4777,'Ownership Metrics'!$A:$A,'Ownership Metrics'!$B:$B),"")</f>
        <v>8.42</v>
      </c>
      <c r="N4777" s="28">
        <f>IFERROR(_xlfn.XLOOKUP($B4777,'Ownership Metrics'!$A:$A,'Ownership Metrics'!$C:$C),"")</f>
        <v>1035</v>
      </c>
      <c r="O4777" s="29">
        <f>IFERROR(_xlfn.XLOOKUP($B4777,'Ownership Metrics'!$A:$A,'Ownership Metrics'!$D:$D),"")</f>
        <v>26.87</v>
      </c>
      <c r="P4777" s="29">
        <f>IFERROR(_xlfn.XLOOKUP($B4777,'Ownership Metrics'!$A:$A,'Ownership Metrics'!$E:$E),"")</f>
        <v>39.33</v>
      </c>
      <c r="Q4777" s="30">
        <f>IFERROR(_xlfn.XLOOKUP($B4777,'Ownership Metrics'!$A:$A,'Ownership Metrics'!$F:$F),"")</f>
        <v>16</v>
      </c>
      <c r="R4777" s="30">
        <f>IFERROR(_xlfn.XLOOKUP($B4777,'Ownership Metrics'!$A:$A,'Ownership Metrics'!$G:$G),"")</f>
        <v>23</v>
      </c>
      <c r="S4777" s="27" t="str">
        <f>IFERROR(_xlfn.XLOOKUP($B4777,'Ownership Metrics'!$A:$A,'Ownership Metrics'!$H:$H),"")</f>
        <v>Tersebar</v>
      </c>
      <c r="T4777" s="27" t="str">
        <f>IFERROR(_xlfn.XLOOKUP($B4777,'Ownership Metrics'!$A:$A,'Ownership Metrics'!$I:$I),"")</f>
        <v>Rendah</v>
      </c>
      <c r="U4777" s="27">
        <f>IF(COUNTIFS($B$2:$B4777,$B4777,$D$2:$D4777,$D4777)=1,1,0)</f>
        <v>1</v>
      </c>
      <c r="V4777" s="27">
        <f t="shared" si="223"/>
        <v>4.92</v>
      </c>
      <c r="W4777" s="27">
        <f t="shared" si="224"/>
        <v>3</v>
      </c>
      <c r="X4777" s="27">
        <f t="shared" si="222"/>
        <v>4.9199995223000004</v>
      </c>
    </row>
    <row r="4778" spans="1:24" x14ac:dyDescent="0.25">
      <c r="A4778" s="26">
        <v>46265</v>
      </c>
      <c r="B4778" s="27" t="s">
        <v>10770</v>
      </c>
      <c r="C4778" s="27" t="s">
        <v>4942</v>
      </c>
      <c r="D4778" s="27" t="s">
        <v>4952</v>
      </c>
      <c r="E4778" s="27" t="s">
        <v>22</v>
      </c>
      <c r="F4778" s="27" t="s">
        <v>32</v>
      </c>
      <c r="G4778" s="27"/>
      <c r="H4778" s="27" t="s">
        <v>128</v>
      </c>
      <c r="I4778" s="28">
        <v>372857300</v>
      </c>
      <c r="J4778" s="28">
        <v>0</v>
      </c>
      <c r="K4778" s="28">
        <v>372857300</v>
      </c>
      <c r="L4778" s="29">
        <v>4.66</v>
      </c>
      <c r="M4778" s="29">
        <f>IFERROR(_xlfn.XLOOKUP($B4778,'Ownership Metrics'!$A:$A,'Ownership Metrics'!$B:$B),"")</f>
        <v>8.42</v>
      </c>
      <c r="N4778" s="28">
        <f>IFERROR(_xlfn.XLOOKUP($B4778,'Ownership Metrics'!$A:$A,'Ownership Metrics'!$C:$C),"")</f>
        <v>1035</v>
      </c>
      <c r="O4778" s="29">
        <f>IFERROR(_xlfn.XLOOKUP($B4778,'Ownership Metrics'!$A:$A,'Ownership Metrics'!$D:$D),"")</f>
        <v>26.87</v>
      </c>
      <c r="P4778" s="29">
        <f>IFERROR(_xlfn.XLOOKUP($B4778,'Ownership Metrics'!$A:$A,'Ownership Metrics'!$E:$E),"")</f>
        <v>39.33</v>
      </c>
      <c r="Q4778" s="30">
        <f>IFERROR(_xlfn.XLOOKUP($B4778,'Ownership Metrics'!$A:$A,'Ownership Metrics'!$F:$F),"")</f>
        <v>16</v>
      </c>
      <c r="R4778" s="30">
        <f>IFERROR(_xlfn.XLOOKUP($B4778,'Ownership Metrics'!$A:$A,'Ownership Metrics'!$G:$G),"")</f>
        <v>23</v>
      </c>
      <c r="S4778" s="27" t="str">
        <f>IFERROR(_xlfn.XLOOKUP($B4778,'Ownership Metrics'!$A:$A,'Ownership Metrics'!$H:$H),"")</f>
        <v>Tersebar</v>
      </c>
      <c r="T4778" s="27" t="str">
        <f>IFERROR(_xlfn.XLOOKUP($B4778,'Ownership Metrics'!$A:$A,'Ownership Metrics'!$I:$I),"")</f>
        <v>Rendah</v>
      </c>
      <c r="U4778" s="27">
        <f>IF(COUNTIFS($B$2:$B4778,$B4778,$D$2:$D4778,$D4778)=1,1,0)</f>
        <v>1</v>
      </c>
      <c r="V4778" s="27">
        <f t="shared" si="223"/>
        <v>4.66</v>
      </c>
      <c r="W4778" s="27">
        <f t="shared" si="224"/>
        <v>10</v>
      </c>
      <c r="X4778" s="27">
        <f t="shared" si="222"/>
        <v>4.6599995222000006</v>
      </c>
    </row>
    <row r="4779" spans="1:24" x14ac:dyDescent="0.25">
      <c r="A4779" s="26">
        <v>46265</v>
      </c>
      <c r="B4779" s="27" t="s">
        <v>10770</v>
      </c>
      <c r="C4779" s="27" t="s">
        <v>4942</v>
      </c>
      <c r="D4779" s="27" t="s">
        <v>4953</v>
      </c>
      <c r="E4779" s="27" t="s">
        <v>22</v>
      </c>
      <c r="F4779" s="27" t="s">
        <v>32</v>
      </c>
      <c r="G4779" s="27"/>
      <c r="H4779" s="27" t="s">
        <v>128</v>
      </c>
      <c r="I4779" s="28">
        <v>382000000</v>
      </c>
      <c r="J4779" s="28">
        <v>0</v>
      </c>
      <c r="K4779" s="28">
        <v>382000000</v>
      </c>
      <c r="L4779" s="29">
        <v>4.7699999999999996</v>
      </c>
      <c r="M4779" s="29">
        <f>IFERROR(_xlfn.XLOOKUP($B4779,'Ownership Metrics'!$A:$A,'Ownership Metrics'!$B:$B),"")</f>
        <v>8.42</v>
      </c>
      <c r="N4779" s="28">
        <f>IFERROR(_xlfn.XLOOKUP($B4779,'Ownership Metrics'!$A:$A,'Ownership Metrics'!$C:$C),"")</f>
        <v>1035</v>
      </c>
      <c r="O4779" s="29">
        <f>IFERROR(_xlfn.XLOOKUP($B4779,'Ownership Metrics'!$A:$A,'Ownership Metrics'!$D:$D),"")</f>
        <v>26.87</v>
      </c>
      <c r="P4779" s="29">
        <f>IFERROR(_xlfn.XLOOKUP($B4779,'Ownership Metrics'!$A:$A,'Ownership Metrics'!$E:$E),"")</f>
        <v>39.33</v>
      </c>
      <c r="Q4779" s="30">
        <f>IFERROR(_xlfn.XLOOKUP($B4779,'Ownership Metrics'!$A:$A,'Ownership Metrics'!$F:$F),"")</f>
        <v>16</v>
      </c>
      <c r="R4779" s="30">
        <f>IFERROR(_xlfn.XLOOKUP($B4779,'Ownership Metrics'!$A:$A,'Ownership Metrics'!$G:$G),"")</f>
        <v>23</v>
      </c>
      <c r="S4779" s="27" t="str">
        <f>IFERROR(_xlfn.XLOOKUP($B4779,'Ownership Metrics'!$A:$A,'Ownership Metrics'!$H:$H),"")</f>
        <v>Tersebar</v>
      </c>
      <c r="T4779" s="27" t="str">
        <f>IFERROR(_xlfn.XLOOKUP($B4779,'Ownership Metrics'!$A:$A,'Ownership Metrics'!$I:$I),"")</f>
        <v>Rendah</v>
      </c>
      <c r="U4779" s="27">
        <f>IF(COUNTIFS($B$2:$B4779,$B4779,$D$2:$D4779,$D4779)=1,1,0)</f>
        <v>1</v>
      </c>
      <c r="V4779" s="27">
        <f t="shared" si="223"/>
        <v>4.7699999999999996</v>
      </c>
      <c r="W4779" s="27">
        <f t="shared" si="224"/>
        <v>5</v>
      </c>
      <c r="X4779" s="27">
        <f t="shared" si="222"/>
        <v>4.7699995221</v>
      </c>
    </row>
    <row r="4780" spans="1:24" x14ac:dyDescent="0.25">
      <c r="A4780" s="26">
        <v>46265</v>
      </c>
      <c r="B4780" s="27" t="s">
        <v>10770</v>
      </c>
      <c r="C4780" s="27" t="s">
        <v>4942</v>
      </c>
      <c r="D4780" s="27" t="s">
        <v>4954</v>
      </c>
      <c r="E4780" s="27" t="s">
        <v>22</v>
      </c>
      <c r="F4780" s="27" t="s">
        <v>32</v>
      </c>
      <c r="G4780" s="27"/>
      <c r="H4780" s="27" t="s">
        <v>128</v>
      </c>
      <c r="I4780" s="28">
        <v>375000000</v>
      </c>
      <c r="J4780" s="28">
        <v>0</v>
      </c>
      <c r="K4780" s="28">
        <v>375000000</v>
      </c>
      <c r="L4780" s="29">
        <v>4.6900000000000004</v>
      </c>
      <c r="M4780" s="29">
        <f>IFERROR(_xlfn.XLOOKUP($B4780,'Ownership Metrics'!$A:$A,'Ownership Metrics'!$B:$B),"")</f>
        <v>8.42</v>
      </c>
      <c r="N4780" s="28">
        <f>IFERROR(_xlfn.XLOOKUP($B4780,'Ownership Metrics'!$A:$A,'Ownership Metrics'!$C:$C),"")</f>
        <v>1035</v>
      </c>
      <c r="O4780" s="29">
        <f>IFERROR(_xlfn.XLOOKUP($B4780,'Ownership Metrics'!$A:$A,'Ownership Metrics'!$D:$D),"")</f>
        <v>26.87</v>
      </c>
      <c r="P4780" s="29">
        <f>IFERROR(_xlfn.XLOOKUP($B4780,'Ownership Metrics'!$A:$A,'Ownership Metrics'!$E:$E),"")</f>
        <v>39.33</v>
      </c>
      <c r="Q4780" s="30">
        <f>IFERROR(_xlfn.XLOOKUP($B4780,'Ownership Metrics'!$A:$A,'Ownership Metrics'!$F:$F),"")</f>
        <v>16</v>
      </c>
      <c r="R4780" s="30">
        <f>IFERROR(_xlfn.XLOOKUP($B4780,'Ownership Metrics'!$A:$A,'Ownership Metrics'!$G:$G),"")</f>
        <v>23</v>
      </c>
      <c r="S4780" s="27" t="str">
        <f>IFERROR(_xlfn.XLOOKUP($B4780,'Ownership Metrics'!$A:$A,'Ownership Metrics'!$H:$H),"")</f>
        <v>Tersebar</v>
      </c>
      <c r="T4780" s="27" t="str">
        <f>IFERROR(_xlfn.XLOOKUP($B4780,'Ownership Metrics'!$A:$A,'Ownership Metrics'!$I:$I),"")</f>
        <v>Rendah</v>
      </c>
      <c r="U4780" s="27">
        <f>IF(COUNTIFS($B$2:$B4780,$B4780,$D$2:$D4780,$D4780)=1,1,0)</f>
        <v>1</v>
      </c>
      <c r="V4780" s="27">
        <f t="shared" si="223"/>
        <v>4.6900000000000004</v>
      </c>
      <c r="W4780" s="27">
        <f t="shared" si="224"/>
        <v>7</v>
      </c>
      <c r="X4780" s="27">
        <f t="shared" si="222"/>
        <v>4.6899995220000008</v>
      </c>
    </row>
    <row r="4781" spans="1:24" x14ac:dyDescent="0.25">
      <c r="A4781" s="26">
        <v>46265</v>
      </c>
      <c r="B4781" s="27" t="s">
        <v>10770</v>
      </c>
      <c r="C4781" s="27" t="s">
        <v>4942</v>
      </c>
      <c r="D4781" s="27" t="s">
        <v>4955</v>
      </c>
      <c r="E4781" s="27" t="s">
        <v>83</v>
      </c>
      <c r="F4781" s="27" t="s">
        <v>32</v>
      </c>
      <c r="G4781" s="27"/>
      <c r="H4781" s="27" t="s">
        <v>64</v>
      </c>
      <c r="I4781" s="28">
        <v>250000000</v>
      </c>
      <c r="J4781" s="28">
        <v>0</v>
      </c>
      <c r="K4781" s="28">
        <v>250000000</v>
      </c>
      <c r="L4781" s="29">
        <v>3.12</v>
      </c>
      <c r="M4781" s="29">
        <f>IFERROR(_xlfn.XLOOKUP($B4781,'Ownership Metrics'!$A:$A,'Ownership Metrics'!$B:$B),"")</f>
        <v>8.42</v>
      </c>
      <c r="N4781" s="28">
        <f>IFERROR(_xlfn.XLOOKUP($B4781,'Ownership Metrics'!$A:$A,'Ownership Metrics'!$C:$C),"")</f>
        <v>1035</v>
      </c>
      <c r="O4781" s="29">
        <f>IFERROR(_xlfn.XLOOKUP($B4781,'Ownership Metrics'!$A:$A,'Ownership Metrics'!$D:$D),"")</f>
        <v>26.87</v>
      </c>
      <c r="P4781" s="29">
        <f>IFERROR(_xlfn.XLOOKUP($B4781,'Ownership Metrics'!$A:$A,'Ownership Metrics'!$E:$E),"")</f>
        <v>39.33</v>
      </c>
      <c r="Q4781" s="30">
        <f>IFERROR(_xlfn.XLOOKUP($B4781,'Ownership Metrics'!$A:$A,'Ownership Metrics'!$F:$F),"")</f>
        <v>16</v>
      </c>
      <c r="R4781" s="30">
        <f>IFERROR(_xlfn.XLOOKUP($B4781,'Ownership Metrics'!$A:$A,'Ownership Metrics'!$G:$G),"")</f>
        <v>23</v>
      </c>
      <c r="S4781" s="27" t="str">
        <f>IFERROR(_xlfn.XLOOKUP($B4781,'Ownership Metrics'!$A:$A,'Ownership Metrics'!$H:$H),"")</f>
        <v>Tersebar</v>
      </c>
      <c r="T4781" s="27" t="str">
        <f>IFERROR(_xlfn.XLOOKUP($B4781,'Ownership Metrics'!$A:$A,'Ownership Metrics'!$I:$I),"")</f>
        <v>Rendah</v>
      </c>
      <c r="U4781" s="27">
        <f>IF(COUNTIFS($B$2:$B4781,$B4781,$D$2:$D4781,$D4781)=1,1,0)</f>
        <v>1</v>
      </c>
      <c r="V4781" s="27">
        <f t="shared" si="223"/>
        <v>3.12</v>
      </c>
      <c r="W4781" s="27">
        <f t="shared" si="224"/>
        <v>14</v>
      </c>
      <c r="X4781" s="27">
        <f t="shared" si="222"/>
        <v>3.1199995219000001</v>
      </c>
    </row>
    <row r="4782" spans="1:24" x14ac:dyDescent="0.25">
      <c r="A4782" s="26">
        <v>46265</v>
      </c>
      <c r="B4782" s="27" t="s">
        <v>10770</v>
      </c>
      <c r="C4782" s="27" t="s">
        <v>4942</v>
      </c>
      <c r="D4782" s="27" t="s">
        <v>208</v>
      </c>
      <c r="E4782" s="27" t="s">
        <v>44</v>
      </c>
      <c r="F4782" s="27" t="s">
        <v>23</v>
      </c>
      <c r="G4782" s="27"/>
      <c r="H4782" s="27" t="s">
        <v>24</v>
      </c>
      <c r="I4782" s="28">
        <v>100054550</v>
      </c>
      <c r="J4782" s="28">
        <v>0</v>
      </c>
      <c r="K4782" s="28">
        <v>100054550</v>
      </c>
      <c r="L4782" s="29">
        <v>1.25</v>
      </c>
      <c r="M4782" s="29">
        <f>IFERROR(_xlfn.XLOOKUP($B4782,'Ownership Metrics'!$A:$A,'Ownership Metrics'!$B:$B),"")</f>
        <v>8.42</v>
      </c>
      <c r="N4782" s="28">
        <f>IFERROR(_xlfn.XLOOKUP($B4782,'Ownership Metrics'!$A:$A,'Ownership Metrics'!$C:$C),"")</f>
        <v>1035</v>
      </c>
      <c r="O4782" s="29">
        <f>IFERROR(_xlfn.XLOOKUP($B4782,'Ownership Metrics'!$A:$A,'Ownership Metrics'!$D:$D),"")</f>
        <v>26.87</v>
      </c>
      <c r="P4782" s="29">
        <f>IFERROR(_xlfn.XLOOKUP($B4782,'Ownership Metrics'!$A:$A,'Ownership Metrics'!$E:$E),"")</f>
        <v>39.33</v>
      </c>
      <c r="Q4782" s="30">
        <f>IFERROR(_xlfn.XLOOKUP($B4782,'Ownership Metrics'!$A:$A,'Ownership Metrics'!$F:$F),"")</f>
        <v>16</v>
      </c>
      <c r="R4782" s="30">
        <f>IFERROR(_xlfn.XLOOKUP($B4782,'Ownership Metrics'!$A:$A,'Ownership Metrics'!$G:$G),"")</f>
        <v>23</v>
      </c>
      <c r="S4782" s="27" t="str">
        <f>IFERROR(_xlfn.XLOOKUP($B4782,'Ownership Metrics'!$A:$A,'Ownership Metrics'!$H:$H),"")</f>
        <v>Tersebar</v>
      </c>
      <c r="T4782" s="27" t="str">
        <f>IFERROR(_xlfn.XLOOKUP($B4782,'Ownership Metrics'!$A:$A,'Ownership Metrics'!$I:$I),"")</f>
        <v>Rendah</v>
      </c>
      <c r="U4782" s="27">
        <f>IF(COUNTIFS($B$2:$B4782,$B4782,$D$2:$D4782,$D4782)=1,1,0)</f>
        <v>1</v>
      </c>
      <c r="V4782" s="27">
        <f t="shared" si="223"/>
        <v>1.25</v>
      </c>
      <c r="W4782" s="27">
        <f t="shared" si="224"/>
        <v>15</v>
      </c>
      <c r="X4782" s="27">
        <f t="shared" si="222"/>
        <v>1.2499995218</v>
      </c>
    </row>
    <row r="4783" spans="1:24" x14ac:dyDescent="0.25">
      <c r="A4783" s="26">
        <v>46265</v>
      </c>
      <c r="B4783" s="27" t="s">
        <v>10770</v>
      </c>
      <c r="C4783" s="27" t="s">
        <v>4942</v>
      </c>
      <c r="D4783" s="27" t="s">
        <v>4956</v>
      </c>
      <c r="E4783" s="27" t="s">
        <v>72</v>
      </c>
      <c r="F4783" s="27" t="s">
        <v>23</v>
      </c>
      <c r="G4783" s="27"/>
      <c r="H4783" s="27" t="s">
        <v>24</v>
      </c>
      <c r="I4783" s="28">
        <v>85000000</v>
      </c>
      <c r="J4783" s="28">
        <v>0</v>
      </c>
      <c r="K4783" s="28">
        <v>85000000</v>
      </c>
      <c r="L4783" s="29">
        <v>1.06</v>
      </c>
      <c r="M4783" s="29">
        <f>IFERROR(_xlfn.XLOOKUP($B4783,'Ownership Metrics'!$A:$A,'Ownership Metrics'!$B:$B),"")</f>
        <v>8.42</v>
      </c>
      <c r="N4783" s="28">
        <f>IFERROR(_xlfn.XLOOKUP($B4783,'Ownership Metrics'!$A:$A,'Ownership Metrics'!$C:$C),"")</f>
        <v>1035</v>
      </c>
      <c r="O4783" s="29">
        <f>IFERROR(_xlfn.XLOOKUP($B4783,'Ownership Metrics'!$A:$A,'Ownership Metrics'!$D:$D),"")</f>
        <v>26.87</v>
      </c>
      <c r="P4783" s="29">
        <f>IFERROR(_xlfn.XLOOKUP($B4783,'Ownership Metrics'!$A:$A,'Ownership Metrics'!$E:$E),"")</f>
        <v>39.33</v>
      </c>
      <c r="Q4783" s="30">
        <f>IFERROR(_xlfn.XLOOKUP($B4783,'Ownership Metrics'!$A:$A,'Ownership Metrics'!$F:$F),"")</f>
        <v>16</v>
      </c>
      <c r="R4783" s="30">
        <f>IFERROR(_xlfn.XLOOKUP($B4783,'Ownership Metrics'!$A:$A,'Ownership Metrics'!$G:$G),"")</f>
        <v>23</v>
      </c>
      <c r="S4783" s="27" t="str">
        <f>IFERROR(_xlfn.XLOOKUP($B4783,'Ownership Metrics'!$A:$A,'Ownership Metrics'!$H:$H),"")</f>
        <v>Tersebar</v>
      </c>
      <c r="T4783" s="27" t="str">
        <f>IFERROR(_xlfn.XLOOKUP($B4783,'Ownership Metrics'!$A:$A,'Ownership Metrics'!$I:$I),"")</f>
        <v>Rendah</v>
      </c>
      <c r="U4783" s="27">
        <f>IF(COUNTIFS($B$2:$B4783,$B4783,$D$2:$D4783,$D4783)=1,1,0)</f>
        <v>1</v>
      </c>
      <c r="V4783" s="27">
        <f t="shared" si="223"/>
        <v>1.06</v>
      </c>
      <c r="W4783" s="27">
        <f t="shared" si="224"/>
        <v>16</v>
      </c>
      <c r="X4783" s="27">
        <f t="shared" si="222"/>
        <v>1.0599995217</v>
      </c>
    </row>
    <row r="4784" spans="1:24" x14ac:dyDescent="0.25">
      <c r="A4784" s="26">
        <v>46265</v>
      </c>
      <c r="B4784" s="27" t="s">
        <v>10771</v>
      </c>
      <c r="C4784" s="27" t="s">
        <v>4958</v>
      </c>
      <c r="D4784" s="27" t="s">
        <v>4959</v>
      </c>
      <c r="E4784" s="27" t="s">
        <v>22</v>
      </c>
      <c r="F4784" s="27" t="s">
        <v>23</v>
      </c>
      <c r="G4784" s="27"/>
      <c r="H4784" s="27" t="s">
        <v>24</v>
      </c>
      <c r="I4784" s="28">
        <v>631000000</v>
      </c>
      <c r="J4784" s="28">
        <v>0</v>
      </c>
      <c r="K4784" s="28">
        <v>631000000</v>
      </c>
      <c r="L4784" s="29">
        <v>24.74</v>
      </c>
      <c r="M4784" s="29">
        <f>IFERROR(_xlfn.XLOOKUP($B4784,'Ownership Metrics'!$A:$A,'Ownership Metrics'!$B:$B),"")</f>
        <v>27.91</v>
      </c>
      <c r="N4784" s="28">
        <f>IFERROR(_xlfn.XLOOKUP($B4784,'Ownership Metrics'!$A:$A,'Ownership Metrics'!$C:$C),"")</f>
        <v>1654</v>
      </c>
      <c r="O4784" s="29">
        <f>IFERROR(_xlfn.XLOOKUP($B4784,'Ownership Metrics'!$A:$A,'Ownership Metrics'!$D:$D),"")</f>
        <v>29.41</v>
      </c>
      <c r="P4784" s="29">
        <f>IFERROR(_xlfn.XLOOKUP($B4784,'Ownership Metrics'!$A:$A,'Ownership Metrics'!$E:$E),"")</f>
        <v>67.11</v>
      </c>
      <c r="Q4784" s="30">
        <f>IFERROR(_xlfn.XLOOKUP($B4784,'Ownership Metrics'!$A:$A,'Ownership Metrics'!$F:$F),"")</f>
        <v>6</v>
      </c>
      <c r="R4784" s="30">
        <f>IFERROR(_xlfn.XLOOKUP($B4784,'Ownership Metrics'!$A:$A,'Ownership Metrics'!$G:$G),"")</f>
        <v>46</v>
      </c>
      <c r="S4784" s="27" t="str">
        <f>IFERROR(_xlfn.XLOOKUP($B4784,'Ownership Metrics'!$A:$A,'Ownership Metrics'!$H:$H),"")</f>
        <v>Oligopoli</v>
      </c>
      <c r="T4784" s="27" t="str">
        <f>IFERROR(_xlfn.XLOOKUP($B4784,'Ownership Metrics'!$A:$A,'Ownership Metrics'!$I:$I),"")</f>
        <v>Sedang</v>
      </c>
      <c r="U4784" s="27">
        <f>IF(COUNTIFS($B$2:$B4784,$B4784,$D$2:$D4784,$D4784)=1,1,0)</f>
        <v>1</v>
      </c>
      <c r="V4784" s="27">
        <f t="shared" si="223"/>
        <v>24.74</v>
      </c>
      <c r="W4784" s="27">
        <f t="shared" si="224"/>
        <v>2</v>
      </c>
      <c r="X4784" s="27">
        <f t="shared" si="222"/>
        <v>24.739999521599998</v>
      </c>
    </row>
    <row r="4785" spans="1:24" x14ac:dyDescent="0.25">
      <c r="A4785" s="26">
        <v>46265</v>
      </c>
      <c r="B4785" s="27" t="s">
        <v>10771</v>
      </c>
      <c r="C4785" s="27" t="s">
        <v>4958</v>
      </c>
      <c r="D4785" s="27" t="s">
        <v>4960</v>
      </c>
      <c r="E4785" s="27" t="s">
        <v>22</v>
      </c>
      <c r="F4785" s="27" t="s">
        <v>32</v>
      </c>
      <c r="G4785" s="27"/>
      <c r="H4785" s="27" t="s">
        <v>64</v>
      </c>
      <c r="I4785" s="28">
        <v>750000000</v>
      </c>
      <c r="J4785" s="28">
        <v>0</v>
      </c>
      <c r="K4785" s="28">
        <v>750000000</v>
      </c>
      <c r="L4785" s="29">
        <v>29.41</v>
      </c>
      <c r="M4785" s="29">
        <f>IFERROR(_xlfn.XLOOKUP($B4785,'Ownership Metrics'!$A:$A,'Ownership Metrics'!$B:$B),"")</f>
        <v>27.91</v>
      </c>
      <c r="N4785" s="28">
        <f>IFERROR(_xlfn.XLOOKUP($B4785,'Ownership Metrics'!$A:$A,'Ownership Metrics'!$C:$C),"")</f>
        <v>1654</v>
      </c>
      <c r="O4785" s="29">
        <f>IFERROR(_xlfn.XLOOKUP($B4785,'Ownership Metrics'!$A:$A,'Ownership Metrics'!$D:$D),"")</f>
        <v>29.41</v>
      </c>
      <c r="P4785" s="29">
        <f>IFERROR(_xlfn.XLOOKUP($B4785,'Ownership Metrics'!$A:$A,'Ownership Metrics'!$E:$E),"")</f>
        <v>67.11</v>
      </c>
      <c r="Q4785" s="30">
        <f>IFERROR(_xlfn.XLOOKUP($B4785,'Ownership Metrics'!$A:$A,'Ownership Metrics'!$F:$F),"")</f>
        <v>6</v>
      </c>
      <c r="R4785" s="30">
        <f>IFERROR(_xlfn.XLOOKUP($B4785,'Ownership Metrics'!$A:$A,'Ownership Metrics'!$G:$G),"")</f>
        <v>46</v>
      </c>
      <c r="S4785" s="27" t="str">
        <f>IFERROR(_xlfn.XLOOKUP($B4785,'Ownership Metrics'!$A:$A,'Ownership Metrics'!$H:$H),"")</f>
        <v>Oligopoli</v>
      </c>
      <c r="T4785" s="27" t="str">
        <f>IFERROR(_xlfn.XLOOKUP($B4785,'Ownership Metrics'!$A:$A,'Ownership Metrics'!$I:$I),"")</f>
        <v>Sedang</v>
      </c>
      <c r="U4785" s="27">
        <f>IF(COUNTIFS($B$2:$B4785,$B4785,$D$2:$D4785,$D4785)=1,1,0)</f>
        <v>1</v>
      </c>
      <c r="V4785" s="27">
        <f t="shared" si="223"/>
        <v>29.41</v>
      </c>
      <c r="W4785" s="27">
        <f t="shared" si="224"/>
        <v>1</v>
      </c>
      <c r="X4785" s="27">
        <f t="shared" si="222"/>
        <v>29.409999521500001</v>
      </c>
    </row>
    <row r="4786" spans="1:24" x14ac:dyDescent="0.25">
      <c r="A4786" s="26">
        <v>46265</v>
      </c>
      <c r="B4786" s="27" t="s">
        <v>10771</v>
      </c>
      <c r="C4786" s="27" t="s">
        <v>4958</v>
      </c>
      <c r="D4786" s="27" t="s">
        <v>4961</v>
      </c>
      <c r="E4786" s="27" t="s">
        <v>35</v>
      </c>
      <c r="F4786" s="27" t="s">
        <v>23</v>
      </c>
      <c r="G4786" s="27" t="s">
        <v>36</v>
      </c>
      <c r="H4786" s="27" t="s">
        <v>24</v>
      </c>
      <c r="I4786" s="28">
        <v>29700000</v>
      </c>
      <c r="J4786" s="28">
        <v>0</v>
      </c>
      <c r="K4786" s="28">
        <v>29700000</v>
      </c>
      <c r="L4786" s="29">
        <v>1.1599999999999999</v>
      </c>
      <c r="M4786" s="29">
        <f>IFERROR(_xlfn.XLOOKUP($B4786,'Ownership Metrics'!$A:$A,'Ownership Metrics'!$B:$B),"")</f>
        <v>27.91</v>
      </c>
      <c r="N4786" s="28">
        <f>IFERROR(_xlfn.XLOOKUP($B4786,'Ownership Metrics'!$A:$A,'Ownership Metrics'!$C:$C),"")</f>
        <v>1654</v>
      </c>
      <c r="O4786" s="29">
        <f>IFERROR(_xlfn.XLOOKUP($B4786,'Ownership Metrics'!$A:$A,'Ownership Metrics'!$D:$D),"")</f>
        <v>29.41</v>
      </c>
      <c r="P4786" s="29">
        <f>IFERROR(_xlfn.XLOOKUP($B4786,'Ownership Metrics'!$A:$A,'Ownership Metrics'!$E:$E),"")</f>
        <v>67.11</v>
      </c>
      <c r="Q4786" s="30">
        <f>IFERROR(_xlfn.XLOOKUP($B4786,'Ownership Metrics'!$A:$A,'Ownership Metrics'!$F:$F),"")</f>
        <v>6</v>
      </c>
      <c r="R4786" s="30">
        <f>IFERROR(_xlfn.XLOOKUP($B4786,'Ownership Metrics'!$A:$A,'Ownership Metrics'!$G:$G),"")</f>
        <v>46</v>
      </c>
      <c r="S4786" s="27" t="str">
        <f>IFERROR(_xlfn.XLOOKUP($B4786,'Ownership Metrics'!$A:$A,'Ownership Metrics'!$H:$H),"")</f>
        <v>Oligopoli</v>
      </c>
      <c r="T4786" s="27" t="str">
        <f>IFERROR(_xlfn.XLOOKUP($B4786,'Ownership Metrics'!$A:$A,'Ownership Metrics'!$I:$I),"")</f>
        <v>Sedang</v>
      </c>
      <c r="U4786" s="27">
        <f>IF(COUNTIFS($B$2:$B4786,$B4786,$D$2:$D4786,$D4786)=1,1,0)</f>
        <v>1</v>
      </c>
      <c r="V4786" s="27">
        <f t="shared" si="223"/>
        <v>1.1599999999999999</v>
      </c>
      <c r="W4786" s="27">
        <f t="shared" si="224"/>
        <v>6</v>
      </c>
      <c r="X4786" s="27">
        <f t="shared" si="222"/>
        <v>1.1599995213999998</v>
      </c>
    </row>
    <row r="4787" spans="1:24" x14ac:dyDescent="0.25">
      <c r="A4787" s="26">
        <v>46265</v>
      </c>
      <c r="B4787" s="27" t="s">
        <v>10771</v>
      </c>
      <c r="C4787" s="27" t="s">
        <v>4958</v>
      </c>
      <c r="D4787" s="27" t="s">
        <v>4962</v>
      </c>
      <c r="E4787" s="27" t="s">
        <v>35</v>
      </c>
      <c r="F4787" s="27" t="s">
        <v>23</v>
      </c>
      <c r="G4787" s="27" t="s">
        <v>36</v>
      </c>
      <c r="H4787" s="27" t="s">
        <v>24</v>
      </c>
      <c r="I4787" s="28">
        <v>330563000</v>
      </c>
      <c r="J4787" s="28">
        <v>0</v>
      </c>
      <c r="K4787" s="28">
        <v>330563000</v>
      </c>
      <c r="L4787" s="29">
        <v>12.96</v>
      </c>
      <c r="M4787" s="29">
        <f>IFERROR(_xlfn.XLOOKUP($B4787,'Ownership Metrics'!$A:$A,'Ownership Metrics'!$B:$B),"")</f>
        <v>27.91</v>
      </c>
      <c r="N4787" s="28">
        <f>IFERROR(_xlfn.XLOOKUP($B4787,'Ownership Metrics'!$A:$A,'Ownership Metrics'!$C:$C),"")</f>
        <v>1654</v>
      </c>
      <c r="O4787" s="29">
        <f>IFERROR(_xlfn.XLOOKUP($B4787,'Ownership Metrics'!$A:$A,'Ownership Metrics'!$D:$D),"")</f>
        <v>29.41</v>
      </c>
      <c r="P4787" s="29">
        <f>IFERROR(_xlfn.XLOOKUP($B4787,'Ownership Metrics'!$A:$A,'Ownership Metrics'!$E:$E),"")</f>
        <v>67.11</v>
      </c>
      <c r="Q4787" s="30">
        <f>IFERROR(_xlfn.XLOOKUP($B4787,'Ownership Metrics'!$A:$A,'Ownership Metrics'!$F:$F),"")</f>
        <v>6</v>
      </c>
      <c r="R4787" s="30">
        <f>IFERROR(_xlfn.XLOOKUP($B4787,'Ownership Metrics'!$A:$A,'Ownership Metrics'!$G:$G),"")</f>
        <v>46</v>
      </c>
      <c r="S4787" s="27" t="str">
        <f>IFERROR(_xlfn.XLOOKUP($B4787,'Ownership Metrics'!$A:$A,'Ownership Metrics'!$H:$H),"")</f>
        <v>Oligopoli</v>
      </c>
      <c r="T4787" s="27" t="str">
        <f>IFERROR(_xlfn.XLOOKUP($B4787,'Ownership Metrics'!$A:$A,'Ownership Metrics'!$I:$I),"")</f>
        <v>Sedang</v>
      </c>
      <c r="U4787" s="27">
        <f>IF(COUNTIFS($B$2:$B4787,$B4787,$D$2:$D4787,$D4787)=1,1,0)</f>
        <v>1</v>
      </c>
      <c r="V4787" s="27">
        <f t="shared" si="223"/>
        <v>12.96</v>
      </c>
      <c r="W4787" s="27">
        <f t="shared" si="224"/>
        <v>3</v>
      </c>
      <c r="X4787" s="27">
        <f t="shared" si="222"/>
        <v>12.9599995213</v>
      </c>
    </row>
    <row r="4788" spans="1:24" x14ac:dyDescent="0.25">
      <c r="A4788" s="26">
        <v>46265</v>
      </c>
      <c r="B4788" s="27" t="s">
        <v>10771</v>
      </c>
      <c r="C4788" s="27" t="s">
        <v>4958</v>
      </c>
      <c r="D4788" s="27" t="s">
        <v>4963</v>
      </c>
      <c r="E4788" s="27" t="s">
        <v>35</v>
      </c>
      <c r="F4788" s="27" t="s">
        <v>23</v>
      </c>
      <c r="G4788" s="27" t="s">
        <v>36</v>
      </c>
      <c r="H4788" s="27" t="s">
        <v>24</v>
      </c>
      <c r="I4788" s="28">
        <v>47322106</v>
      </c>
      <c r="J4788" s="28">
        <v>0</v>
      </c>
      <c r="K4788" s="28">
        <v>47322106</v>
      </c>
      <c r="L4788" s="29">
        <v>1.86</v>
      </c>
      <c r="M4788" s="29">
        <f>IFERROR(_xlfn.XLOOKUP($B4788,'Ownership Metrics'!$A:$A,'Ownership Metrics'!$B:$B),"")</f>
        <v>27.91</v>
      </c>
      <c r="N4788" s="28">
        <f>IFERROR(_xlfn.XLOOKUP($B4788,'Ownership Metrics'!$A:$A,'Ownership Metrics'!$C:$C),"")</f>
        <v>1654</v>
      </c>
      <c r="O4788" s="29">
        <f>IFERROR(_xlfn.XLOOKUP($B4788,'Ownership Metrics'!$A:$A,'Ownership Metrics'!$D:$D),"")</f>
        <v>29.41</v>
      </c>
      <c r="P4788" s="29">
        <f>IFERROR(_xlfn.XLOOKUP($B4788,'Ownership Metrics'!$A:$A,'Ownership Metrics'!$E:$E),"")</f>
        <v>67.11</v>
      </c>
      <c r="Q4788" s="30">
        <f>IFERROR(_xlfn.XLOOKUP($B4788,'Ownership Metrics'!$A:$A,'Ownership Metrics'!$F:$F),"")</f>
        <v>6</v>
      </c>
      <c r="R4788" s="30">
        <f>IFERROR(_xlfn.XLOOKUP($B4788,'Ownership Metrics'!$A:$A,'Ownership Metrics'!$G:$G),"")</f>
        <v>46</v>
      </c>
      <c r="S4788" s="27" t="str">
        <f>IFERROR(_xlfn.XLOOKUP($B4788,'Ownership Metrics'!$A:$A,'Ownership Metrics'!$H:$H),"")</f>
        <v>Oligopoli</v>
      </c>
      <c r="T4788" s="27" t="str">
        <f>IFERROR(_xlfn.XLOOKUP($B4788,'Ownership Metrics'!$A:$A,'Ownership Metrics'!$I:$I),"")</f>
        <v>Sedang</v>
      </c>
      <c r="U4788" s="27">
        <f>IF(COUNTIFS($B$2:$B4788,$B4788,$D$2:$D4788,$D4788)=1,1,0)</f>
        <v>1</v>
      </c>
      <c r="V4788" s="27">
        <f t="shared" si="223"/>
        <v>1.86</v>
      </c>
      <c r="W4788" s="27">
        <f t="shared" si="224"/>
        <v>5</v>
      </c>
      <c r="X4788" s="27">
        <f t="shared" si="222"/>
        <v>1.8599995212</v>
      </c>
    </row>
    <row r="4789" spans="1:24" x14ac:dyDescent="0.25">
      <c r="A4789" s="26">
        <v>46265</v>
      </c>
      <c r="B4789" s="27" t="s">
        <v>10771</v>
      </c>
      <c r="C4789" s="27" t="s">
        <v>4958</v>
      </c>
      <c r="D4789" s="27" t="s">
        <v>4964</v>
      </c>
      <c r="E4789" s="27" t="s">
        <v>204</v>
      </c>
      <c r="F4789" s="27" t="s">
        <v>32</v>
      </c>
      <c r="G4789" s="27"/>
      <c r="H4789" s="27" t="s">
        <v>62</v>
      </c>
      <c r="I4789" s="28">
        <v>50000000</v>
      </c>
      <c r="J4789" s="28">
        <v>0</v>
      </c>
      <c r="K4789" s="28">
        <v>50000000</v>
      </c>
      <c r="L4789" s="29">
        <v>1.96</v>
      </c>
      <c r="M4789" s="29">
        <f>IFERROR(_xlfn.XLOOKUP($B4789,'Ownership Metrics'!$A:$A,'Ownership Metrics'!$B:$B),"")</f>
        <v>27.91</v>
      </c>
      <c r="N4789" s="28">
        <f>IFERROR(_xlfn.XLOOKUP($B4789,'Ownership Metrics'!$A:$A,'Ownership Metrics'!$C:$C),"")</f>
        <v>1654</v>
      </c>
      <c r="O4789" s="29">
        <f>IFERROR(_xlfn.XLOOKUP($B4789,'Ownership Metrics'!$A:$A,'Ownership Metrics'!$D:$D),"")</f>
        <v>29.41</v>
      </c>
      <c r="P4789" s="29">
        <f>IFERROR(_xlfn.XLOOKUP($B4789,'Ownership Metrics'!$A:$A,'Ownership Metrics'!$E:$E),"")</f>
        <v>67.11</v>
      </c>
      <c r="Q4789" s="30">
        <f>IFERROR(_xlfn.XLOOKUP($B4789,'Ownership Metrics'!$A:$A,'Ownership Metrics'!$F:$F),"")</f>
        <v>6</v>
      </c>
      <c r="R4789" s="30">
        <f>IFERROR(_xlfn.XLOOKUP($B4789,'Ownership Metrics'!$A:$A,'Ownership Metrics'!$G:$G),"")</f>
        <v>46</v>
      </c>
      <c r="S4789" s="27" t="str">
        <f>IFERROR(_xlfn.XLOOKUP($B4789,'Ownership Metrics'!$A:$A,'Ownership Metrics'!$H:$H),"")</f>
        <v>Oligopoli</v>
      </c>
      <c r="T4789" s="27" t="str">
        <f>IFERROR(_xlfn.XLOOKUP($B4789,'Ownership Metrics'!$A:$A,'Ownership Metrics'!$I:$I),"")</f>
        <v>Sedang</v>
      </c>
      <c r="U4789" s="27">
        <f>IF(COUNTIFS($B$2:$B4789,$B4789,$D$2:$D4789,$D4789)=1,1,0)</f>
        <v>1</v>
      </c>
      <c r="V4789" s="27">
        <f t="shared" si="223"/>
        <v>1.96</v>
      </c>
      <c r="W4789" s="27">
        <f t="shared" si="224"/>
        <v>4</v>
      </c>
      <c r="X4789" s="27">
        <f t="shared" si="222"/>
        <v>1.9599995210999999</v>
      </c>
    </row>
    <row r="4790" spans="1:24" x14ac:dyDescent="0.25">
      <c r="A4790" s="26">
        <v>46265</v>
      </c>
      <c r="B4790" s="27" t="s">
        <v>10772</v>
      </c>
      <c r="C4790" s="27" t="s">
        <v>4966</v>
      </c>
      <c r="D4790" s="27" t="s">
        <v>1874</v>
      </c>
      <c r="E4790" s="27" t="s">
        <v>22</v>
      </c>
      <c r="F4790" s="27" t="s">
        <v>23</v>
      </c>
      <c r="G4790" s="27"/>
      <c r="H4790" s="27" t="s">
        <v>24</v>
      </c>
      <c r="I4790" s="28">
        <v>1034000000</v>
      </c>
      <c r="J4790" s="28">
        <v>49310432000</v>
      </c>
      <c r="K4790" s="28">
        <v>50344432000</v>
      </c>
      <c r="L4790" s="29">
        <v>79.790000000000006</v>
      </c>
      <c r="M4790" s="29">
        <f>IFERROR(_xlfn.XLOOKUP($B4790,'Ownership Metrics'!$A:$A,'Ownership Metrics'!$B:$B),"")</f>
        <v>11.57</v>
      </c>
      <c r="N4790" s="28">
        <f>IFERROR(_xlfn.XLOOKUP($B4790,'Ownership Metrics'!$A:$A,'Ownership Metrics'!$C:$C),"")</f>
        <v>6411</v>
      </c>
      <c r="O4790" s="29">
        <f>IFERROR(_xlfn.XLOOKUP($B4790,'Ownership Metrics'!$A:$A,'Ownership Metrics'!$D:$D),"")</f>
        <v>79.790000000000006</v>
      </c>
      <c r="P4790" s="29">
        <f>IFERROR(_xlfn.XLOOKUP($B4790,'Ownership Metrics'!$A:$A,'Ownership Metrics'!$E:$E),"")</f>
        <v>88.43</v>
      </c>
      <c r="Q4790" s="30">
        <f>IFERROR(_xlfn.XLOOKUP($B4790,'Ownership Metrics'!$A:$A,'Ownership Metrics'!$F:$F),"")</f>
        <v>3</v>
      </c>
      <c r="R4790" s="30">
        <f>IFERROR(_xlfn.XLOOKUP($B4790,'Ownership Metrics'!$A:$A,'Ownership Metrics'!$G:$G),"")</f>
        <v>78</v>
      </c>
      <c r="S4790" s="27" t="str">
        <f>IFERROR(_xlfn.XLOOKUP($B4790,'Ownership Metrics'!$A:$A,'Ownership Metrics'!$H:$H),"")</f>
        <v>Mayoritas</v>
      </c>
      <c r="T4790" s="27" t="str">
        <f>IFERROR(_xlfn.XLOOKUP($B4790,'Ownership Metrics'!$A:$A,'Ownership Metrics'!$I:$I),"")</f>
        <v>Tinggi</v>
      </c>
      <c r="U4790" s="27">
        <f>IF(COUNTIFS($B$2:$B4790,$B4790,$D$2:$D4790,$D4790)=1,1,0)</f>
        <v>1</v>
      </c>
      <c r="V4790" s="27">
        <f t="shared" si="223"/>
        <v>79.790000000000006</v>
      </c>
      <c r="W4790" s="27">
        <f t="shared" si="224"/>
        <v>1</v>
      </c>
      <c r="X4790" s="27">
        <f t="shared" si="222"/>
        <v>79.789999521000013</v>
      </c>
    </row>
    <row r="4791" spans="1:24" x14ac:dyDescent="0.25">
      <c r="A4791" s="26">
        <v>46265</v>
      </c>
      <c r="B4791" s="27" t="s">
        <v>10772</v>
      </c>
      <c r="C4791" s="27" t="s">
        <v>4966</v>
      </c>
      <c r="D4791" s="27" t="s">
        <v>1405</v>
      </c>
      <c r="E4791" s="27" t="s">
        <v>114</v>
      </c>
      <c r="F4791" s="27" t="s">
        <v>32</v>
      </c>
      <c r="G4791" s="27"/>
      <c r="H4791" s="27" t="s">
        <v>184</v>
      </c>
      <c r="I4791" s="28">
        <v>1498389500</v>
      </c>
      <c r="J4791" s="28">
        <v>0</v>
      </c>
      <c r="K4791" s="28">
        <v>1498389500</v>
      </c>
      <c r="L4791" s="29">
        <v>2.37</v>
      </c>
      <c r="M4791" s="29">
        <f>IFERROR(_xlfn.XLOOKUP($B4791,'Ownership Metrics'!$A:$A,'Ownership Metrics'!$B:$B),"")</f>
        <v>11.57</v>
      </c>
      <c r="N4791" s="28">
        <f>IFERROR(_xlfn.XLOOKUP($B4791,'Ownership Metrics'!$A:$A,'Ownership Metrics'!$C:$C),"")</f>
        <v>6411</v>
      </c>
      <c r="O4791" s="29">
        <f>IFERROR(_xlfn.XLOOKUP($B4791,'Ownership Metrics'!$A:$A,'Ownership Metrics'!$D:$D),"")</f>
        <v>79.790000000000006</v>
      </c>
      <c r="P4791" s="29">
        <f>IFERROR(_xlfn.XLOOKUP($B4791,'Ownership Metrics'!$A:$A,'Ownership Metrics'!$E:$E),"")</f>
        <v>88.43</v>
      </c>
      <c r="Q4791" s="30">
        <f>IFERROR(_xlfn.XLOOKUP($B4791,'Ownership Metrics'!$A:$A,'Ownership Metrics'!$F:$F),"")</f>
        <v>3</v>
      </c>
      <c r="R4791" s="30">
        <f>IFERROR(_xlfn.XLOOKUP($B4791,'Ownership Metrics'!$A:$A,'Ownership Metrics'!$G:$G),"")</f>
        <v>78</v>
      </c>
      <c r="S4791" s="27" t="str">
        <f>IFERROR(_xlfn.XLOOKUP($B4791,'Ownership Metrics'!$A:$A,'Ownership Metrics'!$H:$H),"")</f>
        <v>Mayoritas</v>
      </c>
      <c r="T4791" s="27" t="str">
        <f>IFERROR(_xlfn.XLOOKUP($B4791,'Ownership Metrics'!$A:$A,'Ownership Metrics'!$I:$I),"")</f>
        <v>Tinggi</v>
      </c>
      <c r="U4791" s="27">
        <f>IF(COUNTIFS($B$2:$B4791,$B4791,$D$2:$D4791,$D4791)=1,1,0)</f>
        <v>1</v>
      </c>
      <c r="V4791" s="27">
        <f t="shared" si="223"/>
        <v>2.37</v>
      </c>
      <c r="W4791" s="27">
        <f t="shared" si="224"/>
        <v>3</v>
      </c>
      <c r="X4791" s="27">
        <f t="shared" si="222"/>
        <v>2.3699995209</v>
      </c>
    </row>
    <row r="4792" spans="1:24" x14ac:dyDescent="0.25">
      <c r="A4792" s="26">
        <v>46265</v>
      </c>
      <c r="B4792" s="27" t="s">
        <v>10772</v>
      </c>
      <c r="C4792" s="27" t="s">
        <v>4966</v>
      </c>
      <c r="D4792" s="27" t="s">
        <v>1875</v>
      </c>
      <c r="E4792" s="27" t="s">
        <v>22</v>
      </c>
      <c r="F4792" s="27" t="s">
        <v>32</v>
      </c>
      <c r="G4792" s="27"/>
      <c r="H4792" s="27" t="s">
        <v>763</v>
      </c>
      <c r="I4792" s="28">
        <v>3958795700</v>
      </c>
      <c r="J4792" s="28">
        <v>0</v>
      </c>
      <c r="K4792" s="28">
        <v>3958795700</v>
      </c>
      <c r="L4792" s="29">
        <v>6.27</v>
      </c>
      <c r="M4792" s="29">
        <f>IFERROR(_xlfn.XLOOKUP($B4792,'Ownership Metrics'!$A:$A,'Ownership Metrics'!$B:$B),"")</f>
        <v>11.57</v>
      </c>
      <c r="N4792" s="28">
        <f>IFERROR(_xlfn.XLOOKUP($B4792,'Ownership Metrics'!$A:$A,'Ownership Metrics'!$C:$C),"")</f>
        <v>6411</v>
      </c>
      <c r="O4792" s="29">
        <f>IFERROR(_xlfn.XLOOKUP($B4792,'Ownership Metrics'!$A:$A,'Ownership Metrics'!$D:$D),"")</f>
        <v>79.790000000000006</v>
      </c>
      <c r="P4792" s="29">
        <f>IFERROR(_xlfn.XLOOKUP($B4792,'Ownership Metrics'!$A:$A,'Ownership Metrics'!$E:$E),"")</f>
        <v>88.43</v>
      </c>
      <c r="Q4792" s="30">
        <f>IFERROR(_xlfn.XLOOKUP($B4792,'Ownership Metrics'!$A:$A,'Ownership Metrics'!$F:$F),"")</f>
        <v>3</v>
      </c>
      <c r="R4792" s="30">
        <f>IFERROR(_xlfn.XLOOKUP($B4792,'Ownership Metrics'!$A:$A,'Ownership Metrics'!$G:$G),"")</f>
        <v>78</v>
      </c>
      <c r="S4792" s="27" t="str">
        <f>IFERROR(_xlfn.XLOOKUP($B4792,'Ownership Metrics'!$A:$A,'Ownership Metrics'!$H:$H),"")</f>
        <v>Mayoritas</v>
      </c>
      <c r="T4792" s="27" t="str">
        <f>IFERROR(_xlfn.XLOOKUP($B4792,'Ownership Metrics'!$A:$A,'Ownership Metrics'!$I:$I),"")</f>
        <v>Tinggi</v>
      </c>
      <c r="U4792" s="27">
        <f>IF(COUNTIFS($B$2:$B4792,$B4792,$D$2:$D4792,$D4792)=1,1,0)</f>
        <v>1</v>
      </c>
      <c r="V4792" s="27">
        <f t="shared" si="223"/>
        <v>6.27</v>
      </c>
      <c r="W4792" s="27">
        <f t="shared" si="224"/>
        <v>2</v>
      </c>
      <c r="X4792" s="27">
        <f t="shared" si="222"/>
        <v>6.2699995207999999</v>
      </c>
    </row>
    <row r="4793" spans="1:24" x14ac:dyDescent="0.25">
      <c r="A4793" s="26">
        <v>46265</v>
      </c>
      <c r="B4793" s="27" t="s">
        <v>10773</v>
      </c>
      <c r="C4793" s="27" t="s">
        <v>4968</v>
      </c>
      <c r="D4793" s="27" t="s">
        <v>4509</v>
      </c>
      <c r="E4793" s="27" t="s">
        <v>22</v>
      </c>
      <c r="F4793" s="27" t="s">
        <v>23</v>
      </c>
      <c r="G4793" s="27"/>
      <c r="H4793" s="27" t="s">
        <v>24</v>
      </c>
      <c r="I4793" s="28">
        <v>1970091600</v>
      </c>
      <c r="J4793" s="28">
        <v>0</v>
      </c>
      <c r="K4793" s="28">
        <v>1970091600</v>
      </c>
      <c r="L4793" s="29">
        <v>83.83</v>
      </c>
      <c r="M4793" s="29">
        <f>IFERROR(_xlfn.XLOOKUP($B4793,'Ownership Metrics'!$A:$A,'Ownership Metrics'!$B:$B),"")</f>
        <v>6.94</v>
      </c>
      <c r="N4793" s="28">
        <f>IFERROR(_xlfn.XLOOKUP($B4793,'Ownership Metrics'!$A:$A,'Ownership Metrics'!$C:$C),"")</f>
        <v>7093</v>
      </c>
      <c r="O4793" s="29">
        <f>IFERROR(_xlfn.XLOOKUP($B4793,'Ownership Metrics'!$A:$A,'Ownership Metrics'!$D:$D),"")</f>
        <v>83.83</v>
      </c>
      <c r="P4793" s="29">
        <f>IFERROR(_xlfn.XLOOKUP($B4793,'Ownership Metrics'!$A:$A,'Ownership Metrics'!$E:$E),"")</f>
        <v>93.06</v>
      </c>
      <c r="Q4793" s="30">
        <f>IFERROR(_xlfn.XLOOKUP($B4793,'Ownership Metrics'!$A:$A,'Ownership Metrics'!$F:$F),"")</f>
        <v>3</v>
      </c>
      <c r="R4793" s="30">
        <f>IFERROR(_xlfn.XLOOKUP($B4793,'Ownership Metrics'!$A:$A,'Ownership Metrics'!$G:$G),"")</f>
        <v>82</v>
      </c>
      <c r="S4793" s="27" t="str">
        <f>IFERROR(_xlfn.XLOOKUP($B4793,'Ownership Metrics'!$A:$A,'Ownership Metrics'!$H:$H),"")</f>
        <v>Mayoritas</v>
      </c>
      <c r="T4793" s="27" t="str">
        <f>IFERROR(_xlfn.XLOOKUP($B4793,'Ownership Metrics'!$A:$A,'Ownership Metrics'!$I:$I),"")</f>
        <v>Tinggi</v>
      </c>
      <c r="U4793" s="27">
        <f>IF(COUNTIFS($B$2:$B4793,$B4793,$D$2:$D4793,$D4793)=1,1,0)</f>
        <v>1</v>
      </c>
      <c r="V4793" s="27">
        <f t="shared" si="223"/>
        <v>83.83</v>
      </c>
      <c r="W4793" s="27">
        <f t="shared" si="224"/>
        <v>1</v>
      </c>
      <c r="X4793" s="27">
        <f t="shared" si="222"/>
        <v>83.829999520699999</v>
      </c>
    </row>
    <row r="4794" spans="1:24" x14ac:dyDescent="0.25">
      <c r="A4794" s="26">
        <v>46265</v>
      </c>
      <c r="B4794" s="27" t="s">
        <v>10773</v>
      </c>
      <c r="C4794" s="27" t="s">
        <v>4968</v>
      </c>
      <c r="D4794" s="27" t="s">
        <v>4969</v>
      </c>
      <c r="E4794" s="27" t="s">
        <v>22</v>
      </c>
      <c r="F4794" s="27" t="s">
        <v>32</v>
      </c>
      <c r="G4794" s="27"/>
      <c r="H4794" s="27" t="s">
        <v>64</v>
      </c>
      <c r="I4794" s="28">
        <v>188508800</v>
      </c>
      <c r="J4794" s="28">
        <v>0</v>
      </c>
      <c r="K4794" s="28">
        <v>188508800</v>
      </c>
      <c r="L4794" s="29">
        <v>8.02</v>
      </c>
      <c r="M4794" s="29">
        <f>IFERROR(_xlfn.XLOOKUP($B4794,'Ownership Metrics'!$A:$A,'Ownership Metrics'!$B:$B),"")</f>
        <v>6.94</v>
      </c>
      <c r="N4794" s="28">
        <f>IFERROR(_xlfn.XLOOKUP($B4794,'Ownership Metrics'!$A:$A,'Ownership Metrics'!$C:$C),"")</f>
        <v>7093</v>
      </c>
      <c r="O4794" s="29">
        <f>IFERROR(_xlfn.XLOOKUP($B4794,'Ownership Metrics'!$A:$A,'Ownership Metrics'!$D:$D),"")</f>
        <v>83.83</v>
      </c>
      <c r="P4794" s="29">
        <f>IFERROR(_xlfn.XLOOKUP($B4794,'Ownership Metrics'!$A:$A,'Ownership Metrics'!$E:$E),"")</f>
        <v>93.06</v>
      </c>
      <c r="Q4794" s="30">
        <f>IFERROR(_xlfn.XLOOKUP($B4794,'Ownership Metrics'!$A:$A,'Ownership Metrics'!$F:$F),"")</f>
        <v>3</v>
      </c>
      <c r="R4794" s="30">
        <f>IFERROR(_xlfn.XLOOKUP($B4794,'Ownership Metrics'!$A:$A,'Ownership Metrics'!$G:$G),"")</f>
        <v>82</v>
      </c>
      <c r="S4794" s="27" t="str">
        <f>IFERROR(_xlfn.XLOOKUP($B4794,'Ownership Metrics'!$A:$A,'Ownership Metrics'!$H:$H),"")</f>
        <v>Mayoritas</v>
      </c>
      <c r="T4794" s="27" t="str">
        <f>IFERROR(_xlfn.XLOOKUP($B4794,'Ownership Metrics'!$A:$A,'Ownership Metrics'!$I:$I),"")</f>
        <v>Tinggi</v>
      </c>
      <c r="U4794" s="27">
        <f>IF(COUNTIFS($B$2:$B4794,$B4794,$D$2:$D4794,$D4794)=1,1,0)</f>
        <v>1</v>
      </c>
      <c r="V4794" s="27">
        <f t="shared" si="223"/>
        <v>8.02</v>
      </c>
      <c r="W4794" s="27">
        <f t="shared" si="224"/>
        <v>2</v>
      </c>
      <c r="X4794" s="27">
        <f t="shared" si="222"/>
        <v>8.019999520599999</v>
      </c>
    </row>
    <row r="4795" spans="1:24" x14ac:dyDescent="0.25">
      <c r="A4795" s="26">
        <v>46265</v>
      </c>
      <c r="B4795" s="27" t="s">
        <v>10773</v>
      </c>
      <c r="C4795" s="27" t="s">
        <v>4968</v>
      </c>
      <c r="D4795" s="27" t="s">
        <v>4970</v>
      </c>
      <c r="E4795" s="27" t="s">
        <v>35</v>
      </c>
      <c r="F4795" s="27" t="s">
        <v>23</v>
      </c>
      <c r="G4795" s="27" t="s">
        <v>36</v>
      </c>
      <c r="H4795" s="27" t="s">
        <v>24</v>
      </c>
      <c r="I4795" s="28">
        <v>28540000</v>
      </c>
      <c r="J4795" s="28">
        <v>0</v>
      </c>
      <c r="K4795" s="28">
        <v>28540000</v>
      </c>
      <c r="L4795" s="29">
        <v>1.21</v>
      </c>
      <c r="M4795" s="29">
        <f>IFERROR(_xlfn.XLOOKUP($B4795,'Ownership Metrics'!$A:$A,'Ownership Metrics'!$B:$B),"")</f>
        <v>6.94</v>
      </c>
      <c r="N4795" s="28">
        <f>IFERROR(_xlfn.XLOOKUP($B4795,'Ownership Metrics'!$A:$A,'Ownership Metrics'!$C:$C),"")</f>
        <v>7093</v>
      </c>
      <c r="O4795" s="29">
        <f>IFERROR(_xlfn.XLOOKUP($B4795,'Ownership Metrics'!$A:$A,'Ownership Metrics'!$D:$D),"")</f>
        <v>83.83</v>
      </c>
      <c r="P4795" s="29">
        <f>IFERROR(_xlfn.XLOOKUP($B4795,'Ownership Metrics'!$A:$A,'Ownership Metrics'!$E:$E),"")</f>
        <v>93.06</v>
      </c>
      <c r="Q4795" s="30">
        <f>IFERROR(_xlfn.XLOOKUP($B4795,'Ownership Metrics'!$A:$A,'Ownership Metrics'!$F:$F),"")</f>
        <v>3</v>
      </c>
      <c r="R4795" s="30">
        <f>IFERROR(_xlfn.XLOOKUP($B4795,'Ownership Metrics'!$A:$A,'Ownership Metrics'!$G:$G),"")</f>
        <v>82</v>
      </c>
      <c r="S4795" s="27" t="str">
        <f>IFERROR(_xlfn.XLOOKUP($B4795,'Ownership Metrics'!$A:$A,'Ownership Metrics'!$H:$H),"")</f>
        <v>Mayoritas</v>
      </c>
      <c r="T4795" s="27" t="str">
        <f>IFERROR(_xlfn.XLOOKUP($B4795,'Ownership Metrics'!$A:$A,'Ownership Metrics'!$I:$I),"")</f>
        <v>Tinggi</v>
      </c>
      <c r="U4795" s="27">
        <f>IF(COUNTIFS($B$2:$B4795,$B4795,$D$2:$D4795,$D4795)=1,1,0)</f>
        <v>1</v>
      </c>
      <c r="V4795" s="27">
        <f t="shared" si="223"/>
        <v>1.21</v>
      </c>
      <c r="W4795" s="27">
        <f t="shared" si="224"/>
        <v>3</v>
      </c>
      <c r="X4795" s="27">
        <f t="shared" si="222"/>
        <v>1.2099995205</v>
      </c>
    </row>
    <row r="4796" spans="1:24" x14ac:dyDescent="0.25">
      <c r="A4796" s="26">
        <v>46265</v>
      </c>
      <c r="B4796" s="27" t="s">
        <v>10774</v>
      </c>
      <c r="C4796" s="27" t="s">
        <v>4972</v>
      </c>
      <c r="D4796" s="27" t="s">
        <v>4973</v>
      </c>
      <c r="E4796" s="27" t="s">
        <v>22</v>
      </c>
      <c r="F4796" s="27" t="s">
        <v>23</v>
      </c>
      <c r="G4796" s="27"/>
      <c r="H4796" s="27" t="s">
        <v>24</v>
      </c>
      <c r="I4796" s="28">
        <v>150125000</v>
      </c>
      <c r="J4796" s="28">
        <v>0</v>
      </c>
      <c r="K4796" s="28">
        <v>150125000</v>
      </c>
      <c r="L4796" s="29">
        <v>3.65</v>
      </c>
      <c r="M4796" s="29">
        <f>IFERROR(_xlfn.XLOOKUP($B4796,'Ownership Metrics'!$A:$A,'Ownership Metrics'!$B:$B),"")</f>
        <v>4.8600000000000003</v>
      </c>
      <c r="N4796" s="28">
        <f>IFERROR(_xlfn.XLOOKUP($B4796,'Ownership Metrics'!$A:$A,'Ownership Metrics'!$C:$C),"")</f>
        <v>5770</v>
      </c>
      <c r="O4796" s="29">
        <f>IFERROR(_xlfn.XLOOKUP($B4796,'Ownership Metrics'!$A:$A,'Ownership Metrics'!$D:$D),"")</f>
        <v>75.48</v>
      </c>
      <c r="P4796" s="29">
        <f>IFERROR(_xlfn.XLOOKUP($B4796,'Ownership Metrics'!$A:$A,'Ownership Metrics'!$E:$E),"")</f>
        <v>85.49</v>
      </c>
      <c r="Q4796" s="30">
        <f>IFERROR(_xlfn.XLOOKUP($B4796,'Ownership Metrics'!$A:$A,'Ownership Metrics'!$F:$F),"")</f>
        <v>8</v>
      </c>
      <c r="R4796" s="30">
        <f>IFERROR(_xlfn.XLOOKUP($B4796,'Ownership Metrics'!$A:$A,'Ownership Metrics'!$G:$G),"")</f>
        <v>69</v>
      </c>
      <c r="S4796" s="27" t="str">
        <f>IFERROR(_xlfn.XLOOKUP($B4796,'Ownership Metrics'!$A:$A,'Ownership Metrics'!$H:$H),"")</f>
        <v>Mayoritas</v>
      </c>
      <c r="T4796" s="27" t="str">
        <f>IFERROR(_xlfn.XLOOKUP($B4796,'Ownership Metrics'!$A:$A,'Ownership Metrics'!$I:$I),"")</f>
        <v>Tinggi</v>
      </c>
      <c r="U4796" s="27">
        <f>IF(COUNTIFS($B$2:$B4796,$B4796,$D$2:$D4796,$D4796)=1,1,0)</f>
        <v>1</v>
      </c>
      <c r="V4796" s="27">
        <f t="shared" si="223"/>
        <v>3.65</v>
      </c>
      <c r="W4796" s="27">
        <f t="shared" si="224"/>
        <v>4</v>
      </c>
      <c r="X4796" s="27">
        <f t="shared" si="222"/>
        <v>3.6499995203999998</v>
      </c>
    </row>
    <row r="4797" spans="1:24" x14ac:dyDescent="0.25">
      <c r="A4797" s="26">
        <v>46265</v>
      </c>
      <c r="B4797" s="27" t="s">
        <v>10774</v>
      </c>
      <c r="C4797" s="27" t="s">
        <v>4972</v>
      </c>
      <c r="D4797" s="27" t="s">
        <v>4974</v>
      </c>
      <c r="E4797" s="27" t="s">
        <v>22</v>
      </c>
      <c r="F4797" s="27" t="s">
        <v>23</v>
      </c>
      <c r="G4797" s="27"/>
      <c r="H4797" s="27" t="s">
        <v>24</v>
      </c>
      <c r="I4797" s="28">
        <v>82525000</v>
      </c>
      <c r="J4797" s="28">
        <v>0</v>
      </c>
      <c r="K4797" s="28">
        <v>82525000</v>
      </c>
      <c r="L4797" s="29">
        <v>2.0099999999999998</v>
      </c>
      <c r="M4797" s="29">
        <f>IFERROR(_xlfn.XLOOKUP($B4797,'Ownership Metrics'!$A:$A,'Ownership Metrics'!$B:$B),"")</f>
        <v>4.8600000000000003</v>
      </c>
      <c r="N4797" s="28">
        <f>IFERROR(_xlfn.XLOOKUP($B4797,'Ownership Metrics'!$A:$A,'Ownership Metrics'!$C:$C),"")</f>
        <v>5770</v>
      </c>
      <c r="O4797" s="29">
        <f>IFERROR(_xlfn.XLOOKUP($B4797,'Ownership Metrics'!$A:$A,'Ownership Metrics'!$D:$D),"")</f>
        <v>75.48</v>
      </c>
      <c r="P4797" s="29">
        <f>IFERROR(_xlfn.XLOOKUP($B4797,'Ownership Metrics'!$A:$A,'Ownership Metrics'!$E:$E),"")</f>
        <v>85.49</v>
      </c>
      <c r="Q4797" s="30">
        <f>IFERROR(_xlfn.XLOOKUP($B4797,'Ownership Metrics'!$A:$A,'Ownership Metrics'!$F:$F),"")</f>
        <v>8</v>
      </c>
      <c r="R4797" s="30">
        <f>IFERROR(_xlfn.XLOOKUP($B4797,'Ownership Metrics'!$A:$A,'Ownership Metrics'!$G:$G),"")</f>
        <v>69</v>
      </c>
      <c r="S4797" s="27" t="str">
        <f>IFERROR(_xlfn.XLOOKUP($B4797,'Ownership Metrics'!$A:$A,'Ownership Metrics'!$H:$H),"")</f>
        <v>Mayoritas</v>
      </c>
      <c r="T4797" s="27" t="str">
        <f>IFERROR(_xlfn.XLOOKUP($B4797,'Ownership Metrics'!$A:$A,'Ownership Metrics'!$I:$I),"")</f>
        <v>Tinggi</v>
      </c>
      <c r="U4797" s="27">
        <f>IF(COUNTIFS($B$2:$B4797,$B4797,$D$2:$D4797,$D4797)=1,1,0)</f>
        <v>1</v>
      </c>
      <c r="V4797" s="27">
        <f t="shared" si="223"/>
        <v>2.0099999999999998</v>
      </c>
      <c r="W4797" s="27">
        <f t="shared" si="224"/>
        <v>5</v>
      </c>
      <c r="X4797" s="27">
        <f t="shared" si="222"/>
        <v>2.0099995202999996</v>
      </c>
    </row>
    <row r="4798" spans="1:24" x14ac:dyDescent="0.25">
      <c r="A4798" s="26">
        <v>46265</v>
      </c>
      <c r="B4798" s="27" t="s">
        <v>10774</v>
      </c>
      <c r="C4798" s="27" t="s">
        <v>4972</v>
      </c>
      <c r="D4798" s="27" t="s">
        <v>4975</v>
      </c>
      <c r="E4798" s="27" t="s">
        <v>22</v>
      </c>
      <c r="F4798" s="27" t="s">
        <v>23</v>
      </c>
      <c r="G4798" s="27"/>
      <c r="H4798" s="27" t="s">
        <v>24</v>
      </c>
      <c r="I4798" s="28">
        <v>50000000</v>
      </c>
      <c r="J4798" s="28">
        <v>0</v>
      </c>
      <c r="K4798" s="28">
        <v>50000000</v>
      </c>
      <c r="L4798" s="29">
        <v>1.22</v>
      </c>
      <c r="M4798" s="29">
        <f>IFERROR(_xlfn.XLOOKUP($B4798,'Ownership Metrics'!$A:$A,'Ownership Metrics'!$B:$B),"")</f>
        <v>4.8600000000000003</v>
      </c>
      <c r="N4798" s="28">
        <f>IFERROR(_xlfn.XLOOKUP($B4798,'Ownership Metrics'!$A:$A,'Ownership Metrics'!$C:$C),"")</f>
        <v>5770</v>
      </c>
      <c r="O4798" s="29">
        <f>IFERROR(_xlfn.XLOOKUP($B4798,'Ownership Metrics'!$A:$A,'Ownership Metrics'!$D:$D),"")</f>
        <v>75.48</v>
      </c>
      <c r="P4798" s="29">
        <f>IFERROR(_xlfn.XLOOKUP($B4798,'Ownership Metrics'!$A:$A,'Ownership Metrics'!$E:$E),"")</f>
        <v>85.49</v>
      </c>
      <c r="Q4798" s="30">
        <f>IFERROR(_xlfn.XLOOKUP($B4798,'Ownership Metrics'!$A:$A,'Ownership Metrics'!$F:$F),"")</f>
        <v>8</v>
      </c>
      <c r="R4798" s="30">
        <f>IFERROR(_xlfn.XLOOKUP($B4798,'Ownership Metrics'!$A:$A,'Ownership Metrics'!$G:$G),"")</f>
        <v>69</v>
      </c>
      <c r="S4798" s="27" t="str">
        <f>IFERROR(_xlfn.XLOOKUP($B4798,'Ownership Metrics'!$A:$A,'Ownership Metrics'!$H:$H),"")</f>
        <v>Mayoritas</v>
      </c>
      <c r="T4798" s="27" t="str">
        <f>IFERROR(_xlfn.XLOOKUP($B4798,'Ownership Metrics'!$A:$A,'Ownership Metrics'!$I:$I),"")</f>
        <v>Tinggi</v>
      </c>
      <c r="U4798" s="27">
        <f>IF(COUNTIFS($B$2:$B4798,$B4798,$D$2:$D4798,$D4798)=1,1,0)</f>
        <v>1</v>
      </c>
      <c r="V4798" s="27">
        <f t="shared" si="223"/>
        <v>1.22</v>
      </c>
      <c r="W4798" s="27">
        <f t="shared" si="224"/>
        <v>8</v>
      </c>
      <c r="X4798" s="27">
        <f t="shared" si="222"/>
        <v>1.2199995202</v>
      </c>
    </row>
    <row r="4799" spans="1:24" x14ac:dyDescent="0.25">
      <c r="A4799" s="26">
        <v>46265</v>
      </c>
      <c r="B4799" s="27" t="s">
        <v>10774</v>
      </c>
      <c r="C4799" s="27" t="s">
        <v>4972</v>
      </c>
      <c r="D4799" s="27" t="s">
        <v>4976</v>
      </c>
      <c r="E4799" s="27" t="s">
        <v>22</v>
      </c>
      <c r="F4799" s="27" t="s">
        <v>23</v>
      </c>
      <c r="G4799" s="27"/>
      <c r="H4799" s="27" t="s">
        <v>24</v>
      </c>
      <c r="I4799" s="28">
        <v>55792500</v>
      </c>
      <c r="J4799" s="28">
        <v>0</v>
      </c>
      <c r="K4799" s="28">
        <v>55792500</v>
      </c>
      <c r="L4799" s="29">
        <v>1.36</v>
      </c>
      <c r="M4799" s="29">
        <f>IFERROR(_xlfn.XLOOKUP($B4799,'Ownership Metrics'!$A:$A,'Ownership Metrics'!$B:$B),"")</f>
        <v>4.8600000000000003</v>
      </c>
      <c r="N4799" s="28">
        <f>IFERROR(_xlfn.XLOOKUP($B4799,'Ownership Metrics'!$A:$A,'Ownership Metrics'!$C:$C),"")</f>
        <v>5770</v>
      </c>
      <c r="O4799" s="29">
        <f>IFERROR(_xlfn.XLOOKUP($B4799,'Ownership Metrics'!$A:$A,'Ownership Metrics'!$D:$D),"")</f>
        <v>75.48</v>
      </c>
      <c r="P4799" s="29">
        <f>IFERROR(_xlfn.XLOOKUP($B4799,'Ownership Metrics'!$A:$A,'Ownership Metrics'!$E:$E),"")</f>
        <v>85.49</v>
      </c>
      <c r="Q4799" s="30">
        <f>IFERROR(_xlfn.XLOOKUP($B4799,'Ownership Metrics'!$A:$A,'Ownership Metrics'!$F:$F),"")</f>
        <v>8</v>
      </c>
      <c r="R4799" s="30">
        <f>IFERROR(_xlfn.XLOOKUP($B4799,'Ownership Metrics'!$A:$A,'Ownership Metrics'!$G:$G),"")</f>
        <v>69</v>
      </c>
      <c r="S4799" s="27" t="str">
        <f>IFERROR(_xlfn.XLOOKUP($B4799,'Ownership Metrics'!$A:$A,'Ownership Metrics'!$H:$H),"")</f>
        <v>Mayoritas</v>
      </c>
      <c r="T4799" s="27" t="str">
        <f>IFERROR(_xlfn.XLOOKUP($B4799,'Ownership Metrics'!$A:$A,'Ownership Metrics'!$I:$I),"")</f>
        <v>Tinggi</v>
      </c>
      <c r="U4799" s="27">
        <f>IF(COUNTIFS($B$2:$B4799,$B4799,$D$2:$D4799,$D4799)=1,1,0)</f>
        <v>1</v>
      </c>
      <c r="V4799" s="27">
        <f t="shared" si="223"/>
        <v>1.36</v>
      </c>
      <c r="W4799" s="27">
        <f t="shared" si="224"/>
        <v>7</v>
      </c>
      <c r="X4799" s="27">
        <f t="shared" si="222"/>
        <v>1.3599995201000001</v>
      </c>
    </row>
    <row r="4800" spans="1:24" x14ac:dyDescent="0.25">
      <c r="A4800" s="26">
        <v>46265</v>
      </c>
      <c r="B4800" s="27" t="s">
        <v>10774</v>
      </c>
      <c r="C4800" s="27" t="s">
        <v>4972</v>
      </c>
      <c r="D4800" s="27" t="s">
        <v>4977</v>
      </c>
      <c r="E4800" s="27" t="s">
        <v>22</v>
      </c>
      <c r="F4800" s="27" t="s">
        <v>32</v>
      </c>
      <c r="G4800" s="27"/>
      <c r="H4800" s="27" t="s">
        <v>196</v>
      </c>
      <c r="I4800" s="28">
        <v>205625000</v>
      </c>
      <c r="J4800" s="28">
        <v>0</v>
      </c>
      <c r="K4800" s="28">
        <v>205625000</v>
      </c>
      <c r="L4800" s="29">
        <v>5</v>
      </c>
      <c r="M4800" s="29">
        <f>IFERROR(_xlfn.XLOOKUP($B4800,'Ownership Metrics'!$A:$A,'Ownership Metrics'!$B:$B),"")</f>
        <v>4.8600000000000003</v>
      </c>
      <c r="N4800" s="28">
        <f>IFERROR(_xlfn.XLOOKUP($B4800,'Ownership Metrics'!$A:$A,'Ownership Metrics'!$C:$C),"")</f>
        <v>5770</v>
      </c>
      <c r="O4800" s="29">
        <f>IFERROR(_xlfn.XLOOKUP($B4800,'Ownership Metrics'!$A:$A,'Ownership Metrics'!$D:$D),"")</f>
        <v>75.48</v>
      </c>
      <c r="P4800" s="29">
        <f>IFERROR(_xlfn.XLOOKUP($B4800,'Ownership Metrics'!$A:$A,'Ownership Metrics'!$E:$E),"")</f>
        <v>85.49</v>
      </c>
      <c r="Q4800" s="30">
        <f>IFERROR(_xlfn.XLOOKUP($B4800,'Ownership Metrics'!$A:$A,'Ownership Metrics'!$F:$F),"")</f>
        <v>8</v>
      </c>
      <c r="R4800" s="30">
        <f>IFERROR(_xlfn.XLOOKUP($B4800,'Ownership Metrics'!$A:$A,'Ownership Metrics'!$G:$G),"")</f>
        <v>69</v>
      </c>
      <c r="S4800" s="27" t="str">
        <f>IFERROR(_xlfn.XLOOKUP($B4800,'Ownership Metrics'!$A:$A,'Ownership Metrics'!$H:$H),"")</f>
        <v>Mayoritas</v>
      </c>
      <c r="T4800" s="27" t="str">
        <f>IFERROR(_xlfn.XLOOKUP($B4800,'Ownership Metrics'!$A:$A,'Ownership Metrics'!$I:$I),"")</f>
        <v>Tinggi</v>
      </c>
      <c r="U4800" s="27">
        <f>IF(COUNTIFS($B$2:$B4800,$B4800,$D$2:$D4800,$D4800)=1,1,0)</f>
        <v>1</v>
      </c>
      <c r="V4800" s="27">
        <f t="shared" si="223"/>
        <v>5</v>
      </c>
      <c r="W4800" s="27">
        <f t="shared" si="224"/>
        <v>3</v>
      </c>
      <c r="X4800" s="27">
        <f t="shared" si="222"/>
        <v>4.9999995200000003</v>
      </c>
    </row>
    <row r="4801" spans="1:24" x14ac:dyDescent="0.25">
      <c r="A4801" s="26">
        <v>46265</v>
      </c>
      <c r="B4801" s="27" t="s">
        <v>10774</v>
      </c>
      <c r="C4801" s="27" t="s">
        <v>4972</v>
      </c>
      <c r="D4801" s="27" t="s">
        <v>1229</v>
      </c>
      <c r="E4801" s="27" t="s">
        <v>26</v>
      </c>
      <c r="F4801" s="27" t="s">
        <v>32</v>
      </c>
      <c r="G4801" s="27"/>
      <c r="H4801" s="27" t="s">
        <v>64</v>
      </c>
      <c r="I4801" s="28">
        <v>206000000</v>
      </c>
      <c r="J4801" s="28">
        <v>0</v>
      </c>
      <c r="K4801" s="28">
        <v>206000000</v>
      </c>
      <c r="L4801" s="29">
        <v>5.01</v>
      </c>
      <c r="M4801" s="29">
        <f>IFERROR(_xlfn.XLOOKUP($B4801,'Ownership Metrics'!$A:$A,'Ownership Metrics'!$B:$B),"")</f>
        <v>4.8600000000000003</v>
      </c>
      <c r="N4801" s="28">
        <f>IFERROR(_xlfn.XLOOKUP($B4801,'Ownership Metrics'!$A:$A,'Ownership Metrics'!$C:$C),"")</f>
        <v>5770</v>
      </c>
      <c r="O4801" s="29">
        <f>IFERROR(_xlfn.XLOOKUP($B4801,'Ownership Metrics'!$A:$A,'Ownership Metrics'!$D:$D),"")</f>
        <v>75.48</v>
      </c>
      <c r="P4801" s="29">
        <f>IFERROR(_xlfn.XLOOKUP($B4801,'Ownership Metrics'!$A:$A,'Ownership Metrics'!$E:$E),"")</f>
        <v>85.49</v>
      </c>
      <c r="Q4801" s="30">
        <f>IFERROR(_xlfn.XLOOKUP($B4801,'Ownership Metrics'!$A:$A,'Ownership Metrics'!$F:$F),"")</f>
        <v>8</v>
      </c>
      <c r="R4801" s="30">
        <f>IFERROR(_xlfn.XLOOKUP($B4801,'Ownership Metrics'!$A:$A,'Ownership Metrics'!$G:$G),"")</f>
        <v>69</v>
      </c>
      <c r="S4801" s="27" t="str">
        <f>IFERROR(_xlfn.XLOOKUP($B4801,'Ownership Metrics'!$A:$A,'Ownership Metrics'!$H:$H),"")</f>
        <v>Mayoritas</v>
      </c>
      <c r="T4801" s="27" t="str">
        <f>IFERROR(_xlfn.XLOOKUP($B4801,'Ownership Metrics'!$A:$A,'Ownership Metrics'!$I:$I),"")</f>
        <v>Tinggi</v>
      </c>
      <c r="U4801" s="27">
        <f>IF(COUNTIFS($B$2:$B4801,$B4801,$D$2:$D4801,$D4801)=1,1,0)</f>
        <v>1</v>
      </c>
      <c r="V4801" s="27">
        <f t="shared" si="223"/>
        <v>5.01</v>
      </c>
      <c r="W4801" s="27">
        <f t="shared" si="224"/>
        <v>2</v>
      </c>
      <c r="X4801" s="27">
        <f t="shared" si="222"/>
        <v>5.0099995199</v>
      </c>
    </row>
    <row r="4802" spans="1:24" x14ac:dyDescent="0.25">
      <c r="A4802" s="26">
        <v>46265</v>
      </c>
      <c r="B4802" s="27" t="s">
        <v>10774</v>
      </c>
      <c r="C4802" s="27" t="s">
        <v>4972</v>
      </c>
      <c r="D4802" s="27" t="s">
        <v>4978</v>
      </c>
      <c r="E4802" s="27" t="s">
        <v>35</v>
      </c>
      <c r="F4802" s="27" t="s">
        <v>23</v>
      </c>
      <c r="G4802" s="27" t="s">
        <v>36</v>
      </c>
      <c r="H4802" s="27" t="s">
        <v>24</v>
      </c>
      <c r="I4802" s="28">
        <v>3104246700</v>
      </c>
      <c r="J4802" s="28">
        <v>0</v>
      </c>
      <c r="K4802" s="28">
        <v>3104246700</v>
      </c>
      <c r="L4802" s="29">
        <v>75.48</v>
      </c>
      <c r="M4802" s="29">
        <f>IFERROR(_xlfn.XLOOKUP($B4802,'Ownership Metrics'!$A:$A,'Ownership Metrics'!$B:$B),"")</f>
        <v>4.8600000000000003</v>
      </c>
      <c r="N4802" s="28">
        <f>IFERROR(_xlfn.XLOOKUP($B4802,'Ownership Metrics'!$A:$A,'Ownership Metrics'!$C:$C),"")</f>
        <v>5770</v>
      </c>
      <c r="O4802" s="29">
        <f>IFERROR(_xlfn.XLOOKUP($B4802,'Ownership Metrics'!$A:$A,'Ownership Metrics'!$D:$D),"")</f>
        <v>75.48</v>
      </c>
      <c r="P4802" s="29">
        <f>IFERROR(_xlfn.XLOOKUP($B4802,'Ownership Metrics'!$A:$A,'Ownership Metrics'!$E:$E),"")</f>
        <v>85.49</v>
      </c>
      <c r="Q4802" s="30">
        <f>IFERROR(_xlfn.XLOOKUP($B4802,'Ownership Metrics'!$A:$A,'Ownership Metrics'!$F:$F),"")</f>
        <v>8</v>
      </c>
      <c r="R4802" s="30">
        <f>IFERROR(_xlfn.XLOOKUP($B4802,'Ownership Metrics'!$A:$A,'Ownership Metrics'!$G:$G),"")</f>
        <v>69</v>
      </c>
      <c r="S4802" s="27" t="str">
        <f>IFERROR(_xlfn.XLOOKUP($B4802,'Ownership Metrics'!$A:$A,'Ownership Metrics'!$H:$H),"")</f>
        <v>Mayoritas</v>
      </c>
      <c r="T4802" s="27" t="str">
        <f>IFERROR(_xlfn.XLOOKUP($B4802,'Ownership Metrics'!$A:$A,'Ownership Metrics'!$I:$I),"")</f>
        <v>Tinggi</v>
      </c>
      <c r="U4802" s="27">
        <f>IF(COUNTIFS($B$2:$B4802,$B4802,$D$2:$D4802,$D4802)=1,1,0)</f>
        <v>1</v>
      </c>
      <c r="V4802" s="27">
        <f t="shared" si="223"/>
        <v>75.48</v>
      </c>
      <c r="W4802" s="27">
        <f t="shared" si="224"/>
        <v>1</v>
      </c>
      <c r="X4802" s="27">
        <f t="shared" ref="X4802:X4865" si="225">$V4802-(ROW()*0.0000000001)</f>
        <v>75.479999519800003</v>
      </c>
    </row>
    <row r="4803" spans="1:24" x14ac:dyDescent="0.25">
      <c r="A4803" s="26">
        <v>46265</v>
      </c>
      <c r="B4803" s="27" t="s">
        <v>10774</v>
      </c>
      <c r="C4803" s="27" t="s">
        <v>4972</v>
      </c>
      <c r="D4803" s="27" t="s">
        <v>4979</v>
      </c>
      <c r="E4803" s="27" t="s">
        <v>35</v>
      </c>
      <c r="F4803" s="27" t="s">
        <v>32</v>
      </c>
      <c r="G4803" s="27" t="s">
        <v>363</v>
      </c>
      <c r="H4803" s="27" t="s">
        <v>33</v>
      </c>
      <c r="I4803" s="28">
        <v>58041900</v>
      </c>
      <c r="J4803" s="28">
        <v>0</v>
      </c>
      <c r="K4803" s="28">
        <v>58041900</v>
      </c>
      <c r="L4803" s="29">
        <v>1.41</v>
      </c>
      <c r="M4803" s="29">
        <f>IFERROR(_xlfn.XLOOKUP($B4803,'Ownership Metrics'!$A:$A,'Ownership Metrics'!$B:$B),"")</f>
        <v>4.8600000000000003</v>
      </c>
      <c r="N4803" s="28">
        <f>IFERROR(_xlfn.XLOOKUP($B4803,'Ownership Metrics'!$A:$A,'Ownership Metrics'!$C:$C),"")</f>
        <v>5770</v>
      </c>
      <c r="O4803" s="29">
        <f>IFERROR(_xlfn.XLOOKUP($B4803,'Ownership Metrics'!$A:$A,'Ownership Metrics'!$D:$D),"")</f>
        <v>75.48</v>
      </c>
      <c r="P4803" s="29">
        <f>IFERROR(_xlfn.XLOOKUP($B4803,'Ownership Metrics'!$A:$A,'Ownership Metrics'!$E:$E),"")</f>
        <v>85.49</v>
      </c>
      <c r="Q4803" s="30">
        <f>IFERROR(_xlfn.XLOOKUP($B4803,'Ownership Metrics'!$A:$A,'Ownership Metrics'!$F:$F),"")</f>
        <v>8</v>
      </c>
      <c r="R4803" s="30">
        <f>IFERROR(_xlfn.XLOOKUP($B4803,'Ownership Metrics'!$A:$A,'Ownership Metrics'!$G:$G),"")</f>
        <v>69</v>
      </c>
      <c r="S4803" s="27" t="str">
        <f>IFERROR(_xlfn.XLOOKUP($B4803,'Ownership Metrics'!$A:$A,'Ownership Metrics'!$H:$H),"")</f>
        <v>Mayoritas</v>
      </c>
      <c r="T4803" s="27" t="str">
        <f>IFERROR(_xlfn.XLOOKUP($B4803,'Ownership Metrics'!$A:$A,'Ownership Metrics'!$I:$I),"")</f>
        <v>Tinggi</v>
      </c>
      <c r="U4803" s="27">
        <f>IF(COUNTIFS($B$2:$B4803,$B4803,$D$2:$D4803,$D4803)=1,1,0)</f>
        <v>1</v>
      </c>
      <c r="V4803" s="27">
        <f t="shared" ref="V4803:V4866" si="226">SUMIFS($L$2:$L$10000,$B$2:$B$10000,$B4803,$D$2:$D$10000,$D4803)</f>
        <v>1.41</v>
      </c>
      <c r="W4803" s="27">
        <f t="shared" ref="W4803:W4866" si="227">COUNTIFS($B$2:$B$10000,$B4803,$U$2:$U$10000,1,$X$2:$X$10000,"&gt;"&amp;$X4803)+1</f>
        <v>6</v>
      </c>
      <c r="X4803" s="27">
        <f t="shared" si="225"/>
        <v>1.4099995196999999</v>
      </c>
    </row>
    <row r="4804" spans="1:24" x14ac:dyDescent="0.25">
      <c r="A4804" s="26">
        <v>46265</v>
      </c>
      <c r="B4804" s="27" t="s">
        <v>10775</v>
      </c>
      <c r="C4804" s="27" t="s">
        <v>4981</v>
      </c>
      <c r="D4804" s="27" t="s">
        <v>4982</v>
      </c>
      <c r="E4804" s="27" t="s">
        <v>22</v>
      </c>
      <c r="F4804" s="27" t="s">
        <v>23</v>
      </c>
      <c r="G4804" s="27"/>
      <c r="H4804" s="27" t="s">
        <v>24</v>
      </c>
      <c r="I4804" s="28">
        <v>0</v>
      </c>
      <c r="J4804" s="28">
        <v>33109887166</v>
      </c>
      <c r="K4804" s="28">
        <v>33109887166</v>
      </c>
      <c r="L4804" s="29">
        <v>80.05</v>
      </c>
      <c r="M4804" s="29">
        <f>IFERROR(_xlfn.XLOOKUP($B4804,'Ownership Metrics'!$A:$A,'Ownership Metrics'!$B:$B),"")</f>
        <v>5.48</v>
      </c>
      <c r="N4804" s="28">
        <f>IFERROR(_xlfn.XLOOKUP($B4804,'Ownership Metrics'!$A:$A,'Ownership Metrics'!$C:$C),"")</f>
        <v>6488</v>
      </c>
      <c r="O4804" s="29">
        <f>IFERROR(_xlfn.XLOOKUP($B4804,'Ownership Metrics'!$A:$A,'Ownership Metrics'!$D:$D),"")</f>
        <v>80.05</v>
      </c>
      <c r="P4804" s="29">
        <f>IFERROR(_xlfn.XLOOKUP($B4804,'Ownership Metrics'!$A:$A,'Ownership Metrics'!$E:$E),"")</f>
        <v>90.89</v>
      </c>
      <c r="Q4804" s="30">
        <f>IFERROR(_xlfn.XLOOKUP($B4804,'Ownership Metrics'!$A:$A,'Ownership Metrics'!$F:$F),"")</f>
        <v>5</v>
      </c>
      <c r="R4804" s="30">
        <f>IFERROR(_xlfn.XLOOKUP($B4804,'Ownership Metrics'!$A:$A,'Ownership Metrics'!$G:$G),"")</f>
        <v>77</v>
      </c>
      <c r="S4804" s="27" t="str">
        <f>IFERROR(_xlfn.XLOOKUP($B4804,'Ownership Metrics'!$A:$A,'Ownership Metrics'!$H:$H),"")</f>
        <v>Mayoritas</v>
      </c>
      <c r="T4804" s="27" t="str">
        <f>IFERROR(_xlfn.XLOOKUP($B4804,'Ownership Metrics'!$A:$A,'Ownership Metrics'!$I:$I),"")</f>
        <v>Tinggi</v>
      </c>
      <c r="U4804" s="27">
        <f>IF(COUNTIFS($B$2:$B4804,$B4804,$D$2:$D4804,$D4804)=1,1,0)</f>
        <v>1</v>
      </c>
      <c r="V4804" s="27">
        <f t="shared" si="226"/>
        <v>80.05</v>
      </c>
      <c r="W4804" s="27">
        <f t="shared" si="227"/>
        <v>1</v>
      </c>
      <c r="X4804" s="27">
        <f t="shared" si="225"/>
        <v>80.049999519599993</v>
      </c>
    </row>
    <row r="4805" spans="1:24" x14ac:dyDescent="0.25">
      <c r="A4805" s="26">
        <v>46265</v>
      </c>
      <c r="B4805" s="27" t="s">
        <v>10775</v>
      </c>
      <c r="C4805" s="27" t="s">
        <v>4981</v>
      </c>
      <c r="D4805" s="27" t="s">
        <v>2630</v>
      </c>
      <c r="E4805" s="27" t="s">
        <v>22</v>
      </c>
      <c r="F4805" s="27" t="s">
        <v>23</v>
      </c>
      <c r="G4805" s="27"/>
      <c r="H4805" s="27" t="s">
        <v>24</v>
      </c>
      <c r="I4805" s="28">
        <v>1173190499</v>
      </c>
      <c r="J4805" s="28">
        <v>0</v>
      </c>
      <c r="K4805" s="28">
        <v>1173190499</v>
      </c>
      <c r="L4805" s="29">
        <v>2.84</v>
      </c>
      <c r="M4805" s="29">
        <f>IFERROR(_xlfn.XLOOKUP($B4805,'Ownership Metrics'!$A:$A,'Ownership Metrics'!$B:$B),"")</f>
        <v>5.48</v>
      </c>
      <c r="N4805" s="28">
        <f>IFERROR(_xlfn.XLOOKUP($B4805,'Ownership Metrics'!$A:$A,'Ownership Metrics'!$C:$C),"")</f>
        <v>6488</v>
      </c>
      <c r="O4805" s="29">
        <f>IFERROR(_xlfn.XLOOKUP($B4805,'Ownership Metrics'!$A:$A,'Ownership Metrics'!$D:$D),"")</f>
        <v>80.05</v>
      </c>
      <c r="P4805" s="29">
        <f>IFERROR(_xlfn.XLOOKUP($B4805,'Ownership Metrics'!$A:$A,'Ownership Metrics'!$E:$E),"")</f>
        <v>90.89</v>
      </c>
      <c r="Q4805" s="30">
        <f>IFERROR(_xlfn.XLOOKUP($B4805,'Ownership Metrics'!$A:$A,'Ownership Metrics'!$F:$F),"")</f>
        <v>5</v>
      </c>
      <c r="R4805" s="30">
        <f>IFERROR(_xlfn.XLOOKUP($B4805,'Ownership Metrics'!$A:$A,'Ownership Metrics'!$G:$G),"")</f>
        <v>77</v>
      </c>
      <c r="S4805" s="27" t="str">
        <f>IFERROR(_xlfn.XLOOKUP($B4805,'Ownership Metrics'!$A:$A,'Ownership Metrics'!$H:$H),"")</f>
        <v>Mayoritas</v>
      </c>
      <c r="T4805" s="27" t="str">
        <f>IFERROR(_xlfn.XLOOKUP($B4805,'Ownership Metrics'!$A:$A,'Ownership Metrics'!$I:$I),"")</f>
        <v>Tinggi</v>
      </c>
      <c r="U4805" s="27">
        <f>IF(COUNTIFS($B$2:$B4805,$B4805,$D$2:$D4805,$D4805)=1,1,0)</f>
        <v>1</v>
      </c>
      <c r="V4805" s="27">
        <f t="shared" si="226"/>
        <v>2.84</v>
      </c>
      <c r="W4805" s="27">
        <f t="shared" si="227"/>
        <v>3</v>
      </c>
      <c r="X4805" s="27">
        <f t="shared" si="225"/>
        <v>2.8399995195000001</v>
      </c>
    </row>
    <row r="4806" spans="1:24" x14ac:dyDescent="0.25">
      <c r="A4806" s="26">
        <v>46265</v>
      </c>
      <c r="B4806" s="27" t="s">
        <v>10775</v>
      </c>
      <c r="C4806" s="27" t="s">
        <v>4981</v>
      </c>
      <c r="D4806" s="27" t="s">
        <v>4983</v>
      </c>
      <c r="E4806" s="27" t="s">
        <v>22</v>
      </c>
      <c r="F4806" s="27" t="s">
        <v>23</v>
      </c>
      <c r="G4806" s="27"/>
      <c r="H4806" s="27" t="s">
        <v>24</v>
      </c>
      <c r="I4806" s="28">
        <v>417595791</v>
      </c>
      <c r="J4806" s="28">
        <v>0</v>
      </c>
      <c r="K4806" s="28">
        <v>417595791</v>
      </c>
      <c r="L4806" s="29">
        <v>1.01</v>
      </c>
      <c r="M4806" s="29">
        <f>IFERROR(_xlfn.XLOOKUP($B4806,'Ownership Metrics'!$A:$A,'Ownership Metrics'!$B:$B),"")</f>
        <v>5.48</v>
      </c>
      <c r="N4806" s="28">
        <f>IFERROR(_xlfn.XLOOKUP($B4806,'Ownership Metrics'!$A:$A,'Ownership Metrics'!$C:$C),"")</f>
        <v>6488</v>
      </c>
      <c r="O4806" s="29">
        <f>IFERROR(_xlfn.XLOOKUP($B4806,'Ownership Metrics'!$A:$A,'Ownership Metrics'!$D:$D),"")</f>
        <v>80.05</v>
      </c>
      <c r="P4806" s="29">
        <f>IFERROR(_xlfn.XLOOKUP($B4806,'Ownership Metrics'!$A:$A,'Ownership Metrics'!$E:$E),"")</f>
        <v>90.89</v>
      </c>
      <c r="Q4806" s="30">
        <f>IFERROR(_xlfn.XLOOKUP($B4806,'Ownership Metrics'!$A:$A,'Ownership Metrics'!$F:$F),"")</f>
        <v>5</v>
      </c>
      <c r="R4806" s="30">
        <f>IFERROR(_xlfn.XLOOKUP($B4806,'Ownership Metrics'!$A:$A,'Ownership Metrics'!$G:$G),"")</f>
        <v>77</v>
      </c>
      <c r="S4806" s="27" t="str">
        <f>IFERROR(_xlfn.XLOOKUP($B4806,'Ownership Metrics'!$A:$A,'Ownership Metrics'!$H:$H),"")</f>
        <v>Mayoritas</v>
      </c>
      <c r="T4806" s="27" t="str">
        <f>IFERROR(_xlfn.XLOOKUP($B4806,'Ownership Metrics'!$A:$A,'Ownership Metrics'!$I:$I),"")</f>
        <v>Tinggi</v>
      </c>
      <c r="U4806" s="27">
        <f>IF(COUNTIFS($B$2:$B4806,$B4806,$D$2:$D4806,$D4806)=1,1,0)</f>
        <v>1</v>
      </c>
      <c r="V4806" s="27">
        <f t="shared" si="226"/>
        <v>1.01</v>
      </c>
      <c r="W4806" s="27">
        <f t="shared" si="227"/>
        <v>5</v>
      </c>
      <c r="X4806" s="27">
        <f t="shared" si="225"/>
        <v>1.0099995194</v>
      </c>
    </row>
    <row r="4807" spans="1:24" x14ac:dyDescent="0.25">
      <c r="A4807" s="26">
        <v>46265</v>
      </c>
      <c r="B4807" s="27" t="s">
        <v>10775</v>
      </c>
      <c r="C4807" s="27" t="s">
        <v>4981</v>
      </c>
      <c r="D4807" s="27" t="s">
        <v>4984</v>
      </c>
      <c r="E4807" s="27" t="s">
        <v>22</v>
      </c>
      <c r="F4807" s="27" t="s">
        <v>23</v>
      </c>
      <c r="G4807" s="27"/>
      <c r="H4807" s="27" t="s">
        <v>24</v>
      </c>
      <c r="I4807" s="28">
        <v>3309636706</v>
      </c>
      <c r="J4807" s="28">
        <v>0</v>
      </c>
      <c r="K4807" s="28">
        <v>3309636706</v>
      </c>
      <c r="L4807" s="29">
        <v>8</v>
      </c>
      <c r="M4807" s="29">
        <f>IFERROR(_xlfn.XLOOKUP($B4807,'Ownership Metrics'!$A:$A,'Ownership Metrics'!$B:$B),"")</f>
        <v>5.48</v>
      </c>
      <c r="N4807" s="28">
        <f>IFERROR(_xlfn.XLOOKUP($B4807,'Ownership Metrics'!$A:$A,'Ownership Metrics'!$C:$C),"")</f>
        <v>6488</v>
      </c>
      <c r="O4807" s="29">
        <f>IFERROR(_xlfn.XLOOKUP($B4807,'Ownership Metrics'!$A:$A,'Ownership Metrics'!$D:$D),"")</f>
        <v>80.05</v>
      </c>
      <c r="P4807" s="29">
        <f>IFERROR(_xlfn.XLOOKUP($B4807,'Ownership Metrics'!$A:$A,'Ownership Metrics'!$E:$E),"")</f>
        <v>90.89</v>
      </c>
      <c r="Q4807" s="30">
        <f>IFERROR(_xlfn.XLOOKUP($B4807,'Ownership Metrics'!$A:$A,'Ownership Metrics'!$F:$F),"")</f>
        <v>5</v>
      </c>
      <c r="R4807" s="30">
        <f>IFERROR(_xlfn.XLOOKUP($B4807,'Ownership Metrics'!$A:$A,'Ownership Metrics'!$G:$G),"")</f>
        <v>77</v>
      </c>
      <c r="S4807" s="27" t="str">
        <f>IFERROR(_xlfn.XLOOKUP($B4807,'Ownership Metrics'!$A:$A,'Ownership Metrics'!$H:$H),"")</f>
        <v>Mayoritas</v>
      </c>
      <c r="T4807" s="27" t="str">
        <f>IFERROR(_xlfn.XLOOKUP($B4807,'Ownership Metrics'!$A:$A,'Ownership Metrics'!$I:$I),"")</f>
        <v>Tinggi</v>
      </c>
      <c r="U4807" s="27">
        <f>IF(COUNTIFS($B$2:$B4807,$B4807,$D$2:$D4807,$D4807)=1,1,0)</f>
        <v>1</v>
      </c>
      <c r="V4807" s="27">
        <f t="shared" si="226"/>
        <v>8</v>
      </c>
      <c r="W4807" s="27">
        <f t="shared" si="227"/>
        <v>2</v>
      </c>
      <c r="X4807" s="27">
        <f t="shared" si="225"/>
        <v>7.9999995193000002</v>
      </c>
    </row>
    <row r="4808" spans="1:24" x14ac:dyDescent="0.25">
      <c r="A4808" s="26">
        <v>46265</v>
      </c>
      <c r="B4808" s="27" t="s">
        <v>10775</v>
      </c>
      <c r="C4808" s="27" t="s">
        <v>4981</v>
      </c>
      <c r="D4808" s="27" t="s">
        <v>4985</v>
      </c>
      <c r="E4808" s="27" t="s">
        <v>22</v>
      </c>
      <c r="F4808" s="27" t="s">
        <v>23</v>
      </c>
      <c r="G4808" s="27"/>
      <c r="H4808" s="27" t="s">
        <v>24</v>
      </c>
      <c r="I4808" s="28">
        <v>1084087994</v>
      </c>
      <c r="J4808" s="28">
        <v>0</v>
      </c>
      <c r="K4808" s="28">
        <v>1084087994</v>
      </c>
      <c r="L4808" s="29">
        <v>2.62</v>
      </c>
      <c r="M4808" s="29">
        <f>IFERROR(_xlfn.XLOOKUP($B4808,'Ownership Metrics'!$A:$A,'Ownership Metrics'!$B:$B),"")</f>
        <v>5.48</v>
      </c>
      <c r="N4808" s="28">
        <f>IFERROR(_xlfn.XLOOKUP($B4808,'Ownership Metrics'!$A:$A,'Ownership Metrics'!$C:$C),"")</f>
        <v>6488</v>
      </c>
      <c r="O4808" s="29">
        <f>IFERROR(_xlfn.XLOOKUP($B4808,'Ownership Metrics'!$A:$A,'Ownership Metrics'!$D:$D),"")</f>
        <v>80.05</v>
      </c>
      <c r="P4808" s="29">
        <f>IFERROR(_xlfn.XLOOKUP($B4808,'Ownership Metrics'!$A:$A,'Ownership Metrics'!$E:$E),"")</f>
        <v>90.89</v>
      </c>
      <c r="Q4808" s="30">
        <f>IFERROR(_xlfn.XLOOKUP($B4808,'Ownership Metrics'!$A:$A,'Ownership Metrics'!$F:$F),"")</f>
        <v>5</v>
      </c>
      <c r="R4808" s="30">
        <f>IFERROR(_xlfn.XLOOKUP($B4808,'Ownership Metrics'!$A:$A,'Ownership Metrics'!$G:$G),"")</f>
        <v>77</v>
      </c>
      <c r="S4808" s="27" t="str">
        <f>IFERROR(_xlfn.XLOOKUP($B4808,'Ownership Metrics'!$A:$A,'Ownership Metrics'!$H:$H),"")</f>
        <v>Mayoritas</v>
      </c>
      <c r="T4808" s="27" t="str">
        <f>IFERROR(_xlfn.XLOOKUP($B4808,'Ownership Metrics'!$A:$A,'Ownership Metrics'!$I:$I),"")</f>
        <v>Tinggi</v>
      </c>
      <c r="U4808" s="27">
        <f>IF(COUNTIFS($B$2:$B4808,$B4808,$D$2:$D4808,$D4808)=1,1,0)</f>
        <v>1</v>
      </c>
      <c r="V4808" s="27">
        <f t="shared" si="226"/>
        <v>2.62</v>
      </c>
      <c r="W4808" s="27">
        <f t="shared" si="227"/>
        <v>4</v>
      </c>
      <c r="X4808" s="27">
        <f t="shared" si="225"/>
        <v>2.6199995192000003</v>
      </c>
    </row>
    <row r="4809" spans="1:24" x14ac:dyDescent="0.25">
      <c r="A4809" s="26">
        <v>46265</v>
      </c>
      <c r="B4809" s="27" t="s">
        <v>10776</v>
      </c>
      <c r="C4809" s="27" t="s">
        <v>4987</v>
      </c>
      <c r="D4809" s="27" t="s">
        <v>4988</v>
      </c>
      <c r="E4809" s="27" t="s">
        <v>22</v>
      </c>
      <c r="F4809" s="27" t="s">
        <v>23</v>
      </c>
      <c r="G4809" s="27"/>
      <c r="H4809" s="27" t="s">
        <v>24</v>
      </c>
      <c r="I4809" s="28">
        <v>341953100</v>
      </c>
      <c r="J4809" s="28">
        <v>0</v>
      </c>
      <c r="K4809" s="28">
        <v>341953100</v>
      </c>
      <c r="L4809" s="29">
        <v>51.29</v>
      </c>
      <c r="M4809" s="29">
        <f>IFERROR(_xlfn.XLOOKUP($B4809,'Ownership Metrics'!$A:$A,'Ownership Metrics'!$B:$B),"")</f>
        <v>14.36</v>
      </c>
      <c r="N4809" s="28">
        <f>IFERROR(_xlfn.XLOOKUP($B4809,'Ownership Metrics'!$A:$A,'Ownership Metrics'!$C:$C),"")</f>
        <v>2838</v>
      </c>
      <c r="O4809" s="29">
        <f>IFERROR(_xlfn.XLOOKUP($B4809,'Ownership Metrics'!$A:$A,'Ownership Metrics'!$D:$D),"")</f>
        <v>51.29</v>
      </c>
      <c r="P4809" s="29">
        <f>IFERROR(_xlfn.XLOOKUP($B4809,'Ownership Metrics'!$A:$A,'Ownership Metrics'!$E:$E),"")</f>
        <v>68.98</v>
      </c>
      <c r="Q4809" s="30">
        <f>IFERROR(_xlfn.XLOOKUP($B4809,'Ownership Metrics'!$A:$A,'Ownership Metrics'!$F:$F),"")</f>
        <v>12</v>
      </c>
      <c r="R4809" s="30">
        <f>IFERROR(_xlfn.XLOOKUP($B4809,'Ownership Metrics'!$A:$A,'Ownership Metrics'!$G:$G),"")</f>
        <v>45</v>
      </c>
      <c r="S4809" s="27" t="str">
        <f>IFERROR(_xlfn.XLOOKUP($B4809,'Ownership Metrics'!$A:$A,'Ownership Metrics'!$H:$H),"")</f>
        <v>Mayoritas</v>
      </c>
      <c r="T4809" s="27" t="str">
        <f>IFERROR(_xlfn.XLOOKUP($B4809,'Ownership Metrics'!$A:$A,'Ownership Metrics'!$I:$I),"")</f>
        <v>Sedang</v>
      </c>
      <c r="U4809" s="27">
        <f>IF(COUNTIFS($B$2:$B4809,$B4809,$D$2:$D4809,$D4809)=1,1,0)</f>
        <v>1</v>
      </c>
      <c r="V4809" s="27">
        <f t="shared" si="226"/>
        <v>51.29</v>
      </c>
      <c r="W4809" s="27">
        <f t="shared" si="227"/>
        <v>1</v>
      </c>
      <c r="X4809" s="27">
        <f t="shared" si="225"/>
        <v>51.2899995191</v>
      </c>
    </row>
    <row r="4810" spans="1:24" x14ac:dyDescent="0.25">
      <c r="A4810" s="26">
        <v>46265</v>
      </c>
      <c r="B4810" s="27" t="s">
        <v>10776</v>
      </c>
      <c r="C4810" s="27" t="s">
        <v>4987</v>
      </c>
      <c r="D4810" s="27" t="s">
        <v>2228</v>
      </c>
      <c r="E4810" s="27" t="s">
        <v>22</v>
      </c>
      <c r="F4810" s="27" t="s">
        <v>23</v>
      </c>
      <c r="G4810" s="27"/>
      <c r="H4810" s="27" t="s">
        <v>24</v>
      </c>
      <c r="I4810" s="28">
        <v>77655700</v>
      </c>
      <c r="J4810" s="28">
        <v>0</v>
      </c>
      <c r="K4810" s="28">
        <v>77655700</v>
      </c>
      <c r="L4810" s="29">
        <v>11.65</v>
      </c>
      <c r="M4810" s="29">
        <f>IFERROR(_xlfn.XLOOKUP($B4810,'Ownership Metrics'!$A:$A,'Ownership Metrics'!$B:$B),"")</f>
        <v>14.36</v>
      </c>
      <c r="N4810" s="28">
        <f>IFERROR(_xlfn.XLOOKUP($B4810,'Ownership Metrics'!$A:$A,'Ownership Metrics'!$C:$C),"")</f>
        <v>2838</v>
      </c>
      <c r="O4810" s="29">
        <f>IFERROR(_xlfn.XLOOKUP($B4810,'Ownership Metrics'!$A:$A,'Ownership Metrics'!$D:$D),"")</f>
        <v>51.29</v>
      </c>
      <c r="P4810" s="29">
        <f>IFERROR(_xlfn.XLOOKUP($B4810,'Ownership Metrics'!$A:$A,'Ownership Metrics'!$E:$E),"")</f>
        <v>68.98</v>
      </c>
      <c r="Q4810" s="30">
        <f>IFERROR(_xlfn.XLOOKUP($B4810,'Ownership Metrics'!$A:$A,'Ownership Metrics'!$F:$F),"")</f>
        <v>12</v>
      </c>
      <c r="R4810" s="30">
        <f>IFERROR(_xlfn.XLOOKUP($B4810,'Ownership Metrics'!$A:$A,'Ownership Metrics'!$G:$G),"")</f>
        <v>45</v>
      </c>
      <c r="S4810" s="27" t="str">
        <f>IFERROR(_xlfn.XLOOKUP($B4810,'Ownership Metrics'!$A:$A,'Ownership Metrics'!$H:$H),"")</f>
        <v>Mayoritas</v>
      </c>
      <c r="T4810" s="27" t="str">
        <f>IFERROR(_xlfn.XLOOKUP($B4810,'Ownership Metrics'!$A:$A,'Ownership Metrics'!$I:$I),"")</f>
        <v>Sedang</v>
      </c>
      <c r="U4810" s="27">
        <f>IF(COUNTIFS($B$2:$B4810,$B4810,$D$2:$D4810,$D4810)=1,1,0)</f>
        <v>1</v>
      </c>
      <c r="V4810" s="27">
        <f t="shared" si="226"/>
        <v>11.65</v>
      </c>
      <c r="W4810" s="27">
        <f t="shared" si="227"/>
        <v>2</v>
      </c>
      <c r="X4810" s="27">
        <f t="shared" si="225"/>
        <v>11.649999519</v>
      </c>
    </row>
    <row r="4811" spans="1:24" x14ac:dyDescent="0.25">
      <c r="A4811" s="26">
        <v>46265</v>
      </c>
      <c r="B4811" s="27" t="s">
        <v>10776</v>
      </c>
      <c r="C4811" s="27" t="s">
        <v>4987</v>
      </c>
      <c r="D4811" s="27" t="s">
        <v>2229</v>
      </c>
      <c r="E4811" s="27" t="s">
        <v>74</v>
      </c>
      <c r="F4811" s="27" t="s">
        <v>23</v>
      </c>
      <c r="G4811" s="27"/>
      <c r="H4811" s="27" t="s">
        <v>24</v>
      </c>
      <c r="I4811" s="28">
        <v>10175700</v>
      </c>
      <c r="J4811" s="28">
        <v>0</v>
      </c>
      <c r="K4811" s="28">
        <v>10175700</v>
      </c>
      <c r="L4811" s="29">
        <v>1.53</v>
      </c>
      <c r="M4811" s="29">
        <f>IFERROR(_xlfn.XLOOKUP($B4811,'Ownership Metrics'!$A:$A,'Ownership Metrics'!$B:$B),"")</f>
        <v>14.36</v>
      </c>
      <c r="N4811" s="28">
        <f>IFERROR(_xlfn.XLOOKUP($B4811,'Ownership Metrics'!$A:$A,'Ownership Metrics'!$C:$C),"")</f>
        <v>2838</v>
      </c>
      <c r="O4811" s="29">
        <f>IFERROR(_xlfn.XLOOKUP($B4811,'Ownership Metrics'!$A:$A,'Ownership Metrics'!$D:$D),"")</f>
        <v>51.29</v>
      </c>
      <c r="P4811" s="29">
        <f>IFERROR(_xlfn.XLOOKUP($B4811,'Ownership Metrics'!$A:$A,'Ownership Metrics'!$E:$E),"")</f>
        <v>68.98</v>
      </c>
      <c r="Q4811" s="30">
        <f>IFERROR(_xlfn.XLOOKUP($B4811,'Ownership Metrics'!$A:$A,'Ownership Metrics'!$F:$F),"")</f>
        <v>12</v>
      </c>
      <c r="R4811" s="30">
        <f>IFERROR(_xlfn.XLOOKUP($B4811,'Ownership Metrics'!$A:$A,'Ownership Metrics'!$G:$G),"")</f>
        <v>45</v>
      </c>
      <c r="S4811" s="27" t="str">
        <f>IFERROR(_xlfn.XLOOKUP($B4811,'Ownership Metrics'!$A:$A,'Ownership Metrics'!$H:$H),"")</f>
        <v>Mayoritas</v>
      </c>
      <c r="T4811" s="27" t="str">
        <f>IFERROR(_xlfn.XLOOKUP($B4811,'Ownership Metrics'!$A:$A,'Ownership Metrics'!$I:$I),"")</f>
        <v>Sedang</v>
      </c>
      <c r="U4811" s="27">
        <f>IF(COUNTIFS($B$2:$B4811,$B4811,$D$2:$D4811,$D4811)=1,1,0)</f>
        <v>1</v>
      </c>
      <c r="V4811" s="27">
        <f t="shared" si="226"/>
        <v>1.53</v>
      </c>
      <c r="W4811" s="27">
        <f t="shared" si="227"/>
        <v>9</v>
      </c>
      <c r="X4811" s="27">
        <f t="shared" si="225"/>
        <v>1.5299995189</v>
      </c>
    </row>
    <row r="4812" spans="1:24" x14ac:dyDescent="0.25">
      <c r="A4812" s="26">
        <v>46265</v>
      </c>
      <c r="B4812" s="27" t="s">
        <v>10776</v>
      </c>
      <c r="C4812" s="27" t="s">
        <v>4987</v>
      </c>
      <c r="D4812" s="27" t="s">
        <v>4989</v>
      </c>
      <c r="E4812" s="27" t="s">
        <v>74</v>
      </c>
      <c r="F4812" s="27" t="s">
        <v>23</v>
      </c>
      <c r="G4812" s="27"/>
      <c r="H4812" s="27" t="s">
        <v>24</v>
      </c>
      <c r="I4812" s="28">
        <v>9832200</v>
      </c>
      <c r="J4812" s="28">
        <v>0</v>
      </c>
      <c r="K4812" s="28">
        <v>9832200</v>
      </c>
      <c r="L4812" s="29">
        <v>1.47</v>
      </c>
      <c r="M4812" s="29">
        <f>IFERROR(_xlfn.XLOOKUP($B4812,'Ownership Metrics'!$A:$A,'Ownership Metrics'!$B:$B),"")</f>
        <v>14.36</v>
      </c>
      <c r="N4812" s="28">
        <f>IFERROR(_xlfn.XLOOKUP($B4812,'Ownership Metrics'!$A:$A,'Ownership Metrics'!$C:$C),"")</f>
        <v>2838</v>
      </c>
      <c r="O4812" s="29">
        <f>IFERROR(_xlfn.XLOOKUP($B4812,'Ownership Metrics'!$A:$A,'Ownership Metrics'!$D:$D),"")</f>
        <v>51.29</v>
      </c>
      <c r="P4812" s="29">
        <f>IFERROR(_xlfn.XLOOKUP($B4812,'Ownership Metrics'!$A:$A,'Ownership Metrics'!$E:$E),"")</f>
        <v>68.98</v>
      </c>
      <c r="Q4812" s="30">
        <f>IFERROR(_xlfn.XLOOKUP($B4812,'Ownership Metrics'!$A:$A,'Ownership Metrics'!$F:$F),"")</f>
        <v>12</v>
      </c>
      <c r="R4812" s="30">
        <f>IFERROR(_xlfn.XLOOKUP($B4812,'Ownership Metrics'!$A:$A,'Ownership Metrics'!$G:$G),"")</f>
        <v>45</v>
      </c>
      <c r="S4812" s="27" t="str">
        <f>IFERROR(_xlfn.XLOOKUP($B4812,'Ownership Metrics'!$A:$A,'Ownership Metrics'!$H:$H),"")</f>
        <v>Mayoritas</v>
      </c>
      <c r="T4812" s="27" t="str">
        <f>IFERROR(_xlfn.XLOOKUP($B4812,'Ownership Metrics'!$A:$A,'Ownership Metrics'!$I:$I),"")</f>
        <v>Sedang</v>
      </c>
      <c r="U4812" s="27">
        <f>IF(COUNTIFS($B$2:$B4812,$B4812,$D$2:$D4812,$D4812)=1,1,0)</f>
        <v>1</v>
      </c>
      <c r="V4812" s="27">
        <f t="shared" si="226"/>
        <v>1.47</v>
      </c>
      <c r="W4812" s="27">
        <f t="shared" si="227"/>
        <v>10</v>
      </c>
      <c r="X4812" s="27">
        <f t="shared" si="225"/>
        <v>1.4699995187999999</v>
      </c>
    </row>
    <row r="4813" spans="1:24" x14ac:dyDescent="0.25">
      <c r="A4813" s="26">
        <v>46265</v>
      </c>
      <c r="B4813" s="27" t="s">
        <v>10776</v>
      </c>
      <c r="C4813" s="27" t="s">
        <v>4987</v>
      </c>
      <c r="D4813" s="27" t="s">
        <v>4028</v>
      </c>
      <c r="E4813" s="27" t="s">
        <v>74</v>
      </c>
      <c r="F4813" s="27" t="s">
        <v>23</v>
      </c>
      <c r="G4813" s="27"/>
      <c r="H4813" s="27" t="s">
        <v>24</v>
      </c>
      <c r="I4813" s="28">
        <v>16706200</v>
      </c>
      <c r="J4813" s="28">
        <v>0</v>
      </c>
      <c r="K4813" s="28">
        <v>16706200</v>
      </c>
      <c r="L4813" s="29">
        <v>2.5099999999999998</v>
      </c>
      <c r="M4813" s="29">
        <f>IFERROR(_xlfn.XLOOKUP($B4813,'Ownership Metrics'!$A:$A,'Ownership Metrics'!$B:$B),"")</f>
        <v>14.36</v>
      </c>
      <c r="N4813" s="28">
        <f>IFERROR(_xlfn.XLOOKUP($B4813,'Ownership Metrics'!$A:$A,'Ownership Metrics'!$C:$C),"")</f>
        <v>2838</v>
      </c>
      <c r="O4813" s="29">
        <f>IFERROR(_xlfn.XLOOKUP($B4813,'Ownership Metrics'!$A:$A,'Ownership Metrics'!$D:$D),"")</f>
        <v>51.29</v>
      </c>
      <c r="P4813" s="29">
        <f>IFERROR(_xlfn.XLOOKUP($B4813,'Ownership Metrics'!$A:$A,'Ownership Metrics'!$E:$E),"")</f>
        <v>68.98</v>
      </c>
      <c r="Q4813" s="30">
        <f>IFERROR(_xlfn.XLOOKUP($B4813,'Ownership Metrics'!$A:$A,'Ownership Metrics'!$F:$F),"")</f>
        <v>12</v>
      </c>
      <c r="R4813" s="30">
        <f>IFERROR(_xlfn.XLOOKUP($B4813,'Ownership Metrics'!$A:$A,'Ownership Metrics'!$G:$G),"")</f>
        <v>45</v>
      </c>
      <c r="S4813" s="27" t="str">
        <f>IFERROR(_xlfn.XLOOKUP($B4813,'Ownership Metrics'!$A:$A,'Ownership Metrics'!$H:$H),"")</f>
        <v>Mayoritas</v>
      </c>
      <c r="T4813" s="27" t="str">
        <f>IFERROR(_xlfn.XLOOKUP($B4813,'Ownership Metrics'!$A:$A,'Ownership Metrics'!$I:$I),"")</f>
        <v>Sedang</v>
      </c>
      <c r="U4813" s="27">
        <f>IF(COUNTIFS($B$2:$B4813,$B4813,$D$2:$D4813,$D4813)=1,1,0)</f>
        <v>1</v>
      </c>
      <c r="V4813" s="27">
        <f t="shared" si="226"/>
        <v>2.5099999999999998</v>
      </c>
      <c r="W4813" s="27">
        <f t="shared" si="227"/>
        <v>5</v>
      </c>
      <c r="X4813" s="27">
        <f t="shared" si="225"/>
        <v>2.5099995186999999</v>
      </c>
    </row>
    <row r="4814" spans="1:24" x14ac:dyDescent="0.25">
      <c r="A4814" s="26">
        <v>46265</v>
      </c>
      <c r="B4814" s="27" t="s">
        <v>10776</v>
      </c>
      <c r="C4814" s="27" t="s">
        <v>4987</v>
      </c>
      <c r="D4814" s="27" t="s">
        <v>4990</v>
      </c>
      <c r="E4814" s="27" t="s">
        <v>51</v>
      </c>
      <c r="F4814" s="27" t="s">
        <v>23</v>
      </c>
      <c r="G4814" s="27"/>
      <c r="H4814" s="27" t="s">
        <v>24</v>
      </c>
      <c r="I4814" s="28">
        <v>12734800</v>
      </c>
      <c r="J4814" s="28">
        <v>0</v>
      </c>
      <c r="K4814" s="28">
        <v>12734800</v>
      </c>
      <c r="L4814" s="29">
        <v>1.91</v>
      </c>
      <c r="M4814" s="29">
        <f>IFERROR(_xlfn.XLOOKUP($B4814,'Ownership Metrics'!$A:$A,'Ownership Metrics'!$B:$B),"")</f>
        <v>14.36</v>
      </c>
      <c r="N4814" s="28">
        <f>IFERROR(_xlfn.XLOOKUP($B4814,'Ownership Metrics'!$A:$A,'Ownership Metrics'!$C:$C),"")</f>
        <v>2838</v>
      </c>
      <c r="O4814" s="29">
        <f>IFERROR(_xlfn.XLOOKUP($B4814,'Ownership Metrics'!$A:$A,'Ownership Metrics'!$D:$D),"")</f>
        <v>51.29</v>
      </c>
      <c r="P4814" s="29">
        <f>IFERROR(_xlfn.XLOOKUP($B4814,'Ownership Metrics'!$A:$A,'Ownership Metrics'!$E:$E),"")</f>
        <v>68.98</v>
      </c>
      <c r="Q4814" s="30">
        <f>IFERROR(_xlfn.XLOOKUP($B4814,'Ownership Metrics'!$A:$A,'Ownership Metrics'!$F:$F),"")</f>
        <v>12</v>
      </c>
      <c r="R4814" s="30">
        <f>IFERROR(_xlfn.XLOOKUP($B4814,'Ownership Metrics'!$A:$A,'Ownership Metrics'!$G:$G),"")</f>
        <v>45</v>
      </c>
      <c r="S4814" s="27" t="str">
        <f>IFERROR(_xlfn.XLOOKUP($B4814,'Ownership Metrics'!$A:$A,'Ownership Metrics'!$H:$H),"")</f>
        <v>Mayoritas</v>
      </c>
      <c r="T4814" s="27" t="str">
        <f>IFERROR(_xlfn.XLOOKUP($B4814,'Ownership Metrics'!$A:$A,'Ownership Metrics'!$I:$I),"")</f>
        <v>Sedang</v>
      </c>
      <c r="U4814" s="27">
        <f>IF(COUNTIFS($B$2:$B4814,$B4814,$D$2:$D4814,$D4814)=1,1,0)</f>
        <v>1</v>
      </c>
      <c r="V4814" s="27">
        <f t="shared" si="226"/>
        <v>1.91</v>
      </c>
      <c r="W4814" s="27">
        <f t="shared" si="227"/>
        <v>6</v>
      </c>
      <c r="X4814" s="27">
        <f t="shared" si="225"/>
        <v>1.9099995185999998</v>
      </c>
    </row>
    <row r="4815" spans="1:24" x14ac:dyDescent="0.25">
      <c r="A4815" s="26">
        <v>46265</v>
      </c>
      <c r="B4815" s="27" t="s">
        <v>10776</v>
      </c>
      <c r="C4815" s="27" t="s">
        <v>4987</v>
      </c>
      <c r="D4815" s="27" t="s">
        <v>3949</v>
      </c>
      <c r="E4815" s="27" t="s">
        <v>74</v>
      </c>
      <c r="F4815" s="27" t="s">
        <v>23</v>
      </c>
      <c r="G4815" s="27"/>
      <c r="H4815" s="27" t="s">
        <v>24</v>
      </c>
      <c r="I4815" s="28">
        <v>6830000</v>
      </c>
      <c r="J4815" s="28">
        <v>0</v>
      </c>
      <c r="K4815" s="28">
        <v>6830000</v>
      </c>
      <c r="L4815" s="29">
        <v>1.02</v>
      </c>
      <c r="M4815" s="29">
        <f>IFERROR(_xlfn.XLOOKUP($B4815,'Ownership Metrics'!$A:$A,'Ownership Metrics'!$B:$B),"")</f>
        <v>14.36</v>
      </c>
      <c r="N4815" s="28">
        <f>IFERROR(_xlfn.XLOOKUP($B4815,'Ownership Metrics'!$A:$A,'Ownership Metrics'!$C:$C),"")</f>
        <v>2838</v>
      </c>
      <c r="O4815" s="29">
        <f>IFERROR(_xlfn.XLOOKUP($B4815,'Ownership Metrics'!$A:$A,'Ownership Metrics'!$D:$D),"")</f>
        <v>51.29</v>
      </c>
      <c r="P4815" s="29">
        <f>IFERROR(_xlfn.XLOOKUP($B4815,'Ownership Metrics'!$A:$A,'Ownership Metrics'!$E:$E),"")</f>
        <v>68.98</v>
      </c>
      <c r="Q4815" s="30">
        <f>IFERROR(_xlfn.XLOOKUP($B4815,'Ownership Metrics'!$A:$A,'Ownership Metrics'!$F:$F),"")</f>
        <v>12</v>
      </c>
      <c r="R4815" s="30">
        <f>IFERROR(_xlfn.XLOOKUP($B4815,'Ownership Metrics'!$A:$A,'Ownership Metrics'!$G:$G),"")</f>
        <v>45</v>
      </c>
      <c r="S4815" s="27" t="str">
        <f>IFERROR(_xlfn.XLOOKUP($B4815,'Ownership Metrics'!$A:$A,'Ownership Metrics'!$H:$H),"")</f>
        <v>Mayoritas</v>
      </c>
      <c r="T4815" s="27" t="str">
        <f>IFERROR(_xlfn.XLOOKUP($B4815,'Ownership Metrics'!$A:$A,'Ownership Metrics'!$I:$I),"")</f>
        <v>Sedang</v>
      </c>
      <c r="U4815" s="27">
        <f>IF(COUNTIFS($B$2:$B4815,$B4815,$D$2:$D4815,$D4815)=1,1,0)</f>
        <v>1</v>
      </c>
      <c r="V4815" s="27">
        <f t="shared" si="226"/>
        <v>1.02</v>
      </c>
      <c r="W4815" s="27">
        <f t="shared" si="227"/>
        <v>12</v>
      </c>
      <c r="X4815" s="27">
        <f t="shared" si="225"/>
        <v>1.0199995184999999</v>
      </c>
    </row>
    <row r="4816" spans="1:24" x14ac:dyDescent="0.25">
      <c r="A4816" s="26">
        <v>46265</v>
      </c>
      <c r="B4816" s="27" t="s">
        <v>10776</v>
      </c>
      <c r="C4816" s="27" t="s">
        <v>4987</v>
      </c>
      <c r="D4816" s="27" t="s">
        <v>348</v>
      </c>
      <c r="E4816" s="27" t="s">
        <v>26</v>
      </c>
      <c r="F4816" s="27" t="s">
        <v>32</v>
      </c>
      <c r="G4816" s="27"/>
      <c r="H4816" s="27" t="s">
        <v>64</v>
      </c>
      <c r="I4816" s="28">
        <v>40290920</v>
      </c>
      <c r="J4816" s="28">
        <v>0</v>
      </c>
      <c r="K4816" s="28">
        <v>40290920</v>
      </c>
      <c r="L4816" s="29">
        <v>6.04</v>
      </c>
      <c r="M4816" s="29">
        <f>IFERROR(_xlfn.XLOOKUP($B4816,'Ownership Metrics'!$A:$A,'Ownership Metrics'!$B:$B),"")</f>
        <v>14.36</v>
      </c>
      <c r="N4816" s="28">
        <f>IFERROR(_xlfn.XLOOKUP($B4816,'Ownership Metrics'!$A:$A,'Ownership Metrics'!$C:$C),"")</f>
        <v>2838</v>
      </c>
      <c r="O4816" s="29">
        <f>IFERROR(_xlfn.XLOOKUP($B4816,'Ownership Metrics'!$A:$A,'Ownership Metrics'!$D:$D),"")</f>
        <v>51.29</v>
      </c>
      <c r="P4816" s="29">
        <f>IFERROR(_xlfn.XLOOKUP($B4816,'Ownership Metrics'!$A:$A,'Ownership Metrics'!$E:$E),"")</f>
        <v>68.98</v>
      </c>
      <c r="Q4816" s="30">
        <f>IFERROR(_xlfn.XLOOKUP($B4816,'Ownership Metrics'!$A:$A,'Ownership Metrics'!$F:$F),"")</f>
        <v>12</v>
      </c>
      <c r="R4816" s="30">
        <f>IFERROR(_xlfn.XLOOKUP($B4816,'Ownership Metrics'!$A:$A,'Ownership Metrics'!$G:$G),"")</f>
        <v>45</v>
      </c>
      <c r="S4816" s="27" t="str">
        <f>IFERROR(_xlfn.XLOOKUP($B4816,'Ownership Metrics'!$A:$A,'Ownership Metrics'!$H:$H),"")</f>
        <v>Mayoritas</v>
      </c>
      <c r="T4816" s="27" t="str">
        <f>IFERROR(_xlfn.XLOOKUP($B4816,'Ownership Metrics'!$A:$A,'Ownership Metrics'!$I:$I),"")</f>
        <v>Sedang</v>
      </c>
      <c r="U4816" s="27">
        <f>IF(COUNTIFS($B$2:$B4816,$B4816,$D$2:$D4816,$D4816)=1,1,0)</f>
        <v>1</v>
      </c>
      <c r="V4816" s="27">
        <f t="shared" si="226"/>
        <v>6.04</v>
      </c>
      <c r="W4816" s="27">
        <f t="shared" si="227"/>
        <v>3</v>
      </c>
      <c r="X4816" s="27">
        <f t="shared" si="225"/>
        <v>6.0399995184000002</v>
      </c>
    </row>
    <row r="4817" spans="1:24" x14ac:dyDescent="0.25">
      <c r="A4817" s="26">
        <v>46265</v>
      </c>
      <c r="B4817" s="27" t="s">
        <v>10776</v>
      </c>
      <c r="C4817" s="27" t="s">
        <v>4987</v>
      </c>
      <c r="D4817" s="27" t="s">
        <v>4029</v>
      </c>
      <c r="E4817" s="27" t="s">
        <v>35</v>
      </c>
      <c r="F4817" s="27" t="s">
        <v>23</v>
      </c>
      <c r="G4817" s="27" t="s">
        <v>36</v>
      </c>
      <c r="H4817" s="27" t="s">
        <v>24</v>
      </c>
      <c r="I4817" s="28">
        <v>11393700</v>
      </c>
      <c r="J4817" s="28">
        <v>0</v>
      </c>
      <c r="K4817" s="28">
        <v>11393700</v>
      </c>
      <c r="L4817" s="29">
        <v>1.71</v>
      </c>
      <c r="M4817" s="29">
        <f>IFERROR(_xlfn.XLOOKUP($B4817,'Ownership Metrics'!$A:$A,'Ownership Metrics'!$B:$B),"")</f>
        <v>14.36</v>
      </c>
      <c r="N4817" s="28">
        <f>IFERROR(_xlfn.XLOOKUP($B4817,'Ownership Metrics'!$A:$A,'Ownership Metrics'!$C:$C),"")</f>
        <v>2838</v>
      </c>
      <c r="O4817" s="29">
        <f>IFERROR(_xlfn.XLOOKUP($B4817,'Ownership Metrics'!$A:$A,'Ownership Metrics'!$D:$D),"")</f>
        <v>51.29</v>
      </c>
      <c r="P4817" s="29">
        <f>IFERROR(_xlfn.XLOOKUP($B4817,'Ownership Metrics'!$A:$A,'Ownership Metrics'!$E:$E),"")</f>
        <v>68.98</v>
      </c>
      <c r="Q4817" s="30">
        <f>IFERROR(_xlfn.XLOOKUP($B4817,'Ownership Metrics'!$A:$A,'Ownership Metrics'!$F:$F),"")</f>
        <v>12</v>
      </c>
      <c r="R4817" s="30">
        <f>IFERROR(_xlfn.XLOOKUP($B4817,'Ownership Metrics'!$A:$A,'Ownership Metrics'!$G:$G),"")</f>
        <v>45</v>
      </c>
      <c r="S4817" s="27" t="str">
        <f>IFERROR(_xlfn.XLOOKUP($B4817,'Ownership Metrics'!$A:$A,'Ownership Metrics'!$H:$H),"")</f>
        <v>Mayoritas</v>
      </c>
      <c r="T4817" s="27" t="str">
        <f>IFERROR(_xlfn.XLOOKUP($B4817,'Ownership Metrics'!$A:$A,'Ownership Metrics'!$I:$I),"")</f>
        <v>Sedang</v>
      </c>
      <c r="U4817" s="27">
        <f>IF(COUNTIFS($B$2:$B4817,$B4817,$D$2:$D4817,$D4817)=1,1,0)</f>
        <v>1</v>
      </c>
      <c r="V4817" s="27">
        <f t="shared" si="226"/>
        <v>1.71</v>
      </c>
      <c r="W4817" s="27">
        <f t="shared" si="227"/>
        <v>7</v>
      </c>
      <c r="X4817" s="27">
        <f t="shared" si="225"/>
        <v>1.7099995182999999</v>
      </c>
    </row>
    <row r="4818" spans="1:24" x14ac:dyDescent="0.25">
      <c r="A4818" s="26">
        <v>46265</v>
      </c>
      <c r="B4818" s="27" t="s">
        <v>10776</v>
      </c>
      <c r="C4818" s="27" t="s">
        <v>4987</v>
      </c>
      <c r="D4818" s="27" t="s">
        <v>4991</v>
      </c>
      <c r="E4818" s="27" t="s">
        <v>35</v>
      </c>
      <c r="F4818" s="27" t="s">
        <v>23</v>
      </c>
      <c r="G4818" s="27" t="s">
        <v>36</v>
      </c>
      <c r="H4818" s="27" t="s">
        <v>24</v>
      </c>
      <c r="I4818" s="28">
        <v>9129800</v>
      </c>
      <c r="J4818" s="28">
        <v>0</v>
      </c>
      <c r="K4818" s="28">
        <v>9129800</v>
      </c>
      <c r="L4818" s="29">
        <v>1.37</v>
      </c>
      <c r="M4818" s="29">
        <f>IFERROR(_xlfn.XLOOKUP($B4818,'Ownership Metrics'!$A:$A,'Ownership Metrics'!$B:$B),"")</f>
        <v>14.36</v>
      </c>
      <c r="N4818" s="28">
        <f>IFERROR(_xlfn.XLOOKUP($B4818,'Ownership Metrics'!$A:$A,'Ownership Metrics'!$C:$C),"")</f>
        <v>2838</v>
      </c>
      <c r="O4818" s="29">
        <f>IFERROR(_xlfn.XLOOKUP($B4818,'Ownership Metrics'!$A:$A,'Ownership Metrics'!$D:$D),"")</f>
        <v>51.29</v>
      </c>
      <c r="P4818" s="29">
        <f>IFERROR(_xlfn.XLOOKUP($B4818,'Ownership Metrics'!$A:$A,'Ownership Metrics'!$E:$E),"")</f>
        <v>68.98</v>
      </c>
      <c r="Q4818" s="30">
        <f>IFERROR(_xlfn.XLOOKUP($B4818,'Ownership Metrics'!$A:$A,'Ownership Metrics'!$F:$F),"")</f>
        <v>12</v>
      </c>
      <c r="R4818" s="30">
        <f>IFERROR(_xlfn.XLOOKUP($B4818,'Ownership Metrics'!$A:$A,'Ownership Metrics'!$G:$G),"")</f>
        <v>45</v>
      </c>
      <c r="S4818" s="27" t="str">
        <f>IFERROR(_xlfn.XLOOKUP($B4818,'Ownership Metrics'!$A:$A,'Ownership Metrics'!$H:$H),"")</f>
        <v>Mayoritas</v>
      </c>
      <c r="T4818" s="27" t="str">
        <f>IFERROR(_xlfn.XLOOKUP($B4818,'Ownership Metrics'!$A:$A,'Ownership Metrics'!$I:$I),"")</f>
        <v>Sedang</v>
      </c>
      <c r="U4818" s="27">
        <f>IF(COUNTIFS($B$2:$B4818,$B4818,$D$2:$D4818,$D4818)=1,1,0)</f>
        <v>1</v>
      </c>
      <c r="V4818" s="27">
        <f t="shared" si="226"/>
        <v>1.37</v>
      </c>
      <c r="W4818" s="27">
        <f t="shared" si="227"/>
        <v>11</v>
      </c>
      <c r="X4818" s="27">
        <f t="shared" si="225"/>
        <v>1.3699995182000002</v>
      </c>
    </row>
    <row r="4819" spans="1:24" x14ac:dyDescent="0.25">
      <c r="A4819" s="26">
        <v>46265</v>
      </c>
      <c r="B4819" s="27" t="s">
        <v>10776</v>
      </c>
      <c r="C4819" s="27" t="s">
        <v>4987</v>
      </c>
      <c r="D4819" s="27" t="s">
        <v>4414</v>
      </c>
      <c r="E4819" s="27" t="s">
        <v>35</v>
      </c>
      <c r="F4819" s="27" t="s">
        <v>23</v>
      </c>
      <c r="G4819" s="27" t="s">
        <v>36</v>
      </c>
      <c r="H4819" s="27" t="s">
        <v>24</v>
      </c>
      <c r="I4819" s="28">
        <v>23930000</v>
      </c>
      <c r="J4819" s="28">
        <v>0</v>
      </c>
      <c r="K4819" s="28">
        <v>23930000</v>
      </c>
      <c r="L4819" s="29">
        <v>3.59</v>
      </c>
      <c r="M4819" s="29">
        <f>IFERROR(_xlfn.XLOOKUP($B4819,'Ownership Metrics'!$A:$A,'Ownership Metrics'!$B:$B),"")</f>
        <v>14.36</v>
      </c>
      <c r="N4819" s="28">
        <f>IFERROR(_xlfn.XLOOKUP($B4819,'Ownership Metrics'!$A:$A,'Ownership Metrics'!$C:$C),"")</f>
        <v>2838</v>
      </c>
      <c r="O4819" s="29">
        <f>IFERROR(_xlfn.XLOOKUP($B4819,'Ownership Metrics'!$A:$A,'Ownership Metrics'!$D:$D),"")</f>
        <v>51.29</v>
      </c>
      <c r="P4819" s="29">
        <f>IFERROR(_xlfn.XLOOKUP($B4819,'Ownership Metrics'!$A:$A,'Ownership Metrics'!$E:$E),"")</f>
        <v>68.98</v>
      </c>
      <c r="Q4819" s="30">
        <f>IFERROR(_xlfn.XLOOKUP($B4819,'Ownership Metrics'!$A:$A,'Ownership Metrics'!$F:$F),"")</f>
        <v>12</v>
      </c>
      <c r="R4819" s="30">
        <f>IFERROR(_xlfn.XLOOKUP($B4819,'Ownership Metrics'!$A:$A,'Ownership Metrics'!$G:$G),"")</f>
        <v>45</v>
      </c>
      <c r="S4819" s="27" t="str">
        <f>IFERROR(_xlfn.XLOOKUP($B4819,'Ownership Metrics'!$A:$A,'Ownership Metrics'!$H:$H),"")</f>
        <v>Mayoritas</v>
      </c>
      <c r="T4819" s="27" t="str">
        <f>IFERROR(_xlfn.XLOOKUP($B4819,'Ownership Metrics'!$A:$A,'Ownership Metrics'!$I:$I),"")</f>
        <v>Sedang</v>
      </c>
      <c r="U4819" s="27">
        <f>IF(COUNTIFS($B$2:$B4819,$B4819,$D$2:$D4819,$D4819)=1,1,0)</f>
        <v>1</v>
      </c>
      <c r="V4819" s="27">
        <f t="shared" si="226"/>
        <v>3.59</v>
      </c>
      <c r="W4819" s="27">
        <f t="shared" si="227"/>
        <v>4</v>
      </c>
      <c r="X4819" s="27">
        <f t="shared" si="225"/>
        <v>3.5899995181</v>
      </c>
    </row>
    <row r="4820" spans="1:24" x14ac:dyDescent="0.25">
      <c r="A4820" s="26">
        <v>46265</v>
      </c>
      <c r="B4820" s="27" t="s">
        <v>10776</v>
      </c>
      <c r="C4820" s="27" t="s">
        <v>4987</v>
      </c>
      <c r="D4820" s="27" t="s">
        <v>2263</v>
      </c>
      <c r="E4820" s="27" t="s">
        <v>35</v>
      </c>
      <c r="F4820" s="27" t="s">
        <v>23</v>
      </c>
      <c r="G4820" s="27" t="s">
        <v>36</v>
      </c>
      <c r="H4820" s="27" t="s">
        <v>24</v>
      </c>
      <c r="I4820" s="28">
        <v>10361500</v>
      </c>
      <c r="J4820" s="28">
        <v>0</v>
      </c>
      <c r="K4820" s="28">
        <v>10361500</v>
      </c>
      <c r="L4820" s="29">
        <v>1.55</v>
      </c>
      <c r="M4820" s="29">
        <f>IFERROR(_xlfn.XLOOKUP($B4820,'Ownership Metrics'!$A:$A,'Ownership Metrics'!$B:$B),"")</f>
        <v>14.36</v>
      </c>
      <c r="N4820" s="28">
        <f>IFERROR(_xlfn.XLOOKUP($B4820,'Ownership Metrics'!$A:$A,'Ownership Metrics'!$C:$C),"")</f>
        <v>2838</v>
      </c>
      <c r="O4820" s="29">
        <f>IFERROR(_xlfn.XLOOKUP($B4820,'Ownership Metrics'!$A:$A,'Ownership Metrics'!$D:$D),"")</f>
        <v>51.29</v>
      </c>
      <c r="P4820" s="29">
        <f>IFERROR(_xlfn.XLOOKUP($B4820,'Ownership Metrics'!$A:$A,'Ownership Metrics'!$E:$E),"")</f>
        <v>68.98</v>
      </c>
      <c r="Q4820" s="30">
        <f>IFERROR(_xlfn.XLOOKUP($B4820,'Ownership Metrics'!$A:$A,'Ownership Metrics'!$F:$F),"")</f>
        <v>12</v>
      </c>
      <c r="R4820" s="30">
        <f>IFERROR(_xlfn.XLOOKUP($B4820,'Ownership Metrics'!$A:$A,'Ownership Metrics'!$G:$G),"")</f>
        <v>45</v>
      </c>
      <c r="S4820" s="27" t="str">
        <f>IFERROR(_xlfn.XLOOKUP($B4820,'Ownership Metrics'!$A:$A,'Ownership Metrics'!$H:$H),"")</f>
        <v>Mayoritas</v>
      </c>
      <c r="T4820" s="27" t="str">
        <f>IFERROR(_xlfn.XLOOKUP($B4820,'Ownership Metrics'!$A:$A,'Ownership Metrics'!$I:$I),"")</f>
        <v>Sedang</v>
      </c>
      <c r="U4820" s="27">
        <f>IF(COUNTIFS($B$2:$B4820,$B4820,$D$2:$D4820,$D4820)=1,1,0)</f>
        <v>1</v>
      </c>
      <c r="V4820" s="27">
        <f t="shared" si="226"/>
        <v>1.55</v>
      </c>
      <c r="W4820" s="27">
        <f t="shared" si="227"/>
        <v>8</v>
      </c>
      <c r="X4820" s="27">
        <f t="shared" si="225"/>
        <v>1.5499995180000001</v>
      </c>
    </row>
    <row r="4821" spans="1:24" x14ac:dyDescent="0.25">
      <c r="A4821" s="26">
        <v>46265</v>
      </c>
      <c r="B4821" s="27" t="s">
        <v>10777</v>
      </c>
      <c r="C4821" s="27" t="s">
        <v>4993</v>
      </c>
      <c r="D4821" s="27" t="s">
        <v>4994</v>
      </c>
      <c r="E4821" s="27" t="s">
        <v>22</v>
      </c>
      <c r="F4821" s="27" t="s">
        <v>23</v>
      </c>
      <c r="G4821" s="27"/>
      <c r="H4821" s="27" t="s">
        <v>24</v>
      </c>
      <c r="I4821" s="28">
        <v>4231395615</v>
      </c>
      <c r="J4821" s="28">
        <v>0</v>
      </c>
      <c r="K4821" s="28">
        <v>4231395615</v>
      </c>
      <c r="L4821" s="29">
        <v>69.569999999999993</v>
      </c>
      <c r="M4821" s="29">
        <f>IFERROR(_xlfn.XLOOKUP($B4821,'Ownership Metrics'!$A:$A,'Ownership Metrics'!$B:$B),"")</f>
        <v>4.07</v>
      </c>
      <c r="N4821" s="28">
        <f>IFERROR(_xlfn.XLOOKUP($B4821,'Ownership Metrics'!$A:$A,'Ownership Metrics'!$C:$C),"")</f>
        <v>5066</v>
      </c>
      <c r="O4821" s="29">
        <f>IFERROR(_xlfn.XLOOKUP($B4821,'Ownership Metrics'!$A:$A,'Ownership Metrics'!$D:$D),"")</f>
        <v>69.569999999999993</v>
      </c>
      <c r="P4821" s="29">
        <f>IFERROR(_xlfn.XLOOKUP($B4821,'Ownership Metrics'!$A:$A,'Ownership Metrics'!$E:$E),"")</f>
        <v>89.62</v>
      </c>
      <c r="Q4821" s="30">
        <f>IFERROR(_xlfn.XLOOKUP($B4821,'Ownership Metrics'!$A:$A,'Ownership Metrics'!$F:$F),"")</f>
        <v>5</v>
      </c>
      <c r="R4821" s="30">
        <f>IFERROR(_xlfn.XLOOKUP($B4821,'Ownership Metrics'!$A:$A,'Ownership Metrics'!$G:$G),"")</f>
        <v>70</v>
      </c>
      <c r="S4821" s="27" t="str">
        <f>IFERROR(_xlfn.XLOOKUP($B4821,'Ownership Metrics'!$A:$A,'Ownership Metrics'!$H:$H),"")</f>
        <v>Mayoritas</v>
      </c>
      <c r="T4821" s="27" t="str">
        <f>IFERROR(_xlfn.XLOOKUP($B4821,'Ownership Metrics'!$A:$A,'Ownership Metrics'!$I:$I),"")</f>
        <v>Tinggi</v>
      </c>
      <c r="U4821" s="27">
        <f>IF(COUNTIFS($B$2:$B4821,$B4821,$D$2:$D4821,$D4821)=1,1,0)</f>
        <v>1</v>
      </c>
      <c r="V4821" s="27">
        <f t="shared" si="226"/>
        <v>69.569999999999993</v>
      </c>
      <c r="W4821" s="27">
        <f t="shared" si="227"/>
        <v>1</v>
      </c>
      <c r="X4821" s="27">
        <f t="shared" si="225"/>
        <v>69.569999517899987</v>
      </c>
    </row>
    <row r="4822" spans="1:24" x14ac:dyDescent="0.25">
      <c r="A4822" s="26">
        <v>46265</v>
      </c>
      <c r="B4822" s="27" t="s">
        <v>10777</v>
      </c>
      <c r="C4822" s="27" t="s">
        <v>4993</v>
      </c>
      <c r="D4822" s="27" t="s">
        <v>4995</v>
      </c>
      <c r="E4822" s="27" t="s">
        <v>22</v>
      </c>
      <c r="F4822" s="27" t="s">
        <v>23</v>
      </c>
      <c r="G4822" s="27"/>
      <c r="H4822" s="27" t="s">
        <v>24</v>
      </c>
      <c r="I4822" s="28">
        <v>98011500</v>
      </c>
      <c r="J4822" s="28">
        <v>0</v>
      </c>
      <c r="K4822" s="28">
        <v>98011500</v>
      </c>
      <c r="L4822" s="29">
        <v>1.61</v>
      </c>
      <c r="M4822" s="29">
        <f>IFERROR(_xlfn.XLOOKUP($B4822,'Ownership Metrics'!$A:$A,'Ownership Metrics'!$B:$B),"")</f>
        <v>4.07</v>
      </c>
      <c r="N4822" s="28">
        <f>IFERROR(_xlfn.XLOOKUP($B4822,'Ownership Metrics'!$A:$A,'Ownership Metrics'!$C:$C),"")</f>
        <v>5066</v>
      </c>
      <c r="O4822" s="29">
        <f>IFERROR(_xlfn.XLOOKUP($B4822,'Ownership Metrics'!$A:$A,'Ownership Metrics'!$D:$D),"")</f>
        <v>69.569999999999993</v>
      </c>
      <c r="P4822" s="29">
        <f>IFERROR(_xlfn.XLOOKUP($B4822,'Ownership Metrics'!$A:$A,'Ownership Metrics'!$E:$E),"")</f>
        <v>89.62</v>
      </c>
      <c r="Q4822" s="30">
        <f>IFERROR(_xlfn.XLOOKUP($B4822,'Ownership Metrics'!$A:$A,'Ownership Metrics'!$F:$F),"")</f>
        <v>5</v>
      </c>
      <c r="R4822" s="30">
        <f>IFERROR(_xlfn.XLOOKUP($B4822,'Ownership Metrics'!$A:$A,'Ownership Metrics'!$G:$G),"")</f>
        <v>70</v>
      </c>
      <c r="S4822" s="27" t="str">
        <f>IFERROR(_xlfn.XLOOKUP($B4822,'Ownership Metrics'!$A:$A,'Ownership Metrics'!$H:$H),"")</f>
        <v>Mayoritas</v>
      </c>
      <c r="T4822" s="27" t="str">
        <f>IFERROR(_xlfn.XLOOKUP($B4822,'Ownership Metrics'!$A:$A,'Ownership Metrics'!$I:$I),"")</f>
        <v>Tinggi</v>
      </c>
      <c r="U4822" s="27">
        <f>IF(COUNTIFS($B$2:$B4822,$B4822,$D$2:$D4822,$D4822)=1,1,0)</f>
        <v>1</v>
      </c>
      <c r="V4822" s="27">
        <f t="shared" si="226"/>
        <v>1.61</v>
      </c>
      <c r="W4822" s="27">
        <f t="shared" si="227"/>
        <v>5</v>
      </c>
      <c r="X4822" s="27">
        <f t="shared" si="225"/>
        <v>1.6099995178000002</v>
      </c>
    </row>
    <row r="4823" spans="1:24" x14ac:dyDescent="0.25">
      <c r="A4823" s="26">
        <v>46265</v>
      </c>
      <c r="B4823" s="27" t="s">
        <v>10777</v>
      </c>
      <c r="C4823" s="27" t="s">
        <v>4993</v>
      </c>
      <c r="D4823" s="27" t="s">
        <v>4996</v>
      </c>
      <c r="E4823" s="27" t="s">
        <v>22</v>
      </c>
      <c r="F4823" s="27" t="s">
        <v>23</v>
      </c>
      <c r="G4823" s="27"/>
      <c r="H4823" s="27" t="s">
        <v>24</v>
      </c>
      <c r="I4823" s="28">
        <v>634220385</v>
      </c>
      <c r="J4823" s="28">
        <v>0</v>
      </c>
      <c r="K4823" s="28">
        <v>634220385</v>
      </c>
      <c r="L4823" s="29">
        <v>10.43</v>
      </c>
      <c r="M4823" s="29">
        <f>IFERROR(_xlfn.XLOOKUP($B4823,'Ownership Metrics'!$A:$A,'Ownership Metrics'!$B:$B),"")</f>
        <v>4.07</v>
      </c>
      <c r="N4823" s="28">
        <f>IFERROR(_xlfn.XLOOKUP($B4823,'Ownership Metrics'!$A:$A,'Ownership Metrics'!$C:$C),"")</f>
        <v>5066</v>
      </c>
      <c r="O4823" s="29">
        <f>IFERROR(_xlfn.XLOOKUP($B4823,'Ownership Metrics'!$A:$A,'Ownership Metrics'!$D:$D),"")</f>
        <v>69.569999999999993</v>
      </c>
      <c r="P4823" s="29">
        <f>IFERROR(_xlfn.XLOOKUP($B4823,'Ownership Metrics'!$A:$A,'Ownership Metrics'!$E:$E),"")</f>
        <v>89.62</v>
      </c>
      <c r="Q4823" s="30">
        <f>IFERROR(_xlfn.XLOOKUP($B4823,'Ownership Metrics'!$A:$A,'Ownership Metrics'!$F:$F),"")</f>
        <v>5</v>
      </c>
      <c r="R4823" s="30">
        <f>IFERROR(_xlfn.XLOOKUP($B4823,'Ownership Metrics'!$A:$A,'Ownership Metrics'!$G:$G),"")</f>
        <v>70</v>
      </c>
      <c r="S4823" s="27" t="str">
        <f>IFERROR(_xlfn.XLOOKUP($B4823,'Ownership Metrics'!$A:$A,'Ownership Metrics'!$H:$H),"")</f>
        <v>Mayoritas</v>
      </c>
      <c r="T4823" s="27" t="str">
        <f>IFERROR(_xlfn.XLOOKUP($B4823,'Ownership Metrics'!$A:$A,'Ownership Metrics'!$I:$I),"")</f>
        <v>Tinggi</v>
      </c>
      <c r="U4823" s="27">
        <f>IF(COUNTIFS($B$2:$B4823,$B4823,$D$2:$D4823,$D4823)=1,1,0)</f>
        <v>1</v>
      </c>
      <c r="V4823" s="27">
        <f t="shared" si="226"/>
        <v>10.43</v>
      </c>
      <c r="W4823" s="27">
        <f t="shared" si="227"/>
        <v>2</v>
      </c>
      <c r="X4823" s="27">
        <f t="shared" si="225"/>
        <v>10.429999517699999</v>
      </c>
    </row>
    <row r="4824" spans="1:24" x14ac:dyDescent="0.25">
      <c r="A4824" s="26">
        <v>46265</v>
      </c>
      <c r="B4824" s="27" t="s">
        <v>10777</v>
      </c>
      <c r="C4824" s="27" t="s">
        <v>4993</v>
      </c>
      <c r="D4824" s="27" t="s">
        <v>3632</v>
      </c>
      <c r="E4824" s="27" t="s">
        <v>22</v>
      </c>
      <c r="F4824" s="27" t="s">
        <v>23</v>
      </c>
      <c r="G4824" s="27"/>
      <c r="H4824" s="27" t="s">
        <v>24</v>
      </c>
      <c r="I4824" s="28">
        <v>585000000</v>
      </c>
      <c r="J4824" s="28">
        <v>0</v>
      </c>
      <c r="K4824" s="28">
        <v>585000000</v>
      </c>
      <c r="L4824" s="29">
        <v>9.6199999999999992</v>
      </c>
      <c r="M4824" s="29">
        <f>IFERROR(_xlfn.XLOOKUP($B4824,'Ownership Metrics'!$A:$A,'Ownership Metrics'!$B:$B),"")</f>
        <v>4.07</v>
      </c>
      <c r="N4824" s="28">
        <f>IFERROR(_xlfn.XLOOKUP($B4824,'Ownership Metrics'!$A:$A,'Ownership Metrics'!$C:$C),"")</f>
        <v>5066</v>
      </c>
      <c r="O4824" s="29">
        <f>IFERROR(_xlfn.XLOOKUP($B4824,'Ownership Metrics'!$A:$A,'Ownership Metrics'!$D:$D),"")</f>
        <v>69.569999999999993</v>
      </c>
      <c r="P4824" s="29">
        <f>IFERROR(_xlfn.XLOOKUP($B4824,'Ownership Metrics'!$A:$A,'Ownership Metrics'!$E:$E),"")</f>
        <v>89.62</v>
      </c>
      <c r="Q4824" s="30">
        <f>IFERROR(_xlfn.XLOOKUP($B4824,'Ownership Metrics'!$A:$A,'Ownership Metrics'!$F:$F),"")</f>
        <v>5</v>
      </c>
      <c r="R4824" s="30">
        <f>IFERROR(_xlfn.XLOOKUP($B4824,'Ownership Metrics'!$A:$A,'Ownership Metrics'!$G:$G),"")</f>
        <v>70</v>
      </c>
      <c r="S4824" s="27" t="str">
        <f>IFERROR(_xlfn.XLOOKUP($B4824,'Ownership Metrics'!$A:$A,'Ownership Metrics'!$H:$H),"")</f>
        <v>Mayoritas</v>
      </c>
      <c r="T4824" s="27" t="str">
        <f>IFERROR(_xlfn.XLOOKUP($B4824,'Ownership Metrics'!$A:$A,'Ownership Metrics'!$I:$I),"")</f>
        <v>Tinggi</v>
      </c>
      <c r="U4824" s="27">
        <f>IF(COUNTIFS($B$2:$B4824,$B4824,$D$2:$D4824,$D4824)=1,1,0)</f>
        <v>1</v>
      </c>
      <c r="V4824" s="27">
        <f t="shared" si="226"/>
        <v>9.6199999999999992</v>
      </c>
      <c r="W4824" s="27">
        <f t="shared" si="227"/>
        <v>3</v>
      </c>
      <c r="X4824" s="27">
        <f t="shared" si="225"/>
        <v>9.6199995175999984</v>
      </c>
    </row>
    <row r="4825" spans="1:24" x14ac:dyDescent="0.25">
      <c r="A4825" s="26">
        <v>46265</v>
      </c>
      <c r="B4825" s="27" t="s">
        <v>10777</v>
      </c>
      <c r="C4825" s="27" t="s">
        <v>4993</v>
      </c>
      <c r="D4825" s="27" t="s">
        <v>4997</v>
      </c>
      <c r="E4825" s="27" t="s">
        <v>22</v>
      </c>
      <c r="F4825" s="27" t="s">
        <v>23</v>
      </c>
      <c r="G4825" s="27"/>
      <c r="H4825" s="27" t="s">
        <v>24</v>
      </c>
      <c r="I4825" s="28">
        <v>286087300</v>
      </c>
      <c r="J4825" s="28">
        <v>0</v>
      </c>
      <c r="K4825" s="28">
        <v>286087300</v>
      </c>
      <c r="L4825" s="29">
        <v>4.7</v>
      </c>
      <c r="M4825" s="29">
        <f>IFERROR(_xlfn.XLOOKUP($B4825,'Ownership Metrics'!$A:$A,'Ownership Metrics'!$B:$B),"")</f>
        <v>4.07</v>
      </c>
      <c r="N4825" s="28">
        <f>IFERROR(_xlfn.XLOOKUP($B4825,'Ownership Metrics'!$A:$A,'Ownership Metrics'!$C:$C),"")</f>
        <v>5066</v>
      </c>
      <c r="O4825" s="29">
        <f>IFERROR(_xlfn.XLOOKUP($B4825,'Ownership Metrics'!$A:$A,'Ownership Metrics'!$D:$D),"")</f>
        <v>69.569999999999993</v>
      </c>
      <c r="P4825" s="29">
        <f>IFERROR(_xlfn.XLOOKUP($B4825,'Ownership Metrics'!$A:$A,'Ownership Metrics'!$E:$E),"")</f>
        <v>89.62</v>
      </c>
      <c r="Q4825" s="30">
        <f>IFERROR(_xlfn.XLOOKUP($B4825,'Ownership Metrics'!$A:$A,'Ownership Metrics'!$F:$F),"")</f>
        <v>5</v>
      </c>
      <c r="R4825" s="30">
        <f>IFERROR(_xlfn.XLOOKUP($B4825,'Ownership Metrics'!$A:$A,'Ownership Metrics'!$G:$G),"")</f>
        <v>70</v>
      </c>
      <c r="S4825" s="27" t="str">
        <f>IFERROR(_xlfn.XLOOKUP($B4825,'Ownership Metrics'!$A:$A,'Ownership Metrics'!$H:$H),"")</f>
        <v>Mayoritas</v>
      </c>
      <c r="T4825" s="27" t="str">
        <f>IFERROR(_xlfn.XLOOKUP($B4825,'Ownership Metrics'!$A:$A,'Ownership Metrics'!$I:$I),"")</f>
        <v>Tinggi</v>
      </c>
      <c r="U4825" s="27">
        <f>IF(COUNTIFS($B$2:$B4825,$B4825,$D$2:$D4825,$D4825)=1,1,0)</f>
        <v>1</v>
      </c>
      <c r="V4825" s="27">
        <f t="shared" si="226"/>
        <v>4.7</v>
      </c>
      <c r="W4825" s="27">
        <f t="shared" si="227"/>
        <v>4</v>
      </c>
      <c r="X4825" s="27">
        <f t="shared" si="225"/>
        <v>4.6999995175000002</v>
      </c>
    </row>
    <row r="4826" spans="1:24" x14ac:dyDescent="0.25">
      <c r="A4826" s="26">
        <v>46265</v>
      </c>
      <c r="B4826" s="27" t="s">
        <v>10778</v>
      </c>
      <c r="C4826" s="27" t="s">
        <v>4999</v>
      </c>
      <c r="D4826" s="27" t="s">
        <v>5000</v>
      </c>
      <c r="E4826" s="27" t="s">
        <v>22</v>
      </c>
      <c r="F4826" s="27" t="s">
        <v>23</v>
      </c>
      <c r="G4826" s="27"/>
      <c r="H4826" s="27" t="s">
        <v>24</v>
      </c>
      <c r="I4826" s="28">
        <v>113235000</v>
      </c>
      <c r="J4826" s="28">
        <v>0</v>
      </c>
      <c r="K4826" s="28">
        <v>113235000</v>
      </c>
      <c r="L4826" s="29">
        <v>17.39</v>
      </c>
      <c r="M4826" s="29">
        <f>IFERROR(_xlfn.XLOOKUP($B4826,'Ownership Metrics'!$A:$A,'Ownership Metrics'!$B:$B),"")</f>
        <v>1.37</v>
      </c>
      <c r="N4826" s="28">
        <f>IFERROR(_xlfn.XLOOKUP($B4826,'Ownership Metrics'!$A:$A,'Ownership Metrics'!$C:$C),"")</f>
        <v>3713</v>
      </c>
      <c r="O4826" s="29">
        <f>IFERROR(_xlfn.XLOOKUP($B4826,'Ownership Metrics'!$A:$A,'Ownership Metrics'!$D:$D),"")</f>
        <v>57.6</v>
      </c>
      <c r="P4826" s="29">
        <f>IFERROR(_xlfn.XLOOKUP($B4826,'Ownership Metrics'!$A:$A,'Ownership Metrics'!$E:$E),"")</f>
        <v>79.959999999999994</v>
      </c>
      <c r="Q4826" s="30">
        <f>IFERROR(_xlfn.XLOOKUP($B4826,'Ownership Metrics'!$A:$A,'Ownership Metrics'!$F:$F),"")</f>
        <v>9</v>
      </c>
      <c r="R4826" s="30">
        <f>IFERROR(_xlfn.XLOOKUP($B4826,'Ownership Metrics'!$A:$A,'Ownership Metrics'!$G:$G),"")</f>
        <v>56</v>
      </c>
      <c r="S4826" s="27" t="str">
        <f>IFERROR(_xlfn.XLOOKUP($B4826,'Ownership Metrics'!$A:$A,'Ownership Metrics'!$H:$H),"")</f>
        <v>Mayoritas</v>
      </c>
      <c r="T4826" s="27" t="str">
        <f>IFERROR(_xlfn.XLOOKUP($B4826,'Ownership Metrics'!$A:$A,'Ownership Metrics'!$I:$I),"")</f>
        <v>Tinggi</v>
      </c>
      <c r="U4826" s="27">
        <f>IF(COUNTIFS($B$2:$B4826,$B4826,$D$2:$D4826,$D4826)=1,1,0)</f>
        <v>1</v>
      </c>
      <c r="V4826" s="27">
        <f t="shared" si="226"/>
        <v>17.39</v>
      </c>
      <c r="W4826" s="27">
        <f t="shared" si="227"/>
        <v>2</v>
      </c>
      <c r="X4826" s="27">
        <f t="shared" si="225"/>
        <v>17.3899995174</v>
      </c>
    </row>
    <row r="4827" spans="1:24" x14ac:dyDescent="0.25">
      <c r="A4827" s="26">
        <v>46265</v>
      </c>
      <c r="B4827" s="27" t="s">
        <v>10778</v>
      </c>
      <c r="C4827" s="27" t="s">
        <v>4999</v>
      </c>
      <c r="D4827" s="27" t="s">
        <v>5001</v>
      </c>
      <c r="E4827" s="27" t="s">
        <v>22</v>
      </c>
      <c r="F4827" s="27" t="s">
        <v>23</v>
      </c>
      <c r="G4827" s="27"/>
      <c r="H4827" s="27" t="s">
        <v>24</v>
      </c>
      <c r="I4827" s="28">
        <v>20408100</v>
      </c>
      <c r="J4827" s="28">
        <v>0</v>
      </c>
      <c r="K4827" s="28">
        <v>20408100</v>
      </c>
      <c r="L4827" s="29">
        <v>3.13</v>
      </c>
      <c r="M4827" s="29">
        <f>IFERROR(_xlfn.XLOOKUP($B4827,'Ownership Metrics'!$A:$A,'Ownership Metrics'!$B:$B),"")</f>
        <v>1.37</v>
      </c>
      <c r="N4827" s="28">
        <f>IFERROR(_xlfn.XLOOKUP($B4827,'Ownership Metrics'!$A:$A,'Ownership Metrics'!$C:$C),"")</f>
        <v>3713</v>
      </c>
      <c r="O4827" s="29">
        <f>IFERROR(_xlfn.XLOOKUP($B4827,'Ownership Metrics'!$A:$A,'Ownership Metrics'!$D:$D),"")</f>
        <v>57.6</v>
      </c>
      <c r="P4827" s="29">
        <f>IFERROR(_xlfn.XLOOKUP($B4827,'Ownership Metrics'!$A:$A,'Ownership Metrics'!$E:$E),"")</f>
        <v>79.959999999999994</v>
      </c>
      <c r="Q4827" s="30">
        <f>IFERROR(_xlfn.XLOOKUP($B4827,'Ownership Metrics'!$A:$A,'Ownership Metrics'!$F:$F),"")</f>
        <v>9</v>
      </c>
      <c r="R4827" s="30">
        <f>IFERROR(_xlfn.XLOOKUP($B4827,'Ownership Metrics'!$A:$A,'Ownership Metrics'!$G:$G),"")</f>
        <v>56</v>
      </c>
      <c r="S4827" s="27" t="str">
        <f>IFERROR(_xlfn.XLOOKUP($B4827,'Ownership Metrics'!$A:$A,'Ownership Metrics'!$H:$H),"")</f>
        <v>Mayoritas</v>
      </c>
      <c r="T4827" s="27" t="str">
        <f>IFERROR(_xlfn.XLOOKUP($B4827,'Ownership Metrics'!$A:$A,'Ownership Metrics'!$I:$I),"")</f>
        <v>Tinggi</v>
      </c>
      <c r="U4827" s="27">
        <f>IF(COUNTIFS($B$2:$B4827,$B4827,$D$2:$D4827,$D4827)=1,1,0)</f>
        <v>1</v>
      </c>
      <c r="V4827" s="27">
        <f t="shared" si="226"/>
        <v>3.13</v>
      </c>
      <c r="W4827" s="27">
        <f t="shared" si="227"/>
        <v>7</v>
      </c>
      <c r="X4827" s="27">
        <f t="shared" si="225"/>
        <v>3.1299995172999999</v>
      </c>
    </row>
    <row r="4828" spans="1:24" x14ac:dyDescent="0.25">
      <c r="A4828" s="26">
        <v>46265</v>
      </c>
      <c r="B4828" s="27" t="s">
        <v>10778</v>
      </c>
      <c r="C4828" s="27" t="s">
        <v>4999</v>
      </c>
      <c r="D4828" s="27" t="s">
        <v>5002</v>
      </c>
      <c r="E4828" s="27" t="s">
        <v>22</v>
      </c>
      <c r="F4828" s="27" t="s">
        <v>23</v>
      </c>
      <c r="G4828" s="27"/>
      <c r="H4828" s="27" t="s">
        <v>24</v>
      </c>
      <c r="I4828" s="28">
        <v>375088800</v>
      </c>
      <c r="J4828" s="28">
        <v>0</v>
      </c>
      <c r="K4828" s="28">
        <v>375088800</v>
      </c>
      <c r="L4828" s="29">
        <v>57.6</v>
      </c>
      <c r="M4828" s="29">
        <f>IFERROR(_xlfn.XLOOKUP($B4828,'Ownership Metrics'!$A:$A,'Ownership Metrics'!$B:$B),"")</f>
        <v>1.37</v>
      </c>
      <c r="N4828" s="28">
        <f>IFERROR(_xlfn.XLOOKUP($B4828,'Ownership Metrics'!$A:$A,'Ownership Metrics'!$C:$C),"")</f>
        <v>3713</v>
      </c>
      <c r="O4828" s="29">
        <f>IFERROR(_xlfn.XLOOKUP($B4828,'Ownership Metrics'!$A:$A,'Ownership Metrics'!$D:$D),"")</f>
        <v>57.6</v>
      </c>
      <c r="P4828" s="29">
        <f>IFERROR(_xlfn.XLOOKUP($B4828,'Ownership Metrics'!$A:$A,'Ownership Metrics'!$E:$E),"")</f>
        <v>79.959999999999994</v>
      </c>
      <c r="Q4828" s="30">
        <f>IFERROR(_xlfn.XLOOKUP($B4828,'Ownership Metrics'!$A:$A,'Ownership Metrics'!$F:$F),"")</f>
        <v>9</v>
      </c>
      <c r="R4828" s="30">
        <f>IFERROR(_xlfn.XLOOKUP($B4828,'Ownership Metrics'!$A:$A,'Ownership Metrics'!$G:$G),"")</f>
        <v>56</v>
      </c>
      <c r="S4828" s="27" t="str">
        <f>IFERROR(_xlfn.XLOOKUP($B4828,'Ownership Metrics'!$A:$A,'Ownership Metrics'!$H:$H),"")</f>
        <v>Mayoritas</v>
      </c>
      <c r="T4828" s="27" t="str">
        <f>IFERROR(_xlfn.XLOOKUP($B4828,'Ownership Metrics'!$A:$A,'Ownership Metrics'!$I:$I),"")</f>
        <v>Tinggi</v>
      </c>
      <c r="U4828" s="27">
        <f>IF(COUNTIFS($B$2:$B4828,$B4828,$D$2:$D4828,$D4828)=1,1,0)</f>
        <v>1</v>
      </c>
      <c r="V4828" s="27">
        <f t="shared" si="226"/>
        <v>57.6</v>
      </c>
      <c r="W4828" s="27">
        <f t="shared" si="227"/>
        <v>1</v>
      </c>
      <c r="X4828" s="27">
        <f t="shared" si="225"/>
        <v>57.599999517200004</v>
      </c>
    </row>
    <row r="4829" spans="1:24" x14ac:dyDescent="0.25">
      <c r="A4829" s="26">
        <v>46265</v>
      </c>
      <c r="B4829" s="27" t="s">
        <v>10778</v>
      </c>
      <c r="C4829" s="27" t="s">
        <v>4999</v>
      </c>
      <c r="D4829" s="27" t="s">
        <v>5003</v>
      </c>
      <c r="E4829" s="27" t="s">
        <v>22</v>
      </c>
      <c r="F4829" s="27" t="s">
        <v>23</v>
      </c>
      <c r="G4829" s="27"/>
      <c r="H4829" s="27" t="s">
        <v>24</v>
      </c>
      <c r="I4829" s="28">
        <v>10738400</v>
      </c>
      <c r="J4829" s="28">
        <v>0</v>
      </c>
      <c r="K4829" s="28">
        <v>10738400</v>
      </c>
      <c r="L4829" s="29">
        <v>1.65</v>
      </c>
      <c r="M4829" s="29">
        <f>IFERROR(_xlfn.XLOOKUP($B4829,'Ownership Metrics'!$A:$A,'Ownership Metrics'!$B:$B),"")</f>
        <v>1.37</v>
      </c>
      <c r="N4829" s="28">
        <f>IFERROR(_xlfn.XLOOKUP($B4829,'Ownership Metrics'!$A:$A,'Ownership Metrics'!$C:$C),"")</f>
        <v>3713</v>
      </c>
      <c r="O4829" s="29">
        <f>IFERROR(_xlfn.XLOOKUP($B4829,'Ownership Metrics'!$A:$A,'Ownership Metrics'!$D:$D),"")</f>
        <v>57.6</v>
      </c>
      <c r="P4829" s="29">
        <f>IFERROR(_xlfn.XLOOKUP($B4829,'Ownership Metrics'!$A:$A,'Ownership Metrics'!$E:$E),"")</f>
        <v>79.959999999999994</v>
      </c>
      <c r="Q4829" s="30">
        <f>IFERROR(_xlfn.XLOOKUP($B4829,'Ownership Metrics'!$A:$A,'Ownership Metrics'!$F:$F),"")</f>
        <v>9</v>
      </c>
      <c r="R4829" s="30">
        <f>IFERROR(_xlfn.XLOOKUP($B4829,'Ownership Metrics'!$A:$A,'Ownership Metrics'!$G:$G),"")</f>
        <v>56</v>
      </c>
      <c r="S4829" s="27" t="str">
        <f>IFERROR(_xlfn.XLOOKUP($B4829,'Ownership Metrics'!$A:$A,'Ownership Metrics'!$H:$H),"")</f>
        <v>Mayoritas</v>
      </c>
      <c r="T4829" s="27" t="str">
        <f>IFERROR(_xlfn.XLOOKUP($B4829,'Ownership Metrics'!$A:$A,'Ownership Metrics'!$I:$I),"")</f>
        <v>Tinggi</v>
      </c>
      <c r="U4829" s="27">
        <f>IF(COUNTIFS($B$2:$B4829,$B4829,$D$2:$D4829,$D4829)=1,1,0)</f>
        <v>1</v>
      </c>
      <c r="V4829" s="27">
        <f t="shared" si="226"/>
        <v>1.65</v>
      </c>
      <c r="W4829" s="27">
        <f t="shared" si="227"/>
        <v>8</v>
      </c>
      <c r="X4829" s="27">
        <f t="shared" si="225"/>
        <v>1.6499995170999999</v>
      </c>
    </row>
    <row r="4830" spans="1:24" x14ac:dyDescent="0.25">
      <c r="A4830" s="26">
        <v>46265</v>
      </c>
      <c r="B4830" s="27" t="s">
        <v>10778</v>
      </c>
      <c r="C4830" s="27" t="s">
        <v>4999</v>
      </c>
      <c r="D4830" s="27" t="s">
        <v>2739</v>
      </c>
      <c r="E4830" s="27" t="s">
        <v>26</v>
      </c>
      <c r="F4830" s="27" t="s">
        <v>32</v>
      </c>
      <c r="G4830" s="27"/>
      <c r="H4830" s="27" t="s">
        <v>128</v>
      </c>
      <c r="I4830" s="28">
        <v>31500000</v>
      </c>
      <c r="J4830" s="28">
        <v>0</v>
      </c>
      <c r="K4830" s="28">
        <v>31500000</v>
      </c>
      <c r="L4830" s="29">
        <v>4.84</v>
      </c>
      <c r="M4830" s="29">
        <f>IFERROR(_xlfn.XLOOKUP($B4830,'Ownership Metrics'!$A:$A,'Ownership Metrics'!$B:$B),"")</f>
        <v>1.37</v>
      </c>
      <c r="N4830" s="28">
        <f>IFERROR(_xlfn.XLOOKUP($B4830,'Ownership Metrics'!$A:$A,'Ownership Metrics'!$C:$C),"")</f>
        <v>3713</v>
      </c>
      <c r="O4830" s="29">
        <f>IFERROR(_xlfn.XLOOKUP($B4830,'Ownership Metrics'!$A:$A,'Ownership Metrics'!$D:$D),"")</f>
        <v>57.6</v>
      </c>
      <c r="P4830" s="29">
        <f>IFERROR(_xlfn.XLOOKUP($B4830,'Ownership Metrics'!$A:$A,'Ownership Metrics'!$E:$E),"")</f>
        <v>79.959999999999994</v>
      </c>
      <c r="Q4830" s="30">
        <f>IFERROR(_xlfn.XLOOKUP($B4830,'Ownership Metrics'!$A:$A,'Ownership Metrics'!$F:$F),"")</f>
        <v>9</v>
      </c>
      <c r="R4830" s="30">
        <f>IFERROR(_xlfn.XLOOKUP($B4830,'Ownership Metrics'!$A:$A,'Ownership Metrics'!$G:$G),"")</f>
        <v>56</v>
      </c>
      <c r="S4830" s="27" t="str">
        <f>IFERROR(_xlfn.XLOOKUP($B4830,'Ownership Metrics'!$A:$A,'Ownership Metrics'!$H:$H),"")</f>
        <v>Mayoritas</v>
      </c>
      <c r="T4830" s="27" t="str">
        <f>IFERROR(_xlfn.XLOOKUP($B4830,'Ownership Metrics'!$A:$A,'Ownership Metrics'!$I:$I),"")</f>
        <v>Tinggi</v>
      </c>
      <c r="U4830" s="27">
        <f>IF(COUNTIFS($B$2:$B4830,$B4830,$D$2:$D4830,$D4830)=1,1,0)</f>
        <v>1</v>
      </c>
      <c r="V4830" s="27">
        <f t="shared" si="226"/>
        <v>4.84</v>
      </c>
      <c r="W4830" s="27">
        <f t="shared" si="227"/>
        <v>4</v>
      </c>
      <c r="X4830" s="27">
        <f t="shared" si="225"/>
        <v>4.8399995169999999</v>
      </c>
    </row>
    <row r="4831" spans="1:24" x14ac:dyDescent="0.25">
      <c r="A4831" s="26">
        <v>46265</v>
      </c>
      <c r="B4831" s="27" t="s">
        <v>10778</v>
      </c>
      <c r="C4831" s="27" t="s">
        <v>4999</v>
      </c>
      <c r="D4831" s="27" t="s">
        <v>5004</v>
      </c>
      <c r="E4831" s="27" t="s">
        <v>35</v>
      </c>
      <c r="F4831" s="27" t="s">
        <v>23</v>
      </c>
      <c r="G4831" s="27" t="s">
        <v>36</v>
      </c>
      <c r="H4831" s="27" t="s">
        <v>24</v>
      </c>
      <c r="I4831" s="28">
        <v>8504500</v>
      </c>
      <c r="J4831" s="28">
        <v>0</v>
      </c>
      <c r="K4831" s="28">
        <v>8504500</v>
      </c>
      <c r="L4831" s="29">
        <v>1.31</v>
      </c>
      <c r="M4831" s="29">
        <f>IFERROR(_xlfn.XLOOKUP($B4831,'Ownership Metrics'!$A:$A,'Ownership Metrics'!$B:$B),"")</f>
        <v>1.37</v>
      </c>
      <c r="N4831" s="28">
        <f>IFERROR(_xlfn.XLOOKUP($B4831,'Ownership Metrics'!$A:$A,'Ownership Metrics'!$C:$C),"")</f>
        <v>3713</v>
      </c>
      <c r="O4831" s="29">
        <f>IFERROR(_xlfn.XLOOKUP($B4831,'Ownership Metrics'!$A:$A,'Ownership Metrics'!$D:$D),"")</f>
        <v>57.6</v>
      </c>
      <c r="P4831" s="29">
        <f>IFERROR(_xlfn.XLOOKUP($B4831,'Ownership Metrics'!$A:$A,'Ownership Metrics'!$E:$E),"")</f>
        <v>79.959999999999994</v>
      </c>
      <c r="Q4831" s="30">
        <f>IFERROR(_xlfn.XLOOKUP($B4831,'Ownership Metrics'!$A:$A,'Ownership Metrics'!$F:$F),"")</f>
        <v>9</v>
      </c>
      <c r="R4831" s="30">
        <f>IFERROR(_xlfn.XLOOKUP($B4831,'Ownership Metrics'!$A:$A,'Ownership Metrics'!$G:$G),"")</f>
        <v>56</v>
      </c>
      <c r="S4831" s="27" t="str">
        <f>IFERROR(_xlfn.XLOOKUP($B4831,'Ownership Metrics'!$A:$A,'Ownership Metrics'!$H:$H),"")</f>
        <v>Mayoritas</v>
      </c>
      <c r="T4831" s="27" t="str">
        <f>IFERROR(_xlfn.XLOOKUP($B4831,'Ownership Metrics'!$A:$A,'Ownership Metrics'!$I:$I),"")</f>
        <v>Tinggi</v>
      </c>
      <c r="U4831" s="27">
        <f>IF(COUNTIFS($B$2:$B4831,$B4831,$D$2:$D4831,$D4831)=1,1,0)</f>
        <v>1</v>
      </c>
      <c r="V4831" s="27">
        <f t="shared" si="226"/>
        <v>1.31</v>
      </c>
      <c r="W4831" s="27">
        <f t="shared" si="227"/>
        <v>9</v>
      </c>
      <c r="X4831" s="27">
        <f t="shared" si="225"/>
        <v>1.3099995169</v>
      </c>
    </row>
    <row r="4832" spans="1:24" x14ac:dyDescent="0.25">
      <c r="A4832" s="26">
        <v>46265</v>
      </c>
      <c r="B4832" s="27" t="s">
        <v>10778</v>
      </c>
      <c r="C4832" s="27" t="s">
        <v>4999</v>
      </c>
      <c r="D4832" s="27" t="s">
        <v>5005</v>
      </c>
      <c r="E4832" s="27" t="s">
        <v>35</v>
      </c>
      <c r="F4832" s="27" t="s">
        <v>23</v>
      </c>
      <c r="G4832" s="27" t="s">
        <v>36</v>
      </c>
      <c r="H4832" s="27" t="s">
        <v>24</v>
      </c>
      <c r="I4832" s="28">
        <v>22105000</v>
      </c>
      <c r="J4832" s="28">
        <v>0</v>
      </c>
      <c r="K4832" s="28">
        <v>22105000</v>
      </c>
      <c r="L4832" s="29">
        <v>3.39</v>
      </c>
      <c r="M4832" s="29">
        <f>IFERROR(_xlfn.XLOOKUP($B4832,'Ownership Metrics'!$A:$A,'Ownership Metrics'!$B:$B),"")</f>
        <v>1.37</v>
      </c>
      <c r="N4832" s="28">
        <f>IFERROR(_xlfn.XLOOKUP($B4832,'Ownership Metrics'!$A:$A,'Ownership Metrics'!$C:$C),"")</f>
        <v>3713</v>
      </c>
      <c r="O4832" s="29">
        <f>IFERROR(_xlfn.XLOOKUP($B4832,'Ownership Metrics'!$A:$A,'Ownership Metrics'!$D:$D),"")</f>
        <v>57.6</v>
      </c>
      <c r="P4832" s="29">
        <f>IFERROR(_xlfn.XLOOKUP($B4832,'Ownership Metrics'!$A:$A,'Ownership Metrics'!$E:$E),"")</f>
        <v>79.959999999999994</v>
      </c>
      <c r="Q4832" s="30">
        <f>IFERROR(_xlfn.XLOOKUP($B4832,'Ownership Metrics'!$A:$A,'Ownership Metrics'!$F:$F),"")</f>
        <v>9</v>
      </c>
      <c r="R4832" s="30">
        <f>IFERROR(_xlfn.XLOOKUP($B4832,'Ownership Metrics'!$A:$A,'Ownership Metrics'!$G:$G),"")</f>
        <v>56</v>
      </c>
      <c r="S4832" s="27" t="str">
        <f>IFERROR(_xlfn.XLOOKUP($B4832,'Ownership Metrics'!$A:$A,'Ownership Metrics'!$H:$H),"")</f>
        <v>Mayoritas</v>
      </c>
      <c r="T4832" s="27" t="str">
        <f>IFERROR(_xlfn.XLOOKUP($B4832,'Ownership Metrics'!$A:$A,'Ownership Metrics'!$I:$I),"")</f>
        <v>Tinggi</v>
      </c>
      <c r="U4832" s="27">
        <f>IF(COUNTIFS($B$2:$B4832,$B4832,$D$2:$D4832,$D4832)=1,1,0)</f>
        <v>1</v>
      </c>
      <c r="V4832" s="27">
        <f t="shared" si="226"/>
        <v>3.39</v>
      </c>
      <c r="W4832" s="27">
        <f t="shared" si="227"/>
        <v>6</v>
      </c>
      <c r="X4832" s="27">
        <f t="shared" si="225"/>
        <v>3.3899995168000001</v>
      </c>
    </row>
    <row r="4833" spans="1:24" x14ac:dyDescent="0.25">
      <c r="A4833" s="26">
        <v>46265</v>
      </c>
      <c r="B4833" s="27" t="s">
        <v>10778</v>
      </c>
      <c r="C4833" s="27" t="s">
        <v>4999</v>
      </c>
      <c r="D4833" s="27" t="s">
        <v>5006</v>
      </c>
      <c r="E4833" s="27" t="s">
        <v>67</v>
      </c>
      <c r="F4833" s="27" t="s">
        <v>32</v>
      </c>
      <c r="G4833" s="27"/>
      <c r="H4833" s="27" t="s">
        <v>196</v>
      </c>
      <c r="I4833" s="28">
        <v>28299400</v>
      </c>
      <c r="J4833" s="28">
        <v>0</v>
      </c>
      <c r="K4833" s="28">
        <v>28299400</v>
      </c>
      <c r="L4833" s="29">
        <v>4.3499999999999996</v>
      </c>
      <c r="M4833" s="29">
        <f>IFERROR(_xlfn.XLOOKUP($B4833,'Ownership Metrics'!$A:$A,'Ownership Metrics'!$B:$B),"")</f>
        <v>1.37</v>
      </c>
      <c r="N4833" s="28">
        <f>IFERROR(_xlfn.XLOOKUP($B4833,'Ownership Metrics'!$A:$A,'Ownership Metrics'!$C:$C),"")</f>
        <v>3713</v>
      </c>
      <c r="O4833" s="29">
        <f>IFERROR(_xlfn.XLOOKUP($B4833,'Ownership Metrics'!$A:$A,'Ownership Metrics'!$D:$D),"")</f>
        <v>57.6</v>
      </c>
      <c r="P4833" s="29">
        <f>IFERROR(_xlfn.XLOOKUP($B4833,'Ownership Metrics'!$A:$A,'Ownership Metrics'!$E:$E),"")</f>
        <v>79.959999999999994</v>
      </c>
      <c r="Q4833" s="30">
        <f>IFERROR(_xlfn.XLOOKUP($B4833,'Ownership Metrics'!$A:$A,'Ownership Metrics'!$F:$F),"")</f>
        <v>9</v>
      </c>
      <c r="R4833" s="30">
        <f>IFERROR(_xlfn.XLOOKUP($B4833,'Ownership Metrics'!$A:$A,'Ownership Metrics'!$G:$G),"")</f>
        <v>56</v>
      </c>
      <c r="S4833" s="27" t="str">
        <f>IFERROR(_xlfn.XLOOKUP($B4833,'Ownership Metrics'!$A:$A,'Ownership Metrics'!$H:$H),"")</f>
        <v>Mayoritas</v>
      </c>
      <c r="T4833" s="27" t="str">
        <f>IFERROR(_xlfn.XLOOKUP($B4833,'Ownership Metrics'!$A:$A,'Ownership Metrics'!$I:$I),"")</f>
        <v>Tinggi</v>
      </c>
      <c r="U4833" s="27">
        <f>IF(COUNTIFS($B$2:$B4833,$B4833,$D$2:$D4833,$D4833)=1,1,0)</f>
        <v>1</v>
      </c>
      <c r="V4833" s="27">
        <f t="shared" si="226"/>
        <v>4.3499999999999996</v>
      </c>
      <c r="W4833" s="27">
        <f t="shared" si="227"/>
        <v>5</v>
      </c>
      <c r="X4833" s="27">
        <f t="shared" si="225"/>
        <v>4.3499995166999996</v>
      </c>
    </row>
    <row r="4834" spans="1:24" x14ac:dyDescent="0.25">
      <c r="A4834" s="26">
        <v>46265</v>
      </c>
      <c r="B4834" s="27" t="s">
        <v>10778</v>
      </c>
      <c r="C4834" s="27" t="s">
        <v>4999</v>
      </c>
      <c r="D4834" s="27" t="s">
        <v>2744</v>
      </c>
      <c r="E4834" s="27" t="s">
        <v>67</v>
      </c>
      <c r="F4834" s="27" t="s">
        <v>32</v>
      </c>
      <c r="G4834" s="27"/>
      <c r="H4834" s="27" t="s">
        <v>128</v>
      </c>
      <c r="I4834" s="28">
        <v>32354300</v>
      </c>
      <c r="J4834" s="28">
        <v>0</v>
      </c>
      <c r="K4834" s="28">
        <v>32354300</v>
      </c>
      <c r="L4834" s="29">
        <v>4.97</v>
      </c>
      <c r="M4834" s="29">
        <f>IFERROR(_xlfn.XLOOKUP($B4834,'Ownership Metrics'!$A:$A,'Ownership Metrics'!$B:$B),"")</f>
        <v>1.37</v>
      </c>
      <c r="N4834" s="28">
        <f>IFERROR(_xlfn.XLOOKUP($B4834,'Ownership Metrics'!$A:$A,'Ownership Metrics'!$C:$C),"")</f>
        <v>3713</v>
      </c>
      <c r="O4834" s="29">
        <f>IFERROR(_xlfn.XLOOKUP($B4834,'Ownership Metrics'!$A:$A,'Ownership Metrics'!$D:$D),"")</f>
        <v>57.6</v>
      </c>
      <c r="P4834" s="29">
        <f>IFERROR(_xlfn.XLOOKUP($B4834,'Ownership Metrics'!$A:$A,'Ownership Metrics'!$E:$E),"")</f>
        <v>79.959999999999994</v>
      </c>
      <c r="Q4834" s="30">
        <f>IFERROR(_xlfn.XLOOKUP($B4834,'Ownership Metrics'!$A:$A,'Ownership Metrics'!$F:$F),"")</f>
        <v>9</v>
      </c>
      <c r="R4834" s="30">
        <f>IFERROR(_xlfn.XLOOKUP($B4834,'Ownership Metrics'!$A:$A,'Ownership Metrics'!$G:$G),"")</f>
        <v>56</v>
      </c>
      <c r="S4834" s="27" t="str">
        <f>IFERROR(_xlfn.XLOOKUP($B4834,'Ownership Metrics'!$A:$A,'Ownership Metrics'!$H:$H),"")</f>
        <v>Mayoritas</v>
      </c>
      <c r="T4834" s="27" t="str">
        <f>IFERROR(_xlfn.XLOOKUP($B4834,'Ownership Metrics'!$A:$A,'Ownership Metrics'!$I:$I),"")</f>
        <v>Tinggi</v>
      </c>
      <c r="U4834" s="27">
        <f>IF(COUNTIFS($B$2:$B4834,$B4834,$D$2:$D4834,$D4834)=1,1,0)</f>
        <v>1</v>
      </c>
      <c r="V4834" s="27">
        <f t="shared" si="226"/>
        <v>4.97</v>
      </c>
      <c r="W4834" s="27">
        <f t="shared" si="227"/>
        <v>3</v>
      </c>
      <c r="X4834" s="27">
        <f t="shared" si="225"/>
        <v>4.9699995165999997</v>
      </c>
    </row>
    <row r="4835" spans="1:24" x14ac:dyDescent="0.25">
      <c r="A4835" s="26">
        <v>46265</v>
      </c>
      <c r="B4835" s="27" t="s">
        <v>10779</v>
      </c>
      <c r="C4835" s="27" t="s">
        <v>5008</v>
      </c>
      <c r="D4835" s="27" t="s">
        <v>5009</v>
      </c>
      <c r="E4835" s="27" t="s">
        <v>204</v>
      </c>
      <c r="F4835" s="27" t="s">
        <v>23</v>
      </c>
      <c r="G4835" s="27"/>
      <c r="H4835" s="27" t="s">
        <v>24</v>
      </c>
      <c r="I4835" s="28">
        <v>0</v>
      </c>
      <c r="J4835" s="28">
        <v>4597500000</v>
      </c>
      <c r="K4835" s="28">
        <v>4597500000</v>
      </c>
      <c r="L4835" s="29">
        <v>43.23</v>
      </c>
      <c r="M4835" s="29">
        <f>IFERROR(_xlfn.XLOOKUP($B4835,'Ownership Metrics'!$A:$A,'Ownership Metrics'!$B:$B),"")</f>
        <v>14.43</v>
      </c>
      <c r="N4835" s="28">
        <f>IFERROR(_xlfn.XLOOKUP($B4835,'Ownership Metrics'!$A:$A,'Ownership Metrics'!$C:$C),"")</f>
        <v>2740</v>
      </c>
      <c r="O4835" s="29">
        <f>IFERROR(_xlfn.XLOOKUP($B4835,'Ownership Metrics'!$A:$A,'Ownership Metrics'!$D:$D),"")</f>
        <v>43.23</v>
      </c>
      <c r="P4835" s="29">
        <f>IFERROR(_xlfn.XLOOKUP($B4835,'Ownership Metrics'!$A:$A,'Ownership Metrics'!$E:$E),"")</f>
        <v>75.67</v>
      </c>
      <c r="Q4835" s="30">
        <f>IFERROR(_xlfn.XLOOKUP($B4835,'Ownership Metrics'!$A:$A,'Ownership Metrics'!$F:$F),"")</f>
        <v>7</v>
      </c>
      <c r="R4835" s="30">
        <f>IFERROR(_xlfn.XLOOKUP($B4835,'Ownership Metrics'!$A:$A,'Ownership Metrics'!$G:$G),"")</f>
        <v>52</v>
      </c>
      <c r="S4835" s="27" t="str">
        <f>IFERROR(_xlfn.XLOOKUP($B4835,'Ownership Metrics'!$A:$A,'Ownership Metrics'!$H:$H),"")</f>
        <v>Terkonsentrasi</v>
      </c>
      <c r="T4835" s="27" t="str">
        <f>IFERROR(_xlfn.XLOOKUP($B4835,'Ownership Metrics'!$A:$A,'Ownership Metrics'!$I:$I),"")</f>
        <v>Sedang</v>
      </c>
      <c r="U4835" s="27">
        <f>IF(COUNTIFS($B$2:$B4835,$B4835,$D$2:$D4835,$D4835)=1,1,0)</f>
        <v>1</v>
      </c>
      <c r="V4835" s="27">
        <f t="shared" si="226"/>
        <v>43.23</v>
      </c>
      <c r="W4835" s="27">
        <f t="shared" si="227"/>
        <v>1</v>
      </c>
      <c r="X4835" s="27">
        <f t="shared" si="225"/>
        <v>43.229999516499994</v>
      </c>
    </row>
    <row r="4836" spans="1:24" x14ac:dyDescent="0.25">
      <c r="A4836" s="26">
        <v>46265</v>
      </c>
      <c r="B4836" s="27" t="s">
        <v>10779</v>
      </c>
      <c r="C4836" s="27" t="s">
        <v>5008</v>
      </c>
      <c r="D4836" s="27" t="s">
        <v>5010</v>
      </c>
      <c r="E4836" s="27" t="s">
        <v>35</v>
      </c>
      <c r="F4836" s="27" t="s">
        <v>23</v>
      </c>
      <c r="G4836" s="27" t="s">
        <v>36</v>
      </c>
      <c r="H4836" s="27" t="s">
        <v>24</v>
      </c>
      <c r="I4836" s="28">
        <v>183532200</v>
      </c>
      <c r="J4836" s="28">
        <v>0</v>
      </c>
      <c r="K4836" s="28">
        <v>183532200</v>
      </c>
      <c r="L4836" s="29">
        <v>1.73</v>
      </c>
      <c r="M4836" s="29">
        <f>IFERROR(_xlfn.XLOOKUP($B4836,'Ownership Metrics'!$A:$A,'Ownership Metrics'!$B:$B),"")</f>
        <v>14.43</v>
      </c>
      <c r="N4836" s="28">
        <f>IFERROR(_xlfn.XLOOKUP($B4836,'Ownership Metrics'!$A:$A,'Ownership Metrics'!$C:$C),"")</f>
        <v>2740</v>
      </c>
      <c r="O4836" s="29">
        <f>IFERROR(_xlfn.XLOOKUP($B4836,'Ownership Metrics'!$A:$A,'Ownership Metrics'!$D:$D),"")</f>
        <v>43.23</v>
      </c>
      <c r="P4836" s="29">
        <f>IFERROR(_xlfn.XLOOKUP($B4836,'Ownership Metrics'!$A:$A,'Ownership Metrics'!$E:$E),"")</f>
        <v>75.67</v>
      </c>
      <c r="Q4836" s="30">
        <f>IFERROR(_xlfn.XLOOKUP($B4836,'Ownership Metrics'!$A:$A,'Ownership Metrics'!$F:$F),"")</f>
        <v>7</v>
      </c>
      <c r="R4836" s="30">
        <f>IFERROR(_xlfn.XLOOKUP($B4836,'Ownership Metrics'!$A:$A,'Ownership Metrics'!$G:$G),"")</f>
        <v>52</v>
      </c>
      <c r="S4836" s="27" t="str">
        <f>IFERROR(_xlfn.XLOOKUP($B4836,'Ownership Metrics'!$A:$A,'Ownership Metrics'!$H:$H),"")</f>
        <v>Terkonsentrasi</v>
      </c>
      <c r="T4836" s="27" t="str">
        <f>IFERROR(_xlfn.XLOOKUP($B4836,'Ownership Metrics'!$A:$A,'Ownership Metrics'!$I:$I),"")</f>
        <v>Sedang</v>
      </c>
      <c r="U4836" s="27">
        <f>IF(COUNTIFS($B$2:$B4836,$B4836,$D$2:$D4836,$D4836)=1,1,0)</f>
        <v>1</v>
      </c>
      <c r="V4836" s="27">
        <f t="shared" si="226"/>
        <v>1.73</v>
      </c>
      <c r="W4836" s="27">
        <f t="shared" si="227"/>
        <v>6</v>
      </c>
      <c r="X4836" s="27">
        <f t="shared" si="225"/>
        <v>1.7299995163999999</v>
      </c>
    </row>
    <row r="4837" spans="1:24" x14ac:dyDescent="0.25">
      <c r="A4837" s="26">
        <v>46265</v>
      </c>
      <c r="B4837" s="27" t="s">
        <v>10779</v>
      </c>
      <c r="C4837" s="27" t="s">
        <v>5008</v>
      </c>
      <c r="D4837" s="27" t="s">
        <v>5011</v>
      </c>
      <c r="E4837" s="27" t="s">
        <v>35</v>
      </c>
      <c r="F4837" s="27" t="s">
        <v>23</v>
      </c>
      <c r="G4837" s="27" t="s">
        <v>36</v>
      </c>
      <c r="H4837" s="27" t="s">
        <v>24</v>
      </c>
      <c r="I4837" s="28">
        <v>385172700</v>
      </c>
      <c r="J4837" s="28">
        <v>0</v>
      </c>
      <c r="K4837" s="28">
        <v>385172700</v>
      </c>
      <c r="L4837" s="29">
        <v>3.62</v>
      </c>
      <c r="M4837" s="29">
        <f>IFERROR(_xlfn.XLOOKUP($B4837,'Ownership Metrics'!$A:$A,'Ownership Metrics'!$B:$B),"")</f>
        <v>14.43</v>
      </c>
      <c r="N4837" s="28">
        <f>IFERROR(_xlfn.XLOOKUP($B4837,'Ownership Metrics'!$A:$A,'Ownership Metrics'!$C:$C),"")</f>
        <v>2740</v>
      </c>
      <c r="O4837" s="29">
        <f>IFERROR(_xlfn.XLOOKUP($B4837,'Ownership Metrics'!$A:$A,'Ownership Metrics'!$D:$D),"")</f>
        <v>43.23</v>
      </c>
      <c r="P4837" s="29">
        <f>IFERROR(_xlfn.XLOOKUP($B4837,'Ownership Metrics'!$A:$A,'Ownership Metrics'!$E:$E),"")</f>
        <v>75.67</v>
      </c>
      <c r="Q4837" s="30">
        <f>IFERROR(_xlfn.XLOOKUP($B4837,'Ownership Metrics'!$A:$A,'Ownership Metrics'!$F:$F),"")</f>
        <v>7</v>
      </c>
      <c r="R4837" s="30">
        <f>IFERROR(_xlfn.XLOOKUP($B4837,'Ownership Metrics'!$A:$A,'Ownership Metrics'!$G:$G),"")</f>
        <v>52</v>
      </c>
      <c r="S4837" s="27" t="str">
        <f>IFERROR(_xlfn.XLOOKUP($B4837,'Ownership Metrics'!$A:$A,'Ownership Metrics'!$H:$H),"")</f>
        <v>Terkonsentrasi</v>
      </c>
      <c r="T4837" s="27" t="str">
        <f>IFERROR(_xlfn.XLOOKUP($B4837,'Ownership Metrics'!$A:$A,'Ownership Metrics'!$I:$I),"")</f>
        <v>Sedang</v>
      </c>
      <c r="U4837" s="27">
        <f>IF(COUNTIFS($B$2:$B4837,$B4837,$D$2:$D4837,$D4837)=1,1,0)</f>
        <v>1</v>
      </c>
      <c r="V4837" s="27">
        <f t="shared" si="226"/>
        <v>3.62</v>
      </c>
      <c r="W4837" s="27">
        <f t="shared" si="227"/>
        <v>3</v>
      </c>
      <c r="X4837" s="27">
        <f t="shared" si="225"/>
        <v>3.6199995163000001</v>
      </c>
    </row>
    <row r="4838" spans="1:24" x14ac:dyDescent="0.25">
      <c r="A4838" s="26">
        <v>46265</v>
      </c>
      <c r="B4838" s="27" t="s">
        <v>10779</v>
      </c>
      <c r="C4838" s="27" t="s">
        <v>5008</v>
      </c>
      <c r="D4838" s="27" t="s">
        <v>5012</v>
      </c>
      <c r="E4838" s="27" t="s">
        <v>35</v>
      </c>
      <c r="F4838" s="27" t="s">
        <v>23</v>
      </c>
      <c r="G4838" s="27" t="s">
        <v>36</v>
      </c>
      <c r="H4838" s="27" t="s">
        <v>24</v>
      </c>
      <c r="I4838" s="28">
        <v>373351700</v>
      </c>
      <c r="J4838" s="28">
        <v>0</v>
      </c>
      <c r="K4838" s="28">
        <v>373351700</v>
      </c>
      <c r="L4838" s="29">
        <v>3.51</v>
      </c>
      <c r="M4838" s="29">
        <f>IFERROR(_xlfn.XLOOKUP($B4838,'Ownership Metrics'!$A:$A,'Ownership Metrics'!$B:$B),"")</f>
        <v>14.43</v>
      </c>
      <c r="N4838" s="28">
        <f>IFERROR(_xlfn.XLOOKUP($B4838,'Ownership Metrics'!$A:$A,'Ownership Metrics'!$C:$C),"")</f>
        <v>2740</v>
      </c>
      <c r="O4838" s="29">
        <f>IFERROR(_xlfn.XLOOKUP($B4838,'Ownership Metrics'!$A:$A,'Ownership Metrics'!$D:$D),"")</f>
        <v>43.23</v>
      </c>
      <c r="P4838" s="29">
        <f>IFERROR(_xlfn.XLOOKUP($B4838,'Ownership Metrics'!$A:$A,'Ownership Metrics'!$E:$E),"")</f>
        <v>75.67</v>
      </c>
      <c r="Q4838" s="30">
        <f>IFERROR(_xlfn.XLOOKUP($B4838,'Ownership Metrics'!$A:$A,'Ownership Metrics'!$F:$F),"")</f>
        <v>7</v>
      </c>
      <c r="R4838" s="30">
        <f>IFERROR(_xlfn.XLOOKUP($B4838,'Ownership Metrics'!$A:$A,'Ownership Metrics'!$G:$G),"")</f>
        <v>52</v>
      </c>
      <c r="S4838" s="27" t="str">
        <f>IFERROR(_xlfn.XLOOKUP($B4838,'Ownership Metrics'!$A:$A,'Ownership Metrics'!$H:$H),"")</f>
        <v>Terkonsentrasi</v>
      </c>
      <c r="T4838" s="27" t="str">
        <f>IFERROR(_xlfn.XLOOKUP($B4838,'Ownership Metrics'!$A:$A,'Ownership Metrics'!$I:$I),"")</f>
        <v>Sedang</v>
      </c>
      <c r="U4838" s="27">
        <f>IF(COUNTIFS($B$2:$B4838,$B4838,$D$2:$D4838,$D4838)=1,1,0)</f>
        <v>1</v>
      </c>
      <c r="V4838" s="27">
        <f t="shared" si="226"/>
        <v>3.51</v>
      </c>
      <c r="W4838" s="27">
        <f t="shared" si="227"/>
        <v>4</v>
      </c>
      <c r="X4838" s="27">
        <f t="shared" si="225"/>
        <v>3.5099995161999997</v>
      </c>
    </row>
    <row r="4839" spans="1:24" x14ac:dyDescent="0.25">
      <c r="A4839" s="26">
        <v>46265</v>
      </c>
      <c r="B4839" s="27" t="s">
        <v>10779</v>
      </c>
      <c r="C4839" s="27" t="s">
        <v>5008</v>
      </c>
      <c r="D4839" s="27" t="s">
        <v>5013</v>
      </c>
      <c r="E4839" s="27" t="s">
        <v>35</v>
      </c>
      <c r="F4839" s="27" t="s">
        <v>23</v>
      </c>
      <c r="G4839" s="27" t="s">
        <v>36</v>
      </c>
      <c r="H4839" s="27" t="s">
        <v>24</v>
      </c>
      <c r="I4839" s="28">
        <v>173283100</v>
      </c>
      <c r="J4839" s="28">
        <v>0</v>
      </c>
      <c r="K4839" s="28">
        <v>173283100</v>
      </c>
      <c r="L4839" s="29">
        <v>1.63</v>
      </c>
      <c r="M4839" s="29">
        <f>IFERROR(_xlfn.XLOOKUP($B4839,'Ownership Metrics'!$A:$A,'Ownership Metrics'!$B:$B),"")</f>
        <v>14.43</v>
      </c>
      <c r="N4839" s="28">
        <f>IFERROR(_xlfn.XLOOKUP($B4839,'Ownership Metrics'!$A:$A,'Ownership Metrics'!$C:$C),"")</f>
        <v>2740</v>
      </c>
      <c r="O4839" s="29">
        <f>IFERROR(_xlfn.XLOOKUP($B4839,'Ownership Metrics'!$A:$A,'Ownership Metrics'!$D:$D),"")</f>
        <v>43.23</v>
      </c>
      <c r="P4839" s="29">
        <f>IFERROR(_xlfn.XLOOKUP($B4839,'Ownership Metrics'!$A:$A,'Ownership Metrics'!$E:$E),"")</f>
        <v>75.67</v>
      </c>
      <c r="Q4839" s="30">
        <f>IFERROR(_xlfn.XLOOKUP($B4839,'Ownership Metrics'!$A:$A,'Ownership Metrics'!$F:$F),"")</f>
        <v>7</v>
      </c>
      <c r="R4839" s="30">
        <f>IFERROR(_xlfn.XLOOKUP($B4839,'Ownership Metrics'!$A:$A,'Ownership Metrics'!$G:$G),"")</f>
        <v>52</v>
      </c>
      <c r="S4839" s="27" t="str">
        <f>IFERROR(_xlfn.XLOOKUP($B4839,'Ownership Metrics'!$A:$A,'Ownership Metrics'!$H:$H),"")</f>
        <v>Terkonsentrasi</v>
      </c>
      <c r="T4839" s="27" t="str">
        <f>IFERROR(_xlfn.XLOOKUP($B4839,'Ownership Metrics'!$A:$A,'Ownership Metrics'!$I:$I),"")</f>
        <v>Sedang</v>
      </c>
      <c r="U4839" s="27">
        <f>IF(COUNTIFS($B$2:$B4839,$B4839,$D$2:$D4839,$D4839)=1,1,0)</f>
        <v>1</v>
      </c>
      <c r="V4839" s="27">
        <f t="shared" si="226"/>
        <v>1.63</v>
      </c>
      <c r="W4839" s="27">
        <f t="shared" si="227"/>
        <v>7</v>
      </c>
      <c r="X4839" s="27">
        <f t="shared" si="225"/>
        <v>1.6299995160999998</v>
      </c>
    </row>
    <row r="4840" spans="1:24" x14ac:dyDescent="0.25">
      <c r="A4840" s="26">
        <v>46265</v>
      </c>
      <c r="B4840" s="27" t="s">
        <v>10779</v>
      </c>
      <c r="C4840" s="27" t="s">
        <v>5008</v>
      </c>
      <c r="D4840" s="27" t="s">
        <v>5014</v>
      </c>
      <c r="E4840" s="27" t="s">
        <v>35</v>
      </c>
      <c r="F4840" s="27" t="s">
        <v>23</v>
      </c>
      <c r="G4840" s="27" t="s">
        <v>36</v>
      </c>
      <c r="H4840" s="27" t="s">
        <v>24</v>
      </c>
      <c r="I4840" s="28">
        <v>321893700</v>
      </c>
      <c r="J4840" s="28">
        <v>0</v>
      </c>
      <c r="K4840" s="28">
        <v>321893700</v>
      </c>
      <c r="L4840" s="29">
        <v>3.03</v>
      </c>
      <c r="M4840" s="29">
        <f>IFERROR(_xlfn.XLOOKUP($B4840,'Ownership Metrics'!$A:$A,'Ownership Metrics'!$B:$B),"")</f>
        <v>14.43</v>
      </c>
      <c r="N4840" s="28">
        <f>IFERROR(_xlfn.XLOOKUP($B4840,'Ownership Metrics'!$A:$A,'Ownership Metrics'!$C:$C),"")</f>
        <v>2740</v>
      </c>
      <c r="O4840" s="29">
        <f>IFERROR(_xlfn.XLOOKUP($B4840,'Ownership Metrics'!$A:$A,'Ownership Metrics'!$D:$D),"")</f>
        <v>43.23</v>
      </c>
      <c r="P4840" s="29">
        <f>IFERROR(_xlfn.XLOOKUP($B4840,'Ownership Metrics'!$A:$A,'Ownership Metrics'!$E:$E),"")</f>
        <v>75.67</v>
      </c>
      <c r="Q4840" s="30">
        <f>IFERROR(_xlfn.XLOOKUP($B4840,'Ownership Metrics'!$A:$A,'Ownership Metrics'!$F:$F),"")</f>
        <v>7</v>
      </c>
      <c r="R4840" s="30">
        <f>IFERROR(_xlfn.XLOOKUP($B4840,'Ownership Metrics'!$A:$A,'Ownership Metrics'!$G:$G),"")</f>
        <v>52</v>
      </c>
      <c r="S4840" s="27" t="str">
        <f>IFERROR(_xlfn.XLOOKUP($B4840,'Ownership Metrics'!$A:$A,'Ownership Metrics'!$H:$H),"")</f>
        <v>Terkonsentrasi</v>
      </c>
      <c r="T4840" s="27" t="str">
        <f>IFERROR(_xlfn.XLOOKUP($B4840,'Ownership Metrics'!$A:$A,'Ownership Metrics'!$I:$I),"")</f>
        <v>Sedang</v>
      </c>
      <c r="U4840" s="27">
        <f>IF(COUNTIFS($B$2:$B4840,$B4840,$D$2:$D4840,$D4840)=1,1,0)</f>
        <v>1</v>
      </c>
      <c r="V4840" s="27">
        <f t="shared" si="226"/>
        <v>3.03</v>
      </c>
      <c r="W4840" s="27">
        <f t="shared" si="227"/>
        <v>5</v>
      </c>
      <c r="X4840" s="27">
        <f t="shared" si="225"/>
        <v>3.0299995159999997</v>
      </c>
    </row>
    <row r="4841" spans="1:24" x14ac:dyDescent="0.25">
      <c r="A4841" s="26">
        <v>46265</v>
      </c>
      <c r="B4841" s="27" t="s">
        <v>10779</v>
      </c>
      <c r="C4841" s="27" t="s">
        <v>5008</v>
      </c>
      <c r="D4841" s="27" t="s">
        <v>5015</v>
      </c>
      <c r="E4841" s="27"/>
      <c r="F4841" s="27"/>
      <c r="G4841" s="27"/>
      <c r="H4841" s="27"/>
      <c r="I4841" s="28">
        <v>0</v>
      </c>
      <c r="J4841" s="28">
        <v>3065000000</v>
      </c>
      <c r="K4841" s="28">
        <v>3065000000</v>
      </c>
      <c r="L4841" s="29">
        <v>28.82</v>
      </c>
      <c r="M4841" s="29">
        <f>IFERROR(_xlfn.XLOOKUP($B4841,'Ownership Metrics'!$A:$A,'Ownership Metrics'!$B:$B),"")</f>
        <v>14.43</v>
      </c>
      <c r="N4841" s="28">
        <f>IFERROR(_xlfn.XLOOKUP($B4841,'Ownership Metrics'!$A:$A,'Ownership Metrics'!$C:$C),"")</f>
        <v>2740</v>
      </c>
      <c r="O4841" s="29">
        <f>IFERROR(_xlfn.XLOOKUP($B4841,'Ownership Metrics'!$A:$A,'Ownership Metrics'!$D:$D),"")</f>
        <v>43.23</v>
      </c>
      <c r="P4841" s="29">
        <f>IFERROR(_xlfn.XLOOKUP($B4841,'Ownership Metrics'!$A:$A,'Ownership Metrics'!$E:$E),"")</f>
        <v>75.67</v>
      </c>
      <c r="Q4841" s="30">
        <f>IFERROR(_xlfn.XLOOKUP($B4841,'Ownership Metrics'!$A:$A,'Ownership Metrics'!$F:$F),"")</f>
        <v>7</v>
      </c>
      <c r="R4841" s="30">
        <f>IFERROR(_xlfn.XLOOKUP($B4841,'Ownership Metrics'!$A:$A,'Ownership Metrics'!$G:$G),"")</f>
        <v>52</v>
      </c>
      <c r="S4841" s="27" t="str">
        <f>IFERROR(_xlfn.XLOOKUP($B4841,'Ownership Metrics'!$A:$A,'Ownership Metrics'!$H:$H),"")</f>
        <v>Terkonsentrasi</v>
      </c>
      <c r="T4841" s="27" t="str">
        <f>IFERROR(_xlfn.XLOOKUP($B4841,'Ownership Metrics'!$A:$A,'Ownership Metrics'!$I:$I),"")</f>
        <v>Sedang</v>
      </c>
      <c r="U4841" s="27">
        <f>IF(COUNTIFS($B$2:$B4841,$B4841,$D$2:$D4841,$D4841)=1,1,0)</f>
        <v>1</v>
      </c>
      <c r="V4841" s="27">
        <f t="shared" si="226"/>
        <v>28.82</v>
      </c>
      <c r="W4841" s="27">
        <f t="shared" si="227"/>
        <v>2</v>
      </c>
      <c r="X4841" s="27">
        <f t="shared" si="225"/>
        <v>28.819999515900001</v>
      </c>
    </row>
    <row r="4842" spans="1:24" x14ac:dyDescent="0.25">
      <c r="A4842" s="26">
        <v>46265</v>
      </c>
      <c r="B4842" s="27" t="s">
        <v>10780</v>
      </c>
      <c r="C4842" s="27" t="s">
        <v>5017</v>
      </c>
      <c r="D4842" s="27" t="s">
        <v>5018</v>
      </c>
      <c r="E4842" s="27" t="s">
        <v>98</v>
      </c>
      <c r="F4842" s="27" t="s">
        <v>23</v>
      </c>
      <c r="G4842" s="27"/>
      <c r="H4842" s="27" t="s">
        <v>24</v>
      </c>
      <c r="I4842" s="28">
        <v>380100</v>
      </c>
      <c r="J4842" s="28">
        <v>507096150</v>
      </c>
      <c r="K4842" s="28">
        <v>507476250</v>
      </c>
      <c r="L4842" s="29">
        <v>20.11</v>
      </c>
      <c r="M4842" s="29">
        <f>IFERROR(_xlfn.XLOOKUP($B4842,'Ownership Metrics'!$A:$A,'Ownership Metrics'!$B:$B),"")</f>
        <v>14.58</v>
      </c>
      <c r="N4842" s="28">
        <f>IFERROR(_xlfn.XLOOKUP($B4842,'Ownership Metrics'!$A:$A,'Ownership Metrics'!$C:$C),"")</f>
        <v>1886</v>
      </c>
      <c r="O4842" s="29">
        <f>IFERROR(_xlfn.XLOOKUP($B4842,'Ownership Metrics'!$A:$A,'Ownership Metrics'!$D:$D),"")</f>
        <v>35</v>
      </c>
      <c r="P4842" s="29">
        <f>IFERROR(_xlfn.XLOOKUP($B4842,'Ownership Metrics'!$A:$A,'Ownership Metrics'!$E:$E),"")</f>
        <v>65.42</v>
      </c>
      <c r="Q4842" s="30">
        <f>IFERROR(_xlfn.XLOOKUP($B4842,'Ownership Metrics'!$A:$A,'Ownership Metrics'!$F:$F),"")</f>
        <v>6</v>
      </c>
      <c r="R4842" s="30">
        <f>IFERROR(_xlfn.XLOOKUP($B4842,'Ownership Metrics'!$A:$A,'Ownership Metrics'!$G:$G),"")</f>
        <v>46</v>
      </c>
      <c r="S4842" s="27" t="str">
        <f>IFERROR(_xlfn.XLOOKUP($B4842,'Ownership Metrics'!$A:$A,'Ownership Metrics'!$H:$H),"")</f>
        <v>Oligopoli</v>
      </c>
      <c r="T4842" s="27" t="str">
        <f>IFERROR(_xlfn.XLOOKUP($B4842,'Ownership Metrics'!$A:$A,'Ownership Metrics'!$I:$I),"")</f>
        <v>Sedang</v>
      </c>
      <c r="U4842" s="27">
        <f>IF(COUNTIFS($B$2:$B4842,$B4842,$D$2:$D4842,$D4842)=1,1,0)</f>
        <v>1</v>
      </c>
      <c r="V4842" s="27">
        <f t="shared" si="226"/>
        <v>20.11</v>
      </c>
      <c r="W4842" s="27">
        <f t="shared" si="227"/>
        <v>2</v>
      </c>
      <c r="X4842" s="27">
        <f t="shared" si="225"/>
        <v>20.109999515799998</v>
      </c>
    </row>
    <row r="4843" spans="1:24" x14ac:dyDescent="0.25">
      <c r="A4843" s="26">
        <v>46265</v>
      </c>
      <c r="B4843" s="27" t="s">
        <v>10780</v>
      </c>
      <c r="C4843" s="27" t="s">
        <v>5017</v>
      </c>
      <c r="D4843" s="27" t="s">
        <v>2057</v>
      </c>
      <c r="E4843" s="27" t="s">
        <v>22</v>
      </c>
      <c r="F4843" s="27" t="s">
        <v>32</v>
      </c>
      <c r="G4843" s="27"/>
      <c r="H4843" s="27" t="s">
        <v>116</v>
      </c>
      <c r="I4843" s="28">
        <v>883172500</v>
      </c>
      <c r="J4843" s="28">
        <v>0</v>
      </c>
      <c r="K4843" s="28">
        <v>883172500</v>
      </c>
      <c r="L4843" s="29">
        <v>35</v>
      </c>
      <c r="M4843" s="29">
        <f>IFERROR(_xlfn.XLOOKUP($B4843,'Ownership Metrics'!$A:$A,'Ownership Metrics'!$B:$B),"")</f>
        <v>14.58</v>
      </c>
      <c r="N4843" s="28">
        <f>IFERROR(_xlfn.XLOOKUP($B4843,'Ownership Metrics'!$A:$A,'Ownership Metrics'!$C:$C),"")</f>
        <v>1886</v>
      </c>
      <c r="O4843" s="29">
        <f>IFERROR(_xlfn.XLOOKUP($B4843,'Ownership Metrics'!$A:$A,'Ownership Metrics'!$D:$D),"")</f>
        <v>35</v>
      </c>
      <c r="P4843" s="29">
        <f>IFERROR(_xlfn.XLOOKUP($B4843,'Ownership Metrics'!$A:$A,'Ownership Metrics'!$E:$E),"")</f>
        <v>65.42</v>
      </c>
      <c r="Q4843" s="30">
        <f>IFERROR(_xlfn.XLOOKUP($B4843,'Ownership Metrics'!$A:$A,'Ownership Metrics'!$F:$F),"")</f>
        <v>6</v>
      </c>
      <c r="R4843" s="30">
        <f>IFERROR(_xlfn.XLOOKUP($B4843,'Ownership Metrics'!$A:$A,'Ownership Metrics'!$G:$G),"")</f>
        <v>46</v>
      </c>
      <c r="S4843" s="27" t="str">
        <f>IFERROR(_xlfn.XLOOKUP($B4843,'Ownership Metrics'!$A:$A,'Ownership Metrics'!$H:$H),"")</f>
        <v>Oligopoli</v>
      </c>
      <c r="T4843" s="27" t="str">
        <f>IFERROR(_xlfn.XLOOKUP($B4843,'Ownership Metrics'!$A:$A,'Ownership Metrics'!$I:$I),"")</f>
        <v>Sedang</v>
      </c>
      <c r="U4843" s="27">
        <f>IF(COUNTIFS($B$2:$B4843,$B4843,$D$2:$D4843,$D4843)=1,1,0)</f>
        <v>1</v>
      </c>
      <c r="V4843" s="27">
        <f t="shared" si="226"/>
        <v>35</v>
      </c>
      <c r="W4843" s="27">
        <f t="shared" si="227"/>
        <v>1</v>
      </c>
      <c r="X4843" s="27">
        <f t="shared" si="225"/>
        <v>34.999999515699997</v>
      </c>
    </row>
    <row r="4844" spans="1:24" x14ac:dyDescent="0.25">
      <c r="A4844" s="26">
        <v>46265</v>
      </c>
      <c r="B4844" s="27" t="s">
        <v>10780</v>
      </c>
      <c r="C4844" s="27" t="s">
        <v>5017</v>
      </c>
      <c r="D4844" s="27" t="s">
        <v>5019</v>
      </c>
      <c r="E4844" s="27" t="s">
        <v>22</v>
      </c>
      <c r="F4844" s="27" t="s">
        <v>32</v>
      </c>
      <c r="G4844" s="27"/>
      <c r="H4844" s="27" t="s">
        <v>116</v>
      </c>
      <c r="I4844" s="28">
        <v>126167500</v>
      </c>
      <c r="J4844" s="28">
        <v>0</v>
      </c>
      <c r="K4844" s="28">
        <v>126167500</v>
      </c>
      <c r="L4844" s="29">
        <v>5</v>
      </c>
      <c r="M4844" s="29">
        <f>IFERROR(_xlfn.XLOOKUP($B4844,'Ownership Metrics'!$A:$A,'Ownership Metrics'!$B:$B),"")</f>
        <v>14.58</v>
      </c>
      <c r="N4844" s="28">
        <f>IFERROR(_xlfn.XLOOKUP($B4844,'Ownership Metrics'!$A:$A,'Ownership Metrics'!$C:$C),"")</f>
        <v>1886</v>
      </c>
      <c r="O4844" s="29">
        <f>IFERROR(_xlfn.XLOOKUP($B4844,'Ownership Metrics'!$A:$A,'Ownership Metrics'!$D:$D),"")</f>
        <v>35</v>
      </c>
      <c r="P4844" s="29">
        <f>IFERROR(_xlfn.XLOOKUP($B4844,'Ownership Metrics'!$A:$A,'Ownership Metrics'!$E:$E),"")</f>
        <v>65.42</v>
      </c>
      <c r="Q4844" s="30">
        <f>IFERROR(_xlfn.XLOOKUP($B4844,'Ownership Metrics'!$A:$A,'Ownership Metrics'!$F:$F),"")</f>
        <v>6</v>
      </c>
      <c r="R4844" s="30">
        <f>IFERROR(_xlfn.XLOOKUP($B4844,'Ownership Metrics'!$A:$A,'Ownership Metrics'!$G:$G),"")</f>
        <v>46</v>
      </c>
      <c r="S4844" s="27" t="str">
        <f>IFERROR(_xlfn.XLOOKUP($B4844,'Ownership Metrics'!$A:$A,'Ownership Metrics'!$H:$H),"")</f>
        <v>Oligopoli</v>
      </c>
      <c r="T4844" s="27" t="str">
        <f>IFERROR(_xlfn.XLOOKUP($B4844,'Ownership Metrics'!$A:$A,'Ownership Metrics'!$I:$I),"")</f>
        <v>Sedang</v>
      </c>
      <c r="U4844" s="27">
        <f>IF(COUNTIFS($B$2:$B4844,$B4844,$D$2:$D4844,$D4844)=1,1,0)</f>
        <v>1</v>
      </c>
      <c r="V4844" s="27">
        <f t="shared" si="226"/>
        <v>5</v>
      </c>
      <c r="W4844" s="27">
        <f t="shared" si="227"/>
        <v>5</v>
      </c>
      <c r="X4844" s="27">
        <f t="shared" si="225"/>
        <v>4.9999995155999999</v>
      </c>
    </row>
    <row r="4845" spans="1:24" x14ac:dyDescent="0.25">
      <c r="A4845" s="26">
        <v>46265</v>
      </c>
      <c r="B4845" s="27" t="s">
        <v>10780</v>
      </c>
      <c r="C4845" s="27" t="s">
        <v>5017</v>
      </c>
      <c r="D4845" s="27" t="s">
        <v>5020</v>
      </c>
      <c r="E4845" s="27" t="s">
        <v>22</v>
      </c>
      <c r="F4845" s="27" t="s">
        <v>32</v>
      </c>
      <c r="G4845" s="27"/>
      <c r="H4845" s="27" t="s">
        <v>116</v>
      </c>
      <c r="I4845" s="28">
        <v>126167500</v>
      </c>
      <c r="J4845" s="28">
        <v>0</v>
      </c>
      <c r="K4845" s="28">
        <v>126167500</v>
      </c>
      <c r="L4845" s="29">
        <v>5</v>
      </c>
      <c r="M4845" s="29">
        <f>IFERROR(_xlfn.XLOOKUP($B4845,'Ownership Metrics'!$A:$A,'Ownership Metrics'!$B:$B),"")</f>
        <v>14.58</v>
      </c>
      <c r="N4845" s="28">
        <f>IFERROR(_xlfn.XLOOKUP($B4845,'Ownership Metrics'!$A:$A,'Ownership Metrics'!$C:$C),"")</f>
        <v>1886</v>
      </c>
      <c r="O4845" s="29">
        <f>IFERROR(_xlfn.XLOOKUP($B4845,'Ownership Metrics'!$A:$A,'Ownership Metrics'!$D:$D),"")</f>
        <v>35</v>
      </c>
      <c r="P4845" s="29">
        <f>IFERROR(_xlfn.XLOOKUP($B4845,'Ownership Metrics'!$A:$A,'Ownership Metrics'!$E:$E),"")</f>
        <v>65.42</v>
      </c>
      <c r="Q4845" s="30">
        <f>IFERROR(_xlfn.XLOOKUP($B4845,'Ownership Metrics'!$A:$A,'Ownership Metrics'!$F:$F),"")</f>
        <v>6</v>
      </c>
      <c r="R4845" s="30">
        <f>IFERROR(_xlfn.XLOOKUP($B4845,'Ownership Metrics'!$A:$A,'Ownership Metrics'!$G:$G),"")</f>
        <v>46</v>
      </c>
      <c r="S4845" s="27" t="str">
        <f>IFERROR(_xlfn.XLOOKUP($B4845,'Ownership Metrics'!$A:$A,'Ownership Metrics'!$H:$H),"")</f>
        <v>Oligopoli</v>
      </c>
      <c r="T4845" s="27" t="str">
        <f>IFERROR(_xlfn.XLOOKUP($B4845,'Ownership Metrics'!$A:$A,'Ownership Metrics'!$I:$I),"")</f>
        <v>Sedang</v>
      </c>
      <c r="U4845" s="27">
        <f>IF(COUNTIFS($B$2:$B4845,$B4845,$D$2:$D4845,$D4845)=1,1,0)</f>
        <v>1</v>
      </c>
      <c r="V4845" s="27">
        <f t="shared" si="226"/>
        <v>5</v>
      </c>
      <c r="W4845" s="27">
        <f t="shared" si="227"/>
        <v>6</v>
      </c>
      <c r="X4845" s="27">
        <f t="shared" si="225"/>
        <v>4.9999995154999999</v>
      </c>
    </row>
    <row r="4846" spans="1:24" x14ac:dyDescent="0.25">
      <c r="A4846" s="26">
        <v>46265</v>
      </c>
      <c r="B4846" s="27" t="s">
        <v>10780</v>
      </c>
      <c r="C4846" s="27" t="s">
        <v>5017</v>
      </c>
      <c r="D4846" s="27" t="s">
        <v>5021</v>
      </c>
      <c r="E4846" s="27" t="s">
        <v>22</v>
      </c>
      <c r="F4846" s="27" t="s">
        <v>32</v>
      </c>
      <c r="G4846" s="27"/>
      <c r="H4846" s="27" t="s">
        <v>116</v>
      </c>
      <c r="I4846" s="28">
        <v>252335000</v>
      </c>
      <c r="J4846" s="28">
        <v>0</v>
      </c>
      <c r="K4846" s="28">
        <v>252335000</v>
      </c>
      <c r="L4846" s="29">
        <v>10</v>
      </c>
      <c r="M4846" s="29">
        <f>IFERROR(_xlfn.XLOOKUP($B4846,'Ownership Metrics'!$A:$A,'Ownership Metrics'!$B:$B),"")</f>
        <v>14.58</v>
      </c>
      <c r="N4846" s="28">
        <f>IFERROR(_xlfn.XLOOKUP($B4846,'Ownership Metrics'!$A:$A,'Ownership Metrics'!$C:$C),"")</f>
        <v>1886</v>
      </c>
      <c r="O4846" s="29">
        <f>IFERROR(_xlfn.XLOOKUP($B4846,'Ownership Metrics'!$A:$A,'Ownership Metrics'!$D:$D),"")</f>
        <v>35</v>
      </c>
      <c r="P4846" s="29">
        <f>IFERROR(_xlfn.XLOOKUP($B4846,'Ownership Metrics'!$A:$A,'Ownership Metrics'!$E:$E),"")</f>
        <v>65.42</v>
      </c>
      <c r="Q4846" s="30">
        <f>IFERROR(_xlfn.XLOOKUP($B4846,'Ownership Metrics'!$A:$A,'Ownership Metrics'!$F:$F),"")</f>
        <v>6</v>
      </c>
      <c r="R4846" s="30">
        <f>IFERROR(_xlfn.XLOOKUP($B4846,'Ownership Metrics'!$A:$A,'Ownership Metrics'!$G:$G),"")</f>
        <v>46</v>
      </c>
      <c r="S4846" s="27" t="str">
        <f>IFERROR(_xlfn.XLOOKUP($B4846,'Ownership Metrics'!$A:$A,'Ownership Metrics'!$H:$H),"")</f>
        <v>Oligopoli</v>
      </c>
      <c r="T4846" s="27" t="str">
        <f>IFERROR(_xlfn.XLOOKUP($B4846,'Ownership Metrics'!$A:$A,'Ownership Metrics'!$I:$I),"")</f>
        <v>Sedang</v>
      </c>
      <c r="U4846" s="27">
        <f>IF(COUNTIFS($B$2:$B4846,$B4846,$D$2:$D4846,$D4846)=1,1,0)</f>
        <v>1</v>
      </c>
      <c r="V4846" s="27">
        <f t="shared" si="226"/>
        <v>10</v>
      </c>
      <c r="W4846" s="27">
        <f t="shared" si="227"/>
        <v>4</v>
      </c>
      <c r="X4846" s="27">
        <f t="shared" si="225"/>
        <v>9.9999995154000008</v>
      </c>
    </row>
    <row r="4847" spans="1:24" x14ac:dyDescent="0.25">
      <c r="A4847" s="26">
        <v>46265</v>
      </c>
      <c r="B4847" s="27" t="s">
        <v>10780</v>
      </c>
      <c r="C4847" s="27" t="s">
        <v>5017</v>
      </c>
      <c r="D4847" s="27" t="s">
        <v>551</v>
      </c>
      <c r="E4847" s="27" t="s">
        <v>98</v>
      </c>
      <c r="F4847" s="27" t="s">
        <v>23</v>
      </c>
      <c r="G4847" s="27"/>
      <c r="H4847" s="27" t="s">
        <v>24</v>
      </c>
      <c r="I4847" s="28">
        <v>260152600</v>
      </c>
      <c r="J4847" s="28">
        <v>0</v>
      </c>
      <c r="K4847" s="28">
        <v>260152600</v>
      </c>
      <c r="L4847" s="29">
        <v>10.31</v>
      </c>
      <c r="M4847" s="29">
        <f>IFERROR(_xlfn.XLOOKUP($B4847,'Ownership Metrics'!$A:$A,'Ownership Metrics'!$B:$B),"")</f>
        <v>14.58</v>
      </c>
      <c r="N4847" s="28">
        <f>IFERROR(_xlfn.XLOOKUP($B4847,'Ownership Metrics'!$A:$A,'Ownership Metrics'!$C:$C),"")</f>
        <v>1886</v>
      </c>
      <c r="O4847" s="29">
        <f>IFERROR(_xlfn.XLOOKUP($B4847,'Ownership Metrics'!$A:$A,'Ownership Metrics'!$D:$D),"")</f>
        <v>35</v>
      </c>
      <c r="P4847" s="29">
        <f>IFERROR(_xlfn.XLOOKUP($B4847,'Ownership Metrics'!$A:$A,'Ownership Metrics'!$E:$E),"")</f>
        <v>65.42</v>
      </c>
      <c r="Q4847" s="30">
        <f>IFERROR(_xlfn.XLOOKUP($B4847,'Ownership Metrics'!$A:$A,'Ownership Metrics'!$F:$F),"")</f>
        <v>6</v>
      </c>
      <c r="R4847" s="30">
        <f>IFERROR(_xlfn.XLOOKUP($B4847,'Ownership Metrics'!$A:$A,'Ownership Metrics'!$G:$G),"")</f>
        <v>46</v>
      </c>
      <c r="S4847" s="27" t="str">
        <f>IFERROR(_xlfn.XLOOKUP($B4847,'Ownership Metrics'!$A:$A,'Ownership Metrics'!$H:$H),"")</f>
        <v>Oligopoli</v>
      </c>
      <c r="T4847" s="27" t="str">
        <f>IFERROR(_xlfn.XLOOKUP($B4847,'Ownership Metrics'!$A:$A,'Ownership Metrics'!$I:$I),"")</f>
        <v>Sedang</v>
      </c>
      <c r="U4847" s="27">
        <f>IF(COUNTIFS($B$2:$B4847,$B4847,$D$2:$D4847,$D4847)=1,1,0)</f>
        <v>1</v>
      </c>
      <c r="V4847" s="27">
        <f t="shared" si="226"/>
        <v>10.31</v>
      </c>
      <c r="W4847" s="27">
        <f t="shared" si="227"/>
        <v>3</v>
      </c>
      <c r="X4847" s="27">
        <f t="shared" si="225"/>
        <v>10.309999515300001</v>
      </c>
    </row>
    <row r="4848" spans="1:24" x14ac:dyDescent="0.25">
      <c r="A4848" s="26">
        <v>46265</v>
      </c>
      <c r="B4848" s="27" t="s">
        <v>10781</v>
      </c>
      <c r="C4848" s="27" t="s">
        <v>5023</v>
      </c>
      <c r="D4848" s="27" t="s">
        <v>5024</v>
      </c>
      <c r="E4848" s="27" t="s">
        <v>22</v>
      </c>
      <c r="F4848" s="27" t="s">
        <v>32</v>
      </c>
      <c r="G4848" s="27"/>
      <c r="H4848" s="27" t="s">
        <v>64</v>
      </c>
      <c r="I4848" s="28">
        <v>773352631</v>
      </c>
      <c r="J4848" s="28">
        <v>0</v>
      </c>
      <c r="K4848" s="28">
        <v>773352631</v>
      </c>
      <c r="L4848" s="29">
        <v>35.85</v>
      </c>
      <c r="M4848" s="29">
        <f>IFERROR(_xlfn.XLOOKUP($B4848,'Ownership Metrics'!$A:$A,'Ownership Metrics'!$B:$B),"")</f>
        <v>55.71</v>
      </c>
      <c r="N4848" s="28">
        <f>IFERROR(_xlfn.XLOOKUP($B4848,'Ownership Metrics'!$A:$A,'Ownership Metrics'!$C:$C),"")</f>
        <v>1315</v>
      </c>
      <c r="O4848" s="29">
        <f>IFERROR(_xlfn.XLOOKUP($B4848,'Ownership Metrics'!$A:$A,'Ownership Metrics'!$D:$D),"")</f>
        <v>35.85</v>
      </c>
      <c r="P4848" s="29">
        <f>IFERROR(_xlfn.XLOOKUP($B4848,'Ownership Metrics'!$A:$A,'Ownership Metrics'!$E:$E),"")</f>
        <v>42.24</v>
      </c>
      <c r="Q4848" s="30">
        <f>IFERROR(_xlfn.XLOOKUP($B4848,'Ownership Metrics'!$A:$A,'Ownership Metrics'!$F:$F),"")</f>
        <v>5</v>
      </c>
      <c r="R4848" s="30">
        <f>IFERROR(_xlfn.XLOOKUP($B4848,'Ownership Metrics'!$A:$A,'Ownership Metrics'!$G:$G),"")</f>
        <v>36</v>
      </c>
      <c r="S4848" s="27" t="str">
        <f>IFERROR(_xlfn.XLOOKUP($B4848,'Ownership Metrics'!$A:$A,'Ownership Metrics'!$H:$H),"")</f>
        <v>Moderat</v>
      </c>
      <c r="T4848" s="27" t="str">
        <f>IFERROR(_xlfn.XLOOKUP($B4848,'Ownership Metrics'!$A:$A,'Ownership Metrics'!$I:$I),"")</f>
        <v>Sedang</v>
      </c>
      <c r="U4848" s="27">
        <f>IF(COUNTIFS($B$2:$B4848,$B4848,$D$2:$D4848,$D4848)=1,1,0)</f>
        <v>1</v>
      </c>
      <c r="V4848" s="27">
        <f t="shared" si="226"/>
        <v>35.85</v>
      </c>
      <c r="W4848" s="27">
        <f t="shared" si="227"/>
        <v>1</v>
      </c>
      <c r="X4848" s="27">
        <f t="shared" si="225"/>
        <v>35.849999515200004</v>
      </c>
    </row>
    <row r="4849" spans="1:24" x14ac:dyDescent="0.25">
      <c r="A4849" s="26">
        <v>46265</v>
      </c>
      <c r="B4849" s="27" t="s">
        <v>10781</v>
      </c>
      <c r="C4849" s="27" t="s">
        <v>5023</v>
      </c>
      <c r="D4849" s="27" t="s">
        <v>5025</v>
      </c>
      <c r="E4849" s="27" t="s">
        <v>35</v>
      </c>
      <c r="F4849" s="27" t="s">
        <v>23</v>
      </c>
      <c r="G4849" s="27" t="s">
        <v>36</v>
      </c>
      <c r="H4849" s="27" t="s">
        <v>24</v>
      </c>
      <c r="I4849" s="28">
        <v>27916400</v>
      </c>
      <c r="J4849" s="28">
        <v>0</v>
      </c>
      <c r="K4849" s="28">
        <v>27916400</v>
      </c>
      <c r="L4849" s="29">
        <v>1.29</v>
      </c>
      <c r="M4849" s="29">
        <f>IFERROR(_xlfn.XLOOKUP($B4849,'Ownership Metrics'!$A:$A,'Ownership Metrics'!$B:$B),"")</f>
        <v>55.71</v>
      </c>
      <c r="N4849" s="28">
        <f>IFERROR(_xlfn.XLOOKUP($B4849,'Ownership Metrics'!$A:$A,'Ownership Metrics'!$C:$C),"")</f>
        <v>1315</v>
      </c>
      <c r="O4849" s="29">
        <f>IFERROR(_xlfn.XLOOKUP($B4849,'Ownership Metrics'!$A:$A,'Ownership Metrics'!$D:$D),"")</f>
        <v>35.85</v>
      </c>
      <c r="P4849" s="29">
        <f>IFERROR(_xlfn.XLOOKUP($B4849,'Ownership Metrics'!$A:$A,'Ownership Metrics'!$E:$E),"")</f>
        <v>42.24</v>
      </c>
      <c r="Q4849" s="30">
        <f>IFERROR(_xlfn.XLOOKUP($B4849,'Ownership Metrics'!$A:$A,'Ownership Metrics'!$F:$F),"")</f>
        <v>5</v>
      </c>
      <c r="R4849" s="30">
        <f>IFERROR(_xlfn.XLOOKUP($B4849,'Ownership Metrics'!$A:$A,'Ownership Metrics'!$G:$G),"")</f>
        <v>36</v>
      </c>
      <c r="S4849" s="27" t="str">
        <f>IFERROR(_xlfn.XLOOKUP($B4849,'Ownership Metrics'!$A:$A,'Ownership Metrics'!$H:$H),"")</f>
        <v>Moderat</v>
      </c>
      <c r="T4849" s="27" t="str">
        <f>IFERROR(_xlfn.XLOOKUP($B4849,'Ownership Metrics'!$A:$A,'Ownership Metrics'!$I:$I),"")</f>
        <v>Sedang</v>
      </c>
      <c r="U4849" s="27">
        <f>IF(COUNTIFS($B$2:$B4849,$B4849,$D$2:$D4849,$D4849)=1,1,0)</f>
        <v>1</v>
      </c>
      <c r="V4849" s="27">
        <f t="shared" si="226"/>
        <v>1.29</v>
      </c>
      <c r="W4849" s="27">
        <f t="shared" si="227"/>
        <v>3</v>
      </c>
      <c r="X4849" s="27">
        <f t="shared" si="225"/>
        <v>1.2899995151000001</v>
      </c>
    </row>
    <row r="4850" spans="1:24" x14ac:dyDescent="0.25">
      <c r="A4850" s="26">
        <v>46265</v>
      </c>
      <c r="B4850" s="27" t="s">
        <v>10781</v>
      </c>
      <c r="C4850" s="27" t="s">
        <v>5023</v>
      </c>
      <c r="D4850" s="27" t="s">
        <v>2120</v>
      </c>
      <c r="E4850" s="27" t="s">
        <v>35</v>
      </c>
      <c r="F4850" s="27" t="s">
        <v>23</v>
      </c>
      <c r="G4850" s="27" t="s">
        <v>36</v>
      </c>
      <c r="H4850" s="27" t="s">
        <v>24</v>
      </c>
      <c r="I4850" s="28">
        <v>110000000</v>
      </c>
      <c r="J4850" s="28">
        <v>0</v>
      </c>
      <c r="K4850" s="28">
        <v>110000000</v>
      </c>
      <c r="L4850" s="29">
        <v>5.0999999999999996</v>
      </c>
      <c r="M4850" s="29">
        <f>IFERROR(_xlfn.XLOOKUP($B4850,'Ownership Metrics'!$A:$A,'Ownership Metrics'!$B:$B),"")</f>
        <v>55.71</v>
      </c>
      <c r="N4850" s="28">
        <f>IFERROR(_xlfn.XLOOKUP($B4850,'Ownership Metrics'!$A:$A,'Ownership Metrics'!$C:$C),"")</f>
        <v>1315</v>
      </c>
      <c r="O4850" s="29">
        <f>IFERROR(_xlfn.XLOOKUP($B4850,'Ownership Metrics'!$A:$A,'Ownership Metrics'!$D:$D),"")</f>
        <v>35.85</v>
      </c>
      <c r="P4850" s="29">
        <f>IFERROR(_xlfn.XLOOKUP($B4850,'Ownership Metrics'!$A:$A,'Ownership Metrics'!$E:$E),"")</f>
        <v>42.24</v>
      </c>
      <c r="Q4850" s="30">
        <f>IFERROR(_xlfn.XLOOKUP($B4850,'Ownership Metrics'!$A:$A,'Ownership Metrics'!$F:$F),"")</f>
        <v>5</v>
      </c>
      <c r="R4850" s="30">
        <f>IFERROR(_xlfn.XLOOKUP($B4850,'Ownership Metrics'!$A:$A,'Ownership Metrics'!$G:$G),"")</f>
        <v>36</v>
      </c>
      <c r="S4850" s="27" t="str">
        <f>IFERROR(_xlfn.XLOOKUP($B4850,'Ownership Metrics'!$A:$A,'Ownership Metrics'!$H:$H),"")</f>
        <v>Moderat</v>
      </c>
      <c r="T4850" s="27" t="str">
        <f>IFERROR(_xlfn.XLOOKUP($B4850,'Ownership Metrics'!$A:$A,'Ownership Metrics'!$I:$I),"")</f>
        <v>Sedang</v>
      </c>
      <c r="U4850" s="27">
        <f>IF(COUNTIFS($B$2:$B4850,$B4850,$D$2:$D4850,$D4850)=1,1,0)</f>
        <v>1</v>
      </c>
      <c r="V4850" s="27">
        <f t="shared" si="226"/>
        <v>5.0999999999999996</v>
      </c>
      <c r="W4850" s="27">
        <f t="shared" si="227"/>
        <v>2</v>
      </c>
      <c r="X4850" s="27">
        <f t="shared" si="225"/>
        <v>5.0999995149999995</v>
      </c>
    </row>
    <row r="4851" spans="1:24" x14ac:dyDescent="0.25">
      <c r="A4851" s="26">
        <v>46265</v>
      </c>
      <c r="B4851" s="27" t="s">
        <v>10781</v>
      </c>
      <c r="C4851" s="27" t="s">
        <v>5023</v>
      </c>
      <c r="D4851" s="27" t="s">
        <v>5026</v>
      </c>
      <c r="E4851" s="27" t="s">
        <v>35</v>
      </c>
      <c r="F4851" s="27" t="s">
        <v>23</v>
      </c>
      <c r="G4851" s="27" t="s">
        <v>36</v>
      </c>
      <c r="H4851" s="27" t="s">
        <v>24</v>
      </c>
      <c r="I4851" s="28">
        <v>22288800</v>
      </c>
      <c r="J4851" s="28">
        <v>0</v>
      </c>
      <c r="K4851" s="28">
        <v>22288800</v>
      </c>
      <c r="L4851" s="29">
        <v>1.03</v>
      </c>
      <c r="M4851" s="29">
        <f>IFERROR(_xlfn.XLOOKUP($B4851,'Ownership Metrics'!$A:$A,'Ownership Metrics'!$B:$B),"")</f>
        <v>55.71</v>
      </c>
      <c r="N4851" s="28">
        <f>IFERROR(_xlfn.XLOOKUP($B4851,'Ownership Metrics'!$A:$A,'Ownership Metrics'!$C:$C),"")</f>
        <v>1315</v>
      </c>
      <c r="O4851" s="29">
        <f>IFERROR(_xlfn.XLOOKUP($B4851,'Ownership Metrics'!$A:$A,'Ownership Metrics'!$D:$D),"")</f>
        <v>35.85</v>
      </c>
      <c r="P4851" s="29">
        <f>IFERROR(_xlfn.XLOOKUP($B4851,'Ownership Metrics'!$A:$A,'Ownership Metrics'!$E:$E),"")</f>
        <v>42.24</v>
      </c>
      <c r="Q4851" s="30">
        <f>IFERROR(_xlfn.XLOOKUP($B4851,'Ownership Metrics'!$A:$A,'Ownership Metrics'!$F:$F),"")</f>
        <v>5</v>
      </c>
      <c r="R4851" s="30">
        <f>IFERROR(_xlfn.XLOOKUP($B4851,'Ownership Metrics'!$A:$A,'Ownership Metrics'!$G:$G),"")</f>
        <v>36</v>
      </c>
      <c r="S4851" s="27" t="str">
        <f>IFERROR(_xlfn.XLOOKUP($B4851,'Ownership Metrics'!$A:$A,'Ownership Metrics'!$H:$H),"")</f>
        <v>Moderat</v>
      </c>
      <c r="T4851" s="27" t="str">
        <f>IFERROR(_xlfn.XLOOKUP($B4851,'Ownership Metrics'!$A:$A,'Ownership Metrics'!$I:$I),"")</f>
        <v>Sedang</v>
      </c>
      <c r="U4851" s="27">
        <f>IF(COUNTIFS($B$2:$B4851,$B4851,$D$2:$D4851,$D4851)=1,1,0)</f>
        <v>1</v>
      </c>
      <c r="V4851" s="27">
        <f t="shared" si="226"/>
        <v>1.03</v>
      </c>
      <c r="W4851" s="27">
        <f t="shared" si="227"/>
        <v>4</v>
      </c>
      <c r="X4851" s="27">
        <f t="shared" si="225"/>
        <v>1.0299995149000001</v>
      </c>
    </row>
    <row r="4852" spans="1:24" x14ac:dyDescent="0.25">
      <c r="A4852" s="26">
        <v>46265</v>
      </c>
      <c r="B4852" s="27" t="s">
        <v>10781</v>
      </c>
      <c r="C4852" s="27" t="s">
        <v>5023</v>
      </c>
      <c r="D4852" s="27" t="s">
        <v>5027</v>
      </c>
      <c r="E4852" s="27" t="s">
        <v>35</v>
      </c>
      <c r="F4852" s="27" t="s">
        <v>23</v>
      </c>
      <c r="G4852" s="27" t="s">
        <v>36</v>
      </c>
      <c r="H4852" s="27" t="s">
        <v>24</v>
      </c>
      <c r="I4852" s="28">
        <v>21947500</v>
      </c>
      <c r="J4852" s="28">
        <v>0</v>
      </c>
      <c r="K4852" s="28">
        <v>21947500</v>
      </c>
      <c r="L4852" s="29">
        <v>1.02</v>
      </c>
      <c r="M4852" s="29">
        <f>IFERROR(_xlfn.XLOOKUP($B4852,'Ownership Metrics'!$A:$A,'Ownership Metrics'!$B:$B),"")</f>
        <v>55.71</v>
      </c>
      <c r="N4852" s="28">
        <f>IFERROR(_xlfn.XLOOKUP($B4852,'Ownership Metrics'!$A:$A,'Ownership Metrics'!$C:$C),"")</f>
        <v>1315</v>
      </c>
      <c r="O4852" s="29">
        <f>IFERROR(_xlfn.XLOOKUP($B4852,'Ownership Metrics'!$A:$A,'Ownership Metrics'!$D:$D),"")</f>
        <v>35.85</v>
      </c>
      <c r="P4852" s="29">
        <f>IFERROR(_xlfn.XLOOKUP($B4852,'Ownership Metrics'!$A:$A,'Ownership Metrics'!$E:$E),"")</f>
        <v>42.24</v>
      </c>
      <c r="Q4852" s="30">
        <f>IFERROR(_xlfn.XLOOKUP($B4852,'Ownership Metrics'!$A:$A,'Ownership Metrics'!$F:$F),"")</f>
        <v>5</v>
      </c>
      <c r="R4852" s="30">
        <f>IFERROR(_xlfn.XLOOKUP($B4852,'Ownership Metrics'!$A:$A,'Ownership Metrics'!$G:$G),"")</f>
        <v>36</v>
      </c>
      <c r="S4852" s="27" t="str">
        <f>IFERROR(_xlfn.XLOOKUP($B4852,'Ownership Metrics'!$A:$A,'Ownership Metrics'!$H:$H),"")</f>
        <v>Moderat</v>
      </c>
      <c r="T4852" s="27" t="str">
        <f>IFERROR(_xlfn.XLOOKUP($B4852,'Ownership Metrics'!$A:$A,'Ownership Metrics'!$I:$I),"")</f>
        <v>Sedang</v>
      </c>
      <c r="U4852" s="27">
        <f>IF(COUNTIFS($B$2:$B4852,$B4852,$D$2:$D4852,$D4852)=1,1,0)</f>
        <v>1</v>
      </c>
      <c r="V4852" s="27">
        <f t="shared" si="226"/>
        <v>1.02</v>
      </c>
      <c r="W4852" s="27">
        <f t="shared" si="227"/>
        <v>5</v>
      </c>
      <c r="X4852" s="27">
        <f t="shared" si="225"/>
        <v>1.0199995148000001</v>
      </c>
    </row>
    <row r="4853" spans="1:24" x14ac:dyDescent="0.25">
      <c r="A4853" s="26">
        <v>46265</v>
      </c>
      <c r="B4853" s="27" t="s">
        <v>10782</v>
      </c>
      <c r="C4853" s="27" t="s">
        <v>5029</v>
      </c>
      <c r="D4853" s="27" t="s">
        <v>5030</v>
      </c>
      <c r="E4853" s="27" t="s">
        <v>22</v>
      </c>
      <c r="F4853" s="27" t="s">
        <v>23</v>
      </c>
      <c r="G4853" s="27"/>
      <c r="H4853" s="27" t="s">
        <v>24</v>
      </c>
      <c r="I4853" s="28">
        <v>16703543680</v>
      </c>
      <c r="J4853" s="28">
        <v>0</v>
      </c>
      <c r="K4853" s="28">
        <v>16703543680</v>
      </c>
      <c r="L4853" s="29">
        <v>75.25</v>
      </c>
      <c r="M4853" s="29">
        <f>IFERROR(_xlfn.XLOOKUP($B4853,'Ownership Metrics'!$A:$A,'Ownership Metrics'!$B:$B),"")</f>
        <v>8.7100000000000009</v>
      </c>
      <c r="N4853" s="28">
        <f>IFERROR(_xlfn.XLOOKUP($B4853,'Ownership Metrics'!$A:$A,'Ownership Metrics'!$C:$C),"")</f>
        <v>5705</v>
      </c>
      <c r="O4853" s="29">
        <f>IFERROR(_xlfn.XLOOKUP($B4853,'Ownership Metrics'!$A:$A,'Ownership Metrics'!$D:$D),"")</f>
        <v>75.25</v>
      </c>
      <c r="P4853" s="29">
        <f>IFERROR(_xlfn.XLOOKUP($B4853,'Ownership Metrics'!$A:$A,'Ownership Metrics'!$E:$E),"")</f>
        <v>83.1</v>
      </c>
      <c r="Q4853" s="30">
        <f>IFERROR(_xlfn.XLOOKUP($B4853,'Ownership Metrics'!$A:$A,'Ownership Metrics'!$F:$F),"")</f>
        <v>9</v>
      </c>
      <c r="R4853" s="30">
        <f>IFERROR(_xlfn.XLOOKUP($B4853,'Ownership Metrics'!$A:$A,'Ownership Metrics'!$G:$G),"")</f>
        <v>66</v>
      </c>
      <c r="S4853" s="27" t="str">
        <f>IFERROR(_xlfn.XLOOKUP($B4853,'Ownership Metrics'!$A:$A,'Ownership Metrics'!$H:$H),"")</f>
        <v>Mayoritas</v>
      </c>
      <c r="T4853" s="27" t="str">
        <f>IFERROR(_xlfn.XLOOKUP($B4853,'Ownership Metrics'!$A:$A,'Ownership Metrics'!$I:$I),"")</f>
        <v>Tinggi</v>
      </c>
      <c r="U4853" s="27">
        <f>IF(COUNTIFS($B$2:$B4853,$B4853,$D$2:$D4853,$D4853)=1,1,0)</f>
        <v>1</v>
      </c>
      <c r="V4853" s="27">
        <f t="shared" si="226"/>
        <v>75.25</v>
      </c>
      <c r="W4853" s="27">
        <f t="shared" si="227"/>
        <v>1</v>
      </c>
      <c r="X4853" s="27">
        <f t="shared" si="225"/>
        <v>75.249999514699994</v>
      </c>
    </row>
    <row r="4854" spans="1:24" x14ac:dyDescent="0.25">
      <c r="A4854" s="26">
        <v>46265</v>
      </c>
      <c r="B4854" s="27" t="s">
        <v>10782</v>
      </c>
      <c r="C4854" s="27" t="s">
        <v>5029</v>
      </c>
      <c r="D4854" s="27" t="s">
        <v>865</v>
      </c>
      <c r="E4854" s="27" t="s">
        <v>44</v>
      </c>
      <c r="F4854" s="27" t="s">
        <v>23</v>
      </c>
      <c r="G4854" s="27"/>
      <c r="H4854" s="27" t="s">
        <v>24</v>
      </c>
      <c r="I4854" s="28">
        <v>873400000</v>
      </c>
      <c r="J4854" s="28">
        <v>0</v>
      </c>
      <c r="K4854" s="28">
        <v>873400000</v>
      </c>
      <c r="L4854" s="29">
        <v>3.93</v>
      </c>
      <c r="M4854" s="29">
        <f>IFERROR(_xlfn.XLOOKUP($B4854,'Ownership Metrics'!$A:$A,'Ownership Metrics'!$B:$B),"")</f>
        <v>8.7100000000000009</v>
      </c>
      <c r="N4854" s="28">
        <f>IFERROR(_xlfn.XLOOKUP($B4854,'Ownership Metrics'!$A:$A,'Ownership Metrics'!$C:$C),"")</f>
        <v>5705</v>
      </c>
      <c r="O4854" s="29">
        <f>IFERROR(_xlfn.XLOOKUP($B4854,'Ownership Metrics'!$A:$A,'Ownership Metrics'!$D:$D),"")</f>
        <v>75.25</v>
      </c>
      <c r="P4854" s="29">
        <f>IFERROR(_xlfn.XLOOKUP($B4854,'Ownership Metrics'!$A:$A,'Ownership Metrics'!$E:$E),"")</f>
        <v>83.1</v>
      </c>
      <c r="Q4854" s="30">
        <f>IFERROR(_xlfn.XLOOKUP($B4854,'Ownership Metrics'!$A:$A,'Ownership Metrics'!$F:$F),"")</f>
        <v>9</v>
      </c>
      <c r="R4854" s="30">
        <f>IFERROR(_xlfn.XLOOKUP($B4854,'Ownership Metrics'!$A:$A,'Ownership Metrics'!$G:$G),"")</f>
        <v>66</v>
      </c>
      <c r="S4854" s="27" t="str">
        <f>IFERROR(_xlfn.XLOOKUP($B4854,'Ownership Metrics'!$A:$A,'Ownership Metrics'!$H:$H),"")</f>
        <v>Mayoritas</v>
      </c>
      <c r="T4854" s="27" t="str">
        <f>IFERROR(_xlfn.XLOOKUP($B4854,'Ownership Metrics'!$A:$A,'Ownership Metrics'!$I:$I),"")</f>
        <v>Tinggi</v>
      </c>
      <c r="U4854" s="27">
        <f>IF(COUNTIFS($B$2:$B4854,$B4854,$D$2:$D4854,$D4854)=1,1,0)</f>
        <v>1</v>
      </c>
      <c r="V4854" s="27">
        <f t="shared" si="226"/>
        <v>3.93</v>
      </c>
      <c r="W4854" s="27">
        <f t="shared" si="227"/>
        <v>2</v>
      </c>
      <c r="X4854" s="27">
        <f t="shared" si="225"/>
        <v>3.9299995146</v>
      </c>
    </row>
    <row r="4855" spans="1:24" x14ac:dyDescent="0.25">
      <c r="A4855" s="26">
        <v>46265</v>
      </c>
      <c r="B4855" s="27" t="s">
        <v>10782</v>
      </c>
      <c r="C4855" s="27" t="s">
        <v>5029</v>
      </c>
      <c r="D4855" s="27" t="s">
        <v>866</v>
      </c>
      <c r="E4855" s="27" t="s">
        <v>44</v>
      </c>
      <c r="F4855" s="27" t="s">
        <v>23</v>
      </c>
      <c r="G4855" s="27"/>
      <c r="H4855" s="27" t="s">
        <v>24</v>
      </c>
      <c r="I4855" s="28">
        <v>870674200</v>
      </c>
      <c r="J4855" s="28">
        <v>0</v>
      </c>
      <c r="K4855" s="28">
        <v>870674200</v>
      </c>
      <c r="L4855" s="29">
        <v>3.92</v>
      </c>
      <c r="M4855" s="29">
        <f>IFERROR(_xlfn.XLOOKUP($B4855,'Ownership Metrics'!$A:$A,'Ownership Metrics'!$B:$B),"")</f>
        <v>8.7100000000000009</v>
      </c>
      <c r="N4855" s="28">
        <f>IFERROR(_xlfn.XLOOKUP($B4855,'Ownership Metrics'!$A:$A,'Ownership Metrics'!$C:$C),"")</f>
        <v>5705</v>
      </c>
      <c r="O4855" s="29">
        <f>IFERROR(_xlfn.XLOOKUP($B4855,'Ownership Metrics'!$A:$A,'Ownership Metrics'!$D:$D),"")</f>
        <v>75.25</v>
      </c>
      <c r="P4855" s="29">
        <f>IFERROR(_xlfn.XLOOKUP($B4855,'Ownership Metrics'!$A:$A,'Ownership Metrics'!$E:$E),"")</f>
        <v>83.1</v>
      </c>
      <c r="Q4855" s="30">
        <f>IFERROR(_xlfn.XLOOKUP($B4855,'Ownership Metrics'!$A:$A,'Ownership Metrics'!$F:$F),"")</f>
        <v>9</v>
      </c>
      <c r="R4855" s="30">
        <f>IFERROR(_xlfn.XLOOKUP($B4855,'Ownership Metrics'!$A:$A,'Ownership Metrics'!$G:$G),"")</f>
        <v>66</v>
      </c>
      <c r="S4855" s="27" t="str">
        <f>IFERROR(_xlfn.XLOOKUP($B4855,'Ownership Metrics'!$A:$A,'Ownership Metrics'!$H:$H),"")</f>
        <v>Mayoritas</v>
      </c>
      <c r="T4855" s="27" t="str">
        <f>IFERROR(_xlfn.XLOOKUP($B4855,'Ownership Metrics'!$A:$A,'Ownership Metrics'!$I:$I),"")</f>
        <v>Tinggi</v>
      </c>
      <c r="U4855" s="27">
        <f>IF(COUNTIFS($B$2:$B4855,$B4855,$D$2:$D4855,$D4855)=1,1,0)</f>
        <v>1</v>
      </c>
      <c r="V4855" s="27">
        <f t="shared" si="226"/>
        <v>3.92</v>
      </c>
      <c r="W4855" s="27">
        <f t="shared" si="227"/>
        <v>3</v>
      </c>
      <c r="X4855" s="27">
        <f t="shared" si="225"/>
        <v>3.9199995144999997</v>
      </c>
    </row>
    <row r="4856" spans="1:24" x14ac:dyDescent="0.25">
      <c r="A4856" s="26">
        <v>46265</v>
      </c>
      <c r="B4856" s="27" t="s">
        <v>10782</v>
      </c>
      <c r="C4856" s="27" t="s">
        <v>5029</v>
      </c>
      <c r="D4856" s="27" t="s">
        <v>853</v>
      </c>
      <c r="E4856" s="27" t="s">
        <v>72</v>
      </c>
      <c r="F4856" s="27" t="s">
        <v>23</v>
      </c>
      <c r="G4856" s="27"/>
      <c r="H4856" s="27" t="s">
        <v>24</v>
      </c>
      <c r="I4856" s="28">
        <v>347414200</v>
      </c>
      <c r="J4856" s="28">
        <v>0</v>
      </c>
      <c r="K4856" s="28">
        <v>347414200</v>
      </c>
      <c r="L4856" s="29">
        <v>1.57</v>
      </c>
      <c r="M4856" s="29">
        <f>IFERROR(_xlfn.XLOOKUP($B4856,'Ownership Metrics'!$A:$A,'Ownership Metrics'!$B:$B),"")</f>
        <v>8.7100000000000009</v>
      </c>
      <c r="N4856" s="28">
        <f>IFERROR(_xlfn.XLOOKUP($B4856,'Ownership Metrics'!$A:$A,'Ownership Metrics'!$C:$C),"")</f>
        <v>5705</v>
      </c>
      <c r="O4856" s="29">
        <f>IFERROR(_xlfn.XLOOKUP($B4856,'Ownership Metrics'!$A:$A,'Ownership Metrics'!$D:$D),"")</f>
        <v>75.25</v>
      </c>
      <c r="P4856" s="29">
        <f>IFERROR(_xlfn.XLOOKUP($B4856,'Ownership Metrics'!$A:$A,'Ownership Metrics'!$E:$E),"")</f>
        <v>83.1</v>
      </c>
      <c r="Q4856" s="30">
        <f>IFERROR(_xlfn.XLOOKUP($B4856,'Ownership Metrics'!$A:$A,'Ownership Metrics'!$F:$F),"")</f>
        <v>9</v>
      </c>
      <c r="R4856" s="30">
        <f>IFERROR(_xlfn.XLOOKUP($B4856,'Ownership Metrics'!$A:$A,'Ownership Metrics'!$G:$G),"")</f>
        <v>66</v>
      </c>
      <c r="S4856" s="27" t="str">
        <f>IFERROR(_xlfn.XLOOKUP($B4856,'Ownership Metrics'!$A:$A,'Ownership Metrics'!$H:$H),"")</f>
        <v>Mayoritas</v>
      </c>
      <c r="T4856" s="27" t="str">
        <f>IFERROR(_xlfn.XLOOKUP($B4856,'Ownership Metrics'!$A:$A,'Ownership Metrics'!$I:$I),"")</f>
        <v>Tinggi</v>
      </c>
      <c r="U4856" s="27">
        <f>IF(COUNTIFS($B$2:$B4856,$B4856,$D$2:$D4856,$D4856)=1,1,0)</f>
        <v>1</v>
      </c>
      <c r="V4856" s="27">
        <f t="shared" si="226"/>
        <v>1.57</v>
      </c>
      <c r="W4856" s="27">
        <f t="shared" si="227"/>
        <v>5</v>
      </c>
      <c r="X4856" s="27">
        <f t="shared" si="225"/>
        <v>1.5699995144000001</v>
      </c>
    </row>
    <row r="4857" spans="1:24" x14ac:dyDescent="0.25">
      <c r="A4857" s="26">
        <v>46265</v>
      </c>
      <c r="B4857" s="27" t="s">
        <v>10782</v>
      </c>
      <c r="C4857" s="27" t="s">
        <v>5029</v>
      </c>
      <c r="D4857" s="27" t="s">
        <v>813</v>
      </c>
      <c r="E4857" s="27" t="s">
        <v>72</v>
      </c>
      <c r="F4857" s="27" t="s">
        <v>23</v>
      </c>
      <c r="G4857" s="27"/>
      <c r="H4857" s="27" t="s">
        <v>24</v>
      </c>
      <c r="I4857" s="28">
        <v>239708400</v>
      </c>
      <c r="J4857" s="28">
        <v>0</v>
      </c>
      <c r="K4857" s="28">
        <v>239708400</v>
      </c>
      <c r="L4857" s="29">
        <v>1.08</v>
      </c>
      <c r="M4857" s="29">
        <f>IFERROR(_xlfn.XLOOKUP($B4857,'Ownership Metrics'!$A:$A,'Ownership Metrics'!$B:$B),"")</f>
        <v>8.7100000000000009</v>
      </c>
      <c r="N4857" s="28">
        <f>IFERROR(_xlfn.XLOOKUP($B4857,'Ownership Metrics'!$A:$A,'Ownership Metrics'!$C:$C),"")</f>
        <v>5705</v>
      </c>
      <c r="O4857" s="29">
        <f>IFERROR(_xlfn.XLOOKUP($B4857,'Ownership Metrics'!$A:$A,'Ownership Metrics'!$D:$D),"")</f>
        <v>75.25</v>
      </c>
      <c r="P4857" s="29">
        <f>IFERROR(_xlfn.XLOOKUP($B4857,'Ownership Metrics'!$A:$A,'Ownership Metrics'!$E:$E),"")</f>
        <v>83.1</v>
      </c>
      <c r="Q4857" s="30">
        <f>IFERROR(_xlfn.XLOOKUP($B4857,'Ownership Metrics'!$A:$A,'Ownership Metrics'!$F:$F),"")</f>
        <v>9</v>
      </c>
      <c r="R4857" s="30">
        <f>IFERROR(_xlfn.XLOOKUP($B4857,'Ownership Metrics'!$A:$A,'Ownership Metrics'!$G:$G),"")</f>
        <v>66</v>
      </c>
      <c r="S4857" s="27" t="str">
        <f>IFERROR(_xlfn.XLOOKUP($B4857,'Ownership Metrics'!$A:$A,'Ownership Metrics'!$H:$H),"")</f>
        <v>Mayoritas</v>
      </c>
      <c r="T4857" s="27" t="str">
        <f>IFERROR(_xlfn.XLOOKUP($B4857,'Ownership Metrics'!$A:$A,'Ownership Metrics'!$I:$I),"")</f>
        <v>Tinggi</v>
      </c>
      <c r="U4857" s="27">
        <f>IF(COUNTIFS($B$2:$B4857,$B4857,$D$2:$D4857,$D4857)=1,1,0)</f>
        <v>1</v>
      </c>
      <c r="V4857" s="27">
        <f t="shared" si="226"/>
        <v>1.08</v>
      </c>
      <c r="W4857" s="27">
        <f t="shared" si="227"/>
        <v>8</v>
      </c>
      <c r="X4857" s="27">
        <f t="shared" si="225"/>
        <v>1.0799995143000001</v>
      </c>
    </row>
    <row r="4858" spans="1:24" x14ac:dyDescent="0.25">
      <c r="A4858" s="26">
        <v>46265</v>
      </c>
      <c r="B4858" s="27" t="s">
        <v>10782</v>
      </c>
      <c r="C4858" s="27" t="s">
        <v>5029</v>
      </c>
      <c r="D4858" s="27" t="s">
        <v>855</v>
      </c>
      <c r="E4858" s="27" t="s">
        <v>72</v>
      </c>
      <c r="F4858" s="27" t="s">
        <v>23</v>
      </c>
      <c r="G4858" s="27"/>
      <c r="H4858" s="27" t="s">
        <v>24</v>
      </c>
      <c r="I4858" s="28">
        <v>412068300</v>
      </c>
      <c r="J4858" s="28">
        <v>0</v>
      </c>
      <c r="K4858" s="28">
        <v>412068300</v>
      </c>
      <c r="L4858" s="29">
        <v>1.86</v>
      </c>
      <c r="M4858" s="29">
        <f>IFERROR(_xlfn.XLOOKUP($B4858,'Ownership Metrics'!$A:$A,'Ownership Metrics'!$B:$B),"")</f>
        <v>8.7100000000000009</v>
      </c>
      <c r="N4858" s="28">
        <f>IFERROR(_xlfn.XLOOKUP($B4858,'Ownership Metrics'!$A:$A,'Ownership Metrics'!$C:$C),"")</f>
        <v>5705</v>
      </c>
      <c r="O4858" s="29">
        <f>IFERROR(_xlfn.XLOOKUP($B4858,'Ownership Metrics'!$A:$A,'Ownership Metrics'!$D:$D),"")</f>
        <v>75.25</v>
      </c>
      <c r="P4858" s="29">
        <f>IFERROR(_xlfn.XLOOKUP($B4858,'Ownership Metrics'!$A:$A,'Ownership Metrics'!$E:$E),"")</f>
        <v>83.1</v>
      </c>
      <c r="Q4858" s="30">
        <f>IFERROR(_xlfn.XLOOKUP($B4858,'Ownership Metrics'!$A:$A,'Ownership Metrics'!$F:$F),"")</f>
        <v>9</v>
      </c>
      <c r="R4858" s="30">
        <f>IFERROR(_xlfn.XLOOKUP($B4858,'Ownership Metrics'!$A:$A,'Ownership Metrics'!$G:$G),"")</f>
        <v>66</v>
      </c>
      <c r="S4858" s="27" t="str">
        <f>IFERROR(_xlfn.XLOOKUP($B4858,'Ownership Metrics'!$A:$A,'Ownership Metrics'!$H:$H),"")</f>
        <v>Mayoritas</v>
      </c>
      <c r="T4858" s="27" t="str">
        <f>IFERROR(_xlfn.XLOOKUP($B4858,'Ownership Metrics'!$A:$A,'Ownership Metrics'!$I:$I),"")</f>
        <v>Tinggi</v>
      </c>
      <c r="U4858" s="27">
        <f>IF(COUNTIFS($B$2:$B4858,$B4858,$D$2:$D4858,$D4858)=1,1,0)</f>
        <v>1</v>
      </c>
      <c r="V4858" s="27">
        <f t="shared" si="226"/>
        <v>1.86</v>
      </c>
      <c r="W4858" s="27">
        <f t="shared" si="227"/>
        <v>4</v>
      </c>
      <c r="X4858" s="27">
        <f t="shared" si="225"/>
        <v>1.8599995142000001</v>
      </c>
    </row>
    <row r="4859" spans="1:24" x14ac:dyDescent="0.25">
      <c r="A4859" s="26">
        <v>46265</v>
      </c>
      <c r="B4859" s="27" t="s">
        <v>10782</v>
      </c>
      <c r="C4859" s="27" t="s">
        <v>5029</v>
      </c>
      <c r="D4859" s="27" t="s">
        <v>814</v>
      </c>
      <c r="E4859" s="27" t="s">
        <v>72</v>
      </c>
      <c r="F4859" s="27" t="s">
        <v>23</v>
      </c>
      <c r="G4859" s="27"/>
      <c r="H4859" s="27" t="s">
        <v>24</v>
      </c>
      <c r="I4859" s="28">
        <v>227152800</v>
      </c>
      <c r="J4859" s="28">
        <v>0</v>
      </c>
      <c r="K4859" s="28">
        <v>227152800</v>
      </c>
      <c r="L4859" s="29">
        <v>1.02</v>
      </c>
      <c r="M4859" s="29">
        <f>IFERROR(_xlfn.XLOOKUP($B4859,'Ownership Metrics'!$A:$A,'Ownership Metrics'!$B:$B),"")</f>
        <v>8.7100000000000009</v>
      </c>
      <c r="N4859" s="28">
        <f>IFERROR(_xlfn.XLOOKUP($B4859,'Ownership Metrics'!$A:$A,'Ownership Metrics'!$C:$C),"")</f>
        <v>5705</v>
      </c>
      <c r="O4859" s="29">
        <f>IFERROR(_xlfn.XLOOKUP($B4859,'Ownership Metrics'!$A:$A,'Ownership Metrics'!$D:$D),"")</f>
        <v>75.25</v>
      </c>
      <c r="P4859" s="29">
        <f>IFERROR(_xlfn.XLOOKUP($B4859,'Ownership Metrics'!$A:$A,'Ownership Metrics'!$E:$E),"")</f>
        <v>83.1</v>
      </c>
      <c r="Q4859" s="30">
        <f>IFERROR(_xlfn.XLOOKUP($B4859,'Ownership Metrics'!$A:$A,'Ownership Metrics'!$F:$F),"")</f>
        <v>9</v>
      </c>
      <c r="R4859" s="30">
        <f>IFERROR(_xlfn.XLOOKUP($B4859,'Ownership Metrics'!$A:$A,'Ownership Metrics'!$G:$G),"")</f>
        <v>66</v>
      </c>
      <c r="S4859" s="27" t="str">
        <f>IFERROR(_xlfn.XLOOKUP($B4859,'Ownership Metrics'!$A:$A,'Ownership Metrics'!$H:$H),"")</f>
        <v>Mayoritas</v>
      </c>
      <c r="T4859" s="27" t="str">
        <f>IFERROR(_xlfn.XLOOKUP($B4859,'Ownership Metrics'!$A:$A,'Ownership Metrics'!$I:$I),"")</f>
        <v>Tinggi</v>
      </c>
      <c r="U4859" s="27">
        <f>IF(COUNTIFS($B$2:$B4859,$B4859,$D$2:$D4859,$D4859)=1,1,0)</f>
        <v>1</v>
      </c>
      <c r="V4859" s="27">
        <f t="shared" si="226"/>
        <v>1.02</v>
      </c>
      <c r="W4859" s="27">
        <f t="shared" si="227"/>
        <v>9</v>
      </c>
      <c r="X4859" s="27">
        <f t="shared" si="225"/>
        <v>1.0199995141</v>
      </c>
    </row>
    <row r="4860" spans="1:24" x14ac:dyDescent="0.25">
      <c r="A4860" s="26">
        <v>46265</v>
      </c>
      <c r="B4860" s="27" t="s">
        <v>10782</v>
      </c>
      <c r="C4860" s="27" t="s">
        <v>5029</v>
      </c>
      <c r="D4860" s="27" t="s">
        <v>4956</v>
      </c>
      <c r="E4860" s="27" t="s">
        <v>72</v>
      </c>
      <c r="F4860" s="27" t="s">
        <v>23</v>
      </c>
      <c r="G4860" s="27"/>
      <c r="H4860" s="27" t="s">
        <v>24</v>
      </c>
      <c r="I4860" s="28">
        <v>317500000</v>
      </c>
      <c r="J4860" s="28">
        <v>0</v>
      </c>
      <c r="K4860" s="28">
        <v>317500000</v>
      </c>
      <c r="L4860" s="29">
        <v>1.43</v>
      </c>
      <c r="M4860" s="29">
        <f>IFERROR(_xlfn.XLOOKUP($B4860,'Ownership Metrics'!$A:$A,'Ownership Metrics'!$B:$B),"")</f>
        <v>8.7100000000000009</v>
      </c>
      <c r="N4860" s="28">
        <f>IFERROR(_xlfn.XLOOKUP($B4860,'Ownership Metrics'!$A:$A,'Ownership Metrics'!$C:$C),"")</f>
        <v>5705</v>
      </c>
      <c r="O4860" s="29">
        <f>IFERROR(_xlfn.XLOOKUP($B4860,'Ownership Metrics'!$A:$A,'Ownership Metrics'!$D:$D),"")</f>
        <v>75.25</v>
      </c>
      <c r="P4860" s="29">
        <f>IFERROR(_xlfn.XLOOKUP($B4860,'Ownership Metrics'!$A:$A,'Ownership Metrics'!$E:$E),"")</f>
        <v>83.1</v>
      </c>
      <c r="Q4860" s="30">
        <f>IFERROR(_xlfn.XLOOKUP($B4860,'Ownership Metrics'!$A:$A,'Ownership Metrics'!$F:$F),"")</f>
        <v>9</v>
      </c>
      <c r="R4860" s="30">
        <f>IFERROR(_xlfn.XLOOKUP($B4860,'Ownership Metrics'!$A:$A,'Ownership Metrics'!$G:$G),"")</f>
        <v>66</v>
      </c>
      <c r="S4860" s="27" t="str">
        <f>IFERROR(_xlfn.XLOOKUP($B4860,'Ownership Metrics'!$A:$A,'Ownership Metrics'!$H:$H),"")</f>
        <v>Mayoritas</v>
      </c>
      <c r="T4860" s="27" t="str">
        <f>IFERROR(_xlfn.XLOOKUP($B4860,'Ownership Metrics'!$A:$A,'Ownership Metrics'!$I:$I),"")</f>
        <v>Tinggi</v>
      </c>
      <c r="U4860" s="27">
        <f>IF(COUNTIFS($B$2:$B4860,$B4860,$D$2:$D4860,$D4860)=1,1,0)</f>
        <v>1</v>
      </c>
      <c r="V4860" s="27">
        <f t="shared" si="226"/>
        <v>1.43</v>
      </c>
      <c r="W4860" s="27">
        <f t="shared" si="227"/>
        <v>6</v>
      </c>
      <c r="X4860" s="27">
        <f t="shared" si="225"/>
        <v>1.4299995139999999</v>
      </c>
    </row>
    <row r="4861" spans="1:24" x14ac:dyDescent="0.25">
      <c r="A4861" s="26">
        <v>46265</v>
      </c>
      <c r="B4861" s="27" t="s">
        <v>10782</v>
      </c>
      <c r="C4861" s="27" t="s">
        <v>5029</v>
      </c>
      <c r="D4861" s="27" t="s">
        <v>815</v>
      </c>
      <c r="E4861" s="27" t="s">
        <v>72</v>
      </c>
      <c r="F4861" s="27" t="s">
        <v>23</v>
      </c>
      <c r="G4861" s="27"/>
      <c r="H4861" s="27" t="s">
        <v>24</v>
      </c>
      <c r="I4861" s="28">
        <v>272163800</v>
      </c>
      <c r="J4861" s="28">
        <v>0</v>
      </c>
      <c r="K4861" s="28">
        <v>272163800</v>
      </c>
      <c r="L4861" s="29">
        <v>1.23</v>
      </c>
      <c r="M4861" s="29">
        <f>IFERROR(_xlfn.XLOOKUP($B4861,'Ownership Metrics'!$A:$A,'Ownership Metrics'!$B:$B),"")</f>
        <v>8.7100000000000009</v>
      </c>
      <c r="N4861" s="28">
        <f>IFERROR(_xlfn.XLOOKUP($B4861,'Ownership Metrics'!$A:$A,'Ownership Metrics'!$C:$C),"")</f>
        <v>5705</v>
      </c>
      <c r="O4861" s="29">
        <f>IFERROR(_xlfn.XLOOKUP($B4861,'Ownership Metrics'!$A:$A,'Ownership Metrics'!$D:$D),"")</f>
        <v>75.25</v>
      </c>
      <c r="P4861" s="29">
        <f>IFERROR(_xlfn.XLOOKUP($B4861,'Ownership Metrics'!$A:$A,'Ownership Metrics'!$E:$E),"")</f>
        <v>83.1</v>
      </c>
      <c r="Q4861" s="30">
        <f>IFERROR(_xlfn.XLOOKUP($B4861,'Ownership Metrics'!$A:$A,'Ownership Metrics'!$F:$F),"")</f>
        <v>9</v>
      </c>
      <c r="R4861" s="30">
        <f>IFERROR(_xlfn.XLOOKUP($B4861,'Ownership Metrics'!$A:$A,'Ownership Metrics'!$G:$G),"")</f>
        <v>66</v>
      </c>
      <c r="S4861" s="27" t="str">
        <f>IFERROR(_xlfn.XLOOKUP($B4861,'Ownership Metrics'!$A:$A,'Ownership Metrics'!$H:$H),"")</f>
        <v>Mayoritas</v>
      </c>
      <c r="T4861" s="27" t="str">
        <f>IFERROR(_xlfn.XLOOKUP($B4861,'Ownership Metrics'!$A:$A,'Ownership Metrics'!$I:$I),"")</f>
        <v>Tinggi</v>
      </c>
      <c r="U4861" s="27">
        <f>IF(COUNTIFS($B$2:$B4861,$B4861,$D$2:$D4861,$D4861)=1,1,0)</f>
        <v>1</v>
      </c>
      <c r="V4861" s="27">
        <f t="shared" si="226"/>
        <v>1.23</v>
      </c>
      <c r="W4861" s="27">
        <f t="shared" si="227"/>
        <v>7</v>
      </c>
      <c r="X4861" s="27">
        <f t="shared" si="225"/>
        <v>1.2299995139</v>
      </c>
    </row>
    <row r="4862" spans="1:24" x14ac:dyDescent="0.25">
      <c r="A4862" s="26">
        <v>46265</v>
      </c>
      <c r="B4862" s="27" t="s">
        <v>10783</v>
      </c>
      <c r="C4862" s="27" t="s">
        <v>5032</v>
      </c>
      <c r="D4862" s="27" t="s">
        <v>5033</v>
      </c>
      <c r="E4862" s="27" t="s">
        <v>22</v>
      </c>
      <c r="F4862" s="27" t="s">
        <v>23</v>
      </c>
      <c r="G4862" s="27"/>
      <c r="H4862" s="27" t="s">
        <v>24</v>
      </c>
      <c r="I4862" s="28">
        <v>394398298</v>
      </c>
      <c r="J4862" s="28">
        <v>0</v>
      </c>
      <c r="K4862" s="28">
        <v>394398298</v>
      </c>
      <c r="L4862" s="29">
        <v>1.72</v>
      </c>
      <c r="M4862" s="29">
        <f>IFERROR(_xlfn.XLOOKUP($B4862,'Ownership Metrics'!$A:$A,'Ownership Metrics'!$B:$B),"")</f>
        <v>11.59</v>
      </c>
      <c r="N4862" s="28">
        <f>IFERROR(_xlfn.XLOOKUP($B4862,'Ownership Metrics'!$A:$A,'Ownership Metrics'!$C:$C),"")</f>
        <v>7244</v>
      </c>
      <c r="O4862" s="29">
        <f>IFERROR(_xlfn.XLOOKUP($B4862,'Ownership Metrics'!$A:$A,'Ownership Metrics'!$D:$D),"")</f>
        <v>85.08</v>
      </c>
      <c r="P4862" s="29">
        <f>IFERROR(_xlfn.XLOOKUP($B4862,'Ownership Metrics'!$A:$A,'Ownership Metrics'!$E:$E),"")</f>
        <v>88.41</v>
      </c>
      <c r="Q4862" s="30">
        <f>IFERROR(_xlfn.XLOOKUP($B4862,'Ownership Metrics'!$A:$A,'Ownership Metrics'!$F:$F),"")</f>
        <v>3</v>
      </c>
      <c r="R4862" s="30">
        <f>IFERROR(_xlfn.XLOOKUP($B4862,'Ownership Metrics'!$A:$A,'Ownership Metrics'!$G:$G),"")</f>
        <v>81</v>
      </c>
      <c r="S4862" s="27" t="str">
        <f>IFERROR(_xlfn.XLOOKUP($B4862,'Ownership Metrics'!$A:$A,'Ownership Metrics'!$H:$H),"")</f>
        <v>Mayoritas</v>
      </c>
      <c r="T4862" s="27" t="str">
        <f>IFERROR(_xlfn.XLOOKUP($B4862,'Ownership Metrics'!$A:$A,'Ownership Metrics'!$I:$I),"")</f>
        <v>Tinggi</v>
      </c>
      <c r="U4862" s="27">
        <f>IF(COUNTIFS($B$2:$B4862,$B4862,$D$2:$D4862,$D4862)=1,1,0)</f>
        <v>1</v>
      </c>
      <c r="V4862" s="27">
        <f t="shared" si="226"/>
        <v>1.72</v>
      </c>
      <c r="W4862" s="27">
        <f t="shared" si="227"/>
        <v>2</v>
      </c>
      <c r="X4862" s="27">
        <f t="shared" si="225"/>
        <v>1.7199995137999999</v>
      </c>
    </row>
    <row r="4863" spans="1:24" x14ac:dyDescent="0.25">
      <c r="A4863" s="26">
        <v>46265</v>
      </c>
      <c r="B4863" s="27" t="s">
        <v>10783</v>
      </c>
      <c r="C4863" s="27" t="s">
        <v>5032</v>
      </c>
      <c r="D4863" s="27" t="s">
        <v>5034</v>
      </c>
      <c r="E4863" s="27" t="s">
        <v>22</v>
      </c>
      <c r="F4863" s="27" t="s">
        <v>23</v>
      </c>
      <c r="G4863" s="27"/>
      <c r="H4863" s="27" t="s">
        <v>24</v>
      </c>
      <c r="I4863" s="28">
        <v>368544300</v>
      </c>
      <c r="J4863" s="28">
        <v>0</v>
      </c>
      <c r="K4863" s="28">
        <v>368544300</v>
      </c>
      <c r="L4863" s="29">
        <v>1.61</v>
      </c>
      <c r="M4863" s="29">
        <f>IFERROR(_xlfn.XLOOKUP($B4863,'Ownership Metrics'!$A:$A,'Ownership Metrics'!$B:$B),"")</f>
        <v>11.59</v>
      </c>
      <c r="N4863" s="28">
        <f>IFERROR(_xlfn.XLOOKUP($B4863,'Ownership Metrics'!$A:$A,'Ownership Metrics'!$C:$C),"")</f>
        <v>7244</v>
      </c>
      <c r="O4863" s="29">
        <f>IFERROR(_xlfn.XLOOKUP($B4863,'Ownership Metrics'!$A:$A,'Ownership Metrics'!$D:$D),"")</f>
        <v>85.08</v>
      </c>
      <c r="P4863" s="29">
        <f>IFERROR(_xlfn.XLOOKUP($B4863,'Ownership Metrics'!$A:$A,'Ownership Metrics'!$E:$E),"")</f>
        <v>88.41</v>
      </c>
      <c r="Q4863" s="30">
        <f>IFERROR(_xlfn.XLOOKUP($B4863,'Ownership Metrics'!$A:$A,'Ownership Metrics'!$F:$F),"")</f>
        <v>3</v>
      </c>
      <c r="R4863" s="30">
        <f>IFERROR(_xlfn.XLOOKUP($B4863,'Ownership Metrics'!$A:$A,'Ownership Metrics'!$G:$G),"")</f>
        <v>81</v>
      </c>
      <c r="S4863" s="27" t="str">
        <f>IFERROR(_xlfn.XLOOKUP($B4863,'Ownership Metrics'!$A:$A,'Ownership Metrics'!$H:$H),"")</f>
        <v>Mayoritas</v>
      </c>
      <c r="T4863" s="27" t="str">
        <f>IFERROR(_xlfn.XLOOKUP($B4863,'Ownership Metrics'!$A:$A,'Ownership Metrics'!$I:$I),"")</f>
        <v>Tinggi</v>
      </c>
      <c r="U4863" s="27">
        <f>IF(COUNTIFS($B$2:$B4863,$B4863,$D$2:$D4863,$D4863)=1,1,0)</f>
        <v>1</v>
      </c>
      <c r="V4863" s="27">
        <f t="shared" si="226"/>
        <v>1.61</v>
      </c>
      <c r="W4863" s="27">
        <f t="shared" si="227"/>
        <v>3</v>
      </c>
      <c r="X4863" s="27">
        <f t="shared" si="225"/>
        <v>1.6099995137000001</v>
      </c>
    </row>
    <row r="4864" spans="1:24" x14ac:dyDescent="0.25">
      <c r="A4864" s="26">
        <v>46265</v>
      </c>
      <c r="B4864" s="27" t="s">
        <v>10783</v>
      </c>
      <c r="C4864" s="27" t="s">
        <v>5032</v>
      </c>
      <c r="D4864" s="27" t="s">
        <v>5035</v>
      </c>
      <c r="E4864" s="27" t="s">
        <v>83</v>
      </c>
      <c r="F4864" s="27" t="s">
        <v>32</v>
      </c>
      <c r="G4864" s="27"/>
      <c r="H4864" s="27" t="s">
        <v>64</v>
      </c>
      <c r="I4864" s="28">
        <v>19521391224</v>
      </c>
      <c r="J4864" s="28">
        <v>0</v>
      </c>
      <c r="K4864" s="28">
        <v>19521391224</v>
      </c>
      <c r="L4864" s="29">
        <v>85.08</v>
      </c>
      <c r="M4864" s="29">
        <f>IFERROR(_xlfn.XLOOKUP($B4864,'Ownership Metrics'!$A:$A,'Ownership Metrics'!$B:$B),"")</f>
        <v>11.59</v>
      </c>
      <c r="N4864" s="28">
        <f>IFERROR(_xlfn.XLOOKUP($B4864,'Ownership Metrics'!$A:$A,'Ownership Metrics'!$C:$C),"")</f>
        <v>7244</v>
      </c>
      <c r="O4864" s="29">
        <f>IFERROR(_xlfn.XLOOKUP($B4864,'Ownership Metrics'!$A:$A,'Ownership Metrics'!$D:$D),"")</f>
        <v>85.08</v>
      </c>
      <c r="P4864" s="29">
        <f>IFERROR(_xlfn.XLOOKUP($B4864,'Ownership Metrics'!$A:$A,'Ownership Metrics'!$E:$E),"")</f>
        <v>88.41</v>
      </c>
      <c r="Q4864" s="30">
        <f>IFERROR(_xlfn.XLOOKUP($B4864,'Ownership Metrics'!$A:$A,'Ownership Metrics'!$F:$F),"")</f>
        <v>3</v>
      </c>
      <c r="R4864" s="30">
        <f>IFERROR(_xlfn.XLOOKUP($B4864,'Ownership Metrics'!$A:$A,'Ownership Metrics'!$G:$G),"")</f>
        <v>81</v>
      </c>
      <c r="S4864" s="27" t="str">
        <f>IFERROR(_xlfn.XLOOKUP($B4864,'Ownership Metrics'!$A:$A,'Ownership Metrics'!$H:$H),"")</f>
        <v>Mayoritas</v>
      </c>
      <c r="T4864" s="27" t="str">
        <f>IFERROR(_xlfn.XLOOKUP($B4864,'Ownership Metrics'!$A:$A,'Ownership Metrics'!$I:$I),"")</f>
        <v>Tinggi</v>
      </c>
      <c r="U4864" s="27">
        <f>IF(COUNTIFS($B$2:$B4864,$B4864,$D$2:$D4864,$D4864)=1,1,0)</f>
        <v>1</v>
      </c>
      <c r="V4864" s="27">
        <f t="shared" si="226"/>
        <v>85.08</v>
      </c>
      <c r="W4864" s="27">
        <f t="shared" si="227"/>
        <v>1</v>
      </c>
      <c r="X4864" s="27">
        <f t="shared" si="225"/>
        <v>85.079999513600001</v>
      </c>
    </row>
    <row r="4865" spans="1:24" x14ac:dyDescent="0.25">
      <c r="A4865" s="26">
        <v>46265</v>
      </c>
      <c r="B4865" s="27" t="s">
        <v>10784</v>
      </c>
      <c r="C4865" s="27" t="s">
        <v>5037</v>
      </c>
      <c r="D4865" s="27" t="s">
        <v>5038</v>
      </c>
      <c r="E4865" s="27" t="s">
        <v>22</v>
      </c>
      <c r="F4865" s="27" t="s">
        <v>23</v>
      </c>
      <c r="G4865" s="27"/>
      <c r="H4865" s="27" t="s">
        <v>24</v>
      </c>
      <c r="I4865" s="28">
        <v>164266625</v>
      </c>
      <c r="J4865" s="28">
        <v>0</v>
      </c>
      <c r="K4865" s="28">
        <v>164266625</v>
      </c>
      <c r="L4865" s="29">
        <v>2.2000000000000002</v>
      </c>
      <c r="M4865" s="29">
        <f>IFERROR(_xlfn.XLOOKUP($B4865,'Ownership Metrics'!$A:$A,'Ownership Metrics'!$B:$B),"")</f>
        <v>8.4499999999999993</v>
      </c>
      <c r="N4865" s="28">
        <f>IFERROR(_xlfn.XLOOKUP($B4865,'Ownership Metrics'!$A:$A,'Ownership Metrics'!$C:$C),"")</f>
        <v>2254</v>
      </c>
      <c r="O4865" s="29">
        <f>IFERROR(_xlfn.XLOOKUP($B4865,'Ownership Metrics'!$A:$A,'Ownership Metrics'!$D:$D),"")</f>
        <v>40</v>
      </c>
      <c r="P4865" s="29">
        <f>IFERROR(_xlfn.XLOOKUP($B4865,'Ownership Metrics'!$A:$A,'Ownership Metrics'!$E:$E),"")</f>
        <v>69.64</v>
      </c>
      <c r="Q4865" s="30">
        <f>IFERROR(_xlfn.XLOOKUP($B4865,'Ownership Metrics'!$A:$A,'Ownership Metrics'!$F:$F),"")</f>
        <v>7</v>
      </c>
      <c r="R4865" s="30">
        <f>IFERROR(_xlfn.XLOOKUP($B4865,'Ownership Metrics'!$A:$A,'Ownership Metrics'!$G:$G),"")</f>
        <v>48</v>
      </c>
      <c r="S4865" s="27" t="str">
        <f>IFERROR(_xlfn.XLOOKUP($B4865,'Ownership Metrics'!$A:$A,'Ownership Metrics'!$H:$H),"")</f>
        <v>Oligopoli</v>
      </c>
      <c r="T4865" s="27" t="str">
        <f>IFERROR(_xlfn.XLOOKUP($B4865,'Ownership Metrics'!$A:$A,'Ownership Metrics'!$I:$I),"")</f>
        <v>Sedang</v>
      </c>
      <c r="U4865" s="27">
        <f>IF(COUNTIFS($B$2:$B4865,$B4865,$D$2:$D4865,$D4865)=1,1,0)</f>
        <v>1</v>
      </c>
      <c r="V4865" s="27">
        <f t="shared" si="226"/>
        <v>2.2000000000000002</v>
      </c>
      <c r="W4865" s="27">
        <f t="shared" si="227"/>
        <v>7</v>
      </c>
      <c r="X4865" s="27">
        <f t="shared" si="225"/>
        <v>2.1999995135000003</v>
      </c>
    </row>
    <row r="4866" spans="1:24" x14ac:dyDescent="0.25">
      <c r="A4866" s="26">
        <v>46265</v>
      </c>
      <c r="B4866" s="27" t="s">
        <v>10784</v>
      </c>
      <c r="C4866" s="27" t="s">
        <v>5037</v>
      </c>
      <c r="D4866" s="27" t="s">
        <v>5039</v>
      </c>
      <c r="E4866" s="27" t="s">
        <v>204</v>
      </c>
      <c r="F4866" s="27" t="s">
        <v>23</v>
      </c>
      <c r="G4866" s="27"/>
      <c r="H4866" s="27" t="s">
        <v>24</v>
      </c>
      <c r="I4866" s="28">
        <v>1560467012</v>
      </c>
      <c r="J4866" s="28">
        <v>0</v>
      </c>
      <c r="K4866" s="28">
        <v>1560467012</v>
      </c>
      <c r="L4866" s="29">
        <v>20.87</v>
      </c>
      <c r="M4866" s="29">
        <f>IFERROR(_xlfn.XLOOKUP($B4866,'Ownership Metrics'!$A:$A,'Ownership Metrics'!$B:$B),"")</f>
        <v>8.4499999999999993</v>
      </c>
      <c r="N4866" s="28">
        <f>IFERROR(_xlfn.XLOOKUP($B4866,'Ownership Metrics'!$A:$A,'Ownership Metrics'!$C:$C),"")</f>
        <v>2254</v>
      </c>
      <c r="O4866" s="29">
        <f>IFERROR(_xlfn.XLOOKUP($B4866,'Ownership Metrics'!$A:$A,'Ownership Metrics'!$D:$D),"")</f>
        <v>40</v>
      </c>
      <c r="P4866" s="29">
        <f>IFERROR(_xlfn.XLOOKUP($B4866,'Ownership Metrics'!$A:$A,'Ownership Metrics'!$E:$E),"")</f>
        <v>69.64</v>
      </c>
      <c r="Q4866" s="30">
        <f>IFERROR(_xlfn.XLOOKUP($B4866,'Ownership Metrics'!$A:$A,'Ownership Metrics'!$F:$F),"")</f>
        <v>7</v>
      </c>
      <c r="R4866" s="30">
        <f>IFERROR(_xlfn.XLOOKUP($B4866,'Ownership Metrics'!$A:$A,'Ownership Metrics'!$G:$G),"")</f>
        <v>48</v>
      </c>
      <c r="S4866" s="27" t="str">
        <f>IFERROR(_xlfn.XLOOKUP($B4866,'Ownership Metrics'!$A:$A,'Ownership Metrics'!$H:$H),"")</f>
        <v>Oligopoli</v>
      </c>
      <c r="T4866" s="27" t="str">
        <f>IFERROR(_xlfn.XLOOKUP($B4866,'Ownership Metrics'!$A:$A,'Ownership Metrics'!$I:$I),"")</f>
        <v>Sedang</v>
      </c>
      <c r="U4866" s="27">
        <f>IF(COUNTIFS($B$2:$B4866,$B4866,$D$2:$D4866,$D4866)=1,1,0)</f>
        <v>1</v>
      </c>
      <c r="V4866" s="27">
        <f t="shared" si="226"/>
        <v>20.87</v>
      </c>
      <c r="W4866" s="27">
        <f t="shared" si="227"/>
        <v>2</v>
      </c>
      <c r="X4866" s="27">
        <f t="shared" ref="X4866:X4929" si="228">$V4866-(ROW()*0.0000000001)</f>
        <v>20.8699995134</v>
      </c>
    </row>
    <row r="4867" spans="1:24" x14ac:dyDescent="0.25">
      <c r="A4867" s="26">
        <v>46265</v>
      </c>
      <c r="B4867" s="27" t="s">
        <v>10784</v>
      </c>
      <c r="C4867" s="27" t="s">
        <v>5037</v>
      </c>
      <c r="D4867" s="27" t="s">
        <v>531</v>
      </c>
      <c r="E4867" s="27" t="s">
        <v>83</v>
      </c>
      <c r="F4867" s="27" t="s">
        <v>23</v>
      </c>
      <c r="G4867" s="27"/>
      <c r="H4867" s="27" t="s">
        <v>24</v>
      </c>
      <c r="I4867" s="28">
        <v>621621621</v>
      </c>
      <c r="J4867" s="28">
        <v>0</v>
      </c>
      <c r="K4867" s="28">
        <v>621621621</v>
      </c>
      <c r="L4867" s="29">
        <v>8.31</v>
      </c>
      <c r="M4867" s="29">
        <f>IFERROR(_xlfn.XLOOKUP($B4867,'Ownership Metrics'!$A:$A,'Ownership Metrics'!$B:$B),"")</f>
        <v>8.4499999999999993</v>
      </c>
      <c r="N4867" s="28">
        <f>IFERROR(_xlfn.XLOOKUP($B4867,'Ownership Metrics'!$A:$A,'Ownership Metrics'!$C:$C),"")</f>
        <v>2254</v>
      </c>
      <c r="O4867" s="29">
        <f>IFERROR(_xlfn.XLOOKUP($B4867,'Ownership Metrics'!$A:$A,'Ownership Metrics'!$D:$D),"")</f>
        <v>40</v>
      </c>
      <c r="P4867" s="29">
        <f>IFERROR(_xlfn.XLOOKUP($B4867,'Ownership Metrics'!$A:$A,'Ownership Metrics'!$E:$E),"")</f>
        <v>69.64</v>
      </c>
      <c r="Q4867" s="30">
        <f>IFERROR(_xlfn.XLOOKUP($B4867,'Ownership Metrics'!$A:$A,'Ownership Metrics'!$F:$F),"")</f>
        <v>7</v>
      </c>
      <c r="R4867" s="30">
        <f>IFERROR(_xlfn.XLOOKUP($B4867,'Ownership Metrics'!$A:$A,'Ownership Metrics'!$G:$G),"")</f>
        <v>48</v>
      </c>
      <c r="S4867" s="27" t="str">
        <f>IFERROR(_xlfn.XLOOKUP($B4867,'Ownership Metrics'!$A:$A,'Ownership Metrics'!$H:$H),"")</f>
        <v>Oligopoli</v>
      </c>
      <c r="T4867" s="27" t="str">
        <f>IFERROR(_xlfn.XLOOKUP($B4867,'Ownership Metrics'!$A:$A,'Ownership Metrics'!$I:$I),"")</f>
        <v>Sedang</v>
      </c>
      <c r="U4867" s="27">
        <f>IF(COUNTIFS($B$2:$B4867,$B4867,$D$2:$D4867,$D4867)=1,1,0)</f>
        <v>1</v>
      </c>
      <c r="V4867" s="27">
        <f t="shared" ref="V4867:V4930" si="229">SUMIFS($L$2:$L$10000,$B$2:$B$10000,$B4867,$D$2:$D$10000,$D4867)</f>
        <v>8.31</v>
      </c>
      <c r="W4867" s="27">
        <f t="shared" ref="W4867:W4930" si="230">COUNTIFS($B$2:$B$10000,$B4867,$U$2:$U$10000,1,$X$2:$X$10000,"&gt;"&amp;$X4867)+1</f>
        <v>4</v>
      </c>
      <c r="X4867" s="27">
        <f t="shared" si="228"/>
        <v>8.3099995133000011</v>
      </c>
    </row>
    <row r="4868" spans="1:24" x14ac:dyDescent="0.25">
      <c r="A4868" s="26">
        <v>46265</v>
      </c>
      <c r="B4868" s="27" t="s">
        <v>10784</v>
      </c>
      <c r="C4868" s="27" t="s">
        <v>5037</v>
      </c>
      <c r="D4868" s="27" t="s">
        <v>5040</v>
      </c>
      <c r="E4868" s="27" t="s">
        <v>22</v>
      </c>
      <c r="F4868" s="27" t="s">
        <v>23</v>
      </c>
      <c r="G4868" s="27"/>
      <c r="H4868" s="27" t="s">
        <v>24</v>
      </c>
      <c r="I4868" s="28">
        <v>655500000</v>
      </c>
      <c r="J4868" s="28">
        <v>0</v>
      </c>
      <c r="K4868" s="28">
        <v>655500000</v>
      </c>
      <c r="L4868" s="29">
        <v>8.77</v>
      </c>
      <c r="M4868" s="29">
        <f>IFERROR(_xlfn.XLOOKUP($B4868,'Ownership Metrics'!$A:$A,'Ownership Metrics'!$B:$B),"")</f>
        <v>8.4499999999999993</v>
      </c>
      <c r="N4868" s="28">
        <f>IFERROR(_xlfn.XLOOKUP($B4868,'Ownership Metrics'!$A:$A,'Ownership Metrics'!$C:$C),"")</f>
        <v>2254</v>
      </c>
      <c r="O4868" s="29">
        <f>IFERROR(_xlfn.XLOOKUP($B4868,'Ownership Metrics'!$A:$A,'Ownership Metrics'!$D:$D),"")</f>
        <v>40</v>
      </c>
      <c r="P4868" s="29">
        <f>IFERROR(_xlfn.XLOOKUP($B4868,'Ownership Metrics'!$A:$A,'Ownership Metrics'!$E:$E),"")</f>
        <v>69.64</v>
      </c>
      <c r="Q4868" s="30">
        <f>IFERROR(_xlfn.XLOOKUP($B4868,'Ownership Metrics'!$A:$A,'Ownership Metrics'!$F:$F),"")</f>
        <v>7</v>
      </c>
      <c r="R4868" s="30">
        <f>IFERROR(_xlfn.XLOOKUP($B4868,'Ownership Metrics'!$A:$A,'Ownership Metrics'!$G:$G),"")</f>
        <v>48</v>
      </c>
      <c r="S4868" s="27" t="str">
        <f>IFERROR(_xlfn.XLOOKUP($B4868,'Ownership Metrics'!$A:$A,'Ownership Metrics'!$H:$H),"")</f>
        <v>Oligopoli</v>
      </c>
      <c r="T4868" s="27" t="str">
        <f>IFERROR(_xlfn.XLOOKUP($B4868,'Ownership Metrics'!$A:$A,'Ownership Metrics'!$I:$I),"")</f>
        <v>Sedang</v>
      </c>
      <c r="U4868" s="27">
        <f>IF(COUNTIFS($B$2:$B4868,$B4868,$D$2:$D4868,$D4868)=1,1,0)</f>
        <v>1</v>
      </c>
      <c r="V4868" s="27">
        <f t="shared" si="229"/>
        <v>8.77</v>
      </c>
      <c r="W4868" s="27">
        <f t="shared" si="230"/>
        <v>3</v>
      </c>
      <c r="X4868" s="27">
        <f t="shared" si="228"/>
        <v>8.7699995132000002</v>
      </c>
    </row>
    <row r="4869" spans="1:24" x14ac:dyDescent="0.25">
      <c r="A4869" s="26">
        <v>46265</v>
      </c>
      <c r="B4869" s="27" t="s">
        <v>10784</v>
      </c>
      <c r="C4869" s="27" t="s">
        <v>5037</v>
      </c>
      <c r="D4869" s="27" t="s">
        <v>5041</v>
      </c>
      <c r="E4869" s="27" t="s">
        <v>22</v>
      </c>
      <c r="F4869" s="27" t="s">
        <v>23</v>
      </c>
      <c r="G4869" s="27"/>
      <c r="H4869" s="27" t="s">
        <v>24</v>
      </c>
      <c r="I4869" s="28">
        <v>261960685</v>
      </c>
      <c r="J4869" s="28">
        <v>74784439</v>
      </c>
      <c r="K4869" s="28">
        <v>336745124</v>
      </c>
      <c r="L4869" s="29">
        <v>4.5</v>
      </c>
      <c r="M4869" s="29">
        <f>IFERROR(_xlfn.XLOOKUP($B4869,'Ownership Metrics'!$A:$A,'Ownership Metrics'!$B:$B),"")</f>
        <v>8.4499999999999993</v>
      </c>
      <c r="N4869" s="28">
        <f>IFERROR(_xlfn.XLOOKUP($B4869,'Ownership Metrics'!$A:$A,'Ownership Metrics'!$C:$C),"")</f>
        <v>2254</v>
      </c>
      <c r="O4869" s="29">
        <f>IFERROR(_xlfn.XLOOKUP($B4869,'Ownership Metrics'!$A:$A,'Ownership Metrics'!$D:$D),"")</f>
        <v>40</v>
      </c>
      <c r="P4869" s="29">
        <f>IFERROR(_xlfn.XLOOKUP($B4869,'Ownership Metrics'!$A:$A,'Ownership Metrics'!$E:$E),"")</f>
        <v>69.64</v>
      </c>
      <c r="Q4869" s="30">
        <f>IFERROR(_xlfn.XLOOKUP($B4869,'Ownership Metrics'!$A:$A,'Ownership Metrics'!$F:$F),"")</f>
        <v>7</v>
      </c>
      <c r="R4869" s="30">
        <f>IFERROR(_xlfn.XLOOKUP($B4869,'Ownership Metrics'!$A:$A,'Ownership Metrics'!$G:$G),"")</f>
        <v>48</v>
      </c>
      <c r="S4869" s="27" t="str">
        <f>IFERROR(_xlfn.XLOOKUP($B4869,'Ownership Metrics'!$A:$A,'Ownership Metrics'!$H:$H),"")</f>
        <v>Oligopoli</v>
      </c>
      <c r="T4869" s="27" t="str">
        <f>IFERROR(_xlfn.XLOOKUP($B4869,'Ownership Metrics'!$A:$A,'Ownership Metrics'!$I:$I),"")</f>
        <v>Sedang</v>
      </c>
      <c r="U4869" s="27">
        <f>IF(COUNTIFS($B$2:$B4869,$B4869,$D$2:$D4869,$D4869)=1,1,0)</f>
        <v>1</v>
      </c>
      <c r="V4869" s="27">
        <f t="shared" si="229"/>
        <v>4.5</v>
      </c>
      <c r="W4869" s="27">
        <f t="shared" si="230"/>
        <v>6</v>
      </c>
      <c r="X4869" s="27">
        <f t="shared" si="228"/>
        <v>4.4999995130999997</v>
      </c>
    </row>
    <row r="4870" spans="1:24" x14ac:dyDescent="0.25">
      <c r="A4870" s="26">
        <v>46265</v>
      </c>
      <c r="B4870" s="27" t="s">
        <v>10784</v>
      </c>
      <c r="C4870" s="27" t="s">
        <v>5037</v>
      </c>
      <c r="D4870" s="27" t="s">
        <v>5042</v>
      </c>
      <c r="E4870" s="27" t="s">
        <v>44</v>
      </c>
      <c r="F4870" s="27" t="s">
        <v>32</v>
      </c>
      <c r="G4870" s="27"/>
      <c r="H4870" s="27" t="s">
        <v>133</v>
      </c>
      <c r="I4870" s="28">
        <v>2991377559</v>
      </c>
      <c r="J4870" s="28">
        <v>0</v>
      </c>
      <c r="K4870" s="28">
        <v>2991377559</v>
      </c>
      <c r="L4870" s="29">
        <v>40</v>
      </c>
      <c r="M4870" s="29">
        <f>IFERROR(_xlfn.XLOOKUP($B4870,'Ownership Metrics'!$A:$A,'Ownership Metrics'!$B:$B),"")</f>
        <v>8.4499999999999993</v>
      </c>
      <c r="N4870" s="28">
        <f>IFERROR(_xlfn.XLOOKUP($B4870,'Ownership Metrics'!$A:$A,'Ownership Metrics'!$C:$C),"")</f>
        <v>2254</v>
      </c>
      <c r="O4870" s="29">
        <f>IFERROR(_xlfn.XLOOKUP($B4870,'Ownership Metrics'!$A:$A,'Ownership Metrics'!$D:$D),"")</f>
        <v>40</v>
      </c>
      <c r="P4870" s="29">
        <f>IFERROR(_xlfn.XLOOKUP($B4870,'Ownership Metrics'!$A:$A,'Ownership Metrics'!$E:$E),"")</f>
        <v>69.64</v>
      </c>
      <c r="Q4870" s="30">
        <f>IFERROR(_xlfn.XLOOKUP($B4870,'Ownership Metrics'!$A:$A,'Ownership Metrics'!$F:$F),"")</f>
        <v>7</v>
      </c>
      <c r="R4870" s="30">
        <f>IFERROR(_xlfn.XLOOKUP($B4870,'Ownership Metrics'!$A:$A,'Ownership Metrics'!$G:$G),"")</f>
        <v>48</v>
      </c>
      <c r="S4870" s="27" t="str">
        <f>IFERROR(_xlfn.XLOOKUP($B4870,'Ownership Metrics'!$A:$A,'Ownership Metrics'!$H:$H),"")</f>
        <v>Oligopoli</v>
      </c>
      <c r="T4870" s="27" t="str">
        <f>IFERROR(_xlfn.XLOOKUP($B4870,'Ownership Metrics'!$A:$A,'Ownership Metrics'!$I:$I),"")</f>
        <v>Sedang</v>
      </c>
      <c r="U4870" s="27">
        <f>IF(COUNTIFS($B$2:$B4870,$B4870,$D$2:$D4870,$D4870)=1,1,0)</f>
        <v>1</v>
      </c>
      <c r="V4870" s="27">
        <f t="shared" si="229"/>
        <v>40</v>
      </c>
      <c r="W4870" s="27">
        <f t="shared" si="230"/>
        <v>1</v>
      </c>
      <c r="X4870" s="27">
        <f t="shared" si="228"/>
        <v>39.999999512999999</v>
      </c>
    </row>
    <row r="4871" spans="1:24" x14ac:dyDescent="0.25">
      <c r="A4871" s="26">
        <v>46265</v>
      </c>
      <c r="B4871" s="27" t="s">
        <v>10784</v>
      </c>
      <c r="C4871" s="27" t="s">
        <v>5037</v>
      </c>
      <c r="D4871" s="27" t="s">
        <v>1737</v>
      </c>
      <c r="E4871" s="27" t="s">
        <v>67</v>
      </c>
      <c r="F4871" s="27" t="s">
        <v>32</v>
      </c>
      <c r="G4871" s="27"/>
      <c r="H4871" s="27" t="s">
        <v>64</v>
      </c>
      <c r="I4871" s="28">
        <v>516348700</v>
      </c>
      <c r="J4871" s="28">
        <v>0</v>
      </c>
      <c r="K4871" s="28">
        <v>516348700</v>
      </c>
      <c r="L4871" s="29">
        <v>6.9</v>
      </c>
      <c r="M4871" s="29">
        <f>IFERROR(_xlfn.XLOOKUP($B4871,'Ownership Metrics'!$A:$A,'Ownership Metrics'!$B:$B),"")</f>
        <v>8.4499999999999993</v>
      </c>
      <c r="N4871" s="28">
        <f>IFERROR(_xlfn.XLOOKUP($B4871,'Ownership Metrics'!$A:$A,'Ownership Metrics'!$C:$C),"")</f>
        <v>2254</v>
      </c>
      <c r="O4871" s="29">
        <f>IFERROR(_xlfn.XLOOKUP($B4871,'Ownership Metrics'!$A:$A,'Ownership Metrics'!$D:$D),"")</f>
        <v>40</v>
      </c>
      <c r="P4871" s="29">
        <f>IFERROR(_xlfn.XLOOKUP($B4871,'Ownership Metrics'!$A:$A,'Ownership Metrics'!$E:$E),"")</f>
        <v>69.64</v>
      </c>
      <c r="Q4871" s="30">
        <f>IFERROR(_xlfn.XLOOKUP($B4871,'Ownership Metrics'!$A:$A,'Ownership Metrics'!$F:$F),"")</f>
        <v>7</v>
      </c>
      <c r="R4871" s="30">
        <f>IFERROR(_xlfn.XLOOKUP($B4871,'Ownership Metrics'!$A:$A,'Ownership Metrics'!$G:$G),"")</f>
        <v>48</v>
      </c>
      <c r="S4871" s="27" t="str">
        <f>IFERROR(_xlfn.XLOOKUP($B4871,'Ownership Metrics'!$A:$A,'Ownership Metrics'!$H:$H),"")</f>
        <v>Oligopoli</v>
      </c>
      <c r="T4871" s="27" t="str">
        <f>IFERROR(_xlfn.XLOOKUP($B4871,'Ownership Metrics'!$A:$A,'Ownership Metrics'!$I:$I),"")</f>
        <v>Sedang</v>
      </c>
      <c r="U4871" s="27">
        <f>IF(COUNTIFS($B$2:$B4871,$B4871,$D$2:$D4871,$D4871)=1,1,0)</f>
        <v>1</v>
      </c>
      <c r="V4871" s="27">
        <f t="shared" si="229"/>
        <v>6.9</v>
      </c>
      <c r="W4871" s="27">
        <f t="shared" si="230"/>
        <v>5</v>
      </c>
      <c r="X4871" s="27">
        <f t="shared" si="228"/>
        <v>6.8999995129</v>
      </c>
    </row>
    <row r="4872" spans="1:24" x14ac:dyDescent="0.25">
      <c r="A4872" s="26">
        <v>46265</v>
      </c>
      <c r="B4872" s="27" t="s">
        <v>10785</v>
      </c>
      <c r="C4872" s="27" t="s">
        <v>5044</v>
      </c>
      <c r="D4872" s="27" t="s">
        <v>5045</v>
      </c>
      <c r="E4872" s="27" t="s">
        <v>22</v>
      </c>
      <c r="F4872" s="27" t="s">
        <v>23</v>
      </c>
      <c r="G4872" s="27"/>
      <c r="H4872" s="27" t="s">
        <v>24</v>
      </c>
      <c r="I4872" s="28">
        <v>777466592</v>
      </c>
      <c r="J4872" s="28">
        <v>0</v>
      </c>
      <c r="K4872" s="28">
        <v>777466592</v>
      </c>
      <c r="L4872" s="29">
        <v>23.99</v>
      </c>
      <c r="M4872" s="29">
        <f>IFERROR(_xlfn.XLOOKUP($B4872,'Ownership Metrics'!$A:$A,'Ownership Metrics'!$B:$B),"")</f>
        <v>17.7</v>
      </c>
      <c r="N4872" s="28">
        <f>IFERROR(_xlfn.XLOOKUP($B4872,'Ownership Metrics'!$A:$A,'Ownership Metrics'!$C:$C),"")</f>
        <v>3715</v>
      </c>
      <c r="O4872" s="29">
        <f>IFERROR(_xlfn.XLOOKUP($B4872,'Ownership Metrics'!$A:$A,'Ownership Metrics'!$D:$D),"")</f>
        <v>56.01</v>
      </c>
      <c r="P4872" s="29">
        <f>IFERROR(_xlfn.XLOOKUP($B4872,'Ownership Metrics'!$A:$A,'Ownership Metrics'!$E:$E),"")</f>
        <v>81.27</v>
      </c>
      <c r="Q4872" s="30">
        <f>IFERROR(_xlfn.XLOOKUP($B4872,'Ownership Metrics'!$A:$A,'Ownership Metrics'!$F:$F),"")</f>
        <v>4</v>
      </c>
      <c r="R4872" s="30">
        <f>IFERROR(_xlfn.XLOOKUP($B4872,'Ownership Metrics'!$A:$A,'Ownership Metrics'!$G:$G),"")</f>
        <v>62</v>
      </c>
      <c r="S4872" s="27" t="str">
        <f>IFERROR(_xlfn.XLOOKUP($B4872,'Ownership Metrics'!$A:$A,'Ownership Metrics'!$H:$H),"")</f>
        <v>Mayoritas</v>
      </c>
      <c r="T4872" s="27" t="str">
        <f>IFERROR(_xlfn.XLOOKUP($B4872,'Ownership Metrics'!$A:$A,'Ownership Metrics'!$I:$I),"")</f>
        <v>Tinggi</v>
      </c>
      <c r="U4872" s="27">
        <f>IF(COUNTIFS($B$2:$B4872,$B4872,$D$2:$D4872,$D4872)=1,1,0)</f>
        <v>1</v>
      </c>
      <c r="V4872" s="27">
        <f t="shared" si="229"/>
        <v>23.99</v>
      </c>
      <c r="W4872" s="27">
        <f t="shared" si="230"/>
        <v>2</v>
      </c>
      <c r="X4872" s="27">
        <f t="shared" si="228"/>
        <v>23.989999512799997</v>
      </c>
    </row>
    <row r="4873" spans="1:24" x14ac:dyDescent="0.25">
      <c r="A4873" s="26">
        <v>46265</v>
      </c>
      <c r="B4873" s="27" t="s">
        <v>10785</v>
      </c>
      <c r="C4873" s="27" t="s">
        <v>5044</v>
      </c>
      <c r="D4873" s="27" t="s">
        <v>5046</v>
      </c>
      <c r="E4873" s="27" t="s">
        <v>22</v>
      </c>
      <c r="F4873" s="27" t="s">
        <v>23</v>
      </c>
      <c r="G4873" s="27"/>
      <c r="H4873" s="27" t="s">
        <v>24</v>
      </c>
      <c r="I4873" s="28">
        <v>1814722048</v>
      </c>
      <c r="J4873" s="28">
        <v>0</v>
      </c>
      <c r="K4873" s="28">
        <v>1814722048</v>
      </c>
      <c r="L4873" s="29">
        <v>56.01</v>
      </c>
      <c r="M4873" s="29">
        <f>IFERROR(_xlfn.XLOOKUP($B4873,'Ownership Metrics'!$A:$A,'Ownership Metrics'!$B:$B),"")</f>
        <v>17.7</v>
      </c>
      <c r="N4873" s="28">
        <f>IFERROR(_xlfn.XLOOKUP($B4873,'Ownership Metrics'!$A:$A,'Ownership Metrics'!$C:$C),"")</f>
        <v>3715</v>
      </c>
      <c r="O4873" s="29">
        <f>IFERROR(_xlfn.XLOOKUP($B4873,'Ownership Metrics'!$A:$A,'Ownership Metrics'!$D:$D),"")</f>
        <v>56.01</v>
      </c>
      <c r="P4873" s="29">
        <f>IFERROR(_xlfn.XLOOKUP($B4873,'Ownership Metrics'!$A:$A,'Ownership Metrics'!$E:$E),"")</f>
        <v>81.27</v>
      </c>
      <c r="Q4873" s="30">
        <f>IFERROR(_xlfn.XLOOKUP($B4873,'Ownership Metrics'!$A:$A,'Ownership Metrics'!$F:$F),"")</f>
        <v>4</v>
      </c>
      <c r="R4873" s="30">
        <f>IFERROR(_xlfn.XLOOKUP($B4873,'Ownership Metrics'!$A:$A,'Ownership Metrics'!$G:$G),"")</f>
        <v>62</v>
      </c>
      <c r="S4873" s="27" t="str">
        <f>IFERROR(_xlfn.XLOOKUP($B4873,'Ownership Metrics'!$A:$A,'Ownership Metrics'!$H:$H),"")</f>
        <v>Mayoritas</v>
      </c>
      <c r="T4873" s="27" t="str">
        <f>IFERROR(_xlfn.XLOOKUP($B4873,'Ownership Metrics'!$A:$A,'Ownership Metrics'!$I:$I),"")</f>
        <v>Tinggi</v>
      </c>
      <c r="U4873" s="27">
        <f>IF(COUNTIFS($B$2:$B4873,$B4873,$D$2:$D4873,$D4873)=1,1,0)</f>
        <v>1</v>
      </c>
      <c r="V4873" s="27">
        <f t="shared" si="229"/>
        <v>56.01</v>
      </c>
      <c r="W4873" s="27">
        <f t="shared" si="230"/>
        <v>1</v>
      </c>
      <c r="X4873" s="27">
        <f t="shared" si="228"/>
        <v>56.009999512699999</v>
      </c>
    </row>
    <row r="4874" spans="1:24" x14ac:dyDescent="0.25">
      <c r="A4874" s="26">
        <v>46265</v>
      </c>
      <c r="B4874" s="27" t="s">
        <v>10785</v>
      </c>
      <c r="C4874" s="27" t="s">
        <v>5044</v>
      </c>
      <c r="D4874" s="27" t="s">
        <v>4635</v>
      </c>
      <c r="E4874" s="27" t="s">
        <v>35</v>
      </c>
      <c r="F4874" s="27" t="s">
        <v>23</v>
      </c>
      <c r="G4874" s="27" t="s">
        <v>36</v>
      </c>
      <c r="H4874" s="27" t="s">
        <v>24</v>
      </c>
      <c r="I4874" s="28">
        <v>41242700</v>
      </c>
      <c r="J4874" s="28">
        <v>0</v>
      </c>
      <c r="K4874" s="28">
        <v>41242700</v>
      </c>
      <c r="L4874" s="29">
        <v>1.27</v>
      </c>
      <c r="M4874" s="29">
        <f>IFERROR(_xlfn.XLOOKUP($B4874,'Ownership Metrics'!$A:$A,'Ownership Metrics'!$B:$B),"")</f>
        <v>17.7</v>
      </c>
      <c r="N4874" s="28">
        <f>IFERROR(_xlfn.XLOOKUP($B4874,'Ownership Metrics'!$A:$A,'Ownership Metrics'!$C:$C),"")</f>
        <v>3715</v>
      </c>
      <c r="O4874" s="29">
        <f>IFERROR(_xlfn.XLOOKUP($B4874,'Ownership Metrics'!$A:$A,'Ownership Metrics'!$D:$D),"")</f>
        <v>56.01</v>
      </c>
      <c r="P4874" s="29">
        <f>IFERROR(_xlfn.XLOOKUP($B4874,'Ownership Metrics'!$A:$A,'Ownership Metrics'!$E:$E),"")</f>
        <v>81.27</v>
      </c>
      <c r="Q4874" s="30">
        <f>IFERROR(_xlfn.XLOOKUP($B4874,'Ownership Metrics'!$A:$A,'Ownership Metrics'!$F:$F),"")</f>
        <v>4</v>
      </c>
      <c r="R4874" s="30">
        <f>IFERROR(_xlfn.XLOOKUP($B4874,'Ownership Metrics'!$A:$A,'Ownership Metrics'!$G:$G),"")</f>
        <v>62</v>
      </c>
      <c r="S4874" s="27" t="str">
        <f>IFERROR(_xlfn.XLOOKUP($B4874,'Ownership Metrics'!$A:$A,'Ownership Metrics'!$H:$H),"")</f>
        <v>Mayoritas</v>
      </c>
      <c r="T4874" s="27" t="str">
        <f>IFERROR(_xlfn.XLOOKUP($B4874,'Ownership Metrics'!$A:$A,'Ownership Metrics'!$I:$I),"")</f>
        <v>Tinggi</v>
      </c>
      <c r="U4874" s="27">
        <f>IF(COUNTIFS($B$2:$B4874,$B4874,$D$2:$D4874,$D4874)=1,1,0)</f>
        <v>1</v>
      </c>
      <c r="V4874" s="27">
        <f t="shared" si="229"/>
        <v>1.27</v>
      </c>
      <c r="W4874" s="27">
        <f t="shared" si="230"/>
        <v>3</v>
      </c>
      <c r="X4874" s="27">
        <f t="shared" si="228"/>
        <v>1.2699995126000001</v>
      </c>
    </row>
    <row r="4875" spans="1:24" x14ac:dyDescent="0.25">
      <c r="A4875" s="26">
        <v>46265</v>
      </c>
      <c r="B4875" s="27" t="s">
        <v>10785</v>
      </c>
      <c r="C4875" s="27" t="s">
        <v>5044</v>
      </c>
      <c r="D4875" s="27" t="s">
        <v>5047</v>
      </c>
      <c r="E4875" s="27" t="s">
        <v>35</v>
      </c>
      <c r="F4875" s="27" t="s">
        <v>23</v>
      </c>
      <c r="G4875" s="27" t="s">
        <v>36</v>
      </c>
      <c r="H4875" s="27" t="s">
        <v>24</v>
      </c>
      <c r="I4875" s="28">
        <v>33432000</v>
      </c>
      <c r="J4875" s="28">
        <v>0</v>
      </c>
      <c r="K4875" s="28">
        <v>33432000</v>
      </c>
      <c r="L4875" s="29">
        <v>1.03</v>
      </c>
      <c r="M4875" s="29">
        <f>IFERROR(_xlfn.XLOOKUP($B4875,'Ownership Metrics'!$A:$A,'Ownership Metrics'!$B:$B),"")</f>
        <v>17.7</v>
      </c>
      <c r="N4875" s="28">
        <f>IFERROR(_xlfn.XLOOKUP($B4875,'Ownership Metrics'!$A:$A,'Ownership Metrics'!$C:$C),"")</f>
        <v>3715</v>
      </c>
      <c r="O4875" s="29">
        <f>IFERROR(_xlfn.XLOOKUP($B4875,'Ownership Metrics'!$A:$A,'Ownership Metrics'!$D:$D),"")</f>
        <v>56.01</v>
      </c>
      <c r="P4875" s="29">
        <f>IFERROR(_xlfn.XLOOKUP($B4875,'Ownership Metrics'!$A:$A,'Ownership Metrics'!$E:$E),"")</f>
        <v>81.27</v>
      </c>
      <c r="Q4875" s="30">
        <f>IFERROR(_xlfn.XLOOKUP($B4875,'Ownership Metrics'!$A:$A,'Ownership Metrics'!$F:$F),"")</f>
        <v>4</v>
      </c>
      <c r="R4875" s="30">
        <f>IFERROR(_xlfn.XLOOKUP($B4875,'Ownership Metrics'!$A:$A,'Ownership Metrics'!$G:$G),"")</f>
        <v>62</v>
      </c>
      <c r="S4875" s="27" t="str">
        <f>IFERROR(_xlfn.XLOOKUP($B4875,'Ownership Metrics'!$A:$A,'Ownership Metrics'!$H:$H),"")</f>
        <v>Mayoritas</v>
      </c>
      <c r="T4875" s="27" t="str">
        <f>IFERROR(_xlfn.XLOOKUP($B4875,'Ownership Metrics'!$A:$A,'Ownership Metrics'!$I:$I),"")</f>
        <v>Tinggi</v>
      </c>
      <c r="U4875" s="27">
        <f>IF(COUNTIFS($B$2:$B4875,$B4875,$D$2:$D4875,$D4875)=1,1,0)</f>
        <v>1</v>
      </c>
      <c r="V4875" s="27">
        <f t="shared" si="229"/>
        <v>1.03</v>
      </c>
      <c r="W4875" s="27">
        <f t="shared" si="230"/>
        <v>4</v>
      </c>
      <c r="X4875" s="27">
        <f t="shared" si="228"/>
        <v>1.0299995125000001</v>
      </c>
    </row>
    <row r="4876" spans="1:24" x14ac:dyDescent="0.25">
      <c r="A4876" s="26">
        <v>46265</v>
      </c>
      <c r="B4876" s="27" t="s">
        <v>10786</v>
      </c>
      <c r="C4876" s="27" t="s">
        <v>5049</v>
      </c>
      <c r="D4876" s="27" t="s">
        <v>5050</v>
      </c>
      <c r="E4876" s="27" t="s">
        <v>22</v>
      </c>
      <c r="F4876" s="27" t="s">
        <v>23</v>
      </c>
      <c r="G4876" s="27"/>
      <c r="H4876" s="27" t="s">
        <v>24</v>
      </c>
      <c r="I4876" s="28">
        <v>40000000</v>
      </c>
      <c r="J4876" s="28">
        <v>0</v>
      </c>
      <c r="K4876" s="28">
        <v>40000000</v>
      </c>
      <c r="L4876" s="29">
        <v>1.6</v>
      </c>
      <c r="M4876" s="29">
        <f>IFERROR(_xlfn.XLOOKUP($B4876,'Ownership Metrics'!$A:$A,'Ownership Metrics'!$B:$B),"")</f>
        <v>19.149999999999999</v>
      </c>
      <c r="N4876" s="28">
        <f>IFERROR(_xlfn.XLOOKUP($B4876,'Ownership Metrics'!$A:$A,'Ownership Metrics'!$C:$C),"")</f>
        <v>4145</v>
      </c>
      <c r="O4876" s="29">
        <f>IFERROR(_xlfn.XLOOKUP($B4876,'Ownership Metrics'!$A:$A,'Ownership Metrics'!$D:$D),"")</f>
        <v>63.94</v>
      </c>
      <c r="P4876" s="29">
        <f>IFERROR(_xlfn.XLOOKUP($B4876,'Ownership Metrics'!$A:$A,'Ownership Metrics'!$E:$E),"")</f>
        <v>72.38</v>
      </c>
      <c r="Q4876" s="30">
        <f>IFERROR(_xlfn.XLOOKUP($B4876,'Ownership Metrics'!$A:$A,'Ownership Metrics'!$F:$F),"")</f>
        <v>8</v>
      </c>
      <c r="R4876" s="30">
        <f>IFERROR(_xlfn.XLOOKUP($B4876,'Ownership Metrics'!$A:$A,'Ownership Metrics'!$G:$G),"")</f>
        <v>57</v>
      </c>
      <c r="S4876" s="27" t="str">
        <f>IFERROR(_xlfn.XLOOKUP($B4876,'Ownership Metrics'!$A:$A,'Ownership Metrics'!$H:$H),"")</f>
        <v>Mayoritas</v>
      </c>
      <c r="T4876" s="27" t="str">
        <f>IFERROR(_xlfn.XLOOKUP($B4876,'Ownership Metrics'!$A:$A,'Ownership Metrics'!$I:$I),"")</f>
        <v>Tinggi</v>
      </c>
      <c r="U4876" s="27">
        <f>IF(COUNTIFS($B$2:$B4876,$B4876,$D$2:$D4876,$D4876)=1,1,0)</f>
        <v>1</v>
      </c>
      <c r="V4876" s="27">
        <f t="shared" si="229"/>
        <v>1.6</v>
      </c>
      <c r="W4876" s="27">
        <f t="shared" si="230"/>
        <v>6</v>
      </c>
      <c r="X4876" s="27">
        <f t="shared" si="228"/>
        <v>1.5999995124000002</v>
      </c>
    </row>
    <row r="4877" spans="1:24" x14ac:dyDescent="0.25">
      <c r="A4877" s="26">
        <v>46265</v>
      </c>
      <c r="B4877" s="27" t="s">
        <v>10786</v>
      </c>
      <c r="C4877" s="27" t="s">
        <v>5049</v>
      </c>
      <c r="D4877" s="27" t="s">
        <v>5051</v>
      </c>
      <c r="E4877" s="27" t="s">
        <v>22</v>
      </c>
      <c r="F4877" s="27" t="s">
        <v>23</v>
      </c>
      <c r="G4877" s="27"/>
      <c r="H4877" s="27" t="s">
        <v>24</v>
      </c>
      <c r="I4877" s="28">
        <v>1596200300</v>
      </c>
      <c r="J4877" s="28">
        <v>0</v>
      </c>
      <c r="K4877" s="28">
        <v>1596200300</v>
      </c>
      <c r="L4877" s="29">
        <v>63.94</v>
      </c>
      <c r="M4877" s="29">
        <f>IFERROR(_xlfn.XLOOKUP($B4877,'Ownership Metrics'!$A:$A,'Ownership Metrics'!$B:$B),"")</f>
        <v>19.149999999999999</v>
      </c>
      <c r="N4877" s="28">
        <f>IFERROR(_xlfn.XLOOKUP($B4877,'Ownership Metrics'!$A:$A,'Ownership Metrics'!$C:$C),"")</f>
        <v>4145</v>
      </c>
      <c r="O4877" s="29">
        <f>IFERROR(_xlfn.XLOOKUP($B4877,'Ownership Metrics'!$A:$A,'Ownership Metrics'!$D:$D),"")</f>
        <v>63.94</v>
      </c>
      <c r="P4877" s="29">
        <f>IFERROR(_xlfn.XLOOKUP($B4877,'Ownership Metrics'!$A:$A,'Ownership Metrics'!$E:$E),"")</f>
        <v>72.38</v>
      </c>
      <c r="Q4877" s="30">
        <f>IFERROR(_xlfn.XLOOKUP($B4877,'Ownership Metrics'!$A:$A,'Ownership Metrics'!$F:$F),"")</f>
        <v>8</v>
      </c>
      <c r="R4877" s="30">
        <f>IFERROR(_xlfn.XLOOKUP($B4877,'Ownership Metrics'!$A:$A,'Ownership Metrics'!$G:$G),"")</f>
        <v>57</v>
      </c>
      <c r="S4877" s="27" t="str">
        <f>IFERROR(_xlfn.XLOOKUP($B4877,'Ownership Metrics'!$A:$A,'Ownership Metrics'!$H:$H),"")</f>
        <v>Mayoritas</v>
      </c>
      <c r="T4877" s="27" t="str">
        <f>IFERROR(_xlfn.XLOOKUP($B4877,'Ownership Metrics'!$A:$A,'Ownership Metrics'!$I:$I),"")</f>
        <v>Tinggi</v>
      </c>
      <c r="U4877" s="27">
        <f>IF(COUNTIFS($B$2:$B4877,$B4877,$D$2:$D4877,$D4877)=1,1,0)</f>
        <v>1</v>
      </c>
      <c r="V4877" s="27">
        <f t="shared" si="229"/>
        <v>63.94</v>
      </c>
      <c r="W4877" s="27">
        <f t="shared" si="230"/>
        <v>1</v>
      </c>
      <c r="X4877" s="27">
        <f t="shared" si="228"/>
        <v>63.939999512299998</v>
      </c>
    </row>
    <row r="4878" spans="1:24" x14ac:dyDescent="0.25">
      <c r="A4878" s="26">
        <v>46265</v>
      </c>
      <c r="B4878" s="27" t="s">
        <v>10786</v>
      </c>
      <c r="C4878" s="27" t="s">
        <v>5049</v>
      </c>
      <c r="D4878" s="27" t="s">
        <v>25</v>
      </c>
      <c r="E4878" s="27" t="s">
        <v>26</v>
      </c>
      <c r="F4878" s="27" t="s">
        <v>23</v>
      </c>
      <c r="G4878" s="27"/>
      <c r="H4878" s="27" t="s">
        <v>24</v>
      </c>
      <c r="I4878" s="28">
        <v>149362700</v>
      </c>
      <c r="J4878" s="28">
        <v>0</v>
      </c>
      <c r="K4878" s="28">
        <v>149362700</v>
      </c>
      <c r="L4878" s="29">
        <v>5.98</v>
      </c>
      <c r="M4878" s="29">
        <f>IFERROR(_xlfn.XLOOKUP($B4878,'Ownership Metrics'!$A:$A,'Ownership Metrics'!$B:$B),"")</f>
        <v>19.149999999999999</v>
      </c>
      <c r="N4878" s="28">
        <f>IFERROR(_xlfn.XLOOKUP($B4878,'Ownership Metrics'!$A:$A,'Ownership Metrics'!$C:$C),"")</f>
        <v>4145</v>
      </c>
      <c r="O4878" s="29">
        <f>IFERROR(_xlfn.XLOOKUP($B4878,'Ownership Metrics'!$A:$A,'Ownership Metrics'!$D:$D),"")</f>
        <v>63.94</v>
      </c>
      <c r="P4878" s="29">
        <f>IFERROR(_xlfn.XLOOKUP($B4878,'Ownership Metrics'!$A:$A,'Ownership Metrics'!$E:$E),"")</f>
        <v>72.38</v>
      </c>
      <c r="Q4878" s="30">
        <f>IFERROR(_xlfn.XLOOKUP($B4878,'Ownership Metrics'!$A:$A,'Ownership Metrics'!$F:$F),"")</f>
        <v>8</v>
      </c>
      <c r="R4878" s="30">
        <f>IFERROR(_xlfn.XLOOKUP($B4878,'Ownership Metrics'!$A:$A,'Ownership Metrics'!$G:$G),"")</f>
        <v>57</v>
      </c>
      <c r="S4878" s="27" t="str">
        <f>IFERROR(_xlfn.XLOOKUP($B4878,'Ownership Metrics'!$A:$A,'Ownership Metrics'!$H:$H),"")</f>
        <v>Mayoritas</v>
      </c>
      <c r="T4878" s="27" t="str">
        <f>IFERROR(_xlfn.XLOOKUP($B4878,'Ownership Metrics'!$A:$A,'Ownership Metrics'!$I:$I),"")</f>
        <v>Tinggi</v>
      </c>
      <c r="U4878" s="27">
        <f>IF(COUNTIFS($B$2:$B4878,$B4878,$D$2:$D4878,$D4878)=1,1,0)</f>
        <v>1</v>
      </c>
      <c r="V4878" s="27">
        <f t="shared" si="229"/>
        <v>5.98</v>
      </c>
      <c r="W4878" s="27">
        <f t="shared" si="230"/>
        <v>2</v>
      </c>
      <c r="X4878" s="27">
        <f t="shared" si="228"/>
        <v>5.9799995122</v>
      </c>
    </row>
    <row r="4879" spans="1:24" x14ac:dyDescent="0.25">
      <c r="A4879" s="26">
        <v>46265</v>
      </c>
      <c r="B4879" s="27" t="s">
        <v>10786</v>
      </c>
      <c r="C4879" s="27" t="s">
        <v>5049</v>
      </c>
      <c r="D4879" s="27" t="s">
        <v>5052</v>
      </c>
      <c r="E4879" s="27" t="s">
        <v>35</v>
      </c>
      <c r="F4879" s="27" t="s">
        <v>23</v>
      </c>
      <c r="G4879" s="27" t="s">
        <v>36</v>
      </c>
      <c r="H4879" s="27"/>
      <c r="I4879" s="28">
        <v>46000000</v>
      </c>
      <c r="J4879" s="28">
        <v>0</v>
      </c>
      <c r="K4879" s="28">
        <v>46000000</v>
      </c>
      <c r="L4879" s="29">
        <v>1.84</v>
      </c>
      <c r="M4879" s="29">
        <f>IFERROR(_xlfn.XLOOKUP($B4879,'Ownership Metrics'!$A:$A,'Ownership Metrics'!$B:$B),"")</f>
        <v>19.149999999999999</v>
      </c>
      <c r="N4879" s="28">
        <f>IFERROR(_xlfn.XLOOKUP($B4879,'Ownership Metrics'!$A:$A,'Ownership Metrics'!$C:$C),"")</f>
        <v>4145</v>
      </c>
      <c r="O4879" s="29">
        <f>IFERROR(_xlfn.XLOOKUP($B4879,'Ownership Metrics'!$A:$A,'Ownership Metrics'!$D:$D),"")</f>
        <v>63.94</v>
      </c>
      <c r="P4879" s="29">
        <f>IFERROR(_xlfn.XLOOKUP($B4879,'Ownership Metrics'!$A:$A,'Ownership Metrics'!$E:$E),"")</f>
        <v>72.38</v>
      </c>
      <c r="Q4879" s="30">
        <f>IFERROR(_xlfn.XLOOKUP($B4879,'Ownership Metrics'!$A:$A,'Ownership Metrics'!$F:$F),"")</f>
        <v>8</v>
      </c>
      <c r="R4879" s="30">
        <f>IFERROR(_xlfn.XLOOKUP($B4879,'Ownership Metrics'!$A:$A,'Ownership Metrics'!$G:$G),"")</f>
        <v>57</v>
      </c>
      <c r="S4879" s="27" t="str">
        <f>IFERROR(_xlfn.XLOOKUP($B4879,'Ownership Metrics'!$A:$A,'Ownership Metrics'!$H:$H),"")</f>
        <v>Mayoritas</v>
      </c>
      <c r="T4879" s="27" t="str">
        <f>IFERROR(_xlfn.XLOOKUP($B4879,'Ownership Metrics'!$A:$A,'Ownership Metrics'!$I:$I),"")</f>
        <v>Tinggi</v>
      </c>
      <c r="U4879" s="27">
        <f>IF(COUNTIFS($B$2:$B4879,$B4879,$D$2:$D4879,$D4879)=1,1,0)</f>
        <v>1</v>
      </c>
      <c r="V4879" s="27">
        <f t="shared" si="229"/>
        <v>1.84</v>
      </c>
      <c r="W4879" s="27">
        <f t="shared" si="230"/>
        <v>5</v>
      </c>
      <c r="X4879" s="27">
        <f t="shared" si="228"/>
        <v>1.8399995121000001</v>
      </c>
    </row>
    <row r="4880" spans="1:24" x14ac:dyDescent="0.25">
      <c r="A4880" s="26">
        <v>46265</v>
      </c>
      <c r="B4880" s="27" t="s">
        <v>10786</v>
      </c>
      <c r="C4880" s="27" t="s">
        <v>5049</v>
      </c>
      <c r="D4880" s="27" t="s">
        <v>5053</v>
      </c>
      <c r="E4880" s="27" t="s">
        <v>35</v>
      </c>
      <c r="F4880" s="27" t="s">
        <v>23</v>
      </c>
      <c r="G4880" s="27" t="s">
        <v>36</v>
      </c>
      <c r="H4880" s="27" t="s">
        <v>24</v>
      </c>
      <c r="I4880" s="28">
        <v>33977900</v>
      </c>
      <c r="J4880" s="28">
        <v>0</v>
      </c>
      <c r="K4880" s="28">
        <v>33977900</v>
      </c>
      <c r="L4880" s="29">
        <v>1.36</v>
      </c>
      <c r="M4880" s="29">
        <f>IFERROR(_xlfn.XLOOKUP($B4880,'Ownership Metrics'!$A:$A,'Ownership Metrics'!$B:$B),"")</f>
        <v>19.149999999999999</v>
      </c>
      <c r="N4880" s="28">
        <f>IFERROR(_xlfn.XLOOKUP($B4880,'Ownership Metrics'!$A:$A,'Ownership Metrics'!$C:$C),"")</f>
        <v>4145</v>
      </c>
      <c r="O4880" s="29">
        <f>IFERROR(_xlfn.XLOOKUP($B4880,'Ownership Metrics'!$A:$A,'Ownership Metrics'!$D:$D),"")</f>
        <v>63.94</v>
      </c>
      <c r="P4880" s="29">
        <f>IFERROR(_xlfn.XLOOKUP($B4880,'Ownership Metrics'!$A:$A,'Ownership Metrics'!$E:$E),"")</f>
        <v>72.38</v>
      </c>
      <c r="Q4880" s="30">
        <f>IFERROR(_xlfn.XLOOKUP($B4880,'Ownership Metrics'!$A:$A,'Ownership Metrics'!$F:$F),"")</f>
        <v>8</v>
      </c>
      <c r="R4880" s="30">
        <f>IFERROR(_xlfn.XLOOKUP($B4880,'Ownership Metrics'!$A:$A,'Ownership Metrics'!$G:$G),"")</f>
        <v>57</v>
      </c>
      <c r="S4880" s="27" t="str">
        <f>IFERROR(_xlfn.XLOOKUP($B4880,'Ownership Metrics'!$A:$A,'Ownership Metrics'!$H:$H),"")</f>
        <v>Mayoritas</v>
      </c>
      <c r="T4880" s="27" t="str">
        <f>IFERROR(_xlfn.XLOOKUP($B4880,'Ownership Metrics'!$A:$A,'Ownership Metrics'!$I:$I),"")</f>
        <v>Tinggi</v>
      </c>
      <c r="U4880" s="27">
        <f>IF(COUNTIFS($B$2:$B4880,$B4880,$D$2:$D4880,$D4880)=1,1,0)</f>
        <v>1</v>
      </c>
      <c r="V4880" s="27">
        <f t="shared" si="229"/>
        <v>1.36</v>
      </c>
      <c r="W4880" s="27">
        <f t="shared" si="230"/>
        <v>7</v>
      </c>
      <c r="X4880" s="27">
        <f t="shared" si="228"/>
        <v>1.3599995120000001</v>
      </c>
    </row>
    <row r="4881" spans="1:24" x14ac:dyDescent="0.25">
      <c r="A4881" s="26">
        <v>46265</v>
      </c>
      <c r="B4881" s="27" t="s">
        <v>10786</v>
      </c>
      <c r="C4881" s="27" t="s">
        <v>5049</v>
      </c>
      <c r="D4881" s="27" t="s">
        <v>5054</v>
      </c>
      <c r="E4881" s="27" t="s">
        <v>35</v>
      </c>
      <c r="F4881" s="27" t="s">
        <v>23</v>
      </c>
      <c r="G4881" s="27" t="s">
        <v>36</v>
      </c>
      <c r="H4881" s="27" t="s">
        <v>24</v>
      </c>
      <c r="I4881" s="28">
        <v>61352500</v>
      </c>
      <c r="J4881" s="28">
        <v>0</v>
      </c>
      <c r="K4881" s="28">
        <v>61352500</v>
      </c>
      <c r="L4881" s="29">
        <v>2.46</v>
      </c>
      <c r="M4881" s="29">
        <f>IFERROR(_xlfn.XLOOKUP($B4881,'Ownership Metrics'!$A:$A,'Ownership Metrics'!$B:$B),"")</f>
        <v>19.149999999999999</v>
      </c>
      <c r="N4881" s="28">
        <f>IFERROR(_xlfn.XLOOKUP($B4881,'Ownership Metrics'!$A:$A,'Ownership Metrics'!$C:$C),"")</f>
        <v>4145</v>
      </c>
      <c r="O4881" s="29">
        <f>IFERROR(_xlfn.XLOOKUP($B4881,'Ownership Metrics'!$A:$A,'Ownership Metrics'!$D:$D),"")</f>
        <v>63.94</v>
      </c>
      <c r="P4881" s="29">
        <f>IFERROR(_xlfn.XLOOKUP($B4881,'Ownership Metrics'!$A:$A,'Ownership Metrics'!$E:$E),"")</f>
        <v>72.38</v>
      </c>
      <c r="Q4881" s="30">
        <f>IFERROR(_xlfn.XLOOKUP($B4881,'Ownership Metrics'!$A:$A,'Ownership Metrics'!$F:$F),"")</f>
        <v>8</v>
      </c>
      <c r="R4881" s="30">
        <f>IFERROR(_xlfn.XLOOKUP($B4881,'Ownership Metrics'!$A:$A,'Ownership Metrics'!$G:$G),"")</f>
        <v>57</v>
      </c>
      <c r="S4881" s="27" t="str">
        <f>IFERROR(_xlfn.XLOOKUP($B4881,'Ownership Metrics'!$A:$A,'Ownership Metrics'!$H:$H),"")</f>
        <v>Mayoritas</v>
      </c>
      <c r="T4881" s="27" t="str">
        <f>IFERROR(_xlfn.XLOOKUP($B4881,'Ownership Metrics'!$A:$A,'Ownership Metrics'!$I:$I),"")</f>
        <v>Tinggi</v>
      </c>
      <c r="U4881" s="27">
        <f>IF(COUNTIFS($B$2:$B4881,$B4881,$D$2:$D4881,$D4881)=1,1,0)</f>
        <v>1</v>
      </c>
      <c r="V4881" s="27">
        <f t="shared" si="229"/>
        <v>2.46</v>
      </c>
      <c r="W4881" s="27">
        <f t="shared" si="230"/>
        <v>3</v>
      </c>
      <c r="X4881" s="27">
        <f t="shared" si="228"/>
        <v>2.4599995119</v>
      </c>
    </row>
    <row r="4882" spans="1:24" x14ac:dyDescent="0.25">
      <c r="A4882" s="26">
        <v>46265</v>
      </c>
      <c r="B4882" s="27" t="s">
        <v>10786</v>
      </c>
      <c r="C4882" s="27" t="s">
        <v>5049</v>
      </c>
      <c r="D4882" s="27" t="s">
        <v>5055</v>
      </c>
      <c r="E4882" s="27" t="s">
        <v>35</v>
      </c>
      <c r="F4882" s="27" t="s">
        <v>23</v>
      </c>
      <c r="G4882" s="27" t="s">
        <v>36</v>
      </c>
      <c r="H4882" s="27" t="s">
        <v>24</v>
      </c>
      <c r="I4882" s="28">
        <v>32529600</v>
      </c>
      <c r="J4882" s="28">
        <v>0</v>
      </c>
      <c r="K4882" s="28">
        <v>32529600</v>
      </c>
      <c r="L4882" s="29">
        <v>1.3</v>
      </c>
      <c r="M4882" s="29">
        <f>IFERROR(_xlfn.XLOOKUP($B4882,'Ownership Metrics'!$A:$A,'Ownership Metrics'!$B:$B),"")</f>
        <v>19.149999999999999</v>
      </c>
      <c r="N4882" s="28">
        <f>IFERROR(_xlfn.XLOOKUP($B4882,'Ownership Metrics'!$A:$A,'Ownership Metrics'!$C:$C),"")</f>
        <v>4145</v>
      </c>
      <c r="O4882" s="29">
        <f>IFERROR(_xlfn.XLOOKUP($B4882,'Ownership Metrics'!$A:$A,'Ownership Metrics'!$D:$D),"")</f>
        <v>63.94</v>
      </c>
      <c r="P4882" s="29">
        <f>IFERROR(_xlfn.XLOOKUP($B4882,'Ownership Metrics'!$A:$A,'Ownership Metrics'!$E:$E),"")</f>
        <v>72.38</v>
      </c>
      <c r="Q4882" s="30">
        <f>IFERROR(_xlfn.XLOOKUP($B4882,'Ownership Metrics'!$A:$A,'Ownership Metrics'!$F:$F),"")</f>
        <v>8</v>
      </c>
      <c r="R4882" s="30">
        <f>IFERROR(_xlfn.XLOOKUP($B4882,'Ownership Metrics'!$A:$A,'Ownership Metrics'!$G:$G),"")</f>
        <v>57</v>
      </c>
      <c r="S4882" s="27" t="str">
        <f>IFERROR(_xlfn.XLOOKUP($B4882,'Ownership Metrics'!$A:$A,'Ownership Metrics'!$H:$H),"")</f>
        <v>Mayoritas</v>
      </c>
      <c r="T4882" s="27" t="str">
        <f>IFERROR(_xlfn.XLOOKUP($B4882,'Ownership Metrics'!$A:$A,'Ownership Metrics'!$I:$I),"")</f>
        <v>Tinggi</v>
      </c>
      <c r="U4882" s="27">
        <f>IF(COUNTIFS($B$2:$B4882,$B4882,$D$2:$D4882,$D4882)=1,1,0)</f>
        <v>1</v>
      </c>
      <c r="V4882" s="27">
        <f t="shared" si="229"/>
        <v>1.3</v>
      </c>
      <c r="W4882" s="27">
        <f t="shared" si="230"/>
        <v>8</v>
      </c>
      <c r="X4882" s="27">
        <f t="shared" si="228"/>
        <v>1.2999995118000001</v>
      </c>
    </row>
    <row r="4883" spans="1:24" x14ac:dyDescent="0.25">
      <c r="A4883" s="26">
        <v>46265</v>
      </c>
      <c r="B4883" s="27" t="s">
        <v>10786</v>
      </c>
      <c r="C4883" s="27" t="s">
        <v>5049</v>
      </c>
      <c r="D4883" s="27" t="s">
        <v>5056</v>
      </c>
      <c r="E4883" s="27" t="s">
        <v>35</v>
      </c>
      <c r="F4883" s="27" t="s">
        <v>23</v>
      </c>
      <c r="G4883" s="27" t="s">
        <v>36</v>
      </c>
      <c r="H4883" s="27" t="s">
        <v>24</v>
      </c>
      <c r="I4883" s="28">
        <v>59152500</v>
      </c>
      <c r="J4883" s="28">
        <v>0</v>
      </c>
      <c r="K4883" s="28">
        <v>59152500</v>
      </c>
      <c r="L4883" s="29">
        <v>2.37</v>
      </c>
      <c r="M4883" s="29">
        <f>IFERROR(_xlfn.XLOOKUP($B4883,'Ownership Metrics'!$A:$A,'Ownership Metrics'!$B:$B),"")</f>
        <v>19.149999999999999</v>
      </c>
      <c r="N4883" s="28">
        <f>IFERROR(_xlfn.XLOOKUP($B4883,'Ownership Metrics'!$A:$A,'Ownership Metrics'!$C:$C),"")</f>
        <v>4145</v>
      </c>
      <c r="O4883" s="29">
        <f>IFERROR(_xlfn.XLOOKUP($B4883,'Ownership Metrics'!$A:$A,'Ownership Metrics'!$D:$D),"")</f>
        <v>63.94</v>
      </c>
      <c r="P4883" s="29">
        <f>IFERROR(_xlfn.XLOOKUP($B4883,'Ownership Metrics'!$A:$A,'Ownership Metrics'!$E:$E),"")</f>
        <v>72.38</v>
      </c>
      <c r="Q4883" s="30">
        <f>IFERROR(_xlfn.XLOOKUP($B4883,'Ownership Metrics'!$A:$A,'Ownership Metrics'!$F:$F),"")</f>
        <v>8</v>
      </c>
      <c r="R4883" s="30">
        <f>IFERROR(_xlfn.XLOOKUP($B4883,'Ownership Metrics'!$A:$A,'Ownership Metrics'!$G:$G),"")</f>
        <v>57</v>
      </c>
      <c r="S4883" s="27" t="str">
        <f>IFERROR(_xlfn.XLOOKUP($B4883,'Ownership Metrics'!$A:$A,'Ownership Metrics'!$H:$H),"")</f>
        <v>Mayoritas</v>
      </c>
      <c r="T4883" s="27" t="str">
        <f>IFERROR(_xlfn.XLOOKUP($B4883,'Ownership Metrics'!$A:$A,'Ownership Metrics'!$I:$I),"")</f>
        <v>Tinggi</v>
      </c>
      <c r="U4883" s="27">
        <f>IF(COUNTIFS($B$2:$B4883,$B4883,$D$2:$D4883,$D4883)=1,1,0)</f>
        <v>1</v>
      </c>
      <c r="V4883" s="27">
        <f t="shared" si="229"/>
        <v>2.37</v>
      </c>
      <c r="W4883" s="27">
        <f t="shared" si="230"/>
        <v>4</v>
      </c>
      <c r="X4883" s="27">
        <f t="shared" si="228"/>
        <v>2.3699995117000001</v>
      </c>
    </row>
    <row r="4884" spans="1:24" x14ac:dyDescent="0.25">
      <c r="A4884" s="26">
        <v>46265</v>
      </c>
      <c r="B4884" s="27" t="s">
        <v>10787</v>
      </c>
      <c r="C4884" s="27" t="s">
        <v>5058</v>
      </c>
      <c r="D4884" s="27" t="s">
        <v>5059</v>
      </c>
      <c r="E4884" s="27" t="s">
        <v>22</v>
      </c>
      <c r="F4884" s="27" t="s">
        <v>23</v>
      </c>
      <c r="G4884" s="27"/>
      <c r="H4884" s="27" t="s">
        <v>24</v>
      </c>
      <c r="I4884" s="28">
        <v>3524608400</v>
      </c>
      <c r="J4884" s="28">
        <v>0</v>
      </c>
      <c r="K4884" s="28">
        <v>3524608400</v>
      </c>
      <c r="L4884" s="29">
        <v>14.81</v>
      </c>
      <c r="M4884" s="29">
        <f>IFERROR(_xlfn.XLOOKUP($B4884,'Ownership Metrics'!$A:$A,'Ownership Metrics'!$B:$B),"")</f>
        <v>12.86</v>
      </c>
      <c r="N4884" s="28">
        <f>IFERROR(_xlfn.XLOOKUP($B4884,'Ownership Metrics'!$A:$A,'Ownership Metrics'!$C:$C),"")</f>
        <v>1143</v>
      </c>
      <c r="O4884" s="29">
        <f>IFERROR(_xlfn.XLOOKUP($B4884,'Ownership Metrics'!$A:$A,'Ownership Metrics'!$D:$D),"")</f>
        <v>23.86</v>
      </c>
      <c r="P4884" s="29">
        <f>IFERROR(_xlfn.XLOOKUP($B4884,'Ownership Metrics'!$A:$A,'Ownership Metrics'!$E:$E),"")</f>
        <v>50.37</v>
      </c>
      <c r="Q4884" s="30">
        <f>IFERROR(_xlfn.XLOOKUP($B4884,'Ownership Metrics'!$A:$A,'Ownership Metrics'!$F:$F),"")</f>
        <v>14</v>
      </c>
      <c r="R4884" s="30">
        <f>IFERROR(_xlfn.XLOOKUP($B4884,'Ownership Metrics'!$A:$A,'Ownership Metrics'!$G:$G),"")</f>
        <v>29</v>
      </c>
      <c r="S4884" s="27" t="str">
        <f>IFERROR(_xlfn.XLOOKUP($B4884,'Ownership Metrics'!$A:$A,'Ownership Metrics'!$H:$H),"")</f>
        <v>Moderat</v>
      </c>
      <c r="T4884" s="27" t="str">
        <f>IFERROR(_xlfn.XLOOKUP($B4884,'Ownership Metrics'!$A:$A,'Ownership Metrics'!$I:$I),"")</f>
        <v>Sedang</v>
      </c>
      <c r="U4884" s="27">
        <f>IF(COUNTIFS($B$2:$B4884,$B4884,$D$2:$D4884,$D4884)=1,1,0)</f>
        <v>1</v>
      </c>
      <c r="V4884" s="27">
        <f t="shared" si="229"/>
        <v>14.81</v>
      </c>
      <c r="W4884" s="27">
        <f t="shared" si="230"/>
        <v>2</v>
      </c>
      <c r="X4884" s="27">
        <f t="shared" si="228"/>
        <v>14.809999511600001</v>
      </c>
    </row>
    <row r="4885" spans="1:24" x14ac:dyDescent="0.25">
      <c r="A4885" s="26">
        <v>46265</v>
      </c>
      <c r="B4885" s="27" t="s">
        <v>10787</v>
      </c>
      <c r="C4885" s="27" t="s">
        <v>5058</v>
      </c>
      <c r="D4885" s="27" t="s">
        <v>5060</v>
      </c>
      <c r="E4885" s="27" t="s">
        <v>22</v>
      </c>
      <c r="F4885" s="27" t="s">
        <v>23</v>
      </c>
      <c r="G4885" s="27"/>
      <c r="H4885" s="27" t="s">
        <v>24</v>
      </c>
      <c r="I4885" s="28">
        <v>977308400</v>
      </c>
      <c r="J4885" s="28">
        <v>0</v>
      </c>
      <c r="K4885" s="28">
        <v>977308400</v>
      </c>
      <c r="L4885" s="29">
        <v>4.1100000000000003</v>
      </c>
      <c r="M4885" s="29">
        <f>IFERROR(_xlfn.XLOOKUP($B4885,'Ownership Metrics'!$A:$A,'Ownership Metrics'!$B:$B),"")</f>
        <v>12.86</v>
      </c>
      <c r="N4885" s="28">
        <f>IFERROR(_xlfn.XLOOKUP($B4885,'Ownership Metrics'!$A:$A,'Ownership Metrics'!$C:$C),"")</f>
        <v>1143</v>
      </c>
      <c r="O4885" s="29">
        <f>IFERROR(_xlfn.XLOOKUP($B4885,'Ownership Metrics'!$A:$A,'Ownership Metrics'!$D:$D),"")</f>
        <v>23.86</v>
      </c>
      <c r="P4885" s="29">
        <f>IFERROR(_xlfn.XLOOKUP($B4885,'Ownership Metrics'!$A:$A,'Ownership Metrics'!$E:$E),"")</f>
        <v>50.37</v>
      </c>
      <c r="Q4885" s="30">
        <f>IFERROR(_xlfn.XLOOKUP($B4885,'Ownership Metrics'!$A:$A,'Ownership Metrics'!$F:$F),"")</f>
        <v>14</v>
      </c>
      <c r="R4885" s="30">
        <f>IFERROR(_xlfn.XLOOKUP($B4885,'Ownership Metrics'!$A:$A,'Ownership Metrics'!$G:$G),"")</f>
        <v>29</v>
      </c>
      <c r="S4885" s="27" t="str">
        <f>IFERROR(_xlfn.XLOOKUP($B4885,'Ownership Metrics'!$A:$A,'Ownership Metrics'!$H:$H),"")</f>
        <v>Moderat</v>
      </c>
      <c r="T4885" s="27" t="str">
        <f>IFERROR(_xlfn.XLOOKUP($B4885,'Ownership Metrics'!$A:$A,'Ownership Metrics'!$I:$I),"")</f>
        <v>Sedang</v>
      </c>
      <c r="U4885" s="27">
        <f>IF(COUNTIFS($B$2:$B4885,$B4885,$D$2:$D4885,$D4885)=1,1,0)</f>
        <v>1</v>
      </c>
      <c r="V4885" s="27">
        <f t="shared" si="229"/>
        <v>4.1100000000000003</v>
      </c>
      <c r="W4885" s="27">
        <f t="shared" si="230"/>
        <v>6</v>
      </c>
      <c r="X4885" s="27">
        <f t="shared" si="228"/>
        <v>4.1099995115000008</v>
      </c>
    </row>
    <row r="4886" spans="1:24" x14ac:dyDescent="0.25">
      <c r="A4886" s="26">
        <v>46265</v>
      </c>
      <c r="B4886" s="27" t="s">
        <v>10787</v>
      </c>
      <c r="C4886" s="27" t="s">
        <v>5058</v>
      </c>
      <c r="D4886" s="27" t="s">
        <v>5061</v>
      </c>
      <c r="E4886" s="27" t="s">
        <v>22</v>
      </c>
      <c r="F4886" s="27" t="s">
        <v>23</v>
      </c>
      <c r="G4886" s="27"/>
      <c r="H4886" s="27" t="s">
        <v>24</v>
      </c>
      <c r="I4886" s="28">
        <v>2252998300</v>
      </c>
      <c r="J4886" s="28">
        <v>0</v>
      </c>
      <c r="K4886" s="28">
        <v>2252998300</v>
      </c>
      <c r="L4886" s="29">
        <v>9.4700000000000006</v>
      </c>
      <c r="M4886" s="29">
        <f>IFERROR(_xlfn.XLOOKUP($B4886,'Ownership Metrics'!$A:$A,'Ownership Metrics'!$B:$B),"")</f>
        <v>12.86</v>
      </c>
      <c r="N4886" s="28">
        <f>IFERROR(_xlfn.XLOOKUP($B4886,'Ownership Metrics'!$A:$A,'Ownership Metrics'!$C:$C),"")</f>
        <v>1143</v>
      </c>
      <c r="O4886" s="29">
        <f>IFERROR(_xlfn.XLOOKUP($B4886,'Ownership Metrics'!$A:$A,'Ownership Metrics'!$D:$D),"")</f>
        <v>23.86</v>
      </c>
      <c r="P4886" s="29">
        <f>IFERROR(_xlfn.XLOOKUP($B4886,'Ownership Metrics'!$A:$A,'Ownership Metrics'!$E:$E),"")</f>
        <v>50.37</v>
      </c>
      <c r="Q4886" s="30">
        <f>IFERROR(_xlfn.XLOOKUP($B4886,'Ownership Metrics'!$A:$A,'Ownership Metrics'!$F:$F),"")</f>
        <v>14</v>
      </c>
      <c r="R4886" s="30">
        <f>IFERROR(_xlfn.XLOOKUP($B4886,'Ownership Metrics'!$A:$A,'Ownership Metrics'!$G:$G),"")</f>
        <v>29</v>
      </c>
      <c r="S4886" s="27" t="str">
        <f>IFERROR(_xlfn.XLOOKUP($B4886,'Ownership Metrics'!$A:$A,'Ownership Metrics'!$H:$H),"")</f>
        <v>Moderat</v>
      </c>
      <c r="T4886" s="27" t="str">
        <f>IFERROR(_xlfn.XLOOKUP($B4886,'Ownership Metrics'!$A:$A,'Ownership Metrics'!$I:$I),"")</f>
        <v>Sedang</v>
      </c>
      <c r="U4886" s="27">
        <f>IF(COUNTIFS($B$2:$B4886,$B4886,$D$2:$D4886,$D4886)=1,1,0)</f>
        <v>1</v>
      </c>
      <c r="V4886" s="27">
        <f t="shared" si="229"/>
        <v>9.4700000000000006</v>
      </c>
      <c r="W4886" s="27">
        <f t="shared" si="230"/>
        <v>4</v>
      </c>
      <c r="X4886" s="27">
        <f t="shared" si="228"/>
        <v>9.4699995114000011</v>
      </c>
    </row>
    <row r="4887" spans="1:24" x14ac:dyDescent="0.25">
      <c r="A4887" s="26">
        <v>46265</v>
      </c>
      <c r="B4887" s="27" t="s">
        <v>10787</v>
      </c>
      <c r="C4887" s="27" t="s">
        <v>5058</v>
      </c>
      <c r="D4887" s="27" t="s">
        <v>5062</v>
      </c>
      <c r="E4887" s="27" t="s">
        <v>26</v>
      </c>
      <c r="F4887" s="27" t="s">
        <v>23</v>
      </c>
      <c r="G4887" s="27"/>
      <c r="H4887" s="27" t="s">
        <v>24</v>
      </c>
      <c r="I4887" s="28">
        <v>341000000</v>
      </c>
      <c r="J4887" s="28">
        <v>0</v>
      </c>
      <c r="K4887" s="28">
        <v>341000000</v>
      </c>
      <c r="L4887" s="29">
        <v>1.43</v>
      </c>
      <c r="M4887" s="29">
        <f>IFERROR(_xlfn.XLOOKUP($B4887,'Ownership Metrics'!$A:$A,'Ownership Metrics'!$B:$B),"")</f>
        <v>12.86</v>
      </c>
      <c r="N4887" s="28">
        <f>IFERROR(_xlfn.XLOOKUP($B4887,'Ownership Metrics'!$A:$A,'Ownership Metrics'!$C:$C),"")</f>
        <v>1143</v>
      </c>
      <c r="O4887" s="29">
        <f>IFERROR(_xlfn.XLOOKUP($B4887,'Ownership Metrics'!$A:$A,'Ownership Metrics'!$D:$D),"")</f>
        <v>23.86</v>
      </c>
      <c r="P4887" s="29">
        <f>IFERROR(_xlfn.XLOOKUP($B4887,'Ownership Metrics'!$A:$A,'Ownership Metrics'!$E:$E),"")</f>
        <v>50.37</v>
      </c>
      <c r="Q4887" s="30">
        <f>IFERROR(_xlfn.XLOOKUP($B4887,'Ownership Metrics'!$A:$A,'Ownership Metrics'!$F:$F),"")</f>
        <v>14</v>
      </c>
      <c r="R4887" s="30">
        <f>IFERROR(_xlfn.XLOOKUP($B4887,'Ownership Metrics'!$A:$A,'Ownership Metrics'!$G:$G),"")</f>
        <v>29</v>
      </c>
      <c r="S4887" s="27" t="str">
        <f>IFERROR(_xlfn.XLOOKUP($B4887,'Ownership Metrics'!$A:$A,'Ownership Metrics'!$H:$H),"")</f>
        <v>Moderat</v>
      </c>
      <c r="T4887" s="27" t="str">
        <f>IFERROR(_xlfn.XLOOKUP($B4887,'Ownership Metrics'!$A:$A,'Ownership Metrics'!$I:$I),"")</f>
        <v>Sedang</v>
      </c>
      <c r="U4887" s="27">
        <f>IF(COUNTIFS($B$2:$B4887,$B4887,$D$2:$D4887,$D4887)=1,1,0)</f>
        <v>1</v>
      </c>
      <c r="V4887" s="27">
        <f t="shared" si="229"/>
        <v>1.43</v>
      </c>
      <c r="W4887" s="27">
        <f t="shared" si="230"/>
        <v>12</v>
      </c>
      <c r="X4887" s="27">
        <f t="shared" si="228"/>
        <v>1.4299995112999999</v>
      </c>
    </row>
    <row r="4888" spans="1:24" x14ac:dyDescent="0.25">
      <c r="A4888" s="26">
        <v>46265</v>
      </c>
      <c r="B4888" s="27" t="s">
        <v>10787</v>
      </c>
      <c r="C4888" s="27" t="s">
        <v>5058</v>
      </c>
      <c r="D4888" s="27" t="s">
        <v>1272</v>
      </c>
      <c r="E4888" s="27" t="s">
        <v>22</v>
      </c>
      <c r="F4888" s="27" t="s">
        <v>32</v>
      </c>
      <c r="G4888" s="27"/>
      <c r="H4888" s="27" t="s">
        <v>56</v>
      </c>
      <c r="I4888" s="28">
        <v>2175973512</v>
      </c>
      <c r="J4888" s="28">
        <v>0</v>
      </c>
      <c r="K4888" s="28">
        <v>2175973512</v>
      </c>
      <c r="L4888" s="29">
        <v>9.14</v>
      </c>
      <c r="M4888" s="29">
        <f>IFERROR(_xlfn.XLOOKUP($B4888,'Ownership Metrics'!$A:$A,'Ownership Metrics'!$B:$B),"")</f>
        <v>12.86</v>
      </c>
      <c r="N4888" s="28">
        <f>IFERROR(_xlfn.XLOOKUP($B4888,'Ownership Metrics'!$A:$A,'Ownership Metrics'!$C:$C),"")</f>
        <v>1143</v>
      </c>
      <c r="O4888" s="29">
        <f>IFERROR(_xlfn.XLOOKUP($B4888,'Ownership Metrics'!$A:$A,'Ownership Metrics'!$D:$D),"")</f>
        <v>23.86</v>
      </c>
      <c r="P4888" s="29">
        <f>IFERROR(_xlfn.XLOOKUP($B4888,'Ownership Metrics'!$A:$A,'Ownership Metrics'!$E:$E),"")</f>
        <v>50.37</v>
      </c>
      <c r="Q4888" s="30">
        <f>IFERROR(_xlfn.XLOOKUP($B4888,'Ownership Metrics'!$A:$A,'Ownership Metrics'!$F:$F),"")</f>
        <v>14</v>
      </c>
      <c r="R4888" s="30">
        <f>IFERROR(_xlfn.XLOOKUP($B4888,'Ownership Metrics'!$A:$A,'Ownership Metrics'!$G:$G),"")</f>
        <v>29</v>
      </c>
      <c r="S4888" s="27" t="str">
        <f>IFERROR(_xlfn.XLOOKUP($B4888,'Ownership Metrics'!$A:$A,'Ownership Metrics'!$H:$H),"")</f>
        <v>Moderat</v>
      </c>
      <c r="T4888" s="27" t="str">
        <f>IFERROR(_xlfn.XLOOKUP($B4888,'Ownership Metrics'!$A:$A,'Ownership Metrics'!$I:$I),"")</f>
        <v>Sedang</v>
      </c>
      <c r="U4888" s="27">
        <f>IF(COUNTIFS($B$2:$B4888,$B4888,$D$2:$D4888,$D4888)=1,1,0)</f>
        <v>1</v>
      </c>
      <c r="V4888" s="27">
        <f t="shared" si="229"/>
        <v>9.14</v>
      </c>
      <c r="W4888" s="27">
        <f t="shared" si="230"/>
        <v>5</v>
      </c>
      <c r="X4888" s="27">
        <f t="shared" si="228"/>
        <v>9.139999511200001</v>
      </c>
    </row>
    <row r="4889" spans="1:24" x14ac:dyDescent="0.25">
      <c r="A4889" s="26">
        <v>46265</v>
      </c>
      <c r="B4889" s="27" t="s">
        <v>10787</v>
      </c>
      <c r="C4889" s="27" t="s">
        <v>5058</v>
      </c>
      <c r="D4889" s="27" t="s">
        <v>5063</v>
      </c>
      <c r="E4889" s="27" t="s">
        <v>83</v>
      </c>
      <c r="F4889" s="27" t="s">
        <v>32</v>
      </c>
      <c r="G4889" s="27"/>
      <c r="H4889" s="27" t="s">
        <v>56</v>
      </c>
      <c r="I4889" s="28">
        <v>473285650</v>
      </c>
      <c r="J4889" s="28">
        <v>0</v>
      </c>
      <c r="K4889" s="28">
        <v>473285650</v>
      </c>
      <c r="L4889" s="29">
        <v>1.99</v>
      </c>
      <c r="M4889" s="29">
        <f>IFERROR(_xlfn.XLOOKUP($B4889,'Ownership Metrics'!$A:$A,'Ownership Metrics'!$B:$B),"")</f>
        <v>12.86</v>
      </c>
      <c r="N4889" s="28">
        <f>IFERROR(_xlfn.XLOOKUP($B4889,'Ownership Metrics'!$A:$A,'Ownership Metrics'!$C:$C),"")</f>
        <v>1143</v>
      </c>
      <c r="O4889" s="29">
        <f>IFERROR(_xlfn.XLOOKUP($B4889,'Ownership Metrics'!$A:$A,'Ownership Metrics'!$D:$D),"")</f>
        <v>23.86</v>
      </c>
      <c r="P4889" s="29">
        <f>IFERROR(_xlfn.XLOOKUP($B4889,'Ownership Metrics'!$A:$A,'Ownership Metrics'!$E:$E),"")</f>
        <v>50.37</v>
      </c>
      <c r="Q4889" s="30">
        <f>IFERROR(_xlfn.XLOOKUP($B4889,'Ownership Metrics'!$A:$A,'Ownership Metrics'!$F:$F),"")</f>
        <v>14</v>
      </c>
      <c r="R4889" s="30">
        <f>IFERROR(_xlfn.XLOOKUP($B4889,'Ownership Metrics'!$A:$A,'Ownership Metrics'!$G:$G),"")</f>
        <v>29</v>
      </c>
      <c r="S4889" s="27" t="str">
        <f>IFERROR(_xlfn.XLOOKUP($B4889,'Ownership Metrics'!$A:$A,'Ownership Metrics'!$H:$H),"")</f>
        <v>Moderat</v>
      </c>
      <c r="T4889" s="27" t="str">
        <f>IFERROR(_xlfn.XLOOKUP($B4889,'Ownership Metrics'!$A:$A,'Ownership Metrics'!$I:$I),"")</f>
        <v>Sedang</v>
      </c>
      <c r="U4889" s="27">
        <f>IF(COUNTIFS($B$2:$B4889,$B4889,$D$2:$D4889,$D4889)=1,1,0)</f>
        <v>1</v>
      </c>
      <c r="V4889" s="27">
        <f t="shared" si="229"/>
        <v>1.99</v>
      </c>
      <c r="W4889" s="27">
        <f t="shared" si="230"/>
        <v>9</v>
      </c>
      <c r="X4889" s="27">
        <f t="shared" si="228"/>
        <v>1.9899995111</v>
      </c>
    </row>
    <row r="4890" spans="1:24" x14ac:dyDescent="0.25">
      <c r="A4890" s="26">
        <v>46265</v>
      </c>
      <c r="B4890" s="27" t="s">
        <v>10787</v>
      </c>
      <c r="C4890" s="27" t="s">
        <v>5058</v>
      </c>
      <c r="D4890" s="27" t="s">
        <v>5064</v>
      </c>
      <c r="E4890" s="27" t="s">
        <v>35</v>
      </c>
      <c r="F4890" s="27" t="s">
        <v>23</v>
      </c>
      <c r="G4890" s="27" t="s">
        <v>36</v>
      </c>
      <c r="H4890" s="27" t="s">
        <v>24</v>
      </c>
      <c r="I4890" s="28">
        <v>686072150</v>
      </c>
      <c r="J4890" s="28">
        <v>0</v>
      </c>
      <c r="K4890" s="28">
        <v>686072150</v>
      </c>
      <c r="L4890" s="29">
        <v>2.88</v>
      </c>
      <c r="M4890" s="29">
        <f>IFERROR(_xlfn.XLOOKUP($B4890,'Ownership Metrics'!$A:$A,'Ownership Metrics'!$B:$B),"")</f>
        <v>12.86</v>
      </c>
      <c r="N4890" s="28">
        <f>IFERROR(_xlfn.XLOOKUP($B4890,'Ownership Metrics'!$A:$A,'Ownership Metrics'!$C:$C),"")</f>
        <v>1143</v>
      </c>
      <c r="O4890" s="29">
        <f>IFERROR(_xlfn.XLOOKUP($B4890,'Ownership Metrics'!$A:$A,'Ownership Metrics'!$D:$D),"")</f>
        <v>23.86</v>
      </c>
      <c r="P4890" s="29">
        <f>IFERROR(_xlfn.XLOOKUP($B4890,'Ownership Metrics'!$A:$A,'Ownership Metrics'!$E:$E),"")</f>
        <v>50.37</v>
      </c>
      <c r="Q4890" s="30">
        <f>IFERROR(_xlfn.XLOOKUP($B4890,'Ownership Metrics'!$A:$A,'Ownership Metrics'!$F:$F),"")</f>
        <v>14</v>
      </c>
      <c r="R4890" s="30">
        <f>IFERROR(_xlfn.XLOOKUP($B4890,'Ownership Metrics'!$A:$A,'Ownership Metrics'!$G:$G),"")</f>
        <v>29</v>
      </c>
      <c r="S4890" s="27" t="str">
        <f>IFERROR(_xlfn.XLOOKUP($B4890,'Ownership Metrics'!$A:$A,'Ownership Metrics'!$H:$H),"")</f>
        <v>Moderat</v>
      </c>
      <c r="T4890" s="27" t="str">
        <f>IFERROR(_xlfn.XLOOKUP($B4890,'Ownership Metrics'!$A:$A,'Ownership Metrics'!$I:$I),"")</f>
        <v>Sedang</v>
      </c>
      <c r="U4890" s="27">
        <f>IF(COUNTIFS($B$2:$B4890,$B4890,$D$2:$D4890,$D4890)=1,1,0)</f>
        <v>1</v>
      </c>
      <c r="V4890" s="27">
        <f t="shared" si="229"/>
        <v>2.88</v>
      </c>
      <c r="W4890" s="27">
        <f t="shared" si="230"/>
        <v>7</v>
      </c>
      <c r="X4890" s="27">
        <f t="shared" si="228"/>
        <v>2.8799995109999998</v>
      </c>
    </row>
    <row r="4891" spans="1:24" x14ac:dyDescent="0.25">
      <c r="A4891" s="26">
        <v>46265</v>
      </c>
      <c r="B4891" s="27" t="s">
        <v>10787</v>
      </c>
      <c r="C4891" s="27" t="s">
        <v>5058</v>
      </c>
      <c r="D4891" s="27" t="s">
        <v>5065</v>
      </c>
      <c r="E4891" s="27" t="s">
        <v>35</v>
      </c>
      <c r="F4891" s="27" t="s">
        <v>23</v>
      </c>
      <c r="G4891" s="27" t="s">
        <v>36</v>
      </c>
      <c r="H4891" s="27" t="s">
        <v>24</v>
      </c>
      <c r="I4891" s="28">
        <v>292565499</v>
      </c>
      <c r="J4891" s="28">
        <v>0</v>
      </c>
      <c r="K4891" s="28">
        <v>292565499</v>
      </c>
      <c r="L4891" s="29">
        <v>1.23</v>
      </c>
      <c r="M4891" s="29">
        <f>IFERROR(_xlfn.XLOOKUP($B4891,'Ownership Metrics'!$A:$A,'Ownership Metrics'!$B:$B),"")</f>
        <v>12.86</v>
      </c>
      <c r="N4891" s="28">
        <f>IFERROR(_xlfn.XLOOKUP($B4891,'Ownership Metrics'!$A:$A,'Ownership Metrics'!$C:$C),"")</f>
        <v>1143</v>
      </c>
      <c r="O4891" s="29">
        <f>IFERROR(_xlfn.XLOOKUP($B4891,'Ownership Metrics'!$A:$A,'Ownership Metrics'!$D:$D),"")</f>
        <v>23.86</v>
      </c>
      <c r="P4891" s="29">
        <f>IFERROR(_xlfn.XLOOKUP($B4891,'Ownership Metrics'!$A:$A,'Ownership Metrics'!$E:$E),"")</f>
        <v>50.37</v>
      </c>
      <c r="Q4891" s="30">
        <f>IFERROR(_xlfn.XLOOKUP($B4891,'Ownership Metrics'!$A:$A,'Ownership Metrics'!$F:$F),"")</f>
        <v>14</v>
      </c>
      <c r="R4891" s="30">
        <f>IFERROR(_xlfn.XLOOKUP($B4891,'Ownership Metrics'!$A:$A,'Ownership Metrics'!$G:$G),"")</f>
        <v>29</v>
      </c>
      <c r="S4891" s="27" t="str">
        <f>IFERROR(_xlfn.XLOOKUP($B4891,'Ownership Metrics'!$A:$A,'Ownership Metrics'!$H:$H),"")</f>
        <v>Moderat</v>
      </c>
      <c r="T4891" s="27" t="str">
        <f>IFERROR(_xlfn.XLOOKUP($B4891,'Ownership Metrics'!$A:$A,'Ownership Metrics'!$I:$I),"")</f>
        <v>Sedang</v>
      </c>
      <c r="U4891" s="27">
        <f>IF(COUNTIFS($B$2:$B4891,$B4891,$D$2:$D4891,$D4891)=1,1,0)</f>
        <v>1</v>
      </c>
      <c r="V4891" s="27">
        <f t="shared" si="229"/>
        <v>1.23</v>
      </c>
      <c r="W4891" s="27">
        <f t="shared" si="230"/>
        <v>13</v>
      </c>
      <c r="X4891" s="27">
        <f t="shared" si="228"/>
        <v>1.2299995108999999</v>
      </c>
    </row>
    <row r="4892" spans="1:24" x14ac:dyDescent="0.25">
      <c r="A4892" s="26">
        <v>46265</v>
      </c>
      <c r="B4892" s="27" t="s">
        <v>10787</v>
      </c>
      <c r="C4892" s="27" t="s">
        <v>5058</v>
      </c>
      <c r="D4892" s="27" t="s">
        <v>5066</v>
      </c>
      <c r="E4892" s="27" t="s">
        <v>35</v>
      </c>
      <c r="F4892" s="27" t="s">
        <v>23</v>
      </c>
      <c r="G4892" s="27" t="s">
        <v>36</v>
      </c>
      <c r="H4892" s="27" t="s">
        <v>24</v>
      </c>
      <c r="I4892" s="28">
        <v>489098500</v>
      </c>
      <c r="J4892" s="28">
        <v>0</v>
      </c>
      <c r="K4892" s="28">
        <v>489098500</v>
      </c>
      <c r="L4892" s="29">
        <v>2.0499999999999998</v>
      </c>
      <c r="M4892" s="29">
        <f>IFERROR(_xlfn.XLOOKUP($B4892,'Ownership Metrics'!$A:$A,'Ownership Metrics'!$B:$B),"")</f>
        <v>12.86</v>
      </c>
      <c r="N4892" s="28">
        <f>IFERROR(_xlfn.XLOOKUP($B4892,'Ownership Metrics'!$A:$A,'Ownership Metrics'!$C:$C),"")</f>
        <v>1143</v>
      </c>
      <c r="O4892" s="29">
        <f>IFERROR(_xlfn.XLOOKUP($B4892,'Ownership Metrics'!$A:$A,'Ownership Metrics'!$D:$D),"")</f>
        <v>23.86</v>
      </c>
      <c r="P4892" s="29">
        <f>IFERROR(_xlfn.XLOOKUP($B4892,'Ownership Metrics'!$A:$A,'Ownership Metrics'!$E:$E),"")</f>
        <v>50.37</v>
      </c>
      <c r="Q4892" s="30">
        <f>IFERROR(_xlfn.XLOOKUP($B4892,'Ownership Metrics'!$A:$A,'Ownership Metrics'!$F:$F),"")</f>
        <v>14</v>
      </c>
      <c r="R4892" s="30">
        <f>IFERROR(_xlfn.XLOOKUP($B4892,'Ownership Metrics'!$A:$A,'Ownership Metrics'!$G:$G),"")</f>
        <v>29</v>
      </c>
      <c r="S4892" s="27" t="str">
        <f>IFERROR(_xlfn.XLOOKUP($B4892,'Ownership Metrics'!$A:$A,'Ownership Metrics'!$H:$H),"")</f>
        <v>Moderat</v>
      </c>
      <c r="T4892" s="27" t="str">
        <f>IFERROR(_xlfn.XLOOKUP($B4892,'Ownership Metrics'!$A:$A,'Ownership Metrics'!$I:$I),"")</f>
        <v>Sedang</v>
      </c>
      <c r="U4892" s="27">
        <f>IF(COUNTIFS($B$2:$B4892,$B4892,$D$2:$D4892,$D4892)=1,1,0)</f>
        <v>1</v>
      </c>
      <c r="V4892" s="27">
        <f t="shared" si="229"/>
        <v>2.0499999999999998</v>
      </c>
      <c r="W4892" s="27">
        <f t="shared" si="230"/>
        <v>8</v>
      </c>
      <c r="X4892" s="27">
        <f t="shared" si="228"/>
        <v>2.0499995107999998</v>
      </c>
    </row>
    <row r="4893" spans="1:24" x14ac:dyDescent="0.25">
      <c r="A4893" s="26">
        <v>46265</v>
      </c>
      <c r="B4893" s="27" t="s">
        <v>10787</v>
      </c>
      <c r="C4893" s="27" t="s">
        <v>5058</v>
      </c>
      <c r="D4893" s="27" t="s">
        <v>5067</v>
      </c>
      <c r="E4893" s="27" t="s">
        <v>35</v>
      </c>
      <c r="F4893" s="27" t="s">
        <v>23</v>
      </c>
      <c r="G4893" s="27" t="s">
        <v>36</v>
      </c>
      <c r="H4893" s="27" t="s">
        <v>24</v>
      </c>
      <c r="I4893" s="28">
        <v>2784929500</v>
      </c>
      <c r="J4893" s="28">
        <v>0</v>
      </c>
      <c r="K4893" s="28">
        <v>2784929500</v>
      </c>
      <c r="L4893" s="29">
        <v>11.7</v>
      </c>
      <c r="M4893" s="29">
        <f>IFERROR(_xlfn.XLOOKUP($B4893,'Ownership Metrics'!$A:$A,'Ownership Metrics'!$B:$B),"")</f>
        <v>12.86</v>
      </c>
      <c r="N4893" s="28">
        <f>IFERROR(_xlfn.XLOOKUP($B4893,'Ownership Metrics'!$A:$A,'Ownership Metrics'!$C:$C),"")</f>
        <v>1143</v>
      </c>
      <c r="O4893" s="29">
        <f>IFERROR(_xlfn.XLOOKUP($B4893,'Ownership Metrics'!$A:$A,'Ownership Metrics'!$D:$D),"")</f>
        <v>23.86</v>
      </c>
      <c r="P4893" s="29">
        <f>IFERROR(_xlfn.XLOOKUP($B4893,'Ownership Metrics'!$A:$A,'Ownership Metrics'!$E:$E),"")</f>
        <v>50.37</v>
      </c>
      <c r="Q4893" s="30">
        <f>IFERROR(_xlfn.XLOOKUP($B4893,'Ownership Metrics'!$A:$A,'Ownership Metrics'!$F:$F),"")</f>
        <v>14</v>
      </c>
      <c r="R4893" s="30">
        <f>IFERROR(_xlfn.XLOOKUP($B4893,'Ownership Metrics'!$A:$A,'Ownership Metrics'!$G:$G),"")</f>
        <v>29</v>
      </c>
      <c r="S4893" s="27" t="str">
        <f>IFERROR(_xlfn.XLOOKUP($B4893,'Ownership Metrics'!$A:$A,'Ownership Metrics'!$H:$H),"")</f>
        <v>Moderat</v>
      </c>
      <c r="T4893" s="27" t="str">
        <f>IFERROR(_xlfn.XLOOKUP($B4893,'Ownership Metrics'!$A:$A,'Ownership Metrics'!$I:$I),"")</f>
        <v>Sedang</v>
      </c>
      <c r="U4893" s="27">
        <f>IF(COUNTIFS($B$2:$B4893,$B4893,$D$2:$D4893,$D4893)=1,1,0)</f>
        <v>1</v>
      </c>
      <c r="V4893" s="27">
        <f t="shared" si="229"/>
        <v>11.7</v>
      </c>
      <c r="W4893" s="27">
        <f t="shared" si="230"/>
        <v>3</v>
      </c>
      <c r="X4893" s="27">
        <f t="shared" si="228"/>
        <v>11.6999995107</v>
      </c>
    </row>
    <row r="4894" spans="1:24" x14ac:dyDescent="0.25">
      <c r="A4894" s="26">
        <v>46265</v>
      </c>
      <c r="B4894" s="27" t="s">
        <v>10787</v>
      </c>
      <c r="C4894" s="27" t="s">
        <v>5058</v>
      </c>
      <c r="D4894" s="27" t="s">
        <v>5068</v>
      </c>
      <c r="E4894" s="27" t="s">
        <v>35</v>
      </c>
      <c r="F4894" s="27" t="s">
        <v>23</v>
      </c>
      <c r="G4894" s="27" t="s">
        <v>36</v>
      </c>
      <c r="H4894" s="27" t="s">
        <v>24</v>
      </c>
      <c r="I4894" s="28">
        <v>442480900</v>
      </c>
      <c r="J4894" s="28">
        <v>0</v>
      </c>
      <c r="K4894" s="28">
        <v>442480900</v>
      </c>
      <c r="L4894" s="29">
        <v>1.86</v>
      </c>
      <c r="M4894" s="29">
        <f>IFERROR(_xlfn.XLOOKUP($B4894,'Ownership Metrics'!$A:$A,'Ownership Metrics'!$B:$B),"")</f>
        <v>12.86</v>
      </c>
      <c r="N4894" s="28">
        <f>IFERROR(_xlfn.XLOOKUP($B4894,'Ownership Metrics'!$A:$A,'Ownership Metrics'!$C:$C),"")</f>
        <v>1143</v>
      </c>
      <c r="O4894" s="29">
        <f>IFERROR(_xlfn.XLOOKUP($B4894,'Ownership Metrics'!$A:$A,'Ownership Metrics'!$D:$D),"")</f>
        <v>23.86</v>
      </c>
      <c r="P4894" s="29">
        <f>IFERROR(_xlfn.XLOOKUP($B4894,'Ownership Metrics'!$A:$A,'Ownership Metrics'!$E:$E),"")</f>
        <v>50.37</v>
      </c>
      <c r="Q4894" s="30">
        <f>IFERROR(_xlfn.XLOOKUP($B4894,'Ownership Metrics'!$A:$A,'Ownership Metrics'!$F:$F),"")</f>
        <v>14</v>
      </c>
      <c r="R4894" s="30">
        <f>IFERROR(_xlfn.XLOOKUP($B4894,'Ownership Metrics'!$A:$A,'Ownership Metrics'!$G:$G),"")</f>
        <v>29</v>
      </c>
      <c r="S4894" s="27" t="str">
        <f>IFERROR(_xlfn.XLOOKUP($B4894,'Ownership Metrics'!$A:$A,'Ownership Metrics'!$H:$H),"")</f>
        <v>Moderat</v>
      </c>
      <c r="T4894" s="27" t="str">
        <f>IFERROR(_xlfn.XLOOKUP($B4894,'Ownership Metrics'!$A:$A,'Ownership Metrics'!$I:$I),"")</f>
        <v>Sedang</v>
      </c>
      <c r="U4894" s="27">
        <f>IF(COUNTIFS($B$2:$B4894,$B4894,$D$2:$D4894,$D4894)=1,1,0)</f>
        <v>1</v>
      </c>
      <c r="V4894" s="27">
        <f t="shared" si="229"/>
        <v>1.86</v>
      </c>
      <c r="W4894" s="27">
        <f t="shared" si="230"/>
        <v>10</v>
      </c>
      <c r="X4894" s="27">
        <f t="shared" si="228"/>
        <v>1.8599995106</v>
      </c>
    </row>
    <row r="4895" spans="1:24" x14ac:dyDescent="0.25">
      <c r="A4895" s="26">
        <v>46265</v>
      </c>
      <c r="B4895" s="27" t="s">
        <v>10787</v>
      </c>
      <c r="C4895" s="27" t="s">
        <v>5058</v>
      </c>
      <c r="D4895" s="27" t="s">
        <v>5069</v>
      </c>
      <c r="E4895" s="27" t="s">
        <v>35</v>
      </c>
      <c r="F4895" s="27" t="s">
        <v>23</v>
      </c>
      <c r="G4895" s="27" t="s">
        <v>36</v>
      </c>
      <c r="H4895" s="27" t="s">
        <v>24</v>
      </c>
      <c r="I4895" s="28">
        <v>276329300</v>
      </c>
      <c r="J4895" s="28">
        <v>0</v>
      </c>
      <c r="K4895" s="28">
        <v>276329300</v>
      </c>
      <c r="L4895" s="29">
        <v>1.1599999999999999</v>
      </c>
      <c r="M4895" s="29">
        <f>IFERROR(_xlfn.XLOOKUP($B4895,'Ownership Metrics'!$A:$A,'Ownership Metrics'!$B:$B),"")</f>
        <v>12.86</v>
      </c>
      <c r="N4895" s="28">
        <f>IFERROR(_xlfn.XLOOKUP($B4895,'Ownership Metrics'!$A:$A,'Ownership Metrics'!$C:$C),"")</f>
        <v>1143</v>
      </c>
      <c r="O4895" s="29">
        <f>IFERROR(_xlfn.XLOOKUP($B4895,'Ownership Metrics'!$A:$A,'Ownership Metrics'!$D:$D),"")</f>
        <v>23.86</v>
      </c>
      <c r="P4895" s="29">
        <f>IFERROR(_xlfn.XLOOKUP($B4895,'Ownership Metrics'!$A:$A,'Ownership Metrics'!$E:$E),"")</f>
        <v>50.37</v>
      </c>
      <c r="Q4895" s="30">
        <f>IFERROR(_xlfn.XLOOKUP($B4895,'Ownership Metrics'!$A:$A,'Ownership Metrics'!$F:$F),"")</f>
        <v>14</v>
      </c>
      <c r="R4895" s="30">
        <f>IFERROR(_xlfn.XLOOKUP($B4895,'Ownership Metrics'!$A:$A,'Ownership Metrics'!$G:$G),"")</f>
        <v>29</v>
      </c>
      <c r="S4895" s="27" t="str">
        <f>IFERROR(_xlfn.XLOOKUP($B4895,'Ownership Metrics'!$A:$A,'Ownership Metrics'!$H:$H),"")</f>
        <v>Moderat</v>
      </c>
      <c r="T4895" s="27" t="str">
        <f>IFERROR(_xlfn.XLOOKUP($B4895,'Ownership Metrics'!$A:$A,'Ownership Metrics'!$I:$I),"")</f>
        <v>Sedang</v>
      </c>
      <c r="U4895" s="27">
        <f>IF(COUNTIFS($B$2:$B4895,$B4895,$D$2:$D4895,$D4895)=1,1,0)</f>
        <v>1</v>
      </c>
      <c r="V4895" s="27">
        <f t="shared" si="229"/>
        <v>1.1599999999999999</v>
      </c>
      <c r="W4895" s="27">
        <f t="shared" si="230"/>
        <v>14</v>
      </c>
      <c r="X4895" s="27">
        <f t="shared" si="228"/>
        <v>1.1599995104999998</v>
      </c>
    </row>
    <row r="4896" spans="1:24" x14ac:dyDescent="0.25">
      <c r="A4896" s="26">
        <v>46265</v>
      </c>
      <c r="B4896" s="27" t="s">
        <v>10787</v>
      </c>
      <c r="C4896" s="27" t="s">
        <v>5058</v>
      </c>
      <c r="D4896" s="27" t="s">
        <v>1275</v>
      </c>
      <c r="E4896" s="27" t="s">
        <v>67</v>
      </c>
      <c r="F4896" s="27" t="s">
        <v>23</v>
      </c>
      <c r="G4896" s="27"/>
      <c r="H4896" s="27" t="s">
        <v>24</v>
      </c>
      <c r="I4896" s="28">
        <v>5678143200</v>
      </c>
      <c r="J4896" s="28">
        <v>0</v>
      </c>
      <c r="K4896" s="28">
        <v>5678143200</v>
      </c>
      <c r="L4896" s="29">
        <v>23.86</v>
      </c>
      <c r="M4896" s="29">
        <f>IFERROR(_xlfn.XLOOKUP($B4896,'Ownership Metrics'!$A:$A,'Ownership Metrics'!$B:$B),"")</f>
        <v>12.86</v>
      </c>
      <c r="N4896" s="28">
        <f>IFERROR(_xlfn.XLOOKUP($B4896,'Ownership Metrics'!$A:$A,'Ownership Metrics'!$C:$C),"")</f>
        <v>1143</v>
      </c>
      <c r="O4896" s="29">
        <f>IFERROR(_xlfn.XLOOKUP($B4896,'Ownership Metrics'!$A:$A,'Ownership Metrics'!$D:$D),"")</f>
        <v>23.86</v>
      </c>
      <c r="P4896" s="29">
        <f>IFERROR(_xlfn.XLOOKUP($B4896,'Ownership Metrics'!$A:$A,'Ownership Metrics'!$E:$E),"")</f>
        <v>50.37</v>
      </c>
      <c r="Q4896" s="30">
        <f>IFERROR(_xlfn.XLOOKUP($B4896,'Ownership Metrics'!$A:$A,'Ownership Metrics'!$F:$F),"")</f>
        <v>14</v>
      </c>
      <c r="R4896" s="30">
        <f>IFERROR(_xlfn.XLOOKUP($B4896,'Ownership Metrics'!$A:$A,'Ownership Metrics'!$G:$G),"")</f>
        <v>29</v>
      </c>
      <c r="S4896" s="27" t="str">
        <f>IFERROR(_xlfn.XLOOKUP($B4896,'Ownership Metrics'!$A:$A,'Ownership Metrics'!$H:$H),"")</f>
        <v>Moderat</v>
      </c>
      <c r="T4896" s="27" t="str">
        <f>IFERROR(_xlfn.XLOOKUP($B4896,'Ownership Metrics'!$A:$A,'Ownership Metrics'!$I:$I),"")</f>
        <v>Sedang</v>
      </c>
      <c r="U4896" s="27">
        <f>IF(COUNTIFS($B$2:$B4896,$B4896,$D$2:$D4896,$D4896)=1,1,0)</f>
        <v>1</v>
      </c>
      <c r="V4896" s="27">
        <f t="shared" si="229"/>
        <v>23.86</v>
      </c>
      <c r="W4896" s="27">
        <f t="shared" si="230"/>
        <v>1</v>
      </c>
      <c r="X4896" s="27">
        <f t="shared" si="228"/>
        <v>23.859999510399998</v>
      </c>
    </row>
    <row r="4897" spans="1:24" x14ac:dyDescent="0.25">
      <c r="A4897" s="26">
        <v>46265</v>
      </c>
      <c r="B4897" s="27" t="s">
        <v>10787</v>
      </c>
      <c r="C4897" s="27" t="s">
        <v>5058</v>
      </c>
      <c r="D4897" s="27" t="s">
        <v>2635</v>
      </c>
      <c r="E4897" s="27" t="s">
        <v>149</v>
      </c>
      <c r="F4897" s="27" t="s">
        <v>23</v>
      </c>
      <c r="G4897" s="27"/>
      <c r="H4897" s="27" t="s">
        <v>24</v>
      </c>
      <c r="I4897" s="28">
        <v>345105600</v>
      </c>
      <c r="J4897" s="28">
        <v>0</v>
      </c>
      <c r="K4897" s="28">
        <v>345105600</v>
      </c>
      <c r="L4897" s="29">
        <v>1.45</v>
      </c>
      <c r="M4897" s="29">
        <f>IFERROR(_xlfn.XLOOKUP($B4897,'Ownership Metrics'!$A:$A,'Ownership Metrics'!$B:$B),"")</f>
        <v>12.86</v>
      </c>
      <c r="N4897" s="28">
        <f>IFERROR(_xlfn.XLOOKUP($B4897,'Ownership Metrics'!$A:$A,'Ownership Metrics'!$C:$C),"")</f>
        <v>1143</v>
      </c>
      <c r="O4897" s="29">
        <f>IFERROR(_xlfn.XLOOKUP($B4897,'Ownership Metrics'!$A:$A,'Ownership Metrics'!$D:$D),"")</f>
        <v>23.86</v>
      </c>
      <c r="P4897" s="29">
        <f>IFERROR(_xlfn.XLOOKUP($B4897,'Ownership Metrics'!$A:$A,'Ownership Metrics'!$E:$E),"")</f>
        <v>50.37</v>
      </c>
      <c r="Q4897" s="30">
        <f>IFERROR(_xlfn.XLOOKUP($B4897,'Ownership Metrics'!$A:$A,'Ownership Metrics'!$F:$F),"")</f>
        <v>14</v>
      </c>
      <c r="R4897" s="30">
        <f>IFERROR(_xlfn.XLOOKUP($B4897,'Ownership Metrics'!$A:$A,'Ownership Metrics'!$G:$G),"")</f>
        <v>29</v>
      </c>
      <c r="S4897" s="27" t="str">
        <f>IFERROR(_xlfn.XLOOKUP($B4897,'Ownership Metrics'!$A:$A,'Ownership Metrics'!$H:$H),"")</f>
        <v>Moderat</v>
      </c>
      <c r="T4897" s="27" t="str">
        <f>IFERROR(_xlfn.XLOOKUP($B4897,'Ownership Metrics'!$A:$A,'Ownership Metrics'!$I:$I),"")</f>
        <v>Sedang</v>
      </c>
      <c r="U4897" s="27">
        <f>IF(COUNTIFS($B$2:$B4897,$B4897,$D$2:$D4897,$D4897)=1,1,0)</f>
        <v>1</v>
      </c>
      <c r="V4897" s="27">
        <f t="shared" si="229"/>
        <v>1.45</v>
      </c>
      <c r="W4897" s="27">
        <f t="shared" si="230"/>
        <v>11</v>
      </c>
      <c r="X4897" s="27">
        <f t="shared" si="228"/>
        <v>1.4499995102999998</v>
      </c>
    </row>
    <row r="4898" spans="1:24" x14ac:dyDescent="0.25">
      <c r="A4898" s="26">
        <v>46265</v>
      </c>
      <c r="B4898" s="27" t="s">
        <v>10788</v>
      </c>
      <c r="C4898" s="27" t="s">
        <v>5071</v>
      </c>
      <c r="D4898" s="27" t="s">
        <v>5072</v>
      </c>
      <c r="E4898" s="27" t="s">
        <v>4571</v>
      </c>
      <c r="F4898" s="27" t="s">
        <v>23</v>
      </c>
      <c r="G4898" s="27"/>
      <c r="H4898" s="27" t="s">
        <v>24</v>
      </c>
      <c r="I4898" s="28">
        <v>1400000000</v>
      </c>
      <c r="J4898" s="28">
        <v>0</v>
      </c>
      <c r="K4898" s="28">
        <v>1400000000</v>
      </c>
      <c r="L4898" s="29">
        <v>51.85</v>
      </c>
      <c r="M4898" s="29">
        <f>IFERROR(_xlfn.XLOOKUP($B4898,'Ownership Metrics'!$A:$A,'Ownership Metrics'!$B:$B),"")</f>
        <v>37.74</v>
      </c>
      <c r="N4898" s="28">
        <f>IFERROR(_xlfn.XLOOKUP($B4898,'Ownership Metrics'!$A:$A,'Ownership Metrics'!$C:$C),"")</f>
        <v>2712</v>
      </c>
      <c r="O4898" s="29">
        <f>IFERROR(_xlfn.XLOOKUP($B4898,'Ownership Metrics'!$A:$A,'Ownership Metrics'!$D:$D),"")</f>
        <v>51.85</v>
      </c>
      <c r="P4898" s="29">
        <f>IFERROR(_xlfn.XLOOKUP($B4898,'Ownership Metrics'!$A:$A,'Ownership Metrics'!$E:$E),"")</f>
        <v>57.3</v>
      </c>
      <c r="Q4898" s="30">
        <f>IFERROR(_xlfn.XLOOKUP($B4898,'Ownership Metrics'!$A:$A,'Ownership Metrics'!$F:$F),"")</f>
        <v>7</v>
      </c>
      <c r="R4898" s="30">
        <f>IFERROR(_xlfn.XLOOKUP($B4898,'Ownership Metrics'!$A:$A,'Ownership Metrics'!$G:$G),"")</f>
        <v>46</v>
      </c>
      <c r="S4898" s="27" t="str">
        <f>IFERROR(_xlfn.XLOOKUP($B4898,'Ownership Metrics'!$A:$A,'Ownership Metrics'!$H:$H),"")</f>
        <v>Mayoritas</v>
      </c>
      <c r="T4898" s="27" t="str">
        <f>IFERROR(_xlfn.XLOOKUP($B4898,'Ownership Metrics'!$A:$A,'Ownership Metrics'!$I:$I),"")</f>
        <v>Sedang</v>
      </c>
      <c r="U4898" s="27">
        <f>IF(COUNTIFS($B$2:$B4898,$B4898,$D$2:$D4898,$D4898)=1,1,0)</f>
        <v>1</v>
      </c>
      <c r="V4898" s="27">
        <f t="shared" si="229"/>
        <v>51.85</v>
      </c>
      <c r="W4898" s="27">
        <f t="shared" si="230"/>
        <v>1</v>
      </c>
      <c r="X4898" s="27">
        <f t="shared" si="228"/>
        <v>51.8499995102</v>
      </c>
    </row>
    <row r="4899" spans="1:24" x14ac:dyDescent="0.25">
      <c r="A4899" s="26">
        <v>46265</v>
      </c>
      <c r="B4899" s="27" t="s">
        <v>10788</v>
      </c>
      <c r="C4899" s="27" t="s">
        <v>5071</v>
      </c>
      <c r="D4899" s="27" t="s">
        <v>5073</v>
      </c>
      <c r="E4899" s="27" t="s">
        <v>35</v>
      </c>
      <c r="F4899" s="27" t="s">
        <v>23</v>
      </c>
      <c r="G4899" s="27" t="s">
        <v>36</v>
      </c>
      <c r="H4899" s="27" t="s">
        <v>24</v>
      </c>
      <c r="I4899" s="28">
        <v>45000000</v>
      </c>
      <c r="J4899" s="28">
        <v>0</v>
      </c>
      <c r="K4899" s="28">
        <v>45000000</v>
      </c>
      <c r="L4899" s="29">
        <v>1.67</v>
      </c>
      <c r="M4899" s="29">
        <f>IFERROR(_xlfn.XLOOKUP($B4899,'Ownership Metrics'!$A:$A,'Ownership Metrics'!$B:$B),"")</f>
        <v>37.74</v>
      </c>
      <c r="N4899" s="28">
        <f>IFERROR(_xlfn.XLOOKUP($B4899,'Ownership Metrics'!$A:$A,'Ownership Metrics'!$C:$C),"")</f>
        <v>2712</v>
      </c>
      <c r="O4899" s="29">
        <f>IFERROR(_xlfn.XLOOKUP($B4899,'Ownership Metrics'!$A:$A,'Ownership Metrics'!$D:$D),"")</f>
        <v>51.85</v>
      </c>
      <c r="P4899" s="29">
        <f>IFERROR(_xlfn.XLOOKUP($B4899,'Ownership Metrics'!$A:$A,'Ownership Metrics'!$E:$E),"")</f>
        <v>57.3</v>
      </c>
      <c r="Q4899" s="30">
        <f>IFERROR(_xlfn.XLOOKUP($B4899,'Ownership Metrics'!$A:$A,'Ownership Metrics'!$F:$F),"")</f>
        <v>7</v>
      </c>
      <c r="R4899" s="30">
        <f>IFERROR(_xlfn.XLOOKUP($B4899,'Ownership Metrics'!$A:$A,'Ownership Metrics'!$G:$G),"")</f>
        <v>46</v>
      </c>
      <c r="S4899" s="27" t="str">
        <f>IFERROR(_xlfn.XLOOKUP($B4899,'Ownership Metrics'!$A:$A,'Ownership Metrics'!$H:$H),"")</f>
        <v>Mayoritas</v>
      </c>
      <c r="T4899" s="27" t="str">
        <f>IFERROR(_xlfn.XLOOKUP($B4899,'Ownership Metrics'!$A:$A,'Ownership Metrics'!$I:$I),"")</f>
        <v>Sedang</v>
      </c>
      <c r="U4899" s="27">
        <f>IF(COUNTIFS($B$2:$B4899,$B4899,$D$2:$D4899,$D4899)=1,1,0)</f>
        <v>1</v>
      </c>
      <c r="V4899" s="27">
        <f t="shared" si="229"/>
        <v>1.67</v>
      </c>
      <c r="W4899" s="27">
        <f t="shared" si="230"/>
        <v>3</v>
      </c>
      <c r="X4899" s="27">
        <f t="shared" si="228"/>
        <v>1.6699995101</v>
      </c>
    </row>
    <row r="4900" spans="1:24" x14ac:dyDescent="0.25">
      <c r="A4900" s="26">
        <v>46265</v>
      </c>
      <c r="B4900" s="27" t="s">
        <v>10788</v>
      </c>
      <c r="C4900" s="27" t="s">
        <v>5071</v>
      </c>
      <c r="D4900" s="27" t="s">
        <v>5074</v>
      </c>
      <c r="E4900" s="27" t="s">
        <v>35</v>
      </c>
      <c r="F4900" s="27" t="s">
        <v>23</v>
      </c>
      <c r="G4900" s="27" t="s">
        <v>36</v>
      </c>
      <c r="H4900" s="27" t="s">
        <v>24</v>
      </c>
      <c r="I4900" s="28">
        <v>29922100</v>
      </c>
      <c r="J4900" s="28">
        <v>0</v>
      </c>
      <c r="K4900" s="28">
        <v>29922100</v>
      </c>
      <c r="L4900" s="29">
        <v>1.1100000000000001</v>
      </c>
      <c r="M4900" s="29">
        <f>IFERROR(_xlfn.XLOOKUP($B4900,'Ownership Metrics'!$A:$A,'Ownership Metrics'!$B:$B),"")</f>
        <v>37.74</v>
      </c>
      <c r="N4900" s="28">
        <f>IFERROR(_xlfn.XLOOKUP($B4900,'Ownership Metrics'!$A:$A,'Ownership Metrics'!$C:$C),"")</f>
        <v>2712</v>
      </c>
      <c r="O4900" s="29">
        <f>IFERROR(_xlfn.XLOOKUP($B4900,'Ownership Metrics'!$A:$A,'Ownership Metrics'!$D:$D),"")</f>
        <v>51.85</v>
      </c>
      <c r="P4900" s="29">
        <f>IFERROR(_xlfn.XLOOKUP($B4900,'Ownership Metrics'!$A:$A,'Ownership Metrics'!$E:$E),"")</f>
        <v>57.3</v>
      </c>
      <c r="Q4900" s="30">
        <f>IFERROR(_xlfn.XLOOKUP($B4900,'Ownership Metrics'!$A:$A,'Ownership Metrics'!$F:$F),"")</f>
        <v>7</v>
      </c>
      <c r="R4900" s="30">
        <f>IFERROR(_xlfn.XLOOKUP($B4900,'Ownership Metrics'!$A:$A,'Ownership Metrics'!$G:$G),"")</f>
        <v>46</v>
      </c>
      <c r="S4900" s="27" t="str">
        <f>IFERROR(_xlfn.XLOOKUP($B4900,'Ownership Metrics'!$A:$A,'Ownership Metrics'!$H:$H),"")</f>
        <v>Mayoritas</v>
      </c>
      <c r="T4900" s="27" t="str">
        <f>IFERROR(_xlfn.XLOOKUP($B4900,'Ownership Metrics'!$A:$A,'Ownership Metrics'!$I:$I),"")</f>
        <v>Sedang</v>
      </c>
      <c r="U4900" s="27">
        <f>IF(COUNTIFS($B$2:$B4900,$B4900,$D$2:$D4900,$D4900)=1,1,0)</f>
        <v>1</v>
      </c>
      <c r="V4900" s="27">
        <f t="shared" si="229"/>
        <v>1.1100000000000001</v>
      </c>
      <c r="W4900" s="27">
        <f t="shared" si="230"/>
        <v>7</v>
      </c>
      <c r="X4900" s="27">
        <f t="shared" si="228"/>
        <v>1.1099995100000002</v>
      </c>
    </row>
    <row r="4901" spans="1:24" x14ac:dyDescent="0.25">
      <c r="A4901" s="26">
        <v>46265</v>
      </c>
      <c r="B4901" s="27" t="s">
        <v>10788</v>
      </c>
      <c r="C4901" s="27" t="s">
        <v>5071</v>
      </c>
      <c r="D4901" s="27" t="s">
        <v>5075</v>
      </c>
      <c r="E4901" s="27" t="s">
        <v>35</v>
      </c>
      <c r="F4901" s="27" t="s">
        <v>23</v>
      </c>
      <c r="G4901" s="27" t="s">
        <v>36</v>
      </c>
      <c r="H4901" s="27" t="s">
        <v>24</v>
      </c>
      <c r="I4901" s="28">
        <v>102029000</v>
      </c>
      <c r="J4901" s="28">
        <v>0</v>
      </c>
      <c r="K4901" s="28">
        <v>102029000</v>
      </c>
      <c r="L4901" s="29">
        <v>3.78</v>
      </c>
      <c r="M4901" s="29">
        <f>IFERROR(_xlfn.XLOOKUP($B4901,'Ownership Metrics'!$A:$A,'Ownership Metrics'!$B:$B),"")</f>
        <v>37.74</v>
      </c>
      <c r="N4901" s="28">
        <f>IFERROR(_xlfn.XLOOKUP($B4901,'Ownership Metrics'!$A:$A,'Ownership Metrics'!$C:$C),"")</f>
        <v>2712</v>
      </c>
      <c r="O4901" s="29">
        <f>IFERROR(_xlfn.XLOOKUP($B4901,'Ownership Metrics'!$A:$A,'Ownership Metrics'!$D:$D),"")</f>
        <v>51.85</v>
      </c>
      <c r="P4901" s="29">
        <f>IFERROR(_xlfn.XLOOKUP($B4901,'Ownership Metrics'!$A:$A,'Ownership Metrics'!$E:$E),"")</f>
        <v>57.3</v>
      </c>
      <c r="Q4901" s="30">
        <f>IFERROR(_xlfn.XLOOKUP($B4901,'Ownership Metrics'!$A:$A,'Ownership Metrics'!$F:$F),"")</f>
        <v>7</v>
      </c>
      <c r="R4901" s="30">
        <f>IFERROR(_xlfn.XLOOKUP($B4901,'Ownership Metrics'!$A:$A,'Ownership Metrics'!$G:$G),"")</f>
        <v>46</v>
      </c>
      <c r="S4901" s="27" t="str">
        <f>IFERROR(_xlfn.XLOOKUP($B4901,'Ownership Metrics'!$A:$A,'Ownership Metrics'!$H:$H),"")</f>
        <v>Mayoritas</v>
      </c>
      <c r="T4901" s="27" t="str">
        <f>IFERROR(_xlfn.XLOOKUP($B4901,'Ownership Metrics'!$A:$A,'Ownership Metrics'!$I:$I),"")</f>
        <v>Sedang</v>
      </c>
      <c r="U4901" s="27">
        <f>IF(COUNTIFS($B$2:$B4901,$B4901,$D$2:$D4901,$D4901)=1,1,0)</f>
        <v>1</v>
      </c>
      <c r="V4901" s="27">
        <f t="shared" si="229"/>
        <v>3.78</v>
      </c>
      <c r="W4901" s="27">
        <f t="shared" si="230"/>
        <v>2</v>
      </c>
      <c r="X4901" s="27">
        <f t="shared" si="228"/>
        <v>3.7799995098999997</v>
      </c>
    </row>
    <row r="4902" spans="1:24" x14ac:dyDescent="0.25">
      <c r="A4902" s="26">
        <v>46265</v>
      </c>
      <c r="B4902" s="27" t="s">
        <v>10788</v>
      </c>
      <c r="C4902" s="27" t="s">
        <v>5071</v>
      </c>
      <c r="D4902" s="27" t="s">
        <v>5076</v>
      </c>
      <c r="E4902" s="27" t="s">
        <v>35</v>
      </c>
      <c r="F4902" s="27" t="s">
        <v>23</v>
      </c>
      <c r="G4902" s="27" t="s">
        <v>36</v>
      </c>
      <c r="H4902" s="27" t="s">
        <v>24</v>
      </c>
      <c r="I4902" s="28">
        <v>31884500</v>
      </c>
      <c r="J4902" s="28">
        <v>0</v>
      </c>
      <c r="K4902" s="28">
        <v>31884500</v>
      </c>
      <c r="L4902" s="29">
        <v>1.18</v>
      </c>
      <c r="M4902" s="29">
        <f>IFERROR(_xlfn.XLOOKUP($B4902,'Ownership Metrics'!$A:$A,'Ownership Metrics'!$B:$B),"")</f>
        <v>37.74</v>
      </c>
      <c r="N4902" s="28">
        <f>IFERROR(_xlfn.XLOOKUP($B4902,'Ownership Metrics'!$A:$A,'Ownership Metrics'!$C:$C),"")</f>
        <v>2712</v>
      </c>
      <c r="O4902" s="29">
        <f>IFERROR(_xlfn.XLOOKUP($B4902,'Ownership Metrics'!$A:$A,'Ownership Metrics'!$D:$D),"")</f>
        <v>51.85</v>
      </c>
      <c r="P4902" s="29">
        <f>IFERROR(_xlfn.XLOOKUP($B4902,'Ownership Metrics'!$A:$A,'Ownership Metrics'!$E:$E),"")</f>
        <v>57.3</v>
      </c>
      <c r="Q4902" s="30">
        <f>IFERROR(_xlfn.XLOOKUP($B4902,'Ownership Metrics'!$A:$A,'Ownership Metrics'!$F:$F),"")</f>
        <v>7</v>
      </c>
      <c r="R4902" s="30">
        <f>IFERROR(_xlfn.XLOOKUP($B4902,'Ownership Metrics'!$A:$A,'Ownership Metrics'!$G:$G),"")</f>
        <v>46</v>
      </c>
      <c r="S4902" s="27" t="str">
        <f>IFERROR(_xlfn.XLOOKUP($B4902,'Ownership Metrics'!$A:$A,'Ownership Metrics'!$H:$H),"")</f>
        <v>Mayoritas</v>
      </c>
      <c r="T4902" s="27" t="str">
        <f>IFERROR(_xlfn.XLOOKUP($B4902,'Ownership Metrics'!$A:$A,'Ownership Metrics'!$I:$I),"")</f>
        <v>Sedang</v>
      </c>
      <c r="U4902" s="27">
        <f>IF(COUNTIFS($B$2:$B4902,$B4902,$D$2:$D4902,$D4902)=1,1,0)</f>
        <v>1</v>
      </c>
      <c r="V4902" s="27">
        <f t="shared" si="229"/>
        <v>1.18</v>
      </c>
      <c r="W4902" s="27">
        <f t="shared" si="230"/>
        <v>6</v>
      </c>
      <c r="X4902" s="27">
        <f t="shared" si="228"/>
        <v>1.1799995098</v>
      </c>
    </row>
    <row r="4903" spans="1:24" x14ac:dyDescent="0.25">
      <c r="A4903" s="26">
        <v>46265</v>
      </c>
      <c r="B4903" s="27" t="s">
        <v>10788</v>
      </c>
      <c r="C4903" s="27" t="s">
        <v>5071</v>
      </c>
      <c r="D4903" s="27" t="s">
        <v>5077</v>
      </c>
      <c r="E4903" s="27" t="s">
        <v>35</v>
      </c>
      <c r="F4903" s="27" t="s">
        <v>23</v>
      </c>
      <c r="G4903" s="27" t="s">
        <v>36</v>
      </c>
      <c r="H4903" s="27" t="s">
        <v>24</v>
      </c>
      <c r="I4903" s="28">
        <v>36696500</v>
      </c>
      <c r="J4903" s="28">
        <v>0</v>
      </c>
      <c r="K4903" s="28">
        <v>36696500</v>
      </c>
      <c r="L4903" s="29">
        <v>1.36</v>
      </c>
      <c r="M4903" s="29">
        <f>IFERROR(_xlfn.XLOOKUP($B4903,'Ownership Metrics'!$A:$A,'Ownership Metrics'!$B:$B),"")</f>
        <v>37.74</v>
      </c>
      <c r="N4903" s="28">
        <f>IFERROR(_xlfn.XLOOKUP($B4903,'Ownership Metrics'!$A:$A,'Ownership Metrics'!$C:$C),"")</f>
        <v>2712</v>
      </c>
      <c r="O4903" s="29">
        <f>IFERROR(_xlfn.XLOOKUP($B4903,'Ownership Metrics'!$A:$A,'Ownership Metrics'!$D:$D),"")</f>
        <v>51.85</v>
      </c>
      <c r="P4903" s="29">
        <f>IFERROR(_xlfn.XLOOKUP($B4903,'Ownership Metrics'!$A:$A,'Ownership Metrics'!$E:$E),"")</f>
        <v>57.3</v>
      </c>
      <c r="Q4903" s="30">
        <f>IFERROR(_xlfn.XLOOKUP($B4903,'Ownership Metrics'!$A:$A,'Ownership Metrics'!$F:$F),"")</f>
        <v>7</v>
      </c>
      <c r="R4903" s="30">
        <f>IFERROR(_xlfn.XLOOKUP($B4903,'Ownership Metrics'!$A:$A,'Ownership Metrics'!$G:$G),"")</f>
        <v>46</v>
      </c>
      <c r="S4903" s="27" t="str">
        <f>IFERROR(_xlfn.XLOOKUP($B4903,'Ownership Metrics'!$A:$A,'Ownership Metrics'!$H:$H),"")</f>
        <v>Mayoritas</v>
      </c>
      <c r="T4903" s="27" t="str">
        <f>IFERROR(_xlfn.XLOOKUP($B4903,'Ownership Metrics'!$A:$A,'Ownership Metrics'!$I:$I),"")</f>
        <v>Sedang</v>
      </c>
      <c r="U4903" s="27">
        <f>IF(COUNTIFS($B$2:$B4903,$B4903,$D$2:$D4903,$D4903)=1,1,0)</f>
        <v>1</v>
      </c>
      <c r="V4903" s="27">
        <f t="shared" si="229"/>
        <v>1.36</v>
      </c>
      <c r="W4903" s="27">
        <f t="shared" si="230"/>
        <v>4</v>
      </c>
      <c r="X4903" s="27">
        <f t="shared" si="228"/>
        <v>1.3599995097000002</v>
      </c>
    </row>
    <row r="4904" spans="1:24" x14ac:dyDescent="0.25">
      <c r="A4904" s="26">
        <v>46265</v>
      </c>
      <c r="B4904" s="27" t="s">
        <v>10788</v>
      </c>
      <c r="C4904" s="27" t="s">
        <v>5071</v>
      </c>
      <c r="D4904" s="27" t="s">
        <v>5078</v>
      </c>
      <c r="E4904" s="27" t="s">
        <v>35</v>
      </c>
      <c r="F4904" s="27" t="s">
        <v>23</v>
      </c>
      <c r="G4904" s="27" t="s">
        <v>36</v>
      </c>
      <c r="H4904" s="27" t="s">
        <v>24</v>
      </c>
      <c r="I4904" s="28">
        <v>35419300</v>
      </c>
      <c r="J4904" s="28">
        <v>0</v>
      </c>
      <c r="K4904" s="28">
        <v>35419300</v>
      </c>
      <c r="L4904" s="29">
        <v>1.31</v>
      </c>
      <c r="M4904" s="29">
        <f>IFERROR(_xlfn.XLOOKUP($B4904,'Ownership Metrics'!$A:$A,'Ownership Metrics'!$B:$B),"")</f>
        <v>37.74</v>
      </c>
      <c r="N4904" s="28">
        <f>IFERROR(_xlfn.XLOOKUP($B4904,'Ownership Metrics'!$A:$A,'Ownership Metrics'!$C:$C),"")</f>
        <v>2712</v>
      </c>
      <c r="O4904" s="29">
        <f>IFERROR(_xlfn.XLOOKUP($B4904,'Ownership Metrics'!$A:$A,'Ownership Metrics'!$D:$D),"")</f>
        <v>51.85</v>
      </c>
      <c r="P4904" s="29">
        <f>IFERROR(_xlfn.XLOOKUP($B4904,'Ownership Metrics'!$A:$A,'Ownership Metrics'!$E:$E),"")</f>
        <v>57.3</v>
      </c>
      <c r="Q4904" s="30">
        <f>IFERROR(_xlfn.XLOOKUP($B4904,'Ownership Metrics'!$A:$A,'Ownership Metrics'!$F:$F),"")</f>
        <v>7</v>
      </c>
      <c r="R4904" s="30">
        <f>IFERROR(_xlfn.XLOOKUP($B4904,'Ownership Metrics'!$A:$A,'Ownership Metrics'!$G:$G),"")</f>
        <v>46</v>
      </c>
      <c r="S4904" s="27" t="str">
        <f>IFERROR(_xlfn.XLOOKUP($B4904,'Ownership Metrics'!$A:$A,'Ownership Metrics'!$H:$H),"")</f>
        <v>Mayoritas</v>
      </c>
      <c r="T4904" s="27" t="str">
        <f>IFERROR(_xlfn.XLOOKUP($B4904,'Ownership Metrics'!$A:$A,'Ownership Metrics'!$I:$I),"")</f>
        <v>Sedang</v>
      </c>
      <c r="U4904" s="27">
        <f>IF(COUNTIFS($B$2:$B4904,$B4904,$D$2:$D4904,$D4904)=1,1,0)</f>
        <v>1</v>
      </c>
      <c r="V4904" s="27">
        <f t="shared" si="229"/>
        <v>1.31</v>
      </c>
      <c r="W4904" s="27">
        <f t="shared" si="230"/>
        <v>5</v>
      </c>
      <c r="X4904" s="27">
        <f t="shared" si="228"/>
        <v>1.3099995096000001</v>
      </c>
    </row>
    <row r="4905" spans="1:24" x14ac:dyDescent="0.25">
      <c r="A4905" s="26">
        <v>46265</v>
      </c>
      <c r="B4905" s="27" t="s">
        <v>10789</v>
      </c>
      <c r="C4905" s="27" t="s">
        <v>5080</v>
      </c>
      <c r="D4905" s="27" t="s">
        <v>3187</v>
      </c>
      <c r="E4905" s="27" t="s">
        <v>22</v>
      </c>
      <c r="F4905" s="27" t="s">
        <v>23</v>
      </c>
      <c r="G4905" s="27"/>
      <c r="H4905" s="27" t="s">
        <v>24</v>
      </c>
      <c r="I4905" s="28">
        <v>260000000</v>
      </c>
      <c r="J4905" s="28">
        <v>0</v>
      </c>
      <c r="K4905" s="28">
        <v>260000000</v>
      </c>
      <c r="L4905" s="29">
        <v>3.38</v>
      </c>
      <c r="M4905" s="29">
        <f>IFERROR(_xlfn.XLOOKUP($B4905,'Ownership Metrics'!$A:$A,'Ownership Metrics'!$B:$B),"")</f>
        <v>20.73</v>
      </c>
      <c r="N4905" s="28">
        <f>IFERROR(_xlfn.XLOOKUP($B4905,'Ownership Metrics'!$A:$A,'Ownership Metrics'!$C:$C),"")</f>
        <v>1574</v>
      </c>
      <c r="O4905" s="29">
        <f>IFERROR(_xlfn.XLOOKUP($B4905,'Ownership Metrics'!$A:$A,'Ownership Metrics'!$D:$D),"")</f>
        <v>38.01</v>
      </c>
      <c r="P4905" s="29">
        <f>IFERROR(_xlfn.XLOOKUP($B4905,'Ownership Metrics'!$A:$A,'Ownership Metrics'!$E:$E),"")</f>
        <v>47.25</v>
      </c>
      <c r="Q4905" s="30">
        <f>IFERROR(_xlfn.XLOOKUP($B4905,'Ownership Metrics'!$A:$A,'Ownership Metrics'!$F:$F),"")</f>
        <v>17</v>
      </c>
      <c r="R4905" s="30">
        <f>IFERROR(_xlfn.XLOOKUP($B4905,'Ownership Metrics'!$A:$A,'Ownership Metrics'!$G:$G),"")</f>
        <v>27</v>
      </c>
      <c r="S4905" s="27" t="str">
        <f>IFERROR(_xlfn.XLOOKUP($B4905,'Ownership Metrics'!$A:$A,'Ownership Metrics'!$H:$H),"")</f>
        <v>Moderat</v>
      </c>
      <c r="T4905" s="27" t="str">
        <f>IFERROR(_xlfn.XLOOKUP($B4905,'Ownership Metrics'!$A:$A,'Ownership Metrics'!$I:$I),"")</f>
        <v>Sedang</v>
      </c>
      <c r="U4905" s="27">
        <f>IF(COUNTIFS($B$2:$B4905,$B4905,$D$2:$D4905,$D4905)=1,1,0)</f>
        <v>1</v>
      </c>
      <c r="V4905" s="27">
        <f t="shared" si="229"/>
        <v>3.38</v>
      </c>
      <c r="W4905" s="27">
        <f t="shared" si="230"/>
        <v>6</v>
      </c>
      <c r="X4905" s="27">
        <f t="shared" si="228"/>
        <v>3.3799995094999997</v>
      </c>
    </row>
    <row r="4906" spans="1:24" x14ac:dyDescent="0.25">
      <c r="A4906" s="26">
        <v>46265</v>
      </c>
      <c r="B4906" s="27" t="s">
        <v>10789</v>
      </c>
      <c r="C4906" s="27" t="s">
        <v>5080</v>
      </c>
      <c r="D4906" s="27" t="s">
        <v>113</v>
      </c>
      <c r="E4906" s="27" t="s">
        <v>114</v>
      </c>
      <c r="F4906" s="27" t="s">
        <v>23</v>
      </c>
      <c r="G4906" s="27"/>
      <c r="H4906" s="27" t="s">
        <v>24</v>
      </c>
      <c r="I4906" s="28">
        <v>199698002</v>
      </c>
      <c r="J4906" s="28">
        <v>0</v>
      </c>
      <c r="K4906" s="28">
        <v>199698002</v>
      </c>
      <c r="L4906" s="29">
        <v>2.59</v>
      </c>
      <c r="M4906" s="29">
        <f>IFERROR(_xlfn.XLOOKUP($B4906,'Ownership Metrics'!$A:$A,'Ownership Metrics'!$B:$B),"")</f>
        <v>20.73</v>
      </c>
      <c r="N4906" s="28">
        <f>IFERROR(_xlfn.XLOOKUP($B4906,'Ownership Metrics'!$A:$A,'Ownership Metrics'!$C:$C),"")</f>
        <v>1574</v>
      </c>
      <c r="O4906" s="29">
        <f>IFERROR(_xlfn.XLOOKUP($B4906,'Ownership Metrics'!$A:$A,'Ownership Metrics'!$D:$D),"")</f>
        <v>38.01</v>
      </c>
      <c r="P4906" s="29">
        <f>IFERROR(_xlfn.XLOOKUP($B4906,'Ownership Metrics'!$A:$A,'Ownership Metrics'!$E:$E),"")</f>
        <v>47.25</v>
      </c>
      <c r="Q4906" s="30">
        <f>IFERROR(_xlfn.XLOOKUP($B4906,'Ownership Metrics'!$A:$A,'Ownership Metrics'!$F:$F),"")</f>
        <v>17</v>
      </c>
      <c r="R4906" s="30">
        <f>IFERROR(_xlfn.XLOOKUP($B4906,'Ownership Metrics'!$A:$A,'Ownership Metrics'!$G:$G),"")</f>
        <v>27</v>
      </c>
      <c r="S4906" s="27" t="str">
        <f>IFERROR(_xlfn.XLOOKUP($B4906,'Ownership Metrics'!$A:$A,'Ownership Metrics'!$H:$H),"")</f>
        <v>Moderat</v>
      </c>
      <c r="T4906" s="27" t="str">
        <f>IFERROR(_xlfn.XLOOKUP($B4906,'Ownership Metrics'!$A:$A,'Ownership Metrics'!$I:$I),"")</f>
        <v>Sedang</v>
      </c>
      <c r="U4906" s="27">
        <f>IF(COUNTIFS($B$2:$B4906,$B4906,$D$2:$D4906,$D4906)=1,1,0)</f>
        <v>1</v>
      </c>
      <c r="V4906" s="27">
        <f t="shared" si="229"/>
        <v>2.59</v>
      </c>
      <c r="W4906" s="27">
        <f t="shared" si="230"/>
        <v>8</v>
      </c>
      <c r="X4906" s="27">
        <f t="shared" si="228"/>
        <v>2.5899995093999997</v>
      </c>
    </row>
    <row r="4907" spans="1:24" x14ac:dyDescent="0.25">
      <c r="A4907" s="26">
        <v>46265</v>
      </c>
      <c r="B4907" s="27" t="s">
        <v>10789</v>
      </c>
      <c r="C4907" s="27" t="s">
        <v>5080</v>
      </c>
      <c r="D4907" s="27" t="s">
        <v>5081</v>
      </c>
      <c r="E4907" s="27" t="s">
        <v>35</v>
      </c>
      <c r="F4907" s="27" t="s">
        <v>23</v>
      </c>
      <c r="G4907" s="27" t="s">
        <v>36</v>
      </c>
      <c r="H4907" s="27" t="s">
        <v>24</v>
      </c>
      <c r="I4907" s="28">
        <v>166500000</v>
      </c>
      <c r="J4907" s="28">
        <v>0</v>
      </c>
      <c r="K4907" s="28">
        <v>166500000</v>
      </c>
      <c r="L4907" s="29">
        <v>2.16</v>
      </c>
      <c r="M4907" s="29">
        <f>IFERROR(_xlfn.XLOOKUP($B4907,'Ownership Metrics'!$A:$A,'Ownership Metrics'!$B:$B),"")</f>
        <v>20.73</v>
      </c>
      <c r="N4907" s="28">
        <f>IFERROR(_xlfn.XLOOKUP($B4907,'Ownership Metrics'!$A:$A,'Ownership Metrics'!$C:$C),"")</f>
        <v>1574</v>
      </c>
      <c r="O4907" s="29">
        <f>IFERROR(_xlfn.XLOOKUP($B4907,'Ownership Metrics'!$A:$A,'Ownership Metrics'!$D:$D),"")</f>
        <v>38.01</v>
      </c>
      <c r="P4907" s="29">
        <f>IFERROR(_xlfn.XLOOKUP($B4907,'Ownership Metrics'!$A:$A,'Ownership Metrics'!$E:$E),"")</f>
        <v>47.25</v>
      </c>
      <c r="Q4907" s="30">
        <f>IFERROR(_xlfn.XLOOKUP($B4907,'Ownership Metrics'!$A:$A,'Ownership Metrics'!$F:$F),"")</f>
        <v>17</v>
      </c>
      <c r="R4907" s="30">
        <f>IFERROR(_xlfn.XLOOKUP($B4907,'Ownership Metrics'!$A:$A,'Ownership Metrics'!$G:$G),"")</f>
        <v>27</v>
      </c>
      <c r="S4907" s="27" t="str">
        <f>IFERROR(_xlfn.XLOOKUP($B4907,'Ownership Metrics'!$A:$A,'Ownership Metrics'!$H:$H),"")</f>
        <v>Moderat</v>
      </c>
      <c r="T4907" s="27" t="str">
        <f>IFERROR(_xlfn.XLOOKUP($B4907,'Ownership Metrics'!$A:$A,'Ownership Metrics'!$I:$I),"")</f>
        <v>Sedang</v>
      </c>
      <c r="U4907" s="27">
        <f>IF(COUNTIFS($B$2:$B4907,$B4907,$D$2:$D4907,$D4907)=1,1,0)</f>
        <v>1</v>
      </c>
      <c r="V4907" s="27">
        <f t="shared" si="229"/>
        <v>2.16</v>
      </c>
      <c r="W4907" s="27">
        <f t="shared" si="230"/>
        <v>10</v>
      </c>
      <c r="X4907" s="27">
        <f t="shared" si="228"/>
        <v>2.1599995093</v>
      </c>
    </row>
    <row r="4908" spans="1:24" x14ac:dyDescent="0.25">
      <c r="A4908" s="26">
        <v>46265</v>
      </c>
      <c r="B4908" s="27" t="s">
        <v>10789</v>
      </c>
      <c r="C4908" s="27" t="s">
        <v>5080</v>
      </c>
      <c r="D4908" s="27" t="s">
        <v>5082</v>
      </c>
      <c r="E4908" s="27" t="s">
        <v>35</v>
      </c>
      <c r="F4908" s="27" t="s">
        <v>23</v>
      </c>
      <c r="G4908" s="27" t="s">
        <v>36</v>
      </c>
      <c r="H4908" s="27" t="s">
        <v>24</v>
      </c>
      <c r="I4908" s="28">
        <v>129194700</v>
      </c>
      <c r="J4908" s="28">
        <v>0</v>
      </c>
      <c r="K4908" s="28">
        <v>129194700</v>
      </c>
      <c r="L4908" s="29">
        <v>1.68</v>
      </c>
      <c r="M4908" s="29">
        <f>IFERROR(_xlfn.XLOOKUP($B4908,'Ownership Metrics'!$A:$A,'Ownership Metrics'!$B:$B),"")</f>
        <v>20.73</v>
      </c>
      <c r="N4908" s="28">
        <f>IFERROR(_xlfn.XLOOKUP($B4908,'Ownership Metrics'!$A:$A,'Ownership Metrics'!$C:$C),"")</f>
        <v>1574</v>
      </c>
      <c r="O4908" s="29">
        <f>IFERROR(_xlfn.XLOOKUP($B4908,'Ownership Metrics'!$A:$A,'Ownership Metrics'!$D:$D),"")</f>
        <v>38.01</v>
      </c>
      <c r="P4908" s="29">
        <f>IFERROR(_xlfn.XLOOKUP($B4908,'Ownership Metrics'!$A:$A,'Ownership Metrics'!$E:$E),"")</f>
        <v>47.25</v>
      </c>
      <c r="Q4908" s="30">
        <f>IFERROR(_xlfn.XLOOKUP($B4908,'Ownership Metrics'!$A:$A,'Ownership Metrics'!$F:$F),"")</f>
        <v>17</v>
      </c>
      <c r="R4908" s="30">
        <f>IFERROR(_xlfn.XLOOKUP($B4908,'Ownership Metrics'!$A:$A,'Ownership Metrics'!$G:$G),"")</f>
        <v>27</v>
      </c>
      <c r="S4908" s="27" t="str">
        <f>IFERROR(_xlfn.XLOOKUP($B4908,'Ownership Metrics'!$A:$A,'Ownership Metrics'!$H:$H),"")</f>
        <v>Moderat</v>
      </c>
      <c r="T4908" s="27" t="str">
        <f>IFERROR(_xlfn.XLOOKUP($B4908,'Ownership Metrics'!$A:$A,'Ownership Metrics'!$I:$I),"")</f>
        <v>Sedang</v>
      </c>
      <c r="U4908" s="27">
        <f>IF(COUNTIFS($B$2:$B4908,$B4908,$D$2:$D4908,$D4908)=1,1,0)</f>
        <v>1</v>
      </c>
      <c r="V4908" s="27">
        <f t="shared" si="229"/>
        <v>1.68</v>
      </c>
      <c r="W4908" s="27">
        <f t="shared" si="230"/>
        <v>13</v>
      </c>
      <c r="X4908" s="27">
        <f t="shared" si="228"/>
        <v>1.6799995092</v>
      </c>
    </row>
    <row r="4909" spans="1:24" x14ac:dyDescent="0.25">
      <c r="A4909" s="26">
        <v>46265</v>
      </c>
      <c r="B4909" s="27" t="s">
        <v>10789</v>
      </c>
      <c r="C4909" s="27" t="s">
        <v>5080</v>
      </c>
      <c r="D4909" s="27" t="s">
        <v>5083</v>
      </c>
      <c r="E4909" s="27" t="s">
        <v>35</v>
      </c>
      <c r="F4909" s="27" t="s">
        <v>23</v>
      </c>
      <c r="G4909" s="27" t="s">
        <v>36</v>
      </c>
      <c r="H4909" s="27" t="s">
        <v>24</v>
      </c>
      <c r="I4909" s="28">
        <v>359380000</v>
      </c>
      <c r="J4909" s="28">
        <v>0</v>
      </c>
      <c r="K4909" s="28">
        <v>359380000</v>
      </c>
      <c r="L4909" s="29">
        <v>4.67</v>
      </c>
      <c r="M4909" s="29">
        <f>IFERROR(_xlfn.XLOOKUP($B4909,'Ownership Metrics'!$A:$A,'Ownership Metrics'!$B:$B),"")</f>
        <v>20.73</v>
      </c>
      <c r="N4909" s="28">
        <f>IFERROR(_xlfn.XLOOKUP($B4909,'Ownership Metrics'!$A:$A,'Ownership Metrics'!$C:$C),"")</f>
        <v>1574</v>
      </c>
      <c r="O4909" s="29">
        <f>IFERROR(_xlfn.XLOOKUP($B4909,'Ownership Metrics'!$A:$A,'Ownership Metrics'!$D:$D),"")</f>
        <v>38.01</v>
      </c>
      <c r="P4909" s="29">
        <f>IFERROR(_xlfn.XLOOKUP($B4909,'Ownership Metrics'!$A:$A,'Ownership Metrics'!$E:$E),"")</f>
        <v>47.25</v>
      </c>
      <c r="Q4909" s="30">
        <f>IFERROR(_xlfn.XLOOKUP($B4909,'Ownership Metrics'!$A:$A,'Ownership Metrics'!$F:$F),"")</f>
        <v>17</v>
      </c>
      <c r="R4909" s="30">
        <f>IFERROR(_xlfn.XLOOKUP($B4909,'Ownership Metrics'!$A:$A,'Ownership Metrics'!$G:$G),"")</f>
        <v>27</v>
      </c>
      <c r="S4909" s="27" t="str">
        <f>IFERROR(_xlfn.XLOOKUP($B4909,'Ownership Metrics'!$A:$A,'Ownership Metrics'!$H:$H),"")</f>
        <v>Moderat</v>
      </c>
      <c r="T4909" s="27" t="str">
        <f>IFERROR(_xlfn.XLOOKUP($B4909,'Ownership Metrics'!$A:$A,'Ownership Metrics'!$I:$I),"")</f>
        <v>Sedang</v>
      </c>
      <c r="U4909" s="27">
        <f>IF(COUNTIFS($B$2:$B4909,$B4909,$D$2:$D4909,$D4909)=1,1,0)</f>
        <v>1</v>
      </c>
      <c r="V4909" s="27">
        <f t="shared" si="229"/>
        <v>4.67</v>
      </c>
      <c r="W4909" s="27">
        <f t="shared" si="230"/>
        <v>2</v>
      </c>
      <c r="X4909" s="27">
        <f t="shared" si="228"/>
        <v>4.6699995091000002</v>
      </c>
    </row>
    <row r="4910" spans="1:24" x14ac:dyDescent="0.25">
      <c r="A4910" s="26">
        <v>46265</v>
      </c>
      <c r="B4910" s="27" t="s">
        <v>10789</v>
      </c>
      <c r="C4910" s="27" t="s">
        <v>5080</v>
      </c>
      <c r="D4910" s="27" t="s">
        <v>5084</v>
      </c>
      <c r="E4910" s="27" t="s">
        <v>35</v>
      </c>
      <c r="F4910" s="27" t="s">
        <v>23</v>
      </c>
      <c r="G4910" s="27" t="s">
        <v>36</v>
      </c>
      <c r="H4910" s="27" t="s">
        <v>24</v>
      </c>
      <c r="I4910" s="28">
        <v>80000000</v>
      </c>
      <c r="J4910" s="28">
        <v>0</v>
      </c>
      <c r="K4910" s="28">
        <v>80000000</v>
      </c>
      <c r="L4910" s="29">
        <v>1.04</v>
      </c>
      <c r="M4910" s="29">
        <f>IFERROR(_xlfn.XLOOKUP($B4910,'Ownership Metrics'!$A:$A,'Ownership Metrics'!$B:$B),"")</f>
        <v>20.73</v>
      </c>
      <c r="N4910" s="28">
        <f>IFERROR(_xlfn.XLOOKUP($B4910,'Ownership Metrics'!$A:$A,'Ownership Metrics'!$C:$C),"")</f>
        <v>1574</v>
      </c>
      <c r="O4910" s="29">
        <f>IFERROR(_xlfn.XLOOKUP($B4910,'Ownership Metrics'!$A:$A,'Ownership Metrics'!$D:$D),"")</f>
        <v>38.01</v>
      </c>
      <c r="P4910" s="29">
        <f>IFERROR(_xlfn.XLOOKUP($B4910,'Ownership Metrics'!$A:$A,'Ownership Metrics'!$E:$E),"")</f>
        <v>47.25</v>
      </c>
      <c r="Q4910" s="30">
        <f>IFERROR(_xlfn.XLOOKUP($B4910,'Ownership Metrics'!$A:$A,'Ownership Metrics'!$F:$F),"")</f>
        <v>17</v>
      </c>
      <c r="R4910" s="30">
        <f>IFERROR(_xlfn.XLOOKUP($B4910,'Ownership Metrics'!$A:$A,'Ownership Metrics'!$G:$G),"")</f>
        <v>27</v>
      </c>
      <c r="S4910" s="27" t="str">
        <f>IFERROR(_xlfn.XLOOKUP($B4910,'Ownership Metrics'!$A:$A,'Ownership Metrics'!$H:$H),"")</f>
        <v>Moderat</v>
      </c>
      <c r="T4910" s="27" t="str">
        <f>IFERROR(_xlfn.XLOOKUP($B4910,'Ownership Metrics'!$A:$A,'Ownership Metrics'!$I:$I),"")</f>
        <v>Sedang</v>
      </c>
      <c r="U4910" s="27">
        <f>IF(COUNTIFS($B$2:$B4910,$B4910,$D$2:$D4910,$D4910)=1,1,0)</f>
        <v>1</v>
      </c>
      <c r="V4910" s="27">
        <f t="shared" si="229"/>
        <v>1.04</v>
      </c>
      <c r="W4910" s="27">
        <f t="shared" si="230"/>
        <v>17</v>
      </c>
      <c r="X4910" s="27">
        <f t="shared" si="228"/>
        <v>1.039999509</v>
      </c>
    </row>
    <row r="4911" spans="1:24" x14ac:dyDescent="0.25">
      <c r="A4911" s="26">
        <v>46265</v>
      </c>
      <c r="B4911" s="27" t="s">
        <v>10789</v>
      </c>
      <c r="C4911" s="27" t="s">
        <v>5080</v>
      </c>
      <c r="D4911" s="27" t="s">
        <v>3192</v>
      </c>
      <c r="E4911" s="27" t="s">
        <v>35</v>
      </c>
      <c r="F4911" s="27" t="s">
        <v>23</v>
      </c>
      <c r="G4911" s="27" t="s">
        <v>36</v>
      </c>
      <c r="H4911" s="27" t="s">
        <v>24</v>
      </c>
      <c r="I4911" s="28">
        <v>102370000</v>
      </c>
      <c r="J4911" s="28">
        <v>0</v>
      </c>
      <c r="K4911" s="28">
        <v>102370000</v>
      </c>
      <c r="L4911" s="29">
        <v>1.33</v>
      </c>
      <c r="M4911" s="29">
        <f>IFERROR(_xlfn.XLOOKUP($B4911,'Ownership Metrics'!$A:$A,'Ownership Metrics'!$B:$B),"")</f>
        <v>20.73</v>
      </c>
      <c r="N4911" s="28">
        <f>IFERROR(_xlfn.XLOOKUP($B4911,'Ownership Metrics'!$A:$A,'Ownership Metrics'!$C:$C),"")</f>
        <v>1574</v>
      </c>
      <c r="O4911" s="29">
        <f>IFERROR(_xlfn.XLOOKUP($B4911,'Ownership Metrics'!$A:$A,'Ownership Metrics'!$D:$D),"")</f>
        <v>38.01</v>
      </c>
      <c r="P4911" s="29">
        <f>IFERROR(_xlfn.XLOOKUP($B4911,'Ownership Metrics'!$A:$A,'Ownership Metrics'!$E:$E),"")</f>
        <v>47.25</v>
      </c>
      <c r="Q4911" s="30">
        <f>IFERROR(_xlfn.XLOOKUP($B4911,'Ownership Metrics'!$A:$A,'Ownership Metrics'!$F:$F),"")</f>
        <v>17</v>
      </c>
      <c r="R4911" s="30">
        <f>IFERROR(_xlfn.XLOOKUP($B4911,'Ownership Metrics'!$A:$A,'Ownership Metrics'!$G:$G),"")</f>
        <v>27</v>
      </c>
      <c r="S4911" s="27" t="str">
        <f>IFERROR(_xlfn.XLOOKUP($B4911,'Ownership Metrics'!$A:$A,'Ownership Metrics'!$H:$H),"")</f>
        <v>Moderat</v>
      </c>
      <c r="T4911" s="27" t="str">
        <f>IFERROR(_xlfn.XLOOKUP($B4911,'Ownership Metrics'!$A:$A,'Ownership Metrics'!$I:$I),"")</f>
        <v>Sedang</v>
      </c>
      <c r="U4911" s="27">
        <f>IF(COUNTIFS($B$2:$B4911,$B4911,$D$2:$D4911,$D4911)=1,1,0)</f>
        <v>1</v>
      </c>
      <c r="V4911" s="27">
        <f t="shared" si="229"/>
        <v>1.33</v>
      </c>
      <c r="W4911" s="27">
        <f t="shared" si="230"/>
        <v>15</v>
      </c>
      <c r="X4911" s="27">
        <f t="shared" si="228"/>
        <v>1.3299995089000001</v>
      </c>
    </row>
    <row r="4912" spans="1:24" x14ac:dyDescent="0.25">
      <c r="A4912" s="26">
        <v>46265</v>
      </c>
      <c r="B4912" s="27" t="s">
        <v>10789</v>
      </c>
      <c r="C4912" s="27" t="s">
        <v>5080</v>
      </c>
      <c r="D4912" s="27" t="s">
        <v>551</v>
      </c>
      <c r="E4912" s="27" t="s">
        <v>98</v>
      </c>
      <c r="F4912" s="27" t="s">
        <v>23</v>
      </c>
      <c r="G4912" s="27"/>
      <c r="H4912" s="27" t="s">
        <v>24</v>
      </c>
      <c r="I4912" s="28">
        <v>328104990</v>
      </c>
      <c r="J4912" s="28">
        <v>0</v>
      </c>
      <c r="K4912" s="28">
        <v>328104990</v>
      </c>
      <c r="L4912" s="29">
        <v>4.26</v>
      </c>
      <c r="M4912" s="29">
        <f>IFERROR(_xlfn.XLOOKUP($B4912,'Ownership Metrics'!$A:$A,'Ownership Metrics'!$B:$B),"")</f>
        <v>20.73</v>
      </c>
      <c r="N4912" s="28">
        <f>IFERROR(_xlfn.XLOOKUP($B4912,'Ownership Metrics'!$A:$A,'Ownership Metrics'!$C:$C),"")</f>
        <v>1574</v>
      </c>
      <c r="O4912" s="29">
        <f>IFERROR(_xlfn.XLOOKUP($B4912,'Ownership Metrics'!$A:$A,'Ownership Metrics'!$D:$D),"")</f>
        <v>38.01</v>
      </c>
      <c r="P4912" s="29">
        <f>IFERROR(_xlfn.XLOOKUP($B4912,'Ownership Metrics'!$A:$A,'Ownership Metrics'!$E:$E),"")</f>
        <v>47.25</v>
      </c>
      <c r="Q4912" s="30">
        <f>IFERROR(_xlfn.XLOOKUP($B4912,'Ownership Metrics'!$A:$A,'Ownership Metrics'!$F:$F),"")</f>
        <v>17</v>
      </c>
      <c r="R4912" s="30">
        <f>IFERROR(_xlfn.XLOOKUP($B4912,'Ownership Metrics'!$A:$A,'Ownership Metrics'!$G:$G),"")</f>
        <v>27</v>
      </c>
      <c r="S4912" s="27" t="str">
        <f>IFERROR(_xlfn.XLOOKUP($B4912,'Ownership Metrics'!$A:$A,'Ownership Metrics'!$H:$H),"")</f>
        <v>Moderat</v>
      </c>
      <c r="T4912" s="27" t="str">
        <f>IFERROR(_xlfn.XLOOKUP($B4912,'Ownership Metrics'!$A:$A,'Ownership Metrics'!$I:$I),"")</f>
        <v>Sedang</v>
      </c>
      <c r="U4912" s="27">
        <f>IF(COUNTIFS($B$2:$B4912,$B4912,$D$2:$D4912,$D4912)=1,1,0)</f>
        <v>1</v>
      </c>
      <c r="V4912" s="27">
        <f t="shared" si="229"/>
        <v>4.26</v>
      </c>
      <c r="W4912" s="27">
        <f t="shared" si="230"/>
        <v>4</v>
      </c>
      <c r="X4912" s="27">
        <f t="shared" si="228"/>
        <v>4.2599995088</v>
      </c>
    </row>
    <row r="4913" spans="1:24" x14ac:dyDescent="0.25">
      <c r="A4913" s="26">
        <v>46265</v>
      </c>
      <c r="B4913" s="27" t="s">
        <v>10789</v>
      </c>
      <c r="C4913" s="27" t="s">
        <v>5080</v>
      </c>
      <c r="D4913" s="27" t="s">
        <v>553</v>
      </c>
      <c r="E4913" s="27" t="s">
        <v>72</v>
      </c>
      <c r="F4913" s="27" t="s">
        <v>23</v>
      </c>
      <c r="G4913" s="27"/>
      <c r="H4913" s="27" t="s">
        <v>24</v>
      </c>
      <c r="I4913" s="28">
        <v>202008800</v>
      </c>
      <c r="J4913" s="28">
        <v>0</v>
      </c>
      <c r="K4913" s="28">
        <v>202008800</v>
      </c>
      <c r="L4913" s="29">
        <v>2.62</v>
      </c>
      <c r="M4913" s="29">
        <f>IFERROR(_xlfn.XLOOKUP($B4913,'Ownership Metrics'!$A:$A,'Ownership Metrics'!$B:$B),"")</f>
        <v>20.73</v>
      </c>
      <c r="N4913" s="28">
        <f>IFERROR(_xlfn.XLOOKUP($B4913,'Ownership Metrics'!$A:$A,'Ownership Metrics'!$C:$C),"")</f>
        <v>1574</v>
      </c>
      <c r="O4913" s="29">
        <f>IFERROR(_xlfn.XLOOKUP($B4913,'Ownership Metrics'!$A:$A,'Ownership Metrics'!$D:$D),"")</f>
        <v>38.01</v>
      </c>
      <c r="P4913" s="29">
        <f>IFERROR(_xlfn.XLOOKUP($B4913,'Ownership Metrics'!$A:$A,'Ownership Metrics'!$E:$E),"")</f>
        <v>47.25</v>
      </c>
      <c r="Q4913" s="30">
        <f>IFERROR(_xlfn.XLOOKUP($B4913,'Ownership Metrics'!$A:$A,'Ownership Metrics'!$F:$F),"")</f>
        <v>17</v>
      </c>
      <c r="R4913" s="30">
        <f>IFERROR(_xlfn.XLOOKUP($B4913,'Ownership Metrics'!$A:$A,'Ownership Metrics'!$G:$G),"")</f>
        <v>27</v>
      </c>
      <c r="S4913" s="27" t="str">
        <f>IFERROR(_xlfn.XLOOKUP($B4913,'Ownership Metrics'!$A:$A,'Ownership Metrics'!$H:$H),"")</f>
        <v>Moderat</v>
      </c>
      <c r="T4913" s="27" t="str">
        <f>IFERROR(_xlfn.XLOOKUP($B4913,'Ownership Metrics'!$A:$A,'Ownership Metrics'!$I:$I),"")</f>
        <v>Sedang</v>
      </c>
      <c r="U4913" s="27">
        <f>IF(COUNTIFS($B$2:$B4913,$B4913,$D$2:$D4913,$D4913)=1,1,0)</f>
        <v>1</v>
      </c>
      <c r="V4913" s="27">
        <f t="shared" si="229"/>
        <v>2.62</v>
      </c>
      <c r="W4913" s="27">
        <f t="shared" si="230"/>
        <v>7</v>
      </c>
      <c r="X4913" s="27">
        <f t="shared" si="228"/>
        <v>2.6199995087000003</v>
      </c>
    </row>
    <row r="4914" spans="1:24" x14ac:dyDescent="0.25">
      <c r="A4914" s="26">
        <v>46265</v>
      </c>
      <c r="B4914" s="27" t="s">
        <v>10789</v>
      </c>
      <c r="C4914" s="27" t="s">
        <v>5080</v>
      </c>
      <c r="D4914" s="27" t="s">
        <v>883</v>
      </c>
      <c r="E4914" s="27" t="s">
        <v>72</v>
      </c>
      <c r="F4914" s="27" t="s">
        <v>23</v>
      </c>
      <c r="G4914" s="27"/>
      <c r="H4914" s="27" t="s">
        <v>24</v>
      </c>
      <c r="I4914" s="28">
        <v>142000000</v>
      </c>
      <c r="J4914" s="28">
        <v>0</v>
      </c>
      <c r="K4914" s="28">
        <v>142000000</v>
      </c>
      <c r="L4914" s="29">
        <v>1.84</v>
      </c>
      <c r="M4914" s="29">
        <f>IFERROR(_xlfn.XLOOKUP($B4914,'Ownership Metrics'!$A:$A,'Ownership Metrics'!$B:$B),"")</f>
        <v>20.73</v>
      </c>
      <c r="N4914" s="28">
        <f>IFERROR(_xlfn.XLOOKUP($B4914,'Ownership Metrics'!$A:$A,'Ownership Metrics'!$C:$C),"")</f>
        <v>1574</v>
      </c>
      <c r="O4914" s="29">
        <f>IFERROR(_xlfn.XLOOKUP($B4914,'Ownership Metrics'!$A:$A,'Ownership Metrics'!$D:$D),"")</f>
        <v>38.01</v>
      </c>
      <c r="P4914" s="29">
        <f>IFERROR(_xlfn.XLOOKUP($B4914,'Ownership Metrics'!$A:$A,'Ownership Metrics'!$E:$E),"")</f>
        <v>47.25</v>
      </c>
      <c r="Q4914" s="30">
        <f>IFERROR(_xlfn.XLOOKUP($B4914,'Ownership Metrics'!$A:$A,'Ownership Metrics'!$F:$F),"")</f>
        <v>17</v>
      </c>
      <c r="R4914" s="30">
        <f>IFERROR(_xlfn.XLOOKUP($B4914,'Ownership Metrics'!$A:$A,'Ownership Metrics'!$G:$G),"")</f>
        <v>27</v>
      </c>
      <c r="S4914" s="27" t="str">
        <f>IFERROR(_xlfn.XLOOKUP($B4914,'Ownership Metrics'!$A:$A,'Ownership Metrics'!$H:$H),"")</f>
        <v>Moderat</v>
      </c>
      <c r="T4914" s="27" t="str">
        <f>IFERROR(_xlfn.XLOOKUP($B4914,'Ownership Metrics'!$A:$A,'Ownership Metrics'!$I:$I),"")</f>
        <v>Sedang</v>
      </c>
      <c r="U4914" s="27">
        <f>IF(COUNTIFS($B$2:$B4914,$B4914,$D$2:$D4914,$D4914)=1,1,0)</f>
        <v>1</v>
      </c>
      <c r="V4914" s="27">
        <f t="shared" si="229"/>
        <v>1.84</v>
      </c>
      <c r="W4914" s="27">
        <f t="shared" si="230"/>
        <v>12</v>
      </c>
      <c r="X4914" s="27">
        <f t="shared" si="228"/>
        <v>1.8399995086000001</v>
      </c>
    </row>
    <row r="4915" spans="1:24" x14ac:dyDescent="0.25">
      <c r="A4915" s="26">
        <v>46265</v>
      </c>
      <c r="B4915" s="27" t="s">
        <v>10789</v>
      </c>
      <c r="C4915" s="27" t="s">
        <v>5080</v>
      </c>
      <c r="D4915" s="27" t="s">
        <v>416</v>
      </c>
      <c r="E4915" s="27" t="s">
        <v>72</v>
      </c>
      <c r="F4915" s="27" t="s">
        <v>23</v>
      </c>
      <c r="G4915" s="27"/>
      <c r="H4915" s="27" t="s">
        <v>24</v>
      </c>
      <c r="I4915" s="28">
        <v>307268800</v>
      </c>
      <c r="J4915" s="28">
        <v>0</v>
      </c>
      <c r="K4915" s="28">
        <v>307268800</v>
      </c>
      <c r="L4915" s="29">
        <v>3.99</v>
      </c>
      <c r="M4915" s="29">
        <f>IFERROR(_xlfn.XLOOKUP($B4915,'Ownership Metrics'!$A:$A,'Ownership Metrics'!$B:$B),"")</f>
        <v>20.73</v>
      </c>
      <c r="N4915" s="28">
        <f>IFERROR(_xlfn.XLOOKUP($B4915,'Ownership Metrics'!$A:$A,'Ownership Metrics'!$C:$C),"")</f>
        <v>1574</v>
      </c>
      <c r="O4915" s="29">
        <f>IFERROR(_xlfn.XLOOKUP($B4915,'Ownership Metrics'!$A:$A,'Ownership Metrics'!$D:$D),"")</f>
        <v>38.01</v>
      </c>
      <c r="P4915" s="29">
        <f>IFERROR(_xlfn.XLOOKUP($B4915,'Ownership Metrics'!$A:$A,'Ownership Metrics'!$E:$E),"")</f>
        <v>47.25</v>
      </c>
      <c r="Q4915" s="30">
        <f>IFERROR(_xlfn.XLOOKUP($B4915,'Ownership Metrics'!$A:$A,'Ownership Metrics'!$F:$F),"")</f>
        <v>17</v>
      </c>
      <c r="R4915" s="30">
        <f>IFERROR(_xlfn.XLOOKUP($B4915,'Ownership Metrics'!$A:$A,'Ownership Metrics'!$G:$G),"")</f>
        <v>27</v>
      </c>
      <c r="S4915" s="27" t="str">
        <f>IFERROR(_xlfn.XLOOKUP($B4915,'Ownership Metrics'!$A:$A,'Ownership Metrics'!$H:$H),"")</f>
        <v>Moderat</v>
      </c>
      <c r="T4915" s="27" t="str">
        <f>IFERROR(_xlfn.XLOOKUP($B4915,'Ownership Metrics'!$A:$A,'Ownership Metrics'!$I:$I),"")</f>
        <v>Sedang</v>
      </c>
      <c r="U4915" s="27">
        <f>IF(COUNTIFS($B$2:$B4915,$B4915,$D$2:$D4915,$D4915)=1,1,0)</f>
        <v>1</v>
      </c>
      <c r="V4915" s="27">
        <f t="shared" si="229"/>
        <v>3.99</v>
      </c>
      <c r="W4915" s="27">
        <f t="shared" si="230"/>
        <v>5</v>
      </c>
      <c r="X4915" s="27">
        <f t="shared" si="228"/>
        <v>3.9899995085000004</v>
      </c>
    </row>
    <row r="4916" spans="1:24" x14ac:dyDescent="0.25">
      <c r="A4916" s="26">
        <v>46265</v>
      </c>
      <c r="B4916" s="27" t="s">
        <v>10789</v>
      </c>
      <c r="C4916" s="27" t="s">
        <v>5080</v>
      </c>
      <c r="D4916" s="27" t="s">
        <v>540</v>
      </c>
      <c r="E4916" s="27"/>
      <c r="F4916" s="27"/>
      <c r="G4916" s="27"/>
      <c r="H4916" s="27"/>
      <c r="I4916" s="28">
        <v>0</v>
      </c>
      <c r="J4916" s="28">
        <v>352100000</v>
      </c>
      <c r="K4916" s="28">
        <v>352100000</v>
      </c>
      <c r="L4916" s="29">
        <v>4.57</v>
      </c>
      <c r="M4916" s="29">
        <f>IFERROR(_xlfn.XLOOKUP($B4916,'Ownership Metrics'!$A:$A,'Ownership Metrics'!$B:$B),"")</f>
        <v>20.73</v>
      </c>
      <c r="N4916" s="28">
        <f>IFERROR(_xlfn.XLOOKUP($B4916,'Ownership Metrics'!$A:$A,'Ownership Metrics'!$C:$C),"")</f>
        <v>1574</v>
      </c>
      <c r="O4916" s="29">
        <f>IFERROR(_xlfn.XLOOKUP($B4916,'Ownership Metrics'!$A:$A,'Ownership Metrics'!$D:$D),"")</f>
        <v>38.01</v>
      </c>
      <c r="P4916" s="29">
        <f>IFERROR(_xlfn.XLOOKUP($B4916,'Ownership Metrics'!$A:$A,'Ownership Metrics'!$E:$E),"")</f>
        <v>47.25</v>
      </c>
      <c r="Q4916" s="30">
        <f>IFERROR(_xlfn.XLOOKUP($B4916,'Ownership Metrics'!$A:$A,'Ownership Metrics'!$F:$F),"")</f>
        <v>17</v>
      </c>
      <c r="R4916" s="30">
        <f>IFERROR(_xlfn.XLOOKUP($B4916,'Ownership Metrics'!$A:$A,'Ownership Metrics'!$G:$G),"")</f>
        <v>27</v>
      </c>
      <c r="S4916" s="27" t="str">
        <f>IFERROR(_xlfn.XLOOKUP($B4916,'Ownership Metrics'!$A:$A,'Ownership Metrics'!$H:$H),"")</f>
        <v>Moderat</v>
      </c>
      <c r="T4916" s="27" t="str">
        <f>IFERROR(_xlfn.XLOOKUP($B4916,'Ownership Metrics'!$A:$A,'Ownership Metrics'!$I:$I),"")</f>
        <v>Sedang</v>
      </c>
      <c r="U4916" s="27">
        <f>IF(COUNTIFS($B$2:$B4916,$B4916,$D$2:$D4916,$D4916)=1,1,0)</f>
        <v>1</v>
      </c>
      <c r="V4916" s="27">
        <f t="shared" si="229"/>
        <v>4.57</v>
      </c>
      <c r="W4916" s="27">
        <f t="shared" si="230"/>
        <v>3</v>
      </c>
      <c r="X4916" s="27">
        <f t="shared" si="228"/>
        <v>4.5699995084000005</v>
      </c>
    </row>
    <row r="4917" spans="1:24" x14ac:dyDescent="0.25">
      <c r="A4917" s="26">
        <v>46265</v>
      </c>
      <c r="B4917" s="27" t="s">
        <v>10789</v>
      </c>
      <c r="C4917" s="27" t="s">
        <v>5080</v>
      </c>
      <c r="D4917" s="27" t="s">
        <v>554</v>
      </c>
      <c r="E4917" s="27" t="s">
        <v>555</v>
      </c>
      <c r="F4917" s="27" t="s">
        <v>23</v>
      </c>
      <c r="G4917" s="27"/>
      <c r="H4917" s="27" t="s">
        <v>24</v>
      </c>
      <c r="I4917" s="28">
        <v>2927061900</v>
      </c>
      <c r="J4917" s="28">
        <v>0</v>
      </c>
      <c r="K4917" s="28">
        <v>2927061900</v>
      </c>
      <c r="L4917" s="29">
        <v>38.01</v>
      </c>
      <c r="M4917" s="29">
        <f>IFERROR(_xlfn.XLOOKUP($B4917,'Ownership Metrics'!$A:$A,'Ownership Metrics'!$B:$B),"")</f>
        <v>20.73</v>
      </c>
      <c r="N4917" s="28">
        <f>IFERROR(_xlfn.XLOOKUP($B4917,'Ownership Metrics'!$A:$A,'Ownership Metrics'!$C:$C),"")</f>
        <v>1574</v>
      </c>
      <c r="O4917" s="29">
        <f>IFERROR(_xlfn.XLOOKUP($B4917,'Ownership Metrics'!$A:$A,'Ownership Metrics'!$D:$D),"")</f>
        <v>38.01</v>
      </c>
      <c r="P4917" s="29">
        <f>IFERROR(_xlfn.XLOOKUP($B4917,'Ownership Metrics'!$A:$A,'Ownership Metrics'!$E:$E),"")</f>
        <v>47.25</v>
      </c>
      <c r="Q4917" s="30">
        <f>IFERROR(_xlfn.XLOOKUP($B4917,'Ownership Metrics'!$A:$A,'Ownership Metrics'!$F:$F),"")</f>
        <v>17</v>
      </c>
      <c r="R4917" s="30">
        <f>IFERROR(_xlfn.XLOOKUP($B4917,'Ownership Metrics'!$A:$A,'Ownership Metrics'!$G:$G),"")</f>
        <v>27</v>
      </c>
      <c r="S4917" s="27" t="str">
        <f>IFERROR(_xlfn.XLOOKUP($B4917,'Ownership Metrics'!$A:$A,'Ownership Metrics'!$H:$H),"")</f>
        <v>Moderat</v>
      </c>
      <c r="T4917" s="27" t="str">
        <f>IFERROR(_xlfn.XLOOKUP($B4917,'Ownership Metrics'!$A:$A,'Ownership Metrics'!$I:$I),"")</f>
        <v>Sedang</v>
      </c>
      <c r="U4917" s="27">
        <f>IF(COUNTIFS($B$2:$B4917,$B4917,$D$2:$D4917,$D4917)=1,1,0)</f>
        <v>1</v>
      </c>
      <c r="V4917" s="27">
        <f t="shared" si="229"/>
        <v>38.01</v>
      </c>
      <c r="W4917" s="27">
        <f t="shared" si="230"/>
        <v>1</v>
      </c>
      <c r="X4917" s="27">
        <f t="shared" si="228"/>
        <v>38.009999508299998</v>
      </c>
    </row>
    <row r="4918" spans="1:24" x14ac:dyDescent="0.25">
      <c r="A4918" s="26">
        <v>46265</v>
      </c>
      <c r="B4918" s="27" t="s">
        <v>10789</v>
      </c>
      <c r="C4918" s="27" t="s">
        <v>5080</v>
      </c>
      <c r="D4918" s="27" t="s">
        <v>5085</v>
      </c>
      <c r="E4918" s="27" t="s">
        <v>149</v>
      </c>
      <c r="F4918" s="27" t="s">
        <v>23</v>
      </c>
      <c r="G4918" s="27"/>
      <c r="H4918" s="27" t="s">
        <v>24</v>
      </c>
      <c r="I4918" s="28">
        <v>112278466</v>
      </c>
      <c r="J4918" s="28">
        <v>0</v>
      </c>
      <c r="K4918" s="28">
        <v>112278466</v>
      </c>
      <c r="L4918" s="29">
        <v>1.46</v>
      </c>
      <c r="M4918" s="29">
        <f>IFERROR(_xlfn.XLOOKUP($B4918,'Ownership Metrics'!$A:$A,'Ownership Metrics'!$B:$B),"")</f>
        <v>20.73</v>
      </c>
      <c r="N4918" s="28">
        <f>IFERROR(_xlfn.XLOOKUP($B4918,'Ownership Metrics'!$A:$A,'Ownership Metrics'!$C:$C),"")</f>
        <v>1574</v>
      </c>
      <c r="O4918" s="29">
        <f>IFERROR(_xlfn.XLOOKUP($B4918,'Ownership Metrics'!$A:$A,'Ownership Metrics'!$D:$D),"")</f>
        <v>38.01</v>
      </c>
      <c r="P4918" s="29">
        <f>IFERROR(_xlfn.XLOOKUP($B4918,'Ownership Metrics'!$A:$A,'Ownership Metrics'!$E:$E),"")</f>
        <v>47.25</v>
      </c>
      <c r="Q4918" s="30">
        <f>IFERROR(_xlfn.XLOOKUP($B4918,'Ownership Metrics'!$A:$A,'Ownership Metrics'!$F:$F),"")</f>
        <v>17</v>
      </c>
      <c r="R4918" s="30">
        <f>IFERROR(_xlfn.XLOOKUP($B4918,'Ownership Metrics'!$A:$A,'Ownership Metrics'!$G:$G),"")</f>
        <v>27</v>
      </c>
      <c r="S4918" s="27" t="str">
        <f>IFERROR(_xlfn.XLOOKUP($B4918,'Ownership Metrics'!$A:$A,'Ownership Metrics'!$H:$H),"")</f>
        <v>Moderat</v>
      </c>
      <c r="T4918" s="27" t="str">
        <f>IFERROR(_xlfn.XLOOKUP($B4918,'Ownership Metrics'!$A:$A,'Ownership Metrics'!$I:$I),"")</f>
        <v>Sedang</v>
      </c>
      <c r="U4918" s="27">
        <f>IF(COUNTIFS($B$2:$B4918,$B4918,$D$2:$D4918,$D4918)=1,1,0)</f>
        <v>1</v>
      </c>
      <c r="V4918" s="27">
        <f t="shared" si="229"/>
        <v>1.46</v>
      </c>
      <c r="W4918" s="27">
        <f t="shared" si="230"/>
        <v>14</v>
      </c>
      <c r="X4918" s="27">
        <f t="shared" si="228"/>
        <v>1.4599995081999999</v>
      </c>
    </row>
    <row r="4919" spans="1:24" x14ac:dyDescent="0.25">
      <c r="A4919" s="26">
        <v>46265</v>
      </c>
      <c r="B4919" s="27" t="s">
        <v>10789</v>
      </c>
      <c r="C4919" s="27" t="s">
        <v>5080</v>
      </c>
      <c r="D4919" s="27" t="s">
        <v>5086</v>
      </c>
      <c r="E4919" s="27" t="s">
        <v>67</v>
      </c>
      <c r="F4919" s="27" t="s">
        <v>23</v>
      </c>
      <c r="G4919" s="27"/>
      <c r="H4919" s="27" t="s">
        <v>24</v>
      </c>
      <c r="I4919" s="28">
        <v>194150500</v>
      </c>
      <c r="J4919" s="28">
        <v>0</v>
      </c>
      <c r="K4919" s="28">
        <v>194150500</v>
      </c>
      <c r="L4919" s="29">
        <v>2.52</v>
      </c>
      <c r="M4919" s="29">
        <f>IFERROR(_xlfn.XLOOKUP($B4919,'Ownership Metrics'!$A:$A,'Ownership Metrics'!$B:$B),"")</f>
        <v>20.73</v>
      </c>
      <c r="N4919" s="28">
        <f>IFERROR(_xlfn.XLOOKUP($B4919,'Ownership Metrics'!$A:$A,'Ownership Metrics'!$C:$C),"")</f>
        <v>1574</v>
      </c>
      <c r="O4919" s="29">
        <f>IFERROR(_xlfn.XLOOKUP($B4919,'Ownership Metrics'!$A:$A,'Ownership Metrics'!$D:$D),"")</f>
        <v>38.01</v>
      </c>
      <c r="P4919" s="29">
        <f>IFERROR(_xlfn.XLOOKUP($B4919,'Ownership Metrics'!$A:$A,'Ownership Metrics'!$E:$E),"")</f>
        <v>47.25</v>
      </c>
      <c r="Q4919" s="30">
        <f>IFERROR(_xlfn.XLOOKUP($B4919,'Ownership Metrics'!$A:$A,'Ownership Metrics'!$F:$F),"")</f>
        <v>17</v>
      </c>
      <c r="R4919" s="30">
        <f>IFERROR(_xlfn.XLOOKUP($B4919,'Ownership Metrics'!$A:$A,'Ownership Metrics'!$G:$G),"")</f>
        <v>27</v>
      </c>
      <c r="S4919" s="27" t="str">
        <f>IFERROR(_xlfn.XLOOKUP($B4919,'Ownership Metrics'!$A:$A,'Ownership Metrics'!$H:$H),"")</f>
        <v>Moderat</v>
      </c>
      <c r="T4919" s="27" t="str">
        <f>IFERROR(_xlfn.XLOOKUP($B4919,'Ownership Metrics'!$A:$A,'Ownership Metrics'!$I:$I),"")</f>
        <v>Sedang</v>
      </c>
      <c r="U4919" s="27">
        <f>IF(COUNTIFS($B$2:$B4919,$B4919,$D$2:$D4919,$D4919)=1,1,0)</f>
        <v>1</v>
      </c>
      <c r="V4919" s="27">
        <f t="shared" si="229"/>
        <v>2.52</v>
      </c>
      <c r="W4919" s="27">
        <f t="shared" si="230"/>
        <v>9</v>
      </c>
      <c r="X4919" s="27">
        <f t="shared" si="228"/>
        <v>2.5199995081000002</v>
      </c>
    </row>
    <row r="4920" spans="1:24" x14ac:dyDescent="0.25">
      <c r="A4920" s="26">
        <v>46265</v>
      </c>
      <c r="B4920" s="27" t="s">
        <v>10789</v>
      </c>
      <c r="C4920" s="27" t="s">
        <v>5080</v>
      </c>
      <c r="D4920" s="27" t="s">
        <v>556</v>
      </c>
      <c r="E4920" s="27" t="s">
        <v>67</v>
      </c>
      <c r="F4920" s="27" t="s">
        <v>23</v>
      </c>
      <c r="G4920" s="27"/>
      <c r="H4920" s="27" t="s">
        <v>24</v>
      </c>
      <c r="I4920" s="28">
        <v>99911300</v>
      </c>
      <c r="J4920" s="28">
        <v>0</v>
      </c>
      <c r="K4920" s="28">
        <v>99911300</v>
      </c>
      <c r="L4920" s="29">
        <v>1.3</v>
      </c>
      <c r="M4920" s="29">
        <f>IFERROR(_xlfn.XLOOKUP($B4920,'Ownership Metrics'!$A:$A,'Ownership Metrics'!$B:$B),"")</f>
        <v>20.73</v>
      </c>
      <c r="N4920" s="28">
        <f>IFERROR(_xlfn.XLOOKUP($B4920,'Ownership Metrics'!$A:$A,'Ownership Metrics'!$C:$C),"")</f>
        <v>1574</v>
      </c>
      <c r="O4920" s="29">
        <f>IFERROR(_xlfn.XLOOKUP($B4920,'Ownership Metrics'!$A:$A,'Ownership Metrics'!$D:$D),"")</f>
        <v>38.01</v>
      </c>
      <c r="P4920" s="29">
        <f>IFERROR(_xlfn.XLOOKUP($B4920,'Ownership Metrics'!$A:$A,'Ownership Metrics'!$E:$E),"")</f>
        <v>47.25</v>
      </c>
      <c r="Q4920" s="30">
        <f>IFERROR(_xlfn.XLOOKUP($B4920,'Ownership Metrics'!$A:$A,'Ownership Metrics'!$F:$F),"")</f>
        <v>17</v>
      </c>
      <c r="R4920" s="30">
        <f>IFERROR(_xlfn.XLOOKUP($B4920,'Ownership Metrics'!$A:$A,'Ownership Metrics'!$G:$G),"")</f>
        <v>27</v>
      </c>
      <c r="S4920" s="27" t="str">
        <f>IFERROR(_xlfn.XLOOKUP($B4920,'Ownership Metrics'!$A:$A,'Ownership Metrics'!$H:$H),"")</f>
        <v>Moderat</v>
      </c>
      <c r="T4920" s="27" t="str">
        <f>IFERROR(_xlfn.XLOOKUP($B4920,'Ownership Metrics'!$A:$A,'Ownership Metrics'!$I:$I),"")</f>
        <v>Sedang</v>
      </c>
      <c r="U4920" s="27">
        <f>IF(COUNTIFS($B$2:$B4920,$B4920,$D$2:$D4920,$D4920)=1,1,0)</f>
        <v>1</v>
      </c>
      <c r="V4920" s="27">
        <f t="shared" si="229"/>
        <v>1.3</v>
      </c>
      <c r="W4920" s="27">
        <f t="shared" si="230"/>
        <v>16</v>
      </c>
      <c r="X4920" s="27">
        <f t="shared" si="228"/>
        <v>1.299999508</v>
      </c>
    </row>
    <row r="4921" spans="1:24" x14ac:dyDescent="0.25">
      <c r="A4921" s="26">
        <v>46265</v>
      </c>
      <c r="B4921" s="27" t="s">
        <v>10789</v>
      </c>
      <c r="C4921" s="27" t="s">
        <v>5080</v>
      </c>
      <c r="D4921" s="27" t="s">
        <v>5087</v>
      </c>
      <c r="E4921" s="27" t="s">
        <v>67</v>
      </c>
      <c r="F4921" s="27" t="s">
        <v>23</v>
      </c>
      <c r="G4921" s="27"/>
      <c r="H4921" s="27" t="s">
        <v>24</v>
      </c>
      <c r="I4921" s="28">
        <v>142129800</v>
      </c>
      <c r="J4921" s="28">
        <v>0</v>
      </c>
      <c r="K4921" s="28">
        <v>142129800</v>
      </c>
      <c r="L4921" s="29">
        <v>1.85</v>
      </c>
      <c r="M4921" s="29">
        <f>IFERROR(_xlfn.XLOOKUP($B4921,'Ownership Metrics'!$A:$A,'Ownership Metrics'!$B:$B),"")</f>
        <v>20.73</v>
      </c>
      <c r="N4921" s="28">
        <f>IFERROR(_xlfn.XLOOKUP($B4921,'Ownership Metrics'!$A:$A,'Ownership Metrics'!$C:$C),"")</f>
        <v>1574</v>
      </c>
      <c r="O4921" s="29">
        <f>IFERROR(_xlfn.XLOOKUP($B4921,'Ownership Metrics'!$A:$A,'Ownership Metrics'!$D:$D),"")</f>
        <v>38.01</v>
      </c>
      <c r="P4921" s="29">
        <f>IFERROR(_xlfn.XLOOKUP($B4921,'Ownership Metrics'!$A:$A,'Ownership Metrics'!$E:$E),"")</f>
        <v>47.25</v>
      </c>
      <c r="Q4921" s="30">
        <f>IFERROR(_xlfn.XLOOKUP($B4921,'Ownership Metrics'!$A:$A,'Ownership Metrics'!$F:$F),"")</f>
        <v>17</v>
      </c>
      <c r="R4921" s="30">
        <f>IFERROR(_xlfn.XLOOKUP($B4921,'Ownership Metrics'!$A:$A,'Ownership Metrics'!$G:$G),"")</f>
        <v>27</v>
      </c>
      <c r="S4921" s="27" t="str">
        <f>IFERROR(_xlfn.XLOOKUP($B4921,'Ownership Metrics'!$A:$A,'Ownership Metrics'!$H:$H),"")</f>
        <v>Moderat</v>
      </c>
      <c r="T4921" s="27" t="str">
        <f>IFERROR(_xlfn.XLOOKUP($B4921,'Ownership Metrics'!$A:$A,'Ownership Metrics'!$I:$I),"")</f>
        <v>Sedang</v>
      </c>
      <c r="U4921" s="27">
        <f>IF(COUNTIFS($B$2:$B4921,$B4921,$D$2:$D4921,$D4921)=1,1,0)</f>
        <v>1</v>
      </c>
      <c r="V4921" s="27">
        <f t="shared" si="229"/>
        <v>1.85</v>
      </c>
      <c r="W4921" s="27">
        <f t="shared" si="230"/>
        <v>11</v>
      </c>
      <c r="X4921" s="27">
        <f t="shared" si="228"/>
        <v>1.8499995079</v>
      </c>
    </row>
    <row r="4922" spans="1:24" x14ac:dyDescent="0.25">
      <c r="A4922" s="26">
        <v>46265</v>
      </c>
      <c r="B4922" s="27" t="s">
        <v>10790</v>
      </c>
      <c r="C4922" s="27" t="s">
        <v>5089</v>
      </c>
      <c r="D4922" s="27" t="s">
        <v>5090</v>
      </c>
      <c r="E4922" s="27" t="s">
        <v>22</v>
      </c>
      <c r="F4922" s="27" t="s">
        <v>23</v>
      </c>
      <c r="G4922" s="27"/>
      <c r="H4922" s="27" t="s">
        <v>24</v>
      </c>
      <c r="I4922" s="28">
        <v>106497800</v>
      </c>
      <c r="J4922" s="28">
        <v>0</v>
      </c>
      <c r="K4922" s="28">
        <v>106497800</v>
      </c>
      <c r="L4922" s="29">
        <v>4.8499999999999996</v>
      </c>
      <c r="M4922" s="29">
        <f>IFERROR(_xlfn.XLOOKUP($B4922,'Ownership Metrics'!$A:$A,'Ownership Metrics'!$B:$B),"")</f>
        <v>6.87</v>
      </c>
      <c r="N4922" s="28">
        <f>IFERROR(_xlfn.XLOOKUP($B4922,'Ownership Metrics'!$A:$A,'Ownership Metrics'!$C:$C),"")</f>
        <v>3225</v>
      </c>
      <c r="O4922" s="29">
        <f>IFERROR(_xlfn.XLOOKUP($B4922,'Ownership Metrics'!$A:$A,'Ownership Metrics'!$D:$D),"")</f>
        <v>44.5</v>
      </c>
      <c r="P4922" s="29">
        <f>IFERROR(_xlfn.XLOOKUP($B4922,'Ownership Metrics'!$A:$A,'Ownership Metrics'!$E:$E),"")</f>
        <v>83.84</v>
      </c>
      <c r="Q4922" s="30">
        <f>IFERROR(_xlfn.XLOOKUP($B4922,'Ownership Metrics'!$A:$A,'Ownership Metrics'!$F:$F),"")</f>
        <v>6</v>
      </c>
      <c r="R4922" s="30">
        <f>IFERROR(_xlfn.XLOOKUP($B4922,'Ownership Metrics'!$A:$A,'Ownership Metrics'!$G:$G),"")</f>
        <v>59</v>
      </c>
      <c r="S4922" s="27" t="str">
        <f>IFERROR(_xlfn.XLOOKUP($B4922,'Ownership Metrics'!$A:$A,'Ownership Metrics'!$H:$H),"")</f>
        <v>Terkonsentrasi</v>
      </c>
      <c r="T4922" s="27" t="str">
        <f>IFERROR(_xlfn.XLOOKUP($B4922,'Ownership Metrics'!$A:$A,'Ownership Metrics'!$I:$I),"")</f>
        <v>Tinggi</v>
      </c>
      <c r="U4922" s="27">
        <f>IF(COUNTIFS($B$2:$B4922,$B4922,$D$2:$D4922,$D4922)=1,1,0)</f>
        <v>1</v>
      </c>
      <c r="V4922" s="27">
        <f t="shared" si="229"/>
        <v>4.8499999999999996</v>
      </c>
      <c r="W4922" s="27">
        <f t="shared" si="230"/>
        <v>3</v>
      </c>
      <c r="X4922" s="27">
        <f t="shared" si="228"/>
        <v>4.8499995077999998</v>
      </c>
    </row>
    <row r="4923" spans="1:24" x14ac:dyDescent="0.25">
      <c r="A4923" s="26">
        <v>46265</v>
      </c>
      <c r="B4923" s="27" t="s">
        <v>10790</v>
      </c>
      <c r="C4923" s="27" t="s">
        <v>5089</v>
      </c>
      <c r="D4923" s="27" t="s">
        <v>5091</v>
      </c>
      <c r="E4923" s="27" t="s">
        <v>22</v>
      </c>
      <c r="F4923" s="27" t="s">
        <v>23</v>
      </c>
      <c r="G4923" s="27"/>
      <c r="H4923" s="27" t="s">
        <v>24</v>
      </c>
      <c r="I4923" s="28">
        <v>72855300</v>
      </c>
      <c r="J4923" s="28">
        <v>0</v>
      </c>
      <c r="K4923" s="28">
        <v>72855300</v>
      </c>
      <c r="L4923" s="29">
        <v>3.32</v>
      </c>
      <c r="M4923" s="29">
        <f>IFERROR(_xlfn.XLOOKUP($B4923,'Ownership Metrics'!$A:$A,'Ownership Metrics'!$B:$B),"")</f>
        <v>6.87</v>
      </c>
      <c r="N4923" s="28">
        <f>IFERROR(_xlfn.XLOOKUP($B4923,'Ownership Metrics'!$A:$A,'Ownership Metrics'!$C:$C),"")</f>
        <v>3225</v>
      </c>
      <c r="O4923" s="29">
        <f>IFERROR(_xlfn.XLOOKUP($B4923,'Ownership Metrics'!$A:$A,'Ownership Metrics'!$D:$D),"")</f>
        <v>44.5</v>
      </c>
      <c r="P4923" s="29">
        <f>IFERROR(_xlfn.XLOOKUP($B4923,'Ownership Metrics'!$A:$A,'Ownership Metrics'!$E:$E),"")</f>
        <v>83.84</v>
      </c>
      <c r="Q4923" s="30">
        <f>IFERROR(_xlfn.XLOOKUP($B4923,'Ownership Metrics'!$A:$A,'Ownership Metrics'!$F:$F),"")</f>
        <v>6</v>
      </c>
      <c r="R4923" s="30">
        <f>IFERROR(_xlfn.XLOOKUP($B4923,'Ownership Metrics'!$A:$A,'Ownership Metrics'!$G:$G),"")</f>
        <v>59</v>
      </c>
      <c r="S4923" s="27" t="str">
        <f>IFERROR(_xlfn.XLOOKUP($B4923,'Ownership Metrics'!$A:$A,'Ownership Metrics'!$H:$H),"")</f>
        <v>Terkonsentrasi</v>
      </c>
      <c r="T4923" s="27" t="str">
        <f>IFERROR(_xlfn.XLOOKUP($B4923,'Ownership Metrics'!$A:$A,'Ownership Metrics'!$I:$I),"")</f>
        <v>Tinggi</v>
      </c>
      <c r="U4923" s="27">
        <f>IF(COUNTIFS($B$2:$B4923,$B4923,$D$2:$D4923,$D4923)=1,1,0)</f>
        <v>1</v>
      </c>
      <c r="V4923" s="27">
        <f t="shared" si="229"/>
        <v>3.32</v>
      </c>
      <c r="W4923" s="27">
        <f t="shared" si="230"/>
        <v>5</v>
      </c>
      <c r="X4923" s="27">
        <f t="shared" si="228"/>
        <v>3.3199995077</v>
      </c>
    </row>
    <row r="4924" spans="1:24" x14ac:dyDescent="0.25">
      <c r="A4924" s="26">
        <v>46265</v>
      </c>
      <c r="B4924" s="27" t="s">
        <v>10790</v>
      </c>
      <c r="C4924" s="27" t="s">
        <v>5089</v>
      </c>
      <c r="D4924" s="27" t="s">
        <v>5092</v>
      </c>
      <c r="E4924" s="27" t="s">
        <v>22</v>
      </c>
      <c r="F4924" s="27" t="s">
        <v>23</v>
      </c>
      <c r="G4924" s="27"/>
      <c r="H4924" s="27" t="s">
        <v>24</v>
      </c>
      <c r="I4924" s="28">
        <v>90000000</v>
      </c>
      <c r="J4924" s="28">
        <v>0</v>
      </c>
      <c r="K4924" s="28">
        <v>90000000</v>
      </c>
      <c r="L4924" s="29">
        <v>4.0999999999999996</v>
      </c>
      <c r="M4924" s="29">
        <f>IFERROR(_xlfn.XLOOKUP($B4924,'Ownership Metrics'!$A:$A,'Ownership Metrics'!$B:$B),"")</f>
        <v>6.87</v>
      </c>
      <c r="N4924" s="28">
        <f>IFERROR(_xlfn.XLOOKUP($B4924,'Ownership Metrics'!$A:$A,'Ownership Metrics'!$C:$C),"")</f>
        <v>3225</v>
      </c>
      <c r="O4924" s="29">
        <f>IFERROR(_xlfn.XLOOKUP($B4924,'Ownership Metrics'!$A:$A,'Ownership Metrics'!$D:$D),"")</f>
        <v>44.5</v>
      </c>
      <c r="P4924" s="29">
        <f>IFERROR(_xlfn.XLOOKUP($B4924,'Ownership Metrics'!$A:$A,'Ownership Metrics'!$E:$E),"")</f>
        <v>83.84</v>
      </c>
      <c r="Q4924" s="30">
        <f>IFERROR(_xlfn.XLOOKUP($B4924,'Ownership Metrics'!$A:$A,'Ownership Metrics'!$F:$F),"")</f>
        <v>6</v>
      </c>
      <c r="R4924" s="30">
        <f>IFERROR(_xlfn.XLOOKUP($B4924,'Ownership Metrics'!$A:$A,'Ownership Metrics'!$G:$G),"")</f>
        <v>59</v>
      </c>
      <c r="S4924" s="27" t="str">
        <f>IFERROR(_xlfn.XLOOKUP($B4924,'Ownership Metrics'!$A:$A,'Ownership Metrics'!$H:$H),"")</f>
        <v>Terkonsentrasi</v>
      </c>
      <c r="T4924" s="27" t="str">
        <f>IFERROR(_xlfn.XLOOKUP($B4924,'Ownership Metrics'!$A:$A,'Ownership Metrics'!$I:$I),"")</f>
        <v>Tinggi</v>
      </c>
      <c r="U4924" s="27">
        <f>IF(COUNTIFS($B$2:$B4924,$B4924,$D$2:$D4924,$D4924)=1,1,0)</f>
        <v>1</v>
      </c>
      <c r="V4924" s="27">
        <f t="shared" si="229"/>
        <v>4.0999999999999996</v>
      </c>
      <c r="W4924" s="27">
        <f t="shared" si="230"/>
        <v>4</v>
      </c>
      <c r="X4924" s="27">
        <f t="shared" si="228"/>
        <v>4.0999995075999998</v>
      </c>
    </row>
    <row r="4925" spans="1:24" x14ac:dyDescent="0.25">
      <c r="A4925" s="26">
        <v>46265</v>
      </c>
      <c r="B4925" s="27" t="s">
        <v>10790</v>
      </c>
      <c r="C4925" s="27" t="s">
        <v>5089</v>
      </c>
      <c r="D4925" s="27" t="s">
        <v>5093</v>
      </c>
      <c r="E4925" s="27" t="s">
        <v>35</v>
      </c>
      <c r="F4925" s="27" t="s">
        <v>23</v>
      </c>
      <c r="G4925" s="27" t="s">
        <v>36</v>
      </c>
      <c r="H4925" s="27" t="s">
        <v>24</v>
      </c>
      <c r="I4925" s="28">
        <v>41000000</v>
      </c>
      <c r="J4925" s="28">
        <v>0</v>
      </c>
      <c r="K4925" s="28">
        <v>41000000</v>
      </c>
      <c r="L4925" s="29">
        <v>1.87</v>
      </c>
      <c r="M4925" s="29">
        <f>IFERROR(_xlfn.XLOOKUP($B4925,'Ownership Metrics'!$A:$A,'Ownership Metrics'!$B:$B),"")</f>
        <v>6.87</v>
      </c>
      <c r="N4925" s="28">
        <f>IFERROR(_xlfn.XLOOKUP($B4925,'Ownership Metrics'!$A:$A,'Ownership Metrics'!$C:$C),"")</f>
        <v>3225</v>
      </c>
      <c r="O4925" s="29">
        <f>IFERROR(_xlfn.XLOOKUP($B4925,'Ownership Metrics'!$A:$A,'Ownership Metrics'!$D:$D),"")</f>
        <v>44.5</v>
      </c>
      <c r="P4925" s="29">
        <f>IFERROR(_xlfn.XLOOKUP($B4925,'Ownership Metrics'!$A:$A,'Ownership Metrics'!$E:$E),"")</f>
        <v>83.84</v>
      </c>
      <c r="Q4925" s="30">
        <f>IFERROR(_xlfn.XLOOKUP($B4925,'Ownership Metrics'!$A:$A,'Ownership Metrics'!$F:$F),"")</f>
        <v>6</v>
      </c>
      <c r="R4925" s="30">
        <f>IFERROR(_xlfn.XLOOKUP($B4925,'Ownership Metrics'!$A:$A,'Ownership Metrics'!$G:$G),"")</f>
        <v>59</v>
      </c>
      <c r="S4925" s="27" t="str">
        <f>IFERROR(_xlfn.XLOOKUP($B4925,'Ownership Metrics'!$A:$A,'Ownership Metrics'!$H:$H),"")</f>
        <v>Terkonsentrasi</v>
      </c>
      <c r="T4925" s="27" t="str">
        <f>IFERROR(_xlfn.XLOOKUP($B4925,'Ownership Metrics'!$A:$A,'Ownership Metrics'!$I:$I),"")</f>
        <v>Tinggi</v>
      </c>
      <c r="U4925" s="27">
        <f>IF(COUNTIFS($B$2:$B4925,$B4925,$D$2:$D4925,$D4925)=1,1,0)</f>
        <v>1</v>
      </c>
      <c r="V4925" s="27">
        <f t="shared" si="229"/>
        <v>1.87</v>
      </c>
      <c r="W4925" s="27">
        <f t="shared" si="230"/>
        <v>6</v>
      </c>
      <c r="X4925" s="27">
        <f t="shared" si="228"/>
        <v>1.8699995075000002</v>
      </c>
    </row>
    <row r="4926" spans="1:24" x14ac:dyDescent="0.25">
      <c r="A4926" s="26">
        <v>46265</v>
      </c>
      <c r="B4926" s="27" t="s">
        <v>10790</v>
      </c>
      <c r="C4926" s="27" t="s">
        <v>5089</v>
      </c>
      <c r="D4926" s="27" t="s">
        <v>5094</v>
      </c>
      <c r="E4926" s="27"/>
      <c r="F4926" s="27"/>
      <c r="G4926" s="27"/>
      <c r="H4926" s="27"/>
      <c r="I4926" s="28">
        <v>0</v>
      </c>
      <c r="J4926" s="28">
        <v>977980000</v>
      </c>
      <c r="K4926" s="28">
        <v>977980000</v>
      </c>
      <c r="L4926" s="29">
        <v>44.5</v>
      </c>
      <c r="M4926" s="29">
        <f>IFERROR(_xlfn.XLOOKUP($B4926,'Ownership Metrics'!$A:$A,'Ownership Metrics'!$B:$B),"")</f>
        <v>6.87</v>
      </c>
      <c r="N4926" s="28">
        <f>IFERROR(_xlfn.XLOOKUP($B4926,'Ownership Metrics'!$A:$A,'Ownership Metrics'!$C:$C),"")</f>
        <v>3225</v>
      </c>
      <c r="O4926" s="29">
        <f>IFERROR(_xlfn.XLOOKUP($B4926,'Ownership Metrics'!$A:$A,'Ownership Metrics'!$D:$D),"")</f>
        <v>44.5</v>
      </c>
      <c r="P4926" s="29">
        <f>IFERROR(_xlfn.XLOOKUP($B4926,'Ownership Metrics'!$A:$A,'Ownership Metrics'!$E:$E),"")</f>
        <v>83.84</v>
      </c>
      <c r="Q4926" s="30">
        <f>IFERROR(_xlfn.XLOOKUP($B4926,'Ownership Metrics'!$A:$A,'Ownership Metrics'!$F:$F),"")</f>
        <v>6</v>
      </c>
      <c r="R4926" s="30">
        <f>IFERROR(_xlfn.XLOOKUP($B4926,'Ownership Metrics'!$A:$A,'Ownership Metrics'!$G:$G),"")</f>
        <v>59</v>
      </c>
      <c r="S4926" s="27" t="str">
        <f>IFERROR(_xlfn.XLOOKUP($B4926,'Ownership Metrics'!$A:$A,'Ownership Metrics'!$H:$H),"")</f>
        <v>Terkonsentrasi</v>
      </c>
      <c r="T4926" s="27" t="str">
        <f>IFERROR(_xlfn.XLOOKUP($B4926,'Ownership Metrics'!$A:$A,'Ownership Metrics'!$I:$I),"")</f>
        <v>Tinggi</v>
      </c>
      <c r="U4926" s="27">
        <f>IF(COUNTIFS($B$2:$B4926,$B4926,$D$2:$D4926,$D4926)=1,1,0)</f>
        <v>1</v>
      </c>
      <c r="V4926" s="27">
        <f t="shared" si="229"/>
        <v>44.5</v>
      </c>
      <c r="W4926" s="27">
        <f t="shared" si="230"/>
        <v>1</v>
      </c>
      <c r="X4926" s="27">
        <f t="shared" si="228"/>
        <v>44.499999507399998</v>
      </c>
    </row>
    <row r="4927" spans="1:24" x14ac:dyDescent="0.25">
      <c r="A4927" s="26">
        <v>46265</v>
      </c>
      <c r="B4927" s="27" t="s">
        <v>10790</v>
      </c>
      <c r="C4927" s="27" t="s">
        <v>5089</v>
      </c>
      <c r="D4927" s="27" t="s">
        <v>5095</v>
      </c>
      <c r="E4927" s="27"/>
      <c r="F4927" s="27"/>
      <c r="G4927" s="27"/>
      <c r="H4927" s="27"/>
      <c r="I4927" s="28">
        <v>0</v>
      </c>
      <c r="J4927" s="28">
        <v>758000000</v>
      </c>
      <c r="K4927" s="28">
        <v>758000000</v>
      </c>
      <c r="L4927" s="29">
        <v>34.49</v>
      </c>
      <c r="M4927" s="29">
        <f>IFERROR(_xlfn.XLOOKUP($B4927,'Ownership Metrics'!$A:$A,'Ownership Metrics'!$B:$B),"")</f>
        <v>6.87</v>
      </c>
      <c r="N4927" s="28">
        <f>IFERROR(_xlfn.XLOOKUP($B4927,'Ownership Metrics'!$A:$A,'Ownership Metrics'!$C:$C),"")</f>
        <v>3225</v>
      </c>
      <c r="O4927" s="29">
        <f>IFERROR(_xlfn.XLOOKUP($B4927,'Ownership Metrics'!$A:$A,'Ownership Metrics'!$D:$D),"")</f>
        <v>44.5</v>
      </c>
      <c r="P4927" s="29">
        <f>IFERROR(_xlfn.XLOOKUP($B4927,'Ownership Metrics'!$A:$A,'Ownership Metrics'!$E:$E),"")</f>
        <v>83.84</v>
      </c>
      <c r="Q4927" s="30">
        <f>IFERROR(_xlfn.XLOOKUP($B4927,'Ownership Metrics'!$A:$A,'Ownership Metrics'!$F:$F),"")</f>
        <v>6</v>
      </c>
      <c r="R4927" s="30">
        <f>IFERROR(_xlfn.XLOOKUP($B4927,'Ownership Metrics'!$A:$A,'Ownership Metrics'!$G:$G),"")</f>
        <v>59</v>
      </c>
      <c r="S4927" s="27" t="str">
        <f>IFERROR(_xlfn.XLOOKUP($B4927,'Ownership Metrics'!$A:$A,'Ownership Metrics'!$H:$H),"")</f>
        <v>Terkonsentrasi</v>
      </c>
      <c r="T4927" s="27" t="str">
        <f>IFERROR(_xlfn.XLOOKUP($B4927,'Ownership Metrics'!$A:$A,'Ownership Metrics'!$I:$I),"")</f>
        <v>Tinggi</v>
      </c>
      <c r="U4927" s="27">
        <f>IF(COUNTIFS($B$2:$B4927,$B4927,$D$2:$D4927,$D4927)=1,1,0)</f>
        <v>1</v>
      </c>
      <c r="V4927" s="27">
        <f t="shared" si="229"/>
        <v>34.49</v>
      </c>
      <c r="W4927" s="27">
        <f t="shared" si="230"/>
        <v>2</v>
      </c>
      <c r="X4927" s="27">
        <f t="shared" si="228"/>
        <v>34.489999507299999</v>
      </c>
    </row>
    <row r="4928" spans="1:24" x14ac:dyDescent="0.25">
      <c r="A4928" s="26">
        <v>46265</v>
      </c>
      <c r="B4928" s="27" t="s">
        <v>10791</v>
      </c>
      <c r="C4928" s="27" t="s">
        <v>5097</v>
      </c>
      <c r="D4928" s="27" t="s">
        <v>5098</v>
      </c>
      <c r="E4928" s="27" t="s">
        <v>22</v>
      </c>
      <c r="F4928" s="27" t="s">
        <v>23</v>
      </c>
      <c r="G4928" s="27"/>
      <c r="H4928" s="27" t="s">
        <v>24</v>
      </c>
      <c r="I4928" s="28">
        <v>317361000</v>
      </c>
      <c r="J4928" s="28">
        <v>0</v>
      </c>
      <c r="K4928" s="28">
        <v>317361000</v>
      </c>
      <c r="L4928" s="29">
        <v>5</v>
      </c>
      <c r="M4928" s="29">
        <f>IFERROR(_xlfn.XLOOKUP($B4928,'Ownership Metrics'!$A:$A,'Ownership Metrics'!$B:$B),"")</f>
        <v>30.46</v>
      </c>
      <c r="N4928" s="28">
        <f>IFERROR(_xlfn.XLOOKUP($B4928,'Ownership Metrics'!$A:$A,'Ownership Metrics'!$C:$C),"")</f>
        <v>1192</v>
      </c>
      <c r="O4928" s="29">
        <f>IFERROR(_xlfn.XLOOKUP($B4928,'Ownership Metrics'!$A:$A,'Ownership Metrics'!$D:$D),"")</f>
        <v>32.549999999999997</v>
      </c>
      <c r="P4928" s="29">
        <f>IFERROR(_xlfn.XLOOKUP($B4928,'Ownership Metrics'!$A:$A,'Ownership Metrics'!$E:$E),"")</f>
        <v>42.79</v>
      </c>
      <c r="Q4928" s="30">
        <f>IFERROR(_xlfn.XLOOKUP($B4928,'Ownership Metrics'!$A:$A,'Ownership Metrics'!$F:$F),"")</f>
        <v>15</v>
      </c>
      <c r="R4928" s="30">
        <f>IFERROR(_xlfn.XLOOKUP($B4928,'Ownership Metrics'!$A:$A,'Ownership Metrics'!$G:$G),"")</f>
        <v>26</v>
      </c>
      <c r="S4928" s="27" t="str">
        <f>IFERROR(_xlfn.XLOOKUP($B4928,'Ownership Metrics'!$A:$A,'Ownership Metrics'!$H:$H),"")</f>
        <v>Moderat</v>
      </c>
      <c r="T4928" s="27" t="str">
        <f>IFERROR(_xlfn.XLOOKUP($B4928,'Ownership Metrics'!$A:$A,'Ownership Metrics'!$I:$I),"")</f>
        <v>Sedang</v>
      </c>
      <c r="U4928" s="27">
        <f>IF(COUNTIFS($B$2:$B4928,$B4928,$D$2:$D4928,$D4928)=1,1,0)</f>
        <v>1</v>
      </c>
      <c r="V4928" s="27">
        <f t="shared" si="229"/>
        <v>5</v>
      </c>
      <c r="W4928" s="27">
        <f t="shared" si="230"/>
        <v>3</v>
      </c>
      <c r="X4928" s="27">
        <f t="shared" si="228"/>
        <v>4.9999995072000001</v>
      </c>
    </row>
    <row r="4929" spans="1:24" x14ac:dyDescent="0.25">
      <c r="A4929" s="26">
        <v>46265</v>
      </c>
      <c r="B4929" s="27" t="s">
        <v>10791</v>
      </c>
      <c r="C4929" s="27" t="s">
        <v>5097</v>
      </c>
      <c r="D4929" s="27" t="s">
        <v>5099</v>
      </c>
      <c r="E4929" s="27" t="s">
        <v>22</v>
      </c>
      <c r="F4929" s="27" t="s">
        <v>23</v>
      </c>
      <c r="G4929" s="27"/>
      <c r="H4929" s="27" t="s">
        <v>24</v>
      </c>
      <c r="I4929" s="28">
        <v>126944400</v>
      </c>
      <c r="J4929" s="28">
        <v>0</v>
      </c>
      <c r="K4929" s="28">
        <v>126944400</v>
      </c>
      <c r="L4929" s="29">
        <v>2</v>
      </c>
      <c r="M4929" s="29">
        <f>IFERROR(_xlfn.XLOOKUP($B4929,'Ownership Metrics'!$A:$A,'Ownership Metrics'!$B:$B),"")</f>
        <v>30.46</v>
      </c>
      <c r="N4929" s="28">
        <f>IFERROR(_xlfn.XLOOKUP($B4929,'Ownership Metrics'!$A:$A,'Ownership Metrics'!$C:$C),"")</f>
        <v>1192</v>
      </c>
      <c r="O4929" s="29">
        <f>IFERROR(_xlfn.XLOOKUP($B4929,'Ownership Metrics'!$A:$A,'Ownership Metrics'!$D:$D),"")</f>
        <v>32.549999999999997</v>
      </c>
      <c r="P4929" s="29">
        <f>IFERROR(_xlfn.XLOOKUP($B4929,'Ownership Metrics'!$A:$A,'Ownership Metrics'!$E:$E),"")</f>
        <v>42.79</v>
      </c>
      <c r="Q4929" s="30">
        <f>IFERROR(_xlfn.XLOOKUP($B4929,'Ownership Metrics'!$A:$A,'Ownership Metrics'!$F:$F),"")</f>
        <v>15</v>
      </c>
      <c r="R4929" s="30">
        <f>IFERROR(_xlfn.XLOOKUP($B4929,'Ownership Metrics'!$A:$A,'Ownership Metrics'!$G:$G),"")</f>
        <v>26</v>
      </c>
      <c r="S4929" s="27" t="str">
        <f>IFERROR(_xlfn.XLOOKUP($B4929,'Ownership Metrics'!$A:$A,'Ownership Metrics'!$H:$H),"")</f>
        <v>Moderat</v>
      </c>
      <c r="T4929" s="27" t="str">
        <f>IFERROR(_xlfn.XLOOKUP($B4929,'Ownership Metrics'!$A:$A,'Ownership Metrics'!$I:$I),"")</f>
        <v>Sedang</v>
      </c>
      <c r="U4929" s="27">
        <f>IF(COUNTIFS($B$2:$B4929,$B4929,$D$2:$D4929,$D4929)=1,1,0)</f>
        <v>1</v>
      </c>
      <c r="V4929" s="27">
        <f t="shared" si="229"/>
        <v>2</v>
      </c>
      <c r="W4929" s="27">
        <f t="shared" si="230"/>
        <v>8</v>
      </c>
      <c r="X4929" s="27">
        <f t="shared" si="228"/>
        <v>1.9999995071000001</v>
      </c>
    </row>
    <row r="4930" spans="1:24" x14ac:dyDescent="0.25">
      <c r="A4930" s="26">
        <v>46265</v>
      </c>
      <c r="B4930" s="27" t="s">
        <v>10791</v>
      </c>
      <c r="C4930" s="27" t="s">
        <v>5097</v>
      </c>
      <c r="D4930" s="27" t="s">
        <v>1184</v>
      </c>
      <c r="E4930" s="27" t="s">
        <v>74</v>
      </c>
      <c r="F4930" s="27" t="s">
        <v>23</v>
      </c>
      <c r="G4930" s="27"/>
      <c r="H4930" s="27" t="s">
        <v>24</v>
      </c>
      <c r="I4930" s="28">
        <v>119175123</v>
      </c>
      <c r="J4930" s="28">
        <v>0</v>
      </c>
      <c r="K4930" s="28">
        <v>119175123</v>
      </c>
      <c r="L4930" s="29">
        <v>1.88</v>
      </c>
      <c r="M4930" s="29">
        <f>IFERROR(_xlfn.XLOOKUP($B4930,'Ownership Metrics'!$A:$A,'Ownership Metrics'!$B:$B),"")</f>
        <v>30.46</v>
      </c>
      <c r="N4930" s="28">
        <f>IFERROR(_xlfn.XLOOKUP($B4930,'Ownership Metrics'!$A:$A,'Ownership Metrics'!$C:$C),"")</f>
        <v>1192</v>
      </c>
      <c r="O4930" s="29">
        <f>IFERROR(_xlfn.XLOOKUP($B4930,'Ownership Metrics'!$A:$A,'Ownership Metrics'!$D:$D),"")</f>
        <v>32.549999999999997</v>
      </c>
      <c r="P4930" s="29">
        <f>IFERROR(_xlfn.XLOOKUP($B4930,'Ownership Metrics'!$A:$A,'Ownership Metrics'!$E:$E),"")</f>
        <v>42.79</v>
      </c>
      <c r="Q4930" s="30">
        <f>IFERROR(_xlfn.XLOOKUP($B4930,'Ownership Metrics'!$A:$A,'Ownership Metrics'!$F:$F),"")</f>
        <v>15</v>
      </c>
      <c r="R4930" s="30">
        <f>IFERROR(_xlfn.XLOOKUP($B4930,'Ownership Metrics'!$A:$A,'Ownership Metrics'!$G:$G),"")</f>
        <v>26</v>
      </c>
      <c r="S4930" s="27" t="str">
        <f>IFERROR(_xlfn.XLOOKUP($B4930,'Ownership Metrics'!$A:$A,'Ownership Metrics'!$H:$H),"")</f>
        <v>Moderat</v>
      </c>
      <c r="T4930" s="27" t="str">
        <f>IFERROR(_xlfn.XLOOKUP($B4930,'Ownership Metrics'!$A:$A,'Ownership Metrics'!$I:$I),"")</f>
        <v>Sedang</v>
      </c>
      <c r="U4930" s="27">
        <f>IF(COUNTIFS($B$2:$B4930,$B4930,$D$2:$D4930,$D4930)=1,1,0)</f>
        <v>1</v>
      </c>
      <c r="V4930" s="27">
        <f t="shared" si="229"/>
        <v>1.88</v>
      </c>
      <c r="W4930" s="27">
        <f t="shared" si="230"/>
        <v>9</v>
      </c>
      <c r="X4930" s="27">
        <f t="shared" ref="X4930:X4993" si="231">$V4930-(ROW()*0.0000000001)</f>
        <v>1.879999507</v>
      </c>
    </row>
    <row r="4931" spans="1:24" x14ac:dyDescent="0.25">
      <c r="A4931" s="26">
        <v>46265</v>
      </c>
      <c r="B4931" s="27" t="s">
        <v>10791</v>
      </c>
      <c r="C4931" s="27" t="s">
        <v>5097</v>
      </c>
      <c r="D4931" s="27" t="s">
        <v>5100</v>
      </c>
      <c r="E4931" s="27" t="s">
        <v>51</v>
      </c>
      <c r="F4931" s="27" t="s">
        <v>23</v>
      </c>
      <c r="G4931" s="27"/>
      <c r="H4931" s="27" t="s">
        <v>24</v>
      </c>
      <c r="I4931" s="28">
        <v>332567000</v>
      </c>
      <c r="J4931" s="28">
        <v>0</v>
      </c>
      <c r="K4931" s="28">
        <v>332567000</v>
      </c>
      <c r="L4931" s="29">
        <v>5.24</v>
      </c>
      <c r="M4931" s="29">
        <f>IFERROR(_xlfn.XLOOKUP($B4931,'Ownership Metrics'!$A:$A,'Ownership Metrics'!$B:$B),"")</f>
        <v>30.46</v>
      </c>
      <c r="N4931" s="28">
        <f>IFERROR(_xlfn.XLOOKUP($B4931,'Ownership Metrics'!$A:$A,'Ownership Metrics'!$C:$C),"")</f>
        <v>1192</v>
      </c>
      <c r="O4931" s="29">
        <f>IFERROR(_xlfn.XLOOKUP($B4931,'Ownership Metrics'!$A:$A,'Ownership Metrics'!$D:$D),"")</f>
        <v>32.549999999999997</v>
      </c>
      <c r="P4931" s="29">
        <f>IFERROR(_xlfn.XLOOKUP($B4931,'Ownership Metrics'!$A:$A,'Ownership Metrics'!$E:$E),"")</f>
        <v>42.79</v>
      </c>
      <c r="Q4931" s="30">
        <f>IFERROR(_xlfn.XLOOKUP($B4931,'Ownership Metrics'!$A:$A,'Ownership Metrics'!$F:$F),"")</f>
        <v>15</v>
      </c>
      <c r="R4931" s="30">
        <f>IFERROR(_xlfn.XLOOKUP($B4931,'Ownership Metrics'!$A:$A,'Ownership Metrics'!$G:$G),"")</f>
        <v>26</v>
      </c>
      <c r="S4931" s="27" t="str">
        <f>IFERROR(_xlfn.XLOOKUP($B4931,'Ownership Metrics'!$A:$A,'Ownership Metrics'!$H:$H),"")</f>
        <v>Moderat</v>
      </c>
      <c r="T4931" s="27" t="str">
        <f>IFERROR(_xlfn.XLOOKUP($B4931,'Ownership Metrics'!$A:$A,'Ownership Metrics'!$I:$I),"")</f>
        <v>Sedang</v>
      </c>
      <c r="U4931" s="27">
        <f>IF(COUNTIFS($B$2:$B4931,$B4931,$D$2:$D4931,$D4931)=1,1,0)</f>
        <v>1</v>
      </c>
      <c r="V4931" s="27">
        <f t="shared" ref="V4931:V4994" si="232">SUMIFS($L$2:$L$10000,$B$2:$B$10000,$B4931,$D$2:$D$10000,$D4931)</f>
        <v>5.24</v>
      </c>
      <c r="W4931" s="27">
        <f t="shared" ref="W4931:W4994" si="233">COUNTIFS($B$2:$B$10000,$B4931,$U$2:$U$10000,1,$X$2:$X$10000,"&gt;"&amp;$X4931)+1</f>
        <v>2</v>
      </c>
      <c r="X4931" s="27">
        <f t="shared" si="231"/>
        <v>5.2399995069000003</v>
      </c>
    </row>
    <row r="4932" spans="1:24" x14ac:dyDescent="0.25">
      <c r="A4932" s="26">
        <v>46265</v>
      </c>
      <c r="B4932" s="27" t="s">
        <v>10791</v>
      </c>
      <c r="C4932" s="27" t="s">
        <v>5097</v>
      </c>
      <c r="D4932" s="27" t="s">
        <v>5101</v>
      </c>
      <c r="E4932" s="27" t="s">
        <v>22</v>
      </c>
      <c r="F4932" s="27" t="s">
        <v>23</v>
      </c>
      <c r="G4932" s="27"/>
      <c r="H4932" s="27" t="s">
        <v>24</v>
      </c>
      <c r="I4932" s="28">
        <v>300000000</v>
      </c>
      <c r="J4932" s="28">
        <v>0</v>
      </c>
      <c r="K4932" s="28">
        <v>300000000</v>
      </c>
      <c r="L4932" s="29">
        <v>4.7300000000000004</v>
      </c>
      <c r="M4932" s="29">
        <f>IFERROR(_xlfn.XLOOKUP($B4932,'Ownership Metrics'!$A:$A,'Ownership Metrics'!$B:$B),"")</f>
        <v>30.46</v>
      </c>
      <c r="N4932" s="28">
        <f>IFERROR(_xlfn.XLOOKUP($B4932,'Ownership Metrics'!$A:$A,'Ownership Metrics'!$C:$C),"")</f>
        <v>1192</v>
      </c>
      <c r="O4932" s="29">
        <f>IFERROR(_xlfn.XLOOKUP($B4932,'Ownership Metrics'!$A:$A,'Ownership Metrics'!$D:$D),"")</f>
        <v>32.549999999999997</v>
      </c>
      <c r="P4932" s="29">
        <f>IFERROR(_xlfn.XLOOKUP($B4932,'Ownership Metrics'!$A:$A,'Ownership Metrics'!$E:$E),"")</f>
        <v>42.79</v>
      </c>
      <c r="Q4932" s="30">
        <f>IFERROR(_xlfn.XLOOKUP($B4932,'Ownership Metrics'!$A:$A,'Ownership Metrics'!$F:$F),"")</f>
        <v>15</v>
      </c>
      <c r="R4932" s="30">
        <f>IFERROR(_xlfn.XLOOKUP($B4932,'Ownership Metrics'!$A:$A,'Ownership Metrics'!$G:$G),"")</f>
        <v>26</v>
      </c>
      <c r="S4932" s="27" t="str">
        <f>IFERROR(_xlfn.XLOOKUP($B4932,'Ownership Metrics'!$A:$A,'Ownership Metrics'!$H:$H),"")</f>
        <v>Moderat</v>
      </c>
      <c r="T4932" s="27" t="str">
        <f>IFERROR(_xlfn.XLOOKUP($B4932,'Ownership Metrics'!$A:$A,'Ownership Metrics'!$I:$I),"")</f>
        <v>Sedang</v>
      </c>
      <c r="U4932" s="27">
        <f>IF(COUNTIFS($B$2:$B4932,$B4932,$D$2:$D4932,$D4932)=1,1,0)</f>
        <v>1</v>
      </c>
      <c r="V4932" s="27">
        <f t="shared" si="232"/>
        <v>4.7300000000000004</v>
      </c>
      <c r="W4932" s="27">
        <f t="shared" si="233"/>
        <v>4</v>
      </c>
      <c r="X4932" s="27">
        <f t="shared" si="231"/>
        <v>4.7299995068000005</v>
      </c>
    </row>
    <row r="4933" spans="1:24" x14ac:dyDescent="0.25">
      <c r="A4933" s="26">
        <v>46265</v>
      </c>
      <c r="B4933" s="27" t="s">
        <v>10791</v>
      </c>
      <c r="C4933" s="27" t="s">
        <v>5097</v>
      </c>
      <c r="D4933" s="27" t="s">
        <v>5102</v>
      </c>
      <c r="E4933" s="27" t="s">
        <v>22</v>
      </c>
      <c r="F4933" s="27" t="s">
        <v>23</v>
      </c>
      <c r="G4933" s="27"/>
      <c r="H4933" s="27" t="s">
        <v>24</v>
      </c>
      <c r="I4933" s="28">
        <v>171369900</v>
      </c>
      <c r="J4933" s="28">
        <v>0</v>
      </c>
      <c r="K4933" s="28">
        <v>171369900</v>
      </c>
      <c r="L4933" s="29">
        <v>2.7</v>
      </c>
      <c r="M4933" s="29">
        <f>IFERROR(_xlfn.XLOOKUP($B4933,'Ownership Metrics'!$A:$A,'Ownership Metrics'!$B:$B),"")</f>
        <v>30.46</v>
      </c>
      <c r="N4933" s="28">
        <f>IFERROR(_xlfn.XLOOKUP($B4933,'Ownership Metrics'!$A:$A,'Ownership Metrics'!$C:$C),"")</f>
        <v>1192</v>
      </c>
      <c r="O4933" s="29">
        <f>IFERROR(_xlfn.XLOOKUP($B4933,'Ownership Metrics'!$A:$A,'Ownership Metrics'!$D:$D),"")</f>
        <v>32.549999999999997</v>
      </c>
      <c r="P4933" s="29">
        <f>IFERROR(_xlfn.XLOOKUP($B4933,'Ownership Metrics'!$A:$A,'Ownership Metrics'!$E:$E),"")</f>
        <v>42.79</v>
      </c>
      <c r="Q4933" s="30">
        <f>IFERROR(_xlfn.XLOOKUP($B4933,'Ownership Metrics'!$A:$A,'Ownership Metrics'!$F:$F),"")</f>
        <v>15</v>
      </c>
      <c r="R4933" s="30">
        <f>IFERROR(_xlfn.XLOOKUP($B4933,'Ownership Metrics'!$A:$A,'Ownership Metrics'!$G:$G),"")</f>
        <v>26</v>
      </c>
      <c r="S4933" s="27" t="str">
        <f>IFERROR(_xlfn.XLOOKUP($B4933,'Ownership Metrics'!$A:$A,'Ownership Metrics'!$H:$H),"")</f>
        <v>Moderat</v>
      </c>
      <c r="T4933" s="27" t="str">
        <f>IFERROR(_xlfn.XLOOKUP($B4933,'Ownership Metrics'!$A:$A,'Ownership Metrics'!$I:$I),"")</f>
        <v>Sedang</v>
      </c>
      <c r="U4933" s="27">
        <f>IF(COUNTIFS($B$2:$B4933,$B4933,$D$2:$D4933,$D4933)=1,1,0)</f>
        <v>1</v>
      </c>
      <c r="V4933" s="27">
        <f t="shared" si="232"/>
        <v>2.7</v>
      </c>
      <c r="W4933" s="27">
        <f t="shared" si="233"/>
        <v>7</v>
      </c>
      <c r="X4933" s="27">
        <f t="shared" si="231"/>
        <v>2.6999995067000002</v>
      </c>
    </row>
    <row r="4934" spans="1:24" x14ac:dyDescent="0.25">
      <c r="A4934" s="26">
        <v>46265</v>
      </c>
      <c r="B4934" s="27" t="s">
        <v>10791</v>
      </c>
      <c r="C4934" s="27" t="s">
        <v>5097</v>
      </c>
      <c r="D4934" s="27" t="s">
        <v>281</v>
      </c>
      <c r="E4934" s="27" t="s">
        <v>22</v>
      </c>
      <c r="F4934" s="27" t="s">
        <v>23</v>
      </c>
      <c r="G4934" s="27"/>
      <c r="H4934" s="27" t="s">
        <v>24</v>
      </c>
      <c r="I4934" s="28">
        <v>231108700</v>
      </c>
      <c r="J4934" s="28">
        <v>0</v>
      </c>
      <c r="K4934" s="28">
        <v>231108700</v>
      </c>
      <c r="L4934" s="29">
        <v>3.64</v>
      </c>
      <c r="M4934" s="29">
        <f>IFERROR(_xlfn.XLOOKUP($B4934,'Ownership Metrics'!$A:$A,'Ownership Metrics'!$B:$B),"")</f>
        <v>30.46</v>
      </c>
      <c r="N4934" s="28">
        <f>IFERROR(_xlfn.XLOOKUP($B4934,'Ownership Metrics'!$A:$A,'Ownership Metrics'!$C:$C),"")</f>
        <v>1192</v>
      </c>
      <c r="O4934" s="29">
        <f>IFERROR(_xlfn.XLOOKUP($B4934,'Ownership Metrics'!$A:$A,'Ownership Metrics'!$D:$D),"")</f>
        <v>32.549999999999997</v>
      </c>
      <c r="P4934" s="29">
        <f>IFERROR(_xlfn.XLOOKUP($B4934,'Ownership Metrics'!$A:$A,'Ownership Metrics'!$E:$E),"")</f>
        <v>42.79</v>
      </c>
      <c r="Q4934" s="30">
        <f>IFERROR(_xlfn.XLOOKUP($B4934,'Ownership Metrics'!$A:$A,'Ownership Metrics'!$F:$F),"")</f>
        <v>15</v>
      </c>
      <c r="R4934" s="30">
        <f>IFERROR(_xlfn.XLOOKUP($B4934,'Ownership Metrics'!$A:$A,'Ownership Metrics'!$G:$G),"")</f>
        <v>26</v>
      </c>
      <c r="S4934" s="27" t="str">
        <f>IFERROR(_xlfn.XLOOKUP($B4934,'Ownership Metrics'!$A:$A,'Ownership Metrics'!$H:$H),"")</f>
        <v>Moderat</v>
      </c>
      <c r="T4934" s="27" t="str">
        <f>IFERROR(_xlfn.XLOOKUP($B4934,'Ownership Metrics'!$A:$A,'Ownership Metrics'!$I:$I),"")</f>
        <v>Sedang</v>
      </c>
      <c r="U4934" s="27">
        <f>IF(COUNTIFS($B$2:$B4934,$B4934,$D$2:$D4934,$D4934)=1,1,0)</f>
        <v>1</v>
      </c>
      <c r="V4934" s="27">
        <f t="shared" si="232"/>
        <v>3.64</v>
      </c>
      <c r="W4934" s="27">
        <f t="shared" si="233"/>
        <v>6</v>
      </c>
      <c r="X4934" s="27">
        <f t="shared" si="231"/>
        <v>3.6399995066000002</v>
      </c>
    </row>
    <row r="4935" spans="1:24" x14ac:dyDescent="0.25">
      <c r="A4935" s="26">
        <v>46265</v>
      </c>
      <c r="B4935" s="27" t="s">
        <v>10791</v>
      </c>
      <c r="C4935" s="27" t="s">
        <v>5097</v>
      </c>
      <c r="D4935" s="27" t="s">
        <v>207</v>
      </c>
      <c r="E4935" s="27" t="s">
        <v>26</v>
      </c>
      <c r="F4935" s="27" t="s">
        <v>32</v>
      </c>
      <c r="G4935" s="27"/>
      <c r="H4935" s="27" t="s">
        <v>64</v>
      </c>
      <c r="I4935" s="28">
        <v>84291397</v>
      </c>
      <c r="J4935" s="28">
        <v>0</v>
      </c>
      <c r="K4935" s="28">
        <v>84291397</v>
      </c>
      <c r="L4935" s="29">
        <v>1.33</v>
      </c>
      <c r="M4935" s="29">
        <f>IFERROR(_xlfn.XLOOKUP($B4935,'Ownership Metrics'!$A:$A,'Ownership Metrics'!$B:$B),"")</f>
        <v>30.46</v>
      </c>
      <c r="N4935" s="28">
        <f>IFERROR(_xlfn.XLOOKUP($B4935,'Ownership Metrics'!$A:$A,'Ownership Metrics'!$C:$C),"")</f>
        <v>1192</v>
      </c>
      <c r="O4935" s="29">
        <f>IFERROR(_xlfn.XLOOKUP($B4935,'Ownership Metrics'!$A:$A,'Ownership Metrics'!$D:$D),"")</f>
        <v>32.549999999999997</v>
      </c>
      <c r="P4935" s="29">
        <f>IFERROR(_xlfn.XLOOKUP($B4935,'Ownership Metrics'!$A:$A,'Ownership Metrics'!$E:$E),"")</f>
        <v>42.79</v>
      </c>
      <c r="Q4935" s="30">
        <f>IFERROR(_xlfn.XLOOKUP($B4935,'Ownership Metrics'!$A:$A,'Ownership Metrics'!$F:$F),"")</f>
        <v>15</v>
      </c>
      <c r="R4935" s="30">
        <f>IFERROR(_xlfn.XLOOKUP($B4935,'Ownership Metrics'!$A:$A,'Ownership Metrics'!$G:$G),"")</f>
        <v>26</v>
      </c>
      <c r="S4935" s="27" t="str">
        <f>IFERROR(_xlfn.XLOOKUP($B4935,'Ownership Metrics'!$A:$A,'Ownership Metrics'!$H:$H),"")</f>
        <v>Moderat</v>
      </c>
      <c r="T4935" s="27" t="str">
        <f>IFERROR(_xlfn.XLOOKUP($B4935,'Ownership Metrics'!$A:$A,'Ownership Metrics'!$I:$I),"")</f>
        <v>Sedang</v>
      </c>
      <c r="U4935" s="27">
        <f>IF(COUNTIFS($B$2:$B4935,$B4935,$D$2:$D4935,$D4935)=1,1,0)</f>
        <v>1</v>
      </c>
      <c r="V4935" s="27">
        <f t="shared" si="232"/>
        <v>1.33</v>
      </c>
      <c r="W4935" s="27">
        <f t="shared" si="233"/>
        <v>11</v>
      </c>
      <c r="X4935" s="27">
        <f t="shared" si="231"/>
        <v>1.3299995065000001</v>
      </c>
    </row>
    <row r="4936" spans="1:24" x14ac:dyDescent="0.25">
      <c r="A4936" s="26">
        <v>46265</v>
      </c>
      <c r="B4936" s="27" t="s">
        <v>10791</v>
      </c>
      <c r="C4936" s="27" t="s">
        <v>5097</v>
      </c>
      <c r="D4936" s="27" t="s">
        <v>3861</v>
      </c>
      <c r="E4936" s="27" t="s">
        <v>35</v>
      </c>
      <c r="F4936" s="27" t="s">
        <v>23</v>
      </c>
      <c r="G4936" s="27" t="s">
        <v>36</v>
      </c>
      <c r="H4936" s="27" t="s">
        <v>24</v>
      </c>
      <c r="I4936" s="28">
        <v>103032300</v>
      </c>
      <c r="J4936" s="28">
        <v>0</v>
      </c>
      <c r="K4936" s="28">
        <v>103032300</v>
      </c>
      <c r="L4936" s="29">
        <v>1.62</v>
      </c>
      <c r="M4936" s="29">
        <f>IFERROR(_xlfn.XLOOKUP($B4936,'Ownership Metrics'!$A:$A,'Ownership Metrics'!$B:$B),"")</f>
        <v>30.46</v>
      </c>
      <c r="N4936" s="28">
        <f>IFERROR(_xlfn.XLOOKUP($B4936,'Ownership Metrics'!$A:$A,'Ownership Metrics'!$C:$C),"")</f>
        <v>1192</v>
      </c>
      <c r="O4936" s="29">
        <f>IFERROR(_xlfn.XLOOKUP($B4936,'Ownership Metrics'!$A:$A,'Ownership Metrics'!$D:$D),"")</f>
        <v>32.549999999999997</v>
      </c>
      <c r="P4936" s="29">
        <f>IFERROR(_xlfn.XLOOKUP($B4936,'Ownership Metrics'!$A:$A,'Ownership Metrics'!$E:$E),"")</f>
        <v>42.79</v>
      </c>
      <c r="Q4936" s="30">
        <f>IFERROR(_xlfn.XLOOKUP($B4936,'Ownership Metrics'!$A:$A,'Ownership Metrics'!$F:$F),"")</f>
        <v>15</v>
      </c>
      <c r="R4936" s="30">
        <f>IFERROR(_xlfn.XLOOKUP($B4936,'Ownership Metrics'!$A:$A,'Ownership Metrics'!$G:$G),"")</f>
        <v>26</v>
      </c>
      <c r="S4936" s="27" t="str">
        <f>IFERROR(_xlfn.XLOOKUP($B4936,'Ownership Metrics'!$A:$A,'Ownership Metrics'!$H:$H),"")</f>
        <v>Moderat</v>
      </c>
      <c r="T4936" s="27" t="str">
        <f>IFERROR(_xlfn.XLOOKUP($B4936,'Ownership Metrics'!$A:$A,'Ownership Metrics'!$I:$I),"")</f>
        <v>Sedang</v>
      </c>
      <c r="U4936" s="27">
        <f>IF(COUNTIFS($B$2:$B4936,$B4936,$D$2:$D4936,$D4936)=1,1,0)</f>
        <v>1</v>
      </c>
      <c r="V4936" s="27">
        <f t="shared" si="232"/>
        <v>1.62</v>
      </c>
      <c r="W4936" s="27">
        <f t="shared" si="233"/>
        <v>10</v>
      </c>
      <c r="X4936" s="27">
        <f t="shared" si="231"/>
        <v>1.6199995064000001</v>
      </c>
    </row>
    <row r="4937" spans="1:24" x14ac:dyDescent="0.25">
      <c r="A4937" s="26">
        <v>46265</v>
      </c>
      <c r="B4937" s="27" t="s">
        <v>10791</v>
      </c>
      <c r="C4937" s="27" t="s">
        <v>5097</v>
      </c>
      <c r="D4937" s="27" t="s">
        <v>5103</v>
      </c>
      <c r="E4937" s="27" t="s">
        <v>35</v>
      </c>
      <c r="F4937" s="27" t="s">
        <v>23</v>
      </c>
      <c r="G4937" s="27" t="s">
        <v>36</v>
      </c>
      <c r="H4937" s="27" t="s">
        <v>24</v>
      </c>
      <c r="I4937" s="28">
        <v>73053070</v>
      </c>
      <c r="J4937" s="28">
        <v>0</v>
      </c>
      <c r="K4937" s="28">
        <v>73053070</v>
      </c>
      <c r="L4937" s="29">
        <v>1.1499999999999999</v>
      </c>
      <c r="M4937" s="29">
        <f>IFERROR(_xlfn.XLOOKUP($B4937,'Ownership Metrics'!$A:$A,'Ownership Metrics'!$B:$B),"")</f>
        <v>30.46</v>
      </c>
      <c r="N4937" s="28">
        <f>IFERROR(_xlfn.XLOOKUP($B4937,'Ownership Metrics'!$A:$A,'Ownership Metrics'!$C:$C),"")</f>
        <v>1192</v>
      </c>
      <c r="O4937" s="29">
        <f>IFERROR(_xlfn.XLOOKUP($B4937,'Ownership Metrics'!$A:$A,'Ownership Metrics'!$D:$D),"")</f>
        <v>32.549999999999997</v>
      </c>
      <c r="P4937" s="29">
        <f>IFERROR(_xlfn.XLOOKUP($B4937,'Ownership Metrics'!$A:$A,'Ownership Metrics'!$E:$E),"")</f>
        <v>42.79</v>
      </c>
      <c r="Q4937" s="30">
        <f>IFERROR(_xlfn.XLOOKUP($B4937,'Ownership Metrics'!$A:$A,'Ownership Metrics'!$F:$F),"")</f>
        <v>15</v>
      </c>
      <c r="R4937" s="30">
        <f>IFERROR(_xlfn.XLOOKUP($B4937,'Ownership Metrics'!$A:$A,'Ownership Metrics'!$G:$G),"")</f>
        <v>26</v>
      </c>
      <c r="S4937" s="27" t="str">
        <f>IFERROR(_xlfn.XLOOKUP($B4937,'Ownership Metrics'!$A:$A,'Ownership Metrics'!$H:$H),"")</f>
        <v>Moderat</v>
      </c>
      <c r="T4937" s="27" t="str">
        <f>IFERROR(_xlfn.XLOOKUP($B4937,'Ownership Metrics'!$A:$A,'Ownership Metrics'!$I:$I),"")</f>
        <v>Sedang</v>
      </c>
      <c r="U4937" s="27">
        <f>IF(COUNTIFS($B$2:$B4937,$B4937,$D$2:$D4937,$D4937)=1,1,0)</f>
        <v>1</v>
      </c>
      <c r="V4937" s="27">
        <f t="shared" si="232"/>
        <v>1.1499999999999999</v>
      </c>
      <c r="W4937" s="27">
        <f t="shared" si="233"/>
        <v>12</v>
      </c>
      <c r="X4937" s="27">
        <f t="shared" si="231"/>
        <v>1.1499995062999999</v>
      </c>
    </row>
    <row r="4938" spans="1:24" x14ac:dyDescent="0.25">
      <c r="A4938" s="26">
        <v>46265</v>
      </c>
      <c r="B4938" s="27" t="s">
        <v>10791</v>
      </c>
      <c r="C4938" s="27" t="s">
        <v>5097</v>
      </c>
      <c r="D4938" s="27" t="s">
        <v>5104</v>
      </c>
      <c r="E4938" s="27" t="s">
        <v>35</v>
      </c>
      <c r="F4938" s="27" t="s">
        <v>23</v>
      </c>
      <c r="G4938" s="27" t="s">
        <v>36</v>
      </c>
      <c r="H4938" s="27" t="s">
        <v>24</v>
      </c>
      <c r="I4938" s="28">
        <v>71607673</v>
      </c>
      <c r="J4938" s="28">
        <v>0</v>
      </c>
      <c r="K4938" s="28">
        <v>71607673</v>
      </c>
      <c r="L4938" s="29">
        <v>1.1299999999999999</v>
      </c>
      <c r="M4938" s="29">
        <f>IFERROR(_xlfn.XLOOKUP($B4938,'Ownership Metrics'!$A:$A,'Ownership Metrics'!$B:$B),"")</f>
        <v>30.46</v>
      </c>
      <c r="N4938" s="28">
        <f>IFERROR(_xlfn.XLOOKUP($B4938,'Ownership Metrics'!$A:$A,'Ownership Metrics'!$C:$C),"")</f>
        <v>1192</v>
      </c>
      <c r="O4938" s="29">
        <f>IFERROR(_xlfn.XLOOKUP($B4938,'Ownership Metrics'!$A:$A,'Ownership Metrics'!$D:$D),"")</f>
        <v>32.549999999999997</v>
      </c>
      <c r="P4938" s="29">
        <f>IFERROR(_xlfn.XLOOKUP($B4938,'Ownership Metrics'!$A:$A,'Ownership Metrics'!$E:$E),"")</f>
        <v>42.79</v>
      </c>
      <c r="Q4938" s="30">
        <f>IFERROR(_xlfn.XLOOKUP($B4938,'Ownership Metrics'!$A:$A,'Ownership Metrics'!$F:$F),"")</f>
        <v>15</v>
      </c>
      <c r="R4938" s="30">
        <f>IFERROR(_xlfn.XLOOKUP($B4938,'Ownership Metrics'!$A:$A,'Ownership Metrics'!$G:$G),"")</f>
        <v>26</v>
      </c>
      <c r="S4938" s="27" t="str">
        <f>IFERROR(_xlfn.XLOOKUP($B4938,'Ownership Metrics'!$A:$A,'Ownership Metrics'!$H:$H),"")</f>
        <v>Moderat</v>
      </c>
      <c r="T4938" s="27" t="str">
        <f>IFERROR(_xlfn.XLOOKUP($B4938,'Ownership Metrics'!$A:$A,'Ownership Metrics'!$I:$I),"")</f>
        <v>Sedang</v>
      </c>
      <c r="U4938" s="27">
        <f>IF(COUNTIFS($B$2:$B4938,$B4938,$D$2:$D4938,$D4938)=1,1,0)</f>
        <v>1</v>
      </c>
      <c r="V4938" s="27">
        <f t="shared" si="232"/>
        <v>1.1299999999999999</v>
      </c>
      <c r="W4938" s="27">
        <f t="shared" si="233"/>
        <v>13</v>
      </c>
      <c r="X4938" s="27">
        <f t="shared" si="231"/>
        <v>1.1299995061999999</v>
      </c>
    </row>
    <row r="4939" spans="1:24" x14ac:dyDescent="0.25">
      <c r="A4939" s="26">
        <v>46265</v>
      </c>
      <c r="B4939" s="27" t="s">
        <v>10791</v>
      </c>
      <c r="C4939" s="27" t="s">
        <v>5097</v>
      </c>
      <c r="D4939" s="27" t="s">
        <v>5105</v>
      </c>
      <c r="E4939" s="27" t="s">
        <v>35</v>
      </c>
      <c r="F4939" s="27" t="s">
        <v>23</v>
      </c>
      <c r="G4939" s="27" t="s">
        <v>36</v>
      </c>
      <c r="H4939" s="27" t="s">
        <v>24</v>
      </c>
      <c r="I4939" s="28">
        <v>2066136693</v>
      </c>
      <c r="J4939" s="28">
        <v>0</v>
      </c>
      <c r="K4939" s="28">
        <v>2066136693</v>
      </c>
      <c r="L4939" s="29">
        <v>32.549999999999997</v>
      </c>
      <c r="M4939" s="29">
        <f>IFERROR(_xlfn.XLOOKUP($B4939,'Ownership Metrics'!$A:$A,'Ownership Metrics'!$B:$B),"")</f>
        <v>30.46</v>
      </c>
      <c r="N4939" s="28">
        <f>IFERROR(_xlfn.XLOOKUP($B4939,'Ownership Metrics'!$A:$A,'Ownership Metrics'!$C:$C),"")</f>
        <v>1192</v>
      </c>
      <c r="O4939" s="29">
        <f>IFERROR(_xlfn.XLOOKUP($B4939,'Ownership Metrics'!$A:$A,'Ownership Metrics'!$D:$D),"")</f>
        <v>32.549999999999997</v>
      </c>
      <c r="P4939" s="29">
        <f>IFERROR(_xlfn.XLOOKUP($B4939,'Ownership Metrics'!$A:$A,'Ownership Metrics'!$E:$E),"")</f>
        <v>42.79</v>
      </c>
      <c r="Q4939" s="30">
        <f>IFERROR(_xlfn.XLOOKUP($B4939,'Ownership Metrics'!$A:$A,'Ownership Metrics'!$F:$F),"")</f>
        <v>15</v>
      </c>
      <c r="R4939" s="30">
        <f>IFERROR(_xlfn.XLOOKUP($B4939,'Ownership Metrics'!$A:$A,'Ownership Metrics'!$G:$G),"")</f>
        <v>26</v>
      </c>
      <c r="S4939" s="27" t="str">
        <f>IFERROR(_xlfn.XLOOKUP($B4939,'Ownership Metrics'!$A:$A,'Ownership Metrics'!$H:$H),"")</f>
        <v>Moderat</v>
      </c>
      <c r="T4939" s="27" t="str">
        <f>IFERROR(_xlfn.XLOOKUP($B4939,'Ownership Metrics'!$A:$A,'Ownership Metrics'!$I:$I),"")</f>
        <v>Sedang</v>
      </c>
      <c r="U4939" s="27">
        <f>IF(COUNTIFS($B$2:$B4939,$B4939,$D$2:$D4939,$D4939)=1,1,0)</f>
        <v>1</v>
      </c>
      <c r="V4939" s="27">
        <f t="shared" si="232"/>
        <v>32.549999999999997</v>
      </c>
      <c r="W4939" s="27">
        <f t="shared" si="233"/>
        <v>1</v>
      </c>
      <c r="X4939" s="27">
        <f t="shared" si="231"/>
        <v>32.549999506100001</v>
      </c>
    </row>
    <row r="4940" spans="1:24" x14ac:dyDescent="0.25">
      <c r="A4940" s="26">
        <v>46265</v>
      </c>
      <c r="B4940" s="27" t="s">
        <v>10791</v>
      </c>
      <c r="C4940" s="27" t="s">
        <v>5097</v>
      </c>
      <c r="D4940" s="27" t="s">
        <v>5106</v>
      </c>
      <c r="E4940" s="27" t="s">
        <v>35</v>
      </c>
      <c r="F4940" s="27" t="s">
        <v>23</v>
      </c>
      <c r="G4940" s="27" t="s">
        <v>36</v>
      </c>
      <c r="H4940" s="27" t="s">
        <v>24</v>
      </c>
      <c r="I4940" s="28">
        <v>63590155</v>
      </c>
      <c r="J4940" s="28">
        <v>0</v>
      </c>
      <c r="K4940" s="28">
        <v>63590155</v>
      </c>
      <c r="L4940" s="29">
        <v>1</v>
      </c>
      <c r="M4940" s="29">
        <f>IFERROR(_xlfn.XLOOKUP($B4940,'Ownership Metrics'!$A:$A,'Ownership Metrics'!$B:$B),"")</f>
        <v>30.46</v>
      </c>
      <c r="N4940" s="28">
        <f>IFERROR(_xlfn.XLOOKUP($B4940,'Ownership Metrics'!$A:$A,'Ownership Metrics'!$C:$C),"")</f>
        <v>1192</v>
      </c>
      <c r="O4940" s="29">
        <f>IFERROR(_xlfn.XLOOKUP($B4940,'Ownership Metrics'!$A:$A,'Ownership Metrics'!$D:$D),"")</f>
        <v>32.549999999999997</v>
      </c>
      <c r="P4940" s="29">
        <f>IFERROR(_xlfn.XLOOKUP($B4940,'Ownership Metrics'!$A:$A,'Ownership Metrics'!$E:$E),"")</f>
        <v>42.79</v>
      </c>
      <c r="Q4940" s="30">
        <f>IFERROR(_xlfn.XLOOKUP($B4940,'Ownership Metrics'!$A:$A,'Ownership Metrics'!$F:$F),"")</f>
        <v>15</v>
      </c>
      <c r="R4940" s="30">
        <f>IFERROR(_xlfn.XLOOKUP($B4940,'Ownership Metrics'!$A:$A,'Ownership Metrics'!$G:$G),"")</f>
        <v>26</v>
      </c>
      <c r="S4940" s="27" t="str">
        <f>IFERROR(_xlfn.XLOOKUP($B4940,'Ownership Metrics'!$A:$A,'Ownership Metrics'!$H:$H),"")</f>
        <v>Moderat</v>
      </c>
      <c r="T4940" s="27" t="str">
        <f>IFERROR(_xlfn.XLOOKUP($B4940,'Ownership Metrics'!$A:$A,'Ownership Metrics'!$I:$I),"")</f>
        <v>Sedang</v>
      </c>
      <c r="U4940" s="27">
        <f>IF(COUNTIFS($B$2:$B4940,$B4940,$D$2:$D4940,$D4940)=1,1,0)</f>
        <v>1</v>
      </c>
      <c r="V4940" s="27">
        <f t="shared" si="232"/>
        <v>1</v>
      </c>
      <c r="W4940" s="27">
        <f t="shared" si="233"/>
        <v>15</v>
      </c>
      <c r="X4940" s="27">
        <f t="shared" si="231"/>
        <v>0.99999950599999998</v>
      </c>
    </row>
    <row r="4941" spans="1:24" x14ac:dyDescent="0.25">
      <c r="A4941" s="26">
        <v>46265</v>
      </c>
      <c r="B4941" s="27" t="s">
        <v>10791</v>
      </c>
      <c r="C4941" s="27" t="s">
        <v>5097</v>
      </c>
      <c r="D4941" s="27" t="s">
        <v>257</v>
      </c>
      <c r="E4941" s="27" t="s">
        <v>258</v>
      </c>
      <c r="F4941" s="27" t="s">
        <v>32</v>
      </c>
      <c r="G4941" s="27"/>
      <c r="H4941" s="27" t="s">
        <v>259</v>
      </c>
      <c r="I4941" s="28">
        <v>67000000</v>
      </c>
      <c r="J4941" s="28">
        <v>0</v>
      </c>
      <c r="K4941" s="28">
        <v>67000000</v>
      </c>
      <c r="L4941" s="29">
        <v>1.06</v>
      </c>
      <c r="M4941" s="29">
        <f>IFERROR(_xlfn.XLOOKUP($B4941,'Ownership Metrics'!$A:$A,'Ownership Metrics'!$B:$B),"")</f>
        <v>30.46</v>
      </c>
      <c r="N4941" s="28">
        <f>IFERROR(_xlfn.XLOOKUP($B4941,'Ownership Metrics'!$A:$A,'Ownership Metrics'!$C:$C),"")</f>
        <v>1192</v>
      </c>
      <c r="O4941" s="29">
        <f>IFERROR(_xlfn.XLOOKUP($B4941,'Ownership Metrics'!$A:$A,'Ownership Metrics'!$D:$D),"")</f>
        <v>32.549999999999997</v>
      </c>
      <c r="P4941" s="29">
        <f>IFERROR(_xlfn.XLOOKUP($B4941,'Ownership Metrics'!$A:$A,'Ownership Metrics'!$E:$E),"")</f>
        <v>42.79</v>
      </c>
      <c r="Q4941" s="30">
        <f>IFERROR(_xlfn.XLOOKUP($B4941,'Ownership Metrics'!$A:$A,'Ownership Metrics'!$F:$F),"")</f>
        <v>15</v>
      </c>
      <c r="R4941" s="30">
        <f>IFERROR(_xlfn.XLOOKUP($B4941,'Ownership Metrics'!$A:$A,'Ownership Metrics'!$G:$G),"")</f>
        <v>26</v>
      </c>
      <c r="S4941" s="27" t="str">
        <f>IFERROR(_xlfn.XLOOKUP($B4941,'Ownership Metrics'!$A:$A,'Ownership Metrics'!$H:$H),"")</f>
        <v>Moderat</v>
      </c>
      <c r="T4941" s="27" t="str">
        <f>IFERROR(_xlfn.XLOOKUP($B4941,'Ownership Metrics'!$A:$A,'Ownership Metrics'!$I:$I),"")</f>
        <v>Sedang</v>
      </c>
      <c r="U4941" s="27">
        <f>IF(COUNTIFS($B$2:$B4941,$B4941,$D$2:$D4941,$D4941)=1,1,0)</f>
        <v>1</v>
      </c>
      <c r="V4941" s="27">
        <f t="shared" si="232"/>
        <v>1.06</v>
      </c>
      <c r="W4941" s="27">
        <f t="shared" si="233"/>
        <v>14</v>
      </c>
      <c r="X4941" s="27">
        <f t="shared" si="231"/>
        <v>1.0599995059</v>
      </c>
    </row>
    <row r="4942" spans="1:24" x14ac:dyDescent="0.25">
      <c r="A4942" s="26">
        <v>46265</v>
      </c>
      <c r="B4942" s="27" t="s">
        <v>10791</v>
      </c>
      <c r="C4942" s="27" t="s">
        <v>5097</v>
      </c>
      <c r="D4942" s="27" t="s">
        <v>1737</v>
      </c>
      <c r="E4942" s="27" t="s">
        <v>67</v>
      </c>
      <c r="F4942" s="27" t="s">
        <v>32</v>
      </c>
      <c r="G4942" s="27"/>
      <c r="H4942" s="27" t="s">
        <v>64</v>
      </c>
      <c r="I4942" s="28">
        <v>285994180</v>
      </c>
      <c r="J4942" s="28">
        <v>0</v>
      </c>
      <c r="K4942" s="28">
        <v>285994180</v>
      </c>
      <c r="L4942" s="29">
        <v>4.51</v>
      </c>
      <c r="M4942" s="29">
        <f>IFERROR(_xlfn.XLOOKUP($B4942,'Ownership Metrics'!$A:$A,'Ownership Metrics'!$B:$B),"")</f>
        <v>30.46</v>
      </c>
      <c r="N4942" s="28">
        <f>IFERROR(_xlfn.XLOOKUP($B4942,'Ownership Metrics'!$A:$A,'Ownership Metrics'!$C:$C),"")</f>
        <v>1192</v>
      </c>
      <c r="O4942" s="29">
        <f>IFERROR(_xlfn.XLOOKUP($B4942,'Ownership Metrics'!$A:$A,'Ownership Metrics'!$D:$D),"")</f>
        <v>32.549999999999997</v>
      </c>
      <c r="P4942" s="29">
        <f>IFERROR(_xlfn.XLOOKUP($B4942,'Ownership Metrics'!$A:$A,'Ownership Metrics'!$E:$E),"")</f>
        <v>42.79</v>
      </c>
      <c r="Q4942" s="30">
        <f>IFERROR(_xlfn.XLOOKUP($B4942,'Ownership Metrics'!$A:$A,'Ownership Metrics'!$F:$F),"")</f>
        <v>15</v>
      </c>
      <c r="R4942" s="30">
        <f>IFERROR(_xlfn.XLOOKUP($B4942,'Ownership Metrics'!$A:$A,'Ownership Metrics'!$G:$G),"")</f>
        <v>26</v>
      </c>
      <c r="S4942" s="27" t="str">
        <f>IFERROR(_xlfn.XLOOKUP($B4942,'Ownership Metrics'!$A:$A,'Ownership Metrics'!$H:$H),"")</f>
        <v>Moderat</v>
      </c>
      <c r="T4942" s="27" t="str">
        <f>IFERROR(_xlfn.XLOOKUP($B4942,'Ownership Metrics'!$A:$A,'Ownership Metrics'!$I:$I),"")</f>
        <v>Sedang</v>
      </c>
      <c r="U4942" s="27">
        <f>IF(COUNTIFS($B$2:$B4942,$B4942,$D$2:$D4942,$D4942)=1,1,0)</f>
        <v>1</v>
      </c>
      <c r="V4942" s="27">
        <f t="shared" si="232"/>
        <v>4.51</v>
      </c>
      <c r="W4942" s="27">
        <f t="shared" si="233"/>
        <v>5</v>
      </c>
      <c r="X4942" s="27">
        <f t="shared" si="231"/>
        <v>4.5099995057999998</v>
      </c>
    </row>
    <row r="4943" spans="1:24" x14ac:dyDescent="0.25">
      <c r="A4943" s="26">
        <v>46265</v>
      </c>
      <c r="B4943" s="27" t="s">
        <v>10792</v>
      </c>
      <c r="C4943" s="27" t="s">
        <v>5108</v>
      </c>
      <c r="D4943" s="27" t="s">
        <v>5109</v>
      </c>
      <c r="E4943" s="27" t="s">
        <v>22</v>
      </c>
      <c r="F4943" s="27" t="s">
        <v>23</v>
      </c>
      <c r="G4943" s="27"/>
      <c r="H4943" s="27" t="s">
        <v>24</v>
      </c>
      <c r="I4943" s="28">
        <v>12287800</v>
      </c>
      <c r="J4943" s="28">
        <v>0</v>
      </c>
      <c r="K4943" s="28">
        <v>12287800</v>
      </c>
      <c r="L4943" s="29">
        <v>1.81</v>
      </c>
      <c r="M4943" s="29">
        <f>IFERROR(_xlfn.XLOOKUP($B4943,'Ownership Metrics'!$A:$A,'Ownership Metrics'!$B:$B),"")</f>
        <v>16.670000000000002</v>
      </c>
      <c r="N4943" s="28">
        <f>IFERROR(_xlfn.XLOOKUP($B4943,'Ownership Metrics'!$A:$A,'Ownership Metrics'!$C:$C),"")</f>
        <v>2038</v>
      </c>
      <c r="O4943" s="29">
        <f>IFERROR(_xlfn.XLOOKUP($B4943,'Ownership Metrics'!$A:$A,'Ownership Metrics'!$D:$D),"")</f>
        <v>31.6</v>
      </c>
      <c r="P4943" s="29">
        <f>IFERROR(_xlfn.XLOOKUP($B4943,'Ownership Metrics'!$A:$A,'Ownership Metrics'!$E:$E),"")</f>
        <v>74.61</v>
      </c>
      <c r="Q4943" s="30">
        <f>IFERROR(_xlfn.XLOOKUP($B4943,'Ownership Metrics'!$A:$A,'Ownership Metrics'!$F:$F),"")</f>
        <v>8</v>
      </c>
      <c r="R4943" s="30">
        <f>IFERROR(_xlfn.XLOOKUP($B4943,'Ownership Metrics'!$A:$A,'Ownership Metrics'!$G:$G),"")</f>
        <v>48</v>
      </c>
      <c r="S4943" s="27" t="str">
        <f>IFERROR(_xlfn.XLOOKUP($B4943,'Ownership Metrics'!$A:$A,'Ownership Metrics'!$H:$H),"")</f>
        <v>Terkonsentrasi</v>
      </c>
      <c r="T4943" s="27" t="str">
        <f>IFERROR(_xlfn.XLOOKUP($B4943,'Ownership Metrics'!$A:$A,'Ownership Metrics'!$I:$I),"")</f>
        <v>Sedang</v>
      </c>
      <c r="U4943" s="27">
        <f>IF(COUNTIFS($B$2:$B4943,$B4943,$D$2:$D4943,$D4943)=1,1,0)</f>
        <v>1</v>
      </c>
      <c r="V4943" s="27">
        <f t="shared" si="232"/>
        <v>1.81</v>
      </c>
      <c r="W4943" s="27">
        <f t="shared" si="233"/>
        <v>5</v>
      </c>
      <c r="X4943" s="27">
        <f t="shared" si="231"/>
        <v>1.8099995057</v>
      </c>
    </row>
    <row r="4944" spans="1:24" x14ac:dyDescent="0.25">
      <c r="A4944" s="26">
        <v>46265</v>
      </c>
      <c r="B4944" s="27" t="s">
        <v>10792</v>
      </c>
      <c r="C4944" s="27" t="s">
        <v>5108</v>
      </c>
      <c r="D4944" s="27" t="s">
        <v>5110</v>
      </c>
      <c r="E4944" s="27" t="s">
        <v>22</v>
      </c>
      <c r="F4944" s="27" t="s">
        <v>23</v>
      </c>
      <c r="G4944" s="27"/>
      <c r="H4944" s="27" t="s">
        <v>24</v>
      </c>
      <c r="I4944" s="28">
        <v>8500900</v>
      </c>
      <c r="J4944" s="28">
        <v>0</v>
      </c>
      <c r="K4944" s="28">
        <v>8500900</v>
      </c>
      <c r="L4944" s="29">
        <v>1.25</v>
      </c>
      <c r="M4944" s="29">
        <f>IFERROR(_xlfn.XLOOKUP($B4944,'Ownership Metrics'!$A:$A,'Ownership Metrics'!$B:$B),"")</f>
        <v>16.670000000000002</v>
      </c>
      <c r="N4944" s="28">
        <f>IFERROR(_xlfn.XLOOKUP($B4944,'Ownership Metrics'!$A:$A,'Ownership Metrics'!$C:$C),"")</f>
        <v>2038</v>
      </c>
      <c r="O4944" s="29">
        <f>IFERROR(_xlfn.XLOOKUP($B4944,'Ownership Metrics'!$A:$A,'Ownership Metrics'!$D:$D),"")</f>
        <v>31.6</v>
      </c>
      <c r="P4944" s="29">
        <f>IFERROR(_xlfn.XLOOKUP($B4944,'Ownership Metrics'!$A:$A,'Ownership Metrics'!$E:$E),"")</f>
        <v>74.61</v>
      </c>
      <c r="Q4944" s="30">
        <f>IFERROR(_xlfn.XLOOKUP($B4944,'Ownership Metrics'!$A:$A,'Ownership Metrics'!$F:$F),"")</f>
        <v>8</v>
      </c>
      <c r="R4944" s="30">
        <f>IFERROR(_xlfn.XLOOKUP($B4944,'Ownership Metrics'!$A:$A,'Ownership Metrics'!$G:$G),"")</f>
        <v>48</v>
      </c>
      <c r="S4944" s="27" t="str">
        <f>IFERROR(_xlfn.XLOOKUP($B4944,'Ownership Metrics'!$A:$A,'Ownership Metrics'!$H:$H),"")</f>
        <v>Terkonsentrasi</v>
      </c>
      <c r="T4944" s="27" t="str">
        <f>IFERROR(_xlfn.XLOOKUP($B4944,'Ownership Metrics'!$A:$A,'Ownership Metrics'!$I:$I),"")</f>
        <v>Sedang</v>
      </c>
      <c r="U4944" s="27">
        <f>IF(COUNTIFS($B$2:$B4944,$B4944,$D$2:$D4944,$D4944)=1,1,0)</f>
        <v>1</v>
      </c>
      <c r="V4944" s="27">
        <f t="shared" si="232"/>
        <v>1.25</v>
      </c>
      <c r="W4944" s="27">
        <f t="shared" si="233"/>
        <v>7</v>
      </c>
      <c r="X4944" s="27">
        <f t="shared" si="231"/>
        <v>1.2499995055999999</v>
      </c>
    </row>
    <row r="4945" spans="1:24" x14ac:dyDescent="0.25">
      <c r="A4945" s="26">
        <v>46265</v>
      </c>
      <c r="B4945" s="27" t="s">
        <v>10792</v>
      </c>
      <c r="C4945" s="27" t="s">
        <v>5108</v>
      </c>
      <c r="D4945" s="27" t="s">
        <v>5111</v>
      </c>
      <c r="E4945" s="27" t="s">
        <v>35</v>
      </c>
      <c r="F4945" s="27" t="s">
        <v>23</v>
      </c>
      <c r="G4945" s="27" t="s">
        <v>36</v>
      </c>
      <c r="H4945" s="27" t="s">
        <v>24</v>
      </c>
      <c r="I4945" s="28">
        <v>9651200</v>
      </c>
      <c r="J4945" s="28">
        <v>0</v>
      </c>
      <c r="K4945" s="28">
        <v>9651200</v>
      </c>
      <c r="L4945" s="29">
        <v>1.42</v>
      </c>
      <c r="M4945" s="29">
        <f>IFERROR(_xlfn.XLOOKUP($B4945,'Ownership Metrics'!$A:$A,'Ownership Metrics'!$B:$B),"")</f>
        <v>16.670000000000002</v>
      </c>
      <c r="N4945" s="28">
        <f>IFERROR(_xlfn.XLOOKUP($B4945,'Ownership Metrics'!$A:$A,'Ownership Metrics'!$C:$C),"")</f>
        <v>2038</v>
      </c>
      <c r="O4945" s="29">
        <f>IFERROR(_xlfn.XLOOKUP($B4945,'Ownership Metrics'!$A:$A,'Ownership Metrics'!$D:$D),"")</f>
        <v>31.6</v>
      </c>
      <c r="P4945" s="29">
        <f>IFERROR(_xlfn.XLOOKUP($B4945,'Ownership Metrics'!$A:$A,'Ownership Metrics'!$E:$E),"")</f>
        <v>74.61</v>
      </c>
      <c r="Q4945" s="30">
        <f>IFERROR(_xlfn.XLOOKUP($B4945,'Ownership Metrics'!$A:$A,'Ownership Metrics'!$F:$F),"")</f>
        <v>8</v>
      </c>
      <c r="R4945" s="30">
        <f>IFERROR(_xlfn.XLOOKUP($B4945,'Ownership Metrics'!$A:$A,'Ownership Metrics'!$G:$G),"")</f>
        <v>48</v>
      </c>
      <c r="S4945" s="27" t="str">
        <f>IFERROR(_xlfn.XLOOKUP($B4945,'Ownership Metrics'!$A:$A,'Ownership Metrics'!$H:$H),"")</f>
        <v>Terkonsentrasi</v>
      </c>
      <c r="T4945" s="27" t="str">
        <f>IFERROR(_xlfn.XLOOKUP($B4945,'Ownership Metrics'!$A:$A,'Ownership Metrics'!$I:$I),"")</f>
        <v>Sedang</v>
      </c>
      <c r="U4945" s="27">
        <f>IF(COUNTIFS($B$2:$B4945,$B4945,$D$2:$D4945,$D4945)=1,1,0)</f>
        <v>1</v>
      </c>
      <c r="V4945" s="27">
        <f t="shared" si="232"/>
        <v>1.42</v>
      </c>
      <c r="W4945" s="27">
        <f t="shared" si="233"/>
        <v>6</v>
      </c>
      <c r="X4945" s="27">
        <f t="shared" si="231"/>
        <v>1.4199995054999999</v>
      </c>
    </row>
    <row r="4946" spans="1:24" x14ac:dyDescent="0.25">
      <c r="A4946" s="26">
        <v>46265</v>
      </c>
      <c r="B4946" s="27" t="s">
        <v>10792</v>
      </c>
      <c r="C4946" s="27" t="s">
        <v>5108</v>
      </c>
      <c r="D4946" s="27" t="s">
        <v>5112</v>
      </c>
      <c r="E4946" s="27" t="s">
        <v>35</v>
      </c>
      <c r="F4946" s="27" t="s">
        <v>23</v>
      </c>
      <c r="G4946" s="27" t="s">
        <v>36</v>
      </c>
      <c r="H4946" s="27" t="s">
        <v>24</v>
      </c>
      <c r="I4946" s="28">
        <v>0</v>
      </c>
      <c r="J4946" s="28">
        <v>215000000</v>
      </c>
      <c r="K4946" s="28">
        <v>215000000</v>
      </c>
      <c r="L4946" s="29">
        <v>31.6</v>
      </c>
      <c r="M4946" s="29">
        <f>IFERROR(_xlfn.XLOOKUP($B4946,'Ownership Metrics'!$A:$A,'Ownership Metrics'!$B:$B),"")</f>
        <v>16.670000000000002</v>
      </c>
      <c r="N4946" s="28">
        <f>IFERROR(_xlfn.XLOOKUP($B4946,'Ownership Metrics'!$A:$A,'Ownership Metrics'!$C:$C),"")</f>
        <v>2038</v>
      </c>
      <c r="O4946" s="29">
        <f>IFERROR(_xlfn.XLOOKUP($B4946,'Ownership Metrics'!$A:$A,'Ownership Metrics'!$D:$D),"")</f>
        <v>31.6</v>
      </c>
      <c r="P4946" s="29">
        <f>IFERROR(_xlfn.XLOOKUP($B4946,'Ownership Metrics'!$A:$A,'Ownership Metrics'!$E:$E),"")</f>
        <v>74.61</v>
      </c>
      <c r="Q4946" s="30">
        <f>IFERROR(_xlfn.XLOOKUP($B4946,'Ownership Metrics'!$A:$A,'Ownership Metrics'!$F:$F),"")</f>
        <v>8</v>
      </c>
      <c r="R4946" s="30">
        <f>IFERROR(_xlfn.XLOOKUP($B4946,'Ownership Metrics'!$A:$A,'Ownership Metrics'!$G:$G),"")</f>
        <v>48</v>
      </c>
      <c r="S4946" s="27" t="str">
        <f>IFERROR(_xlfn.XLOOKUP($B4946,'Ownership Metrics'!$A:$A,'Ownership Metrics'!$H:$H),"")</f>
        <v>Terkonsentrasi</v>
      </c>
      <c r="T4946" s="27" t="str">
        <f>IFERROR(_xlfn.XLOOKUP($B4946,'Ownership Metrics'!$A:$A,'Ownership Metrics'!$I:$I),"")</f>
        <v>Sedang</v>
      </c>
      <c r="U4946" s="27">
        <f>IF(COUNTIFS($B$2:$B4946,$B4946,$D$2:$D4946,$D4946)=1,1,0)</f>
        <v>1</v>
      </c>
      <c r="V4946" s="27">
        <f t="shared" si="232"/>
        <v>31.6</v>
      </c>
      <c r="W4946" s="27">
        <f t="shared" si="233"/>
        <v>1</v>
      </c>
      <c r="X4946" s="27">
        <f t="shared" si="231"/>
        <v>31.599999505400003</v>
      </c>
    </row>
    <row r="4947" spans="1:24" x14ac:dyDescent="0.25">
      <c r="A4947" s="26">
        <v>46265</v>
      </c>
      <c r="B4947" s="27" t="s">
        <v>10792</v>
      </c>
      <c r="C4947" s="27" t="s">
        <v>5108</v>
      </c>
      <c r="D4947" s="27" t="s">
        <v>5113</v>
      </c>
      <c r="E4947" s="27" t="s">
        <v>35</v>
      </c>
      <c r="F4947" s="27" t="s">
        <v>23</v>
      </c>
      <c r="G4947" s="27" t="s">
        <v>36</v>
      </c>
      <c r="H4947" s="27" t="s">
        <v>24</v>
      </c>
      <c r="I4947" s="28">
        <v>0</v>
      </c>
      <c r="J4947" s="28">
        <v>21500000</v>
      </c>
      <c r="K4947" s="28">
        <v>21500000</v>
      </c>
      <c r="L4947" s="29">
        <v>3.16</v>
      </c>
      <c r="M4947" s="29">
        <f>IFERROR(_xlfn.XLOOKUP($B4947,'Ownership Metrics'!$A:$A,'Ownership Metrics'!$B:$B),"")</f>
        <v>16.670000000000002</v>
      </c>
      <c r="N4947" s="28">
        <f>IFERROR(_xlfn.XLOOKUP($B4947,'Ownership Metrics'!$A:$A,'Ownership Metrics'!$C:$C),"")</f>
        <v>2038</v>
      </c>
      <c r="O4947" s="29">
        <f>IFERROR(_xlfn.XLOOKUP($B4947,'Ownership Metrics'!$A:$A,'Ownership Metrics'!$D:$D),"")</f>
        <v>31.6</v>
      </c>
      <c r="P4947" s="29">
        <f>IFERROR(_xlfn.XLOOKUP($B4947,'Ownership Metrics'!$A:$A,'Ownership Metrics'!$E:$E),"")</f>
        <v>74.61</v>
      </c>
      <c r="Q4947" s="30">
        <f>IFERROR(_xlfn.XLOOKUP($B4947,'Ownership Metrics'!$A:$A,'Ownership Metrics'!$F:$F),"")</f>
        <v>8</v>
      </c>
      <c r="R4947" s="30">
        <f>IFERROR(_xlfn.XLOOKUP($B4947,'Ownership Metrics'!$A:$A,'Ownership Metrics'!$G:$G),"")</f>
        <v>48</v>
      </c>
      <c r="S4947" s="27" t="str">
        <f>IFERROR(_xlfn.XLOOKUP($B4947,'Ownership Metrics'!$A:$A,'Ownership Metrics'!$H:$H),"")</f>
        <v>Terkonsentrasi</v>
      </c>
      <c r="T4947" s="27" t="str">
        <f>IFERROR(_xlfn.XLOOKUP($B4947,'Ownership Metrics'!$A:$A,'Ownership Metrics'!$I:$I),"")</f>
        <v>Sedang</v>
      </c>
      <c r="U4947" s="27">
        <f>IF(COUNTIFS($B$2:$B4947,$B4947,$D$2:$D4947,$D4947)=1,1,0)</f>
        <v>1</v>
      </c>
      <c r="V4947" s="27">
        <f t="shared" si="232"/>
        <v>3.16</v>
      </c>
      <c r="W4947" s="27">
        <f t="shared" si="233"/>
        <v>4</v>
      </c>
      <c r="X4947" s="27">
        <f t="shared" si="231"/>
        <v>3.1599995053000001</v>
      </c>
    </row>
    <row r="4948" spans="1:24" x14ac:dyDescent="0.25">
      <c r="A4948" s="26">
        <v>46265</v>
      </c>
      <c r="B4948" s="27" t="s">
        <v>10792</v>
      </c>
      <c r="C4948" s="27" t="s">
        <v>5108</v>
      </c>
      <c r="D4948" s="27" t="s">
        <v>103</v>
      </c>
      <c r="E4948" s="27" t="s">
        <v>35</v>
      </c>
      <c r="F4948" s="27" t="s">
        <v>23</v>
      </c>
      <c r="G4948" s="27" t="s">
        <v>36</v>
      </c>
      <c r="H4948" s="27" t="s">
        <v>24</v>
      </c>
      <c r="I4948" s="28">
        <v>99162500</v>
      </c>
      <c r="J4948" s="28">
        <v>0</v>
      </c>
      <c r="K4948" s="28">
        <v>99162500</v>
      </c>
      <c r="L4948" s="29">
        <v>14.57</v>
      </c>
      <c r="M4948" s="29">
        <f>IFERROR(_xlfn.XLOOKUP($B4948,'Ownership Metrics'!$A:$A,'Ownership Metrics'!$B:$B),"")</f>
        <v>16.670000000000002</v>
      </c>
      <c r="N4948" s="28">
        <f>IFERROR(_xlfn.XLOOKUP($B4948,'Ownership Metrics'!$A:$A,'Ownership Metrics'!$C:$C),"")</f>
        <v>2038</v>
      </c>
      <c r="O4948" s="29">
        <f>IFERROR(_xlfn.XLOOKUP($B4948,'Ownership Metrics'!$A:$A,'Ownership Metrics'!$D:$D),"")</f>
        <v>31.6</v>
      </c>
      <c r="P4948" s="29">
        <f>IFERROR(_xlfn.XLOOKUP($B4948,'Ownership Metrics'!$A:$A,'Ownership Metrics'!$E:$E),"")</f>
        <v>74.61</v>
      </c>
      <c r="Q4948" s="30">
        <f>IFERROR(_xlfn.XLOOKUP($B4948,'Ownership Metrics'!$A:$A,'Ownership Metrics'!$F:$F),"")</f>
        <v>8</v>
      </c>
      <c r="R4948" s="30">
        <f>IFERROR(_xlfn.XLOOKUP($B4948,'Ownership Metrics'!$A:$A,'Ownership Metrics'!$G:$G),"")</f>
        <v>48</v>
      </c>
      <c r="S4948" s="27" t="str">
        <f>IFERROR(_xlfn.XLOOKUP($B4948,'Ownership Metrics'!$A:$A,'Ownership Metrics'!$H:$H),"")</f>
        <v>Terkonsentrasi</v>
      </c>
      <c r="T4948" s="27" t="str">
        <f>IFERROR(_xlfn.XLOOKUP($B4948,'Ownership Metrics'!$A:$A,'Ownership Metrics'!$I:$I),"")</f>
        <v>Sedang</v>
      </c>
      <c r="U4948" s="27">
        <f>IF(COUNTIFS($B$2:$B4948,$B4948,$D$2:$D4948,$D4948)=1,1,0)</f>
        <v>1</v>
      </c>
      <c r="V4948" s="27">
        <f t="shared" si="232"/>
        <v>14.57</v>
      </c>
      <c r="W4948" s="27">
        <f t="shared" si="233"/>
        <v>3</v>
      </c>
      <c r="X4948" s="27">
        <f t="shared" si="231"/>
        <v>14.5699995052</v>
      </c>
    </row>
    <row r="4949" spans="1:24" x14ac:dyDescent="0.25">
      <c r="A4949" s="26">
        <v>46265</v>
      </c>
      <c r="B4949" s="27" t="s">
        <v>10792</v>
      </c>
      <c r="C4949" s="27" t="s">
        <v>5108</v>
      </c>
      <c r="D4949" s="27" t="s">
        <v>5114</v>
      </c>
      <c r="E4949" s="27" t="s">
        <v>35</v>
      </c>
      <c r="F4949" s="27" t="s">
        <v>23</v>
      </c>
      <c r="G4949" s="27" t="s">
        <v>36</v>
      </c>
      <c r="H4949" s="27" t="s">
        <v>24</v>
      </c>
      <c r="I4949" s="28">
        <v>7350000</v>
      </c>
      <c r="J4949" s="28">
        <v>0</v>
      </c>
      <c r="K4949" s="28">
        <v>7350000</v>
      </c>
      <c r="L4949" s="29">
        <v>1.08</v>
      </c>
      <c r="M4949" s="29">
        <f>IFERROR(_xlfn.XLOOKUP($B4949,'Ownership Metrics'!$A:$A,'Ownership Metrics'!$B:$B),"")</f>
        <v>16.670000000000002</v>
      </c>
      <c r="N4949" s="28">
        <f>IFERROR(_xlfn.XLOOKUP($B4949,'Ownership Metrics'!$A:$A,'Ownership Metrics'!$C:$C),"")</f>
        <v>2038</v>
      </c>
      <c r="O4949" s="29">
        <f>IFERROR(_xlfn.XLOOKUP($B4949,'Ownership Metrics'!$A:$A,'Ownership Metrics'!$D:$D),"")</f>
        <v>31.6</v>
      </c>
      <c r="P4949" s="29">
        <f>IFERROR(_xlfn.XLOOKUP($B4949,'Ownership Metrics'!$A:$A,'Ownership Metrics'!$E:$E),"")</f>
        <v>74.61</v>
      </c>
      <c r="Q4949" s="30">
        <f>IFERROR(_xlfn.XLOOKUP($B4949,'Ownership Metrics'!$A:$A,'Ownership Metrics'!$F:$F),"")</f>
        <v>8</v>
      </c>
      <c r="R4949" s="30">
        <f>IFERROR(_xlfn.XLOOKUP($B4949,'Ownership Metrics'!$A:$A,'Ownership Metrics'!$G:$G),"")</f>
        <v>48</v>
      </c>
      <c r="S4949" s="27" t="str">
        <f>IFERROR(_xlfn.XLOOKUP($B4949,'Ownership Metrics'!$A:$A,'Ownership Metrics'!$H:$H),"")</f>
        <v>Terkonsentrasi</v>
      </c>
      <c r="T4949" s="27" t="str">
        <f>IFERROR(_xlfn.XLOOKUP($B4949,'Ownership Metrics'!$A:$A,'Ownership Metrics'!$I:$I),"")</f>
        <v>Sedang</v>
      </c>
      <c r="U4949" s="27">
        <f>IF(COUNTIFS($B$2:$B4949,$B4949,$D$2:$D4949,$D4949)=1,1,0)</f>
        <v>1</v>
      </c>
      <c r="V4949" s="27">
        <f t="shared" si="232"/>
        <v>1.08</v>
      </c>
      <c r="W4949" s="27">
        <f t="shared" si="233"/>
        <v>8</v>
      </c>
      <c r="X4949" s="27">
        <f t="shared" si="231"/>
        <v>1.0799995051</v>
      </c>
    </row>
    <row r="4950" spans="1:24" x14ac:dyDescent="0.25">
      <c r="A4950" s="26">
        <v>46265</v>
      </c>
      <c r="B4950" s="27" t="s">
        <v>10792</v>
      </c>
      <c r="C4950" s="27" t="s">
        <v>5108</v>
      </c>
      <c r="D4950" s="27" t="s">
        <v>5115</v>
      </c>
      <c r="E4950" s="27" t="s">
        <v>35</v>
      </c>
      <c r="F4950" s="27" t="s">
        <v>23</v>
      </c>
      <c r="G4950" s="27" t="s">
        <v>36</v>
      </c>
      <c r="H4950" s="27" t="s">
        <v>24</v>
      </c>
      <c r="I4950" s="28">
        <v>0</v>
      </c>
      <c r="J4950" s="28">
        <v>193500000</v>
      </c>
      <c r="K4950" s="28">
        <v>193500000</v>
      </c>
      <c r="L4950" s="29">
        <v>28.44</v>
      </c>
      <c r="M4950" s="29">
        <f>IFERROR(_xlfn.XLOOKUP($B4950,'Ownership Metrics'!$A:$A,'Ownership Metrics'!$B:$B),"")</f>
        <v>16.670000000000002</v>
      </c>
      <c r="N4950" s="28">
        <f>IFERROR(_xlfn.XLOOKUP($B4950,'Ownership Metrics'!$A:$A,'Ownership Metrics'!$C:$C),"")</f>
        <v>2038</v>
      </c>
      <c r="O4950" s="29">
        <f>IFERROR(_xlfn.XLOOKUP($B4950,'Ownership Metrics'!$A:$A,'Ownership Metrics'!$D:$D),"")</f>
        <v>31.6</v>
      </c>
      <c r="P4950" s="29">
        <f>IFERROR(_xlfn.XLOOKUP($B4950,'Ownership Metrics'!$A:$A,'Ownership Metrics'!$E:$E),"")</f>
        <v>74.61</v>
      </c>
      <c r="Q4950" s="30">
        <f>IFERROR(_xlfn.XLOOKUP($B4950,'Ownership Metrics'!$A:$A,'Ownership Metrics'!$F:$F),"")</f>
        <v>8</v>
      </c>
      <c r="R4950" s="30">
        <f>IFERROR(_xlfn.XLOOKUP($B4950,'Ownership Metrics'!$A:$A,'Ownership Metrics'!$G:$G),"")</f>
        <v>48</v>
      </c>
      <c r="S4950" s="27" t="str">
        <f>IFERROR(_xlfn.XLOOKUP($B4950,'Ownership Metrics'!$A:$A,'Ownership Metrics'!$H:$H),"")</f>
        <v>Terkonsentrasi</v>
      </c>
      <c r="T4950" s="27" t="str">
        <f>IFERROR(_xlfn.XLOOKUP($B4950,'Ownership Metrics'!$A:$A,'Ownership Metrics'!$I:$I),"")</f>
        <v>Sedang</v>
      </c>
      <c r="U4950" s="27">
        <f>IF(COUNTIFS($B$2:$B4950,$B4950,$D$2:$D4950,$D4950)=1,1,0)</f>
        <v>1</v>
      </c>
      <c r="V4950" s="27">
        <f t="shared" si="232"/>
        <v>28.44</v>
      </c>
      <c r="W4950" s="27">
        <f t="shared" si="233"/>
        <v>2</v>
      </c>
      <c r="X4950" s="27">
        <f t="shared" si="231"/>
        <v>28.439999505000003</v>
      </c>
    </row>
    <row r="4951" spans="1:24" x14ac:dyDescent="0.25">
      <c r="A4951" s="26">
        <v>46265</v>
      </c>
      <c r="B4951" s="27" t="s">
        <v>10793</v>
      </c>
      <c r="C4951" s="27" t="s">
        <v>5117</v>
      </c>
      <c r="D4951" s="27" t="s">
        <v>5118</v>
      </c>
      <c r="E4951" s="27" t="s">
        <v>22</v>
      </c>
      <c r="F4951" s="27" t="s">
        <v>23</v>
      </c>
      <c r="G4951" s="27"/>
      <c r="H4951" s="27" t="s">
        <v>24</v>
      </c>
      <c r="I4951" s="28">
        <v>66278900</v>
      </c>
      <c r="J4951" s="28">
        <v>0</v>
      </c>
      <c r="K4951" s="28">
        <v>66278900</v>
      </c>
      <c r="L4951" s="29">
        <v>8.2200000000000006</v>
      </c>
      <c r="M4951" s="29">
        <f>IFERROR(_xlfn.XLOOKUP($B4951,'Ownership Metrics'!$A:$A,'Ownership Metrics'!$B:$B),"")</f>
        <v>21.36</v>
      </c>
      <c r="N4951" s="28">
        <f>IFERROR(_xlfn.XLOOKUP($B4951,'Ownership Metrics'!$A:$A,'Ownership Metrics'!$C:$C),"")</f>
        <v>2830</v>
      </c>
      <c r="O4951" s="29">
        <f>IFERROR(_xlfn.XLOOKUP($B4951,'Ownership Metrics'!$A:$A,'Ownership Metrics'!$D:$D),"")</f>
        <v>51.07</v>
      </c>
      <c r="P4951" s="29">
        <f>IFERROR(_xlfn.XLOOKUP($B4951,'Ownership Metrics'!$A:$A,'Ownership Metrics'!$E:$E),"")</f>
        <v>70.63</v>
      </c>
      <c r="Q4951" s="30">
        <f>IFERROR(_xlfn.XLOOKUP($B4951,'Ownership Metrics'!$A:$A,'Ownership Metrics'!$F:$F),"")</f>
        <v>6</v>
      </c>
      <c r="R4951" s="30">
        <f>IFERROR(_xlfn.XLOOKUP($B4951,'Ownership Metrics'!$A:$A,'Ownership Metrics'!$G:$G),"")</f>
        <v>52</v>
      </c>
      <c r="S4951" s="27" t="str">
        <f>IFERROR(_xlfn.XLOOKUP($B4951,'Ownership Metrics'!$A:$A,'Ownership Metrics'!$H:$H),"")</f>
        <v>Mayoritas</v>
      </c>
      <c r="T4951" s="27" t="str">
        <f>IFERROR(_xlfn.XLOOKUP($B4951,'Ownership Metrics'!$A:$A,'Ownership Metrics'!$I:$I),"")</f>
        <v>Sedang</v>
      </c>
      <c r="U4951" s="27">
        <f>IF(COUNTIFS($B$2:$B4951,$B4951,$D$2:$D4951,$D4951)=1,1,0)</f>
        <v>1</v>
      </c>
      <c r="V4951" s="27">
        <f t="shared" si="232"/>
        <v>8.2200000000000006</v>
      </c>
      <c r="W4951" s="27">
        <f t="shared" si="233"/>
        <v>3</v>
      </c>
      <c r="X4951" s="27">
        <f t="shared" si="231"/>
        <v>8.2199995049000005</v>
      </c>
    </row>
    <row r="4952" spans="1:24" x14ac:dyDescent="0.25">
      <c r="A4952" s="26">
        <v>46265</v>
      </c>
      <c r="B4952" s="27" t="s">
        <v>10793</v>
      </c>
      <c r="C4952" s="27" t="s">
        <v>5117</v>
      </c>
      <c r="D4952" s="27" t="s">
        <v>5119</v>
      </c>
      <c r="E4952" s="27" t="s">
        <v>22</v>
      </c>
      <c r="F4952" s="27" t="s">
        <v>23</v>
      </c>
      <c r="G4952" s="27"/>
      <c r="H4952" s="27" t="s">
        <v>24</v>
      </c>
      <c r="I4952" s="28">
        <v>0</v>
      </c>
      <c r="J4952" s="28">
        <v>411600000</v>
      </c>
      <c r="K4952" s="28">
        <v>411600000</v>
      </c>
      <c r="L4952" s="29">
        <v>51.07</v>
      </c>
      <c r="M4952" s="29">
        <f>IFERROR(_xlfn.XLOOKUP($B4952,'Ownership Metrics'!$A:$A,'Ownership Metrics'!$B:$B),"")</f>
        <v>21.36</v>
      </c>
      <c r="N4952" s="28">
        <f>IFERROR(_xlfn.XLOOKUP($B4952,'Ownership Metrics'!$A:$A,'Ownership Metrics'!$C:$C),"")</f>
        <v>2830</v>
      </c>
      <c r="O4952" s="29">
        <f>IFERROR(_xlfn.XLOOKUP($B4952,'Ownership Metrics'!$A:$A,'Ownership Metrics'!$D:$D),"")</f>
        <v>51.07</v>
      </c>
      <c r="P4952" s="29">
        <f>IFERROR(_xlfn.XLOOKUP($B4952,'Ownership Metrics'!$A:$A,'Ownership Metrics'!$E:$E),"")</f>
        <v>70.63</v>
      </c>
      <c r="Q4952" s="30">
        <f>IFERROR(_xlfn.XLOOKUP($B4952,'Ownership Metrics'!$A:$A,'Ownership Metrics'!$F:$F),"")</f>
        <v>6</v>
      </c>
      <c r="R4952" s="30">
        <f>IFERROR(_xlfn.XLOOKUP($B4952,'Ownership Metrics'!$A:$A,'Ownership Metrics'!$G:$G),"")</f>
        <v>52</v>
      </c>
      <c r="S4952" s="27" t="str">
        <f>IFERROR(_xlfn.XLOOKUP($B4952,'Ownership Metrics'!$A:$A,'Ownership Metrics'!$H:$H),"")</f>
        <v>Mayoritas</v>
      </c>
      <c r="T4952" s="27" t="str">
        <f>IFERROR(_xlfn.XLOOKUP($B4952,'Ownership Metrics'!$A:$A,'Ownership Metrics'!$I:$I),"")</f>
        <v>Sedang</v>
      </c>
      <c r="U4952" s="27">
        <f>IF(COUNTIFS($B$2:$B4952,$B4952,$D$2:$D4952,$D4952)=1,1,0)</f>
        <v>1</v>
      </c>
      <c r="V4952" s="27">
        <f t="shared" si="232"/>
        <v>51.07</v>
      </c>
      <c r="W4952" s="27">
        <f t="shared" si="233"/>
        <v>1</v>
      </c>
      <c r="X4952" s="27">
        <f t="shared" si="231"/>
        <v>51.069999504800002</v>
      </c>
    </row>
    <row r="4953" spans="1:24" x14ac:dyDescent="0.25">
      <c r="A4953" s="26">
        <v>46265</v>
      </c>
      <c r="B4953" s="27" t="s">
        <v>10793</v>
      </c>
      <c r="C4953" s="27" t="s">
        <v>5117</v>
      </c>
      <c r="D4953" s="27" t="s">
        <v>5120</v>
      </c>
      <c r="E4953" s="27" t="s">
        <v>35</v>
      </c>
      <c r="F4953" s="27" t="s">
        <v>23</v>
      </c>
      <c r="G4953" s="27" t="s">
        <v>36</v>
      </c>
      <c r="H4953" s="27" t="s">
        <v>24</v>
      </c>
      <c r="I4953" s="28">
        <v>34200500</v>
      </c>
      <c r="J4953" s="28">
        <v>0</v>
      </c>
      <c r="K4953" s="28">
        <v>34200500</v>
      </c>
      <c r="L4953" s="29">
        <v>4.24</v>
      </c>
      <c r="M4953" s="29">
        <f>IFERROR(_xlfn.XLOOKUP($B4953,'Ownership Metrics'!$A:$A,'Ownership Metrics'!$B:$B),"")</f>
        <v>21.36</v>
      </c>
      <c r="N4953" s="28">
        <f>IFERROR(_xlfn.XLOOKUP($B4953,'Ownership Metrics'!$A:$A,'Ownership Metrics'!$C:$C),"")</f>
        <v>2830</v>
      </c>
      <c r="O4953" s="29">
        <f>IFERROR(_xlfn.XLOOKUP($B4953,'Ownership Metrics'!$A:$A,'Ownership Metrics'!$D:$D),"")</f>
        <v>51.07</v>
      </c>
      <c r="P4953" s="29">
        <f>IFERROR(_xlfn.XLOOKUP($B4953,'Ownership Metrics'!$A:$A,'Ownership Metrics'!$E:$E),"")</f>
        <v>70.63</v>
      </c>
      <c r="Q4953" s="30">
        <f>IFERROR(_xlfn.XLOOKUP($B4953,'Ownership Metrics'!$A:$A,'Ownership Metrics'!$F:$F),"")</f>
        <v>6</v>
      </c>
      <c r="R4953" s="30">
        <f>IFERROR(_xlfn.XLOOKUP($B4953,'Ownership Metrics'!$A:$A,'Ownership Metrics'!$G:$G),"")</f>
        <v>52</v>
      </c>
      <c r="S4953" s="27" t="str">
        <f>IFERROR(_xlfn.XLOOKUP($B4953,'Ownership Metrics'!$A:$A,'Ownership Metrics'!$H:$H),"")</f>
        <v>Mayoritas</v>
      </c>
      <c r="T4953" s="27" t="str">
        <f>IFERROR(_xlfn.XLOOKUP($B4953,'Ownership Metrics'!$A:$A,'Ownership Metrics'!$I:$I),"")</f>
        <v>Sedang</v>
      </c>
      <c r="U4953" s="27">
        <f>IF(COUNTIFS($B$2:$B4953,$B4953,$D$2:$D4953,$D4953)=1,1,0)</f>
        <v>1</v>
      </c>
      <c r="V4953" s="27">
        <f t="shared" si="232"/>
        <v>4.24</v>
      </c>
      <c r="W4953" s="27">
        <f t="shared" si="233"/>
        <v>4</v>
      </c>
      <c r="X4953" s="27">
        <f t="shared" si="231"/>
        <v>4.2399995047000001</v>
      </c>
    </row>
    <row r="4954" spans="1:24" x14ac:dyDescent="0.25">
      <c r="A4954" s="26">
        <v>46265</v>
      </c>
      <c r="B4954" s="27" t="s">
        <v>10793</v>
      </c>
      <c r="C4954" s="27" t="s">
        <v>5117</v>
      </c>
      <c r="D4954" s="27" t="s">
        <v>5121</v>
      </c>
      <c r="E4954" s="27" t="s">
        <v>35</v>
      </c>
      <c r="F4954" s="27" t="s">
        <v>23</v>
      </c>
      <c r="G4954" s="27" t="s">
        <v>36</v>
      </c>
      <c r="H4954" s="27" t="s">
        <v>24</v>
      </c>
      <c r="I4954" s="28">
        <v>11248800</v>
      </c>
      <c r="J4954" s="28">
        <v>0</v>
      </c>
      <c r="K4954" s="28">
        <v>11248800</v>
      </c>
      <c r="L4954" s="29">
        <v>1.4</v>
      </c>
      <c r="M4954" s="29">
        <f>IFERROR(_xlfn.XLOOKUP($B4954,'Ownership Metrics'!$A:$A,'Ownership Metrics'!$B:$B),"")</f>
        <v>21.36</v>
      </c>
      <c r="N4954" s="28">
        <f>IFERROR(_xlfn.XLOOKUP($B4954,'Ownership Metrics'!$A:$A,'Ownership Metrics'!$C:$C),"")</f>
        <v>2830</v>
      </c>
      <c r="O4954" s="29">
        <f>IFERROR(_xlfn.XLOOKUP($B4954,'Ownership Metrics'!$A:$A,'Ownership Metrics'!$D:$D),"")</f>
        <v>51.07</v>
      </c>
      <c r="P4954" s="29">
        <f>IFERROR(_xlfn.XLOOKUP($B4954,'Ownership Metrics'!$A:$A,'Ownership Metrics'!$E:$E),"")</f>
        <v>70.63</v>
      </c>
      <c r="Q4954" s="30">
        <f>IFERROR(_xlfn.XLOOKUP($B4954,'Ownership Metrics'!$A:$A,'Ownership Metrics'!$F:$F),"")</f>
        <v>6</v>
      </c>
      <c r="R4954" s="30">
        <f>IFERROR(_xlfn.XLOOKUP($B4954,'Ownership Metrics'!$A:$A,'Ownership Metrics'!$G:$G),"")</f>
        <v>52</v>
      </c>
      <c r="S4954" s="27" t="str">
        <f>IFERROR(_xlfn.XLOOKUP($B4954,'Ownership Metrics'!$A:$A,'Ownership Metrics'!$H:$H),"")</f>
        <v>Mayoritas</v>
      </c>
      <c r="T4954" s="27" t="str">
        <f>IFERROR(_xlfn.XLOOKUP($B4954,'Ownership Metrics'!$A:$A,'Ownership Metrics'!$I:$I),"")</f>
        <v>Sedang</v>
      </c>
      <c r="U4954" s="27">
        <f>IF(COUNTIFS($B$2:$B4954,$B4954,$D$2:$D4954,$D4954)=1,1,0)</f>
        <v>1</v>
      </c>
      <c r="V4954" s="27">
        <f t="shared" si="232"/>
        <v>1.4</v>
      </c>
      <c r="W4954" s="27">
        <f t="shared" si="233"/>
        <v>6</v>
      </c>
      <c r="X4954" s="27">
        <f t="shared" si="231"/>
        <v>1.3999995046</v>
      </c>
    </row>
    <row r="4955" spans="1:24" x14ac:dyDescent="0.25">
      <c r="A4955" s="26">
        <v>46265</v>
      </c>
      <c r="B4955" s="27" t="s">
        <v>10793</v>
      </c>
      <c r="C4955" s="27" t="s">
        <v>5117</v>
      </c>
      <c r="D4955" s="27" t="s">
        <v>4178</v>
      </c>
      <c r="E4955" s="27" t="s">
        <v>35</v>
      </c>
      <c r="F4955" s="27" t="s">
        <v>23</v>
      </c>
      <c r="G4955" s="27" t="s">
        <v>36</v>
      </c>
      <c r="H4955" s="27" t="s">
        <v>24</v>
      </c>
      <c r="I4955" s="28">
        <v>19085300</v>
      </c>
      <c r="J4955" s="28">
        <v>0</v>
      </c>
      <c r="K4955" s="28">
        <v>19085300</v>
      </c>
      <c r="L4955" s="29">
        <v>2.37</v>
      </c>
      <c r="M4955" s="29">
        <f>IFERROR(_xlfn.XLOOKUP($B4955,'Ownership Metrics'!$A:$A,'Ownership Metrics'!$B:$B),"")</f>
        <v>21.36</v>
      </c>
      <c r="N4955" s="28">
        <f>IFERROR(_xlfn.XLOOKUP($B4955,'Ownership Metrics'!$A:$A,'Ownership Metrics'!$C:$C),"")</f>
        <v>2830</v>
      </c>
      <c r="O4955" s="29">
        <f>IFERROR(_xlfn.XLOOKUP($B4955,'Ownership Metrics'!$A:$A,'Ownership Metrics'!$D:$D),"")</f>
        <v>51.07</v>
      </c>
      <c r="P4955" s="29">
        <f>IFERROR(_xlfn.XLOOKUP($B4955,'Ownership Metrics'!$A:$A,'Ownership Metrics'!$E:$E),"")</f>
        <v>70.63</v>
      </c>
      <c r="Q4955" s="30">
        <f>IFERROR(_xlfn.XLOOKUP($B4955,'Ownership Metrics'!$A:$A,'Ownership Metrics'!$F:$F),"")</f>
        <v>6</v>
      </c>
      <c r="R4955" s="30">
        <f>IFERROR(_xlfn.XLOOKUP($B4955,'Ownership Metrics'!$A:$A,'Ownership Metrics'!$G:$G),"")</f>
        <v>52</v>
      </c>
      <c r="S4955" s="27" t="str">
        <f>IFERROR(_xlfn.XLOOKUP($B4955,'Ownership Metrics'!$A:$A,'Ownership Metrics'!$H:$H),"")</f>
        <v>Mayoritas</v>
      </c>
      <c r="T4955" s="27" t="str">
        <f>IFERROR(_xlfn.XLOOKUP($B4955,'Ownership Metrics'!$A:$A,'Ownership Metrics'!$I:$I),"")</f>
        <v>Sedang</v>
      </c>
      <c r="U4955" s="27">
        <f>IF(COUNTIFS($B$2:$B4955,$B4955,$D$2:$D4955,$D4955)=1,1,0)</f>
        <v>1</v>
      </c>
      <c r="V4955" s="27">
        <f t="shared" si="232"/>
        <v>2.37</v>
      </c>
      <c r="W4955" s="27">
        <f t="shared" si="233"/>
        <v>5</v>
      </c>
      <c r="X4955" s="27">
        <f t="shared" si="231"/>
        <v>2.3699995045</v>
      </c>
    </row>
    <row r="4956" spans="1:24" x14ac:dyDescent="0.25">
      <c r="A4956" s="26">
        <v>46265</v>
      </c>
      <c r="B4956" s="27" t="s">
        <v>10793</v>
      </c>
      <c r="C4956" s="27" t="s">
        <v>5117</v>
      </c>
      <c r="D4956" s="27" t="s">
        <v>5122</v>
      </c>
      <c r="E4956" s="27" t="s">
        <v>35</v>
      </c>
      <c r="F4956" s="27" t="s">
        <v>23</v>
      </c>
      <c r="G4956" s="27" t="s">
        <v>36</v>
      </c>
      <c r="H4956" s="27" t="s">
        <v>24</v>
      </c>
      <c r="I4956" s="28">
        <v>91422200</v>
      </c>
      <c r="J4956" s="28">
        <v>0</v>
      </c>
      <c r="K4956" s="28">
        <v>91422200</v>
      </c>
      <c r="L4956" s="29">
        <v>11.34</v>
      </c>
      <c r="M4956" s="29">
        <f>IFERROR(_xlfn.XLOOKUP($B4956,'Ownership Metrics'!$A:$A,'Ownership Metrics'!$B:$B),"")</f>
        <v>21.36</v>
      </c>
      <c r="N4956" s="28">
        <f>IFERROR(_xlfn.XLOOKUP($B4956,'Ownership Metrics'!$A:$A,'Ownership Metrics'!$C:$C),"")</f>
        <v>2830</v>
      </c>
      <c r="O4956" s="29">
        <f>IFERROR(_xlfn.XLOOKUP($B4956,'Ownership Metrics'!$A:$A,'Ownership Metrics'!$D:$D),"")</f>
        <v>51.07</v>
      </c>
      <c r="P4956" s="29">
        <f>IFERROR(_xlfn.XLOOKUP($B4956,'Ownership Metrics'!$A:$A,'Ownership Metrics'!$E:$E),"")</f>
        <v>70.63</v>
      </c>
      <c r="Q4956" s="30">
        <f>IFERROR(_xlfn.XLOOKUP($B4956,'Ownership Metrics'!$A:$A,'Ownership Metrics'!$F:$F),"")</f>
        <v>6</v>
      </c>
      <c r="R4956" s="30">
        <f>IFERROR(_xlfn.XLOOKUP($B4956,'Ownership Metrics'!$A:$A,'Ownership Metrics'!$G:$G),"")</f>
        <v>52</v>
      </c>
      <c r="S4956" s="27" t="str">
        <f>IFERROR(_xlfn.XLOOKUP($B4956,'Ownership Metrics'!$A:$A,'Ownership Metrics'!$H:$H),"")</f>
        <v>Mayoritas</v>
      </c>
      <c r="T4956" s="27" t="str">
        <f>IFERROR(_xlfn.XLOOKUP($B4956,'Ownership Metrics'!$A:$A,'Ownership Metrics'!$I:$I),"")</f>
        <v>Sedang</v>
      </c>
      <c r="U4956" s="27">
        <f>IF(COUNTIFS($B$2:$B4956,$B4956,$D$2:$D4956,$D4956)=1,1,0)</f>
        <v>1</v>
      </c>
      <c r="V4956" s="27">
        <f t="shared" si="232"/>
        <v>11.34</v>
      </c>
      <c r="W4956" s="27">
        <f t="shared" si="233"/>
        <v>2</v>
      </c>
      <c r="X4956" s="27">
        <f t="shared" si="231"/>
        <v>11.3399995044</v>
      </c>
    </row>
    <row r="4957" spans="1:24" x14ac:dyDescent="0.25">
      <c r="A4957" s="26">
        <v>46265</v>
      </c>
      <c r="B4957" s="27" t="s">
        <v>10794</v>
      </c>
      <c r="C4957" s="27" t="s">
        <v>5124</v>
      </c>
      <c r="D4957" s="27" t="s">
        <v>5125</v>
      </c>
      <c r="E4957" s="27" t="s">
        <v>83</v>
      </c>
      <c r="F4957" s="27" t="s">
        <v>23</v>
      </c>
      <c r="G4957" s="27"/>
      <c r="H4957" s="27" t="s">
        <v>24</v>
      </c>
      <c r="I4957" s="28">
        <v>15940100</v>
      </c>
      <c r="J4957" s="28">
        <v>0</v>
      </c>
      <c r="K4957" s="28">
        <v>15940100</v>
      </c>
      <c r="L4957" s="29">
        <v>5.83</v>
      </c>
      <c r="M4957" s="29">
        <f>IFERROR(_xlfn.XLOOKUP($B4957,'Ownership Metrics'!$A:$A,'Ownership Metrics'!$B:$B),"")</f>
        <v>1.92</v>
      </c>
      <c r="N4957" s="28">
        <f>IFERROR(_xlfn.XLOOKUP($B4957,'Ownership Metrics'!$A:$A,'Ownership Metrics'!$C:$C),"")</f>
        <v>3366</v>
      </c>
      <c r="O4957" s="29">
        <f>IFERROR(_xlfn.XLOOKUP($B4957,'Ownership Metrics'!$A:$A,'Ownership Metrics'!$D:$D),"")</f>
        <v>45</v>
      </c>
      <c r="P4957" s="29">
        <f>IFERROR(_xlfn.XLOOKUP($B4957,'Ownership Metrics'!$A:$A,'Ownership Metrics'!$E:$E),"")</f>
        <v>88</v>
      </c>
      <c r="Q4957" s="30">
        <f>IFERROR(_xlfn.XLOOKUP($B4957,'Ownership Metrics'!$A:$A,'Ownership Metrics'!$F:$F),"")</f>
        <v>5</v>
      </c>
      <c r="R4957" s="30">
        <f>IFERROR(_xlfn.XLOOKUP($B4957,'Ownership Metrics'!$A:$A,'Ownership Metrics'!$G:$G),"")</f>
        <v>62</v>
      </c>
      <c r="S4957" s="27" t="str">
        <f>IFERROR(_xlfn.XLOOKUP($B4957,'Ownership Metrics'!$A:$A,'Ownership Metrics'!$H:$H),"")</f>
        <v>Terkonsentrasi</v>
      </c>
      <c r="T4957" s="27" t="str">
        <f>IFERROR(_xlfn.XLOOKUP($B4957,'Ownership Metrics'!$A:$A,'Ownership Metrics'!$I:$I),"")</f>
        <v>Tinggi</v>
      </c>
      <c r="U4957" s="27">
        <f>IF(COUNTIFS($B$2:$B4957,$B4957,$D$2:$D4957,$D4957)=1,1,0)</f>
        <v>1</v>
      </c>
      <c r="V4957" s="27">
        <f t="shared" si="232"/>
        <v>5.83</v>
      </c>
      <c r="W4957" s="27">
        <f t="shared" si="233"/>
        <v>4</v>
      </c>
      <c r="X4957" s="27">
        <f t="shared" si="231"/>
        <v>5.8299995042999999</v>
      </c>
    </row>
    <row r="4958" spans="1:24" x14ac:dyDescent="0.25">
      <c r="A4958" s="26">
        <v>46265</v>
      </c>
      <c r="B4958" s="27" t="s">
        <v>10794</v>
      </c>
      <c r="C4958" s="27" t="s">
        <v>5124</v>
      </c>
      <c r="D4958" s="27" t="s">
        <v>5126</v>
      </c>
      <c r="E4958" s="27" t="s">
        <v>35</v>
      </c>
      <c r="F4958" s="27" t="s">
        <v>23</v>
      </c>
      <c r="G4958" s="27" t="s">
        <v>36</v>
      </c>
      <c r="H4958" s="27" t="s">
        <v>24</v>
      </c>
      <c r="I4958" s="28">
        <v>95625000</v>
      </c>
      <c r="J4958" s="28">
        <v>0</v>
      </c>
      <c r="K4958" s="28">
        <v>95625000</v>
      </c>
      <c r="L4958" s="29">
        <v>35</v>
      </c>
      <c r="M4958" s="29">
        <f>IFERROR(_xlfn.XLOOKUP($B4958,'Ownership Metrics'!$A:$A,'Ownership Metrics'!$B:$B),"")</f>
        <v>1.92</v>
      </c>
      <c r="N4958" s="28">
        <f>IFERROR(_xlfn.XLOOKUP($B4958,'Ownership Metrics'!$A:$A,'Ownership Metrics'!$C:$C),"")</f>
        <v>3366</v>
      </c>
      <c r="O4958" s="29">
        <f>IFERROR(_xlfn.XLOOKUP($B4958,'Ownership Metrics'!$A:$A,'Ownership Metrics'!$D:$D),"")</f>
        <v>45</v>
      </c>
      <c r="P4958" s="29">
        <f>IFERROR(_xlfn.XLOOKUP($B4958,'Ownership Metrics'!$A:$A,'Ownership Metrics'!$E:$E),"")</f>
        <v>88</v>
      </c>
      <c r="Q4958" s="30">
        <f>IFERROR(_xlfn.XLOOKUP($B4958,'Ownership Metrics'!$A:$A,'Ownership Metrics'!$F:$F),"")</f>
        <v>5</v>
      </c>
      <c r="R4958" s="30">
        <f>IFERROR(_xlfn.XLOOKUP($B4958,'Ownership Metrics'!$A:$A,'Ownership Metrics'!$G:$G),"")</f>
        <v>62</v>
      </c>
      <c r="S4958" s="27" t="str">
        <f>IFERROR(_xlfn.XLOOKUP($B4958,'Ownership Metrics'!$A:$A,'Ownership Metrics'!$H:$H),"")</f>
        <v>Terkonsentrasi</v>
      </c>
      <c r="T4958" s="27" t="str">
        <f>IFERROR(_xlfn.XLOOKUP($B4958,'Ownership Metrics'!$A:$A,'Ownership Metrics'!$I:$I),"")</f>
        <v>Tinggi</v>
      </c>
      <c r="U4958" s="27">
        <f>IF(COUNTIFS($B$2:$B4958,$B4958,$D$2:$D4958,$D4958)=1,1,0)</f>
        <v>1</v>
      </c>
      <c r="V4958" s="27">
        <f t="shared" si="232"/>
        <v>35</v>
      </c>
      <c r="W4958" s="27">
        <f t="shared" si="233"/>
        <v>2</v>
      </c>
      <c r="X4958" s="27">
        <f t="shared" si="231"/>
        <v>34.999999504199998</v>
      </c>
    </row>
    <row r="4959" spans="1:24" x14ac:dyDescent="0.25">
      <c r="A4959" s="26">
        <v>46265</v>
      </c>
      <c r="B4959" s="27" t="s">
        <v>10794</v>
      </c>
      <c r="C4959" s="27" t="s">
        <v>5124</v>
      </c>
      <c r="D4959" s="27" t="s">
        <v>5127</v>
      </c>
      <c r="E4959" s="27" t="s">
        <v>35</v>
      </c>
      <c r="F4959" s="27" t="s">
        <v>23</v>
      </c>
      <c r="G4959" s="27" t="s">
        <v>36</v>
      </c>
      <c r="H4959" s="27"/>
      <c r="I4959" s="28">
        <v>21843000</v>
      </c>
      <c r="J4959" s="28">
        <v>0</v>
      </c>
      <c r="K4959" s="28">
        <v>21843000</v>
      </c>
      <c r="L4959" s="29">
        <v>8</v>
      </c>
      <c r="M4959" s="29">
        <f>IFERROR(_xlfn.XLOOKUP($B4959,'Ownership Metrics'!$A:$A,'Ownership Metrics'!$B:$B),"")</f>
        <v>1.92</v>
      </c>
      <c r="N4959" s="28">
        <f>IFERROR(_xlfn.XLOOKUP($B4959,'Ownership Metrics'!$A:$A,'Ownership Metrics'!$C:$C),"")</f>
        <v>3366</v>
      </c>
      <c r="O4959" s="29">
        <f>IFERROR(_xlfn.XLOOKUP($B4959,'Ownership Metrics'!$A:$A,'Ownership Metrics'!$D:$D),"")</f>
        <v>45</v>
      </c>
      <c r="P4959" s="29">
        <f>IFERROR(_xlfn.XLOOKUP($B4959,'Ownership Metrics'!$A:$A,'Ownership Metrics'!$E:$E),"")</f>
        <v>88</v>
      </c>
      <c r="Q4959" s="30">
        <f>IFERROR(_xlfn.XLOOKUP($B4959,'Ownership Metrics'!$A:$A,'Ownership Metrics'!$F:$F),"")</f>
        <v>5</v>
      </c>
      <c r="R4959" s="30">
        <f>IFERROR(_xlfn.XLOOKUP($B4959,'Ownership Metrics'!$A:$A,'Ownership Metrics'!$G:$G),"")</f>
        <v>62</v>
      </c>
      <c r="S4959" s="27" t="str">
        <f>IFERROR(_xlfn.XLOOKUP($B4959,'Ownership Metrics'!$A:$A,'Ownership Metrics'!$H:$H),"")</f>
        <v>Terkonsentrasi</v>
      </c>
      <c r="T4959" s="27" t="str">
        <f>IFERROR(_xlfn.XLOOKUP($B4959,'Ownership Metrics'!$A:$A,'Ownership Metrics'!$I:$I),"")</f>
        <v>Tinggi</v>
      </c>
      <c r="U4959" s="27">
        <f>IF(COUNTIFS($B$2:$B4959,$B4959,$D$2:$D4959,$D4959)=1,1,0)</f>
        <v>1</v>
      </c>
      <c r="V4959" s="27">
        <f t="shared" si="232"/>
        <v>8</v>
      </c>
      <c r="W4959" s="27">
        <f t="shared" si="233"/>
        <v>3</v>
      </c>
      <c r="X4959" s="27">
        <f t="shared" si="231"/>
        <v>7.9999995040999998</v>
      </c>
    </row>
    <row r="4960" spans="1:24" x14ac:dyDescent="0.25">
      <c r="A4960" s="26">
        <v>46265</v>
      </c>
      <c r="B4960" s="27" t="s">
        <v>10794</v>
      </c>
      <c r="C4960" s="27" t="s">
        <v>5124</v>
      </c>
      <c r="D4960" s="27" t="s">
        <v>3531</v>
      </c>
      <c r="E4960" s="27" t="s">
        <v>35</v>
      </c>
      <c r="F4960" s="27" t="s">
        <v>23</v>
      </c>
      <c r="G4960" s="27" t="s">
        <v>36</v>
      </c>
      <c r="H4960" s="27" t="s">
        <v>24</v>
      </c>
      <c r="I4960" s="28">
        <v>11615000</v>
      </c>
      <c r="J4960" s="28">
        <v>0</v>
      </c>
      <c r="K4960" s="28">
        <v>11615000</v>
      </c>
      <c r="L4960" s="29">
        <v>4.25</v>
      </c>
      <c r="M4960" s="29">
        <f>IFERROR(_xlfn.XLOOKUP($B4960,'Ownership Metrics'!$A:$A,'Ownership Metrics'!$B:$B),"")</f>
        <v>1.92</v>
      </c>
      <c r="N4960" s="28">
        <f>IFERROR(_xlfn.XLOOKUP($B4960,'Ownership Metrics'!$A:$A,'Ownership Metrics'!$C:$C),"")</f>
        <v>3366</v>
      </c>
      <c r="O4960" s="29">
        <f>IFERROR(_xlfn.XLOOKUP($B4960,'Ownership Metrics'!$A:$A,'Ownership Metrics'!$D:$D),"")</f>
        <v>45</v>
      </c>
      <c r="P4960" s="29">
        <f>IFERROR(_xlfn.XLOOKUP($B4960,'Ownership Metrics'!$A:$A,'Ownership Metrics'!$E:$E),"")</f>
        <v>88</v>
      </c>
      <c r="Q4960" s="30">
        <f>IFERROR(_xlfn.XLOOKUP($B4960,'Ownership Metrics'!$A:$A,'Ownership Metrics'!$F:$F),"")</f>
        <v>5</v>
      </c>
      <c r="R4960" s="30">
        <f>IFERROR(_xlfn.XLOOKUP($B4960,'Ownership Metrics'!$A:$A,'Ownership Metrics'!$G:$G),"")</f>
        <v>62</v>
      </c>
      <c r="S4960" s="27" t="str">
        <f>IFERROR(_xlfn.XLOOKUP($B4960,'Ownership Metrics'!$A:$A,'Ownership Metrics'!$H:$H),"")</f>
        <v>Terkonsentrasi</v>
      </c>
      <c r="T4960" s="27" t="str">
        <f>IFERROR(_xlfn.XLOOKUP($B4960,'Ownership Metrics'!$A:$A,'Ownership Metrics'!$I:$I),"")</f>
        <v>Tinggi</v>
      </c>
      <c r="U4960" s="27">
        <f>IF(COUNTIFS($B$2:$B4960,$B4960,$D$2:$D4960,$D4960)=1,1,0)</f>
        <v>1</v>
      </c>
      <c r="V4960" s="27">
        <f t="shared" si="232"/>
        <v>4.25</v>
      </c>
      <c r="W4960" s="27">
        <f t="shared" si="233"/>
        <v>5</v>
      </c>
      <c r="X4960" s="27">
        <f t="shared" si="231"/>
        <v>4.2499995039999998</v>
      </c>
    </row>
    <row r="4961" spans="1:24" x14ac:dyDescent="0.25">
      <c r="A4961" s="26">
        <v>46265</v>
      </c>
      <c r="B4961" s="27" t="s">
        <v>10794</v>
      </c>
      <c r="C4961" s="27" t="s">
        <v>5124</v>
      </c>
      <c r="D4961" s="27" t="s">
        <v>438</v>
      </c>
      <c r="E4961" s="27" t="s">
        <v>67</v>
      </c>
      <c r="F4961" s="27" t="s">
        <v>32</v>
      </c>
      <c r="G4961" s="27"/>
      <c r="H4961" s="27" t="s">
        <v>128</v>
      </c>
      <c r="I4961" s="28">
        <v>122948000</v>
      </c>
      <c r="J4961" s="28">
        <v>0</v>
      </c>
      <c r="K4961" s="28">
        <v>122948000</v>
      </c>
      <c r="L4961" s="29">
        <v>45</v>
      </c>
      <c r="M4961" s="29">
        <f>IFERROR(_xlfn.XLOOKUP($B4961,'Ownership Metrics'!$A:$A,'Ownership Metrics'!$B:$B),"")</f>
        <v>1.92</v>
      </c>
      <c r="N4961" s="28">
        <f>IFERROR(_xlfn.XLOOKUP($B4961,'Ownership Metrics'!$A:$A,'Ownership Metrics'!$C:$C),"")</f>
        <v>3366</v>
      </c>
      <c r="O4961" s="29">
        <f>IFERROR(_xlfn.XLOOKUP($B4961,'Ownership Metrics'!$A:$A,'Ownership Metrics'!$D:$D),"")</f>
        <v>45</v>
      </c>
      <c r="P4961" s="29">
        <f>IFERROR(_xlfn.XLOOKUP($B4961,'Ownership Metrics'!$A:$A,'Ownership Metrics'!$E:$E),"")</f>
        <v>88</v>
      </c>
      <c r="Q4961" s="30">
        <f>IFERROR(_xlfn.XLOOKUP($B4961,'Ownership Metrics'!$A:$A,'Ownership Metrics'!$F:$F),"")</f>
        <v>5</v>
      </c>
      <c r="R4961" s="30">
        <f>IFERROR(_xlfn.XLOOKUP($B4961,'Ownership Metrics'!$A:$A,'Ownership Metrics'!$G:$G),"")</f>
        <v>62</v>
      </c>
      <c r="S4961" s="27" t="str">
        <f>IFERROR(_xlfn.XLOOKUP($B4961,'Ownership Metrics'!$A:$A,'Ownership Metrics'!$H:$H),"")</f>
        <v>Terkonsentrasi</v>
      </c>
      <c r="T4961" s="27" t="str">
        <f>IFERROR(_xlfn.XLOOKUP($B4961,'Ownership Metrics'!$A:$A,'Ownership Metrics'!$I:$I),"")</f>
        <v>Tinggi</v>
      </c>
      <c r="U4961" s="27">
        <f>IF(COUNTIFS($B$2:$B4961,$B4961,$D$2:$D4961,$D4961)=1,1,0)</f>
        <v>1</v>
      </c>
      <c r="V4961" s="27">
        <f t="shared" si="232"/>
        <v>45</v>
      </c>
      <c r="W4961" s="27">
        <f t="shared" si="233"/>
        <v>1</v>
      </c>
      <c r="X4961" s="27">
        <f t="shared" si="231"/>
        <v>44.9999995039</v>
      </c>
    </row>
    <row r="4962" spans="1:24" x14ac:dyDescent="0.25">
      <c r="A4962" s="26">
        <v>46265</v>
      </c>
      <c r="B4962" s="27" t="s">
        <v>10795</v>
      </c>
      <c r="C4962" s="27" t="s">
        <v>5129</v>
      </c>
      <c r="D4962" s="27" t="s">
        <v>5130</v>
      </c>
      <c r="E4962" s="27" t="s">
        <v>22</v>
      </c>
      <c r="F4962" s="27" t="s">
        <v>23</v>
      </c>
      <c r="G4962" s="27"/>
      <c r="H4962" s="27"/>
      <c r="I4962" s="28">
        <v>0</v>
      </c>
      <c r="J4962" s="28">
        <v>217255500</v>
      </c>
      <c r="K4962" s="28">
        <v>217255500</v>
      </c>
      <c r="L4962" s="29">
        <v>47.85</v>
      </c>
      <c r="M4962" s="29">
        <f>IFERROR(_xlfn.XLOOKUP($B4962,'Ownership Metrics'!$A:$A,'Ownership Metrics'!$B:$B),"")</f>
        <v>34.33</v>
      </c>
      <c r="N4962" s="28">
        <f>IFERROR(_xlfn.XLOOKUP($B4962,'Ownership Metrics'!$A:$A,'Ownership Metrics'!$C:$C),"")</f>
        <v>2374</v>
      </c>
      <c r="O4962" s="29">
        <f>IFERROR(_xlfn.XLOOKUP($B4962,'Ownership Metrics'!$A:$A,'Ownership Metrics'!$D:$D),"")</f>
        <v>47.85</v>
      </c>
      <c r="P4962" s="29">
        <f>IFERROR(_xlfn.XLOOKUP($B4962,'Ownership Metrics'!$A:$A,'Ownership Metrics'!$E:$E),"")</f>
        <v>58.76</v>
      </c>
      <c r="Q4962" s="30">
        <f>IFERROR(_xlfn.XLOOKUP($B4962,'Ownership Metrics'!$A:$A,'Ownership Metrics'!$F:$F),"")</f>
        <v>6</v>
      </c>
      <c r="R4962" s="30">
        <f>IFERROR(_xlfn.XLOOKUP($B4962,'Ownership Metrics'!$A:$A,'Ownership Metrics'!$G:$G),"")</f>
        <v>46</v>
      </c>
      <c r="S4962" s="27" t="str">
        <f>IFERROR(_xlfn.XLOOKUP($B4962,'Ownership Metrics'!$A:$A,'Ownership Metrics'!$H:$H),"")</f>
        <v>Moderat</v>
      </c>
      <c r="T4962" s="27" t="str">
        <f>IFERROR(_xlfn.XLOOKUP($B4962,'Ownership Metrics'!$A:$A,'Ownership Metrics'!$I:$I),"")</f>
        <v>Sedang</v>
      </c>
      <c r="U4962" s="27">
        <f>IF(COUNTIFS($B$2:$B4962,$B4962,$D$2:$D4962,$D4962)=1,1,0)</f>
        <v>1</v>
      </c>
      <c r="V4962" s="27">
        <f t="shared" si="232"/>
        <v>47.85</v>
      </c>
      <c r="W4962" s="27">
        <f t="shared" si="233"/>
        <v>1</v>
      </c>
      <c r="X4962" s="27">
        <f t="shared" si="231"/>
        <v>47.849999503799999</v>
      </c>
    </row>
    <row r="4963" spans="1:24" x14ac:dyDescent="0.25">
      <c r="A4963" s="26">
        <v>46265</v>
      </c>
      <c r="B4963" s="27" t="s">
        <v>10795</v>
      </c>
      <c r="C4963" s="27" t="s">
        <v>5129</v>
      </c>
      <c r="D4963" s="27" t="s">
        <v>1165</v>
      </c>
      <c r="E4963" s="27" t="s">
        <v>74</v>
      </c>
      <c r="F4963" s="27" t="s">
        <v>23</v>
      </c>
      <c r="G4963" s="27"/>
      <c r="H4963" s="27" t="s">
        <v>24</v>
      </c>
      <c r="I4963" s="28">
        <v>5050000</v>
      </c>
      <c r="J4963" s="28">
        <v>0</v>
      </c>
      <c r="K4963" s="28">
        <v>5050000</v>
      </c>
      <c r="L4963" s="29">
        <v>1.1100000000000001</v>
      </c>
      <c r="M4963" s="29">
        <f>IFERROR(_xlfn.XLOOKUP($B4963,'Ownership Metrics'!$A:$A,'Ownership Metrics'!$B:$B),"")</f>
        <v>34.33</v>
      </c>
      <c r="N4963" s="28">
        <f>IFERROR(_xlfn.XLOOKUP($B4963,'Ownership Metrics'!$A:$A,'Ownership Metrics'!$C:$C),"")</f>
        <v>2374</v>
      </c>
      <c r="O4963" s="29">
        <f>IFERROR(_xlfn.XLOOKUP($B4963,'Ownership Metrics'!$A:$A,'Ownership Metrics'!$D:$D),"")</f>
        <v>47.85</v>
      </c>
      <c r="P4963" s="29">
        <f>IFERROR(_xlfn.XLOOKUP($B4963,'Ownership Metrics'!$A:$A,'Ownership Metrics'!$E:$E),"")</f>
        <v>58.76</v>
      </c>
      <c r="Q4963" s="30">
        <f>IFERROR(_xlfn.XLOOKUP($B4963,'Ownership Metrics'!$A:$A,'Ownership Metrics'!$F:$F),"")</f>
        <v>6</v>
      </c>
      <c r="R4963" s="30">
        <f>IFERROR(_xlfn.XLOOKUP($B4963,'Ownership Metrics'!$A:$A,'Ownership Metrics'!$G:$G),"")</f>
        <v>46</v>
      </c>
      <c r="S4963" s="27" t="str">
        <f>IFERROR(_xlfn.XLOOKUP($B4963,'Ownership Metrics'!$A:$A,'Ownership Metrics'!$H:$H),"")</f>
        <v>Moderat</v>
      </c>
      <c r="T4963" s="27" t="str">
        <f>IFERROR(_xlfn.XLOOKUP($B4963,'Ownership Metrics'!$A:$A,'Ownership Metrics'!$I:$I),"")</f>
        <v>Sedang</v>
      </c>
      <c r="U4963" s="27">
        <f>IF(COUNTIFS($B$2:$B4963,$B4963,$D$2:$D4963,$D4963)=1,1,0)</f>
        <v>1</v>
      </c>
      <c r="V4963" s="27">
        <f t="shared" si="232"/>
        <v>1.1100000000000001</v>
      </c>
      <c r="W4963" s="27">
        <f t="shared" si="233"/>
        <v>6</v>
      </c>
      <c r="X4963" s="27">
        <f t="shared" si="231"/>
        <v>1.1099995037000001</v>
      </c>
    </row>
    <row r="4964" spans="1:24" x14ac:dyDescent="0.25">
      <c r="A4964" s="26">
        <v>46265</v>
      </c>
      <c r="B4964" s="27" t="s">
        <v>10795</v>
      </c>
      <c r="C4964" s="27" t="s">
        <v>5129</v>
      </c>
      <c r="D4964" s="27" t="s">
        <v>5131</v>
      </c>
      <c r="E4964" s="27" t="s">
        <v>35</v>
      </c>
      <c r="F4964" s="27" t="s">
        <v>23</v>
      </c>
      <c r="G4964" s="27" t="s">
        <v>36</v>
      </c>
      <c r="H4964" s="27" t="s">
        <v>24</v>
      </c>
      <c r="I4964" s="28">
        <v>0</v>
      </c>
      <c r="J4964" s="28">
        <v>17348900</v>
      </c>
      <c r="K4964" s="28">
        <v>17348900</v>
      </c>
      <c r="L4964" s="29">
        <v>3.82</v>
      </c>
      <c r="M4964" s="29">
        <f>IFERROR(_xlfn.XLOOKUP($B4964,'Ownership Metrics'!$A:$A,'Ownership Metrics'!$B:$B),"")</f>
        <v>34.33</v>
      </c>
      <c r="N4964" s="28">
        <f>IFERROR(_xlfn.XLOOKUP($B4964,'Ownership Metrics'!$A:$A,'Ownership Metrics'!$C:$C),"")</f>
        <v>2374</v>
      </c>
      <c r="O4964" s="29">
        <f>IFERROR(_xlfn.XLOOKUP($B4964,'Ownership Metrics'!$A:$A,'Ownership Metrics'!$D:$D),"")</f>
        <v>47.85</v>
      </c>
      <c r="P4964" s="29">
        <f>IFERROR(_xlfn.XLOOKUP($B4964,'Ownership Metrics'!$A:$A,'Ownership Metrics'!$E:$E),"")</f>
        <v>58.76</v>
      </c>
      <c r="Q4964" s="30">
        <f>IFERROR(_xlfn.XLOOKUP($B4964,'Ownership Metrics'!$A:$A,'Ownership Metrics'!$F:$F),"")</f>
        <v>6</v>
      </c>
      <c r="R4964" s="30">
        <f>IFERROR(_xlfn.XLOOKUP($B4964,'Ownership Metrics'!$A:$A,'Ownership Metrics'!$G:$G),"")</f>
        <v>46</v>
      </c>
      <c r="S4964" s="27" t="str">
        <f>IFERROR(_xlfn.XLOOKUP($B4964,'Ownership Metrics'!$A:$A,'Ownership Metrics'!$H:$H),"")</f>
        <v>Moderat</v>
      </c>
      <c r="T4964" s="27" t="str">
        <f>IFERROR(_xlfn.XLOOKUP($B4964,'Ownership Metrics'!$A:$A,'Ownership Metrics'!$I:$I),"")</f>
        <v>Sedang</v>
      </c>
      <c r="U4964" s="27">
        <f>IF(COUNTIFS($B$2:$B4964,$B4964,$D$2:$D4964,$D4964)=1,1,0)</f>
        <v>1</v>
      </c>
      <c r="V4964" s="27">
        <f t="shared" si="232"/>
        <v>3.82</v>
      </c>
      <c r="W4964" s="27">
        <f t="shared" si="233"/>
        <v>3</v>
      </c>
      <c r="X4964" s="27">
        <f t="shared" si="231"/>
        <v>3.8199995035999996</v>
      </c>
    </row>
    <row r="4965" spans="1:24" x14ac:dyDescent="0.25">
      <c r="A4965" s="26">
        <v>46265</v>
      </c>
      <c r="B4965" s="27" t="s">
        <v>10795</v>
      </c>
      <c r="C4965" s="27" t="s">
        <v>5129</v>
      </c>
      <c r="D4965" s="27" t="s">
        <v>5132</v>
      </c>
      <c r="E4965" s="27" t="s">
        <v>35</v>
      </c>
      <c r="F4965" s="27" t="s">
        <v>23</v>
      </c>
      <c r="G4965" s="27" t="s">
        <v>36</v>
      </c>
      <c r="H4965" s="27" t="s">
        <v>24</v>
      </c>
      <c r="I4965" s="28">
        <v>17348900</v>
      </c>
      <c r="J4965" s="28">
        <v>0</v>
      </c>
      <c r="K4965" s="28">
        <v>17348900</v>
      </c>
      <c r="L4965" s="29">
        <v>3.82</v>
      </c>
      <c r="M4965" s="29">
        <f>IFERROR(_xlfn.XLOOKUP($B4965,'Ownership Metrics'!$A:$A,'Ownership Metrics'!$B:$B),"")</f>
        <v>34.33</v>
      </c>
      <c r="N4965" s="28">
        <f>IFERROR(_xlfn.XLOOKUP($B4965,'Ownership Metrics'!$A:$A,'Ownership Metrics'!$C:$C),"")</f>
        <v>2374</v>
      </c>
      <c r="O4965" s="29">
        <f>IFERROR(_xlfn.XLOOKUP($B4965,'Ownership Metrics'!$A:$A,'Ownership Metrics'!$D:$D),"")</f>
        <v>47.85</v>
      </c>
      <c r="P4965" s="29">
        <f>IFERROR(_xlfn.XLOOKUP($B4965,'Ownership Metrics'!$A:$A,'Ownership Metrics'!$E:$E),"")</f>
        <v>58.76</v>
      </c>
      <c r="Q4965" s="30">
        <f>IFERROR(_xlfn.XLOOKUP($B4965,'Ownership Metrics'!$A:$A,'Ownership Metrics'!$F:$F),"")</f>
        <v>6</v>
      </c>
      <c r="R4965" s="30">
        <f>IFERROR(_xlfn.XLOOKUP($B4965,'Ownership Metrics'!$A:$A,'Ownership Metrics'!$G:$G),"")</f>
        <v>46</v>
      </c>
      <c r="S4965" s="27" t="str">
        <f>IFERROR(_xlfn.XLOOKUP($B4965,'Ownership Metrics'!$A:$A,'Ownership Metrics'!$H:$H),"")</f>
        <v>Moderat</v>
      </c>
      <c r="T4965" s="27" t="str">
        <f>IFERROR(_xlfn.XLOOKUP($B4965,'Ownership Metrics'!$A:$A,'Ownership Metrics'!$I:$I),"")</f>
        <v>Sedang</v>
      </c>
      <c r="U4965" s="27">
        <f>IF(COUNTIFS($B$2:$B4965,$B4965,$D$2:$D4965,$D4965)=1,1,0)</f>
        <v>1</v>
      </c>
      <c r="V4965" s="27">
        <f t="shared" si="232"/>
        <v>3.82</v>
      </c>
      <c r="W4965" s="27">
        <f t="shared" si="233"/>
        <v>4</v>
      </c>
      <c r="X4965" s="27">
        <f t="shared" si="231"/>
        <v>3.8199995035000001</v>
      </c>
    </row>
    <row r="4966" spans="1:24" x14ac:dyDescent="0.25">
      <c r="A4966" s="26">
        <v>46265</v>
      </c>
      <c r="B4966" s="27" t="s">
        <v>10795</v>
      </c>
      <c r="C4966" s="27" t="s">
        <v>5129</v>
      </c>
      <c r="D4966" s="27" t="s">
        <v>5133</v>
      </c>
      <c r="E4966" s="27" t="s">
        <v>35</v>
      </c>
      <c r="F4966" s="27" t="s">
        <v>23</v>
      </c>
      <c r="G4966" s="27" t="s">
        <v>36</v>
      </c>
      <c r="H4966" s="27" t="s">
        <v>24</v>
      </c>
      <c r="I4966" s="28">
        <v>9000000</v>
      </c>
      <c r="J4966" s="28">
        <v>0</v>
      </c>
      <c r="K4966" s="28">
        <v>9000000</v>
      </c>
      <c r="L4966" s="29">
        <v>1.98</v>
      </c>
      <c r="M4966" s="29">
        <f>IFERROR(_xlfn.XLOOKUP($B4966,'Ownership Metrics'!$A:$A,'Ownership Metrics'!$B:$B),"")</f>
        <v>34.33</v>
      </c>
      <c r="N4966" s="28">
        <f>IFERROR(_xlfn.XLOOKUP($B4966,'Ownership Metrics'!$A:$A,'Ownership Metrics'!$C:$C),"")</f>
        <v>2374</v>
      </c>
      <c r="O4966" s="29">
        <f>IFERROR(_xlfn.XLOOKUP($B4966,'Ownership Metrics'!$A:$A,'Ownership Metrics'!$D:$D),"")</f>
        <v>47.85</v>
      </c>
      <c r="P4966" s="29">
        <f>IFERROR(_xlfn.XLOOKUP($B4966,'Ownership Metrics'!$A:$A,'Ownership Metrics'!$E:$E),"")</f>
        <v>58.76</v>
      </c>
      <c r="Q4966" s="30">
        <f>IFERROR(_xlfn.XLOOKUP($B4966,'Ownership Metrics'!$A:$A,'Ownership Metrics'!$F:$F),"")</f>
        <v>6</v>
      </c>
      <c r="R4966" s="30">
        <f>IFERROR(_xlfn.XLOOKUP($B4966,'Ownership Metrics'!$A:$A,'Ownership Metrics'!$G:$G),"")</f>
        <v>46</v>
      </c>
      <c r="S4966" s="27" t="str">
        <f>IFERROR(_xlfn.XLOOKUP($B4966,'Ownership Metrics'!$A:$A,'Ownership Metrics'!$H:$H),"")</f>
        <v>Moderat</v>
      </c>
      <c r="T4966" s="27" t="str">
        <f>IFERROR(_xlfn.XLOOKUP($B4966,'Ownership Metrics'!$A:$A,'Ownership Metrics'!$I:$I),"")</f>
        <v>Sedang</v>
      </c>
      <c r="U4966" s="27">
        <f>IF(COUNTIFS($B$2:$B4966,$B4966,$D$2:$D4966,$D4966)=1,1,0)</f>
        <v>1</v>
      </c>
      <c r="V4966" s="27">
        <f t="shared" si="232"/>
        <v>1.98</v>
      </c>
      <c r="W4966" s="27">
        <f t="shared" si="233"/>
        <v>5</v>
      </c>
      <c r="X4966" s="27">
        <f t="shared" si="231"/>
        <v>1.9799995034</v>
      </c>
    </row>
    <row r="4967" spans="1:24" x14ac:dyDescent="0.25">
      <c r="A4967" s="26">
        <v>46265</v>
      </c>
      <c r="B4967" s="27" t="s">
        <v>10795</v>
      </c>
      <c r="C4967" s="27" t="s">
        <v>5129</v>
      </c>
      <c r="D4967" s="27" t="s">
        <v>5134</v>
      </c>
      <c r="E4967" s="27" t="s">
        <v>35</v>
      </c>
      <c r="F4967" s="27" t="s">
        <v>23</v>
      </c>
      <c r="G4967" s="27" t="s">
        <v>36</v>
      </c>
      <c r="H4967" s="27" t="s">
        <v>36</v>
      </c>
      <c r="I4967" s="28">
        <v>0</v>
      </c>
      <c r="J4967" s="28">
        <v>32184100</v>
      </c>
      <c r="K4967" s="28">
        <v>32184100</v>
      </c>
      <c r="L4967" s="29">
        <v>7.09</v>
      </c>
      <c r="M4967" s="29">
        <f>IFERROR(_xlfn.XLOOKUP($B4967,'Ownership Metrics'!$A:$A,'Ownership Metrics'!$B:$B),"")</f>
        <v>34.33</v>
      </c>
      <c r="N4967" s="28">
        <f>IFERROR(_xlfn.XLOOKUP($B4967,'Ownership Metrics'!$A:$A,'Ownership Metrics'!$C:$C),"")</f>
        <v>2374</v>
      </c>
      <c r="O4967" s="29">
        <f>IFERROR(_xlfn.XLOOKUP($B4967,'Ownership Metrics'!$A:$A,'Ownership Metrics'!$D:$D),"")</f>
        <v>47.85</v>
      </c>
      <c r="P4967" s="29">
        <f>IFERROR(_xlfn.XLOOKUP($B4967,'Ownership Metrics'!$A:$A,'Ownership Metrics'!$E:$E),"")</f>
        <v>58.76</v>
      </c>
      <c r="Q4967" s="30">
        <f>IFERROR(_xlfn.XLOOKUP($B4967,'Ownership Metrics'!$A:$A,'Ownership Metrics'!$F:$F),"")</f>
        <v>6</v>
      </c>
      <c r="R4967" s="30">
        <f>IFERROR(_xlfn.XLOOKUP($B4967,'Ownership Metrics'!$A:$A,'Ownership Metrics'!$G:$G),"")</f>
        <v>46</v>
      </c>
      <c r="S4967" s="27" t="str">
        <f>IFERROR(_xlfn.XLOOKUP($B4967,'Ownership Metrics'!$A:$A,'Ownership Metrics'!$H:$H),"")</f>
        <v>Moderat</v>
      </c>
      <c r="T4967" s="27" t="str">
        <f>IFERROR(_xlfn.XLOOKUP($B4967,'Ownership Metrics'!$A:$A,'Ownership Metrics'!$I:$I),"")</f>
        <v>Sedang</v>
      </c>
      <c r="U4967" s="27">
        <f>IF(COUNTIFS($B$2:$B4967,$B4967,$D$2:$D4967,$D4967)=1,1,0)</f>
        <v>1</v>
      </c>
      <c r="V4967" s="27">
        <f t="shared" si="232"/>
        <v>7.09</v>
      </c>
      <c r="W4967" s="27">
        <f t="shared" si="233"/>
        <v>2</v>
      </c>
      <c r="X4967" s="27">
        <f t="shared" si="231"/>
        <v>7.0899995032999996</v>
      </c>
    </row>
    <row r="4968" spans="1:24" x14ac:dyDescent="0.25">
      <c r="A4968" s="26">
        <v>46265</v>
      </c>
      <c r="B4968" s="27" t="s">
        <v>10796</v>
      </c>
      <c r="C4968" s="27" t="s">
        <v>5136</v>
      </c>
      <c r="D4968" s="27" t="s">
        <v>5137</v>
      </c>
      <c r="E4968" s="27" t="s">
        <v>22</v>
      </c>
      <c r="F4968" s="27" t="s">
        <v>23</v>
      </c>
      <c r="G4968" s="27"/>
      <c r="H4968" s="27" t="s">
        <v>24</v>
      </c>
      <c r="I4968" s="28">
        <v>67484100</v>
      </c>
      <c r="J4968" s="28">
        <v>0</v>
      </c>
      <c r="K4968" s="28">
        <v>67484100</v>
      </c>
      <c r="L4968" s="29">
        <v>2.84</v>
      </c>
      <c r="M4968" s="29">
        <f>IFERROR(_xlfn.XLOOKUP($B4968,'Ownership Metrics'!$A:$A,'Ownership Metrics'!$B:$B),"")</f>
        <v>19.489999999999998</v>
      </c>
      <c r="N4968" s="28">
        <f>IFERROR(_xlfn.XLOOKUP($B4968,'Ownership Metrics'!$A:$A,'Ownership Metrics'!$C:$C),"")</f>
        <v>2235</v>
      </c>
      <c r="O4968" s="29">
        <f>IFERROR(_xlfn.XLOOKUP($B4968,'Ownership Metrics'!$A:$A,'Ownership Metrics'!$D:$D),"")</f>
        <v>38.69</v>
      </c>
      <c r="P4968" s="29">
        <f>IFERROR(_xlfn.XLOOKUP($B4968,'Ownership Metrics'!$A:$A,'Ownership Metrics'!$E:$E),"")</f>
        <v>72.510000000000005</v>
      </c>
      <c r="Q4968" s="30">
        <f>IFERROR(_xlfn.XLOOKUP($B4968,'Ownership Metrics'!$A:$A,'Ownership Metrics'!$F:$F),"")</f>
        <v>8</v>
      </c>
      <c r="R4968" s="30">
        <f>IFERROR(_xlfn.XLOOKUP($B4968,'Ownership Metrics'!$A:$A,'Ownership Metrics'!$G:$G),"")</f>
        <v>48</v>
      </c>
      <c r="S4968" s="27" t="str">
        <f>IFERROR(_xlfn.XLOOKUP($B4968,'Ownership Metrics'!$A:$A,'Ownership Metrics'!$H:$H),"")</f>
        <v>Terkonsentrasi</v>
      </c>
      <c r="T4968" s="27" t="str">
        <f>IFERROR(_xlfn.XLOOKUP($B4968,'Ownership Metrics'!$A:$A,'Ownership Metrics'!$I:$I),"")</f>
        <v>Sedang</v>
      </c>
      <c r="U4968" s="27">
        <f>IF(COUNTIFS($B$2:$B4968,$B4968,$D$2:$D4968,$D4968)=1,1,0)</f>
        <v>1</v>
      </c>
      <c r="V4968" s="27">
        <f t="shared" si="232"/>
        <v>2.84</v>
      </c>
      <c r="W4968" s="27">
        <f t="shared" si="233"/>
        <v>4</v>
      </c>
      <c r="X4968" s="27">
        <f t="shared" si="231"/>
        <v>2.8399995032000001</v>
      </c>
    </row>
    <row r="4969" spans="1:24" x14ac:dyDescent="0.25">
      <c r="A4969" s="26">
        <v>46265</v>
      </c>
      <c r="B4969" s="27" t="s">
        <v>10796</v>
      </c>
      <c r="C4969" s="27" t="s">
        <v>5136</v>
      </c>
      <c r="D4969" s="27" t="s">
        <v>5138</v>
      </c>
      <c r="E4969" s="27" t="s">
        <v>22</v>
      </c>
      <c r="F4969" s="27" t="s">
        <v>23</v>
      </c>
      <c r="G4969" s="27"/>
      <c r="H4969" s="27" t="s">
        <v>24</v>
      </c>
      <c r="I4969" s="28">
        <v>607521388</v>
      </c>
      <c r="J4969" s="28">
        <v>0</v>
      </c>
      <c r="K4969" s="28">
        <v>607521388</v>
      </c>
      <c r="L4969" s="29">
        <v>25.6</v>
      </c>
      <c r="M4969" s="29">
        <f>IFERROR(_xlfn.XLOOKUP($B4969,'Ownership Metrics'!$A:$A,'Ownership Metrics'!$B:$B),"")</f>
        <v>19.489999999999998</v>
      </c>
      <c r="N4969" s="28">
        <f>IFERROR(_xlfn.XLOOKUP($B4969,'Ownership Metrics'!$A:$A,'Ownership Metrics'!$C:$C),"")</f>
        <v>2235</v>
      </c>
      <c r="O4969" s="29">
        <f>IFERROR(_xlfn.XLOOKUP($B4969,'Ownership Metrics'!$A:$A,'Ownership Metrics'!$D:$D),"")</f>
        <v>38.69</v>
      </c>
      <c r="P4969" s="29">
        <f>IFERROR(_xlfn.XLOOKUP($B4969,'Ownership Metrics'!$A:$A,'Ownership Metrics'!$E:$E),"")</f>
        <v>72.510000000000005</v>
      </c>
      <c r="Q4969" s="30">
        <f>IFERROR(_xlfn.XLOOKUP($B4969,'Ownership Metrics'!$A:$A,'Ownership Metrics'!$F:$F),"")</f>
        <v>8</v>
      </c>
      <c r="R4969" s="30">
        <f>IFERROR(_xlfn.XLOOKUP($B4969,'Ownership Metrics'!$A:$A,'Ownership Metrics'!$G:$G),"")</f>
        <v>48</v>
      </c>
      <c r="S4969" s="27" t="str">
        <f>IFERROR(_xlfn.XLOOKUP($B4969,'Ownership Metrics'!$A:$A,'Ownership Metrics'!$H:$H),"")</f>
        <v>Terkonsentrasi</v>
      </c>
      <c r="T4969" s="27" t="str">
        <f>IFERROR(_xlfn.XLOOKUP($B4969,'Ownership Metrics'!$A:$A,'Ownership Metrics'!$I:$I),"")</f>
        <v>Sedang</v>
      </c>
      <c r="U4969" s="27">
        <f>IF(COUNTIFS($B$2:$B4969,$B4969,$D$2:$D4969,$D4969)=1,1,0)</f>
        <v>1</v>
      </c>
      <c r="V4969" s="27">
        <f t="shared" si="232"/>
        <v>25.6</v>
      </c>
      <c r="W4969" s="27">
        <f t="shared" si="233"/>
        <v>2</v>
      </c>
      <c r="X4969" s="27">
        <f t="shared" si="231"/>
        <v>25.599999503100001</v>
      </c>
    </row>
    <row r="4970" spans="1:24" x14ac:dyDescent="0.25">
      <c r="A4970" s="26">
        <v>46265</v>
      </c>
      <c r="B4970" s="27" t="s">
        <v>10796</v>
      </c>
      <c r="C4970" s="27" t="s">
        <v>5136</v>
      </c>
      <c r="D4970" s="27" t="s">
        <v>5139</v>
      </c>
      <c r="E4970" s="27" t="s">
        <v>22</v>
      </c>
      <c r="F4970" s="27" t="s">
        <v>23</v>
      </c>
      <c r="G4970" s="27"/>
      <c r="H4970" s="27" t="s">
        <v>24</v>
      </c>
      <c r="I4970" s="28">
        <v>918304978</v>
      </c>
      <c r="J4970" s="28">
        <v>0</v>
      </c>
      <c r="K4970" s="28">
        <v>918304978</v>
      </c>
      <c r="L4970" s="29">
        <v>38.69</v>
      </c>
      <c r="M4970" s="29">
        <f>IFERROR(_xlfn.XLOOKUP($B4970,'Ownership Metrics'!$A:$A,'Ownership Metrics'!$B:$B),"")</f>
        <v>19.489999999999998</v>
      </c>
      <c r="N4970" s="28">
        <f>IFERROR(_xlfn.XLOOKUP($B4970,'Ownership Metrics'!$A:$A,'Ownership Metrics'!$C:$C),"")</f>
        <v>2235</v>
      </c>
      <c r="O4970" s="29">
        <f>IFERROR(_xlfn.XLOOKUP($B4970,'Ownership Metrics'!$A:$A,'Ownership Metrics'!$D:$D),"")</f>
        <v>38.69</v>
      </c>
      <c r="P4970" s="29">
        <f>IFERROR(_xlfn.XLOOKUP($B4970,'Ownership Metrics'!$A:$A,'Ownership Metrics'!$E:$E),"")</f>
        <v>72.510000000000005</v>
      </c>
      <c r="Q4970" s="30">
        <f>IFERROR(_xlfn.XLOOKUP($B4970,'Ownership Metrics'!$A:$A,'Ownership Metrics'!$F:$F),"")</f>
        <v>8</v>
      </c>
      <c r="R4970" s="30">
        <f>IFERROR(_xlfn.XLOOKUP($B4970,'Ownership Metrics'!$A:$A,'Ownership Metrics'!$G:$G),"")</f>
        <v>48</v>
      </c>
      <c r="S4970" s="27" t="str">
        <f>IFERROR(_xlfn.XLOOKUP($B4970,'Ownership Metrics'!$A:$A,'Ownership Metrics'!$H:$H),"")</f>
        <v>Terkonsentrasi</v>
      </c>
      <c r="T4970" s="27" t="str">
        <f>IFERROR(_xlfn.XLOOKUP($B4970,'Ownership Metrics'!$A:$A,'Ownership Metrics'!$I:$I),"")</f>
        <v>Sedang</v>
      </c>
      <c r="U4970" s="27">
        <f>IF(COUNTIFS($B$2:$B4970,$B4970,$D$2:$D4970,$D4970)=1,1,0)</f>
        <v>1</v>
      </c>
      <c r="V4970" s="27">
        <f t="shared" si="232"/>
        <v>38.69</v>
      </c>
      <c r="W4970" s="27">
        <f t="shared" si="233"/>
        <v>1</v>
      </c>
      <c r="X4970" s="27">
        <f t="shared" si="231"/>
        <v>38.689999502999996</v>
      </c>
    </row>
    <row r="4971" spans="1:24" x14ac:dyDescent="0.25">
      <c r="A4971" s="26">
        <v>46265</v>
      </c>
      <c r="B4971" s="27" t="s">
        <v>10796</v>
      </c>
      <c r="C4971" s="27" t="s">
        <v>5136</v>
      </c>
      <c r="D4971" s="27" t="s">
        <v>5140</v>
      </c>
      <c r="E4971" s="27" t="s">
        <v>22</v>
      </c>
      <c r="F4971" s="27" t="s">
        <v>32</v>
      </c>
      <c r="G4971" s="27"/>
      <c r="H4971" s="27" t="s">
        <v>56</v>
      </c>
      <c r="I4971" s="28">
        <v>194996613</v>
      </c>
      <c r="J4971" s="28">
        <v>0</v>
      </c>
      <c r="K4971" s="28">
        <v>194996613</v>
      </c>
      <c r="L4971" s="29">
        <v>8.2200000000000006</v>
      </c>
      <c r="M4971" s="29">
        <f>IFERROR(_xlfn.XLOOKUP($B4971,'Ownership Metrics'!$A:$A,'Ownership Metrics'!$B:$B),"")</f>
        <v>19.489999999999998</v>
      </c>
      <c r="N4971" s="28">
        <f>IFERROR(_xlfn.XLOOKUP($B4971,'Ownership Metrics'!$A:$A,'Ownership Metrics'!$C:$C),"")</f>
        <v>2235</v>
      </c>
      <c r="O4971" s="29">
        <f>IFERROR(_xlfn.XLOOKUP($B4971,'Ownership Metrics'!$A:$A,'Ownership Metrics'!$D:$D),"")</f>
        <v>38.69</v>
      </c>
      <c r="P4971" s="29">
        <f>IFERROR(_xlfn.XLOOKUP($B4971,'Ownership Metrics'!$A:$A,'Ownership Metrics'!$E:$E),"")</f>
        <v>72.510000000000005</v>
      </c>
      <c r="Q4971" s="30">
        <f>IFERROR(_xlfn.XLOOKUP($B4971,'Ownership Metrics'!$A:$A,'Ownership Metrics'!$F:$F),"")</f>
        <v>8</v>
      </c>
      <c r="R4971" s="30">
        <f>IFERROR(_xlfn.XLOOKUP($B4971,'Ownership Metrics'!$A:$A,'Ownership Metrics'!$G:$G),"")</f>
        <v>48</v>
      </c>
      <c r="S4971" s="27" t="str">
        <f>IFERROR(_xlfn.XLOOKUP($B4971,'Ownership Metrics'!$A:$A,'Ownership Metrics'!$H:$H),"")</f>
        <v>Terkonsentrasi</v>
      </c>
      <c r="T4971" s="27" t="str">
        <f>IFERROR(_xlfn.XLOOKUP($B4971,'Ownership Metrics'!$A:$A,'Ownership Metrics'!$I:$I),"")</f>
        <v>Sedang</v>
      </c>
      <c r="U4971" s="27">
        <f>IF(COUNTIFS($B$2:$B4971,$B4971,$D$2:$D4971,$D4971)=1,1,0)</f>
        <v>1</v>
      </c>
      <c r="V4971" s="27">
        <f t="shared" si="232"/>
        <v>8.2200000000000006</v>
      </c>
      <c r="W4971" s="27">
        <f t="shared" si="233"/>
        <v>3</v>
      </c>
      <c r="X4971" s="27">
        <f t="shared" si="231"/>
        <v>8.2199995029000004</v>
      </c>
    </row>
    <row r="4972" spans="1:24" x14ac:dyDescent="0.25">
      <c r="A4972" s="26">
        <v>46265</v>
      </c>
      <c r="B4972" s="27" t="s">
        <v>10796</v>
      </c>
      <c r="C4972" s="27" t="s">
        <v>5136</v>
      </c>
      <c r="D4972" s="27" t="s">
        <v>962</v>
      </c>
      <c r="E4972" s="27" t="s">
        <v>114</v>
      </c>
      <c r="F4972" s="27" t="s">
        <v>32</v>
      </c>
      <c r="G4972" s="27"/>
      <c r="H4972" s="27" t="s">
        <v>64</v>
      </c>
      <c r="I4972" s="28">
        <v>30872761</v>
      </c>
      <c r="J4972" s="28">
        <v>0</v>
      </c>
      <c r="K4972" s="28">
        <v>30872761</v>
      </c>
      <c r="L4972" s="29">
        <v>1.3</v>
      </c>
      <c r="M4972" s="29">
        <f>IFERROR(_xlfn.XLOOKUP($B4972,'Ownership Metrics'!$A:$A,'Ownership Metrics'!$B:$B),"")</f>
        <v>19.489999999999998</v>
      </c>
      <c r="N4972" s="28">
        <f>IFERROR(_xlfn.XLOOKUP($B4972,'Ownership Metrics'!$A:$A,'Ownership Metrics'!$C:$C),"")</f>
        <v>2235</v>
      </c>
      <c r="O4972" s="29">
        <f>IFERROR(_xlfn.XLOOKUP($B4972,'Ownership Metrics'!$A:$A,'Ownership Metrics'!$D:$D),"")</f>
        <v>38.69</v>
      </c>
      <c r="P4972" s="29">
        <f>IFERROR(_xlfn.XLOOKUP($B4972,'Ownership Metrics'!$A:$A,'Ownership Metrics'!$E:$E),"")</f>
        <v>72.510000000000005</v>
      </c>
      <c r="Q4972" s="30">
        <f>IFERROR(_xlfn.XLOOKUP($B4972,'Ownership Metrics'!$A:$A,'Ownership Metrics'!$F:$F),"")</f>
        <v>8</v>
      </c>
      <c r="R4972" s="30">
        <f>IFERROR(_xlfn.XLOOKUP($B4972,'Ownership Metrics'!$A:$A,'Ownership Metrics'!$G:$G),"")</f>
        <v>48</v>
      </c>
      <c r="S4972" s="27" t="str">
        <f>IFERROR(_xlfn.XLOOKUP($B4972,'Ownership Metrics'!$A:$A,'Ownership Metrics'!$H:$H),"")</f>
        <v>Terkonsentrasi</v>
      </c>
      <c r="T4972" s="27" t="str">
        <f>IFERROR(_xlfn.XLOOKUP($B4972,'Ownership Metrics'!$A:$A,'Ownership Metrics'!$I:$I),"")</f>
        <v>Sedang</v>
      </c>
      <c r="U4972" s="27">
        <f>IF(COUNTIFS($B$2:$B4972,$B4972,$D$2:$D4972,$D4972)=1,1,0)</f>
        <v>1</v>
      </c>
      <c r="V4972" s="27">
        <f t="shared" si="232"/>
        <v>1.3</v>
      </c>
      <c r="W4972" s="27">
        <f t="shared" si="233"/>
        <v>6</v>
      </c>
      <c r="X4972" s="27">
        <f t="shared" si="231"/>
        <v>1.2999995028</v>
      </c>
    </row>
    <row r="4973" spans="1:24" x14ac:dyDescent="0.25">
      <c r="A4973" s="26">
        <v>46265</v>
      </c>
      <c r="B4973" s="27" t="s">
        <v>10796</v>
      </c>
      <c r="C4973" s="27" t="s">
        <v>5136</v>
      </c>
      <c r="D4973" s="27" t="s">
        <v>454</v>
      </c>
      <c r="E4973" s="27" t="s">
        <v>114</v>
      </c>
      <c r="F4973" s="27" t="s">
        <v>32</v>
      </c>
      <c r="G4973" s="27"/>
      <c r="H4973" s="27" t="s">
        <v>102</v>
      </c>
      <c r="I4973" s="28">
        <v>39315627</v>
      </c>
      <c r="J4973" s="28">
        <v>0</v>
      </c>
      <c r="K4973" s="28">
        <v>39315627</v>
      </c>
      <c r="L4973" s="29">
        <v>1.66</v>
      </c>
      <c r="M4973" s="29">
        <f>IFERROR(_xlfn.XLOOKUP($B4973,'Ownership Metrics'!$A:$A,'Ownership Metrics'!$B:$B),"")</f>
        <v>19.489999999999998</v>
      </c>
      <c r="N4973" s="28">
        <f>IFERROR(_xlfn.XLOOKUP($B4973,'Ownership Metrics'!$A:$A,'Ownership Metrics'!$C:$C),"")</f>
        <v>2235</v>
      </c>
      <c r="O4973" s="29">
        <f>IFERROR(_xlfn.XLOOKUP($B4973,'Ownership Metrics'!$A:$A,'Ownership Metrics'!$D:$D),"")</f>
        <v>38.69</v>
      </c>
      <c r="P4973" s="29">
        <f>IFERROR(_xlfn.XLOOKUP($B4973,'Ownership Metrics'!$A:$A,'Ownership Metrics'!$E:$E),"")</f>
        <v>72.510000000000005</v>
      </c>
      <c r="Q4973" s="30">
        <f>IFERROR(_xlfn.XLOOKUP($B4973,'Ownership Metrics'!$A:$A,'Ownership Metrics'!$F:$F),"")</f>
        <v>8</v>
      </c>
      <c r="R4973" s="30">
        <f>IFERROR(_xlfn.XLOOKUP($B4973,'Ownership Metrics'!$A:$A,'Ownership Metrics'!$G:$G),"")</f>
        <v>48</v>
      </c>
      <c r="S4973" s="27" t="str">
        <f>IFERROR(_xlfn.XLOOKUP($B4973,'Ownership Metrics'!$A:$A,'Ownership Metrics'!$H:$H),"")</f>
        <v>Terkonsentrasi</v>
      </c>
      <c r="T4973" s="27" t="str">
        <f>IFERROR(_xlfn.XLOOKUP($B4973,'Ownership Metrics'!$A:$A,'Ownership Metrics'!$I:$I),"")</f>
        <v>Sedang</v>
      </c>
      <c r="U4973" s="27">
        <f>IF(COUNTIFS($B$2:$B4973,$B4973,$D$2:$D4973,$D4973)=1,1,0)</f>
        <v>1</v>
      </c>
      <c r="V4973" s="27">
        <f t="shared" si="232"/>
        <v>1.66</v>
      </c>
      <c r="W4973" s="27">
        <f t="shared" si="233"/>
        <v>5</v>
      </c>
      <c r="X4973" s="27">
        <f t="shared" si="231"/>
        <v>1.6599995026999999</v>
      </c>
    </row>
    <row r="4974" spans="1:24" x14ac:dyDescent="0.25">
      <c r="A4974" s="26">
        <v>46265</v>
      </c>
      <c r="B4974" s="27" t="s">
        <v>10796</v>
      </c>
      <c r="C4974" s="27" t="s">
        <v>5136</v>
      </c>
      <c r="D4974" s="27" t="s">
        <v>4478</v>
      </c>
      <c r="E4974" s="27" t="s">
        <v>35</v>
      </c>
      <c r="F4974" s="27" t="s">
        <v>23</v>
      </c>
      <c r="G4974" s="27" t="s">
        <v>36</v>
      </c>
      <c r="H4974" s="27" t="s">
        <v>24</v>
      </c>
      <c r="I4974" s="28">
        <v>26632400</v>
      </c>
      <c r="J4974" s="28">
        <v>0</v>
      </c>
      <c r="K4974" s="28">
        <v>26632400</v>
      </c>
      <c r="L4974" s="29">
        <v>1.1200000000000001</v>
      </c>
      <c r="M4974" s="29">
        <f>IFERROR(_xlfn.XLOOKUP($B4974,'Ownership Metrics'!$A:$A,'Ownership Metrics'!$B:$B),"")</f>
        <v>19.489999999999998</v>
      </c>
      <c r="N4974" s="28">
        <f>IFERROR(_xlfn.XLOOKUP($B4974,'Ownership Metrics'!$A:$A,'Ownership Metrics'!$C:$C),"")</f>
        <v>2235</v>
      </c>
      <c r="O4974" s="29">
        <f>IFERROR(_xlfn.XLOOKUP($B4974,'Ownership Metrics'!$A:$A,'Ownership Metrics'!$D:$D),"")</f>
        <v>38.69</v>
      </c>
      <c r="P4974" s="29">
        <f>IFERROR(_xlfn.XLOOKUP($B4974,'Ownership Metrics'!$A:$A,'Ownership Metrics'!$E:$E),"")</f>
        <v>72.510000000000005</v>
      </c>
      <c r="Q4974" s="30">
        <f>IFERROR(_xlfn.XLOOKUP($B4974,'Ownership Metrics'!$A:$A,'Ownership Metrics'!$F:$F),"")</f>
        <v>8</v>
      </c>
      <c r="R4974" s="30">
        <f>IFERROR(_xlfn.XLOOKUP($B4974,'Ownership Metrics'!$A:$A,'Ownership Metrics'!$G:$G),"")</f>
        <v>48</v>
      </c>
      <c r="S4974" s="27" t="str">
        <f>IFERROR(_xlfn.XLOOKUP($B4974,'Ownership Metrics'!$A:$A,'Ownership Metrics'!$H:$H),"")</f>
        <v>Terkonsentrasi</v>
      </c>
      <c r="T4974" s="27" t="str">
        <f>IFERROR(_xlfn.XLOOKUP($B4974,'Ownership Metrics'!$A:$A,'Ownership Metrics'!$I:$I),"")</f>
        <v>Sedang</v>
      </c>
      <c r="U4974" s="27">
        <f>IF(COUNTIFS($B$2:$B4974,$B4974,$D$2:$D4974,$D4974)=1,1,0)</f>
        <v>1</v>
      </c>
      <c r="V4974" s="27">
        <f t="shared" si="232"/>
        <v>1.1200000000000001</v>
      </c>
      <c r="W4974" s="27">
        <f t="shared" si="233"/>
        <v>7</v>
      </c>
      <c r="X4974" s="27">
        <f t="shared" si="231"/>
        <v>1.1199995026</v>
      </c>
    </row>
    <row r="4975" spans="1:24" x14ac:dyDescent="0.25">
      <c r="A4975" s="26">
        <v>46265</v>
      </c>
      <c r="B4975" s="27" t="s">
        <v>10796</v>
      </c>
      <c r="C4975" s="27" t="s">
        <v>5136</v>
      </c>
      <c r="D4975" s="27" t="s">
        <v>2315</v>
      </c>
      <c r="E4975" s="27" t="s">
        <v>35</v>
      </c>
      <c r="F4975" s="27" t="s">
        <v>23</v>
      </c>
      <c r="G4975" s="27" t="s">
        <v>36</v>
      </c>
      <c r="H4975" s="27" t="s">
        <v>24</v>
      </c>
      <c r="I4975" s="28">
        <v>25645200</v>
      </c>
      <c r="J4975" s="28">
        <v>0</v>
      </c>
      <c r="K4975" s="28">
        <v>25645200</v>
      </c>
      <c r="L4975" s="29">
        <v>1.08</v>
      </c>
      <c r="M4975" s="29">
        <f>IFERROR(_xlfn.XLOOKUP($B4975,'Ownership Metrics'!$A:$A,'Ownership Metrics'!$B:$B),"")</f>
        <v>19.489999999999998</v>
      </c>
      <c r="N4975" s="28">
        <f>IFERROR(_xlfn.XLOOKUP($B4975,'Ownership Metrics'!$A:$A,'Ownership Metrics'!$C:$C),"")</f>
        <v>2235</v>
      </c>
      <c r="O4975" s="29">
        <f>IFERROR(_xlfn.XLOOKUP($B4975,'Ownership Metrics'!$A:$A,'Ownership Metrics'!$D:$D),"")</f>
        <v>38.69</v>
      </c>
      <c r="P4975" s="29">
        <f>IFERROR(_xlfn.XLOOKUP($B4975,'Ownership Metrics'!$A:$A,'Ownership Metrics'!$E:$E),"")</f>
        <v>72.510000000000005</v>
      </c>
      <c r="Q4975" s="30">
        <f>IFERROR(_xlfn.XLOOKUP($B4975,'Ownership Metrics'!$A:$A,'Ownership Metrics'!$F:$F),"")</f>
        <v>8</v>
      </c>
      <c r="R4975" s="30">
        <f>IFERROR(_xlfn.XLOOKUP($B4975,'Ownership Metrics'!$A:$A,'Ownership Metrics'!$G:$G),"")</f>
        <v>48</v>
      </c>
      <c r="S4975" s="27" t="str">
        <f>IFERROR(_xlfn.XLOOKUP($B4975,'Ownership Metrics'!$A:$A,'Ownership Metrics'!$H:$H),"")</f>
        <v>Terkonsentrasi</v>
      </c>
      <c r="T4975" s="27" t="str">
        <f>IFERROR(_xlfn.XLOOKUP($B4975,'Ownership Metrics'!$A:$A,'Ownership Metrics'!$I:$I),"")</f>
        <v>Sedang</v>
      </c>
      <c r="U4975" s="27">
        <f>IF(COUNTIFS($B$2:$B4975,$B4975,$D$2:$D4975,$D4975)=1,1,0)</f>
        <v>1</v>
      </c>
      <c r="V4975" s="27">
        <f t="shared" si="232"/>
        <v>1.08</v>
      </c>
      <c r="W4975" s="27">
        <f t="shared" si="233"/>
        <v>8</v>
      </c>
      <c r="X4975" s="27">
        <f t="shared" si="231"/>
        <v>1.0799995025</v>
      </c>
    </row>
    <row r="4976" spans="1:24" x14ac:dyDescent="0.25">
      <c r="A4976" s="26">
        <v>46265</v>
      </c>
      <c r="B4976" s="27" t="s">
        <v>10797</v>
      </c>
      <c r="C4976" s="27" t="s">
        <v>5142</v>
      </c>
      <c r="D4976" s="27" t="s">
        <v>5143</v>
      </c>
      <c r="E4976" s="27" t="s">
        <v>22</v>
      </c>
      <c r="F4976" s="27" t="s">
        <v>23</v>
      </c>
      <c r="G4976" s="27"/>
      <c r="H4976" s="27" t="s">
        <v>24</v>
      </c>
      <c r="I4976" s="28">
        <v>1290407112</v>
      </c>
      <c r="J4976" s="28">
        <v>0</v>
      </c>
      <c r="K4976" s="28">
        <v>1290407112</v>
      </c>
      <c r="L4976" s="29">
        <v>67.91</v>
      </c>
      <c r="M4976" s="29">
        <f>IFERROR(_xlfn.XLOOKUP($B4976,'Ownership Metrics'!$A:$A,'Ownership Metrics'!$B:$B),"")</f>
        <v>26.07</v>
      </c>
      <c r="N4976" s="28">
        <f>IFERROR(_xlfn.XLOOKUP($B4976,'Ownership Metrics'!$A:$A,'Ownership Metrics'!$C:$C),"")</f>
        <v>4632</v>
      </c>
      <c r="O4976" s="29">
        <f>IFERROR(_xlfn.XLOOKUP($B4976,'Ownership Metrics'!$A:$A,'Ownership Metrics'!$D:$D),"")</f>
        <v>67.91</v>
      </c>
      <c r="P4976" s="29">
        <f>IFERROR(_xlfn.XLOOKUP($B4976,'Ownership Metrics'!$A:$A,'Ownership Metrics'!$E:$E),"")</f>
        <v>73.930000000000007</v>
      </c>
      <c r="Q4976" s="30">
        <f>IFERROR(_xlfn.XLOOKUP($B4976,'Ownership Metrics'!$A:$A,'Ownership Metrics'!$F:$F),"")</f>
        <v>3</v>
      </c>
      <c r="R4976" s="30">
        <f>IFERROR(_xlfn.XLOOKUP($B4976,'Ownership Metrics'!$A:$A,'Ownership Metrics'!$G:$G),"")</f>
        <v>65</v>
      </c>
      <c r="S4976" s="27" t="str">
        <f>IFERROR(_xlfn.XLOOKUP($B4976,'Ownership Metrics'!$A:$A,'Ownership Metrics'!$H:$H),"")</f>
        <v>Mayoritas</v>
      </c>
      <c r="T4976" s="27" t="str">
        <f>IFERROR(_xlfn.XLOOKUP($B4976,'Ownership Metrics'!$A:$A,'Ownership Metrics'!$I:$I),"")</f>
        <v>Tinggi</v>
      </c>
      <c r="U4976" s="27">
        <f>IF(COUNTIFS($B$2:$B4976,$B4976,$D$2:$D4976,$D4976)=1,1,0)</f>
        <v>1</v>
      </c>
      <c r="V4976" s="27">
        <f t="shared" si="232"/>
        <v>67.91</v>
      </c>
      <c r="W4976" s="27">
        <f t="shared" si="233"/>
        <v>1</v>
      </c>
      <c r="X4976" s="27">
        <f t="shared" si="231"/>
        <v>67.909999502399998</v>
      </c>
    </row>
    <row r="4977" spans="1:24" x14ac:dyDescent="0.25">
      <c r="A4977" s="26">
        <v>46265</v>
      </c>
      <c r="B4977" s="27" t="s">
        <v>10797</v>
      </c>
      <c r="C4977" s="27" t="s">
        <v>5142</v>
      </c>
      <c r="D4977" s="27" t="s">
        <v>5144</v>
      </c>
      <c r="E4977" s="27" t="s">
        <v>35</v>
      </c>
      <c r="F4977" s="27" t="s">
        <v>32</v>
      </c>
      <c r="G4977" s="27" t="s">
        <v>195</v>
      </c>
      <c r="H4977" s="27" t="s">
        <v>24</v>
      </c>
      <c r="I4977" s="28">
        <v>36246900</v>
      </c>
      <c r="J4977" s="28">
        <v>0</v>
      </c>
      <c r="K4977" s="28">
        <v>36246900</v>
      </c>
      <c r="L4977" s="29">
        <v>1.91</v>
      </c>
      <c r="M4977" s="29">
        <f>IFERROR(_xlfn.XLOOKUP($B4977,'Ownership Metrics'!$A:$A,'Ownership Metrics'!$B:$B),"")</f>
        <v>26.07</v>
      </c>
      <c r="N4977" s="28">
        <f>IFERROR(_xlfn.XLOOKUP($B4977,'Ownership Metrics'!$A:$A,'Ownership Metrics'!$C:$C),"")</f>
        <v>4632</v>
      </c>
      <c r="O4977" s="29">
        <f>IFERROR(_xlfn.XLOOKUP($B4977,'Ownership Metrics'!$A:$A,'Ownership Metrics'!$D:$D),"")</f>
        <v>67.91</v>
      </c>
      <c r="P4977" s="29">
        <f>IFERROR(_xlfn.XLOOKUP($B4977,'Ownership Metrics'!$A:$A,'Ownership Metrics'!$E:$E),"")</f>
        <v>73.930000000000007</v>
      </c>
      <c r="Q4977" s="30">
        <f>IFERROR(_xlfn.XLOOKUP($B4977,'Ownership Metrics'!$A:$A,'Ownership Metrics'!$F:$F),"")</f>
        <v>3</v>
      </c>
      <c r="R4977" s="30">
        <f>IFERROR(_xlfn.XLOOKUP($B4977,'Ownership Metrics'!$A:$A,'Ownership Metrics'!$G:$G),"")</f>
        <v>65</v>
      </c>
      <c r="S4977" s="27" t="str">
        <f>IFERROR(_xlfn.XLOOKUP($B4977,'Ownership Metrics'!$A:$A,'Ownership Metrics'!$H:$H),"")</f>
        <v>Mayoritas</v>
      </c>
      <c r="T4977" s="27" t="str">
        <f>IFERROR(_xlfn.XLOOKUP($B4977,'Ownership Metrics'!$A:$A,'Ownership Metrics'!$I:$I),"")</f>
        <v>Tinggi</v>
      </c>
      <c r="U4977" s="27">
        <f>IF(COUNTIFS($B$2:$B4977,$B4977,$D$2:$D4977,$D4977)=1,1,0)</f>
        <v>1</v>
      </c>
      <c r="V4977" s="27">
        <f t="shared" si="232"/>
        <v>1.91</v>
      </c>
      <c r="W4977" s="27">
        <f t="shared" si="233"/>
        <v>3</v>
      </c>
      <c r="X4977" s="27">
        <f t="shared" si="231"/>
        <v>1.9099995022999998</v>
      </c>
    </row>
    <row r="4978" spans="1:24" x14ac:dyDescent="0.25">
      <c r="A4978" s="26">
        <v>46265</v>
      </c>
      <c r="B4978" s="27" t="s">
        <v>10797</v>
      </c>
      <c r="C4978" s="27" t="s">
        <v>5142</v>
      </c>
      <c r="D4978" s="27" t="s">
        <v>5145</v>
      </c>
      <c r="E4978" s="27" t="s">
        <v>35</v>
      </c>
      <c r="F4978" s="27" t="s">
        <v>32</v>
      </c>
      <c r="G4978" s="27" t="s">
        <v>195</v>
      </c>
      <c r="H4978" s="27" t="s">
        <v>24</v>
      </c>
      <c r="I4978" s="28">
        <v>78099900</v>
      </c>
      <c r="J4978" s="28">
        <v>0</v>
      </c>
      <c r="K4978" s="28">
        <v>78099900</v>
      </c>
      <c r="L4978" s="29">
        <v>4.1100000000000003</v>
      </c>
      <c r="M4978" s="29">
        <f>IFERROR(_xlfn.XLOOKUP($B4978,'Ownership Metrics'!$A:$A,'Ownership Metrics'!$B:$B),"")</f>
        <v>26.07</v>
      </c>
      <c r="N4978" s="28">
        <f>IFERROR(_xlfn.XLOOKUP($B4978,'Ownership Metrics'!$A:$A,'Ownership Metrics'!$C:$C),"")</f>
        <v>4632</v>
      </c>
      <c r="O4978" s="29">
        <f>IFERROR(_xlfn.XLOOKUP($B4978,'Ownership Metrics'!$A:$A,'Ownership Metrics'!$D:$D),"")</f>
        <v>67.91</v>
      </c>
      <c r="P4978" s="29">
        <f>IFERROR(_xlfn.XLOOKUP($B4978,'Ownership Metrics'!$A:$A,'Ownership Metrics'!$E:$E),"")</f>
        <v>73.930000000000007</v>
      </c>
      <c r="Q4978" s="30">
        <f>IFERROR(_xlfn.XLOOKUP($B4978,'Ownership Metrics'!$A:$A,'Ownership Metrics'!$F:$F),"")</f>
        <v>3</v>
      </c>
      <c r="R4978" s="30">
        <f>IFERROR(_xlfn.XLOOKUP($B4978,'Ownership Metrics'!$A:$A,'Ownership Metrics'!$G:$G),"")</f>
        <v>65</v>
      </c>
      <c r="S4978" s="27" t="str">
        <f>IFERROR(_xlfn.XLOOKUP($B4978,'Ownership Metrics'!$A:$A,'Ownership Metrics'!$H:$H),"")</f>
        <v>Mayoritas</v>
      </c>
      <c r="T4978" s="27" t="str">
        <f>IFERROR(_xlfn.XLOOKUP($B4978,'Ownership Metrics'!$A:$A,'Ownership Metrics'!$I:$I),"")</f>
        <v>Tinggi</v>
      </c>
      <c r="U4978" s="27">
        <f>IF(COUNTIFS($B$2:$B4978,$B4978,$D$2:$D4978,$D4978)=1,1,0)</f>
        <v>1</v>
      </c>
      <c r="V4978" s="27">
        <f t="shared" si="232"/>
        <v>4.1100000000000003</v>
      </c>
      <c r="W4978" s="27">
        <f t="shared" si="233"/>
        <v>2</v>
      </c>
      <c r="X4978" s="27">
        <f t="shared" si="231"/>
        <v>4.1099995022</v>
      </c>
    </row>
    <row r="4979" spans="1:24" x14ac:dyDescent="0.25">
      <c r="A4979" s="26">
        <v>46265</v>
      </c>
      <c r="B4979" s="27" t="s">
        <v>10798</v>
      </c>
      <c r="C4979" s="27" t="s">
        <v>5147</v>
      </c>
      <c r="D4979" s="27" t="s">
        <v>5148</v>
      </c>
      <c r="E4979" s="27" t="s">
        <v>83</v>
      </c>
      <c r="F4979" s="27" t="s">
        <v>23</v>
      </c>
      <c r="G4979" s="27"/>
      <c r="H4979" s="27" t="s">
        <v>24</v>
      </c>
      <c r="I4979" s="28">
        <v>452941100</v>
      </c>
      <c r="J4979" s="28">
        <v>0</v>
      </c>
      <c r="K4979" s="28">
        <v>452941100</v>
      </c>
      <c r="L4979" s="29">
        <v>1.67</v>
      </c>
      <c r="M4979" s="29">
        <f>IFERROR(_xlfn.XLOOKUP($B4979,'Ownership Metrics'!$A:$A,'Ownership Metrics'!$B:$B),"")</f>
        <v>4.04</v>
      </c>
      <c r="N4979" s="28">
        <f>IFERROR(_xlfn.XLOOKUP($B4979,'Ownership Metrics'!$A:$A,'Ownership Metrics'!$C:$C),"")</f>
        <v>6982</v>
      </c>
      <c r="O4979" s="29">
        <f>IFERROR(_xlfn.XLOOKUP($B4979,'Ownership Metrics'!$A:$A,'Ownership Metrics'!$D:$D),"")</f>
        <v>83.3</v>
      </c>
      <c r="P4979" s="29">
        <f>IFERROR(_xlfn.XLOOKUP($B4979,'Ownership Metrics'!$A:$A,'Ownership Metrics'!$E:$E),"")</f>
        <v>91.72</v>
      </c>
      <c r="Q4979" s="30">
        <f>IFERROR(_xlfn.XLOOKUP($B4979,'Ownership Metrics'!$A:$A,'Ownership Metrics'!$F:$F),"")</f>
        <v>6</v>
      </c>
      <c r="R4979" s="30">
        <f>IFERROR(_xlfn.XLOOKUP($B4979,'Ownership Metrics'!$A:$A,'Ownership Metrics'!$G:$G),"")</f>
        <v>78</v>
      </c>
      <c r="S4979" s="27" t="str">
        <f>IFERROR(_xlfn.XLOOKUP($B4979,'Ownership Metrics'!$A:$A,'Ownership Metrics'!$H:$H),"")</f>
        <v>Mayoritas</v>
      </c>
      <c r="T4979" s="27" t="str">
        <f>IFERROR(_xlfn.XLOOKUP($B4979,'Ownership Metrics'!$A:$A,'Ownership Metrics'!$I:$I),"")</f>
        <v>Tinggi</v>
      </c>
      <c r="U4979" s="27">
        <f>IF(COUNTIFS($B$2:$B4979,$B4979,$D$2:$D4979,$D4979)=1,1,0)</f>
        <v>1</v>
      </c>
      <c r="V4979" s="27">
        <f t="shared" si="232"/>
        <v>1.67</v>
      </c>
      <c r="W4979" s="27">
        <f t="shared" si="233"/>
        <v>4</v>
      </c>
      <c r="X4979" s="27">
        <f t="shared" si="231"/>
        <v>1.6699995021</v>
      </c>
    </row>
    <row r="4980" spans="1:24" x14ac:dyDescent="0.25">
      <c r="A4980" s="26">
        <v>46265</v>
      </c>
      <c r="B4980" s="27" t="s">
        <v>10798</v>
      </c>
      <c r="C4980" s="27" t="s">
        <v>5147</v>
      </c>
      <c r="D4980" s="27" t="s">
        <v>5149</v>
      </c>
      <c r="E4980" s="27" t="s">
        <v>22</v>
      </c>
      <c r="F4980" s="27" t="s">
        <v>23</v>
      </c>
      <c r="G4980" s="27"/>
      <c r="H4980" s="27" t="s">
        <v>24</v>
      </c>
      <c r="I4980" s="28">
        <v>295533600</v>
      </c>
      <c r="J4980" s="28">
        <v>0</v>
      </c>
      <c r="K4980" s="28">
        <v>295533600</v>
      </c>
      <c r="L4980" s="29">
        <v>1.0900000000000001</v>
      </c>
      <c r="M4980" s="29">
        <f>IFERROR(_xlfn.XLOOKUP($B4980,'Ownership Metrics'!$A:$A,'Ownership Metrics'!$B:$B),"")</f>
        <v>4.04</v>
      </c>
      <c r="N4980" s="28">
        <f>IFERROR(_xlfn.XLOOKUP($B4980,'Ownership Metrics'!$A:$A,'Ownership Metrics'!$C:$C),"")</f>
        <v>6982</v>
      </c>
      <c r="O4980" s="29">
        <f>IFERROR(_xlfn.XLOOKUP($B4980,'Ownership Metrics'!$A:$A,'Ownership Metrics'!$D:$D),"")</f>
        <v>83.3</v>
      </c>
      <c r="P4980" s="29">
        <f>IFERROR(_xlfn.XLOOKUP($B4980,'Ownership Metrics'!$A:$A,'Ownership Metrics'!$E:$E),"")</f>
        <v>91.72</v>
      </c>
      <c r="Q4980" s="30">
        <f>IFERROR(_xlfn.XLOOKUP($B4980,'Ownership Metrics'!$A:$A,'Ownership Metrics'!$F:$F),"")</f>
        <v>6</v>
      </c>
      <c r="R4980" s="30">
        <f>IFERROR(_xlfn.XLOOKUP($B4980,'Ownership Metrics'!$A:$A,'Ownership Metrics'!$G:$G),"")</f>
        <v>78</v>
      </c>
      <c r="S4980" s="27" t="str">
        <f>IFERROR(_xlfn.XLOOKUP($B4980,'Ownership Metrics'!$A:$A,'Ownership Metrics'!$H:$H),"")</f>
        <v>Mayoritas</v>
      </c>
      <c r="T4980" s="27" t="str">
        <f>IFERROR(_xlfn.XLOOKUP($B4980,'Ownership Metrics'!$A:$A,'Ownership Metrics'!$I:$I),"")</f>
        <v>Tinggi</v>
      </c>
      <c r="U4980" s="27">
        <f>IF(COUNTIFS($B$2:$B4980,$B4980,$D$2:$D4980,$D4980)=1,1,0)</f>
        <v>1</v>
      </c>
      <c r="V4980" s="27">
        <f t="shared" si="232"/>
        <v>1.0900000000000001</v>
      </c>
      <c r="W4980" s="27">
        <f t="shared" si="233"/>
        <v>6</v>
      </c>
      <c r="X4980" s="27">
        <f t="shared" si="231"/>
        <v>1.0899995020000002</v>
      </c>
    </row>
    <row r="4981" spans="1:24" x14ac:dyDescent="0.25">
      <c r="A4981" s="26">
        <v>46265</v>
      </c>
      <c r="B4981" s="27" t="s">
        <v>10798</v>
      </c>
      <c r="C4981" s="27" t="s">
        <v>5147</v>
      </c>
      <c r="D4981" s="27" t="s">
        <v>5150</v>
      </c>
      <c r="E4981" s="27" t="s">
        <v>22</v>
      </c>
      <c r="F4981" s="27" t="s">
        <v>23</v>
      </c>
      <c r="G4981" s="27"/>
      <c r="H4981" s="27" t="s">
        <v>24</v>
      </c>
      <c r="I4981" s="28">
        <v>0</v>
      </c>
      <c r="J4981" s="28">
        <v>22540000000</v>
      </c>
      <c r="K4981" s="28">
        <v>22540000000</v>
      </c>
      <c r="L4981" s="29">
        <v>83.3</v>
      </c>
      <c r="M4981" s="29">
        <f>IFERROR(_xlfn.XLOOKUP($B4981,'Ownership Metrics'!$A:$A,'Ownership Metrics'!$B:$B),"")</f>
        <v>4.04</v>
      </c>
      <c r="N4981" s="28">
        <f>IFERROR(_xlfn.XLOOKUP($B4981,'Ownership Metrics'!$A:$A,'Ownership Metrics'!$C:$C),"")</f>
        <v>6982</v>
      </c>
      <c r="O4981" s="29">
        <f>IFERROR(_xlfn.XLOOKUP($B4981,'Ownership Metrics'!$A:$A,'Ownership Metrics'!$D:$D),"")</f>
        <v>83.3</v>
      </c>
      <c r="P4981" s="29">
        <f>IFERROR(_xlfn.XLOOKUP($B4981,'Ownership Metrics'!$A:$A,'Ownership Metrics'!$E:$E),"")</f>
        <v>91.72</v>
      </c>
      <c r="Q4981" s="30">
        <f>IFERROR(_xlfn.XLOOKUP($B4981,'Ownership Metrics'!$A:$A,'Ownership Metrics'!$F:$F),"")</f>
        <v>6</v>
      </c>
      <c r="R4981" s="30">
        <f>IFERROR(_xlfn.XLOOKUP($B4981,'Ownership Metrics'!$A:$A,'Ownership Metrics'!$G:$G),"")</f>
        <v>78</v>
      </c>
      <c r="S4981" s="27" t="str">
        <f>IFERROR(_xlfn.XLOOKUP($B4981,'Ownership Metrics'!$A:$A,'Ownership Metrics'!$H:$H),"")</f>
        <v>Mayoritas</v>
      </c>
      <c r="T4981" s="27" t="str">
        <f>IFERROR(_xlfn.XLOOKUP($B4981,'Ownership Metrics'!$A:$A,'Ownership Metrics'!$I:$I),"")</f>
        <v>Tinggi</v>
      </c>
      <c r="U4981" s="27">
        <f>IF(COUNTIFS($B$2:$B4981,$B4981,$D$2:$D4981,$D4981)=1,1,0)</f>
        <v>1</v>
      </c>
      <c r="V4981" s="27">
        <f t="shared" si="232"/>
        <v>83.3</v>
      </c>
      <c r="W4981" s="27">
        <f t="shared" si="233"/>
        <v>1</v>
      </c>
      <c r="X4981" s="27">
        <f t="shared" si="231"/>
        <v>83.299999501900004</v>
      </c>
    </row>
    <row r="4982" spans="1:24" x14ac:dyDescent="0.25">
      <c r="A4982" s="26">
        <v>46265</v>
      </c>
      <c r="B4982" s="27" t="s">
        <v>10798</v>
      </c>
      <c r="C4982" s="27" t="s">
        <v>5147</v>
      </c>
      <c r="D4982" s="27" t="s">
        <v>5151</v>
      </c>
      <c r="E4982" s="27" t="s">
        <v>83</v>
      </c>
      <c r="F4982" s="27" t="s">
        <v>23</v>
      </c>
      <c r="G4982" s="27"/>
      <c r="H4982" s="27" t="s">
        <v>24</v>
      </c>
      <c r="I4982" s="28">
        <v>399426400</v>
      </c>
      <c r="J4982" s="28">
        <v>0</v>
      </c>
      <c r="K4982" s="28">
        <v>399426400</v>
      </c>
      <c r="L4982" s="29">
        <v>1.48</v>
      </c>
      <c r="M4982" s="29">
        <f>IFERROR(_xlfn.XLOOKUP($B4982,'Ownership Metrics'!$A:$A,'Ownership Metrics'!$B:$B),"")</f>
        <v>4.04</v>
      </c>
      <c r="N4982" s="28">
        <f>IFERROR(_xlfn.XLOOKUP($B4982,'Ownership Metrics'!$A:$A,'Ownership Metrics'!$C:$C),"")</f>
        <v>6982</v>
      </c>
      <c r="O4982" s="29">
        <f>IFERROR(_xlfn.XLOOKUP($B4982,'Ownership Metrics'!$A:$A,'Ownership Metrics'!$D:$D),"")</f>
        <v>83.3</v>
      </c>
      <c r="P4982" s="29">
        <f>IFERROR(_xlfn.XLOOKUP($B4982,'Ownership Metrics'!$A:$A,'Ownership Metrics'!$E:$E),"")</f>
        <v>91.72</v>
      </c>
      <c r="Q4982" s="30">
        <f>IFERROR(_xlfn.XLOOKUP($B4982,'Ownership Metrics'!$A:$A,'Ownership Metrics'!$F:$F),"")</f>
        <v>6</v>
      </c>
      <c r="R4982" s="30">
        <f>IFERROR(_xlfn.XLOOKUP($B4982,'Ownership Metrics'!$A:$A,'Ownership Metrics'!$G:$G),"")</f>
        <v>78</v>
      </c>
      <c r="S4982" s="27" t="str">
        <f>IFERROR(_xlfn.XLOOKUP($B4982,'Ownership Metrics'!$A:$A,'Ownership Metrics'!$H:$H),"")</f>
        <v>Mayoritas</v>
      </c>
      <c r="T4982" s="27" t="str">
        <f>IFERROR(_xlfn.XLOOKUP($B4982,'Ownership Metrics'!$A:$A,'Ownership Metrics'!$I:$I),"")</f>
        <v>Tinggi</v>
      </c>
      <c r="U4982" s="27">
        <f>IF(COUNTIFS($B$2:$B4982,$B4982,$D$2:$D4982,$D4982)=1,1,0)</f>
        <v>1</v>
      </c>
      <c r="V4982" s="27">
        <f t="shared" si="232"/>
        <v>1.48</v>
      </c>
      <c r="W4982" s="27">
        <f t="shared" si="233"/>
        <v>5</v>
      </c>
      <c r="X4982" s="27">
        <f t="shared" si="231"/>
        <v>1.4799995018000001</v>
      </c>
    </row>
    <row r="4983" spans="1:24" x14ac:dyDescent="0.25">
      <c r="A4983" s="26">
        <v>46265</v>
      </c>
      <c r="B4983" s="27" t="s">
        <v>10798</v>
      </c>
      <c r="C4983" s="27" t="s">
        <v>5147</v>
      </c>
      <c r="D4983" s="27" t="s">
        <v>5152</v>
      </c>
      <c r="E4983" s="27" t="s">
        <v>26</v>
      </c>
      <c r="F4983" s="27" t="s">
        <v>32</v>
      </c>
      <c r="G4983" s="27"/>
      <c r="H4983" s="27" t="s">
        <v>64</v>
      </c>
      <c r="I4983" s="28">
        <v>1350000000</v>
      </c>
      <c r="J4983" s="28">
        <v>0</v>
      </c>
      <c r="K4983" s="28">
        <v>1350000000</v>
      </c>
      <c r="L4983" s="29">
        <v>4.99</v>
      </c>
      <c r="M4983" s="29">
        <f>IFERROR(_xlfn.XLOOKUP($B4983,'Ownership Metrics'!$A:$A,'Ownership Metrics'!$B:$B),"")</f>
        <v>4.04</v>
      </c>
      <c r="N4983" s="28">
        <f>IFERROR(_xlfn.XLOOKUP($B4983,'Ownership Metrics'!$A:$A,'Ownership Metrics'!$C:$C),"")</f>
        <v>6982</v>
      </c>
      <c r="O4983" s="29">
        <f>IFERROR(_xlfn.XLOOKUP($B4983,'Ownership Metrics'!$A:$A,'Ownership Metrics'!$D:$D),"")</f>
        <v>83.3</v>
      </c>
      <c r="P4983" s="29">
        <f>IFERROR(_xlfn.XLOOKUP($B4983,'Ownership Metrics'!$A:$A,'Ownership Metrics'!$E:$E),"")</f>
        <v>91.72</v>
      </c>
      <c r="Q4983" s="30">
        <f>IFERROR(_xlfn.XLOOKUP($B4983,'Ownership Metrics'!$A:$A,'Ownership Metrics'!$F:$F),"")</f>
        <v>6</v>
      </c>
      <c r="R4983" s="30">
        <f>IFERROR(_xlfn.XLOOKUP($B4983,'Ownership Metrics'!$A:$A,'Ownership Metrics'!$G:$G),"")</f>
        <v>78</v>
      </c>
      <c r="S4983" s="27" t="str">
        <f>IFERROR(_xlfn.XLOOKUP($B4983,'Ownership Metrics'!$A:$A,'Ownership Metrics'!$H:$H),"")</f>
        <v>Mayoritas</v>
      </c>
      <c r="T4983" s="27" t="str">
        <f>IFERROR(_xlfn.XLOOKUP($B4983,'Ownership Metrics'!$A:$A,'Ownership Metrics'!$I:$I),"")</f>
        <v>Tinggi</v>
      </c>
      <c r="U4983" s="27">
        <f>IF(COUNTIFS($B$2:$B4983,$B4983,$D$2:$D4983,$D4983)=1,1,0)</f>
        <v>1</v>
      </c>
      <c r="V4983" s="27">
        <f t="shared" si="232"/>
        <v>4.99</v>
      </c>
      <c r="W4983" s="27">
        <f t="shared" si="233"/>
        <v>2</v>
      </c>
      <c r="X4983" s="27">
        <f t="shared" si="231"/>
        <v>4.9899995016999998</v>
      </c>
    </row>
    <row r="4984" spans="1:24" x14ac:dyDescent="0.25">
      <c r="A4984" s="26">
        <v>46265</v>
      </c>
      <c r="B4984" s="27" t="s">
        <v>10798</v>
      </c>
      <c r="C4984" s="27" t="s">
        <v>5147</v>
      </c>
      <c r="D4984" s="27" t="s">
        <v>3116</v>
      </c>
      <c r="E4984" s="27" t="s">
        <v>3117</v>
      </c>
      <c r="F4984" s="27" t="s">
        <v>32</v>
      </c>
      <c r="G4984" s="27"/>
      <c r="H4984" s="27" t="s">
        <v>3118</v>
      </c>
      <c r="I4984" s="28">
        <v>928258000</v>
      </c>
      <c r="J4984" s="28">
        <v>0</v>
      </c>
      <c r="K4984" s="28">
        <v>928258000</v>
      </c>
      <c r="L4984" s="29">
        <v>3.43</v>
      </c>
      <c r="M4984" s="29">
        <f>IFERROR(_xlfn.XLOOKUP($B4984,'Ownership Metrics'!$A:$A,'Ownership Metrics'!$B:$B),"")</f>
        <v>4.04</v>
      </c>
      <c r="N4984" s="28">
        <f>IFERROR(_xlfn.XLOOKUP($B4984,'Ownership Metrics'!$A:$A,'Ownership Metrics'!$C:$C),"")</f>
        <v>6982</v>
      </c>
      <c r="O4984" s="29">
        <f>IFERROR(_xlfn.XLOOKUP($B4984,'Ownership Metrics'!$A:$A,'Ownership Metrics'!$D:$D),"")</f>
        <v>83.3</v>
      </c>
      <c r="P4984" s="29">
        <f>IFERROR(_xlfn.XLOOKUP($B4984,'Ownership Metrics'!$A:$A,'Ownership Metrics'!$E:$E),"")</f>
        <v>91.72</v>
      </c>
      <c r="Q4984" s="30">
        <f>IFERROR(_xlfn.XLOOKUP($B4984,'Ownership Metrics'!$A:$A,'Ownership Metrics'!$F:$F),"")</f>
        <v>6</v>
      </c>
      <c r="R4984" s="30">
        <f>IFERROR(_xlfn.XLOOKUP($B4984,'Ownership Metrics'!$A:$A,'Ownership Metrics'!$G:$G),"")</f>
        <v>78</v>
      </c>
      <c r="S4984" s="27" t="str">
        <f>IFERROR(_xlfn.XLOOKUP($B4984,'Ownership Metrics'!$A:$A,'Ownership Metrics'!$H:$H),"")</f>
        <v>Mayoritas</v>
      </c>
      <c r="T4984" s="27" t="str">
        <f>IFERROR(_xlfn.XLOOKUP($B4984,'Ownership Metrics'!$A:$A,'Ownership Metrics'!$I:$I),"")</f>
        <v>Tinggi</v>
      </c>
      <c r="U4984" s="27">
        <f>IF(COUNTIFS($B$2:$B4984,$B4984,$D$2:$D4984,$D4984)=1,1,0)</f>
        <v>1</v>
      </c>
      <c r="V4984" s="27">
        <f t="shared" si="232"/>
        <v>3.43</v>
      </c>
      <c r="W4984" s="27">
        <f t="shared" si="233"/>
        <v>3</v>
      </c>
      <c r="X4984" s="27">
        <f t="shared" si="231"/>
        <v>3.4299995016000002</v>
      </c>
    </row>
    <row r="4985" spans="1:24" x14ac:dyDescent="0.25">
      <c r="A4985" s="26">
        <v>46265</v>
      </c>
      <c r="B4985" s="27" t="s">
        <v>10799</v>
      </c>
      <c r="C4985" s="27" t="s">
        <v>5154</v>
      </c>
      <c r="D4985" s="27" t="s">
        <v>2969</v>
      </c>
      <c r="E4985" s="27" t="s">
        <v>22</v>
      </c>
      <c r="F4985" s="27" t="s">
        <v>23</v>
      </c>
      <c r="G4985" s="27"/>
      <c r="H4985" s="27" t="s">
        <v>24</v>
      </c>
      <c r="I4985" s="28">
        <v>68358000</v>
      </c>
      <c r="J4985" s="28">
        <v>0</v>
      </c>
      <c r="K4985" s="28">
        <v>68358000</v>
      </c>
      <c r="L4985" s="29">
        <v>2.3199999999999998</v>
      </c>
      <c r="M4985" s="29">
        <f>IFERROR(_xlfn.XLOOKUP($B4985,'Ownership Metrics'!$A:$A,'Ownership Metrics'!$B:$B),"")</f>
        <v>3.9</v>
      </c>
      <c r="N4985" s="28">
        <f>IFERROR(_xlfn.XLOOKUP($B4985,'Ownership Metrics'!$A:$A,'Ownership Metrics'!$C:$C),"")</f>
        <v>3175</v>
      </c>
      <c r="O4985" s="29">
        <f>IFERROR(_xlfn.XLOOKUP($B4985,'Ownership Metrics'!$A:$A,'Ownership Metrics'!$D:$D),"")</f>
        <v>43.99</v>
      </c>
      <c r="P4985" s="29">
        <f>IFERROR(_xlfn.XLOOKUP($B4985,'Ownership Metrics'!$A:$A,'Ownership Metrics'!$E:$E),"")</f>
        <v>82.54</v>
      </c>
      <c r="Q4985" s="30">
        <f>IFERROR(_xlfn.XLOOKUP($B4985,'Ownership Metrics'!$A:$A,'Ownership Metrics'!$F:$F),"")</f>
        <v>8</v>
      </c>
      <c r="R4985" s="30">
        <f>IFERROR(_xlfn.XLOOKUP($B4985,'Ownership Metrics'!$A:$A,'Ownership Metrics'!$G:$G),"")</f>
        <v>56</v>
      </c>
      <c r="S4985" s="27" t="str">
        <f>IFERROR(_xlfn.XLOOKUP($B4985,'Ownership Metrics'!$A:$A,'Ownership Metrics'!$H:$H),"")</f>
        <v>Terkonsentrasi</v>
      </c>
      <c r="T4985" s="27" t="str">
        <f>IFERROR(_xlfn.XLOOKUP($B4985,'Ownership Metrics'!$A:$A,'Ownership Metrics'!$I:$I),"")</f>
        <v>Tinggi</v>
      </c>
      <c r="U4985" s="27">
        <f>IF(COUNTIFS($B$2:$B4985,$B4985,$D$2:$D4985,$D4985)=1,1,0)</f>
        <v>1</v>
      </c>
      <c r="V4985" s="27">
        <f t="shared" si="232"/>
        <v>2.3199999999999998</v>
      </c>
      <c r="W4985" s="27">
        <f t="shared" si="233"/>
        <v>8</v>
      </c>
      <c r="X4985" s="27">
        <f t="shared" si="231"/>
        <v>2.3199995014999999</v>
      </c>
    </row>
    <row r="4986" spans="1:24" x14ac:dyDescent="0.25">
      <c r="A4986" s="26">
        <v>46265</v>
      </c>
      <c r="B4986" s="27" t="s">
        <v>10799</v>
      </c>
      <c r="C4986" s="27" t="s">
        <v>5154</v>
      </c>
      <c r="D4986" s="27" t="s">
        <v>2970</v>
      </c>
      <c r="E4986" s="27" t="s">
        <v>22</v>
      </c>
      <c r="F4986" s="27" t="s">
        <v>23</v>
      </c>
      <c r="G4986" s="27"/>
      <c r="H4986" s="27" t="s">
        <v>24</v>
      </c>
      <c r="I4986" s="28">
        <v>1014040019</v>
      </c>
      <c r="J4986" s="28">
        <v>0</v>
      </c>
      <c r="K4986" s="28">
        <v>1014040019</v>
      </c>
      <c r="L4986" s="29">
        <v>34.43</v>
      </c>
      <c r="M4986" s="29">
        <f>IFERROR(_xlfn.XLOOKUP($B4986,'Ownership Metrics'!$A:$A,'Ownership Metrics'!$B:$B),"")</f>
        <v>3.9</v>
      </c>
      <c r="N4986" s="28">
        <f>IFERROR(_xlfn.XLOOKUP($B4986,'Ownership Metrics'!$A:$A,'Ownership Metrics'!$C:$C),"")</f>
        <v>3175</v>
      </c>
      <c r="O4986" s="29">
        <f>IFERROR(_xlfn.XLOOKUP($B4986,'Ownership Metrics'!$A:$A,'Ownership Metrics'!$D:$D),"")</f>
        <v>43.99</v>
      </c>
      <c r="P4986" s="29">
        <f>IFERROR(_xlfn.XLOOKUP($B4986,'Ownership Metrics'!$A:$A,'Ownership Metrics'!$E:$E),"")</f>
        <v>82.54</v>
      </c>
      <c r="Q4986" s="30">
        <f>IFERROR(_xlfn.XLOOKUP($B4986,'Ownership Metrics'!$A:$A,'Ownership Metrics'!$F:$F),"")</f>
        <v>8</v>
      </c>
      <c r="R4986" s="30">
        <f>IFERROR(_xlfn.XLOOKUP($B4986,'Ownership Metrics'!$A:$A,'Ownership Metrics'!$G:$G),"")</f>
        <v>56</v>
      </c>
      <c r="S4986" s="27" t="str">
        <f>IFERROR(_xlfn.XLOOKUP($B4986,'Ownership Metrics'!$A:$A,'Ownership Metrics'!$H:$H),"")</f>
        <v>Terkonsentrasi</v>
      </c>
      <c r="T4986" s="27" t="str">
        <f>IFERROR(_xlfn.XLOOKUP($B4986,'Ownership Metrics'!$A:$A,'Ownership Metrics'!$I:$I),"")</f>
        <v>Tinggi</v>
      </c>
      <c r="U4986" s="27">
        <f>IF(COUNTIFS($B$2:$B4986,$B4986,$D$2:$D4986,$D4986)=1,1,0)</f>
        <v>1</v>
      </c>
      <c r="V4986" s="27">
        <f t="shared" si="232"/>
        <v>34.43</v>
      </c>
      <c r="W4986" s="27">
        <f t="shared" si="233"/>
        <v>2</v>
      </c>
      <c r="X4986" s="27">
        <f t="shared" si="231"/>
        <v>34.429999501399998</v>
      </c>
    </row>
    <row r="4987" spans="1:24" x14ac:dyDescent="0.25">
      <c r="A4987" s="26">
        <v>46265</v>
      </c>
      <c r="B4987" s="27" t="s">
        <v>10799</v>
      </c>
      <c r="C4987" s="27" t="s">
        <v>5154</v>
      </c>
      <c r="D4987" s="27" t="s">
        <v>5155</v>
      </c>
      <c r="E4987" s="27" t="s">
        <v>22</v>
      </c>
      <c r="F4987" s="27" t="s">
        <v>23</v>
      </c>
      <c r="G4987" s="27"/>
      <c r="H4987" s="27" t="s">
        <v>24</v>
      </c>
      <c r="I4987" s="28">
        <v>121360000</v>
      </c>
      <c r="J4987" s="28">
        <v>0</v>
      </c>
      <c r="K4987" s="28">
        <v>121360000</v>
      </c>
      <c r="L4987" s="29">
        <v>4.12</v>
      </c>
      <c r="M4987" s="29">
        <f>IFERROR(_xlfn.XLOOKUP($B4987,'Ownership Metrics'!$A:$A,'Ownership Metrics'!$B:$B),"")</f>
        <v>3.9</v>
      </c>
      <c r="N4987" s="28">
        <f>IFERROR(_xlfn.XLOOKUP($B4987,'Ownership Metrics'!$A:$A,'Ownership Metrics'!$C:$C),"")</f>
        <v>3175</v>
      </c>
      <c r="O4987" s="29">
        <f>IFERROR(_xlfn.XLOOKUP($B4987,'Ownership Metrics'!$A:$A,'Ownership Metrics'!$D:$D),"")</f>
        <v>43.99</v>
      </c>
      <c r="P4987" s="29">
        <f>IFERROR(_xlfn.XLOOKUP($B4987,'Ownership Metrics'!$A:$A,'Ownership Metrics'!$E:$E),"")</f>
        <v>82.54</v>
      </c>
      <c r="Q4987" s="30">
        <f>IFERROR(_xlfn.XLOOKUP($B4987,'Ownership Metrics'!$A:$A,'Ownership Metrics'!$F:$F),"")</f>
        <v>8</v>
      </c>
      <c r="R4987" s="30">
        <f>IFERROR(_xlfn.XLOOKUP($B4987,'Ownership Metrics'!$A:$A,'Ownership Metrics'!$G:$G),"")</f>
        <v>56</v>
      </c>
      <c r="S4987" s="27" t="str">
        <f>IFERROR(_xlfn.XLOOKUP($B4987,'Ownership Metrics'!$A:$A,'Ownership Metrics'!$H:$H),"")</f>
        <v>Terkonsentrasi</v>
      </c>
      <c r="T4987" s="27" t="str">
        <f>IFERROR(_xlfn.XLOOKUP($B4987,'Ownership Metrics'!$A:$A,'Ownership Metrics'!$I:$I),"")</f>
        <v>Tinggi</v>
      </c>
      <c r="U4987" s="27">
        <f>IF(COUNTIFS($B$2:$B4987,$B4987,$D$2:$D4987,$D4987)=1,1,0)</f>
        <v>1</v>
      </c>
      <c r="V4987" s="27">
        <f t="shared" si="232"/>
        <v>4.12</v>
      </c>
      <c r="W4987" s="27">
        <f t="shared" si="233"/>
        <v>3</v>
      </c>
      <c r="X4987" s="27">
        <f t="shared" si="231"/>
        <v>4.1199995012999997</v>
      </c>
    </row>
    <row r="4988" spans="1:24" x14ac:dyDescent="0.25">
      <c r="A4988" s="26">
        <v>46265</v>
      </c>
      <c r="B4988" s="27" t="s">
        <v>10799</v>
      </c>
      <c r="C4988" s="27" t="s">
        <v>5154</v>
      </c>
      <c r="D4988" s="27" t="s">
        <v>2971</v>
      </c>
      <c r="E4988" s="27" t="s">
        <v>22</v>
      </c>
      <c r="F4988" s="27" t="s">
        <v>23</v>
      </c>
      <c r="G4988" s="27"/>
      <c r="H4988" s="27" t="s">
        <v>24</v>
      </c>
      <c r="I4988" s="28">
        <v>98348400</v>
      </c>
      <c r="J4988" s="28">
        <v>0</v>
      </c>
      <c r="K4988" s="28">
        <v>98348400</v>
      </c>
      <c r="L4988" s="29">
        <v>3.34</v>
      </c>
      <c r="M4988" s="29">
        <f>IFERROR(_xlfn.XLOOKUP($B4988,'Ownership Metrics'!$A:$A,'Ownership Metrics'!$B:$B),"")</f>
        <v>3.9</v>
      </c>
      <c r="N4988" s="28">
        <f>IFERROR(_xlfn.XLOOKUP($B4988,'Ownership Metrics'!$A:$A,'Ownership Metrics'!$C:$C),"")</f>
        <v>3175</v>
      </c>
      <c r="O4988" s="29">
        <f>IFERROR(_xlfn.XLOOKUP($B4988,'Ownership Metrics'!$A:$A,'Ownership Metrics'!$D:$D),"")</f>
        <v>43.99</v>
      </c>
      <c r="P4988" s="29">
        <f>IFERROR(_xlfn.XLOOKUP($B4988,'Ownership Metrics'!$A:$A,'Ownership Metrics'!$E:$E),"")</f>
        <v>82.54</v>
      </c>
      <c r="Q4988" s="30">
        <f>IFERROR(_xlfn.XLOOKUP($B4988,'Ownership Metrics'!$A:$A,'Ownership Metrics'!$F:$F),"")</f>
        <v>8</v>
      </c>
      <c r="R4988" s="30">
        <f>IFERROR(_xlfn.XLOOKUP($B4988,'Ownership Metrics'!$A:$A,'Ownership Metrics'!$G:$G),"")</f>
        <v>56</v>
      </c>
      <c r="S4988" s="27" t="str">
        <f>IFERROR(_xlfn.XLOOKUP($B4988,'Ownership Metrics'!$A:$A,'Ownership Metrics'!$H:$H),"")</f>
        <v>Terkonsentrasi</v>
      </c>
      <c r="T4988" s="27" t="str">
        <f>IFERROR(_xlfn.XLOOKUP($B4988,'Ownership Metrics'!$A:$A,'Ownership Metrics'!$I:$I),"")</f>
        <v>Tinggi</v>
      </c>
      <c r="U4988" s="27">
        <f>IF(COUNTIFS($B$2:$B4988,$B4988,$D$2:$D4988,$D4988)=1,1,0)</f>
        <v>1</v>
      </c>
      <c r="V4988" s="27">
        <f t="shared" si="232"/>
        <v>3.34</v>
      </c>
      <c r="W4988" s="27">
        <f t="shared" si="233"/>
        <v>4</v>
      </c>
      <c r="X4988" s="27">
        <f t="shared" si="231"/>
        <v>3.3399995011999999</v>
      </c>
    </row>
    <row r="4989" spans="1:24" x14ac:dyDescent="0.25">
      <c r="A4989" s="26">
        <v>46265</v>
      </c>
      <c r="B4989" s="27" t="s">
        <v>10799</v>
      </c>
      <c r="C4989" s="27" t="s">
        <v>5154</v>
      </c>
      <c r="D4989" s="27" t="s">
        <v>4326</v>
      </c>
      <c r="E4989" s="27" t="s">
        <v>22</v>
      </c>
      <c r="F4989" s="27" t="s">
        <v>23</v>
      </c>
      <c r="G4989" s="27"/>
      <c r="H4989" s="27" t="s">
        <v>24</v>
      </c>
      <c r="I4989" s="28">
        <v>80757200</v>
      </c>
      <c r="J4989" s="28">
        <v>0</v>
      </c>
      <c r="K4989" s="28">
        <v>80757200</v>
      </c>
      <c r="L4989" s="29">
        <v>2.74</v>
      </c>
      <c r="M4989" s="29">
        <f>IFERROR(_xlfn.XLOOKUP($B4989,'Ownership Metrics'!$A:$A,'Ownership Metrics'!$B:$B),"")</f>
        <v>3.9</v>
      </c>
      <c r="N4989" s="28">
        <f>IFERROR(_xlfn.XLOOKUP($B4989,'Ownership Metrics'!$A:$A,'Ownership Metrics'!$C:$C),"")</f>
        <v>3175</v>
      </c>
      <c r="O4989" s="29">
        <f>IFERROR(_xlfn.XLOOKUP($B4989,'Ownership Metrics'!$A:$A,'Ownership Metrics'!$D:$D),"")</f>
        <v>43.99</v>
      </c>
      <c r="P4989" s="29">
        <f>IFERROR(_xlfn.XLOOKUP($B4989,'Ownership Metrics'!$A:$A,'Ownership Metrics'!$E:$E),"")</f>
        <v>82.54</v>
      </c>
      <c r="Q4989" s="30">
        <f>IFERROR(_xlfn.XLOOKUP($B4989,'Ownership Metrics'!$A:$A,'Ownership Metrics'!$F:$F),"")</f>
        <v>8</v>
      </c>
      <c r="R4989" s="30">
        <f>IFERROR(_xlfn.XLOOKUP($B4989,'Ownership Metrics'!$A:$A,'Ownership Metrics'!$G:$G),"")</f>
        <v>56</v>
      </c>
      <c r="S4989" s="27" t="str">
        <f>IFERROR(_xlfn.XLOOKUP($B4989,'Ownership Metrics'!$A:$A,'Ownership Metrics'!$H:$H),"")</f>
        <v>Terkonsentrasi</v>
      </c>
      <c r="T4989" s="27" t="str">
        <f>IFERROR(_xlfn.XLOOKUP($B4989,'Ownership Metrics'!$A:$A,'Ownership Metrics'!$I:$I),"")</f>
        <v>Tinggi</v>
      </c>
      <c r="U4989" s="27">
        <f>IF(COUNTIFS($B$2:$B4989,$B4989,$D$2:$D4989,$D4989)=1,1,0)</f>
        <v>1</v>
      </c>
      <c r="V4989" s="27">
        <f t="shared" si="232"/>
        <v>2.74</v>
      </c>
      <c r="W4989" s="27">
        <f t="shared" si="233"/>
        <v>5</v>
      </c>
      <c r="X4989" s="27">
        <f t="shared" si="231"/>
        <v>2.7399995011000002</v>
      </c>
    </row>
    <row r="4990" spans="1:24" x14ac:dyDescent="0.25">
      <c r="A4990" s="26">
        <v>46265</v>
      </c>
      <c r="B4990" s="27" t="s">
        <v>10799</v>
      </c>
      <c r="C4990" s="27" t="s">
        <v>5154</v>
      </c>
      <c r="D4990" s="27" t="s">
        <v>2972</v>
      </c>
      <c r="E4990" s="27" t="s">
        <v>22</v>
      </c>
      <c r="F4990" s="27" t="s">
        <v>23</v>
      </c>
      <c r="G4990" s="27"/>
      <c r="H4990" s="27" t="s">
        <v>24</v>
      </c>
      <c r="I4990" s="28">
        <v>73661071</v>
      </c>
      <c r="J4990" s="28">
        <v>0</v>
      </c>
      <c r="K4990" s="28">
        <v>73661071</v>
      </c>
      <c r="L4990" s="29">
        <v>2.5</v>
      </c>
      <c r="M4990" s="29">
        <f>IFERROR(_xlfn.XLOOKUP($B4990,'Ownership Metrics'!$A:$A,'Ownership Metrics'!$B:$B),"")</f>
        <v>3.9</v>
      </c>
      <c r="N4990" s="28">
        <f>IFERROR(_xlfn.XLOOKUP($B4990,'Ownership Metrics'!$A:$A,'Ownership Metrics'!$C:$C),"")</f>
        <v>3175</v>
      </c>
      <c r="O4990" s="29">
        <f>IFERROR(_xlfn.XLOOKUP($B4990,'Ownership Metrics'!$A:$A,'Ownership Metrics'!$D:$D),"")</f>
        <v>43.99</v>
      </c>
      <c r="P4990" s="29">
        <f>IFERROR(_xlfn.XLOOKUP($B4990,'Ownership Metrics'!$A:$A,'Ownership Metrics'!$E:$E),"")</f>
        <v>82.54</v>
      </c>
      <c r="Q4990" s="30">
        <f>IFERROR(_xlfn.XLOOKUP($B4990,'Ownership Metrics'!$A:$A,'Ownership Metrics'!$F:$F),"")</f>
        <v>8</v>
      </c>
      <c r="R4990" s="30">
        <f>IFERROR(_xlfn.XLOOKUP($B4990,'Ownership Metrics'!$A:$A,'Ownership Metrics'!$G:$G),"")</f>
        <v>56</v>
      </c>
      <c r="S4990" s="27" t="str">
        <f>IFERROR(_xlfn.XLOOKUP($B4990,'Ownership Metrics'!$A:$A,'Ownership Metrics'!$H:$H),"")</f>
        <v>Terkonsentrasi</v>
      </c>
      <c r="T4990" s="27" t="str">
        <f>IFERROR(_xlfn.XLOOKUP($B4990,'Ownership Metrics'!$A:$A,'Ownership Metrics'!$I:$I),"")</f>
        <v>Tinggi</v>
      </c>
      <c r="U4990" s="27">
        <f>IF(COUNTIFS($B$2:$B4990,$B4990,$D$2:$D4990,$D4990)=1,1,0)</f>
        <v>1</v>
      </c>
      <c r="V4990" s="27">
        <f t="shared" si="232"/>
        <v>2.5</v>
      </c>
      <c r="W4990" s="27">
        <f t="shared" si="233"/>
        <v>7</v>
      </c>
      <c r="X4990" s="27">
        <f t="shared" si="231"/>
        <v>2.499999501</v>
      </c>
    </row>
    <row r="4991" spans="1:24" x14ac:dyDescent="0.25">
      <c r="A4991" s="26">
        <v>46265</v>
      </c>
      <c r="B4991" s="27" t="s">
        <v>10799</v>
      </c>
      <c r="C4991" s="27" t="s">
        <v>5154</v>
      </c>
      <c r="D4991" s="27" t="s">
        <v>120</v>
      </c>
      <c r="E4991" s="27" t="s">
        <v>22</v>
      </c>
      <c r="F4991" s="27" t="s">
        <v>23</v>
      </c>
      <c r="G4991" s="27"/>
      <c r="H4991" s="27" t="s">
        <v>24</v>
      </c>
      <c r="I4991" s="28">
        <v>78297203</v>
      </c>
      <c r="J4991" s="28">
        <v>0</v>
      </c>
      <c r="K4991" s="28">
        <v>78297203</v>
      </c>
      <c r="L4991" s="29">
        <v>2.66</v>
      </c>
      <c r="M4991" s="29">
        <f>IFERROR(_xlfn.XLOOKUP($B4991,'Ownership Metrics'!$A:$A,'Ownership Metrics'!$B:$B),"")</f>
        <v>3.9</v>
      </c>
      <c r="N4991" s="28">
        <f>IFERROR(_xlfn.XLOOKUP($B4991,'Ownership Metrics'!$A:$A,'Ownership Metrics'!$C:$C),"")</f>
        <v>3175</v>
      </c>
      <c r="O4991" s="29">
        <f>IFERROR(_xlfn.XLOOKUP($B4991,'Ownership Metrics'!$A:$A,'Ownership Metrics'!$D:$D),"")</f>
        <v>43.99</v>
      </c>
      <c r="P4991" s="29">
        <f>IFERROR(_xlfn.XLOOKUP($B4991,'Ownership Metrics'!$A:$A,'Ownership Metrics'!$E:$E),"")</f>
        <v>82.54</v>
      </c>
      <c r="Q4991" s="30">
        <f>IFERROR(_xlfn.XLOOKUP($B4991,'Ownership Metrics'!$A:$A,'Ownership Metrics'!$F:$F),"")</f>
        <v>8</v>
      </c>
      <c r="R4991" s="30">
        <f>IFERROR(_xlfn.XLOOKUP($B4991,'Ownership Metrics'!$A:$A,'Ownership Metrics'!$G:$G),"")</f>
        <v>56</v>
      </c>
      <c r="S4991" s="27" t="str">
        <f>IFERROR(_xlfn.XLOOKUP($B4991,'Ownership Metrics'!$A:$A,'Ownership Metrics'!$H:$H),"")</f>
        <v>Terkonsentrasi</v>
      </c>
      <c r="T4991" s="27" t="str">
        <f>IFERROR(_xlfn.XLOOKUP($B4991,'Ownership Metrics'!$A:$A,'Ownership Metrics'!$I:$I),"")</f>
        <v>Tinggi</v>
      </c>
      <c r="U4991" s="27">
        <f>IF(COUNTIFS($B$2:$B4991,$B4991,$D$2:$D4991,$D4991)=1,1,0)</f>
        <v>1</v>
      </c>
      <c r="V4991" s="27">
        <f t="shared" si="232"/>
        <v>2.66</v>
      </c>
      <c r="W4991" s="27">
        <f t="shared" si="233"/>
        <v>6</v>
      </c>
      <c r="X4991" s="27">
        <f t="shared" si="231"/>
        <v>2.6599995009000001</v>
      </c>
    </row>
    <row r="4992" spans="1:24" x14ac:dyDescent="0.25">
      <c r="A4992" s="26">
        <v>46265</v>
      </c>
      <c r="B4992" s="27" t="s">
        <v>10799</v>
      </c>
      <c r="C4992" s="27" t="s">
        <v>5154</v>
      </c>
      <c r="D4992" s="27" t="s">
        <v>1107</v>
      </c>
      <c r="E4992" s="27" t="s">
        <v>204</v>
      </c>
      <c r="F4992" s="27" t="s">
        <v>32</v>
      </c>
      <c r="G4992" s="27"/>
      <c r="H4992" s="27" t="s">
        <v>196</v>
      </c>
      <c r="I4992" s="28">
        <v>1295522972</v>
      </c>
      <c r="J4992" s="28">
        <v>0</v>
      </c>
      <c r="K4992" s="28">
        <v>1295522972</v>
      </c>
      <c r="L4992" s="29">
        <v>43.99</v>
      </c>
      <c r="M4992" s="29">
        <f>IFERROR(_xlfn.XLOOKUP($B4992,'Ownership Metrics'!$A:$A,'Ownership Metrics'!$B:$B),"")</f>
        <v>3.9</v>
      </c>
      <c r="N4992" s="28">
        <f>IFERROR(_xlfn.XLOOKUP($B4992,'Ownership Metrics'!$A:$A,'Ownership Metrics'!$C:$C),"")</f>
        <v>3175</v>
      </c>
      <c r="O4992" s="29">
        <f>IFERROR(_xlfn.XLOOKUP($B4992,'Ownership Metrics'!$A:$A,'Ownership Metrics'!$D:$D),"")</f>
        <v>43.99</v>
      </c>
      <c r="P4992" s="29">
        <f>IFERROR(_xlfn.XLOOKUP($B4992,'Ownership Metrics'!$A:$A,'Ownership Metrics'!$E:$E),"")</f>
        <v>82.54</v>
      </c>
      <c r="Q4992" s="30">
        <f>IFERROR(_xlfn.XLOOKUP($B4992,'Ownership Metrics'!$A:$A,'Ownership Metrics'!$F:$F),"")</f>
        <v>8</v>
      </c>
      <c r="R4992" s="30">
        <f>IFERROR(_xlfn.XLOOKUP($B4992,'Ownership Metrics'!$A:$A,'Ownership Metrics'!$G:$G),"")</f>
        <v>56</v>
      </c>
      <c r="S4992" s="27" t="str">
        <f>IFERROR(_xlfn.XLOOKUP($B4992,'Ownership Metrics'!$A:$A,'Ownership Metrics'!$H:$H),"")</f>
        <v>Terkonsentrasi</v>
      </c>
      <c r="T4992" s="27" t="str">
        <f>IFERROR(_xlfn.XLOOKUP($B4992,'Ownership Metrics'!$A:$A,'Ownership Metrics'!$I:$I),"")</f>
        <v>Tinggi</v>
      </c>
      <c r="U4992" s="27">
        <f>IF(COUNTIFS($B$2:$B4992,$B4992,$D$2:$D4992,$D4992)=1,1,0)</f>
        <v>1</v>
      </c>
      <c r="V4992" s="27">
        <f t="shared" si="232"/>
        <v>43.99</v>
      </c>
      <c r="W4992" s="27">
        <f t="shared" si="233"/>
        <v>1</v>
      </c>
      <c r="X4992" s="27">
        <f t="shared" si="231"/>
        <v>43.989999500800003</v>
      </c>
    </row>
    <row r="4993" spans="1:24" x14ac:dyDescent="0.25">
      <c r="A4993" s="26">
        <v>46265</v>
      </c>
      <c r="B4993" s="27" t="s">
        <v>10800</v>
      </c>
      <c r="C4993" s="27" t="s">
        <v>5157</v>
      </c>
      <c r="D4993" s="27" t="s">
        <v>5158</v>
      </c>
      <c r="E4993" s="27" t="s">
        <v>22</v>
      </c>
      <c r="F4993" s="27" t="s">
        <v>23</v>
      </c>
      <c r="G4993" s="27"/>
      <c r="H4993" s="27" t="s">
        <v>24</v>
      </c>
      <c r="I4993" s="28">
        <v>162920500</v>
      </c>
      <c r="J4993" s="28">
        <v>0</v>
      </c>
      <c r="K4993" s="28">
        <v>162920500</v>
      </c>
      <c r="L4993" s="29">
        <v>16.29</v>
      </c>
      <c r="M4993" s="29">
        <f>IFERROR(_xlfn.XLOOKUP($B4993,'Ownership Metrics'!$A:$A,'Ownership Metrics'!$B:$B),"")</f>
        <v>23.92</v>
      </c>
      <c r="N4993" s="28">
        <f>IFERROR(_xlfn.XLOOKUP($B4993,'Ownership Metrics'!$A:$A,'Ownership Metrics'!$C:$C),"")</f>
        <v>3840</v>
      </c>
      <c r="O4993" s="29">
        <f>IFERROR(_xlfn.XLOOKUP($B4993,'Ownership Metrics'!$A:$A,'Ownership Metrics'!$D:$D),"")</f>
        <v>59.79</v>
      </c>
      <c r="P4993" s="29">
        <f>IFERROR(_xlfn.XLOOKUP($B4993,'Ownership Metrics'!$A:$A,'Ownership Metrics'!$E:$E),"")</f>
        <v>76.08</v>
      </c>
      <c r="Q4993" s="30">
        <f>IFERROR(_xlfn.XLOOKUP($B4993,'Ownership Metrics'!$A:$A,'Ownership Metrics'!$F:$F),"")</f>
        <v>2</v>
      </c>
      <c r="R4993" s="30">
        <f>IFERROR(_xlfn.XLOOKUP($B4993,'Ownership Metrics'!$A:$A,'Ownership Metrics'!$G:$G),"")</f>
        <v>63</v>
      </c>
      <c r="S4993" s="27" t="str">
        <f>IFERROR(_xlfn.XLOOKUP($B4993,'Ownership Metrics'!$A:$A,'Ownership Metrics'!$H:$H),"")</f>
        <v>Mayoritas</v>
      </c>
      <c r="T4993" s="27" t="str">
        <f>IFERROR(_xlfn.XLOOKUP($B4993,'Ownership Metrics'!$A:$A,'Ownership Metrics'!$I:$I),"")</f>
        <v>Tinggi</v>
      </c>
      <c r="U4993" s="27">
        <f>IF(COUNTIFS($B$2:$B4993,$B4993,$D$2:$D4993,$D4993)=1,1,0)</f>
        <v>1</v>
      </c>
      <c r="V4993" s="27">
        <f t="shared" si="232"/>
        <v>16.29</v>
      </c>
      <c r="W4993" s="27">
        <f t="shared" si="233"/>
        <v>2</v>
      </c>
      <c r="X4993" s="27">
        <f t="shared" si="231"/>
        <v>16.289999500699999</v>
      </c>
    </row>
    <row r="4994" spans="1:24" x14ac:dyDescent="0.25">
      <c r="A4994" s="26">
        <v>46265</v>
      </c>
      <c r="B4994" s="27" t="s">
        <v>10800</v>
      </c>
      <c r="C4994" s="27" t="s">
        <v>5157</v>
      </c>
      <c r="D4994" s="27" t="s">
        <v>5159</v>
      </c>
      <c r="E4994" s="27" t="s">
        <v>22</v>
      </c>
      <c r="F4994" s="27" t="s">
        <v>23</v>
      </c>
      <c r="G4994" s="27"/>
      <c r="H4994" s="27"/>
      <c r="I4994" s="28">
        <v>0</v>
      </c>
      <c r="J4994" s="28">
        <v>597900000</v>
      </c>
      <c r="K4994" s="28">
        <v>597900000</v>
      </c>
      <c r="L4994" s="29">
        <v>59.79</v>
      </c>
      <c r="M4994" s="29">
        <f>IFERROR(_xlfn.XLOOKUP($B4994,'Ownership Metrics'!$A:$A,'Ownership Metrics'!$B:$B),"")</f>
        <v>23.92</v>
      </c>
      <c r="N4994" s="28">
        <f>IFERROR(_xlfn.XLOOKUP($B4994,'Ownership Metrics'!$A:$A,'Ownership Metrics'!$C:$C),"")</f>
        <v>3840</v>
      </c>
      <c r="O4994" s="29">
        <f>IFERROR(_xlfn.XLOOKUP($B4994,'Ownership Metrics'!$A:$A,'Ownership Metrics'!$D:$D),"")</f>
        <v>59.79</v>
      </c>
      <c r="P4994" s="29">
        <f>IFERROR(_xlfn.XLOOKUP($B4994,'Ownership Metrics'!$A:$A,'Ownership Metrics'!$E:$E),"")</f>
        <v>76.08</v>
      </c>
      <c r="Q4994" s="30">
        <f>IFERROR(_xlfn.XLOOKUP($B4994,'Ownership Metrics'!$A:$A,'Ownership Metrics'!$F:$F),"")</f>
        <v>2</v>
      </c>
      <c r="R4994" s="30">
        <f>IFERROR(_xlfn.XLOOKUP($B4994,'Ownership Metrics'!$A:$A,'Ownership Metrics'!$G:$G),"")</f>
        <v>63</v>
      </c>
      <c r="S4994" s="27" t="str">
        <f>IFERROR(_xlfn.XLOOKUP($B4994,'Ownership Metrics'!$A:$A,'Ownership Metrics'!$H:$H),"")</f>
        <v>Mayoritas</v>
      </c>
      <c r="T4994" s="27" t="str">
        <f>IFERROR(_xlfn.XLOOKUP($B4994,'Ownership Metrics'!$A:$A,'Ownership Metrics'!$I:$I),"")</f>
        <v>Tinggi</v>
      </c>
      <c r="U4994" s="27">
        <f>IF(COUNTIFS($B$2:$B4994,$B4994,$D$2:$D4994,$D4994)=1,1,0)</f>
        <v>1</v>
      </c>
      <c r="V4994" s="27">
        <f t="shared" si="232"/>
        <v>59.79</v>
      </c>
      <c r="W4994" s="27">
        <f t="shared" si="233"/>
        <v>1</v>
      </c>
      <c r="X4994" s="27">
        <f t="shared" ref="X4994:X5057" si="234">$V4994-(ROW()*0.0000000001)</f>
        <v>59.789999500599997</v>
      </c>
    </row>
    <row r="4995" spans="1:24" x14ac:dyDescent="0.25">
      <c r="A4995" s="26">
        <v>46265</v>
      </c>
      <c r="B4995" s="27" t="s">
        <v>10801</v>
      </c>
      <c r="C4995" s="27" t="s">
        <v>5161</v>
      </c>
      <c r="D4995" s="27" t="s">
        <v>5162</v>
      </c>
      <c r="E4995" s="27" t="s">
        <v>22</v>
      </c>
      <c r="F4995" s="27" t="s">
        <v>23</v>
      </c>
      <c r="G4995" s="27"/>
      <c r="H4995" s="27" t="s">
        <v>24</v>
      </c>
      <c r="I4995" s="28">
        <v>13135904682</v>
      </c>
      <c r="J4995" s="28">
        <v>0</v>
      </c>
      <c r="K4995" s="28">
        <v>13135904682</v>
      </c>
      <c r="L4995" s="29">
        <v>38.51</v>
      </c>
      <c r="M4995" s="29">
        <f>IFERROR(_xlfn.XLOOKUP($B4995,'Ownership Metrics'!$A:$A,'Ownership Metrics'!$B:$B),"")</f>
        <v>34.28</v>
      </c>
      <c r="N4995" s="28">
        <f>IFERROR(_xlfn.XLOOKUP($B4995,'Ownership Metrics'!$A:$A,'Ownership Metrics'!$C:$C),"")</f>
        <v>1911</v>
      </c>
      <c r="O4995" s="29">
        <f>IFERROR(_xlfn.XLOOKUP($B4995,'Ownership Metrics'!$A:$A,'Ownership Metrics'!$D:$D),"")</f>
        <v>38.51</v>
      </c>
      <c r="P4995" s="29">
        <f>IFERROR(_xlfn.XLOOKUP($B4995,'Ownership Metrics'!$A:$A,'Ownership Metrics'!$E:$E),"")</f>
        <v>63.34</v>
      </c>
      <c r="Q4995" s="30">
        <f>IFERROR(_xlfn.XLOOKUP($B4995,'Ownership Metrics'!$A:$A,'Ownership Metrics'!$F:$F),"")</f>
        <v>5</v>
      </c>
      <c r="R4995" s="30">
        <f>IFERROR(_xlfn.XLOOKUP($B4995,'Ownership Metrics'!$A:$A,'Ownership Metrics'!$G:$G),"")</f>
        <v>47</v>
      </c>
      <c r="S4995" s="27" t="str">
        <f>IFERROR(_xlfn.XLOOKUP($B4995,'Ownership Metrics'!$A:$A,'Ownership Metrics'!$H:$H),"")</f>
        <v>Oligopoli</v>
      </c>
      <c r="T4995" s="27" t="str">
        <f>IFERROR(_xlfn.XLOOKUP($B4995,'Ownership Metrics'!$A:$A,'Ownership Metrics'!$I:$I),"")</f>
        <v>Sedang</v>
      </c>
      <c r="U4995" s="27">
        <f>IF(COUNTIFS($B$2:$B4995,$B4995,$D$2:$D4995,$D4995)=1,1,0)</f>
        <v>1</v>
      </c>
      <c r="V4995" s="27">
        <f t="shared" ref="V4995:V5058" si="235">SUMIFS($L$2:$L$10000,$B$2:$B$10000,$B4995,$D$2:$D$10000,$D4995)</f>
        <v>38.51</v>
      </c>
      <c r="W4995" s="27">
        <f t="shared" ref="W4995:W5058" si="236">COUNTIFS($B$2:$B$10000,$B4995,$U$2:$U$10000,1,$X$2:$X$10000,"&gt;"&amp;$X4995)+1</f>
        <v>1</v>
      </c>
      <c r="X4995" s="27">
        <f t="shared" si="234"/>
        <v>38.509999500500001</v>
      </c>
    </row>
    <row r="4996" spans="1:24" x14ac:dyDescent="0.25">
      <c r="A4996" s="26">
        <v>46265</v>
      </c>
      <c r="B4996" s="27" t="s">
        <v>10801</v>
      </c>
      <c r="C4996" s="27" t="s">
        <v>5161</v>
      </c>
      <c r="D4996" s="27" t="s">
        <v>5163</v>
      </c>
      <c r="E4996" s="27" t="s">
        <v>22</v>
      </c>
      <c r="F4996" s="27" t="s">
        <v>32</v>
      </c>
      <c r="G4996" s="27"/>
      <c r="H4996" s="27" t="s">
        <v>128</v>
      </c>
      <c r="I4996" s="28">
        <v>1630161977</v>
      </c>
      <c r="J4996" s="28">
        <v>0</v>
      </c>
      <c r="K4996" s="28">
        <v>1630161977</v>
      </c>
      <c r="L4996" s="29">
        <v>4.78</v>
      </c>
      <c r="M4996" s="29">
        <f>IFERROR(_xlfn.XLOOKUP($B4996,'Ownership Metrics'!$A:$A,'Ownership Metrics'!$B:$B),"")</f>
        <v>34.28</v>
      </c>
      <c r="N4996" s="28">
        <f>IFERROR(_xlfn.XLOOKUP($B4996,'Ownership Metrics'!$A:$A,'Ownership Metrics'!$C:$C),"")</f>
        <v>1911</v>
      </c>
      <c r="O4996" s="29">
        <f>IFERROR(_xlfn.XLOOKUP($B4996,'Ownership Metrics'!$A:$A,'Ownership Metrics'!$D:$D),"")</f>
        <v>38.51</v>
      </c>
      <c r="P4996" s="29">
        <f>IFERROR(_xlfn.XLOOKUP($B4996,'Ownership Metrics'!$A:$A,'Ownership Metrics'!$E:$E),"")</f>
        <v>63.34</v>
      </c>
      <c r="Q4996" s="30">
        <f>IFERROR(_xlfn.XLOOKUP($B4996,'Ownership Metrics'!$A:$A,'Ownership Metrics'!$F:$F),"")</f>
        <v>5</v>
      </c>
      <c r="R4996" s="30">
        <f>IFERROR(_xlfn.XLOOKUP($B4996,'Ownership Metrics'!$A:$A,'Ownership Metrics'!$G:$G),"")</f>
        <v>47</v>
      </c>
      <c r="S4996" s="27" t="str">
        <f>IFERROR(_xlfn.XLOOKUP($B4996,'Ownership Metrics'!$A:$A,'Ownership Metrics'!$H:$H),"")</f>
        <v>Oligopoli</v>
      </c>
      <c r="T4996" s="27" t="str">
        <f>IFERROR(_xlfn.XLOOKUP($B4996,'Ownership Metrics'!$A:$A,'Ownership Metrics'!$I:$I),"")</f>
        <v>Sedang</v>
      </c>
      <c r="U4996" s="27">
        <f>IF(COUNTIFS($B$2:$B4996,$B4996,$D$2:$D4996,$D4996)=1,1,0)</f>
        <v>1</v>
      </c>
      <c r="V4996" s="27">
        <f t="shared" si="235"/>
        <v>4.78</v>
      </c>
      <c r="W4996" s="27">
        <f t="shared" si="236"/>
        <v>3</v>
      </c>
      <c r="X4996" s="27">
        <f t="shared" si="234"/>
        <v>4.7799995004000007</v>
      </c>
    </row>
    <row r="4997" spans="1:24" x14ac:dyDescent="0.25">
      <c r="A4997" s="26">
        <v>46265</v>
      </c>
      <c r="B4997" s="27" t="s">
        <v>10801</v>
      </c>
      <c r="C4997" s="27" t="s">
        <v>5161</v>
      </c>
      <c r="D4997" s="27" t="s">
        <v>63</v>
      </c>
      <c r="E4997" s="27" t="s">
        <v>26</v>
      </c>
      <c r="F4997" s="27" t="s">
        <v>32</v>
      </c>
      <c r="G4997" s="27"/>
      <c r="H4997" s="27" t="s">
        <v>64</v>
      </c>
      <c r="I4997" s="28">
        <v>446218000</v>
      </c>
      <c r="J4997" s="28">
        <v>0</v>
      </c>
      <c r="K4997" s="28">
        <v>446218000</v>
      </c>
      <c r="L4997" s="29">
        <v>1.31</v>
      </c>
      <c r="M4997" s="29">
        <f>IFERROR(_xlfn.XLOOKUP($B4997,'Ownership Metrics'!$A:$A,'Ownership Metrics'!$B:$B),"")</f>
        <v>34.28</v>
      </c>
      <c r="N4997" s="28">
        <f>IFERROR(_xlfn.XLOOKUP($B4997,'Ownership Metrics'!$A:$A,'Ownership Metrics'!$C:$C),"")</f>
        <v>1911</v>
      </c>
      <c r="O4997" s="29">
        <f>IFERROR(_xlfn.XLOOKUP($B4997,'Ownership Metrics'!$A:$A,'Ownership Metrics'!$D:$D),"")</f>
        <v>38.51</v>
      </c>
      <c r="P4997" s="29">
        <f>IFERROR(_xlfn.XLOOKUP($B4997,'Ownership Metrics'!$A:$A,'Ownership Metrics'!$E:$E),"")</f>
        <v>63.34</v>
      </c>
      <c r="Q4997" s="30">
        <f>IFERROR(_xlfn.XLOOKUP($B4997,'Ownership Metrics'!$A:$A,'Ownership Metrics'!$F:$F),"")</f>
        <v>5</v>
      </c>
      <c r="R4997" s="30">
        <f>IFERROR(_xlfn.XLOOKUP($B4997,'Ownership Metrics'!$A:$A,'Ownership Metrics'!$G:$G),"")</f>
        <v>47</v>
      </c>
      <c r="S4997" s="27" t="str">
        <f>IFERROR(_xlfn.XLOOKUP($B4997,'Ownership Metrics'!$A:$A,'Ownership Metrics'!$H:$H),"")</f>
        <v>Oligopoli</v>
      </c>
      <c r="T4997" s="27" t="str">
        <f>IFERROR(_xlfn.XLOOKUP($B4997,'Ownership Metrics'!$A:$A,'Ownership Metrics'!$I:$I),"")</f>
        <v>Sedang</v>
      </c>
      <c r="U4997" s="27">
        <f>IF(COUNTIFS($B$2:$B4997,$B4997,$D$2:$D4997,$D4997)=1,1,0)</f>
        <v>1</v>
      </c>
      <c r="V4997" s="27">
        <f t="shared" si="235"/>
        <v>1.31</v>
      </c>
      <c r="W4997" s="27">
        <f t="shared" si="236"/>
        <v>4</v>
      </c>
      <c r="X4997" s="27">
        <f t="shared" si="234"/>
        <v>1.3099995003</v>
      </c>
    </row>
    <row r="4998" spans="1:24" x14ac:dyDescent="0.25">
      <c r="A4998" s="26">
        <v>46265</v>
      </c>
      <c r="B4998" s="27" t="s">
        <v>10801</v>
      </c>
      <c r="C4998" s="27" t="s">
        <v>5161</v>
      </c>
      <c r="D4998" s="27" t="s">
        <v>5164</v>
      </c>
      <c r="E4998" s="27" t="s">
        <v>35</v>
      </c>
      <c r="F4998" s="27" t="s">
        <v>23</v>
      </c>
      <c r="G4998" s="27" t="s">
        <v>36</v>
      </c>
      <c r="H4998" s="27" t="s">
        <v>24</v>
      </c>
      <c r="I4998" s="28">
        <v>6836867700</v>
      </c>
      <c r="J4998" s="28">
        <v>0</v>
      </c>
      <c r="K4998" s="28">
        <v>6836867700</v>
      </c>
      <c r="L4998" s="29">
        <v>20.05</v>
      </c>
      <c r="M4998" s="29">
        <f>IFERROR(_xlfn.XLOOKUP($B4998,'Ownership Metrics'!$A:$A,'Ownership Metrics'!$B:$B),"")</f>
        <v>34.28</v>
      </c>
      <c r="N4998" s="28">
        <f>IFERROR(_xlfn.XLOOKUP($B4998,'Ownership Metrics'!$A:$A,'Ownership Metrics'!$C:$C),"")</f>
        <v>1911</v>
      </c>
      <c r="O4998" s="29">
        <f>IFERROR(_xlfn.XLOOKUP($B4998,'Ownership Metrics'!$A:$A,'Ownership Metrics'!$D:$D),"")</f>
        <v>38.51</v>
      </c>
      <c r="P4998" s="29">
        <f>IFERROR(_xlfn.XLOOKUP($B4998,'Ownership Metrics'!$A:$A,'Ownership Metrics'!$E:$E),"")</f>
        <v>63.34</v>
      </c>
      <c r="Q4998" s="30">
        <f>IFERROR(_xlfn.XLOOKUP($B4998,'Ownership Metrics'!$A:$A,'Ownership Metrics'!$F:$F),"")</f>
        <v>5</v>
      </c>
      <c r="R4998" s="30">
        <f>IFERROR(_xlfn.XLOOKUP($B4998,'Ownership Metrics'!$A:$A,'Ownership Metrics'!$G:$G),"")</f>
        <v>47</v>
      </c>
      <c r="S4998" s="27" t="str">
        <f>IFERROR(_xlfn.XLOOKUP($B4998,'Ownership Metrics'!$A:$A,'Ownership Metrics'!$H:$H),"")</f>
        <v>Oligopoli</v>
      </c>
      <c r="T4998" s="27" t="str">
        <f>IFERROR(_xlfn.XLOOKUP($B4998,'Ownership Metrics'!$A:$A,'Ownership Metrics'!$I:$I),"")</f>
        <v>Sedang</v>
      </c>
      <c r="U4998" s="27">
        <f>IF(COUNTIFS($B$2:$B4998,$B4998,$D$2:$D4998,$D4998)=1,1,0)</f>
        <v>1</v>
      </c>
      <c r="V4998" s="27">
        <f t="shared" si="235"/>
        <v>20.05</v>
      </c>
      <c r="W4998" s="27">
        <f t="shared" si="236"/>
        <v>2</v>
      </c>
      <c r="X4998" s="27">
        <f t="shared" si="234"/>
        <v>20.049999500200002</v>
      </c>
    </row>
    <row r="4999" spans="1:24" x14ac:dyDescent="0.25">
      <c r="A4999" s="26">
        <v>46265</v>
      </c>
      <c r="B4999" s="27" t="s">
        <v>10801</v>
      </c>
      <c r="C4999" s="27" t="s">
        <v>5161</v>
      </c>
      <c r="D4999" s="27" t="s">
        <v>4514</v>
      </c>
      <c r="E4999" s="27" t="s">
        <v>35</v>
      </c>
      <c r="F4999" s="27" t="s">
        <v>23</v>
      </c>
      <c r="G4999" s="27" t="s">
        <v>36</v>
      </c>
      <c r="H4999" s="27" t="s">
        <v>24</v>
      </c>
      <c r="I4999" s="28">
        <v>365137027</v>
      </c>
      <c r="J4999" s="28">
        <v>0</v>
      </c>
      <c r="K4999" s="28">
        <v>365137027</v>
      </c>
      <c r="L4999" s="29">
        <v>1.07</v>
      </c>
      <c r="M4999" s="29">
        <f>IFERROR(_xlfn.XLOOKUP($B4999,'Ownership Metrics'!$A:$A,'Ownership Metrics'!$B:$B),"")</f>
        <v>34.28</v>
      </c>
      <c r="N4999" s="28">
        <f>IFERROR(_xlfn.XLOOKUP($B4999,'Ownership Metrics'!$A:$A,'Ownership Metrics'!$C:$C),"")</f>
        <v>1911</v>
      </c>
      <c r="O4999" s="29">
        <f>IFERROR(_xlfn.XLOOKUP($B4999,'Ownership Metrics'!$A:$A,'Ownership Metrics'!$D:$D),"")</f>
        <v>38.51</v>
      </c>
      <c r="P4999" s="29">
        <f>IFERROR(_xlfn.XLOOKUP($B4999,'Ownership Metrics'!$A:$A,'Ownership Metrics'!$E:$E),"")</f>
        <v>63.34</v>
      </c>
      <c r="Q4999" s="30">
        <f>IFERROR(_xlfn.XLOOKUP($B4999,'Ownership Metrics'!$A:$A,'Ownership Metrics'!$F:$F),"")</f>
        <v>5</v>
      </c>
      <c r="R4999" s="30">
        <f>IFERROR(_xlfn.XLOOKUP($B4999,'Ownership Metrics'!$A:$A,'Ownership Metrics'!$G:$G),"")</f>
        <v>47</v>
      </c>
      <c r="S4999" s="27" t="str">
        <f>IFERROR(_xlfn.XLOOKUP($B4999,'Ownership Metrics'!$A:$A,'Ownership Metrics'!$H:$H),"")</f>
        <v>Oligopoli</v>
      </c>
      <c r="T4999" s="27" t="str">
        <f>IFERROR(_xlfn.XLOOKUP($B4999,'Ownership Metrics'!$A:$A,'Ownership Metrics'!$I:$I),"")</f>
        <v>Sedang</v>
      </c>
      <c r="U4999" s="27">
        <f>IF(COUNTIFS($B$2:$B4999,$B4999,$D$2:$D4999,$D4999)=1,1,0)</f>
        <v>1</v>
      </c>
      <c r="V4999" s="27">
        <f t="shared" si="235"/>
        <v>1.07</v>
      </c>
      <c r="W4999" s="27">
        <f t="shared" si="236"/>
        <v>5</v>
      </c>
      <c r="X4999" s="27">
        <f t="shared" si="234"/>
        <v>1.0699995001</v>
      </c>
    </row>
    <row r="5000" spans="1:24" x14ac:dyDescent="0.25">
      <c r="A5000" s="26">
        <v>46265</v>
      </c>
      <c r="B5000" s="27" t="s">
        <v>10802</v>
      </c>
      <c r="C5000" s="27" t="s">
        <v>5166</v>
      </c>
      <c r="D5000" s="27" t="s">
        <v>5167</v>
      </c>
      <c r="E5000" s="27" t="s">
        <v>22</v>
      </c>
      <c r="F5000" s="27" t="s">
        <v>23</v>
      </c>
      <c r="G5000" s="27"/>
      <c r="H5000" s="27" t="s">
        <v>24</v>
      </c>
      <c r="I5000" s="28">
        <v>1687695000</v>
      </c>
      <c r="J5000" s="28">
        <v>0</v>
      </c>
      <c r="K5000" s="28">
        <v>1687695000</v>
      </c>
      <c r="L5000" s="29">
        <v>53.58</v>
      </c>
      <c r="M5000" s="29">
        <f>IFERROR(_xlfn.XLOOKUP($B5000,'Ownership Metrics'!$A:$A,'Ownership Metrics'!$B:$B),"")</f>
        <v>27.11</v>
      </c>
      <c r="N5000" s="28">
        <f>IFERROR(_xlfn.XLOOKUP($B5000,'Ownership Metrics'!$A:$A,'Ownership Metrics'!$C:$C),"")</f>
        <v>3192</v>
      </c>
      <c r="O5000" s="29">
        <f>IFERROR(_xlfn.XLOOKUP($B5000,'Ownership Metrics'!$A:$A,'Ownership Metrics'!$D:$D),"")</f>
        <v>53.58</v>
      </c>
      <c r="P5000" s="29">
        <f>IFERROR(_xlfn.XLOOKUP($B5000,'Ownership Metrics'!$A:$A,'Ownership Metrics'!$E:$E),"")</f>
        <v>72.89</v>
      </c>
      <c r="Q5000" s="30">
        <f>IFERROR(_xlfn.XLOOKUP($B5000,'Ownership Metrics'!$A:$A,'Ownership Metrics'!$F:$F),"")</f>
        <v>3</v>
      </c>
      <c r="R5000" s="30">
        <f>IFERROR(_xlfn.XLOOKUP($B5000,'Ownership Metrics'!$A:$A,'Ownership Metrics'!$G:$G),"")</f>
        <v>58</v>
      </c>
      <c r="S5000" s="27" t="str">
        <f>IFERROR(_xlfn.XLOOKUP($B5000,'Ownership Metrics'!$A:$A,'Ownership Metrics'!$H:$H),"")</f>
        <v>Mayoritas</v>
      </c>
      <c r="T5000" s="27" t="str">
        <f>IFERROR(_xlfn.XLOOKUP($B5000,'Ownership Metrics'!$A:$A,'Ownership Metrics'!$I:$I),"")</f>
        <v>Tinggi</v>
      </c>
      <c r="U5000" s="27">
        <f>IF(COUNTIFS($B$2:$B5000,$B5000,$D$2:$D5000,$D5000)=1,1,0)</f>
        <v>1</v>
      </c>
      <c r="V5000" s="27">
        <f t="shared" si="235"/>
        <v>53.58</v>
      </c>
      <c r="W5000" s="27">
        <f t="shared" si="236"/>
        <v>1</v>
      </c>
      <c r="X5000" s="27">
        <f t="shared" si="234"/>
        <v>53.5799995</v>
      </c>
    </row>
    <row r="5001" spans="1:24" x14ac:dyDescent="0.25">
      <c r="A5001" s="26">
        <v>46265</v>
      </c>
      <c r="B5001" s="27" t="s">
        <v>10802</v>
      </c>
      <c r="C5001" s="27" t="s">
        <v>5166</v>
      </c>
      <c r="D5001" s="27" t="s">
        <v>3094</v>
      </c>
      <c r="E5001" s="27" t="s">
        <v>35</v>
      </c>
      <c r="F5001" s="27" t="s">
        <v>23</v>
      </c>
      <c r="G5001" s="27" t="s">
        <v>36</v>
      </c>
      <c r="H5001" s="27" t="s">
        <v>24</v>
      </c>
      <c r="I5001" s="28">
        <v>45795500</v>
      </c>
      <c r="J5001" s="28">
        <v>0</v>
      </c>
      <c r="K5001" s="28">
        <v>45795500</v>
      </c>
      <c r="L5001" s="29">
        <v>1.45</v>
      </c>
      <c r="M5001" s="29">
        <f>IFERROR(_xlfn.XLOOKUP($B5001,'Ownership Metrics'!$A:$A,'Ownership Metrics'!$B:$B),"")</f>
        <v>27.11</v>
      </c>
      <c r="N5001" s="28">
        <f>IFERROR(_xlfn.XLOOKUP($B5001,'Ownership Metrics'!$A:$A,'Ownership Metrics'!$C:$C),"")</f>
        <v>3192</v>
      </c>
      <c r="O5001" s="29">
        <f>IFERROR(_xlfn.XLOOKUP($B5001,'Ownership Metrics'!$A:$A,'Ownership Metrics'!$D:$D),"")</f>
        <v>53.58</v>
      </c>
      <c r="P5001" s="29">
        <f>IFERROR(_xlfn.XLOOKUP($B5001,'Ownership Metrics'!$A:$A,'Ownership Metrics'!$E:$E),"")</f>
        <v>72.89</v>
      </c>
      <c r="Q5001" s="30">
        <f>IFERROR(_xlfn.XLOOKUP($B5001,'Ownership Metrics'!$A:$A,'Ownership Metrics'!$F:$F),"")</f>
        <v>3</v>
      </c>
      <c r="R5001" s="30">
        <f>IFERROR(_xlfn.XLOOKUP($B5001,'Ownership Metrics'!$A:$A,'Ownership Metrics'!$G:$G),"")</f>
        <v>58</v>
      </c>
      <c r="S5001" s="27" t="str">
        <f>IFERROR(_xlfn.XLOOKUP($B5001,'Ownership Metrics'!$A:$A,'Ownership Metrics'!$H:$H),"")</f>
        <v>Mayoritas</v>
      </c>
      <c r="T5001" s="27" t="str">
        <f>IFERROR(_xlfn.XLOOKUP($B5001,'Ownership Metrics'!$A:$A,'Ownership Metrics'!$I:$I),"")</f>
        <v>Tinggi</v>
      </c>
      <c r="U5001" s="27">
        <f>IF(COUNTIFS($B$2:$B5001,$B5001,$D$2:$D5001,$D5001)=1,1,0)</f>
        <v>1</v>
      </c>
      <c r="V5001" s="27">
        <f t="shared" si="235"/>
        <v>1.45</v>
      </c>
      <c r="W5001" s="27">
        <f t="shared" si="236"/>
        <v>3</v>
      </c>
      <c r="X5001" s="27">
        <f t="shared" si="234"/>
        <v>1.4499994998999999</v>
      </c>
    </row>
    <row r="5002" spans="1:24" x14ac:dyDescent="0.25">
      <c r="A5002" s="26">
        <v>46265</v>
      </c>
      <c r="B5002" s="27" t="s">
        <v>10802</v>
      </c>
      <c r="C5002" s="27" t="s">
        <v>5166</v>
      </c>
      <c r="D5002" s="27" t="s">
        <v>5168</v>
      </c>
      <c r="E5002" s="27" t="s">
        <v>708</v>
      </c>
      <c r="F5002" s="27" t="s">
        <v>23</v>
      </c>
      <c r="G5002" s="27"/>
      <c r="H5002" s="27" t="s">
        <v>24</v>
      </c>
      <c r="I5002" s="28">
        <v>562545000</v>
      </c>
      <c r="J5002" s="28">
        <v>0</v>
      </c>
      <c r="K5002" s="28">
        <v>562545000</v>
      </c>
      <c r="L5002" s="29">
        <v>17.86</v>
      </c>
      <c r="M5002" s="29">
        <f>IFERROR(_xlfn.XLOOKUP($B5002,'Ownership Metrics'!$A:$A,'Ownership Metrics'!$B:$B),"")</f>
        <v>27.11</v>
      </c>
      <c r="N5002" s="28">
        <f>IFERROR(_xlfn.XLOOKUP($B5002,'Ownership Metrics'!$A:$A,'Ownership Metrics'!$C:$C),"")</f>
        <v>3192</v>
      </c>
      <c r="O5002" s="29">
        <f>IFERROR(_xlfn.XLOOKUP($B5002,'Ownership Metrics'!$A:$A,'Ownership Metrics'!$D:$D),"")</f>
        <v>53.58</v>
      </c>
      <c r="P5002" s="29">
        <f>IFERROR(_xlfn.XLOOKUP($B5002,'Ownership Metrics'!$A:$A,'Ownership Metrics'!$E:$E),"")</f>
        <v>72.89</v>
      </c>
      <c r="Q5002" s="30">
        <f>IFERROR(_xlfn.XLOOKUP($B5002,'Ownership Metrics'!$A:$A,'Ownership Metrics'!$F:$F),"")</f>
        <v>3</v>
      </c>
      <c r="R5002" s="30">
        <f>IFERROR(_xlfn.XLOOKUP($B5002,'Ownership Metrics'!$A:$A,'Ownership Metrics'!$G:$G),"")</f>
        <v>58</v>
      </c>
      <c r="S5002" s="27" t="str">
        <f>IFERROR(_xlfn.XLOOKUP($B5002,'Ownership Metrics'!$A:$A,'Ownership Metrics'!$H:$H),"")</f>
        <v>Mayoritas</v>
      </c>
      <c r="T5002" s="27" t="str">
        <f>IFERROR(_xlfn.XLOOKUP($B5002,'Ownership Metrics'!$A:$A,'Ownership Metrics'!$I:$I),"")</f>
        <v>Tinggi</v>
      </c>
      <c r="U5002" s="27">
        <f>IF(COUNTIFS($B$2:$B5002,$B5002,$D$2:$D5002,$D5002)=1,1,0)</f>
        <v>1</v>
      </c>
      <c r="V5002" s="27">
        <f t="shared" si="235"/>
        <v>17.86</v>
      </c>
      <c r="W5002" s="27">
        <f t="shared" si="236"/>
        <v>2</v>
      </c>
      <c r="X5002" s="27">
        <f t="shared" si="234"/>
        <v>17.859999499800001</v>
      </c>
    </row>
    <row r="5003" spans="1:24" x14ac:dyDescent="0.25">
      <c r="A5003" s="26">
        <v>46265</v>
      </c>
      <c r="B5003" s="27" t="s">
        <v>10803</v>
      </c>
      <c r="C5003" s="27" t="s">
        <v>5170</v>
      </c>
      <c r="D5003" s="27" t="s">
        <v>530</v>
      </c>
      <c r="E5003" s="27" t="s">
        <v>22</v>
      </c>
      <c r="F5003" s="27" t="s">
        <v>23</v>
      </c>
      <c r="G5003" s="27"/>
      <c r="H5003" s="27" t="s">
        <v>24</v>
      </c>
      <c r="I5003" s="28">
        <v>634197840</v>
      </c>
      <c r="J5003" s="28">
        <v>0</v>
      </c>
      <c r="K5003" s="28">
        <v>634197840</v>
      </c>
      <c r="L5003" s="29">
        <v>4.67</v>
      </c>
      <c r="M5003" s="29">
        <f>IFERROR(_xlfn.XLOOKUP($B5003,'Ownership Metrics'!$A:$A,'Ownership Metrics'!$B:$B),"")</f>
        <v>84.68</v>
      </c>
      <c r="N5003" s="28">
        <f>IFERROR(_xlfn.XLOOKUP($B5003,'Ownership Metrics'!$A:$A,'Ownership Metrics'!$C:$C),"")</f>
        <v>46</v>
      </c>
      <c r="O5003" s="29">
        <f>IFERROR(_xlfn.XLOOKUP($B5003,'Ownership Metrics'!$A:$A,'Ownership Metrics'!$D:$D),"")</f>
        <v>4.67</v>
      </c>
      <c r="P5003" s="29">
        <f>IFERROR(_xlfn.XLOOKUP($B5003,'Ownership Metrics'!$A:$A,'Ownership Metrics'!$E:$E),"")</f>
        <v>10.210000000000001</v>
      </c>
      <c r="Q5003" s="30">
        <f>IFERROR(_xlfn.XLOOKUP($B5003,'Ownership Metrics'!$A:$A,'Ownership Metrics'!$F:$F),"")</f>
        <v>6</v>
      </c>
      <c r="R5003" s="30">
        <f>IFERROR(_xlfn.XLOOKUP($B5003,'Ownership Metrics'!$A:$A,'Ownership Metrics'!$G:$G),"")</f>
        <v>19</v>
      </c>
      <c r="S5003" s="27" t="str">
        <f>IFERROR(_xlfn.XLOOKUP($B5003,'Ownership Metrics'!$A:$A,'Ownership Metrics'!$H:$H),"")</f>
        <v>Tersebar</v>
      </c>
      <c r="T5003" s="27" t="str">
        <f>IFERROR(_xlfn.XLOOKUP($B5003,'Ownership Metrics'!$A:$A,'Ownership Metrics'!$I:$I),"")</f>
        <v>Rendah</v>
      </c>
      <c r="U5003" s="27">
        <f>IF(COUNTIFS($B$2:$B5003,$B5003,$D$2:$D5003,$D5003)=1,1,0)</f>
        <v>1</v>
      </c>
      <c r="V5003" s="27">
        <f t="shared" si="235"/>
        <v>4.67</v>
      </c>
      <c r="W5003" s="27">
        <f t="shared" si="236"/>
        <v>1</v>
      </c>
      <c r="X5003" s="27">
        <f t="shared" si="234"/>
        <v>4.6699994997000003</v>
      </c>
    </row>
    <row r="5004" spans="1:24" x14ac:dyDescent="0.25">
      <c r="A5004" s="26">
        <v>46265</v>
      </c>
      <c r="B5004" s="27" t="s">
        <v>10803</v>
      </c>
      <c r="C5004" s="27" t="s">
        <v>5170</v>
      </c>
      <c r="D5004" s="27" t="s">
        <v>3726</v>
      </c>
      <c r="E5004" s="27" t="s">
        <v>35</v>
      </c>
      <c r="F5004" s="27" t="s">
        <v>23</v>
      </c>
      <c r="G5004" s="27" t="s">
        <v>36</v>
      </c>
      <c r="H5004" s="27" t="s">
        <v>24</v>
      </c>
      <c r="I5004" s="28">
        <v>220000000</v>
      </c>
      <c r="J5004" s="28">
        <v>0</v>
      </c>
      <c r="K5004" s="28">
        <v>220000000</v>
      </c>
      <c r="L5004" s="29">
        <v>1.62</v>
      </c>
      <c r="M5004" s="29">
        <f>IFERROR(_xlfn.XLOOKUP($B5004,'Ownership Metrics'!$A:$A,'Ownership Metrics'!$B:$B),"")</f>
        <v>84.68</v>
      </c>
      <c r="N5004" s="28">
        <f>IFERROR(_xlfn.XLOOKUP($B5004,'Ownership Metrics'!$A:$A,'Ownership Metrics'!$C:$C),"")</f>
        <v>46</v>
      </c>
      <c r="O5004" s="29">
        <f>IFERROR(_xlfn.XLOOKUP($B5004,'Ownership Metrics'!$A:$A,'Ownership Metrics'!$D:$D),"")</f>
        <v>4.67</v>
      </c>
      <c r="P5004" s="29">
        <f>IFERROR(_xlfn.XLOOKUP($B5004,'Ownership Metrics'!$A:$A,'Ownership Metrics'!$E:$E),"")</f>
        <v>10.210000000000001</v>
      </c>
      <c r="Q5004" s="30">
        <f>IFERROR(_xlfn.XLOOKUP($B5004,'Ownership Metrics'!$A:$A,'Ownership Metrics'!$F:$F),"")</f>
        <v>6</v>
      </c>
      <c r="R5004" s="30">
        <f>IFERROR(_xlfn.XLOOKUP($B5004,'Ownership Metrics'!$A:$A,'Ownership Metrics'!$G:$G),"")</f>
        <v>19</v>
      </c>
      <c r="S5004" s="27" t="str">
        <f>IFERROR(_xlfn.XLOOKUP($B5004,'Ownership Metrics'!$A:$A,'Ownership Metrics'!$H:$H),"")</f>
        <v>Tersebar</v>
      </c>
      <c r="T5004" s="27" t="str">
        <f>IFERROR(_xlfn.XLOOKUP($B5004,'Ownership Metrics'!$A:$A,'Ownership Metrics'!$I:$I),"")</f>
        <v>Rendah</v>
      </c>
      <c r="U5004" s="27">
        <f>IF(COUNTIFS($B$2:$B5004,$B5004,$D$2:$D5004,$D5004)=1,1,0)</f>
        <v>1</v>
      </c>
      <c r="V5004" s="27">
        <f t="shared" si="235"/>
        <v>1.62</v>
      </c>
      <c r="W5004" s="27">
        <f t="shared" si="236"/>
        <v>6</v>
      </c>
      <c r="X5004" s="27">
        <f t="shared" si="234"/>
        <v>1.6199994996</v>
      </c>
    </row>
    <row r="5005" spans="1:24" x14ac:dyDescent="0.25">
      <c r="A5005" s="26">
        <v>46265</v>
      </c>
      <c r="B5005" s="27" t="s">
        <v>10803</v>
      </c>
      <c r="C5005" s="27" t="s">
        <v>5170</v>
      </c>
      <c r="D5005" s="27" t="s">
        <v>5171</v>
      </c>
      <c r="E5005" s="27" t="s">
        <v>35</v>
      </c>
      <c r="F5005" s="27" t="s">
        <v>23</v>
      </c>
      <c r="G5005" s="27" t="s">
        <v>36</v>
      </c>
      <c r="H5005" s="27" t="s">
        <v>24</v>
      </c>
      <c r="I5005" s="28">
        <v>228600000</v>
      </c>
      <c r="J5005" s="28">
        <v>0</v>
      </c>
      <c r="K5005" s="28">
        <v>228600000</v>
      </c>
      <c r="L5005" s="29">
        <v>1.68</v>
      </c>
      <c r="M5005" s="29">
        <f>IFERROR(_xlfn.XLOOKUP($B5005,'Ownership Metrics'!$A:$A,'Ownership Metrics'!$B:$B),"")</f>
        <v>84.68</v>
      </c>
      <c r="N5005" s="28">
        <f>IFERROR(_xlfn.XLOOKUP($B5005,'Ownership Metrics'!$A:$A,'Ownership Metrics'!$C:$C),"")</f>
        <v>46</v>
      </c>
      <c r="O5005" s="29">
        <f>IFERROR(_xlfn.XLOOKUP($B5005,'Ownership Metrics'!$A:$A,'Ownership Metrics'!$D:$D),"")</f>
        <v>4.67</v>
      </c>
      <c r="P5005" s="29">
        <f>IFERROR(_xlfn.XLOOKUP($B5005,'Ownership Metrics'!$A:$A,'Ownership Metrics'!$E:$E),"")</f>
        <v>10.210000000000001</v>
      </c>
      <c r="Q5005" s="30">
        <f>IFERROR(_xlfn.XLOOKUP($B5005,'Ownership Metrics'!$A:$A,'Ownership Metrics'!$F:$F),"")</f>
        <v>6</v>
      </c>
      <c r="R5005" s="30">
        <f>IFERROR(_xlfn.XLOOKUP($B5005,'Ownership Metrics'!$A:$A,'Ownership Metrics'!$G:$G),"")</f>
        <v>19</v>
      </c>
      <c r="S5005" s="27" t="str">
        <f>IFERROR(_xlfn.XLOOKUP($B5005,'Ownership Metrics'!$A:$A,'Ownership Metrics'!$H:$H),"")</f>
        <v>Tersebar</v>
      </c>
      <c r="T5005" s="27" t="str">
        <f>IFERROR(_xlfn.XLOOKUP($B5005,'Ownership Metrics'!$A:$A,'Ownership Metrics'!$I:$I),"")</f>
        <v>Rendah</v>
      </c>
      <c r="U5005" s="27">
        <f>IF(COUNTIFS($B$2:$B5005,$B5005,$D$2:$D5005,$D5005)=1,1,0)</f>
        <v>1</v>
      </c>
      <c r="V5005" s="27">
        <f t="shared" si="235"/>
        <v>1.68</v>
      </c>
      <c r="W5005" s="27">
        <f t="shared" si="236"/>
        <v>5</v>
      </c>
      <c r="X5005" s="27">
        <f t="shared" si="234"/>
        <v>1.6799994995</v>
      </c>
    </row>
    <row r="5006" spans="1:24" x14ac:dyDescent="0.25">
      <c r="A5006" s="26">
        <v>46265</v>
      </c>
      <c r="B5006" s="27" t="s">
        <v>10803</v>
      </c>
      <c r="C5006" s="27" t="s">
        <v>5170</v>
      </c>
      <c r="D5006" s="27" t="s">
        <v>4590</v>
      </c>
      <c r="E5006" s="27" t="s">
        <v>35</v>
      </c>
      <c r="F5006" s="27" t="s">
        <v>23</v>
      </c>
      <c r="G5006" s="27" t="s">
        <v>36</v>
      </c>
      <c r="H5006" s="27" t="s">
        <v>24</v>
      </c>
      <c r="I5006" s="28">
        <v>399027186</v>
      </c>
      <c r="J5006" s="28">
        <v>0</v>
      </c>
      <c r="K5006" s="28">
        <v>399027186</v>
      </c>
      <c r="L5006" s="29">
        <v>2.94</v>
      </c>
      <c r="M5006" s="29">
        <f>IFERROR(_xlfn.XLOOKUP($B5006,'Ownership Metrics'!$A:$A,'Ownership Metrics'!$B:$B),"")</f>
        <v>84.68</v>
      </c>
      <c r="N5006" s="28">
        <f>IFERROR(_xlfn.XLOOKUP($B5006,'Ownership Metrics'!$A:$A,'Ownership Metrics'!$C:$C),"")</f>
        <v>46</v>
      </c>
      <c r="O5006" s="29">
        <f>IFERROR(_xlfn.XLOOKUP($B5006,'Ownership Metrics'!$A:$A,'Ownership Metrics'!$D:$D),"")</f>
        <v>4.67</v>
      </c>
      <c r="P5006" s="29">
        <f>IFERROR(_xlfn.XLOOKUP($B5006,'Ownership Metrics'!$A:$A,'Ownership Metrics'!$E:$E),"")</f>
        <v>10.210000000000001</v>
      </c>
      <c r="Q5006" s="30">
        <f>IFERROR(_xlfn.XLOOKUP($B5006,'Ownership Metrics'!$A:$A,'Ownership Metrics'!$F:$F),"")</f>
        <v>6</v>
      </c>
      <c r="R5006" s="30">
        <f>IFERROR(_xlfn.XLOOKUP($B5006,'Ownership Metrics'!$A:$A,'Ownership Metrics'!$G:$G),"")</f>
        <v>19</v>
      </c>
      <c r="S5006" s="27" t="str">
        <f>IFERROR(_xlfn.XLOOKUP($B5006,'Ownership Metrics'!$A:$A,'Ownership Metrics'!$H:$H),"")</f>
        <v>Tersebar</v>
      </c>
      <c r="T5006" s="27" t="str">
        <f>IFERROR(_xlfn.XLOOKUP($B5006,'Ownership Metrics'!$A:$A,'Ownership Metrics'!$I:$I),"")</f>
        <v>Rendah</v>
      </c>
      <c r="U5006" s="27">
        <f>IF(COUNTIFS($B$2:$B5006,$B5006,$D$2:$D5006,$D5006)=1,1,0)</f>
        <v>1</v>
      </c>
      <c r="V5006" s="27">
        <f t="shared" si="235"/>
        <v>2.94</v>
      </c>
      <c r="W5006" s="27">
        <f t="shared" si="236"/>
        <v>2</v>
      </c>
      <c r="X5006" s="27">
        <f t="shared" si="234"/>
        <v>2.9399994993999998</v>
      </c>
    </row>
    <row r="5007" spans="1:24" x14ac:dyDescent="0.25">
      <c r="A5007" s="26">
        <v>46265</v>
      </c>
      <c r="B5007" s="27" t="s">
        <v>10803</v>
      </c>
      <c r="C5007" s="27" t="s">
        <v>5170</v>
      </c>
      <c r="D5007" s="27" t="s">
        <v>5172</v>
      </c>
      <c r="E5007" s="27" t="s">
        <v>35</v>
      </c>
      <c r="F5007" s="27" t="s">
        <v>23</v>
      </c>
      <c r="G5007" s="27" t="s">
        <v>36</v>
      </c>
      <c r="H5007" s="27"/>
      <c r="I5007" s="28">
        <v>353384900</v>
      </c>
      <c r="J5007" s="28">
        <v>0</v>
      </c>
      <c r="K5007" s="28">
        <v>353384900</v>
      </c>
      <c r="L5007" s="29">
        <v>2.6</v>
      </c>
      <c r="M5007" s="29">
        <f>IFERROR(_xlfn.XLOOKUP($B5007,'Ownership Metrics'!$A:$A,'Ownership Metrics'!$B:$B),"")</f>
        <v>84.68</v>
      </c>
      <c r="N5007" s="28">
        <f>IFERROR(_xlfn.XLOOKUP($B5007,'Ownership Metrics'!$A:$A,'Ownership Metrics'!$C:$C),"")</f>
        <v>46</v>
      </c>
      <c r="O5007" s="29">
        <f>IFERROR(_xlfn.XLOOKUP($B5007,'Ownership Metrics'!$A:$A,'Ownership Metrics'!$D:$D),"")</f>
        <v>4.67</v>
      </c>
      <c r="P5007" s="29">
        <f>IFERROR(_xlfn.XLOOKUP($B5007,'Ownership Metrics'!$A:$A,'Ownership Metrics'!$E:$E),"")</f>
        <v>10.210000000000001</v>
      </c>
      <c r="Q5007" s="30">
        <f>IFERROR(_xlfn.XLOOKUP($B5007,'Ownership Metrics'!$A:$A,'Ownership Metrics'!$F:$F),"")</f>
        <v>6</v>
      </c>
      <c r="R5007" s="30">
        <f>IFERROR(_xlfn.XLOOKUP($B5007,'Ownership Metrics'!$A:$A,'Ownership Metrics'!$G:$G),"")</f>
        <v>19</v>
      </c>
      <c r="S5007" s="27" t="str">
        <f>IFERROR(_xlfn.XLOOKUP($B5007,'Ownership Metrics'!$A:$A,'Ownership Metrics'!$H:$H),"")</f>
        <v>Tersebar</v>
      </c>
      <c r="T5007" s="27" t="str">
        <f>IFERROR(_xlfn.XLOOKUP($B5007,'Ownership Metrics'!$A:$A,'Ownership Metrics'!$I:$I),"")</f>
        <v>Rendah</v>
      </c>
      <c r="U5007" s="27">
        <f>IF(COUNTIFS($B$2:$B5007,$B5007,$D$2:$D5007,$D5007)=1,1,0)</f>
        <v>1</v>
      </c>
      <c r="V5007" s="27">
        <f t="shared" si="235"/>
        <v>2.6</v>
      </c>
      <c r="W5007" s="27">
        <f t="shared" si="236"/>
        <v>3</v>
      </c>
      <c r="X5007" s="27">
        <f t="shared" si="234"/>
        <v>2.5999994993</v>
      </c>
    </row>
    <row r="5008" spans="1:24" x14ac:dyDescent="0.25">
      <c r="A5008" s="26">
        <v>46265</v>
      </c>
      <c r="B5008" s="27" t="s">
        <v>10803</v>
      </c>
      <c r="C5008" s="27" t="s">
        <v>5170</v>
      </c>
      <c r="D5008" s="27" t="s">
        <v>5173</v>
      </c>
      <c r="E5008" s="27" t="s">
        <v>35</v>
      </c>
      <c r="F5008" s="27" t="s">
        <v>23</v>
      </c>
      <c r="G5008" s="27" t="s">
        <v>36</v>
      </c>
      <c r="H5008" s="27"/>
      <c r="I5008" s="28">
        <v>245165760</v>
      </c>
      <c r="J5008" s="28">
        <v>0</v>
      </c>
      <c r="K5008" s="28">
        <v>245165760</v>
      </c>
      <c r="L5008" s="29">
        <v>1.81</v>
      </c>
      <c r="M5008" s="29">
        <f>IFERROR(_xlfn.XLOOKUP($B5008,'Ownership Metrics'!$A:$A,'Ownership Metrics'!$B:$B),"")</f>
        <v>84.68</v>
      </c>
      <c r="N5008" s="28">
        <f>IFERROR(_xlfn.XLOOKUP($B5008,'Ownership Metrics'!$A:$A,'Ownership Metrics'!$C:$C),"")</f>
        <v>46</v>
      </c>
      <c r="O5008" s="29">
        <f>IFERROR(_xlfn.XLOOKUP($B5008,'Ownership Metrics'!$A:$A,'Ownership Metrics'!$D:$D),"")</f>
        <v>4.67</v>
      </c>
      <c r="P5008" s="29">
        <f>IFERROR(_xlfn.XLOOKUP($B5008,'Ownership Metrics'!$A:$A,'Ownership Metrics'!$E:$E),"")</f>
        <v>10.210000000000001</v>
      </c>
      <c r="Q5008" s="30">
        <f>IFERROR(_xlfn.XLOOKUP($B5008,'Ownership Metrics'!$A:$A,'Ownership Metrics'!$F:$F),"")</f>
        <v>6</v>
      </c>
      <c r="R5008" s="30">
        <f>IFERROR(_xlfn.XLOOKUP($B5008,'Ownership Metrics'!$A:$A,'Ownership Metrics'!$G:$G),"")</f>
        <v>19</v>
      </c>
      <c r="S5008" s="27" t="str">
        <f>IFERROR(_xlfn.XLOOKUP($B5008,'Ownership Metrics'!$A:$A,'Ownership Metrics'!$H:$H),"")</f>
        <v>Tersebar</v>
      </c>
      <c r="T5008" s="27" t="str">
        <f>IFERROR(_xlfn.XLOOKUP($B5008,'Ownership Metrics'!$A:$A,'Ownership Metrics'!$I:$I),"")</f>
        <v>Rendah</v>
      </c>
      <c r="U5008" s="27">
        <f>IF(COUNTIFS($B$2:$B5008,$B5008,$D$2:$D5008,$D5008)=1,1,0)</f>
        <v>1</v>
      </c>
      <c r="V5008" s="27">
        <f t="shared" si="235"/>
        <v>1.81</v>
      </c>
      <c r="W5008" s="27">
        <f t="shared" si="236"/>
        <v>4</v>
      </c>
      <c r="X5008" s="27">
        <f t="shared" si="234"/>
        <v>1.8099994992000001</v>
      </c>
    </row>
    <row r="5009" spans="1:24" x14ac:dyDescent="0.25">
      <c r="A5009" s="26">
        <v>46265</v>
      </c>
      <c r="B5009" s="27" t="s">
        <v>10804</v>
      </c>
      <c r="C5009" s="27" t="s">
        <v>5175</v>
      </c>
      <c r="D5009" s="27" t="s">
        <v>5176</v>
      </c>
      <c r="E5009" s="27" t="s">
        <v>22</v>
      </c>
      <c r="F5009" s="27" t="s">
        <v>23</v>
      </c>
      <c r="G5009" s="27"/>
      <c r="H5009" s="27" t="s">
        <v>24</v>
      </c>
      <c r="I5009" s="28">
        <v>289349300</v>
      </c>
      <c r="J5009" s="28">
        <v>0</v>
      </c>
      <c r="K5009" s="28">
        <v>289349300</v>
      </c>
      <c r="L5009" s="29">
        <v>1.84</v>
      </c>
      <c r="M5009" s="29">
        <f>IFERROR(_xlfn.XLOOKUP($B5009,'Ownership Metrics'!$A:$A,'Ownership Metrics'!$B:$B),"")</f>
        <v>2.4900000000000002</v>
      </c>
      <c r="N5009" s="28">
        <f>IFERROR(_xlfn.XLOOKUP($B5009,'Ownership Metrics'!$A:$A,'Ownership Metrics'!$C:$C),"")</f>
        <v>3866</v>
      </c>
      <c r="O5009" s="29">
        <f>IFERROR(_xlfn.XLOOKUP($B5009,'Ownership Metrics'!$A:$A,'Ownership Metrics'!$D:$D),"")</f>
        <v>58.02</v>
      </c>
      <c r="P5009" s="29">
        <f>IFERROR(_xlfn.XLOOKUP($B5009,'Ownership Metrics'!$A:$A,'Ownership Metrics'!$E:$E),"")</f>
        <v>85.71</v>
      </c>
      <c r="Q5009" s="30">
        <f>IFERROR(_xlfn.XLOOKUP($B5009,'Ownership Metrics'!$A:$A,'Ownership Metrics'!$F:$F),"")</f>
        <v>7</v>
      </c>
      <c r="R5009" s="30">
        <f>IFERROR(_xlfn.XLOOKUP($B5009,'Ownership Metrics'!$A:$A,'Ownership Metrics'!$G:$G),"")</f>
        <v>61</v>
      </c>
      <c r="S5009" s="27" t="str">
        <f>IFERROR(_xlfn.XLOOKUP($B5009,'Ownership Metrics'!$A:$A,'Ownership Metrics'!$H:$H),"")</f>
        <v>Mayoritas</v>
      </c>
      <c r="T5009" s="27" t="str">
        <f>IFERROR(_xlfn.XLOOKUP($B5009,'Ownership Metrics'!$A:$A,'Ownership Metrics'!$I:$I),"")</f>
        <v>Tinggi</v>
      </c>
      <c r="U5009" s="27">
        <f>IF(COUNTIFS($B$2:$B5009,$B5009,$D$2:$D5009,$D5009)=1,1,0)</f>
        <v>1</v>
      </c>
      <c r="V5009" s="27">
        <f t="shared" si="235"/>
        <v>1.84</v>
      </c>
      <c r="W5009" s="27">
        <f t="shared" si="236"/>
        <v>6</v>
      </c>
      <c r="X5009" s="27">
        <f t="shared" si="234"/>
        <v>1.8399994991000002</v>
      </c>
    </row>
    <row r="5010" spans="1:24" x14ac:dyDescent="0.25">
      <c r="A5010" s="26">
        <v>46265</v>
      </c>
      <c r="B5010" s="27" t="s">
        <v>10804</v>
      </c>
      <c r="C5010" s="27" t="s">
        <v>5175</v>
      </c>
      <c r="D5010" s="27" t="s">
        <v>2905</v>
      </c>
      <c r="E5010" s="27" t="s">
        <v>51</v>
      </c>
      <c r="F5010" s="27" t="s">
        <v>23</v>
      </c>
      <c r="G5010" s="27"/>
      <c r="H5010" s="27" t="s">
        <v>24</v>
      </c>
      <c r="I5010" s="28">
        <v>9127783531</v>
      </c>
      <c r="J5010" s="28">
        <v>0</v>
      </c>
      <c r="K5010" s="28">
        <v>9127783531</v>
      </c>
      <c r="L5010" s="29">
        <v>58.02</v>
      </c>
      <c r="M5010" s="29">
        <f>IFERROR(_xlfn.XLOOKUP($B5010,'Ownership Metrics'!$A:$A,'Ownership Metrics'!$B:$B),"")</f>
        <v>2.4900000000000002</v>
      </c>
      <c r="N5010" s="28">
        <f>IFERROR(_xlfn.XLOOKUP($B5010,'Ownership Metrics'!$A:$A,'Ownership Metrics'!$C:$C),"")</f>
        <v>3866</v>
      </c>
      <c r="O5010" s="29">
        <f>IFERROR(_xlfn.XLOOKUP($B5010,'Ownership Metrics'!$A:$A,'Ownership Metrics'!$D:$D),"")</f>
        <v>58.02</v>
      </c>
      <c r="P5010" s="29">
        <f>IFERROR(_xlfn.XLOOKUP($B5010,'Ownership Metrics'!$A:$A,'Ownership Metrics'!$E:$E),"")</f>
        <v>85.71</v>
      </c>
      <c r="Q5010" s="30">
        <f>IFERROR(_xlfn.XLOOKUP($B5010,'Ownership Metrics'!$A:$A,'Ownership Metrics'!$F:$F),"")</f>
        <v>7</v>
      </c>
      <c r="R5010" s="30">
        <f>IFERROR(_xlfn.XLOOKUP($B5010,'Ownership Metrics'!$A:$A,'Ownership Metrics'!$G:$G),"")</f>
        <v>61</v>
      </c>
      <c r="S5010" s="27" t="str">
        <f>IFERROR(_xlfn.XLOOKUP($B5010,'Ownership Metrics'!$A:$A,'Ownership Metrics'!$H:$H),"")</f>
        <v>Mayoritas</v>
      </c>
      <c r="T5010" s="27" t="str">
        <f>IFERROR(_xlfn.XLOOKUP($B5010,'Ownership Metrics'!$A:$A,'Ownership Metrics'!$I:$I),"")</f>
        <v>Tinggi</v>
      </c>
      <c r="U5010" s="27">
        <f>IF(COUNTIFS($B$2:$B5010,$B5010,$D$2:$D5010,$D5010)=1,1,0)</f>
        <v>1</v>
      </c>
      <c r="V5010" s="27">
        <f t="shared" si="235"/>
        <v>58.02</v>
      </c>
      <c r="W5010" s="27">
        <f t="shared" si="236"/>
        <v>1</v>
      </c>
      <c r="X5010" s="27">
        <f t="shared" si="234"/>
        <v>58.019999499000001</v>
      </c>
    </row>
    <row r="5011" spans="1:24" x14ac:dyDescent="0.25">
      <c r="A5011" s="26">
        <v>46265</v>
      </c>
      <c r="B5011" s="27" t="s">
        <v>10804</v>
      </c>
      <c r="C5011" s="27" t="s">
        <v>5175</v>
      </c>
      <c r="D5011" s="27" t="s">
        <v>34</v>
      </c>
      <c r="E5011" s="27" t="s">
        <v>35</v>
      </c>
      <c r="F5011" s="27" t="s">
        <v>23</v>
      </c>
      <c r="G5011" s="27" t="s">
        <v>36</v>
      </c>
      <c r="H5011" s="27" t="s">
        <v>24</v>
      </c>
      <c r="I5011" s="28">
        <v>3130434288</v>
      </c>
      <c r="J5011" s="28">
        <v>0</v>
      </c>
      <c r="K5011" s="28">
        <v>3130434288</v>
      </c>
      <c r="L5011" s="29">
        <v>19.899999999999999</v>
      </c>
      <c r="M5011" s="29">
        <f>IFERROR(_xlfn.XLOOKUP($B5011,'Ownership Metrics'!$A:$A,'Ownership Metrics'!$B:$B),"")</f>
        <v>2.4900000000000002</v>
      </c>
      <c r="N5011" s="28">
        <f>IFERROR(_xlfn.XLOOKUP($B5011,'Ownership Metrics'!$A:$A,'Ownership Metrics'!$C:$C),"")</f>
        <v>3866</v>
      </c>
      <c r="O5011" s="29">
        <f>IFERROR(_xlfn.XLOOKUP($B5011,'Ownership Metrics'!$A:$A,'Ownership Metrics'!$D:$D),"")</f>
        <v>58.02</v>
      </c>
      <c r="P5011" s="29">
        <f>IFERROR(_xlfn.XLOOKUP($B5011,'Ownership Metrics'!$A:$A,'Ownership Metrics'!$E:$E),"")</f>
        <v>85.71</v>
      </c>
      <c r="Q5011" s="30">
        <f>IFERROR(_xlfn.XLOOKUP($B5011,'Ownership Metrics'!$A:$A,'Ownership Metrics'!$F:$F),"")</f>
        <v>7</v>
      </c>
      <c r="R5011" s="30">
        <f>IFERROR(_xlfn.XLOOKUP($B5011,'Ownership Metrics'!$A:$A,'Ownership Metrics'!$G:$G),"")</f>
        <v>61</v>
      </c>
      <c r="S5011" s="27" t="str">
        <f>IFERROR(_xlfn.XLOOKUP($B5011,'Ownership Metrics'!$A:$A,'Ownership Metrics'!$H:$H),"")</f>
        <v>Mayoritas</v>
      </c>
      <c r="T5011" s="27" t="str">
        <f>IFERROR(_xlfn.XLOOKUP($B5011,'Ownership Metrics'!$A:$A,'Ownership Metrics'!$I:$I),"")</f>
        <v>Tinggi</v>
      </c>
      <c r="U5011" s="27">
        <f>IF(COUNTIFS($B$2:$B5011,$B5011,$D$2:$D5011,$D5011)=1,1,0)</f>
        <v>1</v>
      </c>
      <c r="V5011" s="27">
        <f t="shared" si="235"/>
        <v>19.899999999999999</v>
      </c>
      <c r="W5011" s="27">
        <f t="shared" si="236"/>
        <v>2</v>
      </c>
      <c r="X5011" s="27">
        <f t="shared" si="234"/>
        <v>19.899999498899998</v>
      </c>
    </row>
    <row r="5012" spans="1:24" x14ac:dyDescent="0.25">
      <c r="A5012" s="26">
        <v>46265</v>
      </c>
      <c r="B5012" s="27" t="s">
        <v>10804</v>
      </c>
      <c r="C5012" s="27" t="s">
        <v>5175</v>
      </c>
      <c r="D5012" s="27" t="s">
        <v>2477</v>
      </c>
      <c r="E5012" s="27" t="s">
        <v>35</v>
      </c>
      <c r="F5012" s="27" t="s">
        <v>23</v>
      </c>
      <c r="G5012" s="27" t="s">
        <v>36</v>
      </c>
      <c r="H5012" s="27" t="s">
        <v>24</v>
      </c>
      <c r="I5012" s="28">
        <v>837580961</v>
      </c>
      <c r="J5012" s="28">
        <v>0</v>
      </c>
      <c r="K5012" s="28">
        <v>837580961</v>
      </c>
      <c r="L5012" s="29">
        <v>5.32</v>
      </c>
      <c r="M5012" s="29">
        <f>IFERROR(_xlfn.XLOOKUP($B5012,'Ownership Metrics'!$A:$A,'Ownership Metrics'!$B:$B),"")</f>
        <v>2.4900000000000002</v>
      </c>
      <c r="N5012" s="28">
        <f>IFERROR(_xlfn.XLOOKUP($B5012,'Ownership Metrics'!$A:$A,'Ownership Metrics'!$C:$C),"")</f>
        <v>3866</v>
      </c>
      <c r="O5012" s="29">
        <f>IFERROR(_xlfn.XLOOKUP($B5012,'Ownership Metrics'!$A:$A,'Ownership Metrics'!$D:$D),"")</f>
        <v>58.02</v>
      </c>
      <c r="P5012" s="29">
        <f>IFERROR(_xlfn.XLOOKUP($B5012,'Ownership Metrics'!$A:$A,'Ownership Metrics'!$E:$E),"")</f>
        <v>85.71</v>
      </c>
      <c r="Q5012" s="30">
        <f>IFERROR(_xlfn.XLOOKUP($B5012,'Ownership Metrics'!$A:$A,'Ownership Metrics'!$F:$F),"")</f>
        <v>7</v>
      </c>
      <c r="R5012" s="30">
        <f>IFERROR(_xlfn.XLOOKUP($B5012,'Ownership Metrics'!$A:$A,'Ownership Metrics'!$G:$G),"")</f>
        <v>61</v>
      </c>
      <c r="S5012" s="27" t="str">
        <f>IFERROR(_xlfn.XLOOKUP($B5012,'Ownership Metrics'!$A:$A,'Ownership Metrics'!$H:$H),"")</f>
        <v>Mayoritas</v>
      </c>
      <c r="T5012" s="27" t="str">
        <f>IFERROR(_xlfn.XLOOKUP($B5012,'Ownership Metrics'!$A:$A,'Ownership Metrics'!$I:$I),"")</f>
        <v>Tinggi</v>
      </c>
      <c r="U5012" s="27">
        <f>IF(COUNTIFS($B$2:$B5012,$B5012,$D$2:$D5012,$D5012)=1,1,0)</f>
        <v>1</v>
      </c>
      <c r="V5012" s="27">
        <f t="shared" si="235"/>
        <v>5.32</v>
      </c>
      <c r="W5012" s="27">
        <f t="shared" si="236"/>
        <v>4</v>
      </c>
      <c r="X5012" s="27">
        <f t="shared" si="234"/>
        <v>5.3199994988000006</v>
      </c>
    </row>
    <row r="5013" spans="1:24" x14ac:dyDescent="0.25">
      <c r="A5013" s="26">
        <v>46265</v>
      </c>
      <c r="B5013" s="27" t="s">
        <v>10804</v>
      </c>
      <c r="C5013" s="27" t="s">
        <v>5175</v>
      </c>
      <c r="D5013" s="27" t="s">
        <v>988</v>
      </c>
      <c r="E5013" s="27" t="s">
        <v>35</v>
      </c>
      <c r="F5013" s="27" t="s">
        <v>23</v>
      </c>
      <c r="G5013" s="27" t="s">
        <v>36</v>
      </c>
      <c r="H5013" s="27" t="s">
        <v>24</v>
      </c>
      <c r="I5013" s="28">
        <v>1225080353</v>
      </c>
      <c r="J5013" s="28">
        <v>0</v>
      </c>
      <c r="K5013" s="28">
        <v>1225080353</v>
      </c>
      <c r="L5013" s="29">
        <v>7.79</v>
      </c>
      <c r="M5013" s="29">
        <f>IFERROR(_xlfn.XLOOKUP($B5013,'Ownership Metrics'!$A:$A,'Ownership Metrics'!$B:$B),"")</f>
        <v>2.4900000000000002</v>
      </c>
      <c r="N5013" s="28">
        <f>IFERROR(_xlfn.XLOOKUP($B5013,'Ownership Metrics'!$A:$A,'Ownership Metrics'!$C:$C),"")</f>
        <v>3866</v>
      </c>
      <c r="O5013" s="29">
        <f>IFERROR(_xlfn.XLOOKUP($B5013,'Ownership Metrics'!$A:$A,'Ownership Metrics'!$D:$D),"")</f>
        <v>58.02</v>
      </c>
      <c r="P5013" s="29">
        <f>IFERROR(_xlfn.XLOOKUP($B5013,'Ownership Metrics'!$A:$A,'Ownership Metrics'!$E:$E),"")</f>
        <v>85.71</v>
      </c>
      <c r="Q5013" s="30">
        <f>IFERROR(_xlfn.XLOOKUP($B5013,'Ownership Metrics'!$A:$A,'Ownership Metrics'!$F:$F),"")</f>
        <v>7</v>
      </c>
      <c r="R5013" s="30">
        <f>IFERROR(_xlfn.XLOOKUP($B5013,'Ownership Metrics'!$A:$A,'Ownership Metrics'!$G:$G),"")</f>
        <v>61</v>
      </c>
      <c r="S5013" s="27" t="str">
        <f>IFERROR(_xlfn.XLOOKUP($B5013,'Ownership Metrics'!$A:$A,'Ownership Metrics'!$H:$H),"")</f>
        <v>Mayoritas</v>
      </c>
      <c r="T5013" s="27" t="str">
        <f>IFERROR(_xlfn.XLOOKUP($B5013,'Ownership Metrics'!$A:$A,'Ownership Metrics'!$I:$I),"")</f>
        <v>Tinggi</v>
      </c>
      <c r="U5013" s="27">
        <f>IF(COUNTIFS($B$2:$B5013,$B5013,$D$2:$D5013,$D5013)=1,1,0)</f>
        <v>1</v>
      </c>
      <c r="V5013" s="27">
        <f t="shared" si="235"/>
        <v>7.79</v>
      </c>
      <c r="W5013" s="27">
        <f t="shared" si="236"/>
        <v>3</v>
      </c>
      <c r="X5013" s="27">
        <f t="shared" si="234"/>
        <v>7.7899994987000003</v>
      </c>
    </row>
    <row r="5014" spans="1:24" x14ac:dyDescent="0.25">
      <c r="A5014" s="26">
        <v>46265</v>
      </c>
      <c r="B5014" s="27" t="s">
        <v>10804</v>
      </c>
      <c r="C5014" s="27" t="s">
        <v>5175</v>
      </c>
      <c r="D5014" s="27" t="s">
        <v>5177</v>
      </c>
      <c r="E5014" s="27" t="s">
        <v>35</v>
      </c>
      <c r="F5014" s="27" t="s">
        <v>32</v>
      </c>
      <c r="G5014" s="27" t="s">
        <v>1389</v>
      </c>
      <c r="H5014" s="27" t="s">
        <v>64</v>
      </c>
      <c r="I5014" s="28">
        <v>462292456</v>
      </c>
      <c r="J5014" s="28">
        <v>0</v>
      </c>
      <c r="K5014" s="28">
        <v>462292456</v>
      </c>
      <c r="L5014" s="29">
        <v>2.94</v>
      </c>
      <c r="M5014" s="29">
        <f>IFERROR(_xlfn.XLOOKUP($B5014,'Ownership Metrics'!$A:$A,'Ownership Metrics'!$B:$B),"")</f>
        <v>2.4900000000000002</v>
      </c>
      <c r="N5014" s="28">
        <f>IFERROR(_xlfn.XLOOKUP($B5014,'Ownership Metrics'!$A:$A,'Ownership Metrics'!$C:$C),"")</f>
        <v>3866</v>
      </c>
      <c r="O5014" s="29">
        <f>IFERROR(_xlfn.XLOOKUP($B5014,'Ownership Metrics'!$A:$A,'Ownership Metrics'!$D:$D),"")</f>
        <v>58.02</v>
      </c>
      <c r="P5014" s="29">
        <f>IFERROR(_xlfn.XLOOKUP($B5014,'Ownership Metrics'!$A:$A,'Ownership Metrics'!$E:$E),"")</f>
        <v>85.71</v>
      </c>
      <c r="Q5014" s="30">
        <f>IFERROR(_xlfn.XLOOKUP($B5014,'Ownership Metrics'!$A:$A,'Ownership Metrics'!$F:$F),"")</f>
        <v>7</v>
      </c>
      <c r="R5014" s="30">
        <f>IFERROR(_xlfn.XLOOKUP($B5014,'Ownership Metrics'!$A:$A,'Ownership Metrics'!$G:$G),"")</f>
        <v>61</v>
      </c>
      <c r="S5014" s="27" t="str">
        <f>IFERROR(_xlfn.XLOOKUP($B5014,'Ownership Metrics'!$A:$A,'Ownership Metrics'!$H:$H),"")</f>
        <v>Mayoritas</v>
      </c>
      <c r="T5014" s="27" t="str">
        <f>IFERROR(_xlfn.XLOOKUP($B5014,'Ownership Metrics'!$A:$A,'Ownership Metrics'!$I:$I),"")</f>
        <v>Tinggi</v>
      </c>
      <c r="U5014" s="27">
        <f>IF(COUNTIFS($B$2:$B5014,$B5014,$D$2:$D5014,$D5014)=1,1,0)</f>
        <v>1</v>
      </c>
      <c r="V5014" s="27">
        <f t="shared" si="235"/>
        <v>2.94</v>
      </c>
      <c r="W5014" s="27">
        <f t="shared" si="236"/>
        <v>5</v>
      </c>
      <c r="X5014" s="27">
        <f t="shared" si="234"/>
        <v>2.9399994985999998</v>
      </c>
    </row>
    <row r="5015" spans="1:24" x14ac:dyDescent="0.25">
      <c r="A5015" s="26">
        <v>46265</v>
      </c>
      <c r="B5015" s="27" t="s">
        <v>10804</v>
      </c>
      <c r="C5015" s="27" t="s">
        <v>5175</v>
      </c>
      <c r="D5015" s="27" t="s">
        <v>5178</v>
      </c>
      <c r="E5015" s="27" t="s">
        <v>35</v>
      </c>
      <c r="F5015" s="27" t="s">
        <v>32</v>
      </c>
      <c r="G5015" s="27" t="s">
        <v>1389</v>
      </c>
      <c r="H5015" s="27" t="s">
        <v>64</v>
      </c>
      <c r="I5015" s="28">
        <v>266982764</v>
      </c>
      <c r="J5015" s="28">
        <v>0</v>
      </c>
      <c r="K5015" s="28">
        <v>266982764</v>
      </c>
      <c r="L5015" s="29">
        <v>1.7</v>
      </c>
      <c r="M5015" s="29">
        <f>IFERROR(_xlfn.XLOOKUP($B5015,'Ownership Metrics'!$A:$A,'Ownership Metrics'!$B:$B),"")</f>
        <v>2.4900000000000002</v>
      </c>
      <c r="N5015" s="28">
        <f>IFERROR(_xlfn.XLOOKUP($B5015,'Ownership Metrics'!$A:$A,'Ownership Metrics'!$C:$C),"")</f>
        <v>3866</v>
      </c>
      <c r="O5015" s="29">
        <f>IFERROR(_xlfn.XLOOKUP($B5015,'Ownership Metrics'!$A:$A,'Ownership Metrics'!$D:$D),"")</f>
        <v>58.02</v>
      </c>
      <c r="P5015" s="29">
        <f>IFERROR(_xlfn.XLOOKUP($B5015,'Ownership Metrics'!$A:$A,'Ownership Metrics'!$E:$E),"")</f>
        <v>85.71</v>
      </c>
      <c r="Q5015" s="30">
        <f>IFERROR(_xlfn.XLOOKUP($B5015,'Ownership Metrics'!$A:$A,'Ownership Metrics'!$F:$F),"")</f>
        <v>7</v>
      </c>
      <c r="R5015" s="30">
        <f>IFERROR(_xlfn.XLOOKUP($B5015,'Ownership Metrics'!$A:$A,'Ownership Metrics'!$G:$G),"")</f>
        <v>61</v>
      </c>
      <c r="S5015" s="27" t="str">
        <f>IFERROR(_xlfn.XLOOKUP($B5015,'Ownership Metrics'!$A:$A,'Ownership Metrics'!$H:$H),"")</f>
        <v>Mayoritas</v>
      </c>
      <c r="T5015" s="27" t="str">
        <f>IFERROR(_xlfn.XLOOKUP($B5015,'Ownership Metrics'!$A:$A,'Ownership Metrics'!$I:$I),"")</f>
        <v>Tinggi</v>
      </c>
      <c r="U5015" s="27">
        <f>IF(COUNTIFS($B$2:$B5015,$B5015,$D$2:$D5015,$D5015)=1,1,0)</f>
        <v>1</v>
      </c>
      <c r="V5015" s="27">
        <f t="shared" si="235"/>
        <v>1.7</v>
      </c>
      <c r="W5015" s="27">
        <f t="shared" si="236"/>
        <v>7</v>
      </c>
      <c r="X5015" s="27">
        <f t="shared" si="234"/>
        <v>1.6999994985</v>
      </c>
    </row>
    <row r="5016" spans="1:24" x14ac:dyDescent="0.25">
      <c r="A5016" s="26">
        <v>46265</v>
      </c>
      <c r="B5016" s="27" t="s">
        <v>10805</v>
      </c>
      <c r="C5016" s="27" t="s">
        <v>5180</v>
      </c>
      <c r="D5016" s="27" t="s">
        <v>5181</v>
      </c>
      <c r="E5016" s="27" t="s">
        <v>22</v>
      </c>
      <c r="F5016" s="27" t="s">
        <v>23</v>
      </c>
      <c r="G5016" s="27"/>
      <c r="H5016" s="27" t="s">
        <v>24</v>
      </c>
      <c r="I5016" s="28">
        <v>48519800</v>
      </c>
      <c r="J5016" s="28">
        <v>0</v>
      </c>
      <c r="K5016" s="28">
        <v>48519800</v>
      </c>
      <c r="L5016" s="29">
        <v>1.55</v>
      </c>
      <c r="M5016" s="29">
        <f>IFERROR(_xlfn.XLOOKUP($B5016,'Ownership Metrics'!$A:$A,'Ownership Metrics'!$B:$B),"")</f>
        <v>12.09</v>
      </c>
      <c r="N5016" s="28">
        <f>IFERROR(_xlfn.XLOOKUP($B5016,'Ownership Metrics'!$A:$A,'Ownership Metrics'!$C:$C),"")</f>
        <v>4712</v>
      </c>
      <c r="O5016" s="29">
        <f>IFERROR(_xlfn.XLOOKUP($B5016,'Ownership Metrics'!$A:$A,'Ownership Metrics'!$D:$D),"")</f>
        <v>68.239999999999995</v>
      </c>
      <c r="P5016" s="29">
        <f>IFERROR(_xlfn.XLOOKUP($B5016,'Ownership Metrics'!$A:$A,'Ownership Metrics'!$E:$E),"")</f>
        <v>75.47</v>
      </c>
      <c r="Q5016" s="30">
        <f>IFERROR(_xlfn.XLOOKUP($B5016,'Ownership Metrics'!$A:$A,'Ownership Metrics'!$F:$F),"")</f>
        <v>9</v>
      </c>
      <c r="R5016" s="30">
        <f>IFERROR(_xlfn.XLOOKUP($B5016,'Ownership Metrics'!$A:$A,'Ownership Metrics'!$G:$G),"")</f>
        <v>59</v>
      </c>
      <c r="S5016" s="27" t="str">
        <f>IFERROR(_xlfn.XLOOKUP($B5016,'Ownership Metrics'!$A:$A,'Ownership Metrics'!$H:$H),"")</f>
        <v>Mayoritas</v>
      </c>
      <c r="T5016" s="27" t="str">
        <f>IFERROR(_xlfn.XLOOKUP($B5016,'Ownership Metrics'!$A:$A,'Ownership Metrics'!$I:$I),"")</f>
        <v>Tinggi</v>
      </c>
      <c r="U5016" s="27">
        <f>IF(COUNTIFS($B$2:$B5016,$B5016,$D$2:$D5016,$D5016)=1,1,0)</f>
        <v>1</v>
      </c>
      <c r="V5016" s="27">
        <f t="shared" si="235"/>
        <v>1.55</v>
      </c>
      <c r="W5016" s="27">
        <f t="shared" si="236"/>
        <v>7</v>
      </c>
      <c r="X5016" s="27">
        <f t="shared" si="234"/>
        <v>1.5499994984000001</v>
      </c>
    </row>
    <row r="5017" spans="1:24" x14ac:dyDescent="0.25">
      <c r="A5017" s="26">
        <v>46265</v>
      </c>
      <c r="B5017" s="27" t="s">
        <v>10805</v>
      </c>
      <c r="C5017" s="27" t="s">
        <v>5180</v>
      </c>
      <c r="D5017" s="27" t="s">
        <v>5182</v>
      </c>
      <c r="E5017" s="27" t="s">
        <v>35</v>
      </c>
      <c r="F5017" s="27" t="s">
        <v>23</v>
      </c>
      <c r="G5017" s="27" t="s">
        <v>36</v>
      </c>
      <c r="H5017" s="27" t="s">
        <v>24</v>
      </c>
      <c r="I5017" s="28">
        <v>72365300</v>
      </c>
      <c r="J5017" s="28">
        <v>0</v>
      </c>
      <c r="K5017" s="28">
        <v>72365300</v>
      </c>
      <c r="L5017" s="29">
        <v>2.3199999999999998</v>
      </c>
      <c r="M5017" s="29">
        <f>IFERROR(_xlfn.XLOOKUP($B5017,'Ownership Metrics'!$A:$A,'Ownership Metrics'!$B:$B),"")</f>
        <v>12.09</v>
      </c>
      <c r="N5017" s="28">
        <f>IFERROR(_xlfn.XLOOKUP($B5017,'Ownership Metrics'!$A:$A,'Ownership Metrics'!$C:$C),"")</f>
        <v>4712</v>
      </c>
      <c r="O5017" s="29">
        <f>IFERROR(_xlfn.XLOOKUP($B5017,'Ownership Metrics'!$A:$A,'Ownership Metrics'!$D:$D),"")</f>
        <v>68.239999999999995</v>
      </c>
      <c r="P5017" s="29">
        <f>IFERROR(_xlfn.XLOOKUP($B5017,'Ownership Metrics'!$A:$A,'Ownership Metrics'!$E:$E),"")</f>
        <v>75.47</v>
      </c>
      <c r="Q5017" s="30">
        <f>IFERROR(_xlfn.XLOOKUP($B5017,'Ownership Metrics'!$A:$A,'Ownership Metrics'!$F:$F),"")</f>
        <v>9</v>
      </c>
      <c r="R5017" s="30">
        <f>IFERROR(_xlfn.XLOOKUP($B5017,'Ownership Metrics'!$A:$A,'Ownership Metrics'!$G:$G),"")</f>
        <v>59</v>
      </c>
      <c r="S5017" s="27" t="str">
        <f>IFERROR(_xlfn.XLOOKUP($B5017,'Ownership Metrics'!$A:$A,'Ownership Metrics'!$H:$H),"")</f>
        <v>Mayoritas</v>
      </c>
      <c r="T5017" s="27" t="str">
        <f>IFERROR(_xlfn.XLOOKUP($B5017,'Ownership Metrics'!$A:$A,'Ownership Metrics'!$I:$I),"")</f>
        <v>Tinggi</v>
      </c>
      <c r="U5017" s="27">
        <f>IF(COUNTIFS($B$2:$B5017,$B5017,$D$2:$D5017,$D5017)=1,1,0)</f>
        <v>1</v>
      </c>
      <c r="V5017" s="27">
        <f t="shared" si="235"/>
        <v>2.3199999999999998</v>
      </c>
      <c r="W5017" s="27">
        <f t="shared" si="236"/>
        <v>6</v>
      </c>
      <c r="X5017" s="27">
        <f t="shared" si="234"/>
        <v>2.3199994982999996</v>
      </c>
    </row>
    <row r="5018" spans="1:24" x14ac:dyDescent="0.25">
      <c r="A5018" s="26">
        <v>46265</v>
      </c>
      <c r="B5018" s="27" t="s">
        <v>10805</v>
      </c>
      <c r="C5018" s="27" t="s">
        <v>5180</v>
      </c>
      <c r="D5018" s="27" t="s">
        <v>5183</v>
      </c>
      <c r="E5018" s="27" t="s">
        <v>35</v>
      </c>
      <c r="F5018" s="27" t="s">
        <v>23</v>
      </c>
      <c r="G5018" s="27" t="s">
        <v>36</v>
      </c>
      <c r="H5018" s="27" t="s">
        <v>24</v>
      </c>
      <c r="I5018" s="28">
        <v>46384400</v>
      </c>
      <c r="J5018" s="28">
        <v>0</v>
      </c>
      <c r="K5018" s="28">
        <v>46384400</v>
      </c>
      <c r="L5018" s="29">
        <v>1.48</v>
      </c>
      <c r="M5018" s="29">
        <f>IFERROR(_xlfn.XLOOKUP($B5018,'Ownership Metrics'!$A:$A,'Ownership Metrics'!$B:$B),"")</f>
        <v>12.09</v>
      </c>
      <c r="N5018" s="28">
        <f>IFERROR(_xlfn.XLOOKUP($B5018,'Ownership Metrics'!$A:$A,'Ownership Metrics'!$C:$C),"")</f>
        <v>4712</v>
      </c>
      <c r="O5018" s="29">
        <f>IFERROR(_xlfn.XLOOKUP($B5018,'Ownership Metrics'!$A:$A,'Ownership Metrics'!$D:$D),"")</f>
        <v>68.239999999999995</v>
      </c>
      <c r="P5018" s="29">
        <f>IFERROR(_xlfn.XLOOKUP($B5018,'Ownership Metrics'!$A:$A,'Ownership Metrics'!$E:$E),"")</f>
        <v>75.47</v>
      </c>
      <c r="Q5018" s="30">
        <f>IFERROR(_xlfn.XLOOKUP($B5018,'Ownership Metrics'!$A:$A,'Ownership Metrics'!$F:$F),"")</f>
        <v>9</v>
      </c>
      <c r="R5018" s="30">
        <f>IFERROR(_xlfn.XLOOKUP($B5018,'Ownership Metrics'!$A:$A,'Ownership Metrics'!$G:$G),"")</f>
        <v>59</v>
      </c>
      <c r="S5018" s="27" t="str">
        <f>IFERROR(_xlfn.XLOOKUP($B5018,'Ownership Metrics'!$A:$A,'Ownership Metrics'!$H:$H),"")</f>
        <v>Mayoritas</v>
      </c>
      <c r="T5018" s="27" t="str">
        <f>IFERROR(_xlfn.XLOOKUP($B5018,'Ownership Metrics'!$A:$A,'Ownership Metrics'!$I:$I),"")</f>
        <v>Tinggi</v>
      </c>
      <c r="U5018" s="27">
        <f>IF(COUNTIFS($B$2:$B5018,$B5018,$D$2:$D5018,$D5018)=1,1,0)</f>
        <v>1</v>
      </c>
      <c r="V5018" s="27">
        <f t="shared" si="235"/>
        <v>1.48</v>
      </c>
      <c r="W5018" s="27">
        <f t="shared" si="236"/>
        <v>8</v>
      </c>
      <c r="X5018" s="27">
        <f t="shared" si="234"/>
        <v>1.4799994982</v>
      </c>
    </row>
    <row r="5019" spans="1:24" x14ac:dyDescent="0.25">
      <c r="A5019" s="26">
        <v>46265</v>
      </c>
      <c r="B5019" s="27" t="s">
        <v>10805</v>
      </c>
      <c r="C5019" s="27" t="s">
        <v>5180</v>
      </c>
      <c r="D5019" s="27" t="s">
        <v>5184</v>
      </c>
      <c r="E5019" s="27" t="s">
        <v>35</v>
      </c>
      <c r="F5019" s="27" t="s">
        <v>23</v>
      </c>
      <c r="G5019" s="27" t="s">
        <v>36</v>
      </c>
      <c r="H5019" s="27" t="s">
        <v>24</v>
      </c>
      <c r="I5019" s="28">
        <v>86278800</v>
      </c>
      <c r="J5019" s="28">
        <v>0</v>
      </c>
      <c r="K5019" s="28">
        <v>86278800</v>
      </c>
      <c r="L5019" s="29">
        <v>2.76</v>
      </c>
      <c r="M5019" s="29">
        <f>IFERROR(_xlfn.XLOOKUP($B5019,'Ownership Metrics'!$A:$A,'Ownership Metrics'!$B:$B),"")</f>
        <v>12.09</v>
      </c>
      <c r="N5019" s="28">
        <f>IFERROR(_xlfn.XLOOKUP($B5019,'Ownership Metrics'!$A:$A,'Ownership Metrics'!$C:$C),"")</f>
        <v>4712</v>
      </c>
      <c r="O5019" s="29">
        <f>IFERROR(_xlfn.XLOOKUP($B5019,'Ownership Metrics'!$A:$A,'Ownership Metrics'!$D:$D),"")</f>
        <v>68.239999999999995</v>
      </c>
      <c r="P5019" s="29">
        <f>IFERROR(_xlfn.XLOOKUP($B5019,'Ownership Metrics'!$A:$A,'Ownership Metrics'!$E:$E),"")</f>
        <v>75.47</v>
      </c>
      <c r="Q5019" s="30">
        <f>IFERROR(_xlfn.XLOOKUP($B5019,'Ownership Metrics'!$A:$A,'Ownership Metrics'!$F:$F),"")</f>
        <v>9</v>
      </c>
      <c r="R5019" s="30">
        <f>IFERROR(_xlfn.XLOOKUP($B5019,'Ownership Metrics'!$A:$A,'Ownership Metrics'!$G:$G),"")</f>
        <v>59</v>
      </c>
      <c r="S5019" s="27" t="str">
        <f>IFERROR(_xlfn.XLOOKUP($B5019,'Ownership Metrics'!$A:$A,'Ownership Metrics'!$H:$H),"")</f>
        <v>Mayoritas</v>
      </c>
      <c r="T5019" s="27" t="str">
        <f>IFERROR(_xlfn.XLOOKUP($B5019,'Ownership Metrics'!$A:$A,'Ownership Metrics'!$I:$I),"")</f>
        <v>Tinggi</v>
      </c>
      <c r="U5019" s="27">
        <f>IF(COUNTIFS($B$2:$B5019,$B5019,$D$2:$D5019,$D5019)=1,1,0)</f>
        <v>1</v>
      </c>
      <c r="V5019" s="27">
        <f t="shared" si="235"/>
        <v>2.76</v>
      </c>
      <c r="W5019" s="27">
        <f t="shared" si="236"/>
        <v>5</v>
      </c>
      <c r="X5019" s="27">
        <f t="shared" si="234"/>
        <v>2.7599994981</v>
      </c>
    </row>
    <row r="5020" spans="1:24" x14ac:dyDescent="0.25">
      <c r="A5020" s="26">
        <v>46265</v>
      </c>
      <c r="B5020" s="27" t="s">
        <v>10805</v>
      </c>
      <c r="C5020" s="27" t="s">
        <v>5180</v>
      </c>
      <c r="D5020" s="27" t="s">
        <v>5185</v>
      </c>
      <c r="E5020" s="27" t="s">
        <v>35</v>
      </c>
      <c r="F5020" s="27" t="s">
        <v>23</v>
      </c>
      <c r="G5020" s="27" t="s">
        <v>36</v>
      </c>
      <c r="H5020" s="27" t="s">
        <v>24</v>
      </c>
      <c r="I5020" s="28">
        <v>118455900</v>
      </c>
      <c r="J5020" s="28">
        <v>0</v>
      </c>
      <c r="K5020" s="28">
        <v>118455900</v>
      </c>
      <c r="L5020" s="29">
        <v>3.79</v>
      </c>
      <c r="M5020" s="29">
        <f>IFERROR(_xlfn.XLOOKUP($B5020,'Ownership Metrics'!$A:$A,'Ownership Metrics'!$B:$B),"")</f>
        <v>12.09</v>
      </c>
      <c r="N5020" s="28">
        <f>IFERROR(_xlfn.XLOOKUP($B5020,'Ownership Metrics'!$A:$A,'Ownership Metrics'!$C:$C),"")</f>
        <v>4712</v>
      </c>
      <c r="O5020" s="29">
        <f>IFERROR(_xlfn.XLOOKUP($B5020,'Ownership Metrics'!$A:$A,'Ownership Metrics'!$D:$D),"")</f>
        <v>68.239999999999995</v>
      </c>
      <c r="P5020" s="29">
        <f>IFERROR(_xlfn.XLOOKUP($B5020,'Ownership Metrics'!$A:$A,'Ownership Metrics'!$E:$E),"")</f>
        <v>75.47</v>
      </c>
      <c r="Q5020" s="30">
        <f>IFERROR(_xlfn.XLOOKUP($B5020,'Ownership Metrics'!$A:$A,'Ownership Metrics'!$F:$F),"")</f>
        <v>9</v>
      </c>
      <c r="R5020" s="30">
        <f>IFERROR(_xlfn.XLOOKUP($B5020,'Ownership Metrics'!$A:$A,'Ownership Metrics'!$G:$G),"")</f>
        <v>59</v>
      </c>
      <c r="S5020" s="27" t="str">
        <f>IFERROR(_xlfn.XLOOKUP($B5020,'Ownership Metrics'!$A:$A,'Ownership Metrics'!$H:$H),"")</f>
        <v>Mayoritas</v>
      </c>
      <c r="T5020" s="27" t="str">
        <f>IFERROR(_xlfn.XLOOKUP($B5020,'Ownership Metrics'!$A:$A,'Ownership Metrics'!$I:$I),"")</f>
        <v>Tinggi</v>
      </c>
      <c r="U5020" s="27">
        <f>IF(COUNTIFS($B$2:$B5020,$B5020,$D$2:$D5020,$D5020)=1,1,0)</f>
        <v>1</v>
      </c>
      <c r="V5020" s="27">
        <f t="shared" si="235"/>
        <v>3.79</v>
      </c>
      <c r="W5020" s="27">
        <f t="shared" si="236"/>
        <v>2</v>
      </c>
      <c r="X5020" s="27">
        <f t="shared" si="234"/>
        <v>3.7899994980000002</v>
      </c>
    </row>
    <row r="5021" spans="1:24" x14ac:dyDescent="0.25">
      <c r="A5021" s="26">
        <v>46265</v>
      </c>
      <c r="B5021" s="27" t="s">
        <v>10805</v>
      </c>
      <c r="C5021" s="27" t="s">
        <v>5180</v>
      </c>
      <c r="D5021" s="27" t="s">
        <v>1555</v>
      </c>
      <c r="E5021" s="27" t="s">
        <v>35</v>
      </c>
      <c r="F5021" s="27" t="s">
        <v>23</v>
      </c>
      <c r="G5021" s="27" t="s">
        <v>36</v>
      </c>
      <c r="H5021" s="27" t="s">
        <v>24</v>
      </c>
      <c r="I5021" s="28">
        <v>2132397200</v>
      </c>
      <c r="J5021" s="28">
        <v>0</v>
      </c>
      <c r="K5021" s="28">
        <v>2132397200</v>
      </c>
      <c r="L5021" s="29">
        <v>68.239999999999995</v>
      </c>
      <c r="M5021" s="29">
        <f>IFERROR(_xlfn.XLOOKUP($B5021,'Ownership Metrics'!$A:$A,'Ownership Metrics'!$B:$B),"")</f>
        <v>12.09</v>
      </c>
      <c r="N5021" s="28">
        <f>IFERROR(_xlfn.XLOOKUP($B5021,'Ownership Metrics'!$A:$A,'Ownership Metrics'!$C:$C),"")</f>
        <v>4712</v>
      </c>
      <c r="O5021" s="29">
        <f>IFERROR(_xlfn.XLOOKUP($B5021,'Ownership Metrics'!$A:$A,'Ownership Metrics'!$D:$D),"")</f>
        <v>68.239999999999995</v>
      </c>
      <c r="P5021" s="29">
        <f>IFERROR(_xlfn.XLOOKUP($B5021,'Ownership Metrics'!$A:$A,'Ownership Metrics'!$E:$E),"")</f>
        <v>75.47</v>
      </c>
      <c r="Q5021" s="30">
        <f>IFERROR(_xlfn.XLOOKUP($B5021,'Ownership Metrics'!$A:$A,'Ownership Metrics'!$F:$F),"")</f>
        <v>9</v>
      </c>
      <c r="R5021" s="30">
        <f>IFERROR(_xlfn.XLOOKUP($B5021,'Ownership Metrics'!$A:$A,'Ownership Metrics'!$G:$G),"")</f>
        <v>59</v>
      </c>
      <c r="S5021" s="27" t="str">
        <f>IFERROR(_xlfn.XLOOKUP($B5021,'Ownership Metrics'!$A:$A,'Ownership Metrics'!$H:$H),"")</f>
        <v>Mayoritas</v>
      </c>
      <c r="T5021" s="27" t="str">
        <f>IFERROR(_xlfn.XLOOKUP($B5021,'Ownership Metrics'!$A:$A,'Ownership Metrics'!$I:$I),"")</f>
        <v>Tinggi</v>
      </c>
      <c r="U5021" s="27">
        <f>IF(COUNTIFS($B$2:$B5021,$B5021,$D$2:$D5021,$D5021)=1,1,0)</f>
        <v>1</v>
      </c>
      <c r="V5021" s="27">
        <f t="shared" si="235"/>
        <v>68.239999999999995</v>
      </c>
      <c r="W5021" s="27">
        <f t="shared" si="236"/>
        <v>1</v>
      </c>
      <c r="X5021" s="27">
        <f t="shared" si="234"/>
        <v>68.239999497900001</v>
      </c>
    </row>
    <row r="5022" spans="1:24" x14ac:dyDescent="0.25">
      <c r="A5022" s="26">
        <v>46265</v>
      </c>
      <c r="B5022" s="27" t="s">
        <v>10805</v>
      </c>
      <c r="C5022" s="27" t="s">
        <v>5180</v>
      </c>
      <c r="D5022" s="27" t="s">
        <v>5186</v>
      </c>
      <c r="E5022" s="27" t="s">
        <v>35</v>
      </c>
      <c r="F5022" s="27" t="s">
        <v>23</v>
      </c>
      <c r="G5022" s="27" t="s">
        <v>36</v>
      </c>
      <c r="H5022" s="27" t="s">
        <v>24</v>
      </c>
      <c r="I5022" s="28">
        <v>0</v>
      </c>
      <c r="J5022" s="28">
        <v>100000000</v>
      </c>
      <c r="K5022" s="28">
        <v>100000000</v>
      </c>
      <c r="L5022" s="29">
        <v>3.2</v>
      </c>
      <c r="M5022" s="29">
        <f>IFERROR(_xlfn.XLOOKUP($B5022,'Ownership Metrics'!$A:$A,'Ownership Metrics'!$B:$B),"")</f>
        <v>12.09</v>
      </c>
      <c r="N5022" s="28">
        <f>IFERROR(_xlfn.XLOOKUP($B5022,'Ownership Metrics'!$A:$A,'Ownership Metrics'!$C:$C),"")</f>
        <v>4712</v>
      </c>
      <c r="O5022" s="29">
        <f>IFERROR(_xlfn.XLOOKUP($B5022,'Ownership Metrics'!$A:$A,'Ownership Metrics'!$D:$D),"")</f>
        <v>68.239999999999995</v>
      </c>
      <c r="P5022" s="29">
        <f>IFERROR(_xlfn.XLOOKUP($B5022,'Ownership Metrics'!$A:$A,'Ownership Metrics'!$E:$E),"")</f>
        <v>75.47</v>
      </c>
      <c r="Q5022" s="30">
        <f>IFERROR(_xlfn.XLOOKUP($B5022,'Ownership Metrics'!$A:$A,'Ownership Metrics'!$F:$F),"")</f>
        <v>9</v>
      </c>
      <c r="R5022" s="30">
        <f>IFERROR(_xlfn.XLOOKUP($B5022,'Ownership Metrics'!$A:$A,'Ownership Metrics'!$G:$G),"")</f>
        <v>59</v>
      </c>
      <c r="S5022" s="27" t="str">
        <f>IFERROR(_xlfn.XLOOKUP($B5022,'Ownership Metrics'!$A:$A,'Ownership Metrics'!$H:$H),"")</f>
        <v>Mayoritas</v>
      </c>
      <c r="T5022" s="27" t="str">
        <f>IFERROR(_xlfn.XLOOKUP($B5022,'Ownership Metrics'!$A:$A,'Ownership Metrics'!$I:$I),"")</f>
        <v>Tinggi</v>
      </c>
      <c r="U5022" s="27">
        <f>IF(COUNTIFS($B$2:$B5022,$B5022,$D$2:$D5022,$D5022)=1,1,0)</f>
        <v>1</v>
      </c>
      <c r="V5022" s="27">
        <f t="shared" si="235"/>
        <v>3.2</v>
      </c>
      <c r="W5022" s="27">
        <f t="shared" si="236"/>
        <v>4</v>
      </c>
      <c r="X5022" s="27">
        <f t="shared" si="234"/>
        <v>3.1999994978000004</v>
      </c>
    </row>
    <row r="5023" spans="1:24" x14ac:dyDescent="0.25">
      <c r="A5023" s="26">
        <v>46265</v>
      </c>
      <c r="B5023" s="27" t="s">
        <v>10805</v>
      </c>
      <c r="C5023" s="27" t="s">
        <v>5180</v>
      </c>
      <c r="D5023" s="27" t="s">
        <v>5187</v>
      </c>
      <c r="E5023" s="27" t="s">
        <v>35</v>
      </c>
      <c r="F5023" s="27" t="s">
        <v>23</v>
      </c>
      <c r="G5023" s="27" t="s">
        <v>36</v>
      </c>
      <c r="H5023" s="27" t="s">
        <v>24</v>
      </c>
      <c r="I5023" s="28">
        <v>35337900</v>
      </c>
      <c r="J5023" s="28">
        <v>0</v>
      </c>
      <c r="K5023" s="28">
        <v>35337900</v>
      </c>
      <c r="L5023" s="29">
        <v>1.1299999999999999</v>
      </c>
      <c r="M5023" s="29">
        <f>IFERROR(_xlfn.XLOOKUP($B5023,'Ownership Metrics'!$A:$A,'Ownership Metrics'!$B:$B),"")</f>
        <v>12.09</v>
      </c>
      <c r="N5023" s="28">
        <f>IFERROR(_xlfn.XLOOKUP($B5023,'Ownership Metrics'!$A:$A,'Ownership Metrics'!$C:$C),"")</f>
        <v>4712</v>
      </c>
      <c r="O5023" s="29">
        <f>IFERROR(_xlfn.XLOOKUP($B5023,'Ownership Metrics'!$A:$A,'Ownership Metrics'!$D:$D),"")</f>
        <v>68.239999999999995</v>
      </c>
      <c r="P5023" s="29">
        <f>IFERROR(_xlfn.XLOOKUP($B5023,'Ownership Metrics'!$A:$A,'Ownership Metrics'!$E:$E),"")</f>
        <v>75.47</v>
      </c>
      <c r="Q5023" s="30">
        <f>IFERROR(_xlfn.XLOOKUP($B5023,'Ownership Metrics'!$A:$A,'Ownership Metrics'!$F:$F),"")</f>
        <v>9</v>
      </c>
      <c r="R5023" s="30">
        <f>IFERROR(_xlfn.XLOOKUP($B5023,'Ownership Metrics'!$A:$A,'Ownership Metrics'!$G:$G),"")</f>
        <v>59</v>
      </c>
      <c r="S5023" s="27" t="str">
        <f>IFERROR(_xlfn.XLOOKUP($B5023,'Ownership Metrics'!$A:$A,'Ownership Metrics'!$H:$H),"")</f>
        <v>Mayoritas</v>
      </c>
      <c r="T5023" s="27" t="str">
        <f>IFERROR(_xlfn.XLOOKUP($B5023,'Ownership Metrics'!$A:$A,'Ownership Metrics'!$I:$I),"")</f>
        <v>Tinggi</v>
      </c>
      <c r="U5023" s="27">
        <f>IF(COUNTIFS($B$2:$B5023,$B5023,$D$2:$D5023,$D5023)=1,1,0)</f>
        <v>1</v>
      </c>
      <c r="V5023" s="27">
        <f t="shared" si="235"/>
        <v>1.1299999999999999</v>
      </c>
      <c r="W5023" s="27">
        <f t="shared" si="236"/>
        <v>9</v>
      </c>
      <c r="X5023" s="27">
        <f t="shared" si="234"/>
        <v>1.1299994976999999</v>
      </c>
    </row>
    <row r="5024" spans="1:24" x14ac:dyDescent="0.25">
      <c r="A5024" s="26">
        <v>46265</v>
      </c>
      <c r="B5024" s="27" t="s">
        <v>10805</v>
      </c>
      <c r="C5024" s="27" t="s">
        <v>5180</v>
      </c>
      <c r="D5024" s="27" t="s">
        <v>5188</v>
      </c>
      <c r="E5024" s="27" t="s">
        <v>35</v>
      </c>
      <c r="F5024" s="27" t="s">
        <v>23</v>
      </c>
      <c r="G5024" s="27" t="s">
        <v>36</v>
      </c>
      <c r="H5024" s="27" t="s">
        <v>24</v>
      </c>
      <c r="I5024" s="28">
        <v>107501700</v>
      </c>
      <c r="J5024" s="28">
        <v>0</v>
      </c>
      <c r="K5024" s="28">
        <v>107501700</v>
      </c>
      <c r="L5024" s="29">
        <v>3.44</v>
      </c>
      <c r="M5024" s="29">
        <f>IFERROR(_xlfn.XLOOKUP($B5024,'Ownership Metrics'!$A:$A,'Ownership Metrics'!$B:$B),"")</f>
        <v>12.09</v>
      </c>
      <c r="N5024" s="28">
        <f>IFERROR(_xlfn.XLOOKUP($B5024,'Ownership Metrics'!$A:$A,'Ownership Metrics'!$C:$C),"")</f>
        <v>4712</v>
      </c>
      <c r="O5024" s="29">
        <f>IFERROR(_xlfn.XLOOKUP($B5024,'Ownership Metrics'!$A:$A,'Ownership Metrics'!$D:$D),"")</f>
        <v>68.239999999999995</v>
      </c>
      <c r="P5024" s="29">
        <f>IFERROR(_xlfn.XLOOKUP($B5024,'Ownership Metrics'!$A:$A,'Ownership Metrics'!$E:$E),"")</f>
        <v>75.47</v>
      </c>
      <c r="Q5024" s="30">
        <f>IFERROR(_xlfn.XLOOKUP($B5024,'Ownership Metrics'!$A:$A,'Ownership Metrics'!$F:$F),"")</f>
        <v>9</v>
      </c>
      <c r="R5024" s="30">
        <f>IFERROR(_xlfn.XLOOKUP($B5024,'Ownership Metrics'!$A:$A,'Ownership Metrics'!$G:$G),"")</f>
        <v>59</v>
      </c>
      <c r="S5024" s="27" t="str">
        <f>IFERROR(_xlfn.XLOOKUP($B5024,'Ownership Metrics'!$A:$A,'Ownership Metrics'!$H:$H),"")</f>
        <v>Mayoritas</v>
      </c>
      <c r="T5024" s="27" t="str">
        <f>IFERROR(_xlfn.XLOOKUP($B5024,'Ownership Metrics'!$A:$A,'Ownership Metrics'!$I:$I),"")</f>
        <v>Tinggi</v>
      </c>
      <c r="U5024" s="27">
        <f>IF(COUNTIFS($B$2:$B5024,$B5024,$D$2:$D5024,$D5024)=1,1,0)</f>
        <v>1</v>
      </c>
      <c r="V5024" s="27">
        <f t="shared" si="235"/>
        <v>3.44</v>
      </c>
      <c r="W5024" s="27">
        <f t="shared" si="236"/>
        <v>3</v>
      </c>
      <c r="X5024" s="27">
        <f t="shared" si="234"/>
        <v>3.4399994976000001</v>
      </c>
    </row>
    <row r="5025" spans="1:24" x14ac:dyDescent="0.25">
      <c r="A5025" s="26">
        <v>46265</v>
      </c>
      <c r="B5025" s="27" t="s">
        <v>10806</v>
      </c>
      <c r="C5025" s="27" t="s">
        <v>5190</v>
      </c>
      <c r="D5025" s="27" t="s">
        <v>5191</v>
      </c>
      <c r="E5025" s="27" t="s">
        <v>22</v>
      </c>
      <c r="F5025" s="27" t="s">
        <v>23</v>
      </c>
      <c r="G5025" s="27"/>
      <c r="H5025" s="27" t="s">
        <v>24</v>
      </c>
      <c r="I5025" s="28">
        <v>61629435</v>
      </c>
      <c r="J5025" s="28">
        <v>15172407659</v>
      </c>
      <c r="K5025" s="28">
        <v>15234037094</v>
      </c>
      <c r="L5025" s="29">
        <v>83.75</v>
      </c>
      <c r="M5025" s="29">
        <f>IFERROR(_xlfn.XLOOKUP($B5025,'Ownership Metrics'!$A:$A,'Ownership Metrics'!$B:$B),"")</f>
        <v>9.2799999999999994</v>
      </c>
      <c r="N5025" s="28">
        <f>IFERROR(_xlfn.XLOOKUP($B5025,'Ownership Metrics'!$A:$A,'Ownership Metrics'!$C:$C),"")</f>
        <v>7032</v>
      </c>
      <c r="O5025" s="29">
        <f>IFERROR(_xlfn.XLOOKUP($B5025,'Ownership Metrics'!$A:$A,'Ownership Metrics'!$D:$D),"")</f>
        <v>83.75</v>
      </c>
      <c r="P5025" s="29">
        <f>IFERROR(_xlfn.XLOOKUP($B5025,'Ownership Metrics'!$A:$A,'Ownership Metrics'!$E:$E),"")</f>
        <v>89.54</v>
      </c>
      <c r="Q5025" s="30">
        <f>IFERROR(_xlfn.XLOOKUP($B5025,'Ownership Metrics'!$A:$A,'Ownership Metrics'!$F:$F),"")</f>
        <v>4</v>
      </c>
      <c r="R5025" s="30">
        <f>IFERROR(_xlfn.XLOOKUP($B5025,'Ownership Metrics'!$A:$A,'Ownership Metrics'!$G:$G),"")</f>
        <v>80</v>
      </c>
      <c r="S5025" s="27" t="str">
        <f>IFERROR(_xlfn.XLOOKUP($B5025,'Ownership Metrics'!$A:$A,'Ownership Metrics'!$H:$H),"")</f>
        <v>Mayoritas</v>
      </c>
      <c r="T5025" s="27" t="str">
        <f>IFERROR(_xlfn.XLOOKUP($B5025,'Ownership Metrics'!$A:$A,'Ownership Metrics'!$I:$I),"")</f>
        <v>Tinggi</v>
      </c>
      <c r="U5025" s="27">
        <f>IF(COUNTIFS($B$2:$B5025,$B5025,$D$2:$D5025,$D5025)=1,1,0)</f>
        <v>1</v>
      </c>
      <c r="V5025" s="27">
        <f t="shared" si="235"/>
        <v>83.75</v>
      </c>
      <c r="W5025" s="27">
        <f t="shared" si="236"/>
        <v>1</v>
      </c>
      <c r="X5025" s="27">
        <f t="shared" si="234"/>
        <v>83.749999497499999</v>
      </c>
    </row>
    <row r="5026" spans="1:24" x14ac:dyDescent="0.25">
      <c r="A5026" s="26">
        <v>46265</v>
      </c>
      <c r="B5026" s="27" t="s">
        <v>10806</v>
      </c>
      <c r="C5026" s="27" t="s">
        <v>5190</v>
      </c>
      <c r="D5026" s="27" t="s">
        <v>5192</v>
      </c>
      <c r="E5026" s="27" t="s">
        <v>51</v>
      </c>
      <c r="F5026" s="27" t="s">
        <v>32</v>
      </c>
      <c r="G5026" s="27"/>
      <c r="H5026" s="27" t="s">
        <v>62</v>
      </c>
      <c r="I5026" s="28">
        <v>545566600</v>
      </c>
      <c r="J5026" s="28">
        <v>0</v>
      </c>
      <c r="K5026" s="28">
        <v>545566600</v>
      </c>
      <c r="L5026" s="29">
        <v>3</v>
      </c>
      <c r="M5026" s="29">
        <f>IFERROR(_xlfn.XLOOKUP($B5026,'Ownership Metrics'!$A:$A,'Ownership Metrics'!$B:$B),"")</f>
        <v>9.2799999999999994</v>
      </c>
      <c r="N5026" s="28">
        <f>IFERROR(_xlfn.XLOOKUP($B5026,'Ownership Metrics'!$A:$A,'Ownership Metrics'!$C:$C),"")</f>
        <v>7032</v>
      </c>
      <c r="O5026" s="29">
        <f>IFERROR(_xlfn.XLOOKUP($B5026,'Ownership Metrics'!$A:$A,'Ownership Metrics'!$D:$D),"")</f>
        <v>83.75</v>
      </c>
      <c r="P5026" s="29">
        <f>IFERROR(_xlfn.XLOOKUP($B5026,'Ownership Metrics'!$A:$A,'Ownership Metrics'!$E:$E),"")</f>
        <v>89.54</v>
      </c>
      <c r="Q5026" s="30">
        <f>IFERROR(_xlfn.XLOOKUP($B5026,'Ownership Metrics'!$A:$A,'Ownership Metrics'!$F:$F),"")</f>
        <v>4</v>
      </c>
      <c r="R5026" s="30">
        <f>IFERROR(_xlfn.XLOOKUP($B5026,'Ownership Metrics'!$A:$A,'Ownership Metrics'!$G:$G),"")</f>
        <v>80</v>
      </c>
      <c r="S5026" s="27" t="str">
        <f>IFERROR(_xlfn.XLOOKUP($B5026,'Ownership Metrics'!$A:$A,'Ownership Metrics'!$H:$H),"")</f>
        <v>Mayoritas</v>
      </c>
      <c r="T5026" s="27" t="str">
        <f>IFERROR(_xlfn.XLOOKUP($B5026,'Ownership Metrics'!$A:$A,'Ownership Metrics'!$I:$I),"")</f>
        <v>Tinggi</v>
      </c>
      <c r="U5026" s="27">
        <f>IF(COUNTIFS($B$2:$B5026,$B5026,$D$2:$D5026,$D5026)=1,1,0)</f>
        <v>1</v>
      </c>
      <c r="V5026" s="27">
        <f t="shared" si="235"/>
        <v>3</v>
      </c>
      <c r="W5026" s="27">
        <f t="shared" si="236"/>
        <v>2</v>
      </c>
      <c r="X5026" s="27">
        <f t="shared" si="234"/>
        <v>2.9999994974000002</v>
      </c>
    </row>
    <row r="5027" spans="1:24" x14ac:dyDescent="0.25">
      <c r="A5027" s="26">
        <v>46265</v>
      </c>
      <c r="B5027" s="27" t="s">
        <v>10806</v>
      </c>
      <c r="C5027" s="27" t="s">
        <v>5190</v>
      </c>
      <c r="D5027" s="27" t="s">
        <v>5193</v>
      </c>
      <c r="E5027" s="27" t="s">
        <v>51</v>
      </c>
      <c r="F5027" s="27" t="s">
        <v>32</v>
      </c>
      <c r="G5027" s="27"/>
      <c r="H5027" s="27" t="s">
        <v>62</v>
      </c>
      <c r="I5027" s="28">
        <v>507585400</v>
      </c>
      <c r="J5027" s="28">
        <v>0</v>
      </c>
      <c r="K5027" s="28">
        <v>507585400</v>
      </c>
      <c r="L5027" s="29">
        <v>2.79</v>
      </c>
      <c r="M5027" s="29">
        <f>IFERROR(_xlfn.XLOOKUP($B5027,'Ownership Metrics'!$A:$A,'Ownership Metrics'!$B:$B),"")</f>
        <v>9.2799999999999994</v>
      </c>
      <c r="N5027" s="28">
        <f>IFERROR(_xlfn.XLOOKUP($B5027,'Ownership Metrics'!$A:$A,'Ownership Metrics'!$C:$C),"")</f>
        <v>7032</v>
      </c>
      <c r="O5027" s="29">
        <f>IFERROR(_xlfn.XLOOKUP($B5027,'Ownership Metrics'!$A:$A,'Ownership Metrics'!$D:$D),"")</f>
        <v>83.75</v>
      </c>
      <c r="P5027" s="29">
        <f>IFERROR(_xlfn.XLOOKUP($B5027,'Ownership Metrics'!$A:$A,'Ownership Metrics'!$E:$E),"")</f>
        <v>89.54</v>
      </c>
      <c r="Q5027" s="30">
        <f>IFERROR(_xlfn.XLOOKUP($B5027,'Ownership Metrics'!$A:$A,'Ownership Metrics'!$F:$F),"")</f>
        <v>4</v>
      </c>
      <c r="R5027" s="30">
        <f>IFERROR(_xlfn.XLOOKUP($B5027,'Ownership Metrics'!$A:$A,'Ownership Metrics'!$G:$G),"")</f>
        <v>80</v>
      </c>
      <c r="S5027" s="27" t="str">
        <f>IFERROR(_xlfn.XLOOKUP($B5027,'Ownership Metrics'!$A:$A,'Ownership Metrics'!$H:$H),"")</f>
        <v>Mayoritas</v>
      </c>
      <c r="T5027" s="27" t="str">
        <f>IFERROR(_xlfn.XLOOKUP($B5027,'Ownership Metrics'!$A:$A,'Ownership Metrics'!$I:$I),"")</f>
        <v>Tinggi</v>
      </c>
      <c r="U5027" s="27">
        <f>IF(COUNTIFS($B$2:$B5027,$B5027,$D$2:$D5027,$D5027)=1,1,0)</f>
        <v>1</v>
      </c>
      <c r="V5027" s="27">
        <f t="shared" si="235"/>
        <v>2.79</v>
      </c>
      <c r="W5027" s="27">
        <f t="shared" si="236"/>
        <v>3</v>
      </c>
      <c r="X5027" s="27">
        <f t="shared" si="234"/>
        <v>2.7899994973000002</v>
      </c>
    </row>
    <row r="5028" spans="1:24" x14ac:dyDescent="0.25">
      <c r="A5028" s="26">
        <v>46265</v>
      </c>
      <c r="B5028" s="27" t="s">
        <v>10806</v>
      </c>
      <c r="C5028" s="27" t="s">
        <v>5190</v>
      </c>
      <c r="D5028" s="27" t="s">
        <v>5194</v>
      </c>
      <c r="E5028" s="27" t="s">
        <v>51</v>
      </c>
      <c r="F5028" s="27" t="s">
        <v>32</v>
      </c>
      <c r="G5028" s="27"/>
      <c r="H5028" s="27" t="s">
        <v>56</v>
      </c>
      <c r="I5028" s="28">
        <v>214353104</v>
      </c>
      <c r="J5028" s="28">
        <v>0</v>
      </c>
      <c r="K5028" s="28">
        <v>214353104</v>
      </c>
      <c r="L5028" s="29">
        <v>1.18</v>
      </c>
      <c r="M5028" s="29">
        <f>IFERROR(_xlfn.XLOOKUP($B5028,'Ownership Metrics'!$A:$A,'Ownership Metrics'!$B:$B),"")</f>
        <v>9.2799999999999994</v>
      </c>
      <c r="N5028" s="28">
        <f>IFERROR(_xlfn.XLOOKUP($B5028,'Ownership Metrics'!$A:$A,'Ownership Metrics'!$C:$C),"")</f>
        <v>7032</v>
      </c>
      <c r="O5028" s="29">
        <f>IFERROR(_xlfn.XLOOKUP($B5028,'Ownership Metrics'!$A:$A,'Ownership Metrics'!$D:$D),"")</f>
        <v>83.75</v>
      </c>
      <c r="P5028" s="29">
        <f>IFERROR(_xlfn.XLOOKUP($B5028,'Ownership Metrics'!$A:$A,'Ownership Metrics'!$E:$E),"")</f>
        <v>89.54</v>
      </c>
      <c r="Q5028" s="30">
        <f>IFERROR(_xlfn.XLOOKUP($B5028,'Ownership Metrics'!$A:$A,'Ownership Metrics'!$F:$F),"")</f>
        <v>4</v>
      </c>
      <c r="R5028" s="30">
        <f>IFERROR(_xlfn.XLOOKUP($B5028,'Ownership Metrics'!$A:$A,'Ownership Metrics'!$G:$G),"")</f>
        <v>80</v>
      </c>
      <c r="S5028" s="27" t="str">
        <f>IFERROR(_xlfn.XLOOKUP($B5028,'Ownership Metrics'!$A:$A,'Ownership Metrics'!$H:$H),"")</f>
        <v>Mayoritas</v>
      </c>
      <c r="T5028" s="27" t="str">
        <f>IFERROR(_xlfn.XLOOKUP($B5028,'Ownership Metrics'!$A:$A,'Ownership Metrics'!$I:$I),"")</f>
        <v>Tinggi</v>
      </c>
      <c r="U5028" s="27">
        <f>IF(COUNTIFS($B$2:$B5028,$B5028,$D$2:$D5028,$D5028)=1,1,0)</f>
        <v>1</v>
      </c>
      <c r="V5028" s="27">
        <f t="shared" si="235"/>
        <v>1.18</v>
      </c>
      <c r="W5028" s="27">
        <f t="shared" si="236"/>
        <v>4</v>
      </c>
      <c r="X5028" s="27">
        <f t="shared" si="234"/>
        <v>1.1799994971999999</v>
      </c>
    </row>
    <row r="5029" spans="1:24" x14ac:dyDescent="0.25">
      <c r="A5029" s="26">
        <v>46265</v>
      </c>
      <c r="B5029" s="27" t="s">
        <v>10807</v>
      </c>
      <c r="C5029" s="27" t="s">
        <v>5196</v>
      </c>
      <c r="D5029" s="27" t="s">
        <v>5197</v>
      </c>
      <c r="E5029" s="27" t="s">
        <v>22</v>
      </c>
      <c r="F5029" s="27" t="s">
        <v>23</v>
      </c>
      <c r="G5029" s="27"/>
      <c r="H5029" s="27" t="s">
        <v>24</v>
      </c>
      <c r="I5029" s="28">
        <v>622927623</v>
      </c>
      <c r="J5029" s="28">
        <v>0</v>
      </c>
      <c r="K5029" s="28">
        <v>622927623</v>
      </c>
      <c r="L5029" s="29">
        <v>44.9</v>
      </c>
      <c r="M5029" s="29">
        <f>IFERROR(_xlfn.XLOOKUP($B5029,'Ownership Metrics'!$A:$A,'Ownership Metrics'!$B:$B),"")</f>
        <v>4.2699999999999996</v>
      </c>
      <c r="N5029" s="28">
        <f>IFERROR(_xlfn.XLOOKUP($B5029,'Ownership Metrics'!$A:$A,'Ownership Metrics'!$C:$C),"")</f>
        <v>2318</v>
      </c>
      <c r="O5029" s="29">
        <f>IFERROR(_xlfn.XLOOKUP($B5029,'Ownership Metrics'!$A:$A,'Ownership Metrics'!$D:$D),"")</f>
        <v>44.9</v>
      </c>
      <c r="P5029" s="29">
        <f>IFERROR(_xlfn.XLOOKUP($B5029,'Ownership Metrics'!$A:$A,'Ownership Metrics'!$E:$E),"")</f>
        <v>60.53</v>
      </c>
      <c r="Q5029" s="30">
        <f>IFERROR(_xlfn.XLOOKUP($B5029,'Ownership Metrics'!$A:$A,'Ownership Metrics'!$F:$F),"")</f>
        <v>11</v>
      </c>
      <c r="R5029" s="30">
        <f>IFERROR(_xlfn.XLOOKUP($B5029,'Ownership Metrics'!$A:$A,'Ownership Metrics'!$G:$G),"")</f>
        <v>41</v>
      </c>
      <c r="S5029" s="27" t="str">
        <f>IFERROR(_xlfn.XLOOKUP($B5029,'Ownership Metrics'!$A:$A,'Ownership Metrics'!$H:$H),"")</f>
        <v>Oligopoli</v>
      </c>
      <c r="T5029" s="27" t="str">
        <f>IFERROR(_xlfn.XLOOKUP($B5029,'Ownership Metrics'!$A:$A,'Ownership Metrics'!$I:$I),"")</f>
        <v>Sedang</v>
      </c>
      <c r="U5029" s="27">
        <f>IF(COUNTIFS($B$2:$B5029,$B5029,$D$2:$D5029,$D5029)=1,1,0)</f>
        <v>1</v>
      </c>
      <c r="V5029" s="27">
        <f t="shared" si="235"/>
        <v>44.9</v>
      </c>
      <c r="W5029" s="27">
        <f t="shared" si="236"/>
        <v>1</v>
      </c>
      <c r="X5029" s="27">
        <f t="shared" si="234"/>
        <v>44.899999497099998</v>
      </c>
    </row>
    <row r="5030" spans="1:24" x14ac:dyDescent="0.25">
      <c r="A5030" s="26">
        <v>46265</v>
      </c>
      <c r="B5030" s="27" t="s">
        <v>10807</v>
      </c>
      <c r="C5030" s="27" t="s">
        <v>5196</v>
      </c>
      <c r="D5030" s="27" t="s">
        <v>5198</v>
      </c>
      <c r="E5030" s="27" t="s">
        <v>22</v>
      </c>
      <c r="F5030" s="27" t="s">
        <v>23</v>
      </c>
      <c r="G5030" s="27"/>
      <c r="H5030" s="27" t="s">
        <v>24</v>
      </c>
      <c r="I5030" s="28">
        <v>28100300</v>
      </c>
      <c r="J5030" s="28">
        <v>0</v>
      </c>
      <c r="K5030" s="28">
        <v>28100300</v>
      </c>
      <c r="L5030" s="29">
        <v>2.0299999999999998</v>
      </c>
      <c r="M5030" s="29">
        <f>IFERROR(_xlfn.XLOOKUP($B5030,'Ownership Metrics'!$A:$A,'Ownership Metrics'!$B:$B),"")</f>
        <v>4.2699999999999996</v>
      </c>
      <c r="N5030" s="28">
        <f>IFERROR(_xlfn.XLOOKUP($B5030,'Ownership Metrics'!$A:$A,'Ownership Metrics'!$C:$C),"")</f>
        <v>2318</v>
      </c>
      <c r="O5030" s="29">
        <f>IFERROR(_xlfn.XLOOKUP($B5030,'Ownership Metrics'!$A:$A,'Ownership Metrics'!$D:$D),"")</f>
        <v>44.9</v>
      </c>
      <c r="P5030" s="29">
        <f>IFERROR(_xlfn.XLOOKUP($B5030,'Ownership Metrics'!$A:$A,'Ownership Metrics'!$E:$E),"")</f>
        <v>60.53</v>
      </c>
      <c r="Q5030" s="30">
        <f>IFERROR(_xlfn.XLOOKUP($B5030,'Ownership Metrics'!$A:$A,'Ownership Metrics'!$F:$F),"")</f>
        <v>11</v>
      </c>
      <c r="R5030" s="30">
        <f>IFERROR(_xlfn.XLOOKUP($B5030,'Ownership Metrics'!$A:$A,'Ownership Metrics'!$G:$G),"")</f>
        <v>41</v>
      </c>
      <c r="S5030" s="27" t="str">
        <f>IFERROR(_xlfn.XLOOKUP($B5030,'Ownership Metrics'!$A:$A,'Ownership Metrics'!$H:$H),"")</f>
        <v>Oligopoli</v>
      </c>
      <c r="T5030" s="27" t="str">
        <f>IFERROR(_xlfn.XLOOKUP($B5030,'Ownership Metrics'!$A:$A,'Ownership Metrics'!$I:$I),"")</f>
        <v>Sedang</v>
      </c>
      <c r="U5030" s="27">
        <f>IF(COUNTIFS($B$2:$B5030,$B5030,$D$2:$D5030,$D5030)=1,1,0)</f>
        <v>1</v>
      </c>
      <c r="V5030" s="27">
        <f t="shared" si="235"/>
        <v>2.0299999999999998</v>
      </c>
      <c r="W5030" s="27">
        <f t="shared" si="236"/>
        <v>10</v>
      </c>
      <c r="X5030" s="27">
        <f t="shared" si="234"/>
        <v>2.0299994969999999</v>
      </c>
    </row>
    <row r="5031" spans="1:24" x14ac:dyDescent="0.25">
      <c r="A5031" s="26">
        <v>46265</v>
      </c>
      <c r="B5031" s="27" t="s">
        <v>10807</v>
      </c>
      <c r="C5031" s="27" t="s">
        <v>5196</v>
      </c>
      <c r="D5031" s="27" t="s">
        <v>5199</v>
      </c>
      <c r="E5031" s="27" t="s">
        <v>22</v>
      </c>
      <c r="F5031" s="27" t="s">
        <v>23</v>
      </c>
      <c r="G5031" s="27"/>
      <c r="H5031" s="27" t="s">
        <v>24</v>
      </c>
      <c r="I5031" s="28">
        <v>67483550</v>
      </c>
      <c r="J5031" s="28">
        <v>0</v>
      </c>
      <c r="K5031" s="28">
        <v>67483550</v>
      </c>
      <c r="L5031" s="29">
        <v>4.8600000000000003</v>
      </c>
      <c r="M5031" s="29">
        <f>IFERROR(_xlfn.XLOOKUP($B5031,'Ownership Metrics'!$A:$A,'Ownership Metrics'!$B:$B),"")</f>
        <v>4.2699999999999996</v>
      </c>
      <c r="N5031" s="28">
        <f>IFERROR(_xlfn.XLOOKUP($B5031,'Ownership Metrics'!$A:$A,'Ownership Metrics'!$C:$C),"")</f>
        <v>2318</v>
      </c>
      <c r="O5031" s="29">
        <f>IFERROR(_xlfn.XLOOKUP($B5031,'Ownership Metrics'!$A:$A,'Ownership Metrics'!$D:$D),"")</f>
        <v>44.9</v>
      </c>
      <c r="P5031" s="29">
        <f>IFERROR(_xlfn.XLOOKUP($B5031,'Ownership Metrics'!$A:$A,'Ownership Metrics'!$E:$E),"")</f>
        <v>60.53</v>
      </c>
      <c r="Q5031" s="30">
        <f>IFERROR(_xlfn.XLOOKUP($B5031,'Ownership Metrics'!$A:$A,'Ownership Metrics'!$F:$F),"")</f>
        <v>11</v>
      </c>
      <c r="R5031" s="30">
        <f>IFERROR(_xlfn.XLOOKUP($B5031,'Ownership Metrics'!$A:$A,'Ownership Metrics'!$G:$G),"")</f>
        <v>41</v>
      </c>
      <c r="S5031" s="27" t="str">
        <f>IFERROR(_xlfn.XLOOKUP($B5031,'Ownership Metrics'!$A:$A,'Ownership Metrics'!$H:$H),"")</f>
        <v>Oligopoli</v>
      </c>
      <c r="T5031" s="27" t="str">
        <f>IFERROR(_xlfn.XLOOKUP($B5031,'Ownership Metrics'!$A:$A,'Ownership Metrics'!$I:$I),"")</f>
        <v>Sedang</v>
      </c>
      <c r="U5031" s="27">
        <f>IF(COUNTIFS($B$2:$B5031,$B5031,$D$2:$D5031,$D5031)=1,1,0)</f>
        <v>1</v>
      </c>
      <c r="V5031" s="27">
        <f t="shared" si="235"/>
        <v>4.8600000000000003</v>
      </c>
      <c r="W5031" s="27">
        <f t="shared" si="236"/>
        <v>6</v>
      </c>
      <c r="X5031" s="27">
        <f t="shared" si="234"/>
        <v>4.8599994969000004</v>
      </c>
    </row>
    <row r="5032" spans="1:24" x14ac:dyDescent="0.25">
      <c r="A5032" s="26">
        <v>46265</v>
      </c>
      <c r="B5032" s="27" t="s">
        <v>10807</v>
      </c>
      <c r="C5032" s="27" t="s">
        <v>5196</v>
      </c>
      <c r="D5032" s="27" t="s">
        <v>5200</v>
      </c>
      <c r="E5032" s="27" t="s">
        <v>22</v>
      </c>
      <c r="F5032" s="27" t="s">
        <v>23</v>
      </c>
      <c r="G5032" s="27"/>
      <c r="H5032" s="27" t="s">
        <v>24</v>
      </c>
      <c r="I5032" s="28">
        <v>55196225</v>
      </c>
      <c r="J5032" s="28">
        <v>0</v>
      </c>
      <c r="K5032" s="28">
        <v>55196225</v>
      </c>
      <c r="L5032" s="29">
        <v>3.98</v>
      </c>
      <c r="M5032" s="29">
        <f>IFERROR(_xlfn.XLOOKUP($B5032,'Ownership Metrics'!$A:$A,'Ownership Metrics'!$B:$B),"")</f>
        <v>4.2699999999999996</v>
      </c>
      <c r="N5032" s="28">
        <f>IFERROR(_xlfn.XLOOKUP($B5032,'Ownership Metrics'!$A:$A,'Ownership Metrics'!$C:$C),"")</f>
        <v>2318</v>
      </c>
      <c r="O5032" s="29">
        <f>IFERROR(_xlfn.XLOOKUP($B5032,'Ownership Metrics'!$A:$A,'Ownership Metrics'!$D:$D),"")</f>
        <v>44.9</v>
      </c>
      <c r="P5032" s="29">
        <f>IFERROR(_xlfn.XLOOKUP($B5032,'Ownership Metrics'!$A:$A,'Ownership Metrics'!$E:$E),"")</f>
        <v>60.53</v>
      </c>
      <c r="Q5032" s="30">
        <f>IFERROR(_xlfn.XLOOKUP($B5032,'Ownership Metrics'!$A:$A,'Ownership Metrics'!$F:$F),"")</f>
        <v>11</v>
      </c>
      <c r="R5032" s="30">
        <f>IFERROR(_xlfn.XLOOKUP($B5032,'Ownership Metrics'!$A:$A,'Ownership Metrics'!$G:$G),"")</f>
        <v>41</v>
      </c>
      <c r="S5032" s="27" t="str">
        <f>IFERROR(_xlfn.XLOOKUP($B5032,'Ownership Metrics'!$A:$A,'Ownership Metrics'!$H:$H),"")</f>
        <v>Oligopoli</v>
      </c>
      <c r="T5032" s="27" t="str">
        <f>IFERROR(_xlfn.XLOOKUP($B5032,'Ownership Metrics'!$A:$A,'Ownership Metrics'!$I:$I),"")</f>
        <v>Sedang</v>
      </c>
      <c r="U5032" s="27">
        <f>IF(COUNTIFS($B$2:$B5032,$B5032,$D$2:$D5032,$D5032)=1,1,0)</f>
        <v>1</v>
      </c>
      <c r="V5032" s="27">
        <f t="shared" si="235"/>
        <v>3.98</v>
      </c>
      <c r="W5032" s="27">
        <f t="shared" si="236"/>
        <v>9</v>
      </c>
      <c r="X5032" s="27">
        <f t="shared" si="234"/>
        <v>3.9799994968000001</v>
      </c>
    </row>
    <row r="5033" spans="1:24" x14ac:dyDescent="0.25">
      <c r="A5033" s="26">
        <v>46265</v>
      </c>
      <c r="B5033" s="27" t="s">
        <v>10807</v>
      </c>
      <c r="C5033" s="27" t="s">
        <v>5196</v>
      </c>
      <c r="D5033" s="27" t="s">
        <v>5201</v>
      </c>
      <c r="E5033" s="27" t="s">
        <v>22</v>
      </c>
      <c r="F5033" s="27" t="s">
        <v>23</v>
      </c>
      <c r="G5033" s="27"/>
      <c r="H5033" s="27" t="s">
        <v>24</v>
      </c>
      <c r="I5033" s="28">
        <v>62424050</v>
      </c>
      <c r="J5033" s="28">
        <v>0</v>
      </c>
      <c r="K5033" s="28">
        <v>62424050</v>
      </c>
      <c r="L5033" s="29">
        <v>4.5</v>
      </c>
      <c r="M5033" s="29">
        <f>IFERROR(_xlfn.XLOOKUP($B5033,'Ownership Metrics'!$A:$A,'Ownership Metrics'!$B:$B),"")</f>
        <v>4.2699999999999996</v>
      </c>
      <c r="N5033" s="28">
        <f>IFERROR(_xlfn.XLOOKUP($B5033,'Ownership Metrics'!$A:$A,'Ownership Metrics'!$C:$C),"")</f>
        <v>2318</v>
      </c>
      <c r="O5033" s="29">
        <f>IFERROR(_xlfn.XLOOKUP($B5033,'Ownership Metrics'!$A:$A,'Ownership Metrics'!$D:$D),"")</f>
        <v>44.9</v>
      </c>
      <c r="P5033" s="29">
        <f>IFERROR(_xlfn.XLOOKUP($B5033,'Ownership Metrics'!$A:$A,'Ownership Metrics'!$E:$E),"")</f>
        <v>60.53</v>
      </c>
      <c r="Q5033" s="30">
        <f>IFERROR(_xlfn.XLOOKUP($B5033,'Ownership Metrics'!$A:$A,'Ownership Metrics'!$F:$F),"")</f>
        <v>11</v>
      </c>
      <c r="R5033" s="30">
        <f>IFERROR(_xlfn.XLOOKUP($B5033,'Ownership Metrics'!$A:$A,'Ownership Metrics'!$G:$G),"")</f>
        <v>41</v>
      </c>
      <c r="S5033" s="27" t="str">
        <f>IFERROR(_xlfn.XLOOKUP($B5033,'Ownership Metrics'!$A:$A,'Ownership Metrics'!$H:$H),"")</f>
        <v>Oligopoli</v>
      </c>
      <c r="T5033" s="27" t="str">
        <f>IFERROR(_xlfn.XLOOKUP($B5033,'Ownership Metrics'!$A:$A,'Ownership Metrics'!$I:$I),"")</f>
        <v>Sedang</v>
      </c>
      <c r="U5033" s="27">
        <f>IF(COUNTIFS($B$2:$B5033,$B5033,$D$2:$D5033,$D5033)=1,1,0)</f>
        <v>1</v>
      </c>
      <c r="V5033" s="27">
        <f t="shared" si="235"/>
        <v>4.5</v>
      </c>
      <c r="W5033" s="27">
        <f t="shared" si="236"/>
        <v>8</v>
      </c>
      <c r="X5033" s="27">
        <f t="shared" si="234"/>
        <v>4.4999994967000001</v>
      </c>
    </row>
    <row r="5034" spans="1:24" x14ac:dyDescent="0.25">
      <c r="A5034" s="26">
        <v>46265</v>
      </c>
      <c r="B5034" s="27" t="s">
        <v>10807</v>
      </c>
      <c r="C5034" s="27" t="s">
        <v>5196</v>
      </c>
      <c r="D5034" s="27" t="s">
        <v>5202</v>
      </c>
      <c r="E5034" s="27" t="s">
        <v>22</v>
      </c>
      <c r="F5034" s="27" t="s">
        <v>23</v>
      </c>
      <c r="G5034" s="27"/>
      <c r="H5034" s="27" t="s">
        <v>24</v>
      </c>
      <c r="I5034" s="28">
        <v>67393975</v>
      </c>
      <c r="J5034" s="28">
        <v>0</v>
      </c>
      <c r="K5034" s="28">
        <v>67393975</v>
      </c>
      <c r="L5034" s="29">
        <v>4.8600000000000003</v>
      </c>
      <c r="M5034" s="29">
        <f>IFERROR(_xlfn.XLOOKUP($B5034,'Ownership Metrics'!$A:$A,'Ownership Metrics'!$B:$B),"")</f>
        <v>4.2699999999999996</v>
      </c>
      <c r="N5034" s="28">
        <f>IFERROR(_xlfn.XLOOKUP($B5034,'Ownership Metrics'!$A:$A,'Ownership Metrics'!$C:$C),"")</f>
        <v>2318</v>
      </c>
      <c r="O5034" s="29">
        <f>IFERROR(_xlfn.XLOOKUP($B5034,'Ownership Metrics'!$A:$A,'Ownership Metrics'!$D:$D),"")</f>
        <v>44.9</v>
      </c>
      <c r="P5034" s="29">
        <f>IFERROR(_xlfn.XLOOKUP($B5034,'Ownership Metrics'!$A:$A,'Ownership Metrics'!$E:$E),"")</f>
        <v>60.53</v>
      </c>
      <c r="Q5034" s="30">
        <f>IFERROR(_xlfn.XLOOKUP($B5034,'Ownership Metrics'!$A:$A,'Ownership Metrics'!$F:$F),"")</f>
        <v>11</v>
      </c>
      <c r="R5034" s="30">
        <f>IFERROR(_xlfn.XLOOKUP($B5034,'Ownership Metrics'!$A:$A,'Ownership Metrics'!$G:$G),"")</f>
        <v>41</v>
      </c>
      <c r="S5034" s="27" t="str">
        <f>IFERROR(_xlfn.XLOOKUP($B5034,'Ownership Metrics'!$A:$A,'Ownership Metrics'!$H:$H),"")</f>
        <v>Oligopoli</v>
      </c>
      <c r="T5034" s="27" t="str">
        <f>IFERROR(_xlfn.XLOOKUP($B5034,'Ownership Metrics'!$A:$A,'Ownership Metrics'!$I:$I),"")</f>
        <v>Sedang</v>
      </c>
      <c r="U5034" s="27">
        <f>IF(COUNTIFS($B$2:$B5034,$B5034,$D$2:$D5034,$D5034)=1,1,0)</f>
        <v>1</v>
      </c>
      <c r="V5034" s="27">
        <f t="shared" si="235"/>
        <v>4.8600000000000003</v>
      </c>
      <c r="W5034" s="27">
        <f t="shared" si="236"/>
        <v>7</v>
      </c>
      <c r="X5034" s="27">
        <f t="shared" si="234"/>
        <v>4.8599994966000004</v>
      </c>
    </row>
    <row r="5035" spans="1:24" x14ac:dyDescent="0.25">
      <c r="A5035" s="26">
        <v>46265</v>
      </c>
      <c r="B5035" s="27" t="s">
        <v>10807</v>
      </c>
      <c r="C5035" s="27" t="s">
        <v>5196</v>
      </c>
      <c r="D5035" s="27" t="s">
        <v>5203</v>
      </c>
      <c r="E5035" s="27" t="s">
        <v>22</v>
      </c>
      <c r="F5035" s="27" t="s">
        <v>23</v>
      </c>
      <c r="G5035" s="27"/>
      <c r="H5035" s="27" t="s">
        <v>24</v>
      </c>
      <c r="I5035" s="28">
        <v>23707309</v>
      </c>
      <c r="J5035" s="28">
        <v>0</v>
      </c>
      <c r="K5035" s="28">
        <v>23707309</v>
      </c>
      <c r="L5035" s="29">
        <v>1.71</v>
      </c>
      <c r="M5035" s="29">
        <f>IFERROR(_xlfn.XLOOKUP($B5035,'Ownership Metrics'!$A:$A,'Ownership Metrics'!$B:$B),"")</f>
        <v>4.2699999999999996</v>
      </c>
      <c r="N5035" s="28">
        <f>IFERROR(_xlfn.XLOOKUP($B5035,'Ownership Metrics'!$A:$A,'Ownership Metrics'!$C:$C),"")</f>
        <v>2318</v>
      </c>
      <c r="O5035" s="29">
        <f>IFERROR(_xlfn.XLOOKUP($B5035,'Ownership Metrics'!$A:$A,'Ownership Metrics'!$D:$D),"")</f>
        <v>44.9</v>
      </c>
      <c r="P5035" s="29">
        <f>IFERROR(_xlfn.XLOOKUP($B5035,'Ownership Metrics'!$A:$A,'Ownership Metrics'!$E:$E),"")</f>
        <v>60.53</v>
      </c>
      <c r="Q5035" s="30">
        <f>IFERROR(_xlfn.XLOOKUP($B5035,'Ownership Metrics'!$A:$A,'Ownership Metrics'!$F:$F),"")</f>
        <v>11</v>
      </c>
      <c r="R5035" s="30">
        <f>IFERROR(_xlfn.XLOOKUP($B5035,'Ownership Metrics'!$A:$A,'Ownership Metrics'!$G:$G),"")</f>
        <v>41</v>
      </c>
      <c r="S5035" s="27" t="str">
        <f>IFERROR(_xlfn.XLOOKUP($B5035,'Ownership Metrics'!$A:$A,'Ownership Metrics'!$H:$H),"")</f>
        <v>Oligopoli</v>
      </c>
      <c r="T5035" s="27" t="str">
        <f>IFERROR(_xlfn.XLOOKUP($B5035,'Ownership Metrics'!$A:$A,'Ownership Metrics'!$I:$I),"")</f>
        <v>Sedang</v>
      </c>
      <c r="U5035" s="27">
        <f>IF(COUNTIFS($B$2:$B5035,$B5035,$D$2:$D5035,$D5035)=1,1,0)</f>
        <v>1</v>
      </c>
      <c r="V5035" s="27">
        <f t="shared" si="235"/>
        <v>1.71</v>
      </c>
      <c r="W5035" s="27">
        <f t="shared" si="236"/>
        <v>11</v>
      </c>
      <c r="X5035" s="27">
        <f t="shared" si="234"/>
        <v>1.7099994965</v>
      </c>
    </row>
    <row r="5036" spans="1:24" x14ac:dyDescent="0.25">
      <c r="A5036" s="26">
        <v>46265</v>
      </c>
      <c r="B5036" s="27" t="s">
        <v>10807</v>
      </c>
      <c r="C5036" s="27" t="s">
        <v>5196</v>
      </c>
      <c r="D5036" s="27" t="s">
        <v>5204</v>
      </c>
      <c r="E5036" s="27" t="s">
        <v>35</v>
      </c>
      <c r="F5036" s="27" t="s">
        <v>23</v>
      </c>
      <c r="G5036" s="27" t="s">
        <v>36</v>
      </c>
      <c r="H5036" s="27" t="s">
        <v>24</v>
      </c>
      <c r="I5036" s="28">
        <v>120116300</v>
      </c>
      <c r="J5036" s="28">
        <v>0</v>
      </c>
      <c r="K5036" s="28">
        <v>120116300</v>
      </c>
      <c r="L5036" s="29">
        <v>8.66</v>
      </c>
      <c r="M5036" s="29">
        <f>IFERROR(_xlfn.XLOOKUP($B5036,'Ownership Metrics'!$A:$A,'Ownership Metrics'!$B:$B),"")</f>
        <v>4.2699999999999996</v>
      </c>
      <c r="N5036" s="28">
        <f>IFERROR(_xlfn.XLOOKUP($B5036,'Ownership Metrics'!$A:$A,'Ownership Metrics'!$C:$C),"")</f>
        <v>2318</v>
      </c>
      <c r="O5036" s="29">
        <f>IFERROR(_xlfn.XLOOKUP($B5036,'Ownership Metrics'!$A:$A,'Ownership Metrics'!$D:$D),"")</f>
        <v>44.9</v>
      </c>
      <c r="P5036" s="29">
        <f>IFERROR(_xlfn.XLOOKUP($B5036,'Ownership Metrics'!$A:$A,'Ownership Metrics'!$E:$E),"")</f>
        <v>60.53</v>
      </c>
      <c r="Q5036" s="30">
        <f>IFERROR(_xlfn.XLOOKUP($B5036,'Ownership Metrics'!$A:$A,'Ownership Metrics'!$F:$F),"")</f>
        <v>11</v>
      </c>
      <c r="R5036" s="30">
        <f>IFERROR(_xlfn.XLOOKUP($B5036,'Ownership Metrics'!$A:$A,'Ownership Metrics'!$G:$G),"")</f>
        <v>41</v>
      </c>
      <c r="S5036" s="27" t="str">
        <f>IFERROR(_xlfn.XLOOKUP($B5036,'Ownership Metrics'!$A:$A,'Ownership Metrics'!$H:$H),"")</f>
        <v>Oligopoli</v>
      </c>
      <c r="T5036" s="27" t="str">
        <f>IFERROR(_xlfn.XLOOKUP($B5036,'Ownership Metrics'!$A:$A,'Ownership Metrics'!$I:$I),"")</f>
        <v>Sedang</v>
      </c>
      <c r="U5036" s="27">
        <f>IF(COUNTIFS($B$2:$B5036,$B5036,$D$2:$D5036,$D5036)=1,1,0)</f>
        <v>1</v>
      </c>
      <c r="V5036" s="27">
        <f t="shared" si="235"/>
        <v>8.66</v>
      </c>
      <c r="W5036" s="27">
        <f t="shared" si="236"/>
        <v>2</v>
      </c>
      <c r="X5036" s="27">
        <f t="shared" si="234"/>
        <v>8.6599994963999993</v>
      </c>
    </row>
    <row r="5037" spans="1:24" x14ac:dyDescent="0.25">
      <c r="A5037" s="26">
        <v>46265</v>
      </c>
      <c r="B5037" s="27" t="s">
        <v>10807</v>
      </c>
      <c r="C5037" s="27" t="s">
        <v>5196</v>
      </c>
      <c r="D5037" s="27" t="s">
        <v>5205</v>
      </c>
      <c r="E5037" s="27" t="s">
        <v>35</v>
      </c>
      <c r="F5037" s="27" t="s">
        <v>23</v>
      </c>
      <c r="G5037" s="27" t="s">
        <v>36</v>
      </c>
      <c r="H5037" s="27" t="s">
        <v>24</v>
      </c>
      <c r="I5037" s="28">
        <v>94800953</v>
      </c>
      <c r="J5037" s="28">
        <v>0</v>
      </c>
      <c r="K5037" s="28">
        <v>94800953</v>
      </c>
      <c r="L5037" s="29">
        <v>6.83</v>
      </c>
      <c r="M5037" s="29">
        <f>IFERROR(_xlfn.XLOOKUP($B5037,'Ownership Metrics'!$A:$A,'Ownership Metrics'!$B:$B),"")</f>
        <v>4.2699999999999996</v>
      </c>
      <c r="N5037" s="28">
        <f>IFERROR(_xlfn.XLOOKUP($B5037,'Ownership Metrics'!$A:$A,'Ownership Metrics'!$C:$C),"")</f>
        <v>2318</v>
      </c>
      <c r="O5037" s="29">
        <f>IFERROR(_xlfn.XLOOKUP($B5037,'Ownership Metrics'!$A:$A,'Ownership Metrics'!$D:$D),"")</f>
        <v>44.9</v>
      </c>
      <c r="P5037" s="29">
        <f>IFERROR(_xlfn.XLOOKUP($B5037,'Ownership Metrics'!$A:$A,'Ownership Metrics'!$E:$E),"")</f>
        <v>60.53</v>
      </c>
      <c r="Q5037" s="30">
        <f>IFERROR(_xlfn.XLOOKUP($B5037,'Ownership Metrics'!$A:$A,'Ownership Metrics'!$F:$F),"")</f>
        <v>11</v>
      </c>
      <c r="R5037" s="30">
        <f>IFERROR(_xlfn.XLOOKUP($B5037,'Ownership Metrics'!$A:$A,'Ownership Metrics'!$G:$G),"")</f>
        <v>41</v>
      </c>
      <c r="S5037" s="27" t="str">
        <f>IFERROR(_xlfn.XLOOKUP($B5037,'Ownership Metrics'!$A:$A,'Ownership Metrics'!$H:$H),"")</f>
        <v>Oligopoli</v>
      </c>
      <c r="T5037" s="27" t="str">
        <f>IFERROR(_xlfn.XLOOKUP($B5037,'Ownership Metrics'!$A:$A,'Ownership Metrics'!$I:$I),"")</f>
        <v>Sedang</v>
      </c>
      <c r="U5037" s="27">
        <f>IF(COUNTIFS($B$2:$B5037,$B5037,$D$2:$D5037,$D5037)=1,1,0)</f>
        <v>1</v>
      </c>
      <c r="V5037" s="27">
        <f t="shared" si="235"/>
        <v>6.83</v>
      </c>
      <c r="W5037" s="27">
        <f t="shared" si="236"/>
        <v>4</v>
      </c>
      <c r="X5037" s="27">
        <f t="shared" si="234"/>
        <v>6.8299994963000001</v>
      </c>
    </row>
    <row r="5038" spans="1:24" x14ac:dyDescent="0.25">
      <c r="A5038" s="26">
        <v>46265</v>
      </c>
      <c r="B5038" s="27" t="s">
        <v>10807</v>
      </c>
      <c r="C5038" s="27" t="s">
        <v>5196</v>
      </c>
      <c r="D5038" s="27" t="s">
        <v>5206</v>
      </c>
      <c r="E5038" s="27" t="s">
        <v>35</v>
      </c>
      <c r="F5038" s="27" t="s">
        <v>23</v>
      </c>
      <c r="G5038" s="27" t="s">
        <v>36</v>
      </c>
      <c r="H5038" s="27" t="s">
        <v>24</v>
      </c>
      <c r="I5038" s="28">
        <v>96718700</v>
      </c>
      <c r="J5038" s="28">
        <v>0</v>
      </c>
      <c r="K5038" s="28">
        <v>96718700</v>
      </c>
      <c r="L5038" s="29">
        <v>6.97</v>
      </c>
      <c r="M5038" s="29">
        <f>IFERROR(_xlfn.XLOOKUP($B5038,'Ownership Metrics'!$A:$A,'Ownership Metrics'!$B:$B),"")</f>
        <v>4.2699999999999996</v>
      </c>
      <c r="N5038" s="28">
        <f>IFERROR(_xlfn.XLOOKUP($B5038,'Ownership Metrics'!$A:$A,'Ownership Metrics'!$C:$C),"")</f>
        <v>2318</v>
      </c>
      <c r="O5038" s="29">
        <f>IFERROR(_xlfn.XLOOKUP($B5038,'Ownership Metrics'!$A:$A,'Ownership Metrics'!$D:$D),"")</f>
        <v>44.9</v>
      </c>
      <c r="P5038" s="29">
        <f>IFERROR(_xlfn.XLOOKUP($B5038,'Ownership Metrics'!$A:$A,'Ownership Metrics'!$E:$E),"")</f>
        <v>60.53</v>
      </c>
      <c r="Q5038" s="30">
        <f>IFERROR(_xlfn.XLOOKUP($B5038,'Ownership Metrics'!$A:$A,'Ownership Metrics'!$F:$F),"")</f>
        <v>11</v>
      </c>
      <c r="R5038" s="30">
        <f>IFERROR(_xlfn.XLOOKUP($B5038,'Ownership Metrics'!$A:$A,'Ownership Metrics'!$G:$G),"")</f>
        <v>41</v>
      </c>
      <c r="S5038" s="27" t="str">
        <f>IFERROR(_xlfn.XLOOKUP($B5038,'Ownership Metrics'!$A:$A,'Ownership Metrics'!$H:$H),"")</f>
        <v>Oligopoli</v>
      </c>
      <c r="T5038" s="27" t="str">
        <f>IFERROR(_xlfn.XLOOKUP($B5038,'Ownership Metrics'!$A:$A,'Ownership Metrics'!$I:$I),"")</f>
        <v>Sedang</v>
      </c>
      <c r="U5038" s="27">
        <f>IF(COUNTIFS($B$2:$B5038,$B5038,$D$2:$D5038,$D5038)=1,1,0)</f>
        <v>1</v>
      </c>
      <c r="V5038" s="27">
        <f t="shared" si="235"/>
        <v>6.97</v>
      </c>
      <c r="W5038" s="27">
        <f t="shared" si="236"/>
        <v>3</v>
      </c>
      <c r="X5038" s="27">
        <f t="shared" si="234"/>
        <v>6.9699994961999998</v>
      </c>
    </row>
    <row r="5039" spans="1:24" x14ac:dyDescent="0.25">
      <c r="A5039" s="26">
        <v>46265</v>
      </c>
      <c r="B5039" s="27" t="s">
        <v>10807</v>
      </c>
      <c r="C5039" s="27" t="s">
        <v>5196</v>
      </c>
      <c r="D5039" s="27" t="s">
        <v>5207</v>
      </c>
      <c r="E5039" s="27" t="s">
        <v>35</v>
      </c>
      <c r="F5039" s="27" t="s">
        <v>23</v>
      </c>
      <c r="G5039" s="27" t="s">
        <v>36</v>
      </c>
      <c r="H5039" s="27" t="s">
        <v>24</v>
      </c>
      <c r="I5039" s="28">
        <v>89247800</v>
      </c>
      <c r="J5039" s="28">
        <v>0</v>
      </c>
      <c r="K5039" s="28">
        <v>89247800</v>
      </c>
      <c r="L5039" s="29">
        <v>6.43</v>
      </c>
      <c r="M5039" s="29">
        <f>IFERROR(_xlfn.XLOOKUP($B5039,'Ownership Metrics'!$A:$A,'Ownership Metrics'!$B:$B),"")</f>
        <v>4.2699999999999996</v>
      </c>
      <c r="N5039" s="28">
        <f>IFERROR(_xlfn.XLOOKUP($B5039,'Ownership Metrics'!$A:$A,'Ownership Metrics'!$C:$C),"")</f>
        <v>2318</v>
      </c>
      <c r="O5039" s="29">
        <f>IFERROR(_xlfn.XLOOKUP($B5039,'Ownership Metrics'!$A:$A,'Ownership Metrics'!$D:$D),"")</f>
        <v>44.9</v>
      </c>
      <c r="P5039" s="29">
        <f>IFERROR(_xlfn.XLOOKUP($B5039,'Ownership Metrics'!$A:$A,'Ownership Metrics'!$E:$E),"")</f>
        <v>60.53</v>
      </c>
      <c r="Q5039" s="30">
        <f>IFERROR(_xlfn.XLOOKUP($B5039,'Ownership Metrics'!$A:$A,'Ownership Metrics'!$F:$F),"")</f>
        <v>11</v>
      </c>
      <c r="R5039" s="30">
        <f>IFERROR(_xlfn.XLOOKUP($B5039,'Ownership Metrics'!$A:$A,'Ownership Metrics'!$G:$G),"")</f>
        <v>41</v>
      </c>
      <c r="S5039" s="27" t="str">
        <f>IFERROR(_xlfn.XLOOKUP($B5039,'Ownership Metrics'!$A:$A,'Ownership Metrics'!$H:$H),"")</f>
        <v>Oligopoli</v>
      </c>
      <c r="T5039" s="27" t="str">
        <f>IFERROR(_xlfn.XLOOKUP($B5039,'Ownership Metrics'!$A:$A,'Ownership Metrics'!$I:$I),"")</f>
        <v>Sedang</v>
      </c>
      <c r="U5039" s="27">
        <f>IF(COUNTIFS($B$2:$B5039,$B5039,$D$2:$D5039,$D5039)=1,1,0)</f>
        <v>1</v>
      </c>
      <c r="V5039" s="27">
        <f t="shared" si="235"/>
        <v>6.43</v>
      </c>
      <c r="W5039" s="27">
        <f t="shared" si="236"/>
        <v>5</v>
      </c>
      <c r="X5039" s="27">
        <f t="shared" si="234"/>
        <v>6.4299994960999998</v>
      </c>
    </row>
    <row r="5040" spans="1:24" x14ac:dyDescent="0.25">
      <c r="A5040" s="26">
        <v>46265</v>
      </c>
      <c r="B5040" s="27" t="s">
        <v>10808</v>
      </c>
      <c r="C5040" s="27" t="s">
        <v>5209</v>
      </c>
      <c r="D5040" s="27" t="s">
        <v>5210</v>
      </c>
      <c r="E5040" s="27" t="s">
        <v>22</v>
      </c>
      <c r="F5040" s="27" t="s">
        <v>23</v>
      </c>
      <c r="G5040" s="27"/>
      <c r="H5040" s="27" t="s">
        <v>24</v>
      </c>
      <c r="I5040" s="28">
        <v>17096300</v>
      </c>
      <c r="J5040" s="28">
        <v>0</v>
      </c>
      <c r="K5040" s="28">
        <v>17096300</v>
      </c>
      <c r="L5040" s="29">
        <v>2.37</v>
      </c>
      <c r="M5040" s="29">
        <f>IFERROR(_xlfn.XLOOKUP($B5040,'Ownership Metrics'!$A:$A,'Ownership Metrics'!$B:$B),"")</f>
        <v>14.68</v>
      </c>
      <c r="N5040" s="28">
        <f>IFERROR(_xlfn.XLOOKUP($B5040,'Ownership Metrics'!$A:$A,'Ownership Metrics'!$C:$C),"")</f>
        <v>1482</v>
      </c>
      <c r="O5040" s="29">
        <f>IFERROR(_xlfn.XLOOKUP($B5040,'Ownership Metrics'!$A:$A,'Ownership Metrics'!$D:$D),"")</f>
        <v>30</v>
      </c>
      <c r="P5040" s="29">
        <f>IFERROR(_xlfn.XLOOKUP($B5040,'Ownership Metrics'!$A:$A,'Ownership Metrics'!$E:$E),"")</f>
        <v>59</v>
      </c>
      <c r="Q5040" s="30">
        <f>IFERROR(_xlfn.XLOOKUP($B5040,'Ownership Metrics'!$A:$A,'Ownership Metrics'!$F:$F),"")</f>
        <v>18</v>
      </c>
      <c r="R5040" s="30">
        <f>IFERROR(_xlfn.XLOOKUP($B5040,'Ownership Metrics'!$A:$A,'Ownership Metrics'!$G:$G),"")</f>
        <v>29</v>
      </c>
      <c r="S5040" s="27" t="str">
        <f>IFERROR(_xlfn.XLOOKUP($B5040,'Ownership Metrics'!$A:$A,'Ownership Metrics'!$H:$H),"")</f>
        <v>Moderat</v>
      </c>
      <c r="T5040" s="27" t="str">
        <f>IFERROR(_xlfn.XLOOKUP($B5040,'Ownership Metrics'!$A:$A,'Ownership Metrics'!$I:$I),"")</f>
        <v>Sedang</v>
      </c>
      <c r="U5040" s="27">
        <f>IF(COUNTIFS($B$2:$B5040,$B5040,$D$2:$D5040,$D5040)=1,1,0)</f>
        <v>1</v>
      </c>
      <c r="V5040" s="27">
        <f t="shared" si="235"/>
        <v>2.37</v>
      </c>
      <c r="W5040" s="27">
        <f t="shared" si="236"/>
        <v>5</v>
      </c>
      <c r="X5040" s="27">
        <f t="shared" si="234"/>
        <v>2.3699994960000001</v>
      </c>
    </row>
    <row r="5041" spans="1:24" x14ac:dyDescent="0.25">
      <c r="A5041" s="26">
        <v>46265</v>
      </c>
      <c r="B5041" s="27" t="s">
        <v>10808</v>
      </c>
      <c r="C5041" s="27" t="s">
        <v>5209</v>
      </c>
      <c r="D5041" s="27" t="s">
        <v>5211</v>
      </c>
      <c r="E5041" s="27" t="s">
        <v>51</v>
      </c>
      <c r="F5041" s="27" t="s">
        <v>23</v>
      </c>
      <c r="G5041" s="27"/>
      <c r="H5041" s="27" t="s">
        <v>24</v>
      </c>
      <c r="I5041" s="28">
        <v>216000000</v>
      </c>
      <c r="J5041" s="28">
        <v>0</v>
      </c>
      <c r="K5041" s="28">
        <v>216000000</v>
      </c>
      <c r="L5041" s="29">
        <v>30</v>
      </c>
      <c r="M5041" s="29">
        <f>IFERROR(_xlfn.XLOOKUP($B5041,'Ownership Metrics'!$A:$A,'Ownership Metrics'!$B:$B),"")</f>
        <v>14.68</v>
      </c>
      <c r="N5041" s="28">
        <f>IFERROR(_xlfn.XLOOKUP($B5041,'Ownership Metrics'!$A:$A,'Ownership Metrics'!$C:$C),"")</f>
        <v>1482</v>
      </c>
      <c r="O5041" s="29">
        <f>IFERROR(_xlfn.XLOOKUP($B5041,'Ownership Metrics'!$A:$A,'Ownership Metrics'!$D:$D),"")</f>
        <v>30</v>
      </c>
      <c r="P5041" s="29">
        <f>IFERROR(_xlfn.XLOOKUP($B5041,'Ownership Metrics'!$A:$A,'Ownership Metrics'!$E:$E),"")</f>
        <v>59</v>
      </c>
      <c r="Q5041" s="30">
        <f>IFERROR(_xlfn.XLOOKUP($B5041,'Ownership Metrics'!$A:$A,'Ownership Metrics'!$F:$F),"")</f>
        <v>18</v>
      </c>
      <c r="R5041" s="30">
        <f>IFERROR(_xlfn.XLOOKUP($B5041,'Ownership Metrics'!$A:$A,'Ownership Metrics'!$G:$G),"")</f>
        <v>29</v>
      </c>
      <c r="S5041" s="27" t="str">
        <f>IFERROR(_xlfn.XLOOKUP($B5041,'Ownership Metrics'!$A:$A,'Ownership Metrics'!$H:$H),"")</f>
        <v>Moderat</v>
      </c>
      <c r="T5041" s="27" t="str">
        <f>IFERROR(_xlfn.XLOOKUP($B5041,'Ownership Metrics'!$A:$A,'Ownership Metrics'!$I:$I),"")</f>
        <v>Sedang</v>
      </c>
      <c r="U5041" s="27">
        <f>IF(COUNTIFS($B$2:$B5041,$B5041,$D$2:$D5041,$D5041)=1,1,0)</f>
        <v>1</v>
      </c>
      <c r="V5041" s="27">
        <f t="shared" si="235"/>
        <v>30</v>
      </c>
      <c r="W5041" s="27">
        <f t="shared" si="236"/>
        <v>1</v>
      </c>
      <c r="X5041" s="27">
        <f t="shared" si="234"/>
        <v>29.999999495899999</v>
      </c>
    </row>
    <row r="5042" spans="1:24" x14ac:dyDescent="0.25">
      <c r="A5042" s="26">
        <v>46265</v>
      </c>
      <c r="B5042" s="27" t="s">
        <v>10808</v>
      </c>
      <c r="C5042" s="27" t="s">
        <v>5209</v>
      </c>
      <c r="D5042" s="27" t="s">
        <v>329</v>
      </c>
      <c r="E5042" s="27" t="s">
        <v>114</v>
      </c>
      <c r="F5042" s="27" t="s">
        <v>23</v>
      </c>
      <c r="G5042" s="27"/>
      <c r="H5042" s="27" t="s">
        <v>24</v>
      </c>
      <c r="I5042" s="28">
        <v>51200000</v>
      </c>
      <c r="J5042" s="28">
        <v>0</v>
      </c>
      <c r="K5042" s="28">
        <v>51200000</v>
      </c>
      <c r="L5042" s="29">
        <v>7.11</v>
      </c>
      <c r="M5042" s="29">
        <f>IFERROR(_xlfn.XLOOKUP($B5042,'Ownership Metrics'!$A:$A,'Ownership Metrics'!$B:$B),"")</f>
        <v>14.68</v>
      </c>
      <c r="N5042" s="28">
        <f>IFERROR(_xlfn.XLOOKUP($B5042,'Ownership Metrics'!$A:$A,'Ownership Metrics'!$C:$C),"")</f>
        <v>1482</v>
      </c>
      <c r="O5042" s="29">
        <f>IFERROR(_xlfn.XLOOKUP($B5042,'Ownership Metrics'!$A:$A,'Ownership Metrics'!$D:$D),"")</f>
        <v>30</v>
      </c>
      <c r="P5042" s="29">
        <f>IFERROR(_xlfn.XLOOKUP($B5042,'Ownership Metrics'!$A:$A,'Ownership Metrics'!$E:$E),"")</f>
        <v>59</v>
      </c>
      <c r="Q5042" s="30">
        <f>IFERROR(_xlfn.XLOOKUP($B5042,'Ownership Metrics'!$A:$A,'Ownership Metrics'!$F:$F),"")</f>
        <v>18</v>
      </c>
      <c r="R5042" s="30">
        <f>IFERROR(_xlfn.XLOOKUP($B5042,'Ownership Metrics'!$A:$A,'Ownership Metrics'!$G:$G),"")</f>
        <v>29</v>
      </c>
      <c r="S5042" s="27" t="str">
        <f>IFERROR(_xlfn.XLOOKUP($B5042,'Ownership Metrics'!$A:$A,'Ownership Metrics'!$H:$H),"")</f>
        <v>Moderat</v>
      </c>
      <c r="T5042" s="27" t="str">
        <f>IFERROR(_xlfn.XLOOKUP($B5042,'Ownership Metrics'!$A:$A,'Ownership Metrics'!$I:$I),"")</f>
        <v>Sedang</v>
      </c>
      <c r="U5042" s="27">
        <f>IF(COUNTIFS($B$2:$B5042,$B5042,$D$2:$D5042,$D5042)=1,1,0)</f>
        <v>1</v>
      </c>
      <c r="V5042" s="27">
        <f t="shared" si="235"/>
        <v>7.11</v>
      </c>
      <c r="W5042" s="27">
        <f t="shared" si="236"/>
        <v>3</v>
      </c>
      <c r="X5042" s="27">
        <f t="shared" si="234"/>
        <v>7.1099994958000003</v>
      </c>
    </row>
    <row r="5043" spans="1:24" x14ac:dyDescent="0.25">
      <c r="A5043" s="26">
        <v>46265</v>
      </c>
      <c r="B5043" s="27" t="s">
        <v>10808</v>
      </c>
      <c r="C5043" s="27" t="s">
        <v>5209</v>
      </c>
      <c r="D5043" s="27" t="s">
        <v>5212</v>
      </c>
      <c r="E5043" s="27" t="s">
        <v>31</v>
      </c>
      <c r="F5043" s="27" t="s">
        <v>23</v>
      </c>
      <c r="G5043" s="27"/>
      <c r="H5043" s="27"/>
      <c r="I5043" s="28">
        <v>0</v>
      </c>
      <c r="J5043" s="28">
        <v>157600000</v>
      </c>
      <c r="K5043" s="28">
        <v>157600000</v>
      </c>
      <c r="L5043" s="29">
        <v>21.89</v>
      </c>
      <c r="M5043" s="29">
        <f>IFERROR(_xlfn.XLOOKUP($B5043,'Ownership Metrics'!$A:$A,'Ownership Metrics'!$B:$B),"")</f>
        <v>14.68</v>
      </c>
      <c r="N5043" s="28">
        <f>IFERROR(_xlfn.XLOOKUP($B5043,'Ownership Metrics'!$A:$A,'Ownership Metrics'!$C:$C),"")</f>
        <v>1482</v>
      </c>
      <c r="O5043" s="29">
        <f>IFERROR(_xlfn.XLOOKUP($B5043,'Ownership Metrics'!$A:$A,'Ownership Metrics'!$D:$D),"")</f>
        <v>30</v>
      </c>
      <c r="P5043" s="29">
        <f>IFERROR(_xlfn.XLOOKUP($B5043,'Ownership Metrics'!$A:$A,'Ownership Metrics'!$E:$E),"")</f>
        <v>59</v>
      </c>
      <c r="Q5043" s="30">
        <f>IFERROR(_xlfn.XLOOKUP($B5043,'Ownership Metrics'!$A:$A,'Ownership Metrics'!$F:$F),"")</f>
        <v>18</v>
      </c>
      <c r="R5043" s="30">
        <f>IFERROR(_xlfn.XLOOKUP($B5043,'Ownership Metrics'!$A:$A,'Ownership Metrics'!$G:$G),"")</f>
        <v>29</v>
      </c>
      <c r="S5043" s="27" t="str">
        <f>IFERROR(_xlfn.XLOOKUP($B5043,'Ownership Metrics'!$A:$A,'Ownership Metrics'!$H:$H),"")</f>
        <v>Moderat</v>
      </c>
      <c r="T5043" s="27" t="str">
        <f>IFERROR(_xlfn.XLOOKUP($B5043,'Ownership Metrics'!$A:$A,'Ownership Metrics'!$I:$I),"")</f>
        <v>Sedang</v>
      </c>
      <c r="U5043" s="27">
        <f>IF(COUNTIFS($B$2:$B5043,$B5043,$D$2:$D5043,$D5043)=1,1,0)</f>
        <v>1</v>
      </c>
      <c r="V5043" s="27">
        <f t="shared" si="235"/>
        <v>21.89</v>
      </c>
      <c r="W5043" s="27">
        <f t="shared" si="236"/>
        <v>2</v>
      </c>
      <c r="X5043" s="27">
        <f t="shared" si="234"/>
        <v>21.8899994957</v>
      </c>
    </row>
    <row r="5044" spans="1:24" x14ac:dyDescent="0.25">
      <c r="A5044" s="26">
        <v>46265</v>
      </c>
      <c r="B5044" s="27" t="s">
        <v>10808</v>
      </c>
      <c r="C5044" s="27" t="s">
        <v>5209</v>
      </c>
      <c r="D5044" s="27" t="s">
        <v>1914</v>
      </c>
      <c r="E5044" s="27" t="s">
        <v>35</v>
      </c>
      <c r="F5044" s="27" t="s">
        <v>23</v>
      </c>
      <c r="G5044" s="27" t="s">
        <v>36</v>
      </c>
      <c r="H5044" s="27" t="s">
        <v>24</v>
      </c>
      <c r="I5044" s="28">
        <v>8899200</v>
      </c>
      <c r="J5044" s="28">
        <v>0</v>
      </c>
      <c r="K5044" s="28">
        <v>8899200</v>
      </c>
      <c r="L5044" s="29">
        <v>1.24</v>
      </c>
      <c r="M5044" s="29">
        <f>IFERROR(_xlfn.XLOOKUP($B5044,'Ownership Metrics'!$A:$A,'Ownership Metrics'!$B:$B),"")</f>
        <v>14.68</v>
      </c>
      <c r="N5044" s="28">
        <f>IFERROR(_xlfn.XLOOKUP($B5044,'Ownership Metrics'!$A:$A,'Ownership Metrics'!$C:$C),"")</f>
        <v>1482</v>
      </c>
      <c r="O5044" s="29">
        <f>IFERROR(_xlfn.XLOOKUP($B5044,'Ownership Metrics'!$A:$A,'Ownership Metrics'!$D:$D),"")</f>
        <v>30</v>
      </c>
      <c r="P5044" s="29">
        <f>IFERROR(_xlfn.XLOOKUP($B5044,'Ownership Metrics'!$A:$A,'Ownership Metrics'!$E:$E),"")</f>
        <v>59</v>
      </c>
      <c r="Q5044" s="30">
        <f>IFERROR(_xlfn.XLOOKUP($B5044,'Ownership Metrics'!$A:$A,'Ownership Metrics'!$F:$F),"")</f>
        <v>18</v>
      </c>
      <c r="R5044" s="30">
        <f>IFERROR(_xlfn.XLOOKUP($B5044,'Ownership Metrics'!$A:$A,'Ownership Metrics'!$G:$G),"")</f>
        <v>29</v>
      </c>
      <c r="S5044" s="27" t="str">
        <f>IFERROR(_xlfn.XLOOKUP($B5044,'Ownership Metrics'!$A:$A,'Ownership Metrics'!$H:$H),"")</f>
        <v>Moderat</v>
      </c>
      <c r="T5044" s="27" t="str">
        <f>IFERROR(_xlfn.XLOOKUP($B5044,'Ownership Metrics'!$A:$A,'Ownership Metrics'!$I:$I),"")</f>
        <v>Sedang</v>
      </c>
      <c r="U5044" s="27">
        <f>IF(COUNTIFS($B$2:$B5044,$B5044,$D$2:$D5044,$D5044)=1,1,0)</f>
        <v>1</v>
      </c>
      <c r="V5044" s="27">
        <f t="shared" si="235"/>
        <v>1.24</v>
      </c>
      <c r="W5044" s="27">
        <f t="shared" si="236"/>
        <v>14</v>
      </c>
      <c r="X5044" s="27">
        <f t="shared" si="234"/>
        <v>1.2399994956</v>
      </c>
    </row>
    <row r="5045" spans="1:24" x14ac:dyDescent="0.25">
      <c r="A5045" s="26">
        <v>46265</v>
      </c>
      <c r="B5045" s="27" t="s">
        <v>10808</v>
      </c>
      <c r="C5045" s="27" t="s">
        <v>5209</v>
      </c>
      <c r="D5045" s="27" t="s">
        <v>5213</v>
      </c>
      <c r="E5045" s="27" t="s">
        <v>35</v>
      </c>
      <c r="F5045" s="27" t="s">
        <v>23</v>
      </c>
      <c r="G5045" s="27" t="s">
        <v>36</v>
      </c>
      <c r="H5045" s="27" t="s">
        <v>24</v>
      </c>
      <c r="I5045" s="28">
        <v>7680000</v>
      </c>
      <c r="J5045" s="28">
        <v>0</v>
      </c>
      <c r="K5045" s="28">
        <v>7680000</v>
      </c>
      <c r="L5045" s="29">
        <v>1.07</v>
      </c>
      <c r="M5045" s="29">
        <f>IFERROR(_xlfn.XLOOKUP($B5045,'Ownership Metrics'!$A:$A,'Ownership Metrics'!$B:$B),"")</f>
        <v>14.68</v>
      </c>
      <c r="N5045" s="28">
        <f>IFERROR(_xlfn.XLOOKUP($B5045,'Ownership Metrics'!$A:$A,'Ownership Metrics'!$C:$C),"")</f>
        <v>1482</v>
      </c>
      <c r="O5045" s="29">
        <f>IFERROR(_xlfn.XLOOKUP($B5045,'Ownership Metrics'!$A:$A,'Ownership Metrics'!$D:$D),"")</f>
        <v>30</v>
      </c>
      <c r="P5045" s="29">
        <f>IFERROR(_xlfn.XLOOKUP($B5045,'Ownership Metrics'!$A:$A,'Ownership Metrics'!$E:$E),"")</f>
        <v>59</v>
      </c>
      <c r="Q5045" s="30">
        <f>IFERROR(_xlfn.XLOOKUP($B5045,'Ownership Metrics'!$A:$A,'Ownership Metrics'!$F:$F),"")</f>
        <v>18</v>
      </c>
      <c r="R5045" s="30">
        <f>IFERROR(_xlfn.XLOOKUP($B5045,'Ownership Metrics'!$A:$A,'Ownership Metrics'!$G:$G),"")</f>
        <v>29</v>
      </c>
      <c r="S5045" s="27" t="str">
        <f>IFERROR(_xlfn.XLOOKUP($B5045,'Ownership Metrics'!$A:$A,'Ownership Metrics'!$H:$H),"")</f>
        <v>Moderat</v>
      </c>
      <c r="T5045" s="27" t="str">
        <f>IFERROR(_xlfn.XLOOKUP($B5045,'Ownership Metrics'!$A:$A,'Ownership Metrics'!$I:$I),"")</f>
        <v>Sedang</v>
      </c>
      <c r="U5045" s="27">
        <f>IF(COUNTIFS($B$2:$B5045,$B5045,$D$2:$D5045,$D5045)=1,1,0)</f>
        <v>1</v>
      </c>
      <c r="V5045" s="27">
        <f t="shared" si="235"/>
        <v>1.07</v>
      </c>
      <c r="W5045" s="27">
        <f t="shared" si="236"/>
        <v>17</v>
      </c>
      <c r="X5045" s="27">
        <f t="shared" si="234"/>
        <v>1.0699994955000001</v>
      </c>
    </row>
    <row r="5046" spans="1:24" x14ac:dyDescent="0.25">
      <c r="A5046" s="26">
        <v>46265</v>
      </c>
      <c r="B5046" s="27" t="s">
        <v>10808</v>
      </c>
      <c r="C5046" s="27" t="s">
        <v>5209</v>
      </c>
      <c r="D5046" s="27" t="s">
        <v>5214</v>
      </c>
      <c r="E5046" s="27" t="s">
        <v>35</v>
      </c>
      <c r="F5046" s="27" t="s">
        <v>23</v>
      </c>
      <c r="G5046" s="27" t="s">
        <v>36</v>
      </c>
      <c r="H5046" s="27" t="s">
        <v>24</v>
      </c>
      <c r="I5046" s="28">
        <v>9660300</v>
      </c>
      <c r="J5046" s="28">
        <v>0</v>
      </c>
      <c r="K5046" s="28">
        <v>9660300</v>
      </c>
      <c r="L5046" s="29">
        <v>1.34</v>
      </c>
      <c r="M5046" s="29">
        <f>IFERROR(_xlfn.XLOOKUP($B5046,'Ownership Metrics'!$A:$A,'Ownership Metrics'!$B:$B),"")</f>
        <v>14.68</v>
      </c>
      <c r="N5046" s="28">
        <f>IFERROR(_xlfn.XLOOKUP($B5046,'Ownership Metrics'!$A:$A,'Ownership Metrics'!$C:$C),"")</f>
        <v>1482</v>
      </c>
      <c r="O5046" s="29">
        <f>IFERROR(_xlfn.XLOOKUP($B5046,'Ownership Metrics'!$A:$A,'Ownership Metrics'!$D:$D),"")</f>
        <v>30</v>
      </c>
      <c r="P5046" s="29">
        <f>IFERROR(_xlfn.XLOOKUP($B5046,'Ownership Metrics'!$A:$A,'Ownership Metrics'!$E:$E),"")</f>
        <v>59</v>
      </c>
      <c r="Q5046" s="30">
        <f>IFERROR(_xlfn.XLOOKUP($B5046,'Ownership Metrics'!$A:$A,'Ownership Metrics'!$F:$F),"")</f>
        <v>18</v>
      </c>
      <c r="R5046" s="30">
        <f>IFERROR(_xlfn.XLOOKUP($B5046,'Ownership Metrics'!$A:$A,'Ownership Metrics'!$G:$G),"")</f>
        <v>29</v>
      </c>
      <c r="S5046" s="27" t="str">
        <f>IFERROR(_xlfn.XLOOKUP($B5046,'Ownership Metrics'!$A:$A,'Ownership Metrics'!$H:$H),"")</f>
        <v>Moderat</v>
      </c>
      <c r="T5046" s="27" t="str">
        <f>IFERROR(_xlfn.XLOOKUP($B5046,'Ownership Metrics'!$A:$A,'Ownership Metrics'!$I:$I),"")</f>
        <v>Sedang</v>
      </c>
      <c r="U5046" s="27">
        <f>IF(COUNTIFS($B$2:$B5046,$B5046,$D$2:$D5046,$D5046)=1,1,0)</f>
        <v>1</v>
      </c>
      <c r="V5046" s="27">
        <f t="shared" si="235"/>
        <v>1.34</v>
      </c>
      <c r="W5046" s="27">
        <f t="shared" si="236"/>
        <v>13</v>
      </c>
      <c r="X5046" s="27">
        <f t="shared" si="234"/>
        <v>1.3399994954000001</v>
      </c>
    </row>
    <row r="5047" spans="1:24" x14ac:dyDescent="0.25">
      <c r="A5047" s="26">
        <v>46265</v>
      </c>
      <c r="B5047" s="27" t="s">
        <v>10808</v>
      </c>
      <c r="C5047" s="27" t="s">
        <v>5209</v>
      </c>
      <c r="D5047" s="27" t="s">
        <v>5215</v>
      </c>
      <c r="E5047" s="27" t="s">
        <v>35</v>
      </c>
      <c r="F5047" s="27" t="s">
        <v>23</v>
      </c>
      <c r="G5047" s="27" t="s">
        <v>36</v>
      </c>
      <c r="H5047" s="27" t="s">
        <v>24</v>
      </c>
      <c r="I5047" s="28">
        <v>15012500</v>
      </c>
      <c r="J5047" s="28">
        <v>0</v>
      </c>
      <c r="K5047" s="28">
        <v>15012500</v>
      </c>
      <c r="L5047" s="29">
        <v>2.09</v>
      </c>
      <c r="M5047" s="29">
        <f>IFERROR(_xlfn.XLOOKUP($B5047,'Ownership Metrics'!$A:$A,'Ownership Metrics'!$B:$B),"")</f>
        <v>14.68</v>
      </c>
      <c r="N5047" s="28">
        <f>IFERROR(_xlfn.XLOOKUP($B5047,'Ownership Metrics'!$A:$A,'Ownership Metrics'!$C:$C),"")</f>
        <v>1482</v>
      </c>
      <c r="O5047" s="29">
        <f>IFERROR(_xlfn.XLOOKUP($B5047,'Ownership Metrics'!$A:$A,'Ownership Metrics'!$D:$D),"")</f>
        <v>30</v>
      </c>
      <c r="P5047" s="29">
        <f>IFERROR(_xlfn.XLOOKUP($B5047,'Ownership Metrics'!$A:$A,'Ownership Metrics'!$E:$E),"")</f>
        <v>59</v>
      </c>
      <c r="Q5047" s="30">
        <f>IFERROR(_xlfn.XLOOKUP($B5047,'Ownership Metrics'!$A:$A,'Ownership Metrics'!$F:$F),"")</f>
        <v>18</v>
      </c>
      <c r="R5047" s="30">
        <f>IFERROR(_xlfn.XLOOKUP($B5047,'Ownership Metrics'!$A:$A,'Ownership Metrics'!$G:$G),"")</f>
        <v>29</v>
      </c>
      <c r="S5047" s="27" t="str">
        <f>IFERROR(_xlfn.XLOOKUP($B5047,'Ownership Metrics'!$A:$A,'Ownership Metrics'!$H:$H),"")</f>
        <v>Moderat</v>
      </c>
      <c r="T5047" s="27" t="str">
        <f>IFERROR(_xlfn.XLOOKUP($B5047,'Ownership Metrics'!$A:$A,'Ownership Metrics'!$I:$I),"")</f>
        <v>Sedang</v>
      </c>
      <c r="U5047" s="27">
        <f>IF(COUNTIFS($B$2:$B5047,$B5047,$D$2:$D5047,$D5047)=1,1,0)</f>
        <v>1</v>
      </c>
      <c r="V5047" s="27">
        <f t="shared" si="235"/>
        <v>2.09</v>
      </c>
      <c r="W5047" s="27">
        <f t="shared" si="236"/>
        <v>8</v>
      </c>
      <c r="X5047" s="27">
        <f t="shared" si="234"/>
        <v>2.0899994952999998</v>
      </c>
    </row>
    <row r="5048" spans="1:24" x14ac:dyDescent="0.25">
      <c r="A5048" s="26">
        <v>46265</v>
      </c>
      <c r="B5048" s="27" t="s">
        <v>10808</v>
      </c>
      <c r="C5048" s="27" t="s">
        <v>5209</v>
      </c>
      <c r="D5048" s="27" t="s">
        <v>5216</v>
      </c>
      <c r="E5048" s="27" t="s">
        <v>35</v>
      </c>
      <c r="F5048" s="27" t="s">
        <v>23</v>
      </c>
      <c r="G5048" s="27" t="s">
        <v>36</v>
      </c>
      <c r="H5048" s="27" t="s">
        <v>24</v>
      </c>
      <c r="I5048" s="28">
        <v>14511950</v>
      </c>
      <c r="J5048" s="28">
        <v>0</v>
      </c>
      <c r="K5048" s="28">
        <v>14511950</v>
      </c>
      <c r="L5048" s="29">
        <v>2.02</v>
      </c>
      <c r="M5048" s="29">
        <f>IFERROR(_xlfn.XLOOKUP($B5048,'Ownership Metrics'!$A:$A,'Ownership Metrics'!$B:$B),"")</f>
        <v>14.68</v>
      </c>
      <c r="N5048" s="28">
        <f>IFERROR(_xlfn.XLOOKUP($B5048,'Ownership Metrics'!$A:$A,'Ownership Metrics'!$C:$C),"")</f>
        <v>1482</v>
      </c>
      <c r="O5048" s="29">
        <f>IFERROR(_xlfn.XLOOKUP($B5048,'Ownership Metrics'!$A:$A,'Ownership Metrics'!$D:$D),"")</f>
        <v>30</v>
      </c>
      <c r="P5048" s="29">
        <f>IFERROR(_xlfn.XLOOKUP($B5048,'Ownership Metrics'!$A:$A,'Ownership Metrics'!$E:$E),"")</f>
        <v>59</v>
      </c>
      <c r="Q5048" s="30">
        <f>IFERROR(_xlfn.XLOOKUP($B5048,'Ownership Metrics'!$A:$A,'Ownership Metrics'!$F:$F),"")</f>
        <v>18</v>
      </c>
      <c r="R5048" s="30">
        <f>IFERROR(_xlfn.XLOOKUP($B5048,'Ownership Metrics'!$A:$A,'Ownership Metrics'!$G:$G),"")</f>
        <v>29</v>
      </c>
      <c r="S5048" s="27" t="str">
        <f>IFERROR(_xlfn.XLOOKUP($B5048,'Ownership Metrics'!$A:$A,'Ownership Metrics'!$H:$H),"")</f>
        <v>Moderat</v>
      </c>
      <c r="T5048" s="27" t="str">
        <f>IFERROR(_xlfn.XLOOKUP($B5048,'Ownership Metrics'!$A:$A,'Ownership Metrics'!$I:$I),"")</f>
        <v>Sedang</v>
      </c>
      <c r="U5048" s="27">
        <f>IF(COUNTIFS($B$2:$B5048,$B5048,$D$2:$D5048,$D5048)=1,1,0)</f>
        <v>1</v>
      </c>
      <c r="V5048" s="27">
        <f t="shared" si="235"/>
        <v>2.02</v>
      </c>
      <c r="W5048" s="27">
        <f t="shared" si="236"/>
        <v>9</v>
      </c>
      <c r="X5048" s="27">
        <f t="shared" si="234"/>
        <v>2.0199994952</v>
      </c>
    </row>
    <row r="5049" spans="1:24" x14ac:dyDescent="0.25">
      <c r="A5049" s="26">
        <v>46265</v>
      </c>
      <c r="B5049" s="27" t="s">
        <v>10808</v>
      </c>
      <c r="C5049" s="27" t="s">
        <v>5209</v>
      </c>
      <c r="D5049" s="27" t="s">
        <v>1367</v>
      </c>
      <c r="E5049" s="27" t="s">
        <v>35</v>
      </c>
      <c r="F5049" s="27" t="s">
        <v>23</v>
      </c>
      <c r="G5049" s="27" t="s">
        <v>36</v>
      </c>
      <c r="H5049" s="27" t="s">
        <v>24</v>
      </c>
      <c r="I5049" s="28">
        <v>11929400</v>
      </c>
      <c r="J5049" s="28">
        <v>0</v>
      </c>
      <c r="K5049" s="28">
        <v>11929400</v>
      </c>
      <c r="L5049" s="29">
        <v>1.66</v>
      </c>
      <c r="M5049" s="29">
        <f>IFERROR(_xlfn.XLOOKUP($B5049,'Ownership Metrics'!$A:$A,'Ownership Metrics'!$B:$B),"")</f>
        <v>14.68</v>
      </c>
      <c r="N5049" s="28">
        <f>IFERROR(_xlfn.XLOOKUP($B5049,'Ownership Metrics'!$A:$A,'Ownership Metrics'!$C:$C),"")</f>
        <v>1482</v>
      </c>
      <c r="O5049" s="29">
        <f>IFERROR(_xlfn.XLOOKUP($B5049,'Ownership Metrics'!$A:$A,'Ownership Metrics'!$D:$D),"")</f>
        <v>30</v>
      </c>
      <c r="P5049" s="29">
        <f>IFERROR(_xlfn.XLOOKUP($B5049,'Ownership Metrics'!$A:$A,'Ownership Metrics'!$E:$E),"")</f>
        <v>59</v>
      </c>
      <c r="Q5049" s="30">
        <f>IFERROR(_xlfn.XLOOKUP($B5049,'Ownership Metrics'!$A:$A,'Ownership Metrics'!$F:$F),"")</f>
        <v>18</v>
      </c>
      <c r="R5049" s="30">
        <f>IFERROR(_xlfn.XLOOKUP($B5049,'Ownership Metrics'!$A:$A,'Ownership Metrics'!$G:$G),"")</f>
        <v>29</v>
      </c>
      <c r="S5049" s="27" t="str">
        <f>IFERROR(_xlfn.XLOOKUP($B5049,'Ownership Metrics'!$A:$A,'Ownership Metrics'!$H:$H),"")</f>
        <v>Moderat</v>
      </c>
      <c r="T5049" s="27" t="str">
        <f>IFERROR(_xlfn.XLOOKUP($B5049,'Ownership Metrics'!$A:$A,'Ownership Metrics'!$I:$I),"")</f>
        <v>Sedang</v>
      </c>
      <c r="U5049" s="27">
        <f>IF(COUNTIFS($B$2:$B5049,$B5049,$D$2:$D5049,$D5049)=1,1,0)</f>
        <v>1</v>
      </c>
      <c r="V5049" s="27">
        <f t="shared" si="235"/>
        <v>1.66</v>
      </c>
      <c r="W5049" s="27">
        <f t="shared" si="236"/>
        <v>11</v>
      </c>
      <c r="X5049" s="27">
        <f t="shared" si="234"/>
        <v>1.6599994950999999</v>
      </c>
    </row>
    <row r="5050" spans="1:24" x14ac:dyDescent="0.25">
      <c r="A5050" s="26">
        <v>46265</v>
      </c>
      <c r="B5050" s="27" t="s">
        <v>10808</v>
      </c>
      <c r="C5050" s="27" t="s">
        <v>5209</v>
      </c>
      <c r="D5050" s="27" t="s">
        <v>5217</v>
      </c>
      <c r="E5050" s="27" t="s">
        <v>35</v>
      </c>
      <c r="F5050" s="27" t="s">
        <v>23</v>
      </c>
      <c r="G5050" s="27" t="s">
        <v>36</v>
      </c>
      <c r="H5050" s="27" t="s">
        <v>24</v>
      </c>
      <c r="I5050" s="28">
        <v>15214700</v>
      </c>
      <c r="J5050" s="28">
        <v>0</v>
      </c>
      <c r="K5050" s="28">
        <v>15214700</v>
      </c>
      <c r="L5050" s="29">
        <v>2.11</v>
      </c>
      <c r="M5050" s="29">
        <f>IFERROR(_xlfn.XLOOKUP($B5050,'Ownership Metrics'!$A:$A,'Ownership Metrics'!$B:$B),"")</f>
        <v>14.68</v>
      </c>
      <c r="N5050" s="28">
        <f>IFERROR(_xlfn.XLOOKUP($B5050,'Ownership Metrics'!$A:$A,'Ownership Metrics'!$C:$C),"")</f>
        <v>1482</v>
      </c>
      <c r="O5050" s="29">
        <f>IFERROR(_xlfn.XLOOKUP($B5050,'Ownership Metrics'!$A:$A,'Ownership Metrics'!$D:$D),"")</f>
        <v>30</v>
      </c>
      <c r="P5050" s="29">
        <f>IFERROR(_xlfn.XLOOKUP($B5050,'Ownership Metrics'!$A:$A,'Ownership Metrics'!$E:$E),"")</f>
        <v>59</v>
      </c>
      <c r="Q5050" s="30">
        <f>IFERROR(_xlfn.XLOOKUP($B5050,'Ownership Metrics'!$A:$A,'Ownership Metrics'!$F:$F),"")</f>
        <v>18</v>
      </c>
      <c r="R5050" s="30">
        <f>IFERROR(_xlfn.XLOOKUP($B5050,'Ownership Metrics'!$A:$A,'Ownership Metrics'!$G:$G),"")</f>
        <v>29</v>
      </c>
      <c r="S5050" s="27" t="str">
        <f>IFERROR(_xlfn.XLOOKUP($B5050,'Ownership Metrics'!$A:$A,'Ownership Metrics'!$H:$H),"")</f>
        <v>Moderat</v>
      </c>
      <c r="T5050" s="27" t="str">
        <f>IFERROR(_xlfn.XLOOKUP($B5050,'Ownership Metrics'!$A:$A,'Ownership Metrics'!$I:$I),"")</f>
        <v>Sedang</v>
      </c>
      <c r="U5050" s="27">
        <f>IF(COUNTIFS($B$2:$B5050,$B5050,$D$2:$D5050,$D5050)=1,1,0)</f>
        <v>1</v>
      </c>
      <c r="V5050" s="27">
        <f t="shared" si="235"/>
        <v>2.11</v>
      </c>
      <c r="W5050" s="27">
        <f t="shared" si="236"/>
        <v>7</v>
      </c>
      <c r="X5050" s="27">
        <f t="shared" si="234"/>
        <v>2.1099994949999998</v>
      </c>
    </row>
    <row r="5051" spans="1:24" x14ac:dyDescent="0.25">
      <c r="A5051" s="26">
        <v>46265</v>
      </c>
      <c r="B5051" s="27" t="s">
        <v>10808</v>
      </c>
      <c r="C5051" s="27" t="s">
        <v>5209</v>
      </c>
      <c r="D5051" s="27" t="s">
        <v>1919</v>
      </c>
      <c r="E5051" s="27" t="s">
        <v>35</v>
      </c>
      <c r="F5051" s="27" t="s">
        <v>23</v>
      </c>
      <c r="G5051" s="27" t="s">
        <v>36</v>
      </c>
      <c r="H5051" s="27" t="s">
        <v>24</v>
      </c>
      <c r="I5051" s="28">
        <v>8700000</v>
      </c>
      <c r="J5051" s="28">
        <v>0</v>
      </c>
      <c r="K5051" s="28">
        <v>8700000</v>
      </c>
      <c r="L5051" s="29">
        <v>1.21</v>
      </c>
      <c r="M5051" s="29">
        <f>IFERROR(_xlfn.XLOOKUP($B5051,'Ownership Metrics'!$A:$A,'Ownership Metrics'!$B:$B),"")</f>
        <v>14.68</v>
      </c>
      <c r="N5051" s="28">
        <f>IFERROR(_xlfn.XLOOKUP($B5051,'Ownership Metrics'!$A:$A,'Ownership Metrics'!$C:$C),"")</f>
        <v>1482</v>
      </c>
      <c r="O5051" s="29">
        <f>IFERROR(_xlfn.XLOOKUP($B5051,'Ownership Metrics'!$A:$A,'Ownership Metrics'!$D:$D),"")</f>
        <v>30</v>
      </c>
      <c r="P5051" s="29">
        <f>IFERROR(_xlfn.XLOOKUP($B5051,'Ownership Metrics'!$A:$A,'Ownership Metrics'!$E:$E),"")</f>
        <v>59</v>
      </c>
      <c r="Q5051" s="30">
        <f>IFERROR(_xlfn.XLOOKUP($B5051,'Ownership Metrics'!$A:$A,'Ownership Metrics'!$F:$F),"")</f>
        <v>18</v>
      </c>
      <c r="R5051" s="30">
        <f>IFERROR(_xlfn.XLOOKUP($B5051,'Ownership Metrics'!$A:$A,'Ownership Metrics'!$G:$G),"")</f>
        <v>29</v>
      </c>
      <c r="S5051" s="27" t="str">
        <f>IFERROR(_xlfn.XLOOKUP($B5051,'Ownership Metrics'!$A:$A,'Ownership Metrics'!$H:$H),"")</f>
        <v>Moderat</v>
      </c>
      <c r="T5051" s="27" t="str">
        <f>IFERROR(_xlfn.XLOOKUP($B5051,'Ownership Metrics'!$A:$A,'Ownership Metrics'!$I:$I),"")</f>
        <v>Sedang</v>
      </c>
      <c r="U5051" s="27">
        <f>IF(COUNTIFS($B$2:$B5051,$B5051,$D$2:$D5051,$D5051)=1,1,0)</f>
        <v>1</v>
      </c>
      <c r="V5051" s="27">
        <f t="shared" si="235"/>
        <v>1.21</v>
      </c>
      <c r="W5051" s="27">
        <f t="shared" si="236"/>
        <v>15</v>
      </c>
      <c r="X5051" s="27">
        <f t="shared" si="234"/>
        <v>1.2099994948999999</v>
      </c>
    </row>
    <row r="5052" spans="1:24" x14ac:dyDescent="0.25">
      <c r="A5052" s="26">
        <v>46265</v>
      </c>
      <c r="B5052" s="27" t="s">
        <v>10808</v>
      </c>
      <c r="C5052" s="27" t="s">
        <v>5209</v>
      </c>
      <c r="D5052" s="27" t="s">
        <v>5218</v>
      </c>
      <c r="E5052" s="27" t="s">
        <v>35</v>
      </c>
      <c r="F5052" s="27" t="s">
        <v>23</v>
      </c>
      <c r="G5052" s="27" t="s">
        <v>36</v>
      </c>
      <c r="H5052" s="27" t="s">
        <v>24</v>
      </c>
      <c r="I5052" s="28">
        <v>24350000</v>
      </c>
      <c r="J5052" s="28">
        <v>0</v>
      </c>
      <c r="K5052" s="28">
        <v>24350000</v>
      </c>
      <c r="L5052" s="29">
        <v>3.38</v>
      </c>
      <c r="M5052" s="29">
        <f>IFERROR(_xlfn.XLOOKUP($B5052,'Ownership Metrics'!$A:$A,'Ownership Metrics'!$B:$B),"")</f>
        <v>14.68</v>
      </c>
      <c r="N5052" s="28">
        <f>IFERROR(_xlfn.XLOOKUP($B5052,'Ownership Metrics'!$A:$A,'Ownership Metrics'!$C:$C),"")</f>
        <v>1482</v>
      </c>
      <c r="O5052" s="29">
        <f>IFERROR(_xlfn.XLOOKUP($B5052,'Ownership Metrics'!$A:$A,'Ownership Metrics'!$D:$D),"")</f>
        <v>30</v>
      </c>
      <c r="P5052" s="29">
        <f>IFERROR(_xlfn.XLOOKUP($B5052,'Ownership Metrics'!$A:$A,'Ownership Metrics'!$E:$E),"")</f>
        <v>59</v>
      </c>
      <c r="Q5052" s="30">
        <f>IFERROR(_xlfn.XLOOKUP($B5052,'Ownership Metrics'!$A:$A,'Ownership Metrics'!$F:$F),"")</f>
        <v>18</v>
      </c>
      <c r="R5052" s="30">
        <f>IFERROR(_xlfn.XLOOKUP($B5052,'Ownership Metrics'!$A:$A,'Ownership Metrics'!$G:$G),"")</f>
        <v>29</v>
      </c>
      <c r="S5052" s="27" t="str">
        <f>IFERROR(_xlfn.XLOOKUP($B5052,'Ownership Metrics'!$A:$A,'Ownership Metrics'!$H:$H),"")</f>
        <v>Moderat</v>
      </c>
      <c r="T5052" s="27" t="str">
        <f>IFERROR(_xlfn.XLOOKUP($B5052,'Ownership Metrics'!$A:$A,'Ownership Metrics'!$I:$I),"")</f>
        <v>Sedang</v>
      </c>
      <c r="U5052" s="27">
        <f>IF(COUNTIFS($B$2:$B5052,$B5052,$D$2:$D5052,$D5052)=1,1,0)</f>
        <v>1</v>
      </c>
      <c r="V5052" s="27">
        <f t="shared" si="235"/>
        <v>3.38</v>
      </c>
      <c r="W5052" s="27">
        <f t="shared" si="236"/>
        <v>4</v>
      </c>
      <c r="X5052" s="27">
        <f t="shared" si="234"/>
        <v>3.3799994947999998</v>
      </c>
    </row>
    <row r="5053" spans="1:24" x14ac:dyDescent="0.25">
      <c r="A5053" s="26">
        <v>46265</v>
      </c>
      <c r="B5053" s="27" t="s">
        <v>10808</v>
      </c>
      <c r="C5053" s="27" t="s">
        <v>5209</v>
      </c>
      <c r="D5053" s="27" t="s">
        <v>5219</v>
      </c>
      <c r="E5053" s="27" t="s">
        <v>35</v>
      </c>
      <c r="F5053" s="27" t="s">
        <v>23</v>
      </c>
      <c r="G5053" s="27" t="s">
        <v>36</v>
      </c>
      <c r="H5053" s="27" t="s">
        <v>24</v>
      </c>
      <c r="I5053" s="28">
        <v>7403700</v>
      </c>
      <c r="J5053" s="28">
        <v>0</v>
      </c>
      <c r="K5053" s="28">
        <v>7403700</v>
      </c>
      <c r="L5053" s="29">
        <v>1.03</v>
      </c>
      <c r="M5053" s="29">
        <f>IFERROR(_xlfn.XLOOKUP($B5053,'Ownership Metrics'!$A:$A,'Ownership Metrics'!$B:$B),"")</f>
        <v>14.68</v>
      </c>
      <c r="N5053" s="28">
        <f>IFERROR(_xlfn.XLOOKUP($B5053,'Ownership Metrics'!$A:$A,'Ownership Metrics'!$C:$C),"")</f>
        <v>1482</v>
      </c>
      <c r="O5053" s="29">
        <f>IFERROR(_xlfn.XLOOKUP($B5053,'Ownership Metrics'!$A:$A,'Ownership Metrics'!$D:$D),"")</f>
        <v>30</v>
      </c>
      <c r="P5053" s="29">
        <f>IFERROR(_xlfn.XLOOKUP($B5053,'Ownership Metrics'!$A:$A,'Ownership Metrics'!$E:$E),"")</f>
        <v>59</v>
      </c>
      <c r="Q5053" s="30">
        <f>IFERROR(_xlfn.XLOOKUP($B5053,'Ownership Metrics'!$A:$A,'Ownership Metrics'!$F:$F),"")</f>
        <v>18</v>
      </c>
      <c r="R5053" s="30">
        <f>IFERROR(_xlfn.XLOOKUP($B5053,'Ownership Metrics'!$A:$A,'Ownership Metrics'!$G:$G),"")</f>
        <v>29</v>
      </c>
      <c r="S5053" s="27" t="str">
        <f>IFERROR(_xlfn.XLOOKUP($B5053,'Ownership Metrics'!$A:$A,'Ownership Metrics'!$H:$H),"")</f>
        <v>Moderat</v>
      </c>
      <c r="T5053" s="27" t="str">
        <f>IFERROR(_xlfn.XLOOKUP($B5053,'Ownership Metrics'!$A:$A,'Ownership Metrics'!$I:$I),"")</f>
        <v>Sedang</v>
      </c>
      <c r="U5053" s="27">
        <f>IF(COUNTIFS($B$2:$B5053,$B5053,$D$2:$D5053,$D5053)=1,1,0)</f>
        <v>1</v>
      </c>
      <c r="V5053" s="27">
        <f t="shared" si="235"/>
        <v>1.03</v>
      </c>
      <c r="W5053" s="27">
        <f t="shared" si="236"/>
        <v>18</v>
      </c>
      <c r="X5053" s="27">
        <f t="shared" si="234"/>
        <v>1.0299994947</v>
      </c>
    </row>
    <row r="5054" spans="1:24" x14ac:dyDescent="0.25">
      <c r="A5054" s="26">
        <v>46265</v>
      </c>
      <c r="B5054" s="27" t="s">
        <v>10808</v>
      </c>
      <c r="C5054" s="27" t="s">
        <v>5209</v>
      </c>
      <c r="D5054" s="27" t="s">
        <v>5220</v>
      </c>
      <c r="E5054" s="27" t="s">
        <v>35</v>
      </c>
      <c r="F5054" s="27" t="s">
        <v>23</v>
      </c>
      <c r="G5054" s="27" t="s">
        <v>36</v>
      </c>
      <c r="H5054" s="27" t="s">
        <v>24</v>
      </c>
      <c r="I5054" s="28">
        <v>16000000</v>
      </c>
      <c r="J5054" s="28">
        <v>0</v>
      </c>
      <c r="K5054" s="28">
        <v>16000000</v>
      </c>
      <c r="L5054" s="29">
        <v>2.2200000000000002</v>
      </c>
      <c r="M5054" s="29">
        <f>IFERROR(_xlfn.XLOOKUP($B5054,'Ownership Metrics'!$A:$A,'Ownership Metrics'!$B:$B),"")</f>
        <v>14.68</v>
      </c>
      <c r="N5054" s="28">
        <f>IFERROR(_xlfn.XLOOKUP($B5054,'Ownership Metrics'!$A:$A,'Ownership Metrics'!$C:$C),"")</f>
        <v>1482</v>
      </c>
      <c r="O5054" s="29">
        <f>IFERROR(_xlfn.XLOOKUP($B5054,'Ownership Metrics'!$A:$A,'Ownership Metrics'!$D:$D),"")</f>
        <v>30</v>
      </c>
      <c r="P5054" s="29">
        <f>IFERROR(_xlfn.XLOOKUP($B5054,'Ownership Metrics'!$A:$A,'Ownership Metrics'!$E:$E),"")</f>
        <v>59</v>
      </c>
      <c r="Q5054" s="30">
        <f>IFERROR(_xlfn.XLOOKUP($B5054,'Ownership Metrics'!$A:$A,'Ownership Metrics'!$F:$F),"")</f>
        <v>18</v>
      </c>
      <c r="R5054" s="30">
        <f>IFERROR(_xlfn.XLOOKUP($B5054,'Ownership Metrics'!$A:$A,'Ownership Metrics'!$G:$G),"")</f>
        <v>29</v>
      </c>
      <c r="S5054" s="27" t="str">
        <f>IFERROR(_xlfn.XLOOKUP($B5054,'Ownership Metrics'!$A:$A,'Ownership Metrics'!$H:$H),"")</f>
        <v>Moderat</v>
      </c>
      <c r="T5054" s="27" t="str">
        <f>IFERROR(_xlfn.XLOOKUP($B5054,'Ownership Metrics'!$A:$A,'Ownership Metrics'!$I:$I),"")</f>
        <v>Sedang</v>
      </c>
      <c r="U5054" s="27">
        <f>IF(COUNTIFS($B$2:$B5054,$B5054,$D$2:$D5054,$D5054)=1,1,0)</f>
        <v>1</v>
      </c>
      <c r="V5054" s="27">
        <f t="shared" si="235"/>
        <v>2.2200000000000002</v>
      </c>
      <c r="W5054" s="27">
        <f t="shared" si="236"/>
        <v>6</v>
      </c>
      <c r="X5054" s="27">
        <f t="shared" si="234"/>
        <v>2.2199994946000001</v>
      </c>
    </row>
    <row r="5055" spans="1:24" x14ac:dyDescent="0.25">
      <c r="A5055" s="26">
        <v>46265</v>
      </c>
      <c r="B5055" s="27" t="s">
        <v>10808</v>
      </c>
      <c r="C5055" s="27" t="s">
        <v>5209</v>
      </c>
      <c r="D5055" s="27" t="s">
        <v>1308</v>
      </c>
      <c r="E5055" s="27" t="s">
        <v>72</v>
      </c>
      <c r="F5055" s="27" t="s">
        <v>23</v>
      </c>
      <c r="G5055" s="27"/>
      <c r="H5055" s="27" t="s">
        <v>24</v>
      </c>
      <c r="I5055" s="28">
        <v>14415260</v>
      </c>
      <c r="J5055" s="28">
        <v>0</v>
      </c>
      <c r="K5055" s="28">
        <v>14415260</v>
      </c>
      <c r="L5055" s="29">
        <v>2</v>
      </c>
      <c r="M5055" s="29">
        <f>IFERROR(_xlfn.XLOOKUP($B5055,'Ownership Metrics'!$A:$A,'Ownership Metrics'!$B:$B),"")</f>
        <v>14.68</v>
      </c>
      <c r="N5055" s="28">
        <f>IFERROR(_xlfn.XLOOKUP($B5055,'Ownership Metrics'!$A:$A,'Ownership Metrics'!$C:$C),"")</f>
        <v>1482</v>
      </c>
      <c r="O5055" s="29">
        <f>IFERROR(_xlfn.XLOOKUP($B5055,'Ownership Metrics'!$A:$A,'Ownership Metrics'!$D:$D),"")</f>
        <v>30</v>
      </c>
      <c r="P5055" s="29">
        <f>IFERROR(_xlfn.XLOOKUP($B5055,'Ownership Metrics'!$A:$A,'Ownership Metrics'!$E:$E),"")</f>
        <v>59</v>
      </c>
      <c r="Q5055" s="30">
        <f>IFERROR(_xlfn.XLOOKUP($B5055,'Ownership Metrics'!$A:$A,'Ownership Metrics'!$F:$F),"")</f>
        <v>18</v>
      </c>
      <c r="R5055" s="30">
        <f>IFERROR(_xlfn.XLOOKUP($B5055,'Ownership Metrics'!$A:$A,'Ownership Metrics'!$G:$G),"")</f>
        <v>29</v>
      </c>
      <c r="S5055" s="27" t="str">
        <f>IFERROR(_xlfn.XLOOKUP($B5055,'Ownership Metrics'!$A:$A,'Ownership Metrics'!$H:$H),"")</f>
        <v>Moderat</v>
      </c>
      <c r="T5055" s="27" t="str">
        <f>IFERROR(_xlfn.XLOOKUP($B5055,'Ownership Metrics'!$A:$A,'Ownership Metrics'!$I:$I),"")</f>
        <v>Sedang</v>
      </c>
      <c r="U5055" s="27">
        <f>IF(COUNTIFS($B$2:$B5055,$B5055,$D$2:$D5055,$D5055)=1,1,0)</f>
        <v>1</v>
      </c>
      <c r="V5055" s="27">
        <f t="shared" si="235"/>
        <v>2</v>
      </c>
      <c r="W5055" s="27">
        <f t="shared" si="236"/>
        <v>10</v>
      </c>
      <c r="X5055" s="27">
        <f t="shared" si="234"/>
        <v>1.9999994944999999</v>
      </c>
    </row>
    <row r="5056" spans="1:24" x14ac:dyDescent="0.25">
      <c r="A5056" s="26">
        <v>46265</v>
      </c>
      <c r="B5056" s="27" t="s">
        <v>10808</v>
      </c>
      <c r="C5056" s="27" t="s">
        <v>5209</v>
      </c>
      <c r="D5056" s="27" t="s">
        <v>5221</v>
      </c>
      <c r="E5056" s="27" t="s">
        <v>72</v>
      </c>
      <c r="F5056" s="27" t="s">
        <v>32</v>
      </c>
      <c r="G5056" s="27"/>
      <c r="H5056" s="27" t="s">
        <v>3235</v>
      </c>
      <c r="I5056" s="28">
        <v>9991600</v>
      </c>
      <c r="J5056" s="28">
        <v>0</v>
      </c>
      <c r="K5056" s="28">
        <v>9991600</v>
      </c>
      <c r="L5056" s="29">
        <v>1.39</v>
      </c>
      <c r="M5056" s="29">
        <f>IFERROR(_xlfn.XLOOKUP($B5056,'Ownership Metrics'!$A:$A,'Ownership Metrics'!$B:$B),"")</f>
        <v>14.68</v>
      </c>
      <c r="N5056" s="28">
        <f>IFERROR(_xlfn.XLOOKUP($B5056,'Ownership Metrics'!$A:$A,'Ownership Metrics'!$C:$C),"")</f>
        <v>1482</v>
      </c>
      <c r="O5056" s="29">
        <f>IFERROR(_xlfn.XLOOKUP($B5056,'Ownership Metrics'!$A:$A,'Ownership Metrics'!$D:$D),"")</f>
        <v>30</v>
      </c>
      <c r="P5056" s="29">
        <f>IFERROR(_xlfn.XLOOKUP($B5056,'Ownership Metrics'!$A:$A,'Ownership Metrics'!$E:$E),"")</f>
        <v>59</v>
      </c>
      <c r="Q5056" s="30">
        <f>IFERROR(_xlfn.XLOOKUP($B5056,'Ownership Metrics'!$A:$A,'Ownership Metrics'!$F:$F),"")</f>
        <v>18</v>
      </c>
      <c r="R5056" s="30">
        <f>IFERROR(_xlfn.XLOOKUP($B5056,'Ownership Metrics'!$A:$A,'Ownership Metrics'!$G:$G),"")</f>
        <v>29</v>
      </c>
      <c r="S5056" s="27" t="str">
        <f>IFERROR(_xlfn.XLOOKUP($B5056,'Ownership Metrics'!$A:$A,'Ownership Metrics'!$H:$H),"")</f>
        <v>Moderat</v>
      </c>
      <c r="T5056" s="27" t="str">
        <f>IFERROR(_xlfn.XLOOKUP($B5056,'Ownership Metrics'!$A:$A,'Ownership Metrics'!$I:$I),"")</f>
        <v>Sedang</v>
      </c>
      <c r="U5056" s="27">
        <f>IF(COUNTIFS($B$2:$B5056,$B5056,$D$2:$D5056,$D5056)=1,1,0)</f>
        <v>1</v>
      </c>
      <c r="V5056" s="27">
        <f t="shared" si="235"/>
        <v>1.39</v>
      </c>
      <c r="W5056" s="27">
        <f t="shared" si="236"/>
        <v>12</v>
      </c>
      <c r="X5056" s="27">
        <f t="shared" si="234"/>
        <v>1.3899994943999998</v>
      </c>
    </row>
    <row r="5057" spans="1:24" x14ac:dyDescent="0.25">
      <c r="A5057" s="26">
        <v>46265</v>
      </c>
      <c r="B5057" s="27" t="s">
        <v>10808</v>
      </c>
      <c r="C5057" s="27" t="s">
        <v>5209</v>
      </c>
      <c r="D5057" s="27" t="s">
        <v>110</v>
      </c>
      <c r="E5057" s="27" t="s">
        <v>67</v>
      </c>
      <c r="F5057" s="27" t="s">
        <v>23</v>
      </c>
      <c r="G5057" s="27"/>
      <c r="H5057" s="27" t="s">
        <v>24</v>
      </c>
      <c r="I5057" s="28">
        <v>8571200</v>
      </c>
      <c r="J5057" s="28">
        <v>0</v>
      </c>
      <c r="K5057" s="28">
        <v>8571200</v>
      </c>
      <c r="L5057" s="29">
        <v>1.19</v>
      </c>
      <c r="M5057" s="29">
        <f>IFERROR(_xlfn.XLOOKUP($B5057,'Ownership Metrics'!$A:$A,'Ownership Metrics'!$B:$B),"")</f>
        <v>14.68</v>
      </c>
      <c r="N5057" s="28">
        <f>IFERROR(_xlfn.XLOOKUP($B5057,'Ownership Metrics'!$A:$A,'Ownership Metrics'!$C:$C),"")</f>
        <v>1482</v>
      </c>
      <c r="O5057" s="29">
        <f>IFERROR(_xlfn.XLOOKUP($B5057,'Ownership Metrics'!$A:$A,'Ownership Metrics'!$D:$D),"")</f>
        <v>30</v>
      </c>
      <c r="P5057" s="29">
        <f>IFERROR(_xlfn.XLOOKUP($B5057,'Ownership Metrics'!$A:$A,'Ownership Metrics'!$E:$E),"")</f>
        <v>59</v>
      </c>
      <c r="Q5057" s="30">
        <f>IFERROR(_xlfn.XLOOKUP($B5057,'Ownership Metrics'!$A:$A,'Ownership Metrics'!$F:$F),"")</f>
        <v>18</v>
      </c>
      <c r="R5057" s="30">
        <f>IFERROR(_xlfn.XLOOKUP($B5057,'Ownership Metrics'!$A:$A,'Ownership Metrics'!$G:$G),"")</f>
        <v>29</v>
      </c>
      <c r="S5057" s="27" t="str">
        <f>IFERROR(_xlfn.XLOOKUP($B5057,'Ownership Metrics'!$A:$A,'Ownership Metrics'!$H:$H),"")</f>
        <v>Moderat</v>
      </c>
      <c r="T5057" s="27" t="str">
        <f>IFERROR(_xlfn.XLOOKUP($B5057,'Ownership Metrics'!$A:$A,'Ownership Metrics'!$I:$I),"")</f>
        <v>Sedang</v>
      </c>
      <c r="U5057" s="27">
        <f>IF(COUNTIFS($B$2:$B5057,$B5057,$D$2:$D5057,$D5057)=1,1,0)</f>
        <v>1</v>
      </c>
      <c r="V5057" s="27">
        <f t="shared" si="235"/>
        <v>1.19</v>
      </c>
      <c r="W5057" s="27">
        <f t="shared" si="236"/>
        <v>16</v>
      </c>
      <c r="X5057" s="27">
        <f t="shared" si="234"/>
        <v>1.1899994942999998</v>
      </c>
    </row>
    <row r="5058" spans="1:24" x14ac:dyDescent="0.25">
      <c r="A5058" s="26">
        <v>46265</v>
      </c>
      <c r="B5058" s="27" t="s">
        <v>10809</v>
      </c>
      <c r="C5058" s="27" t="s">
        <v>5223</v>
      </c>
      <c r="D5058" s="27" t="s">
        <v>5224</v>
      </c>
      <c r="E5058" s="27" t="s">
        <v>22</v>
      </c>
      <c r="F5058" s="27" t="s">
        <v>23</v>
      </c>
      <c r="G5058" s="27"/>
      <c r="H5058" s="27" t="s">
        <v>24</v>
      </c>
      <c r="I5058" s="28">
        <v>98821900</v>
      </c>
      <c r="J5058" s="28">
        <v>0</v>
      </c>
      <c r="K5058" s="28">
        <v>98821900</v>
      </c>
      <c r="L5058" s="29">
        <v>3.47</v>
      </c>
      <c r="M5058" s="29">
        <f>IFERROR(_xlfn.XLOOKUP($B5058,'Ownership Metrics'!$A:$A,'Ownership Metrics'!$B:$B),"")</f>
        <v>15.89</v>
      </c>
      <c r="N5058" s="28">
        <f>IFERROR(_xlfn.XLOOKUP($B5058,'Ownership Metrics'!$A:$A,'Ownership Metrics'!$C:$C),"")</f>
        <v>2932</v>
      </c>
      <c r="O5058" s="29">
        <f>IFERROR(_xlfn.XLOOKUP($B5058,'Ownership Metrics'!$A:$A,'Ownership Metrics'!$D:$D),"")</f>
        <v>52.48</v>
      </c>
      <c r="P5058" s="29">
        <f>IFERROR(_xlfn.XLOOKUP($B5058,'Ownership Metrics'!$A:$A,'Ownership Metrics'!$E:$E),"")</f>
        <v>69.650000000000006</v>
      </c>
      <c r="Q5058" s="30">
        <f>IFERROR(_xlfn.XLOOKUP($B5058,'Ownership Metrics'!$A:$A,'Ownership Metrics'!$F:$F),"")</f>
        <v>12</v>
      </c>
      <c r="R5058" s="30">
        <f>IFERROR(_xlfn.XLOOKUP($B5058,'Ownership Metrics'!$A:$A,'Ownership Metrics'!$G:$G),"")</f>
        <v>46</v>
      </c>
      <c r="S5058" s="27" t="str">
        <f>IFERROR(_xlfn.XLOOKUP($B5058,'Ownership Metrics'!$A:$A,'Ownership Metrics'!$H:$H),"")</f>
        <v>Mayoritas</v>
      </c>
      <c r="T5058" s="27" t="str">
        <f>IFERROR(_xlfn.XLOOKUP($B5058,'Ownership Metrics'!$A:$A,'Ownership Metrics'!$I:$I),"")</f>
        <v>Sedang</v>
      </c>
      <c r="U5058" s="27">
        <f>IF(COUNTIFS($B$2:$B5058,$B5058,$D$2:$D5058,$D5058)=1,1,0)</f>
        <v>1</v>
      </c>
      <c r="V5058" s="27">
        <f t="shared" si="235"/>
        <v>3.47</v>
      </c>
      <c r="W5058" s="27">
        <f t="shared" si="236"/>
        <v>4</v>
      </c>
      <c r="X5058" s="27">
        <f t="shared" ref="X5058:X5121" si="237">$V5058-(ROW()*0.0000000001)</f>
        <v>3.4699994942000001</v>
      </c>
    </row>
    <row r="5059" spans="1:24" x14ac:dyDescent="0.25">
      <c r="A5059" s="26">
        <v>46265</v>
      </c>
      <c r="B5059" s="27" t="s">
        <v>10809</v>
      </c>
      <c r="C5059" s="27" t="s">
        <v>5223</v>
      </c>
      <c r="D5059" s="27" t="s">
        <v>5225</v>
      </c>
      <c r="E5059" s="27" t="s">
        <v>22</v>
      </c>
      <c r="F5059" s="27" t="s">
        <v>23</v>
      </c>
      <c r="G5059" s="27"/>
      <c r="H5059" s="27" t="s">
        <v>24</v>
      </c>
      <c r="I5059" s="28">
        <v>41125700</v>
      </c>
      <c r="J5059" s="28">
        <v>0</v>
      </c>
      <c r="K5059" s="28">
        <v>41125700</v>
      </c>
      <c r="L5059" s="29">
        <v>1.44</v>
      </c>
      <c r="M5059" s="29">
        <f>IFERROR(_xlfn.XLOOKUP($B5059,'Ownership Metrics'!$A:$A,'Ownership Metrics'!$B:$B),"")</f>
        <v>15.89</v>
      </c>
      <c r="N5059" s="28">
        <f>IFERROR(_xlfn.XLOOKUP($B5059,'Ownership Metrics'!$A:$A,'Ownership Metrics'!$C:$C),"")</f>
        <v>2932</v>
      </c>
      <c r="O5059" s="29">
        <f>IFERROR(_xlfn.XLOOKUP($B5059,'Ownership Metrics'!$A:$A,'Ownership Metrics'!$D:$D),"")</f>
        <v>52.48</v>
      </c>
      <c r="P5059" s="29">
        <f>IFERROR(_xlfn.XLOOKUP($B5059,'Ownership Metrics'!$A:$A,'Ownership Metrics'!$E:$E),"")</f>
        <v>69.650000000000006</v>
      </c>
      <c r="Q5059" s="30">
        <f>IFERROR(_xlfn.XLOOKUP($B5059,'Ownership Metrics'!$A:$A,'Ownership Metrics'!$F:$F),"")</f>
        <v>12</v>
      </c>
      <c r="R5059" s="30">
        <f>IFERROR(_xlfn.XLOOKUP($B5059,'Ownership Metrics'!$A:$A,'Ownership Metrics'!$G:$G),"")</f>
        <v>46</v>
      </c>
      <c r="S5059" s="27" t="str">
        <f>IFERROR(_xlfn.XLOOKUP($B5059,'Ownership Metrics'!$A:$A,'Ownership Metrics'!$H:$H),"")</f>
        <v>Mayoritas</v>
      </c>
      <c r="T5059" s="27" t="str">
        <f>IFERROR(_xlfn.XLOOKUP($B5059,'Ownership Metrics'!$A:$A,'Ownership Metrics'!$I:$I),"")</f>
        <v>Sedang</v>
      </c>
      <c r="U5059" s="27">
        <f>IF(COUNTIFS($B$2:$B5059,$B5059,$D$2:$D5059,$D5059)=1,1,0)</f>
        <v>1</v>
      </c>
      <c r="V5059" s="27">
        <f t="shared" ref="V5059:V5122" si="238">SUMIFS($L$2:$L$10000,$B$2:$B$10000,$B5059,$D$2:$D$10000,$D5059)</f>
        <v>1.44</v>
      </c>
      <c r="W5059" s="27">
        <f t="shared" ref="W5059:W5122" si="239">COUNTIFS($B$2:$B$10000,$B5059,$U$2:$U$10000,1,$X$2:$X$10000,"&gt;"&amp;$X5059)+1</f>
        <v>7</v>
      </c>
      <c r="X5059" s="27">
        <f t="shared" si="237"/>
        <v>1.4399994941000001</v>
      </c>
    </row>
    <row r="5060" spans="1:24" x14ac:dyDescent="0.25">
      <c r="A5060" s="26">
        <v>46265</v>
      </c>
      <c r="B5060" s="27" t="s">
        <v>10809</v>
      </c>
      <c r="C5060" s="27" t="s">
        <v>5223</v>
      </c>
      <c r="D5060" s="27" t="s">
        <v>5226</v>
      </c>
      <c r="E5060" s="27" t="s">
        <v>22</v>
      </c>
      <c r="F5060" s="27" t="s">
        <v>23</v>
      </c>
      <c r="G5060" s="27"/>
      <c r="H5060" s="27" t="s">
        <v>24</v>
      </c>
      <c r="I5060" s="28">
        <v>60687200</v>
      </c>
      <c r="J5060" s="28">
        <v>0</v>
      </c>
      <c r="K5060" s="28">
        <v>60687200</v>
      </c>
      <c r="L5060" s="29">
        <v>2.13</v>
      </c>
      <c r="M5060" s="29">
        <f>IFERROR(_xlfn.XLOOKUP($B5060,'Ownership Metrics'!$A:$A,'Ownership Metrics'!$B:$B),"")</f>
        <v>15.89</v>
      </c>
      <c r="N5060" s="28">
        <f>IFERROR(_xlfn.XLOOKUP($B5060,'Ownership Metrics'!$A:$A,'Ownership Metrics'!$C:$C),"")</f>
        <v>2932</v>
      </c>
      <c r="O5060" s="29">
        <f>IFERROR(_xlfn.XLOOKUP($B5060,'Ownership Metrics'!$A:$A,'Ownership Metrics'!$D:$D),"")</f>
        <v>52.48</v>
      </c>
      <c r="P5060" s="29">
        <f>IFERROR(_xlfn.XLOOKUP($B5060,'Ownership Metrics'!$A:$A,'Ownership Metrics'!$E:$E),"")</f>
        <v>69.650000000000006</v>
      </c>
      <c r="Q5060" s="30">
        <f>IFERROR(_xlfn.XLOOKUP($B5060,'Ownership Metrics'!$A:$A,'Ownership Metrics'!$F:$F),"")</f>
        <v>12</v>
      </c>
      <c r="R5060" s="30">
        <f>IFERROR(_xlfn.XLOOKUP($B5060,'Ownership Metrics'!$A:$A,'Ownership Metrics'!$G:$G),"")</f>
        <v>46</v>
      </c>
      <c r="S5060" s="27" t="str">
        <f>IFERROR(_xlfn.XLOOKUP($B5060,'Ownership Metrics'!$A:$A,'Ownership Metrics'!$H:$H),"")</f>
        <v>Mayoritas</v>
      </c>
      <c r="T5060" s="27" t="str">
        <f>IFERROR(_xlfn.XLOOKUP($B5060,'Ownership Metrics'!$A:$A,'Ownership Metrics'!$I:$I),"")</f>
        <v>Sedang</v>
      </c>
      <c r="U5060" s="27">
        <f>IF(COUNTIFS($B$2:$B5060,$B5060,$D$2:$D5060,$D5060)=1,1,0)</f>
        <v>1</v>
      </c>
      <c r="V5060" s="27">
        <f t="shared" si="238"/>
        <v>2.13</v>
      </c>
      <c r="W5060" s="27">
        <f t="shared" si="239"/>
        <v>5</v>
      </c>
      <c r="X5060" s="27">
        <f t="shared" si="237"/>
        <v>2.1299994939999998</v>
      </c>
    </row>
    <row r="5061" spans="1:24" x14ac:dyDescent="0.25">
      <c r="A5061" s="26">
        <v>46265</v>
      </c>
      <c r="B5061" s="27" t="s">
        <v>10809</v>
      </c>
      <c r="C5061" s="27" t="s">
        <v>5223</v>
      </c>
      <c r="D5061" s="27" t="s">
        <v>5227</v>
      </c>
      <c r="E5061" s="27" t="s">
        <v>83</v>
      </c>
      <c r="F5061" s="27" t="s">
        <v>23</v>
      </c>
      <c r="G5061" s="27"/>
      <c r="H5061" s="27" t="s">
        <v>24</v>
      </c>
      <c r="I5061" s="28">
        <v>0</v>
      </c>
      <c r="J5061" s="28">
        <v>1496000000</v>
      </c>
      <c r="K5061" s="28">
        <v>1496000000</v>
      </c>
      <c r="L5061" s="29">
        <v>52.48</v>
      </c>
      <c r="M5061" s="29">
        <f>IFERROR(_xlfn.XLOOKUP($B5061,'Ownership Metrics'!$A:$A,'Ownership Metrics'!$B:$B),"")</f>
        <v>15.89</v>
      </c>
      <c r="N5061" s="28">
        <f>IFERROR(_xlfn.XLOOKUP($B5061,'Ownership Metrics'!$A:$A,'Ownership Metrics'!$C:$C),"")</f>
        <v>2932</v>
      </c>
      <c r="O5061" s="29">
        <f>IFERROR(_xlfn.XLOOKUP($B5061,'Ownership Metrics'!$A:$A,'Ownership Metrics'!$D:$D),"")</f>
        <v>52.48</v>
      </c>
      <c r="P5061" s="29">
        <f>IFERROR(_xlfn.XLOOKUP($B5061,'Ownership Metrics'!$A:$A,'Ownership Metrics'!$E:$E),"")</f>
        <v>69.650000000000006</v>
      </c>
      <c r="Q5061" s="30">
        <f>IFERROR(_xlfn.XLOOKUP($B5061,'Ownership Metrics'!$A:$A,'Ownership Metrics'!$F:$F),"")</f>
        <v>12</v>
      </c>
      <c r="R5061" s="30">
        <f>IFERROR(_xlfn.XLOOKUP($B5061,'Ownership Metrics'!$A:$A,'Ownership Metrics'!$G:$G),"")</f>
        <v>46</v>
      </c>
      <c r="S5061" s="27" t="str">
        <f>IFERROR(_xlfn.XLOOKUP($B5061,'Ownership Metrics'!$A:$A,'Ownership Metrics'!$H:$H),"")</f>
        <v>Mayoritas</v>
      </c>
      <c r="T5061" s="27" t="str">
        <f>IFERROR(_xlfn.XLOOKUP($B5061,'Ownership Metrics'!$A:$A,'Ownership Metrics'!$I:$I),"")</f>
        <v>Sedang</v>
      </c>
      <c r="U5061" s="27">
        <f>IF(COUNTIFS($B$2:$B5061,$B5061,$D$2:$D5061,$D5061)=1,1,0)</f>
        <v>1</v>
      </c>
      <c r="V5061" s="27">
        <f t="shared" si="238"/>
        <v>52.48</v>
      </c>
      <c r="W5061" s="27">
        <f t="shared" si="239"/>
        <v>1</v>
      </c>
      <c r="X5061" s="27">
        <f t="shared" si="237"/>
        <v>52.479999493899996</v>
      </c>
    </row>
    <row r="5062" spans="1:24" x14ac:dyDescent="0.25">
      <c r="A5062" s="26">
        <v>46265</v>
      </c>
      <c r="B5062" s="27" t="s">
        <v>10809</v>
      </c>
      <c r="C5062" s="27" t="s">
        <v>5223</v>
      </c>
      <c r="D5062" s="27" t="s">
        <v>5228</v>
      </c>
      <c r="E5062" s="27" t="s">
        <v>35</v>
      </c>
      <c r="F5062" s="27" t="s">
        <v>23</v>
      </c>
      <c r="G5062" s="27" t="s">
        <v>36</v>
      </c>
      <c r="H5062" s="27" t="s">
        <v>24</v>
      </c>
      <c r="I5062" s="28">
        <v>32668500</v>
      </c>
      <c r="J5062" s="28">
        <v>0</v>
      </c>
      <c r="K5062" s="28">
        <v>32668500</v>
      </c>
      <c r="L5062" s="29">
        <v>1.1499999999999999</v>
      </c>
      <c r="M5062" s="29">
        <f>IFERROR(_xlfn.XLOOKUP($B5062,'Ownership Metrics'!$A:$A,'Ownership Metrics'!$B:$B),"")</f>
        <v>15.89</v>
      </c>
      <c r="N5062" s="28">
        <f>IFERROR(_xlfn.XLOOKUP($B5062,'Ownership Metrics'!$A:$A,'Ownership Metrics'!$C:$C),"")</f>
        <v>2932</v>
      </c>
      <c r="O5062" s="29">
        <f>IFERROR(_xlfn.XLOOKUP($B5062,'Ownership Metrics'!$A:$A,'Ownership Metrics'!$D:$D),"")</f>
        <v>52.48</v>
      </c>
      <c r="P5062" s="29">
        <f>IFERROR(_xlfn.XLOOKUP($B5062,'Ownership Metrics'!$A:$A,'Ownership Metrics'!$E:$E),"")</f>
        <v>69.650000000000006</v>
      </c>
      <c r="Q5062" s="30">
        <f>IFERROR(_xlfn.XLOOKUP($B5062,'Ownership Metrics'!$A:$A,'Ownership Metrics'!$F:$F),"")</f>
        <v>12</v>
      </c>
      <c r="R5062" s="30">
        <f>IFERROR(_xlfn.XLOOKUP($B5062,'Ownership Metrics'!$A:$A,'Ownership Metrics'!$G:$G),"")</f>
        <v>46</v>
      </c>
      <c r="S5062" s="27" t="str">
        <f>IFERROR(_xlfn.XLOOKUP($B5062,'Ownership Metrics'!$A:$A,'Ownership Metrics'!$H:$H),"")</f>
        <v>Mayoritas</v>
      </c>
      <c r="T5062" s="27" t="str">
        <f>IFERROR(_xlfn.XLOOKUP($B5062,'Ownership Metrics'!$A:$A,'Ownership Metrics'!$I:$I),"")</f>
        <v>Sedang</v>
      </c>
      <c r="U5062" s="27">
        <f>IF(COUNTIFS($B$2:$B5062,$B5062,$D$2:$D5062,$D5062)=1,1,0)</f>
        <v>1</v>
      </c>
      <c r="V5062" s="27">
        <f t="shared" si="238"/>
        <v>1.1499999999999999</v>
      </c>
      <c r="W5062" s="27">
        <f t="shared" si="239"/>
        <v>9</v>
      </c>
      <c r="X5062" s="27">
        <f t="shared" si="237"/>
        <v>1.1499994938</v>
      </c>
    </row>
    <row r="5063" spans="1:24" x14ac:dyDescent="0.25">
      <c r="A5063" s="26">
        <v>46265</v>
      </c>
      <c r="B5063" s="27" t="s">
        <v>10809</v>
      </c>
      <c r="C5063" s="27" t="s">
        <v>5223</v>
      </c>
      <c r="D5063" s="27" t="s">
        <v>5229</v>
      </c>
      <c r="E5063" s="27" t="s">
        <v>35</v>
      </c>
      <c r="F5063" s="27" t="s">
        <v>23</v>
      </c>
      <c r="G5063" s="27" t="s">
        <v>36</v>
      </c>
      <c r="H5063" s="27" t="s">
        <v>24</v>
      </c>
      <c r="I5063" s="28">
        <v>31240400</v>
      </c>
      <c r="J5063" s="28">
        <v>0</v>
      </c>
      <c r="K5063" s="28">
        <v>31240400</v>
      </c>
      <c r="L5063" s="29">
        <v>1.1000000000000001</v>
      </c>
      <c r="M5063" s="29">
        <f>IFERROR(_xlfn.XLOOKUP($B5063,'Ownership Metrics'!$A:$A,'Ownership Metrics'!$B:$B),"")</f>
        <v>15.89</v>
      </c>
      <c r="N5063" s="28">
        <f>IFERROR(_xlfn.XLOOKUP($B5063,'Ownership Metrics'!$A:$A,'Ownership Metrics'!$C:$C),"")</f>
        <v>2932</v>
      </c>
      <c r="O5063" s="29">
        <f>IFERROR(_xlfn.XLOOKUP($B5063,'Ownership Metrics'!$A:$A,'Ownership Metrics'!$D:$D),"")</f>
        <v>52.48</v>
      </c>
      <c r="P5063" s="29">
        <f>IFERROR(_xlfn.XLOOKUP($B5063,'Ownership Metrics'!$A:$A,'Ownership Metrics'!$E:$E),"")</f>
        <v>69.650000000000006</v>
      </c>
      <c r="Q5063" s="30">
        <f>IFERROR(_xlfn.XLOOKUP($B5063,'Ownership Metrics'!$A:$A,'Ownership Metrics'!$F:$F),"")</f>
        <v>12</v>
      </c>
      <c r="R5063" s="30">
        <f>IFERROR(_xlfn.XLOOKUP($B5063,'Ownership Metrics'!$A:$A,'Ownership Metrics'!$G:$G),"")</f>
        <v>46</v>
      </c>
      <c r="S5063" s="27" t="str">
        <f>IFERROR(_xlfn.XLOOKUP($B5063,'Ownership Metrics'!$A:$A,'Ownership Metrics'!$H:$H),"")</f>
        <v>Mayoritas</v>
      </c>
      <c r="T5063" s="27" t="str">
        <f>IFERROR(_xlfn.XLOOKUP($B5063,'Ownership Metrics'!$A:$A,'Ownership Metrics'!$I:$I),"")</f>
        <v>Sedang</v>
      </c>
      <c r="U5063" s="27">
        <f>IF(COUNTIFS($B$2:$B5063,$B5063,$D$2:$D5063,$D5063)=1,1,0)</f>
        <v>1</v>
      </c>
      <c r="V5063" s="27">
        <f t="shared" si="238"/>
        <v>1.1000000000000001</v>
      </c>
      <c r="W5063" s="27">
        <f t="shared" si="239"/>
        <v>10</v>
      </c>
      <c r="X5063" s="27">
        <f t="shared" si="237"/>
        <v>1.0999994937000002</v>
      </c>
    </row>
    <row r="5064" spans="1:24" x14ac:dyDescent="0.25">
      <c r="A5064" s="26">
        <v>46265</v>
      </c>
      <c r="B5064" s="27" t="s">
        <v>10809</v>
      </c>
      <c r="C5064" s="27" t="s">
        <v>5223</v>
      </c>
      <c r="D5064" s="27" t="s">
        <v>5230</v>
      </c>
      <c r="E5064" s="27" t="s">
        <v>35</v>
      </c>
      <c r="F5064" s="27" t="s">
        <v>23</v>
      </c>
      <c r="G5064" s="27" t="s">
        <v>36</v>
      </c>
      <c r="H5064" s="27" t="s">
        <v>24</v>
      </c>
      <c r="I5064" s="28">
        <v>28600900</v>
      </c>
      <c r="J5064" s="28">
        <v>0</v>
      </c>
      <c r="K5064" s="28">
        <v>28600900</v>
      </c>
      <c r="L5064" s="29">
        <v>1</v>
      </c>
      <c r="M5064" s="29">
        <f>IFERROR(_xlfn.XLOOKUP($B5064,'Ownership Metrics'!$A:$A,'Ownership Metrics'!$B:$B),"")</f>
        <v>15.89</v>
      </c>
      <c r="N5064" s="28">
        <f>IFERROR(_xlfn.XLOOKUP($B5064,'Ownership Metrics'!$A:$A,'Ownership Metrics'!$C:$C),"")</f>
        <v>2932</v>
      </c>
      <c r="O5064" s="29">
        <f>IFERROR(_xlfn.XLOOKUP($B5064,'Ownership Metrics'!$A:$A,'Ownership Metrics'!$D:$D),"")</f>
        <v>52.48</v>
      </c>
      <c r="P5064" s="29">
        <f>IFERROR(_xlfn.XLOOKUP($B5064,'Ownership Metrics'!$A:$A,'Ownership Metrics'!$E:$E),"")</f>
        <v>69.650000000000006</v>
      </c>
      <c r="Q5064" s="30">
        <f>IFERROR(_xlfn.XLOOKUP($B5064,'Ownership Metrics'!$A:$A,'Ownership Metrics'!$F:$F),"")</f>
        <v>12</v>
      </c>
      <c r="R5064" s="30">
        <f>IFERROR(_xlfn.XLOOKUP($B5064,'Ownership Metrics'!$A:$A,'Ownership Metrics'!$G:$G),"")</f>
        <v>46</v>
      </c>
      <c r="S5064" s="27" t="str">
        <f>IFERROR(_xlfn.XLOOKUP($B5064,'Ownership Metrics'!$A:$A,'Ownership Metrics'!$H:$H),"")</f>
        <v>Mayoritas</v>
      </c>
      <c r="T5064" s="27" t="str">
        <f>IFERROR(_xlfn.XLOOKUP($B5064,'Ownership Metrics'!$A:$A,'Ownership Metrics'!$I:$I),"")</f>
        <v>Sedang</v>
      </c>
      <c r="U5064" s="27">
        <f>IF(COUNTIFS($B$2:$B5064,$B5064,$D$2:$D5064,$D5064)=1,1,0)</f>
        <v>1</v>
      </c>
      <c r="V5064" s="27">
        <f t="shared" si="238"/>
        <v>1</v>
      </c>
      <c r="W5064" s="27">
        <f t="shared" si="239"/>
        <v>12</v>
      </c>
      <c r="X5064" s="27">
        <f t="shared" si="237"/>
        <v>0.99999949359999996</v>
      </c>
    </row>
    <row r="5065" spans="1:24" x14ac:dyDescent="0.25">
      <c r="A5065" s="26">
        <v>46265</v>
      </c>
      <c r="B5065" s="27" t="s">
        <v>10809</v>
      </c>
      <c r="C5065" s="27" t="s">
        <v>5223</v>
      </c>
      <c r="D5065" s="27" t="s">
        <v>5231</v>
      </c>
      <c r="E5065" s="27" t="s">
        <v>35</v>
      </c>
      <c r="F5065" s="27" t="s">
        <v>23</v>
      </c>
      <c r="G5065" s="27" t="s">
        <v>36</v>
      </c>
      <c r="H5065" s="27" t="s">
        <v>24</v>
      </c>
      <c r="I5065" s="28">
        <v>32984400</v>
      </c>
      <c r="J5065" s="28">
        <v>0</v>
      </c>
      <c r="K5065" s="28">
        <v>32984400</v>
      </c>
      <c r="L5065" s="29">
        <v>1.1599999999999999</v>
      </c>
      <c r="M5065" s="29">
        <f>IFERROR(_xlfn.XLOOKUP($B5065,'Ownership Metrics'!$A:$A,'Ownership Metrics'!$B:$B),"")</f>
        <v>15.89</v>
      </c>
      <c r="N5065" s="28">
        <f>IFERROR(_xlfn.XLOOKUP($B5065,'Ownership Metrics'!$A:$A,'Ownership Metrics'!$C:$C),"")</f>
        <v>2932</v>
      </c>
      <c r="O5065" s="29">
        <f>IFERROR(_xlfn.XLOOKUP($B5065,'Ownership Metrics'!$A:$A,'Ownership Metrics'!$D:$D),"")</f>
        <v>52.48</v>
      </c>
      <c r="P5065" s="29">
        <f>IFERROR(_xlfn.XLOOKUP($B5065,'Ownership Metrics'!$A:$A,'Ownership Metrics'!$E:$E),"")</f>
        <v>69.650000000000006</v>
      </c>
      <c r="Q5065" s="30">
        <f>IFERROR(_xlfn.XLOOKUP($B5065,'Ownership Metrics'!$A:$A,'Ownership Metrics'!$F:$F),"")</f>
        <v>12</v>
      </c>
      <c r="R5065" s="30">
        <f>IFERROR(_xlfn.XLOOKUP($B5065,'Ownership Metrics'!$A:$A,'Ownership Metrics'!$G:$G),"")</f>
        <v>46</v>
      </c>
      <c r="S5065" s="27" t="str">
        <f>IFERROR(_xlfn.XLOOKUP($B5065,'Ownership Metrics'!$A:$A,'Ownership Metrics'!$H:$H),"")</f>
        <v>Mayoritas</v>
      </c>
      <c r="T5065" s="27" t="str">
        <f>IFERROR(_xlfn.XLOOKUP($B5065,'Ownership Metrics'!$A:$A,'Ownership Metrics'!$I:$I),"")</f>
        <v>Sedang</v>
      </c>
      <c r="U5065" s="27">
        <f>IF(COUNTIFS($B$2:$B5065,$B5065,$D$2:$D5065,$D5065)=1,1,0)</f>
        <v>1</v>
      </c>
      <c r="V5065" s="27">
        <f t="shared" si="238"/>
        <v>1.1599999999999999</v>
      </c>
      <c r="W5065" s="27">
        <f t="shared" si="239"/>
        <v>8</v>
      </c>
      <c r="X5065" s="27">
        <f t="shared" si="237"/>
        <v>1.1599994935</v>
      </c>
    </row>
    <row r="5066" spans="1:24" x14ac:dyDescent="0.25">
      <c r="A5066" s="26">
        <v>46265</v>
      </c>
      <c r="B5066" s="27" t="s">
        <v>10809</v>
      </c>
      <c r="C5066" s="27" t="s">
        <v>5223</v>
      </c>
      <c r="D5066" s="27" t="s">
        <v>5232</v>
      </c>
      <c r="E5066" s="27" t="s">
        <v>35</v>
      </c>
      <c r="F5066" s="27" t="s">
        <v>23</v>
      </c>
      <c r="G5066" s="27" t="s">
        <v>36</v>
      </c>
      <c r="H5066" s="27" t="s">
        <v>24</v>
      </c>
      <c r="I5066" s="28">
        <v>31352500</v>
      </c>
      <c r="J5066" s="28">
        <v>0</v>
      </c>
      <c r="K5066" s="28">
        <v>31352500</v>
      </c>
      <c r="L5066" s="29">
        <v>1.1000000000000001</v>
      </c>
      <c r="M5066" s="29">
        <f>IFERROR(_xlfn.XLOOKUP($B5066,'Ownership Metrics'!$A:$A,'Ownership Metrics'!$B:$B),"")</f>
        <v>15.89</v>
      </c>
      <c r="N5066" s="28">
        <f>IFERROR(_xlfn.XLOOKUP($B5066,'Ownership Metrics'!$A:$A,'Ownership Metrics'!$C:$C),"")</f>
        <v>2932</v>
      </c>
      <c r="O5066" s="29">
        <f>IFERROR(_xlfn.XLOOKUP($B5066,'Ownership Metrics'!$A:$A,'Ownership Metrics'!$D:$D),"")</f>
        <v>52.48</v>
      </c>
      <c r="P5066" s="29">
        <f>IFERROR(_xlfn.XLOOKUP($B5066,'Ownership Metrics'!$A:$A,'Ownership Metrics'!$E:$E),"")</f>
        <v>69.650000000000006</v>
      </c>
      <c r="Q5066" s="30">
        <f>IFERROR(_xlfn.XLOOKUP($B5066,'Ownership Metrics'!$A:$A,'Ownership Metrics'!$F:$F),"")</f>
        <v>12</v>
      </c>
      <c r="R5066" s="30">
        <f>IFERROR(_xlfn.XLOOKUP($B5066,'Ownership Metrics'!$A:$A,'Ownership Metrics'!$G:$G),"")</f>
        <v>46</v>
      </c>
      <c r="S5066" s="27" t="str">
        <f>IFERROR(_xlfn.XLOOKUP($B5066,'Ownership Metrics'!$A:$A,'Ownership Metrics'!$H:$H),"")</f>
        <v>Mayoritas</v>
      </c>
      <c r="T5066" s="27" t="str">
        <f>IFERROR(_xlfn.XLOOKUP($B5066,'Ownership Metrics'!$A:$A,'Ownership Metrics'!$I:$I),"")</f>
        <v>Sedang</v>
      </c>
      <c r="U5066" s="27">
        <f>IF(COUNTIFS($B$2:$B5066,$B5066,$D$2:$D5066,$D5066)=1,1,0)</f>
        <v>1</v>
      </c>
      <c r="V5066" s="27">
        <f t="shared" si="238"/>
        <v>1.1000000000000001</v>
      </c>
      <c r="W5066" s="27">
        <f t="shared" si="239"/>
        <v>11</v>
      </c>
      <c r="X5066" s="27">
        <f t="shared" si="237"/>
        <v>1.0999994934000001</v>
      </c>
    </row>
    <row r="5067" spans="1:24" x14ac:dyDescent="0.25">
      <c r="A5067" s="26">
        <v>46265</v>
      </c>
      <c r="B5067" s="27" t="s">
        <v>10809</v>
      </c>
      <c r="C5067" s="27" t="s">
        <v>5223</v>
      </c>
      <c r="D5067" s="27" t="s">
        <v>5233</v>
      </c>
      <c r="E5067" s="27" t="s">
        <v>35</v>
      </c>
      <c r="F5067" s="27" t="s">
        <v>23</v>
      </c>
      <c r="G5067" s="27" t="s">
        <v>36</v>
      </c>
      <c r="H5067" s="27" t="s">
        <v>24</v>
      </c>
      <c r="I5067" s="28">
        <v>0</v>
      </c>
      <c r="J5067" s="28">
        <v>54400000</v>
      </c>
      <c r="K5067" s="28">
        <v>54400000</v>
      </c>
      <c r="L5067" s="29">
        <v>1.91</v>
      </c>
      <c r="M5067" s="29">
        <f>IFERROR(_xlfn.XLOOKUP($B5067,'Ownership Metrics'!$A:$A,'Ownership Metrics'!$B:$B),"")</f>
        <v>15.89</v>
      </c>
      <c r="N5067" s="28">
        <f>IFERROR(_xlfn.XLOOKUP($B5067,'Ownership Metrics'!$A:$A,'Ownership Metrics'!$C:$C),"")</f>
        <v>2932</v>
      </c>
      <c r="O5067" s="29">
        <f>IFERROR(_xlfn.XLOOKUP($B5067,'Ownership Metrics'!$A:$A,'Ownership Metrics'!$D:$D),"")</f>
        <v>52.48</v>
      </c>
      <c r="P5067" s="29">
        <f>IFERROR(_xlfn.XLOOKUP($B5067,'Ownership Metrics'!$A:$A,'Ownership Metrics'!$E:$E),"")</f>
        <v>69.650000000000006</v>
      </c>
      <c r="Q5067" s="30">
        <f>IFERROR(_xlfn.XLOOKUP($B5067,'Ownership Metrics'!$A:$A,'Ownership Metrics'!$F:$F),"")</f>
        <v>12</v>
      </c>
      <c r="R5067" s="30">
        <f>IFERROR(_xlfn.XLOOKUP($B5067,'Ownership Metrics'!$A:$A,'Ownership Metrics'!$G:$G),"")</f>
        <v>46</v>
      </c>
      <c r="S5067" s="27" t="str">
        <f>IFERROR(_xlfn.XLOOKUP($B5067,'Ownership Metrics'!$A:$A,'Ownership Metrics'!$H:$H),"")</f>
        <v>Mayoritas</v>
      </c>
      <c r="T5067" s="27" t="str">
        <f>IFERROR(_xlfn.XLOOKUP($B5067,'Ownership Metrics'!$A:$A,'Ownership Metrics'!$I:$I),"")</f>
        <v>Sedang</v>
      </c>
      <c r="U5067" s="27">
        <f>IF(COUNTIFS($B$2:$B5067,$B5067,$D$2:$D5067,$D5067)=1,1,0)</f>
        <v>1</v>
      </c>
      <c r="V5067" s="27">
        <f t="shared" si="238"/>
        <v>1.91</v>
      </c>
      <c r="W5067" s="27">
        <f t="shared" si="239"/>
        <v>6</v>
      </c>
      <c r="X5067" s="27">
        <f t="shared" si="237"/>
        <v>1.9099994933</v>
      </c>
    </row>
    <row r="5068" spans="1:24" x14ac:dyDescent="0.25">
      <c r="A5068" s="26">
        <v>46265</v>
      </c>
      <c r="B5068" s="27" t="s">
        <v>10809</v>
      </c>
      <c r="C5068" s="27" t="s">
        <v>5223</v>
      </c>
      <c r="D5068" s="27" t="s">
        <v>5234</v>
      </c>
      <c r="E5068" s="27" t="s">
        <v>35</v>
      </c>
      <c r="F5068" s="27" t="s">
        <v>23</v>
      </c>
      <c r="G5068" s="27" t="s">
        <v>36</v>
      </c>
      <c r="H5068" s="27" t="s">
        <v>24</v>
      </c>
      <c r="I5068" s="28">
        <v>0</v>
      </c>
      <c r="J5068" s="28">
        <v>272000000</v>
      </c>
      <c r="K5068" s="28">
        <v>272000000</v>
      </c>
      <c r="L5068" s="29">
        <v>9.5399999999999991</v>
      </c>
      <c r="M5068" s="29">
        <f>IFERROR(_xlfn.XLOOKUP($B5068,'Ownership Metrics'!$A:$A,'Ownership Metrics'!$B:$B),"")</f>
        <v>15.89</v>
      </c>
      <c r="N5068" s="28">
        <f>IFERROR(_xlfn.XLOOKUP($B5068,'Ownership Metrics'!$A:$A,'Ownership Metrics'!$C:$C),"")</f>
        <v>2932</v>
      </c>
      <c r="O5068" s="29">
        <f>IFERROR(_xlfn.XLOOKUP($B5068,'Ownership Metrics'!$A:$A,'Ownership Metrics'!$D:$D),"")</f>
        <v>52.48</v>
      </c>
      <c r="P5068" s="29">
        <f>IFERROR(_xlfn.XLOOKUP($B5068,'Ownership Metrics'!$A:$A,'Ownership Metrics'!$E:$E),"")</f>
        <v>69.650000000000006</v>
      </c>
      <c r="Q5068" s="30">
        <f>IFERROR(_xlfn.XLOOKUP($B5068,'Ownership Metrics'!$A:$A,'Ownership Metrics'!$F:$F),"")</f>
        <v>12</v>
      </c>
      <c r="R5068" s="30">
        <f>IFERROR(_xlfn.XLOOKUP($B5068,'Ownership Metrics'!$A:$A,'Ownership Metrics'!$G:$G),"")</f>
        <v>46</v>
      </c>
      <c r="S5068" s="27" t="str">
        <f>IFERROR(_xlfn.XLOOKUP($B5068,'Ownership Metrics'!$A:$A,'Ownership Metrics'!$H:$H),"")</f>
        <v>Mayoritas</v>
      </c>
      <c r="T5068" s="27" t="str">
        <f>IFERROR(_xlfn.XLOOKUP($B5068,'Ownership Metrics'!$A:$A,'Ownership Metrics'!$I:$I),"")</f>
        <v>Sedang</v>
      </c>
      <c r="U5068" s="27">
        <f>IF(COUNTIFS($B$2:$B5068,$B5068,$D$2:$D5068,$D5068)=1,1,0)</f>
        <v>1</v>
      </c>
      <c r="V5068" s="27">
        <f t="shared" si="238"/>
        <v>9.5399999999999991</v>
      </c>
      <c r="W5068" s="27">
        <f t="shared" si="239"/>
        <v>2</v>
      </c>
      <c r="X5068" s="27">
        <f t="shared" si="237"/>
        <v>9.5399994931999998</v>
      </c>
    </row>
    <row r="5069" spans="1:24" x14ac:dyDescent="0.25">
      <c r="A5069" s="26">
        <v>46265</v>
      </c>
      <c r="B5069" s="27" t="s">
        <v>10809</v>
      </c>
      <c r="C5069" s="27" t="s">
        <v>5223</v>
      </c>
      <c r="D5069" s="27" t="s">
        <v>5235</v>
      </c>
      <c r="E5069" s="27" t="s">
        <v>35</v>
      </c>
      <c r="F5069" s="27" t="s">
        <v>23</v>
      </c>
      <c r="G5069" s="27" t="s">
        <v>36</v>
      </c>
      <c r="H5069" s="27" t="s">
        <v>24</v>
      </c>
      <c r="I5069" s="28">
        <v>0</v>
      </c>
      <c r="J5069" s="28">
        <v>217600000</v>
      </c>
      <c r="K5069" s="28">
        <v>217600000</v>
      </c>
      <c r="L5069" s="29">
        <v>7.63</v>
      </c>
      <c r="M5069" s="29">
        <f>IFERROR(_xlfn.XLOOKUP($B5069,'Ownership Metrics'!$A:$A,'Ownership Metrics'!$B:$B),"")</f>
        <v>15.89</v>
      </c>
      <c r="N5069" s="28">
        <f>IFERROR(_xlfn.XLOOKUP($B5069,'Ownership Metrics'!$A:$A,'Ownership Metrics'!$C:$C),"")</f>
        <v>2932</v>
      </c>
      <c r="O5069" s="29">
        <f>IFERROR(_xlfn.XLOOKUP($B5069,'Ownership Metrics'!$A:$A,'Ownership Metrics'!$D:$D),"")</f>
        <v>52.48</v>
      </c>
      <c r="P5069" s="29">
        <f>IFERROR(_xlfn.XLOOKUP($B5069,'Ownership Metrics'!$A:$A,'Ownership Metrics'!$E:$E),"")</f>
        <v>69.650000000000006</v>
      </c>
      <c r="Q5069" s="30">
        <f>IFERROR(_xlfn.XLOOKUP($B5069,'Ownership Metrics'!$A:$A,'Ownership Metrics'!$F:$F),"")</f>
        <v>12</v>
      </c>
      <c r="R5069" s="30">
        <f>IFERROR(_xlfn.XLOOKUP($B5069,'Ownership Metrics'!$A:$A,'Ownership Metrics'!$G:$G),"")</f>
        <v>46</v>
      </c>
      <c r="S5069" s="27" t="str">
        <f>IFERROR(_xlfn.XLOOKUP($B5069,'Ownership Metrics'!$A:$A,'Ownership Metrics'!$H:$H),"")</f>
        <v>Mayoritas</v>
      </c>
      <c r="T5069" s="27" t="str">
        <f>IFERROR(_xlfn.XLOOKUP($B5069,'Ownership Metrics'!$A:$A,'Ownership Metrics'!$I:$I),"")</f>
        <v>Sedang</v>
      </c>
      <c r="U5069" s="27">
        <f>IF(COUNTIFS($B$2:$B5069,$B5069,$D$2:$D5069,$D5069)=1,1,0)</f>
        <v>1</v>
      </c>
      <c r="V5069" s="27">
        <f t="shared" si="238"/>
        <v>7.63</v>
      </c>
      <c r="W5069" s="27">
        <f t="shared" si="239"/>
        <v>3</v>
      </c>
      <c r="X5069" s="27">
        <f t="shared" si="237"/>
        <v>7.6299994930999997</v>
      </c>
    </row>
    <row r="5070" spans="1:24" x14ac:dyDescent="0.25">
      <c r="A5070" s="26">
        <v>46265</v>
      </c>
      <c r="B5070" s="27" t="s">
        <v>10810</v>
      </c>
      <c r="C5070" s="27" t="s">
        <v>5237</v>
      </c>
      <c r="D5070" s="27" t="s">
        <v>5238</v>
      </c>
      <c r="E5070" s="27" t="s">
        <v>22</v>
      </c>
      <c r="F5070" s="27" t="s">
        <v>23</v>
      </c>
      <c r="G5070" s="27"/>
      <c r="H5070" s="27" t="s">
        <v>24</v>
      </c>
      <c r="I5070" s="28">
        <v>5600000000</v>
      </c>
      <c r="J5070" s="28">
        <v>0</v>
      </c>
      <c r="K5070" s="28">
        <v>5600000000</v>
      </c>
      <c r="L5070" s="29">
        <v>74.67</v>
      </c>
      <c r="M5070" s="29">
        <f>IFERROR(_xlfn.XLOOKUP($B5070,'Ownership Metrics'!$A:$A,'Ownership Metrics'!$B:$B),"")</f>
        <v>12.18</v>
      </c>
      <c r="N5070" s="28">
        <f>IFERROR(_xlfn.XLOOKUP($B5070,'Ownership Metrics'!$A:$A,'Ownership Metrics'!$C:$C),"")</f>
        <v>5653</v>
      </c>
      <c r="O5070" s="29">
        <f>IFERROR(_xlfn.XLOOKUP($B5070,'Ownership Metrics'!$A:$A,'Ownership Metrics'!$D:$D),"")</f>
        <v>74.67</v>
      </c>
      <c r="P5070" s="29">
        <f>IFERROR(_xlfn.XLOOKUP($B5070,'Ownership Metrics'!$A:$A,'Ownership Metrics'!$E:$E),"")</f>
        <v>84.72</v>
      </c>
      <c r="Q5070" s="30">
        <f>IFERROR(_xlfn.XLOOKUP($B5070,'Ownership Metrics'!$A:$A,'Ownership Metrics'!$F:$F),"")</f>
        <v>5</v>
      </c>
      <c r="R5070" s="30">
        <f>IFERROR(_xlfn.XLOOKUP($B5070,'Ownership Metrics'!$A:$A,'Ownership Metrics'!$G:$G),"")</f>
        <v>71</v>
      </c>
      <c r="S5070" s="27" t="str">
        <f>IFERROR(_xlfn.XLOOKUP($B5070,'Ownership Metrics'!$A:$A,'Ownership Metrics'!$H:$H),"")</f>
        <v>Mayoritas</v>
      </c>
      <c r="T5070" s="27" t="str">
        <f>IFERROR(_xlfn.XLOOKUP($B5070,'Ownership Metrics'!$A:$A,'Ownership Metrics'!$I:$I),"")</f>
        <v>Tinggi</v>
      </c>
      <c r="U5070" s="27">
        <f>IF(COUNTIFS($B$2:$B5070,$B5070,$D$2:$D5070,$D5070)=1,1,0)</f>
        <v>1</v>
      </c>
      <c r="V5070" s="27">
        <f t="shared" si="238"/>
        <v>74.67</v>
      </c>
      <c r="W5070" s="27">
        <f t="shared" si="239"/>
        <v>1</v>
      </c>
      <c r="X5070" s="27">
        <f t="shared" si="237"/>
        <v>74.669999493000006</v>
      </c>
    </row>
    <row r="5071" spans="1:24" x14ac:dyDescent="0.25">
      <c r="A5071" s="26">
        <v>46265</v>
      </c>
      <c r="B5071" s="27" t="s">
        <v>10810</v>
      </c>
      <c r="C5071" s="27" t="s">
        <v>5237</v>
      </c>
      <c r="D5071" s="27" t="s">
        <v>5239</v>
      </c>
      <c r="E5071" s="27" t="s">
        <v>35</v>
      </c>
      <c r="F5071" s="27" t="s">
        <v>23</v>
      </c>
      <c r="G5071" s="27" t="s">
        <v>36</v>
      </c>
      <c r="H5071" s="27" t="s">
        <v>24</v>
      </c>
      <c r="I5071" s="28">
        <v>627037600</v>
      </c>
      <c r="J5071" s="28">
        <v>0</v>
      </c>
      <c r="K5071" s="28">
        <v>627037600</v>
      </c>
      <c r="L5071" s="29">
        <v>8.36</v>
      </c>
      <c r="M5071" s="29">
        <f>IFERROR(_xlfn.XLOOKUP($B5071,'Ownership Metrics'!$A:$A,'Ownership Metrics'!$B:$B),"")</f>
        <v>12.18</v>
      </c>
      <c r="N5071" s="28">
        <f>IFERROR(_xlfn.XLOOKUP($B5071,'Ownership Metrics'!$A:$A,'Ownership Metrics'!$C:$C),"")</f>
        <v>5653</v>
      </c>
      <c r="O5071" s="29">
        <f>IFERROR(_xlfn.XLOOKUP($B5071,'Ownership Metrics'!$A:$A,'Ownership Metrics'!$D:$D),"")</f>
        <v>74.67</v>
      </c>
      <c r="P5071" s="29">
        <f>IFERROR(_xlfn.XLOOKUP($B5071,'Ownership Metrics'!$A:$A,'Ownership Metrics'!$E:$E),"")</f>
        <v>84.72</v>
      </c>
      <c r="Q5071" s="30">
        <f>IFERROR(_xlfn.XLOOKUP($B5071,'Ownership Metrics'!$A:$A,'Ownership Metrics'!$F:$F),"")</f>
        <v>5</v>
      </c>
      <c r="R5071" s="30">
        <f>IFERROR(_xlfn.XLOOKUP($B5071,'Ownership Metrics'!$A:$A,'Ownership Metrics'!$G:$G),"")</f>
        <v>71</v>
      </c>
      <c r="S5071" s="27" t="str">
        <f>IFERROR(_xlfn.XLOOKUP($B5071,'Ownership Metrics'!$A:$A,'Ownership Metrics'!$H:$H),"")</f>
        <v>Mayoritas</v>
      </c>
      <c r="T5071" s="27" t="str">
        <f>IFERROR(_xlfn.XLOOKUP($B5071,'Ownership Metrics'!$A:$A,'Ownership Metrics'!$I:$I),"")</f>
        <v>Tinggi</v>
      </c>
      <c r="U5071" s="27">
        <f>IF(COUNTIFS($B$2:$B5071,$B5071,$D$2:$D5071,$D5071)=1,1,0)</f>
        <v>1</v>
      </c>
      <c r="V5071" s="27">
        <f t="shared" si="238"/>
        <v>8.36</v>
      </c>
      <c r="W5071" s="27">
        <f t="shared" si="239"/>
        <v>2</v>
      </c>
      <c r="X5071" s="27">
        <f t="shared" si="237"/>
        <v>8.3599994929000001</v>
      </c>
    </row>
    <row r="5072" spans="1:24" x14ac:dyDescent="0.25">
      <c r="A5072" s="26">
        <v>46265</v>
      </c>
      <c r="B5072" s="27" t="s">
        <v>10810</v>
      </c>
      <c r="C5072" s="27" t="s">
        <v>5237</v>
      </c>
      <c r="D5072" s="27" t="s">
        <v>5240</v>
      </c>
      <c r="E5072" s="27" t="s">
        <v>35</v>
      </c>
      <c r="F5072" s="27" t="s">
        <v>23</v>
      </c>
      <c r="G5072" s="27" t="s">
        <v>36</v>
      </c>
      <c r="H5072" s="27" t="s">
        <v>24</v>
      </c>
      <c r="I5072" s="28">
        <v>116468800</v>
      </c>
      <c r="J5072" s="28">
        <v>0</v>
      </c>
      <c r="K5072" s="28">
        <v>116468800</v>
      </c>
      <c r="L5072" s="29">
        <v>1.55</v>
      </c>
      <c r="M5072" s="29">
        <f>IFERROR(_xlfn.XLOOKUP($B5072,'Ownership Metrics'!$A:$A,'Ownership Metrics'!$B:$B),"")</f>
        <v>12.18</v>
      </c>
      <c r="N5072" s="28">
        <f>IFERROR(_xlfn.XLOOKUP($B5072,'Ownership Metrics'!$A:$A,'Ownership Metrics'!$C:$C),"")</f>
        <v>5653</v>
      </c>
      <c r="O5072" s="29">
        <f>IFERROR(_xlfn.XLOOKUP($B5072,'Ownership Metrics'!$A:$A,'Ownership Metrics'!$D:$D),"")</f>
        <v>74.67</v>
      </c>
      <c r="P5072" s="29">
        <f>IFERROR(_xlfn.XLOOKUP($B5072,'Ownership Metrics'!$A:$A,'Ownership Metrics'!$E:$E),"")</f>
        <v>84.72</v>
      </c>
      <c r="Q5072" s="30">
        <f>IFERROR(_xlfn.XLOOKUP($B5072,'Ownership Metrics'!$A:$A,'Ownership Metrics'!$F:$F),"")</f>
        <v>5</v>
      </c>
      <c r="R5072" s="30">
        <f>IFERROR(_xlfn.XLOOKUP($B5072,'Ownership Metrics'!$A:$A,'Ownership Metrics'!$G:$G),"")</f>
        <v>71</v>
      </c>
      <c r="S5072" s="27" t="str">
        <f>IFERROR(_xlfn.XLOOKUP($B5072,'Ownership Metrics'!$A:$A,'Ownership Metrics'!$H:$H),"")</f>
        <v>Mayoritas</v>
      </c>
      <c r="T5072" s="27" t="str">
        <f>IFERROR(_xlfn.XLOOKUP($B5072,'Ownership Metrics'!$A:$A,'Ownership Metrics'!$I:$I),"")</f>
        <v>Tinggi</v>
      </c>
      <c r="U5072" s="27">
        <f>IF(COUNTIFS($B$2:$B5072,$B5072,$D$2:$D5072,$D5072)=1,1,0)</f>
        <v>1</v>
      </c>
      <c r="V5072" s="27">
        <f t="shared" si="238"/>
        <v>1.55</v>
      </c>
      <c r="W5072" s="27">
        <f t="shared" si="239"/>
        <v>4</v>
      </c>
      <c r="X5072" s="27">
        <f t="shared" si="237"/>
        <v>1.5499994928</v>
      </c>
    </row>
    <row r="5073" spans="1:24" x14ac:dyDescent="0.25">
      <c r="A5073" s="26">
        <v>46265</v>
      </c>
      <c r="B5073" s="27" t="s">
        <v>10810</v>
      </c>
      <c r="C5073" s="27" t="s">
        <v>5237</v>
      </c>
      <c r="D5073" s="27" t="s">
        <v>5241</v>
      </c>
      <c r="E5073" s="27" t="s">
        <v>35</v>
      </c>
      <c r="F5073" s="27" t="s">
        <v>23</v>
      </c>
      <c r="G5073" s="27" t="s">
        <v>36</v>
      </c>
      <c r="H5073" s="27" t="s">
        <v>24</v>
      </c>
      <c r="I5073" s="28">
        <v>116468800</v>
      </c>
      <c r="J5073" s="28">
        <v>0</v>
      </c>
      <c r="K5073" s="28">
        <v>116468800</v>
      </c>
      <c r="L5073" s="29">
        <v>1.55</v>
      </c>
      <c r="M5073" s="29">
        <f>IFERROR(_xlfn.XLOOKUP($B5073,'Ownership Metrics'!$A:$A,'Ownership Metrics'!$B:$B),"")</f>
        <v>12.18</v>
      </c>
      <c r="N5073" s="28">
        <f>IFERROR(_xlfn.XLOOKUP($B5073,'Ownership Metrics'!$A:$A,'Ownership Metrics'!$C:$C),"")</f>
        <v>5653</v>
      </c>
      <c r="O5073" s="29">
        <f>IFERROR(_xlfn.XLOOKUP($B5073,'Ownership Metrics'!$A:$A,'Ownership Metrics'!$D:$D),"")</f>
        <v>74.67</v>
      </c>
      <c r="P5073" s="29">
        <f>IFERROR(_xlfn.XLOOKUP($B5073,'Ownership Metrics'!$A:$A,'Ownership Metrics'!$E:$E),"")</f>
        <v>84.72</v>
      </c>
      <c r="Q5073" s="30">
        <f>IFERROR(_xlfn.XLOOKUP($B5073,'Ownership Metrics'!$A:$A,'Ownership Metrics'!$F:$F),"")</f>
        <v>5</v>
      </c>
      <c r="R5073" s="30">
        <f>IFERROR(_xlfn.XLOOKUP($B5073,'Ownership Metrics'!$A:$A,'Ownership Metrics'!$G:$G),"")</f>
        <v>71</v>
      </c>
      <c r="S5073" s="27" t="str">
        <f>IFERROR(_xlfn.XLOOKUP($B5073,'Ownership Metrics'!$A:$A,'Ownership Metrics'!$H:$H),"")</f>
        <v>Mayoritas</v>
      </c>
      <c r="T5073" s="27" t="str">
        <f>IFERROR(_xlfn.XLOOKUP($B5073,'Ownership Metrics'!$A:$A,'Ownership Metrics'!$I:$I),"")</f>
        <v>Tinggi</v>
      </c>
      <c r="U5073" s="27">
        <f>IF(COUNTIFS($B$2:$B5073,$B5073,$D$2:$D5073,$D5073)=1,1,0)</f>
        <v>1</v>
      </c>
      <c r="V5073" s="27">
        <f t="shared" si="238"/>
        <v>1.55</v>
      </c>
      <c r="W5073" s="27">
        <f t="shared" si="239"/>
        <v>5</v>
      </c>
      <c r="X5073" s="27">
        <f t="shared" si="237"/>
        <v>1.5499994927</v>
      </c>
    </row>
    <row r="5074" spans="1:24" x14ac:dyDescent="0.25">
      <c r="A5074" s="26">
        <v>46265</v>
      </c>
      <c r="B5074" s="27" t="s">
        <v>10810</v>
      </c>
      <c r="C5074" s="27" t="s">
        <v>5237</v>
      </c>
      <c r="D5074" s="27" t="s">
        <v>5242</v>
      </c>
      <c r="E5074" s="27" t="s">
        <v>35</v>
      </c>
      <c r="F5074" s="27" t="s">
        <v>23</v>
      </c>
      <c r="G5074" s="27" t="s">
        <v>36</v>
      </c>
      <c r="H5074" s="27" t="s">
        <v>24</v>
      </c>
      <c r="I5074" s="28">
        <v>126600000</v>
      </c>
      <c r="J5074" s="28">
        <v>0</v>
      </c>
      <c r="K5074" s="28">
        <v>126600000</v>
      </c>
      <c r="L5074" s="29">
        <v>1.69</v>
      </c>
      <c r="M5074" s="29">
        <f>IFERROR(_xlfn.XLOOKUP($B5074,'Ownership Metrics'!$A:$A,'Ownership Metrics'!$B:$B),"")</f>
        <v>12.18</v>
      </c>
      <c r="N5074" s="28">
        <f>IFERROR(_xlfn.XLOOKUP($B5074,'Ownership Metrics'!$A:$A,'Ownership Metrics'!$C:$C),"")</f>
        <v>5653</v>
      </c>
      <c r="O5074" s="29">
        <f>IFERROR(_xlfn.XLOOKUP($B5074,'Ownership Metrics'!$A:$A,'Ownership Metrics'!$D:$D),"")</f>
        <v>74.67</v>
      </c>
      <c r="P5074" s="29">
        <f>IFERROR(_xlfn.XLOOKUP($B5074,'Ownership Metrics'!$A:$A,'Ownership Metrics'!$E:$E),"")</f>
        <v>84.72</v>
      </c>
      <c r="Q5074" s="30">
        <f>IFERROR(_xlfn.XLOOKUP($B5074,'Ownership Metrics'!$A:$A,'Ownership Metrics'!$F:$F),"")</f>
        <v>5</v>
      </c>
      <c r="R5074" s="30">
        <f>IFERROR(_xlfn.XLOOKUP($B5074,'Ownership Metrics'!$A:$A,'Ownership Metrics'!$G:$G),"")</f>
        <v>71</v>
      </c>
      <c r="S5074" s="27" t="str">
        <f>IFERROR(_xlfn.XLOOKUP($B5074,'Ownership Metrics'!$A:$A,'Ownership Metrics'!$H:$H),"")</f>
        <v>Mayoritas</v>
      </c>
      <c r="T5074" s="27" t="str">
        <f>IFERROR(_xlfn.XLOOKUP($B5074,'Ownership Metrics'!$A:$A,'Ownership Metrics'!$I:$I),"")</f>
        <v>Tinggi</v>
      </c>
      <c r="U5074" s="27">
        <f>IF(COUNTIFS($B$2:$B5074,$B5074,$D$2:$D5074,$D5074)=1,1,0)</f>
        <v>1</v>
      </c>
      <c r="V5074" s="27">
        <f t="shared" si="238"/>
        <v>1.69</v>
      </c>
      <c r="W5074" s="27">
        <f t="shared" si="239"/>
        <v>3</v>
      </c>
      <c r="X5074" s="27">
        <f t="shared" si="237"/>
        <v>1.6899994925999999</v>
      </c>
    </row>
    <row r="5075" spans="1:24" x14ac:dyDescent="0.25">
      <c r="A5075" s="26">
        <v>46265</v>
      </c>
      <c r="B5075" s="27" t="s">
        <v>10811</v>
      </c>
      <c r="C5075" s="27" t="s">
        <v>5244</v>
      </c>
      <c r="D5075" s="27" t="s">
        <v>5245</v>
      </c>
      <c r="E5075" s="27" t="s">
        <v>22</v>
      </c>
      <c r="F5075" s="27" t="s">
        <v>23</v>
      </c>
      <c r="G5075" s="27"/>
      <c r="H5075" s="27" t="s">
        <v>24</v>
      </c>
      <c r="I5075" s="28">
        <v>1063962475</v>
      </c>
      <c r="J5075" s="28">
        <v>0</v>
      </c>
      <c r="K5075" s="28">
        <v>1063962475</v>
      </c>
      <c r="L5075" s="29">
        <v>4.95</v>
      </c>
      <c r="M5075" s="29">
        <f>IFERROR(_xlfn.XLOOKUP($B5075,'Ownership Metrics'!$A:$A,'Ownership Metrics'!$B:$B),"")</f>
        <v>31.89</v>
      </c>
      <c r="N5075" s="28">
        <f>IFERROR(_xlfn.XLOOKUP($B5075,'Ownership Metrics'!$A:$A,'Ownership Metrics'!$C:$C),"")</f>
        <v>1344</v>
      </c>
      <c r="O5075" s="29">
        <f>IFERROR(_xlfn.XLOOKUP($B5075,'Ownership Metrics'!$A:$A,'Ownership Metrics'!$D:$D),"")</f>
        <v>31.07</v>
      </c>
      <c r="P5075" s="29">
        <f>IFERROR(_xlfn.XLOOKUP($B5075,'Ownership Metrics'!$A:$A,'Ownership Metrics'!$E:$E),"")</f>
        <v>54.02</v>
      </c>
      <c r="Q5075" s="30">
        <f>IFERROR(_xlfn.XLOOKUP($B5075,'Ownership Metrics'!$A:$A,'Ownership Metrics'!$F:$F),"")</f>
        <v>11</v>
      </c>
      <c r="R5075" s="30">
        <f>IFERROR(_xlfn.XLOOKUP($B5075,'Ownership Metrics'!$A:$A,'Ownership Metrics'!$G:$G),"")</f>
        <v>34</v>
      </c>
      <c r="S5075" s="27" t="str">
        <f>IFERROR(_xlfn.XLOOKUP($B5075,'Ownership Metrics'!$A:$A,'Ownership Metrics'!$H:$H),"")</f>
        <v>Moderat</v>
      </c>
      <c r="T5075" s="27" t="str">
        <f>IFERROR(_xlfn.XLOOKUP($B5075,'Ownership Metrics'!$A:$A,'Ownership Metrics'!$I:$I),"")</f>
        <v>Sedang</v>
      </c>
      <c r="U5075" s="27">
        <f>IF(COUNTIFS($B$2:$B5075,$B5075,$D$2:$D5075,$D5075)=1,1,0)</f>
        <v>1</v>
      </c>
      <c r="V5075" s="27">
        <f t="shared" si="238"/>
        <v>4.95</v>
      </c>
      <c r="W5075" s="27">
        <f t="shared" si="239"/>
        <v>3</v>
      </c>
      <c r="X5075" s="27">
        <f t="shared" si="237"/>
        <v>4.9499994924999999</v>
      </c>
    </row>
    <row r="5076" spans="1:24" x14ac:dyDescent="0.25">
      <c r="A5076" s="26">
        <v>46265</v>
      </c>
      <c r="B5076" s="27" t="s">
        <v>10811</v>
      </c>
      <c r="C5076" s="27" t="s">
        <v>5244</v>
      </c>
      <c r="D5076" s="27" t="s">
        <v>5246</v>
      </c>
      <c r="E5076" s="27" t="s">
        <v>22</v>
      </c>
      <c r="F5076" s="27" t="s">
        <v>23</v>
      </c>
      <c r="G5076" s="27"/>
      <c r="H5076" s="27" t="s">
        <v>24</v>
      </c>
      <c r="I5076" s="28">
        <v>6674891359</v>
      </c>
      <c r="J5076" s="28">
        <v>0</v>
      </c>
      <c r="K5076" s="28">
        <v>6674891359</v>
      </c>
      <c r="L5076" s="29">
        <v>31.07</v>
      </c>
      <c r="M5076" s="29">
        <f>IFERROR(_xlfn.XLOOKUP($B5076,'Ownership Metrics'!$A:$A,'Ownership Metrics'!$B:$B),"")</f>
        <v>31.89</v>
      </c>
      <c r="N5076" s="28">
        <f>IFERROR(_xlfn.XLOOKUP($B5076,'Ownership Metrics'!$A:$A,'Ownership Metrics'!$C:$C),"")</f>
        <v>1344</v>
      </c>
      <c r="O5076" s="29">
        <f>IFERROR(_xlfn.XLOOKUP($B5076,'Ownership Metrics'!$A:$A,'Ownership Metrics'!$D:$D),"")</f>
        <v>31.07</v>
      </c>
      <c r="P5076" s="29">
        <f>IFERROR(_xlfn.XLOOKUP($B5076,'Ownership Metrics'!$A:$A,'Ownership Metrics'!$E:$E),"")</f>
        <v>54.02</v>
      </c>
      <c r="Q5076" s="30">
        <f>IFERROR(_xlfn.XLOOKUP($B5076,'Ownership Metrics'!$A:$A,'Ownership Metrics'!$F:$F),"")</f>
        <v>11</v>
      </c>
      <c r="R5076" s="30">
        <f>IFERROR(_xlfn.XLOOKUP($B5076,'Ownership Metrics'!$A:$A,'Ownership Metrics'!$G:$G),"")</f>
        <v>34</v>
      </c>
      <c r="S5076" s="27" t="str">
        <f>IFERROR(_xlfn.XLOOKUP($B5076,'Ownership Metrics'!$A:$A,'Ownership Metrics'!$H:$H),"")</f>
        <v>Moderat</v>
      </c>
      <c r="T5076" s="27" t="str">
        <f>IFERROR(_xlfn.XLOOKUP($B5076,'Ownership Metrics'!$A:$A,'Ownership Metrics'!$I:$I),"")</f>
        <v>Sedang</v>
      </c>
      <c r="U5076" s="27">
        <f>IF(COUNTIFS($B$2:$B5076,$B5076,$D$2:$D5076,$D5076)=1,1,0)</f>
        <v>1</v>
      </c>
      <c r="V5076" s="27">
        <f t="shared" si="238"/>
        <v>31.07</v>
      </c>
      <c r="W5076" s="27">
        <f t="shared" si="239"/>
        <v>1</v>
      </c>
      <c r="X5076" s="27">
        <f t="shared" si="237"/>
        <v>31.069999492400001</v>
      </c>
    </row>
    <row r="5077" spans="1:24" x14ac:dyDescent="0.25">
      <c r="A5077" s="26">
        <v>46265</v>
      </c>
      <c r="B5077" s="27" t="s">
        <v>10811</v>
      </c>
      <c r="C5077" s="27" t="s">
        <v>5244</v>
      </c>
      <c r="D5077" s="27" t="s">
        <v>5247</v>
      </c>
      <c r="E5077" s="27" t="s">
        <v>22</v>
      </c>
      <c r="F5077" s="27" t="s">
        <v>32</v>
      </c>
      <c r="G5077" s="27"/>
      <c r="H5077" s="27" t="s">
        <v>56</v>
      </c>
      <c r="I5077" s="28">
        <v>3866456000</v>
      </c>
      <c r="J5077" s="28">
        <v>0</v>
      </c>
      <c r="K5077" s="28">
        <v>3866456000</v>
      </c>
      <c r="L5077" s="29">
        <v>18</v>
      </c>
      <c r="M5077" s="29">
        <f>IFERROR(_xlfn.XLOOKUP($B5077,'Ownership Metrics'!$A:$A,'Ownership Metrics'!$B:$B),"")</f>
        <v>31.89</v>
      </c>
      <c r="N5077" s="28">
        <f>IFERROR(_xlfn.XLOOKUP($B5077,'Ownership Metrics'!$A:$A,'Ownership Metrics'!$C:$C),"")</f>
        <v>1344</v>
      </c>
      <c r="O5077" s="29">
        <f>IFERROR(_xlfn.XLOOKUP($B5077,'Ownership Metrics'!$A:$A,'Ownership Metrics'!$D:$D),"")</f>
        <v>31.07</v>
      </c>
      <c r="P5077" s="29">
        <f>IFERROR(_xlfn.XLOOKUP($B5077,'Ownership Metrics'!$A:$A,'Ownership Metrics'!$E:$E),"")</f>
        <v>54.02</v>
      </c>
      <c r="Q5077" s="30">
        <f>IFERROR(_xlfn.XLOOKUP($B5077,'Ownership Metrics'!$A:$A,'Ownership Metrics'!$F:$F),"")</f>
        <v>11</v>
      </c>
      <c r="R5077" s="30">
        <f>IFERROR(_xlfn.XLOOKUP($B5077,'Ownership Metrics'!$A:$A,'Ownership Metrics'!$G:$G),"")</f>
        <v>34</v>
      </c>
      <c r="S5077" s="27" t="str">
        <f>IFERROR(_xlfn.XLOOKUP($B5077,'Ownership Metrics'!$A:$A,'Ownership Metrics'!$H:$H),"")</f>
        <v>Moderat</v>
      </c>
      <c r="T5077" s="27" t="str">
        <f>IFERROR(_xlfn.XLOOKUP($B5077,'Ownership Metrics'!$A:$A,'Ownership Metrics'!$I:$I),"")</f>
        <v>Sedang</v>
      </c>
      <c r="U5077" s="27">
        <f>IF(COUNTIFS($B$2:$B5077,$B5077,$D$2:$D5077,$D5077)=1,1,0)</f>
        <v>1</v>
      </c>
      <c r="V5077" s="27">
        <f t="shared" si="238"/>
        <v>18</v>
      </c>
      <c r="W5077" s="27">
        <f t="shared" si="239"/>
        <v>2</v>
      </c>
      <c r="X5077" s="27">
        <f t="shared" si="237"/>
        <v>17.999999492299999</v>
      </c>
    </row>
    <row r="5078" spans="1:24" x14ac:dyDescent="0.25">
      <c r="A5078" s="26">
        <v>46265</v>
      </c>
      <c r="B5078" s="27" t="s">
        <v>10811</v>
      </c>
      <c r="C5078" s="27" t="s">
        <v>5244</v>
      </c>
      <c r="D5078" s="27" t="s">
        <v>5248</v>
      </c>
      <c r="E5078" s="27" t="s">
        <v>83</v>
      </c>
      <c r="F5078" s="27" t="s">
        <v>32</v>
      </c>
      <c r="G5078" s="27"/>
      <c r="H5078" s="27" t="s">
        <v>133</v>
      </c>
      <c r="I5078" s="28">
        <v>512542801</v>
      </c>
      <c r="J5078" s="28">
        <v>0</v>
      </c>
      <c r="K5078" s="28">
        <v>512542801</v>
      </c>
      <c r="L5078" s="29">
        <v>2.39</v>
      </c>
      <c r="M5078" s="29">
        <f>IFERROR(_xlfn.XLOOKUP($B5078,'Ownership Metrics'!$A:$A,'Ownership Metrics'!$B:$B),"")</f>
        <v>31.89</v>
      </c>
      <c r="N5078" s="28">
        <f>IFERROR(_xlfn.XLOOKUP($B5078,'Ownership Metrics'!$A:$A,'Ownership Metrics'!$C:$C),"")</f>
        <v>1344</v>
      </c>
      <c r="O5078" s="29">
        <f>IFERROR(_xlfn.XLOOKUP($B5078,'Ownership Metrics'!$A:$A,'Ownership Metrics'!$D:$D),"")</f>
        <v>31.07</v>
      </c>
      <c r="P5078" s="29">
        <f>IFERROR(_xlfn.XLOOKUP($B5078,'Ownership Metrics'!$A:$A,'Ownership Metrics'!$E:$E),"")</f>
        <v>54.02</v>
      </c>
      <c r="Q5078" s="30">
        <f>IFERROR(_xlfn.XLOOKUP($B5078,'Ownership Metrics'!$A:$A,'Ownership Metrics'!$F:$F),"")</f>
        <v>11</v>
      </c>
      <c r="R5078" s="30">
        <f>IFERROR(_xlfn.XLOOKUP($B5078,'Ownership Metrics'!$A:$A,'Ownership Metrics'!$G:$G),"")</f>
        <v>34</v>
      </c>
      <c r="S5078" s="27" t="str">
        <f>IFERROR(_xlfn.XLOOKUP($B5078,'Ownership Metrics'!$A:$A,'Ownership Metrics'!$H:$H),"")</f>
        <v>Moderat</v>
      </c>
      <c r="T5078" s="27" t="str">
        <f>IFERROR(_xlfn.XLOOKUP($B5078,'Ownership Metrics'!$A:$A,'Ownership Metrics'!$I:$I),"")</f>
        <v>Sedang</v>
      </c>
      <c r="U5078" s="27">
        <f>IF(COUNTIFS($B$2:$B5078,$B5078,$D$2:$D5078,$D5078)=1,1,0)</f>
        <v>1</v>
      </c>
      <c r="V5078" s="27">
        <f t="shared" si="238"/>
        <v>2.39</v>
      </c>
      <c r="W5078" s="27">
        <f t="shared" si="239"/>
        <v>5</v>
      </c>
      <c r="X5078" s="27">
        <f t="shared" si="237"/>
        <v>2.3899994922000003</v>
      </c>
    </row>
    <row r="5079" spans="1:24" x14ac:dyDescent="0.25">
      <c r="A5079" s="26">
        <v>46265</v>
      </c>
      <c r="B5079" s="27" t="s">
        <v>10811</v>
      </c>
      <c r="C5079" s="27" t="s">
        <v>5244</v>
      </c>
      <c r="D5079" s="27" t="s">
        <v>207</v>
      </c>
      <c r="E5079" s="27" t="s">
        <v>26</v>
      </c>
      <c r="F5079" s="27" t="s">
        <v>32</v>
      </c>
      <c r="G5079" s="27"/>
      <c r="H5079" s="27" t="s">
        <v>64</v>
      </c>
      <c r="I5079" s="28">
        <v>758310555</v>
      </c>
      <c r="J5079" s="28">
        <v>0</v>
      </c>
      <c r="K5079" s="28">
        <v>758310555</v>
      </c>
      <c r="L5079" s="29">
        <v>3.53</v>
      </c>
      <c r="M5079" s="29">
        <f>IFERROR(_xlfn.XLOOKUP($B5079,'Ownership Metrics'!$A:$A,'Ownership Metrics'!$B:$B),"")</f>
        <v>31.89</v>
      </c>
      <c r="N5079" s="28">
        <f>IFERROR(_xlfn.XLOOKUP($B5079,'Ownership Metrics'!$A:$A,'Ownership Metrics'!$C:$C),"")</f>
        <v>1344</v>
      </c>
      <c r="O5079" s="29">
        <f>IFERROR(_xlfn.XLOOKUP($B5079,'Ownership Metrics'!$A:$A,'Ownership Metrics'!$D:$D),"")</f>
        <v>31.07</v>
      </c>
      <c r="P5079" s="29">
        <f>IFERROR(_xlfn.XLOOKUP($B5079,'Ownership Metrics'!$A:$A,'Ownership Metrics'!$E:$E),"")</f>
        <v>54.02</v>
      </c>
      <c r="Q5079" s="30">
        <f>IFERROR(_xlfn.XLOOKUP($B5079,'Ownership Metrics'!$A:$A,'Ownership Metrics'!$F:$F),"")</f>
        <v>11</v>
      </c>
      <c r="R5079" s="30">
        <f>IFERROR(_xlfn.XLOOKUP($B5079,'Ownership Metrics'!$A:$A,'Ownership Metrics'!$G:$G),"")</f>
        <v>34</v>
      </c>
      <c r="S5079" s="27" t="str">
        <f>IFERROR(_xlfn.XLOOKUP($B5079,'Ownership Metrics'!$A:$A,'Ownership Metrics'!$H:$H),"")</f>
        <v>Moderat</v>
      </c>
      <c r="T5079" s="27" t="str">
        <f>IFERROR(_xlfn.XLOOKUP($B5079,'Ownership Metrics'!$A:$A,'Ownership Metrics'!$I:$I),"")</f>
        <v>Sedang</v>
      </c>
      <c r="U5079" s="27">
        <f>IF(COUNTIFS($B$2:$B5079,$B5079,$D$2:$D5079,$D5079)=1,1,0)</f>
        <v>1</v>
      </c>
      <c r="V5079" s="27">
        <f t="shared" si="238"/>
        <v>3.53</v>
      </c>
      <c r="W5079" s="27">
        <f t="shared" si="239"/>
        <v>4</v>
      </c>
      <c r="X5079" s="27">
        <f t="shared" si="237"/>
        <v>3.5299994921</v>
      </c>
    </row>
    <row r="5080" spans="1:24" x14ac:dyDescent="0.25">
      <c r="A5080" s="26">
        <v>46265</v>
      </c>
      <c r="B5080" s="27" t="s">
        <v>10811</v>
      </c>
      <c r="C5080" s="27" t="s">
        <v>5244</v>
      </c>
      <c r="D5080" s="27" t="s">
        <v>5249</v>
      </c>
      <c r="E5080" s="27" t="s">
        <v>35</v>
      </c>
      <c r="F5080" s="27" t="s">
        <v>23</v>
      </c>
      <c r="G5080" s="27" t="s">
        <v>36</v>
      </c>
      <c r="H5080" s="27" t="s">
        <v>24</v>
      </c>
      <c r="I5080" s="28">
        <v>228000000</v>
      </c>
      <c r="J5080" s="28">
        <v>0</v>
      </c>
      <c r="K5080" s="28">
        <v>228000000</v>
      </c>
      <c r="L5080" s="29">
        <v>1.06</v>
      </c>
      <c r="M5080" s="29">
        <f>IFERROR(_xlfn.XLOOKUP($B5080,'Ownership Metrics'!$A:$A,'Ownership Metrics'!$B:$B),"")</f>
        <v>31.89</v>
      </c>
      <c r="N5080" s="28">
        <f>IFERROR(_xlfn.XLOOKUP($B5080,'Ownership Metrics'!$A:$A,'Ownership Metrics'!$C:$C),"")</f>
        <v>1344</v>
      </c>
      <c r="O5080" s="29">
        <f>IFERROR(_xlfn.XLOOKUP($B5080,'Ownership Metrics'!$A:$A,'Ownership Metrics'!$D:$D),"")</f>
        <v>31.07</v>
      </c>
      <c r="P5080" s="29">
        <f>IFERROR(_xlfn.XLOOKUP($B5080,'Ownership Metrics'!$A:$A,'Ownership Metrics'!$E:$E),"")</f>
        <v>54.02</v>
      </c>
      <c r="Q5080" s="30">
        <f>IFERROR(_xlfn.XLOOKUP($B5080,'Ownership Metrics'!$A:$A,'Ownership Metrics'!$F:$F),"")</f>
        <v>11</v>
      </c>
      <c r="R5080" s="30">
        <f>IFERROR(_xlfn.XLOOKUP($B5080,'Ownership Metrics'!$A:$A,'Ownership Metrics'!$G:$G),"")</f>
        <v>34</v>
      </c>
      <c r="S5080" s="27" t="str">
        <f>IFERROR(_xlfn.XLOOKUP($B5080,'Ownership Metrics'!$A:$A,'Ownership Metrics'!$H:$H),"")</f>
        <v>Moderat</v>
      </c>
      <c r="T5080" s="27" t="str">
        <f>IFERROR(_xlfn.XLOOKUP($B5080,'Ownership Metrics'!$A:$A,'Ownership Metrics'!$I:$I),"")</f>
        <v>Sedang</v>
      </c>
      <c r="U5080" s="27">
        <f>IF(COUNTIFS($B$2:$B5080,$B5080,$D$2:$D5080,$D5080)=1,1,0)</f>
        <v>1</v>
      </c>
      <c r="V5080" s="27">
        <f t="shared" si="238"/>
        <v>1.06</v>
      </c>
      <c r="W5080" s="27">
        <f t="shared" si="239"/>
        <v>11</v>
      </c>
      <c r="X5080" s="27">
        <f t="shared" si="237"/>
        <v>1.059999492</v>
      </c>
    </row>
    <row r="5081" spans="1:24" x14ac:dyDescent="0.25">
      <c r="A5081" s="26">
        <v>46265</v>
      </c>
      <c r="B5081" s="27" t="s">
        <v>10811</v>
      </c>
      <c r="C5081" s="27" t="s">
        <v>5244</v>
      </c>
      <c r="D5081" s="27" t="s">
        <v>5250</v>
      </c>
      <c r="E5081" s="27" t="s">
        <v>35</v>
      </c>
      <c r="F5081" s="27" t="s">
        <v>23</v>
      </c>
      <c r="G5081" s="27" t="s">
        <v>36</v>
      </c>
      <c r="H5081" s="27" t="s">
        <v>24</v>
      </c>
      <c r="I5081" s="28">
        <v>285190200</v>
      </c>
      <c r="J5081" s="28">
        <v>0</v>
      </c>
      <c r="K5081" s="28">
        <v>285190200</v>
      </c>
      <c r="L5081" s="29">
        <v>1.33</v>
      </c>
      <c r="M5081" s="29">
        <f>IFERROR(_xlfn.XLOOKUP($B5081,'Ownership Metrics'!$A:$A,'Ownership Metrics'!$B:$B),"")</f>
        <v>31.89</v>
      </c>
      <c r="N5081" s="28">
        <f>IFERROR(_xlfn.XLOOKUP($B5081,'Ownership Metrics'!$A:$A,'Ownership Metrics'!$C:$C),"")</f>
        <v>1344</v>
      </c>
      <c r="O5081" s="29">
        <f>IFERROR(_xlfn.XLOOKUP($B5081,'Ownership Metrics'!$A:$A,'Ownership Metrics'!$D:$D),"")</f>
        <v>31.07</v>
      </c>
      <c r="P5081" s="29">
        <f>IFERROR(_xlfn.XLOOKUP($B5081,'Ownership Metrics'!$A:$A,'Ownership Metrics'!$E:$E),"")</f>
        <v>54.02</v>
      </c>
      <c r="Q5081" s="30">
        <f>IFERROR(_xlfn.XLOOKUP($B5081,'Ownership Metrics'!$A:$A,'Ownership Metrics'!$F:$F),"")</f>
        <v>11</v>
      </c>
      <c r="R5081" s="30">
        <f>IFERROR(_xlfn.XLOOKUP($B5081,'Ownership Metrics'!$A:$A,'Ownership Metrics'!$G:$G),"")</f>
        <v>34</v>
      </c>
      <c r="S5081" s="27" t="str">
        <f>IFERROR(_xlfn.XLOOKUP($B5081,'Ownership Metrics'!$A:$A,'Ownership Metrics'!$H:$H),"")</f>
        <v>Moderat</v>
      </c>
      <c r="T5081" s="27" t="str">
        <f>IFERROR(_xlfn.XLOOKUP($B5081,'Ownership Metrics'!$A:$A,'Ownership Metrics'!$I:$I),"")</f>
        <v>Sedang</v>
      </c>
      <c r="U5081" s="27">
        <f>IF(COUNTIFS($B$2:$B5081,$B5081,$D$2:$D5081,$D5081)=1,1,0)</f>
        <v>1</v>
      </c>
      <c r="V5081" s="27">
        <f t="shared" si="238"/>
        <v>1.33</v>
      </c>
      <c r="W5081" s="27">
        <f t="shared" si="239"/>
        <v>7</v>
      </c>
      <c r="X5081" s="27">
        <f t="shared" si="237"/>
        <v>1.3299994919</v>
      </c>
    </row>
    <row r="5082" spans="1:24" x14ac:dyDescent="0.25">
      <c r="A5082" s="26">
        <v>46265</v>
      </c>
      <c r="B5082" s="27" t="s">
        <v>10811</v>
      </c>
      <c r="C5082" s="27" t="s">
        <v>5244</v>
      </c>
      <c r="D5082" s="27" t="s">
        <v>993</v>
      </c>
      <c r="E5082" s="27" t="s">
        <v>35</v>
      </c>
      <c r="F5082" s="27" t="s">
        <v>23</v>
      </c>
      <c r="G5082" s="27" t="s">
        <v>36</v>
      </c>
      <c r="H5082" s="27" t="s">
        <v>24</v>
      </c>
      <c r="I5082" s="28">
        <v>284271200</v>
      </c>
      <c r="J5082" s="28">
        <v>0</v>
      </c>
      <c r="K5082" s="28">
        <v>284271200</v>
      </c>
      <c r="L5082" s="29">
        <v>1.32</v>
      </c>
      <c r="M5082" s="29">
        <f>IFERROR(_xlfn.XLOOKUP($B5082,'Ownership Metrics'!$A:$A,'Ownership Metrics'!$B:$B),"")</f>
        <v>31.89</v>
      </c>
      <c r="N5082" s="28">
        <f>IFERROR(_xlfn.XLOOKUP($B5082,'Ownership Metrics'!$A:$A,'Ownership Metrics'!$C:$C),"")</f>
        <v>1344</v>
      </c>
      <c r="O5082" s="29">
        <f>IFERROR(_xlfn.XLOOKUP($B5082,'Ownership Metrics'!$A:$A,'Ownership Metrics'!$D:$D),"")</f>
        <v>31.07</v>
      </c>
      <c r="P5082" s="29">
        <f>IFERROR(_xlfn.XLOOKUP($B5082,'Ownership Metrics'!$A:$A,'Ownership Metrics'!$E:$E),"")</f>
        <v>54.02</v>
      </c>
      <c r="Q5082" s="30">
        <f>IFERROR(_xlfn.XLOOKUP($B5082,'Ownership Metrics'!$A:$A,'Ownership Metrics'!$F:$F),"")</f>
        <v>11</v>
      </c>
      <c r="R5082" s="30">
        <f>IFERROR(_xlfn.XLOOKUP($B5082,'Ownership Metrics'!$A:$A,'Ownership Metrics'!$G:$G),"")</f>
        <v>34</v>
      </c>
      <c r="S5082" s="27" t="str">
        <f>IFERROR(_xlfn.XLOOKUP($B5082,'Ownership Metrics'!$A:$A,'Ownership Metrics'!$H:$H),"")</f>
        <v>Moderat</v>
      </c>
      <c r="T5082" s="27" t="str">
        <f>IFERROR(_xlfn.XLOOKUP($B5082,'Ownership Metrics'!$A:$A,'Ownership Metrics'!$I:$I),"")</f>
        <v>Sedang</v>
      </c>
      <c r="U5082" s="27">
        <f>IF(COUNTIFS($B$2:$B5082,$B5082,$D$2:$D5082,$D5082)=1,1,0)</f>
        <v>1</v>
      </c>
      <c r="V5082" s="27">
        <f t="shared" si="238"/>
        <v>1.32</v>
      </c>
      <c r="W5082" s="27">
        <f t="shared" si="239"/>
        <v>9</v>
      </c>
      <c r="X5082" s="27">
        <f t="shared" si="237"/>
        <v>1.3199994918</v>
      </c>
    </row>
    <row r="5083" spans="1:24" x14ac:dyDescent="0.25">
      <c r="A5083" s="26">
        <v>46265</v>
      </c>
      <c r="B5083" s="27" t="s">
        <v>10811</v>
      </c>
      <c r="C5083" s="27" t="s">
        <v>5244</v>
      </c>
      <c r="D5083" s="27" t="s">
        <v>5251</v>
      </c>
      <c r="E5083" s="27" t="s">
        <v>35</v>
      </c>
      <c r="F5083" s="27" t="s">
        <v>23</v>
      </c>
      <c r="G5083" s="27" t="s">
        <v>36</v>
      </c>
      <c r="H5083" s="27" t="s">
        <v>24</v>
      </c>
      <c r="I5083" s="28">
        <v>250392800</v>
      </c>
      <c r="J5083" s="28">
        <v>0</v>
      </c>
      <c r="K5083" s="28">
        <v>250392800</v>
      </c>
      <c r="L5083" s="29">
        <v>1.17</v>
      </c>
      <c r="M5083" s="29">
        <f>IFERROR(_xlfn.XLOOKUP($B5083,'Ownership Metrics'!$A:$A,'Ownership Metrics'!$B:$B),"")</f>
        <v>31.89</v>
      </c>
      <c r="N5083" s="28">
        <f>IFERROR(_xlfn.XLOOKUP($B5083,'Ownership Metrics'!$A:$A,'Ownership Metrics'!$C:$C),"")</f>
        <v>1344</v>
      </c>
      <c r="O5083" s="29">
        <f>IFERROR(_xlfn.XLOOKUP($B5083,'Ownership Metrics'!$A:$A,'Ownership Metrics'!$D:$D),"")</f>
        <v>31.07</v>
      </c>
      <c r="P5083" s="29">
        <f>IFERROR(_xlfn.XLOOKUP($B5083,'Ownership Metrics'!$A:$A,'Ownership Metrics'!$E:$E),"")</f>
        <v>54.02</v>
      </c>
      <c r="Q5083" s="30">
        <f>IFERROR(_xlfn.XLOOKUP($B5083,'Ownership Metrics'!$A:$A,'Ownership Metrics'!$F:$F),"")</f>
        <v>11</v>
      </c>
      <c r="R5083" s="30">
        <f>IFERROR(_xlfn.XLOOKUP($B5083,'Ownership Metrics'!$A:$A,'Ownership Metrics'!$G:$G),"")</f>
        <v>34</v>
      </c>
      <c r="S5083" s="27" t="str">
        <f>IFERROR(_xlfn.XLOOKUP($B5083,'Ownership Metrics'!$A:$A,'Ownership Metrics'!$H:$H),"")</f>
        <v>Moderat</v>
      </c>
      <c r="T5083" s="27" t="str">
        <f>IFERROR(_xlfn.XLOOKUP($B5083,'Ownership Metrics'!$A:$A,'Ownership Metrics'!$I:$I),"")</f>
        <v>Sedang</v>
      </c>
      <c r="U5083" s="27">
        <f>IF(COUNTIFS($B$2:$B5083,$B5083,$D$2:$D5083,$D5083)=1,1,0)</f>
        <v>1</v>
      </c>
      <c r="V5083" s="27">
        <f t="shared" si="238"/>
        <v>1.17</v>
      </c>
      <c r="W5083" s="27">
        <f t="shared" si="239"/>
        <v>10</v>
      </c>
      <c r="X5083" s="27">
        <f t="shared" si="237"/>
        <v>1.1699994916999998</v>
      </c>
    </row>
    <row r="5084" spans="1:24" x14ac:dyDescent="0.25">
      <c r="A5084" s="26">
        <v>46265</v>
      </c>
      <c r="B5084" s="27" t="s">
        <v>10811</v>
      </c>
      <c r="C5084" s="27" t="s">
        <v>5244</v>
      </c>
      <c r="D5084" s="27" t="s">
        <v>3730</v>
      </c>
      <c r="E5084" s="27" t="s">
        <v>35</v>
      </c>
      <c r="F5084" s="27" t="s">
        <v>23</v>
      </c>
      <c r="G5084" s="27" t="s">
        <v>36</v>
      </c>
      <c r="H5084" s="27" t="s">
        <v>24</v>
      </c>
      <c r="I5084" s="28">
        <v>285123600</v>
      </c>
      <c r="J5084" s="28">
        <v>0</v>
      </c>
      <c r="K5084" s="28">
        <v>285123600</v>
      </c>
      <c r="L5084" s="29">
        <v>1.33</v>
      </c>
      <c r="M5084" s="29">
        <f>IFERROR(_xlfn.XLOOKUP($B5084,'Ownership Metrics'!$A:$A,'Ownership Metrics'!$B:$B),"")</f>
        <v>31.89</v>
      </c>
      <c r="N5084" s="28">
        <f>IFERROR(_xlfn.XLOOKUP($B5084,'Ownership Metrics'!$A:$A,'Ownership Metrics'!$C:$C),"")</f>
        <v>1344</v>
      </c>
      <c r="O5084" s="29">
        <f>IFERROR(_xlfn.XLOOKUP($B5084,'Ownership Metrics'!$A:$A,'Ownership Metrics'!$D:$D),"")</f>
        <v>31.07</v>
      </c>
      <c r="P5084" s="29">
        <f>IFERROR(_xlfn.XLOOKUP($B5084,'Ownership Metrics'!$A:$A,'Ownership Metrics'!$E:$E),"")</f>
        <v>54.02</v>
      </c>
      <c r="Q5084" s="30">
        <f>IFERROR(_xlfn.XLOOKUP($B5084,'Ownership Metrics'!$A:$A,'Ownership Metrics'!$F:$F),"")</f>
        <v>11</v>
      </c>
      <c r="R5084" s="30">
        <f>IFERROR(_xlfn.XLOOKUP($B5084,'Ownership Metrics'!$A:$A,'Ownership Metrics'!$G:$G),"")</f>
        <v>34</v>
      </c>
      <c r="S5084" s="27" t="str">
        <f>IFERROR(_xlfn.XLOOKUP($B5084,'Ownership Metrics'!$A:$A,'Ownership Metrics'!$H:$H),"")</f>
        <v>Moderat</v>
      </c>
      <c r="T5084" s="27" t="str">
        <f>IFERROR(_xlfn.XLOOKUP($B5084,'Ownership Metrics'!$A:$A,'Ownership Metrics'!$I:$I),"")</f>
        <v>Sedang</v>
      </c>
      <c r="U5084" s="27">
        <f>IF(COUNTIFS($B$2:$B5084,$B5084,$D$2:$D5084,$D5084)=1,1,0)</f>
        <v>1</v>
      </c>
      <c r="V5084" s="27">
        <f t="shared" si="238"/>
        <v>1.33</v>
      </c>
      <c r="W5084" s="27">
        <f t="shared" si="239"/>
        <v>8</v>
      </c>
      <c r="X5084" s="27">
        <f t="shared" si="237"/>
        <v>1.3299994916</v>
      </c>
    </row>
    <row r="5085" spans="1:24" x14ac:dyDescent="0.25">
      <c r="A5085" s="26">
        <v>46265</v>
      </c>
      <c r="B5085" s="27" t="s">
        <v>10811</v>
      </c>
      <c r="C5085" s="27" t="s">
        <v>5244</v>
      </c>
      <c r="D5085" s="27" t="s">
        <v>5252</v>
      </c>
      <c r="E5085" s="27" t="s">
        <v>35</v>
      </c>
      <c r="F5085" s="27" t="s">
        <v>32</v>
      </c>
      <c r="G5085" s="27" t="s">
        <v>181</v>
      </c>
      <c r="H5085" s="27" t="s">
        <v>64</v>
      </c>
      <c r="I5085" s="28">
        <v>420958666</v>
      </c>
      <c r="J5085" s="28">
        <v>0</v>
      </c>
      <c r="K5085" s="28">
        <v>420958666</v>
      </c>
      <c r="L5085" s="29">
        <v>1.96</v>
      </c>
      <c r="M5085" s="29">
        <f>IFERROR(_xlfn.XLOOKUP($B5085,'Ownership Metrics'!$A:$A,'Ownership Metrics'!$B:$B),"")</f>
        <v>31.89</v>
      </c>
      <c r="N5085" s="28">
        <f>IFERROR(_xlfn.XLOOKUP($B5085,'Ownership Metrics'!$A:$A,'Ownership Metrics'!$C:$C),"")</f>
        <v>1344</v>
      </c>
      <c r="O5085" s="29">
        <f>IFERROR(_xlfn.XLOOKUP($B5085,'Ownership Metrics'!$A:$A,'Ownership Metrics'!$D:$D),"")</f>
        <v>31.07</v>
      </c>
      <c r="P5085" s="29">
        <f>IFERROR(_xlfn.XLOOKUP($B5085,'Ownership Metrics'!$A:$A,'Ownership Metrics'!$E:$E),"")</f>
        <v>54.02</v>
      </c>
      <c r="Q5085" s="30">
        <f>IFERROR(_xlfn.XLOOKUP($B5085,'Ownership Metrics'!$A:$A,'Ownership Metrics'!$F:$F),"")</f>
        <v>11</v>
      </c>
      <c r="R5085" s="30">
        <f>IFERROR(_xlfn.XLOOKUP($B5085,'Ownership Metrics'!$A:$A,'Ownership Metrics'!$G:$G),"")</f>
        <v>34</v>
      </c>
      <c r="S5085" s="27" t="str">
        <f>IFERROR(_xlfn.XLOOKUP($B5085,'Ownership Metrics'!$A:$A,'Ownership Metrics'!$H:$H),"")</f>
        <v>Moderat</v>
      </c>
      <c r="T5085" s="27" t="str">
        <f>IFERROR(_xlfn.XLOOKUP($B5085,'Ownership Metrics'!$A:$A,'Ownership Metrics'!$I:$I),"")</f>
        <v>Sedang</v>
      </c>
      <c r="U5085" s="27">
        <f>IF(COUNTIFS($B$2:$B5085,$B5085,$D$2:$D5085,$D5085)=1,1,0)</f>
        <v>1</v>
      </c>
      <c r="V5085" s="27">
        <f t="shared" si="238"/>
        <v>1.96</v>
      </c>
      <c r="W5085" s="27">
        <f t="shared" si="239"/>
        <v>6</v>
      </c>
      <c r="X5085" s="27">
        <f t="shared" si="237"/>
        <v>1.9599994914999999</v>
      </c>
    </row>
    <row r="5086" spans="1:24" x14ac:dyDescent="0.25">
      <c r="A5086" s="26">
        <v>46265</v>
      </c>
      <c r="B5086" s="27" t="s">
        <v>10812</v>
      </c>
      <c r="C5086" s="27" t="s">
        <v>5254</v>
      </c>
      <c r="D5086" s="27" t="s">
        <v>5255</v>
      </c>
      <c r="E5086" s="27" t="s">
        <v>22</v>
      </c>
      <c r="F5086" s="27" t="s">
        <v>23</v>
      </c>
      <c r="G5086" s="27"/>
      <c r="H5086" s="27" t="s">
        <v>24</v>
      </c>
      <c r="I5086" s="28">
        <v>33474600</v>
      </c>
      <c r="J5086" s="28">
        <v>0</v>
      </c>
      <c r="K5086" s="28">
        <v>33474600</v>
      </c>
      <c r="L5086" s="29">
        <v>1.1200000000000001</v>
      </c>
      <c r="M5086" s="29">
        <f>IFERROR(_xlfn.XLOOKUP($B5086,'Ownership Metrics'!$A:$A,'Ownership Metrics'!$B:$B),"")</f>
        <v>8.16</v>
      </c>
      <c r="N5086" s="28">
        <f>IFERROR(_xlfn.XLOOKUP($B5086,'Ownership Metrics'!$A:$A,'Ownership Metrics'!$C:$C),"")</f>
        <v>3568</v>
      </c>
      <c r="O5086" s="29">
        <f>IFERROR(_xlfn.XLOOKUP($B5086,'Ownership Metrics'!$A:$A,'Ownership Metrics'!$D:$D),"")</f>
        <v>46.16</v>
      </c>
      <c r="P5086" s="29">
        <f>IFERROR(_xlfn.XLOOKUP($B5086,'Ownership Metrics'!$A:$A,'Ownership Metrics'!$E:$E),"")</f>
        <v>87.94</v>
      </c>
      <c r="Q5086" s="30">
        <f>IFERROR(_xlfn.XLOOKUP($B5086,'Ownership Metrics'!$A:$A,'Ownership Metrics'!$F:$F),"")</f>
        <v>5</v>
      </c>
      <c r="R5086" s="30">
        <f>IFERROR(_xlfn.XLOOKUP($B5086,'Ownership Metrics'!$A:$A,'Ownership Metrics'!$G:$G),"")</f>
        <v>63</v>
      </c>
      <c r="S5086" s="27" t="str">
        <f>IFERROR(_xlfn.XLOOKUP($B5086,'Ownership Metrics'!$A:$A,'Ownership Metrics'!$H:$H),"")</f>
        <v>Terkonsentrasi</v>
      </c>
      <c r="T5086" s="27" t="str">
        <f>IFERROR(_xlfn.XLOOKUP($B5086,'Ownership Metrics'!$A:$A,'Ownership Metrics'!$I:$I),"")</f>
        <v>Tinggi</v>
      </c>
      <c r="U5086" s="27">
        <f>IF(COUNTIFS($B$2:$B5086,$B5086,$D$2:$D5086,$D5086)=1,1,0)</f>
        <v>1</v>
      </c>
      <c r="V5086" s="27">
        <f t="shared" si="238"/>
        <v>1.1200000000000001</v>
      </c>
      <c r="W5086" s="27">
        <f t="shared" si="239"/>
        <v>5</v>
      </c>
      <c r="X5086" s="27">
        <f t="shared" si="237"/>
        <v>1.1199994914000002</v>
      </c>
    </row>
    <row r="5087" spans="1:24" x14ac:dyDescent="0.25">
      <c r="A5087" s="26">
        <v>46265</v>
      </c>
      <c r="B5087" s="27" t="s">
        <v>10812</v>
      </c>
      <c r="C5087" s="27" t="s">
        <v>5254</v>
      </c>
      <c r="D5087" s="27" t="s">
        <v>5256</v>
      </c>
      <c r="E5087" s="27" t="s">
        <v>22</v>
      </c>
      <c r="F5087" s="27" t="s">
        <v>23</v>
      </c>
      <c r="G5087" s="27"/>
      <c r="H5087" s="27" t="s">
        <v>24</v>
      </c>
      <c r="I5087" s="28">
        <v>1384709700</v>
      </c>
      <c r="J5087" s="28">
        <v>0</v>
      </c>
      <c r="K5087" s="28">
        <v>1384709700</v>
      </c>
      <c r="L5087" s="29">
        <v>46.16</v>
      </c>
      <c r="M5087" s="29">
        <f>IFERROR(_xlfn.XLOOKUP($B5087,'Ownership Metrics'!$A:$A,'Ownership Metrics'!$B:$B),"")</f>
        <v>8.16</v>
      </c>
      <c r="N5087" s="28">
        <f>IFERROR(_xlfn.XLOOKUP($B5087,'Ownership Metrics'!$A:$A,'Ownership Metrics'!$C:$C),"")</f>
        <v>3568</v>
      </c>
      <c r="O5087" s="29">
        <f>IFERROR(_xlfn.XLOOKUP($B5087,'Ownership Metrics'!$A:$A,'Ownership Metrics'!$D:$D),"")</f>
        <v>46.16</v>
      </c>
      <c r="P5087" s="29">
        <f>IFERROR(_xlfn.XLOOKUP($B5087,'Ownership Metrics'!$A:$A,'Ownership Metrics'!$E:$E),"")</f>
        <v>87.94</v>
      </c>
      <c r="Q5087" s="30">
        <f>IFERROR(_xlfn.XLOOKUP($B5087,'Ownership Metrics'!$A:$A,'Ownership Metrics'!$F:$F),"")</f>
        <v>5</v>
      </c>
      <c r="R5087" s="30">
        <f>IFERROR(_xlfn.XLOOKUP($B5087,'Ownership Metrics'!$A:$A,'Ownership Metrics'!$G:$G),"")</f>
        <v>63</v>
      </c>
      <c r="S5087" s="27" t="str">
        <f>IFERROR(_xlfn.XLOOKUP($B5087,'Ownership Metrics'!$A:$A,'Ownership Metrics'!$H:$H),"")</f>
        <v>Terkonsentrasi</v>
      </c>
      <c r="T5087" s="27" t="str">
        <f>IFERROR(_xlfn.XLOOKUP($B5087,'Ownership Metrics'!$A:$A,'Ownership Metrics'!$I:$I),"")</f>
        <v>Tinggi</v>
      </c>
      <c r="U5087" s="27">
        <f>IF(COUNTIFS($B$2:$B5087,$B5087,$D$2:$D5087,$D5087)=1,1,0)</f>
        <v>1</v>
      </c>
      <c r="V5087" s="27">
        <f t="shared" si="238"/>
        <v>46.16</v>
      </c>
      <c r="W5087" s="27">
        <f t="shared" si="239"/>
        <v>1</v>
      </c>
      <c r="X5087" s="27">
        <f t="shared" si="237"/>
        <v>46.159999491299999</v>
      </c>
    </row>
    <row r="5088" spans="1:24" x14ac:dyDescent="0.25">
      <c r="A5088" s="26">
        <v>46265</v>
      </c>
      <c r="B5088" s="27" t="s">
        <v>10812</v>
      </c>
      <c r="C5088" s="27" t="s">
        <v>5254</v>
      </c>
      <c r="D5088" s="27" t="s">
        <v>5257</v>
      </c>
      <c r="E5088" s="27" t="s">
        <v>22</v>
      </c>
      <c r="F5088" s="27" t="s">
        <v>23</v>
      </c>
      <c r="G5088" s="27"/>
      <c r="H5088" s="27" t="s">
        <v>24</v>
      </c>
      <c r="I5088" s="28">
        <v>1126900900</v>
      </c>
      <c r="J5088" s="28">
        <v>0</v>
      </c>
      <c r="K5088" s="28">
        <v>1126900900</v>
      </c>
      <c r="L5088" s="29">
        <v>37.56</v>
      </c>
      <c r="M5088" s="29">
        <f>IFERROR(_xlfn.XLOOKUP($B5088,'Ownership Metrics'!$A:$A,'Ownership Metrics'!$B:$B),"")</f>
        <v>8.16</v>
      </c>
      <c r="N5088" s="28">
        <f>IFERROR(_xlfn.XLOOKUP($B5088,'Ownership Metrics'!$A:$A,'Ownership Metrics'!$C:$C),"")</f>
        <v>3568</v>
      </c>
      <c r="O5088" s="29">
        <f>IFERROR(_xlfn.XLOOKUP($B5088,'Ownership Metrics'!$A:$A,'Ownership Metrics'!$D:$D),"")</f>
        <v>46.16</v>
      </c>
      <c r="P5088" s="29">
        <f>IFERROR(_xlfn.XLOOKUP($B5088,'Ownership Metrics'!$A:$A,'Ownership Metrics'!$E:$E),"")</f>
        <v>87.94</v>
      </c>
      <c r="Q5088" s="30">
        <f>IFERROR(_xlfn.XLOOKUP($B5088,'Ownership Metrics'!$A:$A,'Ownership Metrics'!$F:$F),"")</f>
        <v>5</v>
      </c>
      <c r="R5088" s="30">
        <f>IFERROR(_xlfn.XLOOKUP($B5088,'Ownership Metrics'!$A:$A,'Ownership Metrics'!$G:$G),"")</f>
        <v>63</v>
      </c>
      <c r="S5088" s="27" t="str">
        <f>IFERROR(_xlfn.XLOOKUP($B5088,'Ownership Metrics'!$A:$A,'Ownership Metrics'!$H:$H),"")</f>
        <v>Terkonsentrasi</v>
      </c>
      <c r="T5088" s="27" t="str">
        <f>IFERROR(_xlfn.XLOOKUP($B5088,'Ownership Metrics'!$A:$A,'Ownership Metrics'!$I:$I),"")</f>
        <v>Tinggi</v>
      </c>
      <c r="U5088" s="27">
        <f>IF(COUNTIFS($B$2:$B5088,$B5088,$D$2:$D5088,$D5088)=1,1,0)</f>
        <v>1</v>
      </c>
      <c r="V5088" s="27">
        <f t="shared" si="238"/>
        <v>37.56</v>
      </c>
      <c r="W5088" s="27">
        <f t="shared" si="239"/>
        <v>2</v>
      </c>
      <c r="X5088" s="27">
        <f t="shared" si="237"/>
        <v>37.559999491200003</v>
      </c>
    </row>
    <row r="5089" spans="1:24" x14ac:dyDescent="0.25">
      <c r="A5089" s="26">
        <v>46265</v>
      </c>
      <c r="B5089" s="27" t="s">
        <v>10812</v>
      </c>
      <c r="C5089" s="27" t="s">
        <v>5254</v>
      </c>
      <c r="D5089" s="27" t="s">
        <v>348</v>
      </c>
      <c r="E5089" s="27" t="s">
        <v>26</v>
      </c>
      <c r="F5089" s="27" t="s">
        <v>32</v>
      </c>
      <c r="G5089" s="27"/>
      <c r="H5089" s="27" t="s">
        <v>64</v>
      </c>
      <c r="I5089" s="28">
        <v>126606000</v>
      </c>
      <c r="J5089" s="28">
        <v>0</v>
      </c>
      <c r="K5089" s="28">
        <v>126606000</v>
      </c>
      <c r="L5089" s="29">
        <v>4.22</v>
      </c>
      <c r="M5089" s="29">
        <f>IFERROR(_xlfn.XLOOKUP($B5089,'Ownership Metrics'!$A:$A,'Ownership Metrics'!$B:$B),"")</f>
        <v>8.16</v>
      </c>
      <c r="N5089" s="28">
        <f>IFERROR(_xlfn.XLOOKUP($B5089,'Ownership Metrics'!$A:$A,'Ownership Metrics'!$C:$C),"")</f>
        <v>3568</v>
      </c>
      <c r="O5089" s="29">
        <f>IFERROR(_xlfn.XLOOKUP($B5089,'Ownership Metrics'!$A:$A,'Ownership Metrics'!$D:$D),"")</f>
        <v>46.16</v>
      </c>
      <c r="P5089" s="29">
        <f>IFERROR(_xlfn.XLOOKUP($B5089,'Ownership Metrics'!$A:$A,'Ownership Metrics'!$E:$E),"")</f>
        <v>87.94</v>
      </c>
      <c r="Q5089" s="30">
        <f>IFERROR(_xlfn.XLOOKUP($B5089,'Ownership Metrics'!$A:$A,'Ownership Metrics'!$F:$F),"")</f>
        <v>5</v>
      </c>
      <c r="R5089" s="30">
        <f>IFERROR(_xlfn.XLOOKUP($B5089,'Ownership Metrics'!$A:$A,'Ownership Metrics'!$G:$G),"")</f>
        <v>63</v>
      </c>
      <c r="S5089" s="27" t="str">
        <f>IFERROR(_xlfn.XLOOKUP($B5089,'Ownership Metrics'!$A:$A,'Ownership Metrics'!$H:$H),"")</f>
        <v>Terkonsentrasi</v>
      </c>
      <c r="T5089" s="27" t="str">
        <f>IFERROR(_xlfn.XLOOKUP($B5089,'Ownership Metrics'!$A:$A,'Ownership Metrics'!$I:$I),"")</f>
        <v>Tinggi</v>
      </c>
      <c r="U5089" s="27">
        <f>IF(COUNTIFS($B$2:$B5089,$B5089,$D$2:$D5089,$D5089)=1,1,0)</f>
        <v>1</v>
      </c>
      <c r="V5089" s="27">
        <f t="shared" si="238"/>
        <v>4.22</v>
      </c>
      <c r="W5089" s="27">
        <f t="shared" si="239"/>
        <v>3</v>
      </c>
      <c r="X5089" s="27">
        <f t="shared" si="237"/>
        <v>4.2199994910999994</v>
      </c>
    </row>
    <row r="5090" spans="1:24" x14ac:dyDescent="0.25">
      <c r="A5090" s="26">
        <v>46265</v>
      </c>
      <c r="B5090" s="27" t="s">
        <v>10812</v>
      </c>
      <c r="C5090" s="27" t="s">
        <v>5254</v>
      </c>
      <c r="D5090" s="27" t="s">
        <v>147</v>
      </c>
      <c r="E5090" s="27" t="s">
        <v>67</v>
      </c>
      <c r="F5090" s="27" t="s">
        <v>32</v>
      </c>
      <c r="G5090" s="27"/>
      <c r="H5090" s="27" t="s">
        <v>64</v>
      </c>
      <c r="I5090" s="28">
        <v>83302800</v>
      </c>
      <c r="J5090" s="28">
        <v>0</v>
      </c>
      <c r="K5090" s="28">
        <v>83302800</v>
      </c>
      <c r="L5090" s="29">
        <v>2.78</v>
      </c>
      <c r="M5090" s="29">
        <f>IFERROR(_xlfn.XLOOKUP($B5090,'Ownership Metrics'!$A:$A,'Ownership Metrics'!$B:$B),"")</f>
        <v>8.16</v>
      </c>
      <c r="N5090" s="28">
        <f>IFERROR(_xlfn.XLOOKUP($B5090,'Ownership Metrics'!$A:$A,'Ownership Metrics'!$C:$C),"")</f>
        <v>3568</v>
      </c>
      <c r="O5090" s="29">
        <f>IFERROR(_xlfn.XLOOKUP($B5090,'Ownership Metrics'!$A:$A,'Ownership Metrics'!$D:$D),"")</f>
        <v>46.16</v>
      </c>
      <c r="P5090" s="29">
        <f>IFERROR(_xlfn.XLOOKUP($B5090,'Ownership Metrics'!$A:$A,'Ownership Metrics'!$E:$E),"")</f>
        <v>87.94</v>
      </c>
      <c r="Q5090" s="30">
        <f>IFERROR(_xlfn.XLOOKUP($B5090,'Ownership Metrics'!$A:$A,'Ownership Metrics'!$F:$F),"")</f>
        <v>5</v>
      </c>
      <c r="R5090" s="30">
        <f>IFERROR(_xlfn.XLOOKUP($B5090,'Ownership Metrics'!$A:$A,'Ownership Metrics'!$G:$G),"")</f>
        <v>63</v>
      </c>
      <c r="S5090" s="27" t="str">
        <f>IFERROR(_xlfn.XLOOKUP($B5090,'Ownership Metrics'!$A:$A,'Ownership Metrics'!$H:$H),"")</f>
        <v>Terkonsentrasi</v>
      </c>
      <c r="T5090" s="27" t="str">
        <f>IFERROR(_xlfn.XLOOKUP($B5090,'Ownership Metrics'!$A:$A,'Ownership Metrics'!$I:$I),"")</f>
        <v>Tinggi</v>
      </c>
      <c r="U5090" s="27">
        <f>IF(COUNTIFS($B$2:$B5090,$B5090,$D$2:$D5090,$D5090)=1,1,0)</f>
        <v>1</v>
      </c>
      <c r="V5090" s="27">
        <f t="shared" si="238"/>
        <v>2.78</v>
      </c>
      <c r="W5090" s="27">
        <f t="shared" si="239"/>
        <v>4</v>
      </c>
      <c r="X5090" s="27">
        <f t="shared" si="237"/>
        <v>2.7799994909999999</v>
      </c>
    </row>
    <row r="5091" spans="1:24" x14ac:dyDescent="0.25">
      <c r="A5091" s="26">
        <v>46265</v>
      </c>
      <c r="B5091" s="27" t="s">
        <v>10813</v>
      </c>
      <c r="C5091" s="27" t="s">
        <v>5259</v>
      </c>
      <c r="D5091" s="27" t="s">
        <v>3187</v>
      </c>
      <c r="E5091" s="27" t="s">
        <v>22</v>
      </c>
      <c r="F5091" s="27" t="s">
        <v>23</v>
      </c>
      <c r="G5091" s="27"/>
      <c r="H5091" s="27" t="s">
        <v>24</v>
      </c>
      <c r="I5091" s="28">
        <v>14355700</v>
      </c>
      <c r="J5091" s="28">
        <v>0</v>
      </c>
      <c r="K5091" s="28">
        <v>14355700</v>
      </c>
      <c r="L5091" s="29">
        <v>1.23</v>
      </c>
      <c r="M5091" s="29">
        <f>IFERROR(_xlfn.XLOOKUP($B5091,'Ownership Metrics'!$A:$A,'Ownership Metrics'!$B:$B),"")</f>
        <v>33.17</v>
      </c>
      <c r="N5091" s="28">
        <f>IFERROR(_xlfn.XLOOKUP($B5091,'Ownership Metrics'!$A:$A,'Ownership Metrics'!$C:$C),"")</f>
        <v>855</v>
      </c>
      <c r="O5091" s="29">
        <f>IFERROR(_xlfn.XLOOKUP($B5091,'Ownership Metrics'!$A:$A,'Ownership Metrics'!$D:$D),"")</f>
        <v>26.19</v>
      </c>
      <c r="P5091" s="29">
        <f>IFERROR(_xlfn.XLOOKUP($B5091,'Ownership Metrics'!$A:$A,'Ownership Metrics'!$E:$E),"")</f>
        <v>38.94</v>
      </c>
      <c r="Q5091" s="30">
        <f>IFERROR(_xlfn.XLOOKUP($B5091,'Ownership Metrics'!$A:$A,'Ownership Metrics'!$F:$F),"")</f>
        <v>15</v>
      </c>
      <c r="R5091" s="30">
        <f>IFERROR(_xlfn.XLOOKUP($B5091,'Ownership Metrics'!$A:$A,'Ownership Metrics'!$G:$G),"")</f>
        <v>23</v>
      </c>
      <c r="S5091" s="27" t="str">
        <f>IFERROR(_xlfn.XLOOKUP($B5091,'Ownership Metrics'!$A:$A,'Ownership Metrics'!$H:$H),"")</f>
        <v>Tersebar</v>
      </c>
      <c r="T5091" s="27" t="str">
        <f>IFERROR(_xlfn.XLOOKUP($B5091,'Ownership Metrics'!$A:$A,'Ownership Metrics'!$I:$I),"")</f>
        <v>Rendah</v>
      </c>
      <c r="U5091" s="27">
        <f>IF(COUNTIFS($B$2:$B5091,$B5091,$D$2:$D5091,$D5091)=1,1,0)</f>
        <v>1</v>
      </c>
      <c r="V5091" s="27">
        <f t="shared" si="238"/>
        <v>1.23</v>
      </c>
      <c r="W5091" s="27">
        <f t="shared" si="239"/>
        <v>13</v>
      </c>
      <c r="X5091" s="27">
        <f t="shared" si="237"/>
        <v>1.2299994909</v>
      </c>
    </row>
    <row r="5092" spans="1:24" x14ac:dyDescent="0.25">
      <c r="A5092" s="26">
        <v>46265</v>
      </c>
      <c r="B5092" s="27" t="s">
        <v>10813</v>
      </c>
      <c r="C5092" s="27" t="s">
        <v>5259</v>
      </c>
      <c r="D5092" s="27" t="s">
        <v>5260</v>
      </c>
      <c r="E5092" s="27" t="s">
        <v>51</v>
      </c>
      <c r="F5092" s="27" t="s">
        <v>23</v>
      </c>
      <c r="G5092" s="27"/>
      <c r="H5092" s="27" t="s">
        <v>24</v>
      </c>
      <c r="I5092" s="28">
        <v>90383500</v>
      </c>
      <c r="J5092" s="28">
        <v>0</v>
      </c>
      <c r="K5092" s="28">
        <v>90383500</v>
      </c>
      <c r="L5092" s="29">
        <v>7.75</v>
      </c>
      <c r="M5092" s="29">
        <f>IFERROR(_xlfn.XLOOKUP($B5092,'Ownership Metrics'!$A:$A,'Ownership Metrics'!$B:$B),"")</f>
        <v>33.17</v>
      </c>
      <c r="N5092" s="28">
        <f>IFERROR(_xlfn.XLOOKUP($B5092,'Ownership Metrics'!$A:$A,'Ownership Metrics'!$C:$C),"")</f>
        <v>855</v>
      </c>
      <c r="O5092" s="29">
        <f>IFERROR(_xlfn.XLOOKUP($B5092,'Ownership Metrics'!$A:$A,'Ownership Metrics'!$D:$D),"")</f>
        <v>26.19</v>
      </c>
      <c r="P5092" s="29">
        <f>IFERROR(_xlfn.XLOOKUP($B5092,'Ownership Metrics'!$A:$A,'Ownership Metrics'!$E:$E),"")</f>
        <v>38.94</v>
      </c>
      <c r="Q5092" s="30">
        <f>IFERROR(_xlfn.XLOOKUP($B5092,'Ownership Metrics'!$A:$A,'Ownership Metrics'!$F:$F),"")</f>
        <v>15</v>
      </c>
      <c r="R5092" s="30">
        <f>IFERROR(_xlfn.XLOOKUP($B5092,'Ownership Metrics'!$A:$A,'Ownership Metrics'!$G:$G),"")</f>
        <v>23</v>
      </c>
      <c r="S5092" s="27" t="str">
        <f>IFERROR(_xlfn.XLOOKUP($B5092,'Ownership Metrics'!$A:$A,'Ownership Metrics'!$H:$H),"")</f>
        <v>Tersebar</v>
      </c>
      <c r="T5092" s="27" t="str">
        <f>IFERROR(_xlfn.XLOOKUP($B5092,'Ownership Metrics'!$A:$A,'Ownership Metrics'!$I:$I),"")</f>
        <v>Rendah</v>
      </c>
      <c r="U5092" s="27">
        <f>IF(COUNTIFS($B$2:$B5092,$B5092,$D$2:$D5092,$D5092)=1,1,0)</f>
        <v>1</v>
      </c>
      <c r="V5092" s="27">
        <f t="shared" si="238"/>
        <v>7.75</v>
      </c>
      <c r="W5092" s="27">
        <f t="shared" si="239"/>
        <v>2</v>
      </c>
      <c r="X5092" s="27">
        <f t="shared" si="237"/>
        <v>7.7499994907999996</v>
      </c>
    </row>
    <row r="5093" spans="1:24" x14ac:dyDescent="0.25">
      <c r="A5093" s="26">
        <v>46265</v>
      </c>
      <c r="B5093" s="27" t="s">
        <v>10813</v>
      </c>
      <c r="C5093" s="27" t="s">
        <v>5259</v>
      </c>
      <c r="D5093" s="27" t="s">
        <v>5261</v>
      </c>
      <c r="E5093" s="27" t="s">
        <v>22</v>
      </c>
      <c r="F5093" s="27" t="s">
        <v>23</v>
      </c>
      <c r="G5093" s="27"/>
      <c r="H5093" s="27" t="s">
        <v>24</v>
      </c>
      <c r="I5093" s="28">
        <v>58360000</v>
      </c>
      <c r="J5093" s="28">
        <v>0</v>
      </c>
      <c r="K5093" s="28">
        <v>58360000</v>
      </c>
      <c r="L5093" s="29">
        <v>5</v>
      </c>
      <c r="M5093" s="29">
        <f>IFERROR(_xlfn.XLOOKUP($B5093,'Ownership Metrics'!$A:$A,'Ownership Metrics'!$B:$B),"")</f>
        <v>33.17</v>
      </c>
      <c r="N5093" s="28">
        <f>IFERROR(_xlfn.XLOOKUP($B5093,'Ownership Metrics'!$A:$A,'Ownership Metrics'!$C:$C),"")</f>
        <v>855</v>
      </c>
      <c r="O5093" s="29">
        <f>IFERROR(_xlfn.XLOOKUP($B5093,'Ownership Metrics'!$A:$A,'Ownership Metrics'!$D:$D),"")</f>
        <v>26.19</v>
      </c>
      <c r="P5093" s="29">
        <f>IFERROR(_xlfn.XLOOKUP($B5093,'Ownership Metrics'!$A:$A,'Ownership Metrics'!$E:$E),"")</f>
        <v>38.94</v>
      </c>
      <c r="Q5093" s="30">
        <f>IFERROR(_xlfn.XLOOKUP($B5093,'Ownership Metrics'!$A:$A,'Ownership Metrics'!$F:$F),"")</f>
        <v>15</v>
      </c>
      <c r="R5093" s="30">
        <f>IFERROR(_xlfn.XLOOKUP($B5093,'Ownership Metrics'!$A:$A,'Ownership Metrics'!$G:$G),"")</f>
        <v>23</v>
      </c>
      <c r="S5093" s="27" t="str">
        <f>IFERROR(_xlfn.XLOOKUP($B5093,'Ownership Metrics'!$A:$A,'Ownership Metrics'!$H:$H),"")</f>
        <v>Tersebar</v>
      </c>
      <c r="T5093" s="27" t="str">
        <f>IFERROR(_xlfn.XLOOKUP($B5093,'Ownership Metrics'!$A:$A,'Ownership Metrics'!$I:$I),"")</f>
        <v>Rendah</v>
      </c>
      <c r="U5093" s="27">
        <f>IF(COUNTIFS($B$2:$B5093,$B5093,$D$2:$D5093,$D5093)=1,1,0)</f>
        <v>1</v>
      </c>
      <c r="V5093" s="27">
        <f t="shared" si="238"/>
        <v>5</v>
      </c>
      <c r="W5093" s="27">
        <f t="shared" si="239"/>
        <v>3</v>
      </c>
      <c r="X5093" s="27">
        <f t="shared" si="237"/>
        <v>4.9999994906999996</v>
      </c>
    </row>
    <row r="5094" spans="1:24" x14ac:dyDescent="0.25">
      <c r="A5094" s="26">
        <v>46265</v>
      </c>
      <c r="B5094" s="27" t="s">
        <v>10813</v>
      </c>
      <c r="C5094" s="27" t="s">
        <v>5259</v>
      </c>
      <c r="D5094" s="27" t="s">
        <v>3334</v>
      </c>
      <c r="E5094" s="27" t="s">
        <v>22</v>
      </c>
      <c r="F5094" s="27" t="s">
        <v>23</v>
      </c>
      <c r="G5094" s="27"/>
      <c r="H5094" s="27" t="s">
        <v>24</v>
      </c>
      <c r="I5094" s="28">
        <v>24472300</v>
      </c>
      <c r="J5094" s="28">
        <v>0</v>
      </c>
      <c r="K5094" s="28">
        <v>24472300</v>
      </c>
      <c r="L5094" s="29">
        <v>2.1</v>
      </c>
      <c r="M5094" s="29">
        <f>IFERROR(_xlfn.XLOOKUP($B5094,'Ownership Metrics'!$A:$A,'Ownership Metrics'!$B:$B),"")</f>
        <v>33.17</v>
      </c>
      <c r="N5094" s="28">
        <f>IFERROR(_xlfn.XLOOKUP($B5094,'Ownership Metrics'!$A:$A,'Ownership Metrics'!$C:$C),"")</f>
        <v>855</v>
      </c>
      <c r="O5094" s="29">
        <f>IFERROR(_xlfn.XLOOKUP($B5094,'Ownership Metrics'!$A:$A,'Ownership Metrics'!$D:$D),"")</f>
        <v>26.19</v>
      </c>
      <c r="P5094" s="29">
        <f>IFERROR(_xlfn.XLOOKUP($B5094,'Ownership Metrics'!$A:$A,'Ownership Metrics'!$E:$E),"")</f>
        <v>38.94</v>
      </c>
      <c r="Q5094" s="30">
        <f>IFERROR(_xlfn.XLOOKUP($B5094,'Ownership Metrics'!$A:$A,'Ownership Metrics'!$F:$F),"")</f>
        <v>15</v>
      </c>
      <c r="R5094" s="30">
        <f>IFERROR(_xlfn.XLOOKUP($B5094,'Ownership Metrics'!$A:$A,'Ownership Metrics'!$G:$G),"")</f>
        <v>23</v>
      </c>
      <c r="S5094" s="27" t="str">
        <f>IFERROR(_xlfn.XLOOKUP($B5094,'Ownership Metrics'!$A:$A,'Ownership Metrics'!$H:$H),"")</f>
        <v>Tersebar</v>
      </c>
      <c r="T5094" s="27" t="str">
        <f>IFERROR(_xlfn.XLOOKUP($B5094,'Ownership Metrics'!$A:$A,'Ownership Metrics'!$I:$I),"")</f>
        <v>Rendah</v>
      </c>
      <c r="U5094" s="27">
        <f>IF(COUNTIFS($B$2:$B5094,$B5094,$D$2:$D5094,$D5094)=1,1,0)</f>
        <v>1</v>
      </c>
      <c r="V5094" s="27">
        <f t="shared" si="238"/>
        <v>2.1</v>
      </c>
      <c r="W5094" s="27">
        <f t="shared" si="239"/>
        <v>8</v>
      </c>
      <c r="X5094" s="27">
        <f t="shared" si="237"/>
        <v>2.0999994906000001</v>
      </c>
    </row>
    <row r="5095" spans="1:24" x14ac:dyDescent="0.25">
      <c r="A5095" s="26">
        <v>46265</v>
      </c>
      <c r="B5095" s="27" t="s">
        <v>10813</v>
      </c>
      <c r="C5095" s="27" t="s">
        <v>5259</v>
      </c>
      <c r="D5095" s="27" t="s">
        <v>639</v>
      </c>
      <c r="E5095" s="27" t="s">
        <v>35</v>
      </c>
      <c r="F5095" s="27" t="s">
        <v>23</v>
      </c>
      <c r="G5095" s="27" t="s">
        <v>36</v>
      </c>
      <c r="H5095" s="27" t="s">
        <v>24</v>
      </c>
      <c r="I5095" s="28">
        <v>26004000</v>
      </c>
      <c r="J5095" s="28">
        <v>0</v>
      </c>
      <c r="K5095" s="28">
        <v>26004000</v>
      </c>
      <c r="L5095" s="29">
        <v>2.23</v>
      </c>
      <c r="M5095" s="29">
        <f>IFERROR(_xlfn.XLOOKUP($B5095,'Ownership Metrics'!$A:$A,'Ownership Metrics'!$B:$B),"")</f>
        <v>33.17</v>
      </c>
      <c r="N5095" s="28">
        <f>IFERROR(_xlfn.XLOOKUP($B5095,'Ownership Metrics'!$A:$A,'Ownership Metrics'!$C:$C),"")</f>
        <v>855</v>
      </c>
      <c r="O5095" s="29">
        <f>IFERROR(_xlfn.XLOOKUP($B5095,'Ownership Metrics'!$A:$A,'Ownership Metrics'!$D:$D),"")</f>
        <v>26.19</v>
      </c>
      <c r="P5095" s="29">
        <f>IFERROR(_xlfn.XLOOKUP($B5095,'Ownership Metrics'!$A:$A,'Ownership Metrics'!$E:$E),"")</f>
        <v>38.94</v>
      </c>
      <c r="Q5095" s="30">
        <f>IFERROR(_xlfn.XLOOKUP($B5095,'Ownership Metrics'!$A:$A,'Ownership Metrics'!$F:$F),"")</f>
        <v>15</v>
      </c>
      <c r="R5095" s="30">
        <f>IFERROR(_xlfn.XLOOKUP($B5095,'Ownership Metrics'!$A:$A,'Ownership Metrics'!$G:$G),"")</f>
        <v>23</v>
      </c>
      <c r="S5095" s="27" t="str">
        <f>IFERROR(_xlfn.XLOOKUP($B5095,'Ownership Metrics'!$A:$A,'Ownership Metrics'!$H:$H),"")</f>
        <v>Tersebar</v>
      </c>
      <c r="T5095" s="27" t="str">
        <f>IFERROR(_xlfn.XLOOKUP($B5095,'Ownership Metrics'!$A:$A,'Ownership Metrics'!$I:$I),"")</f>
        <v>Rendah</v>
      </c>
      <c r="U5095" s="27">
        <f>IF(COUNTIFS($B$2:$B5095,$B5095,$D$2:$D5095,$D5095)=1,1,0)</f>
        <v>1</v>
      </c>
      <c r="V5095" s="27">
        <f t="shared" si="238"/>
        <v>2.23</v>
      </c>
      <c r="W5095" s="27">
        <f t="shared" si="239"/>
        <v>7</v>
      </c>
      <c r="X5095" s="27">
        <f t="shared" si="237"/>
        <v>2.2299994905</v>
      </c>
    </row>
    <row r="5096" spans="1:24" x14ac:dyDescent="0.25">
      <c r="A5096" s="26">
        <v>46265</v>
      </c>
      <c r="B5096" s="27" t="s">
        <v>10813</v>
      </c>
      <c r="C5096" s="27" t="s">
        <v>5259</v>
      </c>
      <c r="D5096" s="27" t="s">
        <v>5262</v>
      </c>
      <c r="E5096" s="27" t="s">
        <v>35</v>
      </c>
      <c r="F5096" s="27" t="s">
        <v>23</v>
      </c>
      <c r="G5096" s="27" t="s">
        <v>36</v>
      </c>
      <c r="H5096" s="27" t="s">
        <v>24</v>
      </c>
      <c r="I5096" s="28">
        <v>29065400</v>
      </c>
      <c r="J5096" s="28">
        <v>0</v>
      </c>
      <c r="K5096" s="28">
        <v>29065400</v>
      </c>
      <c r="L5096" s="29">
        <v>2.4900000000000002</v>
      </c>
      <c r="M5096" s="29">
        <f>IFERROR(_xlfn.XLOOKUP($B5096,'Ownership Metrics'!$A:$A,'Ownership Metrics'!$B:$B),"")</f>
        <v>33.17</v>
      </c>
      <c r="N5096" s="28">
        <f>IFERROR(_xlfn.XLOOKUP($B5096,'Ownership Metrics'!$A:$A,'Ownership Metrics'!$C:$C),"")</f>
        <v>855</v>
      </c>
      <c r="O5096" s="29">
        <f>IFERROR(_xlfn.XLOOKUP($B5096,'Ownership Metrics'!$A:$A,'Ownership Metrics'!$D:$D),"")</f>
        <v>26.19</v>
      </c>
      <c r="P5096" s="29">
        <f>IFERROR(_xlfn.XLOOKUP($B5096,'Ownership Metrics'!$A:$A,'Ownership Metrics'!$E:$E),"")</f>
        <v>38.94</v>
      </c>
      <c r="Q5096" s="30">
        <f>IFERROR(_xlfn.XLOOKUP($B5096,'Ownership Metrics'!$A:$A,'Ownership Metrics'!$F:$F),"")</f>
        <v>15</v>
      </c>
      <c r="R5096" s="30">
        <f>IFERROR(_xlfn.XLOOKUP($B5096,'Ownership Metrics'!$A:$A,'Ownership Metrics'!$G:$G),"")</f>
        <v>23</v>
      </c>
      <c r="S5096" s="27" t="str">
        <f>IFERROR(_xlfn.XLOOKUP($B5096,'Ownership Metrics'!$A:$A,'Ownership Metrics'!$H:$H),"")</f>
        <v>Tersebar</v>
      </c>
      <c r="T5096" s="27" t="str">
        <f>IFERROR(_xlfn.XLOOKUP($B5096,'Ownership Metrics'!$A:$A,'Ownership Metrics'!$I:$I),"")</f>
        <v>Rendah</v>
      </c>
      <c r="U5096" s="27">
        <f>IF(COUNTIFS($B$2:$B5096,$B5096,$D$2:$D5096,$D5096)=1,1,0)</f>
        <v>1</v>
      </c>
      <c r="V5096" s="27">
        <f t="shared" si="238"/>
        <v>2.4900000000000002</v>
      </c>
      <c r="W5096" s="27">
        <f t="shared" si="239"/>
        <v>6</v>
      </c>
      <c r="X5096" s="27">
        <f t="shared" si="237"/>
        <v>2.4899994904000002</v>
      </c>
    </row>
    <row r="5097" spans="1:24" x14ac:dyDescent="0.25">
      <c r="A5097" s="26">
        <v>46265</v>
      </c>
      <c r="B5097" s="27" t="s">
        <v>10813</v>
      </c>
      <c r="C5097" s="27" t="s">
        <v>5259</v>
      </c>
      <c r="D5097" s="27" t="s">
        <v>5263</v>
      </c>
      <c r="E5097" s="27" t="s">
        <v>35</v>
      </c>
      <c r="F5097" s="27" t="s">
        <v>23</v>
      </c>
      <c r="G5097" s="27" t="s">
        <v>36</v>
      </c>
      <c r="H5097" s="27" t="s">
        <v>24</v>
      </c>
      <c r="I5097" s="28">
        <v>58100000</v>
      </c>
      <c r="J5097" s="28">
        <v>0</v>
      </c>
      <c r="K5097" s="28">
        <v>58100000</v>
      </c>
      <c r="L5097" s="29">
        <v>4.9800000000000004</v>
      </c>
      <c r="M5097" s="29">
        <f>IFERROR(_xlfn.XLOOKUP($B5097,'Ownership Metrics'!$A:$A,'Ownership Metrics'!$B:$B),"")</f>
        <v>33.17</v>
      </c>
      <c r="N5097" s="28">
        <f>IFERROR(_xlfn.XLOOKUP($B5097,'Ownership Metrics'!$A:$A,'Ownership Metrics'!$C:$C),"")</f>
        <v>855</v>
      </c>
      <c r="O5097" s="29">
        <f>IFERROR(_xlfn.XLOOKUP($B5097,'Ownership Metrics'!$A:$A,'Ownership Metrics'!$D:$D),"")</f>
        <v>26.19</v>
      </c>
      <c r="P5097" s="29">
        <f>IFERROR(_xlfn.XLOOKUP($B5097,'Ownership Metrics'!$A:$A,'Ownership Metrics'!$E:$E),"")</f>
        <v>38.94</v>
      </c>
      <c r="Q5097" s="30">
        <f>IFERROR(_xlfn.XLOOKUP($B5097,'Ownership Metrics'!$A:$A,'Ownership Metrics'!$F:$F),"")</f>
        <v>15</v>
      </c>
      <c r="R5097" s="30">
        <f>IFERROR(_xlfn.XLOOKUP($B5097,'Ownership Metrics'!$A:$A,'Ownership Metrics'!$G:$G),"")</f>
        <v>23</v>
      </c>
      <c r="S5097" s="27" t="str">
        <f>IFERROR(_xlfn.XLOOKUP($B5097,'Ownership Metrics'!$A:$A,'Ownership Metrics'!$H:$H),"")</f>
        <v>Tersebar</v>
      </c>
      <c r="T5097" s="27" t="str">
        <f>IFERROR(_xlfn.XLOOKUP($B5097,'Ownership Metrics'!$A:$A,'Ownership Metrics'!$I:$I),"")</f>
        <v>Rendah</v>
      </c>
      <c r="U5097" s="27">
        <f>IF(COUNTIFS($B$2:$B5097,$B5097,$D$2:$D5097,$D5097)=1,1,0)</f>
        <v>1</v>
      </c>
      <c r="V5097" s="27">
        <f t="shared" si="238"/>
        <v>4.9800000000000004</v>
      </c>
      <c r="W5097" s="27">
        <f t="shared" si="239"/>
        <v>5</v>
      </c>
      <c r="X5097" s="27">
        <f t="shared" si="237"/>
        <v>4.9799994903</v>
      </c>
    </row>
    <row r="5098" spans="1:24" x14ac:dyDescent="0.25">
      <c r="A5098" s="26">
        <v>46265</v>
      </c>
      <c r="B5098" s="27" t="s">
        <v>10813</v>
      </c>
      <c r="C5098" s="27" t="s">
        <v>5259</v>
      </c>
      <c r="D5098" s="27" t="s">
        <v>5264</v>
      </c>
      <c r="E5098" s="27" t="s">
        <v>35</v>
      </c>
      <c r="F5098" s="27" t="s">
        <v>23</v>
      </c>
      <c r="G5098" s="27" t="s">
        <v>36</v>
      </c>
      <c r="H5098" s="27" t="s">
        <v>24</v>
      </c>
      <c r="I5098" s="28">
        <v>12057000</v>
      </c>
      <c r="J5098" s="28">
        <v>0</v>
      </c>
      <c r="K5098" s="28">
        <v>12057000</v>
      </c>
      <c r="L5098" s="29">
        <v>1.03</v>
      </c>
      <c r="M5098" s="29">
        <f>IFERROR(_xlfn.XLOOKUP($B5098,'Ownership Metrics'!$A:$A,'Ownership Metrics'!$B:$B),"")</f>
        <v>33.17</v>
      </c>
      <c r="N5098" s="28">
        <f>IFERROR(_xlfn.XLOOKUP($B5098,'Ownership Metrics'!$A:$A,'Ownership Metrics'!$C:$C),"")</f>
        <v>855</v>
      </c>
      <c r="O5098" s="29">
        <f>IFERROR(_xlfn.XLOOKUP($B5098,'Ownership Metrics'!$A:$A,'Ownership Metrics'!$D:$D),"")</f>
        <v>26.19</v>
      </c>
      <c r="P5098" s="29">
        <f>IFERROR(_xlfn.XLOOKUP($B5098,'Ownership Metrics'!$A:$A,'Ownership Metrics'!$E:$E),"")</f>
        <v>38.94</v>
      </c>
      <c r="Q5098" s="30">
        <f>IFERROR(_xlfn.XLOOKUP($B5098,'Ownership Metrics'!$A:$A,'Ownership Metrics'!$F:$F),"")</f>
        <v>15</v>
      </c>
      <c r="R5098" s="30">
        <f>IFERROR(_xlfn.XLOOKUP($B5098,'Ownership Metrics'!$A:$A,'Ownership Metrics'!$G:$G),"")</f>
        <v>23</v>
      </c>
      <c r="S5098" s="27" t="str">
        <f>IFERROR(_xlfn.XLOOKUP($B5098,'Ownership Metrics'!$A:$A,'Ownership Metrics'!$H:$H),"")</f>
        <v>Tersebar</v>
      </c>
      <c r="T5098" s="27" t="str">
        <f>IFERROR(_xlfn.XLOOKUP($B5098,'Ownership Metrics'!$A:$A,'Ownership Metrics'!$I:$I),"")</f>
        <v>Rendah</v>
      </c>
      <c r="U5098" s="27">
        <f>IF(COUNTIFS($B$2:$B5098,$B5098,$D$2:$D5098,$D5098)=1,1,0)</f>
        <v>1</v>
      </c>
      <c r="V5098" s="27">
        <f t="shared" si="238"/>
        <v>1.03</v>
      </c>
      <c r="W5098" s="27">
        <f t="shared" si="239"/>
        <v>15</v>
      </c>
      <c r="X5098" s="27">
        <f t="shared" si="237"/>
        <v>1.0299994902</v>
      </c>
    </row>
    <row r="5099" spans="1:24" x14ac:dyDescent="0.25">
      <c r="A5099" s="26">
        <v>46265</v>
      </c>
      <c r="B5099" s="27" t="s">
        <v>10813</v>
      </c>
      <c r="C5099" s="27" t="s">
        <v>5259</v>
      </c>
      <c r="D5099" s="27" t="s">
        <v>5265</v>
      </c>
      <c r="E5099" s="27" t="s">
        <v>35</v>
      </c>
      <c r="F5099" s="27" t="s">
        <v>23</v>
      </c>
      <c r="G5099" s="27" t="s">
        <v>36</v>
      </c>
      <c r="H5099" s="27" t="s">
        <v>24</v>
      </c>
      <c r="I5099" s="28">
        <v>13000000</v>
      </c>
      <c r="J5099" s="28">
        <v>0</v>
      </c>
      <c r="K5099" s="28">
        <v>13000000</v>
      </c>
      <c r="L5099" s="29">
        <v>1.1100000000000001</v>
      </c>
      <c r="M5099" s="29">
        <f>IFERROR(_xlfn.XLOOKUP($B5099,'Ownership Metrics'!$A:$A,'Ownership Metrics'!$B:$B),"")</f>
        <v>33.17</v>
      </c>
      <c r="N5099" s="28">
        <f>IFERROR(_xlfn.XLOOKUP($B5099,'Ownership Metrics'!$A:$A,'Ownership Metrics'!$C:$C),"")</f>
        <v>855</v>
      </c>
      <c r="O5099" s="29">
        <f>IFERROR(_xlfn.XLOOKUP($B5099,'Ownership Metrics'!$A:$A,'Ownership Metrics'!$D:$D),"")</f>
        <v>26.19</v>
      </c>
      <c r="P5099" s="29">
        <f>IFERROR(_xlfn.XLOOKUP($B5099,'Ownership Metrics'!$A:$A,'Ownership Metrics'!$E:$E),"")</f>
        <v>38.94</v>
      </c>
      <c r="Q5099" s="30">
        <f>IFERROR(_xlfn.XLOOKUP($B5099,'Ownership Metrics'!$A:$A,'Ownership Metrics'!$F:$F),"")</f>
        <v>15</v>
      </c>
      <c r="R5099" s="30">
        <f>IFERROR(_xlfn.XLOOKUP($B5099,'Ownership Metrics'!$A:$A,'Ownership Metrics'!$G:$G),"")</f>
        <v>23</v>
      </c>
      <c r="S5099" s="27" t="str">
        <f>IFERROR(_xlfn.XLOOKUP($B5099,'Ownership Metrics'!$A:$A,'Ownership Metrics'!$H:$H),"")</f>
        <v>Tersebar</v>
      </c>
      <c r="T5099" s="27" t="str">
        <f>IFERROR(_xlfn.XLOOKUP($B5099,'Ownership Metrics'!$A:$A,'Ownership Metrics'!$I:$I),"")</f>
        <v>Rendah</v>
      </c>
      <c r="U5099" s="27">
        <f>IF(COUNTIFS($B$2:$B5099,$B5099,$D$2:$D5099,$D5099)=1,1,0)</f>
        <v>1</v>
      </c>
      <c r="V5099" s="27">
        <f t="shared" si="238"/>
        <v>1.1100000000000001</v>
      </c>
      <c r="W5099" s="27">
        <f t="shared" si="239"/>
        <v>14</v>
      </c>
      <c r="X5099" s="27">
        <f t="shared" si="237"/>
        <v>1.1099994901000001</v>
      </c>
    </row>
    <row r="5100" spans="1:24" x14ac:dyDescent="0.25">
      <c r="A5100" s="26">
        <v>46265</v>
      </c>
      <c r="B5100" s="27" t="s">
        <v>10813</v>
      </c>
      <c r="C5100" s="27" t="s">
        <v>5259</v>
      </c>
      <c r="D5100" s="27" t="s">
        <v>4292</v>
      </c>
      <c r="E5100" s="27" t="s">
        <v>35</v>
      </c>
      <c r="F5100" s="27" t="s">
        <v>23</v>
      </c>
      <c r="G5100" s="27" t="s">
        <v>36</v>
      </c>
      <c r="H5100" s="27" t="s">
        <v>24</v>
      </c>
      <c r="I5100" s="28">
        <v>58300000</v>
      </c>
      <c r="J5100" s="28">
        <v>0</v>
      </c>
      <c r="K5100" s="28">
        <v>58300000</v>
      </c>
      <c r="L5100" s="29">
        <v>5</v>
      </c>
      <c r="M5100" s="29">
        <f>IFERROR(_xlfn.XLOOKUP($B5100,'Ownership Metrics'!$A:$A,'Ownership Metrics'!$B:$B),"")</f>
        <v>33.17</v>
      </c>
      <c r="N5100" s="28">
        <f>IFERROR(_xlfn.XLOOKUP($B5100,'Ownership Metrics'!$A:$A,'Ownership Metrics'!$C:$C),"")</f>
        <v>855</v>
      </c>
      <c r="O5100" s="29">
        <f>IFERROR(_xlfn.XLOOKUP($B5100,'Ownership Metrics'!$A:$A,'Ownership Metrics'!$D:$D),"")</f>
        <v>26.19</v>
      </c>
      <c r="P5100" s="29">
        <f>IFERROR(_xlfn.XLOOKUP($B5100,'Ownership Metrics'!$A:$A,'Ownership Metrics'!$E:$E),"")</f>
        <v>38.94</v>
      </c>
      <c r="Q5100" s="30">
        <f>IFERROR(_xlfn.XLOOKUP($B5100,'Ownership Metrics'!$A:$A,'Ownership Metrics'!$F:$F),"")</f>
        <v>15</v>
      </c>
      <c r="R5100" s="30">
        <f>IFERROR(_xlfn.XLOOKUP($B5100,'Ownership Metrics'!$A:$A,'Ownership Metrics'!$G:$G),"")</f>
        <v>23</v>
      </c>
      <c r="S5100" s="27" t="str">
        <f>IFERROR(_xlfn.XLOOKUP($B5100,'Ownership Metrics'!$A:$A,'Ownership Metrics'!$H:$H),"")</f>
        <v>Tersebar</v>
      </c>
      <c r="T5100" s="27" t="str">
        <f>IFERROR(_xlfn.XLOOKUP($B5100,'Ownership Metrics'!$A:$A,'Ownership Metrics'!$I:$I),"")</f>
        <v>Rendah</v>
      </c>
      <c r="U5100" s="27">
        <f>IF(COUNTIFS($B$2:$B5100,$B5100,$D$2:$D5100,$D5100)=1,1,0)</f>
        <v>1</v>
      </c>
      <c r="V5100" s="27">
        <f t="shared" si="238"/>
        <v>5</v>
      </c>
      <c r="W5100" s="27">
        <f t="shared" si="239"/>
        <v>4</v>
      </c>
      <c r="X5100" s="27">
        <f t="shared" si="237"/>
        <v>4.9999994900000004</v>
      </c>
    </row>
    <row r="5101" spans="1:24" x14ac:dyDescent="0.25">
      <c r="A5101" s="26">
        <v>46265</v>
      </c>
      <c r="B5101" s="27" t="s">
        <v>10813</v>
      </c>
      <c r="C5101" s="27" t="s">
        <v>5259</v>
      </c>
      <c r="D5101" s="27" t="s">
        <v>551</v>
      </c>
      <c r="E5101" s="27" t="s">
        <v>98</v>
      </c>
      <c r="F5101" s="27" t="s">
        <v>23</v>
      </c>
      <c r="G5101" s="27"/>
      <c r="H5101" s="27" t="s">
        <v>24</v>
      </c>
      <c r="I5101" s="28">
        <v>305535018</v>
      </c>
      <c r="J5101" s="28">
        <v>0</v>
      </c>
      <c r="K5101" s="28">
        <v>305535018</v>
      </c>
      <c r="L5101" s="29">
        <v>26.19</v>
      </c>
      <c r="M5101" s="29">
        <f>IFERROR(_xlfn.XLOOKUP($B5101,'Ownership Metrics'!$A:$A,'Ownership Metrics'!$B:$B),"")</f>
        <v>33.17</v>
      </c>
      <c r="N5101" s="28">
        <f>IFERROR(_xlfn.XLOOKUP($B5101,'Ownership Metrics'!$A:$A,'Ownership Metrics'!$C:$C),"")</f>
        <v>855</v>
      </c>
      <c r="O5101" s="29">
        <f>IFERROR(_xlfn.XLOOKUP($B5101,'Ownership Metrics'!$A:$A,'Ownership Metrics'!$D:$D),"")</f>
        <v>26.19</v>
      </c>
      <c r="P5101" s="29">
        <f>IFERROR(_xlfn.XLOOKUP($B5101,'Ownership Metrics'!$A:$A,'Ownership Metrics'!$E:$E),"")</f>
        <v>38.94</v>
      </c>
      <c r="Q5101" s="30">
        <f>IFERROR(_xlfn.XLOOKUP($B5101,'Ownership Metrics'!$A:$A,'Ownership Metrics'!$F:$F),"")</f>
        <v>15</v>
      </c>
      <c r="R5101" s="30">
        <f>IFERROR(_xlfn.XLOOKUP($B5101,'Ownership Metrics'!$A:$A,'Ownership Metrics'!$G:$G),"")</f>
        <v>23</v>
      </c>
      <c r="S5101" s="27" t="str">
        <f>IFERROR(_xlfn.XLOOKUP($B5101,'Ownership Metrics'!$A:$A,'Ownership Metrics'!$H:$H),"")</f>
        <v>Tersebar</v>
      </c>
      <c r="T5101" s="27" t="str">
        <f>IFERROR(_xlfn.XLOOKUP($B5101,'Ownership Metrics'!$A:$A,'Ownership Metrics'!$I:$I),"")</f>
        <v>Rendah</v>
      </c>
      <c r="U5101" s="27">
        <f>IF(COUNTIFS($B$2:$B5101,$B5101,$D$2:$D5101,$D5101)=1,1,0)</f>
        <v>1</v>
      </c>
      <c r="V5101" s="27">
        <f t="shared" si="238"/>
        <v>26.19</v>
      </c>
      <c r="W5101" s="27">
        <f t="shared" si="239"/>
        <v>1</v>
      </c>
      <c r="X5101" s="27">
        <f t="shared" si="237"/>
        <v>26.1899994899</v>
      </c>
    </row>
    <row r="5102" spans="1:24" x14ac:dyDescent="0.25">
      <c r="A5102" s="26">
        <v>46265</v>
      </c>
      <c r="B5102" s="27" t="s">
        <v>10813</v>
      </c>
      <c r="C5102" s="27" t="s">
        <v>5259</v>
      </c>
      <c r="D5102" s="27" t="s">
        <v>588</v>
      </c>
      <c r="E5102" s="27" t="s">
        <v>72</v>
      </c>
      <c r="F5102" s="27" t="s">
        <v>23</v>
      </c>
      <c r="G5102" s="27"/>
      <c r="H5102" s="27" t="s">
        <v>24</v>
      </c>
      <c r="I5102" s="28">
        <v>20175600</v>
      </c>
      <c r="J5102" s="28">
        <v>0</v>
      </c>
      <c r="K5102" s="28">
        <v>20175600</v>
      </c>
      <c r="L5102" s="29">
        <v>1.73</v>
      </c>
      <c r="M5102" s="29">
        <f>IFERROR(_xlfn.XLOOKUP($B5102,'Ownership Metrics'!$A:$A,'Ownership Metrics'!$B:$B),"")</f>
        <v>33.17</v>
      </c>
      <c r="N5102" s="28">
        <f>IFERROR(_xlfn.XLOOKUP($B5102,'Ownership Metrics'!$A:$A,'Ownership Metrics'!$C:$C),"")</f>
        <v>855</v>
      </c>
      <c r="O5102" s="29">
        <f>IFERROR(_xlfn.XLOOKUP($B5102,'Ownership Metrics'!$A:$A,'Ownership Metrics'!$D:$D),"")</f>
        <v>26.19</v>
      </c>
      <c r="P5102" s="29">
        <f>IFERROR(_xlfn.XLOOKUP($B5102,'Ownership Metrics'!$A:$A,'Ownership Metrics'!$E:$E),"")</f>
        <v>38.94</v>
      </c>
      <c r="Q5102" s="30">
        <f>IFERROR(_xlfn.XLOOKUP($B5102,'Ownership Metrics'!$A:$A,'Ownership Metrics'!$F:$F),"")</f>
        <v>15</v>
      </c>
      <c r="R5102" s="30">
        <f>IFERROR(_xlfn.XLOOKUP($B5102,'Ownership Metrics'!$A:$A,'Ownership Metrics'!$G:$G),"")</f>
        <v>23</v>
      </c>
      <c r="S5102" s="27" t="str">
        <f>IFERROR(_xlfn.XLOOKUP($B5102,'Ownership Metrics'!$A:$A,'Ownership Metrics'!$H:$H),"")</f>
        <v>Tersebar</v>
      </c>
      <c r="T5102" s="27" t="str">
        <f>IFERROR(_xlfn.XLOOKUP($B5102,'Ownership Metrics'!$A:$A,'Ownership Metrics'!$I:$I),"")</f>
        <v>Rendah</v>
      </c>
      <c r="U5102" s="27">
        <f>IF(COUNTIFS($B$2:$B5102,$B5102,$D$2:$D5102,$D5102)=1,1,0)</f>
        <v>1</v>
      </c>
      <c r="V5102" s="27">
        <f t="shared" si="238"/>
        <v>1.73</v>
      </c>
      <c r="W5102" s="27">
        <f t="shared" si="239"/>
        <v>12</v>
      </c>
      <c r="X5102" s="27">
        <f t="shared" si="237"/>
        <v>1.7299994898</v>
      </c>
    </row>
    <row r="5103" spans="1:24" x14ac:dyDescent="0.25">
      <c r="A5103" s="26">
        <v>46265</v>
      </c>
      <c r="B5103" s="27" t="s">
        <v>10813</v>
      </c>
      <c r="C5103" s="27" t="s">
        <v>5259</v>
      </c>
      <c r="D5103" s="27" t="s">
        <v>1605</v>
      </c>
      <c r="E5103" s="27" t="s">
        <v>72</v>
      </c>
      <c r="F5103" s="27" t="s">
        <v>23</v>
      </c>
      <c r="G5103" s="27"/>
      <c r="H5103" s="27" t="s">
        <v>24</v>
      </c>
      <c r="I5103" s="28">
        <v>21700000</v>
      </c>
      <c r="J5103" s="28">
        <v>0</v>
      </c>
      <c r="K5103" s="28">
        <v>21700000</v>
      </c>
      <c r="L5103" s="29">
        <v>1.86</v>
      </c>
      <c r="M5103" s="29">
        <f>IFERROR(_xlfn.XLOOKUP($B5103,'Ownership Metrics'!$A:$A,'Ownership Metrics'!$B:$B),"")</f>
        <v>33.17</v>
      </c>
      <c r="N5103" s="28">
        <f>IFERROR(_xlfn.XLOOKUP($B5103,'Ownership Metrics'!$A:$A,'Ownership Metrics'!$C:$C),"")</f>
        <v>855</v>
      </c>
      <c r="O5103" s="29">
        <f>IFERROR(_xlfn.XLOOKUP($B5103,'Ownership Metrics'!$A:$A,'Ownership Metrics'!$D:$D),"")</f>
        <v>26.19</v>
      </c>
      <c r="P5103" s="29">
        <f>IFERROR(_xlfn.XLOOKUP($B5103,'Ownership Metrics'!$A:$A,'Ownership Metrics'!$E:$E),"")</f>
        <v>38.94</v>
      </c>
      <c r="Q5103" s="30">
        <f>IFERROR(_xlfn.XLOOKUP($B5103,'Ownership Metrics'!$A:$A,'Ownership Metrics'!$F:$F),"")</f>
        <v>15</v>
      </c>
      <c r="R5103" s="30">
        <f>IFERROR(_xlfn.XLOOKUP($B5103,'Ownership Metrics'!$A:$A,'Ownership Metrics'!$G:$G),"")</f>
        <v>23</v>
      </c>
      <c r="S5103" s="27" t="str">
        <f>IFERROR(_xlfn.XLOOKUP($B5103,'Ownership Metrics'!$A:$A,'Ownership Metrics'!$H:$H),"")</f>
        <v>Tersebar</v>
      </c>
      <c r="T5103" s="27" t="str">
        <f>IFERROR(_xlfn.XLOOKUP($B5103,'Ownership Metrics'!$A:$A,'Ownership Metrics'!$I:$I),"")</f>
        <v>Rendah</v>
      </c>
      <c r="U5103" s="27">
        <f>IF(COUNTIFS($B$2:$B5103,$B5103,$D$2:$D5103,$D5103)=1,1,0)</f>
        <v>1</v>
      </c>
      <c r="V5103" s="27">
        <f t="shared" si="238"/>
        <v>1.86</v>
      </c>
      <c r="W5103" s="27">
        <f t="shared" si="239"/>
        <v>11</v>
      </c>
      <c r="X5103" s="27">
        <f t="shared" si="237"/>
        <v>1.8599994897000001</v>
      </c>
    </row>
    <row r="5104" spans="1:24" x14ac:dyDescent="0.25">
      <c r="A5104" s="26">
        <v>46265</v>
      </c>
      <c r="B5104" s="27" t="s">
        <v>10813</v>
      </c>
      <c r="C5104" s="27" t="s">
        <v>5259</v>
      </c>
      <c r="D5104" s="27" t="s">
        <v>2470</v>
      </c>
      <c r="E5104" s="27" t="s">
        <v>72</v>
      </c>
      <c r="F5104" s="27" t="s">
        <v>23</v>
      </c>
      <c r="G5104" s="27"/>
      <c r="H5104" s="27" t="s">
        <v>24</v>
      </c>
      <c r="I5104" s="28">
        <v>23825300</v>
      </c>
      <c r="J5104" s="28">
        <v>0</v>
      </c>
      <c r="K5104" s="28">
        <v>23825300</v>
      </c>
      <c r="L5104" s="29">
        <v>2.04</v>
      </c>
      <c r="M5104" s="29">
        <f>IFERROR(_xlfn.XLOOKUP($B5104,'Ownership Metrics'!$A:$A,'Ownership Metrics'!$B:$B),"")</f>
        <v>33.17</v>
      </c>
      <c r="N5104" s="28">
        <f>IFERROR(_xlfn.XLOOKUP($B5104,'Ownership Metrics'!$A:$A,'Ownership Metrics'!$C:$C),"")</f>
        <v>855</v>
      </c>
      <c r="O5104" s="29">
        <f>IFERROR(_xlfn.XLOOKUP($B5104,'Ownership Metrics'!$A:$A,'Ownership Metrics'!$D:$D),"")</f>
        <v>26.19</v>
      </c>
      <c r="P5104" s="29">
        <f>IFERROR(_xlfn.XLOOKUP($B5104,'Ownership Metrics'!$A:$A,'Ownership Metrics'!$E:$E),"")</f>
        <v>38.94</v>
      </c>
      <c r="Q5104" s="30">
        <f>IFERROR(_xlfn.XLOOKUP($B5104,'Ownership Metrics'!$A:$A,'Ownership Metrics'!$F:$F),"")</f>
        <v>15</v>
      </c>
      <c r="R5104" s="30">
        <f>IFERROR(_xlfn.XLOOKUP($B5104,'Ownership Metrics'!$A:$A,'Ownership Metrics'!$G:$G),"")</f>
        <v>23</v>
      </c>
      <c r="S5104" s="27" t="str">
        <f>IFERROR(_xlfn.XLOOKUP($B5104,'Ownership Metrics'!$A:$A,'Ownership Metrics'!$H:$H),"")</f>
        <v>Tersebar</v>
      </c>
      <c r="T5104" s="27" t="str">
        <f>IFERROR(_xlfn.XLOOKUP($B5104,'Ownership Metrics'!$A:$A,'Ownership Metrics'!$I:$I),"")</f>
        <v>Rendah</v>
      </c>
      <c r="U5104" s="27">
        <f>IF(COUNTIFS($B$2:$B5104,$B5104,$D$2:$D5104,$D5104)=1,1,0)</f>
        <v>1</v>
      </c>
      <c r="V5104" s="27">
        <f t="shared" si="238"/>
        <v>2.04</v>
      </c>
      <c r="W5104" s="27">
        <f t="shared" si="239"/>
        <v>10</v>
      </c>
      <c r="X5104" s="27">
        <f t="shared" si="237"/>
        <v>2.0399994896</v>
      </c>
    </row>
    <row r="5105" spans="1:24" x14ac:dyDescent="0.25">
      <c r="A5105" s="26">
        <v>46265</v>
      </c>
      <c r="B5105" s="27" t="s">
        <v>10813</v>
      </c>
      <c r="C5105" s="27" t="s">
        <v>5259</v>
      </c>
      <c r="D5105" s="27" t="s">
        <v>2665</v>
      </c>
      <c r="E5105" s="27" t="s">
        <v>72</v>
      </c>
      <c r="F5105" s="27" t="s">
        <v>23</v>
      </c>
      <c r="G5105" s="27"/>
      <c r="H5105" s="27" t="s">
        <v>24</v>
      </c>
      <c r="I5105" s="28">
        <v>24409009</v>
      </c>
      <c r="J5105" s="28">
        <v>0</v>
      </c>
      <c r="K5105" s="28">
        <v>24409009</v>
      </c>
      <c r="L5105" s="29">
        <v>2.09</v>
      </c>
      <c r="M5105" s="29">
        <f>IFERROR(_xlfn.XLOOKUP($B5105,'Ownership Metrics'!$A:$A,'Ownership Metrics'!$B:$B),"")</f>
        <v>33.17</v>
      </c>
      <c r="N5105" s="28">
        <f>IFERROR(_xlfn.XLOOKUP($B5105,'Ownership Metrics'!$A:$A,'Ownership Metrics'!$C:$C),"")</f>
        <v>855</v>
      </c>
      <c r="O5105" s="29">
        <f>IFERROR(_xlfn.XLOOKUP($B5105,'Ownership Metrics'!$A:$A,'Ownership Metrics'!$D:$D),"")</f>
        <v>26.19</v>
      </c>
      <c r="P5105" s="29">
        <f>IFERROR(_xlfn.XLOOKUP($B5105,'Ownership Metrics'!$A:$A,'Ownership Metrics'!$E:$E),"")</f>
        <v>38.94</v>
      </c>
      <c r="Q5105" s="30">
        <f>IFERROR(_xlfn.XLOOKUP($B5105,'Ownership Metrics'!$A:$A,'Ownership Metrics'!$F:$F),"")</f>
        <v>15</v>
      </c>
      <c r="R5105" s="30">
        <f>IFERROR(_xlfn.XLOOKUP($B5105,'Ownership Metrics'!$A:$A,'Ownership Metrics'!$G:$G),"")</f>
        <v>23</v>
      </c>
      <c r="S5105" s="27" t="str">
        <f>IFERROR(_xlfn.XLOOKUP($B5105,'Ownership Metrics'!$A:$A,'Ownership Metrics'!$H:$H),"")</f>
        <v>Tersebar</v>
      </c>
      <c r="T5105" s="27" t="str">
        <f>IFERROR(_xlfn.XLOOKUP($B5105,'Ownership Metrics'!$A:$A,'Ownership Metrics'!$I:$I),"")</f>
        <v>Rendah</v>
      </c>
      <c r="U5105" s="27">
        <f>IF(COUNTIFS($B$2:$B5105,$B5105,$D$2:$D5105,$D5105)=1,1,0)</f>
        <v>1</v>
      </c>
      <c r="V5105" s="27">
        <f t="shared" si="238"/>
        <v>2.09</v>
      </c>
      <c r="W5105" s="27">
        <f t="shared" si="239"/>
        <v>9</v>
      </c>
      <c r="X5105" s="27">
        <f t="shared" si="237"/>
        <v>2.0899994894999998</v>
      </c>
    </row>
    <row r="5106" spans="1:24" x14ac:dyDescent="0.25">
      <c r="A5106" s="26">
        <v>46265</v>
      </c>
      <c r="B5106" s="27" t="s">
        <v>10814</v>
      </c>
      <c r="C5106" s="27" t="s">
        <v>5267</v>
      </c>
      <c r="D5106" s="27" t="s">
        <v>5268</v>
      </c>
      <c r="E5106" s="27" t="s">
        <v>83</v>
      </c>
      <c r="F5106" s="27" t="s">
        <v>23</v>
      </c>
      <c r="G5106" s="27"/>
      <c r="H5106" s="27" t="s">
        <v>24</v>
      </c>
      <c r="I5106" s="28">
        <v>22675800</v>
      </c>
      <c r="J5106" s="28">
        <v>0</v>
      </c>
      <c r="K5106" s="28">
        <v>22675800</v>
      </c>
      <c r="L5106" s="29">
        <v>3.17</v>
      </c>
      <c r="M5106" s="29">
        <f>IFERROR(_xlfn.XLOOKUP($B5106,'Ownership Metrics'!$A:$A,'Ownership Metrics'!$B:$B),"")</f>
        <v>2.1800000000000002</v>
      </c>
      <c r="N5106" s="28">
        <f>IFERROR(_xlfn.XLOOKUP($B5106,'Ownership Metrics'!$A:$A,'Ownership Metrics'!$C:$C),"")</f>
        <v>4514</v>
      </c>
      <c r="O5106" s="29">
        <f>IFERROR(_xlfn.XLOOKUP($B5106,'Ownership Metrics'!$A:$A,'Ownership Metrics'!$D:$D),"")</f>
        <v>66.150000000000006</v>
      </c>
      <c r="P5106" s="29">
        <f>IFERROR(_xlfn.XLOOKUP($B5106,'Ownership Metrics'!$A:$A,'Ownership Metrics'!$E:$E),"")</f>
        <v>79.430000000000007</v>
      </c>
      <c r="Q5106" s="30">
        <f>IFERROR(_xlfn.XLOOKUP($B5106,'Ownership Metrics'!$A:$A,'Ownership Metrics'!$F:$F),"")</f>
        <v>11</v>
      </c>
      <c r="R5106" s="30">
        <f>IFERROR(_xlfn.XLOOKUP($B5106,'Ownership Metrics'!$A:$A,'Ownership Metrics'!$G:$G),"")</f>
        <v>58</v>
      </c>
      <c r="S5106" s="27" t="str">
        <f>IFERROR(_xlfn.XLOOKUP($B5106,'Ownership Metrics'!$A:$A,'Ownership Metrics'!$H:$H),"")</f>
        <v>Mayoritas</v>
      </c>
      <c r="T5106" s="27" t="str">
        <f>IFERROR(_xlfn.XLOOKUP($B5106,'Ownership Metrics'!$A:$A,'Ownership Metrics'!$I:$I),"")</f>
        <v>Tinggi</v>
      </c>
      <c r="U5106" s="27">
        <f>IF(COUNTIFS($B$2:$B5106,$B5106,$D$2:$D5106,$D5106)=1,1,0)</f>
        <v>1</v>
      </c>
      <c r="V5106" s="27">
        <f t="shared" si="238"/>
        <v>3.17</v>
      </c>
      <c r="W5106" s="27">
        <f t="shared" si="239"/>
        <v>6</v>
      </c>
      <c r="X5106" s="27">
        <f t="shared" si="237"/>
        <v>3.1699994893999999</v>
      </c>
    </row>
    <row r="5107" spans="1:24" x14ac:dyDescent="0.25">
      <c r="A5107" s="26">
        <v>46265</v>
      </c>
      <c r="B5107" s="27" t="s">
        <v>10814</v>
      </c>
      <c r="C5107" s="27" t="s">
        <v>5267</v>
      </c>
      <c r="D5107" s="27" t="s">
        <v>5198</v>
      </c>
      <c r="E5107" s="27" t="s">
        <v>22</v>
      </c>
      <c r="F5107" s="27" t="s">
        <v>23</v>
      </c>
      <c r="G5107" s="27"/>
      <c r="H5107" s="27" t="s">
        <v>24</v>
      </c>
      <c r="I5107" s="28">
        <v>11413500</v>
      </c>
      <c r="J5107" s="28">
        <v>0</v>
      </c>
      <c r="K5107" s="28">
        <v>11413500</v>
      </c>
      <c r="L5107" s="29">
        <v>1.6</v>
      </c>
      <c r="M5107" s="29">
        <f>IFERROR(_xlfn.XLOOKUP($B5107,'Ownership Metrics'!$A:$A,'Ownership Metrics'!$B:$B),"")</f>
        <v>2.1800000000000002</v>
      </c>
      <c r="N5107" s="28">
        <f>IFERROR(_xlfn.XLOOKUP($B5107,'Ownership Metrics'!$A:$A,'Ownership Metrics'!$C:$C),"")</f>
        <v>4514</v>
      </c>
      <c r="O5107" s="29">
        <f>IFERROR(_xlfn.XLOOKUP($B5107,'Ownership Metrics'!$A:$A,'Ownership Metrics'!$D:$D),"")</f>
        <v>66.150000000000006</v>
      </c>
      <c r="P5107" s="29">
        <f>IFERROR(_xlfn.XLOOKUP($B5107,'Ownership Metrics'!$A:$A,'Ownership Metrics'!$E:$E),"")</f>
        <v>79.430000000000007</v>
      </c>
      <c r="Q5107" s="30">
        <f>IFERROR(_xlfn.XLOOKUP($B5107,'Ownership Metrics'!$A:$A,'Ownership Metrics'!$F:$F),"")</f>
        <v>11</v>
      </c>
      <c r="R5107" s="30">
        <f>IFERROR(_xlfn.XLOOKUP($B5107,'Ownership Metrics'!$A:$A,'Ownership Metrics'!$G:$G),"")</f>
        <v>58</v>
      </c>
      <c r="S5107" s="27" t="str">
        <f>IFERROR(_xlfn.XLOOKUP($B5107,'Ownership Metrics'!$A:$A,'Ownership Metrics'!$H:$H),"")</f>
        <v>Mayoritas</v>
      </c>
      <c r="T5107" s="27" t="str">
        <f>IFERROR(_xlfn.XLOOKUP($B5107,'Ownership Metrics'!$A:$A,'Ownership Metrics'!$I:$I),"")</f>
        <v>Tinggi</v>
      </c>
      <c r="U5107" s="27">
        <f>IF(COUNTIFS($B$2:$B5107,$B5107,$D$2:$D5107,$D5107)=1,1,0)</f>
        <v>1</v>
      </c>
      <c r="V5107" s="27">
        <f t="shared" si="238"/>
        <v>1.6</v>
      </c>
      <c r="W5107" s="27">
        <f t="shared" si="239"/>
        <v>10</v>
      </c>
      <c r="X5107" s="27">
        <f t="shared" si="237"/>
        <v>1.5999994893</v>
      </c>
    </row>
    <row r="5108" spans="1:24" x14ac:dyDescent="0.25">
      <c r="A5108" s="26">
        <v>46265</v>
      </c>
      <c r="B5108" s="27" t="s">
        <v>10814</v>
      </c>
      <c r="C5108" s="27" t="s">
        <v>5267</v>
      </c>
      <c r="D5108" s="27" t="s">
        <v>5269</v>
      </c>
      <c r="E5108" s="27" t="s">
        <v>22</v>
      </c>
      <c r="F5108" s="27" t="s">
        <v>23</v>
      </c>
      <c r="G5108" s="27"/>
      <c r="H5108" s="27" t="s">
        <v>24</v>
      </c>
      <c r="I5108" s="28">
        <v>472998700</v>
      </c>
      <c r="J5108" s="28">
        <v>0</v>
      </c>
      <c r="K5108" s="28">
        <v>472998700</v>
      </c>
      <c r="L5108" s="29">
        <v>66.150000000000006</v>
      </c>
      <c r="M5108" s="29">
        <f>IFERROR(_xlfn.XLOOKUP($B5108,'Ownership Metrics'!$A:$A,'Ownership Metrics'!$B:$B),"")</f>
        <v>2.1800000000000002</v>
      </c>
      <c r="N5108" s="28">
        <f>IFERROR(_xlfn.XLOOKUP($B5108,'Ownership Metrics'!$A:$A,'Ownership Metrics'!$C:$C),"")</f>
        <v>4514</v>
      </c>
      <c r="O5108" s="29">
        <f>IFERROR(_xlfn.XLOOKUP($B5108,'Ownership Metrics'!$A:$A,'Ownership Metrics'!$D:$D),"")</f>
        <v>66.150000000000006</v>
      </c>
      <c r="P5108" s="29">
        <f>IFERROR(_xlfn.XLOOKUP($B5108,'Ownership Metrics'!$A:$A,'Ownership Metrics'!$E:$E),"")</f>
        <v>79.430000000000007</v>
      </c>
      <c r="Q5108" s="30">
        <f>IFERROR(_xlfn.XLOOKUP($B5108,'Ownership Metrics'!$A:$A,'Ownership Metrics'!$F:$F),"")</f>
        <v>11</v>
      </c>
      <c r="R5108" s="30">
        <f>IFERROR(_xlfn.XLOOKUP($B5108,'Ownership Metrics'!$A:$A,'Ownership Metrics'!$G:$G),"")</f>
        <v>58</v>
      </c>
      <c r="S5108" s="27" t="str">
        <f>IFERROR(_xlfn.XLOOKUP($B5108,'Ownership Metrics'!$A:$A,'Ownership Metrics'!$H:$H),"")</f>
        <v>Mayoritas</v>
      </c>
      <c r="T5108" s="27" t="str">
        <f>IFERROR(_xlfn.XLOOKUP($B5108,'Ownership Metrics'!$A:$A,'Ownership Metrics'!$I:$I),"")</f>
        <v>Tinggi</v>
      </c>
      <c r="U5108" s="27">
        <f>IF(COUNTIFS($B$2:$B5108,$B5108,$D$2:$D5108,$D5108)=1,1,0)</f>
        <v>1</v>
      </c>
      <c r="V5108" s="27">
        <f t="shared" si="238"/>
        <v>66.150000000000006</v>
      </c>
      <c r="W5108" s="27">
        <f t="shared" si="239"/>
        <v>1</v>
      </c>
      <c r="X5108" s="27">
        <f t="shared" si="237"/>
        <v>66.149999489199999</v>
      </c>
    </row>
    <row r="5109" spans="1:24" x14ac:dyDescent="0.25">
      <c r="A5109" s="26">
        <v>46265</v>
      </c>
      <c r="B5109" s="27" t="s">
        <v>10814</v>
      </c>
      <c r="C5109" s="27" t="s">
        <v>5267</v>
      </c>
      <c r="D5109" s="27" t="s">
        <v>5199</v>
      </c>
      <c r="E5109" s="27" t="s">
        <v>22</v>
      </c>
      <c r="F5109" s="27" t="s">
        <v>23</v>
      </c>
      <c r="G5109" s="27"/>
      <c r="H5109" s="27" t="s">
        <v>24</v>
      </c>
      <c r="I5109" s="28">
        <v>27434500</v>
      </c>
      <c r="J5109" s="28">
        <v>0</v>
      </c>
      <c r="K5109" s="28">
        <v>27434500</v>
      </c>
      <c r="L5109" s="29">
        <v>3.84</v>
      </c>
      <c r="M5109" s="29">
        <f>IFERROR(_xlfn.XLOOKUP($B5109,'Ownership Metrics'!$A:$A,'Ownership Metrics'!$B:$B),"")</f>
        <v>2.1800000000000002</v>
      </c>
      <c r="N5109" s="28">
        <f>IFERROR(_xlfn.XLOOKUP($B5109,'Ownership Metrics'!$A:$A,'Ownership Metrics'!$C:$C),"")</f>
        <v>4514</v>
      </c>
      <c r="O5109" s="29">
        <f>IFERROR(_xlfn.XLOOKUP($B5109,'Ownership Metrics'!$A:$A,'Ownership Metrics'!$D:$D),"")</f>
        <v>66.150000000000006</v>
      </c>
      <c r="P5109" s="29">
        <f>IFERROR(_xlfn.XLOOKUP($B5109,'Ownership Metrics'!$A:$A,'Ownership Metrics'!$E:$E),"")</f>
        <v>79.430000000000007</v>
      </c>
      <c r="Q5109" s="30">
        <f>IFERROR(_xlfn.XLOOKUP($B5109,'Ownership Metrics'!$A:$A,'Ownership Metrics'!$F:$F),"")</f>
        <v>11</v>
      </c>
      <c r="R5109" s="30">
        <f>IFERROR(_xlfn.XLOOKUP($B5109,'Ownership Metrics'!$A:$A,'Ownership Metrics'!$G:$G),"")</f>
        <v>58</v>
      </c>
      <c r="S5109" s="27" t="str">
        <f>IFERROR(_xlfn.XLOOKUP($B5109,'Ownership Metrics'!$A:$A,'Ownership Metrics'!$H:$H),"")</f>
        <v>Mayoritas</v>
      </c>
      <c r="T5109" s="27" t="str">
        <f>IFERROR(_xlfn.XLOOKUP($B5109,'Ownership Metrics'!$A:$A,'Ownership Metrics'!$I:$I),"")</f>
        <v>Tinggi</v>
      </c>
      <c r="U5109" s="27">
        <f>IF(COUNTIFS($B$2:$B5109,$B5109,$D$2:$D5109,$D5109)=1,1,0)</f>
        <v>1</v>
      </c>
      <c r="V5109" s="27">
        <f t="shared" si="238"/>
        <v>3.84</v>
      </c>
      <c r="W5109" s="27">
        <f t="shared" si="239"/>
        <v>4</v>
      </c>
      <c r="X5109" s="27">
        <f t="shared" si="237"/>
        <v>3.8399994890999998</v>
      </c>
    </row>
    <row r="5110" spans="1:24" x14ac:dyDescent="0.25">
      <c r="A5110" s="26">
        <v>46265</v>
      </c>
      <c r="B5110" s="27" t="s">
        <v>10814</v>
      </c>
      <c r="C5110" s="27" t="s">
        <v>5267</v>
      </c>
      <c r="D5110" s="27" t="s">
        <v>5200</v>
      </c>
      <c r="E5110" s="27" t="s">
        <v>22</v>
      </c>
      <c r="F5110" s="27" t="s">
        <v>23</v>
      </c>
      <c r="G5110" s="27"/>
      <c r="H5110" s="27" t="s">
        <v>24</v>
      </c>
      <c r="I5110" s="28">
        <v>13129600</v>
      </c>
      <c r="J5110" s="28">
        <v>0</v>
      </c>
      <c r="K5110" s="28">
        <v>13129600</v>
      </c>
      <c r="L5110" s="29">
        <v>1.84</v>
      </c>
      <c r="M5110" s="29">
        <f>IFERROR(_xlfn.XLOOKUP($B5110,'Ownership Metrics'!$A:$A,'Ownership Metrics'!$B:$B),"")</f>
        <v>2.1800000000000002</v>
      </c>
      <c r="N5110" s="28">
        <f>IFERROR(_xlfn.XLOOKUP($B5110,'Ownership Metrics'!$A:$A,'Ownership Metrics'!$C:$C),"")</f>
        <v>4514</v>
      </c>
      <c r="O5110" s="29">
        <f>IFERROR(_xlfn.XLOOKUP($B5110,'Ownership Metrics'!$A:$A,'Ownership Metrics'!$D:$D),"")</f>
        <v>66.150000000000006</v>
      </c>
      <c r="P5110" s="29">
        <f>IFERROR(_xlfn.XLOOKUP($B5110,'Ownership Metrics'!$A:$A,'Ownership Metrics'!$E:$E),"")</f>
        <v>79.430000000000007</v>
      </c>
      <c r="Q5110" s="30">
        <f>IFERROR(_xlfn.XLOOKUP($B5110,'Ownership Metrics'!$A:$A,'Ownership Metrics'!$F:$F),"")</f>
        <v>11</v>
      </c>
      <c r="R5110" s="30">
        <f>IFERROR(_xlfn.XLOOKUP($B5110,'Ownership Metrics'!$A:$A,'Ownership Metrics'!$G:$G),"")</f>
        <v>58</v>
      </c>
      <c r="S5110" s="27" t="str">
        <f>IFERROR(_xlfn.XLOOKUP($B5110,'Ownership Metrics'!$A:$A,'Ownership Metrics'!$H:$H),"")</f>
        <v>Mayoritas</v>
      </c>
      <c r="T5110" s="27" t="str">
        <f>IFERROR(_xlfn.XLOOKUP($B5110,'Ownership Metrics'!$A:$A,'Ownership Metrics'!$I:$I),"")</f>
        <v>Tinggi</v>
      </c>
      <c r="U5110" s="27">
        <f>IF(COUNTIFS($B$2:$B5110,$B5110,$D$2:$D5110,$D5110)=1,1,0)</f>
        <v>1</v>
      </c>
      <c r="V5110" s="27">
        <f t="shared" si="238"/>
        <v>1.84</v>
      </c>
      <c r="W5110" s="27">
        <f t="shared" si="239"/>
        <v>7</v>
      </c>
      <c r="X5110" s="27">
        <f t="shared" si="237"/>
        <v>1.839999489</v>
      </c>
    </row>
    <row r="5111" spans="1:24" x14ac:dyDescent="0.25">
      <c r="A5111" s="26">
        <v>46265</v>
      </c>
      <c r="B5111" s="27" t="s">
        <v>10814</v>
      </c>
      <c r="C5111" s="27" t="s">
        <v>5267</v>
      </c>
      <c r="D5111" s="27" t="s">
        <v>5201</v>
      </c>
      <c r="E5111" s="27" t="s">
        <v>22</v>
      </c>
      <c r="F5111" s="27" t="s">
        <v>23</v>
      </c>
      <c r="G5111" s="27"/>
      <c r="H5111" s="27" t="s">
        <v>24</v>
      </c>
      <c r="I5111" s="28">
        <v>47501000</v>
      </c>
      <c r="J5111" s="28">
        <v>0</v>
      </c>
      <c r="K5111" s="28">
        <v>47501000</v>
      </c>
      <c r="L5111" s="29">
        <v>6.64</v>
      </c>
      <c r="M5111" s="29">
        <f>IFERROR(_xlfn.XLOOKUP($B5111,'Ownership Metrics'!$A:$A,'Ownership Metrics'!$B:$B),"")</f>
        <v>2.1800000000000002</v>
      </c>
      <c r="N5111" s="28">
        <f>IFERROR(_xlfn.XLOOKUP($B5111,'Ownership Metrics'!$A:$A,'Ownership Metrics'!$C:$C),"")</f>
        <v>4514</v>
      </c>
      <c r="O5111" s="29">
        <f>IFERROR(_xlfn.XLOOKUP($B5111,'Ownership Metrics'!$A:$A,'Ownership Metrics'!$D:$D),"")</f>
        <v>66.150000000000006</v>
      </c>
      <c r="P5111" s="29">
        <f>IFERROR(_xlfn.XLOOKUP($B5111,'Ownership Metrics'!$A:$A,'Ownership Metrics'!$E:$E),"")</f>
        <v>79.430000000000007</v>
      </c>
      <c r="Q5111" s="30">
        <f>IFERROR(_xlfn.XLOOKUP($B5111,'Ownership Metrics'!$A:$A,'Ownership Metrics'!$F:$F),"")</f>
        <v>11</v>
      </c>
      <c r="R5111" s="30">
        <f>IFERROR(_xlfn.XLOOKUP($B5111,'Ownership Metrics'!$A:$A,'Ownership Metrics'!$G:$G),"")</f>
        <v>58</v>
      </c>
      <c r="S5111" s="27" t="str">
        <f>IFERROR(_xlfn.XLOOKUP($B5111,'Ownership Metrics'!$A:$A,'Ownership Metrics'!$H:$H),"")</f>
        <v>Mayoritas</v>
      </c>
      <c r="T5111" s="27" t="str">
        <f>IFERROR(_xlfn.XLOOKUP($B5111,'Ownership Metrics'!$A:$A,'Ownership Metrics'!$I:$I),"")</f>
        <v>Tinggi</v>
      </c>
      <c r="U5111" s="27">
        <f>IF(COUNTIFS($B$2:$B5111,$B5111,$D$2:$D5111,$D5111)=1,1,0)</f>
        <v>1</v>
      </c>
      <c r="V5111" s="27">
        <f t="shared" si="238"/>
        <v>6.64</v>
      </c>
      <c r="W5111" s="27">
        <f t="shared" si="239"/>
        <v>2</v>
      </c>
      <c r="X5111" s="27">
        <f t="shared" si="237"/>
        <v>6.6399994889</v>
      </c>
    </row>
    <row r="5112" spans="1:24" x14ac:dyDescent="0.25">
      <c r="A5112" s="26">
        <v>46265</v>
      </c>
      <c r="B5112" s="27" t="s">
        <v>10814</v>
      </c>
      <c r="C5112" s="27" t="s">
        <v>5267</v>
      </c>
      <c r="D5112" s="27" t="s">
        <v>5202</v>
      </c>
      <c r="E5112" s="27" t="s">
        <v>22</v>
      </c>
      <c r="F5112" s="27" t="s">
        <v>23</v>
      </c>
      <c r="G5112" s="27"/>
      <c r="H5112" s="27" t="s">
        <v>24</v>
      </c>
      <c r="I5112" s="28">
        <v>47500900</v>
      </c>
      <c r="J5112" s="28">
        <v>0</v>
      </c>
      <c r="K5112" s="28">
        <v>47500900</v>
      </c>
      <c r="L5112" s="29">
        <v>6.64</v>
      </c>
      <c r="M5112" s="29">
        <f>IFERROR(_xlfn.XLOOKUP($B5112,'Ownership Metrics'!$A:$A,'Ownership Metrics'!$B:$B),"")</f>
        <v>2.1800000000000002</v>
      </c>
      <c r="N5112" s="28">
        <f>IFERROR(_xlfn.XLOOKUP($B5112,'Ownership Metrics'!$A:$A,'Ownership Metrics'!$C:$C),"")</f>
        <v>4514</v>
      </c>
      <c r="O5112" s="29">
        <f>IFERROR(_xlfn.XLOOKUP($B5112,'Ownership Metrics'!$A:$A,'Ownership Metrics'!$D:$D),"")</f>
        <v>66.150000000000006</v>
      </c>
      <c r="P5112" s="29">
        <f>IFERROR(_xlfn.XLOOKUP($B5112,'Ownership Metrics'!$A:$A,'Ownership Metrics'!$E:$E),"")</f>
        <v>79.430000000000007</v>
      </c>
      <c r="Q5112" s="30">
        <f>IFERROR(_xlfn.XLOOKUP($B5112,'Ownership Metrics'!$A:$A,'Ownership Metrics'!$F:$F),"")</f>
        <v>11</v>
      </c>
      <c r="R5112" s="30">
        <f>IFERROR(_xlfn.XLOOKUP($B5112,'Ownership Metrics'!$A:$A,'Ownership Metrics'!$G:$G),"")</f>
        <v>58</v>
      </c>
      <c r="S5112" s="27" t="str">
        <f>IFERROR(_xlfn.XLOOKUP($B5112,'Ownership Metrics'!$A:$A,'Ownership Metrics'!$H:$H),"")</f>
        <v>Mayoritas</v>
      </c>
      <c r="T5112" s="27" t="str">
        <f>IFERROR(_xlfn.XLOOKUP($B5112,'Ownership Metrics'!$A:$A,'Ownership Metrics'!$I:$I),"")</f>
        <v>Tinggi</v>
      </c>
      <c r="U5112" s="27">
        <f>IF(COUNTIFS($B$2:$B5112,$B5112,$D$2:$D5112,$D5112)=1,1,0)</f>
        <v>1</v>
      </c>
      <c r="V5112" s="27">
        <f t="shared" si="238"/>
        <v>6.64</v>
      </c>
      <c r="W5112" s="27">
        <f t="shared" si="239"/>
        <v>3</v>
      </c>
      <c r="X5112" s="27">
        <f t="shared" si="237"/>
        <v>6.6399994888</v>
      </c>
    </row>
    <row r="5113" spans="1:24" x14ac:dyDescent="0.25">
      <c r="A5113" s="26">
        <v>46265</v>
      </c>
      <c r="B5113" s="27" t="s">
        <v>10814</v>
      </c>
      <c r="C5113" s="27" t="s">
        <v>5267</v>
      </c>
      <c r="D5113" s="27" t="s">
        <v>5270</v>
      </c>
      <c r="E5113" s="27" t="s">
        <v>35</v>
      </c>
      <c r="F5113" s="27" t="s">
        <v>23</v>
      </c>
      <c r="G5113" s="27" t="s">
        <v>36</v>
      </c>
      <c r="H5113" s="27" t="s">
        <v>24</v>
      </c>
      <c r="I5113" s="28">
        <v>7354100</v>
      </c>
      <c r="J5113" s="28">
        <v>0</v>
      </c>
      <c r="K5113" s="28">
        <v>7354100</v>
      </c>
      <c r="L5113" s="29">
        <v>1.03</v>
      </c>
      <c r="M5113" s="29">
        <f>IFERROR(_xlfn.XLOOKUP($B5113,'Ownership Metrics'!$A:$A,'Ownership Metrics'!$B:$B),"")</f>
        <v>2.1800000000000002</v>
      </c>
      <c r="N5113" s="28">
        <f>IFERROR(_xlfn.XLOOKUP($B5113,'Ownership Metrics'!$A:$A,'Ownership Metrics'!$C:$C),"")</f>
        <v>4514</v>
      </c>
      <c r="O5113" s="29">
        <f>IFERROR(_xlfn.XLOOKUP($B5113,'Ownership Metrics'!$A:$A,'Ownership Metrics'!$D:$D),"")</f>
        <v>66.150000000000006</v>
      </c>
      <c r="P5113" s="29">
        <f>IFERROR(_xlfn.XLOOKUP($B5113,'Ownership Metrics'!$A:$A,'Ownership Metrics'!$E:$E),"")</f>
        <v>79.430000000000007</v>
      </c>
      <c r="Q5113" s="30">
        <f>IFERROR(_xlfn.XLOOKUP($B5113,'Ownership Metrics'!$A:$A,'Ownership Metrics'!$F:$F),"")</f>
        <v>11</v>
      </c>
      <c r="R5113" s="30">
        <f>IFERROR(_xlfn.XLOOKUP($B5113,'Ownership Metrics'!$A:$A,'Ownership Metrics'!$G:$G),"")</f>
        <v>58</v>
      </c>
      <c r="S5113" s="27" t="str">
        <f>IFERROR(_xlfn.XLOOKUP($B5113,'Ownership Metrics'!$A:$A,'Ownership Metrics'!$H:$H),"")</f>
        <v>Mayoritas</v>
      </c>
      <c r="T5113" s="27" t="str">
        <f>IFERROR(_xlfn.XLOOKUP($B5113,'Ownership Metrics'!$A:$A,'Ownership Metrics'!$I:$I),"")</f>
        <v>Tinggi</v>
      </c>
      <c r="U5113" s="27">
        <f>IF(COUNTIFS($B$2:$B5113,$B5113,$D$2:$D5113,$D5113)=1,1,0)</f>
        <v>1</v>
      </c>
      <c r="V5113" s="27">
        <f t="shared" si="238"/>
        <v>1.03</v>
      </c>
      <c r="W5113" s="27">
        <f t="shared" si="239"/>
        <v>11</v>
      </c>
      <c r="X5113" s="27">
        <f t="shared" si="237"/>
        <v>1.0299994887000001</v>
      </c>
    </row>
    <row r="5114" spans="1:24" x14ac:dyDescent="0.25">
      <c r="A5114" s="26">
        <v>46265</v>
      </c>
      <c r="B5114" s="27" t="s">
        <v>10814</v>
      </c>
      <c r="C5114" s="27" t="s">
        <v>5267</v>
      </c>
      <c r="D5114" s="27" t="s">
        <v>5204</v>
      </c>
      <c r="E5114" s="27" t="s">
        <v>35</v>
      </c>
      <c r="F5114" s="27" t="s">
        <v>23</v>
      </c>
      <c r="G5114" s="27" t="s">
        <v>36</v>
      </c>
      <c r="H5114" s="27" t="s">
        <v>24</v>
      </c>
      <c r="I5114" s="28">
        <v>24905000</v>
      </c>
      <c r="J5114" s="28">
        <v>0</v>
      </c>
      <c r="K5114" s="28">
        <v>24905000</v>
      </c>
      <c r="L5114" s="29">
        <v>3.48</v>
      </c>
      <c r="M5114" s="29">
        <f>IFERROR(_xlfn.XLOOKUP($B5114,'Ownership Metrics'!$A:$A,'Ownership Metrics'!$B:$B),"")</f>
        <v>2.1800000000000002</v>
      </c>
      <c r="N5114" s="28">
        <f>IFERROR(_xlfn.XLOOKUP($B5114,'Ownership Metrics'!$A:$A,'Ownership Metrics'!$C:$C),"")</f>
        <v>4514</v>
      </c>
      <c r="O5114" s="29">
        <f>IFERROR(_xlfn.XLOOKUP($B5114,'Ownership Metrics'!$A:$A,'Ownership Metrics'!$D:$D),"")</f>
        <v>66.150000000000006</v>
      </c>
      <c r="P5114" s="29">
        <f>IFERROR(_xlfn.XLOOKUP($B5114,'Ownership Metrics'!$A:$A,'Ownership Metrics'!$E:$E),"")</f>
        <v>79.430000000000007</v>
      </c>
      <c r="Q5114" s="30">
        <f>IFERROR(_xlfn.XLOOKUP($B5114,'Ownership Metrics'!$A:$A,'Ownership Metrics'!$F:$F),"")</f>
        <v>11</v>
      </c>
      <c r="R5114" s="30">
        <f>IFERROR(_xlfn.XLOOKUP($B5114,'Ownership Metrics'!$A:$A,'Ownership Metrics'!$G:$G),"")</f>
        <v>58</v>
      </c>
      <c r="S5114" s="27" t="str">
        <f>IFERROR(_xlfn.XLOOKUP($B5114,'Ownership Metrics'!$A:$A,'Ownership Metrics'!$H:$H),"")</f>
        <v>Mayoritas</v>
      </c>
      <c r="T5114" s="27" t="str">
        <f>IFERROR(_xlfn.XLOOKUP($B5114,'Ownership Metrics'!$A:$A,'Ownership Metrics'!$I:$I),"")</f>
        <v>Tinggi</v>
      </c>
      <c r="U5114" s="27">
        <f>IF(COUNTIFS($B$2:$B5114,$B5114,$D$2:$D5114,$D5114)=1,1,0)</f>
        <v>1</v>
      </c>
      <c r="V5114" s="27">
        <f t="shared" si="238"/>
        <v>3.48</v>
      </c>
      <c r="W5114" s="27">
        <f t="shared" si="239"/>
        <v>5</v>
      </c>
      <c r="X5114" s="27">
        <f t="shared" si="237"/>
        <v>3.4799994885999999</v>
      </c>
    </row>
    <row r="5115" spans="1:24" x14ac:dyDescent="0.25">
      <c r="A5115" s="26">
        <v>46265</v>
      </c>
      <c r="B5115" s="27" t="s">
        <v>10814</v>
      </c>
      <c r="C5115" s="27" t="s">
        <v>5267</v>
      </c>
      <c r="D5115" s="27" t="s">
        <v>5205</v>
      </c>
      <c r="E5115" s="27" t="s">
        <v>35</v>
      </c>
      <c r="F5115" s="27" t="s">
        <v>23</v>
      </c>
      <c r="G5115" s="27" t="s">
        <v>36</v>
      </c>
      <c r="H5115" s="27" t="s">
        <v>24</v>
      </c>
      <c r="I5115" s="28">
        <v>12000000</v>
      </c>
      <c r="J5115" s="28">
        <v>0</v>
      </c>
      <c r="K5115" s="28">
        <v>12000000</v>
      </c>
      <c r="L5115" s="29">
        <v>1.68</v>
      </c>
      <c r="M5115" s="29">
        <f>IFERROR(_xlfn.XLOOKUP($B5115,'Ownership Metrics'!$A:$A,'Ownership Metrics'!$B:$B),"")</f>
        <v>2.1800000000000002</v>
      </c>
      <c r="N5115" s="28">
        <f>IFERROR(_xlfn.XLOOKUP($B5115,'Ownership Metrics'!$A:$A,'Ownership Metrics'!$C:$C),"")</f>
        <v>4514</v>
      </c>
      <c r="O5115" s="29">
        <f>IFERROR(_xlfn.XLOOKUP($B5115,'Ownership Metrics'!$A:$A,'Ownership Metrics'!$D:$D),"")</f>
        <v>66.150000000000006</v>
      </c>
      <c r="P5115" s="29">
        <f>IFERROR(_xlfn.XLOOKUP($B5115,'Ownership Metrics'!$A:$A,'Ownership Metrics'!$E:$E),"")</f>
        <v>79.430000000000007</v>
      </c>
      <c r="Q5115" s="30">
        <f>IFERROR(_xlfn.XLOOKUP($B5115,'Ownership Metrics'!$A:$A,'Ownership Metrics'!$F:$F),"")</f>
        <v>11</v>
      </c>
      <c r="R5115" s="30">
        <f>IFERROR(_xlfn.XLOOKUP($B5115,'Ownership Metrics'!$A:$A,'Ownership Metrics'!$G:$G),"")</f>
        <v>58</v>
      </c>
      <c r="S5115" s="27" t="str">
        <f>IFERROR(_xlfn.XLOOKUP($B5115,'Ownership Metrics'!$A:$A,'Ownership Metrics'!$H:$H),"")</f>
        <v>Mayoritas</v>
      </c>
      <c r="T5115" s="27" t="str">
        <f>IFERROR(_xlfn.XLOOKUP($B5115,'Ownership Metrics'!$A:$A,'Ownership Metrics'!$I:$I),"")</f>
        <v>Tinggi</v>
      </c>
      <c r="U5115" s="27">
        <f>IF(COUNTIFS($B$2:$B5115,$B5115,$D$2:$D5115,$D5115)=1,1,0)</f>
        <v>1</v>
      </c>
      <c r="V5115" s="27">
        <f t="shared" si="238"/>
        <v>1.68</v>
      </c>
      <c r="W5115" s="27">
        <f t="shared" si="239"/>
        <v>9</v>
      </c>
      <c r="X5115" s="27">
        <f t="shared" si="237"/>
        <v>1.6799994885</v>
      </c>
    </row>
    <row r="5116" spans="1:24" x14ac:dyDescent="0.25">
      <c r="A5116" s="26">
        <v>46265</v>
      </c>
      <c r="B5116" s="27" t="s">
        <v>10814</v>
      </c>
      <c r="C5116" s="27" t="s">
        <v>5267</v>
      </c>
      <c r="D5116" s="27" t="s">
        <v>5271</v>
      </c>
      <c r="E5116" s="27" t="s">
        <v>35</v>
      </c>
      <c r="F5116" s="27" t="s">
        <v>23</v>
      </c>
      <c r="G5116" s="27" t="s">
        <v>36</v>
      </c>
      <c r="H5116" s="27"/>
      <c r="I5116" s="28">
        <v>12500000</v>
      </c>
      <c r="J5116" s="28">
        <v>0</v>
      </c>
      <c r="K5116" s="28">
        <v>12500000</v>
      </c>
      <c r="L5116" s="29">
        <v>1.75</v>
      </c>
      <c r="M5116" s="29">
        <f>IFERROR(_xlfn.XLOOKUP($B5116,'Ownership Metrics'!$A:$A,'Ownership Metrics'!$B:$B),"")</f>
        <v>2.1800000000000002</v>
      </c>
      <c r="N5116" s="28">
        <f>IFERROR(_xlfn.XLOOKUP($B5116,'Ownership Metrics'!$A:$A,'Ownership Metrics'!$C:$C),"")</f>
        <v>4514</v>
      </c>
      <c r="O5116" s="29">
        <f>IFERROR(_xlfn.XLOOKUP($B5116,'Ownership Metrics'!$A:$A,'Ownership Metrics'!$D:$D),"")</f>
        <v>66.150000000000006</v>
      </c>
      <c r="P5116" s="29">
        <f>IFERROR(_xlfn.XLOOKUP($B5116,'Ownership Metrics'!$A:$A,'Ownership Metrics'!$E:$E),"")</f>
        <v>79.430000000000007</v>
      </c>
      <c r="Q5116" s="30">
        <f>IFERROR(_xlfn.XLOOKUP($B5116,'Ownership Metrics'!$A:$A,'Ownership Metrics'!$F:$F),"")</f>
        <v>11</v>
      </c>
      <c r="R5116" s="30">
        <f>IFERROR(_xlfn.XLOOKUP($B5116,'Ownership Metrics'!$A:$A,'Ownership Metrics'!$G:$G),"")</f>
        <v>58</v>
      </c>
      <c r="S5116" s="27" t="str">
        <f>IFERROR(_xlfn.XLOOKUP($B5116,'Ownership Metrics'!$A:$A,'Ownership Metrics'!$H:$H),"")</f>
        <v>Mayoritas</v>
      </c>
      <c r="T5116" s="27" t="str">
        <f>IFERROR(_xlfn.XLOOKUP($B5116,'Ownership Metrics'!$A:$A,'Ownership Metrics'!$I:$I),"")</f>
        <v>Tinggi</v>
      </c>
      <c r="U5116" s="27">
        <f>IF(COUNTIFS($B$2:$B5116,$B5116,$D$2:$D5116,$D5116)=1,1,0)</f>
        <v>1</v>
      </c>
      <c r="V5116" s="27">
        <f t="shared" si="238"/>
        <v>1.75</v>
      </c>
      <c r="W5116" s="27">
        <f t="shared" si="239"/>
        <v>8</v>
      </c>
      <c r="X5116" s="27">
        <f t="shared" si="237"/>
        <v>1.7499994884000001</v>
      </c>
    </row>
    <row r="5117" spans="1:24" x14ac:dyDescent="0.25">
      <c r="A5117" s="26">
        <v>46265</v>
      </c>
      <c r="B5117" s="27" t="s">
        <v>10815</v>
      </c>
      <c r="C5117" s="27" t="s">
        <v>5273</v>
      </c>
      <c r="D5117" s="27" t="s">
        <v>5274</v>
      </c>
      <c r="E5117" s="27" t="s">
        <v>22</v>
      </c>
      <c r="F5117" s="27" t="s">
        <v>23</v>
      </c>
      <c r="G5117" s="27"/>
      <c r="H5117" s="27" t="s">
        <v>24</v>
      </c>
      <c r="I5117" s="28">
        <v>75304644</v>
      </c>
      <c r="J5117" s="28">
        <v>0</v>
      </c>
      <c r="K5117" s="28">
        <v>75304644</v>
      </c>
      <c r="L5117" s="29">
        <v>2.46</v>
      </c>
      <c r="M5117" s="29">
        <f>IFERROR(_xlfn.XLOOKUP($B5117,'Ownership Metrics'!$A:$A,'Ownership Metrics'!$B:$B),"")</f>
        <v>1.77</v>
      </c>
      <c r="N5117" s="28">
        <f>IFERROR(_xlfn.XLOOKUP($B5117,'Ownership Metrics'!$A:$A,'Ownership Metrics'!$C:$C),"")</f>
        <v>2005</v>
      </c>
      <c r="O5117" s="29">
        <f>IFERROR(_xlfn.XLOOKUP($B5117,'Ownership Metrics'!$A:$A,'Ownership Metrics'!$D:$D),"")</f>
        <v>40</v>
      </c>
      <c r="P5117" s="29">
        <f>IFERROR(_xlfn.XLOOKUP($B5117,'Ownership Metrics'!$A:$A,'Ownership Metrics'!$E:$E),"")</f>
        <v>59</v>
      </c>
      <c r="Q5117" s="30">
        <f>IFERROR(_xlfn.XLOOKUP($B5117,'Ownership Metrics'!$A:$A,'Ownership Metrics'!$F:$F),"")</f>
        <v>12</v>
      </c>
      <c r="R5117" s="30">
        <f>IFERROR(_xlfn.XLOOKUP($B5117,'Ownership Metrics'!$A:$A,'Ownership Metrics'!$G:$G),"")</f>
        <v>38</v>
      </c>
      <c r="S5117" s="27" t="str">
        <f>IFERROR(_xlfn.XLOOKUP($B5117,'Ownership Metrics'!$A:$A,'Ownership Metrics'!$H:$H),"")</f>
        <v>Moderat</v>
      </c>
      <c r="T5117" s="27" t="str">
        <f>IFERROR(_xlfn.XLOOKUP($B5117,'Ownership Metrics'!$A:$A,'Ownership Metrics'!$I:$I),"")</f>
        <v>Sedang</v>
      </c>
      <c r="U5117" s="27">
        <f>IF(COUNTIFS($B$2:$B5117,$B5117,$D$2:$D5117,$D5117)=1,1,0)</f>
        <v>1</v>
      </c>
      <c r="V5117" s="27">
        <f t="shared" si="238"/>
        <v>2.46</v>
      </c>
      <c r="W5117" s="27">
        <f t="shared" si="239"/>
        <v>11</v>
      </c>
      <c r="X5117" s="27">
        <f t="shared" si="237"/>
        <v>2.4599994882999998</v>
      </c>
    </row>
    <row r="5118" spans="1:24" x14ac:dyDescent="0.25">
      <c r="A5118" s="26">
        <v>46265</v>
      </c>
      <c r="B5118" s="27" t="s">
        <v>10815</v>
      </c>
      <c r="C5118" s="27" t="s">
        <v>5273</v>
      </c>
      <c r="D5118" s="27" t="s">
        <v>5275</v>
      </c>
      <c r="E5118" s="27" t="s">
        <v>35</v>
      </c>
      <c r="F5118" s="27" t="s">
        <v>23</v>
      </c>
      <c r="G5118" s="27" t="s">
        <v>36</v>
      </c>
      <c r="H5118" s="27" t="s">
        <v>24</v>
      </c>
      <c r="I5118" s="28">
        <v>143253077</v>
      </c>
      <c r="J5118" s="28">
        <v>0</v>
      </c>
      <c r="K5118" s="28">
        <v>143253077</v>
      </c>
      <c r="L5118" s="29">
        <v>4.68</v>
      </c>
      <c r="M5118" s="29">
        <f>IFERROR(_xlfn.XLOOKUP($B5118,'Ownership Metrics'!$A:$A,'Ownership Metrics'!$B:$B),"")</f>
        <v>1.77</v>
      </c>
      <c r="N5118" s="28">
        <f>IFERROR(_xlfn.XLOOKUP($B5118,'Ownership Metrics'!$A:$A,'Ownership Metrics'!$C:$C),"")</f>
        <v>2005</v>
      </c>
      <c r="O5118" s="29">
        <f>IFERROR(_xlfn.XLOOKUP($B5118,'Ownership Metrics'!$A:$A,'Ownership Metrics'!$D:$D),"")</f>
        <v>40</v>
      </c>
      <c r="P5118" s="29">
        <f>IFERROR(_xlfn.XLOOKUP($B5118,'Ownership Metrics'!$A:$A,'Ownership Metrics'!$E:$E),"")</f>
        <v>59</v>
      </c>
      <c r="Q5118" s="30">
        <f>IFERROR(_xlfn.XLOOKUP($B5118,'Ownership Metrics'!$A:$A,'Ownership Metrics'!$F:$F),"")</f>
        <v>12</v>
      </c>
      <c r="R5118" s="30">
        <f>IFERROR(_xlfn.XLOOKUP($B5118,'Ownership Metrics'!$A:$A,'Ownership Metrics'!$G:$G),"")</f>
        <v>38</v>
      </c>
      <c r="S5118" s="27" t="str">
        <f>IFERROR(_xlfn.XLOOKUP($B5118,'Ownership Metrics'!$A:$A,'Ownership Metrics'!$H:$H),"")</f>
        <v>Moderat</v>
      </c>
      <c r="T5118" s="27" t="str">
        <f>IFERROR(_xlfn.XLOOKUP($B5118,'Ownership Metrics'!$A:$A,'Ownership Metrics'!$I:$I),"")</f>
        <v>Sedang</v>
      </c>
      <c r="U5118" s="27">
        <f>IF(COUNTIFS($B$2:$B5118,$B5118,$D$2:$D5118,$D5118)=1,1,0)</f>
        <v>1</v>
      </c>
      <c r="V5118" s="27">
        <f t="shared" si="238"/>
        <v>4.68</v>
      </c>
      <c r="W5118" s="27">
        <f t="shared" si="239"/>
        <v>8</v>
      </c>
      <c r="X5118" s="27">
        <f t="shared" si="237"/>
        <v>4.6799994882</v>
      </c>
    </row>
    <row r="5119" spans="1:24" x14ac:dyDescent="0.25">
      <c r="A5119" s="26">
        <v>46265</v>
      </c>
      <c r="B5119" s="27" t="s">
        <v>10815</v>
      </c>
      <c r="C5119" s="27" t="s">
        <v>5273</v>
      </c>
      <c r="D5119" s="27" t="s">
        <v>5276</v>
      </c>
      <c r="E5119" s="27" t="s">
        <v>35</v>
      </c>
      <c r="F5119" s="27" t="s">
        <v>23</v>
      </c>
      <c r="G5119" s="27" t="s">
        <v>36</v>
      </c>
      <c r="H5119" s="27" t="s">
        <v>24</v>
      </c>
      <c r="I5119" s="28">
        <v>244907365</v>
      </c>
      <c r="J5119" s="28">
        <v>0</v>
      </c>
      <c r="K5119" s="28">
        <v>244907365</v>
      </c>
      <c r="L5119" s="29">
        <v>8</v>
      </c>
      <c r="M5119" s="29">
        <f>IFERROR(_xlfn.XLOOKUP($B5119,'Ownership Metrics'!$A:$A,'Ownership Metrics'!$B:$B),"")</f>
        <v>1.77</v>
      </c>
      <c r="N5119" s="28">
        <f>IFERROR(_xlfn.XLOOKUP($B5119,'Ownership Metrics'!$A:$A,'Ownership Metrics'!$C:$C),"")</f>
        <v>2005</v>
      </c>
      <c r="O5119" s="29">
        <f>IFERROR(_xlfn.XLOOKUP($B5119,'Ownership Metrics'!$A:$A,'Ownership Metrics'!$D:$D),"")</f>
        <v>40</v>
      </c>
      <c r="P5119" s="29">
        <f>IFERROR(_xlfn.XLOOKUP($B5119,'Ownership Metrics'!$A:$A,'Ownership Metrics'!$E:$E),"")</f>
        <v>59</v>
      </c>
      <c r="Q5119" s="30">
        <f>IFERROR(_xlfn.XLOOKUP($B5119,'Ownership Metrics'!$A:$A,'Ownership Metrics'!$F:$F),"")</f>
        <v>12</v>
      </c>
      <c r="R5119" s="30">
        <f>IFERROR(_xlfn.XLOOKUP($B5119,'Ownership Metrics'!$A:$A,'Ownership Metrics'!$G:$G),"")</f>
        <v>38</v>
      </c>
      <c r="S5119" s="27" t="str">
        <f>IFERROR(_xlfn.XLOOKUP($B5119,'Ownership Metrics'!$A:$A,'Ownership Metrics'!$H:$H),"")</f>
        <v>Moderat</v>
      </c>
      <c r="T5119" s="27" t="str">
        <f>IFERROR(_xlfn.XLOOKUP($B5119,'Ownership Metrics'!$A:$A,'Ownership Metrics'!$I:$I),"")</f>
        <v>Sedang</v>
      </c>
      <c r="U5119" s="27">
        <f>IF(COUNTIFS($B$2:$B5119,$B5119,$D$2:$D5119,$D5119)=1,1,0)</f>
        <v>1</v>
      </c>
      <c r="V5119" s="27">
        <f t="shared" si="238"/>
        <v>8</v>
      </c>
      <c r="W5119" s="27">
        <f t="shared" si="239"/>
        <v>3</v>
      </c>
      <c r="X5119" s="27">
        <f t="shared" si="237"/>
        <v>7.9999994881000003</v>
      </c>
    </row>
    <row r="5120" spans="1:24" x14ac:dyDescent="0.25">
      <c r="A5120" s="26">
        <v>46265</v>
      </c>
      <c r="B5120" s="27" t="s">
        <v>10815</v>
      </c>
      <c r="C5120" s="27" t="s">
        <v>5273</v>
      </c>
      <c r="D5120" s="27" t="s">
        <v>5277</v>
      </c>
      <c r="E5120" s="27" t="s">
        <v>35</v>
      </c>
      <c r="F5120" s="27" t="s">
        <v>23</v>
      </c>
      <c r="G5120" s="27" t="s">
        <v>36</v>
      </c>
      <c r="H5120" s="27" t="s">
        <v>24</v>
      </c>
      <c r="I5120" s="28">
        <v>153067129</v>
      </c>
      <c r="J5120" s="28">
        <v>0</v>
      </c>
      <c r="K5120" s="28">
        <v>153067129</v>
      </c>
      <c r="L5120" s="29">
        <v>5</v>
      </c>
      <c r="M5120" s="29">
        <f>IFERROR(_xlfn.XLOOKUP($B5120,'Ownership Metrics'!$A:$A,'Ownership Metrics'!$B:$B),"")</f>
        <v>1.77</v>
      </c>
      <c r="N5120" s="28">
        <f>IFERROR(_xlfn.XLOOKUP($B5120,'Ownership Metrics'!$A:$A,'Ownership Metrics'!$C:$C),"")</f>
        <v>2005</v>
      </c>
      <c r="O5120" s="29">
        <f>IFERROR(_xlfn.XLOOKUP($B5120,'Ownership Metrics'!$A:$A,'Ownership Metrics'!$D:$D),"")</f>
        <v>40</v>
      </c>
      <c r="P5120" s="29">
        <f>IFERROR(_xlfn.XLOOKUP($B5120,'Ownership Metrics'!$A:$A,'Ownership Metrics'!$E:$E),"")</f>
        <v>59</v>
      </c>
      <c r="Q5120" s="30">
        <f>IFERROR(_xlfn.XLOOKUP($B5120,'Ownership Metrics'!$A:$A,'Ownership Metrics'!$F:$F),"")</f>
        <v>12</v>
      </c>
      <c r="R5120" s="30">
        <f>IFERROR(_xlfn.XLOOKUP($B5120,'Ownership Metrics'!$A:$A,'Ownership Metrics'!$G:$G),"")</f>
        <v>38</v>
      </c>
      <c r="S5120" s="27" t="str">
        <f>IFERROR(_xlfn.XLOOKUP($B5120,'Ownership Metrics'!$A:$A,'Ownership Metrics'!$H:$H),"")</f>
        <v>Moderat</v>
      </c>
      <c r="T5120" s="27" t="str">
        <f>IFERROR(_xlfn.XLOOKUP($B5120,'Ownership Metrics'!$A:$A,'Ownership Metrics'!$I:$I),"")</f>
        <v>Sedang</v>
      </c>
      <c r="U5120" s="27">
        <f>IF(COUNTIFS($B$2:$B5120,$B5120,$D$2:$D5120,$D5120)=1,1,0)</f>
        <v>1</v>
      </c>
      <c r="V5120" s="27">
        <f t="shared" si="238"/>
        <v>5</v>
      </c>
      <c r="W5120" s="27">
        <f t="shared" si="239"/>
        <v>6</v>
      </c>
      <c r="X5120" s="27">
        <f t="shared" si="237"/>
        <v>4.9999994880000003</v>
      </c>
    </row>
    <row r="5121" spans="1:24" x14ac:dyDescent="0.25">
      <c r="A5121" s="26">
        <v>46265</v>
      </c>
      <c r="B5121" s="27" t="s">
        <v>10815</v>
      </c>
      <c r="C5121" s="27" t="s">
        <v>5273</v>
      </c>
      <c r="D5121" s="27" t="s">
        <v>5278</v>
      </c>
      <c r="E5121" s="27" t="s">
        <v>35</v>
      </c>
      <c r="F5121" s="27" t="s">
        <v>23</v>
      </c>
      <c r="G5121" s="27" t="s">
        <v>36</v>
      </c>
      <c r="H5121" s="27" t="s">
        <v>24</v>
      </c>
      <c r="I5121" s="28">
        <v>76533500</v>
      </c>
      <c r="J5121" s="28">
        <v>0</v>
      </c>
      <c r="K5121" s="28">
        <v>76533500</v>
      </c>
      <c r="L5121" s="29">
        <v>2.5</v>
      </c>
      <c r="M5121" s="29">
        <f>IFERROR(_xlfn.XLOOKUP($B5121,'Ownership Metrics'!$A:$A,'Ownership Metrics'!$B:$B),"")</f>
        <v>1.77</v>
      </c>
      <c r="N5121" s="28">
        <f>IFERROR(_xlfn.XLOOKUP($B5121,'Ownership Metrics'!$A:$A,'Ownership Metrics'!$C:$C),"")</f>
        <v>2005</v>
      </c>
      <c r="O5121" s="29">
        <f>IFERROR(_xlfn.XLOOKUP($B5121,'Ownership Metrics'!$A:$A,'Ownership Metrics'!$D:$D),"")</f>
        <v>40</v>
      </c>
      <c r="P5121" s="29">
        <f>IFERROR(_xlfn.XLOOKUP($B5121,'Ownership Metrics'!$A:$A,'Ownership Metrics'!$E:$E),"")</f>
        <v>59</v>
      </c>
      <c r="Q5121" s="30">
        <f>IFERROR(_xlfn.XLOOKUP($B5121,'Ownership Metrics'!$A:$A,'Ownership Metrics'!$F:$F),"")</f>
        <v>12</v>
      </c>
      <c r="R5121" s="30">
        <f>IFERROR(_xlfn.XLOOKUP($B5121,'Ownership Metrics'!$A:$A,'Ownership Metrics'!$G:$G),"")</f>
        <v>38</v>
      </c>
      <c r="S5121" s="27" t="str">
        <f>IFERROR(_xlfn.XLOOKUP($B5121,'Ownership Metrics'!$A:$A,'Ownership Metrics'!$H:$H),"")</f>
        <v>Moderat</v>
      </c>
      <c r="T5121" s="27" t="str">
        <f>IFERROR(_xlfn.XLOOKUP($B5121,'Ownership Metrics'!$A:$A,'Ownership Metrics'!$I:$I),"")</f>
        <v>Sedang</v>
      </c>
      <c r="U5121" s="27">
        <f>IF(COUNTIFS($B$2:$B5121,$B5121,$D$2:$D5121,$D5121)=1,1,0)</f>
        <v>1</v>
      </c>
      <c r="V5121" s="27">
        <f t="shared" si="238"/>
        <v>2.5</v>
      </c>
      <c r="W5121" s="27">
        <f t="shared" si="239"/>
        <v>9</v>
      </c>
      <c r="X5121" s="27">
        <f t="shared" si="237"/>
        <v>2.4999994878999998</v>
      </c>
    </row>
    <row r="5122" spans="1:24" x14ac:dyDescent="0.25">
      <c r="A5122" s="26">
        <v>46265</v>
      </c>
      <c r="B5122" s="27" t="s">
        <v>10815</v>
      </c>
      <c r="C5122" s="27" t="s">
        <v>5273</v>
      </c>
      <c r="D5122" s="27" t="s">
        <v>5279</v>
      </c>
      <c r="E5122" s="27" t="s">
        <v>35</v>
      </c>
      <c r="F5122" s="27" t="s">
        <v>23</v>
      </c>
      <c r="G5122" s="27" t="s">
        <v>36</v>
      </c>
      <c r="H5122" s="27" t="s">
        <v>24</v>
      </c>
      <c r="I5122" s="28">
        <v>1224536826</v>
      </c>
      <c r="J5122" s="28">
        <v>0</v>
      </c>
      <c r="K5122" s="28">
        <v>1224536826</v>
      </c>
      <c r="L5122" s="29">
        <v>40</v>
      </c>
      <c r="M5122" s="29">
        <f>IFERROR(_xlfn.XLOOKUP($B5122,'Ownership Metrics'!$A:$A,'Ownership Metrics'!$B:$B),"")</f>
        <v>1.77</v>
      </c>
      <c r="N5122" s="28">
        <f>IFERROR(_xlfn.XLOOKUP($B5122,'Ownership Metrics'!$A:$A,'Ownership Metrics'!$C:$C),"")</f>
        <v>2005</v>
      </c>
      <c r="O5122" s="29">
        <f>IFERROR(_xlfn.XLOOKUP($B5122,'Ownership Metrics'!$A:$A,'Ownership Metrics'!$D:$D),"")</f>
        <v>40</v>
      </c>
      <c r="P5122" s="29">
        <f>IFERROR(_xlfn.XLOOKUP($B5122,'Ownership Metrics'!$A:$A,'Ownership Metrics'!$E:$E),"")</f>
        <v>59</v>
      </c>
      <c r="Q5122" s="30">
        <f>IFERROR(_xlfn.XLOOKUP($B5122,'Ownership Metrics'!$A:$A,'Ownership Metrics'!$F:$F),"")</f>
        <v>12</v>
      </c>
      <c r="R5122" s="30">
        <f>IFERROR(_xlfn.XLOOKUP($B5122,'Ownership Metrics'!$A:$A,'Ownership Metrics'!$G:$G),"")</f>
        <v>38</v>
      </c>
      <c r="S5122" s="27" t="str">
        <f>IFERROR(_xlfn.XLOOKUP($B5122,'Ownership Metrics'!$A:$A,'Ownership Metrics'!$H:$H),"")</f>
        <v>Moderat</v>
      </c>
      <c r="T5122" s="27" t="str">
        <f>IFERROR(_xlfn.XLOOKUP($B5122,'Ownership Metrics'!$A:$A,'Ownership Metrics'!$I:$I),"")</f>
        <v>Sedang</v>
      </c>
      <c r="U5122" s="27">
        <f>IF(COUNTIFS($B$2:$B5122,$B5122,$D$2:$D5122,$D5122)=1,1,0)</f>
        <v>1</v>
      </c>
      <c r="V5122" s="27">
        <f t="shared" si="238"/>
        <v>40</v>
      </c>
      <c r="W5122" s="27">
        <f t="shared" si="239"/>
        <v>1</v>
      </c>
      <c r="X5122" s="27">
        <f t="shared" ref="X5122:X5185" si="240">$V5122-(ROW()*0.0000000001)</f>
        <v>39.999999487799997</v>
      </c>
    </row>
    <row r="5123" spans="1:24" x14ac:dyDescent="0.25">
      <c r="A5123" s="26">
        <v>46265</v>
      </c>
      <c r="B5123" s="27" t="s">
        <v>10815</v>
      </c>
      <c r="C5123" s="27" t="s">
        <v>5273</v>
      </c>
      <c r="D5123" s="27" t="s">
        <v>5280</v>
      </c>
      <c r="E5123" s="27" t="s">
        <v>35</v>
      </c>
      <c r="F5123" s="27" t="s">
        <v>23</v>
      </c>
      <c r="G5123" s="27" t="s">
        <v>36</v>
      </c>
      <c r="H5123" s="27" t="s">
        <v>24</v>
      </c>
      <c r="I5123" s="28">
        <v>33303000</v>
      </c>
      <c r="J5123" s="28">
        <v>0</v>
      </c>
      <c r="K5123" s="28">
        <v>33303000</v>
      </c>
      <c r="L5123" s="29">
        <v>1.0900000000000001</v>
      </c>
      <c r="M5123" s="29">
        <f>IFERROR(_xlfn.XLOOKUP($B5123,'Ownership Metrics'!$A:$A,'Ownership Metrics'!$B:$B),"")</f>
        <v>1.77</v>
      </c>
      <c r="N5123" s="28">
        <f>IFERROR(_xlfn.XLOOKUP($B5123,'Ownership Metrics'!$A:$A,'Ownership Metrics'!$C:$C),"")</f>
        <v>2005</v>
      </c>
      <c r="O5123" s="29">
        <f>IFERROR(_xlfn.XLOOKUP($B5123,'Ownership Metrics'!$A:$A,'Ownership Metrics'!$D:$D),"")</f>
        <v>40</v>
      </c>
      <c r="P5123" s="29">
        <f>IFERROR(_xlfn.XLOOKUP($B5123,'Ownership Metrics'!$A:$A,'Ownership Metrics'!$E:$E),"")</f>
        <v>59</v>
      </c>
      <c r="Q5123" s="30">
        <f>IFERROR(_xlfn.XLOOKUP($B5123,'Ownership Metrics'!$A:$A,'Ownership Metrics'!$F:$F),"")</f>
        <v>12</v>
      </c>
      <c r="R5123" s="30">
        <f>IFERROR(_xlfn.XLOOKUP($B5123,'Ownership Metrics'!$A:$A,'Ownership Metrics'!$G:$G),"")</f>
        <v>38</v>
      </c>
      <c r="S5123" s="27" t="str">
        <f>IFERROR(_xlfn.XLOOKUP($B5123,'Ownership Metrics'!$A:$A,'Ownership Metrics'!$H:$H),"")</f>
        <v>Moderat</v>
      </c>
      <c r="T5123" s="27" t="str">
        <f>IFERROR(_xlfn.XLOOKUP($B5123,'Ownership Metrics'!$A:$A,'Ownership Metrics'!$I:$I),"")</f>
        <v>Sedang</v>
      </c>
      <c r="U5123" s="27">
        <f>IF(COUNTIFS($B$2:$B5123,$B5123,$D$2:$D5123,$D5123)=1,1,0)</f>
        <v>1</v>
      </c>
      <c r="V5123" s="27">
        <f t="shared" ref="V5123:V5186" si="241">SUMIFS($L$2:$L$10000,$B$2:$B$10000,$B5123,$D$2:$D$10000,$D5123)</f>
        <v>1.0900000000000001</v>
      </c>
      <c r="W5123" s="27">
        <f t="shared" ref="W5123:W5186" si="242">COUNTIFS($B$2:$B$10000,$B5123,$U$2:$U$10000,1,$X$2:$X$10000,"&gt;"&amp;$X5123)+1</f>
        <v>12</v>
      </c>
      <c r="X5123" s="27">
        <f t="shared" si="240"/>
        <v>1.0899994877000001</v>
      </c>
    </row>
    <row r="5124" spans="1:24" x14ac:dyDescent="0.25">
      <c r="A5124" s="26">
        <v>46265</v>
      </c>
      <c r="B5124" s="27" t="s">
        <v>10815</v>
      </c>
      <c r="C5124" s="27" t="s">
        <v>5273</v>
      </c>
      <c r="D5124" s="27" t="s">
        <v>5281</v>
      </c>
      <c r="E5124" s="27" t="s">
        <v>35</v>
      </c>
      <c r="F5124" s="27" t="s">
        <v>23</v>
      </c>
      <c r="G5124" s="27" t="s">
        <v>36</v>
      </c>
      <c r="H5124" s="27" t="s">
        <v>24</v>
      </c>
      <c r="I5124" s="28">
        <v>76533500</v>
      </c>
      <c r="J5124" s="28">
        <v>0</v>
      </c>
      <c r="K5124" s="28">
        <v>76533500</v>
      </c>
      <c r="L5124" s="29">
        <v>2.5</v>
      </c>
      <c r="M5124" s="29">
        <f>IFERROR(_xlfn.XLOOKUP($B5124,'Ownership Metrics'!$A:$A,'Ownership Metrics'!$B:$B),"")</f>
        <v>1.77</v>
      </c>
      <c r="N5124" s="28">
        <f>IFERROR(_xlfn.XLOOKUP($B5124,'Ownership Metrics'!$A:$A,'Ownership Metrics'!$C:$C),"")</f>
        <v>2005</v>
      </c>
      <c r="O5124" s="29">
        <f>IFERROR(_xlfn.XLOOKUP($B5124,'Ownership Metrics'!$A:$A,'Ownership Metrics'!$D:$D),"")</f>
        <v>40</v>
      </c>
      <c r="P5124" s="29">
        <f>IFERROR(_xlfn.XLOOKUP($B5124,'Ownership Metrics'!$A:$A,'Ownership Metrics'!$E:$E),"")</f>
        <v>59</v>
      </c>
      <c r="Q5124" s="30">
        <f>IFERROR(_xlfn.XLOOKUP($B5124,'Ownership Metrics'!$A:$A,'Ownership Metrics'!$F:$F),"")</f>
        <v>12</v>
      </c>
      <c r="R5124" s="30">
        <f>IFERROR(_xlfn.XLOOKUP($B5124,'Ownership Metrics'!$A:$A,'Ownership Metrics'!$G:$G),"")</f>
        <v>38</v>
      </c>
      <c r="S5124" s="27" t="str">
        <f>IFERROR(_xlfn.XLOOKUP($B5124,'Ownership Metrics'!$A:$A,'Ownership Metrics'!$H:$H),"")</f>
        <v>Moderat</v>
      </c>
      <c r="T5124" s="27" t="str">
        <f>IFERROR(_xlfn.XLOOKUP($B5124,'Ownership Metrics'!$A:$A,'Ownership Metrics'!$I:$I),"")</f>
        <v>Sedang</v>
      </c>
      <c r="U5124" s="27">
        <f>IF(COUNTIFS($B$2:$B5124,$B5124,$D$2:$D5124,$D5124)=1,1,0)</f>
        <v>1</v>
      </c>
      <c r="V5124" s="27">
        <f t="shared" si="241"/>
        <v>2.5</v>
      </c>
      <c r="W5124" s="27">
        <f t="shared" si="242"/>
        <v>10</v>
      </c>
      <c r="X5124" s="27">
        <f t="shared" si="240"/>
        <v>2.4999994875999998</v>
      </c>
    </row>
    <row r="5125" spans="1:24" x14ac:dyDescent="0.25">
      <c r="A5125" s="26">
        <v>46265</v>
      </c>
      <c r="B5125" s="27" t="s">
        <v>10815</v>
      </c>
      <c r="C5125" s="27" t="s">
        <v>5273</v>
      </c>
      <c r="D5125" s="27" t="s">
        <v>5282</v>
      </c>
      <c r="E5125" s="27" t="s">
        <v>35</v>
      </c>
      <c r="F5125" s="27" t="s">
        <v>32</v>
      </c>
      <c r="G5125" s="27" t="s">
        <v>1429</v>
      </c>
      <c r="H5125" s="27" t="s">
        <v>24</v>
      </c>
      <c r="I5125" s="28">
        <v>244907300</v>
      </c>
      <c r="J5125" s="28">
        <v>0</v>
      </c>
      <c r="K5125" s="28">
        <v>244907300</v>
      </c>
      <c r="L5125" s="29">
        <v>8</v>
      </c>
      <c r="M5125" s="29">
        <f>IFERROR(_xlfn.XLOOKUP($B5125,'Ownership Metrics'!$A:$A,'Ownership Metrics'!$B:$B),"")</f>
        <v>1.77</v>
      </c>
      <c r="N5125" s="28">
        <f>IFERROR(_xlfn.XLOOKUP($B5125,'Ownership Metrics'!$A:$A,'Ownership Metrics'!$C:$C),"")</f>
        <v>2005</v>
      </c>
      <c r="O5125" s="29">
        <f>IFERROR(_xlfn.XLOOKUP($B5125,'Ownership Metrics'!$A:$A,'Ownership Metrics'!$D:$D),"")</f>
        <v>40</v>
      </c>
      <c r="P5125" s="29">
        <f>IFERROR(_xlfn.XLOOKUP($B5125,'Ownership Metrics'!$A:$A,'Ownership Metrics'!$E:$E),"")</f>
        <v>59</v>
      </c>
      <c r="Q5125" s="30">
        <f>IFERROR(_xlfn.XLOOKUP($B5125,'Ownership Metrics'!$A:$A,'Ownership Metrics'!$F:$F),"")</f>
        <v>12</v>
      </c>
      <c r="R5125" s="30">
        <f>IFERROR(_xlfn.XLOOKUP($B5125,'Ownership Metrics'!$A:$A,'Ownership Metrics'!$G:$G),"")</f>
        <v>38</v>
      </c>
      <c r="S5125" s="27" t="str">
        <f>IFERROR(_xlfn.XLOOKUP($B5125,'Ownership Metrics'!$A:$A,'Ownership Metrics'!$H:$H),"")</f>
        <v>Moderat</v>
      </c>
      <c r="T5125" s="27" t="str">
        <f>IFERROR(_xlfn.XLOOKUP($B5125,'Ownership Metrics'!$A:$A,'Ownership Metrics'!$I:$I),"")</f>
        <v>Sedang</v>
      </c>
      <c r="U5125" s="27">
        <f>IF(COUNTIFS($B$2:$B5125,$B5125,$D$2:$D5125,$D5125)=1,1,0)</f>
        <v>1</v>
      </c>
      <c r="V5125" s="27">
        <f t="shared" si="241"/>
        <v>8</v>
      </c>
      <c r="W5125" s="27">
        <f t="shared" si="242"/>
        <v>4</v>
      </c>
      <c r="X5125" s="27">
        <f t="shared" si="240"/>
        <v>7.9999994875000002</v>
      </c>
    </row>
    <row r="5126" spans="1:24" x14ac:dyDescent="0.25">
      <c r="A5126" s="26">
        <v>46265</v>
      </c>
      <c r="B5126" s="27" t="s">
        <v>10815</v>
      </c>
      <c r="C5126" s="27" t="s">
        <v>5273</v>
      </c>
      <c r="D5126" s="27" t="s">
        <v>5283</v>
      </c>
      <c r="E5126" s="27" t="s">
        <v>35</v>
      </c>
      <c r="F5126" s="27" t="s">
        <v>32</v>
      </c>
      <c r="G5126" s="27" t="s">
        <v>1429</v>
      </c>
      <c r="H5126" s="27" t="s">
        <v>24</v>
      </c>
      <c r="I5126" s="28">
        <v>244907430</v>
      </c>
      <c r="J5126" s="28">
        <v>0</v>
      </c>
      <c r="K5126" s="28">
        <v>244907430</v>
      </c>
      <c r="L5126" s="29">
        <v>8</v>
      </c>
      <c r="M5126" s="29">
        <f>IFERROR(_xlfn.XLOOKUP($B5126,'Ownership Metrics'!$A:$A,'Ownership Metrics'!$B:$B),"")</f>
        <v>1.77</v>
      </c>
      <c r="N5126" s="28">
        <f>IFERROR(_xlfn.XLOOKUP($B5126,'Ownership Metrics'!$A:$A,'Ownership Metrics'!$C:$C),"")</f>
        <v>2005</v>
      </c>
      <c r="O5126" s="29">
        <f>IFERROR(_xlfn.XLOOKUP($B5126,'Ownership Metrics'!$A:$A,'Ownership Metrics'!$D:$D),"")</f>
        <v>40</v>
      </c>
      <c r="P5126" s="29">
        <f>IFERROR(_xlfn.XLOOKUP($B5126,'Ownership Metrics'!$A:$A,'Ownership Metrics'!$E:$E),"")</f>
        <v>59</v>
      </c>
      <c r="Q5126" s="30">
        <f>IFERROR(_xlfn.XLOOKUP($B5126,'Ownership Metrics'!$A:$A,'Ownership Metrics'!$F:$F),"")</f>
        <v>12</v>
      </c>
      <c r="R5126" s="30">
        <f>IFERROR(_xlfn.XLOOKUP($B5126,'Ownership Metrics'!$A:$A,'Ownership Metrics'!$G:$G),"")</f>
        <v>38</v>
      </c>
      <c r="S5126" s="27" t="str">
        <f>IFERROR(_xlfn.XLOOKUP($B5126,'Ownership Metrics'!$A:$A,'Ownership Metrics'!$H:$H),"")</f>
        <v>Moderat</v>
      </c>
      <c r="T5126" s="27" t="str">
        <f>IFERROR(_xlfn.XLOOKUP($B5126,'Ownership Metrics'!$A:$A,'Ownership Metrics'!$I:$I),"")</f>
        <v>Sedang</v>
      </c>
      <c r="U5126" s="27">
        <f>IF(COUNTIFS($B$2:$B5126,$B5126,$D$2:$D5126,$D5126)=1,1,0)</f>
        <v>1</v>
      </c>
      <c r="V5126" s="27">
        <f t="shared" si="241"/>
        <v>8</v>
      </c>
      <c r="W5126" s="27">
        <f t="shared" si="242"/>
        <v>5</v>
      </c>
      <c r="X5126" s="27">
        <f t="shared" si="240"/>
        <v>7.9999994874000002</v>
      </c>
    </row>
    <row r="5127" spans="1:24" x14ac:dyDescent="0.25">
      <c r="A5127" s="26">
        <v>46265</v>
      </c>
      <c r="B5127" s="27" t="s">
        <v>10815</v>
      </c>
      <c r="C5127" s="27" t="s">
        <v>5273</v>
      </c>
      <c r="D5127" s="27" t="s">
        <v>5284</v>
      </c>
      <c r="E5127" s="27" t="s">
        <v>35</v>
      </c>
      <c r="F5127" s="27" t="s">
        <v>32</v>
      </c>
      <c r="G5127" s="27" t="s">
        <v>363</v>
      </c>
      <c r="H5127" s="27" t="s">
        <v>24</v>
      </c>
      <c r="I5127" s="28">
        <v>153067120</v>
      </c>
      <c r="J5127" s="28">
        <v>0</v>
      </c>
      <c r="K5127" s="28">
        <v>153067120</v>
      </c>
      <c r="L5127" s="29">
        <v>5</v>
      </c>
      <c r="M5127" s="29">
        <f>IFERROR(_xlfn.XLOOKUP($B5127,'Ownership Metrics'!$A:$A,'Ownership Metrics'!$B:$B),"")</f>
        <v>1.77</v>
      </c>
      <c r="N5127" s="28">
        <f>IFERROR(_xlfn.XLOOKUP($B5127,'Ownership Metrics'!$A:$A,'Ownership Metrics'!$C:$C),"")</f>
        <v>2005</v>
      </c>
      <c r="O5127" s="29">
        <f>IFERROR(_xlfn.XLOOKUP($B5127,'Ownership Metrics'!$A:$A,'Ownership Metrics'!$D:$D),"")</f>
        <v>40</v>
      </c>
      <c r="P5127" s="29">
        <f>IFERROR(_xlfn.XLOOKUP($B5127,'Ownership Metrics'!$A:$A,'Ownership Metrics'!$E:$E),"")</f>
        <v>59</v>
      </c>
      <c r="Q5127" s="30">
        <f>IFERROR(_xlfn.XLOOKUP($B5127,'Ownership Metrics'!$A:$A,'Ownership Metrics'!$F:$F),"")</f>
        <v>12</v>
      </c>
      <c r="R5127" s="30">
        <f>IFERROR(_xlfn.XLOOKUP($B5127,'Ownership Metrics'!$A:$A,'Ownership Metrics'!$G:$G),"")</f>
        <v>38</v>
      </c>
      <c r="S5127" s="27" t="str">
        <f>IFERROR(_xlfn.XLOOKUP($B5127,'Ownership Metrics'!$A:$A,'Ownership Metrics'!$H:$H),"")</f>
        <v>Moderat</v>
      </c>
      <c r="T5127" s="27" t="str">
        <f>IFERROR(_xlfn.XLOOKUP($B5127,'Ownership Metrics'!$A:$A,'Ownership Metrics'!$I:$I),"")</f>
        <v>Sedang</v>
      </c>
      <c r="U5127" s="27">
        <f>IF(COUNTIFS($B$2:$B5127,$B5127,$D$2:$D5127,$D5127)=1,1,0)</f>
        <v>1</v>
      </c>
      <c r="V5127" s="27">
        <f t="shared" si="241"/>
        <v>5</v>
      </c>
      <c r="W5127" s="27">
        <f t="shared" si="242"/>
        <v>7</v>
      </c>
      <c r="X5127" s="27">
        <f t="shared" si="240"/>
        <v>4.9999994873000002</v>
      </c>
    </row>
    <row r="5128" spans="1:24" x14ac:dyDescent="0.25">
      <c r="A5128" s="26">
        <v>46265</v>
      </c>
      <c r="B5128" s="27" t="s">
        <v>10815</v>
      </c>
      <c r="C5128" s="27" t="s">
        <v>5273</v>
      </c>
      <c r="D5128" s="27" t="s">
        <v>5285</v>
      </c>
      <c r="E5128" s="27" t="s">
        <v>35</v>
      </c>
      <c r="F5128" s="27" t="s">
        <v>32</v>
      </c>
      <c r="G5128" s="27" t="s">
        <v>363</v>
      </c>
      <c r="H5128" s="27" t="s">
        <v>24</v>
      </c>
      <c r="I5128" s="28">
        <v>336747730</v>
      </c>
      <c r="J5128" s="28">
        <v>0</v>
      </c>
      <c r="K5128" s="28">
        <v>336747730</v>
      </c>
      <c r="L5128" s="29">
        <v>11</v>
      </c>
      <c r="M5128" s="29">
        <f>IFERROR(_xlfn.XLOOKUP($B5128,'Ownership Metrics'!$A:$A,'Ownership Metrics'!$B:$B),"")</f>
        <v>1.77</v>
      </c>
      <c r="N5128" s="28">
        <f>IFERROR(_xlfn.XLOOKUP($B5128,'Ownership Metrics'!$A:$A,'Ownership Metrics'!$C:$C),"")</f>
        <v>2005</v>
      </c>
      <c r="O5128" s="29">
        <f>IFERROR(_xlfn.XLOOKUP($B5128,'Ownership Metrics'!$A:$A,'Ownership Metrics'!$D:$D),"")</f>
        <v>40</v>
      </c>
      <c r="P5128" s="29">
        <f>IFERROR(_xlfn.XLOOKUP($B5128,'Ownership Metrics'!$A:$A,'Ownership Metrics'!$E:$E),"")</f>
        <v>59</v>
      </c>
      <c r="Q5128" s="30">
        <f>IFERROR(_xlfn.XLOOKUP($B5128,'Ownership Metrics'!$A:$A,'Ownership Metrics'!$F:$F),"")</f>
        <v>12</v>
      </c>
      <c r="R5128" s="30">
        <f>IFERROR(_xlfn.XLOOKUP($B5128,'Ownership Metrics'!$A:$A,'Ownership Metrics'!$G:$G),"")</f>
        <v>38</v>
      </c>
      <c r="S5128" s="27" t="str">
        <f>IFERROR(_xlfn.XLOOKUP($B5128,'Ownership Metrics'!$A:$A,'Ownership Metrics'!$H:$H),"")</f>
        <v>Moderat</v>
      </c>
      <c r="T5128" s="27" t="str">
        <f>IFERROR(_xlfn.XLOOKUP($B5128,'Ownership Metrics'!$A:$A,'Ownership Metrics'!$I:$I),"")</f>
        <v>Sedang</v>
      </c>
      <c r="U5128" s="27">
        <f>IF(COUNTIFS($B$2:$B5128,$B5128,$D$2:$D5128,$D5128)=1,1,0)</f>
        <v>1</v>
      </c>
      <c r="V5128" s="27">
        <f t="shared" si="241"/>
        <v>11</v>
      </c>
      <c r="W5128" s="27">
        <f t="shared" si="242"/>
        <v>2</v>
      </c>
      <c r="X5128" s="27">
        <f t="shared" si="240"/>
        <v>10.9999994872</v>
      </c>
    </row>
    <row r="5129" spans="1:24" x14ac:dyDescent="0.25">
      <c r="A5129" s="26">
        <v>46265</v>
      </c>
      <c r="B5129" s="27" t="s">
        <v>10816</v>
      </c>
      <c r="C5129" s="27" t="s">
        <v>5287</v>
      </c>
      <c r="D5129" s="27" t="s">
        <v>5288</v>
      </c>
      <c r="E5129" s="27" t="s">
        <v>22</v>
      </c>
      <c r="F5129" s="27" t="s">
        <v>23</v>
      </c>
      <c r="G5129" s="27"/>
      <c r="H5129" s="27" t="s">
        <v>24</v>
      </c>
      <c r="I5129" s="28">
        <v>69367900</v>
      </c>
      <c r="J5129" s="28">
        <v>0</v>
      </c>
      <c r="K5129" s="28">
        <v>69367900</v>
      </c>
      <c r="L5129" s="29">
        <v>1.84</v>
      </c>
      <c r="M5129" s="29">
        <f>IFERROR(_xlfn.XLOOKUP($B5129,'Ownership Metrics'!$A:$A,'Ownership Metrics'!$B:$B),"")</f>
        <v>22.24</v>
      </c>
      <c r="N5129" s="28">
        <f>IFERROR(_xlfn.XLOOKUP($B5129,'Ownership Metrics'!$A:$A,'Ownership Metrics'!$C:$C),"")</f>
        <v>2235</v>
      </c>
      <c r="O5129" s="29">
        <f>IFERROR(_xlfn.XLOOKUP($B5129,'Ownership Metrics'!$A:$A,'Ownership Metrics'!$D:$D),"")</f>
        <v>42.41</v>
      </c>
      <c r="P5129" s="29">
        <f>IFERROR(_xlfn.XLOOKUP($B5129,'Ownership Metrics'!$A:$A,'Ownership Metrics'!$E:$E),"")</f>
        <v>68.150000000000006</v>
      </c>
      <c r="Q5129" s="30">
        <f>IFERROR(_xlfn.XLOOKUP($B5129,'Ownership Metrics'!$A:$A,'Ownership Metrics'!$F:$F),"")</f>
        <v>7</v>
      </c>
      <c r="R5129" s="30">
        <f>IFERROR(_xlfn.XLOOKUP($B5129,'Ownership Metrics'!$A:$A,'Ownership Metrics'!$G:$G),"")</f>
        <v>48</v>
      </c>
      <c r="S5129" s="27" t="str">
        <f>IFERROR(_xlfn.XLOOKUP($B5129,'Ownership Metrics'!$A:$A,'Ownership Metrics'!$H:$H),"")</f>
        <v>Oligopoli</v>
      </c>
      <c r="T5129" s="27" t="str">
        <f>IFERROR(_xlfn.XLOOKUP($B5129,'Ownership Metrics'!$A:$A,'Ownership Metrics'!$I:$I),"")</f>
        <v>Sedang</v>
      </c>
      <c r="U5129" s="27">
        <f>IF(COUNTIFS($B$2:$B5129,$B5129,$D$2:$D5129,$D5129)=1,1,0)</f>
        <v>1</v>
      </c>
      <c r="V5129" s="27">
        <f t="shared" si="241"/>
        <v>1.84</v>
      </c>
      <c r="W5129" s="27">
        <f t="shared" si="242"/>
        <v>5</v>
      </c>
      <c r="X5129" s="27">
        <f t="shared" si="240"/>
        <v>1.8399994871000001</v>
      </c>
    </row>
    <row r="5130" spans="1:24" x14ac:dyDescent="0.25">
      <c r="A5130" s="26">
        <v>46265</v>
      </c>
      <c r="B5130" s="27" t="s">
        <v>10816</v>
      </c>
      <c r="C5130" s="27" t="s">
        <v>5287</v>
      </c>
      <c r="D5130" s="27" t="s">
        <v>4990</v>
      </c>
      <c r="E5130" s="27" t="s">
        <v>51</v>
      </c>
      <c r="F5130" s="27" t="s">
        <v>23</v>
      </c>
      <c r="G5130" s="27"/>
      <c r="H5130" s="27" t="s">
        <v>24</v>
      </c>
      <c r="I5130" s="28">
        <v>256833500</v>
      </c>
      <c r="J5130" s="28">
        <v>0</v>
      </c>
      <c r="K5130" s="28">
        <v>256833500</v>
      </c>
      <c r="L5130" s="29">
        <v>6.8</v>
      </c>
      <c r="M5130" s="29">
        <f>IFERROR(_xlfn.XLOOKUP($B5130,'Ownership Metrics'!$A:$A,'Ownership Metrics'!$B:$B),"")</f>
        <v>22.24</v>
      </c>
      <c r="N5130" s="28">
        <f>IFERROR(_xlfn.XLOOKUP($B5130,'Ownership Metrics'!$A:$A,'Ownership Metrics'!$C:$C),"")</f>
        <v>2235</v>
      </c>
      <c r="O5130" s="29">
        <f>IFERROR(_xlfn.XLOOKUP($B5130,'Ownership Metrics'!$A:$A,'Ownership Metrics'!$D:$D),"")</f>
        <v>42.41</v>
      </c>
      <c r="P5130" s="29">
        <f>IFERROR(_xlfn.XLOOKUP($B5130,'Ownership Metrics'!$A:$A,'Ownership Metrics'!$E:$E),"")</f>
        <v>68.150000000000006</v>
      </c>
      <c r="Q5130" s="30">
        <f>IFERROR(_xlfn.XLOOKUP($B5130,'Ownership Metrics'!$A:$A,'Ownership Metrics'!$F:$F),"")</f>
        <v>7</v>
      </c>
      <c r="R5130" s="30">
        <f>IFERROR(_xlfn.XLOOKUP($B5130,'Ownership Metrics'!$A:$A,'Ownership Metrics'!$G:$G),"")</f>
        <v>48</v>
      </c>
      <c r="S5130" s="27" t="str">
        <f>IFERROR(_xlfn.XLOOKUP($B5130,'Ownership Metrics'!$A:$A,'Ownership Metrics'!$H:$H),"")</f>
        <v>Oligopoli</v>
      </c>
      <c r="T5130" s="27" t="str">
        <f>IFERROR(_xlfn.XLOOKUP($B5130,'Ownership Metrics'!$A:$A,'Ownership Metrics'!$I:$I),"")</f>
        <v>Sedang</v>
      </c>
      <c r="U5130" s="27">
        <f>IF(COUNTIFS($B$2:$B5130,$B5130,$D$2:$D5130,$D5130)=1,1,0)</f>
        <v>1</v>
      </c>
      <c r="V5130" s="27">
        <f t="shared" si="241"/>
        <v>6.8</v>
      </c>
      <c r="W5130" s="27">
        <f t="shared" si="242"/>
        <v>3</v>
      </c>
      <c r="X5130" s="27">
        <f t="shared" si="240"/>
        <v>6.799999487</v>
      </c>
    </row>
    <row r="5131" spans="1:24" x14ac:dyDescent="0.25">
      <c r="A5131" s="26">
        <v>46265</v>
      </c>
      <c r="B5131" s="27" t="s">
        <v>10816</v>
      </c>
      <c r="C5131" s="27" t="s">
        <v>5287</v>
      </c>
      <c r="D5131" s="27" t="s">
        <v>2261</v>
      </c>
      <c r="E5131" s="27" t="s">
        <v>51</v>
      </c>
      <c r="F5131" s="27" t="s">
        <v>32</v>
      </c>
      <c r="G5131" s="27"/>
      <c r="H5131" s="27" t="s">
        <v>64</v>
      </c>
      <c r="I5131" s="28">
        <v>1602302133</v>
      </c>
      <c r="J5131" s="28">
        <v>0</v>
      </c>
      <c r="K5131" s="28">
        <v>1602302133</v>
      </c>
      <c r="L5131" s="29">
        <v>42.41</v>
      </c>
      <c r="M5131" s="29">
        <f>IFERROR(_xlfn.XLOOKUP($B5131,'Ownership Metrics'!$A:$A,'Ownership Metrics'!$B:$B),"")</f>
        <v>22.24</v>
      </c>
      <c r="N5131" s="28">
        <f>IFERROR(_xlfn.XLOOKUP($B5131,'Ownership Metrics'!$A:$A,'Ownership Metrics'!$C:$C),"")</f>
        <v>2235</v>
      </c>
      <c r="O5131" s="29">
        <f>IFERROR(_xlfn.XLOOKUP($B5131,'Ownership Metrics'!$A:$A,'Ownership Metrics'!$D:$D),"")</f>
        <v>42.41</v>
      </c>
      <c r="P5131" s="29">
        <f>IFERROR(_xlfn.XLOOKUP($B5131,'Ownership Metrics'!$A:$A,'Ownership Metrics'!$E:$E),"")</f>
        <v>68.150000000000006</v>
      </c>
      <c r="Q5131" s="30">
        <f>IFERROR(_xlfn.XLOOKUP($B5131,'Ownership Metrics'!$A:$A,'Ownership Metrics'!$F:$F),"")</f>
        <v>7</v>
      </c>
      <c r="R5131" s="30">
        <f>IFERROR(_xlfn.XLOOKUP($B5131,'Ownership Metrics'!$A:$A,'Ownership Metrics'!$G:$G),"")</f>
        <v>48</v>
      </c>
      <c r="S5131" s="27" t="str">
        <f>IFERROR(_xlfn.XLOOKUP($B5131,'Ownership Metrics'!$A:$A,'Ownership Metrics'!$H:$H),"")</f>
        <v>Oligopoli</v>
      </c>
      <c r="T5131" s="27" t="str">
        <f>IFERROR(_xlfn.XLOOKUP($B5131,'Ownership Metrics'!$A:$A,'Ownership Metrics'!$I:$I),"")</f>
        <v>Sedang</v>
      </c>
      <c r="U5131" s="27">
        <f>IF(COUNTIFS($B$2:$B5131,$B5131,$D$2:$D5131,$D5131)=1,1,0)</f>
        <v>1</v>
      </c>
      <c r="V5131" s="27">
        <f t="shared" si="241"/>
        <v>42.41</v>
      </c>
      <c r="W5131" s="27">
        <f t="shared" si="242"/>
        <v>1</v>
      </c>
      <c r="X5131" s="27">
        <f t="shared" si="240"/>
        <v>42.409999486899999</v>
      </c>
    </row>
    <row r="5132" spans="1:24" x14ac:dyDescent="0.25">
      <c r="A5132" s="26">
        <v>46265</v>
      </c>
      <c r="B5132" s="27" t="s">
        <v>10816</v>
      </c>
      <c r="C5132" s="27" t="s">
        <v>5287</v>
      </c>
      <c r="D5132" s="27" t="s">
        <v>5289</v>
      </c>
      <c r="E5132" s="27" t="s">
        <v>35</v>
      </c>
      <c r="F5132" s="27" t="s">
        <v>23</v>
      </c>
      <c r="G5132" s="27" t="s">
        <v>36</v>
      </c>
      <c r="H5132" s="27" t="s">
        <v>24</v>
      </c>
      <c r="I5132" s="28">
        <v>57960499</v>
      </c>
      <c r="J5132" s="28">
        <v>0</v>
      </c>
      <c r="K5132" s="28">
        <v>57960499</v>
      </c>
      <c r="L5132" s="29">
        <v>1.53</v>
      </c>
      <c r="M5132" s="29">
        <f>IFERROR(_xlfn.XLOOKUP($B5132,'Ownership Metrics'!$A:$A,'Ownership Metrics'!$B:$B),"")</f>
        <v>22.24</v>
      </c>
      <c r="N5132" s="28">
        <f>IFERROR(_xlfn.XLOOKUP($B5132,'Ownership Metrics'!$A:$A,'Ownership Metrics'!$C:$C),"")</f>
        <v>2235</v>
      </c>
      <c r="O5132" s="29">
        <f>IFERROR(_xlfn.XLOOKUP($B5132,'Ownership Metrics'!$A:$A,'Ownership Metrics'!$D:$D),"")</f>
        <v>42.41</v>
      </c>
      <c r="P5132" s="29">
        <f>IFERROR(_xlfn.XLOOKUP($B5132,'Ownership Metrics'!$A:$A,'Ownership Metrics'!$E:$E),"")</f>
        <v>68.150000000000006</v>
      </c>
      <c r="Q5132" s="30">
        <f>IFERROR(_xlfn.XLOOKUP($B5132,'Ownership Metrics'!$A:$A,'Ownership Metrics'!$F:$F),"")</f>
        <v>7</v>
      </c>
      <c r="R5132" s="30">
        <f>IFERROR(_xlfn.XLOOKUP($B5132,'Ownership Metrics'!$A:$A,'Ownership Metrics'!$G:$G),"")</f>
        <v>48</v>
      </c>
      <c r="S5132" s="27" t="str">
        <f>IFERROR(_xlfn.XLOOKUP($B5132,'Ownership Metrics'!$A:$A,'Ownership Metrics'!$H:$H),"")</f>
        <v>Oligopoli</v>
      </c>
      <c r="T5132" s="27" t="str">
        <f>IFERROR(_xlfn.XLOOKUP($B5132,'Ownership Metrics'!$A:$A,'Ownership Metrics'!$I:$I),"")</f>
        <v>Sedang</v>
      </c>
      <c r="U5132" s="27">
        <f>IF(COUNTIFS($B$2:$B5132,$B5132,$D$2:$D5132,$D5132)=1,1,0)</f>
        <v>1</v>
      </c>
      <c r="V5132" s="27">
        <f t="shared" si="241"/>
        <v>1.53</v>
      </c>
      <c r="W5132" s="27">
        <f t="shared" si="242"/>
        <v>6</v>
      </c>
      <c r="X5132" s="27">
        <f t="shared" si="240"/>
        <v>1.5299994868</v>
      </c>
    </row>
    <row r="5133" spans="1:24" x14ac:dyDescent="0.25">
      <c r="A5133" s="26">
        <v>46265</v>
      </c>
      <c r="B5133" s="27" t="s">
        <v>10816</v>
      </c>
      <c r="C5133" s="27" t="s">
        <v>5287</v>
      </c>
      <c r="D5133" s="27" t="s">
        <v>5290</v>
      </c>
      <c r="E5133" s="27" t="s">
        <v>35</v>
      </c>
      <c r="F5133" s="27" t="s">
        <v>23</v>
      </c>
      <c r="G5133" s="27" t="s">
        <v>36</v>
      </c>
      <c r="H5133" s="27" t="s">
        <v>24</v>
      </c>
      <c r="I5133" s="28">
        <v>715633360</v>
      </c>
      <c r="J5133" s="28">
        <v>0</v>
      </c>
      <c r="K5133" s="28">
        <v>715633360</v>
      </c>
      <c r="L5133" s="29">
        <v>18.940000000000001</v>
      </c>
      <c r="M5133" s="29">
        <f>IFERROR(_xlfn.XLOOKUP($B5133,'Ownership Metrics'!$A:$A,'Ownership Metrics'!$B:$B),"")</f>
        <v>22.24</v>
      </c>
      <c r="N5133" s="28">
        <f>IFERROR(_xlfn.XLOOKUP($B5133,'Ownership Metrics'!$A:$A,'Ownership Metrics'!$C:$C),"")</f>
        <v>2235</v>
      </c>
      <c r="O5133" s="29">
        <f>IFERROR(_xlfn.XLOOKUP($B5133,'Ownership Metrics'!$A:$A,'Ownership Metrics'!$D:$D),"")</f>
        <v>42.41</v>
      </c>
      <c r="P5133" s="29">
        <f>IFERROR(_xlfn.XLOOKUP($B5133,'Ownership Metrics'!$A:$A,'Ownership Metrics'!$E:$E),"")</f>
        <v>68.150000000000006</v>
      </c>
      <c r="Q5133" s="30">
        <f>IFERROR(_xlfn.XLOOKUP($B5133,'Ownership Metrics'!$A:$A,'Ownership Metrics'!$F:$F),"")</f>
        <v>7</v>
      </c>
      <c r="R5133" s="30">
        <f>IFERROR(_xlfn.XLOOKUP($B5133,'Ownership Metrics'!$A:$A,'Ownership Metrics'!$G:$G),"")</f>
        <v>48</v>
      </c>
      <c r="S5133" s="27" t="str">
        <f>IFERROR(_xlfn.XLOOKUP($B5133,'Ownership Metrics'!$A:$A,'Ownership Metrics'!$H:$H),"")</f>
        <v>Oligopoli</v>
      </c>
      <c r="T5133" s="27" t="str">
        <f>IFERROR(_xlfn.XLOOKUP($B5133,'Ownership Metrics'!$A:$A,'Ownership Metrics'!$I:$I),"")</f>
        <v>Sedang</v>
      </c>
      <c r="U5133" s="27">
        <f>IF(COUNTIFS($B$2:$B5133,$B5133,$D$2:$D5133,$D5133)=1,1,0)</f>
        <v>1</v>
      </c>
      <c r="V5133" s="27">
        <f t="shared" si="241"/>
        <v>18.940000000000001</v>
      </c>
      <c r="W5133" s="27">
        <f t="shared" si="242"/>
        <v>2</v>
      </c>
      <c r="X5133" s="27">
        <f t="shared" si="240"/>
        <v>18.9399994867</v>
      </c>
    </row>
    <row r="5134" spans="1:24" x14ac:dyDescent="0.25">
      <c r="A5134" s="26">
        <v>46265</v>
      </c>
      <c r="B5134" s="27" t="s">
        <v>10816</v>
      </c>
      <c r="C5134" s="27" t="s">
        <v>5287</v>
      </c>
      <c r="D5134" s="27" t="s">
        <v>5291</v>
      </c>
      <c r="E5134" s="27" t="s">
        <v>35</v>
      </c>
      <c r="F5134" s="27" t="s">
        <v>23</v>
      </c>
      <c r="G5134" s="27" t="s">
        <v>36</v>
      </c>
      <c r="H5134" s="27" t="s">
        <v>24</v>
      </c>
      <c r="I5134" s="28">
        <v>187154266</v>
      </c>
      <c r="J5134" s="28">
        <v>0</v>
      </c>
      <c r="K5134" s="28">
        <v>187154266</v>
      </c>
      <c r="L5134" s="29">
        <v>4.95</v>
      </c>
      <c r="M5134" s="29">
        <f>IFERROR(_xlfn.XLOOKUP($B5134,'Ownership Metrics'!$A:$A,'Ownership Metrics'!$B:$B),"")</f>
        <v>22.24</v>
      </c>
      <c r="N5134" s="28">
        <f>IFERROR(_xlfn.XLOOKUP($B5134,'Ownership Metrics'!$A:$A,'Ownership Metrics'!$C:$C),"")</f>
        <v>2235</v>
      </c>
      <c r="O5134" s="29">
        <f>IFERROR(_xlfn.XLOOKUP($B5134,'Ownership Metrics'!$A:$A,'Ownership Metrics'!$D:$D),"")</f>
        <v>42.41</v>
      </c>
      <c r="P5134" s="29">
        <f>IFERROR(_xlfn.XLOOKUP($B5134,'Ownership Metrics'!$A:$A,'Ownership Metrics'!$E:$E),"")</f>
        <v>68.150000000000006</v>
      </c>
      <c r="Q5134" s="30">
        <f>IFERROR(_xlfn.XLOOKUP($B5134,'Ownership Metrics'!$A:$A,'Ownership Metrics'!$F:$F),"")</f>
        <v>7</v>
      </c>
      <c r="R5134" s="30">
        <f>IFERROR(_xlfn.XLOOKUP($B5134,'Ownership Metrics'!$A:$A,'Ownership Metrics'!$G:$G),"")</f>
        <v>48</v>
      </c>
      <c r="S5134" s="27" t="str">
        <f>IFERROR(_xlfn.XLOOKUP($B5134,'Ownership Metrics'!$A:$A,'Ownership Metrics'!$H:$H),"")</f>
        <v>Oligopoli</v>
      </c>
      <c r="T5134" s="27" t="str">
        <f>IFERROR(_xlfn.XLOOKUP($B5134,'Ownership Metrics'!$A:$A,'Ownership Metrics'!$I:$I),"")</f>
        <v>Sedang</v>
      </c>
      <c r="U5134" s="27">
        <f>IF(COUNTIFS($B$2:$B5134,$B5134,$D$2:$D5134,$D5134)=1,1,0)</f>
        <v>1</v>
      </c>
      <c r="V5134" s="27">
        <f t="shared" si="241"/>
        <v>4.95</v>
      </c>
      <c r="W5134" s="27">
        <f t="shared" si="242"/>
        <v>4</v>
      </c>
      <c r="X5134" s="27">
        <f t="shared" si="240"/>
        <v>4.9499994866000003</v>
      </c>
    </row>
    <row r="5135" spans="1:24" x14ac:dyDescent="0.25">
      <c r="A5135" s="26">
        <v>46265</v>
      </c>
      <c r="B5135" s="27" t="s">
        <v>10816</v>
      </c>
      <c r="C5135" s="27" t="s">
        <v>5287</v>
      </c>
      <c r="D5135" s="27" t="s">
        <v>5292</v>
      </c>
      <c r="E5135" s="27" t="s">
        <v>35</v>
      </c>
      <c r="F5135" s="27" t="s">
        <v>23</v>
      </c>
      <c r="G5135" s="27" t="s">
        <v>36</v>
      </c>
      <c r="H5135" s="27" t="s">
        <v>24</v>
      </c>
      <c r="I5135" s="28">
        <v>48824200</v>
      </c>
      <c r="J5135" s="28">
        <v>0</v>
      </c>
      <c r="K5135" s="28">
        <v>48824200</v>
      </c>
      <c r="L5135" s="29">
        <v>1.29</v>
      </c>
      <c r="M5135" s="29">
        <f>IFERROR(_xlfn.XLOOKUP($B5135,'Ownership Metrics'!$A:$A,'Ownership Metrics'!$B:$B),"")</f>
        <v>22.24</v>
      </c>
      <c r="N5135" s="28">
        <f>IFERROR(_xlfn.XLOOKUP($B5135,'Ownership Metrics'!$A:$A,'Ownership Metrics'!$C:$C),"")</f>
        <v>2235</v>
      </c>
      <c r="O5135" s="29">
        <f>IFERROR(_xlfn.XLOOKUP($B5135,'Ownership Metrics'!$A:$A,'Ownership Metrics'!$D:$D),"")</f>
        <v>42.41</v>
      </c>
      <c r="P5135" s="29">
        <f>IFERROR(_xlfn.XLOOKUP($B5135,'Ownership Metrics'!$A:$A,'Ownership Metrics'!$E:$E),"")</f>
        <v>68.150000000000006</v>
      </c>
      <c r="Q5135" s="30">
        <f>IFERROR(_xlfn.XLOOKUP($B5135,'Ownership Metrics'!$A:$A,'Ownership Metrics'!$F:$F),"")</f>
        <v>7</v>
      </c>
      <c r="R5135" s="30">
        <f>IFERROR(_xlfn.XLOOKUP($B5135,'Ownership Metrics'!$A:$A,'Ownership Metrics'!$G:$G),"")</f>
        <v>48</v>
      </c>
      <c r="S5135" s="27" t="str">
        <f>IFERROR(_xlfn.XLOOKUP($B5135,'Ownership Metrics'!$A:$A,'Ownership Metrics'!$H:$H),"")</f>
        <v>Oligopoli</v>
      </c>
      <c r="T5135" s="27" t="str">
        <f>IFERROR(_xlfn.XLOOKUP($B5135,'Ownership Metrics'!$A:$A,'Ownership Metrics'!$I:$I),"")</f>
        <v>Sedang</v>
      </c>
      <c r="U5135" s="27">
        <f>IF(COUNTIFS($B$2:$B5135,$B5135,$D$2:$D5135,$D5135)=1,1,0)</f>
        <v>1</v>
      </c>
      <c r="V5135" s="27">
        <f t="shared" si="241"/>
        <v>1.29</v>
      </c>
      <c r="W5135" s="27">
        <f t="shared" si="242"/>
        <v>7</v>
      </c>
      <c r="X5135" s="27">
        <f t="shared" si="240"/>
        <v>1.2899994865</v>
      </c>
    </row>
    <row r="5136" spans="1:24" x14ac:dyDescent="0.25">
      <c r="A5136" s="26">
        <v>46265</v>
      </c>
      <c r="B5136" s="27" t="s">
        <v>10817</v>
      </c>
      <c r="C5136" s="27" t="s">
        <v>5294</v>
      </c>
      <c r="D5136" s="27" t="s">
        <v>5295</v>
      </c>
      <c r="E5136" s="27" t="s">
        <v>98</v>
      </c>
      <c r="F5136" s="27" t="s">
        <v>23</v>
      </c>
      <c r="G5136" s="27"/>
      <c r="H5136" s="27" t="s">
        <v>24</v>
      </c>
      <c r="I5136" s="28">
        <v>476901860</v>
      </c>
      <c r="J5136" s="28">
        <v>0</v>
      </c>
      <c r="K5136" s="28">
        <v>476901860</v>
      </c>
      <c r="L5136" s="29">
        <v>56.77</v>
      </c>
      <c r="M5136" s="29">
        <f>IFERROR(_xlfn.XLOOKUP($B5136,'Ownership Metrics'!$A:$A,'Ownership Metrics'!$B:$B),"")</f>
        <v>29.97</v>
      </c>
      <c r="N5136" s="28">
        <f>IFERROR(_xlfn.XLOOKUP($B5136,'Ownership Metrics'!$A:$A,'Ownership Metrics'!$C:$C),"")</f>
        <v>3342</v>
      </c>
      <c r="O5136" s="29">
        <f>IFERROR(_xlfn.XLOOKUP($B5136,'Ownership Metrics'!$A:$A,'Ownership Metrics'!$D:$D),"")</f>
        <v>56.77</v>
      </c>
      <c r="P5136" s="29">
        <f>IFERROR(_xlfn.XLOOKUP($B5136,'Ownership Metrics'!$A:$A,'Ownership Metrics'!$E:$E),"")</f>
        <v>70.03</v>
      </c>
      <c r="Q5136" s="30">
        <f>IFERROR(_xlfn.XLOOKUP($B5136,'Ownership Metrics'!$A:$A,'Ownership Metrics'!$F:$F),"")</f>
        <v>3</v>
      </c>
      <c r="R5136" s="30">
        <f>IFERROR(_xlfn.XLOOKUP($B5136,'Ownership Metrics'!$A:$A,'Ownership Metrics'!$G:$G),"")</f>
        <v>57</v>
      </c>
      <c r="S5136" s="27" t="str">
        <f>IFERROR(_xlfn.XLOOKUP($B5136,'Ownership Metrics'!$A:$A,'Ownership Metrics'!$H:$H),"")</f>
        <v>Mayoritas</v>
      </c>
      <c r="T5136" s="27" t="str">
        <f>IFERROR(_xlfn.XLOOKUP($B5136,'Ownership Metrics'!$A:$A,'Ownership Metrics'!$I:$I),"")</f>
        <v>Tinggi</v>
      </c>
      <c r="U5136" s="27">
        <f>IF(COUNTIFS($B$2:$B5136,$B5136,$D$2:$D5136,$D5136)=1,1,0)</f>
        <v>1</v>
      </c>
      <c r="V5136" s="27">
        <f t="shared" si="241"/>
        <v>56.77</v>
      </c>
      <c r="W5136" s="27">
        <f t="shared" si="242"/>
        <v>1</v>
      </c>
      <c r="X5136" s="27">
        <f t="shared" si="240"/>
        <v>56.769999486400003</v>
      </c>
    </row>
    <row r="5137" spans="1:24" x14ac:dyDescent="0.25">
      <c r="A5137" s="26">
        <v>46265</v>
      </c>
      <c r="B5137" s="27" t="s">
        <v>10817</v>
      </c>
      <c r="C5137" s="27" t="s">
        <v>5294</v>
      </c>
      <c r="D5137" s="27" t="s">
        <v>5296</v>
      </c>
      <c r="E5137" s="27" t="s">
        <v>35</v>
      </c>
      <c r="F5137" s="27" t="s">
        <v>23</v>
      </c>
      <c r="G5137" s="27" t="s">
        <v>36</v>
      </c>
      <c r="H5137" s="27" t="s">
        <v>24</v>
      </c>
      <c r="I5137" s="28">
        <v>22677400</v>
      </c>
      <c r="J5137" s="28">
        <v>0</v>
      </c>
      <c r="K5137" s="28">
        <v>22677400</v>
      </c>
      <c r="L5137" s="29">
        <v>2.7</v>
      </c>
      <c r="M5137" s="29">
        <f>IFERROR(_xlfn.XLOOKUP($B5137,'Ownership Metrics'!$A:$A,'Ownership Metrics'!$B:$B),"")</f>
        <v>29.97</v>
      </c>
      <c r="N5137" s="28">
        <f>IFERROR(_xlfn.XLOOKUP($B5137,'Ownership Metrics'!$A:$A,'Ownership Metrics'!$C:$C),"")</f>
        <v>3342</v>
      </c>
      <c r="O5137" s="29">
        <f>IFERROR(_xlfn.XLOOKUP($B5137,'Ownership Metrics'!$A:$A,'Ownership Metrics'!$D:$D),"")</f>
        <v>56.77</v>
      </c>
      <c r="P5137" s="29">
        <f>IFERROR(_xlfn.XLOOKUP($B5137,'Ownership Metrics'!$A:$A,'Ownership Metrics'!$E:$E),"")</f>
        <v>70.03</v>
      </c>
      <c r="Q5137" s="30">
        <f>IFERROR(_xlfn.XLOOKUP($B5137,'Ownership Metrics'!$A:$A,'Ownership Metrics'!$F:$F),"")</f>
        <v>3</v>
      </c>
      <c r="R5137" s="30">
        <f>IFERROR(_xlfn.XLOOKUP($B5137,'Ownership Metrics'!$A:$A,'Ownership Metrics'!$G:$G),"")</f>
        <v>57</v>
      </c>
      <c r="S5137" s="27" t="str">
        <f>IFERROR(_xlfn.XLOOKUP($B5137,'Ownership Metrics'!$A:$A,'Ownership Metrics'!$H:$H),"")</f>
        <v>Mayoritas</v>
      </c>
      <c r="T5137" s="27" t="str">
        <f>IFERROR(_xlfn.XLOOKUP($B5137,'Ownership Metrics'!$A:$A,'Ownership Metrics'!$I:$I),"")</f>
        <v>Tinggi</v>
      </c>
      <c r="U5137" s="27">
        <f>IF(COUNTIFS($B$2:$B5137,$B5137,$D$2:$D5137,$D5137)=1,1,0)</f>
        <v>1</v>
      </c>
      <c r="V5137" s="27">
        <f t="shared" si="241"/>
        <v>2.7</v>
      </c>
      <c r="W5137" s="27">
        <f t="shared" si="242"/>
        <v>3</v>
      </c>
      <c r="X5137" s="27">
        <f t="shared" si="240"/>
        <v>2.6999994863000003</v>
      </c>
    </row>
    <row r="5138" spans="1:24" x14ac:dyDescent="0.25">
      <c r="A5138" s="26">
        <v>46265</v>
      </c>
      <c r="B5138" s="27" t="s">
        <v>10817</v>
      </c>
      <c r="C5138" s="27" t="s">
        <v>5294</v>
      </c>
      <c r="D5138" s="27" t="s">
        <v>5297</v>
      </c>
      <c r="E5138" s="27" t="s">
        <v>35</v>
      </c>
      <c r="F5138" s="27" t="s">
        <v>23</v>
      </c>
      <c r="G5138" s="27" t="s">
        <v>36</v>
      </c>
      <c r="H5138" s="27" t="s">
        <v>24</v>
      </c>
      <c r="I5138" s="28">
        <v>88697950</v>
      </c>
      <c r="J5138" s="28">
        <v>0</v>
      </c>
      <c r="K5138" s="28">
        <v>88697950</v>
      </c>
      <c r="L5138" s="29">
        <v>10.56</v>
      </c>
      <c r="M5138" s="29">
        <f>IFERROR(_xlfn.XLOOKUP($B5138,'Ownership Metrics'!$A:$A,'Ownership Metrics'!$B:$B),"")</f>
        <v>29.97</v>
      </c>
      <c r="N5138" s="28">
        <f>IFERROR(_xlfn.XLOOKUP($B5138,'Ownership Metrics'!$A:$A,'Ownership Metrics'!$C:$C),"")</f>
        <v>3342</v>
      </c>
      <c r="O5138" s="29">
        <f>IFERROR(_xlfn.XLOOKUP($B5138,'Ownership Metrics'!$A:$A,'Ownership Metrics'!$D:$D),"")</f>
        <v>56.77</v>
      </c>
      <c r="P5138" s="29">
        <f>IFERROR(_xlfn.XLOOKUP($B5138,'Ownership Metrics'!$A:$A,'Ownership Metrics'!$E:$E),"")</f>
        <v>70.03</v>
      </c>
      <c r="Q5138" s="30">
        <f>IFERROR(_xlfn.XLOOKUP($B5138,'Ownership Metrics'!$A:$A,'Ownership Metrics'!$F:$F),"")</f>
        <v>3</v>
      </c>
      <c r="R5138" s="30">
        <f>IFERROR(_xlfn.XLOOKUP($B5138,'Ownership Metrics'!$A:$A,'Ownership Metrics'!$G:$G),"")</f>
        <v>57</v>
      </c>
      <c r="S5138" s="27" t="str">
        <f>IFERROR(_xlfn.XLOOKUP($B5138,'Ownership Metrics'!$A:$A,'Ownership Metrics'!$H:$H),"")</f>
        <v>Mayoritas</v>
      </c>
      <c r="T5138" s="27" t="str">
        <f>IFERROR(_xlfn.XLOOKUP($B5138,'Ownership Metrics'!$A:$A,'Ownership Metrics'!$I:$I),"")</f>
        <v>Tinggi</v>
      </c>
      <c r="U5138" s="27">
        <f>IF(COUNTIFS($B$2:$B5138,$B5138,$D$2:$D5138,$D5138)=1,1,0)</f>
        <v>1</v>
      </c>
      <c r="V5138" s="27">
        <f t="shared" si="241"/>
        <v>10.56</v>
      </c>
      <c r="W5138" s="27">
        <f t="shared" si="242"/>
        <v>2</v>
      </c>
      <c r="X5138" s="27">
        <f t="shared" si="240"/>
        <v>10.559999486200001</v>
      </c>
    </row>
    <row r="5139" spans="1:24" x14ac:dyDescent="0.25">
      <c r="A5139" s="26">
        <v>46265</v>
      </c>
      <c r="B5139" s="27" t="s">
        <v>10818</v>
      </c>
      <c r="C5139" s="27" t="s">
        <v>5299</v>
      </c>
      <c r="D5139" s="27" t="s">
        <v>5300</v>
      </c>
      <c r="E5139" s="27" t="s">
        <v>22</v>
      </c>
      <c r="F5139" s="27" t="s">
        <v>23</v>
      </c>
      <c r="G5139" s="27"/>
      <c r="H5139" s="27" t="s">
        <v>24</v>
      </c>
      <c r="I5139" s="28">
        <v>23879900</v>
      </c>
      <c r="J5139" s="28">
        <v>0</v>
      </c>
      <c r="K5139" s="28">
        <v>23879900</v>
      </c>
      <c r="L5139" s="29">
        <v>1.35</v>
      </c>
      <c r="M5139" s="29">
        <f>IFERROR(_xlfn.XLOOKUP($B5139,'Ownership Metrics'!$A:$A,'Ownership Metrics'!$B:$B),"")</f>
        <v>10.75</v>
      </c>
      <c r="N5139" s="28">
        <f>IFERROR(_xlfn.XLOOKUP($B5139,'Ownership Metrics'!$A:$A,'Ownership Metrics'!$C:$C),"")</f>
        <v>6431</v>
      </c>
      <c r="O5139" s="29">
        <f>IFERROR(_xlfn.XLOOKUP($B5139,'Ownership Metrics'!$A:$A,'Ownership Metrics'!$D:$D),"")</f>
        <v>80</v>
      </c>
      <c r="P5139" s="29">
        <f>IFERROR(_xlfn.XLOOKUP($B5139,'Ownership Metrics'!$A:$A,'Ownership Metrics'!$E:$E),"")</f>
        <v>86.53</v>
      </c>
      <c r="Q5139" s="30">
        <f>IFERROR(_xlfn.XLOOKUP($B5139,'Ownership Metrics'!$A:$A,'Ownership Metrics'!$F:$F),"")</f>
        <v>5</v>
      </c>
      <c r="R5139" s="30">
        <f>IFERROR(_xlfn.XLOOKUP($B5139,'Ownership Metrics'!$A:$A,'Ownership Metrics'!$G:$G),"")</f>
        <v>75</v>
      </c>
      <c r="S5139" s="27" t="str">
        <f>IFERROR(_xlfn.XLOOKUP($B5139,'Ownership Metrics'!$A:$A,'Ownership Metrics'!$H:$H),"")</f>
        <v>Mayoritas</v>
      </c>
      <c r="T5139" s="27" t="str">
        <f>IFERROR(_xlfn.XLOOKUP($B5139,'Ownership Metrics'!$A:$A,'Ownership Metrics'!$I:$I),"")</f>
        <v>Tinggi</v>
      </c>
      <c r="U5139" s="27">
        <f>IF(COUNTIFS($B$2:$B5139,$B5139,$D$2:$D5139,$D5139)=1,1,0)</f>
        <v>1</v>
      </c>
      <c r="V5139" s="27">
        <f t="shared" si="241"/>
        <v>1.35</v>
      </c>
      <c r="W5139" s="27">
        <f t="shared" si="242"/>
        <v>5</v>
      </c>
      <c r="X5139" s="27">
        <f t="shared" si="240"/>
        <v>1.3499994861</v>
      </c>
    </row>
    <row r="5140" spans="1:24" x14ac:dyDescent="0.25">
      <c r="A5140" s="26">
        <v>46265</v>
      </c>
      <c r="B5140" s="27" t="s">
        <v>10818</v>
      </c>
      <c r="C5140" s="27" t="s">
        <v>5299</v>
      </c>
      <c r="D5140" s="27" t="s">
        <v>1905</v>
      </c>
      <c r="E5140" s="27" t="s">
        <v>74</v>
      </c>
      <c r="F5140" s="27" t="s">
        <v>23</v>
      </c>
      <c r="G5140" s="27"/>
      <c r="H5140" s="27" t="s">
        <v>24</v>
      </c>
      <c r="I5140" s="28">
        <v>87000000</v>
      </c>
      <c r="J5140" s="28">
        <v>0</v>
      </c>
      <c r="K5140" s="28">
        <v>87000000</v>
      </c>
      <c r="L5140" s="29">
        <v>4.93</v>
      </c>
      <c r="M5140" s="29">
        <f>IFERROR(_xlfn.XLOOKUP($B5140,'Ownership Metrics'!$A:$A,'Ownership Metrics'!$B:$B),"")</f>
        <v>10.75</v>
      </c>
      <c r="N5140" s="28">
        <f>IFERROR(_xlfn.XLOOKUP($B5140,'Ownership Metrics'!$A:$A,'Ownership Metrics'!$C:$C),"")</f>
        <v>6431</v>
      </c>
      <c r="O5140" s="29">
        <f>IFERROR(_xlfn.XLOOKUP($B5140,'Ownership Metrics'!$A:$A,'Ownership Metrics'!$D:$D),"")</f>
        <v>80</v>
      </c>
      <c r="P5140" s="29">
        <f>IFERROR(_xlfn.XLOOKUP($B5140,'Ownership Metrics'!$A:$A,'Ownership Metrics'!$E:$E),"")</f>
        <v>86.53</v>
      </c>
      <c r="Q5140" s="30">
        <f>IFERROR(_xlfn.XLOOKUP($B5140,'Ownership Metrics'!$A:$A,'Ownership Metrics'!$F:$F),"")</f>
        <v>5</v>
      </c>
      <c r="R5140" s="30">
        <f>IFERROR(_xlfn.XLOOKUP($B5140,'Ownership Metrics'!$A:$A,'Ownership Metrics'!$G:$G),"")</f>
        <v>75</v>
      </c>
      <c r="S5140" s="27" t="str">
        <f>IFERROR(_xlfn.XLOOKUP($B5140,'Ownership Metrics'!$A:$A,'Ownership Metrics'!$H:$H),"")</f>
        <v>Mayoritas</v>
      </c>
      <c r="T5140" s="27" t="str">
        <f>IFERROR(_xlfn.XLOOKUP($B5140,'Ownership Metrics'!$A:$A,'Ownership Metrics'!$I:$I),"")</f>
        <v>Tinggi</v>
      </c>
      <c r="U5140" s="27">
        <f>IF(COUNTIFS($B$2:$B5140,$B5140,$D$2:$D5140,$D5140)=1,1,0)</f>
        <v>1</v>
      </c>
      <c r="V5140" s="27">
        <f t="shared" si="241"/>
        <v>4.93</v>
      </c>
      <c r="W5140" s="27">
        <f t="shared" si="242"/>
        <v>2</v>
      </c>
      <c r="X5140" s="27">
        <f t="shared" si="240"/>
        <v>4.9299994859999998</v>
      </c>
    </row>
    <row r="5141" spans="1:24" x14ac:dyDescent="0.25">
      <c r="A5141" s="26">
        <v>46265</v>
      </c>
      <c r="B5141" s="27" t="s">
        <v>10818</v>
      </c>
      <c r="C5141" s="27" t="s">
        <v>5299</v>
      </c>
      <c r="D5141" s="27" t="s">
        <v>5301</v>
      </c>
      <c r="E5141" s="27" t="s">
        <v>22</v>
      </c>
      <c r="F5141" s="27" t="s">
        <v>23</v>
      </c>
      <c r="G5141" s="27"/>
      <c r="H5141" s="27" t="s">
        <v>24</v>
      </c>
      <c r="I5141" s="28">
        <v>700000000</v>
      </c>
      <c r="J5141" s="28">
        <v>712500000</v>
      </c>
      <c r="K5141" s="28">
        <v>1412500000</v>
      </c>
      <c r="L5141" s="29">
        <v>80</v>
      </c>
      <c r="M5141" s="29">
        <f>IFERROR(_xlfn.XLOOKUP($B5141,'Ownership Metrics'!$A:$A,'Ownership Metrics'!$B:$B),"")</f>
        <v>10.75</v>
      </c>
      <c r="N5141" s="28">
        <f>IFERROR(_xlfn.XLOOKUP($B5141,'Ownership Metrics'!$A:$A,'Ownership Metrics'!$C:$C),"")</f>
        <v>6431</v>
      </c>
      <c r="O5141" s="29">
        <f>IFERROR(_xlfn.XLOOKUP($B5141,'Ownership Metrics'!$A:$A,'Ownership Metrics'!$D:$D),"")</f>
        <v>80</v>
      </c>
      <c r="P5141" s="29">
        <f>IFERROR(_xlfn.XLOOKUP($B5141,'Ownership Metrics'!$A:$A,'Ownership Metrics'!$E:$E),"")</f>
        <v>86.53</v>
      </c>
      <c r="Q5141" s="30">
        <f>IFERROR(_xlfn.XLOOKUP($B5141,'Ownership Metrics'!$A:$A,'Ownership Metrics'!$F:$F),"")</f>
        <v>5</v>
      </c>
      <c r="R5141" s="30">
        <f>IFERROR(_xlfn.XLOOKUP($B5141,'Ownership Metrics'!$A:$A,'Ownership Metrics'!$G:$G),"")</f>
        <v>75</v>
      </c>
      <c r="S5141" s="27" t="str">
        <f>IFERROR(_xlfn.XLOOKUP($B5141,'Ownership Metrics'!$A:$A,'Ownership Metrics'!$H:$H),"")</f>
        <v>Mayoritas</v>
      </c>
      <c r="T5141" s="27" t="str">
        <f>IFERROR(_xlfn.XLOOKUP($B5141,'Ownership Metrics'!$A:$A,'Ownership Metrics'!$I:$I),"")</f>
        <v>Tinggi</v>
      </c>
      <c r="U5141" s="27">
        <f>IF(COUNTIFS($B$2:$B5141,$B5141,$D$2:$D5141,$D5141)=1,1,0)</f>
        <v>1</v>
      </c>
      <c r="V5141" s="27">
        <f t="shared" si="241"/>
        <v>80</v>
      </c>
      <c r="W5141" s="27">
        <f t="shared" si="242"/>
        <v>1</v>
      </c>
      <c r="X5141" s="27">
        <f t="shared" si="240"/>
        <v>79.999999485900005</v>
      </c>
    </row>
    <row r="5142" spans="1:24" x14ac:dyDescent="0.25">
      <c r="A5142" s="26">
        <v>46265</v>
      </c>
      <c r="B5142" s="27" t="s">
        <v>10818</v>
      </c>
      <c r="C5142" s="27" t="s">
        <v>5299</v>
      </c>
      <c r="D5142" s="27" t="s">
        <v>5302</v>
      </c>
      <c r="E5142" s="27" t="s">
        <v>35</v>
      </c>
      <c r="F5142" s="27" t="s">
        <v>23</v>
      </c>
      <c r="G5142" s="27" t="s">
        <v>36</v>
      </c>
      <c r="H5142" s="27" t="s">
        <v>24</v>
      </c>
      <c r="I5142" s="28">
        <v>28250000</v>
      </c>
      <c r="J5142" s="28">
        <v>0</v>
      </c>
      <c r="K5142" s="28">
        <v>28250000</v>
      </c>
      <c r="L5142" s="29">
        <v>1.6</v>
      </c>
      <c r="M5142" s="29">
        <f>IFERROR(_xlfn.XLOOKUP($B5142,'Ownership Metrics'!$A:$A,'Ownership Metrics'!$B:$B),"")</f>
        <v>10.75</v>
      </c>
      <c r="N5142" s="28">
        <f>IFERROR(_xlfn.XLOOKUP($B5142,'Ownership Metrics'!$A:$A,'Ownership Metrics'!$C:$C),"")</f>
        <v>6431</v>
      </c>
      <c r="O5142" s="29">
        <f>IFERROR(_xlfn.XLOOKUP($B5142,'Ownership Metrics'!$A:$A,'Ownership Metrics'!$D:$D),"")</f>
        <v>80</v>
      </c>
      <c r="P5142" s="29">
        <f>IFERROR(_xlfn.XLOOKUP($B5142,'Ownership Metrics'!$A:$A,'Ownership Metrics'!$E:$E),"")</f>
        <v>86.53</v>
      </c>
      <c r="Q5142" s="30">
        <f>IFERROR(_xlfn.XLOOKUP($B5142,'Ownership Metrics'!$A:$A,'Ownership Metrics'!$F:$F),"")</f>
        <v>5</v>
      </c>
      <c r="R5142" s="30">
        <f>IFERROR(_xlfn.XLOOKUP($B5142,'Ownership Metrics'!$A:$A,'Ownership Metrics'!$G:$G),"")</f>
        <v>75</v>
      </c>
      <c r="S5142" s="27" t="str">
        <f>IFERROR(_xlfn.XLOOKUP($B5142,'Ownership Metrics'!$A:$A,'Ownership Metrics'!$H:$H),"")</f>
        <v>Mayoritas</v>
      </c>
      <c r="T5142" s="27" t="str">
        <f>IFERROR(_xlfn.XLOOKUP($B5142,'Ownership Metrics'!$A:$A,'Ownership Metrics'!$I:$I),"")</f>
        <v>Tinggi</v>
      </c>
      <c r="U5142" s="27">
        <f>IF(COUNTIFS($B$2:$B5142,$B5142,$D$2:$D5142,$D5142)=1,1,0)</f>
        <v>1</v>
      </c>
      <c r="V5142" s="27">
        <f t="shared" si="241"/>
        <v>1.6</v>
      </c>
      <c r="W5142" s="27">
        <f t="shared" si="242"/>
        <v>3</v>
      </c>
      <c r="X5142" s="27">
        <f t="shared" si="240"/>
        <v>1.5999994858000002</v>
      </c>
    </row>
    <row r="5143" spans="1:24" x14ac:dyDescent="0.25">
      <c r="A5143" s="26">
        <v>46265</v>
      </c>
      <c r="B5143" s="27" t="s">
        <v>10818</v>
      </c>
      <c r="C5143" s="27" t="s">
        <v>5299</v>
      </c>
      <c r="D5143" s="27" t="s">
        <v>5303</v>
      </c>
      <c r="E5143" s="27" t="s">
        <v>72</v>
      </c>
      <c r="F5143" s="27" t="s">
        <v>23</v>
      </c>
      <c r="G5143" s="27"/>
      <c r="H5143" s="27" t="s">
        <v>24</v>
      </c>
      <c r="I5143" s="28">
        <v>24162900</v>
      </c>
      <c r="J5143" s="28">
        <v>0</v>
      </c>
      <c r="K5143" s="28">
        <v>24162900</v>
      </c>
      <c r="L5143" s="29">
        <v>1.37</v>
      </c>
      <c r="M5143" s="29">
        <f>IFERROR(_xlfn.XLOOKUP($B5143,'Ownership Metrics'!$A:$A,'Ownership Metrics'!$B:$B),"")</f>
        <v>10.75</v>
      </c>
      <c r="N5143" s="28">
        <f>IFERROR(_xlfn.XLOOKUP($B5143,'Ownership Metrics'!$A:$A,'Ownership Metrics'!$C:$C),"")</f>
        <v>6431</v>
      </c>
      <c r="O5143" s="29">
        <f>IFERROR(_xlfn.XLOOKUP($B5143,'Ownership Metrics'!$A:$A,'Ownership Metrics'!$D:$D),"")</f>
        <v>80</v>
      </c>
      <c r="P5143" s="29">
        <f>IFERROR(_xlfn.XLOOKUP($B5143,'Ownership Metrics'!$A:$A,'Ownership Metrics'!$E:$E),"")</f>
        <v>86.53</v>
      </c>
      <c r="Q5143" s="30">
        <f>IFERROR(_xlfn.XLOOKUP($B5143,'Ownership Metrics'!$A:$A,'Ownership Metrics'!$F:$F),"")</f>
        <v>5</v>
      </c>
      <c r="R5143" s="30">
        <f>IFERROR(_xlfn.XLOOKUP($B5143,'Ownership Metrics'!$A:$A,'Ownership Metrics'!$G:$G),"")</f>
        <v>75</v>
      </c>
      <c r="S5143" s="27" t="str">
        <f>IFERROR(_xlfn.XLOOKUP($B5143,'Ownership Metrics'!$A:$A,'Ownership Metrics'!$H:$H),"")</f>
        <v>Mayoritas</v>
      </c>
      <c r="T5143" s="27" t="str">
        <f>IFERROR(_xlfn.XLOOKUP($B5143,'Ownership Metrics'!$A:$A,'Ownership Metrics'!$I:$I),"")</f>
        <v>Tinggi</v>
      </c>
      <c r="U5143" s="27">
        <f>IF(COUNTIFS($B$2:$B5143,$B5143,$D$2:$D5143,$D5143)=1,1,0)</f>
        <v>1</v>
      </c>
      <c r="V5143" s="27">
        <f t="shared" si="241"/>
        <v>1.37</v>
      </c>
      <c r="W5143" s="27">
        <f t="shared" si="242"/>
        <v>4</v>
      </c>
      <c r="X5143" s="27">
        <f t="shared" si="240"/>
        <v>1.3699994857000002</v>
      </c>
    </row>
    <row r="5144" spans="1:24" x14ac:dyDescent="0.25">
      <c r="A5144" s="26">
        <v>46265</v>
      </c>
      <c r="B5144" s="27" t="s">
        <v>10819</v>
      </c>
      <c r="C5144" s="27" t="s">
        <v>5305</v>
      </c>
      <c r="D5144" s="27" t="s">
        <v>5306</v>
      </c>
      <c r="E5144" s="27" t="s">
        <v>98</v>
      </c>
      <c r="F5144" s="27" t="s">
        <v>23</v>
      </c>
      <c r="G5144" s="27"/>
      <c r="H5144" s="27" t="s">
        <v>24</v>
      </c>
      <c r="I5144" s="28">
        <v>0</v>
      </c>
      <c r="J5144" s="28">
        <v>13809038755</v>
      </c>
      <c r="K5144" s="28">
        <v>13809038755</v>
      </c>
      <c r="L5144" s="29">
        <v>56.96</v>
      </c>
      <c r="M5144" s="29">
        <f>IFERROR(_xlfn.XLOOKUP($B5144,'Ownership Metrics'!$A:$A,'Ownership Metrics'!$B:$B),"")</f>
        <v>35.96</v>
      </c>
      <c r="N5144" s="28">
        <f>IFERROR(_xlfn.XLOOKUP($B5144,'Ownership Metrics'!$A:$A,'Ownership Metrics'!$C:$C),"")</f>
        <v>3258</v>
      </c>
      <c r="O5144" s="29">
        <f>IFERROR(_xlfn.XLOOKUP($B5144,'Ownership Metrics'!$A:$A,'Ownership Metrics'!$D:$D),"")</f>
        <v>56.96</v>
      </c>
      <c r="P5144" s="29">
        <f>IFERROR(_xlfn.XLOOKUP($B5144,'Ownership Metrics'!$A:$A,'Ownership Metrics'!$E:$E),"")</f>
        <v>61.41</v>
      </c>
      <c r="Q5144" s="30">
        <f>IFERROR(_xlfn.XLOOKUP($B5144,'Ownership Metrics'!$A:$A,'Ownership Metrics'!$F:$F),"")</f>
        <v>5</v>
      </c>
      <c r="R5144" s="30">
        <f>IFERROR(_xlfn.XLOOKUP($B5144,'Ownership Metrics'!$A:$A,'Ownership Metrics'!$G:$G),"")</f>
        <v>52</v>
      </c>
      <c r="S5144" s="27" t="str">
        <f>IFERROR(_xlfn.XLOOKUP($B5144,'Ownership Metrics'!$A:$A,'Ownership Metrics'!$H:$H),"")</f>
        <v>Mayoritas</v>
      </c>
      <c r="T5144" s="27" t="str">
        <f>IFERROR(_xlfn.XLOOKUP($B5144,'Ownership Metrics'!$A:$A,'Ownership Metrics'!$I:$I),"")</f>
        <v>Sedang</v>
      </c>
      <c r="U5144" s="27">
        <f>IF(COUNTIFS($B$2:$B5144,$B5144,$D$2:$D5144,$D5144)=1,1,0)</f>
        <v>1</v>
      </c>
      <c r="V5144" s="27">
        <f t="shared" si="241"/>
        <v>56.96</v>
      </c>
      <c r="W5144" s="27">
        <f t="shared" si="242"/>
        <v>1</v>
      </c>
      <c r="X5144" s="27">
        <f t="shared" si="240"/>
        <v>56.959999485600001</v>
      </c>
    </row>
    <row r="5145" spans="1:24" x14ac:dyDescent="0.25">
      <c r="A5145" s="26">
        <v>46265</v>
      </c>
      <c r="B5145" s="27" t="s">
        <v>10819</v>
      </c>
      <c r="C5145" s="27" t="s">
        <v>5305</v>
      </c>
      <c r="D5145" s="27" t="s">
        <v>5307</v>
      </c>
      <c r="E5145" s="27" t="s">
        <v>22</v>
      </c>
      <c r="F5145" s="27" t="s">
        <v>32</v>
      </c>
      <c r="G5145" s="27"/>
      <c r="H5145" s="27" t="s">
        <v>33</v>
      </c>
      <c r="I5145" s="28">
        <v>307260500</v>
      </c>
      <c r="J5145" s="28">
        <v>0</v>
      </c>
      <c r="K5145" s="28">
        <v>307260500</v>
      </c>
      <c r="L5145" s="29">
        <v>1.27</v>
      </c>
      <c r="M5145" s="29">
        <f>IFERROR(_xlfn.XLOOKUP($B5145,'Ownership Metrics'!$A:$A,'Ownership Metrics'!$B:$B),"")</f>
        <v>35.96</v>
      </c>
      <c r="N5145" s="28">
        <f>IFERROR(_xlfn.XLOOKUP($B5145,'Ownership Metrics'!$A:$A,'Ownership Metrics'!$C:$C),"")</f>
        <v>3258</v>
      </c>
      <c r="O5145" s="29">
        <f>IFERROR(_xlfn.XLOOKUP($B5145,'Ownership Metrics'!$A:$A,'Ownership Metrics'!$D:$D),"")</f>
        <v>56.96</v>
      </c>
      <c r="P5145" s="29">
        <f>IFERROR(_xlfn.XLOOKUP($B5145,'Ownership Metrics'!$A:$A,'Ownership Metrics'!$E:$E),"")</f>
        <v>61.41</v>
      </c>
      <c r="Q5145" s="30">
        <f>IFERROR(_xlfn.XLOOKUP($B5145,'Ownership Metrics'!$A:$A,'Ownership Metrics'!$F:$F),"")</f>
        <v>5</v>
      </c>
      <c r="R5145" s="30">
        <f>IFERROR(_xlfn.XLOOKUP($B5145,'Ownership Metrics'!$A:$A,'Ownership Metrics'!$G:$G),"")</f>
        <v>52</v>
      </c>
      <c r="S5145" s="27" t="str">
        <f>IFERROR(_xlfn.XLOOKUP($B5145,'Ownership Metrics'!$A:$A,'Ownership Metrics'!$H:$H),"")</f>
        <v>Mayoritas</v>
      </c>
      <c r="T5145" s="27" t="str">
        <f>IFERROR(_xlfn.XLOOKUP($B5145,'Ownership Metrics'!$A:$A,'Ownership Metrics'!$I:$I),"")</f>
        <v>Sedang</v>
      </c>
      <c r="U5145" s="27">
        <f>IF(COUNTIFS($B$2:$B5145,$B5145,$D$2:$D5145,$D5145)=1,1,0)</f>
        <v>1</v>
      </c>
      <c r="V5145" s="27">
        <f t="shared" si="241"/>
        <v>1.27</v>
      </c>
      <c r="W5145" s="27">
        <f t="shared" si="242"/>
        <v>5</v>
      </c>
      <c r="X5145" s="27">
        <f t="shared" si="240"/>
        <v>1.2699994855000001</v>
      </c>
    </row>
    <row r="5146" spans="1:24" x14ac:dyDescent="0.25">
      <c r="A5146" s="26">
        <v>46265</v>
      </c>
      <c r="B5146" s="27" t="s">
        <v>10819</v>
      </c>
      <c r="C5146" s="27" t="s">
        <v>5305</v>
      </c>
      <c r="D5146" s="27" t="s">
        <v>43</v>
      </c>
      <c r="E5146" s="27" t="s">
        <v>44</v>
      </c>
      <c r="F5146" s="27" t="s">
        <v>23</v>
      </c>
      <c r="G5146" s="27"/>
      <c r="H5146" s="27" t="s">
        <v>24</v>
      </c>
      <c r="I5146" s="28">
        <v>606218800</v>
      </c>
      <c r="J5146" s="28">
        <v>0</v>
      </c>
      <c r="K5146" s="28">
        <v>606218800</v>
      </c>
      <c r="L5146" s="29">
        <v>2.5</v>
      </c>
      <c r="M5146" s="29">
        <f>IFERROR(_xlfn.XLOOKUP($B5146,'Ownership Metrics'!$A:$A,'Ownership Metrics'!$B:$B),"")</f>
        <v>35.96</v>
      </c>
      <c r="N5146" s="28">
        <f>IFERROR(_xlfn.XLOOKUP($B5146,'Ownership Metrics'!$A:$A,'Ownership Metrics'!$C:$C),"")</f>
        <v>3258</v>
      </c>
      <c r="O5146" s="29">
        <f>IFERROR(_xlfn.XLOOKUP($B5146,'Ownership Metrics'!$A:$A,'Ownership Metrics'!$D:$D),"")</f>
        <v>56.96</v>
      </c>
      <c r="P5146" s="29">
        <f>IFERROR(_xlfn.XLOOKUP($B5146,'Ownership Metrics'!$A:$A,'Ownership Metrics'!$E:$E),"")</f>
        <v>61.41</v>
      </c>
      <c r="Q5146" s="30">
        <f>IFERROR(_xlfn.XLOOKUP($B5146,'Ownership Metrics'!$A:$A,'Ownership Metrics'!$F:$F),"")</f>
        <v>5</v>
      </c>
      <c r="R5146" s="30">
        <f>IFERROR(_xlfn.XLOOKUP($B5146,'Ownership Metrics'!$A:$A,'Ownership Metrics'!$G:$G),"")</f>
        <v>52</v>
      </c>
      <c r="S5146" s="27" t="str">
        <f>IFERROR(_xlfn.XLOOKUP($B5146,'Ownership Metrics'!$A:$A,'Ownership Metrics'!$H:$H),"")</f>
        <v>Mayoritas</v>
      </c>
      <c r="T5146" s="27" t="str">
        <f>IFERROR(_xlfn.XLOOKUP($B5146,'Ownership Metrics'!$A:$A,'Ownership Metrics'!$I:$I),"")</f>
        <v>Sedang</v>
      </c>
      <c r="U5146" s="27">
        <f>IF(COUNTIFS($B$2:$B5146,$B5146,$D$2:$D5146,$D5146)=1,1,0)</f>
        <v>1</v>
      </c>
      <c r="V5146" s="27">
        <f t="shared" si="241"/>
        <v>2.5</v>
      </c>
      <c r="W5146" s="27">
        <f t="shared" si="242"/>
        <v>2</v>
      </c>
      <c r="X5146" s="27">
        <f t="shared" si="240"/>
        <v>2.4999994854000001</v>
      </c>
    </row>
    <row r="5147" spans="1:24" x14ac:dyDescent="0.25">
      <c r="A5147" s="26">
        <v>46265</v>
      </c>
      <c r="B5147" s="27" t="s">
        <v>10819</v>
      </c>
      <c r="C5147" s="27" t="s">
        <v>5305</v>
      </c>
      <c r="D5147" s="27" t="s">
        <v>1999</v>
      </c>
      <c r="E5147" s="27" t="s">
        <v>44</v>
      </c>
      <c r="F5147" s="27" t="s">
        <v>23</v>
      </c>
      <c r="G5147" s="27"/>
      <c r="H5147" s="27" t="s">
        <v>24</v>
      </c>
      <c r="I5147" s="28">
        <v>329247700</v>
      </c>
      <c r="J5147" s="28">
        <v>0</v>
      </c>
      <c r="K5147" s="28">
        <v>329247700</v>
      </c>
      <c r="L5147" s="29">
        <v>1.36</v>
      </c>
      <c r="M5147" s="29">
        <f>IFERROR(_xlfn.XLOOKUP($B5147,'Ownership Metrics'!$A:$A,'Ownership Metrics'!$B:$B),"")</f>
        <v>35.96</v>
      </c>
      <c r="N5147" s="28">
        <f>IFERROR(_xlfn.XLOOKUP($B5147,'Ownership Metrics'!$A:$A,'Ownership Metrics'!$C:$C),"")</f>
        <v>3258</v>
      </c>
      <c r="O5147" s="29">
        <f>IFERROR(_xlfn.XLOOKUP($B5147,'Ownership Metrics'!$A:$A,'Ownership Metrics'!$D:$D),"")</f>
        <v>56.96</v>
      </c>
      <c r="P5147" s="29">
        <f>IFERROR(_xlfn.XLOOKUP($B5147,'Ownership Metrics'!$A:$A,'Ownership Metrics'!$E:$E),"")</f>
        <v>61.41</v>
      </c>
      <c r="Q5147" s="30">
        <f>IFERROR(_xlfn.XLOOKUP($B5147,'Ownership Metrics'!$A:$A,'Ownership Metrics'!$F:$F),"")</f>
        <v>5</v>
      </c>
      <c r="R5147" s="30">
        <f>IFERROR(_xlfn.XLOOKUP($B5147,'Ownership Metrics'!$A:$A,'Ownership Metrics'!$G:$G),"")</f>
        <v>52</v>
      </c>
      <c r="S5147" s="27" t="str">
        <f>IFERROR(_xlfn.XLOOKUP($B5147,'Ownership Metrics'!$A:$A,'Ownership Metrics'!$H:$H),"")</f>
        <v>Mayoritas</v>
      </c>
      <c r="T5147" s="27" t="str">
        <f>IFERROR(_xlfn.XLOOKUP($B5147,'Ownership Metrics'!$A:$A,'Ownership Metrics'!$I:$I),"")</f>
        <v>Sedang</v>
      </c>
      <c r="U5147" s="27">
        <f>IF(COUNTIFS($B$2:$B5147,$B5147,$D$2:$D5147,$D5147)=1,1,0)</f>
        <v>1</v>
      </c>
      <c r="V5147" s="27">
        <f t="shared" si="241"/>
        <v>1.36</v>
      </c>
      <c r="W5147" s="27">
        <f t="shared" si="242"/>
        <v>4</v>
      </c>
      <c r="X5147" s="27">
        <f t="shared" si="240"/>
        <v>1.3599994853000001</v>
      </c>
    </row>
    <row r="5148" spans="1:24" x14ac:dyDescent="0.25">
      <c r="A5148" s="26">
        <v>46265</v>
      </c>
      <c r="B5148" s="27" t="s">
        <v>10819</v>
      </c>
      <c r="C5148" s="27" t="s">
        <v>5305</v>
      </c>
      <c r="D5148" s="27" t="s">
        <v>110</v>
      </c>
      <c r="E5148" s="27" t="s">
        <v>67</v>
      </c>
      <c r="F5148" s="27" t="s">
        <v>23</v>
      </c>
      <c r="G5148" s="27"/>
      <c r="H5148" s="27" t="s">
        <v>24</v>
      </c>
      <c r="I5148" s="28">
        <v>471679131</v>
      </c>
      <c r="J5148" s="28">
        <v>0</v>
      </c>
      <c r="K5148" s="28">
        <v>471679131</v>
      </c>
      <c r="L5148" s="29">
        <v>1.95</v>
      </c>
      <c r="M5148" s="29">
        <f>IFERROR(_xlfn.XLOOKUP($B5148,'Ownership Metrics'!$A:$A,'Ownership Metrics'!$B:$B),"")</f>
        <v>35.96</v>
      </c>
      <c r="N5148" s="28">
        <f>IFERROR(_xlfn.XLOOKUP($B5148,'Ownership Metrics'!$A:$A,'Ownership Metrics'!$C:$C),"")</f>
        <v>3258</v>
      </c>
      <c r="O5148" s="29">
        <f>IFERROR(_xlfn.XLOOKUP($B5148,'Ownership Metrics'!$A:$A,'Ownership Metrics'!$D:$D),"")</f>
        <v>56.96</v>
      </c>
      <c r="P5148" s="29">
        <f>IFERROR(_xlfn.XLOOKUP($B5148,'Ownership Metrics'!$A:$A,'Ownership Metrics'!$E:$E),"")</f>
        <v>61.41</v>
      </c>
      <c r="Q5148" s="30">
        <f>IFERROR(_xlfn.XLOOKUP($B5148,'Ownership Metrics'!$A:$A,'Ownership Metrics'!$F:$F),"")</f>
        <v>5</v>
      </c>
      <c r="R5148" s="30">
        <f>IFERROR(_xlfn.XLOOKUP($B5148,'Ownership Metrics'!$A:$A,'Ownership Metrics'!$G:$G),"")</f>
        <v>52</v>
      </c>
      <c r="S5148" s="27" t="str">
        <f>IFERROR(_xlfn.XLOOKUP($B5148,'Ownership Metrics'!$A:$A,'Ownership Metrics'!$H:$H),"")</f>
        <v>Mayoritas</v>
      </c>
      <c r="T5148" s="27" t="str">
        <f>IFERROR(_xlfn.XLOOKUP($B5148,'Ownership Metrics'!$A:$A,'Ownership Metrics'!$I:$I),"")</f>
        <v>Sedang</v>
      </c>
      <c r="U5148" s="27">
        <f>IF(COUNTIFS($B$2:$B5148,$B5148,$D$2:$D5148,$D5148)=1,1,0)</f>
        <v>1</v>
      </c>
      <c r="V5148" s="27">
        <f t="shared" si="241"/>
        <v>1.95</v>
      </c>
      <c r="W5148" s="27">
        <f t="shared" si="242"/>
        <v>3</v>
      </c>
      <c r="X5148" s="27">
        <f t="shared" si="240"/>
        <v>1.9499994852</v>
      </c>
    </row>
    <row r="5149" spans="1:24" x14ac:dyDescent="0.25">
      <c r="A5149" s="26">
        <v>46265</v>
      </c>
      <c r="B5149" s="27" t="s">
        <v>10820</v>
      </c>
      <c r="C5149" s="27" t="s">
        <v>5309</v>
      </c>
      <c r="D5149" s="27" t="s">
        <v>5310</v>
      </c>
      <c r="E5149" s="27" t="s">
        <v>22</v>
      </c>
      <c r="F5149" s="27" t="s">
        <v>23</v>
      </c>
      <c r="G5149" s="27"/>
      <c r="H5149" s="27" t="s">
        <v>24</v>
      </c>
      <c r="I5149" s="28">
        <v>2069807000</v>
      </c>
      <c r="J5149" s="28">
        <v>0</v>
      </c>
      <c r="K5149" s="28">
        <v>2069807000</v>
      </c>
      <c r="L5149" s="29">
        <v>4.9400000000000004</v>
      </c>
      <c r="M5149" s="29">
        <f>IFERROR(_xlfn.XLOOKUP($B5149,'Ownership Metrics'!$A:$A,'Ownership Metrics'!$B:$B),"")</f>
        <v>6.16</v>
      </c>
      <c r="N5149" s="28">
        <f>IFERROR(_xlfn.XLOOKUP($B5149,'Ownership Metrics'!$A:$A,'Ownership Metrics'!$C:$C),"")</f>
        <v>4926</v>
      </c>
      <c r="O5149" s="29">
        <f>IFERROR(_xlfn.XLOOKUP($B5149,'Ownership Metrics'!$A:$A,'Ownership Metrics'!$D:$D),"")</f>
        <v>68.17</v>
      </c>
      <c r="P5149" s="29">
        <f>IFERROR(_xlfn.XLOOKUP($B5149,'Ownership Metrics'!$A:$A,'Ownership Metrics'!$E:$E),"")</f>
        <v>88.9</v>
      </c>
      <c r="Q5149" s="30">
        <f>IFERROR(_xlfn.XLOOKUP($B5149,'Ownership Metrics'!$A:$A,'Ownership Metrics'!$F:$F),"")</f>
        <v>4</v>
      </c>
      <c r="R5149" s="30">
        <f>IFERROR(_xlfn.XLOOKUP($B5149,'Ownership Metrics'!$A:$A,'Ownership Metrics'!$G:$G),"")</f>
        <v>70</v>
      </c>
      <c r="S5149" s="27" t="str">
        <f>IFERROR(_xlfn.XLOOKUP($B5149,'Ownership Metrics'!$A:$A,'Ownership Metrics'!$H:$H),"")</f>
        <v>Mayoritas</v>
      </c>
      <c r="T5149" s="27" t="str">
        <f>IFERROR(_xlfn.XLOOKUP($B5149,'Ownership Metrics'!$A:$A,'Ownership Metrics'!$I:$I),"")</f>
        <v>Tinggi</v>
      </c>
      <c r="U5149" s="27">
        <f>IF(COUNTIFS($B$2:$B5149,$B5149,$D$2:$D5149,$D5149)=1,1,0)</f>
        <v>1</v>
      </c>
      <c r="V5149" s="27">
        <f t="shared" si="241"/>
        <v>4.9400000000000004</v>
      </c>
      <c r="W5149" s="27">
        <f t="shared" si="242"/>
        <v>4</v>
      </c>
      <c r="X5149" s="27">
        <f t="shared" si="240"/>
        <v>4.9399994851000004</v>
      </c>
    </row>
    <row r="5150" spans="1:24" x14ac:dyDescent="0.25">
      <c r="A5150" s="26">
        <v>46265</v>
      </c>
      <c r="B5150" s="27" t="s">
        <v>10820</v>
      </c>
      <c r="C5150" s="27" t="s">
        <v>5309</v>
      </c>
      <c r="D5150" s="27" t="s">
        <v>5311</v>
      </c>
      <c r="E5150" s="27" t="s">
        <v>22</v>
      </c>
      <c r="F5150" s="27" t="s">
        <v>23</v>
      </c>
      <c r="G5150" s="27"/>
      <c r="H5150" s="27"/>
      <c r="I5150" s="28">
        <v>0</v>
      </c>
      <c r="J5150" s="28">
        <v>28568460000</v>
      </c>
      <c r="K5150" s="28">
        <v>28568460000</v>
      </c>
      <c r="L5150" s="29">
        <v>68.17</v>
      </c>
      <c r="M5150" s="29">
        <f>IFERROR(_xlfn.XLOOKUP($B5150,'Ownership Metrics'!$A:$A,'Ownership Metrics'!$B:$B),"")</f>
        <v>6.16</v>
      </c>
      <c r="N5150" s="28">
        <f>IFERROR(_xlfn.XLOOKUP($B5150,'Ownership Metrics'!$A:$A,'Ownership Metrics'!$C:$C),"")</f>
        <v>4926</v>
      </c>
      <c r="O5150" s="29">
        <f>IFERROR(_xlfn.XLOOKUP($B5150,'Ownership Metrics'!$A:$A,'Ownership Metrics'!$D:$D),"")</f>
        <v>68.17</v>
      </c>
      <c r="P5150" s="29">
        <f>IFERROR(_xlfn.XLOOKUP($B5150,'Ownership Metrics'!$A:$A,'Ownership Metrics'!$E:$E),"")</f>
        <v>88.9</v>
      </c>
      <c r="Q5150" s="30">
        <f>IFERROR(_xlfn.XLOOKUP($B5150,'Ownership Metrics'!$A:$A,'Ownership Metrics'!$F:$F),"")</f>
        <v>4</v>
      </c>
      <c r="R5150" s="30">
        <f>IFERROR(_xlfn.XLOOKUP($B5150,'Ownership Metrics'!$A:$A,'Ownership Metrics'!$G:$G),"")</f>
        <v>70</v>
      </c>
      <c r="S5150" s="27" t="str">
        <f>IFERROR(_xlfn.XLOOKUP($B5150,'Ownership Metrics'!$A:$A,'Ownership Metrics'!$H:$H),"")</f>
        <v>Mayoritas</v>
      </c>
      <c r="T5150" s="27" t="str">
        <f>IFERROR(_xlfn.XLOOKUP($B5150,'Ownership Metrics'!$A:$A,'Ownership Metrics'!$I:$I),"")</f>
        <v>Tinggi</v>
      </c>
      <c r="U5150" s="27">
        <f>IF(COUNTIFS($B$2:$B5150,$B5150,$D$2:$D5150,$D5150)=1,1,0)</f>
        <v>1</v>
      </c>
      <c r="V5150" s="27">
        <f t="shared" si="241"/>
        <v>68.17</v>
      </c>
      <c r="W5150" s="27">
        <f t="shared" si="242"/>
        <v>1</v>
      </c>
      <c r="X5150" s="27">
        <f t="shared" si="240"/>
        <v>68.169999485000005</v>
      </c>
    </row>
    <row r="5151" spans="1:24" x14ac:dyDescent="0.25">
      <c r="A5151" s="26">
        <v>46265</v>
      </c>
      <c r="B5151" s="27" t="s">
        <v>10820</v>
      </c>
      <c r="C5151" s="27" t="s">
        <v>5309</v>
      </c>
      <c r="D5151" s="27" t="s">
        <v>5312</v>
      </c>
      <c r="E5151" s="27" t="s">
        <v>22</v>
      </c>
      <c r="F5151" s="27" t="s">
        <v>23</v>
      </c>
      <c r="G5151" s="27"/>
      <c r="H5151" s="27" t="s">
        <v>24</v>
      </c>
      <c r="I5151" s="28">
        <v>0</v>
      </c>
      <c r="J5151" s="28">
        <v>2477682000</v>
      </c>
      <c r="K5151" s="28">
        <v>2477682000</v>
      </c>
      <c r="L5151" s="29">
        <v>5.91</v>
      </c>
      <c r="M5151" s="29">
        <f>IFERROR(_xlfn.XLOOKUP($B5151,'Ownership Metrics'!$A:$A,'Ownership Metrics'!$B:$B),"")</f>
        <v>6.16</v>
      </c>
      <c r="N5151" s="28">
        <f>IFERROR(_xlfn.XLOOKUP($B5151,'Ownership Metrics'!$A:$A,'Ownership Metrics'!$C:$C),"")</f>
        <v>4926</v>
      </c>
      <c r="O5151" s="29">
        <f>IFERROR(_xlfn.XLOOKUP($B5151,'Ownership Metrics'!$A:$A,'Ownership Metrics'!$D:$D),"")</f>
        <v>68.17</v>
      </c>
      <c r="P5151" s="29">
        <f>IFERROR(_xlfn.XLOOKUP($B5151,'Ownership Metrics'!$A:$A,'Ownership Metrics'!$E:$E),"")</f>
        <v>88.9</v>
      </c>
      <c r="Q5151" s="30">
        <f>IFERROR(_xlfn.XLOOKUP($B5151,'Ownership Metrics'!$A:$A,'Ownership Metrics'!$F:$F),"")</f>
        <v>4</v>
      </c>
      <c r="R5151" s="30">
        <f>IFERROR(_xlfn.XLOOKUP($B5151,'Ownership Metrics'!$A:$A,'Ownership Metrics'!$G:$G),"")</f>
        <v>70</v>
      </c>
      <c r="S5151" s="27" t="str">
        <f>IFERROR(_xlfn.XLOOKUP($B5151,'Ownership Metrics'!$A:$A,'Ownership Metrics'!$H:$H),"")</f>
        <v>Mayoritas</v>
      </c>
      <c r="T5151" s="27" t="str">
        <f>IFERROR(_xlfn.XLOOKUP($B5151,'Ownership Metrics'!$A:$A,'Ownership Metrics'!$I:$I),"")</f>
        <v>Tinggi</v>
      </c>
      <c r="U5151" s="27">
        <f>IF(COUNTIFS($B$2:$B5151,$B5151,$D$2:$D5151,$D5151)=1,1,0)</f>
        <v>1</v>
      </c>
      <c r="V5151" s="27">
        <f t="shared" si="241"/>
        <v>5.91</v>
      </c>
      <c r="W5151" s="27">
        <f t="shared" si="242"/>
        <v>3</v>
      </c>
      <c r="X5151" s="27">
        <f t="shared" si="240"/>
        <v>5.9099994849000002</v>
      </c>
    </row>
    <row r="5152" spans="1:24" x14ac:dyDescent="0.25">
      <c r="A5152" s="26">
        <v>46265</v>
      </c>
      <c r="B5152" s="27" t="s">
        <v>10820</v>
      </c>
      <c r="C5152" s="27" t="s">
        <v>5309</v>
      </c>
      <c r="D5152" s="27" t="s">
        <v>5313</v>
      </c>
      <c r="E5152" s="27" t="s">
        <v>22</v>
      </c>
      <c r="F5152" s="27" t="s">
        <v>32</v>
      </c>
      <c r="G5152" s="27"/>
      <c r="H5152" s="27" t="s">
        <v>1129</v>
      </c>
      <c r="I5152" s="28">
        <v>6209421300</v>
      </c>
      <c r="J5152" s="28">
        <v>0</v>
      </c>
      <c r="K5152" s="28">
        <v>6209421300</v>
      </c>
      <c r="L5152" s="29">
        <v>14.82</v>
      </c>
      <c r="M5152" s="29">
        <f>IFERROR(_xlfn.XLOOKUP($B5152,'Ownership Metrics'!$A:$A,'Ownership Metrics'!$B:$B),"")</f>
        <v>6.16</v>
      </c>
      <c r="N5152" s="28">
        <f>IFERROR(_xlfn.XLOOKUP($B5152,'Ownership Metrics'!$A:$A,'Ownership Metrics'!$C:$C),"")</f>
        <v>4926</v>
      </c>
      <c r="O5152" s="29">
        <f>IFERROR(_xlfn.XLOOKUP($B5152,'Ownership Metrics'!$A:$A,'Ownership Metrics'!$D:$D),"")</f>
        <v>68.17</v>
      </c>
      <c r="P5152" s="29">
        <f>IFERROR(_xlfn.XLOOKUP($B5152,'Ownership Metrics'!$A:$A,'Ownership Metrics'!$E:$E),"")</f>
        <v>88.9</v>
      </c>
      <c r="Q5152" s="30">
        <f>IFERROR(_xlfn.XLOOKUP($B5152,'Ownership Metrics'!$A:$A,'Ownership Metrics'!$F:$F),"")</f>
        <v>4</v>
      </c>
      <c r="R5152" s="30">
        <f>IFERROR(_xlfn.XLOOKUP($B5152,'Ownership Metrics'!$A:$A,'Ownership Metrics'!$G:$G),"")</f>
        <v>70</v>
      </c>
      <c r="S5152" s="27" t="str">
        <f>IFERROR(_xlfn.XLOOKUP($B5152,'Ownership Metrics'!$A:$A,'Ownership Metrics'!$H:$H),"")</f>
        <v>Mayoritas</v>
      </c>
      <c r="T5152" s="27" t="str">
        <f>IFERROR(_xlfn.XLOOKUP($B5152,'Ownership Metrics'!$A:$A,'Ownership Metrics'!$I:$I),"")</f>
        <v>Tinggi</v>
      </c>
      <c r="U5152" s="27">
        <f>IF(COUNTIFS($B$2:$B5152,$B5152,$D$2:$D5152,$D5152)=1,1,0)</f>
        <v>1</v>
      </c>
      <c r="V5152" s="27">
        <f t="shared" si="241"/>
        <v>14.82</v>
      </c>
      <c r="W5152" s="27">
        <f t="shared" si="242"/>
        <v>2</v>
      </c>
      <c r="X5152" s="27">
        <f t="shared" si="240"/>
        <v>14.8199994848</v>
      </c>
    </row>
    <row r="5153" spans="1:24" x14ac:dyDescent="0.25">
      <c r="A5153" s="26">
        <v>46265</v>
      </c>
      <c r="B5153" s="27" t="s">
        <v>10821</v>
      </c>
      <c r="C5153" s="27" t="s">
        <v>5315</v>
      </c>
      <c r="D5153" s="27" t="s">
        <v>5316</v>
      </c>
      <c r="E5153" s="27" t="s">
        <v>22</v>
      </c>
      <c r="F5153" s="27" t="s">
        <v>23</v>
      </c>
      <c r="G5153" s="27"/>
      <c r="H5153" s="27" t="s">
        <v>24</v>
      </c>
      <c r="I5153" s="28">
        <v>654987850</v>
      </c>
      <c r="J5153" s="28">
        <v>0</v>
      </c>
      <c r="K5153" s="28">
        <v>654987850</v>
      </c>
      <c r="L5153" s="29">
        <v>82.3</v>
      </c>
      <c r="M5153" s="29">
        <f>IFERROR(_xlfn.XLOOKUP($B5153,'Ownership Metrics'!$A:$A,'Ownership Metrics'!$B:$B),"")</f>
        <v>11.22</v>
      </c>
      <c r="N5153" s="28">
        <f>IFERROR(_xlfn.XLOOKUP($B5153,'Ownership Metrics'!$A:$A,'Ownership Metrics'!$C:$C),"")</f>
        <v>6796</v>
      </c>
      <c r="O5153" s="29">
        <f>IFERROR(_xlfn.XLOOKUP($B5153,'Ownership Metrics'!$A:$A,'Ownership Metrics'!$D:$D),"")</f>
        <v>82.3</v>
      </c>
      <c r="P5153" s="29">
        <f>IFERROR(_xlfn.XLOOKUP($B5153,'Ownership Metrics'!$A:$A,'Ownership Metrics'!$E:$E),"")</f>
        <v>88.78</v>
      </c>
      <c r="Q5153" s="30">
        <f>IFERROR(_xlfn.XLOOKUP($B5153,'Ownership Metrics'!$A:$A,'Ownership Metrics'!$F:$F),"")</f>
        <v>3</v>
      </c>
      <c r="R5153" s="30">
        <f>IFERROR(_xlfn.XLOOKUP($B5153,'Ownership Metrics'!$A:$A,'Ownership Metrics'!$G:$G),"")</f>
        <v>80</v>
      </c>
      <c r="S5153" s="27" t="str">
        <f>IFERROR(_xlfn.XLOOKUP($B5153,'Ownership Metrics'!$A:$A,'Ownership Metrics'!$H:$H),"")</f>
        <v>Mayoritas</v>
      </c>
      <c r="T5153" s="27" t="str">
        <f>IFERROR(_xlfn.XLOOKUP($B5153,'Ownership Metrics'!$A:$A,'Ownership Metrics'!$I:$I),"")</f>
        <v>Tinggi</v>
      </c>
      <c r="U5153" s="27">
        <f>IF(COUNTIFS($B$2:$B5153,$B5153,$D$2:$D5153,$D5153)=1,1,0)</f>
        <v>1</v>
      </c>
      <c r="V5153" s="27">
        <f t="shared" si="241"/>
        <v>82.3</v>
      </c>
      <c r="W5153" s="27">
        <f t="shared" si="242"/>
        <v>1</v>
      </c>
      <c r="X5153" s="27">
        <f t="shared" si="240"/>
        <v>82.299999484699995</v>
      </c>
    </row>
    <row r="5154" spans="1:24" x14ac:dyDescent="0.25">
      <c r="A5154" s="26">
        <v>46265</v>
      </c>
      <c r="B5154" s="27" t="s">
        <v>10821</v>
      </c>
      <c r="C5154" s="27" t="s">
        <v>5315</v>
      </c>
      <c r="D5154" s="27" t="s">
        <v>5317</v>
      </c>
      <c r="E5154" s="27" t="s">
        <v>35</v>
      </c>
      <c r="F5154" s="27" t="s">
        <v>32</v>
      </c>
      <c r="G5154" s="27" t="s">
        <v>195</v>
      </c>
      <c r="H5154" s="27" t="s">
        <v>196</v>
      </c>
      <c r="I5154" s="28">
        <v>18402200</v>
      </c>
      <c r="J5154" s="28">
        <v>0</v>
      </c>
      <c r="K5154" s="28">
        <v>18402200</v>
      </c>
      <c r="L5154" s="29">
        <v>2.31</v>
      </c>
      <c r="M5154" s="29">
        <f>IFERROR(_xlfn.XLOOKUP($B5154,'Ownership Metrics'!$A:$A,'Ownership Metrics'!$B:$B),"")</f>
        <v>11.22</v>
      </c>
      <c r="N5154" s="28">
        <f>IFERROR(_xlfn.XLOOKUP($B5154,'Ownership Metrics'!$A:$A,'Ownership Metrics'!$C:$C),"")</f>
        <v>6796</v>
      </c>
      <c r="O5154" s="29">
        <f>IFERROR(_xlfn.XLOOKUP($B5154,'Ownership Metrics'!$A:$A,'Ownership Metrics'!$D:$D),"")</f>
        <v>82.3</v>
      </c>
      <c r="P5154" s="29">
        <f>IFERROR(_xlfn.XLOOKUP($B5154,'Ownership Metrics'!$A:$A,'Ownership Metrics'!$E:$E),"")</f>
        <v>88.78</v>
      </c>
      <c r="Q5154" s="30">
        <f>IFERROR(_xlfn.XLOOKUP($B5154,'Ownership Metrics'!$A:$A,'Ownership Metrics'!$F:$F),"")</f>
        <v>3</v>
      </c>
      <c r="R5154" s="30">
        <f>IFERROR(_xlfn.XLOOKUP($B5154,'Ownership Metrics'!$A:$A,'Ownership Metrics'!$G:$G),"")</f>
        <v>80</v>
      </c>
      <c r="S5154" s="27" t="str">
        <f>IFERROR(_xlfn.XLOOKUP($B5154,'Ownership Metrics'!$A:$A,'Ownership Metrics'!$H:$H),"")</f>
        <v>Mayoritas</v>
      </c>
      <c r="T5154" s="27" t="str">
        <f>IFERROR(_xlfn.XLOOKUP($B5154,'Ownership Metrics'!$A:$A,'Ownership Metrics'!$I:$I),"")</f>
        <v>Tinggi</v>
      </c>
      <c r="U5154" s="27">
        <f>IF(COUNTIFS($B$2:$B5154,$B5154,$D$2:$D5154,$D5154)=1,1,0)</f>
        <v>1</v>
      </c>
      <c r="V5154" s="27">
        <f t="shared" si="241"/>
        <v>2.31</v>
      </c>
      <c r="W5154" s="27">
        <f t="shared" si="242"/>
        <v>3</v>
      </c>
      <c r="X5154" s="27">
        <f t="shared" si="240"/>
        <v>2.3099994846</v>
      </c>
    </row>
    <row r="5155" spans="1:24" x14ac:dyDescent="0.25">
      <c r="A5155" s="26">
        <v>46265</v>
      </c>
      <c r="B5155" s="27" t="s">
        <v>10821</v>
      </c>
      <c r="C5155" s="27" t="s">
        <v>5315</v>
      </c>
      <c r="D5155" s="27" t="s">
        <v>5318</v>
      </c>
      <c r="E5155" s="27" t="s">
        <v>35</v>
      </c>
      <c r="F5155" s="27" t="s">
        <v>32</v>
      </c>
      <c r="G5155" s="27" t="s">
        <v>195</v>
      </c>
      <c r="H5155" s="27" t="s">
        <v>196</v>
      </c>
      <c r="I5155" s="28">
        <v>33185300</v>
      </c>
      <c r="J5155" s="28">
        <v>0</v>
      </c>
      <c r="K5155" s="28">
        <v>33185300</v>
      </c>
      <c r="L5155" s="29">
        <v>4.17</v>
      </c>
      <c r="M5155" s="29">
        <f>IFERROR(_xlfn.XLOOKUP($B5155,'Ownership Metrics'!$A:$A,'Ownership Metrics'!$B:$B),"")</f>
        <v>11.22</v>
      </c>
      <c r="N5155" s="28">
        <f>IFERROR(_xlfn.XLOOKUP($B5155,'Ownership Metrics'!$A:$A,'Ownership Metrics'!$C:$C),"")</f>
        <v>6796</v>
      </c>
      <c r="O5155" s="29">
        <f>IFERROR(_xlfn.XLOOKUP($B5155,'Ownership Metrics'!$A:$A,'Ownership Metrics'!$D:$D),"")</f>
        <v>82.3</v>
      </c>
      <c r="P5155" s="29">
        <f>IFERROR(_xlfn.XLOOKUP($B5155,'Ownership Metrics'!$A:$A,'Ownership Metrics'!$E:$E),"")</f>
        <v>88.78</v>
      </c>
      <c r="Q5155" s="30">
        <f>IFERROR(_xlfn.XLOOKUP($B5155,'Ownership Metrics'!$A:$A,'Ownership Metrics'!$F:$F),"")</f>
        <v>3</v>
      </c>
      <c r="R5155" s="30">
        <f>IFERROR(_xlfn.XLOOKUP($B5155,'Ownership Metrics'!$A:$A,'Ownership Metrics'!$G:$G),"")</f>
        <v>80</v>
      </c>
      <c r="S5155" s="27" t="str">
        <f>IFERROR(_xlfn.XLOOKUP($B5155,'Ownership Metrics'!$A:$A,'Ownership Metrics'!$H:$H),"")</f>
        <v>Mayoritas</v>
      </c>
      <c r="T5155" s="27" t="str">
        <f>IFERROR(_xlfn.XLOOKUP($B5155,'Ownership Metrics'!$A:$A,'Ownership Metrics'!$I:$I),"")</f>
        <v>Tinggi</v>
      </c>
      <c r="U5155" s="27">
        <f>IF(COUNTIFS($B$2:$B5155,$B5155,$D$2:$D5155,$D5155)=1,1,0)</f>
        <v>1</v>
      </c>
      <c r="V5155" s="27">
        <f t="shared" si="241"/>
        <v>4.17</v>
      </c>
      <c r="W5155" s="27">
        <f t="shared" si="242"/>
        <v>2</v>
      </c>
      <c r="X5155" s="27">
        <f t="shared" si="240"/>
        <v>4.1699994844999999</v>
      </c>
    </row>
    <row r="5156" spans="1:24" x14ac:dyDescent="0.25">
      <c r="A5156" s="26">
        <v>46265</v>
      </c>
      <c r="B5156" s="27" t="s">
        <v>10822</v>
      </c>
      <c r="C5156" s="27" t="s">
        <v>5320</v>
      </c>
      <c r="D5156" s="27" t="s">
        <v>5321</v>
      </c>
      <c r="E5156" s="27" t="s">
        <v>22</v>
      </c>
      <c r="F5156" s="27" t="s">
        <v>23</v>
      </c>
      <c r="G5156" s="27"/>
      <c r="H5156" s="27" t="s">
        <v>24</v>
      </c>
      <c r="I5156" s="28">
        <v>7835213</v>
      </c>
      <c r="J5156" s="28">
        <v>0</v>
      </c>
      <c r="K5156" s="28">
        <v>7835213</v>
      </c>
      <c r="L5156" s="29">
        <v>1.61</v>
      </c>
      <c r="M5156" s="29">
        <f>IFERROR(_xlfn.XLOOKUP($B5156,'Ownership Metrics'!$A:$A,'Ownership Metrics'!$B:$B),"")</f>
        <v>10.66</v>
      </c>
      <c r="N5156" s="28">
        <f>IFERROR(_xlfn.XLOOKUP($B5156,'Ownership Metrics'!$A:$A,'Ownership Metrics'!$C:$C),"")</f>
        <v>2892</v>
      </c>
      <c r="O5156" s="29">
        <f>IFERROR(_xlfn.XLOOKUP($B5156,'Ownership Metrics'!$A:$A,'Ownership Metrics'!$D:$D),"")</f>
        <v>46.82</v>
      </c>
      <c r="P5156" s="29">
        <f>IFERROR(_xlfn.XLOOKUP($B5156,'Ownership Metrics'!$A:$A,'Ownership Metrics'!$E:$E),"")</f>
        <v>76.8</v>
      </c>
      <c r="Q5156" s="30">
        <f>IFERROR(_xlfn.XLOOKUP($B5156,'Ownership Metrics'!$A:$A,'Ownership Metrics'!$F:$F),"")</f>
        <v>9</v>
      </c>
      <c r="R5156" s="30">
        <f>IFERROR(_xlfn.XLOOKUP($B5156,'Ownership Metrics'!$A:$A,'Ownership Metrics'!$G:$G),"")</f>
        <v>51</v>
      </c>
      <c r="S5156" s="27" t="str">
        <f>IFERROR(_xlfn.XLOOKUP($B5156,'Ownership Metrics'!$A:$A,'Ownership Metrics'!$H:$H),"")</f>
        <v>Terkonsentrasi</v>
      </c>
      <c r="T5156" s="27" t="str">
        <f>IFERROR(_xlfn.XLOOKUP($B5156,'Ownership Metrics'!$A:$A,'Ownership Metrics'!$I:$I),"")</f>
        <v>Sedang</v>
      </c>
      <c r="U5156" s="27">
        <f>IF(COUNTIFS($B$2:$B5156,$B5156,$D$2:$D5156,$D5156)=1,1,0)</f>
        <v>1</v>
      </c>
      <c r="V5156" s="27">
        <f t="shared" si="241"/>
        <v>1.61</v>
      </c>
      <c r="W5156" s="27">
        <f t="shared" si="242"/>
        <v>8</v>
      </c>
      <c r="X5156" s="27">
        <f t="shared" si="240"/>
        <v>1.6099994844000001</v>
      </c>
    </row>
    <row r="5157" spans="1:24" x14ac:dyDescent="0.25">
      <c r="A5157" s="26">
        <v>46265</v>
      </c>
      <c r="B5157" s="27" t="s">
        <v>10822</v>
      </c>
      <c r="C5157" s="27" t="s">
        <v>5320</v>
      </c>
      <c r="D5157" s="27" t="s">
        <v>4119</v>
      </c>
      <c r="E5157" s="27" t="s">
        <v>139</v>
      </c>
      <c r="F5157" s="27" t="s">
        <v>23</v>
      </c>
      <c r="G5157" s="27"/>
      <c r="H5157" s="27" t="s">
        <v>24</v>
      </c>
      <c r="I5157" s="28">
        <v>11300000</v>
      </c>
      <c r="J5157" s="28">
        <v>0</v>
      </c>
      <c r="K5157" s="28">
        <v>11300000</v>
      </c>
      <c r="L5157" s="29">
        <v>2.3199999999999998</v>
      </c>
      <c r="M5157" s="29">
        <f>IFERROR(_xlfn.XLOOKUP($B5157,'Ownership Metrics'!$A:$A,'Ownership Metrics'!$B:$B),"")</f>
        <v>10.66</v>
      </c>
      <c r="N5157" s="28">
        <f>IFERROR(_xlfn.XLOOKUP($B5157,'Ownership Metrics'!$A:$A,'Ownership Metrics'!$C:$C),"")</f>
        <v>2892</v>
      </c>
      <c r="O5157" s="29">
        <f>IFERROR(_xlfn.XLOOKUP($B5157,'Ownership Metrics'!$A:$A,'Ownership Metrics'!$D:$D),"")</f>
        <v>46.82</v>
      </c>
      <c r="P5157" s="29">
        <f>IFERROR(_xlfn.XLOOKUP($B5157,'Ownership Metrics'!$A:$A,'Ownership Metrics'!$E:$E),"")</f>
        <v>76.8</v>
      </c>
      <c r="Q5157" s="30">
        <f>IFERROR(_xlfn.XLOOKUP($B5157,'Ownership Metrics'!$A:$A,'Ownership Metrics'!$F:$F),"")</f>
        <v>9</v>
      </c>
      <c r="R5157" s="30">
        <f>IFERROR(_xlfn.XLOOKUP($B5157,'Ownership Metrics'!$A:$A,'Ownership Metrics'!$G:$G),"")</f>
        <v>51</v>
      </c>
      <c r="S5157" s="27" t="str">
        <f>IFERROR(_xlfn.XLOOKUP($B5157,'Ownership Metrics'!$A:$A,'Ownership Metrics'!$H:$H),"")</f>
        <v>Terkonsentrasi</v>
      </c>
      <c r="T5157" s="27" t="str">
        <f>IFERROR(_xlfn.XLOOKUP($B5157,'Ownership Metrics'!$A:$A,'Ownership Metrics'!$I:$I),"")</f>
        <v>Sedang</v>
      </c>
      <c r="U5157" s="27">
        <f>IF(COUNTIFS($B$2:$B5157,$B5157,$D$2:$D5157,$D5157)=1,1,0)</f>
        <v>1</v>
      </c>
      <c r="V5157" s="27">
        <f t="shared" si="241"/>
        <v>2.3199999999999998</v>
      </c>
      <c r="W5157" s="27">
        <f t="shared" si="242"/>
        <v>5</v>
      </c>
      <c r="X5157" s="27">
        <f t="shared" si="240"/>
        <v>2.3199994842999998</v>
      </c>
    </row>
    <row r="5158" spans="1:24" x14ac:dyDescent="0.25">
      <c r="A5158" s="26">
        <v>46265</v>
      </c>
      <c r="B5158" s="27" t="s">
        <v>10822</v>
      </c>
      <c r="C5158" s="27" t="s">
        <v>5320</v>
      </c>
      <c r="D5158" s="27" t="s">
        <v>5322</v>
      </c>
      <c r="E5158" s="27" t="s">
        <v>83</v>
      </c>
      <c r="F5158" s="27" t="s">
        <v>23</v>
      </c>
      <c r="G5158" s="27"/>
      <c r="H5158" s="27" t="s">
        <v>24</v>
      </c>
      <c r="I5158" s="28">
        <v>228500000</v>
      </c>
      <c r="J5158" s="28">
        <v>0</v>
      </c>
      <c r="K5158" s="28">
        <v>228500000</v>
      </c>
      <c r="L5158" s="29">
        <v>46.82</v>
      </c>
      <c r="M5158" s="29">
        <f>IFERROR(_xlfn.XLOOKUP($B5158,'Ownership Metrics'!$A:$A,'Ownership Metrics'!$B:$B),"")</f>
        <v>10.66</v>
      </c>
      <c r="N5158" s="28">
        <f>IFERROR(_xlfn.XLOOKUP($B5158,'Ownership Metrics'!$A:$A,'Ownership Metrics'!$C:$C),"")</f>
        <v>2892</v>
      </c>
      <c r="O5158" s="29">
        <f>IFERROR(_xlfn.XLOOKUP($B5158,'Ownership Metrics'!$A:$A,'Ownership Metrics'!$D:$D),"")</f>
        <v>46.82</v>
      </c>
      <c r="P5158" s="29">
        <f>IFERROR(_xlfn.XLOOKUP($B5158,'Ownership Metrics'!$A:$A,'Ownership Metrics'!$E:$E),"")</f>
        <v>76.8</v>
      </c>
      <c r="Q5158" s="30">
        <f>IFERROR(_xlfn.XLOOKUP($B5158,'Ownership Metrics'!$A:$A,'Ownership Metrics'!$F:$F),"")</f>
        <v>9</v>
      </c>
      <c r="R5158" s="30">
        <f>IFERROR(_xlfn.XLOOKUP($B5158,'Ownership Metrics'!$A:$A,'Ownership Metrics'!$G:$G),"")</f>
        <v>51</v>
      </c>
      <c r="S5158" s="27" t="str">
        <f>IFERROR(_xlfn.XLOOKUP($B5158,'Ownership Metrics'!$A:$A,'Ownership Metrics'!$H:$H),"")</f>
        <v>Terkonsentrasi</v>
      </c>
      <c r="T5158" s="27" t="str">
        <f>IFERROR(_xlfn.XLOOKUP($B5158,'Ownership Metrics'!$A:$A,'Ownership Metrics'!$I:$I),"")</f>
        <v>Sedang</v>
      </c>
      <c r="U5158" s="27">
        <f>IF(COUNTIFS($B$2:$B5158,$B5158,$D$2:$D5158,$D5158)=1,1,0)</f>
        <v>1</v>
      </c>
      <c r="V5158" s="27">
        <f t="shared" si="241"/>
        <v>46.82</v>
      </c>
      <c r="W5158" s="27">
        <f t="shared" si="242"/>
        <v>1</v>
      </c>
      <c r="X5158" s="27">
        <f t="shared" si="240"/>
        <v>46.819999484200004</v>
      </c>
    </row>
    <row r="5159" spans="1:24" x14ac:dyDescent="0.25">
      <c r="A5159" s="26">
        <v>46265</v>
      </c>
      <c r="B5159" s="27" t="s">
        <v>10822</v>
      </c>
      <c r="C5159" s="27" t="s">
        <v>5320</v>
      </c>
      <c r="D5159" s="27" t="s">
        <v>5323</v>
      </c>
      <c r="E5159" s="27" t="s">
        <v>35</v>
      </c>
      <c r="F5159" s="27" t="s">
        <v>23</v>
      </c>
      <c r="G5159" s="27" t="s">
        <v>36</v>
      </c>
      <c r="H5159" s="27" t="s">
        <v>24</v>
      </c>
      <c r="I5159" s="28">
        <v>124400000</v>
      </c>
      <c r="J5159" s="28">
        <v>0</v>
      </c>
      <c r="K5159" s="28">
        <v>124400000</v>
      </c>
      <c r="L5159" s="29">
        <v>25.49</v>
      </c>
      <c r="M5159" s="29">
        <f>IFERROR(_xlfn.XLOOKUP($B5159,'Ownership Metrics'!$A:$A,'Ownership Metrics'!$B:$B),"")</f>
        <v>10.66</v>
      </c>
      <c r="N5159" s="28">
        <f>IFERROR(_xlfn.XLOOKUP($B5159,'Ownership Metrics'!$A:$A,'Ownership Metrics'!$C:$C),"")</f>
        <v>2892</v>
      </c>
      <c r="O5159" s="29">
        <f>IFERROR(_xlfn.XLOOKUP($B5159,'Ownership Metrics'!$A:$A,'Ownership Metrics'!$D:$D),"")</f>
        <v>46.82</v>
      </c>
      <c r="P5159" s="29">
        <f>IFERROR(_xlfn.XLOOKUP($B5159,'Ownership Metrics'!$A:$A,'Ownership Metrics'!$E:$E),"")</f>
        <v>76.8</v>
      </c>
      <c r="Q5159" s="30">
        <f>IFERROR(_xlfn.XLOOKUP($B5159,'Ownership Metrics'!$A:$A,'Ownership Metrics'!$F:$F),"")</f>
        <v>9</v>
      </c>
      <c r="R5159" s="30">
        <f>IFERROR(_xlfn.XLOOKUP($B5159,'Ownership Metrics'!$A:$A,'Ownership Metrics'!$G:$G),"")</f>
        <v>51</v>
      </c>
      <c r="S5159" s="27" t="str">
        <f>IFERROR(_xlfn.XLOOKUP($B5159,'Ownership Metrics'!$A:$A,'Ownership Metrics'!$H:$H),"")</f>
        <v>Terkonsentrasi</v>
      </c>
      <c r="T5159" s="27" t="str">
        <f>IFERROR(_xlfn.XLOOKUP($B5159,'Ownership Metrics'!$A:$A,'Ownership Metrics'!$I:$I),"")</f>
        <v>Sedang</v>
      </c>
      <c r="U5159" s="27">
        <f>IF(COUNTIFS($B$2:$B5159,$B5159,$D$2:$D5159,$D5159)=1,1,0)</f>
        <v>1</v>
      </c>
      <c r="V5159" s="27">
        <f t="shared" si="241"/>
        <v>25.49</v>
      </c>
      <c r="W5159" s="27">
        <f t="shared" si="242"/>
        <v>2</v>
      </c>
      <c r="X5159" s="27">
        <f t="shared" si="240"/>
        <v>25.4899994841</v>
      </c>
    </row>
    <row r="5160" spans="1:24" x14ac:dyDescent="0.25">
      <c r="A5160" s="26">
        <v>46265</v>
      </c>
      <c r="B5160" s="27" t="s">
        <v>10822</v>
      </c>
      <c r="C5160" s="27" t="s">
        <v>5320</v>
      </c>
      <c r="D5160" s="27" t="s">
        <v>5324</v>
      </c>
      <c r="E5160" s="27" t="s">
        <v>35</v>
      </c>
      <c r="F5160" s="27" t="s">
        <v>23</v>
      </c>
      <c r="G5160" s="27" t="s">
        <v>36</v>
      </c>
      <c r="H5160" s="27" t="s">
        <v>24</v>
      </c>
      <c r="I5160" s="28">
        <v>21910000</v>
      </c>
      <c r="J5160" s="28">
        <v>0</v>
      </c>
      <c r="K5160" s="28">
        <v>21910000</v>
      </c>
      <c r="L5160" s="29">
        <v>4.49</v>
      </c>
      <c r="M5160" s="29">
        <f>IFERROR(_xlfn.XLOOKUP($B5160,'Ownership Metrics'!$A:$A,'Ownership Metrics'!$B:$B),"")</f>
        <v>10.66</v>
      </c>
      <c r="N5160" s="28">
        <f>IFERROR(_xlfn.XLOOKUP($B5160,'Ownership Metrics'!$A:$A,'Ownership Metrics'!$C:$C),"")</f>
        <v>2892</v>
      </c>
      <c r="O5160" s="29">
        <f>IFERROR(_xlfn.XLOOKUP($B5160,'Ownership Metrics'!$A:$A,'Ownership Metrics'!$D:$D),"")</f>
        <v>46.82</v>
      </c>
      <c r="P5160" s="29">
        <f>IFERROR(_xlfn.XLOOKUP($B5160,'Ownership Metrics'!$A:$A,'Ownership Metrics'!$E:$E),"")</f>
        <v>76.8</v>
      </c>
      <c r="Q5160" s="30">
        <f>IFERROR(_xlfn.XLOOKUP($B5160,'Ownership Metrics'!$A:$A,'Ownership Metrics'!$F:$F),"")</f>
        <v>9</v>
      </c>
      <c r="R5160" s="30">
        <f>IFERROR(_xlfn.XLOOKUP($B5160,'Ownership Metrics'!$A:$A,'Ownership Metrics'!$G:$G),"")</f>
        <v>51</v>
      </c>
      <c r="S5160" s="27" t="str">
        <f>IFERROR(_xlfn.XLOOKUP($B5160,'Ownership Metrics'!$A:$A,'Ownership Metrics'!$H:$H),"")</f>
        <v>Terkonsentrasi</v>
      </c>
      <c r="T5160" s="27" t="str">
        <f>IFERROR(_xlfn.XLOOKUP($B5160,'Ownership Metrics'!$A:$A,'Ownership Metrics'!$I:$I),"")</f>
        <v>Sedang</v>
      </c>
      <c r="U5160" s="27">
        <f>IF(COUNTIFS($B$2:$B5160,$B5160,$D$2:$D5160,$D5160)=1,1,0)</f>
        <v>1</v>
      </c>
      <c r="V5160" s="27">
        <f t="shared" si="241"/>
        <v>4.49</v>
      </c>
      <c r="W5160" s="27">
        <f t="shared" si="242"/>
        <v>3</v>
      </c>
      <c r="X5160" s="27">
        <f t="shared" si="240"/>
        <v>4.4899994840000002</v>
      </c>
    </row>
    <row r="5161" spans="1:24" x14ac:dyDescent="0.25">
      <c r="A5161" s="26">
        <v>46265</v>
      </c>
      <c r="B5161" s="27" t="s">
        <v>10822</v>
      </c>
      <c r="C5161" s="27" t="s">
        <v>5320</v>
      </c>
      <c r="D5161" s="27" t="s">
        <v>3871</v>
      </c>
      <c r="E5161" s="27" t="s">
        <v>35</v>
      </c>
      <c r="F5161" s="27" t="s">
        <v>23</v>
      </c>
      <c r="G5161" s="27" t="s">
        <v>36</v>
      </c>
      <c r="H5161" s="27" t="s">
        <v>24</v>
      </c>
      <c r="I5161" s="28">
        <v>6647700</v>
      </c>
      <c r="J5161" s="28">
        <v>0</v>
      </c>
      <c r="K5161" s="28">
        <v>6647700</v>
      </c>
      <c r="L5161" s="29">
        <v>1.36</v>
      </c>
      <c r="M5161" s="29">
        <f>IFERROR(_xlfn.XLOOKUP($B5161,'Ownership Metrics'!$A:$A,'Ownership Metrics'!$B:$B),"")</f>
        <v>10.66</v>
      </c>
      <c r="N5161" s="28">
        <f>IFERROR(_xlfn.XLOOKUP($B5161,'Ownership Metrics'!$A:$A,'Ownership Metrics'!$C:$C),"")</f>
        <v>2892</v>
      </c>
      <c r="O5161" s="29">
        <f>IFERROR(_xlfn.XLOOKUP($B5161,'Ownership Metrics'!$A:$A,'Ownership Metrics'!$D:$D),"")</f>
        <v>46.82</v>
      </c>
      <c r="P5161" s="29">
        <f>IFERROR(_xlfn.XLOOKUP($B5161,'Ownership Metrics'!$A:$A,'Ownership Metrics'!$E:$E),"")</f>
        <v>76.8</v>
      </c>
      <c r="Q5161" s="30">
        <f>IFERROR(_xlfn.XLOOKUP($B5161,'Ownership Metrics'!$A:$A,'Ownership Metrics'!$F:$F),"")</f>
        <v>9</v>
      </c>
      <c r="R5161" s="30">
        <f>IFERROR(_xlfn.XLOOKUP($B5161,'Ownership Metrics'!$A:$A,'Ownership Metrics'!$G:$G),"")</f>
        <v>51</v>
      </c>
      <c r="S5161" s="27" t="str">
        <f>IFERROR(_xlfn.XLOOKUP($B5161,'Ownership Metrics'!$A:$A,'Ownership Metrics'!$H:$H),"")</f>
        <v>Terkonsentrasi</v>
      </c>
      <c r="T5161" s="27" t="str">
        <f>IFERROR(_xlfn.XLOOKUP($B5161,'Ownership Metrics'!$A:$A,'Ownership Metrics'!$I:$I),"")</f>
        <v>Sedang</v>
      </c>
      <c r="U5161" s="27">
        <f>IF(COUNTIFS($B$2:$B5161,$B5161,$D$2:$D5161,$D5161)=1,1,0)</f>
        <v>1</v>
      </c>
      <c r="V5161" s="27">
        <f t="shared" si="241"/>
        <v>1.36</v>
      </c>
      <c r="W5161" s="27">
        <f t="shared" si="242"/>
        <v>9</v>
      </c>
      <c r="X5161" s="27">
        <f t="shared" si="240"/>
        <v>1.3599994839</v>
      </c>
    </row>
    <row r="5162" spans="1:24" x14ac:dyDescent="0.25">
      <c r="A5162" s="26">
        <v>46265</v>
      </c>
      <c r="B5162" s="27" t="s">
        <v>10822</v>
      </c>
      <c r="C5162" s="27" t="s">
        <v>5320</v>
      </c>
      <c r="D5162" s="27" t="s">
        <v>5325</v>
      </c>
      <c r="E5162" s="27" t="s">
        <v>35</v>
      </c>
      <c r="F5162" s="27" t="s">
        <v>23</v>
      </c>
      <c r="G5162" s="27" t="s">
        <v>36</v>
      </c>
      <c r="H5162" s="27" t="s">
        <v>24</v>
      </c>
      <c r="I5162" s="28">
        <v>8900000</v>
      </c>
      <c r="J5162" s="28">
        <v>0</v>
      </c>
      <c r="K5162" s="28">
        <v>8900000</v>
      </c>
      <c r="L5162" s="29">
        <v>1.82</v>
      </c>
      <c r="M5162" s="29">
        <f>IFERROR(_xlfn.XLOOKUP($B5162,'Ownership Metrics'!$A:$A,'Ownership Metrics'!$B:$B),"")</f>
        <v>10.66</v>
      </c>
      <c r="N5162" s="28">
        <f>IFERROR(_xlfn.XLOOKUP($B5162,'Ownership Metrics'!$A:$A,'Ownership Metrics'!$C:$C),"")</f>
        <v>2892</v>
      </c>
      <c r="O5162" s="29">
        <f>IFERROR(_xlfn.XLOOKUP($B5162,'Ownership Metrics'!$A:$A,'Ownership Metrics'!$D:$D),"")</f>
        <v>46.82</v>
      </c>
      <c r="P5162" s="29">
        <f>IFERROR(_xlfn.XLOOKUP($B5162,'Ownership Metrics'!$A:$A,'Ownership Metrics'!$E:$E),"")</f>
        <v>76.8</v>
      </c>
      <c r="Q5162" s="30">
        <f>IFERROR(_xlfn.XLOOKUP($B5162,'Ownership Metrics'!$A:$A,'Ownership Metrics'!$F:$F),"")</f>
        <v>9</v>
      </c>
      <c r="R5162" s="30">
        <f>IFERROR(_xlfn.XLOOKUP($B5162,'Ownership Metrics'!$A:$A,'Ownership Metrics'!$G:$G),"")</f>
        <v>51</v>
      </c>
      <c r="S5162" s="27" t="str">
        <f>IFERROR(_xlfn.XLOOKUP($B5162,'Ownership Metrics'!$A:$A,'Ownership Metrics'!$H:$H),"")</f>
        <v>Terkonsentrasi</v>
      </c>
      <c r="T5162" s="27" t="str">
        <f>IFERROR(_xlfn.XLOOKUP($B5162,'Ownership Metrics'!$A:$A,'Ownership Metrics'!$I:$I),"")</f>
        <v>Sedang</v>
      </c>
      <c r="U5162" s="27">
        <f>IF(COUNTIFS($B$2:$B5162,$B5162,$D$2:$D5162,$D5162)=1,1,0)</f>
        <v>1</v>
      </c>
      <c r="V5162" s="27">
        <f t="shared" si="241"/>
        <v>1.82</v>
      </c>
      <c r="W5162" s="27">
        <f t="shared" si="242"/>
        <v>6</v>
      </c>
      <c r="X5162" s="27">
        <f t="shared" si="240"/>
        <v>1.8199994838</v>
      </c>
    </row>
    <row r="5163" spans="1:24" x14ac:dyDescent="0.25">
      <c r="A5163" s="26">
        <v>46265</v>
      </c>
      <c r="B5163" s="27" t="s">
        <v>10822</v>
      </c>
      <c r="C5163" s="27" t="s">
        <v>5320</v>
      </c>
      <c r="D5163" s="27" t="s">
        <v>4167</v>
      </c>
      <c r="E5163" s="27" t="s">
        <v>35</v>
      </c>
      <c r="F5163" s="27" t="s">
        <v>23</v>
      </c>
      <c r="G5163" s="27" t="s">
        <v>36</v>
      </c>
      <c r="H5163" s="27" t="s">
        <v>24</v>
      </c>
      <c r="I5163" s="28">
        <v>8500000</v>
      </c>
      <c r="J5163" s="28">
        <v>0</v>
      </c>
      <c r="K5163" s="28">
        <v>8500000</v>
      </c>
      <c r="L5163" s="29">
        <v>1.74</v>
      </c>
      <c r="M5163" s="29">
        <f>IFERROR(_xlfn.XLOOKUP($B5163,'Ownership Metrics'!$A:$A,'Ownership Metrics'!$B:$B),"")</f>
        <v>10.66</v>
      </c>
      <c r="N5163" s="28">
        <f>IFERROR(_xlfn.XLOOKUP($B5163,'Ownership Metrics'!$A:$A,'Ownership Metrics'!$C:$C),"")</f>
        <v>2892</v>
      </c>
      <c r="O5163" s="29">
        <f>IFERROR(_xlfn.XLOOKUP($B5163,'Ownership Metrics'!$A:$A,'Ownership Metrics'!$D:$D),"")</f>
        <v>46.82</v>
      </c>
      <c r="P5163" s="29">
        <f>IFERROR(_xlfn.XLOOKUP($B5163,'Ownership Metrics'!$A:$A,'Ownership Metrics'!$E:$E),"")</f>
        <v>76.8</v>
      </c>
      <c r="Q5163" s="30">
        <f>IFERROR(_xlfn.XLOOKUP($B5163,'Ownership Metrics'!$A:$A,'Ownership Metrics'!$F:$F),"")</f>
        <v>9</v>
      </c>
      <c r="R5163" s="30">
        <f>IFERROR(_xlfn.XLOOKUP($B5163,'Ownership Metrics'!$A:$A,'Ownership Metrics'!$G:$G),"")</f>
        <v>51</v>
      </c>
      <c r="S5163" s="27" t="str">
        <f>IFERROR(_xlfn.XLOOKUP($B5163,'Ownership Metrics'!$A:$A,'Ownership Metrics'!$H:$H),"")</f>
        <v>Terkonsentrasi</v>
      </c>
      <c r="T5163" s="27" t="str">
        <f>IFERROR(_xlfn.XLOOKUP($B5163,'Ownership Metrics'!$A:$A,'Ownership Metrics'!$I:$I),"")</f>
        <v>Sedang</v>
      </c>
      <c r="U5163" s="27">
        <f>IF(COUNTIFS($B$2:$B5163,$B5163,$D$2:$D5163,$D5163)=1,1,0)</f>
        <v>1</v>
      </c>
      <c r="V5163" s="27">
        <f t="shared" si="241"/>
        <v>1.74</v>
      </c>
      <c r="W5163" s="27">
        <f t="shared" si="242"/>
        <v>7</v>
      </c>
      <c r="X5163" s="27">
        <f t="shared" si="240"/>
        <v>1.7399994836999999</v>
      </c>
    </row>
    <row r="5164" spans="1:24" x14ac:dyDescent="0.25">
      <c r="A5164" s="26">
        <v>46265</v>
      </c>
      <c r="B5164" s="27" t="s">
        <v>10822</v>
      </c>
      <c r="C5164" s="27" t="s">
        <v>5320</v>
      </c>
      <c r="D5164" s="27" t="s">
        <v>5326</v>
      </c>
      <c r="E5164" s="27" t="s">
        <v>35</v>
      </c>
      <c r="F5164" s="27" t="s">
        <v>23</v>
      </c>
      <c r="G5164" s="27" t="s">
        <v>36</v>
      </c>
      <c r="H5164" s="27"/>
      <c r="I5164" s="28">
        <v>18000000</v>
      </c>
      <c r="J5164" s="28">
        <v>0</v>
      </c>
      <c r="K5164" s="28">
        <v>18000000</v>
      </c>
      <c r="L5164" s="29">
        <v>3.69</v>
      </c>
      <c r="M5164" s="29">
        <f>IFERROR(_xlfn.XLOOKUP($B5164,'Ownership Metrics'!$A:$A,'Ownership Metrics'!$B:$B),"")</f>
        <v>10.66</v>
      </c>
      <c r="N5164" s="28">
        <f>IFERROR(_xlfn.XLOOKUP($B5164,'Ownership Metrics'!$A:$A,'Ownership Metrics'!$C:$C),"")</f>
        <v>2892</v>
      </c>
      <c r="O5164" s="29">
        <f>IFERROR(_xlfn.XLOOKUP($B5164,'Ownership Metrics'!$A:$A,'Ownership Metrics'!$D:$D),"")</f>
        <v>46.82</v>
      </c>
      <c r="P5164" s="29">
        <f>IFERROR(_xlfn.XLOOKUP($B5164,'Ownership Metrics'!$A:$A,'Ownership Metrics'!$E:$E),"")</f>
        <v>76.8</v>
      </c>
      <c r="Q5164" s="30">
        <f>IFERROR(_xlfn.XLOOKUP($B5164,'Ownership Metrics'!$A:$A,'Ownership Metrics'!$F:$F),"")</f>
        <v>9</v>
      </c>
      <c r="R5164" s="30">
        <f>IFERROR(_xlfn.XLOOKUP($B5164,'Ownership Metrics'!$A:$A,'Ownership Metrics'!$G:$G),"")</f>
        <v>51</v>
      </c>
      <c r="S5164" s="27" t="str">
        <f>IFERROR(_xlfn.XLOOKUP($B5164,'Ownership Metrics'!$A:$A,'Ownership Metrics'!$H:$H),"")</f>
        <v>Terkonsentrasi</v>
      </c>
      <c r="T5164" s="27" t="str">
        <f>IFERROR(_xlfn.XLOOKUP($B5164,'Ownership Metrics'!$A:$A,'Ownership Metrics'!$I:$I),"")</f>
        <v>Sedang</v>
      </c>
      <c r="U5164" s="27">
        <f>IF(COUNTIFS($B$2:$B5164,$B5164,$D$2:$D5164,$D5164)=1,1,0)</f>
        <v>1</v>
      </c>
      <c r="V5164" s="27">
        <f t="shared" si="241"/>
        <v>3.69</v>
      </c>
      <c r="W5164" s="27">
        <f t="shared" si="242"/>
        <v>4</v>
      </c>
      <c r="X5164" s="27">
        <f t="shared" si="240"/>
        <v>3.6899994835999999</v>
      </c>
    </row>
    <row r="5165" spans="1:24" x14ac:dyDescent="0.25">
      <c r="A5165" s="26">
        <v>46265</v>
      </c>
      <c r="B5165" s="27" t="s">
        <v>10823</v>
      </c>
      <c r="C5165" s="27" t="s">
        <v>5328</v>
      </c>
      <c r="D5165" s="27" t="s">
        <v>3637</v>
      </c>
      <c r="E5165" s="27" t="s">
        <v>22</v>
      </c>
      <c r="F5165" s="27" t="s">
        <v>23</v>
      </c>
      <c r="G5165" s="27"/>
      <c r="H5165" s="27" t="s">
        <v>24</v>
      </c>
      <c r="I5165" s="28">
        <v>900000250</v>
      </c>
      <c r="J5165" s="28">
        <v>0</v>
      </c>
      <c r="K5165" s="28">
        <v>900000250</v>
      </c>
      <c r="L5165" s="29">
        <v>15.69</v>
      </c>
      <c r="M5165" s="29">
        <f>IFERROR(_xlfn.XLOOKUP($B5165,'Ownership Metrics'!$A:$A,'Ownership Metrics'!$B:$B),"")</f>
        <v>7.0000000000000007E-2</v>
      </c>
      <c r="N5165" s="28">
        <f>IFERROR(_xlfn.XLOOKUP($B5165,'Ownership Metrics'!$A:$A,'Ownership Metrics'!$C:$C),"")</f>
        <v>3209</v>
      </c>
      <c r="O5165" s="29">
        <f>IFERROR(_xlfn.XLOOKUP($B5165,'Ownership Metrics'!$A:$A,'Ownership Metrics'!$D:$D),"")</f>
        <v>38.44</v>
      </c>
      <c r="P5165" s="29">
        <f>IFERROR(_xlfn.XLOOKUP($B5165,'Ownership Metrics'!$A:$A,'Ownership Metrics'!$E:$E),"")</f>
        <v>92.38</v>
      </c>
      <c r="Q5165" s="30">
        <f>IFERROR(_xlfn.XLOOKUP($B5165,'Ownership Metrics'!$A:$A,'Ownership Metrics'!$F:$F),"")</f>
        <v>6</v>
      </c>
      <c r="R5165" s="30">
        <f>IFERROR(_xlfn.XLOOKUP($B5165,'Ownership Metrics'!$A:$A,'Ownership Metrics'!$G:$G),"")</f>
        <v>62</v>
      </c>
      <c r="S5165" s="27" t="str">
        <f>IFERROR(_xlfn.XLOOKUP($B5165,'Ownership Metrics'!$A:$A,'Ownership Metrics'!$H:$H),"")</f>
        <v>Terkonsentrasi</v>
      </c>
      <c r="T5165" s="27" t="str">
        <f>IFERROR(_xlfn.XLOOKUP($B5165,'Ownership Metrics'!$A:$A,'Ownership Metrics'!$I:$I),"")</f>
        <v>Tinggi</v>
      </c>
      <c r="U5165" s="27">
        <f>IF(COUNTIFS($B$2:$B5165,$B5165,$D$2:$D5165,$D5165)=1,1,0)</f>
        <v>1</v>
      </c>
      <c r="V5165" s="27">
        <f t="shared" si="241"/>
        <v>15.69</v>
      </c>
      <c r="W5165" s="27">
        <f t="shared" si="242"/>
        <v>3</v>
      </c>
      <c r="X5165" s="27">
        <f t="shared" si="240"/>
        <v>15.689999483499999</v>
      </c>
    </row>
    <row r="5166" spans="1:24" x14ac:dyDescent="0.25">
      <c r="A5166" s="26">
        <v>46265</v>
      </c>
      <c r="B5166" s="27" t="s">
        <v>10823</v>
      </c>
      <c r="C5166" s="27" t="s">
        <v>5328</v>
      </c>
      <c r="D5166" s="27" t="s">
        <v>5329</v>
      </c>
      <c r="E5166" s="27" t="s">
        <v>22</v>
      </c>
      <c r="F5166" s="27" t="s">
        <v>23</v>
      </c>
      <c r="G5166" s="27"/>
      <c r="H5166" s="27" t="s">
        <v>24</v>
      </c>
      <c r="I5166" s="28">
        <v>3100300</v>
      </c>
      <c r="J5166" s="28">
        <v>2202567596</v>
      </c>
      <c r="K5166" s="28">
        <v>2205667896</v>
      </c>
      <c r="L5166" s="29">
        <v>38.44</v>
      </c>
      <c r="M5166" s="29">
        <f>IFERROR(_xlfn.XLOOKUP($B5166,'Ownership Metrics'!$A:$A,'Ownership Metrics'!$B:$B),"")</f>
        <v>7.0000000000000007E-2</v>
      </c>
      <c r="N5166" s="28">
        <f>IFERROR(_xlfn.XLOOKUP($B5166,'Ownership Metrics'!$A:$A,'Ownership Metrics'!$C:$C),"")</f>
        <v>3209</v>
      </c>
      <c r="O5166" s="29">
        <f>IFERROR(_xlfn.XLOOKUP($B5166,'Ownership Metrics'!$A:$A,'Ownership Metrics'!$D:$D),"")</f>
        <v>38.44</v>
      </c>
      <c r="P5166" s="29">
        <f>IFERROR(_xlfn.XLOOKUP($B5166,'Ownership Metrics'!$A:$A,'Ownership Metrics'!$E:$E),"")</f>
        <v>92.38</v>
      </c>
      <c r="Q5166" s="30">
        <f>IFERROR(_xlfn.XLOOKUP($B5166,'Ownership Metrics'!$A:$A,'Ownership Metrics'!$F:$F),"")</f>
        <v>6</v>
      </c>
      <c r="R5166" s="30">
        <f>IFERROR(_xlfn.XLOOKUP($B5166,'Ownership Metrics'!$A:$A,'Ownership Metrics'!$G:$G),"")</f>
        <v>62</v>
      </c>
      <c r="S5166" s="27" t="str">
        <f>IFERROR(_xlfn.XLOOKUP($B5166,'Ownership Metrics'!$A:$A,'Ownership Metrics'!$H:$H),"")</f>
        <v>Terkonsentrasi</v>
      </c>
      <c r="T5166" s="27" t="str">
        <f>IFERROR(_xlfn.XLOOKUP($B5166,'Ownership Metrics'!$A:$A,'Ownership Metrics'!$I:$I),"")</f>
        <v>Tinggi</v>
      </c>
      <c r="U5166" s="27">
        <f>IF(COUNTIFS($B$2:$B5166,$B5166,$D$2:$D5166,$D5166)=1,1,0)</f>
        <v>1</v>
      </c>
      <c r="V5166" s="27">
        <f t="shared" si="241"/>
        <v>38.44</v>
      </c>
      <c r="W5166" s="27">
        <f t="shared" si="242"/>
        <v>1</v>
      </c>
      <c r="X5166" s="27">
        <f t="shared" si="240"/>
        <v>38.439999483400001</v>
      </c>
    </row>
    <row r="5167" spans="1:24" x14ac:dyDescent="0.25">
      <c r="A5167" s="26">
        <v>46265</v>
      </c>
      <c r="B5167" s="27" t="s">
        <v>10823</v>
      </c>
      <c r="C5167" s="27" t="s">
        <v>5328</v>
      </c>
      <c r="D5167" s="27" t="s">
        <v>5330</v>
      </c>
      <c r="E5167" s="27" t="s">
        <v>22</v>
      </c>
      <c r="F5167" s="27" t="s">
        <v>23</v>
      </c>
      <c r="G5167" s="27"/>
      <c r="H5167" s="27" t="s">
        <v>24</v>
      </c>
      <c r="I5167" s="28">
        <v>0</v>
      </c>
      <c r="J5167" s="28">
        <v>2194718786</v>
      </c>
      <c r="K5167" s="28">
        <v>2194718786</v>
      </c>
      <c r="L5167" s="29">
        <v>38.25</v>
      </c>
      <c r="M5167" s="29">
        <f>IFERROR(_xlfn.XLOOKUP($B5167,'Ownership Metrics'!$A:$A,'Ownership Metrics'!$B:$B),"")</f>
        <v>7.0000000000000007E-2</v>
      </c>
      <c r="N5167" s="28">
        <f>IFERROR(_xlfn.XLOOKUP($B5167,'Ownership Metrics'!$A:$A,'Ownership Metrics'!$C:$C),"")</f>
        <v>3209</v>
      </c>
      <c r="O5167" s="29">
        <f>IFERROR(_xlfn.XLOOKUP($B5167,'Ownership Metrics'!$A:$A,'Ownership Metrics'!$D:$D),"")</f>
        <v>38.44</v>
      </c>
      <c r="P5167" s="29">
        <f>IFERROR(_xlfn.XLOOKUP($B5167,'Ownership Metrics'!$A:$A,'Ownership Metrics'!$E:$E),"")</f>
        <v>92.38</v>
      </c>
      <c r="Q5167" s="30">
        <f>IFERROR(_xlfn.XLOOKUP($B5167,'Ownership Metrics'!$A:$A,'Ownership Metrics'!$F:$F),"")</f>
        <v>6</v>
      </c>
      <c r="R5167" s="30">
        <f>IFERROR(_xlfn.XLOOKUP($B5167,'Ownership Metrics'!$A:$A,'Ownership Metrics'!$G:$G),"")</f>
        <v>62</v>
      </c>
      <c r="S5167" s="27" t="str">
        <f>IFERROR(_xlfn.XLOOKUP($B5167,'Ownership Metrics'!$A:$A,'Ownership Metrics'!$H:$H),"")</f>
        <v>Terkonsentrasi</v>
      </c>
      <c r="T5167" s="27" t="str">
        <f>IFERROR(_xlfn.XLOOKUP($B5167,'Ownership Metrics'!$A:$A,'Ownership Metrics'!$I:$I),"")</f>
        <v>Tinggi</v>
      </c>
      <c r="U5167" s="27">
        <f>IF(COUNTIFS($B$2:$B5167,$B5167,$D$2:$D5167,$D5167)=1,1,0)</f>
        <v>1</v>
      </c>
      <c r="V5167" s="27">
        <f t="shared" si="241"/>
        <v>38.25</v>
      </c>
      <c r="W5167" s="27">
        <f t="shared" si="242"/>
        <v>2</v>
      </c>
      <c r="X5167" s="27">
        <f t="shared" si="240"/>
        <v>38.249999483300002</v>
      </c>
    </row>
    <row r="5168" spans="1:24" x14ac:dyDescent="0.25">
      <c r="A5168" s="26">
        <v>46265</v>
      </c>
      <c r="B5168" s="27" t="s">
        <v>10823</v>
      </c>
      <c r="C5168" s="27" t="s">
        <v>5328</v>
      </c>
      <c r="D5168" s="27" t="s">
        <v>5331</v>
      </c>
      <c r="E5168" s="27" t="s">
        <v>22</v>
      </c>
      <c r="F5168" s="27" t="s">
        <v>23</v>
      </c>
      <c r="G5168" s="27"/>
      <c r="H5168" s="27" t="s">
        <v>24</v>
      </c>
      <c r="I5168" s="28">
        <v>157463800</v>
      </c>
      <c r="J5168" s="28">
        <v>0</v>
      </c>
      <c r="K5168" s="28">
        <v>157463800</v>
      </c>
      <c r="L5168" s="29">
        <v>2.74</v>
      </c>
      <c r="M5168" s="29">
        <f>IFERROR(_xlfn.XLOOKUP($B5168,'Ownership Metrics'!$A:$A,'Ownership Metrics'!$B:$B),"")</f>
        <v>7.0000000000000007E-2</v>
      </c>
      <c r="N5168" s="28">
        <f>IFERROR(_xlfn.XLOOKUP($B5168,'Ownership Metrics'!$A:$A,'Ownership Metrics'!$C:$C),"")</f>
        <v>3209</v>
      </c>
      <c r="O5168" s="29">
        <f>IFERROR(_xlfn.XLOOKUP($B5168,'Ownership Metrics'!$A:$A,'Ownership Metrics'!$D:$D),"")</f>
        <v>38.44</v>
      </c>
      <c r="P5168" s="29">
        <f>IFERROR(_xlfn.XLOOKUP($B5168,'Ownership Metrics'!$A:$A,'Ownership Metrics'!$E:$E),"")</f>
        <v>92.38</v>
      </c>
      <c r="Q5168" s="30">
        <f>IFERROR(_xlfn.XLOOKUP($B5168,'Ownership Metrics'!$A:$A,'Ownership Metrics'!$F:$F),"")</f>
        <v>6</v>
      </c>
      <c r="R5168" s="30">
        <f>IFERROR(_xlfn.XLOOKUP($B5168,'Ownership Metrics'!$A:$A,'Ownership Metrics'!$G:$G),"")</f>
        <v>62</v>
      </c>
      <c r="S5168" s="27" t="str">
        <f>IFERROR(_xlfn.XLOOKUP($B5168,'Ownership Metrics'!$A:$A,'Ownership Metrics'!$H:$H),"")</f>
        <v>Terkonsentrasi</v>
      </c>
      <c r="T5168" s="27" t="str">
        <f>IFERROR(_xlfn.XLOOKUP($B5168,'Ownership Metrics'!$A:$A,'Ownership Metrics'!$I:$I),"")</f>
        <v>Tinggi</v>
      </c>
      <c r="U5168" s="27">
        <f>IF(COUNTIFS($B$2:$B5168,$B5168,$D$2:$D5168,$D5168)=1,1,0)</f>
        <v>1</v>
      </c>
      <c r="V5168" s="27">
        <f t="shared" si="241"/>
        <v>2.74</v>
      </c>
      <c r="W5168" s="27">
        <f t="shared" si="242"/>
        <v>5</v>
      </c>
      <c r="X5168" s="27">
        <f t="shared" si="240"/>
        <v>2.7399994832000001</v>
      </c>
    </row>
    <row r="5169" spans="1:24" x14ac:dyDescent="0.25">
      <c r="A5169" s="26">
        <v>46265</v>
      </c>
      <c r="B5169" s="27" t="s">
        <v>10823</v>
      </c>
      <c r="C5169" s="27" t="s">
        <v>5328</v>
      </c>
      <c r="D5169" s="27" t="s">
        <v>5332</v>
      </c>
      <c r="E5169" s="27" t="s">
        <v>22</v>
      </c>
      <c r="F5169" s="27" t="s">
        <v>23</v>
      </c>
      <c r="G5169" s="27"/>
      <c r="H5169" s="27" t="s">
        <v>24</v>
      </c>
      <c r="I5169" s="28">
        <v>207887700</v>
      </c>
      <c r="J5169" s="28">
        <v>0</v>
      </c>
      <c r="K5169" s="28">
        <v>207887700</v>
      </c>
      <c r="L5169" s="29">
        <v>3.62</v>
      </c>
      <c r="M5169" s="29">
        <f>IFERROR(_xlfn.XLOOKUP($B5169,'Ownership Metrics'!$A:$A,'Ownership Metrics'!$B:$B),"")</f>
        <v>7.0000000000000007E-2</v>
      </c>
      <c r="N5169" s="28">
        <f>IFERROR(_xlfn.XLOOKUP($B5169,'Ownership Metrics'!$A:$A,'Ownership Metrics'!$C:$C),"")</f>
        <v>3209</v>
      </c>
      <c r="O5169" s="29">
        <f>IFERROR(_xlfn.XLOOKUP($B5169,'Ownership Metrics'!$A:$A,'Ownership Metrics'!$D:$D),"")</f>
        <v>38.44</v>
      </c>
      <c r="P5169" s="29">
        <f>IFERROR(_xlfn.XLOOKUP($B5169,'Ownership Metrics'!$A:$A,'Ownership Metrics'!$E:$E),"")</f>
        <v>92.38</v>
      </c>
      <c r="Q5169" s="30">
        <f>IFERROR(_xlfn.XLOOKUP($B5169,'Ownership Metrics'!$A:$A,'Ownership Metrics'!$F:$F),"")</f>
        <v>6</v>
      </c>
      <c r="R5169" s="30">
        <f>IFERROR(_xlfn.XLOOKUP($B5169,'Ownership Metrics'!$A:$A,'Ownership Metrics'!$G:$G),"")</f>
        <v>62</v>
      </c>
      <c r="S5169" s="27" t="str">
        <f>IFERROR(_xlfn.XLOOKUP($B5169,'Ownership Metrics'!$A:$A,'Ownership Metrics'!$H:$H),"")</f>
        <v>Terkonsentrasi</v>
      </c>
      <c r="T5169" s="27" t="str">
        <f>IFERROR(_xlfn.XLOOKUP($B5169,'Ownership Metrics'!$A:$A,'Ownership Metrics'!$I:$I),"")</f>
        <v>Tinggi</v>
      </c>
      <c r="U5169" s="27">
        <f>IF(COUNTIFS($B$2:$B5169,$B5169,$D$2:$D5169,$D5169)=1,1,0)</f>
        <v>1</v>
      </c>
      <c r="V5169" s="27">
        <f t="shared" si="241"/>
        <v>3.62</v>
      </c>
      <c r="W5169" s="27">
        <f t="shared" si="242"/>
        <v>4</v>
      </c>
      <c r="X5169" s="27">
        <f t="shared" si="240"/>
        <v>3.6199994831</v>
      </c>
    </row>
    <row r="5170" spans="1:24" x14ac:dyDescent="0.25">
      <c r="A5170" s="26">
        <v>46265</v>
      </c>
      <c r="B5170" s="27" t="s">
        <v>10823</v>
      </c>
      <c r="C5170" s="27" t="s">
        <v>5328</v>
      </c>
      <c r="D5170" s="27" t="s">
        <v>3641</v>
      </c>
      <c r="E5170" s="27" t="s">
        <v>35</v>
      </c>
      <c r="F5170" s="27" t="s">
        <v>23</v>
      </c>
      <c r="G5170" s="27" t="s">
        <v>36</v>
      </c>
      <c r="H5170" s="27" t="s">
        <v>24</v>
      </c>
      <c r="I5170" s="28">
        <v>68237250</v>
      </c>
      <c r="J5170" s="28">
        <v>0</v>
      </c>
      <c r="K5170" s="28">
        <v>68237250</v>
      </c>
      <c r="L5170" s="29">
        <v>1.19</v>
      </c>
      <c r="M5170" s="29">
        <f>IFERROR(_xlfn.XLOOKUP($B5170,'Ownership Metrics'!$A:$A,'Ownership Metrics'!$B:$B),"")</f>
        <v>7.0000000000000007E-2</v>
      </c>
      <c r="N5170" s="28">
        <f>IFERROR(_xlfn.XLOOKUP($B5170,'Ownership Metrics'!$A:$A,'Ownership Metrics'!$C:$C),"")</f>
        <v>3209</v>
      </c>
      <c r="O5170" s="29">
        <f>IFERROR(_xlfn.XLOOKUP($B5170,'Ownership Metrics'!$A:$A,'Ownership Metrics'!$D:$D),"")</f>
        <v>38.44</v>
      </c>
      <c r="P5170" s="29">
        <f>IFERROR(_xlfn.XLOOKUP($B5170,'Ownership Metrics'!$A:$A,'Ownership Metrics'!$E:$E),"")</f>
        <v>92.38</v>
      </c>
      <c r="Q5170" s="30">
        <f>IFERROR(_xlfn.XLOOKUP($B5170,'Ownership Metrics'!$A:$A,'Ownership Metrics'!$F:$F),"")</f>
        <v>6</v>
      </c>
      <c r="R5170" s="30">
        <f>IFERROR(_xlfn.XLOOKUP($B5170,'Ownership Metrics'!$A:$A,'Ownership Metrics'!$G:$G),"")</f>
        <v>62</v>
      </c>
      <c r="S5170" s="27" t="str">
        <f>IFERROR(_xlfn.XLOOKUP($B5170,'Ownership Metrics'!$A:$A,'Ownership Metrics'!$H:$H),"")</f>
        <v>Terkonsentrasi</v>
      </c>
      <c r="T5170" s="27" t="str">
        <f>IFERROR(_xlfn.XLOOKUP($B5170,'Ownership Metrics'!$A:$A,'Ownership Metrics'!$I:$I),"")</f>
        <v>Tinggi</v>
      </c>
      <c r="U5170" s="27">
        <f>IF(COUNTIFS($B$2:$B5170,$B5170,$D$2:$D5170,$D5170)=1,1,0)</f>
        <v>1</v>
      </c>
      <c r="V5170" s="27">
        <f t="shared" si="241"/>
        <v>1.19</v>
      </c>
      <c r="W5170" s="27">
        <f t="shared" si="242"/>
        <v>6</v>
      </c>
      <c r="X5170" s="27">
        <f t="shared" si="240"/>
        <v>1.189999483</v>
      </c>
    </row>
    <row r="5171" spans="1:24" x14ac:dyDescent="0.25">
      <c r="A5171" s="26">
        <v>46265</v>
      </c>
      <c r="B5171" s="27" t="s">
        <v>10824</v>
      </c>
      <c r="C5171" s="27" t="s">
        <v>5334</v>
      </c>
      <c r="D5171" s="27" t="s">
        <v>5335</v>
      </c>
      <c r="E5171" s="27" t="s">
        <v>51</v>
      </c>
      <c r="F5171" s="27" t="s">
        <v>23</v>
      </c>
      <c r="G5171" s="27"/>
      <c r="H5171" s="27" t="s">
        <v>24</v>
      </c>
      <c r="I5171" s="28">
        <v>182093745</v>
      </c>
      <c r="J5171" s="28">
        <v>0</v>
      </c>
      <c r="K5171" s="28">
        <v>182093745</v>
      </c>
      <c r="L5171" s="29">
        <v>32.04</v>
      </c>
      <c r="M5171" s="29">
        <f>IFERROR(_xlfn.XLOOKUP($B5171,'Ownership Metrics'!$A:$A,'Ownership Metrics'!$B:$B),"")</f>
        <v>28.19</v>
      </c>
      <c r="N5171" s="28">
        <f>IFERROR(_xlfn.XLOOKUP($B5171,'Ownership Metrics'!$A:$A,'Ownership Metrics'!$C:$C),"")</f>
        <v>2380</v>
      </c>
      <c r="O5171" s="29">
        <f>IFERROR(_xlfn.XLOOKUP($B5171,'Ownership Metrics'!$A:$A,'Ownership Metrics'!$D:$D),"")</f>
        <v>36.65</v>
      </c>
      <c r="P5171" s="29">
        <f>IFERROR(_xlfn.XLOOKUP($B5171,'Ownership Metrics'!$A:$A,'Ownership Metrics'!$E:$E),"")</f>
        <v>71.81</v>
      </c>
      <c r="Q5171" s="30">
        <f>IFERROR(_xlfn.XLOOKUP($B5171,'Ownership Metrics'!$A:$A,'Ownership Metrics'!$F:$F),"")</f>
        <v>3</v>
      </c>
      <c r="R5171" s="30">
        <f>IFERROR(_xlfn.XLOOKUP($B5171,'Ownership Metrics'!$A:$A,'Ownership Metrics'!$G:$G),"")</f>
        <v>54</v>
      </c>
      <c r="S5171" s="27" t="str">
        <f>IFERROR(_xlfn.XLOOKUP($B5171,'Ownership Metrics'!$A:$A,'Ownership Metrics'!$H:$H),"")</f>
        <v>Terkonsentrasi</v>
      </c>
      <c r="T5171" s="27" t="str">
        <f>IFERROR(_xlfn.XLOOKUP($B5171,'Ownership Metrics'!$A:$A,'Ownership Metrics'!$I:$I),"")</f>
        <v>Sedang</v>
      </c>
      <c r="U5171" s="27">
        <f>IF(COUNTIFS($B$2:$B5171,$B5171,$D$2:$D5171,$D5171)=1,1,0)</f>
        <v>1</v>
      </c>
      <c r="V5171" s="27">
        <f t="shared" si="241"/>
        <v>32.04</v>
      </c>
      <c r="W5171" s="27">
        <f t="shared" si="242"/>
        <v>2</v>
      </c>
      <c r="X5171" s="27">
        <f t="shared" si="240"/>
        <v>32.039999482900001</v>
      </c>
    </row>
    <row r="5172" spans="1:24" x14ac:dyDescent="0.25">
      <c r="A5172" s="26">
        <v>46265</v>
      </c>
      <c r="B5172" s="27" t="s">
        <v>10824</v>
      </c>
      <c r="C5172" s="27" t="s">
        <v>5334</v>
      </c>
      <c r="D5172" s="27" t="s">
        <v>5336</v>
      </c>
      <c r="E5172" s="27" t="s">
        <v>51</v>
      </c>
      <c r="F5172" s="27" t="s">
        <v>23</v>
      </c>
      <c r="G5172" s="27"/>
      <c r="H5172" s="27" t="s">
        <v>24</v>
      </c>
      <c r="I5172" s="28">
        <v>208315040</v>
      </c>
      <c r="J5172" s="28">
        <v>0</v>
      </c>
      <c r="K5172" s="28">
        <v>208315040</v>
      </c>
      <c r="L5172" s="29">
        <v>36.65</v>
      </c>
      <c r="M5172" s="29">
        <f>IFERROR(_xlfn.XLOOKUP($B5172,'Ownership Metrics'!$A:$A,'Ownership Metrics'!$B:$B),"")</f>
        <v>28.19</v>
      </c>
      <c r="N5172" s="28">
        <f>IFERROR(_xlfn.XLOOKUP($B5172,'Ownership Metrics'!$A:$A,'Ownership Metrics'!$C:$C),"")</f>
        <v>2380</v>
      </c>
      <c r="O5172" s="29">
        <f>IFERROR(_xlfn.XLOOKUP($B5172,'Ownership Metrics'!$A:$A,'Ownership Metrics'!$D:$D),"")</f>
        <v>36.65</v>
      </c>
      <c r="P5172" s="29">
        <f>IFERROR(_xlfn.XLOOKUP($B5172,'Ownership Metrics'!$A:$A,'Ownership Metrics'!$E:$E),"")</f>
        <v>71.81</v>
      </c>
      <c r="Q5172" s="30">
        <f>IFERROR(_xlfn.XLOOKUP($B5172,'Ownership Metrics'!$A:$A,'Ownership Metrics'!$F:$F),"")</f>
        <v>3</v>
      </c>
      <c r="R5172" s="30">
        <f>IFERROR(_xlfn.XLOOKUP($B5172,'Ownership Metrics'!$A:$A,'Ownership Metrics'!$G:$G),"")</f>
        <v>54</v>
      </c>
      <c r="S5172" s="27" t="str">
        <f>IFERROR(_xlfn.XLOOKUP($B5172,'Ownership Metrics'!$A:$A,'Ownership Metrics'!$H:$H),"")</f>
        <v>Terkonsentrasi</v>
      </c>
      <c r="T5172" s="27" t="str">
        <f>IFERROR(_xlfn.XLOOKUP($B5172,'Ownership Metrics'!$A:$A,'Ownership Metrics'!$I:$I),"")</f>
        <v>Sedang</v>
      </c>
      <c r="U5172" s="27">
        <f>IF(COUNTIFS($B$2:$B5172,$B5172,$D$2:$D5172,$D5172)=1,1,0)</f>
        <v>1</v>
      </c>
      <c r="V5172" s="27">
        <f t="shared" si="241"/>
        <v>36.65</v>
      </c>
      <c r="W5172" s="27">
        <f t="shared" si="242"/>
        <v>1</v>
      </c>
      <c r="X5172" s="27">
        <f t="shared" si="240"/>
        <v>36.649999482799998</v>
      </c>
    </row>
    <row r="5173" spans="1:24" x14ac:dyDescent="0.25">
      <c r="A5173" s="26">
        <v>46265</v>
      </c>
      <c r="B5173" s="27" t="s">
        <v>10824</v>
      </c>
      <c r="C5173" s="27" t="s">
        <v>5334</v>
      </c>
      <c r="D5173" s="27" t="s">
        <v>2140</v>
      </c>
      <c r="E5173" s="27" t="s">
        <v>35</v>
      </c>
      <c r="F5173" s="27" t="s">
        <v>23</v>
      </c>
      <c r="G5173" s="27" t="s">
        <v>36</v>
      </c>
      <c r="H5173" s="27"/>
      <c r="I5173" s="28">
        <v>17750322</v>
      </c>
      <c r="J5173" s="28">
        <v>0</v>
      </c>
      <c r="K5173" s="28">
        <v>17750322</v>
      </c>
      <c r="L5173" s="29">
        <v>3.12</v>
      </c>
      <c r="M5173" s="29">
        <f>IFERROR(_xlfn.XLOOKUP($B5173,'Ownership Metrics'!$A:$A,'Ownership Metrics'!$B:$B),"")</f>
        <v>28.19</v>
      </c>
      <c r="N5173" s="28">
        <f>IFERROR(_xlfn.XLOOKUP($B5173,'Ownership Metrics'!$A:$A,'Ownership Metrics'!$C:$C),"")</f>
        <v>2380</v>
      </c>
      <c r="O5173" s="29">
        <f>IFERROR(_xlfn.XLOOKUP($B5173,'Ownership Metrics'!$A:$A,'Ownership Metrics'!$D:$D),"")</f>
        <v>36.65</v>
      </c>
      <c r="P5173" s="29">
        <f>IFERROR(_xlfn.XLOOKUP($B5173,'Ownership Metrics'!$A:$A,'Ownership Metrics'!$E:$E),"")</f>
        <v>71.81</v>
      </c>
      <c r="Q5173" s="30">
        <f>IFERROR(_xlfn.XLOOKUP($B5173,'Ownership Metrics'!$A:$A,'Ownership Metrics'!$F:$F),"")</f>
        <v>3</v>
      </c>
      <c r="R5173" s="30">
        <f>IFERROR(_xlfn.XLOOKUP($B5173,'Ownership Metrics'!$A:$A,'Ownership Metrics'!$G:$G),"")</f>
        <v>54</v>
      </c>
      <c r="S5173" s="27" t="str">
        <f>IFERROR(_xlfn.XLOOKUP($B5173,'Ownership Metrics'!$A:$A,'Ownership Metrics'!$H:$H),"")</f>
        <v>Terkonsentrasi</v>
      </c>
      <c r="T5173" s="27" t="str">
        <f>IFERROR(_xlfn.XLOOKUP($B5173,'Ownership Metrics'!$A:$A,'Ownership Metrics'!$I:$I),"")</f>
        <v>Sedang</v>
      </c>
      <c r="U5173" s="27">
        <f>IF(COUNTIFS($B$2:$B5173,$B5173,$D$2:$D5173,$D5173)=1,1,0)</f>
        <v>1</v>
      </c>
      <c r="V5173" s="27">
        <f t="shared" si="241"/>
        <v>3.12</v>
      </c>
      <c r="W5173" s="27">
        <f t="shared" si="242"/>
        <v>3</v>
      </c>
      <c r="X5173" s="27">
        <f t="shared" si="240"/>
        <v>3.1199994826999999</v>
      </c>
    </row>
    <row r="5174" spans="1:24" x14ac:dyDescent="0.25">
      <c r="A5174" s="26">
        <v>46265</v>
      </c>
      <c r="B5174" s="27" t="s">
        <v>10825</v>
      </c>
      <c r="C5174" s="27" t="s">
        <v>5338</v>
      </c>
      <c r="D5174" s="27" t="s">
        <v>5339</v>
      </c>
      <c r="E5174" s="27" t="s">
        <v>83</v>
      </c>
      <c r="F5174" s="27" t="s">
        <v>23</v>
      </c>
      <c r="G5174" s="27"/>
      <c r="H5174" s="27" t="s">
        <v>24</v>
      </c>
      <c r="I5174" s="28">
        <v>1710331400</v>
      </c>
      <c r="J5174" s="28">
        <v>0</v>
      </c>
      <c r="K5174" s="28">
        <v>1710331400</v>
      </c>
      <c r="L5174" s="29">
        <v>49.92</v>
      </c>
      <c r="M5174" s="29">
        <f>IFERROR(_xlfn.XLOOKUP($B5174,'Ownership Metrics'!$A:$A,'Ownership Metrics'!$B:$B),"")</f>
        <v>42.51</v>
      </c>
      <c r="N5174" s="28">
        <f>IFERROR(_xlfn.XLOOKUP($B5174,'Ownership Metrics'!$A:$A,'Ownership Metrics'!$C:$C),"")</f>
        <v>2507</v>
      </c>
      <c r="O5174" s="29">
        <f>IFERROR(_xlfn.XLOOKUP($B5174,'Ownership Metrics'!$A:$A,'Ownership Metrics'!$D:$D),"")</f>
        <v>49.92</v>
      </c>
      <c r="P5174" s="29">
        <f>IFERROR(_xlfn.XLOOKUP($B5174,'Ownership Metrics'!$A:$A,'Ownership Metrics'!$E:$E),"")</f>
        <v>54.25</v>
      </c>
      <c r="Q5174" s="30">
        <f>IFERROR(_xlfn.XLOOKUP($B5174,'Ownership Metrics'!$A:$A,'Ownership Metrics'!$F:$F),"")</f>
        <v>6</v>
      </c>
      <c r="R5174" s="30">
        <f>IFERROR(_xlfn.XLOOKUP($B5174,'Ownership Metrics'!$A:$A,'Ownership Metrics'!$G:$G),"")</f>
        <v>45</v>
      </c>
      <c r="S5174" s="27" t="str">
        <f>IFERROR(_xlfn.XLOOKUP($B5174,'Ownership Metrics'!$A:$A,'Ownership Metrics'!$H:$H),"")</f>
        <v>Moderat</v>
      </c>
      <c r="T5174" s="27" t="str">
        <f>IFERROR(_xlfn.XLOOKUP($B5174,'Ownership Metrics'!$A:$A,'Ownership Metrics'!$I:$I),"")</f>
        <v>Sedang</v>
      </c>
      <c r="U5174" s="27">
        <f>IF(COUNTIFS($B$2:$B5174,$B5174,$D$2:$D5174,$D5174)=1,1,0)</f>
        <v>1</v>
      </c>
      <c r="V5174" s="27">
        <f t="shared" si="241"/>
        <v>49.92</v>
      </c>
      <c r="W5174" s="27">
        <f t="shared" si="242"/>
        <v>1</v>
      </c>
      <c r="X5174" s="27">
        <f t="shared" si="240"/>
        <v>49.919999482600005</v>
      </c>
    </row>
    <row r="5175" spans="1:24" x14ac:dyDescent="0.25">
      <c r="A5175" s="26">
        <v>46265</v>
      </c>
      <c r="B5175" s="27" t="s">
        <v>10825</v>
      </c>
      <c r="C5175" s="27" t="s">
        <v>5338</v>
      </c>
      <c r="D5175" s="27" t="s">
        <v>683</v>
      </c>
      <c r="E5175" s="27" t="s">
        <v>83</v>
      </c>
      <c r="F5175" s="27" t="s">
        <v>32</v>
      </c>
      <c r="G5175" s="27"/>
      <c r="H5175" s="27" t="s">
        <v>256</v>
      </c>
      <c r="I5175" s="28">
        <v>35693500</v>
      </c>
      <c r="J5175" s="28">
        <v>0</v>
      </c>
      <c r="K5175" s="28">
        <v>35693500</v>
      </c>
      <c r="L5175" s="29">
        <v>1.04</v>
      </c>
      <c r="M5175" s="29">
        <f>IFERROR(_xlfn.XLOOKUP($B5175,'Ownership Metrics'!$A:$A,'Ownership Metrics'!$B:$B),"")</f>
        <v>42.51</v>
      </c>
      <c r="N5175" s="28">
        <f>IFERROR(_xlfn.XLOOKUP($B5175,'Ownership Metrics'!$A:$A,'Ownership Metrics'!$C:$C),"")</f>
        <v>2507</v>
      </c>
      <c r="O5175" s="29">
        <f>IFERROR(_xlfn.XLOOKUP($B5175,'Ownership Metrics'!$A:$A,'Ownership Metrics'!$D:$D),"")</f>
        <v>49.92</v>
      </c>
      <c r="P5175" s="29">
        <f>IFERROR(_xlfn.XLOOKUP($B5175,'Ownership Metrics'!$A:$A,'Ownership Metrics'!$E:$E),"")</f>
        <v>54.25</v>
      </c>
      <c r="Q5175" s="30">
        <f>IFERROR(_xlfn.XLOOKUP($B5175,'Ownership Metrics'!$A:$A,'Ownership Metrics'!$F:$F),"")</f>
        <v>6</v>
      </c>
      <c r="R5175" s="30">
        <f>IFERROR(_xlfn.XLOOKUP($B5175,'Ownership Metrics'!$A:$A,'Ownership Metrics'!$G:$G),"")</f>
        <v>45</v>
      </c>
      <c r="S5175" s="27" t="str">
        <f>IFERROR(_xlfn.XLOOKUP($B5175,'Ownership Metrics'!$A:$A,'Ownership Metrics'!$H:$H),"")</f>
        <v>Moderat</v>
      </c>
      <c r="T5175" s="27" t="str">
        <f>IFERROR(_xlfn.XLOOKUP($B5175,'Ownership Metrics'!$A:$A,'Ownership Metrics'!$I:$I),"")</f>
        <v>Sedang</v>
      </c>
      <c r="U5175" s="27">
        <f>IF(COUNTIFS($B$2:$B5175,$B5175,$D$2:$D5175,$D5175)=1,1,0)</f>
        <v>1</v>
      </c>
      <c r="V5175" s="27">
        <f t="shared" si="241"/>
        <v>1.04</v>
      </c>
      <c r="W5175" s="27">
        <f t="shared" si="242"/>
        <v>5</v>
      </c>
      <c r="X5175" s="27">
        <f t="shared" si="240"/>
        <v>1.0399994825000001</v>
      </c>
    </row>
    <row r="5176" spans="1:24" x14ac:dyDescent="0.25">
      <c r="A5176" s="26">
        <v>46265</v>
      </c>
      <c r="B5176" s="27" t="s">
        <v>10825</v>
      </c>
      <c r="C5176" s="27" t="s">
        <v>5338</v>
      </c>
      <c r="D5176" s="27" t="s">
        <v>3748</v>
      </c>
      <c r="E5176" s="27" t="s">
        <v>35</v>
      </c>
      <c r="F5176" s="27" t="s">
        <v>23</v>
      </c>
      <c r="G5176" s="27" t="s">
        <v>36</v>
      </c>
      <c r="H5176" s="27" t="s">
        <v>24</v>
      </c>
      <c r="I5176" s="28">
        <v>41500005</v>
      </c>
      <c r="J5176" s="28">
        <v>0</v>
      </c>
      <c r="K5176" s="28">
        <v>41500005</v>
      </c>
      <c r="L5176" s="29">
        <v>1.21</v>
      </c>
      <c r="M5176" s="29">
        <f>IFERROR(_xlfn.XLOOKUP($B5176,'Ownership Metrics'!$A:$A,'Ownership Metrics'!$B:$B),"")</f>
        <v>42.51</v>
      </c>
      <c r="N5176" s="28">
        <f>IFERROR(_xlfn.XLOOKUP($B5176,'Ownership Metrics'!$A:$A,'Ownership Metrics'!$C:$C),"")</f>
        <v>2507</v>
      </c>
      <c r="O5176" s="29">
        <f>IFERROR(_xlfn.XLOOKUP($B5176,'Ownership Metrics'!$A:$A,'Ownership Metrics'!$D:$D),"")</f>
        <v>49.92</v>
      </c>
      <c r="P5176" s="29">
        <f>IFERROR(_xlfn.XLOOKUP($B5176,'Ownership Metrics'!$A:$A,'Ownership Metrics'!$E:$E),"")</f>
        <v>54.25</v>
      </c>
      <c r="Q5176" s="30">
        <f>IFERROR(_xlfn.XLOOKUP($B5176,'Ownership Metrics'!$A:$A,'Ownership Metrics'!$F:$F),"")</f>
        <v>6</v>
      </c>
      <c r="R5176" s="30">
        <f>IFERROR(_xlfn.XLOOKUP($B5176,'Ownership Metrics'!$A:$A,'Ownership Metrics'!$G:$G),"")</f>
        <v>45</v>
      </c>
      <c r="S5176" s="27" t="str">
        <f>IFERROR(_xlfn.XLOOKUP($B5176,'Ownership Metrics'!$A:$A,'Ownership Metrics'!$H:$H),"")</f>
        <v>Moderat</v>
      </c>
      <c r="T5176" s="27" t="str">
        <f>IFERROR(_xlfn.XLOOKUP($B5176,'Ownership Metrics'!$A:$A,'Ownership Metrics'!$I:$I),"")</f>
        <v>Sedang</v>
      </c>
      <c r="U5176" s="27">
        <f>IF(COUNTIFS($B$2:$B5176,$B5176,$D$2:$D5176,$D5176)=1,1,0)</f>
        <v>1</v>
      </c>
      <c r="V5176" s="27">
        <f t="shared" si="241"/>
        <v>1.21</v>
      </c>
      <c r="W5176" s="27">
        <f t="shared" si="242"/>
        <v>3</v>
      </c>
      <c r="X5176" s="27">
        <f t="shared" si="240"/>
        <v>1.2099994824</v>
      </c>
    </row>
    <row r="5177" spans="1:24" x14ac:dyDescent="0.25">
      <c r="A5177" s="26">
        <v>46265</v>
      </c>
      <c r="B5177" s="27" t="s">
        <v>10825</v>
      </c>
      <c r="C5177" s="27" t="s">
        <v>5338</v>
      </c>
      <c r="D5177" s="27" t="s">
        <v>5340</v>
      </c>
      <c r="E5177" s="27" t="s">
        <v>35</v>
      </c>
      <c r="F5177" s="27" t="s">
        <v>23</v>
      </c>
      <c r="G5177" s="27" t="s">
        <v>36</v>
      </c>
      <c r="H5177" s="27" t="s">
        <v>24</v>
      </c>
      <c r="I5177" s="28">
        <v>35332901</v>
      </c>
      <c r="J5177" s="28">
        <v>0</v>
      </c>
      <c r="K5177" s="28">
        <v>35332901</v>
      </c>
      <c r="L5177" s="29">
        <v>1.03</v>
      </c>
      <c r="M5177" s="29">
        <f>IFERROR(_xlfn.XLOOKUP($B5177,'Ownership Metrics'!$A:$A,'Ownership Metrics'!$B:$B),"")</f>
        <v>42.51</v>
      </c>
      <c r="N5177" s="28">
        <f>IFERROR(_xlfn.XLOOKUP($B5177,'Ownership Metrics'!$A:$A,'Ownership Metrics'!$C:$C),"")</f>
        <v>2507</v>
      </c>
      <c r="O5177" s="29">
        <f>IFERROR(_xlfn.XLOOKUP($B5177,'Ownership Metrics'!$A:$A,'Ownership Metrics'!$D:$D),"")</f>
        <v>49.92</v>
      </c>
      <c r="P5177" s="29">
        <f>IFERROR(_xlfn.XLOOKUP($B5177,'Ownership Metrics'!$A:$A,'Ownership Metrics'!$E:$E),"")</f>
        <v>54.25</v>
      </c>
      <c r="Q5177" s="30">
        <f>IFERROR(_xlfn.XLOOKUP($B5177,'Ownership Metrics'!$A:$A,'Ownership Metrics'!$F:$F),"")</f>
        <v>6</v>
      </c>
      <c r="R5177" s="30">
        <f>IFERROR(_xlfn.XLOOKUP($B5177,'Ownership Metrics'!$A:$A,'Ownership Metrics'!$G:$G),"")</f>
        <v>45</v>
      </c>
      <c r="S5177" s="27" t="str">
        <f>IFERROR(_xlfn.XLOOKUP($B5177,'Ownership Metrics'!$A:$A,'Ownership Metrics'!$H:$H),"")</f>
        <v>Moderat</v>
      </c>
      <c r="T5177" s="27" t="str">
        <f>IFERROR(_xlfn.XLOOKUP($B5177,'Ownership Metrics'!$A:$A,'Ownership Metrics'!$I:$I),"")</f>
        <v>Sedang</v>
      </c>
      <c r="U5177" s="27">
        <f>IF(COUNTIFS($B$2:$B5177,$B5177,$D$2:$D5177,$D5177)=1,1,0)</f>
        <v>1</v>
      </c>
      <c r="V5177" s="27">
        <f t="shared" si="241"/>
        <v>1.03</v>
      </c>
      <c r="W5177" s="27">
        <f t="shared" si="242"/>
        <v>6</v>
      </c>
      <c r="X5177" s="27">
        <f t="shared" si="240"/>
        <v>1.0299994823</v>
      </c>
    </row>
    <row r="5178" spans="1:24" x14ac:dyDescent="0.25">
      <c r="A5178" s="26">
        <v>46265</v>
      </c>
      <c r="B5178" s="27" t="s">
        <v>10825</v>
      </c>
      <c r="C5178" s="27" t="s">
        <v>5338</v>
      </c>
      <c r="D5178" s="27" t="s">
        <v>5341</v>
      </c>
      <c r="E5178" s="27" t="s">
        <v>35</v>
      </c>
      <c r="F5178" s="27" t="s">
        <v>23</v>
      </c>
      <c r="G5178" s="27" t="s">
        <v>36</v>
      </c>
      <c r="H5178" s="27" t="s">
        <v>24</v>
      </c>
      <c r="I5178" s="28">
        <v>106840000</v>
      </c>
      <c r="J5178" s="28">
        <v>0</v>
      </c>
      <c r="K5178" s="28">
        <v>106840000</v>
      </c>
      <c r="L5178" s="29">
        <v>3.12</v>
      </c>
      <c r="M5178" s="29">
        <f>IFERROR(_xlfn.XLOOKUP($B5178,'Ownership Metrics'!$A:$A,'Ownership Metrics'!$B:$B),"")</f>
        <v>42.51</v>
      </c>
      <c r="N5178" s="28">
        <f>IFERROR(_xlfn.XLOOKUP($B5178,'Ownership Metrics'!$A:$A,'Ownership Metrics'!$C:$C),"")</f>
        <v>2507</v>
      </c>
      <c r="O5178" s="29">
        <f>IFERROR(_xlfn.XLOOKUP($B5178,'Ownership Metrics'!$A:$A,'Ownership Metrics'!$D:$D),"")</f>
        <v>49.92</v>
      </c>
      <c r="P5178" s="29">
        <f>IFERROR(_xlfn.XLOOKUP($B5178,'Ownership Metrics'!$A:$A,'Ownership Metrics'!$E:$E),"")</f>
        <v>54.25</v>
      </c>
      <c r="Q5178" s="30">
        <f>IFERROR(_xlfn.XLOOKUP($B5178,'Ownership Metrics'!$A:$A,'Ownership Metrics'!$F:$F),"")</f>
        <v>6</v>
      </c>
      <c r="R5178" s="30">
        <f>IFERROR(_xlfn.XLOOKUP($B5178,'Ownership Metrics'!$A:$A,'Ownership Metrics'!$G:$G),"")</f>
        <v>45</v>
      </c>
      <c r="S5178" s="27" t="str">
        <f>IFERROR(_xlfn.XLOOKUP($B5178,'Ownership Metrics'!$A:$A,'Ownership Metrics'!$H:$H),"")</f>
        <v>Moderat</v>
      </c>
      <c r="T5178" s="27" t="str">
        <f>IFERROR(_xlfn.XLOOKUP($B5178,'Ownership Metrics'!$A:$A,'Ownership Metrics'!$I:$I),"")</f>
        <v>Sedang</v>
      </c>
      <c r="U5178" s="27">
        <f>IF(COUNTIFS($B$2:$B5178,$B5178,$D$2:$D5178,$D5178)=1,1,0)</f>
        <v>1</v>
      </c>
      <c r="V5178" s="27">
        <f t="shared" si="241"/>
        <v>3.12</v>
      </c>
      <c r="W5178" s="27">
        <f t="shared" si="242"/>
        <v>2</v>
      </c>
      <c r="X5178" s="27">
        <f t="shared" si="240"/>
        <v>3.1199994821999999</v>
      </c>
    </row>
    <row r="5179" spans="1:24" x14ac:dyDescent="0.25">
      <c r="A5179" s="26">
        <v>46265</v>
      </c>
      <c r="B5179" s="27" t="s">
        <v>10825</v>
      </c>
      <c r="C5179" s="27" t="s">
        <v>5338</v>
      </c>
      <c r="D5179" s="27" t="s">
        <v>5342</v>
      </c>
      <c r="E5179" s="27" t="s">
        <v>35</v>
      </c>
      <c r="F5179" s="27" t="s">
        <v>23</v>
      </c>
      <c r="G5179" s="27" t="s">
        <v>36</v>
      </c>
      <c r="H5179" s="27" t="s">
        <v>24</v>
      </c>
      <c r="I5179" s="28">
        <v>40000076</v>
      </c>
      <c r="J5179" s="28">
        <v>0</v>
      </c>
      <c r="K5179" s="28">
        <v>40000076</v>
      </c>
      <c r="L5179" s="29">
        <v>1.17</v>
      </c>
      <c r="M5179" s="29">
        <f>IFERROR(_xlfn.XLOOKUP($B5179,'Ownership Metrics'!$A:$A,'Ownership Metrics'!$B:$B),"")</f>
        <v>42.51</v>
      </c>
      <c r="N5179" s="28">
        <f>IFERROR(_xlfn.XLOOKUP($B5179,'Ownership Metrics'!$A:$A,'Ownership Metrics'!$C:$C),"")</f>
        <v>2507</v>
      </c>
      <c r="O5179" s="29">
        <f>IFERROR(_xlfn.XLOOKUP($B5179,'Ownership Metrics'!$A:$A,'Ownership Metrics'!$D:$D),"")</f>
        <v>49.92</v>
      </c>
      <c r="P5179" s="29">
        <f>IFERROR(_xlfn.XLOOKUP($B5179,'Ownership Metrics'!$A:$A,'Ownership Metrics'!$E:$E),"")</f>
        <v>54.25</v>
      </c>
      <c r="Q5179" s="30">
        <f>IFERROR(_xlfn.XLOOKUP($B5179,'Ownership Metrics'!$A:$A,'Ownership Metrics'!$F:$F),"")</f>
        <v>6</v>
      </c>
      <c r="R5179" s="30">
        <f>IFERROR(_xlfn.XLOOKUP($B5179,'Ownership Metrics'!$A:$A,'Ownership Metrics'!$G:$G),"")</f>
        <v>45</v>
      </c>
      <c r="S5179" s="27" t="str">
        <f>IFERROR(_xlfn.XLOOKUP($B5179,'Ownership Metrics'!$A:$A,'Ownership Metrics'!$H:$H),"")</f>
        <v>Moderat</v>
      </c>
      <c r="T5179" s="27" t="str">
        <f>IFERROR(_xlfn.XLOOKUP($B5179,'Ownership Metrics'!$A:$A,'Ownership Metrics'!$I:$I),"")</f>
        <v>Sedang</v>
      </c>
      <c r="U5179" s="27">
        <f>IF(COUNTIFS($B$2:$B5179,$B5179,$D$2:$D5179,$D5179)=1,1,0)</f>
        <v>1</v>
      </c>
      <c r="V5179" s="27">
        <f t="shared" si="241"/>
        <v>1.17</v>
      </c>
      <c r="W5179" s="27">
        <f t="shared" si="242"/>
        <v>4</v>
      </c>
      <c r="X5179" s="27">
        <f t="shared" si="240"/>
        <v>1.1699994820999999</v>
      </c>
    </row>
    <row r="5180" spans="1:24" x14ac:dyDescent="0.25">
      <c r="A5180" s="26">
        <v>46265</v>
      </c>
      <c r="B5180" s="27" t="s">
        <v>10826</v>
      </c>
      <c r="C5180" s="27" t="s">
        <v>5344</v>
      </c>
      <c r="D5180" s="27" t="s">
        <v>3714</v>
      </c>
      <c r="E5180" s="27" t="s">
        <v>98</v>
      </c>
      <c r="F5180" s="27" t="s">
        <v>23</v>
      </c>
      <c r="G5180" s="27"/>
      <c r="H5180" s="27" t="s">
        <v>24</v>
      </c>
      <c r="I5180" s="28">
        <v>100000</v>
      </c>
      <c r="J5180" s="28">
        <v>287999999</v>
      </c>
      <c r="K5180" s="28">
        <v>288099999</v>
      </c>
      <c r="L5180" s="29">
        <v>18.010000000000002</v>
      </c>
      <c r="M5180" s="29">
        <f>IFERROR(_xlfn.XLOOKUP($B5180,'Ownership Metrics'!$A:$A,'Ownership Metrics'!$B:$B),"")</f>
        <v>8.2799999999999994</v>
      </c>
      <c r="N5180" s="28">
        <f>IFERROR(_xlfn.XLOOKUP($B5180,'Ownership Metrics'!$A:$A,'Ownership Metrics'!$C:$C),"")</f>
        <v>5511</v>
      </c>
      <c r="O5180" s="29">
        <f>IFERROR(_xlfn.XLOOKUP($B5180,'Ownership Metrics'!$A:$A,'Ownership Metrics'!$D:$D),"")</f>
        <v>72</v>
      </c>
      <c r="P5180" s="29">
        <f>IFERROR(_xlfn.XLOOKUP($B5180,'Ownership Metrics'!$A:$A,'Ownership Metrics'!$E:$E),"")</f>
        <v>91.72</v>
      </c>
      <c r="Q5180" s="30">
        <f>IFERROR(_xlfn.XLOOKUP($B5180,'Ownership Metrics'!$A:$A,'Ownership Metrics'!$F:$F),"")</f>
        <v>3</v>
      </c>
      <c r="R5180" s="30">
        <f>IFERROR(_xlfn.XLOOKUP($B5180,'Ownership Metrics'!$A:$A,'Ownership Metrics'!$G:$G),"")</f>
        <v>75</v>
      </c>
      <c r="S5180" s="27" t="str">
        <f>IFERROR(_xlfn.XLOOKUP($B5180,'Ownership Metrics'!$A:$A,'Ownership Metrics'!$H:$H),"")</f>
        <v>Mayoritas</v>
      </c>
      <c r="T5180" s="27" t="str">
        <f>IFERROR(_xlfn.XLOOKUP($B5180,'Ownership Metrics'!$A:$A,'Ownership Metrics'!$I:$I),"")</f>
        <v>Tinggi</v>
      </c>
      <c r="U5180" s="27">
        <f>IF(COUNTIFS($B$2:$B5180,$B5180,$D$2:$D5180,$D5180)=1,1,0)</f>
        <v>1</v>
      </c>
      <c r="V5180" s="27">
        <f t="shared" si="241"/>
        <v>18.010000000000002</v>
      </c>
      <c r="W5180" s="27">
        <f t="shared" si="242"/>
        <v>2</v>
      </c>
      <c r="X5180" s="27">
        <f t="shared" si="240"/>
        <v>18.009999482000001</v>
      </c>
    </row>
    <row r="5181" spans="1:24" x14ac:dyDescent="0.25">
      <c r="A5181" s="26">
        <v>46265</v>
      </c>
      <c r="B5181" s="27" t="s">
        <v>10826</v>
      </c>
      <c r="C5181" s="27" t="s">
        <v>5344</v>
      </c>
      <c r="D5181" s="27" t="s">
        <v>5345</v>
      </c>
      <c r="E5181" s="27" t="s">
        <v>35</v>
      </c>
      <c r="F5181" s="27" t="s">
        <v>23</v>
      </c>
      <c r="G5181" s="27" t="s">
        <v>36</v>
      </c>
      <c r="H5181" s="27" t="s">
        <v>24</v>
      </c>
      <c r="I5181" s="28">
        <v>27366500</v>
      </c>
      <c r="J5181" s="28">
        <v>0</v>
      </c>
      <c r="K5181" s="28">
        <v>27366500</v>
      </c>
      <c r="L5181" s="29">
        <v>1.71</v>
      </c>
      <c r="M5181" s="29">
        <f>IFERROR(_xlfn.XLOOKUP($B5181,'Ownership Metrics'!$A:$A,'Ownership Metrics'!$B:$B),"")</f>
        <v>8.2799999999999994</v>
      </c>
      <c r="N5181" s="28">
        <f>IFERROR(_xlfn.XLOOKUP($B5181,'Ownership Metrics'!$A:$A,'Ownership Metrics'!$C:$C),"")</f>
        <v>5511</v>
      </c>
      <c r="O5181" s="29">
        <f>IFERROR(_xlfn.XLOOKUP($B5181,'Ownership Metrics'!$A:$A,'Ownership Metrics'!$D:$D),"")</f>
        <v>72</v>
      </c>
      <c r="P5181" s="29">
        <f>IFERROR(_xlfn.XLOOKUP($B5181,'Ownership Metrics'!$A:$A,'Ownership Metrics'!$E:$E),"")</f>
        <v>91.72</v>
      </c>
      <c r="Q5181" s="30">
        <f>IFERROR(_xlfn.XLOOKUP($B5181,'Ownership Metrics'!$A:$A,'Ownership Metrics'!$F:$F),"")</f>
        <v>3</v>
      </c>
      <c r="R5181" s="30">
        <f>IFERROR(_xlfn.XLOOKUP($B5181,'Ownership Metrics'!$A:$A,'Ownership Metrics'!$G:$G),"")</f>
        <v>75</v>
      </c>
      <c r="S5181" s="27" t="str">
        <f>IFERROR(_xlfn.XLOOKUP($B5181,'Ownership Metrics'!$A:$A,'Ownership Metrics'!$H:$H),"")</f>
        <v>Mayoritas</v>
      </c>
      <c r="T5181" s="27" t="str">
        <f>IFERROR(_xlfn.XLOOKUP($B5181,'Ownership Metrics'!$A:$A,'Ownership Metrics'!$I:$I),"")</f>
        <v>Tinggi</v>
      </c>
      <c r="U5181" s="27">
        <f>IF(COUNTIFS($B$2:$B5181,$B5181,$D$2:$D5181,$D5181)=1,1,0)</f>
        <v>1</v>
      </c>
      <c r="V5181" s="27">
        <f t="shared" si="241"/>
        <v>1.71</v>
      </c>
      <c r="W5181" s="27">
        <f t="shared" si="242"/>
        <v>3</v>
      </c>
      <c r="X5181" s="27">
        <f t="shared" si="240"/>
        <v>1.7099994819</v>
      </c>
    </row>
    <row r="5182" spans="1:24" x14ac:dyDescent="0.25">
      <c r="A5182" s="26">
        <v>46265</v>
      </c>
      <c r="B5182" s="27" t="s">
        <v>10826</v>
      </c>
      <c r="C5182" s="27" t="s">
        <v>5344</v>
      </c>
      <c r="D5182" s="27" t="s">
        <v>5346</v>
      </c>
      <c r="E5182" s="27"/>
      <c r="F5182" s="27"/>
      <c r="G5182" s="27"/>
      <c r="H5182" s="27"/>
      <c r="I5182" s="28">
        <v>0</v>
      </c>
      <c r="J5182" s="28">
        <v>1151999999</v>
      </c>
      <c r="K5182" s="28">
        <v>1151999999</v>
      </c>
      <c r="L5182" s="29">
        <v>72</v>
      </c>
      <c r="M5182" s="29">
        <f>IFERROR(_xlfn.XLOOKUP($B5182,'Ownership Metrics'!$A:$A,'Ownership Metrics'!$B:$B),"")</f>
        <v>8.2799999999999994</v>
      </c>
      <c r="N5182" s="28">
        <f>IFERROR(_xlfn.XLOOKUP($B5182,'Ownership Metrics'!$A:$A,'Ownership Metrics'!$C:$C),"")</f>
        <v>5511</v>
      </c>
      <c r="O5182" s="29">
        <f>IFERROR(_xlfn.XLOOKUP($B5182,'Ownership Metrics'!$A:$A,'Ownership Metrics'!$D:$D),"")</f>
        <v>72</v>
      </c>
      <c r="P5182" s="29">
        <f>IFERROR(_xlfn.XLOOKUP($B5182,'Ownership Metrics'!$A:$A,'Ownership Metrics'!$E:$E),"")</f>
        <v>91.72</v>
      </c>
      <c r="Q5182" s="30">
        <f>IFERROR(_xlfn.XLOOKUP($B5182,'Ownership Metrics'!$A:$A,'Ownership Metrics'!$F:$F),"")</f>
        <v>3</v>
      </c>
      <c r="R5182" s="30">
        <f>IFERROR(_xlfn.XLOOKUP($B5182,'Ownership Metrics'!$A:$A,'Ownership Metrics'!$G:$G),"")</f>
        <v>75</v>
      </c>
      <c r="S5182" s="27" t="str">
        <f>IFERROR(_xlfn.XLOOKUP($B5182,'Ownership Metrics'!$A:$A,'Ownership Metrics'!$H:$H),"")</f>
        <v>Mayoritas</v>
      </c>
      <c r="T5182" s="27" t="str">
        <f>IFERROR(_xlfn.XLOOKUP($B5182,'Ownership Metrics'!$A:$A,'Ownership Metrics'!$I:$I),"")</f>
        <v>Tinggi</v>
      </c>
      <c r="U5182" s="27">
        <f>IF(COUNTIFS($B$2:$B5182,$B5182,$D$2:$D5182,$D5182)=1,1,0)</f>
        <v>1</v>
      </c>
      <c r="V5182" s="27">
        <f t="shared" si="241"/>
        <v>72</v>
      </c>
      <c r="W5182" s="27">
        <f t="shared" si="242"/>
        <v>1</v>
      </c>
      <c r="X5182" s="27">
        <f t="shared" si="240"/>
        <v>71.999999481800003</v>
      </c>
    </row>
    <row r="5183" spans="1:24" x14ac:dyDescent="0.25">
      <c r="A5183" s="26">
        <v>46265</v>
      </c>
      <c r="B5183" s="27" t="s">
        <v>10827</v>
      </c>
      <c r="C5183" s="27" t="s">
        <v>5348</v>
      </c>
      <c r="D5183" s="27" t="s">
        <v>5349</v>
      </c>
      <c r="E5183" s="27" t="s">
        <v>35</v>
      </c>
      <c r="F5183" s="27" t="s">
        <v>23</v>
      </c>
      <c r="G5183" s="27" t="s">
        <v>36</v>
      </c>
      <c r="H5183" s="27" t="s">
        <v>36</v>
      </c>
      <c r="I5183" s="28">
        <v>0</v>
      </c>
      <c r="J5183" s="28">
        <v>144000000</v>
      </c>
      <c r="K5183" s="28">
        <v>144000000</v>
      </c>
      <c r="L5183" s="29">
        <v>7.5</v>
      </c>
      <c r="M5183" s="29">
        <f>IFERROR(_xlfn.XLOOKUP($B5183,'Ownership Metrics'!$A:$A,'Ownership Metrics'!$B:$B),"")</f>
        <v>25.03</v>
      </c>
      <c r="N5183" s="28">
        <f>IFERROR(_xlfn.XLOOKUP($B5183,'Ownership Metrics'!$A:$A,'Ownership Metrics'!$C:$C),"")</f>
        <v>1741</v>
      </c>
      <c r="O5183" s="29">
        <f>IFERROR(_xlfn.XLOOKUP($B5183,'Ownership Metrics'!$A:$A,'Ownership Metrics'!$D:$D),"")</f>
        <v>37.479999999999997</v>
      </c>
      <c r="P5183" s="29">
        <f>IFERROR(_xlfn.XLOOKUP($B5183,'Ownership Metrics'!$A:$A,'Ownership Metrics'!$E:$E),"")</f>
        <v>57.72</v>
      </c>
      <c r="Q5183" s="30">
        <f>IFERROR(_xlfn.XLOOKUP($B5183,'Ownership Metrics'!$A:$A,'Ownership Metrics'!$F:$F),"")</f>
        <v>6</v>
      </c>
      <c r="R5183" s="30">
        <f>IFERROR(_xlfn.XLOOKUP($B5183,'Ownership Metrics'!$A:$A,'Ownership Metrics'!$G:$G),"")</f>
        <v>43</v>
      </c>
      <c r="S5183" s="27" t="str">
        <f>IFERROR(_xlfn.XLOOKUP($B5183,'Ownership Metrics'!$A:$A,'Ownership Metrics'!$H:$H),"")</f>
        <v>Moderat</v>
      </c>
      <c r="T5183" s="27" t="str">
        <f>IFERROR(_xlfn.XLOOKUP($B5183,'Ownership Metrics'!$A:$A,'Ownership Metrics'!$I:$I),"")</f>
        <v>Sedang</v>
      </c>
      <c r="U5183" s="27">
        <f>IF(COUNTIFS($B$2:$B5183,$B5183,$D$2:$D5183,$D5183)=1,1,0)</f>
        <v>1</v>
      </c>
      <c r="V5183" s="27">
        <f t="shared" si="241"/>
        <v>7.5</v>
      </c>
      <c r="W5183" s="27">
        <f t="shared" si="242"/>
        <v>3</v>
      </c>
      <c r="X5183" s="27">
        <f t="shared" si="240"/>
        <v>7.4999994816999997</v>
      </c>
    </row>
    <row r="5184" spans="1:24" x14ac:dyDescent="0.25">
      <c r="A5184" s="26">
        <v>46265</v>
      </c>
      <c r="B5184" s="27" t="s">
        <v>10827</v>
      </c>
      <c r="C5184" s="27" t="s">
        <v>5348</v>
      </c>
      <c r="D5184" s="27" t="s">
        <v>5350</v>
      </c>
      <c r="E5184" s="27" t="s">
        <v>35</v>
      </c>
      <c r="F5184" s="27" t="s">
        <v>23</v>
      </c>
      <c r="G5184" s="27" t="s">
        <v>36</v>
      </c>
      <c r="H5184" s="27" t="s">
        <v>24</v>
      </c>
      <c r="I5184" s="28">
        <v>0</v>
      </c>
      <c r="J5184" s="28">
        <v>244800000</v>
      </c>
      <c r="K5184" s="28">
        <v>244800000</v>
      </c>
      <c r="L5184" s="29">
        <v>12.74</v>
      </c>
      <c r="M5184" s="29">
        <f>IFERROR(_xlfn.XLOOKUP($B5184,'Ownership Metrics'!$A:$A,'Ownership Metrics'!$B:$B),"")</f>
        <v>25.03</v>
      </c>
      <c r="N5184" s="28">
        <f>IFERROR(_xlfn.XLOOKUP($B5184,'Ownership Metrics'!$A:$A,'Ownership Metrics'!$C:$C),"")</f>
        <v>1741</v>
      </c>
      <c r="O5184" s="29">
        <f>IFERROR(_xlfn.XLOOKUP($B5184,'Ownership Metrics'!$A:$A,'Ownership Metrics'!$D:$D),"")</f>
        <v>37.479999999999997</v>
      </c>
      <c r="P5184" s="29">
        <f>IFERROR(_xlfn.XLOOKUP($B5184,'Ownership Metrics'!$A:$A,'Ownership Metrics'!$E:$E),"")</f>
        <v>57.72</v>
      </c>
      <c r="Q5184" s="30">
        <f>IFERROR(_xlfn.XLOOKUP($B5184,'Ownership Metrics'!$A:$A,'Ownership Metrics'!$F:$F),"")</f>
        <v>6</v>
      </c>
      <c r="R5184" s="30">
        <f>IFERROR(_xlfn.XLOOKUP($B5184,'Ownership Metrics'!$A:$A,'Ownership Metrics'!$G:$G),"")</f>
        <v>43</v>
      </c>
      <c r="S5184" s="27" t="str">
        <f>IFERROR(_xlfn.XLOOKUP($B5184,'Ownership Metrics'!$A:$A,'Ownership Metrics'!$H:$H),"")</f>
        <v>Moderat</v>
      </c>
      <c r="T5184" s="27" t="str">
        <f>IFERROR(_xlfn.XLOOKUP($B5184,'Ownership Metrics'!$A:$A,'Ownership Metrics'!$I:$I),"")</f>
        <v>Sedang</v>
      </c>
      <c r="U5184" s="27">
        <f>IF(COUNTIFS($B$2:$B5184,$B5184,$D$2:$D5184,$D5184)=1,1,0)</f>
        <v>1</v>
      </c>
      <c r="V5184" s="27">
        <f t="shared" si="241"/>
        <v>12.74</v>
      </c>
      <c r="W5184" s="27">
        <f t="shared" si="242"/>
        <v>2</v>
      </c>
      <c r="X5184" s="27">
        <f t="shared" si="240"/>
        <v>12.7399994816</v>
      </c>
    </row>
    <row r="5185" spans="1:24" x14ac:dyDescent="0.25">
      <c r="A5185" s="26">
        <v>46265</v>
      </c>
      <c r="B5185" s="27" t="s">
        <v>10827</v>
      </c>
      <c r="C5185" s="27" t="s">
        <v>5348</v>
      </c>
      <c r="D5185" s="27" t="s">
        <v>5351</v>
      </c>
      <c r="E5185" s="27" t="s">
        <v>35</v>
      </c>
      <c r="F5185" s="27" t="s">
        <v>23</v>
      </c>
      <c r="G5185" s="27" t="s">
        <v>36</v>
      </c>
      <c r="H5185" s="27" t="s">
        <v>24</v>
      </c>
      <c r="I5185" s="28">
        <v>0</v>
      </c>
      <c r="J5185" s="28">
        <v>43200000</v>
      </c>
      <c r="K5185" s="28">
        <v>43200000</v>
      </c>
      <c r="L5185" s="29">
        <v>2.25</v>
      </c>
      <c r="M5185" s="29">
        <f>IFERROR(_xlfn.XLOOKUP($B5185,'Ownership Metrics'!$A:$A,'Ownership Metrics'!$B:$B),"")</f>
        <v>25.03</v>
      </c>
      <c r="N5185" s="28">
        <f>IFERROR(_xlfn.XLOOKUP($B5185,'Ownership Metrics'!$A:$A,'Ownership Metrics'!$C:$C),"")</f>
        <v>1741</v>
      </c>
      <c r="O5185" s="29">
        <f>IFERROR(_xlfn.XLOOKUP($B5185,'Ownership Metrics'!$A:$A,'Ownership Metrics'!$D:$D),"")</f>
        <v>37.479999999999997</v>
      </c>
      <c r="P5185" s="29">
        <f>IFERROR(_xlfn.XLOOKUP($B5185,'Ownership Metrics'!$A:$A,'Ownership Metrics'!$E:$E),"")</f>
        <v>57.72</v>
      </c>
      <c r="Q5185" s="30">
        <f>IFERROR(_xlfn.XLOOKUP($B5185,'Ownership Metrics'!$A:$A,'Ownership Metrics'!$F:$F),"")</f>
        <v>6</v>
      </c>
      <c r="R5185" s="30">
        <f>IFERROR(_xlfn.XLOOKUP($B5185,'Ownership Metrics'!$A:$A,'Ownership Metrics'!$G:$G),"")</f>
        <v>43</v>
      </c>
      <c r="S5185" s="27" t="str">
        <f>IFERROR(_xlfn.XLOOKUP($B5185,'Ownership Metrics'!$A:$A,'Ownership Metrics'!$H:$H),"")</f>
        <v>Moderat</v>
      </c>
      <c r="T5185" s="27" t="str">
        <f>IFERROR(_xlfn.XLOOKUP($B5185,'Ownership Metrics'!$A:$A,'Ownership Metrics'!$I:$I),"")</f>
        <v>Sedang</v>
      </c>
      <c r="U5185" s="27">
        <f>IF(COUNTIFS($B$2:$B5185,$B5185,$D$2:$D5185,$D5185)=1,1,0)</f>
        <v>1</v>
      </c>
      <c r="V5185" s="27">
        <f t="shared" si="241"/>
        <v>2.25</v>
      </c>
      <c r="W5185" s="27">
        <f t="shared" si="242"/>
        <v>6</v>
      </c>
      <c r="X5185" s="27">
        <f t="shared" si="240"/>
        <v>2.2499994815000002</v>
      </c>
    </row>
    <row r="5186" spans="1:24" x14ac:dyDescent="0.25">
      <c r="A5186" s="26">
        <v>46265</v>
      </c>
      <c r="B5186" s="27" t="s">
        <v>10827</v>
      </c>
      <c r="C5186" s="27" t="s">
        <v>5348</v>
      </c>
      <c r="D5186" s="27" t="s">
        <v>5352</v>
      </c>
      <c r="E5186" s="27" t="s">
        <v>35</v>
      </c>
      <c r="F5186" s="27" t="s">
        <v>23</v>
      </c>
      <c r="G5186" s="27" t="s">
        <v>36</v>
      </c>
      <c r="H5186" s="27" t="s">
        <v>24</v>
      </c>
      <c r="I5186" s="28">
        <v>0</v>
      </c>
      <c r="J5186" s="28">
        <v>720000000</v>
      </c>
      <c r="K5186" s="28">
        <v>720000000</v>
      </c>
      <c r="L5186" s="29">
        <v>37.479999999999997</v>
      </c>
      <c r="M5186" s="29">
        <f>IFERROR(_xlfn.XLOOKUP($B5186,'Ownership Metrics'!$A:$A,'Ownership Metrics'!$B:$B),"")</f>
        <v>25.03</v>
      </c>
      <c r="N5186" s="28">
        <f>IFERROR(_xlfn.XLOOKUP($B5186,'Ownership Metrics'!$A:$A,'Ownership Metrics'!$C:$C),"")</f>
        <v>1741</v>
      </c>
      <c r="O5186" s="29">
        <f>IFERROR(_xlfn.XLOOKUP($B5186,'Ownership Metrics'!$A:$A,'Ownership Metrics'!$D:$D),"")</f>
        <v>37.479999999999997</v>
      </c>
      <c r="P5186" s="29">
        <f>IFERROR(_xlfn.XLOOKUP($B5186,'Ownership Metrics'!$A:$A,'Ownership Metrics'!$E:$E),"")</f>
        <v>57.72</v>
      </c>
      <c r="Q5186" s="30">
        <f>IFERROR(_xlfn.XLOOKUP($B5186,'Ownership Metrics'!$A:$A,'Ownership Metrics'!$F:$F),"")</f>
        <v>6</v>
      </c>
      <c r="R5186" s="30">
        <f>IFERROR(_xlfn.XLOOKUP($B5186,'Ownership Metrics'!$A:$A,'Ownership Metrics'!$G:$G),"")</f>
        <v>43</v>
      </c>
      <c r="S5186" s="27" t="str">
        <f>IFERROR(_xlfn.XLOOKUP($B5186,'Ownership Metrics'!$A:$A,'Ownership Metrics'!$H:$H),"")</f>
        <v>Moderat</v>
      </c>
      <c r="T5186" s="27" t="str">
        <f>IFERROR(_xlfn.XLOOKUP($B5186,'Ownership Metrics'!$A:$A,'Ownership Metrics'!$I:$I),"")</f>
        <v>Sedang</v>
      </c>
      <c r="U5186" s="27">
        <f>IF(COUNTIFS($B$2:$B5186,$B5186,$D$2:$D5186,$D5186)=1,1,0)</f>
        <v>1</v>
      </c>
      <c r="V5186" s="27">
        <f t="shared" si="241"/>
        <v>37.479999999999997</v>
      </c>
      <c r="W5186" s="27">
        <f t="shared" si="242"/>
        <v>1</v>
      </c>
      <c r="X5186" s="27">
        <f t="shared" ref="X5186:X5249" si="243">$V5186-(ROW()*0.0000000001)</f>
        <v>37.4799994814</v>
      </c>
    </row>
    <row r="5187" spans="1:24" x14ac:dyDescent="0.25">
      <c r="A5187" s="26">
        <v>46265</v>
      </c>
      <c r="B5187" s="27" t="s">
        <v>10827</v>
      </c>
      <c r="C5187" s="27" t="s">
        <v>5348</v>
      </c>
      <c r="D5187" s="27" t="s">
        <v>5353</v>
      </c>
      <c r="E5187" s="27" t="s">
        <v>35</v>
      </c>
      <c r="F5187" s="27" t="s">
        <v>23</v>
      </c>
      <c r="G5187" s="27" t="s">
        <v>36</v>
      </c>
      <c r="H5187" s="27" t="s">
        <v>36</v>
      </c>
      <c r="I5187" s="28">
        <v>0</v>
      </c>
      <c r="J5187" s="28">
        <v>144000000</v>
      </c>
      <c r="K5187" s="28">
        <v>144000000</v>
      </c>
      <c r="L5187" s="29">
        <v>7.5</v>
      </c>
      <c r="M5187" s="29">
        <f>IFERROR(_xlfn.XLOOKUP($B5187,'Ownership Metrics'!$A:$A,'Ownership Metrics'!$B:$B),"")</f>
        <v>25.03</v>
      </c>
      <c r="N5187" s="28">
        <f>IFERROR(_xlfn.XLOOKUP($B5187,'Ownership Metrics'!$A:$A,'Ownership Metrics'!$C:$C),"")</f>
        <v>1741</v>
      </c>
      <c r="O5187" s="29">
        <f>IFERROR(_xlfn.XLOOKUP($B5187,'Ownership Metrics'!$A:$A,'Ownership Metrics'!$D:$D),"")</f>
        <v>37.479999999999997</v>
      </c>
      <c r="P5187" s="29">
        <f>IFERROR(_xlfn.XLOOKUP($B5187,'Ownership Metrics'!$A:$A,'Ownership Metrics'!$E:$E),"")</f>
        <v>57.72</v>
      </c>
      <c r="Q5187" s="30">
        <f>IFERROR(_xlfn.XLOOKUP($B5187,'Ownership Metrics'!$A:$A,'Ownership Metrics'!$F:$F),"")</f>
        <v>6</v>
      </c>
      <c r="R5187" s="30">
        <f>IFERROR(_xlfn.XLOOKUP($B5187,'Ownership Metrics'!$A:$A,'Ownership Metrics'!$G:$G),"")</f>
        <v>43</v>
      </c>
      <c r="S5187" s="27" t="str">
        <f>IFERROR(_xlfn.XLOOKUP($B5187,'Ownership Metrics'!$A:$A,'Ownership Metrics'!$H:$H),"")</f>
        <v>Moderat</v>
      </c>
      <c r="T5187" s="27" t="str">
        <f>IFERROR(_xlfn.XLOOKUP($B5187,'Ownership Metrics'!$A:$A,'Ownership Metrics'!$I:$I),"")</f>
        <v>Sedang</v>
      </c>
      <c r="U5187" s="27">
        <f>IF(COUNTIFS($B$2:$B5187,$B5187,$D$2:$D5187,$D5187)=1,1,0)</f>
        <v>1</v>
      </c>
      <c r="V5187" s="27">
        <f t="shared" ref="V5187:V5250" si="244">SUMIFS($L$2:$L$10000,$B$2:$B$10000,$B5187,$D$2:$D$10000,$D5187)</f>
        <v>7.5</v>
      </c>
      <c r="W5187" s="27">
        <f t="shared" ref="W5187:W5250" si="245">COUNTIFS($B$2:$B$10000,$B5187,$U$2:$U$10000,1,$X$2:$X$10000,"&gt;"&amp;$X5187)+1</f>
        <v>4</v>
      </c>
      <c r="X5187" s="27">
        <f t="shared" si="243"/>
        <v>7.4999994812999997</v>
      </c>
    </row>
    <row r="5188" spans="1:24" x14ac:dyDescent="0.25">
      <c r="A5188" s="26">
        <v>46265</v>
      </c>
      <c r="B5188" s="27" t="s">
        <v>10827</v>
      </c>
      <c r="C5188" s="27" t="s">
        <v>5348</v>
      </c>
      <c r="D5188" s="27" t="s">
        <v>5354</v>
      </c>
      <c r="E5188" s="27" t="s">
        <v>35</v>
      </c>
      <c r="F5188" s="27" t="s">
        <v>23</v>
      </c>
      <c r="G5188" s="27" t="s">
        <v>36</v>
      </c>
      <c r="H5188" s="27" t="s">
        <v>24</v>
      </c>
      <c r="I5188" s="28">
        <v>0</v>
      </c>
      <c r="J5188" s="28">
        <v>144000000</v>
      </c>
      <c r="K5188" s="28">
        <v>144000000</v>
      </c>
      <c r="L5188" s="29">
        <v>7.5</v>
      </c>
      <c r="M5188" s="29">
        <f>IFERROR(_xlfn.XLOOKUP($B5188,'Ownership Metrics'!$A:$A,'Ownership Metrics'!$B:$B),"")</f>
        <v>25.03</v>
      </c>
      <c r="N5188" s="28">
        <f>IFERROR(_xlfn.XLOOKUP($B5188,'Ownership Metrics'!$A:$A,'Ownership Metrics'!$C:$C),"")</f>
        <v>1741</v>
      </c>
      <c r="O5188" s="29">
        <f>IFERROR(_xlfn.XLOOKUP($B5188,'Ownership Metrics'!$A:$A,'Ownership Metrics'!$D:$D),"")</f>
        <v>37.479999999999997</v>
      </c>
      <c r="P5188" s="29">
        <f>IFERROR(_xlfn.XLOOKUP($B5188,'Ownership Metrics'!$A:$A,'Ownership Metrics'!$E:$E),"")</f>
        <v>57.72</v>
      </c>
      <c r="Q5188" s="30">
        <f>IFERROR(_xlfn.XLOOKUP($B5188,'Ownership Metrics'!$A:$A,'Ownership Metrics'!$F:$F),"")</f>
        <v>6</v>
      </c>
      <c r="R5188" s="30">
        <f>IFERROR(_xlfn.XLOOKUP($B5188,'Ownership Metrics'!$A:$A,'Ownership Metrics'!$G:$G),"")</f>
        <v>43</v>
      </c>
      <c r="S5188" s="27" t="str">
        <f>IFERROR(_xlfn.XLOOKUP($B5188,'Ownership Metrics'!$A:$A,'Ownership Metrics'!$H:$H),"")</f>
        <v>Moderat</v>
      </c>
      <c r="T5188" s="27" t="str">
        <f>IFERROR(_xlfn.XLOOKUP($B5188,'Ownership Metrics'!$A:$A,'Ownership Metrics'!$I:$I),"")</f>
        <v>Sedang</v>
      </c>
      <c r="U5188" s="27">
        <f>IF(COUNTIFS($B$2:$B5188,$B5188,$D$2:$D5188,$D5188)=1,1,0)</f>
        <v>1</v>
      </c>
      <c r="V5188" s="27">
        <f t="shared" si="244"/>
        <v>7.5</v>
      </c>
      <c r="W5188" s="27">
        <f t="shared" si="245"/>
        <v>5</v>
      </c>
      <c r="X5188" s="27">
        <f t="shared" si="243"/>
        <v>7.4999994811999997</v>
      </c>
    </row>
    <row r="5189" spans="1:24" x14ac:dyDescent="0.25">
      <c r="A5189" s="26">
        <v>46265</v>
      </c>
      <c r="B5189" s="27" t="s">
        <v>10828</v>
      </c>
      <c r="C5189" s="27" t="s">
        <v>5356</v>
      </c>
      <c r="D5189" s="27" t="s">
        <v>5357</v>
      </c>
      <c r="E5189" s="27" t="s">
        <v>22</v>
      </c>
      <c r="F5189" s="27" t="s">
        <v>23</v>
      </c>
      <c r="G5189" s="27"/>
      <c r="H5189" s="27" t="s">
        <v>24</v>
      </c>
      <c r="I5189" s="28">
        <v>288000000</v>
      </c>
      <c r="J5189" s="28">
        <v>0</v>
      </c>
      <c r="K5189" s="28">
        <v>288000000</v>
      </c>
      <c r="L5189" s="29">
        <v>24</v>
      </c>
      <c r="M5189" s="29">
        <f>IFERROR(_xlfn.XLOOKUP($B5189,'Ownership Metrics'!$A:$A,'Ownership Metrics'!$B:$B),"")</f>
        <v>25</v>
      </c>
      <c r="N5189" s="28">
        <f>IFERROR(_xlfn.XLOOKUP($B5189,'Ownership Metrics'!$A:$A,'Ownership Metrics'!$C:$C),"")</f>
        <v>3177</v>
      </c>
      <c r="O5189" s="29">
        <f>IFERROR(_xlfn.XLOOKUP($B5189,'Ownership Metrics'!$A:$A,'Ownership Metrics'!$D:$D),"")</f>
        <v>51</v>
      </c>
      <c r="P5189" s="29">
        <f>IFERROR(_xlfn.XLOOKUP($B5189,'Ownership Metrics'!$A:$A,'Ownership Metrics'!$E:$E),"")</f>
        <v>75</v>
      </c>
      <c r="Q5189" s="30">
        <f>IFERROR(_xlfn.XLOOKUP($B5189,'Ownership Metrics'!$A:$A,'Ownership Metrics'!$F:$F),"")</f>
        <v>2</v>
      </c>
      <c r="R5189" s="30">
        <f>IFERROR(_xlfn.XLOOKUP($B5189,'Ownership Metrics'!$A:$A,'Ownership Metrics'!$G:$G),"")</f>
        <v>59</v>
      </c>
      <c r="S5189" s="27" t="str">
        <f>IFERROR(_xlfn.XLOOKUP($B5189,'Ownership Metrics'!$A:$A,'Ownership Metrics'!$H:$H),"")</f>
        <v>Mayoritas</v>
      </c>
      <c r="T5189" s="27" t="str">
        <f>IFERROR(_xlfn.XLOOKUP($B5189,'Ownership Metrics'!$A:$A,'Ownership Metrics'!$I:$I),"")</f>
        <v>Tinggi</v>
      </c>
      <c r="U5189" s="27">
        <f>IF(COUNTIFS($B$2:$B5189,$B5189,$D$2:$D5189,$D5189)=1,1,0)</f>
        <v>1</v>
      </c>
      <c r="V5189" s="27">
        <f t="shared" si="244"/>
        <v>24</v>
      </c>
      <c r="W5189" s="27">
        <f t="shared" si="245"/>
        <v>2</v>
      </c>
      <c r="X5189" s="27">
        <f t="shared" si="243"/>
        <v>23.999999481100001</v>
      </c>
    </row>
    <row r="5190" spans="1:24" x14ac:dyDescent="0.25">
      <c r="A5190" s="26">
        <v>46265</v>
      </c>
      <c r="B5190" s="27" t="s">
        <v>10828</v>
      </c>
      <c r="C5190" s="27" t="s">
        <v>5356</v>
      </c>
      <c r="D5190" s="27" t="s">
        <v>5358</v>
      </c>
      <c r="E5190" s="27" t="s">
        <v>51</v>
      </c>
      <c r="F5190" s="27" t="s">
        <v>32</v>
      </c>
      <c r="G5190" s="27"/>
      <c r="H5190" s="27" t="s">
        <v>64</v>
      </c>
      <c r="I5190" s="28">
        <v>612000000</v>
      </c>
      <c r="J5190" s="28">
        <v>0</v>
      </c>
      <c r="K5190" s="28">
        <v>612000000</v>
      </c>
      <c r="L5190" s="29">
        <v>51</v>
      </c>
      <c r="M5190" s="29">
        <f>IFERROR(_xlfn.XLOOKUP($B5190,'Ownership Metrics'!$A:$A,'Ownership Metrics'!$B:$B),"")</f>
        <v>25</v>
      </c>
      <c r="N5190" s="28">
        <f>IFERROR(_xlfn.XLOOKUP($B5190,'Ownership Metrics'!$A:$A,'Ownership Metrics'!$C:$C),"")</f>
        <v>3177</v>
      </c>
      <c r="O5190" s="29">
        <f>IFERROR(_xlfn.XLOOKUP($B5190,'Ownership Metrics'!$A:$A,'Ownership Metrics'!$D:$D),"")</f>
        <v>51</v>
      </c>
      <c r="P5190" s="29">
        <f>IFERROR(_xlfn.XLOOKUP($B5190,'Ownership Metrics'!$A:$A,'Ownership Metrics'!$E:$E),"")</f>
        <v>75</v>
      </c>
      <c r="Q5190" s="30">
        <f>IFERROR(_xlfn.XLOOKUP($B5190,'Ownership Metrics'!$A:$A,'Ownership Metrics'!$F:$F),"")</f>
        <v>2</v>
      </c>
      <c r="R5190" s="30">
        <f>IFERROR(_xlfn.XLOOKUP($B5190,'Ownership Metrics'!$A:$A,'Ownership Metrics'!$G:$G),"")</f>
        <v>59</v>
      </c>
      <c r="S5190" s="27" t="str">
        <f>IFERROR(_xlfn.XLOOKUP($B5190,'Ownership Metrics'!$A:$A,'Ownership Metrics'!$H:$H),"")</f>
        <v>Mayoritas</v>
      </c>
      <c r="T5190" s="27" t="str">
        <f>IFERROR(_xlfn.XLOOKUP($B5190,'Ownership Metrics'!$A:$A,'Ownership Metrics'!$I:$I),"")</f>
        <v>Tinggi</v>
      </c>
      <c r="U5190" s="27">
        <f>IF(COUNTIFS($B$2:$B5190,$B5190,$D$2:$D5190,$D5190)=1,1,0)</f>
        <v>1</v>
      </c>
      <c r="V5190" s="27">
        <f t="shared" si="244"/>
        <v>51</v>
      </c>
      <c r="W5190" s="27">
        <f t="shared" si="245"/>
        <v>1</v>
      </c>
      <c r="X5190" s="27">
        <f t="shared" si="243"/>
        <v>50.999999481000003</v>
      </c>
    </row>
    <row r="5191" spans="1:24" x14ac:dyDescent="0.25">
      <c r="A5191" s="26">
        <v>46265</v>
      </c>
      <c r="B5191" s="27" t="s">
        <v>10829</v>
      </c>
      <c r="C5191" s="27" t="s">
        <v>5360</v>
      </c>
      <c r="D5191" s="27" t="s">
        <v>5361</v>
      </c>
      <c r="E5191" s="27" t="s">
        <v>35</v>
      </c>
      <c r="F5191" s="27" t="s">
        <v>23</v>
      </c>
      <c r="G5191" s="27" t="s">
        <v>36</v>
      </c>
      <c r="H5191" s="27" t="s">
        <v>24</v>
      </c>
      <c r="I5191" s="28">
        <v>0</v>
      </c>
      <c r="J5191" s="28">
        <v>25537500</v>
      </c>
      <c r="K5191" s="28">
        <v>25537500</v>
      </c>
      <c r="L5191" s="29">
        <v>2.85</v>
      </c>
      <c r="M5191" s="29">
        <f>IFERROR(_xlfn.XLOOKUP($B5191,'Ownership Metrics'!$A:$A,'Ownership Metrics'!$B:$B),"")</f>
        <v>24.96</v>
      </c>
      <c r="N5191" s="28">
        <f>IFERROR(_xlfn.XLOOKUP($B5191,'Ownership Metrics'!$A:$A,'Ownership Metrics'!$C:$C),"")</f>
        <v>4492</v>
      </c>
      <c r="O5191" s="29">
        <f>IFERROR(_xlfn.XLOOKUP($B5191,'Ownership Metrics'!$A:$A,'Ownership Metrics'!$D:$D),"")</f>
        <v>66.849999999999994</v>
      </c>
      <c r="P5191" s="29">
        <f>IFERROR(_xlfn.XLOOKUP($B5191,'Ownership Metrics'!$A:$A,'Ownership Metrics'!$E:$E),"")</f>
        <v>73.05</v>
      </c>
      <c r="Q5191" s="30">
        <f>IFERROR(_xlfn.XLOOKUP($B5191,'Ownership Metrics'!$A:$A,'Ownership Metrics'!$F:$F),"")</f>
        <v>4</v>
      </c>
      <c r="R5191" s="30">
        <f>IFERROR(_xlfn.XLOOKUP($B5191,'Ownership Metrics'!$A:$A,'Ownership Metrics'!$G:$G),"")</f>
        <v>63</v>
      </c>
      <c r="S5191" s="27" t="str">
        <f>IFERROR(_xlfn.XLOOKUP($B5191,'Ownership Metrics'!$A:$A,'Ownership Metrics'!$H:$H),"")</f>
        <v>Mayoritas</v>
      </c>
      <c r="T5191" s="27" t="str">
        <f>IFERROR(_xlfn.XLOOKUP($B5191,'Ownership Metrics'!$A:$A,'Ownership Metrics'!$I:$I),"")</f>
        <v>Tinggi</v>
      </c>
      <c r="U5191" s="27">
        <f>IF(COUNTIFS($B$2:$B5191,$B5191,$D$2:$D5191,$D5191)=1,1,0)</f>
        <v>1</v>
      </c>
      <c r="V5191" s="27">
        <f t="shared" si="244"/>
        <v>2.85</v>
      </c>
      <c r="W5191" s="27">
        <f t="shared" si="245"/>
        <v>3</v>
      </c>
      <c r="X5191" s="27">
        <f t="shared" si="243"/>
        <v>2.8499994809000002</v>
      </c>
    </row>
    <row r="5192" spans="1:24" x14ac:dyDescent="0.25">
      <c r="A5192" s="26">
        <v>46265</v>
      </c>
      <c r="B5192" s="27" t="s">
        <v>10829</v>
      </c>
      <c r="C5192" s="27" t="s">
        <v>5360</v>
      </c>
      <c r="D5192" s="27" t="s">
        <v>2536</v>
      </c>
      <c r="E5192" s="27" t="s">
        <v>35</v>
      </c>
      <c r="F5192" s="27" t="s">
        <v>23</v>
      </c>
      <c r="G5192" s="27" t="s">
        <v>36</v>
      </c>
      <c r="H5192" s="27" t="s">
        <v>24</v>
      </c>
      <c r="I5192" s="28">
        <v>17814700</v>
      </c>
      <c r="J5192" s="28">
        <v>0</v>
      </c>
      <c r="K5192" s="28">
        <v>17814700</v>
      </c>
      <c r="L5192" s="29">
        <v>1.99</v>
      </c>
      <c r="M5192" s="29">
        <f>IFERROR(_xlfn.XLOOKUP($B5192,'Ownership Metrics'!$A:$A,'Ownership Metrics'!$B:$B),"")</f>
        <v>24.96</v>
      </c>
      <c r="N5192" s="28">
        <f>IFERROR(_xlfn.XLOOKUP($B5192,'Ownership Metrics'!$A:$A,'Ownership Metrics'!$C:$C),"")</f>
        <v>4492</v>
      </c>
      <c r="O5192" s="29">
        <f>IFERROR(_xlfn.XLOOKUP($B5192,'Ownership Metrics'!$A:$A,'Ownership Metrics'!$D:$D),"")</f>
        <v>66.849999999999994</v>
      </c>
      <c r="P5192" s="29">
        <f>IFERROR(_xlfn.XLOOKUP($B5192,'Ownership Metrics'!$A:$A,'Ownership Metrics'!$E:$E),"")</f>
        <v>73.05</v>
      </c>
      <c r="Q5192" s="30">
        <f>IFERROR(_xlfn.XLOOKUP($B5192,'Ownership Metrics'!$A:$A,'Ownership Metrics'!$F:$F),"")</f>
        <v>4</v>
      </c>
      <c r="R5192" s="30">
        <f>IFERROR(_xlfn.XLOOKUP($B5192,'Ownership Metrics'!$A:$A,'Ownership Metrics'!$G:$G),"")</f>
        <v>63</v>
      </c>
      <c r="S5192" s="27" t="str">
        <f>IFERROR(_xlfn.XLOOKUP($B5192,'Ownership Metrics'!$A:$A,'Ownership Metrics'!$H:$H),"")</f>
        <v>Mayoritas</v>
      </c>
      <c r="T5192" s="27" t="str">
        <f>IFERROR(_xlfn.XLOOKUP($B5192,'Ownership Metrics'!$A:$A,'Ownership Metrics'!$I:$I),"")</f>
        <v>Tinggi</v>
      </c>
      <c r="U5192" s="27">
        <f>IF(COUNTIFS($B$2:$B5192,$B5192,$D$2:$D5192,$D5192)=1,1,0)</f>
        <v>1</v>
      </c>
      <c r="V5192" s="27">
        <f t="shared" si="244"/>
        <v>1.99</v>
      </c>
      <c r="W5192" s="27">
        <f t="shared" si="245"/>
        <v>4</v>
      </c>
      <c r="X5192" s="27">
        <f t="shared" si="243"/>
        <v>1.9899994807999999</v>
      </c>
    </row>
    <row r="5193" spans="1:24" x14ac:dyDescent="0.25">
      <c r="A5193" s="26">
        <v>46265</v>
      </c>
      <c r="B5193" s="27" t="s">
        <v>10829</v>
      </c>
      <c r="C5193" s="27" t="s">
        <v>5360</v>
      </c>
      <c r="D5193" s="27" t="s">
        <v>5362</v>
      </c>
      <c r="E5193" s="27" t="s">
        <v>35</v>
      </c>
      <c r="F5193" s="27" t="s">
        <v>23</v>
      </c>
      <c r="G5193" s="27" t="s">
        <v>36</v>
      </c>
      <c r="H5193" s="27" t="s">
        <v>24</v>
      </c>
      <c r="I5193" s="28">
        <v>30046100</v>
      </c>
      <c r="J5193" s="28">
        <v>0</v>
      </c>
      <c r="K5193" s="28">
        <v>30046100</v>
      </c>
      <c r="L5193" s="29">
        <v>3.35</v>
      </c>
      <c r="M5193" s="29">
        <f>IFERROR(_xlfn.XLOOKUP($B5193,'Ownership Metrics'!$A:$A,'Ownership Metrics'!$B:$B),"")</f>
        <v>24.96</v>
      </c>
      <c r="N5193" s="28">
        <f>IFERROR(_xlfn.XLOOKUP($B5193,'Ownership Metrics'!$A:$A,'Ownership Metrics'!$C:$C),"")</f>
        <v>4492</v>
      </c>
      <c r="O5193" s="29">
        <f>IFERROR(_xlfn.XLOOKUP($B5193,'Ownership Metrics'!$A:$A,'Ownership Metrics'!$D:$D),"")</f>
        <v>66.849999999999994</v>
      </c>
      <c r="P5193" s="29">
        <f>IFERROR(_xlfn.XLOOKUP($B5193,'Ownership Metrics'!$A:$A,'Ownership Metrics'!$E:$E),"")</f>
        <v>73.05</v>
      </c>
      <c r="Q5193" s="30">
        <f>IFERROR(_xlfn.XLOOKUP($B5193,'Ownership Metrics'!$A:$A,'Ownership Metrics'!$F:$F),"")</f>
        <v>4</v>
      </c>
      <c r="R5193" s="30">
        <f>IFERROR(_xlfn.XLOOKUP($B5193,'Ownership Metrics'!$A:$A,'Ownership Metrics'!$G:$G),"")</f>
        <v>63</v>
      </c>
      <c r="S5193" s="27" t="str">
        <f>IFERROR(_xlfn.XLOOKUP($B5193,'Ownership Metrics'!$A:$A,'Ownership Metrics'!$H:$H),"")</f>
        <v>Mayoritas</v>
      </c>
      <c r="T5193" s="27" t="str">
        <f>IFERROR(_xlfn.XLOOKUP($B5193,'Ownership Metrics'!$A:$A,'Ownership Metrics'!$I:$I),"")</f>
        <v>Tinggi</v>
      </c>
      <c r="U5193" s="27">
        <f>IF(COUNTIFS($B$2:$B5193,$B5193,$D$2:$D5193,$D5193)=1,1,0)</f>
        <v>1</v>
      </c>
      <c r="V5193" s="27">
        <f t="shared" si="244"/>
        <v>3.35</v>
      </c>
      <c r="W5193" s="27">
        <f t="shared" si="245"/>
        <v>2</v>
      </c>
      <c r="X5193" s="27">
        <f t="shared" si="243"/>
        <v>3.3499994807000002</v>
      </c>
    </row>
    <row r="5194" spans="1:24" x14ac:dyDescent="0.25">
      <c r="A5194" s="26">
        <v>46265</v>
      </c>
      <c r="B5194" s="27" t="s">
        <v>10829</v>
      </c>
      <c r="C5194" s="27" t="s">
        <v>5360</v>
      </c>
      <c r="D5194" s="27" t="s">
        <v>5363</v>
      </c>
      <c r="E5194" s="27"/>
      <c r="F5194" s="27" t="s">
        <v>23</v>
      </c>
      <c r="G5194" s="27"/>
      <c r="H5194" s="27"/>
      <c r="I5194" s="28">
        <v>0</v>
      </c>
      <c r="J5194" s="28">
        <v>599462500</v>
      </c>
      <c r="K5194" s="28">
        <v>599462500</v>
      </c>
      <c r="L5194" s="29">
        <v>66.849999999999994</v>
      </c>
      <c r="M5194" s="29">
        <f>IFERROR(_xlfn.XLOOKUP($B5194,'Ownership Metrics'!$A:$A,'Ownership Metrics'!$B:$B),"")</f>
        <v>24.96</v>
      </c>
      <c r="N5194" s="28">
        <f>IFERROR(_xlfn.XLOOKUP($B5194,'Ownership Metrics'!$A:$A,'Ownership Metrics'!$C:$C),"")</f>
        <v>4492</v>
      </c>
      <c r="O5194" s="29">
        <f>IFERROR(_xlfn.XLOOKUP($B5194,'Ownership Metrics'!$A:$A,'Ownership Metrics'!$D:$D),"")</f>
        <v>66.849999999999994</v>
      </c>
      <c r="P5194" s="29">
        <f>IFERROR(_xlfn.XLOOKUP($B5194,'Ownership Metrics'!$A:$A,'Ownership Metrics'!$E:$E),"")</f>
        <v>73.05</v>
      </c>
      <c r="Q5194" s="30">
        <f>IFERROR(_xlfn.XLOOKUP($B5194,'Ownership Metrics'!$A:$A,'Ownership Metrics'!$F:$F),"")</f>
        <v>4</v>
      </c>
      <c r="R5194" s="30">
        <f>IFERROR(_xlfn.XLOOKUP($B5194,'Ownership Metrics'!$A:$A,'Ownership Metrics'!$G:$G),"")</f>
        <v>63</v>
      </c>
      <c r="S5194" s="27" t="str">
        <f>IFERROR(_xlfn.XLOOKUP($B5194,'Ownership Metrics'!$A:$A,'Ownership Metrics'!$H:$H),"")</f>
        <v>Mayoritas</v>
      </c>
      <c r="T5194" s="27" t="str">
        <f>IFERROR(_xlfn.XLOOKUP($B5194,'Ownership Metrics'!$A:$A,'Ownership Metrics'!$I:$I),"")</f>
        <v>Tinggi</v>
      </c>
      <c r="U5194" s="27">
        <f>IF(COUNTIFS($B$2:$B5194,$B5194,$D$2:$D5194,$D5194)=1,1,0)</f>
        <v>1</v>
      </c>
      <c r="V5194" s="27">
        <f t="shared" si="244"/>
        <v>66.849999999999994</v>
      </c>
      <c r="W5194" s="27">
        <f t="shared" si="245"/>
        <v>1</v>
      </c>
      <c r="X5194" s="27">
        <f t="shared" si="243"/>
        <v>66.84999948059999</v>
      </c>
    </row>
    <row r="5195" spans="1:24" x14ac:dyDescent="0.25">
      <c r="A5195" s="26">
        <v>46265</v>
      </c>
      <c r="B5195" s="27" t="s">
        <v>10830</v>
      </c>
      <c r="C5195" s="27" t="s">
        <v>5365</v>
      </c>
      <c r="D5195" s="27" t="s">
        <v>5366</v>
      </c>
      <c r="E5195" s="27" t="s">
        <v>22</v>
      </c>
      <c r="F5195" s="27" t="s">
        <v>23</v>
      </c>
      <c r="G5195" s="27"/>
      <c r="H5195" s="27" t="s">
        <v>24</v>
      </c>
      <c r="I5195" s="28">
        <v>0</v>
      </c>
      <c r="J5195" s="28">
        <v>57960000</v>
      </c>
      <c r="K5195" s="28">
        <v>57960000</v>
      </c>
      <c r="L5195" s="29">
        <v>4.8899999999999997</v>
      </c>
      <c r="M5195" s="29">
        <f>IFERROR(_xlfn.XLOOKUP($B5195,'Ownership Metrics'!$A:$A,'Ownership Metrics'!$B:$B),"")</f>
        <v>24.14</v>
      </c>
      <c r="N5195" s="28">
        <f>IFERROR(_xlfn.XLOOKUP($B5195,'Ownership Metrics'!$A:$A,'Ownership Metrics'!$C:$C),"")</f>
        <v>371</v>
      </c>
      <c r="O5195" s="29">
        <f>IFERROR(_xlfn.XLOOKUP($B5195,'Ownership Metrics'!$A:$A,'Ownership Metrics'!$D:$D),"")</f>
        <v>8.49</v>
      </c>
      <c r="P5195" s="29">
        <f>IFERROR(_xlfn.XLOOKUP($B5195,'Ownership Metrics'!$A:$A,'Ownership Metrics'!$E:$E),"")</f>
        <v>21.81</v>
      </c>
      <c r="Q5195" s="30">
        <f>IFERROR(_xlfn.XLOOKUP($B5195,'Ownership Metrics'!$A:$A,'Ownership Metrics'!$F:$F),"")</f>
        <v>21</v>
      </c>
      <c r="R5195" s="30">
        <f>IFERROR(_xlfn.XLOOKUP($B5195,'Ownership Metrics'!$A:$A,'Ownership Metrics'!$G:$G),"")</f>
        <v>9</v>
      </c>
      <c r="S5195" s="27" t="str">
        <f>IFERROR(_xlfn.XLOOKUP($B5195,'Ownership Metrics'!$A:$A,'Ownership Metrics'!$H:$H),"")</f>
        <v>Tersebar</v>
      </c>
      <c r="T5195" s="27" t="str">
        <f>IFERROR(_xlfn.XLOOKUP($B5195,'Ownership Metrics'!$A:$A,'Ownership Metrics'!$I:$I),"")</f>
        <v>Rendah</v>
      </c>
      <c r="U5195" s="27">
        <f>IF(COUNTIFS($B$2:$B5195,$B5195,$D$2:$D5195,$D5195)=1,1,0)</f>
        <v>1</v>
      </c>
      <c r="V5195" s="27">
        <f t="shared" si="244"/>
        <v>4.8899999999999997</v>
      </c>
      <c r="W5195" s="27">
        <f t="shared" si="245"/>
        <v>6</v>
      </c>
      <c r="X5195" s="27">
        <f t="shared" si="243"/>
        <v>4.8899994804999993</v>
      </c>
    </row>
    <row r="5196" spans="1:24" x14ac:dyDescent="0.25">
      <c r="A5196" s="26">
        <v>46265</v>
      </c>
      <c r="B5196" s="27" t="s">
        <v>10830</v>
      </c>
      <c r="C5196" s="27" t="s">
        <v>5365</v>
      </c>
      <c r="D5196" s="27" t="s">
        <v>5367</v>
      </c>
      <c r="E5196" s="27" t="s">
        <v>22</v>
      </c>
      <c r="F5196" s="27" t="s">
        <v>23</v>
      </c>
      <c r="G5196" s="27"/>
      <c r="H5196" s="27" t="s">
        <v>24</v>
      </c>
      <c r="I5196" s="28">
        <v>18500000</v>
      </c>
      <c r="J5196" s="28">
        <v>0</v>
      </c>
      <c r="K5196" s="28">
        <v>18500000</v>
      </c>
      <c r="L5196" s="29">
        <v>1.56</v>
      </c>
      <c r="M5196" s="29">
        <f>IFERROR(_xlfn.XLOOKUP($B5196,'Ownership Metrics'!$A:$A,'Ownership Metrics'!$B:$B),"")</f>
        <v>24.14</v>
      </c>
      <c r="N5196" s="28">
        <f>IFERROR(_xlfn.XLOOKUP($B5196,'Ownership Metrics'!$A:$A,'Ownership Metrics'!$C:$C),"")</f>
        <v>371</v>
      </c>
      <c r="O5196" s="29">
        <f>IFERROR(_xlfn.XLOOKUP($B5196,'Ownership Metrics'!$A:$A,'Ownership Metrics'!$D:$D),"")</f>
        <v>8.49</v>
      </c>
      <c r="P5196" s="29">
        <f>IFERROR(_xlfn.XLOOKUP($B5196,'Ownership Metrics'!$A:$A,'Ownership Metrics'!$E:$E),"")</f>
        <v>21.81</v>
      </c>
      <c r="Q5196" s="30">
        <f>IFERROR(_xlfn.XLOOKUP($B5196,'Ownership Metrics'!$A:$A,'Ownership Metrics'!$F:$F),"")</f>
        <v>21</v>
      </c>
      <c r="R5196" s="30">
        <f>IFERROR(_xlfn.XLOOKUP($B5196,'Ownership Metrics'!$A:$A,'Ownership Metrics'!$G:$G),"")</f>
        <v>9</v>
      </c>
      <c r="S5196" s="27" t="str">
        <f>IFERROR(_xlfn.XLOOKUP($B5196,'Ownership Metrics'!$A:$A,'Ownership Metrics'!$H:$H),"")</f>
        <v>Tersebar</v>
      </c>
      <c r="T5196" s="27" t="str">
        <f>IFERROR(_xlfn.XLOOKUP($B5196,'Ownership Metrics'!$A:$A,'Ownership Metrics'!$I:$I),"")</f>
        <v>Rendah</v>
      </c>
      <c r="U5196" s="27">
        <f>IF(COUNTIFS($B$2:$B5196,$B5196,$D$2:$D5196,$D5196)=1,1,0)</f>
        <v>1</v>
      </c>
      <c r="V5196" s="27">
        <f t="shared" si="244"/>
        <v>1.56</v>
      </c>
      <c r="W5196" s="27">
        <f t="shared" si="245"/>
        <v>15</v>
      </c>
      <c r="X5196" s="27">
        <f t="shared" si="243"/>
        <v>1.5599994804000001</v>
      </c>
    </row>
    <row r="5197" spans="1:24" x14ac:dyDescent="0.25">
      <c r="A5197" s="26">
        <v>46265</v>
      </c>
      <c r="B5197" s="27" t="s">
        <v>10830</v>
      </c>
      <c r="C5197" s="27" t="s">
        <v>5365</v>
      </c>
      <c r="D5197" s="27" t="s">
        <v>5368</v>
      </c>
      <c r="E5197" s="27" t="s">
        <v>22</v>
      </c>
      <c r="F5197" s="27" t="s">
        <v>23</v>
      </c>
      <c r="G5197" s="27"/>
      <c r="H5197" s="27" t="s">
        <v>24</v>
      </c>
      <c r="I5197" s="28">
        <v>58457700</v>
      </c>
      <c r="J5197" s="28">
        <v>0</v>
      </c>
      <c r="K5197" s="28">
        <v>58457700</v>
      </c>
      <c r="L5197" s="29">
        <v>4.9400000000000004</v>
      </c>
      <c r="M5197" s="29">
        <f>IFERROR(_xlfn.XLOOKUP($B5197,'Ownership Metrics'!$A:$A,'Ownership Metrics'!$B:$B),"")</f>
        <v>24.14</v>
      </c>
      <c r="N5197" s="28">
        <f>IFERROR(_xlfn.XLOOKUP($B5197,'Ownership Metrics'!$A:$A,'Ownership Metrics'!$C:$C),"")</f>
        <v>371</v>
      </c>
      <c r="O5197" s="29">
        <f>IFERROR(_xlfn.XLOOKUP($B5197,'Ownership Metrics'!$A:$A,'Ownership Metrics'!$D:$D),"")</f>
        <v>8.49</v>
      </c>
      <c r="P5197" s="29">
        <f>IFERROR(_xlfn.XLOOKUP($B5197,'Ownership Metrics'!$A:$A,'Ownership Metrics'!$E:$E),"")</f>
        <v>21.81</v>
      </c>
      <c r="Q5197" s="30">
        <f>IFERROR(_xlfn.XLOOKUP($B5197,'Ownership Metrics'!$A:$A,'Ownership Metrics'!$F:$F),"")</f>
        <v>21</v>
      </c>
      <c r="R5197" s="30">
        <f>IFERROR(_xlfn.XLOOKUP($B5197,'Ownership Metrics'!$A:$A,'Ownership Metrics'!$G:$G),"")</f>
        <v>9</v>
      </c>
      <c r="S5197" s="27" t="str">
        <f>IFERROR(_xlfn.XLOOKUP($B5197,'Ownership Metrics'!$A:$A,'Ownership Metrics'!$H:$H),"")</f>
        <v>Tersebar</v>
      </c>
      <c r="T5197" s="27" t="str">
        <f>IFERROR(_xlfn.XLOOKUP($B5197,'Ownership Metrics'!$A:$A,'Ownership Metrics'!$I:$I),"")</f>
        <v>Rendah</v>
      </c>
      <c r="U5197" s="27">
        <f>IF(COUNTIFS($B$2:$B5197,$B5197,$D$2:$D5197,$D5197)=1,1,0)</f>
        <v>1</v>
      </c>
      <c r="V5197" s="27">
        <f t="shared" si="244"/>
        <v>4.9400000000000004</v>
      </c>
      <c r="W5197" s="27">
        <f t="shared" si="245"/>
        <v>3</v>
      </c>
      <c r="X5197" s="27">
        <f t="shared" si="243"/>
        <v>4.9399994803</v>
      </c>
    </row>
    <row r="5198" spans="1:24" x14ac:dyDescent="0.25">
      <c r="A5198" s="26">
        <v>46265</v>
      </c>
      <c r="B5198" s="27" t="s">
        <v>10830</v>
      </c>
      <c r="C5198" s="27" t="s">
        <v>5365</v>
      </c>
      <c r="D5198" s="27" t="s">
        <v>5369</v>
      </c>
      <c r="E5198" s="27" t="s">
        <v>22</v>
      </c>
      <c r="F5198" s="27" t="s">
        <v>23</v>
      </c>
      <c r="G5198" s="27"/>
      <c r="H5198" s="27" t="s">
        <v>24</v>
      </c>
      <c r="I5198" s="28">
        <v>0</v>
      </c>
      <c r="J5198" s="28">
        <v>99259500</v>
      </c>
      <c r="K5198" s="28">
        <v>99259500</v>
      </c>
      <c r="L5198" s="29">
        <v>8.3800000000000008</v>
      </c>
      <c r="M5198" s="29">
        <f>IFERROR(_xlfn.XLOOKUP($B5198,'Ownership Metrics'!$A:$A,'Ownership Metrics'!$B:$B),"")</f>
        <v>24.14</v>
      </c>
      <c r="N5198" s="28">
        <f>IFERROR(_xlfn.XLOOKUP($B5198,'Ownership Metrics'!$A:$A,'Ownership Metrics'!$C:$C),"")</f>
        <v>371</v>
      </c>
      <c r="O5198" s="29">
        <f>IFERROR(_xlfn.XLOOKUP($B5198,'Ownership Metrics'!$A:$A,'Ownership Metrics'!$D:$D),"")</f>
        <v>8.49</v>
      </c>
      <c r="P5198" s="29">
        <f>IFERROR(_xlfn.XLOOKUP($B5198,'Ownership Metrics'!$A:$A,'Ownership Metrics'!$E:$E),"")</f>
        <v>21.81</v>
      </c>
      <c r="Q5198" s="30">
        <f>IFERROR(_xlfn.XLOOKUP($B5198,'Ownership Metrics'!$A:$A,'Ownership Metrics'!$F:$F),"")</f>
        <v>21</v>
      </c>
      <c r="R5198" s="30">
        <f>IFERROR(_xlfn.XLOOKUP($B5198,'Ownership Metrics'!$A:$A,'Ownership Metrics'!$G:$G),"")</f>
        <v>9</v>
      </c>
      <c r="S5198" s="27" t="str">
        <f>IFERROR(_xlfn.XLOOKUP($B5198,'Ownership Metrics'!$A:$A,'Ownership Metrics'!$H:$H),"")</f>
        <v>Tersebar</v>
      </c>
      <c r="T5198" s="27" t="str">
        <f>IFERROR(_xlfn.XLOOKUP($B5198,'Ownership Metrics'!$A:$A,'Ownership Metrics'!$I:$I),"")</f>
        <v>Rendah</v>
      </c>
      <c r="U5198" s="27">
        <f>IF(COUNTIFS($B$2:$B5198,$B5198,$D$2:$D5198,$D5198)=1,1,0)</f>
        <v>1</v>
      </c>
      <c r="V5198" s="27">
        <f t="shared" si="244"/>
        <v>8.3800000000000008</v>
      </c>
      <c r="W5198" s="27">
        <f t="shared" si="245"/>
        <v>2</v>
      </c>
      <c r="X5198" s="27">
        <f t="shared" si="243"/>
        <v>8.3799994802000004</v>
      </c>
    </row>
    <row r="5199" spans="1:24" x14ac:dyDescent="0.25">
      <c r="A5199" s="26">
        <v>46265</v>
      </c>
      <c r="B5199" s="27" t="s">
        <v>10830</v>
      </c>
      <c r="C5199" s="27" t="s">
        <v>5365</v>
      </c>
      <c r="D5199" s="27" t="s">
        <v>544</v>
      </c>
      <c r="E5199" s="27" t="s">
        <v>22</v>
      </c>
      <c r="F5199" s="27" t="s">
        <v>23</v>
      </c>
      <c r="G5199" s="27"/>
      <c r="H5199" s="27" t="s">
        <v>24</v>
      </c>
      <c r="I5199" s="28">
        <v>0</v>
      </c>
      <c r="J5199" s="28">
        <v>57220000</v>
      </c>
      <c r="K5199" s="28">
        <v>57220000</v>
      </c>
      <c r="L5199" s="29">
        <v>4.83</v>
      </c>
      <c r="M5199" s="29">
        <f>IFERROR(_xlfn.XLOOKUP($B5199,'Ownership Metrics'!$A:$A,'Ownership Metrics'!$B:$B),"")</f>
        <v>24.14</v>
      </c>
      <c r="N5199" s="28">
        <f>IFERROR(_xlfn.XLOOKUP($B5199,'Ownership Metrics'!$A:$A,'Ownership Metrics'!$C:$C),"")</f>
        <v>371</v>
      </c>
      <c r="O5199" s="29">
        <f>IFERROR(_xlfn.XLOOKUP($B5199,'Ownership Metrics'!$A:$A,'Ownership Metrics'!$D:$D),"")</f>
        <v>8.49</v>
      </c>
      <c r="P5199" s="29">
        <f>IFERROR(_xlfn.XLOOKUP($B5199,'Ownership Metrics'!$A:$A,'Ownership Metrics'!$E:$E),"")</f>
        <v>21.81</v>
      </c>
      <c r="Q5199" s="30">
        <f>IFERROR(_xlfn.XLOOKUP($B5199,'Ownership Metrics'!$A:$A,'Ownership Metrics'!$F:$F),"")</f>
        <v>21</v>
      </c>
      <c r="R5199" s="30">
        <f>IFERROR(_xlfn.XLOOKUP($B5199,'Ownership Metrics'!$A:$A,'Ownership Metrics'!$G:$G),"")</f>
        <v>9</v>
      </c>
      <c r="S5199" s="27" t="str">
        <f>IFERROR(_xlfn.XLOOKUP($B5199,'Ownership Metrics'!$A:$A,'Ownership Metrics'!$H:$H),"")</f>
        <v>Tersebar</v>
      </c>
      <c r="T5199" s="27" t="str">
        <f>IFERROR(_xlfn.XLOOKUP($B5199,'Ownership Metrics'!$A:$A,'Ownership Metrics'!$I:$I),"")</f>
        <v>Rendah</v>
      </c>
      <c r="U5199" s="27">
        <f>IF(COUNTIFS($B$2:$B5199,$B5199,$D$2:$D5199,$D5199)=1,1,0)</f>
        <v>1</v>
      </c>
      <c r="V5199" s="27">
        <f t="shared" si="244"/>
        <v>4.83</v>
      </c>
      <c r="W5199" s="27">
        <f t="shared" si="245"/>
        <v>7</v>
      </c>
      <c r="X5199" s="27">
        <f t="shared" si="243"/>
        <v>4.8299994800999997</v>
      </c>
    </row>
    <row r="5200" spans="1:24" x14ac:dyDescent="0.25">
      <c r="A5200" s="26">
        <v>46265</v>
      </c>
      <c r="B5200" s="27" t="s">
        <v>10830</v>
      </c>
      <c r="C5200" s="27" t="s">
        <v>5365</v>
      </c>
      <c r="D5200" s="27" t="s">
        <v>5370</v>
      </c>
      <c r="E5200" s="27" t="s">
        <v>22</v>
      </c>
      <c r="F5200" s="27" t="s">
        <v>23</v>
      </c>
      <c r="G5200" s="27"/>
      <c r="H5200" s="27" t="s">
        <v>24</v>
      </c>
      <c r="I5200" s="28">
        <v>0</v>
      </c>
      <c r="J5200" s="28">
        <v>53435500</v>
      </c>
      <c r="K5200" s="28">
        <v>53435500</v>
      </c>
      <c r="L5200" s="29">
        <v>4.51</v>
      </c>
      <c r="M5200" s="29">
        <f>IFERROR(_xlfn.XLOOKUP($B5200,'Ownership Metrics'!$A:$A,'Ownership Metrics'!$B:$B),"")</f>
        <v>24.14</v>
      </c>
      <c r="N5200" s="28">
        <f>IFERROR(_xlfn.XLOOKUP($B5200,'Ownership Metrics'!$A:$A,'Ownership Metrics'!$C:$C),"")</f>
        <v>371</v>
      </c>
      <c r="O5200" s="29">
        <f>IFERROR(_xlfn.XLOOKUP($B5200,'Ownership Metrics'!$A:$A,'Ownership Metrics'!$D:$D),"")</f>
        <v>8.49</v>
      </c>
      <c r="P5200" s="29">
        <f>IFERROR(_xlfn.XLOOKUP($B5200,'Ownership Metrics'!$A:$A,'Ownership Metrics'!$E:$E),"")</f>
        <v>21.81</v>
      </c>
      <c r="Q5200" s="30">
        <f>IFERROR(_xlfn.XLOOKUP($B5200,'Ownership Metrics'!$A:$A,'Ownership Metrics'!$F:$F),"")</f>
        <v>21</v>
      </c>
      <c r="R5200" s="30">
        <f>IFERROR(_xlfn.XLOOKUP($B5200,'Ownership Metrics'!$A:$A,'Ownership Metrics'!$G:$G),"")</f>
        <v>9</v>
      </c>
      <c r="S5200" s="27" t="str">
        <f>IFERROR(_xlfn.XLOOKUP($B5200,'Ownership Metrics'!$A:$A,'Ownership Metrics'!$H:$H),"")</f>
        <v>Tersebar</v>
      </c>
      <c r="T5200" s="27" t="str">
        <f>IFERROR(_xlfn.XLOOKUP($B5200,'Ownership Metrics'!$A:$A,'Ownership Metrics'!$I:$I),"")</f>
        <v>Rendah</v>
      </c>
      <c r="U5200" s="27">
        <f>IF(COUNTIFS($B$2:$B5200,$B5200,$D$2:$D5200,$D5200)=1,1,0)</f>
        <v>1</v>
      </c>
      <c r="V5200" s="27">
        <f t="shared" si="244"/>
        <v>4.51</v>
      </c>
      <c r="W5200" s="27">
        <f t="shared" si="245"/>
        <v>9</v>
      </c>
      <c r="X5200" s="27">
        <f t="shared" si="243"/>
        <v>4.5099994799999994</v>
      </c>
    </row>
    <row r="5201" spans="1:24" x14ac:dyDescent="0.25">
      <c r="A5201" s="26">
        <v>46265</v>
      </c>
      <c r="B5201" s="27" t="s">
        <v>10830</v>
      </c>
      <c r="C5201" s="27" t="s">
        <v>5365</v>
      </c>
      <c r="D5201" s="27" t="s">
        <v>5371</v>
      </c>
      <c r="E5201" s="27" t="s">
        <v>22</v>
      </c>
      <c r="F5201" s="27" t="s">
        <v>23</v>
      </c>
      <c r="G5201" s="27"/>
      <c r="H5201" s="27" t="s">
        <v>24</v>
      </c>
      <c r="I5201" s="28">
        <v>0</v>
      </c>
      <c r="J5201" s="28">
        <v>58274500</v>
      </c>
      <c r="K5201" s="28">
        <v>58274500</v>
      </c>
      <c r="L5201" s="29">
        <v>4.92</v>
      </c>
      <c r="M5201" s="29">
        <f>IFERROR(_xlfn.XLOOKUP($B5201,'Ownership Metrics'!$A:$A,'Ownership Metrics'!$B:$B),"")</f>
        <v>24.14</v>
      </c>
      <c r="N5201" s="28">
        <f>IFERROR(_xlfn.XLOOKUP($B5201,'Ownership Metrics'!$A:$A,'Ownership Metrics'!$C:$C),"")</f>
        <v>371</v>
      </c>
      <c r="O5201" s="29">
        <f>IFERROR(_xlfn.XLOOKUP($B5201,'Ownership Metrics'!$A:$A,'Ownership Metrics'!$D:$D),"")</f>
        <v>8.49</v>
      </c>
      <c r="P5201" s="29">
        <f>IFERROR(_xlfn.XLOOKUP($B5201,'Ownership Metrics'!$A:$A,'Ownership Metrics'!$E:$E),"")</f>
        <v>21.81</v>
      </c>
      <c r="Q5201" s="30">
        <f>IFERROR(_xlfn.XLOOKUP($B5201,'Ownership Metrics'!$A:$A,'Ownership Metrics'!$F:$F),"")</f>
        <v>21</v>
      </c>
      <c r="R5201" s="30">
        <f>IFERROR(_xlfn.XLOOKUP($B5201,'Ownership Metrics'!$A:$A,'Ownership Metrics'!$G:$G),"")</f>
        <v>9</v>
      </c>
      <c r="S5201" s="27" t="str">
        <f>IFERROR(_xlfn.XLOOKUP($B5201,'Ownership Metrics'!$A:$A,'Ownership Metrics'!$H:$H),"")</f>
        <v>Tersebar</v>
      </c>
      <c r="T5201" s="27" t="str">
        <f>IFERROR(_xlfn.XLOOKUP($B5201,'Ownership Metrics'!$A:$A,'Ownership Metrics'!$I:$I),"")</f>
        <v>Rendah</v>
      </c>
      <c r="U5201" s="27">
        <f>IF(COUNTIFS($B$2:$B5201,$B5201,$D$2:$D5201,$D5201)=1,1,0)</f>
        <v>1</v>
      </c>
      <c r="V5201" s="27">
        <f t="shared" si="244"/>
        <v>4.92</v>
      </c>
      <c r="W5201" s="27">
        <f t="shared" si="245"/>
        <v>4</v>
      </c>
      <c r="X5201" s="27">
        <f t="shared" si="243"/>
        <v>4.9199994798999995</v>
      </c>
    </row>
    <row r="5202" spans="1:24" x14ac:dyDescent="0.25">
      <c r="A5202" s="26">
        <v>46265</v>
      </c>
      <c r="B5202" s="27" t="s">
        <v>10830</v>
      </c>
      <c r="C5202" s="27" t="s">
        <v>5365</v>
      </c>
      <c r="D5202" s="27" t="s">
        <v>5372</v>
      </c>
      <c r="E5202" s="27" t="s">
        <v>22</v>
      </c>
      <c r="F5202" s="27" t="s">
        <v>23</v>
      </c>
      <c r="G5202" s="27"/>
      <c r="H5202" s="27" t="s">
        <v>24</v>
      </c>
      <c r="I5202" s="28">
        <v>0</v>
      </c>
      <c r="J5202" s="28">
        <v>58178000</v>
      </c>
      <c r="K5202" s="28">
        <v>58178000</v>
      </c>
      <c r="L5202" s="29">
        <v>4.91</v>
      </c>
      <c r="M5202" s="29">
        <f>IFERROR(_xlfn.XLOOKUP($B5202,'Ownership Metrics'!$A:$A,'Ownership Metrics'!$B:$B),"")</f>
        <v>24.14</v>
      </c>
      <c r="N5202" s="28">
        <f>IFERROR(_xlfn.XLOOKUP($B5202,'Ownership Metrics'!$A:$A,'Ownership Metrics'!$C:$C),"")</f>
        <v>371</v>
      </c>
      <c r="O5202" s="29">
        <f>IFERROR(_xlfn.XLOOKUP($B5202,'Ownership Metrics'!$A:$A,'Ownership Metrics'!$D:$D),"")</f>
        <v>8.49</v>
      </c>
      <c r="P5202" s="29">
        <f>IFERROR(_xlfn.XLOOKUP($B5202,'Ownership Metrics'!$A:$A,'Ownership Metrics'!$E:$E),"")</f>
        <v>21.81</v>
      </c>
      <c r="Q5202" s="30">
        <f>IFERROR(_xlfn.XLOOKUP($B5202,'Ownership Metrics'!$A:$A,'Ownership Metrics'!$F:$F),"")</f>
        <v>21</v>
      </c>
      <c r="R5202" s="30">
        <f>IFERROR(_xlfn.XLOOKUP($B5202,'Ownership Metrics'!$A:$A,'Ownership Metrics'!$G:$G),"")</f>
        <v>9</v>
      </c>
      <c r="S5202" s="27" t="str">
        <f>IFERROR(_xlfn.XLOOKUP($B5202,'Ownership Metrics'!$A:$A,'Ownership Metrics'!$H:$H),"")</f>
        <v>Tersebar</v>
      </c>
      <c r="T5202" s="27" t="str">
        <f>IFERROR(_xlfn.XLOOKUP($B5202,'Ownership Metrics'!$A:$A,'Ownership Metrics'!$I:$I),"")</f>
        <v>Rendah</v>
      </c>
      <c r="U5202" s="27">
        <f>IF(COUNTIFS($B$2:$B5202,$B5202,$D$2:$D5202,$D5202)=1,1,0)</f>
        <v>1</v>
      </c>
      <c r="V5202" s="27">
        <f t="shared" si="244"/>
        <v>4.91</v>
      </c>
      <c r="W5202" s="27">
        <f t="shared" si="245"/>
        <v>5</v>
      </c>
      <c r="X5202" s="27">
        <f t="shared" si="243"/>
        <v>4.9099994797999997</v>
      </c>
    </row>
    <row r="5203" spans="1:24" x14ac:dyDescent="0.25">
      <c r="A5203" s="26">
        <v>46265</v>
      </c>
      <c r="B5203" s="27" t="s">
        <v>10830</v>
      </c>
      <c r="C5203" s="27" t="s">
        <v>5365</v>
      </c>
      <c r="D5203" s="27" t="s">
        <v>5373</v>
      </c>
      <c r="E5203" s="27" t="s">
        <v>114</v>
      </c>
      <c r="F5203" s="27" t="s">
        <v>23</v>
      </c>
      <c r="G5203" s="27"/>
      <c r="H5203" s="27" t="s">
        <v>24</v>
      </c>
      <c r="I5203" s="28">
        <v>13923300</v>
      </c>
      <c r="J5203" s="28">
        <v>0</v>
      </c>
      <c r="K5203" s="28">
        <v>13923300</v>
      </c>
      <c r="L5203" s="29">
        <v>1.18</v>
      </c>
      <c r="M5203" s="29">
        <f>IFERROR(_xlfn.XLOOKUP($B5203,'Ownership Metrics'!$A:$A,'Ownership Metrics'!$B:$B),"")</f>
        <v>24.14</v>
      </c>
      <c r="N5203" s="28">
        <f>IFERROR(_xlfn.XLOOKUP($B5203,'Ownership Metrics'!$A:$A,'Ownership Metrics'!$C:$C),"")</f>
        <v>371</v>
      </c>
      <c r="O5203" s="29">
        <f>IFERROR(_xlfn.XLOOKUP($B5203,'Ownership Metrics'!$A:$A,'Ownership Metrics'!$D:$D),"")</f>
        <v>8.49</v>
      </c>
      <c r="P5203" s="29">
        <f>IFERROR(_xlfn.XLOOKUP($B5203,'Ownership Metrics'!$A:$A,'Ownership Metrics'!$E:$E),"")</f>
        <v>21.81</v>
      </c>
      <c r="Q5203" s="30">
        <f>IFERROR(_xlfn.XLOOKUP($B5203,'Ownership Metrics'!$A:$A,'Ownership Metrics'!$F:$F),"")</f>
        <v>21</v>
      </c>
      <c r="R5203" s="30">
        <f>IFERROR(_xlfn.XLOOKUP($B5203,'Ownership Metrics'!$A:$A,'Ownership Metrics'!$G:$G),"")</f>
        <v>9</v>
      </c>
      <c r="S5203" s="27" t="str">
        <f>IFERROR(_xlfn.XLOOKUP($B5203,'Ownership Metrics'!$A:$A,'Ownership Metrics'!$H:$H),"")</f>
        <v>Tersebar</v>
      </c>
      <c r="T5203" s="27" t="str">
        <f>IFERROR(_xlfn.XLOOKUP($B5203,'Ownership Metrics'!$A:$A,'Ownership Metrics'!$I:$I),"")</f>
        <v>Rendah</v>
      </c>
      <c r="U5203" s="27">
        <f>IF(COUNTIFS($B$2:$B5203,$B5203,$D$2:$D5203,$D5203)=1,1,0)</f>
        <v>1</v>
      </c>
      <c r="V5203" s="27">
        <f t="shared" si="244"/>
        <v>1.18</v>
      </c>
      <c r="W5203" s="27">
        <f t="shared" si="245"/>
        <v>20</v>
      </c>
      <c r="X5203" s="27">
        <f t="shared" si="243"/>
        <v>1.1799994797</v>
      </c>
    </row>
    <row r="5204" spans="1:24" x14ac:dyDescent="0.25">
      <c r="A5204" s="26">
        <v>46265</v>
      </c>
      <c r="B5204" s="27" t="s">
        <v>10830</v>
      </c>
      <c r="C5204" s="27" t="s">
        <v>5365</v>
      </c>
      <c r="D5204" s="27" t="s">
        <v>4097</v>
      </c>
      <c r="E5204" s="27" t="s">
        <v>31</v>
      </c>
      <c r="F5204" s="27" t="s">
        <v>32</v>
      </c>
      <c r="G5204" s="27"/>
      <c r="H5204" s="27" t="s">
        <v>256</v>
      </c>
      <c r="I5204" s="28">
        <v>50000000</v>
      </c>
      <c r="J5204" s="28">
        <v>0</v>
      </c>
      <c r="K5204" s="28">
        <v>50000000</v>
      </c>
      <c r="L5204" s="29">
        <v>4.22</v>
      </c>
      <c r="M5204" s="29">
        <f>IFERROR(_xlfn.XLOOKUP($B5204,'Ownership Metrics'!$A:$A,'Ownership Metrics'!$B:$B),"")</f>
        <v>24.14</v>
      </c>
      <c r="N5204" s="28">
        <f>IFERROR(_xlfn.XLOOKUP($B5204,'Ownership Metrics'!$A:$A,'Ownership Metrics'!$C:$C),"")</f>
        <v>371</v>
      </c>
      <c r="O5204" s="29">
        <f>IFERROR(_xlfn.XLOOKUP($B5204,'Ownership Metrics'!$A:$A,'Ownership Metrics'!$D:$D),"")</f>
        <v>8.49</v>
      </c>
      <c r="P5204" s="29">
        <f>IFERROR(_xlfn.XLOOKUP($B5204,'Ownership Metrics'!$A:$A,'Ownership Metrics'!$E:$E),"")</f>
        <v>21.81</v>
      </c>
      <c r="Q5204" s="30">
        <f>IFERROR(_xlfn.XLOOKUP($B5204,'Ownership Metrics'!$A:$A,'Ownership Metrics'!$F:$F),"")</f>
        <v>21</v>
      </c>
      <c r="R5204" s="30">
        <f>IFERROR(_xlfn.XLOOKUP($B5204,'Ownership Metrics'!$A:$A,'Ownership Metrics'!$G:$G),"")</f>
        <v>9</v>
      </c>
      <c r="S5204" s="27" t="str">
        <f>IFERROR(_xlfn.XLOOKUP($B5204,'Ownership Metrics'!$A:$A,'Ownership Metrics'!$H:$H),"")</f>
        <v>Tersebar</v>
      </c>
      <c r="T5204" s="27" t="str">
        <f>IFERROR(_xlfn.XLOOKUP($B5204,'Ownership Metrics'!$A:$A,'Ownership Metrics'!$I:$I),"")</f>
        <v>Rendah</v>
      </c>
      <c r="U5204" s="27">
        <f>IF(COUNTIFS($B$2:$B5204,$B5204,$D$2:$D5204,$D5204)=1,1,0)</f>
        <v>1</v>
      </c>
      <c r="V5204" s="27">
        <f t="shared" si="244"/>
        <v>4.22</v>
      </c>
      <c r="W5204" s="27">
        <f t="shared" si="245"/>
        <v>10</v>
      </c>
      <c r="X5204" s="27">
        <f t="shared" si="243"/>
        <v>4.2199994795999993</v>
      </c>
    </row>
    <row r="5205" spans="1:24" x14ac:dyDescent="0.25">
      <c r="A5205" s="26">
        <v>46265</v>
      </c>
      <c r="B5205" s="27" t="s">
        <v>10830</v>
      </c>
      <c r="C5205" s="27" t="s">
        <v>5365</v>
      </c>
      <c r="D5205" s="27" t="s">
        <v>562</v>
      </c>
      <c r="E5205" s="27" t="s">
        <v>114</v>
      </c>
      <c r="F5205" s="27" t="s">
        <v>32</v>
      </c>
      <c r="G5205" s="27"/>
      <c r="H5205" s="27" t="s">
        <v>102</v>
      </c>
      <c r="I5205" s="28">
        <v>100500000</v>
      </c>
      <c r="J5205" s="28">
        <v>0</v>
      </c>
      <c r="K5205" s="28">
        <v>100500000</v>
      </c>
      <c r="L5205" s="29">
        <v>8.49</v>
      </c>
      <c r="M5205" s="29">
        <f>IFERROR(_xlfn.XLOOKUP($B5205,'Ownership Metrics'!$A:$A,'Ownership Metrics'!$B:$B),"")</f>
        <v>24.14</v>
      </c>
      <c r="N5205" s="28">
        <f>IFERROR(_xlfn.XLOOKUP($B5205,'Ownership Metrics'!$A:$A,'Ownership Metrics'!$C:$C),"")</f>
        <v>371</v>
      </c>
      <c r="O5205" s="29">
        <f>IFERROR(_xlfn.XLOOKUP($B5205,'Ownership Metrics'!$A:$A,'Ownership Metrics'!$D:$D),"")</f>
        <v>8.49</v>
      </c>
      <c r="P5205" s="29">
        <f>IFERROR(_xlfn.XLOOKUP($B5205,'Ownership Metrics'!$A:$A,'Ownership Metrics'!$E:$E),"")</f>
        <v>21.81</v>
      </c>
      <c r="Q5205" s="30">
        <f>IFERROR(_xlfn.XLOOKUP($B5205,'Ownership Metrics'!$A:$A,'Ownership Metrics'!$F:$F),"")</f>
        <v>21</v>
      </c>
      <c r="R5205" s="30">
        <f>IFERROR(_xlfn.XLOOKUP($B5205,'Ownership Metrics'!$A:$A,'Ownership Metrics'!$G:$G),"")</f>
        <v>9</v>
      </c>
      <c r="S5205" s="27" t="str">
        <f>IFERROR(_xlfn.XLOOKUP($B5205,'Ownership Metrics'!$A:$A,'Ownership Metrics'!$H:$H),"")</f>
        <v>Tersebar</v>
      </c>
      <c r="T5205" s="27" t="str">
        <f>IFERROR(_xlfn.XLOOKUP($B5205,'Ownership Metrics'!$A:$A,'Ownership Metrics'!$I:$I),"")</f>
        <v>Rendah</v>
      </c>
      <c r="U5205" s="27">
        <f>IF(COUNTIFS($B$2:$B5205,$B5205,$D$2:$D5205,$D5205)=1,1,0)</f>
        <v>1</v>
      </c>
      <c r="V5205" s="27">
        <f t="shared" si="244"/>
        <v>8.49</v>
      </c>
      <c r="W5205" s="27">
        <f t="shared" si="245"/>
        <v>1</v>
      </c>
      <c r="X5205" s="27">
        <f t="shared" si="243"/>
        <v>8.4899994794999998</v>
      </c>
    </row>
    <row r="5206" spans="1:24" x14ac:dyDescent="0.25">
      <c r="A5206" s="26">
        <v>46265</v>
      </c>
      <c r="B5206" s="27" t="s">
        <v>10830</v>
      </c>
      <c r="C5206" s="27" t="s">
        <v>5365</v>
      </c>
      <c r="D5206" s="27" t="s">
        <v>5374</v>
      </c>
      <c r="E5206" s="27" t="s">
        <v>35</v>
      </c>
      <c r="F5206" s="27" t="s">
        <v>23</v>
      </c>
      <c r="G5206" s="27" t="s">
        <v>36</v>
      </c>
      <c r="H5206" s="27" t="s">
        <v>24</v>
      </c>
      <c r="I5206" s="28">
        <v>15000000</v>
      </c>
      <c r="J5206" s="28">
        <v>0</v>
      </c>
      <c r="K5206" s="28">
        <v>15000000</v>
      </c>
      <c r="L5206" s="29">
        <v>1.27</v>
      </c>
      <c r="M5206" s="29">
        <f>IFERROR(_xlfn.XLOOKUP($B5206,'Ownership Metrics'!$A:$A,'Ownership Metrics'!$B:$B),"")</f>
        <v>24.14</v>
      </c>
      <c r="N5206" s="28">
        <f>IFERROR(_xlfn.XLOOKUP($B5206,'Ownership Metrics'!$A:$A,'Ownership Metrics'!$C:$C),"")</f>
        <v>371</v>
      </c>
      <c r="O5206" s="29">
        <f>IFERROR(_xlfn.XLOOKUP($B5206,'Ownership Metrics'!$A:$A,'Ownership Metrics'!$D:$D),"")</f>
        <v>8.49</v>
      </c>
      <c r="P5206" s="29">
        <f>IFERROR(_xlfn.XLOOKUP($B5206,'Ownership Metrics'!$A:$A,'Ownership Metrics'!$E:$E),"")</f>
        <v>21.81</v>
      </c>
      <c r="Q5206" s="30">
        <f>IFERROR(_xlfn.XLOOKUP($B5206,'Ownership Metrics'!$A:$A,'Ownership Metrics'!$F:$F),"")</f>
        <v>21</v>
      </c>
      <c r="R5206" s="30">
        <f>IFERROR(_xlfn.XLOOKUP($B5206,'Ownership Metrics'!$A:$A,'Ownership Metrics'!$G:$G),"")</f>
        <v>9</v>
      </c>
      <c r="S5206" s="27" t="str">
        <f>IFERROR(_xlfn.XLOOKUP($B5206,'Ownership Metrics'!$A:$A,'Ownership Metrics'!$H:$H),"")</f>
        <v>Tersebar</v>
      </c>
      <c r="T5206" s="27" t="str">
        <f>IFERROR(_xlfn.XLOOKUP($B5206,'Ownership Metrics'!$A:$A,'Ownership Metrics'!$I:$I),"")</f>
        <v>Rendah</v>
      </c>
      <c r="U5206" s="27">
        <f>IF(COUNTIFS($B$2:$B5206,$B5206,$D$2:$D5206,$D5206)=1,1,0)</f>
        <v>1</v>
      </c>
      <c r="V5206" s="27">
        <f t="shared" si="244"/>
        <v>1.27</v>
      </c>
      <c r="W5206" s="27">
        <f t="shared" si="245"/>
        <v>18</v>
      </c>
      <c r="X5206" s="27">
        <f t="shared" si="243"/>
        <v>1.2699994794</v>
      </c>
    </row>
    <row r="5207" spans="1:24" x14ac:dyDescent="0.25">
      <c r="A5207" s="26">
        <v>46265</v>
      </c>
      <c r="B5207" s="27" t="s">
        <v>10830</v>
      </c>
      <c r="C5207" s="27" t="s">
        <v>5365</v>
      </c>
      <c r="D5207" s="27" t="s">
        <v>587</v>
      </c>
      <c r="E5207" s="27" t="s">
        <v>44</v>
      </c>
      <c r="F5207" s="27" t="s">
        <v>23</v>
      </c>
      <c r="G5207" s="27"/>
      <c r="H5207" s="27" t="s">
        <v>24</v>
      </c>
      <c r="I5207" s="28">
        <v>39503874</v>
      </c>
      <c r="J5207" s="28">
        <v>0</v>
      </c>
      <c r="K5207" s="28">
        <v>39503874</v>
      </c>
      <c r="L5207" s="29">
        <v>3.34</v>
      </c>
      <c r="M5207" s="29">
        <f>IFERROR(_xlfn.XLOOKUP($B5207,'Ownership Metrics'!$A:$A,'Ownership Metrics'!$B:$B),"")</f>
        <v>24.14</v>
      </c>
      <c r="N5207" s="28">
        <f>IFERROR(_xlfn.XLOOKUP($B5207,'Ownership Metrics'!$A:$A,'Ownership Metrics'!$C:$C),"")</f>
        <v>371</v>
      </c>
      <c r="O5207" s="29">
        <f>IFERROR(_xlfn.XLOOKUP($B5207,'Ownership Metrics'!$A:$A,'Ownership Metrics'!$D:$D),"")</f>
        <v>8.49</v>
      </c>
      <c r="P5207" s="29">
        <f>IFERROR(_xlfn.XLOOKUP($B5207,'Ownership Metrics'!$A:$A,'Ownership Metrics'!$E:$E),"")</f>
        <v>21.81</v>
      </c>
      <c r="Q5207" s="30">
        <f>IFERROR(_xlfn.XLOOKUP($B5207,'Ownership Metrics'!$A:$A,'Ownership Metrics'!$F:$F),"")</f>
        <v>21</v>
      </c>
      <c r="R5207" s="30">
        <f>IFERROR(_xlfn.XLOOKUP($B5207,'Ownership Metrics'!$A:$A,'Ownership Metrics'!$G:$G),"")</f>
        <v>9</v>
      </c>
      <c r="S5207" s="27" t="str">
        <f>IFERROR(_xlfn.XLOOKUP($B5207,'Ownership Metrics'!$A:$A,'Ownership Metrics'!$H:$H),"")</f>
        <v>Tersebar</v>
      </c>
      <c r="T5207" s="27" t="str">
        <f>IFERROR(_xlfn.XLOOKUP($B5207,'Ownership Metrics'!$A:$A,'Ownership Metrics'!$I:$I),"")</f>
        <v>Rendah</v>
      </c>
      <c r="U5207" s="27">
        <f>IF(COUNTIFS($B$2:$B5207,$B5207,$D$2:$D5207,$D5207)=1,1,0)</f>
        <v>1</v>
      </c>
      <c r="V5207" s="27">
        <f t="shared" si="244"/>
        <v>3.34</v>
      </c>
      <c r="W5207" s="27">
        <f t="shared" si="245"/>
        <v>12</v>
      </c>
      <c r="X5207" s="27">
        <f t="shared" si="243"/>
        <v>3.3399994792999999</v>
      </c>
    </row>
    <row r="5208" spans="1:24" x14ac:dyDescent="0.25">
      <c r="A5208" s="26">
        <v>46265</v>
      </c>
      <c r="B5208" s="27" t="s">
        <v>10830</v>
      </c>
      <c r="C5208" s="27" t="s">
        <v>5365</v>
      </c>
      <c r="D5208" s="27" t="s">
        <v>5375</v>
      </c>
      <c r="E5208" s="27" t="s">
        <v>72</v>
      </c>
      <c r="F5208" s="27" t="s">
        <v>23</v>
      </c>
      <c r="G5208" s="27"/>
      <c r="H5208" s="27" t="s">
        <v>24</v>
      </c>
      <c r="I5208" s="28">
        <v>15060794</v>
      </c>
      <c r="J5208" s="28">
        <v>0</v>
      </c>
      <c r="K5208" s="28">
        <v>15060794</v>
      </c>
      <c r="L5208" s="29">
        <v>1.27</v>
      </c>
      <c r="M5208" s="29">
        <f>IFERROR(_xlfn.XLOOKUP($B5208,'Ownership Metrics'!$A:$A,'Ownership Metrics'!$B:$B),"")</f>
        <v>24.14</v>
      </c>
      <c r="N5208" s="28">
        <f>IFERROR(_xlfn.XLOOKUP($B5208,'Ownership Metrics'!$A:$A,'Ownership Metrics'!$C:$C),"")</f>
        <v>371</v>
      </c>
      <c r="O5208" s="29">
        <f>IFERROR(_xlfn.XLOOKUP($B5208,'Ownership Metrics'!$A:$A,'Ownership Metrics'!$D:$D),"")</f>
        <v>8.49</v>
      </c>
      <c r="P5208" s="29">
        <f>IFERROR(_xlfn.XLOOKUP($B5208,'Ownership Metrics'!$A:$A,'Ownership Metrics'!$E:$E),"")</f>
        <v>21.81</v>
      </c>
      <c r="Q5208" s="30">
        <f>IFERROR(_xlfn.XLOOKUP($B5208,'Ownership Metrics'!$A:$A,'Ownership Metrics'!$F:$F),"")</f>
        <v>21</v>
      </c>
      <c r="R5208" s="30">
        <f>IFERROR(_xlfn.XLOOKUP($B5208,'Ownership Metrics'!$A:$A,'Ownership Metrics'!$G:$G),"")</f>
        <v>9</v>
      </c>
      <c r="S5208" s="27" t="str">
        <f>IFERROR(_xlfn.XLOOKUP($B5208,'Ownership Metrics'!$A:$A,'Ownership Metrics'!$H:$H),"")</f>
        <v>Tersebar</v>
      </c>
      <c r="T5208" s="27" t="str">
        <f>IFERROR(_xlfn.XLOOKUP($B5208,'Ownership Metrics'!$A:$A,'Ownership Metrics'!$I:$I),"")</f>
        <v>Rendah</v>
      </c>
      <c r="U5208" s="27">
        <f>IF(COUNTIFS($B$2:$B5208,$B5208,$D$2:$D5208,$D5208)=1,1,0)</f>
        <v>1</v>
      </c>
      <c r="V5208" s="27">
        <f t="shared" si="244"/>
        <v>1.27</v>
      </c>
      <c r="W5208" s="27">
        <f t="shared" si="245"/>
        <v>19</v>
      </c>
      <c r="X5208" s="27">
        <f t="shared" si="243"/>
        <v>1.2699994792</v>
      </c>
    </row>
    <row r="5209" spans="1:24" x14ac:dyDescent="0.25">
      <c r="A5209" s="26">
        <v>46265</v>
      </c>
      <c r="B5209" s="27" t="s">
        <v>10830</v>
      </c>
      <c r="C5209" s="27" t="s">
        <v>5365</v>
      </c>
      <c r="D5209" s="27" t="s">
        <v>1617</v>
      </c>
      <c r="E5209" s="27" t="s">
        <v>72</v>
      </c>
      <c r="F5209" s="27" t="s">
        <v>23</v>
      </c>
      <c r="G5209" s="27"/>
      <c r="H5209" s="27" t="s">
        <v>24</v>
      </c>
      <c r="I5209" s="28">
        <v>15318000</v>
      </c>
      <c r="J5209" s="28">
        <v>0</v>
      </c>
      <c r="K5209" s="28">
        <v>15318000</v>
      </c>
      <c r="L5209" s="29">
        <v>1.29</v>
      </c>
      <c r="M5209" s="29">
        <f>IFERROR(_xlfn.XLOOKUP($B5209,'Ownership Metrics'!$A:$A,'Ownership Metrics'!$B:$B),"")</f>
        <v>24.14</v>
      </c>
      <c r="N5209" s="28">
        <f>IFERROR(_xlfn.XLOOKUP($B5209,'Ownership Metrics'!$A:$A,'Ownership Metrics'!$C:$C),"")</f>
        <v>371</v>
      </c>
      <c r="O5209" s="29">
        <f>IFERROR(_xlfn.XLOOKUP($B5209,'Ownership Metrics'!$A:$A,'Ownership Metrics'!$D:$D),"")</f>
        <v>8.49</v>
      </c>
      <c r="P5209" s="29">
        <f>IFERROR(_xlfn.XLOOKUP($B5209,'Ownership Metrics'!$A:$A,'Ownership Metrics'!$E:$E),"")</f>
        <v>21.81</v>
      </c>
      <c r="Q5209" s="30">
        <f>IFERROR(_xlfn.XLOOKUP($B5209,'Ownership Metrics'!$A:$A,'Ownership Metrics'!$F:$F),"")</f>
        <v>21</v>
      </c>
      <c r="R5209" s="30">
        <f>IFERROR(_xlfn.XLOOKUP($B5209,'Ownership Metrics'!$A:$A,'Ownership Metrics'!$G:$G),"")</f>
        <v>9</v>
      </c>
      <c r="S5209" s="27" t="str">
        <f>IFERROR(_xlfn.XLOOKUP($B5209,'Ownership Metrics'!$A:$A,'Ownership Metrics'!$H:$H),"")</f>
        <v>Tersebar</v>
      </c>
      <c r="T5209" s="27" t="str">
        <f>IFERROR(_xlfn.XLOOKUP($B5209,'Ownership Metrics'!$A:$A,'Ownership Metrics'!$I:$I),"")</f>
        <v>Rendah</v>
      </c>
      <c r="U5209" s="27">
        <f>IF(COUNTIFS($B$2:$B5209,$B5209,$D$2:$D5209,$D5209)=1,1,0)</f>
        <v>1</v>
      </c>
      <c r="V5209" s="27">
        <f t="shared" si="244"/>
        <v>1.29</v>
      </c>
      <c r="W5209" s="27">
        <f t="shared" si="245"/>
        <v>17</v>
      </c>
      <c r="X5209" s="27">
        <f t="shared" si="243"/>
        <v>1.2899994791</v>
      </c>
    </row>
    <row r="5210" spans="1:24" x14ac:dyDescent="0.25">
      <c r="A5210" s="26">
        <v>46265</v>
      </c>
      <c r="B5210" s="27" t="s">
        <v>10830</v>
      </c>
      <c r="C5210" s="27" t="s">
        <v>5365</v>
      </c>
      <c r="D5210" s="27" t="s">
        <v>3226</v>
      </c>
      <c r="E5210" s="27" t="s">
        <v>72</v>
      </c>
      <c r="F5210" s="27" t="s">
        <v>23</v>
      </c>
      <c r="G5210" s="27"/>
      <c r="H5210" s="27" t="s">
        <v>24</v>
      </c>
      <c r="I5210" s="28">
        <v>29083200</v>
      </c>
      <c r="J5210" s="28">
        <v>0</v>
      </c>
      <c r="K5210" s="28">
        <v>29083200</v>
      </c>
      <c r="L5210" s="29">
        <v>2.46</v>
      </c>
      <c r="M5210" s="29">
        <f>IFERROR(_xlfn.XLOOKUP($B5210,'Ownership Metrics'!$A:$A,'Ownership Metrics'!$B:$B),"")</f>
        <v>24.14</v>
      </c>
      <c r="N5210" s="28">
        <f>IFERROR(_xlfn.XLOOKUP($B5210,'Ownership Metrics'!$A:$A,'Ownership Metrics'!$C:$C),"")</f>
        <v>371</v>
      </c>
      <c r="O5210" s="29">
        <f>IFERROR(_xlfn.XLOOKUP($B5210,'Ownership Metrics'!$A:$A,'Ownership Metrics'!$D:$D),"")</f>
        <v>8.49</v>
      </c>
      <c r="P5210" s="29">
        <f>IFERROR(_xlfn.XLOOKUP($B5210,'Ownership Metrics'!$A:$A,'Ownership Metrics'!$E:$E),"")</f>
        <v>21.81</v>
      </c>
      <c r="Q5210" s="30">
        <f>IFERROR(_xlfn.XLOOKUP($B5210,'Ownership Metrics'!$A:$A,'Ownership Metrics'!$F:$F),"")</f>
        <v>21</v>
      </c>
      <c r="R5210" s="30">
        <f>IFERROR(_xlfn.XLOOKUP($B5210,'Ownership Metrics'!$A:$A,'Ownership Metrics'!$G:$G),"")</f>
        <v>9</v>
      </c>
      <c r="S5210" s="27" t="str">
        <f>IFERROR(_xlfn.XLOOKUP($B5210,'Ownership Metrics'!$A:$A,'Ownership Metrics'!$H:$H),"")</f>
        <v>Tersebar</v>
      </c>
      <c r="T5210" s="27" t="str">
        <f>IFERROR(_xlfn.XLOOKUP($B5210,'Ownership Metrics'!$A:$A,'Ownership Metrics'!$I:$I),"")</f>
        <v>Rendah</v>
      </c>
      <c r="U5210" s="27">
        <f>IF(COUNTIFS($B$2:$B5210,$B5210,$D$2:$D5210,$D5210)=1,1,0)</f>
        <v>1</v>
      </c>
      <c r="V5210" s="27">
        <f t="shared" si="244"/>
        <v>2.46</v>
      </c>
      <c r="W5210" s="27">
        <f t="shared" si="245"/>
        <v>14</v>
      </c>
      <c r="X5210" s="27">
        <f t="shared" si="243"/>
        <v>2.4599994789999999</v>
      </c>
    </row>
    <row r="5211" spans="1:24" x14ac:dyDescent="0.25">
      <c r="A5211" s="26">
        <v>46265</v>
      </c>
      <c r="B5211" s="27" t="s">
        <v>10830</v>
      </c>
      <c r="C5211" s="27" t="s">
        <v>5365</v>
      </c>
      <c r="D5211" s="27" t="s">
        <v>5376</v>
      </c>
      <c r="E5211" s="27" t="s">
        <v>72</v>
      </c>
      <c r="F5211" s="27" t="s">
        <v>23</v>
      </c>
      <c r="G5211" s="27"/>
      <c r="H5211" s="27" t="s">
        <v>24</v>
      </c>
      <c r="I5211" s="28">
        <v>41002365</v>
      </c>
      <c r="J5211" s="28">
        <v>0</v>
      </c>
      <c r="K5211" s="28">
        <v>41002365</v>
      </c>
      <c r="L5211" s="29">
        <v>3.46</v>
      </c>
      <c r="M5211" s="29">
        <f>IFERROR(_xlfn.XLOOKUP($B5211,'Ownership Metrics'!$A:$A,'Ownership Metrics'!$B:$B),"")</f>
        <v>24.14</v>
      </c>
      <c r="N5211" s="28">
        <f>IFERROR(_xlfn.XLOOKUP($B5211,'Ownership Metrics'!$A:$A,'Ownership Metrics'!$C:$C),"")</f>
        <v>371</v>
      </c>
      <c r="O5211" s="29">
        <f>IFERROR(_xlfn.XLOOKUP($B5211,'Ownership Metrics'!$A:$A,'Ownership Metrics'!$D:$D),"")</f>
        <v>8.49</v>
      </c>
      <c r="P5211" s="29">
        <f>IFERROR(_xlfn.XLOOKUP($B5211,'Ownership Metrics'!$A:$A,'Ownership Metrics'!$E:$E),"")</f>
        <v>21.81</v>
      </c>
      <c r="Q5211" s="30">
        <f>IFERROR(_xlfn.XLOOKUP($B5211,'Ownership Metrics'!$A:$A,'Ownership Metrics'!$F:$F),"")</f>
        <v>21</v>
      </c>
      <c r="R5211" s="30">
        <f>IFERROR(_xlfn.XLOOKUP($B5211,'Ownership Metrics'!$A:$A,'Ownership Metrics'!$G:$G),"")</f>
        <v>9</v>
      </c>
      <c r="S5211" s="27" t="str">
        <f>IFERROR(_xlfn.XLOOKUP($B5211,'Ownership Metrics'!$A:$A,'Ownership Metrics'!$H:$H),"")</f>
        <v>Tersebar</v>
      </c>
      <c r="T5211" s="27" t="str">
        <f>IFERROR(_xlfn.XLOOKUP($B5211,'Ownership Metrics'!$A:$A,'Ownership Metrics'!$I:$I),"")</f>
        <v>Rendah</v>
      </c>
      <c r="U5211" s="27">
        <f>IF(COUNTIFS($B$2:$B5211,$B5211,$D$2:$D5211,$D5211)=1,1,0)</f>
        <v>1</v>
      </c>
      <c r="V5211" s="27">
        <f t="shared" si="244"/>
        <v>3.46</v>
      </c>
      <c r="W5211" s="27">
        <f t="shared" si="245"/>
        <v>11</v>
      </c>
      <c r="X5211" s="27">
        <f t="shared" si="243"/>
        <v>3.4599994788999999</v>
      </c>
    </row>
    <row r="5212" spans="1:24" x14ac:dyDescent="0.25">
      <c r="A5212" s="26">
        <v>46265</v>
      </c>
      <c r="B5212" s="27" t="s">
        <v>10830</v>
      </c>
      <c r="C5212" s="27" t="s">
        <v>5365</v>
      </c>
      <c r="D5212" s="27" t="s">
        <v>554</v>
      </c>
      <c r="E5212" s="27" t="s">
        <v>555</v>
      </c>
      <c r="F5212" s="27" t="s">
        <v>23</v>
      </c>
      <c r="G5212" s="27"/>
      <c r="H5212" s="27" t="s">
        <v>24</v>
      </c>
      <c r="I5212" s="28">
        <v>35062335</v>
      </c>
      <c r="J5212" s="28">
        <v>0</v>
      </c>
      <c r="K5212" s="28">
        <v>35062335</v>
      </c>
      <c r="L5212" s="29">
        <v>2.96</v>
      </c>
      <c r="M5212" s="29">
        <f>IFERROR(_xlfn.XLOOKUP($B5212,'Ownership Metrics'!$A:$A,'Ownership Metrics'!$B:$B),"")</f>
        <v>24.14</v>
      </c>
      <c r="N5212" s="28">
        <f>IFERROR(_xlfn.XLOOKUP($B5212,'Ownership Metrics'!$A:$A,'Ownership Metrics'!$C:$C),"")</f>
        <v>371</v>
      </c>
      <c r="O5212" s="29">
        <f>IFERROR(_xlfn.XLOOKUP($B5212,'Ownership Metrics'!$A:$A,'Ownership Metrics'!$D:$D),"")</f>
        <v>8.49</v>
      </c>
      <c r="P5212" s="29">
        <f>IFERROR(_xlfn.XLOOKUP($B5212,'Ownership Metrics'!$A:$A,'Ownership Metrics'!$E:$E),"")</f>
        <v>21.81</v>
      </c>
      <c r="Q5212" s="30">
        <f>IFERROR(_xlfn.XLOOKUP($B5212,'Ownership Metrics'!$A:$A,'Ownership Metrics'!$F:$F),"")</f>
        <v>21</v>
      </c>
      <c r="R5212" s="30">
        <f>IFERROR(_xlfn.XLOOKUP($B5212,'Ownership Metrics'!$A:$A,'Ownership Metrics'!$G:$G),"")</f>
        <v>9</v>
      </c>
      <c r="S5212" s="27" t="str">
        <f>IFERROR(_xlfn.XLOOKUP($B5212,'Ownership Metrics'!$A:$A,'Ownership Metrics'!$H:$H),"")</f>
        <v>Tersebar</v>
      </c>
      <c r="T5212" s="27" t="str">
        <f>IFERROR(_xlfn.XLOOKUP($B5212,'Ownership Metrics'!$A:$A,'Ownership Metrics'!$I:$I),"")</f>
        <v>Rendah</v>
      </c>
      <c r="U5212" s="27">
        <f>IF(COUNTIFS($B$2:$B5212,$B5212,$D$2:$D5212,$D5212)=1,1,0)</f>
        <v>1</v>
      </c>
      <c r="V5212" s="27">
        <f t="shared" si="244"/>
        <v>2.96</v>
      </c>
      <c r="W5212" s="27">
        <f t="shared" si="245"/>
        <v>13</v>
      </c>
      <c r="X5212" s="27">
        <f t="shared" si="243"/>
        <v>2.9599994787999999</v>
      </c>
    </row>
    <row r="5213" spans="1:24" x14ac:dyDescent="0.25">
      <c r="A5213" s="26">
        <v>46265</v>
      </c>
      <c r="B5213" s="27" t="s">
        <v>10830</v>
      </c>
      <c r="C5213" s="27" t="s">
        <v>5365</v>
      </c>
      <c r="D5213" s="27" t="s">
        <v>1123</v>
      </c>
      <c r="E5213" s="27" t="s">
        <v>149</v>
      </c>
      <c r="F5213" s="27" t="s">
        <v>23</v>
      </c>
      <c r="G5213" s="27"/>
      <c r="H5213" s="27" t="s">
        <v>24</v>
      </c>
      <c r="I5213" s="28">
        <v>12845000</v>
      </c>
      <c r="J5213" s="28">
        <v>0</v>
      </c>
      <c r="K5213" s="28">
        <v>12845000</v>
      </c>
      <c r="L5213" s="29">
        <v>1.08</v>
      </c>
      <c r="M5213" s="29">
        <f>IFERROR(_xlfn.XLOOKUP($B5213,'Ownership Metrics'!$A:$A,'Ownership Metrics'!$B:$B),"")</f>
        <v>24.14</v>
      </c>
      <c r="N5213" s="28">
        <f>IFERROR(_xlfn.XLOOKUP($B5213,'Ownership Metrics'!$A:$A,'Ownership Metrics'!$C:$C),"")</f>
        <v>371</v>
      </c>
      <c r="O5213" s="29">
        <f>IFERROR(_xlfn.XLOOKUP($B5213,'Ownership Metrics'!$A:$A,'Ownership Metrics'!$D:$D),"")</f>
        <v>8.49</v>
      </c>
      <c r="P5213" s="29">
        <f>IFERROR(_xlfn.XLOOKUP($B5213,'Ownership Metrics'!$A:$A,'Ownership Metrics'!$E:$E),"")</f>
        <v>21.81</v>
      </c>
      <c r="Q5213" s="30">
        <f>IFERROR(_xlfn.XLOOKUP($B5213,'Ownership Metrics'!$A:$A,'Ownership Metrics'!$F:$F),"")</f>
        <v>21</v>
      </c>
      <c r="R5213" s="30">
        <f>IFERROR(_xlfn.XLOOKUP($B5213,'Ownership Metrics'!$A:$A,'Ownership Metrics'!$G:$G),"")</f>
        <v>9</v>
      </c>
      <c r="S5213" s="27" t="str">
        <f>IFERROR(_xlfn.XLOOKUP($B5213,'Ownership Metrics'!$A:$A,'Ownership Metrics'!$H:$H),"")</f>
        <v>Tersebar</v>
      </c>
      <c r="T5213" s="27" t="str">
        <f>IFERROR(_xlfn.XLOOKUP($B5213,'Ownership Metrics'!$A:$A,'Ownership Metrics'!$I:$I),"")</f>
        <v>Rendah</v>
      </c>
      <c r="U5213" s="27">
        <f>IF(COUNTIFS($B$2:$B5213,$B5213,$D$2:$D5213,$D5213)=1,1,0)</f>
        <v>1</v>
      </c>
      <c r="V5213" s="27">
        <f t="shared" si="244"/>
        <v>1.08</v>
      </c>
      <c r="W5213" s="27">
        <f t="shared" si="245"/>
        <v>21</v>
      </c>
      <c r="X5213" s="27">
        <f t="shared" si="243"/>
        <v>1.0799994787</v>
      </c>
    </row>
    <row r="5214" spans="1:24" x14ac:dyDescent="0.25">
      <c r="A5214" s="26">
        <v>46265</v>
      </c>
      <c r="B5214" s="27" t="s">
        <v>10830</v>
      </c>
      <c r="C5214" s="27" t="s">
        <v>5365</v>
      </c>
      <c r="D5214" s="27" t="s">
        <v>5377</v>
      </c>
      <c r="E5214" s="27" t="s">
        <v>67</v>
      </c>
      <c r="F5214" s="27" t="s">
        <v>23</v>
      </c>
      <c r="G5214" s="27"/>
      <c r="H5214" s="27" t="s">
        <v>24</v>
      </c>
      <c r="I5214" s="28">
        <v>15735000</v>
      </c>
      <c r="J5214" s="28">
        <v>0</v>
      </c>
      <c r="K5214" s="28">
        <v>15735000</v>
      </c>
      <c r="L5214" s="29">
        <v>1.33</v>
      </c>
      <c r="M5214" s="29">
        <f>IFERROR(_xlfn.XLOOKUP($B5214,'Ownership Metrics'!$A:$A,'Ownership Metrics'!$B:$B),"")</f>
        <v>24.14</v>
      </c>
      <c r="N5214" s="28">
        <f>IFERROR(_xlfn.XLOOKUP($B5214,'Ownership Metrics'!$A:$A,'Ownership Metrics'!$C:$C),"")</f>
        <v>371</v>
      </c>
      <c r="O5214" s="29">
        <f>IFERROR(_xlfn.XLOOKUP($B5214,'Ownership Metrics'!$A:$A,'Ownership Metrics'!$D:$D),"")</f>
        <v>8.49</v>
      </c>
      <c r="P5214" s="29">
        <f>IFERROR(_xlfn.XLOOKUP($B5214,'Ownership Metrics'!$A:$A,'Ownership Metrics'!$E:$E),"")</f>
        <v>21.81</v>
      </c>
      <c r="Q5214" s="30">
        <f>IFERROR(_xlfn.XLOOKUP($B5214,'Ownership Metrics'!$A:$A,'Ownership Metrics'!$F:$F),"")</f>
        <v>21</v>
      </c>
      <c r="R5214" s="30">
        <f>IFERROR(_xlfn.XLOOKUP($B5214,'Ownership Metrics'!$A:$A,'Ownership Metrics'!$G:$G),"")</f>
        <v>9</v>
      </c>
      <c r="S5214" s="27" t="str">
        <f>IFERROR(_xlfn.XLOOKUP($B5214,'Ownership Metrics'!$A:$A,'Ownership Metrics'!$H:$H),"")</f>
        <v>Tersebar</v>
      </c>
      <c r="T5214" s="27" t="str">
        <f>IFERROR(_xlfn.XLOOKUP($B5214,'Ownership Metrics'!$A:$A,'Ownership Metrics'!$I:$I),"")</f>
        <v>Rendah</v>
      </c>
      <c r="U5214" s="27">
        <f>IF(COUNTIFS($B$2:$B5214,$B5214,$D$2:$D5214,$D5214)=1,1,0)</f>
        <v>1</v>
      </c>
      <c r="V5214" s="27">
        <f t="shared" si="244"/>
        <v>1.33</v>
      </c>
      <c r="W5214" s="27">
        <f t="shared" si="245"/>
        <v>16</v>
      </c>
      <c r="X5214" s="27">
        <f t="shared" si="243"/>
        <v>1.3299994786</v>
      </c>
    </row>
    <row r="5215" spans="1:24" x14ac:dyDescent="0.25">
      <c r="A5215" s="26">
        <v>46265</v>
      </c>
      <c r="B5215" s="27" t="s">
        <v>10830</v>
      </c>
      <c r="C5215" s="27" t="s">
        <v>5365</v>
      </c>
      <c r="D5215" s="27" t="s">
        <v>66</v>
      </c>
      <c r="E5215" s="27" t="s">
        <v>67</v>
      </c>
      <c r="F5215" s="27" t="s">
        <v>32</v>
      </c>
      <c r="G5215" s="27"/>
      <c r="H5215" s="27" t="s">
        <v>64</v>
      </c>
      <c r="I5215" s="28">
        <v>54100000</v>
      </c>
      <c r="J5215" s="28">
        <v>0</v>
      </c>
      <c r="K5215" s="28">
        <v>54100000</v>
      </c>
      <c r="L5215" s="29">
        <v>4.57</v>
      </c>
      <c r="M5215" s="29">
        <f>IFERROR(_xlfn.XLOOKUP($B5215,'Ownership Metrics'!$A:$A,'Ownership Metrics'!$B:$B),"")</f>
        <v>24.14</v>
      </c>
      <c r="N5215" s="28">
        <f>IFERROR(_xlfn.XLOOKUP($B5215,'Ownership Metrics'!$A:$A,'Ownership Metrics'!$C:$C),"")</f>
        <v>371</v>
      </c>
      <c r="O5215" s="29">
        <f>IFERROR(_xlfn.XLOOKUP($B5215,'Ownership Metrics'!$A:$A,'Ownership Metrics'!$D:$D),"")</f>
        <v>8.49</v>
      </c>
      <c r="P5215" s="29">
        <f>IFERROR(_xlfn.XLOOKUP($B5215,'Ownership Metrics'!$A:$A,'Ownership Metrics'!$E:$E),"")</f>
        <v>21.81</v>
      </c>
      <c r="Q5215" s="30">
        <f>IFERROR(_xlfn.XLOOKUP($B5215,'Ownership Metrics'!$A:$A,'Ownership Metrics'!$F:$F),"")</f>
        <v>21</v>
      </c>
      <c r="R5215" s="30">
        <f>IFERROR(_xlfn.XLOOKUP($B5215,'Ownership Metrics'!$A:$A,'Ownership Metrics'!$G:$G),"")</f>
        <v>9</v>
      </c>
      <c r="S5215" s="27" t="str">
        <f>IFERROR(_xlfn.XLOOKUP($B5215,'Ownership Metrics'!$A:$A,'Ownership Metrics'!$H:$H),"")</f>
        <v>Tersebar</v>
      </c>
      <c r="T5215" s="27" t="str">
        <f>IFERROR(_xlfn.XLOOKUP($B5215,'Ownership Metrics'!$A:$A,'Ownership Metrics'!$I:$I),"")</f>
        <v>Rendah</v>
      </c>
      <c r="U5215" s="27">
        <f>IF(COUNTIFS($B$2:$B5215,$B5215,$D$2:$D5215,$D5215)=1,1,0)</f>
        <v>1</v>
      </c>
      <c r="V5215" s="27">
        <f t="shared" si="244"/>
        <v>4.57</v>
      </c>
      <c r="W5215" s="27">
        <f t="shared" si="245"/>
        <v>8</v>
      </c>
      <c r="X5215" s="27">
        <f t="shared" si="243"/>
        <v>4.5699994785000007</v>
      </c>
    </row>
    <row r="5216" spans="1:24" x14ac:dyDescent="0.25">
      <c r="A5216" s="26">
        <v>46265</v>
      </c>
      <c r="B5216" s="27" t="s">
        <v>10831</v>
      </c>
      <c r="C5216" s="27" t="s">
        <v>5379</v>
      </c>
      <c r="D5216" s="27" t="s">
        <v>5380</v>
      </c>
      <c r="E5216" s="27" t="s">
        <v>74</v>
      </c>
      <c r="F5216" s="27" t="s">
        <v>23</v>
      </c>
      <c r="G5216" s="27"/>
      <c r="H5216" s="27" t="s">
        <v>24</v>
      </c>
      <c r="I5216" s="28">
        <v>3429674130</v>
      </c>
      <c r="J5216" s="28">
        <v>0</v>
      </c>
      <c r="K5216" s="28">
        <v>3429674130</v>
      </c>
      <c r="L5216" s="29">
        <v>96.61</v>
      </c>
      <c r="M5216" s="29">
        <f>IFERROR(_xlfn.XLOOKUP($B5216,'Ownership Metrics'!$A:$A,'Ownership Metrics'!$B:$B),"")</f>
        <v>3.39</v>
      </c>
      <c r="N5216" s="28">
        <f>IFERROR(_xlfn.XLOOKUP($B5216,'Ownership Metrics'!$A:$A,'Ownership Metrics'!$C:$C),"")</f>
        <v>9333</v>
      </c>
      <c r="O5216" s="29">
        <f>IFERROR(_xlfn.XLOOKUP($B5216,'Ownership Metrics'!$A:$A,'Ownership Metrics'!$D:$D),"")</f>
        <v>96.61</v>
      </c>
      <c r="P5216" s="29">
        <f>IFERROR(_xlfn.XLOOKUP($B5216,'Ownership Metrics'!$A:$A,'Ownership Metrics'!$E:$E),"")</f>
        <v>96.61</v>
      </c>
      <c r="Q5216" s="30">
        <f>IFERROR(_xlfn.XLOOKUP($B5216,'Ownership Metrics'!$A:$A,'Ownership Metrics'!$F:$F),"")</f>
        <v>1</v>
      </c>
      <c r="R5216" s="30">
        <f>IFERROR(_xlfn.XLOOKUP($B5216,'Ownership Metrics'!$A:$A,'Ownership Metrics'!$G:$G),"")</f>
        <v>96</v>
      </c>
      <c r="S5216" s="27" t="str">
        <f>IFERROR(_xlfn.XLOOKUP($B5216,'Ownership Metrics'!$A:$A,'Ownership Metrics'!$H:$H),"")</f>
        <v>Mayoritas</v>
      </c>
      <c r="T5216" s="27" t="str">
        <f>IFERROR(_xlfn.XLOOKUP($B5216,'Ownership Metrics'!$A:$A,'Ownership Metrics'!$I:$I),"")</f>
        <v>Tinggi</v>
      </c>
      <c r="U5216" s="27">
        <f>IF(COUNTIFS($B$2:$B5216,$B5216,$D$2:$D5216,$D5216)=1,1,0)</f>
        <v>1</v>
      </c>
      <c r="V5216" s="27">
        <f t="shared" si="244"/>
        <v>96.61</v>
      </c>
      <c r="W5216" s="27">
        <f t="shared" si="245"/>
        <v>1</v>
      </c>
      <c r="X5216" s="27">
        <f t="shared" si="243"/>
        <v>96.609999478399999</v>
      </c>
    </row>
    <row r="5217" spans="1:24" x14ac:dyDescent="0.25">
      <c r="A5217" s="26">
        <v>46265</v>
      </c>
      <c r="B5217" s="27" t="s">
        <v>10832</v>
      </c>
      <c r="C5217" s="27" t="s">
        <v>5382</v>
      </c>
      <c r="D5217" s="27" t="s">
        <v>5383</v>
      </c>
      <c r="E5217" s="27" t="s">
        <v>22</v>
      </c>
      <c r="F5217" s="27" t="s">
        <v>23</v>
      </c>
      <c r="G5217" s="27"/>
      <c r="H5217" s="27" t="s">
        <v>24</v>
      </c>
      <c r="I5217" s="28">
        <v>0</v>
      </c>
      <c r="J5217" s="28">
        <v>6910982000</v>
      </c>
      <c r="K5217" s="28">
        <v>6910982000</v>
      </c>
      <c r="L5217" s="29">
        <v>50.24</v>
      </c>
      <c r="M5217" s="29">
        <f>IFERROR(_xlfn.XLOOKUP($B5217,'Ownership Metrics'!$A:$A,'Ownership Metrics'!$B:$B),"")</f>
        <v>1.1499999999999999</v>
      </c>
      <c r="N5217" s="28">
        <f>IFERROR(_xlfn.XLOOKUP($B5217,'Ownership Metrics'!$A:$A,'Ownership Metrics'!$C:$C),"")</f>
        <v>3742</v>
      </c>
      <c r="O5217" s="29">
        <f>IFERROR(_xlfn.XLOOKUP($B5217,'Ownership Metrics'!$A:$A,'Ownership Metrics'!$D:$D),"")</f>
        <v>50.24</v>
      </c>
      <c r="P5217" s="29">
        <f>IFERROR(_xlfn.XLOOKUP($B5217,'Ownership Metrics'!$A:$A,'Ownership Metrics'!$E:$E),"")</f>
        <v>91.04</v>
      </c>
      <c r="Q5217" s="30">
        <f>IFERROR(_xlfn.XLOOKUP($B5217,'Ownership Metrics'!$A:$A,'Ownership Metrics'!$F:$F),"")</f>
        <v>7</v>
      </c>
      <c r="R5217" s="30">
        <f>IFERROR(_xlfn.XLOOKUP($B5217,'Ownership Metrics'!$A:$A,'Ownership Metrics'!$G:$G),"")</f>
        <v>62</v>
      </c>
      <c r="S5217" s="27" t="str">
        <f>IFERROR(_xlfn.XLOOKUP($B5217,'Ownership Metrics'!$A:$A,'Ownership Metrics'!$H:$H),"")</f>
        <v>Mayoritas</v>
      </c>
      <c r="T5217" s="27" t="str">
        <f>IFERROR(_xlfn.XLOOKUP($B5217,'Ownership Metrics'!$A:$A,'Ownership Metrics'!$I:$I),"")</f>
        <v>Tinggi</v>
      </c>
      <c r="U5217" s="27">
        <f>IF(COUNTIFS($B$2:$B5217,$B5217,$D$2:$D5217,$D5217)=1,1,0)</f>
        <v>1</v>
      </c>
      <c r="V5217" s="27">
        <f t="shared" si="244"/>
        <v>50.24</v>
      </c>
      <c r="W5217" s="27">
        <f t="shared" si="245"/>
        <v>1</v>
      </c>
      <c r="X5217" s="27">
        <f t="shared" si="243"/>
        <v>50.2399994783</v>
      </c>
    </row>
    <row r="5218" spans="1:24" x14ac:dyDescent="0.25">
      <c r="A5218" s="26">
        <v>46265</v>
      </c>
      <c r="B5218" s="27" t="s">
        <v>10832</v>
      </c>
      <c r="C5218" s="27" t="s">
        <v>5382</v>
      </c>
      <c r="D5218" s="27" t="s">
        <v>5384</v>
      </c>
      <c r="E5218" s="27" t="s">
        <v>22</v>
      </c>
      <c r="F5218" s="27" t="s">
        <v>23</v>
      </c>
      <c r="G5218" s="27"/>
      <c r="H5218" s="27" t="s">
        <v>24</v>
      </c>
      <c r="I5218" s="28">
        <v>231430000</v>
      </c>
      <c r="J5218" s="28">
        <v>0</v>
      </c>
      <c r="K5218" s="28">
        <v>231430000</v>
      </c>
      <c r="L5218" s="29">
        <v>1.68</v>
      </c>
      <c r="M5218" s="29">
        <f>IFERROR(_xlfn.XLOOKUP($B5218,'Ownership Metrics'!$A:$A,'Ownership Metrics'!$B:$B),"")</f>
        <v>1.1499999999999999</v>
      </c>
      <c r="N5218" s="28">
        <f>IFERROR(_xlfn.XLOOKUP($B5218,'Ownership Metrics'!$A:$A,'Ownership Metrics'!$C:$C),"")</f>
        <v>3742</v>
      </c>
      <c r="O5218" s="29">
        <f>IFERROR(_xlfn.XLOOKUP($B5218,'Ownership Metrics'!$A:$A,'Ownership Metrics'!$D:$D),"")</f>
        <v>50.24</v>
      </c>
      <c r="P5218" s="29">
        <f>IFERROR(_xlfn.XLOOKUP($B5218,'Ownership Metrics'!$A:$A,'Ownership Metrics'!$E:$E),"")</f>
        <v>91.04</v>
      </c>
      <c r="Q5218" s="30">
        <f>IFERROR(_xlfn.XLOOKUP($B5218,'Ownership Metrics'!$A:$A,'Ownership Metrics'!$F:$F),"")</f>
        <v>7</v>
      </c>
      <c r="R5218" s="30">
        <f>IFERROR(_xlfn.XLOOKUP($B5218,'Ownership Metrics'!$A:$A,'Ownership Metrics'!$G:$G),"")</f>
        <v>62</v>
      </c>
      <c r="S5218" s="27" t="str">
        <f>IFERROR(_xlfn.XLOOKUP($B5218,'Ownership Metrics'!$A:$A,'Ownership Metrics'!$H:$H),"")</f>
        <v>Mayoritas</v>
      </c>
      <c r="T5218" s="27" t="str">
        <f>IFERROR(_xlfn.XLOOKUP($B5218,'Ownership Metrics'!$A:$A,'Ownership Metrics'!$I:$I),"")</f>
        <v>Tinggi</v>
      </c>
      <c r="U5218" s="27">
        <f>IF(COUNTIFS($B$2:$B5218,$B5218,$D$2:$D5218,$D5218)=1,1,0)</f>
        <v>1</v>
      </c>
      <c r="V5218" s="27">
        <f t="shared" si="244"/>
        <v>1.68</v>
      </c>
      <c r="W5218" s="27">
        <f t="shared" si="245"/>
        <v>6</v>
      </c>
      <c r="X5218" s="27">
        <f t="shared" si="243"/>
        <v>1.6799994781999998</v>
      </c>
    </row>
    <row r="5219" spans="1:24" x14ac:dyDescent="0.25">
      <c r="A5219" s="26">
        <v>46265</v>
      </c>
      <c r="B5219" s="27" t="s">
        <v>10832</v>
      </c>
      <c r="C5219" s="27" t="s">
        <v>5382</v>
      </c>
      <c r="D5219" s="27" t="s">
        <v>5385</v>
      </c>
      <c r="E5219" s="27" t="s">
        <v>22</v>
      </c>
      <c r="F5219" s="27" t="s">
        <v>23</v>
      </c>
      <c r="G5219" s="27"/>
      <c r="H5219" s="27" t="s">
        <v>24</v>
      </c>
      <c r="I5219" s="28">
        <v>357000000</v>
      </c>
      <c r="J5219" s="28">
        <v>0</v>
      </c>
      <c r="K5219" s="28">
        <v>357000000</v>
      </c>
      <c r="L5219" s="29">
        <v>2.6</v>
      </c>
      <c r="M5219" s="29">
        <f>IFERROR(_xlfn.XLOOKUP($B5219,'Ownership Metrics'!$A:$A,'Ownership Metrics'!$B:$B),"")</f>
        <v>1.1499999999999999</v>
      </c>
      <c r="N5219" s="28">
        <f>IFERROR(_xlfn.XLOOKUP($B5219,'Ownership Metrics'!$A:$A,'Ownership Metrics'!$C:$C),"")</f>
        <v>3742</v>
      </c>
      <c r="O5219" s="29">
        <f>IFERROR(_xlfn.XLOOKUP($B5219,'Ownership Metrics'!$A:$A,'Ownership Metrics'!$D:$D),"")</f>
        <v>50.24</v>
      </c>
      <c r="P5219" s="29">
        <f>IFERROR(_xlfn.XLOOKUP($B5219,'Ownership Metrics'!$A:$A,'Ownership Metrics'!$E:$E),"")</f>
        <v>91.04</v>
      </c>
      <c r="Q5219" s="30">
        <f>IFERROR(_xlfn.XLOOKUP($B5219,'Ownership Metrics'!$A:$A,'Ownership Metrics'!$F:$F),"")</f>
        <v>7</v>
      </c>
      <c r="R5219" s="30">
        <f>IFERROR(_xlfn.XLOOKUP($B5219,'Ownership Metrics'!$A:$A,'Ownership Metrics'!$G:$G),"")</f>
        <v>62</v>
      </c>
      <c r="S5219" s="27" t="str">
        <f>IFERROR(_xlfn.XLOOKUP($B5219,'Ownership Metrics'!$A:$A,'Ownership Metrics'!$H:$H),"")</f>
        <v>Mayoritas</v>
      </c>
      <c r="T5219" s="27" t="str">
        <f>IFERROR(_xlfn.XLOOKUP($B5219,'Ownership Metrics'!$A:$A,'Ownership Metrics'!$I:$I),"")</f>
        <v>Tinggi</v>
      </c>
      <c r="U5219" s="27">
        <f>IF(COUNTIFS($B$2:$B5219,$B5219,$D$2:$D5219,$D5219)=1,1,0)</f>
        <v>1</v>
      </c>
      <c r="V5219" s="27">
        <f t="shared" si="244"/>
        <v>2.6</v>
      </c>
      <c r="W5219" s="27">
        <f t="shared" si="245"/>
        <v>4</v>
      </c>
      <c r="X5219" s="27">
        <f t="shared" si="243"/>
        <v>2.5999994781</v>
      </c>
    </row>
    <row r="5220" spans="1:24" x14ac:dyDescent="0.25">
      <c r="A5220" s="26">
        <v>46265</v>
      </c>
      <c r="B5220" s="27" t="s">
        <v>10832</v>
      </c>
      <c r="C5220" s="27" t="s">
        <v>5382</v>
      </c>
      <c r="D5220" s="27" t="s">
        <v>401</v>
      </c>
      <c r="E5220" s="27" t="s">
        <v>22</v>
      </c>
      <c r="F5220" s="27" t="s">
        <v>32</v>
      </c>
      <c r="G5220" s="27"/>
      <c r="H5220" s="27" t="s">
        <v>116</v>
      </c>
      <c r="I5220" s="28">
        <v>4676904000</v>
      </c>
      <c r="J5220" s="28">
        <v>0</v>
      </c>
      <c r="K5220" s="28">
        <v>4676904000</v>
      </c>
      <c r="L5220" s="29">
        <v>34</v>
      </c>
      <c r="M5220" s="29">
        <f>IFERROR(_xlfn.XLOOKUP($B5220,'Ownership Metrics'!$A:$A,'Ownership Metrics'!$B:$B),"")</f>
        <v>1.1499999999999999</v>
      </c>
      <c r="N5220" s="28">
        <f>IFERROR(_xlfn.XLOOKUP($B5220,'Ownership Metrics'!$A:$A,'Ownership Metrics'!$C:$C),"")</f>
        <v>3742</v>
      </c>
      <c r="O5220" s="29">
        <f>IFERROR(_xlfn.XLOOKUP($B5220,'Ownership Metrics'!$A:$A,'Ownership Metrics'!$D:$D),"")</f>
        <v>50.24</v>
      </c>
      <c r="P5220" s="29">
        <f>IFERROR(_xlfn.XLOOKUP($B5220,'Ownership Metrics'!$A:$A,'Ownership Metrics'!$E:$E),"")</f>
        <v>91.04</v>
      </c>
      <c r="Q5220" s="30">
        <f>IFERROR(_xlfn.XLOOKUP($B5220,'Ownership Metrics'!$A:$A,'Ownership Metrics'!$F:$F),"")</f>
        <v>7</v>
      </c>
      <c r="R5220" s="30">
        <f>IFERROR(_xlfn.XLOOKUP($B5220,'Ownership Metrics'!$A:$A,'Ownership Metrics'!$G:$G),"")</f>
        <v>62</v>
      </c>
      <c r="S5220" s="27" t="str">
        <f>IFERROR(_xlfn.XLOOKUP($B5220,'Ownership Metrics'!$A:$A,'Ownership Metrics'!$H:$H),"")</f>
        <v>Mayoritas</v>
      </c>
      <c r="T5220" s="27" t="str">
        <f>IFERROR(_xlfn.XLOOKUP($B5220,'Ownership Metrics'!$A:$A,'Ownership Metrics'!$I:$I),"")</f>
        <v>Tinggi</v>
      </c>
      <c r="U5220" s="27">
        <f>IF(COUNTIFS($B$2:$B5220,$B5220,$D$2:$D5220,$D5220)=1,1,0)</f>
        <v>1</v>
      </c>
      <c r="V5220" s="27">
        <f t="shared" si="244"/>
        <v>34</v>
      </c>
      <c r="W5220" s="27">
        <f t="shared" si="245"/>
        <v>2</v>
      </c>
      <c r="X5220" s="27">
        <f t="shared" si="243"/>
        <v>33.999999477999999</v>
      </c>
    </row>
    <row r="5221" spans="1:24" x14ac:dyDescent="0.25">
      <c r="A5221" s="26">
        <v>46265</v>
      </c>
      <c r="B5221" s="27" t="s">
        <v>10832</v>
      </c>
      <c r="C5221" s="27" t="s">
        <v>5382</v>
      </c>
      <c r="D5221" s="27" t="s">
        <v>5386</v>
      </c>
      <c r="E5221" s="27" t="s">
        <v>35</v>
      </c>
      <c r="F5221" s="27" t="s">
        <v>23</v>
      </c>
      <c r="G5221" s="27" t="s">
        <v>36</v>
      </c>
      <c r="H5221" s="27" t="s">
        <v>24</v>
      </c>
      <c r="I5221" s="28">
        <v>200000000</v>
      </c>
      <c r="J5221" s="28">
        <v>0</v>
      </c>
      <c r="K5221" s="28">
        <v>200000000</v>
      </c>
      <c r="L5221" s="29">
        <v>1.45</v>
      </c>
      <c r="M5221" s="29">
        <f>IFERROR(_xlfn.XLOOKUP($B5221,'Ownership Metrics'!$A:$A,'Ownership Metrics'!$B:$B),"")</f>
        <v>1.1499999999999999</v>
      </c>
      <c r="N5221" s="28">
        <f>IFERROR(_xlfn.XLOOKUP($B5221,'Ownership Metrics'!$A:$A,'Ownership Metrics'!$C:$C),"")</f>
        <v>3742</v>
      </c>
      <c r="O5221" s="29">
        <f>IFERROR(_xlfn.XLOOKUP($B5221,'Ownership Metrics'!$A:$A,'Ownership Metrics'!$D:$D),"")</f>
        <v>50.24</v>
      </c>
      <c r="P5221" s="29">
        <f>IFERROR(_xlfn.XLOOKUP($B5221,'Ownership Metrics'!$A:$A,'Ownership Metrics'!$E:$E),"")</f>
        <v>91.04</v>
      </c>
      <c r="Q5221" s="30">
        <f>IFERROR(_xlfn.XLOOKUP($B5221,'Ownership Metrics'!$A:$A,'Ownership Metrics'!$F:$F),"")</f>
        <v>7</v>
      </c>
      <c r="R5221" s="30">
        <f>IFERROR(_xlfn.XLOOKUP($B5221,'Ownership Metrics'!$A:$A,'Ownership Metrics'!$G:$G),"")</f>
        <v>62</v>
      </c>
      <c r="S5221" s="27" t="str">
        <f>IFERROR(_xlfn.XLOOKUP($B5221,'Ownership Metrics'!$A:$A,'Ownership Metrics'!$H:$H),"")</f>
        <v>Mayoritas</v>
      </c>
      <c r="T5221" s="27" t="str">
        <f>IFERROR(_xlfn.XLOOKUP($B5221,'Ownership Metrics'!$A:$A,'Ownership Metrics'!$I:$I),"")</f>
        <v>Tinggi</v>
      </c>
      <c r="U5221" s="27">
        <f>IF(COUNTIFS($B$2:$B5221,$B5221,$D$2:$D5221,$D5221)=1,1,0)</f>
        <v>1</v>
      </c>
      <c r="V5221" s="27">
        <f t="shared" si="244"/>
        <v>1.45</v>
      </c>
      <c r="W5221" s="27">
        <f t="shared" si="245"/>
        <v>7</v>
      </c>
      <c r="X5221" s="27">
        <f t="shared" si="243"/>
        <v>1.4499994779000001</v>
      </c>
    </row>
    <row r="5222" spans="1:24" x14ac:dyDescent="0.25">
      <c r="A5222" s="26">
        <v>46265</v>
      </c>
      <c r="B5222" s="27" t="s">
        <v>10832</v>
      </c>
      <c r="C5222" s="27" t="s">
        <v>5382</v>
      </c>
      <c r="D5222" s="27" t="s">
        <v>5387</v>
      </c>
      <c r="E5222" s="27" t="s">
        <v>35</v>
      </c>
      <c r="F5222" s="27" t="s">
        <v>23</v>
      </c>
      <c r="G5222" s="27" t="s">
        <v>36</v>
      </c>
      <c r="H5222" s="27" t="s">
        <v>24</v>
      </c>
      <c r="I5222" s="28">
        <v>0</v>
      </c>
      <c r="J5222" s="28">
        <v>936000000</v>
      </c>
      <c r="K5222" s="28">
        <v>936000000</v>
      </c>
      <c r="L5222" s="29">
        <v>6.8</v>
      </c>
      <c r="M5222" s="29">
        <f>IFERROR(_xlfn.XLOOKUP($B5222,'Ownership Metrics'!$A:$A,'Ownership Metrics'!$B:$B),"")</f>
        <v>1.1499999999999999</v>
      </c>
      <c r="N5222" s="28">
        <f>IFERROR(_xlfn.XLOOKUP($B5222,'Ownership Metrics'!$A:$A,'Ownership Metrics'!$C:$C),"")</f>
        <v>3742</v>
      </c>
      <c r="O5222" s="29">
        <f>IFERROR(_xlfn.XLOOKUP($B5222,'Ownership Metrics'!$A:$A,'Ownership Metrics'!$D:$D),"")</f>
        <v>50.24</v>
      </c>
      <c r="P5222" s="29">
        <f>IFERROR(_xlfn.XLOOKUP($B5222,'Ownership Metrics'!$A:$A,'Ownership Metrics'!$E:$E),"")</f>
        <v>91.04</v>
      </c>
      <c r="Q5222" s="30">
        <f>IFERROR(_xlfn.XLOOKUP($B5222,'Ownership Metrics'!$A:$A,'Ownership Metrics'!$F:$F),"")</f>
        <v>7</v>
      </c>
      <c r="R5222" s="30">
        <f>IFERROR(_xlfn.XLOOKUP($B5222,'Ownership Metrics'!$A:$A,'Ownership Metrics'!$G:$G),"")</f>
        <v>62</v>
      </c>
      <c r="S5222" s="27" t="str">
        <f>IFERROR(_xlfn.XLOOKUP($B5222,'Ownership Metrics'!$A:$A,'Ownership Metrics'!$H:$H),"")</f>
        <v>Mayoritas</v>
      </c>
      <c r="T5222" s="27" t="str">
        <f>IFERROR(_xlfn.XLOOKUP($B5222,'Ownership Metrics'!$A:$A,'Ownership Metrics'!$I:$I),"")</f>
        <v>Tinggi</v>
      </c>
      <c r="U5222" s="27">
        <f>IF(COUNTIFS($B$2:$B5222,$B5222,$D$2:$D5222,$D5222)=1,1,0)</f>
        <v>1</v>
      </c>
      <c r="V5222" s="27">
        <f t="shared" si="244"/>
        <v>6.8</v>
      </c>
      <c r="W5222" s="27">
        <f t="shared" si="245"/>
        <v>3</v>
      </c>
      <c r="X5222" s="27">
        <f t="shared" si="243"/>
        <v>6.7999994778000001</v>
      </c>
    </row>
    <row r="5223" spans="1:24" x14ac:dyDescent="0.25">
      <c r="A5223" s="26">
        <v>46265</v>
      </c>
      <c r="B5223" s="27" t="s">
        <v>10832</v>
      </c>
      <c r="C5223" s="27" t="s">
        <v>5382</v>
      </c>
      <c r="D5223" s="27" t="s">
        <v>5388</v>
      </c>
      <c r="E5223" s="27" t="s">
        <v>44</v>
      </c>
      <c r="F5223" s="27" t="s">
        <v>23</v>
      </c>
      <c r="G5223" s="27"/>
      <c r="H5223" s="27" t="s">
        <v>24</v>
      </c>
      <c r="I5223" s="28">
        <v>286114000</v>
      </c>
      <c r="J5223" s="28">
        <v>0</v>
      </c>
      <c r="K5223" s="28">
        <v>286114000</v>
      </c>
      <c r="L5223" s="29">
        <v>2.08</v>
      </c>
      <c r="M5223" s="29">
        <f>IFERROR(_xlfn.XLOOKUP($B5223,'Ownership Metrics'!$A:$A,'Ownership Metrics'!$B:$B),"")</f>
        <v>1.1499999999999999</v>
      </c>
      <c r="N5223" s="28">
        <f>IFERROR(_xlfn.XLOOKUP($B5223,'Ownership Metrics'!$A:$A,'Ownership Metrics'!$C:$C),"")</f>
        <v>3742</v>
      </c>
      <c r="O5223" s="29">
        <f>IFERROR(_xlfn.XLOOKUP($B5223,'Ownership Metrics'!$A:$A,'Ownership Metrics'!$D:$D),"")</f>
        <v>50.24</v>
      </c>
      <c r="P5223" s="29">
        <f>IFERROR(_xlfn.XLOOKUP($B5223,'Ownership Metrics'!$A:$A,'Ownership Metrics'!$E:$E),"")</f>
        <v>91.04</v>
      </c>
      <c r="Q5223" s="30">
        <f>IFERROR(_xlfn.XLOOKUP($B5223,'Ownership Metrics'!$A:$A,'Ownership Metrics'!$F:$F),"")</f>
        <v>7</v>
      </c>
      <c r="R5223" s="30">
        <f>IFERROR(_xlfn.XLOOKUP($B5223,'Ownership Metrics'!$A:$A,'Ownership Metrics'!$G:$G),"")</f>
        <v>62</v>
      </c>
      <c r="S5223" s="27" t="str">
        <f>IFERROR(_xlfn.XLOOKUP($B5223,'Ownership Metrics'!$A:$A,'Ownership Metrics'!$H:$H),"")</f>
        <v>Mayoritas</v>
      </c>
      <c r="T5223" s="27" t="str">
        <f>IFERROR(_xlfn.XLOOKUP($B5223,'Ownership Metrics'!$A:$A,'Ownership Metrics'!$I:$I),"")</f>
        <v>Tinggi</v>
      </c>
      <c r="U5223" s="27">
        <f>IF(COUNTIFS($B$2:$B5223,$B5223,$D$2:$D5223,$D5223)=1,1,0)</f>
        <v>1</v>
      </c>
      <c r="V5223" s="27">
        <f t="shared" si="244"/>
        <v>2.08</v>
      </c>
      <c r="W5223" s="27">
        <f t="shared" si="245"/>
        <v>5</v>
      </c>
      <c r="X5223" s="27">
        <f t="shared" si="243"/>
        <v>2.0799994776999999</v>
      </c>
    </row>
    <row r="5224" spans="1:24" x14ac:dyDescent="0.25">
      <c r="A5224" s="26">
        <v>46265</v>
      </c>
      <c r="B5224" s="27" t="s">
        <v>10833</v>
      </c>
      <c r="C5224" s="27" t="s">
        <v>5390</v>
      </c>
      <c r="D5224" s="27" t="s">
        <v>5391</v>
      </c>
      <c r="E5224" s="27" t="s">
        <v>22</v>
      </c>
      <c r="F5224" s="27" t="s">
        <v>23</v>
      </c>
      <c r="G5224" s="27"/>
      <c r="H5224" s="27" t="s">
        <v>24</v>
      </c>
      <c r="I5224" s="28">
        <v>188240000</v>
      </c>
      <c r="J5224" s="28">
        <v>0</v>
      </c>
      <c r="K5224" s="28">
        <v>188240000</v>
      </c>
      <c r="L5224" s="29">
        <v>7.27</v>
      </c>
      <c r="M5224" s="29">
        <f>IFERROR(_xlfn.XLOOKUP($B5224,'Ownership Metrics'!$A:$A,'Ownership Metrics'!$B:$B),"")</f>
        <v>30.02</v>
      </c>
      <c r="N5224" s="28">
        <f>IFERROR(_xlfn.XLOOKUP($B5224,'Ownership Metrics'!$A:$A,'Ownership Metrics'!$C:$C),"")</f>
        <v>1781</v>
      </c>
      <c r="O5224" s="29">
        <f>IFERROR(_xlfn.XLOOKUP($B5224,'Ownership Metrics'!$A:$A,'Ownership Metrics'!$D:$D),"")</f>
        <v>34.700000000000003</v>
      </c>
      <c r="P5224" s="29">
        <f>IFERROR(_xlfn.XLOOKUP($B5224,'Ownership Metrics'!$A:$A,'Ownership Metrics'!$E:$E),"")</f>
        <v>64.38</v>
      </c>
      <c r="Q5224" s="30">
        <f>IFERROR(_xlfn.XLOOKUP($B5224,'Ownership Metrics'!$A:$A,'Ownership Metrics'!$F:$F),"")</f>
        <v>5</v>
      </c>
      <c r="R5224" s="30">
        <f>IFERROR(_xlfn.XLOOKUP($B5224,'Ownership Metrics'!$A:$A,'Ownership Metrics'!$G:$G),"")</f>
        <v>46</v>
      </c>
      <c r="S5224" s="27" t="str">
        <f>IFERROR(_xlfn.XLOOKUP($B5224,'Ownership Metrics'!$A:$A,'Ownership Metrics'!$H:$H),"")</f>
        <v>Oligopoli</v>
      </c>
      <c r="T5224" s="27" t="str">
        <f>IFERROR(_xlfn.XLOOKUP($B5224,'Ownership Metrics'!$A:$A,'Ownership Metrics'!$I:$I),"")</f>
        <v>Sedang</v>
      </c>
      <c r="U5224" s="27">
        <f>IF(COUNTIFS($B$2:$B5224,$B5224,$D$2:$D5224,$D5224)=1,1,0)</f>
        <v>1</v>
      </c>
      <c r="V5224" s="27">
        <f t="shared" si="244"/>
        <v>7.27</v>
      </c>
      <c r="W5224" s="27">
        <f t="shared" si="245"/>
        <v>3</v>
      </c>
      <c r="X5224" s="27">
        <f t="shared" si="243"/>
        <v>7.2699994775999999</v>
      </c>
    </row>
    <row r="5225" spans="1:24" x14ac:dyDescent="0.25">
      <c r="A5225" s="26">
        <v>46265</v>
      </c>
      <c r="B5225" s="27" t="s">
        <v>10833</v>
      </c>
      <c r="C5225" s="27" t="s">
        <v>5390</v>
      </c>
      <c r="D5225" s="27" t="s">
        <v>5392</v>
      </c>
      <c r="E5225" s="27" t="s">
        <v>22</v>
      </c>
      <c r="F5225" s="27" t="s">
        <v>23</v>
      </c>
      <c r="G5225" s="27"/>
      <c r="H5225" s="27" t="s">
        <v>24</v>
      </c>
      <c r="I5225" s="28">
        <v>898236200</v>
      </c>
      <c r="J5225" s="28">
        <v>0</v>
      </c>
      <c r="K5225" s="28">
        <v>898236200</v>
      </c>
      <c r="L5225" s="29">
        <v>34.700000000000003</v>
      </c>
      <c r="M5225" s="29">
        <f>IFERROR(_xlfn.XLOOKUP($B5225,'Ownership Metrics'!$A:$A,'Ownership Metrics'!$B:$B),"")</f>
        <v>30.02</v>
      </c>
      <c r="N5225" s="28">
        <f>IFERROR(_xlfn.XLOOKUP($B5225,'Ownership Metrics'!$A:$A,'Ownership Metrics'!$C:$C),"")</f>
        <v>1781</v>
      </c>
      <c r="O5225" s="29">
        <f>IFERROR(_xlfn.XLOOKUP($B5225,'Ownership Metrics'!$A:$A,'Ownership Metrics'!$D:$D),"")</f>
        <v>34.700000000000003</v>
      </c>
      <c r="P5225" s="29">
        <f>IFERROR(_xlfn.XLOOKUP($B5225,'Ownership Metrics'!$A:$A,'Ownership Metrics'!$E:$E),"")</f>
        <v>64.38</v>
      </c>
      <c r="Q5225" s="30">
        <f>IFERROR(_xlfn.XLOOKUP($B5225,'Ownership Metrics'!$A:$A,'Ownership Metrics'!$F:$F),"")</f>
        <v>5</v>
      </c>
      <c r="R5225" s="30">
        <f>IFERROR(_xlfn.XLOOKUP($B5225,'Ownership Metrics'!$A:$A,'Ownership Metrics'!$G:$G),"")</f>
        <v>46</v>
      </c>
      <c r="S5225" s="27" t="str">
        <f>IFERROR(_xlfn.XLOOKUP($B5225,'Ownership Metrics'!$A:$A,'Ownership Metrics'!$H:$H),"")</f>
        <v>Oligopoli</v>
      </c>
      <c r="T5225" s="27" t="str">
        <f>IFERROR(_xlfn.XLOOKUP($B5225,'Ownership Metrics'!$A:$A,'Ownership Metrics'!$I:$I),"")</f>
        <v>Sedang</v>
      </c>
      <c r="U5225" s="27">
        <f>IF(COUNTIFS($B$2:$B5225,$B5225,$D$2:$D5225,$D5225)=1,1,0)</f>
        <v>1</v>
      </c>
      <c r="V5225" s="27">
        <f t="shared" si="244"/>
        <v>34.700000000000003</v>
      </c>
      <c r="W5225" s="27">
        <f t="shared" si="245"/>
        <v>1</v>
      </c>
      <c r="X5225" s="27">
        <f t="shared" si="243"/>
        <v>34.6999994775</v>
      </c>
    </row>
    <row r="5226" spans="1:24" x14ac:dyDescent="0.25">
      <c r="A5226" s="26">
        <v>46265</v>
      </c>
      <c r="B5226" s="27" t="s">
        <v>10833</v>
      </c>
      <c r="C5226" s="27" t="s">
        <v>5390</v>
      </c>
      <c r="D5226" s="27" t="s">
        <v>5393</v>
      </c>
      <c r="E5226" s="27" t="s">
        <v>35</v>
      </c>
      <c r="F5226" s="27" t="s">
        <v>23</v>
      </c>
      <c r="G5226" s="27" t="s">
        <v>36</v>
      </c>
      <c r="H5226" s="27" t="s">
        <v>24</v>
      </c>
      <c r="I5226" s="28">
        <v>580000000</v>
      </c>
      <c r="J5226" s="28">
        <v>0</v>
      </c>
      <c r="K5226" s="28">
        <v>580000000</v>
      </c>
      <c r="L5226" s="29">
        <v>22.41</v>
      </c>
      <c r="M5226" s="29">
        <f>IFERROR(_xlfn.XLOOKUP($B5226,'Ownership Metrics'!$A:$A,'Ownership Metrics'!$B:$B),"")</f>
        <v>30.02</v>
      </c>
      <c r="N5226" s="28">
        <f>IFERROR(_xlfn.XLOOKUP($B5226,'Ownership Metrics'!$A:$A,'Ownership Metrics'!$C:$C),"")</f>
        <v>1781</v>
      </c>
      <c r="O5226" s="29">
        <f>IFERROR(_xlfn.XLOOKUP($B5226,'Ownership Metrics'!$A:$A,'Ownership Metrics'!$D:$D),"")</f>
        <v>34.700000000000003</v>
      </c>
      <c r="P5226" s="29">
        <f>IFERROR(_xlfn.XLOOKUP($B5226,'Ownership Metrics'!$A:$A,'Ownership Metrics'!$E:$E),"")</f>
        <v>64.38</v>
      </c>
      <c r="Q5226" s="30">
        <f>IFERROR(_xlfn.XLOOKUP($B5226,'Ownership Metrics'!$A:$A,'Ownership Metrics'!$F:$F),"")</f>
        <v>5</v>
      </c>
      <c r="R5226" s="30">
        <f>IFERROR(_xlfn.XLOOKUP($B5226,'Ownership Metrics'!$A:$A,'Ownership Metrics'!$G:$G),"")</f>
        <v>46</v>
      </c>
      <c r="S5226" s="27" t="str">
        <f>IFERROR(_xlfn.XLOOKUP($B5226,'Ownership Metrics'!$A:$A,'Ownership Metrics'!$H:$H),"")</f>
        <v>Oligopoli</v>
      </c>
      <c r="T5226" s="27" t="str">
        <f>IFERROR(_xlfn.XLOOKUP($B5226,'Ownership Metrics'!$A:$A,'Ownership Metrics'!$I:$I),"")</f>
        <v>Sedang</v>
      </c>
      <c r="U5226" s="27">
        <f>IF(COUNTIFS($B$2:$B5226,$B5226,$D$2:$D5226,$D5226)=1,1,0)</f>
        <v>1</v>
      </c>
      <c r="V5226" s="27">
        <f t="shared" si="244"/>
        <v>22.41</v>
      </c>
      <c r="W5226" s="27">
        <f t="shared" si="245"/>
        <v>2</v>
      </c>
      <c r="X5226" s="27">
        <f t="shared" si="243"/>
        <v>22.4099994774</v>
      </c>
    </row>
    <row r="5227" spans="1:24" x14ac:dyDescent="0.25">
      <c r="A5227" s="26">
        <v>46265</v>
      </c>
      <c r="B5227" s="27" t="s">
        <v>10833</v>
      </c>
      <c r="C5227" s="27" t="s">
        <v>5390</v>
      </c>
      <c r="D5227" s="27" t="s">
        <v>5394</v>
      </c>
      <c r="E5227" s="27" t="s">
        <v>35</v>
      </c>
      <c r="F5227" s="27" t="s">
        <v>23</v>
      </c>
      <c r="G5227" s="27" t="s">
        <v>36</v>
      </c>
      <c r="H5227" s="27" t="s">
        <v>24</v>
      </c>
      <c r="I5227" s="28">
        <v>118702500</v>
      </c>
      <c r="J5227" s="28">
        <v>0</v>
      </c>
      <c r="K5227" s="28">
        <v>118702500</v>
      </c>
      <c r="L5227" s="29">
        <v>4.59</v>
      </c>
      <c r="M5227" s="29">
        <f>IFERROR(_xlfn.XLOOKUP($B5227,'Ownership Metrics'!$A:$A,'Ownership Metrics'!$B:$B),"")</f>
        <v>30.02</v>
      </c>
      <c r="N5227" s="28">
        <f>IFERROR(_xlfn.XLOOKUP($B5227,'Ownership Metrics'!$A:$A,'Ownership Metrics'!$C:$C),"")</f>
        <v>1781</v>
      </c>
      <c r="O5227" s="29">
        <f>IFERROR(_xlfn.XLOOKUP($B5227,'Ownership Metrics'!$A:$A,'Ownership Metrics'!$D:$D),"")</f>
        <v>34.700000000000003</v>
      </c>
      <c r="P5227" s="29">
        <f>IFERROR(_xlfn.XLOOKUP($B5227,'Ownership Metrics'!$A:$A,'Ownership Metrics'!$E:$E),"")</f>
        <v>64.38</v>
      </c>
      <c r="Q5227" s="30">
        <f>IFERROR(_xlfn.XLOOKUP($B5227,'Ownership Metrics'!$A:$A,'Ownership Metrics'!$F:$F),"")</f>
        <v>5</v>
      </c>
      <c r="R5227" s="30">
        <f>IFERROR(_xlfn.XLOOKUP($B5227,'Ownership Metrics'!$A:$A,'Ownership Metrics'!$G:$G),"")</f>
        <v>46</v>
      </c>
      <c r="S5227" s="27" t="str">
        <f>IFERROR(_xlfn.XLOOKUP($B5227,'Ownership Metrics'!$A:$A,'Ownership Metrics'!$H:$H),"")</f>
        <v>Oligopoli</v>
      </c>
      <c r="T5227" s="27" t="str">
        <f>IFERROR(_xlfn.XLOOKUP($B5227,'Ownership Metrics'!$A:$A,'Ownership Metrics'!$I:$I),"")</f>
        <v>Sedang</v>
      </c>
      <c r="U5227" s="27">
        <f>IF(COUNTIFS($B$2:$B5227,$B5227,$D$2:$D5227,$D5227)=1,1,0)</f>
        <v>1</v>
      </c>
      <c r="V5227" s="27">
        <f t="shared" si="244"/>
        <v>4.59</v>
      </c>
      <c r="W5227" s="27">
        <f t="shared" si="245"/>
        <v>4</v>
      </c>
      <c r="X5227" s="27">
        <f t="shared" si="243"/>
        <v>4.5899994773000001</v>
      </c>
    </row>
    <row r="5228" spans="1:24" x14ac:dyDescent="0.25">
      <c r="A5228" s="26">
        <v>46265</v>
      </c>
      <c r="B5228" s="27" t="s">
        <v>10833</v>
      </c>
      <c r="C5228" s="27" t="s">
        <v>5390</v>
      </c>
      <c r="D5228" s="27" t="s">
        <v>5395</v>
      </c>
      <c r="E5228" s="27" t="s">
        <v>35</v>
      </c>
      <c r="F5228" s="27" t="s">
        <v>23</v>
      </c>
      <c r="G5228" s="27" t="s">
        <v>36</v>
      </c>
      <c r="H5228" s="27" t="s">
        <v>24</v>
      </c>
      <c r="I5228" s="28">
        <v>26243300</v>
      </c>
      <c r="J5228" s="28">
        <v>0</v>
      </c>
      <c r="K5228" s="28">
        <v>26243300</v>
      </c>
      <c r="L5228" s="29">
        <v>1.01</v>
      </c>
      <c r="M5228" s="29">
        <f>IFERROR(_xlfn.XLOOKUP($B5228,'Ownership Metrics'!$A:$A,'Ownership Metrics'!$B:$B),"")</f>
        <v>30.02</v>
      </c>
      <c r="N5228" s="28">
        <f>IFERROR(_xlfn.XLOOKUP($B5228,'Ownership Metrics'!$A:$A,'Ownership Metrics'!$C:$C),"")</f>
        <v>1781</v>
      </c>
      <c r="O5228" s="29">
        <f>IFERROR(_xlfn.XLOOKUP($B5228,'Ownership Metrics'!$A:$A,'Ownership Metrics'!$D:$D),"")</f>
        <v>34.700000000000003</v>
      </c>
      <c r="P5228" s="29">
        <f>IFERROR(_xlfn.XLOOKUP($B5228,'Ownership Metrics'!$A:$A,'Ownership Metrics'!$E:$E),"")</f>
        <v>64.38</v>
      </c>
      <c r="Q5228" s="30">
        <f>IFERROR(_xlfn.XLOOKUP($B5228,'Ownership Metrics'!$A:$A,'Ownership Metrics'!$F:$F),"")</f>
        <v>5</v>
      </c>
      <c r="R5228" s="30">
        <f>IFERROR(_xlfn.XLOOKUP($B5228,'Ownership Metrics'!$A:$A,'Ownership Metrics'!$G:$G),"")</f>
        <v>46</v>
      </c>
      <c r="S5228" s="27" t="str">
        <f>IFERROR(_xlfn.XLOOKUP($B5228,'Ownership Metrics'!$A:$A,'Ownership Metrics'!$H:$H),"")</f>
        <v>Oligopoli</v>
      </c>
      <c r="T5228" s="27" t="str">
        <f>IFERROR(_xlfn.XLOOKUP($B5228,'Ownership Metrics'!$A:$A,'Ownership Metrics'!$I:$I),"")</f>
        <v>Sedang</v>
      </c>
      <c r="U5228" s="27">
        <f>IF(COUNTIFS($B$2:$B5228,$B5228,$D$2:$D5228,$D5228)=1,1,0)</f>
        <v>1</v>
      </c>
      <c r="V5228" s="27">
        <f t="shared" si="244"/>
        <v>1.01</v>
      </c>
      <c r="W5228" s="27">
        <f t="shared" si="245"/>
        <v>5</v>
      </c>
      <c r="X5228" s="27">
        <f t="shared" si="243"/>
        <v>1.0099994772000001</v>
      </c>
    </row>
    <row r="5229" spans="1:24" x14ac:dyDescent="0.25">
      <c r="A5229" s="26">
        <v>46265</v>
      </c>
      <c r="B5229" s="27" t="s">
        <v>10834</v>
      </c>
      <c r="C5229" s="27" t="s">
        <v>5397</v>
      </c>
      <c r="D5229" s="27" t="s">
        <v>5398</v>
      </c>
      <c r="E5229" s="27" t="s">
        <v>22</v>
      </c>
      <c r="F5229" s="27" t="s">
        <v>23</v>
      </c>
      <c r="G5229" s="27"/>
      <c r="H5229" s="27" t="s">
        <v>24</v>
      </c>
      <c r="I5229" s="28">
        <v>148314200</v>
      </c>
      <c r="J5229" s="28">
        <v>0</v>
      </c>
      <c r="K5229" s="28">
        <v>148314200</v>
      </c>
      <c r="L5229" s="29">
        <v>2.56</v>
      </c>
      <c r="M5229" s="29">
        <f>IFERROR(_xlfn.XLOOKUP($B5229,'Ownership Metrics'!$A:$A,'Ownership Metrics'!$B:$B),"")</f>
        <v>10.46</v>
      </c>
      <c r="N5229" s="28">
        <f>IFERROR(_xlfn.XLOOKUP($B5229,'Ownership Metrics'!$A:$A,'Ownership Metrics'!$C:$C),"")</f>
        <v>3742</v>
      </c>
      <c r="O5229" s="29">
        <f>IFERROR(_xlfn.XLOOKUP($B5229,'Ownership Metrics'!$A:$A,'Ownership Metrics'!$D:$D),"")</f>
        <v>56</v>
      </c>
      <c r="P5229" s="29">
        <f>IFERROR(_xlfn.XLOOKUP($B5229,'Ownership Metrics'!$A:$A,'Ownership Metrics'!$E:$E),"")</f>
        <v>83.91</v>
      </c>
      <c r="Q5229" s="30">
        <f>IFERROR(_xlfn.XLOOKUP($B5229,'Ownership Metrics'!$A:$A,'Ownership Metrics'!$F:$F),"")</f>
        <v>6</v>
      </c>
      <c r="R5229" s="30">
        <f>IFERROR(_xlfn.XLOOKUP($B5229,'Ownership Metrics'!$A:$A,'Ownership Metrics'!$G:$G),"")</f>
        <v>61</v>
      </c>
      <c r="S5229" s="27" t="str">
        <f>IFERROR(_xlfn.XLOOKUP($B5229,'Ownership Metrics'!$A:$A,'Ownership Metrics'!$H:$H),"")</f>
        <v>Mayoritas</v>
      </c>
      <c r="T5229" s="27" t="str">
        <f>IFERROR(_xlfn.XLOOKUP($B5229,'Ownership Metrics'!$A:$A,'Ownership Metrics'!$I:$I),"")</f>
        <v>Tinggi</v>
      </c>
      <c r="U5229" s="27">
        <f>IF(COUNTIFS($B$2:$B5229,$B5229,$D$2:$D5229,$D5229)=1,1,0)</f>
        <v>1</v>
      </c>
      <c r="V5229" s="27">
        <f t="shared" si="244"/>
        <v>2.56</v>
      </c>
      <c r="W5229" s="27">
        <f t="shared" si="245"/>
        <v>4</v>
      </c>
      <c r="X5229" s="27">
        <f t="shared" si="243"/>
        <v>2.5599994770999999</v>
      </c>
    </row>
    <row r="5230" spans="1:24" x14ac:dyDescent="0.25">
      <c r="A5230" s="26">
        <v>46265</v>
      </c>
      <c r="B5230" s="27" t="s">
        <v>10834</v>
      </c>
      <c r="C5230" s="27" t="s">
        <v>5397</v>
      </c>
      <c r="D5230" s="27" t="s">
        <v>5399</v>
      </c>
      <c r="E5230" s="27" t="s">
        <v>35</v>
      </c>
      <c r="F5230" s="27" t="s">
        <v>23</v>
      </c>
      <c r="G5230" s="27" t="s">
        <v>36</v>
      </c>
      <c r="H5230" s="27" t="s">
        <v>24</v>
      </c>
      <c r="I5230" s="28">
        <v>222300200</v>
      </c>
      <c r="J5230" s="28">
        <v>0</v>
      </c>
      <c r="K5230" s="28">
        <v>222300200</v>
      </c>
      <c r="L5230" s="29">
        <v>3.83</v>
      </c>
      <c r="M5230" s="29">
        <f>IFERROR(_xlfn.XLOOKUP($B5230,'Ownership Metrics'!$A:$A,'Ownership Metrics'!$B:$B),"")</f>
        <v>10.46</v>
      </c>
      <c r="N5230" s="28">
        <f>IFERROR(_xlfn.XLOOKUP($B5230,'Ownership Metrics'!$A:$A,'Ownership Metrics'!$C:$C),"")</f>
        <v>3742</v>
      </c>
      <c r="O5230" s="29">
        <f>IFERROR(_xlfn.XLOOKUP($B5230,'Ownership Metrics'!$A:$A,'Ownership Metrics'!$D:$D),"")</f>
        <v>56</v>
      </c>
      <c r="P5230" s="29">
        <f>IFERROR(_xlfn.XLOOKUP($B5230,'Ownership Metrics'!$A:$A,'Ownership Metrics'!$E:$E),"")</f>
        <v>83.91</v>
      </c>
      <c r="Q5230" s="30">
        <f>IFERROR(_xlfn.XLOOKUP($B5230,'Ownership Metrics'!$A:$A,'Ownership Metrics'!$F:$F),"")</f>
        <v>6</v>
      </c>
      <c r="R5230" s="30">
        <f>IFERROR(_xlfn.XLOOKUP($B5230,'Ownership Metrics'!$A:$A,'Ownership Metrics'!$G:$G),"")</f>
        <v>61</v>
      </c>
      <c r="S5230" s="27" t="str">
        <f>IFERROR(_xlfn.XLOOKUP($B5230,'Ownership Metrics'!$A:$A,'Ownership Metrics'!$H:$H),"")</f>
        <v>Mayoritas</v>
      </c>
      <c r="T5230" s="27" t="str">
        <f>IFERROR(_xlfn.XLOOKUP($B5230,'Ownership Metrics'!$A:$A,'Ownership Metrics'!$I:$I),"")</f>
        <v>Tinggi</v>
      </c>
      <c r="U5230" s="27">
        <f>IF(COUNTIFS($B$2:$B5230,$B5230,$D$2:$D5230,$D5230)=1,1,0)</f>
        <v>1</v>
      </c>
      <c r="V5230" s="27">
        <f t="shared" si="244"/>
        <v>3.83</v>
      </c>
      <c r="W5230" s="27">
        <f t="shared" si="245"/>
        <v>3</v>
      </c>
      <c r="X5230" s="27">
        <f t="shared" si="243"/>
        <v>3.8299994769999999</v>
      </c>
    </row>
    <row r="5231" spans="1:24" x14ac:dyDescent="0.25">
      <c r="A5231" s="26">
        <v>46265</v>
      </c>
      <c r="B5231" s="27" t="s">
        <v>10834</v>
      </c>
      <c r="C5231" s="27" t="s">
        <v>5397</v>
      </c>
      <c r="D5231" s="27" t="s">
        <v>5400</v>
      </c>
      <c r="E5231" s="27" t="s">
        <v>35</v>
      </c>
      <c r="F5231" s="27" t="s">
        <v>23</v>
      </c>
      <c r="G5231" s="27" t="s">
        <v>36</v>
      </c>
      <c r="H5231" s="27" t="s">
        <v>24</v>
      </c>
      <c r="I5231" s="28">
        <v>0</v>
      </c>
      <c r="J5231" s="28">
        <v>3248000000</v>
      </c>
      <c r="K5231" s="28">
        <v>3248000000</v>
      </c>
      <c r="L5231" s="29">
        <v>56</v>
      </c>
      <c r="M5231" s="29">
        <f>IFERROR(_xlfn.XLOOKUP($B5231,'Ownership Metrics'!$A:$A,'Ownership Metrics'!$B:$B),"")</f>
        <v>10.46</v>
      </c>
      <c r="N5231" s="28">
        <f>IFERROR(_xlfn.XLOOKUP($B5231,'Ownership Metrics'!$A:$A,'Ownership Metrics'!$C:$C),"")</f>
        <v>3742</v>
      </c>
      <c r="O5231" s="29">
        <f>IFERROR(_xlfn.XLOOKUP($B5231,'Ownership Metrics'!$A:$A,'Ownership Metrics'!$D:$D),"")</f>
        <v>56</v>
      </c>
      <c r="P5231" s="29">
        <f>IFERROR(_xlfn.XLOOKUP($B5231,'Ownership Metrics'!$A:$A,'Ownership Metrics'!$E:$E),"")</f>
        <v>83.91</v>
      </c>
      <c r="Q5231" s="30">
        <f>IFERROR(_xlfn.XLOOKUP($B5231,'Ownership Metrics'!$A:$A,'Ownership Metrics'!$F:$F),"")</f>
        <v>6</v>
      </c>
      <c r="R5231" s="30">
        <f>IFERROR(_xlfn.XLOOKUP($B5231,'Ownership Metrics'!$A:$A,'Ownership Metrics'!$G:$G),"")</f>
        <v>61</v>
      </c>
      <c r="S5231" s="27" t="str">
        <f>IFERROR(_xlfn.XLOOKUP($B5231,'Ownership Metrics'!$A:$A,'Ownership Metrics'!$H:$H),"")</f>
        <v>Mayoritas</v>
      </c>
      <c r="T5231" s="27" t="str">
        <f>IFERROR(_xlfn.XLOOKUP($B5231,'Ownership Metrics'!$A:$A,'Ownership Metrics'!$I:$I),"")</f>
        <v>Tinggi</v>
      </c>
      <c r="U5231" s="27">
        <f>IF(COUNTIFS($B$2:$B5231,$B5231,$D$2:$D5231,$D5231)=1,1,0)</f>
        <v>1</v>
      </c>
      <c r="V5231" s="27">
        <f t="shared" si="244"/>
        <v>56</v>
      </c>
      <c r="W5231" s="27">
        <f t="shared" si="245"/>
        <v>1</v>
      </c>
      <c r="X5231" s="27">
        <f t="shared" si="243"/>
        <v>55.999999476900001</v>
      </c>
    </row>
    <row r="5232" spans="1:24" x14ac:dyDescent="0.25">
      <c r="A5232" s="26">
        <v>46265</v>
      </c>
      <c r="B5232" s="27" t="s">
        <v>10834</v>
      </c>
      <c r="C5232" s="27" t="s">
        <v>5397</v>
      </c>
      <c r="D5232" s="27" t="s">
        <v>2963</v>
      </c>
      <c r="E5232" s="27" t="s">
        <v>35</v>
      </c>
      <c r="F5232" s="27" t="s">
        <v>23</v>
      </c>
      <c r="G5232" s="27" t="s">
        <v>36</v>
      </c>
      <c r="H5232" s="27" t="s">
        <v>24</v>
      </c>
      <c r="I5232" s="28">
        <v>93850000</v>
      </c>
      <c r="J5232" s="28">
        <v>0</v>
      </c>
      <c r="K5232" s="28">
        <v>93850000</v>
      </c>
      <c r="L5232" s="29">
        <v>1.62</v>
      </c>
      <c r="M5232" s="29">
        <f>IFERROR(_xlfn.XLOOKUP($B5232,'Ownership Metrics'!$A:$A,'Ownership Metrics'!$B:$B),"")</f>
        <v>10.46</v>
      </c>
      <c r="N5232" s="28">
        <f>IFERROR(_xlfn.XLOOKUP($B5232,'Ownership Metrics'!$A:$A,'Ownership Metrics'!$C:$C),"")</f>
        <v>3742</v>
      </c>
      <c r="O5232" s="29">
        <f>IFERROR(_xlfn.XLOOKUP($B5232,'Ownership Metrics'!$A:$A,'Ownership Metrics'!$D:$D),"")</f>
        <v>56</v>
      </c>
      <c r="P5232" s="29">
        <f>IFERROR(_xlfn.XLOOKUP($B5232,'Ownership Metrics'!$A:$A,'Ownership Metrics'!$E:$E),"")</f>
        <v>83.91</v>
      </c>
      <c r="Q5232" s="30">
        <f>IFERROR(_xlfn.XLOOKUP($B5232,'Ownership Metrics'!$A:$A,'Ownership Metrics'!$F:$F),"")</f>
        <v>6</v>
      </c>
      <c r="R5232" s="30">
        <f>IFERROR(_xlfn.XLOOKUP($B5232,'Ownership Metrics'!$A:$A,'Ownership Metrics'!$G:$G),"")</f>
        <v>61</v>
      </c>
      <c r="S5232" s="27" t="str">
        <f>IFERROR(_xlfn.XLOOKUP($B5232,'Ownership Metrics'!$A:$A,'Ownership Metrics'!$H:$H),"")</f>
        <v>Mayoritas</v>
      </c>
      <c r="T5232" s="27" t="str">
        <f>IFERROR(_xlfn.XLOOKUP($B5232,'Ownership Metrics'!$A:$A,'Ownership Metrics'!$I:$I),"")</f>
        <v>Tinggi</v>
      </c>
      <c r="U5232" s="27">
        <f>IF(COUNTIFS($B$2:$B5232,$B5232,$D$2:$D5232,$D5232)=1,1,0)</f>
        <v>1</v>
      </c>
      <c r="V5232" s="27">
        <f t="shared" si="244"/>
        <v>1.62</v>
      </c>
      <c r="W5232" s="27">
        <f t="shared" si="245"/>
        <v>5</v>
      </c>
      <c r="X5232" s="27">
        <f t="shared" si="243"/>
        <v>1.6199994768000001</v>
      </c>
    </row>
    <row r="5233" spans="1:24" x14ac:dyDescent="0.25">
      <c r="A5233" s="26">
        <v>46265</v>
      </c>
      <c r="B5233" s="27" t="s">
        <v>10834</v>
      </c>
      <c r="C5233" s="27" t="s">
        <v>5397</v>
      </c>
      <c r="D5233" s="27" t="s">
        <v>2964</v>
      </c>
      <c r="E5233" s="27" t="s">
        <v>35</v>
      </c>
      <c r="F5233" s="27" t="s">
        <v>23</v>
      </c>
      <c r="G5233" s="27" t="s">
        <v>36</v>
      </c>
      <c r="H5233" s="27" t="s">
        <v>24</v>
      </c>
      <c r="I5233" s="28">
        <v>4368800</v>
      </c>
      <c r="J5233" s="28">
        <v>1392000000</v>
      </c>
      <c r="K5233" s="28">
        <v>1396368800</v>
      </c>
      <c r="L5233" s="29">
        <v>24.08</v>
      </c>
      <c r="M5233" s="29">
        <f>IFERROR(_xlfn.XLOOKUP($B5233,'Ownership Metrics'!$A:$A,'Ownership Metrics'!$B:$B),"")</f>
        <v>10.46</v>
      </c>
      <c r="N5233" s="28">
        <f>IFERROR(_xlfn.XLOOKUP($B5233,'Ownership Metrics'!$A:$A,'Ownership Metrics'!$C:$C),"")</f>
        <v>3742</v>
      </c>
      <c r="O5233" s="29">
        <f>IFERROR(_xlfn.XLOOKUP($B5233,'Ownership Metrics'!$A:$A,'Ownership Metrics'!$D:$D),"")</f>
        <v>56</v>
      </c>
      <c r="P5233" s="29">
        <f>IFERROR(_xlfn.XLOOKUP($B5233,'Ownership Metrics'!$A:$A,'Ownership Metrics'!$E:$E),"")</f>
        <v>83.91</v>
      </c>
      <c r="Q5233" s="30">
        <f>IFERROR(_xlfn.XLOOKUP($B5233,'Ownership Metrics'!$A:$A,'Ownership Metrics'!$F:$F),"")</f>
        <v>6</v>
      </c>
      <c r="R5233" s="30">
        <f>IFERROR(_xlfn.XLOOKUP($B5233,'Ownership Metrics'!$A:$A,'Ownership Metrics'!$G:$G),"")</f>
        <v>61</v>
      </c>
      <c r="S5233" s="27" t="str">
        <f>IFERROR(_xlfn.XLOOKUP($B5233,'Ownership Metrics'!$A:$A,'Ownership Metrics'!$H:$H),"")</f>
        <v>Mayoritas</v>
      </c>
      <c r="T5233" s="27" t="str">
        <f>IFERROR(_xlfn.XLOOKUP($B5233,'Ownership Metrics'!$A:$A,'Ownership Metrics'!$I:$I),"")</f>
        <v>Tinggi</v>
      </c>
      <c r="U5233" s="27">
        <f>IF(COUNTIFS($B$2:$B5233,$B5233,$D$2:$D5233,$D5233)=1,1,0)</f>
        <v>1</v>
      </c>
      <c r="V5233" s="27">
        <f t="shared" si="244"/>
        <v>24.08</v>
      </c>
      <c r="W5233" s="27">
        <f t="shared" si="245"/>
        <v>2</v>
      </c>
      <c r="X5233" s="27">
        <f t="shared" si="243"/>
        <v>24.079999476699999</v>
      </c>
    </row>
    <row r="5234" spans="1:24" x14ac:dyDescent="0.25">
      <c r="A5234" s="26">
        <v>46265</v>
      </c>
      <c r="B5234" s="27" t="s">
        <v>10834</v>
      </c>
      <c r="C5234" s="27" t="s">
        <v>5397</v>
      </c>
      <c r="D5234" s="27" t="s">
        <v>5401</v>
      </c>
      <c r="E5234" s="27" t="s">
        <v>35</v>
      </c>
      <c r="F5234" s="27" t="s">
        <v>23</v>
      </c>
      <c r="G5234" s="27" t="s">
        <v>36</v>
      </c>
      <c r="H5234" s="27" t="s">
        <v>24</v>
      </c>
      <c r="I5234" s="28">
        <v>84274915</v>
      </c>
      <c r="J5234" s="28">
        <v>0</v>
      </c>
      <c r="K5234" s="28">
        <v>84274915</v>
      </c>
      <c r="L5234" s="29">
        <v>1.45</v>
      </c>
      <c r="M5234" s="29">
        <f>IFERROR(_xlfn.XLOOKUP($B5234,'Ownership Metrics'!$A:$A,'Ownership Metrics'!$B:$B),"")</f>
        <v>10.46</v>
      </c>
      <c r="N5234" s="28">
        <f>IFERROR(_xlfn.XLOOKUP($B5234,'Ownership Metrics'!$A:$A,'Ownership Metrics'!$C:$C),"")</f>
        <v>3742</v>
      </c>
      <c r="O5234" s="29">
        <f>IFERROR(_xlfn.XLOOKUP($B5234,'Ownership Metrics'!$A:$A,'Ownership Metrics'!$D:$D),"")</f>
        <v>56</v>
      </c>
      <c r="P5234" s="29">
        <f>IFERROR(_xlfn.XLOOKUP($B5234,'Ownership Metrics'!$A:$A,'Ownership Metrics'!$E:$E),"")</f>
        <v>83.91</v>
      </c>
      <c r="Q5234" s="30">
        <f>IFERROR(_xlfn.XLOOKUP($B5234,'Ownership Metrics'!$A:$A,'Ownership Metrics'!$F:$F),"")</f>
        <v>6</v>
      </c>
      <c r="R5234" s="30">
        <f>IFERROR(_xlfn.XLOOKUP($B5234,'Ownership Metrics'!$A:$A,'Ownership Metrics'!$G:$G),"")</f>
        <v>61</v>
      </c>
      <c r="S5234" s="27" t="str">
        <f>IFERROR(_xlfn.XLOOKUP($B5234,'Ownership Metrics'!$A:$A,'Ownership Metrics'!$H:$H),"")</f>
        <v>Mayoritas</v>
      </c>
      <c r="T5234" s="27" t="str">
        <f>IFERROR(_xlfn.XLOOKUP($B5234,'Ownership Metrics'!$A:$A,'Ownership Metrics'!$I:$I),"")</f>
        <v>Tinggi</v>
      </c>
      <c r="U5234" s="27">
        <f>IF(COUNTIFS($B$2:$B5234,$B5234,$D$2:$D5234,$D5234)=1,1,0)</f>
        <v>1</v>
      </c>
      <c r="V5234" s="27">
        <f t="shared" si="244"/>
        <v>1.45</v>
      </c>
      <c r="W5234" s="27">
        <f t="shared" si="245"/>
        <v>6</v>
      </c>
      <c r="X5234" s="27">
        <f t="shared" si="243"/>
        <v>1.4499994765999999</v>
      </c>
    </row>
    <row r="5235" spans="1:24" x14ac:dyDescent="0.25">
      <c r="A5235" s="26">
        <v>46265</v>
      </c>
      <c r="B5235" s="27" t="s">
        <v>10835</v>
      </c>
      <c r="C5235" s="27" t="s">
        <v>5403</v>
      </c>
      <c r="D5235" s="27" t="s">
        <v>3020</v>
      </c>
      <c r="E5235" s="27" t="s">
        <v>22</v>
      </c>
      <c r="F5235" s="27" t="s">
        <v>23</v>
      </c>
      <c r="G5235" s="27"/>
      <c r="H5235" s="27" t="s">
        <v>24</v>
      </c>
      <c r="I5235" s="28">
        <v>387093406</v>
      </c>
      <c r="J5235" s="28">
        <v>10701977879</v>
      </c>
      <c r="K5235" s="28">
        <v>11089071285</v>
      </c>
      <c r="L5235" s="29">
        <v>46.04</v>
      </c>
      <c r="M5235" s="29">
        <f>IFERROR(_xlfn.XLOOKUP($B5235,'Ownership Metrics'!$A:$A,'Ownership Metrics'!$B:$B),"")</f>
        <v>11.59</v>
      </c>
      <c r="N5235" s="28">
        <f>IFERROR(_xlfn.XLOOKUP($B5235,'Ownership Metrics'!$A:$A,'Ownership Metrics'!$C:$C),"")</f>
        <v>3631</v>
      </c>
      <c r="O5235" s="29">
        <f>IFERROR(_xlfn.XLOOKUP($B5235,'Ownership Metrics'!$A:$A,'Ownership Metrics'!$D:$D),"")</f>
        <v>46.04</v>
      </c>
      <c r="P5235" s="29">
        <f>IFERROR(_xlfn.XLOOKUP($B5235,'Ownership Metrics'!$A:$A,'Ownership Metrics'!$E:$E),"")</f>
        <v>86.14</v>
      </c>
      <c r="Q5235" s="30">
        <f>IFERROR(_xlfn.XLOOKUP($B5235,'Ownership Metrics'!$A:$A,'Ownership Metrics'!$F:$F),"")</f>
        <v>5</v>
      </c>
      <c r="R5235" s="30">
        <f>IFERROR(_xlfn.XLOOKUP($B5235,'Ownership Metrics'!$A:$A,'Ownership Metrics'!$G:$G),"")</f>
        <v>62</v>
      </c>
      <c r="S5235" s="27" t="str">
        <f>IFERROR(_xlfn.XLOOKUP($B5235,'Ownership Metrics'!$A:$A,'Ownership Metrics'!$H:$H),"")</f>
        <v>Terkonsentrasi</v>
      </c>
      <c r="T5235" s="27" t="str">
        <f>IFERROR(_xlfn.XLOOKUP($B5235,'Ownership Metrics'!$A:$A,'Ownership Metrics'!$I:$I),"")</f>
        <v>Tinggi</v>
      </c>
      <c r="U5235" s="27">
        <f>IF(COUNTIFS($B$2:$B5235,$B5235,$D$2:$D5235,$D5235)=1,1,0)</f>
        <v>1</v>
      </c>
      <c r="V5235" s="27">
        <f t="shared" si="244"/>
        <v>46.04</v>
      </c>
      <c r="W5235" s="27">
        <f t="shared" si="245"/>
        <v>1</v>
      </c>
      <c r="X5235" s="27">
        <f t="shared" si="243"/>
        <v>46.0399994765</v>
      </c>
    </row>
    <row r="5236" spans="1:24" x14ac:dyDescent="0.25">
      <c r="A5236" s="26">
        <v>46265</v>
      </c>
      <c r="B5236" s="27" t="s">
        <v>10835</v>
      </c>
      <c r="C5236" s="27" t="s">
        <v>5403</v>
      </c>
      <c r="D5236" s="27" t="s">
        <v>326</v>
      </c>
      <c r="E5236" s="27" t="s">
        <v>51</v>
      </c>
      <c r="F5236" s="27" t="s">
        <v>23</v>
      </c>
      <c r="G5236" s="27"/>
      <c r="H5236" s="27" t="s">
        <v>24</v>
      </c>
      <c r="I5236" s="28">
        <v>292804520</v>
      </c>
      <c r="J5236" s="28">
        <v>0</v>
      </c>
      <c r="K5236" s="28">
        <v>292804520</v>
      </c>
      <c r="L5236" s="29">
        <v>1.22</v>
      </c>
      <c r="M5236" s="29">
        <f>IFERROR(_xlfn.XLOOKUP($B5236,'Ownership Metrics'!$A:$A,'Ownership Metrics'!$B:$B),"")</f>
        <v>11.59</v>
      </c>
      <c r="N5236" s="28">
        <f>IFERROR(_xlfn.XLOOKUP($B5236,'Ownership Metrics'!$A:$A,'Ownership Metrics'!$C:$C),"")</f>
        <v>3631</v>
      </c>
      <c r="O5236" s="29">
        <f>IFERROR(_xlfn.XLOOKUP($B5236,'Ownership Metrics'!$A:$A,'Ownership Metrics'!$D:$D),"")</f>
        <v>46.04</v>
      </c>
      <c r="P5236" s="29">
        <f>IFERROR(_xlfn.XLOOKUP($B5236,'Ownership Metrics'!$A:$A,'Ownership Metrics'!$E:$E),"")</f>
        <v>86.14</v>
      </c>
      <c r="Q5236" s="30">
        <f>IFERROR(_xlfn.XLOOKUP($B5236,'Ownership Metrics'!$A:$A,'Ownership Metrics'!$F:$F),"")</f>
        <v>5</v>
      </c>
      <c r="R5236" s="30">
        <f>IFERROR(_xlfn.XLOOKUP($B5236,'Ownership Metrics'!$A:$A,'Ownership Metrics'!$G:$G),"")</f>
        <v>62</v>
      </c>
      <c r="S5236" s="27" t="str">
        <f>IFERROR(_xlfn.XLOOKUP($B5236,'Ownership Metrics'!$A:$A,'Ownership Metrics'!$H:$H),"")</f>
        <v>Terkonsentrasi</v>
      </c>
      <c r="T5236" s="27" t="str">
        <f>IFERROR(_xlfn.XLOOKUP($B5236,'Ownership Metrics'!$A:$A,'Ownership Metrics'!$I:$I),"")</f>
        <v>Tinggi</v>
      </c>
      <c r="U5236" s="27">
        <f>IF(COUNTIFS($B$2:$B5236,$B5236,$D$2:$D5236,$D5236)=1,1,0)</f>
        <v>1</v>
      </c>
      <c r="V5236" s="27">
        <f t="shared" si="244"/>
        <v>1.22</v>
      </c>
      <c r="W5236" s="27">
        <f t="shared" si="245"/>
        <v>4</v>
      </c>
      <c r="X5236" s="27">
        <f t="shared" si="243"/>
        <v>1.2199994763999999</v>
      </c>
    </row>
    <row r="5237" spans="1:24" x14ac:dyDescent="0.25">
      <c r="A5237" s="26">
        <v>46265</v>
      </c>
      <c r="B5237" s="27" t="s">
        <v>10835</v>
      </c>
      <c r="C5237" s="27" t="s">
        <v>5403</v>
      </c>
      <c r="D5237" s="27" t="s">
        <v>5404</v>
      </c>
      <c r="E5237" s="27" t="s">
        <v>22</v>
      </c>
      <c r="F5237" s="27" t="s">
        <v>23</v>
      </c>
      <c r="G5237" s="27"/>
      <c r="H5237" s="27" t="s">
        <v>24</v>
      </c>
      <c r="I5237" s="28">
        <v>308746000</v>
      </c>
      <c r="J5237" s="28">
        <v>0</v>
      </c>
      <c r="K5237" s="28">
        <v>308746000</v>
      </c>
      <c r="L5237" s="29">
        <v>1.28</v>
      </c>
      <c r="M5237" s="29">
        <f>IFERROR(_xlfn.XLOOKUP($B5237,'Ownership Metrics'!$A:$A,'Ownership Metrics'!$B:$B),"")</f>
        <v>11.59</v>
      </c>
      <c r="N5237" s="28">
        <f>IFERROR(_xlfn.XLOOKUP($B5237,'Ownership Metrics'!$A:$A,'Ownership Metrics'!$C:$C),"")</f>
        <v>3631</v>
      </c>
      <c r="O5237" s="29">
        <f>IFERROR(_xlfn.XLOOKUP($B5237,'Ownership Metrics'!$A:$A,'Ownership Metrics'!$D:$D),"")</f>
        <v>46.04</v>
      </c>
      <c r="P5237" s="29">
        <f>IFERROR(_xlfn.XLOOKUP($B5237,'Ownership Metrics'!$A:$A,'Ownership Metrics'!$E:$E),"")</f>
        <v>86.14</v>
      </c>
      <c r="Q5237" s="30">
        <f>IFERROR(_xlfn.XLOOKUP($B5237,'Ownership Metrics'!$A:$A,'Ownership Metrics'!$F:$F),"")</f>
        <v>5</v>
      </c>
      <c r="R5237" s="30">
        <f>IFERROR(_xlfn.XLOOKUP($B5237,'Ownership Metrics'!$A:$A,'Ownership Metrics'!$G:$G),"")</f>
        <v>62</v>
      </c>
      <c r="S5237" s="27" t="str">
        <f>IFERROR(_xlfn.XLOOKUP($B5237,'Ownership Metrics'!$A:$A,'Ownership Metrics'!$H:$H),"")</f>
        <v>Terkonsentrasi</v>
      </c>
      <c r="T5237" s="27" t="str">
        <f>IFERROR(_xlfn.XLOOKUP($B5237,'Ownership Metrics'!$A:$A,'Ownership Metrics'!$I:$I),"")</f>
        <v>Tinggi</v>
      </c>
      <c r="U5237" s="27">
        <f>IF(COUNTIFS($B$2:$B5237,$B5237,$D$2:$D5237,$D5237)=1,1,0)</f>
        <v>1</v>
      </c>
      <c r="V5237" s="27">
        <f t="shared" si="244"/>
        <v>1.28</v>
      </c>
      <c r="W5237" s="27">
        <f t="shared" si="245"/>
        <v>3</v>
      </c>
      <c r="X5237" s="27">
        <f t="shared" si="243"/>
        <v>1.2799994763</v>
      </c>
    </row>
    <row r="5238" spans="1:24" x14ac:dyDescent="0.25">
      <c r="A5238" s="26">
        <v>46265</v>
      </c>
      <c r="B5238" s="27" t="s">
        <v>10835</v>
      </c>
      <c r="C5238" s="27" t="s">
        <v>5403</v>
      </c>
      <c r="D5238" s="27" t="s">
        <v>5405</v>
      </c>
      <c r="E5238" s="27" t="s">
        <v>22</v>
      </c>
      <c r="F5238" s="27" t="s">
        <v>32</v>
      </c>
      <c r="G5238" s="27"/>
      <c r="H5238" s="27" t="s">
        <v>5406</v>
      </c>
      <c r="I5238" s="28">
        <v>9349793152</v>
      </c>
      <c r="J5238" s="28">
        <v>0</v>
      </c>
      <c r="K5238" s="28">
        <v>9349793152</v>
      </c>
      <c r="L5238" s="29">
        <v>38.82</v>
      </c>
      <c r="M5238" s="29">
        <f>IFERROR(_xlfn.XLOOKUP($B5238,'Ownership Metrics'!$A:$A,'Ownership Metrics'!$B:$B),"")</f>
        <v>11.59</v>
      </c>
      <c r="N5238" s="28">
        <f>IFERROR(_xlfn.XLOOKUP($B5238,'Ownership Metrics'!$A:$A,'Ownership Metrics'!$C:$C),"")</f>
        <v>3631</v>
      </c>
      <c r="O5238" s="29">
        <f>IFERROR(_xlfn.XLOOKUP($B5238,'Ownership Metrics'!$A:$A,'Ownership Metrics'!$D:$D),"")</f>
        <v>46.04</v>
      </c>
      <c r="P5238" s="29">
        <f>IFERROR(_xlfn.XLOOKUP($B5238,'Ownership Metrics'!$A:$A,'Ownership Metrics'!$E:$E),"")</f>
        <v>86.14</v>
      </c>
      <c r="Q5238" s="30">
        <f>IFERROR(_xlfn.XLOOKUP($B5238,'Ownership Metrics'!$A:$A,'Ownership Metrics'!$F:$F),"")</f>
        <v>5</v>
      </c>
      <c r="R5238" s="30">
        <f>IFERROR(_xlfn.XLOOKUP($B5238,'Ownership Metrics'!$A:$A,'Ownership Metrics'!$G:$G),"")</f>
        <v>62</v>
      </c>
      <c r="S5238" s="27" t="str">
        <f>IFERROR(_xlfn.XLOOKUP($B5238,'Ownership Metrics'!$A:$A,'Ownership Metrics'!$H:$H),"")</f>
        <v>Terkonsentrasi</v>
      </c>
      <c r="T5238" s="27" t="str">
        <f>IFERROR(_xlfn.XLOOKUP($B5238,'Ownership Metrics'!$A:$A,'Ownership Metrics'!$I:$I),"")</f>
        <v>Tinggi</v>
      </c>
      <c r="U5238" s="27">
        <f>IF(COUNTIFS($B$2:$B5238,$B5238,$D$2:$D5238,$D5238)=1,1,0)</f>
        <v>1</v>
      </c>
      <c r="V5238" s="27">
        <f t="shared" si="244"/>
        <v>38.82</v>
      </c>
      <c r="W5238" s="27">
        <f t="shared" si="245"/>
        <v>2</v>
      </c>
      <c r="X5238" s="27">
        <f t="shared" si="243"/>
        <v>38.819999476200003</v>
      </c>
    </row>
    <row r="5239" spans="1:24" x14ac:dyDescent="0.25">
      <c r="A5239" s="26">
        <v>46265</v>
      </c>
      <c r="B5239" s="27" t="s">
        <v>10835</v>
      </c>
      <c r="C5239" s="27" t="s">
        <v>5403</v>
      </c>
      <c r="D5239" s="27" t="s">
        <v>5407</v>
      </c>
      <c r="E5239" s="27" t="s">
        <v>35</v>
      </c>
      <c r="F5239" s="27" t="s">
        <v>23</v>
      </c>
      <c r="G5239" s="27" t="s">
        <v>36</v>
      </c>
      <c r="H5239" s="27" t="s">
        <v>24</v>
      </c>
      <c r="I5239" s="28">
        <v>252131300</v>
      </c>
      <c r="J5239" s="28">
        <v>0</v>
      </c>
      <c r="K5239" s="28">
        <v>252131300</v>
      </c>
      <c r="L5239" s="29">
        <v>1.05</v>
      </c>
      <c r="M5239" s="29">
        <f>IFERROR(_xlfn.XLOOKUP($B5239,'Ownership Metrics'!$A:$A,'Ownership Metrics'!$B:$B),"")</f>
        <v>11.59</v>
      </c>
      <c r="N5239" s="28">
        <f>IFERROR(_xlfn.XLOOKUP($B5239,'Ownership Metrics'!$A:$A,'Ownership Metrics'!$C:$C),"")</f>
        <v>3631</v>
      </c>
      <c r="O5239" s="29">
        <f>IFERROR(_xlfn.XLOOKUP($B5239,'Ownership Metrics'!$A:$A,'Ownership Metrics'!$D:$D),"")</f>
        <v>46.04</v>
      </c>
      <c r="P5239" s="29">
        <f>IFERROR(_xlfn.XLOOKUP($B5239,'Ownership Metrics'!$A:$A,'Ownership Metrics'!$E:$E),"")</f>
        <v>86.14</v>
      </c>
      <c r="Q5239" s="30">
        <f>IFERROR(_xlfn.XLOOKUP($B5239,'Ownership Metrics'!$A:$A,'Ownership Metrics'!$F:$F),"")</f>
        <v>5</v>
      </c>
      <c r="R5239" s="30">
        <f>IFERROR(_xlfn.XLOOKUP($B5239,'Ownership Metrics'!$A:$A,'Ownership Metrics'!$G:$G),"")</f>
        <v>62</v>
      </c>
      <c r="S5239" s="27" t="str">
        <f>IFERROR(_xlfn.XLOOKUP($B5239,'Ownership Metrics'!$A:$A,'Ownership Metrics'!$H:$H),"")</f>
        <v>Terkonsentrasi</v>
      </c>
      <c r="T5239" s="27" t="str">
        <f>IFERROR(_xlfn.XLOOKUP($B5239,'Ownership Metrics'!$A:$A,'Ownership Metrics'!$I:$I),"")</f>
        <v>Tinggi</v>
      </c>
      <c r="U5239" s="27">
        <f>IF(COUNTIFS($B$2:$B5239,$B5239,$D$2:$D5239,$D5239)=1,1,0)</f>
        <v>1</v>
      </c>
      <c r="V5239" s="27">
        <f t="shared" si="244"/>
        <v>1.05</v>
      </c>
      <c r="W5239" s="27">
        <f t="shared" si="245"/>
        <v>5</v>
      </c>
      <c r="X5239" s="27">
        <f t="shared" si="243"/>
        <v>1.0499994761</v>
      </c>
    </row>
    <row r="5240" spans="1:24" x14ac:dyDescent="0.25">
      <c r="A5240" s="26">
        <v>46265</v>
      </c>
      <c r="B5240" s="27" t="s">
        <v>10836</v>
      </c>
      <c r="C5240" s="27" t="s">
        <v>5409</v>
      </c>
      <c r="D5240" s="27" t="s">
        <v>329</v>
      </c>
      <c r="E5240" s="27" t="s">
        <v>114</v>
      </c>
      <c r="F5240" s="27" t="s">
        <v>23</v>
      </c>
      <c r="G5240" s="27"/>
      <c r="H5240" s="27" t="s">
        <v>24</v>
      </c>
      <c r="I5240" s="28">
        <v>5882980781</v>
      </c>
      <c r="J5240" s="28">
        <v>20238546252</v>
      </c>
      <c r="K5240" s="28">
        <v>26121527033</v>
      </c>
      <c r="L5240" s="29">
        <v>67.3</v>
      </c>
      <c r="M5240" s="29">
        <f>IFERROR(_xlfn.XLOOKUP($B5240,'Ownership Metrics'!$A:$A,'Ownership Metrics'!$B:$B),"")</f>
        <v>7.6</v>
      </c>
      <c r="N5240" s="28">
        <f>IFERROR(_xlfn.XLOOKUP($B5240,'Ownership Metrics'!$A:$A,'Ownership Metrics'!$C:$C),"")</f>
        <v>5159</v>
      </c>
      <c r="O5240" s="29">
        <f>IFERROR(_xlfn.XLOOKUP($B5240,'Ownership Metrics'!$A:$A,'Ownership Metrics'!$D:$D),"")</f>
        <v>67.3</v>
      </c>
      <c r="P5240" s="29">
        <f>IFERROR(_xlfn.XLOOKUP($B5240,'Ownership Metrics'!$A:$A,'Ownership Metrics'!$E:$E),"")</f>
        <v>92.4</v>
      </c>
      <c r="Q5240" s="30">
        <f>IFERROR(_xlfn.XLOOKUP($B5240,'Ownership Metrics'!$A:$A,'Ownership Metrics'!$F:$F),"")</f>
        <v>2</v>
      </c>
      <c r="R5240" s="30">
        <f>IFERROR(_xlfn.XLOOKUP($B5240,'Ownership Metrics'!$A:$A,'Ownership Metrics'!$G:$G),"")</f>
        <v>75</v>
      </c>
      <c r="S5240" s="27" t="str">
        <f>IFERROR(_xlfn.XLOOKUP($B5240,'Ownership Metrics'!$A:$A,'Ownership Metrics'!$H:$H),"")</f>
        <v>Mayoritas</v>
      </c>
      <c r="T5240" s="27" t="str">
        <f>IFERROR(_xlfn.XLOOKUP($B5240,'Ownership Metrics'!$A:$A,'Ownership Metrics'!$I:$I),"")</f>
        <v>Tinggi</v>
      </c>
      <c r="U5240" s="27">
        <f>IF(COUNTIFS($B$2:$B5240,$B5240,$D$2:$D5240,$D5240)=1,1,0)</f>
        <v>1</v>
      </c>
      <c r="V5240" s="27">
        <f t="shared" si="244"/>
        <v>67.3</v>
      </c>
      <c r="W5240" s="27">
        <f t="shared" si="245"/>
        <v>1</v>
      </c>
      <c r="X5240" s="27">
        <f t="shared" si="243"/>
        <v>67.299999475999996</v>
      </c>
    </row>
    <row r="5241" spans="1:24" x14ac:dyDescent="0.25">
      <c r="A5241" s="26">
        <v>46265</v>
      </c>
      <c r="B5241" s="27" t="s">
        <v>10836</v>
      </c>
      <c r="C5241" s="27" t="s">
        <v>5409</v>
      </c>
      <c r="D5241" s="27" t="s">
        <v>5410</v>
      </c>
      <c r="E5241" s="27" t="s">
        <v>114</v>
      </c>
      <c r="F5241" s="27" t="s">
        <v>32</v>
      </c>
      <c r="G5241" s="27"/>
      <c r="H5241" s="27" t="s">
        <v>1129</v>
      </c>
      <c r="I5241" s="28">
        <v>6873473971</v>
      </c>
      <c r="J5241" s="28">
        <v>2868750000</v>
      </c>
      <c r="K5241" s="28">
        <v>9742223971</v>
      </c>
      <c r="L5241" s="29">
        <v>25.1</v>
      </c>
      <c r="M5241" s="29">
        <f>IFERROR(_xlfn.XLOOKUP($B5241,'Ownership Metrics'!$A:$A,'Ownership Metrics'!$B:$B),"")</f>
        <v>7.6</v>
      </c>
      <c r="N5241" s="28">
        <f>IFERROR(_xlfn.XLOOKUP($B5241,'Ownership Metrics'!$A:$A,'Ownership Metrics'!$C:$C),"")</f>
        <v>5159</v>
      </c>
      <c r="O5241" s="29">
        <f>IFERROR(_xlfn.XLOOKUP($B5241,'Ownership Metrics'!$A:$A,'Ownership Metrics'!$D:$D),"")</f>
        <v>67.3</v>
      </c>
      <c r="P5241" s="29">
        <f>IFERROR(_xlfn.XLOOKUP($B5241,'Ownership Metrics'!$A:$A,'Ownership Metrics'!$E:$E),"")</f>
        <v>92.4</v>
      </c>
      <c r="Q5241" s="30">
        <f>IFERROR(_xlfn.XLOOKUP($B5241,'Ownership Metrics'!$A:$A,'Ownership Metrics'!$F:$F),"")</f>
        <v>2</v>
      </c>
      <c r="R5241" s="30">
        <f>IFERROR(_xlfn.XLOOKUP($B5241,'Ownership Metrics'!$A:$A,'Ownership Metrics'!$G:$G),"")</f>
        <v>75</v>
      </c>
      <c r="S5241" s="27" t="str">
        <f>IFERROR(_xlfn.XLOOKUP($B5241,'Ownership Metrics'!$A:$A,'Ownership Metrics'!$H:$H),"")</f>
        <v>Mayoritas</v>
      </c>
      <c r="T5241" s="27" t="str">
        <f>IFERROR(_xlfn.XLOOKUP($B5241,'Ownership Metrics'!$A:$A,'Ownership Metrics'!$I:$I),"")</f>
        <v>Tinggi</v>
      </c>
      <c r="U5241" s="27">
        <f>IF(COUNTIFS($B$2:$B5241,$B5241,$D$2:$D5241,$D5241)=1,1,0)</f>
        <v>1</v>
      </c>
      <c r="V5241" s="27">
        <f t="shared" si="244"/>
        <v>25.1</v>
      </c>
      <c r="W5241" s="27">
        <f t="shared" si="245"/>
        <v>2</v>
      </c>
      <c r="X5241" s="27">
        <f t="shared" si="243"/>
        <v>25.099999475900002</v>
      </c>
    </row>
    <row r="5242" spans="1:24" x14ac:dyDescent="0.25">
      <c r="A5242" s="26">
        <v>46265</v>
      </c>
      <c r="B5242" s="27" t="s">
        <v>10837</v>
      </c>
      <c r="C5242" s="27" t="s">
        <v>5412</v>
      </c>
      <c r="D5242" s="27" t="s">
        <v>5413</v>
      </c>
      <c r="E5242" s="27" t="s">
        <v>22</v>
      </c>
      <c r="F5242" s="27" t="s">
        <v>32</v>
      </c>
      <c r="G5242" s="27"/>
      <c r="H5242" s="27" t="s">
        <v>128</v>
      </c>
      <c r="I5242" s="28">
        <v>777149600</v>
      </c>
      <c r="J5242" s="28">
        <v>0</v>
      </c>
      <c r="K5242" s="28">
        <v>777149600</v>
      </c>
      <c r="L5242" s="29">
        <v>99.48</v>
      </c>
      <c r="M5242" s="29">
        <f>IFERROR(_xlfn.XLOOKUP($B5242,'Ownership Metrics'!$A:$A,'Ownership Metrics'!$B:$B),"")</f>
        <v>0.52</v>
      </c>
      <c r="N5242" s="28">
        <f>IFERROR(_xlfn.XLOOKUP($B5242,'Ownership Metrics'!$A:$A,'Ownership Metrics'!$C:$C),"")</f>
        <v>9896</v>
      </c>
      <c r="O5242" s="29">
        <f>IFERROR(_xlfn.XLOOKUP($B5242,'Ownership Metrics'!$A:$A,'Ownership Metrics'!$D:$D),"")</f>
        <v>99.48</v>
      </c>
      <c r="P5242" s="29">
        <f>IFERROR(_xlfn.XLOOKUP($B5242,'Ownership Metrics'!$A:$A,'Ownership Metrics'!$E:$E),"")</f>
        <v>99.48</v>
      </c>
      <c r="Q5242" s="30">
        <f>IFERROR(_xlfn.XLOOKUP($B5242,'Ownership Metrics'!$A:$A,'Ownership Metrics'!$F:$F),"")</f>
        <v>1</v>
      </c>
      <c r="R5242" s="30">
        <f>IFERROR(_xlfn.XLOOKUP($B5242,'Ownership Metrics'!$A:$A,'Ownership Metrics'!$G:$G),"")</f>
        <v>99</v>
      </c>
      <c r="S5242" s="27" t="str">
        <f>IFERROR(_xlfn.XLOOKUP($B5242,'Ownership Metrics'!$A:$A,'Ownership Metrics'!$H:$H),"")</f>
        <v>Mayoritas</v>
      </c>
      <c r="T5242" s="27" t="str">
        <f>IFERROR(_xlfn.XLOOKUP($B5242,'Ownership Metrics'!$A:$A,'Ownership Metrics'!$I:$I),"")</f>
        <v>Tinggi</v>
      </c>
      <c r="U5242" s="27">
        <f>IF(COUNTIFS($B$2:$B5242,$B5242,$D$2:$D5242,$D5242)=1,1,0)</f>
        <v>1</v>
      </c>
      <c r="V5242" s="27">
        <f t="shared" si="244"/>
        <v>99.48</v>
      </c>
      <c r="W5242" s="27">
        <f t="shared" si="245"/>
        <v>1</v>
      </c>
      <c r="X5242" s="27">
        <f t="shared" si="243"/>
        <v>99.4799994758</v>
      </c>
    </row>
    <row r="5243" spans="1:24" x14ac:dyDescent="0.25">
      <c r="A5243" s="26">
        <v>46265</v>
      </c>
      <c r="B5243" s="27" t="s">
        <v>10838</v>
      </c>
      <c r="C5243" s="27" t="s">
        <v>5415</v>
      </c>
      <c r="D5243" s="27" t="s">
        <v>5404</v>
      </c>
      <c r="E5243" s="27" t="s">
        <v>22</v>
      </c>
      <c r="F5243" s="27" t="s">
        <v>23</v>
      </c>
      <c r="G5243" s="27"/>
      <c r="H5243" s="27" t="s">
        <v>24</v>
      </c>
      <c r="I5243" s="28">
        <v>67720500</v>
      </c>
      <c r="J5243" s="28">
        <v>0</v>
      </c>
      <c r="K5243" s="28">
        <v>67720500</v>
      </c>
      <c r="L5243" s="29">
        <v>1.66</v>
      </c>
      <c r="M5243" s="29">
        <f>IFERROR(_xlfn.XLOOKUP($B5243,'Ownership Metrics'!$A:$A,'Ownership Metrics'!$B:$B),"")</f>
        <v>18.239999999999998</v>
      </c>
      <c r="N5243" s="28">
        <f>IFERROR(_xlfn.XLOOKUP($B5243,'Ownership Metrics'!$A:$A,'Ownership Metrics'!$C:$C),"")</f>
        <v>1416</v>
      </c>
      <c r="O5243" s="29">
        <f>IFERROR(_xlfn.XLOOKUP($B5243,'Ownership Metrics'!$A:$A,'Ownership Metrics'!$D:$D),"")</f>
        <v>29.71</v>
      </c>
      <c r="P5243" s="29">
        <f>IFERROR(_xlfn.XLOOKUP($B5243,'Ownership Metrics'!$A:$A,'Ownership Metrics'!$E:$E),"")</f>
        <v>57.67</v>
      </c>
      <c r="Q5243" s="30">
        <f>IFERROR(_xlfn.XLOOKUP($B5243,'Ownership Metrics'!$A:$A,'Ownership Metrics'!$F:$F),"")</f>
        <v>11</v>
      </c>
      <c r="R5243" s="30">
        <f>IFERROR(_xlfn.XLOOKUP($B5243,'Ownership Metrics'!$A:$A,'Ownership Metrics'!$G:$G),"")</f>
        <v>36</v>
      </c>
      <c r="S5243" s="27" t="str">
        <f>IFERROR(_xlfn.XLOOKUP($B5243,'Ownership Metrics'!$A:$A,'Ownership Metrics'!$H:$H),"")</f>
        <v>Moderat</v>
      </c>
      <c r="T5243" s="27" t="str">
        <f>IFERROR(_xlfn.XLOOKUP($B5243,'Ownership Metrics'!$A:$A,'Ownership Metrics'!$I:$I),"")</f>
        <v>Sedang</v>
      </c>
      <c r="U5243" s="27">
        <f>IF(COUNTIFS($B$2:$B5243,$B5243,$D$2:$D5243,$D5243)=1,1,0)</f>
        <v>1</v>
      </c>
      <c r="V5243" s="27">
        <f t="shared" si="244"/>
        <v>1.66</v>
      </c>
      <c r="W5243" s="27">
        <f t="shared" si="245"/>
        <v>8</v>
      </c>
      <c r="X5243" s="27">
        <f t="shared" si="243"/>
        <v>1.6599994756999998</v>
      </c>
    </row>
    <row r="5244" spans="1:24" x14ac:dyDescent="0.25">
      <c r="A5244" s="26">
        <v>46265</v>
      </c>
      <c r="B5244" s="27" t="s">
        <v>10838</v>
      </c>
      <c r="C5244" s="27" t="s">
        <v>5415</v>
      </c>
      <c r="D5244" s="27" t="s">
        <v>5416</v>
      </c>
      <c r="E5244" s="27" t="s">
        <v>22</v>
      </c>
      <c r="F5244" s="27" t="s">
        <v>23</v>
      </c>
      <c r="G5244" s="27"/>
      <c r="H5244" s="27" t="s">
        <v>24</v>
      </c>
      <c r="I5244" s="28">
        <v>0</v>
      </c>
      <c r="J5244" s="28">
        <v>743490500</v>
      </c>
      <c r="K5244" s="28">
        <v>743490500</v>
      </c>
      <c r="L5244" s="29">
        <v>18.28</v>
      </c>
      <c r="M5244" s="29">
        <f>IFERROR(_xlfn.XLOOKUP($B5244,'Ownership Metrics'!$A:$A,'Ownership Metrics'!$B:$B),"")</f>
        <v>18.239999999999998</v>
      </c>
      <c r="N5244" s="28">
        <f>IFERROR(_xlfn.XLOOKUP($B5244,'Ownership Metrics'!$A:$A,'Ownership Metrics'!$C:$C),"")</f>
        <v>1416</v>
      </c>
      <c r="O5244" s="29">
        <f>IFERROR(_xlfn.XLOOKUP($B5244,'Ownership Metrics'!$A:$A,'Ownership Metrics'!$D:$D),"")</f>
        <v>29.71</v>
      </c>
      <c r="P5244" s="29">
        <f>IFERROR(_xlfn.XLOOKUP($B5244,'Ownership Metrics'!$A:$A,'Ownership Metrics'!$E:$E),"")</f>
        <v>57.67</v>
      </c>
      <c r="Q5244" s="30">
        <f>IFERROR(_xlfn.XLOOKUP($B5244,'Ownership Metrics'!$A:$A,'Ownership Metrics'!$F:$F),"")</f>
        <v>11</v>
      </c>
      <c r="R5244" s="30">
        <f>IFERROR(_xlfn.XLOOKUP($B5244,'Ownership Metrics'!$A:$A,'Ownership Metrics'!$G:$G),"")</f>
        <v>36</v>
      </c>
      <c r="S5244" s="27" t="str">
        <f>IFERROR(_xlfn.XLOOKUP($B5244,'Ownership Metrics'!$A:$A,'Ownership Metrics'!$H:$H),"")</f>
        <v>Moderat</v>
      </c>
      <c r="T5244" s="27" t="str">
        <f>IFERROR(_xlfn.XLOOKUP($B5244,'Ownership Metrics'!$A:$A,'Ownership Metrics'!$I:$I),"")</f>
        <v>Sedang</v>
      </c>
      <c r="U5244" s="27">
        <f>IF(COUNTIFS($B$2:$B5244,$B5244,$D$2:$D5244,$D5244)=1,1,0)</f>
        <v>1</v>
      </c>
      <c r="V5244" s="27">
        <f t="shared" si="244"/>
        <v>18.28</v>
      </c>
      <c r="W5244" s="27">
        <f t="shared" si="245"/>
        <v>2</v>
      </c>
      <c r="X5244" s="27">
        <f t="shared" si="243"/>
        <v>18.2799994756</v>
      </c>
    </row>
    <row r="5245" spans="1:24" x14ac:dyDescent="0.25">
      <c r="A5245" s="26">
        <v>46265</v>
      </c>
      <c r="B5245" s="27" t="s">
        <v>10838</v>
      </c>
      <c r="C5245" s="27" t="s">
        <v>5415</v>
      </c>
      <c r="D5245" s="27" t="s">
        <v>3023</v>
      </c>
      <c r="E5245" s="27" t="s">
        <v>35</v>
      </c>
      <c r="F5245" s="27" t="s">
        <v>23</v>
      </c>
      <c r="G5245" s="27" t="s">
        <v>36</v>
      </c>
      <c r="H5245" s="27"/>
      <c r="I5245" s="28">
        <v>83163188</v>
      </c>
      <c r="J5245" s="28">
        <v>0</v>
      </c>
      <c r="K5245" s="28">
        <v>83163188</v>
      </c>
      <c r="L5245" s="29">
        <v>2.04</v>
      </c>
      <c r="M5245" s="29">
        <f>IFERROR(_xlfn.XLOOKUP($B5245,'Ownership Metrics'!$A:$A,'Ownership Metrics'!$B:$B),"")</f>
        <v>18.239999999999998</v>
      </c>
      <c r="N5245" s="28">
        <f>IFERROR(_xlfn.XLOOKUP($B5245,'Ownership Metrics'!$A:$A,'Ownership Metrics'!$C:$C),"")</f>
        <v>1416</v>
      </c>
      <c r="O5245" s="29">
        <f>IFERROR(_xlfn.XLOOKUP($B5245,'Ownership Metrics'!$A:$A,'Ownership Metrics'!$D:$D),"")</f>
        <v>29.71</v>
      </c>
      <c r="P5245" s="29">
        <f>IFERROR(_xlfn.XLOOKUP($B5245,'Ownership Metrics'!$A:$A,'Ownership Metrics'!$E:$E),"")</f>
        <v>57.67</v>
      </c>
      <c r="Q5245" s="30">
        <f>IFERROR(_xlfn.XLOOKUP($B5245,'Ownership Metrics'!$A:$A,'Ownership Metrics'!$F:$F),"")</f>
        <v>11</v>
      </c>
      <c r="R5245" s="30">
        <f>IFERROR(_xlfn.XLOOKUP($B5245,'Ownership Metrics'!$A:$A,'Ownership Metrics'!$G:$G),"")</f>
        <v>36</v>
      </c>
      <c r="S5245" s="27" t="str">
        <f>IFERROR(_xlfn.XLOOKUP($B5245,'Ownership Metrics'!$A:$A,'Ownership Metrics'!$H:$H),"")</f>
        <v>Moderat</v>
      </c>
      <c r="T5245" s="27" t="str">
        <f>IFERROR(_xlfn.XLOOKUP($B5245,'Ownership Metrics'!$A:$A,'Ownership Metrics'!$I:$I),"")</f>
        <v>Sedang</v>
      </c>
      <c r="U5245" s="27">
        <f>IF(COUNTIFS($B$2:$B5245,$B5245,$D$2:$D5245,$D5245)=1,1,0)</f>
        <v>1</v>
      </c>
      <c r="V5245" s="27">
        <f t="shared" si="244"/>
        <v>2.04</v>
      </c>
      <c r="W5245" s="27">
        <f t="shared" si="245"/>
        <v>7</v>
      </c>
      <c r="X5245" s="27">
        <f t="shared" si="243"/>
        <v>2.0399994755000002</v>
      </c>
    </row>
    <row r="5246" spans="1:24" x14ac:dyDescent="0.25">
      <c r="A5246" s="26">
        <v>46265</v>
      </c>
      <c r="B5246" s="27" t="s">
        <v>10838</v>
      </c>
      <c r="C5246" s="27" t="s">
        <v>5415</v>
      </c>
      <c r="D5246" s="27" t="s">
        <v>480</v>
      </c>
      <c r="E5246" s="27" t="s">
        <v>35</v>
      </c>
      <c r="F5246" s="27" t="s">
        <v>23</v>
      </c>
      <c r="G5246" s="27" t="s">
        <v>36</v>
      </c>
      <c r="H5246" s="27" t="s">
        <v>24</v>
      </c>
      <c r="I5246" s="28">
        <v>49546600</v>
      </c>
      <c r="J5246" s="28">
        <v>0</v>
      </c>
      <c r="K5246" s="28">
        <v>49546600</v>
      </c>
      <c r="L5246" s="29">
        <v>1.22</v>
      </c>
      <c r="M5246" s="29">
        <f>IFERROR(_xlfn.XLOOKUP($B5246,'Ownership Metrics'!$A:$A,'Ownership Metrics'!$B:$B),"")</f>
        <v>18.239999999999998</v>
      </c>
      <c r="N5246" s="28">
        <f>IFERROR(_xlfn.XLOOKUP($B5246,'Ownership Metrics'!$A:$A,'Ownership Metrics'!$C:$C),"")</f>
        <v>1416</v>
      </c>
      <c r="O5246" s="29">
        <f>IFERROR(_xlfn.XLOOKUP($B5246,'Ownership Metrics'!$A:$A,'Ownership Metrics'!$D:$D),"")</f>
        <v>29.71</v>
      </c>
      <c r="P5246" s="29">
        <f>IFERROR(_xlfn.XLOOKUP($B5246,'Ownership Metrics'!$A:$A,'Ownership Metrics'!$E:$E),"")</f>
        <v>57.67</v>
      </c>
      <c r="Q5246" s="30">
        <f>IFERROR(_xlfn.XLOOKUP($B5246,'Ownership Metrics'!$A:$A,'Ownership Metrics'!$F:$F),"")</f>
        <v>11</v>
      </c>
      <c r="R5246" s="30">
        <f>IFERROR(_xlfn.XLOOKUP($B5246,'Ownership Metrics'!$A:$A,'Ownership Metrics'!$G:$G),"")</f>
        <v>36</v>
      </c>
      <c r="S5246" s="27" t="str">
        <f>IFERROR(_xlfn.XLOOKUP($B5246,'Ownership Metrics'!$A:$A,'Ownership Metrics'!$H:$H),"")</f>
        <v>Moderat</v>
      </c>
      <c r="T5246" s="27" t="str">
        <f>IFERROR(_xlfn.XLOOKUP($B5246,'Ownership Metrics'!$A:$A,'Ownership Metrics'!$I:$I),"")</f>
        <v>Sedang</v>
      </c>
      <c r="U5246" s="27">
        <f>IF(COUNTIFS($B$2:$B5246,$B5246,$D$2:$D5246,$D5246)=1,1,0)</f>
        <v>1</v>
      </c>
      <c r="V5246" s="27">
        <f t="shared" si="244"/>
        <v>1.22</v>
      </c>
      <c r="W5246" s="27">
        <f t="shared" si="245"/>
        <v>11</v>
      </c>
      <c r="X5246" s="27">
        <f t="shared" si="243"/>
        <v>1.2199994753999999</v>
      </c>
    </row>
    <row r="5247" spans="1:24" x14ac:dyDescent="0.25">
      <c r="A5247" s="26">
        <v>46265</v>
      </c>
      <c r="B5247" s="27" t="s">
        <v>10838</v>
      </c>
      <c r="C5247" s="27" t="s">
        <v>5415</v>
      </c>
      <c r="D5247" s="27" t="s">
        <v>75</v>
      </c>
      <c r="E5247" s="27" t="s">
        <v>35</v>
      </c>
      <c r="F5247" s="27" t="s">
        <v>23</v>
      </c>
      <c r="G5247" s="27" t="s">
        <v>36</v>
      </c>
      <c r="H5247" s="27" t="s">
        <v>24</v>
      </c>
      <c r="I5247" s="28">
        <v>50195750</v>
      </c>
      <c r="J5247" s="28">
        <v>0</v>
      </c>
      <c r="K5247" s="28">
        <v>50195750</v>
      </c>
      <c r="L5247" s="29">
        <v>1.23</v>
      </c>
      <c r="M5247" s="29">
        <f>IFERROR(_xlfn.XLOOKUP($B5247,'Ownership Metrics'!$A:$A,'Ownership Metrics'!$B:$B),"")</f>
        <v>18.239999999999998</v>
      </c>
      <c r="N5247" s="28">
        <f>IFERROR(_xlfn.XLOOKUP($B5247,'Ownership Metrics'!$A:$A,'Ownership Metrics'!$C:$C),"")</f>
        <v>1416</v>
      </c>
      <c r="O5247" s="29">
        <f>IFERROR(_xlfn.XLOOKUP($B5247,'Ownership Metrics'!$A:$A,'Ownership Metrics'!$D:$D),"")</f>
        <v>29.71</v>
      </c>
      <c r="P5247" s="29">
        <f>IFERROR(_xlfn.XLOOKUP($B5247,'Ownership Metrics'!$A:$A,'Ownership Metrics'!$E:$E),"")</f>
        <v>57.67</v>
      </c>
      <c r="Q5247" s="30">
        <f>IFERROR(_xlfn.XLOOKUP($B5247,'Ownership Metrics'!$A:$A,'Ownership Metrics'!$F:$F),"")</f>
        <v>11</v>
      </c>
      <c r="R5247" s="30">
        <f>IFERROR(_xlfn.XLOOKUP($B5247,'Ownership Metrics'!$A:$A,'Ownership Metrics'!$G:$G),"")</f>
        <v>36</v>
      </c>
      <c r="S5247" s="27" t="str">
        <f>IFERROR(_xlfn.XLOOKUP($B5247,'Ownership Metrics'!$A:$A,'Ownership Metrics'!$H:$H),"")</f>
        <v>Moderat</v>
      </c>
      <c r="T5247" s="27" t="str">
        <f>IFERROR(_xlfn.XLOOKUP($B5247,'Ownership Metrics'!$A:$A,'Ownership Metrics'!$I:$I),"")</f>
        <v>Sedang</v>
      </c>
      <c r="U5247" s="27">
        <f>IF(COUNTIFS($B$2:$B5247,$B5247,$D$2:$D5247,$D5247)=1,1,0)</f>
        <v>1</v>
      </c>
      <c r="V5247" s="27">
        <f t="shared" si="244"/>
        <v>1.23</v>
      </c>
      <c r="W5247" s="27">
        <f t="shared" si="245"/>
        <v>10</v>
      </c>
      <c r="X5247" s="27">
        <f t="shared" si="243"/>
        <v>1.2299994753000001</v>
      </c>
    </row>
    <row r="5248" spans="1:24" x14ac:dyDescent="0.25">
      <c r="A5248" s="26">
        <v>46265</v>
      </c>
      <c r="B5248" s="27" t="s">
        <v>10838</v>
      </c>
      <c r="C5248" s="27" t="s">
        <v>5415</v>
      </c>
      <c r="D5248" s="27" t="s">
        <v>1307</v>
      </c>
      <c r="E5248" s="27" t="s">
        <v>35</v>
      </c>
      <c r="F5248" s="27" t="s">
        <v>23</v>
      </c>
      <c r="G5248" s="27" t="s">
        <v>36</v>
      </c>
      <c r="H5248" s="27" t="s">
        <v>24</v>
      </c>
      <c r="I5248" s="28">
        <v>182771500</v>
      </c>
      <c r="J5248" s="28">
        <v>0</v>
      </c>
      <c r="K5248" s="28">
        <v>182771500</v>
      </c>
      <c r="L5248" s="29">
        <v>4.49</v>
      </c>
      <c r="M5248" s="29">
        <f>IFERROR(_xlfn.XLOOKUP($B5248,'Ownership Metrics'!$A:$A,'Ownership Metrics'!$B:$B),"")</f>
        <v>18.239999999999998</v>
      </c>
      <c r="N5248" s="28">
        <f>IFERROR(_xlfn.XLOOKUP($B5248,'Ownership Metrics'!$A:$A,'Ownership Metrics'!$C:$C),"")</f>
        <v>1416</v>
      </c>
      <c r="O5248" s="29">
        <f>IFERROR(_xlfn.XLOOKUP($B5248,'Ownership Metrics'!$A:$A,'Ownership Metrics'!$D:$D),"")</f>
        <v>29.71</v>
      </c>
      <c r="P5248" s="29">
        <f>IFERROR(_xlfn.XLOOKUP($B5248,'Ownership Metrics'!$A:$A,'Ownership Metrics'!$E:$E),"")</f>
        <v>57.67</v>
      </c>
      <c r="Q5248" s="30">
        <f>IFERROR(_xlfn.XLOOKUP($B5248,'Ownership Metrics'!$A:$A,'Ownership Metrics'!$F:$F),"")</f>
        <v>11</v>
      </c>
      <c r="R5248" s="30">
        <f>IFERROR(_xlfn.XLOOKUP($B5248,'Ownership Metrics'!$A:$A,'Ownership Metrics'!$G:$G),"")</f>
        <v>36</v>
      </c>
      <c r="S5248" s="27" t="str">
        <f>IFERROR(_xlfn.XLOOKUP($B5248,'Ownership Metrics'!$A:$A,'Ownership Metrics'!$H:$H),"")</f>
        <v>Moderat</v>
      </c>
      <c r="T5248" s="27" t="str">
        <f>IFERROR(_xlfn.XLOOKUP($B5248,'Ownership Metrics'!$A:$A,'Ownership Metrics'!$I:$I),"")</f>
        <v>Sedang</v>
      </c>
      <c r="U5248" s="27">
        <f>IF(COUNTIFS($B$2:$B5248,$B5248,$D$2:$D5248,$D5248)=1,1,0)</f>
        <v>1</v>
      </c>
      <c r="V5248" s="27">
        <f t="shared" si="244"/>
        <v>4.49</v>
      </c>
      <c r="W5248" s="27">
        <f t="shared" si="245"/>
        <v>6</v>
      </c>
      <c r="X5248" s="27">
        <f t="shared" si="243"/>
        <v>4.4899994752000003</v>
      </c>
    </row>
    <row r="5249" spans="1:24" x14ac:dyDescent="0.25">
      <c r="A5249" s="26">
        <v>46265</v>
      </c>
      <c r="B5249" s="27" t="s">
        <v>10838</v>
      </c>
      <c r="C5249" s="27" t="s">
        <v>5415</v>
      </c>
      <c r="D5249" s="27" t="s">
        <v>5417</v>
      </c>
      <c r="E5249" s="27" t="s">
        <v>35</v>
      </c>
      <c r="F5249" s="27" t="s">
        <v>23</v>
      </c>
      <c r="G5249" s="27" t="s">
        <v>36</v>
      </c>
      <c r="H5249" s="27" t="s">
        <v>24</v>
      </c>
      <c r="I5249" s="28">
        <v>52745000</v>
      </c>
      <c r="J5249" s="28">
        <v>0</v>
      </c>
      <c r="K5249" s="28">
        <v>52745000</v>
      </c>
      <c r="L5249" s="29">
        <v>1.3</v>
      </c>
      <c r="M5249" s="29">
        <f>IFERROR(_xlfn.XLOOKUP($B5249,'Ownership Metrics'!$A:$A,'Ownership Metrics'!$B:$B),"")</f>
        <v>18.239999999999998</v>
      </c>
      <c r="N5249" s="28">
        <f>IFERROR(_xlfn.XLOOKUP($B5249,'Ownership Metrics'!$A:$A,'Ownership Metrics'!$C:$C),"")</f>
        <v>1416</v>
      </c>
      <c r="O5249" s="29">
        <f>IFERROR(_xlfn.XLOOKUP($B5249,'Ownership Metrics'!$A:$A,'Ownership Metrics'!$D:$D),"")</f>
        <v>29.71</v>
      </c>
      <c r="P5249" s="29">
        <f>IFERROR(_xlfn.XLOOKUP($B5249,'Ownership Metrics'!$A:$A,'Ownership Metrics'!$E:$E),"")</f>
        <v>57.67</v>
      </c>
      <c r="Q5249" s="30">
        <f>IFERROR(_xlfn.XLOOKUP($B5249,'Ownership Metrics'!$A:$A,'Ownership Metrics'!$F:$F),"")</f>
        <v>11</v>
      </c>
      <c r="R5249" s="30">
        <f>IFERROR(_xlfn.XLOOKUP($B5249,'Ownership Metrics'!$A:$A,'Ownership Metrics'!$G:$G),"")</f>
        <v>36</v>
      </c>
      <c r="S5249" s="27" t="str">
        <f>IFERROR(_xlfn.XLOOKUP($B5249,'Ownership Metrics'!$A:$A,'Ownership Metrics'!$H:$H),"")</f>
        <v>Moderat</v>
      </c>
      <c r="T5249" s="27" t="str">
        <f>IFERROR(_xlfn.XLOOKUP($B5249,'Ownership Metrics'!$A:$A,'Ownership Metrics'!$I:$I),"")</f>
        <v>Sedang</v>
      </c>
      <c r="U5249" s="27">
        <f>IF(COUNTIFS($B$2:$B5249,$B5249,$D$2:$D5249,$D5249)=1,1,0)</f>
        <v>1</v>
      </c>
      <c r="V5249" s="27">
        <f t="shared" si="244"/>
        <v>1.3</v>
      </c>
      <c r="W5249" s="27">
        <f t="shared" si="245"/>
        <v>9</v>
      </c>
      <c r="X5249" s="27">
        <f t="shared" si="243"/>
        <v>1.2999994751000001</v>
      </c>
    </row>
    <row r="5250" spans="1:24" x14ac:dyDescent="0.25">
      <c r="A5250" s="26">
        <v>46265</v>
      </c>
      <c r="B5250" s="27" t="s">
        <v>10838</v>
      </c>
      <c r="C5250" s="27" t="s">
        <v>5415</v>
      </c>
      <c r="D5250" s="27" t="s">
        <v>5418</v>
      </c>
      <c r="E5250" s="27" t="s">
        <v>51</v>
      </c>
      <c r="F5250" s="27" t="s">
        <v>32</v>
      </c>
      <c r="G5250" s="27"/>
      <c r="H5250" s="27" t="s">
        <v>24</v>
      </c>
      <c r="I5250" s="28">
        <v>122807016</v>
      </c>
      <c r="J5250" s="28">
        <v>271045672</v>
      </c>
      <c r="K5250" s="28">
        <v>393852688</v>
      </c>
      <c r="L5250" s="29">
        <v>9.68</v>
      </c>
      <c r="M5250" s="29">
        <f>IFERROR(_xlfn.XLOOKUP($B5250,'Ownership Metrics'!$A:$A,'Ownership Metrics'!$B:$B),"")</f>
        <v>18.239999999999998</v>
      </c>
      <c r="N5250" s="28">
        <f>IFERROR(_xlfn.XLOOKUP($B5250,'Ownership Metrics'!$A:$A,'Ownership Metrics'!$C:$C),"")</f>
        <v>1416</v>
      </c>
      <c r="O5250" s="29">
        <f>IFERROR(_xlfn.XLOOKUP($B5250,'Ownership Metrics'!$A:$A,'Ownership Metrics'!$D:$D),"")</f>
        <v>29.71</v>
      </c>
      <c r="P5250" s="29">
        <f>IFERROR(_xlfn.XLOOKUP($B5250,'Ownership Metrics'!$A:$A,'Ownership Metrics'!$E:$E),"")</f>
        <v>57.67</v>
      </c>
      <c r="Q5250" s="30">
        <f>IFERROR(_xlfn.XLOOKUP($B5250,'Ownership Metrics'!$A:$A,'Ownership Metrics'!$F:$F),"")</f>
        <v>11</v>
      </c>
      <c r="R5250" s="30">
        <f>IFERROR(_xlfn.XLOOKUP($B5250,'Ownership Metrics'!$A:$A,'Ownership Metrics'!$G:$G),"")</f>
        <v>36</v>
      </c>
      <c r="S5250" s="27" t="str">
        <f>IFERROR(_xlfn.XLOOKUP($B5250,'Ownership Metrics'!$A:$A,'Ownership Metrics'!$H:$H),"")</f>
        <v>Moderat</v>
      </c>
      <c r="T5250" s="27" t="str">
        <f>IFERROR(_xlfn.XLOOKUP($B5250,'Ownership Metrics'!$A:$A,'Ownership Metrics'!$I:$I),"")</f>
        <v>Sedang</v>
      </c>
      <c r="U5250" s="27">
        <f>IF(COUNTIFS($B$2:$B5250,$B5250,$D$2:$D5250,$D5250)=1,1,0)</f>
        <v>1</v>
      </c>
      <c r="V5250" s="27">
        <f t="shared" si="244"/>
        <v>9.68</v>
      </c>
      <c r="W5250" s="27">
        <f t="shared" si="245"/>
        <v>3</v>
      </c>
      <c r="X5250" s="27">
        <f t="shared" ref="X5250:X5313" si="246">$V5250-(ROW()*0.0000000001)</f>
        <v>9.6799994749999989</v>
      </c>
    </row>
    <row r="5251" spans="1:24" x14ac:dyDescent="0.25">
      <c r="A5251" s="26">
        <v>46265</v>
      </c>
      <c r="B5251" s="27" t="s">
        <v>10838</v>
      </c>
      <c r="C5251" s="27" t="s">
        <v>5415</v>
      </c>
      <c r="D5251" s="27" t="s">
        <v>5419</v>
      </c>
      <c r="E5251" s="27" t="s">
        <v>124</v>
      </c>
      <c r="F5251" s="27" t="s">
        <v>32</v>
      </c>
      <c r="G5251" s="27"/>
      <c r="H5251" s="27" t="s">
        <v>24</v>
      </c>
      <c r="I5251" s="28">
        <v>119298244</v>
      </c>
      <c r="J5251" s="28">
        <v>130164726</v>
      </c>
      <c r="K5251" s="28">
        <v>249462970</v>
      </c>
      <c r="L5251" s="29">
        <v>6.13</v>
      </c>
      <c r="M5251" s="29">
        <f>IFERROR(_xlfn.XLOOKUP($B5251,'Ownership Metrics'!$A:$A,'Ownership Metrics'!$B:$B),"")</f>
        <v>18.239999999999998</v>
      </c>
      <c r="N5251" s="28">
        <f>IFERROR(_xlfn.XLOOKUP($B5251,'Ownership Metrics'!$A:$A,'Ownership Metrics'!$C:$C),"")</f>
        <v>1416</v>
      </c>
      <c r="O5251" s="29">
        <f>IFERROR(_xlfn.XLOOKUP($B5251,'Ownership Metrics'!$A:$A,'Ownership Metrics'!$D:$D),"")</f>
        <v>29.71</v>
      </c>
      <c r="P5251" s="29">
        <f>IFERROR(_xlfn.XLOOKUP($B5251,'Ownership Metrics'!$A:$A,'Ownership Metrics'!$E:$E),"")</f>
        <v>57.67</v>
      </c>
      <c r="Q5251" s="30">
        <f>IFERROR(_xlfn.XLOOKUP($B5251,'Ownership Metrics'!$A:$A,'Ownership Metrics'!$F:$F),"")</f>
        <v>11</v>
      </c>
      <c r="R5251" s="30">
        <f>IFERROR(_xlfn.XLOOKUP($B5251,'Ownership Metrics'!$A:$A,'Ownership Metrics'!$G:$G),"")</f>
        <v>36</v>
      </c>
      <c r="S5251" s="27" t="str">
        <f>IFERROR(_xlfn.XLOOKUP($B5251,'Ownership Metrics'!$A:$A,'Ownership Metrics'!$H:$H),"")</f>
        <v>Moderat</v>
      </c>
      <c r="T5251" s="27" t="str">
        <f>IFERROR(_xlfn.XLOOKUP($B5251,'Ownership Metrics'!$A:$A,'Ownership Metrics'!$I:$I),"")</f>
        <v>Sedang</v>
      </c>
      <c r="U5251" s="27">
        <f>IF(COUNTIFS($B$2:$B5251,$B5251,$D$2:$D5251,$D5251)=1,1,0)</f>
        <v>1</v>
      </c>
      <c r="V5251" s="27">
        <f t="shared" ref="V5251:V5314" si="247">SUMIFS($L$2:$L$10000,$B$2:$B$10000,$B5251,$D$2:$D$10000,$D5251)</f>
        <v>6.13</v>
      </c>
      <c r="W5251" s="27">
        <f t="shared" ref="W5251:W5314" si="248">COUNTIFS($B$2:$B$10000,$B5251,$U$2:$U$10000,1,$X$2:$X$10000,"&gt;"&amp;$X5251)+1</f>
        <v>4</v>
      </c>
      <c r="X5251" s="27">
        <f t="shared" si="246"/>
        <v>6.1299994749</v>
      </c>
    </row>
    <row r="5252" spans="1:24" x14ac:dyDescent="0.25">
      <c r="A5252" s="26">
        <v>46265</v>
      </c>
      <c r="B5252" s="27" t="s">
        <v>10838</v>
      </c>
      <c r="C5252" s="27" t="s">
        <v>5415</v>
      </c>
      <c r="D5252" s="27" t="s">
        <v>331</v>
      </c>
      <c r="E5252" s="27" t="s">
        <v>171</v>
      </c>
      <c r="F5252" s="27" t="s">
        <v>23</v>
      </c>
      <c r="G5252" s="27"/>
      <c r="H5252" s="27" t="s">
        <v>24</v>
      </c>
      <c r="I5252" s="28">
        <v>245077142</v>
      </c>
      <c r="J5252" s="28">
        <v>0</v>
      </c>
      <c r="K5252" s="28">
        <v>245077142</v>
      </c>
      <c r="L5252" s="29">
        <v>6.02</v>
      </c>
      <c r="M5252" s="29">
        <f>IFERROR(_xlfn.XLOOKUP($B5252,'Ownership Metrics'!$A:$A,'Ownership Metrics'!$B:$B),"")</f>
        <v>18.239999999999998</v>
      </c>
      <c r="N5252" s="28">
        <f>IFERROR(_xlfn.XLOOKUP($B5252,'Ownership Metrics'!$A:$A,'Ownership Metrics'!$C:$C),"")</f>
        <v>1416</v>
      </c>
      <c r="O5252" s="29">
        <f>IFERROR(_xlfn.XLOOKUP($B5252,'Ownership Metrics'!$A:$A,'Ownership Metrics'!$D:$D),"")</f>
        <v>29.71</v>
      </c>
      <c r="P5252" s="29">
        <f>IFERROR(_xlfn.XLOOKUP($B5252,'Ownership Metrics'!$A:$A,'Ownership Metrics'!$E:$E),"")</f>
        <v>57.67</v>
      </c>
      <c r="Q5252" s="30">
        <f>IFERROR(_xlfn.XLOOKUP($B5252,'Ownership Metrics'!$A:$A,'Ownership Metrics'!$F:$F),"")</f>
        <v>11</v>
      </c>
      <c r="R5252" s="30">
        <f>IFERROR(_xlfn.XLOOKUP($B5252,'Ownership Metrics'!$A:$A,'Ownership Metrics'!$G:$G),"")</f>
        <v>36</v>
      </c>
      <c r="S5252" s="27" t="str">
        <f>IFERROR(_xlfn.XLOOKUP($B5252,'Ownership Metrics'!$A:$A,'Ownership Metrics'!$H:$H),"")</f>
        <v>Moderat</v>
      </c>
      <c r="T5252" s="27" t="str">
        <f>IFERROR(_xlfn.XLOOKUP($B5252,'Ownership Metrics'!$A:$A,'Ownership Metrics'!$I:$I),"")</f>
        <v>Sedang</v>
      </c>
      <c r="U5252" s="27">
        <f>IF(COUNTIFS($B$2:$B5252,$B5252,$D$2:$D5252,$D5252)=1,1,0)</f>
        <v>1</v>
      </c>
      <c r="V5252" s="27">
        <f t="shared" si="247"/>
        <v>6.02</v>
      </c>
      <c r="W5252" s="27">
        <f t="shared" si="248"/>
        <v>5</v>
      </c>
      <c r="X5252" s="27">
        <f t="shared" si="246"/>
        <v>6.0199994747999996</v>
      </c>
    </row>
    <row r="5253" spans="1:24" x14ac:dyDescent="0.25">
      <c r="A5253" s="26">
        <v>46265</v>
      </c>
      <c r="B5253" s="27" t="s">
        <v>10838</v>
      </c>
      <c r="C5253" s="27" t="s">
        <v>5415</v>
      </c>
      <c r="D5253" s="27" t="s">
        <v>5420</v>
      </c>
      <c r="E5253" s="27"/>
      <c r="F5253" s="27"/>
      <c r="G5253" s="27"/>
      <c r="H5253" s="27"/>
      <c r="I5253" s="28">
        <v>0</v>
      </c>
      <c r="J5253" s="28">
        <v>1208583000</v>
      </c>
      <c r="K5253" s="28">
        <v>1208583000</v>
      </c>
      <c r="L5253" s="29">
        <v>29.71</v>
      </c>
      <c r="M5253" s="29">
        <f>IFERROR(_xlfn.XLOOKUP($B5253,'Ownership Metrics'!$A:$A,'Ownership Metrics'!$B:$B),"")</f>
        <v>18.239999999999998</v>
      </c>
      <c r="N5253" s="28">
        <f>IFERROR(_xlfn.XLOOKUP($B5253,'Ownership Metrics'!$A:$A,'Ownership Metrics'!$C:$C),"")</f>
        <v>1416</v>
      </c>
      <c r="O5253" s="29">
        <f>IFERROR(_xlfn.XLOOKUP($B5253,'Ownership Metrics'!$A:$A,'Ownership Metrics'!$D:$D),"")</f>
        <v>29.71</v>
      </c>
      <c r="P5253" s="29">
        <f>IFERROR(_xlfn.XLOOKUP($B5253,'Ownership Metrics'!$A:$A,'Ownership Metrics'!$E:$E),"")</f>
        <v>57.67</v>
      </c>
      <c r="Q5253" s="30">
        <f>IFERROR(_xlfn.XLOOKUP($B5253,'Ownership Metrics'!$A:$A,'Ownership Metrics'!$F:$F),"")</f>
        <v>11</v>
      </c>
      <c r="R5253" s="30">
        <f>IFERROR(_xlfn.XLOOKUP($B5253,'Ownership Metrics'!$A:$A,'Ownership Metrics'!$G:$G),"")</f>
        <v>36</v>
      </c>
      <c r="S5253" s="27" t="str">
        <f>IFERROR(_xlfn.XLOOKUP($B5253,'Ownership Metrics'!$A:$A,'Ownership Metrics'!$H:$H),"")</f>
        <v>Moderat</v>
      </c>
      <c r="T5253" s="27" t="str">
        <f>IFERROR(_xlfn.XLOOKUP($B5253,'Ownership Metrics'!$A:$A,'Ownership Metrics'!$I:$I),"")</f>
        <v>Sedang</v>
      </c>
      <c r="U5253" s="27">
        <f>IF(COUNTIFS($B$2:$B5253,$B5253,$D$2:$D5253,$D5253)=1,1,0)</f>
        <v>1</v>
      </c>
      <c r="V5253" s="27">
        <f t="shared" si="247"/>
        <v>29.71</v>
      </c>
      <c r="W5253" s="27">
        <f t="shared" si="248"/>
        <v>1</v>
      </c>
      <c r="X5253" s="27">
        <f t="shared" si="246"/>
        <v>29.709999474700002</v>
      </c>
    </row>
    <row r="5254" spans="1:24" x14ac:dyDescent="0.25">
      <c r="A5254" s="26">
        <v>46265</v>
      </c>
      <c r="B5254" s="27" t="s">
        <v>10839</v>
      </c>
      <c r="C5254" s="27" t="s">
        <v>5422</v>
      </c>
      <c r="D5254" s="27" t="s">
        <v>326</v>
      </c>
      <c r="E5254" s="27" t="s">
        <v>51</v>
      </c>
      <c r="F5254" s="27" t="s">
        <v>23</v>
      </c>
      <c r="G5254" s="27"/>
      <c r="H5254" s="27" t="s">
        <v>24</v>
      </c>
      <c r="I5254" s="28">
        <v>4865241728</v>
      </c>
      <c r="J5254" s="28">
        <v>16802639732</v>
      </c>
      <c r="K5254" s="28">
        <v>21667881460</v>
      </c>
      <c r="L5254" s="29">
        <v>67.67</v>
      </c>
      <c r="M5254" s="29">
        <f>IFERROR(_xlfn.XLOOKUP($B5254,'Ownership Metrics'!$A:$A,'Ownership Metrics'!$B:$B),"")</f>
        <v>26.92</v>
      </c>
      <c r="N5254" s="28">
        <f>IFERROR(_xlfn.XLOOKUP($B5254,'Ownership Metrics'!$A:$A,'Ownership Metrics'!$C:$C),"")</f>
        <v>4587</v>
      </c>
      <c r="O5254" s="29">
        <f>IFERROR(_xlfn.XLOOKUP($B5254,'Ownership Metrics'!$A:$A,'Ownership Metrics'!$D:$D),"")</f>
        <v>67.67</v>
      </c>
      <c r="P5254" s="29">
        <f>IFERROR(_xlfn.XLOOKUP($B5254,'Ownership Metrics'!$A:$A,'Ownership Metrics'!$E:$E),"")</f>
        <v>70.8</v>
      </c>
      <c r="Q5254" s="30">
        <f>IFERROR(_xlfn.XLOOKUP($B5254,'Ownership Metrics'!$A:$A,'Ownership Metrics'!$F:$F),"")</f>
        <v>5</v>
      </c>
      <c r="R5254" s="30">
        <f>IFERROR(_xlfn.XLOOKUP($B5254,'Ownership Metrics'!$A:$A,'Ownership Metrics'!$G:$G),"")</f>
        <v>61</v>
      </c>
      <c r="S5254" s="27" t="str">
        <f>IFERROR(_xlfn.XLOOKUP($B5254,'Ownership Metrics'!$A:$A,'Ownership Metrics'!$H:$H),"")</f>
        <v>Mayoritas</v>
      </c>
      <c r="T5254" s="27" t="str">
        <f>IFERROR(_xlfn.XLOOKUP($B5254,'Ownership Metrics'!$A:$A,'Ownership Metrics'!$I:$I),"")</f>
        <v>Tinggi</v>
      </c>
      <c r="U5254" s="27">
        <f>IF(COUNTIFS($B$2:$B5254,$B5254,$D$2:$D5254,$D5254)=1,1,0)</f>
        <v>1</v>
      </c>
      <c r="V5254" s="27">
        <f t="shared" si="247"/>
        <v>67.67</v>
      </c>
      <c r="W5254" s="27">
        <f t="shared" si="248"/>
        <v>1</v>
      </c>
      <c r="X5254" s="27">
        <f t="shared" si="246"/>
        <v>67.669999474600004</v>
      </c>
    </row>
    <row r="5255" spans="1:24" x14ac:dyDescent="0.25">
      <c r="A5255" s="26">
        <v>46265</v>
      </c>
      <c r="B5255" s="27" t="s">
        <v>10839</v>
      </c>
      <c r="C5255" s="27" t="s">
        <v>5422</v>
      </c>
      <c r="D5255" s="27" t="s">
        <v>5423</v>
      </c>
      <c r="E5255" s="27" t="s">
        <v>35</v>
      </c>
      <c r="F5255" s="27" t="s">
        <v>23</v>
      </c>
      <c r="G5255" s="27" t="s">
        <v>36</v>
      </c>
      <c r="H5255" s="27" t="s">
        <v>24</v>
      </c>
      <c r="I5255" s="28">
        <v>389756200</v>
      </c>
      <c r="J5255" s="28">
        <v>0</v>
      </c>
      <c r="K5255" s="28">
        <v>389756200</v>
      </c>
      <c r="L5255" s="29">
        <v>1.22</v>
      </c>
      <c r="M5255" s="29">
        <f>IFERROR(_xlfn.XLOOKUP($B5255,'Ownership Metrics'!$A:$A,'Ownership Metrics'!$B:$B),"")</f>
        <v>26.92</v>
      </c>
      <c r="N5255" s="28">
        <f>IFERROR(_xlfn.XLOOKUP($B5255,'Ownership Metrics'!$A:$A,'Ownership Metrics'!$C:$C),"")</f>
        <v>4587</v>
      </c>
      <c r="O5255" s="29">
        <f>IFERROR(_xlfn.XLOOKUP($B5255,'Ownership Metrics'!$A:$A,'Ownership Metrics'!$D:$D),"")</f>
        <v>67.67</v>
      </c>
      <c r="P5255" s="29">
        <f>IFERROR(_xlfn.XLOOKUP($B5255,'Ownership Metrics'!$A:$A,'Ownership Metrics'!$E:$E),"")</f>
        <v>70.8</v>
      </c>
      <c r="Q5255" s="30">
        <f>IFERROR(_xlfn.XLOOKUP($B5255,'Ownership Metrics'!$A:$A,'Ownership Metrics'!$F:$F),"")</f>
        <v>5</v>
      </c>
      <c r="R5255" s="30">
        <f>IFERROR(_xlfn.XLOOKUP($B5255,'Ownership Metrics'!$A:$A,'Ownership Metrics'!$G:$G),"")</f>
        <v>61</v>
      </c>
      <c r="S5255" s="27" t="str">
        <f>IFERROR(_xlfn.XLOOKUP($B5255,'Ownership Metrics'!$A:$A,'Ownership Metrics'!$H:$H),"")</f>
        <v>Mayoritas</v>
      </c>
      <c r="T5255" s="27" t="str">
        <f>IFERROR(_xlfn.XLOOKUP($B5255,'Ownership Metrics'!$A:$A,'Ownership Metrics'!$I:$I),"")</f>
        <v>Tinggi</v>
      </c>
      <c r="U5255" s="27">
        <f>IF(COUNTIFS($B$2:$B5255,$B5255,$D$2:$D5255,$D5255)=1,1,0)</f>
        <v>1</v>
      </c>
      <c r="V5255" s="27">
        <f t="shared" si="247"/>
        <v>1.22</v>
      </c>
      <c r="W5255" s="27">
        <f t="shared" si="248"/>
        <v>4</v>
      </c>
      <c r="X5255" s="27">
        <f t="shared" si="246"/>
        <v>1.2199994745</v>
      </c>
    </row>
    <row r="5256" spans="1:24" x14ac:dyDescent="0.25">
      <c r="A5256" s="26">
        <v>46265</v>
      </c>
      <c r="B5256" s="27" t="s">
        <v>10839</v>
      </c>
      <c r="C5256" s="27" t="s">
        <v>5422</v>
      </c>
      <c r="D5256" s="27" t="s">
        <v>5407</v>
      </c>
      <c r="E5256" s="27" t="s">
        <v>35</v>
      </c>
      <c r="F5256" s="27" t="s">
        <v>23</v>
      </c>
      <c r="G5256" s="27" t="s">
        <v>36</v>
      </c>
      <c r="H5256" s="27" t="s">
        <v>24</v>
      </c>
      <c r="I5256" s="28">
        <v>338000000</v>
      </c>
      <c r="J5256" s="28">
        <v>0</v>
      </c>
      <c r="K5256" s="28">
        <v>338000000</v>
      </c>
      <c r="L5256" s="29">
        <v>1.06</v>
      </c>
      <c r="M5256" s="29">
        <f>IFERROR(_xlfn.XLOOKUP($B5256,'Ownership Metrics'!$A:$A,'Ownership Metrics'!$B:$B),"")</f>
        <v>26.92</v>
      </c>
      <c r="N5256" s="28">
        <f>IFERROR(_xlfn.XLOOKUP($B5256,'Ownership Metrics'!$A:$A,'Ownership Metrics'!$C:$C),"")</f>
        <v>4587</v>
      </c>
      <c r="O5256" s="29">
        <f>IFERROR(_xlfn.XLOOKUP($B5256,'Ownership Metrics'!$A:$A,'Ownership Metrics'!$D:$D),"")</f>
        <v>67.67</v>
      </c>
      <c r="P5256" s="29">
        <f>IFERROR(_xlfn.XLOOKUP($B5256,'Ownership Metrics'!$A:$A,'Ownership Metrics'!$E:$E),"")</f>
        <v>70.8</v>
      </c>
      <c r="Q5256" s="30">
        <f>IFERROR(_xlfn.XLOOKUP($B5256,'Ownership Metrics'!$A:$A,'Ownership Metrics'!$F:$F),"")</f>
        <v>5</v>
      </c>
      <c r="R5256" s="30">
        <f>IFERROR(_xlfn.XLOOKUP($B5256,'Ownership Metrics'!$A:$A,'Ownership Metrics'!$G:$G),"")</f>
        <v>61</v>
      </c>
      <c r="S5256" s="27" t="str">
        <f>IFERROR(_xlfn.XLOOKUP($B5256,'Ownership Metrics'!$A:$A,'Ownership Metrics'!$H:$H),"")</f>
        <v>Mayoritas</v>
      </c>
      <c r="T5256" s="27" t="str">
        <f>IFERROR(_xlfn.XLOOKUP($B5256,'Ownership Metrics'!$A:$A,'Ownership Metrics'!$I:$I),"")</f>
        <v>Tinggi</v>
      </c>
      <c r="U5256" s="27">
        <f>IF(COUNTIFS($B$2:$B5256,$B5256,$D$2:$D5256,$D5256)=1,1,0)</f>
        <v>1</v>
      </c>
      <c r="V5256" s="27">
        <f t="shared" si="247"/>
        <v>1.06</v>
      </c>
      <c r="W5256" s="27">
        <f t="shared" si="248"/>
        <v>5</v>
      </c>
      <c r="X5256" s="27">
        <f t="shared" si="246"/>
        <v>1.0599994744000001</v>
      </c>
    </row>
    <row r="5257" spans="1:24" x14ac:dyDescent="0.25">
      <c r="A5257" s="26">
        <v>46265</v>
      </c>
      <c r="B5257" s="27" t="s">
        <v>10839</v>
      </c>
      <c r="C5257" s="27" t="s">
        <v>5422</v>
      </c>
      <c r="D5257" s="27" t="s">
        <v>257</v>
      </c>
      <c r="E5257" s="27" t="s">
        <v>258</v>
      </c>
      <c r="F5257" s="27" t="s">
        <v>32</v>
      </c>
      <c r="G5257" s="27"/>
      <c r="H5257" s="27" t="s">
        <v>259</v>
      </c>
      <c r="I5257" s="28">
        <v>420000000</v>
      </c>
      <c r="J5257" s="28">
        <v>0</v>
      </c>
      <c r="K5257" s="28">
        <v>420000000</v>
      </c>
      <c r="L5257" s="29">
        <v>1.31</v>
      </c>
      <c r="M5257" s="29">
        <f>IFERROR(_xlfn.XLOOKUP($B5257,'Ownership Metrics'!$A:$A,'Ownership Metrics'!$B:$B),"")</f>
        <v>26.92</v>
      </c>
      <c r="N5257" s="28">
        <f>IFERROR(_xlfn.XLOOKUP($B5257,'Ownership Metrics'!$A:$A,'Ownership Metrics'!$C:$C),"")</f>
        <v>4587</v>
      </c>
      <c r="O5257" s="29">
        <f>IFERROR(_xlfn.XLOOKUP($B5257,'Ownership Metrics'!$A:$A,'Ownership Metrics'!$D:$D),"")</f>
        <v>67.67</v>
      </c>
      <c r="P5257" s="29">
        <f>IFERROR(_xlfn.XLOOKUP($B5257,'Ownership Metrics'!$A:$A,'Ownership Metrics'!$E:$E),"")</f>
        <v>70.8</v>
      </c>
      <c r="Q5257" s="30">
        <f>IFERROR(_xlfn.XLOOKUP($B5257,'Ownership Metrics'!$A:$A,'Ownership Metrics'!$F:$F),"")</f>
        <v>5</v>
      </c>
      <c r="R5257" s="30">
        <f>IFERROR(_xlfn.XLOOKUP($B5257,'Ownership Metrics'!$A:$A,'Ownership Metrics'!$G:$G),"")</f>
        <v>61</v>
      </c>
      <c r="S5257" s="27" t="str">
        <f>IFERROR(_xlfn.XLOOKUP($B5257,'Ownership Metrics'!$A:$A,'Ownership Metrics'!$H:$H),"")</f>
        <v>Mayoritas</v>
      </c>
      <c r="T5257" s="27" t="str">
        <f>IFERROR(_xlfn.XLOOKUP($B5257,'Ownership Metrics'!$A:$A,'Ownership Metrics'!$I:$I),"")</f>
        <v>Tinggi</v>
      </c>
      <c r="U5257" s="27">
        <f>IF(COUNTIFS($B$2:$B5257,$B5257,$D$2:$D5257,$D5257)=1,1,0)</f>
        <v>1</v>
      </c>
      <c r="V5257" s="27">
        <f t="shared" si="247"/>
        <v>1.31</v>
      </c>
      <c r="W5257" s="27">
        <f t="shared" si="248"/>
        <v>3</v>
      </c>
      <c r="X5257" s="27">
        <f t="shared" si="246"/>
        <v>1.3099994743000001</v>
      </c>
    </row>
    <row r="5258" spans="1:24" x14ac:dyDescent="0.25">
      <c r="A5258" s="26">
        <v>46265</v>
      </c>
      <c r="B5258" s="27" t="s">
        <v>10839</v>
      </c>
      <c r="C5258" s="27" t="s">
        <v>5422</v>
      </c>
      <c r="D5258" s="27" t="s">
        <v>110</v>
      </c>
      <c r="E5258" s="27" t="s">
        <v>67</v>
      </c>
      <c r="F5258" s="27" t="s">
        <v>23</v>
      </c>
      <c r="G5258" s="27"/>
      <c r="H5258" s="27" t="s">
        <v>24</v>
      </c>
      <c r="I5258" s="28">
        <v>581870900</v>
      </c>
      <c r="J5258" s="28">
        <v>0</v>
      </c>
      <c r="K5258" s="28">
        <v>581870900</v>
      </c>
      <c r="L5258" s="29">
        <v>1.82</v>
      </c>
      <c r="M5258" s="29">
        <f>IFERROR(_xlfn.XLOOKUP($B5258,'Ownership Metrics'!$A:$A,'Ownership Metrics'!$B:$B),"")</f>
        <v>26.92</v>
      </c>
      <c r="N5258" s="28">
        <f>IFERROR(_xlfn.XLOOKUP($B5258,'Ownership Metrics'!$A:$A,'Ownership Metrics'!$C:$C),"")</f>
        <v>4587</v>
      </c>
      <c r="O5258" s="29">
        <f>IFERROR(_xlfn.XLOOKUP($B5258,'Ownership Metrics'!$A:$A,'Ownership Metrics'!$D:$D),"")</f>
        <v>67.67</v>
      </c>
      <c r="P5258" s="29">
        <f>IFERROR(_xlfn.XLOOKUP($B5258,'Ownership Metrics'!$A:$A,'Ownership Metrics'!$E:$E),"")</f>
        <v>70.8</v>
      </c>
      <c r="Q5258" s="30">
        <f>IFERROR(_xlfn.XLOOKUP($B5258,'Ownership Metrics'!$A:$A,'Ownership Metrics'!$F:$F),"")</f>
        <v>5</v>
      </c>
      <c r="R5258" s="30">
        <f>IFERROR(_xlfn.XLOOKUP($B5258,'Ownership Metrics'!$A:$A,'Ownership Metrics'!$G:$G),"")</f>
        <v>61</v>
      </c>
      <c r="S5258" s="27" t="str">
        <f>IFERROR(_xlfn.XLOOKUP($B5258,'Ownership Metrics'!$A:$A,'Ownership Metrics'!$H:$H),"")</f>
        <v>Mayoritas</v>
      </c>
      <c r="T5258" s="27" t="str">
        <f>IFERROR(_xlfn.XLOOKUP($B5258,'Ownership Metrics'!$A:$A,'Ownership Metrics'!$I:$I),"")</f>
        <v>Tinggi</v>
      </c>
      <c r="U5258" s="27">
        <f>IF(COUNTIFS($B$2:$B5258,$B5258,$D$2:$D5258,$D5258)=1,1,0)</f>
        <v>1</v>
      </c>
      <c r="V5258" s="27">
        <f t="shared" si="247"/>
        <v>1.82</v>
      </c>
      <c r="W5258" s="27">
        <f t="shared" si="248"/>
        <v>2</v>
      </c>
      <c r="X5258" s="27">
        <f t="shared" si="246"/>
        <v>1.8199994742000001</v>
      </c>
    </row>
    <row r="5259" spans="1:24" x14ac:dyDescent="0.25">
      <c r="A5259" s="26">
        <v>46265</v>
      </c>
      <c r="B5259" s="27" t="s">
        <v>10840</v>
      </c>
      <c r="C5259" s="27" t="s">
        <v>5425</v>
      </c>
      <c r="D5259" s="27" t="s">
        <v>5426</v>
      </c>
      <c r="E5259" s="27" t="s">
        <v>51</v>
      </c>
      <c r="F5259" s="27" t="s">
        <v>23</v>
      </c>
      <c r="G5259" s="27"/>
      <c r="H5259" s="27" t="s">
        <v>24</v>
      </c>
      <c r="I5259" s="28">
        <v>199707551</v>
      </c>
      <c r="J5259" s="28">
        <v>0</v>
      </c>
      <c r="K5259" s="28">
        <v>199707551</v>
      </c>
      <c r="L5259" s="29">
        <v>25.03</v>
      </c>
      <c r="M5259" s="29">
        <f>IFERROR(_xlfn.XLOOKUP($B5259,'Ownership Metrics'!$A:$A,'Ownership Metrics'!$B:$B),"")</f>
        <v>4.67</v>
      </c>
      <c r="N5259" s="28">
        <f>IFERROR(_xlfn.XLOOKUP($B5259,'Ownership Metrics'!$A:$A,'Ownership Metrics'!$C:$C),"")</f>
        <v>3783</v>
      </c>
      <c r="O5259" s="29">
        <f>IFERROR(_xlfn.XLOOKUP($B5259,'Ownership Metrics'!$A:$A,'Ownership Metrics'!$D:$D),"")</f>
        <v>55.7</v>
      </c>
      <c r="P5259" s="29">
        <f>IFERROR(_xlfn.XLOOKUP($B5259,'Ownership Metrics'!$A:$A,'Ownership Metrics'!$E:$E),"")</f>
        <v>87.34</v>
      </c>
      <c r="Q5259" s="30">
        <f>IFERROR(_xlfn.XLOOKUP($B5259,'Ownership Metrics'!$A:$A,'Ownership Metrics'!$F:$F),"")</f>
        <v>9</v>
      </c>
      <c r="R5259" s="30">
        <f>IFERROR(_xlfn.XLOOKUP($B5259,'Ownership Metrics'!$A:$A,'Ownership Metrics'!$G:$G),"")</f>
        <v>59</v>
      </c>
      <c r="S5259" s="27" t="str">
        <f>IFERROR(_xlfn.XLOOKUP($B5259,'Ownership Metrics'!$A:$A,'Ownership Metrics'!$H:$H),"")</f>
        <v>Mayoritas</v>
      </c>
      <c r="T5259" s="27" t="str">
        <f>IFERROR(_xlfn.XLOOKUP($B5259,'Ownership Metrics'!$A:$A,'Ownership Metrics'!$I:$I),"")</f>
        <v>Tinggi</v>
      </c>
      <c r="U5259" s="27">
        <f>IF(COUNTIFS($B$2:$B5259,$B5259,$D$2:$D5259,$D5259)=1,1,0)</f>
        <v>1</v>
      </c>
      <c r="V5259" s="27">
        <f t="shared" si="247"/>
        <v>25.03</v>
      </c>
      <c r="W5259" s="27">
        <f t="shared" si="248"/>
        <v>2</v>
      </c>
      <c r="X5259" s="27">
        <f t="shared" si="246"/>
        <v>25.029999474100002</v>
      </c>
    </row>
    <row r="5260" spans="1:24" x14ac:dyDescent="0.25">
      <c r="A5260" s="26">
        <v>46265</v>
      </c>
      <c r="B5260" s="27" t="s">
        <v>10840</v>
      </c>
      <c r="C5260" s="27" t="s">
        <v>5425</v>
      </c>
      <c r="D5260" s="27" t="s">
        <v>5427</v>
      </c>
      <c r="E5260" s="27" t="s">
        <v>22</v>
      </c>
      <c r="F5260" s="27" t="s">
        <v>23</v>
      </c>
      <c r="G5260" s="27"/>
      <c r="H5260" s="27" t="s">
        <v>24</v>
      </c>
      <c r="I5260" s="28">
        <v>444396400</v>
      </c>
      <c r="J5260" s="28">
        <v>0</v>
      </c>
      <c r="K5260" s="28">
        <v>444396400</v>
      </c>
      <c r="L5260" s="29">
        <v>55.7</v>
      </c>
      <c r="M5260" s="29">
        <f>IFERROR(_xlfn.XLOOKUP($B5260,'Ownership Metrics'!$A:$A,'Ownership Metrics'!$B:$B),"")</f>
        <v>4.67</v>
      </c>
      <c r="N5260" s="28">
        <f>IFERROR(_xlfn.XLOOKUP($B5260,'Ownership Metrics'!$A:$A,'Ownership Metrics'!$C:$C),"")</f>
        <v>3783</v>
      </c>
      <c r="O5260" s="29">
        <f>IFERROR(_xlfn.XLOOKUP($B5260,'Ownership Metrics'!$A:$A,'Ownership Metrics'!$D:$D),"")</f>
        <v>55.7</v>
      </c>
      <c r="P5260" s="29">
        <f>IFERROR(_xlfn.XLOOKUP($B5260,'Ownership Metrics'!$A:$A,'Ownership Metrics'!$E:$E),"")</f>
        <v>87.34</v>
      </c>
      <c r="Q5260" s="30">
        <f>IFERROR(_xlfn.XLOOKUP($B5260,'Ownership Metrics'!$A:$A,'Ownership Metrics'!$F:$F),"")</f>
        <v>9</v>
      </c>
      <c r="R5260" s="30">
        <f>IFERROR(_xlfn.XLOOKUP($B5260,'Ownership Metrics'!$A:$A,'Ownership Metrics'!$G:$G),"")</f>
        <v>59</v>
      </c>
      <c r="S5260" s="27" t="str">
        <f>IFERROR(_xlfn.XLOOKUP($B5260,'Ownership Metrics'!$A:$A,'Ownership Metrics'!$H:$H),"")</f>
        <v>Mayoritas</v>
      </c>
      <c r="T5260" s="27" t="str">
        <f>IFERROR(_xlfn.XLOOKUP($B5260,'Ownership Metrics'!$A:$A,'Ownership Metrics'!$I:$I),"")</f>
        <v>Tinggi</v>
      </c>
      <c r="U5260" s="27">
        <f>IF(COUNTIFS($B$2:$B5260,$B5260,$D$2:$D5260,$D5260)=1,1,0)</f>
        <v>1</v>
      </c>
      <c r="V5260" s="27">
        <f t="shared" si="247"/>
        <v>55.7</v>
      </c>
      <c r="W5260" s="27">
        <f t="shared" si="248"/>
        <v>1</v>
      </c>
      <c r="X5260" s="27">
        <f t="shared" si="246"/>
        <v>55.699999474000002</v>
      </c>
    </row>
    <row r="5261" spans="1:24" x14ac:dyDescent="0.25">
      <c r="A5261" s="26">
        <v>46265</v>
      </c>
      <c r="B5261" s="27" t="s">
        <v>10840</v>
      </c>
      <c r="C5261" s="27" t="s">
        <v>5425</v>
      </c>
      <c r="D5261" s="27" t="s">
        <v>5428</v>
      </c>
      <c r="E5261" s="27" t="s">
        <v>35</v>
      </c>
      <c r="F5261" s="27" t="s">
        <v>23</v>
      </c>
      <c r="G5261" s="27" t="s">
        <v>36</v>
      </c>
      <c r="H5261" s="27" t="s">
        <v>24</v>
      </c>
      <c r="I5261" s="28">
        <v>9200400</v>
      </c>
      <c r="J5261" s="28">
        <v>0</v>
      </c>
      <c r="K5261" s="28">
        <v>9200400</v>
      </c>
      <c r="L5261" s="29">
        <v>1.1499999999999999</v>
      </c>
      <c r="M5261" s="29">
        <f>IFERROR(_xlfn.XLOOKUP($B5261,'Ownership Metrics'!$A:$A,'Ownership Metrics'!$B:$B),"")</f>
        <v>4.67</v>
      </c>
      <c r="N5261" s="28">
        <f>IFERROR(_xlfn.XLOOKUP($B5261,'Ownership Metrics'!$A:$A,'Ownership Metrics'!$C:$C),"")</f>
        <v>3783</v>
      </c>
      <c r="O5261" s="29">
        <f>IFERROR(_xlfn.XLOOKUP($B5261,'Ownership Metrics'!$A:$A,'Ownership Metrics'!$D:$D),"")</f>
        <v>55.7</v>
      </c>
      <c r="P5261" s="29">
        <f>IFERROR(_xlfn.XLOOKUP($B5261,'Ownership Metrics'!$A:$A,'Ownership Metrics'!$E:$E),"")</f>
        <v>87.34</v>
      </c>
      <c r="Q5261" s="30">
        <f>IFERROR(_xlfn.XLOOKUP($B5261,'Ownership Metrics'!$A:$A,'Ownership Metrics'!$F:$F),"")</f>
        <v>9</v>
      </c>
      <c r="R5261" s="30">
        <f>IFERROR(_xlfn.XLOOKUP($B5261,'Ownership Metrics'!$A:$A,'Ownership Metrics'!$G:$G),"")</f>
        <v>59</v>
      </c>
      <c r="S5261" s="27" t="str">
        <f>IFERROR(_xlfn.XLOOKUP($B5261,'Ownership Metrics'!$A:$A,'Ownership Metrics'!$H:$H),"")</f>
        <v>Mayoritas</v>
      </c>
      <c r="T5261" s="27" t="str">
        <f>IFERROR(_xlfn.XLOOKUP($B5261,'Ownership Metrics'!$A:$A,'Ownership Metrics'!$I:$I),"")</f>
        <v>Tinggi</v>
      </c>
      <c r="U5261" s="27">
        <f>IF(COUNTIFS($B$2:$B5261,$B5261,$D$2:$D5261,$D5261)=1,1,0)</f>
        <v>1</v>
      </c>
      <c r="V5261" s="27">
        <f t="shared" si="247"/>
        <v>1.1499999999999999</v>
      </c>
      <c r="W5261" s="27">
        <f t="shared" si="248"/>
        <v>9</v>
      </c>
      <c r="X5261" s="27">
        <f t="shared" si="246"/>
        <v>1.1499994738999999</v>
      </c>
    </row>
    <row r="5262" spans="1:24" x14ac:dyDescent="0.25">
      <c r="A5262" s="26">
        <v>46265</v>
      </c>
      <c r="B5262" s="27" t="s">
        <v>10840</v>
      </c>
      <c r="C5262" s="27" t="s">
        <v>5425</v>
      </c>
      <c r="D5262" s="27" t="s">
        <v>5429</v>
      </c>
      <c r="E5262" s="27" t="s">
        <v>35</v>
      </c>
      <c r="F5262" s="27" t="s">
        <v>23</v>
      </c>
      <c r="G5262" s="27" t="s">
        <v>36</v>
      </c>
      <c r="H5262" s="27" t="s">
        <v>24</v>
      </c>
      <c r="I5262" s="28">
        <v>10464061</v>
      </c>
      <c r="J5262" s="28">
        <v>0</v>
      </c>
      <c r="K5262" s="28">
        <v>10464061</v>
      </c>
      <c r="L5262" s="29">
        <v>1.31</v>
      </c>
      <c r="M5262" s="29">
        <f>IFERROR(_xlfn.XLOOKUP($B5262,'Ownership Metrics'!$A:$A,'Ownership Metrics'!$B:$B),"")</f>
        <v>4.67</v>
      </c>
      <c r="N5262" s="28">
        <f>IFERROR(_xlfn.XLOOKUP($B5262,'Ownership Metrics'!$A:$A,'Ownership Metrics'!$C:$C),"")</f>
        <v>3783</v>
      </c>
      <c r="O5262" s="29">
        <f>IFERROR(_xlfn.XLOOKUP($B5262,'Ownership Metrics'!$A:$A,'Ownership Metrics'!$D:$D),"")</f>
        <v>55.7</v>
      </c>
      <c r="P5262" s="29">
        <f>IFERROR(_xlfn.XLOOKUP($B5262,'Ownership Metrics'!$A:$A,'Ownership Metrics'!$E:$E),"")</f>
        <v>87.34</v>
      </c>
      <c r="Q5262" s="30">
        <f>IFERROR(_xlfn.XLOOKUP($B5262,'Ownership Metrics'!$A:$A,'Ownership Metrics'!$F:$F),"")</f>
        <v>9</v>
      </c>
      <c r="R5262" s="30">
        <f>IFERROR(_xlfn.XLOOKUP($B5262,'Ownership Metrics'!$A:$A,'Ownership Metrics'!$G:$G),"")</f>
        <v>59</v>
      </c>
      <c r="S5262" s="27" t="str">
        <f>IFERROR(_xlfn.XLOOKUP($B5262,'Ownership Metrics'!$A:$A,'Ownership Metrics'!$H:$H),"")</f>
        <v>Mayoritas</v>
      </c>
      <c r="T5262" s="27" t="str">
        <f>IFERROR(_xlfn.XLOOKUP($B5262,'Ownership Metrics'!$A:$A,'Ownership Metrics'!$I:$I),"")</f>
        <v>Tinggi</v>
      </c>
      <c r="U5262" s="27">
        <f>IF(COUNTIFS($B$2:$B5262,$B5262,$D$2:$D5262,$D5262)=1,1,0)</f>
        <v>1</v>
      </c>
      <c r="V5262" s="27">
        <f t="shared" si="247"/>
        <v>1.31</v>
      </c>
      <c r="W5262" s="27">
        <f t="shared" si="248"/>
        <v>7</v>
      </c>
      <c r="X5262" s="27">
        <f t="shared" si="246"/>
        <v>1.3099994738</v>
      </c>
    </row>
    <row r="5263" spans="1:24" x14ac:dyDescent="0.25">
      <c r="A5263" s="26">
        <v>46265</v>
      </c>
      <c r="B5263" s="27" t="s">
        <v>10840</v>
      </c>
      <c r="C5263" s="27" t="s">
        <v>5425</v>
      </c>
      <c r="D5263" s="27" t="s">
        <v>5430</v>
      </c>
      <c r="E5263" s="27" t="s">
        <v>35</v>
      </c>
      <c r="F5263" s="27" t="s">
        <v>23</v>
      </c>
      <c r="G5263" s="27" t="s">
        <v>36</v>
      </c>
      <c r="H5263" s="27" t="s">
        <v>24</v>
      </c>
      <c r="I5263" s="28">
        <v>12489138</v>
      </c>
      <c r="J5263" s="28">
        <v>0</v>
      </c>
      <c r="K5263" s="28">
        <v>12489138</v>
      </c>
      <c r="L5263" s="29">
        <v>1.57</v>
      </c>
      <c r="M5263" s="29">
        <f>IFERROR(_xlfn.XLOOKUP($B5263,'Ownership Metrics'!$A:$A,'Ownership Metrics'!$B:$B),"")</f>
        <v>4.67</v>
      </c>
      <c r="N5263" s="28">
        <f>IFERROR(_xlfn.XLOOKUP($B5263,'Ownership Metrics'!$A:$A,'Ownership Metrics'!$C:$C),"")</f>
        <v>3783</v>
      </c>
      <c r="O5263" s="29">
        <f>IFERROR(_xlfn.XLOOKUP($B5263,'Ownership Metrics'!$A:$A,'Ownership Metrics'!$D:$D),"")</f>
        <v>55.7</v>
      </c>
      <c r="P5263" s="29">
        <f>IFERROR(_xlfn.XLOOKUP($B5263,'Ownership Metrics'!$A:$A,'Ownership Metrics'!$E:$E),"")</f>
        <v>87.34</v>
      </c>
      <c r="Q5263" s="30">
        <f>IFERROR(_xlfn.XLOOKUP($B5263,'Ownership Metrics'!$A:$A,'Ownership Metrics'!$F:$F),"")</f>
        <v>9</v>
      </c>
      <c r="R5263" s="30">
        <f>IFERROR(_xlfn.XLOOKUP($B5263,'Ownership Metrics'!$A:$A,'Ownership Metrics'!$G:$G),"")</f>
        <v>59</v>
      </c>
      <c r="S5263" s="27" t="str">
        <f>IFERROR(_xlfn.XLOOKUP($B5263,'Ownership Metrics'!$A:$A,'Ownership Metrics'!$H:$H),"")</f>
        <v>Mayoritas</v>
      </c>
      <c r="T5263" s="27" t="str">
        <f>IFERROR(_xlfn.XLOOKUP($B5263,'Ownership Metrics'!$A:$A,'Ownership Metrics'!$I:$I),"")</f>
        <v>Tinggi</v>
      </c>
      <c r="U5263" s="27">
        <f>IF(COUNTIFS($B$2:$B5263,$B5263,$D$2:$D5263,$D5263)=1,1,0)</f>
        <v>1</v>
      </c>
      <c r="V5263" s="27">
        <f t="shared" si="247"/>
        <v>1.57</v>
      </c>
      <c r="W5263" s="27">
        <f t="shared" si="248"/>
        <v>4</v>
      </c>
      <c r="X5263" s="27">
        <f t="shared" si="246"/>
        <v>1.5699994737</v>
      </c>
    </row>
    <row r="5264" spans="1:24" x14ac:dyDescent="0.25">
      <c r="A5264" s="26">
        <v>46265</v>
      </c>
      <c r="B5264" s="27" t="s">
        <v>10840</v>
      </c>
      <c r="C5264" s="27" t="s">
        <v>5425</v>
      </c>
      <c r="D5264" s="27" t="s">
        <v>5431</v>
      </c>
      <c r="E5264" s="27" t="s">
        <v>35</v>
      </c>
      <c r="F5264" s="27" t="s">
        <v>23</v>
      </c>
      <c r="G5264" s="27" t="s">
        <v>36</v>
      </c>
      <c r="H5264" s="27" t="s">
        <v>24</v>
      </c>
      <c r="I5264" s="28">
        <v>10464061</v>
      </c>
      <c r="J5264" s="28">
        <v>0</v>
      </c>
      <c r="K5264" s="28">
        <v>10464061</v>
      </c>
      <c r="L5264" s="29">
        <v>1.31</v>
      </c>
      <c r="M5264" s="29">
        <f>IFERROR(_xlfn.XLOOKUP($B5264,'Ownership Metrics'!$A:$A,'Ownership Metrics'!$B:$B),"")</f>
        <v>4.67</v>
      </c>
      <c r="N5264" s="28">
        <f>IFERROR(_xlfn.XLOOKUP($B5264,'Ownership Metrics'!$A:$A,'Ownership Metrics'!$C:$C),"")</f>
        <v>3783</v>
      </c>
      <c r="O5264" s="29">
        <f>IFERROR(_xlfn.XLOOKUP($B5264,'Ownership Metrics'!$A:$A,'Ownership Metrics'!$D:$D),"")</f>
        <v>55.7</v>
      </c>
      <c r="P5264" s="29">
        <f>IFERROR(_xlfn.XLOOKUP($B5264,'Ownership Metrics'!$A:$A,'Ownership Metrics'!$E:$E),"")</f>
        <v>87.34</v>
      </c>
      <c r="Q5264" s="30">
        <f>IFERROR(_xlfn.XLOOKUP($B5264,'Ownership Metrics'!$A:$A,'Ownership Metrics'!$F:$F),"")</f>
        <v>9</v>
      </c>
      <c r="R5264" s="30">
        <f>IFERROR(_xlfn.XLOOKUP($B5264,'Ownership Metrics'!$A:$A,'Ownership Metrics'!$G:$G),"")</f>
        <v>59</v>
      </c>
      <c r="S5264" s="27" t="str">
        <f>IFERROR(_xlfn.XLOOKUP($B5264,'Ownership Metrics'!$A:$A,'Ownership Metrics'!$H:$H),"")</f>
        <v>Mayoritas</v>
      </c>
      <c r="T5264" s="27" t="str">
        <f>IFERROR(_xlfn.XLOOKUP($B5264,'Ownership Metrics'!$A:$A,'Ownership Metrics'!$I:$I),"")</f>
        <v>Tinggi</v>
      </c>
      <c r="U5264" s="27">
        <f>IF(COUNTIFS($B$2:$B5264,$B5264,$D$2:$D5264,$D5264)=1,1,0)</f>
        <v>1</v>
      </c>
      <c r="V5264" s="27">
        <f t="shared" si="247"/>
        <v>1.31</v>
      </c>
      <c r="W5264" s="27">
        <f t="shared" si="248"/>
        <v>8</v>
      </c>
      <c r="X5264" s="27">
        <f t="shared" si="246"/>
        <v>1.3099994736</v>
      </c>
    </row>
    <row r="5265" spans="1:24" x14ac:dyDescent="0.25">
      <c r="A5265" s="26">
        <v>46265</v>
      </c>
      <c r="B5265" s="27" t="s">
        <v>10840</v>
      </c>
      <c r="C5265" s="27" t="s">
        <v>5425</v>
      </c>
      <c r="D5265" s="27" t="s">
        <v>5432</v>
      </c>
      <c r="E5265" s="27" t="s">
        <v>35</v>
      </c>
      <c r="F5265" s="27" t="s">
        <v>23</v>
      </c>
      <c r="G5265" s="27" t="s">
        <v>36</v>
      </c>
      <c r="H5265" s="27" t="s">
        <v>24</v>
      </c>
      <c r="I5265" s="28">
        <v>52733475</v>
      </c>
      <c r="J5265" s="28">
        <v>0</v>
      </c>
      <c r="K5265" s="28">
        <v>52733475</v>
      </c>
      <c r="L5265" s="29">
        <v>6.61</v>
      </c>
      <c r="M5265" s="29">
        <f>IFERROR(_xlfn.XLOOKUP($B5265,'Ownership Metrics'!$A:$A,'Ownership Metrics'!$B:$B),"")</f>
        <v>4.67</v>
      </c>
      <c r="N5265" s="28">
        <f>IFERROR(_xlfn.XLOOKUP($B5265,'Ownership Metrics'!$A:$A,'Ownership Metrics'!$C:$C),"")</f>
        <v>3783</v>
      </c>
      <c r="O5265" s="29">
        <f>IFERROR(_xlfn.XLOOKUP($B5265,'Ownership Metrics'!$A:$A,'Ownership Metrics'!$D:$D),"")</f>
        <v>55.7</v>
      </c>
      <c r="P5265" s="29">
        <f>IFERROR(_xlfn.XLOOKUP($B5265,'Ownership Metrics'!$A:$A,'Ownership Metrics'!$E:$E),"")</f>
        <v>87.34</v>
      </c>
      <c r="Q5265" s="30">
        <f>IFERROR(_xlfn.XLOOKUP($B5265,'Ownership Metrics'!$A:$A,'Ownership Metrics'!$F:$F),"")</f>
        <v>9</v>
      </c>
      <c r="R5265" s="30">
        <f>IFERROR(_xlfn.XLOOKUP($B5265,'Ownership Metrics'!$A:$A,'Ownership Metrics'!$G:$G),"")</f>
        <v>59</v>
      </c>
      <c r="S5265" s="27" t="str">
        <f>IFERROR(_xlfn.XLOOKUP($B5265,'Ownership Metrics'!$A:$A,'Ownership Metrics'!$H:$H),"")</f>
        <v>Mayoritas</v>
      </c>
      <c r="T5265" s="27" t="str">
        <f>IFERROR(_xlfn.XLOOKUP($B5265,'Ownership Metrics'!$A:$A,'Ownership Metrics'!$I:$I),"")</f>
        <v>Tinggi</v>
      </c>
      <c r="U5265" s="27">
        <f>IF(COUNTIFS($B$2:$B5265,$B5265,$D$2:$D5265,$D5265)=1,1,0)</f>
        <v>1</v>
      </c>
      <c r="V5265" s="27">
        <f t="shared" si="247"/>
        <v>6.61</v>
      </c>
      <c r="W5265" s="27">
        <f t="shared" si="248"/>
        <v>3</v>
      </c>
      <c r="X5265" s="27">
        <f t="shared" si="246"/>
        <v>6.6099994735000003</v>
      </c>
    </row>
    <row r="5266" spans="1:24" x14ac:dyDescent="0.25">
      <c r="A5266" s="26">
        <v>46265</v>
      </c>
      <c r="B5266" s="27" t="s">
        <v>10840</v>
      </c>
      <c r="C5266" s="27" t="s">
        <v>5425</v>
      </c>
      <c r="D5266" s="27" t="s">
        <v>5433</v>
      </c>
      <c r="E5266" s="27" t="s">
        <v>35</v>
      </c>
      <c r="F5266" s="27" t="s">
        <v>23</v>
      </c>
      <c r="G5266" s="27" t="s">
        <v>36</v>
      </c>
      <c r="H5266" s="27" t="s">
        <v>24</v>
      </c>
      <c r="I5266" s="28">
        <v>10634539</v>
      </c>
      <c r="J5266" s="28">
        <v>0</v>
      </c>
      <c r="K5266" s="28">
        <v>10634539</v>
      </c>
      <c r="L5266" s="29">
        <v>1.33</v>
      </c>
      <c r="M5266" s="29">
        <f>IFERROR(_xlfn.XLOOKUP($B5266,'Ownership Metrics'!$A:$A,'Ownership Metrics'!$B:$B),"")</f>
        <v>4.67</v>
      </c>
      <c r="N5266" s="28">
        <f>IFERROR(_xlfn.XLOOKUP($B5266,'Ownership Metrics'!$A:$A,'Ownership Metrics'!$C:$C),"")</f>
        <v>3783</v>
      </c>
      <c r="O5266" s="29">
        <f>IFERROR(_xlfn.XLOOKUP($B5266,'Ownership Metrics'!$A:$A,'Ownership Metrics'!$D:$D),"")</f>
        <v>55.7</v>
      </c>
      <c r="P5266" s="29">
        <f>IFERROR(_xlfn.XLOOKUP($B5266,'Ownership Metrics'!$A:$A,'Ownership Metrics'!$E:$E),"")</f>
        <v>87.34</v>
      </c>
      <c r="Q5266" s="30">
        <f>IFERROR(_xlfn.XLOOKUP($B5266,'Ownership Metrics'!$A:$A,'Ownership Metrics'!$F:$F),"")</f>
        <v>9</v>
      </c>
      <c r="R5266" s="30">
        <f>IFERROR(_xlfn.XLOOKUP($B5266,'Ownership Metrics'!$A:$A,'Ownership Metrics'!$G:$G),"")</f>
        <v>59</v>
      </c>
      <c r="S5266" s="27" t="str">
        <f>IFERROR(_xlfn.XLOOKUP($B5266,'Ownership Metrics'!$A:$A,'Ownership Metrics'!$H:$H),"")</f>
        <v>Mayoritas</v>
      </c>
      <c r="T5266" s="27" t="str">
        <f>IFERROR(_xlfn.XLOOKUP($B5266,'Ownership Metrics'!$A:$A,'Ownership Metrics'!$I:$I),"")</f>
        <v>Tinggi</v>
      </c>
      <c r="U5266" s="27">
        <f>IF(COUNTIFS($B$2:$B5266,$B5266,$D$2:$D5266,$D5266)=1,1,0)</f>
        <v>1</v>
      </c>
      <c r="V5266" s="27">
        <f t="shared" si="247"/>
        <v>1.33</v>
      </c>
      <c r="W5266" s="27">
        <f t="shared" si="248"/>
        <v>5</v>
      </c>
      <c r="X5266" s="27">
        <f t="shared" si="246"/>
        <v>1.3299994734</v>
      </c>
    </row>
    <row r="5267" spans="1:24" x14ac:dyDescent="0.25">
      <c r="A5267" s="26">
        <v>46265</v>
      </c>
      <c r="B5267" s="27" t="s">
        <v>10840</v>
      </c>
      <c r="C5267" s="27" t="s">
        <v>5425</v>
      </c>
      <c r="D5267" s="27" t="s">
        <v>5434</v>
      </c>
      <c r="E5267" s="27" t="s">
        <v>35</v>
      </c>
      <c r="F5267" s="27" t="s">
        <v>23</v>
      </c>
      <c r="G5267" s="27" t="s">
        <v>36</v>
      </c>
      <c r="H5267" s="27" t="s">
        <v>24</v>
      </c>
      <c r="I5267" s="28">
        <v>10539138</v>
      </c>
      <c r="J5267" s="28">
        <v>0</v>
      </c>
      <c r="K5267" s="28">
        <v>10539138</v>
      </c>
      <c r="L5267" s="29">
        <v>1.32</v>
      </c>
      <c r="M5267" s="29">
        <f>IFERROR(_xlfn.XLOOKUP($B5267,'Ownership Metrics'!$A:$A,'Ownership Metrics'!$B:$B),"")</f>
        <v>4.67</v>
      </c>
      <c r="N5267" s="28">
        <f>IFERROR(_xlfn.XLOOKUP($B5267,'Ownership Metrics'!$A:$A,'Ownership Metrics'!$C:$C),"")</f>
        <v>3783</v>
      </c>
      <c r="O5267" s="29">
        <f>IFERROR(_xlfn.XLOOKUP($B5267,'Ownership Metrics'!$A:$A,'Ownership Metrics'!$D:$D),"")</f>
        <v>55.7</v>
      </c>
      <c r="P5267" s="29">
        <f>IFERROR(_xlfn.XLOOKUP($B5267,'Ownership Metrics'!$A:$A,'Ownership Metrics'!$E:$E),"")</f>
        <v>87.34</v>
      </c>
      <c r="Q5267" s="30">
        <f>IFERROR(_xlfn.XLOOKUP($B5267,'Ownership Metrics'!$A:$A,'Ownership Metrics'!$F:$F),"")</f>
        <v>9</v>
      </c>
      <c r="R5267" s="30">
        <f>IFERROR(_xlfn.XLOOKUP($B5267,'Ownership Metrics'!$A:$A,'Ownership Metrics'!$G:$G),"")</f>
        <v>59</v>
      </c>
      <c r="S5267" s="27" t="str">
        <f>IFERROR(_xlfn.XLOOKUP($B5267,'Ownership Metrics'!$A:$A,'Ownership Metrics'!$H:$H),"")</f>
        <v>Mayoritas</v>
      </c>
      <c r="T5267" s="27" t="str">
        <f>IFERROR(_xlfn.XLOOKUP($B5267,'Ownership Metrics'!$A:$A,'Ownership Metrics'!$I:$I),"")</f>
        <v>Tinggi</v>
      </c>
      <c r="U5267" s="27">
        <f>IF(COUNTIFS($B$2:$B5267,$B5267,$D$2:$D5267,$D5267)=1,1,0)</f>
        <v>1</v>
      </c>
      <c r="V5267" s="27">
        <f t="shared" si="247"/>
        <v>1.32</v>
      </c>
      <c r="W5267" s="27">
        <f t="shared" si="248"/>
        <v>6</v>
      </c>
      <c r="X5267" s="27">
        <f t="shared" si="246"/>
        <v>1.3199994733</v>
      </c>
    </row>
    <row r="5268" spans="1:24" x14ac:dyDescent="0.25">
      <c r="A5268" s="26">
        <v>46265</v>
      </c>
      <c r="B5268" s="27" t="s">
        <v>10841</v>
      </c>
      <c r="C5268" s="27" t="s">
        <v>5436</v>
      </c>
      <c r="D5268" s="27" t="s">
        <v>3334</v>
      </c>
      <c r="E5268" s="27" t="s">
        <v>22</v>
      </c>
      <c r="F5268" s="27" t="s">
        <v>23</v>
      </c>
      <c r="G5268" s="27"/>
      <c r="H5268" s="27" t="s">
        <v>24</v>
      </c>
      <c r="I5268" s="28">
        <v>2558239599</v>
      </c>
      <c r="J5268" s="28">
        <v>0</v>
      </c>
      <c r="K5268" s="28">
        <v>2558239599</v>
      </c>
      <c r="L5268" s="29">
        <v>76.34</v>
      </c>
      <c r="M5268" s="29">
        <f>IFERROR(_xlfn.XLOOKUP($B5268,'Ownership Metrics'!$A:$A,'Ownership Metrics'!$B:$B),"")</f>
        <v>13</v>
      </c>
      <c r="N5268" s="28">
        <f>IFERROR(_xlfn.XLOOKUP($B5268,'Ownership Metrics'!$A:$A,'Ownership Metrics'!$C:$C),"")</f>
        <v>5891</v>
      </c>
      <c r="O5268" s="29">
        <f>IFERROR(_xlfn.XLOOKUP($B5268,'Ownership Metrics'!$A:$A,'Ownership Metrics'!$D:$D),"")</f>
        <v>76.34</v>
      </c>
      <c r="P5268" s="29">
        <f>IFERROR(_xlfn.XLOOKUP($B5268,'Ownership Metrics'!$A:$A,'Ownership Metrics'!$E:$E),"")</f>
        <v>85.95</v>
      </c>
      <c r="Q5268" s="30">
        <f>IFERROR(_xlfn.XLOOKUP($B5268,'Ownership Metrics'!$A:$A,'Ownership Metrics'!$F:$F),"")</f>
        <v>4</v>
      </c>
      <c r="R5268" s="30">
        <f>IFERROR(_xlfn.XLOOKUP($B5268,'Ownership Metrics'!$A:$A,'Ownership Metrics'!$G:$G),"")</f>
        <v>73</v>
      </c>
      <c r="S5268" s="27" t="str">
        <f>IFERROR(_xlfn.XLOOKUP($B5268,'Ownership Metrics'!$A:$A,'Ownership Metrics'!$H:$H),"")</f>
        <v>Mayoritas</v>
      </c>
      <c r="T5268" s="27" t="str">
        <f>IFERROR(_xlfn.XLOOKUP($B5268,'Ownership Metrics'!$A:$A,'Ownership Metrics'!$I:$I),"")</f>
        <v>Tinggi</v>
      </c>
      <c r="U5268" s="27">
        <f>IF(COUNTIFS($B$2:$B5268,$B5268,$D$2:$D5268,$D5268)=1,1,0)</f>
        <v>1</v>
      </c>
      <c r="V5268" s="27">
        <f t="shared" si="247"/>
        <v>76.34</v>
      </c>
      <c r="W5268" s="27">
        <f t="shared" si="248"/>
        <v>1</v>
      </c>
      <c r="X5268" s="27">
        <f t="shared" si="246"/>
        <v>76.33999947320001</v>
      </c>
    </row>
    <row r="5269" spans="1:24" x14ac:dyDescent="0.25">
      <c r="A5269" s="26">
        <v>46265</v>
      </c>
      <c r="B5269" s="27" t="s">
        <v>10841</v>
      </c>
      <c r="C5269" s="27" t="s">
        <v>5436</v>
      </c>
      <c r="D5269" s="27" t="s">
        <v>5437</v>
      </c>
      <c r="E5269" s="27" t="s">
        <v>22</v>
      </c>
      <c r="F5269" s="27" t="s">
        <v>23</v>
      </c>
      <c r="G5269" s="27"/>
      <c r="H5269" s="27" t="s">
        <v>24</v>
      </c>
      <c r="I5269" s="28">
        <v>65169600</v>
      </c>
      <c r="J5269" s="28">
        <v>0</v>
      </c>
      <c r="K5269" s="28">
        <v>65169600</v>
      </c>
      <c r="L5269" s="29">
        <v>1.94</v>
      </c>
      <c r="M5269" s="29">
        <f>IFERROR(_xlfn.XLOOKUP($B5269,'Ownership Metrics'!$A:$A,'Ownership Metrics'!$B:$B),"")</f>
        <v>13</v>
      </c>
      <c r="N5269" s="28">
        <f>IFERROR(_xlfn.XLOOKUP($B5269,'Ownership Metrics'!$A:$A,'Ownership Metrics'!$C:$C),"")</f>
        <v>5891</v>
      </c>
      <c r="O5269" s="29">
        <f>IFERROR(_xlfn.XLOOKUP($B5269,'Ownership Metrics'!$A:$A,'Ownership Metrics'!$D:$D),"")</f>
        <v>76.34</v>
      </c>
      <c r="P5269" s="29">
        <f>IFERROR(_xlfn.XLOOKUP($B5269,'Ownership Metrics'!$A:$A,'Ownership Metrics'!$E:$E),"")</f>
        <v>85.95</v>
      </c>
      <c r="Q5269" s="30">
        <f>IFERROR(_xlfn.XLOOKUP($B5269,'Ownership Metrics'!$A:$A,'Ownership Metrics'!$F:$F),"")</f>
        <v>4</v>
      </c>
      <c r="R5269" s="30">
        <f>IFERROR(_xlfn.XLOOKUP($B5269,'Ownership Metrics'!$A:$A,'Ownership Metrics'!$G:$G),"")</f>
        <v>73</v>
      </c>
      <c r="S5269" s="27" t="str">
        <f>IFERROR(_xlfn.XLOOKUP($B5269,'Ownership Metrics'!$A:$A,'Ownership Metrics'!$H:$H),"")</f>
        <v>Mayoritas</v>
      </c>
      <c r="T5269" s="27" t="str">
        <f>IFERROR(_xlfn.XLOOKUP($B5269,'Ownership Metrics'!$A:$A,'Ownership Metrics'!$I:$I),"")</f>
        <v>Tinggi</v>
      </c>
      <c r="U5269" s="27">
        <f>IF(COUNTIFS($B$2:$B5269,$B5269,$D$2:$D5269,$D5269)=1,1,0)</f>
        <v>1</v>
      </c>
      <c r="V5269" s="27">
        <f t="shared" si="247"/>
        <v>1.94</v>
      </c>
      <c r="W5269" s="27">
        <f t="shared" si="248"/>
        <v>3</v>
      </c>
      <c r="X5269" s="27">
        <f t="shared" si="246"/>
        <v>1.9399994730999999</v>
      </c>
    </row>
    <row r="5270" spans="1:24" x14ac:dyDescent="0.25">
      <c r="A5270" s="26">
        <v>46265</v>
      </c>
      <c r="B5270" s="27" t="s">
        <v>10841</v>
      </c>
      <c r="C5270" s="27" t="s">
        <v>5436</v>
      </c>
      <c r="D5270" s="27" t="s">
        <v>5438</v>
      </c>
      <c r="E5270" s="27" t="s">
        <v>35</v>
      </c>
      <c r="F5270" s="27" t="s">
        <v>23</v>
      </c>
      <c r="G5270" s="27" t="s">
        <v>36</v>
      </c>
      <c r="H5270" s="27" t="s">
        <v>24</v>
      </c>
      <c r="I5270" s="28">
        <v>35095700</v>
      </c>
      <c r="J5270" s="28">
        <v>0</v>
      </c>
      <c r="K5270" s="28">
        <v>35095700</v>
      </c>
      <c r="L5270" s="29">
        <v>1.05</v>
      </c>
      <c r="M5270" s="29">
        <f>IFERROR(_xlfn.XLOOKUP($B5270,'Ownership Metrics'!$A:$A,'Ownership Metrics'!$B:$B),"")</f>
        <v>13</v>
      </c>
      <c r="N5270" s="28">
        <f>IFERROR(_xlfn.XLOOKUP($B5270,'Ownership Metrics'!$A:$A,'Ownership Metrics'!$C:$C),"")</f>
        <v>5891</v>
      </c>
      <c r="O5270" s="29">
        <f>IFERROR(_xlfn.XLOOKUP($B5270,'Ownership Metrics'!$A:$A,'Ownership Metrics'!$D:$D),"")</f>
        <v>76.34</v>
      </c>
      <c r="P5270" s="29">
        <f>IFERROR(_xlfn.XLOOKUP($B5270,'Ownership Metrics'!$A:$A,'Ownership Metrics'!$E:$E),"")</f>
        <v>85.95</v>
      </c>
      <c r="Q5270" s="30">
        <f>IFERROR(_xlfn.XLOOKUP($B5270,'Ownership Metrics'!$A:$A,'Ownership Metrics'!$F:$F),"")</f>
        <v>4</v>
      </c>
      <c r="R5270" s="30">
        <f>IFERROR(_xlfn.XLOOKUP($B5270,'Ownership Metrics'!$A:$A,'Ownership Metrics'!$G:$G),"")</f>
        <v>73</v>
      </c>
      <c r="S5270" s="27" t="str">
        <f>IFERROR(_xlfn.XLOOKUP($B5270,'Ownership Metrics'!$A:$A,'Ownership Metrics'!$H:$H),"")</f>
        <v>Mayoritas</v>
      </c>
      <c r="T5270" s="27" t="str">
        <f>IFERROR(_xlfn.XLOOKUP($B5270,'Ownership Metrics'!$A:$A,'Ownership Metrics'!$I:$I),"")</f>
        <v>Tinggi</v>
      </c>
      <c r="U5270" s="27">
        <f>IF(COUNTIFS($B$2:$B5270,$B5270,$D$2:$D5270,$D5270)=1,1,0)</f>
        <v>1</v>
      </c>
      <c r="V5270" s="27">
        <f t="shared" si="247"/>
        <v>1.05</v>
      </c>
      <c r="W5270" s="27">
        <f t="shared" si="248"/>
        <v>4</v>
      </c>
      <c r="X5270" s="27">
        <f t="shared" si="246"/>
        <v>1.049999473</v>
      </c>
    </row>
    <row r="5271" spans="1:24" x14ac:dyDescent="0.25">
      <c r="A5271" s="26">
        <v>46265</v>
      </c>
      <c r="B5271" s="27" t="s">
        <v>10841</v>
      </c>
      <c r="C5271" s="27" t="s">
        <v>5436</v>
      </c>
      <c r="D5271" s="27" t="s">
        <v>551</v>
      </c>
      <c r="E5271" s="27" t="s">
        <v>98</v>
      </c>
      <c r="F5271" s="27" t="s">
        <v>23</v>
      </c>
      <c r="G5271" s="27"/>
      <c r="H5271" s="27" t="s">
        <v>24</v>
      </c>
      <c r="I5271" s="28">
        <v>257113382</v>
      </c>
      <c r="J5271" s="28">
        <v>0</v>
      </c>
      <c r="K5271" s="28">
        <v>257113382</v>
      </c>
      <c r="L5271" s="29">
        <v>7.67</v>
      </c>
      <c r="M5271" s="29">
        <f>IFERROR(_xlfn.XLOOKUP($B5271,'Ownership Metrics'!$A:$A,'Ownership Metrics'!$B:$B),"")</f>
        <v>13</v>
      </c>
      <c r="N5271" s="28">
        <f>IFERROR(_xlfn.XLOOKUP($B5271,'Ownership Metrics'!$A:$A,'Ownership Metrics'!$C:$C),"")</f>
        <v>5891</v>
      </c>
      <c r="O5271" s="29">
        <f>IFERROR(_xlfn.XLOOKUP($B5271,'Ownership Metrics'!$A:$A,'Ownership Metrics'!$D:$D),"")</f>
        <v>76.34</v>
      </c>
      <c r="P5271" s="29">
        <f>IFERROR(_xlfn.XLOOKUP($B5271,'Ownership Metrics'!$A:$A,'Ownership Metrics'!$E:$E),"")</f>
        <v>85.95</v>
      </c>
      <c r="Q5271" s="30">
        <f>IFERROR(_xlfn.XLOOKUP($B5271,'Ownership Metrics'!$A:$A,'Ownership Metrics'!$F:$F),"")</f>
        <v>4</v>
      </c>
      <c r="R5271" s="30">
        <f>IFERROR(_xlfn.XLOOKUP($B5271,'Ownership Metrics'!$A:$A,'Ownership Metrics'!$G:$G),"")</f>
        <v>73</v>
      </c>
      <c r="S5271" s="27" t="str">
        <f>IFERROR(_xlfn.XLOOKUP($B5271,'Ownership Metrics'!$A:$A,'Ownership Metrics'!$H:$H),"")</f>
        <v>Mayoritas</v>
      </c>
      <c r="T5271" s="27" t="str">
        <f>IFERROR(_xlfn.XLOOKUP($B5271,'Ownership Metrics'!$A:$A,'Ownership Metrics'!$I:$I),"")</f>
        <v>Tinggi</v>
      </c>
      <c r="U5271" s="27">
        <f>IF(COUNTIFS($B$2:$B5271,$B5271,$D$2:$D5271,$D5271)=1,1,0)</f>
        <v>1</v>
      </c>
      <c r="V5271" s="27">
        <f t="shared" si="247"/>
        <v>7.67</v>
      </c>
      <c r="W5271" s="27">
        <f t="shared" si="248"/>
        <v>2</v>
      </c>
      <c r="X5271" s="27">
        <f t="shared" si="246"/>
        <v>7.6699994728999998</v>
      </c>
    </row>
    <row r="5272" spans="1:24" x14ac:dyDescent="0.25">
      <c r="A5272" s="26">
        <v>46265</v>
      </c>
      <c r="B5272" s="27" t="s">
        <v>10842</v>
      </c>
      <c r="C5272" s="27" t="s">
        <v>5440</v>
      </c>
      <c r="D5272" s="27" t="s">
        <v>5441</v>
      </c>
      <c r="E5272" s="27" t="s">
        <v>22</v>
      </c>
      <c r="F5272" s="27" t="s">
        <v>23</v>
      </c>
      <c r="G5272" s="27"/>
      <c r="H5272" s="27" t="s">
        <v>24</v>
      </c>
      <c r="I5272" s="28">
        <v>79800000</v>
      </c>
      <c r="J5272" s="28">
        <v>0</v>
      </c>
      <c r="K5272" s="28">
        <v>79800000</v>
      </c>
      <c r="L5272" s="29">
        <v>3.97</v>
      </c>
      <c r="M5272" s="29">
        <f>IFERROR(_xlfn.XLOOKUP($B5272,'Ownership Metrics'!$A:$A,'Ownership Metrics'!$B:$B),"")</f>
        <v>4.08</v>
      </c>
      <c r="N5272" s="28">
        <f>IFERROR(_xlfn.XLOOKUP($B5272,'Ownership Metrics'!$A:$A,'Ownership Metrics'!$C:$C),"")</f>
        <v>3836</v>
      </c>
      <c r="O5272" s="29">
        <f>IFERROR(_xlfn.XLOOKUP($B5272,'Ownership Metrics'!$A:$A,'Ownership Metrics'!$D:$D),"")</f>
        <v>56.95</v>
      </c>
      <c r="P5272" s="29">
        <f>IFERROR(_xlfn.XLOOKUP($B5272,'Ownership Metrics'!$A:$A,'Ownership Metrics'!$E:$E),"")</f>
        <v>84.34</v>
      </c>
      <c r="Q5272" s="30">
        <f>IFERROR(_xlfn.XLOOKUP($B5272,'Ownership Metrics'!$A:$A,'Ownership Metrics'!$F:$F),"")</f>
        <v>6</v>
      </c>
      <c r="R5272" s="30">
        <f>IFERROR(_xlfn.XLOOKUP($B5272,'Ownership Metrics'!$A:$A,'Ownership Metrics'!$G:$G),"")</f>
        <v>62</v>
      </c>
      <c r="S5272" s="27" t="str">
        <f>IFERROR(_xlfn.XLOOKUP($B5272,'Ownership Metrics'!$A:$A,'Ownership Metrics'!$H:$H),"")</f>
        <v>Mayoritas</v>
      </c>
      <c r="T5272" s="27" t="str">
        <f>IFERROR(_xlfn.XLOOKUP($B5272,'Ownership Metrics'!$A:$A,'Ownership Metrics'!$I:$I),"")</f>
        <v>Tinggi</v>
      </c>
      <c r="U5272" s="27">
        <f>IF(COUNTIFS($B$2:$B5272,$B5272,$D$2:$D5272,$D5272)=1,1,0)</f>
        <v>1</v>
      </c>
      <c r="V5272" s="27">
        <f t="shared" si="247"/>
        <v>3.97</v>
      </c>
      <c r="W5272" s="27">
        <f t="shared" si="248"/>
        <v>4</v>
      </c>
      <c r="X5272" s="27">
        <f t="shared" si="246"/>
        <v>3.9699994728000001</v>
      </c>
    </row>
    <row r="5273" spans="1:24" x14ac:dyDescent="0.25">
      <c r="A5273" s="26">
        <v>46265</v>
      </c>
      <c r="B5273" s="27" t="s">
        <v>10842</v>
      </c>
      <c r="C5273" s="27" t="s">
        <v>5440</v>
      </c>
      <c r="D5273" s="27" t="s">
        <v>5442</v>
      </c>
      <c r="E5273" s="27" t="s">
        <v>22</v>
      </c>
      <c r="F5273" s="27" t="s">
        <v>23</v>
      </c>
      <c r="G5273" s="27"/>
      <c r="H5273" s="27" t="s">
        <v>24</v>
      </c>
      <c r="I5273" s="28">
        <v>462421100</v>
      </c>
      <c r="J5273" s="28">
        <v>0</v>
      </c>
      <c r="K5273" s="28">
        <v>462421100</v>
      </c>
      <c r="L5273" s="29">
        <v>23</v>
      </c>
      <c r="M5273" s="29">
        <f>IFERROR(_xlfn.XLOOKUP($B5273,'Ownership Metrics'!$A:$A,'Ownership Metrics'!$B:$B),"")</f>
        <v>4.08</v>
      </c>
      <c r="N5273" s="28">
        <f>IFERROR(_xlfn.XLOOKUP($B5273,'Ownership Metrics'!$A:$A,'Ownership Metrics'!$C:$C),"")</f>
        <v>3836</v>
      </c>
      <c r="O5273" s="29">
        <f>IFERROR(_xlfn.XLOOKUP($B5273,'Ownership Metrics'!$A:$A,'Ownership Metrics'!$D:$D),"")</f>
        <v>56.95</v>
      </c>
      <c r="P5273" s="29">
        <f>IFERROR(_xlfn.XLOOKUP($B5273,'Ownership Metrics'!$A:$A,'Ownership Metrics'!$E:$E),"")</f>
        <v>84.34</v>
      </c>
      <c r="Q5273" s="30">
        <f>IFERROR(_xlfn.XLOOKUP($B5273,'Ownership Metrics'!$A:$A,'Ownership Metrics'!$F:$F),"")</f>
        <v>6</v>
      </c>
      <c r="R5273" s="30">
        <f>IFERROR(_xlfn.XLOOKUP($B5273,'Ownership Metrics'!$A:$A,'Ownership Metrics'!$G:$G),"")</f>
        <v>62</v>
      </c>
      <c r="S5273" s="27" t="str">
        <f>IFERROR(_xlfn.XLOOKUP($B5273,'Ownership Metrics'!$A:$A,'Ownership Metrics'!$H:$H),"")</f>
        <v>Mayoritas</v>
      </c>
      <c r="T5273" s="27" t="str">
        <f>IFERROR(_xlfn.XLOOKUP($B5273,'Ownership Metrics'!$A:$A,'Ownership Metrics'!$I:$I),"")</f>
        <v>Tinggi</v>
      </c>
      <c r="U5273" s="27">
        <f>IF(COUNTIFS($B$2:$B5273,$B5273,$D$2:$D5273,$D5273)=1,1,0)</f>
        <v>1</v>
      </c>
      <c r="V5273" s="27">
        <f t="shared" si="247"/>
        <v>23</v>
      </c>
      <c r="W5273" s="27">
        <f t="shared" si="248"/>
        <v>2</v>
      </c>
      <c r="X5273" s="27">
        <f t="shared" si="246"/>
        <v>22.999999472700001</v>
      </c>
    </row>
    <row r="5274" spans="1:24" x14ac:dyDescent="0.25">
      <c r="A5274" s="26">
        <v>46265</v>
      </c>
      <c r="B5274" s="27" t="s">
        <v>10842</v>
      </c>
      <c r="C5274" s="27" t="s">
        <v>5440</v>
      </c>
      <c r="D5274" s="27" t="s">
        <v>5443</v>
      </c>
      <c r="E5274" s="27" t="s">
        <v>22</v>
      </c>
      <c r="F5274" s="27" t="s">
        <v>23</v>
      </c>
      <c r="G5274" s="27"/>
      <c r="H5274" s="27" t="s">
        <v>24</v>
      </c>
      <c r="I5274" s="28">
        <v>74353600</v>
      </c>
      <c r="J5274" s="28">
        <v>0</v>
      </c>
      <c r="K5274" s="28">
        <v>74353600</v>
      </c>
      <c r="L5274" s="29">
        <v>3.7</v>
      </c>
      <c r="M5274" s="29">
        <f>IFERROR(_xlfn.XLOOKUP($B5274,'Ownership Metrics'!$A:$A,'Ownership Metrics'!$B:$B),"")</f>
        <v>4.08</v>
      </c>
      <c r="N5274" s="28">
        <f>IFERROR(_xlfn.XLOOKUP($B5274,'Ownership Metrics'!$A:$A,'Ownership Metrics'!$C:$C),"")</f>
        <v>3836</v>
      </c>
      <c r="O5274" s="29">
        <f>IFERROR(_xlfn.XLOOKUP($B5274,'Ownership Metrics'!$A:$A,'Ownership Metrics'!$D:$D),"")</f>
        <v>56.95</v>
      </c>
      <c r="P5274" s="29">
        <f>IFERROR(_xlfn.XLOOKUP($B5274,'Ownership Metrics'!$A:$A,'Ownership Metrics'!$E:$E),"")</f>
        <v>84.34</v>
      </c>
      <c r="Q5274" s="30">
        <f>IFERROR(_xlfn.XLOOKUP($B5274,'Ownership Metrics'!$A:$A,'Ownership Metrics'!$F:$F),"")</f>
        <v>6</v>
      </c>
      <c r="R5274" s="30">
        <f>IFERROR(_xlfn.XLOOKUP($B5274,'Ownership Metrics'!$A:$A,'Ownership Metrics'!$G:$G),"")</f>
        <v>62</v>
      </c>
      <c r="S5274" s="27" t="str">
        <f>IFERROR(_xlfn.XLOOKUP($B5274,'Ownership Metrics'!$A:$A,'Ownership Metrics'!$H:$H),"")</f>
        <v>Mayoritas</v>
      </c>
      <c r="T5274" s="27" t="str">
        <f>IFERROR(_xlfn.XLOOKUP($B5274,'Ownership Metrics'!$A:$A,'Ownership Metrics'!$I:$I),"")</f>
        <v>Tinggi</v>
      </c>
      <c r="U5274" s="27">
        <f>IF(COUNTIFS($B$2:$B5274,$B5274,$D$2:$D5274,$D5274)=1,1,0)</f>
        <v>1</v>
      </c>
      <c r="V5274" s="27">
        <f t="shared" si="247"/>
        <v>3.7</v>
      </c>
      <c r="W5274" s="27">
        <f t="shared" si="248"/>
        <v>6</v>
      </c>
      <c r="X5274" s="27">
        <f t="shared" si="246"/>
        <v>3.6999994726000001</v>
      </c>
    </row>
    <row r="5275" spans="1:24" x14ac:dyDescent="0.25">
      <c r="A5275" s="26">
        <v>46265</v>
      </c>
      <c r="B5275" s="27" t="s">
        <v>10842</v>
      </c>
      <c r="C5275" s="27" t="s">
        <v>5440</v>
      </c>
      <c r="D5275" s="27" t="s">
        <v>939</v>
      </c>
      <c r="E5275" s="27" t="s">
        <v>26</v>
      </c>
      <c r="F5275" s="27" t="s">
        <v>32</v>
      </c>
      <c r="G5275" s="27"/>
      <c r="H5275" s="27" t="s">
        <v>940</v>
      </c>
      <c r="I5275" s="28">
        <v>88199100</v>
      </c>
      <c r="J5275" s="28">
        <v>0</v>
      </c>
      <c r="K5275" s="28">
        <v>88199100</v>
      </c>
      <c r="L5275" s="29">
        <v>4.3899999999999997</v>
      </c>
      <c r="M5275" s="29">
        <f>IFERROR(_xlfn.XLOOKUP($B5275,'Ownership Metrics'!$A:$A,'Ownership Metrics'!$B:$B),"")</f>
        <v>4.08</v>
      </c>
      <c r="N5275" s="28">
        <f>IFERROR(_xlfn.XLOOKUP($B5275,'Ownership Metrics'!$A:$A,'Ownership Metrics'!$C:$C),"")</f>
        <v>3836</v>
      </c>
      <c r="O5275" s="29">
        <f>IFERROR(_xlfn.XLOOKUP($B5275,'Ownership Metrics'!$A:$A,'Ownership Metrics'!$D:$D),"")</f>
        <v>56.95</v>
      </c>
      <c r="P5275" s="29">
        <f>IFERROR(_xlfn.XLOOKUP($B5275,'Ownership Metrics'!$A:$A,'Ownership Metrics'!$E:$E),"")</f>
        <v>84.34</v>
      </c>
      <c r="Q5275" s="30">
        <f>IFERROR(_xlfn.XLOOKUP($B5275,'Ownership Metrics'!$A:$A,'Ownership Metrics'!$F:$F),"")</f>
        <v>6</v>
      </c>
      <c r="R5275" s="30">
        <f>IFERROR(_xlfn.XLOOKUP($B5275,'Ownership Metrics'!$A:$A,'Ownership Metrics'!$G:$G),"")</f>
        <v>62</v>
      </c>
      <c r="S5275" s="27" t="str">
        <f>IFERROR(_xlfn.XLOOKUP($B5275,'Ownership Metrics'!$A:$A,'Ownership Metrics'!$H:$H),"")</f>
        <v>Mayoritas</v>
      </c>
      <c r="T5275" s="27" t="str">
        <f>IFERROR(_xlfn.XLOOKUP($B5275,'Ownership Metrics'!$A:$A,'Ownership Metrics'!$I:$I),"")</f>
        <v>Tinggi</v>
      </c>
      <c r="U5275" s="27">
        <f>IF(COUNTIFS($B$2:$B5275,$B5275,$D$2:$D5275,$D5275)=1,1,0)</f>
        <v>1</v>
      </c>
      <c r="V5275" s="27">
        <f t="shared" si="247"/>
        <v>4.3899999999999997</v>
      </c>
      <c r="W5275" s="27">
        <f t="shared" si="248"/>
        <v>3</v>
      </c>
      <c r="X5275" s="27">
        <f t="shared" si="246"/>
        <v>4.3899994724999996</v>
      </c>
    </row>
    <row r="5276" spans="1:24" x14ac:dyDescent="0.25">
      <c r="A5276" s="26">
        <v>46265</v>
      </c>
      <c r="B5276" s="27" t="s">
        <v>10842</v>
      </c>
      <c r="C5276" s="27" t="s">
        <v>5440</v>
      </c>
      <c r="D5276" s="27" t="s">
        <v>811</v>
      </c>
      <c r="E5276" s="27" t="s">
        <v>26</v>
      </c>
      <c r="F5276" s="27" t="s">
        <v>32</v>
      </c>
      <c r="G5276" s="27"/>
      <c r="H5276" s="27" t="s">
        <v>64</v>
      </c>
      <c r="I5276" s="28">
        <v>78699100</v>
      </c>
      <c r="J5276" s="28">
        <v>0</v>
      </c>
      <c r="K5276" s="28">
        <v>78699100</v>
      </c>
      <c r="L5276" s="29">
        <v>3.91</v>
      </c>
      <c r="M5276" s="29">
        <f>IFERROR(_xlfn.XLOOKUP($B5276,'Ownership Metrics'!$A:$A,'Ownership Metrics'!$B:$B),"")</f>
        <v>4.08</v>
      </c>
      <c r="N5276" s="28">
        <f>IFERROR(_xlfn.XLOOKUP($B5276,'Ownership Metrics'!$A:$A,'Ownership Metrics'!$C:$C),"")</f>
        <v>3836</v>
      </c>
      <c r="O5276" s="29">
        <f>IFERROR(_xlfn.XLOOKUP($B5276,'Ownership Metrics'!$A:$A,'Ownership Metrics'!$D:$D),"")</f>
        <v>56.95</v>
      </c>
      <c r="P5276" s="29">
        <f>IFERROR(_xlfn.XLOOKUP($B5276,'Ownership Metrics'!$A:$A,'Ownership Metrics'!$E:$E),"")</f>
        <v>84.34</v>
      </c>
      <c r="Q5276" s="30">
        <f>IFERROR(_xlfn.XLOOKUP($B5276,'Ownership Metrics'!$A:$A,'Ownership Metrics'!$F:$F),"")</f>
        <v>6</v>
      </c>
      <c r="R5276" s="30">
        <f>IFERROR(_xlfn.XLOOKUP($B5276,'Ownership Metrics'!$A:$A,'Ownership Metrics'!$G:$G),"")</f>
        <v>62</v>
      </c>
      <c r="S5276" s="27" t="str">
        <f>IFERROR(_xlfn.XLOOKUP($B5276,'Ownership Metrics'!$A:$A,'Ownership Metrics'!$H:$H),"")</f>
        <v>Mayoritas</v>
      </c>
      <c r="T5276" s="27" t="str">
        <f>IFERROR(_xlfn.XLOOKUP($B5276,'Ownership Metrics'!$A:$A,'Ownership Metrics'!$I:$I),"")</f>
        <v>Tinggi</v>
      </c>
      <c r="U5276" s="27">
        <f>IF(COUNTIFS($B$2:$B5276,$B5276,$D$2:$D5276,$D5276)=1,1,0)</f>
        <v>1</v>
      </c>
      <c r="V5276" s="27">
        <f t="shared" si="247"/>
        <v>3.91</v>
      </c>
      <c r="W5276" s="27">
        <f t="shared" si="248"/>
        <v>5</v>
      </c>
      <c r="X5276" s="27">
        <f t="shared" si="246"/>
        <v>3.9099994724</v>
      </c>
    </row>
    <row r="5277" spans="1:24" x14ac:dyDescent="0.25">
      <c r="A5277" s="26">
        <v>46265</v>
      </c>
      <c r="B5277" s="27" t="s">
        <v>10842</v>
      </c>
      <c r="C5277" s="27" t="s">
        <v>5440</v>
      </c>
      <c r="D5277" s="27" t="s">
        <v>5444</v>
      </c>
      <c r="E5277" s="27" t="s">
        <v>35</v>
      </c>
      <c r="F5277" s="27" t="s">
        <v>23</v>
      </c>
      <c r="G5277" s="27" t="s">
        <v>36</v>
      </c>
      <c r="H5277" s="27" t="s">
        <v>24</v>
      </c>
      <c r="I5277" s="28">
        <v>1145000000</v>
      </c>
      <c r="J5277" s="28">
        <v>0</v>
      </c>
      <c r="K5277" s="28">
        <v>1145000000</v>
      </c>
      <c r="L5277" s="29">
        <v>56.95</v>
      </c>
      <c r="M5277" s="29">
        <f>IFERROR(_xlfn.XLOOKUP($B5277,'Ownership Metrics'!$A:$A,'Ownership Metrics'!$B:$B),"")</f>
        <v>4.08</v>
      </c>
      <c r="N5277" s="28">
        <f>IFERROR(_xlfn.XLOOKUP($B5277,'Ownership Metrics'!$A:$A,'Ownership Metrics'!$C:$C),"")</f>
        <v>3836</v>
      </c>
      <c r="O5277" s="29">
        <f>IFERROR(_xlfn.XLOOKUP($B5277,'Ownership Metrics'!$A:$A,'Ownership Metrics'!$D:$D),"")</f>
        <v>56.95</v>
      </c>
      <c r="P5277" s="29">
        <f>IFERROR(_xlfn.XLOOKUP($B5277,'Ownership Metrics'!$A:$A,'Ownership Metrics'!$E:$E),"")</f>
        <v>84.34</v>
      </c>
      <c r="Q5277" s="30">
        <f>IFERROR(_xlfn.XLOOKUP($B5277,'Ownership Metrics'!$A:$A,'Ownership Metrics'!$F:$F),"")</f>
        <v>6</v>
      </c>
      <c r="R5277" s="30">
        <f>IFERROR(_xlfn.XLOOKUP($B5277,'Ownership Metrics'!$A:$A,'Ownership Metrics'!$G:$G),"")</f>
        <v>62</v>
      </c>
      <c r="S5277" s="27" t="str">
        <f>IFERROR(_xlfn.XLOOKUP($B5277,'Ownership Metrics'!$A:$A,'Ownership Metrics'!$H:$H),"")</f>
        <v>Mayoritas</v>
      </c>
      <c r="T5277" s="27" t="str">
        <f>IFERROR(_xlfn.XLOOKUP($B5277,'Ownership Metrics'!$A:$A,'Ownership Metrics'!$I:$I),"")</f>
        <v>Tinggi</v>
      </c>
      <c r="U5277" s="27">
        <f>IF(COUNTIFS($B$2:$B5277,$B5277,$D$2:$D5277,$D5277)=1,1,0)</f>
        <v>1</v>
      </c>
      <c r="V5277" s="27">
        <f t="shared" si="247"/>
        <v>56.95</v>
      </c>
      <c r="W5277" s="27">
        <f t="shared" si="248"/>
        <v>1</v>
      </c>
      <c r="X5277" s="27">
        <f t="shared" si="246"/>
        <v>56.9499994723</v>
      </c>
    </row>
    <row r="5278" spans="1:24" x14ac:dyDescent="0.25">
      <c r="A5278" s="26">
        <v>46265</v>
      </c>
      <c r="B5278" s="27" t="s">
        <v>10843</v>
      </c>
      <c r="C5278" s="27" t="s">
        <v>5446</v>
      </c>
      <c r="D5278" s="27" t="s">
        <v>5441</v>
      </c>
      <c r="E5278" s="27" t="s">
        <v>22</v>
      </c>
      <c r="F5278" s="27" t="s">
        <v>23</v>
      </c>
      <c r="G5278" s="27"/>
      <c r="H5278" s="27" t="s">
        <v>24</v>
      </c>
      <c r="I5278" s="28">
        <v>99895000</v>
      </c>
      <c r="J5278" s="28">
        <v>0</v>
      </c>
      <c r="K5278" s="28">
        <v>99895000</v>
      </c>
      <c r="L5278" s="29">
        <v>1.2</v>
      </c>
      <c r="M5278" s="29">
        <f>IFERROR(_xlfn.XLOOKUP($B5278,'Ownership Metrics'!$A:$A,'Ownership Metrics'!$B:$B),"")</f>
        <v>1.66</v>
      </c>
      <c r="N5278" s="28">
        <f>IFERROR(_xlfn.XLOOKUP($B5278,'Ownership Metrics'!$A:$A,'Ownership Metrics'!$C:$C),"")</f>
        <v>6200</v>
      </c>
      <c r="O5278" s="29">
        <f>IFERROR(_xlfn.XLOOKUP($B5278,'Ownership Metrics'!$A:$A,'Ownership Metrics'!$D:$D),"")</f>
        <v>78.14</v>
      </c>
      <c r="P5278" s="29">
        <f>IFERROR(_xlfn.XLOOKUP($B5278,'Ownership Metrics'!$A:$A,'Ownership Metrics'!$E:$E),"")</f>
        <v>88.96</v>
      </c>
      <c r="Q5278" s="30">
        <f>IFERROR(_xlfn.XLOOKUP($B5278,'Ownership Metrics'!$A:$A,'Ownership Metrics'!$F:$F),"")</f>
        <v>6</v>
      </c>
      <c r="R5278" s="30">
        <f>IFERROR(_xlfn.XLOOKUP($B5278,'Ownership Metrics'!$A:$A,'Ownership Metrics'!$G:$G),"")</f>
        <v>74</v>
      </c>
      <c r="S5278" s="27" t="str">
        <f>IFERROR(_xlfn.XLOOKUP($B5278,'Ownership Metrics'!$A:$A,'Ownership Metrics'!$H:$H),"")</f>
        <v>Mayoritas</v>
      </c>
      <c r="T5278" s="27" t="str">
        <f>IFERROR(_xlfn.XLOOKUP($B5278,'Ownership Metrics'!$A:$A,'Ownership Metrics'!$I:$I),"")</f>
        <v>Tinggi</v>
      </c>
      <c r="U5278" s="27">
        <f>IF(COUNTIFS($B$2:$B5278,$B5278,$D$2:$D5278,$D5278)=1,1,0)</f>
        <v>1</v>
      </c>
      <c r="V5278" s="27">
        <f t="shared" si="247"/>
        <v>1.2</v>
      </c>
      <c r="W5278" s="27">
        <f t="shared" si="248"/>
        <v>6</v>
      </c>
      <c r="X5278" s="27">
        <f t="shared" si="246"/>
        <v>1.1999994722</v>
      </c>
    </row>
    <row r="5279" spans="1:24" x14ac:dyDescent="0.25">
      <c r="A5279" s="26">
        <v>46265</v>
      </c>
      <c r="B5279" s="27" t="s">
        <v>10843</v>
      </c>
      <c r="C5279" s="27" t="s">
        <v>5446</v>
      </c>
      <c r="D5279" s="27" t="s">
        <v>5447</v>
      </c>
      <c r="E5279" s="27" t="s">
        <v>22</v>
      </c>
      <c r="F5279" s="27" t="s">
        <v>23</v>
      </c>
      <c r="G5279" s="27"/>
      <c r="H5279" s="27" t="s">
        <v>24</v>
      </c>
      <c r="I5279" s="28">
        <v>6500000000</v>
      </c>
      <c r="J5279" s="28">
        <v>0</v>
      </c>
      <c r="K5279" s="28">
        <v>6500000000</v>
      </c>
      <c r="L5279" s="29">
        <v>78.14</v>
      </c>
      <c r="M5279" s="29">
        <f>IFERROR(_xlfn.XLOOKUP($B5279,'Ownership Metrics'!$A:$A,'Ownership Metrics'!$B:$B),"")</f>
        <v>1.66</v>
      </c>
      <c r="N5279" s="28">
        <f>IFERROR(_xlfn.XLOOKUP($B5279,'Ownership Metrics'!$A:$A,'Ownership Metrics'!$C:$C),"")</f>
        <v>6200</v>
      </c>
      <c r="O5279" s="29">
        <f>IFERROR(_xlfn.XLOOKUP($B5279,'Ownership Metrics'!$A:$A,'Ownership Metrics'!$D:$D),"")</f>
        <v>78.14</v>
      </c>
      <c r="P5279" s="29">
        <f>IFERROR(_xlfn.XLOOKUP($B5279,'Ownership Metrics'!$A:$A,'Ownership Metrics'!$E:$E),"")</f>
        <v>88.96</v>
      </c>
      <c r="Q5279" s="30">
        <f>IFERROR(_xlfn.XLOOKUP($B5279,'Ownership Metrics'!$A:$A,'Ownership Metrics'!$F:$F),"")</f>
        <v>6</v>
      </c>
      <c r="R5279" s="30">
        <f>IFERROR(_xlfn.XLOOKUP($B5279,'Ownership Metrics'!$A:$A,'Ownership Metrics'!$G:$G),"")</f>
        <v>74</v>
      </c>
      <c r="S5279" s="27" t="str">
        <f>IFERROR(_xlfn.XLOOKUP($B5279,'Ownership Metrics'!$A:$A,'Ownership Metrics'!$H:$H),"")</f>
        <v>Mayoritas</v>
      </c>
      <c r="T5279" s="27" t="str">
        <f>IFERROR(_xlfn.XLOOKUP($B5279,'Ownership Metrics'!$A:$A,'Ownership Metrics'!$I:$I),"")</f>
        <v>Tinggi</v>
      </c>
      <c r="U5279" s="27">
        <f>IF(COUNTIFS($B$2:$B5279,$B5279,$D$2:$D5279,$D5279)=1,1,0)</f>
        <v>1</v>
      </c>
      <c r="V5279" s="27">
        <f t="shared" si="247"/>
        <v>78.14</v>
      </c>
      <c r="W5279" s="27">
        <f t="shared" si="248"/>
        <v>1</v>
      </c>
      <c r="X5279" s="27">
        <f t="shared" si="246"/>
        <v>78.139999472100001</v>
      </c>
    </row>
    <row r="5280" spans="1:24" x14ac:dyDescent="0.25">
      <c r="A5280" s="26">
        <v>46265</v>
      </c>
      <c r="B5280" s="27" t="s">
        <v>10843</v>
      </c>
      <c r="C5280" s="27" t="s">
        <v>5446</v>
      </c>
      <c r="D5280" s="27" t="s">
        <v>5443</v>
      </c>
      <c r="E5280" s="27" t="s">
        <v>22</v>
      </c>
      <c r="F5280" s="27" t="s">
        <v>23</v>
      </c>
      <c r="G5280" s="27"/>
      <c r="H5280" s="27" t="s">
        <v>24</v>
      </c>
      <c r="I5280" s="28">
        <v>314605100</v>
      </c>
      <c r="J5280" s="28">
        <v>0</v>
      </c>
      <c r="K5280" s="28">
        <v>314605100</v>
      </c>
      <c r="L5280" s="29">
        <v>3.78</v>
      </c>
      <c r="M5280" s="29">
        <f>IFERROR(_xlfn.XLOOKUP($B5280,'Ownership Metrics'!$A:$A,'Ownership Metrics'!$B:$B),"")</f>
        <v>1.66</v>
      </c>
      <c r="N5280" s="28">
        <f>IFERROR(_xlfn.XLOOKUP($B5280,'Ownership Metrics'!$A:$A,'Ownership Metrics'!$C:$C),"")</f>
        <v>6200</v>
      </c>
      <c r="O5280" s="29">
        <f>IFERROR(_xlfn.XLOOKUP($B5280,'Ownership Metrics'!$A:$A,'Ownership Metrics'!$D:$D),"")</f>
        <v>78.14</v>
      </c>
      <c r="P5280" s="29">
        <f>IFERROR(_xlfn.XLOOKUP($B5280,'Ownership Metrics'!$A:$A,'Ownership Metrics'!$E:$E),"")</f>
        <v>88.96</v>
      </c>
      <c r="Q5280" s="30">
        <f>IFERROR(_xlfn.XLOOKUP($B5280,'Ownership Metrics'!$A:$A,'Ownership Metrics'!$F:$F),"")</f>
        <v>6</v>
      </c>
      <c r="R5280" s="30">
        <f>IFERROR(_xlfn.XLOOKUP($B5280,'Ownership Metrics'!$A:$A,'Ownership Metrics'!$G:$G),"")</f>
        <v>74</v>
      </c>
      <c r="S5280" s="27" t="str">
        <f>IFERROR(_xlfn.XLOOKUP($B5280,'Ownership Metrics'!$A:$A,'Ownership Metrics'!$H:$H),"")</f>
        <v>Mayoritas</v>
      </c>
      <c r="T5280" s="27" t="str">
        <f>IFERROR(_xlfn.XLOOKUP($B5280,'Ownership Metrics'!$A:$A,'Ownership Metrics'!$I:$I),"")</f>
        <v>Tinggi</v>
      </c>
      <c r="U5280" s="27">
        <f>IF(COUNTIFS($B$2:$B5280,$B5280,$D$2:$D5280,$D5280)=1,1,0)</f>
        <v>1</v>
      </c>
      <c r="V5280" s="27">
        <f t="shared" si="247"/>
        <v>3.78</v>
      </c>
      <c r="W5280" s="27">
        <f t="shared" si="248"/>
        <v>5</v>
      </c>
      <c r="X5280" s="27">
        <f t="shared" si="246"/>
        <v>3.7799994719999996</v>
      </c>
    </row>
    <row r="5281" spans="1:24" x14ac:dyDescent="0.25">
      <c r="A5281" s="26">
        <v>46265</v>
      </c>
      <c r="B5281" s="27" t="s">
        <v>10843</v>
      </c>
      <c r="C5281" s="27" t="s">
        <v>5446</v>
      </c>
      <c r="D5281" s="27" t="s">
        <v>1229</v>
      </c>
      <c r="E5281" s="27" t="s">
        <v>26</v>
      </c>
      <c r="F5281" s="27" t="s">
        <v>32</v>
      </c>
      <c r="G5281" s="27"/>
      <c r="H5281" s="27" t="s">
        <v>64</v>
      </c>
      <c r="I5281" s="28">
        <v>500000000</v>
      </c>
      <c r="J5281" s="28">
        <v>0</v>
      </c>
      <c r="K5281" s="28">
        <v>500000000</v>
      </c>
      <c r="L5281" s="29">
        <v>6.01</v>
      </c>
      <c r="M5281" s="29">
        <f>IFERROR(_xlfn.XLOOKUP($B5281,'Ownership Metrics'!$A:$A,'Ownership Metrics'!$B:$B),"")</f>
        <v>1.66</v>
      </c>
      <c r="N5281" s="28">
        <f>IFERROR(_xlfn.XLOOKUP($B5281,'Ownership Metrics'!$A:$A,'Ownership Metrics'!$C:$C),"")</f>
        <v>6200</v>
      </c>
      <c r="O5281" s="29">
        <f>IFERROR(_xlfn.XLOOKUP($B5281,'Ownership Metrics'!$A:$A,'Ownership Metrics'!$D:$D),"")</f>
        <v>78.14</v>
      </c>
      <c r="P5281" s="29">
        <f>IFERROR(_xlfn.XLOOKUP($B5281,'Ownership Metrics'!$A:$A,'Ownership Metrics'!$E:$E),"")</f>
        <v>88.96</v>
      </c>
      <c r="Q5281" s="30">
        <f>IFERROR(_xlfn.XLOOKUP($B5281,'Ownership Metrics'!$A:$A,'Ownership Metrics'!$F:$F),"")</f>
        <v>6</v>
      </c>
      <c r="R5281" s="30">
        <f>IFERROR(_xlfn.XLOOKUP($B5281,'Ownership Metrics'!$A:$A,'Ownership Metrics'!$G:$G),"")</f>
        <v>74</v>
      </c>
      <c r="S5281" s="27" t="str">
        <f>IFERROR(_xlfn.XLOOKUP($B5281,'Ownership Metrics'!$A:$A,'Ownership Metrics'!$H:$H),"")</f>
        <v>Mayoritas</v>
      </c>
      <c r="T5281" s="27" t="str">
        <f>IFERROR(_xlfn.XLOOKUP($B5281,'Ownership Metrics'!$A:$A,'Ownership Metrics'!$I:$I),"")</f>
        <v>Tinggi</v>
      </c>
      <c r="U5281" s="27">
        <f>IF(COUNTIFS($B$2:$B5281,$B5281,$D$2:$D5281,$D5281)=1,1,0)</f>
        <v>1</v>
      </c>
      <c r="V5281" s="27">
        <f t="shared" si="247"/>
        <v>6.01</v>
      </c>
      <c r="W5281" s="27">
        <f t="shared" si="248"/>
        <v>2</v>
      </c>
      <c r="X5281" s="27">
        <f t="shared" si="246"/>
        <v>6.0099994718999996</v>
      </c>
    </row>
    <row r="5282" spans="1:24" x14ac:dyDescent="0.25">
      <c r="A5282" s="26">
        <v>46265</v>
      </c>
      <c r="B5282" s="27" t="s">
        <v>10843</v>
      </c>
      <c r="C5282" s="27" t="s">
        <v>5446</v>
      </c>
      <c r="D5282" s="27" t="s">
        <v>939</v>
      </c>
      <c r="E5282" s="27" t="s">
        <v>26</v>
      </c>
      <c r="F5282" s="27" t="s">
        <v>32</v>
      </c>
      <c r="G5282" s="27"/>
      <c r="H5282" s="27" t="s">
        <v>940</v>
      </c>
      <c r="I5282" s="28">
        <v>400000500</v>
      </c>
      <c r="J5282" s="28">
        <v>0</v>
      </c>
      <c r="K5282" s="28">
        <v>400000500</v>
      </c>
      <c r="L5282" s="29">
        <v>4.8099999999999996</v>
      </c>
      <c r="M5282" s="29">
        <f>IFERROR(_xlfn.XLOOKUP($B5282,'Ownership Metrics'!$A:$A,'Ownership Metrics'!$B:$B),"")</f>
        <v>1.66</v>
      </c>
      <c r="N5282" s="28">
        <f>IFERROR(_xlfn.XLOOKUP($B5282,'Ownership Metrics'!$A:$A,'Ownership Metrics'!$C:$C),"")</f>
        <v>6200</v>
      </c>
      <c r="O5282" s="29">
        <f>IFERROR(_xlfn.XLOOKUP($B5282,'Ownership Metrics'!$A:$A,'Ownership Metrics'!$D:$D),"")</f>
        <v>78.14</v>
      </c>
      <c r="P5282" s="29">
        <f>IFERROR(_xlfn.XLOOKUP($B5282,'Ownership Metrics'!$A:$A,'Ownership Metrics'!$E:$E),"")</f>
        <v>88.96</v>
      </c>
      <c r="Q5282" s="30">
        <f>IFERROR(_xlfn.XLOOKUP($B5282,'Ownership Metrics'!$A:$A,'Ownership Metrics'!$F:$F),"")</f>
        <v>6</v>
      </c>
      <c r="R5282" s="30">
        <f>IFERROR(_xlfn.XLOOKUP($B5282,'Ownership Metrics'!$A:$A,'Ownership Metrics'!$G:$G),"")</f>
        <v>74</v>
      </c>
      <c r="S5282" s="27" t="str">
        <f>IFERROR(_xlfn.XLOOKUP($B5282,'Ownership Metrics'!$A:$A,'Ownership Metrics'!$H:$H),"")</f>
        <v>Mayoritas</v>
      </c>
      <c r="T5282" s="27" t="str">
        <f>IFERROR(_xlfn.XLOOKUP($B5282,'Ownership Metrics'!$A:$A,'Ownership Metrics'!$I:$I),"")</f>
        <v>Tinggi</v>
      </c>
      <c r="U5282" s="27">
        <f>IF(COUNTIFS($B$2:$B5282,$B5282,$D$2:$D5282,$D5282)=1,1,0)</f>
        <v>1</v>
      </c>
      <c r="V5282" s="27">
        <f t="shared" si="247"/>
        <v>4.8099999999999996</v>
      </c>
      <c r="W5282" s="27">
        <f t="shared" si="248"/>
        <v>3</v>
      </c>
      <c r="X5282" s="27">
        <f t="shared" si="246"/>
        <v>4.8099994717999994</v>
      </c>
    </row>
    <row r="5283" spans="1:24" x14ac:dyDescent="0.25">
      <c r="A5283" s="26">
        <v>46265</v>
      </c>
      <c r="B5283" s="27" t="s">
        <v>10843</v>
      </c>
      <c r="C5283" s="27" t="s">
        <v>5446</v>
      </c>
      <c r="D5283" s="27" t="s">
        <v>811</v>
      </c>
      <c r="E5283" s="27" t="s">
        <v>26</v>
      </c>
      <c r="F5283" s="27" t="s">
        <v>32</v>
      </c>
      <c r="G5283" s="27"/>
      <c r="H5283" s="27" t="s">
        <v>64</v>
      </c>
      <c r="I5283" s="28">
        <v>365854000</v>
      </c>
      <c r="J5283" s="28">
        <v>0</v>
      </c>
      <c r="K5283" s="28">
        <v>365854000</v>
      </c>
      <c r="L5283" s="29">
        <v>4.4000000000000004</v>
      </c>
      <c r="M5283" s="29">
        <f>IFERROR(_xlfn.XLOOKUP($B5283,'Ownership Metrics'!$A:$A,'Ownership Metrics'!$B:$B),"")</f>
        <v>1.66</v>
      </c>
      <c r="N5283" s="28">
        <f>IFERROR(_xlfn.XLOOKUP($B5283,'Ownership Metrics'!$A:$A,'Ownership Metrics'!$C:$C),"")</f>
        <v>6200</v>
      </c>
      <c r="O5283" s="29">
        <f>IFERROR(_xlfn.XLOOKUP($B5283,'Ownership Metrics'!$A:$A,'Ownership Metrics'!$D:$D),"")</f>
        <v>78.14</v>
      </c>
      <c r="P5283" s="29">
        <f>IFERROR(_xlfn.XLOOKUP($B5283,'Ownership Metrics'!$A:$A,'Ownership Metrics'!$E:$E),"")</f>
        <v>88.96</v>
      </c>
      <c r="Q5283" s="30">
        <f>IFERROR(_xlfn.XLOOKUP($B5283,'Ownership Metrics'!$A:$A,'Ownership Metrics'!$F:$F),"")</f>
        <v>6</v>
      </c>
      <c r="R5283" s="30">
        <f>IFERROR(_xlfn.XLOOKUP($B5283,'Ownership Metrics'!$A:$A,'Ownership Metrics'!$G:$G),"")</f>
        <v>74</v>
      </c>
      <c r="S5283" s="27" t="str">
        <f>IFERROR(_xlfn.XLOOKUP($B5283,'Ownership Metrics'!$A:$A,'Ownership Metrics'!$H:$H),"")</f>
        <v>Mayoritas</v>
      </c>
      <c r="T5283" s="27" t="str">
        <f>IFERROR(_xlfn.XLOOKUP($B5283,'Ownership Metrics'!$A:$A,'Ownership Metrics'!$I:$I),"")</f>
        <v>Tinggi</v>
      </c>
      <c r="U5283" s="27">
        <f>IF(COUNTIFS($B$2:$B5283,$B5283,$D$2:$D5283,$D5283)=1,1,0)</f>
        <v>1</v>
      </c>
      <c r="V5283" s="27">
        <f t="shared" si="247"/>
        <v>4.4000000000000004</v>
      </c>
      <c r="W5283" s="27">
        <f t="shared" si="248"/>
        <v>4</v>
      </c>
      <c r="X5283" s="27">
        <f t="shared" si="246"/>
        <v>4.3999994717000002</v>
      </c>
    </row>
    <row r="5284" spans="1:24" x14ac:dyDescent="0.25">
      <c r="A5284" s="26">
        <v>46265</v>
      </c>
      <c r="B5284" s="27" t="s">
        <v>10844</v>
      </c>
      <c r="C5284" s="27" t="s">
        <v>5449</v>
      </c>
      <c r="D5284" s="27" t="s">
        <v>5441</v>
      </c>
      <c r="E5284" s="27" t="s">
        <v>22</v>
      </c>
      <c r="F5284" s="27" t="s">
        <v>23</v>
      </c>
      <c r="G5284" s="27"/>
      <c r="H5284" s="27" t="s">
        <v>24</v>
      </c>
      <c r="I5284" s="28">
        <v>27500000</v>
      </c>
      <c r="J5284" s="28">
        <v>0</v>
      </c>
      <c r="K5284" s="28">
        <v>27500000</v>
      </c>
      <c r="L5284" s="29">
        <v>3.67</v>
      </c>
      <c r="M5284" s="29">
        <f>IFERROR(_xlfn.XLOOKUP($B5284,'Ownership Metrics'!$A:$A,'Ownership Metrics'!$B:$B),"")</f>
        <v>3.92</v>
      </c>
      <c r="N5284" s="28">
        <f>IFERROR(_xlfn.XLOOKUP($B5284,'Ownership Metrics'!$A:$A,'Ownership Metrics'!$C:$C),"")</f>
        <v>6500</v>
      </c>
      <c r="O5284" s="29">
        <f>IFERROR(_xlfn.XLOOKUP($B5284,'Ownership Metrics'!$A:$A,'Ownership Metrics'!$D:$D),"")</f>
        <v>79.989999999999995</v>
      </c>
      <c r="P5284" s="29">
        <f>IFERROR(_xlfn.XLOOKUP($B5284,'Ownership Metrics'!$A:$A,'Ownership Metrics'!$E:$E),"")</f>
        <v>92.41</v>
      </c>
      <c r="Q5284" s="30">
        <f>IFERROR(_xlfn.XLOOKUP($B5284,'Ownership Metrics'!$A:$A,'Ownership Metrics'!$F:$F),"")</f>
        <v>4</v>
      </c>
      <c r="R5284" s="30">
        <f>IFERROR(_xlfn.XLOOKUP($B5284,'Ownership Metrics'!$A:$A,'Ownership Metrics'!$G:$G),"")</f>
        <v>78</v>
      </c>
      <c r="S5284" s="27" t="str">
        <f>IFERROR(_xlfn.XLOOKUP($B5284,'Ownership Metrics'!$A:$A,'Ownership Metrics'!$H:$H),"")</f>
        <v>Mayoritas</v>
      </c>
      <c r="T5284" s="27" t="str">
        <f>IFERROR(_xlfn.XLOOKUP($B5284,'Ownership Metrics'!$A:$A,'Ownership Metrics'!$I:$I),"")</f>
        <v>Tinggi</v>
      </c>
      <c r="U5284" s="27">
        <f>IF(COUNTIFS($B$2:$B5284,$B5284,$D$2:$D5284,$D5284)=1,1,0)</f>
        <v>1</v>
      </c>
      <c r="V5284" s="27">
        <f t="shared" si="247"/>
        <v>3.67</v>
      </c>
      <c r="W5284" s="27">
        <f t="shared" si="248"/>
        <v>4</v>
      </c>
      <c r="X5284" s="27">
        <f t="shared" si="246"/>
        <v>3.6699994715999997</v>
      </c>
    </row>
    <row r="5285" spans="1:24" x14ac:dyDescent="0.25">
      <c r="A5285" s="26">
        <v>46265</v>
      </c>
      <c r="B5285" s="27" t="s">
        <v>10844</v>
      </c>
      <c r="C5285" s="27" t="s">
        <v>5449</v>
      </c>
      <c r="D5285" s="27" t="s">
        <v>5443</v>
      </c>
      <c r="E5285" s="27" t="s">
        <v>22</v>
      </c>
      <c r="F5285" s="27" t="s">
        <v>23</v>
      </c>
      <c r="G5285" s="27"/>
      <c r="H5285" s="27" t="s">
        <v>24</v>
      </c>
      <c r="I5285" s="28">
        <v>29000000</v>
      </c>
      <c r="J5285" s="28">
        <v>0</v>
      </c>
      <c r="K5285" s="28">
        <v>29000000</v>
      </c>
      <c r="L5285" s="29">
        <v>3.87</v>
      </c>
      <c r="M5285" s="29">
        <f>IFERROR(_xlfn.XLOOKUP($B5285,'Ownership Metrics'!$A:$A,'Ownership Metrics'!$B:$B),"")</f>
        <v>3.92</v>
      </c>
      <c r="N5285" s="28">
        <f>IFERROR(_xlfn.XLOOKUP($B5285,'Ownership Metrics'!$A:$A,'Ownership Metrics'!$C:$C),"")</f>
        <v>6500</v>
      </c>
      <c r="O5285" s="29">
        <f>IFERROR(_xlfn.XLOOKUP($B5285,'Ownership Metrics'!$A:$A,'Ownership Metrics'!$D:$D),"")</f>
        <v>79.989999999999995</v>
      </c>
      <c r="P5285" s="29">
        <f>IFERROR(_xlfn.XLOOKUP($B5285,'Ownership Metrics'!$A:$A,'Ownership Metrics'!$E:$E),"")</f>
        <v>92.41</v>
      </c>
      <c r="Q5285" s="30">
        <f>IFERROR(_xlfn.XLOOKUP($B5285,'Ownership Metrics'!$A:$A,'Ownership Metrics'!$F:$F),"")</f>
        <v>4</v>
      </c>
      <c r="R5285" s="30">
        <f>IFERROR(_xlfn.XLOOKUP($B5285,'Ownership Metrics'!$A:$A,'Ownership Metrics'!$G:$G),"")</f>
        <v>78</v>
      </c>
      <c r="S5285" s="27" t="str">
        <f>IFERROR(_xlfn.XLOOKUP($B5285,'Ownership Metrics'!$A:$A,'Ownership Metrics'!$H:$H),"")</f>
        <v>Mayoritas</v>
      </c>
      <c r="T5285" s="27" t="str">
        <f>IFERROR(_xlfn.XLOOKUP($B5285,'Ownership Metrics'!$A:$A,'Ownership Metrics'!$I:$I),"")</f>
        <v>Tinggi</v>
      </c>
      <c r="U5285" s="27">
        <f>IF(COUNTIFS($B$2:$B5285,$B5285,$D$2:$D5285,$D5285)=1,1,0)</f>
        <v>1</v>
      </c>
      <c r="V5285" s="27">
        <f t="shared" si="247"/>
        <v>3.87</v>
      </c>
      <c r="W5285" s="27">
        <f t="shared" si="248"/>
        <v>3</v>
      </c>
      <c r="X5285" s="27">
        <f t="shared" si="246"/>
        <v>3.8699994714999999</v>
      </c>
    </row>
    <row r="5286" spans="1:24" x14ac:dyDescent="0.25">
      <c r="A5286" s="26">
        <v>46265</v>
      </c>
      <c r="B5286" s="27" t="s">
        <v>10844</v>
      </c>
      <c r="C5286" s="27" t="s">
        <v>5449</v>
      </c>
      <c r="D5286" s="27" t="s">
        <v>5450</v>
      </c>
      <c r="E5286" s="27" t="s">
        <v>22</v>
      </c>
      <c r="F5286" s="27" t="s">
        <v>23</v>
      </c>
      <c r="G5286" s="27"/>
      <c r="H5286" s="27" t="s">
        <v>24</v>
      </c>
      <c r="I5286" s="28">
        <v>599960000</v>
      </c>
      <c r="J5286" s="28">
        <v>0</v>
      </c>
      <c r="K5286" s="28">
        <v>599960000</v>
      </c>
      <c r="L5286" s="29">
        <v>79.989999999999995</v>
      </c>
      <c r="M5286" s="29">
        <f>IFERROR(_xlfn.XLOOKUP($B5286,'Ownership Metrics'!$A:$A,'Ownership Metrics'!$B:$B),"")</f>
        <v>3.92</v>
      </c>
      <c r="N5286" s="28">
        <f>IFERROR(_xlfn.XLOOKUP($B5286,'Ownership Metrics'!$A:$A,'Ownership Metrics'!$C:$C),"")</f>
        <v>6500</v>
      </c>
      <c r="O5286" s="29">
        <f>IFERROR(_xlfn.XLOOKUP($B5286,'Ownership Metrics'!$A:$A,'Ownership Metrics'!$D:$D),"")</f>
        <v>79.989999999999995</v>
      </c>
      <c r="P5286" s="29">
        <f>IFERROR(_xlfn.XLOOKUP($B5286,'Ownership Metrics'!$A:$A,'Ownership Metrics'!$E:$E),"")</f>
        <v>92.41</v>
      </c>
      <c r="Q5286" s="30">
        <f>IFERROR(_xlfn.XLOOKUP($B5286,'Ownership Metrics'!$A:$A,'Ownership Metrics'!$F:$F),"")</f>
        <v>4</v>
      </c>
      <c r="R5286" s="30">
        <f>IFERROR(_xlfn.XLOOKUP($B5286,'Ownership Metrics'!$A:$A,'Ownership Metrics'!$G:$G),"")</f>
        <v>78</v>
      </c>
      <c r="S5286" s="27" t="str">
        <f>IFERROR(_xlfn.XLOOKUP($B5286,'Ownership Metrics'!$A:$A,'Ownership Metrics'!$H:$H),"")</f>
        <v>Mayoritas</v>
      </c>
      <c r="T5286" s="27" t="str">
        <f>IFERROR(_xlfn.XLOOKUP($B5286,'Ownership Metrics'!$A:$A,'Ownership Metrics'!$I:$I),"")</f>
        <v>Tinggi</v>
      </c>
      <c r="U5286" s="27">
        <f>IF(COUNTIFS($B$2:$B5286,$B5286,$D$2:$D5286,$D5286)=1,1,0)</f>
        <v>1</v>
      </c>
      <c r="V5286" s="27">
        <f t="shared" si="247"/>
        <v>79.989999999999995</v>
      </c>
      <c r="W5286" s="27">
        <f t="shared" si="248"/>
        <v>1</v>
      </c>
      <c r="X5286" s="27">
        <f t="shared" si="246"/>
        <v>79.989999471399997</v>
      </c>
    </row>
    <row r="5287" spans="1:24" x14ac:dyDescent="0.25">
      <c r="A5287" s="26">
        <v>46265</v>
      </c>
      <c r="B5287" s="27" t="s">
        <v>10844</v>
      </c>
      <c r="C5287" s="27" t="s">
        <v>5449</v>
      </c>
      <c r="D5287" s="27" t="s">
        <v>939</v>
      </c>
      <c r="E5287" s="27" t="s">
        <v>26</v>
      </c>
      <c r="F5287" s="27" t="s">
        <v>32</v>
      </c>
      <c r="G5287" s="27"/>
      <c r="H5287" s="27" t="s">
        <v>940</v>
      </c>
      <c r="I5287" s="28">
        <v>64099600</v>
      </c>
      <c r="J5287" s="28">
        <v>0</v>
      </c>
      <c r="K5287" s="28">
        <v>64099600</v>
      </c>
      <c r="L5287" s="29">
        <v>8.5500000000000007</v>
      </c>
      <c r="M5287" s="29">
        <f>IFERROR(_xlfn.XLOOKUP($B5287,'Ownership Metrics'!$A:$A,'Ownership Metrics'!$B:$B),"")</f>
        <v>3.92</v>
      </c>
      <c r="N5287" s="28">
        <f>IFERROR(_xlfn.XLOOKUP($B5287,'Ownership Metrics'!$A:$A,'Ownership Metrics'!$C:$C),"")</f>
        <v>6500</v>
      </c>
      <c r="O5287" s="29">
        <f>IFERROR(_xlfn.XLOOKUP($B5287,'Ownership Metrics'!$A:$A,'Ownership Metrics'!$D:$D),"")</f>
        <v>79.989999999999995</v>
      </c>
      <c r="P5287" s="29">
        <f>IFERROR(_xlfn.XLOOKUP($B5287,'Ownership Metrics'!$A:$A,'Ownership Metrics'!$E:$E),"")</f>
        <v>92.41</v>
      </c>
      <c r="Q5287" s="30">
        <f>IFERROR(_xlfn.XLOOKUP($B5287,'Ownership Metrics'!$A:$A,'Ownership Metrics'!$F:$F),"")</f>
        <v>4</v>
      </c>
      <c r="R5287" s="30">
        <f>IFERROR(_xlfn.XLOOKUP($B5287,'Ownership Metrics'!$A:$A,'Ownership Metrics'!$G:$G),"")</f>
        <v>78</v>
      </c>
      <c r="S5287" s="27" t="str">
        <f>IFERROR(_xlfn.XLOOKUP($B5287,'Ownership Metrics'!$A:$A,'Ownership Metrics'!$H:$H),"")</f>
        <v>Mayoritas</v>
      </c>
      <c r="T5287" s="27" t="str">
        <f>IFERROR(_xlfn.XLOOKUP($B5287,'Ownership Metrics'!$A:$A,'Ownership Metrics'!$I:$I),"")</f>
        <v>Tinggi</v>
      </c>
      <c r="U5287" s="27">
        <f>IF(COUNTIFS($B$2:$B5287,$B5287,$D$2:$D5287,$D5287)=1,1,0)</f>
        <v>1</v>
      </c>
      <c r="V5287" s="27">
        <f t="shared" si="247"/>
        <v>8.5500000000000007</v>
      </c>
      <c r="W5287" s="27">
        <f t="shared" si="248"/>
        <v>2</v>
      </c>
      <c r="X5287" s="27">
        <f t="shared" si="246"/>
        <v>8.5499994713000014</v>
      </c>
    </row>
    <row r="5288" spans="1:24" x14ac:dyDescent="0.25">
      <c r="A5288" s="26">
        <v>46265</v>
      </c>
      <c r="B5288" s="27" t="s">
        <v>10845</v>
      </c>
      <c r="C5288" s="27" t="s">
        <v>5452</v>
      </c>
      <c r="D5288" s="27" t="s">
        <v>5453</v>
      </c>
      <c r="E5288" s="27" t="s">
        <v>22</v>
      </c>
      <c r="F5288" s="27" t="s">
        <v>32</v>
      </c>
      <c r="G5288" s="27"/>
      <c r="H5288" s="27" t="s">
        <v>2915</v>
      </c>
      <c r="I5288" s="28">
        <v>1443805382</v>
      </c>
      <c r="J5288" s="28">
        <v>0</v>
      </c>
      <c r="K5288" s="28">
        <v>1443805382</v>
      </c>
      <c r="L5288" s="29">
        <v>62.42</v>
      </c>
      <c r="M5288" s="29">
        <f>IFERROR(_xlfn.XLOOKUP($B5288,'Ownership Metrics'!$A:$A,'Ownership Metrics'!$B:$B),"")</f>
        <v>24.56</v>
      </c>
      <c r="N5288" s="28">
        <f>IFERROR(_xlfn.XLOOKUP($B5288,'Ownership Metrics'!$A:$A,'Ownership Metrics'!$C:$C),"")</f>
        <v>3949</v>
      </c>
      <c r="O5288" s="29">
        <f>IFERROR(_xlfn.XLOOKUP($B5288,'Ownership Metrics'!$A:$A,'Ownership Metrics'!$D:$D),"")</f>
        <v>62.42</v>
      </c>
      <c r="P5288" s="29">
        <f>IFERROR(_xlfn.XLOOKUP($B5288,'Ownership Metrics'!$A:$A,'Ownership Metrics'!$E:$E),"")</f>
        <v>71.69</v>
      </c>
      <c r="Q5288" s="30">
        <f>IFERROR(_xlfn.XLOOKUP($B5288,'Ownership Metrics'!$A:$A,'Ownership Metrics'!$F:$F),"")</f>
        <v>5</v>
      </c>
      <c r="R5288" s="30">
        <f>IFERROR(_xlfn.XLOOKUP($B5288,'Ownership Metrics'!$A:$A,'Ownership Metrics'!$G:$G),"")</f>
        <v>59</v>
      </c>
      <c r="S5288" s="27" t="str">
        <f>IFERROR(_xlfn.XLOOKUP($B5288,'Ownership Metrics'!$A:$A,'Ownership Metrics'!$H:$H),"")</f>
        <v>Mayoritas</v>
      </c>
      <c r="T5288" s="27" t="str">
        <f>IFERROR(_xlfn.XLOOKUP($B5288,'Ownership Metrics'!$A:$A,'Ownership Metrics'!$I:$I),"")</f>
        <v>Tinggi</v>
      </c>
      <c r="U5288" s="27">
        <f>IF(COUNTIFS($B$2:$B5288,$B5288,$D$2:$D5288,$D5288)=1,1,0)</f>
        <v>1</v>
      </c>
      <c r="V5288" s="27">
        <f t="shared" si="247"/>
        <v>62.42</v>
      </c>
      <c r="W5288" s="27">
        <f t="shared" si="248"/>
        <v>1</v>
      </c>
      <c r="X5288" s="27">
        <f t="shared" si="246"/>
        <v>62.419999471200001</v>
      </c>
    </row>
    <row r="5289" spans="1:24" x14ac:dyDescent="0.25">
      <c r="A5289" s="26">
        <v>46265</v>
      </c>
      <c r="B5289" s="27" t="s">
        <v>10845</v>
      </c>
      <c r="C5289" s="27" t="s">
        <v>5452</v>
      </c>
      <c r="D5289" s="27" t="s">
        <v>1190</v>
      </c>
      <c r="E5289" s="27" t="s">
        <v>22</v>
      </c>
      <c r="F5289" s="27" t="s">
        <v>32</v>
      </c>
      <c r="G5289" s="27"/>
      <c r="H5289" s="27" t="s">
        <v>256</v>
      </c>
      <c r="I5289" s="28">
        <v>53878384</v>
      </c>
      <c r="J5289" s="28">
        <v>0</v>
      </c>
      <c r="K5289" s="28">
        <v>53878384</v>
      </c>
      <c r="L5289" s="29">
        <v>2.33</v>
      </c>
      <c r="M5289" s="29">
        <f>IFERROR(_xlfn.XLOOKUP($B5289,'Ownership Metrics'!$A:$A,'Ownership Metrics'!$B:$B),"")</f>
        <v>24.56</v>
      </c>
      <c r="N5289" s="28">
        <f>IFERROR(_xlfn.XLOOKUP($B5289,'Ownership Metrics'!$A:$A,'Ownership Metrics'!$C:$C),"")</f>
        <v>3949</v>
      </c>
      <c r="O5289" s="29">
        <f>IFERROR(_xlfn.XLOOKUP($B5289,'Ownership Metrics'!$A:$A,'Ownership Metrics'!$D:$D),"")</f>
        <v>62.42</v>
      </c>
      <c r="P5289" s="29">
        <f>IFERROR(_xlfn.XLOOKUP($B5289,'Ownership Metrics'!$A:$A,'Ownership Metrics'!$E:$E),"")</f>
        <v>71.69</v>
      </c>
      <c r="Q5289" s="30">
        <f>IFERROR(_xlfn.XLOOKUP($B5289,'Ownership Metrics'!$A:$A,'Ownership Metrics'!$F:$F),"")</f>
        <v>5</v>
      </c>
      <c r="R5289" s="30">
        <f>IFERROR(_xlfn.XLOOKUP($B5289,'Ownership Metrics'!$A:$A,'Ownership Metrics'!$G:$G),"")</f>
        <v>59</v>
      </c>
      <c r="S5289" s="27" t="str">
        <f>IFERROR(_xlfn.XLOOKUP($B5289,'Ownership Metrics'!$A:$A,'Ownership Metrics'!$H:$H),"")</f>
        <v>Mayoritas</v>
      </c>
      <c r="T5289" s="27" t="str">
        <f>IFERROR(_xlfn.XLOOKUP($B5289,'Ownership Metrics'!$A:$A,'Ownership Metrics'!$I:$I),"")</f>
        <v>Tinggi</v>
      </c>
      <c r="U5289" s="27">
        <f>IF(COUNTIFS($B$2:$B5289,$B5289,$D$2:$D5289,$D5289)=1,1,0)</f>
        <v>1</v>
      </c>
      <c r="V5289" s="27">
        <f t="shared" si="247"/>
        <v>2.33</v>
      </c>
      <c r="W5289" s="27">
        <f t="shared" si="248"/>
        <v>4</v>
      </c>
      <c r="X5289" s="27">
        <f t="shared" si="246"/>
        <v>2.3299994711000003</v>
      </c>
    </row>
    <row r="5290" spans="1:24" x14ac:dyDescent="0.25">
      <c r="A5290" s="26">
        <v>46265</v>
      </c>
      <c r="B5290" s="27" t="s">
        <v>10845</v>
      </c>
      <c r="C5290" s="27" t="s">
        <v>5452</v>
      </c>
      <c r="D5290" s="27" t="s">
        <v>5454</v>
      </c>
      <c r="E5290" s="27" t="s">
        <v>51</v>
      </c>
      <c r="F5290" s="27" t="s">
        <v>23</v>
      </c>
      <c r="G5290" s="27"/>
      <c r="H5290" s="27"/>
      <c r="I5290" s="28">
        <v>70064999</v>
      </c>
      <c r="J5290" s="28">
        <v>61329720</v>
      </c>
      <c r="K5290" s="28">
        <v>131394719</v>
      </c>
      <c r="L5290" s="29">
        <v>5.68</v>
      </c>
      <c r="M5290" s="29">
        <f>IFERROR(_xlfn.XLOOKUP($B5290,'Ownership Metrics'!$A:$A,'Ownership Metrics'!$B:$B),"")</f>
        <v>24.56</v>
      </c>
      <c r="N5290" s="28">
        <f>IFERROR(_xlfn.XLOOKUP($B5290,'Ownership Metrics'!$A:$A,'Ownership Metrics'!$C:$C),"")</f>
        <v>3949</v>
      </c>
      <c r="O5290" s="29">
        <f>IFERROR(_xlfn.XLOOKUP($B5290,'Ownership Metrics'!$A:$A,'Ownership Metrics'!$D:$D),"")</f>
        <v>62.42</v>
      </c>
      <c r="P5290" s="29">
        <f>IFERROR(_xlfn.XLOOKUP($B5290,'Ownership Metrics'!$A:$A,'Ownership Metrics'!$E:$E),"")</f>
        <v>71.69</v>
      </c>
      <c r="Q5290" s="30">
        <f>IFERROR(_xlfn.XLOOKUP($B5290,'Ownership Metrics'!$A:$A,'Ownership Metrics'!$F:$F),"")</f>
        <v>5</v>
      </c>
      <c r="R5290" s="30">
        <f>IFERROR(_xlfn.XLOOKUP($B5290,'Ownership Metrics'!$A:$A,'Ownership Metrics'!$G:$G),"")</f>
        <v>59</v>
      </c>
      <c r="S5290" s="27" t="str">
        <f>IFERROR(_xlfn.XLOOKUP($B5290,'Ownership Metrics'!$A:$A,'Ownership Metrics'!$H:$H),"")</f>
        <v>Mayoritas</v>
      </c>
      <c r="T5290" s="27" t="str">
        <f>IFERROR(_xlfn.XLOOKUP($B5290,'Ownership Metrics'!$A:$A,'Ownership Metrics'!$I:$I),"")</f>
        <v>Tinggi</v>
      </c>
      <c r="U5290" s="27">
        <f>IF(COUNTIFS($B$2:$B5290,$B5290,$D$2:$D5290,$D5290)=1,1,0)</f>
        <v>1</v>
      </c>
      <c r="V5290" s="27">
        <f t="shared" si="247"/>
        <v>5.68</v>
      </c>
      <c r="W5290" s="27">
        <f t="shared" si="248"/>
        <v>2</v>
      </c>
      <c r="X5290" s="27">
        <f t="shared" si="246"/>
        <v>5.6799994709999995</v>
      </c>
    </row>
    <row r="5291" spans="1:24" x14ac:dyDescent="0.25">
      <c r="A5291" s="26">
        <v>46265</v>
      </c>
      <c r="B5291" s="27" t="s">
        <v>10845</v>
      </c>
      <c r="C5291" s="27" t="s">
        <v>5452</v>
      </c>
      <c r="D5291" s="27" t="s">
        <v>5455</v>
      </c>
      <c r="E5291" s="27" t="s">
        <v>35</v>
      </c>
      <c r="F5291" s="27" t="s">
        <v>23</v>
      </c>
      <c r="G5291" s="27" t="s">
        <v>36</v>
      </c>
      <c r="H5291" s="27" t="s">
        <v>24</v>
      </c>
      <c r="I5291" s="28">
        <v>82954900</v>
      </c>
      <c r="J5291" s="28">
        <v>0</v>
      </c>
      <c r="K5291" s="28">
        <v>82954900</v>
      </c>
      <c r="L5291" s="29">
        <v>3.59</v>
      </c>
      <c r="M5291" s="29">
        <f>IFERROR(_xlfn.XLOOKUP($B5291,'Ownership Metrics'!$A:$A,'Ownership Metrics'!$B:$B),"")</f>
        <v>24.56</v>
      </c>
      <c r="N5291" s="28">
        <f>IFERROR(_xlfn.XLOOKUP($B5291,'Ownership Metrics'!$A:$A,'Ownership Metrics'!$C:$C),"")</f>
        <v>3949</v>
      </c>
      <c r="O5291" s="29">
        <f>IFERROR(_xlfn.XLOOKUP($B5291,'Ownership Metrics'!$A:$A,'Ownership Metrics'!$D:$D),"")</f>
        <v>62.42</v>
      </c>
      <c r="P5291" s="29">
        <f>IFERROR(_xlfn.XLOOKUP($B5291,'Ownership Metrics'!$A:$A,'Ownership Metrics'!$E:$E),"")</f>
        <v>71.69</v>
      </c>
      <c r="Q5291" s="30">
        <f>IFERROR(_xlfn.XLOOKUP($B5291,'Ownership Metrics'!$A:$A,'Ownership Metrics'!$F:$F),"")</f>
        <v>5</v>
      </c>
      <c r="R5291" s="30">
        <f>IFERROR(_xlfn.XLOOKUP($B5291,'Ownership Metrics'!$A:$A,'Ownership Metrics'!$G:$G),"")</f>
        <v>59</v>
      </c>
      <c r="S5291" s="27" t="str">
        <f>IFERROR(_xlfn.XLOOKUP($B5291,'Ownership Metrics'!$A:$A,'Ownership Metrics'!$H:$H),"")</f>
        <v>Mayoritas</v>
      </c>
      <c r="T5291" s="27" t="str">
        <f>IFERROR(_xlfn.XLOOKUP($B5291,'Ownership Metrics'!$A:$A,'Ownership Metrics'!$I:$I),"")</f>
        <v>Tinggi</v>
      </c>
      <c r="U5291" s="27">
        <f>IF(COUNTIFS($B$2:$B5291,$B5291,$D$2:$D5291,$D5291)=1,1,0)</f>
        <v>1</v>
      </c>
      <c r="V5291" s="27">
        <f t="shared" si="247"/>
        <v>3.59</v>
      </c>
      <c r="W5291" s="27">
        <f t="shared" si="248"/>
        <v>3</v>
      </c>
      <c r="X5291" s="27">
        <f t="shared" si="246"/>
        <v>3.5899994709</v>
      </c>
    </row>
    <row r="5292" spans="1:24" x14ac:dyDescent="0.25">
      <c r="A5292" s="26">
        <v>46265</v>
      </c>
      <c r="B5292" s="27" t="s">
        <v>10845</v>
      </c>
      <c r="C5292" s="27" t="s">
        <v>5452</v>
      </c>
      <c r="D5292" s="27" t="s">
        <v>5456</v>
      </c>
      <c r="E5292" s="27" t="s">
        <v>35</v>
      </c>
      <c r="F5292" s="27" t="s">
        <v>23</v>
      </c>
      <c r="G5292" s="27" t="s">
        <v>36</v>
      </c>
      <c r="H5292" s="27" t="s">
        <v>24</v>
      </c>
      <c r="I5292" s="28">
        <v>32927700</v>
      </c>
      <c r="J5292" s="28">
        <v>0</v>
      </c>
      <c r="K5292" s="28">
        <v>32927700</v>
      </c>
      <c r="L5292" s="29">
        <v>1.42</v>
      </c>
      <c r="M5292" s="29">
        <f>IFERROR(_xlfn.XLOOKUP($B5292,'Ownership Metrics'!$A:$A,'Ownership Metrics'!$B:$B),"")</f>
        <v>24.56</v>
      </c>
      <c r="N5292" s="28">
        <f>IFERROR(_xlfn.XLOOKUP($B5292,'Ownership Metrics'!$A:$A,'Ownership Metrics'!$C:$C),"")</f>
        <v>3949</v>
      </c>
      <c r="O5292" s="29">
        <f>IFERROR(_xlfn.XLOOKUP($B5292,'Ownership Metrics'!$A:$A,'Ownership Metrics'!$D:$D),"")</f>
        <v>62.42</v>
      </c>
      <c r="P5292" s="29">
        <f>IFERROR(_xlfn.XLOOKUP($B5292,'Ownership Metrics'!$A:$A,'Ownership Metrics'!$E:$E),"")</f>
        <v>71.69</v>
      </c>
      <c r="Q5292" s="30">
        <f>IFERROR(_xlfn.XLOOKUP($B5292,'Ownership Metrics'!$A:$A,'Ownership Metrics'!$F:$F),"")</f>
        <v>5</v>
      </c>
      <c r="R5292" s="30">
        <f>IFERROR(_xlfn.XLOOKUP($B5292,'Ownership Metrics'!$A:$A,'Ownership Metrics'!$G:$G),"")</f>
        <v>59</v>
      </c>
      <c r="S5292" s="27" t="str">
        <f>IFERROR(_xlfn.XLOOKUP($B5292,'Ownership Metrics'!$A:$A,'Ownership Metrics'!$H:$H),"")</f>
        <v>Mayoritas</v>
      </c>
      <c r="T5292" s="27" t="str">
        <f>IFERROR(_xlfn.XLOOKUP($B5292,'Ownership Metrics'!$A:$A,'Ownership Metrics'!$I:$I),"")</f>
        <v>Tinggi</v>
      </c>
      <c r="U5292" s="27">
        <f>IF(COUNTIFS($B$2:$B5292,$B5292,$D$2:$D5292,$D5292)=1,1,0)</f>
        <v>1</v>
      </c>
      <c r="V5292" s="27">
        <f t="shared" si="247"/>
        <v>1.42</v>
      </c>
      <c r="W5292" s="27">
        <f t="shared" si="248"/>
        <v>5</v>
      </c>
      <c r="X5292" s="27">
        <f t="shared" si="246"/>
        <v>1.4199994707999999</v>
      </c>
    </row>
    <row r="5293" spans="1:24" x14ac:dyDescent="0.25">
      <c r="A5293" s="26">
        <v>46265</v>
      </c>
      <c r="B5293" s="27" t="s">
        <v>10846</v>
      </c>
      <c r="C5293" s="27" t="s">
        <v>5458</v>
      </c>
      <c r="D5293" s="27" t="s">
        <v>5459</v>
      </c>
      <c r="E5293" s="27" t="s">
        <v>22</v>
      </c>
      <c r="F5293" s="27" t="s">
        <v>23</v>
      </c>
      <c r="G5293" s="27"/>
      <c r="H5293" s="27" t="s">
        <v>24</v>
      </c>
      <c r="I5293" s="28">
        <v>76913964</v>
      </c>
      <c r="J5293" s="28">
        <v>0</v>
      </c>
      <c r="K5293" s="28">
        <v>76913964</v>
      </c>
      <c r="L5293" s="29">
        <v>3.29</v>
      </c>
      <c r="M5293" s="29">
        <f>IFERROR(_xlfn.XLOOKUP($B5293,'Ownership Metrics'!$A:$A,'Ownership Metrics'!$B:$B),"")</f>
        <v>43.35</v>
      </c>
      <c r="N5293" s="28">
        <f>IFERROR(_xlfn.XLOOKUP($B5293,'Ownership Metrics'!$A:$A,'Ownership Metrics'!$C:$C),"")</f>
        <v>842</v>
      </c>
      <c r="O5293" s="29">
        <f>IFERROR(_xlfn.XLOOKUP($B5293,'Ownership Metrics'!$A:$A,'Ownership Metrics'!$D:$D),"")</f>
        <v>26.73</v>
      </c>
      <c r="P5293" s="29">
        <f>IFERROR(_xlfn.XLOOKUP($B5293,'Ownership Metrics'!$A:$A,'Ownership Metrics'!$E:$E),"")</f>
        <v>39.090000000000003</v>
      </c>
      <c r="Q5293" s="30">
        <f>IFERROR(_xlfn.XLOOKUP($B5293,'Ownership Metrics'!$A:$A,'Ownership Metrics'!$F:$F),"")</f>
        <v>11</v>
      </c>
      <c r="R5293" s="30">
        <f>IFERROR(_xlfn.XLOOKUP($B5293,'Ownership Metrics'!$A:$A,'Ownership Metrics'!$G:$G),"")</f>
        <v>27</v>
      </c>
      <c r="S5293" s="27" t="str">
        <f>IFERROR(_xlfn.XLOOKUP($B5293,'Ownership Metrics'!$A:$A,'Ownership Metrics'!$H:$H),"")</f>
        <v>Tersebar</v>
      </c>
      <c r="T5293" s="27" t="str">
        <f>IFERROR(_xlfn.XLOOKUP($B5293,'Ownership Metrics'!$A:$A,'Ownership Metrics'!$I:$I),"")</f>
        <v>Sedang</v>
      </c>
      <c r="U5293" s="27">
        <f>IF(COUNTIFS($B$2:$B5293,$B5293,$D$2:$D5293,$D5293)=1,1,0)</f>
        <v>1</v>
      </c>
      <c r="V5293" s="27">
        <f t="shared" si="247"/>
        <v>3.29</v>
      </c>
      <c r="W5293" s="27">
        <f t="shared" si="248"/>
        <v>5</v>
      </c>
      <c r="X5293" s="27">
        <f t="shared" si="246"/>
        <v>3.2899994707000002</v>
      </c>
    </row>
    <row r="5294" spans="1:24" x14ac:dyDescent="0.25">
      <c r="A5294" s="26">
        <v>46265</v>
      </c>
      <c r="B5294" s="27" t="s">
        <v>10846</v>
      </c>
      <c r="C5294" s="27" t="s">
        <v>5458</v>
      </c>
      <c r="D5294" s="27" t="s">
        <v>5460</v>
      </c>
      <c r="E5294" s="27" t="s">
        <v>22</v>
      </c>
      <c r="F5294" s="27" t="s">
        <v>23</v>
      </c>
      <c r="G5294" s="27"/>
      <c r="H5294" s="27" t="s">
        <v>24</v>
      </c>
      <c r="I5294" s="28">
        <v>101553900</v>
      </c>
      <c r="J5294" s="28">
        <v>0</v>
      </c>
      <c r="K5294" s="28">
        <v>101553900</v>
      </c>
      <c r="L5294" s="29">
        <v>4.34</v>
      </c>
      <c r="M5294" s="29">
        <f>IFERROR(_xlfn.XLOOKUP($B5294,'Ownership Metrics'!$A:$A,'Ownership Metrics'!$B:$B),"")</f>
        <v>43.35</v>
      </c>
      <c r="N5294" s="28">
        <f>IFERROR(_xlfn.XLOOKUP($B5294,'Ownership Metrics'!$A:$A,'Ownership Metrics'!$C:$C),"")</f>
        <v>842</v>
      </c>
      <c r="O5294" s="29">
        <f>IFERROR(_xlfn.XLOOKUP($B5294,'Ownership Metrics'!$A:$A,'Ownership Metrics'!$D:$D),"")</f>
        <v>26.73</v>
      </c>
      <c r="P5294" s="29">
        <f>IFERROR(_xlfn.XLOOKUP($B5294,'Ownership Metrics'!$A:$A,'Ownership Metrics'!$E:$E),"")</f>
        <v>39.090000000000003</v>
      </c>
      <c r="Q5294" s="30">
        <f>IFERROR(_xlfn.XLOOKUP($B5294,'Ownership Metrics'!$A:$A,'Ownership Metrics'!$F:$F),"")</f>
        <v>11</v>
      </c>
      <c r="R5294" s="30">
        <f>IFERROR(_xlfn.XLOOKUP($B5294,'Ownership Metrics'!$A:$A,'Ownership Metrics'!$G:$G),"")</f>
        <v>27</v>
      </c>
      <c r="S5294" s="27" t="str">
        <f>IFERROR(_xlfn.XLOOKUP($B5294,'Ownership Metrics'!$A:$A,'Ownership Metrics'!$H:$H),"")</f>
        <v>Tersebar</v>
      </c>
      <c r="T5294" s="27" t="str">
        <f>IFERROR(_xlfn.XLOOKUP($B5294,'Ownership Metrics'!$A:$A,'Ownership Metrics'!$I:$I),"")</f>
        <v>Sedang</v>
      </c>
      <c r="U5294" s="27">
        <f>IF(COUNTIFS($B$2:$B5294,$B5294,$D$2:$D5294,$D5294)=1,1,0)</f>
        <v>1</v>
      </c>
      <c r="V5294" s="27">
        <f t="shared" si="247"/>
        <v>4.34</v>
      </c>
      <c r="W5294" s="27">
        <f t="shared" si="248"/>
        <v>4</v>
      </c>
      <c r="X5294" s="27">
        <f t="shared" si="246"/>
        <v>4.3399994705999996</v>
      </c>
    </row>
    <row r="5295" spans="1:24" x14ac:dyDescent="0.25">
      <c r="A5295" s="26">
        <v>46265</v>
      </c>
      <c r="B5295" s="27" t="s">
        <v>10846</v>
      </c>
      <c r="C5295" s="27" t="s">
        <v>5458</v>
      </c>
      <c r="D5295" s="27" t="s">
        <v>5461</v>
      </c>
      <c r="E5295" s="27" t="s">
        <v>35</v>
      </c>
      <c r="F5295" s="27" t="s">
        <v>23</v>
      </c>
      <c r="G5295" s="27" t="s">
        <v>36</v>
      </c>
      <c r="H5295" s="27" t="s">
        <v>24</v>
      </c>
      <c r="I5295" s="28">
        <v>56454800</v>
      </c>
      <c r="J5295" s="28">
        <v>0</v>
      </c>
      <c r="K5295" s="28">
        <v>56454800</v>
      </c>
      <c r="L5295" s="29">
        <v>2.41</v>
      </c>
      <c r="M5295" s="29">
        <f>IFERROR(_xlfn.XLOOKUP($B5295,'Ownership Metrics'!$A:$A,'Ownership Metrics'!$B:$B),"")</f>
        <v>43.35</v>
      </c>
      <c r="N5295" s="28">
        <f>IFERROR(_xlfn.XLOOKUP($B5295,'Ownership Metrics'!$A:$A,'Ownership Metrics'!$C:$C),"")</f>
        <v>842</v>
      </c>
      <c r="O5295" s="29">
        <f>IFERROR(_xlfn.XLOOKUP($B5295,'Ownership Metrics'!$A:$A,'Ownership Metrics'!$D:$D),"")</f>
        <v>26.73</v>
      </c>
      <c r="P5295" s="29">
        <f>IFERROR(_xlfn.XLOOKUP($B5295,'Ownership Metrics'!$A:$A,'Ownership Metrics'!$E:$E),"")</f>
        <v>39.090000000000003</v>
      </c>
      <c r="Q5295" s="30">
        <f>IFERROR(_xlfn.XLOOKUP($B5295,'Ownership Metrics'!$A:$A,'Ownership Metrics'!$F:$F),"")</f>
        <v>11</v>
      </c>
      <c r="R5295" s="30">
        <f>IFERROR(_xlfn.XLOOKUP($B5295,'Ownership Metrics'!$A:$A,'Ownership Metrics'!$G:$G),"")</f>
        <v>27</v>
      </c>
      <c r="S5295" s="27" t="str">
        <f>IFERROR(_xlfn.XLOOKUP($B5295,'Ownership Metrics'!$A:$A,'Ownership Metrics'!$H:$H),"")</f>
        <v>Tersebar</v>
      </c>
      <c r="T5295" s="27" t="str">
        <f>IFERROR(_xlfn.XLOOKUP($B5295,'Ownership Metrics'!$A:$A,'Ownership Metrics'!$I:$I),"")</f>
        <v>Sedang</v>
      </c>
      <c r="U5295" s="27">
        <f>IF(COUNTIFS($B$2:$B5295,$B5295,$D$2:$D5295,$D5295)=1,1,0)</f>
        <v>1</v>
      </c>
      <c r="V5295" s="27">
        <f t="shared" si="247"/>
        <v>2.41</v>
      </c>
      <c r="W5295" s="27">
        <f t="shared" si="248"/>
        <v>6</v>
      </c>
      <c r="X5295" s="27">
        <f t="shared" si="246"/>
        <v>2.4099994705000003</v>
      </c>
    </row>
    <row r="5296" spans="1:24" x14ac:dyDescent="0.25">
      <c r="A5296" s="26">
        <v>46265</v>
      </c>
      <c r="B5296" s="27" t="s">
        <v>10846</v>
      </c>
      <c r="C5296" s="27" t="s">
        <v>5458</v>
      </c>
      <c r="D5296" s="27" t="s">
        <v>5462</v>
      </c>
      <c r="E5296" s="27" t="s">
        <v>35</v>
      </c>
      <c r="F5296" s="27" t="s">
        <v>23</v>
      </c>
      <c r="G5296" s="27" t="s">
        <v>36</v>
      </c>
      <c r="H5296" s="27"/>
      <c r="I5296" s="28">
        <v>33080003</v>
      </c>
      <c r="J5296" s="28">
        <v>0</v>
      </c>
      <c r="K5296" s="28">
        <v>33080003</v>
      </c>
      <c r="L5296" s="29">
        <v>1.41</v>
      </c>
      <c r="M5296" s="29">
        <f>IFERROR(_xlfn.XLOOKUP($B5296,'Ownership Metrics'!$A:$A,'Ownership Metrics'!$B:$B),"")</f>
        <v>43.35</v>
      </c>
      <c r="N5296" s="28">
        <f>IFERROR(_xlfn.XLOOKUP($B5296,'Ownership Metrics'!$A:$A,'Ownership Metrics'!$C:$C),"")</f>
        <v>842</v>
      </c>
      <c r="O5296" s="29">
        <f>IFERROR(_xlfn.XLOOKUP($B5296,'Ownership Metrics'!$A:$A,'Ownership Metrics'!$D:$D),"")</f>
        <v>26.73</v>
      </c>
      <c r="P5296" s="29">
        <f>IFERROR(_xlfn.XLOOKUP($B5296,'Ownership Metrics'!$A:$A,'Ownership Metrics'!$E:$E),"")</f>
        <v>39.090000000000003</v>
      </c>
      <c r="Q5296" s="30">
        <f>IFERROR(_xlfn.XLOOKUP($B5296,'Ownership Metrics'!$A:$A,'Ownership Metrics'!$F:$F),"")</f>
        <v>11</v>
      </c>
      <c r="R5296" s="30">
        <f>IFERROR(_xlfn.XLOOKUP($B5296,'Ownership Metrics'!$A:$A,'Ownership Metrics'!$G:$G),"")</f>
        <v>27</v>
      </c>
      <c r="S5296" s="27" t="str">
        <f>IFERROR(_xlfn.XLOOKUP($B5296,'Ownership Metrics'!$A:$A,'Ownership Metrics'!$H:$H),"")</f>
        <v>Tersebar</v>
      </c>
      <c r="T5296" s="27" t="str">
        <f>IFERROR(_xlfn.XLOOKUP($B5296,'Ownership Metrics'!$A:$A,'Ownership Metrics'!$I:$I),"")</f>
        <v>Sedang</v>
      </c>
      <c r="U5296" s="27">
        <f>IF(COUNTIFS($B$2:$B5296,$B5296,$D$2:$D5296,$D5296)=1,1,0)</f>
        <v>1</v>
      </c>
      <c r="V5296" s="27">
        <f t="shared" si="247"/>
        <v>1.41</v>
      </c>
      <c r="W5296" s="27">
        <f t="shared" si="248"/>
        <v>10</v>
      </c>
      <c r="X5296" s="27">
        <f t="shared" si="246"/>
        <v>1.4099994703999998</v>
      </c>
    </row>
    <row r="5297" spans="1:24" x14ac:dyDescent="0.25">
      <c r="A5297" s="26">
        <v>46265</v>
      </c>
      <c r="B5297" s="27" t="s">
        <v>10846</v>
      </c>
      <c r="C5297" s="27" t="s">
        <v>5458</v>
      </c>
      <c r="D5297" s="27" t="s">
        <v>2663</v>
      </c>
      <c r="E5297" s="27" t="s">
        <v>35</v>
      </c>
      <c r="F5297" s="27" t="s">
        <v>23</v>
      </c>
      <c r="G5297" s="27" t="s">
        <v>36</v>
      </c>
      <c r="H5297" s="27"/>
      <c r="I5297" s="28">
        <v>47692000</v>
      </c>
      <c r="J5297" s="28">
        <v>0</v>
      </c>
      <c r="K5297" s="28">
        <v>47692000</v>
      </c>
      <c r="L5297" s="29">
        <v>2.04</v>
      </c>
      <c r="M5297" s="29">
        <f>IFERROR(_xlfn.XLOOKUP($B5297,'Ownership Metrics'!$A:$A,'Ownership Metrics'!$B:$B),"")</f>
        <v>43.35</v>
      </c>
      <c r="N5297" s="28">
        <f>IFERROR(_xlfn.XLOOKUP($B5297,'Ownership Metrics'!$A:$A,'Ownership Metrics'!$C:$C),"")</f>
        <v>842</v>
      </c>
      <c r="O5297" s="29">
        <f>IFERROR(_xlfn.XLOOKUP($B5297,'Ownership Metrics'!$A:$A,'Ownership Metrics'!$D:$D),"")</f>
        <v>26.73</v>
      </c>
      <c r="P5297" s="29">
        <f>IFERROR(_xlfn.XLOOKUP($B5297,'Ownership Metrics'!$A:$A,'Ownership Metrics'!$E:$E),"")</f>
        <v>39.090000000000003</v>
      </c>
      <c r="Q5297" s="30">
        <f>IFERROR(_xlfn.XLOOKUP($B5297,'Ownership Metrics'!$A:$A,'Ownership Metrics'!$F:$F),"")</f>
        <v>11</v>
      </c>
      <c r="R5297" s="30">
        <f>IFERROR(_xlfn.XLOOKUP($B5297,'Ownership Metrics'!$A:$A,'Ownership Metrics'!$G:$G),"")</f>
        <v>27</v>
      </c>
      <c r="S5297" s="27" t="str">
        <f>IFERROR(_xlfn.XLOOKUP($B5297,'Ownership Metrics'!$A:$A,'Ownership Metrics'!$H:$H),"")</f>
        <v>Tersebar</v>
      </c>
      <c r="T5297" s="27" t="str">
        <f>IFERROR(_xlfn.XLOOKUP($B5297,'Ownership Metrics'!$A:$A,'Ownership Metrics'!$I:$I),"")</f>
        <v>Sedang</v>
      </c>
      <c r="U5297" s="27">
        <f>IF(COUNTIFS($B$2:$B5297,$B5297,$D$2:$D5297,$D5297)=1,1,0)</f>
        <v>1</v>
      </c>
      <c r="V5297" s="27">
        <f t="shared" si="247"/>
        <v>2.04</v>
      </c>
      <c r="W5297" s="27">
        <f t="shared" si="248"/>
        <v>7</v>
      </c>
      <c r="X5297" s="27">
        <f t="shared" si="246"/>
        <v>2.0399994703000002</v>
      </c>
    </row>
    <row r="5298" spans="1:24" x14ac:dyDescent="0.25">
      <c r="A5298" s="26">
        <v>46265</v>
      </c>
      <c r="B5298" s="27" t="s">
        <v>10846</v>
      </c>
      <c r="C5298" s="27" t="s">
        <v>5458</v>
      </c>
      <c r="D5298" s="27" t="s">
        <v>587</v>
      </c>
      <c r="E5298" s="27" t="s">
        <v>44</v>
      </c>
      <c r="F5298" s="27" t="s">
        <v>23</v>
      </c>
      <c r="G5298" s="27"/>
      <c r="H5298" s="27" t="s">
        <v>24</v>
      </c>
      <c r="I5298" s="28">
        <v>114199709</v>
      </c>
      <c r="J5298" s="28">
        <v>0</v>
      </c>
      <c r="K5298" s="28">
        <v>114199709</v>
      </c>
      <c r="L5298" s="29">
        <v>4.88</v>
      </c>
      <c r="M5298" s="29">
        <f>IFERROR(_xlfn.XLOOKUP($B5298,'Ownership Metrics'!$A:$A,'Ownership Metrics'!$B:$B),"")</f>
        <v>43.35</v>
      </c>
      <c r="N5298" s="28">
        <f>IFERROR(_xlfn.XLOOKUP($B5298,'Ownership Metrics'!$A:$A,'Ownership Metrics'!$C:$C),"")</f>
        <v>842</v>
      </c>
      <c r="O5298" s="29">
        <f>IFERROR(_xlfn.XLOOKUP($B5298,'Ownership Metrics'!$A:$A,'Ownership Metrics'!$D:$D),"")</f>
        <v>26.73</v>
      </c>
      <c r="P5298" s="29">
        <f>IFERROR(_xlfn.XLOOKUP($B5298,'Ownership Metrics'!$A:$A,'Ownership Metrics'!$E:$E),"")</f>
        <v>39.090000000000003</v>
      </c>
      <c r="Q5298" s="30">
        <f>IFERROR(_xlfn.XLOOKUP($B5298,'Ownership Metrics'!$A:$A,'Ownership Metrics'!$F:$F),"")</f>
        <v>11</v>
      </c>
      <c r="R5298" s="30">
        <f>IFERROR(_xlfn.XLOOKUP($B5298,'Ownership Metrics'!$A:$A,'Ownership Metrics'!$G:$G),"")</f>
        <v>27</v>
      </c>
      <c r="S5298" s="27" t="str">
        <f>IFERROR(_xlfn.XLOOKUP($B5298,'Ownership Metrics'!$A:$A,'Ownership Metrics'!$H:$H),"")</f>
        <v>Tersebar</v>
      </c>
      <c r="T5298" s="27" t="str">
        <f>IFERROR(_xlfn.XLOOKUP($B5298,'Ownership Metrics'!$A:$A,'Ownership Metrics'!$I:$I),"")</f>
        <v>Sedang</v>
      </c>
      <c r="U5298" s="27">
        <f>IF(COUNTIFS($B$2:$B5298,$B5298,$D$2:$D5298,$D5298)=1,1,0)</f>
        <v>1</v>
      </c>
      <c r="V5298" s="27">
        <f t="shared" si="247"/>
        <v>4.88</v>
      </c>
      <c r="W5298" s="27">
        <f t="shared" si="248"/>
        <v>3</v>
      </c>
      <c r="X5298" s="27">
        <f t="shared" si="246"/>
        <v>4.8799994701999996</v>
      </c>
    </row>
    <row r="5299" spans="1:24" x14ac:dyDescent="0.25">
      <c r="A5299" s="26">
        <v>46265</v>
      </c>
      <c r="B5299" s="27" t="s">
        <v>10846</v>
      </c>
      <c r="C5299" s="27" t="s">
        <v>5458</v>
      </c>
      <c r="D5299" s="27" t="s">
        <v>551</v>
      </c>
      <c r="E5299" s="27" t="s">
        <v>98</v>
      </c>
      <c r="F5299" s="27" t="s">
        <v>23</v>
      </c>
      <c r="G5299" s="27"/>
      <c r="H5299" s="27" t="s">
        <v>24</v>
      </c>
      <c r="I5299" s="28">
        <v>175227234</v>
      </c>
      <c r="J5299" s="28">
        <v>0</v>
      </c>
      <c r="K5299" s="28">
        <v>175227234</v>
      </c>
      <c r="L5299" s="29">
        <v>7.48</v>
      </c>
      <c r="M5299" s="29">
        <f>IFERROR(_xlfn.XLOOKUP($B5299,'Ownership Metrics'!$A:$A,'Ownership Metrics'!$B:$B),"")</f>
        <v>43.35</v>
      </c>
      <c r="N5299" s="28">
        <f>IFERROR(_xlfn.XLOOKUP($B5299,'Ownership Metrics'!$A:$A,'Ownership Metrics'!$C:$C),"")</f>
        <v>842</v>
      </c>
      <c r="O5299" s="29">
        <f>IFERROR(_xlfn.XLOOKUP($B5299,'Ownership Metrics'!$A:$A,'Ownership Metrics'!$D:$D),"")</f>
        <v>26.73</v>
      </c>
      <c r="P5299" s="29">
        <f>IFERROR(_xlfn.XLOOKUP($B5299,'Ownership Metrics'!$A:$A,'Ownership Metrics'!$E:$E),"")</f>
        <v>39.090000000000003</v>
      </c>
      <c r="Q5299" s="30">
        <f>IFERROR(_xlfn.XLOOKUP($B5299,'Ownership Metrics'!$A:$A,'Ownership Metrics'!$F:$F),"")</f>
        <v>11</v>
      </c>
      <c r="R5299" s="30">
        <f>IFERROR(_xlfn.XLOOKUP($B5299,'Ownership Metrics'!$A:$A,'Ownership Metrics'!$G:$G),"")</f>
        <v>27</v>
      </c>
      <c r="S5299" s="27" t="str">
        <f>IFERROR(_xlfn.XLOOKUP($B5299,'Ownership Metrics'!$A:$A,'Ownership Metrics'!$H:$H),"")</f>
        <v>Tersebar</v>
      </c>
      <c r="T5299" s="27" t="str">
        <f>IFERROR(_xlfn.XLOOKUP($B5299,'Ownership Metrics'!$A:$A,'Ownership Metrics'!$I:$I),"")</f>
        <v>Sedang</v>
      </c>
      <c r="U5299" s="27">
        <f>IF(COUNTIFS($B$2:$B5299,$B5299,$D$2:$D5299,$D5299)=1,1,0)</f>
        <v>1</v>
      </c>
      <c r="V5299" s="27">
        <f t="shared" si="247"/>
        <v>7.48</v>
      </c>
      <c r="W5299" s="27">
        <f t="shared" si="248"/>
        <v>2</v>
      </c>
      <c r="X5299" s="27">
        <f t="shared" si="246"/>
        <v>7.4799994701000001</v>
      </c>
    </row>
    <row r="5300" spans="1:24" x14ac:dyDescent="0.25">
      <c r="A5300" s="26">
        <v>46265</v>
      </c>
      <c r="B5300" s="27" t="s">
        <v>10846</v>
      </c>
      <c r="C5300" s="27" t="s">
        <v>5458</v>
      </c>
      <c r="D5300" s="27" t="s">
        <v>2326</v>
      </c>
      <c r="E5300" s="27" t="s">
        <v>1516</v>
      </c>
      <c r="F5300" s="27" t="s">
        <v>23</v>
      </c>
      <c r="G5300" s="27"/>
      <c r="H5300" s="27" t="s">
        <v>24</v>
      </c>
      <c r="I5300" s="28">
        <v>36392200</v>
      </c>
      <c r="J5300" s="28">
        <v>0</v>
      </c>
      <c r="K5300" s="28">
        <v>36392200</v>
      </c>
      <c r="L5300" s="29">
        <v>1.55</v>
      </c>
      <c r="M5300" s="29">
        <f>IFERROR(_xlfn.XLOOKUP($B5300,'Ownership Metrics'!$A:$A,'Ownership Metrics'!$B:$B),"")</f>
        <v>43.35</v>
      </c>
      <c r="N5300" s="28">
        <f>IFERROR(_xlfn.XLOOKUP($B5300,'Ownership Metrics'!$A:$A,'Ownership Metrics'!$C:$C),"")</f>
        <v>842</v>
      </c>
      <c r="O5300" s="29">
        <f>IFERROR(_xlfn.XLOOKUP($B5300,'Ownership Metrics'!$A:$A,'Ownership Metrics'!$D:$D),"")</f>
        <v>26.73</v>
      </c>
      <c r="P5300" s="29">
        <f>IFERROR(_xlfn.XLOOKUP($B5300,'Ownership Metrics'!$A:$A,'Ownership Metrics'!$E:$E),"")</f>
        <v>39.090000000000003</v>
      </c>
      <c r="Q5300" s="30">
        <f>IFERROR(_xlfn.XLOOKUP($B5300,'Ownership Metrics'!$A:$A,'Ownership Metrics'!$F:$F),"")</f>
        <v>11</v>
      </c>
      <c r="R5300" s="30">
        <f>IFERROR(_xlfn.XLOOKUP($B5300,'Ownership Metrics'!$A:$A,'Ownership Metrics'!$G:$G),"")</f>
        <v>27</v>
      </c>
      <c r="S5300" s="27" t="str">
        <f>IFERROR(_xlfn.XLOOKUP($B5300,'Ownership Metrics'!$A:$A,'Ownership Metrics'!$H:$H),"")</f>
        <v>Tersebar</v>
      </c>
      <c r="T5300" s="27" t="str">
        <f>IFERROR(_xlfn.XLOOKUP($B5300,'Ownership Metrics'!$A:$A,'Ownership Metrics'!$I:$I),"")</f>
        <v>Sedang</v>
      </c>
      <c r="U5300" s="27">
        <f>IF(COUNTIFS($B$2:$B5300,$B5300,$D$2:$D5300,$D5300)=1,1,0)</f>
        <v>1</v>
      </c>
      <c r="V5300" s="27">
        <f t="shared" si="247"/>
        <v>1.55</v>
      </c>
      <c r="W5300" s="27">
        <f t="shared" si="248"/>
        <v>8</v>
      </c>
      <c r="X5300" s="27">
        <f t="shared" si="246"/>
        <v>1.5499994699999999</v>
      </c>
    </row>
    <row r="5301" spans="1:24" x14ac:dyDescent="0.25">
      <c r="A5301" s="26">
        <v>46265</v>
      </c>
      <c r="B5301" s="27" t="s">
        <v>10846</v>
      </c>
      <c r="C5301" s="27" t="s">
        <v>5458</v>
      </c>
      <c r="D5301" s="27" t="s">
        <v>554</v>
      </c>
      <c r="E5301" s="27" t="s">
        <v>555</v>
      </c>
      <c r="F5301" s="27" t="s">
        <v>23</v>
      </c>
      <c r="G5301" s="27"/>
      <c r="H5301" s="27" t="s">
        <v>24</v>
      </c>
      <c r="I5301" s="28">
        <v>625918824</v>
      </c>
      <c r="J5301" s="28">
        <v>0</v>
      </c>
      <c r="K5301" s="28">
        <v>625918824</v>
      </c>
      <c r="L5301" s="29">
        <v>26.73</v>
      </c>
      <c r="M5301" s="29">
        <f>IFERROR(_xlfn.XLOOKUP($B5301,'Ownership Metrics'!$A:$A,'Ownership Metrics'!$B:$B),"")</f>
        <v>43.35</v>
      </c>
      <c r="N5301" s="28">
        <f>IFERROR(_xlfn.XLOOKUP($B5301,'Ownership Metrics'!$A:$A,'Ownership Metrics'!$C:$C),"")</f>
        <v>842</v>
      </c>
      <c r="O5301" s="29">
        <f>IFERROR(_xlfn.XLOOKUP($B5301,'Ownership Metrics'!$A:$A,'Ownership Metrics'!$D:$D),"")</f>
        <v>26.73</v>
      </c>
      <c r="P5301" s="29">
        <f>IFERROR(_xlfn.XLOOKUP($B5301,'Ownership Metrics'!$A:$A,'Ownership Metrics'!$E:$E),"")</f>
        <v>39.090000000000003</v>
      </c>
      <c r="Q5301" s="30">
        <f>IFERROR(_xlfn.XLOOKUP($B5301,'Ownership Metrics'!$A:$A,'Ownership Metrics'!$F:$F),"")</f>
        <v>11</v>
      </c>
      <c r="R5301" s="30">
        <f>IFERROR(_xlfn.XLOOKUP($B5301,'Ownership Metrics'!$A:$A,'Ownership Metrics'!$G:$G),"")</f>
        <v>27</v>
      </c>
      <c r="S5301" s="27" t="str">
        <f>IFERROR(_xlfn.XLOOKUP($B5301,'Ownership Metrics'!$A:$A,'Ownership Metrics'!$H:$H),"")</f>
        <v>Tersebar</v>
      </c>
      <c r="T5301" s="27" t="str">
        <f>IFERROR(_xlfn.XLOOKUP($B5301,'Ownership Metrics'!$A:$A,'Ownership Metrics'!$I:$I),"")</f>
        <v>Sedang</v>
      </c>
      <c r="U5301" s="27">
        <f>IF(COUNTIFS($B$2:$B5301,$B5301,$D$2:$D5301,$D5301)=1,1,0)</f>
        <v>1</v>
      </c>
      <c r="V5301" s="27">
        <f t="shared" si="247"/>
        <v>26.73</v>
      </c>
      <c r="W5301" s="27">
        <f t="shared" si="248"/>
        <v>1</v>
      </c>
      <c r="X5301" s="27">
        <f t="shared" si="246"/>
        <v>26.729999469900001</v>
      </c>
    </row>
    <row r="5302" spans="1:24" x14ac:dyDescent="0.25">
      <c r="A5302" s="26">
        <v>46265</v>
      </c>
      <c r="B5302" s="27" t="s">
        <v>10846</v>
      </c>
      <c r="C5302" s="27" t="s">
        <v>5458</v>
      </c>
      <c r="D5302" s="27" t="s">
        <v>5463</v>
      </c>
      <c r="E5302" s="27" t="s">
        <v>67</v>
      </c>
      <c r="F5302" s="27" t="s">
        <v>23</v>
      </c>
      <c r="G5302" s="27"/>
      <c r="H5302" s="27" t="s">
        <v>24</v>
      </c>
      <c r="I5302" s="28">
        <v>23500000</v>
      </c>
      <c r="J5302" s="28">
        <v>0</v>
      </c>
      <c r="K5302" s="28">
        <v>23500000</v>
      </c>
      <c r="L5302" s="29">
        <v>1</v>
      </c>
      <c r="M5302" s="29">
        <f>IFERROR(_xlfn.XLOOKUP($B5302,'Ownership Metrics'!$A:$A,'Ownership Metrics'!$B:$B),"")</f>
        <v>43.35</v>
      </c>
      <c r="N5302" s="28">
        <f>IFERROR(_xlfn.XLOOKUP($B5302,'Ownership Metrics'!$A:$A,'Ownership Metrics'!$C:$C),"")</f>
        <v>842</v>
      </c>
      <c r="O5302" s="29">
        <f>IFERROR(_xlfn.XLOOKUP($B5302,'Ownership Metrics'!$A:$A,'Ownership Metrics'!$D:$D),"")</f>
        <v>26.73</v>
      </c>
      <c r="P5302" s="29">
        <f>IFERROR(_xlfn.XLOOKUP($B5302,'Ownership Metrics'!$A:$A,'Ownership Metrics'!$E:$E),"")</f>
        <v>39.090000000000003</v>
      </c>
      <c r="Q5302" s="30">
        <f>IFERROR(_xlfn.XLOOKUP($B5302,'Ownership Metrics'!$A:$A,'Ownership Metrics'!$F:$F),"")</f>
        <v>11</v>
      </c>
      <c r="R5302" s="30">
        <f>IFERROR(_xlfn.XLOOKUP($B5302,'Ownership Metrics'!$A:$A,'Ownership Metrics'!$G:$G),"")</f>
        <v>27</v>
      </c>
      <c r="S5302" s="27" t="str">
        <f>IFERROR(_xlfn.XLOOKUP($B5302,'Ownership Metrics'!$A:$A,'Ownership Metrics'!$H:$H),"")</f>
        <v>Tersebar</v>
      </c>
      <c r="T5302" s="27" t="str">
        <f>IFERROR(_xlfn.XLOOKUP($B5302,'Ownership Metrics'!$A:$A,'Ownership Metrics'!$I:$I),"")</f>
        <v>Sedang</v>
      </c>
      <c r="U5302" s="27">
        <f>IF(COUNTIFS($B$2:$B5302,$B5302,$D$2:$D5302,$D5302)=1,1,0)</f>
        <v>1</v>
      </c>
      <c r="V5302" s="27">
        <f t="shared" si="247"/>
        <v>1</v>
      </c>
      <c r="W5302" s="27">
        <f t="shared" si="248"/>
        <v>11</v>
      </c>
      <c r="X5302" s="27">
        <f t="shared" si="246"/>
        <v>0.99999946979999998</v>
      </c>
    </row>
    <row r="5303" spans="1:24" x14ac:dyDescent="0.25">
      <c r="A5303" s="26">
        <v>46265</v>
      </c>
      <c r="B5303" s="27" t="s">
        <v>10846</v>
      </c>
      <c r="C5303" s="27" t="s">
        <v>5458</v>
      </c>
      <c r="D5303" s="27" t="s">
        <v>3339</v>
      </c>
      <c r="E5303" s="27" t="s">
        <v>67</v>
      </c>
      <c r="F5303" s="27" t="s">
        <v>23</v>
      </c>
      <c r="G5303" s="27"/>
      <c r="H5303" s="27" t="s">
        <v>24</v>
      </c>
      <c r="I5303" s="28">
        <v>35616800</v>
      </c>
      <c r="J5303" s="28">
        <v>0</v>
      </c>
      <c r="K5303" s="28">
        <v>35616800</v>
      </c>
      <c r="L5303" s="29">
        <v>1.52</v>
      </c>
      <c r="M5303" s="29">
        <f>IFERROR(_xlfn.XLOOKUP($B5303,'Ownership Metrics'!$A:$A,'Ownership Metrics'!$B:$B),"")</f>
        <v>43.35</v>
      </c>
      <c r="N5303" s="28">
        <f>IFERROR(_xlfn.XLOOKUP($B5303,'Ownership Metrics'!$A:$A,'Ownership Metrics'!$C:$C),"")</f>
        <v>842</v>
      </c>
      <c r="O5303" s="29">
        <f>IFERROR(_xlfn.XLOOKUP($B5303,'Ownership Metrics'!$A:$A,'Ownership Metrics'!$D:$D),"")</f>
        <v>26.73</v>
      </c>
      <c r="P5303" s="29">
        <f>IFERROR(_xlfn.XLOOKUP($B5303,'Ownership Metrics'!$A:$A,'Ownership Metrics'!$E:$E),"")</f>
        <v>39.090000000000003</v>
      </c>
      <c r="Q5303" s="30">
        <f>IFERROR(_xlfn.XLOOKUP($B5303,'Ownership Metrics'!$A:$A,'Ownership Metrics'!$F:$F),"")</f>
        <v>11</v>
      </c>
      <c r="R5303" s="30">
        <f>IFERROR(_xlfn.XLOOKUP($B5303,'Ownership Metrics'!$A:$A,'Ownership Metrics'!$G:$G),"")</f>
        <v>27</v>
      </c>
      <c r="S5303" s="27" t="str">
        <f>IFERROR(_xlfn.XLOOKUP($B5303,'Ownership Metrics'!$A:$A,'Ownership Metrics'!$H:$H),"")</f>
        <v>Tersebar</v>
      </c>
      <c r="T5303" s="27" t="str">
        <f>IFERROR(_xlfn.XLOOKUP($B5303,'Ownership Metrics'!$A:$A,'Ownership Metrics'!$I:$I),"")</f>
        <v>Sedang</v>
      </c>
      <c r="U5303" s="27">
        <f>IF(COUNTIFS($B$2:$B5303,$B5303,$D$2:$D5303,$D5303)=1,1,0)</f>
        <v>1</v>
      </c>
      <c r="V5303" s="27">
        <f t="shared" si="247"/>
        <v>1.52</v>
      </c>
      <c r="W5303" s="27">
        <f t="shared" si="248"/>
        <v>9</v>
      </c>
      <c r="X5303" s="27">
        <f t="shared" si="246"/>
        <v>1.5199994697000001</v>
      </c>
    </row>
    <row r="5304" spans="1:24" x14ac:dyDescent="0.25">
      <c r="A5304" s="26">
        <v>46265</v>
      </c>
      <c r="B5304" s="27" t="s">
        <v>10847</v>
      </c>
      <c r="C5304" s="27" t="s">
        <v>5465</v>
      </c>
      <c r="D5304" s="27" t="s">
        <v>5466</v>
      </c>
      <c r="E5304" s="27" t="s">
        <v>74</v>
      </c>
      <c r="F5304" s="27" t="s">
        <v>23</v>
      </c>
      <c r="G5304" s="27"/>
      <c r="H5304" s="27" t="s">
        <v>24</v>
      </c>
      <c r="I5304" s="28">
        <v>679587615</v>
      </c>
      <c r="J5304" s="28">
        <v>0</v>
      </c>
      <c r="K5304" s="28">
        <v>679587615</v>
      </c>
      <c r="L5304" s="29">
        <v>24.15</v>
      </c>
      <c r="M5304" s="29">
        <f>IFERROR(_xlfn.XLOOKUP($B5304,'Ownership Metrics'!$A:$A,'Ownership Metrics'!$B:$B),"")</f>
        <v>0.41</v>
      </c>
      <c r="N5304" s="28">
        <f>IFERROR(_xlfn.XLOOKUP($B5304,'Ownership Metrics'!$A:$A,'Ownership Metrics'!$C:$C),"")</f>
        <v>3305</v>
      </c>
      <c r="O5304" s="29">
        <f>IFERROR(_xlfn.XLOOKUP($B5304,'Ownership Metrics'!$A:$A,'Ownership Metrics'!$D:$D),"")</f>
        <v>51</v>
      </c>
      <c r="P5304" s="29">
        <f>IFERROR(_xlfn.XLOOKUP($B5304,'Ownership Metrics'!$A:$A,'Ownership Metrics'!$E:$E),"")</f>
        <v>80.59</v>
      </c>
      <c r="Q5304" s="30">
        <f>IFERROR(_xlfn.XLOOKUP($B5304,'Ownership Metrics'!$A:$A,'Ownership Metrics'!$F:$F),"")</f>
        <v>7</v>
      </c>
      <c r="R5304" s="30">
        <f>IFERROR(_xlfn.XLOOKUP($B5304,'Ownership Metrics'!$A:$A,'Ownership Metrics'!$G:$G),"")</f>
        <v>57</v>
      </c>
      <c r="S5304" s="27" t="str">
        <f>IFERROR(_xlfn.XLOOKUP($B5304,'Ownership Metrics'!$A:$A,'Ownership Metrics'!$H:$H),"")</f>
        <v>Mayoritas</v>
      </c>
      <c r="T5304" s="27" t="str">
        <f>IFERROR(_xlfn.XLOOKUP($B5304,'Ownership Metrics'!$A:$A,'Ownership Metrics'!$I:$I),"")</f>
        <v>Tinggi</v>
      </c>
      <c r="U5304" s="27">
        <f>IF(COUNTIFS($B$2:$B5304,$B5304,$D$2:$D5304,$D5304)=1,1,0)</f>
        <v>1</v>
      </c>
      <c r="V5304" s="27">
        <f t="shared" si="247"/>
        <v>24.15</v>
      </c>
      <c r="W5304" s="27">
        <f t="shared" si="248"/>
        <v>2</v>
      </c>
      <c r="X5304" s="27">
        <f t="shared" si="246"/>
        <v>24.149999469599997</v>
      </c>
    </row>
    <row r="5305" spans="1:24" x14ac:dyDescent="0.25">
      <c r="A5305" s="26">
        <v>46265</v>
      </c>
      <c r="B5305" s="27" t="s">
        <v>10847</v>
      </c>
      <c r="C5305" s="27" t="s">
        <v>5465</v>
      </c>
      <c r="D5305" s="27" t="s">
        <v>5467</v>
      </c>
      <c r="E5305" s="27" t="s">
        <v>74</v>
      </c>
      <c r="F5305" s="27" t="s">
        <v>23</v>
      </c>
      <c r="G5305" s="27"/>
      <c r="H5305" s="27" t="s">
        <v>24</v>
      </c>
      <c r="I5305" s="28">
        <v>153008758</v>
      </c>
      <c r="J5305" s="28">
        <v>0</v>
      </c>
      <c r="K5305" s="28">
        <v>153008758</v>
      </c>
      <c r="L5305" s="29">
        <v>5.44</v>
      </c>
      <c r="M5305" s="29">
        <f>IFERROR(_xlfn.XLOOKUP($B5305,'Ownership Metrics'!$A:$A,'Ownership Metrics'!$B:$B),"")</f>
        <v>0.41</v>
      </c>
      <c r="N5305" s="28">
        <f>IFERROR(_xlfn.XLOOKUP($B5305,'Ownership Metrics'!$A:$A,'Ownership Metrics'!$C:$C),"")</f>
        <v>3305</v>
      </c>
      <c r="O5305" s="29">
        <f>IFERROR(_xlfn.XLOOKUP($B5305,'Ownership Metrics'!$A:$A,'Ownership Metrics'!$D:$D),"")</f>
        <v>51</v>
      </c>
      <c r="P5305" s="29">
        <f>IFERROR(_xlfn.XLOOKUP($B5305,'Ownership Metrics'!$A:$A,'Ownership Metrics'!$E:$E),"")</f>
        <v>80.59</v>
      </c>
      <c r="Q5305" s="30">
        <f>IFERROR(_xlfn.XLOOKUP($B5305,'Ownership Metrics'!$A:$A,'Ownership Metrics'!$F:$F),"")</f>
        <v>7</v>
      </c>
      <c r="R5305" s="30">
        <f>IFERROR(_xlfn.XLOOKUP($B5305,'Ownership Metrics'!$A:$A,'Ownership Metrics'!$G:$G),"")</f>
        <v>57</v>
      </c>
      <c r="S5305" s="27" t="str">
        <f>IFERROR(_xlfn.XLOOKUP($B5305,'Ownership Metrics'!$A:$A,'Ownership Metrics'!$H:$H),"")</f>
        <v>Mayoritas</v>
      </c>
      <c r="T5305" s="27" t="str">
        <f>IFERROR(_xlfn.XLOOKUP($B5305,'Ownership Metrics'!$A:$A,'Ownership Metrics'!$I:$I),"")</f>
        <v>Tinggi</v>
      </c>
      <c r="U5305" s="27">
        <f>IF(COUNTIFS($B$2:$B5305,$B5305,$D$2:$D5305,$D5305)=1,1,0)</f>
        <v>1</v>
      </c>
      <c r="V5305" s="27">
        <f t="shared" si="247"/>
        <v>5.44</v>
      </c>
      <c r="W5305" s="27">
        <f t="shared" si="248"/>
        <v>3</v>
      </c>
      <c r="X5305" s="27">
        <f t="shared" si="246"/>
        <v>5.4399994695</v>
      </c>
    </row>
    <row r="5306" spans="1:24" x14ac:dyDescent="0.25">
      <c r="A5306" s="26">
        <v>46265</v>
      </c>
      <c r="B5306" s="27" t="s">
        <v>10847</v>
      </c>
      <c r="C5306" s="27" t="s">
        <v>5465</v>
      </c>
      <c r="D5306" s="27" t="s">
        <v>1658</v>
      </c>
      <c r="E5306" s="27" t="s">
        <v>166</v>
      </c>
      <c r="F5306" s="27" t="s">
        <v>32</v>
      </c>
      <c r="G5306" s="27"/>
      <c r="H5306" s="27" t="s">
        <v>64</v>
      </c>
      <c r="I5306" s="28">
        <v>140134300</v>
      </c>
      <c r="J5306" s="28">
        <v>0</v>
      </c>
      <c r="K5306" s="28">
        <v>140134300</v>
      </c>
      <c r="L5306" s="29">
        <v>4.9800000000000004</v>
      </c>
      <c r="M5306" s="29">
        <f>IFERROR(_xlfn.XLOOKUP($B5306,'Ownership Metrics'!$A:$A,'Ownership Metrics'!$B:$B),"")</f>
        <v>0.41</v>
      </c>
      <c r="N5306" s="28">
        <f>IFERROR(_xlfn.XLOOKUP($B5306,'Ownership Metrics'!$A:$A,'Ownership Metrics'!$C:$C),"")</f>
        <v>3305</v>
      </c>
      <c r="O5306" s="29">
        <f>IFERROR(_xlfn.XLOOKUP($B5306,'Ownership Metrics'!$A:$A,'Ownership Metrics'!$D:$D),"")</f>
        <v>51</v>
      </c>
      <c r="P5306" s="29">
        <f>IFERROR(_xlfn.XLOOKUP($B5306,'Ownership Metrics'!$A:$A,'Ownership Metrics'!$E:$E),"")</f>
        <v>80.59</v>
      </c>
      <c r="Q5306" s="30">
        <f>IFERROR(_xlfn.XLOOKUP($B5306,'Ownership Metrics'!$A:$A,'Ownership Metrics'!$F:$F),"")</f>
        <v>7</v>
      </c>
      <c r="R5306" s="30">
        <f>IFERROR(_xlfn.XLOOKUP($B5306,'Ownership Metrics'!$A:$A,'Ownership Metrics'!$G:$G),"")</f>
        <v>57</v>
      </c>
      <c r="S5306" s="27" t="str">
        <f>IFERROR(_xlfn.XLOOKUP($B5306,'Ownership Metrics'!$A:$A,'Ownership Metrics'!$H:$H),"")</f>
        <v>Mayoritas</v>
      </c>
      <c r="T5306" s="27" t="str">
        <f>IFERROR(_xlfn.XLOOKUP($B5306,'Ownership Metrics'!$A:$A,'Ownership Metrics'!$I:$I),"")</f>
        <v>Tinggi</v>
      </c>
      <c r="U5306" s="27">
        <f>IF(COUNTIFS($B$2:$B5306,$B5306,$D$2:$D5306,$D5306)=1,1,0)</f>
        <v>1</v>
      </c>
      <c r="V5306" s="27">
        <f t="shared" si="247"/>
        <v>4.9800000000000004</v>
      </c>
      <c r="W5306" s="27">
        <f t="shared" si="248"/>
        <v>5</v>
      </c>
      <c r="X5306" s="27">
        <f t="shared" si="246"/>
        <v>4.9799994694</v>
      </c>
    </row>
    <row r="5307" spans="1:24" x14ac:dyDescent="0.25">
      <c r="A5307" s="26">
        <v>46265</v>
      </c>
      <c r="B5307" s="27" t="s">
        <v>10847</v>
      </c>
      <c r="C5307" s="27" t="s">
        <v>5465</v>
      </c>
      <c r="D5307" s="27" t="s">
        <v>5468</v>
      </c>
      <c r="E5307" s="27" t="s">
        <v>74</v>
      </c>
      <c r="F5307" s="27" t="s">
        <v>32</v>
      </c>
      <c r="G5307" s="27"/>
      <c r="H5307" s="27" t="s">
        <v>62</v>
      </c>
      <c r="I5307" s="28">
        <v>113824000</v>
      </c>
      <c r="J5307" s="28">
        <v>0</v>
      </c>
      <c r="K5307" s="28">
        <v>113824000</v>
      </c>
      <c r="L5307" s="29">
        <v>4.05</v>
      </c>
      <c r="M5307" s="29">
        <f>IFERROR(_xlfn.XLOOKUP($B5307,'Ownership Metrics'!$A:$A,'Ownership Metrics'!$B:$B),"")</f>
        <v>0.41</v>
      </c>
      <c r="N5307" s="28">
        <f>IFERROR(_xlfn.XLOOKUP($B5307,'Ownership Metrics'!$A:$A,'Ownership Metrics'!$C:$C),"")</f>
        <v>3305</v>
      </c>
      <c r="O5307" s="29">
        <f>IFERROR(_xlfn.XLOOKUP($B5307,'Ownership Metrics'!$A:$A,'Ownership Metrics'!$D:$D),"")</f>
        <v>51</v>
      </c>
      <c r="P5307" s="29">
        <f>IFERROR(_xlfn.XLOOKUP($B5307,'Ownership Metrics'!$A:$A,'Ownership Metrics'!$E:$E),"")</f>
        <v>80.59</v>
      </c>
      <c r="Q5307" s="30">
        <f>IFERROR(_xlfn.XLOOKUP($B5307,'Ownership Metrics'!$A:$A,'Ownership Metrics'!$F:$F),"")</f>
        <v>7</v>
      </c>
      <c r="R5307" s="30">
        <f>IFERROR(_xlfn.XLOOKUP($B5307,'Ownership Metrics'!$A:$A,'Ownership Metrics'!$G:$G),"")</f>
        <v>57</v>
      </c>
      <c r="S5307" s="27" t="str">
        <f>IFERROR(_xlfn.XLOOKUP($B5307,'Ownership Metrics'!$A:$A,'Ownership Metrics'!$H:$H),"")</f>
        <v>Mayoritas</v>
      </c>
      <c r="T5307" s="27" t="str">
        <f>IFERROR(_xlfn.XLOOKUP($B5307,'Ownership Metrics'!$A:$A,'Ownership Metrics'!$I:$I),"")</f>
        <v>Tinggi</v>
      </c>
      <c r="U5307" s="27">
        <f>IF(COUNTIFS($B$2:$B5307,$B5307,$D$2:$D5307,$D5307)=1,1,0)</f>
        <v>1</v>
      </c>
      <c r="V5307" s="27">
        <f t="shared" si="247"/>
        <v>4.05</v>
      </c>
      <c r="W5307" s="27">
        <f t="shared" si="248"/>
        <v>7</v>
      </c>
      <c r="X5307" s="27">
        <f t="shared" si="246"/>
        <v>4.0499994692999994</v>
      </c>
    </row>
    <row r="5308" spans="1:24" x14ac:dyDescent="0.25">
      <c r="A5308" s="26">
        <v>46265</v>
      </c>
      <c r="B5308" s="27" t="s">
        <v>10847</v>
      </c>
      <c r="C5308" s="27" t="s">
        <v>5465</v>
      </c>
      <c r="D5308" s="27" t="s">
        <v>5469</v>
      </c>
      <c r="E5308" s="27" t="s">
        <v>22</v>
      </c>
      <c r="F5308" s="27" t="s">
        <v>32</v>
      </c>
      <c r="G5308" s="27"/>
      <c r="H5308" s="27" t="s">
        <v>62</v>
      </c>
      <c r="I5308" s="28">
        <v>140415700</v>
      </c>
      <c r="J5308" s="28">
        <v>0</v>
      </c>
      <c r="K5308" s="28">
        <v>140415700</v>
      </c>
      <c r="L5308" s="29">
        <v>4.99</v>
      </c>
      <c r="M5308" s="29">
        <f>IFERROR(_xlfn.XLOOKUP($B5308,'Ownership Metrics'!$A:$A,'Ownership Metrics'!$B:$B),"")</f>
        <v>0.41</v>
      </c>
      <c r="N5308" s="28">
        <f>IFERROR(_xlfn.XLOOKUP($B5308,'Ownership Metrics'!$A:$A,'Ownership Metrics'!$C:$C),"")</f>
        <v>3305</v>
      </c>
      <c r="O5308" s="29">
        <f>IFERROR(_xlfn.XLOOKUP($B5308,'Ownership Metrics'!$A:$A,'Ownership Metrics'!$D:$D),"")</f>
        <v>51</v>
      </c>
      <c r="P5308" s="29">
        <f>IFERROR(_xlfn.XLOOKUP($B5308,'Ownership Metrics'!$A:$A,'Ownership Metrics'!$E:$E),"")</f>
        <v>80.59</v>
      </c>
      <c r="Q5308" s="30">
        <f>IFERROR(_xlfn.XLOOKUP($B5308,'Ownership Metrics'!$A:$A,'Ownership Metrics'!$F:$F),"")</f>
        <v>7</v>
      </c>
      <c r="R5308" s="30">
        <f>IFERROR(_xlfn.XLOOKUP($B5308,'Ownership Metrics'!$A:$A,'Ownership Metrics'!$G:$G),"")</f>
        <v>57</v>
      </c>
      <c r="S5308" s="27" t="str">
        <f>IFERROR(_xlfn.XLOOKUP($B5308,'Ownership Metrics'!$A:$A,'Ownership Metrics'!$H:$H),"")</f>
        <v>Mayoritas</v>
      </c>
      <c r="T5308" s="27" t="str">
        <f>IFERROR(_xlfn.XLOOKUP($B5308,'Ownership Metrics'!$A:$A,'Ownership Metrics'!$I:$I),"")</f>
        <v>Tinggi</v>
      </c>
      <c r="U5308" s="27">
        <f>IF(COUNTIFS($B$2:$B5308,$B5308,$D$2:$D5308,$D5308)=1,1,0)</f>
        <v>1</v>
      </c>
      <c r="V5308" s="27">
        <f t="shared" si="247"/>
        <v>4.99</v>
      </c>
      <c r="W5308" s="27">
        <f t="shared" si="248"/>
        <v>4</v>
      </c>
      <c r="X5308" s="27">
        <f t="shared" si="246"/>
        <v>4.9899994691999998</v>
      </c>
    </row>
    <row r="5309" spans="1:24" x14ac:dyDescent="0.25">
      <c r="A5309" s="26">
        <v>46265</v>
      </c>
      <c r="B5309" s="27" t="s">
        <v>10847</v>
      </c>
      <c r="C5309" s="27" t="s">
        <v>5465</v>
      </c>
      <c r="D5309" s="27" t="s">
        <v>5470</v>
      </c>
      <c r="E5309" s="27" t="s">
        <v>74</v>
      </c>
      <c r="F5309" s="27" t="s">
        <v>32</v>
      </c>
      <c r="G5309" s="27"/>
      <c r="H5309" s="27" t="s">
        <v>128</v>
      </c>
      <c r="I5309" s="28">
        <v>1435110412</v>
      </c>
      <c r="J5309" s="28">
        <v>0</v>
      </c>
      <c r="K5309" s="28">
        <v>1435110412</v>
      </c>
      <c r="L5309" s="29">
        <v>51</v>
      </c>
      <c r="M5309" s="29">
        <f>IFERROR(_xlfn.XLOOKUP($B5309,'Ownership Metrics'!$A:$A,'Ownership Metrics'!$B:$B),"")</f>
        <v>0.41</v>
      </c>
      <c r="N5309" s="28">
        <f>IFERROR(_xlfn.XLOOKUP($B5309,'Ownership Metrics'!$A:$A,'Ownership Metrics'!$C:$C),"")</f>
        <v>3305</v>
      </c>
      <c r="O5309" s="29">
        <f>IFERROR(_xlfn.XLOOKUP($B5309,'Ownership Metrics'!$A:$A,'Ownership Metrics'!$D:$D),"")</f>
        <v>51</v>
      </c>
      <c r="P5309" s="29">
        <f>IFERROR(_xlfn.XLOOKUP($B5309,'Ownership Metrics'!$A:$A,'Ownership Metrics'!$E:$E),"")</f>
        <v>80.59</v>
      </c>
      <c r="Q5309" s="30">
        <f>IFERROR(_xlfn.XLOOKUP($B5309,'Ownership Metrics'!$A:$A,'Ownership Metrics'!$F:$F),"")</f>
        <v>7</v>
      </c>
      <c r="R5309" s="30">
        <f>IFERROR(_xlfn.XLOOKUP($B5309,'Ownership Metrics'!$A:$A,'Ownership Metrics'!$G:$G),"")</f>
        <v>57</v>
      </c>
      <c r="S5309" s="27" t="str">
        <f>IFERROR(_xlfn.XLOOKUP($B5309,'Ownership Metrics'!$A:$A,'Ownership Metrics'!$H:$H),"")</f>
        <v>Mayoritas</v>
      </c>
      <c r="T5309" s="27" t="str">
        <f>IFERROR(_xlfn.XLOOKUP($B5309,'Ownership Metrics'!$A:$A,'Ownership Metrics'!$I:$I),"")</f>
        <v>Tinggi</v>
      </c>
      <c r="U5309" s="27">
        <f>IF(COUNTIFS($B$2:$B5309,$B5309,$D$2:$D5309,$D5309)=1,1,0)</f>
        <v>1</v>
      </c>
      <c r="V5309" s="27">
        <f t="shared" si="247"/>
        <v>51</v>
      </c>
      <c r="W5309" s="27">
        <f t="shared" si="248"/>
        <v>1</v>
      </c>
      <c r="X5309" s="27">
        <f t="shared" si="246"/>
        <v>50.999999469099997</v>
      </c>
    </row>
    <row r="5310" spans="1:24" x14ac:dyDescent="0.25">
      <c r="A5310" s="26">
        <v>46265</v>
      </c>
      <c r="B5310" s="27" t="s">
        <v>10847</v>
      </c>
      <c r="C5310" s="27" t="s">
        <v>5465</v>
      </c>
      <c r="D5310" s="27" t="s">
        <v>147</v>
      </c>
      <c r="E5310" s="27" t="s">
        <v>67</v>
      </c>
      <c r="F5310" s="27" t="s">
        <v>32</v>
      </c>
      <c r="G5310" s="27"/>
      <c r="H5310" s="27" t="s">
        <v>64</v>
      </c>
      <c r="I5310" s="28">
        <v>140275000</v>
      </c>
      <c r="J5310" s="28">
        <v>0</v>
      </c>
      <c r="K5310" s="28">
        <v>140275000</v>
      </c>
      <c r="L5310" s="29">
        <v>4.9800000000000004</v>
      </c>
      <c r="M5310" s="29">
        <f>IFERROR(_xlfn.XLOOKUP($B5310,'Ownership Metrics'!$A:$A,'Ownership Metrics'!$B:$B),"")</f>
        <v>0.41</v>
      </c>
      <c r="N5310" s="28">
        <f>IFERROR(_xlfn.XLOOKUP($B5310,'Ownership Metrics'!$A:$A,'Ownership Metrics'!$C:$C),"")</f>
        <v>3305</v>
      </c>
      <c r="O5310" s="29">
        <f>IFERROR(_xlfn.XLOOKUP($B5310,'Ownership Metrics'!$A:$A,'Ownership Metrics'!$D:$D),"")</f>
        <v>51</v>
      </c>
      <c r="P5310" s="29">
        <f>IFERROR(_xlfn.XLOOKUP($B5310,'Ownership Metrics'!$A:$A,'Ownership Metrics'!$E:$E),"")</f>
        <v>80.59</v>
      </c>
      <c r="Q5310" s="30">
        <f>IFERROR(_xlfn.XLOOKUP($B5310,'Ownership Metrics'!$A:$A,'Ownership Metrics'!$F:$F),"")</f>
        <v>7</v>
      </c>
      <c r="R5310" s="30">
        <f>IFERROR(_xlfn.XLOOKUP($B5310,'Ownership Metrics'!$A:$A,'Ownership Metrics'!$G:$G),"")</f>
        <v>57</v>
      </c>
      <c r="S5310" s="27" t="str">
        <f>IFERROR(_xlfn.XLOOKUP($B5310,'Ownership Metrics'!$A:$A,'Ownership Metrics'!$H:$H),"")</f>
        <v>Mayoritas</v>
      </c>
      <c r="T5310" s="27" t="str">
        <f>IFERROR(_xlfn.XLOOKUP($B5310,'Ownership Metrics'!$A:$A,'Ownership Metrics'!$I:$I),"")</f>
        <v>Tinggi</v>
      </c>
      <c r="U5310" s="27">
        <f>IF(COUNTIFS($B$2:$B5310,$B5310,$D$2:$D5310,$D5310)=1,1,0)</f>
        <v>1</v>
      </c>
      <c r="V5310" s="27">
        <f t="shared" si="247"/>
        <v>4.9800000000000004</v>
      </c>
      <c r="W5310" s="27">
        <f t="shared" si="248"/>
        <v>6</v>
      </c>
      <c r="X5310" s="27">
        <f t="shared" si="246"/>
        <v>4.979999469</v>
      </c>
    </row>
    <row r="5311" spans="1:24" x14ac:dyDescent="0.25">
      <c r="A5311" s="26">
        <v>46265</v>
      </c>
      <c r="B5311" s="27" t="s">
        <v>10848</v>
      </c>
      <c r="C5311" s="27" t="s">
        <v>5472</v>
      </c>
      <c r="D5311" s="27" t="s">
        <v>5473</v>
      </c>
      <c r="E5311" s="27" t="s">
        <v>51</v>
      </c>
      <c r="F5311" s="27" t="s">
        <v>23</v>
      </c>
      <c r="G5311" s="27"/>
      <c r="H5311" s="27" t="s">
        <v>24</v>
      </c>
      <c r="I5311" s="28">
        <v>3050000000</v>
      </c>
      <c r="J5311" s="28">
        <v>2633860000</v>
      </c>
      <c r="K5311" s="28">
        <v>5683860000</v>
      </c>
      <c r="L5311" s="29">
        <v>67.75</v>
      </c>
      <c r="M5311" s="29">
        <f>IFERROR(_xlfn.XLOOKUP($B5311,'Ownership Metrics'!$A:$A,'Ownership Metrics'!$B:$B),"")</f>
        <v>11.18</v>
      </c>
      <c r="N5311" s="28">
        <f>IFERROR(_xlfn.XLOOKUP($B5311,'Ownership Metrics'!$A:$A,'Ownership Metrics'!$C:$C),"")</f>
        <v>4749</v>
      </c>
      <c r="O5311" s="29">
        <f>IFERROR(_xlfn.XLOOKUP($B5311,'Ownership Metrics'!$A:$A,'Ownership Metrics'!$D:$D),"")</f>
        <v>67.75</v>
      </c>
      <c r="P5311" s="29">
        <f>IFERROR(_xlfn.XLOOKUP($B5311,'Ownership Metrics'!$A:$A,'Ownership Metrics'!$E:$E),"")</f>
        <v>82.14</v>
      </c>
      <c r="Q5311" s="30">
        <f>IFERROR(_xlfn.XLOOKUP($B5311,'Ownership Metrics'!$A:$A,'Ownership Metrics'!$F:$F),"")</f>
        <v>7</v>
      </c>
      <c r="R5311" s="30">
        <f>IFERROR(_xlfn.XLOOKUP($B5311,'Ownership Metrics'!$A:$A,'Ownership Metrics'!$G:$G),"")</f>
        <v>64</v>
      </c>
      <c r="S5311" s="27" t="str">
        <f>IFERROR(_xlfn.XLOOKUP($B5311,'Ownership Metrics'!$A:$A,'Ownership Metrics'!$H:$H),"")</f>
        <v>Mayoritas</v>
      </c>
      <c r="T5311" s="27" t="str">
        <f>IFERROR(_xlfn.XLOOKUP($B5311,'Ownership Metrics'!$A:$A,'Ownership Metrics'!$I:$I),"")</f>
        <v>Tinggi</v>
      </c>
      <c r="U5311" s="27">
        <f>IF(COUNTIFS($B$2:$B5311,$B5311,$D$2:$D5311,$D5311)=1,1,0)</f>
        <v>1</v>
      </c>
      <c r="V5311" s="27">
        <f t="shared" si="247"/>
        <v>67.75</v>
      </c>
      <c r="W5311" s="27">
        <f t="shared" si="248"/>
        <v>1</v>
      </c>
      <c r="X5311" s="27">
        <f t="shared" si="246"/>
        <v>67.7499994689</v>
      </c>
    </row>
    <row r="5312" spans="1:24" x14ac:dyDescent="0.25">
      <c r="A5312" s="26">
        <v>46265</v>
      </c>
      <c r="B5312" s="27" t="s">
        <v>10848</v>
      </c>
      <c r="C5312" s="27" t="s">
        <v>5472</v>
      </c>
      <c r="D5312" s="27" t="s">
        <v>113</v>
      </c>
      <c r="E5312" s="27" t="s">
        <v>114</v>
      </c>
      <c r="F5312" s="27" t="s">
        <v>23</v>
      </c>
      <c r="G5312" s="27"/>
      <c r="H5312" s="27" t="s">
        <v>24</v>
      </c>
      <c r="I5312" s="28">
        <v>162972687</v>
      </c>
      <c r="J5312" s="28">
        <v>0</v>
      </c>
      <c r="K5312" s="28">
        <v>162972687</v>
      </c>
      <c r="L5312" s="29">
        <v>1.94</v>
      </c>
      <c r="M5312" s="29">
        <f>IFERROR(_xlfn.XLOOKUP($B5312,'Ownership Metrics'!$A:$A,'Ownership Metrics'!$B:$B),"")</f>
        <v>11.18</v>
      </c>
      <c r="N5312" s="28">
        <f>IFERROR(_xlfn.XLOOKUP($B5312,'Ownership Metrics'!$A:$A,'Ownership Metrics'!$C:$C),"")</f>
        <v>4749</v>
      </c>
      <c r="O5312" s="29">
        <f>IFERROR(_xlfn.XLOOKUP($B5312,'Ownership Metrics'!$A:$A,'Ownership Metrics'!$D:$D),"")</f>
        <v>67.75</v>
      </c>
      <c r="P5312" s="29">
        <f>IFERROR(_xlfn.XLOOKUP($B5312,'Ownership Metrics'!$A:$A,'Ownership Metrics'!$E:$E),"")</f>
        <v>82.14</v>
      </c>
      <c r="Q5312" s="30">
        <f>IFERROR(_xlfn.XLOOKUP($B5312,'Ownership Metrics'!$A:$A,'Ownership Metrics'!$F:$F),"")</f>
        <v>7</v>
      </c>
      <c r="R5312" s="30">
        <f>IFERROR(_xlfn.XLOOKUP($B5312,'Ownership Metrics'!$A:$A,'Ownership Metrics'!$G:$G),"")</f>
        <v>64</v>
      </c>
      <c r="S5312" s="27" t="str">
        <f>IFERROR(_xlfn.XLOOKUP($B5312,'Ownership Metrics'!$A:$A,'Ownership Metrics'!$H:$H),"")</f>
        <v>Mayoritas</v>
      </c>
      <c r="T5312" s="27" t="str">
        <f>IFERROR(_xlfn.XLOOKUP($B5312,'Ownership Metrics'!$A:$A,'Ownership Metrics'!$I:$I),"")</f>
        <v>Tinggi</v>
      </c>
      <c r="U5312" s="27">
        <f>IF(COUNTIFS($B$2:$B5312,$B5312,$D$2:$D5312,$D5312)=1,1,0)</f>
        <v>1</v>
      </c>
      <c r="V5312" s="27">
        <f t="shared" si="247"/>
        <v>1.94</v>
      </c>
      <c r="W5312" s="27">
        <f t="shared" si="248"/>
        <v>4</v>
      </c>
      <c r="X5312" s="27">
        <f t="shared" si="246"/>
        <v>1.9399994688</v>
      </c>
    </row>
    <row r="5313" spans="1:24" x14ac:dyDescent="0.25">
      <c r="A5313" s="26">
        <v>46265</v>
      </c>
      <c r="B5313" s="27" t="s">
        <v>10848</v>
      </c>
      <c r="C5313" s="27" t="s">
        <v>5472</v>
      </c>
      <c r="D5313" s="27" t="s">
        <v>551</v>
      </c>
      <c r="E5313" s="27" t="s">
        <v>98</v>
      </c>
      <c r="F5313" s="27" t="s">
        <v>23</v>
      </c>
      <c r="G5313" s="27"/>
      <c r="H5313" s="27" t="s">
        <v>24</v>
      </c>
      <c r="I5313" s="28">
        <v>109824293</v>
      </c>
      <c r="J5313" s="28">
        <v>0</v>
      </c>
      <c r="K5313" s="28">
        <v>109824293</v>
      </c>
      <c r="L5313" s="29">
        <v>1.31</v>
      </c>
      <c r="M5313" s="29">
        <f>IFERROR(_xlfn.XLOOKUP($B5313,'Ownership Metrics'!$A:$A,'Ownership Metrics'!$B:$B),"")</f>
        <v>11.18</v>
      </c>
      <c r="N5313" s="28">
        <f>IFERROR(_xlfn.XLOOKUP($B5313,'Ownership Metrics'!$A:$A,'Ownership Metrics'!$C:$C),"")</f>
        <v>4749</v>
      </c>
      <c r="O5313" s="29">
        <f>IFERROR(_xlfn.XLOOKUP($B5313,'Ownership Metrics'!$A:$A,'Ownership Metrics'!$D:$D),"")</f>
        <v>67.75</v>
      </c>
      <c r="P5313" s="29">
        <f>IFERROR(_xlfn.XLOOKUP($B5313,'Ownership Metrics'!$A:$A,'Ownership Metrics'!$E:$E),"")</f>
        <v>82.14</v>
      </c>
      <c r="Q5313" s="30">
        <f>IFERROR(_xlfn.XLOOKUP($B5313,'Ownership Metrics'!$A:$A,'Ownership Metrics'!$F:$F),"")</f>
        <v>7</v>
      </c>
      <c r="R5313" s="30">
        <f>IFERROR(_xlfn.XLOOKUP($B5313,'Ownership Metrics'!$A:$A,'Ownership Metrics'!$G:$G),"")</f>
        <v>64</v>
      </c>
      <c r="S5313" s="27" t="str">
        <f>IFERROR(_xlfn.XLOOKUP($B5313,'Ownership Metrics'!$A:$A,'Ownership Metrics'!$H:$H),"")</f>
        <v>Mayoritas</v>
      </c>
      <c r="T5313" s="27" t="str">
        <f>IFERROR(_xlfn.XLOOKUP($B5313,'Ownership Metrics'!$A:$A,'Ownership Metrics'!$I:$I),"")</f>
        <v>Tinggi</v>
      </c>
      <c r="U5313" s="27">
        <f>IF(COUNTIFS($B$2:$B5313,$B5313,$D$2:$D5313,$D5313)=1,1,0)</f>
        <v>1</v>
      </c>
      <c r="V5313" s="27">
        <f t="shared" si="247"/>
        <v>1.31</v>
      </c>
      <c r="W5313" s="27">
        <f t="shared" si="248"/>
        <v>7</v>
      </c>
      <c r="X5313" s="27">
        <f t="shared" si="246"/>
        <v>1.3099994687000001</v>
      </c>
    </row>
    <row r="5314" spans="1:24" x14ac:dyDescent="0.25">
      <c r="A5314" s="26">
        <v>46265</v>
      </c>
      <c r="B5314" s="27" t="s">
        <v>10848</v>
      </c>
      <c r="C5314" s="27" t="s">
        <v>5472</v>
      </c>
      <c r="D5314" s="27" t="s">
        <v>553</v>
      </c>
      <c r="E5314" s="27" t="s">
        <v>72</v>
      </c>
      <c r="F5314" s="27" t="s">
        <v>23</v>
      </c>
      <c r="G5314" s="27"/>
      <c r="H5314" s="27" t="s">
        <v>24</v>
      </c>
      <c r="I5314" s="28">
        <v>143014600</v>
      </c>
      <c r="J5314" s="28">
        <v>0</v>
      </c>
      <c r="K5314" s="28">
        <v>143014600</v>
      </c>
      <c r="L5314" s="29">
        <v>1.7</v>
      </c>
      <c r="M5314" s="29">
        <f>IFERROR(_xlfn.XLOOKUP($B5314,'Ownership Metrics'!$A:$A,'Ownership Metrics'!$B:$B),"")</f>
        <v>11.18</v>
      </c>
      <c r="N5314" s="28">
        <f>IFERROR(_xlfn.XLOOKUP($B5314,'Ownership Metrics'!$A:$A,'Ownership Metrics'!$C:$C),"")</f>
        <v>4749</v>
      </c>
      <c r="O5314" s="29">
        <f>IFERROR(_xlfn.XLOOKUP($B5314,'Ownership Metrics'!$A:$A,'Ownership Metrics'!$D:$D),"")</f>
        <v>67.75</v>
      </c>
      <c r="P5314" s="29">
        <f>IFERROR(_xlfn.XLOOKUP($B5314,'Ownership Metrics'!$A:$A,'Ownership Metrics'!$E:$E),"")</f>
        <v>82.14</v>
      </c>
      <c r="Q5314" s="30">
        <f>IFERROR(_xlfn.XLOOKUP($B5314,'Ownership Metrics'!$A:$A,'Ownership Metrics'!$F:$F),"")</f>
        <v>7</v>
      </c>
      <c r="R5314" s="30">
        <f>IFERROR(_xlfn.XLOOKUP($B5314,'Ownership Metrics'!$A:$A,'Ownership Metrics'!$G:$G),"")</f>
        <v>64</v>
      </c>
      <c r="S5314" s="27" t="str">
        <f>IFERROR(_xlfn.XLOOKUP($B5314,'Ownership Metrics'!$A:$A,'Ownership Metrics'!$H:$H),"")</f>
        <v>Mayoritas</v>
      </c>
      <c r="T5314" s="27" t="str">
        <f>IFERROR(_xlfn.XLOOKUP($B5314,'Ownership Metrics'!$A:$A,'Ownership Metrics'!$I:$I),"")</f>
        <v>Tinggi</v>
      </c>
      <c r="U5314" s="27">
        <f>IF(COUNTIFS($B$2:$B5314,$B5314,$D$2:$D5314,$D5314)=1,1,0)</f>
        <v>1</v>
      </c>
      <c r="V5314" s="27">
        <f t="shared" si="247"/>
        <v>1.7</v>
      </c>
      <c r="W5314" s="27">
        <f t="shared" si="248"/>
        <v>6</v>
      </c>
      <c r="X5314" s="27">
        <f t="shared" ref="X5314:X5377" si="249">$V5314-(ROW()*0.0000000001)</f>
        <v>1.6999994686</v>
      </c>
    </row>
    <row r="5315" spans="1:24" x14ac:dyDescent="0.25">
      <c r="A5315" s="26">
        <v>46265</v>
      </c>
      <c r="B5315" s="27" t="s">
        <v>10848</v>
      </c>
      <c r="C5315" s="27" t="s">
        <v>5472</v>
      </c>
      <c r="D5315" s="27" t="s">
        <v>416</v>
      </c>
      <c r="E5315" s="27" t="s">
        <v>72</v>
      </c>
      <c r="F5315" s="27" t="s">
        <v>23</v>
      </c>
      <c r="G5315" s="27"/>
      <c r="H5315" s="27" t="s">
        <v>24</v>
      </c>
      <c r="I5315" s="28">
        <v>144875200</v>
      </c>
      <c r="J5315" s="28">
        <v>0</v>
      </c>
      <c r="K5315" s="28">
        <v>144875200</v>
      </c>
      <c r="L5315" s="29">
        <v>1.73</v>
      </c>
      <c r="M5315" s="29">
        <f>IFERROR(_xlfn.XLOOKUP($B5315,'Ownership Metrics'!$A:$A,'Ownership Metrics'!$B:$B),"")</f>
        <v>11.18</v>
      </c>
      <c r="N5315" s="28">
        <f>IFERROR(_xlfn.XLOOKUP($B5315,'Ownership Metrics'!$A:$A,'Ownership Metrics'!$C:$C),"")</f>
        <v>4749</v>
      </c>
      <c r="O5315" s="29">
        <f>IFERROR(_xlfn.XLOOKUP($B5315,'Ownership Metrics'!$A:$A,'Ownership Metrics'!$D:$D),"")</f>
        <v>67.75</v>
      </c>
      <c r="P5315" s="29">
        <f>IFERROR(_xlfn.XLOOKUP($B5315,'Ownership Metrics'!$A:$A,'Ownership Metrics'!$E:$E),"")</f>
        <v>82.14</v>
      </c>
      <c r="Q5315" s="30">
        <f>IFERROR(_xlfn.XLOOKUP($B5315,'Ownership Metrics'!$A:$A,'Ownership Metrics'!$F:$F),"")</f>
        <v>7</v>
      </c>
      <c r="R5315" s="30">
        <f>IFERROR(_xlfn.XLOOKUP($B5315,'Ownership Metrics'!$A:$A,'Ownership Metrics'!$G:$G),"")</f>
        <v>64</v>
      </c>
      <c r="S5315" s="27" t="str">
        <f>IFERROR(_xlfn.XLOOKUP($B5315,'Ownership Metrics'!$A:$A,'Ownership Metrics'!$H:$H),"")</f>
        <v>Mayoritas</v>
      </c>
      <c r="T5315" s="27" t="str">
        <f>IFERROR(_xlfn.XLOOKUP($B5315,'Ownership Metrics'!$A:$A,'Ownership Metrics'!$I:$I),"")</f>
        <v>Tinggi</v>
      </c>
      <c r="U5315" s="27">
        <f>IF(COUNTIFS($B$2:$B5315,$B5315,$D$2:$D5315,$D5315)=1,1,0)</f>
        <v>1</v>
      </c>
      <c r="V5315" s="27">
        <f t="shared" ref="V5315:V5378" si="250">SUMIFS($L$2:$L$10000,$B$2:$B$10000,$B5315,$D$2:$D$10000,$D5315)</f>
        <v>1.73</v>
      </c>
      <c r="W5315" s="27">
        <f t="shared" ref="W5315:W5378" si="251">COUNTIFS($B$2:$B$10000,$B5315,$U$2:$U$10000,1,$X$2:$X$10000,"&gt;"&amp;$X5315)+1</f>
        <v>5</v>
      </c>
      <c r="X5315" s="27">
        <f t="shared" si="249"/>
        <v>1.7299994685</v>
      </c>
    </row>
    <row r="5316" spans="1:24" x14ac:dyDescent="0.25">
      <c r="A5316" s="26">
        <v>46265</v>
      </c>
      <c r="B5316" s="27" t="s">
        <v>10848</v>
      </c>
      <c r="C5316" s="27" t="s">
        <v>5472</v>
      </c>
      <c r="D5316" s="27" t="s">
        <v>417</v>
      </c>
      <c r="E5316" s="27" t="s">
        <v>72</v>
      </c>
      <c r="F5316" s="27" t="s">
        <v>23</v>
      </c>
      <c r="G5316" s="27"/>
      <c r="H5316" s="27" t="s">
        <v>24</v>
      </c>
      <c r="I5316" s="28">
        <v>209552500</v>
      </c>
      <c r="J5316" s="28">
        <v>0</v>
      </c>
      <c r="K5316" s="28">
        <v>209552500</v>
      </c>
      <c r="L5316" s="29">
        <v>2.5</v>
      </c>
      <c r="M5316" s="29">
        <f>IFERROR(_xlfn.XLOOKUP($B5316,'Ownership Metrics'!$A:$A,'Ownership Metrics'!$B:$B),"")</f>
        <v>11.18</v>
      </c>
      <c r="N5316" s="28">
        <f>IFERROR(_xlfn.XLOOKUP($B5316,'Ownership Metrics'!$A:$A,'Ownership Metrics'!$C:$C),"")</f>
        <v>4749</v>
      </c>
      <c r="O5316" s="29">
        <f>IFERROR(_xlfn.XLOOKUP($B5316,'Ownership Metrics'!$A:$A,'Ownership Metrics'!$D:$D),"")</f>
        <v>67.75</v>
      </c>
      <c r="P5316" s="29">
        <f>IFERROR(_xlfn.XLOOKUP($B5316,'Ownership Metrics'!$A:$A,'Ownership Metrics'!$E:$E),"")</f>
        <v>82.14</v>
      </c>
      <c r="Q5316" s="30">
        <f>IFERROR(_xlfn.XLOOKUP($B5316,'Ownership Metrics'!$A:$A,'Ownership Metrics'!$F:$F),"")</f>
        <v>7</v>
      </c>
      <c r="R5316" s="30">
        <f>IFERROR(_xlfn.XLOOKUP($B5316,'Ownership Metrics'!$A:$A,'Ownership Metrics'!$G:$G),"")</f>
        <v>64</v>
      </c>
      <c r="S5316" s="27" t="str">
        <f>IFERROR(_xlfn.XLOOKUP($B5316,'Ownership Metrics'!$A:$A,'Ownership Metrics'!$H:$H),"")</f>
        <v>Mayoritas</v>
      </c>
      <c r="T5316" s="27" t="str">
        <f>IFERROR(_xlfn.XLOOKUP($B5316,'Ownership Metrics'!$A:$A,'Ownership Metrics'!$I:$I),"")</f>
        <v>Tinggi</v>
      </c>
      <c r="U5316" s="27">
        <f>IF(COUNTIFS($B$2:$B5316,$B5316,$D$2:$D5316,$D5316)=1,1,0)</f>
        <v>1</v>
      </c>
      <c r="V5316" s="27">
        <f t="shared" si="250"/>
        <v>2.5</v>
      </c>
      <c r="W5316" s="27">
        <f t="shared" si="251"/>
        <v>3</v>
      </c>
      <c r="X5316" s="27">
        <f t="shared" si="249"/>
        <v>2.4999994684</v>
      </c>
    </row>
    <row r="5317" spans="1:24" x14ac:dyDescent="0.25">
      <c r="A5317" s="26">
        <v>46265</v>
      </c>
      <c r="B5317" s="27" t="s">
        <v>10848</v>
      </c>
      <c r="C5317" s="27" t="s">
        <v>5472</v>
      </c>
      <c r="D5317" s="27" t="s">
        <v>5087</v>
      </c>
      <c r="E5317" s="27" t="s">
        <v>67</v>
      </c>
      <c r="F5317" s="27" t="s">
        <v>23</v>
      </c>
      <c r="G5317" s="27"/>
      <c r="H5317" s="27" t="s">
        <v>24</v>
      </c>
      <c r="I5317" s="28">
        <v>997616000</v>
      </c>
      <c r="J5317" s="28">
        <v>0</v>
      </c>
      <c r="K5317" s="28">
        <v>997616000</v>
      </c>
      <c r="L5317" s="29">
        <v>11.89</v>
      </c>
      <c r="M5317" s="29">
        <f>IFERROR(_xlfn.XLOOKUP($B5317,'Ownership Metrics'!$A:$A,'Ownership Metrics'!$B:$B),"")</f>
        <v>11.18</v>
      </c>
      <c r="N5317" s="28">
        <f>IFERROR(_xlfn.XLOOKUP($B5317,'Ownership Metrics'!$A:$A,'Ownership Metrics'!$C:$C),"")</f>
        <v>4749</v>
      </c>
      <c r="O5317" s="29">
        <f>IFERROR(_xlfn.XLOOKUP($B5317,'Ownership Metrics'!$A:$A,'Ownership Metrics'!$D:$D),"")</f>
        <v>67.75</v>
      </c>
      <c r="P5317" s="29">
        <f>IFERROR(_xlfn.XLOOKUP($B5317,'Ownership Metrics'!$A:$A,'Ownership Metrics'!$E:$E),"")</f>
        <v>82.14</v>
      </c>
      <c r="Q5317" s="30">
        <f>IFERROR(_xlfn.XLOOKUP($B5317,'Ownership Metrics'!$A:$A,'Ownership Metrics'!$F:$F),"")</f>
        <v>7</v>
      </c>
      <c r="R5317" s="30">
        <f>IFERROR(_xlfn.XLOOKUP($B5317,'Ownership Metrics'!$A:$A,'Ownership Metrics'!$G:$G),"")</f>
        <v>64</v>
      </c>
      <c r="S5317" s="27" t="str">
        <f>IFERROR(_xlfn.XLOOKUP($B5317,'Ownership Metrics'!$A:$A,'Ownership Metrics'!$H:$H),"")</f>
        <v>Mayoritas</v>
      </c>
      <c r="T5317" s="27" t="str">
        <f>IFERROR(_xlfn.XLOOKUP($B5317,'Ownership Metrics'!$A:$A,'Ownership Metrics'!$I:$I),"")</f>
        <v>Tinggi</v>
      </c>
      <c r="U5317" s="27">
        <f>IF(COUNTIFS($B$2:$B5317,$B5317,$D$2:$D5317,$D5317)=1,1,0)</f>
        <v>1</v>
      </c>
      <c r="V5317" s="27">
        <f t="shared" si="250"/>
        <v>11.89</v>
      </c>
      <c r="W5317" s="27">
        <f t="shared" si="251"/>
        <v>2</v>
      </c>
      <c r="X5317" s="27">
        <f t="shared" si="249"/>
        <v>11.889999468300001</v>
      </c>
    </row>
    <row r="5318" spans="1:24" x14ac:dyDescent="0.25">
      <c r="A5318" s="26">
        <v>46265</v>
      </c>
      <c r="B5318" s="27" t="s">
        <v>10849</v>
      </c>
      <c r="C5318" s="27" t="s">
        <v>5475</v>
      </c>
      <c r="D5318" s="27" t="s">
        <v>5476</v>
      </c>
      <c r="E5318" s="27" t="s">
        <v>22</v>
      </c>
      <c r="F5318" s="27" t="s">
        <v>23</v>
      </c>
      <c r="G5318" s="27"/>
      <c r="H5318" s="27" t="s">
        <v>24</v>
      </c>
      <c r="I5318" s="28">
        <v>4285064945</v>
      </c>
      <c r="J5318" s="28">
        <v>0</v>
      </c>
      <c r="K5318" s="28">
        <v>4285064945</v>
      </c>
      <c r="L5318" s="29">
        <v>26.64</v>
      </c>
      <c r="M5318" s="29">
        <f>IFERROR(_xlfn.XLOOKUP($B5318,'Ownership Metrics'!$A:$A,'Ownership Metrics'!$B:$B),"")</f>
        <v>9.84</v>
      </c>
      <c r="N5318" s="28">
        <f>IFERROR(_xlfn.XLOOKUP($B5318,'Ownership Metrics'!$A:$A,'Ownership Metrics'!$C:$C),"")</f>
        <v>2364</v>
      </c>
      <c r="O5318" s="29">
        <f>IFERROR(_xlfn.XLOOKUP($B5318,'Ownership Metrics'!$A:$A,'Ownership Metrics'!$D:$D),"")</f>
        <v>30.48</v>
      </c>
      <c r="P5318" s="29">
        <f>IFERROR(_xlfn.XLOOKUP($B5318,'Ownership Metrics'!$A:$A,'Ownership Metrics'!$E:$E),"")</f>
        <v>83.76</v>
      </c>
      <c r="Q5318" s="30">
        <f>IFERROR(_xlfn.XLOOKUP($B5318,'Ownership Metrics'!$A:$A,'Ownership Metrics'!$F:$F),"")</f>
        <v>6</v>
      </c>
      <c r="R5318" s="30">
        <f>IFERROR(_xlfn.XLOOKUP($B5318,'Ownership Metrics'!$A:$A,'Ownership Metrics'!$G:$G),"")</f>
        <v>55</v>
      </c>
      <c r="S5318" s="27" t="str">
        <f>IFERROR(_xlfn.XLOOKUP($B5318,'Ownership Metrics'!$A:$A,'Ownership Metrics'!$H:$H),"")</f>
        <v>Terkonsentrasi</v>
      </c>
      <c r="T5318" s="27" t="str">
        <f>IFERROR(_xlfn.XLOOKUP($B5318,'Ownership Metrics'!$A:$A,'Ownership Metrics'!$I:$I),"")</f>
        <v>Sedang</v>
      </c>
      <c r="U5318" s="27">
        <f>IF(COUNTIFS($B$2:$B5318,$B5318,$D$2:$D5318,$D5318)=1,1,0)</f>
        <v>1</v>
      </c>
      <c r="V5318" s="27">
        <f t="shared" si="250"/>
        <v>26.64</v>
      </c>
      <c r="W5318" s="27">
        <f t="shared" si="251"/>
        <v>2</v>
      </c>
      <c r="X5318" s="27">
        <f t="shared" si="249"/>
        <v>26.639999468199999</v>
      </c>
    </row>
    <row r="5319" spans="1:24" x14ac:dyDescent="0.25">
      <c r="A5319" s="26">
        <v>46265</v>
      </c>
      <c r="B5319" s="27" t="s">
        <v>10849</v>
      </c>
      <c r="C5319" s="27" t="s">
        <v>5475</v>
      </c>
      <c r="D5319" s="27" t="s">
        <v>907</v>
      </c>
      <c r="E5319" s="27" t="s">
        <v>22</v>
      </c>
      <c r="F5319" s="27" t="s">
        <v>23</v>
      </c>
      <c r="G5319" s="27"/>
      <c r="H5319" s="27" t="s">
        <v>24</v>
      </c>
      <c r="I5319" s="28">
        <v>454621100</v>
      </c>
      <c r="J5319" s="28">
        <v>0</v>
      </c>
      <c r="K5319" s="28">
        <v>454621100</v>
      </c>
      <c r="L5319" s="29">
        <v>2.83</v>
      </c>
      <c r="M5319" s="29">
        <f>IFERROR(_xlfn.XLOOKUP($B5319,'Ownership Metrics'!$A:$A,'Ownership Metrics'!$B:$B),"")</f>
        <v>9.84</v>
      </c>
      <c r="N5319" s="28">
        <f>IFERROR(_xlfn.XLOOKUP($B5319,'Ownership Metrics'!$A:$A,'Ownership Metrics'!$C:$C),"")</f>
        <v>2364</v>
      </c>
      <c r="O5319" s="29">
        <f>IFERROR(_xlfn.XLOOKUP($B5319,'Ownership Metrics'!$A:$A,'Ownership Metrics'!$D:$D),"")</f>
        <v>30.48</v>
      </c>
      <c r="P5319" s="29">
        <f>IFERROR(_xlfn.XLOOKUP($B5319,'Ownership Metrics'!$A:$A,'Ownership Metrics'!$E:$E),"")</f>
        <v>83.76</v>
      </c>
      <c r="Q5319" s="30">
        <f>IFERROR(_xlfn.XLOOKUP($B5319,'Ownership Metrics'!$A:$A,'Ownership Metrics'!$F:$F),"")</f>
        <v>6</v>
      </c>
      <c r="R5319" s="30">
        <f>IFERROR(_xlfn.XLOOKUP($B5319,'Ownership Metrics'!$A:$A,'Ownership Metrics'!$G:$G),"")</f>
        <v>55</v>
      </c>
      <c r="S5319" s="27" t="str">
        <f>IFERROR(_xlfn.XLOOKUP($B5319,'Ownership Metrics'!$A:$A,'Ownership Metrics'!$H:$H),"")</f>
        <v>Terkonsentrasi</v>
      </c>
      <c r="T5319" s="27" t="str">
        <f>IFERROR(_xlfn.XLOOKUP($B5319,'Ownership Metrics'!$A:$A,'Ownership Metrics'!$I:$I),"")</f>
        <v>Sedang</v>
      </c>
      <c r="U5319" s="27">
        <f>IF(COUNTIFS($B$2:$B5319,$B5319,$D$2:$D5319,$D5319)=1,1,0)</f>
        <v>1</v>
      </c>
      <c r="V5319" s="27">
        <f t="shared" si="250"/>
        <v>2.83</v>
      </c>
      <c r="W5319" s="27">
        <f t="shared" si="251"/>
        <v>4</v>
      </c>
      <c r="X5319" s="27">
        <f t="shared" si="249"/>
        <v>2.8299994681</v>
      </c>
    </row>
    <row r="5320" spans="1:24" x14ac:dyDescent="0.25">
      <c r="A5320" s="26">
        <v>46265</v>
      </c>
      <c r="B5320" s="27" t="s">
        <v>10849</v>
      </c>
      <c r="C5320" s="27" t="s">
        <v>5475</v>
      </c>
      <c r="D5320" s="27" t="s">
        <v>5477</v>
      </c>
      <c r="E5320" s="27" t="s">
        <v>22</v>
      </c>
      <c r="F5320" s="27" t="s">
        <v>23</v>
      </c>
      <c r="G5320" s="27"/>
      <c r="H5320" s="27" t="s">
        <v>24</v>
      </c>
      <c r="I5320" s="28">
        <v>4903778030</v>
      </c>
      <c r="J5320" s="28">
        <v>0</v>
      </c>
      <c r="K5320" s="28">
        <v>4903778030</v>
      </c>
      <c r="L5320" s="29">
        <v>30.48</v>
      </c>
      <c r="M5320" s="29">
        <f>IFERROR(_xlfn.XLOOKUP($B5320,'Ownership Metrics'!$A:$A,'Ownership Metrics'!$B:$B),"")</f>
        <v>9.84</v>
      </c>
      <c r="N5320" s="28">
        <f>IFERROR(_xlfn.XLOOKUP($B5320,'Ownership Metrics'!$A:$A,'Ownership Metrics'!$C:$C),"")</f>
        <v>2364</v>
      </c>
      <c r="O5320" s="29">
        <f>IFERROR(_xlfn.XLOOKUP($B5320,'Ownership Metrics'!$A:$A,'Ownership Metrics'!$D:$D),"")</f>
        <v>30.48</v>
      </c>
      <c r="P5320" s="29">
        <f>IFERROR(_xlfn.XLOOKUP($B5320,'Ownership Metrics'!$A:$A,'Ownership Metrics'!$E:$E),"")</f>
        <v>83.76</v>
      </c>
      <c r="Q5320" s="30">
        <f>IFERROR(_xlfn.XLOOKUP($B5320,'Ownership Metrics'!$A:$A,'Ownership Metrics'!$F:$F),"")</f>
        <v>6</v>
      </c>
      <c r="R5320" s="30">
        <f>IFERROR(_xlfn.XLOOKUP($B5320,'Ownership Metrics'!$A:$A,'Ownership Metrics'!$G:$G),"")</f>
        <v>55</v>
      </c>
      <c r="S5320" s="27" t="str">
        <f>IFERROR(_xlfn.XLOOKUP($B5320,'Ownership Metrics'!$A:$A,'Ownership Metrics'!$H:$H),"")</f>
        <v>Terkonsentrasi</v>
      </c>
      <c r="T5320" s="27" t="str">
        <f>IFERROR(_xlfn.XLOOKUP($B5320,'Ownership Metrics'!$A:$A,'Ownership Metrics'!$I:$I),"")</f>
        <v>Sedang</v>
      </c>
      <c r="U5320" s="27">
        <f>IF(COUNTIFS($B$2:$B5320,$B5320,$D$2:$D5320,$D5320)=1,1,0)</f>
        <v>1</v>
      </c>
      <c r="V5320" s="27">
        <f t="shared" si="250"/>
        <v>30.48</v>
      </c>
      <c r="W5320" s="27">
        <f t="shared" si="251"/>
        <v>1</v>
      </c>
      <c r="X5320" s="27">
        <f t="shared" si="249"/>
        <v>30.479999467999999</v>
      </c>
    </row>
    <row r="5321" spans="1:24" x14ac:dyDescent="0.25">
      <c r="A5321" s="26">
        <v>46265</v>
      </c>
      <c r="B5321" s="27" t="s">
        <v>10849</v>
      </c>
      <c r="C5321" s="27" t="s">
        <v>5475</v>
      </c>
      <c r="D5321" s="27" t="s">
        <v>5478</v>
      </c>
      <c r="E5321" s="27" t="s">
        <v>22</v>
      </c>
      <c r="F5321" s="27" t="s">
        <v>23</v>
      </c>
      <c r="G5321" s="27"/>
      <c r="H5321" s="27" t="s">
        <v>24</v>
      </c>
      <c r="I5321" s="28">
        <v>4285134845</v>
      </c>
      <c r="J5321" s="28">
        <v>0</v>
      </c>
      <c r="K5321" s="28">
        <v>4285134845</v>
      </c>
      <c r="L5321" s="29">
        <v>26.64</v>
      </c>
      <c r="M5321" s="29">
        <f>IFERROR(_xlfn.XLOOKUP($B5321,'Ownership Metrics'!$A:$A,'Ownership Metrics'!$B:$B),"")</f>
        <v>9.84</v>
      </c>
      <c r="N5321" s="28">
        <f>IFERROR(_xlfn.XLOOKUP($B5321,'Ownership Metrics'!$A:$A,'Ownership Metrics'!$C:$C),"")</f>
        <v>2364</v>
      </c>
      <c r="O5321" s="29">
        <f>IFERROR(_xlfn.XLOOKUP($B5321,'Ownership Metrics'!$A:$A,'Ownership Metrics'!$D:$D),"")</f>
        <v>30.48</v>
      </c>
      <c r="P5321" s="29">
        <f>IFERROR(_xlfn.XLOOKUP($B5321,'Ownership Metrics'!$A:$A,'Ownership Metrics'!$E:$E),"")</f>
        <v>83.76</v>
      </c>
      <c r="Q5321" s="30">
        <f>IFERROR(_xlfn.XLOOKUP($B5321,'Ownership Metrics'!$A:$A,'Ownership Metrics'!$F:$F),"")</f>
        <v>6</v>
      </c>
      <c r="R5321" s="30">
        <f>IFERROR(_xlfn.XLOOKUP($B5321,'Ownership Metrics'!$A:$A,'Ownership Metrics'!$G:$G),"")</f>
        <v>55</v>
      </c>
      <c r="S5321" s="27" t="str">
        <f>IFERROR(_xlfn.XLOOKUP($B5321,'Ownership Metrics'!$A:$A,'Ownership Metrics'!$H:$H),"")</f>
        <v>Terkonsentrasi</v>
      </c>
      <c r="T5321" s="27" t="str">
        <f>IFERROR(_xlfn.XLOOKUP($B5321,'Ownership Metrics'!$A:$A,'Ownership Metrics'!$I:$I),"")</f>
        <v>Sedang</v>
      </c>
      <c r="U5321" s="27">
        <f>IF(COUNTIFS($B$2:$B5321,$B5321,$D$2:$D5321,$D5321)=1,1,0)</f>
        <v>1</v>
      </c>
      <c r="V5321" s="27">
        <f t="shared" si="250"/>
        <v>26.64</v>
      </c>
      <c r="W5321" s="27">
        <f t="shared" si="251"/>
        <v>3</v>
      </c>
      <c r="X5321" s="27">
        <f t="shared" si="249"/>
        <v>26.639999467900001</v>
      </c>
    </row>
    <row r="5322" spans="1:24" x14ac:dyDescent="0.25">
      <c r="A5322" s="26">
        <v>46265</v>
      </c>
      <c r="B5322" s="27" t="s">
        <v>10849</v>
      </c>
      <c r="C5322" s="27" t="s">
        <v>5475</v>
      </c>
      <c r="D5322" s="27" t="s">
        <v>5479</v>
      </c>
      <c r="E5322" s="27" t="s">
        <v>35</v>
      </c>
      <c r="F5322" s="27" t="s">
        <v>23</v>
      </c>
      <c r="G5322" s="27" t="s">
        <v>36</v>
      </c>
      <c r="H5322" s="27" t="s">
        <v>24</v>
      </c>
      <c r="I5322" s="28">
        <v>174386780</v>
      </c>
      <c r="J5322" s="28">
        <v>0</v>
      </c>
      <c r="K5322" s="28">
        <v>174386780</v>
      </c>
      <c r="L5322" s="29">
        <v>1.08</v>
      </c>
      <c r="M5322" s="29">
        <f>IFERROR(_xlfn.XLOOKUP($B5322,'Ownership Metrics'!$A:$A,'Ownership Metrics'!$B:$B),"")</f>
        <v>9.84</v>
      </c>
      <c r="N5322" s="28">
        <f>IFERROR(_xlfn.XLOOKUP($B5322,'Ownership Metrics'!$A:$A,'Ownership Metrics'!$C:$C),"")</f>
        <v>2364</v>
      </c>
      <c r="O5322" s="29">
        <f>IFERROR(_xlfn.XLOOKUP($B5322,'Ownership Metrics'!$A:$A,'Ownership Metrics'!$D:$D),"")</f>
        <v>30.48</v>
      </c>
      <c r="P5322" s="29">
        <f>IFERROR(_xlfn.XLOOKUP($B5322,'Ownership Metrics'!$A:$A,'Ownership Metrics'!$E:$E),"")</f>
        <v>83.76</v>
      </c>
      <c r="Q5322" s="30">
        <f>IFERROR(_xlfn.XLOOKUP($B5322,'Ownership Metrics'!$A:$A,'Ownership Metrics'!$F:$F),"")</f>
        <v>6</v>
      </c>
      <c r="R5322" s="30">
        <f>IFERROR(_xlfn.XLOOKUP($B5322,'Ownership Metrics'!$A:$A,'Ownership Metrics'!$G:$G),"")</f>
        <v>55</v>
      </c>
      <c r="S5322" s="27" t="str">
        <f>IFERROR(_xlfn.XLOOKUP($B5322,'Ownership Metrics'!$A:$A,'Ownership Metrics'!$H:$H),"")</f>
        <v>Terkonsentrasi</v>
      </c>
      <c r="T5322" s="27" t="str">
        <f>IFERROR(_xlfn.XLOOKUP($B5322,'Ownership Metrics'!$A:$A,'Ownership Metrics'!$I:$I),"")</f>
        <v>Sedang</v>
      </c>
      <c r="U5322" s="27">
        <f>IF(COUNTIFS($B$2:$B5322,$B5322,$D$2:$D5322,$D5322)=1,1,0)</f>
        <v>1</v>
      </c>
      <c r="V5322" s="27">
        <f t="shared" si="250"/>
        <v>1.08</v>
      </c>
      <c r="W5322" s="27">
        <f t="shared" si="251"/>
        <v>6</v>
      </c>
      <c r="X5322" s="27">
        <f t="shared" si="249"/>
        <v>1.0799994678</v>
      </c>
    </row>
    <row r="5323" spans="1:24" x14ac:dyDescent="0.25">
      <c r="A5323" s="26">
        <v>46265</v>
      </c>
      <c r="B5323" s="27" t="s">
        <v>10849</v>
      </c>
      <c r="C5323" s="27" t="s">
        <v>5475</v>
      </c>
      <c r="D5323" s="27" t="s">
        <v>568</v>
      </c>
      <c r="E5323" s="27" t="s">
        <v>72</v>
      </c>
      <c r="F5323" s="27" t="s">
        <v>32</v>
      </c>
      <c r="G5323" s="27"/>
      <c r="H5323" s="27" t="s">
        <v>569</v>
      </c>
      <c r="I5323" s="28">
        <v>400149600</v>
      </c>
      <c r="J5323" s="28">
        <v>0</v>
      </c>
      <c r="K5323" s="28">
        <v>400149600</v>
      </c>
      <c r="L5323" s="29">
        <v>2.4900000000000002</v>
      </c>
      <c r="M5323" s="29">
        <f>IFERROR(_xlfn.XLOOKUP($B5323,'Ownership Metrics'!$A:$A,'Ownership Metrics'!$B:$B),"")</f>
        <v>9.84</v>
      </c>
      <c r="N5323" s="28">
        <f>IFERROR(_xlfn.XLOOKUP($B5323,'Ownership Metrics'!$A:$A,'Ownership Metrics'!$C:$C),"")</f>
        <v>2364</v>
      </c>
      <c r="O5323" s="29">
        <f>IFERROR(_xlfn.XLOOKUP($B5323,'Ownership Metrics'!$A:$A,'Ownership Metrics'!$D:$D),"")</f>
        <v>30.48</v>
      </c>
      <c r="P5323" s="29">
        <f>IFERROR(_xlfn.XLOOKUP($B5323,'Ownership Metrics'!$A:$A,'Ownership Metrics'!$E:$E),"")</f>
        <v>83.76</v>
      </c>
      <c r="Q5323" s="30">
        <f>IFERROR(_xlfn.XLOOKUP($B5323,'Ownership Metrics'!$A:$A,'Ownership Metrics'!$F:$F),"")</f>
        <v>6</v>
      </c>
      <c r="R5323" s="30">
        <f>IFERROR(_xlfn.XLOOKUP($B5323,'Ownership Metrics'!$A:$A,'Ownership Metrics'!$G:$G),"")</f>
        <v>55</v>
      </c>
      <c r="S5323" s="27" t="str">
        <f>IFERROR(_xlfn.XLOOKUP($B5323,'Ownership Metrics'!$A:$A,'Ownership Metrics'!$H:$H),"")</f>
        <v>Terkonsentrasi</v>
      </c>
      <c r="T5323" s="27" t="str">
        <f>IFERROR(_xlfn.XLOOKUP($B5323,'Ownership Metrics'!$A:$A,'Ownership Metrics'!$I:$I),"")</f>
        <v>Sedang</v>
      </c>
      <c r="U5323" s="27">
        <f>IF(COUNTIFS($B$2:$B5323,$B5323,$D$2:$D5323,$D5323)=1,1,0)</f>
        <v>1</v>
      </c>
      <c r="V5323" s="27">
        <f t="shared" si="250"/>
        <v>2.4900000000000002</v>
      </c>
      <c r="W5323" s="27">
        <f t="shared" si="251"/>
        <v>5</v>
      </c>
      <c r="X5323" s="27">
        <f t="shared" si="249"/>
        <v>2.4899994677000001</v>
      </c>
    </row>
    <row r="5324" spans="1:24" x14ac:dyDescent="0.25">
      <c r="A5324" s="26">
        <v>46265</v>
      </c>
      <c r="B5324" s="27" t="s">
        <v>10850</v>
      </c>
      <c r="C5324" s="27" t="s">
        <v>5481</v>
      </c>
      <c r="D5324" s="27" t="s">
        <v>5482</v>
      </c>
      <c r="E5324" s="27" t="s">
        <v>35</v>
      </c>
      <c r="F5324" s="27" t="s">
        <v>23</v>
      </c>
      <c r="G5324" s="27" t="s">
        <v>36</v>
      </c>
      <c r="H5324" s="27" t="s">
        <v>24</v>
      </c>
      <c r="I5324" s="28">
        <v>10000000</v>
      </c>
      <c r="J5324" s="28">
        <v>0</v>
      </c>
      <c r="K5324" s="28">
        <v>10000000</v>
      </c>
      <c r="L5324" s="29">
        <v>1.3</v>
      </c>
      <c r="M5324" s="29">
        <f>IFERROR(_xlfn.XLOOKUP($B5324,'Ownership Metrics'!$A:$A,'Ownership Metrics'!$B:$B),"")</f>
        <v>19.079999999999998</v>
      </c>
      <c r="N5324" s="28">
        <f>IFERROR(_xlfn.XLOOKUP($B5324,'Ownership Metrics'!$A:$A,'Ownership Metrics'!$C:$C),"")</f>
        <v>3350</v>
      </c>
      <c r="O5324" s="29">
        <f>IFERROR(_xlfn.XLOOKUP($B5324,'Ownership Metrics'!$A:$A,'Ownership Metrics'!$D:$D),"")</f>
        <v>53.12</v>
      </c>
      <c r="P5324" s="29">
        <f>IFERROR(_xlfn.XLOOKUP($B5324,'Ownership Metrics'!$A:$A,'Ownership Metrics'!$E:$E),"")</f>
        <v>77.83</v>
      </c>
      <c r="Q5324" s="30">
        <f>IFERROR(_xlfn.XLOOKUP($B5324,'Ownership Metrics'!$A:$A,'Ownership Metrics'!$F:$F),"")</f>
        <v>5</v>
      </c>
      <c r="R5324" s="30">
        <f>IFERROR(_xlfn.XLOOKUP($B5324,'Ownership Metrics'!$A:$A,'Ownership Metrics'!$G:$G),"")</f>
        <v>58</v>
      </c>
      <c r="S5324" s="27" t="str">
        <f>IFERROR(_xlfn.XLOOKUP($B5324,'Ownership Metrics'!$A:$A,'Ownership Metrics'!$H:$H),"")</f>
        <v>Mayoritas</v>
      </c>
      <c r="T5324" s="27" t="str">
        <f>IFERROR(_xlfn.XLOOKUP($B5324,'Ownership Metrics'!$A:$A,'Ownership Metrics'!$I:$I),"")</f>
        <v>Tinggi</v>
      </c>
      <c r="U5324" s="27">
        <f>IF(COUNTIFS($B$2:$B5324,$B5324,$D$2:$D5324,$D5324)=1,1,0)</f>
        <v>1</v>
      </c>
      <c r="V5324" s="27">
        <f t="shared" si="250"/>
        <v>1.3</v>
      </c>
      <c r="W5324" s="27">
        <f t="shared" si="251"/>
        <v>5</v>
      </c>
      <c r="X5324" s="27">
        <f t="shared" si="249"/>
        <v>1.2999994676</v>
      </c>
    </row>
    <row r="5325" spans="1:24" x14ac:dyDescent="0.25">
      <c r="A5325" s="26">
        <v>46265</v>
      </c>
      <c r="B5325" s="27" t="s">
        <v>10850</v>
      </c>
      <c r="C5325" s="27" t="s">
        <v>5481</v>
      </c>
      <c r="D5325" s="27" t="s">
        <v>3664</v>
      </c>
      <c r="E5325" s="27" t="s">
        <v>35</v>
      </c>
      <c r="F5325" s="27" t="s">
        <v>23</v>
      </c>
      <c r="G5325" s="27" t="s">
        <v>36</v>
      </c>
      <c r="H5325" s="27" t="s">
        <v>24</v>
      </c>
      <c r="I5325" s="28">
        <v>14692300</v>
      </c>
      <c r="J5325" s="28">
        <v>0</v>
      </c>
      <c r="K5325" s="28">
        <v>14692300</v>
      </c>
      <c r="L5325" s="29">
        <v>1.91</v>
      </c>
      <c r="M5325" s="29">
        <f>IFERROR(_xlfn.XLOOKUP($B5325,'Ownership Metrics'!$A:$A,'Ownership Metrics'!$B:$B),"")</f>
        <v>19.079999999999998</v>
      </c>
      <c r="N5325" s="28">
        <f>IFERROR(_xlfn.XLOOKUP($B5325,'Ownership Metrics'!$A:$A,'Ownership Metrics'!$C:$C),"")</f>
        <v>3350</v>
      </c>
      <c r="O5325" s="29">
        <f>IFERROR(_xlfn.XLOOKUP($B5325,'Ownership Metrics'!$A:$A,'Ownership Metrics'!$D:$D),"")</f>
        <v>53.12</v>
      </c>
      <c r="P5325" s="29">
        <f>IFERROR(_xlfn.XLOOKUP($B5325,'Ownership Metrics'!$A:$A,'Ownership Metrics'!$E:$E),"")</f>
        <v>77.83</v>
      </c>
      <c r="Q5325" s="30">
        <f>IFERROR(_xlfn.XLOOKUP($B5325,'Ownership Metrics'!$A:$A,'Ownership Metrics'!$F:$F),"")</f>
        <v>5</v>
      </c>
      <c r="R5325" s="30">
        <f>IFERROR(_xlfn.XLOOKUP($B5325,'Ownership Metrics'!$A:$A,'Ownership Metrics'!$G:$G),"")</f>
        <v>58</v>
      </c>
      <c r="S5325" s="27" t="str">
        <f>IFERROR(_xlfn.XLOOKUP($B5325,'Ownership Metrics'!$A:$A,'Ownership Metrics'!$H:$H),"")</f>
        <v>Mayoritas</v>
      </c>
      <c r="T5325" s="27" t="str">
        <f>IFERROR(_xlfn.XLOOKUP($B5325,'Ownership Metrics'!$A:$A,'Ownership Metrics'!$I:$I),"")</f>
        <v>Tinggi</v>
      </c>
      <c r="U5325" s="27">
        <f>IF(COUNTIFS($B$2:$B5325,$B5325,$D$2:$D5325,$D5325)=1,1,0)</f>
        <v>1</v>
      </c>
      <c r="V5325" s="27">
        <f t="shared" si="250"/>
        <v>1.91</v>
      </c>
      <c r="W5325" s="27">
        <f t="shared" si="251"/>
        <v>3</v>
      </c>
      <c r="X5325" s="27">
        <f t="shared" si="249"/>
        <v>1.9099994674999998</v>
      </c>
    </row>
    <row r="5326" spans="1:24" x14ac:dyDescent="0.25">
      <c r="A5326" s="26">
        <v>46265</v>
      </c>
      <c r="B5326" s="27" t="s">
        <v>10850</v>
      </c>
      <c r="C5326" s="27" t="s">
        <v>5481</v>
      </c>
      <c r="D5326" s="27" t="s">
        <v>3665</v>
      </c>
      <c r="E5326" s="27" t="s">
        <v>35</v>
      </c>
      <c r="F5326" s="27" t="s">
        <v>23</v>
      </c>
      <c r="G5326" s="27" t="s">
        <v>36</v>
      </c>
      <c r="H5326" s="27" t="s">
        <v>24</v>
      </c>
      <c r="I5326" s="28">
        <v>409637667</v>
      </c>
      <c r="J5326" s="28">
        <v>0</v>
      </c>
      <c r="K5326" s="28">
        <v>409637667</v>
      </c>
      <c r="L5326" s="29">
        <v>53.12</v>
      </c>
      <c r="M5326" s="29">
        <f>IFERROR(_xlfn.XLOOKUP($B5326,'Ownership Metrics'!$A:$A,'Ownership Metrics'!$B:$B),"")</f>
        <v>19.079999999999998</v>
      </c>
      <c r="N5326" s="28">
        <f>IFERROR(_xlfn.XLOOKUP($B5326,'Ownership Metrics'!$A:$A,'Ownership Metrics'!$C:$C),"")</f>
        <v>3350</v>
      </c>
      <c r="O5326" s="29">
        <f>IFERROR(_xlfn.XLOOKUP($B5326,'Ownership Metrics'!$A:$A,'Ownership Metrics'!$D:$D),"")</f>
        <v>53.12</v>
      </c>
      <c r="P5326" s="29">
        <f>IFERROR(_xlfn.XLOOKUP($B5326,'Ownership Metrics'!$A:$A,'Ownership Metrics'!$E:$E),"")</f>
        <v>77.83</v>
      </c>
      <c r="Q5326" s="30">
        <f>IFERROR(_xlfn.XLOOKUP($B5326,'Ownership Metrics'!$A:$A,'Ownership Metrics'!$F:$F),"")</f>
        <v>5</v>
      </c>
      <c r="R5326" s="30">
        <f>IFERROR(_xlfn.XLOOKUP($B5326,'Ownership Metrics'!$A:$A,'Ownership Metrics'!$G:$G),"")</f>
        <v>58</v>
      </c>
      <c r="S5326" s="27" t="str">
        <f>IFERROR(_xlfn.XLOOKUP($B5326,'Ownership Metrics'!$A:$A,'Ownership Metrics'!$H:$H),"")</f>
        <v>Mayoritas</v>
      </c>
      <c r="T5326" s="27" t="str">
        <f>IFERROR(_xlfn.XLOOKUP($B5326,'Ownership Metrics'!$A:$A,'Ownership Metrics'!$I:$I),"")</f>
        <v>Tinggi</v>
      </c>
      <c r="U5326" s="27">
        <f>IF(COUNTIFS($B$2:$B5326,$B5326,$D$2:$D5326,$D5326)=1,1,0)</f>
        <v>1</v>
      </c>
      <c r="V5326" s="27">
        <f t="shared" si="250"/>
        <v>53.12</v>
      </c>
      <c r="W5326" s="27">
        <f t="shared" si="251"/>
        <v>1</v>
      </c>
      <c r="X5326" s="27">
        <f t="shared" si="249"/>
        <v>53.1199994674</v>
      </c>
    </row>
    <row r="5327" spans="1:24" x14ac:dyDescent="0.25">
      <c r="A5327" s="26">
        <v>46265</v>
      </c>
      <c r="B5327" s="27" t="s">
        <v>10850</v>
      </c>
      <c r="C5327" s="27" t="s">
        <v>5481</v>
      </c>
      <c r="D5327" s="27" t="s">
        <v>2043</v>
      </c>
      <c r="E5327" s="27" t="s">
        <v>35</v>
      </c>
      <c r="F5327" s="27" t="s">
        <v>23</v>
      </c>
      <c r="G5327" s="27" t="s">
        <v>36</v>
      </c>
      <c r="H5327" s="27" t="s">
        <v>24</v>
      </c>
      <c r="I5327" s="28">
        <v>13837500</v>
      </c>
      <c r="J5327" s="28">
        <v>0</v>
      </c>
      <c r="K5327" s="28">
        <v>13837500</v>
      </c>
      <c r="L5327" s="29">
        <v>1.79</v>
      </c>
      <c r="M5327" s="29">
        <f>IFERROR(_xlfn.XLOOKUP($B5327,'Ownership Metrics'!$A:$A,'Ownership Metrics'!$B:$B),"")</f>
        <v>19.079999999999998</v>
      </c>
      <c r="N5327" s="28">
        <f>IFERROR(_xlfn.XLOOKUP($B5327,'Ownership Metrics'!$A:$A,'Ownership Metrics'!$C:$C),"")</f>
        <v>3350</v>
      </c>
      <c r="O5327" s="29">
        <f>IFERROR(_xlfn.XLOOKUP($B5327,'Ownership Metrics'!$A:$A,'Ownership Metrics'!$D:$D),"")</f>
        <v>53.12</v>
      </c>
      <c r="P5327" s="29">
        <f>IFERROR(_xlfn.XLOOKUP($B5327,'Ownership Metrics'!$A:$A,'Ownership Metrics'!$E:$E),"")</f>
        <v>77.83</v>
      </c>
      <c r="Q5327" s="30">
        <f>IFERROR(_xlfn.XLOOKUP($B5327,'Ownership Metrics'!$A:$A,'Ownership Metrics'!$F:$F),"")</f>
        <v>5</v>
      </c>
      <c r="R5327" s="30">
        <f>IFERROR(_xlfn.XLOOKUP($B5327,'Ownership Metrics'!$A:$A,'Ownership Metrics'!$G:$G),"")</f>
        <v>58</v>
      </c>
      <c r="S5327" s="27" t="str">
        <f>IFERROR(_xlfn.XLOOKUP($B5327,'Ownership Metrics'!$A:$A,'Ownership Metrics'!$H:$H),"")</f>
        <v>Mayoritas</v>
      </c>
      <c r="T5327" s="27" t="str">
        <f>IFERROR(_xlfn.XLOOKUP($B5327,'Ownership Metrics'!$A:$A,'Ownership Metrics'!$I:$I),"")</f>
        <v>Tinggi</v>
      </c>
      <c r="U5327" s="27">
        <f>IF(COUNTIFS($B$2:$B5327,$B5327,$D$2:$D5327,$D5327)=1,1,0)</f>
        <v>1</v>
      </c>
      <c r="V5327" s="27">
        <f t="shared" si="250"/>
        <v>1.79</v>
      </c>
      <c r="W5327" s="27">
        <f t="shared" si="251"/>
        <v>4</v>
      </c>
      <c r="X5327" s="27">
        <f t="shared" si="249"/>
        <v>1.7899994672999999</v>
      </c>
    </row>
    <row r="5328" spans="1:24" x14ac:dyDescent="0.25">
      <c r="A5328" s="26">
        <v>46265</v>
      </c>
      <c r="B5328" s="27" t="s">
        <v>10850</v>
      </c>
      <c r="C5328" s="27" t="s">
        <v>5481</v>
      </c>
      <c r="D5328" s="27" t="s">
        <v>3666</v>
      </c>
      <c r="E5328" s="27" t="s">
        <v>35</v>
      </c>
      <c r="F5328" s="27" t="s">
        <v>23</v>
      </c>
      <c r="G5328" s="27" t="s">
        <v>36</v>
      </c>
      <c r="H5328" s="27" t="s">
        <v>24</v>
      </c>
      <c r="I5328" s="28">
        <v>175818833</v>
      </c>
      <c r="J5328" s="28">
        <v>0</v>
      </c>
      <c r="K5328" s="28">
        <v>175818833</v>
      </c>
      <c r="L5328" s="29">
        <v>22.8</v>
      </c>
      <c r="M5328" s="29">
        <f>IFERROR(_xlfn.XLOOKUP($B5328,'Ownership Metrics'!$A:$A,'Ownership Metrics'!$B:$B),"")</f>
        <v>19.079999999999998</v>
      </c>
      <c r="N5328" s="28">
        <f>IFERROR(_xlfn.XLOOKUP($B5328,'Ownership Metrics'!$A:$A,'Ownership Metrics'!$C:$C),"")</f>
        <v>3350</v>
      </c>
      <c r="O5328" s="29">
        <f>IFERROR(_xlfn.XLOOKUP($B5328,'Ownership Metrics'!$A:$A,'Ownership Metrics'!$D:$D),"")</f>
        <v>53.12</v>
      </c>
      <c r="P5328" s="29">
        <f>IFERROR(_xlfn.XLOOKUP($B5328,'Ownership Metrics'!$A:$A,'Ownership Metrics'!$E:$E),"")</f>
        <v>77.83</v>
      </c>
      <c r="Q5328" s="30">
        <f>IFERROR(_xlfn.XLOOKUP($B5328,'Ownership Metrics'!$A:$A,'Ownership Metrics'!$F:$F),"")</f>
        <v>5</v>
      </c>
      <c r="R5328" s="30">
        <f>IFERROR(_xlfn.XLOOKUP($B5328,'Ownership Metrics'!$A:$A,'Ownership Metrics'!$G:$G),"")</f>
        <v>58</v>
      </c>
      <c r="S5328" s="27" t="str">
        <f>IFERROR(_xlfn.XLOOKUP($B5328,'Ownership Metrics'!$A:$A,'Ownership Metrics'!$H:$H),"")</f>
        <v>Mayoritas</v>
      </c>
      <c r="T5328" s="27" t="str">
        <f>IFERROR(_xlfn.XLOOKUP($B5328,'Ownership Metrics'!$A:$A,'Ownership Metrics'!$I:$I),"")</f>
        <v>Tinggi</v>
      </c>
      <c r="U5328" s="27">
        <f>IF(COUNTIFS($B$2:$B5328,$B5328,$D$2:$D5328,$D5328)=1,1,0)</f>
        <v>1</v>
      </c>
      <c r="V5328" s="27">
        <f t="shared" si="250"/>
        <v>22.8</v>
      </c>
      <c r="W5328" s="27">
        <f t="shared" si="251"/>
        <v>2</v>
      </c>
      <c r="X5328" s="27">
        <f t="shared" si="249"/>
        <v>22.799999467199999</v>
      </c>
    </row>
    <row r="5329" spans="1:24" x14ac:dyDescent="0.25">
      <c r="A5329" s="26">
        <v>46265</v>
      </c>
      <c r="B5329" s="27" t="s">
        <v>10851</v>
      </c>
      <c r="C5329" s="27" t="s">
        <v>5484</v>
      </c>
      <c r="D5329" s="27" t="s">
        <v>5485</v>
      </c>
      <c r="E5329" s="27" t="s">
        <v>98</v>
      </c>
      <c r="F5329" s="27" t="s">
        <v>23</v>
      </c>
      <c r="G5329" s="27"/>
      <c r="H5329" s="27" t="s">
        <v>24</v>
      </c>
      <c r="I5329" s="28">
        <v>0</v>
      </c>
      <c r="J5329" s="28">
        <v>7871480000</v>
      </c>
      <c r="K5329" s="28">
        <v>7871480000</v>
      </c>
      <c r="L5329" s="29">
        <v>76.989999999999995</v>
      </c>
      <c r="M5329" s="29">
        <f>IFERROR(_xlfn.XLOOKUP($B5329,'Ownership Metrics'!$A:$A,'Ownership Metrics'!$B:$B),"")</f>
        <v>13.13</v>
      </c>
      <c r="N5329" s="28">
        <f>IFERROR(_xlfn.XLOOKUP($B5329,'Ownership Metrics'!$A:$A,'Ownership Metrics'!$C:$C),"")</f>
        <v>5957</v>
      </c>
      <c r="O5329" s="29">
        <f>IFERROR(_xlfn.XLOOKUP($B5329,'Ownership Metrics'!$A:$A,'Ownership Metrics'!$D:$D),"")</f>
        <v>76.989999999999995</v>
      </c>
      <c r="P5329" s="29">
        <f>IFERROR(_xlfn.XLOOKUP($B5329,'Ownership Metrics'!$A:$A,'Ownership Metrics'!$E:$E),"")</f>
        <v>83.5</v>
      </c>
      <c r="Q5329" s="30">
        <f>IFERROR(_xlfn.XLOOKUP($B5329,'Ownership Metrics'!$A:$A,'Ownership Metrics'!$F:$F),"")</f>
        <v>5</v>
      </c>
      <c r="R5329" s="30">
        <f>IFERROR(_xlfn.XLOOKUP($B5329,'Ownership Metrics'!$A:$A,'Ownership Metrics'!$G:$G),"")</f>
        <v>72</v>
      </c>
      <c r="S5329" s="27" t="str">
        <f>IFERROR(_xlfn.XLOOKUP($B5329,'Ownership Metrics'!$A:$A,'Ownership Metrics'!$H:$H),"")</f>
        <v>Mayoritas</v>
      </c>
      <c r="T5329" s="27" t="str">
        <f>IFERROR(_xlfn.XLOOKUP($B5329,'Ownership Metrics'!$A:$A,'Ownership Metrics'!$I:$I),"")</f>
        <v>Tinggi</v>
      </c>
      <c r="U5329" s="27">
        <f>IF(COUNTIFS($B$2:$B5329,$B5329,$D$2:$D5329,$D5329)=1,1,0)</f>
        <v>1</v>
      </c>
      <c r="V5329" s="27">
        <f t="shared" si="250"/>
        <v>76.989999999999995</v>
      </c>
      <c r="W5329" s="27">
        <f t="shared" si="251"/>
        <v>1</v>
      </c>
      <c r="X5329" s="27">
        <f t="shared" si="249"/>
        <v>76.989999467099992</v>
      </c>
    </row>
    <row r="5330" spans="1:24" x14ac:dyDescent="0.25">
      <c r="A5330" s="26">
        <v>46265</v>
      </c>
      <c r="B5330" s="27" t="s">
        <v>10851</v>
      </c>
      <c r="C5330" s="27" t="s">
        <v>5484</v>
      </c>
      <c r="D5330" s="27" t="s">
        <v>5486</v>
      </c>
      <c r="E5330" s="27" t="s">
        <v>2833</v>
      </c>
      <c r="F5330" s="27" t="s">
        <v>23</v>
      </c>
      <c r="G5330" s="27"/>
      <c r="H5330" s="27" t="s">
        <v>24</v>
      </c>
      <c r="I5330" s="28">
        <v>156259832</v>
      </c>
      <c r="J5330" s="28">
        <v>0</v>
      </c>
      <c r="K5330" s="28">
        <v>156259832</v>
      </c>
      <c r="L5330" s="29">
        <v>1.53</v>
      </c>
      <c r="M5330" s="29">
        <f>IFERROR(_xlfn.XLOOKUP($B5330,'Ownership Metrics'!$A:$A,'Ownership Metrics'!$B:$B),"")</f>
        <v>13.13</v>
      </c>
      <c r="N5330" s="28">
        <f>IFERROR(_xlfn.XLOOKUP($B5330,'Ownership Metrics'!$A:$A,'Ownership Metrics'!$C:$C),"")</f>
        <v>5957</v>
      </c>
      <c r="O5330" s="29">
        <f>IFERROR(_xlfn.XLOOKUP($B5330,'Ownership Metrics'!$A:$A,'Ownership Metrics'!$D:$D),"")</f>
        <v>76.989999999999995</v>
      </c>
      <c r="P5330" s="29">
        <f>IFERROR(_xlfn.XLOOKUP($B5330,'Ownership Metrics'!$A:$A,'Ownership Metrics'!$E:$E),"")</f>
        <v>83.5</v>
      </c>
      <c r="Q5330" s="30">
        <f>IFERROR(_xlfn.XLOOKUP($B5330,'Ownership Metrics'!$A:$A,'Ownership Metrics'!$F:$F),"")</f>
        <v>5</v>
      </c>
      <c r="R5330" s="30">
        <f>IFERROR(_xlfn.XLOOKUP($B5330,'Ownership Metrics'!$A:$A,'Ownership Metrics'!$G:$G),"")</f>
        <v>72</v>
      </c>
      <c r="S5330" s="27" t="str">
        <f>IFERROR(_xlfn.XLOOKUP($B5330,'Ownership Metrics'!$A:$A,'Ownership Metrics'!$H:$H),"")</f>
        <v>Mayoritas</v>
      </c>
      <c r="T5330" s="27" t="str">
        <f>IFERROR(_xlfn.XLOOKUP($B5330,'Ownership Metrics'!$A:$A,'Ownership Metrics'!$I:$I),"")</f>
        <v>Tinggi</v>
      </c>
      <c r="U5330" s="27">
        <f>IF(COUNTIFS($B$2:$B5330,$B5330,$D$2:$D5330,$D5330)=1,1,0)</f>
        <v>1</v>
      </c>
      <c r="V5330" s="27">
        <f t="shared" si="250"/>
        <v>1.53</v>
      </c>
      <c r="W5330" s="27">
        <f t="shared" si="251"/>
        <v>5</v>
      </c>
      <c r="X5330" s="27">
        <f t="shared" si="249"/>
        <v>1.5299994670000001</v>
      </c>
    </row>
    <row r="5331" spans="1:24" x14ac:dyDescent="0.25">
      <c r="A5331" s="26">
        <v>46265</v>
      </c>
      <c r="B5331" s="27" t="s">
        <v>10851</v>
      </c>
      <c r="C5331" s="27" t="s">
        <v>5484</v>
      </c>
      <c r="D5331" s="27" t="s">
        <v>5487</v>
      </c>
      <c r="E5331" s="27" t="s">
        <v>35</v>
      </c>
      <c r="F5331" s="27" t="s">
        <v>23</v>
      </c>
      <c r="G5331" s="27" t="s">
        <v>36</v>
      </c>
      <c r="H5331" s="27" t="s">
        <v>24</v>
      </c>
      <c r="I5331" s="28">
        <v>188309800</v>
      </c>
      <c r="J5331" s="28">
        <v>0</v>
      </c>
      <c r="K5331" s="28">
        <v>188309800</v>
      </c>
      <c r="L5331" s="29">
        <v>1.84</v>
      </c>
      <c r="M5331" s="29">
        <f>IFERROR(_xlfn.XLOOKUP($B5331,'Ownership Metrics'!$A:$A,'Ownership Metrics'!$B:$B),"")</f>
        <v>13.13</v>
      </c>
      <c r="N5331" s="28">
        <f>IFERROR(_xlfn.XLOOKUP($B5331,'Ownership Metrics'!$A:$A,'Ownership Metrics'!$C:$C),"")</f>
        <v>5957</v>
      </c>
      <c r="O5331" s="29">
        <f>IFERROR(_xlfn.XLOOKUP($B5331,'Ownership Metrics'!$A:$A,'Ownership Metrics'!$D:$D),"")</f>
        <v>76.989999999999995</v>
      </c>
      <c r="P5331" s="29">
        <f>IFERROR(_xlfn.XLOOKUP($B5331,'Ownership Metrics'!$A:$A,'Ownership Metrics'!$E:$E),"")</f>
        <v>83.5</v>
      </c>
      <c r="Q5331" s="30">
        <f>IFERROR(_xlfn.XLOOKUP($B5331,'Ownership Metrics'!$A:$A,'Ownership Metrics'!$F:$F),"")</f>
        <v>5</v>
      </c>
      <c r="R5331" s="30">
        <f>IFERROR(_xlfn.XLOOKUP($B5331,'Ownership Metrics'!$A:$A,'Ownership Metrics'!$G:$G),"")</f>
        <v>72</v>
      </c>
      <c r="S5331" s="27" t="str">
        <f>IFERROR(_xlfn.XLOOKUP($B5331,'Ownership Metrics'!$A:$A,'Ownership Metrics'!$H:$H),"")</f>
        <v>Mayoritas</v>
      </c>
      <c r="T5331" s="27" t="str">
        <f>IFERROR(_xlfn.XLOOKUP($B5331,'Ownership Metrics'!$A:$A,'Ownership Metrics'!$I:$I),"")</f>
        <v>Tinggi</v>
      </c>
      <c r="U5331" s="27">
        <f>IF(COUNTIFS($B$2:$B5331,$B5331,$D$2:$D5331,$D5331)=1,1,0)</f>
        <v>1</v>
      </c>
      <c r="V5331" s="27">
        <f t="shared" si="250"/>
        <v>1.84</v>
      </c>
      <c r="W5331" s="27">
        <f t="shared" si="251"/>
        <v>4</v>
      </c>
      <c r="X5331" s="27">
        <f t="shared" si="249"/>
        <v>1.8399994669000002</v>
      </c>
    </row>
    <row r="5332" spans="1:24" x14ac:dyDescent="0.25">
      <c r="A5332" s="26">
        <v>46265</v>
      </c>
      <c r="B5332" s="27" t="s">
        <v>10851</v>
      </c>
      <c r="C5332" s="27" t="s">
        <v>5484</v>
      </c>
      <c r="D5332" s="27" t="s">
        <v>953</v>
      </c>
      <c r="E5332" s="27" t="s">
        <v>98</v>
      </c>
      <c r="F5332" s="27" t="s">
        <v>23</v>
      </c>
      <c r="G5332" s="27"/>
      <c r="H5332" s="27" t="s">
        <v>24</v>
      </c>
      <c r="I5332" s="28">
        <v>217755500</v>
      </c>
      <c r="J5332" s="28">
        <v>0</v>
      </c>
      <c r="K5332" s="28">
        <v>217755500</v>
      </c>
      <c r="L5332" s="29">
        <v>2.13</v>
      </c>
      <c r="M5332" s="29">
        <f>IFERROR(_xlfn.XLOOKUP($B5332,'Ownership Metrics'!$A:$A,'Ownership Metrics'!$B:$B),"")</f>
        <v>13.13</v>
      </c>
      <c r="N5332" s="28">
        <f>IFERROR(_xlfn.XLOOKUP($B5332,'Ownership Metrics'!$A:$A,'Ownership Metrics'!$C:$C),"")</f>
        <v>5957</v>
      </c>
      <c r="O5332" s="29">
        <f>IFERROR(_xlfn.XLOOKUP($B5332,'Ownership Metrics'!$A:$A,'Ownership Metrics'!$D:$D),"")</f>
        <v>76.989999999999995</v>
      </c>
      <c r="P5332" s="29">
        <f>IFERROR(_xlfn.XLOOKUP($B5332,'Ownership Metrics'!$A:$A,'Ownership Metrics'!$E:$E),"")</f>
        <v>83.5</v>
      </c>
      <c r="Q5332" s="30">
        <f>IFERROR(_xlfn.XLOOKUP($B5332,'Ownership Metrics'!$A:$A,'Ownership Metrics'!$F:$F),"")</f>
        <v>5</v>
      </c>
      <c r="R5332" s="30">
        <f>IFERROR(_xlfn.XLOOKUP($B5332,'Ownership Metrics'!$A:$A,'Ownership Metrics'!$G:$G),"")</f>
        <v>72</v>
      </c>
      <c r="S5332" s="27" t="str">
        <f>IFERROR(_xlfn.XLOOKUP($B5332,'Ownership Metrics'!$A:$A,'Ownership Metrics'!$H:$H),"")</f>
        <v>Mayoritas</v>
      </c>
      <c r="T5332" s="27" t="str">
        <f>IFERROR(_xlfn.XLOOKUP($B5332,'Ownership Metrics'!$A:$A,'Ownership Metrics'!$I:$I),"")</f>
        <v>Tinggi</v>
      </c>
      <c r="U5332" s="27">
        <f>IF(COUNTIFS($B$2:$B5332,$B5332,$D$2:$D5332,$D5332)=1,1,0)</f>
        <v>1</v>
      </c>
      <c r="V5332" s="27">
        <f t="shared" si="250"/>
        <v>2.13</v>
      </c>
      <c r="W5332" s="27">
        <f t="shared" si="251"/>
        <v>3</v>
      </c>
      <c r="X5332" s="27">
        <f t="shared" si="249"/>
        <v>2.1299994667999997</v>
      </c>
    </row>
    <row r="5333" spans="1:24" x14ac:dyDescent="0.25">
      <c r="A5333" s="26">
        <v>46265</v>
      </c>
      <c r="B5333" s="27" t="s">
        <v>10851</v>
      </c>
      <c r="C5333" s="27" t="s">
        <v>5484</v>
      </c>
      <c r="D5333" s="27" t="s">
        <v>5488</v>
      </c>
      <c r="E5333" s="27" t="s">
        <v>708</v>
      </c>
      <c r="F5333" s="27" t="s">
        <v>23</v>
      </c>
      <c r="G5333" s="27"/>
      <c r="H5333" s="27" t="s">
        <v>24</v>
      </c>
      <c r="I5333" s="28">
        <v>448037624</v>
      </c>
      <c r="J5333" s="28">
        <v>0</v>
      </c>
      <c r="K5333" s="28">
        <v>448037624</v>
      </c>
      <c r="L5333" s="29">
        <v>4.38</v>
      </c>
      <c r="M5333" s="29">
        <f>IFERROR(_xlfn.XLOOKUP($B5333,'Ownership Metrics'!$A:$A,'Ownership Metrics'!$B:$B),"")</f>
        <v>13.13</v>
      </c>
      <c r="N5333" s="28">
        <f>IFERROR(_xlfn.XLOOKUP($B5333,'Ownership Metrics'!$A:$A,'Ownership Metrics'!$C:$C),"")</f>
        <v>5957</v>
      </c>
      <c r="O5333" s="29">
        <f>IFERROR(_xlfn.XLOOKUP($B5333,'Ownership Metrics'!$A:$A,'Ownership Metrics'!$D:$D),"")</f>
        <v>76.989999999999995</v>
      </c>
      <c r="P5333" s="29">
        <f>IFERROR(_xlfn.XLOOKUP($B5333,'Ownership Metrics'!$A:$A,'Ownership Metrics'!$E:$E),"")</f>
        <v>83.5</v>
      </c>
      <c r="Q5333" s="30">
        <f>IFERROR(_xlfn.XLOOKUP($B5333,'Ownership Metrics'!$A:$A,'Ownership Metrics'!$F:$F),"")</f>
        <v>5</v>
      </c>
      <c r="R5333" s="30">
        <f>IFERROR(_xlfn.XLOOKUP($B5333,'Ownership Metrics'!$A:$A,'Ownership Metrics'!$G:$G),"")</f>
        <v>72</v>
      </c>
      <c r="S5333" s="27" t="str">
        <f>IFERROR(_xlfn.XLOOKUP($B5333,'Ownership Metrics'!$A:$A,'Ownership Metrics'!$H:$H),"")</f>
        <v>Mayoritas</v>
      </c>
      <c r="T5333" s="27" t="str">
        <f>IFERROR(_xlfn.XLOOKUP($B5333,'Ownership Metrics'!$A:$A,'Ownership Metrics'!$I:$I),"")</f>
        <v>Tinggi</v>
      </c>
      <c r="U5333" s="27">
        <f>IF(COUNTIFS($B$2:$B5333,$B5333,$D$2:$D5333,$D5333)=1,1,0)</f>
        <v>1</v>
      </c>
      <c r="V5333" s="27">
        <f t="shared" si="250"/>
        <v>4.38</v>
      </c>
      <c r="W5333" s="27">
        <f t="shared" si="251"/>
        <v>2</v>
      </c>
      <c r="X5333" s="27">
        <f t="shared" si="249"/>
        <v>4.3799994667000002</v>
      </c>
    </row>
    <row r="5334" spans="1:24" x14ac:dyDescent="0.25">
      <c r="A5334" s="26">
        <v>46265</v>
      </c>
      <c r="B5334" s="27" t="s">
        <v>10852</v>
      </c>
      <c r="C5334" s="27" t="s">
        <v>5490</v>
      </c>
      <c r="D5334" s="27" t="s">
        <v>5491</v>
      </c>
      <c r="E5334" s="27" t="s">
        <v>35</v>
      </c>
      <c r="F5334" s="27" t="s">
        <v>23</v>
      </c>
      <c r="G5334" s="27" t="s">
        <v>36</v>
      </c>
      <c r="H5334" s="27" t="s">
        <v>24</v>
      </c>
      <c r="I5334" s="28">
        <v>280000000</v>
      </c>
      <c r="J5334" s="28">
        <v>0</v>
      </c>
      <c r="K5334" s="28">
        <v>280000000</v>
      </c>
      <c r="L5334" s="29">
        <v>26.05</v>
      </c>
      <c r="M5334" s="29">
        <f>IFERROR(_xlfn.XLOOKUP($B5334,'Ownership Metrics'!$A:$A,'Ownership Metrics'!$B:$B),"")</f>
        <v>22.97</v>
      </c>
      <c r="N5334" s="28">
        <f>IFERROR(_xlfn.XLOOKUP($B5334,'Ownership Metrics'!$A:$A,'Ownership Metrics'!$C:$C),"")</f>
        <v>1531</v>
      </c>
      <c r="O5334" s="29">
        <f>IFERROR(_xlfn.XLOOKUP($B5334,'Ownership Metrics'!$A:$A,'Ownership Metrics'!$D:$D),"")</f>
        <v>26.05</v>
      </c>
      <c r="P5334" s="29">
        <f>IFERROR(_xlfn.XLOOKUP($B5334,'Ownership Metrics'!$A:$A,'Ownership Metrics'!$E:$E),"")</f>
        <v>62.31</v>
      </c>
      <c r="Q5334" s="30">
        <f>IFERROR(_xlfn.XLOOKUP($B5334,'Ownership Metrics'!$A:$A,'Ownership Metrics'!$F:$F),"")</f>
        <v>5</v>
      </c>
      <c r="R5334" s="30">
        <f>IFERROR(_xlfn.XLOOKUP($B5334,'Ownership Metrics'!$A:$A,'Ownership Metrics'!$G:$G),"")</f>
        <v>44</v>
      </c>
      <c r="S5334" s="27" t="str">
        <f>IFERROR(_xlfn.XLOOKUP($B5334,'Ownership Metrics'!$A:$A,'Ownership Metrics'!$H:$H),"")</f>
        <v>Oligopoli</v>
      </c>
      <c r="T5334" s="27" t="str">
        <f>IFERROR(_xlfn.XLOOKUP($B5334,'Ownership Metrics'!$A:$A,'Ownership Metrics'!$I:$I),"")</f>
        <v>Sedang</v>
      </c>
      <c r="U5334" s="27">
        <f>IF(COUNTIFS($B$2:$B5334,$B5334,$D$2:$D5334,$D5334)=1,1,0)</f>
        <v>1</v>
      </c>
      <c r="V5334" s="27">
        <f t="shared" si="250"/>
        <v>26.05</v>
      </c>
      <c r="W5334" s="27">
        <f t="shared" si="251"/>
        <v>1</v>
      </c>
      <c r="X5334" s="27">
        <f t="shared" si="249"/>
        <v>26.049999466599999</v>
      </c>
    </row>
    <row r="5335" spans="1:24" x14ac:dyDescent="0.25">
      <c r="A5335" s="26">
        <v>46265</v>
      </c>
      <c r="B5335" s="27" t="s">
        <v>10852</v>
      </c>
      <c r="C5335" s="27" t="s">
        <v>5490</v>
      </c>
      <c r="D5335" s="27" t="s">
        <v>5492</v>
      </c>
      <c r="E5335" s="27" t="s">
        <v>35</v>
      </c>
      <c r="F5335" s="27" t="s">
        <v>23</v>
      </c>
      <c r="G5335" s="27" t="s">
        <v>36</v>
      </c>
      <c r="H5335" s="27" t="s">
        <v>24</v>
      </c>
      <c r="I5335" s="28">
        <v>215000000</v>
      </c>
      <c r="J5335" s="28">
        <v>0</v>
      </c>
      <c r="K5335" s="28">
        <v>215000000</v>
      </c>
      <c r="L5335" s="29">
        <v>20</v>
      </c>
      <c r="M5335" s="29">
        <f>IFERROR(_xlfn.XLOOKUP($B5335,'Ownership Metrics'!$A:$A,'Ownership Metrics'!$B:$B),"")</f>
        <v>22.97</v>
      </c>
      <c r="N5335" s="28">
        <f>IFERROR(_xlfn.XLOOKUP($B5335,'Ownership Metrics'!$A:$A,'Ownership Metrics'!$C:$C),"")</f>
        <v>1531</v>
      </c>
      <c r="O5335" s="29">
        <f>IFERROR(_xlfn.XLOOKUP($B5335,'Ownership Metrics'!$A:$A,'Ownership Metrics'!$D:$D),"")</f>
        <v>26.05</v>
      </c>
      <c r="P5335" s="29">
        <f>IFERROR(_xlfn.XLOOKUP($B5335,'Ownership Metrics'!$A:$A,'Ownership Metrics'!$E:$E),"")</f>
        <v>62.31</v>
      </c>
      <c r="Q5335" s="30">
        <f>IFERROR(_xlfn.XLOOKUP($B5335,'Ownership Metrics'!$A:$A,'Ownership Metrics'!$F:$F),"")</f>
        <v>5</v>
      </c>
      <c r="R5335" s="30">
        <f>IFERROR(_xlfn.XLOOKUP($B5335,'Ownership Metrics'!$A:$A,'Ownership Metrics'!$G:$G),"")</f>
        <v>44</v>
      </c>
      <c r="S5335" s="27" t="str">
        <f>IFERROR(_xlfn.XLOOKUP($B5335,'Ownership Metrics'!$A:$A,'Ownership Metrics'!$H:$H),"")</f>
        <v>Oligopoli</v>
      </c>
      <c r="T5335" s="27" t="str">
        <f>IFERROR(_xlfn.XLOOKUP($B5335,'Ownership Metrics'!$A:$A,'Ownership Metrics'!$I:$I),"")</f>
        <v>Sedang</v>
      </c>
      <c r="U5335" s="27">
        <f>IF(COUNTIFS($B$2:$B5335,$B5335,$D$2:$D5335,$D5335)=1,1,0)</f>
        <v>1</v>
      </c>
      <c r="V5335" s="27">
        <f t="shared" si="250"/>
        <v>20</v>
      </c>
      <c r="W5335" s="27">
        <f t="shared" si="251"/>
        <v>2</v>
      </c>
      <c r="X5335" s="27">
        <f t="shared" si="249"/>
        <v>19.9999994665</v>
      </c>
    </row>
    <row r="5336" spans="1:24" x14ac:dyDescent="0.25">
      <c r="A5336" s="26">
        <v>46265</v>
      </c>
      <c r="B5336" s="27" t="s">
        <v>10852</v>
      </c>
      <c r="C5336" s="27" t="s">
        <v>5490</v>
      </c>
      <c r="D5336" s="27" t="s">
        <v>5493</v>
      </c>
      <c r="E5336" s="27" t="s">
        <v>35</v>
      </c>
      <c r="F5336" s="27" t="s">
        <v>23</v>
      </c>
      <c r="G5336" s="27" t="s">
        <v>36</v>
      </c>
      <c r="H5336" s="27" t="s">
        <v>24</v>
      </c>
      <c r="I5336" s="28">
        <v>147171500</v>
      </c>
      <c r="J5336" s="28">
        <v>0</v>
      </c>
      <c r="K5336" s="28">
        <v>147171500</v>
      </c>
      <c r="L5336" s="29">
        <v>13.69</v>
      </c>
      <c r="M5336" s="29">
        <f>IFERROR(_xlfn.XLOOKUP($B5336,'Ownership Metrics'!$A:$A,'Ownership Metrics'!$B:$B),"")</f>
        <v>22.97</v>
      </c>
      <c r="N5336" s="28">
        <f>IFERROR(_xlfn.XLOOKUP($B5336,'Ownership Metrics'!$A:$A,'Ownership Metrics'!$C:$C),"")</f>
        <v>1531</v>
      </c>
      <c r="O5336" s="29">
        <f>IFERROR(_xlfn.XLOOKUP($B5336,'Ownership Metrics'!$A:$A,'Ownership Metrics'!$D:$D),"")</f>
        <v>26.05</v>
      </c>
      <c r="P5336" s="29">
        <f>IFERROR(_xlfn.XLOOKUP($B5336,'Ownership Metrics'!$A:$A,'Ownership Metrics'!$E:$E),"")</f>
        <v>62.31</v>
      </c>
      <c r="Q5336" s="30">
        <f>IFERROR(_xlfn.XLOOKUP($B5336,'Ownership Metrics'!$A:$A,'Ownership Metrics'!$F:$F),"")</f>
        <v>5</v>
      </c>
      <c r="R5336" s="30">
        <f>IFERROR(_xlfn.XLOOKUP($B5336,'Ownership Metrics'!$A:$A,'Ownership Metrics'!$G:$G),"")</f>
        <v>44</v>
      </c>
      <c r="S5336" s="27" t="str">
        <f>IFERROR(_xlfn.XLOOKUP($B5336,'Ownership Metrics'!$A:$A,'Ownership Metrics'!$H:$H),"")</f>
        <v>Oligopoli</v>
      </c>
      <c r="T5336" s="27" t="str">
        <f>IFERROR(_xlfn.XLOOKUP($B5336,'Ownership Metrics'!$A:$A,'Ownership Metrics'!$I:$I),"")</f>
        <v>Sedang</v>
      </c>
      <c r="U5336" s="27">
        <f>IF(COUNTIFS($B$2:$B5336,$B5336,$D$2:$D5336,$D5336)=1,1,0)</f>
        <v>1</v>
      </c>
      <c r="V5336" s="27">
        <f t="shared" si="250"/>
        <v>13.69</v>
      </c>
      <c r="W5336" s="27">
        <f t="shared" si="251"/>
        <v>4</v>
      </c>
      <c r="X5336" s="27">
        <f t="shared" si="249"/>
        <v>13.6899994664</v>
      </c>
    </row>
    <row r="5337" spans="1:24" x14ac:dyDescent="0.25">
      <c r="A5337" s="26">
        <v>46265</v>
      </c>
      <c r="B5337" s="27" t="s">
        <v>10852</v>
      </c>
      <c r="C5337" s="27" t="s">
        <v>5490</v>
      </c>
      <c r="D5337" s="27" t="s">
        <v>3006</v>
      </c>
      <c r="E5337" s="27" t="s">
        <v>35</v>
      </c>
      <c r="F5337" s="27" t="s">
        <v>23</v>
      </c>
      <c r="G5337" s="27" t="s">
        <v>36</v>
      </c>
      <c r="H5337" s="27" t="s">
        <v>24</v>
      </c>
      <c r="I5337" s="28">
        <v>174806200</v>
      </c>
      <c r="J5337" s="28">
        <v>0</v>
      </c>
      <c r="K5337" s="28">
        <v>174806200</v>
      </c>
      <c r="L5337" s="29">
        <v>16.260000000000002</v>
      </c>
      <c r="M5337" s="29">
        <f>IFERROR(_xlfn.XLOOKUP($B5337,'Ownership Metrics'!$A:$A,'Ownership Metrics'!$B:$B),"")</f>
        <v>22.97</v>
      </c>
      <c r="N5337" s="28">
        <f>IFERROR(_xlfn.XLOOKUP($B5337,'Ownership Metrics'!$A:$A,'Ownership Metrics'!$C:$C),"")</f>
        <v>1531</v>
      </c>
      <c r="O5337" s="29">
        <f>IFERROR(_xlfn.XLOOKUP($B5337,'Ownership Metrics'!$A:$A,'Ownership Metrics'!$D:$D),"")</f>
        <v>26.05</v>
      </c>
      <c r="P5337" s="29">
        <f>IFERROR(_xlfn.XLOOKUP($B5337,'Ownership Metrics'!$A:$A,'Ownership Metrics'!$E:$E),"")</f>
        <v>62.31</v>
      </c>
      <c r="Q5337" s="30">
        <f>IFERROR(_xlfn.XLOOKUP($B5337,'Ownership Metrics'!$A:$A,'Ownership Metrics'!$F:$F),"")</f>
        <v>5</v>
      </c>
      <c r="R5337" s="30">
        <f>IFERROR(_xlfn.XLOOKUP($B5337,'Ownership Metrics'!$A:$A,'Ownership Metrics'!$G:$G),"")</f>
        <v>44</v>
      </c>
      <c r="S5337" s="27" t="str">
        <f>IFERROR(_xlfn.XLOOKUP($B5337,'Ownership Metrics'!$A:$A,'Ownership Metrics'!$H:$H),"")</f>
        <v>Oligopoli</v>
      </c>
      <c r="T5337" s="27" t="str">
        <f>IFERROR(_xlfn.XLOOKUP($B5337,'Ownership Metrics'!$A:$A,'Ownership Metrics'!$I:$I),"")</f>
        <v>Sedang</v>
      </c>
      <c r="U5337" s="27">
        <f>IF(COUNTIFS($B$2:$B5337,$B5337,$D$2:$D5337,$D5337)=1,1,0)</f>
        <v>1</v>
      </c>
      <c r="V5337" s="27">
        <f t="shared" si="250"/>
        <v>16.260000000000002</v>
      </c>
      <c r="W5337" s="27">
        <f t="shared" si="251"/>
        <v>3</v>
      </c>
      <c r="X5337" s="27">
        <f t="shared" si="249"/>
        <v>16.259999466300002</v>
      </c>
    </row>
    <row r="5338" spans="1:24" x14ac:dyDescent="0.25">
      <c r="A5338" s="26">
        <v>46265</v>
      </c>
      <c r="B5338" s="27" t="s">
        <v>10852</v>
      </c>
      <c r="C5338" s="27" t="s">
        <v>5490</v>
      </c>
      <c r="D5338" s="27" t="s">
        <v>725</v>
      </c>
      <c r="E5338" s="27" t="s">
        <v>35</v>
      </c>
      <c r="F5338" s="27" t="s">
        <v>23</v>
      </c>
      <c r="G5338" s="27" t="s">
        <v>36</v>
      </c>
      <c r="H5338" s="27" t="s">
        <v>24</v>
      </c>
      <c r="I5338" s="28">
        <v>11071400</v>
      </c>
      <c r="J5338" s="28">
        <v>0</v>
      </c>
      <c r="K5338" s="28">
        <v>11071400</v>
      </c>
      <c r="L5338" s="29">
        <v>1.03</v>
      </c>
      <c r="M5338" s="29">
        <f>IFERROR(_xlfn.XLOOKUP($B5338,'Ownership Metrics'!$A:$A,'Ownership Metrics'!$B:$B),"")</f>
        <v>22.97</v>
      </c>
      <c r="N5338" s="28">
        <f>IFERROR(_xlfn.XLOOKUP($B5338,'Ownership Metrics'!$A:$A,'Ownership Metrics'!$C:$C),"")</f>
        <v>1531</v>
      </c>
      <c r="O5338" s="29">
        <f>IFERROR(_xlfn.XLOOKUP($B5338,'Ownership Metrics'!$A:$A,'Ownership Metrics'!$D:$D),"")</f>
        <v>26.05</v>
      </c>
      <c r="P5338" s="29">
        <f>IFERROR(_xlfn.XLOOKUP($B5338,'Ownership Metrics'!$A:$A,'Ownership Metrics'!$E:$E),"")</f>
        <v>62.31</v>
      </c>
      <c r="Q5338" s="30">
        <f>IFERROR(_xlfn.XLOOKUP($B5338,'Ownership Metrics'!$A:$A,'Ownership Metrics'!$F:$F),"")</f>
        <v>5</v>
      </c>
      <c r="R5338" s="30">
        <f>IFERROR(_xlfn.XLOOKUP($B5338,'Ownership Metrics'!$A:$A,'Ownership Metrics'!$G:$G),"")</f>
        <v>44</v>
      </c>
      <c r="S5338" s="27" t="str">
        <f>IFERROR(_xlfn.XLOOKUP($B5338,'Ownership Metrics'!$A:$A,'Ownership Metrics'!$H:$H),"")</f>
        <v>Oligopoli</v>
      </c>
      <c r="T5338" s="27" t="str">
        <f>IFERROR(_xlfn.XLOOKUP($B5338,'Ownership Metrics'!$A:$A,'Ownership Metrics'!$I:$I),"")</f>
        <v>Sedang</v>
      </c>
      <c r="U5338" s="27">
        <f>IF(COUNTIFS($B$2:$B5338,$B5338,$D$2:$D5338,$D5338)=1,1,0)</f>
        <v>1</v>
      </c>
      <c r="V5338" s="27">
        <f t="shared" si="250"/>
        <v>1.03</v>
      </c>
      <c r="W5338" s="27">
        <f t="shared" si="251"/>
        <v>5</v>
      </c>
      <c r="X5338" s="27">
        <f t="shared" si="249"/>
        <v>1.0299994662</v>
      </c>
    </row>
    <row r="5339" spans="1:24" x14ac:dyDescent="0.25">
      <c r="A5339" s="26">
        <v>46265</v>
      </c>
      <c r="B5339" s="27" t="s">
        <v>10853</v>
      </c>
      <c r="C5339" s="27" t="s">
        <v>5495</v>
      </c>
      <c r="D5339" s="27" t="s">
        <v>5496</v>
      </c>
      <c r="E5339" s="27" t="s">
        <v>35</v>
      </c>
      <c r="F5339" s="27" t="s">
        <v>23</v>
      </c>
      <c r="G5339" s="27" t="s">
        <v>36</v>
      </c>
      <c r="H5339" s="27" t="s">
        <v>24</v>
      </c>
      <c r="I5339" s="28">
        <v>966835700</v>
      </c>
      <c r="J5339" s="28">
        <v>0</v>
      </c>
      <c r="K5339" s="28">
        <v>966835700</v>
      </c>
      <c r="L5339" s="29">
        <v>1.57</v>
      </c>
      <c r="M5339" s="29">
        <f>IFERROR(_xlfn.XLOOKUP($B5339,'Ownership Metrics'!$A:$A,'Ownership Metrics'!$B:$B),"")</f>
        <v>19.079999999999998</v>
      </c>
      <c r="N5339" s="28">
        <f>IFERROR(_xlfn.XLOOKUP($B5339,'Ownership Metrics'!$A:$A,'Ownership Metrics'!$C:$C),"")</f>
        <v>4315</v>
      </c>
      <c r="O5339" s="29">
        <f>IFERROR(_xlfn.XLOOKUP($B5339,'Ownership Metrics'!$A:$A,'Ownership Metrics'!$D:$D),"")</f>
        <v>64.959999999999994</v>
      </c>
      <c r="P5339" s="29">
        <f>IFERROR(_xlfn.XLOOKUP($B5339,'Ownership Metrics'!$A:$A,'Ownership Metrics'!$E:$E),"")</f>
        <v>78.27</v>
      </c>
      <c r="Q5339" s="30">
        <f>IFERROR(_xlfn.XLOOKUP($B5339,'Ownership Metrics'!$A:$A,'Ownership Metrics'!$F:$F),"")</f>
        <v>5</v>
      </c>
      <c r="R5339" s="30">
        <f>IFERROR(_xlfn.XLOOKUP($B5339,'Ownership Metrics'!$A:$A,'Ownership Metrics'!$G:$G),"")</f>
        <v>63</v>
      </c>
      <c r="S5339" s="27" t="str">
        <f>IFERROR(_xlfn.XLOOKUP($B5339,'Ownership Metrics'!$A:$A,'Ownership Metrics'!$H:$H),"")</f>
        <v>Mayoritas</v>
      </c>
      <c r="T5339" s="27" t="str">
        <f>IFERROR(_xlfn.XLOOKUP($B5339,'Ownership Metrics'!$A:$A,'Ownership Metrics'!$I:$I),"")</f>
        <v>Tinggi</v>
      </c>
      <c r="U5339" s="27">
        <f>IF(COUNTIFS($B$2:$B5339,$B5339,$D$2:$D5339,$D5339)=1,1,0)</f>
        <v>1</v>
      </c>
      <c r="V5339" s="27">
        <f t="shared" si="250"/>
        <v>1.57</v>
      </c>
      <c r="W5339" s="27">
        <f t="shared" si="251"/>
        <v>4</v>
      </c>
      <c r="X5339" s="27">
        <f t="shared" si="249"/>
        <v>1.5699994661000001</v>
      </c>
    </row>
    <row r="5340" spans="1:24" x14ac:dyDescent="0.25">
      <c r="A5340" s="26">
        <v>46265</v>
      </c>
      <c r="B5340" s="27" t="s">
        <v>10853</v>
      </c>
      <c r="C5340" s="27" t="s">
        <v>5495</v>
      </c>
      <c r="D5340" s="27" t="s">
        <v>587</v>
      </c>
      <c r="E5340" s="27" t="s">
        <v>44</v>
      </c>
      <c r="F5340" s="27" t="s">
        <v>23</v>
      </c>
      <c r="G5340" s="27"/>
      <c r="H5340" s="27" t="s">
        <v>24</v>
      </c>
      <c r="I5340" s="28">
        <v>4861299370</v>
      </c>
      <c r="J5340" s="28">
        <v>0</v>
      </c>
      <c r="K5340" s="28">
        <v>4861299370</v>
      </c>
      <c r="L5340" s="29">
        <v>7.88</v>
      </c>
      <c r="M5340" s="29">
        <f>IFERROR(_xlfn.XLOOKUP($B5340,'Ownership Metrics'!$A:$A,'Ownership Metrics'!$B:$B),"")</f>
        <v>19.079999999999998</v>
      </c>
      <c r="N5340" s="28">
        <f>IFERROR(_xlfn.XLOOKUP($B5340,'Ownership Metrics'!$A:$A,'Ownership Metrics'!$C:$C),"")</f>
        <v>4315</v>
      </c>
      <c r="O5340" s="29">
        <f>IFERROR(_xlfn.XLOOKUP($B5340,'Ownership Metrics'!$A:$A,'Ownership Metrics'!$D:$D),"")</f>
        <v>64.959999999999994</v>
      </c>
      <c r="P5340" s="29">
        <f>IFERROR(_xlfn.XLOOKUP($B5340,'Ownership Metrics'!$A:$A,'Ownership Metrics'!$E:$E),"")</f>
        <v>78.27</v>
      </c>
      <c r="Q5340" s="30">
        <f>IFERROR(_xlfn.XLOOKUP($B5340,'Ownership Metrics'!$A:$A,'Ownership Metrics'!$F:$F),"")</f>
        <v>5</v>
      </c>
      <c r="R5340" s="30">
        <f>IFERROR(_xlfn.XLOOKUP($B5340,'Ownership Metrics'!$A:$A,'Ownership Metrics'!$G:$G),"")</f>
        <v>63</v>
      </c>
      <c r="S5340" s="27" t="str">
        <f>IFERROR(_xlfn.XLOOKUP($B5340,'Ownership Metrics'!$A:$A,'Ownership Metrics'!$H:$H),"")</f>
        <v>Mayoritas</v>
      </c>
      <c r="T5340" s="27" t="str">
        <f>IFERROR(_xlfn.XLOOKUP($B5340,'Ownership Metrics'!$A:$A,'Ownership Metrics'!$I:$I),"")</f>
        <v>Tinggi</v>
      </c>
      <c r="U5340" s="27">
        <f>IF(COUNTIFS($B$2:$B5340,$B5340,$D$2:$D5340,$D5340)=1,1,0)</f>
        <v>1</v>
      </c>
      <c r="V5340" s="27">
        <f t="shared" si="250"/>
        <v>7.88</v>
      </c>
      <c r="W5340" s="27">
        <f t="shared" si="251"/>
        <v>2</v>
      </c>
      <c r="X5340" s="27">
        <f t="shared" si="249"/>
        <v>7.8799994660000001</v>
      </c>
    </row>
    <row r="5341" spans="1:24" x14ac:dyDescent="0.25">
      <c r="A5341" s="26">
        <v>46265</v>
      </c>
      <c r="B5341" s="27" t="s">
        <v>10853</v>
      </c>
      <c r="C5341" s="27" t="s">
        <v>5495</v>
      </c>
      <c r="D5341" s="27" t="s">
        <v>551</v>
      </c>
      <c r="E5341" s="27" t="s">
        <v>98</v>
      </c>
      <c r="F5341" s="27" t="s">
        <v>23</v>
      </c>
      <c r="G5341" s="27"/>
      <c r="H5341" s="27" t="s">
        <v>24</v>
      </c>
      <c r="I5341" s="28">
        <v>3346819399</v>
      </c>
      <c r="J5341" s="28">
        <v>0</v>
      </c>
      <c r="K5341" s="28">
        <v>3346819399</v>
      </c>
      <c r="L5341" s="29">
        <v>5.43</v>
      </c>
      <c r="M5341" s="29">
        <f>IFERROR(_xlfn.XLOOKUP($B5341,'Ownership Metrics'!$A:$A,'Ownership Metrics'!$B:$B),"")</f>
        <v>19.079999999999998</v>
      </c>
      <c r="N5341" s="28">
        <f>IFERROR(_xlfn.XLOOKUP($B5341,'Ownership Metrics'!$A:$A,'Ownership Metrics'!$C:$C),"")</f>
        <v>4315</v>
      </c>
      <c r="O5341" s="29">
        <f>IFERROR(_xlfn.XLOOKUP($B5341,'Ownership Metrics'!$A:$A,'Ownership Metrics'!$D:$D),"")</f>
        <v>64.959999999999994</v>
      </c>
      <c r="P5341" s="29">
        <f>IFERROR(_xlfn.XLOOKUP($B5341,'Ownership Metrics'!$A:$A,'Ownership Metrics'!$E:$E),"")</f>
        <v>78.27</v>
      </c>
      <c r="Q5341" s="30">
        <f>IFERROR(_xlfn.XLOOKUP($B5341,'Ownership Metrics'!$A:$A,'Ownership Metrics'!$F:$F),"")</f>
        <v>5</v>
      </c>
      <c r="R5341" s="30">
        <f>IFERROR(_xlfn.XLOOKUP($B5341,'Ownership Metrics'!$A:$A,'Ownership Metrics'!$G:$G),"")</f>
        <v>63</v>
      </c>
      <c r="S5341" s="27" t="str">
        <f>IFERROR(_xlfn.XLOOKUP($B5341,'Ownership Metrics'!$A:$A,'Ownership Metrics'!$H:$H),"")</f>
        <v>Mayoritas</v>
      </c>
      <c r="T5341" s="27" t="str">
        <f>IFERROR(_xlfn.XLOOKUP($B5341,'Ownership Metrics'!$A:$A,'Ownership Metrics'!$I:$I),"")</f>
        <v>Tinggi</v>
      </c>
      <c r="U5341" s="27">
        <f>IF(COUNTIFS($B$2:$B5341,$B5341,$D$2:$D5341,$D5341)=1,1,0)</f>
        <v>1</v>
      </c>
      <c r="V5341" s="27">
        <f t="shared" si="250"/>
        <v>5.43</v>
      </c>
      <c r="W5341" s="27">
        <f t="shared" si="251"/>
        <v>3</v>
      </c>
      <c r="X5341" s="27">
        <f t="shared" si="249"/>
        <v>5.4299994658999999</v>
      </c>
    </row>
    <row r="5342" spans="1:24" x14ac:dyDescent="0.25">
      <c r="A5342" s="26">
        <v>46265</v>
      </c>
      <c r="B5342" s="27" t="s">
        <v>10853</v>
      </c>
      <c r="C5342" s="27" t="s">
        <v>5495</v>
      </c>
      <c r="D5342" s="27" t="s">
        <v>5497</v>
      </c>
      <c r="E5342" s="27"/>
      <c r="F5342" s="27"/>
      <c r="G5342" s="27"/>
      <c r="H5342" s="27"/>
      <c r="I5342" s="28">
        <v>0</v>
      </c>
      <c r="J5342" s="28">
        <v>40063119098</v>
      </c>
      <c r="K5342" s="28">
        <v>40063119098</v>
      </c>
      <c r="L5342" s="29">
        <v>64.959999999999994</v>
      </c>
      <c r="M5342" s="29">
        <f>IFERROR(_xlfn.XLOOKUP($B5342,'Ownership Metrics'!$A:$A,'Ownership Metrics'!$B:$B),"")</f>
        <v>19.079999999999998</v>
      </c>
      <c r="N5342" s="28">
        <f>IFERROR(_xlfn.XLOOKUP($B5342,'Ownership Metrics'!$A:$A,'Ownership Metrics'!$C:$C),"")</f>
        <v>4315</v>
      </c>
      <c r="O5342" s="29">
        <f>IFERROR(_xlfn.XLOOKUP($B5342,'Ownership Metrics'!$A:$A,'Ownership Metrics'!$D:$D),"")</f>
        <v>64.959999999999994</v>
      </c>
      <c r="P5342" s="29">
        <f>IFERROR(_xlfn.XLOOKUP($B5342,'Ownership Metrics'!$A:$A,'Ownership Metrics'!$E:$E),"")</f>
        <v>78.27</v>
      </c>
      <c r="Q5342" s="30">
        <f>IFERROR(_xlfn.XLOOKUP($B5342,'Ownership Metrics'!$A:$A,'Ownership Metrics'!$F:$F),"")</f>
        <v>5</v>
      </c>
      <c r="R5342" s="30">
        <f>IFERROR(_xlfn.XLOOKUP($B5342,'Ownership Metrics'!$A:$A,'Ownership Metrics'!$G:$G),"")</f>
        <v>63</v>
      </c>
      <c r="S5342" s="27" t="str">
        <f>IFERROR(_xlfn.XLOOKUP($B5342,'Ownership Metrics'!$A:$A,'Ownership Metrics'!$H:$H),"")</f>
        <v>Mayoritas</v>
      </c>
      <c r="T5342" s="27" t="str">
        <f>IFERROR(_xlfn.XLOOKUP($B5342,'Ownership Metrics'!$A:$A,'Ownership Metrics'!$I:$I),"")</f>
        <v>Tinggi</v>
      </c>
      <c r="U5342" s="27">
        <f>IF(COUNTIFS($B$2:$B5342,$B5342,$D$2:$D5342,$D5342)=1,1,0)</f>
        <v>1</v>
      </c>
      <c r="V5342" s="27">
        <f t="shared" si="250"/>
        <v>64.959999999999994</v>
      </c>
      <c r="W5342" s="27">
        <f t="shared" si="251"/>
        <v>1</v>
      </c>
      <c r="X5342" s="27">
        <f t="shared" si="249"/>
        <v>64.959999465799996</v>
      </c>
    </row>
    <row r="5343" spans="1:24" x14ac:dyDescent="0.25">
      <c r="A5343" s="26">
        <v>46265</v>
      </c>
      <c r="B5343" s="27" t="s">
        <v>10853</v>
      </c>
      <c r="C5343" s="27" t="s">
        <v>5495</v>
      </c>
      <c r="D5343" s="27" t="s">
        <v>2401</v>
      </c>
      <c r="E5343" s="27" t="s">
        <v>67</v>
      </c>
      <c r="F5343" s="27" t="s">
        <v>23</v>
      </c>
      <c r="G5343" s="27"/>
      <c r="H5343" s="27" t="s">
        <v>24</v>
      </c>
      <c r="I5343" s="28">
        <v>668641300</v>
      </c>
      <c r="J5343" s="28">
        <v>0</v>
      </c>
      <c r="K5343" s="28">
        <v>668641300</v>
      </c>
      <c r="L5343" s="29">
        <v>1.08</v>
      </c>
      <c r="M5343" s="29">
        <f>IFERROR(_xlfn.XLOOKUP($B5343,'Ownership Metrics'!$A:$A,'Ownership Metrics'!$B:$B),"")</f>
        <v>19.079999999999998</v>
      </c>
      <c r="N5343" s="28">
        <f>IFERROR(_xlfn.XLOOKUP($B5343,'Ownership Metrics'!$A:$A,'Ownership Metrics'!$C:$C),"")</f>
        <v>4315</v>
      </c>
      <c r="O5343" s="29">
        <f>IFERROR(_xlfn.XLOOKUP($B5343,'Ownership Metrics'!$A:$A,'Ownership Metrics'!$D:$D),"")</f>
        <v>64.959999999999994</v>
      </c>
      <c r="P5343" s="29">
        <f>IFERROR(_xlfn.XLOOKUP($B5343,'Ownership Metrics'!$A:$A,'Ownership Metrics'!$E:$E),"")</f>
        <v>78.27</v>
      </c>
      <c r="Q5343" s="30">
        <f>IFERROR(_xlfn.XLOOKUP($B5343,'Ownership Metrics'!$A:$A,'Ownership Metrics'!$F:$F),"")</f>
        <v>5</v>
      </c>
      <c r="R5343" s="30">
        <f>IFERROR(_xlfn.XLOOKUP($B5343,'Ownership Metrics'!$A:$A,'Ownership Metrics'!$G:$G),"")</f>
        <v>63</v>
      </c>
      <c r="S5343" s="27" t="str">
        <f>IFERROR(_xlfn.XLOOKUP($B5343,'Ownership Metrics'!$A:$A,'Ownership Metrics'!$H:$H),"")</f>
        <v>Mayoritas</v>
      </c>
      <c r="T5343" s="27" t="str">
        <f>IFERROR(_xlfn.XLOOKUP($B5343,'Ownership Metrics'!$A:$A,'Ownership Metrics'!$I:$I),"")</f>
        <v>Tinggi</v>
      </c>
      <c r="U5343" s="27">
        <f>IF(COUNTIFS($B$2:$B5343,$B5343,$D$2:$D5343,$D5343)=1,1,0)</f>
        <v>1</v>
      </c>
      <c r="V5343" s="27">
        <f t="shared" si="250"/>
        <v>1.08</v>
      </c>
      <c r="W5343" s="27">
        <f t="shared" si="251"/>
        <v>5</v>
      </c>
      <c r="X5343" s="27">
        <f t="shared" si="249"/>
        <v>1.0799994657</v>
      </c>
    </row>
    <row r="5344" spans="1:24" x14ac:dyDescent="0.25">
      <c r="A5344" s="26">
        <v>46265</v>
      </c>
      <c r="B5344" s="27" t="s">
        <v>10854</v>
      </c>
      <c r="C5344" s="27" t="s">
        <v>5499</v>
      </c>
      <c r="D5344" s="27" t="s">
        <v>5500</v>
      </c>
      <c r="E5344" s="27" t="s">
        <v>22</v>
      </c>
      <c r="F5344" s="27" t="s">
        <v>23</v>
      </c>
      <c r="G5344" s="27"/>
      <c r="H5344" s="27" t="s">
        <v>24</v>
      </c>
      <c r="I5344" s="28">
        <v>2420632176</v>
      </c>
      <c r="J5344" s="28">
        <v>0</v>
      </c>
      <c r="K5344" s="28">
        <v>2420632176</v>
      </c>
      <c r="L5344" s="29">
        <v>17.34</v>
      </c>
      <c r="M5344" s="29">
        <f>IFERROR(_xlfn.XLOOKUP($B5344,'Ownership Metrics'!$A:$A,'Ownership Metrics'!$B:$B),"")</f>
        <v>1.52</v>
      </c>
      <c r="N5344" s="28">
        <f>IFERROR(_xlfn.XLOOKUP($B5344,'Ownership Metrics'!$A:$A,'Ownership Metrics'!$C:$C),"")</f>
        <v>3227</v>
      </c>
      <c r="O5344" s="29">
        <f>IFERROR(_xlfn.XLOOKUP($B5344,'Ownership Metrics'!$A:$A,'Ownership Metrics'!$D:$D),"")</f>
        <v>46.47</v>
      </c>
      <c r="P5344" s="29">
        <f>IFERROR(_xlfn.XLOOKUP($B5344,'Ownership Metrics'!$A:$A,'Ownership Metrics'!$E:$E),"")</f>
        <v>90.96</v>
      </c>
      <c r="Q5344" s="30">
        <f>IFERROR(_xlfn.XLOOKUP($B5344,'Ownership Metrics'!$A:$A,'Ownership Metrics'!$F:$F),"")</f>
        <v>5</v>
      </c>
      <c r="R5344" s="30">
        <f>IFERROR(_xlfn.XLOOKUP($B5344,'Ownership Metrics'!$A:$A,'Ownership Metrics'!$G:$G),"")</f>
        <v>62</v>
      </c>
      <c r="S5344" s="27" t="str">
        <f>IFERROR(_xlfn.XLOOKUP($B5344,'Ownership Metrics'!$A:$A,'Ownership Metrics'!$H:$H),"")</f>
        <v>Terkonsentrasi</v>
      </c>
      <c r="T5344" s="27" t="str">
        <f>IFERROR(_xlfn.XLOOKUP($B5344,'Ownership Metrics'!$A:$A,'Ownership Metrics'!$I:$I),"")</f>
        <v>Tinggi</v>
      </c>
      <c r="U5344" s="27">
        <f>IF(COUNTIFS($B$2:$B5344,$B5344,$D$2:$D5344,$D5344)=1,1,0)</f>
        <v>1</v>
      </c>
      <c r="V5344" s="27">
        <f t="shared" si="250"/>
        <v>17.34</v>
      </c>
      <c r="W5344" s="27">
        <f t="shared" si="251"/>
        <v>3</v>
      </c>
      <c r="X5344" s="27">
        <f t="shared" si="249"/>
        <v>17.339999465599998</v>
      </c>
    </row>
    <row r="5345" spans="1:24" x14ac:dyDescent="0.25">
      <c r="A5345" s="26">
        <v>46265</v>
      </c>
      <c r="B5345" s="27" t="s">
        <v>10854</v>
      </c>
      <c r="C5345" s="27" t="s">
        <v>5499</v>
      </c>
      <c r="D5345" s="27" t="s">
        <v>5501</v>
      </c>
      <c r="E5345" s="27" t="s">
        <v>22</v>
      </c>
      <c r="F5345" s="27" t="s">
        <v>23</v>
      </c>
      <c r="G5345" s="27"/>
      <c r="H5345" s="27" t="s">
        <v>24</v>
      </c>
      <c r="I5345" s="28">
        <v>0</v>
      </c>
      <c r="J5345" s="28">
        <v>6487215267</v>
      </c>
      <c r="K5345" s="28">
        <v>6487215267</v>
      </c>
      <c r="L5345" s="29">
        <v>46.47</v>
      </c>
      <c r="M5345" s="29">
        <f>IFERROR(_xlfn.XLOOKUP($B5345,'Ownership Metrics'!$A:$A,'Ownership Metrics'!$B:$B),"")</f>
        <v>1.52</v>
      </c>
      <c r="N5345" s="28">
        <f>IFERROR(_xlfn.XLOOKUP($B5345,'Ownership Metrics'!$A:$A,'Ownership Metrics'!$C:$C),"")</f>
        <v>3227</v>
      </c>
      <c r="O5345" s="29">
        <f>IFERROR(_xlfn.XLOOKUP($B5345,'Ownership Metrics'!$A:$A,'Ownership Metrics'!$D:$D),"")</f>
        <v>46.47</v>
      </c>
      <c r="P5345" s="29">
        <f>IFERROR(_xlfn.XLOOKUP($B5345,'Ownership Metrics'!$A:$A,'Ownership Metrics'!$E:$E),"")</f>
        <v>90.96</v>
      </c>
      <c r="Q5345" s="30">
        <f>IFERROR(_xlfn.XLOOKUP($B5345,'Ownership Metrics'!$A:$A,'Ownership Metrics'!$F:$F),"")</f>
        <v>5</v>
      </c>
      <c r="R5345" s="30">
        <f>IFERROR(_xlfn.XLOOKUP($B5345,'Ownership Metrics'!$A:$A,'Ownership Metrics'!$G:$G),"")</f>
        <v>62</v>
      </c>
      <c r="S5345" s="27" t="str">
        <f>IFERROR(_xlfn.XLOOKUP($B5345,'Ownership Metrics'!$A:$A,'Ownership Metrics'!$H:$H),"")</f>
        <v>Terkonsentrasi</v>
      </c>
      <c r="T5345" s="27" t="str">
        <f>IFERROR(_xlfn.XLOOKUP($B5345,'Ownership Metrics'!$A:$A,'Ownership Metrics'!$I:$I),"")</f>
        <v>Tinggi</v>
      </c>
      <c r="U5345" s="27">
        <f>IF(COUNTIFS($B$2:$B5345,$B5345,$D$2:$D5345,$D5345)=1,1,0)</f>
        <v>1</v>
      </c>
      <c r="V5345" s="27">
        <f t="shared" si="250"/>
        <v>46.47</v>
      </c>
      <c r="W5345" s="27">
        <f t="shared" si="251"/>
        <v>1</v>
      </c>
      <c r="X5345" s="27">
        <f t="shared" si="249"/>
        <v>46.469999465499995</v>
      </c>
    </row>
    <row r="5346" spans="1:24" x14ac:dyDescent="0.25">
      <c r="A5346" s="26">
        <v>46265</v>
      </c>
      <c r="B5346" s="27" t="s">
        <v>10854</v>
      </c>
      <c r="C5346" s="27" t="s">
        <v>5499</v>
      </c>
      <c r="D5346" s="27" t="s">
        <v>5502</v>
      </c>
      <c r="E5346" s="27" t="s">
        <v>435</v>
      </c>
      <c r="F5346" s="27" t="s">
        <v>32</v>
      </c>
      <c r="G5346" s="27"/>
      <c r="H5346" s="27" t="s">
        <v>64</v>
      </c>
      <c r="I5346" s="28">
        <v>390863824</v>
      </c>
      <c r="J5346" s="28">
        <v>0</v>
      </c>
      <c r="K5346" s="28">
        <v>390863824</v>
      </c>
      <c r="L5346" s="29">
        <v>2.8</v>
      </c>
      <c r="M5346" s="29">
        <f>IFERROR(_xlfn.XLOOKUP($B5346,'Ownership Metrics'!$A:$A,'Ownership Metrics'!$B:$B),"")</f>
        <v>1.52</v>
      </c>
      <c r="N5346" s="28">
        <f>IFERROR(_xlfn.XLOOKUP($B5346,'Ownership Metrics'!$A:$A,'Ownership Metrics'!$C:$C),"")</f>
        <v>3227</v>
      </c>
      <c r="O5346" s="29">
        <f>IFERROR(_xlfn.XLOOKUP($B5346,'Ownership Metrics'!$A:$A,'Ownership Metrics'!$D:$D),"")</f>
        <v>46.47</v>
      </c>
      <c r="P5346" s="29">
        <f>IFERROR(_xlfn.XLOOKUP($B5346,'Ownership Metrics'!$A:$A,'Ownership Metrics'!$E:$E),"")</f>
        <v>90.96</v>
      </c>
      <c r="Q5346" s="30">
        <f>IFERROR(_xlfn.XLOOKUP($B5346,'Ownership Metrics'!$A:$A,'Ownership Metrics'!$F:$F),"")</f>
        <v>5</v>
      </c>
      <c r="R5346" s="30">
        <f>IFERROR(_xlfn.XLOOKUP($B5346,'Ownership Metrics'!$A:$A,'Ownership Metrics'!$G:$G),"")</f>
        <v>62</v>
      </c>
      <c r="S5346" s="27" t="str">
        <f>IFERROR(_xlfn.XLOOKUP($B5346,'Ownership Metrics'!$A:$A,'Ownership Metrics'!$H:$H),"")</f>
        <v>Terkonsentrasi</v>
      </c>
      <c r="T5346" s="27" t="str">
        <f>IFERROR(_xlfn.XLOOKUP($B5346,'Ownership Metrics'!$A:$A,'Ownership Metrics'!$I:$I),"")</f>
        <v>Tinggi</v>
      </c>
      <c r="U5346" s="27">
        <f>IF(COUNTIFS($B$2:$B5346,$B5346,$D$2:$D5346,$D5346)=1,1,0)</f>
        <v>1</v>
      </c>
      <c r="V5346" s="27">
        <f t="shared" si="250"/>
        <v>2.8</v>
      </c>
      <c r="W5346" s="27">
        <f t="shared" si="251"/>
        <v>5</v>
      </c>
      <c r="X5346" s="27">
        <f t="shared" si="249"/>
        <v>2.7999994654</v>
      </c>
    </row>
    <row r="5347" spans="1:24" x14ac:dyDescent="0.25">
      <c r="A5347" s="26">
        <v>46265</v>
      </c>
      <c r="B5347" s="27" t="s">
        <v>10854</v>
      </c>
      <c r="C5347" s="27" t="s">
        <v>5499</v>
      </c>
      <c r="D5347" s="27" t="s">
        <v>760</v>
      </c>
      <c r="E5347" s="27" t="s">
        <v>22</v>
      </c>
      <c r="F5347" s="27" t="s">
        <v>32</v>
      </c>
      <c r="G5347" s="27"/>
      <c r="H5347" s="27" t="s">
        <v>64</v>
      </c>
      <c r="I5347" s="28">
        <v>3789358400</v>
      </c>
      <c r="J5347" s="28">
        <v>0</v>
      </c>
      <c r="K5347" s="28">
        <v>3789358400</v>
      </c>
      <c r="L5347" s="29">
        <v>27.15</v>
      </c>
      <c r="M5347" s="29">
        <f>IFERROR(_xlfn.XLOOKUP($B5347,'Ownership Metrics'!$A:$A,'Ownership Metrics'!$B:$B),"")</f>
        <v>1.52</v>
      </c>
      <c r="N5347" s="28">
        <f>IFERROR(_xlfn.XLOOKUP($B5347,'Ownership Metrics'!$A:$A,'Ownership Metrics'!$C:$C),"")</f>
        <v>3227</v>
      </c>
      <c r="O5347" s="29">
        <f>IFERROR(_xlfn.XLOOKUP($B5347,'Ownership Metrics'!$A:$A,'Ownership Metrics'!$D:$D),"")</f>
        <v>46.47</v>
      </c>
      <c r="P5347" s="29">
        <f>IFERROR(_xlfn.XLOOKUP($B5347,'Ownership Metrics'!$A:$A,'Ownership Metrics'!$E:$E),"")</f>
        <v>90.96</v>
      </c>
      <c r="Q5347" s="30">
        <f>IFERROR(_xlfn.XLOOKUP($B5347,'Ownership Metrics'!$A:$A,'Ownership Metrics'!$F:$F),"")</f>
        <v>5</v>
      </c>
      <c r="R5347" s="30">
        <f>IFERROR(_xlfn.XLOOKUP($B5347,'Ownership Metrics'!$A:$A,'Ownership Metrics'!$G:$G),"")</f>
        <v>62</v>
      </c>
      <c r="S5347" s="27" t="str">
        <f>IFERROR(_xlfn.XLOOKUP($B5347,'Ownership Metrics'!$A:$A,'Ownership Metrics'!$H:$H),"")</f>
        <v>Terkonsentrasi</v>
      </c>
      <c r="T5347" s="27" t="str">
        <f>IFERROR(_xlfn.XLOOKUP($B5347,'Ownership Metrics'!$A:$A,'Ownership Metrics'!$I:$I),"")</f>
        <v>Tinggi</v>
      </c>
      <c r="U5347" s="27">
        <f>IF(COUNTIFS($B$2:$B5347,$B5347,$D$2:$D5347,$D5347)=1,1,0)</f>
        <v>1</v>
      </c>
      <c r="V5347" s="27">
        <f t="shared" si="250"/>
        <v>27.15</v>
      </c>
      <c r="W5347" s="27">
        <f t="shared" si="251"/>
        <v>2</v>
      </c>
      <c r="X5347" s="27">
        <f t="shared" si="249"/>
        <v>27.149999465299999</v>
      </c>
    </row>
    <row r="5348" spans="1:24" x14ac:dyDescent="0.25">
      <c r="A5348" s="26">
        <v>46265</v>
      </c>
      <c r="B5348" s="27" t="s">
        <v>10854</v>
      </c>
      <c r="C5348" s="27" t="s">
        <v>5499</v>
      </c>
      <c r="D5348" s="27" t="s">
        <v>3377</v>
      </c>
      <c r="E5348" s="27" t="s">
        <v>83</v>
      </c>
      <c r="F5348" s="27" t="s">
        <v>32</v>
      </c>
      <c r="G5348" s="27"/>
      <c r="H5348" s="27" t="s">
        <v>64</v>
      </c>
      <c r="I5348" s="28">
        <v>658884733</v>
      </c>
      <c r="J5348" s="28">
        <v>0</v>
      </c>
      <c r="K5348" s="28">
        <v>658884733</v>
      </c>
      <c r="L5348" s="29">
        <v>4.72</v>
      </c>
      <c r="M5348" s="29">
        <f>IFERROR(_xlfn.XLOOKUP($B5348,'Ownership Metrics'!$A:$A,'Ownership Metrics'!$B:$B),"")</f>
        <v>1.52</v>
      </c>
      <c r="N5348" s="28">
        <f>IFERROR(_xlfn.XLOOKUP($B5348,'Ownership Metrics'!$A:$A,'Ownership Metrics'!$C:$C),"")</f>
        <v>3227</v>
      </c>
      <c r="O5348" s="29">
        <f>IFERROR(_xlfn.XLOOKUP($B5348,'Ownership Metrics'!$A:$A,'Ownership Metrics'!$D:$D),"")</f>
        <v>46.47</v>
      </c>
      <c r="P5348" s="29">
        <f>IFERROR(_xlfn.XLOOKUP($B5348,'Ownership Metrics'!$A:$A,'Ownership Metrics'!$E:$E),"")</f>
        <v>90.96</v>
      </c>
      <c r="Q5348" s="30">
        <f>IFERROR(_xlfn.XLOOKUP($B5348,'Ownership Metrics'!$A:$A,'Ownership Metrics'!$F:$F),"")</f>
        <v>5</v>
      </c>
      <c r="R5348" s="30">
        <f>IFERROR(_xlfn.XLOOKUP($B5348,'Ownership Metrics'!$A:$A,'Ownership Metrics'!$G:$G),"")</f>
        <v>62</v>
      </c>
      <c r="S5348" s="27" t="str">
        <f>IFERROR(_xlfn.XLOOKUP($B5348,'Ownership Metrics'!$A:$A,'Ownership Metrics'!$H:$H),"")</f>
        <v>Terkonsentrasi</v>
      </c>
      <c r="T5348" s="27" t="str">
        <f>IFERROR(_xlfn.XLOOKUP($B5348,'Ownership Metrics'!$A:$A,'Ownership Metrics'!$I:$I),"")</f>
        <v>Tinggi</v>
      </c>
      <c r="U5348" s="27">
        <f>IF(COUNTIFS($B$2:$B5348,$B5348,$D$2:$D5348,$D5348)=1,1,0)</f>
        <v>1</v>
      </c>
      <c r="V5348" s="27">
        <f t="shared" si="250"/>
        <v>4.72</v>
      </c>
      <c r="W5348" s="27">
        <f t="shared" si="251"/>
        <v>4</v>
      </c>
      <c r="X5348" s="27">
        <f t="shared" si="249"/>
        <v>4.7199994651999999</v>
      </c>
    </row>
    <row r="5349" spans="1:24" x14ac:dyDescent="0.25">
      <c r="A5349" s="26">
        <v>46265</v>
      </c>
      <c r="B5349" s="27" t="s">
        <v>10855</v>
      </c>
      <c r="C5349" s="27" t="s">
        <v>5504</v>
      </c>
      <c r="D5349" s="27" t="s">
        <v>5505</v>
      </c>
      <c r="E5349" s="27" t="s">
        <v>22</v>
      </c>
      <c r="F5349" s="27" t="s">
        <v>23</v>
      </c>
      <c r="G5349" s="27"/>
      <c r="H5349" s="27" t="s">
        <v>24</v>
      </c>
      <c r="I5349" s="28">
        <v>49692800</v>
      </c>
      <c r="J5349" s="28">
        <v>0</v>
      </c>
      <c r="K5349" s="28">
        <v>49692800</v>
      </c>
      <c r="L5349" s="29">
        <v>5.3</v>
      </c>
      <c r="M5349" s="29">
        <f>IFERROR(_xlfn.XLOOKUP($B5349,'Ownership Metrics'!$A:$A,'Ownership Metrics'!$B:$B),"")</f>
        <v>11.92</v>
      </c>
      <c r="N5349" s="28">
        <f>IFERROR(_xlfn.XLOOKUP($B5349,'Ownership Metrics'!$A:$A,'Ownership Metrics'!$C:$C),"")</f>
        <v>3463</v>
      </c>
      <c r="O5349" s="29">
        <f>IFERROR(_xlfn.XLOOKUP($B5349,'Ownership Metrics'!$A:$A,'Ownership Metrics'!$D:$D),"")</f>
        <v>57</v>
      </c>
      <c r="P5349" s="29">
        <f>IFERROR(_xlfn.XLOOKUP($B5349,'Ownership Metrics'!$A:$A,'Ownership Metrics'!$E:$E),"")</f>
        <v>74.3</v>
      </c>
      <c r="Q5349" s="30">
        <f>IFERROR(_xlfn.XLOOKUP($B5349,'Ownership Metrics'!$A:$A,'Ownership Metrics'!$F:$F),"")</f>
        <v>9</v>
      </c>
      <c r="R5349" s="30">
        <f>IFERROR(_xlfn.XLOOKUP($B5349,'Ownership Metrics'!$A:$A,'Ownership Metrics'!$G:$G),"")</f>
        <v>53</v>
      </c>
      <c r="S5349" s="27" t="str">
        <f>IFERROR(_xlfn.XLOOKUP($B5349,'Ownership Metrics'!$A:$A,'Ownership Metrics'!$H:$H),"")</f>
        <v>Mayoritas</v>
      </c>
      <c r="T5349" s="27" t="str">
        <f>IFERROR(_xlfn.XLOOKUP($B5349,'Ownership Metrics'!$A:$A,'Ownership Metrics'!$I:$I),"")</f>
        <v>Sedang</v>
      </c>
      <c r="U5349" s="27">
        <f>IF(COUNTIFS($B$2:$B5349,$B5349,$D$2:$D5349,$D5349)=1,1,0)</f>
        <v>1</v>
      </c>
      <c r="V5349" s="27">
        <f t="shared" si="250"/>
        <v>5.3</v>
      </c>
      <c r="W5349" s="27">
        <f t="shared" si="251"/>
        <v>3</v>
      </c>
      <c r="X5349" s="27">
        <f t="shared" si="249"/>
        <v>5.2999994651</v>
      </c>
    </row>
    <row r="5350" spans="1:24" x14ac:dyDescent="0.25">
      <c r="A5350" s="26">
        <v>46265</v>
      </c>
      <c r="B5350" s="27" t="s">
        <v>10855</v>
      </c>
      <c r="C5350" s="27" t="s">
        <v>5504</v>
      </c>
      <c r="D5350" s="27" t="s">
        <v>5506</v>
      </c>
      <c r="E5350" s="27" t="s">
        <v>22</v>
      </c>
      <c r="F5350" s="27" t="s">
        <v>23</v>
      </c>
      <c r="G5350" s="27"/>
      <c r="H5350" s="27" t="s">
        <v>24</v>
      </c>
      <c r="I5350" s="28">
        <v>0</v>
      </c>
      <c r="J5350" s="28">
        <v>534375000</v>
      </c>
      <c r="K5350" s="28">
        <v>534375000</v>
      </c>
      <c r="L5350" s="29">
        <v>57</v>
      </c>
      <c r="M5350" s="29">
        <f>IFERROR(_xlfn.XLOOKUP($B5350,'Ownership Metrics'!$A:$A,'Ownership Metrics'!$B:$B),"")</f>
        <v>11.92</v>
      </c>
      <c r="N5350" s="28">
        <f>IFERROR(_xlfn.XLOOKUP($B5350,'Ownership Metrics'!$A:$A,'Ownership Metrics'!$C:$C),"")</f>
        <v>3463</v>
      </c>
      <c r="O5350" s="29">
        <f>IFERROR(_xlfn.XLOOKUP($B5350,'Ownership Metrics'!$A:$A,'Ownership Metrics'!$D:$D),"")</f>
        <v>57</v>
      </c>
      <c r="P5350" s="29">
        <f>IFERROR(_xlfn.XLOOKUP($B5350,'Ownership Metrics'!$A:$A,'Ownership Metrics'!$E:$E),"")</f>
        <v>74.3</v>
      </c>
      <c r="Q5350" s="30">
        <f>IFERROR(_xlfn.XLOOKUP($B5350,'Ownership Metrics'!$A:$A,'Ownership Metrics'!$F:$F),"")</f>
        <v>9</v>
      </c>
      <c r="R5350" s="30">
        <f>IFERROR(_xlfn.XLOOKUP($B5350,'Ownership Metrics'!$A:$A,'Ownership Metrics'!$G:$G),"")</f>
        <v>53</v>
      </c>
      <c r="S5350" s="27" t="str">
        <f>IFERROR(_xlfn.XLOOKUP($B5350,'Ownership Metrics'!$A:$A,'Ownership Metrics'!$H:$H),"")</f>
        <v>Mayoritas</v>
      </c>
      <c r="T5350" s="27" t="str">
        <f>IFERROR(_xlfn.XLOOKUP($B5350,'Ownership Metrics'!$A:$A,'Ownership Metrics'!$I:$I),"")</f>
        <v>Sedang</v>
      </c>
      <c r="U5350" s="27">
        <f>IF(COUNTIFS($B$2:$B5350,$B5350,$D$2:$D5350,$D5350)=1,1,0)</f>
        <v>1</v>
      </c>
      <c r="V5350" s="27">
        <f t="shared" si="250"/>
        <v>57</v>
      </c>
      <c r="W5350" s="27">
        <f t="shared" si="251"/>
        <v>1</v>
      </c>
      <c r="X5350" s="27">
        <f t="shared" si="249"/>
        <v>56.999999465000002</v>
      </c>
    </row>
    <row r="5351" spans="1:24" x14ac:dyDescent="0.25">
      <c r="A5351" s="26">
        <v>46265</v>
      </c>
      <c r="B5351" s="27" t="s">
        <v>10855</v>
      </c>
      <c r="C5351" s="27" t="s">
        <v>5504</v>
      </c>
      <c r="D5351" s="27" t="s">
        <v>5507</v>
      </c>
      <c r="E5351" s="27" t="s">
        <v>22</v>
      </c>
      <c r="F5351" s="27" t="s">
        <v>32</v>
      </c>
      <c r="G5351" s="27"/>
      <c r="H5351" s="27" t="s">
        <v>64</v>
      </c>
      <c r="I5351" s="28">
        <v>84375000</v>
      </c>
      <c r="J5351" s="28">
        <v>28125000</v>
      </c>
      <c r="K5351" s="28">
        <v>112500000</v>
      </c>
      <c r="L5351" s="29">
        <v>12</v>
      </c>
      <c r="M5351" s="29">
        <f>IFERROR(_xlfn.XLOOKUP($B5351,'Ownership Metrics'!$A:$A,'Ownership Metrics'!$B:$B),"")</f>
        <v>11.92</v>
      </c>
      <c r="N5351" s="28">
        <f>IFERROR(_xlfn.XLOOKUP($B5351,'Ownership Metrics'!$A:$A,'Ownership Metrics'!$C:$C),"")</f>
        <v>3463</v>
      </c>
      <c r="O5351" s="29">
        <f>IFERROR(_xlfn.XLOOKUP($B5351,'Ownership Metrics'!$A:$A,'Ownership Metrics'!$D:$D),"")</f>
        <v>57</v>
      </c>
      <c r="P5351" s="29">
        <f>IFERROR(_xlfn.XLOOKUP($B5351,'Ownership Metrics'!$A:$A,'Ownership Metrics'!$E:$E),"")</f>
        <v>74.3</v>
      </c>
      <c r="Q5351" s="30">
        <f>IFERROR(_xlfn.XLOOKUP($B5351,'Ownership Metrics'!$A:$A,'Ownership Metrics'!$F:$F),"")</f>
        <v>9</v>
      </c>
      <c r="R5351" s="30">
        <f>IFERROR(_xlfn.XLOOKUP($B5351,'Ownership Metrics'!$A:$A,'Ownership Metrics'!$G:$G),"")</f>
        <v>53</v>
      </c>
      <c r="S5351" s="27" t="str">
        <f>IFERROR(_xlfn.XLOOKUP($B5351,'Ownership Metrics'!$A:$A,'Ownership Metrics'!$H:$H),"")</f>
        <v>Mayoritas</v>
      </c>
      <c r="T5351" s="27" t="str">
        <f>IFERROR(_xlfn.XLOOKUP($B5351,'Ownership Metrics'!$A:$A,'Ownership Metrics'!$I:$I),"")</f>
        <v>Sedang</v>
      </c>
      <c r="U5351" s="27">
        <f>IF(COUNTIFS($B$2:$B5351,$B5351,$D$2:$D5351,$D5351)=1,1,0)</f>
        <v>1</v>
      </c>
      <c r="V5351" s="27">
        <f t="shared" si="250"/>
        <v>12</v>
      </c>
      <c r="W5351" s="27">
        <f t="shared" si="251"/>
        <v>2</v>
      </c>
      <c r="X5351" s="27">
        <f t="shared" si="249"/>
        <v>11.9999994649</v>
      </c>
    </row>
    <row r="5352" spans="1:24" x14ac:dyDescent="0.25">
      <c r="A5352" s="26">
        <v>46265</v>
      </c>
      <c r="B5352" s="27" t="s">
        <v>10855</v>
      </c>
      <c r="C5352" s="27" t="s">
        <v>5504</v>
      </c>
      <c r="D5352" s="27" t="s">
        <v>5152</v>
      </c>
      <c r="E5352" s="27" t="s">
        <v>26</v>
      </c>
      <c r="F5352" s="27" t="s">
        <v>32</v>
      </c>
      <c r="G5352" s="27"/>
      <c r="H5352" s="27" t="s">
        <v>64</v>
      </c>
      <c r="I5352" s="28">
        <v>25214300</v>
      </c>
      <c r="J5352" s="28">
        <v>0</v>
      </c>
      <c r="K5352" s="28">
        <v>25214300</v>
      </c>
      <c r="L5352" s="29">
        <v>2.69</v>
      </c>
      <c r="M5352" s="29">
        <f>IFERROR(_xlfn.XLOOKUP($B5352,'Ownership Metrics'!$A:$A,'Ownership Metrics'!$B:$B),"")</f>
        <v>11.92</v>
      </c>
      <c r="N5352" s="28">
        <f>IFERROR(_xlfn.XLOOKUP($B5352,'Ownership Metrics'!$A:$A,'Ownership Metrics'!$C:$C),"")</f>
        <v>3463</v>
      </c>
      <c r="O5352" s="29">
        <f>IFERROR(_xlfn.XLOOKUP($B5352,'Ownership Metrics'!$A:$A,'Ownership Metrics'!$D:$D),"")</f>
        <v>57</v>
      </c>
      <c r="P5352" s="29">
        <f>IFERROR(_xlfn.XLOOKUP($B5352,'Ownership Metrics'!$A:$A,'Ownership Metrics'!$E:$E),"")</f>
        <v>74.3</v>
      </c>
      <c r="Q5352" s="30">
        <f>IFERROR(_xlfn.XLOOKUP($B5352,'Ownership Metrics'!$A:$A,'Ownership Metrics'!$F:$F),"")</f>
        <v>9</v>
      </c>
      <c r="R5352" s="30">
        <f>IFERROR(_xlfn.XLOOKUP($B5352,'Ownership Metrics'!$A:$A,'Ownership Metrics'!$G:$G),"")</f>
        <v>53</v>
      </c>
      <c r="S5352" s="27" t="str">
        <f>IFERROR(_xlfn.XLOOKUP($B5352,'Ownership Metrics'!$A:$A,'Ownership Metrics'!$H:$H),"")</f>
        <v>Mayoritas</v>
      </c>
      <c r="T5352" s="27" t="str">
        <f>IFERROR(_xlfn.XLOOKUP($B5352,'Ownership Metrics'!$A:$A,'Ownership Metrics'!$I:$I),"")</f>
        <v>Sedang</v>
      </c>
      <c r="U5352" s="27">
        <f>IF(COUNTIFS($B$2:$B5352,$B5352,$D$2:$D5352,$D5352)=1,1,0)</f>
        <v>1</v>
      </c>
      <c r="V5352" s="27">
        <f t="shared" si="250"/>
        <v>2.69</v>
      </c>
      <c r="W5352" s="27">
        <f t="shared" si="251"/>
        <v>5</v>
      </c>
      <c r="X5352" s="27">
        <f t="shared" si="249"/>
        <v>2.6899994648000001</v>
      </c>
    </row>
    <row r="5353" spans="1:24" x14ac:dyDescent="0.25">
      <c r="A5353" s="26">
        <v>46265</v>
      </c>
      <c r="B5353" s="27" t="s">
        <v>10855</v>
      </c>
      <c r="C5353" s="27" t="s">
        <v>5504</v>
      </c>
      <c r="D5353" s="27" t="s">
        <v>5508</v>
      </c>
      <c r="E5353" s="27" t="s">
        <v>114</v>
      </c>
      <c r="F5353" s="27" t="s">
        <v>32</v>
      </c>
      <c r="G5353" s="27"/>
      <c r="H5353" s="27" t="s">
        <v>569</v>
      </c>
      <c r="I5353" s="28">
        <v>9922700</v>
      </c>
      <c r="J5353" s="28">
        <v>0</v>
      </c>
      <c r="K5353" s="28">
        <v>9922700</v>
      </c>
      <c r="L5353" s="29">
        <v>1.06</v>
      </c>
      <c r="M5353" s="29">
        <f>IFERROR(_xlfn.XLOOKUP($B5353,'Ownership Metrics'!$A:$A,'Ownership Metrics'!$B:$B),"")</f>
        <v>11.92</v>
      </c>
      <c r="N5353" s="28">
        <f>IFERROR(_xlfn.XLOOKUP($B5353,'Ownership Metrics'!$A:$A,'Ownership Metrics'!$C:$C),"")</f>
        <v>3463</v>
      </c>
      <c r="O5353" s="29">
        <f>IFERROR(_xlfn.XLOOKUP($B5353,'Ownership Metrics'!$A:$A,'Ownership Metrics'!$D:$D),"")</f>
        <v>57</v>
      </c>
      <c r="P5353" s="29">
        <f>IFERROR(_xlfn.XLOOKUP($B5353,'Ownership Metrics'!$A:$A,'Ownership Metrics'!$E:$E),"")</f>
        <v>74.3</v>
      </c>
      <c r="Q5353" s="30">
        <f>IFERROR(_xlfn.XLOOKUP($B5353,'Ownership Metrics'!$A:$A,'Ownership Metrics'!$F:$F),"")</f>
        <v>9</v>
      </c>
      <c r="R5353" s="30">
        <f>IFERROR(_xlfn.XLOOKUP($B5353,'Ownership Metrics'!$A:$A,'Ownership Metrics'!$G:$G),"")</f>
        <v>53</v>
      </c>
      <c r="S5353" s="27" t="str">
        <f>IFERROR(_xlfn.XLOOKUP($B5353,'Ownership Metrics'!$A:$A,'Ownership Metrics'!$H:$H),"")</f>
        <v>Mayoritas</v>
      </c>
      <c r="T5353" s="27" t="str">
        <f>IFERROR(_xlfn.XLOOKUP($B5353,'Ownership Metrics'!$A:$A,'Ownership Metrics'!$I:$I),"")</f>
        <v>Sedang</v>
      </c>
      <c r="U5353" s="27">
        <f>IF(COUNTIFS($B$2:$B5353,$B5353,$D$2:$D5353,$D5353)=1,1,0)</f>
        <v>1</v>
      </c>
      <c r="V5353" s="27">
        <f t="shared" si="250"/>
        <v>1.06</v>
      </c>
      <c r="W5353" s="27">
        <f t="shared" si="251"/>
        <v>8</v>
      </c>
      <c r="X5353" s="27">
        <f t="shared" si="249"/>
        <v>1.0599994646999999</v>
      </c>
    </row>
    <row r="5354" spans="1:24" x14ac:dyDescent="0.25">
      <c r="A5354" s="26">
        <v>46265</v>
      </c>
      <c r="B5354" s="27" t="s">
        <v>10855</v>
      </c>
      <c r="C5354" s="27" t="s">
        <v>5504</v>
      </c>
      <c r="D5354" s="27" t="s">
        <v>4731</v>
      </c>
      <c r="E5354" s="27" t="s">
        <v>72</v>
      </c>
      <c r="F5354" s="27" t="s">
        <v>23</v>
      </c>
      <c r="G5354" s="27"/>
      <c r="H5354" s="27" t="s">
        <v>24</v>
      </c>
      <c r="I5354" s="28">
        <v>18618100</v>
      </c>
      <c r="J5354" s="28">
        <v>0</v>
      </c>
      <c r="K5354" s="28">
        <v>18618100</v>
      </c>
      <c r="L5354" s="29">
        <v>1.99</v>
      </c>
      <c r="M5354" s="29">
        <f>IFERROR(_xlfn.XLOOKUP($B5354,'Ownership Metrics'!$A:$A,'Ownership Metrics'!$B:$B),"")</f>
        <v>11.92</v>
      </c>
      <c r="N5354" s="28">
        <f>IFERROR(_xlfn.XLOOKUP($B5354,'Ownership Metrics'!$A:$A,'Ownership Metrics'!$C:$C),"")</f>
        <v>3463</v>
      </c>
      <c r="O5354" s="29">
        <f>IFERROR(_xlfn.XLOOKUP($B5354,'Ownership Metrics'!$A:$A,'Ownership Metrics'!$D:$D),"")</f>
        <v>57</v>
      </c>
      <c r="P5354" s="29">
        <f>IFERROR(_xlfn.XLOOKUP($B5354,'Ownership Metrics'!$A:$A,'Ownership Metrics'!$E:$E),"")</f>
        <v>74.3</v>
      </c>
      <c r="Q5354" s="30">
        <f>IFERROR(_xlfn.XLOOKUP($B5354,'Ownership Metrics'!$A:$A,'Ownership Metrics'!$F:$F),"")</f>
        <v>9</v>
      </c>
      <c r="R5354" s="30">
        <f>IFERROR(_xlfn.XLOOKUP($B5354,'Ownership Metrics'!$A:$A,'Ownership Metrics'!$G:$G),"")</f>
        <v>53</v>
      </c>
      <c r="S5354" s="27" t="str">
        <f>IFERROR(_xlfn.XLOOKUP($B5354,'Ownership Metrics'!$A:$A,'Ownership Metrics'!$H:$H),"")</f>
        <v>Mayoritas</v>
      </c>
      <c r="T5354" s="27" t="str">
        <f>IFERROR(_xlfn.XLOOKUP($B5354,'Ownership Metrics'!$A:$A,'Ownership Metrics'!$I:$I),"")</f>
        <v>Sedang</v>
      </c>
      <c r="U5354" s="27">
        <f>IF(COUNTIFS($B$2:$B5354,$B5354,$D$2:$D5354,$D5354)=1,1,0)</f>
        <v>1</v>
      </c>
      <c r="V5354" s="27">
        <f t="shared" si="250"/>
        <v>1.99</v>
      </c>
      <c r="W5354" s="27">
        <f t="shared" si="251"/>
        <v>7</v>
      </c>
      <c r="X5354" s="27">
        <f t="shared" si="249"/>
        <v>1.9899994646000001</v>
      </c>
    </row>
    <row r="5355" spans="1:24" x14ac:dyDescent="0.25">
      <c r="A5355" s="26">
        <v>46265</v>
      </c>
      <c r="B5355" s="27" t="s">
        <v>10855</v>
      </c>
      <c r="C5355" s="27" t="s">
        <v>5504</v>
      </c>
      <c r="D5355" s="27" t="s">
        <v>2725</v>
      </c>
      <c r="E5355" s="27" t="s">
        <v>72</v>
      </c>
      <c r="F5355" s="27" t="s">
        <v>23</v>
      </c>
      <c r="G5355" s="27"/>
      <c r="H5355" s="27" t="s">
        <v>24</v>
      </c>
      <c r="I5355" s="28">
        <v>46547700</v>
      </c>
      <c r="J5355" s="28">
        <v>0</v>
      </c>
      <c r="K5355" s="28">
        <v>46547700</v>
      </c>
      <c r="L5355" s="29">
        <v>4.97</v>
      </c>
      <c r="M5355" s="29">
        <f>IFERROR(_xlfn.XLOOKUP($B5355,'Ownership Metrics'!$A:$A,'Ownership Metrics'!$B:$B),"")</f>
        <v>11.92</v>
      </c>
      <c r="N5355" s="28">
        <f>IFERROR(_xlfn.XLOOKUP($B5355,'Ownership Metrics'!$A:$A,'Ownership Metrics'!$C:$C),"")</f>
        <v>3463</v>
      </c>
      <c r="O5355" s="29">
        <f>IFERROR(_xlfn.XLOOKUP($B5355,'Ownership Metrics'!$A:$A,'Ownership Metrics'!$D:$D),"")</f>
        <v>57</v>
      </c>
      <c r="P5355" s="29">
        <f>IFERROR(_xlfn.XLOOKUP($B5355,'Ownership Metrics'!$A:$A,'Ownership Metrics'!$E:$E),"")</f>
        <v>74.3</v>
      </c>
      <c r="Q5355" s="30">
        <f>IFERROR(_xlfn.XLOOKUP($B5355,'Ownership Metrics'!$A:$A,'Ownership Metrics'!$F:$F),"")</f>
        <v>9</v>
      </c>
      <c r="R5355" s="30">
        <f>IFERROR(_xlfn.XLOOKUP($B5355,'Ownership Metrics'!$A:$A,'Ownership Metrics'!$G:$G),"")</f>
        <v>53</v>
      </c>
      <c r="S5355" s="27" t="str">
        <f>IFERROR(_xlfn.XLOOKUP($B5355,'Ownership Metrics'!$A:$A,'Ownership Metrics'!$H:$H),"")</f>
        <v>Mayoritas</v>
      </c>
      <c r="T5355" s="27" t="str">
        <f>IFERROR(_xlfn.XLOOKUP($B5355,'Ownership Metrics'!$A:$A,'Ownership Metrics'!$I:$I),"")</f>
        <v>Sedang</v>
      </c>
      <c r="U5355" s="27">
        <f>IF(COUNTIFS($B$2:$B5355,$B5355,$D$2:$D5355,$D5355)=1,1,0)</f>
        <v>1</v>
      </c>
      <c r="V5355" s="27">
        <f t="shared" si="250"/>
        <v>4.97</v>
      </c>
      <c r="W5355" s="27">
        <f t="shared" si="251"/>
        <v>4</v>
      </c>
      <c r="X5355" s="27">
        <f t="shared" si="249"/>
        <v>4.9699994644999999</v>
      </c>
    </row>
    <row r="5356" spans="1:24" x14ac:dyDescent="0.25">
      <c r="A5356" s="26">
        <v>46265</v>
      </c>
      <c r="B5356" s="27" t="s">
        <v>10855</v>
      </c>
      <c r="C5356" s="27" t="s">
        <v>5504</v>
      </c>
      <c r="D5356" s="27" t="s">
        <v>5509</v>
      </c>
      <c r="E5356" s="27" t="s">
        <v>427</v>
      </c>
      <c r="F5356" s="27" t="s">
        <v>32</v>
      </c>
      <c r="G5356" s="27"/>
      <c r="H5356" s="27" t="s">
        <v>64</v>
      </c>
      <c r="I5356" s="28">
        <v>9782480</v>
      </c>
      <c r="J5356" s="28">
        <v>0</v>
      </c>
      <c r="K5356" s="28">
        <v>9782480</v>
      </c>
      <c r="L5356" s="29">
        <v>1.04</v>
      </c>
      <c r="M5356" s="29">
        <f>IFERROR(_xlfn.XLOOKUP($B5356,'Ownership Metrics'!$A:$A,'Ownership Metrics'!$B:$B),"")</f>
        <v>11.92</v>
      </c>
      <c r="N5356" s="28">
        <f>IFERROR(_xlfn.XLOOKUP($B5356,'Ownership Metrics'!$A:$A,'Ownership Metrics'!$C:$C),"")</f>
        <v>3463</v>
      </c>
      <c r="O5356" s="29">
        <f>IFERROR(_xlfn.XLOOKUP($B5356,'Ownership Metrics'!$A:$A,'Ownership Metrics'!$D:$D),"")</f>
        <v>57</v>
      </c>
      <c r="P5356" s="29">
        <f>IFERROR(_xlfn.XLOOKUP($B5356,'Ownership Metrics'!$A:$A,'Ownership Metrics'!$E:$E),"")</f>
        <v>74.3</v>
      </c>
      <c r="Q5356" s="30">
        <f>IFERROR(_xlfn.XLOOKUP($B5356,'Ownership Metrics'!$A:$A,'Ownership Metrics'!$F:$F),"")</f>
        <v>9</v>
      </c>
      <c r="R5356" s="30">
        <f>IFERROR(_xlfn.XLOOKUP($B5356,'Ownership Metrics'!$A:$A,'Ownership Metrics'!$G:$G),"")</f>
        <v>53</v>
      </c>
      <c r="S5356" s="27" t="str">
        <f>IFERROR(_xlfn.XLOOKUP($B5356,'Ownership Metrics'!$A:$A,'Ownership Metrics'!$H:$H),"")</f>
        <v>Mayoritas</v>
      </c>
      <c r="T5356" s="27" t="str">
        <f>IFERROR(_xlfn.XLOOKUP($B5356,'Ownership Metrics'!$A:$A,'Ownership Metrics'!$I:$I),"")</f>
        <v>Sedang</v>
      </c>
      <c r="U5356" s="27">
        <f>IF(COUNTIFS($B$2:$B5356,$B5356,$D$2:$D5356,$D5356)=1,1,0)</f>
        <v>1</v>
      </c>
      <c r="V5356" s="27">
        <f t="shared" si="250"/>
        <v>1.04</v>
      </c>
      <c r="W5356" s="27">
        <f t="shared" si="251"/>
        <v>9</v>
      </c>
      <c r="X5356" s="27">
        <f t="shared" si="249"/>
        <v>1.0399994644000001</v>
      </c>
    </row>
    <row r="5357" spans="1:24" x14ac:dyDescent="0.25">
      <c r="A5357" s="26">
        <v>46265</v>
      </c>
      <c r="B5357" s="27" t="s">
        <v>10855</v>
      </c>
      <c r="C5357" s="27" t="s">
        <v>5504</v>
      </c>
      <c r="D5357" s="27" t="s">
        <v>570</v>
      </c>
      <c r="E5357" s="27" t="s">
        <v>72</v>
      </c>
      <c r="F5357" s="27" t="s">
        <v>32</v>
      </c>
      <c r="G5357" s="27"/>
      <c r="H5357" s="27" t="s">
        <v>571</v>
      </c>
      <c r="I5357" s="28">
        <v>19000000</v>
      </c>
      <c r="J5357" s="28">
        <v>0</v>
      </c>
      <c r="K5357" s="28">
        <v>19000000</v>
      </c>
      <c r="L5357" s="29">
        <v>2.0299999999999998</v>
      </c>
      <c r="M5357" s="29">
        <f>IFERROR(_xlfn.XLOOKUP($B5357,'Ownership Metrics'!$A:$A,'Ownership Metrics'!$B:$B),"")</f>
        <v>11.92</v>
      </c>
      <c r="N5357" s="28">
        <f>IFERROR(_xlfn.XLOOKUP($B5357,'Ownership Metrics'!$A:$A,'Ownership Metrics'!$C:$C),"")</f>
        <v>3463</v>
      </c>
      <c r="O5357" s="29">
        <f>IFERROR(_xlfn.XLOOKUP($B5357,'Ownership Metrics'!$A:$A,'Ownership Metrics'!$D:$D),"")</f>
        <v>57</v>
      </c>
      <c r="P5357" s="29">
        <f>IFERROR(_xlfn.XLOOKUP($B5357,'Ownership Metrics'!$A:$A,'Ownership Metrics'!$E:$E),"")</f>
        <v>74.3</v>
      </c>
      <c r="Q5357" s="30">
        <f>IFERROR(_xlfn.XLOOKUP($B5357,'Ownership Metrics'!$A:$A,'Ownership Metrics'!$F:$F),"")</f>
        <v>9</v>
      </c>
      <c r="R5357" s="30">
        <f>IFERROR(_xlfn.XLOOKUP($B5357,'Ownership Metrics'!$A:$A,'Ownership Metrics'!$G:$G),"")</f>
        <v>53</v>
      </c>
      <c r="S5357" s="27" t="str">
        <f>IFERROR(_xlfn.XLOOKUP($B5357,'Ownership Metrics'!$A:$A,'Ownership Metrics'!$H:$H),"")</f>
        <v>Mayoritas</v>
      </c>
      <c r="T5357" s="27" t="str">
        <f>IFERROR(_xlfn.XLOOKUP($B5357,'Ownership Metrics'!$A:$A,'Ownership Metrics'!$I:$I),"")</f>
        <v>Sedang</v>
      </c>
      <c r="U5357" s="27">
        <f>IF(COUNTIFS($B$2:$B5357,$B5357,$D$2:$D5357,$D5357)=1,1,0)</f>
        <v>1</v>
      </c>
      <c r="V5357" s="27">
        <f t="shared" si="250"/>
        <v>2.0299999999999998</v>
      </c>
      <c r="W5357" s="27">
        <f t="shared" si="251"/>
        <v>6</v>
      </c>
      <c r="X5357" s="27">
        <f t="shared" si="249"/>
        <v>2.0299994642999999</v>
      </c>
    </row>
    <row r="5358" spans="1:24" x14ac:dyDescent="0.25">
      <c r="A5358" s="26">
        <v>46265</v>
      </c>
      <c r="B5358" s="27" t="s">
        <v>10856</v>
      </c>
      <c r="C5358" s="27" t="s">
        <v>5511</v>
      </c>
      <c r="D5358" s="27" t="s">
        <v>5505</v>
      </c>
      <c r="E5358" s="27" t="s">
        <v>22</v>
      </c>
      <c r="F5358" s="27" t="s">
        <v>23</v>
      </c>
      <c r="G5358" s="27"/>
      <c r="H5358" s="27" t="s">
        <v>24</v>
      </c>
      <c r="I5358" s="28">
        <v>0</v>
      </c>
      <c r="J5358" s="28">
        <v>475800000</v>
      </c>
      <c r="K5358" s="28">
        <v>475800000</v>
      </c>
      <c r="L5358" s="29">
        <v>27.3</v>
      </c>
      <c r="M5358" s="29">
        <f>IFERROR(_xlfn.XLOOKUP($B5358,'Ownership Metrics'!$A:$A,'Ownership Metrics'!$B:$B),"")</f>
        <v>30</v>
      </c>
      <c r="N5358" s="28">
        <f>IFERROR(_xlfn.XLOOKUP($B5358,'Ownership Metrics'!$A:$A,'Ownership Metrics'!$C:$C),"")</f>
        <v>2069</v>
      </c>
      <c r="O5358" s="29">
        <f>IFERROR(_xlfn.XLOOKUP($B5358,'Ownership Metrics'!$A:$A,'Ownership Metrics'!$D:$D),"")</f>
        <v>35.700000000000003</v>
      </c>
      <c r="P5358" s="29">
        <f>IFERROR(_xlfn.XLOOKUP($B5358,'Ownership Metrics'!$A:$A,'Ownership Metrics'!$E:$E),"")</f>
        <v>70</v>
      </c>
      <c r="Q5358" s="30">
        <f>IFERROR(_xlfn.XLOOKUP($B5358,'Ownership Metrics'!$A:$A,'Ownership Metrics'!$F:$F),"")</f>
        <v>3</v>
      </c>
      <c r="R5358" s="30">
        <f>IFERROR(_xlfn.XLOOKUP($B5358,'Ownership Metrics'!$A:$A,'Ownership Metrics'!$G:$G),"")</f>
        <v>52</v>
      </c>
      <c r="S5358" s="27" t="str">
        <f>IFERROR(_xlfn.XLOOKUP($B5358,'Ownership Metrics'!$A:$A,'Ownership Metrics'!$H:$H),"")</f>
        <v>Terkonsentrasi</v>
      </c>
      <c r="T5358" s="27" t="str">
        <f>IFERROR(_xlfn.XLOOKUP($B5358,'Ownership Metrics'!$A:$A,'Ownership Metrics'!$I:$I),"")</f>
        <v>Sedang</v>
      </c>
      <c r="U5358" s="27">
        <f>IF(COUNTIFS($B$2:$B5358,$B5358,$D$2:$D5358,$D5358)=1,1,0)</f>
        <v>1</v>
      </c>
      <c r="V5358" s="27">
        <f t="shared" si="250"/>
        <v>27.3</v>
      </c>
      <c r="W5358" s="27">
        <f t="shared" si="251"/>
        <v>2</v>
      </c>
      <c r="X5358" s="27">
        <f t="shared" si="249"/>
        <v>27.299999464199999</v>
      </c>
    </row>
    <row r="5359" spans="1:24" x14ac:dyDescent="0.25">
      <c r="A5359" s="26">
        <v>46265</v>
      </c>
      <c r="B5359" s="27" t="s">
        <v>10856</v>
      </c>
      <c r="C5359" s="27" t="s">
        <v>5511</v>
      </c>
      <c r="D5359" s="27" t="s">
        <v>5506</v>
      </c>
      <c r="E5359" s="27" t="s">
        <v>22</v>
      </c>
      <c r="F5359" s="27" t="s">
        <v>23</v>
      </c>
      <c r="G5359" s="27"/>
      <c r="H5359" s="27" t="s">
        <v>24</v>
      </c>
      <c r="I5359" s="28">
        <v>0</v>
      </c>
      <c r="J5359" s="28">
        <v>622200000</v>
      </c>
      <c r="K5359" s="28">
        <v>622200000</v>
      </c>
      <c r="L5359" s="29">
        <v>35.700000000000003</v>
      </c>
      <c r="M5359" s="29">
        <f>IFERROR(_xlfn.XLOOKUP($B5359,'Ownership Metrics'!$A:$A,'Ownership Metrics'!$B:$B),"")</f>
        <v>30</v>
      </c>
      <c r="N5359" s="28">
        <f>IFERROR(_xlfn.XLOOKUP($B5359,'Ownership Metrics'!$A:$A,'Ownership Metrics'!$C:$C),"")</f>
        <v>2069</v>
      </c>
      <c r="O5359" s="29">
        <f>IFERROR(_xlfn.XLOOKUP($B5359,'Ownership Metrics'!$A:$A,'Ownership Metrics'!$D:$D),"")</f>
        <v>35.700000000000003</v>
      </c>
      <c r="P5359" s="29">
        <f>IFERROR(_xlfn.XLOOKUP($B5359,'Ownership Metrics'!$A:$A,'Ownership Metrics'!$E:$E),"")</f>
        <v>70</v>
      </c>
      <c r="Q5359" s="30">
        <f>IFERROR(_xlfn.XLOOKUP($B5359,'Ownership Metrics'!$A:$A,'Ownership Metrics'!$F:$F),"")</f>
        <v>3</v>
      </c>
      <c r="R5359" s="30">
        <f>IFERROR(_xlfn.XLOOKUP($B5359,'Ownership Metrics'!$A:$A,'Ownership Metrics'!$G:$G),"")</f>
        <v>52</v>
      </c>
      <c r="S5359" s="27" t="str">
        <f>IFERROR(_xlfn.XLOOKUP($B5359,'Ownership Metrics'!$A:$A,'Ownership Metrics'!$H:$H),"")</f>
        <v>Terkonsentrasi</v>
      </c>
      <c r="T5359" s="27" t="str">
        <f>IFERROR(_xlfn.XLOOKUP($B5359,'Ownership Metrics'!$A:$A,'Ownership Metrics'!$I:$I),"")</f>
        <v>Sedang</v>
      </c>
      <c r="U5359" s="27">
        <f>IF(COUNTIFS($B$2:$B5359,$B5359,$D$2:$D5359,$D5359)=1,1,0)</f>
        <v>1</v>
      </c>
      <c r="V5359" s="27">
        <f t="shared" si="250"/>
        <v>35.700000000000003</v>
      </c>
      <c r="W5359" s="27">
        <f t="shared" si="251"/>
        <v>1</v>
      </c>
      <c r="X5359" s="27">
        <f t="shared" si="249"/>
        <v>35.699999464100003</v>
      </c>
    </row>
    <row r="5360" spans="1:24" x14ac:dyDescent="0.25">
      <c r="A5360" s="26">
        <v>46265</v>
      </c>
      <c r="B5360" s="27" t="s">
        <v>10856</v>
      </c>
      <c r="C5360" s="27" t="s">
        <v>5511</v>
      </c>
      <c r="D5360" s="27" t="s">
        <v>5512</v>
      </c>
      <c r="E5360" s="27" t="s">
        <v>22</v>
      </c>
      <c r="F5360" s="27" t="s">
        <v>32</v>
      </c>
      <c r="G5360" s="27"/>
      <c r="H5360" s="27"/>
      <c r="I5360" s="28">
        <v>0</v>
      </c>
      <c r="J5360" s="28">
        <v>122000000</v>
      </c>
      <c r="K5360" s="28">
        <v>122000000</v>
      </c>
      <c r="L5360" s="29">
        <v>7</v>
      </c>
      <c r="M5360" s="29">
        <f>IFERROR(_xlfn.XLOOKUP($B5360,'Ownership Metrics'!$A:$A,'Ownership Metrics'!$B:$B),"")</f>
        <v>30</v>
      </c>
      <c r="N5360" s="28">
        <f>IFERROR(_xlfn.XLOOKUP($B5360,'Ownership Metrics'!$A:$A,'Ownership Metrics'!$C:$C),"")</f>
        <v>2069</v>
      </c>
      <c r="O5360" s="29">
        <f>IFERROR(_xlfn.XLOOKUP($B5360,'Ownership Metrics'!$A:$A,'Ownership Metrics'!$D:$D),"")</f>
        <v>35.700000000000003</v>
      </c>
      <c r="P5360" s="29">
        <f>IFERROR(_xlfn.XLOOKUP($B5360,'Ownership Metrics'!$A:$A,'Ownership Metrics'!$E:$E),"")</f>
        <v>70</v>
      </c>
      <c r="Q5360" s="30">
        <f>IFERROR(_xlfn.XLOOKUP($B5360,'Ownership Metrics'!$A:$A,'Ownership Metrics'!$F:$F),"")</f>
        <v>3</v>
      </c>
      <c r="R5360" s="30">
        <f>IFERROR(_xlfn.XLOOKUP($B5360,'Ownership Metrics'!$A:$A,'Ownership Metrics'!$G:$G),"")</f>
        <v>52</v>
      </c>
      <c r="S5360" s="27" t="str">
        <f>IFERROR(_xlfn.XLOOKUP($B5360,'Ownership Metrics'!$A:$A,'Ownership Metrics'!$H:$H),"")</f>
        <v>Terkonsentrasi</v>
      </c>
      <c r="T5360" s="27" t="str">
        <f>IFERROR(_xlfn.XLOOKUP($B5360,'Ownership Metrics'!$A:$A,'Ownership Metrics'!$I:$I),"")</f>
        <v>Sedang</v>
      </c>
      <c r="U5360" s="27">
        <f>IF(COUNTIFS($B$2:$B5360,$B5360,$D$2:$D5360,$D5360)=1,1,0)</f>
        <v>1</v>
      </c>
      <c r="V5360" s="27">
        <f t="shared" si="250"/>
        <v>7</v>
      </c>
      <c r="W5360" s="27">
        <f t="shared" si="251"/>
        <v>3</v>
      </c>
      <c r="X5360" s="27">
        <f t="shared" si="249"/>
        <v>6.9999994640000001</v>
      </c>
    </row>
    <row r="5361" spans="1:24" x14ac:dyDescent="0.25">
      <c r="A5361" s="26">
        <v>46265</v>
      </c>
      <c r="B5361" s="27" t="s">
        <v>10857</v>
      </c>
      <c r="C5361" s="27" t="s">
        <v>5514</v>
      </c>
      <c r="D5361" s="27" t="s">
        <v>5515</v>
      </c>
      <c r="E5361" s="27" t="s">
        <v>35</v>
      </c>
      <c r="F5361" s="27" t="s">
        <v>23</v>
      </c>
      <c r="G5361" s="27" t="s">
        <v>36</v>
      </c>
      <c r="H5361" s="27" t="s">
        <v>24</v>
      </c>
      <c r="I5361" s="28">
        <v>375191800</v>
      </c>
      <c r="J5361" s="28">
        <v>2190480000</v>
      </c>
      <c r="K5361" s="28">
        <v>2565671800</v>
      </c>
      <c r="L5361" s="29">
        <v>75.61</v>
      </c>
      <c r="M5361" s="29">
        <f>IFERROR(_xlfn.XLOOKUP($B5361,'Ownership Metrics'!$A:$A,'Ownership Metrics'!$B:$B),"")</f>
        <v>17.12</v>
      </c>
      <c r="N5361" s="28">
        <f>IFERROR(_xlfn.XLOOKUP($B5361,'Ownership Metrics'!$A:$A,'Ownership Metrics'!$C:$C),"")</f>
        <v>5757</v>
      </c>
      <c r="O5361" s="29">
        <f>IFERROR(_xlfn.XLOOKUP($B5361,'Ownership Metrics'!$A:$A,'Ownership Metrics'!$D:$D),"")</f>
        <v>75.61</v>
      </c>
      <c r="P5361" s="29">
        <f>IFERROR(_xlfn.XLOOKUP($B5361,'Ownership Metrics'!$A:$A,'Ownership Metrics'!$E:$E),"")</f>
        <v>82.88</v>
      </c>
      <c r="Q5361" s="30">
        <f>IFERROR(_xlfn.XLOOKUP($B5361,'Ownership Metrics'!$A:$A,'Ownership Metrics'!$F:$F),"")</f>
        <v>3</v>
      </c>
      <c r="R5361" s="30">
        <f>IFERROR(_xlfn.XLOOKUP($B5361,'Ownership Metrics'!$A:$A,'Ownership Metrics'!$G:$G),"")</f>
        <v>73</v>
      </c>
      <c r="S5361" s="27" t="str">
        <f>IFERROR(_xlfn.XLOOKUP($B5361,'Ownership Metrics'!$A:$A,'Ownership Metrics'!$H:$H),"")</f>
        <v>Mayoritas</v>
      </c>
      <c r="T5361" s="27" t="str">
        <f>IFERROR(_xlfn.XLOOKUP($B5361,'Ownership Metrics'!$A:$A,'Ownership Metrics'!$I:$I),"")</f>
        <v>Tinggi</v>
      </c>
      <c r="U5361" s="27">
        <f>IF(COUNTIFS($B$2:$B5361,$B5361,$D$2:$D5361,$D5361)=1,1,0)</f>
        <v>1</v>
      </c>
      <c r="V5361" s="27">
        <f t="shared" si="250"/>
        <v>75.61</v>
      </c>
      <c r="W5361" s="27">
        <f t="shared" si="251"/>
        <v>1</v>
      </c>
      <c r="X5361" s="27">
        <f t="shared" si="249"/>
        <v>75.609999463899996</v>
      </c>
    </row>
    <row r="5362" spans="1:24" x14ac:dyDescent="0.25">
      <c r="A5362" s="26">
        <v>46265</v>
      </c>
      <c r="B5362" s="27" t="s">
        <v>10857</v>
      </c>
      <c r="C5362" s="27" t="s">
        <v>5514</v>
      </c>
      <c r="D5362" s="27" t="s">
        <v>5516</v>
      </c>
      <c r="E5362" s="27" t="s">
        <v>35</v>
      </c>
      <c r="F5362" s="27" t="s">
        <v>23</v>
      </c>
      <c r="G5362" s="27" t="s">
        <v>36</v>
      </c>
      <c r="H5362" s="27" t="s">
        <v>24</v>
      </c>
      <c r="I5362" s="28">
        <v>34467800</v>
      </c>
      <c r="J5362" s="28">
        <v>0</v>
      </c>
      <c r="K5362" s="28">
        <v>34467800</v>
      </c>
      <c r="L5362" s="29">
        <v>1.02</v>
      </c>
      <c r="M5362" s="29">
        <f>IFERROR(_xlfn.XLOOKUP($B5362,'Ownership Metrics'!$A:$A,'Ownership Metrics'!$B:$B),"")</f>
        <v>17.12</v>
      </c>
      <c r="N5362" s="28">
        <f>IFERROR(_xlfn.XLOOKUP($B5362,'Ownership Metrics'!$A:$A,'Ownership Metrics'!$C:$C),"")</f>
        <v>5757</v>
      </c>
      <c r="O5362" s="29">
        <f>IFERROR(_xlfn.XLOOKUP($B5362,'Ownership Metrics'!$A:$A,'Ownership Metrics'!$D:$D),"")</f>
        <v>75.61</v>
      </c>
      <c r="P5362" s="29">
        <f>IFERROR(_xlfn.XLOOKUP($B5362,'Ownership Metrics'!$A:$A,'Ownership Metrics'!$E:$E),"")</f>
        <v>82.88</v>
      </c>
      <c r="Q5362" s="30">
        <f>IFERROR(_xlfn.XLOOKUP($B5362,'Ownership Metrics'!$A:$A,'Ownership Metrics'!$F:$F),"")</f>
        <v>3</v>
      </c>
      <c r="R5362" s="30">
        <f>IFERROR(_xlfn.XLOOKUP($B5362,'Ownership Metrics'!$A:$A,'Ownership Metrics'!$G:$G),"")</f>
        <v>73</v>
      </c>
      <c r="S5362" s="27" t="str">
        <f>IFERROR(_xlfn.XLOOKUP($B5362,'Ownership Metrics'!$A:$A,'Ownership Metrics'!$H:$H),"")</f>
        <v>Mayoritas</v>
      </c>
      <c r="T5362" s="27" t="str">
        <f>IFERROR(_xlfn.XLOOKUP($B5362,'Ownership Metrics'!$A:$A,'Ownership Metrics'!$I:$I),"")</f>
        <v>Tinggi</v>
      </c>
      <c r="U5362" s="27">
        <f>IF(COUNTIFS($B$2:$B5362,$B5362,$D$2:$D5362,$D5362)=1,1,0)</f>
        <v>1</v>
      </c>
      <c r="V5362" s="27">
        <f t="shared" si="250"/>
        <v>1.02</v>
      </c>
      <c r="W5362" s="27">
        <f t="shared" si="251"/>
        <v>3</v>
      </c>
      <c r="X5362" s="27">
        <f t="shared" si="249"/>
        <v>1.0199994638000001</v>
      </c>
    </row>
    <row r="5363" spans="1:24" x14ac:dyDescent="0.25">
      <c r="A5363" s="26">
        <v>46265</v>
      </c>
      <c r="B5363" s="27" t="s">
        <v>10857</v>
      </c>
      <c r="C5363" s="27" t="s">
        <v>5514</v>
      </c>
      <c r="D5363" s="27" t="s">
        <v>5517</v>
      </c>
      <c r="E5363" s="27" t="s">
        <v>35</v>
      </c>
      <c r="F5363" s="27" t="s">
        <v>23</v>
      </c>
      <c r="G5363" s="27" t="s">
        <v>36</v>
      </c>
      <c r="H5363" s="27" t="s">
        <v>24</v>
      </c>
      <c r="I5363" s="28">
        <v>212188500</v>
      </c>
      <c r="J5363" s="28">
        <v>0</v>
      </c>
      <c r="K5363" s="28">
        <v>212188500</v>
      </c>
      <c r="L5363" s="29">
        <v>6.25</v>
      </c>
      <c r="M5363" s="29">
        <f>IFERROR(_xlfn.XLOOKUP($B5363,'Ownership Metrics'!$A:$A,'Ownership Metrics'!$B:$B),"")</f>
        <v>17.12</v>
      </c>
      <c r="N5363" s="28">
        <f>IFERROR(_xlfn.XLOOKUP($B5363,'Ownership Metrics'!$A:$A,'Ownership Metrics'!$C:$C),"")</f>
        <v>5757</v>
      </c>
      <c r="O5363" s="29">
        <f>IFERROR(_xlfn.XLOOKUP($B5363,'Ownership Metrics'!$A:$A,'Ownership Metrics'!$D:$D),"")</f>
        <v>75.61</v>
      </c>
      <c r="P5363" s="29">
        <f>IFERROR(_xlfn.XLOOKUP($B5363,'Ownership Metrics'!$A:$A,'Ownership Metrics'!$E:$E),"")</f>
        <v>82.88</v>
      </c>
      <c r="Q5363" s="30">
        <f>IFERROR(_xlfn.XLOOKUP($B5363,'Ownership Metrics'!$A:$A,'Ownership Metrics'!$F:$F),"")</f>
        <v>3</v>
      </c>
      <c r="R5363" s="30">
        <f>IFERROR(_xlfn.XLOOKUP($B5363,'Ownership Metrics'!$A:$A,'Ownership Metrics'!$G:$G),"")</f>
        <v>73</v>
      </c>
      <c r="S5363" s="27" t="str">
        <f>IFERROR(_xlfn.XLOOKUP($B5363,'Ownership Metrics'!$A:$A,'Ownership Metrics'!$H:$H),"")</f>
        <v>Mayoritas</v>
      </c>
      <c r="T5363" s="27" t="str">
        <f>IFERROR(_xlfn.XLOOKUP($B5363,'Ownership Metrics'!$A:$A,'Ownership Metrics'!$I:$I),"")</f>
        <v>Tinggi</v>
      </c>
      <c r="U5363" s="27">
        <f>IF(COUNTIFS($B$2:$B5363,$B5363,$D$2:$D5363,$D5363)=1,1,0)</f>
        <v>1</v>
      </c>
      <c r="V5363" s="27">
        <f t="shared" si="250"/>
        <v>6.25</v>
      </c>
      <c r="W5363" s="27">
        <f t="shared" si="251"/>
        <v>2</v>
      </c>
      <c r="X5363" s="27">
        <f t="shared" si="249"/>
        <v>6.2499994637</v>
      </c>
    </row>
    <row r="5364" spans="1:24" x14ac:dyDescent="0.25">
      <c r="A5364" s="26">
        <v>46265</v>
      </c>
      <c r="B5364" s="27" t="s">
        <v>10858</v>
      </c>
      <c r="C5364" s="27" t="s">
        <v>5519</v>
      </c>
      <c r="D5364" s="27" t="s">
        <v>4260</v>
      </c>
      <c r="E5364" s="27" t="s">
        <v>83</v>
      </c>
      <c r="F5364" s="27" t="s">
        <v>32</v>
      </c>
      <c r="G5364" s="27"/>
      <c r="H5364" s="27" t="s">
        <v>64</v>
      </c>
      <c r="I5364" s="28">
        <v>661500000</v>
      </c>
      <c r="J5364" s="28">
        <v>0</v>
      </c>
      <c r="K5364" s="28">
        <v>661500000</v>
      </c>
      <c r="L5364" s="29">
        <v>2.5</v>
      </c>
      <c r="M5364" s="29">
        <f>IFERROR(_xlfn.XLOOKUP($B5364,'Ownership Metrics'!$A:$A,'Ownership Metrics'!$B:$B),"")</f>
        <v>5.83</v>
      </c>
      <c r="N5364" s="28">
        <f>IFERROR(_xlfn.XLOOKUP($B5364,'Ownership Metrics'!$A:$A,'Ownership Metrics'!$C:$C),"")</f>
        <v>8109</v>
      </c>
      <c r="O5364" s="29">
        <f>IFERROR(_xlfn.XLOOKUP($B5364,'Ownership Metrics'!$A:$A,'Ownership Metrics'!$D:$D),"")</f>
        <v>90</v>
      </c>
      <c r="P5364" s="29">
        <f>IFERROR(_xlfn.XLOOKUP($B5364,'Ownership Metrics'!$A:$A,'Ownership Metrics'!$E:$E),"")</f>
        <v>94.17</v>
      </c>
      <c r="Q5364" s="30">
        <f>IFERROR(_xlfn.XLOOKUP($B5364,'Ownership Metrics'!$A:$A,'Ownership Metrics'!$F:$F),"")</f>
        <v>3</v>
      </c>
      <c r="R5364" s="30">
        <f>IFERROR(_xlfn.XLOOKUP($B5364,'Ownership Metrics'!$A:$A,'Ownership Metrics'!$G:$G),"")</f>
        <v>87</v>
      </c>
      <c r="S5364" s="27" t="str">
        <f>IFERROR(_xlfn.XLOOKUP($B5364,'Ownership Metrics'!$A:$A,'Ownership Metrics'!$H:$H),"")</f>
        <v>Mayoritas</v>
      </c>
      <c r="T5364" s="27" t="str">
        <f>IFERROR(_xlfn.XLOOKUP($B5364,'Ownership Metrics'!$A:$A,'Ownership Metrics'!$I:$I),"")</f>
        <v>Tinggi</v>
      </c>
      <c r="U5364" s="27">
        <f>IF(COUNTIFS($B$2:$B5364,$B5364,$D$2:$D5364,$D5364)=1,1,0)</f>
        <v>1</v>
      </c>
      <c r="V5364" s="27">
        <f t="shared" si="250"/>
        <v>2.5</v>
      </c>
      <c r="W5364" s="27">
        <f t="shared" si="251"/>
        <v>2</v>
      </c>
      <c r="X5364" s="27">
        <f t="shared" si="249"/>
        <v>2.4999994636</v>
      </c>
    </row>
    <row r="5365" spans="1:24" x14ac:dyDescent="0.25">
      <c r="A5365" s="26">
        <v>46265</v>
      </c>
      <c r="B5365" s="27" t="s">
        <v>10858</v>
      </c>
      <c r="C5365" s="27" t="s">
        <v>5519</v>
      </c>
      <c r="D5365" s="27" t="s">
        <v>645</v>
      </c>
      <c r="E5365" s="27" t="s">
        <v>35</v>
      </c>
      <c r="F5365" s="27" t="s">
        <v>23</v>
      </c>
      <c r="G5365" s="27" t="s">
        <v>36</v>
      </c>
      <c r="H5365" s="27" t="s">
        <v>24</v>
      </c>
      <c r="I5365" s="28">
        <v>441987294</v>
      </c>
      <c r="J5365" s="28">
        <v>0</v>
      </c>
      <c r="K5365" s="28">
        <v>441987294</v>
      </c>
      <c r="L5365" s="29">
        <v>1.67</v>
      </c>
      <c r="M5365" s="29">
        <f>IFERROR(_xlfn.XLOOKUP($B5365,'Ownership Metrics'!$A:$A,'Ownership Metrics'!$B:$B),"")</f>
        <v>5.83</v>
      </c>
      <c r="N5365" s="28">
        <f>IFERROR(_xlfn.XLOOKUP($B5365,'Ownership Metrics'!$A:$A,'Ownership Metrics'!$C:$C),"")</f>
        <v>8109</v>
      </c>
      <c r="O5365" s="29">
        <f>IFERROR(_xlfn.XLOOKUP($B5365,'Ownership Metrics'!$A:$A,'Ownership Metrics'!$D:$D),"")</f>
        <v>90</v>
      </c>
      <c r="P5365" s="29">
        <f>IFERROR(_xlfn.XLOOKUP($B5365,'Ownership Metrics'!$A:$A,'Ownership Metrics'!$E:$E),"")</f>
        <v>94.17</v>
      </c>
      <c r="Q5365" s="30">
        <f>IFERROR(_xlfn.XLOOKUP($B5365,'Ownership Metrics'!$A:$A,'Ownership Metrics'!$F:$F),"")</f>
        <v>3</v>
      </c>
      <c r="R5365" s="30">
        <f>IFERROR(_xlfn.XLOOKUP($B5365,'Ownership Metrics'!$A:$A,'Ownership Metrics'!$G:$G),"")</f>
        <v>87</v>
      </c>
      <c r="S5365" s="27" t="str">
        <f>IFERROR(_xlfn.XLOOKUP($B5365,'Ownership Metrics'!$A:$A,'Ownership Metrics'!$H:$H),"")</f>
        <v>Mayoritas</v>
      </c>
      <c r="T5365" s="27" t="str">
        <f>IFERROR(_xlfn.XLOOKUP($B5365,'Ownership Metrics'!$A:$A,'Ownership Metrics'!$I:$I),"")</f>
        <v>Tinggi</v>
      </c>
      <c r="U5365" s="27">
        <f>IF(COUNTIFS($B$2:$B5365,$B5365,$D$2:$D5365,$D5365)=1,1,0)</f>
        <v>1</v>
      </c>
      <c r="V5365" s="27">
        <f t="shared" si="250"/>
        <v>1.67</v>
      </c>
      <c r="W5365" s="27">
        <f t="shared" si="251"/>
        <v>3</v>
      </c>
      <c r="X5365" s="27">
        <f t="shared" si="249"/>
        <v>1.6699994634999999</v>
      </c>
    </row>
    <row r="5366" spans="1:24" x14ac:dyDescent="0.25">
      <c r="A5366" s="26">
        <v>46265</v>
      </c>
      <c r="B5366" s="27" t="s">
        <v>10858</v>
      </c>
      <c r="C5366" s="27" t="s">
        <v>5519</v>
      </c>
      <c r="D5366" s="27" t="s">
        <v>5520</v>
      </c>
      <c r="E5366" s="27" t="s">
        <v>35</v>
      </c>
      <c r="F5366" s="27" t="s">
        <v>23</v>
      </c>
      <c r="G5366" s="27" t="s">
        <v>36</v>
      </c>
      <c r="H5366" s="27" t="s">
        <v>24</v>
      </c>
      <c r="I5366" s="28">
        <v>23814000000</v>
      </c>
      <c r="J5366" s="28">
        <v>0</v>
      </c>
      <c r="K5366" s="28">
        <v>23814000000</v>
      </c>
      <c r="L5366" s="29">
        <v>90</v>
      </c>
      <c r="M5366" s="29">
        <f>IFERROR(_xlfn.XLOOKUP($B5366,'Ownership Metrics'!$A:$A,'Ownership Metrics'!$B:$B),"")</f>
        <v>5.83</v>
      </c>
      <c r="N5366" s="28">
        <f>IFERROR(_xlfn.XLOOKUP($B5366,'Ownership Metrics'!$A:$A,'Ownership Metrics'!$C:$C),"")</f>
        <v>8109</v>
      </c>
      <c r="O5366" s="29">
        <f>IFERROR(_xlfn.XLOOKUP($B5366,'Ownership Metrics'!$A:$A,'Ownership Metrics'!$D:$D),"")</f>
        <v>90</v>
      </c>
      <c r="P5366" s="29">
        <f>IFERROR(_xlfn.XLOOKUP($B5366,'Ownership Metrics'!$A:$A,'Ownership Metrics'!$E:$E),"")</f>
        <v>94.17</v>
      </c>
      <c r="Q5366" s="30">
        <f>IFERROR(_xlfn.XLOOKUP($B5366,'Ownership Metrics'!$A:$A,'Ownership Metrics'!$F:$F),"")</f>
        <v>3</v>
      </c>
      <c r="R5366" s="30">
        <f>IFERROR(_xlfn.XLOOKUP($B5366,'Ownership Metrics'!$A:$A,'Ownership Metrics'!$G:$G),"")</f>
        <v>87</v>
      </c>
      <c r="S5366" s="27" t="str">
        <f>IFERROR(_xlfn.XLOOKUP($B5366,'Ownership Metrics'!$A:$A,'Ownership Metrics'!$H:$H),"")</f>
        <v>Mayoritas</v>
      </c>
      <c r="T5366" s="27" t="str">
        <f>IFERROR(_xlfn.XLOOKUP($B5366,'Ownership Metrics'!$A:$A,'Ownership Metrics'!$I:$I),"")</f>
        <v>Tinggi</v>
      </c>
      <c r="U5366" s="27">
        <f>IF(COUNTIFS($B$2:$B5366,$B5366,$D$2:$D5366,$D5366)=1,1,0)</f>
        <v>1</v>
      </c>
      <c r="V5366" s="27">
        <f t="shared" si="250"/>
        <v>90</v>
      </c>
      <c r="W5366" s="27">
        <f t="shared" si="251"/>
        <v>1</v>
      </c>
      <c r="X5366" s="27">
        <f t="shared" si="249"/>
        <v>89.999999463400002</v>
      </c>
    </row>
    <row r="5367" spans="1:24" x14ac:dyDescent="0.25">
      <c r="A5367" s="26">
        <v>46265</v>
      </c>
      <c r="B5367" s="27" t="s">
        <v>10859</v>
      </c>
      <c r="C5367" s="27" t="s">
        <v>5522</v>
      </c>
      <c r="D5367" s="27" t="s">
        <v>5523</v>
      </c>
      <c r="E5367" s="27" t="s">
        <v>22</v>
      </c>
      <c r="F5367" s="27" t="s">
        <v>23</v>
      </c>
      <c r="G5367" s="27"/>
      <c r="H5367" s="27"/>
      <c r="I5367" s="28">
        <v>0</v>
      </c>
      <c r="J5367" s="28">
        <v>365400000</v>
      </c>
      <c r="K5367" s="28">
        <v>365400000</v>
      </c>
      <c r="L5367" s="29">
        <v>24.65</v>
      </c>
      <c r="M5367" s="29">
        <f>IFERROR(_xlfn.XLOOKUP($B5367,'Ownership Metrics'!$A:$A,'Ownership Metrics'!$B:$B),"")</f>
        <v>6.43</v>
      </c>
      <c r="N5367" s="28">
        <f>IFERROR(_xlfn.XLOOKUP($B5367,'Ownership Metrics'!$A:$A,'Ownership Metrics'!$C:$C),"")</f>
        <v>4275</v>
      </c>
      <c r="O5367" s="29">
        <f>IFERROR(_xlfn.XLOOKUP($B5367,'Ownership Metrics'!$A:$A,'Ownership Metrics'!$D:$D),"")</f>
        <v>60.35</v>
      </c>
      <c r="P5367" s="29">
        <f>IFERROR(_xlfn.XLOOKUP($B5367,'Ownership Metrics'!$A:$A,'Ownership Metrics'!$E:$E),"")</f>
        <v>88.1</v>
      </c>
      <c r="Q5367" s="30">
        <f>IFERROR(_xlfn.XLOOKUP($B5367,'Ownership Metrics'!$A:$A,'Ownership Metrics'!$F:$F),"")</f>
        <v>5</v>
      </c>
      <c r="R5367" s="30">
        <f>IFERROR(_xlfn.XLOOKUP($B5367,'Ownership Metrics'!$A:$A,'Ownership Metrics'!$G:$G),"")</f>
        <v>66</v>
      </c>
      <c r="S5367" s="27" t="str">
        <f>IFERROR(_xlfn.XLOOKUP($B5367,'Ownership Metrics'!$A:$A,'Ownership Metrics'!$H:$H),"")</f>
        <v>Mayoritas</v>
      </c>
      <c r="T5367" s="27" t="str">
        <f>IFERROR(_xlfn.XLOOKUP($B5367,'Ownership Metrics'!$A:$A,'Ownership Metrics'!$I:$I),"")</f>
        <v>Tinggi</v>
      </c>
      <c r="U5367" s="27">
        <f>IF(COUNTIFS($B$2:$B5367,$B5367,$D$2:$D5367,$D5367)=1,1,0)</f>
        <v>1</v>
      </c>
      <c r="V5367" s="27">
        <f t="shared" si="250"/>
        <v>24.65</v>
      </c>
      <c r="W5367" s="27">
        <f t="shared" si="251"/>
        <v>2</v>
      </c>
      <c r="X5367" s="27">
        <f t="shared" si="249"/>
        <v>24.649999463299999</v>
      </c>
    </row>
    <row r="5368" spans="1:24" x14ac:dyDescent="0.25">
      <c r="A5368" s="26">
        <v>46265</v>
      </c>
      <c r="B5368" s="27" t="s">
        <v>10859</v>
      </c>
      <c r="C5368" s="27" t="s">
        <v>5522</v>
      </c>
      <c r="D5368" s="27" t="s">
        <v>5524</v>
      </c>
      <c r="E5368" s="27" t="s">
        <v>22</v>
      </c>
      <c r="F5368" s="27" t="s">
        <v>23</v>
      </c>
      <c r="G5368" s="27"/>
      <c r="H5368" s="27" t="s">
        <v>24</v>
      </c>
      <c r="I5368" s="28">
        <v>35435600</v>
      </c>
      <c r="J5368" s="28">
        <v>0</v>
      </c>
      <c r="K5368" s="28">
        <v>35435600</v>
      </c>
      <c r="L5368" s="29">
        <v>2.39</v>
      </c>
      <c r="M5368" s="29">
        <f>IFERROR(_xlfn.XLOOKUP($B5368,'Ownership Metrics'!$A:$A,'Ownership Metrics'!$B:$B),"")</f>
        <v>6.43</v>
      </c>
      <c r="N5368" s="28">
        <f>IFERROR(_xlfn.XLOOKUP($B5368,'Ownership Metrics'!$A:$A,'Ownership Metrics'!$C:$C),"")</f>
        <v>4275</v>
      </c>
      <c r="O5368" s="29">
        <f>IFERROR(_xlfn.XLOOKUP($B5368,'Ownership Metrics'!$A:$A,'Ownership Metrics'!$D:$D),"")</f>
        <v>60.35</v>
      </c>
      <c r="P5368" s="29">
        <f>IFERROR(_xlfn.XLOOKUP($B5368,'Ownership Metrics'!$A:$A,'Ownership Metrics'!$E:$E),"")</f>
        <v>88.1</v>
      </c>
      <c r="Q5368" s="30">
        <f>IFERROR(_xlfn.XLOOKUP($B5368,'Ownership Metrics'!$A:$A,'Ownership Metrics'!$F:$F),"")</f>
        <v>5</v>
      </c>
      <c r="R5368" s="30">
        <f>IFERROR(_xlfn.XLOOKUP($B5368,'Ownership Metrics'!$A:$A,'Ownership Metrics'!$G:$G),"")</f>
        <v>66</v>
      </c>
      <c r="S5368" s="27" t="str">
        <f>IFERROR(_xlfn.XLOOKUP($B5368,'Ownership Metrics'!$A:$A,'Ownership Metrics'!$H:$H),"")</f>
        <v>Mayoritas</v>
      </c>
      <c r="T5368" s="27" t="str">
        <f>IFERROR(_xlfn.XLOOKUP($B5368,'Ownership Metrics'!$A:$A,'Ownership Metrics'!$I:$I),"")</f>
        <v>Tinggi</v>
      </c>
      <c r="U5368" s="27">
        <f>IF(COUNTIFS($B$2:$B5368,$B5368,$D$2:$D5368,$D5368)=1,1,0)</f>
        <v>1</v>
      </c>
      <c r="V5368" s="27">
        <f t="shared" si="250"/>
        <v>2.39</v>
      </c>
      <c r="W5368" s="27">
        <f t="shared" si="251"/>
        <v>5</v>
      </c>
      <c r="X5368" s="27">
        <f t="shared" si="249"/>
        <v>2.3899994632000001</v>
      </c>
    </row>
    <row r="5369" spans="1:24" x14ac:dyDescent="0.25">
      <c r="A5369" s="26">
        <v>46265</v>
      </c>
      <c r="B5369" s="27" t="s">
        <v>10859</v>
      </c>
      <c r="C5369" s="27" t="s">
        <v>5522</v>
      </c>
      <c r="D5369" s="27" t="s">
        <v>5525</v>
      </c>
      <c r="E5369" s="27" t="s">
        <v>22</v>
      </c>
      <c r="F5369" s="27" t="s">
        <v>23</v>
      </c>
      <c r="G5369" s="27"/>
      <c r="H5369" s="27" t="s">
        <v>24</v>
      </c>
      <c r="I5369" s="28">
        <v>45700000</v>
      </c>
      <c r="J5369" s="28">
        <v>0</v>
      </c>
      <c r="K5369" s="28">
        <v>45700000</v>
      </c>
      <c r="L5369" s="29">
        <v>3.08</v>
      </c>
      <c r="M5369" s="29">
        <f>IFERROR(_xlfn.XLOOKUP($B5369,'Ownership Metrics'!$A:$A,'Ownership Metrics'!$B:$B),"")</f>
        <v>6.43</v>
      </c>
      <c r="N5369" s="28">
        <f>IFERROR(_xlfn.XLOOKUP($B5369,'Ownership Metrics'!$A:$A,'Ownership Metrics'!$C:$C),"")</f>
        <v>4275</v>
      </c>
      <c r="O5369" s="29">
        <f>IFERROR(_xlfn.XLOOKUP($B5369,'Ownership Metrics'!$A:$A,'Ownership Metrics'!$D:$D),"")</f>
        <v>60.35</v>
      </c>
      <c r="P5369" s="29">
        <f>IFERROR(_xlfn.XLOOKUP($B5369,'Ownership Metrics'!$A:$A,'Ownership Metrics'!$E:$E),"")</f>
        <v>88.1</v>
      </c>
      <c r="Q5369" s="30">
        <f>IFERROR(_xlfn.XLOOKUP($B5369,'Ownership Metrics'!$A:$A,'Ownership Metrics'!$F:$F),"")</f>
        <v>5</v>
      </c>
      <c r="R5369" s="30">
        <f>IFERROR(_xlfn.XLOOKUP($B5369,'Ownership Metrics'!$A:$A,'Ownership Metrics'!$G:$G),"")</f>
        <v>66</v>
      </c>
      <c r="S5369" s="27" t="str">
        <f>IFERROR(_xlfn.XLOOKUP($B5369,'Ownership Metrics'!$A:$A,'Ownership Metrics'!$H:$H),"")</f>
        <v>Mayoritas</v>
      </c>
      <c r="T5369" s="27" t="str">
        <f>IFERROR(_xlfn.XLOOKUP($B5369,'Ownership Metrics'!$A:$A,'Ownership Metrics'!$I:$I),"")</f>
        <v>Tinggi</v>
      </c>
      <c r="U5369" s="27">
        <f>IF(COUNTIFS($B$2:$B5369,$B5369,$D$2:$D5369,$D5369)=1,1,0)</f>
        <v>1</v>
      </c>
      <c r="V5369" s="27">
        <f t="shared" si="250"/>
        <v>3.08</v>
      </c>
      <c r="W5369" s="27">
        <f t="shared" si="251"/>
        <v>4</v>
      </c>
      <c r="X5369" s="27">
        <f t="shared" si="249"/>
        <v>3.0799994631000001</v>
      </c>
    </row>
    <row r="5370" spans="1:24" x14ac:dyDescent="0.25">
      <c r="A5370" s="26">
        <v>46265</v>
      </c>
      <c r="B5370" s="27" t="s">
        <v>10859</v>
      </c>
      <c r="C5370" s="27" t="s">
        <v>5522</v>
      </c>
      <c r="D5370" s="27" t="s">
        <v>5526</v>
      </c>
      <c r="E5370" s="27" t="s">
        <v>22</v>
      </c>
      <c r="F5370" s="27" t="s">
        <v>23</v>
      </c>
      <c r="G5370" s="27"/>
      <c r="H5370" s="27" t="s">
        <v>24</v>
      </c>
      <c r="I5370" s="28">
        <v>0</v>
      </c>
      <c r="J5370" s="28">
        <v>894600000</v>
      </c>
      <c r="K5370" s="28">
        <v>894600000</v>
      </c>
      <c r="L5370" s="29">
        <v>60.35</v>
      </c>
      <c r="M5370" s="29">
        <f>IFERROR(_xlfn.XLOOKUP($B5370,'Ownership Metrics'!$A:$A,'Ownership Metrics'!$B:$B),"")</f>
        <v>6.43</v>
      </c>
      <c r="N5370" s="28">
        <f>IFERROR(_xlfn.XLOOKUP($B5370,'Ownership Metrics'!$A:$A,'Ownership Metrics'!$C:$C),"")</f>
        <v>4275</v>
      </c>
      <c r="O5370" s="29">
        <f>IFERROR(_xlfn.XLOOKUP($B5370,'Ownership Metrics'!$A:$A,'Ownership Metrics'!$D:$D),"")</f>
        <v>60.35</v>
      </c>
      <c r="P5370" s="29">
        <f>IFERROR(_xlfn.XLOOKUP($B5370,'Ownership Metrics'!$A:$A,'Ownership Metrics'!$E:$E),"")</f>
        <v>88.1</v>
      </c>
      <c r="Q5370" s="30">
        <f>IFERROR(_xlfn.XLOOKUP($B5370,'Ownership Metrics'!$A:$A,'Ownership Metrics'!$F:$F),"")</f>
        <v>5</v>
      </c>
      <c r="R5370" s="30">
        <f>IFERROR(_xlfn.XLOOKUP($B5370,'Ownership Metrics'!$A:$A,'Ownership Metrics'!$G:$G),"")</f>
        <v>66</v>
      </c>
      <c r="S5370" s="27" t="str">
        <f>IFERROR(_xlfn.XLOOKUP($B5370,'Ownership Metrics'!$A:$A,'Ownership Metrics'!$H:$H),"")</f>
        <v>Mayoritas</v>
      </c>
      <c r="T5370" s="27" t="str">
        <f>IFERROR(_xlfn.XLOOKUP($B5370,'Ownership Metrics'!$A:$A,'Ownership Metrics'!$I:$I),"")</f>
        <v>Tinggi</v>
      </c>
      <c r="U5370" s="27">
        <f>IF(COUNTIFS($B$2:$B5370,$B5370,$D$2:$D5370,$D5370)=1,1,0)</f>
        <v>1</v>
      </c>
      <c r="V5370" s="27">
        <f t="shared" si="250"/>
        <v>60.35</v>
      </c>
      <c r="W5370" s="27">
        <f t="shared" si="251"/>
        <v>1</v>
      </c>
      <c r="X5370" s="27">
        <f t="shared" si="249"/>
        <v>60.349999463000003</v>
      </c>
    </row>
    <row r="5371" spans="1:24" x14ac:dyDescent="0.25">
      <c r="A5371" s="26">
        <v>46265</v>
      </c>
      <c r="B5371" s="27" t="s">
        <v>10859</v>
      </c>
      <c r="C5371" s="27" t="s">
        <v>5522</v>
      </c>
      <c r="D5371" s="27" t="s">
        <v>5527</v>
      </c>
      <c r="E5371" s="27" t="s">
        <v>22</v>
      </c>
      <c r="F5371" s="27" t="s">
        <v>23</v>
      </c>
      <c r="G5371" s="27"/>
      <c r="H5371" s="27" t="s">
        <v>24</v>
      </c>
      <c r="I5371" s="28">
        <v>46011600</v>
      </c>
      <c r="J5371" s="28">
        <v>0</v>
      </c>
      <c r="K5371" s="28">
        <v>46011600</v>
      </c>
      <c r="L5371" s="29">
        <v>3.1</v>
      </c>
      <c r="M5371" s="29">
        <f>IFERROR(_xlfn.XLOOKUP($B5371,'Ownership Metrics'!$A:$A,'Ownership Metrics'!$B:$B),"")</f>
        <v>6.43</v>
      </c>
      <c r="N5371" s="28">
        <f>IFERROR(_xlfn.XLOOKUP($B5371,'Ownership Metrics'!$A:$A,'Ownership Metrics'!$C:$C),"")</f>
        <v>4275</v>
      </c>
      <c r="O5371" s="29">
        <f>IFERROR(_xlfn.XLOOKUP($B5371,'Ownership Metrics'!$A:$A,'Ownership Metrics'!$D:$D),"")</f>
        <v>60.35</v>
      </c>
      <c r="P5371" s="29">
        <f>IFERROR(_xlfn.XLOOKUP($B5371,'Ownership Metrics'!$A:$A,'Ownership Metrics'!$E:$E),"")</f>
        <v>88.1</v>
      </c>
      <c r="Q5371" s="30">
        <f>IFERROR(_xlfn.XLOOKUP($B5371,'Ownership Metrics'!$A:$A,'Ownership Metrics'!$F:$F),"")</f>
        <v>5</v>
      </c>
      <c r="R5371" s="30">
        <f>IFERROR(_xlfn.XLOOKUP($B5371,'Ownership Metrics'!$A:$A,'Ownership Metrics'!$G:$G),"")</f>
        <v>66</v>
      </c>
      <c r="S5371" s="27" t="str">
        <f>IFERROR(_xlfn.XLOOKUP($B5371,'Ownership Metrics'!$A:$A,'Ownership Metrics'!$H:$H),"")</f>
        <v>Mayoritas</v>
      </c>
      <c r="T5371" s="27" t="str">
        <f>IFERROR(_xlfn.XLOOKUP($B5371,'Ownership Metrics'!$A:$A,'Ownership Metrics'!$I:$I),"")</f>
        <v>Tinggi</v>
      </c>
      <c r="U5371" s="27">
        <f>IF(COUNTIFS($B$2:$B5371,$B5371,$D$2:$D5371,$D5371)=1,1,0)</f>
        <v>1</v>
      </c>
      <c r="V5371" s="27">
        <f t="shared" si="250"/>
        <v>3.1</v>
      </c>
      <c r="W5371" s="27">
        <f t="shared" si="251"/>
        <v>3</v>
      </c>
      <c r="X5371" s="27">
        <f t="shared" si="249"/>
        <v>3.0999994629000001</v>
      </c>
    </row>
    <row r="5372" spans="1:24" x14ac:dyDescent="0.25">
      <c r="A5372" s="26">
        <v>46265</v>
      </c>
      <c r="B5372" s="27" t="s">
        <v>10860</v>
      </c>
      <c r="C5372" s="27" t="s">
        <v>5529</v>
      </c>
      <c r="D5372" s="27" t="s">
        <v>5530</v>
      </c>
      <c r="E5372" s="27" t="s">
        <v>22</v>
      </c>
      <c r="F5372" s="27" t="s">
        <v>23</v>
      </c>
      <c r="G5372" s="27"/>
      <c r="H5372" s="27"/>
      <c r="I5372" s="28">
        <v>0</v>
      </c>
      <c r="J5372" s="28">
        <v>114000000</v>
      </c>
      <c r="K5372" s="28">
        <v>114000000</v>
      </c>
      <c r="L5372" s="29">
        <v>7.92</v>
      </c>
      <c r="M5372" s="29">
        <f>IFERROR(_xlfn.XLOOKUP($B5372,'Ownership Metrics'!$A:$A,'Ownership Metrics'!$B:$B),"")</f>
        <v>8.59</v>
      </c>
      <c r="N5372" s="28">
        <f>IFERROR(_xlfn.XLOOKUP($B5372,'Ownership Metrics'!$A:$A,'Ownership Metrics'!$C:$C),"")</f>
        <v>2741</v>
      </c>
      <c r="O5372" s="29">
        <f>IFERROR(_xlfn.XLOOKUP($B5372,'Ownership Metrics'!$A:$A,'Ownership Metrics'!$D:$D),"")</f>
        <v>46.94</v>
      </c>
      <c r="P5372" s="29">
        <f>IFERROR(_xlfn.XLOOKUP($B5372,'Ownership Metrics'!$A:$A,'Ownership Metrics'!$E:$E),"")</f>
        <v>75.34</v>
      </c>
      <c r="Q5372" s="30">
        <f>IFERROR(_xlfn.XLOOKUP($B5372,'Ownership Metrics'!$A:$A,'Ownership Metrics'!$F:$F),"")</f>
        <v>7</v>
      </c>
      <c r="R5372" s="30">
        <f>IFERROR(_xlfn.XLOOKUP($B5372,'Ownership Metrics'!$A:$A,'Ownership Metrics'!$G:$G),"")</f>
        <v>52</v>
      </c>
      <c r="S5372" s="27" t="str">
        <f>IFERROR(_xlfn.XLOOKUP($B5372,'Ownership Metrics'!$A:$A,'Ownership Metrics'!$H:$H),"")</f>
        <v>Terkonsentrasi</v>
      </c>
      <c r="T5372" s="27" t="str">
        <f>IFERROR(_xlfn.XLOOKUP($B5372,'Ownership Metrics'!$A:$A,'Ownership Metrics'!$I:$I),"")</f>
        <v>Sedang</v>
      </c>
      <c r="U5372" s="27">
        <f>IF(COUNTIFS($B$2:$B5372,$B5372,$D$2:$D5372,$D5372)=1,1,0)</f>
        <v>1</v>
      </c>
      <c r="V5372" s="27">
        <f t="shared" si="250"/>
        <v>7.92</v>
      </c>
      <c r="W5372" s="27">
        <f t="shared" si="251"/>
        <v>4</v>
      </c>
      <c r="X5372" s="27">
        <f t="shared" si="249"/>
        <v>7.9199994627999999</v>
      </c>
    </row>
    <row r="5373" spans="1:24" x14ac:dyDescent="0.25">
      <c r="A5373" s="26">
        <v>46265</v>
      </c>
      <c r="B5373" s="27" t="s">
        <v>10860</v>
      </c>
      <c r="C5373" s="27" t="s">
        <v>5529</v>
      </c>
      <c r="D5373" s="27" t="s">
        <v>5531</v>
      </c>
      <c r="E5373" s="27" t="s">
        <v>22</v>
      </c>
      <c r="F5373" s="27" t="s">
        <v>23</v>
      </c>
      <c r="G5373" s="27"/>
      <c r="H5373" s="27" t="s">
        <v>24</v>
      </c>
      <c r="I5373" s="28">
        <v>116800</v>
      </c>
      <c r="J5373" s="28">
        <v>675754545</v>
      </c>
      <c r="K5373" s="28">
        <v>675871345</v>
      </c>
      <c r="L5373" s="29">
        <v>46.94</v>
      </c>
      <c r="M5373" s="29">
        <f>IFERROR(_xlfn.XLOOKUP($B5373,'Ownership Metrics'!$A:$A,'Ownership Metrics'!$B:$B),"")</f>
        <v>8.59</v>
      </c>
      <c r="N5373" s="28">
        <f>IFERROR(_xlfn.XLOOKUP($B5373,'Ownership Metrics'!$A:$A,'Ownership Metrics'!$C:$C),"")</f>
        <v>2741</v>
      </c>
      <c r="O5373" s="29">
        <f>IFERROR(_xlfn.XLOOKUP($B5373,'Ownership Metrics'!$A:$A,'Ownership Metrics'!$D:$D),"")</f>
        <v>46.94</v>
      </c>
      <c r="P5373" s="29">
        <f>IFERROR(_xlfn.XLOOKUP($B5373,'Ownership Metrics'!$A:$A,'Ownership Metrics'!$E:$E),"")</f>
        <v>75.34</v>
      </c>
      <c r="Q5373" s="30">
        <f>IFERROR(_xlfn.XLOOKUP($B5373,'Ownership Metrics'!$A:$A,'Ownership Metrics'!$F:$F),"")</f>
        <v>7</v>
      </c>
      <c r="R5373" s="30">
        <f>IFERROR(_xlfn.XLOOKUP($B5373,'Ownership Metrics'!$A:$A,'Ownership Metrics'!$G:$G),"")</f>
        <v>52</v>
      </c>
      <c r="S5373" s="27" t="str">
        <f>IFERROR(_xlfn.XLOOKUP($B5373,'Ownership Metrics'!$A:$A,'Ownership Metrics'!$H:$H),"")</f>
        <v>Terkonsentrasi</v>
      </c>
      <c r="T5373" s="27" t="str">
        <f>IFERROR(_xlfn.XLOOKUP($B5373,'Ownership Metrics'!$A:$A,'Ownership Metrics'!$I:$I),"")</f>
        <v>Sedang</v>
      </c>
      <c r="U5373" s="27">
        <f>IF(COUNTIFS($B$2:$B5373,$B5373,$D$2:$D5373,$D5373)=1,1,0)</f>
        <v>1</v>
      </c>
      <c r="V5373" s="27">
        <f t="shared" si="250"/>
        <v>46.94</v>
      </c>
      <c r="W5373" s="27">
        <f t="shared" si="251"/>
        <v>1</v>
      </c>
      <c r="X5373" s="27">
        <f t="shared" si="249"/>
        <v>46.939999462700001</v>
      </c>
    </row>
    <row r="5374" spans="1:24" x14ac:dyDescent="0.25">
      <c r="A5374" s="26">
        <v>46265</v>
      </c>
      <c r="B5374" s="27" t="s">
        <v>10860</v>
      </c>
      <c r="C5374" s="27" t="s">
        <v>5529</v>
      </c>
      <c r="D5374" s="27" t="s">
        <v>5532</v>
      </c>
      <c r="E5374" s="27" t="s">
        <v>22</v>
      </c>
      <c r="F5374" s="27" t="s">
        <v>23</v>
      </c>
      <c r="G5374" s="27"/>
      <c r="H5374" s="27" t="s">
        <v>24</v>
      </c>
      <c r="I5374" s="28">
        <v>3508500</v>
      </c>
      <c r="J5374" s="28">
        <v>20807000</v>
      </c>
      <c r="K5374" s="28">
        <v>24315500</v>
      </c>
      <c r="L5374" s="29">
        <v>1.69</v>
      </c>
      <c r="M5374" s="29">
        <f>IFERROR(_xlfn.XLOOKUP($B5374,'Ownership Metrics'!$A:$A,'Ownership Metrics'!$B:$B),"")</f>
        <v>8.59</v>
      </c>
      <c r="N5374" s="28">
        <f>IFERROR(_xlfn.XLOOKUP($B5374,'Ownership Metrics'!$A:$A,'Ownership Metrics'!$C:$C),"")</f>
        <v>2741</v>
      </c>
      <c r="O5374" s="29">
        <f>IFERROR(_xlfn.XLOOKUP($B5374,'Ownership Metrics'!$A:$A,'Ownership Metrics'!$D:$D),"")</f>
        <v>46.94</v>
      </c>
      <c r="P5374" s="29">
        <f>IFERROR(_xlfn.XLOOKUP($B5374,'Ownership Metrics'!$A:$A,'Ownership Metrics'!$E:$E),"")</f>
        <v>75.34</v>
      </c>
      <c r="Q5374" s="30">
        <f>IFERROR(_xlfn.XLOOKUP($B5374,'Ownership Metrics'!$A:$A,'Ownership Metrics'!$F:$F),"")</f>
        <v>7</v>
      </c>
      <c r="R5374" s="30">
        <f>IFERROR(_xlfn.XLOOKUP($B5374,'Ownership Metrics'!$A:$A,'Ownership Metrics'!$G:$G),"")</f>
        <v>52</v>
      </c>
      <c r="S5374" s="27" t="str">
        <f>IFERROR(_xlfn.XLOOKUP($B5374,'Ownership Metrics'!$A:$A,'Ownership Metrics'!$H:$H),"")</f>
        <v>Terkonsentrasi</v>
      </c>
      <c r="T5374" s="27" t="str">
        <f>IFERROR(_xlfn.XLOOKUP($B5374,'Ownership Metrics'!$A:$A,'Ownership Metrics'!$I:$I),"")</f>
        <v>Sedang</v>
      </c>
      <c r="U5374" s="27">
        <f>IF(COUNTIFS($B$2:$B5374,$B5374,$D$2:$D5374,$D5374)=1,1,0)</f>
        <v>1</v>
      </c>
      <c r="V5374" s="27">
        <f t="shared" si="250"/>
        <v>1.69</v>
      </c>
      <c r="W5374" s="27">
        <f t="shared" si="251"/>
        <v>7</v>
      </c>
      <c r="X5374" s="27">
        <f t="shared" si="249"/>
        <v>1.6899994625999999</v>
      </c>
    </row>
    <row r="5375" spans="1:24" x14ac:dyDescent="0.25">
      <c r="A5375" s="26">
        <v>46265</v>
      </c>
      <c r="B5375" s="27" t="s">
        <v>10860</v>
      </c>
      <c r="C5375" s="27" t="s">
        <v>5529</v>
      </c>
      <c r="D5375" s="27" t="s">
        <v>5533</v>
      </c>
      <c r="E5375" s="27" t="s">
        <v>22</v>
      </c>
      <c r="F5375" s="27" t="s">
        <v>23</v>
      </c>
      <c r="G5375" s="27"/>
      <c r="H5375" s="27"/>
      <c r="I5375" s="28">
        <v>0</v>
      </c>
      <c r="J5375" s="28">
        <v>136500000</v>
      </c>
      <c r="K5375" s="28">
        <v>136500000</v>
      </c>
      <c r="L5375" s="29">
        <v>9.48</v>
      </c>
      <c r="M5375" s="29">
        <f>IFERROR(_xlfn.XLOOKUP($B5375,'Ownership Metrics'!$A:$A,'Ownership Metrics'!$B:$B),"")</f>
        <v>8.59</v>
      </c>
      <c r="N5375" s="28">
        <f>IFERROR(_xlfn.XLOOKUP($B5375,'Ownership Metrics'!$A:$A,'Ownership Metrics'!$C:$C),"")</f>
        <v>2741</v>
      </c>
      <c r="O5375" s="29">
        <f>IFERROR(_xlfn.XLOOKUP($B5375,'Ownership Metrics'!$A:$A,'Ownership Metrics'!$D:$D),"")</f>
        <v>46.94</v>
      </c>
      <c r="P5375" s="29">
        <f>IFERROR(_xlfn.XLOOKUP($B5375,'Ownership Metrics'!$A:$A,'Ownership Metrics'!$E:$E),"")</f>
        <v>75.34</v>
      </c>
      <c r="Q5375" s="30">
        <f>IFERROR(_xlfn.XLOOKUP($B5375,'Ownership Metrics'!$A:$A,'Ownership Metrics'!$F:$F),"")</f>
        <v>7</v>
      </c>
      <c r="R5375" s="30">
        <f>IFERROR(_xlfn.XLOOKUP($B5375,'Ownership Metrics'!$A:$A,'Ownership Metrics'!$G:$G),"")</f>
        <v>52</v>
      </c>
      <c r="S5375" s="27" t="str">
        <f>IFERROR(_xlfn.XLOOKUP($B5375,'Ownership Metrics'!$A:$A,'Ownership Metrics'!$H:$H),"")</f>
        <v>Terkonsentrasi</v>
      </c>
      <c r="T5375" s="27" t="str">
        <f>IFERROR(_xlfn.XLOOKUP($B5375,'Ownership Metrics'!$A:$A,'Ownership Metrics'!$I:$I),"")</f>
        <v>Sedang</v>
      </c>
      <c r="U5375" s="27">
        <f>IF(COUNTIFS($B$2:$B5375,$B5375,$D$2:$D5375,$D5375)=1,1,0)</f>
        <v>1</v>
      </c>
      <c r="V5375" s="27">
        <f t="shared" si="250"/>
        <v>9.48</v>
      </c>
      <c r="W5375" s="27">
        <f t="shared" si="251"/>
        <v>3</v>
      </c>
      <c r="X5375" s="27">
        <f t="shared" si="249"/>
        <v>9.4799994625000004</v>
      </c>
    </row>
    <row r="5376" spans="1:24" x14ac:dyDescent="0.25">
      <c r="A5376" s="26">
        <v>46265</v>
      </c>
      <c r="B5376" s="27" t="s">
        <v>10860</v>
      </c>
      <c r="C5376" s="27" t="s">
        <v>5529</v>
      </c>
      <c r="D5376" s="27" t="s">
        <v>5534</v>
      </c>
      <c r="E5376" s="27" t="s">
        <v>22</v>
      </c>
      <c r="F5376" s="27" t="s">
        <v>23</v>
      </c>
      <c r="G5376" s="27"/>
      <c r="H5376" s="27" t="s">
        <v>24</v>
      </c>
      <c r="I5376" s="28">
        <v>5622500</v>
      </c>
      <c r="J5376" s="28">
        <v>21406000</v>
      </c>
      <c r="K5376" s="28">
        <v>27028500</v>
      </c>
      <c r="L5376" s="29">
        <v>1.88</v>
      </c>
      <c r="M5376" s="29">
        <f>IFERROR(_xlfn.XLOOKUP($B5376,'Ownership Metrics'!$A:$A,'Ownership Metrics'!$B:$B),"")</f>
        <v>8.59</v>
      </c>
      <c r="N5376" s="28">
        <f>IFERROR(_xlfn.XLOOKUP($B5376,'Ownership Metrics'!$A:$A,'Ownership Metrics'!$C:$C),"")</f>
        <v>2741</v>
      </c>
      <c r="O5376" s="29">
        <f>IFERROR(_xlfn.XLOOKUP($B5376,'Ownership Metrics'!$A:$A,'Ownership Metrics'!$D:$D),"")</f>
        <v>46.94</v>
      </c>
      <c r="P5376" s="29">
        <f>IFERROR(_xlfn.XLOOKUP($B5376,'Ownership Metrics'!$A:$A,'Ownership Metrics'!$E:$E),"")</f>
        <v>75.34</v>
      </c>
      <c r="Q5376" s="30">
        <f>IFERROR(_xlfn.XLOOKUP($B5376,'Ownership Metrics'!$A:$A,'Ownership Metrics'!$F:$F),"")</f>
        <v>7</v>
      </c>
      <c r="R5376" s="30">
        <f>IFERROR(_xlfn.XLOOKUP($B5376,'Ownership Metrics'!$A:$A,'Ownership Metrics'!$G:$G),"")</f>
        <v>52</v>
      </c>
      <c r="S5376" s="27" t="str">
        <f>IFERROR(_xlfn.XLOOKUP($B5376,'Ownership Metrics'!$A:$A,'Ownership Metrics'!$H:$H),"")</f>
        <v>Terkonsentrasi</v>
      </c>
      <c r="T5376" s="27" t="str">
        <f>IFERROR(_xlfn.XLOOKUP($B5376,'Ownership Metrics'!$A:$A,'Ownership Metrics'!$I:$I),"")</f>
        <v>Sedang</v>
      </c>
      <c r="U5376" s="27">
        <f>IF(COUNTIFS($B$2:$B5376,$B5376,$D$2:$D5376,$D5376)=1,1,0)</f>
        <v>1</v>
      </c>
      <c r="V5376" s="27">
        <f t="shared" si="250"/>
        <v>1.88</v>
      </c>
      <c r="W5376" s="27">
        <f t="shared" si="251"/>
        <v>6</v>
      </c>
      <c r="X5376" s="27">
        <f t="shared" si="249"/>
        <v>1.8799994623999998</v>
      </c>
    </row>
    <row r="5377" spans="1:24" x14ac:dyDescent="0.25">
      <c r="A5377" s="26">
        <v>46265</v>
      </c>
      <c r="B5377" s="27" t="s">
        <v>10860</v>
      </c>
      <c r="C5377" s="27" t="s">
        <v>5529</v>
      </c>
      <c r="D5377" s="27" t="s">
        <v>5535</v>
      </c>
      <c r="E5377" s="27" t="s">
        <v>35</v>
      </c>
      <c r="F5377" s="27" t="s">
        <v>23</v>
      </c>
      <c r="G5377" s="27" t="s">
        <v>36</v>
      </c>
      <c r="H5377" s="27" t="s">
        <v>24</v>
      </c>
      <c r="I5377" s="28">
        <v>45933333</v>
      </c>
      <c r="J5377" s="28">
        <v>20051000</v>
      </c>
      <c r="K5377" s="28">
        <v>65984333</v>
      </c>
      <c r="L5377" s="29">
        <v>4.58</v>
      </c>
      <c r="M5377" s="29">
        <f>IFERROR(_xlfn.XLOOKUP($B5377,'Ownership Metrics'!$A:$A,'Ownership Metrics'!$B:$B),"")</f>
        <v>8.59</v>
      </c>
      <c r="N5377" s="28">
        <f>IFERROR(_xlfn.XLOOKUP($B5377,'Ownership Metrics'!$A:$A,'Ownership Metrics'!$C:$C),"")</f>
        <v>2741</v>
      </c>
      <c r="O5377" s="29">
        <f>IFERROR(_xlfn.XLOOKUP($B5377,'Ownership Metrics'!$A:$A,'Ownership Metrics'!$D:$D),"")</f>
        <v>46.94</v>
      </c>
      <c r="P5377" s="29">
        <f>IFERROR(_xlfn.XLOOKUP($B5377,'Ownership Metrics'!$A:$A,'Ownership Metrics'!$E:$E),"")</f>
        <v>75.34</v>
      </c>
      <c r="Q5377" s="30">
        <f>IFERROR(_xlfn.XLOOKUP($B5377,'Ownership Metrics'!$A:$A,'Ownership Metrics'!$F:$F),"")</f>
        <v>7</v>
      </c>
      <c r="R5377" s="30">
        <f>IFERROR(_xlfn.XLOOKUP($B5377,'Ownership Metrics'!$A:$A,'Ownership Metrics'!$G:$G),"")</f>
        <v>52</v>
      </c>
      <c r="S5377" s="27" t="str">
        <f>IFERROR(_xlfn.XLOOKUP($B5377,'Ownership Metrics'!$A:$A,'Ownership Metrics'!$H:$H),"")</f>
        <v>Terkonsentrasi</v>
      </c>
      <c r="T5377" s="27" t="str">
        <f>IFERROR(_xlfn.XLOOKUP($B5377,'Ownership Metrics'!$A:$A,'Ownership Metrics'!$I:$I),"")</f>
        <v>Sedang</v>
      </c>
      <c r="U5377" s="27">
        <f>IF(COUNTIFS($B$2:$B5377,$B5377,$D$2:$D5377,$D5377)=1,1,0)</f>
        <v>1</v>
      </c>
      <c r="V5377" s="27">
        <f t="shared" si="250"/>
        <v>4.58</v>
      </c>
      <c r="W5377" s="27">
        <f t="shared" si="251"/>
        <v>5</v>
      </c>
      <c r="X5377" s="27">
        <f t="shared" si="249"/>
        <v>4.5799994623</v>
      </c>
    </row>
    <row r="5378" spans="1:24" x14ac:dyDescent="0.25">
      <c r="A5378" s="26">
        <v>46265</v>
      </c>
      <c r="B5378" s="27" t="s">
        <v>10860</v>
      </c>
      <c r="C5378" s="27" t="s">
        <v>5529</v>
      </c>
      <c r="D5378" s="27" t="s">
        <v>5536</v>
      </c>
      <c r="E5378" s="27" t="s">
        <v>35</v>
      </c>
      <c r="F5378" s="27" t="s">
        <v>23</v>
      </c>
      <c r="G5378" s="27" t="s">
        <v>36</v>
      </c>
      <c r="H5378" s="27" t="s">
        <v>24</v>
      </c>
      <c r="I5378" s="28">
        <v>0</v>
      </c>
      <c r="J5378" s="28">
        <v>272378790</v>
      </c>
      <c r="K5378" s="28">
        <v>272378790</v>
      </c>
      <c r="L5378" s="29">
        <v>18.920000000000002</v>
      </c>
      <c r="M5378" s="29">
        <f>IFERROR(_xlfn.XLOOKUP($B5378,'Ownership Metrics'!$A:$A,'Ownership Metrics'!$B:$B),"")</f>
        <v>8.59</v>
      </c>
      <c r="N5378" s="28">
        <f>IFERROR(_xlfn.XLOOKUP($B5378,'Ownership Metrics'!$A:$A,'Ownership Metrics'!$C:$C),"")</f>
        <v>2741</v>
      </c>
      <c r="O5378" s="29">
        <f>IFERROR(_xlfn.XLOOKUP($B5378,'Ownership Metrics'!$A:$A,'Ownership Metrics'!$D:$D),"")</f>
        <v>46.94</v>
      </c>
      <c r="P5378" s="29">
        <f>IFERROR(_xlfn.XLOOKUP($B5378,'Ownership Metrics'!$A:$A,'Ownership Metrics'!$E:$E),"")</f>
        <v>75.34</v>
      </c>
      <c r="Q5378" s="30">
        <f>IFERROR(_xlfn.XLOOKUP($B5378,'Ownership Metrics'!$A:$A,'Ownership Metrics'!$F:$F),"")</f>
        <v>7</v>
      </c>
      <c r="R5378" s="30">
        <f>IFERROR(_xlfn.XLOOKUP($B5378,'Ownership Metrics'!$A:$A,'Ownership Metrics'!$G:$G),"")</f>
        <v>52</v>
      </c>
      <c r="S5378" s="27" t="str">
        <f>IFERROR(_xlfn.XLOOKUP($B5378,'Ownership Metrics'!$A:$A,'Ownership Metrics'!$H:$H),"")</f>
        <v>Terkonsentrasi</v>
      </c>
      <c r="T5378" s="27" t="str">
        <f>IFERROR(_xlfn.XLOOKUP($B5378,'Ownership Metrics'!$A:$A,'Ownership Metrics'!$I:$I),"")</f>
        <v>Sedang</v>
      </c>
      <c r="U5378" s="27">
        <f>IF(COUNTIFS($B$2:$B5378,$B5378,$D$2:$D5378,$D5378)=1,1,0)</f>
        <v>1</v>
      </c>
      <c r="V5378" s="27">
        <f t="shared" si="250"/>
        <v>18.920000000000002</v>
      </c>
      <c r="W5378" s="27">
        <f t="shared" si="251"/>
        <v>2</v>
      </c>
      <c r="X5378" s="27">
        <f t="shared" ref="X5378:X5441" si="252">$V5378-(ROW()*0.0000000001)</f>
        <v>18.919999462200003</v>
      </c>
    </row>
    <row r="5379" spans="1:24" x14ac:dyDescent="0.25">
      <c r="A5379" s="26">
        <v>46265</v>
      </c>
      <c r="B5379" s="27" t="s">
        <v>10861</v>
      </c>
      <c r="C5379" s="27" t="s">
        <v>5538</v>
      </c>
      <c r="D5379" s="27" t="s">
        <v>5539</v>
      </c>
      <c r="E5379" s="27" t="s">
        <v>22</v>
      </c>
      <c r="F5379" s="27" t="s">
        <v>23</v>
      </c>
      <c r="G5379" s="27"/>
      <c r="H5379" s="27"/>
      <c r="I5379" s="28">
        <v>0</v>
      </c>
      <c r="J5379" s="28">
        <v>6600000000</v>
      </c>
      <c r="K5379" s="28">
        <v>6600000000</v>
      </c>
      <c r="L5379" s="29">
        <v>35.01</v>
      </c>
      <c r="M5379" s="29">
        <f>IFERROR(_xlfn.XLOOKUP($B5379,'Ownership Metrics'!$A:$A,'Ownership Metrics'!$B:$B),"")</f>
        <v>5.15</v>
      </c>
      <c r="N5379" s="28">
        <f>IFERROR(_xlfn.XLOOKUP($B5379,'Ownership Metrics'!$A:$A,'Ownership Metrics'!$C:$C),"")</f>
        <v>3201</v>
      </c>
      <c r="O5379" s="29">
        <f>IFERROR(_xlfn.XLOOKUP($B5379,'Ownership Metrics'!$A:$A,'Ownership Metrics'!$D:$D),"")</f>
        <v>43.38</v>
      </c>
      <c r="P5379" s="29">
        <f>IFERROR(_xlfn.XLOOKUP($B5379,'Ownership Metrics'!$A:$A,'Ownership Metrics'!$E:$E),"")</f>
        <v>86.88</v>
      </c>
      <c r="Q5379" s="30">
        <f>IFERROR(_xlfn.XLOOKUP($B5379,'Ownership Metrics'!$A:$A,'Ownership Metrics'!$F:$F),"")</f>
        <v>6</v>
      </c>
      <c r="R5379" s="30">
        <f>IFERROR(_xlfn.XLOOKUP($B5379,'Ownership Metrics'!$A:$A,'Ownership Metrics'!$G:$G),"")</f>
        <v>60</v>
      </c>
      <c r="S5379" s="27" t="str">
        <f>IFERROR(_xlfn.XLOOKUP($B5379,'Ownership Metrics'!$A:$A,'Ownership Metrics'!$H:$H),"")</f>
        <v>Terkonsentrasi</v>
      </c>
      <c r="T5379" s="27" t="str">
        <f>IFERROR(_xlfn.XLOOKUP($B5379,'Ownership Metrics'!$A:$A,'Ownership Metrics'!$I:$I),"")</f>
        <v>Tinggi</v>
      </c>
      <c r="U5379" s="27">
        <f>IF(COUNTIFS($B$2:$B5379,$B5379,$D$2:$D5379,$D5379)=1,1,0)</f>
        <v>1</v>
      </c>
      <c r="V5379" s="27">
        <f t="shared" ref="V5379:V5442" si="253">SUMIFS($L$2:$L$10000,$B$2:$B$10000,$B5379,$D$2:$D$10000,$D5379)</f>
        <v>35.01</v>
      </c>
      <c r="W5379" s="27">
        <f t="shared" ref="W5379:W5442" si="254">COUNTIFS($B$2:$B$10000,$B5379,$U$2:$U$10000,1,$X$2:$X$10000,"&gt;"&amp;$X5379)+1</f>
        <v>2</v>
      </c>
      <c r="X5379" s="27">
        <f t="shared" si="252"/>
        <v>35.009999462099998</v>
      </c>
    </row>
    <row r="5380" spans="1:24" x14ac:dyDescent="0.25">
      <c r="A5380" s="26">
        <v>46265</v>
      </c>
      <c r="B5380" s="27" t="s">
        <v>10861</v>
      </c>
      <c r="C5380" s="27" t="s">
        <v>5538</v>
      </c>
      <c r="D5380" s="27" t="s">
        <v>5540</v>
      </c>
      <c r="E5380" s="27" t="s">
        <v>22</v>
      </c>
      <c r="F5380" s="27" t="s">
        <v>23</v>
      </c>
      <c r="G5380" s="27"/>
      <c r="H5380" s="27" t="s">
        <v>24</v>
      </c>
      <c r="I5380" s="28">
        <v>377906900</v>
      </c>
      <c r="J5380" s="28">
        <v>7800000000</v>
      </c>
      <c r="K5380" s="28">
        <v>8177906900</v>
      </c>
      <c r="L5380" s="29">
        <v>43.38</v>
      </c>
      <c r="M5380" s="29">
        <f>IFERROR(_xlfn.XLOOKUP($B5380,'Ownership Metrics'!$A:$A,'Ownership Metrics'!$B:$B),"")</f>
        <v>5.15</v>
      </c>
      <c r="N5380" s="28">
        <f>IFERROR(_xlfn.XLOOKUP($B5380,'Ownership Metrics'!$A:$A,'Ownership Metrics'!$C:$C),"")</f>
        <v>3201</v>
      </c>
      <c r="O5380" s="29">
        <f>IFERROR(_xlfn.XLOOKUP($B5380,'Ownership Metrics'!$A:$A,'Ownership Metrics'!$D:$D),"")</f>
        <v>43.38</v>
      </c>
      <c r="P5380" s="29">
        <f>IFERROR(_xlfn.XLOOKUP($B5380,'Ownership Metrics'!$A:$A,'Ownership Metrics'!$E:$E),"")</f>
        <v>86.88</v>
      </c>
      <c r="Q5380" s="30">
        <f>IFERROR(_xlfn.XLOOKUP($B5380,'Ownership Metrics'!$A:$A,'Ownership Metrics'!$F:$F),"")</f>
        <v>6</v>
      </c>
      <c r="R5380" s="30">
        <f>IFERROR(_xlfn.XLOOKUP($B5380,'Ownership Metrics'!$A:$A,'Ownership Metrics'!$G:$G),"")</f>
        <v>60</v>
      </c>
      <c r="S5380" s="27" t="str">
        <f>IFERROR(_xlfn.XLOOKUP($B5380,'Ownership Metrics'!$A:$A,'Ownership Metrics'!$H:$H),"")</f>
        <v>Terkonsentrasi</v>
      </c>
      <c r="T5380" s="27" t="str">
        <f>IFERROR(_xlfn.XLOOKUP($B5380,'Ownership Metrics'!$A:$A,'Ownership Metrics'!$I:$I),"")</f>
        <v>Tinggi</v>
      </c>
      <c r="U5380" s="27">
        <f>IF(COUNTIFS($B$2:$B5380,$B5380,$D$2:$D5380,$D5380)=1,1,0)</f>
        <v>1</v>
      </c>
      <c r="V5380" s="27">
        <f t="shared" si="253"/>
        <v>43.38</v>
      </c>
      <c r="W5380" s="27">
        <f t="shared" si="254"/>
        <v>1</v>
      </c>
      <c r="X5380" s="27">
        <f t="shared" si="252"/>
        <v>43.379999462000001</v>
      </c>
    </row>
    <row r="5381" spans="1:24" x14ac:dyDescent="0.25">
      <c r="A5381" s="26">
        <v>46265</v>
      </c>
      <c r="B5381" s="27" t="s">
        <v>10861</v>
      </c>
      <c r="C5381" s="27" t="s">
        <v>5538</v>
      </c>
      <c r="D5381" s="27" t="s">
        <v>63</v>
      </c>
      <c r="E5381" s="27" t="s">
        <v>26</v>
      </c>
      <c r="F5381" s="27" t="s">
        <v>32</v>
      </c>
      <c r="G5381" s="27"/>
      <c r="H5381" s="27" t="s">
        <v>64</v>
      </c>
      <c r="I5381" s="28">
        <v>401226000</v>
      </c>
      <c r="J5381" s="28">
        <v>0</v>
      </c>
      <c r="K5381" s="28">
        <v>401226000</v>
      </c>
      <c r="L5381" s="29">
        <v>2.13</v>
      </c>
      <c r="M5381" s="29">
        <f>IFERROR(_xlfn.XLOOKUP($B5381,'Ownership Metrics'!$A:$A,'Ownership Metrics'!$B:$B),"")</f>
        <v>5.15</v>
      </c>
      <c r="N5381" s="28">
        <f>IFERROR(_xlfn.XLOOKUP($B5381,'Ownership Metrics'!$A:$A,'Ownership Metrics'!$C:$C),"")</f>
        <v>3201</v>
      </c>
      <c r="O5381" s="29">
        <f>IFERROR(_xlfn.XLOOKUP($B5381,'Ownership Metrics'!$A:$A,'Ownership Metrics'!$D:$D),"")</f>
        <v>43.38</v>
      </c>
      <c r="P5381" s="29">
        <f>IFERROR(_xlfn.XLOOKUP($B5381,'Ownership Metrics'!$A:$A,'Ownership Metrics'!$E:$E),"")</f>
        <v>86.88</v>
      </c>
      <c r="Q5381" s="30">
        <f>IFERROR(_xlfn.XLOOKUP($B5381,'Ownership Metrics'!$A:$A,'Ownership Metrics'!$F:$F),"")</f>
        <v>6</v>
      </c>
      <c r="R5381" s="30">
        <f>IFERROR(_xlfn.XLOOKUP($B5381,'Ownership Metrics'!$A:$A,'Ownership Metrics'!$G:$G),"")</f>
        <v>60</v>
      </c>
      <c r="S5381" s="27" t="str">
        <f>IFERROR(_xlfn.XLOOKUP($B5381,'Ownership Metrics'!$A:$A,'Ownership Metrics'!$H:$H),"")</f>
        <v>Terkonsentrasi</v>
      </c>
      <c r="T5381" s="27" t="str">
        <f>IFERROR(_xlfn.XLOOKUP($B5381,'Ownership Metrics'!$A:$A,'Ownership Metrics'!$I:$I),"")</f>
        <v>Tinggi</v>
      </c>
      <c r="U5381" s="27">
        <f>IF(COUNTIFS($B$2:$B5381,$B5381,$D$2:$D5381,$D5381)=1,1,0)</f>
        <v>1</v>
      </c>
      <c r="V5381" s="27">
        <f t="shared" si="253"/>
        <v>2.13</v>
      </c>
      <c r="W5381" s="27">
        <f t="shared" si="254"/>
        <v>6</v>
      </c>
      <c r="X5381" s="27">
        <f t="shared" si="252"/>
        <v>2.1299994618999998</v>
      </c>
    </row>
    <row r="5382" spans="1:24" x14ac:dyDescent="0.25">
      <c r="A5382" s="26">
        <v>46265</v>
      </c>
      <c r="B5382" s="27" t="s">
        <v>10861</v>
      </c>
      <c r="C5382" s="27" t="s">
        <v>5538</v>
      </c>
      <c r="D5382" s="27" t="s">
        <v>5541</v>
      </c>
      <c r="E5382" s="27" t="s">
        <v>35</v>
      </c>
      <c r="F5382" s="27" t="s">
        <v>23</v>
      </c>
      <c r="G5382" s="27" t="s">
        <v>36</v>
      </c>
      <c r="H5382" s="27" t="s">
        <v>24</v>
      </c>
      <c r="I5382" s="28">
        <v>0</v>
      </c>
      <c r="J5382" s="28">
        <v>1600000000</v>
      </c>
      <c r="K5382" s="28">
        <v>1600000000</v>
      </c>
      <c r="L5382" s="29">
        <v>8.49</v>
      </c>
      <c r="M5382" s="29">
        <f>IFERROR(_xlfn.XLOOKUP($B5382,'Ownership Metrics'!$A:$A,'Ownership Metrics'!$B:$B),"")</f>
        <v>5.15</v>
      </c>
      <c r="N5382" s="28">
        <f>IFERROR(_xlfn.XLOOKUP($B5382,'Ownership Metrics'!$A:$A,'Ownership Metrics'!$C:$C),"")</f>
        <v>3201</v>
      </c>
      <c r="O5382" s="29">
        <f>IFERROR(_xlfn.XLOOKUP($B5382,'Ownership Metrics'!$A:$A,'Ownership Metrics'!$D:$D),"")</f>
        <v>43.38</v>
      </c>
      <c r="P5382" s="29">
        <f>IFERROR(_xlfn.XLOOKUP($B5382,'Ownership Metrics'!$A:$A,'Ownership Metrics'!$E:$E),"")</f>
        <v>86.88</v>
      </c>
      <c r="Q5382" s="30">
        <f>IFERROR(_xlfn.XLOOKUP($B5382,'Ownership Metrics'!$A:$A,'Ownership Metrics'!$F:$F),"")</f>
        <v>6</v>
      </c>
      <c r="R5382" s="30">
        <f>IFERROR(_xlfn.XLOOKUP($B5382,'Ownership Metrics'!$A:$A,'Ownership Metrics'!$G:$G),"")</f>
        <v>60</v>
      </c>
      <c r="S5382" s="27" t="str">
        <f>IFERROR(_xlfn.XLOOKUP($B5382,'Ownership Metrics'!$A:$A,'Ownership Metrics'!$H:$H),"")</f>
        <v>Terkonsentrasi</v>
      </c>
      <c r="T5382" s="27" t="str">
        <f>IFERROR(_xlfn.XLOOKUP($B5382,'Ownership Metrics'!$A:$A,'Ownership Metrics'!$I:$I),"")</f>
        <v>Tinggi</v>
      </c>
      <c r="U5382" s="27">
        <f>IF(COUNTIFS($B$2:$B5382,$B5382,$D$2:$D5382,$D5382)=1,1,0)</f>
        <v>1</v>
      </c>
      <c r="V5382" s="27">
        <f t="shared" si="253"/>
        <v>8.49</v>
      </c>
      <c r="W5382" s="27">
        <f t="shared" si="254"/>
        <v>3</v>
      </c>
      <c r="X5382" s="27">
        <f t="shared" si="252"/>
        <v>8.4899994618000001</v>
      </c>
    </row>
    <row r="5383" spans="1:24" x14ac:dyDescent="0.25">
      <c r="A5383" s="26">
        <v>46265</v>
      </c>
      <c r="B5383" s="27" t="s">
        <v>10861</v>
      </c>
      <c r="C5383" s="27" t="s">
        <v>5538</v>
      </c>
      <c r="D5383" s="27" t="s">
        <v>5542</v>
      </c>
      <c r="E5383" s="27" t="s">
        <v>35</v>
      </c>
      <c r="F5383" s="27" t="s">
        <v>23</v>
      </c>
      <c r="G5383" s="27" t="s">
        <v>36</v>
      </c>
      <c r="H5383" s="27" t="s">
        <v>24</v>
      </c>
      <c r="I5383" s="28">
        <v>601400000</v>
      </c>
      <c r="J5383" s="28">
        <v>0</v>
      </c>
      <c r="K5383" s="28">
        <v>601400000</v>
      </c>
      <c r="L5383" s="29">
        <v>3.19</v>
      </c>
      <c r="M5383" s="29">
        <f>IFERROR(_xlfn.XLOOKUP($B5383,'Ownership Metrics'!$A:$A,'Ownership Metrics'!$B:$B),"")</f>
        <v>5.15</v>
      </c>
      <c r="N5383" s="28">
        <f>IFERROR(_xlfn.XLOOKUP($B5383,'Ownership Metrics'!$A:$A,'Ownership Metrics'!$C:$C),"")</f>
        <v>3201</v>
      </c>
      <c r="O5383" s="29">
        <f>IFERROR(_xlfn.XLOOKUP($B5383,'Ownership Metrics'!$A:$A,'Ownership Metrics'!$D:$D),"")</f>
        <v>43.38</v>
      </c>
      <c r="P5383" s="29">
        <f>IFERROR(_xlfn.XLOOKUP($B5383,'Ownership Metrics'!$A:$A,'Ownership Metrics'!$E:$E),"")</f>
        <v>86.88</v>
      </c>
      <c r="Q5383" s="30">
        <f>IFERROR(_xlfn.XLOOKUP($B5383,'Ownership Metrics'!$A:$A,'Ownership Metrics'!$F:$F),"")</f>
        <v>6</v>
      </c>
      <c r="R5383" s="30">
        <f>IFERROR(_xlfn.XLOOKUP($B5383,'Ownership Metrics'!$A:$A,'Ownership Metrics'!$G:$G),"")</f>
        <v>60</v>
      </c>
      <c r="S5383" s="27" t="str">
        <f>IFERROR(_xlfn.XLOOKUP($B5383,'Ownership Metrics'!$A:$A,'Ownership Metrics'!$H:$H),"")</f>
        <v>Terkonsentrasi</v>
      </c>
      <c r="T5383" s="27" t="str">
        <f>IFERROR(_xlfn.XLOOKUP($B5383,'Ownership Metrics'!$A:$A,'Ownership Metrics'!$I:$I),"")</f>
        <v>Tinggi</v>
      </c>
      <c r="U5383" s="27">
        <f>IF(COUNTIFS($B$2:$B5383,$B5383,$D$2:$D5383,$D5383)=1,1,0)</f>
        <v>1</v>
      </c>
      <c r="V5383" s="27">
        <f t="shared" si="253"/>
        <v>3.19</v>
      </c>
      <c r="W5383" s="27">
        <f t="shared" si="254"/>
        <v>4</v>
      </c>
      <c r="X5383" s="27">
        <f t="shared" si="252"/>
        <v>3.1899994616999998</v>
      </c>
    </row>
    <row r="5384" spans="1:24" x14ac:dyDescent="0.25">
      <c r="A5384" s="26">
        <v>46265</v>
      </c>
      <c r="B5384" s="27" t="s">
        <v>10861</v>
      </c>
      <c r="C5384" s="27" t="s">
        <v>5538</v>
      </c>
      <c r="D5384" s="27" t="s">
        <v>5543</v>
      </c>
      <c r="E5384" s="27" t="s">
        <v>35</v>
      </c>
      <c r="F5384" s="27" t="s">
        <v>32</v>
      </c>
      <c r="G5384" s="27" t="s">
        <v>195</v>
      </c>
      <c r="H5384" s="27" t="s">
        <v>128</v>
      </c>
      <c r="I5384" s="28">
        <v>500000000</v>
      </c>
      <c r="J5384" s="28">
        <v>0</v>
      </c>
      <c r="K5384" s="28">
        <v>500000000</v>
      </c>
      <c r="L5384" s="29">
        <v>2.65</v>
      </c>
      <c r="M5384" s="29">
        <f>IFERROR(_xlfn.XLOOKUP($B5384,'Ownership Metrics'!$A:$A,'Ownership Metrics'!$B:$B),"")</f>
        <v>5.15</v>
      </c>
      <c r="N5384" s="28">
        <f>IFERROR(_xlfn.XLOOKUP($B5384,'Ownership Metrics'!$A:$A,'Ownership Metrics'!$C:$C),"")</f>
        <v>3201</v>
      </c>
      <c r="O5384" s="29">
        <f>IFERROR(_xlfn.XLOOKUP($B5384,'Ownership Metrics'!$A:$A,'Ownership Metrics'!$D:$D),"")</f>
        <v>43.38</v>
      </c>
      <c r="P5384" s="29">
        <f>IFERROR(_xlfn.XLOOKUP($B5384,'Ownership Metrics'!$A:$A,'Ownership Metrics'!$E:$E),"")</f>
        <v>86.88</v>
      </c>
      <c r="Q5384" s="30">
        <f>IFERROR(_xlfn.XLOOKUP($B5384,'Ownership Metrics'!$A:$A,'Ownership Metrics'!$F:$F),"")</f>
        <v>6</v>
      </c>
      <c r="R5384" s="30">
        <f>IFERROR(_xlfn.XLOOKUP($B5384,'Ownership Metrics'!$A:$A,'Ownership Metrics'!$G:$G),"")</f>
        <v>60</v>
      </c>
      <c r="S5384" s="27" t="str">
        <f>IFERROR(_xlfn.XLOOKUP($B5384,'Ownership Metrics'!$A:$A,'Ownership Metrics'!$H:$H),"")</f>
        <v>Terkonsentrasi</v>
      </c>
      <c r="T5384" s="27" t="str">
        <f>IFERROR(_xlfn.XLOOKUP($B5384,'Ownership Metrics'!$A:$A,'Ownership Metrics'!$I:$I),"")</f>
        <v>Tinggi</v>
      </c>
      <c r="U5384" s="27">
        <f>IF(COUNTIFS($B$2:$B5384,$B5384,$D$2:$D5384,$D5384)=1,1,0)</f>
        <v>1</v>
      </c>
      <c r="V5384" s="27">
        <f t="shared" si="253"/>
        <v>2.65</v>
      </c>
      <c r="W5384" s="27">
        <f t="shared" si="254"/>
        <v>5</v>
      </c>
      <c r="X5384" s="27">
        <f t="shared" si="252"/>
        <v>2.6499994615999998</v>
      </c>
    </row>
    <row r="5385" spans="1:24" x14ac:dyDescent="0.25">
      <c r="A5385" s="26">
        <v>46265</v>
      </c>
      <c r="B5385" s="27" t="s">
        <v>10862</v>
      </c>
      <c r="C5385" s="27" t="s">
        <v>5545</v>
      </c>
      <c r="D5385" s="27" t="s">
        <v>5546</v>
      </c>
      <c r="E5385" s="27" t="s">
        <v>51</v>
      </c>
      <c r="F5385" s="27" t="s">
        <v>23</v>
      </c>
      <c r="G5385" s="27"/>
      <c r="H5385" s="27" t="s">
        <v>24</v>
      </c>
      <c r="I5385" s="28">
        <v>107103300</v>
      </c>
      <c r="J5385" s="28">
        <v>0</v>
      </c>
      <c r="K5385" s="28">
        <v>107103300</v>
      </c>
      <c r="L5385" s="29">
        <v>1.03</v>
      </c>
      <c r="M5385" s="29">
        <f>IFERROR(_xlfn.XLOOKUP($B5385,'Ownership Metrics'!$A:$A,'Ownership Metrics'!$B:$B),"")</f>
        <v>14.13</v>
      </c>
      <c r="N5385" s="28">
        <f>IFERROR(_xlfn.XLOOKUP($B5385,'Ownership Metrics'!$A:$A,'Ownership Metrics'!$C:$C),"")</f>
        <v>2321</v>
      </c>
      <c r="O5385" s="29">
        <f>IFERROR(_xlfn.XLOOKUP($B5385,'Ownership Metrics'!$A:$A,'Ownership Metrics'!$D:$D),"")</f>
        <v>40.770000000000003</v>
      </c>
      <c r="P5385" s="29">
        <f>IFERROR(_xlfn.XLOOKUP($B5385,'Ownership Metrics'!$A:$A,'Ownership Metrics'!$E:$E),"")</f>
        <v>72.83</v>
      </c>
      <c r="Q5385" s="30">
        <f>IFERROR(_xlfn.XLOOKUP($B5385,'Ownership Metrics'!$A:$A,'Ownership Metrics'!$F:$F),"")</f>
        <v>8</v>
      </c>
      <c r="R5385" s="30">
        <f>IFERROR(_xlfn.XLOOKUP($B5385,'Ownership Metrics'!$A:$A,'Ownership Metrics'!$G:$G),"")</f>
        <v>49</v>
      </c>
      <c r="S5385" s="27" t="str">
        <f>IFERROR(_xlfn.XLOOKUP($B5385,'Ownership Metrics'!$A:$A,'Ownership Metrics'!$H:$H),"")</f>
        <v>Terkonsentrasi</v>
      </c>
      <c r="T5385" s="27" t="str">
        <f>IFERROR(_xlfn.XLOOKUP($B5385,'Ownership Metrics'!$A:$A,'Ownership Metrics'!$I:$I),"")</f>
        <v>Sedang</v>
      </c>
      <c r="U5385" s="27">
        <f>IF(COUNTIFS($B$2:$B5385,$B5385,$D$2:$D5385,$D5385)=1,1,0)</f>
        <v>1</v>
      </c>
      <c r="V5385" s="27">
        <f t="shared" si="253"/>
        <v>1.03</v>
      </c>
      <c r="W5385" s="27">
        <f t="shared" si="254"/>
        <v>8</v>
      </c>
      <c r="X5385" s="27">
        <f t="shared" si="252"/>
        <v>1.0299994615000001</v>
      </c>
    </row>
    <row r="5386" spans="1:24" x14ac:dyDescent="0.25">
      <c r="A5386" s="26">
        <v>46265</v>
      </c>
      <c r="B5386" s="27" t="s">
        <v>10862</v>
      </c>
      <c r="C5386" s="27" t="s">
        <v>5545</v>
      </c>
      <c r="D5386" s="27" t="s">
        <v>4589</v>
      </c>
      <c r="E5386" s="27" t="s">
        <v>22</v>
      </c>
      <c r="F5386" s="27" t="s">
        <v>23</v>
      </c>
      <c r="G5386" s="27"/>
      <c r="H5386" s="27" t="s">
        <v>24</v>
      </c>
      <c r="I5386" s="28">
        <v>210823900</v>
      </c>
      <c r="J5386" s="28">
        <v>0</v>
      </c>
      <c r="K5386" s="28">
        <v>210823900</v>
      </c>
      <c r="L5386" s="29">
        <v>2.04</v>
      </c>
      <c r="M5386" s="29">
        <f>IFERROR(_xlfn.XLOOKUP($B5386,'Ownership Metrics'!$A:$A,'Ownership Metrics'!$B:$B),"")</f>
        <v>14.13</v>
      </c>
      <c r="N5386" s="28">
        <f>IFERROR(_xlfn.XLOOKUP($B5386,'Ownership Metrics'!$A:$A,'Ownership Metrics'!$C:$C),"")</f>
        <v>2321</v>
      </c>
      <c r="O5386" s="29">
        <f>IFERROR(_xlfn.XLOOKUP($B5386,'Ownership Metrics'!$A:$A,'Ownership Metrics'!$D:$D),"")</f>
        <v>40.770000000000003</v>
      </c>
      <c r="P5386" s="29">
        <f>IFERROR(_xlfn.XLOOKUP($B5386,'Ownership Metrics'!$A:$A,'Ownership Metrics'!$E:$E),"")</f>
        <v>72.83</v>
      </c>
      <c r="Q5386" s="30">
        <f>IFERROR(_xlfn.XLOOKUP($B5386,'Ownership Metrics'!$A:$A,'Ownership Metrics'!$F:$F),"")</f>
        <v>8</v>
      </c>
      <c r="R5386" s="30">
        <f>IFERROR(_xlfn.XLOOKUP($B5386,'Ownership Metrics'!$A:$A,'Ownership Metrics'!$G:$G),"")</f>
        <v>49</v>
      </c>
      <c r="S5386" s="27" t="str">
        <f>IFERROR(_xlfn.XLOOKUP($B5386,'Ownership Metrics'!$A:$A,'Ownership Metrics'!$H:$H),"")</f>
        <v>Terkonsentrasi</v>
      </c>
      <c r="T5386" s="27" t="str">
        <f>IFERROR(_xlfn.XLOOKUP($B5386,'Ownership Metrics'!$A:$A,'Ownership Metrics'!$I:$I),"")</f>
        <v>Sedang</v>
      </c>
      <c r="U5386" s="27">
        <f>IF(COUNTIFS($B$2:$B5386,$B5386,$D$2:$D5386,$D5386)=1,1,0)</f>
        <v>1</v>
      </c>
      <c r="V5386" s="27">
        <f t="shared" si="253"/>
        <v>2.04</v>
      </c>
      <c r="W5386" s="27">
        <f t="shared" si="254"/>
        <v>5</v>
      </c>
      <c r="X5386" s="27">
        <f t="shared" si="252"/>
        <v>2.0399994613999999</v>
      </c>
    </row>
    <row r="5387" spans="1:24" x14ac:dyDescent="0.25">
      <c r="A5387" s="26">
        <v>46265</v>
      </c>
      <c r="B5387" s="27" t="s">
        <v>10862</v>
      </c>
      <c r="C5387" s="27" t="s">
        <v>5545</v>
      </c>
      <c r="D5387" s="27" t="s">
        <v>533</v>
      </c>
      <c r="E5387" s="27" t="s">
        <v>22</v>
      </c>
      <c r="F5387" s="27" t="s">
        <v>23</v>
      </c>
      <c r="G5387" s="27"/>
      <c r="H5387" s="27" t="s">
        <v>24</v>
      </c>
      <c r="I5387" s="28">
        <v>4219825598</v>
      </c>
      <c r="J5387" s="28">
        <v>0</v>
      </c>
      <c r="K5387" s="28">
        <v>4219825598</v>
      </c>
      <c r="L5387" s="29">
        <v>40.770000000000003</v>
      </c>
      <c r="M5387" s="29">
        <f>IFERROR(_xlfn.XLOOKUP($B5387,'Ownership Metrics'!$A:$A,'Ownership Metrics'!$B:$B),"")</f>
        <v>14.13</v>
      </c>
      <c r="N5387" s="28">
        <f>IFERROR(_xlfn.XLOOKUP($B5387,'Ownership Metrics'!$A:$A,'Ownership Metrics'!$C:$C),"")</f>
        <v>2321</v>
      </c>
      <c r="O5387" s="29">
        <f>IFERROR(_xlfn.XLOOKUP($B5387,'Ownership Metrics'!$A:$A,'Ownership Metrics'!$D:$D),"")</f>
        <v>40.770000000000003</v>
      </c>
      <c r="P5387" s="29">
        <f>IFERROR(_xlfn.XLOOKUP($B5387,'Ownership Metrics'!$A:$A,'Ownership Metrics'!$E:$E),"")</f>
        <v>72.83</v>
      </c>
      <c r="Q5387" s="30">
        <f>IFERROR(_xlfn.XLOOKUP($B5387,'Ownership Metrics'!$A:$A,'Ownership Metrics'!$F:$F),"")</f>
        <v>8</v>
      </c>
      <c r="R5387" s="30">
        <f>IFERROR(_xlfn.XLOOKUP($B5387,'Ownership Metrics'!$A:$A,'Ownership Metrics'!$G:$G),"")</f>
        <v>49</v>
      </c>
      <c r="S5387" s="27" t="str">
        <f>IFERROR(_xlfn.XLOOKUP($B5387,'Ownership Metrics'!$A:$A,'Ownership Metrics'!$H:$H),"")</f>
        <v>Terkonsentrasi</v>
      </c>
      <c r="T5387" s="27" t="str">
        <f>IFERROR(_xlfn.XLOOKUP($B5387,'Ownership Metrics'!$A:$A,'Ownership Metrics'!$I:$I),"")</f>
        <v>Sedang</v>
      </c>
      <c r="U5387" s="27">
        <f>IF(COUNTIFS($B$2:$B5387,$B5387,$D$2:$D5387,$D5387)=1,1,0)</f>
        <v>1</v>
      </c>
      <c r="V5387" s="27">
        <f t="shared" si="253"/>
        <v>40.770000000000003</v>
      </c>
      <c r="W5387" s="27">
        <f t="shared" si="254"/>
        <v>1</v>
      </c>
      <c r="X5387" s="27">
        <f t="shared" si="252"/>
        <v>40.769999461300003</v>
      </c>
    </row>
    <row r="5388" spans="1:24" x14ac:dyDescent="0.25">
      <c r="A5388" s="26">
        <v>46265</v>
      </c>
      <c r="B5388" s="27" t="s">
        <v>10862</v>
      </c>
      <c r="C5388" s="27" t="s">
        <v>5545</v>
      </c>
      <c r="D5388" s="27" t="s">
        <v>5547</v>
      </c>
      <c r="E5388" s="27" t="s">
        <v>22</v>
      </c>
      <c r="F5388" s="27" t="s">
        <v>23</v>
      </c>
      <c r="G5388" s="27"/>
      <c r="H5388" s="27" t="s">
        <v>24</v>
      </c>
      <c r="I5388" s="28">
        <v>994207500</v>
      </c>
      <c r="J5388" s="28">
        <v>0</v>
      </c>
      <c r="K5388" s="28">
        <v>994207500</v>
      </c>
      <c r="L5388" s="29">
        <v>9.6</v>
      </c>
      <c r="M5388" s="29">
        <f>IFERROR(_xlfn.XLOOKUP($B5388,'Ownership Metrics'!$A:$A,'Ownership Metrics'!$B:$B),"")</f>
        <v>14.13</v>
      </c>
      <c r="N5388" s="28">
        <f>IFERROR(_xlfn.XLOOKUP($B5388,'Ownership Metrics'!$A:$A,'Ownership Metrics'!$C:$C),"")</f>
        <v>2321</v>
      </c>
      <c r="O5388" s="29">
        <f>IFERROR(_xlfn.XLOOKUP($B5388,'Ownership Metrics'!$A:$A,'Ownership Metrics'!$D:$D),"")</f>
        <v>40.770000000000003</v>
      </c>
      <c r="P5388" s="29">
        <f>IFERROR(_xlfn.XLOOKUP($B5388,'Ownership Metrics'!$A:$A,'Ownership Metrics'!$E:$E),"")</f>
        <v>72.83</v>
      </c>
      <c r="Q5388" s="30">
        <f>IFERROR(_xlfn.XLOOKUP($B5388,'Ownership Metrics'!$A:$A,'Ownership Metrics'!$F:$F),"")</f>
        <v>8</v>
      </c>
      <c r="R5388" s="30">
        <f>IFERROR(_xlfn.XLOOKUP($B5388,'Ownership Metrics'!$A:$A,'Ownership Metrics'!$G:$G),"")</f>
        <v>49</v>
      </c>
      <c r="S5388" s="27" t="str">
        <f>IFERROR(_xlfn.XLOOKUP($B5388,'Ownership Metrics'!$A:$A,'Ownership Metrics'!$H:$H),"")</f>
        <v>Terkonsentrasi</v>
      </c>
      <c r="T5388" s="27" t="str">
        <f>IFERROR(_xlfn.XLOOKUP($B5388,'Ownership Metrics'!$A:$A,'Ownership Metrics'!$I:$I),"")</f>
        <v>Sedang</v>
      </c>
      <c r="U5388" s="27">
        <f>IF(COUNTIFS($B$2:$B5388,$B5388,$D$2:$D5388,$D5388)=1,1,0)</f>
        <v>1</v>
      </c>
      <c r="V5388" s="27">
        <f t="shared" si="253"/>
        <v>9.6</v>
      </c>
      <c r="W5388" s="27">
        <f t="shared" si="254"/>
        <v>3</v>
      </c>
      <c r="X5388" s="27">
        <f t="shared" si="252"/>
        <v>9.5999994611999995</v>
      </c>
    </row>
    <row r="5389" spans="1:24" x14ac:dyDescent="0.25">
      <c r="A5389" s="26">
        <v>46265</v>
      </c>
      <c r="B5389" s="27" t="s">
        <v>10862</v>
      </c>
      <c r="C5389" s="27" t="s">
        <v>5545</v>
      </c>
      <c r="D5389" s="27" t="s">
        <v>5548</v>
      </c>
      <c r="E5389" s="27" t="s">
        <v>83</v>
      </c>
      <c r="F5389" s="27" t="s">
        <v>23</v>
      </c>
      <c r="G5389" s="27"/>
      <c r="H5389" s="27" t="s">
        <v>24</v>
      </c>
      <c r="I5389" s="28">
        <v>756000000</v>
      </c>
      <c r="J5389" s="28">
        <v>0</v>
      </c>
      <c r="K5389" s="28">
        <v>756000000</v>
      </c>
      <c r="L5389" s="29">
        <v>7.3</v>
      </c>
      <c r="M5389" s="29">
        <f>IFERROR(_xlfn.XLOOKUP($B5389,'Ownership Metrics'!$A:$A,'Ownership Metrics'!$B:$B),"")</f>
        <v>14.13</v>
      </c>
      <c r="N5389" s="28">
        <f>IFERROR(_xlfn.XLOOKUP($B5389,'Ownership Metrics'!$A:$A,'Ownership Metrics'!$C:$C),"")</f>
        <v>2321</v>
      </c>
      <c r="O5389" s="29">
        <f>IFERROR(_xlfn.XLOOKUP($B5389,'Ownership Metrics'!$A:$A,'Ownership Metrics'!$D:$D),"")</f>
        <v>40.770000000000003</v>
      </c>
      <c r="P5389" s="29">
        <f>IFERROR(_xlfn.XLOOKUP($B5389,'Ownership Metrics'!$A:$A,'Ownership Metrics'!$E:$E),"")</f>
        <v>72.83</v>
      </c>
      <c r="Q5389" s="30">
        <f>IFERROR(_xlfn.XLOOKUP($B5389,'Ownership Metrics'!$A:$A,'Ownership Metrics'!$F:$F),"")</f>
        <v>8</v>
      </c>
      <c r="R5389" s="30">
        <f>IFERROR(_xlfn.XLOOKUP($B5389,'Ownership Metrics'!$A:$A,'Ownership Metrics'!$G:$G),"")</f>
        <v>49</v>
      </c>
      <c r="S5389" s="27" t="str">
        <f>IFERROR(_xlfn.XLOOKUP($B5389,'Ownership Metrics'!$A:$A,'Ownership Metrics'!$H:$H),"")</f>
        <v>Terkonsentrasi</v>
      </c>
      <c r="T5389" s="27" t="str">
        <f>IFERROR(_xlfn.XLOOKUP($B5389,'Ownership Metrics'!$A:$A,'Ownership Metrics'!$I:$I),"")</f>
        <v>Sedang</v>
      </c>
      <c r="U5389" s="27">
        <f>IF(COUNTIFS($B$2:$B5389,$B5389,$D$2:$D5389,$D5389)=1,1,0)</f>
        <v>1</v>
      </c>
      <c r="V5389" s="27">
        <f t="shared" si="253"/>
        <v>7.3</v>
      </c>
      <c r="W5389" s="27">
        <f t="shared" si="254"/>
        <v>4</v>
      </c>
      <c r="X5389" s="27">
        <f t="shared" si="252"/>
        <v>7.2999994610999996</v>
      </c>
    </row>
    <row r="5390" spans="1:24" x14ac:dyDescent="0.25">
      <c r="A5390" s="26">
        <v>46265</v>
      </c>
      <c r="B5390" s="27" t="s">
        <v>10862</v>
      </c>
      <c r="C5390" s="27" t="s">
        <v>5545</v>
      </c>
      <c r="D5390" s="27" t="s">
        <v>2120</v>
      </c>
      <c r="E5390" s="27" t="s">
        <v>35</v>
      </c>
      <c r="F5390" s="27" t="s">
        <v>23</v>
      </c>
      <c r="G5390" s="27" t="s">
        <v>36</v>
      </c>
      <c r="H5390" s="27" t="s">
        <v>24</v>
      </c>
      <c r="I5390" s="28">
        <v>150000000</v>
      </c>
      <c r="J5390" s="28">
        <v>0</v>
      </c>
      <c r="K5390" s="28">
        <v>150000000</v>
      </c>
      <c r="L5390" s="29">
        <v>1.45</v>
      </c>
      <c r="M5390" s="29">
        <f>IFERROR(_xlfn.XLOOKUP($B5390,'Ownership Metrics'!$A:$A,'Ownership Metrics'!$B:$B),"")</f>
        <v>14.13</v>
      </c>
      <c r="N5390" s="28">
        <f>IFERROR(_xlfn.XLOOKUP($B5390,'Ownership Metrics'!$A:$A,'Ownership Metrics'!$C:$C),"")</f>
        <v>2321</v>
      </c>
      <c r="O5390" s="29">
        <f>IFERROR(_xlfn.XLOOKUP($B5390,'Ownership Metrics'!$A:$A,'Ownership Metrics'!$D:$D),"")</f>
        <v>40.770000000000003</v>
      </c>
      <c r="P5390" s="29">
        <f>IFERROR(_xlfn.XLOOKUP($B5390,'Ownership Metrics'!$A:$A,'Ownership Metrics'!$E:$E),"")</f>
        <v>72.83</v>
      </c>
      <c r="Q5390" s="30">
        <f>IFERROR(_xlfn.XLOOKUP($B5390,'Ownership Metrics'!$A:$A,'Ownership Metrics'!$F:$F),"")</f>
        <v>8</v>
      </c>
      <c r="R5390" s="30">
        <f>IFERROR(_xlfn.XLOOKUP($B5390,'Ownership Metrics'!$A:$A,'Ownership Metrics'!$G:$G),"")</f>
        <v>49</v>
      </c>
      <c r="S5390" s="27" t="str">
        <f>IFERROR(_xlfn.XLOOKUP($B5390,'Ownership Metrics'!$A:$A,'Ownership Metrics'!$H:$H),"")</f>
        <v>Terkonsentrasi</v>
      </c>
      <c r="T5390" s="27" t="str">
        <f>IFERROR(_xlfn.XLOOKUP($B5390,'Ownership Metrics'!$A:$A,'Ownership Metrics'!$I:$I),"")</f>
        <v>Sedang</v>
      </c>
      <c r="U5390" s="27">
        <f>IF(COUNTIFS($B$2:$B5390,$B5390,$D$2:$D5390,$D5390)=1,1,0)</f>
        <v>1</v>
      </c>
      <c r="V5390" s="27">
        <f t="shared" si="253"/>
        <v>1.45</v>
      </c>
      <c r="W5390" s="27">
        <f t="shared" si="254"/>
        <v>6</v>
      </c>
      <c r="X5390" s="27">
        <f t="shared" si="252"/>
        <v>1.449999461</v>
      </c>
    </row>
    <row r="5391" spans="1:24" x14ac:dyDescent="0.25">
      <c r="A5391" s="26">
        <v>46265</v>
      </c>
      <c r="B5391" s="27" t="s">
        <v>10862</v>
      </c>
      <c r="C5391" s="27" t="s">
        <v>5545</v>
      </c>
      <c r="D5391" s="27" t="s">
        <v>1694</v>
      </c>
      <c r="E5391" s="27" t="s">
        <v>35</v>
      </c>
      <c r="F5391" s="27" t="s">
        <v>23</v>
      </c>
      <c r="G5391" s="27" t="s">
        <v>36</v>
      </c>
      <c r="H5391" s="27" t="s">
        <v>24</v>
      </c>
      <c r="I5391" s="28">
        <v>126000000</v>
      </c>
      <c r="J5391" s="28">
        <v>0</v>
      </c>
      <c r="K5391" s="28">
        <v>126000000</v>
      </c>
      <c r="L5391" s="29">
        <v>1.22</v>
      </c>
      <c r="M5391" s="29">
        <f>IFERROR(_xlfn.XLOOKUP($B5391,'Ownership Metrics'!$A:$A,'Ownership Metrics'!$B:$B),"")</f>
        <v>14.13</v>
      </c>
      <c r="N5391" s="28">
        <f>IFERROR(_xlfn.XLOOKUP($B5391,'Ownership Metrics'!$A:$A,'Ownership Metrics'!$C:$C),"")</f>
        <v>2321</v>
      </c>
      <c r="O5391" s="29">
        <f>IFERROR(_xlfn.XLOOKUP($B5391,'Ownership Metrics'!$A:$A,'Ownership Metrics'!$D:$D),"")</f>
        <v>40.770000000000003</v>
      </c>
      <c r="P5391" s="29">
        <f>IFERROR(_xlfn.XLOOKUP($B5391,'Ownership Metrics'!$A:$A,'Ownership Metrics'!$E:$E),"")</f>
        <v>72.83</v>
      </c>
      <c r="Q5391" s="30">
        <f>IFERROR(_xlfn.XLOOKUP($B5391,'Ownership Metrics'!$A:$A,'Ownership Metrics'!$F:$F),"")</f>
        <v>8</v>
      </c>
      <c r="R5391" s="30">
        <f>IFERROR(_xlfn.XLOOKUP($B5391,'Ownership Metrics'!$A:$A,'Ownership Metrics'!$G:$G),"")</f>
        <v>49</v>
      </c>
      <c r="S5391" s="27" t="str">
        <f>IFERROR(_xlfn.XLOOKUP($B5391,'Ownership Metrics'!$A:$A,'Ownership Metrics'!$H:$H),"")</f>
        <v>Terkonsentrasi</v>
      </c>
      <c r="T5391" s="27" t="str">
        <f>IFERROR(_xlfn.XLOOKUP($B5391,'Ownership Metrics'!$A:$A,'Ownership Metrics'!$I:$I),"")</f>
        <v>Sedang</v>
      </c>
      <c r="U5391" s="27">
        <f>IF(COUNTIFS($B$2:$B5391,$B5391,$D$2:$D5391,$D5391)=1,1,0)</f>
        <v>1</v>
      </c>
      <c r="V5391" s="27">
        <f t="shared" si="253"/>
        <v>1.22</v>
      </c>
      <c r="W5391" s="27">
        <f t="shared" si="254"/>
        <v>7</v>
      </c>
      <c r="X5391" s="27">
        <f t="shared" si="252"/>
        <v>1.2199994609</v>
      </c>
    </row>
    <row r="5392" spans="1:24" x14ac:dyDescent="0.25">
      <c r="A5392" s="26">
        <v>46265</v>
      </c>
      <c r="B5392" s="27" t="s">
        <v>10862</v>
      </c>
      <c r="C5392" s="27" t="s">
        <v>5545</v>
      </c>
      <c r="D5392" s="27" t="s">
        <v>5549</v>
      </c>
      <c r="E5392" s="27" t="s">
        <v>35</v>
      </c>
      <c r="F5392" s="27" t="s">
        <v>23</v>
      </c>
      <c r="G5392" s="27" t="s">
        <v>36</v>
      </c>
      <c r="H5392" s="27" t="s">
        <v>24</v>
      </c>
      <c r="I5392" s="28">
        <v>2325081078</v>
      </c>
      <c r="J5392" s="28">
        <v>0</v>
      </c>
      <c r="K5392" s="28">
        <v>2325081078</v>
      </c>
      <c r="L5392" s="29">
        <v>22.46</v>
      </c>
      <c r="M5392" s="29">
        <f>IFERROR(_xlfn.XLOOKUP($B5392,'Ownership Metrics'!$A:$A,'Ownership Metrics'!$B:$B),"")</f>
        <v>14.13</v>
      </c>
      <c r="N5392" s="28">
        <f>IFERROR(_xlfn.XLOOKUP($B5392,'Ownership Metrics'!$A:$A,'Ownership Metrics'!$C:$C),"")</f>
        <v>2321</v>
      </c>
      <c r="O5392" s="29">
        <f>IFERROR(_xlfn.XLOOKUP($B5392,'Ownership Metrics'!$A:$A,'Ownership Metrics'!$D:$D),"")</f>
        <v>40.770000000000003</v>
      </c>
      <c r="P5392" s="29">
        <f>IFERROR(_xlfn.XLOOKUP($B5392,'Ownership Metrics'!$A:$A,'Ownership Metrics'!$E:$E),"")</f>
        <v>72.83</v>
      </c>
      <c r="Q5392" s="30">
        <f>IFERROR(_xlfn.XLOOKUP($B5392,'Ownership Metrics'!$A:$A,'Ownership Metrics'!$F:$F),"")</f>
        <v>8</v>
      </c>
      <c r="R5392" s="30">
        <f>IFERROR(_xlfn.XLOOKUP($B5392,'Ownership Metrics'!$A:$A,'Ownership Metrics'!$G:$G),"")</f>
        <v>49</v>
      </c>
      <c r="S5392" s="27" t="str">
        <f>IFERROR(_xlfn.XLOOKUP($B5392,'Ownership Metrics'!$A:$A,'Ownership Metrics'!$H:$H),"")</f>
        <v>Terkonsentrasi</v>
      </c>
      <c r="T5392" s="27" t="str">
        <f>IFERROR(_xlfn.XLOOKUP($B5392,'Ownership Metrics'!$A:$A,'Ownership Metrics'!$I:$I),"")</f>
        <v>Sedang</v>
      </c>
      <c r="U5392" s="27">
        <f>IF(COUNTIFS($B$2:$B5392,$B5392,$D$2:$D5392,$D5392)=1,1,0)</f>
        <v>1</v>
      </c>
      <c r="V5392" s="27">
        <f t="shared" si="253"/>
        <v>22.46</v>
      </c>
      <c r="W5392" s="27">
        <f t="shared" si="254"/>
        <v>2</v>
      </c>
      <c r="X5392" s="27">
        <f t="shared" si="252"/>
        <v>22.459999460800002</v>
      </c>
    </row>
    <row r="5393" spans="1:24" x14ac:dyDescent="0.25">
      <c r="A5393" s="26">
        <v>46265</v>
      </c>
      <c r="B5393" s="27" t="s">
        <v>10863</v>
      </c>
      <c r="C5393" s="27" t="s">
        <v>5551</v>
      </c>
      <c r="D5393" s="27" t="s">
        <v>1085</v>
      </c>
      <c r="E5393" s="27" t="s">
        <v>22</v>
      </c>
      <c r="F5393" s="27" t="s">
        <v>23</v>
      </c>
      <c r="G5393" s="27"/>
      <c r="H5393" s="27" t="s">
        <v>24</v>
      </c>
      <c r="I5393" s="28">
        <v>295874000</v>
      </c>
      <c r="J5393" s="28">
        <v>0</v>
      </c>
      <c r="K5393" s="28">
        <v>295874000</v>
      </c>
      <c r="L5393" s="29">
        <v>5.46</v>
      </c>
      <c r="M5393" s="29">
        <f>IFERROR(_xlfn.XLOOKUP($B5393,'Ownership Metrics'!$A:$A,'Ownership Metrics'!$B:$B),"")</f>
        <v>2.67</v>
      </c>
      <c r="N5393" s="28">
        <f>IFERROR(_xlfn.XLOOKUP($B5393,'Ownership Metrics'!$A:$A,'Ownership Metrics'!$C:$C),"")</f>
        <v>2850</v>
      </c>
      <c r="O5393" s="29">
        <f>IFERROR(_xlfn.XLOOKUP($B5393,'Ownership Metrics'!$A:$A,'Ownership Metrics'!$D:$D),"")</f>
        <v>43.83</v>
      </c>
      <c r="P5393" s="29">
        <f>IFERROR(_xlfn.XLOOKUP($B5393,'Ownership Metrics'!$A:$A,'Ownership Metrics'!$E:$E),"")</f>
        <v>78.12</v>
      </c>
      <c r="Q5393" s="30">
        <f>IFERROR(_xlfn.XLOOKUP($B5393,'Ownership Metrics'!$A:$A,'Ownership Metrics'!$F:$F),"")</f>
        <v>7</v>
      </c>
      <c r="R5393" s="30">
        <f>IFERROR(_xlfn.XLOOKUP($B5393,'Ownership Metrics'!$A:$A,'Ownership Metrics'!$G:$G),"")</f>
        <v>54</v>
      </c>
      <c r="S5393" s="27" t="str">
        <f>IFERROR(_xlfn.XLOOKUP($B5393,'Ownership Metrics'!$A:$A,'Ownership Metrics'!$H:$H),"")</f>
        <v>Terkonsentrasi</v>
      </c>
      <c r="T5393" s="27" t="str">
        <f>IFERROR(_xlfn.XLOOKUP($B5393,'Ownership Metrics'!$A:$A,'Ownership Metrics'!$I:$I),"")</f>
        <v>Sedang</v>
      </c>
      <c r="U5393" s="27">
        <f>IF(COUNTIFS($B$2:$B5393,$B5393,$D$2:$D5393,$D5393)=1,1,0)</f>
        <v>1</v>
      </c>
      <c r="V5393" s="27">
        <f t="shared" si="253"/>
        <v>5.46</v>
      </c>
      <c r="W5393" s="27">
        <f t="shared" si="254"/>
        <v>4</v>
      </c>
      <c r="X5393" s="27">
        <f t="shared" si="252"/>
        <v>5.4599994606999998</v>
      </c>
    </row>
    <row r="5394" spans="1:24" x14ac:dyDescent="0.25">
      <c r="A5394" s="26">
        <v>46265</v>
      </c>
      <c r="B5394" s="27" t="s">
        <v>10863</v>
      </c>
      <c r="C5394" s="27" t="s">
        <v>5551</v>
      </c>
      <c r="D5394" s="27" t="s">
        <v>5552</v>
      </c>
      <c r="E5394" s="27" t="s">
        <v>22</v>
      </c>
      <c r="F5394" s="27" t="s">
        <v>23</v>
      </c>
      <c r="G5394" s="27"/>
      <c r="H5394" s="27" t="s">
        <v>24</v>
      </c>
      <c r="I5394" s="28">
        <v>325000000</v>
      </c>
      <c r="J5394" s="28">
        <v>0</v>
      </c>
      <c r="K5394" s="28">
        <v>325000000</v>
      </c>
      <c r="L5394" s="29">
        <v>6</v>
      </c>
      <c r="M5394" s="29">
        <f>IFERROR(_xlfn.XLOOKUP($B5394,'Ownership Metrics'!$A:$A,'Ownership Metrics'!$B:$B),"")</f>
        <v>2.67</v>
      </c>
      <c r="N5394" s="28">
        <f>IFERROR(_xlfn.XLOOKUP($B5394,'Ownership Metrics'!$A:$A,'Ownership Metrics'!$C:$C),"")</f>
        <v>2850</v>
      </c>
      <c r="O5394" s="29">
        <f>IFERROR(_xlfn.XLOOKUP($B5394,'Ownership Metrics'!$A:$A,'Ownership Metrics'!$D:$D),"")</f>
        <v>43.83</v>
      </c>
      <c r="P5394" s="29">
        <f>IFERROR(_xlfn.XLOOKUP($B5394,'Ownership Metrics'!$A:$A,'Ownership Metrics'!$E:$E),"")</f>
        <v>78.12</v>
      </c>
      <c r="Q5394" s="30">
        <f>IFERROR(_xlfn.XLOOKUP($B5394,'Ownership Metrics'!$A:$A,'Ownership Metrics'!$F:$F),"")</f>
        <v>7</v>
      </c>
      <c r="R5394" s="30">
        <f>IFERROR(_xlfn.XLOOKUP($B5394,'Ownership Metrics'!$A:$A,'Ownership Metrics'!$G:$G),"")</f>
        <v>54</v>
      </c>
      <c r="S5394" s="27" t="str">
        <f>IFERROR(_xlfn.XLOOKUP($B5394,'Ownership Metrics'!$A:$A,'Ownership Metrics'!$H:$H),"")</f>
        <v>Terkonsentrasi</v>
      </c>
      <c r="T5394" s="27" t="str">
        <f>IFERROR(_xlfn.XLOOKUP($B5394,'Ownership Metrics'!$A:$A,'Ownership Metrics'!$I:$I),"")</f>
        <v>Sedang</v>
      </c>
      <c r="U5394" s="27">
        <f>IF(COUNTIFS($B$2:$B5394,$B5394,$D$2:$D5394,$D5394)=1,1,0)</f>
        <v>1</v>
      </c>
      <c r="V5394" s="27">
        <f t="shared" si="253"/>
        <v>6</v>
      </c>
      <c r="W5394" s="27">
        <f t="shared" si="254"/>
        <v>3</v>
      </c>
      <c r="X5394" s="27">
        <f t="shared" si="252"/>
        <v>5.9999994605999998</v>
      </c>
    </row>
    <row r="5395" spans="1:24" x14ac:dyDescent="0.25">
      <c r="A5395" s="26">
        <v>46265</v>
      </c>
      <c r="B5395" s="27" t="s">
        <v>10863</v>
      </c>
      <c r="C5395" s="27" t="s">
        <v>5551</v>
      </c>
      <c r="D5395" s="27" t="s">
        <v>5553</v>
      </c>
      <c r="E5395" s="27" t="s">
        <v>22</v>
      </c>
      <c r="F5395" s="27" t="s">
        <v>23</v>
      </c>
      <c r="G5395" s="27"/>
      <c r="H5395" s="27" t="s">
        <v>24</v>
      </c>
      <c r="I5395" s="28">
        <v>2374400000</v>
      </c>
      <c r="J5395" s="28">
        <v>0</v>
      </c>
      <c r="K5395" s="28">
        <v>2374400000</v>
      </c>
      <c r="L5395" s="29">
        <v>43.83</v>
      </c>
      <c r="M5395" s="29">
        <f>IFERROR(_xlfn.XLOOKUP($B5395,'Ownership Metrics'!$A:$A,'Ownership Metrics'!$B:$B),"")</f>
        <v>2.67</v>
      </c>
      <c r="N5395" s="28">
        <f>IFERROR(_xlfn.XLOOKUP($B5395,'Ownership Metrics'!$A:$A,'Ownership Metrics'!$C:$C),"")</f>
        <v>2850</v>
      </c>
      <c r="O5395" s="29">
        <f>IFERROR(_xlfn.XLOOKUP($B5395,'Ownership Metrics'!$A:$A,'Ownership Metrics'!$D:$D),"")</f>
        <v>43.83</v>
      </c>
      <c r="P5395" s="29">
        <f>IFERROR(_xlfn.XLOOKUP($B5395,'Ownership Metrics'!$A:$A,'Ownership Metrics'!$E:$E),"")</f>
        <v>78.12</v>
      </c>
      <c r="Q5395" s="30">
        <f>IFERROR(_xlfn.XLOOKUP($B5395,'Ownership Metrics'!$A:$A,'Ownership Metrics'!$F:$F),"")</f>
        <v>7</v>
      </c>
      <c r="R5395" s="30">
        <f>IFERROR(_xlfn.XLOOKUP($B5395,'Ownership Metrics'!$A:$A,'Ownership Metrics'!$G:$G),"")</f>
        <v>54</v>
      </c>
      <c r="S5395" s="27" t="str">
        <f>IFERROR(_xlfn.XLOOKUP($B5395,'Ownership Metrics'!$A:$A,'Ownership Metrics'!$H:$H),"")</f>
        <v>Terkonsentrasi</v>
      </c>
      <c r="T5395" s="27" t="str">
        <f>IFERROR(_xlfn.XLOOKUP($B5395,'Ownership Metrics'!$A:$A,'Ownership Metrics'!$I:$I),"")</f>
        <v>Sedang</v>
      </c>
      <c r="U5395" s="27">
        <f>IF(COUNTIFS($B$2:$B5395,$B5395,$D$2:$D5395,$D5395)=1,1,0)</f>
        <v>1</v>
      </c>
      <c r="V5395" s="27">
        <f t="shared" si="253"/>
        <v>43.83</v>
      </c>
      <c r="W5395" s="27">
        <f t="shared" si="254"/>
        <v>1</v>
      </c>
      <c r="X5395" s="27">
        <f t="shared" si="252"/>
        <v>43.829999460499998</v>
      </c>
    </row>
    <row r="5396" spans="1:24" x14ac:dyDescent="0.25">
      <c r="A5396" s="26">
        <v>46265</v>
      </c>
      <c r="B5396" s="27" t="s">
        <v>10863</v>
      </c>
      <c r="C5396" s="27" t="s">
        <v>5551</v>
      </c>
      <c r="D5396" s="27" t="s">
        <v>5554</v>
      </c>
      <c r="E5396" s="27" t="s">
        <v>22</v>
      </c>
      <c r="F5396" s="27" t="s">
        <v>32</v>
      </c>
      <c r="G5396" s="27"/>
      <c r="H5396" s="27" t="s">
        <v>64</v>
      </c>
      <c r="I5396" s="28">
        <v>240000000</v>
      </c>
      <c r="J5396" s="28">
        <v>0</v>
      </c>
      <c r="K5396" s="28">
        <v>240000000</v>
      </c>
      <c r="L5396" s="29">
        <v>4.43</v>
      </c>
      <c r="M5396" s="29">
        <f>IFERROR(_xlfn.XLOOKUP($B5396,'Ownership Metrics'!$A:$A,'Ownership Metrics'!$B:$B),"")</f>
        <v>2.67</v>
      </c>
      <c r="N5396" s="28">
        <f>IFERROR(_xlfn.XLOOKUP($B5396,'Ownership Metrics'!$A:$A,'Ownership Metrics'!$C:$C),"")</f>
        <v>2850</v>
      </c>
      <c r="O5396" s="29">
        <f>IFERROR(_xlfn.XLOOKUP($B5396,'Ownership Metrics'!$A:$A,'Ownership Metrics'!$D:$D),"")</f>
        <v>43.83</v>
      </c>
      <c r="P5396" s="29">
        <f>IFERROR(_xlfn.XLOOKUP($B5396,'Ownership Metrics'!$A:$A,'Ownership Metrics'!$E:$E),"")</f>
        <v>78.12</v>
      </c>
      <c r="Q5396" s="30">
        <f>IFERROR(_xlfn.XLOOKUP($B5396,'Ownership Metrics'!$A:$A,'Ownership Metrics'!$F:$F),"")</f>
        <v>7</v>
      </c>
      <c r="R5396" s="30">
        <f>IFERROR(_xlfn.XLOOKUP($B5396,'Ownership Metrics'!$A:$A,'Ownership Metrics'!$G:$G),"")</f>
        <v>54</v>
      </c>
      <c r="S5396" s="27" t="str">
        <f>IFERROR(_xlfn.XLOOKUP($B5396,'Ownership Metrics'!$A:$A,'Ownership Metrics'!$H:$H),"")</f>
        <v>Terkonsentrasi</v>
      </c>
      <c r="T5396" s="27" t="str">
        <f>IFERROR(_xlfn.XLOOKUP($B5396,'Ownership Metrics'!$A:$A,'Ownership Metrics'!$I:$I),"")</f>
        <v>Sedang</v>
      </c>
      <c r="U5396" s="27">
        <f>IF(COUNTIFS($B$2:$B5396,$B5396,$D$2:$D5396,$D5396)=1,1,0)</f>
        <v>1</v>
      </c>
      <c r="V5396" s="27">
        <f t="shared" si="253"/>
        <v>4.43</v>
      </c>
      <c r="W5396" s="27">
        <f t="shared" si="254"/>
        <v>6</v>
      </c>
      <c r="X5396" s="27">
        <f t="shared" si="252"/>
        <v>4.4299994603999995</v>
      </c>
    </row>
    <row r="5397" spans="1:24" x14ac:dyDescent="0.25">
      <c r="A5397" s="26">
        <v>46265</v>
      </c>
      <c r="B5397" s="27" t="s">
        <v>10863</v>
      </c>
      <c r="C5397" s="27" t="s">
        <v>5551</v>
      </c>
      <c r="D5397" s="27" t="s">
        <v>5555</v>
      </c>
      <c r="E5397" s="27" t="s">
        <v>22</v>
      </c>
      <c r="F5397" s="27" t="s">
        <v>32</v>
      </c>
      <c r="G5397" s="27"/>
      <c r="H5397" s="27" t="s">
        <v>64</v>
      </c>
      <c r="I5397" s="28">
        <v>265290553</v>
      </c>
      <c r="J5397" s="28">
        <v>0</v>
      </c>
      <c r="K5397" s="28">
        <v>265290553</v>
      </c>
      <c r="L5397" s="29">
        <v>4.9000000000000004</v>
      </c>
      <c r="M5397" s="29">
        <f>IFERROR(_xlfn.XLOOKUP($B5397,'Ownership Metrics'!$A:$A,'Ownership Metrics'!$B:$B),"")</f>
        <v>2.67</v>
      </c>
      <c r="N5397" s="28">
        <f>IFERROR(_xlfn.XLOOKUP($B5397,'Ownership Metrics'!$A:$A,'Ownership Metrics'!$C:$C),"")</f>
        <v>2850</v>
      </c>
      <c r="O5397" s="29">
        <f>IFERROR(_xlfn.XLOOKUP($B5397,'Ownership Metrics'!$A:$A,'Ownership Metrics'!$D:$D),"")</f>
        <v>43.83</v>
      </c>
      <c r="P5397" s="29">
        <f>IFERROR(_xlfn.XLOOKUP($B5397,'Ownership Metrics'!$A:$A,'Ownership Metrics'!$E:$E),"")</f>
        <v>78.12</v>
      </c>
      <c r="Q5397" s="30">
        <f>IFERROR(_xlfn.XLOOKUP($B5397,'Ownership Metrics'!$A:$A,'Ownership Metrics'!$F:$F),"")</f>
        <v>7</v>
      </c>
      <c r="R5397" s="30">
        <f>IFERROR(_xlfn.XLOOKUP($B5397,'Ownership Metrics'!$A:$A,'Ownership Metrics'!$G:$G),"")</f>
        <v>54</v>
      </c>
      <c r="S5397" s="27" t="str">
        <f>IFERROR(_xlfn.XLOOKUP($B5397,'Ownership Metrics'!$A:$A,'Ownership Metrics'!$H:$H),"")</f>
        <v>Terkonsentrasi</v>
      </c>
      <c r="T5397" s="27" t="str">
        <f>IFERROR(_xlfn.XLOOKUP($B5397,'Ownership Metrics'!$A:$A,'Ownership Metrics'!$I:$I),"")</f>
        <v>Sedang</v>
      </c>
      <c r="U5397" s="27">
        <f>IF(COUNTIFS($B$2:$B5397,$B5397,$D$2:$D5397,$D5397)=1,1,0)</f>
        <v>1</v>
      </c>
      <c r="V5397" s="27">
        <f t="shared" si="253"/>
        <v>4.9000000000000004</v>
      </c>
      <c r="W5397" s="27">
        <f t="shared" si="254"/>
        <v>5</v>
      </c>
      <c r="X5397" s="27">
        <f t="shared" si="252"/>
        <v>4.8999994603000001</v>
      </c>
    </row>
    <row r="5398" spans="1:24" x14ac:dyDescent="0.25">
      <c r="A5398" s="26">
        <v>46265</v>
      </c>
      <c r="B5398" s="27" t="s">
        <v>10863</v>
      </c>
      <c r="C5398" s="27" t="s">
        <v>5551</v>
      </c>
      <c r="D5398" s="27" t="s">
        <v>5556</v>
      </c>
      <c r="E5398" s="27" t="s">
        <v>22</v>
      </c>
      <c r="F5398" s="27" t="s">
        <v>32</v>
      </c>
      <c r="G5398" s="27"/>
      <c r="H5398" s="27" t="s">
        <v>64</v>
      </c>
      <c r="I5398" s="28">
        <v>1532385146</v>
      </c>
      <c r="J5398" s="28">
        <v>0</v>
      </c>
      <c r="K5398" s="28">
        <v>1532385146</v>
      </c>
      <c r="L5398" s="29">
        <v>28.29</v>
      </c>
      <c r="M5398" s="29">
        <f>IFERROR(_xlfn.XLOOKUP($B5398,'Ownership Metrics'!$A:$A,'Ownership Metrics'!$B:$B),"")</f>
        <v>2.67</v>
      </c>
      <c r="N5398" s="28">
        <f>IFERROR(_xlfn.XLOOKUP($B5398,'Ownership Metrics'!$A:$A,'Ownership Metrics'!$C:$C),"")</f>
        <v>2850</v>
      </c>
      <c r="O5398" s="29">
        <f>IFERROR(_xlfn.XLOOKUP($B5398,'Ownership Metrics'!$A:$A,'Ownership Metrics'!$D:$D),"")</f>
        <v>43.83</v>
      </c>
      <c r="P5398" s="29">
        <f>IFERROR(_xlfn.XLOOKUP($B5398,'Ownership Metrics'!$A:$A,'Ownership Metrics'!$E:$E),"")</f>
        <v>78.12</v>
      </c>
      <c r="Q5398" s="30">
        <f>IFERROR(_xlfn.XLOOKUP($B5398,'Ownership Metrics'!$A:$A,'Ownership Metrics'!$F:$F),"")</f>
        <v>7</v>
      </c>
      <c r="R5398" s="30">
        <f>IFERROR(_xlfn.XLOOKUP($B5398,'Ownership Metrics'!$A:$A,'Ownership Metrics'!$G:$G),"")</f>
        <v>54</v>
      </c>
      <c r="S5398" s="27" t="str">
        <f>IFERROR(_xlfn.XLOOKUP($B5398,'Ownership Metrics'!$A:$A,'Ownership Metrics'!$H:$H),"")</f>
        <v>Terkonsentrasi</v>
      </c>
      <c r="T5398" s="27" t="str">
        <f>IFERROR(_xlfn.XLOOKUP($B5398,'Ownership Metrics'!$A:$A,'Ownership Metrics'!$I:$I),"")</f>
        <v>Sedang</v>
      </c>
      <c r="U5398" s="27">
        <f>IF(COUNTIFS($B$2:$B5398,$B5398,$D$2:$D5398,$D5398)=1,1,0)</f>
        <v>1</v>
      </c>
      <c r="V5398" s="27">
        <f t="shared" si="253"/>
        <v>28.29</v>
      </c>
      <c r="W5398" s="27">
        <f t="shared" si="254"/>
        <v>2</v>
      </c>
      <c r="X5398" s="27">
        <f t="shared" si="252"/>
        <v>28.289999460200001</v>
      </c>
    </row>
    <row r="5399" spans="1:24" x14ac:dyDescent="0.25">
      <c r="A5399" s="26">
        <v>46265</v>
      </c>
      <c r="B5399" s="27" t="s">
        <v>10863</v>
      </c>
      <c r="C5399" s="27" t="s">
        <v>5551</v>
      </c>
      <c r="D5399" s="27" t="s">
        <v>5557</v>
      </c>
      <c r="E5399" s="27" t="s">
        <v>22</v>
      </c>
      <c r="F5399" s="27" t="s">
        <v>32</v>
      </c>
      <c r="G5399" s="27"/>
      <c r="H5399" s="27" t="s">
        <v>64</v>
      </c>
      <c r="I5399" s="28">
        <v>239399300</v>
      </c>
      <c r="J5399" s="28">
        <v>0</v>
      </c>
      <c r="K5399" s="28">
        <v>239399300</v>
      </c>
      <c r="L5399" s="29">
        <v>4.42</v>
      </c>
      <c r="M5399" s="29">
        <f>IFERROR(_xlfn.XLOOKUP($B5399,'Ownership Metrics'!$A:$A,'Ownership Metrics'!$B:$B),"")</f>
        <v>2.67</v>
      </c>
      <c r="N5399" s="28">
        <f>IFERROR(_xlfn.XLOOKUP($B5399,'Ownership Metrics'!$A:$A,'Ownership Metrics'!$C:$C),"")</f>
        <v>2850</v>
      </c>
      <c r="O5399" s="29">
        <f>IFERROR(_xlfn.XLOOKUP($B5399,'Ownership Metrics'!$A:$A,'Ownership Metrics'!$D:$D),"")</f>
        <v>43.83</v>
      </c>
      <c r="P5399" s="29">
        <f>IFERROR(_xlfn.XLOOKUP($B5399,'Ownership Metrics'!$A:$A,'Ownership Metrics'!$E:$E),"")</f>
        <v>78.12</v>
      </c>
      <c r="Q5399" s="30">
        <f>IFERROR(_xlfn.XLOOKUP($B5399,'Ownership Metrics'!$A:$A,'Ownership Metrics'!$F:$F),"")</f>
        <v>7</v>
      </c>
      <c r="R5399" s="30">
        <f>IFERROR(_xlfn.XLOOKUP($B5399,'Ownership Metrics'!$A:$A,'Ownership Metrics'!$G:$G),"")</f>
        <v>54</v>
      </c>
      <c r="S5399" s="27" t="str">
        <f>IFERROR(_xlfn.XLOOKUP($B5399,'Ownership Metrics'!$A:$A,'Ownership Metrics'!$H:$H),"")</f>
        <v>Terkonsentrasi</v>
      </c>
      <c r="T5399" s="27" t="str">
        <f>IFERROR(_xlfn.XLOOKUP($B5399,'Ownership Metrics'!$A:$A,'Ownership Metrics'!$I:$I),"")</f>
        <v>Sedang</v>
      </c>
      <c r="U5399" s="27">
        <f>IF(COUNTIFS($B$2:$B5399,$B5399,$D$2:$D5399,$D5399)=1,1,0)</f>
        <v>1</v>
      </c>
      <c r="V5399" s="27">
        <f t="shared" si="253"/>
        <v>4.42</v>
      </c>
      <c r="W5399" s="27">
        <f t="shared" si="254"/>
        <v>7</v>
      </c>
      <c r="X5399" s="27">
        <f t="shared" si="252"/>
        <v>4.4199994600999997</v>
      </c>
    </row>
    <row r="5400" spans="1:24" x14ac:dyDescent="0.25">
      <c r="A5400" s="26">
        <v>46265</v>
      </c>
      <c r="B5400" s="27" t="s">
        <v>10864</v>
      </c>
      <c r="C5400" s="27" t="s">
        <v>5559</v>
      </c>
      <c r="D5400" s="27" t="s">
        <v>425</v>
      </c>
      <c r="E5400" s="27" t="s">
        <v>98</v>
      </c>
      <c r="F5400" s="27" t="s">
        <v>23</v>
      </c>
      <c r="G5400" s="27"/>
      <c r="H5400" s="27" t="s">
        <v>24</v>
      </c>
      <c r="I5400" s="28">
        <v>105213200</v>
      </c>
      <c r="J5400" s="28">
        <v>7490437495</v>
      </c>
      <c r="K5400" s="28">
        <v>7595650695</v>
      </c>
      <c r="L5400" s="29">
        <v>65.930000000000007</v>
      </c>
      <c r="M5400" s="29">
        <f>IFERROR(_xlfn.XLOOKUP($B5400,'Ownership Metrics'!$A:$A,'Ownership Metrics'!$B:$B),"")</f>
        <v>32.53</v>
      </c>
      <c r="N5400" s="28">
        <f>IFERROR(_xlfn.XLOOKUP($B5400,'Ownership Metrics'!$A:$A,'Ownership Metrics'!$C:$C),"")</f>
        <v>4349</v>
      </c>
      <c r="O5400" s="29">
        <f>IFERROR(_xlfn.XLOOKUP($B5400,'Ownership Metrics'!$A:$A,'Ownership Metrics'!$D:$D),"")</f>
        <v>65.930000000000007</v>
      </c>
      <c r="P5400" s="29">
        <f>IFERROR(_xlfn.XLOOKUP($B5400,'Ownership Metrics'!$A:$A,'Ownership Metrics'!$E:$E),"")</f>
        <v>67.47</v>
      </c>
      <c r="Q5400" s="30">
        <f>IFERROR(_xlfn.XLOOKUP($B5400,'Ownership Metrics'!$A:$A,'Ownership Metrics'!$F:$F),"")</f>
        <v>2</v>
      </c>
      <c r="R5400" s="30">
        <f>IFERROR(_xlfn.XLOOKUP($B5400,'Ownership Metrics'!$A:$A,'Ownership Metrics'!$G:$G),"")</f>
        <v>62</v>
      </c>
      <c r="S5400" s="27" t="str">
        <f>IFERROR(_xlfn.XLOOKUP($B5400,'Ownership Metrics'!$A:$A,'Ownership Metrics'!$H:$H),"")</f>
        <v>Mayoritas</v>
      </c>
      <c r="T5400" s="27" t="str">
        <f>IFERROR(_xlfn.XLOOKUP($B5400,'Ownership Metrics'!$A:$A,'Ownership Metrics'!$I:$I),"")</f>
        <v>Tinggi</v>
      </c>
      <c r="U5400" s="27">
        <f>IF(COUNTIFS($B$2:$B5400,$B5400,$D$2:$D5400,$D5400)=1,1,0)</f>
        <v>1</v>
      </c>
      <c r="V5400" s="27">
        <f t="shared" si="253"/>
        <v>65.930000000000007</v>
      </c>
      <c r="W5400" s="27">
        <f t="shared" si="254"/>
        <v>1</v>
      </c>
      <c r="X5400" s="27">
        <f t="shared" si="252"/>
        <v>65.929999460000005</v>
      </c>
    </row>
    <row r="5401" spans="1:24" x14ac:dyDescent="0.25">
      <c r="A5401" s="26">
        <v>46265</v>
      </c>
      <c r="B5401" s="27" t="s">
        <v>10864</v>
      </c>
      <c r="C5401" s="27" t="s">
        <v>5559</v>
      </c>
      <c r="D5401" s="27" t="s">
        <v>43</v>
      </c>
      <c r="E5401" s="27" t="s">
        <v>44</v>
      </c>
      <c r="F5401" s="27" t="s">
        <v>23</v>
      </c>
      <c r="G5401" s="27"/>
      <c r="H5401" s="27" t="s">
        <v>24</v>
      </c>
      <c r="I5401" s="28">
        <v>177167100</v>
      </c>
      <c r="J5401" s="28">
        <v>0</v>
      </c>
      <c r="K5401" s="28">
        <v>177167100</v>
      </c>
      <c r="L5401" s="29">
        <v>1.54</v>
      </c>
      <c r="M5401" s="29">
        <f>IFERROR(_xlfn.XLOOKUP($B5401,'Ownership Metrics'!$A:$A,'Ownership Metrics'!$B:$B),"")</f>
        <v>32.53</v>
      </c>
      <c r="N5401" s="28">
        <f>IFERROR(_xlfn.XLOOKUP($B5401,'Ownership Metrics'!$A:$A,'Ownership Metrics'!$C:$C),"")</f>
        <v>4349</v>
      </c>
      <c r="O5401" s="29">
        <f>IFERROR(_xlfn.XLOOKUP($B5401,'Ownership Metrics'!$A:$A,'Ownership Metrics'!$D:$D),"")</f>
        <v>65.930000000000007</v>
      </c>
      <c r="P5401" s="29">
        <f>IFERROR(_xlfn.XLOOKUP($B5401,'Ownership Metrics'!$A:$A,'Ownership Metrics'!$E:$E),"")</f>
        <v>67.47</v>
      </c>
      <c r="Q5401" s="30">
        <f>IFERROR(_xlfn.XLOOKUP($B5401,'Ownership Metrics'!$A:$A,'Ownership Metrics'!$F:$F),"")</f>
        <v>2</v>
      </c>
      <c r="R5401" s="30">
        <f>IFERROR(_xlfn.XLOOKUP($B5401,'Ownership Metrics'!$A:$A,'Ownership Metrics'!$G:$G),"")</f>
        <v>62</v>
      </c>
      <c r="S5401" s="27" t="str">
        <f>IFERROR(_xlfn.XLOOKUP($B5401,'Ownership Metrics'!$A:$A,'Ownership Metrics'!$H:$H),"")</f>
        <v>Mayoritas</v>
      </c>
      <c r="T5401" s="27" t="str">
        <f>IFERROR(_xlfn.XLOOKUP($B5401,'Ownership Metrics'!$A:$A,'Ownership Metrics'!$I:$I),"")</f>
        <v>Tinggi</v>
      </c>
      <c r="U5401" s="27">
        <f>IF(COUNTIFS($B$2:$B5401,$B5401,$D$2:$D5401,$D5401)=1,1,0)</f>
        <v>1</v>
      </c>
      <c r="V5401" s="27">
        <f t="shared" si="253"/>
        <v>1.54</v>
      </c>
      <c r="W5401" s="27">
        <f t="shared" si="254"/>
        <v>2</v>
      </c>
      <c r="X5401" s="27">
        <f t="shared" si="252"/>
        <v>1.5399994599</v>
      </c>
    </row>
    <row r="5402" spans="1:24" x14ac:dyDescent="0.25">
      <c r="A5402" s="26">
        <v>46265</v>
      </c>
      <c r="B5402" s="27" t="s">
        <v>10865</v>
      </c>
      <c r="C5402" s="27" t="s">
        <v>5561</v>
      </c>
      <c r="D5402" s="27" t="s">
        <v>5562</v>
      </c>
      <c r="E5402" s="27" t="s">
        <v>22</v>
      </c>
      <c r="F5402" s="27" t="s">
        <v>23</v>
      </c>
      <c r="G5402" s="27"/>
      <c r="H5402" s="27" t="s">
        <v>24</v>
      </c>
      <c r="I5402" s="28">
        <v>0</v>
      </c>
      <c r="J5402" s="28">
        <v>625000000</v>
      </c>
      <c r="K5402" s="28">
        <v>625000000</v>
      </c>
      <c r="L5402" s="29">
        <v>41.67</v>
      </c>
      <c r="M5402" s="29">
        <f>IFERROR(_xlfn.XLOOKUP($B5402,'Ownership Metrics'!$A:$A,'Ownership Metrics'!$B:$B),"")</f>
        <v>23.22</v>
      </c>
      <c r="N5402" s="28">
        <f>IFERROR(_xlfn.XLOOKUP($B5402,'Ownership Metrics'!$A:$A,'Ownership Metrics'!$C:$C),"")</f>
        <v>2743</v>
      </c>
      <c r="O5402" s="29">
        <f>IFERROR(_xlfn.XLOOKUP($B5402,'Ownership Metrics'!$A:$A,'Ownership Metrics'!$D:$D),"")</f>
        <v>41.67</v>
      </c>
      <c r="P5402" s="29">
        <f>IFERROR(_xlfn.XLOOKUP($B5402,'Ownership Metrics'!$A:$A,'Ownership Metrics'!$E:$E),"")</f>
        <v>74.61</v>
      </c>
      <c r="Q5402" s="30">
        <f>IFERROR(_xlfn.XLOOKUP($B5402,'Ownership Metrics'!$A:$A,'Ownership Metrics'!$F:$F),"")</f>
        <v>5</v>
      </c>
      <c r="R5402" s="30">
        <f>IFERROR(_xlfn.XLOOKUP($B5402,'Ownership Metrics'!$A:$A,'Ownership Metrics'!$G:$G),"")</f>
        <v>54</v>
      </c>
      <c r="S5402" s="27" t="str">
        <f>IFERROR(_xlfn.XLOOKUP($B5402,'Ownership Metrics'!$A:$A,'Ownership Metrics'!$H:$H),"")</f>
        <v>Terkonsentrasi</v>
      </c>
      <c r="T5402" s="27" t="str">
        <f>IFERROR(_xlfn.XLOOKUP($B5402,'Ownership Metrics'!$A:$A,'Ownership Metrics'!$I:$I),"")</f>
        <v>Sedang</v>
      </c>
      <c r="U5402" s="27">
        <f>IF(COUNTIFS($B$2:$B5402,$B5402,$D$2:$D5402,$D5402)=1,1,0)</f>
        <v>1</v>
      </c>
      <c r="V5402" s="27">
        <f t="shared" si="253"/>
        <v>41.67</v>
      </c>
      <c r="W5402" s="27">
        <f t="shared" si="254"/>
        <v>1</v>
      </c>
      <c r="X5402" s="27">
        <f t="shared" si="252"/>
        <v>41.669999459800003</v>
      </c>
    </row>
    <row r="5403" spans="1:24" x14ac:dyDescent="0.25">
      <c r="A5403" s="26">
        <v>46265</v>
      </c>
      <c r="B5403" s="27" t="s">
        <v>10865</v>
      </c>
      <c r="C5403" s="27" t="s">
        <v>5561</v>
      </c>
      <c r="D5403" s="27" t="s">
        <v>5563</v>
      </c>
      <c r="E5403" s="27" t="s">
        <v>74</v>
      </c>
      <c r="F5403" s="27" t="s">
        <v>23</v>
      </c>
      <c r="G5403" s="27"/>
      <c r="H5403" s="27" t="s">
        <v>24</v>
      </c>
      <c r="I5403" s="28">
        <v>475000000</v>
      </c>
      <c r="J5403" s="28">
        <v>0</v>
      </c>
      <c r="K5403" s="28">
        <v>475000000</v>
      </c>
      <c r="L5403" s="29">
        <v>31.67</v>
      </c>
      <c r="M5403" s="29">
        <f>IFERROR(_xlfn.XLOOKUP($B5403,'Ownership Metrics'!$A:$A,'Ownership Metrics'!$B:$B),"")</f>
        <v>23.22</v>
      </c>
      <c r="N5403" s="28">
        <f>IFERROR(_xlfn.XLOOKUP($B5403,'Ownership Metrics'!$A:$A,'Ownership Metrics'!$C:$C),"")</f>
        <v>2743</v>
      </c>
      <c r="O5403" s="29">
        <f>IFERROR(_xlfn.XLOOKUP($B5403,'Ownership Metrics'!$A:$A,'Ownership Metrics'!$D:$D),"")</f>
        <v>41.67</v>
      </c>
      <c r="P5403" s="29">
        <f>IFERROR(_xlfn.XLOOKUP($B5403,'Ownership Metrics'!$A:$A,'Ownership Metrics'!$E:$E),"")</f>
        <v>74.61</v>
      </c>
      <c r="Q5403" s="30">
        <f>IFERROR(_xlfn.XLOOKUP($B5403,'Ownership Metrics'!$A:$A,'Ownership Metrics'!$F:$F),"")</f>
        <v>5</v>
      </c>
      <c r="R5403" s="30">
        <f>IFERROR(_xlfn.XLOOKUP($B5403,'Ownership Metrics'!$A:$A,'Ownership Metrics'!$G:$G),"")</f>
        <v>54</v>
      </c>
      <c r="S5403" s="27" t="str">
        <f>IFERROR(_xlfn.XLOOKUP($B5403,'Ownership Metrics'!$A:$A,'Ownership Metrics'!$H:$H),"")</f>
        <v>Terkonsentrasi</v>
      </c>
      <c r="T5403" s="27" t="str">
        <f>IFERROR(_xlfn.XLOOKUP($B5403,'Ownership Metrics'!$A:$A,'Ownership Metrics'!$I:$I),"")</f>
        <v>Sedang</v>
      </c>
      <c r="U5403" s="27">
        <f>IF(COUNTIFS($B$2:$B5403,$B5403,$D$2:$D5403,$D5403)=1,1,0)</f>
        <v>1</v>
      </c>
      <c r="V5403" s="27">
        <f t="shared" si="253"/>
        <v>31.67</v>
      </c>
      <c r="W5403" s="27">
        <f t="shared" si="254"/>
        <v>2</v>
      </c>
      <c r="X5403" s="27">
        <f t="shared" si="252"/>
        <v>31.669999459700001</v>
      </c>
    </row>
    <row r="5404" spans="1:24" x14ac:dyDescent="0.25">
      <c r="A5404" s="26">
        <v>46265</v>
      </c>
      <c r="B5404" s="27" t="s">
        <v>10865</v>
      </c>
      <c r="C5404" s="27" t="s">
        <v>5561</v>
      </c>
      <c r="D5404" s="27" t="s">
        <v>5262</v>
      </c>
      <c r="E5404" s="27" t="s">
        <v>35</v>
      </c>
      <c r="F5404" s="27" t="s">
        <v>23</v>
      </c>
      <c r="G5404" s="27" t="s">
        <v>36</v>
      </c>
      <c r="H5404" s="27" t="s">
        <v>24</v>
      </c>
      <c r="I5404" s="28">
        <v>15430800</v>
      </c>
      <c r="J5404" s="28">
        <v>0</v>
      </c>
      <c r="K5404" s="28">
        <v>15430800</v>
      </c>
      <c r="L5404" s="29">
        <v>1.03</v>
      </c>
      <c r="M5404" s="29">
        <f>IFERROR(_xlfn.XLOOKUP($B5404,'Ownership Metrics'!$A:$A,'Ownership Metrics'!$B:$B),"")</f>
        <v>23.22</v>
      </c>
      <c r="N5404" s="28">
        <f>IFERROR(_xlfn.XLOOKUP($B5404,'Ownership Metrics'!$A:$A,'Ownership Metrics'!$C:$C),"")</f>
        <v>2743</v>
      </c>
      <c r="O5404" s="29">
        <f>IFERROR(_xlfn.XLOOKUP($B5404,'Ownership Metrics'!$A:$A,'Ownership Metrics'!$D:$D),"")</f>
        <v>41.67</v>
      </c>
      <c r="P5404" s="29">
        <f>IFERROR(_xlfn.XLOOKUP($B5404,'Ownership Metrics'!$A:$A,'Ownership Metrics'!$E:$E),"")</f>
        <v>74.61</v>
      </c>
      <c r="Q5404" s="30">
        <f>IFERROR(_xlfn.XLOOKUP($B5404,'Ownership Metrics'!$A:$A,'Ownership Metrics'!$F:$F),"")</f>
        <v>5</v>
      </c>
      <c r="R5404" s="30">
        <f>IFERROR(_xlfn.XLOOKUP($B5404,'Ownership Metrics'!$A:$A,'Ownership Metrics'!$G:$G),"")</f>
        <v>54</v>
      </c>
      <c r="S5404" s="27" t="str">
        <f>IFERROR(_xlfn.XLOOKUP($B5404,'Ownership Metrics'!$A:$A,'Ownership Metrics'!$H:$H),"")</f>
        <v>Terkonsentrasi</v>
      </c>
      <c r="T5404" s="27" t="str">
        <f>IFERROR(_xlfn.XLOOKUP($B5404,'Ownership Metrics'!$A:$A,'Ownership Metrics'!$I:$I),"")</f>
        <v>Sedang</v>
      </c>
      <c r="U5404" s="27">
        <f>IF(COUNTIFS($B$2:$B5404,$B5404,$D$2:$D5404,$D5404)=1,1,0)</f>
        <v>1</v>
      </c>
      <c r="V5404" s="27">
        <f t="shared" si="253"/>
        <v>1.03</v>
      </c>
      <c r="W5404" s="27">
        <f t="shared" si="254"/>
        <v>5</v>
      </c>
      <c r="X5404" s="27">
        <f t="shared" si="252"/>
        <v>1.0299994595999999</v>
      </c>
    </row>
    <row r="5405" spans="1:24" x14ac:dyDescent="0.25">
      <c r="A5405" s="26">
        <v>46265</v>
      </c>
      <c r="B5405" s="27" t="s">
        <v>10865</v>
      </c>
      <c r="C5405" s="27" t="s">
        <v>5561</v>
      </c>
      <c r="D5405" s="27" t="s">
        <v>5564</v>
      </c>
      <c r="E5405" s="27" t="s">
        <v>35</v>
      </c>
      <c r="F5405" s="27" t="s">
        <v>23</v>
      </c>
      <c r="G5405" s="27" t="s">
        <v>36</v>
      </c>
      <c r="H5405" s="27" t="s">
        <v>24</v>
      </c>
      <c r="I5405" s="28">
        <v>19000000</v>
      </c>
      <c r="J5405" s="28">
        <v>0</v>
      </c>
      <c r="K5405" s="28">
        <v>19000000</v>
      </c>
      <c r="L5405" s="29">
        <v>1.27</v>
      </c>
      <c r="M5405" s="29">
        <f>IFERROR(_xlfn.XLOOKUP($B5405,'Ownership Metrics'!$A:$A,'Ownership Metrics'!$B:$B),"")</f>
        <v>23.22</v>
      </c>
      <c r="N5405" s="28">
        <f>IFERROR(_xlfn.XLOOKUP($B5405,'Ownership Metrics'!$A:$A,'Ownership Metrics'!$C:$C),"")</f>
        <v>2743</v>
      </c>
      <c r="O5405" s="29">
        <f>IFERROR(_xlfn.XLOOKUP($B5405,'Ownership Metrics'!$A:$A,'Ownership Metrics'!$D:$D),"")</f>
        <v>41.67</v>
      </c>
      <c r="P5405" s="29">
        <f>IFERROR(_xlfn.XLOOKUP($B5405,'Ownership Metrics'!$A:$A,'Ownership Metrics'!$E:$E),"")</f>
        <v>74.61</v>
      </c>
      <c r="Q5405" s="30">
        <f>IFERROR(_xlfn.XLOOKUP($B5405,'Ownership Metrics'!$A:$A,'Ownership Metrics'!$F:$F),"")</f>
        <v>5</v>
      </c>
      <c r="R5405" s="30">
        <f>IFERROR(_xlfn.XLOOKUP($B5405,'Ownership Metrics'!$A:$A,'Ownership Metrics'!$G:$G),"")</f>
        <v>54</v>
      </c>
      <c r="S5405" s="27" t="str">
        <f>IFERROR(_xlfn.XLOOKUP($B5405,'Ownership Metrics'!$A:$A,'Ownership Metrics'!$H:$H),"")</f>
        <v>Terkonsentrasi</v>
      </c>
      <c r="T5405" s="27" t="str">
        <f>IFERROR(_xlfn.XLOOKUP($B5405,'Ownership Metrics'!$A:$A,'Ownership Metrics'!$I:$I),"")</f>
        <v>Sedang</v>
      </c>
      <c r="U5405" s="27">
        <f>IF(COUNTIFS($B$2:$B5405,$B5405,$D$2:$D5405,$D5405)=1,1,0)</f>
        <v>1</v>
      </c>
      <c r="V5405" s="27">
        <f t="shared" si="253"/>
        <v>1.27</v>
      </c>
      <c r="W5405" s="27">
        <f t="shared" si="254"/>
        <v>3</v>
      </c>
      <c r="X5405" s="27">
        <f t="shared" si="252"/>
        <v>1.2699994594999999</v>
      </c>
    </row>
    <row r="5406" spans="1:24" x14ac:dyDescent="0.25">
      <c r="A5406" s="26">
        <v>46265</v>
      </c>
      <c r="B5406" s="27" t="s">
        <v>10865</v>
      </c>
      <c r="C5406" s="27" t="s">
        <v>5561</v>
      </c>
      <c r="D5406" s="27" t="s">
        <v>5565</v>
      </c>
      <c r="E5406" s="27" t="s">
        <v>35</v>
      </c>
      <c r="F5406" s="27" t="s">
        <v>23</v>
      </c>
      <c r="G5406" s="27" t="s">
        <v>36</v>
      </c>
      <c r="H5406" s="27" t="s">
        <v>24</v>
      </c>
      <c r="I5406" s="28">
        <v>17044800</v>
      </c>
      <c r="J5406" s="28">
        <v>0</v>
      </c>
      <c r="K5406" s="28">
        <v>17044800</v>
      </c>
      <c r="L5406" s="29">
        <v>1.1399999999999999</v>
      </c>
      <c r="M5406" s="29">
        <f>IFERROR(_xlfn.XLOOKUP($B5406,'Ownership Metrics'!$A:$A,'Ownership Metrics'!$B:$B),"")</f>
        <v>23.22</v>
      </c>
      <c r="N5406" s="28">
        <f>IFERROR(_xlfn.XLOOKUP($B5406,'Ownership Metrics'!$A:$A,'Ownership Metrics'!$C:$C),"")</f>
        <v>2743</v>
      </c>
      <c r="O5406" s="29">
        <f>IFERROR(_xlfn.XLOOKUP($B5406,'Ownership Metrics'!$A:$A,'Ownership Metrics'!$D:$D),"")</f>
        <v>41.67</v>
      </c>
      <c r="P5406" s="29">
        <f>IFERROR(_xlfn.XLOOKUP($B5406,'Ownership Metrics'!$A:$A,'Ownership Metrics'!$E:$E),"")</f>
        <v>74.61</v>
      </c>
      <c r="Q5406" s="30">
        <f>IFERROR(_xlfn.XLOOKUP($B5406,'Ownership Metrics'!$A:$A,'Ownership Metrics'!$F:$F),"")</f>
        <v>5</v>
      </c>
      <c r="R5406" s="30">
        <f>IFERROR(_xlfn.XLOOKUP($B5406,'Ownership Metrics'!$A:$A,'Ownership Metrics'!$G:$G),"")</f>
        <v>54</v>
      </c>
      <c r="S5406" s="27" t="str">
        <f>IFERROR(_xlfn.XLOOKUP($B5406,'Ownership Metrics'!$A:$A,'Ownership Metrics'!$H:$H),"")</f>
        <v>Terkonsentrasi</v>
      </c>
      <c r="T5406" s="27" t="str">
        <f>IFERROR(_xlfn.XLOOKUP($B5406,'Ownership Metrics'!$A:$A,'Ownership Metrics'!$I:$I),"")</f>
        <v>Sedang</v>
      </c>
      <c r="U5406" s="27">
        <f>IF(COUNTIFS($B$2:$B5406,$B5406,$D$2:$D5406,$D5406)=1,1,0)</f>
        <v>1</v>
      </c>
      <c r="V5406" s="27">
        <f t="shared" si="253"/>
        <v>1.1399999999999999</v>
      </c>
      <c r="W5406" s="27">
        <f t="shared" si="254"/>
        <v>4</v>
      </c>
      <c r="X5406" s="27">
        <f t="shared" si="252"/>
        <v>1.1399994593999998</v>
      </c>
    </row>
    <row r="5407" spans="1:24" x14ac:dyDescent="0.25">
      <c r="A5407" s="26">
        <v>46265</v>
      </c>
      <c r="B5407" s="27" t="s">
        <v>10866</v>
      </c>
      <c r="C5407" s="27" t="s">
        <v>5567</v>
      </c>
      <c r="D5407" s="27" t="s">
        <v>5568</v>
      </c>
      <c r="E5407" s="27" t="s">
        <v>22</v>
      </c>
      <c r="F5407" s="27" t="s">
        <v>23</v>
      </c>
      <c r="G5407" s="27"/>
      <c r="H5407" s="27" t="s">
        <v>24</v>
      </c>
      <c r="I5407" s="28">
        <v>6429000</v>
      </c>
      <c r="J5407" s="28">
        <v>0</v>
      </c>
      <c r="K5407" s="28">
        <v>6429000</v>
      </c>
      <c r="L5407" s="29">
        <v>1.17</v>
      </c>
      <c r="M5407" s="29">
        <f>IFERROR(_xlfn.XLOOKUP($B5407,'Ownership Metrics'!$A:$A,'Ownership Metrics'!$B:$B),"")</f>
        <v>11.29</v>
      </c>
      <c r="N5407" s="28">
        <f>IFERROR(_xlfn.XLOOKUP($B5407,'Ownership Metrics'!$A:$A,'Ownership Metrics'!$C:$C),"")</f>
        <v>6713</v>
      </c>
      <c r="O5407" s="29">
        <f>IFERROR(_xlfn.XLOOKUP($B5407,'Ownership Metrics'!$A:$A,'Ownership Metrics'!$D:$D),"")</f>
        <v>81.819999999999993</v>
      </c>
      <c r="P5407" s="29">
        <f>IFERROR(_xlfn.XLOOKUP($B5407,'Ownership Metrics'!$A:$A,'Ownership Metrics'!$E:$E),"")</f>
        <v>87.54</v>
      </c>
      <c r="Q5407" s="30">
        <f>IFERROR(_xlfn.XLOOKUP($B5407,'Ownership Metrics'!$A:$A,'Ownership Metrics'!$F:$F),"")</f>
        <v>4</v>
      </c>
      <c r="R5407" s="30">
        <f>IFERROR(_xlfn.XLOOKUP($B5407,'Ownership Metrics'!$A:$A,'Ownership Metrics'!$G:$G),"")</f>
        <v>78</v>
      </c>
      <c r="S5407" s="27" t="str">
        <f>IFERROR(_xlfn.XLOOKUP($B5407,'Ownership Metrics'!$A:$A,'Ownership Metrics'!$H:$H),"")</f>
        <v>Mayoritas</v>
      </c>
      <c r="T5407" s="27" t="str">
        <f>IFERROR(_xlfn.XLOOKUP($B5407,'Ownership Metrics'!$A:$A,'Ownership Metrics'!$I:$I),"")</f>
        <v>Tinggi</v>
      </c>
      <c r="U5407" s="27">
        <f>IF(COUNTIFS($B$2:$B5407,$B5407,$D$2:$D5407,$D5407)=1,1,0)</f>
        <v>1</v>
      </c>
      <c r="V5407" s="27">
        <f t="shared" si="253"/>
        <v>1.17</v>
      </c>
      <c r="W5407" s="27">
        <f t="shared" si="254"/>
        <v>4</v>
      </c>
      <c r="X5407" s="27">
        <f t="shared" si="252"/>
        <v>1.1699994592999998</v>
      </c>
    </row>
    <row r="5408" spans="1:24" x14ac:dyDescent="0.25">
      <c r="A5408" s="26">
        <v>46265</v>
      </c>
      <c r="B5408" s="27" t="s">
        <v>10866</v>
      </c>
      <c r="C5408" s="27" t="s">
        <v>5567</v>
      </c>
      <c r="D5408" s="27" t="s">
        <v>208</v>
      </c>
      <c r="E5408" s="27" t="s">
        <v>44</v>
      </c>
      <c r="F5408" s="27" t="s">
        <v>23</v>
      </c>
      <c r="G5408" s="27"/>
      <c r="H5408" s="27" t="s">
        <v>24</v>
      </c>
      <c r="I5408" s="28">
        <v>12675100</v>
      </c>
      <c r="J5408" s="28">
        <v>0</v>
      </c>
      <c r="K5408" s="28">
        <v>12675100</v>
      </c>
      <c r="L5408" s="29">
        <v>2.2999999999999998</v>
      </c>
      <c r="M5408" s="29">
        <f>IFERROR(_xlfn.XLOOKUP($B5408,'Ownership Metrics'!$A:$A,'Ownership Metrics'!$B:$B),"")</f>
        <v>11.29</v>
      </c>
      <c r="N5408" s="28">
        <f>IFERROR(_xlfn.XLOOKUP($B5408,'Ownership Metrics'!$A:$A,'Ownership Metrics'!$C:$C),"")</f>
        <v>6713</v>
      </c>
      <c r="O5408" s="29">
        <f>IFERROR(_xlfn.XLOOKUP($B5408,'Ownership Metrics'!$A:$A,'Ownership Metrics'!$D:$D),"")</f>
        <v>81.819999999999993</v>
      </c>
      <c r="P5408" s="29">
        <f>IFERROR(_xlfn.XLOOKUP($B5408,'Ownership Metrics'!$A:$A,'Ownership Metrics'!$E:$E),"")</f>
        <v>87.54</v>
      </c>
      <c r="Q5408" s="30">
        <f>IFERROR(_xlfn.XLOOKUP($B5408,'Ownership Metrics'!$A:$A,'Ownership Metrics'!$F:$F),"")</f>
        <v>4</v>
      </c>
      <c r="R5408" s="30">
        <f>IFERROR(_xlfn.XLOOKUP($B5408,'Ownership Metrics'!$A:$A,'Ownership Metrics'!$G:$G),"")</f>
        <v>78</v>
      </c>
      <c r="S5408" s="27" t="str">
        <f>IFERROR(_xlfn.XLOOKUP($B5408,'Ownership Metrics'!$A:$A,'Ownership Metrics'!$H:$H),"")</f>
        <v>Mayoritas</v>
      </c>
      <c r="T5408" s="27" t="str">
        <f>IFERROR(_xlfn.XLOOKUP($B5408,'Ownership Metrics'!$A:$A,'Ownership Metrics'!$I:$I),"")</f>
        <v>Tinggi</v>
      </c>
      <c r="U5408" s="27">
        <f>IF(COUNTIFS($B$2:$B5408,$B5408,$D$2:$D5408,$D5408)=1,1,0)</f>
        <v>1</v>
      </c>
      <c r="V5408" s="27">
        <f t="shared" si="253"/>
        <v>2.2999999999999998</v>
      </c>
      <c r="W5408" s="27">
        <f t="shared" si="254"/>
        <v>3</v>
      </c>
      <c r="X5408" s="27">
        <f t="shared" si="252"/>
        <v>2.2999994591999999</v>
      </c>
    </row>
    <row r="5409" spans="1:24" x14ac:dyDescent="0.25">
      <c r="A5409" s="26">
        <v>46265</v>
      </c>
      <c r="B5409" s="27" t="s">
        <v>10866</v>
      </c>
      <c r="C5409" s="27" t="s">
        <v>5567</v>
      </c>
      <c r="D5409" s="27" t="s">
        <v>5569</v>
      </c>
      <c r="E5409" s="27"/>
      <c r="F5409" s="27"/>
      <c r="G5409" s="27"/>
      <c r="H5409" s="27"/>
      <c r="I5409" s="28">
        <v>0</v>
      </c>
      <c r="J5409" s="28">
        <v>450165300</v>
      </c>
      <c r="K5409" s="28">
        <v>450165300</v>
      </c>
      <c r="L5409" s="29">
        <v>81.819999999999993</v>
      </c>
      <c r="M5409" s="29">
        <f>IFERROR(_xlfn.XLOOKUP($B5409,'Ownership Metrics'!$A:$A,'Ownership Metrics'!$B:$B),"")</f>
        <v>11.29</v>
      </c>
      <c r="N5409" s="28">
        <f>IFERROR(_xlfn.XLOOKUP($B5409,'Ownership Metrics'!$A:$A,'Ownership Metrics'!$C:$C),"")</f>
        <v>6713</v>
      </c>
      <c r="O5409" s="29">
        <f>IFERROR(_xlfn.XLOOKUP($B5409,'Ownership Metrics'!$A:$A,'Ownership Metrics'!$D:$D),"")</f>
        <v>81.819999999999993</v>
      </c>
      <c r="P5409" s="29">
        <f>IFERROR(_xlfn.XLOOKUP($B5409,'Ownership Metrics'!$A:$A,'Ownership Metrics'!$E:$E),"")</f>
        <v>87.54</v>
      </c>
      <c r="Q5409" s="30">
        <f>IFERROR(_xlfn.XLOOKUP($B5409,'Ownership Metrics'!$A:$A,'Ownership Metrics'!$F:$F),"")</f>
        <v>4</v>
      </c>
      <c r="R5409" s="30">
        <f>IFERROR(_xlfn.XLOOKUP($B5409,'Ownership Metrics'!$A:$A,'Ownership Metrics'!$G:$G),"")</f>
        <v>78</v>
      </c>
      <c r="S5409" s="27" t="str">
        <f>IFERROR(_xlfn.XLOOKUP($B5409,'Ownership Metrics'!$A:$A,'Ownership Metrics'!$H:$H),"")</f>
        <v>Mayoritas</v>
      </c>
      <c r="T5409" s="27" t="str">
        <f>IFERROR(_xlfn.XLOOKUP($B5409,'Ownership Metrics'!$A:$A,'Ownership Metrics'!$I:$I),"")</f>
        <v>Tinggi</v>
      </c>
      <c r="U5409" s="27">
        <f>IF(COUNTIFS($B$2:$B5409,$B5409,$D$2:$D5409,$D5409)=1,1,0)</f>
        <v>1</v>
      </c>
      <c r="V5409" s="27">
        <f t="shared" si="253"/>
        <v>81.819999999999993</v>
      </c>
      <c r="W5409" s="27">
        <f t="shared" si="254"/>
        <v>1</v>
      </c>
      <c r="X5409" s="27">
        <f t="shared" si="252"/>
        <v>81.819999459099989</v>
      </c>
    </row>
    <row r="5410" spans="1:24" x14ac:dyDescent="0.25">
      <c r="A5410" s="26">
        <v>46265</v>
      </c>
      <c r="B5410" s="27" t="s">
        <v>10866</v>
      </c>
      <c r="C5410" s="27" t="s">
        <v>5567</v>
      </c>
      <c r="D5410" s="27" t="s">
        <v>148</v>
      </c>
      <c r="E5410" s="27" t="s">
        <v>149</v>
      </c>
      <c r="F5410" s="27" t="s">
        <v>32</v>
      </c>
      <c r="G5410" s="27"/>
      <c r="H5410" s="27" t="s">
        <v>64</v>
      </c>
      <c r="I5410" s="28">
        <v>18832600</v>
      </c>
      <c r="J5410" s="28">
        <v>0</v>
      </c>
      <c r="K5410" s="28">
        <v>18832600</v>
      </c>
      <c r="L5410" s="29">
        <v>3.42</v>
      </c>
      <c r="M5410" s="29">
        <f>IFERROR(_xlfn.XLOOKUP($B5410,'Ownership Metrics'!$A:$A,'Ownership Metrics'!$B:$B),"")</f>
        <v>11.29</v>
      </c>
      <c r="N5410" s="28">
        <f>IFERROR(_xlfn.XLOOKUP($B5410,'Ownership Metrics'!$A:$A,'Ownership Metrics'!$C:$C),"")</f>
        <v>6713</v>
      </c>
      <c r="O5410" s="29">
        <f>IFERROR(_xlfn.XLOOKUP($B5410,'Ownership Metrics'!$A:$A,'Ownership Metrics'!$D:$D),"")</f>
        <v>81.819999999999993</v>
      </c>
      <c r="P5410" s="29">
        <f>IFERROR(_xlfn.XLOOKUP($B5410,'Ownership Metrics'!$A:$A,'Ownership Metrics'!$E:$E),"")</f>
        <v>87.54</v>
      </c>
      <c r="Q5410" s="30">
        <f>IFERROR(_xlfn.XLOOKUP($B5410,'Ownership Metrics'!$A:$A,'Ownership Metrics'!$F:$F),"")</f>
        <v>4</v>
      </c>
      <c r="R5410" s="30">
        <f>IFERROR(_xlfn.XLOOKUP($B5410,'Ownership Metrics'!$A:$A,'Ownership Metrics'!$G:$G),"")</f>
        <v>78</v>
      </c>
      <c r="S5410" s="27" t="str">
        <f>IFERROR(_xlfn.XLOOKUP($B5410,'Ownership Metrics'!$A:$A,'Ownership Metrics'!$H:$H),"")</f>
        <v>Mayoritas</v>
      </c>
      <c r="T5410" s="27" t="str">
        <f>IFERROR(_xlfn.XLOOKUP($B5410,'Ownership Metrics'!$A:$A,'Ownership Metrics'!$I:$I),"")</f>
        <v>Tinggi</v>
      </c>
      <c r="U5410" s="27">
        <f>IF(COUNTIFS($B$2:$B5410,$B5410,$D$2:$D5410,$D5410)=1,1,0)</f>
        <v>1</v>
      </c>
      <c r="V5410" s="27">
        <f t="shared" si="253"/>
        <v>3.42</v>
      </c>
      <c r="W5410" s="27">
        <f t="shared" si="254"/>
        <v>2</v>
      </c>
      <c r="X5410" s="27">
        <f t="shared" si="252"/>
        <v>3.419999459</v>
      </c>
    </row>
    <row r="5411" spans="1:24" x14ac:dyDescent="0.25">
      <c r="A5411" s="26">
        <v>46265</v>
      </c>
      <c r="B5411" s="27" t="s">
        <v>10867</v>
      </c>
      <c r="C5411" s="27" t="s">
        <v>5571</v>
      </c>
      <c r="D5411" s="27" t="s">
        <v>5572</v>
      </c>
      <c r="E5411" s="27" t="s">
        <v>22</v>
      </c>
      <c r="F5411" s="27" t="s">
        <v>23</v>
      </c>
      <c r="G5411" s="27"/>
      <c r="H5411" s="27" t="s">
        <v>24</v>
      </c>
      <c r="I5411" s="28">
        <v>0</v>
      </c>
      <c r="J5411" s="28">
        <v>2298124000</v>
      </c>
      <c r="K5411" s="28">
        <v>2298124000</v>
      </c>
      <c r="L5411" s="29">
        <v>72.510000000000005</v>
      </c>
      <c r="M5411" s="29">
        <f>IFERROR(_xlfn.XLOOKUP($B5411,'Ownership Metrics'!$A:$A,'Ownership Metrics'!$B:$B),"")</f>
        <v>21.62</v>
      </c>
      <c r="N5411" s="28">
        <f>IFERROR(_xlfn.XLOOKUP($B5411,'Ownership Metrics'!$A:$A,'Ownership Metrics'!$C:$C),"")</f>
        <v>5270</v>
      </c>
      <c r="O5411" s="29">
        <f>IFERROR(_xlfn.XLOOKUP($B5411,'Ownership Metrics'!$A:$A,'Ownership Metrics'!$D:$D),"")</f>
        <v>72.510000000000005</v>
      </c>
      <c r="P5411" s="29">
        <f>IFERROR(_xlfn.XLOOKUP($B5411,'Ownership Metrics'!$A:$A,'Ownership Metrics'!$E:$E),"")</f>
        <v>77.040000000000006</v>
      </c>
      <c r="Q5411" s="30">
        <f>IFERROR(_xlfn.XLOOKUP($B5411,'Ownership Metrics'!$A:$A,'Ownership Metrics'!$F:$F),"")</f>
        <v>4</v>
      </c>
      <c r="R5411" s="30">
        <f>IFERROR(_xlfn.XLOOKUP($B5411,'Ownership Metrics'!$A:$A,'Ownership Metrics'!$G:$G),"")</f>
        <v>68</v>
      </c>
      <c r="S5411" s="27" t="str">
        <f>IFERROR(_xlfn.XLOOKUP($B5411,'Ownership Metrics'!$A:$A,'Ownership Metrics'!$H:$H),"")</f>
        <v>Mayoritas</v>
      </c>
      <c r="T5411" s="27" t="str">
        <f>IFERROR(_xlfn.XLOOKUP($B5411,'Ownership Metrics'!$A:$A,'Ownership Metrics'!$I:$I),"")</f>
        <v>Tinggi</v>
      </c>
      <c r="U5411" s="27">
        <f>IF(COUNTIFS($B$2:$B5411,$B5411,$D$2:$D5411,$D5411)=1,1,0)</f>
        <v>1</v>
      </c>
      <c r="V5411" s="27">
        <f t="shared" si="253"/>
        <v>72.510000000000005</v>
      </c>
      <c r="W5411" s="27">
        <f t="shared" si="254"/>
        <v>1</v>
      </c>
      <c r="X5411" s="27">
        <f t="shared" si="252"/>
        <v>72.509999458900012</v>
      </c>
    </row>
    <row r="5412" spans="1:24" x14ac:dyDescent="0.25">
      <c r="A5412" s="26">
        <v>46265</v>
      </c>
      <c r="B5412" s="27" t="s">
        <v>10867</v>
      </c>
      <c r="C5412" s="27" t="s">
        <v>5571</v>
      </c>
      <c r="D5412" s="27" t="s">
        <v>5573</v>
      </c>
      <c r="E5412" s="27" t="s">
        <v>51</v>
      </c>
      <c r="F5412" s="27" t="s">
        <v>23</v>
      </c>
      <c r="G5412" s="27"/>
      <c r="H5412" s="27" t="s">
        <v>24</v>
      </c>
      <c r="I5412" s="28">
        <v>42548300</v>
      </c>
      <c r="J5412" s="28">
        <v>0</v>
      </c>
      <c r="K5412" s="28">
        <v>42548300</v>
      </c>
      <c r="L5412" s="29">
        <v>1.34</v>
      </c>
      <c r="M5412" s="29">
        <f>IFERROR(_xlfn.XLOOKUP($B5412,'Ownership Metrics'!$A:$A,'Ownership Metrics'!$B:$B),"")</f>
        <v>21.62</v>
      </c>
      <c r="N5412" s="28">
        <f>IFERROR(_xlfn.XLOOKUP($B5412,'Ownership Metrics'!$A:$A,'Ownership Metrics'!$C:$C),"")</f>
        <v>5270</v>
      </c>
      <c r="O5412" s="29">
        <f>IFERROR(_xlfn.XLOOKUP($B5412,'Ownership Metrics'!$A:$A,'Ownership Metrics'!$D:$D),"")</f>
        <v>72.510000000000005</v>
      </c>
      <c r="P5412" s="29">
        <f>IFERROR(_xlfn.XLOOKUP($B5412,'Ownership Metrics'!$A:$A,'Ownership Metrics'!$E:$E),"")</f>
        <v>77.040000000000006</v>
      </c>
      <c r="Q5412" s="30">
        <f>IFERROR(_xlfn.XLOOKUP($B5412,'Ownership Metrics'!$A:$A,'Ownership Metrics'!$F:$F),"")</f>
        <v>4</v>
      </c>
      <c r="R5412" s="30">
        <f>IFERROR(_xlfn.XLOOKUP($B5412,'Ownership Metrics'!$A:$A,'Ownership Metrics'!$G:$G),"")</f>
        <v>68</v>
      </c>
      <c r="S5412" s="27" t="str">
        <f>IFERROR(_xlfn.XLOOKUP($B5412,'Ownership Metrics'!$A:$A,'Ownership Metrics'!$H:$H),"")</f>
        <v>Mayoritas</v>
      </c>
      <c r="T5412" s="27" t="str">
        <f>IFERROR(_xlfn.XLOOKUP($B5412,'Ownership Metrics'!$A:$A,'Ownership Metrics'!$I:$I),"")</f>
        <v>Tinggi</v>
      </c>
      <c r="U5412" s="27">
        <f>IF(COUNTIFS($B$2:$B5412,$B5412,$D$2:$D5412,$D5412)=1,1,0)</f>
        <v>1</v>
      </c>
      <c r="V5412" s="27">
        <f t="shared" si="253"/>
        <v>1.34</v>
      </c>
      <c r="W5412" s="27">
        <f t="shared" si="254"/>
        <v>4</v>
      </c>
      <c r="X5412" s="27">
        <f t="shared" si="252"/>
        <v>1.3399994588000002</v>
      </c>
    </row>
    <row r="5413" spans="1:24" x14ac:dyDescent="0.25">
      <c r="A5413" s="26">
        <v>46265</v>
      </c>
      <c r="B5413" s="27" t="s">
        <v>10867</v>
      </c>
      <c r="C5413" s="27" t="s">
        <v>5571</v>
      </c>
      <c r="D5413" s="27" t="s">
        <v>5574</v>
      </c>
      <c r="E5413" s="27" t="s">
        <v>22</v>
      </c>
      <c r="F5413" s="27" t="s">
        <v>23</v>
      </c>
      <c r="G5413" s="27"/>
      <c r="H5413" s="27" t="s">
        <v>24</v>
      </c>
      <c r="I5413" s="28">
        <v>88250000</v>
      </c>
      <c r="J5413" s="28">
        <v>0</v>
      </c>
      <c r="K5413" s="28">
        <v>88250000</v>
      </c>
      <c r="L5413" s="29">
        <v>2.78</v>
      </c>
      <c r="M5413" s="29">
        <f>IFERROR(_xlfn.XLOOKUP($B5413,'Ownership Metrics'!$A:$A,'Ownership Metrics'!$B:$B),"")</f>
        <v>21.62</v>
      </c>
      <c r="N5413" s="28">
        <f>IFERROR(_xlfn.XLOOKUP($B5413,'Ownership Metrics'!$A:$A,'Ownership Metrics'!$C:$C),"")</f>
        <v>5270</v>
      </c>
      <c r="O5413" s="29">
        <f>IFERROR(_xlfn.XLOOKUP($B5413,'Ownership Metrics'!$A:$A,'Ownership Metrics'!$D:$D),"")</f>
        <v>72.510000000000005</v>
      </c>
      <c r="P5413" s="29">
        <f>IFERROR(_xlfn.XLOOKUP($B5413,'Ownership Metrics'!$A:$A,'Ownership Metrics'!$E:$E),"")</f>
        <v>77.040000000000006</v>
      </c>
      <c r="Q5413" s="30">
        <f>IFERROR(_xlfn.XLOOKUP($B5413,'Ownership Metrics'!$A:$A,'Ownership Metrics'!$F:$F),"")</f>
        <v>4</v>
      </c>
      <c r="R5413" s="30">
        <f>IFERROR(_xlfn.XLOOKUP($B5413,'Ownership Metrics'!$A:$A,'Ownership Metrics'!$G:$G),"")</f>
        <v>68</v>
      </c>
      <c r="S5413" s="27" t="str">
        <f>IFERROR(_xlfn.XLOOKUP($B5413,'Ownership Metrics'!$A:$A,'Ownership Metrics'!$H:$H),"")</f>
        <v>Mayoritas</v>
      </c>
      <c r="T5413" s="27" t="str">
        <f>IFERROR(_xlfn.XLOOKUP($B5413,'Ownership Metrics'!$A:$A,'Ownership Metrics'!$I:$I),"")</f>
        <v>Tinggi</v>
      </c>
      <c r="U5413" s="27">
        <f>IF(COUNTIFS($B$2:$B5413,$B5413,$D$2:$D5413,$D5413)=1,1,0)</f>
        <v>1</v>
      </c>
      <c r="V5413" s="27">
        <f t="shared" si="253"/>
        <v>2.78</v>
      </c>
      <c r="W5413" s="27">
        <f t="shared" si="254"/>
        <v>2</v>
      </c>
      <c r="X5413" s="27">
        <f t="shared" si="252"/>
        <v>2.7799994586999999</v>
      </c>
    </row>
    <row r="5414" spans="1:24" x14ac:dyDescent="0.25">
      <c r="A5414" s="26">
        <v>46265</v>
      </c>
      <c r="B5414" s="27" t="s">
        <v>10867</v>
      </c>
      <c r="C5414" s="27" t="s">
        <v>5571</v>
      </c>
      <c r="D5414" s="27" t="s">
        <v>5575</v>
      </c>
      <c r="E5414" s="27" t="s">
        <v>35</v>
      </c>
      <c r="F5414" s="27" t="s">
        <v>23</v>
      </c>
      <c r="G5414" s="27" t="s">
        <v>36</v>
      </c>
      <c r="H5414" s="27" t="s">
        <v>24</v>
      </c>
      <c r="I5414" s="28">
        <v>55555200</v>
      </c>
      <c r="J5414" s="28">
        <v>0</v>
      </c>
      <c r="K5414" s="28">
        <v>55555200</v>
      </c>
      <c r="L5414" s="29">
        <v>1.75</v>
      </c>
      <c r="M5414" s="29">
        <f>IFERROR(_xlfn.XLOOKUP($B5414,'Ownership Metrics'!$A:$A,'Ownership Metrics'!$B:$B),"")</f>
        <v>21.62</v>
      </c>
      <c r="N5414" s="28">
        <f>IFERROR(_xlfn.XLOOKUP($B5414,'Ownership Metrics'!$A:$A,'Ownership Metrics'!$C:$C),"")</f>
        <v>5270</v>
      </c>
      <c r="O5414" s="29">
        <f>IFERROR(_xlfn.XLOOKUP($B5414,'Ownership Metrics'!$A:$A,'Ownership Metrics'!$D:$D),"")</f>
        <v>72.510000000000005</v>
      </c>
      <c r="P5414" s="29">
        <f>IFERROR(_xlfn.XLOOKUP($B5414,'Ownership Metrics'!$A:$A,'Ownership Metrics'!$E:$E),"")</f>
        <v>77.040000000000006</v>
      </c>
      <c r="Q5414" s="30">
        <f>IFERROR(_xlfn.XLOOKUP($B5414,'Ownership Metrics'!$A:$A,'Ownership Metrics'!$F:$F),"")</f>
        <v>4</v>
      </c>
      <c r="R5414" s="30">
        <f>IFERROR(_xlfn.XLOOKUP($B5414,'Ownership Metrics'!$A:$A,'Ownership Metrics'!$G:$G),"")</f>
        <v>68</v>
      </c>
      <c r="S5414" s="27" t="str">
        <f>IFERROR(_xlfn.XLOOKUP($B5414,'Ownership Metrics'!$A:$A,'Ownership Metrics'!$H:$H),"")</f>
        <v>Mayoritas</v>
      </c>
      <c r="T5414" s="27" t="str">
        <f>IFERROR(_xlfn.XLOOKUP($B5414,'Ownership Metrics'!$A:$A,'Ownership Metrics'!$I:$I),"")</f>
        <v>Tinggi</v>
      </c>
      <c r="U5414" s="27">
        <f>IF(COUNTIFS($B$2:$B5414,$B5414,$D$2:$D5414,$D5414)=1,1,0)</f>
        <v>1</v>
      </c>
      <c r="V5414" s="27">
        <f t="shared" si="253"/>
        <v>1.75</v>
      </c>
      <c r="W5414" s="27">
        <f t="shared" si="254"/>
        <v>3</v>
      </c>
      <c r="X5414" s="27">
        <f t="shared" si="252"/>
        <v>1.7499994586000001</v>
      </c>
    </row>
    <row r="5415" spans="1:24" x14ac:dyDescent="0.25">
      <c r="A5415" s="26">
        <v>46265</v>
      </c>
      <c r="B5415" s="27" t="s">
        <v>10868</v>
      </c>
      <c r="C5415" s="27" t="s">
        <v>5577</v>
      </c>
      <c r="D5415" s="27" t="s">
        <v>5578</v>
      </c>
      <c r="E5415" s="27" t="s">
        <v>22</v>
      </c>
      <c r="F5415" s="27" t="s">
        <v>23</v>
      </c>
      <c r="G5415" s="27"/>
      <c r="H5415" s="27" t="s">
        <v>24</v>
      </c>
      <c r="I5415" s="28">
        <v>45187300</v>
      </c>
      <c r="J5415" s="28">
        <v>0</v>
      </c>
      <c r="K5415" s="28">
        <v>45187300</v>
      </c>
      <c r="L5415" s="29">
        <v>2.37</v>
      </c>
      <c r="M5415" s="29">
        <f>IFERROR(_xlfn.XLOOKUP($B5415,'Ownership Metrics'!$A:$A,'Ownership Metrics'!$B:$B),"")</f>
        <v>6.48</v>
      </c>
      <c r="N5415" s="28">
        <f>IFERROR(_xlfn.XLOOKUP($B5415,'Ownership Metrics'!$A:$A,'Ownership Metrics'!$C:$C),"")</f>
        <v>5890</v>
      </c>
      <c r="O5415" s="29">
        <f>IFERROR(_xlfn.XLOOKUP($B5415,'Ownership Metrics'!$A:$A,'Ownership Metrics'!$D:$D),"")</f>
        <v>76.42</v>
      </c>
      <c r="P5415" s="29">
        <f>IFERROR(_xlfn.XLOOKUP($B5415,'Ownership Metrics'!$A:$A,'Ownership Metrics'!$E:$E),"")</f>
        <v>84.23</v>
      </c>
      <c r="Q5415" s="30">
        <f>IFERROR(_xlfn.XLOOKUP($B5415,'Ownership Metrics'!$A:$A,'Ownership Metrics'!$F:$F),"")</f>
        <v>8</v>
      </c>
      <c r="R5415" s="30">
        <f>IFERROR(_xlfn.XLOOKUP($B5415,'Ownership Metrics'!$A:$A,'Ownership Metrics'!$G:$G),"")</f>
        <v>69</v>
      </c>
      <c r="S5415" s="27" t="str">
        <f>IFERROR(_xlfn.XLOOKUP($B5415,'Ownership Metrics'!$A:$A,'Ownership Metrics'!$H:$H),"")</f>
        <v>Mayoritas</v>
      </c>
      <c r="T5415" s="27" t="str">
        <f>IFERROR(_xlfn.XLOOKUP($B5415,'Ownership Metrics'!$A:$A,'Ownership Metrics'!$I:$I),"")</f>
        <v>Tinggi</v>
      </c>
      <c r="U5415" s="27">
        <f>IF(COUNTIFS($B$2:$B5415,$B5415,$D$2:$D5415,$D5415)=1,1,0)</f>
        <v>1</v>
      </c>
      <c r="V5415" s="27">
        <f t="shared" si="253"/>
        <v>2.37</v>
      </c>
      <c r="W5415" s="27">
        <f t="shared" si="254"/>
        <v>4</v>
      </c>
      <c r="X5415" s="27">
        <f t="shared" si="252"/>
        <v>2.3699994585000002</v>
      </c>
    </row>
    <row r="5416" spans="1:24" x14ac:dyDescent="0.25">
      <c r="A5416" s="26">
        <v>46265</v>
      </c>
      <c r="B5416" s="27" t="s">
        <v>10868</v>
      </c>
      <c r="C5416" s="27" t="s">
        <v>5577</v>
      </c>
      <c r="D5416" s="27" t="s">
        <v>5573</v>
      </c>
      <c r="E5416" s="27" t="s">
        <v>51</v>
      </c>
      <c r="F5416" s="27" t="s">
        <v>23</v>
      </c>
      <c r="G5416" s="27"/>
      <c r="H5416" s="27" t="s">
        <v>24</v>
      </c>
      <c r="I5416" s="28">
        <v>88272300</v>
      </c>
      <c r="J5416" s="28">
        <v>0</v>
      </c>
      <c r="K5416" s="28">
        <v>88272300</v>
      </c>
      <c r="L5416" s="29">
        <v>4.63</v>
      </c>
      <c r="M5416" s="29">
        <f>IFERROR(_xlfn.XLOOKUP($B5416,'Ownership Metrics'!$A:$A,'Ownership Metrics'!$B:$B),"")</f>
        <v>6.48</v>
      </c>
      <c r="N5416" s="28">
        <f>IFERROR(_xlfn.XLOOKUP($B5416,'Ownership Metrics'!$A:$A,'Ownership Metrics'!$C:$C),"")</f>
        <v>5890</v>
      </c>
      <c r="O5416" s="29">
        <f>IFERROR(_xlfn.XLOOKUP($B5416,'Ownership Metrics'!$A:$A,'Ownership Metrics'!$D:$D),"")</f>
        <v>76.42</v>
      </c>
      <c r="P5416" s="29">
        <f>IFERROR(_xlfn.XLOOKUP($B5416,'Ownership Metrics'!$A:$A,'Ownership Metrics'!$E:$E),"")</f>
        <v>84.23</v>
      </c>
      <c r="Q5416" s="30">
        <f>IFERROR(_xlfn.XLOOKUP($B5416,'Ownership Metrics'!$A:$A,'Ownership Metrics'!$F:$F),"")</f>
        <v>8</v>
      </c>
      <c r="R5416" s="30">
        <f>IFERROR(_xlfn.XLOOKUP($B5416,'Ownership Metrics'!$A:$A,'Ownership Metrics'!$G:$G),"")</f>
        <v>69</v>
      </c>
      <c r="S5416" s="27" t="str">
        <f>IFERROR(_xlfn.XLOOKUP($B5416,'Ownership Metrics'!$A:$A,'Ownership Metrics'!$H:$H),"")</f>
        <v>Mayoritas</v>
      </c>
      <c r="T5416" s="27" t="str">
        <f>IFERROR(_xlfn.XLOOKUP($B5416,'Ownership Metrics'!$A:$A,'Ownership Metrics'!$I:$I),"")</f>
        <v>Tinggi</v>
      </c>
      <c r="U5416" s="27">
        <f>IF(COUNTIFS($B$2:$B5416,$B5416,$D$2:$D5416,$D5416)=1,1,0)</f>
        <v>1</v>
      </c>
      <c r="V5416" s="27">
        <f t="shared" si="253"/>
        <v>4.63</v>
      </c>
      <c r="W5416" s="27">
        <f t="shared" si="254"/>
        <v>2</v>
      </c>
      <c r="X5416" s="27">
        <f t="shared" si="252"/>
        <v>4.6299994583999995</v>
      </c>
    </row>
    <row r="5417" spans="1:24" x14ac:dyDescent="0.25">
      <c r="A5417" s="26">
        <v>46265</v>
      </c>
      <c r="B5417" s="27" t="s">
        <v>10868</v>
      </c>
      <c r="C5417" s="27" t="s">
        <v>5577</v>
      </c>
      <c r="D5417" s="27" t="s">
        <v>5579</v>
      </c>
      <c r="E5417" s="27" t="s">
        <v>22</v>
      </c>
      <c r="F5417" s="27" t="s">
        <v>23</v>
      </c>
      <c r="G5417" s="27"/>
      <c r="H5417" s="27" t="s">
        <v>24</v>
      </c>
      <c r="I5417" s="28">
        <v>60732700</v>
      </c>
      <c r="J5417" s="28">
        <v>0</v>
      </c>
      <c r="K5417" s="28">
        <v>60732700</v>
      </c>
      <c r="L5417" s="29">
        <v>3.18</v>
      </c>
      <c r="M5417" s="29">
        <f>IFERROR(_xlfn.XLOOKUP($B5417,'Ownership Metrics'!$A:$A,'Ownership Metrics'!$B:$B),"")</f>
        <v>6.48</v>
      </c>
      <c r="N5417" s="28">
        <f>IFERROR(_xlfn.XLOOKUP($B5417,'Ownership Metrics'!$A:$A,'Ownership Metrics'!$C:$C),"")</f>
        <v>5890</v>
      </c>
      <c r="O5417" s="29">
        <f>IFERROR(_xlfn.XLOOKUP($B5417,'Ownership Metrics'!$A:$A,'Ownership Metrics'!$D:$D),"")</f>
        <v>76.42</v>
      </c>
      <c r="P5417" s="29">
        <f>IFERROR(_xlfn.XLOOKUP($B5417,'Ownership Metrics'!$A:$A,'Ownership Metrics'!$E:$E),"")</f>
        <v>84.23</v>
      </c>
      <c r="Q5417" s="30">
        <f>IFERROR(_xlfn.XLOOKUP($B5417,'Ownership Metrics'!$A:$A,'Ownership Metrics'!$F:$F),"")</f>
        <v>8</v>
      </c>
      <c r="R5417" s="30">
        <f>IFERROR(_xlfn.XLOOKUP($B5417,'Ownership Metrics'!$A:$A,'Ownership Metrics'!$G:$G),"")</f>
        <v>69</v>
      </c>
      <c r="S5417" s="27" t="str">
        <f>IFERROR(_xlfn.XLOOKUP($B5417,'Ownership Metrics'!$A:$A,'Ownership Metrics'!$H:$H),"")</f>
        <v>Mayoritas</v>
      </c>
      <c r="T5417" s="27" t="str">
        <f>IFERROR(_xlfn.XLOOKUP($B5417,'Ownership Metrics'!$A:$A,'Ownership Metrics'!$I:$I),"")</f>
        <v>Tinggi</v>
      </c>
      <c r="U5417" s="27">
        <f>IF(COUNTIFS($B$2:$B5417,$B5417,$D$2:$D5417,$D5417)=1,1,0)</f>
        <v>1</v>
      </c>
      <c r="V5417" s="27">
        <f t="shared" si="253"/>
        <v>3.18</v>
      </c>
      <c r="W5417" s="27">
        <f t="shared" si="254"/>
        <v>3</v>
      </c>
      <c r="X5417" s="27">
        <f t="shared" si="252"/>
        <v>3.1799994583000002</v>
      </c>
    </row>
    <row r="5418" spans="1:24" x14ac:dyDescent="0.25">
      <c r="A5418" s="26">
        <v>46265</v>
      </c>
      <c r="B5418" s="27" t="s">
        <v>10868</v>
      </c>
      <c r="C5418" s="27" t="s">
        <v>5577</v>
      </c>
      <c r="D5418" s="27" t="s">
        <v>5580</v>
      </c>
      <c r="E5418" s="27" t="s">
        <v>22</v>
      </c>
      <c r="F5418" s="27" t="s">
        <v>23</v>
      </c>
      <c r="G5418" s="27"/>
      <c r="H5418" s="27" t="s">
        <v>24</v>
      </c>
      <c r="I5418" s="28">
        <v>35540700</v>
      </c>
      <c r="J5418" s="28">
        <v>0</v>
      </c>
      <c r="K5418" s="28">
        <v>35540700</v>
      </c>
      <c r="L5418" s="29">
        <v>1.86</v>
      </c>
      <c r="M5418" s="29">
        <f>IFERROR(_xlfn.XLOOKUP($B5418,'Ownership Metrics'!$A:$A,'Ownership Metrics'!$B:$B),"")</f>
        <v>6.48</v>
      </c>
      <c r="N5418" s="28">
        <f>IFERROR(_xlfn.XLOOKUP($B5418,'Ownership Metrics'!$A:$A,'Ownership Metrics'!$C:$C),"")</f>
        <v>5890</v>
      </c>
      <c r="O5418" s="29">
        <f>IFERROR(_xlfn.XLOOKUP($B5418,'Ownership Metrics'!$A:$A,'Ownership Metrics'!$D:$D),"")</f>
        <v>76.42</v>
      </c>
      <c r="P5418" s="29">
        <f>IFERROR(_xlfn.XLOOKUP($B5418,'Ownership Metrics'!$A:$A,'Ownership Metrics'!$E:$E),"")</f>
        <v>84.23</v>
      </c>
      <c r="Q5418" s="30">
        <f>IFERROR(_xlfn.XLOOKUP($B5418,'Ownership Metrics'!$A:$A,'Ownership Metrics'!$F:$F),"")</f>
        <v>8</v>
      </c>
      <c r="R5418" s="30">
        <f>IFERROR(_xlfn.XLOOKUP($B5418,'Ownership Metrics'!$A:$A,'Ownership Metrics'!$G:$G),"")</f>
        <v>69</v>
      </c>
      <c r="S5418" s="27" t="str">
        <f>IFERROR(_xlfn.XLOOKUP($B5418,'Ownership Metrics'!$A:$A,'Ownership Metrics'!$H:$H),"")</f>
        <v>Mayoritas</v>
      </c>
      <c r="T5418" s="27" t="str">
        <f>IFERROR(_xlfn.XLOOKUP($B5418,'Ownership Metrics'!$A:$A,'Ownership Metrics'!$I:$I),"")</f>
        <v>Tinggi</v>
      </c>
      <c r="U5418" s="27">
        <f>IF(COUNTIFS($B$2:$B5418,$B5418,$D$2:$D5418,$D5418)=1,1,0)</f>
        <v>1</v>
      </c>
      <c r="V5418" s="27">
        <f t="shared" si="253"/>
        <v>1.86</v>
      </c>
      <c r="W5418" s="27">
        <f t="shared" si="254"/>
        <v>6</v>
      </c>
      <c r="X5418" s="27">
        <f t="shared" si="252"/>
        <v>1.8599994582000001</v>
      </c>
    </row>
    <row r="5419" spans="1:24" x14ac:dyDescent="0.25">
      <c r="A5419" s="26">
        <v>46265</v>
      </c>
      <c r="B5419" s="27" t="s">
        <v>10868</v>
      </c>
      <c r="C5419" s="27" t="s">
        <v>5577</v>
      </c>
      <c r="D5419" s="27" t="s">
        <v>5581</v>
      </c>
      <c r="E5419" s="27" t="s">
        <v>22</v>
      </c>
      <c r="F5419" s="27" t="s">
        <v>23</v>
      </c>
      <c r="G5419" s="27"/>
      <c r="H5419" s="27" t="s">
        <v>24</v>
      </c>
      <c r="I5419" s="28">
        <v>0</v>
      </c>
      <c r="J5419" s="28">
        <v>1457280000</v>
      </c>
      <c r="K5419" s="28">
        <v>1457280000</v>
      </c>
      <c r="L5419" s="29">
        <v>76.42</v>
      </c>
      <c r="M5419" s="29">
        <f>IFERROR(_xlfn.XLOOKUP($B5419,'Ownership Metrics'!$A:$A,'Ownership Metrics'!$B:$B),"")</f>
        <v>6.48</v>
      </c>
      <c r="N5419" s="28">
        <f>IFERROR(_xlfn.XLOOKUP($B5419,'Ownership Metrics'!$A:$A,'Ownership Metrics'!$C:$C),"")</f>
        <v>5890</v>
      </c>
      <c r="O5419" s="29">
        <f>IFERROR(_xlfn.XLOOKUP($B5419,'Ownership Metrics'!$A:$A,'Ownership Metrics'!$D:$D),"")</f>
        <v>76.42</v>
      </c>
      <c r="P5419" s="29">
        <f>IFERROR(_xlfn.XLOOKUP($B5419,'Ownership Metrics'!$A:$A,'Ownership Metrics'!$E:$E),"")</f>
        <v>84.23</v>
      </c>
      <c r="Q5419" s="30">
        <f>IFERROR(_xlfn.XLOOKUP($B5419,'Ownership Metrics'!$A:$A,'Ownership Metrics'!$F:$F),"")</f>
        <v>8</v>
      </c>
      <c r="R5419" s="30">
        <f>IFERROR(_xlfn.XLOOKUP($B5419,'Ownership Metrics'!$A:$A,'Ownership Metrics'!$G:$G),"")</f>
        <v>69</v>
      </c>
      <c r="S5419" s="27" t="str">
        <f>IFERROR(_xlfn.XLOOKUP($B5419,'Ownership Metrics'!$A:$A,'Ownership Metrics'!$H:$H),"")</f>
        <v>Mayoritas</v>
      </c>
      <c r="T5419" s="27" t="str">
        <f>IFERROR(_xlfn.XLOOKUP($B5419,'Ownership Metrics'!$A:$A,'Ownership Metrics'!$I:$I),"")</f>
        <v>Tinggi</v>
      </c>
      <c r="U5419" s="27">
        <f>IF(COUNTIFS($B$2:$B5419,$B5419,$D$2:$D5419,$D5419)=1,1,0)</f>
        <v>1</v>
      </c>
      <c r="V5419" s="27">
        <f t="shared" si="253"/>
        <v>76.42</v>
      </c>
      <c r="W5419" s="27">
        <f t="shared" si="254"/>
        <v>1</v>
      </c>
      <c r="X5419" s="27">
        <f t="shared" si="252"/>
        <v>76.419999458100008</v>
      </c>
    </row>
    <row r="5420" spans="1:24" x14ac:dyDescent="0.25">
      <c r="A5420" s="26">
        <v>46265</v>
      </c>
      <c r="B5420" s="27" t="s">
        <v>10868</v>
      </c>
      <c r="C5420" s="27" t="s">
        <v>5577</v>
      </c>
      <c r="D5420" s="27" t="s">
        <v>5582</v>
      </c>
      <c r="E5420" s="27" t="s">
        <v>35</v>
      </c>
      <c r="F5420" s="27" t="s">
        <v>23</v>
      </c>
      <c r="G5420" s="27" t="s">
        <v>36</v>
      </c>
      <c r="H5420" s="27" t="s">
        <v>24</v>
      </c>
      <c r="I5420" s="28">
        <v>23412100</v>
      </c>
      <c r="J5420" s="28">
        <v>0</v>
      </c>
      <c r="K5420" s="28">
        <v>23412100</v>
      </c>
      <c r="L5420" s="29">
        <v>1.23</v>
      </c>
      <c r="M5420" s="29">
        <f>IFERROR(_xlfn.XLOOKUP($B5420,'Ownership Metrics'!$A:$A,'Ownership Metrics'!$B:$B),"")</f>
        <v>6.48</v>
      </c>
      <c r="N5420" s="28">
        <f>IFERROR(_xlfn.XLOOKUP($B5420,'Ownership Metrics'!$A:$A,'Ownership Metrics'!$C:$C),"")</f>
        <v>5890</v>
      </c>
      <c r="O5420" s="29">
        <f>IFERROR(_xlfn.XLOOKUP($B5420,'Ownership Metrics'!$A:$A,'Ownership Metrics'!$D:$D),"")</f>
        <v>76.42</v>
      </c>
      <c r="P5420" s="29">
        <f>IFERROR(_xlfn.XLOOKUP($B5420,'Ownership Metrics'!$A:$A,'Ownership Metrics'!$E:$E),"")</f>
        <v>84.23</v>
      </c>
      <c r="Q5420" s="30">
        <f>IFERROR(_xlfn.XLOOKUP($B5420,'Ownership Metrics'!$A:$A,'Ownership Metrics'!$F:$F),"")</f>
        <v>8</v>
      </c>
      <c r="R5420" s="30">
        <f>IFERROR(_xlfn.XLOOKUP($B5420,'Ownership Metrics'!$A:$A,'Ownership Metrics'!$G:$G),"")</f>
        <v>69</v>
      </c>
      <c r="S5420" s="27" t="str">
        <f>IFERROR(_xlfn.XLOOKUP($B5420,'Ownership Metrics'!$A:$A,'Ownership Metrics'!$H:$H),"")</f>
        <v>Mayoritas</v>
      </c>
      <c r="T5420" s="27" t="str">
        <f>IFERROR(_xlfn.XLOOKUP($B5420,'Ownership Metrics'!$A:$A,'Ownership Metrics'!$I:$I),"")</f>
        <v>Tinggi</v>
      </c>
      <c r="U5420" s="27">
        <f>IF(COUNTIFS($B$2:$B5420,$B5420,$D$2:$D5420,$D5420)=1,1,0)</f>
        <v>1</v>
      </c>
      <c r="V5420" s="27">
        <f t="shared" si="253"/>
        <v>1.23</v>
      </c>
      <c r="W5420" s="27">
        <f t="shared" si="254"/>
        <v>8</v>
      </c>
      <c r="X5420" s="27">
        <f t="shared" si="252"/>
        <v>1.229999458</v>
      </c>
    </row>
    <row r="5421" spans="1:24" x14ac:dyDescent="0.25">
      <c r="A5421" s="26">
        <v>46265</v>
      </c>
      <c r="B5421" s="27" t="s">
        <v>10868</v>
      </c>
      <c r="C5421" s="27" t="s">
        <v>5577</v>
      </c>
      <c r="D5421" s="27" t="s">
        <v>5583</v>
      </c>
      <c r="E5421" s="27" t="s">
        <v>35</v>
      </c>
      <c r="F5421" s="27" t="s">
        <v>23</v>
      </c>
      <c r="G5421" s="27" t="s">
        <v>36</v>
      </c>
      <c r="H5421" s="27" t="s">
        <v>24</v>
      </c>
      <c r="I5421" s="28">
        <v>34187800</v>
      </c>
      <c r="J5421" s="28">
        <v>0</v>
      </c>
      <c r="K5421" s="28">
        <v>34187800</v>
      </c>
      <c r="L5421" s="29">
        <v>1.79</v>
      </c>
      <c r="M5421" s="29">
        <f>IFERROR(_xlfn.XLOOKUP($B5421,'Ownership Metrics'!$A:$A,'Ownership Metrics'!$B:$B),"")</f>
        <v>6.48</v>
      </c>
      <c r="N5421" s="28">
        <f>IFERROR(_xlfn.XLOOKUP($B5421,'Ownership Metrics'!$A:$A,'Ownership Metrics'!$C:$C),"")</f>
        <v>5890</v>
      </c>
      <c r="O5421" s="29">
        <f>IFERROR(_xlfn.XLOOKUP($B5421,'Ownership Metrics'!$A:$A,'Ownership Metrics'!$D:$D),"")</f>
        <v>76.42</v>
      </c>
      <c r="P5421" s="29">
        <f>IFERROR(_xlfn.XLOOKUP($B5421,'Ownership Metrics'!$A:$A,'Ownership Metrics'!$E:$E),"")</f>
        <v>84.23</v>
      </c>
      <c r="Q5421" s="30">
        <f>IFERROR(_xlfn.XLOOKUP($B5421,'Ownership Metrics'!$A:$A,'Ownership Metrics'!$F:$F),"")</f>
        <v>8</v>
      </c>
      <c r="R5421" s="30">
        <f>IFERROR(_xlfn.XLOOKUP($B5421,'Ownership Metrics'!$A:$A,'Ownership Metrics'!$G:$G),"")</f>
        <v>69</v>
      </c>
      <c r="S5421" s="27" t="str">
        <f>IFERROR(_xlfn.XLOOKUP($B5421,'Ownership Metrics'!$A:$A,'Ownership Metrics'!$H:$H),"")</f>
        <v>Mayoritas</v>
      </c>
      <c r="T5421" s="27" t="str">
        <f>IFERROR(_xlfn.XLOOKUP($B5421,'Ownership Metrics'!$A:$A,'Ownership Metrics'!$I:$I),"")</f>
        <v>Tinggi</v>
      </c>
      <c r="U5421" s="27">
        <f>IF(COUNTIFS($B$2:$B5421,$B5421,$D$2:$D5421,$D5421)=1,1,0)</f>
        <v>1</v>
      </c>
      <c r="V5421" s="27">
        <f t="shared" si="253"/>
        <v>1.79</v>
      </c>
      <c r="W5421" s="27">
        <f t="shared" si="254"/>
        <v>7</v>
      </c>
      <c r="X5421" s="27">
        <f t="shared" si="252"/>
        <v>1.7899994579</v>
      </c>
    </row>
    <row r="5422" spans="1:24" x14ac:dyDescent="0.25">
      <c r="A5422" s="26">
        <v>46265</v>
      </c>
      <c r="B5422" s="27" t="s">
        <v>10868</v>
      </c>
      <c r="C5422" s="27" t="s">
        <v>5577</v>
      </c>
      <c r="D5422" s="27" t="s">
        <v>5584</v>
      </c>
      <c r="E5422" s="27" t="s">
        <v>35</v>
      </c>
      <c r="F5422" s="27" t="s">
        <v>23</v>
      </c>
      <c r="G5422" s="27" t="s">
        <v>36</v>
      </c>
      <c r="H5422" s="27" t="s">
        <v>24</v>
      </c>
      <c r="I5422" s="28">
        <v>38909100</v>
      </c>
      <c r="J5422" s="28">
        <v>0</v>
      </c>
      <c r="K5422" s="28">
        <v>38909100</v>
      </c>
      <c r="L5422" s="29">
        <v>2.04</v>
      </c>
      <c r="M5422" s="29">
        <f>IFERROR(_xlfn.XLOOKUP($B5422,'Ownership Metrics'!$A:$A,'Ownership Metrics'!$B:$B),"")</f>
        <v>6.48</v>
      </c>
      <c r="N5422" s="28">
        <f>IFERROR(_xlfn.XLOOKUP($B5422,'Ownership Metrics'!$A:$A,'Ownership Metrics'!$C:$C),"")</f>
        <v>5890</v>
      </c>
      <c r="O5422" s="29">
        <f>IFERROR(_xlfn.XLOOKUP($B5422,'Ownership Metrics'!$A:$A,'Ownership Metrics'!$D:$D),"")</f>
        <v>76.42</v>
      </c>
      <c r="P5422" s="29">
        <f>IFERROR(_xlfn.XLOOKUP($B5422,'Ownership Metrics'!$A:$A,'Ownership Metrics'!$E:$E),"")</f>
        <v>84.23</v>
      </c>
      <c r="Q5422" s="30">
        <f>IFERROR(_xlfn.XLOOKUP($B5422,'Ownership Metrics'!$A:$A,'Ownership Metrics'!$F:$F),"")</f>
        <v>8</v>
      </c>
      <c r="R5422" s="30">
        <f>IFERROR(_xlfn.XLOOKUP($B5422,'Ownership Metrics'!$A:$A,'Ownership Metrics'!$G:$G),"")</f>
        <v>69</v>
      </c>
      <c r="S5422" s="27" t="str">
        <f>IFERROR(_xlfn.XLOOKUP($B5422,'Ownership Metrics'!$A:$A,'Ownership Metrics'!$H:$H),"")</f>
        <v>Mayoritas</v>
      </c>
      <c r="T5422" s="27" t="str">
        <f>IFERROR(_xlfn.XLOOKUP($B5422,'Ownership Metrics'!$A:$A,'Ownership Metrics'!$I:$I),"")</f>
        <v>Tinggi</v>
      </c>
      <c r="U5422" s="27">
        <f>IF(COUNTIFS($B$2:$B5422,$B5422,$D$2:$D5422,$D5422)=1,1,0)</f>
        <v>1</v>
      </c>
      <c r="V5422" s="27">
        <f t="shared" si="253"/>
        <v>2.04</v>
      </c>
      <c r="W5422" s="27">
        <f t="shared" si="254"/>
        <v>5</v>
      </c>
      <c r="X5422" s="27">
        <f t="shared" si="252"/>
        <v>2.0399994578</v>
      </c>
    </row>
    <row r="5423" spans="1:24" x14ac:dyDescent="0.25">
      <c r="A5423" s="26">
        <v>46265</v>
      </c>
      <c r="B5423" s="27" t="s">
        <v>10869</v>
      </c>
      <c r="C5423" s="27" t="s">
        <v>5586</v>
      </c>
      <c r="D5423" s="27" t="s">
        <v>106</v>
      </c>
      <c r="E5423" s="27" t="s">
        <v>22</v>
      </c>
      <c r="F5423" s="27" t="s">
        <v>23</v>
      </c>
      <c r="G5423" s="27"/>
      <c r="H5423" s="27"/>
      <c r="I5423" s="28">
        <v>0</v>
      </c>
      <c r="J5423" s="28">
        <v>3130328358</v>
      </c>
      <c r="K5423" s="28">
        <v>3130328358</v>
      </c>
      <c r="L5423" s="29">
        <v>50.49</v>
      </c>
      <c r="M5423" s="29">
        <f>IFERROR(_xlfn.XLOOKUP($B5423,'Ownership Metrics'!$A:$A,'Ownership Metrics'!$B:$B),"")</f>
        <v>37.549999999999997</v>
      </c>
      <c r="N5423" s="28">
        <f>IFERROR(_xlfn.XLOOKUP($B5423,'Ownership Metrics'!$A:$A,'Ownership Metrics'!$C:$C),"")</f>
        <v>2578</v>
      </c>
      <c r="O5423" s="29">
        <f>IFERROR(_xlfn.XLOOKUP($B5423,'Ownership Metrics'!$A:$A,'Ownership Metrics'!$D:$D),"")</f>
        <v>50.49</v>
      </c>
      <c r="P5423" s="29">
        <f>IFERROR(_xlfn.XLOOKUP($B5423,'Ownership Metrics'!$A:$A,'Ownership Metrics'!$E:$E),"")</f>
        <v>56.91</v>
      </c>
      <c r="Q5423" s="30">
        <f>IFERROR(_xlfn.XLOOKUP($B5423,'Ownership Metrics'!$A:$A,'Ownership Metrics'!$F:$F),"")</f>
        <v>7</v>
      </c>
      <c r="R5423" s="30">
        <f>IFERROR(_xlfn.XLOOKUP($B5423,'Ownership Metrics'!$A:$A,'Ownership Metrics'!$G:$G),"")</f>
        <v>45</v>
      </c>
      <c r="S5423" s="27" t="str">
        <f>IFERROR(_xlfn.XLOOKUP($B5423,'Ownership Metrics'!$A:$A,'Ownership Metrics'!$H:$H),"")</f>
        <v>Mayoritas</v>
      </c>
      <c r="T5423" s="27" t="str">
        <f>IFERROR(_xlfn.XLOOKUP($B5423,'Ownership Metrics'!$A:$A,'Ownership Metrics'!$I:$I),"")</f>
        <v>Sedang</v>
      </c>
      <c r="U5423" s="27">
        <f>IF(COUNTIFS($B$2:$B5423,$B5423,$D$2:$D5423,$D5423)=1,1,0)</f>
        <v>1</v>
      </c>
      <c r="V5423" s="27">
        <f t="shared" si="253"/>
        <v>50.49</v>
      </c>
      <c r="W5423" s="27">
        <f t="shared" si="254"/>
        <v>1</v>
      </c>
      <c r="X5423" s="27">
        <f t="shared" si="252"/>
        <v>50.489999457700002</v>
      </c>
    </row>
    <row r="5424" spans="1:24" x14ac:dyDescent="0.25">
      <c r="A5424" s="26">
        <v>46265</v>
      </c>
      <c r="B5424" s="27" t="s">
        <v>10869</v>
      </c>
      <c r="C5424" s="27" t="s">
        <v>5586</v>
      </c>
      <c r="D5424" s="27" t="s">
        <v>108</v>
      </c>
      <c r="E5424" s="27" t="s">
        <v>22</v>
      </c>
      <c r="F5424" s="27" t="s">
        <v>23</v>
      </c>
      <c r="G5424" s="27"/>
      <c r="H5424" s="27" t="s">
        <v>24</v>
      </c>
      <c r="I5424" s="28">
        <v>98736000</v>
      </c>
      <c r="J5424" s="28">
        <v>0</v>
      </c>
      <c r="K5424" s="28">
        <v>98736000</v>
      </c>
      <c r="L5424" s="29">
        <v>1.59</v>
      </c>
      <c r="M5424" s="29">
        <f>IFERROR(_xlfn.XLOOKUP($B5424,'Ownership Metrics'!$A:$A,'Ownership Metrics'!$B:$B),"")</f>
        <v>37.549999999999997</v>
      </c>
      <c r="N5424" s="28">
        <f>IFERROR(_xlfn.XLOOKUP($B5424,'Ownership Metrics'!$A:$A,'Ownership Metrics'!$C:$C),"")</f>
        <v>2578</v>
      </c>
      <c r="O5424" s="29">
        <f>IFERROR(_xlfn.XLOOKUP($B5424,'Ownership Metrics'!$A:$A,'Ownership Metrics'!$D:$D),"")</f>
        <v>50.49</v>
      </c>
      <c r="P5424" s="29">
        <f>IFERROR(_xlfn.XLOOKUP($B5424,'Ownership Metrics'!$A:$A,'Ownership Metrics'!$E:$E),"")</f>
        <v>56.91</v>
      </c>
      <c r="Q5424" s="30">
        <f>IFERROR(_xlfn.XLOOKUP($B5424,'Ownership Metrics'!$A:$A,'Ownership Metrics'!$F:$F),"")</f>
        <v>7</v>
      </c>
      <c r="R5424" s="30">
        <f>IFERROR(_xlfn.XLOOKUP($B5424,'Ownership Metrics'!$A:$A,'Ownership Metrics'!$G:$G),"")</f>
        <v>45</v>
      </c>
      <c r="S5424" s="27" t="str">
        <f>IFERROR(_xlfn.XLOOKUP($B5424,'Ownership Metrics'!$A:$A,'Ownership Metrics'!$H:$H),"")</f>
        <v>Mayoritas</v>
      </c>
      <c r="T5424" s="27" t="str">
        <f>IFERROR(_xlfn.XLOOKUP($B5424,'Ownership Metrics'!$A:$A,'Ownership Metrics'!$I:$I),"")</f>
        <v>Sedang</v>
      </c>
      <c r="U5424" s="27">
        <f>IF(COUNTIFS($B$2:$B5424,$B5424,$D$2:$D5424,$D5424)=1,1,0)</f>
        <v>1</v>
      </c>
      <c r="V5424" s="27">
        <f t="shared" si="253"/>
        <v>1.59</v>
      </c>
      <c r="W5424" s="27">
        <f t="shared" si="254"/>
        <v>5</v>
      </c>
      <c r="X5424" s="27">
        <f t="shared" si="252"/>
        <v>1.5899994576000001</v>
      </c>
    </row>
    <row r="5425" spans="1:24" x14ac:dyDescent="0.25">
      <c r="A5425" s="26">
        <v>46265</v>
      </c>
      <c r="B5425" s="27" t="s">
        <v>10869</v>
      </c>
      <c r="C5425" s="27" t="s">
        <v>5586</v>
      </c>
      <c r="D5425" s="27" t="s">
        <v>1307</v>
      </c>
      <c r="E5425" s="27" t="s">
        <v>35</v>
      </c>
      <c r="F5425" s="27" t="s">
        <v>23</v>
      </c>
      <c r="G5425" s="27" t="s">
        <v>36</v>
      </c>
      <c r="H5425" s="27" t="s">
        <v>24</v>
      </c>
      <c r="I5425" s="28">
        <v>187599500</v>
      </c>
      <c r="J5425" s="28">
        <v>0</v>
      </c>
      <c r="K5425" s="28">
        <v>187599500</v>
      </c>
      <c r="L5425" s="29">
        <v>3.03</v>
      </c>
      <c r="M5425" s="29">
        <f>IFERROR(_xlfn.XLOOKUP($B5425,'Ownership Metrics'!$A:$A,'Ownership Metrics'!$B:$B),"")</f>
        <v>37.549999999999997</v>
      </c>
      <c r="N5425" s="28">
        <f>IFERROR(_xlfn.XLOOKUP($B5425,'Ownership Metrics'!$A:$A,'Ownership Metrics'!$C:$C),"")</f>
        <v>2578</v>
      </c>
      <c r="O5425" s="29">
        <f>IFERROR(_xlfn.XLOOKUP($B5425,'Ownership Metrics'!$A:$A,'Ownership Metrics'!$D:$D),"")</f>
        <v>50.49</v>
      </c>
      <c r="P5425" s="29">
        <f>IFERROR(_xlfn.XLOOKUP($B5425,'Ownership Metrics'!$A:$A,'Ownership Metrics'!$E:$E),"")</f>
        <v>56.91</v>
      </c>
      <c r="Q5425" s="30">
        <f>IFERROR(_xlfn.XLOOKUP($B5425,'Ownership Metrics'!$A:$A,'Ownership Metrics'!$F:$F),"")</f>
        <v>7</v>
      </c>
      <c r="R5425" s="30">
        <f>IFERROR(_xlfn.XLOOKUP($B5425,'Ownership Metrics'!$A:$A,'Ownership Metrics'!$G:$G),"")</f>
        <v>45</v>
      </c>
      <c r="S5425" s="27" t="str">
        <f>IFERROR(_xlfn.XLOOKUP($B5425,'Ownership Metrics'!$A:$A,'Ownership Metrics'!$H:$H),"")</f>
        <v>Mayoritas</v>
      </c>
      <c r="T5425" s="27" t="str">
        <f>IFERROR(_xlfn.XLOOKUP($B5425,'Ownership Metrics'!$A:$A,'Ownership Metrics'!$I:$I),"")</f>
        <v>Sedang</v>
      </c>
      <c r="U5425" s="27">
        <f>IF(COUNTIFS($B$2:$B5425,$B5425,$D$2:$D5425,$D5425)=1,1,0)</f>
        <v>1</v>
      </c>
      <c r="V5425" s="27">
        <f t="shared" si="253"/>
        <v>3.03</v>
      </c>
      <c r="W5425" s="27">
        <f t="shared" si="254"/>
        <v>3</v>
      </c>
      <c r="X5425" s="27">
        <f t="shared" si="252"/>
        <v>3.0299994574999998</v>
      </c>
    </row>
    <row r="5426" spans="1:24" x14ac:dyDescent="0.25">
      <c r="A5426" s="26">
        <v>46265</v>
      </c>
      <c r="B5426" s="27" t="s">
        <v>10869</v>
      </c>
      <c r="C5426" s="27" t="s">
        <v>5586</v>
      </c>
      <c r="D5426" s="27" t="s">
        <v>43</v>
      </c>
      <c r="E5426" s="27" t="s">
        <v>44</v>
      </c>
      <c r="F5426" s="27" t="s">
        <v>23</v>
      </c>
      <c r="G5426" s="27"/>
      <c r="H5426" s="27" t="s">
        <v>24</v>
      </c>
      <c r="I5426" s="28">
        <v>210427800</v>
      </c>
      <c r="J5426" s="28">
        <v>0</v>
      </c>
      <c r="K5426" s="28">
        <v>210427800</v>
      </c>
      <c r="L5426" s="29">
        <v>3.39</v>
      </c>
      <c r="M5426" s="29">
        <f>IFERROR(_xlfn.XLOOKUP($B5426,'Ownership Metrics'!$A:$A,'Ownership Metrics'!$B:$B),"")</f>
        <v>37.549999999999997</v>
      </c>
      <c r="N5426" s="28">
        <f>IFERROR(_xlfn.XLOOKUP($B5426,'Ownership Metrics'!$A:$A,'Ownership Metrics'!$C:$C),"")</f>
        <v>2578</v>
      </c>
      <c r="O5426" s="29">
        <f>IFERROR(_xlfn.XLOOKUP($B5426,'Ownership Metrics'!$A:$A,'Ownership Metrics'!$D:$D),"")</f>
        <v>50.49</v>
      </c>
      <c r="P5426" s="29">
        <f>IFERROR(_xlfn.XLOOKUP($B5426,'Ownership Metrics'!$A:$A,'Ownership Metrics'!$E:$E),"")</f>
        <v>56.91</v>
      </c>
      <c r="Q5426" s="30">
        <f>IFERROR(_xlfn.XLOOKUP($B5426,'Ownership Metrics'!$A:$A,'Ownership Metrics'!$F:$F),"")</f>
        <v>7</v>
      </c>
      <c r="R5426" s="30">
        <f>IFERROR(_xlfn.XLOOKUP($B5426,'Ownership Metrics'!$A:$A,'Ownership Metrics'!$G:$G),"")</f>
        <v>45</v>
      </c>
      <c r="S5426" s="27" t="str">
        <f>IFERROR(_xlfn.XLOOKUP($B5426,'Ownership Metrics'!$A:$A,'Ownership Metrics'!$H:$H),"")</f>
        <v>Mayoritas</v>
      </c>
      <c r="T5426" s="27" t="str">
        <f>IFERROR(_xlfn.XLOOKUP($B5426,'Ownership Metrics'!$A:$A,'Ownership Metrics'!$I:$I),"")</f>
        <v>Sedang</v>
      </c>
      <c r="U5426" s="27">
        <f>IF(COUNTIFS($B$2:$B5426,$B5426,$D$2:$D5426,$D5426)=1,1,0)</f>
        <v>1</v>
      </c>
      <c r="V5426" s="27">
        <f t="shared" si="253"/>
        <v>3.39</v>
      </c>
      <c r="W5426" s="27">
        <f t="shared" si="254"/>
        <v>2</v>
      </c>
      <c r="X5426" s="27">
        <f t="shared" si="252"/>
        <v>3.3899994574000001</v>
      </c>
    </row>
    <row r="5427" spans="1:24" x14ac:dyDescent="0.25">
      <c r="A5427" s="26">
        <v>46265</v>
      </c>
      <c r="B5427" s="27" t="s">
        <v>10869</v>
      </c>
      <c r="C5427" s="27" t="s">
        <v>5586</v>
      </c>
      <c r="D5427" s="27" t="s">
        <v>1999</v>
      </c>
      <c r="E5427" s="27" t="s">
        <v>44</v>
      </c>
      <c r="F5427" s="27" t="s">
        <v>23</v>
      </c>
      <c r="G5427" s="27"/>
      <c r="H5427" s="27" t="s">
        <v>24</v>
      </c>
      <c r="I5427" s="28">
        <v>63163900</v>
      </c>
      <c r="J5427" s="28">
        <v>0</v>
      </c>
      <c r="K5427" s="28">
        <v>63163900</v>
      </c>
      <c r="L5427" s="29">
        <v>1.02</v>
      </c>
      <c r="M5427" s="29">
        <f>IFERROR(_xlfn.XLOOKUP($B5427,'Ownership Metrics'!$A:$A,'Ownership Metrics'!$B:$B),"")</f>
        <v>37.549999999999997</v>
      </c>
      <c r="N5427" s="28">
        <f>IFERROR(_xlfn.XLOOKUP($B5427,'Ownership Metrics'!$A:$A,'Ownership Metrics'!$C:$C),"")</f>
        <v>2578</v>
      </c>
      <c r="O5427" s="29">
        <f>IFERROR(_xlfn.XLOOKUP($B5427,'Ownership Metrics'!$A:$A,'Ownership Metrics'!$D:$D),"")</f>
        <v>50.49</v>
      </c>
      <c r="P5427" s="29">
        <f>IFERROR(_xlfn.XLOOKUP($B5427,'Ownership Metrics'!$A:$A,'Ownership Metrics'!$E:$E),"")</f>
        <v>56.91</v>
      </c>
      <c r="Q5427" s="30">
        <f>IFERROR(_xlfn.XLOOKUP($B5427,'Ownership Metrics'!$A:$A,'Ownership Metrics'!$F:$F),"")</f>
        <v>7</v>
      </c>
      <c r="R5427" s="30">
        <f>IFERROR(_xlfn.XLOOKUP($B5427,'Ownership Metrics'!$A:$A,'Ownership Metrics'!$G:$G),"")</f>
        <v>45</v>
      </c>
      <c r="S5427" s="27" t="str">
        <f>IFERROR(_xlfn.XLOOKUP($B5427,'Ownership Metrics'!$A:$A,'Ownership Metrics'!$H:$H),"")</f>
        <v>Mayoritas</v>
      </c>
      <c r="T5427" s="27" t="str">
        <f>IFERROR(_xlfn.XLOOKUP($B5427,'Ownership Metrics'!$A:$A,'Ownership Metrics'!$I:$I),"")</f>
        <v>Sedang</v>
      </c>
      <c r="U5427" s="27">
        <f>IF(COUNTIFS($B$2:$B5427,$B5427,$D$2:$D5427,$D5427)=1,1,0)</f>
        <v>1</v>
      </c>
      <c r="V5427" s="27">
        <f t="shared" si="253"/>
        <v>1.02</v>
      </c>
      <c r="W5427" s="27">
        <f t="shared" si="254"/>
        <v>7</v>
      </c>
      <c r="X5427" s="27">
        <f t="shared" si="252"/>
        <v>1.0199994573</v>
      </c>
    </row>
    <row r="5428" spans="1:24" x14ac:dyDescent="0.25">
      <c r="A5428" s="26">
        <v>46265</v>
      </c>
      <c r="B5428" s="27" t="s">
        <v>10869</v>
      </c>
      <c r="C5428" s="27" t="s">
        <v>5586</v>
      </c>
      <c r="D5428" s="27" t="s">
        <v>953</v>
      </c>
      <c r="E5428" s="27" t="s">
        <v>98</v>
      </c>
      <c r="F5428" s="27" t="s">
        <v>23</v>
      </c>
      <c r="G5428" s="27"/>
      <c r="H5428" s="27" t="s">
        <v>24</v>
      </c>
      <c r="I5428" s="28">
        <v>82298700</v>
      </c>
      <c r="J5428" s="28">
        <v>0</v>
      </c>
      <c r="K5428" s="28">
        <v>82298700</v>
      </c>
      <c r="L5428" s="29">
        <v>1.33</v>
      </c>
      <c r="M5428" s="29">
        <f>IFERROR(_xlfn.XLOOKUP($B5428,'Ownership Metrics'!$A:$A,'Ownership Metrics'!$B:$B),"")</f>
        <v>37.549999999999997</v>
      </c>
      <c r="N5428" s="28">
        <f>IFERROR(_xlfn.XLOOKUP($B5428,'Ownership Metrics'!$A:$A,'Ownership Metrics'!$C:$C),"")</f>
        <v>2578</v>
      </c>
      <c r="O5428" s="29">
        <f>IFERROR(_xlfn.XLOOKUP($B5428,'Ownership Metrics'!$A:$A,'Ownership Metrics'!$D:$D),"")</f>
        <v>50.49</v>
      </c>
      <c r="P5428" s="29">
        <f>IFERROR(_xlfn.XLOOKUP($B5428,'Ownership Metrics'!$A:$A,'Ownership Metrics'!$E:$E),"")</f>
        <v>56.91</v>
      </c>
      <c r="Q5428" s="30">
        <f>IFERROR(_xlfn.XLOOKUP($B5428,'Ownership Metrics'!$A:$A,'Ownership Metrics'!$F:$F),"")</f>
        <v>7</v>
      </c>
      <c r="R5428" s="30">
        <f>IFERROR(_xlfn.XLOOKUP($B5428,'Ownership Metrics'!$A:$A,'Ownership Metrics'!$G:$G),"")</f>
        <v>45</v>
      </c>
      <c r="S5428" s="27" t="str">
        <f>IFERROR(_xlfn.XLOOKUP($B5428,'Ownership Metrics'!$A:$A,'Ownership Metrics'!$H:$H),"")</f>
        <v>Mayoritas</v>
      </c>
      <c r="T5428" s="27" t="str">
        <f>IFERROR(_xlfn.XLOOKUP($B5428,'Ownership Metrics'!$A:$A,'Ownership Metrics'!$I:$I),"")</f>
        <v>Sedang</v>
      </c>
      <c r="U5428" s="27">
        <f>IF(COUNTIFS($B$2:$B5428,$B5428,$D$2:$D5428,$D5428)=1,1,0)</f>
        <v>1</v>
      </c>
      <c r="V5428" s="27">
        <f t="shared" si="253"/>
        <v>1.33</v>
      </c>
      <c r="W5428" s="27">
        <f t="shared" si="254"/>
        <v>6</v>
      </c>
      <c r="X5428" s="27">
        <f t="shared" si="252"/>
        <v>1.3299994572</v>
      </c>
    </row>
    <row r="5429" spans="1:24" x14ac:dyDescent="0.25">
      <c r="A5429" s="26">
        <v>46265</v>
      </c>
      <c r="B5429" s="27" t="s">
        <v>10869</v>
      </c>
      <c r="C5429" s="27" t="s">
        <v>5586</v>
      </c>
      <c r="D5429" s="27" t="s">
        <v>5587</v>
      </c>
      <c r="E5429" s="27" t="s">
        <v>67</v>
      </c>
      <c r="F5429" s="27" t="s">
        <v>23</v>
      </c>
      <c r="G5429" s="27"/>
      <c r="H5429" s="27" t="s">
        <v>24</v>
      </c>
      <c r="I5429" s="28">
        <v>99088400</v>
      </c>
      <c r="J5429" s="28">
        <v>0</v>
      </c>
      <c r="K5429" s="28">
        <v>99088400</v>
      </c>
      <c r="L5429" s="29">
        <v>1.6</v>
      </c>
      <c r="M5429" s="29">
        <f>IFERROR(_xlfn.XLOOKUP($B5429,'Ownership Metrics'!$A:$A,'Ownership Metrics'!$B:$B),"")</f>
        <v>37.549999999999997</v>
      </c>
      <c r="N5429" s="28">
        <f>IFERROR(_xlfn.XLOOKUP($B5429,'Ownership Metrics'!$A:$A,'Ownership Metrics'!$C:$C),"")</f>
        <v>2578</v>
      </c>
      <c r="O5429" s="29">
        <f>IFERROR(_xlfn.XLOOKUP($B5429,'Ownership Metrics'!$A:$A,'Ownership Metrics'!$D:$D),"")</f>
        <v>50.49</v>
      </c>
      <c r="P5429" s="29">
        <f>IFERROR(_xlfn.XLOOKUP($B5429,'Ownership Metrics'!$A:$A,'Ownership Metrics'!$E:$E),"")</f>
        <v>56.91</v>
      </c>
      <c r="Q5429" s="30">
        <f>IFERROR(_xlfn.XLOOKUP($B5429,'Ownership Metrics'!$A:$A,'Ownership Metrics'!$F:$F),"")</f>
        <v>7</v>
      </c>
      <c r="R5429" s="30">
        <f>IFERROR(_xlfn.XLOOKUP($B5429,'Ownership Metrics'!$A:$A,'Ownership Metrics'!$G:$G),"")</f>
        <v>45</v>
      </c>
      <c r="S5429" s="27" t="str">
        <f>IFERROR(_xlfn.XLOOKUP($B5429,'Ownership Metrics'!$A:$A,'Ownership Metrics'!$H:$H),"")</f>
        <v>Mayoritas</v>
      </c>
      <c r="T5429" s="27" t="str">
        <f>IFERROR(_xlfn.XLOOKUP($B5429,'Ownership Metrics'!$A:$A,'Ownership Metrics'!$I:$I),"")</f>
        <v>Sedang</v>
      </c>
      <c r="U5429" s="27">
        <f>IF(COUNTIFS($B$2:$B5429,$B5429,$D$2:$D5429,$D5429)=1,1,0)</f>
        <v>1</v>
      </c>
      <c r="V5429" s="27">
        <f t="shared" si="253"/>
        <v>1.6</v>
      </c>
      <c r="W5429" s="27">
        <f t="shared" si="254"/>
        <v>4</v>
      </c>
      <c r="X5429" s="27">
        <f t="shared" si="252"/>
        <v>1.5999994571</v>
      </c>
    </row>
    <row r="5430" spans="1:24" x14ac:dyDescent="0.25">
      <c r="A5430" s="26">
        <v>46265</v>
      </c>
      <c r="B5430" s="27" t="s">
        <v>10870</v>
      </c>
      <c r="C5430" s="27" t="s">
        <v>5589</v>
      </c>
      <c r="D5430" s="27" t="s">
        <v>5590</v>
      </c>
      <c r="E5430" s="27" t="s">
        <v>22</v>
      </c>
      <c r="F5430" s="27" t="s">
        <v>23</v>
      </c>
      <c r="G5430" s="27"/>
      <c r="H5430" s="27" t="s">
        <v>24</v>
      </c>
      <c r="I5430" s="28">
        <v>0</v>
      </c>
      <c r="J5430" s="28">
        <v>1702400000</v>
      </c>
      <c r="K5430" s="28">
        <v>1702400000</v>
      </c>
      <c r="L5430" s="29">
        <v>78.540000000000006</v>
      </c>
      <c r="M5430" s="29">
        <f>IFERROR(_xlfn.XLOOKUP($B5430,'Ownership Metrics'!$A:$A,'Ownership Metrics'!$B:$B),"")</f>
        <v>21.46</v>
      </c>
      <c r="N5430" s="28">
        <f>IFERROR(_xlfn.XLOOKUP($B5430,'Ownership Metrics'!$A:$A,'Ownership Metrics'!$C:$C),"")</f>
        <v>6169</v>
      </c>
      <c r="O5430" s="29">
        <f>IFERROR(_xlfn.XLOOKUP($B5430,'Ownership Metrics'!$A:$A,'Ownership Metrics'!$D:$D),"")</f>
        <v>78.540000000000006</v>
      </c>
      <c r="P5430" s="29">
        <f>IFERROR(_xlfn.XLOOKUP($B5430,'Ownership Metrics'!$A:$A,'Ownership Metrics'!$E:$E),"")</f>
        <v>78.540000000000006</v>
      </c>
      <c r="Q5430" s="30">
        <f>IFERROR(_xlfn.XLOOKUP($B5430,'Ownership Metrics'!$A:$A,'Ownership Metrics'!$F:$F),"")</f>
        <v>1</v>
      </c>
      <c r="R5430" s="30">
        <f>IFERROR(_xlfn.XLOOKUP($B5430,'Ownership Metrics'!$A:$A,'Ownership Metrics'!$G:$G),"")</f>
        <v>75</v>
      </c>
      <c r="S5430" s="27" t="str">
        <f>IFERROR(_xlfn.XLOOKUP($B5430,'Ownership Metrics'!$A:$A,'Ownership Metrics'!$H:$H),"")</f>
        <v>Mayoritas</v>
      </c>
      <c r="T5430" s="27" t="str">
        <f>IFERROR(_xlfn.XLOOKUP($B5430,'Ownership Metrics'!$A:$A,'Ownership Metrics'!$I:$I),"")</f>
        <v>Tinggi</v>
      </c>
      <c r="U5430" s="27">
        <f>IF(COUNTIFS($B$2:$B5430,$B5430,$D$2:$D5430,$D5430)=1,1,0)</f>
        <v>1</v>
      </c>
      <c r="V5430" s="27">
        <f t="shared" si="253"/>
        <v>78.540000000000006</v>
      </c>
      <c r="W5430" s="27">
        <f t="shared" si="254"/>
        <v>1</v>
      </c>
      <c r="X5430" s="27">
        <f t="shared" si="252"/>
        <v>78.539999457000008</v>
      </c>
    </row>
    <row r="5431" spans="1:24" x14ac:dyDescent="0.25">
      <c r="A5431" s="26">
        <v>46265</v>
      </c>
      <c r="B5431" s="27" t="s">
        <v>10871</v>
      </c>
      <c r="C5431" s="27" t="s">
        <v>5592</v>
      </c>
      <c r="D5431" s="27" t="s">
        <v>5593</v>
      </c>
      <c r="E5431" s="27" t="s">
        <v>74</v>
      </c>
      <c r="F5431" s="27" t="s">
        <v>23</v>
      </c>
      <c r="G5431" s="27"/>
      <c r="H5431" s="27" t="s">
        <v>24</v>
      </c>
      <c r="I5431" s="28">
        <v>91481900</v>
      </c>
      <c r="J5431" s="28">
        <v>0</v>
      </c>
      <c r="K5431" s="28">
        <v>91481900</v>
      </c>
      <c r="L5431" s="29">
        <v>10.42</v>
      </c>
      <c r="M5431" s="29">
        <f>IFERROR(_xlfn.XLOOKUP($B5431,'Ownership Metrics'!$A:$A,'Ownership Metrics'!$B:$B),"")</f>
        <v>1.23</v>
      </c>
      <c r="N5431" s="28">
        <f>IFERROR(_xlfn.XLOOKUP($B5431,'Ownership Metrics'!$A:$A,'Ownership Metrics'!$C:$C),"")</f>
        <v>2259</v>
      </c>
      <c r="O5431" s="29">
        <f>IFERROR(_xlfn.XLOOKUP($B5431,'Ownership Metrics'!$A:$A,'Ownership Metrics'!$D:$D),"")</f>
        <v>36.200000000000003</v>
      </c>
      <c r="P5431" s="29">
        <f>IFERROR(_xlfn.XLOOKUP($B5431,'Ownership Metrics'!$A:$A,'Ownership Metrics'!$E:$E),"")</f>
        <v>71.69</v>
      </c>
      <c r="Q5431" s="30">
        <f>IFERROR(_xlfn.XLOOKUP($B5431,'Ownership Metrics'!$A:$A,'Ownership Metrics'!$F:$F),"")</f>
        <v>7</v>
      </c>
      <c r="R5431" s="30">
        <f>IFERROR(_xlfn.XLOOKUP($B5431,'Ownership Metrics'!$A:$A,'Ownership Metrics'!$G:$G),"")</f>
        <v>49</v>
      </c>
      <c r="S5431" s="27" t="str">
        <f>IFERROR(_xlfn.XLOOKUP($B5431,'Ownership Metrics'!$A:$A,'Ownership Metrics'!$H:$H),"")</f>
        <v>Terkonsentrasi</v>
      </c>
      <c r="T5431" s="27" t="str">
        <f>IFERROR(_xlfn.XLOOKUP($B5431,'Ownership Metrics'!$A:$A,'Ownership Metrics'!$I:$I),"")</f>
        <v>Sedang</v>
      </c>
      <c r="U5431" s="27">
        <f>IF(COUNTIFS($B$2:$B5431,$B5431,$D$2:$D5431,$D5431)=1,1,0)</f>
        <v>1</v>
      </c>
      <c r="V5431" s="27">
        <f t="shared" si="253"/>
        <v>10.42</v>
      </c>
      <c r="W5431" s="27">
        <f t="shared" si="254"/>
        <v>3</v>
      </c>
      <c r="X5431" s="27">
        <f t="shared" si="252"/>
        <v>10.419999456899999</v>
      </c>
    </row>
    <row r="5432" spans="1:24" x14ac:dyDescent="0.25">
      <c r="A5432" s="26">
        <v>46265</v>
      </c>
      <c r="B5432" s="27" t="s">
        <v>10871</v>
      </c>
      <c r="C5432" s="27" t="s">
        <v>5592</v>
      </c>
      <c r="D5432" s="27" t="s">
        <v>5594</v>
      </c>
      <c r="E5432" s="27" t="s">
        <v>74</v>
      </c>
      <c r="F5432" s="27" t="s">
        <v>23</v>
      </c>
      <c r="G5432" s="27"/>
      <c r="H5432" s="27" t="s">
        <v>24</v>
      </c>
      <c r="I5432" s="28">
        <v>41168900</v>
      </c>
      <c r="J5432" s="28">
        <v>0</v>
      </c>
      <c r="K5432" s="28">
        <v>41168900</v>
      </c>
      <c r="L5432" s="29">
        <v>4.6900000000000004</v>
      </c>
      <c r="M5432" s="29">
        <f>IFERROR(_xlfn.XLOOKUP($B5432,'Ownership Metrics'!$A:$A,'Ownership Metrics'!$B:$B),"")</f>
        <v>1.23</v>
      </c>
      <c r="N5432" s="28">
        <f>IFERROR(_xlfn.XLOOKUP($B5432,'Ownership Metrics'!$A:$A,'Ownership Metrics'!$C:$C),"")</f>
        <v>2259</v>
      </c>
      <c r="O5432" s="29">
        <f>IFERROR(_xlfn.XLOOKUP($B5432,'Ownership Metrics'!$A:$A,'Ownership Metrics'!$D:$D),"")</f>
        <v>36.200000000000003</v>
      </c>
      <c r="P5432" s="29">
        <f>IFERROR(_xlfn.XLOOKUP($B5432,'Ownership Metrics'!$A:$A,'Ownership Metrics'!$E:$E),"")</f>
        <v>71.69</v>
      </c>
      <c r="Q5432" s="30">
        <f>IFERROR(_xlfn.XLOOKUP($B5432,'Ownership Metrics'!$A:$A,'Ownership Metrics'!$F:$F),"")</f>
        <v>7</v>
      </c>
      <c r="R5432" s="30">
        <f>IFERROR(_xlfn.XLOOKUP($B5432,'Ownership Metrics'!$A:$A,'Ownership Metrics'!$G:$G),"")</f>
        <v>49</v>
      </c>
      <c r="S5432" s="27" t="str">
        <f>IFERROR(_xlfn.XLOOKUP($B5432,'Ownership Metrics'!$A:$A,'Ownership Metrics'!$H:$H),"")</f>
        <v>Terkonsentrasi</v>
      </c>
      <c r="T5432" s="27" t="str">
        <f>IFERROR(_xlfn.XLOOKUP($B5432,'Ownership Metrics'!$A:$A,'Ownership Metrics'!$I:$I),"")</f>
        <v>Sedang</v>
      </c>
      <c r="U5432" s="27">
        <f>IF(COUNTIFS($B$2:$B5432,$B5432,$D$2:$D5432,$D5432)=1,1,0)</f>
        <v>1</v>
      </c>
      <c r="V5432" s="27">
        <f t="shared" si="253"/>
        <v>4.6900000000000004</v>
      </c>
      <c r="W5432" s="27">
        <f t="shared" si="254"/>
        <v>6</v>
      </c>
      <c r="X5432" s="27">
        <f t="shared" si="252"/>
        <v>4.6899994568000007</v>
      </c>
    </row>
    <row r="5433" spans="1:24" x14ac:dyDescent="0.25">
      <c r="A5433" s="26">
        <v>46265</v>
      </c>
      <c r="B5433" s="27" t="s">
        <v>10871</v>
      </c>
      <c r="C5433" s="27" t="s">
        <v>5592</v>
      </c>
      <c r="D5433" s="27" t="s">
        <v>5595</v>
      </c>
      <c r="E5433" s="27" t="s">
        <v>435</v>
      </c>
      <c r="F5433" s="27" t="s">
        <v>23</v>
      </c>
      <c r="G5433" s="27"/>
      <c r="H5433" s="27" t="s">
        <v>24</v>
      </c>
      <c r="I5433" s="28">
        <v>32132500</v>
      </c>
      <c r="J5433" s="28">
        <v>0</v>
      </c>
      <c r="K5433" s="28">
        <v>32132500</v>
      </c>
      <c r="L5433" s="29">
        <v>3.66</v>
      </c>
      <c r="M5433" s="29">
        <f>IFERROR(_xlfn.XLOOKUP($B5433,'Ownership Metrics'!$A:$A,'Ownership Metrics'!$B:$B),"")</f>
        <v>1.23</v>
      </c>
      <c r="N5433" s="28">
        <f>IFERROR(_xlfn.XLOOKUP($B5433,'Ownership Metrics'!$A:$A,'Ownership Metrics'!$C:$C),"")</f>
        <v>2259</v>
      </c>
      <c r="O5433" s="29">
        <f>IFERROR(_xlfn.XLOOKUP($B5433,'Ownership Metrics'!$A:$A,'Ownership Metrics'!$D:$D),"")</f>
        <v>36.200000000000003</v>
      </c>
      <c r="P5433" s="29">
        <f>IFERROR(_xlfn.XLOOKUP($B5433,'Ownership Metrics'!$A:$A,'Ownership Metrics'!$E:$E),"")</f>
        <v>71.69</v>
      </c>
      <c r="Q5433" s="30">
        <f>IFERROR(_xlfn.XLOOKUP($B5433,'Ownership Metrics'!$A:$A,'Ownership Metrics'!$F:$F),"")</f>
        <v>7</v>
      </c>
      <c r="R5433" s="30">
        <f>IFERROR(_xlfn.XLOOKUP($B5433,'Ownership Metrics'!$A:$A,'Ownership Metrics'!$G:$G),"")</f>
        <v>49</v>
      </c>
      <c r="S5433" s="27" t="str">
        <f>IFERROR(_xlfn.XLOOKUP($B5433,'Ownership Metrics'!$A:$A,'Ownership Metrics'!$H:$H),"")</f>
        <v>Terkonsentrasi</v>
      </c>
      <c r="T5433" s="27" t="str">
        <f>IFERROR(_xlfn.XLOOKUP($B5433,'Ownership Metrics'!$A:$A,'Ownership Metrics'!$I:$I),"")</f>
        <v>Sedang</v>
      </c>
      <c r="U5433" s="27">
        <f>IF(COUNTIFS($B$2:$B5433,$B5433,$D$2:$D5433,$D5433)=1,1,0)</f>
        <v>1</v>
      </c>
      <c r="V5433" s="27">
        <f t="shared" si="253"/>
        <v>3.66</v>
      </c>
      <c r="W5433" s="27">
        <f t="shared" si="254"/>
        <v>7</v>
      </c>
      <c r="X5433" s="27">
        <f t="shared" si="252"/>
        <v>3.6599994567</v>
      </c>
    </row>
    <row r="5434" spans="1:24" x14ac:dyDescent="0.25">
      <c r="A5434" s="26">
        <v>46265</v>
      </c>
      <c r="B5434" s="27" t="s">
        <v>10871</v>
      </c>
      <c r="C5434" s="27" t="s">
        <v>5592</v>
      </c>
      <c r="D5434" s="27" t="s">
        <v>5596</v>
      </c>
      <c r="E5434" s="27" t="s">
        <v>35</v>
      </c>
      <c r="F5434" s="27" t="s">
        <v>23</v>
      </c>
      <c r="G5434" s="27" t="s">
        <v>36</v>
      </c>
      <c r="H5434" s="27" t="s">
        <v>24</v>
      </c>
      <c r="I5434" s="28">
        <v>0</v>
      </c>
      <c r="J5434" s="28">
        <v>79125000</v>
      </c>
      <c r="K5434" s="28">
        <v>79125000</v>
      </c>
      <c r="L5434" s="29">
        <v>9.01</v>
      </c>
      <c r="M5434" s="29">
        <f>IFERROR(_xlfn.XLOOKUP($B5434,'Ownership Metrics'!$A:$A,'Ownership Metrics'!$B:$B),"")</f>
        <v>1.23</v>
      </c>
      <c r="N5434" s="28">
        <f>IFERROR(_xlfn.XLOOKUP($B5434,'Ownership Metrics'!$A:$A,'Ownership Metrics'!$C:$C),"")</f>
        <v>2259</v>
      </c>
      <c r="O5434" s="29">
        <f>IFERROR(_xlfn.XLOOKUP($B5434,'Ownership Metrics'!$A:$A,'Ownership Metrics'!$D:$D),"")</f>
        <v>36.200000000000003</v>
      </c>
      <c r="P5434" s="29">
        <f>IFERROR(_xlfn.XLOOKUP($B5434,'Ownership Metrics'!$A:$A,'Ownership Metrics'!$E:$E),"")</f>
        <v>71.69</v>
      </c>
      <c r="Q5434" s="30">
        <f>IFERROR(_xlfn.XLOOKUP($B5434,'Ownership Metrics'!$A:$A,'Ownership Metrics'!$F:$F),"")</f>
        <v>7</v>
      </c>
      <c r="R5434" s="30">
        <f>IFERROR(_xlfn.XLOOKUP($B5434,'Ownership Metrics'!$A:$A,'Ownership Metrics'!$G:$G),"")</f>
        <v>49</v>
      </c>
      <c r="S5434" s="27" t="str">
        <f>IFERROR(_xlfn.XLOOKUP($B5434,'Ownership Metrics'!$A:$A,'Ownership Metrics'!$H:$H),"")</f>
        <v>Terkonsentrasi</v>
      </c>
      <c r="T5434" s="27" t="str">
        <f>IFERROR(_xlfn.XLOOKUP($B5434,'Ownership Metrics'!$A:$A,'Ownership Metrics'!$I:$I),"")</f>
        <v>Sedang</v>
      </c>
      <c r="U5434" s="27">
        <f>IF(COUNTIFS($B$2:$B5434,$B5434,$D$2:$D5434,$D5434)=1,1,0)</f>
        <v>1</v>
      </c>
      <c r="V5434" s="27">
        <f t="shared" si="253"/>
        <v>9.01</v>
      </c>
      <c r="W5434" s="27">
        <f t="shared" si="254"/>
        <v>5</v>
      </c>
      <c r="X5434" s="27">
        <f t="shared" si="252"/>
        <v>9.0099994565999992</v>
      </c>
    </row>
    <row r="5435" spans="1:24" x14ac:dyDescent="0.25">
      <c r="A5435" s="26">
        <v>46265</v>
      </c>
      <c r="B5435" s="27" t="s">
        <v>10871</v>
      </c>
      <c r="C5435" s="27" t="s">
        <v>5592</v>
      </c>
      <c r="D5435" s="27" t="s">
        <v>5597</v>
      </c>
      <c r="E5435" s="27" t="s">
        <v>35</v>
      </c>
      <c r="F5435" s="27" t="s">
        <v>23</v>
      </c>
      <c r="G5435" s="27" t="s">
        <v>36</v>
      </c>
      <c r="H5435" s="27" t="s">
        <v>24</v>
      </c>
      <c r="I5435" s="28">
        <v>0</v>
      </c>
      <c r="J5435" s="28">
        <v>220125000</v>
      </c>
      <c r="K5435" s="28">
        <v>220125000</v>
      </c>
      <c r="L5435" s="29">
        <v>25.07</v>
      </c>
      <c r="M5435" s="29">
        <f>IFERROR(_xlfn.XLOOKUP($B5435,'Ownership Metrics'!$A:$A,'Ownership Metrics'!$B:$B),"")</f>
        <v>1.23</v>
      </c>
      <c r="N5435" s="28">
        <f>IFERROR(_xlfn.XLOOKUP($B5435,'Ownership Metrics'!$A:$A,'Ownership Metrics'!$C:$C),"")</f>
        <v>2259</v>
      </c>
      <c r="O5435" s="29">
        <f>IFERROR(_xlfn.XLOOKUP($B5435,'Ownership Metrics'!$A:$A,'Ownership Metrics'!$D:$D),"")</f>
        <v>36.200000000000003</v>
      </c>
      <c r="P5435" s="29">
        <f>IFERROR(_xlfn.XLOOKUP($B5435,'Ownership Metrics'!$A:$A,'Ownership Metrics'!$E:$E),"")</f>
        <v>71.69</v>
      </c>
      <c r="Q5435" s="30">
        <f>IFERROR(_xlfn.XLOOKUP($B5435,'Ownership Metrics'!$A:$A,'Ownership Metrics'!$F:$F),"")</f>
        <v>7</v>
      </c>
      <c r="R5435" s="30">
        <f>IFERROR(_xlfn.XLOOKUP($B5435,'Ownership Metrics'!$A:$A,'Ownership Metrics'!$G:$G),"")</f>
        <v>49</v>
      </c>
      <c r="S5435" s="27" t="str">
        <f>IFERROR(_xlfn.XLOOKUP($B5435,'Ownership Metrics'!$A:$A,'Ownership Metrics'!$H:$H),"")</f>
        <v>Terkonsentrasi</v>
      </c>
      <c r="T5435" s="27" t="str">
        <f>IFERROR(_xlfn.XLOOKUP($B5435,'Ownership Metrics'!$A:$A,'Ownership Metrics'!$I:$I),"")</f>
        <v>Sedang</v>
      </c>
      <c r="U5435" s="27">
        <f>IF(COUNTIFS($B$2:$B5435,$B5435,$D$2:$D5435,$D5435)=1,1,0)</f>
        <v>1</v>
      </c>
      <c r="V5435" s="27">
        <f t="shared" si="253"/>
        <v>25.07</v>
      </c>
      <c r="W5435" s="27">
        <f t="shared" si="254"/>
        <v>2</v>
      </c>
      <c r="X5435" s="27">
        <f t="shared" si="252"/>
        <v>25.0699994565</v>
      </c>
    </row>
    <row r="5436" spans="1:24" x14ac:dyDescent="0.25">
      <c r="A5436" s="26">
        <v>46265</v>
      </c>
      <c r="B5436" s="27" t="s">
        <v>10871</v>
      </c>
      <c r="C5436" s="27" t="s">
        <v>5592</v>
      </c>
      <c r="D5436" s="27" t="s">
        <v>5598</v>
      </c>
      <c r="E5436" s="27" t="s">
        <v>35</v>
      </c>
      <c r="F5436" s="27" t="s">
        <v>23</v>
      </c>
      <c r="G5436" s="27" t="s">
        <v>36</v>
      </c>
      <c r="H5436" s="27" t="s">
        <v>24</v>
      </c>
      <c r="I5436" s="28">
        <v>0</v>
      </c>
      <c r="J5436" s="28">
        <v>85375000</v>
      </c>
      <c r="K5436" s="28">
        <v>85375000</v>
      </c>
      <c r="L5436" s="29">
        <v>9.7200000000000006</v>
      </c>
      <c r="M5436" s="29">
        <f>IFERROR(_xlfn.XLOOKUP($B5436,'Ownership Metrics'!$A:$A,'Ownership Metrics'!$B:$B),"")</f>
        <v>1.23</v>
      </c>
      <c r="N5436" s="28">
        <f>IFERROR(_xlfn.XLOOKUP($B5436,'Ownership Metrics'!$A:$A,'Ownership Metrics'!$C:$C),"")</f>
        <v>2259</v>
      </c>
      <c r="O5436" s="29">
        <f>IFERROR(_xlfn.XLOOKUP($B5436,'Ownership Metrics'!$A:$A,'Ownership Metrics'!$D:$D),"")</f>
        <v>36.200000000000003</v>
      </c>
      <c r="P5436" s="29">
        <f>IFERROR(_xlfn.XLOOKUP($B5436,'Ownership Metrics'!$A:$A,'Ownership Metrics'!$E:$E),"")</f>
        <v>71.69</v>
      </c>
      <c r="Q5436" s="30">
        <f>IFERROR(_xlfn.XLOOKUP($B5436,'Ownership Metrics'!$A:$A,'Ownership Metrics'!$F:$F),"")</f>
        <v>7</v>
      </c>
      <c r="R5436" s="30">
        <f>IFERROR(_xlfn.XLOOKUP($B5436,'Ownership Metrics'!$A:$A,'Ownership Metrics'!$G:$G),"")</f>
        <v>49</v>
      </c>
      <c r="S5436" s="27" t="str">
        <f>IFERROR(_xlfn.XLOOKUP($B5436,'Ownership Metrics'!$A:$A,'Ownership Metrics'!$H:$H),"")</f>
        <v>Terkonsentrasi</v>
      </c>
      <c r="T5436" s="27" t="str">
        <f>IFERROR(_xlfn.XLOOKUP($B5436,'Ownership Metrics'!$A:$A,'Ownership Metrics'!$I:$I),"")</f>
        <v>Sedang</v>
      </c>
      <c r="U5436" s="27">
        <f>IF(COUNTIFS($B$2:$B5436,$B5436,$D$2:$D5436,$D5436)=1,1,0)</f>
        <v>1</v>
      </c>
      <c r="V5436" s="27">
        <f t="shared" si="253"/>
        <v>9.7200000000000006</v>
      </c>
      <c r="W5436" s="27">
        <f t="shared" si="254"/>
        <v>4</v>
      </c>
      <c r="X5436" s="27">
        <f t="shared" si="252"/>
        <v>9.7199994564000001</v>
      </c>
    </row>
    <row r="5437" spans="1:24" x14ac:dyDescent="0.25">
      <c r="A5437" s="26">
        <v>46265</v>
      </c>
      <c r="B5437" s="27" t="s">
        <v>10871</v>
      </c>
      <c r="C5437" s="27" t="s">
        <v>5592</v>
      </c>
      <c r="D5437" s="27" t="s">
        <v>5599</v>
      </c>
      <c r="E5437" s="27" t="s">
        <v>35</v>
      </c>
      <c r="F5437" s="27" t="s">
        <v>23</v>
      </c>
      <c r="G5437" s="27" t="s">
        <v>36</v>
      </c>
      <c r="H5437" s="27" t="s">
        <v>24</v>
      </c>
      <c r="I5437" s="28">
        <v>0</v>
      </c>
      <c r="J5437" s="28">
        <v>317925000</v>
      </c>
      <c r="K5437" s="28">
        <v>317925000</v>
      </c>
      <c r="L5437" s="29">
        <v>36.200000000000003</v>
      </c>
      <c r="M5437" s="29">
        <f>IFERROR(_xlfn.XLOOKUP($B5437,'Ownership Metrics'!$A:$A,'Ownership Metrics'!$B:$B),"")</f>
        <v>1.23</v>
      </c>
      <c r="N5437" s="28">
        <f>IFERROR(_xlfn.XLOOKUP($B5437,'Ownership Metrics'!$A:$A,'Ownership Metrics'!$C:$C),"")</f>
        <v>2259</v>
      </c>
      <c r="O5437" s="29">
        <f>IFERROR(_xlfn.XLOOKUP($B5437,'Ownership Metrics'!$A:$A,'Ownership Metrics'!$D:$D),"")</f>
        <v>36.200000000000003</v>
      </c>
      <c r="P5437" s="29">
        <f>IFERROR(_xlfn.XLOOKUP($B5437,'Ownership Metrics'!$A:$A,'Ownership Metrics'!$E:$E),"")</f>
        <v>71.69</v>
      </c>
      <c r="Q5437" s="30">
        <f>IFERROR(_xlfn.XLOOKUP($B5437,'Ownership Metrics'!$A:$A,'Ownership Metrics'!$F:$F),"")</f>
        <v>7</v>
      </c>
      <c r="R5437" s="30">
        <f>IFERROR(_xlfn.XLOOKUP($B5437,'Ownership Metrics'!$A:$A,'Ownership Metrics'!$G:$G),"")</f>
        <v>49</v>
      </c>
      <c r="S5437" s="27" t="str">
        <f>IFERROR(_xlfn.XLOOKUP($B5437,'Ownership Metrics'!$A:$A,'Ownership Metrics'!$H:$H),"")</f>
        <v>Terkonsentrasi</v>
      </c>
      <c r="T5437" s="27" t="str">
        <f>IFERROR(_xlfn.XLOOKUP($B5437,'Ownership Metrics'!$A:$A,'Ownership Metrics'!$I:$I),"")</f>
        <v>Sedang</v>
      </c>
      <c r="U5437" s="27">
        <f>IF(COUNTIFS($B$2:$B5437,$B5437,$D$2:$D5437,$D5437)=1,1,0)</f>
        <v>1</v>
      </c>
      <c r="V5437" s="27">
        <f t="shared" si="253"/>
        <v>36.200000000000003</v>
      </c>
      <c r="W5437" s="27">
        <f t="shared" si="254"/>
        <v>1</v>
      </c>
      <c r="X5437" s="27">
        <f t="shared" si="252"/>
        <v>36.199999456300006</v>
      </c>
    </row>
    <row r="5438" spans="1:24" x14ac:dyDescent="0.25">
      <c r="A5438" s="26">
        <v>46265</v>
      </c>
      <c r="B5438" s="27" t="s">
        <v>10872</v>
      </c>
      <c r="C5438" s="27" t="s">
        <v>5601</v>
      </c>
      <c r="D5438" s="27" t="s">
        <v>5602</v>
      </c>
      <c r="E5438" s="27" t="s">
        <v>22</v>
      </c>
      <c r="F5438" s="27" t="s">
        <v>23</v>
      </c>
      <c r="G5438" s="27"/>
      <c r="H5438" s="27" t="s">
        <v>24</v>
      </c>
      <c r="I5438" s="28">
        <v>4571811700</v>
      </c>
      <c r="J5438" s="28">
        <v>0</v>
      </c>
      <c r="K5438" s="28">
        <v>4571811700</v>
      </c>
      <c r="L5438" s="29">
        <v>45.33</v>
      </c>
      <c r="M5438" s="29">
        <f>IFERROR(_xlfn.XLOOKUP($B5438,'Ownership Metrics'!$A:$A,'Ownership Metrics'!$B:$B),"")</f>
        <v>24.6</v>
      </c>
      <c r="N5438" s="28">
        <f>IFERROR(_xlfn.XLOOKUP($B5438,'Ownership Metrics'!$A:$A,'Ownership Metrics'!$C:$C),"")</f>
        <v>2664</v>
      </c>
      <c r="O5438" s="29">
        <f>IFERROR(_xlfn.XLOOKUP($B5438,'Ownership Metrics'!$A:$A,'Ownership Metrics'!$D:$D),"")</f>
        <v>45.33</v>
      </c>
      <c r="P5438" s="29">
        <f>IFERROR(_xlfn.XLOOKUP($B5438,'Ownership Metrics'!$A:$A,'Ownership Metrics'!$E:$E),"")</f>
        <v>72.33</v>
      </c>
      <c r="Q5438" s="30">
        <f>IFERROR(_xlfn.XLOOKUP($B5438,'Ownership Metrics'!$A:$A,'Ownership Metrics'!$F:$F),"")</f>
        <v>5</v>
      </c>
      <c r="R5438" s="30">
        <f>IFERROR(_xlfn.XLOOKUP($B5438,'Ownership Metrics'!$A:$A,'Ownership Metrics'!$G:$G),"")</f>
        <v>53</v>
      </c>
      <c r="S5438" s="27" t="str">
        <f>IFERROR(_xlfn.XLOOKUP($B5438,'Ownership Metrics'!$A:$A,'Ownership Metrics'!$H:$H),"")</f>
        <v>Terkonsentrasi</v>
      </c>
      <c r="T5438" s="27" t="str">
        <f>IFERROR(_xlfn.XLOOKUP($B5438,'Ownership Metrics'!$A:$A,'Ownership Metrics'!$I:$I),"")</f>
        <v>Sedang</v>
      </c>
      <c r="U5438" s="27">
        <f>IF(COUNTIFS($B$2:$B5438,$B5438,$D$2:$D5438,$D5438)=1,1,0)</f>
        <v>1</v>
      </c>
      <c r="V5438" s="27">
        <f t="shared" si="253"/>
        <v>45.33</v>
      </c>
      <c r="W5438" s="27">
        <f t="shared" si="254"/>
        <v>1</v>
      </c>
      <c r="X5438" s="27">
        <f t="shared" si="252"/>
        <v>45.329999456199999</v>
      </c>
    </row>
    <row r="5439" spans="1:24" x14ac:dyDescent="0.25">
      <c r="A5439" s="26">
        <v>46265</v>
      </c>
      <c r="B5439" s="27" t="s">
        <v>10872</v>
      </c>
      <c r="C5439" s="27" t="s">
        <v>5601</v>
      </c>
      <c r="D5439" s="27" t="s">
        <v>5603</v>
      </c>
      <c r="E5439" s="27" t="s">
        <v>22</v>
      </c>
      <c r="F5439" s="27" t="s">
        <v>23</v>
      </c>
      <c r="G5439" s="27"/>
      <c r="H5439" s="27" t="s">
        <v>24</v>
      </c>
      <c r="I5439" s="28">
        <v>138926800</v>
      </c>
      <c r="J5439" s="28">
        <v>0</v>
      </c>
      <c r="K5439" s="28">
        <v>138926800</v>
      </c>
      <c r="L5439" s="29">
        <v>1.38</v>
      </c>
      <c r="M5439" s="29">
        <f>IFERROR(_xlfn.XLOOKUP($B5439,'Ownership Metrics'!$A:$A,'Ownership Metrics'!$B:$B),"")</f>
        <v>24.6</v>
      </c>
      <c r="N5439" s="28">
        <f>IFERROR(_xlfn.XLOOKUP($B5439,'Ownership Metrics'!$A:$A,'Ownership Metrics'!$C:$C),"")</f>
        <v>2664</v>
      </c>
      <c r="O5439" s="29">
        <f>IFERROR(_xlfn.XLOOKUP($B5439,'Ownership Metrics'!$A:$A,'Ownership Metrics'!$D:$D),"")</f>
        <v>45.33</v>
      </c>
      <c r="P5439" s="29">
        <f>IFERROR(_xlfn.XLOOKUP($B5439,'Ownership Metrics'!$A:$A,'Ownership Metrics'!$E:$E),"")</f>
        <v>72.33</v>
      </c>
      <c r="Q5439" s="30">
        <f>IFERROR(_xlfn.XLOOKUP($B5439,'Ownership Metrics'!$A:$A,'Ownership Metrics'!$F:$F),"")</f>
        <v>5</v>
      </c>
      <c r="R5439" s="30">
        <f>IFERROR(_xlfn.XLOOKUP($B5439,'Ownership Metrics'!$A:$A,'Ownership Metrics'!$G:$G),"")</f>
        <v>53</v>
      </c>
      <c r="S5439" s="27" t="str">
        <f>IFERROR(_xlfn.XLOOKUP($B5439,'Ownership Metrics'!$A:$A,'Ownership Metrics'!$H:$H),"")</f>
        <v>Terkonsentrasi</v>
      </c>
      <c r="T5439" s="27" t="str">
        <f>IFERROR(_xlfn.XLOOKUP($B5439,'Ownership Metrics'!$A:$A,'Ownership Metrics'!$I:$I),"")</f>
        <v>Sedang</v>
      </c>
      <c r="U5439" s="27">
        <f>IF(COUNTIFS($B$2:$B5439,$B5439,$D$2:$D5439,$D5439)=1,1,0)</f>
        <v>1</v>
      </c>
      <c r="V5439" s="27">
        <f t="shared" si="253"/>
        <v>1.38</v>
      </c>
      <c r="W5439" s="27">
        <f t="shared" si="254"/>
        <v>5</v>
      </c>
      <c r="X5439" s="27">
        <f t="shared" si="252"/>
        <v>1.3799994561</v>
      </c>
    </row>
    <row r="5440" spans="1:24" x14ac:dyDescent="0.25">
      <c r="A5440" s="26">
        <v>46265</v>
      </c>
      <c r="B5440" s="27" t="s">
        <v>10872</v>
      </c>
      <c r="C5440" s="27" t="s">
        <v>5601</v>
      </c>
      <c r="D5440" s="27" t="s">
        <v>530</v>
      </c>
      <c r="E5440" s="27" t="s">
        <v>22</v>
      </c>
      <c r="F5440" s="27" t="s">
        <v>23</v>
      </c>
      <c r="G5440" s="27"/>
      <c r="H5440" s="27" t="s">
        <v>24</v>
      </c>
      <c r="I5440" s="28">
        <v>256892300</v>
      </c>
      <c r="J5440" s="28">
        <v>0</v>
      </c>
      <c r="K5440" s="28">
        <v>256892300</v>
      </c>
      <c r="L5440" s="29">
        <v>2.5499999999999998</v>
      </c>
      <c r="M5440" s="29">
        <f>IFERROR(_xlfn.XLOOKUP($B5440,'Ownership Metrics'!$A:$A,'Ownership Metrics'!$B:$B),"")</f>
        <v>24.6</v>
      </c>
      <c r="N5440" s="28">
        <f>IFERROR(_xlfn.XLOOKUP($B5440,'Ownership Metrics'!$A:$A,'Ownership Metrics'!$C:$C),"")</f>
        <v>2664</v>
      </c>
      <c r="O5440" s="29">
        <f>IFERROR(_xlfn.XLOOKUP($B5440,'Ownership Metrics'!$A:$A,'Ownership Metrics'!$D:$D),"")</f>
        <v>45.33</v>
      </c>
      <c r="P5440" s="29">
        <f>IFERROR(_xlfn.XLOOKUP($B5440,'Ownership Metrics'!$A:$A,'Ownership Metrics'!$E:$E),"")</f>
        <v>72.33</v>
      </c>
      <c r="Q5440" s="30">
        <f>IFERROR(_xlfn.XLOOKUP($B5440,'Ownership Metrics'!$A:$A,'Ownership Metrics'!$F:$F),"")</f>
        <v>5</v>
      </c>
      <c r="R5440" s="30">
        <f>IFERROR(_xlfn.XLOOKUP($B5440,'Ownership Metrics'!$A:$A,'Ownership Metrics'!$G:$G),"")</f>
        <v>53</v>
      </c>
      <c r="S5440" s="27" t="str">
        <f>IFERROR(_xlfn.XLOOKUP($B5440,'Ownership Metrics'!$A:$A,'Ownership Metrics'!$H:$H),"")</f>
        <v>Terkonsentrasi</v>
      </c>
      <c r="T5440" s="27" t="str">
        <f>IFERROR(_xlfn.XLOOKUP($B5440,'Ownership Metrics'!$A:$A,'Ownership Metrics'!$I:$I),"")</f>
        <v>Sedang</v>
      </c>
      <c r="U5440" s="27">
        <f>IF(COUNTIFS($B$2:$B5440,$B5440,$D$2:$D5440,$D5440)=1,1,0)</f>
        <v>1</v>
      </c>
      <c r="V5440" s="27">
        <f t="shared" si="253"/>
        <v>2.5499999999999998</v>
      </c>
      <c r="W5440" s="27">
        <f t="shared" si="254"/>
        <v>3</v>
      </c>
      <c r="X5440" s="27">
        <f t="shared" si="252"/>
        <v>2.5499994559999997</v>
      </c>
    </row>
    <row r="5441" spans="1:24" x14ac:dyDescent="0.25">
      <c r="A5441" s="26">
        <v>46265</v>
      </c>
      <c r="B5441" s="27" t="s">
        <v>10872</v>
      </c>
      <c r="C5441" s="27" t="s">
        <v>5601</v>
      </c>
      <c r="D5441" s="27" t="s">
        <v>5604</v>
      </c>
      <c r="E5441" s="27" t="s">
        <v>22</v>
      </c>
      <c r="F5441" s="27" t="s">
        <v>23</v>
      </c>
      <c r="G5441" s="27"/>
      <c r="H5441" s="27" t="s">
        <v>24</v>
      </c>
      <c r="I5441" s="28">
        <v>2465974670</v>
      </c>
      <c r="J5441" s="28">
        <v>0</v>
      </c>
      <c r="K5441" s="28">
        <v>2465974670</v>
      </c>
      <c r="L5441" s="29">
        <v>24.45</v>
      </c>
      <c r="M5441" s="29">
        <f>IFERROR(_xlfn.XLOOKUP($B5441,'Ownership Metrics'!$A:$A,'Ownership Metrics'!$B:$B),"")</f>
        <v>24.6</v>
      </c>
      <c r="N5441" s="28">
        <f>IFERROR(_xlfn.XLOOKUP($B5441,'Ownership Metrics'!$A:$A,'Ownership Metrics'!$C:$C),"")</f>
        <v>2664</v>
      </c>
      <c r="O5441" s="29">
        <f>IFERROR(_xlfn.XLOOKUP($B5441,'Ownership Metrics'!$A:$A,'Ownership Metrics'!$D:$D),"")</f>
        <v>45.33</v>
      </c>
      <c r="P5441" s="29">
        <f>IFERROR(_xlfn.XLOOKUP($B5441,'Ownership Metrics'!$A:$A,'Ownership Metrics'!$E:$E),"")</f>
        <v>72.33</v>
      </c>
      <c r="Q5441" s="30">
        <f>IFERROR(_xlfn.XLOOKUP($B5441,'Ownership Metrics'!$A:$A,'Ownership Metrics'!$F:$F),"")</f>
        <v>5</v>
      </c>
      <c r="R5441" s="30">
        <f>IFERROR(_xlfn.XLOOKUP($B5441,'Ownership Metrics'!$A:$A,'Ownership Metrics'!$G:$G),"")</f>
        <v>53</v>
      </c>
      <c r="S5441" s="27" t="str">
        <f>IFERROR(_xlfn.XLOOKUP($B5441,'Ownership Metrics'!$A:$A,'Ownership Metrics'!$H:$H),"")</f>
        <v>Terkonsentrasi</v>
      </c>
      <c r="T5441" s="27" t="str">
        <f>IFERROR(_xlfn.XLOOKUP($B5441,'Ownership Metrics'!$A:$A,'Ownership Metrics'!$I:$I),"")</f>
        <v>Sedang</v>
      </c>
      <c r="U5441" s="27">
        <f>IF(COUNTIFS($B$2:$B5441,$B5441,$D$2:$D5441,$D5441)=1,1,0)</f>
        <v>1</v>
      </c>
      <c r="V5441" s="27">
        <f t="shared" si="253"/>
        <v>24.45</v>
      </c>
      <c r="W5441" s="27">
        <f t="shared" si="254"/>
        <v>2</v>
      </c>
      <c r="X5441" s="27">
        <f t="shared" si="252"/>
        <v>24.449999455899999</v>
      </c>
    </row>
    <row r="5442" spans="1:24" x14ac:dyDescent="0.25">
      <c r="A5442" s="26">
        <v>46265</v>
      </c>
      <c r="B5442" s="27" t="s">
        <v>10872</v>
      </c>
      <c r="C5442" s="27" t="s">
        <v>5601</v>
      </c>
      <c r="D5442" s="27" t="s">
        <v>1737</v>
      </c>
      <c r="E5442" s="27" t="s">
        <v>67</v>
      </c>
      <c r="F5442" s="27" t="s">
        <v>32</v>
      </c>
      <c r="G5442" s="27"/>
      <c r="H5442" s="27" t="s">
        <v>64</v>
      </c>
      <c r="I5442" s="28">
        <v>170566000</v>
      </c>
      <c r="J5442" s="28">
        <v>0</v>
      </c>
      <c r="K5442" s="28">
        <v>170566000</v>
      </c>
      <c r="L5442" s="29">
        <v>1.69</v>
      </c>
      <c r="M5442" s="29">
        <f>IFERROR(_xlfn.XLOOKUP($B5442,'Ownership Metrics'!$A:$A,'Ownership Metrics'!$B:$B),"")</f>
        <v>24.6</v>
      </c>
      <c r="N5442" s="28">
        <f>IFERROR(_xlfn.XLOOKUP($B5442,'Ownership Metrics'!$A:$A,'Ownership Metrics'!$C:$C),"")</f>
        <v>2664</v>
      </c>
      <c r="O5442" s="29">
        <f>IFERROR(_xlfn.XLOOKUP($B5442,'Ownership Metrics'!$A:$A,'Ownership Metrics'!$D:$D),"")</f>
        <v>45.33</v>
      </c>
      <c r="P5442" s="29">
        <f>IFERROR(_xlfn.XLOOKUP($B5442,'Ownership Metrics'!$A:$A,'Ownership Metrics'!$E:$E),"")</f>
        <v>72.33</v>
      </c>
      <c r="Q5442" s="30">
        <f>IFERROR(_xlfn.XLOOKUP($B5442,'Ownership Metrics'!$A:$A,'Ownership Metrics'!$F:$F),"")</f>
        <v>5</v>
      </c>
      <c r="R5442" s="30">
        <f>IFERROR(_xlfn.XLOOKUP($B5442,'Ownership Metrics'!$A:$A,'Ownership Metrics'!$G:$G),"")</f>
        <v>53</v>
      </c>
      <c r="S5442" s="27" t="str">
        <f>IFERROR(_xlfn.XLOOKUP($B5442,'Ownership Metrics'!$A:$A,'Ownership Metrics'!$H:$H),"")</f>
        <v>Terkonsentrasi</v>
      </c>
      <c r="T5442" s="27" t="str">
        <f>IFERROR(_xlfn.XLOOKUP($B5442,'Ownership Metrics'!$A:$A,'Ownership Metrics'!$I:$I),"")</f>
        <v>Sedang</v>
      </c>
      <c r="U5442" s="27">
        <f>IF(COUNTIFS($B$2:$B5442,$B5442,$D$2:$D5442,$D5442)=1,1,0)</f>
        <v>1</v>
      </c>
      <c r="V5442" s="27">
        <f t="shared" si="253"/>
        <v>1.69</v>
      </c>
      <c r="W5442" s="27">
        <f t="shared" si="254"/>
        <v>4</v>
      </c>
      <c r="X5442" s="27">
        <f t="shared" ref="X5442:X5505" si="255">$V5442-(ROW()*0.0000000001)</f>
        <v>1.6899994558</v>
      </c>
    </row>
    <row r="5443" spans="1:24" x14ac:dyDescent="0.25">
      <c r="A5443" s="26">
        <v>46265</v>
      </c>
      <c r="B5443" s="27" t="s">
        <v>10873</v>
      </c>
      <c r="C5443" s="27" t="s">
        <v>5606</v>
      </c>
      <c r="D5443" s="27" t="s">
        <v>5607</v>
      </c>
      <c r="E5443" s="27" t="s">
        <v>22</v>
      </c>
      <c r="F5443" s="27" t="s">
        <v>32</v>
      </c>
      <c r="G5443" s="27"/>
      <c r="H5443" s="27" t="s">
        <v>62</v>
      </c>
      <c r="I5443" s="28">
        <v>260977800</v>
      </c>
      <c r="J5443" s="28">
        <v>0</v>
      </c>
      <c r="K5443" s="28">
        <v>260977800</v>
      </c>
      <c r="L5443" s="29">
        <v>4.91</v>
      </c>
      <c r="M5443" s="29">
        <f>IFERROR(_xlfn.XLOOKUP($B5443,'Ownership Metrics'!$A:$A,'Ownership Metrics'!$B:$B),"")</f>
        <v>4.01</v>
      </c>
      <c r="N5443" s="28">
        <f>IFERROR(_xlfn.XLOOKUP($B5443,'Ownership Metrics'!$A:$A,'Ownership Metrics'!$C:$C),"")</f>
        <v>4656</v>
      </c>
      <c r="O5443" s="29">
        <f>IFERROR(_xlfn.XLOOKUP($B5443,'Ownership Metrics'!$A:$A,'Ownership Metrics'!$D:$D),"")</f>
        <v>66.47</v>
      </c>
      <c r="P5443" s="29">
        <f>IFERROR(_xlfn.XLOOKUP($B5443,'Ownership Metrics'!$A:$A,'Ownership Metrics'!$E:$E),"")</f>
        <v>86.47</v>
      </c>
      <c r="Q5443" s="30">
        <f>IFERROR(_xlfn.XLOOKUP($B5443,'Ownership Metrics'!$A:$A,'Ownership Metrics'!$F:$F),"")</f>
        <v>6</v>
      </c>
      <c r="R5443" s="30">
        <f>IFERROR(_xlfn.XLOOKUP($B5443,'Ownership Metrics'!$A:$A,'Ownership Metrics'!$G:$G),"")</f>
        <v>66</v>
      </c>
      <c r="S5443" s="27" t="str">
        <f>IFERROR(_xlfn.XLOOKUP($B5443,'Ownership Metrics'!$A:$A,'Ownership Metrics'!$H:$H),"")</f>
        <v>Mayoritas</v>
      </c>
      <c r="T5443" s="27" t="str">
        <f>IFERROR(_xlfn.XLOOKUP($B5443,'Ownership Metrics'!$A:$A,'Ownership Metrics'!$I:$I),"")</f>
        <v>Tinggi</v>
      </c>
      <c r="U5443" s="27">
        <f>IF(COUNTIFS($B$2:$B5443,$B5443,$D$2:$D5443,$D5443)=1,1,0)</f>
        <v>1</v>
      </c>
      <c r="V5443" s="27">
        <f t="shared" ref="V5443:V5506" si="256">SUMIFS($L$2:$L$10000,$B$2:$B$10000,$B5443,$D$2:$D$10000,$D5443)</f>
        <v>4.91</v>
      </c>
      <c r="W5443" s="27">
        <f t="shared" ref="W5443:W5506" si="257">COUNTIFS($B$2:$B$10000,$B5443,$U$2:$U$10000,1,$X$2:$X$10000,"&gt;"&amp;$X5443)+1</f>
        <v>4</v>
      </c>
      <c r="X5443" s="27">
        <f t="shared" si="255"/>
        <v>4.9099994557000004</v>
      </c>
    </row>
    <row r="5444" spans="1:24" x14ac:dyDescent="0.25">
      <c r="A5444" s="26">
        <v>46265</v>
      </c>
      <c r="B5444" s="27" t="s">
        <v>10873</v>
      </c>
      <c r="C5444" s="27" t="s">
        <v>5606</v>
      </c>
      <c r="D5444" s="27" t="s">
        <v>5608</v>
      </c>
      <c r="E5444" s="27" t="s">
        <v>22</v>
      </c>
      <c r="F5444" s="27" t="s">
        <v>32</v>
      </c>
      <c r="G5444" s="27"/>
      <c r="H5444" s="27" t="s">
        <v>128</v>
      </c>
      <c r="I5444" s="28">
        <v>531434400</v>
      </c>
      <c r="J5444" s="28">
        <v>0</v>
      </c>
      <c r="K5444" s="28">
        <v>531434400</v>
      </c>
      <c r="L5444" s="29">
        <v>10</v>
      </c>
      <c r="M5444" s="29">
        <f>IFERROR(_xlfn.XLOOKUP($B5444,'Ownership Metrics'!$A:$A,'Ownership Metrics'!$B:$B),"")</f>
        <v>4.01</v>
      </c>
      <c r="N5444" s="28">
        <f>IFERROR(_xlfn.XLOOKUP($B5444,'Ownership Metrics'!$A:$A,'Ownership Metrics'!$C:$C),"")</f>
        <v>4656</v>
      </c>
      <c r="O5444" s="29">
        <f>IFERROR(_xlfn.XLOOKUP($B5444,'Ownership Metrics'!$A:$A,'Ownership Metrics'!$D:$D),"")</f>
        <v>66.47</v>
      </c>
      <c r="P5444" s="29">
        <f>IFERROR(_xlfn.XLOOKUP($B5444,'Ownership Metrics'!$A:$A,'Ownership Metrics'!$E:$E),"")</f>
        <v>86.47</v>
      </c>
      <c r="Q5444" s="30">
        <f>IFERROR(_xlfn.XLOOKUP($B5444,'Ownership Metrics'!$A:$A,'Ownership Metrics'!$F:$F),"")</f>
        <v>6</v>
      </c>
      <c r="R5444" s="30">
        <f>IFERROR(_xlfn.XLOOKUP($B5444,'Ownership Metrics'!$A:$A,'Ownership Metrics'!$G:$G),"")</f>
        <v>66</v>
      </c>
      <c r="S5444" s="27" t="str">
        <f>IFERROR(_xlfn.XLOOKUP($B5444,'Ownership Metrics'!$A:$A,'Ownership Metrics'!$H:$H),"")</f>
        <v>Mayoritas</v>
      </c>
      <c r="T5444" s="27" t="str">
        <f>IFERROR(_xlfn.XLOOKUP($B5444,'Ownership Metrics'!$A:$A,'Ownership Metrics'!$I:$I),"")</f>
        <v>Tinggi</v>
      </c>
      <c r="U5444" s="27">
        <f>IF(COUNTIFS($B$2:$B5444,$B5444,$D$2:$D5444,$D5444)=1,1,0)</f>
        <v>1</v>
      </c>
      <c r="V5444" s="27">
        <f t="shared" si="256"/>
        <v>10</v>
      </c>
      <c r="W5444" s="27">
        <f t="shared" si="257"/>
        <v>2</v>
      </c>
      <c r="X5444" s="27">
        <f t="shared" si="255"/>
        <v>9.9999994555999994</v>
      </c>
    </row>
    <row r="5445" spans="1:24" x14ac:dyDescent="0.25">
      <c r="A5445" s="26">
        <v>46265</v>
      </c>
      <c r="B5445" s="27" t="s">
        <v>10873</v>
      </c>
      <c r="C5445" s="27" t="s">
        <v>5606</v>
      </c>
      <c r="D5445" s="27" t="s">
        <v>5609</v>
      </c>
      <c r="E5445" s="27" t="s">
        <v>22</v>
      </c>
      <c r="F5445" s="27" t="s">
        <v>32</v>
      </c>
      <c r="G5445" s="27"/>
      <c r="H5445" s="27" t="s">
        <v>1430</v>
      </c>
      <c r="I5445" s="28">
        <v>531434100</v>
      </c>
      <c r="J5445" s="28">
        <v>0</v>
      </c>
      <c r="K5445" s="28">
        <v>531434100</v>
      </c>
      <c r="L5445" s="29">
        <v>10</v>
      </c>
      <c r="M5445" s="29">
        <f>IFERROR(_xlfn.XLOOKUP($B5445,'Ownership Metrics'!$A:$A,'Ownership Metrics'!$B:$B),"")</f>
        <v>4.01</v>
      </c>
      <c r="N5445" s="28">
        <f>IFERROR(_xlfn.XLOOKUP($B5445,'Ownership Metrics'!$A:$A,'Ownership Metrics'!$C:$C),"")</f>
        <v>4656</v>
      </c>
      <c r="O5445" s="29">
        <f>IFERROR(_xlfn.XLOOKUP($B5445,'Ownership Metrics'!$A:$A,'Ownership Metrics'!$D:$D),"")</f>
        <v>66.47</v>
      </c>
      <c r="P5445" s="29">
        <f>IFERROR(_xlfn.XLOOKUP($B5445,'Ownership Metrics'!$A:$A,'Ownership Metrics'!$E:$E),"")</f>
        <v>86.47</v>
      </c>
      <c r="Q5445" s="30">
        <f>IFERROR(_xlfn.XLOOKUP($B5445,'Ownership Metrics'!$A:$A,'Ownership Metrics'!$F:$F),"")</f>
        <v>6</v>
      </c>
      <c r="R5445" s="30">
        <f>IFERROR(_xlfn.XLOOKUP($B5445,'Ownership Metrics'!$A:$A,'Ownership Metrics'!$G:$G),"")</f>
        <v>66</v>
      </c>
      <c r="S5445" s="27" t="str">
        <f>IFERROR(_xlfn.XLOOKUP($B5445,'Ownership Metrics'!$A:$A,'Ownership Metrics'!$H:$H),"")</f>
        <v>Mayoritas</v>
      </c>
      <c r="T5445" s="27" t="str">
        <f>IFERROR(_xlfn.XLOOKUP($B5445,'Ownership Metrics'!$A:$A,'Ownership Metrics'!$I:$I),"")</f>
        <v>Tinggi</v>
      </c>
      <c r="U5445" s="27">
        <f>IF(COUNTIFS($B$2:$B5445,$B5445,$D$2:$D5445,$D5445)=1,1,0)</f>
        <v>1</v>
      </c>
      <c r="V5445" s="27">
        <f t="shared" si="256"/>
        <v>10</v>
      </c>
      <c r="W5445" s="27">
        <f t="shared" si="257"/>
        <v>3</v>
      </c>
      <c r="X5445" s="27">
        <f t="shared" si="255"/>
        <v>9.9999994554999994</v>
      </c>
    </row>
    <row r="5446" spans="1:24" x14ac:dyDescent="0.25">
      <c r="A5446" s="26">
        <v>46265</v>
      </c>
      <c r="B5446" s="27" t="s">
        <v>10873</v>
      </c>
      <c r="C5446" s="27" t="s">
        <v>5606</v>
      </c>
      <c r="D5446" s="27" t="s">
        <v>3394</v>
      </c>
      <c r="E5446" s="27" t="s">
        <v>35</v>
      </c>
      <c r="F5446" s="27" t="s">
        <v>23</v>
      </c>
      <c r="G5446" s="27" t="s">
        <v>36</v>
      </c>
      <c r="H5446" s="27" t="s">
        <v>24</v>
      </c>
      <c r="I5446" s="28">
        <v>57524700</v>
      </c>
      <c r="J5446" s="28">
        <v>0</v>
      </c>
      <c r="K5446" s="28">
        <v>57524700</v>
      </c>
      <c r="L5446" s="29">
        <v>1.08</v>
      </c>
      <c r="M5446" s="29">
        <f>IFERROR(_xlfn.XLOOKUP($B5446,'Ownership Metrics'!$A:$A,'Ownership Metrics'!$B:$B),"")</f>
        <v>4.01</v>
      </c>
      <c r="N5446" s="28">
        <f>IFERROR(_xlfn.XLOOKUP($B5446,'Ownership Metrics'!$A:$A,'Ownership Metrics'!$C:$C),"")</f>
        <v>4656</v>
      </c>
      <c r="O5446" s="29">
        <f>IFERROR(_xlfn.XLOOKUP($B5446,'Ownership Metrics'!$A:$A,'Ownership Metrics'!$D:$D),"")</f>
        <v>66.47</v>
      </c>
      <c r="P5446" s="29">
        <f>IFERROR(_xlfn.XLOOKUP($B5446,'Ownership Metrics'!$A:$A,'Ownership Metrics'!$E:$E),"")</f>
        <v>86.47</v>
      </c>
      <c r="Q5446" s="30">
        <f>IFERROR(_xlfn.XLOOKUP($B5446,'Ownership Metrics'!$A:$A,'Ownership Metrics'!$F:$F),"")</f>
        <v>6</v>
      </c>
      <c r="R5446" s="30">
        <f>IFERROR(_xlfn.XLOOKUP($B5446,'Ownership Metrics'!$A:$A,'Ownership Metrics'!$G:$G),"")</f>
        <v>66</v>
      </c>
      <c r="S5446" s="27" t="str">
        <f>IFERROR(_xlfn.XLOOKUP($B5446,'Ownership Metrics'!$A:$A,'Ownership Metrics'!$H:$H),"")</f>
        <v>Mayoritas</v>
      </c>
      <c r="T5446" s="27" t="str">
        <f>IFERROR(_xlfn.XLOOKUP($B5446,'Ownership Metrics'!$A:$A,'Ownership Metrics'!$I:$I),"")</f>
        <v>Tinggi</v>
      </c>
      <c r="U5446" s="27">
        <f>IF(COUNTIFS($B$2:$B5446,$B5446,$D$2:$D5446,$D5446)=1,1,0)</f>
        <v>1</v>
      </c>
      <c r="V5446" s="27">
        <f t="shared" si="256"/>
        <v>1.08</v>
      </c>
      <c r="W5446" s="27">
        <f t="shared" si="257"/>
        <v>6</v>
      </c>
      <c r="X5446" s="27">
        <f t="shared" si="255"/>
        <v>1.0799994554000001</v>
      </c>
    </row>
    <row r="5447" spans="1:24" x14ac:dyDescent="0.25">
      <c r="A5447" s="26">
        <v>46265</v>
      </c>
      <c r="B5447" s="27" t="s">
        <v>10873</v>
      </c>
      <c r="C5447" s="27" t="s">
        <v>5606</v>
      </c>
      <c r="D5447" s="27" t="s">
        <v>5610</v>
      </c>
      <c r="E5447" s="27" t="s">
        <v>35</v>
      </c>
      <c r="F5447" s="27" t="s">
        <v>23</v>
      </c>
      <c r="G5447" s="27" t="s">
        <v>36</v>
      </c>
      <c r="H5447" s="27" t="s">
        <v>24</v>
      </c>
      <c r="I5447" s="28">
        <v>187680000</v>
      </c>
      <c r="J5447" s="28">
        <v>0</v>
      </c>
      <c r="K5447" s="28">
        <v>187680000</v>
      </c>
      <c r="L5447" s="29">
        <v>3.53</v>
      </c>
      <c r="M5447" s="29">
        <f>IFERROR(_xlfn.XLOOKUP($B5447,'Ownership Metrics'!$A:$A,'Ownership Metrics'!$B:$B),"")</f>
        <v>4.01</v>
      </c>
      <c r="N5447" s="28">
        <f>IFERROR(_xlfn.XLOOKUP($B5447,'Ownership Metrics'!$A:$A,'Ownership Metrics'!$C:$C),"")</f>
        <v>4656</v>
      </c>
      <c r="O5447" s="29">
        <f>IFERROR(_xlfn.XLOOKUP($B5447,'Ownership Metrics'!$A:$A,'Ownership Metrics'!$D:$D),"")</f>
        <v>66.47</v>
      </c>
      <c r="P5447" s="29">
        <f>IFERROR(_xlfn.XLOOKUP($B5447,'Ownership Metrics'!$A:$A,'Ownership Metrics'!$E:$E),"")</f>
        <v>86.47</v>
      </c>
      <c r="Q5447" s="30">
        <f>IFERROR(_xlfn.XLOOKUP($B5447,'Ownership Metrics'!$A:$A,'Ownership Metrics'!$F:$F),"")</f>
        <v>6</v>
      </c>
      <c r="R5447" s="30">
        <f>IFERROR(_xlfn.XLOOKUP($B5447,'Ownership Metrics'!$A:$A,'Ownership Metrics'!$G:$G),"")</f>
        <v>66</v>
      </c>
      <c r="S5447" s="27" t="str">
        <f>IFERROR(_xlfn.XLOOKUP($B5447,'Ownership Metrics'!$A:$A,'Ownership Metrics'!$H:$H),"")</f>
        <v>Mayoritas</v>
      </c>
      <c r="T5447" s="27" t="str">
        <f>IFERROR(_xlfn.XLOOKUP($B5447,'Ownership Metrics'!$A:$A,'Ownership Metrics'!$I:$I),"")</f>
        <v>Tinggi</v>
      </c>
      <c r="U5447" s="27">
        <f>IF(COUNTIFS($B$2:$B5447,$B5447,$D$2:$D5447,$D5447)=1,1,0)</f>
        <v>1</v>
      </c>
      <c r="V5447" s="27">
        <f t="shared" si="256"/>
        <v>3.53</v>
      </c>
      <c r="W5447" s="27">
        <f t="shared" si="257"/>
        <v>5</v>
      </c>
      <c r="X5447" s="27">
        <f t="shared" si="255"/>
        <v>3.5299994552999996</v>
      </c>
    </row>
    <row r="5448" spans="1:24" x14ac:dyDescent="0.25">
      <c r="A5448" s="26">
        <v>46265</v>
      </c>
      <c r="B5448" s="27" t="s">
        <v>10873</v>
      </c>
      <c r="C5448" s="27" t="s">
        <v>5606</v>
      </c>
      <c r="D5448" s="27" t="s">
        <v>5611</v>
      </c>
      <c r="E5448" s="27" t="s">
        <v>35</v>
      </c>
      <c r="F5448" s="27" t="s">
        <v>23</v>
      </c>
      <c r="G5448" s="27" t="s">
        <v>36</v>
      </c>
      <c r="H5448" s="27" t="s">
        <v>24</v>
      </c>
      <c r="I5448" s="28">
        <v>3532500000</v>
      </c>
      <c r="J5448" s="28">
        <v>0</v>
      </c>
      <c r="K5448" s="28">
        <v>3532500000</v>
      </c>
      <c r="L5448" s="29">
        <v>66.47</v>
      </c>
      <c r="M5448" s="29">
        <f>IFERROR(_xlfn.XLOOKUP($B5448,'Ownership Metrics'!$A:$A,'Ownership Metrics'!$B:$B),"")</f>
        <v>4.01</v>
      </c>
      <c r="N5448" s="28">
        <f>IFERROR(_xlfn.XLOOKUP($B5448,'Ownership Metrics'!$A:$A,'Ownership Metrics'!$C:$C),"")</f>
        <v>4656</v>
      </c>
      <c r="O5448" s="29">
        <f>IFERROR(_xlfn.XLOOKUP($B5448,'Ownership Metrics'!$A:$A,'Ownership Metrics'!$D:$D),"")</f>
        <v>66.47</v>
      </c>
      <c r="P5448" s="29">
        <f>IFERROR(_xlfn.XLOOKUP($B5448,'Ownership Metrics'!$A:$A,'Ownership Metrics'!$E:$E),"")</f>
        <v>86.47</v>
      </c>
      <c r="Q5448" s="30">
        <f>IFERROR(_xlfn.XLOOKUP($B5448,'Ownership Metrics'!$A:$A,'Ownership Metrics'!$F:$F),"")</f>
        <v>6</v>
      </c>
      <c r="R5448" s="30">
        <f>IFERROR(_xlfn.XLOOKUP($B5448,'Ownership Metrics'!$A:$A,'Ownership Metrics'!$G:$G),"")</f>
        <v>66</v>
      </c>
      <c r="S5448" s="27" t="str">
        <f>IFERROR(_xlfn.XLOOKUP($B5448,'Ownership Metrics'!$A:$A,'Ownership Metrics'!$H:$H),"")</f>
        <v>Mayoritas</v>
      </c>
      <c r="T5448" s="27" t="str">
        <f>IFERROR(_xlfn.XLOOKUP($B5448,'Ownership Metrics'!$A:$A,'Ownership Metrics'!$I:$I),"")</f>
        <v>Tinggi</v>
      </c>
      <c r="U5448" s="27">
        <f>IF(COUNTIFS($B$2:$B5448,$B5448,$D$2:$D5448,$D5448)=1,1,0)</f>
        <v>1</v>
      </c>
      <c r="V5448" s="27">
        <f t="shared" si="256"/>
        <v>66.47</v>
      </c>
      <c r="W5448" s="27">
        <f t="shared" si="257"/>
        <v>1</v>
      </c>
      <c r="X5448" s="27">
        <f t="shared" si="255"/>
        <v>66.469999455199996</v>
      </c>
    </row>
    <row r="5449" spans="1:24" x14ac:dyDescent="0.25">
      <c r="A5449" s="26">
        <v>46265</v>
      </c>
      <c r="B5449" s="27" t="s">
        <v>10874</v>
      </c>
      <c r="C5449" s="27" t="s">
        <v>5613</v>
      </c>
      <c r="D5449" s="27" t="s">
        <v>908</v>
      </c>
      <c r="E5449" s="27" t="s">
        <v>22</v>
      </c>
      <c r="F5449" s="27" t="s">
        <v>23</v>
      </c>
      <c r="G5449" s="27"/>
      <c r="H5449" s="27" t="s">
        <v>24</v>
      </c>
      <c r="I5449" s="28">
        <v>61000666</v>
      </c>
      <c r="J5449" s="28">
        <v>0</v>
      </c>
      <c r="K5449" s="28">
        <v>61000666</v>
      </c>
      <c r="L5449" s="29">
        <v>27.63</v>
      </c>
      <c r="M5449" s="29">
        <f>IFERROR(_xlfn.XLOOKUP($B5449,'Ownership Metrics'!$A:$A,'Ownership Metrics'!$B:$B),"")</f>
        <v>3.61</v>
      </c>
      <c r="N5449" s="28">
        <f>IFERROR(_xlfn.XLOOKUP($B5449,'Ownership Metrics'!$A:$A,'Ownership Metrics'!$C:$C),"")</f>
        <v>1322</v>
      </c>
      <c r="O5449" s="29">
        <f>IFERROR(_xlfn.XLOOKUP($B5449,'Ownership Metrics'!$A:$A,'Ownership Metrics'!$D:$D),"")</f>
        <v>27.63</v>
      </c>
      <c r="P5449" s="29">
        <f>IFERROR(_xlfn.XLOOKUP($B5449,'Ownership Metrics'!$A:$A,'Ownership Metrics'!$E:$E),"")</f>
        <v>51.47</v>
      </c>
      <c r="Q5449" s="30">
        <f>IFERROR(_xlfn.XLOOKUP($B5449,'Ownership Metrics'!$A:$A,'Ownership Metrics'!$F:$F),"")</f>
        <v>12</v>
      </c>
      <c r="R5449" s="30">
        <f>IFERROR(_xlfn.XLOOKUP($B5449,'Ownership Metrics'!$A:$A,'Ownership Metrics'!$G:$G),"")</f>
        <v>32</v>
      </c>
      <c r="S5449" s="27" t="str">
        <f>IFERROR(_xlfn.XLOOKUP($B5449,'Ownership Metrics'!$A:$A,'Ownership Metrics'!$H:$H),"")</f>
        <v>Moderat</v>
      </c>
      <c r="T5449" s="27" t="str">
        <f>IFERROR(_xlfn.XLOOKUP($B5449,'Ownership Metrics'!$A:$A,'Ownership Metrics'!$I:$I),"")</f>
        <v>Sedang</v>
      </c>
      <c r="U5449" s="27">
        <f>IF(COUNTIFS($B$2:$B5449,$B5449,$D$2:$D5449,$D5449)=1,1,0)</f>
        <v>1</v>
      </c>
      <c r="V5449" s="27">
        <f t="shared" si="256"/>
        <v>27.63</v>
      </c>
      <c r="W5449" s="27">
        <f t="shared" si="257"/>
        <v>1</v>
      </c>
      <c r="X5449" s="27">
        <f t="shared" si="255"/>
        <v>27.629999455099998</v>
      </c>
    </row>
    <row r="5450" spans="1:24" x14ac:dyDescent="0.25">
      <c r="A5450" s="26">
        <v>46265</v>
      </c>
      <c r="B5450" s="27" t="s">
        <v>10874</v>
      </c>
      <c r="C5450" s="27" t="s">
        <v>5613</v>
      </c>
      <c r="D5450" s="27" t="s">
        <v>5614</v>
      </c>
      <c r="E5450" s="27" t="s">
        <v>22</v>
      </c>
      <c r="F5450" s="27" t="s">
        <v>23</v>
      </c>
      <c r="G5450" s="27"/>
      <c r="H5450" s="27" t="s">
        <v>24</v>
      </c>
      <c r="I5450" s="28">
        <v>19652000</v>
      </c>
      <c r="J5450" s="28">
        <v>0</v>
      </c>
      <c r="K5450" s="28">
        <v>19652000</v>
      </c>
      <c r="L5450" s="29">
        <v>8.9</v>
      </c>
      <c r="M5450" s="29">
        <f>IFERROR(_xlfn.XLOOKUP($B5450,'Ownership Metrics'!$A:$A,'Ownership Metrics'!$B:$B),"")</f>
        <v>3.61</v>
      </c>
      <c r="N5450" s="28">
        <f>IFERROR(_xlfn.XLOOKUP($B5450,'Ownership Metrics'!$A:$A,'Ownership Metrics'!$C:$C),"")</f>
        <v>1322</v>
      </c>
      <c r="O5450" s="29">
        <f>IFERROR(_xlfn.XLOOKUP($B5450,'Ownership Metrics'!$A:$A,'Ownership Metrics'!$D:$D),"")</f>
        <v>27.63</v>
      </c>
      <c r="P5450" s="29">
        <f>IFERROR(_xlfn.XLOOKUP($B5450,'Ownership Metrics'!$A:$A,'Ownership Metrics'!$E:$E),"")</f>
        <v>51.47</v>
      </c>
      <c r="Q5450" s="30">
        <f>IFERROR(_xlfn.XLOOKUP($B5450,'Ownership Metrics'!$A:$A,'Ownership Metrics'!$F:$F),"")</f>
        <v>12</v>
      </c>
      <c r="R5450" s="30">
        <f>IFERROR(_xlfn.XLOOKUP($B5450,'Ownership Metrics'!$A:$A,'Ownership Metrics'!$G:$G),"")</f>
        <v>32</v>
      </c>
      <c r="S5450" s="27" t="str">
        <f>IFERROR(_xlfn.XLOOKUP($B5450,'Ownership Metrics'!$A:$A,'Ownership Metrics'!$H:$H),"")</f>
        <v>Moderat</v>
      </c>
      <c r="T5450" s="27" t="str">
        <f>IFERROR(_xlfn.XLOOKUP($B5450,'Ownership Metrics'!$A:$A,'Ownership Metrics'!$I:$I),"")</f>
        <v>Sedang</v>
      </c>
      <c r="U5450" s="27">
        <f>IF(COUNTIFS($B$2:$B5450,$B5450,$D$2:$D5450,$D5450)=1,1,0)</f>
        <v>1</v>
      </c>
      <c r="V5450" s="27">
        <f t="shared" si="256"/>
        <v>8.9</v>
      </c>
      <c r="W5450" s="27">
        <f t="shared" si="257"/>
        <v>4</v>
      </c>
      <c r="X5450" s="27">
        <f t="shared" si="255"/>
        <v>8.8999994549999997</v>
      </c>
    </row>
    <row r="5451" spans="1:24" x14ac:dyDescent="0.25">
      <c r="A5451" s="26">
        <v>46265</v>
      </c>
      <c r="B5451" s="27" t="s">
        <v>10874</v>
      </c>
      <c r="C5451" s="27" t="s">
        <v>5613</v>
      </c>
      <c r="D5451" s="27" t="s">
        <v>910</v>
      </c>
      <c r="E5451" s="27" t="s">
        <v>26</v>
      </c>
      <c r="F5451" s="27" t="s">
        <v>32</v>
      </c>
      <c r="G5451" s="27"/>
      <c r="H5451" s="27" t="s">
        <v>56</v>
      </c>
      <c r="I5451" s="28">
        <v>11000000</v>
      </c>
      <c r="J5451" s="28">
        <v>0</v>
      </c>
      <c r="K5451" s="28">
        <v>11000000</v>
      </c>
      <c r="L5451" s="29">
        <v>4.9800000000000004</v>
      </c>
      <c r="M5451" s="29">
        <f>IFERROR(_xlfn.XLOOKUP($B5451,'Ownership Metrics'!$A:$A,'Ownership Metrics'!$B:$B),"")</f>
        <v>3.61</v>
      </c>
      <c r="N5451" s="28">
        <f>IFERROR(_xlfn.XLOOKUP($B5451,'Ownership Metrics'!$A:$A,'Ownership Metrics'!$C:$C),"")</f>
        <v>1322</v>
      </c>
      <c r="O5451" s="29">
        <f>IFERROR(_xlfn.XLOOKUP($B5451,'Ownership Metrics'!$A:$A,'Ownership Metrics'!$D:$D),"")</f>
        <v>27.63</v>
      </c>
      <c r="P5451" s="29">
        <f>IFERROR(_xlfn.XLOOKUP($B5451,'Ownership Metrics'!$A:$A,'Ownership Metrics'!$E:$E),"")</f>
        <v>51.47</v>
      </c>
      <c r="Q5451" s="30">
        <f>IFERROR(_xlfn.XLOOKUP($B5451,'Ownership Metrics'!$A:$A,'Ownership Metrics'!$F:$F),"")</f>
        <v>12</v>
      </c>
      <c r="R5451" s="30">
        <f>IFERROR(_xlfn.XLOOKUP($B5451,'Ownership Metrics'!$A:$A,'Ownership Metrics'!$G:$G),"")</f>
        <v>32</v>
      </c>
      <c r="S5451" s="27" t="str">
        <f>IFERROR(_xlfn.XLOOKUP($B5451,'Ownership Metrics'!$A:$A,'Ownership Metrics'!$H:$H),"")</f>
        <v>Moderat</v>
      </c>
      <c r="T5451" s="27" t="str">
        <f>IFERROR(_xlfn.XLOOKUP($B5451,'Ownership Metrics'!$A:$A,'Ownership Metrics'!$I:$I),"")</f>
        <v>Sedang</v>
      </c>
      <c r="U5451" s="27">
        <f>IF(COUNTIFS($B$2:$B5451,$B5451,$D$2:$D5451,$D5451)=1,1,0)</f>
        <v>1</v>
      </c>
      <c r="V5451" s="27">
        <f t="shared" si="256"/>
        <v>4.9800000000000004</v>
      </c>
      <c r="W5451" s="27">
        <f t="shared" si="257"/>
        <v>7</v>
      </c>
      <c r="X5451" s="27">
        <f t="shared" si="255"/>
        <v>4.9799994549000006</v>
      </c>
    </row>
    <row r="5452" spans="1:24" x14ac:dyDescent="0.25">
      <c r="A5452" s="26">
        <v>46265</v>
      </c>
      <c r="B5452" s="27" t="s">
        <v>10874</v>
      </c>
      <c r="C5452" s="27" t="s">
        <v>5613</v>
      </c>
      <c r="D5452" s="27" t="s">
        <v>911</v>
      </c>
      <c r="E5452" s="27" t="s">
        <v>26</v>
      </c>
      <c r="F5452" s="27" t="s">
        <v>32</v>
      </c>
      <c r="G5452" s="27"/>
      <c r="H5452" s="27" t="s">
        <v>56</v>
      </c>
      <c r="I5452" s="28">
        <v>11020000</v>
      </c>
      <c r="J5452" s="28">
        <v>0</v>
      </c>
      <c r="K5452" s="28">
        <v>11020000</v>
      </c>
      <c r="L5452" s="29">
        <v>4.99</v>
      </c>
      <c r="M5452" s="29">
        <f>IFERROR(_xlfn.XLOOKUP($B5452,'Ownership Metrics'!$A:$A,'Ownership Metrics'!$B:$B),"")</f>
        <v>3.61</v>
      </c>
      <c r="N5452" s="28">
        <f>IFERROR(_xlfn.XLOOKUP($B5452,'Ownership Metrics'!$A:$A,'Ownership Metrics'!$C:$C),"")</f>
        <v>1322</v>
      </c>
      <c r="O5452" s="29">
        <f>IFERROR(_xlfn.XLOOKUP($B5452,'Ownership Metrics'!$A:$A,'Ownership Metrics'!$D:$D),"")</f>
        <v>27.63</v>
      </c>
      <c r="P5452" s="29">
        <f>IFERROR(_xlfn.XLOOKUP($B5452,'Ownership Metrics'!$A:$A,'Ownership Metrics'!$E:$E),"")</f>
        <v>51.47</v>
      </c>
      <c r="Q5452" s="30">
        <f>IFERROR(_xlfn.XLOOKUP($B5452,'Ownership Metrics'!$A:$A,'Ownership Metrics'!$F:$F),"")</f>
        <v>12</v>
      </c>
      <c r="R5452" s="30">
        <f>IFERROR(_xlfn.XLOOKUP($B5452,'Ownership Metrics'!$A:$A,'Ownership Metrics'!$G:$G),"")</f>
        <v>32</v>
      </c>
      <c r="S5452" s="27" t="str">
        <f>IFERROR(_xlfn.XLOOKUP($B5452,'Ownership Metrics'!$A:$A,'Ownership Metrics'!$H:$H),"")</f>
        <v>Moderat</v>
      </c>
      <c r="T5452" s="27" t="str">
        <f>IFERROR(_xlfn.XLOOKUP($B5452,'Ownership Metrics'!$A:$A,'Ownership Metrics'!$I:$I),"")</f>
        <v>Sedang</v>
      </c>
      <c r="U5452" s="27">
        <f>IF(COUNTIFS($B$2:$B5452,$B5452,$D$2:$D5452,$D5452)=1,1,0)</f>
        <v>1</v>
      </c>
      <c r="V5452" s="27">
        <f t="shared" si="256"/>
        <v>4.99</v>
      </c>
      <c r="W5452" s="27">
        <f t="shared" si="257"/>
        <v>6</v>
      </c>
      <c r="X5452" s="27">
        <f t="shared" si="255"/>
        <v>4.9899994548000004</v>
      </c>
    </row>
    <row r="5453" spans="1:24" x14ac:dyDescent="0.25">
      <c r="A5453" s="26">
        <v>46265</v>
      </c>
      <c r="B5453" s="27" t="s">
        <v>10874</v>
      </c>
      <c r="C5453" s="27" t="s">
        <v>5613</v>
      </c>
      <c r="D5453" s="27" t="s">
        <v>939</v>
      </c>
      <c r="E5453" s="27" t="s">
        <v>26</v>
      </c>
      <c r="F5453" s="27" t="s">
        <v>32</v>
      </c>
      <c r="G5453" s="27"/>
      <c r="H5453" s="27" t="s">
        <v>940</v>
      </c>
      <c r="I5453" s="28">
        <v>9095800</v>
      </c>
      <c r="J5453" s="28">
        <v>0</v>
      </c>
      <c r="K5453" s="28">
        <v>9095800</v>
      </c>
      <c r="L5453" s="29">
        <v>4.12</v>
      </c>
      <c r="M5453" s="29">
        <f>IFERROR(_xlfn.XLOOKUP($B5453,'Ownership Metrics'!$A:$A,'Ownership Metrics'!$B:$B),"")</f>
        <v>3.61</v>
      </c>
      <c r="N5453" s="28">
        <f>IFERROR(_xlfn.XLOOKUP($B5453,'Ownership Metrics'!$A:$A,'Ownership Metrics'!$C:$C),"")</f>
        <v>1322</v>
      </c>
      <c r="O5453" s="29">
        <f>IFERROR(_xlfn.XLOOKUP($B5453,'Ownership Metrics'!$A:$A,'Ownership Metrics'!$D:$D),"")</f>
        <v>27.63</v>
      </c>
      <c r="P5453" s="29">
        <f>IFERROR(_xlfn.XLOOKUP($B5453,'Ownership Metrics'!$A:$A,'Ownership Metrics'!$E:$E),"")</f>
        <v>51.47</v>
      </c>
      <c r="Q5453" s="30">
        <f>IFERROR(_xlfn.XLOOKUP($B5453,'Ownership Metrics'!$A:$A,'Ownership Metrics'!$F:$F),"")</f>
        <v>12</v>
      </c>
      <c r="R5453" s="30">
        <f>IFERROR(_xlfn.XLOOKUP($B5453,'Ownership Metrics'!$A:$A,'Ownership Metrics'!$G:$G),"")</f>
        <v>32</v>
      </c>
      <c r="S5453" s="27" t="str">
        <f>IFERROR(_xlfn.XLOOKUP($B5453,'Ownership Metrics'!$A:$A,'Ownership Metrics'!$H:$H),"")</f>
        <v>Moderat</v>
      </c>
      <c r="T5453" s="27" t="str">
        <f>IFERROR(_xlfn.XLOOKUP($B5453,'Ownership Metrics'!$A:$A,'Ownership Metrics'!$I:$I),"")</f>
        <v>Sedang</v>
      </c>
      <c r="U5453" s="27">
        <f>IF(COUNTIFS($B$2:$B5453,$B5453,$D$2:$D5453,$D5453)=1,1,0)</f>
        <v>1</v>
      </c>
      <c r="V5453" s="27">
        <f t="shared" si="256"/>
        <v>4.12</v>
      </c>
      <c r="W5453" s="27">
        <f t="shared" si="257"/>
        <v>9</v>
      </c>
      <c r="X5453" s="27">
        <f t="shared" si="255"/>
        <v>4.1199994547000003</v>
      </c>
    </row>
    <row r="5454" spans="1:24" x14ac:dyDescent="0.25">
      <c r="A5454" s="26">
        <v>46265</v>
      </c>
      <c r="B5454" s="27" t="s">
        <v>10874</v>
      </c>
      <c r="C5454" s="27" t="s">
        <v>5613</v>
      </c>
      <c r="D5454" s="27" t="s">
        <v>912</v>
      </c>
      <c r="E5454" s="27" t="s">
        <v>26</v>
      </c>
      <c r="F5454" s="27" t="s">
        <v>32</v>
      </c>
      <c r="G5454" s="27"/>
      <c r="H5454" s="27" t="s">
        <v>64</v>
      </c>
      <c r="I5454" s="28">
        <v>21407976</v>
      </c>
      <c r="J5454" s="28">
        <v>0</v>
      </c>
      <c r="K5454" s="28">
        <v>21407976</v>
      </c>
      <c r="L5454" s="29">
        <v>9.6999999999999993</v>
      </c>
      <c r="M5454" s="29">
        <f>IFERROR(_xlfn.XLOOKUP($B5454,'Ownership Metrics'!$A:$A,'Ownership Metrics'!$B:$B),"")</f>
        <v>3.61</v>
      </c>
      <c r="N5454" s="28">
        <f>IFERROR(_xlfn.XLOOKUP($B5454,'Ownership Metrics'!$A:$A,'Ownership Metrics'!$C:$C),"")</f>
        <v>1322</v>
      </c>
      <c r="O5454" s="29">
        <f>IFERROR(_xlfn.XLOOKUP($B5454,'Ownership Metrics'!$A:$A,'Ownership Metrics'!$D:$D),"")</f>
        <v>27.63</v>
      </c>
      <c r="P5454" s="29">
        <f>IFERROR(_xlfn.XLOOKUP($B5454,'Ownership Metrics'!$A:$A,'Ownership Metrics'!$E:$E),"")</f>
        <v>51.47</v>
      </c>
      <c r="Q5454" s="30">
        <f>IFERROR(_xlfn.XLOOKUP($B5454,'Ownership Metrics'!$A:$A,'Ownership Metrics'!$F:$F),"")</f>
        <v>12</v>
      </c>
      <c r="R5454" s="30">
        <f>IFERROR(_xlfn.XLOOKUP($B5454,'Ownership Metrics'!$A:$A,'Ownership Metrics'!$G:$G),"")</f>
        <v>32</v>
      </c>
      <c r="S5454" s="27" t="str">
        <f>IFERROR(_xlfn.XLOOKUP($B5454,'Ownership Metrics'!$A:$A,'Ownership Metrics'!$H:$H),"")</f>
        <v>Moderat</v>
      </c>
      <c r="T5454" s="27" t="str">
        <f>IFERROR(_xlfn.XLOOKUP($B5454,'Ownership Metrics'!$A:$A,'Ownership Metrics'!$I:$I),"")</f>
        <v>Sedang</v>
      </c>
      <c r="U5454" s="27">
        <f>IF(COUNTIFS($B$2:$B5454,$B5454,$D$2:$D5454,$D5454)=1,1,0)</f>
        <v>1</v>
      </c>
      <c r="V5454" s="27">
        <f t="shared" si="256"/>
        <v>9.6999999999999993</v>
      </c>
      <c r="W5454" s="27">
        <f t="shared" si="257"/>
        <v>3</v>
      </c>
      <c r="X5454" s="27">
        <f t="shared" si="255"/>
        <v>9.6999994545999986</v>
      </c>
    </row>
    <row r="5455" spans="1:24" x14ac:dyDescent="0.25">
      <c r="A5455" s="26">
        <v>46265</v>
      </c>
      <c r="B5455" s="27" t="s">
        <v>10874</v>
      </c>
      <c r="C5455" s="27" t="s">
        <v>5613</v>
      </c>
      <c r="D5455" s="27" t="s">
        <v>811</v>
      </c>
      <c r="E5455" s="27" t="s">
        <v>26</v>
      </c>
      <c r="F5455" s="27" t="s">
        <v>32</v>
      </c>
      <c r="G5455" s="27"/>
      <c r="H5455" s="27" t="s">
        <v>64</v>
      </c>
      <c r="I5455" s="28">
        <v>8219400</v>
      </c>
      <c r="J5455" s="28">
        <v>0</v>
      </c>
      <c r="K5455" s="28">
        <v>8219400</v>
      </c>
      <c r="L5455" s="29">
        <v>3.72</v>
      </c>
      <c r="M5455" s="29">
        <f>IFERROR(_xlfn.XLOOKUP($B5455,'Ownership Metrics'!$A:$A,'Ownership Metrics'!$B:$B),"")</f>
        <v>3.61</v>
      </c>
      <c r="N5455" s="28">
        <f>IFERROR(_xlfn.XLOOKUP($B5455,'Ownership Metrics'!$A:$A,'Ownership Metrics'!$C:$C),"")</f>
        <v>1322</v>
      </c>
      <c r="O5455" s="29">
        <f>IFERROR(_xlfn.XLOOKUP($B5455,'Ownership Metrics'!$A:$A,'Ownership Metrics'!$D:$D),"")</f>
        <v>27.63</v>
      </c>
      <c r="P5455" s="29">
        <f>IFERROR(_xlfn.XLOOKUP($B5455,'Ownership Metrics'!$A:$A,'Ownership Metrics'!$E:$E),"")</f>
        <v>51.47</v>
      </c>
      <c r="Q5455" s="30">
        <f>IFERROR(_xlfn.XLOOKUP($B5455,'Ownership Metrics'!$A:$A,'Ownership Metrics'!$F:$F),"")</f>
        <v>12</v>
      </c>
      <c r="R5455" s="30">
        <f>IFERROR(_xlfn.XLOOKUP($B5455,'Ownership Metrics'!$A:$A,'Ownership Metrics'!$G:$G),"")</f>
        <v>32</v>
      </c>
      <c r="S5455" s="27" t="str">
        <f>IFERROR(_xlfn.XLOOKUP($B5455,'Ownership Metrics'!$A:$A,'Ownership Metrics'!$H:$H),"")</f>
        <v>Moderat</v>
      </c>
      <c r="T5455" s="27" t="str">
        <f>IFERROR(_xlfn.XLOOKUP($B5455,'Ownership Metrics'!$A:$A,'Ownership Metrics'!$I:$I),"")</f>
        <v>Sedang</v>
      </c>
      <c r="U5455" s="27">
        <f>IF(COUNTIFS($B$2:$B5455,$B5455,$D$2:$D5455,$D5455)=1,1,0)</f>
        <v>1</v>
      </c>
      <c r="V5455" s="27">
        <f t="shared" si="256"/>
        <v>3.72</v>
      </c>
      <c r="W5455" s="27">
        <f t="shared" si="257"/>
        <v>11</v>
      </c>
      <c r="X5455" s="27">
        <f t="shared" si="255"/>
        <v>3.7199994545000004</v>
      </c>
    </row>
    <row r="5456" spans="1:24" x14ac:dyDescent="0.25">
      <c r="A5456" s="26">
        <v>46265</v>
      </c>
      <c r="B5456" s="27" t="s">
        <v>10874</v>
      </c>
      <c r="C5456" s="27" t="s">
        <v>5613</v>
      </c>
      <c r="D5456" s="27" t="s">
        <v>207</v>
      </c>
      <c r="E5456" s="27" t="s">
        <v>26</v>
      </c>
      <c r="F5456" s="27" t="s">
        <v>32</v>
      </c>
      <c r="G5456" s="27"/>
      <c r="H5456" s="27" t="s">
        <v>64</v>
      </c>
      <c r="I5456" s="28">
        <v>3746258</v>
      </c>
      <c r="J5456" s="28">
        <v>0</v>
      </c>
      <c r="K5456" s="28">
        <v>3746258</v>
      </c>
      <c r="L5456" s="29">
        <v>1.7</v>
      </c>
      <c r="M5456" s="29">
        <f>IFERROR(_xlfn.XLOOKUP($B5456,'Ownership Metrics'!$A:$A,'Ownership Metrics'!$B:$B),"")</f>
        <v>3.61</v>
      </c>
      <c r="N5456" s="28">
        <f>IFERROR(_xlfn.XLOOKUP($B5456,'Ownership Metrics'!$A:$A,'Ownership Metrics'!$C:$C),"")</f>
        <v>1322</v>
      </c>
      <c r="O5456" s="29">
        <f>IFERROR(_xlfn.XLOOKUP($B5456,'Ownership Metrics'!$A:$A,'Ownership Metrics'!$D:$D),"")</f>
        <v>27.63</v>
      </c>
      <c r="P5456" s="29">
        <f>IFERROR(_xlfn.XLOOKUP($B5456,'Ownership Metrics'!$A:$A,'Ownership Metrics'!$E:$E),"")</f>
        <v>51.47</v>
      </c>
      <c r="Q5456" s="30">
        <f>IFERROR(_xlfn.XLOOKUP($B5456,'Ownership Metrics'!$A:$A,'Ownership Metrics'!$F:$F),"")</f>
        <v>12</v>
      </c>
      <c r="R5456" s="30">
        <f>IFERROR(_xlfn.XLOOKUP($B5456,'Ownership Metrics'!$A:$A,'Ownership Metrics'!$G:$G),"")</f>
        <v>32</v>
      </c>
      <c r="S5456" s="27" t="str">
        <f>IFERROR(_xlfn.XLOOKUP($B5456,'Ownership Metrics'!$A:$A,'Ownership Metrics'!$H:$H),"")</f>
        <v>Moderat</v>
      </c>
      <c r="T5456" s="27" t="str">
        <f>IFERROR(_xlfn.XLOOKUP($B5456,'Ownership Metrics'!$A:$A,'Ownership Metrics'!$I:$I),"")</f>
        <v>Sedang</v>
      </c>
      <c r="U5456" s="27">
        <f>IF(COUNTIFS($B$2:$B5456,$B5456,$D$2:$D5456,$D5456)=1,1,0)</f>
        <v>1</v>
      </c>
      <c r="V5456" s="27">
        <f t="shared" si="256"/>
        <v>1.7</v>
      </c>
      <c r="W5456" s="27">
        <f t="shared" si="257"/>
        <v>12</v>
      </c>
      <c r="X5456" s="27">
        <f t="shared" si="255"/>
        <v>1.6999994543999999</v>
      </c>
    </row>
    <row r="5457" spans="1:24" x14ac:dyDescent="0.25">
      <c r="A5457" s="26">
        <v>46265</v>
      </c>
      <c r="B5457" s="27" t="s">
        <v>10874</v>
      </c>
      <c r="C5457" s="27" t="s">
        <v>5613</v>
      </c>
      <c r="D5457" s="27" t="s">
        <v>348</v>
      </c>
      <c r="E5457" s="27" t="s">
        <v>26</v>
      </c>
      <c r="F5457" s="27" t="s">
        <v>32</v>
      </c>
      <c r="G5457" s="27"/>
      <c r="H5457" s="27" t="s">
        <v>64</v>
      </c>
      <c r="I5457" s="28">
        <v>18094920</v>
      </c>
      <c r="J5457" s="28">
        <v>0</v>
      </c>
      <c r="K5457" s="28">
        <v>18094920</v>
      </c>
      <c r="L5457" s="29">
        <v>8.19</v>
      </c>
      <c r="M5457" s="29">
        <f>IFERROR(_xlfn.XLOOKUP($B5457,'Ownership Metrics'!$A:$A,'Ownership Metrics'!$B:$B),"")</f>
        <v>3.61</v>
      </c>
      <c r="N5457" s="28">
        <f>IFERROR(_xlfn.XLOOKUP($B5457,'Ownership Metrics'!$A:$A,'Ownership Metrics'!$C:$C),"")</f>
        <v>1322</v>
      </c>
      <c r="O5457" s="29">
        <f>IFERROR(_xlfn.XLOOKUP($B5457,'Ownership Metrics'!$A:$A,'Ownership Metrics'!$D:$D),"")</f>
        <v>27.63</v>
      </c>
      <c r="P5457" s="29">
        <f>IFERROR(_xlfn.XLOOKUP($B5457,'Ownership Metrics'!$A:$A,'Ownership Metrics'!$E:$E),"")</f>
        <v>51.47</v>
      </c>
      <c r="Q5457" s="30">
        <f>IFERROR(_xlfn.XLOOKUP($B5457,'Ownership Metrics'!$A:$A,'Ownership Metrics'!$F:$F),"")</f>
        <v>12</v>
      </c>
      <c r="R5457" s="30">
        <f>IFERROR(_xlfn.XLOOKUP($B5457,'Ownership Metrics'!$A:$A,'Ownership Metrics'!$G:$G),"")</f>
        <v>32</v>
      </c>
      <c r="S5457" s="27" t="str">
        <f>IFERROR(_xlfn.XLOOKUP($B5457,'Ownership Metrics'!$A:$A,'Ownership Metrics'!$H:$H),"")</f>
        <v>Moderat</v>
      </c>
      <c r="T5457" s="27" t="str">
        <f>IFERROR(_xlfn.XLOOKUP($B5457,'Ownership Metrics'!$A:$A,'Ownership Metrics'!$I:$I),"")</f>
        <v>Sedang</v>
      </c>
      <c r="U5457" s="27">
        <f>IF(COUNTIFS($B$2:$B5457,$B5457,$D$2:$D5457,$D5457)=1,1,0)</f>
        <v>1</v>
      </c>
      <c r="V5457" s="27">
        <f t="shared" si="256"/>
        <v>8.19</v>
      </c>
      <c r="W5457" s="27">
        <f t="shared" si="257"/>
        <v>5</v>
      </c>
      <c r="X5457" s="27">
        <f t="shared" si="255"/>
        <v>8.1899994542999988</v>
      </c>
    </row>
    <row r="5458" spans="1:24" x14ac:dyDescent="0.25">
      <c r="A5458" s="26">
        <v>46265</v>
      </c>
      <c r="B5458" s="27" t="s">
        <v>10874</v>
      </c>
      <c r="C5458" s="27" t="s">
        <v>5613</v>
      </c>
      <c r="D5458" s="27" t="s">
        <v>913</v>
      </c>
      <c r="E5458" s="27" t="s">
        <v>114</v>
      </c>
      <c r="F5458" s="27" t="s">
        <v>32</v>
      </c>
      <c r="G5458" s="27"/>
      <c r="H5458" s="27" t="s">
        <v>64</v>
      </c>
      <c r="I5458" s="28">
        <v>8925080</v>
      </c>
      <c r="J5458" s="28">
        <v>0</v>
      </c>
      <c r="K5458" s="28">
        <v>8925080</v>
      </c>
      <c r="L5458" s="29">
        <v>4.04</v>
      </c>
      <c r="M5458" s="29">
        <f>IFERROR(_xlfn.XLOOKUP($B5458,'Ownership Metrics'!$A:$A,'Ownership Metrics'!$B:$B),"")</f>
        <v>3.61</v>
      </c>
      <c r="N5458" s="28">
        <f>IFERROR(_xlfn.XLOOKUP($B5458,'Ownership Metrics'!$A:$A,'Ownership Metrics'!$C:$C),"")</f>
        <v>1322</v>
      </c>
      <c r="O5458" s="29">
        <f>IFERROR(_xlfn.XLOOKUP($B5458,'Ownership Metrics'!$A:$A,'Ownership Metrics'!$D:$D),"")</f>
        <v>27.63</v>
      </c>
      <c r="P5458" s="29">
        <f>IFERROR(_xlfn.XLOOKUP($B5458,'Ownership Metrics'!$A:$A,'Ownership Metrics'!$E:$E),"")</f>
        <v>51.47</v>
      </c>
      <c r="Q5458" s="30">
        <f>IFERROR(_xlfn.XLOOKUP($B5458,'Ownership Metrics'!$A:$A,'Ownership Metrics'!$F:$F),"")</f>
        <v>12</v>
      </c>
      <c r="R5458" s="30">
        <f>IFERROR(_xlfn.XLOOKUP($B5458,'Ownership Metrics'!$A:$A,'Ownership Metrics'!$G:$G),"")</f>
        <v>32</v>
      </c>
      <c r="S5458" s="27" t="str">
        <f>IFERROR(_xlfn.XLOOKUP($B5458,'Ownership Metrics'!$A:$A,'Ownership Metrics'!$H:$H),"")</f>
        <v>Moderat</v>
      </c>
      <c r="T5458" s="27" t="str">
        <f>IFERROR(_xlfn.XLOOKUP($B5458,'Ownership Metrics'!$A:$A,'Ownership Metrics'!$I:$I),"")</f>
        <v>Sedang</v>
      </c>
      <c r="U5458" s="27">
        <f>IF(COUNTIFS($B$2:$B5458,$B5458,$D$2:$D5458,$D5458)=1,1,0)</f>
        <v>1</v>
      </c>
      <c r="V5458" s="27">
        <f t="shared" si="256"/>
        <v>4.04</v>
      </c>
      <c r="W5458" s="27">
        <f t="shared" si="257"/>
        <v>10</v>
      </c>
      <c r="X5458" s="27">
        <f t="shared" si="255"/>
        <v>4.0399994542000002</v>
      </c>
    </row>
    <row r="5459" spans="1:24" x14ac:dyDescent="0.25">
      <c r="A5459" s="26">
        <v>46265</v>
      </c>
      <c r="B5459" s="27" t="s">
        <v>10874</v>
      </c>
      <c r="C5459" s="27" t="s">
        <v>5613</v>
      </c>
      <c r="D5459" s="27" t="s">
        <v>4780</v>
      </c>
      <c r="E5459" s="27" t="s">
        <v>26</v>
      </c>
      <c r="F5459" s="27" t="s">
        <v>32</v>
      </c>
      <c r="G5459" s="27"/>
      <c r="H5459" s="27" t="s">
        <v>64</v>
      </c>
      <c r="I5459" s="28">
        <v>31214900</v>
      </c>
      <c r="J5459" s="28">
        <v>0</v>
      </c>
      <c r="K5459" s="28">
        <v>31214900</v>
      </c>
      <c r="L5459" s="29">
        <v>14.14</v>
      </c>
      <c r="M5459" s="29">
        <f>IFERROR(_xlfn.XLOOKUP($B5459,'Ownership Metrics'!$A:$A,'Ownership Metrics'!$B:$B),"")</f>
        <v>3.61</v>
      </c>
      <c r="N5459" s="28">
        <f>IFERROR(_xlfn.XLOOKUP($B5459,'Ownership Metrics'!$A:$A,'Ownership Metrics'!$C:$C),"")</f>
        <v>1322</v>
      </c>
      <c r="O5459" s="29">
        <f>IFERROR(_xlfn.XLOOKUP($B5459,'Ownership Metrics'!$A:$A,'Ownership Metrics'!$D:$D),"")</f>
        <v>27.63</v>
      </c>
      <c r="P5459" s="29">
        <f>IFERROR(_xlfn.XLOOKUP($B5459,'Ownership Metrics'!$A:$A,'Ownership Metrics'!$E:$E),"")</f>
        <v>51.47</v>
      </c>
      <c r="Q5459" s="30">
        <f>IFERROR(_xlfn.XLOOKUP($B5459,'Ownership Metrics'!$A:$A,'Ownership Metrics'!$F:$F),"")</f>
        <v>12</v>
      </c>
      <c r="R5459" s="30">
        <f>IFERROR(_xlfn.XLOOKUP($B5459,'Ownership Metrics'!$A:$A,'Ownership Metrics'!$G:$G),"")</f>
        <v>32</v>
      </c>
      <c r="S5459" s="27" t="str">
        <f>IFERROR(_xlfn.XLOOKUP($B5459,'Ownership Metrics'!$A:$A,'Ownership Metrics'!$H:$H),"")</f>
        <v>Moderat</v>
      </c>
      <c r="T5459" s="27" t="str">
        <f>IFERROR(_xlfn.XLOOKUP($B5459,'Ownership Metrics'!$A:$A,'Ownership Metrics'!$I:$I),"")</f>
        <v>Sedang</v>
      </c>
      <c r="U5459" s="27">
        <f>IF(COUNTIFS($B$2:$B5459,$B5459,$D$2:$D5459,$D5459)=1,1,0)</f>
        <v>1</v>
      </c>
      <c r="V5459" s="27">
        <f t="shared" si="256"/>
        <v>14.14</v>
      </c>
      <c r="W5459" s="27">
        <f t="shared" si="257"/>
        <v>2</v>
      </c>
      <c r="X5459" s="27">
        <f t="shared" si="255"/>
        <v>14.1399994541</v>
      </c>
    </row>
    <row r="5460" spans="1:24" x14ac:dyDescent="0.25">
      <c r="A5460" s="26">
        <v>46265</v>
      </c>
      <c r="B5460" s="27" t="s">
        <v>10874</v>
      </c>
      <c r="C5460" s="27" t="s">
        <v>5613</v>
      </c>
      <c r="D5460" s="27" t="s">
        <v>915</v>
      </c>
      <c r="E5460" s="27" t="s">
        <v>26</v>
      </c>
      <c r="F5460" s="27" t="s">
        <v>32</v>
      </c>
      <c r="G5460" s="27"/>
      <c r="H5460" s="27" t="s">
        <v>64</v>
      </c>
      <c r="I5460" s="28">
        <v>9449200</v>
      </c>
      <c r="J5460" s="28">
        <v>0</v>
      </c>
      <c r="K5460" s="28">
        <v>9449200</v>
      </c>
      <c r="L5460" s="29">
        <v>4.28</v>
      </c>
      <c r="M5460" s="29">
        <f>IFERROR(_xlfn.XLOOKUP($B5460,'Ownership Metrics'!$A:$A,'Ownership Metrics'!$B:$B),"")</f>
        <v>3.61</v>
      </c>
      <c r="N5460" s="28">
        <f>IFERROR(_xlfn.XLOOKUP($B5460,'Ownership Metrics'!$A:$A,'Ownership Metrics'!$C:$C),"")</f>
        <v>1322</v>
      </c>
      <c r="O5460" s="29">
        <f>IFERROR(_xlfn.XLOOKUP($B5460,'Ownership Metrics'!$A:$A,'Ownership Metrics'!$D:$D),"")</f>
        <v>27.63</v>
      </c>
      <c r="P5460" s="29">
        <f>IFERROR(_xlfn.XLOOKUP($B5460,'Ownership Metrics'!$A:$A,'Ownership Metrics'!$E:$E),"")</f>
        <v>51.47</v>
      </c>
      <c r="Q5460" s="30">
        <f>IFERROR(_xlfn.XLOOKUP($B5460,'Ownership Metrics'!$A:$A,'Ownership Metrics'!$F:$F),"")</f>
        <v>12</v>
      </c>
      <c r="R5460" s="30">
        <f>IFERROR(_xlfn.XLOOKUP($B5460,'Ownership Metrics'!$A:$A,'Ownership Metrics'!$G:$G),"")</f>
        <v>32</v>
      </c>
      <c r="S5460" s="27" t="str">
        <f>IFERROR(_xlfn.XLOOKUP($B5460,'Ownership Metrics'!$A:$A,'Ownership Metrics'!$H:$H),"")</f>
        <v>Moderat</v>
      </c>
      <c r="T5460" s="27" t="str">
        <f>IFERROR(_xlfn.XLOOKUP($B5460,'Ownership Metrics'!$A:$A,'Ownership Metrics'!$I:$I),"")</f>
        <v>Sedang</v>
      </c>
      <c r="U5460" s="27">
        <f>IF(COUNTIFS($B$2:$B5460,$B5460,$D$2:$D5460,$D5460)=1,1,0)</f>
        <v>1</v>
      </c>
      <c r="V5460" s="27">
        <f t="shared" si="256"/>
        <v>4.28</v>
      </c>
      <c r="W5460" s="27">
        <f t="shared" si="257"/>
        <v>8</v>
      </c>
      <c r="X5460" s="27">
        <f t="shared" si="255"/>
        <v>4.2799994540000004</v>
      </c>
    </row>
    <row r="5461" spans="1:24" x14ac:dyDescent="0.25">
      <c r="A5461" s="26">
        <v>46265</v>
      </c>
      <c r="B5461" s="27" t="s">
        <v>10875</v>
      </c>
      <c r="C5461" s="27" t="s">
        <v>5616</v>
      </c>
      <c r="D5461" s="27" t="s">
        <v>5617</v>
      </c>
      <c r="E5461" s="27" t="s">
        <v>22</v>
      </c>
      <c r="F5461" s="27" t="s">
        <v>23</v>
      </c>
      <c r="G5461" s="27"/>
      <c r="H5461" s="27" t="s">
        <v>24</v>
      </c>
      <c r="I5461" s="28">
        <v>8360854</v>
      </c>
      <c r="J5461" s="28">
        <v>0</v>
      </c>
      <c r="K5461" s="28">
        <v>8360854</v>
      </c>
      <c r="L5461" s="29">
        <v>1.27</v>
      </c>
      <c r="M5461" s="29">
        <f>IFERROR(_xlfn.XLOOKUP($B5461,'Ownership Metrics'!$A:$A,'Ownership Metrics'!$B:$B),"")</f>
        <v>8.6999999999999993</v>
      </c>
      <c r="N5461" s="28">
        <f>IFERROR(_xlfn.XLOOKUP($B5461,'Ownership Metrics'!$A:$A,'Ownership Metrics'!$C:$C),"")</f>
        <v>2579</v>
      </c>
      <c r="O5461" s="29">
        <f>IFERROR(_xlfn.XLOOKUP($B5461,'Ownership Metrics'!$A:$A,'Ownership Metrics'!$D:$D),"")</f>
        <v>44.54</v>
      </c>
      <c r="P5461" s="29">
        <f>IFERROR(_xlfn.XLOOKUP($B5461,'Ownership Metrics'!$A:$A,'Ownership Metrics'!$E:$E),"")</f>
        <v>71.42</v>
      </c>
      <c r="Q5461" s="30">
        <f>IFERROR(_xlfn.XLOOKUP($B5461,'Ownership Metrics'!$A:$A,'Ownership Metrics'!$F:$F),"")</f>
        <v>11</v>
      </c>
      <c r="R5461" s="30">
        <f>IFERROR(_xlfn.XLOOKUP($B5461,'Ownership Metrics'!$A:$A,'Ownership Metrics'!$G:$G),"")</f>
        <v>46</v>
      </c>
      <c r="S5461" s="27" t="str">
        <f>IFERROR(_xlfn.XLOOKUP($B5461,'Ownership Metrics'!$A:$A,'Ownership Metrics'!$H:$H),"")</f>
        <v>Terkonsentrasi</v>
      </c>
      <c r="T5461" s="27" t="str">
        <f>IFERROR(_xlfn.XLOOKUP($B5461,'Ownership Metrics'!$A:$A,'Ownership Metrics'!$I:$I),"")</f>
        <v>Sedang</v>
      </c>
      <c r="U5461" s="27">
        <f>IF(COUNTIFS($B$2:$B5461,$B5461,$D$2:$D5461,$D5461)=1,1,0)</f>
        <v>1</v>
      </c>
      <c r="V5461" s="27">
        <f t="shared" si="256"/>
        <v>1.27</v>
      </c>
      <c r="W5461" s="27">
        <f t="shared" si="257"/>
        <v>10</v>
      </c>
      <c r="X5461" s="27">
        <f t="shared" si="255"/>
        <v>1.2699994538999999</v>
      </c>
    </row>
    <row r="5462" spans="1:24" x14ac:dyDescent="0.25">
      <c r="A5462" s="26">
        <v>46265</v>
      </c>
      <c r="B5462" s="27" t="s">
        <v>10875</v>
      </c>
      <c r="C5462" s="27" t="s">
        <v>5616</v>
      </c>
      <c r="D5462" s="27" t="s">
        <v>5427</v>
      </c>
      <c r="E5462" s="27" t="s">
        <v>22</v>
      </c>
      <c r="F5462" s="27" t="s">
        <v>23</v>
      </c>
      <c r="G5462" s="27"/>
      <c r="H5462" s="27" t="s">
        <v>24</v>
      </c>
      <c r="I5462" s="28">
        <v>293545682</v>
      </c>
      <c r="J5462" s="28">
        <v>0</v>
      </c>
      <c r="K5462" s="28">
        <v>293545682</v>
      </c>
      <c r="L5462" s="29">
        <v>44.54</v>
      </c>
      <c r="M5462" s="29">
        <f>IFERROR(_xlfn.XLOOKUP($B5462,'Ownership Metrics'!$A:$A,'Ownership Metrics'!$B:$B),"")</f>
        <v>8.6999999999999993</v>
      </c>
      <c r="N5462" s="28">
        <f>IFERROR(_xlfn.XLOOKUP($B5462,'Ownership Metrics'!$A:$A,'Ownership Metrics'!$C:$C),"")</f>
        <v>2579</v>
      </c>
      <c r="O5462" s="29">
        <f>IFERROR(_xlfn.XLOOKUP($B5462,'Ownership Metrics'!$A:$A,'Ownership Metrics'!$D:$D),"")</f>
        <v>44.54</v>
      </c>
      <c r="P5462" s="29">
        <f>IFERROR(_xlfn.XLOOKUP($B5462,'Ownership Metrics'!$A:$A,'Ownership Metrics'!$E:$E),"")</f>
        <v>71.42</v>
      </c>
      <c r="Q5462" s="30">
        <f>IFERROR(_xlfn.XLOOKUP($B5462,'Ownership Metrics'!$A:$A,'Ownership Metrics'!$F:$F),"")</f>
        <v>11</v>
      </c>
      <c r="R5462" s="30">
        <f>IFERROR(_xlfn.XLOOKUP($B5462,'Ownership Metrics'!$A:$A,'Ownership Metrics'!$G:$G),"")</f>
        <v>46</v>
      </c>
      <c r="S5462" s="27" t="str">
        <f>IFERROR(_xlfn.XLOOKUP($B5462,'Ownership Metrics'!$A:$A,'Ownership Metrics'!$H:$H),"")</f>
        <v>Terkonsentrasi</v>
      </c>
      <c r="T5462" s="27" t="str">
        <f>IFERROR(_xlfn.XLOOKUP($B5462,'Ownership Metrics'!$A:$A,'Ownership Metrics'!$I:$I),"")</f>
        <v>Sedang</v>
      </c>
      <c r="U5462" s="27">
        <f>IF(COUNTIFS($B$2:$B5462,$B5462,$D$2:$D5462,$D5462)=1,1,0)</f>
        <v>1</v>
      </c>
      <c r="V5462" s="27">
        <f t="shared" si="256"/>
        <v>44.54</v>
      </c>
      <c r="W5462" s="27">
        <f t="shared" si="257"/>
        <v>1</v>
      </c>
      <c r="X5462" s="27">
        <f t="shared" si="255"/>
        <v>44.5399994538</v>
      </c>
    </row>
    <row r="5463" spans="1:24" x14ac:dyDescent="0.25">
      <c r="A5463" s="26">
        <v>46265</v>
      </c>
      <c r="B5463" s="27" t="s">
        <v>10875</v>
      </c>
      <c r="C5463" s="27" t="s">
        <v>5616</v>
      </c>
      <c r="D5463" s="27" t="s">
        <v>5618</v>
      </c>
      <c r="E5463" s="27" t="s">
        <v>35</v>
      </c>
      <c r="F5463" s="27" t="s">
        <v>23</v>
      </c>
      <c r="G5463" s="27" t="s">
        <v>36</v>
      </c>
      <c r="H5463" s="27"/>
      <c r="I5463" s="28">
        <v>8800806</v>
      </c>
      <c r="J5463" s="28">
        <v>0</v>
      </c>
      <c r="K5463" s="28">
        <v>8800806</v>
      </c>
      <c r="L5463" s="29">
        <v>1.34</v>
      </c>
      <c r="M5463" s="29">
        <f>IFERROR(_xlfn.XLOOKUP($B5463,'Ownership Metrics'!$A:$A,'Ownership Metrics'!$B:$B),"")</f>
        <v>8.6999999999999993</v>
      </c>
      <c r="N5463" s="28">
        <f>IFERROR(_xlfn.XLOOKUP($B5463,'Ownership Metrics'!$A:$A,'Ownership Metrics'!$C:$C),"")</f>
        <v>2579</v>
      </c>
      <c r="O5463" s="29">
        <f>IFERROR(_xlfn.XLOOKUP($B5463,'Ownership Metrics'!$A:$A,'Ownership Metrics'!$D:$D),"")</f>
        <v>44.54</v>
      </c>
      <c r="P5463" s="29">
        <f>IFERROR(_xlfn.XLOOKUP($B5463,'Ownership Metrics'!$A:$A,'Ownership Metrics'!$E:$E),"")</f>
        <v>71.42</v>
      </c>
      <c r="Q5463" s="30">
        <f>IFERROR(_xlfn.XLOOKUP($B5463,'Ownership Metrics'!$A:$A,'Ownership Metrics'!$F:$F),"")</f>
        <v>11</v>
      </c>
      <c r="R5463" s="30">
        <f>IFERROR(_xlfn.XLOOKUP($B5463,'Ownership Metrics'!$A:$A,'Ownership Metrics'!$G:$G),"")</f>
        <v>46</v>
      </c>
      <c r="S5463" s="27" t="str">
        <f>IFERROR(_xlfn.XLOOKUP($B5463,'Ownership Metrics'!$A:$A,'Ownership Metrics'!$H:$H),"")</f>
        <v>Terkonsentrasi</v>
      </c>
      <c r="T5463" s="27" t="str">
        <f>IFERROR(_xlfn.XLOOKUP($B5463,'Ownership Metrics'!$A:$A,'Ownership Metrics'!$I:$I),"")</f>
        <v>Sedang</v>
      </c>
      <c r="U5463" s="27">
        <f>IF(COUNTIFS($B$2:$B5463,$B5463,$D$2:$D5463,$D5463)=1,1,0)</f>
        <v>1</v>
      </c>
      <c r="V5463" s="27">
        <f t="shared" si="256"/>
        <v>1.34</v>
      </c>
      <c r="W5463" s="27">
        <f t="shared" si="257"/>
        <v>9</v>
      </c>
      <c r="X5463" s="27">
        <f t="shared" si="255"/>
        <v>1.3399994537000002</v>
      </c>
    </row>
    <row r="5464" spans="1:24" x14ac:dyDescent="0.25">
      <c r="A5464" s="26">
        <v>46265</v>
      </c>
      <c r="B5464" s="27" t="s">
        <v>10875</v>
      </c>
      <c r="C5464" s="27" t="s">
        <v>5616</v>
      </c>
      <c r="D5464" s="27" t="s">
        <v>5429</v>
      </c>
      <c r="E5464" s="27" t="s">
        <v>35</v>
      </c>
      <c r="F5464" s="27" t="s">
        <v>23</v>
      </c>
      <c r="G5464" s="27" t="s">
        <v>36</v>
      </c>
      <c r="H5464" s="27" t="s">
        <v>24</v>
      </c>
      <c r="I5464" s="28">
        <v>27025256</v>
      </c>
      <c r="J5464" s="28">
        <v>0</v>
      </c>
      <c r="K5464" s="28">
        <v>27025256</v>
      </c>
      <c r="L5464" s="29">
        <v>4.0999999999999996</v>
      </c>
      <c r="M5464" s="29">
        <f>IFERROR(_xlfn.XLOOKUP($B5464,'Ownership Metrics'!$A:$A,'Ownership Metrics'!$B:$B),"")</f>
        <v>8.6999999999999993</v>
      </c>
      <c r="N5464" s="28">
        <f>IFERROR(_xlfn.XLOOKUP($B5464,'Ownership Metrics'!$A:$A,'Ownership Metrics'!$C:$C),"")</f>
        <v>2579</v>
      </c>
      <c r="O5464" s="29">
        <f>IFERROR(_xlfn.XLOOKUP($B5464,'Ownership Metrics'!$A:$A,'Ownership Metrics'!$D:$D),"")</f>
        <v>44.54</v>
      </c>
      <c r="P5464" s="29">
        <f>IFERROR(_xlfn.XLOOKUP($B5464,'Ownership Metrics'!$A:$A,'Ownership Metrics'!$E:$E),"")</f>
        <v>71.42</v>
      </c>
      <c r="Q5464" s="30">
        <f>IFERROR(_xlfn.XLOOKUP($B5464,'Ownership Metrics'!$A:$A,'Ownership Metrics'!$F:$F),"")</f>
        <v>11</v>
      </c>
      <c r="R5464" s="30">
        <f>IFERROR(_xlfn.XLOOKUP($B5464,'Ownership Metrics'!$A:$A,'Ownership Metrics'!$G:$G),"")</f>
        <v>46</v>
      </c>
      <c r="S5464" s="27" t="str">
        <f>IFERROR(_xlfn.XLOOKUP($B5464,'Ownership Metrics'!$A:$A,'Ownership Metrics'!$H:$H),"")</f>
        <v>Terkonsentrasi</v>
      </c>
      <c r="T5464" s="27" t="str">
        <f>IFERROR(_xlfn.XLOOKUP($B5464,'Ownership Metrics'!$A:$A,'Ownership Metrics'!$I:$I),"")</f>
        <v>Sedang</v>
      </c>
      <c r="U5464" s="27">
        <f>IF(COUNTIFS($B$2:$B5464,$B5464,$D$2:$D5464,$D5464)=1,1,0)</f>
        <v>1</v>
      </c>
      <c r="V5464" s="27">
        <f t="shared" si="256"/>
        <v>4.0999999999999996</v>
      </c>
      <c r="W5464" s="27">
        <f t="shared" si="257"/>
        <v>5</v>
      </c>
      <c r="X5464" s="27">
        <f t="shared" si="255"/>
        <v>4.0999994535999997</v>
      </c>
    </row>
    <row r="5465" spans="1:24" x14ac:dyDescent="0.25">
      <c r="A5465" s="26">
        <v>46265</v>
      </c>
      <c r="B5465" s="27" t="s">
        <v>10875</v>
      </c>
      <c r="C5465" s="27" t="s">
        <v>5616</v>
      </c>
      <c r="D5465" s="27" t="s">
        <v>5619</v>
      </c>
      <c r="E5465" s="27" t="s">
        <v>35</v>
      </c>
      <c r="F5465" s="27" t="s">
        <v>23</v>
      </c>
      <c r="G5465" s="27" t="s">
        <v>36</v>
      </c>
      <c r="H5465" s="27" t="s">
        <v>24</v>
      </c>
      <c r="I5465" s="28">
        <v>8166676</v>
      </c>
      <c r="J5465" s="28">
        <v>0</v>
      </c>
      <c r="K5465" s="28">
        <v>8166676</v>
      </c>
      <c r="L5465" s="29">
        <v>1.24</v>
      </c>
      <c r="M5465" s="29">
        <f>IFERROR(_xlfn.XLOOKUP($B5465,'Ownership Metrics'!$A:$A,'Ownership Metrics'!$B:$B),"")</f>
        <v>8.6999999999999993</v>
      </c>
      <c r="N5465" s="28">
        <f>IFERROR(_xlfn.XLOOKUP($B5465,'Ownership Metrics'!$A:$A,'Ownership Metrics'!$C:$C),"")</f>
        <v>2579</v>
      </c>
      <c r="O5465" s="29">
        <f>IFERROR(_xlfn.XLOOKUP($B5465,'Ownership Metrics'!$A:$A,'Ownership Metrics'!$D:$D),"")</f>
        <v>44.54</v>
      </c>
      <c r="P5465" s="29">
        <f>IFERROR(_xlfn.XLOOKUP($B5465,'Ownership Metrics'!$A:$A,'Ownership Metrics'!$E:$E),"")</f>
        <v>71.42</v>
      </c>
      <c r="Q5465" s="30">
        <f>IFERROR(_xlfn.XLOOKUP($B5465,'Ownership Metrics'!$A:$A,'Ownership Metrics'!$F:$F),"")</f>
        <v>11</v>
      </c>
      <c r="R5465" s="30">
        <f>IFERROR(_xlfn.XLOOKUP($B5465,'Ownership Metrics'!$A:$A,'Ownership Metrics'!$G:$G),"")</f>
        <v>46</v>
      </c>
      <c r="S5465" s="27" t="str">
        <f>IFERROR(_xlfn.XLOOKUP($B5465,'Ownership Metrics'!$A:$A,'Ownership Metrics'!$H:$H),"")</f>
        <v>Terkonsentrasi</v>
      </c>
      <c r="T5465" s="27" t="str">
        <f>IFERROR(_xlfn.XLOOKUP($B5465,'Ownership Metrics'!$A:$A,'Ownership Metrics'!$I:$I),"")</f>
        <v>Sedang</v>
      </c>
      <c r="U5465" s="27">
        <f>IF(COUNTIFS($B$2:$B5465,$B5465,$D$2:$D5465,$D5465)=1,1,0)</f>
        <v>1</v>
      </c>
      <c r="V5465" s="27">
        <f t="shared" si="256"/>
        <v>1.24</v>
      </c>
      <c r="W5465" s="27">
        <f t="shared" si="257"/>
        <v>11</v>
      </c>
      <c r="X5465" s="27">
        <f t="shared" si="255"/>
        <v>1.2399994535000001</v>
      </c>
    </row>
    <row r="5466" spans="1:24" x14ac:dyDescent="0.25">
      <c r="A5466" s="26">
        <v>46265</v>
      </c>
      <c r="B5466" s="27" t="s">
        <v>10875</v>
      </c>
      <c r="C5466" s="27" t="s">
        <v>5616</v>
      </c>
      <c r="D5466" s="27" t="s">
        <v>5430</v>
      </c>
      <c r="E5466" s="27" t="s">
        <v>35</v>
      </c>
      <c r="F5466" s="27" t="s">
        <v>23</v>
      </c>
      <c r="G5466" s="27" t="s">
        <v>36</v>
      </c>
      <c r="H5466" s="27" t="s">
        <v>24</v>
      </c>
      <c r="I5466" s="28">
        <v>18642778</v>
      </c>
      <c r="J5466" s="28">
        <v>0</v>
      </c>
      <c r="K5466" s="28">
        <v>18642778</v>
      </c>
      <c r="L5466" s="29">
        <v>2.83</v>
      </c>
      <c r="M5466" s="29">
        <f>IFERROR(_xlfn.XLOOKUP($B5466,'Ownership Metrics'!$A:$A,'Ownership Metrics'!$B:$B),"")</f>
        <v>8.6999999999999993</v>
      </c>
      <c r="N5466" s="28">
        <f>IFERROR(_xlfn.XLOOKUP($B5466,'Ownership Metrics'!$A:$A,'Ownership Metrics'!$C:$C),"")</f>
        <v>2579</v>
      </c>
      <c r="O5466" s="29">
        <f>IFERROR(_xlfn.XLOOKUP($B5466,'Ownership Metrics'!$A:$A,'Ownership Metrics'!$D:$D),"")</f>
        <v>44.54</v>
      </c>
      <c r="P5466" s="29">
        <f>IFERROR(_xlfn.XLOOKUP($B5466,'Ownership Metrics'!$A:$A,'Ownership Metrics'!$E:$E),"")</f>
        <v>71.42</v>
      </c>
      <c r="Q5466" s="30">
        <f>IFERROR(_xlfn.XLOOKUP($B5466,'Ownership Metrics'!$A:$A,'Ownership Metrics'!$F:$F),"")</f>
        <v>11</v>
      </c>
      <c r="R5466" s="30">
        <f>IFERROR(_xlfn.XLOOKUP($B5466,'Ownership Metrics'!$A:$A,'Ownership Metrics'!$G:$G),"")</f>
        <v>46</v>
      </c>
      <c r="S5466" s="27" t="str">
        <f>IFERROR(_xlfn.XLOOKUP($B5466,'Ownership Metrics'!$A:$A,'Ownership Metrics'!$H:$H),"")</f>
        <v>Terkonsentrasi</v>
      </c>
      <c r="T5466" s="27" t="str">
        <f>IFERROR(_xlfn.XLOOKUP($B5466,'Ownership Metrics'!$A:$A,'Ownership Metrics'!$I:$I),"")</f>
        <v>Sedang</v>
      </c>
      <c r="U5466" s="27">
        <f>IF(COUNTIFS($B$2:$B5466,$B5466,$D$2:$D5466,$D5466)=1,1,0)</f>
        <v>1</v>
      </c>
      <c r="V5466" s="27">
        <f t="shared" si="256"/>
        <v>2.83</v>
      </c>
      <c r="W5466" s="27">
        <f t="shared" si="257"/>
        <v>7</v>
      </c>
      <c r="X5466" s="27">
        <f t="shared" si="255"/>
        <v>2.8299994534000001</v>
      </c>
    </row>
    <row r="5467" spans="1:24" x14ac:dyDescent="0.25">
      <c r="A5467" s="26">
        <v>46265</v>
      </c>
      <c r="B5467" s="27" t="s">
        <v>10875</v>
      </c>
      <c r="C5467" s="27" t="s">
        <v>5616</v>
      </c>
      <c r="D5467" s="27" t="s">
        <v>5431</v>
      </c>
      <c r="E5467" s="27" t="s">
        <v>35</v>
      </c>
      <c r="F5467" s="27" t="s">
        <v>23</v>
      </c>
      <c r="G5467" s="27" t="s">
        <v>36</v>
      </c>
      <c r="H5467" s="27" t="s">
        <v>24</v>
      </c>
      <c r="I5467" s="28">
        <v>27076454</v>
      </c>
      <c r="J5467" s="28">
        <v>0</v>
      </c>
      <c r="K5467" s="28">
        <v>27076454</v>
      </c>
      <c r="L5467" s="29">
        <v>4.1100000000000003</v>
      </c>
      <c r="M5467" s="29">
        <f>IFERROR(_xlfn.XLOOKUP($B5467,'Ownership Metrics'!$A:$A,'Ownership Metrics'!$B:$B),"")</f>
        <v>8.6999999999999993</v>
      </c>
      <c r="N5467" s="28">
        <f>IFERROR(_xlfn.XLOOKUP($B5467,'Ownership Metrics'!$A:$A,'Ownership Metrics'!$C:$C),"")</f>
        <v>2579</v>
      </c>
      <c r="O5467" s="29">
        <f>IFERROR(_xlfn.XLOOKUP($B5467,'Ownership Metrics'!$A:$A,'Ownership Metrics'!$D:$D),"")</f>
        <v>44.54</v>
      </c>
      <c r="P5467" s="29">
        <f>IFERROR(_xlfn.XLOOKUP($B5467,'Ownership Metrics'!$A:$A,'Ownership Metrics'!$E:$E),"")</f>
        <v>71.42</v>
      </c>
      <c r="Q5467" s="30">
        <f>IFERROR(_xlfn.XLOOKUP($B5467,'Ownership Metrics'!$A:$A,'Ownership Metrics'!$F:$F),"")</f>
        <v>11</v>
      </c>
      <c r="R5467" s="30">
        <f>IFERROR(_xlfn.XLOOKUP($B5467,'Ownership Metrics'!$A:$A,'Ownership Metrics'!$G:$G),"")</f>
        <v>46</v>
      </c>
      <c r="S5467" s="27" t="str">
        <f>IFERROR(_xlfn.XLOOKUP($B5467,'Ownership Metrics'!$A:$A,'Ownership Metrics'!$H:$H),"")</f>
        <v>Terkonsentrasi</v>
      </c>
      <c r="T5467" s="27" t="str">
        <f>IFERROR(_xlfn.XLOOKUP($B5467,'Ownership Metrics'!$A:$A,'Ownership Metrics'!$I:$I),"")</f>
        <v>Sedang</v>
      </c>
      <c r="U5467" s="27">
        <f>IF(COUNTIFS($B$2:$B5467,$B5467,$D$2:$D5467,$D5467)=1,1,0)</f>
        <v>1</v>
      </c>
      <c r="V5467" s="27">
        <f t="shared" si="256"/>
        <v>4.1100000000000003</v>
      </c>
      <c r="W5467" s="27">
        <f t="shared" si="257"/>
        <v>3</v>
      </c>
      <c r="X5467" s="27">
        <f t="shared" si="255"/>
        <v>4.1099994533000004</v>
      </c>
    </row>
    <row r="5468" spans="1:24" x14ac:dyDescent="0.25">
      <c r="A5468" s="26">
        <v>46265</v>
      </c>
      <c r="B5468" s="27" t="s">
        <v>10875</v>
      </c>
      <c r="C5468" s="27" t="s">
        <v>5616</v>
      </c>
      <c r="D5468" s="27" t="s">
        <v>5455</v>
      </c>
      <c r="E5468" s="27" t="s">
        <v>35</v>
      </c>
      <c r="F5468" s="27" t="s">
        <v>23</v>
      </c>
      <c r="G5468" s="27" t="s">
        <v>36</v>
      </c>
      <c r="H5468" s="27" t="s">
        <v>24</v>
      </c>
      <c r="I5468" s="28">
        <v>11960520</v>
      </c>
      <c r="J5468" s="28">
        <v>0</v>
      </c>
      <c r="K5468" s="28">
        <v>11960520</v>
      </c>
      <c r="L5468" s="29">
        <v>1.81</v>
      </c>
      <c r="M5468" s="29">
        <f>IFERROR(_xlfn.XLOOKUP($B5468,'Ownership Metrics'!$A:$A,'Ownership Metrics'!$B:$B),"")</f>
        <v>8.6999999999999993</v>
      </c>
      <c r="N5468" s="28">
        <f>IFERROR(_xlfn.XLOOKUP($B5468,'Ownership Metrics'!$A:$A,'Ownership Metrics'!$C:$C),"")</f>
        <v>2579</v>
      </c>
      <c r="O5468" s="29">
        <f>IFERROR(_xlfn.XLOOKUP($B5468,'Ownership Metrics'!$A:$A,'Ownership Metrics'!$D:$D),"")</f>
        <v>44.54</v>
      </c>
      <c r="P5468" s="29">
        <f>IFERROR(_xlfn.XLOOKUP($B5468,'Ownership Metrics'!$A:$A,'Ownership Metrics'!$E:$E),"")</f>
        <v>71.42</v>
      </c>
      <c r="Q5468" s="30">
        <f>IFERROR(_xlfn.XLOOKUP($B5468,'Ownership Metrics'!$A:$A,'Ownership Metrics'!$F:$F),"")</f>
        <v>11</v>
      </c>
      <c r="R5468" s="30">
        <f>IFERROR(_xlfn.XLOOKUP($B5468,'Ownership Metrics'!$A:$A,'Ownership Metrics'!$G:$G),"")</f>
        <v>46</v>
      </c>
      <c r="S5468" s="27" t="str">
        <f>IFERROR(_xlfn.XLOOKUP($B5468,'Ownership Metrics'!$A:$A,'Ownership Metrics'!$H:$H),"")</f>
        <v>Terkonsentrasi</v>
      </c>
      <c r="T5468" s="27" t="str">
        <f>IFERROR(_xlfn.XLOOKUP($B5468,'Ownership Metrics'!$A:$A,'Ownership Metrics'!$I:$I),"")</f>
        <v>Sedang</v>
      </c>
      <c r="U5468" s="27">
        <f>IF(COUNTIFS($B$2:$B5468,$B5468,$D$2:$D5468,$D5468)=1,1,0)</f>
        <v>1</v>
      </c>
      <c r="V5468" s="27">
        <f t="shared" si="256"/>
        <v>1.81</v>
      </c>
      <c r="W5468" s="27">
        <f t="shared" si="257"/>
        <v>8</v>
      </c>
      <c r="X5468" s="27">
        <f t="shared" si="255"/>
        <v>1.8099994532000001</v>
      </c>
    </row>
    <row r="5469" spans="1:24" x14ac:dyDescent="0.25">
      <c r="A5469" s="26">
        <v>46265</v>
      </c>
      <c r="B5469" s="27" t="s">
        <v>10875</v>
      </c>
      <c r="C5469" s="27" t="s">
        <v>5616</v>
      </c>
      <c r="D5469" s="27" t="s">
        <v>5432</v>
      </c>
      <c r="E5469" s="27" t="s">
        <v>35</v>
      </c>
      <c r="F5469" s="27" t="s">
        <v>23</v>
      </c>
      <c r="G5469" s="27" t="s">
        <v>36</v>
      </c>
      <c r="H5469" s="27" t="s">
        <v>24</v>
      </c>
      <c r="I5469" s="28">
        <v>150093228</v>
      </c>
      <c r="J5469" s="28">
        <v>0</v>
      </c>
      <c r="K5469" s="28">
        <v>150093228</v>
      </c>
      <c r="L5469" s="29">
        <v>22.77</v>
      </c>
      <c r="M5469" s="29">
        <f>IFERROR(_xlfn.XLOOKUP($B5469,'Ownership Metrics'!$A:$A,'Ownership Metrics'!$B:$B),"")</f>
        <v>8.6999999999999993</v>
      </c>
      <c r="N5469" s="28">
        <f>IFERROR(_xlfn.XLOOKUP($B5469,'Ownership Metrics'!$A:$A,'Ownership Metrics'!$C:$C),"")</f>
        <v>2579</v>
      </c>
      <c r="O5469" s="29">
        <f>IFERROR(_xlfn.XLOOKUP($B5469,'Ownership Metrics'!$A:$A,'Ownership Metrics'!$D:$D),"")</f>
        <v>44.54</v>
      </c>
      <c r="P5469" s="29">
        <f>IFERROR(_xlfn.XLOOKUP($B5469,'Ownership Metrics'!$A:$A,'Ownership Metrics'!$E:$E),"")</f>
        <v>71.42</v>
      </c>
      <c r="Q5469" s="30">
        <f>IFERROR(_xlfn.XLOOKUP($B5469,'Ownership Metrics'!$A:$A,'Ownership Metrics'!$F:$F),"")</f>
        <v>11</v>
      </c>
      <c r="R5469" s="30">
        <f>IFERROR(_xlfn.XLOOKUP($B5469,'Ownership Metrics'!$A:$A,'Ownership Metrics'!$G:$G),"")</f>
        <v>46</v>
      </c>
      <c r="S5469" s="27" t="str">
        <f>IFERROR(_xlfn.XLOOKUP($B5469,'Ownership Metrics'!$A:$A,'Ownership Metrics'!$H:$H),"")</f>
        <v>Terkonsentrasi</v>
      </c>
      <c r="T5469" s="27" t="str">
        <f>IFERROR(_xlfn.XLOOKUP($B5469,'Ownership Metrics'!$A:$A,'Ownership Metrics'!$I:$I),"")</f>
        <v>Sedang</v>
      </c>
      <c r="U5469" s="27">
        <f>IF(COUNTIFS($B$2:$B5469,$B5469,$D$2:$D5469,$D5469)=1,1,0)</f>
        <v>1</v>
      </c>
      <c r="V5469" s="27">
        <f t="shared" si="256"/>
        <v>22.77</v>
      </c>
      <c r="W5469" s="27">
        <f t="shared" si="257"/>
        <v>2</v>
      </c>
      <c r="X5469" s="27">
        <f t="shared" si="255"/>
        <v>22.769999453099999</v>
      </c>
    </row>
    <row r="5470" spans="1:24" x14ac:dyDescent="0.25">
      <c r="A5470" s="26">
        <v>46265</v>
      </c>
      <c r="B5470" s="27" t="s">
        <v>10875</v>
      </c>
      <c r="C5470" s="27" t="s">
        <v>5616</v>
      </c>
      <c r="D5470" s="27" t="s">
        <v>5433</v>
      </c>
      <c r="E5470" s="27" t="s">
        <v>35</v>
      </c>
      <c r="F5470" s="27" t="s">
        <v>23</v>
      </c>
      <c r="G5470" s="27" t="s">
        <v>36</v>
      </c>
      <c r="H5470" s="27" t="s">
        <v>24</v>
      </c>
      <c r="I5470" s="28">
        <v>27076454</v>
      </c>
      <c r="J5470" s="28">
        <v>0</v>
      </c>
      <c r="K5470" s="28">
        <v>27076454</v>
      </c>
      <c r="L5470" s="29">
        <v>4.1100000000000003</v>
      </c>
      <c r="M5470" s="29">
        <f>IFERROR(_xlfn.XLOOKUP($B5470,'Ownership Metrics'!$A:$A,'Ownership Metrics'!$B:$B),"")</f>
        <v>8.6999999999999993</v>
      </c>
      <c r="N5470" s="28">
        <f>IFERROR(_xlfn.XLOOKUP($B5470,'Ownership Metrics'!$A:$A,'Ownership Metrics'!$C:$C),"")</f>
        <v>2579</v>
      </c>
      <c r="O5470" s="29">
        <f>IFERROR(_xlfn.XLOOKUP($B5470,'Ownership Metrics'!$A:$A,'Ownership Metrics'!$D:$D),"")</f>
        <v>44.54</v>
      </c>
      <c r="P5470" s="29">
        <f>IFERROR(_xlfn.XLOOKUP($B5470,'Ownership Metrics'!$A:$A,'Ownership Metrics'!$E:$E),"")</f>
        <v>71.42</v>
      </c>
      <c r="Q5470" s="30">
        <f>IFERROR(_xlfn.XLOOKUP($B5470,'Ownership Metrics'!$A:$A,'Ownership Metrics'!$F:$F),"")</f>
        <v>11</v>
      </c>
      <c r="R5470" s="30">
        <f>IFERROR(_xlfn.XLOOKUP($B5470,'Ownership Metrics'!$A:$A,'Ownership Metrics'!$G:$G),"")</f>
        <v>46</v>
      </c>
      <c r="S5470" s="27" t="str">
        <f>IFERROR(_xlfn.XLOOKUP($B5470,'Ownership Metrics'!$A:$A,'Ownership Metrics'!$H:$H),"")</f>
        <v>Terkonsentrasi</v>
      </c>
      <c r="T5470" s="27" t="str">
        <f>IFERROR(_xlfn.XLOOKUP($B5470,'Ownership Metrics'!$A:$A,'Ownership Metrics'!$I:$I),"")</f>
        <v>Sedang</v>
      </c>
      <c r="U5470" s="27">
        <f>IF(COUNTIFS($B$2:$B5470,$B5470,$D$2:$D5470,$D5470)=1,1,0)</f>
        <v>1</v>
      </c>
      <c r="V5470" s="27">
        <f t="shared" si="256"/>
        <v>4.1100000000000003</v>
      </c>
      <c r="W5470" s="27">
        <f t="shared" si="257"/>
        <v>4</v>
      </c>
      <c r="X5470" s="27">
        <f t="shared" si="255"/>
        <v>4.1099994530000004</v>
      </c>
    </row>
    <row r="5471" spans="1:24" x14ac:dyDescent="0.25">
      <c r="A5471" s="26">
        <v>46265</v>
      </c>
      <c r="B5471" s="27" t="s">
        <v>10875</v>
      </c>
      <c r="C5471" s="27" t="s">
        <v>5616</v>
      </c>
      <c r="D5471" s="27" t="s">
        <v>5434</v>
      </c>
      <c r="E5471" s="27" t="s">
        <v>35</v>
      </c>
      <c r="F5471" s="27" t="s">
        <v>23</v>
      </c>
      <c r="G5471" s="27" t="s">
        <v>36</v>
      </c>
      <c r="H5471" s="27" t="s">
        <v>24</v>
      </c>
      <c r="I5471" s="28">
        <v>20984300</v>
      </c>
      <c r="J5471" s="28">
        <v>0</v>
      </c>
      <c r="K5471" s="28">
        <v>20984300</v>
      </c>
      <c r="L5471" s="29">
        <v>3.18</v>
      </c>
      <c r="M5471" s="29">
        <f>IFERROR(_xlfn.XLOOKUP($B5471,'Ownership Metrics'!$A:$A,'Ownership Metrics'!$B:$B),"")</f>
        <v>8.6999999999999993</v>
      </c>
      <c r="N5471" s="28">
        <f>IFERROR(_xlfn.XLOOKUP($B5471,'Ownership Metrics'!$A:$A,'Ownership Metrics'!$C:$C),"")</f>
        <v>2579</v>
      </c>
      <c r="O5471" s="29">
        <f>IFERROR(_xlfn.XLOOKUP($B5471,'Ownership Metrics'!$A:$A,'Ownership Metrics'!$D:$D),"")</f>
        <v>44.54</v>
      </c>
      <c r="P5471" s="29">
        <f>IFERROR(_xlfn.XLOOKUP($B5471,'Ownership Metrics'!$A:$A,'Ownership Metrics'!$E:$E),"")</f>
        <v>71.42</v>
      </c>
      <c r="Q5471" s="30">
        <f>IFERROR(_xlfn.XLOOKUP($B5471,'Ownership Metrics'!$A:$A,'Ownership Metrics'!$F:$F),"")</f>
        <v>11</v>
      </c>
      <c r="R5471" s="30">
        <f>IFERROR(_xlfn.XLOOKUP($B5471,'Ownership Metrics'!$A:$A,'Ownership Metrics'!$G:$G),"")</f>
        <v>46</v>
      </c>
      <c r="S5471" s="27" t="str">
        <f>IFERROR(_xlfn.XLOOKUP($B5471,'Ownership Metrics'!$A:$A,'Ownership Metrics'!$H:$H),"")</f>
        <v>Terkonsentrasi</v>
      </c>
      <c r="T5471" s="27" t="str">
        <f>IFERROR(_xlfn.XLOOKUP($B5471,'Ownership Metrics'!$A:$A,'Ownership Metrics'!$I:$I),"")</f>
        <v>Sedang</v>
      </c>
      <c r="U5471" s="27">
        <f>IF(COUNTIFS($B$2:$B5471,$B5471,$D$2:$D5471,$D5471)=1,1,0)</f>
        <v>1</v>
      </c>
      <c r="V5471" s="27">
        <f t="shared" si="256"/>
        <v>3.18</v>
      </c>
      <c r="W5471" s="27">
        <f t="shared" si="257"/>
        <v>6</v>
      </c>
      <c r="X5471" s="27">
        <f t="shared" si="255"/>
        <v>3.1799994529000002</v>
      </c>
    </row>
    <row r="5472" spans="1:24" x14ac:dyDescent="0.25">
      <c r="A5472" s="26">
        <v>46265</v>
      </c>
      <c r="B5472" s="27" t="s">
        <v>10876</v>
      </c>
      <c r="C5472" s="27" t="s">
        <v>5621</v>
      </c>
      <c r="D5472" s="27" t="s">
        <v>5622</v>
      </c>
      <c r="E5472" s="27" t="s">
        <v>22</v>
      </c>
      <c r="F5472" s="27" t="s">
        <v>23</v>
      </c>
      <c r="G5472" s="27"/>
      <c r="H5472" s="27" t="s">
        <v>24</v>
      </c>
      <c r="I5472" s="28">
        <v>769639000</v>
      </c>
      <c r="J5472" s="28">
        <v>0</v>
      </c>
      <c r="K5472" s="28">
        <v>769639000</v>
      </c>
      <c r="L5472" s="29">
        <v>12.21</v>
      </c>
      <c r="M5472" s="29">
        <f>IFERROR(_xlfn.XLOOKUP($B5472,'Ownership Metrics'!$A:$A,'Ownership Metrics'!$B:$B),"")</f>
        <v>37.549999999999997</v>
      </c>
      <c r="N5472" s="28">
        <f>IFERROR(_xlfn.XLOOKUP($B5472,'Ownership Metrics'!$A:$A,'Ownership Metrics'!$C:$C),"")</f>
        <v>534</v>
      </c>
      <c r="O5472" s="29">
        <f>IFERROR(_xlfn.XLOOKUP($B5472,'Ownership Metrics'!$A:$A,'Ownership Metrics'!$D:$D),"")</f>
        <v>15.28</v>
      </c>
      <c r="P5472" s="29">
        <f>IFERROR(_xlfn.XLOOKUP($B5472,'Ownership Metrics'!$A:$A,'Ownership Metrics'!$E:$E),"")</f>
        <v>34.869999999999997</v>
      </c>
      <c r="Q5472" s="30">
        <f>IFERROR(_xlfn.XLOOKUP($B5472,'Ownership Metrics'!$A:$A,'Ownership Metrics'!$F:$F),"")</f>
        <v>15</v>
      </c>
      <c r="R5472" s="30">
        <f>IFERROR(_xlfn.XLOOKUP($B5472,'Ownership Metrics'!$A:$A,'Ownership Metrics'!$G:$G),"")</f>
        <v>20</v>
      </c>
      <c r="S5472" s="27" t="str">
        <f>IFERROR(_xlfn.XLOOKUP($B5472,'Ownership Metrics'!$A:$A,'Ownership Metrics'!$H:$H),"")</f>
        <v>Tersebar</v>
      </c>
      <c r="T5472" s="27" t="str">
        <f>IFERROR(_xlfn.XLOOKUP($B5472,'Ownership Metrics'!$A:$A,'Ownership Metrics'!$I:$I),"")</f>
        <v>Rendah</v>
      </c>
      <c r="U5472" s="27">
        <f>IF(COUNTIFS($B$2:$B5472,$B5472,$D$2:$D5472,$D5472)=1,1,0)</f>
        <v>1</v>
      </c>
      <c r="V5472" s="27">
        <f t="shared" si="256"/>
        <v>12.21</v>
      </c>
      <c r="W5472" s="27">
        <f t="shared" si="257"/>
        <v>2</v>
      </c>
      <c r="X5472" s="27">
        <f t="shared" si="255"/>
        <v>12.2099994528</v>
      </c>
    </row>
    <row r="5473" spans="1:24" x14ac:dyDescent="0.25">
      <c r="A5473" s="26">
        <v>46265</v>
      </c>
      <c r="B5473" s="27" t="s">
        <v>10876</v>
      </c>
      <c r="C5473" s="27" t="s">
        <v>5621</v>
      </c>
      <c r="D5473" s="27" t="s">
        <v>5623</v>
      </c>
      <c r="E5473" s="27" t="s">
        <v>22</v>
      </c>
      <c r="F5473" s="27" t="s">
        <v>23</v>
      </c>
      <c r="G5473" s="27"/>
      <c r="H5473" s="27" t="s">
        <v>24</v>
      </c>
      <c r="I5473" s="28">
        <v>962621880</v>
      </c>
      <c r="J5473" s="28">
        <v>0</v>
      </c>
      <c r="K5473" s="28">
        <v>962621880</v>
      </c>
      <c r="L5473" s="29">
        <v>15.28</v>
      </c>
      <c r="M5473" s="29">
        <f>IFERROR(_xlfn.XLOOKUP($B5473,'Ownership Metrics'!$A:$A,'Ownership Metrics'!$B:$B),"")</f>
        <v>37.549999999999997</v>
      </c>
      <c r="N5473" s="28">
        <f>IFERROR(_xlfn.XLOOKUP($B5473,'Ownership Metrics'!$A:$A,'Ownership Metrics'!$C:$C),"")</f>
        <v>534</v>
      </c>
      <c r="O5473" s="29">
        <f>IFERROR(_xlfn.XLOOKUP($B5473,'Ownership Metrics'!$A:$A,'Ownership Metrics'!$D:$D),"")</f>
        <v>15.28</v>
      </c>
      <c r="P5473" s="29">
        <f>IFERROR(_xlfn.XLOOKUP($B5473,'Ownership Metrics'!$A:$A,'Ownership Metrics'!$E:$E),"")</f>
        <v>34.869999999999997</v>
      </c>
      <c r="Q5473" s="30">
        <f>IFERROR(_xlfn.XLOOKUP($B5473,'Ownership Metrics'!$A:$A,'Ownership Metrics'!$F:$F),"")</f>
        <v>15</v>
      </c>
      <c r="R5473" s="30">
        <f>IFERROR(_xlfn.XLOOKUP($B5473,'Ownership Metrics'!$A:$A,'Ownership Metrics'!$G:$G),"")</f>
        <v>20</v>
      </c>
      <c r="S5473" s="27" t="str">
        <f>IFERROR(_xlfn.XLOOKUP($B5473,'Ownership Metrics'!$A:$A,'Ownership Metrics'!$H:$H),"")</f>
        <v>Tersebar</v>
      </c>
      <c r="T5473" s="27" t="str">
        <f>IFERROR(_xlfn.XLOOKUP($B5473,'Ownership Metrics'!$A:$A,'Ownership Metrics'!$I:$I),"")</f>
        <v>Rendah</v>
      </c>
      <c r="U5473" s="27">
        <f>IF(COUNTIFS($B$2:$B5473,$B5473,$D$2:$D5473,$D5473)=1,1,0)</f>
        <v>1</v>
      </c>
      <c r="V5473" s="27">
        <f t="shared" si="256"/>
        <v>15.28</v>
      </c>
      <c r="W5473" s="27">
        <f t="shared" si="257"/>
        <v>1</v>
      </c>
      <c r="X5473" s="27">
        <f t="shared" si="255"/>
        <v>15.279999452699998</v>
      </c>
    </row>
    <row r="5474" spans="1:24" x14ac:dyDescent="0.25">
      <c r="A5474" s="26">
        <v>46265</v>
      </c>
      <c r="B5474" s="27" t="s">
        <v>10876</v>
      </c>
      <c r="C5474" s="27" t="s">
        <v>5621</v>
      </c>
      <c r="D5474" s="27" t="s">
        <v>5624</v>
      </c>
      <c r="E5474" s="27" t="s">
        <v>51</v>
      </c>
      <c r="F5474" s="27" t="s">
        <v>23</v>
      </c>
      <c r="G5474" s="27"/>
      <c r="H5474" s="27" t="s">
        <v>24</v>
      </c>
      <c r="I5474" s="28">
        <v>353069900</v>
      </c>
      <c r="J5474" s="28">
        <v>0</v>
      </c>
      <c r="K5474" s="28">
        <v>353069900</v>
      </c>
      <c r="L5474" s="29">
        <v>5.6</v>
      </c>
      <c r="M5474" s="29">
        <f>IFERROR(_xlfn.XLOOKUP($B5474,'Ownership Metrics'!$A:$A,'Ownership Metrics'!$B:$B),"")</f>
        <v>37.549999999999997</v>
      </c>
      <c r="N5474" s="28">
        <f>IFERROR(_xlfn.XLOOKUP($B5474,'Ownership Metrics'!$A:$A,'Ownership Metrics'!$C:$C),"")</f>
        <v>534</v>
      </c>
      <c r="O5474" s="29">
        <f>IFERROR(_xlfn.XLOOKUP($B5474,'Ownership Metrics'!$A:$A,'Ownership Metrics'!$D:$D),"")</f>
        <v>15.28</v>
      </c>
      <c r="P5474" s="29">
        <f>IFERROR(_xlfn.XLOOKUP($B5474,'Ownership Metrics'!$A:$A,'Ownership Metrics'!$E:$E),"")</f>
        <v>34.869999999999997</v>
      </c>
      <c r="Q5474" s="30">
        <f>IFERROR(_xlfn.XLOOKUP($B5474,'Ownership Metrics'!$A:$A,'Ownership Metrics'!$F:$F),"")</f>
        <v>15</v>
      </c>
      <c r="R5474" s="30">
        <f>IFERROR(_xlfn.XLOOKUP($B5474,'Ownership Metrics'!$A:$A,'Ownership Metrics'!$G:$G),"")</f>
        <v>20</v>
      </c>
      <c r="S5474" s="27" t="str">
        <f>IFERROR(_xlfn.XLOOKUP($B5474,'Ownership Metrics'!$A:$A,'Ownership Metrics'!$H:$H),"")</f>
        <v>Tersebar</v>
      </c>
      <c r="T5474" s="27" t="str">
        <f>IFERROR(_xlfn.XLOOKUP($B5474,'Ownership Metrics'!$A:$A,'Ownership Metrics'!$I:$I),"")</f>
        <v>Rendah</v>
      </c>
      <c r="U5474" s="27">
        <f>IF(COUNTIFS($B$2:$B5474,$B5474,$D$2:$D5474,$D5474)=1,1,0)</f>
        <v>1</v>
      </c>
      <c r="V5474" s="27">
        <f t="shared" si="256"/>
        <v>5.6</v>
      </c>
      <c r="W5474" s="27">
        <f t="shared" si="257"/>
        <v>5</v>
      </c>
      <c r="X5474" s="27">
        <f t="shared" si="255"/>
        <v>5.5999994525999996</v>
      </c>
    </row>
    <row r="5475" spans="1:24" x14ac:dyDescent="0.25">
      <c r="A5475" s="26">
        <v>46265</v>
      </c>
      <c r="B5475" s="27" t="s">
        <v>10876</v>
      </c>
      <c r="C5475" s="27" t="s">
        <v>5621</v>
      </c>
      <c r="D5475" s="27" t="s">
        <v>5625</v>
      </c>
      <c r="E5475" s="27" t="s">
        <v>51</v>
      </c>
      <c r="F5475" s="27" t="s">
        <v>23</v>
      </c>
      <c r="G5475" s="27"/>
      <c r="H5475" s="27" t="s">
        <v>24</v>
      </c>
      <c r="I5475" s="28">
        <v>465006000</v>
      </c>
      <c r="J5475" s="28">
        <v>0</v>
      </c>
      <c r="K5475" s="28">
        <v>465006000</v>
      </c>
      <c r="L5475" s="29">
        <v>7.38</v>
      </c>
      <c r="M5475" s="29">
        <f>IFERROR(_xlfn.XLOOKUP($B5475,'Ownership Metrics'!$A:$A,'Ownership Metrics'!$B:$B),"")</f>
        <v>37.549999999999997</v>
      </c>
      <c r="N5475" s="28">
        <f>IFERROR(_xlfn.XLOOKUP($B5475,'Ownership Metrics'!$A:$A,'Ownership Metrics'!$C:$C),"")</f>
        <v>534</v>
      </c>
      <c r="O5475" s="29">
        <f>IFERROR(_xlfn.XLOOKUP($B5475,'Ownership Metrics'!$A:$A,'Ownership Metrics'!$D:$D),"")</f>
        <v>15.28</v>
      </c>
      <c r="P5475" s="29">
        <f>IFERROR(_xlfn.XLOOKUP($B5475,'Ownership Metrics'!$A:$A,'Ownership Metrics'!$E:$E),"")</f>
        <v>34.869999999999997</v>
      </c>
      <c r="Q5475" s="30">
        <f>IFERROR(_xlfn.XLOOKUP($B5475,'Ownership Metrics'!$A:$A,'Ownership Metrics'!$F:$F),"")</f>
        <v>15</v>
      </c>
      <c r="R5475" s="30">
        <f>IFERROR(_xlfn.XLOOKUP($B5475,'Ownership Metrics'!$A:$A,'Ownership Metrics'!$G:$G),"")</f>
        <v>20</v>
      </c>
      <c r="S5475" s="27" t="str">
        <f>IFERROR(_xlfn.XLOOKUP($B5475,'Ownership Metrics'!$A:$A,'Ownership Metrics'!$H:$H),"")</f>
        <v>Tersebar</v>
      </c>
      <c r="T5475" s="27" t="str">
        <f>IFERROR(_xlfn.XLOOKUP($B5475,'Ownership Metrics'!$A:$A,'Ownership Metrics'!$I:$I),"")</f>
        <v>Rendah</v>
      </c>
      <c r="U5475" s="27">
        <f>IF(COUNTIFS($B$2:$B5475,$B5475,$D$2:$D5475,$D5475)=1,1,0)</f>
        <v>1</v>
      </c>
      <c r="V5475" s="27">
        <f t="shared" si="256"/>
        <v>7.38</v>
      </c>
      <c r="W5475" s="27">
        <f t="shared" si="257"/>
        <v>3</v>
      </c>
      <c r="X5475" s="27">
        <f t="shared" si="255"/>
        <v>7.3799994524999999</v>
      </c>
    </row>
    <row r="5476" spans="1:24" x14ac:dyDescent="0.25">
      <c r="A5476" s="26">
        <v>46265</v>
      </c>
      <c r="B5476" s="27" t="s">
        <v>10876</v>
      </c>
      <c r="C5476" s="27" t="s">
        <v>5621</v>
      </c>
      <c r="D5476" s="27" t="s">
        <v>5181</v>
      </c>
      <c r="E5476" s="27" t="s">
        <v>22</v>
      </c>
      <c r="F5476" s="27" t="s">
        <v>23</v>
      </c>
      <c r="G5476" s="27"/>
      <c r="H5476" s="27" t="s">
        <v>24</v>
      </c>
      <c r="I5476" s="28">
        <v>130507300</v>
      </c>
      <c r="J5476" s="28">
        <v>0</v>
      </c>
      <c r="K5476" s="28">
        <v>130507300</v>
      </c>
      <c r="L5476" s="29">
        <v>2.0699999999999998</v>
      </c>
      <c r="M5476" s="29">
        <f>IFERROR(_xlfn.XLOOKUP($B5476,'Ownership Metrics'!$A:$A,'Ownership Metrics'!$B:$B),"")</f>
        <v>37.549999999999997</v>
      </c>
      <c r="N5476" s="28">
        <f>IFERROR(_xlfn.XLOOKUP($B5476,'Ownership Metrics'!$A:$A,'Ownership Metrics'!$C:$C),"")</f>
        <v>534</v>
      </c>
      <c r="O5476" s="29">
        <f>IFERROR(_xlfn.XLOOKUP($B5476,'Ownership Metrics'!$A:$A,'Ownership Metrics'!$D:$D),"")</f>
        <v>15.28</v>
      </c>
      <c r="P5476" s="29">
        <f>IFERROR(_xlfn.XLOOKUP($B5476,'Ownership Metrics'!$A:$A,'Ownership Metrics'!$E:$E),"")</f>
        <v>34.869999999999997</v>
      </c>
      <c r="Q5476" s="30">
        <f>IFERROR(_xlfn.XLOOKUP($B5476,'Ownership Metrics'!$A:$A,'Ownership Metrics'!$F:$F),"")</f>
        <v>15</v>
      </c>
      <c r="R5476" s="30">
        <f>IFERROR(_xlfn.XLOOKUP($B5476,'Ownership Metrics'!$A:$A,'Ownership Metrics'!$G:$G),"")</f>
        <v>20</v>
      </c>
      <c r="S5476" s="27" t="str">
        <f>IFERROR(_xlfn.XLOOKUP($B5476,'Ownership Metrics'!$A:$A,'Ownership Metrics'!$H:$H),"")</f>
        <v>Tersebar</v>
      </c>
      <c r="T5476" s="27" t="str">
        <f>IFERROR(_xlfn.XLOOKUP($B5476,'Ownership Metrics'!$A:$A,'Ownership Metrics'!$I:$I),"")</f>
        <v>Rendah</v>
      </c>
      <c r="U5476" s="27">
        <f>IF(COUNTIFS($B$2:$B5476,$B5476,$D$2:$D5476,$D5476)=1,1,0)</f>
        <v>1</v>
      </c>
      <c r="V5476" s="27">
        <f t="shared" si="256"/>
        <v>2.0699999999999998</v>
      </c>
      <c r="W5476" s="27">
        <f t="shared" si="257"/>
        <v>7</v>
      </c>
      <c r="X5476" s="27">
        <f t="shared" si="255"/>
        <v>2.0699994523999998</v>
      </c>
    </row>
    <row r="5477" spans="1:24" x14ac:dyDescent="0.25">
      <c r="A5477" s="26">
        <v>46265</v>
      </c>
      <c r="B5477" s="27" t="s">
        <v>10876</v>
      </c>
      <c r="C5477" s="27" t="s">
        <v>5621</v>
      </c>
      <c r="D5477" s="27" t="s">
        <v>1003</v>
      </c>
      <c r="E5477" s="27" t="s">
        <v>26</v>
      </c>
      <c r="F5477" s="27" t="s">
        <v>32</v>
      </c>
      <c r="G5477" s="27"/>
      <c r="H5477" s="27" t="s">
        <v>64</v>
      </c>
      <c r="I5477" s="28">
        <v>396408200</v>
      </c>
      <c r="J5477" s="28">
        <v>0</v>
      </c>
      <c r="K5477" s="28">
        <v>396408200</v>
      </c>
      <c r="L5477" s="29">
        <v>6.29</v>
      </c>
      <c r="M5477" s="29">
        <f>IFERROR(_xlfn.XLOOKUP($B5477,'Ownership Metrics'!$A:$A,'Ownership Metrics'!$B:$B),"")</f>
        <v>37.549999999999997</v>
      </c>
      <c r="N5477" s="28">
        <f>IFERROR(_xlfn.XLOOKUP($B5477,'Ownership Metrics'!$A:$A,'Ownership Metrics'!$C:$C),"")</f>
        <v>534</v>
      </c>
      <c r="O5477" s="29">
        <f>IFERROR(_xlfn.XLOOKUP($B5477,'Ownership Metrics'!$A:$A,'Ownership Metrics'!$D:$D),"")</f>
        <v>15.28</v>
      </c>
      <c r="P5477" s="29">
        <f>IFERROR(_xlfn.XLOOKUP($B5477,'Ownership Metrics'!$A:$A,'Ownership Metrics'!$E:$E),"")</f>
        <v>34.869999999999997</v>
      </c>
      <c r="Q5477" s="30">
        <f>IFERROR(_xlfn.XLOOKUP($B5477,'Ownership Metrics'!$A:$A,'Ownership Metrics'!$F:$F),"")</f>
        <v>15</v>
      </c>
      <c r="R5477" s="30">
        <f>IFERROR(_xlfn.XLOOKUP($B5477,'Ownership Metrics'!$A:$A,'Ownership Metrics'!$G:$G),"")</f>
        <v>20</v>
      </c>
      <c r="S5477" s="27" t="str">
        <f>IFERROR(_xlfn.XLOOKUP($B5477,'Ownership Metrics'!$A:$A,'Ownership Metrics'!$H:$H),"")</f>
        <v>Tersebar</v>
      </c>
      <c r="T5477" s="27" t="str">
        <f>IFERROR(_xlfn.XLOOKUP($B5477,'Ownership Metrics'!$A:$A,'Ownership Metrics'!$I:$I),"")</f>
        <v>Rendah</v>
      </c>
      <c r="U5477" s="27">
        <f>IF(COUNTIFS($B$2:$B5477,$B5477,$D$2:$D5477,$D5477)=1,1,0)</f>
        <v>1</v>
      </c>
      <c r="V5477" s="27">
        <f t="shared" si="256"/>
        <v>6.29</v>
      </c>
      <c r="W5477" s="27">
        <f t="shared" si="257"/>
        <v>4</v>
      </c>
      <c r="X5477" s="27">
        <f t="shared" si="255"/>
        <v>6.2899994523</v>
      </c>
    </row>
    <row r="5478" spans="1:24" x14ac:dyDescent="0.25">
      <c r="A5478" s="26">
        <v>46265</v>
      </c>
      <c r="B5478" s="27" t="s">
        <v>10876</v>
      </c>
      <c r="C5478" s="27" t="s">
        <v>5621</v>
      </c>
      <c r="D5478" s="27" t="s">
        <v>5182</v>
      </c>
      <c r="E5478" s="27" t="s">
        <v>35</v>
      </c>
      <c r="F5478" s="27" t="s">
        <v>23</v>
      </c>
      <c r="G5478" s="27" t="s">
        <v>36</v>
      </c>
      <c r="H5478" s="27" t="s">
        <v>24</v>
      </c>
      <c r="I5478" s="28">
        <v>150888800</v>
      </c>
      <c r="J5478" s="28">
        <v>0</v>
      </c>
      <c r="K5478" s="28">
        <v>150888800</v>
      </c>
      <c r="L5478" s="29">
        <v>2.39</v>
      </c>
      <c r="M5478" s="29">
        <f>IFERROR(_xlfn.XLOOKUP($B5478,'Ownership Metrics'!$A:$A,'Ownership Metrics'!$B:$B),"")</f>
        <v>37.549999999999997</v>
      </c>
      <c r="N5478" s="28">
        <f>IFERROR(_xlfn.XLOOKUP($B5478,'Ownership Metrics'!$A:$A,'Ownership Metrics'!$C:$C),"")</f>
        <v>534</v>
      </c>
      <c r="O5478" s="29">
        <f>IFERROR(_xlfn.XLOOKUP($B5478,'Ownership Metrics'!$A:$A,'Ownership Metrics'!$D:$D),"")</f>
        <v>15.28</v>
      </c>
      <c r="P5478" s="29">
        <f>IFERROR(_xlfn.XLOOKUP($B5478,'Ownership Metrics'!$A:$A,'Ownership Metrics'!$E:$E),"")</f>
        <v>34.869999999999997</v>
      </c>
      <c r="Q5478" s="30">
        <f>IFERROR(_xlfn.XLOOKUP($B5478,'Ownership Metrics'!$A:$A,'Ownership Metrics'!$F:$F),"")</f>
        <v>15</v>
      </c>
      <c r="R5478" s="30">
        <f>IFERROR(_xlfn.XLOOKUP($B5478,'Ownership Metrics'!$A:$A,'Ownership Metrics'!$G:$G),"")</f>
        <v>20</v>
      </c>
      <c r="S5478" s="27" t="str">
        <f>IFERROR(_xlfn.XLOOKUP($B5478,'Ownership Metrics'!$A:$A,'Ownership Metrics'!$H:$H),"")</f>
        <v>Tersebar</v>
      </c>
      <c r="T5478" s="27" t="str">
        <f>IFERROR(_xlfn.XLOOKUP($B5478,'Ownership Metrics'!$A:$A,'Ownership Metrics'!$I:$I),"")</f>
        <v>Rendah</v>
      </c>
      <c r="U5478" s="27">
        <f>IF(COUNTIFS($B$2:$B5478,$B5478,$D$2:$D5478,$D5478)=1,1,0)</f>
        <v>1</v>
      </c>
      <c r="V5478" s="27">
        <f t="shared" si="256"/>
        <v>2.39</v>
      </c>
      <c r="W5478" s="27">
        <f t="shared" si="257"/>
        <v>6</v>
      </c>
      <c r="X5478" s="27">
        <f t="shared" si="255"/>
        <v>2.3899994522000001</v>
      </c>
    </row>
    <row r="5479" spans="1:24" x14ac:dyDescent="0.25">
      <c r="A5479" s="26">
        <v>46265</v>
      </c>
      <c r="B5479" s="27" t="s">
        <v>10876</v>
      </c>
      <c r="C5479" s="27" t="s">
        <v>5621</v>
      </c>
      <c r="D5479" s="27" t="s">
        <v>5626</v>
      </c>
      <c r="E5479" s="27" t="s">
        <v>35</v>
      </c>
      <c r="F5479" s="27" t="s">
        <v>23</v>
      </c>
      <c r="G5479" s="27" t="s">
        <v>36</v>
      </c>
      <c r="H5479" s="27" t="s">
        <v>24</v>
      </c>
      <c r="I5479" s="28">
        <v>96193300</v>
      </c>
      <c r="J5479" s="28">
        <v>0</v>
      </c>
      <c r="K5479" s="28">
        <v>96193300</v>
      </c>
      <c r="L5479" s="29">
        <v>1.53</v>
      </c>
      <c r="M5479" s="29">
        <f>IFERROR(_xlfn.XLOOKUP($B5479,'Ownership Metrics'!$A:$A,'Ownership Metrics'!$B:$B),"")</f>
        <v>37.549999999999997</v>
      </c>
      <c r="N5479" s="28">
        <f>IFERROR(_xlfn.XLOOKUP($B5479,'Ownership Metrics'!$A:$A,'Ownership Metrics'!$C:$C),"")</f>
        <v>534</v>
      </c>
      <c r="O5479" s="29">
        <f>IFERROR(_xlfn.XLOOKUP($B5479,'Ownership Metrics'!$A:$A,'Ownership Metrics'!$D:$D),"")</f>
        <v>15.28</v>
      </c>
      <c r="P5479" s="29">
        <f>IFERROR(_xlfn.XLOOKUP($B5479,'Ownership Metrics'!$A:$A,'Ownership Metrics'!$E:$E),"")</f>
        <v>34.869999999999997</v>
      </c>
      <c r="Q5479" s="30">
        <f>IFERROR(_xlfn.XLOOKUP($B5479,'Ownership Metrics'!$A:$A,'Ownership Metrics'!$F:$F),"")</f>
        <v>15</v>
      </c>
      <c r="R5479" s="30">
        <f>IFERROR(_xlfn.XLOOKUP($B5479,'Ownership Metrics'!$A:$A,'Ownership Metrics'!$G:$G),"")</f>
        <v>20</v>
      </c>
      <c r="S5479" s="27" t="str">
        <f>IFERROR(_xlfn.XLOOKUP($B5479,'Ownership Metrics'!$A:$A,'Ownership Metrics'!$H:$H),"")</f>
        <v>Tersebar</v>
      </c>
      <c r="T5479" s="27" t="str">
        <f>IFERROR(_xlfn.XLOOKUP($B5479,'Ownership Metrics'!$A:$A,'Ownership Metrics'!$I:$I),"")</f>
        <v>Rendah</v>
      </c>
      <c r="U5479" s="27">
        <f>IF(COUNTIFS($B$2:$B5479,$B5479,$D$2:$D5479,$D5479)=1,1,0)</f>
        <v>1</v>
      </c>
      <c r="V5479" s="27">
        <f t="shared" si="256"/>
        <v>1.53</v>
      </c>
      <c r="W5479" s="27">
        <f t="shared" si="257"/>
        <v>10</v>
      </c>
      <c r="X5479" s="27">
        <f t="shared" si="255"/>
        <v>1.5299994521</v>
      </c>
    </row>
    <row r="5480" spans="1:24" x14ac:dyDescent="0.25">
      <c r="A5480" s="26">
        <v>46265</v>
      </c>
      <c r="B5480" s="27" t="s">
        <v>10876</v>
      </c>
      <c r="C5480" s="27" t="s">
        <v>5621</v>
      </c>
      <c r="D5480" s="27" t="s">
        <v>5627</v>
      </c>
      <c r="E5480" s="27" t="s">
        <v>35</v>
      </c>
      <c r="F5480" s="27" t="s">
        <v>23</v>
      </c>
      <c r="G5480" s="27" t="s">
        <v>36</v>
      </c>
      <c r="H5480" s="27" t="s">
        <v>24</v>
      </c>
      <c r="I5480" s="28">
        <v>63736133</v>
      </c>
      <c r="J5480" s="28">
        <v>0</v>
      </c>
      <c r="K5480" s="28">
        <v>63736133</v>
      </c>
      <c r="L5480" s="29">
        <v>1.01</v>
      </c>
      <c r="M5480" s="29">
        <f>IFERROR(_xlfn.XLOOKUP($B5480,'Ownership Metrics'!$A:$A,'Ownership Metrics'!$B:$B),"")</f>
        <v>37.549999999999997</v>
      </c>
      <c r="N5480" s="28">
        <f>IFERROR(_xlfn.XLOOKUP($B5480,'Ownership Metrics'!$A:$A,'Ownership Metrics'!$C:$C),"")</f>
        <v>534</v>
      </c>
      <c r="O5480" s="29">
        <f>IFERROR(_xlfn.XLOOKUP($B5480,'Ownership Metrics'!$A:$A,'Ownership Metrics'!$D:$D),"")</f>
        <v>15.28</v>
      </c>
      <c r="P5480" s="29">
        <f>IFERROR(_xlfn.XLOOKUP($B5480,'Ownership Metrics'!$A:$A,'Ownership Metrics'!$E:$E),"")</f>
        <v>34.869999999999997</v>
      </c>
      <c r="Q5480" s="30">
        <f>IFERROR(_xlfn.XLOOKUP($B5480,'Ownership Metrics'!$A:$A,'Ownership Metrics'!$F:$F),"")</f>
        <v>15</v>
      </c>
      <c r="R5480" s="30">
        <f>IFERROR(_xlfn.XLOOKUP($B5480,'Ownership Metrics'!$A:$A,'Ownership Metrics'!$G:$G),"")</f>
        <v>20</v>
      </c>
      <c r="S5480" s="27" t="str">
        <f>IFERROR(_xlfn.XLOOKUP($B5480,'Ownership Metrics'!$A:$A,'Ownership Metrics'!$H:$H),"")</f>
        <v>Tersebar</v>
      </c>
      <c r="T5480" s="27" t="str">
        <f>IFERROR(_xlfn.XLOOKUP($B5480,'Ownership Metrics'!$A:$A,'Ownership Metrics'!$I:$I),"")</f>
        <v>Rendah</v>
      </c>
      <c r="U5480" s="27">
        <f>IF(COUNTIFS($B$2:$B5480,$B5480,$D$2:$D5480,$D5480)=1,1,0)</f>
        <v>1</v>
      </c>
      <c r="V5480" s="27">
        <f t="shared" si="256"/>
        <v>1.01</v>
      </c>
      <c r="W5480" s="27">
        <f t="shared" si="257"/>
        <v>15</v>
      </c>
      <c r="X5480" s="27">
        <f t="shared" si="255"/>
        <v>1.009999452</v>
      </c>
    </row>
    <row r="5481" spans="1:24" x14ac:dyDescent="0.25">
      <c r="A5481" s="26">
        <v>46265</v>
      </c>
      <c r="B5481" s="27" t="s">
        <v>10876</v>
      </c>
      <c r="C5481" s="27" t="s">
        <v>5621</v>
      </c>
      <c r="D5481" s="27" t="s">
        <v>5628</v>
      </c>
      <c r="E5481" s="27" t="s">
        <v>35</v>
      </c>
      <c r="F5481" s="27" t="s">
        <v>23</v>
      </c>
      <c r="G5481" s="27" t="s">
        <v>36</v>
      </c>
      <c r="H5481" s="27" t="s">
        <v>24</v>
      </c>
      <c r="I5481" s="28">
        <v>70060633</v>
      </c>
      <c r="J5481" s="28">
        <v>0</v>
      </c>
      <c r="K5481" s="28">
        <v>70060633</v>
      </c>
      <c r="L5481" s="29">
        <v>1.1100000000000001</v>
      </c>
      <c r="M5481" s="29">
        <f>IFERROR(_xlfn.XLOOKUP($B5481,'Ownership Metrics'!$A:$A,'Ownership Metrics'!$B:$B),"")</f>
        <v>37.549999999999997</v>
      </c>
      <c r="N5481" s="28">
        <f>IFERROR(_xlfn.XLOOKUP($B5481,'Ownership Metrics'!$A:$A,'Ownership Metrics'!$C:$C),"")</f>
        <v>534</v>
      </c>
      <c r="O5481" s="29">
        <f>IFERROR(_xlfn.XLOOKUP($B5481,'Ownership Metrics'!$A:$A,'Ownership Metrics'!$D:$D),"")</f>
        <v>15.28</v>
      </c>
      <c r="P5481" s="29">
        <f>IFERROR(_xlfn.XLOOKUP($B5481,'Ownership Metrics'!$A:$A,'Ownership Metrics'!$E:$E),"")</f>
        <v>34.869999999999997</v>
      </c>
      <c r="Q5481" s="30">
        <f>IFERROR(_xlfn.XLOOKUP($B5481,'Ownership Metrics'!$A:$A,'Ownership Metrics'!$F:$F),"")</f>
        <v>15</v>
      </c>
      <c r="R5481" s="30">
        <f>IFERROR(_xlfn.XLOOKUP($B5481,'Ownership Metrics'!$A:$A,'Ownership Metrics'!$G:$G),"")</f>
        <v>20</v>
      </c>
      <c r="S5481" s="27" t="str">
        <f>IFERROR(_xlfn.XLOOKUP($B5481,'Ownership Metrics'!$A:$A,'Ownership Metrics'!$H:$H),"")</f>
        <v>Tersebar</v>
      </c>
      <c r="T5481" s="27" t="str">
        <f>IFERROR(_xlfn.XLOOKUP($B5481,'Ownership Metrics'!$A:$A,'Ownership Metrics'!$I:$I),"")</f>
        <v>Rendah</v>
      </c>
      <c r="U5481" s="27">
        <f>IF(COUNTIFS($B$2:$B5481,$B5481,$D$2:$D5481,$D5481)=1,1,0)</f>
        <v>1</v>
      </c>
      <c r="V5481" s="27">
        <f t="shared" si="256"/>
        <v>1.1100000000000001</v>
      </c>
      <c r="W5481" s="27">
        <f t="shared" si="257"/>
        <v>14</v>
      </c>
      <c r="X5481" s="27">
        <f t="shared" si="255"/>
        <v>1.1099994519</v>
      </c>
    </row>
    <row r="5482" spans="1:24" x14ac:dyDescent="0.25">
      <c r="A5482" s="26">
        <v>46265</v>
      </c>
      <c r="B5482" s="27" t="s">
        <v>10876</v>
      </c>
      <c r="C5482" s="27" t="s">
        <v>5621</v>
      </c>
      <c r="D5482" s="27" t="s">
        <v>5629</v>
      </c>
      <c r="E5482" s="27" t="s">
        <v>35</v>
      </c>
      <c r="F5482" s="27" t="s">
        <v>23</v>
      </c>
      <c r="G5482" s="27" t="s">
        <v>36</v>
      </c>
      <c r="H5482" s="27" t="s">
        <v>24</v>
      </c>
      <c r="I5482" s="28">
        <v>81591584</v>
      </c>
      <c r="J5482" s="28">
        <v>0</v>
      </c>
      <c r="K5482" s="28">
        <v>81591584</v>
      </c>
      <c r="L5482" s="29">
        <v>1.29</v>
      </c>
      <c r="M5482" s="29">
        <f>IFERROR(_xlfn.XLOOKUP($B5482,'Ownership Metrics'!$A:$A,'Ownership Metrics'!$B:$B),"")</f>
        <v>37.549999999999997</v>
      </c>
      <c r="N5482" s="28">
        <f>IFERROR(_xlfn.XLOOKUP($B5482,'Ownership Metrics'!$A:$A,'Ownership Metrics'!$C:$C),"")</f>
        <v>534</v>
      </c>
      <c r="O5482" s="29">
        <f>IFERROR(_xlfn.XLOOKUP($B5482,'Ownership Metrics'!$A:$A,'Ownership Metrics'!$D:$D),"")</f>
        <v>15.28</v>
      </c>
      <c r="P5482" s="29">
        <f>IFERROR(_xlfn.XLOOKUP($B5482,'Ownership Metrics'!$A:$A,'Ownership Metrics'!$E:$E),"")</f>
        <v>34.869999999999997</v>
      </c>
      <c r="Q5482" s="30">
        <f>IFERROR(_xlfn.XLOOKUP($B5482,'Ownership Metrics'!$A:$A,'Ownership Metrics'!$F:$F),"")</f>
        <v>15</v>
      </c>
      <c r="R5482" s="30">
        <f>IFERROR(_xlfn.XLOOKUP($B5482,'Ownership Metrics'!$A:$A,'Ownership Metrics'!$G:$G),"")</f>
        <v>20</v>
      </c>
      <c r="S5482" s="27" t="str">
        <f>IFERROR(_xlfn.XLOOKUP($B5482,'Ownership Metrics'!$A:$A,'Ownership Metrics'!$H:$H),"")</f>
        <v>Tersebar</v>
      </c>
      <c r="T5482" s="27" t="str">
        <f>IFERROR(_xlfn.XLOOKUP($B5482,'Ownership Metrics'!$A:$A,'Ownership Metrics'!$I:$I),"")</f>
        <v>Rendah</v>
      </c>
      <c r="U5482" s="27">
        <f>IF(COUNTIFS($B$2:$B5482,$B5482,$D$2:$D5482,$D5482)=1,1,0)</f>
        <v>1</v>
      </c>
      <c r="V5482" s="27">
        <f t="shared" si="256"/>
        <v>1.29</v>
      </c>
      <c r="W5482" s="27">
        <f t="shared" si="257"/>
        <v>12</v>
      </c>
      <c r="X5482" s="27">
        <f t="shared" si="255"/>
        <v>1.2899994518</v>
      </c>
    </row>
    <row r="5483" spans="1:24" x14ac:dyDescent="0.25">
      <c r="A5483" s="26">
        <v>46265</v>
      </c>
      <c r="B5483" s="27" t="s">
        <v>10876</v>
      </c>
      <c r="C5483" s="27" t="s">
        <v>5621</v>
      </c>
      <c r="D5483" s="27" t="s">
        <v>109</v>
      </c>
      <c r="E5483" s="27" t="s">
        <v>35</v>
      </c>
      <c r="F5483" s="27" t="s">
        <v>23</v>
      </c>
      <c r="G5483" s="27" t="s">
        <v>36</v>
      </c>
      <c r="H5483" s="27" t="s">
        <v>24</v>
      </c>
      <c r="I5483" s="28">
        <v>84096300</v>
      </c>
      <c r="J5483" s="28">
        <v>0</v>
      </c>
      <c r="K5483" s="28">
        <v>84096300</v>
      </c>
      <c r="L5483" s="29">
        <v>1.33</v>
      </c>
      <c r="M5483" s="29">
        <f>IFERROR(_xlfn.XLOOKUP($B5483,'Ownership Metrics'!$A:$A,'Ownership Metrics'!$B:$B),"")</f>
        <v>37.549999999999997</v>
      </c>
      <c r="N5483" s="28">
        <f>IFERROR(_xlfn.XLOOKUP($B5483,'Ownership Metrics'!$A:$A,'Ownership Metrics'!$C:$C),"")</f>
        <v>534</v>
      </c>
      <c r="O5483" s="29">
        <f>IFERROR(_xlfn.XLOOKUP($B5483,'Ownership Metrics'!$A:$A,'Ownership Metrics'!$D:$D),"")</f>
        <v>15.28</v>
      </c>
      <c r="P5483" s="29">
        <f>IFERROR(_xlfn.XLOOKUP($B5483,'Ownership Metrics'!$A:$A,'Ownership Metrics'!$E:$E),"")</f>
        <v>34.869999999999997</v>
      </c>
      <c r="Q5483" s="30">
        <f>IFERROR(_xlfn.XLOOKUP($B5483,'Ownership Metrics'!$A:$A,'Ownership Metrics'!$F:$F),"")</f>
        <v>15</v>
      </c>
      <c r="R5483" s="30">
        <f>IFERROR(_xlfn.XLOOKUP($B5483,'Ownership Metrics'!$A:$A,'Ownership Metrics'!$G:$G),"")</f>
        <v>20</v>
      </c>
      <c r="S5483" s="27" t="str">
        <f>IFERROR(_xlfn.XLOOKUP($B5483,'Ownership Metrics'!$A:$A,'Ownership Metrics'!$H:$H),"")</f>
        <v>Tersebar</v>
      </c>
      <c r="T5483" s="27" t="str">
        <f>IFERROR(_xlfn.XLOOKUP($B5483,'Ownership Metrics'!$A:$A,'Ownership Metrics'!$I:$I),"")</f>
        <v>Rendah</v>
      </c>
      <c r="U5483" s="27">
        <f>IF(COUNTIFS($B$2:$B5483,$B5483,$D$2:$D5483,$D5483)=1,1,0)</f>
        <v>1</v>
      </c>
      <c r="V5483" s="27">
        <f t="shared" si="256"/>
        <v>1.33</v>
      </c>
      <c r="W5483" s="27">
        <f t="shared" si="257"/>
        <v>11</v>
      </c>
      <c r="X5483" s="27">
        <f t="shared" si="255"/>
        <v>1.3299994517</v>
      </c>
    </row>
    <row r="5484" spans="1:24" x14ac:dyDescent="0.25">
      <c r="A5484" s="26">
        <v>46265</v>
      </c>
      <c r="B5484" s="27" t="s">
        <v>10876</v>
      </c>
      <c r="C5484" s="27" t="s">
        <v>5621</v>
      </c>
      <c r="D5484" s="27" t="s">
        <v>5630</v>
      </c>
      <c r="E5484" s="27" t="s">
        <v>35</v>
      </c>
      <c r="F5484" s="27" t="s">
        <v>23</v>
      </c>
      <c r="G5484" s="27" t="s">
        <v>36</v>
      </c>
      <c r="H5484" s="27" t="s">
        <v>24</v>
      </c>
      <c r="I5484" s="28">
        <v>120000000</v>
      </c>
      <c r="J5484" s="28">
        <v>0</v>
      </c>
      <c r="K5484" s="28">
        <v>120000000</v>
      </c>
      <c r="L5484" s="29">
        <v>1.9</v>
      </c>
      <c r="M5484" s="29">
        <f>IFERROR(_xlfn.XLOOKUP($B5484,'Ownership Metrics'!$A:$A,'Ownership Metrics'!$B:$B),"")</f>
        <v>37.549999999999997</v>
      </c>
      <c r="N5484" s="28">
        <f>IFERROR(_xlfn.XLOOKUP($B5484,'Ownership Metrics'!$A:$A,'Ownership Metrics'!$C:$C),"")</f>
        <v>534</v>
      </c>
      <c r="O5484" s="29">
        <f>IFERROR(_xlfn.XLOOKUP($B5484,'Ownership Metrics'!$A:$A,'Ownership Metrics'!$D:$D),"")</f>
        <v>15.28</v>
      </c>
      <c r="P5484" s="29">
        <f>IFERROR(_xlfn.XLOOKUP($B5484,'Ownership Metrics'!$A:$A,'Ownership Metrics'!$E:$E),"")</f>
        <v>34.869999999999997</v>
      </c>
      <c r="Q5484" s="30">
        <f>IFERROR(_xlfn.XLOOKUP($B5484,'Ownership Metrics'!$A:$A,'Ownership Metrics'!$F:$F),"")</f>
        <v>15</v>
      </c>
      <c r="R5484" s="30">
        <f>IFERROR(_xlfn.XLOOKUP($B5484,'Ownership Metrics'!$A:$A,'Ownership Metrics'!$G:$G),"")</f>
        <v>20</v>
      </c>
      <c r="S5484" s="27" t="str">
        <f>IFERROR(_xlfn.XLOOKUP($B5484,'Ownership Metrics'!$A:$A,'Ownership Metrics'!$H:$H),"")</f>
        <v>Tersebar</v>
      </c>
      <c r="T5484" s="27" t="str">
        <f>IFERROR(_xlfn.XLOOKUP($B5484,'Ownership Metrics'!$A:$A,'Ownership Metrics'!$I:$I),"")</f>
        <v>Rendah</v>
      </c>
      <c r="U5484" s="27">
        <f>IF(COUNTIFS($B$2:$B5484,$B5484,$D$2:$D5484,$D5484)=1,1,0)</f>
        <v>1</v>
      </c>
      <c r="V5484" s="27">
        <f t="shared" si="256"/>
        <v>1.9</v>
      </c>
      <c r="W5484" s="27">
        <f t="shared" si="257"/>
        <v>8</v>
      </c>
      <c r="X5484" s="27">
        <f t="shared" si="255"/>
        <v>1.8999994515999998</v>
      </c>
    </row>
    <row r="5485" spans="1:24" x14ac:dyDescent="0.25">
      <c r="A5485" s="26">
        <v>46265</v>
      </c>
      <c r="B5485" s="27" t="s">
        <v>10876</v>
      </c>
      <c r="C5485" s="27" t="s">
        <v>5621</v>
      </c>
      <c r="D5485" s="27" t="s">
        <v>5631</v>
      </c>
      <c r="E5485" s="27" t="s">
        <v>35</v>
      </c>
      <c r="F5485" s="27" t="s">
        <v>23</v>
      </c>
      <c r="G5485" s="27" t="s">
        <v>36</v>
      </c>
      <c r="H5485" s="27" t="s">
        <v>24</v>
      </c>
      <c r="I5485" s="28">
        <v>79145900</v>
      </c>
      <c r="J5485" s="28">
        <v>0</v>
      </c>
      <c r="K5485" s="28">
        <v>79145900</v>
      </c>
      <c r="L5485" s="29">
        <v>1.26</v>
      </c>
      <c r="M5485" s="29">
        <f>IFERROR(_xlfn.XLOOKUP($B5485,'Ownership Metrics'!$A:$A,'Ownership Metrics'!$B:$B),"")</f>
        <v>37.549999999999997</v>
      </c>
      <c r="N5485" s="28">
        <f>IFERROR(_xlfn.XLOOKUP($B5485,'Ownership Metrics'!$A:$A,'Ownership Metrics'!$C:$C),"")</f>
        <v>534</v>
      </c>
      <c r="O5485" s="29">
        <f>IFERROR(_xlfn.XLOOKUP($B5485,'Ownership Metrics'!$A:$A,'Ownership Metrics'!$D:$D),"")</f>
        <v>15.28</v>
      </c>
      <c r="P5485" s="29">
        <f>IFERROR(_xlfn.XLOOKUP($B5485,'Ownership Metrics'!$A:$A,'Ownership Metrics'!$E:$E),"")</f>
        <v>34.869999999999997</v>
      </c>
      <c r="Q5485" s="30">
        <f>IFERROR(_xlfn.XLOOKUP($B5485,'Ownership Metrics'!$A:$A,'Ownership Metrics'!$F:$F),"")</f>
        <v>15</v>
      </c>
      <c r="R5485" s="30">
        <f>IFERROR(_xlfn.XLOOKUP($B5485,'Ownership Metrics'!$A:$A,'Ownership Metrics'!$G:$G),"")</f>
        <v>20</v>
      </c>
      <c r="S5485" s="27" t="str">
        <f>IFERROR(_xlfn.XLOOKUP($B5485,'Ownership Metrics'!$A:$A,'Ownership Metrics'!$H:$H),"")</f>
        <v>Tersebar</v>
      </c>
      <c r="T5485" s="27" t="str">
        <f>IFERROR(_xlfn.XLOOKUP($B5485,'Ownership Metrics'!$A:$A,'Ownership Metrics'!$I:$I),"")</f>
        <v>Rendah</v>
      </c>
      <c r="U5485" s="27">
        <f>IF(COUNTIFS($B$2:$B5485,$B5485,$D$2:$D5485,$D5485)=1,1,0)</f>
        <v>1</v>
      </c>
      <c r="V5485" s="27">
        <f t="shared" si="256"/>
        <v>1.26</v>
      </c>
      <c r="W5485" s="27">
        <f t="shared" si="257"/>
        <v>13</v>
      </c>
      <c r="X5485" s="27">
        <f t="shared" si="255"/>
        <v>1.2599994514999999</v>
      </c>
    </row>
    <row r="5486" spans="1:24" x14ac:dyDescent="0.25">
      <c r="A5486" s="26">
        <v>46265</v>
      </c>
      <c r="B5486" s="27" t="s">
        <v>10876</v>
      </c>
      <c r="C5486" s="27" t="s">
        <v>5621</v>
      </c>
      <c r="D5486" s="27" t="s">
        <v>5188</v>
      </c>
      <c r="E5486" s="27" t="s">
        <v>35</v>
      </c>
      <c r="F5486" s="27" t="s">
        <v>23</v>
      </c>
      <c r="G5486" s="27" t="s">
        <v>36</v>
      </c>
      <c r="H5486" s="27" t="s">
        <v>24</v>
      </c>
      <c r="I5486" s="28">
        <v>113401100</v>
      </c>
      <c r="J5486" s="28">
        <v>0</v>
      </c>
      <c r="K5486" s="28">
        <v>113401100</v>
      </c>
      <c r="L5486" s="29">
        <v>1.8</v>
      </c>
      <c r="M5486" s="29">
        <f>IFERROR(_xlfn.XLOOKUP($B5486,'Ownership Metrics'!$A:$A,'Ownership Metrics'!$B:$B),"")</f>
        <v>37.549999999999997</v>
      </c>
      <c r="N5486" s="28">
        <f>IFERROR(_xlfn.XLOOKUP($B5486,'Ownership Metrics'!$A:$A,'Ownership Metrics'!$C:$C),"")</f>
        <v>534</v>
      </c>
      <c r="O5486" s="29">
        <f>IFERROR(_xlfn.XLOOKUP($B5486,'Ownership Metrics'!$A:$A,'Ownership Metrics'!$D:$D),"")</f>
        <v>15.28</v>
      </c>
      <c r="P5486" s="29">
        <f>IFERROR(_xlfn.XLOOKUP($B5486,'Ownership Metrics'!$A:$A,'Ownership Metrics'!$E:$E),"")</f>
        <v>34.869999999999997</v>
      </c>
      <c r="Q5486" s="30">
        <f>IFERROR(_xlfn.XLOOKUP($B5486,'Ownership Metrics'!$A:$A,'Ownership Metrics'!$F:$F),"")</f>
        <v>15</v>
      </c>
      <c r="R5486" s="30">
        <f>IFERROR(_xlfn.XLOOKUP($B5486,'Ownership Metrics'!$A:$A,'Ownership Metrics'!$G:$G),"")</f>
        <v>20</v>
      </c>
      <c r="S5486" s="27" t="str">
        <f>IFERROR(_xlfn.XLOOKUP($B5486,'Ownership Metrics'!$A:$A,'Ownership Metrics'!$H:$H),"")</f>
        <v>Tersebar</v>
      </c>
      <c r="T5486" s="27" t="str">
        <f>IFERROR(_xlfn.XLOOKUP($B5486,'Ownership Metrics'!$A:$A,'Ownership Metrics'!$I:$I),"")</f>
        <v>Rendah</v>
      </c>
      <c r="U5486" s="27">
        <f>IF(COUNTIFS($B$2:$B5486,$B5486,$D$2:$D5486,$D5486)=1,1,0)</f>
        <v>1</v>
      </c>
      <c r="V5486" s="27">
        <f t="shared" si="256"/>
        <v>1.8</v>
      </c>
      <c r="W5486" s="27">
        <f t="shared" si="257"/>
        <v>9</v>
      </c>
      <c r="X5486" s="27">
        <f t="shared" si="255"/>
        <v>1.7999994514</v>
      </c>
    </row>
    <row r="5487" spans="1:24" x14ac:dyDescent="0.25">
      <c r="A5487" s="26">
        <v>46265</v>
      </c>
      <c r="B5487" s="27" t="s">
        <v>10877</v>
      </c>
      <c r="C5487" s="27" t="s">
        <v>5633</v>
      </c>
      <c r="D5487" s="27" t="s">
        <v>5634</v>
      </c>
      <c r="E5487" s="27" t="s">
        <v>22</v>
      </c>
      <c r="F5487" s="27" t="s">
        <v>23</v>
      </c>
      <c r="G5487" s="27"/>
      <c r="H5487" s="27" t="s">
        <v>24</v>
      </c>
      <c r="I5487" s="28">
        <v>363726830</v>
      </c>
      <c r="J5487" s="28">
        <v>0</v>
      </c>
      <c r="K5487" s="28">
        <v>363726830</v>
      </c>
      <c r="L5487" s="29">
        <v>26.45</v>
      </c>
      <c r="M5487" s="29">
        <f>IFERROR(_xlfn.XLOOKUP($B5487,'Ownership Metrics'!$A:$A,'Ownership Metrics'!$B:$B),"")</f>
        <v>52.53</v>
      </c>
      <c r="N5487" s="28">
        <f>IFERROR(_xlfn.XLOOKUP($B5487,'Ownership Metrics'!$A:$A,'Ownership Metrics'!$C:$C),"")</f>
        <v>843</v>
      </c>
      <c r="O5487" s="29">
        <f>IFERROR(_xlfn.XLOOKUP($B5487,'Ownership Metrics'!$A:$A,'Ownership Metrics'!$D:$D),"")</f>
        <v>26.45</v>
      </c>
      <c r="P5487" s="29">
        <f>IFERROR(_xlfn.XLOOKUP($B5487,'Ownership Metrics'!$A:$A,'Ownership Metrics'!$E:$E),"")</f>
        <v>40.93</v>
      </c>
      <c r="Q5487" s="30">
        <f>IFERROR(_xlfn.XLOOKUP($B5487,'Ownership Metrics'!$A:$A,'Ownership Metrics'!$F:$F),"")</f>
        <v>7</v>
      </c>
      <c r="R5487" s="30">
        <f>IFERROR(_xlfn.XLOOKUP($B5487,'Ownership Metrics'!$A:$A,'Ownership Metrics'!$G:$G),"")</f>
        <v>32</v>
      </c>
      <c r="S5487" s="27" t="str">
        <f>IFERROR(_xlfn.XLOOKUP($B5487,'Ownership Metrics'!$A:$A,'Ownership Metrics'!$H:$H),"")</f>
        <v>Moderat</v>
      </c>
      <c r="T5487" s="27" t="str">
        <f>IFERROR(_xlfn.XLOOKUP($B5487,'Ownership Metrics'!$A:$A,'Ownership Metrics'!$I:$I),"")</f>
        <v>Sedang</v>
      </c>
      <c r="U5487" s="27">
        <f>IF(COUNTIFS($B$2:$B5487,$B5487,$D$2:$D5487,$D5487)=1,1,0)</f>
        <v>1</v>
      </c>
      <c r="V5487" s="27">
        <f t="shared" si="256"/>
        <v>26.45</v>
      </c>
      <c r="W5487" s="27">
        <f t="shared" si="257"/>
        <v>1</v>
      </c>
      <c r="X5487" s="27">
        <f t="shared" si="255"/>
        <v>26.449999451299998</v>
      </c>
    </row>
    <row r="5488" spans="1:24" x14ac:dyDescent="0.25">
      <c r="A5488" s="26">
        <v>46265</v>
      </c>
      <c r="B5488" s="27" t="s">
        <v>10877</v>
      </c>
      <c r="C5488" s="27" t="s">
        <v>5633</v>
      </c>
      <c r="D5488" s="27" t="s">
        <v>3093</v>
      </c>
      <c r="E5488" s="27" t="s">
        <v>35</v>
      </c>
      <c r="F5488" s="27" t="s">
        <v>23</v>
      </c>
      <c r="G5488" s="27" t="s">
        <v>36</v>
      </c>
      <c r="H5488" s="27" t="s">
        <v>24</v>
      </c>
      <c r="I5488" s="28">
        <v>16600000</v>
      </c>
      <c r="J5488" s="28">
        <v>0</v>
      </c>
      <c r="K5488" s="28">
        <v>16600000</v>
      </c>
      <c r="L5488" s="29">
        <v>1.21</v>
      </c>
      <c r="M5488" s="29">
        <f>IFERROR(_xlfn.XLOOKUP($B5488,'Ownership Metrics'!$A:$A,'Ownership Metrics'!$B:$B),"")</f>
        <v>52.53</v>
      </c>
      <c r="N5488" s="28">
        <f>IFERROR(_xlfn.XLOOKUP($B5488,'Ownership Metrics'!$A:$A,'Ownership Metrics'!$C:$C),"")</f>
        <v>843</v>
      </c>
      <c r="O5488" s="29">
        <f>IFERROR(_xlfn.XLOOKUP($B5488,'Ownership Metrics'!$A:$A,'Ownership Metrics'!$D:$D),"")</f>
        <v>26.45</v>
      </c>
      <c r="P5488" s="29">
        <f>IFERROR(_xlfn.XLOOKUP($B5488,'Ownership Metrics'!$A:$A,'Ownership Metrics'!$E:$E),"")</f>
        <v>40.93</v>
      </c>
      <c r="Q5488" s="30">
        <f>IFERROR(_xlfn.XLOOKUP($B5488,'Ownership Metrics'!$A:$A,'Ownership Metrics'!$F:$F),"")</f>
        <v>7</v>
      </c>
      <c r="R5488" s="30">
        <f>IFERROR(_xlfn.XLOOKUP($B5488,'Ownership Metrics'!$A:$A,'Ownership Metrics'!$G:$G),"")</f>
        <v>32</v>
      </c>
      <c r="S5488" s="27" t="str">
        <f>IFERROR(_xlfn.XLOOKUP($B5488,'Ownership Metrics'!$A:$A,'Ownership Metrics'!$H:$H),"")</f>
        <v>Moderat</v>
      </c>
      <c r="T5488" s="27" t="str">
        <f>IFERROR(_xlfn.XLOOKUP($B5488,'Ownership Metrics'!$A:$A,'Ownership Metrics'!$I:$I),"")</f>
        <v>Sedang</v>
      </c>
      <c r="U5488" s="27">
        <f>IF(COUNTIFS($B$2:$B5488,$B5488,$D$2:$D5488,$D5488)=1,1,0)</f>
        <v>1</v>
      </c>
      <c r="V5488" s="27">
        <f t="shared" si="256"/>
        <v>1.21</v>
      </c>
      <c r="W5488" s="27">
        <f t="shared" si="257"/>
        <v>6</v>
      </c>
      <c r="X5488" s="27">
        <f t="shared" si="255"/>
        <v>1.2099994511999999</v>
      </c>
    </row>
    <row r="5489" spans="1:24" x14ac:dyDescent="0.25">
      <c r="A5489" s="26">
        <v>46265</v>
      </c>
      <c r="B5489" s="27" t="s">
        <v>10877</v>
      </c>
      <c r="C5489" s="27" t="s">
        <v>5633</v>
      </c>
      <c r="D5489" s="27" t="s">
        <v>5635</v>
      </c>
      <c r="E5489" s="27" t="s">
        <v>35</v>
      </c>
      <c r="F5489" s="27" t="s">
        <v>23</v>
      </c>
      <c r="G5489" s="27" t="s">
        <v>36</v>
      </c>
      <c r="H5489" s="27" t="s">
        <v>24</v>
      </c>
      <c r="I5489" s="28">
        <v>15536100</v>
      </c>
      <c r="J5489" s="28">
        <v>0</v>
      </c>
      <c r="K5489" s="28">
        <v>15536100</v>
      </c>
      <c r="L5489" s="29">
        <v>1.1299999999999999</v>
      </c>
      <c r="M5489" s="29">
        <f>IFERROR(_xlfn.XLOOKUP($B5489,'Ownership Metrics'!$A:$A,'Ownership Metrics'!$B:$B),"")</f>
        <v>52.53</v>
      </c>
      <c r="N5489" s="28">
        <f>IFERROR(_xlfn.XLOOKUP($B5489,'Ownership Metrics'!$A:$A,'Ownership Metrics'!$C:$C),"")</f>
        <v>843</v>
      </c>
      <c r="O5489" s="29">
        <f>IFERROR(_xlfn.XLOOKUP($B5489,'Ownership Metrics'!$A:$A,'Ownership Metrics'!$D:$D),"")</f>
        <v>26.45</v>
      </c>
      <c r="P5489" s="29">
        <f>IFERROR(_xlfn.XLOOKUP($B5489,'Ownership Metrics'!$A:$A,'Ownership Metrics'!$E:$E),"")</f>
        <v>40.93</v>
      </c>
      <c r="Q5489" s="30">
        <f>IFERROR(_xlfn.XLOOKUP($B5489,'Ownership Metrics'!$A:$A,'Ownership Metrics'!$F:$F),"")</f>
        <v>7</v>
      </c>
      <c r="R5489" s="30">
        <f>IFERROR(_xlfn.XLOOKUP($B5489,'Ownership Metrics'!$A:$A,'Ownership Metrics'!$G:$G),"")</f>
        <v>32</v>
      </c>
      <c r="S5489" s="27" t="str">
        <f>IFERROR(_xlfn.XLOOKUP($B5489,'Ownership Metrics'!$A:$A,'Ownership Metrics'!$H:$H),"")</f>
        <v>Moderat</v>
      </c>
      <c r="T5489" s="27" t="str">
        <f>IFERROR(_xlfn.XLOOKUP($B5489,'Ownership Metrics'!$A:$A,'Ownership Metrics'!$I:$I),"")</f>
        <v>Sedang</v>
      </c>
      <c r="U5489" s="27">
        <f>IF(COUNTIFS($B$2:$B5489,$B5489,$D$2:$D5489,$D5489)=1,1,0)</f>
        <v>1</v>
      </c>
      <c r="V5489" s="27">
        <f t="shared" si="256"/>
        <v>1.1299999999999999</v>
      </c>
      <c r="W5489" s="27">
        <f t="shared" si="257"/>
        <v>7</v>
      </c>
      <c r="X5489" s="27">
        <f t="shared" si="255"/>
        <v>1.1299994511</v>
      </c>
    </row>
    <row r="5490" spans="1:24" x14ac:dyDescent="0.25">
      <c r="A5490" s="26">
        <v>46265</v>
      </c>
      <c r="B5490" s="27" t="s">
        <v>10877</v>
      </c>
      <c r="C5490" s="27" t="s">
        <v>5633</v>
      </c>
      <c r="D5490" s="27" t="s">
        <v>3750</v>
      </c>
      <c r="E5490" s="27" t="s">
        <v>35</v>
      </c>
      <c r="F5490" s="27" t="s">
        <v>23</v>
      </c>
      <c r="G5490" s="27" t="s">
        <v>36</v>
      </c>
      <c r="H5490" s="27" t="s">
        <v>24</v>
      </c>
      <c r="I5490" s="28">
        <v>50100033</v>
      </c>
      <c r="J5490" s="28">
        <v>0</v>
      </c>
      <c r="K5490" s="28">
        <v>50100033</v>
      </c>
      <c r="L5490" s="29">
        <v>3.64</v>
      </c>
      <c r="M5490" s="29">
        <f>IFERROR(_xlfn.XLOOKUP($B5490,'Ownership Metrics'!$A:$A,'Ownership Metrics'!$B:$B),"")</f>
        <v>52.53</v>
      </c>
      <c r="N5490" s="28">
        <f>IFERROR(_xlfn.XLOOKUP($B5490,'Ownership Metrics'!$A:$A,'Ownership Metrics'!$C:$C),"")</f>
        <v>843</v>
      </c>
      <c r="O5490" s="29">
        <f>IFERROR(_xlfn.XLOOKUP($B5490,'Ownership Metrics'!$A:$A,'Ownership Metrics'!$D:$D),"")</f>
        <v>26.45</v>
      </c>
      <c r="P5490" s="29">
        <f>IFERROR(_xlfn.XLOOKUP($B5490,'Ownership Metrics'!$A:$A,'Ownership Metrics'!$E:$E),"")</f>
        <v>40.93</v>
      </c>
      <c r="Q5490" s="30">
        <f>IFERROR(_xlfn.XLOOKUP($B5490,'Ownership Metrics'!$A:$A,'Ownership Metrics'!$F:$F),"")</f>
        <v>7</v>
      </c>
      <c r="R5490" s="30">
        <f>IFERROR(_xlfn.XLOOKUP($B5490,'Ownership Metrics'!$A:$A,'Ownership Metrics'!$G:$G),"")</f>
        <v>32</v>
      </c>
      <c r="S5490" s="27" t="str">
        <f>IFERROR(_xlfn.XLOOKUP($B5490,'Ownership Metrics'!$A:$A,'Ownership Metrics'!$H:$H),"")</f>
        <v>Moderat</v>
      </c>
      <c r="T5490" s="27" t="str">
        <f>IFERROR(_xlfn.XLOOKUP($B5490,'Ownership Metrics'!$A:$A,'Ownership Metrics'!$I:$I),"")</f>
        <v>Sedang</v>
      </c>
      <c r="U5490" s="27">
        <f>IF(COUNTIFS($B$2:$B5490,$B5490,$D$2:$D5490,$D5490)=1,1,0)</f>
        <v>1</v>
      </c>
      <c r="V5490" s="27">
        <f t="shared" si="256"/>
        <v>3.64</v>
      </c>
      <c r="W5490" s="27">
        <f t="shared" si="257"/>
        <v>3</v>
      </c>
      <c r="X5490" s="27">
        <f t="shared" si="255"/>
        <v>3.639999451</v>
      </c>
    </row>
    <row r="5491" spans="1:24" x14ac:dyDescent="0.25">
      <c r="A5491" s="26">
        <v>46265</v>
      </c>
      <c r="B5491" s="27" t="s">
        <v>10877</v>
      </c>
      <c r="C5491" s="27" t="s">
        <v>5633</v>
      </c>
      <c r="D5491" s="27" t="s">
        <v>5636</v>
      </c>
      <c r="E5491" s="27" t="s">
        <v>35</v>
      </c>
      <c r="F5491" s="27" t="s">
        <v>23</v>
      </c>
      <c r="G5491" s="27" t="s">
        <v>36</v>
      </c>
      <c r="H5491" s="27" t="s">
        <v>24</v>
      </c>
      <c r="I5491" s="28">
        <v>39122900</v>
      </c>
      <c r="J5491" s="28">
        <v>0</v>
      </c>
      <c r="K5491" s="28">
        <v>39122900</v>
      </c>
      <c r="L5491" s="29">
        <v>2.84</v>
      </c>
      <c r="M5491" s="29">
        <f>IFERROR(_xlfn.XLOOKUP($B5491,'Ownership Metrics'!$A:$A,'Ownership Metrics'!$B:$B),"")</f>
        <v>52.53</v>
      </c>
      <c r="N5491" s="28">
        <f>IFERROR(_xlfn.XLOOKUP($B5491,'Ownership Metrics'!$A:$A,'Ownership Metrics'!$C:$C),"")</f>
        <v>843</v>
      </c>
      <c r="O5491" s="29">
        <f>IFERROR(_xlfn.XLOOKUP($B5491,'Ownership Metrics'!$A:$A,'Ownership Metrics'!$D:$D),"")</f>
        <v>26.45</v>
      </c>
      <c r="P5491" s="29">
        <f>IFERROR(_xlfn.XLOOKUP($B5491,'Ownership Metrics'!$A:$A,'Ownership Metrics'!$E:$E),"")</f>
        <v>40.93</v>
      </c>
      <c r="Q5491" s="30">
        <f>IFERROR(_xlfn.XLOOKUP($B5491,'Ownership Metrics'!$A:$A,'Ownership Metrics'!$F:$F),"")</f>
        <v>7</v>
      </c>
      <c r="R5491" s="30">
        <f>IFERROR(_xlfn.XLOOKUP($B5491,'Ownership Metrics'!$A:$A,'Ownership Metrics'!$G:$G),"")</f>
        <v>32</v>
      </c>
      <c r="S5491" s="27" t="str">
        <f>IFERROR(_xlfn.XLOOKUP($B5491,'Ownership Metrics'!$A:$A,'Ownership Metrics'!$H:$H),"")</f>
        <v>Moderat</v>
      </c>
      <c r="T5491" s="27" t="str">
        <f>IFERROR(_xlfn.XLOOKUP($B5491,'Ownership Metrics'!$A:$A,'Ownership Metrics'!$I:$I),"")</f>
        <v>Sedang</v>
      </c>
      <c r="U5491" s="27">
        <f>IF(COUNTIFS($B$2:$B5491,$B5491,$D$2:$D5491,$D5491)=1,1,0)</f>
        <v>1</v>
      </c>
      <c r="V5491" s="27">
        <f t="shared" si="256"/>
        <v>2.84</v>
      </c>
      <c r="W5491" s="27">
        <f t="shared" si="257"/>
        <v>4</v>
      </c>
      <c r="X5491" s="27">
        <f t="shared" si="255"/>
        <v>2.8399994508999997</v>
      </c>
    </row>
    <row r="5492" spans="1:24" x14ac:dyDescent="0.25">
      <c r="A5492" s="26">
        <v>46265</v>
      </c>
      <c r="B5492" s="27" t="s">
        <v>10877</v>
      </c>
      <c r="C5492" s="27" t="s">
        <v>5633</v>
      </c>
      <c r="D5492" s="27" t="s">
        <v>5637</v>
      </c>
      <c r="E5492" s="27" t="s">
        <v>35</v>
      </c>
      <c r="F5492" s="27" t="s">
        <v>23</v>
      </c>
      <c r="G5492" s="27" t="s">
        <v>36</v>
      </c>
      <c r="H5492" s="27" t="s">
        <v>24</v>
      </c>
      <c r="I5492" s="28">
        <v>18684800</v>
      </c>
      <c r="J5492" s="28">
        <v>0</v>
      </c>
      <c r="K5492" s="28">
        <v>18684800</v>
      </c>
      <c r="L5492" s="29">
        <v>1.36</v>
      </c>
      <c r="M5492" s="29">
        <f>IFERROR(_xlfn.XLOOKUP($B5492,'Ownership Metrics'!$A:$A,'Ownership Metrics'!$B:$B),"")</f>
        <v>52.53</v>
      </c>
      <c r="N5492" s="28">
        <f>IFERROR(_xlfn.XLOOKUP($B5492,'Ownership Metrics'!$A:$A,'Ownership Metrics'!$C:$C),"")</f>
        <v>843</v>
      </c>
      <c r="O5492" s="29">
        <f>IFERROR(_xlfn.XLOOKUP($B5492,'Ownership Metrics'!$A:$A,'Ownership Metrics'!$D:$D),"")</f>
        <v>26.45</v>
      </c>
      <c r="P5492" s="29">
        <f>IFERROR(_xlfn.XLOOKUP($B5492,'Ownership Metrics'!$A:$A,'Ownership Metrics'!$E:$E),"")</f>
        <v>40.93</v>
      </c>
      <c r="Q5492" s="30">
        <f>IFERROR(_xlfn.XLOOKUP($B5492,'Ownership Metrics'!$A:$A,'Ownership Metrics'!$F:$F),"")</f>
        <v>7</v>
      </c>
      <c r="R5492" s="30">
        <f>IFERROR(_xlfn.XLOOKUP($B5492,'Ownership Metrics'!$A:$A,'Ownership Metrics'!$G:$G),"")</f>
        <v>32</v>
      </c>
      <c r="S5492" s="27" t="str">
        <f>IFERROR(_xlfn.XLOOKUP($B5492,'Ownership Metrics'!$A:$A,'Ownership Metrics'!$H:$H),"")</f>
        <v>Moderat</v>
      </c>
      <c r="T5492" s="27" t="str">
        <f>IFERROR(_xlfn.XLOOKUP($B5492,'Ownership Metrics'!$A:$A,'Ownership Metrics'!$I:$I),"")</f>
        <v>Sedang</v>
      </c>
      <c r="U5492" s="27">
        <f>IF(COUNTIFS($B$2:$B5492,$B5492,$D$2:$D5492,$D5492)=1,1,0)</f>
        <v>1</v>
      </c>
      <c r="V5492" s="27">
        <f t="shared" si="256"/>
        <v>1.36</v>
      </c>
      <c r="W5492" s="27">
        <f t="shared" si="257"/>
        <v>5</v>
      </c>
      <c r="X5492" s="27">
        <f t="shared" si="255"/>
        <v>1.3599994508000002</v>
      </c>
    </row>
    <row r="5493" spans="1:24" x14ac:dyDescent="0.25">
      <c r="A5493" s="26">
        <v>46265</v>
      </c>
      <c r="B5493" s="27" t="s">
        <v>10877</v>
      </c>
      <c r="C5493" s="27" t="s">
        <v>5633</v>
      </c>
      <c r="D5493" s="27" t="s">
        <v>3751</v>
      </c>
      <c r="E5493" s="27" t="s">
        <v>67</v>
      </c>
      <c r="F5493" s="27" t="s">
        <v>23</v>
      </c>
      <c r="G5493" s="27"/>
      <c r="H5493" s="27" t="s">
        <v>24</v>
      </c>
      <c r="I5493" s="28">
        <v>149102527</v>
      </c>
      <c r="J5493" s="28">
        <v>0</v>
      </c>
      <c r="K5493" s="28">
        <v>149102527</v>
      </c>
      <c r="L5493" s="29">
        <v>10.84</v>
      </c>
      <c r="M5493" s="29">
        <f>IFERROR(_xlfn.XLOOKUP($B5493,'Ownership Metrics'!$A:$A,'Ownership Metrics'!$B:$B),"")</f>
        <v>52.53</v>
      </c>
      <c r="N5493" s="28">
        <f>IFERROR(_xlfn.XLOOKUP($B5493,'Ownership Metrics'!$A:$A,'Ownership Metrics'!$C:$C),"")</f>
        <v>843</v>
      </c>
      <c r="O5493" s="29">
        <f>IFERROR(_xlfn.XLOOKUP($B5493,'Ownership Metrics'!$A:$A,'Ownership Metrics'!$D:$D),"")</f>
        <v>26.45</v>
      </c>
      <c r="P5493" s="29">
        <f>IFERROR(_xlfn.XLOOKUP($B5493,'Ownership Metrics'!$A:$A,'Ownership Metrics'!$E:$E),"")</f>
        <v>40.93</v>
      </c>
      <c r="Q5493" s="30">
        <f>IFERROR(_xlfn.XLOOKUP($B5493,'Ownership Metrics'!$A:$A,'Ownership Metrics'!$F:$F),"")</f>
        <v>7</v>
      </c>
      <c r="R5493" s="30">
        <f>IFERROR(_xlfn.XLOOKUP($B5493,'Ownership Metrics'!$A:$A,'Ownership Metrics'!$G:$G),"")</f>
        <v>32</v>
      </c>
      <c r="S5493" s="27" t="str">
        <f>IFERROR(_xlfn.XLOOKUP($B5493,'Ownership Metrics'!$A:$A,'Ownership Metrics'!$H:$H),"")</f>
        <v>Moderat</v>
      </c>
      <c r="T5493" s="27" t="str">
        <f>IFERROR(_xlfn.XLOOKUP($B5493,'Ownership Metrics'!$A:$A,'Ownership Metrics'!$I:$I),"")</f>
        <v>Sedang</v>
      </c>
      <c r="U5493" s="27">
        <f>IF(COUNTIFS($B$2:$B5493,$B5493,$D$2:$D5493,$D5493)=1,1,0)</f>
        <v>1</v>
      </c>
      <c r="V5493" s="27">
        <f t="shared" si="256"/>
        <v>10.84</v>
      </c>
      <c r="W5493" s="27">
        <f t="shared" si="257"/>
        <v>2</v>
      </c>
      <c r="X5493" s="27">
        <f t="shared" si="255"/>
        <v>10.839999450700001</v>
      </c>
    </row>
    <row r="5494" spans="1:24" x14ac:dyDescent="0.25">
      <c r="A5494" s="26">
        <v>46265</v>
      </c>
      <c r="B5494" s="27" t="s">
        <v>10878</v>
      </c>
      <c r="C5494" s="27" t="s">
        <v>5639</v>
      </c>
      <c r="D5494" s="27" t="s">
        <v>5640</v>
      </c>
      <c r="E5494" s="27" t="s">
        <v>22</v>
      </c>
      <c r="F5494" s="27" t="s">
        <v>23</v>
      </c>
      <c r="G5494" s="27"/>
      <c r="H5494" s="27" t="s">
        <v>24</v>
      </c>
      <c r="I5494" s="28">
        <v>0</v>
      </c>
      <c r="J5494" s="28">
        <v>768000000</v>
      </c>
      <c r="K5494" s="28">
        <v>768000000</v>
      </c>
      <c r="L5494" s="29">
        <v>76.8</v>
      </c>
      <c r="M5494" s="29">
        <f>IFERROR(_xlfn.XLOOKUP($B5494,'Ownership Metrics'!$A:$A,'Ownership Metrics'!$B:$B),"")</f>
        <v>18.05</v>
      </c>
      <c r="N5494" s="28">
        <f>IFERROR(_xlfn.XLOOKUP($B5494,'Ownership Metrics'!$A:$A,'Ownership Metrics'!$C:$C),"")</f>
        <v>5925</v>
      </c>
      <c r="O5494" s="29">
        <f>IFERROR(_xlfn.XLOOKUP($B5494,'Ownership Metrics'!$A:$A,'Ownership Metrics'!$D:$D),"")</f>
        <v>76.8</v>
      </c>
      <c r="P5494" s="29">
        <f>IFERROR(_xlfn.XLOOKUP($B5494,'Ownership Metrics'!$A:$A,'Ownership Metrics'!$E:$E),"")</f>
        <v>81.95</v>
      </c>
      <c r="Q5494" s="30">
        <f>IFERROR(_xlfn.XLOOKUP($B5494,'Ownership Metrics'!$A:$A,'Ownership Metrics'!$F:$F),"")</f>
        <v>2</v>
      </c>
      <c r="R5494" s="30">
        <f>IFERROR(_xlfn.XLOOKUP($B5494,'Ownership Metrics'!$A:$A,'Ownership Metrics'!$G:$G),"")</f>
        <v>74</v>
      </c>
      <c r="S5494" s="27" t="str">
        <f>IFERROR(_xlfn.XLOOKUP($B5494,'Ownership Metrics'!$A:$A,'Ownership Metrics'!$H:$H),"")</f>
        <v>Mayoritas</v>
      </c>
      <c r="T5494" s="27" t="str">
        <f>IFERROR(_xlfn.XLOOKUP($B5494,'Ownership Metrics'!$A:$A,'Ownership Metrics'!$I:$I),"")</f>
        <v>Tinggi</v>
      </c>
      <c r="U5494" s="27">
        <f>IF(COUNTIFS($B$2:$B5494,$B5494,$D$2:$D5494,$D5494)=1,1,0)</f>
        <v>1</v>
      </c>
      <c r="V5494" s="27">
        <f t="shared" si="256"/>
        <v>76.8</v>
      </c>
      <c r="W5494" s="27">
        <f t="shared" si="257"/>
        <v>1</v>
      </c>
      <c r="X5494" s="27">
        <f t="shared" si="255"/>
        <v>76.799999450599998</v>
      </c>
    </row>
    <row r="5495" spans="1:24" x14ac:dyDescent="0.25">
      <c r="A5495" s="26">
        <v>46265</v>
      </c>
      <c r="B5495" s="27" t="s">
        <v>10878</v>
      </c>
      <c r="C5495" s="27" t="s">
        <v>5639</v>
      </c>
      <c r="D5495" s="27" t="s">
        <v>5641</v>
      </c>
      <c r="E5495" s="27" t="s">
        <v>35</v>
      </c>
      <c r="F5495" s="27" t="s">
        <v>32</v>
      </c>
      <c r="G5495" s="27" t="s">
        <v>363</v>
      </c>
      <c r="H5495" s="27" t="s">
        <v>33</v>
      </c>
      <c r="I5495" s="28">
        <v>51470500</v>
      </c>
      <c r="J5495" s="28">
        <v>0</v>
      </c>
      <c r="K5495" s="28">
        <v>51470500</v>
      </c>
      <c r="L5495" s="29">
        <v>5.15</v>
      </c>
      <c r="M5495" s="29">
        <f>IFERROR(_xlfn.XLOOKUP($B5495,'Ownership Metrics'!$A:$A,'Ownership Metrics'!$B:$B),"")</f>
        <v>18.05</v>
      </c>
      <c r="N5495" s="28">
        <f>IFERROR(_xlfn.XLOOKUP($B5495,'Ownership Metrics'!$A:$A,'Ownership Metrics'!$C:$C),"")</f>
        <v>5925</v>
      </c>
      <c r="O5495" s="29">
        <f>IFERROR(_xlfn.XLOOKUP($B5495,'Ownership Metrics'!$A:$A,'Ownership Metrics'!$D:$D),"")</f>
        <v>76.8</v>
      </c>
      <c r="P5495" s="29">
        <f>IFERROR(_xlfn.XLOOKUP($B5495,'Ownership Metrics'!$A:$A,'Ownership Metrics'!$E:$E),"")</f>
        <v>81.95</v>
      </c>
      <c r="Q5495" s="30">
        <f>IFERROR(_xlfn.XLOOKUP($B5495,'Ownership Metrics'!$A:$A,'Ownership Metrics'!$F:$F),"")</f>
        <v>2</v>
      </c>
      <c r="R5495" s="30">
        <f>IFERROR(_xlfn.XLOOKUP($B5495,'Ownership Metrics'!$A:$A,'Ownership Metrics'!$G:$G),"")</f>
        <v>74</v>
      </c>
      <c r="S5495" s="27" t="str">
        <f>IFERROR(_xlfn.XLOOKUP($B5495,'Ownership Metrics'!$A:$A,'Ownership Metrics'!$H:$H),"")</f>
        <v>Mayoritas</v>
      </c>
      <c r="T5495" s="27" t="str">
        <f>IFERROR(_xlfn.XLOOKUP($B5495,'Ownership Metrics'!$A:$A,'Ownership Metrics'!$I:$I),"")</f>
        <v>Tinggi</v>
      </c>
      <c r="U5495" s="27">
        <f>IF(COUNTIFS($B$2:$B5495,$B5495,$D$2:$D5495,$D5495)=1,1,0)</f>
        <v>1</v>
      </c>
      <c r="V5495" s="27">
        <f t="shared" si="256"/>
        <v>5.15</v>
      </c>
      <c r="W5495" s="27">
        <f t="shared" si="257"/>
        <v>2</v>
      </c>
      <c r="X5495" s="27">
        <f t="shared" si="255"/>
        <v>5.1499994505000002</v>
      </c>
    </row>
    <row r="5496" spans="1:24" x14ac:dyDescent="0.25">
      <c r="A5496" s="26">
        <v>46265</v>
      </c>
      <c r="B5496" s="27" t="s">
        <v>10879</v>
      </c>
      <c r="C5496" s="27" t="s">
        <v>5643</v>
      </c>
      <c r="D5496" s="27" t="s">
        <v>5644</v>
      </c>
      <c r="E5496" s="27" t="s">
        <v>22</v>
      </c>
      <c r="F5496" s="27" t="s">
        <v>23</v>
      </c>
      <c r="G5496" s="27"/>
      <c r="H5496" s="27" t="s">
        <v>24</v>
      </c>
      <c r="I5496" s="28">
        <v>33077598400</v>
      </c>
      <c r="J5496" s="28">
        <v>0</v>
      </c>
      <c r="K5496" s="28">
        <v>33077598400</v>
      </c>
      <c r="L5496" s="29">
        <v>68.680000000000007</v>
      </c>
      <c r="M5496" s="29">
        <f>IFERROR(_xlfn.XLOOKUP($B5496,'Ownership Metrics'!$A:$A,'Ownership Metrics'!$B:$B),"")</f>
        <v>27.79</v>
      </c>
      <c r="N5496" s="28">
        <f>IFERROR(_xlfn.XLOOKUP($B5496,'Ownership Metrics'!$A:$A,'Ownership Metrics'!$C:$C),"")</f>
        <v>4723</v>
      </c>
      <c r="O5496" s="29">
        <f>IFERROR(_xlfn.XLOOKUP($B5496,'Ownership Metrics'!$A:$A,'Ownership Metrics'!$D:$D),"")</f>
        <v>68.680000000000007</v>
      </c>
      <c r="P5496" s="29">
        <f>IFERROR(_xlfn.XLOOKUP($B5496,'Ownership Metrics'!$A:$A,'Ownership Metrics'!$E:$E),"")</f>
        <v>72.209999999999994</v>
      </c>
      <c r="Q5496" s="30">
        <f>IFERROR(_xlfn.XLOOKUP($B5496,'Ownership Metrics'!$A:$A,'Ownership Metrics'!$F:$F),"")</f>
        <v>3</v>
      </c>
      <c r="R5496" s="30">
        <f>IFERROR(_xlfn.XLOOKUP($B5496,'Ownership Metrics'!$A:$A,'Ownership Metrics'!$G:$G),"")</f>
        <v>64</v>
      </c>
      <c r="S5496" s="27" t="str">
        <f>IFERROR(_xlfn.XLOOKUP($B5496,'Ownership Metrics'!$A:$A,'Ownership Metrics'!$H:$H),"")</f>
        <v>Mayoritas</v>
      </c>
      <c r="T5496" s="27" t="str">
        <f>IFERROR(_xlfn.XLOOKUP($B5496,'Ownership Metrics'!$A:$A,'Ownership Metrics'!$I:$I),"")</f>
        <v>Tinggi</v>
      </c>
      <c r="U5496" s="27">
        <f>IF(COUNTIFS($B$2:$B5496,$B5496,$D$2:$D5496,$D5496)=1,1,0)</f>
        <v>1</v>
      </c>
      <c r="V5496" s="27">
        <f t="shared" si="256"/>
        <v>68.680000000000007</v>
      </c>
      <c r="W5496" s="27">
        <f t="shared" si="257"/>
        <v>1</v>
      </c>
      <c r="X5496" s="27">
        <f t="shared" si="255"/>
        <v>68.679999450400004</v>
      </c>
    </row>
    <row r="5497" spans="1:24" x14ac:dyDescent="0.25">
      <c r="A5497" s="26">
        <v>46265</v>
      </c>
      <c r="B5497" s="27" t="s">
        <v>10879</v>
      </c>
      <c r="C5497" s="27" t="s">
        <v>5643</v>
      </c>
      <c r="D5497" s="27" t="s">
        <v>1190</v>
      </c>
      <c r="E5497" s="27" t="s">
        <v>22</v>
      </c>
      <c r="F5497" s="27" t="s">
        <v>32</v>
      </c>
      <c r="G5497" s="27"/>
      <c r="H5497" s="27" t="s">
        <v>256</v>
      </c>
      <c r="I5497" s="28">
        <v>736701485</v>
      </c>
      <c r="J5497" s="28">
        <v>0</v>
      </c>
      <c r="K5497" s="28">
        <v>736701485</v>
      </c>
      <c r="L5497" s="29">
        <v>1.53</v>
      </c>
      <c r="M5497" s="29">
        <f>IFERROR(_xlfn.XLOOKUP($B5497,'Ownership Metrics'!$A:$A,'Ownership Metrics'!$B:$B),"")</f>
        <v>27.79</v>
      </c>
      <c r="N5497" s="28">
        <f>IFERROR(_xlfn.XLOOKUP($B5497,'Ownership Metrics'!$A:$A,'Ownership Metrics'!$C:$C),"")</f>
        <v>4723</v>
      </c>
      <c r="O5497" s="29">
        <f>IFERROR(_xlfn.XLOOKUP($B5497,'Ownership Metrics'!$A:$A,'Ownership Metrics'!$D:$D),"")</f>
        <v>68.680000000000007</v>
      </c>
      <c r="P5497" s="29">
        <f>IFERROR(_xlfn.XLOOKUP($B5497,'Ownership Metrics'!$A:$A,'Ownership Metrics'!$E:$E),"")</f>
        <v>72.209999999999994</v>
      </c>
      <c r="Q5497" s="30">
        <f>IFERROR(_xlfn.XLOOKUP($B5497,'Ownership Metrics'!$A:$A,'Ownership Metrics'!$F:$F),"")</f>
        <v>3</v>
      </c>
      <c r="R5497" s="30">
        <f>IFERROR(_xlfn.XLOOKUP($B5497,'Ownership Metrics'!$A:$A,'Ownership Metrics'!$G:$G),"")</f>
        <v>64</v>
      </c>
      <c r="S5497" s="27" t="str">
        <f>IFERROR(_xlfn.XLOOKUP($B5497,'Ownership Metrics'!$A:$A,'Ownership Metrics'!$H:$H),"")</f>
        <v>Mayoritas</v>
      </c>
      <c r="T5497" s="27" t="str">
        <f>IFERROR(_xlfn.XLOOKUP($B5497,'Ownership Metrics'!$A:$A,'Ownership Metrics'!$I:$I),"")</f>
        <v>Tinggi</v>
      </c>
      <c r="U5497" s="27">
        <f>IF(COUNTIFS($B$2:$B5497,$B5497,$D$2:$D5497,$D5497)=1,1,0)</f>
        <v>1</v>
      </c>
      <c r="V5497" s="27">
        <f t="shared" si="256"/>
        <v>1.53</v>
      </c>
      <c r="W5497" s="27">
        <f t="shared" si="257"/>
        <v>3</v>
      </c>
      <c r="X5497" s="27">
        <f t="shared" si="255"/>
        <v>1.5299994503000001</v>
      </c>
    </row>
    <row r="5498" spans="1:24" x14ac:dyDescent="0.25">
      <c r="A5498" s="26">
        <v>46265</v>
      </c>
      <c r="B5498" s="27" t="s">
        <v>10879</v>
      </c>
      <c r="C5498" s="27" t="s">
        <v>5643</v>
      </c>
      <c r="D5498" s="27" t="s">
        <v>568</v>
      </c>
      <c r="E5498" s="27" t="s">
        <v>72</v>
      </c>
      <c r="F5498" s="27" t="s">
        <v>32</v>
      </c>
      <c r="G5498" s="27"/>
      <c r="H5498" s="27" t="s">
        <v>569</v>
      </c>
      <c r="I5498" s="28">
        <v>964642200</v>
      </c>
      <c r="J5498" s="28">
        <v>0</v>
      </c>
      <c r="K5498" s="28">
        <v>964642200</v>
      </c>
      <c r="L5498" s="29">
        <v>2</v>
      </c>
      <c r="M5498" s="29">
        <f>IFERROR(_xlfn.XLOOKUP($B5498,'Ownership Metrics'!$A:$A,'Ownership Metrics'!$B:$B),"")</f>
        <v>27.79</v>
      </c>
      <c r="N5498" s="28">
        <f>IFERROR(_xlfn.XLOOKUP($B5498,'Ownership Metrics'!$A:$A,'Ownership Metrics'!$C:$C),"")</f>
        <v>4723</v>
      </c>
      <c r="O5498" s="29">
        <f>IFERROR(_xlfn.XLOOKUP($B5498,'Ownership Metrics'!$A:$A,'Ownership Metrics'!$D:$D),"")</f>
        <v>68.680000000000007</v>
      </c>
      <c r="P5498" s="29">
        <f>IFERROR(_xlfn.XLOOKUP($B5498,'Ownership Metrics'!$A:$A,'Ownership Metrics'!$E:$E),"")</f>
        <v>72.209999999999994</v>
      </c>
      <c r="Q5498" s="30">
        <f>IFERROR(_xlfn.XLOOKUP($B5498,'Ownership Metrics'!$A:$A,'Ownership Metrics'!$F:$F),"")</f>
        <v>3</v>
      </c>
      <c r="R5498" s="30">
        <f>IFERROR(_xlfn.XLOOKUP($B5498,'Ownership Metrics'!$A:$A,'Ownership Metrics'!$G:$G),"")</f>
        <v>64</v>
      </c>
      <c r="S5498" s="27" t="str">
        <f>IFERROR(_xlfn.XLOOKUP($B5498,'Ownership Metrics'!$A:$A,'Ownership Metrics'!$H:$H),"")</f>
        <v>Mayoritas</v>
      </c>
      <c r="T5498" s="27" t="str">
        <f>IFERROR(_xlfn.XLOOKUP($B5498,'Ownership Metrics'!$A:$A,'Ownership Metrics'!$I:$I),"")</f>
        <v>Tinggi</v>
      </c>
      <c r="U5498" s="27">
        <f>IF(COUNTIFS($B$2:$B5498,$B5498,$D$2:$D5498,$D5498)=1,1,0)</f>
        <v>1</v>
      </c>
      <c r="V5498" s="27">
        <f t="shared" si="256"/>
        <v>2</v>
      </c>
      <c r="W5498" s="27">
        <f t="shared" si="257"/>
        <v>2</v>
      </c>
      <c r="X5498" s="27">
        <f t="shared" si="255"/>
        <v>1.9999994502</v>
      </c>
    </row>
    <row r="5499" spans="1:24" x14ac:dyDescent="0.25">
      <c r="A5499" s="26">
        <v>46265</v>
      </c>
      <c r="B5499" s="27" t="s">
        <v>10880</v>
      </c>
      <c r="C5499" s="27" t="s">
        <v>5646</v>
      </c>
      <c r="D5499" s="27" t="s">
        <v>5647</v>
      </c>
      <c r="E5499" s="27" t="s">
        <v>51</v>
      </c>
      <c r="F5499" s="27" t="s">
        <v>32</v>
      </c>
      <c r="G5499" s="27"/>
      <c r="H5499" s="27" t="s">
        <v>64</v>
      </c>
      <c r="I5499" s="28">
        <v>7194080948</v>
      </c>
      <c r="J5499" s="28">
        <v>0</v>
      </c>
      <c r="K5499" s="28">
        <v>7194080948</v>
      </c>
      <c r="L5499" s="29">
        <v>64.02</v>
      </c>
      <c r="M5499" s="29">
        <f>IFERROR(_xlfn.XLOOKUP($B5499,'Ownership Metrics'!$A:$A,'Ownership Metrics'!$B:$B),"")</f>
        <v>24.76</v>
      </c>
      <c r="N5499" s="28">
        <f>IFERROR(_xlfn.XLOOKUP($B5499,'Ownership Metrics'!$A:$A,'Ownership Metrics'!$C:$C),"")</f>
        <v>4148</v>
      </c>
      <c r="O5499" s="29">
        <f>IFERROR(_xlfn.XLOOKUP($B5499,'Ownership Metrics'!$A:$A,'Ownership Metrics'!$D:$D),"")</f>
        <v>64.02</v>
      </c>
      <c r="P5499" s="29">
        <f>IFERROR(_xlfn.XLOOKUP($B5499,'Ownership Metrics'!$A:$A,'Ownership Metrics'!$E:$E),"")</f>
        <v>73.14</v>
      </c>
      <c r="Q5499" s="30">
        <f>IFERROR(_xlfn.XLOOKUP($B5499,'Ownership Metrics'!$A:$A,'Ownership Metrics'!$F:$F),"")</f>
        <v>4</v>
      </c>
      <c r="R5499" s="30">
        <f>IFERROR(_xlfn.XLOOKUP($B5499,'Ownership Metrics'!$A:$A,'Ownership Metrics'!$G:$G),"")</f>
        <v>61</v>
      </c>
      <c r="S5499" s="27" t="str">
        <f>IFERROR(_xlfn.XLOOKUP($B5499,'Ownership Metrics'!$A:$A,'Ownership Metrics'!$H:$H),"")</f>
        <v>Mayoritas</v>
      </c>
      <c r="T5499" s="27" t="str">
        <f>IFERROR(_xlfn.XLOOKUP($B5499,'Ownership Metrics'!$A:$A,'Ownership Metrics'!$I:$I),"")</f>
        <v>Tinggi</v>
      </c>
      <c r="U5499" s="27">
        <f>IF(COUNTIFS($B$2:$B5499,$B5499,$D$2:$D5499,$D5499)=1,1,0)</f>
        <v>1</v>
      </c>
      <c r="V5499" s="27">
        <f t="shared" si="256"/>
        <v>64.02</v>
      </c>
      <c r="W5499" s="27">
        <f t="shared" si="257"/>
        <v>1</v>
      </c>
      <c r="X5499" s="27">
        <f t="shared" si="255"/>
        <v>64.019999450100002</v>
      </c>
    </row>
    <row r="5500" spans="1:24" x14ac:dyDescent="0.25">
      <c r="A5500" s="26">
        <v>46265</v>
      </c>
      <c r="B5500" s="27" t="s">
        <v>10880</v>
      </c>
      <c r="C5500" s="27" t="s">
        <v>5646</v>
      </c>
      <c r="D5500" s="27" t="s">
        <v>63</v>
      </c>
      <c r="E5500" s="27" t="s">
        <v>26</v>
      </c>
      <c r="F5500" s="27" t="s">
        <v>32</v>
      </c>
      <c r="G5500" s="27"/>
      <c r="H5500" s="27" t="s">
        <v>64</v>
      </c>
      <c r="I5500" s="28">
        <v>358078971</v>
      </c>
      <c r="J5500" s="28">
        <v>0</v>
      </c>
      <c r="K5500" s="28">
        <v>358078971</v>
      </c>
      <c r="L5500" s="29">
        <v>3.19</v>
      </c>
      <c r="M5500" s="29">
        <f>IFERROR(_xlfn.XLOOKUP($B5500,'Ownership Metrics'!$A:$A,'Ownership Metrics'!$B:$B),"")</f>
        <v>24.76</v>
      </c>
      <c r="N5500" s="28">
        <f>IFERROR(_xlfn.XLOOKUP($B5500,'Ownership Metrics'!$A:$A,'Ownership Metrics'!$C:$C),"")</f>
        <v>4148</v>
      </c>
      <c r="O5500" s="29">
        <f>IFERROR(_xlfn.XLOOKUP($B5500,'Ownership Metrics'!$A:$A,'Ownership Metrics'!$D:$D),"")</f>
        <v>64.02</v>
      </c>
      <c r="P5500" s="29">
        <f>IFERROR(_xlfn.XLOOKUP($B5500,'Ownership Metrics'!$A:$A,'Ownership Metrics'!$E:$E),"")</f>
        <v>73.14</v>
      </c>
      <c r="Q5500" s="30">
        <f>IFERROR(_xlfn.XLOOKUP($B5500,'Ownership Metrics'!$A:$A,'Ownership Metrics'!$F:$F),"")</f>
        <v>4</v>
      </c>
      <c r="R5500" s="30">
        <f>IFERROR(_xlfn.XLOOKUP($B5500,'Ownership Metrics'!$A:$A,'Ownership Metrics'!$G:$G),"")</f>
        <v>61</v>
      </c>
      <c r="S5500" s="27" t="str">
        <f>IFERROR(_xlfn.XLOOKUP($B5500,'Ownership Metrics'!$A:$A,'Ownership Metrics'!$H:$H),"")</f>
        <v>Mayoritas</v>
      </c>
      <c r="T5500" s="27" t="str">
        <f>IFERROR(_xlfn.XLOOKUP($B5500,'Ownership Metrics'!$A:$A,'Ownership Metrics'!$I:$I),"")</f>
        <v>Tinggi</v>
      </c>
      <c r="U5500" s="27">
        <f>IF(COUNTIFS($B$2:$B5500,$B5500,$D$2:$D5500,$D5500)=1,1,0)</f>
        <v>1</v>
      </c>
      <c r="V5500" s="27">
        <f t="shared" si="256"/>
        <v>3.19</v>
      </c>
      <c r="W5500" s="27">
        <f t="shared" si="257"/>
        <v>3</v>
      </c>
      <c r="X5500" s="27">
        <f t="shared" si="255"/>
        <v>3.1899994499999997</v>
      </c>
    </row>
    <row r="5501" spans="1:24" x14ac:dyDescent="0.25">
      <c r="A5501" s="26">
        <v>46265</v>
      </c>
      <c r="B5501" s="27" t="s">
        <v>10880</v>
      </c>
      <c r="C5501" s="27" t="s">
        <v>5646</v>
      </c>
      <c r="D5501" s="27" t="s">
        <v>5648</v>
      </c>
      <c r="E5501" s="27" t="s">
        <v>44</v>
      </c>
      <c r="F5501" s="27" t="s">
        <v>23</v>
      </c>
      <c r="G5501" s="27"/>
      <c r="H5501" s="27" t="s">
        <v>24</v>
      </c>
      <c r="I5501" s="28">
        <v>666012000</v>
      </c>
      <c r="J5501" s="28">
        <v>0</v>
      </c>
      <c r="K5501" s="28">
        <v>666012000</v>
      </c>
      <c r="L5501" s="29">
        <v>5.93</v>
      </c>
      <c r="M5501" s="29">
        <f>IFERROR(_xlfn.XLOOKUP($B5501,'Ownership Metrics'!$A:$A,'Ownership Metrics'!$B:$B),"")</f>
        <v>24.76</v>
      </c>
      <c r="N5501" s="28">
        <f>IFERROR(_xlfn.XLOOKUP($B5501,'Ownership Metrics'!$A:$A,'Ownership Metrics'!$C:$C),"")</f>
        <v>4148</v>
      </c>
      <c r="O5501" s="29">
        <f>IFERROR(_xlfn.XLOOKUP($B5501,'Ownership Metrics'!$A:$A,'Ownership Metrics'!$D:$D),"")</f>
        <v>64.02</v>
      </c>
      <c r="P5501" s="29">
        <f>IFERROR(_xlfn.XLOOKUP($B5501,'Ownership Metrics'!$A:$A,'Ownership Metrics'!$E:$E),"")</f>
        <v>73.14</v>
      </c>
      <c r="Q5501" s="30">
        <f>IFERROR(_xlfn.XLOOKUP($B5501,'Ownership Metrics'!$A:$A,'Ownership Metrics'!$F:$F),"")</f>
        <v>4</v>
      </c>
      <c r="R5501" s="30">
        <f>IFERROR(_xlfn.XLOOKUP($B5501,'Ownership Metrics'!$A:$A,'Ownership Metrics'!$G:$G),"")</f>
        <v>61</v>
      </c>
      <c r="S5501" s="27" t="str">
        <f>IFERROR(_xlfn.XLOOKUP($B5501,'Ownership Metrics'!$A:$A,'Ownership Metrics'!$H:$H),"")</f>
        <v>Mayoritas</v>
      </c>
      <c r="T5501" s="27" t="str">
        <f>IFERROR(_xlfn.XLOOKUP($B5501,'Ownership Metrics'!$A:$A,'Ownership Metrics'!$I:$I),"")</f>
        <v>Tinggi</v>
      </c>
      <c r="U5501" s="27">
        <f>IF(COUNTIFS($B$2:$B5501,$B5501,$D$2:$D5501,$D5501)=1,1,0)</f>
        <v>1</v>
      </c>
      <c r="V5501" s="27">
        <f t="shared" si="256"/>
        <v>5.93</v>
      </c>
      <c r="W5501" s="27">
        <f t="shared" si="257"/>
        <v>2</v>
      </c>
      <c r="X5501" s="27">
        <f t="shared" si="255"/>
        <v>5.9299994498999995</v>
      </c>
    </row>
    <row r="5502" spans="1:24" x14ac:dyDescent="0.25">
      <c r="A5502" s="26">
        <v>46265</v>
      </c>
      <c r="B5502" s="27" t="s">
        <v>10880</v>
      </c>
      <c r="C5502" s="27" t="s">
        <v>5646</v>
      </c>
      <c r="D5502" s="27" t="s">
        <v>5649</v>
      </c>
      <c r="E5502" s="27" t="s">
        <v>67</v>
      </c>
      <c r="F5502" s="27" t="s">
        <v>23</v>
      </c>
      <c r="G5502" s="27"/>
      <c r="H5502" s="27" t="s">
        <v>24</v>
      </c>
      <c r="I5502" s="28">
        <v>235624980</v>
      </c>
      <c r="J5502" s="28">
        <v>0</v>
      </c>
      <c r="K5502" s="28">
        <v>235624980</v>
      </c>
      <c r="L5502" s="29">
        <v>2.1</v>
      </c>
      <c r="M5502" s="29">
        <f>IFERROR(_xlfn.XLOOKUP($B5502,'Ownership Metrics'!$A:$A,'Ownership Metrics'!$B:$B),"")</f>
        <v>24.76</v>
      </c>
      <c r="N5502" s="28">
        <f>IFERROR(_xlfn.XLOOKUP($B5502,'Ownership Metrics'!$A:$A,'Ownership Metrics'!$C:$C),"")</f>
        <v>4148</v>
      </c>
      <c r="O5502" s="29">
        <f>IFERROR(_xlfn.XLOOKUP($B5502,'Ownership Metrics'!$A:$A,'Ownership Metrics'!$D:$D),"")</f>
        <v>64.02</v>
      </c>
      <c r="P5502" s="29">
        <f>IFERROR(_xlfn.XLOOKUP($B5502,'Ownership Metrics'!$A:$A,'Ownership Metrics'!$E:$E),"")</f>
        <v>73.14</v>
      </c>
      <c r="Q5502" s="30">
        <f>IFERROR(_xlfn.XLOOKUP($B5502,'Ownership Metrics'!$A:$A,'Ownership Metrics'!$F:$F),"")</f>
        <v>4</v>
      </c>
      <c r="R5502" s="30">
        <f>IFERROR(_xlfn.XLOOKUP($B5502,'Ownership Metrics'!$A:$A,'Ownership Metrics'!$G:$G),"")</f>
        <v>61</v>
      </c>
      <c r="S5502" s="27" t="str">
        <f>IFERROR(_xlfn.XLOOKUP($B5502,'Ownership Metrics'!$A:$A,'Ownership Metrics'!$H:$H),"")</f>
        <v>Mayoritas</v>
      </c>
      <c r="T5502" s="27" t="str">
        <f>IFERROR(_xlfn.XLOOKUP($B5502,'Ownership Metrics'!$A:$A,'Ownership Metrics'!$I:$I),"")</f>
        <v>Tinggi</v>
      </c>
      <c r="U5502" s="27">
        <f>IF(COUNTIFS($B$2:$B5502,$B5502,$D$2:$D5502,$D5502)=1,1,0)</f>
        <v>1</v>
      </c>
      <c r="V5502" s="27">
        <f t="shared" si="256"/>
        <v>2.1</v>
      </c>
      <c r="W5502" s="27">
        <f t="shared" si="257"/>
        <v>4</v>
      </c>
      <c r="X5502" s="27">
        <f t="shared" si="255"/>
        <v>2.0999994498000003</v>
      </c>
    </row>
    <row r="5503" spans="1:24" x14ac:dyDescent="0.25">
      <c r="A5503" s="26">
        <v>46265</v>
      </c>
      <c r="B5503" s="27" t="s">
        <v>10881</v>
      </c>
      <c r="C5503" s="27" t="s">
        <v>5651</v>
      </c>
      <c r="D5503" s="27" t="s">
        <v>5652</v>
      </c>
      <c r="E5503" s="27" t="s">
        <v>22</v>
      </c>
      <c r="F5503" s="27" t="s">
        <v>23</v>
      </c>
      <c r="G5503" s="27"/>
      <c r="H5503" s="27" t="s">
        <v>24</v>
      </c>
      <c r="I5503" s="28">
        <v>1957933250</v>
      </c>
      <c r="J5503" s="28">
        <v>0</v>
      </c>
      <c r="K5503" s="28">
        <v>1957933250</v>
      </c>
      <c r="L5503" s="29">
        <v>64.790000000000006</v>
      </c>
      <c r="M5503" s="29">
        <f>IFERROR(_xlfn.XLOOKUP($B5503,'Ownership Metrics'!$A:$A,'Ownership Metrics'!$B:$B),"")</f>
        <v>12.75</v>
      </c>
      <c r="N5503" s="28">
        <f>IFERROR(_xlfn.XLOOKUP($B5503,'Ownership Metrics'!$A:$A,'Ownership Metrics'!$C:$C),"")</f>
        <v>4359</v>
      </c>
      <c r="O5503" s="29">
        <f>IFERROR(_xlfn.XLOOKUP($B5503,'Ownership Metrics'!$A:$A,'Ownership Metrics'!$D:$D),"")</f>
        <v>64.790000000000006</v>
      </c>
      <c r="P5503" s="29">
        <f>IFERROR(_xlfn.XLOOKUP($B5503,'Ownership Metrics'!$A:$A,'Ownership Metrics'!$E:$E),"")</f>
        <v>81.39</v>
      </c>
      <c r="Q5503" s="30">
        <f>IFERROR(_xlfn.XLOOKUP($B5503,'Ownership Metrics'!$A:$A,'Ownership Metrics'!$F:$F),"")</f>
        <v>5</v>
      </c>
      <c r="R5503" s="30">
        <f>IFERROR(_xlfn.XLOOKUP($B5503,'Ownership Metrics'!$A:$A,'Ownership Metrics'!$G:$G),"")</f>
        <v>64</v>
      </c>
      <c r="S5503" s="27" t="str">
        <f>IFERROR(_xlfn.XLOOKUP($B5503,'Ownership Metrics'!$A:$A,'Ownership Metrics'!$H:$H),"")</f>
        <v>Mayoritas</v>
      </c>
      <c r="T5503" s="27" t="str">
        <f>IFERROR(_xlfn.XLOOKUP($B5503,'Ownership Metrics'!$A:$A,'Ownership Metrics'!$I:$I),"")</f>
        <v>Tinggi</v>
      </c>
      <c r="U5503" s="27">
        <f>IF(COUNTIFS($B$2:$B5503,$B5503,$D$2:$D5503,$D5503)=1,1,0)</f>
        <v>1</v>
      </c>
      <c r="V5503" s="27">
        <f t="shared" si="256"/>
        <v>64.790000000000006</v>
      </c>
      <c r="W5503" s="27">
        <f t="shared" si="257"/>
        <v>1</v>
      </c>
      <c r="X5503" s="27">
        <f t="shared" si="255"/>
        <v>64.789999449700005</v>
      </c>
    </row>
    <row r="5504" spans="1:24" x14ac:dyDescent="0.25">
      <c r="A5504" s="26">
        <v>46265</v>
      </c>
      <c r="B5504" s="27" t="s">
        <v>10881</v>
      </c>
      <c r="C5504" s="27" t="s">
        <v>5651</v>
      </c>
      <c r="D5504" s="27" t="s">
        <v>3130</v>
      </c>
      <c r="E5504" s="27" t="s">
        <v>74</v>
      </c>
      <c r="F5504" s="27" t="s">
        <v>32</v>
      </c>
      <c r="G5504" s="27"/>
      <c r="H5504" s="27" t="s">
        <v>256</v>
      </c>
      <c r="I5504" s="28">
        <v>211533000</v>
      </c>
      <c r="J5504" s="28">
        <v>0</v>
      </c>
      <c r="K5504" s="28">
        <v>211533000</v>
      </c>
      <c r="L5504" s="29">
        <v>7</v>
      </c>
      <c r="M5504" s="29">
        <f>IFERROR(_xlfn.XLOOKUP($B5504,'Ownership Metrics'!$A:$A,'Ownership Metrics'!$B:$B),"")</f>
        <v>12.75</v>
      </c>
      <c r="N5504" s="28">
        <f>IFERROR(_xlfn.XLOOKUP($B5504,'Ownership Metrics'!$A:$A,'Ownership Metrics'!$C:$C),"")</f>
        <v>4359</v>
      </c>
      <c r="O5504" s="29">
        <f>IFERROR(_xlfn.XLOOKUP($B5504,'Ownership Metrics'!$A:$A,'Ownership Metrics'!$D:$D),"")</f>
        <v>64.790000000000006</v>
      </c>
      <c r="P5504" s="29">
        <f>IFERROR(_xlfn.XLOOKUP($B5504,'Ownership Metrics'!$A:$A,'Ownership Metrics'!$E:$E),"")</f>
        <v>81.39</v>
      </c>
      <c r="Q5504" s="30">
        <f>IFERROR(_xlfn.XLOOKUP($B5504,'Ownership Metrics'!$A:$A,'Ownership Metrics'!$F:$F),"")</f>
        <v>5</v>
      </c>
      <c r="R5504" s="30">
        <f>IFERROR(_xlfn.XLOOKUP($B5504,'Ownership Metrics'!$A:$A,'Ownership Metrics'!$G:$G),"")</f>
        <v>64</v>
      </c>
      <c r="S5504" s="27" t="str">
        <f>IFERROR(_xlfn.XLOOKUP($B5504,'Ownership Metrics'!$A:$A,'Ownership Metrics'!$H:$H),"")</f>
        <v>Mayoritas</v>
      </c>
      <c r="T5504" s="27" t="str">
        <f>IFERROR(_xlfn.XLOOKUP($B5504,'Ownership Metrics'!$A:$A,'Ownership Metrics'!$I:$I),"")</f>
        <v>Tinggi</v>
      </c>
      <c r="U5504" s="27">
        <f>IF(COUNTIFS($B$2:$B5504,$B5504,$D$2:$D5504,$D5504)=1,1,0)</f>
        <v>1</v>
      </c>
      <c r="V5504" s="27">
        <f t="shared" si="256"/>
        <v>7</v>
      </c>
      <c r="W5504" s="27">
        <f t="shared" si="257"/>
        <v>3</v>
      </c>
      <c r="X5504" s="27">
        <f t="shared" si="255"/>
        <v>6.9999994495999998</v>
      </c>
    </row>
    <row r="5505" spans="1:24" x14ac:dyDescent="0.25">
      <c r="A5505" s="26">
        <v>46265</v>
      </c>
      <c r="B5505" s="27" t="s">
        <v>10881</v>
      </c>
      <c r="C5505" s="27" t="s">
        <v>5651</v>
      </c>
      <c r="D5505" s="27" t="s">
        <v>561</v>
      </c>
      <c r="E5505" s="27" t="s">
        <v>83</v>
      </c>
      <c r="F5505" s="27" t="s">
        <v>32</v>
      </c>
      <c r="G5505" s="27"/>
      <c r="H5505" s="27" t="s">
        <v>64</v>
      </c>
      <c r="I5505" s="28">
        <v>290000000</v>
      </c>
      <c r="J5505" s="28">
        <v>0</v>
      </c>
      <c r="K5505" s="28">
        <v>290000000</v>
      </c>
      <c r="L5505" s="29">
        <v>9.6</v>
      </c>
      <c r="M5505" s="29">
        <f>IFERROR(_xlfn.XLOOKUP($B5505,'Ownership Metrics'!$A:$A,'Ownership Metrics'!$B:$B),"")</f>
        <v>12.75</v>
      </c>
      <c r="N5505" s="28">
        <f>IFERROR(_xlfn.XLOOKUP($B5505,'Ownership Metrics'!$A:$A,'Ownership Metrics'!$C:$C),"")</f>
        <v>4359</v>
      </c>
      <c r="O5505" s="29">
        <f>IFERROR(_xlfn.XLOOKUP($B5505,'Ownership Metrics'!$A:$A,'Ownership Metrics'!$D:$D),"")</f>
        <v>64.790000000000006</v>
      </c>
      <c r="P5505" s="29">
        <f>IFERROR(_xlfn.XLOOKUP($B5505,'Ownership Metrics'!$A:$A,'Ownership Metrics'!$E:$E),"")</f>
        <v>81.39</v>
      </c>
      <c r="Q5505" s="30">
        <f>IFERROR(_xlfn.XLOOKUP($B5505,'Ownership Metrics'!$A:$A,'Ownership Metrics'!$F:$F),"")</f>
        <v>5</v>
      </c>
      <c r="R5505" s="30">
        <f>IFERROR(_xlfn.XLOOKUP($B5505,'Ownership Metrics'!$A:$A,'Ownership Metrics'!$G:$G),"")</f>
        <v>64</v>
      </c>
      <c r="S5505" s="27" t="str">
        <f>IFERROR(_xlfn.XLOOKUP($B5505,'Ownership Metrics'!$A:$A,'Ownership Metrics'!$H:$H),"")</f>
        <v>Mayoritas</v>
      </c>
      <c r="T5505" s="27" t="str">
        <f>IFERROR(_xlfn.XLOOKUP($B5505,'Ownership Metrics'!$A:$A,'Ownership Metrics'!$I:$I),"")</f>
        <v>Tinggi</v>
      </c>
      <c r="U5505" s="27">
        <f>IF(COUNTIFS($B$2:$B5505,$B5505,$D$2:$D5505,$D5505)=1,1,0)</f>
        <v>1</v>
      </c>
      <c r="V5505" s="27">
        <f t="shared" si="256"/>
        <v>9.6</v>
      </c>
      <c r="W5505" s="27">
        <f t="shared" si="257"/>
        <v>2</v>
      </c>
      <c r="X5505" s="27">
        <f t="shared" si="255"/>
        <v>9.5999994495000003</v>
      </c>
    </row>
    <row r="5506" spans="1:24" x14ac:dyDescent="0.25">
      <c r="A5506" s="26">
        <v>46265</v>
      </c>
      <c r="B5506" s="27" t="s">
        <v>10881</v>
      </c>
      <c r="C5506" s="27" t="s">
        <v>5651</v>
      </c>
      <c r="D5506" s="27" t="s">
        <v>5653</v>
      </c>
      <c r="E5506" s="27" t="s">
        <v>35</v>
      </c>
      <c r="F5506" s="27" t="s">
        <v>23</v>
      </c>
      <c r="G5506" s="27" t="s">
        <v>36</v>
      </c>
      <c r="H5506" s="27" t="s">
        <v>24</v>
      </c>
      <c r="I5506" s="28">
        <v>50885000</v>
      </c>
      <c r="J5506" s="28">
        <v>0</v>
      </c>
      <c r="K5506" s="28">
        <v>50885000</v>
      </c>
      <c r="L5506" s="29">
        <v>1.68</v>
      </c>
      <c r="M5506" s="29">
        <f>IFERROR(_xlfn.XLOOKUP($B5506,'Ownership Metrics'!$A:$A,'Ownership Metrics'!$B:$B),"")</f>
        <v>12.75</v>
      </c>
      <c r="N5506" s="28">
        <f>IFERROR(_xlfn.XLOOKUP($B5506,'Ownership Metrics'!$A:$A,'Ownership Metrics'!$C:$C),"")</f>
        <v>4359</v>
      </c>
      <c r="O5506" s="29">
        <f>IFERROR(_xlfn.XLOOKUP($B5506,'Ownership Metrics'!$A:$A,'Ownership Metrics'!$D:$D),"")</f>
        <v>64.790000000000006</v>
      </c>
      <c r="P5506" s="29">
        <f>IFERROR(_xlfn.XLOOKUP($B5506,'Ownership Metrics'!$A:$A,'Ownership Metrics'!$E:$E),"")</f>
        <v>81.39</v>
      </c>
      <c r="Q5506" s="30">
        <f>IFERROR(_xlfn.XLOOKUP($B5506,'Ownership Metrics'!$A:$A,'Ownership Metrics'!$F:$F),"")</f>
        <v>5</v>
      </c>
      <c r="R5506" s="30">
        <f>IFERROR(_xlfn.XLOOKUP($B5506,'Ownership Metrics'!$A:$A,'Ownership Metrics'!$G:$G),"")</f>
        <v>64</v>
      </c>
      <c r="S5506" s="27" t="str">
        <f>IFERROR(_xlfn.XLOOKUP($B5506,'Ownership Metrics'!$A:$A,'Ownership Metrics'!$H:$H),"")</f>
        <v>Mayoritas</v>
      </c>
      <c r="T5506" s="27" t="str">
        <f>IFERROR(_xlfn.XLOOKUP($B5506,'Ownership Metrics'!$A:$A,'Ownership Metrics'!$I:$I),"")</f>
        <v>Tinggi</v>
      </c>
      <c r="U5506" s="27">
        <f>IF(COUNTIFS($B$2:$B5506,$B5506,$D$2:$D5506,$D5506)=1,1,0)</f>
        <v>1</v>
      </c>
      <c r="V5506" s="27">
        <f t="shared" si="256"/>
        <v>1.68</v>
      </c>
      <c r="W5506" s="27">
        <f t="shared" si="257"/>
        <v>5</v>
      </c>
      <c r="X5506" s="27">
        <f t="shared" ref="X5506:X5569" si="258">$V5506-(ROW()*0.0000000001)</f>
        <v>1.6799994493999999</v>
      </c>
    </row>
    <row r="5507" spans="1:24" x14ac:dyDescent="0.25">
      <c r="A5507" s="26">
        <v>46265</v>
      </c>
      <c r="B5507" s="27" t="s">
        <v>10881</v>
      </c>
      <c r="C5507" s="27" t="s">
        <v>5651</v>
      </c>
      <c r="D5507" s="27" t="s">
        <v>3134</v>
      </c>
      <c r="E5507" s="27" t="s">
        <v>67</v>
      </c>
      <c r="F5507" s="27" t="s">
        <v>32</v>
      </c>
      <c r="G5507" s="27"/>
      <c r="H5507" s="27" t="s">
        <v>128</v>
      </c>
      <c r="I5507" s="28">
        <v>126353850</v>
      </c>
      <c r="J5507" s="28">
        <v>0</v>
      </c>
      <c r="K5507" s="28">
        <v>126353850</v>
      </c>
      <c r="L5507" s="29">
        <v>4.18</v>
      </c>
      <c r="M5507" s="29">
        <f>IFERROR(_xlfn.XLOOKUP($B5507,'Ownership Metrics'!$A:$A,'Ownership Metrics'!$B:$B),"")</f>
        <v>12.75</v>
      </c>
      <c r="N5507" s="28">
        <f>IFERROR(_xlfn.XLOOKUP($B5507,'Ownership Metrics'!$A:$A,'Ownership Metrics'!$C:$C),"")</f>
        <v>4359</v>
      </c>
      <c r="O5507" s="29">
        <f>IFERROR(_xlfn.XLOOKUP($B5507,'Ownership Metrics'!$A:$A,'Ownership Metrics'!$D:$D),"")</f>
        <v>64.790000000000006</v>
      </c>
      <c r="P5507" s="29">
        <f>IFERROR(_xlfn.XLOOKUP($B5507,'Ownership Metrics'!$A:$A,'Ownership Metrics'!$E:$E),"")</f>
        <v>81.39</v>
      </c>
      <c r="Q5507" s="30">
        <f>IFERROR(_xlfn.XLOOKUP($B5507,'Ownership Metrics'!$A:$A,'Ownership Metrics'!$F:$F),"")</f>
        <v>5</v>
      </c>
      <c r="R5507" s="30">
        <f>IFERROR(_xlfn.XLOOKUP($B5507,'Ownership Metrics'!$A:$A,'Ownership Metrics'!$G:$G),"")</f>
        <v>64</v>
      </c>
      <c r="S5507" s="27" t="str">
        <f>IFERROR(_xlfn.XLOOKUP($B5507,'Ownership Metrics'!$A:$A,'Ownership Metrics'!$H:$H),"")</f>
        <v>Mayoritas</v>
      </c>
      <c r="T5507" s="27" t="str">
        <f>IFERROR(_xlfn.XLOOKUP($B5507,'Ownership Metrics'!$A:$A,'Ownership Metrics'!$I:$I),"")</f>
        <v>Tinggi</v>
      </c>
      <c r="U5507" s="27">
        <f>IF(COUNTIFS($B$2:$B5507,$B5507,$D$2:$D5507,$D5507)=1,1,0)</f>
        <v>1</v>
      </c>
      <c r="V5507" s="27">
        <f t="shared" ref="V5507:V5570" si="259">SUMIFS($L$2:$L$10000,$B$2:$B$10000,$B5507,$D$2:$D$10000,$D5507)</f>
        <v>4.18</v>
      </c>
      <c r="W5507" s="27">
        <f t="shared" ref="W5507:W5570" si="260">COUNTIFS($B$2:$B$10000,$B5507,$U$2:$U$10000,1,$X$2:$X$10000,"&gt;"&amp;$X5507)+1</f>
        <v>4</v>
      </c>
      <c r="X5507" s="27">
        <f t="shared" si="258"/>
        <v>4.1799994492999994</v>
      </c>
    </row>
    <row r="5508" spans="1:24" x14ac:dyDescent="0.25">
      <c r="A5508" s="26">
        <v>46265</v>
      </c>
      <c r="B5508" s="27" t="s">
        <v>10882</v>
      </c>
      <c r="C5508" s="27" t="s">
        <v>5655</v>
      </c>
      <c r="D5508" s="27" t="s">
        <v>5656</v>
      </c>
      <c r="E5508" s="27" t="s">
        <v>22</v>
      </c>
      <c r="F5508" s="27" t="s">
        <v>23</v>
      </c>
      <c r="G5508" s="27"/>
      <c r="H5508" s="27" t="s">
        <v>24</v>
      </c>
      <c r="I5508" s="28">
        <v>619420000</v>
      </c>
      <c r="J5508" s="28">
        <v>0</v>
      </c>
      <c r="K5508" s="28">
        <v>619420000</v>
      </c>
      <c r="L5508" s="29">
        <v>9.09</v>
      </c>
      <c r="M5508" s="29">
        <f>IFERROR(_xlfn.XLOOKUP($B5508,'Ownership Metrics'!$A:$A,'Ownership Metrics'!$B:$B),"")</f>
        <v>9.8000000000000007</v>
      </c>
      <c r="N5508" s="28">
        <f>IFERROR(_xlfn.XLOOKUP($B5508,'Ownership Metrics'!$A:$A,'Ownership Metrics'!$C:$C),"")</f>
        <v>4854</v>
      </c>
      <c r="O5508" s="29">
        <f>IFERROR(_xlfn.XLOOKUP($B5508,'Ownership Metrics'!$A:$A,'Ownership Metrics'!$D:$D),"")</f>
        <v>68.819999999999993</v>
      </c>
      <c r="P5508" s="29">
        <f>IFERROR(_xlfn.XLOOKUP($B5508,'Ownership Metrics'!$A:$A,'Ownership Metrics'!$E:$E),"")</f>
        <v>82.31</v>
      </c>
      <c r="Q5508" s="30">
        <f>IFERROR(_xlfn.XLOOKUP($B5508,'Ownership Metrics'!$A:$A,'Ownership Metrics'!$F:$F),"")</f>
        <v>7</v>
      </c>
      <c r="R5508" s="30">
        <f>IFERROR(_xlfn.XLOOKUP($B5508,'Ownership Metrics'!$A:$A,'Ownership Metrics'!$G:$G),"")</f>
        <v>64</v>
      </c>
      <c r="S5508" s="27" t="str">
        <f>IFERROR(_xlfn.XLOOKUP($B5508,'Ownership Metrics'!$A:$A,'Ownership Metrics'!$H:$H),"")</f>
        <v>Mayoritas</v>
      </c>
      <c r="T5508" s="27" t="str">
        <f>IFERROR(_xlfn.XLOOKUP($B5508,'Ownership Metrics'!$A:$A,'Ownership Metrics'!$I:$I),"")</f>
        <v>Tinggi</v>
      </c>
      <c r="U5508" s="27">
        <f>IF(COUNTIFS($B$2:$B5508,$B5508,$D$2:$D5508,$D5508)=1,1,0)</f>
        <v>1</v>
      </c>
      <c r="V5508" s="27">
        <f t="shared" si="259"/>
        <v>9.09</v>
      </c>
      <c r="W5508" s="27">
        <f t="shared" si="260"/>
        <v>2</v>
      </c>
      <c r="X5508" s="27">
        <f t="shared" si="258"/>
        <v>9.0899994492000005</v>
      </c>
    </row>
    <row r="5509" spans="1:24" x14ac:dyDescent="0.25">
      <c r="A5509" s="26">
        <v>46265</v>
      </c>
      <c r="B5509" s="27" t="s">
        <v>10882</v>
      </c>
      <c r="C5509" s="27" t="s">
        <v>5655</v>
      </c>
      <c r="D5509" s="27" t="s">
        <v>1131</v>
      </c>
      <c r="E5509" s="27" t="s">
        <v>83</v>
      </c>
      <c r="F5509" s="27" t="s">
        <v>32</v>
      </c>
      <c r="G5509" s="27"/>
      <c r="H5509" s="27" t="s">
        <v>56</v>
      </c>
      <c r="I5509" s="28">
        <v>102623000</v>
      </c>
      <c r="J5509" s="28">
        <v>0</v>
      </c>
      <c r="K5509" s="28">
        <v>102623000</v>
      </c>
      <c r="L5509" s="29">
        <v>1.51</v>
      </c>
      <c r="M5509" s="29">
        <f>IFERROR(_xlfn.XLOOKUP($B5509,'Ownership Metrics'!$A:$A,'Ownership Metrics'!$B:$B),"")</f>
        <v>9.8000000000000007</v>
      </c>
      <c r="N5509" s="28">
        <f>IFERROR(_xlfn.XLOOKUP($B5509,'Ownership Metrics'!$A:$A,'Ownership Metrics'!$C:$C),"")</f>
        <v>4854</v>
      </c>
      <c r="O5509" s="29">
        <f>IFERROR(_xlfn.XLOOKUP($B5509,'Ownership Metrics'!$A:$A,'Ownership Metrics'!$D:$D),"")</f>
        <v>68.819999999999993</v>
      </c>
      <c r="P5509" s="29">
        <f>IFERROR(_xlfn.XLOOKUP($B5509,'Ownership Metrics'!$A:$A,'Ownership Metrics'!$E:$E),"")</f>
        <v>82.31</v>
      </c>
      <c r="Q5509" s="30">
        <f>IFERROR(_xlfn.XLOOKUP($B5509,'Ownership Metrics'!$A:$A,'Ownership Metrics'!$F:$F),"")</f>
        <v>7</v>
      </c>
      <c r="R5509" s="30">
        <f>IFERROR(_xlfn.XLOOKUP($B5509,'Ownership Metrics'!$A:$A,'Ownership Metrics'!$G:$G),"")</f>
        <v>64</v>
      </c>
      <c r="S5509" s="27" t="str">
        <f>IFERROR(_xlfn.XLOOKUP($B5509,'Ownership Metrics'!$A:$A,'Ownership Metrics'!$H:$H),"")</f>
        <v>Mayoritas</v>
      </c>
      <c r="T5509" s="27" t="str">
        <f>IFERROR(_xlfn.XLOOKUP($B5509,'Ownership Metrics'!$A:$A,'Ownership Metrics'!$I:$I),"")</f>
        <v>Tinggi</v>
      </c>
      <c r="U5509" s="27">
        <f>IF(COUNTIFS($B$2:$B5509,$B5509,$D$2:$D5509,$D5509)=1,1,0)</f>
        <v>1</v>
      </c>
      <c r="V5509" s="27">
        <f t="shared" si="259"/>
        <v>1.51</v>
      </c>
      <c r="W5509" s="27">
        <f t="shared" si="260"/>
        <v>7</v>
      </c>
      <c r="X5509" s="27">
        <f t="shared" si="258"/>
        <v>1.5099994490999999</v>
      </c>
    </row>
    <row r="5510" spans="1:24" x14ac:dyDescent="0.25">
      <c r="A5510" s="26">
        <v>46265</v>
      </c>
      <c r="B5510" s="27" t="s">
        <v>10882</v>
      </c>
      <c r="C5510" s="27" t="s">
        <v>5655</v>
      </c>
      <c r="D5510" s="27" t="s">
        <v>3579</v>
      </c>
      <c r="E5510" s="27" t="s">
        <v>83</v>
      </c>
      <c r="F5510" s="27" t="s">
        <v>32</v>
      </c>
      <c r="G5510" s="27"/>
      <c r="H5510" s="27" t="s">
        <v>234</v>
      </c>
      <c r="I5510" s="28">
        <v>300000000</v>
      </c>
      <c r="J5510" s="28">
        <v>0</v>
      </c>
      <c r="K5510" s="28">
        <v>300000000</v>
      </c>
      <c r="L5510" s="29">
        <v>4.4000000000000004</v>
      </c>
      <c r="M5510" s="29">
        <f>IFERROR(_xlfn.XLOOKUP($B5510,'Ownership Metrics'!$A:$A,'Ownership Metrics'!$B:$B),"")</f>
        <v>9.8000000000000007</v>
      </c>
      <c r="N5510" s="28">
        <f>IFERROR(_xlfn.XLOOKUP($B5510,'Ownership Metrics'!$A:$A,'Ownership Metrics'!$C:$C),"")</f>
        <v>4854</v>
      </c>
      <c r="O5510" s="29">
        <f>IFERROR(_xlfn.XLOOKUP($B5510,'Ownership Metrics'!$A:$A,'Ownership Metrics'!$D:$D),"")</f>
        <v>68.819999999999993</v>
      </c>
      <c r="P5510" s="29">
        <f>IFERROR(_xlfn.XLOOKUP($B5510,'Ownership Metrics'!$A:$A,'Ownership Metrics'!$E:$E),"")</f>
        <v>82.31</v>
      </c>
      <c r="Q5510" s="30">
        <f>IFERROR(_xlfn.XLOOKUP($B5510,'Ownership Metrics'!$A:$A,'Ownership Metrics'!$F:$F),"")</f>
        <v>7</v>
      </c>
      <c r="R5510" s="30">
        <f>IFERROR(_xlfn.XLOOKUP($B5510,'Ownership Metrics'!$A:$A,'Ownership Metrics'!$G:$G),"")</f>
        <v>64</v>
      </c>
      <c r="S5510" s="27" t="str">
        <f>IFERROR(_xlfn.XLOOKUP($B5510,'Ownership Metrics'!$A:$A,'Ownership Metrics'!$H:$H),"")</f>
        <v>Mayoritas</v>
      </c>
      <c r="T5510" s="27" t="str">
        <f>IFERROR(_xlfn.XLOOKUP($B5510,'Ownership Metrics'!$A:$A,'Ownership Metrics'!$I:$I),"")</f>
        <v>Tinggi</v>
      </c>
      <c r="U5510" s="27">
        <f>IF(COUNTIFS($B$2:$B5510,$B5510,$D$2:$D5510,$D5510)=1,1,0)</f>
        <v>1</v>
      </c>
      <c r="V5510" s="27">
        <f t="shared" si="259"/>
        <v>4.4000000000000004</v>
      </c>
      <c r="W5510" s="27">
        <f t="shared" si="260"/>
        <v>3</v>
      </c>
      <c r="X5510" s="27">
        <f t="shared" si="258"/>
        <v>4.3999994490000001</v>
      </c>
    </row>
    <row r="5511" spans="1:24" x14ac:dyDescent="0.25">
      <c r="A5511" s="26">
        <v>46265</v>
      </c>
      <c r="B5511" s="27" t="s">
        <v>10882</v>
      </c>
      <c r="C5511" s="27" t="s">
        <v>5655</v>
      </c>
      <c r="D5511" s="27" t="s">
        <v>939</v>
      </c>
      <c r="E5511" s="27" t="s">
        <v>26</v>
      </c>
      <c r="F5511" s="27" t="s">
        <v>32</v>
      </c>
      <c r="G5511" s="27"/>
      <c r="H5511" s="27" t="s">
        <v>940</v>
      </c>
      <c r="I5511" s="28">
        <v>165271400</v>
      </c>
      <c r="J5511" s="28">
        <v>0</v>
      </c>
      <c r="K5511" s="28">
        <v>165271400</v>
      </c>
      <c r="L5511" s="29">
        <v>2.4300000000000002</v>
      </c>
      <c r="M5511" s="29">
        <f>IFERROR(_xlfn.XLOOKUP($B5511,'Ownership Metrics'!$A:$A,'Ownership Metrics'!$B:$B),"")</f>
        <v>9.8000000000000007</v>
      </c>
      <c r="N5511" s="28">
        <f>IFERROR(_xlfn.XLOOKUP($B5511,'Ownership Metrics'!$A:$A,'Ownership Metrics'!$C:$C),"")</f>
        <v>4854</v>
      </c>
      <c r="O5511" s="29">
        <f>IFERROR(_xlfn.XLOOKUP($B5511,'Ownership Metrics'!$A:$A,'Ownership Metrics'!$D:$D),"")</f>
        <v>68.819999999999993</v>
      </c>
      <c r="P5511" s="29">
        <f>IFERROR(_xlfn.XLOOKUP($B5511,'Ownership Metrics'!$A:$A,'Ownership Metrics'!$E:$E),"")</f>
        <v>82.31</v>
      </c>
      <c r="Q5511" s="30">
        <f>IFERROR(_xlfn.XLOOKUP($B5511,'Ownership Metrics'!$A:$A,'Ownership Metrics'!$F:$F),"")</f>
        <v>7</v>
      </c>
      <c r="R5511" s="30">
        <f>IFERROR(_xlfn.XLOOKUP($B5511,'Ownership Metrics'!$A:$A,'Ownership Metrics'!$G:$G),"")</f>
        <v>64</v>
      </c>
      <c r="S5511" s="27" t="str">
        <f>IFERROR(_xlfn.XLOOKUP($B5511,'Ownership Metrics'!$A:$A,'Ownership Metrics'!$H:$H),"")</f>
        <v>Mayoritas</v>
      </c>
      <c r="T5511" s="27" t="str">
        <f>IFERROR(_xlfn.XLOOKUP($B5511,'Ownership Metrics'!$A:$A,'Ownership Metrics'!$I:$I),"")</f>
        <v>Tinggi</v>
      </c>
      <c r="U5511" s="27">
        <f>IF(COUNTIFS($B$2:$B5511,$B5511,$D$2:$D5511,$D5511)=1,1,0)</f>
        <v>1</v>
      </c>
      <c r="V5511" s="27">
        <f t="shared" si="259"/>
        <v>2.4300000000000002</v>
      </c>
      <c r="W5511" s="27">
        <f t="shared" si="260"/>
        <v>4</v>
      </c>
      <c r="X5511" s="27">
        <f t="shared" si="258"/>
        <v>2.4299994489000003</v>
      </c>
    </row>
    <row r="5512" spans="1:24" x14ac:dyDescent="0.25">
      <c r="A5512" s="26">
        <v>46265</v>
      </c>
      <c r="B5512" s="27" t="s">
        <v>10882</v>
      </c>
      <c r="C5512" s="27" t="s">
        <v>5655</v>
      </c>
      <c r="D5512" s="27" t="s">
        <v>1003</v>
      </c>
      <c r="E5512" s="27" t="s">
        <v>26</v>
      </c>
      <c r="F5512" s="27" t="s">
        <v>32</v>
      </c>
      <c r="G5512" s="27"/>
      <c r="H5512" s="27" t="s">
        <v>64</v>
      </c>
      <c r="I5512" s="28">
        <v>118694200</v>
      </c>
      <c r="J5512" s="28">
        <v>0</v>
      </c>
      <c r="K5512" s="28">
        <v>118694200</v>
      </c>
      <c r="L5512" s="29">
        <v>1.74</v>
      </c>
      <c r="M5512" s="29">
        <f>IFERROR(_xlfn.XLOOKUP($B5512,'Ownership Metrics'!$A:$A,'Ownership Metrics'!$B:$B),"")</f>
        <v>9.8000000000000007</v>
      </c>
      <c r="N5512" s="28">
        <f>IFERROR(_xlfn.XLOOKUP($B5512,'Ownership Metrics'!$A:$A,'Ownership Metrics'!$C:$C),"")</f>
        <v>4854</v>
      </c>
      <c r="O5512" s="29">
        <f>IFERROR(_xlfn.XLOOKUP($B5512,'Ownership Metrics'!$A:$A,'Ownership Metrics'!$D:$D),"")</f>
        <v>68.819999999999993</v>
      </c>
      <c r="P5512" s="29">
        <f>IFERROR(_xlfn.XLOOKUP($B5512,'Ownership Metrics'!$A:$A,'Ownership Metrics'!$E:$E),"")</f>
        <v>82.31</v>
      </c>
      <c r="Q5512" s="30">
        <f>IFERROR(_xlfn.XLOOKUP($B5512,'Ownership Metrics'!$A:$A,'Ownership Metrics'!$F:$F),"")</f>
        <v>7</v>
      </c>
      <c r="R5512" s="30">
        <f>IFERROR(_xlfn.XLOOKUP($B5512,'Ownership Metrics'!$A:$A,'Ownership Metrics'!$G:$G),"")</f>
        <v>64</v>
      </c>
      <c r="S5512" s="27" t="str">
        <f>IFERROR(_xlfn.XLOOKUP($B5512,'Ownership Metrics'!$A:$A,'Ownership Metrics'!$H:$H),"")</f>
        <v>Mayoritas</v>
      </c>
      <c r="T5512" s="27" t="str">
        <f>IFERROR(_xlfn.XLOOKUP($B5512,'Ownership Metrics'!$A:$A,'Ownership Metrics'!$I:$I),"")</f>
        <v>Tinggi</v>
      </c>
      <c r="U5512" s="27">
        <f>IF(COUNTIFS($B$2:$B5512,$B5512,$D$2:$D5512,$D5512)=1,1,0)</f>
        <v>1</v>
      </c>
      <c r="V5512" s="27">
        <f t="shared" si="259"/>
        <v>1.74</v>
      </c>
      <c r="W5512" s="27">
        <f t="shared" si="260"/>
        <v>6</v>
      </c>
      <c r="X5512" s="27">
        <f t="shared" si="258"/>
        <v>1.7399994487999999</v>
      </c>
    </row>
    <row r="5513" spans="1:24" x14ac:dyDescent="0.25">
      <c r="A5513" s="26">
        <v>46265</v>
      </c>
      <c r="B5513" s="27" t="s">
        <v>10882</v>
      </c>
      <c r="C5513" s="27" t="s">
        <v>5655</v>
      </c>
      <c r="D5513" s="27" t="s">
        <v>5657</v>
      </c>
      <c r="E5513" s="27" t="s">
        <v>35</v>
      </c>
      <c r="F5513" s="27" t="s">
        <v>23</v>
      </c>
      <c r="G5513" s="27" t="s">
        <v>36</v>
      </c>
      <c r="H5513" s="27" t="s">
        <v>24</v>
      </c>
      <c r="I5513" s="28">
        <v>4688967382</v>
      </c>
      <c r="J5513" s="28">
        <v>0</v>
      </c>
      <c r="K5513" s="28">
        <v>4688967382</v>
      </c>
      <c r="L5513" s="29">
        <v>68.819999999999993</v>
      </c>
      <c r="M5513" s="29">
        <f>IFERROR(_xlfn.XLOOKUP($B5513,'Ownership Metrics'!$A:$A,'Ownership Metrics'!$B:$B),"")</f>
        <v>9.8000000000000007</v>
      </c>
      <c r="N5513" s="28">
        <f>IFERROR(_xlfn.XLOOKUP($B5513,'Ownership Metrics'!$A:$A,'Ownership Metrics'!$C:$C),"")</f>
        <v>4854</v>
      </c>
      <c r="O5513" s="29">
        <f>IFERROR(_xlfn.XLOOKUP($B5513,'Ownership Metrics'!$A:$A,'Ownership Metrics'!$D:$D),"")</f>
        <v>68.819999999999993</v>
      </c>
      <c r="P5513" s="29">
        <f>IFERROR(_xlfn.XLOOKUP($B5513,'Ownership Metrics'!$A:$A,'Ownership Metrics'!$E:$E),"")</f>
        <v>82.31</v>
      </c>
      <c r="Q5513" s="30">
        <f>IFERROR(_xlfn.XLOOKUP($B5513,'Ownership Metrics'!$A:$A,'Ownership Metrics'!$F:$F),"")</f>
        <v>7</v>
      </c>
      <c r="R5513" s="30">
        <f>IFERROR(_xlfn.XLOOKUP($B5513,'Ownership Metrics'!$A:$A,'Ownership Metrics'!$G:$G),"")</f>
        <v>64</v>
      </c>
      <c r="S5513" s="27" t="str">
        <f>IFERROR(_xlfn.XLOOKUP($B5513,'Ownership Metrics'!$A:$A,'Ownership Metrics'!$H:$H),"")</f>
        <v>Mayoritas</v>
      </c>
      <c r="T5513" s="27" t="str">
        <f>IFERROR(_xlfn.XLOOKUP($B5513,'Ownership Metrics'!$A:$A,'Ownership Metrics'!$I:$I),"")</f>
        <v>Tinggi</v>
      </c>
      <c r="U5513" s="27">
        <f>IF(COUNTIFS($B$2:$B5513,$B5513,$D$2:$D5513,$D5513)=1,1,0)</f>
        <v>1</v>
      </c>
      <c r="V5513" s="27">
        <f t="shared" si="259"/>
        <v>68.819999999999993</v>
      </c>
      <c r="W5513" s="27">
        <f t="shared" si="260"/>
        <v>1</v>
      </c>
      <c r="X5513" s="27">
        <f t="shared" si="258"/>
        <v>68.819999448699988</v>
      </c>
    </row>
    <row r="5514" spans="1:24" x14ac:dyDescent="0.25">
      <c r="A5514" s="26">
        <v>46265</v>
      </c>
      <c r="B5514" s="27" t="s">
        <v>10882</v>
      </c>
      <c r="C5514" s="27" t="s">
        <v>5655</v>
      </c>
      <c r="D5514" s="27" t="s">
        <v>147</v>
      </c>
      <c r="E5514" s="27" t="s">
        <v>67</v>
      </c>
      <c r="F5514" s="27" t="s">
        <v>32</v>
      </c>
      <c r="G5514" s="27"/>
      <c r="H5514" s="27" t="s">
        <v>64</v>
      </c>
      <c r="I5514" s="28">
        <v>150425500</v>
      </c>
      <c r="J5514" s="28">
        <v>0</v>
      </c>
      <c r="K5514" s="28">
        <v>150425500</v>
      </c>
      <c r="L5514" s="29">
        <v>2.21</v>
      </c>
      <c r="M5514" s="29">
        <f>IFERROR(_xlfn.XLOOKUP($B5514,'Ownership Metrics'!$A:$A,'Ownership Metrics'!$B:$B),"")</f>
        <v>9.8000000000000007</v>
      </c>
      <c r="N5514" s="28">
        <f>IFERROR(_xlfn.XLOOKUP($B5514,'Ownership Metrics'!$A:$A,'Ownership Metrics'!$C:$C),"")</f>
        <v>4854</v>
      </c>
      <c r="O5514" s="29">
        <f>IFERROR(_xlfn.XLOOKUP($B5514,'Ownership Metrics'!$A:$A,'Ownership Metrics'!$D:$D),"")</f>
        <v>68.819999999999993</v>
      </c>
      <c r="P5514" s="29">
        <f>IFERROR(_xlfn.XLOOKUP($B5514,'Ownership Metrics'!$A:$A,'Ownership Metrics'!$E:$E),"")</f>
        <v>82.31</v>
      </c>
      <c r="Q5514" s="30">
        <f>IFERROR(_xlfn.XLOOKUP($B5514,'Ownership Metrics'!$A:$A,'Ownership Metrics'!$F:$F),"")</f>
        <v>7</v>
      </c>
      <c r="R5514" s="30">
        <f>IFERROR(_xlfn.XLOOKUP($B5514,'Ownership Metrics'!$A:$A,'Ownership Metrics'!$G:$G),"")</f>
        <v>64</v>
      </c>
      <c r="S5514" s="27" t="str">
        <f>IFERROR(_xlfn.XLOOKUP($B5514,'Ownership Metrics'!$A:$A,'Ownership Metrics'!$H:$H),"")</f>
        <v>Mayoritas</v>
      </c>
      <c r="T5514" s="27" t="str">
        <f>IFERROR(_xlfn.XLOOKUP($B5514,'Ownership Metrics'!$A:$A,'Ownership Metrics'!$I:$I),"")</f>
        <v>Tinggi</v>
      </c>
      <c r="U5514" s="27">
        <f>IF(COUNTIFS($B$2:$B5514,$B5514,$D$2:$D5514,$D5514)=1,1,0)</f>
        <v>1</v>
      </c>
      <c r="V5514" s="27">
        <f t="shared" si="259"/>
        <v>2.21</v>
      </c>
      <c r="W5514" s="27">
        <f t="shared" si="260"/>
        <v>5</v>
      </c>
      <c r="X5514" s="27">
        <f t="shared" si="258"/>
        <v>2.2099994486000001</v>
      </c>
    </row>
    <row r="5515" spans="1:24" x14ac:dyDescent="0.25">
      <c r="A5515" s="26">
        <v>46265</v>
      </c>
      <c r="B5515" s="27" t="s">
        <v>10883</v>
      </c>
      <c r="C5515" s="27" t="s">
        <v>5659</v>
      </c>
      <c r="D5515" s="27" t="s">
        <v>5660</v>
      </c>
      <c r="E5515" s="27" t="s">
        <v>83</v>
      </c>
      <c r="F5515" s="27" t="s">
        <v>23</v>
      </c>
      <c r="G5515" s="27"/>
      <c r="H5515" s="27" t="s">
        <v>24</v>
      </c>
      <c r="I5515" s="28">
        <v>1125000000</v>
      </c>
      <c r="J5515" s="28">
        <v>0</v>
      </c>
      <c r="K5515" s="28">
        <v>1125000000</v>
      </c>
      <c r="L5515" s="29">
        <v>35.96</v>
      </c>
      <c r="M5515" s="29">
        <f>IFERROR(_xlfn.XLOOKUP($B5515,'Ownership Metrics'!$A:$A,'Ownership Metrics'!$B:$B),"")</f>
        <v>34.54</v>
      </c>
      <c r="N5515" s="28">
        <f>IFERROR(_xlfn.XLOOKUP($B5515,'Ownership Metrics'!$A:$A,'Ownership Metrics'!$C:$C),"")</f>
        <v>1405</v>
      </c>
      <c r="O5515" s="29">
        <f>IFERROR(_xlfn.XLOOKUP($B5515,'Ownership Metrics'!$A:$A,'Ownership Metrics'!$D:$D),"")</f>
        <v>35.96</v>
      </c>
      <c r="P5515" s="29">
        <f>IFERROR(_xlfn.XLOOKUP($B5515,'Ownership Metrics'!$A:$A,'Ownership Metrics'!$E:$E),"")</f>
        <v>46.34</v>
      </c>
      <c r="Q5515" s="30">
        <f>IFERROR(_xlfn.XLOOKUP($B5515,'Ownership Metrics'!$A:$A,'Ownership Metrics'!$F:$F),"")</f>
        <v>11</v>
      </c>
      <c r="R5515" s="30">
        <f>IFERROR(_xlfn.XLOOKUP($B5515,'Ownership Metrics'!$A:$A,'Ownership Metrics'!$G:$G),"")</f>
        <v>32</v>
      </c>
      <c r="S5515" s="27" t="str">
        <f>IFERROR(_xlfn.XLOOKUP($B5515,'Ownership Metrics'!$A:$A,'Ownership Metrics'!$H:$H),"")</f>
        <v>Moderat</v>
      </c>
      <c r="T5515" s="27" t="str">
        <f>IFERROR(_xlfn.XLOOKUP($B5515,'Ownership Metrics'!$A:$A,'Ownership Metrics'!$I:$I),"")</f>
        <v>Sedang</v>
      </c>
      <c r="U5515" s="27">
        <f>IF(COUNTIFS($B$2:$B5515,$B5515,$D$2:$D5515,$D5515)=1,1,0)</f>
        <v>1</v>
      </c>
      <c r="V5515" s="27">
        <f t="shared" si="259"/>
        <v>35.96</v>
      </c>
      <c r="W5515" s="27">
        <f t="shared" si="260"/>
        <v>1</v>
      </c>
      <c r="X5515" s="27">
        <f t="shared" si="258"/>
        <v>35.9599994485</v>
      </c>
    </row>
    <row r="5516" spans="1:24" x14ac:dyDescent="0.25">
      <c r="A5516" s="26">
        <v>46265</v>
      </c>
      <c r="B5516" s="27" t="s">
        <v>10883</v>
      </c>
      <c r="C5516" s="27" t="s">
        <v>5659</v>
      </c>
      <c r="D5516" s="27" t="s">
        <v>2740</v>
      </c>
      <c r="E5516" s="27" t="s">
        <v>35</v>
      </c>
      <c r="F5516" s="27" t="s">
        <v>23</v>
      </c>
      <c r="G5516" s="27" t="s">
        <v>36</v>
      </c>
      <c r="H5516" s="27" t="s">
        <v>24</v>
      </c>
      <c r="I5516" s="28">
        <v>170732200</v>
      </c>
      <c r="J5516" s="28">
        <v>0</v>
      </c>
      <c r="K5516" s="28">
        <v>170732200</v>
      </c>
      <c r="L5516" s="29">
        <v>5.46</v>
      </c>
      <c r="M5516" s="29">
        <f>IFERROR(_xlfn.XLOOKUP($B5516,'Ownership Metrics'!$A:$A,'Ownership Metrics'!$B:$B),"")</f>
        <v>34.54</v>
      </c>
      <c r="N5516" s="28">
        <f>IFERROR(_xlfn.XLOOKUP($B5516,'Ownership Metrics'!$A:$A,'Ownership Metrics'!$C:$C),"")</f>
        <v>1405</v>
      </c>
      <c r="O5516" s="29">
        <f>IFERROR(_xlfn.XLOOKUP($B5516,'Ownership Metrics'!$A:$A,'Ownership Metrics'!$D:$D),"")</f>
        <v>35.96</v>
      </c>
      <c r="P5516" s="29">
        <f>IFERROR(_xlfn.XLOOKUP($B5516,'Ownership Metrics'!$A:$A,'Ownership Metrics'!$E:$E),"")</f>
        <v>46.34</v>
      </c>
      <c r="Q5516" s="30">
        <f>IFERROR(_xlfn.XLOOKUP($B5516,'Ownership Metrics'!$A:$A,'Ownership Metrics'!$F:$F),"")</f>
        <v>11</v>
      </c>
      <c r="R5516" s="30">
        <f>IFERROR(_xlfn.XLOOKUP($B5516,'Ownership Metrics'!$A:$A,'Ownership Metrics'!$G:$G),"")</f>
        <v>32</v>
      </c>
      <c r="S5516" s="27" t="str">
        <f>IFERROR(_xlfn.XLOOKUP($B5516,'Ownership Metrics'!$A:$A,'Ownership Metrics'!$H:$H),"")</f>
        <v>Moderat</v>
      </c>
      <c r="T5516" s="27" t="str">
        <f>IFERROR(_xlfn.XLOOKUP($B5516,'Ownership Metrics'!$A:$A,'Ownership Metrics'!$I:$I),"")</f>
        <v>Sedang</v>
      </c>
      <c r="U5516" s="27">
        <f>IF(COUNTIFS($B$2:$B5516,$B5516,$D$2:$D5516,$D5516)=1,1,0)</f>
        <v>1</v>
      </c>
      <c r="V5516" s="27">
        <f t="shared" si="259"/>
        <v>5.46</v>
      </c>
      <c r="W5516" s="27">
        <f t="shared" si="260"/>
        <v>2</v>
      </c>
      <c r="X5516" s="27">
        <f t="shared" si="258"/>
        <v>5.4599994483999996</v>
      </c>
    </row>
    <row r="5517" spans="1:24" x14ac:dyDescent="0.25">
      <c r="A5517" s="26">
        <v>46265</v>
      </c>
      <c r="B5517" s="27" t="s">
        <v>10883</v>
      </c>
      <c r="C5517" s="27" t="s">
        <v>5659</v>
      </c>
      <c r="D5517" s="27" t="s">
        <v>5661</v>
      </c>
      <c r="E5517" s="27" t="s">
        <v>35</v>
      </c>
      <c r="F5517" s="27" t="s">
        <v>23</v>
      </c>
      <c r="G5517" s="27" t="s">
        <v>36</v>
      </c>
      <c r="H5517" s="27" t="s">
        <v>24</v>
      </c>
      <c r="I5517" s="28">
        <v>36000000</v>
      </c>
      <c r="J5517" s="28">
        <v>0</v>
      </c>
      <c r="K5517" s="28">
        <v>36000000</v>
      </c>
      <c r="L5517" s="29">
        <v>1.1499999999999999</v>
      </c>
      <c r="M5517" s="29">
        <f>IFERROR(_xlfn.XLOOKUP($B5517,'Ownership Metrics'!$A:$A,'Ownership Metrics'!$B:$B),"")</f>
        <v>34.54</v>
      </c>
      <c r="N5517" s="28">
        <f>IFERROR(_xlfn.XLOOKUP($B5517,'Ownership Metrics'!$A:$A,'Ownership Metrics'!$C:$C),"")</f>
        <v>1405</v>
      </c>
      <c r="O5517" s="29">
        <f>IFERROR(_xlfn.XLOOKUP($B5517,'Ownership Metrics'!$A:$A,'Ownership Metrics'!$D:$D),"")</f>
        <v>35.96</v>
      </c>
      <c r="P5517" s="29">
        <f>IFERROR(_xlfn.XLOOKUP($B5517,'Ownership Metrics'!$A:$A,'Ownership Metrics'!$E:$E),"")</f>
        <v>46.34</v>
      </c>
      <c r="Q5517" s="30">
        <f>IFERROR(_xlfn.XLOOKUP($B5517,'Ownership Metrics'!$A:$A,'Ownership Metrics'!$F:$F),"")</f>
        <v>11</v>
      </c>
      <c r="R5517" s="30">
        <f>IFERROR(_xlfn.XLOOKUP($B5517,'Ownership Metrics'!$A:$A,'Ownership Metrics'!$G:$G),"")</f>
        <v>32</v>
      </c>
      <c r="S5517" s="27" t="str">
        <f>IFERROR(_xlfn.XLOOKUP($B5517,'Ownership Metrics'!$A:$A,'Ownership Metrics'!$H:$H),"")</f>
        <v>Moderat</v>
      </c>
      <c r="T5517" s="27" t="str">
        <f>IFERROR(_xlfn.XLOOKUP($B5517,'Ownership Metrics'!$A:$A,'Ownership Metrics'!$I:$I),"")</f>
        <v>Sedang</v>
      </c>
      <c r="U5517" s="27">
        <f>IF(COUNTIFS($B$2:$B5517,$B5517,$D$2:$D5517,$D5517)=1,1,0)</f>
        <v>1</v>
      </c>
      <c r="V5517" s="27">
        <f t="shared" si="259"/>
        <v>1.1499999999999999</v>
      </c>
      <c r="W5517" s="27">
        <f t="shared" si="260"/>
        <v>10</v>
      </c>
      <c r="X5517" s="27">
        <f t="shared" si="258"/>
        <v>1.1499994483</v>
      </c>
    </row>
    <row r="5518" spans="1:24" x14ac:dyDescent="0.25">
      <c r="A5518" s="26">
        <v>46265</v>
      </c>
      <c r="B5518" s="27" t="s">
        <v>10883</v>
      </c>
      <c r="C5518" s="27" t="s">
        <v>5659</v>
      </c>
      <c r="D5518" s="27" t="s">
        <v>5662</v>
      </c>
      <c r="E5518" s="27" t="s">
        <v>35</v>
      </c>
      <c r="F5518" s="27" t="s">
        <v>23</v>
      </c>
      <c r="G5518" s="27" t="s">
        <v>36</v>
      </c>
      <c r="H5518" s="27" t="s">
        <v>24</v>
      </c>
      <c r="I5518" s="28">
        <v>118871600</v>
      </c>
      <c r="J5518" s="28">
        <v>0</v>
      </c>
      <c r="K5518" s="28">
        <v>118871600</v>
      </c>
      <c r="L5518" s="29">
        <v>3.8</v>
      </c>
      <c r="M5518" s="29">
        <f>IFERROR(_xlfn.XLOOKUP($B5518,'Ownership Metrics'!$A:$A,'Ownership Metrics'!$B:$B),"")</f>
        <v>34.54</v>
      </c>
      <c r="N5518" s="28">
        <f>IFERROR(_xlfn.XLOOKUP($B5518,'Ownership Metrics'!$A:$A,'Ownership Metrics'!$C:$C),"")</f>
        <v>1405</v>
      </c>
      <c r="O5518" s="29">
        <f>IFERROR(_xlfn.XLOOKUP($B5518,'Ownership Metrics'!$A:$A,'Ownership Metrics'!$D:$D),"")</f>
        <v>35.96</v>
      </c>
      <c r="P5518" s="29">
        <f>IFERROR(_xlfn.XLOOKUP($B5518,'Ownership Metrics'!$A:$A,'Ownership Metrics'!$E:$E),"")</f>
        <v>46.34</v>
      </c>
      <c r="Q5518" s="30">
        <f>IFERROR(_xlfn.XLOOKUP($B5518,'Ownership Metrics'!$A:$A,'Ownership Metrics'!$F:$F),"")</f>
        <v>11</v>
      </c>
      <c r="R5518" s="30">
        <f>IFERROR(_xlfn.XLOOKUP($B5518,'Ownership Metrics'!$A:$A,'Ownership Metrics'!$G:$G),"")</f>
        <v>32</v>
      </c>
      <c r="S5518" s="27" t="str">
        <f>IFERROR(_xlfn.XLOOKUP($B5518,'Ownership Metrics'!$A:$A,'Ownership Metrics'!$H:$H),"")</f>
        <v>Moderat</v>
      </c>
      <c r="T5518" s="27" t="str">
        <f>IFERROR(_xlfn.XLOOKUP($B5518,'Ownership Metrics'!$A:$A,'Ownership Metrics'!$I:$I),"")</f>
        <v>Sedang</v>
      </c>
      <c r="U5518" s="27">
        <f>IF(COUNTIFS($B$2:$B5518,$B5518,$D$2:$D5518,$D5518)=1,1,0)</f>
        <v>1</v>
      </c>
      <c r="V5518" s="27">
        <f t="shared" si="259"/>
        <v>3.8</v>
      </c>
      <c r="W5518" s="27">
        <f t="shared" si="260"/>
        <v>5</v>
      </c>
      <c r="X5518" s="27">
        <f t="shared" si="258"/>
        <v>3.7999994481999999</v>
      </c>
    </row>
    <row r="5519" spans="1:24" x14ac:dyDescent="0.25">
      <c r="A5519" s="26">
        <v>46265</v>
      </c>
      <c r="B5519" s="27" t="s">
        <v>10883</v>
      </c>
      <c r="C5519" s="27" t="s">
        <v>5659</v>
      </c>
      <c r="D5519" s="27" t="s">
        <v>548</v>
      </c>
      <c r="E5519" s="27" t="s">
        <v>35</v>
      </c>
      <c r="F5519" s="27" t="s">
        <v>23</v>
      </c>
      <c r="G5519" s="27" t="s">
        <v>36</v>
      </c>
      <c r="H5519" s="27" t="s">
        <v>24</v>
      </c>
      <c r="I5519" s="28">
        <v>69601600</v>
      </c>
      <c r="J5519" s="28">
        <v>0</v>
      </c>
      <c r="K5519" s="28">
        <v>69601600</v>
      </c>
      <c r="L5519" s="29">
        <v>2.23</v>
      </c>
      <c r="M5519" s="29">
        <f>IFERROR(_xlfn.XLOOKUP($B5519,'Ownership Metrics'!$A:$A,'Ownership Metrics'!$B:$B),"")</f>
        <v>34.54</v>
      </c>
      <c r="N5519" s="28">
        <f>IFERROR(_xlfn.XLOOKUP($B5519,'Ownership Metrics'!$A:$A,'Ownership Metrics'!$C:$C),"")</f>
        <v>1405</v>
      </c>
      <c r="O5519" s="29">
        <f>IFERROR(_xlfn.XLOOKUP($B5519,'Ownership Metrics'!$A:$A,'Ownership Metrics'!$D:$D),"")</f>
        <v>35.96</v>
      </c>
      <c r="P5519" s="29">
        <f>IFERROR(_xlfn.XLOOKUP($B5519,'Ownership Metrics'!$A:$A,'Ownership Metrics'!$E:$E),"")</f>
        <v>46.34</v>
      </c>
      <c r="Q5519" s="30">
        <f>IFERROR(_xlfn.XLOOKUP($B5519,'Ownership Metrics'!$A:$A,'Ownership Metrics'!$F:$F),"")</f>
        <v>11</v>
      </c>
      <c r="R5519" s="30">
        <f>IFERROR(_xlfn.XLOOKUP($B5519,'Ownership Metrics'!$A:$A,'Ownership Metrics'!$G:$G),"")</f>
        <v>32</v>
      </c>
      <c r="S5519" s="27" t="str">
        <f>IFERROR(_xlfn.XLOOKUP($B5519,'Ownership Metrics'!$A:$A,'Ownership Metrics'!$H:$H),"")</f>
        <v>Moderat</v>
      </c>
      <c r="T5519" s="27" t="str">
        <f>IFERROR(_xlfn.XLOOKUP($B5519,'Ownership Metrics'!$A:$A,'Ownership Metrics'!$I:$I),"")</f>
        <v>Sedang</v>
      </c>
      <c r="U5519" s="27">
        <f>IF(COUNTIFS($B$2:$B5519,$B5519,$D$2:$D5519,$D5519)=1,1,0)</f>
        <v>1</v>
      </c>
      <c r="V5519" s="27">
        <f t="shared" si="259"/>
        <v>2.23</v>
      </c>
      <c r="W5519" s="27">
        <f t="shared" si="260"/>
        <v>7</v>
      </c>
      <c r="X5519" s="27">
        <f t="shared" si="258"/>
        <v>2.2299994481000001</v>
      </c>
    </row>
    <row r="5520" spans="1:24" x14ac:dyDescent="0.25">
      <c r="A5520" s="26">
        <v>46265</v>
      </c>
      <c r="B5520" s="27" t="s">
        <v>10883</v>
      </c>
      <c r="C5520" s="27" t="s">
        <v>5659</v>
      </c>
      <c r="D5520" s="27" t="s">
        <v>2742</v>
      </c>
      <c r="E5520" s="27" t="s">
        <v>35</v>
      </c>
      <c r="F5520" s="27" t="s">
        <v>23</v>
      </c>
      <c r="G5520" s="27" t="s">
        <v>36</v>
      </c>
      <c r="H5520" s="27" t="s">
        <v>24</v>
      </c>
      <c r="I5520" s="28">
        <v>135041657</v>
      </c>
      <c r="J5520" s="28">
        <v>0</v>
      </c>
      <c r="K5520" s="28">
        <v>135041657</v>
      </c>
      <c r="L5520" s="29">
        <v>4.32</v>
      </c>
      <c r="M5520" s="29">
        <f>IFERROR(_xlfn.XLOOKUP($B5520,'Ownership Metrics'!$A:$A,'Ownership Metrics'!$B:$B),"")</f>
        <v>34.54</v>
      </c>
      <c r="N5520" s="28">
        <f>IFERROR(_xlfn.XLOOKUP($B5520,'Ownership Metrics'!$A:$A,'Ownership Metrics'!$C:$C),"")</f>
        <v>1405</v>
      </c>
      <c r="O5520" s="29">
        <f>IFERROR(_xlfn.XLOOKUP($B5520,'Ownership Metrics'!$A:$A,'Ownership Metrics'!$D:$D),"")</f>
        <v>35.96</v>
      </c>
      <c r="P5520" s="29">
        <f>IFERROR(_xlfn.XLOOKUP($B5520,'Ownership Metrics'!$A:$A,'Ownership Metrics'!$E:$E),"")</f>
        <v>46.34</v>
      </c>
      <c r="Q5520" s="30">
        <f>IFERROR(_xlfn.XLOOKUP($B5520,'Ownership Metrics'!$A:$A,'Ownership Metrics'!$F:$F),"")</f>
        <v>11</v>
      </c>
      <c r="R5520" s="30">
        <f>IFERROR(_xlfn.XLOOKUP($B5520,'Ownership Metrics'!$A:$A,'Ownership Metrics'!$G:$G),"")</f>
        <v>32</v>
      </c>
      <c r="S5520" s="27" t="str">
        <f>IFERROR(_xlfn.XLOOKUP($B5520,'Ownership Metrics'!$A:$A,'Ownership Metrics'!$H:$H),"")</f>
        <v>Moderat</v>
      </c>
      <c r="T5520" s="27" t="str">
        <f>IFERROR(_xlfn.XLOOKUP($B5520,'Ownership Metrics'!$A:$A,'Ownership Metrics'!$I:$I),"")</f>
        <v>Sedang</v>
      </c>
      <c r="U5520" s="27">
        <f>IF(COUNTIFS($B$2:$B5520,$B5520,$D$2:$D5520,$D5520)=1,1,0)</f>
        <v>1</v>
      </c>
      <c r="V5520" s="27">
        <f t="shared" si="259"/>
        <v>4.32</v>
      </c>
      <c r="W5520" s="27">
        <f t="shared" si="260"/>
        <v>4</v>
      </c>
      <c r="X5520" s="27">
        <f t="shared" si="258"/>
        <v>4.3199994479999999</v>
      </c>
    </row>
    <row r="5521" spans="1:24" x14ac:dyDescent="0.25">
      <c r="A5521" s="26">
        <v>46265</v>
      </c>
      <c r="B5521" s="27" t="s">
        <v>10883</v>
      </c>
      <c r="C5521" s="27" t="s">
        <v>5659</v>
      </c>
      <c r="D5521" s="27" t="s">
        <v>5663</v>
      </c>
      <c r="E5521" s="27" t="s">
        <v>35</v>
      </c>
      <c r="F5521" s="27" t="s">
        <v>23</v>
      </c>
      <c r="G5521" s="27" t="s">
        <v>36</v>
      </c>
      <c r="H5521" s="27" t="s">
        <v>24</v>
      </c>
      <c r="I5521" s="28">
        <v>55050000</v>
      </c>
      <c r="J5521" s="28">
        <v>0</v>
      </c>
      <c r="K5521" s="28">
        <v>55050000</v>
      </c>
      <c r="L5521" s="29">
        <v>1.76</v>
      </c>
      <c r="M5521" s="29">
        <f>IFERROR(_xlfn.XLOOKUP($B5521,'Ownership Metrics'!$A:$A,'Ownership Metrics'!$B:$B),"")</f>
        <v>34.54</v>
      </c>
      <c r="N5521" s="28">
        <f>IFERROR(_xlfn.XLOOKUP($B5521,'Ownership Metrics'!$A:$A,'Ownership Metrics'!$C:$C),"")</f>
        <v>1405</v>
      </c>
      <c r="O5521" s="29">
        <f>IFERROR(_xlfn.XLOOKUP($B5521,'Ownership Metrics'!$A:$A,'Ownership Metrics'!$D:$D),"")</f>
        <v>35.96</v>
      </c>
      <c r="P5521" s="29">
        <f>IFERROR(_xlfn.XLOOKUP($B5521,'Ownership Metrics'!$A:$A,'Ownership Metrics'!$E:$E),"")</f>
        <v>46.34</v>
      </c>
      <c r="Q5521" s="30">
        <f>IFERROR(_xlfn.XLOOKUP($B5521,'Ownership Metrics'!$A:$A,'Ownership Metrics'!$F:$F),"")</f>
        <v>11</v>
      </c>
      <c r="R5521" s="30">
        <f>IFERROR(_xlfn.XLOOKUP($B5521,'Ownership Metrics'!$A:$A,'Ownership Metrics'!$G:$G),"")</f>
        <v>32</v>
      </c>
      <c r="S5521" s="27" t="str">
        <f>IFERROR(_xlfn.XLOOKUP($B5521,'Ownership Metrics'!$A:$A,'Ownership Metrics'!$H:$H),"")</f>
        <v>Moderat</v>
      </c>
      <c r="T5521" s="27" t="str">
        <f>IFERROR(_xlfn.XLOOKUP($B5521,'Ownership Metrics'!$A:$A,'Ownership Metrics'!$I:$I),"")</f>
        <v>Sedang</v>
      </c>
      <c r="U5521" s="27">
        <f>IF(COUNTIFS($B$2:$B5521,$B5521,$D$2:$D5521,$D5521)=1,1,0)</f>
        <v>1</v>
      </c>
      <c r="V5521" s="27">
        <f t="shared" si="259"/>
        <v>1.76</v>
      </c>
      <c r="W5521" s="27">
        <f t="shared" si="260"/>
        <v>8</v>
      </c>
      <c r="X5521" s="27">
        <f t="shared" si="258"/>
        <v>1.7599994479000001</v>
      </c>
    </row>
    <row r="5522" spans="1:24" x14ac:dyDescent="0.25">
      <c r="A5522" s="26">
        <v>46265</v>
      </c>
      <c r="B5522" s="27" t="s">
        <v>10883</v>
      </c>
      <c r="C5522" s="27" t="s">
        <v>5659</v>
      </c>
      <c r="D5522" s="27" t="s">
        <v>5664</v>
      </c>
      <c r="E5522" s="27" t="s">
        <v>35</v>
      </c>
      <c r="F5522" s="27" t="s">
        <v>23</v>
      </c>
      <c r="G5522" s="27" t="s">
        <v>36</v>
      </c>
      <c r="H5522" s="27" t="s">
        <v>24</v>
      </c>
      <c r="I5522" s="28">
        <v>40532400</v>
      </c>
      <c r="J5522" s="28">
        <v>0</v>
      </c>
      <c r="K5522" s="28">
        <v>40532400</v>
      </c>
      <c r="L5522" s="29">
        <v>1.3</v>
      </c>
      <c r="M5522" s="29">
        <f>IFERROR(_xlfn.XLOOKUP($B5522,'Ownership Metrics'!$A:$A,'Ownership Metrics'!$B:$B),"")</f>
        <v>34.54</v>
      </c>
      <c r="N5522" s="28">
        <f>IFERROR(_xlfn.XLOOKUP($B5522,'Ownership Metrics'!$A:$A,'Ownership Metrics'!$C:$C),"")</f>
        <v>1405</v>
      </c>
      <c r="O5522" s="29">
        <f>IFERROR(_xlfn.XLOOKUP($B5522,'Ownership Metrics'!$A:$A,'Ownership Metrics'!$D:$D),"")</f>
        <v>35.96</v>
      </c>
      <c r="P5522" s="29">
        <f>IFERROR(_xlfn.XLOOKUP($B5522,'Ownership Metrics'!$A:$A,'Ownership Metrics'!$E:$E),"")</f>
        <v>46.34</v>
      </c>
      <c r="Q5522" s="30">
        <f>IFERROR(_xlfn.XLOOKUP($B5522,'Ownership Metrics'!$A:$A,'Ownership Metrics'!$F:$F),"")</f>
        <v>11</v>
      </c>
      <c r="R5522" s="30">
        <f>IFERROR(_xlfn.XLOOKUP($B5522,'Ownership Metrics'!$A:$A,'Ownership Metrics'!$G:$G),"")</f>
        <v>32</v>
      </c>
      <c r="S5522" s="27" t="str">
        <f>IFERROR(_xlfn.XLOOKUP($B5522,'Ownership Metrics'!$A:$A,'Ownership Metrics'!$H:$H),"")</f>
        <v>Moderat</v>
      </c>
      <c r="T5522" s="27" t="str">
        <f>IFERROR(_xlfn.XLOOKUP($B5522,'Ownership Metrics'!$A:$A,'Ownership Metrics'!$I:$I),"")</f>
        <v>Sedang</v>
      </c>
      <c r="U5522" s="27">
        <f>IF(COUNTIFS($B$2:$B5522,$B5522,$D$2:$D5522,$D5522)=1,1,0)</f>
        <v>1</v>
      </c>
      <c r="V5522" s="27">
        <f t="shared" si="259"/>
        <v>1.3</v>
      </c>
      <c r="W5522" s="27">
        <f t="shared" si="260"/>
        <v>9</v>
      </c>
      <c r="X5522" s="27">
        <f t="shared" si="258"/>
        <v>1.2999994478000001</v>
      </c>
    </row>
    <row r="5523" spans="1:24" x14ac:dyDescent="0.25">
      <c r="A5523" s="26">
        <v>46265</v>
      </c>
      <c r="B5523" s="27" t="s">
        <v>10883</v>
      </c>
      <c r="C5523" s="27" t="s">
        <v>5659</v>
      </c>
      <c r="D5523" s="27" t="s">
        <v>3345</v>
      </c>
      <c r="E5523" s="27" t="s">
        <v>35</v>
      </c>
      <c r="F5523" s="27" t="s">
        <v>23</v>
      </c>
      <c r="G5523" s="27" t="s">
        <v>36</v>
      </c>
      <c r="H5523" s="27" t="s">
        <v>24</v>
      </c>
      <c r="I5523" s="28">
        <v>110384400</v>
      </c>
      <c r="J5523" s="28">
        <v>0</v>
      </c>
      <c r="K5523" s="28">
        <v>110384400</v>
      </c>
      <c r="L5523" s="29">
        <v>3.53</v>
      </c>
      <c r="M5523" s="29">
        <f>IFERROR(_xlfn.XLOOKUP($B5523,'Ownership Metrics'!$A:$A,'Ownership Metrics'!$B:$B),"")</f>
        <v>34.54</v>
      </c>
      <c r="N5523" s="28">
        <f>IFERROR(_xlfn.XLOOKUP($B5523,'Ownership Metrics'!$A:$A,'Ownership Metrics'!$C:$C),"")</f>
        <v>1405</v>
      </c>
      <c r="O5523" s="29">
        <f>IFERROR(_xlfn.XLOOKUP($B5523,'Ownership Metrics'!$A:$A,'Ownership Metrics'!$D:$D),"")</f>
        <v>35.96</v>
      </c>
      <c r="P5523" s="29">
        <f>IFERROR(_xlfn.XLOOKUP($B5523,'Ownership Metrics'!$A:$A,'Ownership Metrics'!$E:$E),"")</f>
        <v>46.34</v>
      </c>
      <c r="Q5523" s="30">
        <f>IFERROR(_xlfn.XLOOKUP($B5523,'Ownership Metrics'!$A:$A,'Ownership Metrics'!$F:$F),"")</f>
        <v>11</v>
      </c>
      <c r="R5523" s="30">
        <f>IFERROR(_xlfn.XLOOKUP($B5523,'Ownership Metrics'!$A:$A,'Ownership Metrics'!$G:$G),"")</f>
        <v>32</v>
      </c>
      <c r="S5523" s="27" t="str">
        <f>IFERROR(_xlfn.XLOOKUP($B5523,'Ownership Metrics'!$A:$A,'Ownership Metrics'!$H:$H),"")</f>
        <v>Moderat</v>
      </c>
      <c r="T5523" s="27" t="str">
        <f>IFERROR(_xlfn.XLOOKUP($B5523,'Ownership Metrics'!$A:$A,'Ownership Metrics'!$I:$I),"")</f>
        <v>Sedang</v>
      </c>
      <c r="U5523" s="27">
        <f>IF(COUNTIFS($B$2:$B5523,$B5523,$D$2:$D5523,$D5523)=1,1,0)</f>
        <v>1</v>
      </c>
      <c r="V5523" s="27">
        <f t="shared" si="259"/>
        <v>3.53</v>
      </c>
      <c r="W5523" s="27">
        <f t="shared" si="260"/>
        <v>6</v>
      </c>
      <c r="X5523" s="27">
        <f t="shared" si="258"/>
        <v>3.5299994476999998</v>
      </c>
    </row>
    <row r="5524" spans="1:24" x14ac:dyDescent="0.25">
      <c r="A5524" s="26">
        <v>46265</v>
      </c>
      <c r="B5524" s="27" t="s">
        <v>10883</v>
      </c>
      <c r="C5524" s="27" t="s">
        <v>5659</v>
      </c>
      <c r="D5524" s="27" t="s">
        <v>3035</v>
      </c>
      <c r="E5524" s="27" t="s">
        <v>35</v>
      </c>
      <c r="F5524" s="27" t="s">
        <v>23</v>
      </c>
      <c r="G5524" s="27" t="s">
        <v>36</v>
      </c>
      <c r="H5524" s="27" t="s">
        <v>24</v>
      </c>
      <c r="I5524" s="28">
        <v>32220800</v>
      </c>
      <c r="J5524" s="28">
        <v>0</v>
      </c>
      <c r="K5524" s="28">
        <v>32220800</v>
      </c>
      <c r="L5524" s="29">
        <v>1.03</v>
      </c>
      <c r="M5524" s="29">
        <f>IFERROR(_xlfn.XLOOKUP($B5524,'Ownership Metrics'!$A:$A,'Ownership Metrics'!$B:$B),"")</f>
        <v>34.54</v>
      </c>
      <c r="N5524" s="28">
        <f>IFERROR(_xlfn.XLOOKUP($B5524,'Ownership Metrics'!$A:$A,'Ownership Metrics'!$C:$C),"")</f>
        <v>1405</v>
      </c>
      <c r="O5524" s="29">
        <f>IFERROR(_xlfn.XLOOKUP($B5524,'Ownership Metrics'!$A:$A,'Ownership Metrics'!$D:$D),"")</f>
        <v>35.96</v>
      </c>
      <c r="P5524" s="29">
        <f>IFERROR(_xlfn.XLOOKUP($B5524,'Ownership Metrics'!$A:$A,'Ownership Metrics'!$E:$E),"")</f>
        <v>46.34</v>
      </c>
      <c r="Q5524" s="30">
        <f>IFERROR(_xlfn.XLOOKUP($B5524,'Ownership Metrics'!$A:$A,'Ownership Metrics'!$F:$F),"")</f>
        <v>11</v>
      </c>
      <c r="R5524" s="30">
        <f>IFERROR(_xlfn.XLOOKUP($B5524,'Ownership Metrics'!$A:$A,'Ownership Metrics'!$G:$G),"")</f>
        <v>32</v>
      </c>
      <c r="S5524" s="27" t="str">
        <f>IFERROR(_xlfn.XLOOKUP($B5524,'Ownership Metrics'!$A:$A,'Ownership Metrics'!$H:$H),"")</f>
        <v>Moderat</v>
      </c>
      <c r="T5524" s="27" t="str">
        <f>IFERROR(_xlfn.XLOOKUP($B5524,'Ownership Metrics'!$A:$A,'Ownership Metrics'!$I:$I),"")</f>
        <v>Sedang</v>
      </c>
      <c r="U5524" s="27">
        <f>IF(COUNTIFS($B$2:$B5524,$B5524,$D$2:$D5524,$D5524)=1,1,0)</f>
        <v>1</v>
      </c>
      <c r="V5524" s="27">
        <f t="shared" si="259"/>
        <v>1.03</v>
      </c>
      <c r="W5524" s="27">
        <f t="shared" si="260"/>
        <v>11</v>
      </c>
      <c r="X5524" s="27">
        <f t="shared" si="258"/>
        <v>1.0299994476000001</v>
      </c>
    </row>
    <row r="5525" spans="1:24" x14ac:dyDescent="0.25">
      <c r="A5525" s="26">
        <v>46265</v>
      </c>
      <c r="B5525" s="27" t="s">
        <v>10883</v>
      </c>
      <c r="C5525" s="27" t="s">
        <v>5659</v>
      </c>
      <c r="D5525" s="27" t="s">
        <v>5665</v>
      </c>
      <c r="E5525" s="27" t="s">
        <v>35</v>
      </c>
      <c r="F5525" s="27" t="s">
        <v>23</v>
      </c>
      <c r="G5525" s="27" t="s">
        <v>36</v>
      </c>
      <c r="H5525" s="27" t="s">
        <v>24</v>
      </c>
      <c r="I5525" s="28">
        <v>154014600</v>
      </c>
      <c r="J5525" s="28">
        <v>0</v>
      </c>
      <c r="K5525" s="28">
        <v>154014600</v>
      </c>
      <c r="L5525" s="29">
        <v>4.92</v>
      </c>
      <c r="M5525" s="29">
        <f>IFERROR(_xlfn.XLOOKUP($B5525,'Ownership Metrics'!$A:$A,'Ownership Metrics'!$B:$B),"")</f>
        <v>34.54</v>
      </c>
      <c r="N5525" s="28">
        <f>IFERROR(_xlfn.XLOOKUP($B5525,'Ownership Metrics'!$A:$A,'Ownership Metrics'!$C:$C),"")</f>
        <v>1405</v>
      </c>
      <c r="O5525" s="29">
        <f>IFERROR(_xlfn.XLOOKUP($B5525,'Ownership Metrics'!$A:$A,'Ownership Metrics'!$D:$D),"")</f>
        <v>35.96</v>
      </c>
      <c r="P5525" s="29">
        <f>IFERROR(_xlfn.XLOOKUP($B5525,'Ownership Metrics'!$A:$A,'Ownership Metrics'!$E:$E),"")</f>
        <v>46.34</v>
      </c>
      <c r="Q5525" s="30">
        <f>IFERROR(_xlfn.XLOOKUP($B5525,'Ownership Metrics'!$A:$A,'Ownership Metrics'!$F:$F),"")</f>
        <v>11</v>
      </c>
      <c r="R5525" s="30">
        <f>IFERROR(_xlfn.XLOOKUP($B5525,'Ownership Metrics'!$A:$A,'Ownership Metrics'!$G:$G),"")</f>
        <v>32</v>
      </c>
      <c r="S5525" s="27" t="str">
        <f>IFERROR(_xlfn.XLOOKUP($B5525,'Ownership Metrics'!$A:$A,'Ownership Metrics'!$H:$H),"")</f>
        <v>Moderat</v>
      </c>
      <c r="T5525" s="27" t="str">
        <f>IFERROR(_xlfn.XLOOKUP($B5525,'Ownership Metrics'!$A:$A,'Ownership Metrics'!$I:$I),"")</f>
        <v>Sedang</v>
      </c>
      <c r="U5525" s="27">
        <f>IF(COUNTIFS($B$2:$B5525,$B5525,$D$2:$D5525,$D5525)=1,1,0)</f>
        <v>1</v>
      </c>
      <c r="V5525" s="27">
        <f t="shared" si="259"/>
        <v>4.92</v>
      </c>
      <c r="W5525" s="27">
        <f t="shared" si="260"/>
        <v>3</v>
      </c>
      <c r="X5525" s="27">
        <f t="shared" si="258"/>
        <v>4.9199994474999995</v>
      </c>
    </row>
    <row r="5526" spans="1:24" x14ac:dyDescent="0.25">
      <c r="A5526" s="26">
        <v>46265</v>
      </c>
      <c r="B5526" s="27" t="s">
        <v>10884</v>
      </c>
      <c r="C5526" s="27" t="s">
        <v>5667</v>
      </c>
      <c r="D5526" s="27" t="s">
        <v>530</v>
      </c>
      <c r="E5526" s="27" t="s">
        <v>22</v>
      </c>
      <c r="F5526" s="27" t="s">
        <v>23</v>
      </c>
      <c r="G5526" s="27"/>
      <c r="H5526" s="27" t="s">
        <v>24</v>
      </c>
      <c r="I5526" s="28">
        <v>7552062520</v>
      </c>
      <c r="J5526" s="28">
        <v>0</v>
      </c>
      <c r="K5526" s="28">
        <v>7552062520</v>
      </c>
      <c r="L5526" s="29">
        <v>35.729999999999997</v>
      </c>
      <c r="M5526" s="29">
        <f>IFERROR(_xlfn.XLOOKUP($B5526,'Ownership Metrics'!$A:$A,'Ownership Metrics'!$B:$B),"")</f>
        <v>22.29</v>
      </c>
      <c r="N5526" s="28">
        <f>IFERROR(_xlfn.XLOOKUP($B5526,'Ownership Metrics'!$A:$A,'Ownership Metrics'!$C:$C),"")</f>
        <v>2189</v>
      </c>
      <c r="O5526" s="29">
        <f>IFERROR(_xlfn.XLOOKUP($B5526,'Ownership Metrics'!$A:$A,'Ownership Metrics'!$D:$D),"")</f>
        <v>35.729999999999997</v>
      </c>
      <c r="P5526" s="29">
        <f>IFERROR(_xlfn.XLOOKUP($B5526,'Ownership Metrics'!$A:$A,'Ownership Metrics'!$E:$E),"")</f>
        <v>75.63</v>
      </c>
      <c r="Q5526" s="30">
        <f>IFERROR(_xlfn.XLOOKUP($B5526,'Ownership Metrics'!$A:$A,'Ownership Metrics'!$F:$F),"")</f>
        <v>5</v>
      </c>
      <c r="R5526" s="30">
        <f>IFERROR(_xlfn.XLOOKUP($B5526,'Ownership Metrics'!$A:$A,'Ownership Metrics'!$G:$G),"")</f>
        <v>52</v>
      </c>
      <c r="S5526" s="27" t="str">
        <f>IFERROR(_xlfn.XLOOKUP($B5526,'Ownership Metrics'!$A:$A,'Ownership Metrics'!$H:$H),"")</f>
        <v>Terkonsentrasi</v>
      </c>
      <c r="T5526" s="27" t="str">
        <f>IFERROR(_xlfn.XLOOKUP($B5526,'Ownership Metrics'!$A:$A,'Ownership Metrics'!$I:$I),"")</f>
        <v>Sedang</v>
      </c>
      <c r="U5526" s="27">
        <f>IF(COUNTIFS($B$2:$B5526,$B5526,$D$2:$D5526,$D5526)=1,1,0)</f>
        <v>1</v>
      </c>
      <c r="V5526" s="27">
        <f t="shared" si="259"/>
        <v>35.729999999999997</v>
      </c>
      <c r="W5526" s="27">
        <f t="shared" si="260"/>
        <v>1</v>
      </c>
      <c r="X5526" s="27">
        <f t="shared" si="258"/>
        <v>35.729999447399997</v>
      </c>
    </row>
    <row r="5527" spans="1:24" x14ac:dyDescent="0.25">
      <c r="A5527" s="26">
        <v>46265</v>
      </c>
      <c r="B5527" s="27" t="s">
        <v>10884</v>
      </c>
      <c r="C5527" s="27" t="s">
        <v>5667</v>
      </c>
      <c r="D5527" s="27" t="s">
        <v>533</v>
      </c>
      <c r="E5527" s="27" t="s">
        <v>22</v>
      </c>
      <c r="F5527" s="27" t="s">
        <v>23</v>
      </c>
      <c r="G5527" s="27"/>
      <c r="H5527" s="27" t="s">
        <v>24</v>
      </c>
      <c r="I5527" s="28">
        <v>2615870000</v>
      </c>
      <c r="J5527" s="28">
        <v>0</v>
      </c>
      <c r="K5527" s="28">
        <v>2615870000</v>
      </c>
      <c r="L5527" s="29">
        <v>12.38</v>
      </c>
      <c r="M5527" s="29">
        <f>IFERROR(_xlfn.XLOOKUP($B5527,'Ownership Metrics'!$A:$A,'Ownership Metrics'!$B:$B),"")</f>
        <v>22.29</v>
      </c>
      <c r="N5527" s="28">
        <f>IFERROR(_xlfn.XLOOKUP($B5527,'Ownership Metrics'!$A:$A,'Ownership Metrics'!$C:$C),"")</f>
        <v>2189</v>
      </c>
      <c r="O5527" s="29">
        <f>IFERROR(_xlfn.XLOOKUP($B5527,'Ownership Metrics'!$A:$A,'Ownership Metrics'!$D:$D),"")</f>
        <v>35.729999999999997</v>
      </c>
      <c r="P5527" s="29">
        <f>IFERROR(_xlfn.XLOOKUP($B5527,'Ownership Metrics'!$A:$A,'Ownership Metrics'!$E:$E),"")</f>
        <v>75.63</v>
      </c>
      <c r="Q5527" s="30">
        <f>IFERROR(_xlfn.XLOOKUP($B5527,'Ownership Metrics'!$A:$A,'Ownership Metrics'!$F:$F),"")</f>
        <v>5</v>
      </c>
      <c r="R5527" s="30">
        <f>IFERROR(_xlfn.XLOOKUP($B5527,'Ownership Metrics'!$A:$A,'Ownership Metrics'!$G:$G),"")</f>
        <v>52</v>
      </c>
      <c r="S5527" s="27" t="str">
        <f>IFERROR(_xlfn.XLOOKUP($B5527,'Ownership Metrics'!$A:$A,'Ownership Metrics'!$H:$H),"")</f>
        <v>Terkonsentrasi</v>
      </c>
      <c r="T5527" s="27" t="str">
        <f>IFERROR(_xlfn.XLOOKUP($B5527,'Ownership Metrics'!$A:$A,'Ownership Metrics'!$I:$I),"")</f>
        <v>Sedang</v>
      </c>
      <c r="U5527" s="27">
        <f>IF(COUNTIFS($B$2:$B5527,$B5527,$D$2:$D5527,$D5527)=1,1,0)</f>
        <v>1</v>
      </c>
      <c r="V5527" s="27">
        <f t="shared" si="259"/>
        <v>12.38</v>
      </c>
      <c r="W5527" s="27">
        <f t="shared" si="260"/>
        <v>3</v>
      </c>
      <c r="X5527" s="27">
        <f t="shared" si="258"/>
        <v>12.379999447300001</v>
      </c>
    </row>
    <row r="5528" spans="1:24" x14ac:dyDescent="0.25">
      <c r="A5528" s="26">
        <v>46265</v>
      </c>
      <c r="B5528" s="27" t="s">
        <v>10884</v>
      </c>
      <c r="C5528" s="27" t="s">
        <v>5667</v>
      </c>
      <c r="D5528" s="27" t="s">
        <v>537</v>
      </c>
      <c r="E5528" s="27" t="s">
        <v>35</v>
      </c>
      <c r="F5528" s="27" t="s">
        <v>23</v>
      </c>
      <c r="G5528" s="27" t="s">
        <v>36</v>
      </c>
      <c r="H5528" s="27" t="s">
        <v>24</v>
      </c>
      <c r="I5528" s="28">
        <v>5816180500</v>
      </c>
      <c r="J5528" s="28">
        <v>0</v>
      </c>
      <c r="K5528" s="28">
        <v>5816180500</v>
      </c>
      <c r="L5528" s="29">
        <v>27.52</v>
      </c>
      <c r="M5528" s="29">
        <f>IFERROR(_xlfn.XLOOKUP($B5528,'Ownership Metrics'!$A:$A,'Ownership Metrics'!$B:$B),"")</f>
        <v>22.29</v>
      </c>
      <c r="N5528" s="28">
        <f>IFERROR(_xlfn.XLOOKUP($B5528,'Ownership Metrics'!$A:$A,'Ownership Metrics'!$C:$C),"")</f>
        <v>2189</v>
      </c>
      <c r="O5528" s="29">
        <f>IFERROR(_xlfn.XLOOKUP($B5528,'Ownership Metrics'!$A:$A,'Ownership Metrics'!$D:$D),"")</f>
        <v>35.729999999999997</v>
      </c>
      <c r="P5528" s="29">
        <f>IFERROR(_xlfn.XLOOKUP($B5528,'Ownership Metrics'!$A:$A,'Ownership Metrics'!$E:$E),"")</f>
        <v>75.63</v>
      </c>
      <c r="Q5528" s="30">
        <f>IFERROR(_xlfn.XLOOKUP($B5528,'Ownership Metrics'!$A:$A,'Ownership Metrics'!$F:$F),"")</f>
        <v>5</v>
      </c>
      <c r="R5528" s="30">
        <f>IFERROR(_xlfn.XLOOKUP($B5528,'Ownership Metrics'!$A:$A,'Ownership Metrics'!$G:$G),"")</f>
        <v>52</v>
      </c>
      <c r="S5528" s="27" t="str">
        <f>IFERROR(_xlfn.XLOOKUP($B5528,'Ownership Metrics'!$A:$A,'Ownership Metrics'!$H:$H),"")</f>
        <v>Terkonsentrasi</v>
      </c>
      <c r="T5528" s="27" t="str">
        <f>IFERROR(_xlfn.XLOOKUP($B5528,'Ownership Metrics'!$A:$A,'Ownership Metrics'!$I:$I),"")</f>
        <v>Sedang</v>
      </c>
      <c r="U5528" s="27">
        <f>IF(COUNTIFS($B$2:$B5528,$B5528,$D$2:$D5528,$D5528)=1,1,0)</f>
        <v>1</v>
      </c>
      <c r="V5528" s="27">
        <f t="shared" si="259"/>
        <v>27.52</v>
      </c>
      <c r="W5528" s="27">
        <f t="shared" si="260"/>
        <v>2</v>
      </c>
      <c r="X5528" s="27">
        <f t="shared" si="258"/>
        <v>27.5199994472</v>
      </c>
    </row>
    <row r="5529" spans="1:24" x14ac:dyDescent="0.25">
      <c r="A5529" s="26">
        <v>46265</v>
      </c>
      <c r="B5529" s="27" t="s">
        <v>10884</v>
      </c>
      <c r="C5529" s="27" t="s">
        <v>5667</v>
      </c>
      <c r="D5529" s="27" t="s">
        <v>5668</v>
      </c>
      <c r="E5529" s="27" t="s">
        <v>35</v>
      </c>
      <c r="F5529" s="27" t="s">
        <v>23</v>
      </c>
      <c r="G5529" s="27" t="s">
        <v>36</v>
      </c>
      <c r="H5529" s="27" t="s">
        <v>24</v>
      </c>
      <c r="I5529" s="28">
        <v>220407000</v>
      </c>
      <c r="J5529" s="28">
        <v>0</v>
      </c>
      <c r="K5529" s="28">
        <v>220407000</v>
      </c>
      <c r="L5529" s="29">
        <v>1.04</v>
      </c>
      <c r="M5529" s="29">
        <f>IFERROR(_xlfn.XLOOKUP($B5529,'Ownership Metrics'!$A:$A,'Ownership Metrics'!$B:$B),"")</f>
        <v>22.29</v>
      </c>
      <c r="N5529" s="28">
        <f>IFERROR(_xlfn.XLOOKUP($B5529,'Ownership Metrics'!$A:$A,'Ownership Metrics'!$C:$C),"")</f>
        <v>2189</v>
      </c>
      <c r="O5529" s="29">
        <f>IFERROR(_xlfn.XLOOKUP($B5529,'Ownership Metrics'!$A:$A,'Ownership Metrics'!$D:$D),"")</f>
        <v>35.729999999999997</v>
      </c>
      <c r="P5529" s="29">
        <f>IFERROR(_xlfn.XLOOKUP($B5529,'Ownership Metrics'!$A:$A,'Ownership Metrics'!$E:$E),"")</f>
        <v>75.63</v>
      </c>
      <c r="Q5529" s="30">
        <f>IFERROR(_xlfn.XLOOKUP($B5529,'Ownership Metrics'!$A:$A,'Ownership Metrics'!$F:$F),"")</f>
        <v>5</v>
      </c>
      <c r="R5529" s="30">
        <f>IFERROR(_xlfn.XLOOKUP($B5529,'Ownership Metrics'!$A:$A,'Ownership Metrics'!$G:$G),"")</f>
        <v>52</v>
      </c>
      <c r="S5529" s="27" t="str">
        <f>IFERROR(_xlfn.XLOOKUP($B5529,'Ownership Metrics'!$A:$A,'Ownership Metrics'!$H:$H),"")</f>
        <v>Terkonsentrasi</v>
      </c>
      <c r="T5529" s="27" t="str">
        <f>IFERROR(_xlfn.XLOOKUP($B5529,'Ownership Metrics'!$A:$A,'Ownership Metrics'!$I:$I),"")</f>
        <v>Sedang</v>
      </c>
      <c r="U5529" s="27">
        <f>IF(COUNTIFS($B$2:$B5529,$B5529,$D$2:$D5529,$D5529)=1,1,0)</f>
        <v>1</v>
      </c>
      <c r="V5529" s="27">
        <f t="shared" si="259"/>
        <v>1.04</v>
      </c>
      <c r="W5529" s="27">
        <f t="shared" si="260"/>
        <v>4</v>
      </c>
      <c r="X5529" s="27">
        <f t="shared" si="258"/>
        <v>1.0399994471</v>
      </c>
    </row>
    <row r="5530" spans="1:24" x14ac:dyDescent="0.25">
      <c r="A5530" s="26">
        <v>46265</v>
      </c>
      <c r="B5530" s="27" t="s">
        <v>10884</v>
      </c>
      <c r="C5530" s="27" t="s">
        <v>5667</v>
      </c>
      <c r="D5530" s="27" t="s">
        <v>257</v>
      </c>
      <c r="E5530" s="27" t="s">
        <v>258</v>
      </c>
      <c r="F5530" s="27" t="s">
        <v>32</v>
      </c>
      <c r="G5530" s="27"/>
      <c r="H5530" s="27" t="s">
        <v>259</v>
      </c>
      <c r="I5530" s="28">
        <v>219500000</v>
      </c>
      <c r="J5530" s="28">
        <v>0</v>
      </c>
      <c r="K5530" s="28">
        <v>219500000</v>
      </c>
      <c r="L5530" s="29">
        <v>1.04</v>
      </c>
      <c r="M5530" s="29">
        <f>IFERROR(_xlfn.XLOOKUP($B5530,'Ownership Metrics'!$A:$A,'Ownership Metrics'!$B:$B),"")</f>
        <v>22.29</v>
      </c>
      <c r="N5530" s="28">
        <f>IFERROR(_xlfn.XLOOKUP($B5530,'Ownership Metrics'!$A:$A,'Ownership Metrics'!$C:$C),"")</f>
        <v>2189</v>
      </c>
      <c r="O5530" s="29">
        <f>IFERROR(_xlfn.XLOOKUP($B5530,'Ownership Metrics'!$A:$A,'Ownership Metrics'!$D:$D),"")</f>
        <v>35.729999999999997</v>
      </c>
      <c r="P5530" s="29">
        <f>IFERROR(_xlfn.XLOOKUP($B5530,'Ownership Metrics'!$A:$A,'Ownership Metrics'!$E:$E),"")</f>
        <v>75.63</v>
      </c>
      <c r="Q5530" s="30">
        <f>IFERROR(_xlfn.XLOOKUP($B5530,'Ownership Metrics'!$A:$A,'Ownership Metrics'!$F:$F),"")</f>
        <v>5</v>
      </c>
      <c r="R5530" s="30">
        <f>IFERROR(_xlfn.XLOOKUP($B5530,'Ownership Metrics'!$A:$A,'Ownership Metrics'!$G:$G),"")</f>
        <v>52</v>
      </c>
      <c r="S5530" s="27" t="str">
        <f>IFERROR(_xlfn.XLOOKUP($B5530,'Ownership Metrics'!$A:$A,'Ownership Metrics'!$H:$H),"")</f>
        <v>Terkonsentrasi</v>
      </c>
      <c r="T5530" s="27" t="str">
        <f>IFERROR(_xlfn.XLOOKUP($B5530,'Ownership Metrics'!$A:$A,'Ownership Metrics'!$I:$I),"")</f>
        <v>Sedang</v>
      </c>
      <c r="U5530" s="27">
        <f>IF(COUNTIFS($B$2:$B5530,$B5530,$D$2:$D5530,$D5530)=1,1,0)</f>
        <v>1</v>
      </c>
      <c r="V5530" s="27">
        <f t="shared" si="259"/>
        <v>1.04</v>
      </c>
      <c r="W5530" s="27">
        <f t="shared" si="260"/>
        <v>5</v>
      </c>
      <c r="X5530" s="27">
        <f t="shared" si="258"/>
        <v>1.039999447</v>
      </c>
    </row>
    <row r="5531" spans="1:24" x14ac:dyDescent="0.25">
      <c r="A5531" s="26">
        <v>46265</v>
      </c>
      <c r="B5531" s="27" t="s">
        <v>10885</v>
      </c>
      <c r="C5531" s="27" t="s">
        <v>5670</v>
      </c>
      <c r="D5531" s="27" t="s">
        <v>5671</v>
      </c>
      <c r="E5531" s="27" t="s">
        <v>22</v>
      </c>
      <c r="F5531" s="27" t="s">
        <v>23</v>
      </c>
      <c r="G5531" s="27"/>
      <c r="H5531" s="27" t="s">
        <v>24</v>
      </c>
      <c r="I5531" s="28">
        <v>203513800</v>
      </c>
      <c r="J5531" s="28">
        <v>3965000000</v>
      </c>
      <c r="K5531" s="28">
        <v>4168513800</v>
      </c>
      <c r="L5531" s="29">
        <v>58.74</v>
      </c>
      <c r="M5531" s="29">
        <f>IFERROR(_xlfn.XLOOKUP($B5531,'Ownership Metrics'!$A:$A,'Ownership Metrics'!$B:$B),"")</f>
        <v>16.760000000000002</v>
      </c>
      <c r="N5531" s="28">
        <f>IFERROR(_xlfn.XLOOKUP($B5531,'Ownership Metrics'!$A:$A,'Ownership Metrics'!$C:$C),"")</f>
        <v>3663</v>
      </c>
      <c r="O5531" s="29">
        <f>IFERROR(_xlfn.XLOOKUP($B5531,'Ownership Metrics'!$A:$A,'Ownership Metrics'!$D:$D),"")</f>
        <v>58.74</v>
      </c>
      <c r="P5531" s="29">
        <f>IFERROR(_xlfn.XLOOKUP($B5531,'Ownership Metrics'!$A:$A,'Ownership Metrics'!$E:$E),"")</f>
        <v>75.95</v>
      </c>
      <c r="Q5531" s="30">
        <f>IFERROR(_xlfn.XLOOKUP($B5531,'Ownership Metrics'!$A:$A,'Ownership Metrics'!$F:$F),"")</f>
        <v>7</v>
      </c>
      <c r="R5531" s="30">
        <f>IFERROR(_xlfn.XLOOKUP($B5531,'Ownership Metrics'!$A:$A,'Ownership Metrics'!$G:$G),"")</f>
        <v>57</v>
      </c>
      <c r="S5531" s="27" t="str">
        <f>IFERROR(_xlfn.XLOOKUP($B5531,'Ownership Metrics'!$A:$A,'Ownership Metrics'!$H:$H),"")</f>
        <v>Mayoritas</v>
      </c>
      <c r="T5531" s="27" t="str">
        <f>IFERROR(_xlfn.XLOOKUP($B5531,'Ownership Metrics'!$A:$A,'Ownership Metrics'!$I:$I),"")</f>
        <v>Tinggi</v>
      </c>
      <c r="U5531" s="27">
        <f>IF(COUNTIFS($B$2:$B5531,$B5531,$D$2:$D5531,$D5531)=1,1,0)</f>
        <v>1</v>
      </c>
      <c r="V5531" s="27">
        <f t="shared" si="259"/>
        <v>58.74</v>
      </c>
      <c r="W5531" s="27">
        <f t="shared" si="260"/>
        <v>1</v>
      </c>
      <c r="X5531" s="27">
        <f t="shared" si="258"/>
        <v>58.739999446900001</v>
      </c>
    </row>
    <row r="5532" spans="1:24" x14ac:dyDescent="0.25">
      <c r="A5532" s="26">
        <v>46265</v>
      </c>
      <c r="B5532" s="27" t="s">
        <v>10885</v>
      </c>
      <c r="C5532" s="27" t="s">
        <v>5670</v>
      </c>
      <c r="D5532" s="27" t="s">
        <v>5672</v>
      </c>
      <c r="E5532" s="27" t="s">
        <v>22</v>
      </c>
      <c r="F5532" s="27" t="s">
        <v>23</v>
      </c>
      <c r="G5532" s="27"/>
      <c r="H5532" s="27" t="s">
        <v>24</v>
      </c>
      <c r="I5532" s="28">
        <v>961222700</v>
      </c>
      <c r="J5532" s="28">
        <v>0</v>
      </c>
      <c r="K5532" s="28">
        <v>961222700</v>
      </c>
      <c r="L5532" s="29">
        <v>13.55</v>
      </c>
      <c r="M5532" s="29">
        <f>IFERROR(_xlfn.XLOOKUP($B5532,'Ownership Metrics'!$A:$A,'Ownership Metrics'!$B:$B),"")</f>
        <v>16.760000000000002</v>
      </c>
      <c r="N5532" s="28">
        <f>IFERROR(_xlfn.XLOOKUP($B5532,'Ownership Metrics'!$A:$A,'Ownership Metrics'!$C:$C),"")</f>
        <v>3663</v>
      </c>
      <c r="O5532" s="29">
        <f>IFERROR(_xlfn.XLOOKUP($B5532,'Ownership Metrics'!$A:$A,'Ownership Metrics'!$D:$D),"")</f>
        <v>58.74</v>
      </c>
      <c r="P5532" s="29">
        <f>IFERROR(_xlfn.XLOOKUP($B5532,'Ownership Metrics'!$A:$A,'Ownership Metrics'!$E:$E),"")</f>
        <v>75.95</v>
      </c>
      <c r="Q5532" s="30">
        <f>IFERROR(_xlfn.XLOOKUP($B5532,'Ownership Metrics'!$A:$A,'Ownership Metrics'!$F:$F),"")</f>
        <v>7</v>
      </c>
      <c r="R5532" s="30">
        <f>IFERROR(_xlfn.XLOOKUP($B5532,'Ownership Metrics'!$A:$A,'Ownership Metrics'!$G:$G),"")</f>
        <v>57</v>
      </c>
      <c r="S5532" s="27" t="str">
        <f>IFERROR(_xlfn.XLOOKUP($B5532,'Ownership Metrics'!$A:$A,'Ownership Metrics'!$H:$H),"")</f>
        <v>Mayoritas</v>
      </c>
      <c r="T5532" s="27" t="str">
        <f>IFERROR(_xlfn.XLOOKUP($B5532,'Ownership Metrics'!$A:$A,'Ownership Metrics'!$I:$I),"")</f>
        <v>Tinggi</v>
      </c>
      <c r="U5532" s="27">
        <f>IF(COUNTIFS($B$2:$B5532,$B5532,$D$2:$D5532,$D5532)=1,1,0)</f>
        <v>1</v>
      </c>
      <c r="V5532" s="27">
        <f t="shared" si="259"/>
        <v>13.55</v>
      </c>
      <c r="W5532" s="27">
        <f t="shared" si="260"/>
        <v>2</v>
      </c>
      <c r="X5532" s="27">
        <f t="shared" si="258"/>
        <v>13.549999446800001</v>
      </c>
    </row>
    <row r="5533" spans="1:24" x14ac:dyDescent="0.25">
      <c r="A5533" s="26">
        <v>46265</v>
      </c>
      <c r="B5533" s="27" t="s">
        <v>10885</v>
      </c>
      <c r="C5533" s="27" t="s">
        <v>5670</v>
      </c>
      <c r="D5533" s="27" t="s">
        <v>5673</v>
      </c>
      <c r="E5533" s="27" t="s">
        <v>22</v>
      </c>
      <c r="F5533" s="27" t="s">
        <v>23</v>
      </c>
      <c r="G5533" s="27"/>
      <c r="H5533" s="27" t="s">
        <v>24</v>
      </c>
      <c r="I5533" s="28">
        <v>156159200</v>
      </c>
      <c r="J5533" s="28">
        <v>0</v>
      </c>
      <c r="K5533" s="28">
        <v>156159200</v>
      </c>
      <c r="L5533" s="29">
        <v>2.2000000000000002</v>
      </c>
      <c r="M5533" s="29">
        <f>IFERROR(_xlfn.XLOOKUP($B5533,'Ownership Metrics'!$A:$A,'Ownership Metrics'!$B:$B),"")</f>
        <v>16.760000000000002</v>
      </c>
      <c r="N5533" s="28">
        <f>IFERROR(_xlfn.XLOOKUP($B5533,'Ownership Metrics'!$A:$A,'Ownership Metrics'!$C:$C),"")</f>
        <v>3663</v>
      </c>
      <c r="O5533" s="29">
        <f>IFERROR(_xlfn.XLOOKUP($B5533,'Ownership Metrics'!$A:$A,'Ownership Metrics'!$D:$D),"")</f>
        <v>58.74</v>
      </c>
      <c r="P5533" s="29">
        <f>IFERROR(_xlfn.XLOOKUP($B5533,'Ownership Metrics'!$A:$A,'Ownership Metrics'!$E:$E),"")</f>
        <v>75.95</v>
      </c>
      <c r="Q5533" s="30">
        <f>IFERROR(_xlfn.XLOOKUP($B5533,'Ownership Metrics'!$A:$A,'Ownership Metrics'!$F:$F),"")</f>
        <v>7</v>
      </c>
      <c r="R5533" s="30">
        <f>IFERROR(_xlfn.XLOOKUP($B5533,'Ownership Metrics'!$A:$A,'Ownership Metrics'!$G:$G),"")</f>
        <v>57</v>
      </c>
      <c r="S5533" s="27" t="str">
        <f>IFERROR(_xlfn.XLOOKUP($B5533,'Ownership Metrics'!$A:$A,'Ownership Metrics'!$H:$H),"")</f>
        <v>Mayoritas</v>
      </c>
      <c r="T5533" s="27" t="str">
        <f>IFERROR(_xlfn.XLOOKUP($B5533,'Ownership Metrics'!$A:$A,'Ownership Metrics'!$I:$I),"")</f>
        <v>Tinggi</v>
      </c>
      <c r="U5533" s="27">
        <f>IF(COUNTIFS($B$2:$B5533,$B5533,$D$2:$D5533,$D5533)=1,1,0)</f>
        <v>1</v>
      </c>
      <c r="V5533" s="27">
        <f t="shared" si="259"/>
        <v>2.2000000000000002</v>
      </c>
      <c r="W5533" s="27">
        <f t="shared" si="260"/>
        <v>5</v>
      </c>
      <c r="X5533" s="27">
        <f t="shared" si="258"/>
        <v>2.1999994467000001</v>
      </c>
    </row>
    <row r="5534" spans="1:24" x14ac:dyDescent="0.25">
      <c r="A5534" s="26">
        <v>46265</v>
      </c>
      <c r="B5534" s="27" t="s">
        <v>10885</v>
      </c>
      <c r="C5534" s="27" t="s">
        <v>5670</v>
      </c>
      <c r="D5534" s="27" t="s">
        <v>75</v>
      </c>
      <c r="E5534" s="27" t="s">
        <v>35</v>
      </c>
      <c r="F5534" s="27" t="s">
        <v>23</v>
      </c>
      <c r="G5534" s="27" t="s">
        <v>36</v>
      </c>
      <c r="H5534" s="27" t="s">
        <v>24</v>
      </c>
      <c r="I5534" s="28">
        <v>208397400</v>
      </c>
      <c r="J5534" s="28">
        <v>0</v>
      </c>
      <c r="K5534" s="28">
        <v>208397400</v>
      </c>
      <c r="L5534" s="29">
        <v>2.94</v>
      </c>
      <c r="M5534" s="29">
        <f>IFERROR(_xlfn.XLOOKUP($B5534,'Ownership Metrics'!$A:$A,'Ownership Metrics'!$B:$B),"")</f>
        <v>16.760000000000002</v>
      </c>
      <c r="N5534" s="28">
        <f>IFERROR(_xlfn.XLOOKUP($B5534,'Ownership Metrics'!$A:$A,'Ownership Metrics'!$C:$C),"")</f>
        <v>3663</v>
      </c>
      <c r="O5534" s="29">
        <f>IFERROR(_xlfn.XLOOKUP($B5534,'Ownership Metrics'!$A:$A,'Ownership Metrics'!$D:$D),"")</f>
        <v>58.74</v>
      </c>
      <c r="P5534" s="29">
        <f>IFERROR(_xlfn.XLOOKUP($B5534,'Ownership Metrics'!$A:$A,'Ownership Metrics'!$E:$E),"")</f>
        <v>75.95</v>
      </c>
      <c r="Q5534" s="30">
        <f>IFERROR(_xlfn.XLOOKUP($B5534,'Ownership Metrics'!$A:$A,'Ownership Metrics'!$F:$F),"")</f>
        <v>7</v>
      </c>
      <c r="R5534" s="30">
        <f>IFERROR(_xlfn.XLOOKUP($B5534,'Ownership Metrics'!$A:$A,'Ownership Metrics'!$G:$G),"")</f>
        <v>57</v>
      </c>
      <c r="S5534" s="27" t="str">
        <f>IFERROR(_xlfn.XLOOKUP($B5534,'Ownership Metrics'!$A:$A,'Ownership Metrics'!$H:$H),"")</f>
        <v>Mayoritas</v>
      </c>
      <c r="T5534" s="27" t="str">
        <f>IFERROR(_xlfn.XLOOKUP($B5534,'Ownership Metrics'!$A:$A,'Ownership Metrics'!$I:$I),"")</f>
        <v>Tinggi</v>
      </c>
      <c r="U5534" s="27">
        <f>IF(COUNTIFS($B$2:$B5534,$B5534,$D$2:$D5534,$D5534)=1,1,0)</f>
        <v>1</v>
      </c>
      <c r="V5534" s="27">
        <f t="shared" si="259"/>
        <v>2.94</v>
      </c>
      <c r="W5534" s="27">
        <f t="shared" si="260"/>
        <v>4</v>
      </c>
      <c r="X5534" s="27">
        <f t="shared" si="258"/>
        <v>2.9399994465999999</v>
      </c>
    </row>
    <row r="5535" spans="1:24" x14ac:dyDescent="0.25">
      <c r="A5535" s="26">
        <v>46265</v>
      </c>
      <c r="B5535" s="27" t="s">
        <v>10885</v>
      </c>
      <c r="C5535" s="27" t="s">
        <v>5670</v>
      </c>
      <c r="D5535" s="27" t="s">
        <v>79</v>
      </c>
      <c r="E5535" s="27" t="s">
        <v>72</v>
      </c>
      <c r="F5535" s="27" t="s">
        <v>32</v>
      </c>
      <c r="G5535" s="27"/>
      <c r="H5535" s="27" t="s">
        <v>80</v>
      </c>
      <c r="I5535" s="28">
        <v>71983200</v>
      </c>
      <c r="J5535" s="28">
        <v>0</v>
      </c>
      <c r="K5535" s="28">
        <v>71983200</v>
      </c>
      <c r="L5535" s="29">
        <v>1.01</v>
      </c>
      <c r="M5535" s="29">
        <f>IFERROR(_xlfn.XLOOKUP($B5535,'Ownership Metrics'!$A:$A,'Ownership Metrics'!$B:$B),"")</f>
        <v>16.760000000000002</v>
      </c>
      <c r="N5535" s="28">
        <f>IFERROR(_xlfn.XLOOKUP($B5535,'Ownership Metrics'!$A:$A,'Ownership Metrics'!$C:$C),"")</f>
        <v>3663</v>
      </c>
      <c r="O5535" s="29">
        <f>IFERROR(_xlfn.XLOOKUP($B5535,'Ownership Metrics'!$A:$A,'Ownership Metrics'!$D:$D),"")</f>
        <v>58.74</v>
      </c>
      <c r="P5535" s="29">
        <f>IFERROR(_xlfn.XLOOKUP($B5535,'Ownership Metrics'!$A:$A,'Ownership Metrics'!$E:$E),"")</f>
        <v>75.95</v>
      </c>
      <c r="Q5535" s="30">
        <f>IFERROR(_xlfn.XLOOKUP($B5535,'Ownership Metrics'!$A:$A,'Ownership Metrics'!$F:$F),"")</f>
        <v>7</v>
      </c>
      <c r="R5535" s="30">
        <f>IFERROR(_xlfn.XLOOKUP($B5535,'Ownership Metrics'!$A:$A,'Ownership Metrics'!$G:$G),"")</f>
        <v>57</v>
      </c>
      <c r="S5535" s="27" t="str">
        <f>IFERROR(_xlfn.XLOOKUP($B5535,'Ownership Metrics'!$A:$A,'Ownership Metrics'!$H:$H),"")</f>
        <v>Mayoritas</v>
      </c>
      <c r="T5535" s="27" t="str">
        <f>IFERROR(_xlfn.XLOOKUP($B5535,'Ownership Metrics'!$A:$A,'Ownership Metrics'!$I:$I),"")</f>
        <v>Tinggi</v>
      </c>
      <c r="U5535" s="27">
        <f>IF(COUNTIFS($B$2:$B5535,$B5535,$D$2:$D5535,$D5535)=1,1,0)</f>
        <v>1</v>
      </c>
      <c r="V5535" s="27">
        <f t="shared" si="259"/>
        <v>1.01</v>
      </c>
      <c r="W5535" s="27">
        <f t="shared" si="260"/>
        <v>7</v>
      </c>
      <c r="X5535" s="27">
        <f t="shared" si="258"/>
        <v>1.0099994465</v>
      </c>
    </row>
    <row r="5536" spans="1:24" x14ac:dyDescent="0.25">
      <c r="A5536" s="26">
        <v>46265</v>
      </c>
      <c r="B5536" s="27" t="s">
        <v>10885</v>
      </c>
      <c r="C5536" s="27" t="s">
        <v>5670</v>
      </c>
      <c r="D5536" s="27" t="s">
        <v>82</v>
      </c>
      <c r="E5536" s="27" t="s">
        <v>83</v>
      </c>
      <c r="F5536" s="27" t="s">
        <v>32</v>
      </c>
      <c r="G5536" s="27"/>
      <c r="H5536" s="27" t="s">
        <v>84</v>
      </c>
      <c r="I5536" s="28">
        <v>80937700</v>
      </c>
      <c r="J5536" s="28">
        <v>0</v>
      </c>
      <c r="K5536" s="28">
        <v>80937700</v>
      </c>
      <c r="L5536" s="29">
        <v>1.1399999999999999</v>
      </c>
      <c r="M5536" s="29">
        <f>IFERROR(_xlfn.XLOOKUP($B5536,'Ownership Metrics'!$A:$A,'Ownership Metrics'!$B:$B),"")</f>
        <v>16.760000000000002</v>
      </c>
      <c r="N5536" s="28">
        <f>IFERROR(_xlfn.XLOOKUP($B5536,'Ownership Metrics'!$A:$A,'Ownership Metrics'!$C:$C),"")</f>
        <v>3663</v>
      </c>
      <c r="O5536" s="29">
        <f>IFERROR(_xlfn.XLOOKUP($B5536,'Ownership Metrics'!$A:$A,'Ownership Metrics'!$D:$D),"")</f>
        <v>58.74</v>
      </c>
      <c r="P5536" s="29">
        <f>IFERROR(_xlfn.XLOOKUP($B5536,'Ownership Metrics'!$A:$A,'Ownership Metrics'!$E:$E),"")</f>
        <v>75.95</v>
      </c>
      <c r="Q5536" s="30">
        <f>IFERROR(_xlfn.XLOOKUP($B5536,'Ownership Metrics'!$A:$A,'Ownership Metrics'!$F:$F),"")</f>
        <v>7</v>
      </c>
      <c r="R5536" s="30">
        <f>IFERROR(_xlfn.XLOOKUP($B5536,'Ownership Metrics'!$A:$A,'Ownership Metrics'!$G:$G),"")</f>
        <v>57</v>
      </c>
      <c r="S5536" s="27" t="str">
        <f>IFERROR(_xlfn.XLOOKUP($B5536,'Ownership Metrics'!$A:$A,'Ownership Metrics'!$H:$H),"")</f>
        <v>Mayoritas</v>
      </c>
      <c r="T5536" s="27" t="str">
        <f>IFERROR(_xlfn.XLOOKUP($B5536,'Ownership Metrics'!$A:$A,'Ownership Metrics'!$I:$I),"")</f>
        <v>Tinggi</v>
      </c>
      <c r="U5536" s="27">
        <f>IF(COUNTIFS($B$2:$B5536,$B5536,$D$2:$D5536,$D5536)=1,1,0)</f>
        <v>1</v>
      </c>
      <c r="V5536" s="27">
        <f t="shared" si="259"/>
        <v>1.1399999999999999</v>
      </c>
      <c r="W5536" s="27">
        <f t="shared" si="260"/>
        <v>6</v>
      </c>
      <c r="X5536" s="27">
        <f t="shared" si="258"/>
        <v>1.1399994463999998</v>
      </c>
    </row>
    <row r="5537" spans="1:24" x14ac:dyDescent="0.25">
      <c r="A5537" s="26">
        <v>46265</v>
      </c>
      <c r="B5537" s="27" t="s">
        <v>10885</v>
      </c>
      <c r="C5537" s="27" t="s">
        <v>5670</v>
      </c>
      <c r="D5537" s="27" t="s">
        <v>5674</v>
      </c>
      <c r="E5537" s="27"/>
      <c r="F5537" s="27"/>
      <c r="G5537" s="27"/>
      <c r="H5537" s="27"/>
      <c r="I5537" s="28">
        <v>0</v>
      </c>
      <c r="J5537" s="28">
        <v>260000000</v>
      </c>
      <c r="K5537" s="28">
        <v>260000000</v>
      </c>
      <c r="L5537" s="29">
        <v>3.66</v>
      </c>
      <c r="M5537" s="29">
        <f>IFERROR(_xlfn.XLOOKUP($B5537,'Ownership Metrics'!$A:$A,'Ownership Metrics'!$B:$B),"")</f>
        <v>16.760000000000002</v>
      </c>
      <c r="N5537" s="28">
        <f>IFERROR(_xlfn.XLOOKUP($B5537,'Ownership Metrics'!$A:$A,'Ownership Metrics'!$C:$C),"")</f>
        <v>3663</v>
      </c>
      <c r="O5537" s="29">
        <f>IFERROR(_xlfn.XLOOKUP($B5537,'Ownership Metrics'!$A:$A,'Ownership Metrics'!$D:$D),"")</f>
        <v>58.74</v>
      </c>
      <c r="P5537" s="29">
        <f>IFERROR(_xlfn.XLOOKUP($B5537,'Ownership Metrics'!$A:$A,'Ownership Metrics'!$E:$E),"")</f>
        <v>75.95</v>
      </c>
      <c r="Q5537" s="30">
        <f>IFERROR(_xlfn.XLOOKUP($B5537,'Ownership Metrics'!$A:$A,'Ownership Metrics'!$F:$F),"")</f>
        <v>7</v>
      </c>
      <c r="R5537" s="30">
        <f>IFERROR(_xlfn.XLOOKUP($B5537,'Ownership Metrics'!$A:$A,'Ownership Metrics'!$G:$G),"")</f>
        <v>57</v>
      </c>
      <c r="S5537" s="27" t="str">
        <f>IFERROR(_xlfn.XLOOKUP($B5537,'Ownership Metrics'!$A:$A,'Ownership Metrics'!$H:$H),"")</f>
        <v>Mayoritas</v>
      </c>
      <c r="T5537" s="27" t="str">
        <f>IFERROR(_xlfn.XLOOKUP($B5537,'Ownership Metrics'!$A:$A,'Ownership Metrics'!$I:$I),"")</f>
        <v>Tinggi</v>
      </c>
      <c r="U5537" s="27">
        <f>IF(COUNTIFS($B$2:$B5537,$B5537,$D$2:$D5537,$D5537)=1,1,0)</f>
        <v>1</v>
      </c>
      <c r="V5537" s="27">
        <f t="shared" si="259"/>
        <v>3.66</v>
      </c>
      <c r="W5537" s="27">
        <f t="shared" si="260"/>
        <v>3</v>
      </c>
      <c r="X5537" s="27">
        <f t="shared" si="258"/>
        <v>3.6599994463000001</v>
      </c>
    </row>
    <row r="5538" spans="1:24" x14ac:dyDescent="0.25">
      <c r="A5538" s="26">
        <v>46265</v>
      </c>
      <c r="B5538" s="27" t="s">
        <v>10886</v>
      </c>
      <c r="C5538" s="27" t="s">
        <v>5676</v>
      </c>
      <c r="D5538" s="27" t="s">
        <v>5677</v>
      </c>
      <c r="E5538" s="27" t="s">
        <v>74</v>
      </c>
      <c r="F5538" s="27" t="s">
        <v>23</v>
      </c>
      <c r="G5538" s="27"/>
      <c r="H5538" s="27" t="s">
        <v>24</v>
      </c>
      <c r="I5538" s="28">
        <v>90051343</v>
      </c>
      <c r="J5538" s="28">
        <v>0</v>
      </c>
      <c r="K5538" s="28">
        <v>90051343</v>
      </c>
      <c r="L5538" s="29">
        <v>5.76</v>
      </c>
      <c r="M5538" s="29">
        <f>IFERROR(_xlfn.XLOOKUP($B5538,'Ownership Metrics'!$A:$A,'Ownership Metrics'!$B:$B),"")</f>
        <v>3.61</v>
      </c>
      <c r="N5538" s="28">
        <f>IFERROR(_xlfn.XLOOKUP($B5538,'Ownership Metrics'!$A:$A,'Ownership Metrics'!$C:$C),"")</f>
        <v>5180</v>
      </c>
      <c r="O5538" s="29">
        <f>IFERROR(_xlfn.XLOOKUP($B5538,'Ownership Metrics'!$A:$A,'Ownership Metrics'!$D:$D),"")</f>
        <v>70.56</v>
      </c>
      <c r="P5538" s="29">
        <f>IFERROR(_xlfn.XLOOKUP($B5538,'Ownership Metrics'!$A:$A,'Ownership Metrics'!$E:$E),"")</f>
        <v>88.15</v>
      </c>
      <c r="Q5538" s="30">
        <f>IFERROR(_xlfn.XLOOKUP($B5538,'Ownership Metrics'!$A:$A,'Ownership Metrics'!$F:$F),"")</f>
        <v>6</v>
      </c>
      <c r="R5538" s="30">
        <f>IFERROR(_xlfn.XLOOKUP($B5538,'Ownership Metrics'!$A:$A,'Ownership Metrics'!$G:$G),"")</f>
        <v>69</v>
      </c>
      <c r="S5538" s="27" t="str">
        <f>IFERROR(_xlfn.XLOOKUP($B5538,'Ownership Metrics'!$A:$A,'Ownership Metrics'!$H:$H),"")</f>
        <v>Mayoritas</v>
      </c>
      <c r="T5538" s="27" t="str">
        <f>IFERROR(_xlfn.XLOOKUP($B5538,'Ownership Metrics'!$A:$A,'Ownership Metrics'!$I:$I),"")</f>
        <v>Tinggi</v>
      </c>
      <c r="U5538" s="27">
        <f>IF(COUNTIFS($B$2:$B5538,$B5538,$D$2:$D5538,$D5538)=1,1,0)</f>
        <v>1</v>
      </c>
      <c r="V5538" s="27">
        <f t="shared" si="259"/>
        <v>5.76</v>
      </c>
      <c r="W5538" s="27">
        <f t="shared" si="260"/>
        <v>3</v>
      </c>
      <c r="X5538" s="27">
        <f t="shared" si="258"/>
        <v>5.7599994462000002</v>
      </c>
    </row>
    <row r="5539" spans="1:24" x14ac:dyDescent="0.25">
      <c r="A5539" s="26">
        <v>46265</v>
      </c>
      <c r="B5539" s="27" t="s">
        <v>10886</v>
      </c>
      <c r="C5539" s="27" t="s">
        <v>5676</v>
      </c>
      <c r="D5539" s="27" t="s">
        <v>5678</v>
      </c>
      <c r="E5539" s="27" t="s">
        <v>22</v>
      </c>
      <c r="F5539" s="27" t="s">
        <v>23</v>
      </c>
      <c r="G5539" s="27"/>
      <c r="H5539" s="27" t="s">
        <v>24</v>
      </c>
      <c r="I5539" s="28">
        <v>36368112</v>
      </c>
      <c r="J5539" s="28">
        <v>0</v>
      </c>
      <c r="K5539" s="28">
        <v>36368112</v>
      </c>
      <c r="L5539" s="29">
        <v>2.3199999999999998</v>
      </c>
      <c r="M5539" s="29">
        <f>IFERROR(_xlfn.XLOOKUP($B5539,'Ownership Metrics'!$A:$A,'Ownership Metrics'!$B:$B),"")</f>
        <v>3.61</v>
      </c>
      <c r="N5539" s="28">
        <f>IFERROR(_xlfn.XLOOKUP($B5539,'Ownership Metrics'!$A:$A,'Ownership Metrics'!$C:$C),"")</f>
        <v>5180</v>
      </c>
      <c r="O5539" s="29">
        <f>IFERROR(_xlfn.XLOOKUP($B5539,'Ownership Metrics'!$A:$A,'Ownership Metrics'!$D:$D),"")</f>
        <v>70.56</v>
      </c>
      <c r="P5539" s="29">
        <f>IFERROR(_xlfn.XLOOKUP($B5539,'Ownership Metrics'!$A:$A,'Ownership Metrics'!$E:$E),"")</f>
        <v>88.15</v>
      </c>
      <c r="Q5539" s="30">
        <f>IFERROR(_xlfn.XLOOKUP($B5539,'Ownership Metrics'!$A:$A,'Ownership Metrics'!$F:$F),"")</f>
        <v>6</v>
      </c>
      <c r="R5539" s="30">
        <f>IFERROR(_xlfn.XLOOKUP($B5539,'Ownership Metrics'!$A:$A,'Ownership Metrics'!$G:$G),"")</f>
        <v>69</v>
      </c>
      <c r="S5539" s="27" t="str">
        <f>IFERROR(_xlfn.XLOOKUP($B5539,'Ownership Metrics'!$A:$A,'Ownership Metrics'!$H:$H),"")</f>
        <v>Mayoritas</v>
      </c>
      <c r="T5539" s="27" t="str">
        <f>IFERROR(_xlfn.XLOOKUP($B5539,'Ownership Metrics'!$A:$A,'Ownership Metrics'!$I:$I),"")</f>
        <v>Tinggi</v>
      </c>
      <c r="U5539" s="27">
        <f>IF(COUNTIFS($B$2:$B5539,$B5539,$D$2:$D5539,$D5539)=1,1,0)</f>
        <v>1</v>
      </c>
      <c r="V5539" s="27">
        <f t="shared" si="259"/>
        <v>2.3199999999999998</v>
      </c>
      <c r="W5539" s="27">
        <f t="shared" si="260"/>
        <v>5</v>
      </c>
      <c r="X5539" s="27">
        <f t="shared" si="258"/>
        <v>2.3199994460999998</v>
      </c>
    </row>
    <row r="5540" spans="1:24" x14ac:dyDescent="0.25">
      <c r="A5540" s="26">
        <v>46265</v>
      </c>
      <c r="B5540" s="27" t="s">
        <v>10886</v>
      </c>
      <c r="C5540" s="27" t="s">
        <v>5676</v>
      </c>
      <c r="D5540" s="27" t="s">
        <v>5679</v>
      </c>
      <c r="E5540" s="27" t="s">
        <v>22</v>
      </c>
      <c r="F5540" s="27" t="s">
        <v>23</v>
      </c>
      <c r="G5540" s="27"/>
      <c r="H5540" s="27" t="s">
        <v>24</v>
      </c>
      <c r="I5540" s="28">
        <v>1103853228</v>
      </c>
      <c r="J5540" s="28">
        <v>0</v>
      </c>
      <c r="K5540" s="28">
        <v>1103853228</v>
      </c>
      <c r="L5540" s="29">
        <v>70.56</v>
      </c>
      <c r="M5540" s="29">
        <f>IFERROR(_xlfn.XLOOKUP($B5540,'Ownership Metrics'!$A:$A,'Ownership Metrics'!$B:$B),"")</f>
        <v>3.61</v>
      </c>
      <c r="N5540" s="28">
        <f>IFERROR(_xlfn.XLOOKUP($B5540,'Ownership Metrics'!$A:$A,'Ownership Metrics'!$C:$C),"")</f>
        <v>5180</v>
      </c>
      <c r="O5540" s="29">
        <f>IFERROR(_xlfn.XLOOKUP($B5540,'Ownership Metrics'!$A:$A,'Ownership Metrics'!$D:$D),"")</f>
        <v>70.56</v>
      </c>
      <c r="P5540" s="29">
        <f>IFERROR(_xlfn.XLOOKUP($B5540,'Ownership Metrics'!$A:$A,'Ownership Metrics'!$E:$E),"")</f>
        <v>88.15</v>
      </c>
      <c r="Q5540" s="30">
        <f>IFERROR(_xlfn.XLOOKUP($B5540,'Ownership Metrics'!$A:$A,'Ownership Metrics'!$F:$F),"")</f>
        <v>6</v>
      </c>
      <c r="R5540" s="30">
        <f>IFERROR(_xlfn.XLOOKUP($B5540,'Ownership Metrics'!$A:$A,'Ownership Metrics'!$G:$G),"")</f>
        <v>69</v>
      </c>
      <c r="S5540" s="27" t="str">
        <f>IFERROR(_xlfn.XLOOKUP($B5540,'Ownership Metrics'!$A:$A,'Ownership Metrics'!$H:$H),"")</f>
        <v>Mayoritas</v>
      </c>
      <c r="T5540" s="27" t="str">
        <f>IFERROR(_xlfn.XLOOKUP($B5540,'Ownership Metrics'!$A:$A,'Ownership Metrics'!$I:$I),"")</f>
        <v>Tinggi</v>
      </c>
      <c r="U5540" s="27">
        <f>IF(COUNTIFS($B$2:$B5540,$B5540,$D$2:$D5540,$D5540)=1,1,0)</f>
        <v>1</v>
      </c>
      <c r="V5540" s="27">
        <f t="shared" si="259"/>
        <v>70.56</v>
      </c>
      <c r="W5540" s="27">
        <f t="shared" si="260"/>
        <v>1</v>
      </c>
      <c r="X5540" s="27">
        <f t="shared" si="258"/>
        <v>70.559999446000006</v>
      </c>
    </row>
    <row r="5541" spans="1:24" x14ac:dyDescent="0.25">
      <c r="A5541" s="26">
        <v>46265</v>
      </c>
      <c r="B5541" s="27" t="s">
        <v>10886</v>
      </c>
      <c r="C5541" s="27" t="s">
        <v>5676</v>
      </c>
      <c r="D5541" s="27" t="s">
        <v>5680</v>
      </c>
      <c r="E5541" s="27" t="s">
        <v>22</v>
      </c>
      <c r="F5541" s="27" t="s">
        <v>23</v>
      </c>
      <c r="G5541" s="27"/>
      <c r="H5541" s="27" t="s">
        <v>24</v>
      </c>
      <c r="I5541" s="28">
        <v>72730690</v>
      </c>
      <c r="J5541" s="28">
        <v>0</v>
      </c>
      <c r="K5541" s="28">
        <v>72730690</v>
      </c>
      <c r="L5541" s="29">
        <v>4.6500000000000004</v>
      </c>
      <c r="M5541" s="29">
        <f>IFERROR(_xlfn.XLOOKUP($B5541,'Ownership Metrics'!$A:$A,'Ownership Metrics'!$B:$B),"")</f>
        <v>3.61</v>
      </c>
      <c r="N5541" s="28">
        <f>IFERROR(_xlfn.XLOOKUP($B5541,'Ownership Metrics'!$A:$A,'Ownership Metrics'!$C:$C),"")</f>
        <v>5180</v>
      </c>
      <c r="O5541" s="29">
        <f>IFERROR(_xlfn.XLOOKUP($B5541,'Ownership Metrics'!$A:$A,'Ownership Metrics'!$D:$D),"")</f>
        <v>70.56</v>
      </c>
      <c r="P5541" s="29">
        <f>IFERROR(_xlfn.XLOOKUP($B5541,'Ownership Metrics'!$A:$A,'Ownership Metrics'!$E:$E),"")</f>
        <v>88.15</v>
      </c>
      <c r="Q5541" s="30">
        <f>IFERROR(_xlfn.XLOOKUP($B5541,'Ownership Metrics'!$A:$A,'Ownership Metrics'!$F:$F),"")</f>
        <v>6</v>
      </c>
      <c r="R5541" s="30">
        <f>IFERROR(_xlfn.XLOOKUP($B5541,'Ownership Metrics'!$A:$A,'Ownership Metrics'!$G:$G),"")</f>
        <v>69</v>
      </c>
      <c r="S5541" s="27" t="str">
        <f>IFERROR(_xlfn.XLOOKUP($B5541,'Ownership Metrics'!$A:$A,'Ownership Metrics'!$H:$H),"")</f>
        <v>Mayoritas</v>
      </c>
      <c r="T5541" s="27" t="str">
        <f>IFERROR(_xlfn.XLOOKUP($B5541,'Ownership Metrics'!$A:$A,'Ownership Metrics'!$I:$I),"")</f>
        <v>Tinggi</v>
      </c>
      <c r="U5541" s="27">
        <f>IF(COUNTIFS($B$2:$B5541,$B5541,$D$2:$D5541,$D5541)=1,1,0)</f>
        <v>1</v>
      </c>
      <c r="V5541" s="27">
        <f t="shared" si="259"/>
        <v>4.6500000000000004</v>
      </c>
      <c r="W5541" s="27">
        <f t="shared" si="260"/>
        <v>4</v>
      </c>
      <c r="X5541" s="27">
        <f t="shared" si="258"/>
        <v>4.6499994459000007</v>
      </c>
    </row>
    <row r="5542" spans="1:24" x14ac:dyDescent="0.25">
      <c r="A5542" s="26">
        <v>46265</v>
      </c>
      <c r="B5542" s="27" t="s">
        <v>10886</v>
      </c>
      <c r="C5542" s="27" t="s">
        <v>5676</v>
      </c>
      <c r="D5542" s="27" t="s">
        <v>5681</v>
      </c>
      <c r="E5542" s="27" t="s">
        <v>22</v>
      </c>
      <c r="F5542" s="27" t="s">
        <v>23</v>
      </c>
      <c r="G5542" s="27"/>
      <c r="H5542" s="27" t="s">
        <v>24</v>
      </c>
      <c r="I5542" s="28">
        <v>185113597</v>
      </c>
      <c r="J5542" s="28">
        <v>0</v>
      </c>
      <c r="K5542" s="28">
        <v>185113597</v>
      </c>
      <c r="L5542" s="29">
        <v>11.83</v>
      </c>
      <c r="M5542" s="29">
        <f>IFERROR(_xlfn.XLOOKUP($B5542,'Ownership Metrics'!$A:$A,'Ownership Metrics'!$B:$B),"")</f>
        <v>3.61</v>
      </c>
      <c r="N5542" s="28">
        <f>IFERROR(_xlfn.XLOOKUP($B5542,'Ownership Metrics'!$A:$A,'Ownership Metrics'!$C:$C),"")</f>
        <v>5180</v>
      </c>
      <c r="O5542" s="29">
        <f>IFERROR(_xlfn.XLOOKUP($B5542,'Ownership Metrics'!$A:$A,'Ownership Metrics'!$D:$D),"")</f>
        <v>70.56</v>
      </c>
      <c r="P5542" s="29">
        <f>IFERROR(_xlfn.XLOOKUP($B5542,'Ownership Metrics'!$A:$A,'Ownership Metrics'!$E:$E),"")</f>
        <v>88.15</v>
      </c>
      <c r="Q5542" s="30">
        <f>IFERROR(_xlfn.XLOOKUP($B5542,'Ownership Metrics'!$A:$A,'Ownership Metrics'!$F:$F),"")</f>
        <v>6</v>
      </c>
      <c r="R5542" s="30">
        <f>IFERROR(_xlfn.XLOOKUP($B5542,'Ownership Metrics'!$A:$A,'Ownership Metrics'!$G:$G),"")</f>
        <v>69</v>
      </c>
      <c r="S5542" s="27" t="str">
        <f>IFERROR(_xlfn.XLOOKUP($B5542,'Ownership Metrics'!$A:$A,'Ownership Metrics'!$H:$H),"")</f>
        <v>Mayoritas</v>
      </c>
      <c r="T5542" s="27" t="str">
        <f>IFERROR(_xlfn.XLOOKUP($B5542,'Ownership Metrics'!$A:$A,'Ownership Metrics'!$I:$I),"")</f>
        <v>Tinggi</v>
      </c>
      <c r="U5542" s="27">
        <f>IF(COUNTIFS($B$2:$B5542,$B5542,$D$2:$D5542,$D5542)=1,1,0)</f>
        <v>1</v>
      </c>
      <c r="V5542" s="27">
        <f t="shared" si="259"/>
        <v>11.83</v>
      </c>
      <c r="W5542" s="27">
        <f t="shared" si="260"/>
        <v>2</v>
      </c>
      <c r="X5542" s="27">
        <f t="shared" si="258"/>
        <v>11.8299994458</v>
      </c>
    </row>
    <row r="5543" spans="1:24" x14ac:dyDescent="0.25">
      <c r="A5543" s="26">
        <v>46265</v>
      </c>
      <c r="B5543" s="27" t="s">
        <v>10886</v>
      </c>
      <c r="C5543" s="27" t="s">
        <v>5676</v>
      </c>
      <c r="D5543" s="27" t="s">
        <v>5682</v>
      </c>
      <c r="E5543" s="27" t="s">
        <v>35</v>
      </c>
      <c r="F5543" s="27" t="s">
        <v>23</v>
      </c>
      <c r="G5543" s="27" t="s">
        <v>36</v>
      </c>
      <c r="H5543" s="27" t="s">
        <v>24</v>
      </c>
      <c r="I5543" s="28">
        <v>19901400</v>
      </c>
      <c r="J5543" s="28">
        <v>0</v>
      </c>
      <c r="K5543" s="28">
        <v>19901400</v>
      </c>
      <c r="L5543" s="29">
        <v>1.27</v>
      </c>
      <c r="M5543" s="29">
        <f>IFERROR(_xlfn.XLOOKUP($B5543,'Ownership Metrics'!$A:$A,'Ownership Metrics'!$B:$B),"")</f>
        <v>3.61</v>
      </c>
      <c r="N5543" s="28">
        <f>IFERROR(_xlfn.XLOOKUP($B5543,'Ownership Metrics'!$A:$A,'Ownership Metrics'!$C:$C),"")</f>
        <v>5180</v>
      </c>
      <c r="O5543" s="29">
        <f>IFERROR(_xlfn.XLOOKUP($B5543,'Ownership Metrics'!$A:$A,'Ownership Metrics'!$D:$D),"")</f>
        <v>70.56</v>
      </c>
      <c r="P5543" s="29">
        <f>IFERROR(_xlfn.XLOOKUP($B5543,'Ownership Metrics'!$A:$A,'Ownership Metrics'!$E:$E),"")</f>
        <v>88.15</v>
      </c>
      <c r="Q5543" s="30">
        <f>IFERROR(_xlfn.XLOOKUP($B5543,'Ownership Metrics'!$A:$A,'Ownership Metrics'!$F:$F),"")</f>
        <v>6</v>
      </c>
      <c r="R5543" s="30">
        <f>IFERROR(_xlfn.XLOOKUP($B5543,'Ownership Metrics'!$A:$A,'Ownership Metrics'!$G:$G),"")</f>
        <v>69</v>
      </c>
      <c r="S5543" s="27" t="str">
        <f>IFERROR(_xlfn.XLOOKUP($B5543,'Ownership Metrics'!$A:$A,'Ownership Metrics'!$H:$H),"")</f>
        <v>Mayoritas</v>
      </c>
      <c r="T5543" s="27" t="str">
        <f>IFERROR(_xlfn.XLOOKUP($B5543,'Ownership Metrics'!$A:$A,'Ownership Metrics'!$I:$I),"")</f>
        <v>Tinggi</v>
      </c>
      <c r="U5543" s="27">
        <f>IF(COUNTIFS($B$2:$B5543,$B5543,$D$2:$D5543,$D5543)=1,1,0)</f>
        <v>1</v>
      </c>
      <c r="V5543" s="27">
        <f t="shared" si="259"/>
        <v>1.27</v>
      </c>
      <c r="W5543" s="27">
        <f t="shared" si="260"/>
        <v>6</v>
      </c>
      <c r="X5543" s="27">
        <f t="shared" si="258"/>
        <v>1.2699994457000001</v>
      </c>
    </row>
    <row r="5544" spans="1:24" x14ac:dyDescent="0.25">
      <c r="A5544" s="26">
        <v>46265</v>
      </c>
      <c r="B5544" s="27" t="s">
        <v>10887</v>
      </c>
      <c r="C5544" s="27" t="s">
        <v>5684</v>
      </c>
      <c r="D5544" s="27" t="s">
        <v>5685</v>
      </c>
      <c r="E5544" s="27" t="s">
        <v>22</v>
      </c>
      <c r="F5544" s="27" t="s">
        <v>23</v>
      </c>
      <c r="G5544" s="27"/>
      <c r="H5544" s="27" t="s">
        <v>24</v>
      </c>
      <c r="I5544" s="28">
        <v>911500000</v>
      </c>
      <c r="J5544" s="28">
        <v>0</v>
      </c>
      <c r="K5544" s="28">
        <v>911500000</v>
      </c>
      <c r="L5544" s="29">
        <v>7.23</v>
      </c>
      <c r="M5544" s="29">
        <f>IFERROR(_xlfn.XLOOKUP($B5544,'Ownership Metrics'!$A:$A,'Ownership Metrics'!$B:$B),"")</f>
        <v>21.82</v>
      </c>
      <c r="N5544" s="28">
        <f>IFERROR(_xlfn.XLOOKUP($B5544,'Ownership Metrics'!$A:$A,'Ownership Metrics'!$C:$C),"")</f>
        <v>4031</v>
      </c>
      <c r="O5544" s="29">
        <f>IFERROR(_xlfn.XLOOKUP($B5544,'Ownership Metrics'!$A:$A,'Ownership Metrics'!$D:$D),"")</f>
        <v>62.93</v>
      </c>
      <c r="P5544" s="29">
        <f>IFERROR(_xlfn.XLOOKUP($B5544,'Ownership Metrics'!$A:$A,'Ownership Metrics'!$E:$E),"")</f>
        <v>72.900000000000006</v>
      </c>
      <c r="Q5544" s="30">
        <f>IFERROR(_xlfn.XLOOKUP($B5544,'Ownership Metrics'!$A:$A,'Ownership Metrics'!$F:$F),"")</f>
        <v>6</v>
      </c>
      <c r="R5544" s="30">
        <f>IFERROR(_xlfn.XLOOKUP($B5544,'Ownership Metrics'!$A:$A,'Ownership Metrics'!$G:$G),"")</f>
        <v>58</v>
      </c>
      <c r="S5544" s="27" t="str">
        <f>IFERROR(_xlfn.XLOOKUP($B5544,'Ownership Metrics'!$A:$A,'Ownership Metrics'!$H:$H),"")</f>
        <v>Mayoritas</v>
      </c>
      <c r="T5544" s="27" t="str">
        <f>IFERROR(_xlfn.XLOOKUP($B5544,'Ownership Metrics'!$A:$A,'Ownership Metrics'!$I:$I),"")</f>
        <v>Tinggi</v>
      </c>
      <c r="U5544" s="27">
        <f>IF(COUNTIFS($B$2:$B5544,$B5544,$D$2:$D5544,$D5544)=1,1,0)</f>
        <v>1</v>
      </c>
      <c r="V5544" s="27">
        <f t="shared" si="259"/>
        <v>7.23</v>
      </c>
      <c r="W5544" s="27">
        <f t="shared" si="260"/>
        <v>2</v>
      </c>
      <c r="X5544" s="27">
        <f t="shared" si="258"/>
        <v>7.2299994456000007</v>
      </c>
    </row>
    <row r="5545" spans="1:24" x14ac:dyDescent="0.25">
      <c r="A5545" s="26">
        <v>46265</v>
      </c>
      <c r="B5545" s="27" t="s">
        <v>10887</v>
      </c>
      <c r="C5545" s="27" t="s">
        <v>5684</v>
      </c>
      <c r="D5545" s="27" t="s">
        <v>5164</v>
      </c>
      <c r="E5545" s="27" t="s">
        <v>35</v>
      </c>
      <c r="F5545" s="27" t="s">
        <v>23</v>
      </c>
      <c r="G5545" s="27" t="s">
        <v>36</v>
      </c>
      <c r="H5545" s="27" t="s">
        <v>24</v>
      </c>
      <c r="I5545" s="28">
        <v>176470500</v>
      </c>
      <c r="J5545" s="28">
        <v>0</v>
      </c>
      <c r="K5545" s="28">
        <v>176470500</v>
      </c>
      <c r="L5545" s="29">
        <v>1.4</v>
      </c>
      <c r="M5545" s="29">
        <f>IFERROR(_xlfn.XLOOKUP($B5545,'Ownership Metrics'!$A:$A,'Ownership Metrics'!$B:$B),"")</f>
        <v>21.82</v>
      </c>
      <c r="N5545" s="28">
        <f>IFERROR(_xlfn.XLOOKUP($B5545,'Ownership Metrics'!$A:$A,'Ownership Metrics'!$C:$C),"")</f>
        <v>4031</v>
      </c>
      <c r="O5545" s="29">
        <f>IFERROR(_xlfn.XLOOKUP($B5545,'Ownership Metrics'!$A:$A,'Ownership Metrics'!$D:$D),"")</f>
        <v>62.93</v>
      </c>
      <c r="P5545" s="29">
        <f>IFERROR(_xlfn.XLOOKUP($B5545,'Ownership Metrics'!$A:$A,'Ownership Metrics'!$E:$E),"")</f>
        <v>72.900000000000006</v>
      </c>
      <c r="Q5545" s="30">
        <f>IFERROR(_xlfn.XLOOKUP($B5545,'Ownership Metrics'!$A:$A,'Ownership Metrics'!$F:$F),"")</f>
        <v>6</v>
      </c>
      <c r="R5545" s="30">
        <f>IFERROR(_xlfn.XLOOKUP($B5545,'Ownership Metrics'!$A:$A,'Ownership Metrics'!$G:$G),"")</f>
        <v>58</v>
      </c>
      <c r="S5545" s="27" t="str">
        <f>IFERROR(_xlfn.XLOOKUP($B5545,'Ownership Metrics'!$A:$A,'Ownership Metrics'!$H:$H),"")</f>
        <v>Mayoritas</v>
      </c>
      <c r="T5545" s="27" t="str">
        <f>IFERROR(_xlfn.XLOOKUP($B5545,'Ownership Metrics'!$A:$A,'Ownership Metrics'!$I:$I),"")</f>
        <v>Tinggi</v>
      </c>
      <c r="U5545" s="27">
        <f>IF(COUNTIFS($B$2:$B5545,$B5545,$D$2:$D5545,$D5545)=1,1,0)</f>
        <v>1</v>
      </c>
      <c r="V5545" s="27">
        <f t="shared" si="259"/>
        <v>1.4</v>
      </c>
      <c r="W5545" s="27">
        <f t="shared" si="260"/>
        <v>5</v>
      </c>
      <c r="X5545" s="27">
        <f t="shared" si="258"/>
        <v>1.3999994455</v>
      </c>
    </row>
    <row r="5546" spans="1:24" x14ac:dyDescent="0.25">
      <c r="A5546" s="26">
        <v>46265</v>
      </c>
      <c r="B5546" s="27" t="s">
        <v>10887</v>
      </c>
      <c r="C5546" s="27" t="s">
        <v>5684</v>
      </c>
      <c r="D5546" s="27" t="s">
        <v>5686</v>
      </c>
      <c r="E5546" s="27" t="s">
        <v>35</v>
      </c>
      <c r="F5546" s="27" t="s">
        <v>23</v>
      </c>
      <c r="G5546" s="27" t="s">
        <v>36</v>
      </c>
      <c r="H5546" s="27" t="s">
        <v>24</v>
      </c>
      <c r="I5546" s="28">
        <v>144000000</v>
      </c>
      <c r="J5546" s="28">
        <v>0</v>
      </c>
      <c r="K5546" s="28">
        <v>144000000</v>
      </c>
      <c r="L5546" s="29">
        <v>1.1399999999999999</v>
      </c>
      <c r="M5546" s="29">
        <f>IFERROR(_xlfn.XLOOKUP($B5546,'Ownership Metrics'!$A:$A,'Ownership Metrics'!$B:$B),"")</f>
        <v>21.82</v>
      </c>
      <c r="N5546" s="28">
        <f>IFERROR(_xlfn.XLOOKUP($B5546,'Ownership Metrics'!$A:$A,'Ownership Metrics'!$C:$C),"")</f>
        <v>4031</v>
      </c>
      <c r="O5546" s="29">
        <f>IFERROR(_xlfn.XLOOKUP($B5546,'Ownership Metrics'!$A:$A,'Ownership Metrics'!$D:$D),"")</f>
        <v>62.93</v>
      </c>
      <c r="P5546" s="29">
        <f>IFERROR(_xlfn.XLOOKUP($B5546,'Ownership Metrics'!$A:$A,'Ownership Metrics'!$E:$E),"")</f>
        <v>72.900000000000006</v>
      </c>
      <c r="Q5546" s="30">
        <f>IFERROR(_xlfn.XLOOKUP($B5546,'Ownership Metrics'!$A:$A,'Ownership Metrics'!$F:$F),"")</f>
        <v>6</v>
      </c>
      <c r="R5546" s="30">
        <f>IFERROR(_xlfn.XLOOKUP($B5546,'Ownership Metrics'!$A:$A,'Ownership Metrics'!$G:$G),"")</f>
        <v>58</v>
      </c>
      <c r="S5546" s="27" t="str">
        <f>IFERROR(_xlfn.XLOOKUP($B5546,'Ownership Metrics'!$A:$A,'Ownership Metrics'!$H:$H),"")</f>
        <v>Mayoritas</v>
      </c>
      <c r="T5546" s="27" t="str">
        <f>IFERROR(_xlfn.XLOOKUP($B5546,'Ownership Metrics'!$A:$A,'Ownership Metrics'!$I:$I),"")</f>
        <v>Tinggi</v>
      </c>
      <c r="U5546" s="27">
        <f>IF(COUNTIFS($B$2:$B5546,$B5546,$D$2:$D5546,$D5546)=1,1,0)</f>
        <v>1</v>
      </c>
      <c r="V5546" s="27">
        <f t="shared" si="259"/>
        <v>1.1399999999999999</v>
      </c>
      <c r="W5546" s="27">
        <f t="shared" si="260"/>
        <v>6</v>
      </c>
      <c r="X5546" s="27">
        <f t="shared" si="258"/>
        <v>1.1399994454</v>
      </c>
    </row>
    <row r="5547" spans="1:24" x14ac:dyDescent="0.25">
      <c r="A5547" s="26">
        <v>46265</v>
      </c>
      <c r="B5547" s="27" t="s">
        <v>10887</v>
      </c>
      <c r="C5547" s="27" t="s">
        <v>5684</v>
      </c>
      <c r="D5547" s="27" t="s">
        <v>5687</v>
      </c>
      <c r="E5547" s="27" t="s">
        <v>35</v>
      </c>
      <c r="F5547" s="27" t="s">
        <v>23</v>
      </c>
      <c r="G5547" s="27" t="s">
        <v>36</v>
      </c>
      <c r="H5547" s="27" t="s">
        <v>24</v>
      </c>
      <c r="I5547" s="28">
        <v>345500000</v>
      </c>
      <c r="J5547" s="28">
        <v>0</v>
      </c>
      <c r="K5547" s="28">
        <v>345500000</v>
      </c>
      <c r="L5547" s="29">
        <v>2.74</v>
      </c>
      <c r="M5547" s="29">
        <f>IFERROR(_xlfn.XLOOKUP($B5547,'Ownership Metrics'!$A:$A,'Ownership Metrics'!$B:$B),"")</f>
        <v>21.82</v>
      </c>
      <c r="N5547" s="28">
        <f>IFERROR(_xlfn.XLOOKUP($B5547,'Ownership Metrics'!$A:$A,'Ownership Metrics'!$C:$C),"")</f>
        <v>4031</v>
      </c>
      <c r="O5547" s="29">
        <f>IFERROR(_xlfn.XLOOKUP($B5547,'Ownership Metrics'!$A:$A,'Ownership Metrics'!$D:$D),"")</f>
        <v>62.93</v>
      </c>
      <c r="P5547" s="29">
        <f>IFERROR(_xlfn.XLOOKUP($B5547,'Ownership Metrics'!$A:$A,'Ownership Metrics'!$E:$E),"")</f>
        <v>72.900000000000006</v>
      </c>
      <c r="Q5547" s="30">
        <f>IFERROR(_xlfn.XLOOKUP($B5547,'Ownership Metrics'!$A:$A,'Ownership Metrics'!$F:$F),"")</f>
        <v>6</v>
      </c>
      <c r="R5547" s="30">
        <f>IFERROR(_xlfn.XLOOKUP($B5547,'Ownership Metrics'!$A:$A,'Ownership Metrics'!$G:$G),"")</f>
        <v>58</v>
      </c>
      <c r="S5547" s="27" t="str">
        <f>IFERROR(_xlfn.XLOOKUP($B5547,'Ownership Metrics'!$A:$A,'Ownership Metrics'!$H:$H),"")</f>
        <v>Mayoritas</v>
      </c>
      <c r="T5547" s="27" t="str">
        <f>IFERROR(_xlfn.XLOOKUP($B5547,'Ownership Metrics'!$A:$A,'Ownership Metrics'!$I:$I),"")</f>
        <v>Tinggi</v>
      </c>
      <c r="U5547" s="27">
        <f>IF(COUNTIFS($B$2:$B5547,$B5547,$D$2:$D5547,$D5547)=1,1,0)</f>
        <v>1</v>
      </c>
      <c r="V5547" s="27">
        <f t="shared" si="259"/>
        <v>2.74</v>
      </c>
      <c r="W5547" s="27">
        <f t="shared" si="260"/>
        <v>3</v>
      </c>
      <c r="X5547" s="27">
        <f t="shared" si="258"/>
        <v>2.7399994453000001</v>
      </c>
    </row>
    <row r="5548" spans="1:24" x14ac:dyDescent="0.25">
      <c r="A5548" s="26">
        <v>46265</v>
      </c>
      <c r="B5548" s="27" t="s">
        <v>10887</v>
      </c>
      <c r="C5548" s="27" t="s">
        <v>5684</v>
      </c>
      <c r="D5548" s="27" t="s">
        <v>5688</v>
      </c>
      <c r="E5548" s="27" t="s">
        <v>35</v>
      </c>
      <c r="F5548" s="27" t="s">
        <v>23</v>
      </c>
      <c r="G5548" s="27" t="s">
        <v>36</v>
      </c>
      <c r="H5548" s="27" t="s">
        <v>24</v>
      </c>
      <c r="I5548" s="28">
        <v>7935000000</v>
      </c>
      <c r="J5548" s="28">
        <v>0</v>
      </c>
      <c r="K5548" s="28">
        <v>7935000000</v>
      </c>
      <c r="L5548" s="29">
        <v>62.93</v>
      </c>
      <c r="M5548" s="29">
        <f>IFERROR(_xlfn.XLOOKUP($B5548,'Ownership Metrics'!$A:$A,'Ownership Metrics'!$B:$B),"")</f>
        <v>21.82</v>
      </c>
      <c r="N5548" s="28">
        <f>IFERROR(_xlfn.XLOOKUP($B5548,'Ownership Metrics'!$A:$A,'Ownership Metrics'!$C:$C),"")</f>
        <v>4031</v>
      </c>
      <c r="O5548" s="29">
        <f>IFERROR(_xlfn.XLOOKUP($B5548,'Ownership Metrics'!$A:$A,'Ownership Metrics'!$D:$D),"")</f>
        <v>62.93</v>
      </c>
      <c r="P5548" s="29">
        <f>IFERROR(_xlfn.XLOOKUP($B5548,'Ownership Metrics'!$A:$A,'Ownership Metrics'!$E:$E),"")</f>
        <v>72.900000000000006</v>
      </c>
      <c r="Q5548" s="30">
        <f>IFERROR(_xlfn.XLOOKUP($B5548,'Ownership Metrics'!$A:$A,'Ownership Metrics'!$F:$F),"")</f>
        <v>6</v>
      </c>
      <c r="R5548" s="30">
        <f>IFERROR(_xlfn.XLOOKUP($B5548,'Ownership Metrics'!$A:$A,'Ownership Metrics'!$G:$G),"")</f>
        <v>58</v>
      </c>
      <c r="S5548" s="27" t="str">
        <f>IFERROR(_xlfn.XLOOKUP($B5548,'Ownership Metrics'!$A:$A,'Ownership Metrics'!$H:$H),"")</f>
        <v>Mayoritas</v>
      </c>
      <c r="T5548" s="27" t="str">
        <f>IFERROR(_xlfn.XLOOKUP($B5548,'Ownership Metrics'!$A:$A,'Ownership Metrics'!$I:$I),"")</f>
        <v>Tinggi</v>
      </c>
      <c r="U5548" s="27">
        <f>IF(COUNTIFS($B$2:$B5548,$B5548,$D$2:$D5548,$D5548)=1,1,0)</f>
        <v>1</v>
      </c>
      <c r="V5548" s="27">
        <f t="shared" si="259"/>
        <v>62.93</v>
      </c>
      <c r="W5548" s="27">
        <f t="shared" si="260"/>
        <v>1</v>
      </c>
      <c r="X5548" s="27">
        <f t="shared" si="258"/>
        <v>62.929999445199996</v>
      </c>
    </row>
    <row r="5549" spans="1:24" x14ac:dyDescent="0.25">
      <c r="A5549" s="26">
        <v>46265</v>
      </c>
      <c r="B5549" s="27" t="s">
        <v>10887</v>
      </c>
      <c r="C5549" s="27" t="s">
        <v>5684</v>
      </c>
      <c r="D5549" s="27" t="s">
        <v>5689</v>
      </c>
      <c r="E5549" s="27" t="s">
        <v>35</v>
      </c>
      <c r="F5549" s="27" t="s">
        <v>23</v>
      </c>
      <c r="G5549" s="27" t="s">
        <v>36</v>
      </c>
      <c r="H5549" s="27" t="s">
        <v>24</v>
      </c>
      <c r="I5549" s="28">
        <v>345250000</v>
      </c>
      <c r="J5549" s="28">
        <v>0</v>
      </c>
      <c r="K5549" s="28">
        <v>345250000</v>
      </c>
      <c r="L5549" s="29">
        <v>2.74</v>
      </c>
      <c r="M5549" s="29">
        <f>IFERROR(_xlfn.XLOOKUP($B5549,'Ownership Metrics'!$A:$A,'Ownership Metrics'!$B:$B),"")</f>
        <v>21.82</v>
      </c>
      <c r="N5549" s="28">
        <f>IFERROR(_xlfn.XLOOKUP($B5549,'Ownership Metrics'!$A:$A,'Ownership Metrics'!$C:$C),"")</f>
        <v>4031</v>
      </c>
      <c r="O5549" s="29">
        <f>IFERROR(_xlfn.XLOOKUP($B5549,'Ownership Metrics'!$A:$A,'Ownership Metrics'!$D:$D),"")</f>
        <v>62.93</v>
      </c>
      <c r="P5549" s="29">
        <f>IFERROR(_xlfn.XLOOKUP($B5549,'Ownership Metrics'!$A:$A,'Ownership Metrics'!$E:$E),"")</f>
        <v>72.900000000000006</v>
      </c>
      <c r="Q5549" s="30">
        <f>IFERROR(_xlfn.XLOOKUP($B5549,'Ownership Metrics'!$A:$A,'Ownership Metrics'!$F:$F),"")</f>
        <v>6</v>
      </c>
      <c r="R5549" s="30">
        <f>IFERROR(_xlfn.XLOOKUP($B5549,'Ownership Metrics'!$A:$A,'Ownership Metrics'!$G:$G),"")</f>
        <v>58</v>
      </c>
      <c r="S5549" s="27" t="str">
        <f>IFERROR(_xlfn.XLOOKUP($B5549,'Ownership Metrics'!$A:$A,'Ownership Metrics'!$H:$H),"")</f>
        <v>Mayoritas</v>
      </c>
      <c r="T5549" s="27" t="str">
        <f>IFERROR(_xlfn.XLOOKUP($B5549,'Ownership Metrics'!$A:$A,'Ownership Metrics'!$I:$I),"")</f>
        <v>Tinggi</v>
      </c>
      <c r="U5549" s="27">
        <f>IF(COUNTIFS($B$2:$B5549,$B5549,$D$2:$D5549,$D5549)=1,1,0)</f>
        <v>1</v>
      </c>
      <c r="V5549" s="27">
        <f t="shared" si="259"/>
        <v>2.74</v>
      </c>
      <c r="W5549" s="27">
        <f t="shared" si="260"/>
        <v>4</v>
      </c>
      <c r="X5549" s="27">
        <f t="shared" si="258"/>
        <v>2.7399994451</v>
      </c>
    </row>
    <row r="5550" spans="1:24" x14ac:dyDescent="0.25">
      <c r="A5550" s="26">
        <v>46265</v>
      </c>
      <c r="B5550" s="27" t="s">
        <v>10888</v>
      </c>
      <c r="C5550" s="27" t="s">
        <v>5691</v>
      </c>
      <c r="D5550" s="27" t="s">
        <v>5603</v>
      </c>
      <c r="E5550" s="27" t="s">
        <v>22</v>
      </c>
      <c r="F5550" s="27" t="s">
        <v>23</v>
      </c>
      <c r="G5550" s="27"/>
      <c r="H5550" s="27" t="s">
        <v>24</v>
      </c>
      <c r="I5550" s="28">
        <v>51116900</v>
      </c>
      <c r="J5550" s="28">
        <v>0</v>
      </c>
      <c r="K5550" s="28">
        <v>51116900</v>
      </c>
      <c r="L5550" s="29">
        <v>1.88</v>
      </c>
      <c r="M5550" s="29">
        <f>IFERROR(_xlfn.XLOOKUP($B5550,'Ownership Metrics'!$A:$A,'Ownership Metrics'!$B:$B),"")</f>
        <v>23.09</v>
      </c>
      <c r="N5550" s="28">
        <f>IFERROR(_xlfn.XLOOKUP($B5550,'Ownership Metrics'!$A:$A,'Ownership Metrics'!$C:$C),"")</f>
        <v>4747</v>
      </c>
      <c r="O5550" s="29">
        <f>IFERROR(_xlfn.XLOOKUP($B5550,'Ownership Metrics'!$A:$A,'Ownership Metrics'!$D:$D),"")</f>
        <v>68.680000000000007</v>
      </c>
      <c r="P5550" s="29">
        <f>IFERROR(_xlfn.XLOOKUP($B5550,'Ownership Metrics'!$A:$A,'Ownership Metrics'!$E:$E),"")</f>
        <v>75.55</v>
      </c>
      <c r="Q5550" s="30">
        <f>IFERROR(_xlfn.XLOOKUP($B5550,'Ownership Metrics'!$A:$A,'Ownership Metrics'!$F:$F),"")</f>
        <v>4</v>
      </c>
      <c r="R5550" s="30">
        <f>IFERROR(_xlfn.XLOOKUP($B5550,'Ownership Metrics'!$A:$A,'Ownership Metrics'!$G:$G),"")</f>
        <v>65</v>
      </c>
      <c r="S5550" s="27" t="str">
        <f>IFERROR(_xlfn.XLOOKUP($B5550,'Ownership Metrics'!$A:$A,'Ownership Metrics'!$H:$H),"")</f>
        <v>Mayoritas</v>
      </c>
      <c r="T5550" s="27" t="str">
        <f>IFERROR(_xlfn.XLOOKUP($B5550,'Ownership Metrics'!$A:$A,'Ownership Metrics'!$I:$I),"")</f>
        <v>Tinggi</v>
      </c>
      <c r="U5550" s="27">
        <f>IF(COUNTIFS($B$2:$B5550,$B5550,$D$2:$D5550,$D5550)=1,1,0)</f>
        <v>1</v>
      </c>
      <c r="V5550" s="27">
        <f t="shared" si="259"/>
        <v>1.88</v>
      </c>
      <c r="W5550" s="27">
        <f t="shared" si="260"/>
        <v>3</v>
      </c>
      <c r="X5550" s="27">
        <f t="shared" si="258"/>
        <v>1.8799994449999999</v>
      </c>
    </row>
    <row r="5551" spans="1:24" x14ac:dyDescent="0.25">
      <c r="A5551" s="26">
        <v>46265</v>
      </c>
      <c r="B5551" s="27" t="s">
        <v>10888</v>
      </c>
      <c r="C5551" s="27" t="s">
        <v>5691</v>
      </c>
      <c r="D5551" s="27" t="s">
        <v>5692</v>
      </c>
      <c r="E5551" s="27" t="s">
        <v>22</v>
      </c>
      <c r="F5551" s="27" t="s">
        <v>23</v>
      </c>
      <c r="G5551" s="27"/>
      <c r="H5551" s="27" t="s">
        <v>24</v>
      </c>
      <c r="I5551" s="28">
        <v>135481100</v>
      </c>
      <c r="J5551" s="28">
        <v>0</v>
      </c>
      <c r="K5551" s="28">
        <v>135481100</v>
      </c>
      <c r="L5551" s="29">
        <v>4.99</v>
      </c>
      <c r="M5551" s="29">
        <f>IFERROR(_xlfn.XLOOKUP($B5551,'Ownership Metrics'!$A:$A,'Ownership Metrics'!$B:$B),"")</f>
        <v>23.09</v>
      </c>
      <c r="N5551" s="28">
        <f>IFERROR(_xlfn.XLOOKUP($B5551,'Ownership Metrics'!$A:$A,'Ownership Metrics'!$C:$C),"")</f>
        <v>4747</v>
      </c>
      <c r="O5551" s="29">
        <f>IFERROR(_xlfn.XLOOKUP($B5551,'Ownership Metrics'!$A:$A,'Ownership Metrics'!$D:$D),"")</f>
        <v>68.680000000000007</v>
      </c>
      <c r="P5551" s="29">
        <f>IFERROR(_xlfn.XLOOKUP($B5551,'Ownership Metrics'!$A:$A,'Ownership Metrics'!$E:$E),"")</f>
        <v>75.55</v>
      </c>
      <c r="Q5551" s="30">
        <f>IFERROR(_xlfn.XLOOKUP($B5551,'Ownership Metrics'!$A:$A,'Ownership Metrics'!$F:$F),"")</f>
        <v>4</v>
      </c>
      <c r="R5551" s="30">
        <f>IFERROR(_xlfn.XLOOKUP($B5551,'Ownership Metrics'!$A:$A,'Ownership Metrics'!$G:$G),"")</f>
        <v>65</v>
      </c>
      <c r="S5551" s="27" t="str">
        <f>IFERROR(_xlfn.XLOOKUP($B5551,'Ownership Metrics'!$A:$A,'Ownership Metrics'!$H:$H),"")</f>
        <v>Mayoritas</v>
      </c>
      <c r="T5551" s="27" t="str">
        <f>IFERROR(_xlfn.XLOOKUP($B5551,'Ownership Metrics'!$A:$A,'Ownership Metrics'!$I:$I),"")</f>
        <v>Tinggi</v>
      </c>
      <c r="U5551" s="27">
        <f>IF(COUNTIFS($B$2:$B5551,$B5551,$D$2:$D5551,$D5551)=1,1,0)</f>
        <v>1</v>
      </c>
      <c r="V5551" s="27">
        <f t="shared" si="259"/>
        <v>4.99</v>
      </c>
      <c r="W5551" s="27">
        <f t="shared" si="260"/>
        <v>2</v>
      </c>
      <c r="X5551" s="27">
        <f t="shared" si="258"/>
        <v>4.9899994449000005</v>
      </c>
    </row>
    <row r="5552" spans="1:24" x14ac:dyDescent="0.25">
      <c r="A5552" s="26">
        <v>46265</v>
      </c>
      <c r="B5552" s="27" t="s">
        <v>10888</v>
      </c>
      <c r="C5552" s="27" t="s">
        <v>5691</v>
      </c>
      <c r="D5552" s="27" t="s">
        <v>5693</v>
      </c>
      <c r="E5552" s="27" t="s">
        <v>22</v>
      </c>
      <c r="F5552" s="27" t="s">
        <v>23</v>
      </c>
      <c r="G5552" s="27"/>
      <c r="H5552" s="27" t="s">
        <v>24</v>
      </c>
      <c r="I5552" s="28">
        <v>1864621000</v>
      </c>
      <c r="J5552" s="28">
        <v>0</v>
      </c>
      <c r="K5552" s="28">
        <v>1864621000</v>
      </c>
      <c r="L5552" s="29">
        <v>68.680000000000007</v>
      </c>
      <c r="M5552" s="29">
        <f>IFERROR(_xlfn.XLOOKUP($B5552,'Ownership Metrics'!$A:$A,'Ownership Metrics'!$B:$B),"")</f>
        <v>23.09</v>
      </c>
      <c r="N5552" s="28">
        <f>IFERROR(_xlfn.XLOOKUP($B5552,'Ownership Metrics'!$A:$A,'Ownership Metrics'!$C:$C),"")</f>
        <v>4747</v>
      </c>
      <c r="O5552" s="29">
        <f>IFERROR(_xlfn.XLOOKUP($B5552,'Ownership Metrics'!$A:$A,'Ownership Metrics'!$D:$D),"")</f>
        <v>68.680000000000007</v>
      </c>
      <c r="P5552" s="29">
        <f>IFERROR(_xlfn.XLOOKUP($B5552,'Ownership Metrics'!$A:$A,'Ownership Metrics'!$E:$E),"")</f>
        <v>75.55</v>
      </c>
      <c r="Q5552" s="30">
        <f>IFERROR(_xlfn.XLOOKUP($B5552,'Ownership Metrics'!$A:$A,'Ownership Metrics'!$F:$F),"")</f>
        <v>4</v>
      </c>
      <c r="R5552" s="30">
        <f>IFERROR(_xlfn.XLOOKUP($B5552,'Ownership Metrics'!$A:$A,'Ownership Metrics'!$G:$G),"")</f>
        <v>65</v>
      </c>
      <c r="S5552" s="27" t="str">
        <f>IFERROR(_xlfn.XLOOKUP($B5552,'Ownership Metrics'!$A:$A,'Ownership Metrics'!$H:$H),"")</f>
        <v>Mayoritas</v>
      </c>
      <c r="T5552" s="27" t="str">
        <f>IFERROR(_xlfn.XLOOKUP($B5552,'Ownership Metrics'!$A:$A,'Ownership Metrics'!$I:$I),"")</f>
        <v>Tinggi</v>
      </c>
      <c r="U5552" s="27">
        <f>IF(COUNTIFS($B$2:$B5552,$B5552,$D$2:$D5552,$D5552)=1,1,0)</f>
        <v>1</v>
      </c>
      <c r="V5552" s="27">
        <f t="shared" si="259"/>
        <v>68.680000000000007</v>
      </c>
      <c r="W5552" s="27">
        <f t="shared" si="260"/>
        <v>1</v>
      </c>
      <c r="X5552" s="27">
        <f t="shared" si="258"/>
        <v>68.679999444800004</v>
      </c>
    </row>
    <row r="5553" spans="1:24" x14ac:dyDescent="0.25">
      <c r="A5553" s="26">
        <v>46265</v>
      </c>
      <c r="B5553" s="27" t="s">
        <v>10888</v>
      </c>
      <c r="C5553" s="27" t="s">
        <v>5691</v>
      </c>
      <c r="D5553" s="27" t="s">
        <v>5694</v>
      </c>
      <c r="E5553" s="27" t="s">
        <v>22</v>
      </c>
      <c r="F5553" s="27" t="s">
        <v>23</v>
      </c>
      <c r="G5553" s="27"/>
      <c r="H5553" s="27" t="s">
        <v>24</v>
      </c>
      <c r="I5553" s="28">
        <v>37052400</v>
      </c>
      <c r="J5553" s="28">
        <v>0</v>
      </c>
      <c r="K5553" s="28">
        <v>37052400</v>
      </c>
      <c r="L5553" s="29">
        <v>1.36</v>
      </c>
      <c r="M5553" s="29">
        <f>IFERROR(_xlfn.XLOOKUP($B5553,'Ownership Metrics'!$A:$A,'Ownership Metrics'!$B:$B),"")</f>
        <v>23.09</v>
      </c>
      <c r="N5553" s="28">
        <f>IFERROR(_xlfn.XLOOKUP($B5553,'Ownership Metrics'!$A:$A,'Ownership Metrics'!$C:$C),"")</f>
        <v>4747</v>
      </c>
      <c r="O5553" s="29">
        <f>IFERROR(_xlfn.XLOOKUP($B5553,'Ownership Metrics'!$A:$A,'Ownership Metrics'!$D:$D),"")</f>
        <v>68.680000000000007</v>
      </c>
      <c r="P5553" s="29">
        <f>IFERROR(_xlfn.XLOOKUP($B5553,'Ownership Metrics'!$A:$A,'Ownership Metrics'!$E:$E),"")</f>
        <v>75.55</v>
      </c>
      <c r="Q5553" s="30">
        <f>IFERROR(_xlfn.XLOOKUP($B5553,'Ownership Metrics'!$A:$A,'Ownership Metrics'!$F:$F),"")</f>
        <v>4</v>
      </c>
      <c r="R5553" s="30">
        <f>IFERROR(_xlfn.XLOOKUP($B5553,'Ownership Metrics'!$A:$A,'Ownership Metrics'!$G:$G),"")</f>
        <v>65</v>
      </c>
      <c r="S5553" s="27" t="str">
        <f>IFERROR(_xlfn.XLOOKUP($B5553,'Ownership Metrics'!$A:$A,'Ownership Metrics'!$H:$H),"")</f>
        <v>Mayoritas</v>
      </c>
      <c r="T5553" s="27" t="str">
        <f>IFERROR(_xlfn.XLOOKUP($B5553,'Ownership Metrics'!$A:$A,'Ownership Metrics'!$I:$I),"")</f>
        <v>Tinggi</v>
      </c>
      <c r="U5553" s="27">
        <f>IF(COUNTIFS($B$2:$B5553,$B5553,$D$2:$D5553,$D5553)=1,1,0)</f>
        <v>1</v>
      </c>
      <c r="V5553" s="27">
        <f t="shared" si="259"/>
        <v>1.36</v>
      </c>
      <c r="W5553" s="27">
        <f t="shared" si="260"/>
        <v>4</v>
      </c>
      <c r="X5553" s="27">
        <f t="shared" si="258"/>
        <v>1.3599994447000001</v>
      </c>
    </row>
    <row r="5554" spans="1:24" x14ac:dyDescent="0.25">
      <c r="A5554" s="26">
        <v>46265</v>
      </c>
      <c r="B5554" s="27" t="s">
        <v>10889</v>
      </c>
      <c r="C5554" s="27" t="s">
        <v>5696</v>
      </c>
      <c r="D5554" s="27" t="s">
        <v>5697</v>
      </c>
      <c r="E5554" s="27" t="s">
        <v>22</v>
      </c>
      <c r="F5554" s="27" t="s">
        <v>23</v>
      </c>
      <c r="G5554" s="27"/>
      <c r="H5554" s="27" t="s">
        <v>24</v>
      </c>
      <c r="I5554" s="28">
        <v>130089963</v>
      </c>
      <c r="J5554" s="28">
        <v>0</v>
      </c>
      <c r="K5554" s="28">
        <v>130089963</v>
      </c>
      <c r="L5554" s="29">
        <v>4.9000000000000004</v>
      </c>
      <c r="M5554" s="29">
        <f>IFERROR(_xlfn.XLOOKUP($B5554,'Ownership Metrics'!$A:$A,'Ownership Metrics'!$B:$B),"")</f>
        <v>28.85</v>
      </c>
      <c r="N5554" s="28">
        <f>IFERROR(_xlfn.XLOOKUP($B5554,'Ownership Metrics'!$A:$A,'Ownership Metrics'!$C:$C),"")</f>
        <v>2767</v>
      </c>
      <c r="O5554" s="29">
        <f>IFERROR(_xlfn.XLOOKUP($B5554,'Ownership Metrics'!$A:$A,'Ownership Metrics'!$D:$D),"")</f>
        <v>51.88</v>
      </c>
      <c r="P5554" s="29">
        <f>IFERROR(_xlfn.XLOOKUP($B5554,'Ownership Metrics'!$A:$A,'Ownership Metrics'!$E:$E),"")</f>
        <v>61.6</v>
      </c>
      <c r="Q5554" s="30">
        <f>IFERROR(_xlfn.XLOOKUP($B5554,'Ownership Metrics'!$A:$A,'Ownership Metrics'!$F:$F),"")</f>
        <v>8</v>
      </c>
      <c r="R5554" s="30">
        <f>IFERROR(_xlfn.XLOOKUP($B5554,'Ownership Metrics'!$A:$A,'Ownership Metrics'!$G:$G),"")</f>
        <v>47</v>
      </c>
      <c r="S5554" s="27" t="str">
        <f>IFERROR(_xlfn.XLOOKUP($B5554,'Ownership Metrics'!$A:$A,'Ownership Metrics'!$H:$H),"")</f>
        <v>Mayoritas</v>
      </c>
      <c r="T5554" s="27" t="str">
        <f>IFERROR(_xlfn.XLOOKUP($B5554,'Ownership Metrics'!$A:$A,'Ownership Metrics'!$I:$I),"")</f>
        <v>Sedang</v>
      </c>
      <c r="U5554" s="27">
        <f>IF(COUNTIFS($B$2:$B5554,$B5554,$D$2:$D5554,$D5554)=1,1,0)</f>
        <v>1</v>
      </c>
      <c r="V5554" s="27">
        <f t="shared" si="259"/>
        <v>4.9000000000000004</v>
      </c>
      <c r="W5554" s="27">
        <f t="shared" si="260"/>
        <v>2</v>
      </c>
      <c r="X5554" s="27">
        <f t="shared" si="258"/>
        <v>4.8999994446000006</v>
      </c>
    </row>
    <row r="5555" spans="1:24" x14ac:dyDescent="0.25">
      <c r="A5555" s="26">
        <v>46265</v>
      </c>
      <c r="B5555" s="27" t="s">
        <v>10889</v>
      </c>
      <c r="C5555" s="27" t="s">
        <v>5696</v>
      </c>
      <c r="D5555" s="27" t="s">
        <v>5090</v>
      </c>
      <c r="E5555" s="27" t="s">
        <v>22</v>
      </c>
      <c r="F5555" s="27" t="s">
        <v>23</v>
      </c>
      <c r="G5555" s="27"/>
      <c r="H5555" s="27" t="s">
        <v>24</v>
      </c>
      <c r="I5555" s="28">
        <v>29224086</v>
      </c>
      <c r="J5555" s="28">
        <v>0</v>
      </c>
      <c r="K5555" s="28">
        <v>29224086</v>
      </c>
      <c r="L5555" s="29">
        <v>1.1000000000000001</v>
      </c>
      <c r="M5555" s="29">
        <f>IFERROR(_xlfn.XLOOKUP($B5555,'Ownership Metrics'!$A:$A,'Ownership Metrics'!$B:$B),"")</f>
        <v>28.85</v>
      </c>
      <c r="N5555" s="28">
        <f>IFERROR(_xlfn.XLOOKUP($B5555,'Ownership Metrics'!$A:$A,'Ownership Metrics'!$C:$C),"")</f>
        <v>2767</v>
      </c>
      <c r="O5555" s="29">
        <f>IFERROR(_xlfn.XLOOKUP($B5555,'Ownership Metrics'!$A:$A,'Ownership Metrics'!$D:$D),"")</f>
        <v>51.88</v>
      </c>
      <c r="P5555" s="29">
        <f>IFERROR(_xlfn.XLOOKUP($B5555,'Ownership Metrics'!$A:$A,'Ownership Metrics'!$E:$E),"")</f>
        <v>61.6</v>
      </c>
      <c r="Q5555" s="30">
        <f>IFERROR(_xlfn.XLOOKUP($B5555,'Ownership Metrics'!$A:$A,'Ownership Metrics'!$F:$F),"")</f>
        <v>8</v>
      </c>
      <c r="R5555" s="30">
        <f>IFERROR(_xlfn.XLOOKUP($B5555,'Ownership Metrics'!$A:$A,'Ownership Metrics'!$G:$G),"")</f>
        <v>47</v>
      </c>
      <c r="S5555" s="27" t="str">
        <f>IFERROR(_xlfn.XLOOKUP($B5555,'Ownership Metrics'!$A:$A,'Ownership Metrics'!$H:$H),"")</f>
        <v>Mayoritas</v>
      </c>
      <c r="T5555" s="27" t="str">
        <f>IFERROR(_xlfn.XLOOKUP($B5555,'Ownership Metrics'!$A:$A,'Ownership Metrics'!$I:$I),"")</f>
        <v>Sedang</v>
      </c>
      <c r="U5555" s="27">
        <f>IF(COUNTIFS($B$2:$B5555,$B5555,$D$2:$D5555,$D5555)=1,1,0)</f>
        <v>1</v>
      </c>
      <c r="V5555" s="27">
        <f t="shared" si="259"/>
        <v>1.1000000000000001</v>
      </c>
      <c r="W5555" s="27">
        <f t="shared" si="260"/>
        <v>7</v>
      </c>
      <c r="X5555" s="27">
        <f t="shared" si="258"/>
        <v>1.0999994445000001</v>
      </c>
    </row>
    <row r="5556" spans="1:24" x14ac:dyDescent="0.25">
      <c r="A5556" s="26">
        <v>46265</v>
      </c>
      <c r="B5556" s="27" t="s">
        <v>10889</v>
      </c>
      <c r="C5556" s="27" t="s">
        <v>5696</v>
      </c>
      <c r="D5556" s="27" t="s">
        <v>3389</v>
      </c>
      <c r="E5556" s="27" t="s">
        <v>35</v>
      </c>
      <c r="F5556" s="27" t="s">
        <v>23</v>
      </c>
      <c r="G5556" s="27" t="s">
        <v>36</v>
      </c>
      <c r="H5556" s="27" t="s">
        <v>24</v>
      </c>
      <c r="I5556" s="28">
        <v>44172825</v>
      </c>
      <c r="J5556" s="28">
        <v>0</v>
      </c>
      <c r="K5556" s="28">
        <v>44172825</v>
      </c>
      <c r="L5556" s="29">
        <v>1.66</v>
      </c>
      <c r="M5556" s="29">
        <f>IFERROR(_xlfn.XLOOKUP($B5556,'Ownership Metrics'!$A:$A,'Ownership Metrics'!$B:$B),"")</f>
        <v>28.85</v>
      </c>
      <c r="N5556" s="28">
        <f>IFERROR(_xlfn.XLOOKUP($B5556,'Ownership Metrics'!$A:$A,'Ownership Metrics'!$C:$C),"")</f>
        <v>2767</v>
      </c>
      <c r="O5556" s="29">
        <f>IFERROR(_xlfn.XLOOKUP($B5556,'Ownership Metrics'!$A:$A,'Ownership Metrics'!$D:$D),"")</f>
        <v>51.88</v>
      </c>
      <c r="P5556" s="29">
        <f>IFERROR(_xlfn.XLOOKUP($B5556,'Ownership Metrics'!$A:$A,'Ownership Metrics'!$E:$E),"")</f>
        <v>61.6</v>
      </c>
      <c r="Q5556" s="30">
        <f>IFERROR(_xlfn.XLOOKUP($B5556,'Ownership Metrics'!$A:$A,'Ownership Metrics'!$F:$F),"")</f>
        <v>8</v>
      </c>
      <c r="R5556" s="30">
        <f>IFERROR(_xlfn.XLOOKUP($B5556,'Ownership Metrics'!$A:$A,'Ownership Metrics'!$G:$G),"")</f>
        <v>47</v>
      </c>
      <c r="S5556" s="27" t="str">
        <f>IFERROR(_xlfn.XLOOKUP($B5556,'Ownership Metrics'!$A:$A,'Ownership Metrics'!$H:$H),"")</f>
        <v>Mayoritas</v>
      </c>
      <c r="T5556" s="27" t="str">
        <f>IFERROR(_xlfn.XLOOKUP($B5556,'Ownership Metrics'!$A:$A,'Ownership Metrics'!$I:$I),"")</f>
        <v>Sedang</v>
      </c>
      <c r="U5556" s="27">
        <f>IF(COUNTIFS($B$2:$B5556,$B5556,$D$2:$D5556,$D5556)=1,1,0)</f>
        <v>1</v>
      </c>
      <c r="V5556" s="27">
        <f t="shared" si="259"/>
        <v>1.66</v>
      </c>
      <c r="W5556" s="27">
        <f t="shared" si="260"/>
        <v>5</v>
      </c>
      <c r="X5556" s="27">
        <f t="shared" si="258"/>
        <v>1.6599994443999999</v>
      </c>
    </row>
    <row r="5557" spans="1:24" x14ac:dyDescent="0.25">
      <c r="A5557" s="26">
        <v>46265</v>
      </c>
      <c r="B5557" s="27" t="s">
        <v>10889</v>
      </c>
      <c r="C5557" s="27" t="s">
        <v>5696</v>
      </c>
      <c r="D5557" s="27" t="s">
        <v>5698</v>
      </c>
      <c r="E5557" s="27" t="s">
        <v>35</v>
      </c>
      <c r="F5557" s="27" t="s">
        <v>23</v>
      </c>
      <c r="G5557" s="27" t="s">
        <v>36</v>
      </c>
      <c r="H5557" s="27" t="s">
        <v>24</v>
      </c>
      <c r="I5557" s="28">
        <v>29444700</v>
      </c>
      <c r="J5557" s="28">
        <v>0</v>
      </c>
      <c r="K5557" s="28">
        <v>29444700</v>
      </c>
      <c r="L5557" s="29">
        <v>1.1100000000000001</v>
      </c>
      <c r="M5557" s="29">
        <f>IFERROR(_xlfn.XLOOKUP($B5557,'Ownership Metrics'!$A:$A,'Ownership Metrics'!$B:$B),"")</f>
        <v>28.85</v>
      </c>
      <c r="N5557" s="28">
        <f>IFERROR(_xlfn.XLOOKUP($B5557,'Ownership Metrics'!$A:$A,'Ownership Metrics'!$C:$C),"")</f>
        <v>2767</v>
      </c>
      <c r="O5557" s="29">
        <f>IFERROR(_xlfn.XLOOKUP($B5557,'Ownership Metrics'!$A:$A,'Ownership Metrics'!$D:$D),"")</f>
        <v>51.88</v>
      </c>
      <c r="P5557" s="29">
        <f>IFERROR(_xlfn.XLOOKUP($B5557,'Ownership Metrics'!$A:$A,'Ownership Metrics'!$E:$E),"")</f>
        <v>61.6</v>
      </c>
      <c r="Q5557" s="30">
        <f>IFERROR(_xlfn.XLOOKUP($B5557,'Ownership Metrics'!$A:$A,'Ownership Metrics'!$F:$F),"")</f>
        <v>8</v>
      </c>
      <c r="R5557" s="30">
        <f>IFERROR(_xlfn.XLOOKUP($B5557,'Ownership Metrics'!$A:$A,'Ownership Metrics'!$G:$G),"")</f>
        <v>47</v>
      </c>
      <c r="S5557" s="27" t="str">
        <f>IFERROR(_xlfn.XLOOKUP($B5557,'Ownership Metrics'!$A:$A,'Ownership Metrics'!$H:$H),"")</f>
        <v>Mayoritas</v>
      </c>
      <c r="T5557" s="27" t="str">
        <f>IFERROR(_xlfn.XLOOKUP($B5557,'Ownership Metrics'!$A:$A,'Ownership Metrics'!$I:$I),"")</f>
        <v>Sedang</v>
      </c>
      <c r="U5557" s="27">
        <f>IF(COUNTIFS($B$2:$B5557,$B5557,$D$2:$D5557,$D5557)=1,1,0)</f>
        <v>1</v>
      </c>
      <c r="V5557" s="27">
        <f t="shared" si="259"/>
        <v>1.1100000000000001</v>
      </c>
      <c r="W5557" s="27">
        <f t="shared" si="260"/>
        <v>6</v>
      </c>
      <c r="X5557" s="27">
        <f t="shared" si="258"/>
        <v>1.1099994443000001</v>
      </c>
    </row>
    <row r="5558" spans="1:24" x14ac:dyDescent="0.25">
      <c r="A5558" s="26">
        <v>46265</v>
      </c>
      <c r="B5558" s="27" t="s">
        <v>10889</v>
      </c>
      <c r="C5558" s="27" t="s">
        <v>5696</v>
      </c>
      <c r="D5558" s="27" t="s">
        <v>1111</v>
      </c>
      <c r="E5558" s="27" t="s">
        <v>35</v>
      </c>
      <c r="F5558" s="27" t="s">
        <v>23</v>
      </c>
      <c r="G5558" s="27" t="s">
        <v>36</v>
      </c>
      <c r="H5558" s="27" t="s">
        <v>24</v>
      </c>
      <c r="I5558" s="28">
        <v>26970000</v>
      </c>
      <c r="J5558" s="28">
        <v>0</v>
      </c>
      <c r="K5558" s="28">
        <v>26970000</v>
      </c>
      <c r="L5558" s="29">
        <v>1.02</v>
      </c>
      <c r="M5558" s="29">
        <f>IFERROR(_xlfn.XLOOKUP($B5558,'Ownership Metrics'!$A:$A,'Ownership Metrics'!$B:$B),"")</f>
        <v>28.85</v>
      </c>
      <c r="N5558" s="28">
        <f>IFERROR(_xlfn.XLOOKUP($B5558,'Ownership Metrics'!$A:$A,'Ownership Metrics'!$C:$C),"")</f>
        <v>2767</v>
      </c>
      <c r="O5558" s="29">
        <f>IFERROR(_xlfn.XLOOKUP($B5558,'Ownership Metrics'!$A:$A,'Ownership Metrics'!$D:$D),"")</f>
        <v>51.88</v>
      </c>
      <c r="P5558" s="29">
        <f>IFERROR(_xlfn.XLOOKUP($B5558,'Ownership Metrics'!$A:$A,'Ownership Metrics'!$E:$E),"")</f>
        <v>61.6</v>
      </c>
      <c r="Q5558" s="30">
        <f>IFERROR(_xlfn.XLOOKUP($B5558,'Ownership Metrics'!$A:$A,'Ownership Metrics'!$F:$F),"")</f>
        <v>8</v>
      </c>
      <c r="R5558" s="30">
        <f>IFERROR(_xlfn.XLOOKUP($B5558,'Ownership Metrics'!$A:$A,'Ownership Metrics'!$G:$G),"")</f>
        <v>47</v>
      </c>
      <c r="S5558" s="27" t="str">
        <f>IFERROR(_xlfn.XLOOKUP($B5558,'Ownership Metrics'!$A:$A,'Ownership Metrics'!$H:$H),"")</f>
        <v>Mayoritas</v>
      </c>
      <c r="T5558" s="27" t="str">
        <f>IFERROR(_xlfn.XLOOKUP($B5558,'Ownership Metrics'!$A:$A,'Ownership Metrics'!$I:$I),"")</f>
        <v>Sedang</v>
      </c>
      <c r="U5558" s="27">
        <f>IF(COUNTIFS($B$2:$B5558,$B5558,$D$2:$D5558,$D5558)=1,1,0)</f>
        <v>1</v>
      </c>
      <c r="V5558" s="27">
        <f t="shared" si="259"/>
        <v>1.02</v>
      </c>
      <c r="W5558" s="27">
        <f t="shared" si="260"/>
        <v>8</v>
      </c>
      <c r="X5558" s="27">
        <f t="shared" si="258"/>
        <v>1.0199994442</v>
      </c>
    </row>
    <row r="5559" spans="1:24" x14ac:dyDescent="0.25">
      <c r="A5559" s="26">
        <v>46265</v>
      </c>
      <c r="B5559" s="27" t="s">
        <v>10889</v>
      </c>
      <c r="C5559" s="27" t="s">
        <v>5696</v>
      </c>
      <c r="D5559" s="27" t="s">
        <v>5699</v>
      </c>
      <c r="E5559" s="27" t="s">
        <v>35</v>
      </c>
      <c r="F5559" s="27" t="s">
        <v>23</v>
      </c>
      <c r="G5559" s="27" t="s">
        <v>36</v>
      </c>
      <c r="H5559" s="27"/>
      <c r="I5559" s="28">
        <v>1378060918</v>
      </c>
      <c r="J5559" s="28">
        <v>0</v>
      </c>
      <c r="K5559" s="28">
        <v>1378060918</v>
      </c>
      <c r="L5559" s="29">
        <v>51.88</v>
      </c>
      <c r="M5559" s="29">
        <f>IFERROR(_xlfn.XLOOKUP($B5559,'Ownership Metrics'!$A:$A,'Ownership Metrics'!$B:$B),"")</f>
        <v>28.85</v>
      </c>
      <c r="N5559" s="28">
        <f>IFERROR(_xlfn.XLOOKUP($B5559,'Ownership Metrics'!$A:$A,'Ownership Metrics'!$C:$C),"")</f>
        <v>2767</v>
      </c>
      <c r="O5559" s="29">
        <f>IFERROR(_xlfn.XLOOKUP($B5559,'Ownership Metrics'!$A:$A,'Ownership Metrics'!$D:$D),"")</f>
        <v>51.88</v>
      </c>
      <c r="P5559" s="29">
        <f>IFERROR(_xlfn.XLOOKUP($B5559,'Ownership Metrics'!$A:$A,'Ownership Metrics'!$E:$E),"")</f>
        <v>61.6</v>
      </c>
      <c r="Q5559" s="30">
        <f>IFERROR(_xlfn.XLOOKUP($B5559,'Ownership Metrics'!$A:$A,'Ownership Metrics'!$F:$F),"")</f>
        <v>8</v>
      </c>
      <c r="R5559" s="30">
        <f>IFERROR(_xlfn.XLOOKUP($B5559,'Ownership Metrics'!$A:$A,'Ownership Metrics'!$G:$G),"")</f>
        <v>47</v>
      </c>
      <c r="S5559" s="27" t="str">
        <f>IFERROR(_xlfn.XLOOKUP($B5559,'Ownership Metrics'!$A:$A,'Ownership Metrics'!$H:$H),"")</f>
        <v>Mayoritas</v>
      </c>
      <c r="T5559" s="27" t="str">
        <f>IFERROR(_xlfn.XLOOKUP($B5559,'Ownership Metrics'!$A:$A,'Ownership Metrics'!$I:$I),"")</f>
        <v>Sedang</v>
      </c>
      <c r="U5559" s="27">
        <f>IF(COUNTIFS($B$2:$B5559,$B5559,$D$2:$D5559,$D5559)=1,1,0)</f>
        <v>1</v>
      </c>
      <c r="V5559" s="27">
        <f t="shared" si="259"/>
        <v>51.88</v>
      </c>
      <c r="W5559" s="27">
        <f t="shared" si="260"/>
        <v>1</v>
      </c>
      <c r="X5559" s="27">
        <f t="shared" si="258"/>
        <v>51.879999444100001</v>
      </c>
    </row>
    <row r="5560" spans="1:24" x14ac:dyDescent="0.25">
      <c r="A5560" s="26">
        <v>46265</v>
      </c>
      <c r="B5560" s="27" t="s">
        <v>10889</v>
      </c>
      <c r="C5560" s="27" t="s">
        <v>5696</v>
      </c>
      <c r="D5560" s="27" t="s">
        <v>551</v>
      </c>
      <c r="E5560" s="27" t="s">
        <v>98</v>
      </c>
      <c r="F5560" s="27" t="s">
        <v>23</v>
      </c>
      <c r="G5560" s="27"/>
      <c r="H5560" s="27" t="s">
        <v>24</v>
      </c>
      <c r="I5560" s="28">
        <v>123896700</v>
      </c>
      <c r="J5560" s="28">
        <v>0</v>
      </c>
      <c r="K5560" s="28">
        <v>123896700</v>
      </c>
      <c r="L5560" s="29">
        <v>4.66</v>
      </c>
      <c r="M5560" s="29">
        <f>IFERROR(_xlfn.XLOOKUP($B5560,'Ownership Metrics'!$A:$A,'Ownership Metrics'!$B:$B),"")</f>
        <v>28.85</v>
      </c>
      <c r="N5560" s="28">
        <f>IFERROR(_xlfn.XLOOKUP($B5560,'Ownership Metrics'!$A:$A,'Ownership Metrics'!$C:$C),"")</f>
        <v>2767</v>
      </c>
      <c r="O5560" s="29">
        <f>IFERROR(_xlfn.XLOOKUP($B5560,'Ownership Metrics'!$A:$A,'Ownership Metrics'!$D:$D),"")</f>
        <v>51.88</v>
      </c>
      <c r="P5560" s="29">
        <f>IFERROR(_xlfn.XLOOKUP($B5560,'Ownership Metrics'!$A:$A,'Ownership Metrics'!$E:$E),"")</f>
        <v>61.6</v>
      </c>
      <c r="Q5560" s="30">
        <f>IFERROR(_xlfn.XLOOKUP($B5560,'Ownership Metrics'!$A:$A,'Ownership Metrics'!$F:$F),"")</f>
        <v>8</v>
      </c>
      <c r="R5560" s="30">
        <f>IFERROR(_xlfn.XLOOKUP($B5560,'Ownership Metrics'!$A:$A,'Ownership Metrics'!$G:$G),"")</f>
        <v>47</v>
      </c>
      <c r="S5560" s="27" t="str">
        <f>IFERROR(_xlfn.XLOOKUP($B5560,'Ownership Metrics'!$A:$A,'Ownership Metrics'!$H:$H),"")</f>
        <v>Mayoritas</v>
      </c>
      <c r="T5560" s="27" t="str">
        <f>IFERROR(_xlfn.XLOOKUP($B5560,'Ownership Metrics'!$A:$A,'Ownership Metrics'!$I:$I),"")</f>
        <v>Sedang</v>
      </c>
      <c r="U5560" s="27">
        <f>IF(COUNTIFS($B$2:$B5560,$B5560,$D$2:$D5560,$D5560)=1,1,0)</f>
        <v>1</v>
      </c>
      <c r="V5560" s="27">
        <f t="shared" si="259"/>
        <v>4.66</v>
      </c>
      <c r="W5560" s="27">
        <f t="shared" si="260"/>
        <v>4</v>
      </c>
      <c r="X5560" s="27">
        <f t="shared" si="258"/>
        <v>4.6599994440000003</v>
      </c>
    </row>
    <row r="5561" spans="1:24" x14ac:dyDescent="0.25">
      <c r="A5561" s="26">
        <v>46265</v>
      </c>
      <c r="B5561" s="27" t="s">
        <v>10889</v>
      </c>
      <c r="C5561" s="27" t="s">
        <v>5696</v>
      </c>
      <c r="D5561" s="27" t="s">
        <v>5700</v>
      </c>
      <c r="E5561" s="27" t="s">
        <v>72</v>
      </c>
      <c r="F5561" s="27" t="s">
        <v>23</v>
      </c>
      <c r="G5561" s="27"/>
      <c r="H5561" s="27" t="s">
        <v>24</v>
      </c>
      <c r="I5561" s="28">
        <v>127977200</v>
      </c>
      <c r="J5561" s="28">
        <v>0</v>
      </c>
      <c r="K5561" s="28">
        <v>127977200</v>
      </c>
      <c r="L5561" s="29">
        <v>4.82</v>
      </c>
      <c r="M5561" s="29">
        <f>IFERROR(_xlfn.XLOOKUP($B5561,'Ownership Metrics'!$A:$A,'Ownership Metrics'!$B:$B),"")</f>
        <v>28.85</v>
      </c>
      <c r="N5561" s="28">
        <f>IFERROR(_xlfn.XLOOKUP($B5561,'Ownership Metrics'!$A:$A,'Ownership Metrics'!$C:$C),"")</f>
        <v>2767</v>
      </c>
      <c r="O5561" s="29">
        <f>IFERROR(_xlfn.XLOOKUP($B5561,'Ownership Metrics'!$A:$A,'Ownership Metrics'!$D:$D),"")</f>
        <v>51.88</v>
      </c>
      <c r="P5561" s="29">
        <f>IFERROR(_xlfn.XLOOKUP($B5561,'Ownership Metrics'!$A:$A,'Ownership Metrics'!$E:$E),"")</f>
        <v>61.6</v>
      </c>
      <c r="Q5561" s="30">
        <f>IFERROR(_xlfn.XLOOKUP($B5561,'Ownership Metrics'!$A:$A,'Ownership Metrics'!$F:$F),"")</f>
        <v>8</v>
      </c>
      <c r="R5561" s="30">
        <f>IFERROR(_xlfn.XLOOKUP($B5561,'Ownership Metrics'!$A:$A,'Ownership Metrics'!$G:$G),"")</f>
        <v>47</v>
      </c>
      <c r="S5561" s="27" t="str">
        <f>IFERROR(_xlfn.XLOOKUP($B5561,'Ownership Metrics'!$A:$A,'Ownership Metrics'!$H:$H),"")</f>
        <v>Mayoritas</v>
      </c>
      <c r="T5561" s="27" t="str">
        <f>IFERROR(_xlfn.XLOOKUP($B5561,'Ownership Metrics'!$A:$A,'Ownership Metrics'!$I:$I),"")</f>
        <v>Sedang</v>
      </c>
      <c r="U5561" s="27">
        <f>IF(COUNTIFS($B$2:$B5561,$B5561,$D$2:$D5561,$D5561)=1,1,0)</f>
        <v>1</v>
      </c>
      <c r="V5561" s="27">
        <f t="shared" si="259"/>
        <v>4.82</v>
      </c>
      <c r="W5561" s="27">
        <f t="shared" si="260"/>
        <v>3</v>
      </c>
      <c r="X5561" s="27">
        <f t="shared" si="258"/>
        <v>4.8199994439000005</v>
      </c>
    </row>
    <row r="5562" spans="1:24" x14ac:dyDescent="0.25">
      <c r="A5562" s="26">
        <v>46265</v>
      </c>
      <c r="B5562" s="27" t="s">
        <v>10890</v>
      </c>
      <c r="C5562" s="27" t="s">
        <v>5702</v>
      </c>
      <c r="D5562" s="27" t="s">
        <v>5703</v>
      </c>
      <c r="E5562" s="27" t="s">
        <v>22</v>
      </c>
      <c r="F5562" s="27" t="s">
        <v>23</v>
      </c>
      <c r="G5562" s="27"/>
      <c r="H5562" s="27" t="s">
        <v>24</v>
      </c>
      <c r="I5562" s="28">
        <v>613620000</v>
      </c>
      <c r="J5562" s="28">
        <v>0</v>
      </c>
      <c r="K5562" s="28">
        <v>613620000</v>
      </c>
      <c r="L5562" s="29">
        <v>77.92</v>
      </c>
      <c r="M5562" s="29">
        <f>IFERROR(_xlfn.XLOOKUP($B5562,'Ownership Metrics'!$A:$A,'Ownership Metrics'!$B:$B),"")</f>
        <v>9.24</v>
      </c>
      <c r="N5562" s="28">
        <f>IFERROR(_xlfn.XLOOKUP($B5562,'Ownership Metrics'!$A:$A,'Ownership Metrics'!$C:$C),"")</f>
        <v>6097</v>
      </c>
      <c r="O5562" s="29">
        <f>IFERROR(_xlfn.XLOOKUP($B5562,'Ownership Metrics'!$A:$A,'Ownership Metrics'!$D:$D),"")</f>
        <v>77.92</v>
      </c>
      <c r="P5562" s="29">
        <f>IFERROR(_xlfn.XLOOKUP($B5562,'Ownership Metrics'!$A:$A,'Ownership Metrics'!$E:$E),"")</f>
        <v>82.91</v>
      </c>
      <c r="Q5562" s="30">
        <f>IFERROR(_xlfn.XLOOKUP($B5562,'Ownership Metrics'!$A:$A,'Ownership Metrics'!$F:$F),"")</f>
        <v>8</v>
      </c>
      <c r="R5562" s="30">
        <f>IFERROR(_xlfn.XLOOKUP($B5562,'Ownership Metrics'!$A:$A,'Ownership Metrics'!$G:$G),"")</f>
        <v>69</v>
      </c>
      <c r="S5562" s="27" t="str">
        <f>IFERROR(_xlfn.XLOOKUP($B5562,'Ownership Metrics'!$A:$A,'Ownership Metrics'!$H:$H),"")</f>
        <v>Mayoritas</v>
      </c>
      <c r="T5562" s="27" t="str">
        <f>IFERROR(_xlfn.XLOOKUP($B5562,'Ownership Metrics'!$A:$A,'Ownership Metrics'!$I:$I),"")</f>
        <v>Tinggi</v>
      </c>
      <c r="U5562" s="27">
        <f>IF(COUNTIFS($B$2:$B5562,$B5562,$D$2:$D5562,$D5562)=1,1,0)</f>
        <v>1</v>
      </c>
      <c r="V5562" s="27">
        <f t="shared" si="259"/>
        <v>77.92</v>
      </c>
      <c r="W5562" s="27">
        <f t="shared" si="260"/>
        <v>1</v>
      </c>
      <c r="X5562" s="27">
        <f t="shared" si="258"/>
        <v>77.919999443799995</v>
      </c>
    </row>
    <row r="5563" spans="1:24" x14ac:dyDescent="0.25">
      <c r="A5563" s="26">
        <v>46265</v>
      </c>
      <c r="B5563" s="27" t="s">
        <v>10890</v>
      </c>
      <c r="C5563" s="27" t="s">
        <v>5702</v>
      </c>
      <c r="D5563" s="27" t="s">
        <v>5704</v>
      </c>
      <c r="E5563" s="27" t="s">
        <v>35</v>
      </c>
      <c r="F5563" s="27" t="s">
        <v>23</v>
      </c>
      <c r="G5563" s="27" t="s">
        <v>36</v>
      </c>
      <c r="H5563" s="27" t="s">
        <v>24</v>
      </c>
      <c r="I5563" s="28">
        <v>8078620</v>
      </c>
      <c r="J5563" s="28">
        <v>0</v>
      </c>
      <c r="K5563" s="28">
        <v>8078620</v>
      </c>
      <c r="L5563" s="29">
        <v>1.03</v>
      </c>
      <c r="M5563" s="29">
        <f>IFERROR(_xlfn.XLOOKUP($B5563,'Ownership Metrics'!$A:$A,'Ownership Metrics'!$B:$B),"")</f>
        <v>9.24</v>
      </c>
      <c r="N5563" s="28">
        <f>IFERROR(_xlfn.XLOOKUP($B5563,'Ownership Metrics'!$A:$A,'Ownership Metrics'!$C:$C),"")</f>
        <v>6097</v>
      </c>
      <c r="O5563" s="29">
        <f>IFERROR(_xlfn.XLOOKUP($B5563,'Ownership Metrics'!$A:$A,'Ownership Metrics'!$D:$D),"")</f>
        <v>77.92</v>
      </c>
      <c r="P5563" s="29">
        <f>IFERROR(_xlfn.XLOOKUP($B5563,'Ownership Metrics'!$A:$A,'Ownership Metrics'!$E:$E),"")</f>
        <v>82.91</v>
      </c>
      <c r="Q5563" s="30">
        <f>IFERROR(_xlfn.XLOOKUP($B5563,'Ownership Metrics'!$A:$A,'Ownership Metrics'!$F:$F),"")</f>
        <v>8</v>
      </c>
      <c r="R5563" s="30">
        <f>IFERROR(_xlfn.XLOOKUP($B5563,'Ownership Metrics'!$A:$A,'Ownership Metrics'!$G:$G),"")</f>
        <v>69</v>
      </c>
      <c r="S5563" s="27" t="str">
        <f>IFERROR(_xlfn.XLOOKUP($B5563,'Ownership Metrics'!$A:$A,'Ownership Metrics'!$H:$H),"")</f>
        <v>Mayoritas</v>
      </c>
      <c r="T5563" s="27" t="str">
        <f>IFERROR(_xlfn.XLOOKUP($B5563,'Ownership Metrics'!$A:$A,'Ownership Metrics'!$I:$I),"")</f>
        <v>Tinggi</v>
      </c>
      <c r="U5563" s="27">
        <f>IF(COUNTIFS($B$2:$B5563,$B5563,$D$2:$D5563,$D5563)=1,1,0)</f>
        <v>1</v>
      </c>
      <c r="V5563" s="27">
        <f t="shared" si="259"/>
        <v>1.03</v>
      </c>
      <c r="W5563" s="27">
        <f t="shared" si="260"/>
        <v>8</v>
      </c>
      <c r="X5563" s="27">
        <f t="shared" si="258"/>
        <v>1.0299994437</v>
      </c>
    </row>
    <row r="5564" spans="1:24" x14ac:dyDescent="0.25">
      <c r="A5564" s="26">
        <v>46265</v>
      </c>
      <c r="B5564" s="27" t="s">
        <v>10890</v>
      </c>
      <c r="C5564" s="27" t="s">
        <v>5702</v>
      </c>
      <c r="D5564" s="27" t="s">
        <v>5705</v>
      </c>
      <c r="E5564" s="27" t="s">
        <v>35</v>
      </c>
      <c r="F5564" s="27" t="s">
        <v>23</v>
      </c>
      <c r="G5564" s="27" t="s">
        <v>36</v>
      </c>
      <c r="H5564" s="27" t="s">
        <v>24</v>
      </c>
      <c r="I5564" s="28">
        <v>10415095</v>
      </c>
      <c r="J5564" s="28">
        <v>0</v>
      </c>
      <c r="K5564" s="28">
        <v>10415095</v>
      </c>
      <c r="L5564" s="29">
        <v>1.32</v>
      </c>
      <c r="M5564" s="29">
        <f>IFERROR(_xlfn.XLOOKUP($B5564,'Ownership Metrics'!$A:$A,'Ownership Metrics'!$B:$B),"")</f>
        <v>9.24</v>
      </c>
      <c r="N5564" s="28">
        <f>IFERROR(_xlfn.XLOOKUP($B5564,'Ownership Metrics'!$A:$A,'Ownership Metrics'!$C:$C),"")</f>
        <v>6097</v>
      </c>
      <c r="O5564" s="29">
        <f>IFERROR(_xlfn.XLOOKUP($B5564,'Ownership Metrics'!$A:$A,'Ownership Metrics'!$D:$D),"")</f>
        <v>77.92</v>
      </c>
      <c r="P5564" s="29">
        <f>IFERROR(_xlfn.XLOOKUP($B5564,'Ownership Metrics'!$A:$A,'Ownership Metrics'!$E:$E),"")</f>
        <v>82.91</v>
      </c>
      <c r="Q5564" s="30">
        <f>IFERROR(_xlfn.XLOOKUP($B5564,'Ownership Metrics'!$A:$A,'Ownership Metrics'!$F:$F),"")</f>
        <v>8</v>
      </c>
      <c r="R5564" s="30">
        <f>IFERROR(_xlfn.XLOOKUP($B5564,'Ownership Metrics'!$A:$A,'Ownership Metrics'!$G:$G),"")</f>
        <v>69</v>
      </c>
      <c r="S5564" s="27" t="str">
        <f>IFERROR(_xlfn.XLOOKUP($B5564,'Ownership Metrics'!$A:$A,'Ownership Metrics'!$H:$H),"")</f>
        <v>Mayoritas</v>
      </c>
      <c r="T5564" s="27" t="str">
        <f>IFERROR(_xlfn.XLOOKUP($B5564,'Ownership Metrics'!$A:$A,'Ownership Metrics'!$I:$I),"")</f>
        <v>Tinggi</v>
      </c>
      <c r="U5564" s="27">
        <f>IF(COUNTIFS($B$2:$B5564,$B5564,$D$2:$D5564,$D5564)=1,1,0)</f>
        <v>1</v>
      </c>
      <c r="V5564" s="27">
        <f t="shared" si="259"/>
        <v>1.32</v>
      </c>
      <c r="W5564" s="27">
        <f t="shared" si="260"/>
        <v>7</v>
      </c>
      <c r="X5564" s="27">
        <f t="shared" si="258"/>
        <v>1.3199994436</v>
      </c>
    </row>
    <row r="5565" spans="1:24" x14ac:dyDescent="0.25">
      <c r="A5565" s="26">
        <v>46265</v>
      </c>
      <c r="B5565" s="27" t="s">
        <v>10890</v>
      </c>
      <c r="C5565" s="27" t="s">
        <v>5702</v>
      </c>
      <c r="D5565" s="27" t="s">
        <v>5706</v>
      </c>
      <c r="E5565" s="27" t="s">
        <v>35</v>
      </c>
      <c r="F5565" s="27" t="s">
        <v>23</v>
      </c>
      <c r="G5565" s="27" t="s">
        <v>36</v>
      </c>
      <c r="H5565" s="27" t="s">
        <v>24</v>
      </c>
      <c r="I5565" s="28">
        <v>12219005</v>
      </c>
      <c r="J5565" s="28">
        <v>0</v>
      </c>
      <c r="K5565" s="28">
        <v>12219005</v>
      </c>
      <c r="L5565" s="29">
        <v>1.55</v>
      </c>
      <c r="M5565" s="29">
        <f>IFERROR(_xlfn.XLOOKUP($B5565,'Ownership Metrics'!$A:$A,'Ownership Metrics'!$B:$B),"")</f>
        <v>9.24</v>
      </c>
      <c r="N5565" s="28">
        <f>IFERROR(_xlfn.XLOOKUP($B5565,'Ownership Metrics'!$A:$A,'Ownership Metrics'!$C:$C),"")</f>
        <v>6097</v>
      </c>
      <c r="O5565" s="29">
        <f>IFERROR(_xlfn.XLOOKUP($B5565,'Ownership Metrics'!$A:$A,'Ownership Metrics'!$D:$D),"")</f>
        <v>77.92</v>
      </c>
      <c r="P5565" s="29">
        <f>IFERROR(_xlfn.XLOOKUP($B5565,'Ownership Metrics'!$A:$A,'Ownership Metrics'!$E:$E),"")</f>
        <v>82.91</v>
      </c>
      <c r="Q5565" s="30">
        <f>IFERROR(_xlfn.XLOOKUP($B5565,'Ownership Metrics'!$A:$A,'Ownership Metrics'!$F:$F),"")</f>
        <v>8</v>
      </c>
      <c r="R5565" s="30">
        <f>IFERROR(_xlfn.XLOOKUP($B5565,'Ownership Metrics'!$A:$A,'Ownership Metrics'!$G:$G),"")</f>
        <v>69</v>
      </c>
      <c r="S5565" s="27" t="str">
        <f>IFERROR(_xlfn.XLOOKUP($B5565,'Ownership Metrics'!$A:$A,'Ownership Metrics'!$H:$H),"")</f>
        <v>Mayoritas</v>
      </c>
      <c r="T5565" s="27" t="str">
        <f>IFERROR(_xlfn.XLOOKUP($B5565,'Ownership Metrics'!$A:$A,'Ownership Metrics'!$I:$I),"")</f>
        <v>Tinggi</v>
      </c>
      <c r="U5565" s="27">
        <f>IF(COUNTIFS($B$2:$B5565,$B5565,$D$2:$D5565,$D5565)=1,1,0)</f>
        <v>1</v>
      </c>
      <c r="V5565" s="27">
        <f t="shared" si="259"/>
        <v>1.55</v>
      </c>
      <c r="W5565" s="27">
        <f t="shared" si="260"/>
        <v>6</v>
      </c>
      <c r="X5565" s="27">
        <f t="shared" si="258"/>
        <v>1.5499994435</v>
      </c>
    </row>
    <row r="5566" spans="1:24" x14ac:dyDescent="0.25">
      <c r="A5566" s="26">
        <v>46265</v>
      </c>
      <c r="B5566" s="27" t="s">
        <v>10890</v>
      </c>
      <c r="C5566" s="27" t="s">
        <v>5702</v>
      </c>
      <c r="D5566" s="27" t="s">
        <v>5707</v>
      </c>
      <c r="E5566" s="27" t="s">
        <v>35</v>
      </c>
      <c r="F5566" s="27" t="s">
        <v>23</v>
      </c>
      <c r="G5566" s="27" t="s">
        <v>36</v>
      </c>
      <c r="H5566" s="27" t="s">
        <v>24</v>
      </c>
      <c r="I5566" s="28">
        <v>14861125</v>
      </c>
      <c r="J5566" s="28">
        <v>0</v>
      </c>
      <c r="K5566" s="28">
        <v>14861125</v>
      </c>
      <c r="L5566" s="29">
        <v>1.89</v>
      </c>
      <c r="M5566" s="29">
        <f>IFERROR(_xlfn.XLOOKUP($B5566,'Ownership Metrics'!$A:$A,'Ownership Metrics'!$B:$B),"")</f>
        <v>9.24</v>
      </c>
      <c r="N5566" s="28">
        <f>IFERROR(_xlfn.XLOOKUP($B5566,'Ownership Metrics'!$A:$A,'Ownership Metrics'!$C:$C),"")</f>
        <v>6097</v>
      </c>
      <c r="O5566" s="29">
        <f>IFERROR(_xlfn.XLOOKUP($B5566,'Ownership Metrics'!$A:$A,'Ownership Metrics'!$D:$D),"")</f>
        <v>77.92</v>
      </c>
      <c r="P5566" s="29">
        <f>IFERROR(_xlfn.XLOOKUP($B5566,'Ownership Metrics'!$A:$A,'Ownership Metrics'!$E:$E),"")</f>
        <v>82.91</v>
      </c>
      <c r="Q5566" s="30">
        <f>IFERROR(_xlfn.XLOOKUP($B5566,'Ownership Metrics'!$A:$A,'Ownership Metrics'!$F:$F),"")</f>
        <v>8</v>
      </c>
      <c r="R5566" s="30">
        <f>IFERROR(_xlfn.XLOOKUP($B5566,'Ownership Metrics'!$A:$A,'Ownership Metrics'!$G:$G),"")</f>
        <v>69</v>
      </c>
      <c r="S5566" s="27" t="str">
        <f>IFERROR(_xlfn.XLOOKUP($B5566,'Ownership Metrics'!$A:$A,'Ownership Metrics'!$H:$H),"")</f>
        <v>Mayoritas</v>
      </c>
      <c r="T5566" s="27" t="str">
        <f>IFERROR(_xlfn.XLOOKUP($B5566,'Ownership Metrics'!$A:$A,'Ownership Metrics'!$I:$I),"")</f>
        <v>Tinggi</v>
      </c>
      <c r="U5566" s="27">
        <f>IF(COUNTIFS($B$2:$B5566,$B5566,$D$2:$D5566,$D5566)=1,1,0)</f>
        <v>1</v>
      </c>
      <c r="V5566" s="27">
        <f t="shared" si="259"/>
        <v>1.89</v>
      </c>
      <c r="W5566" s="27">
        <f t="shared" si="260"/>
        <v>5</v>
      </c>
      <c r="X5566" s="27">
        <f t="shared" si="258"/>
        <v>1.8899994433999998</v>
      </c>
    </row>
    <row r="5567" spans="1:24" x14ac:dyDescent="0.25">
      <c r="A5567" s="26">
        <v>46265</v>
      </c>
      <c r="B5567" s="27" t="s">
        <v>10890</v>
      </c>
      <c r="C5567" s="27" t="s">
        <v>5702</v>
      </c>
      <c r="D5567" s="27" t="s">
        <v>5708</v>
      </c>
      <c r="E5567" s="27" t="s">
        <v>35</v>
      </c>
      <c r="F5567" s="27" t="s">
        <v>23</v>
      </c>
      <c r="G5567" s="27" t="s">
        <v>36</v>
      </c>
      <c r="H5567" s="27" t="s">
        <v>24</v>
      </c>
      <c r="I5567" s="28">
        <v>22881920</v>
      </c>
      <c r="J5567" s="28">
        <v>0</v>
      </c>
      <c r="K5567" s="28">
        <v>22881920</v>
      </c>
      <c r="L5567" s="29">
        <v>2.91</v>
      </c>
      <c r="M5567" s="29">
        <f>IFERROR(_xlfn.XLOOKUP($B5567,'Ownership Metrics'!$A:$A,'Ownership Metrics'!$B:$B),"")</f>
        <v>9.24</v>
      </c>
      <c r="N5567" s="28">
        <f>IFERROR(_xlfn.XLOOKUP($B5567,'Ownership Metrics'!$A:$A,'Ownership Metrics'!$C:$C),"")</f>
        <v>6097</v>
      </c>
      <c r="O5567" s="29">
        <f>IFERROR(_xlfn.XLOOKUP($B5567,'Ownership Metrics'!$A:$A,'Ownership Metrics'!$D:$D),"")</f>
        <v>77.92</v>
      </c>
      <c r="P5567" s="29">
        <f>IFERROR(_xlfn.XLOOKUP($B5567,'Ownership Metrics'!$A:$A,'Ownership Metrics'!$E:$E),"")</f>
        <v>82.91</v>
      </c>
      <c r="Q5567" s="30">
        <f>IFERROR(_xlfn.XLOOKUP($B5567,'Ownership Metrics'!$A:$A,'Ownership Metrics'!$F:$F),"")</f>
        <v>8</v>
      </c>
      <c r="R5567" s="30">
        <f>IFERROR(_xlfn.XLOOKUP($B5567,'Ownership Metrics'!$A:$A,'Ownership Metrics'!$G:$G),"")</f>
        <v>69</v>
      </c>
      <c r="S5567" s="27" t="str">
        <f>IFERROR(_xlfn.XLOOKUP($B5567,'Ownership Metrics'!$A:$A,'Ownership Metrics'!$H:$H),"")</f>
        <v>Mayoritas</v>
      </c>
      <c r="T5567" s="27" t="str">
        <f>IFERROR(_xlfn.XLOOKUP($B5567,'Ownership Metrics'!$A:$A,'Ownership Metrics'!$I:$I),"")</f>
        <v>Tinggi</v>
      </c>
      <c r="U5567" s="27">
        <f>IF(COUNTIFS($B$2:$B5567,$B5567,$D$2:$D5567,$D5567)=1,1,0)</f>
        <v>1</v>
      </c>
      <c r="V5567" s="27">
        <f t="shared" si="259"/>
        <v>2.91</v>
      </c>
      <c r="W5567" s="27">
        <f t="shared" si="260"/>
        <v>2</v>
      </c>
      <c r="X5567" s="27">
        <f t="shared" si="258"/>
        <v>2.9099994433000003</v>
      </c>
    </row>
    <row r="5568" spans="1:24" x14ac:dyDescent="0.25">
      <c r="A5568" s="26">
        <v>46265</v>
      </c>
      <c r="B5568" s="27" t="s">
        <v>10890</v>
      </c>
      <c r="C5568" s="27" t="s">
        <v>5702</v>
      </c>
      <c r="D5568" s="27" t="s">
        <v>5709</v>
      </c>
      <c r="E5568" s="27" t="s">
        <v>35</v>
      </c>
      <c r="F5568" s="27" t="s">
        <v>23</v>
      </c>
      <c r="G5568" s="27" t="s">
        <v>36</v>
      </c>
      <c r="H5568" s="27" t="s">
        <v>24</v>
      </c>
      <c r="I5568" s="28">
        <v>16258825</v>
      </c>
      <c r="J5568" s="28">
        <v>0</v>
      </c>
      <c r="K5568" s="28">
        <v>16258825</v>
      </c>
      <c r="L5568" s="29">
        <v>2.06</v>
      </c>
      <c r="M5568" s="29">
        <f>IFERROR(_xlfn.XLOOKUP($B5568,'Ownership Metrics'!$A:$A,'Ownership Metrics'!$B:$B),"")</f>
        <v>9.24</v>
      </c>
      <c r="N5568" s="28">
        <f>IFERROR(_xlfn.XLOOKUP($B5568,'Ownership Metrics'!$A:$A,'Ownership Metrics'!$C:$C),"")</f>
        <v>6097</v>
      </c>
      <c r="O5568" s="29">
        <f>IFERROR(_xlfn.XLOOKUP($B5568,'Ownership Metrics'!$A:$A,'Ownership Metrics'!$D:$D),"")</f>
        <v>77.92</v>
      </c>
      <c r="P5568" s="29">
        <f>IFERROR(_xlfn.XLOOKUP($B5568,'Ownership Metrics'!$A:$A,'Ownership Metrics'!$E:$E),"")</f>
        <v>82.91</v>
      </c>
      <c r="Q5568" s="30">
        <f>IFERROR(_xlfn.XLOOKUP($B5568,'Ownership Metrics'!$A:$A,'Ownership Metrics'!$F:$F),"")</f>
        <v>8</v>
      </c>
      <c r="R5568" s="30">
        <f>IFERROR(_xlfn.XLOOKUP($B5568,'Ownership Metrics'!$A:$A,'Ownership Metrics'!$G:$G),"")</f>
        <v>69</v>
      </c>
      <c r="S5568" s="27" t="str">
        <f>IFERROR(_xlfn.XLOOKUP($B5568,'Ownership Metrics'!$A:$A,'Ownership Metrics'!$H:$H),"")</f>
        <v>Mayoritas</v>
      </c>
      <c r="T5568" s="27" t="str">
        <f>IFERROR(_xlfn.XLOOKUP($B5568,'Ownership Metrics'!$A:$A,'Ownership Metrics'!$I:$I),"")</f>
        <v>Tinggi</v>
      </c>
      <c r="U5568" s="27">
        <f>IF(COUNTIFS($B$2:$B5568,$B5568,$D$2:$D5568,$D5568)=1,1,0)</f>
        <v>1</v>
      </c>
      <c r="V5568" s="27">
        <f t="shared" si="259"/>
        <v>2.06</v>
      </c>
      <c r="W5568" s="27">
        <f t="shared" si="260"/>
        <v>4</v>
      </c>
      <c r="X5568" s="27">
        <f t="shared" si="258"/>
        <v>2.0599994432000002</v>
      </c>
    </row>
    <row r="5569" spans="1:24" x14ac:dyDescent="0.25">
      <c r="A5569" s="26">
        <v>46265</v>
      </c>
      <c r="B5569" s="27" t="s">
        <v>10890</v>
      </c>
      <c r="C5569" s="27" t="s">
        <v>5702</v>
      </c>
      <c r="D5569" s="27" t="s">
        <v>5710</v>
      </c>
      <c r="E5569" s="27" t="s">
        <v>35</v>
      </c>
      <c r="F5569" s="27" t="s">
        <v>23</v>
      </c>
      <c r="G5569" s="27" t="s">
        <v>36</v>
      </c>
      <c r="H5569" s="27" t="s">
        <v>24</v>
      </c>
      <c r="I5569" s="28">
        <v>16380000</v>
      </c>
      <c r="J5569" s="28">
        <v>0</v>
      </c>
      <c r="K5569" s="28">
        <v>16380000</v>
      </c>
      <c r="L5569" s="29">
        <v>2.08</v>
      </c>
      <c r="M5569" s="29">
        <f>IFERROR(_xlfn.XLOOKUP($B5569,'Ownership Metrics'!$A:$A,'Ownership Metrics'!$B:$B),"")</f>
        <v>9.24</v>
      </c>
      <c r="N5569" s="28">
        <f>IFERROR(_xlfn.XLOOKUP($B5569,'Ownership Metrics'!$A:$A,'Ownership Metrics'!$C:$C),"")</f>
        <v>6097</v>
      </c>
      <c r="O5569" s="29">
        <f>IFERROR(_xlfn.XLOOKUP($B5569,'Ownership Metrics'!$A:$A,'Ownership Metrics'!$D:$D),"")</f>
        <v>77.92</v>
      </c>
      <c r="P5569" s="29">
        <f>IFERROR(_xlfn.XLOOKUP($B5569,'Ownership Metrics'!$A:$A,'Ownership Metrics'!$E:$E),"")</f>
        <v>82.91</v>
      </c>
      <c r="Q5569" s="30">
        <f>IFERROR(_xlfn.XLOOKUP($B5569,'Ownership Metrics'!$A:$A,'Ownership Metrics'!$F:$F),"")</f>
        <v>8</v>
      </c>
      <c r="R5569" s="30">
        <f>IFERROR(_xlfn.XLOOKUP($B5569,'Ownership Metrics'!$A:$A,'Ownership Metrics'!$G:$G),"")</f>
        <v>69</v>
      </c>
      <c r="S5569" s="27" t="str">
        <f>IFERROR(_xlfn.XLOOKUP($B5569,'Ownership Metrics'!$A:$A,'Ownership Metrics'!$H:$H),"")</f>
        <v>Mayoritas</v>
      </c>
      <c r="T5569" s="27" t="str">
        <f>IFERROR(_xlfn.XLOOKUP($B5569,'Ownership Metrics'!$A:$A,'Ownership Metrics'!$I:$I),"")</f>
        <v>Tinggi</v>
      </c>
      <c r="U5569" s="27">
        <f>IF(COUNTIFS($B$2:$B5569,$B5569,$D$2:$D5569,$D5569)=1,1,0)</f>
        <v>1</v>
      </c>
      <c r="V5569" s="27">
        <f t="shared" si="259"/>
        <v>2.08</v>
      </c>
      <c r="W5569" s="27">
        <f t="shared" si="260"/>
        <v>3</v>
      </c>
      <c r="X5569" s="27">
        <f t="shared" si="258"/>
        <v>2.0799994431000002</v>
      </c>
    </row>
    <row r="5570" spans="1:24" x14ac:dyDescent="0.25">
      <c r="A5570" s="26">
        <v>46265</v>
      </c>
      <c r="B5570" s="27" t="s">
        <v>10891</v>
      </c>
      <c r="C5570" s="27" t="s">
        <v>5712</v>
      </c>
      <c r="D5570" s="27" t="s">
        <v>5713</v>
      </c>
      <c r="E5570" s="27" t="s">
        <v>35</v>
      </c>
      <c r="F5570" s="27" t="s">
        <v>23</v>
      </c>
      <c r="G5570" s="27" t="s">
        <v>36</v>
      </c>
      <c r="H5570" s="27" t="s">
        <v>24</v>
      </c>
      <c r="I5570" s="28">
        <v>50444800</v>
      </c>
      <c r="J5570" s="28">
        <v>0</v>
      </c>
      <c r="K5570" s="28">
        <v>50444800</v>
      </c>
      <c r="L5570" s="29">
        <v>18.77</v>
      </c>
      <c r="M5570" s="29">
        <f>IFERROR(_xlfn.XLOOKUP($B5570,'Ownership Metrics'!$A:$A,'Ownership Metrics'!$B:$B),"")</f>
        <v>1.92</v>
      </c>
      <c r="N5570" s="28">
        <f>IFERROR(_xlfn.XLOOKUP($B5570,'Ownership Metrics'!$A:$A,'Ownership Metrics'!$C:$C),"")</f>
        <v>2346</v>
      </c>
      <c r="O5570" s="29">
        <f>IFERROR(_xlfn.XLOOKUP($B5570,'Ownership Metrics'!$A:$A,'Ownership Metrics'!$D:$D),"")</f>
        <v>42.51</v>
      </c>
      <c r="P5570" s="29">
        <f>IFERROR(_xlfn.XLOOKUP($B5570,'Ownership Metrics'!$A:$A,'Ownership Metrics'!$E:$E),"")</f>
        <v>69.709999999999994</v>
      </c>
      <c r="Q5570" s="30">
        <f>IFERROR(_xlfn.XLOOKUP($B5570,'Ownership Metrics'!$A:$A,'Ownership Metrics'!$F:$F),"")</f>
        <v>12</v>
      </c>
      <c r="R5570" s="30">
        <f>IFERROR(_xlfn.XLOOKUP($B5570,'Ownership Metrics'!$A:$A,'Ownership Metrics'!$G:$G),"")</f>
        <v>43</v>
      </c>
      <c r="S5570" s="27" t="str">
        <f>IFERROR(_xlfn.XLOOKUP($B5570,'Ownership Metrics'!$A:$A,'Ownership Metrics'!$H:$H),"")</f>
        <v>Oligopoli</v>
      </c>
      <c r="T5570" s="27" t="str">
        <f>IFERROR(_xlfn.XLOOKUP($B5570,'Ownership Metrics'!$A:$A,'Ownership Metrics'!$I:$I),"")</f>
        <v>Sedang</v>
      </c>
      <c r="U5570" s="27">
        <f>IF(COUNTIFS($B$2:$B5570,$B5570,$D$2:$D5570,$D5570)=1,1,0)</f>
        <v>1</v>
      </c>
      <c r="V5570" s="27">
        <f t="shared" si="259"/>
        <v>18.77</v>
      </c>
      <c r="W5570" s="27">
        <f t="shared" si="260"/>
        <v>2</v>
      </c>
      <c r="X5570" s="27">
        <f t="shared" ref="X5570:X5633" si="261">$V5570-(ROW()*0.0000000001)</f>
        <v>18.769999443</v>
      </c>
    </row>
    <row r="5571" spans="1:24" x14ac:dyDescent="0.25">
      <c r="A5571" s="26">
        <v>46265</v>
      </c>
      <c r="B5571" s="27" t="s">
        <v>10891</v>
      </c>
      <c r="C5571" s="27" t="s">
        <v>5712</v>
      </c>
      <c r="D5571" s="27" t="s">
        <v>5714</v>
      </c>
      <c r="E5571" s="27" t="s">
        <v>35</v>
      </c>
      <c r="F5571" s="27" t="s">
        <v>23</v>
      </c>
      <c r="G5571" s="27" t="s">
        <v>36</v>
      </c>
      <c r="H5571" s="27" t="s">
        <v>24</v>
      </c>
      <c r="I5571" s="28">
        <v>7334500</v>
      </c>
      <c r="J5571" s="28">
        <v>0</v>
      </c>
      <c r="K5571" s="28">
        <v>7334500</v>
      </c>
      <c r="L5571" s="29">
        <v>2.73</v>
      </c>
      <c r="M5571" s="29">
        <f>IFERROR(_xlfn.XLOOKUP($B5571,'Ownership Metrics'!$A:$A,'Ownership Metrics'!$B:$B),"")</f>
        <v>1.92</v>
      </c>
      <c r="N5571" s="28">
        <f>IFERROR(_xlfn.XLOOKUP($B5571,'Ownership Metrics'!$A:$A,'Ownership Metrics'!$C:$C),"")</f>
        <v>2346</v>
      </c>
      <c r="O5571" s="29">
        <f>IFERROR(_xlfn.XLOOKUP($B5571,'Ownership Metrics'!$A:$A,'Ownership Metrics'!$D:$D),"")</f>
        <v>42.51</v>
      </c>
      <c r="P5571" s="29">
        <f>IFERROR(_xlfn.XLOOKUP($B5571,'Ownership Metrics'!$A:$A,'Ownership Metrics'!$E:$E),"")</f>
        <v>69.709999999999994</v>
      </c>
      <c r="Q5571" s="30">
        <f>IFERROR(_xlfn.XLOOKUP($B5571,'Ownership Metrics'!$A:$A,'Ownership Metrics'!$F:$F),"")</f>
        <v>12</v>
      </c>
      <c r="R5571" s="30">
        <f>IFERROR(_xlfn.XLOOKUP($B5571,'Ownership Metrics'!$A:$A,'Ownership Metrics'!$G:$G),"")</f>
        <v>43</v>
      </c>
      <c r="S5571" s="27" t="str">
        <f>IFERROR(_xlfn.XLOOKUP($B5571,'Ownership Metrics'!$A:$A,'Ownership Metrics'!$H:$H),"")</f>
        <v>Oligopoli</v>
      </c>
      <c r="T5571" s="27" t="str">
        <f>IFERROR(_xlfn.XLOOKUP($B5571,'Ownership Metrics'!$A:$A,'Ownership Metrics'!$I:$I),"")</f>
        <v>Sedang</v>
      </c>
      <c r="U5571" s="27">
        <f>IF(COUNTIFS($B$2:$B5571,$B5571,$D$2:$D5571,$D5571)=1,1,0)</f>
        <v>1</v>
      </c>
      <c r="V5571" s="27">
        <f t="shared" ref="V5571:V5634" si="262">SUMIFS($L$2:$L$10000,$B$2:$B$10000,$B5571,$D$2:$D$10000,$D5571)</f>
        <v>2.73</v>
      </c>
      <c r="W5571" s="27">
        <f t="shared" ref="W5571:W5634" si="263">COUNTIFS($B$2:$B$10000,$B5571,$U$2:$U$10000,1,$X$2:$X$10000,"&gt;"&amp;$X5571)+1</f>
        <v>7</v>
      </c>
      <c r="X5571" s="27">
        <f t="shared" si="261"/>
        <v>2.7299994429000001</v>
      </c>
    </row>
    <row r="5572" spans="1:24" x14ac:dyDescent="0.25">
      <c r="A5572" s="26">
        <v>46265</v>
      </c>
      <c r="B5572" s="27" t="s">
        <v>10891</v>
      </c>
      <c r="C5572" s="27" t="s">
        <v>5712</v>
      </c>
      <c r="D5572" s="27" t="s">
        <v>5715</v>
      </c>
      <c r="E5572" s="27" t="s">
        <v>35</v>
      </c>
      <c r="F5572" s="27" t="s">
        <v>23</v>
      </c>
      <c r="G5572" s="27" t="s">
        <v>36</v>
      </c>
      <c r="H5572" s="27" t="s">
        <v>24</v>
      </c>
      <c r="I5572" s="28">
        <v>6109800</v>
      </c>
      <c r="J5572" s="28">
        <v>0</v>
      </c>
      <c r="K5572" s="28">
        <v>6109800</v>
      </c>
      <c r="L5572" s="29">
        <v>2.27</v>
      </c>
      <c r="M5572" s="29">
        <f>IFERROR(_xlfn.XLOOKUP($B5572,'Ownership Metrics'!$A:$A,'Ownership Metrics'!$B:$B),"")</f>
        <v>1.92</v>
      </c>
      <c r="N5572" s="28">
        <f>IFERROR(_xlfn.XLOOKUP($B5572,'Ownership Metrics'!$A:$A,'Ownership Metrics'!$C:$C),"")</f>
        <v>2346</v>
      </c>
      <c r="O5572" s="29">
        <f>IFERROR(_xlfn.XLOOKUP($B5572,'Ownership Metrics'!$A:$A,'Ownership Metrics'!$D:$D),"")</f>
        <v>42.51</v>
      </c>
      <c r="P5572" s="29">
        <f>IFERROR(_xlfn.XLOOKUP($B5572,'Ownership Metrics'!$A:$A,'Ownership Metrics'!$E:$E),"")</f>
        <v>69.709999999999994</v>
      </c>
      <c r="Q5572" s="30">
        <f>IFERROR(_xlfn.XLOOKUP($B5572,'Ownership Metrics'!$A:$A,'Ownership Metrics'!$F:$F),"")</f>
        <v>12</v>
      </c>
      <c r="R5572" s="30">
        <f>IFERROR(_xlfn.XLOOKUP($B5572,'Ownership Metrics'!$A:$A,'Ownership Metrics'!$G:$G),"")</f>
        <v>43</v>
      </c>
      <c r="S5572" s="27" t="str">
        <f>IFERROR(_xlfn.XLOOKUP($B5572,'Ownership Metrics'!$A:$A,'Ownership Metrics'!$H:$H),"")</f>
        <v>Oligopoli</v>
      </c>
      <c r="T5572" s="27" t="str">
        <f>IFERROR(_xlfn.XLOOKUP($B5572,'Ownership Metrics'!$A:$A,'Ownership Metrics'!$I:$I),"")</f>
        <v>Sedang</v>
      </c>
      <c r="U5572" s="27">
        <f>IF(COUNTIFS($B$2:$B5572,$B5572,$D$2:$D5572,$D5572)=1,1,0)</f>
        <v>1</v>
      </c>
      <c r="V5572" s="27">
        <f t="shared" si="262"/>
        <v>2.27</v>
      </c>
      <c r="W5572" s="27">
        <f t="shared" si="263"/>
        <v>9</v>
      </c>
      <c r="X5572" s="27">
        <f t="shared" si="261"/>
        <v>2.2699994428000001</v>
      </c>
    </row>
    <row r="5573" spans="1:24" x14ac:dyDescent="0.25">
      <c r="A5573" s="26">
        <v>46265</v>
      </c>
      <c r="B5573" s="27" t="s">
        <v>10891</v>
      </c>
      <c r="C5573" s="27" t="s">
        <v>5712</v>
      </c>
      <c r="D5573" s="27" t="s">
        <v>5716</v>
      </c>
      <c r="E5573" s="27" t="s">
        <v>35</v>
      </c>
      <c r="F5573" s="27" t="s">
        <v>23</v>
      </c>
      <c r="G5573" s="27" t="s">
        <v>36</v>
      </c>
      <c r="H5573" s="27" t="s">
        <v>24</v>
      </c>
      <c r="I5573" s="28">
        <v>114259300</v>
      </c>
      <c r="J5573" s="28">
        <v>0</v>
      </c>
      <c r="K5573" s="28">
        <v>114259300</v>
      </c>
      <c r="L5573" s="29">
        <v>42.51</v>
      </c>
      <c r="M5573" s="29">
        <f>IFERROR(_xlfn.XLOOKUP($B5573,'Ownership Metrics'!$A:$A,'Ownership Metrics'!$B:$B),"")</f>
        <v>1.92</v>
      </c>
      <c r="N5573" s="28">
        <f>IFERROR(_xlfn.XLOOKUP($B5573,'Ownership Metrics'!$A:$A,'Ownership Metrics'!$C:$C),"")</f>
        <v>2346</v>
      </c>
      <c r="O5573" s="29">
        <f>IFERROR(_xlfn.XLOOKUP($B5573,'Ownership Metrics'!$A:$A,'Ownership Metrics'!$D:$D),"")</f>
        <v>42.51</v>
      </c>
      <c r="P5573" s="29">
        <f>IFERROR(_xlfn.XLOOKUP($B5573,'Ownership Metrics'!$A:$A,'Ownership Metrics'!$E:$E),"")</f>
        <v>69.709999999999994</v>
      </c>
      <c r="Q5573" s="30">
        <f>IFERROR(_xlfn.XLOOKUP($B5573,'Ownership Metrics'!$A:$A,'Ownership Metrics'!$F:$F),"")</f>
        <v>12</v>
      </c>
      <c r="R5573" s="30">
        <f>IFERROR(_xlfn.XLOOKUP($B5573,'Ownership Metrics'!$A:$A,'Ownership Metrics'!$G:$G),"")</f>
        <v>43</v>
      </c>
      <c r="S5573" s="27" t="str">
        <f>IFERROR(_xlfn.XLOOKUP($B5573,'Ownership Metrics'!$A:$A,'Ownership Metrics'!$H:$H),"")</f>
        <v>Oligopoli</v>
      </c>
      <c r="T5573" s="27" t="str">
        <f>IFERROR(_xlfn.XLOOKUP($B5573,'Ownership Metrics'!$A:$A,'Ownership Metrics'!$I:$I),"")</f>
        <v>Sedang</v>
      </c>
      <c r="U5573" s="27">
        <f>IF(COUNTIFS($B$2:$B5573,$B5573,$D$2:$D5573,$D5573)=1,1,0)</f>
        <v>1</v>
      </c>
      <c r="V5573" s="27">
        <f t="shared" si="262"/>
        <v>42.51</v>
      </c>
      <c r="W5573" s="27">
        <f t="shared" si="263"/>
        <v>1</v>
      </c>
      <c r="X5573" s="27">
        <f t="shared" si="261"/>
        <v>42.5099994427</v>
      </c>
    </row>
    <row r="5574" spans="1:24" x14ac:dyDescent="0.25">
      <c r="A5574" s="26">
        <v>46265</v>
      </c>
      <c r="B5574" s="27" t="s">
        <v>10891</v>
      </c>
      <c r="C5574" s="27" t="s">
        <v>5712</v>
      </c>
      <c r="D5574" s="27" t="s">
        <v>5717</v>
      </c>
      <c r="E5574" s="27" t="s">
        <v>35</v>
      </c>
      <c r="F5574" s="27" t="s">
        <v>23</v>
      </c>
      <c r="G5574" s="27" t="s">
        <v>36</v>
      </c>
      <c r="H5574" s="27" t="s">
        <v>24</v>
      </c>
      <c r="I5574" s="28">
        <v>22659900</v>
      </c>
      <c r="J5574" s="28">
        <v>0</v>
      </c>
      <c r="K5574" s="28">
        <v>22659900</v>
      </c>
      <c r="L5574" s="29">
        <v>8.43</v>
      </c>
      <c r="M5574" s="29">
        <f>IFERROR(_xlfn.XLOOKUP($B5574,'Ownership Metrics'!$A:$A,'Ownership Metrics'!$B:$B),"")</f>
        <v>1.92</v>
      </c>
      <c r="N5574" s="28">
        <f>IFERROR(_xlfn.XLOOKUP($B5574,'Ownership Metrics'!$A:$A,'Ownership Metrics'!$C:$C),"")</f>
        <v>2346</v>
      </c>
      <c r="O5574" s="29">
        <f>IFERROR(_xlfn.XLOOKUP($B5574,'Ownership Metrics'!$A:$A,'Ownership Metrics'!$D:$D),"")</f>
        <v>42.51</v>
      </c>
      <c r="P5574" s="29">
        <f>IFERROR(_xlfn.XLOOKUP($B5574,'Ownership Metrics'!$A:$A,'Ownership Metrics'!$E:$E),"")</f>
        <v>69.709999999999994</v>
      </c>
      <c r="Q5574" s="30">
        <f>IFERROR(_xlfn.XLOOKUP($B5574,'Ownership Metrics'!$A:$A,'Ownership Metrics'!$F:$F),"")</f>
        <v>12</v>
      </c>
      <c r="R5574" s="30">
        <f>IFERROR(_xlfn.XLOOKUP($B5574,'Ownership Metrics'!$A:$A,'Ownership Metrics'!$G:$G),"")</f>
        <v>43</v>
      </c>
      <c r="S5574" s="27" t="str">
        <f>IFERROR(_xlfn.XLOOKUP($B5574,'Ownership Metrics'!$A:$A,'Ownership Metrics'!$H:$H),"")</f>
        <v>Oligopoli</v>
      </c>
      <c r="T5574" s="27" t="str">
        <f>IFERROR(_xlfn.XLOOKUP($B5574,'Ownership Metrics'!$A:$A,'Ownership Metrics'!$I:$I),"")</f>
        <v>Sedang</v>
      </c>
      <c r="U5574" s="27">
        <f>IF(COUNTIFS($B$2:$B5574,$B5574,$D$2:$D5574,$D5574)=1,1,0)</f>
        <v>1</v>
      </c>
      <c r="V5574" s="27">
        <f t="shared" si="262"/>
        <v>8.43</v>
      </c>
      <c r="W5574" s="27">
        <f t="shared" si="263"/>
        <v>3</v>
      </c>
      <c r="X5574" s="27">
        <f t="shared" si="261"/>
        <v>8.4299994425999998</v>
      </c>
    </row>
    <row r="5575" spans="1:24" x14ac:dyDescent="0.25">
      <c r="A5575" s="26">
        <v>46265</v>
      </c>
      <c r="B5575" s="27" t="s">
        <v>10891</v>
      </c>
      <c r="C5575" s="27" t="s">
        <v>5712</v>
      </c>
      <c r="D5575" s="27" t="s">
        <v>5718</v>
      </c>
      <c r="E5575" s="27" t="s">
        <v>35</v>
      </c>
      <c r="F5575" s="27" t="s">
        <v>23</v>
      </c>
      <c r="G5575" s="27" t="s">
        <v>36</v>
      </c>
      <c r="H5575" s="27" t="s">
        <v>24</v>
      </c>
      <c r="I5575" s="28">
        <v>6061800</v>
      </c>
      <c r="J5575" s="28">
        <v>0</v>
      </c>
      <c r="K5575" s="28">
        <v>6061800</v>
      </c>
      <c r="L5575" s="29">
        <v>2.2599999999999998</v>
      </c>
      <c r="M5575" s="29">
        <f>IFERROR(_xlfn.XLOOKUP($B5575,'Ownership Metrics'!$A:$A,'Ownership Metrics'!$B:$B),"")</f>
        <v>1.92</v>
      </c>
      <c r="N5575" s="28">
        <f>IFERROR(_xlfn.XLOOKUP($B5575,'Ownership Metrics'!$A:$A,'Ownership Metrics'!$C:$C),"")</f>
        <v>2346</v>
      </c>
      <c r="O5575" s="29">
        <f>IFERROR(_xlfn.XLOOKUP($B5575,'Ownership Metrics'!$A:$A,'Ownership Metrics'!$D:$D),"")</f>
        <v>42.51</v>
      </c>
      <c r="P5575" s="29">
        <f>IFERROR(_xlfn.XLOOKUP($B5575,'Ownership Metrics'!$A:$A,'Ownership Metrics'!$E:$E),"")</f>
        <v>69.709999999999994</v>
      </c>
      <c r="Q5575" s="30">
        <f>IFERROR(_xlfn.XLOOKUP($B5575,'Ownership Metrics'!$A:$A,'Ownership Metrics'!$F:$F),"")</f>
        <v>12</v>
      </c>
      <c r="R5575" s="30">
        <f>IFERROR(_xlfn.XLOOKUP($B5575,'Ownership Metrics'!$A:$A,'Ownership Metrics'!$G:$G),"")</f>
        <v>43</v>
      </c>
      <c r="S5575" s="27" t="str">
        <f>IFERROR(_xlfn.XLOOKUP($B5575,'Ownership Metrics'!$A:$A,'Ownership Metrics'!$H:$H),"")</f>
        <v>Oligopoli</v>
      </c>
      <c r="T5575" s="27" t="str">
        <f>IFERROR(_xlfn.XLOOKUP($B5575,'Ownership Metrics'!$A:$A,'Ownership Metrics'!$I:$I),"")</f>
        <v>Sedang</v>
      </c>
      <c r="U5575" s="27">
        <f>IF(COUNTIFS($B$2:$B5575,$B5575,$D$2:$D5575,$D5575)=1,1,0)</f>
        <v>1</v>
      </c>
      <c r="V5575" s="27">
        <f t="shared" si="262"/>
        <v>2.2599999999999998</v>
      </c>
      <c r="W5575" s="27">
        <f t="shared" si="263"/>
        <v>10</v>
      </c>
      <c r="X5575" s="27">
        <f t="shared" si="261"/>
        <v>2.2599994424999998</v>
      </c>
    </row>
    <row r="5576" spans="1:24" x14ac:dyDescent="0.25">
      <c r="A5576" s="26">
        <v>46265</v>
      </c>
      <c r="B5576" s="27" t="s">
        <v>10891</v>
      </c>
      <c r="C5576" s="27" t="s">
        <v>5712</v>
      </c>
      <c r="D5576" s="27" t="s">
        <v>5719</v>
      </c>
      <c r="E5576" s="27" t="s">
        <v>35</v>
      </c>
      <c r="F5576" s="27" t="s">
        <v>23</v>
      </c>
      <c r="G5576" s="27" t="s">
        <v>36</v>
      </c>
      <c r="H5576" s="27" t="s">
        <v>24</v>
      </c>
      <c r="I5576" s="28">
        <v>6180400</v>
      </c>
      <c r="J5576" s="28">
        <v>0</v>
      </c>
      <c r="K5576" s="28">
        <v>6180400</v>
      </c>
      <c r="L5576" s="29">
        <v>2.2999999999999998</v>
      </c>
      <c r="M5576" s="29">
        <f>IFERROR(_xlfn.XLOOKUP($B5576,'Ownership Metrics'!$A:$A,'Ownership Metrics'!$B:$B),"")</f>
        <v>1.92</v>
      </c>
      <c r="N5576" s="28">
        <f>IFERROR(_xlfn.XLOOKUP($B5576,'Ownership Metrics'!$A:$A,'Ownership Metrics'!$C:$C),"")</f>
        <v>2346</v>
      </c>
      <c r="O5576" s="29">
        <f>IFERROR(_xlfn.XLOOKUP($B5576,'Ownership Metrics'!$A:$A,'Ownership Metrics'!$D:$D),"")</f>
        <v>42.51</v>
      </c>
      <c r="P5576" s="29">
        <f>IFERROR(_xlfn.XLOOKUP($B5576,'Ownership Metrics'!$A:$A,'Ownership Metrics'!$E:$E),"")</f>
        <v>69.709999999999994</v>
      </c>
      <c r="Q5576" s="30">
        <f>IFERROR(_xlfn.XLOOKUP($B5576,'Ownership Metrics'!$A:$A,'Ownership Metrics'!$F:$F),"")</f>
        <v>12</v>
      </c>
      <c r="R5576" s="30">
        <f>IFERROR(_xlfn.XLOOKUP($B5576,'Ownership Metrics'!$A:$A,'Ownership Metrics'!$G:$G),"")</f>
        <v>43</v>
      </c>
      <c r="S5576" s="27" t="str">
        <f>IFERROR(_xlfn.XLOOKUP($B5576,'Ownership Metrics'!$A:$A,'Ownership Metrics'!$H:$H),"")</f>
        <v>Oligopoli</v>
      </c>
      <c r="T5576" s="27" t="str">
        <f>IFERROR(_xlfn.XLOOKUP($B5576,'Ownership Metrics'!$A:$A,'Ownership Metrics'!$I:$I),"")</f>
        <v>Sedang</v>
      </c>
      <c r="U5576" s="27">
        <f>IF(COUNTIFS($B$2:$B5576,$B5576,$D$2:$D5576,$D5576)=1,1,0)</f>
        <v>1</v>
      </c>
      <c r="V5576" s="27">
        <f t="shared" si="262"/>
        <v>2.2999999999999998</v>
      </c>
      <c r="W5576" s="27">
        <f t="shared" si="263"/>
        <v>8</v>
      </c>
      <c r="X5576" s="27">
        <f t="shared" si="261"/>
        <v>2.2999994423999999</v>
      </c>
    </row>
    <row r="5577" spans="1:24" x14ac:dyDescent="0.25">
      <c r="A5577" s="26">
        <v>46265</v>
      </c>
      <c r="B5577" s="27" t="s">
        <v>10891</v>
      </c>
      <c r="C5577" s="27" t="s">
        <v>5712</v>
      </c>
      <c r="D5577" s="27" t="s">
        <v>5720</v>
      </c>
      <c r="E5577" s="27" t="s">
        <v>35</v>
      </c>
      <c r="F5577" s="27" t="s">
        <v>23</v>
      </c>
      <c r="G5577" s="27" t="s">
        <v>36</v>
      </c>
      <c r="H5577" s="27" t="s">
        <v>24</v>
      </c>
      <c r="I5577" s="28">
        <v>13399000</v>
      </c>
      <c r="J5577" s="28">
        <v>0</v>
      </c>
      <c r="K5577" s="28">
        <v>13399000</v>
      </c>
      <c r="L5577" s="29">
        <v>4.9800000000000004</v>
      </c>
      <c r="M5577" s="29">
        <f>IFERROR(_xlfn.XLOOKUP($B5577,'Ownership Metrics'!$A:$A,'Ownership Metrics'!$B:$B),"")</f>
        <v>1.92</v>
      </c>
      <c r="N5577" s="28">
        <f>IFERROR(_xlfn.XLOOKUP($B5577,'Ownership Metrics'!$A:$A,'Ownership Metrics'!$C:$C),"")</f>
        <v>2346</v>
      </c>
      <c r="O5577" s="29">
        <f>IFERROR(_xlfn.XLOOKUP($B5577,'Ownership Metrics'!$A:$A,'Ownership Metrics'!$D:$D),"")</f>
        <v>42.51</v>
      </c>
      <c r="P5577" s="29">
        <f>IFERROR(_xlfn.XLOOKUP($B5577,'Ownership Metrics'!$A:$A,'Ownership Metrics'!$E:$E),"")</f>
        <v>69.709999999999994</v>
      </c>
      <c r="Q5577" s="30">
        <f>IFERROR(_xlfn.XLOOKUP($B5577,'Ownership Metrics'!$A:$A,'Ownership Metrics'!$F:$F),"")</f>
        <v>12</v>
      </c>
      <c r="R5577" s="30">
        <f>IFERROR(_xlfn.XLOOKUP($B5577,'Ownership Metrics'!$A:$A,'Ownership Metrics'!$G:$G),"")</f>
        <v>43</v>
      </c>
      <c r="S5577" s="27" t="str">
        <f>IFERROR(_xlfn.XLOOKUP($B5577,'Ownership Metrics'!$A:$A,'Ownership Metrics'!$H:$H),"")</f>
        <v>Oligopoli</v>
      </c>
      <c r="T5577" s="27" t="str">
        <f>IFERROR(_xlfn.XLOOKUP($B5577,'Ownership Metrics'!$A:$A,'Ownership Metrics'!$I:$I),"")</f>
        <v>Sedang</v>
      </c>
      <c r="U5577" s="27">
        <f>IF(COUNTIFS($B$2:$B5577,$B5577,$D$2:$D5577,$D5577)=1,1,0)</f>
        <v>1</v>
      </c>
      <c r="V5577" s="27">
        <f t="shared" si="262"/>
        <v>4.9800000000000004</v>
      </c>
      <c r="W5577" s="27">
        <f t="shared" si="263"/>
        <v>5</v>
      </c>
      <c r="X5577" s="27">
        <f t="shared" si="261"/>
        <v>4.9799994423000005</v>
      </c>
    </row>
    <row r="5578" spans="1:24" x14ac:dyDescent="0.25">
      <c r="A5578" s="26">
        <v>46265</v>
      </c>
      <c r="B5578" s="27" t="s">
        <v>10891</v>
      </c>
      <c r="C5578" s="27" t="s">
        <v>5712</v>
      </c>
      <c r="D5578" s="27" t="s">
        <v>5721</v>
      </c>
      <c r="E5578" s="27" t="s">
        <v>35</v>
      </c>
      <c r="F5578" s="27" t="s">
        <v>23</v>
      </c>
      <c r="G5578" s="27" t="s">
        <v>36</v>
      </c>
      <c r="H5578" s="27" t="s">
        <v>24</v>
      </c>
      <c r="I5578" s="28">
        <v>3624300</v>
      </c>
      <c r="J5578" s="28">
        <v>0</v>
      </c>
      <c r="K5578" s="28">
        <v>3624300</v>
      </c>
      <c r="L5578" s="29">
        <v>1.35</v>
      </c>
      <c r="M5578" s="29">
        <f>IFERROR(_xlfn.XLOOKUP($B5578,'Ownership Metrics'!$A:$A,'Ownership Metrics'!$B:$B),"")</f>
        <v>1.92</v>
      </c>
      <c r="N5578" s="28">
        <f>IFERROR(_xlfn.XLOOKUP($B5578,'Ownership Metrics'!$A:$A,'Ownership Metrics'!$C:$C),"")</f>
        <v>2346</v>
      </c>
      <c r="O5578" s="29">
        <f>IFERROR(_xlfn.XLOOKUP($B5578,'Ownership Metrics'!$A:$A,'Ownership Metrics'!$D:$D),"")</f>
        <v>42.51</v>
      </c>
      <c r="P5578" s="29">
        <f>IFERROR(_xlfn.XLOOKUP($B5578,'Ownership Metrics'!$A:$A,'Ownership Metrics'!$E:$E),"")</f>
        <v>69.709999999999994</v>
      </c>
      <c r="Q5578" s="30">
        <f>IFERROR(_xlfn.XLOOKUP($B5578,'Ownership Metrics'!$A:$A,'Ownership Metrics'!$F:$F),"")</f>
        <v>12</v>
      </c>
      <c r="R5578" s="30">
        <f>IFERROR(_xlfn.XLOOKUP($B5578,'Ownership Metrics'!$A:$A,'Ownership Metrics'!$G:$G),"")</f>
        <v>43</v>
      </c>
      <c r="S5578" s="27" t="str">
        <f>IFERROR(_xlfn.XLOOKUP($B5578,'Ownership Metrics'!$A:$A,'Ownership Metrics'!$H:$H),"")</f>
        <v>Oligopoli</v>
      </c>
      <c r="T5578" s="27" t="str">
        <f>IFERROR(_xlfn.XLOOKUP($B5578,'Ownership Metrics'!$A:$A,'Ownership Metrics'!$I:$I),"")</f>
        <v>Sedang</v>
      </c>
      <c r="U5578" s="27">
        <f>IF(COUNTIFS($B$2:$B5578,$B5578,$D$2:$D5578,$D5578)=1,1,0)</f>
        <v>1</v>
      </c>
      <c r="V5578" s="27">
        <f t="shared" si="262"/>
        <v>1.35</v>
      </c>
      <c r="W5578" s="27">
        <f t="shared" si="263"/>
        <v>11</v>
      </c>
      <c r="X5578" s="27">
        <f t="shared" si="261"/>
        <v>1.3499994422000001</v>
      </c>
    </row>
    <row r="5579" spans="1:24" x14ac:dyDescent="0.25">
      <c r="A5579" s="26">
        <v>46265</v>
      </c>
      <c r="B5579" s="27" t="s">
        <v>10891</v>
      </c>
      <c r="C5579" s="27" t="s">
        <v>5712</v>
      </c>
      <c r="D5579" s="27" t="s">
        <v>5722</v>
      </c>
      <c r="E5579" s="27" t="s">
        <v>35</v>
      </c>
      <c r="F5579" s="27" t="s">
        <v>23</v>
      </c>
      <c r="G5579" s="27" t="s">
        <v>36</v>
      </c>
      <c r="H5579" s="27" t="s">
        <v>24</v>
      </c>
      <c r="I5579" s="28">
        <v>3426600</v>
      </c>
      <c r="J5579" s="28">
        <v>0</v>
      </c>
      <c r="K5579" s="28">
        <v>3426600</v>
      </c>
      <c r="L5579" s="29">
        <v>1.27</v>
      </c>
      <c r="M5579" s="29">
        <f>IFERROR(_xlfn.XLOOKUP($B5579,'Ownership Metrics'!$A:$A,'Ownership Metrics'!$B:$B),"")</f>
        <v>1.92</v>
      </c>
      <c r="N5579" s="28">
        <f>IFERROR(_xlfn.XLOOKUP($B5579,'Ownership Metrics'!$A:$A,'Ownership Metrics'!$C:$C),"")</f>
        <v>2346</v>
      </c>
      <c r="O5579" s="29">
        <f>IFERROR(_xlfn.XLOOKUP($B5579,'Ownership Metrics'!$A:$A,'Ownership Metrics'!$D:$D),"")</f>
        <v>42.51</v>
      </c>
      <c r="P5579" s="29">
        <f>IFERROR(_xlfn.XLOOKUP($B5579,'Ownership Metrics'!$A:$A,'Ownership Metrics'!$E:$E),"")</f>
        <v>69.709999999999994</v>
      </c>
      <c r="Q5579" s="30">
        <f>IFERROR(_xlfn.XLOOKUP($B5579,'Ownership Metrics'!$A:$A,'Ownership Metrics'!$F:$F),"")</f>
        <v>12</v>
      </c>
      <c r="R5579" s="30">
        <f>IFERROR(_xlfn.XLOOKUP($B5579,'Ownership Metrics'!$A:$A,'Ownership Metrics'!$G:$G),"")</f>
        <v>43</v>
      </c>
      <c r="S5579" s="27" t="str">
        <f>IFERROR(_xlfn.XLOOKUP($B5579,'Ownership Metrics'!$A:$A,'Ownership Metrics'!$H:$H),"")</f>
        <v>Oligopoli</v>
      </c>
      <c r="T5579" s="27" t="str">
        <f>IFERROR(_xlfn.XLOOKUP($B5579,'Ownership Metrics'!$A:$A,'Ownership Metrics'!$I:$I),"")</f>
        <v>Sedang</v>
      </c>
      <c r="U5579" s="27">
        <f>IF(COUNTIFS($B$2:$B5579,$B5579,$D$2:$D5579,$D5579)=1,1,0)</f>
        <v>1</v>
      </c>
      <c r="V5579" s="27">
        <f t="shared" si="262"/>
        <v>1.27</v>
      </c>
      <c r="W5579" s="27">
        <f t="shared" si="263"/>
        <v>12</v>
      </c>
      <c r="X5579" s="27">
        <f t="shared" si="261"/>
        <v>1.2699994421</v>
      </c>
    </row>
    <row r="5580" spans="1:24" x14ac:dyDescent="0.25">
      <c r="A5580" s="26">
        <v>46265</v>
      </c>
      <c r="B5580" s="27" t="s">
        <v>10891</v>
      </c>
      <c r="C5580" s="27" t="s">
        <v>5712</v>
      </c>
      <c r="D5580" s="27" t="s">
        <v>5723</v>
      </c>
      <c r="E5580" s="27" t="s">
        <v>35</v>
      </c>
      <c r="F5580" s="27" t="s">
        <v>23</v>
      </c>
      <c r="G5580" s="27" t="s">
        <v>36</v>
      </c>
      <c r="H5580" s="27" t="s">
        <v>24</v>
      </c>
      <c r="I5580" s="28">
        <v>17182200</v>
      </c>
      <c r="J5580" s="28">
        <v>0</v>
      </c>
      <c r="K5580" s="28">
        <v>17182200</v>
      </c>
      <c r="L5580" s="29">
        <v>6.39</v>
      </c>
      <c r="M5580" s="29">
        <f>IFERROR(_xlfn.XLOOKUP($B5580,'Ownership Metrics'!$A:$A,'Ownership Metrics'!$B:$B),"")</f>
        <v>1.92</v>
      </c>
      <c r="N5580" s="28">
        <f>IFERROR(_xlfn.XLOOKUP($B5580,'Ownership Metrics'!$A:$A,'Ownership Metrics'!$C:$C),"")</f>
        <v>2346</v>
      </c>
      <c r="O5580" s="29">
        <f>IFERROR(_xlfn.XLOOKUP($B5580,'Ownership Metrics'!$A:$A,'Ownership Metrics'!$D:$D),"")</f>
        <v>42.51</v>
      </c>
      <c r="P5580" s="29">
        <f>IFERROR(_xlfn.XLOOKUP($B5580,'Ownership Metrics'!$A:$A,'Ownership Metrics'!$E:$E),"")</f>
        <v>69.709999999999994</v>
      </c>
      <c r="Q5580" s="30">
        <f>IFERROR(_xlfn.XLOOKUP($B5580,'Ownership Metrics'!$A:$A,'Ownership Metrics'!$F:$F),"")</f>
        <v>12</v>
      </c>
      <c r="R5580" s="30">
        <f>IFERROR(_xlfn.XLOOKUP($B5580,'Ownership Metrics'!$A:$A,'Ownership Metrics'!$G:$G),"")</f>
        <v>43</v>
      </c>
      <c r="S5580" s="27" t="str">
        <f>IFERROR(_xlfn.XLOOKUP($B5580,'Ownership Metrics'!$A:$A,'Ownership Metrics'!$H:$H),"")</f>
        <v>Oligopoli</v>
      </c>
      <c r="T5580" s="27" t="str">
        <f>IFERROR(_xlfn.XLOOKUP($B5580,'Ownership Metrics'!$A:$A,'Ownership Metrics'!$I:$I),"")</f>
        <v>Sedang</v>
      </c>
      <c r="U5580" s="27">
        <f>IF(COUNTIFS($B$2:$B5580,$B5580,$D$2:$D5580,$D5580)=1,1,0)</f>
        <v>1</v>
      </c>
      <c r="V5580" s="27">
        <f t="shared" si="262"/>
        <v>6.39</v>
      </c>
      <c r="W5580" s="27">
        <f t="shared" si="263"/>
        <v>4</v>
      </c>
      <c r="X5580" s="27">
        <f t="shared" si="261"/>
        <v>6.3899994419999997</v>
      </c>
    </row>
    <row r="5581" spans="1:24" x14ac:dyDescent="0.25">
      <c r="A5581" s="26">
        <v>46265</v>
      </c>
      <c r="B5581" s="27" t="s">
        <v>10891</v>
      </c>
      <c r="C5581" s="27" t="s">
        <v>5712</v>
      </c>
      <c r="D5581" s="27" t="s">
        <v>5724</v>
      </c>
      <c r="E5581" s="27" t="s">
        <v>35</v>
      </c>
      <c r="F5581" s="27" t="s">
        <v>23</v>
      </c>
      <c r="G5581" s="27" t="s">
        <v>36</v>
      </c>
      <c r="H5581" s="27" t="s">
        <v>24</v>
      </c>
      <c r="I5581" s="28">
        <v>12945800</v>
      </c>
      <c r="J5581" s="28">
        <v>0</v>
      </c>
      <c r="K5581" s="28">
        <v>12945800</v>
      </c>
      <c r="L5581" s="29">
        <v>4.82</v>
      </c>
      <c r="M5581" s="29">
        <f>IFERROR(_xlfn.XLOOKUP($B5581,'Ownership Metrics'!$A:$A,'Ownership Metrics'!$B:$B),"")</f>
        <v>1.92</v>
      </c>
      <c r="N5581" s="28">
        <f>IFERROR(_xlfn.XLOOKUP($B5581,'Ownership Metrics'!$A:$A,'Ownership Metrics'!$C:$C),"")</f>
        <v>2346</v>
      </c>
      <c r="O5581" s="29">
        <f>IFERROR(_xlfn.XLOOKUP($B5581,'Ownership Metrics'!$A:$A,'Ownership Metrics'!$D:$D),"")</f>
        <v>42.51</v>
      </c>
      <c r="P5581" s="29">
        <f>IFERROR(_xlfn.XLOOKUP($B5581,'Ownership Metrics'!$A:$A,'Ownership Metrics'!$E:$E),"")</f>
        <v>69.709999999999994</v>
      </c>
      <c r="Q5581" s="30">
        <f>IFERROR(_xlfn.XLOOKUP($B5581,'Ownership Metrics'!$A:$A,'Ownership Metrics'!$F:$F),"")</f>
        <v>12</v>
      </c>
      <c r="R5581" s="30">
        <f>IFERROR(_xlfn.XLOOKUP($B5581,'Ownership Metrics'!$A:$A,'Ownership Metrics'!$G:$G),"")</f>
        <v>43</v>
      </c>
      <c r="S5581" s="27" t="str">
        <f>IFERROR(_xlfn.XLOOKUP($B5581,'Ownership Metrics'!$A:$A,'Ownership Metrics'!$H:$H),"")</f>
        <v>Oligopoli</v>
      </c>
      <c r="T5581" s="27" t="str">
        <f>IFERROR(_xlfn.XLOOKUP($B5581,'Ownership Metrics'!$A:$A,'Ownership Metrics'!$I:$I),"")</f>
        <v>Sedang</v>
      </c>
      <c r="U5581" s="27">
        <f>IF(COUNTIFS($B$2:$B5581,$B5581,$D$2:$D5581,$D5581)=1,1,0)</f>
        <v>1</v>
      </c>
      <c r="V5581" s="27">
        <f t="shared" si="262"/>
        <v>4.82</v>
      </c>
      <c r="W5581" s="27">
        <f t="shared" si="263"/>
        <v>6</v>
      </c>
      <c r="X5581" s="27">
        <f t="shared" si="261"/>
        <v>4.8199994419000003</v>
      </c>
    </row>
    <row r="5582" spans="1:24" x14ac:dyDescent="0.25">
      <c r="A5582" s="26">
        <v>46265</v>
      </c>
      <c r="B5582" s="27" t="s">
        <v>10892</v>
      </c>
      <c r="C5582" s="27" t="s">
        <v>5726</v>
      </c>
      <c r="D5582" s="27" t="s">
        <v>5727</v>
      </c>
      <c r="E5582" s="27" t="s">
        <v>22</v>
      </c>
      <c r="F5582" s="27" t="s">
        <v>23</v>
      </c>
      <c r="G5582" s="27"/>
      <c r="H5582" s="27" t="s">
        <v>24</v>
      </c>
      <c r="I5582" s="28">
        <v>973860000</v>
      </c>
      <c r="J5582" s="28">
        <v>0</v>
      </c>
      <c r="K5582" s="28">
        <v>973860000</v>
      </c>
      <c r="L5582" s="29">
        <v>14.68</v>
      </c>
      <c r="M5582" s="29">
        <f>IFERROR(_xlfn.XLOOKUP($B5582,'Ownership Metrics'!$A:$A,'Ownership Metrics'!$B:$B),"")</f>
        <v>38.6</v>
      </c>
      <c r="N5582" s="28">
        <f>IFERROR(_xlfn.XLOOKUP($B5582,'Ownership Metrics'!$A:$A,'Ownership Metrics'!$C:$C),"")</f>
        <v>2398</v>
      </c>
      <c r="O5582" s="29">
        <f>IFERROR(_xlfn.XLOOKUP($B5582,'Ownership Metrics'!$A:$A,'Ownership Metrics'!$D:$D),"")</f>
        <v>46.72</v>
      </c>
      <c r="P5582" s="29">
        <f>IFERROR(_xlfn.XLOOKUP($B5582,'Ownership Metrics'!$A:$A,'Ownership Metrics'!$E:$E),"")</f>
        <v>61.4</v>
      </c>
      <c r="Q5582" s="30">
        <f>IFERROR(_xlfn.XLOOKUP($B5582,'Ownership Metrics'!$A:$A,'Ownership Metrics'!$F:$F),"")</f>
        <v>2</v>
      </c>
      <c r="R5582" s="30">
        <f>IFERROR(_xlfn.XLOOKUP($B5582,'Ownership Metrics'!$A:$A,'Ownership Metrics'!$G:$G),"")</f>
        <v>51</v>
      </c>
      <c r="S5582" s="27" t="str">
        <f>IFERROR(_xlfn.XLOOKUP($B5582,'Ownership Metrics'!$A:$A,'Ownership Metrics'!$H:$H),"")</f>
        <v>Oligopoli</v>
      </c>
      <c r="T5582" s="27" t="str">
        <f>IFERROR(_xlfn.XLOOKUP($B5582,'Ownership Metrics'!$A:$A,'Ownership Metrics'!$I:$I),"")</f>
        <v>Sedang</v>
      </c>
      <c r="U5582" s="27">
        <f>IF(COUNTIFS($B$2:$B5582,$B5582,$D$2:$D5582,$D5582)=1,1,0)</f>
        <v>1</v>
      </c>
      <c r="V5582" s="27">
        <f t="shared" si="262"/>
        <v>14.68</v>
      </c>
      <c r="W5582" s="27">
        <f t="shared" si="263"/>
        <v>2</v>
      </c>
      <c r="X5582" s="27">
        <f t="shared" si="261"/>
        <v>14.6799994418</v>
      </c>
    </row>
    <row r="5583" spans="1:24" x14ac:dyDescent="0.25">
      <c r="A5583" s="26">
        <v>46265</v>
      </c>
      <c r="B5583" s="27" t="s">
        <v>10892</v>
      </c>
      <c r="C5583" s="27" t="s">
        <v>5726</v>
      </c>
      <c r="D5583" s="27" t="s">
        <v>5728</v>
      </c>
      <c r="E5583" s="27" t="s">
        <v>22</v>
      </c>
      <c r="F5583" s="27" t="s">
        <v>23</v>
      </c>
      <c r="G5583" s="27"/>
      <c r="H5583" s="27"/>
      <c r="I5583" s="28">
        <v>0</v>
      </c>
      <c r="J5583" s="28">
        <v>3099480000</v>
      </c>
      <c r="K5583" s="28">
        <v>3099480000</v>
      </c>
      <c r="L5583" s="29">
        <v>46.72</v>
      </c>
      <c r="M5583" s="29">
        <f>IFERROR(_xlfn.XLOOKUP($B5583,'Ownership Metrics'!$A:$A,'Ownership Metrics'!$B:$B),"")</f>
        <v>38.6</v>
      </c>
      <c r="N5583" s="28">
        <f>IFERROR(_xlfn.XLOOKUP($B5583,'Ownership Metrics'!$A:$A,'Ownership Metrics'!$C:$C),"")</f>
        <v>2398</v>
      </c>
      <c r="O5583" s="29">
        <f>IFERROR(_xlfn.XLOOKUP($B5583,'Ownership Metrics'!$A:$A,'Ownership Metrics'!$D:$D),"")</f>
        <v>46.72</v>
      </c>
      <c r="P5583" s="29">
        <f>IFERROR(_xlfn.XLOOKUP($B5583,'Ownership Metrics'!$A:$A,'Ownership Metrics'!$E:$E),"")</f>
        <v>61.4</v>
      </c>
      <c r="Q5583" s="30">
        <f>IFERROR(_xlfn.XLOOKUP($B5583,'Ownership Metrics'!$A:$A,'Ownership Metrics'!$F:$F),"")</f>
        <v>2</v>
      </c>
      <c r="R5583" s="30">
        <f>IFERROR(_xlfn.XLOOKUP($B5583,'Ownership Metrics'!$A:$A,'Ownership Metrics'!$G:$G),"")</f>
        <v>51</v>
      </c>
      <c r="S5583" s="27" t="str">
        <f>IFERROR(_xlfn.XLOOKUP($B5583,'Ownership Metrics'!$A:$A,'Ownership Metrics'!$H:$H),"")</f>
        <v>Oligopoli</v>
      </c>
      <c r="T5583" s="27" t="str">
        <f>IFERROR(_xlfn.XLOOKUP($B5583,'Ownership Metrics'!$A:$A,'Ownership Metrics'!$I:$I),"")</f>
        <v>Sedang</v>
      </c>
      <c r="U5583" s="27">
        <f>IF(COUNTIFS($B$2:$B5583,$B5583,$D$2:$D5583,$D5583)=1,1,0)</f>
        <v>1</v>
      </c>
      <c r="V5583" s="27">
        <f t="shared" si="262"/>
        <v>46.72</v>
      </c>
      <c r="W5583" s="27">
        <f t="shared" si="263"/>
        <v>1</v>
      </c>
      <c r="X5583" s="27">
        <f t="shared" si="261"/>
        <v>46.719999441699997</v>
      </c>
    </row>
    <row r="5584" spans="1:24" x14ac:dyDescent="0.25">
      <c r="A5584" s="26">
        <v>46265</v>
      </c>
      <c r="B5584" s="27" t="s">
        <v>10893</v>
      </c>
      <c r="C5584" s="27" t="s">
        <v>5730</v>
      </c>
      <c r="D5584" s="27" t="s">
        <v>5731</v>
      </c>
      <c r="E5584" s="27" t="s">
        <v>22</v>
      </c>
      <c r="F5584" s="27" t="s">
        <v>23</v>
      </c>
      <c r="G5584" s="27"/>
      <c r="H5584" s="27" t="s">
        <v>24</v>
      </c>
      <c r="I5584" s="28">
        <v>1113600000</v>
      </c>
      <c r="J5584" s="28">
        <v>0</v>
      </c>
      <c r="K5584" s="28">
        <v>1113600000</v>
      </c>
      <c r="L5584" s="29">
        <v>19.440000000000001</v>
      </c>
      <c r="M5584" s="29">
        <f>IFERROR(_xlfn.XLOOKUP($B5584,'Ownership Metrics'!$A:$A,'Ownership Metrics'!$B:$B),"")</f>
        <v>19.739999999999998</v>
      </c>
      <c r="N5584" s="28">
        <f>IFERROR(_xlfn.XLOOKUP($B5584,'Ownership Metrics'!$A:$A,'Ownership Metrics'!$C:$C),"")</f>
        <v>1093</v>
      </c>
      <c r="O5584" s="29">
        <f>IFERROR(_xlfn.XLOOKUP($B5584,'Ownership Metrics'!$A:$A,'Ownership Metrics'!$D:$D),"")</f>
        <v>19.440000000000001</v>
      </c>
      <c r="P5584" s="29">
        <f>IFERROR(_xlfn.XLOOKUP($B5584,'Ownership Metrics'!$A:$A,'Ownership Metrics'!$E:$E),"")</f>
        <v>47.5</v>
      </c>
      <c r="Q5584" s="30">
        <f>IFERROR(_xlfn.XLOOKUP($B5584,'Ownership Metrics'!$A:$A,'Ownership Metrics'!$F:$F),"")</f>
        <v>7</v>
      </c>
      <c r="R5584" s="30">
        <f>IFERROR(_xlfn.XLOOKUP($B5584,'Ownership Metrics'!$A:$A,'Ownership Metrics'!$G:$G),"")</f>
        <v>35</v>
      </c>
      <c r="S5584" s="27" t="str">
        <f>IFERROR(_xlfn.XLOOKUP($B5584,'Ownership Metrics'!$A:$A,'Ownership Metrics'!$H:$H),"")</f>
        <v>Moderat</v>
      </c>
      <c r="T5584" s="27" t="str">
        <f>IFERROR(_xlfn.XLOOKUP($B5584,'Ownership Metrics'!$A:$A,'Ownership Metrics'!$I:$I),"")</f>
        <v>Sedang</v>
      </c>
      <c r="U5584" s="27">
        <f>IF(COUNTIFS($B$2:$B5584,$B5584,$D$2:$D5584,$D5584)=1,1,0)</f>
        <v>1</v>
      </c>
      <c r="V5584" s="27">
        <f t="shared" si="262"/>
        <v>19.440000000000001</v>
      </c>
      <c r="W5584" s="27">
        <f t="shared" si="263"/>
        <v>1</v>
      </c>
      <c r="X5584" s="27">
        <f t="shared" si="261"/>
        <v>19.439999441600001</v>
      </c>
    </row>
    <row r="5585" spans="1:24" x14ac:dyDescent="0.25">
      <c r="A5585" s="26">
        <v>46265</v>
      </c>
      <c r="B5585" s="27" t="s">
        <v>10893</v>
      </c>
      <c r="C5585" s="27" t="s">
        <v>5730</v>
      </c>
      <c r="D5585" s="27" t="s">
        <v>4959</v>
      </c>
      <c r="E5585" s="27" t="s">
        <v>22</v>
      </c>
      <c r="F5585" s="27" t="s">
        <v>23</v>
      </c>
      <c r="G5585" s="27"/>
      <c r="H5585" s="27" t="s">
        <v>24</v>
      </c>
      <c r="I5585" s="28">
        <v>990600000</v>
      </c>
      <c r="J5585" s="28">
        <v>0</v>
      </c>
      <c r="K5585" s="28">
        <v>990600000</v>
      </c>
      <c r="L5585" s="29">
        <v>17.29</v>
      </c>
      <c r="M5585" s="29">
        <f>IFERROR(_xlfn.XLOOKUP($B5585,'Ownership Metrics'!$A:$A,'Ownership Metrics'!$B:$B),"")</f>
        <v>19.739999999999998</v>
      </c>
      <c r="N5585" s="28">
        <f>IFERROR(_xlfn.XLOOKUP($B5585,'Ownership Metrics'!$A:$A,'Ownership Metrics'!$C:$C),"")</f>
        <v>1093</v>
      </c>
      <c r="O5585" s="29">
        <f>IFERROR(_xlfn.XLOOKUP($B5585,'Ownership Metrics'!$A:$A,'Ownership Metrics'!$D:$D),"")</f>
        <v>19.440000000000001</v>
      </c>
      <c r="P5585" s="29">
        <f>IFERROR(_xlfn.XLOOKUP($B5585,'Ownership Metrics'!$A:$A,'Ownership Metrics'!$E:$E),"")</f>
        <v>47.5</v>
      </c>
      <c r="Q5585" s="30">
        <f>IFERROR(_xlfn.XLOOKUP($B5585,'Ownership Metrics'!$A:$A,'Ownership Metrics'!$F:$F),"")</f>
        <v>7</v>
      </c>
      <c r="R5585" s="30">
        <f>IFERROR(_xlfn.XLOOKUP($B5585,'Ownership Metrics'!$A:$A,'Ownership Metrics'!$G:$G),"")</f>
        <v>35</v>
      </c>
      <c r="S5585" s="27" t="str">
        <f>IFERROR(_xlfn.XLOOKUP($B5585,'Ownership Metrics'!$A:$A,'Ownership Metrics'!$H:$H),"")</f>
        <v>Moderat</v>
      </c>
      <c r="T5585" s="27" t="str">
        <f>IFERROR(_xlfn.XLOOKUP($B5585,'Ownership Metrics'!$A:$A,'Ownership Metrics'!$I:$I),"")</f>
        <v>Sedang</v>
      </c>
      <c r="U5585" s="27">
        <f>IF(COUNTIFS($B$2:$B5585,$B5585,$D$2:$D5585,$D5585)=1,1,0)</f>
        <v>1</v>
      </c>
      <c r="V5585" s="27">
        <f t="shared" si="262"/>
        <v>17.29</v>
      </c>
      <c r="W5585" s="27">
        <f t="shared" si="263"/>
        <v>2</v>
      </c>
      <c r="X5585" s="27">
        <f t="shared" si="261"/>
        <v>17.289999441500001</v>
      </c>
    </row>
    <row r="5586" spans="1:24" x14ac:dyDescent="0.25">
      <c r="A5586" s="26">
        <v>46265</v>
      </c>
      <c r="B5586" s="27" t="s">
        <v>10893</v>
      </c>
      <c r="C5586" s="27" t="s">
        <v>5730</v>
      </c>
      <c r="D5586" s="27" t="s">
        <v>5732</v>
      </c>
      <c r="E5586" s="27" t="s">
        <v>22</v>
      </c>
      <c r="F5586" s="27" t="s">
        <v>23</v>
      </c>
      <c r="G5586" s="27"/>
      <c r="H5586" s="27" t="s">
        <v>24</v>
      </c>
      <c r="I5586" s="28">
        <v>193274400</v>
      </c>
      <c r="J5586" s="28">
        <v>0</v>
      </c>
      <c r="K5586" s="28">
        <v>193274400</v>
      </c>
      <c r="L5586" s="29">
        <v>3.37</v>
      </c>
      <c r="M5586" s="29">
        <f>IFERROR(_xlfn.XLOOKUP($B5586,'Ownership Metrics'!$A:$A,'Ownership Metrics'!$B:$B),"")</f>
        <v>19.739999999999998</v>
      </c>
      <c r="N5586" s="28">
        <f>IFERROR(_xlfn.XLOOKUP($B5586,'Ownership Metrics'!$A:$A,'Ownership Metrics'!$C:$C),"")</f>
        <v>1093</v>
      </c>
      <c r="O5586" s="29">
        <f>IFERROR(_xlfn.XLOOKUP($B5586,'Ownership Metrics'!$A:$A,'Ownership Metrics'!$D:$D),"")</f>
        <v>19.440000000000001</v>
      </c>
      <c r="P5586" s="29">
        <f>IFERROR(_xlfn.XLOOKUP($B5586,'Ownership Metrics'!$A:$A,'Ownership Metrics'!$E:$E),"")</f>
        <v>47.5</v>
      </c>
      <c r="Q5586" s="30">
        <f>IFERROR(_xlfn.XLOOKUP($B5586,'Ownership Metrics'!$A:$A,'Ownership Metrics'!$F:$F),"")</f>
        <v>7</v>
      </c>
      <c r="R5586" s="30">
        <f>IFERROR(_xlfn.XLOOKUP($B5586,'Ownership Metrics'!$A:$A,'Ownership Metrics'!$G:$G),"")</f>
        <v>35</v>
      </c>
      <c r="S5586" s="27" t="str">
        <f>IFERROR(_xlfn.XLOOKUP($B5586,'Ownership Metrics'!$A:$A,'Ownership Metrics'!$H:$H),"")</f>
        <v>Moderat</v>
      </c>
      <c r="T5586" s="27" t="str">
        <f>IFERROR(_xlfn.XLOOKUP($B5586,'Ownership Metrics'!$A:$A,'Ownership Metrics'!$I:$I),"")</f>
        <v>Sedang</v>
      </c>
      <c r="U5586" s="27">
        <f>IF(COUNTIFS($B$2:$B5586,$B5586,$D$2:$D5586,$D5586)=1,1,0)</f>
        <v>1</v>
      </c>
      <c r="V5586" s="27">
        <f t="shared" si="262"/>
        <v>3.37</v>
      </c>
      <c r="W5586" s="27">
        <f t="shared" si="263"/>
        <v>7</v>
      </c>
      <c r="X5586" s="27">
        <f t="shared" si="261"/>
        <v>3.3699994414000001</v>
      </c>
    </row>
    <row r="5587" spans="1:24" x14ac:dyDescent="0.25">
      <c r="A5587" s="26">
        <v>46265</v>
      </c>
      <c r="B5587" s="27" t="s">
        <v>10893</v>
      </c>
      <c r="C5587" s="27" t="s">
        <v>5730</v>
      </c>
      <c r="D5587" s="27" t="s">
        <v>5733</v>
      </c>
      <c r="E5587" s="27" t="s">
        <v>22</v>
      </c>
      <c r="F5587" s="27" t="s">
        <v>23</v>
      </c>
      <c r="G5587" s="27"/>
      <c r="H5587" s="27" t="s">
        <v>24</v>
      </c>
      <c r="I5587" s="28">
        <v>540000000</v>
      </c>
      <c r="J5587" s="28">
        <v>0</v>
      </c>
      <c r="K5587" s="28">
        <v>540000000</v>
      </c>
      <c r="L5587" s="29">
        <v>9.43</v>
      </c>
      <c r="M5587" s="29">
        <f>IFERROR(_xlfn.XLOOKUP($B5587,'Ownership Metrics'!$A:$A,'Ownership Metrics'!$B:$B),"")</f>
        <v>19.739999999999998</v>
      </c>
      <c r="N5587" s="28">
        <f>IFERROR(_xlfn.XLOOKUP($B5587,'Ownership Metrics'!$A:$A,'Ownership Metrics'!$C:$C),"")</f>
        <v>1093</v>
      </c>
      <c r="O5587" s="29">
        <f>IFERROR(_xlfn.XLOOKUP($B5587,'Ownership Metrics'!$A:$A,'Ownership Metrics'!$D:$D),"")</f>
        <v>19.440000000000001</v>
      </c>
      <c r="P5587" s="29">
        <f>IFERROR(_xlfn.XLOOKUP($B5587,'Ownership Metrics'!$A:$A,'Ownership Metrics'!$E:$E),"")</f>
        <v>47.5</v>
      </c>
      <c r="Q5587" s="30">
        <f>IFERROR(_xlfn.XLOOKUP($B5587,'Ownership Metrics'!$A:$A,'Ownership Metrics'!$F:$F),"")</f>
        <v>7</v>
      </c>
      <c r="R5587" s="30">
        <f>IFERROR(_xlfn.XLOOKUP($B5587,'Ownership Metrics'!$A:$A,'Ownership Metrics'!$G:$G),"")</f>
        <v>35</v>
      </c>
      <c r="S5587" s="27" t="str">
        <f>IFERROR(_xlfn.XLOOKUP($B5587,'Ownership Metrics'!$A:$A,'Ownership Metrics'!$H:$H),"")</f>
        <v>Moderat</v>
      </c>
      <c r="T5587" s="27" t="str">
        <f>IFERROR(_xlfn.XLOOKUP($B5587,'Ownership Metrics'!$A:$A,'Ownership Metrics'!$I:$I),"")</f>
        <v>Sedang</v>
      </c>
      <c r="U5587" s="27">
        <f>IF(COUNTIFS($B$2:$B5587,$B5587,$D$2:$D5587,$D5587)=1,1,0)</f>
        <v>1</v>
      </c>
      <c r="V5587" s="27">
        <f t="shared" si="262"/>
        <v>9.43</v>
      </c>
      <c r="W5587" s="27">
        <f t="shared" si="263"/>
        <v>5</v>
      </c>
      <c r="X5587" s="27">
        <f t="shared" si="261"/>
        <v>9.4299994412999997</v>
      </c>
    </row>
    <row r="5588" spans="1:24" x14ac:dyDescent="0.25">
      <c r="A5588" s="26">
        <v>46265</v>
      </c>
      <c r="B5588" s="27" t="s">
        <v>10893</v>
      </c>
      <c r="C5588" s="27" t="s">
        <v>5730</v>
      </c>
      <c r="D5588" s="27" t="s">
        <v>5734</v>
      </c>
      <c r="E5588" s="27" t="s">
        <v>22</v>
      </c>
      <c r="F5588" s="27" t="s">
        <v>23</v>
      </c>
      <c r="G5588" s="27"/>
      <c r="H5588" s="27" t="s">
        <v>24</v>
      </c>
      <c r="I5588" s="28">
        <v>540000000</v>
      </c>
      <c r="J5588" s="28">
        <v>0</v>
      </c>
      <c r="K5588" s="28">
        <v>540000000</v>
      </c>
      <c r="L5588" s="29">
        <v>9.43</v>
      </c>
      <c r="M5588" s="29">
        <f>IFERROR(_xlfn.XLOOKUP($B5588,'Ownership Metrics'!$A:$A,'Ownership Metrics'!$B:$B),"")</f>
        <v>19.739999999999998</v>
      </c>
      <c r="N5588" s="28">
        <f>IFERROR(_xlfn.XLOOKUP($B5588,'Ownership Metrics'!$A:$A,'Ownership Metrics'!$C:$C),"")</f>
        <v>1093</v>
      </c>
      <c r="O5588" s="29">
        <f>IFERROR(_xlfn.XLOOKUP($B5588,'Ownership Metrics'!$A:$A,'Ownership Metrics'!$D:$D),"")</f>
        <v>19.440000000000001</v>
      </c>
      <c r="P5588" s="29">
        <f>IFERROR(_xlfn.XLOOKUP($B5588,'Ownership Metrics'!$A:$A,'Ownership Metrics'!$E:$E),"")</f>
        <v>47.5</v>
      </c>
      <c r="Q5588" s="30">
        <f>IFERROR(_xlfn.XLOOKUP($B5588,'Ownership Metrics'!$A:$A,'Ownership Metrics'!$F:$F),"")</f>
        <v>7</v>
      </c>
      <c r="R5588" s="30">
        <f>IFERROR(_xlfn.XLOOKUP($B5588,'Ownership Metrics'!$A:$A,'Ownership Metrics'!$G:$G),"")</f>
        <v>35</v>
      </c>
      <c r="S5588" s="27" t="str">
        <f>IFERROR(_xlfn.XLOOKUP($B5588,'Ownership Metrics'!$A:$A,'Ownership Metrics'!$H:$H),"")</f>
        <v>Moderat</v>
      </c>
      <c r="T5588" s="27" t="str">
        <f>IFERROR(_xlfn.XLOOKUP($B5588,'Ownership Metrics'!$A:$A,'Ownership Metrics'!$I:$I),"")</f>
        <v>Sedang</v>
      </c>
      <c r="U5588" s="27">
        <f>IF(COUNTIFS($B$2:$B5588,$B5588,$D$2:$D5588,$D5588)=1,1,0)</f>
        <v>1</v>
      </c>
      <c r="V5588" s="27">
        <f t="shared" si="262"/>
        <v>9.43</v>
      </c>
      <c r="W5588" s="27">
        <f t="shared" si="263"/>
        <v>6</v>
      </c>
      <c r="X5588" s="27">
        <f t="shared" si="261"/>
        <v>9.4299994411999997</v>
      </c>
    </row>
    <row r="5589" spans="1:24" x14ac:dyDescent="0.25">
      <c r="A5589" s="26">
        <v>46265</v>
      </c>
      <c r="B5589" s="27" t="s">
        <v>10893</v>
      </c>
      <c r="C5589" s="27" t="s">
        <v>5730</v>
      </c>
      <c r="D5589" s="27" t="s">
        <v>5735</v>
      </c>
      <c r="E5589" s="27" t="s">
        <v>22</v>
      </c>
      <c r="F5589" s="27" t="s">
        <v>23</v>
      </c>
      <c r="G5589" s="27"/>
      <c r="H5589" s="27" t="s">
        <v>24</v>
      </c>
      <c r="I5589" s="28">
        <v>603360000</v>
      </c>
      <c r="J5589" s="28">
        <v>0</v>
      </c>
      <c r="K5589" s="28">
        <v>603360000</v>
      </c>
      <c r="L5589" s="29">
        <v>10.53</v>
      </c>
      <c r="M5589" s="29">
        <f>IFERROR(_xlfn.XLOOKUP($B5589,'Ownership Metrics'!$A:$A,'Ownership Metrics'!$B:$B),"")</f>
        <v>19.739999999999998</v>
      </c>
      <c r="N5589" s="28">
        <f>IFERROR(_xlfn.XLOOKUP($B5589,'Ownership Metrics'!$A:$A,'Ownership Metrics'!$C:$C),"")</f>
        <v>1093</v>
      </c>
      <c r="O5589" s="29">
        <f>IFERROR(_xlfn.XLOOKUP($B5589,'Ownership Metrics'!$A:$A,'Ownership Metrics'!$D:$D),"")</f>
        <v>19.440000000000001</v>
      </c>
      <c r="P5589" s="29">
        <f>IFERROR(_xlfn.XLOOKUP($B5589,'Ownership Metrics'!$A:$A,'Ownership Metrics'!$E:$E),"")</f>
        <v>47.5</v>
      </c>
      <c r="Q5589" s="30">
        <f>IFERROR(_xlfn.XLOOKUP($B5589,'Ownership Metrics'!$A:$A,'Ownership Metrics'!$F:$F),"")</f>
        <v>7</v>
      </c>
      <c r="R5589" s="30">
        <f>IFERROR(_xlfn.XLOOKUP($B5589,'Ownership Metrics'!$A:$A,'Ownership Metrics'!$G:$G),"")</f>
        <v>35</v>
      </c>
      <c r="S5589" s="27" t="str">
        <f>IFERROR(_xlfn.XLOOKUP($B5589,'Ownership Metrics'!$A:$A,'Ownership Metrics'!$H:$H),"")</f>
        <v>Moderat</v>
      </c>
      <c r="T5589" s="27" t="str">
        <f>IFERROR(_xlfn.XLOOKUP($B5589,'Ownership Metrics'!$A:$A,'Ownership Metrics'!$I:$I),"")</f>
        <v>Sedang</v>
      </c>
      <c r="U5589" s="27">
        <f>IF(COUNTIFS($B$2:$B5589,$B5589,$D$2:$D5589,$D5589)=1,1,0)</f>
        <v>1</v>
      </c>
      <c r="V5589" s="27">
        <f t="shared" si="262"/>
        <v>10.53</v>
      </c>
      <c r="W5589" s="27">
        <f t="shared" si="263"/>
        <v>4</v>
      </c>
      <c r="X5589" s="27">
        <f t="shared" si="261"/>
        <v>10.529999441099999</v>
      </c>
    </row>
    <row r="5590" spans="1:24" x14ac:dyDescent="0.25">
      <c r="A5590" s="26">
        <v>46265</v>
      </c>
      <c r="B5590" s="27" t="s">
        <v>10893</v>
      </c>
      <c r="C5590" s="27" t="s">
        <v>5730</v>
      </c>
      <c r="D5590" s="27" t="s">
        <v>5736</v>
      </c>
      <c r="E5590" s="27" t="s">
        <v>35</v>
      </c>
      <c r="F5590" s="27" t="s">
        <v>23</v>
      </c>
      <c r="G5590" s="27" t="s">
        <v>36</v>
      </c>
      <c r="H5590" s="27" t="s">
        <v>24</v>
      </c>
      <c r="I5590" s="28">
        <v>617120000</v>
      </c>
      <c r="J5590" s="28">
        <v>0</v>
      </c>
      <c r="K5590" s="28">
        <v>617120000</v>
      </c>
      <c r="L5590" s="29">
        <v>10.77</v>
      </c>
      <c r="M5590" s="29">
        <f>IFERROR(_xlfn.XLOOKUP($B5590,'Ownership Metrics'!$A:$A,'Ownership Metrics'!$B:$B),"")</f>
        <v>19.739999999999998</v>
      </c>
      <c r="N5590" s="28">
        <f>IFERROR(_xlfn.XLOOKUP($B5590,'Ownership Metrics'!$A:$A,'Ownership Metrics'!$C:$C),"")</f>
        <v>1093</v>
      </c>
      <c r="O5590" s="29">
        <f>IFERROR(_xlfn.XLOOKUP($B5590,'Ownership Metrics'!$A:$A,'Ownership Metrics'!$D:$D),"")</f>
        <v>19.440000000000001</v>
      </c>
      <c r="P5590" s="29">
        <f>IFERROR(_xlfn.XLOOKUP($B5590,'Ownership Metrics'!$A:$A,'Ownership Metrics'!$E:$E),"")</f>
        <v>47.5</v>
      </c>
      <c r="Q5590" s="30">
        <f>IFERROR(_xlfn.XLOOKUP($B5590,'Ownership Metrics'!$A:$A,'Ownership Metrics'!$F:$F),"")</f>
        <v>7</v>
      </c>
      <c r="R5590" s="30">
        <f>IFERROR(_xlfn.XLOOKUP($B5590,'Ownership Metrics'!$A:$A,'Ownership Metrics'!$G:$G),"")</f>
        <v>35</v>
      </c>
      <c r="S5590" s="27" t="str">
        <f>IFERROR(_xlfn.XLOOKUP($B5590,'Ownership Metrics'!$A:$A,'Ownership Metrics'!$H:$H),"")</f>
        <v>Moderat</v>
      </c>
      <c r="T5590" s="27" t="str">
        <f>IFERROR(_xlfn.XLOOKUP($B5590,'Ownership Metrics'!$A:$A,'Ownership Metrics'!$I:$I),"")</f>
        <v>Sedang</v>
      </c>
      <c r="U5590" s="27">
        <f>IF(COUNTIFS($B$2:$B5590,$B5590,$D$2:$D5590,$D5590)=1,1,0)</f>
        <v>1</v>
      </c>
      <c r="V5590" s="27">
        <f t="shared" si="262"/>
        <v>10.77</v>
      </c>
      <c r="W5590" s="27">
        <f t="shared" si="263"/>
        <v>3</v>
      </c>
      <c r="X5590" s="27">
        <f t="shared" si="261"/>
        <v>10.769999441</v>
      </c>
    </row>
    <row r="5591" spans="1:24" x14ac:dyDescent="0.25">
      <c r="A5591" s="26">
        <v>46265</v>
      </c>
      <c r="B5591" s="27" t="s">
        <v>10894</v>
      </c>
      <c r="C5591" s="27" t="s">
        <v>5738</v>
      </c>
      <c r="D5591" s="27" t="s">
        <v>5739</v>
      </c>
      <c r="E5591" s="27" t="s">
        <v>22</v>
      </c>
      <c r="F5591" s="27" t="s">
        <v>23</v>
      </c>
      <c r="G5591" s="27"/>
      <c r="H5591" s="27" t="s">
        <v>24</v>
      </c>
      <c r="I5591" s="28">
        <v>30000000</v>
      </c>
      <c r="J5591" s="28">
        <v>0</v>
      </c>
      <c r="K5591" s="28">
        <v>30000000</v>
      </c>
      <c r="L5591" s="29">
        <v>1.67</v>
      </c>
      <c r="M5591" s="29">
        <f>IFERROR(_xlfn.XLOOKUP($B5591,'Ownership Metrics'!$A:$A,'Ownership Metrics'!$B:$B),"")</f>
        <v>2.0499999999999998</v>
      </c>
      <c r="N5591" s="28">
        <f>IFERROR(_xlfn.XLOOKUP($B5591,'Ownership Metrics'!$A:$A,'Ownership Metrics'!$C:$C),"")</f>
        <v>7259</v>
      </c>
      <c r="O5591" s="29">
        <f>IFERROR(_xlfn.XLOOKUP($B5591,'Ownership Metrics'!$A:$A,'Ownership Metrics'!$D:$D),"")</f>
        <v>85</v>
      </c>
      <c r="P5591" s="29">
        <f>IFERROR(_xlfn.XLOOKUP($B5591,'Ownership Metrics'!$A:$A,'Ownership Metrics'!$E:$E),"")</f>
        <v>92.11</v>
      </c>
      <c r="Q5591" s="30">
        <f>IFERROR(_xlfn.XLOOKUP($B5591,'Ownership Metrics'!$A:$A,'Ownership Metrics'!$F:$F),"")</f>
        <v>7</v>
      </c>
      <c r="R5591" s="30">
        <f>IFERROR(_xlfn.XLOOKUP($B5591,'Ownership Metrics'!$A:$A,'Ownership Metrics'!$G:$G),"")</f>
        <v>79</v>
      </c>
      <c r="S5591" s="27" t="str">
        <f>IFERROR(_xlfn.XLOOKUP($B5591,'Ownership Metrics'!$A:$A,'Ownership Metrics'!$H:$H),"")</f>
        <v>Mayoritas</v>
      </c>
      <c r="T5591" s="27" t="str">
        <f>IFERROR(_xlfn.XLOOKUP($B5591,'Ownership Metrics'!$A:$A,'Ownership Metrics'!$I:$I),"")</f>
        <v>Tinggi</v>
      </c>
      <c r="U5591" s="27">
        <f>IF(COUNTIFS($B$2:$B5591,$B5591,$D$2:$D5591,$D5591)=1,1,0)</f>
        <v>1</v>
      </c>
      <c r="V5591" s="27">
        <f t="shared" si="262"/>
        <v>1.67</v>
      </c>
      <c r="W5591" s="27">
        <f t="shared" si="263"/>
        <v>4</v>
      </c>
      <c r="X5591" s="27">
        <f t="shared" si="261"/>
        <v>1.6699994408999999</v>
      </c>
    </row>
    <row r="5592" spans="1:24" x14ac:dyDescent="0.25">
      <c r="A5592" s="26">
        <v>46265</v>
      </c>
      <c r="B5592" s="27" t="s">
        <v>10894</v>
      </c>
      <c r="C5592" s="27" t="s">
        <v>5738</v>
      </c>
      <c r="D5592" s="27" t="s">
        <v>5740</v>
      </c>
      <c r="E5592" s="27" t="s">
        <v>22</v>
      </c>
      <c r="F5592" s="27" t="s">
        <v>23</v>
      </c>
      <c r="G5592" s="27"/>
      <c r="H5592" s="27" t="s">
        <v>24</v>
      </c>
      <c r="I5592" s="28">
        <v>1529916135</v>
      </c>
      <c r="J5592" s="28">
        <v>0</v>
      </c>
      <c r="K5592" s="28">
        <v>1529916135</v>
      </c>
      <c r="L5592" s="29">
        <v>85</v>
      </c>
      <c r="M5592" s="29">
        <f>IFERROR(_xlfn.XLOOKUP($B5592,'Ownership Metrics'!$A:$A,'Ownership Metrics'!$B:$B),"")</f>
        <v>2.0499999999999998</v>
      </c>
      <c r="N5592" s="28">
        <f>IFERROR(_xlfn.XLOOKUP($B5592,'Ownership Metrics'!$A:$A,'Ownership Metrics'!$C:$C),"")</f>
        <v>7259</v>
      </c>
      <c r="O5592" s="29">
        <f>IFERROR(_xlfn.XLOOKUP($B5592,'Ownership Metrics'!$A:$A,'Ownership Metrics'!$D:$D),"")</f>
        <v>85</v>
      </c>
      <c r="P5592" s="29">
        <f>IFERROR(_xlfn.XLOOKUP($B5592,'Ownership Metrics'!$A:$A,'Ownership Metrics'!$E:$E),"")</f>
        <v>92.11</v>
      </c>
      <c r="Q5592" s="30">
        <f>IFERROR(_xlfn.XLOOKUP($B5592,'Ownership Metrics'!$A:$A,'Ownership Metrics'!$F:$F),"")</f>
        <v>7</v>
      </c>
      <c r="R5592" s="30">
        <f>IFERROR(_xlfn.XLOOKUP($B5592,'Ownership Metrics'!$A:$A,'Ownership Metrics'!$G:$G),"")</f>
        <v>79</v>
      </c>
      <c r="S5592" s="27" t="str">
        <f>IFERROR(_xlfn.XLOOKUP($B5592,'Ownership Metrics'!$A:$A,'Ownership Metrics'!$H:$H),"")</f>
        <v>Mayoritas</v>
      </c>
      <c r="T5592" s="27" t="str">
        <f>IFERROR(_xlfn.XLOOKUP($B5592,'Ownership Metrics'!$A:$A,'Ownership Metrics'!$I:$I),"")</f>
        <v>Tinggi</v>
      </c>
      <c r="U5592" s="27">
        <f>IF(COUNTIFS($B$2:$B5592,$B5592,$D$2:$D5592,$D5592)=1,1,0)</f>
        <v>1</v>
      </c>
      <c r="V5592" s="27">
        <f t="shared" si="262"/>
        <v>85</v>
      </c>
      <c r="W5592" s="27">
        <f t="shared" si="263"/>
        <v>1</v>
      </c>
      <c r="X5592" s="27">
        <f t="shared" si="261"/>
        <v>84.999999440799996</v>
      </c>
    </row>
    <row r="5593" spans="1:24" x14ac:dyDescent="0.25">
      <c r="A5593" s="26">
        <v>46265</v>
      </c>
      <c r="B5593" s="27" t="s">
        <v>10894</v>
      </c>
      <c r="C5593" s="27" t="s">
        <v>5738</v>
      </c>
      <c r="D5593" s="27" t="s">
        <v>5741</v>
      </c>
      <c r="E5593" s="27" t="s">
        <v>22</v>
      </c>
      <c r="F5593" s="27" t="s">
        <v>23</v>
      </c>
      <c r="G5593" s="27"/>
      <c r="H5593" s="27" t="s">
        <v>24</v>
      </c>
      <c r="I5593" s="28">
        <v>22277800</v>
      </c>
      <c r="J5593" s="28">
        <v>0</v>
      </c>
      <c r="K5593" s="28">
        <v>22277800</v>
      </c>
      <c r="L5593" s="29">
        <v>1.24</v>
      </c>
      <c r="M5593" s="29">
        <f>IFERROR(_xlfn.XLOOKUP($B5593,'Ownership Metrics'!$A:$A,'Ownership Metrics'!$B:$B),"")</f>
        <v>2.0499999999999998</v>
      </c>
      <c r="N5593" s="28">
        <f>IFERROR(_xlfn.XLOOKUP($B5593,'Ownership Metrics'!$A:$A,'Ownership Metrics'!$C:$C),"")</f>
        <v>7259</v>
      </c>
      <c r="O5593" s="29">
        <f>IFERROR(_xlfn.XLOOKUP($B5593,'Ownership Metrics'!$A:$A,'Ownership Metrics'!$D:$D),"")</f>
        <v>85</v>
      </c>
      <c r="P5593" s="29">
        <f>IFERROR(_xlfn.XLOOKUP($B5593,'Ownership Metrics'!$A:$A,'Ownership Metrics'!$E:$E),"")</f>
        <v>92.11</v>
      </c>
      <c r="Q5593" s="30">
        <f>IFERROR(_xlfn.XLOOKUP($B5593,'Ownership Metrics'!$A:$A,'Ownership Metrics'!$F:$F),"")</f>
        <v>7</v>
      </c>
      <c r="R5593" s="30">
        <f>IFERROR(_xlfn.XLOOKUP($B5593,'Ownership Metrics'!$A:$A,'Ownership Metrics'!$G:$G),"")</f>
        <v>79</v>
      </c>
      <c r="S5593" s="27" t="str">
        <f>IFERROR(_xlfn.XLOOKUP($B5593,'Ownership Metrics'!$A:$A,'Ownership Metrics'!$H:$H),"")</f>
        <v>Mayoritas</v>
      </c>
      <c r="T5593" s="27" t="str">
        <f>IFERROR(_xlfn.XLOOKUP($B5593,'Ownership Metrics'!$A:$A,'Ownership Metrics'!$I:$I),"")</f>
        <v>Tinggi</v>
      </c>
      <c r="U5593" s="27">
        <f>IF(COUNTIFS($B$2:$B5593,$B5593,$D$2:$D5593,$D5593)=1,1,0)</f>
        <v>1</v>
      </c>
      <c r="V5593" s="27">
        <f t="shared" si="262"/>
        <v>1.24</v>
      </c>
      <c r="W5593" s="27">
        <f t="shared" si="263"/>
        <v>7</v>
      </c>
      <c r="X5593" s="27">
        <f t="shared" si="261"/>
        <v>1.2399994406999999</v>
      </c>
    </row>
    <row r="5594" spans="1:24" x14ac:dyDescent="0.25">
      <c r="A5594" s="26">
        <v>46265</v>
      </c>
      <c r="B5594" s="27" t="s">
        <v>10894</v>
      </c>
      <c r="C5594" s="27" t="s">
        <v>5738</v>
      </c>
      <c r="D5594" s="27" t="s">
        <v>5742</v>
      </c>
      <c r="E5594" s="27" t="s">
        <v>22</v>
      </c>
      <c r="F5594" s="27" t="s">
        <v>23</v>
      </c>
      <c r="G5594" s="27"/>
      <c r="H5594" s="27" t="s">
        <v>24</v>
      </c>
      <c r="I5594" s="28">
        <v>25766210</v>
      </c>
      <c r="J5594" s="28">
        <v>0</v>
      </c>
      <c r="K5594" s="28">
        <v>25766210</v>
      </c>
      <c r="L5594" s="29">
        <v>1.43</v>
      </c>
      <c r="M5594" s="29">
        <f>IFERROR(_xlfn.XLOOKUP($B5594,'Ownership Metrics'!$A:$A,'Ownership Metrics'!$B:$B),"")</f>
        <v>2.0499999999999998</v>
      </c>
      <c r="N5594" s="28">
        <f>IFERROR(_xlfn.XLOOKUP($B5594,'Ownership Metrics'!$A:$A,'Ownership Metrics'!$C:$C),"")</f>
        <v>7259</v>
      </c>
      <c r="O5594" s="29">
        <f>IFERROR(_xlfn.XLOOKUP($B5594,'Ownership Metrics'!$A:$A,'Ownership Metrics'!$D:$D),"")</f>
        <v>85</v>
      </c>
      <c r="P5594" s="29">
        <f>IFERROR(_xlfn.XLOOKUP($B5594,'Ownership Metrics'!$A:$A,'Ownership Metrics'!$E:$E),"")</f>
        <v>92.11</v>
      </c>
      <c r="Q5594" s="30">
        <f>IFERROR(_xlfn.XLOOKUP($B5594,'Ownership Metrics'!$A:$A,'Ownership Metrics'!$F:$F),"")</f>
        <v>7</v>
      </c>
      <c r="R5594" s="30">
        <f>IFERROR(_xlfn.XLOOKUP($B5594,'Ownership Metrics'!$A:$A,'Ownership Metrics'!$G:$G),"")</f>
        <v>79</v>
      </c>
      <c r="S5594" s="27" t="str">
        <f>IFERROR(_xlfn.XLOOKUP($B5594,'Ownership Metrics'!$A:$A,'Ownership Metrics'!$H:$H),"")</f>
        <v>Mayoritas</v>
      </c>
      <c r="T5594" s="27" t="str">
        <f>IFERROR(_xlfn.XLOOKUP($B5594,'Ownership Metrics'!$A:$A,'Ownership Metrics'!$I:$I),"")</f>
        <v>Tinggi</v>
      </c>
      <c r="U5594" s="27">
        <f>IF(COUNTIFS($B$2:$B5594,$B5594,$D$2:$D5594,$D5594)=1,1,0)</f>
        <v>1</v>
      </c>
      <c r="V5594" s="27">
        <f t="shared" si="262"/>
        <v>1.43</v>
      </c>
      <c r="W5594" s="27">
        <f t="shared" si="263"/>
        <v>6</v>
      </c>
      <c r="X5594" s="27">
        <f t="shared" si="261"/>
        <v>1.4299994405999998</v>
      </c>
    </row>
    <row r="5595" spans="1:24" x14ac:dyDescent="0.25">
      <c r="A5595" s="26">
        <v>46265</v>
      </c>
      <c r="B5595" s="27" t="s">
        <v>10894</v>
      </c>
      <c r="C5595" s="27" t="s">
        <v>5738</v>
      </c>
      <c r="D5595" s="27" t="s">
        <v>5743</v>
      </c>
      <c r="E5595" s="27" t="s">
        <v>35</v>
      </c>
      <c r="F5595" s="27" t="s">
        <v>23</v>
      </c>
      <c r="G5595" s="27" t="s">
        <v>36</v>
      </c>
      <c r="H5595" s="27" t="s">
        <v>24</v>
      </c>
      <c r="I5595" s="28">
        <v>55786184</v>
      </c>
      <c r="J5595" s="28">
        <v>0</v>
      </c>
      <c r="K5595" s="28">
        <v>55786184</v>
      </c>
      <c r="L5595" s="29">
        <v>3.1</v>
      </c>
      <c r="M5595" s="29">
        <f>IFERROR(_xlfn.XLOOKUP($B5595,'Ownership Metrics'!$A:$A,'Ownership Metrics'!$B:$B),"")</f>
        <v>2.0499999999999998</v>
      </c>
      <c r="N5595" s="28">
        <f>IFERROR(_xlfn.XLOOKUP($B5595,'Ownership Metrics'!$A:$A,'Ownership Metrics'!$C:$C),"")</f>
        <v>7259</v>
      </c>
      <c r="O5595" s="29">
        <f>IFERROR(_xlfn.XLOOKUP($B5595,'Ownership Metrics'!$A:$A,'Ownership Metrics'!$D:$D),"")</f>
        <v>85</v>
      </c>
      <c r="P5595" s="29">
        <f>IFERROR(_xlfn.XLOOKUP($B5595,'Ownership Metrics'!$A:$A,'Ownership Metrics'!$E:$E),"")</f>
        <v>92.11</v>
      </c>
      <c r="Q5595" s="30">
        <f>IFERROR(_xlfn.XLOOKUP($B5595,'Ownership Metrics'!$A:$A,'Ownership Metrics'!$F:$F),"")</f>
        <v>7</v>
      </c>
      <c r="R5595" s="30">
        <f>IFERROR(_xlfn.XLOOKUP($B5595,'Ownership Metrics'!$A:$A,'Ownership Metrics'!$G:$G),"")</f>
        <v>79</v>
      </c>
      <c r="S5595" s="27" t="str">
        <f>IFERROR(_xlfn.XLOOKUP($B5595,'Ownership Metrics'!$A:$A,'Ownership Metrics'!$H:$H),"")</f>
        <v>Mayoritas</v>
      </c>
      <c r="T5595" s="27" t="str">
        <f>IFERROR(_xlfn.XLOOKUP($B5595,'Ownership Metrics'!$A:$A,'Ownership Metrics'!$I:$I),"")</f>
        <v>Tinggi</v>
      </c>
      <c r="U5595" s="27">
        <f>IF(COUNTIFS($B$2:$B5595,$B5595,$D$2:$D5595,$D5595)=1,1,0)</f>
        <v>1</v>
      </c>
      <c r="V5595" s="27">
        <f t="shared" si="262"/>
        <v>3.1</v>
      </c>
      <c r="W5595" s="27">
        <f t="shared" si="263"/>
        <v>3</v>
      </c>
      <c r="X5595" s="27">
        <f t="shared" si="261"/>
        <v>3.0999994405</v>
      </c>
    </row>
    <row r="5596" spans="1:24" x14ac:dyDescent="0.25">
      <c r="A5596" s="26">
        <v>46265</v>
      </c>
      <c r="B5596" s="27" t="s">
        <v>10894</v>
      </c>
      <c r="C5596" s="27" t="s">
        <v>5738</v>
      </c>
      <c r="D5596" s="27" t="s">
        <v>5744</v>
      </c>
      <c r="E5596" s="27" t="s">
        <v>44</v>
      </c>
      <c r="F5596" s="27" t="s">
        <v>23</v>
      </c>
      <c r="G5596" s="27"/>
      <c r="H5596" s="27" t="s">
        <v>24</v>
      </c>
      <c r="I5596" s="28">
        <v>26971000</v>
      </c>
      <c r="J5596" s="28">
        <v>0</v>
      </c>
      <c r="K5596" s="28">
        <v>26971000</v>
      </c>
      <c r="L5596" s="29">
        <v>1.5</v>
      </c>
      <c r="M5596" s="29">
        <f>IFERROR(_xlfn.XLOOKUP($B5596,'Ownership Metrics'!$A:$A,'Ownership Metrics'!$B:$B),"")</f>
        <v>2.0499999999999998</v>
      </c>
      <c r="N5596" s="28">
        <f>IFERROR(_xlfn.XLOOKUP($B5596,'Ownership Metrics'!$A:$A,'Ownership Metrics'!$C:$C),"")</f>
        <v>7259</v>
      </c>
      <c r="O5596" s="29">
        <f>IFERROR(_xlfn.XLOOKUP($B5596,'Ownership Metrics'!$A:$A,'Ownership Metrics'!$D:$D),"")</f>
        <v>85</v>
      </c>
      <c r="P5596" s="29">
        <f>IFERROR(_xlfn.XLOOKUP($B5596,'Ownership Metrics'!$A:$A,'Ownership Metrics'!$E:$E),"")</f>
        <v>92.11</v>
      </c>
      <c r="Q5596" s="30">
        <f>IFERROR(_xlfn.XLOOKUP($B5596,'Ownership Metrics'!$A:$A,'Ownership Metrics'!$F:$F),"")</f>
        <v>7</v>
      </c>
      <c r="R5596" s="30">
        <f>IFERROR(_xlfn.XLOOKUP($B5596,'Ownership Metrics'!$A:$A,'Ownership Metrics'!$G:$G),"")</f>
        <v>79</v>
      </c>
      <c r="S5596" s="27" t="str">
        <f>IFERROR(_xlfn.XLOOKUP($B5596,'Ownership Metrics'!$A:$A,'Ownership Metrics'!$H:$H),"")</f>
        <v>Mayoritas</v>
      </c>
      <c r="T5596" s="27" t="str">
        <f>IFERROR(_xlfn.XLOOKUP($B5596,'Ownership Metrics'!$A:$A,'Ownership Metrics'!$I:$I),"")</f>
        <v>Tinggi</v>
      </c>
      <c r="U5596" s="27">
        <f>IF(COUNTIFS($B$2:$B5596,$B5596,$D$2:$D5596,$D5596)=1,1,0)</f>
        <v>1</v>
      </c>
      <c r="V5596" s="27">
        <f t="shared" si="262"/>
        <v>1.5</v>
      </c>
      <c r="W5596" s="27">
        <f t="shared" si="263"/>
        <v>5</v>
      </c>
      <c r="X5596" s="27">
        <f t="shared" si="261"/>
        <v>1.4999994404000001</v>
      </c>
    </row>
    <row r="5597" spans="1:24" x14ac:dyDescent="0.25">
      <c r="A5597" s="26">
        <v>46265</v>
      </c>
      <c r="B5597" s="27" t="s">
        <v>10894</v>
      </c>
      <c r="C5597" s="27" t="s">
        <v>5738</v>
      </c>
      <c r="D5597" s="27" t="s">
        <v>5745</v>
      </c>
      <c r="E5597" s="27" t="s">
        <v>67</v>
      </c>
      <c r="F5597" s="27" t="s">
        <v>23</v>
      </c>
      <c r="G5597" s="27"/>
      <c r="H5597" s="27" t="s">
        <v>24</v>
      </c>
      <c r="I5597" s="28">
        <v>72195600</v>
      </c>
      <c r="J5597" s="28">
        <v>0</v>
      </c>
      <c r="K5597" s="28">
        <v>72195600</v>
      </c>
      <c r="L5597" s="29">
        <v>4.01</v>
      </c>
      <c r="M5597" s="29">
        <f>IFERROR(_xlfn.XLOOKUP($B5597,'Ownership Metrics'!$A:$A,'Ownership Metrics'!$B:$B),"")</f>
        <v>2.0499999999999998</v>
      </c>
      <c r="N5597" s="28">
        <f>IFERROR(_xlfn.XLOOKUP($B5597,'Ownership Metrics'!$A:$A,'Ownership Metrics'!$C:$C),"")</f>
        <v>7259</v>
      </c>
      <c r="O5597" s="29">
        <f>IFERROR(_xlfn.XLOOKUP($B5597,'Ownership Metrics'!$A:$A,'Ownership Metrics'!$D:$D),"")</f>
        <v>85</v>
      </c>
      <c r="P5597" s="29">
        <f>IFERROR(_xlfn.XLOOKUP($B5597,'Ownership Metrics'!$A:$A,'Ownership Metrics'!$E:$E),"")</f>
        <v>92.11</v>
      </c>
      <c r="Q5597" s="30">
        <f>IFERROR(_xlfn.XLOOKUP($B5597,'Ownership Metrics'!$A:$A,'Ownership Metrics'!$F:$F),"")</f>
        <v>7</v>
      </c>
      <c r="R5597" s="30">
        <f>IFERROR(_xlfn.XLOOKUP($B5597,'Ownership Metrics'!$A:$A,'Ownership Metrics'!$G:$G),"")</f>
        <v>79</v>
      </c>
      <c r="S5597" s="27" t="str">
        <f>IFERROR(_xlfn.XLOOKUP($B5597,'Ownership Metrics'!$A:$A,'Ownership Metrics'!$H:$H),"")</f>
        <v>Mayoritas</v>
      </c>
      <c r="T5597" s="27" t="str">
        <f>IFERROR(_xlfn.XLOOKUP($B5597,'Ownership Metrics'!$A:$A,'Ownership Metrics'!$I:$I),"")</f>
        <v>Tinggi</v>
      </c>
      <c r="U5597" s="27">
        <f>IF(COUNTIFS($B$2:$B5597,$B5597,$D$2:$D5597,$D5597)=1,1,0)</f>
        <v>1</v>
      </c>
      <c r="V5597" s="27">
        <f t="shared" si="262"/>
        <v>4.01</v>
      </c>
      <c r="W5597" s="27">
        <f t="shared" si="263"/>
        <v>2</v>
      </c>
      <c r="X5597" s="27">
        <f t="shared" si="261"/>
        <v>4.0099994402999997</v>
      </c>
    </row>
    <row r="5598" spans="1:24" x14ac:dyDescent="0.25">
      <c r="A5598" s="26">
        <v>46265</v>
      </c>
      <c r="B5598" s="27" t="s">
        <v>10895</v>
      </c>
      <c r="C5598" s="27" t="s">
        <v>5747</v>
      </c>
      <c r="D5598" s="27" t="s">
        <v>5748</v>
      </c>
      <c r="E5598" s="27" t="s">
        <v>22</v>
      </c>
      <c r="F5598" s="27" t="s">
        <v>23</v>
      </c>
      <c r="G5598" s="27"/>
      <c r="H5598" s="27" t="s">
        <v>24</v>
      </c>
      <c r="I5598" s="28">
        <v>23058300</v>
      </c>
      <c r="J5598" s="28">
        <v>0</v>
      </c>
      <c r="K5598" s="28">
        <v>23058300</v>
      </c>
      <c r="L5598" s="29">
        <v>1.58</v>
      </c>
      <c r="M5598" s="29">
        <f>IFERROR(_xlfn.XLOOKUP($B5598,'Ownership Metrics'!$A:$A,'Ownership Metrics'!$B:$B),"")</f>
        <v>27.28</v>
      </c>
      <c r="N5598" s="28">
        <f>IFERROR(_xlfn.XLOOKUP($B5598,'Ownership Metrics'!$A:$A,'Ownership Metrics'!$C:$C),"")</f>
        <v>945</v>
      </c>
      <c r="O5598" s="29">
        <f>IFERROR(_xlfn.XLOOKUP($B5598,'Ownership Metrics'!$A:$A,'Ownership Metrics'!$D:$D),"")</f>
        <v>17.350000000000001</v>
      </c>
      <c r="P5598" s="29">
        <f>IFERROR(_xlfn.XLOOKUP($B5598,'Ownership Metrics'!$A:$A,'Ownership Metrics'!$E:$E),"")</f>
        <v>46.27</v>
      </c>
      <c r="Q5598" s="30">
        <f>IFERROR(_xlfn.XLOOKUP($B5598,'Ownership Metrics'!$A:$A,'Ownership Metrics'!$F:$F),"")</f>
        <v>8</v>
      </c>
      <c r="R5598" s="30">
        <f>IFERROR(_xlfn.XLOOKUP($B5598,'Ownership Metrics'!$A:$A,'Ownership Metrics'!$G:$G),"")</f>
        <v>33</v>
      </c>
      <c r="S5598" s="27" t="str">
        <f>IFERROR(_xlfn.XLOOKUP($B5598,'Ownership Metrics'!$A:$A,'Ownership Metrics'!$H:$H),"")</f>
        <v>Moderat</v>
      </c>
      <c r="T5598" s="27" t="str">
        <f>IFERROR(_xlfn.XLOOKUP($B5598,'Ownership Metrics'!$A:$A,'Ownership Metrics'!$I:$I),"")</f>
        <v>Sedang</v>
      </c>
      <c r="U5598" s="27">
        <f>IF(COUNTIFS($B$2:$B5598,$B5598,$D$2:$D5598,$D5598)=1,1,0)</f>
        <v>1</v>
      </c>
      <c r="V5598" s="27">
        <f t="shared" si="262"/>
        <v>1.58</v>
      </c>
      <c r="W5598" s="27">
        <f t="shared" si="263"/>
        <v>7</v>
      </c>
      <c r="X5598" s="27">
        <f t="shared" si="261"/>
        <v>1.5799994402000002</v>
      </c>
    </row>
    <row r="5599" spans="1:24" x14ac:dyDescent="0.25">
      <c r="A5599" s="26">
        <v>46265</v>
      </c>
      <c r="B5599" s="27" t="s">
        <v>10895</v>
      </c>
      <c r="C5599" s="27" t="s">
        <v>5747</v>
      </c>
      <c r="D5599" s="27" t="s">
        <v>5749</v>
      </c>
      <c r="E5599" s="27" t="s">
        <v>22</v>
      </c>
      <c r="F5599" s="27" t="s">
        <v>23</v>
      </c>
      <c r="G5599" s="27"/>
      <c r="H5599" s="27" t="s">
        <v>24</v>
      </c>
      <c r="I5599" s="28">
        <v>52621600</v>
      </c>
      <c r="J5599" s="28">
        <v>0</v>
      </c>
      <c r="K5599" s="28">
        <v>52621600</v>
      </c>
      <c r="L5599" s="29">
        <v>3.61</v>
      </c>
      <c r="M5599" s="29">
        <f>IFERROR(_xlfn.XLOOKUP($B5599,'Ownership Metrics'!$A:$A,'Ownership Metrics'!$B:$B),"")</f>
        <v>27.28</v>
      </c>
      <c r="N5599" s="28">
        <f>IFERROR(_xlfn.XLOOKUP($B5599,'Ownership Metrics'!$A:$A,'Ownership Metrics'!$C:$C),"")</f>
        <v>945</v>
      </c>
      <c r="O5599" s="29">
        <f>IFERROR(_xlfn.XLOOKUP($B5599,'Ownership Metrics'!$A:$A,'Ownership Metrics'!$D:$D),"")</f>
        <v>17.350000000000001</v>
      </c>
      <c r="P5599" s="29">
        <f>IFERROR(_xlfn.XLOOKUP($B5599,'Ownership Metrics'!$A:$A,'Ownership Metrics'!$E:$E),"")</f>
        <v>46.27</v>
      </c>
      <c r="Q5599" s="30">
        <f>IFERROR(_xlfn.XLOOKUP($B5599,'Ownership Metrics'!$A:$A,'Ownership Metrics'!$F:$F),"")</f>
        <v>8</v>
      </c>
      <c r="R5599" s="30">
        <f>IFERROR(_xlfn.XLOOKUP($B5599,'Ownership Metrics'!$A:$A,'Ownership Metrics'!$G:$G),"")</f>
        <v>33</v>
      </c>
      <c r="S5599" s="27" t="str">
        <f>IFERROR(_xlfn.XLOOKUP($B5599,'Ownership Metrics'!$A:$A,'Ownership Metrics'!$H:$H),"")</f>
        <v>Moderat</v>
      </c>
      <c r="T5599" s="27" t="str">
        <f>IFERROR(_xlfn.XLOOKUP($B5599,'Ownership Metrics'!$A:$A,'Ownership Metrics'!$I:$I),"")</f>
        <v>Sedang</v>
      </c>
      <c r="U5599" s="27">
        <f>IF(COUNTIFS($B$2:$B5599,$B5599,$D$2:$D5599,$D5599)=1,1,0)</f>
        <v>1</v>
      </c>
      <c r="V5599" s="27">
        <f t="shared" si="262"/>
        <v>3.61</v>
      </c>
      <c r="W5599" s="27">
        <f t="shared" si="263"/>
        <v>6</v>
      </c>
      <c r="X5599" s="27">
        <f t="shared" si="261"/>
        <v>3.6099994400999997</v>
      </c>
    </row>
    <row r="5600" spans="1:24" x14ac:dyDescent="0.25">
      <c r="A5600" s="26">
        <v>46265</v>
      </c>
      <c r="B5600" s="27" t="s">
        <v>10895</v>
      </c>
      <c r="C5600" s="27" t="s">
        <v>5747</v>
      </c>
      <c r="D5600" s="27" t="s">
        <v>5750</v>
      </c>
      <c r="E5600" s="27" t="s">
        <v>22</v>
      </c>
      <c r="F5600" s="27" t="s">
        <v>23</v>
      </c>
      <c r="G5600" s="27"/>
      <c r="H5600" s="27" t="s">
        <v>24</v>
      </c>
      <c r="I5600" s="28">
        <v>126700400</v>
      </c>
      <c r="J5600" s="28">
        <v>0</v>
      </c>
      <c r="K5600" s="28">
        <v>126700400</v>
      </c>
      <c r="L5600" s="29">
        <v>8.68</v>
      </c>
      <c r="M5600" s="29">
        <f>IFERROR(_xlfn.XLOOKUP($B5600,'Ownership Metrics'!$A:$A,'Ownership Metrics'!$B:$B),"")</f>
        <v>27.28</v>
      </c>
      <c r="N5600" s="28">
        <f>IFERROR(_xlfn.XLOOKUP($B5600,'Ownership Metrics'!$A:$A,'Ownership Metrics'!$C:$C),"")</f>
        <v>945</v>
      </c>
      <c r="O5600" s="29">
        <f>IFERROR(_xlfn.XLOOKUP($B5600,'Ownership Metrics'!$A:$A,'Ownership Metrics'!$D:$D),"")</f>
        <v>17.350000000000001</v>
      </c>
      <c r="P5600" s="29">
        <f>IFERROR(_xlfn.XLOOKUP($B5600,'Ownership Metrics'!$A:$A,'Ownership Metrics'!$E:$E),"")</f>
        <v>46.27</v>
      </c>
      <c r="Q5600" s="30">
        <f>IFERROR(_xlfn.XLOOKUP($B5600,'Ownership Metrics'!$A:$A,'Ownership Metrics'!$F:$F),"")</f>
        <v>8</v>
      </c>
      <c r="R5600" s="30">
        <f>IFERROR(_xlfn.XLOOKUP($B5600,'Ownership Metrics'!$A:$A,'Ownership Metrics'!$G:$G),"")</f>
        <v>33</v>
      </c>
      <c r="S5600" s="27" t="str">
        <f>IFERROR(_xlfn.XLOOKUP($B5600,'Ownership Metrics'!$A:$A,'Ownership Metrics'!$H:$H),"")</f>
        <v>Moderat</v>
      </c>
      <c r="T5600" s="27" t="str">
        <f>IFERROR(_xlfn.XLOOKUP($B5600,'Ownership Metrics'!$A:$A,'Ownership Metrics'!$I:$I),"")</f>
        <v>Sedang</v>
      </c>
      <c r="U5600" s="27">
        <f>IF(COUNTIFS($B$2:$B5600,$B5600,$D$2:$D5600,$D5600)=1,1,0)</f>
        <v>1</v>
      </c>
      <c r="V5600" s="27">
        <f t="shared" si="262"/>
        <v>8.68</v>
      </c>
      <c r="W5600" s="27">
        <f t="shared" si="263"/>
        <v>5</v>
      </c>
      <c r="X5600" s="27">
        <f t="shared" si="261"/>
        <v>8.6799994399999996</v>
      </c>
    </row>
    <row r="5601" spans="1:24" x14ac:dyDescent="0.25">
      <c r="A5601" s="26">
        <v>46265</v>
      </c>
      <c r="B5601" s="27" t="s">
        <v>10895</v>
      </c>
      <c r="C5601" s="27" t="s">
        <v>5747</v>
      </c>
      <c r="D5601" s="27" t="s">
        <v>5751</v>
      </c>
      <c r="E5601" s="27" t="s">
        <v>35</v>
      </c>
      <c r="F5601" s="27" t="s">
        <v>23</v>
      </c>
      <c r="G5601" s="27" t="s">
        <v>36</v>
      </c>
      <c r="H5601" s="27" t="s">
        <v>24</v>
      </c>
      <c r="I5601" s="28">
        <v>0</v>
      </c>
      <c r="J5601" s="28">
        <v>210937500</v>
      </c>
      <c r="K5601" s="28">
        <v>210937500</v>
      </c>
      <c r="L5601" s="29">
        <v>14.46</v>
      </c>
      <c r="M5601" s="29">
        <f>IFERROR(_xlfn.XLOOKUP($B5601,'Ownership Metrics'!$A:$A,'Ownership Metrics'!$B:$B),"")</f>
        <v>27.28</v>
      </c>
      <c r="N5601" s="28">
        <f>IFERROR(_xlfn.XLOOKUP($B5601,'Ownership Metrics'!$A:$A,'Ownership Metrics'!$C:$C),"")</f>
        <v>945</v>
      </c>
      <c r="O5601" s="29">
        <f>IFERROR(_xlfn.XLOOKUP($B5601,'Ownership Metrics'!$A:$A,'Ownership Metrics'!$D:$D),"")</f>
        <v>17.350000000000001</v>
      </c>
      <c r="P5601" s="29">
        <f>IFERROR(_xlfn.XLOOKUP($B5601,'Ownership Metrics'!$A:$A,'Ownership Metrics'!$E:$E),"")</f>
        <v>46.27</v>
      </c>
      <c r="Q5601" s="30">
        <f>IFERROR(_xlfn.XLOOKUP($B5601,'Ownership Metrics'!$A:$A,'Ownership Metrics'!$F:$F),"")</f>
        <v>8</v>
      </c>
      <c r="R5601" s="30">
        <f>IFERROR(_xlfn.XLOOKUP($B5601,'Ownership Metrics'!$A:$A,'Ownership Metrics'!$G:$G),"")</f>
        <v>33</v>
      </c>
      <c r="S5601" s="27" t="str">
        <f>IFERROR(_xlfn.XLOOKUP($B5601,'Ownership Metrics'!$A:$A,'Ownership Metrics'!$H:$H),"")</f>
        <v>Moderat</v>
      </c>
      <c r="T5601" s="27" t="str">
        <f>IFERROR(_xlfn.XLOOKUP($B5601,'Ownership Metrics'!$A:$A,'Ownership Metrics'!$I:$I),"")</f>
        <v>Sedang</v>
      </c>
      <c r="U5601" s="27">
        <f>IF(COUNTIFS($B$2:$B5601,$B5601,$D$2:$D5601,$D5601)=1,1,0)</f>
        <v>1</v>
      </c>
      <c r="V5601" s="27">
        <f t="shared" si="262"/>
        <v>14.46</v>
      </c>
      <c r="W5601" s="27">
        <f t="shared" si="263"/>
        <v>2</v>
      </c>
      <c r="X5601" s="27">
        <f t="shared" si="261"/>
        <v>14.459999439900001</v>
      </c>
    </row>
    <row r="5602" spans="1:24" x14ac:dyDescent="0.25">
      <c r="A5602" s="26">
        <v>46265</v>
      </c>
      <c r="B5602" s="27" t="s">
        <v>10895</v>
      </c>
      <c r="C5602" s="27" t="s">
        <v>5747</v>
      </c>
      <c r="D5602" s="27" t="s">
        <v>5752</v>
      </c>
      <c r="E5602" s="27" t="s">
        <v>35</v>
      </c>
      <c r="F5602" s="27" t="s">
        <v>23</v>
      </c>
      <c r="G5602" s="27" t="s">
        <v>36</v>
      </c>
      <c r="H5602" s="27" t="s">
        <v>24</v>
      </c>
      <c r="I5602" s="28">
        <v>0</v>
      </c>
      <c r="J5602" s="28">
        <v>210937500</v>
      </c>
      <c r="K5602" s="28">
        <v>210937500</v>
      </c>
      <c r="L5602" s="29">
        <v>14.46</v>
      </c>
      <c r="M5602" s="29">
        <f>IFERROR(_xlfn.XLOOKUP($B5602,'Ownership Metrics'!$A:$A,'Ownership Metrics'!$B:$B),"")</f>
        <v>27.28</v>
      </c>
      <c r="N5602" s="28">
        <f>IFERROR(_xlfn.XLOOKUP($B5602,'Ownership Metrics'!$A:$A,'Ownership Metrics'!$C:$C),"")</f>
        <v>945</v>
      </c>
      <c r="O5602" s="29">
        <f>IFERROR(_xlfn.XLOOKUP($B5602,'Ownership Metrics'!$A:$A,'Ownership Metrics'!$D:$D),"")</f>
        <v>17.350000000000001</v>
      </c>
      <c r="P5602" s="29">
        <f>IFERROR(_xlfn.XLOOKUP($B5602,'Ownership Metrics'!$A:$A,'Ownership Metrics'!$E:$E),"")</f>
        <v>46.27</v>
      </c>
      <c r="Q5602" s="30">
        <f>IFERROR(_xlfn.XLOOKUP($B5602,'Ownership Metrics'!$A:$A,'Ownership Metrics'!$F:$F),"")</f>
        <v>8</v>
      </c>
      <c r="R5602" s="30">
        <f>IFERROR(_xlfn.XLOOKUP($B5602,'Ownership Metrics'!$A:$A,'Ownership Metrics'!$G:$G),"")</f>
        <v>33</v>
      </c>
      <c r="S5602" s="27" t="str">
        <f>IFERROR(_xlfn.XLOOKUP($B5602,'Ownership Metrics'!$A:$A,'Ownership Metrics'!$H:$H),"")</f>
        <v>Moderat</v>
      </c>
      <c r="T5602" s="27" t="str">
        <f>IFERROR(_xlfn.XLOOKUP($B5602,'Ownership Metrics'!$A:$A,'Ownership Metrics'!$I:$I),"")</f>
        <v>Sedang</v>
      </c>
      <c r="U5602" s="27">
        <f>IF(COUNTIFS($B$2:$B5602,$B5602,$D$2:$D5602,$D5602)=1,1,0)</f>
        <v>1</v>
      </c>
      <c r="V5602" s="27">
        <f t="shared" si="262"/>
        <v>14.46</v>
      </c>
      <c r="W5602" s="27">
        <f t="shared" si="263"/>
        <v>3</v>
      </c>
      <c r="X5602" s="27">
        <f t="shared" si="261"/>
        <v>14.459999439800001</v>
      </c>
    </row>
    <row r="5603" spans="1:24" x14ac:dyDescent="0.25">
      <c r="A5603" s="26">
        <v>46265</v>
      </c>
      <c r="B5603" s="27" t="s">
        <v>10895</v>
      </c>
      <c r="C5603" s="27" t="s">
        <v>5747</v>
      </c>
      <c r="D5603" s="27" t="s">
        <v>5753</v>
      </c>
      <c r="E5603" s="27" t="s">
        <v>35</v>
      </c>
      <c r="F5603" s="27" t="s">
        <v>23</v>
      </c>
      <c r="G5603" s="27" t="s">
        <v>36</v>
      </c>
      <c r="H5603" s="27" t="s">
        <v>36</v>
      </c>
      <c r="I5603" s="28">
        <v>0</v>
      </c>
      <c r="J5603" s="28">
        <v>253125000</v>
      </c>
      <c r="K5603" s="28">
        <v>253125000</v>
      </c>
      <c r="L5603" s="29">
        <v>17.350000000000001</v>
      </c>
      <c r="M5603" s="29">
        <f>IFERROR(_xlfn.XLOOKUP($B5603,'Ownership Metrics'!$A:$A,'Ownership Metrics'!$B:$B),"")</f>
        <v>27.28</v>
      </c>
      <c r="N5603" s="28">
        <f>IFERROR(_xlfn.XLOOKUP($B5603,'Ownership Metrics'!$A:$A,'Ownership Metrics'!$C:$C),"")</f>
        <v>945</v>
      </c>
      <c r="O5603" s="29">
        <f>IFERROR(_xlfn.XLOOKUP($B5603,'Ownership Metrics'!$A:$A,'Ownership Metrics'!$D:$D),"")</f>
        <v>17.350000000000001</v>
      </c>
      <c r="P5603" s="29">
        <f>IFERROR(_xlfn.XLOOKUP($B5603,'Ownership Metrics'!$A:$A,'Ownership Metrics'!$E:$E),"")</f>
        <v>46.27</v>
      </c>
      <c r="Q5603" s="30">
        <f>IFERROR(_xlfn.XLOOKUP($B5603,'Ownership Metrics'!$A:$A,'Ownership Metrics'!$F:$F),"")</f>
        <v>8</v>
      </c>
      <c r="R5603" s="30">
        <f>IFERROR(_xlfn.XLOOKUP($B5603,'Ownership Metrics'!$A:$A,'Ownership Metrics'!$G:$G),"")</f>
        <v>33</v>
      </c>
      <c r="S5603" s="27" t="str">
        <f>IFERROR(_xlfn.XLOOKUP($B5603,'Ownership Metrics'!$A:$A,'Ownership Metrics'!$H:$H),"")</f>
        <v>Moderat</v>
      </c>
      <c r="T5603" s="27" t="str">
        <f>IFERROR(_xlfn.XLOOKUP($B5603,'Ownership Metrics'!$A:$A,'Ownership Metrics'!$I:$I),"")</f>
        <v>Sedang</v>
      </c>
      <c r="U5603" s="27">
        <f>IF(COUNTIFS($B$2:$B5603,$B5603,$D$2:$D5603,$D5603)=1,1,0)</f>
        <v>1</v>
      </c>
      <c r="V5603" s="27">
        <f t="shared" si="262"/>
        <v>17.350000000000001</v>
      </c>
      <c r="W5603" s="27">
        <f t="shared" si="263"/>
        <v>1</v>
      </c>
      <c r="X5603" s="27">
        <f t="shared" si="261"/>
        <v>17.349999439700003</v>
      </c>
    </row>
    <row r="5604" spans="1:24" x14ac:dyDescent="0.25">
      <c r="A5604" s="26">
        <v>46265</v>
      </c>
      <c r="B5604" s="27" t="s">
        <v>10895</v>
      </c>
      <c r="C5604" s="27" t="s">
        <v>5747</v>
      </c>
      <c r="D5604" s="27" t="s">
        <v>5754</v>
      </c>
      <c r="E5604" s="27" t="s">
        <v>35</v>
      </c>
      <c r="F5604" s="27" t="s">
        <v>23</v>
      </c>
      <c r="G5604" s="27" t="s">
        <v>36</v>
      </c>
      <c r="H5604" s="27" t="s">
        <v>24</v>
      </c>
      <c r="I5604" s="28">
        <v>0</v>
      </c>
      <c r="J5604" s="28">
        <v>168750000</v>
      </c>
      <c r="K5604" s="28">
        <v>168750000</v>
      </c>
      <c r="L5604" s="29">
        <v>11.56</v>
      </c>
      <c r="M5604" s="29">
        <f>IFERROR(_xlfn.XLOOKUP($B5604,'Ownership Metrics'!$A:$A,'Ownership Metrics'!$B:$B),"")</f>
        <v>27.28</v>
      </c>
      <c r="N5604" s="28">
        <f>IFERROR(_xlfn.XLOOKUP($B5604,'Ownership Metrics'!$A:$A,'Ownership Metrics'!$C:$C),"")</f>
        <v>945</v>
      </c>
      <c r="O5604" s="29">
        <f>IFERROR(_xlfn.XLOOKUP($B5604,'Ownership Metrics'!$A:$A,'Ownership Metrics'!$D:$D),"")</f>
        <v>17.350000000000001</v>
      </c>
      <c r="P5604" s="29">
        <f>IFERROR(_xlfn.XLOOKUP($B5604,'Ownership Metrics'!$A:$A,'Ownership Metrics'!$E:$E),"")</f>
        <v>46.27</v>
      </c>
      <c r="Q5604" s="30">
        <f>IFERROR(_xlfn.XLOOKUP($B5604,'Ownership Metrics'!$A:$A,'Ownership Metrics'!$F:$F),"")</f>
        <v>8</v>
      </c>
      <c r="R5604" s="30">
        <f>IFERROR(_xlfn.XLOOKUP($B5604,'Ownership Metrics'!$A:$A,'Ownership Metrics'!$G:$G),"")</f>
        <v>33</v>
      </c>
      <c r="S5604" s="27" t="str">
        <f>IFERROR(_xlfn.XLOOKUP($B5604,'Ownership Metrics'!$A:$A,'Ownership Metrics'!$H:$H),"")</f>
        <v>Moderat</v>
      </c>
      <c r="T5604" s="27" t="str">
        <f>IFERROR(_xlfn.XLOOKUP($B5604,'Ownership Metrics'!$A:$A,'Ownership Metrics'!$I:$I),"")</f>
        <v>Sedang</v>
      </c>
      <c r="U5604" s="27">
        <f>IF(COUNTIFS($B$2:$B5604,$B5604,$D$2:$D5604,$D5604)=1,1,0)</f>
        <v>1</v>
      </c>
      <c r="V5604" s="27">
        <f t="shared" si="262"/>
        <v>11.56</v>
      </c>
      <c r="W5604" s="27">
        <f t="shared" si="263"/>
        <v>4</v>
      </c>
      <c r="X5604" s="27">
        <f t="shared" si="261"/>
        <v>11.5599994396</v>
      </c>
    </row>
    <row r="5605" spans="1:24" x14ac:dyDescent="0.25">
      <c r="A5605" s="26">
        <v>46265</v>
      </c>
      <c r="B5605" s="27" t="s">
        <v>10895</v>
      </c>
      <c r="C5605" s="27" t="s">
        <v>5747</v>
      </c>
      <c r="D5605" s="27" t="s">
        <v>3037</v>
      </c>
      <c r="E5605" s="27" t="s">
        <v>35</v>
      </c>
      <c r="F5605" s="27" t="s">
        <v>23</v>
      </c>
      <c r="G5605" s="27" t="s">
        <v>36</v>
      </c>
      <c r="H5605" s="27" t="s">
        <v>24</v>
      </c>
      <c r="I5605" s="28">
        <v>14944500</v>
      </c>
      <c r="J5605" s="28">
        <v>0</v>
      </c>
      <c r="K5605" s="28">
        <v>14944500</v>
      </c>
      <c r="L5605" s="29">
        <v>1.02</v>
      </c>
      <c r="M5605" s="29">
        <f>IFERROR(_xlfn.XLOOKUP($B5605,'Ownership Metrics'!$A:$A,'Ownership Metrics'!$B:$B),"")</f>
        <v>27.28</v>
      </c>
      <c r="N5605" s="28">
        <f>IFERROR(_xlfn.XLOOKUP($B5605,'Ownership Metrics'!$A:$A,'Ownership Metrics'!$C:$C),"")</f>
        <v>945</v>
      </c>
      <c r="O5605" s="29">
        <f>IFERROR(_xlfn.XLOOKUP($B5605,'Ownership Metrics'!$A:$A,'Ownership Metrics'!$D:$D),"")</f>
        <v>17.350000000000001</v>
      </c>
      <c r="P5605" s="29">
        <f>IFERROR(_xlfn.XLOOKUP($B5605,'Ownership Metrics'!$A:$A,'Ownership Metrics'!$E:$E),"")</f>
        <v>46.27</v>
      </c>
      <c r="Q5605" s="30">
        <f>IFERROR(_xlfn.XLOOKUP($B5605,'Ownership Metrics'!$A:$A,'Ownership Metrics'!$F:$F),"")</f>
        <v>8</v>
      </c>
      <c r="R5605" s="30">
        <f>IFERROR(_xlfn.XLOOKUP($B5605,'Ownership Metrics'!$A:$A,'Ownership Metrics'!$G:$G),"")</f>
        <v>33</v>
      </c>
      <c r="S5605" s="27" t="str">
        <f>IFERROR(_xlfn.XLOOKUP($B5605,'Ownership Metrics'!$A:$A,'Ownership Metrics'!$H:$H),"")</f>
        <v>Moderat</v>
      </c>
      <c r="T5605" s="27" t="str">
        <f>IFERROR(_xlfn.XLOOKUP($B5605,'Ownership Metrics'!$A:$A,'Ownership Metrics'!$I:$I),"")</f>
        <v>Sedang</v>
      </c>
      <c r="U5605" s="27">
        <f>IF(COUNTIFS($B$2:$B5605,$B5605,$D$2:$D5605,$D5605)=1,1,0)</f>
        <v>1</v>
      </c>
      <c r="V5605" s="27">
        <f t="shared" si="262"/>
        <v>1.02</v>
      </c>
      <c r="W5605" s="27">
        <f t="shared" si="263"/>
        <v>8</v>
      </c>
      <c r="X5605" s="27">
        <f t="shared" si="261"/>
        <v>1.0199994395</v>
      </c>
    </row>
    <row r="5606" spans="1:24" x14ac:dyDescent="0.25">
      <c r="A5606" s="26">
        <v>46265</v>
      </c>
      <c r="B5606" s="27" t="s">
        <v>10896</v>
      </c>
      <c r="C5606" s="27" t="s">
        <v>5756</v>
      </c>
      <c r="D5606" s="27" t="s">
        <v>207</v>
      </c>
      <c r="E5606" s="27" t="s">
        <v>26</v>
      </c>
      <c r="F5606" s="27" t="s">
        <v>32</v>
      </c>
      <c r="G5606" s="27"/>
      <c r="H5606" s="27" t="s">
        <v>64</v>
      </c>
      <c r="I5606" s="28">
        <v>19622000</v>
      </c>
      <c r="J5606" s="28">
        <v>0</v>
      </c>
      <c r="K5606" s="28">
        <v>19622000</v>
      </c>
      <c r="L5606" s="29">
        <v>3.06</v>
      </c>
      <c r="M5606" s="29">
        <f>IFERROR(_xlfn.XLOOKUP($B5606,'Ownership Metrics'!$A:$A,'Ownership Metrics'!$B:$B),"")</f>
        <v>23.27</v>
      </c>
      <c r="N5606" s="28">
        <f>IFERROR(_xlfn.XLOOKUP($B5606,'Ownership Metrics'!$A:$A,'Ownership Metrics'!$C:$C),"")</f>
        <v>891</v>
      </c>
      <c r="O5606" s="29">
        <f>IFERROR(_xlfn.XLOOKUP($B5606,'Ownership Metrics'!$A:$A,'Ownership Metrics'!$D:$D),"")</f>
        <v>19.48</v>
      </c>
      <c r="P5606" s="29">
        <f>IFERROR(_xlfn.XLOOKUP($B5606,'Ownership Metrics'!$A:$A,'Ownership Metrics'!$E:$E),"")</f>
        <v>48.04</v>
      </c>
      <c r="Q5606" s="30">
        <f>IFERROR(_xlfn.XLOOKUP($B5606,'Ownership Metrics'!$A:$A,'Ownership Metrics'!$F:$F),"")</f>
        <v>13</v>
      </c>
      <c r="R5606" s="30">
        <f>IFERROR(_xlfn.XLOOKUP($B5606,'Ownership Metrics'!$A:$A,'Ownership Metrics'!$G:$G),"")</f>
        <v>28</v>
      </c>
      <c r="S5606" s="27" t="str">
        <f>IFERROR(_xlfn.XLOOKUP($B5606,'Ownership Metrics'!$A:$A,'Ownership Metrics'!$H:$H),"")</f>
        <v>Moderat</v>
      </c>
      <c r="T5606" s="27" t="str">
        <f>IFERROR(_xlfn.XLOOKUP($B5606,'Ownership Metrics'!$A:$A,'Ownership Metrics'!$I:$I),"")</f>
        <v>Sedang</v>
      </c>
      <c r="U5606" s="27">
        <f>IF(COUNTIFS($B$2:$B5606,$B5606,$D$2:$D5606,$D5606)=1,1,0)</f>
        <v>1</v>
      </c>
      <c r="V5606" s="27">
        <f t="shared" si="262"/>
        <v>3.06</v>
      </c>
      <c r="W5606" s="27">
        <f t="shared" si="263"/>
        <v>7</v>
      </c>
      <c r="X5606" s="27">
        <f t="shared" si="261"/>
        <v>3.0599994393999999</v>
      </c>
    </row>
    <row r="5607" spans="1:24" x14ac:dyDescent="0.25">
      <c r="A5607" s="26">
        <v>46265</v>
      </c>
      <c r="B5607" s="27" t="s">
        <v>10896</v>
      </c>
      <c r="C5607" s="27" t="s">
        <v>5756</v>
      </c>
      <c r="D5607" s="27" t="s">
        <v>5757</v>
      </c>
      <c r="E5607" s="27" t="s">
        <v>35</v>
      </c>
      <c r="F5607" s="27" t="s">
        <v>23</v>
      </c>
      <c r="G5607" s="27" t="s">
        <v>36</v>
      </c>
      <c r="H5607" s="27"/>
      <c r="I5607" s="28">
        <v>31046000</v>
      </c>
      <c r="J5607" s="28">
        <v>0</v>
      </c>
      <c r="K5607" s="28">
        <v>31046000</v>
      </c>
      <c r="L5607" s="29">
        <v>4.84</v>
      </c>
      <c r="M5607" s="29">
        <f>IFERROR(_xlfn.XLOOKUP($B5607,'Ownership Metrics'!$A:$A,'Ownership Metrics'!$B:$B),"")</f>
        <v>23.27</v>
      </c>
      <c r="N5607" s="28">
        <f>IFERROR(_xlfn.XLOOKUP($B5607,'Ownership Metrics'!$A:$A,'Ownership Metrics'!$C:$C),"")</f>
        <v>891</v>
      </c>
      <c r="O5607" s="29">
        <f>IFERROR(_xlfn.XLOOKUP($B5607,'Ownership Metrics'!$A:$A,'Ownership Metrics'!$D:$D),"")</f>
        <v>19.48</v>
      </c>
      <c r="P5607" s="29">
        <f>IFERROR(_xlfn.XLOOKUP($B5607,'Ownership Metrics'!$A:$A,'Ownership Metrics'!$E:$E),"")</f>
        <v>48.04</v>
      </c>
      <c r="Q5607" s="30">
        <f>IFERROR(_xlfn.XLOOKUP($B5607,'Ownership Metrics'!$A:$A,'Ownership Metrics'!$F:$F),"")</f>
        <v>13</v>
      </c>
      <c r="R5607" s="30">
        <f>IFERROR(_xlfn.XLOOKUP($B5607,'Ownership Metrics'!$A:$A,'Ownership Metrics'!$G:$G),"")</f>
        <v>28</v>
      </c>
      <c r="S5607" s="27" t="str">
        <f>IFERROR(_xlfn.XLOOKUP($B5607,'Ownership Metrics'!$A:$A,'Ownership Metrics'!$H:$H),"")</f>
        <v>Moderat</v>
      </c>
      <c r="T5607" s="27" t="str">
        <f>IFERROR(_xlfn.XLOOKUP($B5607,'Ownership Metrics'!$A:$A,'Ownership Metrics'!$I:$I),"")</f>
        <v>Sedang</v>
      </c>
      <c r="U5607" s="27">
        <f>IF(COUNTIFS($B$2:$B5607,$B5607,$D$2:$D5607,$D5607)=1,1,0)</f>
        <v>1</v>
      </c>
      <c r="V5607" s="27">
        <f t="shared" si="262"/>
        <v>4.84</v>
      </c>
      <c r="W5607" s="27">
        <f t="shared" si="263"/>
        <v>4</v>
      </c>
      <c r="X5607" s="27">
        <f t="shared" si="261"/>
        <v>4.8399994392999997</v>
      </c>
    </row>
    <row r="5608" spans="1:24" x14ac:dyDescent="0.25">
      <c r="A5608" s="26">
        <v>46265</v>
      </c>
      <c r="B5608" s="27" t="s">
        <v>10896</v>
      </c>
      <c r="C5608" s="27" t="s">
        <v>5756</v>
      </c>
      <c r="D5608" s="27" t="s">
        <v>140</v>
      </c>
      <c r="E5608" s="27" t="s">
        <v>35</v>
      </c>
      <c r="F5608" s="27" t="s">
        <v>23</v>
      </c>
      <c r="G5608" s="27" t="s">
        <v>36</v>
      </c>
      <c r="H5608" s="27" t="s">
        <v>24</v>
      </c>
      <c r="I5608" s="28">
        <v>15208400</v>
      </c>
      <c r="J5608" s="28">
        <v>0</v>
      </c>
      <c r="K5608" s="28">
        <v>15208400</v>
      </c>
      <c r="L5608" s="29">
        <v>2.37</v>
      </c>
      <c r="M5608" s="29">
        <f>IFERROR(_xlfn.XLOOKUP($B5608,'Ownership Metrics'!$A:$A,'Ownership Metrics'!$B:$B),"")</f>
        <v>23.27</v>
      </c>
      <c r="N5608" s="28">
        <f>IFERROR(_xlfn.XLOOKUP($B5608,'Ownership Metrics'!$A:$A,'Ownership Metrics'!$C:$C),"")</f>
        <v>891</v>
      </c>
      <c r="O5608" s="29">
        <f>IFERROR(_xlfn.XLOOKUP($B5608,'Ownership Metrics'!$A:$A,'Ownership Metrics'!$D:$D),"")</f>
        <v>19.48</v>
      </c>
      <c r="P5608" s="29">
        <f>IFERROR(_xlfn.XLOOKUP($B5608,'Ownership Metrics'!$A:$A,'Ownership Metrics'!$E:$E),"")</f>
        <v>48.04</v>
      </c>
      <c r="Q5608" s="30">
        <f>IFERROR(_xlfn.XLOOKUP($B5608,'Ownership Metrics'!$A:$A,'Ownership Metrics'!$F:$F),"")</f>
        <v>13</v>
      </c>
      <c r="R5608" s="30">
        <f>IFERROR(_xlfn.XLOOKUP($B5608,'Ownership Metrics'!$A:$A,'Ownership Metrics'!$G:$G),"")</f>
        <v>28</v>
      </c>
      <c r="S5608" s="27" t="str">
        <f>IFERROR(_xlfn.XLOOKUP($B5608,'Ownership Metrics'!$A:$A,'Ownership Metrics'!$H:$H),"")</f>
        <v>Moderat</v>
      </c>
      <c r="T5608" s="27" t="str">
        <f>IFERROR(_xlfn.XLOOKUP($B5608,'Ownership Metrics'!$A:$A,'Ownership Metrics'!$I:$I),"")</f>
        <v>Sedang</v>
      </c>
      <c r="U5608" s="27">
        <f>IF(COUNTIFS($B$2:$B5608,$B5608,$D$2:$D5608,$D5608)=1,1,0)</f>
        <v>1</v>
      </c>
      <c r="V5608" s="27">
        <f t="shared" si="262"/>
        <v>2.37</v>
      </c>
      <c r="W5608" s="27">
        <f t="shared" si="263"/>
        <v>9</v>
      </c>
      <c r="X5608" s="27">
        <f t="shared" si="261"/>
        <v>2.3699994391999999</v>
      </c>
    </row>
    <row r="5609" spans="1:24" x14ac:dyDescent="0.25">
      <c r="A5609" s="26">
        <v>46265</v>
      </c>
      <c r="B5609" s="27" t="s">
        <v>10896</v>
      </c>
      <c r="C5609" s="27" t="s">
        <v>5756</v>
      </c>
      <c r="D5609" s="27" t="s">
        <v>5758</v>
      </c>
      <c r="E5609" s="27" t="s">
        <v>35</v>
      </c>
      <c r="F5609" s="27" t="s">
        <v>23</v>
      </c>
      <c r="G5609" s="27" t="s">
        <v>36</v>
      </c>
      <c r="H5609" s="27" t="s">
        <v>24</v>
      </c>
      <c r="I5609" s="28">
        <v>10890900</v>
      </c>
      <c r="J5609" s="28">
        <v>0</v>
      </c>
      <c r="K5609" s="28">
        <v>10890900</v>
      </c>
      <c r="L5609" s="29">
        <v>1.7</v>
      </c>
      <c r="M5609" s="29">
        <f>IFERROR(_xlfn.XLOOKUP($B5609,'Ownership Metrics'!$A:$A,'Ownership Metrics'!$B:$B),"")</f>
        <v>23.27</v>
      </c>
      <c r="N5609" s="28">
        <f>IFERROR(_xlfn.XLOOKUP($B5609,'Ownership Metrics'!$A:$A,'Ownership Metrics'!$C:$C),"")</f>
        <v>891</v>
      </c>
      <c r="O5609" s="29">
        <f>IFERROR(_xlfn.XLOOKUP($B5609,'Ownership Metrics'!$A:$A,'Ownership Metrics'!$D:$D),"")</f>
        <v>19.48</v>
      </c>
      <c r="P5609" s="29">
        <f>IFERROR(_xlfn.XLOOKUP($B5609,'Ownership Metrics'!$A:$A,'Ownership Metrics'!$E:$E),"")</f>
        <v>48.04</v>
      </c>
      <c r="Q5609" s="30">
        <f>IFERROR(_xlfn.XLOOKUP($B5609,'Ownership Metrics'!$A:$A,'Ownership Metrics'!$F:$F),"")</f>
        <v>13</v>
      </c>
      <c r="R5609" s="30">
        <f>IFERROR(_xlfn.XLOOKUP($B5609,'Ownership Metrics'!$A:$A,'Ownership Metrics'!$G:$G),"")</f>
        <v>28</v>
      </c>
      <c r="S5609" s="27" t="str">
        <f>IFERROR(_xlfn.XLOOKUP($B5609,'Ownership Metrics'!$A:$A,'Ownership Metrics'!$H:$H),"")</f>
        <v>Moderat</v>
      </c>
      <c r="T5609" s="27" t="str">
        <f>IFERROR(_xlfn.XLOOKUP($B5609,'Ownership Metrics'!$A:$A,'Ownership Metrics'!$I:$I),"")</f>
        <v>Sedang</v>
      </c>
      <c r="U5609" s="27">
        <f>IF(COUNTIFS($B$2:$B5609,$B5609,$D$2:$D5609,$D5609)=1,1,0)</f>
        <v>1</v>
      </c>
      <c r="V5609" s="27">
        <f t="shared" si="262"/>
        <v>1.7</v>
      </c>
      <c r="W5609" s="27">
        <f t="shared" si="263"/>
        <v>11</v>
      </c>
      <c r="X5609" s="27">
        <f t="shared" si="261"/>
        <v>1.6999994391</v>
      </c>
    </row>
    <row r="5610" spans="1:24" x14ac:dyDescent="0.25">
      <c r="A5610" s="26">
        <v>46265</v>
      </c>
      <c r="B5610" s="27" t="s">
        <v>10896</v>
      </c>
      <c r="C5610" s="27" t="s">
        <v>5756</v>
      </c>
      <c r="D5610" s="27" t="s">
        <v>5759</v>
      </c>
      <c r="E5610" s="27" t="s">
        <v>35</v>
      </c>
      <c r="F5610" s="27" t="s">
        <v>23</v>
      </c>
      <c r="G5610" s="27" t="s">
        <v>36</v>
      </c>
      <c r="H5610" s="27"/>
      <c r="I5610" s="28">
        <v>30000000</v>
      </c>
      <c r="J5610" s="28">
        <v>0</v>
      </c>
      <c r="K5610" s="28">
        <v>30000000</v>
      </c>
      <c r="L5610" s="29">
        <v>4.67</v>
      </c>
      <c r="M5610" s="29">
        <f>IFERROR(_xlfn.XLOOKUP($B5610,'Ownership Metrics'!$A:$A,'Ownership Metrics'!$B:$B),"")</f>
        <v>23.27</v>
      </c>
      <c r="N5610" s="28">
        <f>IFERROR(_xlfn.XLOOKUP($B5610,'Ownership Metrics'!$A:$A,'Ownership Metrics'!$C:$C),"")</f>
        <v>891</v>
      </c>
      <c r="O5610" s="29">
        <f>IFERROR(_xlfn.XLOOKUP($B5610,'Ownership Metrics'!$A:$A,'Ownership Metrics'!$D:$D),"")</f>
        <v>19.48</v>
      </c>
      <c r="P5610" s="29">
        <f>IFERROR(_xlfn.XLOOKUP($B5610,'Ownership Metrics'!$A:$A,'Ownership Metrics'!$E:$E),"")</f>
        <v>48.04</v>
      </c>
      <c r="Q5610" s="30">
        <f>IFERROR(_xlfn.XLOOKUP($B5610,'Ownership Metrics'!$A:$A,'Ownership Metrics'!$F:$F),"")</f>
        <v>13</v>
      </c>
      <c r="R5610" s="30">
        <f>IFERROR(_xlfn.XLOOKUP($B5610,'Ownership Metrics'!$A:$A,'Ownership Metrics'!$G:$G),"")</f>
        <v>28</v>
      </c>
      <c r="S5610" s="27" t="str">
        <f>IFERROR(_xlfn.XLOOKUP($B5610,'Ownership Metrics'!$A:$A,'Ownership Metrics'!$H:$H),"")</f>
        <v>Moderat</v>
      </c>
      <c r="T5610" s="27" t="str">
        <f>IFERROR(_xlfn.XLOOKUP($B5610,'Ownership Metrics'!$A:$A,'Ownership Metrics'!$I:$I),"")</f>
        <v>Sedang</v>
      </c>
      <c r="U5610" s="27">
        <f>IF(COUNTIFS($B$2:$B5610,$B5610,$D$2:$D5610,$D5610)=1,1,0)</f>
        <v>1</v>
      </c>
      <c r="V5610" s="27">
        <f t="shared" si="262"/>
        <v>4.67</v>
      </c>
      <c r="W5610" s="27">
        <f t="shared" si="263"/>
        <v>6</v>
      </c>
      <c r="X5610" s="27">
        <f t="shared" si="261"/>
        <v>4.6699994389999997</v>
      </c>
    </row>
    <row r="5611" spans="1:24" x14ac:dyDescent="0.25">
      <c r="A5611" s="26">
        <v>46265</v>
      </c>
      <c r="B5611" s="27" t="s">
        <v>10896</v>
      </c>
      <c r="C5611" s="27" t="s">
        <v>5756</v>
      </c>
      <c r="D5611" s="27" t="s">
        <v>5760</v>
      </c>
      <c r="E5611" s="27" t="s">
        <v>35</v>
      </c>
      <c r="F5611" s="27" t="s">
        <v>23</v>
      </c>
      <c r="G5611" s="27" t="s">
        <v>36</v>
      </c>
      <c r="H5611" s="27" t="s">
        <v>24</v>
      </c>
      <c r="I5611" s="28">
        <v>7139300</v>
      </c>
      <c r="J5611" s="28">
        <v>0</v>
      </c>
      <c r="K5611" s="28">
        <v>7139300</v>
      </c>
      <c r="L5611" s="29">
        <v>1.1100000000000001</v>
      </c>
      <c r="M5611" s="29">
        <f>IFERROR(_xlfn.XLOOKUP($B5611,'Ownership Metrics'!$A:$A,'Ownership Metrics'!$B:$B),"")</f>
        <v>23.27</v>
      </c>
      <c r="N5611" s="28">
        <f>IFERROR(_xlfn.XLOOKUP($B5611,'Ownership Metrics'!$A:$A,'Ownership Metrics'!$C:$C),"")</f>
        <v>891</v>
      </c>
      <c r="O5611" s="29">
        <f>IFERROR(_xlfn.XLOOKUP($B5611,'Ownership Metrics'!$A:$A,'Ownership Metrics'!$D:$D),"")</f>
        <v>19.48</v>
      </c>
      <c r="P5611" s="29">
        <f>IFERROR(_xlfn.XLOOKUP($B5611,'Ownership Metrics'!$A:$A,'Ownership Metrics'!$E:$E),"")</f>
        <v>48.04</v>
      </c>
      <c r="Q5611" s="30">
        <f>IFERROR(_xlfn.XLOOKUP($B5611,'Ownership Metrics'!$A:$A,'Ownership Metrics'!$F:$F),"")</f>
        <v>13</v>
      </c>
      <c r="R5611" s="30">
        <f>IFERROR(_xlfn.XLOOKUP($B5611,'Ownership Metrics'!$A:$A,'Ownership Metrics'!$G:$G),"")</f>
        <v>28</v>
      </c>
      <c r="S5611" s="27" t="str">
        <f>IFERROR(_xlfn.XLOOKUP($B5611,'Ownership Metrics'!$A:$A,'Ownership Metrics'!$H:$H),"")</f>
        <v>Moderat</v>
      </c>
      <c r="T5611" s="27" t="str">
        <f>IFERROR(_xlfn.XLOOKUP($B5611,'Ownership Metrics'!$A:$A,'Ownership Metrics'!$I:$I),"")</f>
        <v>Sedang</v>
      </c>
      <c r="U5611" s="27">
        <f>IF(COUNTIFS($B$2:$B5611,$B5611,$D$2:$D5611,$D5611)=1,1,0)</f>
        <v>1</v>
      </c>
      <c r="V5611" s="27">
        <f t="shared" si="262"/>
        <v>1.1100000000000001</v>
      </c>
      <c r="W5611" s="27">
        <f t="shared" si="263"/>
        <v>13</v>
      </c>
      <c r="X5611" s="27">
        <f t="shared" si="261"/>
        <v>1.1099994389000001</v>
      </c>
    </row>
    <row r="5612" spans="1:24" x14ac:dyDescent="0.25">
      <c r="A5612" s="26">
        <v>46265</v>
      </c>
      <c r="B5612" s="27" t="s">
        <v>10896</v>
      </c>
      <c r="C5612" s="27" t="s">
        <v>5756</v>
      </c>
      <c r="D5612" s="27" t="s">
        <v>5761</v>
      </c>
      <c r="E5612" s="27" t="s">
        <v>35</v>
      </c>
      <c r="F5612" s="27" t="s">
        <v>23</v>
      </c>
      <c r="G5612" s="27" t="s">
        <v>36</v>
      </c>
      <c r="H5612" s="27" t="s">
        <v>36</v>
      </c>
      <c r="I5612" s="28">
        <v>0</v>
      </c>
      <c r="J5612" s="28">
        <v>12500000</v>
      </c>
      <c r="K5612" s="28">
        <v>12500000</v>
      </c>
      <c r="L5612" s="29">
        <v>1.95</v>
      </c>
      <c r="M5612" s="29">
        <f>IFERROR(_xlfn.XLOOKUP($B5612,'Ownership Metrics'!$A:$A,'Ownership Metrics'!$B:$B),"")</f>
        <v>23.27</v>
      </c>
      <c r="N5612" s="28">
        <f>IFERROR(_xlfn.XLOOKUP($B5612,'Ownership Metrics'!$A:$A,'Ownership Metrics'!$C:$C),"")</f>
        <v>891</v>
      </c>
      <c r="O5612" s="29">
        <f>IFERROR(_xlfn.XLOOKUP($B5612,'Ownership Metrics'!$A:$A,'Ownership Metrics'!$D:$D),"")</f>
        <v>19.48</v>
      </c>
      <c r="P5612" s="29">
        <f>IFERROR(_xlfn.XLOOKUP($B5612,'Ownership Metrics'!$A:$A,'Ownership Metrics'!$E:$E),"")</f>
        <v>48.04</v>
      </c>
      <c r="Q5612" s="30">
        <f>IFERROR(_xlfn.XLOOKUP($B5612,'Ownership Metrics'!$A:$A,'Ownership Metrics'!$F:$F),"")</f>
        <v>13</v>
      </c>
      <c r="R5612" s="30">
        <f>IFERROR(_xlfn.XLOOKUP($B5612,'Ownership Metrics'!$A:$A,'Ownership Metrics'!$G:$G),"")</f>
        <v>28</v>
      </c>
      <c r="S5612" s="27" t="str">
        <f>IFERROR(_xlfn.XLOOKUP($B5612,'Ownership Metrics'!$A:$A,'Ownership Metrics'!$H:$H),"")</f>
        <v>Moderat</v>
      </c>
      <c r="T5612" s="27" t="str">
        <f>IFERROR(_xlfn.XLOOKUP($B5612,'Ownership Metrics'!$A:$A,'Ownership Metrics'!$I:$I),"")</f>
        <v>Sedang</v>
      </c>
      <c r="U5612" s="27">
        <f>IF(COUNTIFS($B$2:$B5612,$B5612,$D$2:$D5612,$D5612)=1,1,0)</f>
        <v>1</v>
      </c>
      <c r="V5612" s="27">
        <f t="shared" si="262"/>
        <v>1.95</v>
      </c>
      <c r="W5612" s="27">
        <f t="shared" si="263"/>
        <v>10</v>
      </c>
      <c r="X5612" s="27">
        <f t="shared" si="261"/>
        <v>1.9499994387999999</v>
      </c>
    </row>
    <row r="5613" spans="1:24" x14ac:dyDescent="0.25">
      <c r="A5613" s="26">
        <v>46265</v>
      </c>
      <c r="B5613" s="27" t="s">
        <v>10896</v>
      </c>
      <c r="C5613" s="27" t="s">
        <v>5756</v>
      </c>
      <c r="D5613" s="27" t="s">
        <v>5762</v>
      </c>
      <c r="E5613" s="27" t="s">
        <v>35</v>
      </c>
      <c r="F5613" s="27" t="s">
        <v>23</v>
      </c>
      <c r="G5613" s="27" t="s">
        <v>36</v>
      </c>
      <c r="H5613" s="27" t="s">
        <v>24</v>
      </c>
      <c r="I5613" s="28">
        <v>8337400</v>
      </c>
      <c r="J5613" s="28">
        <v>0</v>
      </c>
      <c r="K5613" s="28">
        <v>8337400</v>
      </c>
      <c r="L5613" s="29">
        <v>1.3</v>
      </c>
      <c r="M5613" s="29">
        <f>IFERROR(_xlfn.XLOOKUP($B5613,'Ownership Metrics'!$A:$A,'Ownership Metrics'!$B:$B),"")</f>
        <v>23.27</v>
      </c>
      <c r="N5613" s="28">
        <f>IFERROR(_xlfn.XLOOKUP($B5613,'Ownership Metrics'!$A:$A,'Ownership Metrics'!$C:$C),"")</f>
        <v>891</v>
      </c>
      <c r="O5613" s="29">
        <f>IFERROR(_xlfn.XLOOKUP($B5613,'Ownership Metrics'!$A:$A,'Ownership Metrics'!$D:$D),"")</f>
        <v>19.48</v>
      </c>
      <c r="P5613" s="29">
        <f>IFERROR(_xlfn.XLOOKUP($B5613,'Ownership Metrics'!$A:$A,'Ownership Metrics'!$E:$E),"")</f>
        <v>48.04</v>
      </c>
      <c r="Q5613" s="30">
        <f>IFERROR(_xlfn.XLOOKUP($B5613,'Ownership Metrics'!$A:$A,'Ownership Metrics'!$F:$F),"")</f>
        <v>13</v>
      </c>
      <c r="R5613" s="30">
        <f>IFERROR(_xlfn.XLOOKUP($B5613,'Ownership Metrics'!$A:$A,'Ownership Metrics'!$G:$G),"")</f>
        <v>28</v>
      </c>
      <c r="S5613" s="27" t="str">
        <f>IFERROR(_xlfn.XLOOKUP($B5613,'Ownership Metrics'!$A:$A,'Ownership Metrics'!$H:$H),"")</f>
        <v>Moderat</v>
      </c>
      <c r="T5613" s="27" t="str">
        <f>IFERROR(_xlfn.XLOOKUP($B5613,'Ownership Metrics'!$A:$A,'Ownership Metrics'!$I:$I),"")</f>
        <v>Sedang</v>
      </c>
      <c r="U5613" s="27">
        <f>IF(COUNTIFS($B$2:$B5613,$B5613,$D$2:$D5613,$D5613)=1,1,0)</f>
        <v>1</v>
      </c>
      <c r="V5613" s="27">
        <f t="shared" si="262"/>
        <v>1.3</v>
      </c>
      <c r="W5613" s="27">
        <f t="shared" si="263"/>
        <v>12</v>
      </c>
      <c r="X5613" s="27">
        <f t="shared" si="261"/>
        <v>1.2999994387</v>
      </c>
    </row>
    <row r="5614" spans="1:24" x14ac:dyDescent="0.25">
      <c r="A5614" s="26">
        <v>46265</v>
      </c>
      <c r="B5614" s="27" t="s">
        <v>10896</v>
      </c>
      <c r="C5614" s="27" t="s">
        <v>5756</v>
      </c>
      <c r="D5614" s="27" t="s">
        <v>5763</v>
      </c>
      <c r="E5614" s="27" t="s">
        <v>35</v>
      </c>
      <c r="F5614" s="27" t="s">
        <v>32</v>
      </c>
      <c r="G5614" s="27" t="s">
        <v>181</v>
      </c>
      <c r="H5614" s="27" t="s">
        <v>64</v>
      </c>
      <c r="I5614" s="28">
        <v>30114500</v>
      </c>
      <c r="J5614" s="28">
        <v>0</v>
      </c>
      <c r="K5614" s="28">
        <v>30114500</v>
      </c>
      <c r="L5614" s="29">
        <v>4.6900000000000004</v>
      </c>
      <c r="M5614" s="29">
        <f>IFERROR(_xlfn.XLOOKUP($B5614,'Ownership Metrics'!$A:$A,'Ownership Metrics'!$B:$B),"")</f>
        <v>23.27</v>
      </c>
      <c r="N5614" s="28">
        <f>IFERROR(_xlfn.XLOOKUP($B5614,'Ownership Metrics'!$A:$A,'Ownership Metrics'!$C:$C),"")</f>
        <v>891</v>
      </c>
      <c r="O5614" s="29">
        <f>IFERROR(_xlfn.XLOOKUP($B5614,'Ownership Metrics'!$A:$A,'Ownership Metrics'!$D:$D),"")</f>
        <v>19.48</v>
      </c>
      <c r="P5614" s="29">
        <f>IFERROR(_xlfn.XLOOKUP($B5614,'Ownership Metrics'!$A:$A,'Ownership Metrics'!$E:$E),"")</f>
        <v>48.04</v>
      </c>
      <c r="Q5614" s="30">
        <f>IFERROR(_xlfn.XLOOKUP($B5614,'Ownership Metrics'!$A:$A,'Ownership Metrics'!$F:$F),"")</f>
        <v>13</v>
      </c>
      <c r="R5614" s="30">
        <f>IFERROR(_xlfn.XLOOKUP($B5614,'Ownership Metrics'!$A:$A,'Ownership Metrics'!$G:$G),"")</f>
        <v>28</v>
      </c>
      <c r="S5614" s="27" t="str">
        <f>IFERROR(_xlfn.XLOOKUP($B5614,'Ownership Metrics'!$A:$A,'Ownership Metrics'!$H:$H),"")</f>
        <v>Moderat</v>
      </c>
      <c r="T5614" s="27" t="str">
        <f>IFERROR(_xlfn.XLOOKUP($B5614,'Ownership Metrics'!$A:$A,'Ownership Metrics'!$I:$I),"")</f>
        <v>Sedang</v>
      </c>
      <c r="U5614" s="27">
        <f>IF(COUNTIFS($B$2:$B5614,$B5614,$D$2:$D5614,$D5614)=1,1,0)</f>
        <v>1</v>
      </c>
      <c r="V5614" s="27">
        <f t="shared" si="262"/>
        <v>4.6900000000000004</v>
      </c>
      <c r="W5614" s="27">
        <f t="shared" si="263"/>
        <v>5</v>
      </c>
      <c r="X5614" s="27">
        <f t="shared" si="261"/>
        <v>4.6899994386000001</v>
      </c>
    </row>
    <row r="5615" spans="1:24" x14ac:dyDescent="0.25">
      <c r="A5615" s="26">
        <v>46265</v>
      </c>
      <c r="B5615" s="27" t="s">
        <v>10896</v>
      </c>
      <c r="C5615" s="27" t="s">
        <v>5756</v>
      </c>
      <c r="D5615" s="27" t="s">
        <v>5764</v>
      </c>
      <c r="E5615" s="27"/>
      <c r="F5615" s="27"/>
      <c r="G5615" s="27"/>
      <c r="H5615" s="27"/>
      <c r="I5615" s="28">
        <v>0</v>
      </c>
      <c r="J5615" s="28">
        <v>84095500</v>
      </c>
      <c r="K5615" s="28">
        <v>84095500</v>
      </c>
      <c r="L5615" s="29">
        <v>13.1</v>
      </c>
      <c r="M5615" s="29">
        <f>IFERROR(_xlfn.XLOOKUP($B5615,'Ownership Metrics'!$A:$A,'Ownership Metrics'!$B:$B),"")</f>
        <v>23.27</v>
      </c>
      <c r="N5615" s="28">
        <f>IFERROR(_xlfn.XLOOKUP($B5615,'Ownership Metrics'!$A:$A,'Ownership Metrics'!$C:$C),"")</f>
        <v>891</v>
      </c>
      <c r="O5615" s="29">
        <f>IFERROR(_xlfn.XLOOKUP($B5615,'Ownership Metrics'!$A:$A,'Ownership Metrics'!$D:$D),"")</f>
        <v>19.48</v>
      </c>
      <c r="P5615" s="29">
        <f>IFERROR(_xlfn.XLOOKUP($B5615,'Ownership Metrics'!$A:$A,'Ownership Metrics'!$E:$E),"")</f>
        <v>48.04</v>
      </c>
      <c r="Q5615" s="30">
        <f>IFERROR(_xlfn.XLOOKUP($B5615,'Ownership Metrics'!$A:$A,'Ownership Metrics'!$F:$F),"")</f>
        <v>13</v>
      </c>
      <c r="R5615" s="30">
        <f>IFERROR(_xlfn.XLOOKUP($B5615,'Ownership Metrics'!$A:$A,'Ownership Metrics'!$G:$G),"")</f>
        <v>28</v>
      </c>
      <c r="S5615" s="27" t="str">
        <f>IFERROR(_xlfn.XLOOKUP($B5615,'Ownership Metrics'!$A:$A,'Ownership Metrics'!$H:$H),"")</f>
        <v>Moderat</v>
      </c>
      <c r="T5615" s="27" t="str">
        <f>IFERROR(_xlfn.XLOOKUP($B5615,'Ownership Metrics'!$A:$A,'Ownership Metrics'!$I:$I),"")</f>
        <v>Sedang</v>
      </c>
      <c r="U5615" s="27">
        <f>IF(COUNTIFS($B$2:$B5615,$B5615,$D$2:$D5615,$D5615)=1,1,0)</f>
        <v>1</v>
      </c>
      <c r="V5615" s="27">
        <f t="shared" si="262"/>
        <v>13.1</v>
      </c>
      <c r="W5615" s="27">
        <f t="shared" si="263"/>
        <v>3</v>
      </c>
      <c r="X5615" s="27">
        <f t="shared" si="261"/>
        <v>13.099999438499999</v>
      </c>
    </row>
    <row r="5616" spans="1:24" x14ac:dyDescent="0.25">
      <c r="A5616" s="26">
        <v>46265</v>
      </c>
      <c r="B5616" s="27" t="s">
        <v>10896</v>
      </c>
      <c r="C5616" s="27" t="s">
        <v>5756</v>
      </c>
      <c r="D5616" s="27" t="s">
        <v>5765</v>
      </c>
      <c r="E5616" s="27"/>
      <c r="F5616" s="27"/>
      <c r="G5616" s="27"/>
      <c r="H5616" s="27"/>
      <c r="I5616" s="28">
        <v>0</v>
      </c>
      <c r="J5616" s="28">
        <v>19250000</v>
      </c>
      <c r="K5616" s="28">
        <v>19250000</v>
      </c>
      <c r="L5616" s="29">
        <v>3</v>
      </c>
      <c r="M5616" s="29">
        <f>IFERROR(_xlfn.XLOOKUP($B5616,'Ownership Metrics'!$A:$A,'Ownership Metrics'!$B:$B),"")</f>
        <v>23.27</v>
      </c>
      <c r="N5616" s="28">
        <f>IFERROR(_xlfn.XLOOKUP($B5616,'Ownership Metrics'!$A:$A,'Ownership Metrics'!$C:$C),"")</f>
        <v>891</v>
      </c>
      <c r="O5616" s="29">
        <f>IFERROR(_xlfn.XLOOKUP($B5616,'Ownership Metrics'!$A:$A,'Ownership Metrics'!$D:$D),"")</f>
        <v>19.48</v>
      </c>
      <c r="P5616" s="29">
        <f>IFERROR(_xlfn.XLOOKUP($B5616,'Ownership Metrics'!$A:$A,'Ownership Metrics'!$E:$E),"")</f>
        <v>48.04</v>
      </c>
      <c r="Q5616" s="30">
        <f>IFERROR(_xlfn.XLOOKUP($B5616,'Ownership Metrics'!$A:$A,'Ownership Metrics'!$F:$F),"")</f>
        <v>13</v>
      </c>
      <c r="R5616" s="30">
        <f>IFERROR(_xlfn.XLOOKUP($B5616,'Ownership Metrics'!$A:$A,'Ownership Metrics'!$G:$G),"")</f>
        <v>28</v>
      </c>
      <c r="S5616" s="27" t="str">
        <f>IFERROR(_xlfn.XLOOKUP($B5616,'Ownership Metrics'!$A:$A,'Ownership Metrics'!$H:$H),"")</f>
        <v>Moderat</v>
      </c>
      <c r="T5616" s="27" t="str">
        <f>IFERROR(_xlfn.XLOOKUP($B5616,'Ownership Metrics'!$A:$A,'Ownership Metrics'!$I:$I),"")</f>
        <v>Sedang</v>
      </c>
      <c r="U5616" s="27">
        <f>IF(COUNTIFS($B$2:$B5616,$B5616,$D$2:$D5616,$D5616)=1,1,0)</f>
        <v>1</v>
      </c>
      <c r="V5616" s="27">
        <f t="shared" si="262"/>
        <v>3</v>
      </c>
      <c r="W5616" s="27">
        <f t="shared" si="263"/>
        <v>8</v>
      </c>
      <c r="X5616" s="27">
        <f t="shared" si="261"/>
        <v>2.9999994384000002</v>
      </c>
    </row>
    <row r="5617" spans="1:24" x14ac:dyDescent="0.25">
      <c r="A5617" s="26">
        <v>46265</v>
      </c>
      <c r="B5617" s="27" t="s">
        <v>10896</v>
      </c>
      <c r="C5617" s="27" t="s">
        <v>5756</v>
      </c>
      <c r="D5617" s="27" t="s">
        <v>5766</v>
      </c>
      <c r="E5617" s="27"/>
      <c r="F5617" s="27"/>
      <c r="G5617" s="27"/>
      <c r="H5617" s="27"/>
      <c r="I5617" s="28">
        <v>0</v>
      </c>
      <c r="J5617" s="28">
        <v>99192100</v>
      </c>
      <c r="K5617" s="28">
        <v>99192100</v>
      </c>
      <c r="L5617" s="29">
        <v>15.46</v>
      </c>
      <c r="M5617" s="29">
        <f>IFERROR(_xlfn.XLOOKUP($B5617,'Ownership Metrics'!$A:$A,'Ownership Metrics'!$B:$B),"")</f>
        <v>23.27</v>
      </c>
      <c r="N5617" s="28">
        <f>IFERROR(_xlfn.XLOOKUP($B5617,'Ownership Metrics'!$A:$A,'Ownership Metrics'!$C:$C),"")</f>
        <v>891</v>
      </c>
      <c r="O5617" s="29">
        <f>IFERROR(_xlfn.XLOOKUP($B5617,'Ownership Metrics'!$A:$A,'Ownership Metrics'!$D:$D),"")</f>
        <v>19.48</v>
      </c>
      <c r="P5617" s="29">
        <f>IFERROR(_xlfn.XLOOKUP($B5617,'Ownership Metrics'!$A:$A,'Ownership Metrics'!$E:$E),"")</f>
        <v>48.04</v>
      </c>
      <c r="Q5617" s="30">
        <f>IFERROR(_xlfn.XLOOKUP($B5617,'Ownership Metrics'!$A:$A,'Ownership Metrics'!$F:$F),"")</f>
        <v>13</v>
      </c>
      <c r="R5617" s="30">
        <f>IFERROR(_xlfn.XLOOKUP($B5617,'Ownership Metrics'!$A:$A,'Ownership Metrics'!$G:$G),"")</f>
        <v>28</v>
      </c>
      <c r="S5617" s="27" t="str">
        <f>IFERROR(_xlfn.XLOOKUP($B5617,'Ownership Metrics'!$A:$A,'Ownership Metrics'!$H:$H),"")</f>
        <v>Moderat</v>
      </c>
      <c r="T5617" s="27" t="str">
        <f>IFERROR(_xlfn.XLOOKUP($B5617,'Ownership Metrics'!$A:$A,'Ownership Metrics'!$I:$I),"")</f>
        <v>Sedang</v>
      </c>
      <c r="U5617" s="27">
        <f>IF(COUNTIFS($B$2:$B5617,$B5617,$D$2:$D5617,$D5617)=1,1,0)</f>
        <v>1</v>
      </c>
      <c r="V5617" s="27">
        <f t="shared" si="262"/>
        <v>15.46</v>
      </c>
      <c r="W5617" s="27">
        <f t="shared" si="263"/>
        <v>2</v>
      </c>
      <c r="X5617" s="27">
        <f t="shared" si="261"/>
        <v>15.459999438300001</v>
      </c>
    </row>
    <row r="5618" spans="1:24" x14ac:dyDescent="0.25">
      <c r="A5618" s="26">
        <v>46265</v>
      </c>
      <c r="B5618" s="27" t="s">
        <v>10896</v>
      </c>
      <c r="C5618" s="27" t="s">
        <v>5756</v>
      </c>
      <c r="D5618" s="27" t="s">
        <v>5767</v>
      </c>
      <c r="E5618" s="27"/>
      <c r="F5618" s="27"/>
      <c r="G5618" s="27"/>
      <c r="H5618" s="27"/>
      <c r="I5618" s="28">
        <v>0</v>
      </c>
      <c r="J5618" s="28">
        <v>125000000</v>
      </c>
      <c r="K5618" s="28">
        <v>125000000</v>
      </c>
      <c r="L5618" s="29">
        <v>19.48</v>
      </c>
      <c r="M5618" s="29">
        <f>IFERROR(_xlfn.XLOOKUP($B5618,'Ownership Metrics'!$A:$A,'Ownership Metrics'!$B:$B),"")</f>
        <v>23.27</v>
      </c>
      <c r="N5618" s="28">
        <f>IFERROR(_xlfn.XLOOKUP($B5618,'Ownership Metrics'!$A:$A,'Ownership Metrics'!$C:$C),"")</f>
        <v>891</v>
      </c>
      <c r="O5618" s="29">
        <f>IFERROR(_xlfn.XLOOKUP($B5618,'Ownership Metrics'!$A:$A,'Ownership Metrics'!$D:$D),"")</f>
        <v>19.48</v>
      </c>
      <c r="P5618" s="29">
        <f>IFERROR(_xlfn.XLOOKUP($B5618,'Ownership Metrics'!$A:$A,'Ownership Metrics'!$E:$E),"")</f>
        <v>48.04</v>
      </c>
      <c r="Q5618" s="30">
        <f>IFERROR(_xlfn.XLOOKUP($B5618,'Ownership Metrics'!$A:$A,'Ownership Metrics'!$F:$F),"")</f>
        <v>13</v>
      </c>
      <c r="R5618" s="30">
        <f>IFERROR(_xlfn.XLOOKUP($B5618,'Ownership Metrics'!$A:$A,'Ownership Metrics'!$G:$G),"")</f>
        <v>28</v>
      </c>
      <c r="S5618" s="27" t="str">
        <f>IFERROR(_xlfn.XLOOKUP($B5618,'Ownership Metrics'!$A:$A,'Ownership Metrics'!$H:$H),"")</f>
        <v>Moderat</v>
      </c>
      <c r="T5618" s="27" t="str">
        <f>IFERROR(_xlfn.XLOOKUP($B5618,'Ownership Metrics'!$A:$A,'Ownership Metrics'!$I:$I),"")</f>
        <v>Sedang</v>
      </c>
      <c r="U5618" s="27">
        <f>IF(COUNTIFS($B$2:$B5618,$B5618,$D$2:$D5618,$D5618)=1,1,0)</f>
        <v>1</v>
      </c>
      <c r="V5618" s="27">
        <f t="shared" si="262"/>
        <v>19.48</v>
      </c>
      <c r="W5618" s="27">
        <f t="shared" si="263"/>
        <v>1</v>
      </c>
      <c r="X5618" s="27">
        <f t="shared" si="261"/>
        <v>19.4799994382</v>
      </c>
    </row>
    <row r="5619" spans="1:24" x14ac:dyDescent="0.25">
      <c r="A5619" s="26">
        <v>46265</v>
      </c>
      <c r="B5619" s="27" t="s">
        <v>10897</v>
      </c>
      <c r="C5619" s="27" t="s">
        <v>5769</v>
      </c>
      <c r="D5619" s="27" t="s">
        <v>5770</v>
      </c>
      <c r="E5619" s="27" t="s">
        <v>22</v>
      </c>
      <c r="F5619" s="27" t="s">
        <v>23</v>
      </c>
      <c r="G5619" s="27"/>
      <c r="H5619" s="27" t="s">
        <v>24</v>
      </c>
      <c r="I5619" s="28">
        <v>490597030</v>
      </c>
      <c r="J5619" s="28">
        <v>0</v>
      </c>
      <c r="K5619" s="28">
        <v>490597030</v>
      </c>
      <c r="L5619" s="29">
        <v>80.540000000000006</v>
      </c>
      <c r="M5619" s="29">
        <f>IFERROR(_xlfn.XLOOKUP($B5619,'Ownership Metrics'!$A:$A,'Ownership Metrics'!$B:$B),"")</f>
        <v>10.72</v>
      </c>
      <c r="N5619" s="28">
        <f>IFERROR(_xlfn.XLOOKUP($B5619,'Ownership Metrics'!$A:$A,'Ownership Metrics'!$C:$C),"")</f>
        <v>6500</v>
      </c>
      <c r="O5619" s="29">
        <f>IFERROR(_xlfn.XLOOKUP($B5619,'Ownership Metrics'!$A:$A,'Ownership Metrics'!$D:$D),"")</f>
        <v>80.540000000000006</v>
      </c>
      <c r="P5619" s="29">
        <f>IFERROR(_xlfn.XLOOKUP($B5619,'Ownership Metrics'!$A:$A,'Ownership Metrics'!$E:$E),"")</f>
        <v>83.9</v>
      </c>
      <c r="Q5619" s="30">
        <f>IFERROR(_xlfn.XLOOKUP($B5619,'Ownership Metrics'!$A:$A,'Ownership Metrics'!$F:$F),"")</f>
        <v>7</v>
      </c>
      <c r="R5619" s="30">
        <f>IFERROR(_xlfn.XLOOKUP($B5619,'Ownership Metrics'!$A:$A,'Ownership Metrics'!$G:$G),"")</f>
        <v>72</v>
      </c>
      <c r="S5619" s="27" t="str">
        <f>IFERROR(_xlfn.XLOOKUP($B5619,'Ownership Metrics'!$A:$A,'Ownership Metrics'!$H:$H),"")</f>
        <v>Mayoritas</v>
      </c>
      <c r="T5619" s="27" t="str">
        <f>IFERROR(_xlfn.XLOOKUP($B5619,'Ownership Metrics'!$A:$A,'Ownership Metrics'!$I:$I),"")</f>
        <v>Tinggi</v>
      </c>
      <c r="U5619" s="27">
        <f>IF(COUNTIFS($B$2:$B5619,$B5619,$D$2:$D5619,$D5619)=1,1,0)</f>
        <v>1</v>
      </c>
      <c r="V5619" s="27">
        <f t="shared" si="262"/>
        <v>80.540000000000006</v>
      </c>
      <c r="W5619" s="27">
        <f t="shared" si="263"/>
        <v>1</v>
      </c>
      <c r="X5619" s="27">
        <f t="shared" si="261"/>
        <v>80.539999438100011</v>
      </c>
    </row>
    <row r="5620" spans="1:24" x14ac:dyDescent="0.25">
      <c r="A5620" s="26">
        <v>46265</v>
      </c>
      <c r="B5620" s="27" t="s">
        <v>10897</v>
      </c>
      <c r="C5620" s="27" t="s">
        <v>5769</v>
      </c>
      <c r="D5620" s="27" t="s">
        <v>1514</v>
      </c>
      <c r="E5620" s="27" t="s">
        <v>166</v>
      </c>
      <c r="F5620" s="27" t="s">
        <v>32</v>
      </c>
      <c r="G5620" s="27"/>
      <c r="H5620" s="27" t="s">
        <v>64</v>
      </c>
      <c r="I5620" s="28">
        <v>8904600</v>
      </c>
      <c r="J5620" s="28">
        <v>0</v>
      </c>
      <c r="K5620" s="28">
        <v>8904600</v>
      </c>
      <c r="L5620" s="29">
        <v>1.46</v>
      </c>
      <c r="M5620" s="29">
        <f>IFERROR(_xlfn.XLOOKUP($B5620,'Ownership Metrics'!$A:$A,'Ownership Metrics'!$B:$B),"")</f>
        <v>10.72</v>
      </c>
      <c r="N5620" s="28">
        <f>IFERROR(_xlfn.XLOOKUP($B5620,'Ownership Metrics'!$A:$A,'Ownership Metrics'!$C:$C),"")</f>
        <v>6500</v>
      </c>
      <c r="O5620" s="29">
        <f>IFERROR(_xlfn.XLOOKUP($B5620,'Ownership Metrics'!$A:$A,'Ownership Metrics'!$D:$D),"")</f>
        <v>80.540000000000006</v>
      </c>
      <c r="P5620" s="29">
        <f>IFERROR(_xlfn.XLOOKUP($B5620,'Ownership Metrics'!$A:$A,'Ownership Metrics'!$E:$E),"")</f>
        <v>83.9</v>
      </c>
      <c r="Q5620" s="30">
        <f>IFERROR(_xlfn.XLOOKUP($B5620,'Ownership Metrics'!$A:$A,'Ownership Metrics'!$F:$F),"")</f>
        <v>7</v>
      </c>
      <c r="R5620" s="30">
        <f>IFERROR(_xlfn.XLOOKUP($B5620,'Ownership Metrics'!$A:$A,'Ownership Metrics'!$G:$G),"")</f>
        <v>72</v>
      </c>
      <c r="S5620" s="27" t="str">
        <f>IFERROR(_xlfn.XLOOKUP($B5620,'Ownership Metrics'!$A:$A,'Ownership Metrics'!$H:$H),"")</f>
        <v>Mayoritas</v>
      </c>
      <c r="T5620" s="27" t="str">
        <f>IFERROR(_xlfn.XLOOKUP($B5620,'Ownership Metrics'!$A:$A,'Ownership Metrics'!$I:$I),"")</f>
        <v>Tinggi</v>
      </c>
      <c r="U5620" s="27">
        <f>IF(COUNTIFS($B$2:$B5620,$B5620,$D$2:$D5620,$D5620)=1,1,0)</f>
        <v>1</v>
      </c>
      <c r="V5620" s="27">
        <f t="shared" si="262"/>
        <v>1.46</v>
      </c>
      <c r="W5620" s="27">
        <f t="shared" si="263"/>
        <v>4</v>
      </c>
      <c r="X5620" s="27">
        <f t="shared" si="261"/>
        <v>1.4599994379999999</v>
      </c>
    </row>
    <row r="5621" spans="1:24" x14ac:dyDescent="0.25">
      <c r="A5621" s="26">
        <v>46265</v>
      </c>
      <c r="B5621" s="27" t="s">
        <v>10897</v>
      </c>
      <c r="C5621" s="27" t="s">
        <v>5769</v>
      </c>
      <c r="D5621" s="27" t="s">
        <v>5771</v>
      </c>
      <c r="E5621" s="27" t="s">
        <v>35</v>
      </c>
      <c r="F5621" s="27" t="s">
        <v>23</v>
      </c>
      <c r="G5621" s="27" t="s">
        <v>36</v>
      </c>
      <c r="H5621" s="27" t="s">
        <v>24</v>
      </c>
      <c r="I5621" s="28">
        <v>8458500</v>
      </c>
      <c r="J5621" s="28">
        <v>0</v>
      </c>
      <c r="K5621" s="28">
        <v>8458500</v>
      </c>
      <c r="L5621" s="29">
        <v>1.39</v>
      </c>
      <c r="M5621" s="29">
        <f>IFERROR(_xlfn.XLOOKUP($B5621,'Ownership Metrics'!$A:$A,'Ownership Metrics'!$B:$B),"")</f>
        <v>10.72</v>
      </c>
      <c r="N5621" s="28">
        <f>IFERROR(_xlfn.XLOOKUP($B5621,'Ownership Metrics'!$A:$A,'Ownership Metrics'!$C:$C),"")</f>
        <v>6500</v>
      </c>
      <c r="O5621" s="29">
        <f>IFERROR(_xlfn.XLOOKUP($B5621,'Ownership Metrics'!$A:$A,'Ownership Metrics'!$D:$D),"")</f>
        <v>80.540000000000006</v>
      </c>
      <c r="P5621" s="29">
        <f>IFERROR(_xlfn.XLOOKUP($B5621,'Ownership Metrics'!$A:$A,'Ownership Metrics'!$E:$E),"")</f>
        <v>83.9</v>
      </c>
      <c r="Q5621" s="30">
        <f>IFERROR(_xlfn.XLOOKUP($B5621,'Ownership Metrics'!$A:$A,'Ownership Metrics'!$F:$F),"")</f>
        <v>7</v>
      </c>
      <c r="R5621" s="30">
        <f>IFERROR(_xlfn.XLOOKUP($B5621,'Ownership Metrics'!$A:$A,'Ownership Metrics'!$G:$G),"")</f>
        <v>72</v>
      </c>
      <c r="S5621" s="27" t="str">
        <f>IFERROR(_xlfn.XLOOKUP($B5621,'Ownership Metrics'!$A:$A,'Ownership Metrics'!$H:$H),"")</f>
        <v>Mayoritas</v>
      </c>
      <c r="T5621" s="27" t="str">
        <f>IFERROR(_xlfn.XLOOKUP($B5621,'Ownership Metrics'!$A:$A,'Ownership Metrics'!$I:$I),"")</f>
        <v>Tinggi</v>
      </c>
      <c r="U5621" s="27">
        <f>IF(COUNTIFS($B$2:$B5621,$B5621,$D$2:$D5621,$D5621)=1,1,0)</f>
        <v>1</v>
      </c>
      <c r="V5621" s="27">
        <f t="shared" si="262"/>
        <v>1.39</v>
      </c>
      <c r="W5621" s="27">
        <f t="shared" si="263"/>
        <v>5</v>
      </c>
      <c r="X5621" s="27">
        <f t="shared" si="261"/>
        <v>1.3899994378999998</v>
      </c>
    </row>
    <row r="5622" spans="1:24" x14ac:dyDescent="0.25">
      <c r="A5622" s="26">
        <v>46265</v>
      </c>
      <c r="B5622" s="27" t="s">
        <v>10897</v>
      </c>
      <c r="C5622" s="27" t="s">
        <v>5769</v>
      </c>
      <c r="D5622" s="27" t="s">
        <v>5772</v>
      </c>
      <c r="E5622" s="27" t="s">
        <v>35</v>
      </c>
      <c r="F5622" s="27" t="s">
        <v>23</v>
      </c>
      <c r="G5622" s="27" t="s">
        <v>36</v>
      </c>
      <c r="H5622" s="27" t="s">
        <v>24</v>
      </c>
      <c r="I5622" s="28">
        <v>8469000</v>
      </c>
      <c r="J5622" s="28">
        <v>0</v>
      </c>
      <c r="K5622" s="28">
        <v>8469000</v>
      </c>
      <c r="L5622" s="29">
        <v>1.39</v>
      </c>
      <c r="M5622" s="29">
        <f>IFERROR(_xlfn.XLOOKUP($B5622,'Ownership Metrics'!$A:$A,'Ownership Metrics'!$B:$B),"")</f>
        <v>10.72</v>
      </c>
      <c r="N5622" s="28">
        <f>IFERROR(_xlfn.XLOOKUP($B5622,'Ownership Metrics'!$A:$A,'Ownership Metrics'!$C:$C),"")</f>
        <v>6500</v>
      </c>
      <c r="O5622" s="29">
        <f>IFERROR(_xlfn.XLOOKUP($B5622,'Ownership Metrics'!$A:$A,'Ownership Metrics'!$D:$D),"")</f>
        <v>80.540000000000006</v>
      </c>
      <c r="P5622" s="29">
        <f>IFERROR(_xlfn.XLOOKUP($B5622,'Ownership Metrics'!$A:$A,'Ownership Metrics'!$E:$E),"")</f>
        <v>83.9</v>
      </c>
      <c r="Q5622" s="30">
        <f>IFERROR(_xlfn.XLOOKUP($B5622,'Ownership Metrics'!$A:$A,'Ownership Metrics'!$F:$F),"")</f>
        <v>7</v>
      </c>
      <c r="R5622" s="30">
        <f>IFERROR(_xlfn.XLOOKUP($B5622,'Ownership Metrics'!$A:$A,'Ownership Metrics'!$G:$G),"")</f>
        <v>72</v>
      </c>
      <c r="S5622" s="27" t="str">
        <f>IFERROR(_xlfn.XLOOKUP($B5622,'Ownership Metrics'!$A:$A,'Ownership Metrics'!$H:$H),"")</f>
        <v>Mayoritas</v>
      </c>
      <c r="T5622" s="27" t="str">
        <f>IFERROR(_xlfn.XLOOKUP($B5622,'Ownership Metrics'!$A:$A,'Ownership Metrics'!$I:$I),"")</f>
        <v>Tinggi</v>
      </c>
      <c r="U5622" s="27">
        <f>IF(COUNTIFS($B$2:$B5622,$B5622,$D$2:$D5622,$D5622)=1,1,0)</f>
        <v>1</v>
      </c>
      <c r="V5622" s="27">
        <f t="shared" si="262"/>
        <v>1.39</v>
      </c>
      <c r="W5622" s="27">
        <f t="shared" si="263"/>
        <v>6</v>
      </c>
      <c r="X5622" s="27">
        <f t="shared" si="261"/>
        <v>1.3899994377999998</v>
      </c>
    </row>
    <row r="5623" spans="1:24" x14ac:dyDescent="0.25">
      <c r="A5623" s="26">
        <v>46265</v>
      </c>
      <c r="B5623" s="27" t="s">
        <v>10897</v>
      </c>
      <c r="C5623" s="27" t="s">
        <v>5769</v>
      </c>
      <c r="D5623" s="27" t="s">
        <v>360</v>
      </c>
      <c r="E5623" s="27" t="s">
        <v>35</v>
      </c>
      <c r="F5623" s="27" t="s">
        <v>23</v>
      </c>
      <c r="G5623" s="27" t="s">
        <v>36</v>
      </c>
      <c r="H5623" s="27" t="s">
        <v>24</v>
      </c>
      <c r="I5623" s="28">
        <v>6959100</v>
      </c>
      <c r="J5623" s="28">
        <v>0</v>
      </c>
      <c r="K5623" s="28">
        <v>6959100</v>
      </c>
      <c r="L5623" s="29">
        <v>1.1399999999999999</v>
      </c>
      <c r="M5623" s="29">
        <f>IFERROR(_xlfn.XLOOKUP($B5623,'Ownership Metrics'!$A:$A,'Ownership Metrics'!$B:$B),"")</f>
        <v>10.72</v>
      </c>
      <c r="N5623" s="28">
        <f>IFERROR(_xlfn.XLOOKUP($B5623,'Ownership Metrics'!$A:$A,'Ownership Metrics'!$C:$C),"")</f>
        <v>6500</v>
      </c>
      <c r="O5623" s="29">
        <f>IFERROR(_xlfn.XLOOKUP($B5623,'Ownership Metrics'!$A:$A,'Ownership Metrics'!$D:$D),"")</f>
        <v>80.540000000000006</v>
      </c>
      <c r="P5623" s="29">
        <f>IFERROR(_xlfn.XLOOKUP($B5623,'Ownership Metrics'!$A:$A,'Ownership Metrics'!$E:$E),"")</f>
        <v>83.9</v>
      </c>
      <c r="Q5623" s="30">
        <f>IFERROR(_xlfn.XLOOKUP($B5623,'Ownership Metrics'!$A:$A,'Ownership Metrics'!$F:$F),"")</f>
        <v>7</v>
      </c>
      <c r="R5623" s="30">
        <f>IFERROR(_xlfn.XLOOKUP($B5623,'Ownership Metrics'!$A:$A,'Ownership Metrics'!$G:$G),"")</f>
        <v>72</v>
      </c>
      <c r="S5623" s="27" t="str">
        <f>IFERROR(_xlfn.XLOOKUP($B5623,'Ownership Metrics'!$A:$A,'Ownership Metrics'!$H:$H),"")</f>
        <v>Mayoritas</v>
      </c>
      <c r="T5623" s="27" t="str">
        <f>IFERROR(_xlfn.XLOOKUP($B5623,'Ownership Metrics'!$A:$A,'Ownership Metrics'!$I:$I),"")</f>
        <v>Tinggi</v>
      </c>
      <c r="U5623" s="27">
        <f>IF(COUNTIFS($B$2:$B5623,$B5623,$D$2:$D5623,$D5623)=1,1,0)</f>
        <v>1</v>
      </c>
      <c r="V5623" s="27">
        <f t="shared" si="262"/>
        <v>1.1399999999999999</v>
      </c>
      <c r="W5623" s="27">
        <f t="shared" si="263"/>
        <v>7</v>
      </c>
      <c r="X5623" s="27">
        <f t="shared" si="261"/>
        <v>1.1399994377</v>
      </c>
    </row>
    <row r="5624" spans="1:24" x14ac:dyDescent="0.25">
      <c r="A5624" s="26">
        <v>46265</v>
      </c>
      <c r="B5624" s="27" t="s">
        <v>10897</v>
      </c>
      <c r="C5624" s="27" t="s">
        <v>5769</v>
      </c>
      <c r="D5624" s="27" t="s">
        <v>1737</v>
      </c>
      <c r="E5624" s="27" t="s">
        <v>67</v>
      </c>
      <c r="F5624" s="27" t="s">
        <v>32</v>
      </c>
      <c r="G5624" s="27"/>
      <c r="H5624" s="27" t="s">
        <v>64</v>
      </c>
      <c r="I5624" s="28">
        <v>11413000</v>
      </c>
      <c r="J5624" s="28">
        <v>0</v>
      </c>
      <c r="K5624" s="28">
        <v>11413000</v>
      </c>
      <c r="L5624" s="29">
        <v>1.87</v>
      </c>
      <c r="M5624" s="29">
        <f>IFERROR(_xlfn.XLOOKUP($B5624,'Ownership Metrics'!$A:$A,'Ownership Metrics'!$B:$B),"")</f>
        <v>10.72</v>
      </c>
      <c r="N5624" s="28">
        <f>IFERROR(_xlfn.XLOOKUP($B5624,'Ownership Metrics'!$A:$A,'Ownership Metrics'!$C:$C),"")</f>
        <v>6500</v>
      </c>
      <c r="O5624" s="29">
        <f>IFERROR(_xlfn.XLOOKUP($B5624,'Ownership Metrics'!$A:$A,'Ownership Metrics'!$D:$D),"")</f>
        <v>80.540000000000006</v>
      </c>
      <c r="P5624" s="29">
        <f>IFERROR(_xlfn.XLOOKUP($B5624,'Ownership Metrics'!$A:$A,'Ownership Metrics'!$E:$E),"")</f>
        <v>83.9</v>
      </c>
      <c r="Q5624" s="30">
        <f>IFERROR(_xlfn.XLOOKUP($B5624,'Ownership Metrics'!$A:$A,'Ownership Metrics'!$F:$F),"")</f>
        <v>7</v>
      </c>
      <c r="R5624" s="30">
        <f>IFERROR(_xlfn.XLOOKUP($B5624,'Ownership Metrics'!$A:$A,'Ownership Metrics'!$G:$G),"")</f>
        <v>72</v>
      </c>
      <c r="S5624" s="27" t="str">
        <f>IFERROR(_xlfn.XLOOKUP($B5624,'Ownership Metrics'!$A:$A,'Ownership Metrics'!$H:$H),"")</f>
        <v>Mayoritas</v>
      </c>
      <c r="T5624" s="27" t="str">
        <f>IFERROR(_xlfn.XLOOKUP($B5624,'Ownership Metrics'!$A:$A,'Ownership Metrics'!$I:$I),"")</f>
        <v>Tinggi</v>
      </c>
      <c r="U5624" s="27">
        <f>IF(COUNTIFS($B$2:$B5624,$B5624,$D$2:$D5624,$D5624)=1,1,0)</f>
        <v>1</v>
      </c>
      <c r="V5624" s="27">
        <f t="shared" si="262"/>
        <v>1.87</v>
      </c>
      <c r="W5624" s="27">
        <f t="shared" si="263"/>
        <v>2</v>
      </c>
      <c r="X5624" s="27">
        <f t="shared" si="261"/>
        <v>1.8699994376000002</v>
      </c>
    </row>
    <row r="5625" spans="1:24" x14ac:dyDescent="0.25">
      <c r="A5625" s="26">
        <v>46265</v>
      </c>
      <c r="B5625" s="27" t="s">
        <v>10897</v>
      </c>
      <c r="C5625" s="27" t="s">
        <v>5769</v>
      </c>
      <c r="D5625" s="27" t="s">
        <v>354</v>
      </c>
      <c r="E5625" s="27" t="s">
        <v>67</v>
      </c>
      <c r="F5625" s="27" t="s">
        <v>32</v>
      </c>
      <c r="G5625" s="27"/>
      <c r="H5625" s="27" t="s">
        <v>64</v>
      </c>
      <c r="I5625" s="28">
        <v>9105300</v>
      </c>
      <c r="J5625" s="28">
        <v>0</v>
      </c>
      <c r="K5625" s="28">
        <v>9105300</v>
      </c>
      <c r="L5625" s="29">
        <v>1.49</v>
      </c>
      <c r="M5625" s="29">
        <f>IFERROR(_xlfn.XLOOKUP($B5625,'Ownership Metrics'!$A:$A,'Ownership Metrics'!$B:$B),"")</f>
        <v>10.72</v>
      </c>
      <c r="N5625" s="28">
        <f>IFERROR(_xlfn.XLOOKUP($B5625,'Ownership Metrics'!$A:$A,'Ownership Metrics'!$C:$C),"")</f>
        <v>6500</v>
      </c>
      <c r="O5625" s="29">
        <f>IFERROR(_xlfn.XLOOKUP($B5625,'Ownership Metrics'!$A:$A,'Ownership Metrics'!$D:$D),"")</f>
        <v>80.540000000000006</v>
      </c>
      <c r="P5625" s="29">
        <f>IFERROR(_xlfn.XLOOKUP($B5625,'Ownership Metrics'!$A:$A,'Ownership Metrics'!$E:$E),"")</f>
        <v>83.9</v>
      </c>
      <c r="Q5625" s="30">
        <f>IFERROR(_xlfn.XLOOKUP($B5625,'Ownership Metrics'!$A:$A,'Ownership Metrics'!$F:$F),"")</f>
        <v>7</v>
      </c>
      <c r="R5625" s="30">
        <f>IFERROR(_xlfn.XLOOKUP($B5625,'Ownership Metrics'!$A:$A,'Ownership Metrics'!$G:$G),"")</f>
        <v>72</v>
      </c>
      <c r="S5625" s="27" t="str">
        <f>IFERROR(_xlfn.XLOOKUP($B5625,'Ownership Metrics'!$A:$A,'Ownership Metrics'!$H:$H),"")</f>
        <v>Mayoritas</v>
      </c>
      <c r="T5625" s="27" t="str">
        <f>IFERROR(_xlfn.XLOOKUP($B5625,'Ownership Metrics'!$A:$A,'Ownership Metrics'!$I:$I),"")</f>
        <v>Tinggi</v>
      </c>
      <c r="U5625" s="27">
        <f>IF(COUNTIFS($B$2:$B5625,$B5625,$D$2:$D5625,$D5625)=1,1,0)</f>
        <v>1</v>
      </c>
      <c r="V5625" s="27">
        <f t="shared" si="262"/>
        <v>1.49</v>
      </c>
      <c r="W5625" s="27">
        <f t="shared" si="263"/>
        <v>3</v>
      </c>
      <c r="X5625" s="27">
        <f t="shared" si="261"/>
        <v>1.4899994375000001</v>
      </c>
    </row>
    <row r="5626" spans="1:24" x14ac:dyDescent="0.25">
      <c r="A5626" s="26">
        <v>46265</v>
      </c>
      <c r="B5626" s="27" t="s">
        <v>10898</v>
      </c>
      <c r="C5626" s="27" t="s">
        <v>5774</v>
      </c>
      <c r="D5626" s="27" t="s">
        <v>541</v>
      </c>
      <c r="E5626" s="27" t="s">
        <v>22</v>
      </c>
      <c r="F5626" s="27" t="s">
        <v>23</v>
      </c>
      <c r="G5626" s="27"/>
      <c r="H5626" s="27" t="s">
        <v>24</v>
      </c>
      <c r="I5626" s="28">
        <v>541523357</v>
      </c>
      <c r="J5626" s="28">
        <v>0</v>
      </c>
      <c r="K5626" s="28">
        <v>541523357</v>
      </c>
      <c r="L5626" s="29">
        <v>1.2</v>
      </c>
      <c r="M5626" s="29">
        <f>IFERROR(_xlfn.XLOOKUP($B5626,'Ownership Metrics'!$A:$A,'Ownership Metrics'!$B:$B),"")</f>
        <v>27.27</v>
      </c>
      <c r="N5626" s="28">
        <f>IFERROR(_xlfn.XLOOKUP($B5626,'Ownership Metrics'!$A:$A,'Ownership Metrics'!$C:$C),"")</f>
        <v>620</v>
      </c>
      <c r="O5626" s="29">
        <f>IFERROR(_xlfn.XLOOKUP($B5626,'Ownership Metrics'!$A:$A,'Ownership Metrics'!$D:$D),"")</f>
        <v>18.18</v>
      </c>
      <c r="P5626" s="29">
        <f>IFERROR(_xlfn.XLOOKUP($B5626,'Ownership Metrics'!$A:$A,'Ownership Metrics'!$E:$E),"")</f>
        <v>37.42</v>
      </c>
      <c r="Q5626" s="30">
        <f>IFERROR(_xlfn.XLOOKUP($B5626,'Ownership Metrics'!$A:$A,'Ownership Metrics'!$F:$F),"")</f>
        <v>19</v>
      </c>
      <c r="R5626" s="30">
        <f>IFERROR(_xlfn.XLOOKUP($B5626,'Ownership Metrics'!$A:$A,'Ownership Metrics'!$G:$G),"")</f>
        <v>17</v>
      </c>
      <c r="S5626" s="27" t="str">
        <f>IFERROR(_xlfn.XLOOKUP($B5626,'Ownership Metrics'!$A:$A,'Ownership Metrics'!$H:$H),"")</f>
        <v>Tersebar</v>
      </c>
      <c r="T5626" s="27" t="str">
        <f>IFERROR(_xlfn.XLOOKUP($B5626,'Ownership Metrics'!$A:$A,'Ownership Metrics'!$I:$I),"")</f>
        <v>Rendah</v>
      </c>
      <c r="U5626" s="27">
        <f>IF(COUNTIFS($B$2:$B5626,$B5626,$D$2:$D5626,$D5626)=1,1,0)</f>
        <v>1</v>
      </c>
      <c r="V5626" s="27">
        <f t="shared" si="262"/>
        <v>1.2</v>
      </c>
      <c r="W5626" s="27">
        <f t="shared" si="263"/>
        <v>17</v>
      </c>
      <c r="X5626" s="27">
        <f t="shared" si="261"/>
        <v>1.1999994374</v>
      </c>
    </row>
    <row r="5627" spans="1:24" x14ac:dyDescent="0.25">
      <c r="A5627" s="26">
        <v>46265</v>
      </c>
      <c r="B5627" s="27" t="s">
        <v>10898</v>
      </c>
      <c r="C5627" s="27" t="s">
        <v>5774</v>
      </c>
      <c r="D5627" s="27" t="s">
        <v>544</v>
      </c>
      <c r="E5627" s="27" t="s">
        <v>22</v>
      </c>
      <c r="F5627" s="27" t="s">
        <v>23</v>
      </c>
      <c r="G5627" s="27"/>
      <c r="H5627" s="27" t="s">
        <v>24</v>
      </c>
      <c r="I5627" s="28">
        <v>1395860700</v>
      </c>
      <c r="J5627" s="28">
        <v>0</v>
      </c>
      <c r="K5627" s="28">
        <v>1395860700</v>
      </c>
      <c r="L5627" s="29">
        <v>3.1</v>
      </c>
      <c r="M5627" s="29">
        <f>IFERROR(_xlfn.XLOOKUP($B5627,'Ownership Metrics'!$A:$A,'Ownership Metrics'!$B:$B),"")</f>
        <v>27.27</v>
      </c>
      <c r="N5627" s="28">
        <f>IFERROR(_xlfn.XLOOKUP($B5627,'Ownership Metrics'!$A:$A,'Ownership Metrics'!$C:$C),"")</f>
        <v>620</v>
      </c>
      <c r="O5627" s="29">
        <f>IFERROR(_xlfn.XLOOKUP($B5627,'Ownership Metrics'!$A:$A,'Ownership Metrics'!$D:$D),"")</f>
        <v>18.18</v>
      </c>
      <c r="P5627" s="29">
        <f>IFERROR(_xlfn.XLOOKUP($B5627,'Ownership Metrics'!$A:$A,'Ownership Metrics'!$E:$E),"")</f>
        <v>37.42</v>
      </c>
      <c r="Q5627" s="30">
        <f>IFERROR(_xlfn.XLOOKUP($B5627,'Ownership Metrics'!$A:$A,'Ownership Metrics'!$F:$F),"")</f>
        <v>19</v>
      </c>
      <c r="R5627" s="30">
        <f>IFERROR(_xlfn.XLOOKUP($B5627,'Ownership Metrics'!$A:$A,'Ownership Metrics'!$G:$G),"")</f>
        <v>17</v>
      </c>
      <c r="S5627" s="27" t="str">
        <f>IFERROR(_xlfn.XLOOKUP($B5627,'Ownership Metrics'!$A:$A,'Ownership Metrics'!$H:$H),"")</f>
        <v>Tersebar</v>
      </c>
      <c r="T5627" s="27" t="str">
        <f>IFERROR(_xlfn.XLOOKUP($B5627,'Ownership Metrics'!$A:$A,'Ownership Metrics'!$I:$I),"")</f>
        <v>Rendah</v>
      </c>
      <c r="U5627" s="27">
        <f>IF(COUNTIFS($B$2:$B5627,$B5627,$D$2:$D5627,$D5627)=1,1,0)</f>
        <v>1</v>
      </c>
      <c r="V5627" s="27">
        <f t="shared" si="262"/>
        <v>3.1</v>
      </c>
      <c r="W5627" s="27">
        <f t="shared" si="263"/>
        <v>7</v>
      </c>
      <c r="X5627" s="27">
        <f t="shared" si="261"/>
        <v>3.0999994373000002</v>
      </c>
    </row>
    <row r="5628" spans="1:24" x14ac:dyDescent="0.25">
      <c r="A5628" s="26">
        <v>46265</v>
      </c>
      <c r="B5628" s="27" t="s">
        <v>10898</v>
      </c>
      <c r="C5628" s="27" t="s">
        <v>5774</v>
      </c>
      <c r="D5628" s="27" t="s">
        <v>5775</v>
      </c>
      <c r="E5628" s="27" t="s">
        <v>22</v>
      </c>
      <c r="F5628" s="27" t="s">
        <v>23</v>
      </c>
      <c r="G5628" s="27"/>
      <c r="H5628" s="27" t="s">
        <v>24</v>
      </c>
      <c r="I5628" s="28">
        <v>864221800</v>
      </c>
      <c r="J5628" s="28">
        <v>0</v>
      </c>
      <c r="K5628" s="28">
        <v>864221800</v>
      </c>
      <c r="L5628" s="29">
        <v>1.92</v>
      </c>
      <c r="M5628" s="29">
        <f>IFERROR(_xlfn.XLOOKUP($B5628,'Ownership Metrics'!$A:$A,'Ownership Metrics'!$B:$B),"")</f>
        <v>27.27</v>
      </c>
      <c r="N5628" s="28">
        <f>IFERROR(_xlfn.XLOOKUP($B5628,'Ownership Metrics'!$A:$A,'Ownership Metrics'!$C:$C),"")</f>
        <v>620</v>
      </c>
      <c r="O5628" s="29">
        <f>IFERROR(_xlfn.XLOOKUP($B5628,'Ownership Metrics'!$A:$A,'Ownership Metrics'!$D:$D),"")</f>
        <v>18.18</v>
      </c>
      <c r="P5628" s="29">
        <f>IFERROR(_xlfn.XLOOKUP($B5628,'Ownership Metrics'!$A:$A,'Ownership Metrics'!$E:$E),"")</f>
        <v>37.42</v>
      </c>
      <c r="Q5628" s="30">
        <f>IFERROR(_xlfn.XLOOKUP($B5628,'Ownership Metrics'!$A:$A,'Ownership Metrics'!$F:$F),"")</f>
        <v>19</v>
      </c>
      <c r="R5628" s="30">
        <f>IFERROR(_xlfn.XLOOKUP($B5628,'Ownership Metrics'!$A:$A,'Ownership Metrics'!$G:$G),"")</f>
        <v>17</v>
      </c>
      <c r="S5628" s="27" t="str">
        <f>IFERROR(_xlfn.XLOOKUP($B5628,'Ownership Metrics'!$A:$A,'Ownership Metrics'!$H:$H),"")</f>
        <v>Tersebar</v>
      </c>
      <c r="T5628" s="27" t="str">
        <f>IFERROR(_xlfn.XLOOKUP($B5628,'Ownership Metrics'!$A:$A,'Ownership Metrics'!$I:$I),"")</f>
        <v>Rendah</v>
      </c>
      <c r="U5628" s="27">
        <f>IF(COUNTIFS($B$2:$B5628,$B5628,$D$2:$D5628,$D5628)=1,1,0)</f>
        <v>1</v>
      </c>
      <c r="V5628" s="27">
        <f t="shared" si="262"/>
        <v>1.92</v>
      </c>
      <c r="W5628" s="27">
        <f t="shared" si="263"/>
        <v>11</v>
      </c>
      <c r="X5628" s="27">
        <f t="shared" si="261"/>
        <v>1.9199994372</v>
      </c>
    </row>
    <row r="5629" spans="1:24" x14ac:dyDescent="0.25">
      <c r="A5629" s="26">
        <v>46265</v>
      </c>
      <c r="B5629" s="27" t="s">
        <v>10898</v>
      </c>
      <c r="C5629" s="27" t="s">
        <v>5774</v>
      </c>
      <c r="D5629" s="27" t="s">
        <v>1573</v>
      </c>
      <c r="E5629" s="27" t="s">
        <v>22</v>
      </c>
      <c r="F5629" s="27" t="s">
        <v>23</v>
      </c>
      <c r="G5629" s="27"/>
      <c r="H5629" s="27" t="s">
        <v>24</v>
      </c>
      <c r="I5629" s="28">
        <v>2200000000</v>
      </c>
      <c r="J5629" s="28">
        <v>0</v>
      </c>
      <c r="K5629" s="28">
        <v>2200000000</v>
      </c>
      <c r="L5629" s="29">
        <v>4.88</v>
      </c>
      <c r="M5629" s="29">
        <f>IFERROR(_xlfn.XLOOKUP($B5629,'Ownership Metrics'!$A:$A,'Ownership Metrics'!$B:$B),"")</f>
        <v>27.27</v>
      </c>
      <c r="N5629" s="28">
        <f>IFERROR(_xlfn.XLOOKUP($B5629,'Ownership Metrics'!$A:$A,'Ownership Metrics'!$C:$C),"")</f>
        <v>620</v>
      </c>
      <c r="O5629" s="29">
        <f>IFERROR(_xlfn.XLOOKUP($B5629,'Ownership Metrics'!$A:$A,'Ownership Metrics'!$D:$D),"")</f>
        <v>18.18</v>
      </c>
      <c r="P5629" s="29">
        <f>IFERROR(_xlfn.XLOOKUP($B5629,'Ownership Metrics'!$A:$A,'Ownership Metrics'!$E:$E),"")</f>
        <v>37.42</v>
      </c>
      <c r="Q5629" s="30">
        <f>IFERROR(_xlfn.XLOOKUP($B5629,'Ownership Metrics'!$A:$A,'Ownership Metrics'!$F:$F),"")</f>
        <v>19</v>
      </c>
      <c r="R5629" s="30">
        <f>IFERROR(_xlfn.XLOOKUP($B5629,'Ownership Metrics'!$A:$A,'Ownership Metrics'!$G:$G),"")</f>
        <v>17</v>
      </c>
      <c r="S5629" s="27" t="str">
        <f>IFERROR(_xlfn.XLOOKUP($B5629,'Ownership Metrics'!$A:$A,'Ownership Metrics'!$H:$H),"")</f>
        <v>Tersebar</v>
      </c>
      <c r="T5629" s="27" t="str">
        <f>IFERROR(_xlfn.XLOOKUP($B5629,'Ownership Metrics'!$A:$A,'Ownership Metrics'!$I:$I),"")</f>
        <v>Rendah</v>
      </c>
      <c r="U5629" s="27">
        <f>IF(COUNTIFS($B$2:$B5629,$B5629,$D$2:$D5629,$D5629)=1,1,0)</f>
        <v>1</v>
      </c>
      <c r="V5629" s="27">
        <f t="shared" si="262"/>
        <v>4.88</v>
      </c>
      <c r="W5629" s="27">
        <f t="shared" si="263"/>
        <v>5</v>
      </c>
      <c r="X5629" s="27">
        <f t="shared" si="261"/>
        <v>4.8799994370999995</v>
      </c>
    </row>
    <row r="5630" spans="1:24" x14ac:dyDescent="0.25">
      <c r="A5630" s="26">
        <v>46265</v>
      </c>
      <c r="B5630" s="27" t="s">
        <v>10898</v>
      </c>
      <c r="C5630" s="27" t="s">
        <v>5774</v>
      </c>
      <c r="D5630" s="27" t="s">
        <v>546</v>
      </c>
      <c r="E5630" s="27" t="s">
        <v>74</v>
      </c>
      <c r="F5630" s="27" t="s">
        <v>32</v>
      </c>
      <c r="G5630" s="27"/>
      <c r="H5630" s="27" t="s">
        <v>62</v>
      </c>
      <c r="I5630" s="28">
        <v>2251480000</v>
      </c>
      <c r="J5630" s="28">
        <v>0</v>
      </c>
      <c r="K5630" s="28">
        <v>2251480000</v>
      </c>
      <c r="L5630" s="29">
        <v>4.99</v>
      </c>
      <c r="M5630" s="29">
        <f>IFERROR(_xlfn.XLOOKUP($B5630,'Ownership Metrics'!$A:$A,'Ownership Metrics'!$B:$B),"")</f>
        <v>27.27</v>
      </c>
      <c r="N5630" s="28">
        <f>IFERROR(_xlfn.XLOOKUP($B5630,'Ownership Metrics'!$A:$A,'Ownership Metrics'!$C:$C),"")</f>
        <v>620</v>
      </c>
      <c r="O5630" s="29">
        <f>IFERROR(_xlfn.XLOOKUP($B5630,'Ownership Metrics'!$A:$A,'Ownership Metrics'!$D:$D),"")</f>
        <v>18.18</v>
      </c>
      <c r="P5630" s="29">
        <f>IFERROR(_xlfn.XLOOKUP($B5630,'Ownership Metrics'!$A:$A,'Ownership Metrics'!$E:$E),"")</f>
        <v>37.42</v>
      </c>
      <c r="Q5630" s="30">
        <f>IFERROR(_xlfn.XLOOKUP($B5630,'Ownership Metrics'!$A:$A,'Ownership Metrics'!$F:$F),"")</f>
        <v>19</v>
      </c>
      <c r="R5630" s="30">
        <f>IFERROR(_xlfn.XLOOKUP($B5630,'Ownership Metrics'!$A:$A,'Ownership Metrics'!$G:$G),"")</f>
        <v>17</v>
      </c>
      <c r="S5630" s="27" t="str">
        <f>IFERROR(_xlfn.XLOOKUP($B5630,'Ownership Metrics'!$A:$A,'Ownership Metrics'!$H:$H),"")</f>
        <v>Tersebar</v>
      </c>
      <c r="T5630" s="27" t="str">
        <f>IFERROR(_xlfn.XLOOKUP($B5630,'Ownership Metrics'!$A:$A,'Ownership Metrics'!$I:$I),"")</f>
        <v>Rendah</v>
      </c>
      <c r="U5630" s="27">
        <f>IF(COUNTIFS($B$2:$B5630,$B5630,$D$2:$D5630,$D5630)=1,1,0)</f>
        <v>1</v>
      </c>
      <c r="V5630" s="27">
        <f t="shared" si="262"/>
        <v>4.99</v>
      </c>
      <c r="W5630" s="27">
        <f t="shared" si="263"/>
        <v>4</v>
      </c>
      <c r="X5630" s="27">
        <f t="shared" si="261"/>
        <v>4.9899994369999998</v>
      </c>
    </row>
    <row r="5631" spans="1:24" x14ac:dyDescent="0.25">
      <c r="A5631" s="26">
        <v>46265</v>
      </c>
      <c r="B5631" s="27" t="s">
        <v>10898</v>
      </c>
      <c r="C5631" s="27" t="s">
        <v>5774</v>
      </c>
      <c r="D5631" s="27" t="s">
        <v>1603</v>
      </c>
      <c r="E5631" s="27" t="s">
        <v>166</v>
      </c>
      <c r="F5631" s="27" t="s">
        <v>32</v>
      </c>
      <c r="G5631" s="27"/>
      <c r="H5631" s="27" t="s">
        <v>102</v>
      </c>
      <c r="I5631" s="28">
        <v>4769888939</v>
      </c>
      <c r="J5631" s="28">
        <v>0</v>
      </c>
      <c r="K5631" s="28">
        <v>4769888939</v>
      </c>
      <c r="L5631" s="29">
        <v>10.58</v>
      </c>
      <c r="M5631" s="29">
        <f>IFERROR(_xlfn.XLOOKUP($B5631,'Ownership Metrics'!$A:$A,'Ownership Metrics'!$B:$B),"")</f>
        <v>27.27</v>
      </c>
      <c r="N5631" s="28">
        <f>IFERROR(_xlfn.XLOOKUP($B5631,'Ownership Metrics'!$A:$A,'Ownership Metrics'!$C:$C),"")</f>
        <v>620</v>
      </c>
      <c r="O5631" s="29">
        <f>IFERROR(_xlfn.XLOOKUP($B5631,'Ownership Metrics'!$A:$A,'Ownership Metrics'!$D:$D),"")</f>
        <v>18.18</v>
      </c>
      <c r="P5631" s="29">
        <f>IFERROR(_xlfn.XLOOKUP($B5631,'Ownership Metrics'!$A:$A,'Ownership Metrics'!$E:$E),"")</f>
        <v>37.42</v>
      </c>
      <c r="Q5631" s="30">
        <f>IFERROR(_xlfn.XLOOKUP($B5631,'Ownership Metrics'!$A:$A,'Ownership Metrics'!$F:$F),"")</f>
        <v>19</v>
      </c>
      <c r="R5631" s="30">
        <f>IFERROR(_xlfn.XLOOKUP($B5631,'Ownership Metrics'!$A:$A,'Ownership Metrics'!$G:$G),"")</f>
        <v>17</v>
      </c>
      <c r="S5631" s="27" t="str">
        <f>IFERROR(_xlfn.XLOOKUP($B5631,'Ownership Metrics'!$A:$A,'Ownership Metrics'!$H:$H),"")</f>
        <v>Tersebar</v>
      </c>
      <c r="T5631" s="27" t="str">
        <f>IFERROR(_xlfn.XLOOKUP($B5631,'Ownership Metrics'!$A:$A,'Ownership Metrics'!$I:$I),"")</f>
        <v>Rendah</v>
      </c>
      <c r="U5631" s="27">
        <f>IF(COUNTIFS($B$2:$B5631,$B5631,$D$2:$D5631,$D5631)=1,1,0)</f>
        <v>1</v>
      </c>
      <c r="V5631" s="27">
        <f t="shared" si="262"/>
        <v>10.58</v>
      </c>
      <c r="W5631" s="27">
        <f t="shared" si="263"/>
        <v>2</v>
      </c>
      <c r="X5631" s="27">
        <f t="shared" si="261"/>
        <v>10.5799994369</v>
      </c>
    </row>
    <row r="5632" spans="1:24" x14ac:dyDescent="0.25">
      <c r="A5632" s="26">
        <v>46265</v>
      </c>
      <c r="B5632" s="27" t="s">
        <v>10898</v>
      </c>
      <c r="C5632" s="27" t="s">
        <v>5774</v>
      </c>
      <c r="D5632" s="27" t="s">
        <v>549</v>
      </c>
      <c r="E5632" s="27" t="s">
        <v>35</v>
      </c>
      <c r="F5632" s="27" t="s">
        <v>23</v>
      </c>
      <c r="G5632" s="27" t="s">
        <v>36</v>
      </c>
      <c r="H5632" s="27" t="s">
        <v>64</v>
      </c>
      <c r="I5632" s="28">
        <v>495851900</v>
      </c>
      <c r="J5632" s="28">
        <v>0</v>
      </c>
      <c r="K5632" s="28">
        <v>495851900</v>
      </c>
      <c r="L5632" s="29">
        <v>1.1000000000000001</v>
      </c>
      <c r="M5632" s="29">
        <f>IFERROR(_xlfn.XLOOKUP($B5632,'Ownership Metrics'!$A:$A,'Ownership Metrics'!$B:$B),"")</f>
        <v>27.27</v>
      </c>
      <c r="N5632" s="28">
        <f>IFERROR(_xlfn.XLOOKUP($B5632,'Ownership Metrics'!$A:$A,'Ownership Metrics'!$C:$C),"")</f>
        <v>620</v>
      </c>
      <c r="O5632" s="29">
        <f>IFERROR(_xlfn.XLOOKUP($B5632,'Ownership Metrics'!$A:$A,'Ownership Metrics'!$D:$D),"")</f>
        <v>18.18</v>
      </c>
      <c r="P5632" s="29">
        <f>IFERROR(_xlfn.XLOOKUP($B5632,'Ownership Metrics'!$A:$A,'Ownership Metrics'!$E:$E),"")</f>
        <v>37.42</v>
      </c>
      <c r="Q5632" s="30">
        <f>IFERROR(_xlfn.XLOOKUP($B5632,'Ownership Metrics'!$A:$A,'Ownership Metrics'!$F:$F),"")</f>
        <v>19</v>
      </c>
      <c r="R5632" s="30">
        <f>IFERROR(_xlfn.XLOOKUP($B5632,'Ownership Metrics'!$A:$A,'Ownership Metrics'!$G:$G),"")</f>
        <v>17</v>
      </c>
      <c r="S5632" s="27" t="str">
        <f>IFERROR(_xlfn.XLOOKUP($B5632,'Ownership Metrics'!$A:$A,'Ownership Metrics'!$H:$H),"")</f>
        <v>Tersebar</v>
      </c>
      <c r="T5632" s="27" t="str">
        <f>IFERROR(_xlfn.XLOOKUP($B5632,'Ownership Metrics'!$A:$A,'Ownership Metrics'!$I:$I),"")</f>
        <v>Rendah</v>
      </c>
      <c r="U5632" s="27">
        <f>IF(COUNTIFS($B$2:$B5632,$B5632,$D$2:$D5632,$D5632)=1,1,0)</f>
        <v>1</v>
      </c>
      <c r="V5632" s="27">
        <f t="shared" si="262"/>
        <v>1.1000000000000001</v>
      </c>
      <c r="W5632" s="27">
        <f t="shared" si="263"/>
        <v>18</v>
      </c>
      <c r="X5632" s="27">
        <f t="shared" si="261"/>
        <v>1.0999994368000001</v>
      </c>
    </row>
    <row r="5633" spans="1:24" x14ac:dyDescent="0.25">
      <c r="A5633" s="26">
        <v>46265</v>
      </c>
      <c r="B5633" s="27" t="s">
        <v>10898</v>
      </c>
      <c r="C5633" s="27" t="s">
        <v>5774</v>
      </c>
      <c r="D5633" s="27" t="s">
        <v>550</v>
      </c>
      <c r="E5633" s="27" t="s">
        <v>44</v>
      </c>
      <c r="F5633" s="27" t="s">
        <v>23</v>
      </c>
      <c r="G5633" s="27"/>
      <c r="H5633" s="27" t="s">
        <v>24</v>
      </c>
      <c r="I5633" s="28">
        <v>1560635600</v>
      </c>
      <c r="J5633" s="28">
        <v>0</v>
      </c>
      <c r="K5633" s="28">
        <v>1560635600</v>
      </c>
      <c r="L5633" s="29">
        <v>3.46</v>
      </c>
      <c r="M5633" s="29">
        <f>IFERROR(_xlfn.XLOOKUP($B5633,'Ownership Metrics'!$A:$A,'Ownership Metrics'!$B:$B),"")</f>
        <v>27.27</v>
      </c>
      <c r="N5633" s="28">
        <f>IFERROR(_xlfn.XLOOKUP($B5633,'Ownership Metrics'!$A:$A,'Ownership Metrics'!$C:$C),"")</f>
        <v>620</v>
      </c>
      <c r="O5633" s="29">
        <f>IFERROR(_xlfn.XLOOKUP($B5633,'Ownership Metrics'!$A:$A,'Ownership Metrics'!$D:$D),"")</f>
        <v>18.18</v>
      </c>
      <c r="P5633" s="29">
        <f>IFERROR(_xlfn.XLOOKUP($B5633,'Ownership Metrics'!$A:$A,'Ownership Metrics'!$E:$E),"")</f>
        <v>37.42</v>
      </c>
      <c r="Q5633" s="30">
        <f>IFERROR(_xlfn.XLOOKUP($B5633,'Ownership Metrics'!$A:$A,'Ownership Metrics'!$F:$F),"")</f>
        <v>19</v>
      </c>
      <c r="R5633" s="30">
        <f>IFERROR(_xlfn.XLOOKUP($B5633,'Ownership Metrics'!$A:$A,'Ownership Metrics'!$G:$G),"")</f>
        <v>17</v>
      </c>
      <c r="S5633" s="27" t="str">
        <f>IFERROR(_xlfn.XLOOKUP($B5633,'Ownership Metrics'!$A:$A,'Ownership Metrics'!$H:$H),"")</f>
        <v>Tersebar</v>
      </c>
      <c r="T5633" s="27" t="str">
        <f>IFERROR(_xlfn.XLOOKUP($B5633,'Ownership Metrics'!$A:$A,'Ownership Metrics'!$I:$I),"")</f>
        <v>Rendah</v>
      </c>
      <c r="U5633" s="27">
        <f>IF(COUNTIFS($B$2:$B5633,$B5633,$D$2:$D5633,$D5633)=1,1,0)</f>
        <v>1</v>
      </c>
      <c r="V5633" s="27">
        <f t="shared" si="262"/>
        <v>3.46</v>
      </c>
      <c r="W5633" s="27">
        <f t="shared" si="263"/>
        <v>6</v>
      </c>
      <c r="X5633" s="27">
        <f t="shared" si="261"/>
        <v>3.4599994367</v>
      </c>
    </row>
    <row r="5634" spans="1:24" x14ac:dyDescent="0.25">
      <c r="A5634" s="26">
        <v>46265</v>
      </c>
      <c r="B5634" s="27" t="s">
        <v>10898</v>
      </c>
      <c r="C5634" s="27" t="s">
        <v>5774</v>
      </c>
      <c r="D5634" s="27" t="s">
        <v>587</v>
      </c>
      <c r="E5634" s="27" t="s">
        <v>44</v>
      </c>
      <c r="F5634" s="27" t="s">
        <v>23</v>
      </c>
      <c r="G5634" s="27"/>
      <c r="H5634" s="27" t="s">
        <v>24</v>
      </c>
      <c r="I5634" s="28">
        <v>882164102</v>
      </c>
      <c r="J5634" s="28">
        <v>0</v>
      </c>
      <c r="K5634" s="28">
        <v>882164102</v>
      </c>
      <c r="L5634" s="29">
        <v>1.96</v>
      </c>
      <c r="M5634" s="29">
        <f>IFERROR(_xlfn.XLOOKUP($B5634,'Ownership Metrics'!$A:$A,'Ownership Metrics'!$B:$B),"")</f>
        <v>27.27</v>
      </c>
      <c r="N5634" s="28">
        <f>IFERROR(_xlfn.XLOOKUP($B5634,'Ownership Metrics'!$A:$A,'Ownership Metrics'!$C:$C),"")</f>
        <v>620</v>
      </c>
      <c r="O5634" s="29">
        <f>IFERROR(_xlfn.XLOOKUP($B5634,'Ownership Metrics'!$A:$A,'Ownership Metrics'!$D:$D),"")</f>
        <v>18.18</v>
      </c>
      <c r="P5634" s="29">
        <f>IFERROR(_xlfn.XLOOKUP($B5634,'Ownership Metrics'!$A:$A,'Ownership Metrics'!$E:$E),"")</f>
        <v>37.42</v>
      </c>
      <c r="Q5634" s="30">
        <f>IFERROR(_xlfn.XLOOKUP($B5634,'Ownership Metrics'!$A:$A,'Ownership Metrics'!$F:$F),"")</f>
        <v>19</v>
      </c>
      <c r="R5634" s="30">
        <f>IFERROR(_xlfn.XLOOKUP($B5634,'Ownership Metrics'!$A:$A,'Ownership Metrics'!$G:$G),"")</f>
        <v>17</v>
      </c>
      <c r="S5634" s="27" t="str">
        <f>IFERROR(_xlfn.XLOOKUP($B5634,'Ownership Metrics'!$A:$A,'Ownership Metrics'!$H:$H),"")</f>
        <v>Tersebar</v>
      </c>
      <c r="T5634" s="27" t="str">
        <f>IFERROR(_xlfn.XLOOKUP($B5634,'Ownership Metrics'!$A:$A,'Ownership Metrics'!$I:$I),"")</f>
        <v>Rendah</v>
      </c>
      <c r="U5634" s="27">
        <f>IF(COUNTIFS($B$2:$B5634,$B5634,$D$2:$D5634,$D5634)=1,1,0)</f>
        <v>1</v>
      </c>
      <c r="V5634" s="27">
        <f t="shared" si="262"/>
        <v>1.96</v>
      </c>
      <c r="W5634" s="27">
        <f t="shared" si="263"/>
        <v>9</v>
      </c>
      <c r="X5634" s="27">
        <f t="shared" ref="X5634:X5697" si="264">$V5634-(ROW()*0.0000000001)</f>
        <v>1.9599994366</v>
      </c>
    </row>
    <row r="5635" spans="1:24" x14ac:dyDescent="0.25">
      <c r="A5635" s="26">
        <v>46265</v>
      </c>
      <c r="B5635" s="27" t="s">
        <v>10898</v>
      </c>
      <c r="C5635" s="27" t="s">
        <v>5774</v>
      </c>
      <c r="D5635" s="27" t="s">
        <v>551</v>
      </c>
      <c r="E5635" s="27" t="s">
        <v>98</v>
      </c>
      <c r="F5635" s="27" t="s">
        <v>23</v>
      </c>
      <c r="G5635" s="27"/>
      <c r="H5635" s="27" t="s">
        <v>24</v>
      </c>
      <c r="I5635" s="28">
        <v>3903496933</v>
      </c>
      <c r="J5635" s="28">
        <v>0</v>
      </c>
      <c r="K5635" s="28">
        <v>3903496933</v>
      </c>
      <c r="L5635" s="29">
        <v>8.66</v>
      </c>
      <c r="M5635" s="29">
        <f>IFERROR(_xlfn.XLOOKUP($B5635,'Ownership Metrics'!$A:$A,'Ownership Metrics'!$B:$B),"")</f>
        <v>27.27</v>
      </c>
      <c r="N5635" s="28">
        <f>IFERROR(_xlfn.XLOOKUP($B5635,'Ownership Metrics'!$A:$A,'Ownership Metrics'!$C:$C),"")</f>
        <v>620</v>
      </c>
      <c r="O5635" s="29">
        <f>IFERROR(_xlfn.XLOOKUP($B5635,'Ownership Metrics'!$A:$A,'Ownership Metrics'!$D:$D),"")</f>
        <v>18.18</v>
      </c>
      <c r="P5635" s="29">
        <f>IFERROR(_xlfn.XLOOKUP($B5635,'Ownership Metrics'!$A:$A,'Ownership Metrics'!$E:$E),"")</f>
        <v>37.42</v>
      </c>
      <c r="Q5635" s="30">
        <f>IFERROR(_xlfn.XLOOKUP($B5635,'Ownership Metrics'!$A:$A,'Ownership Metrics'!$F:$F),"")</f>
        <v>19</v>
      </c>
      <c r="R5635" s="30">
        <f>IFERROR(_xlfn.XLOOKUP($B5635,'Ownership Metrics'!$A:$A,'Ownership Metrics'!$G:$G),"")</f>
        <v>17</v>
      </c>
      <c r="S5635" s="27" t="str">
        <f>IFERROR(_xlfn.XLOOKUP($B5635,'Ownership Metrics'!$A:$A,'Ownership Metrics'!$H:$H),"")</f>
        <v>Tersebar</v>
      </c>
      <c r="T5635" s="27" t="str">
        <f>IFERROR(_xlfn.XLOOKUP($B5635,'Ownership Metrics'!$A:$A,'Ownership Metrics'!$I:$I),"")</f>
        <v>Rendah</v>
      </c>
      <c r="U5635" s="27">
        <f>IF(COUNTIFS($B$2:$B5635,$B5635,$D$2:$D5635,$D5635)=1,1,0)</f>
        <v>1</v>
      </c>
      <c r="V5635" s="27">
        <f t="shared" ref="V5635:V5698" si="265">SUMIFS($L$2:$L$10000,$B$2:$B$10000,$B5635,$D$2:$D$10000,$D5635)</f>
        <v>8.66</v>
      </c>
      <c r="W5635" s="27">
        <f t="shared" ref="W5635:W5698" si="266">COUNTIFS($B$2:$B$10000,$B5635,$U$2:$U$10000,1,$X$2:$X$10000,"&gt;"&amp;$X5635)+1</f>
        <v>3</v>
      </c>
      <c r="X5635" s="27">
        <f t="shared" si="264"/>
        <v>8.6599994364999997</v>
      </c>
    </row>
    <row r="5636" spans="1:24" x14ac:dyDescent="0.25">
      <c r="A5636" s="26">
        <v>46265</v>
      </c>
      <c r="B5636" s="27" t="s">
        <v>10898</v>
      </c>
      <c r="C5636" s="27" t="s">
        <v>5774</v>
      </c>
      <c r="D5636" s="27" t="s">
        <v>5776</v>
      </c>
      <c r="E5636" s="27" t="s">
        <v>72</v>
      </c>
      <c r="F5636" s="27" t="s">
        <v>23</v>
      </c>
      <c r="G5636" s="27"/>
      <c r="H5636" s="27" t="s">
        <v>24</v>
      </c>
      <c r="I5636" s="28">
        <v>619061200</v>
      </c>
      <c r="J5636" s="28">
        <v>0</v>
      </c>
      <c r="K5636" s="28">
        <v>619061200</v>
      </c>
      <c r="L5636" s="29">
        <v>1.37</v>
      </c>
      <c r="M5636" s="29">
        <f>IFERROR(_xlfn.XLOOKUP($B5636,'Ownership Metrics'!$A:$A,'Ownership Metrics'!$B:$B),"")</f>
        <v>27.27</v>
      </c>
      <c r="N5636" s="28">
        <f>IFERROR(_xlfn.XLOOKUP($B5636,'Ownership Metrics'!$A:$A,'Ownership Metrics'!$C:$C),"")</f>
        <v>620</v>
      </c>
      <c r="O5636" s="29">
        <f>IFERROR(_xlfn.XLOOKUP($B5636,'Ownership Metrics'!$A:$A,'Ownership Metrics'!$D:$D),"")</f>
        <v>18.18</v>
      </c>
      <c r="P5636" s="29">
        <f>IFERROR(_xlfn.XLOOKUP($B5636,'Ownership Metrics'!$A:$A,'Ownership Metrics'!$E:$E),"")</f>
        <v>37.42</v>
      </c>
      <c r="Q5636" s="30">
        <f>IFERROR(_xlfn.XLOOKUP($B5636,'Ownership Metrics'!$A:$A,'Ownership Metrics'!$F:$F),"")</f>
        <v>19</v>
      </c>
      <c r="R5636" s="30">
        <f>IFERROR(_xlfn.XLOOKUP($B5636,'Ownership Metrics'!$A:$A,'Ownership Metrics'!$G:$G),"")</f>
        <v>17</v>
      </c>
      <c r="S5636" s="27" t="str">
        <f>IFERROR(_xlfn.XLOOKUP($B5636,'Ownership Metrics'!$A:$A,'Ownership Metrics'!$H:$H),"")</f>
        <v>Tersebar</v>
      </c>
      <c r="T5636" s="27" t="str">
        <f>IFERROR(_xlfn.XLOOKUP($B5636,'Ownership Metrics'!$A:$A,'Ownership Metrics'!$I:$I),"")</f>
        <v>Rendah</v>
      </c>
      <c r="U5636" s="27">
        <f>IF(COUNTIFS($B$2:$B5636,$B5636,$D$2:$D5636,$D5636)=1,1,0)</f>
        <v>1</v>
      </c>
      <c r="V5636" s="27">
        <f t="shared" si="265"/>
        <v>1.37</v>
      </c>
      <c r="W5636" s="27">
        <f t="shared" si="266"/>
        <v>13</v>
      </c>
      <c r="X5636" s="27">
        <f t="shared" si="264"/>
        <v>1.3699994364000001</v>
      </c>
    </row>
    <row r="5637" spans="1:24" x14ac:dyDescent="0.25">
      <c r="A5637" s="26">
        <v>46265</v>
      </c>
      <c r="B5637" s="27" t="s">
        <v>10898</v>
      </c>
      <c r="C5637" s="27" t="s">
        <v>5774</v>
      </c>
      <c r="D5637" s="27" t="s">
        <v>2326</v>
      </c>
      <c r="E5637" s="27" t="s">
        <v>1516</v>
      </c>
      <c r="F5637" s="27" t="s">
        <v>23</v>
      </c>
      <c r="G5637" s="27"/>
      <c r="H5637" s="27" t="s">
        <v>24</v>
      </c>
      <c r="I5637" s="28">
        <v>610982000</v>
      </c>
      <c r="J5637" s="28">
        <v>0</v>
      </c>
      <c r="K5637" s="28">
        <v>610982000</v>
      </c>
      <c r="L5637" s="29">
        <v>1.36</v>
      </c>
      <c r="M5637" s="29">
        <f>IFERROR(_xlfn.XLOOKUP($B5637,'Ownership Metrics'!$A:$A,'Ownership Metrics'!$B:$B),"")</f>
        <v>27.27</v>
      </c>
      <c r="N5637" s="28">
        <f>IFERROR(_xlfn.XLOOKUP($B5637,'Ownership Metrics'!$A:$A,'Ownership Metrics'!$C:$C),"")</f>
        <v>620</v>
      </c>
      <c r="O5637" s="29">
        <f>IFERROR(_xlfn.XLOOKUP($B5637,'Ownership Metrics'!$A:$A,'Ownership Metrics'!$D:$D),"")</f>
        <v>18.18</v>
      </c>
      <c r="P5637" s="29">
        <f>IFERROR(_xlfn.XLOOKUP($B5637,'Ownership Metrics'!$A:$A,'Ownership Metrics'!$E:$E),"")</f>
        <v>37.42</v>
      </c>
      <c r="Q5637" s="30">
        <f>IFERROR(_xlfn.XLOOKUP($B5637,'Ownership Metrics'!$A:$A,'Ownership Metrics'!$F:$F),"")</f>
        <v>19</v>
      </c>
      <c r="R5637" s="30">
        <f>IFERROR(_xlfn.XLOOKUP($B5637,'Ownership Metrics'!$A:$A,'Ownership Metrics'!$G:$G),"")</f>
        <v>17</v>
      </c>
      <c r="S5637" s="27" t="str">
        <f>IFERROR(_xlfn.XLOOKUP($B5637,'Ownership Metrics'!$A:$A,'Ownership Metrics'!$H:$H),"")</f>
        <v>Tersebar</v>
      </c>
      <c r="T5637" s="27" t="str">
        <f>IFERROR(_xlfn.XLOOKUP($B5637,'Ownership Metrics'!$A:$A,'Ownership Metrics'!$I:$I),"")</f>
        <v>Rendah</v>
      </c>
      <c r="U5637" s="27">
        <f>IF(COUNTIFS($B$2:$B5637,$B5637,$D$2:$D5637,$D5637)=1,1,0)</f>
        <v>1</v>
      </c>
      <c r="V5637" s="27">
        <f t="shared" si="265"/>
        <v>1.36</v>
      </c>
      <c r="W5637" s="27">
        <f t="shared" si="266"/>
        <v>14</v>
      </c>
      <c r="X5637" s="27">
        <f t="shared" si="264"/>
        <v>1.3599994363000001</v>
      </c>
    </row>
    <row r="5638" spans="1:24" x14ac:dyDescent="0.25">
      <c r="A5638" s="26">
        <v>46265</v>
      </c>
      <c r="B5638" s="27" t="s">
        <v>10898</v>
      </c>
      <c r="C5638" s="27" t="s">
        <v>5774</v>
      </c>
      <c r="D5638" s="27" t="s">
        <v>552</v>
      </c>
      <c r="E5638" s="27" t="s">
        <v>72</v>
      </c>
      <c r="F5638" s="27" t="s">
        <v>23</v>
      </c>
      <c r="G5638" s="27"/>
      <c r="H5638" s="27" t="s">
        <v>24</v>
      </c>
      <c r="I5638" s="28">
        <v>462347200</v>
      </c>
      <c r="J5638" s="28">
        <v>0</v>
      </c>
      <c r="K5638" s="28">
        <v>462347200</v>
      </c>
      <c r="L5638" s="29">
        <v>1.03</v>
      </c>
      <c r="M5638" s="29">
        <f>IFERROR(_xlfn.XLOOKUP($B5638,'Ownership Metrics'!$A:$A,'Ownership Metrics'!$B:$B),"")</f>
        <v>27.27</v>
      </c>
      <c r="N5638" s="28">
        <f>IFERROR(_xlfn.XLOOKUP($B5638,'Ownership Metrics'!$A:$A,'Ownership Metrics'!$C:$C),"")</f>
        <v>620</v>
      </c>
      <c r="O5638" s="29">
        <f>IFERROR(_xlfn.XLOOKUP($B5638,'Ownership Metrics'!$A:$A,'Ownership Metrics'!$D:$D),"")</f>
        <v>18.18</v>
      </c>
      <c r="P5638" s="29">
        <f>IFERROR(_xlfn.XLOOKUP($B5638,'Ownership Metrics'!$A:$A,'Ownership Metrics'!$E:$E),"")</f>
        <v>37.42</v>
      </c>
      <c r="Q5638" s="30">
        <f>IFERROR(_xlfn.XLOOKUP($B5638,'Ownership Metrics'!$A:$A,'Ownership Metrics'!$F:$F),"")</f>
        <v>19</v>
      </c>
      <c r="R5638" s="30">
        <f>IFERROR(_xlfn.XLOOKUP($B5638,'Ownership Metrics'!$A:$A,'Ownership Metrics'!$G:$G),"")</f>
        <v>17</v>
      </c>
      <c r="S5638" s="27" t="str">
        <f>IFERROR(_xlfn.XLOOKUP($B5638,'Ownership Metrics'!$A:$A,'Ownership Metrics'!$H:$H),"")</f>
        <v>Tersebar</v>
      </c>
      <c r="T5638" s="27" t="str">
        <f>IFERROR(_xlfn.XLOOKUP($B5638,'Ownership Metrics'!$A:$A,'Ownership Metrics'!$I:$I),"")</f>
        <v>Rendah</v>
      </c>
      <c r="U5638" s="27">
        <f>IF(COUNTIFS($B$2:$B5638,$B5638,$D$2:$D5638,$D5638)=1,1,0)</f>
        <v>1</v>
      </c>
      <c r="V5638" s="27">
        <f t="shared" si="265"/>
        <v>1.03</v>
      </c>
      <c r="W5638" s="27">
        <f t="shared" si="266"/>
        <v>19</v>
      </c>
      <c r="X5638" s="27">
        <f t="shared" si="264"/>
        <v>1.0299994362</v>
      </c>
    </row>
    <row r="5639" spans="1:24" x14ac:dyDescent="0.25">
      <c r="A5639" s="26">
        <v>46265</v>
      </c>
      <c r="B5639" s="27" t="s">
        <v>10898</v>
      </c>
      <c r="C5639" s="27" t="s">
        <v>5774</v>
      </c>
      <c r="D5639" s="27" t="s">
        <v>815</v>
      </c>
      <c r="E5639" s="27" t="s">
        <v>72</v>
      </c>
      <c r="F5639" s="27" t="s">
        <v>23</v>
      </c>
      <c r="G5639" s="27"/>
      <c r="H5639" s="27" t="s">
        <v>24</v>
      </c>
      <c r="I5639" s="28">
        <v>869050600</v>
      </c>
      <c r="J5639" s="28">
        <v>0</v>
      </c>
      <c r="K5639" s="28">
        <v>869050600</v>
      </c>
      <c r="L5639" s="29">
        <v>1.93</v>
      </c>
      <c r="M5639" s="29">
        <f>IFERROR(_xlfn.XLOOKUP($B5639,'Ownership Metrics'!$A:$A,'Ownership Metrics'!$B:$B),"")</f>
        <v>27.27</v>
      </c>
      <c r="N5639" s="28">
        <f>IFERROR(_xlfn.XLOOKUP($B5639,'Ownership Metrics'!$A:$A,'Ownership Metrics'!$C:$C),"")</f>
        <v>620</v>
      </c>
      <c r="O5639" s="29">
        <f>IFERROR(_xlfn.XLOOKUP($B5639,'Ownership Metrics'!$A:$A,'Ownership Metrics'!$D:$D),"")</f>
        <v>18.18</v>
      </c>
      <c r="P5639" s="29">
        <f>IFERROR(_xlfn.XLOOKUP($B5639,'Ownership Metrics'!$A:$A,'Ownership Metrics'!$E:$E),"")</f>
        <v>37.42</v>
      </c>
      <c r="Q5639" s="30">
        <f>IFERROR(_xlfn.XLOOKUP($B5639,'Ownership Metrics'!$A:$A,'Ownership Metrics'!$F:$F),"")</f>
        <v>19</v>
      </c>
      <c r="R5639" s="30">
        <f>IFERROR(_xlfn.XLOOKUP($B5639,'Ownership Metrics'!$A:$A,'Ownership Metrics'!$G:$G),"")</f>
        <v>17</v>
      </c>
      <c r="S5639" s="27" t="str">
        <f>IFERROR(_xlfn.XLOOKUP($B5639,'Ownership Metrics'!$A:$A,'Ownership Metrics'!$H:$H),"")</f>
        <v>Tersebar</v>
      </c>
      <c r="T5639" s="27" t="str">
        <f>IFERROR(_xlfn.XLOOKUP($B5639,'Ownership Metrics'!$A:$A,'Ownership Metrics'!$I:$I),"")</f>
        <v>Rendah</v>
      </c>
      <c r="U5639" s="27">
        <f>IF(COUNTIFS($B$2:$B5639,$B5639,$D$2:$D5639,$D5639)=1,1,0)</f>
        <v>1</v>
      </c>
      <c r="V5639" s="27">
        <f t="shared" si="265"/>
        <v>1.93</v>
      </c>
      <c r="W5639" s="27">
        <f t="shared" si="266"/>
        <v>10</v>
      </c>
      <c r="X5639" s="27">
        <f t="shared" si="264"/>
        <v>1.9299994360999999</v>
      </c>
    </row>
    <row r="5640" spans="1:24" x14ac:dyDescent="0.25">
      <c r="A5640" s="26">
        <v>46265</v>
      </c>
      <c r="B5640" s="27" t="s">
        <v>10898</v>
      </c>
      <c r="C5640" s="27" t="s">
        <v>5774</v>
      </c>
      <c r="D5640" s="27" t="s">
        <v>416</v>
      </c>
      <c r="E5640" s="27" t="s">
        <v>72</v>
      </c>
      <c r="F5640" s="27" t="s">
        <v>23</v>
      </c>
      <c r="G5640" s="27"/>
      <c r="H5640" s="27" t="s">
        <v>24</v>
      </c>
      <c r="I5640" s="28">
        <v>1189826500</v>
      </c>
      <c r="J5640" s="28">
        <v>0</v>
      </c>
      <c r="K5640" s="28">
        <v>1189826500</v>
      </c>
      <c r="L5640" s="29">
        <v>2.64</v>
      </c>
      <c r="M5640" s="29">
        <f>IFERROR(_xlfn.XLOOKUP($B5640,'Ownership Metrics'!$A:$A,'Ownership Metrics'!$B:$B),"")</f>
        <v>27.27</v>
      </c>
      <c r="N5640" s="28">
        <f>IFERROR(_xlfn.XLOOKUP($B5640,'Ownership Metrics'!$A:$A,'Ownership Metrics'!$C:$C),"")</f>
        <v>620</v>
      </c>
      <c r="O5640" s="29">
        <f>IFERROR(_xlfn.XLOOKUP($B5640,'Ownership Metrics'!$A:$A,'Ownership Metrics'!$D:$D),"")</f>
        <v>18.18</v>
      </c>
      <c r="P5640" s="29">
        <f>IFERROR(_xlfn.XLOOKUP($B5640,'Ownership Metrics'!$A:$A,'Ownership Metrics'!$E:$E),"")</f>
        <v>37.42</v>
      </c>
      <c r="Q5640" s="30">
        <f>IFERROR(_xlfn.XLOOKUP($B5640,'Ownership Metrics'!$A:$A,'Ownership Metrics'!$F:$F),"")</f>
        <v>19</v>
      </c>
      <c r="R5640" s="30">
        <f>IFERROR(_xlfn.XLOOKUP($B5640,'Ownership Metrics'!$A:$A,'Ownership Metrics'!$G:$G),"")</f>
        <v>17</v>
      </c>
      <c r="S5640" s="27" t="str">
        <f>IFERROR(_xlfn.XLOOKUP($B5640,'Ownership Metrics'!$A:$A,'Ownership Metrics'!$H:$H),"")</f>
        <v>Tersebar</v>
      </c>
      <c r="T5640" s="27" t="str">
        <f>IFERROR(_xlfn.XLOOKUP($B5640,'Ownership Metrics'!$A:$A,'Ownership Metrics'!$I:$I),"")</f>
        <v>Rendah</v>
      </c>
      <c r="U5640" s="27">
        <f>IF(COUNTIFS($B$2:$B5640,$B5640,$D$2:$D5640,$D5640)=1,1,0)</f>
        <v>1</v>
      </c>
      <c r="V5640" s="27">
        <f t="shared" si="265"/>
        <v>2.64</v>
      </c>
      <c r="W5640" s="27">
        <f t="shared" si="266"/>
        <v>8</v>
      </c>
      <c r="X5640" s="27">
        <f t="shared" si="264"/>
        <v>2.6399994360000001</v>
      </c>
    </row>
    <row r="5641" spans="1:24" x14ac:dyDescent="0.25">
      <c r="A5641" s="26">
        <v>46265</v>
      </c>
      <c r="B5641" s="27" t="s">
        <v>10898</v>
      </c>
      <c r="C5641" s="27" t="s">
        <v>5774</v>
      </c>
      <c r="D5641" s="27" t="s">
        <v>417</v>
      </c>
      <c r="E5641" s="27" t="s">
        <v>72</v>
      </c>
      <c r="F5641" s="27" t="s">
        <v>23</v>
      </c>
      <c r="G5641" s="27"/>
      <c r="H5641" s="27" t="s">
        <v>24</v>
      </c>
      <c r="I5641" s="28">
        <v>613157800</v>
      </c>
      <c r="J5641" s="28">
        <v>0</v>
      </c>
      <c r="K5641" s="28">
        <v>613157800</v>
      </c>
      <c r="L5641" s="29">
        <v>1.36</v>
      </c>
      <c r="M5641" s="29">
        <f>IFERROR(_xlfn.XLOOKUP($B5641,'Ownership Metrics'!$A:$A,'Ownership Metrics'!$B:$B),"")</f>
        <v>27.27</v>
      </c>
      <c r="N5641" s="28">
        <f>IFERROR(_xlfn.XLOOKUP($B5641,'Ownership Metrics'!$A:$A,'Ownership Metrics'!$C:$C),"")</f>
        <v>620</v>
      </c>
      <c r="O5641" s="29">
        <f>IFERROR(_xlfn.XLOOKUP($B5641,'Ownership Metrics'!$A:$A,'Ownership Metrics'!$D:$D),"")</f>
        <v>18.18</v>
      </c>
      <c r="P5641" s="29">
        <f>IFERROR(_xlfn.XLOOKUP($B5641,'Ownership Metrics'!$A:$A,'Ownership Metrics'!$E:$E),"")</f>
        <v>37.42</v>
      </c>
      <c r="Q5641" s="30">
        <f>IFERROR(_xlfn.XLOOKUP($B5641,'Ownership Metrics'!$A:$A,'Ownership Metrics'!$F:$F),"")</f>
        <v>19</v>
      </c>
      <c r="R5641" s="30">
        <f>IFERROR(_xlfn.XLOOKUP($B5641,'Ownership Metrics'!$A:$A,'Ownership Metrics'!$G:$G),"")</f>
        <v>17</v>
      </c>
      <c r="S5641" s="27" t="str">
        <f>IFERROR(_xlfn.XLOOKUP($B5641,'Ownership Metrics'!$A:$A,'Ownership Metrics'!$H:$H),"")</f>
        <v>Tersebar</v>
      </c>
      <c r="T5641" s="27" t="str">
        <f>IFERROR(_xlfn.XLOOKUP($B5641,'Ownership Metrics'!$A:$A,'Ownership Metrics'!$I:$I),"")</f>
        <v>Rendah</v>
      </c>
      <c r="U5641" s="27">
        <f>IF(COUNTIFS($B$2:$B5641,$B5641,$D$2:$D5641,$D5641)=1,1,0)</f>
        <v>1</v>
      </c>
      <c r="V5641" s="27">
        <f t="shared" si="265"/>
        <v>1.36</v>
      </c>
      <c r="W5641" s="27">
        <f t="shared" si="266"/>
        <v>15</v>
      </c>
      <c r="X5641" s="27">
        <f t="shared" si="264"/>
        <v>1.3599994359000001</v>
      </c>
    </row>
    <row r="5642" spans="1:24" x14ac:dyDescent="0.25">
      <c r="A5642" s="26">
        <v>46265</v>
      </c>
      <c r="B5642" s="27" t="s">
        <v>10898</v>
      </c>
      <c r="C5642" s="27" t="s">
        <v>5774</v>
      </c>
      <c r="D5642" s="27" t="s">
        <v>554</v>
      </c>
      <c r="E5642" s="27" t="s">
        <v>555</v>
      </c>
      <c r="F5642" s="27" t="s">
        <v>23</v>
      </c>
      <c r="G5642" s="27"/>
      <c r="H5642" s="27" t="s">
        <v>24</v>
      </c>
      <c r="I5642" s="28">
        <v>8194842171</v>
      </c>
      <c r="J5642" s="28">
        <v>0</v>
      </c>
      <c r="K5642" s="28">
        <v>8194842171</v>
      </c>
      <c r="L5642" s="29">
        <v>18.18</v>
      </c>
      <c r="M5642" s="29">
        <f>IFERROR(_xlfn.XLOOKUP($B5642,'Ownership Metrics'!$A:$A,'Ownership Metrics'!$B:$B),"")</f>
        <v>27.27</v>
      </c>
      <c r="N5642" s="28">
        <f>IFERROR(_xlfn.XLOOKUP($B5642,'Ownership Metrics'!$A:$A,'Ownership Metrics'!$C:$C),"")</f>
        <v>620</v>
      </c>
      <c r="O5642" s="29">
        <f>IFERROR(_xlfn.XLOOKUP($B5642,'Ownership Metrics'!$A:$A,'Ownership Metrics'!$D:$D),"")</f>
        <v>18.18</v>
      </c>
      <c r="P5642" s="29">
        <f>IFERROR(_xlfn.XLOOKUP($B5642,'Ownership Metrics'!$A:$A,'Ownership Metrics'!$E:$E),"")</f>
        <v>37.42</v>
      </c>
      <c r="Q5642" s="30">
        <f>IFERROR(_xlfn.XLOOKUP($B5642,'Ownership Metrics'!$A:$A,'Ownership Metrics'!$F:$F),"")</f>
        <v>19</v>
      </c>
      <c r="R5642" s="30">
        <f>IFERROR(_xlfn.XLOOKUP($B5642,'Ownership Metrics'!$A:$A,'Ownership Metrics'!$G:$G),"")</f>
        <v>17</v>
      </c>
      <c r="S5642" s="27" t="str">
        <f>IFERROR(_xlfn.XLOOKUP($B5642,'Ownership Metrics'!$A:$A,'Ownership Metrics'!$H:$H),"")</f>
        <v>Tersebar</v>
      </c>
      <c r="T5642" s="27" t="str">
        <f>IFERROR(_xlfn.XLOOKUP($B5642,'Ownership Metrics'!$A:$A,'Ownership Metrics'!$I:$I),"")</f>
        <v>Rendah</v>
      </c>
      <c r="U5642" s="27">
        <f>IF(COUNTIFS($B$2:$B5642,$B5642,$D$2:$D5642,$D5642)=1,1,0)</f>
        <v>1</v>
      </c>
      <c r="V5642" s="27">
        <f t="shared" si="265"/>
        <v>18.18</v>
      </c>
      <c r="W5642" s="27">
        <f t="shared" si="266"/>
        <v>1</v>
      </c>
      <c r="X5642" s="27">
        <f t="shared" si="264"/>
        <v>18.179999435799999</v>
      </c>
    </row>
    <row r="5643" spans="1:24" x14ac:dyDescent="0.25">
      <c r="A5643" s="26">
        <v>46265</v>
      </c>
      <c r="B5643" s="27" t="s">
        <v>10898</v>
      </c>
      <c r="C5643" s="27" t="s">
        <v>5774</v>
      </c>
      <c r="D5643" s="27" t="s">
        <v>5777</v>
      </c>
      <c r="E5643" s="27"/>
      <c r="F5643" s="27"/>
      <c r="G5643" s="27"/>
      <c r="H5643" s="27"/>
      <c r="I5643" s="28">
        <v>0</v>
      </c>
      <c r="J5643" s="28">
        <v>613861386</v>
      </c>
      <c r="K5643" s="28">
        <v>613861386</v>
      </c>
      <c r="L5643" s="29">
        <v>1.36</v>
      </c>
      <c r="M5643" s="29">
        <f>IFERROR(_xlfn.XLOOKUP($B5643,'Ownership Metrics'!$A:$A,'Ownership Metrics'!$B:$B),"")</f>
        <v>27.27</v>
      </c>
      <c r="N5643" s="28">
        <f>IFERROR(_xlfn.XLOOKUP($B5643,'Ownership Metrics'!$A:$A,'Ownership Metrics'!$C:$C),"")</f>
        <v>620</v>
      </c>
      <c r="O5643" s="29">
        <f>IFERROR(_xlfn.XLOOKUP($B5643,'Ownership Metrics'!$A:$A,'Ownership Metrics'!$D:$D),"")</f>
        <v>18.18</v>
      </c>
      <c r="P5643" s="29">
        <f>IFERROR(_xlfn.XLOOKUP($B5643,'Ownership Metrics'!$A:$A,'Ownership Metrics'!$E:$E),"")</f>
        <v>37.42</v>
      </c>
      <c r="Q5643" s="30">
        <f>IFERROR(_xlfn.XLOOKUP($B5643,'Ownership Metrics'!$A:$A,'Ownership Metrics'!$F:$F),"")</f>
        <v>19</v>
      </c>
      <c r="R5643" s="30">
        <f>IFERROR(_xlfn.XLOOKUP($B5643,'Ownership Metrics'!$A:$A,'Ownership Metrics'!$G:$G),"")</f>
        <v>17</v>
      </c>
      <c r="S5643" s="27" t="str">
        <f>IFERROR(_xlfn.XLOOKUP($B5643,'Ownership Metrics'!$A:$A,'Ownership Metrics'!$H:$H),"")</f>
        <v>Tersebar</v>
      </c>
      <c r="T5643" s="27" t="str">
        <f>IFERROR(_xlfn.XLOOKUP($B5643,'Ownership Metrics'!$A:$A,'Ownership Metrics'!$I:$I),"")</f>
        <v>Rendah</v>
      </c>
      <c r="U5643" s="27">
        <f>IF(COUNTIFS($B$2:$B5643,$B5643,$D$2:$D5643,$D5643)=1,1,0)</f>
        <v>1</v>
      </c>
      <c r="V5643" s="27">
        <f t="shared" si="265"/>
        <v>1.36</v>
      </c>
      <c r="W5643" s="27">
        <f t="shared" si="266"/>
        <v>16</v>
      </c>
      <c r="X5643" s="27">
        <f t="shared" si="264"/>
        <v>1.3599994357</v>
      </c>
    </row>
    <row r="5644" spans="1:24" x14ac:dyDescent="0.25">
      <c r="A5644" s="26">
        <v>46265</v>
      </c>
      <c r="B5644" s="27" t="s">
        <v>10898</v>
      </c>
      <c r="C5644" s="27" t="s">
        <v>5774</v>
      </c>
      <c r="D5644" s="27" t="s">
        <v>556</v>
      </c>
      <c r="E5644" s="27" t="s">
        <v>67</v>
      </c>
      <c r="F5644" s="27" t="s">
        <v>23</v>
      </c>
      <c r="G5644" s="27"/>
      <c r="H5644" s="27" t="s">
        <v>24</v>
      </c>
      <c r="I5644" s="28">
        <v>745914350</v>
      </c>
      <c r="J5644" s="28">
        <v>0</v>
      </c>
      <c r="K5644" s="28">
        <v>745914350</v>
      </c>
      <c r="L5644" s="29">
        <v>1.65</v>
      </c>
      <c r="M5644" s="29">
        <f>IFERROR(_xlfn.XLOOKUP($B5644,'Ownership Metrics'!$A:$A,'Ownership Metrics'!$B:$B),"")</f>
        <v>27.27</v>
      </c>
      <c r="N5644" s="28">
        <f>IFERROR(_xlfn.XLOOKUP($B5644,'Ownership Metrics'!$A:$A,'Ownership Metrics'!$C:$C),"")</f>
        <v>620</v>
      </c>
      <c r="O5644" s="29">
        <f>IFERROR(_xlfn.XLOOKUP($B5644,'Ownership Metrics'!$A:$A,'Ownership Metrics'!$D:$D),"")</f>
        <v>18.18</v>
      </c>
      <c r="P5644" s="29">
        <f>IFERROR(_xlfn.XLOOKUP($B5644,'Ownership Metrics'!$A:$A,'Ownership Metrics'!$E:$E),"")</f>
        <v>37.42</v>
      </c>
      <c r="Q5644" s="30">
        <f>IFERROR(_xlfn.XLOOKUP($B5644,'Ownership Metrics'!$A:$A,'Ownership Metrics'!$F:$F),"")</f>
        <v>19</v>
      </c>
      <c r="R5644" s="30">
        <f>IFERROR(_xlfn.XLOOKUP($B5644,'Ownership Metrics'!$A:$A,'Ownership Metrics'!$G:$G),"")</f>
        <v>17</v>
      </c>
      <c r="S5644" s="27" t="str">
        <f>IFERROR(_xlfn.XLOOKUP($B5644,'Ownership Metrics'!$A:$A,'Ownership Metrics'!$H:$H),"")</f>
        <v>Tersebar</v>
      </c>
      <c r="T5644" s="27" t="str">
        <f>IFERROR(_xlfn.XLOOKUP($B5644,'Ownership Metrics'!$A:$A,'Ownership Metrics'!$I:$I),"")</f>
        <v>Rendah</v>
      </c>
      <c r="U5644" s="27">
        <f>IF(COUNTIFS($B$2:$B5644,$B5644,$D$2:$D5644,$D5644)=1,1,0)</f>
        <v>1</v>
      </c>
      <c r="V5644" s="27">
        <f t="shared" si="265"/>
        <v>1.65</v>
      </c>
      <c r="W5644" s="27">
        <f t="shared" si="266"/>
        <v>12</v>
      </c>
      <c r="X5644" s="27">
        <f t="shared" si="264"/>
        <v>1.6499994355999998</v>
      </c>
    </row>
    <row r="5645" spans="1:24" x14ac:dyDescent="0.25">
      <c r="A5645" s="26">
        <v>46265</v>
      </c>
      <c r="B5645" s="27" t="s">
        <v>10899</v>
      </c>
      <c r="C5645" s="27" t="s">
        <v>5779</v>
      </c>
      <c r="D5645" s="27" t="s">
        <v>1906</v>
      </c>
      <c r="E5645" s="27" t="s">
        <v>22</v>
      </c>
      <c r="F5645" s="27" t="s">
        <v>23</v>
      </c>
      <c r="G5645" s="27"/>
      <c r="H5645" s="27" t="s">
        <v>24</v>
      </c>
      <c r="I5645" s="28">
        <v>387094000</v>
      </c>
      <c r="J5645" s="28">
        <v>0</v>
      </c>
      <c r="K5645" s="28">
        <v>387094000</v>
      </c>
      <c r="L5645" s="29">
        <v>2.39</v>
      </c>
      <c r="M5645" s="29">
        <f>IFERROR(_xlfn.XLOOKUP($B5645,'Ownership Metrics'!$A:$A,'Ownership Metrics'!$B:$B),"")</f>
        <v>4.8600000000000003</v>
      </c>
      <c r="N5645" s="28">
        <f>IFERROR(_xlfn.XLOOKUP($B5645,'Ownership Metrics'!$A:$A,'Ownership Metrics'!$C:$C),"")</f>
        <v>6489</v>
      </c>
      <c r="O5645" s="29">
        <f>IFERROR(_xlfn.XLOOKUP($B5645,'Ownership Metrics'!$A:$A,'Ownership Metrics'!$D:$D),"")</f>
        <v>80.3</v>
      </c>
      <c r="P5645" s="29">
        <f>IFERROR(_xlfn.XLOOKUP($B5645,'Ownership Metrics'!$A:$A,'Ownership Metrics'!$E:$E),"")</f>
        <v>86.96</v>
      </c>
      <c r="Q5645" s="30">
        <f>IFERROR(_xlfn.XLOOKUP($B5645,'Ownership Metrics'!$A:$A,'Ownership Metrics'!$F:$F),"")</f>
        <v>7</v>
      </c>
      <c r="R5645" s="30">
        <f>IFERROR(_xlfn.XLOOKUP($B5645,'Ownership Metrics'!$A:$A,'Ownership Metrics'!$G:$G),"")</f>
        <v>73</v>
      </c>
      <c r="S5645" s="27" t="str">
        <f>IFERROR(_xlfn.XLOOKUP($B5645,'Ownership Metrics'!$A:$A,'Ownership Metrics'!$H:$H),"")</f>
        <v>Mayoritas</v>
      </c>
      <c r="T5645" s="27" t="str">
        <f>IFERROR(_xlfn.XLOOKUP($B5645,'Ownership Metrics'!$A:$A,'Ownership Metrics'!$I:$I),"")</f>
        <v>Tinggi</v>
      </c>
      <c r="U5645" s="27">
        <f>IF(COUNTIFS($B$2:$B5645,$B5645,$D$2:$D5645,$D5645)=1,1,0)</f>
        <v>1</v>
      </c>
      <c r="V5645" s="27">
        <f t="shared" si="265"/>
        <v>2.39</v>
      </c>
      <c r="W5645" s="27">
        <f t="shared" si="266"/>
        <v>4</v>
      </c>
      <c r="X5645" s="27">
        <f t="shared" si="264"/>
        <v>2.3899994355</v>
      </c>
    </row>
    <row r="5646" spans="1:24" x14ac:dyDescent="0.25">
      <c r="A5646" s="26">
        <v>46265</v>
      </c>
      <c r="B5646" s="27" t="s">
        <v>10899</v>
      </c>
      <c r="C5646" s="27" t="s">
        <v>5779</v>
      </c>
      <c r="D5646" s="27" t="s">
        <v>5780</v>
      </c>
      <c r="E5646" s="27" t="s">
        <v>22</v>
      </c>
      <c r="F5646" s="27" t="s">
        <v>23</v>
      </c>
      <c r="G5646" s="27"/>
      <c r="H5646" s="27" t="s">
        <v>24</v>
      </c>
      <c r="I5646" s="28">
        <v>421918100</v>
      </c>
      <c r="J5646" s="28">
        <v>0</v>
      </c>
      <c r="K5646" s="28">
        <v>421918100</v>
      </c>
      <c r="L5646" s="29">
        <v>2.6</v>
      </c>
      <c r="M5646" s="29">
        <f>IFERROR(_xlfn.XLOOKUP($B5646,'Ownership Metrics'!$A:$A,'Ownership Metrics'!$B:$B),"")</f>
        <v>4.8600000000000003</v>
      </c>
      <c r="N5646" s="28">
        <f>IFERROR(_xlfn.XLOOKUP($B5646,'Ownership Metrics'!$A:$A,'Ownership Metrics'!$C:$C),"")</f>
        <v>6489</v>
      </c>
      <c r="O5646" s="29">
        <f>IFERROR(_xlfn.XLOOKUP($B5646,'Ownership Metrics'!$A:$A,'Ownership Metrics'!$D:$D),"")</f>
        <v>80.3</v>
      </c>
      <c r="P5646" s="29">
        <f>IFERROR(_xlfn.XLOOKUP($B5646,'Ownership Metrics'!$A:$A,'Ownership Metrics'!$E:$E),"")</f>
        <v>86.96</v>
      </c>
      <c r="Q5646" s="30">
        <f>IFERROR(_xlfn.XLOOKUP($B5646,'Ownership Metrics'!$A:$A,'Ownership Metrics'!$F:$F),"")</f>
        <v>7</v>
      </c>
      <c r="R5646" s="30">
        <f>IFERROR(_xlfn.XLOOKUP($B5646,'Ownership Metrics'!$A:$A,'Ownership Metrics'!$G:$G),"")</f>
        <v>73</v>
      </c>
      <c r="S5646" s="27" t="str">
        <f>IFERROR(_xlfn.XLOOKUP($B5646,'Ownership Metrics'!$A:$A,'Ownership Metrics'!$H:$H),"")</f>
        <v>Mayoritas</v>
      </c>
      <c r="T5646" s="27" t="str">
        <f>IFERROR(_xlfn.XLOOKUP($B5646,'Ownership Metrics'!$A:$A,'Ownership Metrics'!$I:$I),"")</f>
        <v>Tinggi</v>
      </c>
      <c r="U5646" s="27">
        <f>IF(COUNTIFS($B$2:$B5646,$B5646,$D$2:$D5646,$D5646)=1,1,0)</f>
        <v>1</v>
      </c>
      <c r="V5646" s="27">
        <f t="shared" si="265"/>
        <v>2.6</v>
      </c>
      <c r="W5646" s="27">
        <f t="shared" si="266"/>
        <v>3</v>
      </c>
      <c r="X5646" s="27">
        <f t="shared" si="264"/>
        <v>2.5999994354</v>
      </c>
    </row>
    <row r="5647" spans="1:24" x14ac:dyDescent="0.25">
      <c r="A5647" s="26">
        <v>46265</v>
      </c>
      <c r="B5647" s="27" t="s">
        <v>10899</v>
      </c>
      <c r="C5647" s="27" t="s">
        <v>5779</v>
      </c>
      <c r="D5647" s="27" t="s">
        <v>5781</v>
      </c>
      <c r="E5647" s="27" t="s">
        <v>22</v>
      </c>
      <c r="F5647" s="27" t="s">
        <v>23</v>
      </c>
      <c r="G5647" s="27"/>
      <c r="H5647" s="27" t="s">
        <v>24</v>
      </c>
      <c r="I5647" s="28">
        <v>657860000</v>
      </c>
      <c r="J5647" s="28">
        <v>0</v>
      </c>
      <c r="K5647" s="28">
        <v>657860000</v>
      </c>
      <c r="L5647" s="29">
        <v>4.0599999999999996</v>
      </c>
      <c r="M5647" s="29">
        <f>IFERROR(_xlfn.XLOOKUP($B5647,'Ownership Metrics'!$A:$A,'Ownership Metrics'!$B:$B),"")</f>
        <v>4.8600000000000003</v>
      </c>
      <c r="N5647" s="28">
        <f>IFERROR(_xlfn.XLOOKUP($B5647,'Ownership Metrics'!$A:$A,'Ownership Metrics'!$C:$C),"")</f>
        <v>6489</v>
      </c>
      <c r="O5647" s="29">
        <f>IFERROR(_xlfn.XLOOKUP($B5647,'Ownership Metrics'!$A:$A,'Ownership Metrics'!$D:$D),"")</f>
        <v>80.3</v>
      </c>
      <c r="P5647" s="29">
        <f>IFERROR(_xlfn.XLOOKUP($B5647,'Ownership Metrics'!$A:$A,'Ownership Metrics'!$E:$E),"")</f>
        <v>86.96</v>
      </c>
      <c r="Q5647" s="30">
        <f>IFERROR(_xlfn.XLOOKUP($B5647,'Ownership Metrics'!$A:$A,'Ownership Metrics'!$F:$F),"")</f>
        <v>7</v>
      </c>
      <c r="R5647" s="30">
        <f>IFERROR(_xlfn.XLOOKUP($B5647,'Ownership Metrics'!$A:$A,'Ownership Metrics'!$G:$G),"")</f>
        <v>73</v>
      </c>
      <c r="S5647" s="27" t="str">
        <f>IFERROR(_xlfn.XLOOKUP($B5647,'Ownership Metrics'!$A:$A,'Ownership Metrics'!$H:$H),"")</f>
        <v>Mayoritas</v>
      </c>
      <c r="T5647" s="27" t="str">
        <f>IFERROR(_xlfn.XLOOKUP($B5647,'Ownership Metrics'!$A:$A,'Ownership Metrics'!$I:$I),"")</f>
        <v>Tinggi</v>
      </c>
      <c r="U5647" s="27">
        <f>IF(COUNTIFS($B$2:$B5647,$B5647,$D$2:$D5647,$D5647)=1,1,0)</f>
        <v>1</v>
      </c>
      <c r="V5647" s="27">
        <f t="shared" si="265"/>
        <v>4.0599999999999996</v>
      </c>
      <c r="W5647" s="27">
        <f t="shared" si="266"/>
        <v>2</v>
      </c>
      <c r="X5647" s="27">
        <f t="shared" si="264"/>
        <v>4.0599994353</v>
      </c>
    </row>
    <row r="5648" spans="1:24" x14ac:dyDescent="0.25">
      <c r="A5648" s="26">
        <v>46265</v>
      </c>
      <c r="B5648" s="27" t="s">
        <v>10899</v>
      </c>
      <c r="C5648" s="27" t="s">
        <v>5779</v>
      </c>
      <c r="D5648" s="27" t="s">
        <v>1907</v>
      </c>
      <c r="E5648" s="27" t="s">
        <v>22</v>
      </c>
      <c r="F5648" s="27" t="s">
        <v>23</v>
      </c>
      <c r="G5648" s="27"/>
      <c r="H5648" s="27" t="s">
        <v>24</v>
      </c>
      <c r="I5648" s="28">
        <v>508084000</v>
      </c>
      <c r="J5648" s="28">
        <v>12498585200</v>
      </c>
      <c r="K5648" s="28">
        <v>13006669200</v>
      </c>
      <c r="L5648" s="29">
        <v>80.3</v>
      </c>
      <c r="M5648" s="29">
        <f>IFERROR(_xlfn.XLOOKUP($B5648,'Ownership Metrics'!$A:$A,'Ownership Metrics'!$B:$B),"")</f>
        <v>4.8600000000000003</v>
      </c>
      <c r="N5648" s="28">
        <f>IFERROR(_xlfn.XLOOKUP($B5648,'Ownership Metrics'!$A:$A,'Ownership Metrics'!$C:$C),"")</f>
        <v>6489</v>
      </c>
      <c r="O5648" s="29">
        <f>IFERROR(_xlfn.XLOOKUP($B5648,'Ownership Metrics'!$A:$A,'Ownership Metrics'!$D:$D),"")</f>
        <v>80.3</v>
      </c>
      <c r="P5648" s="29">
        <f>IFERROR(_xlfn.XLOOKUP($B5648,'Ownership Metrics'!$A:$A,'Ownership Metrics'!$E:$E),"")</f>
        <v>86.96</v>
      </c>
      <c r="Q5648" s="30">
        <f>IFERROR(_xlfn.XLOOKUP($B5648,'Ownership Metrics'!$A:$A,'Ownership Metrics'!$F:$F),"")</f>
        <v>7</v>
      </c>
      <c r="R5648" s="30">
        <f>IFERROR(_xlfn.XLOOKUP($B5648,'Ownership Metrics'!$A:$A,'Ownership Metrics'!$G:$G),"")</f>
        <v>73</v>
      </c>
      <c r="S5648" s="27" t="str">
        <f>IFERROR(_xlfn.XLOOKUP($B5648,'Ownership Metrics'!$A:$A,'Ownership Metrics'!$H:$H),"")</f>
        <v>Mayoritas</v>
      </c>
      <c r="T5648" s="27" t="str">
        <f>IFERROR(_xlfn.XLOOKUP($B5648,'Ownership Metrics'!$A:$A,'Ownership Metrics'!$I:$I),"")</f>
        <v>Tinggi</v>
      </c>
      <c r="U5648" s="27">
        <f>IF(COUNTIFS($B$2:$B5648,$B5648,$D$2:$D5648,$D5648)=1,1,0)</f>
        <v>1</v>
      </c>
      <c r="V5648" s="27">
        <f t="shared" si="265"/>
        <v>80.3</v>
      </c>
      <c r="W5648" s="27">
        <f t="shared" si="266"/>
        <v>1</v>
      </c>
      <c r="X5648" s="27">
        <f t="shared" si="264"/>
        <v>80.299999435199993</v>
      </c>
    </row>
    <row r="5649" spans="1:24" x14ac:dyDescent="0.25">
      <c r="A5649" s="26">
        <v>46265</v>
      </c>
      <c r="B5649" s="27" t="s">
        <v>10899</v>
      </c>
      <c r="C5649" s="27" t="s">
        <v>5779</v>
      </c>
      <c r="D5649" s="27" t="s">
        <v>5782</v>
      </c>
      <c r="E5649" s="27" t="s">
        <v>22</v>
      </c>
      <c r="F5649" s="27" t="s">
        <v>23</v>
      </c>
      <c r="G5649" s="27"/>
      <c r="H5649" s="27" t="s">
        <v>24</v>
      </c>
      <c r="I5649" s="28">
        <v>215000000</v>
      </c>
      <c r="J5649" s="28">
        <v>0</v>
      </c>
      <c r="K5649" s="28">
        <v>215000000</v>
      </c>
      <c r="L5649" s="29">
        <v>1.33</v>
      </c>
      <c r="M5649" s="29">
        <f>IFERROR(_xlfn.XLOOKUP($B5649,'Ownership Metrics'!$A:$A,'Ownership Metrics'!$B:$B),"")</f>
        <v>4.8600000000000003</v>
      </c>
      <c r="N5649" s="28">
        <f>IFERROR(_xlfn.XLOOKUP($B5649,'Ownership Metrics'!$A:$A,'Ownership Metrics'!$C:$C),"")</f>
        <v>6489</v>
      </c>
      <c r="O5649" s="29">
        <f>IFERROR(_xlfn.XLOOKUP($B5649,'Ownership Metrics'!$A:$A,'Ownership Metrics'!$D:$D),"")</f>
        <v>80.3</v>
      </c>
      <c r="P5649" s="29">
        <f>IFERROR(_xlfn.XLOOKUP($B5649,'Ownership Metrics'!$A:$A,'Ownership Metrics'!$E:$E),"")</f>
        <v>86.96</v>
      </c>
      <c r="Q5649" s="30">
        <f>IFERROR(_xlfn.XLOOKUP($B5649,'Ownership Metrics'!$A:$A,'Ownership Metrics'!$F:$F),"")</f>
        <v>7</v>
      </c>
      <c r="R5649" s="30">
        <f>IFERROR(_xlfn.XLOOKUP($B5649,'Ownership Metrics'!$A:$A,'Ownership Metrics'!$G:$G),"")</f>
        <v>73</v>
      </c>
      <c r="S5649" s="27" t="str">
        <f>IFERROR(_xlfn.XLOOKUP($B5649,'Ownership Metrics'!$A:$A,'Ownership Metrics'!$H:$H),"")</f>
        <v>Mayoritas</v>
      </c>
      <c r="T5649" s="27" t="str">
        <f>IFERROR(_xlfn.XLOOKUP($B5649,'Ownership Metrics'!$A:$A,'Ownership Metrics'!$I:$I),"")</f>
        <v>Tinggi</v>
      </c>
      <c r="U5649" s="27">
        <f>IF(COUNTIFS($B$2:$B5649,$B5649,$D$2:$D5649,$D5649)=1,1,0)</f>
        <v>1</v>
      </c>
      <c r="V5649" s="27">
        <f t="shared" si="265"/>
        <v>1.33</v>
      </c>
      <c r="W5649" s="27">
        <f t="shared" si="266"/>
        <v>7</v>
      </c>
      <c r="X5649" s="27">
        <f t="shared" si="264"/>
        <v>1.3299994351</v>
      </c>
    </row>
    <row r="5650" spans="1:24" x14ac:dyDescent="0.25">
      <c r="A5650" s="26">
        <v>46265</v>
      </c>
      <c r="B5650" s="27" t="s">
        <v>10899</v>
      </c>
      <c r="C5650" s="27" t="s">
        <v>5779</v>
      </c>
      <c r="D5650" s="27" t="s">
        <v>5783</v>
      </c>
      <c r="E5650" s="27" t="s">
        <v>22</v>
      </c>
      <c r="F5650" s="27" t="s">
        <v>23</v>
      </c>
      <c r="G5650" s="27"/>
      <c r="H5650" s="27" t="s">
        <v>24</v>
      </c>
      <c r="I5650" s="28">
        <v>340595200</v>
      </c>
      <c r="J5650" s="28">
        <v>0</v>
      </c>
      <c r="K5650" s="28">
        <v>340595200</v>
      </c>
      <c r="L5650" s="29">
        <v>2.1</v>
      </c>
      <c r="M5650" s="29">
        <f>IFERROR(_xlfn.XLOOKUP($B5650,'Ownership Metrics'!$A:$A,'Ownership Metrics'!$B:$B),"")</f>
        <v>4.8600000000000003</v>
      </c>
      <c r="N5650" s="28">
        <f>IFERROR(_xlfn.XLOOKUP($B5650,'Ownership Metrics'!$A:$A,'Ownership Metrics'!$C:$C),"")</f>
        <v>6489</v>
      </c>
      <c r="O5650" s="29">
        <f>IFERROR(_xlfn.XLOOKUP($B5650,'Ownership Metrics'!$A:$A,'Ownership Metrics'!$D:$D),"")</f>
        <v>80.3</v>
      </c>
      <c r="P5650" s="29">
        <f>IFERROR(_xlfn.XLOOKUP($B5650,'Ownership Metrics'!$A:$A,'Ownership Metrics'!$E:$E),"")</f>
        <v>86.96</v>
      </c>
      <c r="Q5650" s="30">
        <f>IFERROR(_xlfn.XLOOKUP($B5650,'Ownership Metrics'!$A:$A,'Ownership Metrics'!$F:$F),"")</f>
        <v>7</v>
      </c>
      <c r="R5650" s="30">
        <f>IFERROR(_xlfn.XLOOKUP($B5650,'Ownership Metrics'!$A:$A,'Ownership Metrics'!$G:$G),"")</f>
        <v>73</v>
      </c>
      <c r="S5650" s="27" t="str">
        <f>IFERROR(_xlfn.XLOOKUP($B5650,'Ownership Metrics'!$A:$A,'Ownership Metrics'!$H:$H),"")</f>
        <v>Mayoritas</v>
      </c>
      <c r="T5650" s="27" t="str">
        <f>IFERROR(_xlfn.XLOOKUP($B5650,'Ownership Metrics'!$A:$A,'Ownership Metrics'!$I:$I),"")</f>
        <v>Tinggi</v>
      </c>
      <c r="U5650" s="27">
        <f>IF(COUNTIFS($B$2:$B5650,$B5650,$D$2:$D5650,$D5650)=1,1,0)</f>
        <v>1</v>
      </c>
      <c r="V5650" s="27">
        <f t="shared" si="265"/>
        <v>2.1</v>
      </c>
      <c r="W5650" s="27">
        <f t="shared" si="266"/>
        <v>6</v>
      </c>
      <c r="X5650" s="27">
        <f t="shared" si="264"/>
        <v>2.099999435</v>
      </c>
    </row>
    <row r="5651" spans="1:24" x14ac:dyDescent="0.25">
      <c r="A5651" s="26">
        <v>46265</v>
      </c>
      <c r="B5651" s="27" t="s">
        <v>10899</v>
      </c>
      <c r="C5651" s="27" t="s">
        <v>5779</v>
      </c>
      <c r="D5651" s="27" t="s">
        <v>147</v>
      </c>
      <c r="E5651" s="27" t="s">
        <v>67</v>
      </c>
      <c r="F5651" s="27" t="s">
        <v>32</v>
      </c>
      <c r="G5651" s="27"/>
      <c r="H5651" s="27" t="s">
        <v>64</v>
      </c>
      <c r="I5651" s="28">
        <v>382650000</v>
      </c>
      <c r="J5651" s="28">
        <v>0</v>
      </c>
      <c r="K5651" s="28">
        <v>382650000</v>
      </c>
      <c r="L5651" s="29">
        <v>2.36</v>
      </c>
      <c r="M5651" s="29">
        <f>IFERROR(_xlfn.XLOOKUP($B5651,'Ownership Metrics'!$A:$A,'Ownership Metrics'!$B:$B),"")</f>
        <v>4.8600000000000003</v>
      </c>
      <c r="N5651" s="28">
        <f>IFERROR(_xlfn.XLOOKUP($B5651,'Ownership Metrics'!$A:$A,'Ownership Metrics'!$C:$C),"")</f>
        <v>6489</v>
      </c>
      <c r="O5651" s="29">
        <f>IFERROR(_xlfn.XLOOKUP($B5651,'Ownership Metrics'!$A:$A,'Ownership Metrics'!$D:$D),"")</f>
        <v>80.3</v>
      </c>
      <c r="P5651" s="29">
        <f>IFERROR(_xlfn.XLOOKUP($B5651,'Ownership Metrics'!$A:$A,'Ownership Metrics'!$E:$E),"")</f>
        <v>86.96</v>
      </c>
      <c r="Q5651" s="30">
        <f>IFERROR(_xlfn.XLOOKUP($B5651,'Ownership Metrics'!$A:$A,'Ownership Metrics'!$F:$F),"")</f>
        <v>7</v>
      </c>
      <c r="R5651" s="30">
        <f>IFERROR(_xlfn.XLOOKUP($B5651,'Ownership Metrics'!$A:$A,'Ownership Metrics'!$G:$G),"")</f>
        <v>73</v>
      </c>
      <c r="S5651" s="27" t="str">
        <f>IFERROR(_xlfn.XLOOKUP($B5651,'Ownership Metrics'!$A:$A,'Ownership Metrics'!$H:$H),"")</f>
        <v>Mayoritas</v>
      </c>
      <c r="T5651" s="27" t="str">
        <f>IFERROR(_xlfn.XLOOKUP($B5651,'Ownership Metrics'!$A:$A,'Ownership Metrics'!$I:$I),"")</f>
        <v>Tinggi</v>
      </c>
      <c r="U5651" s="27">
        <f>IF(COUNTIFS($B$2:$B5651,$B5651,$D$2:$D5651,$D5651)=1,1,0)</f>
        <v>1</v>
      </c>
      <c r="V5651" s="27">
        <f t="shared" si="265"/>
        <v>2.36</v>
      </c>
      <c r="W5651" s="27">
        <f t="shared" si="266"/>
        <v>5</v>
      </c>
      <c r="X5651" s="27">
        <f t="shared" si="264"/>
        <v>2.3599994348999997</v>
      </c>
    </row>
    <row r="5652" spans="1:24" x14ac:dyDescent="0.25">
      <c r="A5652" s="26">
        <v>46265</v>
      </c>
      <c r="B5652" s="27" t="s">
        <v>10900</v>
      </c>
      <c r="C5652" s="27" t="s">
        <v>5785</v>
      </c>
      <c r="D5652" s="27" t="s">
        <v>5060</v>
      </c>
      <c r="E5652" s="27" t="s">
        <v>22</v>
      </c>
      <c r="F5652" s="27" t="s">
        <v>23</v>
      </c>
      <c r="G5652" s="27"/>
      <c r="H5652" s="27" t="s">
        <v>24</v>
      </c>
      <c r="I5652" s="28">
        <v>112000000</v>
      </c>
      <c r="J5652" s="28">
        <v>0</v>
      </c>
      <c r="K5652" s="28">
        <v>112000000</v>
      </c>
      <c r="L5652" s="29">
        <v>3.58</v>
      </c>
      <c r="M5652" s="29">
        <f>IFERROR(_xlfn.XLOOKUP($B5652,'Ownership Metrics'!$A:$A,'Ownership Metrics'!$B:$B),"")</f>
        <v>5.45</v>
      </c>
      <c r="N5652" s="28">
        <f>IFERROR(_xlfn.XLOOKUP($B5652,'Ownership Metrics'!$A:$A,'Ownership Metrics'!$C:$C),"")</f>
        <v>6092</v>
      </c>
      <c r="O5652" s="29">
        <f>IFERROR(_xlfn.XLOOKUP($B5652,'Ownership Metrics'!$A:$A,'Ownership Metrics'!$D:$D),"")</f>
        <v>77.599999999999994</v>
      </c>
      <c r="P5652" s="29">
        <f>IFERROR(_xlfn.XLOOKUP($B5652,'Ownership Metrics'!$A:$A,'Ownership Metrics'!$E:$E),"")</f>
        <v>87.54</v>
      </c>
      <c r="Q5652" s="30">
        <f>IFERROR(_xlfn.XLOOKUP($B5652,'Ownership Metrics'!$A:$A,'Ownership Metrics'!$F:$F),"")</f>
        <v>6</v>
      </c>
      <c r="R5652" s="30">
        <f>IFERROR(_xlfn.XLOOKUP($B5652,'Ownership Metrics'!$A:$A,'Ownership Metrics'!$G:$G),"")</f>
        <v>73</v>
      </c>
      <c r="S5652" s="27" t="str">
        <f>IFERROR(_xlfn.XLOOKUP($B5652,'Ownership Metrics'!$A:$A,'Ownership Metrics'!$H:$H),"")</f>
        <v>Mayoritas</v>
      </c>
      <c r="T5652" s="27" t="str">
        <f>IFERROR(_xlfn.XLOOKUP($B5652,'Ownership Metrics'!$A:$A,'Ownership Metrics'!$I:$I),"")</f>
        <v>Tinggi</v>
      </c>
      <c r="U5652" s="27">
        <f>IF(COUNTIFS($B$2:$B5652,$B5652,$D$2:$D5652,$D5652)=1,1,0)</f>
        <v>1</v>
      </c>
      <c r="V5652" s="27">
        <f t="shared" si="265"/>
        <v>3.58</v>
      </c>
      <c r="W5652" s="27">
        <f t="shared" si="266"/>
        <v>3</v>
      </c>
      <c r="X5652" s="27">
        <f t="shared" si="264"/>
        <v>3.5799994347999999</v>
      </c>
    </row>
    <row r="5653" spans="1:24" x14ac:dyDescent="0.25">
      <c r="A5653" s="26">
        <v>46265</v>
      </c>
      <c r="B5653" s="27" t="s">
        <v>10900</v>
      </c>
      <c r="C5653" s="27" t="s">
        <v>5785</v>
      </c>
      <c r="D5653" s="27" t="s">
        <v>5786</v>
      </c>
      <c r="E5653" s="27" t="s">
        <v>22</v>
      </c>
      <c r="F5653" s="27" t="s">
        <v>23</v>
      </c>
      <c r="G5653" s="27"/>
      <c r="H5653" s="27" t="s">
        <v>24</v>
      </c>
      <c r="I5653" s="28">
        <v>84072900</v>
      </c>
      <c r="J5653" s="28">
        <v>0</v>
      </c>
      <c r="K5653" s="28">
        <v>84072900</v>
      </c>
      <c r="L5653" s="29">
        <v>2.69</v>
      </c>
      <c r="M5653" s="29">
        <f>IFERROR(_xlfn.XLOOKUP($B5653,'Ownership Metrics'!$A:$A,'Ownership Metrics'!$B:$B),"")</f>
        <v>5.45</v>
      </c>
      <c r="N5653" s="28">
        <f>IFERROR(_xlfn.XLOOKUP($B5653,'Ownership Metrics'!$A:$A,'Ownership Metrics'!$C:$C),"")</f>
        <v>6092</v>
      </c>
      <c r="O5653" s="29">
        <f>IFERROR(_xlfn.XLOOKUP($B5653,'Ownership Metrics'!$A:$A,'Ownership Metrics'!$D:$D),"")</f>
        <v>77.599999999999994</v>
      </c>
      <c r="P5653" s="29">
        <f>IFERROR(_xlfn.XLOOKUP($B5653,'Ownership Metrics'!$A:$A,'Ownership Metrics'!$E:$E),"")</f>
        <v>87.54</v>
      </c>
      <c r="Q5653" s="30">
        <f>IFERROR(_xlfn.XLOOKUP($B5653,'Ownership Metrics'!$A:$A,'Ownership Metrics'!$F:$F),"")</f>
        <v>6</v>
      </c>
      <c r="R5653" s="30">
        <f>IFERROR(_xlfn.XLOOKUP($B5653,'Ownership Metrics'!$A:$A,'Ownership Metrics'!$G:$G),"")</f>
        <v>73</v>
      </c>
      <c r="S5653" s="27" t="str">
        <f>IFERROR(_xlfn.XLOOKUP($B5653,'Ownership Metrics'!$A:$A,'Ownership Metrics'!$H:$H),"")</f>
        <v>Mayoritas</v>
      </c>
      <c r="T5653" s="27" t="str">
        <f>IFERROR(_xlfn.XLOOKUP($B5653,'Ownership Metrics'!$A:$A,'Ownership Metrics'!$I:$I),"")</f>
        <v>Tinggi</v>
      </c>
      <c r="U5653" s="27">
        <f>IF(COUNTIFS($B$2:$B5653,$B5653,$D$2:$D5653,$D5653)=1,1,0)</f>
        <v>1</v>
      </c>
      <c r="V5653" s="27">
        <f t="shared" si="265"/>
        <v>2.69</v>
      </c>
      <c r="W5653" s="27">
        <f t="shared" si="266"/>
        <v>4</v>
      </c>
      <c r="X5653" s="27">
        <f t="shared" si="264"/>
        <v>2.6899994346999998</v>
      </c>
    </row>
    <row r="5654" spans="1:24" x14ac:dyDescent="0.25">
      <c r="A5654" s="26">
        <v>46265</v>
      </c>
      <c r="B5654" s="27" t="s">
        <v>10900</v>
      </c>
      <c r="C5654" s="27" t="s">
        <v>5785</v>
      </c>
      <c r="D5654" s="27" t="s">
        <v>5787</v>
      </c>
      <c r="E5654" s="27" t="s">
        <v>22</v>
      </c>
      <c r="F5654" s="27" t="s">
        <v>23</v>
      </c>
      <c r="G5654" s="27"/>
      <c r="H5654" s="27" t="s">
        <v>24</v>
      </c>
      <c r="I5654" s="28">
        <v>62474600</v>
      </c>
      <c r="J5654" s="28">
        <v>0</v>
      </c>
      <c r="K5654" s="28">
        <v>62474600</v>
      </c>
      <c r="L5654" s="29">
        <v>2</v>
      </c>
      <c r="M5654" s="29">
        <f>IFERROR(_xlfn.XLOOKUP($B5654,'Ownership Metrics'!$A:$A,'Ownership Metrics'!$B:$B),"")</f>
        <v>5.45</v>
      </c>
      <c r="N5654" s="28">
        <f>IFERROR(_xlfn.XLOOKUP($B5654,'Ownership Metrics'!$A:$A,'Ownership Metrics'!$C:$C),"")</f>
        <v>6092</v>
      </c>
      <c r="O5654" s="29">
        <f>IFERROR(_xlfn.XLOOKUP($B5654,'Ownership Metrics'!$A:$A,'Ownership Metrics'!$D:$D),"")</f>
        <v>77.599999999999994</v>
      </c>
      <c r="P5654" s="29">
        <f>IFERROR(_xlfn.XLOOKUP($B5654,'Ownership Metrics'!$A:$A,'Ownership Metrics'!$E:$E),"")</f>
        <v>87.54</v>
      </c>
      <c r="Q5654" s="30">
        <f>IFERROR(_xlfn.XLOOKUP($B5654,'Ownership Metrics'!$A:$A,'Ownership Metrics'!$F:$F),"")</f>
        <v>6</v>
      </c>
      <c r="R5654" s="30">
        <f>IFERROR(_xlfn.XLOOKUP($B5654,'Ownership Metrics'!$A:$A,'Ownership Metrics'!$G:$G),"")</f>
        <v>73</v>
      </c>
      <c r="S5654" s="27" t="str">
        <f>IFERROR(_xlfn.XLOOKUP($B5654,'Ownership Metrics'!$A:$A,'Ownership Metrics'!$H:$H),"")</f>
        <v>Mayoritas</v>
      </c>
      <c r="T5654" s="27" t="str">
        <f>IFERROR(_xlfn.XLOOKUP($B5654,'Ownership Metrics'!$A:$A,'Ownership Metrics'!$I:$I),"")</f>
        <v>Tinggi</v>
      </c>
      <c r="U5654" s="27">
        <f>IF(COUNTIFS($B$2:$B5654,$B5654,$D$2:$D5654,$D5654)=1,1,0)</f>
        <v>1</v>
      </c>
      <c r="V5654" s="27">
        <f t="shared" si="265"/>
        <v>2</v>
      </c>
      <c r="W5654" s="27">
        <f t="shared" si="266"/>
        <v>6</v>
      </c>
      <c r="X5654" s="27">
        <f t="shared" si="264"/>
        <v>1.9999994346000001</v>
      </c>
    </row>
    <row r="5655" spans="1:24" x14ac:dyDescent="0.25">
      <c r="A5655" s="26">
        <v>46265</v>
      </c>
      <c r="B5655" s="27" t="s">
        <v>10900</v>
      </c>
      <c r="C5655" s="27" t="s">
        <v>5785</v>
      </c>
      <c r="D5655" s="27" t="s">
        <v>5788</v>
      </c>
      <c r="E5655" s="27" t="s">
        <v>22</v>
      </c>
      <c r="F5655" s="27" t="s">
        <v>23</v>
      </c>
      <c r="G5655" s="27"/>
      <c r="H5655" s="27" t="s">
        <v>24</v>
      </c>
      <c r="I5655" s="28">
        <v>2425000000</v>
      </c>
      <c r="J5655" s="28">
        <v>0</v>
      </c>
      <c r="K5655" s="28">
        <v>2425000000</v>
      </c>
      <c r="L5655" s="29">
        <v>77.599999999999994</v>
      </c>
      <c r="M5655" s="29">
        <f>IFERROR(_xlfn.XLOOKUP($B5655,'Ownership Metrics'!$A:$A,'Ownership Metrics'!$B:$B),"")</f>
        <v>5.45</v>
      </c>
      <c r="N5655" s="28">
        <f>IFERROR(_xlfn.XLOOKUP($B5655,'Ownership Metrics'!$A:$A,'Ownership Metrics'!$C:$C),"")</f>
        <v>6092</v>
      </c>
      <c r="O5655" s="29">
        <f>IFERROR(_xlfn.XLOOKUP($B5655,'Ownership Metrics'!$A:$A,'Ownership Metrics'!$D:$D),"")</f>
        <v>77.599999999999994</v>
      </c>
      <c r="P5655" s="29">
        <f>IFERROR(_xlfn.XLOOKUP($B5655,'Ownership Metrics'!$A:$A,'Ownership Metrics'!$E:$E),"")</f>
        <v>87.54</v>
      </c>
      <c r="Q5655" s="30">
        <f>IFERROR(_xlfn.XLOOKUP($B5655,'Ownership Metrics'!$A:$A,'Ownership Metrics'!$F:$F),"")</f>
        <v>6</v>
      </c>
      <c r="R5655" s="30">
        <f>IFERROR(_xlfn.XLOOKUP($B5655,'Ownership Metrics'!$A:$A,'Ownership Metrics'!$G:$G),"")</f>
        <v>73</v>
      </c>
      <c r="S5655" s="27" t="str">
        <f>IFERROR(_xlfn.XLOOKUP($B5655,'Ownership Metrics'!$A:$A,'Ownership Metrics'!$H:$H),"")</f>
        <v>Mayoritas</v>
      </c>
      <c r="T5655" s="27" t="str">
        <f>IFERROR(_xlfn.XLOOKUP($B5655,'Ownership Metrics'!$A:$A,'Ownership Metrics'!$I:$I),"")</f>
        <v>Tinggi</v>
      </c>
      <c r="U5655" s="27">
        <f>IF(COUNTIFS($B$2:$B5655,$B5655,$D$2:$D5655,$D5655)=1,1,0)</f>
        <v>1</v>
      </c>
      <c r="V5655" s="27">
        <f t="shared" si="265"/>
        <v>77.599999999999994</v>
      </c>
      <c r="W5655" s="27">
        <f t="shared" si="266"/>
        <v>1</v>
      </c>
      <c r="X5655" s="27">
        <f t="shared" si="264"/>
        <v>77.599999434499992</v>
      </c>
    </row>
    <row r="5656" spans="1:24" x14ac:dyDescent="0.25">
      <c r="A5656" s="26">
        <v>46265</v>
      </c>
      <c r="B5656" s="27" t="s">
        <v>10900</v>
      </c>
      <c r="C5656" s="27" t="s">
        <v>5785</v>
      </c>
      <c r="D5656" s="27" t="s">
        <v>5789</v>
      </c>
      <c r="E5656" s="27" t="s">
        <v>35</v>
      </c>
      <c r="F5656" s="27" t="s">
        <v>23</v>
      </c>
      <c r="G5656" s="27" t="s">
        <v>36</v>
      </c>
      <c r="H5656" s="27" t="s">
        <v>24</v>
      </c>
      <c r="I5656" s="28">
        <v>72500000</v>
      </c>
      <c r="J5656" s="28">
        <v>0</v>
      </c>
      <c r="K5656" s="28">
        <v>72500000</v>
      </c>
      <c r="L5656" s="29">
        <v>2.3199999999999998</v>
      </c>
      <c r="M5656" s="29">
        <f>IFERROR(_xlfn.XLOOKUP($B5656,'Ownership Metrics'!$A:$A,'Ownership Metrics'!$B:$B),"")</f>
        <v>5.45</v>
      </c>
      <c r="N5656" s="28">
        <f>IFERROR(_xlfn.XLOOKUP($B5656,'Ownership Metrics'!$A:$A,'Ownership Metrics'!$C:$C),"")</f>
        <v>6092</v>
      </c>
      <c r="O5656" s="29">
        <f>IFERROR(_xlfn.XLOOKUP($B5656,'Ownership Metrics'!$A:$A,'Ownership Metrics'!$D:$D),"")</f>
        <v>77.599999999999994</v>
      </c>
      <c r="P5656" s="29">
        <f>IFERROR(_xlfn.XLOOKUP($B5656,'Ownership Metrics'!$A:$A,'Ownership Metrics'!$E:$E),"")</f>
        <v>87.54</v>
      </c>
      <c r="Q5656" s="30">
        <f>IFERROR(_xlfn.XLOOKUP($B5656,'Ownership Metrics'!$A:$A,'Ownership Metrics'!$F:$F),"")</f>
        <v>6</v>
      </c>
      <c r="R5656" s="30">
        <f>IFERROR(_xlfn.XLOOKUP($B5656,'Ownership Metrics'!$A:$A,'Ownership Metrics'!$G:$G),"")</f>
        <v>73</v>
      </c>
      <c r="S5656" s="27" t="str">
        <f>IFERROR(_xlfn.XLOOKUP($B5656,'Ownership Metrics'!$A:$A,'Ownership Metrics'!$H:$H),"")</f>
        <v>Mayoritas</v>
      </c>
      <c r="T5656" s="27" t="str">
        <f>IFERROR(_xlfn.XLOOKUP($B5656,'Ownership Metrics'!$A:$A,'Ownership Metrics'!$I:$I),"")</f>
        <v>Tinggi</v>
      </c>
      <c r="U5656" s="27">
        <f>IF(COUNTIFS($B$2:$B5656,$B5656,$D$2:$D5656,$D5656)=1,1,0)</f>
        <v>1</v>
      </c>
      <c r="V5656" s="27">
        <f t="shared" si="265"/>
        <v>2.3199999999999998</v>
      </c>
      <c r="W5656" s="27">
        <f t="shared" si="266"/>
        <v>5</v>
      </c>
      <c r="X5656" s="27">
        <f t="shared" si="264"/>
        <v>2.3199994343999997</v>
      </c>
    </row>
    <row r="5657" spans="1:24" x14ac:dyDescent="0.25">
      <c r="A5657" s="26">
        <v>46265</v>
      </c>
      <c r="B5657" s="27" t="s">
        <v>10900</v>
      </c>
      <c r="C5657" s="27" t="s">
        <v>5785</v>
      </c>
      <c r="D5657" s="27" t="s">
        <v>1275</v>
      </c>
      <c r="E5657" s="27" t="s">
        <v>67</v>
      </c>
      <c r="F5657" s="27" t="s">
        <v>23</v>
      </c>
      <c r="G5657" s="27"/>
      <c r="H5657" s="27" t="s">
        <v>24</v>
      </c>
      <c r="I5657" s="28">
        <v>198644500</v>
      </c>
      <c r="J5657" s="28">
        <v>0</v>
      </c>
      <c r="K5657" s="28">
        <v>198644500</v>
      </c>
      <c r="L5657" s="29">
        <v>6.36</v>
      </c>
      <c r="M5657" s="29">
        <f>IFERROR(_xlfn.XLOOKUP($B5657,'Ownership Metrics'!$A:$A,'Ownership Metrics'!$B:$B),"")</f>
        <v>5.45</v>
      </c>
      <c r="N5657" s="28">
        <f>IFERROR(_xlfn.XLOOKUP($B5657,'Ownership Metrics'!$A:$A,'Ownership Metrics'!$C:$C),"")</f>
        <v>6092</v>
      </c>
      <c r="O5657" s="29">
        <f>IFERROR(_xlfn.XLOOKUP($B5657,'Ownership Metrics'!$A:$A,'Ownership Metrics'!$D:$D),"")</f>
        <v>77.599999999999994</v>
      </c>
      <c r="P5657" s="29">
        <f>IFERROR(_xlfn.XLOOKUP($B5657,'Ownership Metrics'!$A:$A,'Ownership Metrics'!$E:$E),"")</f>
        <v>87.54</v>
      </c>
      <c r="Q5657" s="30">
        <f>IFERROR(_xlfn.XLOOKUP($B5657,'Ownership Metrics'!$A:$A,'Ownership Metrics'!$F:$F),"")</f>
        <v>6</v>
      </c>
      <c r="R5657" s="30">
        <f>IFERROR(_xlfn.XLOOKUP($B5657,'Ownership Metrics'!$A:$A,'Ownership Metrics'!$G:$G),"")</f>
        <v>73</v>
      </c>
      <c r="S5657" s="27" t="str">
        <f>IFERROR(_xlfn.XLOOKUP($B5657,'Ownership Metrics'!$A:$A,'Ownership Metrics'!$H:$H),"")</f>
        <v>Mayoritas</v>
      </c>
      <c r="T5657" s="27" t="str">
        <f>IFERROR(_xlfn.XLOOKUP($B5657,'Ownership Metrics'!$A:$A,'Ownership Metrics'!$I:$I),"")</f>
        <v>Tinggi</v>
      </c>
      <c r="U5657" s="27">
        <f>IF(COUNTIFS($B$2:$B5657,$B5657,$D$2:$D5657,$D5657)=1,1,0)</f>
        <v>1</v>
      </c>
      <c r="V5657" s="27">
        <f t="shared" si="265"/>
        <v>6.36</v>
      </c>
      <c r="W5657" s="27">
        <f t="shared" si="266"/>
        <v>2</v>
      </c>
      <c r="X5657" s="27">
        <f t="shared" si="264"/>
        <v>6.3599994343000006</v>
      </c>
    </row>
    <row r="5658" spans="1:24" x14ac:dyDescent="0.25">
      <c r="A5658" s="26">
        <v>46265</v>
      </c>
      <c r="B5658" s="27" t="s">
        <v>10901</v>
      </c>
      <c r="C5658" s="27" t="s">
        <v>5791</v>
      </c>
      <c r="D5658" s="27" t="s">
        <v>5792</v>
      </c>
      <c r="E5658" s="27" t="s">
        <v>22</v>
      </c>
      <c r="F5658" s="27" t="s">
        <v>23</v>
      </c>
      <c r="G5658" s="27"/>
      <c r="H5658" s="27" t="s">
        <v>24</v>
      </c>
      <c r="I5658" s="28">
        <v>915706000</v>
      </c>
      <c r="J5658" s="28">
        <v>0</v>
      </c>
      <c r="K5658" s="28">
        <v>915706000</v>
      </c>
      <c r="L5658" s="29">
        <v>4.1900000000000004</v>
      </c>
      <c r="M5658" s="29">
        <f>IFERROR(_xlfn.XLOOKUP($B5658,'Ownership Metrics'!$A:$A,'Ownership Metrics'!$B:$B),"")</f>
        <v>19.440000000000001</v>
      </c>
      <c r="N5658" s="28">
        <f>IFERROR(_xlfn.XLOOKUP($B5658,'Ownership Metrics'!$A:$A,'Ownership Metrics'!$C:$C),"")</f>
        <v>3318</v>
      </c>
      <c r="O5658" s="29">
        <f>IFERROR(_xlfn.XLOOKUP($B5658,'Ownership Metrics'!$A:$A,'Ownership Metrics'!$D:$D),"")</f>
        <v>56.8</v>
      </c>
      <c r="P5658" s="29">
        <f>IFERROR(_xlfn.XLOOKUP($B5658,'Ownership Metrics'!$A:$A,'Ownership Metrics'!$E:$E),"")</f>
        <v>65.92</v>
      </c>
      <c r="Q5658" s="30">
        <f>IFERROR(_xlfn.XLOOKUP($B5658,'Ownership Metrics'!$A:$A,'Ownership Metrics'!$F:$F),"")</f>
        <v>8</v>
      </c>
      <c r="R5658" s="30">
        <f>IFERROR(_xlfn.XLOOKUP($B5658,'Ownership Metrics'!$A:$A,'Ownership Metrics'!$G:$G),"")</f>
        <v>51</v>
      </c>
      <c r="S5658" s="27" t="str">
        <f>IFERROR(_xlfn.XLOOKUP($B5658,'Ownership Metrics'!$A:$A,'Ownership Metrics'!$H:$H),"")</f>
        <v>Mayoritas</v>
      </c>
      <c r="T5658" s="27" t="str">
        <f>IFERROR(_xlfn.XLOOKUP($B5658,'Ownership Metrics'!$A:$A,'Ownership Metrics'!$I:$I),"")</f>
        <v>Sedang</v>
      </c>
      <c r="U5658" s="27">
        <f>IF(COUNTIFS($B$2:$B5658,$B5658,$D$2:$D5658,$D5658)=1,1,0)</f>
        <v>1</v>
      </c>
      <c r="V5658" s="27">
        <f t="shared" si="265"/>
        <v>4.1900000000000004</v>
      </c>
      <c r="W5658" s="27">
        <f t="shared" si="266"/>
        <v>5</v>
      </c>
      <c r="X5658" s="27">
        <f t="shared" si="264"/>
        <v>4.1899994342000006</v>
      </c>
    </row>
    <row r="5659" spans="1:24" x14ac:dyDescent="0.25">
      <c r="A5659" s="26">
        <v>46265</v>
      </c>
      <c r="B5659" s="27" t="s">
        <v>10901</v>
      </c>
      <c r="C5659" s="27" t="s">
        <v>5791</v>
      </c>
      <c r="D5659" s="27" t="s">
        <v>5793</v>
      </c>
      <c r="E5659" s="27" t="s">
        <v>22</v>
      </c>
      <c r="F5659" s="27" t="s">
        <v>23</v>
      </c>
      <c r="G5659" s="27"/>
      <c r="H5659" s="27" t="s">
        <v>24</v>
      </c>
      <c r="I5659" s="28">
        <v>971680000</v>
      </c>
      <c r="J5659" s="28">
        <v>0</v>
      </c>
      <c r="K5659" s="28">
        <v>971680000</v>
      </c>
      <c r="L5659" s="29">
        <v>4.4400000000000004</v>
      </c>
      <c r="M5659" s="29">
        <f>IFERROR(_xlfn.XLOOKUP($B5659,'Ownership Metrics'!$A:$A,'Ownership Metrics'!$B:$B),"")</f>
        <v>19.440000000000001</v>
      </c>
      <c r="N5659" s="28">
        <f>IFERROR(_xlfn.XLOOKUP($B5659,'Ownership Metrics'!$A:$A,'Ownership Metrics'!$C:$C),"")</f>
        <v>3318</v>
      </c>
      <c r="O5659" s="29">
        <f>IFERROR(_xlfn.XLOOKUP($B5659,'Ownership Metrics'!$A:$A,'Ownership Metrics'!$D:$D),"")</f>
        <v>56.8</v>
      </c>
      <c r="P5659" s="29">
        <f>IFERROR(_xlfn.XLOOKUP($B5659,'Ownership Metrics'!$A:$A,'Ownership Metrics'!$E:$E),"")</f>
        <v>65.92</v>
      </c>
      <c r="Q5659" s="30">
        <f>IFERROR(_xlfn.XLOOKUP($B5659,'Ownership Metrics'!$A:$A,'Ownership Metrics'!$F:$F),"")</f>
        <v>8</v>
      </c>
      <c r="R5659" s="30">
        <f>IFERROR(_xlfn.XLOOKUP($B5659,'Ownership Metrics'!$A:$A,'Ownership Metrics'!$G:$G),"")</f>
        <v>51</v>
      </c>
      <c r="S5659" s="27" t="str">
        <f>IFERROR(_xlfn.XLOOKUP($B5659,'Ownership Metrics'!$A:$A,'Ownership Metrics'!$H:$H),"")</f>
        <v>Mayoritas</v>
      </c>
      <c r="T5659" s="27" t="str">
        <f>IFERROR(_xlfn.XLOOKUP($B5659,'Ownership Metrics'!$A:$A,'Ownership Metrics'!$I:$I),"")</f>
        <v>Sedang</v>
      </c>
      <c r="U5659" s="27">
        <f>IF(COUNTIFS($B$2:$B5659,$B5659,$D$2:$D5659,$D5659)=1,1,0)</f>
        <v>1</v>
      </c>
      <c r="V5659" s="27">
        <f t="shared" si="265"/>
        <v>4.4400000000000004</v>
      </c>
      <c r="W5659" s="27">
        <f t="shared" si="266"/>
        <v>3</v>
      </c>
      <c r="X5659" s="27">
        <f t="shared" si="264"/>
        <v>4.4399994341000006</v>
      </c>
    </row>
    <row r="5660" spans="1:24" x14ac:dyDescent="0.25">
      <c r="A5660" s="26">
        <v>46265</v>
      </c>
      <c r="B5660" s="27" t="s">
        <v>10901</v>
      </c>
      <c r="C5660" s="27" t="s">
        <v>5791</v>
      </c>
      <c r="D5660" s="27" t="s">
        <v>5794</v>
      </c>
      <c r="E5660" s="27" t="s">
        <v>22</v>
      </c>
      <c r="F5660" s="27" t="s">
        <v>23</v>
      </c>
      <c r="G5660" s="27"/>
      <c r="H5660" s="27" t="s">
        <v>24</v>
      </c>
      <c r="I5660" s="28">
        <v>652143000</v>
      </c>
      <c r="J5660" s="28">
        <v>0</v>
      </c>
      <c r="K5660" s="28">
        <v>652143000</v>
      </c>
      <c r="L5660" s="29">
        <v>2.98</v>
      </c>
      <c r="M5660" s="29">
        <f>IFERROR(_xlfn.XLOOKUP($B5660,'Ownership Metrics'!$A:$A,'Ownership Metrics'!$B:$B),"")</f>
        <v>19.440000000000001</v>
      </c>
      <c r="N5660" s="28">
        <f>IFERROR(_xlfn.XLOOKUP($B5660,'Ownership Metrics'!$A:$A,'Ownership Metrics'!$C:$C),"")</f>
        <v>3318</v>
      </c>
      <c r="O5660" s="29">
        <f>IFERROR(_xlfn.XLOOKUP($B5660,'Ownership Metrics'!$A:$A,'Ownership Metrics'!$D:$D),"")</f>
        <v>56.8</v>
      </c>
      <c r="P5660" s="29">
        <f>IFERROR(_xlfn.XLOOKUP($B5660,'Ownership Metrics'!$A:$A,'Ownership Metrics'!$E:$E),"")</f>
        <v>65.92</v>
      </c>
      <c r="Q5660" s="30">
        <f>IFERROR(_xlfn.XLOOKUP($B5660,'Ownership Metrics'!$A:$A,'Ownership Metrics'!$F:$F),"")</f>
        <v>8</v>
      </c>
      <c r="R5660" s="30">
        <f>IFERROR(_xlfn.XLOOKUP($B5660,'Ownership Metrics'!$A:$A,'Ownership Metrics'!$G:$G),"")</f>
        <v>51</v>
      </c>
      <c r="S5660" s="27" t="str">
        <f>IFERROR(_xlfn.XLOOKUP($B5660,'Ownership Metrics'!$A:$A,'Ownership Metrics'!$H:$H),"")</f>
        <v>Mayoritas</v>
      </c>
      <c r="T5660" s="27" t="str">
        <f>IFERROR(_xlfn.XLOOKUP($B5660,'Ownership Metrics'!$A:$A,'Ownership Metrics'!$I:$I),"")</f>
        <v>Sedang</v>
      </c>
      <c r="U5660" s="27">
        <f>IF(COUNTIFS($B$2:$B5660,$B5660,$D$2:$D5660,$D5660)=1,1,0)</f>
        <v>1</v>
      </c>
      <c r="V5660" s="27">
        <f t="shared" si="265"/>
        <v>2.98</v>
      </c>
      <c r="W5660" s="27">
        <f t="shared" si="266"/>
        <v>6</v>
      </c>
      <c r="X5660" s="27">
        <f t="shared" si="264"/>
        <v>2.9799994339999998</v>
      </c>
    </row>
    <row r="5661" spans="1:24" x14ac:dyDescent="0.25">
      <c r="A5661" s="26">
        <v>46265</v>
      </c>
      <c r="B5661" s="27" t="s">
        <v>10901</v>
      </c>
      <c r="C5661" s="27" t="s">
        <v>5791</v>
      </c>
      <c r="D5661" s="27" t="s">
        <v>5795</v>
      </c>
      <c r="E5661" s="27" t="s">
        <v>22</v>
      </c>
      <c r="F5661" s="27" t="s">
        <v>23</v>
      </c>
      <c r="G5661" s="27"/>
      <c r="H5661" s="27" t="s">
        <v>24</v>
      </c>
      <c r="I5661" s="28">
        <v>1023238000</v>
      </c>
      <c r="J5661" s="28">
        <v>0</v>
      </c>
      <c r="K5661" s="28">
        <v>1023238000</v>
      </c>
      <c r="L5661" s="29">
        <v>4.68</v>
      </c>
      <c r="M5661" s="29">
        <f>IFERROR(_xlfn.XLOOKUP($B5661,'Ownership Metrics'!$A:$A,'Ownership Metrics'!$B:$B),"")</f>
        <v>19.440000000000001</v>
      </c>
      <c r="N5661" s="28">
        <f>IFERROR(_xlfn.XLOOKUP($B5661,'Ownership Metrics'!$A:$A,'Ownership Metrics'!$C:$C),"")</f>
        <v>3318</v>
      </c>
      <c r="O5661" s="29">
        <f>IFERROR(_xlfn.XLOOKUP($B5661,'Ownership Metrics'!$A:$A,'Ownership Metrics'!$D:$D),"")</f>
        <v>56.8</v>
      </c>
      <c r="P5661" s="29">
        <f>IFERROR(_xlfn.XLOOKUP($B5661,'Ownership Metrics'!$A:$A,'Ownership Metrics'!$E:$E),"")</f>
        <v>65.92</v>
      </c>
      <c r="Q5661" s="30">
        <f>IFERROR(_xlfn.XLOOKUP($B5661,'Ownership Metrics'!$A:$A,'Ownership Metrics'!$F:$F),"")</f>
        <v>8</v>
      </c>
      <c r="R5661" s="30">
        <f>IFERROR(_xlfn.XLOOKUP($B5661,'Ownership Metrics'!$A:$A,'Ownership Metrics'!$G:$G),"")</f>
        <v>51</v>
      </c>
      <c r="S5661" s="27" t="str">
        <f>IFERROR(_xlfn.XLOOKUP($B5661,'Ownership Metrics'!$A:$A,'Ownership Metrics'!$H:$H),"")</f>
        <v>Mayoritas</v>
      </c>
      <c r="T5661" s="27" t="str">
        <f>IFERROR(_xlfn.XLOOKUP($B5661,'Ownership Metrics'!$A:$A,'Ownership Metrics'!$I:$I),"")</f>
        <v>Sedang</v>
      </c>
      <c r="U5661" s="27">
        <f>IF(COUNTIFS($B$2:$B5661,$B5661,$D$2:$D5661,$D5661)=1,1,0)</f>
        <v>1</v>
      </c>
      <c r="V5661" s="27">
        <f t="shared" si="265"/>
        <v>4.68</v>
      </c>
      <c r="W5661" s="27">
        <f t="shared" si="266"/>
        <v>2</v>
      </c>
      <c r="X5661" s="27">
        <f t="shared" si="264"/>
        <v>4.6799994338999999</v>
      </c>
    </row>
    <row r="5662" spans="1:24" x14ac:dyDescent="0.25">
      <c r="A5662" s="26">
        <v>46265</v>
      </c>
      <c r="B5662" s="27" t="s">
        <v>10901</v>
      </c>
      <c r="C5662" s="27" t="s">
        <v>5791</v>
      </c>
      <c r="D5662" s="27" t="s">
        <v>5796</v>
      </c>
      <c r="E5662" s="27" t="s">
        <v>22</v>
      </c>
      <c r="F5662" s="27" t="s">
        <v>23</v>
      </c>
      <c r="G5662" s="27"/>
      <c r="H5662" s="27" t="s">
        <v>24</v>
      </c>
      <c r="I5662" s="28">
        <v>10663465000</v>
      </c>
      <c r="J5662" s="28">
        <v>1761535000</v>
      </c>
      <c r="K5662" s="28">
        <v>12425000000</v>
      </c>
      <c r="L5662" s="29">
        <v>56.8</v>
      </c>
      <c r="M5662" s="29">
        <f>IFERROR(_xlfn.XLOOKUP($B5662,'Ownership Metrics'!$A:$A,'Ownership Metrics'!$B:$B),"")</f>
        <v>19.440000000000001</v>
      </c>
      <c r="N5662" s="28">
        <f>IFERROR(_xlfn.XLOOKUP($B5662,'Ownership Metrics'!$A:$A,'Ownership Metrics'!$C:$C),"")</f>
        <v>3318</v>
      </c>
      <c r="O5662" s="29">
        <f>IFERROR(_xlfn.XLOOKUP($B5662,'Ownership Metrics'!$A:$A,'Ownership Metrics'!$D:$D),"")</f>
        <v>56.8</v>
      </c>
      <c r="P5662" s="29">
        <f>IFERROR(_xlfn.XLOOKUP($B5662,'Ownership Metrics'!$A:$A,'Ownership Metrics'!$E:$E),"")</f>
        <v>65.92</v>
      </c>
      <c r="Q5662" s="30">
        <f>IFERROR(_xlfn.XLOOKUP($B5662,'Ownership Metrics'!$A:$A,'Ownership Metrics'!$F:$F),"")</f>
        <v>8</v>
      </c>
      <c r="R5662" s="30">
        <f>IFERROR(_xlfn.XLOOKUP($B5662,'Ownership Metrics'!$A:$A,'Ownership Metrics'!$G:$G),"")</f>
        <v>51</v>
      </c>
      <c r="S5662" s="27" t="str">
        <f>IFERROR(_xlfn.XLOOKUP($B5662,'Ownership Metrics'!$A:$A,'Ownership Metrics'!$H:$H),"")</f>
        <v>Mayoritas</v>
      </c>
      <c r="T5662" s="27" t="str">
        <f>IFERROR(_xlfn.XLOOKUP($B5662,'Ownership Metrics'!$A:$A,'Ownership Metrics'!$I:$I),"")</f>
        <v>Sedang</v>
      </c>
      <c r="U5662" s="27">
        <f>IF(COUNTIFS($B$2:$B5662,$B5662,$D$2:$D5662,$D5662)=1,1,0)</f>
        <v>1</v>
      </c>
      <c r="V5662" s="27">
        <f t="shared" si="265"/>
        <v>56.8</v>
      </c>
      <c r="W5662" s="27">
        <f t="shared" si="266"/>
        <v>1</v>
      </c>
      <c r="X5662" s="27">
        <f t="shared" si="264"/>
        <v>56.799999433799996</v>
      </c>
    </row>
    <row r="5663" spans="1:24" x14ac:dyDescent="0.25">
      <c r="A5663" s="26">
        <v>46265</v>
      </c>
      <c r="B5663" s="27" t="s">
        <v>10901</v>
      </c>
      <c r="C5663" s="27" t="s">
        <v>5791</v>
      </c>
      <c r="D5663" s="27" t="s">
        <v>5797</v>
      </c>
      <c r="E5663" s="27" t="s">
        <v>22</v>
      </c>
      <c r="F5663" s="27" t="s">
        <v>23</v>
      </c>
      <c r="G5663" s="27"/>
      <c r="H5663" s="27" t="s">
        <v>24</v>
      </c>
      <c r="I5663" s="28">
        <v>334904400</v>
      </c>
      <c r="J5663" s="28">
        <v>0</v>
      </c>
      <c r="K5663" s="28">
        <v>334904400</v>
      </c>
      <c r="L5663" s="29">
        <v>1.53</v>
      </c>
      <c r="M5663" s="29">
        <f>IFERROR(_xlfn.XLOOKUP($B5663,'Ownership Metrics'!$A:$A,'Ownership Metrics'!$B:$B),"")</f>
        <v>19.440000000000001</v>
      </c>
      <c r="N5663" s="28">
        <f>IFERROR(_xlfn.XLOOKUP($B5663,'Ownership Metrics'!$A:$A,'Ownership Metrics'!$C:$C),"")</f>
        <v>3318</v>
      </c>
      <c r="O5663" s="29">
        <f>IFERROR(_xlfn.XLOOKUP($B5663,'Ownership Metrics'!$A:$A,'Ownership Metrics'!$D:$D),"")</f>
        <v>56.8</v>
      </c>
      <c r="P5663" s="29">
        <f>IFERROR(_xlfn.XLOOKUP($B5663,'Ownership Metrics'!$A:$A,'Ownership Metrics'!$E:$E),"")</f>
        <v>65.92</v>
      </c>
      <c r="Q5663" s="30">
        <f>IFERROR(_xlfn.XLOOKUP($B5663,'Ownership Metrics'!$A:$A,'Ownership Metrics'!$F:$F),"")</f>
        <v>8</v>
      </c>
      <c r="R5663" s="30">
        <f>IFERROR(_xlfn.XLOOKUP($B5663,'Ownership Metrics'!$A:$A,'Ownership Metrics'!$G:$G),"")</f>
        <v>51</v>
      </c>
      <c r="S5663" s="27" t="str">
        <f>IFERROR(_xlfn.XLOOKUP($B5663,'Ownership Metrics'!$A:$A,'Ownership Metrics'!$H:$H),"")</f>
        <v>Mayoritas</v>
      </c>
      <c r="T5663" s="27" t="str">
        <f>IFERROR(_xlfn.XLOOKUP($B5663,'Ownership Metrics'!$A:$A,'Ownership Metrics'!$I:$I),"")</f>
        <v>Sedang</v>
      </c>
      <c r="U5663" s="27">
        <f>IF(COUNTIFS($B$2:$B5663,$B5663,$D$2:$D5663,$D5663)=1,1,0)</f>
        <v>1</v>
      </c>
      <c r="V5663" s="27">
        <f t="shared" si="265"/>
        <v>1.53</v>
      </c>
      <c r="W5663" s="27">
        <f t="shared" si="266"/>
        <v>8</v>
      </c>
      <c r="X5663" s="27">
        <f t="shared" si="264"/>
        <v>1.5299994337</v>
      </c>
    </row>
    <row r="5664" spans="1:24" x14ac:dyDescent="0.25">
      <c r="A5664" s="26">
        <v>46265</v>
      </c>
      <c r="B5664" s="27" t="s">
        <v>10901</v>
      </c>
      <c r="C5664" s="27" t="s">
        <v>5791</v>
      </c>
      <c r="D5664" s="27" t="s">
        <v>5798</v>
      </c>
      <c r="E5664" s="27" t="s">
        <v>22</v>
      </c>
      <c r="F5664" s="27" t="s">
        <v>23</v>
      </c>
      <c r="G5664" s="27"/>
      <c r="H5664" s="27" t="s">
        <v>24</v>
      </c>
      <c r="I5664" s="28">
        <v>949800000</v>
      </c>
      <c r="J5664" s="28">
        <v>0</v>
      </c>
      <c r="K5664" s="28">
        <v>949800000</v>
      </c>
      <c r="L5664" s="29">
        <v>4.34</v>
      </c>
      <c r="M5664" s="29">
        <f>IFERROR(_xlfn.XLOOKUP($B5664,'Ownership Metrics'!$A:$A,'Ownership Metrics'!$B:$B),"")</f>
        <v>19.440000000000001</v>
      </c>
      <c r="N5664" s="28">
        <f>IFERROR(_xlfn.XLOOKUP($B5664,'Ownership Metrics'!$A:$A,'Ownership Metrics'!$C:$C),"")</f>
        <v>3318</v>
      </c>
      <c r="O5664" s="29">
        <f>IFERROR(_xlfn.XLOOKUP($B5664,'Ownership Metrics'!$A:$A,'Ownership Metrics'!$D:$D),"")</f>
        <v>56.8</v>
      </c>
      <c r="P5664" s="29">
        <f>IFERROR(_xlfn.XLOOKUP($B5664,'Ownership Metrics'!$A:$A,'Ownership Metrics'!$E:$E),"")</f>
        <v>65.92</v>
      </c>
      <c r="Q5664" s="30">
        <f>IFERROR(_xlfn.XLOOKUP($B5664,'Ownership Metrics'!$A:$A,'Ownership Metrics'!$F:$F),"")</f>
        <v>8</v>
      </c>
      <c r="R5664" s="30">
        <f>IFERROR(_xlfn.XLOOKUP($B5664,'Ownership Metrics'!$A:$A,'Ownership Metrics'!$G:$G),"")</f>
        <v>51</v>
      </c>
      <c r="S5664" s="27" t="str">
        <f>IFERROR(_xlfn.XLOOKUP($B5664,'Ownership Metrics'!$A:$A,'Ownership Metrics'!$H:$H),"")</f>
        <v>Mayoritas</v>
      </c>
      <c r="T5664" s="27" t="str">
        <f>IFERROR(_xlfn.XLOOKUP($B5664,'Ownership Metrics'!$A:$A,'Ownership Metrics'!$I:$I),"")</f>
        <v>Sedang</v>
      </c>
      <c r="U5664" s="27">
        <f>IF(COUNTIFS($B$2:$B5664,$B5664,$D$2:$D5664,$D5664)=1,1,0)</f>
        <v>1</v>
      </c>
      <c r="V5664" s="27">
        <f t="shared" si="265"/>
        <v>4.34</v>
      </c>
      <c r="W5664" s="27">
        <f t="shared" si="266"/>
        <v>4</v>
      </c>
      <c r="X5664" s="27">
        <f t="shared" si="264"/>
        <v>4.3399994336000001</v>
      </c>
    </row>
    <row r="5665" spans="1:24" x14ac:dyDescent="0.25">
      <c r="A5665" s="26">
        <v>46265</v>
      </c>
      <c r="B5665" s="27" t="s">
        <v>10901</v>
      </c>
      <c r="C5665" s="27" t="s">
        <v>5791</v>
      </c>
      <c r="D5665" s="27" t="s">
        <v>5799</v>
      </c>
      <c r="E5665" s="27" t="s">
        <v>35</v>
      </c>
      <c r="F5665" s="27" t="s">
        <v>23</v>
      </c>
      <c r="G5665" s="27" t="s">
        <v>36</v>
      </c>
      <c r="H5665" s="27" t="s">
        <v>24</v>
      </c>
      <c r="I5665" s="28">
        <v>0</v>
      </c>
      <c r="J5665" s="28">
        <v>350000000</v>
      </c>
      <c r="K5665" s="28">
        <v>350000000</v>
      </c>
      <c r="L5665" s="29">
        <v>1.6</v>
      </c>
      <c r="M5665" s="29">
        <f>IFERROR(_xlfn.XLOOKUP($B5665,'Ownership Metrics'!$A:$A,'Ownership Metrics'!$B:$B),"")</f>
        <v>19.440000000000001</v>
      </c>
      <c r="N5665" s="28">
        <f>IFERROR(_xlfn.XLOOKUP($B5665,'Ownership Metrics'!$A:$A,'Ownership Metrics'!$C:$C),"")</f>
        <v>3318</v>
      </c>
      <c r="O5665" s="29">
        <f>IFERROR(_xlfn.XLOOKUP($B5665,'Ownership Metrics'!$A:$A,'Ownership Metrics'!$D:$D),"")</f>
        <v>56.8</v>
      </c>
      <c r="P5665" s="29">
        <f>IFERROR(_xlfn.XLOOKUP($B5665,'Ownership Metrics'!$A:$A,'Ownership Metrics'!$E:$E),"")</f>
        <v>65.92</v>
      </c>
      <c r="Q5665" s="30">
        <f>IFERROR(_xlfn.XLOOKUP($B5665,'Ownership Metrics'!$A:$A,'Ownership Metrics'!$F:$F),"")</f>
        <v>8</v>
      </c>
      <c r="R5665" s="30">
        <f>IFERROR(_xlfn.XLOOKUP($B5665,'Ownership Metrics'!$A:$A,'Ownership Metrics'!$G:$G),"")</f>
        <v>51</v>
      </c>
      <c r="S5665" s="27" t="str">
        <f>IFERROR(_xlfn.XLOOKUP($B5665,'Ownership Metrics'!$A:$A,'Ownership Metrics'!$H:$H),"")</f>
        <v>Mayoritas</v>
      </c>
      <c r="T5665" s="27" t="str">
        <f>IFERROR(_xlfn.XLOOKUP($B5665,'Ownership Metrics'!$A:$A,'Ownership Metrics'!$I:$I),"")</f>
        <v>Sedang</v>
      </c>
      <c r="U5665" s="27">
        <f>IF(COUNTIFS($B$2:$B5665,$B5665,$D$2:$D5665,$D5665)=1,1,0)</f>
        <v>1</v>
      </c>
      <c r="V5665" s="27">
        <f t="shared" si="265"/>
        <v>1.6</v>
      </c>
      <c r="W5665" s="27">
        <f t="shared" si="266"/>
        <v>7</v>
      </c>
      <c r="X5665" s="27">
        <f t="shared" si="264"/>
        <v>1.5999994335000001</v>
      </c>
    </row>
    <row r="5666" spans="1:24" x14ac:dyDescent="0.25">
      <c r="A5666" s="26">
        <v>46265</v>
      </c>
      <c r="B5666" s="27" t="s">
        <v>10902</v>
      </c>
      <c r="C5666" s="27" t="s">
        <v>5801</v>
      </c>
      <c r="D5666" s="27" t="s">
        <v>4589</v>
      </c>
      <c r="E5666" s="27" t="s">
        <v>22</v>
      </c>
      <c r="F5666" s="27" t="s">
        <v>23</v>
      </c>
      <c r="G5666" s="27"/>
      <c r="H5666" s="27" t="s">
        <v>24</v>
      </c>
      <c r="I5666" s="28">
        <v>17837800</v>
      </c>
      <c r="J5666" s="28">
        <v>0</v>
      </c>
      <c r="K5666" s="28">
        <v>17837800</v>
      </c>
      <c r="L5666" s="29">
        <v>1.1299999999999999</v>
      </c>
      <c r="M5666" s="29">
        <f>IFERROR(_xlfn.XLOOKUP($B5666,'Ownership Metrics'!$A:$A,'Ownership Metrics'!$B:$B),"")</f>
        <v>25.79</v>
      </c>
      <c r="N5666" s="28">
        <f>IFERROR(_xlfn.XLOOKUP($B5666,'Ownership Metrics'!$A:$A,'Ownership Metrics'!$C:$C),"")</f>
        <v>5342</v>
      </c>
      <c r="O5666" s="29">
        <f>IFERROR(_xlfn.XLOOKUP($B5666,'Ownership Metrics'!$A:$A,'Ownership Metrics'!$D:$D),"")</f>
        <v>73.08</v>
      </c>
      <c r="P5666" s="29">
        <f>IFERROR(_xlfn.XLOOKUP($B5666,'Ownership Metrics'!$A:$A,'Ownership Metrics'!$E:$E),"")</f>
        <v>74.209999999999994</v>
      </c>
      <c r="Q5666" s="30">
        <f>IFERROR(_xlfn.XLOOKUP($B5666,'Ownership Metrics'!$A:$A,'Ownership Metrics'!$F:$F),"")</f>
        <v>2</v>
      </c>
      <c r="R5666" s="30">
        <f>IFERROR(_xlfn.XLOOKUP($B5666,'Ownership Metrics'!$A:$A,'Ownership Metrics'!$G:$G),"")</f>
        <v>69</v>
      </c>
      <c r="S5666" s="27" t="str">
        <f>IFERROR(_xlfn.XLOOKUP($B5666,'Ownership Metrics'!$A:$A,'Ownership Metrics'!$H:$H),"")</f>
        <v>Mayoritas</v>
      </c>
      <c r="T5666" s="27" t="str">
        <f>IFERROR(_xlfn.XLOOKUP($B5666,'Ownership Metrics'!$A:$A,'Ownership Metrics'!$I:$I),"")</f>
        <v>Tinggi</v>
      </c>
      <c r="U5666" s="27">
        <f>IF(COUNTIFS($B$2:$B5666,$B5666,$D$2:$D5666,$D5666)=1,1,0)</f>
        <v>1</v>
      </c>
      <c r="V5666" s="27">
        <f t="shared" si="265"/>
        <v>1.1299999999999999</v>
      </c>
      <c r="W5666" s="27">
        <f t="shared" si="266"/>
        <v>2</v>
      </c>
      <c r="X5666" s="27">
        <f t="shared" si="264"/>
        <v>1.1299994333999999</v>
      </c>
    </row>
    <row r="5667" spans="1:24" x14ac:dyDescent="0.25">
      <c r="A5667" s="26">
        <v>46265</v>
      </c>
      <c r="B5667" s="27" t="s">
        <v>10902</v>
      </c>
      <c r="C5667" s="27" t="s">
        <v>5801</v>
      </c>
      <c r="D5667" s="27" t="s">
        <v>5796</v>
      </c>
      <c r="E5667" s="27" t="s">
        <v>22</v>
      </c>
      <c r="F5667" s="27" t="s">
        <v>23</v>
      </c>
      <c r="G5667" s="27"/>
      <c r="H5667" s="27" t="s">
        <v>24</v>
      </c>
      <c r="I5667" s="28">
        <v>213392857</v>
      </c>
      <c r="J5667" s="28">
        <v>938901257</v>
      </c>
      <c r="K5667" s="28">
        <v>1152294114</v>
      </c>
      <c r="L5667" s="29">
        <v>73.08</v>
      </c>
      <c r="M5667" s="29">
        <f>IFERROR(_xlfn.XLOOKUP($B5667,'Ownership Metrics'!$A:$A,'Ownership Metrics'!$B:$B),"")</f>
        <v>25.79</v>
      </c>
      <c r="N5667" s="28">
        <f>IFERROR(_xlfn.XLOOKUP($B5667,'Ownership Metrics'!$A:$A,'Ownership Metrics'!$C:$C),"")</f>
        <v>5342</v>
      </c>
      <c r="O5667" s="29">
        <f>IFERROR(_xlfn.XLOOKUP($B5667,'Ownership Metrics'!$A:$A,'Ownership Metrics'!$D:$D),"")</f>
        <v>73.08</v>
      </c>
      <c r="P5667" s="29">
        <f>IFERROR(_xlfn.XLOOKUP($B5667,'Ownership Metrics'!$A:$A,'Ownership Metrics'!$E:$E),"")</f>
        <v>74.209999999999994</v>
      </c>
      <c r="Q5667" s="30">
        <f>IFERROR(_xlfn.XLOOKUP($B5667,'Ownership Metrics'!$A:$A,'Ownership Metrics'!$F:$F),"")</f>
        <v>2</v>
      </c>
      <c r="R5667" s="30">
        <f>IFERROR(_xlfn.XLOOKUP($B5667,'Ownership Metrics'!$A:$A,'Ownership Metrics'!$G:$G),"")</f>
        <v>69</v>
      </c>
      <c r="S5667" s="27" t="str">
        <f>IFERROR(_xlfn.XLOOKUP($B5667,'Ownership Metrics'!$A:$A,'Ownership Metrics'!$H:$H),"")</f>
        <v>Mayoritas</v>
      </c>
      <c r="T5667" s="27" t="str">
        <f>IFERROR(_xlfn.XLOOKUP($B5667,'Ownership Metrics'!$A:$A,'Ownership Metrics'!$I:$I),"")</f>
        <v>Tinggi</v>
      </c>
      <c r="U5667" s="27">
        <f>IF(COUNTIFS($B$2:$B5667,$B5667,$D$2:$D5667,$D5667)=1,1,0)</f>
        <v>1</v>
      </c>
      <c r="V5667" s="27">
        <f t="shared" si="265"/>
        <v>73.08</v>
      </c>
      <c r="W5667" s="27">
        <f t="shared" si="266"/>
        <v>1</v>
      </c>
      <c r="X5667" s="27">
        <f t="shared" si="264"/>
        <v>73.079999433300003</v>
      </c>
    </row>
    <row r="5668" spans="1:24" x14ac:dyDescent="0.25">
      <c r="A5668" s="26">
        <v>46265</v>
      </c>
      <c r="B5668" s="27" t="s">
        <v>10903</v>
      </c>
      <c r="C5668" s="27" t="s">
        <v>5803</v>
      </c>
      <c r="D5668" s="27" t="s">
        <v>5441</v>
      </c>
      <c r="E5668" s="27" t="s">
        <v>22</v>
      </c>
      <c r="F5668" s="27" t="s">
        <v>23</v>
      </c>
      <c r="G5668" s="27"/>
      <c r="H5668" s="27" t="s">
        <v>24</v>
      </c>
      <c r="I5668" s="28">
        <v>52384000</v>
      </c>
      <c r="J5668" s="28">
        <v>0</v>
      </c>
      <c r="K5668" s="28">
        <v>52384000</v>
      </c>
      <c r="L5668" s="29">
        <v>3.65</v>
      </c>
      <c r="M5668" s="29">
        <f>IFERROR(_xlfn.XLOOKUP($B5668,'Ownership Metrics'!$A:$A,'Ownership Metrics'!$B:$B),"")</f>
        <v>3.95</v>
      </c>
      <c r="N5668" s="28">
        <f>IFERROR(_xlfn.XLOOKUP($B5668,'Ownership Metrics'!$A:$A,'Ownership Metrics'!$C:$C),"")</f>
        <v>2199</v>
      </c>
      <c r="O5668" s="29">
        <f>IFERROR(_xlfn.XLOOKUP($B5668,'Ownership Metrics'!$A:$A,'Ownership Metrics'!$D:$D),"")</f>
        <v>27</v>
      </c>
      <c r="P5668" s="29">
        <f>IFERROR(_xlfn.XLOOKUP($B5668,'Ownership Metrics'!$A:$A,'Ownership Metrics'!$E:$E),"")</f>
        <v>80</v>
      </c>
      <c r="Q5668" s="30">
        <f>IFERROR(_xlfn.XLOOKUP($B5668,'Ownership Metrics'!$A:$A,'Ownership Metrics'!$F:$F),"")</f>
        <v>7</v>
      </c>
      <c r="R5668" s="30">
        <f>IFERROR(_xlfn.XLOOKUP($B5668,'Ownership Metrics'!$A:$A,'Ownership Metrics'!$G:$G),"")</f>
        <v>52</v>
      </c>
      <c r="S5668" s="27" t="str">
        <f>IFERROR(_xlfn.XLOOKUP($B5668,'Ownership Metrics'!$A:$A,'Ownership Metrics'!$H:$H),"")</f>
        <v>Terkonsentrasi</v>
      </c>
      <c r="T5668" s="27" t="str">
        <f>IFERROR(_xlfn.XLOOKUP($B5668,'Ownership Metrics'!$A:$A,'Ownership Metrics'!$I:$I),"")</f>
        <v>Sedang</v>
      </c>
      <c r="U5668" s="27">
        <f>IF(COUNTIFS($B$2:$B5668,$B5668,$D$2:$D5668,$D5668)=1,1,0)</f>
        <v>1</v>
      </c>
      <c r="V5668" s="27">
        <f t="shared" si="265"/>
        <v>3.65</v>
      </c>
      <c r="W5668" s="27">
        <f t="shared" si="266"/>
        <v>7</v>
      </c>
      <c r="X5668" s="27">
        <f t="shared" si="264"/>
        <v>3.6499994332000001</v>
      </c>
    </row>
    <row r="5669" spans="1:24" x14ac:dyDescent="0.25">
      <c r="A5669" s="26">
        <v>46265</v>
      </c>
      <c r="B5669" s="27" t="s">
        <v>10903</v>
      </c>
      <c r="C5669" s="27" t="s">
        <v>5803</v>
      </c>
      <c r="D5669" s="27" t="s">
        <v>5804</v>
      </c>
      <c r="E5669" s="27" t="s">
        <v>22</v>
      </c>
      <c r="F5669" s="27" t="s">
        <v>23</v>
      </c>
      <c r="G5669" s="27"/>
      <c r="H5669" s="27" t="s">
        <v>24</v>
      </c>
      <c r="I5669" s="28">
        <v>373148100</v>
      </c>
      <c r="J5669" s="28">
        <v>0</v>
      </c>
      <c r="K5669" s="28">
        <v>373148100</v>
      </c>
      <c r="L5669" s="29">
        <v>26</v>
      </c>
      <c r="M5669" s="29">
        <f>IFERROR(_xlfn.XLOOKUP($B5669,'Ownership Metrics'!$A:$A,'Ownership Metrics'!$B:$B),"")</f>
        <v>3.95</v>
      </c>
      <c r="N5669" s="28">
        <f>IFERROR(_xlfn.XLOOKUP($B5669,'Ownership Metrics'!$A:$A,'Ownership Metrics'!$C:$C),"")</f>
        <v>2199</v>
      </c>
      <c r="O5669" s="29">
        <f>IFERROR(_xlfn.XLOOKUP($B5669,'Ownership Metrics'!$A:$A,'Ownership Metrics'!$D:$D),"")</f>
        <v>27</v>
      </c>
      <c r="P5669" s="29">
        <f>IFERROR(_xlfn.XLOOKUP($B5669,'Ownership Metrics'!$A:$A,'Ownership Metrics'!$E:$E),"")</f>
        <v>80</v>
      </c>
      <c r="Q5669" s="30">
        <f>IFERROR(_xlfn.XLOOKUP($B5669,'Ownership Metrics'!$A:$A,'Ownership Metrics'!$F:$F),"")</f>
        <v>7</v>
      </c>
      <c r="R5669" s="30">
        <f>IFERROR(_xlfn.XLOOKUP($B5669,'Ownership Metrics'!$A:$A,'Ownership Metrics'!$G:$G),"")</f>
        <v>52</v>
      </c>
      <c r="S5669" s="27" t="str">
        <f>IFERROR(_xlfn.XLOOKUP($B5669,'Ownership Metrics'!$A:$A,'Ownership Metrics'!$H:$H),"")</f>
        <v>Terkonsentrasi</v>
      </c>
      <c r="T5669" s="27" t="str">
        <f>IFERROR(_xlfn.XLOOKUP($B5669,'Ownership Metrics'!$A:$A,'Ownership Metrics'!$I:$I),"")</f>
        <v>Sedang</v>
      </c>
      <c r="U5669" s="27">
        <f>IF(COUNTIFS($B$2:$B5669,$B5669,$D$2:$D5669,$D5669)=1,1,0)</f>
        <v>1</v>
      </c>
      <c r="V5669" s="27">
        <f t="shared" si="265"/>
        <v>26</v>
      </c>
      <c r="W5669" s="27">
        <f t="shared" si="266"/>
        <v>3</v>
      </c>
      <c r="X5669" s="27">
        <f t="shared" si="264"/>
        <v>25.999999433100001</v>
      </c>
    </row>
    <row r="5670" spans="1:24" x14ac:dyDescent="0.25">
      <c r="A5670" s="26">
        <v>46265</v>
      </c>
      <c r="B5670" s="27" t="s">
        <v>10903</v>
      </c>
      <c r="C5670" s="27" t="s">
        <v>5803</v>
      </c>
      <c r="D5670" s="27" t="s">
        <v>5443</v>
      </c>
      <c r="E5670" s="27" t="s">
        <v>22</v>
      </c>
      <c r="F5670" s="27" t="s">
        <v>23</v>
      </c>
      <c r="G5670" s="27"/>
      <c r="H5670" s="27" t="s">
        <v>24</v>
      </c>
      <c r="I5670" s="28">
        <v>55254000</v>
      </c>
      <c r="J5670" s="28">
        <v>0</v>
      </c>
      <c r="K5670" s="28">
        <v>55254000</v>
      </c>
      <c r="L5670" s="29">
        <v>3.85</v>
      </c>
      <c r="M5670" s="29">
        <f>IFERROR(_xlfn.XLOOKUP($B5670,'Ownership Metrics'!$A:$A,'Ownership Metrics'!$B:$B),"")</f>
        <v>3.95</v>
      </c>
      <c r="N5670" s="28">
        <f>IFERROR(_xlfn.XLOOKUP($B5670,'Ownership Metrics'!$A:$A,'Ownership Metrics'!$C:$C),"")</f>
        <v>2199</v>
      </c>
      <c r="O5670" s="29">
        <f>IFERROR(_xlfn.XLOOKUP($B5670,'Ownership Metrics'!$A:$A,'Ownership Metrics'!$D:$D),"")</f>
        <v>27</v>
      </c>
      <c r="P5670" s="29">
        <f>IFERROR(_xlfn.XLOOKUP($B5670,'Ownership Metrics'!$A:$A,'Ownership Metrics'!$E:$E),"")</f>
        <v>80</v>
      </c>
      <c r="Q5670" s="30">
        <f>IFERROR(_xlfn.XLOOKUP($B5670,'Ownership Metrics'!$A:$A,'Ownership Metrics'!$F:$F),"")</f>
        <v>7</v>
      </c>
      <c r="R5670" s="30">
        <f>IFERROR(_xlfn.XLOOKUP($B5670,'Ownership Metrics'!$A:$A,'Ownership Metrics'!$G:$G),"")</f>
        <v>52</v>
      </c>
      <c r="S5670" s="27" t="str">
        <f>IFERROR(_xlfn.XLOOKUP($B5670,'Ownership Metrics'!$A:$A,'Ownership Metrics'!$H:$H),"")</f>
        <v>Terkonsentrasi</v>
      </c>
      <c r="T5670" s="27" t="str">
        <f>IFERROR(_xlfn.XLOOKUP($B5670,'Ownership Metrics'!$A:$A,'Ownership Metrics'!$I:$I),"")</f>
        <v>Sedang</v>
      </c>
      <c r="U5670" s="27">
        <f>IF(COUNTIFS($B$2:$B5670,$B5670,$D$2:$D5670,$D5670)=1,1,0)</f>
        <v>1</v>
      </c>
      <c r="V5670" s="27">
        <f t="shared" si="265"/>
        <v>3.85</v>
      </c>
      <c r="W5670" s="27">
        <f t="shared" si="266"/>
        <v>6</v>
      </c>
      <c r="X5670" s="27">
        <f t="shared" si="264"/>
        <v>3.8499994330000002</v>
      </c>
    </row>
    <row r="5671" spans="1:24" x14ac:dyDescent="0.25">
      <c r="A5671" s="26">
        <v>46265</v>
      </c>
      <c r="B5671" s="27" t="s">
        <v>10903</v>
      </c>
      <c r="C5671" s="27" t="s">
        <v>5803</v>
      </c>
      <c r="D5671" s="27" t="s">
        <v>939</v>
      </c>
      <c r="E5671" s="27" t="s">
        <v>26</v>
      </c>
      <c r="F5671" s="27" t="s">
        <v>32</v>
      </c>
      <c r="G5671" s="27"/>
      <c r="H5671" s="27" t="s">
        <v>940</v>
      </c>
      <c r="I5671" s="28">
        <v>62417000</v>
      </c>
      <c r="J5671" s="28">
        <v>0</v>
      </c>
      <c r="K5671" s="28">
        <v>62417000</v>
      </c>
      <c r="L5671" s="29">
        <v>4.3499999999999996</v>
      </c>
      <c r="M5671" s="29">
        <f>IFERROR(_xlfn.XLOOKUP($B5671,'Ownership Metrics'!$A:$A,'Ownership Metrics'!$B:$B),"")</f>
        <v>3.95</v>
      </c>
      <c r="N5671" s="28">
        <f>IFERROR(_xlfn.XLOOKUP($B5671,'Ownership Metrics'!$A:$A,'Ownership Metrics'!$C:$C),"")</f>
        <v>2199</v>
      </c>
      <c r="O5671" s="29">
        <f>IFERROR(_xlfn.XLOOKUP($B5671,'Ownership Metrics'!$A:$A,'Ownership Metrics'!$D:$D),"")</f>
        <v>27</v>
      </c>
      <c r="P5671" s="29">
        <f>IFERROR(_xlfn.XLOOKUP($B5671,'Ownership Metrics'!$A:$A,'Ownership Metrics'!$E:$E),"")</f>
        <v>80</v>
      </c>
      <c r="Q5671" s="30">
        <f>IFERROR(_xlfn.XLOOKUP($B5671,'Ownership Metrics'!$A:$A,'Ownership Metrics'!$F:$F),"")</f>
        <v>7</v>
      </c>
      <c r="R5671" s="30">
        <f>IFERROR(_xlfn.XLOOKUP($B5671,'Ownership Metrics'!$A:$A,'Ownership Metrics'!$G:$G),"")</f>
        <v>52</v>
      </c>
      <c r="S5671" s="27" t="str">
        <f>IFERROR(_xlfn.XLOOKUP($B5671,'Ownership Metrics'!$A:$A,'Ownership Metrics'!$H:$H),"")</f>
        <v>Terkonsentrasi</v>
      </c>
      <c r="T5671" s="27" t="str">
        <f>IFERROR(_xlfn.XLOOKUP($B5671,'Ownership Metrics'!$A:$A,'Ownership Metrics'!$I:$I),"")</f>
        <v>Sedang</v>
      </c>
      <c r="U5671" s="27">
        <f>IF(COUNTIFS($B$2:$B5671,$B5671,$D$2:$D5671,$D5671)=1,1,0)</f>
        <v>1</v>
      </c>
      <c r="V5671" s="27">
        <f t="shared" si="265"/>
        <v>4.3499999999999996</v>
      </c>
      <c r="W5671" s="27">
        <f t="shared" si="266"/>
        <v>4</v>
      </c>
      <c r="X5671" s="27">
        <f t="shared" si="264"/>
        <v>4.3499994328999998</v>
      </c>
    </row>
    <row r="5672" spans="1:24" x14ac:dyDescent="0.25">
      <c r="A5672" s="26">
        <v>46265</v>
      </c>
      <c r="B5672" s="27" t="s">
        <v>10903</v>
      </c>
      <c r="C5672" s="27" t="s">
        <v>5803</v>
      </c>
      <c r="D5672" s="27" t="s">
        <v>811</v>
      </c>
      <c r="E5672" s="27" t="s">
        <v>26</v>
      </c>
      <c r="F5672" s="27" t="s">
        <v>32</v>
      </c>
      <c r="G5672" s="27"/>
      <c r="H5672" s="27" t="s">
        <v>64</v>
      </c>
      <c r="I5672" s="28">
        <v>60277000</v>
      </c>
      <c r="J5672" s="28">
        <v>0</v>
      </c>
      <c r="K5672" s="28">
        <v>60277000</v>
      </c>
      <c r="L5672" s="29">
        <v>4.2</v>
      </c>
      <c r="M5672" s="29">
        <f>IFERROR(_xlfn.XLOOKUP($B5672,'Ownership Metrics'!$A:$A,'Ownership Metrics'!$B:$B),"")</f>
        <v>3.95</v>
      </c>
      <c r="N5672" s="28">
        <f>IFERROR(_xlfn.XLOOKUP($B5672,'Ownership Metrics'!$A:$A,'Ownership Metrics'!$C:$C),"")</f>
        <v>2199</v>
      </c>
      <c r="O5672" s="29">
        <f>IFERROR(_xlfn.XLOOKUP($B5672,'Ownership Metrics'!$A:$A,'Ownership Metrics'!$D:$D),"")</f>
        <v>27</v>
      </c>
      <c r="P5672" s="29">
        <f>IFERROR(_xlfn.XLOOKUP($B5672,'Ownership Metrics'!$A:$A,'Ownership Metrics'!$E:$E),"")</f>
        <v>80</v>
      </c>
      <c r="Q5672" s="30">
        <f>IFERROR(_xlfn.XLOOKUP($B5672,'Ownership Metrics'!$A:$A,'Ownership Metrics'!$F:$F),"")</f>
        <v>7</v>
      </c>
      <c r="R5672" s="30">
        <f>IFERROR(_xlfn.XLOOKUP($B5672,'Ownership Metrics'!$A:$A,'Ownership Metrics'!$G:$G),"")</f>
        <v>52</v>
      </c>
      <c r="S5672" s="27" t="str">
        <f>IFERROR(_xlfn.XLOOKUP($B5672,'Ownership Metrics'!$A:$A,'Ownership Metrics'!$H:$H),"")</f>
        <v>Terkonsentrasi</v>
      </c>
      <c r="T5672" s="27" t="str">
        <f>IFERROR(_xlfn.XLOOKUP($B5672,'Ownership Metrics'!$A:$A,'Ownership Metrics'!$I:$I),"")</f>
        <v>Sedang</v>
      </c>
      <c r="U5672" s="27">
        <f>IF(COUNTIFS($B$2:$B5672,$B5672,$D$2:$D5672,$D5672)=1,1,0)</f>
        <v>1</v>
      </c>
      <c r="V5672" s="27">
        <f t="shared" si="265"/>
        <v>4.2</v>
      </c>
      <c r="W5672" s="27">
        <f t="shared" si="266"/>
        <v>5</v>
      </c>
      <c r="X5672" s="27">
        <f t="shared" si="264"/>
        <v>4.1999994328000003</v>
      </c>
    </row>
    <row r="5673" spans="1:24" x14ac:dyDescent="0.25">
      <c r="A5673" s="26">
        <v>46265</v>
      </c>
      <c r="B5673" s="27" t="s">
        <v>10903</v>
      </c>
      <c r="C5673" s="27" t="s">
        <v>5803</v>
      </c>
      <c r="D5673" s="27" t="s">
        <v>5805</v>
      </c>
      <c r="E5673" s="27" t="s">
        <v>35</v>
      </c>
      <c r="F5673" s="27" t="s">
        <v>23</v>
      </c>
      <c r="G5673" s="27" t="s">
        <v>36</v>
      </c>
      <c r="H5673" s="27" t="s">
        <v>24</v>
      </c>
      <c r="I5673" s="28">
        <v>387500000</v>
      </c>
      <c r="J5673" s="28">
        <v>0</v>
      </c>
      <c r="K5673" s="28">
        <v>387500000</v>
      </c>
      <c r="L5673" s="29">
        <v>27</v>
      </c>
      <c r="M5673" s="29">
        <f>IFERROR(_xlfn.XLOOKUP($B5673,'Ownership Metrics'!$A:$A,'Ownership Metrics'!$B:$B),"")</f>
        <v>3.95</v>
      </c>
      <c r="N5673" s="28">
        <f>IFERROR(_xlfn.XLOOKUP($B5673,'Ownership Metrics'!$A:$A,'Ownership Metrics'!$C:$C),"")</f>
        <v>2199</v>
      </c>
      <c r="O5673" s="29">
        <f>IFERROR(_xlfn.XLOOKUP($B5673,'Ownership Metrics'!$A:$A,'Ownership Metrics'!$D:$D),"")</f>
        <v>27</v>
      </c>
      <c r="P5673" s="29">
        <f>IFERROR(_xlfn.XLOOKUP($B5673,'Ownership Metrics'!$A:$A,'Ownership Metrics'!$E:$E),"")</f>
        <v>80</v>
      </c>
      <c r="Q5673" s="30">
        <f>IFERROR(_xlfn.XLOOKUP($B5673,'Ownership Metrics'!$A:$A,'Ownership Metrics'!$F:$F),"")</f>
        <v>7</v>
      </c>
      <c r="R5673" s="30">
        <f>IFERROR(_xlfn.XLOOKUP($B5673,'Ownership Metrics'!$A:$A,'Ownership Metrics'!$G:$G),"")</f>
        <v>52</v>
      </c>
      <c r="S5673" s="27" t="str">
        <f>IFERROR(_xlfn.XLOOKUP($B5673,'Ownership Metrics'!$A:$A,'Ownership Metrics'!$H:$H),"")</f>
        <v>Terkonsentrasi</v>
      </c>
      <c r="T5673" s="27" t="str">
        <f>IFERROR(_xlfn.XLOOKUP($B5673,'Ownership Metrics'!$A:$A,'Ownership Metrics'!$I:$I),"")</f>
        <v>Sedang</v>
      </c>
      <c r="U5673" s="27">
        <f>IF(COUNTIFS($B$2:$B5673,$B5673,$D$2:$D5673,$D5673)=1,1,0)</f>
        <v>1</v>
      </c>
      <c r="V5673" s="27">
        <f t="shared" si="265"/>
        <v>27</v>
      </c>
      <c r="W5673" s="27">
        <f t="shared" si="266"/>
        <v>1</v>
      </c>
      <c r="X5673" s="27">
        <f t="shared" si="264"/>
        <v>26.999999432700001</v>
      </c>
    </row>
    <row r="5674" spans="1:24" x14ac:dyDescent="0.25">
      <c r="A5674" s="26">
        <v>46265</v>
      </c>
      <c r="B5674" s="27" t="s">
        <v>10903</v>
      </c>
      <c r="C5674" s="27" t="s">
        <v>5803</v>
      </c>
      <c r="D5674" s="27" t="s">
        <v>5444</v>
      </c>
      <c r="E5674" s="27" t="s">
        <v>35</v>
      </c>
      <c r="F5674" s="27" t="s">
        <v>23</v>
      </c>
      <c r="G5674" s="27" t="s">
        <v>36</v>
      </c>
      <c r="H5674" s="27" t="s">
        <v>24</v>
      </c>
      <c r="I5674" s="28">
        <v>387499998</v>
      </c>
      <c r="J5674" s="28">
        <v>0</v>
      </c>
      <c r="K5674" s="28">
        <v>387499998</v>
      </c>
      <c r="L5674" s="29">
        <v>27</v>
      </c>
      <c r="M5674" s="29">
        <f>IFERROR(_xlfn.XLOOKUP($B5674,'Ownership Metrics'!$A:$A,'Ownership Metrics'!$B:$B),"")</f>
        <v>3.95</v>
      </c>
      <c r="N5674" s="28">
        <f>IFERROR(_xlfn.XLOOKUP($B5674,'Ownership Metrics'!$A:$A,'Ownership Metrics'!$C:$C),"")</f>
        <v>2199</v>
      </c>
      <c r="O5674" s="29">
        <f>IFERROR(_xlfn.XLOOKUP($B5674,'Ownership Metrics'!$A:$A,'Ownership Metrics'!$D:$D),"")</f>
        <v>27</v>
      </c>
      <c r="P5674" s="29">
        <f>IFERROR(_xlfn.XLOOKUP($B5674,'Ownership Metrics'!$A:$A,'Ownership Metrics'!$E:$E),"")</f>
        <v>80</v>
      </c>
      <c r="Q5674" s="30">
        <f>IFERROR(_xlfn.XLOOKUP($B5674,'Ownership Metrics'!$A:$A,'Ownership Metrics'!$F:$F),"")</f>
        <v>7</v>
      </c>
      <c r="R5674" s="30">
        <f>IFERROR(_xlfn.XLOOKUP($B5674,'Ownership Metrics'!$A:$A,'Ownership Metrics'!$G:$G),"")</f>
        <v>52</v>
      </c>
      <c r="S5674" s="27" t="str">
        <f>IFERROR(_xlfn.XLOOKUP($B5674,'Ownership Metrics'!$A:$A,'Ownership Metrics'!$H:$H),"")</f>
        <v>Terkonsentrasi</v>
      </c>
      <c r="T5674" s="27" t="str">
        <f>IFERROR(_xlfn.XLOOKUP($B5674,'Ownership Metrics'!$A:$A,'Ownership Metrics'!$I:$I),"")</f>
        <v>Sedang</v>
      </c>
      <c r="U5674" s="27">
        <f>IF(COUNTIFS($B$2:$B5674,$B5674,$D$2:$D5674,$D5674)=1,1,0)</f>
        <v>1</v>
      </c>
      <c r="V5674" s="27">
        <f t="shared" si="265"/>
        <v>27</v>
      </c>
      <c r="W5674" s="27">
        <f t="shared" si="266"/>
        <v>2</v>
      </c>
      <c r="X5674" s="27">
        <f t="shared" si="264"/>
        <v>26.999999432599999</v>
      </c>
    </row>
    <row r="5675" spans="1:24" x14ac:dyDescent="0.25">
      <c r="A5675" s="26">
        <v>46265</v>
      </c>
      <c r="B5675" s="27" t="s">
        <v>10904</v>
      </c>
      <c r="C5675" s="27" t="s">
        <v>5807</v>
      </c>
      <c r="D5675" s="27" t="s">
        <v>232</v>
      </c>
      <c r="E5675" s="27" t="s">
        <v>51</v>
      </c>
      <c r="F5675" s="27" t="s">
        <v>32</v>
      </c>
      <c r="G5675" s="27"/>
      <c r="H5675" s="27" t="s">
        <v>64</v>
      </c>
      <c r="I5675" s="28">
        <v>678901100</v>
      </c>
      <c r="J5675" s="28">
        <v>0</v>
      </c>
      <c r="K5675" s="28">
        <v>678901100</v>
      </c>
      <c r="L5675" s="29">
        <v>4.99</v>
      </c>
      <c r="M5675" s="29">
        <f>IFERROR(_xlfn.XLOOKUP($B5675,'Ownership Metrics'!$A:$A,'Ownership Metrics'!$B:$B),"")</f>
        <v>7.17</v>
      </c>
      <c r="N5675" s="28">
        <f>IFERROR(_xlfn.XLOOKUP($B5675,'Ownership Metrics'!$A:$A,'Ownership Metrics'!$C:$C),"")</f>
        <v>1668</v>
      </c>
      <c r="O5675" s="29">
        <f>IFERROR(_xlfn.XLOOKUP($B5675,'Ownership Metrics'!$A:$A,'Ownership Metrics'!$D:$D),"")</f>
        <v>26.52</v>
      </c>
      <c r="P5675" s="29">
        <f>IFERROR(_xlfn.XLOOKUP($B5675,'Ownership Metrics'!$A:$A,'Ownership Metrics'!$E:$E),"")</f>
        <v>63.57</v>
      </c>
      <c r="Q5675" s="30">
        <f>IFERROR(_xlfn.XLOOKUP($B5675,'Ownership Metrics'!$A:$A,'Ownership Metrics'!$F:$F),"")</f>
        <v>10</v>
      </c>
      <c r="R5675" s="30">
        <f>IFERROR(_xlfn.XLOOKUP($B5675,'Ownership Metrics'!$A:$A,'Ownership Metrics'!$G:$G),"")</f>
        <v>40</v>
      </c>
      <c r="S5675" s="27" t="str">
        <f>IFERROR(_xlfn.XLOOKUP($B5675,'Ownership Metrics'!$A:$A,'Ownership Metrics'!$H:$H),"")</f>
        <v>Oligopoli</v>
      </c>
      <c r="T5675" s="27" t="str">
        <f>IFERROR(_xlfn.XLOOKUP($B5675,'Ownership Metrics'!$A:$A,'Ownership Metrics'!$I:$I),"")</f>
        <v>Sedang</v>
      </c>
      <c r="U5675" s="27">
        <f>IF(COUNTIFS($B$2:$B5675,$B5675,$D$2:$D5675,$D5675)=1,1,0)</f>
        <v>1</v>
      </c>
      <c r="V5675" s="27">
        <f t="shared" si="265"/>
        <v>4.99</v>
      </c>
      <c r="W5675" s="27">
        <f t="shared" si="266"/>
        <v>7</v>
      </c>
      <c r="X5675" s="27">
        <f t="shared" si="264"/>
        <v>4.9899994325000003</v>
      </c>
    </row>
    <row r="5676" spans="1:24" x14ac:dyDescent="0.25">
      <c r="A5676" s="26">
        <v>46265</v>
      </c>
      <c r="B5676" s="27" t="s">
        <v>10904</v>
      </c>
      <c r="C5676" s="27" t="s">
        <v>5807</v>
      </c>
      <c r="D5676" s="27" t="s">
        <v>5808</v>
      </c>
      <c r="E5676" s="27" t="s">
        <v>35</v>
      </c>
      <c r="F5676" s="27" t="s">
        <v>23</v>
      </c>
      <c r="G5676" s="27" t="s">
        <v>36</v>
      </c>
      <c r="H5676" s="27" t="s">
        <v>24</v>
      </c>
      <c r="I5676" s="28">
        <v>160973700</v>
      </c>
      <c r="J5676" s="28">
        <v>0</v>
      </c>
      <c r="K5676" s="28">
        <v>160973700</v>
      </c>
      <c r="L5676" s="29">
        <v>1.18</v>
      </c>
      <c r="M5676" s="29">
        <f>IFERROR(_xlfn.XLOOKUP($B5676,'Ownership Metrics'!$A:$A,'Ownership Metrics'!$B:$B),"")</f>
        <v>7.17</v>
      </c>
      <c r="N5676" s="28">
        <f>IFERROR(_xlfn.XLOOKUP($B5676,'Ownership Metrics'!$A:$A,'Ownership Metrics'!$C:$C),"")</f>
        <v>1668</v>
      </c>
      <c r="O5676" s="29">
        <f>IFERROR(_xlfn.XLOOKUP($B5676,'Ownership Metrics'!$A:$A,'Ownership Metrics'!$D:$D),"")</f>
        <v>26.52</v>
      </c>
      <c r="P5676" s="29">
        <f>IFERROR(_xlfn.XLOOKUP($B5676,'Ownership Metrics'!$A:$A,'Ownership Metrics'!$E:$E),"")</f>
        <v>63.57</v>
      </c>
      <c r="Q5676" s="30">
        <f>IFERROR(_xlfn.XLOOKUP($B5676,'Ownership Metrics'!$A:$A,'Ownership Metrics'!$F:$F),"")</f>
        <v>10</v>
      </c>
      <c r="R5676" s="30">
        <f>IFERROR(_xlfn.XLOOKUP($B5676,'Ownership Metrics'!$A:$A,'Ownership Metrics'!$G:$G),"")</f>
        <v>40</v>
      </c>
      <c r="S5676" s="27" t="str">
        <f>IFERROR(_xlfn.XLOOKUP($B5676,'Ownership Metrics'!$A:$A,'Ownership Metrics'!$H:$H),"")</f>
        <v>Oligopoli</v>
      </c>
      <c r="T5676" s="27" t="str">
        <f>IFERROR(_xlfn.XLOOKUP($B5676,'Ownership Metrics'!$A:$A,'Ownership Metrics'!$I:$I),"")</f>
        <v>Sedang</v>
      </c>
      <c r="U5676" s="27">
        <f>IF(COUNTIFS($B$2:$B5676,$B5676,$D$2:$D5676,$D5676)=1,1,0)</f>
        <v>1</v>
      </c>
      <c r="V5676" s="27">
        <f t="shared" si="265"/>
        <v>1.18</v>
      </c>
      <c r="W5676" s="27">
        <f t="shared" si="266"/>
        <v>10</v>
      </c>
      <c r="X5676" s="27">
        <f t="shared" si="264"/>
        <v>1.1799994324</v>
      </c>
    </row>
    <row r="5677" spans="1:24" x14ac:dyDescent="0.25">
      <c r="A5677" s="26">
        <v>46265</v>
      </c>
      <c r="B5677" s="27" t="s">
        <v>10904</v>
      </c>
      <c r="C5677" s="27" t="s">
        <v>5807</v>
      </c>
      <c r="D5677" s="27" t="s">
        <v>5809</v>
      </c>
      <c r="E5677" s="27" t="s">
        <v>35</v>
      </c>
      <c r="F5677" s="27" t="s">
        <v>23</v>
      </c>
      <c r="G5677" s="27" t="s">
        <v>36</v>
      </c>
      <c r="H5677" s="27"/>
      <c r="I5677" s="28">
        <v>402429200</v>
      </c>
      <c r="J5677" s="28">
        <v>0</v>
      </c>
      <c r="K5677" s="28">
        <v>402429200</v>
      </c>
      <c r="L5677" s="29">
        <v>2.96</v>
      </c>
      <c r="M5677" s="29">
        <f>IFERROR(_xlfn.XLOOKUP($B5677,'Ownership Metrics'!$A:$A,'Ownership Metrics'!$B:$B),"")</f>
        <v>7.17</v>
      </c>
      <c r="N5677" s="28">
        <f>IFERROR(_xlfn.XLOOKUP($B5677,'Ownership Metrics'!$A:$A,'Ownership Metrics'!$C:$C),"")</f>
        <v>1668</v>
      </c>
      <c r="O5677" s="29">
        <f>IFERROR(_xlfn.XLOOKUP($B5677,'Ownership Metrics'!$A:$A,'Ownership Metrics'!$D:$D),"")</f>
        <v>26.52</v>
      </c>
      <c r="P5677" s="29">
        <f>IFERROR(_xlfn.XLOOKUP($B5677,'Ownership Metrics'!$A:$A,'Ownership Metrics'!$E:$E),"")</f>
        <v>63.57</v>
      </c>
      <c r="Q5677" s="30">
        <f>IFERROR(_xlfn.XLOOKUP($B5677,'Ownership Metrics'!$A:$A,'Ownership Metrics'!$F:$F),"")</f>
        <v>10</v>
      </c>
      <c r="R5677" s="30">
        <f>IFERROR(_xlfn.XLOOKUP($B5677,'Ownership Metrics'!$A:$A,'Ownership Metrics'!$G:$G),"")</f>
        <v>40</v>
      </c>
      <c r="S5677" s="27" t="str">
        <f>IFERROR(_xlfn.XLOOKUP($B5677,'Ownership Metrics'!$A:$A,'Ownership Metrics'!$H:$H),"")</f>
        <v>Oligopoli</v>
      </c>
      <c r="T5677" s="27" t="str">
        <f>IFERROR(_xlfn.XLOOKUP($B5677,'Ownership Metrics'!$A:$A,'Ownership Metrics'!$I:$I),"")</f>
        <v>Sedang</v>
      </c>
      <c r="U5677" s="27">
        <f>IF(COUNTIFS($B$2:$B5677,$B5677,$D$2:$D5677,$D5677)=1,1,0)</f>
        <v>1</v>
      </c>
      <c r="V5677" s="27">
        <f t="shared" si="265"/>
        <v>2.96</v>
      </c>
      <c r="W5677" s="27">
        <f t="shared" si="266"/>
        <v>8</v>
      </c>
      <c r="X5677" s="27">
        <f t="shared" si="264"/>
        <v>2.9599994323000001</v>
      </c>
    </row>
    <row r="5678" spans="1:24" x14ac:dyDescent="0.25">
      <c r="A5678" s="26">
        <v>46265</v>
      </c>
      <c r="B5678" s="27" t="s">
        <v>10904</v>
      </c>
      <c r="C5678" s="27" t="s">
        <v>5807</v>
      </c>
      <c r="D5678" s="27" t="s">
        <v>5810</v>
      </c>
      <c r="E5678" s="27" t="s">
        <v>35</v>
      </c>
      <c r="F5678" s="27" t="s">
        <v>23</v>
      </c>
      <c r="G5678" s="27" t="s">
        <v>36</v>
      </c>
      <c r="H5678" s="27" t="s">
        <v>24</v>
      </c>
      <c r="I5678" s="28">
        <v>875852600</v>
      </c>
      <c r="J5678" s="28">
        <v>0</v>
      </c>
      <c r="K5678" s="28">
        <v>875852600</v>
      </c>
      <c r="L5678" s="29">
        <v>6.44</v>
      </c>
      <c r="M5678" s="29">
        <f>IFERROR(_xlfn.XLOOKUP($B5678,'Ownership Metrics'!$A:$A,'Ownership Metrics'!$B:$B),"")</f>
        <v>7.17</v>
      </c>
      <c r="N5678" s="28">
        <f>IFERROR(_xlfn.XLOOKUP($B5678,'Ownership Metrics'!$A:$A,'Ownership Metrics'!$C:$C),"")</f>
        <v>1668</v>
      </c>
      <c r="O5678" s="29">
        <f>IFERROR(_xlfn.XLOOKUP($B5678,'Ownership Metrics'!$A:$A,'Ownership Metrics'!$D:$D),"")</f>
        <v>26.52</v>
      </c>
      <c r="P5678" s="29">
        <f>IFERROR(_xlfn.XLOOKUP($B5678,'Ownership Metrics'!$A:$A,'Ownership Metrics'!$E:$E),"")</f>
        <v>63.57</v>
      </c>
      <c r="Q5678" s="30">
        <f>IFERROR(_xlfn.XLOOKUP($B5678,'Ownership Metrics'!$A:$A,'Ownership Metrics'!$F:$F),"")</f>
        <v>10</v>
      </c>
      <c r="R5678" s="30">
        <f>IFERROR(_xlfn.XLOOKUP($B5678,'Ownership Metrics'!$A:$A,'Ownership Metrics'!$G:$G),"")</f>
        <v>40</v>
      </c>
      <c r="S5678" s="27" t="str">
        <f>IFERROR(_xlfn.XLOOKUP($B5678,'Ownership Metrics'!$A:$A,'Ownership Metrics'!$H:$H),"")</f>
        <v>Oligopoli</v>
      </c>
      <c r="T5678" s="27" t="str">
        <f>IFERROR(_xlfn.XLOOKUP($B5678,'Ownership Metrics'!$A:$A,'Ownership Metrics'!$I:$I),"")</f>
        <v>Sedang</v>
      </c>
      <c r="U5678" s="27">
        <f>IF(COUNTIFS($B$2:$B5678,$B5678,$D$2:$D5678,$D5678)=1,1,0)</f>
        <v>1</v>
      </c>
      <c r="V5678" s="27">
        <f t="shared" si="265"/>
        <v>6.44</v>
      </c>
      <c r="W5678" s="27">
        <f t="shared" si="266"/>
        <v>5</v>
      </c>
      <c r="X5678" s="27">
        <f t="shared" si="264"/>
        <v>6.4399994322000005</v>
      </c>
    </row>
    <row r="5679" spans="1:24" x14ac:dyDescent="0.25">
      <c r="A5679" s="26">
        <v>46265</v>
      </c>
      <c r="B5679" s="27" t="s">
        <v>10904</v>
      </c>
      <c r="C5679" s="27" t="s">
        <v>5807</v>
      </c>
      <c r="D5679" s="27" t="s">
        <v>5811</v>
      </c>
      <c r="E5679" s="27" t="s">
        <v>35</v>
      </c>
      <c r="F5679" s="27" t="s">
        <v>23</v>
      </c>
      <c r="G5679" s="27" t="s">
        <v>36</v>
      </c>
      <c r="H5679" s="27" t="s">
        <v>24</v>
      </c>
      <c r="I5679" s="28">
        <v>753034900</v>
      </c>
      <c r="J5679" s="28">
        <v>0</v>
      </c>
      <c r="K5679" s="28">
        <v>753034900</v>
      </c>
      <c r="L5679" s="29">
        <v>5.54</v>
      </c>
      <c r="M5679" s="29">
        <f>IFERROR(_xlfn.XLOOKUP($B5679,'Ownership Metrics'!$A:$A,'Ownership Metrics'!$B:$B),"")</f>
        <v>7.17</v>
      </c>
      <c r="N5679" s="28">
        <f>IFERROR(_xlfn.XLOOKUP($B5679,'Ownership Metrics'!$A:$A,'Ownership Metrics'!$C:$C),"")</f>
        <v>1668</v>
      </c>
      <c r="O5679" s="29">
        <f>IFERROR(_xlfn.XLOOKUP($B5679,'Ownership Metrics'!$A:$A,'Ownership Metrics'!$D:$D),"")</f>
        <v>26.52</v>
      </c>
      <c r="P5679" s="29">
        <f>IFERROR(_xlfn.XLOOKUP($B5679,'Ownership Metrics'!$A:$A,'Ownership Metrics'!$E:$E),"")</f>
        <v>63.57</v>
      </c>
      <c r="Q5679" s="30">
        <f>IFERROR(_xlfn.XLOOKUP($B5679,'Ownership Metrics'!$A:$A,'Ownership Metrics'!$F:$F),"")</f>
        <v>10</v>
      </c>
      <c r="R5679" s="30">
        <f>IFERROR(_xlfn.XLOOKUP($B5679,'Ownership Metrics'!$A:$A,'Ownership Metrics'!$G:$G),"")</f>
        <v>40</v>
      </c>
      <c r="S5679" s="27" t="str">
        <f>IFERROR(_xlfn.XLOOKUP($B5679,'Ownership Metrics'!$A:$A,'Ownership Metrics'!$H:$H),"")</f>
        <v>Oligopoli</v>
      </c>
      <c r="T5679" s="27" t="str">
        <f>IFERROR(_xlfn.XLOOKUP($B5679,'Ownership Metrics'!$A:$A,'Ownership Metrics'!$I:$I),"")</f>
        <v>Sedang</v>
      </c>
      <c r="U5679" s="27">
        <f>IF(COUNTIFS($B$2:$B5679,$B5679,$D$2:$D5679,$D5679)=1,1,0)</f>
        <v>1</v>
      </c>
      <c r="V5679" s="27">
        <f t="shared" si="265"/>
        <v>5.54</v>
      </c>
      <c r="W5679" s="27">
        <f t="shared" si="266"/>
        <v>6</v>
      </c>
      <c r="X5679" s="27">
        <f t="shared" si="264"/>
        <v>5.5399994321000001</v>
      </c>
    </row>
    <row r="5680" spans="1:24" x14ac:dyDescent="0.25">
      <c r="A5680" s="26">
        <v>46265</v>
      </c>
      <c r="B5680" s="27" t="s">
        <v>10904</v>
      </c>
      <c r="C5680" s="27" t="s">
        <v>5807</v>
      </c>
      <c r="D5680" s="27" t="s">
        <v>5812</v>
      </c>
      <c r="E5680" s="27" t="s">
        <v>35</v>
      </c>
      <c r="F5680" s="27" t="s">
        <v>23</v>
      </c>
      <c r="G5680" s="27" t="s">
        <v>36</v>
      </c>
      <c r="H5680" s="27" t="s">
        <v>24</v>
      </c>
      <c r="I5680" s="28">
        <v>3603968900</v>
      </c>
      <c r="J5680" s="28">
        <v>0</v>
      </c>
      <c r="K5680" s="28">
        <v>3603968900</v>
      </c>
      <c r="L5680" s="29">
        <v>26.52</v>
      </c>
      <c r="M5680" s="29">
        <f>IFERROR(_xlfn.XLOOKUP($B5680,'Ownership Metrics'!$A:$A,'Ownership Metrics'!$B:$B),"")</f>
        <v>7.17</v>
      </c>
      <c r="N5680" s="28">
        <f>IFERROR(_xlfn.XLOOKUP($B5680,'Ownership Metrics'!$A:$A,'Ownership Metrics'!$C:$C),"")</f>
        <v>1668</v>
      </c>
      <c r="O5680" s="29">
        <f>IFERROR(_xlfn.XLOOKUP($B5680,'Ownership Metrics'!$A:$A,'Ownership Metrics'!$D:$D),"")</f>
        <v>26.52</v>
      </c>
      <c r="P5680" s="29">
        <f>IFERROR(_xlfn.XLOOKUP($B5680,'Ownership Metrics'!$A:$A,'Ownership Metrics'!$E:$E),"")</f>
        <v>63.57</v>
      </c>
      <c r="Q5680" s="30">
        <f>IFERROR(_xlfn.XLOOKUP($B5680,'Ownership Metrics'!$A:$A,'Ownership Metrics'!$F:$F),"")</f>
        <v>10</v>
      </c>
      <c r="R5680" s="30">
        <f>IFERROR(_xlfn.XLOOKUP($B5680,'Ownership Metrics'!$A:$A,'Ownership Metrics'!$G:$G),"")</f>
        <v>40</v>
      </c>
      <c r="S5680" s="27" t="str">
        <f>IFERROR(_xlfn.XLOOKUP($B5680,'Ownership Metrics'!$A:$A,'Ownership Metrics'!$H:$H),"")</f>
        <v>Oligopoli</v>
      </c>
      <c r="T5680" s="27" t="str">
        <f>IFERROR(_xlfn.XLOOKUP($B5680,'Ownership Metrics'!$A:$A,'Ownership Metrics'!$I:$I),"")</f>
        <v>Sedang</v>
      </c>
      <c r="U5680" s="27">
        <f>IF(COUNTIFS($B$2:$B5680,$B5680,$D$2:$D5680,$D5680)=1,1,0)</f>
        <v>1</v>
      </c>
      <c r="V5680" s="27">
        <f t="shared" si="265"/>
        <v>26.52</v>
      </c>
      <c r="W5680" s="27">
        <f t="shared" si="266"/>
        <v>1</v>
      </c>
      <c r="X5680" s="27">
        <f t="shared" si="264"/>
        <v>26.519999431999999</v>
      </c>
    </row>
    <row r="5681" spans="1:24" x14ac:dyDescent="0.25">
      <c r="A5681" s="26">
        <v>46265</v>
      </c>
      <c r="B5681" s="27" t="s">
        <v>10904</v>
      </c>
      <c r="C5681" s="27" t="s">
        <v>5807</v>
      </c>
      <c r="D5681" s="27" t="s">
        <v>5813</v>
      </c>
      <c r="E5681" s="27" t="s">
        <v>35</v>
      </c>
      <c r="F5681" s="27" t="s">
        <v>23</v>
      </c>
      <c r="G5681" s="27" t="s">
        <v>36</v>
      </c>
      <c r="H5681" s="27" t="s">
        <v>24</v>
      </c>
      <c r="I5681" s="28">
        <v>1438993800</v>
      </c>
      <c r="J5681" s="28">
        <v>0</v>
      </c>
      <c r="K5681" s="28">
        <v>1438993800</v>
      </c>
      <c r="L5681" s="29">
        <v>10.59</v>
      </c>
      <c r="M5681" s="29">
        <f>IFERROR(_xlfn.XLOOKUP($B5681,'Ownership Metrics'!$A:$A,'Ownership Metrics'!$B:$B),"")</f>
        <v>7.17</v>
      </c>
      <c r="N5681" s="28">
        <f>IFERROR(_xlfn.XLOOKUP($B5681,'Ownership Metrics'!$A:$A,'Ownership Metrics'!$C:$C),"")</f>
        <v>1668</v>
      </c>
      <c r="O5681" s="29">
        <f>IFERROR(_xlfn.XLOOKUP($B5681,'Ownership Metrics'!$A:$A,'Ownership Metrics'!$D:$D),"")</f>
        <v>26.52</v>
      </c>
      <c r="P5681" s="29">
        <f>IFERROR(_xlfn.XLOOKUP($B5681,'Ownership Metrics'!$A:$A,'Ownership Metrics'!$E:$E),"")</f>
        <v>63.57</v>
      </c>
      <c r="Q5681" s="30">
        <f>IFERROR(_xlfn.XLOOKUP($B5681,'Ownership Metrics'!$A:$A,'Ownership Metrics'!$F:$F),"")</f>
        <v>10</v>
      </c>
      <c r="R5681" s="30">
        <f>IFERROR(_xlfn.XLOOKUP($B5681,'Ownership Metrics'!$A:$A,'Ownership Metrics'!$G:$G),"")</f>
        <v>40</v>
      </c>
      <c r="S5681" s="27" t="str">
        <f>IFERROR(_xlfn.XLOOKUP($B5681,'Ownership Metrics'!$A:$A,'Ownership Metrics'!$H:$H),"")</f>
        <v>Oligopoli</v>
      </c>
      <c r="T5681" s="27" t="str">
        <f>IFERROR(_xlfn.XLOOKUP($B5681,'Ownership Metrics'!$A:$A,'Ownership Metrics'!$I:$I),"")</f>
        <v>Sedang</v>
      </c>
      <c r="U5681" s="27">
        <f>IF(COUNTIFS($B$2:$B5681,$B5681,$D$2:$D5681,$D5681)=1,1,0)</f>
        <v>1</v>
      </c>
      <c r="V5681" s="27">
        <f t="shared" si="265"/>
        <v>10.59</v>
      </c>
      <c r="W5681" s="27">
        <f t="shared" si="266"/>
        <v>3</v>
      </c>
      <c r="X5681" s="27">
        <f t="shared" si="264"/>
        <v>10.589999431899999</v>
      </c>
    </row>
    <row r="5682" spans="1:24" x14ac:dyDescent="0.25">
      <c r="A5682" s="26">
        <v>46265</v>
      </c>
      <c r="B5682" s="27" t="s">
        <v>10904</v>
      </c>
      <c r="C5682" s="27" t="s">
        <v>5807</v>
      </c>
      <c r="D5682" s="27" t="s">
        <v>5814</v>
      </c>
      <c r="E5682" s="27" t="s">
        <v>35</v>
      </c>
      <c r="F5682" s="27" t="s">
        <v>23</v>
      </c>
      <c r="G5682" s="27" t="s">
        <v>36</v>
      </c>
      <c r="H5682" s="27"/>
      <c r="I5682" s="28">
        <v>223168900</v>
      </c>
      <c r="J5682" s="28">
        <v>0</v>
      </c>
      <c r="K5682" s="28">
        <v>223168900</v>
      </c>
      <c r="L5682" s="29">
        <v>1.64</v>
      </c>
      <c r="M5682" s="29">
        <f>IFERROR(_xlfn.XLOOKUP($B5682,'Ownership Metrics'!$A:$A,'Ownership Metrics'!$B:$B),"")</f>
        <v>7.17</v>
      </c>
      <c r="N5682" s="28">
        <f>IFERROR(_xlfn.XLOOKUP($B5682,'Ownership Metrics'!$A:$A,'Ownership Metrics'!$C:$C),"")</f>
        <v>1668</v>
      </c>
      <c r="O5682" s="29">
        <f>IFERROR(_xlfn.XLOOKUP($B5682,'Ownership Metrics'!$A:$A,'Ownership Metrics'!$D:$D),"")</f>
        <v>26.52</v>
      </c>
      <c r="P5682" s="29">
        <f>IFERROR(_xlfn.XLOOKUP($B5682,'Ownership Metrics'!$A:$A,'Ownership Metrics'!$E:$E),"")</f>
        <v>63.57</v>
      </c>
      <c r="Q5682" s="30">
        <f>IFERROR(_xlfn.XLOOKUP($B5682,'Ownership Metrics'!$A:$A,'Ownership Metrics'!$F:$F),"")</f>
        <v>10</v>
      </c>
      <c r="R5682" s="30">
        <f>IFERROR(_xlfn.XLOOKUP($B5682,'Ownership Metrics'!$A:$A,'Ownership Metrics'!$G:$G),"")</f>
        <v>40</v>
      </c>
      <c r="S5682" s="27" t="str">
        <f>IFERROR(_xlfn.XLOOKUP($B5682,'Ownership Metrics'!$A:$A,'Ownership Metrics'!$H:$H),"")</f>
        <v>Oligopoli</v>
      </c>
      <c r="T5682" s="27" t="str">
        <f>IFERROR(_xlfn.XLOOKUP($B5682,'Ownership Metrics'!$A:$A,'Ownership Metrics'!$I:$I),"")</f>
        <v>Sedang</v>
      </c>
      <c r="U5682" s="27">
        <f>IF(COUNTIFS($B$2:$B5682,$B5682,$D$2:$D5682,$D5682)=1,1,0)</f>
        <v>1</v>
      </c>
      <c r="V5682" s="27">
        <f t="shared" si="265"/>
        <v>1.64</v>
      </c>
      <c r="W5682" s="27">
        <f t="shared" si="266"/>
        <v>9</v>
      </c>
      <c r="X5682" s="27">
        <f t="shared" si="264"/>
        <v>1.6399994318</v>
      </c>
    </row>
    <row r="5683" spans="1:24" x14ac:dyDescent="0.25">
      <c r="A5683" s="26">
        <v>46265</v>
      </c>
      <c r="B5683" s="27" t="s">
        <v>10904</v>
      </c>
      <c r="C5683" s="27" t="s">
        <v>5807</v>
      </c>
      <c r="D5683" s="27" t="s">
        <v>5815</v>
      </c>
      <c r="E5683" s="27" t="s">
        <v>35</v>
      </c>
      <c r="F5683" s="27" t="s">
        <v>23</v>
      </c>
      <c r="G5683" s="27" t="s">
        <v>36</v>
      </c>
      <c r="H5683" s="27"/>
      <c r="I5683" s="28">
        <v>3595930500</v>
      </c>
      <c r="J5683" s="28">
        <v>0</v>
      </c>
      <c r="K5683" s="28">
        <v>3595930500</v>
      </c>
      <c r="L5683" s="29">
        <v>26.46</v>
      </c>
      <c r="M5683" s="29">
        <f>IFERROR(_xlfn.XLOOKUP($B5683,'Ownership Metrics'!$A:$A,'Ownership Metrics'!$B:$B),"")</f>
        <v>7.17</v>
      </c>
      <c r="N5683" s="28">
        <f>IFERROR(_xlfn.XLOOKUP($B5683,'Ownership Metrics'!$A:$A,'Ownership Metrics'!$C:$C),"")</f>
        <v>1668</v>
      </c>
      <c r="O5683" s="29">
        <f>IFERROR(_xlfn.XLOOKUP($B5683,'Ownership Metrics'!$A:$A,'Ownership Metrics'!$D:$D),"")</f>
        <v>26.52</v>
      </c>
      <c r="P5683" s="29">
        <f>IFERROR(_xlfn.XLOOKUP($B5683,'Ownership Metrics'!$A:$A,'Ownership Metrics'!$E:$E),"")</f>
        <v>63.57</v>
      </c>
      <c r="Q5683" s="30">
        <f>IFERROR(_xlfn.XLOOKUP($B5683,'Ownership Metrics'!$A:$A,'Ownership Metrics'!$F:$F),"")</f>
        <v>10</v>
      </c>
      <c r="R5683" s="30">
        <f>IFERROR(_xlfn.XLOOKUP($B5683,'Ownership Metrics'!$A:$A,'Ownership Metrics'!$G:$G),"")</f>
        <v>40</v>
      </c>
      <c r="S5683" s="27" t="str">
        <f>IFERROR(_xlfn.XLOOKUP($B5683,'Ownership Metrics'!$A:$A,'Ownership Metrics'!$H:$H),"")</f>
        <v>Oligopoli</v>
      </c>
      <c r="T5683" s="27" t="str">
        <f>IFERROR(_xlfn.XLOOKUP($B5683,'Ownership Metrics'!$A:$A,'Ownership Metrics'!$I:$I),"")</f>
        <v>Sedang</v>
      </c>
      <c r="U5683" s="27">
        <f>IF(COUNTIFS($B$2:$B5683,$B5683,$D$2:$D5683,$D5683)=1,1,0)</f>
        <v>1</v>
      </c>
      <c r="V5683" s="27">
        <f t="shared" si="265"/>
        <v>26.46</v>
      </c>
      <c r="W5683" s="27">
        <f t="shared" si="266"/>
        <v>2</v>
      </c>
      <c r="X5683" s="27">
        <f t="shared" si="264"/>
        <v>26.459999431700002</v>
      </c>
    </row>
    <row r="5684" spans="1:24" x14ac:dyDescent="0.25">
      <c r="A5684" s="26">
        <v>46265</v>
      </c>
      <c r="B5684" s="27" t="s">
        <v>10904</v>
      </c>
      <c r="C5684" s="27" t="s">
        <v>5807</v>
      </c>
      <c r="D5684" s="27" t="s">
        <v>5816</v>
      </c>
      <c r="E5684" s="27" t="s">
        <v>35</v>
      </c>
      <c r="F5684" s="27" t="s">
        <v>23</v>
      </c>
      <c r="G5684" s="27" t="s">
        <v>36</v>
      </c>
      <c r="H5684" s="27"/>
      <c r="I5684" s="28">
        <v>884242500</v>
      </c>
      <c r="J5684" s="28">
        <v>0</v>
      </c>
      <c r="K5684" s="28">
        <v>884242500</v>
      </c>
      <c r="L5684" s="29">
        <v>6.51</v>
      </c>
      <c r="M5684" s="29">
        <f>IFERROR(_xlfn.XLOOKUP($B5684,'Ownership Metrics'!$A:$A,'Ownership Metrics'!$B:$B),"")</f>
        <v>7.17</v>
      </c>
      <c r="N5684" s="28">
        <f>IFERROR(_xlfn.XLOOKUP($B5684,'Ownership Metrics'!$A:$A,'Ownership Metrics'!$C:$C),"")</f>
        <v>1668</v>
      </c>
      <c r="O5684" s="29">
        <f>IFERROR(_xlfn.XLOOKUP($B5684,'Ownership Metrics'!$A:$A,'Ownership Metrics'!$D:$D),"")</f>
        <v>26.52</v>
      </c>
      <c r="P5684" s="29">
        <f>IFERROR(_xlfn.XLOOKUP($B5684,'Ownership Metrics'!$A:$A,'Ownership Metrics'!$E:$E),"")</f>
        <v>63.57</v>
      </c>
      <c r="Q5684" s="30">
        <f>IFERROR(_xlfn.XLOOKUP($B5684,'Ownership Metrics'!$A:$A,'Ownership Metrics'!$F:$F),"")</f>
        <v>10</v>
      </c>
      <c r="R5684" s="30">
        <f>IFERROR(_xlfn.XLOOKUP($B5684,'Ownership Metrics'!$A:$A,'Ownership Metrics'!$G:$G),"")</f>
        <v>40</v>
      </c>
      <c r="S5684" s="27" t="str">
        <f>IFERROR(_xlfn.XLOOKUP($B5684,'Ownership Metrics'!$A:$A,'Ownership Metrics'!$H:$H),"")</f>
        <v>Oligopoli</v>
      </c>
      <c r="T5684" s="27" t="str">
        <f>IFERROR(_xlfn.XLOOKUP($B5684,'Ownership Metrics'!$A:$A,'Ownership Metrics'!$I:$I),"")</f>
        <v>Sedang</v>
      </c>
      <c r="U5684" s="27">
        <f>IF(COUNTIFS($B$2:$B5684,$B5684,$D$2:$D5684,$D5684)=1,1,0)</f>
        <v>1</v>
      </c>
      <c r="V5684" s="27">
        <f t="shared" si="265"/>
        <v>6.51</v>
      </c>
      <c r="W5684" s="27">
        <f t="shared" si="266"/>
        <v>4</v>
      </c>
      <c r="X5684" s="27">
        <f t="shared" si="264"/>
        <v>6.5099994315999998</v>
      </c>
    </row>
    <row r="5685" spans="1:24" x14ac:dyDescent="0.25">
      <c r="A5685" s="26">
        <v>46265</v>
      </c>
      <c r="B5685" s="27" t="s">
        <v>10905</v>
      </c>
      <c r="C5685" s="27" t="s">
        <v>5818</v>
      </c>
      <c r="D5685" s="27" t="s">
        <v>5819</v>
      </c>
      <c r="E5685" s="27" t="s">
        <v>22</v>
      </c>
      <c r="F5685" s="27" t="s">
        <v>32</v>
      </c>
      <c r="G5685" s="27"/>
      <c r="H5685" s="27" t="s">
        <v>128</v>
      </c>
      <c r="I5685" s="28">
        <v>1000001500</v>
      </c>
      <c r="J5685" s="28">
        <v>0</v>
      </c>
      <c r="K5685" s="28">
        <v>1000001500</v>
      </c>
      <c r="L5685" s="29">
        <v>80</v>
      </c>
      <c r="M5685" s="29">
        <f>IFERROR(_xlfn.XLOOKUP($B5685,'Ownership Metrics'!$A:$A,'Ownership Metrics'!$B:$B),"")</f>
        <v>2.72</v>
      </c>
      <c r="N5685" s="28">
        <f>IFERROR(_xlfn.XLOOKUP($B5685,'Ownership Metrics'!$A:$A,'Ownership Metrics'!$C:$C),"")</f>
        <v>6476</v>
      </c>
      <c r="O5685" s="29">
        <f>IFERROR(_xlfn.XLOOKUP($B5685,'Ownership Metrics'!$A:$A,'Ownership Metrics'!$D:$D),"")</f>
        <v>80</v>
      </c>
      <c r="P5685" s="29">
        <f>IFERROR(_xlfn.XLOOKUP($B5685,'Ownership Metrics'!$A:$A,'Ownership Metrics'!$E:$E),"")</f>
        <v>89.58</v>
      </c>
      <c r="Q5685" s="30">
        <f>IFERROR(_xlfn.XLOOKUP($B5685,'Ownership Metrics'!$A:$A,'Ownership Metrics'!$F:$F),"")</f>
        <v>5</v>
      </c>
      <c r="R5685" s="30">
        <f>IFERROR(_xlfn.XLOOKUP($B5685,'Ownership Metrics'!$A:$A,'Ownership Metrics'!$G:$G),"")</f>
        <v>76</v>
      </c>
      <c r="S5685" s="27" t="str">
        <f>IFERROR(_xlfn.XLOOKUP($B5685,'Ownership Metrics'!$A:$A,'Ownership Metrics'!$H:$H),"")</f>
        <v>Mayoritas</v>
      </c>
      <c r="T5685" s="27" t="str">
        <f>IFERROR(_xlfn.XLOOKUP($B5685,'Ownership Metrics'!$A:$A,'Ownership Metrics'!$I:$I),"")</f>
        <v>Tinggi</v>
      </c>
      <c r="U5685" s="27">
        <f>IF(COUNTIFS($B$2:$B5685,$B5685,$D$2:$D5685,$D5685)=1,1,0)</f>
        <v>1</v>
      </c>
      <c r="V5685" s="27">
        <f t="shared" si="265"/>
        <v>80</v>
      </c>
      <c r="W5685" s="27">
        <f t="shared" si="266"/>
        <v>1</v>
      </c>
      <c r="X5685" s="27">
        <f t="shared" si="264"/>
        <v>79.999999431500001</v>
      </c>
    </row>
    <row r="5686" spans="1:24" x14ac:dyDescent="0.25">
      <c r="A5686" s="26">
        <v>46265</v>
      </c>
      <c r="B5686" s="27" t="s">
        <v>10905</v>
      </c>
      <c r="C5686" s="27" t="s">
        <v>5818</v>
      </c>
      <c r="D5686" s="27" t="s">
        <v>5820</v>
      </c>
      <c r="E5686" s="27" t="s">
        <v>35</v>
      </c>
      <c r="F5686" s="27" t="s">
        <v>32</v>
      </c>
      <c r="G5686" s="27" t="s">
        <v>195</v>
      </c>
      <c r="H5686" s="27" t="s">
        <v>196</v>
      </c>
      <c r="I5686" s="28">
        <v>55625000</v>
      </c>
      <c r="J5686" s="28">
        <v>0</v>
      </c>
      <c r="K5686" s="28">
        <v>55625000</v>
      </c>
      <c r="L5686" s="29">
        <v>4.45</v>
      </c>
      <c r="M5686" s="29">
        <f>IFERROR(_xlfn.XLOOKUP($B5686,'Ownership Metrics'!$A:$A,'Ownership Metrics'!$B:$B),"")</f>
        <v>2.72</v>
      </c>
      <c r="N5686" s="28">
        <f>IFERROR(_xlfn.XLOOKUP($B5686,'Ownership Metrics'!$A:$A,'Ownership Metrics'!$C:$C),"")</f>
        <v>6476</v>
      </c>
      <c r="O5686" s="29">
        <f>IFERROR(_xlfn.XLOOKUP($B5686,'Ownership Metrics'!$A:$A,'Ownership Metrics'!$D:$D),"")</f>
        <v>80</v>
      </c>
      <c r="P5686" s="29">
        <f>IFERROR(_xlfn.XLOOKUP($B5686,'Ownership Metrics'!$A:$A,'Ownership Metrics'!$E:$E),"")</f>
        <v>89.58</v>
      </c>
      <c r="Q5686" s="30">
        <f>IFERROR(_xlfn.XLOOKUP($B5686,'Ownership Metrics'!$A:$A,'Ownership Metrics'!$F:$F),"")</f>
        <v>5</v>
      </c>
      <c r="R5686" s="30">
        <f>IFERROR(_xlfn.XLOOKUP($B5686,'Ownership Metrics'!$A:$A,'Ownership Metrics'!$G:$G),"")</f>
        <v>76</v>
      </c>
      <c r="S5686" s="27" t="str">
        <f>IFERROR(_xlfn.XLOOKUP($B5686,'Ownership Metrics'!$A:$A,'Ownership Metrics'!$H:$H),"")</f>
        <v>Mayoritas</v>
      </c>
      <c r="T5686" s="27" t="str">
        <f>IFERROR(_xlfn.XLOOKUP($B5686,'Ownership Metrics'!$A:$A,'Ownership Metrics'!$I:$I),"")</f>
        <v>Tinggi</v>
      </c>
      <c r="U5686" s="27">
        <f>IF(COUNTIFS($B$2:$B5686,$B5686,$D$2:$D5686,$D5686)=1,1,0)</f>
        <v>1</v>
      </c>
      <c r="V5686" s="27">
        <f t="shared" si="265"/>
        <v>4.45</v>
      </c>
      <c r="W5686" s="27">
        <f t="shared" si="266"/>
        <v>4</v>
      </c>
      <c r="X5686" s="27">
        <f t="shared" si="264"/>
        <v>4.4499994314000002</v>
      </c>
    </row>
    <row r="5687" spans="1:24" x14ac:dyDescent="0.25">
      <c r="A5687" s="26">
        <v>46265</v>
      </c>
      <c r="B5687" s="27" t="s">
        <v>10905</v>
      </c>
      <c r="C5687" s="27" t="s">
        <v>5818</v>
      </c>
      <c r="D5687" s="27" t="s">
        <v>5821</v>
      </c>
      <c r="E5687" s="27" t="s">
        <v>35</v>
      </c>
      <c r="F5687" s="27" t="s">
        <v>32</v>
      </c>
      <c r="G5687" s="27" t="s">
        <v>195</v>
      </c>
      <c r="H5687" s="27" t="s">
        <v>196</v>
      </c>
      <c r="I5687" s="28">
        <v>60625000</v>
      </c>
      <c r="J5687" s="28">
        <v>0</v>
      </c>
      <c r="K5687" s="28">
        <v>60625000</v>
      </c>
      <c r="L5687" s="29">
        <v>4.8499999999999996</v>
      </c>
      <c r="M5687" s="29">
        <f>IFERROR(_xlfn.XLOOKUP($B5687,'Ownership Metrics'!$A:$A,'Ownership Metrics'!$B:$B),"")</f>
        <v>2.72</v>
      </c>
      <c r="N5687" s="28">
        <f>IFERROR(_xlfn.XLOOKUP($B5687,'Ownership Metrics'!$A:$A,'Ownership Metrics'!$C:$C),"")</f>
        <v>6476</v>
      </c>
      <c r="O5687" s="29">
        <f>IFERROR(_xlfn.XLOOKUP($B5687,'Ownership Metrics'!$A:$A,'Ownership Metrics'!$D:$D),"")</f>
        <v>80</v>
      </c>
      <c r="P5687" s="29">
        <f>IFERROR(_xlfn.XLOOKUP($B5687,'Ownership Metrics'!$A:$A,'Ownership Metrics'!$E:$E),"")</f>
        <v>89.58</v>
      </c>
      <c r="Q5687" s="30">
        <f>IFERROR(_xlfn.XLOOKUP($B5687,'Ownership Metrics'!$A:$A,'Ownership Metrics'!$F:$F),"")</f>
        <v>5</v>
      </c>
      <c r="R5687" s="30">
        <f>IFERROR(_xlfn.XLOOKUP($B5687,'Ownership Metrics'!$A:$A,'Ownership Metrics'!$G:$G),"")</f>
        <v>76</v>
      </c>
      <c r="S5687" s="27" t="str">
        <f>IFERROR(_xlfn.XLOOKUP($B5687,'Ownership Metrics'!$A:$A,'Ownership Metrics'!$H:$H),"")</f>
        <v>Mayoritas</v>
      </c>
      <c r="T5687" s="27" t="str">
        <f>IFERROR(_xlfn.XLOOKUP($B5687,'Ownership Metrics'!$A:$A,'Ownership Metrics'!$I:$I),"")</f>
        <v>Tinggi</v>
      </c>
      <c r="U5687" s="27">
        <f>IF(COUNTIFS($B$2:$B5687,$B5687,$D$2:$D5687,$D5687)=1,1,0)</f>
        <v>1</v>
      </c>
      <c r="V5687" s="27">
        <f t="shared" si="265"/>
        <v>4.8499999999999996</v>
      </c>
      <c r="W5687" s="27">
        <f t="shared" si="266"/>
        <v>2</v>
      </c>
      <c r="X5687" s="27">
        <f t="shared" si="264"/>
        <v>4.8499994312999997</v>
      </c>
    </row>
    <row r="5688" spans="1:24" x14ac:dyDescent="0.25">
      <c r="A5688" s="26">
        <v>46265</v>
      </c>
      <c r="B5688" s="27" t="s">
        <v>10905</v>
      </c>
      <c r="C5688" s="27" t="s">
        <v>5818</v>
      </c>
      <c r="D5688" s="27" t="s">
        <v>5822</v>
      </c>
      <c r="E5688" s="27" t="s">
        <v>35</v>
      </c>
      <c r="F5688" s="27" t="s">
        <v>32</v>
      </c>
      <c r="G5688" s="27" t="s">
        <v>195</v>
      </c>
      <c r="H5688" s="27" t="s">
        <v>196</v>
      </c>
      <c r="I5688" s="28">
        <v>59115400</v>
      </c>
      <c r="J5688" s="28">
        <v>0</v>
      </c>
      <c r="K5688" s="28">
        <v>59115400</v>
      </c>
      <c r="L5688" s="29">
        <v>4.7300000000000004</v>
      </c>
      <c r="M5688" s="29">
        <f>IFERROR(_xlfn.XLOOKUP($B5688,'Ownership Metrics'!$A:$A,'Ownership Metrics'!$B:$B),"")</f>
        <v>2.72</v>
      </c>
      <c r="N5688" s="28">
        <f>IFERROR(_xlfn.XLOOKUP($B5688,'Ownership Metrics'!$A:$A,'Ownership Metrics'!$C:$C),"")</f>
        <v>6476</v>
      </c>
      <c r="O5688" s="29">
        <f>IFERROR(_xlfn.XLOOKUP($B5688,'Ownership Metrics'!$A:$A,'Ownership Metrics'!$D:$D),"")</f>
        <v>80</v>
      </c>
      <c r="P5688" s="29">
        <f>IFERROR(_xlfn.XLOOKUP($B5688,'Ownership Metrics'!$A:$A,'Ownership Metrics'!$E:$E),"")</f>
        <v>89.58</v>
      </c>
      <c r="Q5688" s="30">
        <f>IFERROR(_xlfn.XLOOKUP($B5688,'Ownership Metrics'!$A:$A,'Ownership Metrics'!$F:$F),"")</f>
        <v>5</v>
      </c>
      <c r="R5688" s="30">
        <f>IFERROR(_xlfn.XLOOKUP($B5688,'Ownership Metrics'!$A:$A,'Ownership Metrics'!$G:$G),"")</f>
        <v>76</v>
      </c>
      <c r="S5688" s="27" t="str">
        <f>IFERROR(_xlfn.XLOOKUP($B5688,'Ownership Metrics'!$A:$A,'Ownership Metrics'!$H:$H),"")</f>
        <v>Mayoritas</v>
      </c>
      <c r="T5688" s="27" t="str">
        <f>IFERROR(_xlfn.XLOOKUP($B5688,'Ownership Metrics'!$A:$A,'Ownership Metrics'!$I:$I),"")</f>
        <v>Tinggi</v>
      </c>
      <c r="U5688" s="27">
        <f>IF(COUNTIFS($B$2:$B5688,$B5688,$D$2:$D5688,$D5688)=1,1,0)</f>
        <v>1</v>
      </c>
      <c r="V5688" s="27">
        <f t="shared" si="265"/>
        <v>4.7300000000000004</v>
      </c>
      <c r="W5688" s="27">
        <f t="shared" si="266"/>
        <v>3</v>
      </c>
      <c r="X5688" s="27">
        <f t="shared" si="264"/>
        <v>4.7299994312000004</v>
      </c>
    </row>
    <row r="5689" spans="1:24" x14ac:dyDescent="0.25">
      <c r="A5689" s="26">
        <v>46265</v>
      </c>
      <c r="B5689" s="27" t="s">
        <v>10905</v>
      </c>
      <c r="C5689" s="27" t="s">
        <v>5818</v>
      </c>
      <c r="D5689" s="27" t="s">
        <v>5823</v>
      </c>
      <c r="E5689" s="27" t="s">
        <v>35</v>
      </c>
      <c r="F5689" s="27" t="s">
        <v>32</v>
      </c>
      <c r="G5689" s="27" t="s">
        <v>195</v>
      </c>
      <c r="H5689" s="27" t="s">
        <v>196</v>
      </c>
      <c r="I5689" s="28">
        <v>40625000</v>
      </c>
      <c r="J5689" s="28">
        <v>0</v>
      </c>
      <c r="K5689" s="28">
        <v>40625000</v>
      </c>
      <c r="L5689" s="29">
        <v>3.25</v>
      </c>
      <c r="M5689" s="29">
        <f>IFERROR(_xlfn.XLOOKUP($B5689,'Ownership Metrics'!$A:$A,'Ownership Metrics'!$B:$B),"")</f>
        <v>2.72</v>
      </c>
      <c r="N5689" s="28">
        <f>IFERROR(_xlfn.XLOOKUP($B5689,'Ownership Metrics'!$A:$A,'Ownership Metrics'!$C:$C),"")</f>
        <v>6476</v>
      </c>
      <c r="O5689" s="29">
        <f>IFERROR(_xlfn.XLOOKUP($B5689,'Ownership Metrics'!$A:$A,'Ownership Metrics'!$D:$D),"")</f>
        <v>80</v>
      </c>
      <c r="P5689" s="29">
        <f>IFERROR(_xlfn.XLOOKUP($B5689,'Ownership Metrics'!$A:$A,'Ownership Metrics'!$E:$E),"")</f>
        <v>89.58</v>
      </c>
      <c r="Q5689" s="30">
        <f>IFERROR(_xlfn.XLOOKUP($B5689,'Ownership Metrics'!$A:$A,'Ownership Metrics'!$F:$F),"")</f>
        <v>5</v>
      </c>
      <c r="R5689" s="30">
        <f>IFERROR(_xlfn.XLOOKUP($B5689,'Ownership Metrics'!$A:$A,'Ownership Metrics'!$G:$G),"")</f>
        <v>76</v>
      </c>
      <c r="S5689" s="27" t="str">
        <f>IFERROR(_xlfn.XLOOKUP($B5689,'Ownership Metrics'!$A:$A,'Ownership Metrics'!$H:$H),"")</f>
        <v>Mayoritas</v>
      </c>
      <c r="T5689" s="27" t="str">
        <f>IFERROR(_xlfn.XLOOKUP($B5689,'Ownership Metrics'!$A:$A,'Ownership Metrics'!$I:$I),"")</f>
        <v>Tinggi</v>
      </c>
      <c r="U5689" s="27">
        <f>IF(COUNTIFS($B$2:$B5689,$B5689,$D$2:$D5689,$D5689)=1,1,0)</f>
        <v>1</v>
      </c>
      <c r="V5689" s="27">
        <f t="shared" si="265"/>
        <v>3.25</v>
      </c>
      <c r="W5689" s="27">
        <f t="shared" si="266"/>
        <v>5</v>
      </c>
      <c r="X5689" s="27">
        <f t="shared" si="264"/>
        <v>3.2499994311</v>
      </c>
    </row>
    <row r="5690" spans="1:24" x14ac:dyDescent="0.25">
      <c r="A5690" s="26">
        <v>46265</v>
      </c>
      <c r="B5690" s="27" t="s">
        <v>10906</v>
      </c>
      <c r="C5690" s="27" t="s">
        <v>5825</v>
      </c>
      <c r="D5690" s="27" t="s">
        <v>5826</v>
      </c>
      <c r="E5690" s="27" t="s">
        <v>22</v>
      </c>
      <c r="F5690" s="27" t="s">
        <v>23</v>
      </c>
      <c r="G5690" s="27"/>
      <c r="H5690" s="27" t="s">
        <v>24</v>
      </c>
      <c r="I5690" s="28">
        <v>564213400</v>
      </c>
      <c r="J5690" s="28">
        <v>0</v>
      </c>
      <c r="K5690" s="28">
        <v>564213400</v>
      </c>
      <c r="L5690" s="29">
        <v>9.1199999999999992</v>
      </c>
      <c r="M5690" s="29">
        <f>IFERROR(_xlfn.XLOOKUP($B5690,'Ownership Metrics'!$A:$A,'Ownership Metrics'!$B:$B),"")</f>
        <v>3.41</v>
      </c>
      <c r="N5690" s="28">
        <f>IFERROR(_xlfn.XLOOKUP($B5690,'Ownership Metrics'!$A:$A,'Ownership Metrics'!$C:$C),"")</f>
        <v>1786</v>
      </c>
      <c r="O5690" s="29">
        <f>IFERROR(_xlfn.XLOOKUP($B5690,'Ownership Metrics'!$A:$A,'Ownership Metrics'!$D:$D),"")</f>
        <v>25.77</v>
      </c>
      <c r="P5690" s="29">
        <f>IFERROR(_xlfn.XLOOKUP($B5690,'Ownership Metrics'!$A:$A,'Ownership Metrics'!$E:$E),"")</f>
        <v>68.72</v>
      </c>
      <c r="Q5690" s="30">
        <f>IFERROR(_xlfn.XLOOKUP($B5690,'Ownership Metrics'!$A:$A,'Ownership Metrics'!$F:$F),"")</f>
        <v>9</v>
      </c>
      <c r="R5690" s="30">
        <f>IFERROR(_xlfn.XLOOKUP($B5690,'Ownership Metrics'!$A:$A,'Ownership Metrics'!$G:$G),"")</f>
        <v>44</v>
      </c>
      <c r="S5690" s="27" t="str">
        <f>IFERROR(_xlfn.XLOOKUP($B5690,'Ownership Metrics'!$A:$A,'Ownership Metrics'!$H:$H),"")</f>
        <v>Oligopoli</v>
      </c>
      <c r="T5690" s="27" t="str">
        <f>IFERROR(_xlfn.XLOOKUP($B5690,'Ownership Metrics'!$A:$A,'Ownership Metrics'!$I:$I),"")</f>
        <v>Sedang</v>
      </c>
      <c r="U5690" s="27">
        <f>IF(COUNTIFS($B$2:$B5690,$B5690,$D$2:$D5690,$D5690)=1,1,0)</f>
        <v>1</v>
      </c>
      <c r="V5690" s="27">
        <f t="shared" si="265"/>
        <v>9.1199999999999992</v>
      </c>
      <c r="W5690" s="27">
        <f t="shared" si="266"/>
        <v>4</v>
      </c>
      <c r="X5690" s="27">
        <f t="shared" si="264"/>
        <v>9.1199994310000001</v>
      </c>
    </row>
    <row r="5691" spans="1:24" x14ac:dyDescent="0.25">
      <c r="A5691" s="26">
        <v>46265</v>
      </c>
      <c r="B5691" s="27" t="s">
        <v>10906</v>
      </c>
      <c r="C5691" s="27" t="s">
        <v>5825</v>
      </c>
      <c r="D5691" s="27" t="s">
        <v>2619</v>
      </c>
      <c r="E5691" s="27" t="s">
        <v>22</v>
      </c>
      <c r="F5691" s="27" t="s">
        <v>23</v>
      </c>
      <c r="G5691" s="27"/>
      <c r="H5691" s="27" t="s">
        <v>24</v>
      </c>
      <c r="I5691" s="28">
        <v>1594467000</v>
      </c>
      <c r="J5691" s="28">
        <v>0</v>
      </c>
      <c r="K5691" s="28">
        <v>1594467000</v>
      </c>
      <c r="L5691" s="29">
        <v>25.77</v>
      </c>
      <c r="M5691" s="29">
        <f>IFERROR(_xlfn.XLOOKUP($B5691,'Ownership Metrics'!$A:$A,'Ownership Metrics'!$B:$B),"")</f>
        <v>3.41</v>
      </c>
      <c r="N5691" s="28">
        <f>IFERROR(_xlfn.XLOOKUP($B5691,'Ownership Metrics'!$A:$A,'Ownership Metrics'!$C:$C),"")</f>
        <v>1786</v>
      </c>
      <c r="O5691" s="29">
        <f>IFERROR(_xlfn.XLOOKUP($B5691,'Ownership Metrics'!$A:$A,'Ownership Metrics'!$D:$D),"")</f>
        <v>25.77</v>
      </c>
      <c r="P5691" s="29">
        <f>IFERROR(_xlfn.XLOOKUP($B5691,'Ownership Metrics'!$A:$A,'Ownership Metrics'!$E:$E),"")</f>
        <v>68.72</v>
      </c>
      <c r="Q5691" s="30">
        <f>IFERROR(_xlfn.XLOOKUP($B5691,'Ownership Metrics'!$A:$A,'Ownership Metrics'!$F:$F),"")</f>
        <v>9</v>
      </c>
      <c r="R5691" s="30">
        <f>IFERROR(_xlfn.XLOOKUP($B5691,'Ownership Metrics'!$A:$A,'Ownership Metrics'!$G:$G),"")</f>
        <v>44</v>
      </c>
      <c r="S5691" s="27" t="str">
        <f>IFERROR(_xlfn.XLOOKUP($B5691,'Ownership Metrics'!$A:$A,'Ownership Metrics'!$H:$H),"")</f>
        <v>Oligopoli</v>
      </c>
      <c r="T5691" s="27" t="str">
        <f>IFERROR(_xlfn.XLOOKUP($B5691,'Ownership Metrics'!$A:$A,'Ownership Metrics'!$I:$I),"")</f>
        <v>Sedang</v>
      </c>
      <c r="U5691" s="27">
        <f>IF(COUNTIFS($B$2:$B5691,$B5691,$D$2:$D5691,$D5691)=1,1,0)</f>
        <v>1</v>
      </c>
      <c r="V5691" s="27">
        <f t="shared" si="265"/>
        <v>25.77</v>
      </c>
      <c r="W5691" s="27">
        <f t="shared" si="266"/>
        <v>1</v>
      </c>
      <c r="X5691" s="27">
        <f t="shared" si="264"/>
        <v>25.7699994309</v>
      </c>
    </row>
    <row r="5692" spans="1:24" x14ac:dyDescent="0.25">
      <c r="A5692" s="26">
        <v>46265</v>
      </c>
      <c r="B5692" s="27" t="s">
        <v>10906</v>
      </c>
      <c r="C5692" s="27" t="s">
        <v>5825</v>
      </c>
      <c r="D5692" s="27" t="s">
        <v>5827</v>
      </c>
      <c r="E5692" s="27" t="s">
        <v>22</v>
      </c>
      <c r="F5692" s="27" t="s">
        <v>32</v>
      </c>
      <c r="G5692" s="27"/>
      <c r="H5692" s="27"/>
      <c r="I5692" s="28">
        <v>0</v>
      </c>
      <c r="J5692" s="28">
        <v>525864777</v>
      </c>
      <c r="K5692" s="28">
        <v>525864777</v>
      </c>
      <c r="L5692" s="29">
        <v>8.5</v>
      </c>
      <c r="M5692" s="29">
        <f>IFERROR(_xlfn.XLOOKUP($B5692,'Ownership Metrics'!$A:$A,'Ownership Metrics'!$B:$B),"")</f>
        <v>3.41</v>
      </c>
      <c r="N5692" s="28">
        <f>IFERROR(_xlfn.XLOOKUP($B5692,'Ownership Metrics'!$A:$A,'Ownership Metrics'!$C:$C),"")</f>
        <v>1786</v>
      </c>
      <c r="O5692" s="29">
        <f>IFERROR(_xlfn.XLOOKUP($B5692,'Ownership Metrics'!$A:$A,'Ownership Metrics'!$D:$D),"")</f>
        <v>25.77</v>
      </c>
      <c r="P5692" s="29">
        <f>IFERROR(_xlfn.XLOOKUP($B5692,'Ownership Metrics'!$A:$A,'Ownership Metrics'!$E:$E),"")</f>
        <v>68.72</v>
      </c>
      <c r="Q5692" s="30">
        <f>IFERROR(_xlfn.XLOOKUP($B5692,'Ownership Metrics'!$A:$A,'Ownership Metrics'!$F:$F),"")</f>
        <v>9</v>
      </c>
      <c r="R5692" s="30">
        <f>IFERROR(_xlfn.XLOOKUP($B5692,'Ownership Metrics'!$A:$A,'Ownership Metrics'!$G:$G),"")</f>
        <v>44</v>
      </c>
      <c r="S5692" s="27" t="str">
        <f>IFERROR(_xlfn.XLOOKUP($B5692,'Ownership Metrics'!$A:$A,'Ownership Metrics'!$H:$H),"")</f>
        <v>Oligopoli</v>
      </c>
      <c r="T5692" s="27" t="str">
        <f>IFERROR(_xlfn.XLOOKUP($B5692,'Ownership Metrics'!$A:$A,'Ownership Metrics'!$I:$I),"")</f>
        <v>Sedang</v>
      </c>
      <c r="U5692" s="27">
        <f>IF(COUNTIFS($B$2:$B5692,$B5692,$D$2:$D5692,$D5692)=1,1,0)</f>
        <v>1</v>
      </c>
      <c r="V5692" s="27">
        <f t="shared" si="265"/>
        <v>8.5</v>
      </c>
      <c r="W5692" s="27">
        <f t="shared" si="266"/>
        <v>5</v>
      </c>
      <c r="X5692" s="27">
        <f t="shared" si="264"/>
        <v>8.4999994308000009</v>
      </c>
    </row>
    <row r="5693" spans="1:24" x14ac:dyDescent="0.25">
      <c r="A5693" s="26">
        <v>46265</v>
      </c>
      <c r="B5693" s="27" t="s">
        <v>10906</v>
      </c>
      <c r="C5693" s="27" t="s">
        <v>5825</v>
      </c>
      <c r="D5693" s="27" t="s">
        <v>5828</v>
      </c>
      <c r="E5693" s="27" t="s">
        <v>22</v>
      </c>
      <c r="F5693" s="27" t="s">
        <v>32</v>
      </c>
      <c r="G5693" s="27"/>
      <c r="H5693" s="27" t="s">
        <v>56</v>
      </c>
      <c r="I5693" s="28">
        <v>1285984899</v>
      </c>
      <c r="J5693" s="28">
        <v>0</v>
      </c>
      <c r="K5693" s="28">
        <v>1285984899</v>
      </c>
      <c r="L5693" s="29">
        <v>20.79</v>
      </c>
      <c r="M5693" s="29">
        <f>IFERROR(_xlfn.XLOOKUP($B5693,'Ownership Metrics'!$A:$A,'Ownership Metrics'!$B:$B),"")</f>
        <v>3.41</v>
      </c>
      <c r="N5693" s="28">
        <f>IFERROR(_xlfn.XLOOKUP($B5693,'Ownership Metrics'!$A:$A,'Ownership Metrics'!$C:$C),"")</f>
        <v>1786</v>
      </c>
      <c r="O5693" s="29">
        <f>IFERROR(_xlfn.XLOOKUP($B5693,'Ownership Metrics'!$A:$A,'Ownership Metrics'!$D:$D),"")</f>
        <v>25.77</v>
      </c>
      <c r="P5693" s="29">
        <f>IFERROR(_xlfn.XLOOKUP($B5693,'Ownership Metrics'!$A:$A,'Ownership Metrics'!$E:$E),"")</f>
        <v>68.72</v>
      </c>
      <c r="Q5693" s="30">
        <f>IFERROR(_xlfn.XLOOKUP($B5693,'Ownership Metrics'!$A:$A,'Ownership Metrics'!$F:$F),"")</f>
        <v>9</v>
      </c>
      <c r="R5693" s="30">
        <f>IFERROR(_xlfn.XLOOKUP($B5693,'Ownership Metrics'!$A:$A,'Ownership Metrics'!$G:$G),"")</f>
        <v>44</v>
      </c>
      <c r="S5693" s="27" t="str">
        <f>IFERROR(_xlfn.XLOOKUP($B5693,'Ownership Metrics'!$A:$A,'Ownership Metrics'!$H:$H),"")</f>
        <v>Oligopoli</v>
      </c>
      <c r="T5693" s="27" t="str">
        <f>IFERROR(_xlfn.XLOOKUP($B5693,'Ownership Metrics'!$A:$A,'Ownership Metrics'!$I:$I),"")</f>
        <v>Sedang</v>
      </c>
      <c r="U5693" s="27">
        <f>IF(COUNTIFS($B$2:$B5693,$B5693,$D$2:$D5693,$D5693)=1,1,0)</f>
        <v>1</v>
      </c>
      <c r="V5693" s="27">
        <f t="shared" si="265"/>
        <v>20.79</v>
      </c>
      <c r="W5693" s="27">
        <f t="shared" si="266"/>
        <v>3</v>
      </c>
      <c r="X5693" s="27">
        <f t="shared" si="264"/>
        <v>20.7899994307</v>
      </c>
    </row>
    <row r="5694" spans="1:24" x14ac:dyDescent="0.25">
      <c r="A5694" s="26">
        <v>46265</v>
      </c>
      <c r="B5694" s="27" t="s">
        <v>10906</v>
      </c>
      <c r="C5694" s="27" t="s">
        <v>5825</v>
      </c>
      <c r="D5694" s="27" t="s">
        <v>5829</v>
      </c>
      <c r="E5694" s="27" t="s">
        <v>22</v>
      </c>
      <c r="F5694" s="27" t="s">
        <v>32</v>
      </c>
      <c r="G5694" s="27"/>
      <c r="H5694" s="27" t="s">
        <v>64</v>
      </c>
      <c r="I5694" s="28">
        <v>375033700</v>
      </c>
      <c r="J5694" s="28">
        <v>0</v>
      </c>
      <c r="K5694" s="28">
        <v>375033700</v>
      </c>
      <c r="L5694" s="29">
        <v>6.06</v>
      </c>
      <c r="M5694" s="29">
        <f>IFERROR(_xlfn.XLOOKUP($B5694,'Ownership Metrics'!$A:$A,'Ownership Metrics'!$B:$B),"")</f>
        <v>3.41</v>
      </c>
      <c r="N5694" s="28">
        <f>IFERROR(_xlfn.XLOOKUP($B5694,'Ownership Metrics'!$A:$A,'Ownership Metrics'!$C:$C),"")</f>
        <v>1786</v>
      </c>
      <c r="O5694" s="29">
        <f>IFERROR(_xlfn.XLOOKUP($B5694,'Ownership Metrics'!$A:$A,'Ownership Metrics'!$D:$D),"")</f>
        <v>25.77</v>
      </c>
      <c r="P5694" s="29">
        <f>IFERROR(_xlfn.XLOOKUP($B5694,'Ownership Metrics'!$A:$A,'Ownership Metrics'!$E:$E),"")</f>
        <v>68.72</v>
      </c>
      <c r="Q5694" s="30">
        <f>IFERROR(_xlfn.XLOOKUP($B5694,'Ownership Metrics'!$A:$A,'Ownership Metrics'!$F:$F),"")</f>
        <v>9</v>
      </c>
      <c r="R5694" s="30">
        <f>IFERROR(_xlfn.XLOOKUP($B5694,'Ownership Metrics'!$A:$A,'Ownership Metrics'!$G:$G),"")</f>
        <v>44</v>
      </c>
      <c r="S5694" s="27" t="str">
        <f>IFERROR(_xlfn.XLOOKUP($B5694,'Ownership Metrics'!$A:$A,'Ownership Metrics'!$H:$H),"")</f>
        <v>Oligopoli</v>
      </c>
      <c r="T5694" s="27" t="str">
        <f>IFERROR(_xlfn.XLOOKUP($B5694,'Ownership Metrics'!$A:$A,'Ownership Metrics'!$I:$I),"")</f>
        <v>Sedang</v>
      </c>
      <c r="U5694" s="27">
        <f>IF(COUNTIFS($B$2:$B5694,$B5694,$D$2:$D5694,$D5694)=1,1,0)</f>
        <v>1</v>
      </c>
      <c r="V5694" s="27">
        <f t="shared" si="265"/>
        <v>6.06</v>
      </c>
      <c r="W5694" s="27">
        <f t="shared" si="266"/>
        <v>6</v>
      </c>
      <c r="X5694" s="27">
        <f t="shared" si="264"/>
        <v>6.0599994305999996</v>
      </c>
    </row>
    <row r="5695" spans="1:24" x14ac:dyDescent="0.25">
      <c r="A5695" s="26">
        <v>46265</v>
      </c>
      <c r="B5695" s="27" t="s">
        <v>10906</v>
      </c>
      <c r="C5695" s="27" t="s">
        <v>5825</v>
      </c>
      <c r="D5695" s="27" t="s">
        <v>5830</v>
      </c>
      <c r="E5695" s="27" t="s">
        <v>51</v>
      </c>
      <c r="F5695" s="27" t="s">
        <v>32</v>
      </c>
      <c r="G5695" s="27"/>
      <c r="H5695" s="27" t="s">
        <v>64</v>
      </c>
      <c r="I5695" s="28">
        <v>1370798546</v>
      </c>
      <c r="J5695" s="28">
        <v>0</v>
      </c>
      <c r="K5695" s="28">
        <v>1370798546</v>
      </c>
      <c r="L5695" s="29">
        <v>22.16</v>
      </c>
      <c r="M5695" s="29">
        <f>IFERROR(_xlfn.XLOOKUP($B5695,'Ownership Metrics'!$A:$A,'Ownership Metrics'!$B:$B),"")</f>
        <v>3.41</v>
      </c>
      <c r="N5695" s="28">
        <f>IFERROR(_xlfn.XLOOKUP($B5695,'Ownership Metrics'!$A:$A,'Ownership Metrics'!$C:$C),"")</f>
        <v>1786</v>
      </c>
      <c r="O5695" s="29">
        <f>IFERROR(_xlfn.XLOOKUP($B5695,'Ownership Metrics'!$A:$A,'Ownership Metrics'!$D:$D),"")</f>
        <v>25.77</v>
      </c>
      <c r="P5695" s="29">
        <f>IFERROR(_xlfn.XLOOKUP($B5695,'Ownership Metrics'!$A:$A,'Ownership Metrics'!$E:$E),"")</f>
        <v>68.72</v>
      </c>
      <c r="Q5695" s="30">
        <f>IFERROR(_xlfn.XLOOKUP($B5695,'Ownership Metrics'!$A:$A,'Ownership Metrics'!$F:$F),"")</f>
        <v>9</v>
      </c>
      <c r="R5695" s="30">
        <f>IFERROR(_xlfn.XLOOKUP($B5695,'Ownership Metrics'!$A:$A,'Ownership Metrics'!$G:$G),"")</f>
        <v>44</v>
      </c>
      <c r="S5695" s="27" t="str">
        <f>IFERROR(_xlfn.XLOOKUP($B5695,'Ownership Metrics'!$A:$A,'Ownership Metrics'!$H:$H),"")</f>
        <v>Oligopoli</v>
      </c>
      <c r="T5695" s="27" t="str">
        <f>IFERROR(_xlfn.XLOOKUP($B5695,'Ownership Metrics'!$A:$A,'Ownership Metrics'!$I:$I),"")</f>
        <v>Sedang</v>
      </c>
      <c r="U5695" s="27">
        <f>IF(COUNTIFS($B$2:$B5695,$B5695,$D$2:$D5695,$D5695)=1,1,0)</f>
        <v>1</v>
      </c>
      <c r="V5695" s="27">
        <f t="shared" si="265"/>
        <v>22.16</v>
      </c>
      <c r="W5695" s="27">
        <f t="shared" si="266"/>
        <v>2</v>
      </c>
      <c r="X5695" s="27">
        <f t="shared" si="264"/>
        <v>22.159999430500001</v>
      </c>
    </row>
    <row r="5696" spans="1:24" x14ac:dyDescent="0.25">
      <c r="A5696" s="26">
        <v>46265</v>
      </c>
      <c r="B5696" s="27" t="s">
        <v>10906</v>
      </c>
      <c r="C5696" s="27" t="s">
        <v>5825</v>
      </c>
      <c r="D5696" s="27" t="s">
        <v>5831</v>
      </c>
      <c r="E5696" s="27" t="s">
        <v>22</v>
      </c>
      <c r="F5696" s="27" t="s">
        <v>32</v>
      </c>
      <c r="G5696" s="27"/>
      <c r="H5696" s="27" t="s">
        <v>62</v>
      </c>
      <c r="I5696" s="28">
        <v>112520966</v>
      </c>
      <c r="J5696" s="28">
        <v>0</v>
      </c>
      <c r="K5696" s="28">
        <v>112520966</v>
      </c>
      <c r="L5696" s="29">
        <v>1.82</v>
      </c>
      <c r="M5696" s="29">
        <f>IFERROR(_xlfn.XLOOKUP($B5696,'Ownership Metrics'!$A:$A,'Ownership Metrics'!$B:$B),"")</f>
        <v>3.41</v>
      </c>
      <c r="N5696" s="28">
        <f>IFERROR(_xlfn.XLOOKUP($B5696,'Ownership Metrics'!$A:$A,'Ownership Metrics'!$C:$C),"")</f>
        <v>1786</v>
      </c>
      <c r="O5696" s="29">
        <f>IFERROR(_xlfn.XLOOKUP($B5696,'Ownership Metrics'!$A:$A,'Ownership Metrics'!$D:$D),"")</f>
        <v>25.77</v>
      </c>
      <c r="P5696" s="29">
        <f>IFERROR(_xlfn.XLOOKUP($B5696,'Ownership Metrics'!$A:$A,'Ownership Metrics'!$E:$E),"")</f>
        <v>68.72</v>
      </c>
      <c r="Q5696" s="30">
        <f>IFERROR(_xlfn.XLOOKUP($B5696,'Ownership Metrics'!$A:$A,'Ownership Metrics'!$F:$F),"")</f>
        <v>9</v>
      </c>
      <c r="R5696" s="30">
        <f>IFERROR(_xlfn.XLOOKUP($B5696,'Ownership Metrics'!$A:$A,'Ownership Metrics'!$G:$G),"")</f>
        <v>44</v>
      </c>
      <c r="S5696" s="27" t="str">
        <f>IFERROR(_xlfn.XLOOKUP($B5696,'Ownership Metrics'!$A:$A,'Ownership Metrics'!$H:$H),"")</f>
        <v>Oligopoli</v>
      </c>
      <c r="T5696" s="27" t="str">
        <f>IFERROR(_xlfn.XLOOKUP($B5696,'Ownership Metrics'!$A:$A,'Ownership Metrics'!$I:$I),"")</f>
        <v>Sedang</v>
      </c>
      <c r="U5696" s="27">
        <f>IF(COUNTIFS($B$2:$B5696,$B5696,$D$2:$D5696,$D5696)=1,1,0)</f>
        <v>1</v>
      </c>
      <c r="V5696" s="27">
        <f t="shared" si="265"/>
        <v>1.82</v>
      </c>
      <c r="W5696" s="27">
        <f t="shared" si="266"/>
        <v>7</v>
      </c>
      <c r="X5696" s="27">
        <f t="shared" si="264"/>
        <v>1.8199994304</v>
      </c>
    </row>
    <row r="5697" spans="1:24" x14ac:dyDescent="0.25">
      <c r="A5697" s="26">
        <v>46265</v>
      </c>
      <c r="B5697" s="27" t="s">
        <v>10906</v>
      </c>
      <c r="C5697" s="27" t="s">
        <v>5825</v>
      </c>
      <c r="D5697" s="27" t="s">
        <v>81</v>
      </c>
      <c r="E5697" s="27" t="s">
        <v>72</v>
      </c>
      <c r="F5697" s="27" t="s">
        <v>32</v>
      </c>
      <c r="G5697" s="27"/>
      <c r="H5697" s="27" t="s">
        <v>62</v>
      </c>
      <c r="I5697" s="28">
        <v>72265411</v>
      </c>
      <c r="J5697" s="28">
        <v>0</v>
      </c>
      <c r="K5697" s="28">
        <v>72265411</v>
      </c>
      <c r="L5697" s="29">
        <v>1.17</v>
      </c>
      <c r="M5697" s="29">
        <f>IFERROR(_xlfn.XLOOKUP($B5697,'Ownership Metrics'!$A:$A,'Ownership Metrics'!$B:$B),"")</f>
        <v>3.41</v>
      </c>
      <c r="N5697" s="28">
        <f>IFERROR(_xlfn.XLOOKUP($B5697,'Ownership Metrics'!$A:$A,'Ownership Metrics'!$C:$C),"")</f>
        <v>1786</v>
      </c>
      <c r="O5697" s="29">
        <f>IFERROR(_xlfn.XLOOKUP($B5697,'Ownership Metrics'!$A:$A,'Ownership Metrics'!$D:$D),"")</f>
        <v>25.77</v>
      </c>
      <c r="P5697" s="29">
        <f>IFERROR(_xlfn.XLOOKUP($B5697,'Ownership Metrics'!$A:$A,'Ownership Metrics'!$E:$E),"")</f>
        <v>68.72</v>
      </c>
      <c r="Q5697" s="30">
        <f>IFERROR(_xlfn.XLOOKUP($B5697,'Ownership Metrics'!$A:$A,'Ownership Metrics'!$F:$F),"")</f>
        <v>9</v>
      </c>
      <c r="R5697" s="30">
        <f>IFERROR(_xlfn.XLOOKUP($B5697,'Ownership Metrics'!$A:$A,'Ownership Metrics'!$G:$G),"")</f>
        <v>44</v>
      </c>
      <c r="S5697" s="27" t="str">
        <f>IFERROR(_xlfn.XLOOKUP($B5697,'Ownership Metrics'!$A:$A,'Ownership Metrics'!$H:$H),"")</f>
        <v>Oligopoli</v>
      </c>
      <c r="T5697" s="27" t="str">
        <f>IFERROR(_xlfn.XLOOKUP($B5697,'Ownership Metrics'!$A:$A,'Ownership Metrics'!$I:$I),"")</f>
        <v>Sedang</v>
      </c>
      <c r="U5697" s="27">
        <f>IF(COUNTIFS($B$2:$B5697,$B5697,$D$2:$D5697,$D5697)=1,1,0)</f>
        <v>1</v>
      </c>
      <c r="V5697" s="27">
        <f t="shared" si="265"/>
        <v>1.17</v>
      </c>
      <c r="W5697" s="27">
        <f t="shared" si="266"/>
        <v>9</v>
      </c>
      <c r="X5697" s="27">
        <f t="shared" si="264"/>
        <v>1.1699994302999999</v>
      </c>
    </row>
    <row r="5698" spans="1:24" x14ac:dyDescent="0.25">
      <c r="A5698" s="26">
        <v>46265</v>
      </c>
      <c r="B5698" s="27" t="s">
        <v>10906</v>
      </c>
      <c r="C5698" s="27" t="s">
        <v>5825</v>
      </c>
      <c r="D5698" s="27" t="s">
        <v>915</v>
      </c>
      <c r="E5698" s="27" t="s">
        <v>26</v>
      </c>
      <c r="F5698" s="27" t="s">
        <v>32</v>
      </c>
      <c r="G5698" s="27"/>
      <c r="H5698" s="27" t="s">
        <v>64</v>
      </c>
      <c r="I5698" s="28">
        <v>74153000</v>
      </c>
      <c r="J5698" s="28">
        <v>0</v>
      </c>
      <c r="K5698" s="28">
        <v>74153000</v>
      </c>
      <c r="L5698" s="29">
        <v>1.2</v>
      </c>
      <c r="M5698" s="29">
        <f>IFERROR(_xlfn.XLOOKUP($B5698,'Ownership Metrics'!$A:$A,'Ownership Metrics'!$B:$B),"")</f>
        <v>3.41</v>
      </c>
      <c r="N5698" s="28">
        <f>IFERROR(_xlfn.XLOOKUP($B5698,'Ownership Metrics'!$A:$A,'Ownership Metrics'!$C:$C),"")</f>
        <v>1786</v>
      </c>
      <c r="O5698" s="29">
        <f>IFERROR(_xlfn.XLOOKUP($B5698,'Ownership Metrics'!$A:$A,'Ownership Metrics'!$D:$D),"")</f>
        <v>25.77</v>
      </c>
      <c r="P5698" s="29">
        <f>IFERROR(_xlfn.XLOOKUP($B5698,'Ownership Metrics'!$A:$A,'Ownership Metrics'!$E:$E),"")</f>
        <v>68.72</v>
      </c>
      <c r="Q5698" s="30">
        <f>IFERROR(_xlfn.XLOOKUP($B5698,'Ownership Metrics'!$A:$A,'Ownership Metrics'!$F:$F),"")</f>
        <v>9</v>
      </c>
      <c r="R5698" s="30">
        <f>IFERROR(_xlfn.XLOOKUP($B5698,'Ownership Metrics'!$A:$A,'Ownership Metrics'!$G:$G),"")</f>
        <v>44</v>
      </c>
      <c r="S5698" s="27" t="str">
        <f>IFERROR(_xlfn.XLOOKUP($B5698,'Ownership Metrics'!$A:$A,'Ownership Metrics'!$H:$H),"")</f>
        <v>Oligopoli</v>
      </c>
      <c r="T5698" s="27" t="str">
        <f>IFERROR(_xlfn.XLOOKUP($B5698,'Ownership Metrics'!$A:$A,'Ownership Metrics'!$I:$I),"")</f>
        <v>Sedang</v>
      </c>
      <c r="U5698" s="27">
        <f>IF(COUNTIFS($B$2:$B5698,$B5698,$D$2:$D5698,$D5698)=1,1,0)</f>
        <v>1</v>
      </c>
      <c r="V5698" s="27">
        <f t="shared" si="265"/>
        <v>1.2</v>
      </c>
      <c r="W5698" s="27">
        <f t="shared" si="266"/>
        <v>8</v>
      </c>
      <c r="X5698" s="27">
        <f t="shared" ref="X5698:X5761" si="267">$V5698-(ROW()*0.0000000001)</f>
        <v>1.1999994301999999</v>
      </c>
    </row>
    <row r="5699" spans="1:24" x14ac:dyDescent="0.25">
      <c r="A5699" s="26">
        <v>46265</v>
      </c>
      <c r="B5699" s="27" t="s">
        <v>10907</v>
      </c>
      <c r="C5699" s="27" t="s">
        <v>5833</v>
      </c>
      <c r="D5699" s="27" t="s">
        <v>2935</v>
      </c>
      <c r="E5699" s="27" t="s">
        <v>22</v>
      </c>
      <c r="F5699" s="27" t="s">
        <v>23</v>
      </c>
      <c r="G5699" s="27"/>
      <c r="H5699" s="27" t="s">
        <v>24</v>
      </c>
      <c r="I5699" s="28">
        <v>67331100</v>
      </c>
      <c r="J5699" s="28">
        <v>0</v>
      </c>
      <c r="K5699" s="28">
        <v>67331100</v>
      </c>
      <c r="L5699" s="29">
        <v>2.54</v>
      </c>
      <c r="M5699" s="29">
        <f>IFERROR(_xlfn.XLOOKUP($B5699,'Ownership Metrics'!$A:$A,'Ownership Metrics'!$B:$B),"")</f>
        <v>13.34</v>
      </c>
      <c r="N5699" s="28">
        <f>IFERROR(_xlfn.XLOOKUP($B5699,'Ownership Metrics'!$A:$A,'Ownership Metrics'!$C:$C),"")</f>
        <v>6324</v>
      </c>
      <c r="O5699" s="29">
        <f>IFERROR(_xlfn.XLOOKUP($B5699,'Ownership Metrics'!$A:$A,'Ownership Metrics'!$D:$D),"")</f>
        <v>79.430000000000007</v>
      </c>
      <c r="P5699" s="29">
        <f>IFERROR(_xlfn.XLOOKUP($B5699,'Ownership Metrics'!$A:$A,'Ownership Metrics'!$E:$E),"")</f>
        <v>84.55</v>
      </c>
      <c r="Q5699" s="30">
        <f>IFERROR(_xlfn.XLOOKUP($B5699,'Ownership Metrics'!$A:$A,'Ownership Metrics'!$F:$F),"")</f>
        <v>5</v>
      </c>
      <c r="R5699" s="30">
        <f>IFERROR(_xlfn.XLOOKUP($B5699,'Ownership Metrics'!$A:$A,'Ownership Metrics'!$G:$G),"")</f>
        <v>74</v>
      </c>
      <c r="S5699" s="27" t="str">
        <f>IFERROR(_xlfn.XLOOKUP($B5699,'Ownership Metrics'!$A:$A,'Ownership Metrics'!$H:$H),"")</f>
        <v>Mayoritas</v>
      </c>
      <c r="T5699" s="27" t="str">
        <f>IFERROR(_xlfn.XLOOKUP($B5699,'Ownership Metrics'!$A:$A,'Ownership Metrics'!$I:$I),"")</f>
        <v>Tinggi</v>
      </c>
      <c r="U5699" s="27">
        <f>IF(COUNTIFS($B$2:$B5699,$B5699,$D$2:$D5699,$D5699)=1,1,0)</f>
        <v>1</v>
      </c>
      <c r="V5699" s="27">
        <f t="shared" ref="V5699:V5762" si="268">SUMIFS($L$2:$L$10000,$B$2:$B$10000,$B5699,$D$2:$D$10000,$D5699)</f>
        <v>2.54</v>
      </c>
      <c r="W5699" s="27">
        <f t="shared" ref="W5699:W5762" si="269">COUNTIFS($B$2:$B$10000,$B5699,$U$2:$U$10000,1,$X$2:$X$10000,"&gt;"&amp;$X5699)+1</f>
        <v>3</v>
      </c>
      <c r="X5699" s="27">
        <f t="shared" si="267"/>
        <v>2.5399994301</v>
      </c>
    </row>
    <row r="5700" spans="1:24" x14ac:dyDescent="0.25">
      <c r="A5700" s="26">
        <v>46265</v>
      </c>
      <c r="B5700" s="27" t="s">
        <v>10907</v>
      </c>
      <c r="C5700" s="27" t="s">
        <v>5833</v>
      </c>
      <c r="D5700" s="27" t="s">
        <v>5834</v>
      </c>
      <c r="E5700" s="27" t="s">
        <v>22</v>
      </c>
      <c r="F5700" s="27" t="s">
        <v>23</v>
      </c>
      <c r="G5700" s="27"/>
      <c r="H5700" s="27" t="s">
        <v>24</v>
      </c>
      <c r="I5700" s="28">
        <v>68336500</v>
      </c>
      <c r="J5700" s="28">
        <v>0</v>
      </c>
      <c r="K5700" s="28">
        <v>68336500</v>
      </c>
      <c r="L5700" s="29">
        <v>2.58</v>
      </c>
      <c r="M5700" s="29">
        <f>IFERROR(_xlfn.XLOOKUP($B5700,'Ownership Metrics'!$A:$A,'Ownership Metrics'!$B:$B),"")</f>
        <v>13.34</v>
      </c>
      <c r="N5700" s="28">
        <f>IFERROR(_xlfn.XLOOKUP($B5700,'Ownership Metrics'!$A:$A,'Ownership Metrics'!$C:$C),"")</f>
        <v>6324</v>
      </c>
      <c r="O5700" s="29">
        <f>IFERROR(_xlfn.XLOOKUP($B5700,'Ownership Metrics'!$A:$A,'Ownership Metrics'!$D:$D),"")</f>
        <v>79.430000000000007</v>
      </c>
      <c r="P5700" s="29">
        <f>IFERROR(_xlfn.XLOOKUP($B5700,'Ownership Metrics'!$A:$A,'Ownership Metrics'!$E:$E),"")</f>
        <v>84.55</v>
      </c>
      <c r="Q5700" s="30">
        <f>IFERROR(_xlfn.XLOOKUP($B5700,'Ownership Metrics'!$A:$A,'Ownership Metrics'!$F:$F),"")</f>
        <v>5</v>
      </c>
      <c r="R5700" s="30">
        <f>IFERROR(_xlfn.XLOOKUP($B5700,'Ownership Metrics'!$A:$A,'Ownership Metrics'!$G:$G),"")</f>
        <v>74</v>
      </c>
      <c r="S5700" s="27" t="str">
        <f>IFERROR(_xlfn.XLOOKUP($B5700,'Ownership Metrics'!$A:$A,'Ownership Metrics'!$H:$H),"")</f>
        <v>Mayoritas</v>
      </c>
      <c r="T5700" s="27" t="str">
        <f>IFERROR(_xlfn.XLOOKUP($B5700,'Ownership Metrics'!$A:$A,'Ownership Metrics'!$I:$I),"")</f>
        <v>Tinggi</v>
      </c>
      <c r="U5700" s="27">
        <f>IF(COUNTIFS($B$2:$B5700,$B5700,$D$2:$D5700,$D5700)=1,1,0)</f>
        <v>1</v>
      </c>
      <c r="V5700" s="27">
        <f t="shared" si="268"/>
        <v>2.58</v>
      </c>
      <c r="W5700" s="27">
        <f t="shared" si="269"/>
        <v>2</v>
      </c>
      <c r="X5700" s="27">
        <f t="shared" si="267"/>
        <v>2.57999943</v>
      </c>
    </row>
    <row r="5701" spans="1:24" x14ac:dyDescent="0.25">
      <c r="A5701" s="26">
        <v>46265</v>
      </c>
      <c r="B5701" s="27" t="s">
        <v>10907</v>
      </c>
      <c r="C5701" s="27" t="s">
        <v>5833</v>
      </c>
      <c r="D5701" s="27" t="s">
        <v>5835</v>
      </c>
      <c r="E5701" s="27" t="s">
        <v>22</v>
      </c>
      <c r="F5701" s="27" t="s">
        <v>23</v>
      </c>
      <c r="G5701" s="27"/>
      <c r="H5701" s="27" t="s">
        <v>24</v>
      </c>
      <c r="I5701" s="28">
        <v>0</v>
      </c>
      <c r="J5701" s="28">
        <v>2105000000</v>
      </c>
      <c r="K5701" s="28">
        <v>2105000000</v>
      </c>
      <c r="L5701" s="29">
        <v>79.430000000000007</v>
      </c>
      <c r="M5701" s="29">
        <f>IFERROR(_xlfn.XLOOKUP($B5701,'Ownership Metrics'!$A:$A,'Ownership Metrics'!$B:$B),"")</f>
        <v>13.34</v>
      </c>
      <c r="N5701" s="28">
        <f>IFERROR(_xlfn.XLOOKUP($B5701,'Ownership Metrics'!$A:$A,'Ownership Metrics'!$C:$C),"")</f>
        <v>6324</v>
      </c>
      <c r="O5701" s="29">
        <f>IFERROR(_xlfn.XLOOKUP($B5701,'Ownership Metrics'!$A:$A,'Ownership Metrics'!$D:$D),"")</f>
        <v>79.430000000000007</v>
      </c>
      <c r="P5701" s="29">
        <f>IFERROR(_xlfn.XLOOKUP($B5701,'Ownership Metrics'!$A:$A,'Ownership Metrics'!$E:$E),"")</f>
        <v>84.55</v>
      </c>
      <c r="Q5701" s="30">
        <f>IFERROR(_xlfn.XLOOKUP($B5701,'Ownership Metrics'!$A:$A,'Ownership Metrics'!$F:$F),"")</f>
        <v>5</v>
      </c>
      <c r="R5701" s="30">
        <f>IFERROR(_xlfn.XLOOKUP($B5701,'Ownership Metrics'!$A:$A,'Ownership Metrics'!$G:$G),"")</f>
        <v>74</v>
      </c>
      <c r="S5701" s="27" t="str">
        <f>IFERROR(_xlfn.XLOOKUP($B5701,'Ownership Metrics'!$A:$A,'Ownership Metrics'!$H:$H),"")</f>
        <v>Mayoritas</v>
      </c>
      <c r="T5701" s="27" t="str">
        <f>IFERROR(_xlfn.XLOOKUP($B5701,'Ownership Metrics'!$A:$A,'Ownership Metrics'!$I:$I),"")</f>
        <v>Tinggi</v>
      </c>
      <c r="U5701" s="27">
        <f>IF(COUNTIFS($B$2:$B5701,$B5701,$D$2:$D5701,$D5701)=1,1,0)</f>
        <v>1</v>
      </c>
      <c r="V5701" s="27">
        <f t="shared" si="268"/>
        <v>79.430000000000007</v>
      </c>
      <c r="W5701" s="27">
        <f t="shared" si="269"/>
        <v>1</v>
      </c>
      <c r="X5701" s="27">
        <f t="shared" si="267"/>
        <v>79.429999429900008</v>
      </c>
    </row>
    <row r="5702" spans="1:24" x14ac:dyDescent="0.25">
      <c r="A5702" s="26">
        <v>46265</v>
      </c>
      <c r="B5702" s="27" t="s">
        <v>10907</v>
      </c>
      <c r="C5702" s="27" t="s">
        <v>5833</v>
      </c>
      <c r="D5702" s="27" t="s">
        <v>5836</v>
      </c>
      <c r="E5702" s="27" t="s">
        <v>35</v>
      </c>
      <c r="F5702" s="27" t="s">
        <v>23</v>
      </c>
      <c r="G5702" s="27" t="s">
        <v>36</v>
      </c>
      <c r="H5702" s="27" t="s">
        <v>24</v>
      </c>
      <c r="I5702" s="28">
        <v>28932500</v>
      </c>
      <c r="J5702" s="28">
        <v>0</v>
      </c>
      <c r="K5702" s="28">
        <v>28932500</v>
      </c>
      <c r="L5702" s="29">
        <v>1.0900000000000001</v>
      </c>
      <c r="M5702" s="29">
        <f>IFERROR(_xlfn.XLOOKUP($B5702,'Ownership Metrics'!$A:$A,'Ownership Metrics'!$B:$B),"")</f>
        <v>13.34</v>
      </c>
      <c r="N5702" s="28">
        <f>IFERROR(_xlfn.XLOOKUP($B5702,'Ownership Metrics'!$A:$A,'Ownership Metrics'!$C:$C),"")</f>
        <v>6324</v>
      </c>
      <c r="O5702" s="29">
        <f>IFERROR(_xlfn.XLOOKUP($B5702,'Ownership Metrics'!$A:$A,'Ownership Metrics'!$D:$D),"")</f>
        <v>79.430000000000007</v>
      </c>
      <c r="P5702" s="29">
        <f>IFERROR(_xlfn.XLOOKUP($B5702,'Ownership Metrics'!$A:$A,'Ownership Metrics'!$E:$E),"")</f>
        <v>84.55</v>
      </c>
      <c r="Q5702" s="30">
        <f>IFERROR(_xlfn.XLOOKUP($B5702,'Ownership Metrics'!$A:$A,'Ownership Metrics'!$F:$F),"")</f>
        <v>5</v>
      </c>
      <c r="R5702" s="30">
        <f>IFERROR(_xlfn.XLOOKUP($B5702,'Ownership Metrics'!$A:$A,'Ownership Metrics'!$G:$G),"")</f>
        <v>74</v>
      </c>
      <c r="S5702" s="27" t="str">
        <f>IFERROR(_xlfn.XLOOKUP($B5702,'Ownership Metrics'!$A:$A,'Ownership Metrics'!$H:$H),"")</f>
        <v>Mayoritas</v>
      </c>
      <c r="T5702" s="27" t="str">
        <f>IFERROR(_xlfn.XLOOKUP($B5702,'Ownership Metrics'!$A:$A,'Ownership Metrics'!$I:$I),"")</f>
        <v>Tinggi</v>
      </c>
      <c r="U5702" s="27">
        <f>IF(COUNTIFS($B$2:$B5702,$B5702,$D$2:$D5702,$D5702)=1,1,0)</f>
        <v>1</v>
      </c>
      <c r="V5702" s="27">
        <f t="shared" si="268"/>
        <v>1.0900000000000001</v>
      </c>
      <c r="W5702" s="27">
        <f t="shared" si="269"/>
        <v>4</v>
      </c>
      <c r="X5702" s="27">
        <f t="shared" si="267"/>
        <v>1.0899994298</v>
      </c>
    </row>
    <row r="5703" spans="1:24" x14ac:dyDescent="0.25">
      <c r="A5703" s="26">
        <v>46265</v>
      </c>
      <c r="B5703" s="27" t="s">
        <v>10907</v>
      </c>
      <c r="C5703" s="27" t="s">
        <v>5833</v>
      </c>
      <c r="D5703" s="27" t="s">
        <v>5837</v>
      </c>
      <c r="E5703" s="27" t="s">
        <v>35</v>
      </c>
      <c r="F5703" s="27" t="s">
        <v>23</v>
      </c>
      <c r="G5703" s="27" t="s">
        <v>36</v>
      </c>
      <c r="H5703" s="27" t="s">
        <v>24</v>
      </c>
      <c r="I5703" s="28">
        <v>27000000</v>
      </c>
      <c r="J5703" s="28">
        <v>0</v>
      </c>
      <c r="K5703" s="28">
        <v>27000000</v>
      </c>
      <c r="L5703" s="29">
        <v>1.02</v>
      </c>
      <c r="M5703" s="29">
        <f>IFERROR(_xlfn.XLOOKUP($B5703,'Ownership Metrics'!$A:$A,'Ownership Metrics'!$B:$B),"")</f>
        <v>13.34</v>
      </c>
      <c r="N5703" s="28">
        <f>IFERROR(_xlfn.XLOOKUP($B5703,'Ownership Metrics'!$A:$A,'Ownership Metrics'!$C:$C),"")</f>
        <v>6324</v>
      </c>
      <c r="O5703" s="29">
        <f>IFERROR(_xlfn.XLOOKUP($B5703,'Ownership Metrics'!$A:$A,'Ownership Metrics'!$D:$D),"")</f>
        <v>79.430000000000007</v>
      </c>
      <c r="P5703" s="29">
        <f>IFERROR(_xlfn.XLOOKUP($B5703,'Ownership Metrics'!$A:$A,'Ownership Metrics'!$E:$E),"")</f>
        <v>84.55</v>
      </c>
      <c r="Q5703" s="30">
        <f>IFERROR(_xlfn.XLOOKUP($B5703,'Ownership Metrics'!$A:$A,'Ownership Metrics'!$F:$F),"")</f>
        <v>5</v>
      </c>
      <c r="R5703" s="30">
        <f>IFERROR(_xlfn.XLOOKUP($B5703,'Ownership Metrics'!$A:$A,'Ownership Metrics'!$G:$G),"")</f>
        <v>74</v>
      </c>
      <c r="S5703" s="27" t="str">
        <f>IFERROR(_xlfn.XLOOKUP($B5703,'Ownership Metrics'!$A:$A,'Ownership Metrics'!$H:$H),"")</f>
        <v>Mayoritas</v>
      </c>
      <c r="T5703" s="27" t="str">
        <f>IFERROR(_xlfn.XLOOKUP($B5703,'Ownership Metrics'!$A:$A,'Ownership Metrics'!$I:$I),"")</f>
        <v>Tinggi</v>
      </c>
      <c r="U5703" s="27">
        <f>IF(COUNTIFS($B$2:$B5703,$B5703,$D$2:$D5703,$D5703)=1,1,0)</f>
        <v>1</v>
      </c>
      <c r="V5703" s="27">
        <f t="shared" si="268"/>
        <v>1.02</v>
      </c>
      <c r="W5703" s="27">
        <f t="shared" si="269"/>
        <v>5</v>
      </c>
      <c r="X5703" s="27">
        <f t="shared" si="267"/>
        <v>1.0199994297000001</v>
      </c>
    </row>
    <row r="5704" spans="1:24" x14ac:dyDescent="0.25">
      <c r="A5704" s="26">
        <v>46265</v>
      </c>
      <c r="B5704" s="27" t="s">
        <v>10908</v>
      </c>
      <c r="C5704" s="27" t="s">
        <v>5839</v>
      </c>
      <c r="D5704" s="27" t="s">
        <v>4692</v>
      </c>
      <c r="E5704" s="27" t="s">
        <v>22</v>
      </c>
      <c r="F5704" s="27" t="s">
        <v>23</v>
      </c>
      <c r="G5704" s="27"/>
      <c r="H5704" s="27" t="s">
        <v>24</v>
      </c>
      <c r="I5704" s="28">
        <v>21800000</v>
      </c>
      <c r="J5704" s="28">
        <v>0</v>
      </c>
      <c r="K5704" s="28">
        <v>21800000</v>
      </c>
      <c r="L5704" s="29">
        <v>2.34</v>
      </c>
      <c r="M5704" s="29">
        <f>IFERROR(_xlfn.XLOOKUP($B5704,'Ownership Metrics'!$A:$A,'Ownership Metrics'!$B:$B),"")</f>
        <v>5.69</v>
      </c>
      <c r="N5704" s="28">
        <f>IFERROR(_xlfn.XLOOKUP($B5704,'Ownership Metrics'!$A:$A,'Ownership Metrics'!$C:$C),"")</f>
        <v>6157</v>
      </c>
      <c r="O5704" s="29">
        <f>IFERROR(_xlfn.XLOOKUP($B5704,'Ownership Metrics'!$A:$A,'Ownership Metrics'!$D:$D),"")</f>
        <v>77.31</v>
      </c>
      <c r="P5704" s="29">
        <f>IFERROR(_xlfn.XLOOKUP($B5704,'Ownership Metrics'!$A:$A,'Ownership Metrics'!$E:$E),"")</f>
        <v>92.78</v>
      </c>
      <c r="Q5704" s="30">
        <f>IFERROR(_xlfn.XLOOKUP($B5704,'Ownership Metrics'!$A:$A,'Ownership Metrics'!$F:$F),"")</f>
        <v>4</v>
      </c>
      <c r="R5704" s="30">
        <f>IFERROR(_xlfn.XLOOKUP($B5704,'Ownership Metrics'!$A:$A,'Ownership Metrics'!$G:$G),"")</f>
        <v>77</v>
      </c>
      <c r="S5704" s="27" t="str">
        <f>IFERROR(_xlfn.XLOOKUP($B5704,'Ownership Metrics'!$A:$A,'Ownership Metrics'!$H:$H),"")</f>
        <v>Mayoritas</v>
      </c>
      <c r="T5704" s="27" t="str">
        <f>IFERROR(_xlfn.XLOOKUP($B5704,'Ownership Metrics'!$A:$A,'Ownership Metrics'!$I:$I),"")</f>
        <v>Tinggi</v>
      </c>
      <c r="U5704" s="27">
        <f>IF(COUNTIFS($B$2:$B5704,$B5704,$D$2:$D5704,$D5704)=1,1,0)</f>
        <v>1</v>
      </c>
      <c r="V5704" s="27">
        <f t="shared" si="268"/>
        <v>2.34</v>
      </c>
      <c r="W5704" s="27">
        <f t="shared" si="269"/>
        <v>3</v>
      </c>
      <c r="X5704" s="27">
        <f t="shared" si="267"/>
        <v>2.3399994295999997</v>
      </c>
    </row>
    <row r="5705" spans="1:24" x14ac:dyDescent="0.25">
      <c r="A5705" s="26">
        <v>46265</v>
      </c>
      <c r="B5705" s="27" t="s">
        <v>10908</v>
      </c>
      <c r="C5705" s="27" t="s">
        <v>5839</v>
      </c>
      <c r="D5705" s="27" t="s">
        <v>5840</v>
      </c>
      <c r="E5705" s="27" t="s">
        <v>22</v>
      </c>
      <c r="F5705" s="27" t="s">
        <v>23</v>
      </c>
      <c r="G5705" s="27"/>
      <c r="H5705" s="27" t="s">
        <v>24</v>
      </c>
      <c r="I5705" s="28">
        <v>122055540</v>
      </c>
      <c r="J5705" s="28">
        <v>0</v>
      </c>
      <c r="K5705" s="28">
        <v>122055540</v>
      </c>
      <c r="L5705" s="29">
        <v>13.13</v>
      </c>
      <c r="M5705" s="29">
        <f>IFERROR(_xlfn.XLOOKUP($B5705,'Ownership Metrics'!$A:$A,'Ownership Metrics'!$B:$B),"")</f>
        <v>5.69</v>
      </c>
      <c r="N5705" s="28">
        <f>IFERROR(_xlfn.XLOOKUP($B5705,'Ownership Metrics'!$A:$A,'Ownership Metrics'!$C:$C),"")</f>
        <v>6157</v>
      </c>
      <c r="O5705" s="29">
        <f>IFERROR(_xlfn.XLOOKUP($B5705,'Ownership Metrics'!$A:$A,'Ownership Metrics'!$D:$D),"")</f>
        <v>77.31</v>
      </c>
      <c r="P5705" s="29">
        <f>IFERROR(_xlfn.XLOOKUP($B5705,'Ownership Metrics'!$A:$A,'Ownership Metrics'!$E:$E),"")</f>
        <v>92.78</v>
      </c>
      <c r="Q5705" s="30">
        <f>IFERROR(_xlfn.XLOOKUP($B5705,'Ownership Metrics'!$A:$A,'Ownership Metrics'!$F:$F),"")</f>
        <v>4</v>
      </c>
      <c r="R5705" s="30">
        <f>IFERROR(_xlfn.XLOOKUP($B5705,'Ownership Metrics'!$A:$A,'Ownership Metrics'!$G:$G),"")</f>
        <v>77</v>
      </c>
      <c r="S5705" s="27" t="str">
        <f>IFERROR(_xlfn.XLOOKUP($B5705,'Ownership Metrics'!$A:$A,'Ownership Metrics'!$H:$H),"")</f>
        <v>Mayoritas</v>
      </c>
      <c r="T5705" s="27" t="str">
        <f>IFERROR(_xlfn.XLOOKUP($B5705,'Ownership Metrics'!$A:$A,'Ownership Metrics'!$I:$I),"")</f>
        <v>Tinggi</v>
      </c>
      <c r="U5705" s="27">
        <f>IF(COUNTIFS($B$2:$B5705,$B5705,$D$2:$D5705,$D5705)=1,1,0)</f>
        <v>1</v>
      </c>
      <c r="V5705" s="27">
        <f t="shared" si="268"/>
        <v>13.13</v>
      </c>
      <c r="W5705" s="27">
        <f t="shared" si="269"/>
        <v>2</v>
      </c>
      <c r="X5705" s="27">
        <f t="shared" si="267"/>
        <v>13.129999429500002</v>
      </c>
    </row>
    <row r="5706" spans="1:24" x14ac:dyDescent="0.25">
      <c r="A5706" s="26">
        <v>46265</v>
      </c>
      <c r="B5706" s="27" t="s">
        <v>10908</v>
      </c>
      <c r="C5706" s="27" t="s">
        <v>5839</v>
      </c>
      <c r="D5706" s="27" t="s">
        <v>3680</v>
      </c>
      <c r="E5706" s="27" t="s">
        <v>22</v>
      </c>
      <c r="F5706" s="27" t="s">
        <v>23</v>
      </c>
      <c r="G5706" s="27"/>
      <c r="H5706" s="27" t="s">
        <v>24</v>
      </c>
      <c r="I5706" s="28">
        <v>718757454</v>
      </c>
      <c r="J5706" s="28">
        <v>0</v>
      </c>
      <c r="K5706" s="28">
        <v>718757454</v>
      </c>
      <c r="L5706" s="29">
        <v>77.31</v>
      </c>
      <c r="M5706" s="29">
        <f>IFERROR(_xlfn.XLOOKUP($B5706,'Ownership Metrics'!$A:$A,'Ownership Metrics'!$B:$B),"")</f>
        <v>5.69</v>
      </c>
      <c r="N5706" s="28">
        <f>IFERROR(_xlfn.XLOOKUP($B5706,'Ownership Metrics'!$A:$A,'Ownership Metrics'!$C:$C),"")</f>
        <v>6157</v>
      </c>
      <c r="O5706" s="29">
        <f>IFERROR(_xlfn.XLOOKUP($B5706,'Ownership Metrics'!$A:$A,'Ownership Metrics'!$D:$D),"")</f>
        <v>77.31</v>
      </c>
      <c r="P5706" s="29">
        <f>IFERROR(_xlfn.XLOOKUP($B5706,'Ownership Metrics'!$A:$A,'Ownership Metrics'!$E:$E),"")</f>
        <v>92.78</v>
      </c>
      <c r="Q5706" s="30">
        <f>IFERROR(_xlfn.XLOOKUP($B5706,'Ownership Metrics'!$A:$A,'Ownership Metrics'!$F:$F),"")</f>
        <v>4</v>
      </c>
      <c r="R5706" s="30">
        <f>IFERROR(_xlfn.XLOOKUP($B5706,'Ownership Metrics'!$A:$A,'Ownership Metrics'!$G:$G),"")</f>
        <v>77</v>
      </c>
      <c r="S5706" s="27" t="str">
        <f>IFERROR(_xlfn.XLOOKUP($B5706,'Ownership Metrics'!$A:$A,'Ownership Metrics'!$H:$H),"")</f>
        <v>Mayoritas</v>
      </c>
      <c r="T5706" s="27" t="str">
        <f>IFERROR(_xlfn.XLOOKUP($B5706,'Ownership Metrics'!$A:$A,'Ownership Metrics'!$I:$I),"")</f>
        <v>Tinggi</v>
      </c>
      <c r="U5706" s="27">
        <f>IF(COUNTIFS($B$2:$B5706,$B5706,$D$2:$D5706,$D5706)=1,1,0)</f>
        <v>1</v>
      </c>
      <c r="V5706" s="27">
        <f t="shared" si="268"/>
        <v>77.31</v>
      </c>
      <c r="W5706" s="27">
        <f t="shared" si="269"/>
        <v>1</v>
      </c>
      <c r="X5706" s="27">
        <f t="shared" si="267"/>
        <v>77.309999429400008</v>
      </c>
    </row>
    <row r="5707" spans="1:24" x14ac:dyDescent="0.25">
      <c r="A5707" s="26">
        <v>46265</v>
      </c>
      <c r="B5707" s="27" t="s">
        <v>10908</v>
      </c>
      <c r="C5707" s="27" t="s">
        <v>5839</v>
      </c>
      <c r="D5707" s="27" t="s">
        <v>198</v>
      </c>
      <c r="E5707" s="27" t="s">
        <v>67</v>
      </c>
      <c r="F5707" s="27" t="s">
        <v>23</v>
      </c>
      <c r="G5707" s="27"/>
      <c r="H5707" s="27" t="s">
        <v>24</v>
      </c>
      <c r="I5707" s="28">
        <v>14187960</v>
      </c>
      <c r="J5707" s="28">
        <v>0</v>
      </c>
      <c r="K5707" s="28">
        <v>14187960</v>
      </c>
      <c r="L5707" s="29">
        <v>1.53</v>
      </c>
      <c r="M5707" s="29">
        <f>IFERROR(_xlfn.XLOOKUP($B5707,'Ownership Metrics'!$A:$A,'Ownership Metrics'!$B:$B),"")</f>
        <v>5.69</v>
      </c>
      <c r="N5707" s="28">
        <f>IFERROR(_xlfn.XLOOKUP($B5707,'Ownership Metrics'!$A:$A,'Ownership Metrics'!$C:$C),"")</f>
        <v>6157</v>
      </c>
      <c r="O5707" s="29">
        <f>IFERROR(_xlfn.XLOOKUP($B5707,'Ownership Metrics'!$A:$A,'Ownership Metrics'!$D:$D),"")</f>
        <v>77.31</v>
      </c>
      <c r="P5707" s="29">
        <f>IFERROR(_xlfn.XLOOKUP($B5707,'Ownership Metrics'!$A:$A,'Ownership Metrics'!$E:$E),"")</f>
        <v>92.78</v>
      </c>
      <c r="Q5707" s="30">
        <f>IFERROR(_xlfn.XLOOKUP($B5707,'Ownership Metrics'!$A:$A,'Ownership Metrics'!$F:$F),"")</f>
        <v>4</v>
      </c>
      <c r="R5707" s="30">
        <f>IFERROR(_xlfn.XLOOKUP($B5707,'Ownership Metrics'!$A:$A,'Ownership Metrics'!$G:$G),"")</f>
        <v>77</v>
      </c>
      <c r="S5707" s="27" t="str">
        <f>IFERROR(_xlfn.XLOOKUP($B5707,'Ownership Metrics'!$A:$A,'Ownership Metrics'!$H:$H),"")</f>
        <v>Mayoritas</v>
      </c>
      <c r="T5707" s="27" t="str">
        <f>IFERROR(_xlfn.XLOOKUP($B5707,'Ownership Metrics'!$A:$A,'Ownership Metrics'!$I:$I),"")</f>
        <v>Tinggi</v>
      </c>
      <c r="U5707" s="27">
        <f>IF(COUNTIFS($B$2:$B5707,$B5707,$D$2:$D5707,$D5707)=1,1,0)</f>
        <v>1</v>
      </c>
      <c r="V5707" s="27">
        <f t="shared" si="268"/>
        <v>1.53</v>
      </c>
      <c r="W5707" s="27">
        <f t="shared" si="269"/>
        <v>4</v>
      </c>
      <c r="X5707" s="27">
        <f t="shared" si="267"/>
        <v>1.5299994293000001</v>
      </c>
    </row>
    <row r="5708" spans="1:24" x14ac:dyDescent="0.25">
      <c r="A5708" s="26">
        <v>46265</v>
      </c>
      <c r="B5708" s="27" t="s">
        <v>10909</v>
      </c>
      <c r="C5708" s="27" t="s">
        <v>5842</v>
      </c>
      <c r="D5708" s="27" t="s">
        <v>5843</v>
      </c>
      <c r="E5708" s="27" t="s">
        <v>22</v>
      </c>
      <c r="F5708" s="27" t="s">
        <v>23</v>
      </c>
      <c r="G5708" s="27"/>
      <c r="H5708" s="27" t="s">
        <v>24</v>
      </c>
      <c r="I5708" s="28">
        <v>37254600</v>
      </c>
      <c r="J5708" s="28">
        <v>0</v>
      </c>
      <c r="K5708" s="28">
        <v>37254600</v>
      </c>
      <c r="L5708" s="29">
        <v>4.84</v>
      </c>
      <c r="M5708" s="29">
        <f>IFERROR(_xlfn.XLOOKUP($B5708,'Ownership Metrics'!$A:$A,'Ownership Metrics'!$B:$B),"")</f>
        <v>18.8</v>
      </c>
      <c r="N5708" s="28">
        <f>IFERROR(_xlfn.XLOOKUP($B5708,'Ownership Metrics'!$A:$A,'Ownership Metrics'!$C:$C),"")</f>
        <v>1359</v>
      </c>
      <c r="O5708" s="29">
        <f>IFERROR(_xlfn.XLOOKUP($B5708,'Ownership Metrics'!$A:$A,'Ownership Metrics'!$D:$D),"")</f>
        <v>23.97</v>
      </c>
      <c r="P5708" s="29">
        <f>IFERROR(_xlfn.XLOOKUP($B5708,'Ownership Metrics'!$A:$A,'Ownership Metrics'!$E:$E),"")</f>
        <v>60.43</v>
      </c>
      <c r="Q5708" s="30">
        <f>IFERROR(_xlfn.XLOOKUP($B5708,'Ownership Metrics'!$A:$A,'Ownership Metrics'!$F:$F),"")</f>
        <v>10</v>
      </c>
      <c r="R5708" s="30">
        <f>IFERROR(_xlfn.XLOOKUP($B5708,'Ownership Metrics'!$A:$A,'Ownership Metrics'!$G:$G),"")</f>
        <v>38</v>
      </c>
      <c r="S5708" s="27" t="str">
        <f>IFERROR(_xlfn.XLOOKUP($B5708,'Ownership Metrics'!$A:$A,'Ownership Metrics'!$H:$H),"")</f>
        <v>Oligopoli</v>
      </c>
      <c r="T5708" s="27" t="str">
        <f>IFERROR(_xlfn.XLOOKUP($B5708,'Ownership Metrics'!$A:$A,'Ownership Metrics'!$I:$I),"")</f>
        <v>Sedang</v>
      </c>
      <c r="U5708" s="27">
        <f>IF(COUNTIFS($B$2:$B5708,$B5708,$D$2:$D5708,$D5708)=1,1,0)</f>
        <v>1</v>
      </c>
      <c r="V5708" s="27">
        <f t="shared" si="268"/>
        <v>4.84</v>
      </c>
      <c r="W5708" s="27">
        <f t="shared" si="269"/>
        <v>5</v>
      </c>
      <c r="X5708" s="27">
        <f t="shared" si="267"/>
        <v>4.8399994291999997</v>
      </c>
    </row>
    <row r="5709" spans="1:24" x14ac:dyDescent="0.25">
      <c r="A5709" s="26">
        <v>46265</v>
      </c>
      <c r="B5709" s="27" t="s">
        <v>10909</v>
      </c>
      <c r="C5709" s="27" t="s">
        <v>5842</v>
      </c>
      <c r="D5709" s="27" t="s">
        <v>5844</v>
      </c>
      <c r="E5709" s="27" t="s">
        <v>22</v>
      </c>
      <c r="F5709" s="27" t="s">
        <v>23</v>
      </c>
      <c r="G5709" s="27"/>
      <c r="H5709" s="27" t="s">
        <v>24</v>
      </c>
      <c r="I5709" s="28">
        <v>38451950</v>
      </c>
      <c r="J5709" s="28">
        <v>0</v>
      </c>
      <c r="K5709" s="28">
        <v>38451950</v>
      </c>
      <c r="L5709" s="29">
        <v>4.99</v>
      </c>
      <c r="M5709" s="29">
        <f>IFERROR(_xlfn.XLOOKUP($B5709,'Ownership Metrics'!$A:$A,'Ownership Metrics'!$B:$B),"")</f>
        <v>18.8</v>
      </c>
      <c r="N5709" s="28">
        <f>IFERROR(_xlfn.XLOOKUP($B5709,'Ownership Metrics'!$A:$A,'Ownership Metrics'!$C:$C),"")</f>
        <v>1359</v>
      </c>
      <c r="O5709" s="29">
        <f>IFERROR(_xlfn.XLOOKUP($B5709,'Ownership Metrics'!$A:$A,'Ownership Metrics'!$D:$D),"")</f>
        <v>23.97</v>
      </c>
      <c r="P5709" s="29">
        <f>IFERROR(_xlfn.XLOOKUP($B5709,'Ownership Metrics'!$A:$A,'Ownership Metrics'!$E:$E),"")</f>
        <v>60.43</v>
      </c>
      <c r="Q5709" s="30">
        <f>IFERROR(_xlfn.XLOOKUP($B5709,'Ownership Metrics'!$A:$A,'Ownership Metrics'!$F:$F),"")</f>
        <v>10</v>
      </c>
      <c r="R5709" s="30">
        <f>IFERROR(_xlfn.XLOOKUP($B5709,'Ownership Metrics'!$A:$A,'Ownership Metrics'!$G:$G),"")</f>
        <v>38</v>
      </c>
      <c r="S5709" s="27" t="str">
        <f>IFERROR(_xlfn.XLOOKUP($B5709,'Ownership Metrics'!$A:$A,'Ownership Metrics'!$H:$H),"")</f>
        <v>Oligopoli</v>
      </c>
      <c r="T5709" s="27" t="str">
        <f>IFERROR(_xlfn.XLOOKUP($B5709,'Ownership Metrics'!$A:$A,'Ownership Metrics'!$I:$I),"")</f>
        <v>Sedang</v>
      </c>
      <c r="U5709" s="27">
        <f>IF(COUNTIFS($B$2:$B5709,$B5709,$D$2:$D5709,$D5709)=1,1,0)</f>
        <v>1</v>
      </c>
      <c r="V5709" s="27">
        <f t="shared" si="268"/>
        <v>4.99</v>
      </c>
      <c r="W5709" s="27">
        <f t="shared" si="269"/>
        <v>4</v>
      </c>
      <c r="X5709" s="27">
        <f t="shared" si="267"/>
        <v>4.9899994291000001</v>
      </c>
    </row>
    <row r="5710" spans="1:24" x14ac:dyDescent="0.25">
      <c r="A5710" s="26">
        <v>46265</v>
      </c>
      <c r="B5710" s="27" t="s">
        <v>10909</v>
      </c>
      <c r="C5710" s="27" t="s">
        <v>5842</v>
      </c>
      <c r="D5710" s="27" t="s">
        <v>5845</v>
      </c>
      <c r="E5710" s="27" t="s">
        <v>22</v>
      </c>
      <c r="F5710" s="27" t="s">
        <v>23</v>
      </c>
      <c r="G5710" s="27"/>
      <c r="H5710" s="27" t="s">
        <v>24</v>
      </c>
      <c r="I5710" s="28">
        <v>33208600</v>
      </c>
      <c r="J5710" s="28">
        <v>0</v>
      </c>
      <c r="K5710" s="28">
        <v>33208600</v>
      </c>
      <c r="L5710" s="29">
        <v>4.3099999999999996</v>
      </c>
      <c r="M5710" s="29">
        <f>IFERROR(_xlfn.XLOOKUP($B5710,'Ownership Metrics'!$A:$A,'Ownership Metrics'!$B:$B),"")</f>
        <v>18.8</v>
      </c>
      <c r="N5710" s="28">
        <f>IFERROR(_xlfn.XLOOKUP($B5710,'Ownership Metrics'!$A:$A,'Ownership Metrics'!$C:$C),"")</f>
        <v>1359</v>
      </c>
      <c r="O5710" s="29">
        <f>IFERROR(_xlfn.XLOOKUP($B5710,'Ownership Metrics'!$A:$A,'Ownership Metrics'!$D:$D),"")</f>
        <v>23.97</v>
      </c>
      <c r="P5710" s="29">
        <f>IFERROR(_xlfn.XLOOKUP($B5710,'Ownership Metrics'!$A:$A,'Ownership Metrics'!$E:$E),"")</f>
        <v>60.43</v>
      </c>
      <c r="Q5710" s="30">
        <f>IFERROR(_xlfn.XLOOKUP($B5710,'Ownership Metrics'!$A:$A,'Ownership Metrics'!$F:$F),"")</f>
        <v>10</v>
      </c>
      <c r="R5710" s="30">
        <f>IFERROR(_xlfn.XLOOKUP($B5710,'Ownership Metrics'!$A:$A,'Ownership Metrics'!$G:$G),"")</f>
        <v>38</v>
      </c>
      <c r="S5710" s="27" t="str">
        <f>IFERROR(_xlfn.XLOOKUP($B5710,'Ownership Metrics'!$A:$A,'Ownership Metrics'!$H:$H),"")</f>
        <v>Oligopoli</v>
      </c>
      <c r="T5710" s="27" t="str">
        <f>IFERROR(_xlfn.XLOOKUP($B5710,'Ownership Metrics'!$A:$A,'Ownership Metrics'!$I:$I),"")</f>
        <v>Sedang</v>
      </c>
      <c r="U5710" s="27">
        <f>IF(COUNTIFS($B$2:$B5710,$B5710,$D$2:$D5710,$D5710)=1,1,0)</f>
        <v>1</v>
      </c>
      <c r="V5710" s="27">
        <f t="shared" si="268"/>
        <v>4.3099999999999996</v>
      </c>
      <c r="W5710" s="27">
        <f t="shared" si="269"/>
        <v>6</v>
      </c>
      <c r="X5710" s="27">
        <f t="shared" si="267"/>
        <v>4.3099994289999994</v>
      </c>
    </row>
    <row r="5711" spans="1:24" x14ac:dyDescent="0.25">
      <c r="A5711" s="26">
        <v>46265</v>
      </c>
      <c r="B5711" s="27" t="s">
        <v>10909</v>
      </c>
      <c r="C5711" s="27" t="s">
        <v>5842</v>
      </c>
      <c r="D5711" s="27" t="s">
        <v>5846</v>
      </c>
      <c r="E5711" s="27" t="s">
        <v>22</v>
      </c>
      <c r="F5711" s="27" t="s">
        <v>23</v>
      </c>
      <c r="G5711" s="27"/>
      <c r="H5711" s="27" t="s">
        <v>24</v>
      </c>
      <c r="I5711" s="28">
        <v>24074100</v>
      </c>
      <c r="J5711" s="28">
        <v>0</v>
      </c>
      <c r="K5711" s="28">
        <v>24074100</v>
      </c>
      <c r="L5711" s="29">
        <v>3.13</v>
      </c>
      <c r="M5711" s="29">
        <f>IFERROR(_xlfn.XLOOKUP($B5711,'Ownership Metrics'!$A:$A,'Ownership Metrics'!$B:$B),"")</f>
        <v>18.8</v>
      </c>
      <c r="N5711" s="28">
        <f>IFERROR(_xlfn.XLOOKUP($B5711,'Ownership Metrics'!$A:$A,'Ownership Metrics'!$C:$C),"")</f>
        <v>1359</v>
      </c>
      <c r="O5711" s="29">
        <f>IFERROR(_xlfn.XLOOKUP($B5711,'Ownership Metrics'!$A:$A,'Ownership Metrics'!$D:$D),"")</f>
        <v>23.97</v>
      </c>
      <c r="P5711" s="29">
        <f>IFERROR(_xlfn.XLOOKUP($B5711,'Ownership Metrics'!$A:$A,'Ownership Metrics'!$E:$E),"")</f>
        <v>60.43</v>
      </c>
      <c r="Q5711" s="30">
        <f>IFERROR(_xlfn.XLOOKUP($B5711,'Ownership Metrics'!$A:$A,'Ownership Metrics'!$F:$F),"")</f>
        <v>10</v>
      </c>
      <c r="R5711" s="30">
        <f>IFERROR(_xlfn.XLOOKUP($B5711,'Ownership Metrics'!$A:$A,'Ownership Metrics'!$G:$G),"")</f>
        <v>38</v>
      </c>
      <c r="S5711" s="27" t="str">
        <f>IFERROR(_xlfn.XLOOKUP($B5711,'Ownership Metrics'!$A:$A,'Ownership Metrics'!$H:$H),"")</f>
        <v>Oligopoli</v>
      </c>
      <c r="T5711" s="27" t="str">
        <f>IFERROR(_xlfn.XLOOKUP($B5711,'Ownership Metrics'!$A:$A,'Ownership Metrics'!$I:$I),"")</f>
        <v>Sedang</v>
      </c>
      <c r="U5711" s="27">
        <f>IF(COUNTIFS($B$2:$B5711,$B5711,$D$2:$D5711,$D5711)=1,1,0)</f>
        <v>1</v>
      </c>
      <c r="V5711" s="27">
        <f t="shared" si="268"/>
        <v>3.13</v>
      </c>
      <c r="W5711" s="27">
        <f t="shared" si="269"/>
        <v>7</v>
      </c>
      <c r="X5711" s="27">
        <f t="shared" si="267"/>
        <v>3.1299994288999997</v>
      </c>
    </row>
    <row r="5712" spans="1:24" x14ac:dyDescent="0.25">
      <c r="A5712" s="26">
        <v>46265</v>
      </c>
      <c r="B5712" s="27" t="s">
        <v>10909</v>
      </c>
      <c r="C5712" s="27" t="s">
        <v>5842</v>
      </c>
      <c r="D5712" s="27" t="s">
        <v>5847</v>
      </c>
      <c r="E5712" s="27" t="s">
        <v>22</v>
      </c>
      <c r="F5712" s="27" t="s">
        <v>23</v>
      </c>
      <c r="G5712" s="27"/>
      <c r="H5712" s="27" t="s">
        <v>24</v>
      </c>
      <c r="I5712" s="28">
        <v>110202500</v>
      </c>
      <c r="J5712" s="28">
        <v>64152000</v>
      </c>
      <c r="K5712" s="28">
        <v>174354500</v>
      </c>
      <c r="L5712" s="29">
        <v>22.64</v>
      </c>
      <c r="M5712" s="29">
        <f>IFERROR(_xlfn.XLOOKUP($B5712,'Ownership Metrics'!$A:$A,'Ownership Metrics'!$B:$B),"")</f>
        <v>18.8</v>
      </c>
      <c r="N5712" s="28">
        <f>IFERROR(_xlfn.XLOOKUP($B5712,'Ownership Metrics'!$A:$A,'Ownership Metrics'!$C:$C),"")</f>
        <v>1359</v>
      </c>
      <c r="O5712" s="29">
        <f>IFERROR(_xlfn.XLOOKUP($B5712,'Ownership Metrics'!$A:$A,'Ownership Metrics'!$D:$D),"")</f>
        <v>23.97</v>
      </c>
      <c r="P5712" s="29">
        <f>IFERROR(_xlfn.XLOOKUP($B5712,'Ownership Metrics'!$A:$A,'Ownership Metrics'!$E:$E),"")</f>
        <v>60.43</v>
      </c>
      <c r="Q5712" s="30">
        <f>IFERROR(_xlfn.XLOOKUP($B5712,'Ownership Metrics'!$A:$A,'Ownership Metrics'!$F:$F),"")</f>
        <v>10</v>
      </c>
      <c r="R5712" s="30">
        <f>IFERROR(_xlfn.XLOOKUP($B5712,'Ownership Metrics'!$A:$A,'Ownership Metrics'!$G:$G),"")</f>
        <v>38</v>
      </c>
      <c r="S5712" s="27" t="str">
        <f>IFERROR(_xlfn.XLOOKUP($B5712,'Ownership Metrics'!$A:$A,'Ownership Metrics'!$H:$H),"")</f>
        <v>Oligopoli</v>
      </c>
      <c r="T5712" s="27" t="str">
        <f>IFERROR(_xlfn.XLOOKUP($B5712,'Ownership Metrics'!$A:$A,'Ownership Metrics'!$I:$I),"")</f>
        <v>Sedang</v>
      </c>
      <c r="U5712" s="27">
        <f>IF(COUNTIFS($B$2:$B5712,$B5712,$D$2:$D5712,$D5712)=1,1,0)</f>
        <v>1</v>
      </c>
      <c r="V5712" s="27">
        <f t="shared" si="268"/>
        <v>22.64</v>
      </c>
      <c r="W5712" s="27">
        <f t="shared" si="269"/>
        <v>2</v>
      </c>
      <c r="X5712" s="27">
        <f t="shared" si="267"/>
        <v>22.639999428799999</v>
      </c>
    </row>
    <row r="5713" spans="1:24" x14ac:dyDescent="0.25">
      <c r="A5713" s="26">
        <v>46265</v>
      </c>
      <c r="B5713" s="27" t="s">
        <v>10909</v>
      </c>
      <c r="C5713" s="27" t="s">
        <v>5842</v>
      </c>
      <c r="D5713" s="27" t="s">
        <v>5848</v>
      </c>
      <c r="E5713" s="27" t="s">
        <v>35</v>
      </c>
      <c r="F5713" s="27" t="s">
        <v>23</v>
      </c>
      <c r="G5713" s="27" t="s">
        <v>36</v>
      </c>
      <c r="H5713" s="27" t="s">
        <v>24</v>
      </c>
      <c r="I5713" s="28">
        <v>9696000</v>
      </c>
      <c r="J5713" s="28">
        <v>0</v>
      </c>
      <c r="K5713" s="28">
        <v>9696000</v>
      </c>
      <c r="L5713" s="29">
        <v>1.26</v>
      </c>
      <c r="M5713" s="29">
        <f>IFERROR(_xlfn.XLOOKUP($B5713,'Ownership Metrics'!$A:$A,'Ownership Metrics'!$B:$B),"")</f>
        <v>18.8</v>
      </c>
      <c r="N5713" s="28">
        <f>IFERROR(_xlfn.XLOOKUP($B5713,'Ownership Metrics'!$A:$A,'Ownership Metrics'!$C:$C),"")</f>
        <v>1359</v>
      </c>
      <c r="O5713" s="29">
        <f>IFERROR(_xlfn.XLOOKUP($B5713,'Ownership Metrics'!$A:$A,'Ownership Metrics'!$D:$D),"")</f>
        <v>23.97</v>
      </c>
      <c r="P5713" s="29">
        <f>IFERROR(_xlfn.XLOOKUP($B5713,'Ownership Metrics'!$A:$A,'Ownership Metrics'!$E:$E),"")</f>
        <v>60.43</v>
      </c>
      <c r="Q5713" s="30">
        <f>IFERROR(_xlfn.XLOOKUP($B5713,'Ownership Metrics'!$A:$A,'Ownership Metrics'!$F:$F),"")</f>
        <v>10</v>
      </c>
      <c r="R5713" s="30">
        <f>IFERROR(_xlfn.XLOOKUP($B5713,'Ownership Metrics'!$A:$A,'Ownership Metrics'!$G:$G),"")</f>
        <v>38</v>
      </c>
      <c r="S5713" s="27" t="str">
        <f>IFERROR(_xlfn.XLOOKUP($B5713,'Ownership Metrics'!$A:$A,'Ownership Metrics'!$H:$H),"")</f>
        <v>Oligopoli</v>
      </c>
      <c r="T5713" s="27" t="str">
        <f>IFERROR(_xlfn.XLOOKUP($B5713,'Ownership Metrics'!$A:$A,'Ownership Metrics'!$I:$I),"")</f>
        <v>Sedang</v>
      </c>
      <c r="U5713" s="27">
        <f>IF(COUNTIFS($B$2:$B5713,$B5713,$D$2:$D5713,$D5713)=1,1,0)</f>
        <v>1</v>
      </c>
      <c r="V5713" s="27">
        <f t="shared" si="268"/>
        <v>1.26</v>
      </c>
      <c r="W5713" s="27">
        <f t="shared" si="269"/>
        <v>8</v>
      </c>
      <c r="X5713" s="27">
        <f t="shared" si="267"/>
        <v>1.2599994287</v>
      </c>
    </row>
    <row r="5714" spans="1:24" x14ac:dyDescent="0.25">
      <c r="A5714" s="26">
        <v>46265</v>
      </c>
      <c r="B5714" s="27" t="s">
        <v>10909</v>
      </c>
      <c r="C5714" s="27" t="s">
        <v>5842</v>
      </c>
      <c r="D5714" s="27" t="s">
        <v>5849</v>
      </c>
      <c r="E5714" s="27" t="s">
        <v>35</v>
      </c>
      <c r="F5714" s="27" t="s">
        <v>23</v>
      </c>
      <c r="G5714" s="27" t="s">
        <v>36</v>
      </c>
      <c r="H5714" s="27" t="s">
        <v>24</v>
      </c>
      <c r="I5714" s="28">
        <v>8188500</v>
      </c>
      <c r="J5714" s="28">
        <v>0</v>
      </c>
      <c r="K5714" s="28">
        <v>8188500</v>
      </c>
      <c r="L5714" s="29">
        <v>1.06</v>
      </c>
      <c r="M5714" s="29">
        <f>IFERROR(_xlfn.XLOOKUP($B5714,'Ownership Metrics'!$A:$A,'Ownership Metrics'!$B:$B),"")</f>
        <v>18.8</v>
      </c>
      <c r="N5714" s="28">
        <f>IFERROR(_xlfn.XLOOKUP($B5714,'Ownership Metrics'!$A:$A,'Ownership Metrics'!$C:$C),"")</f>
        <v>1359</v>
      </c>
      <c r="O5714" s="29">
        <f>IFERROR(_xlfn.XLOOKUP($B5714,'Ownership Metrics'!$A:$A,'Ownership Metrics'!$D:$D),"")</f>
        <v>23.97</v>
      </c>
      <c r="P5714" s="29">
        <f>IFERROR(_xlfn.XLOOKUP($B5714,'Ownership Metrics'!$A:$A,'Ownership Metrics'!$E:$E),"")</f>
        <v>60.43</v>
      </c>
      <c r="Q5714" s="30">
        <f>IFERROR(_xlfn.XLOOKUP($B5714,'Ownership Metrics'!$A:$A,'Ownership Metrics'!$F:$F),"")</f>
        <v>10</v>
      </c>
      <c r="R5714" s="30">
        <f>IFERROR(_xlfn.XLOOKUP($B5714,'Ownership Metrics'!$A:$A,'Ownership Metrics'!$G:$G),"")</f>
        <v>38</v>
      </c>
      <c r="S5714" s="27" t="str">
        <f>IFERROR(_xlfn.XLOOKUP($B5714,'Ownership Metrics'!$A:$A,'Ownership Metrics'!$H:$H),"")</f>
        <v>Oligopoli</v>
      </c>
      <c r="T5714" s="27" t="str">
        <f>IFERROR(_xlfn.XLOOKUP($B5714,'Ownership Metrics'!$A:$A,'Ownership Metrics'!$I:$I),"")</f>
        <v>Sedang</v>
      </c>
      <c r="U5714" s="27">
        <f>IF(COUNTIFS($B$2:$B5714,$B5714,$D$2:$D5714,$D5714)=1,1,0)</f>
        <v>1</v>
      </c>
      <c r="V5714" s="27">
        <f t="shared" si="268"/>
        <v>1.06</v>
      </c>
      <c r="W5714" s="27">
        <f t="shared" si="269"/>
        <v>10</v>
      </c>
      <c r="X5714" s="27">
        <f t="shared" si="267"/>
        <v>1.0599994286000001</v>
      </c>
    </row>
    <row r="5715" spans="1:24" x14ac:dyDescent="0.25">
      <c r="A5715" s="26">
        <v>46265</v>
      </c>
      <c r="B5715" s="27" t="s">
        <v>10909</v>
      </c>
      <c r="C5715" s="27" t="s">
        <v>5842</v>
      </c>
      <c r="D5715" s="27" t="s">
        <v>1307</v>
      </c>
      <c r="E5715" s="27" t="s">
        <v>35</v>
      </c>
      <c r="F5715" s="27" t="s">
        <v>23</v>
      </c>
      <c r="G5715" s="27" t="s">
        <v>36</v>
      </c>
      <c r="H5715" s="27" t="s">
        <v>24</v>
      </c>
      <c r="I5715" s="28">
        <v>184598700</v>
      </c>
      <c r="J5715" s="28">
        <v>0</v>
      </c>
      <c r="K5715" s="28">
        <v>184598700</v>
      </c>
      <c r="L5715" s="29">
        <v>23.97</v>
      </c>
      <c r="M5715" s="29">
        <f>IFERROR(_xlfn.XLOOKUP($B5715,'Ownership Metrics'!$A:$A,'Ownership Metrics'!$B:$B),"")</f>
        <v>18.8</v>
      </c>
      <c r="N5715" s="28">
        <f>IFERROR(_xlfn.XLOOKUP($B5715,'Ownership Metrics'!$A:$A,'Ownership Metrics'!$C:$C),"")</f>
        <v>1359</v>
      </c>
      <c r="O5715" s="29">
        <f>IFERROR(_xlfn.XLOOKUP($B5715,'Ownership Metrics'!$A:$A,'Ownership Metrics'!$D:$D),"")</f>
        <v>23.97</v>
      </c>
      <c r="P5715" s="29">
        <f>IFERROR(_xlfn.XLOOKUP($B5715,'Ownership Metrics'!$A:$A,'Ownership Metrics'!$E:$E),"")</f>
        <v>60.43</v>
      </c>
      <c r="Q5715" s="30">
        <f>IFERROR(_xlfn.XLOOKUP($B5715,'Ownership Metrics'!$A:$A,'Ownership Metrics'!$F:$F),"")</f>
        <v>10</v>
      </c>
      <c r="R5715" s="30">
        <f>IFERROR(_xlfn.XLOOKUP($B5715,'Ownership Metrics'!$A:$A,'Ownership Metrics'!$G:$G),"")</f>
        <v>38</v>
      </c>
      <c r="S5715" s="27" t="str">
        <f>IFERROR(_xlfn.XLOOKUP($B5715,'Ownership Metrics'!$A:$A,'Ownership Metrics'!$H:$H),"")</f>
        <v>Oligopoli</v>
      </c>
      <c r="T5715" s="27" t="str">
        <f>IFERROR(_xlfn.XLOOKUP($B5715,'Ownership Metrics'!$A:$A,'Ownership Metrics'!$I:$I),"")</f>
        <v>Sedang</v>
      </c>
      <c r="U5715" s="27">
        <f>IF(COUNTIFS($B$2:$B5715,$B5715,$D$2:$D5715,$D5715)=1,1,0)</f>
        <v>1</v>
      </c>
      <c r="V5715" s="27">
        <f t="shared" si="268"/>
        <v>23.97</v>
      </c>
      <c r="W5715" s="27">
        <f t="shared" si="269"/>
        <v>1</v>
      </c>
      <c r="X5715" s="27">
        <f t="shared" si="267"/>
        <v>23.9699994285</v>
      </c>
    </row>
    <row r="5716" spans="1:24" x14ac:dyDescent="0.25">
      <c r="A5716" s="26">
        <v>46265</v>
      </c>
      <c r="B5716" s="27" t="s">
        <v>10909</v>
      </c>
      <c r="C5716" s="27" t="s">
        <v>5842</v>
      </c>
      <c r="D5716" s="27" t="s">
        <v>5850</v>
      </c>
      <c r="E5716" s="27" t="s">
        <v>35</v>
      </c>
      <c r="F5716" s="27" t="s">
        <v>23</v>
      </c>
      <c r="G5716" s="27" t="s">
        <v>36</v>
      </c>
      <c r="H5716" s="27" t="s">
        <v>24</v>
      </c>
      <c r="I5716" s="28">
        <v>9100000</v>
      </c>
      <c r="J5716" s="28">
        <v>0</v>
      </c>
      <c r="K5716" s="28">
        <v>9100000</v>
      </c>
      <c r="L5716" s="29">
        <v>1.18</v>
      </c>
      <c r="M5716" s="29">
        <f>IFERROR(_xlfn.XLOOKUP($B5716,'Ownership Metrics'!$A:$A,'Ownership Metrics'!$B:$B),"")</f>
        <v>18.8</v>
      </c>
      <c r="N5716" s="28">
        <f>IFERROR(_xlfn.XLOOKUP($B5716,'Ownership Metrics'!$A:$A,'Ownership Metrics'!$C:$C),"")</f>
        <v>1359</v>
      </c>
      <c r="O5716" s="29">
        <f>IFERROR(_xlfn.XLOOKUP($B5716,'Ownership Metrics'!$A:$A,'Ownership Metrics'!$D:$D),"")</f>
        <v>23.97</v>
      </c>
      <c r="P5716" s="29">
        <f>IFERROR(_xlfn.XLOOKUP($B5716,'Ownership Metrics'!$A:$A,'Ownership Metrics'!$E:$E),"")</f>
        <v>60.43</v>
      </c>
      <c r="Q5716" s="30">
        <f>IFERROR(_xlfn.XLOOKUP($B5716,'Ownership Metrics'!$A:$A,'Ownership Metrics'!$F:$F),"")</f>
        <v>10</v>
      </c>
      <c r="R5716" s="30">
        <f>IFERROR(_xlfn.XLOOKUP($B5716,'Ownership Metrics'!$A:$A,'Ownership Metrics'!$G:$G),"")</f>
        <v>38</v>
      </c>
      <c r="S5716" s="27" t="str">
        <f>IFERROR(_xlfn.XLOOKUP($B5716,'Ownership Metrics'!$A:$A,'Ownership Metrics'!$H:$H),"")</f>
        <v>Oligopoli</v>
      </c>
      <c r="T5716" s="27" t="str">
        <f>IFERROR(_xlfn.XLOOKUP($B5716,'Ownership Metrics'!$A:$A,'Ownership Metrics'!$I:$I),"")</f>
        <v>Sedang</v>
      </c>
      <c r="U5716" s="27">
        <f>IF(COUNTIFS($B$2:$B5716,$B5716,$D$2:$D5716,$D5716)=1,1,0)</f>
        <v>1</v>
      </c>
      <c r="V5716" s="27">
        <f t="shared" si="268"/>
        <v>1.18</v>
      </c>
      <c r="W5716" s="27">
        <f t="shared" si="269"/>
        <v>9</v>
      </c>
      <c r="X5716" s="27">
        <f t="shared" si="267"/>
        <v>1.1799994283999999</v>
      </c>
    </row>
    <row r="5717" spans="1:24" x14ac:dyDescent="0.25">
      <c r="A5717" s="26">
        <v>46265</v>
      </c>
      <c r="B5717" s="27" t="s">
        <v>10909</v>
      </c>
      <c r="C5717" s="27" t="s">
        <v>5842</v>
      </c>
      <c r="D5717" s="27" t="s">
        <v>1737</v>
      </c>
      <c r="E5717" s="27" t="s">
        <v>67</v>
      </c>
      <c r="F5717" s="27" t="s">
        <v>32</v>
      </c>
      <c r="G5717" s="27"/>
      <c r="H5717" s="27" t="s">
        <v>64</v>
      </c>
      <c r="I5717" s="28">
        <v>106448200</v>
      </c>
      <c r="J5717" s="28">
        <v>0</v>
      </c>
      <c r="K5717" s="28">
        <v>106448200</v>
      </c>
      <c r="L5717" s="29">
        <v>13.82</v>
      </c>
      <c r="M5717" s="29">
        <f>IFERROR(_xlfn.XLOOKUP($B5717,'Ownership Metrics'!$A:$A,'Ownership Metrics'!$B:$B),"")</f>
        <v>18.8</v>
      </c>
      <c r="N5717" s="28">
        <f>IFERROR(_xlfn.XLOOKUP($B5717,'Ownership Metrics'!$A:$A,'Ownership Metrics'!$C:$C),"")</f>
        <v>1359</v>
      </c>
      <c r="O5717" s="29">
        <f>IFERROR(_xlfn.XLOOKUP($B5717,'Ownership Metrics'!$A:$A,'Ownership Metrics'!$D:$D),"")</f>
        <v>23.97</v>
      </c>
      <c r="P5717" s="29">
        <f>IFERROR(_xlfn.XLOOKUP($B5717,'Ownership Metrics'!$A:$A,'Ownership Metrics'!$E:$E),"")</f>
        <v>60.43</v>
      </c>
      <c r="Q5717" s="30">
        <f>IFERROR(_xlfn.XLOOKUP($B5717,'Ownership Metrics'!$A:$A,'Ownership Metrics'!$F:$F),"")</f>
        <v>10</v>
      </c>
      <c r="R5717" s="30">
        <f>IFERROR(_xlfn.XLOOKUP($B5717,'Ownership Metrics'!$A:$A,'Ownership Metrics'!$G:$G),"")</f>
        <v>38</v>
      </c>
      <c r="S5717" s="27" t="str">
        <f>IFERROR(_xlfn.XLOOKUP($B5717,'Ownership Metrics'!$A:$A,'Ownership Metrics'!$H:$H),"")</f>
        <v>Oligopoli</v>
      </c>
      <c r="T5717" s="27" t="str">
        <f>IFERROR(_xlfn.XLOOKUP($B5717,'Ownership Metrics'!$A:$A,'Ownership Metrics'!$I:$I),"")</f>
        <v>Sedang</v>
      </c>
      <c r="U5717" s="27">
        <f>IF(COUNTIFS($B$2:$B5717,$B5717,$D$2:$D5717,$D5717)=1,1,0)</f>
        <v>1</v>
      </c>
      <c r="V5717" s="27">
        <f t="shared" si="268"/>
        <v>13.82</v>
      </c>
      <c r="W5717" s="27">
        <f t="shared" si="269"/>
        <v>3</v>
      </c>
      <c r="X5717" s="27">
        <f t="shared" si="267"/>
        <v>13.819999428300001</v>
      </c>
    </row>
    <row r="5718" spans="1:24" x14ac:dyDescent="0.25">
      <c r="A5718" s="26">
        <v>46265</v>
      </c>
      <c r="B5718" s="27" t="s">
        <v>10910</v>
      </c>
      <c r="C5718" s="27" t="s">
        <v>5852</v>
      </c>
      <c r="D5718" s="27" t="s">
        <v>5853</v>
      </c>
      <c r="E5718" s="27" t="s">
        <v>204</v>
      </c>
      <c r="F5718" s="27" t="s">
        <v>23</v>
      </c>
      <c r="G5718" s="27"/>
      <c r="H5718" s="27" t="s">
        <v>24</v>
      </c>
      <c r="I5718" s="28">
        <v>0</v>
      </c>
      <c r="J5718" s="28">
        <v>28197000</v>
      </c>
      <c r="K5718" s="28">
        <v>28197000</v>
      </c>
      <c r="L5718" s="29">
        <v>2.87</v>
      </c>
      <c r="M5718" s="29">
        <f>IFERROR(_xlfn.XLOOKUP($B5718,'Ownership Metrics'!$A:$A,'Ownership Metrics'!$B:$B),"")</f>
        <v>17.399999999999999</v>
      </c>
      <c r="N5718" s="28">
        <f>IFERROR(_xlfn.XLOOKUP($B5718,'Ownership Metrics'!$A:$A,'Ownership Metrics'!$C:$C),"")</f>
        <v>1656</v>
      </c>
      <c r="O5718" s="29">
        <f>IFERROR(_xlfn.XLOOKUP($B5718,'Ownership Metrics'!$A:$A,'Ownership Metrics'!$D:$D),"")</f>
        <v>27.36</v>
      </c>
      <c r="P5718" s="29">
        <f>IFERROR(_xlfn.XLOOKUP($B5718,'Ownership Metrics'!$A:$A,'Ownership Metrics'!$E:$E),"")</f>
        <v>63.38</v>
      </c>
      <c r="Q5718" s="30">
        <f>IFERROR(_xlfn.XLOOKUP($B5718,'Ownership Metrics'!$A:$A,'Ownership Metrics'!$F:$F),"")</f>
        <v>11</v>
      </c>
      <c r="R5718" s="30">
        <f>IFERROR(_xlfn.XLOOKUP($B5718,'Ownership Metrics'!$A:$A,'Ownership Metrics'!$G:$G),"")</f>
        <v>39</v>
      </c>
      <c r="S5718" s="27" t="str">
        <f>IFERROR(_xlfn.XLOOKUP($B5718,'Ownership Metrics'!$A:$A,'Ownership Metrics'!$H:$H),"")</f>
        <v>Oligopoli</v>
      </c>
      <c r="T5718" s="27" t="str">
        <f>IFERROR(_xlfn.XLOOKUP($B5718,'Ownership Metrics'!$A:$A,'Ownership Metrics'!$I:$I),"")</f>
        <v>Sedang</v>
      </c>
      <c r="U5718" s="27">
        <f>IF(COUNTIFS($B$2:$B5718,$B5718,$D$2:$D5718,$D5718)=1,1,0)</f>
        <v>1</v>
      </c>
      <c r="V5718" s="27">
        <f t="shared" si="268"/>
        <v>2.87</v>
      </c>
      <c r="W5718" s="27">
        <f t="shared" si="269"/>
        <v>6</v>
      </c>
      <c r="X5718" s="27">
        <f t="shared" si="267"/>
        <v>2.8699994282000003</v>
      </c>
    </row>
    <row r="5719" spans="1:24" x14ac:dyDescent="0.25">
      <c r="A5719" s="26">
        <v>46265</v>
      </c>
      <c r="B5719" s="27" t="s">
        <v>10910</v>
      </c>
      <c r="C5719" s="27" t="s">
        <v>5852</v>
      </c>
      <c r="D5719" s="27" t="s">
        <v>5854</v>
      </c>
      <c r="E5719" s="27" t="s">
        <v>22</v>
      </c>
      <c r="F5719" s="27" t="s">
        <v>23</v>
      </c>
      <c r="G5719" s="27"/>
      <c r="H5719" s="27"/>
      <c r="I5719" s="28">
        <v>0</v>
      </c>
      <c r="J5719" s="28">
        <v>85227275</v>
      </c>
      <c r="K5719" s="28">
        <v>85227275</v>
      </c>
      <c r="L5719" s="29">
        <v>8.67</v>
      </c>
      <c r="M5719" s="29">
        <f>IFERROR(_xlfn.XLOOKUP($B5719,'Ownership Metrics'!$A:$A,'Ownership Metrics'!$B:$B),"")</f>
        <v>17.399999999999999</v>
      </c>
      <c r="N5719" s="28">
        <f>IFERROR(_xlfn.XLOOKUP($B5719,'Ownership Metrics'!$A:$A,'Ownership Metrics'!$C:$C),"")</f>
        <v>1656</v>
      </c>
      <c r="O5719" s="29">
        <f>IFERROR(_xlfn.XLOOKUP($B5719,'Ownership Metrics'!$A:$A,'Ownership Metrics'!$D:$D),"")</f>
        <v>27.36</v>
      </c>
      <c r="P5719" s="29">
        <f>IFERROR(_xlfn.XLOOKUP($B5719,'Ownership Metrics'!$A:$A,'Ownership Metrics'!$E:$E),"")</f>
        <v>63.38</v>
      </c>
      <c r="Q5719" s="30">
        <f>IFERROR(_xlfn.XLOOKUP($B5719,'Ownership Metrics'!$A:$A,'Ownership Metrics'!$F:$F),"")</f>
        <v>11</v>
      </c>
      <c r="R5719" s="30">
        <f>IFERROR(_xlfn.XLOOKUP($B5719,'Ownership Metrics'!$A:$A,'Ownership Metrics'!$G:$G),"")</f>
        <v>39</v>
      </c>
      <c r="S5719" s="27" t="str">
        <f>IFERROR(_xlfn.XLOOKUP($B5719,'Ownership Metrics'!$A:$A,'Ownership Metrics'!$H:$H),"")</f>
        <v>Oligopoli</v>
      </c>
      <c r="T5719" s="27" t="str">
        <f>IFERROR(_xlfn.XLOOKUP($B5719,'Ownership Metrics'!$A:$A,'Ownership Metrics'!$I:$I),"")</f>
        <v>Sedang</v>
      </c>
      <c r="U5719" s="27">
        <f>IF(COUNTIFS($B$2:$B5719,$B5719,$D$2:$D5719,$D5719)=1,1,0)</f>
        <v>1</v>
      </c>
      <c r="V5719" s="27">
        <f t="shared" si="268"/>
        <v>8.67</v>
      </c>
      <c r="W5719" s="27">
        <f t="shared" si="269"/>
        <v>3</v>
      </c>
      <c r="X5719" s="27">
        <f t="shared" si="267"/>
        <v>8.6699994281000006</v>
      </c>
    </row>
    <row r="5720" spans="1:24" x14ac:dyDescent="0.25">
      <c r="A5720" s="26">
        <v>46265</v>
      </c>
      <c r="B5720" s="27" t="s">
        <v>10910</v>
      </c>
      <c r="C5720" s="27" t="s">
        <v>5852</v>
      </c>
      <c r="D5720" s="27" t="s">
        <v>5855</v>
      </c>
      <c r="E5720" s="27" t="s">
        <v>35</v>
      </c>
      <c r="F5720" s="27" t="s">
        <v>23</v>
      </c>
      <c r="G5720" s="27" t="s">
        <v>36</v>
      </c>
      <c r="H5720" s="27" t="s">
        <v>24</v>
      </c>
      <c r="I5720" s="28">
        <v>29290500</v>
      </c>
      <c r="J5720" s="28">
        <v>0</v>
      </c>
      <c r="K5720" s="28">
        <v>29290500</v>
      </c>
      <c r="L5720" s="29">
        <v>2.98</v>
      </c>
      <c r="M5720" s="29">
        <f>IFERROR(_xlfn.XLOOKUP($B5720,'Ownership Metrics'!$A:$A,'Ownership Metrics'!$B:$B),"")</f>
        <v>17.399999999999999</v>
      </c>
      <c r="N5720" s="28">
        <f>IFERROR(_xlfn.XLOOKUP($B5720,'Ownership Metrics'!$A:$A,'Ownership Metrics'!$C:$C),"")</f>
        <v>1656</v>
      </c>
      <c r="O5720" s="29">
        <f>IFERROR(_xlfn.XLOOKUP($B5720,'Ownership Metrics'!$A:$A,'Ownership Metrics'!$D:$D),"")</f>
        <v>27.36</v>
      </c>
      <c r="P5720" s="29">
        <f>IFERROR(_xlfn.XLOOKUP($B5720,'Ownership Metrics'!$A:$A,'Ownership Metrics'!$E:$E),"")</f>
        <v>63.38</v>
      </c>
      <c r="Q5720" s="30">
        <f>IFERROR(_xlfn.XLOOKUP($B5720,'Ownership Metrics'!$A:$A,'Ownership Metrics'!$F:$F),"")</f>
        <v>11</v>
      </c>
      <c r="R5720" s="30">
        <f>IFERROR(_xlfn.XLOOKUP($B5720,'Ownership Metrics'!$A:$A,'Ownership Metrics'!$G:$G),"")</f>
        <v>39</v>
      </c>
      <c r="S5720" s="27" t="str">
        <f>IFERROR(_xlfn.XLOOKUP($B5720,'Ownership Metrics'!$A:$A,'Ownership Metrics'!$H:$H),"")</f>
        <v>Oligopoli</v>
      </c>
      <c r="T5720" s="27" t="str">
        <f>IFERROR(_xlfn.XLOOKUP($B5720,'Ownership Metrics'!$A:$A,'Ownership Metrics'!$I:$I),"")</f>
        <v>Sedang</v>
      </c>
      <c r="U5720" s="27">
        <f>IF(COUNTIFS($B$2:$B5720,$B5720,$D$2:$D5720,$D5720)=1,1,0)</f>
        <v>1</v>
      </c>
      <c r="V5720" s="27">
        <f t="shared" si="268"/>
        <v>2.98</v>
      </c>
      <c r="W5720" s="27">
        <f t="shared" si="269"/>
        <v>5</v>
      </c>
      <c r="X5720" s="27">
        <f t="shared" si="267"/>
        <v>2.9799994280000002</v>
      </c>
    </row>
    <row r="5721" spans="1:24" x14ac:dyDescent="0.25">
      <c r="A5721" s="26">
        <v>46265</v>
      </c>
      <c r="B5721" s="27" t="s">
        <v>10910</v>
      </c>
      <c r="C5721" s="27" t="s">
        <v>5852</v>
      </c>
      <c r="D5721" s="27" t="s">
        <v>5856</v>
      </c>
      <c r="E5721" s="27" t="s">
        <v>35</v>
      </c>
      <c r="F5721" s="27" t="s">
        <v>23</v>
      </c>
      <c r="G5721" s="27" t="s">
        <v>36</v>
      </c>
      <c r="H5721" s="27" t="s">
        <v>24</v>
      </c>
      <c r="I5721" s="28">
        <v>11127000</v>
      </c>
      <c r="J5721" s="28">
        <v>0</v>
      </c>
      <c r="K5721" s="28">
        <v>11127000</v>
      </c>
      <c r="L5721" s="29">
        <v>1.1299999999999999</v>
      </c>
      <c r="M5721" s="29">
        <f>IFERROR(_xlfn.XLOOKUP($B5721,'Ownership Metrics'!$A:$A,'Ownership Metrics'!$B:$B),"")</f>
        <v>17.399999999999999</v>
      </c>
      <c r="N5721" s="28">
        <f>IFERROR(_xlfn.XLOOKUP($B5721,'Ownership Metrics'!$A:$A,'Ownership Metrics'!$C:$C),"")</f>
        <v>1656</v>
      </c>
      <c r="O5721" s="29">
        <f>IFERROR(_xlfn.XLOOKUP($B5721,'Ownership Metrics'!$A:$A,'Ownership Metrics'!$D:$D),"")</f>
        <v>27.36</v>
      </c>
      <c r="P5721" s="29">
        <f>IFERROR(_xlfn.XLOOKUP($B5721,'Ownership Metrics'!$A:$A,'Ownership Metrics'!$E:$E),"")</f>
        <v>63.38</v>
      </c>
      <c r="Q5721" s="30">
        <f>IFERROR(_xlfn.XLOOKUP($B5721,'Ownership Metrics'!$A:$A,'Ownership Metrics'!$F:$F),"")</f>
        <v>11</v>
      </c>
      <c r="R5721" s="30">
        <f>IFERROR(_xlfn.XLOOKUP($B5721,'Ownership Metrics'!$A:$A,'Ownership Metrics'!$G:$G),"")</f>
        <v>39</v>
      </c>
      <c r="S5721" s="27" t="str">
        <f>IFERROR(_xlfn.XLOOKUP($B5721,'Ownership Metrics'!$A:$A,'Ownership Metrics'!$H:$H),"")</f>
        <v>Oligopoli</v>
      </c>
      <c r="T5721" s="27" t="str">
        <f>IFERROR(_xlfn.XLOOKUP($B5721,'Ownership Metrics'!$A:$A,'Ownership Metrics'!$I:$I),"")</f>
        <v>Sedang</v>
      </c>
      <c r="U5721" s="27">
        <f>IF(COUNTIFS($B$2:$B5721,$B5721,$D$2:$D5721,$D5721)=1,1,0)</f>
        <v>1</v>
      </c>
      <c r="V5721" s="27">
        <f t="shared" si="268"/>
        <v>1.1299999999999999</v>
      </c>
      <c r="W5721" s="27">
        <f t="shared" si="269"/>
        <v>8</v>
      </c>
      <c r="X5721" s="27">
        <f t="shared" si="267"/>
        <v>1.1299994278999999</v>
      </c>
    </row>
    <row r="5722" spans="1:24" x14ac:dyDescent="0.25">
      <c r="A5722" s="26">
        <v>46265</v>
      </c>
      <c r="B5722" s="27" t="s">
        <v>10910</v>
      </c>
      <c r="C5722" s="27" t="s">
        <v>5852</v>
      </c>
      <c r="D5722" s="27" t="s">
        <v>5857</v>
      </c>
      <c r="E5722" s="27" t="s">
        <v>35</v>
      </c>
      <c r="F5722" s="27" t="s">
        <v>23</v>
      </c>
      <c r="G5722" s="27" t="s">
        <v>36</v>
      </c>
      <c r="H5722" s="27" t="s">
        <v>24</v>
      </c>
      <c r="I5722" s="28">
        <v>10197200</v>
      </c>
      <c r="J5722" s="28">
        <v>0</v>
      </c>
      <c r="K5722" s="28">
        <v>10197200</v>
      </c>
      <c r="L5722" s="29">
        <v>1.04</v>
      </c>
      <c r="M5722" s="29">
        <f>IFERROR(_xlfn.XLOOKUP($B5722,'Ownership Metrics'!$A:$A,'Ownership Metrics'!$B:$B),"")</f>
        <v>17.399999999999999</v>
      </c>
      <c r="N5722" s="28">
        <f>IFERROR(_xlfn.XLOOKUP($B5722,'Ownership Metrics'!$A:$A,'Ownership Metrics'!$C:$C),"")</f>
        <v>1656</v>
      </c>
      <c r="O5722" s="29">
        <f>IFERROR(_xlfn.XLOOKUP($B5722,'Ownership Metrics'!$A:$A,'Ownership Metrics'!$D:$D),"")</f>
        <v>27.36</v>
      </c>
      <c r="P5722" s="29">
        <f>IFERROR(_xlfn.XLOOKUP($B5722,'Ownership Metrics'!$A:$A,'Ownership Metrics'!$E:$E),"")</f>
        <v>63.38</v>
      </c>
      <c r="Q5722" s="30">
        <f>IFERROR(_xlfn.XLOOKUP($B5722,'Ownership Metrics'!$A:$A,'Ownership Metrics'!$F:$F),"")</f>
        <v>11</v>
      </c>
      <c r="R5722" s="30">
        <f>IFERROR(_xlfn.XLOOKUP($B5722,'Ownership Metrics'!$A:$A,'Ownership Metrics'!$G:$G),"")</f>
        <v>39</v>
      </c>
      <c r="S5722" s="27" t="str">
        <f>IFERROR(_xlfn.XLOOKUP($B5722,'Ownership Metrics'!$A:$A,'Ownership Metrics'!$H:$H),"")</f>
        <v>Oligopoli</v>
      </c>
      <c r="T5722" s="27" t="str">
        <f>IFERROR(_xlfn.XLOOKUP($B5722,'Ownership Metrics'!$A:$A,'Ownership Metrics'!$I:$I),"")</f>
        <v>Sedang</v>
      </c>
      <c r="U5722" s="27">
        <f>IF(COUNTIFS($B$2:$B5722,$B5722,$D$2:$D5722,$D5722)=1,1,0)</f>
        <v>1</v>
      </c>
      <c r="V5722" s="27">
        <f t="shared" si="268"/>
        <v>1.04</v>
      </c>
      <c r="W5722" s="27">
        <f t="shared" si="269"/>
        <v>11</v>
      </c>
      <c r="X5722" s="27">
        <f t="shared" si="267"/>
        <v>1.0399994278</v>
      </c>
    </row>
    <row r="5723" spans="1:24" x14ac:dyDescent="0.25">
      <c r="A5723" s="26">
        <v>46265</v>
      </c>
      <c r="B5723" s="27" t="s">
        <v>10910</v>
      </c>
      <c r="C5723" s="27" t="s">
        <v>5852</v>
      </c>
      <c r="D5723" s="27" t="s">
        <v>5858</v>
      </c>
      <c r="E5723" s="27" t="s">
        <v>35</v>
      </c>
      <c r="F5723" s="27" t="s">
        <v>23</v>
      </c>
      <c r="G5723" s="27" t="s">
        <v>36</v>
      </c>
      <c r="H5723" s="27" t="s">
        <v>24</v>
      </c>
      <c r="I5723" s="28">
        <v>269043575</v>
      </c>
      <c r="J5723" s="28">
        <v>0</v>
      </c>
      <c r="K5723" s="28">
        <v>269043575</v>
      </c>
      <c r="L5723" s="29">
        <v>27.35</v>
      </c>
      <c r="M5723" s="29">
        <f>IFERROR(_xlfn.XLOOKUP($B5723,'Ownership Metrics'!$A:$A,'Ownership Metrics'!$B:$B),"")</f>
        <v>17.399999999999999</v>
      </c>
      <c r="N5723" s="28">
        <f>IFERROR(_xlfn.XLOOKUP($B5723,'Ownership Metrics'!$A:$A,'Ownership Metrics'!$C:$C),"")</f>
        <v>1656</v>
      </c>
      <c r="O5723" s="29">
        <f>IFERROR(_xlfn.XLOOKUP($B5723,'Ownership Metrics'!$A:$A,'Ownership Metrics'!$D:$D),"")</f>
        <v>27.36</v>
      </c>
      <c r="P5723" s="29">
        <f>IFERROR(_xlfn.XLOOKUP($B5723,'Ownership Metrics'!$A:$A,'Ownership Metrics'!$E:$E),"")</f>
        <v>63.38</v>
      </c>
      <c r="Q5723" s="30">
        <f>IFERROR(_xlfn.XLOOKUP($B5723,'Ownership Metrics'!$A:$A,'Ownership Metrics'!$F:$F),"")</f>
        <v>11</v>
      </c>
      <c r="R5723" s="30">
        <f>IFERROR(_xlfn.XLOOKUP($B5723,'Ownership Metrics'!$A:$A,'Ownership Metrics'!$G:$G),"")</f>
        <v>39</v>
      </c>
      <c r="S5723" s="27" t="str">
        <f>IFERROR(_xlfn.XLOOKUP($B5723,'Ownership Metrics'!$A:$A,'Ownership Metrics'!$H:$H),"")</f>
        <v>Oligopoli</v>
      </c>
      <c r="T5723" s="27" t="str">
        <f>IFERROR(_xlfn.XLOOKUP($B5723,'Ownership Metrics'!$A:$A,'Ownership Metrics'!$I:$I),"")</f>
        <v>Sedang</v>
      </c>
      <c r="U5723" s="27">
        <f>IF(COUNTIFS($B$2:$B5723,$B5723,$D$2:$D5723,$D5723)=1,1,0)</f>
        <v>1</v>
      </c>
      <c r="V5723" s="27">
        <f t="shared" si="268"/>
        <v>27.35</v>
      </c>
      <c r="W5723" s="27">
        <f t="shared" si="269"/>
        <v>2</v>
      </c>
      <c r="X5723" s="27">
        <f t="shared" si="267"/>
        <v>27.349999427700002</v>
      </c>
    </row>
    <row r="5724" spans="1:24" x14ac:dyDescent="0.25">
      <c r="A5724" s="26">
        <v>46265</v>
      </c>
      <c r="B5724" s="27" t="s">
        <v>10910</v>
      </c>
      <c r="C5724" s="27" t="s">
        <v>5852</v>
      </c>
      <c r="D5724" s="27" t="s">
        <v>5859</v>
      </c>
      <c r="E5724" s="27" t="s">
        <v>35</v>
      </c>
      <c r="F5724" s="27" t="s">
        <v>23</v>
      </c>
      <c r="G5724" s="27" t="s">
        <v>36</v>
      </c>
      <c r="H5724" s="27" t="s">
        <v>24</v>
      </c>
      <c r="I5724" s="28">
        <v>10400000</v>
      </c>
      <c r="J5724" s="28">
        <v>0</v>
      </c>
      <c r="K5724" s="28">
        <v>10400000</v>
      </c>
      <c r="L5724" s="29">
        <v>1.06</v>
      </c>
      <c r="M5724" s="29">
        <f>IFERROR(_xlfn.XLOOKUP($B5724,'Ownership Metrics'!$A:$A,'Ownership Metrics'!$B:$B),"")</f>
        <v>17.399999999999999</v>
      </c>
      <c r="N5724" s="28">
        <f>IFERROR(_xlfn.XLOOKUP($B5724,'Ownership Metrics'!$A:$A,'Ownership Metrics'!$C:$C),"")</f>
        <v>1656</v>
      </c>
      <c r="O5724" s="29">
        <f>IFERROR(_xlfn.XLOOKUP($B5724,'Ownership Metrics'!$A:$A,'Ownership Metrics'!$D:$D),"")</f>
        <v>27.36</v>
      </c>
      <c r="P5724" s="29">
        <f>IFERROR(_xlfn.XLOOKUP($B5724,'Ownership Metrics'!$A:$A,'Ownership Metrics'!$E:$E),"")</f>
        <v>63.38</v>
      </c>
      <c r="Q5724" s="30">
        <f>IFERROR(_xlfn.XLOOKUP($B5724,'Ownership Metrics'!$A:$A,'Ownership Metrics'!$F:$F),"")</f>
        <v>11</v>
      </c>
      <c r="R5724" s="30">
        <f>IFERROR(_xlfn.XLOOKUP($B5724,'Ownership Metrics'!$A:$A,'Ownership Metrics'!$G:$G),"")</f>
        <v>39</v>
      </c>
      <c r="S5724" s="27" t="str">
        <f>IFERROR(_xlfn.XLOOKUP($B5724,'Ownership Metrics'!$A:$A,'Ownership Metrics'!$H:$H),"")</f>
        <v>Oligopoli</v>
      </c>
      <c r="T5724" s="27" t="str">
        <f>IFERROR(_xlfn.XLOOKUP($B5724,'Ownership Metrics'!$A:$A,'Ownership Metrics'!$I:$I),"")</f>
        <v>Sedang</v>
      </c>
      <c r="U5724" s="27">
        <f>IF(COUNTIFS($B$2:$B5724,$B5724,$D$2:$D5724,$D5724)=1,1,0)</f>
        <v>1</v>
      </c>
      <c r="V5724" s="27">
        <f t="shared" si="268"/>
        <v>1.06</v>
      </c>
      <c r="W5724" s="27">
        <f t="shared" si="269"/>
        <v>10</v>
      </c>
      <c r="X5724" s="27">
        <f t="shared" si="267"/>
        <v>1.0599994276</v>
      </c>
    </row>
    <row r="5725" spans="1:24" x14ac:dyDescent="0.25">
      <c r="A5725" s="26">
        <v>46265</v>
      </c>
      <c r="B5725" s="27" t="s">
        <v>10910</v>
      </c>
      <c r="C5725" s="27" t="s">
        <v>5852</v>
      </c>
      <c r="D5725" s="27" t="s">
        <v>5860</v>
      </c>
      <c r="E5725" s="27" t="s">
        <v>35</v>
      </c>
      <c r="F5725" s="27" t="s">
        <v>23</v>
      </c>
      <c r="G5725" s="27" t="s">
        <v>36</v>
      </c>
      <c r="H5725" s="27" t="s">
        <v>24</v>
      </c>
      <c r="I5725" s="28">
        <v>269105625</v>
      </c>
      <c r="J5725" s="28">
        <v>0</v>
      </c>
      <c r="K5725" s="28">
        <v>269105625</v>
      </c>
      <c r="L5725" s="29">
        <v>27.36</v>
      </c>
      <c r="M5725" s="29">
        <f>IFERROR(_xlfn.XLOOKUP($B5725,'Ownership Metrics'!$A:$A,'Ownership Metrics'!$B:$B),"")</f>
        <v>17.399999999999999</v>
      </c>
      <c r="N5725" s="28">
        <f>IFERROR(_xlfn.XLOOKUP($B5725,'Ownership Metrics'!$A:$A,'Ownership Metrics'!$C:$C),"")</f>
        <v>1656</v>
      </c>
      <c r="O5725" s="29">
        <f>IFERROR(_xlfn.XLOOKUP($B5725,'Ownership Metrics'!$A:$A,'Ownership Metrics'!$D:$D),"")</f>
        <v>27.36</v>
      </c>
      <c r="P5725" s="29">
        <f>IFERROR(_xlfn.XLOOKUP($B5725,'Ownership Metrics'!$A:$A,'Ownership Metrics'!$E:$E),"")</f>
        <v>63.38</v>
      </c>
      <c r="Q5725" s="30">
        <f>IFERROR(_xlfn.XLOOKUP($B5725,'Ownership Metrics'!$A:$A,'Ownership Metrics'!$F:$F),"")</f>
        <v>11</v>
      </c>
      <c r="R5725" s="30">
        <f>IFERROR(_xlfn.XLOOKUP($B5725,'Ownership Metrics'!$A:$A,'Ownership Metrics'!$G:$G),"")</f>
        <v>39</v>
      </c>
      <c r="S5725" s="27" t="str">
        <f>IFERROR(_xlfn.XLOOKUP($B5725,'Ownership Metrics'!$A:$A,'Ownership Metrics'!$H:$H),"")</f>
        <v>Oligopoli</v>
      </c>
      <c r="T5725" s="27" t="str">
        <f>IFERROR(_xlfn.XLOOKUP($B5725,'Ownership Metrics'!$A:$A,'Ownership Metrics'!$I:$I),"")</f>
        <v>Sedang</v>
      </c>
      <c r="U5725" s="27">
        <f>IF(COUNTIFS($B$2:$B5725,$B5725,$D$2:$D5725,$D5725)=1,1,0)</f>
        <v>1</v>
      </c>
      <c r="V5725" s="27">
        <f t="shared" si="268"/>
        <v>27.36</v>
      </c>
      <c r="W5725" s="27">
        <f t="shared" si="269"/>
        <v>1</v>
      </c>
      <c r="X5725" s="27">
        <f t="shared" si="267"/>
        <v>27.3599994275</v>
      </c>
    </row>
    <row r="5726" spans="1:24" x14ac:dyDescent="0.25">
      <c r="A5726" s="26">
        <v>46265</v>
      </c>
      <c r="B5726" s="27" t="s">
        <v>10910</v>
      </c>
      <c r="C5726" s="27" t="s">
        <v>5852</v>
      </c>
      <c r="D5726" s="27" t="s">
        <v>5861</v>
      </c>
      <c r="E5726" s="27" t="s">
        <v>35</v>
      </c>
      <c r="F5726" s="27" t="s">
        <v>23</v>
      </c>
      <c r="G5726" s="27" t="s">
        <v>36</v>
      </c>
      <c r="H5726" s="27" t="s">
        <v>24</v>
      </c>
      <c r="I5726" s="28">
        <v>31400</v>
      </c>
      <c r="J5726" s="28">
        <v>12500000</v>
      </c>
      <c r="K5726" s="28">
        <v>12531400</v>
      </c>
      <c r="L5726" s="29">
        <v>1.27</v>
      </c>
      <c r="M5726" s="29">
        <f>IFERROR(_xlfn.XLOOKUP($B5726,'Ownership Metrics'!$A:$A,'Ownership Metrics'!$B:$B),"")</f>
        <v>17.399999999999999</v>
      </c>
      <c r="N5726" s="28">
        <f>IFERROR(_xlfn.XLOOKUP($B5726,'Ownership Metrics'!$A:$A,'Ownership Metrics'!$C:$C),"")</f>
        <v>1656</v>
      </c>
      <c r="O5726" s="29">
        <f>IFERROR(_xlfn.XLOOKUP($B5726,'Ownership Metrics'!$A:$A,'Ownership Metrics'!$D:$D),"")</f>
        <v>27.36</v>
      </c>
      <c r="P5726" s="29">
        <f>IFERROR(_xlfn.XLOOKUP($B5726,'Ownership Metrics'!$A:$A,'Ownership Metrics'!$E:$E),"")</f>
        <v>63.38</v>
      </c>
      <c r="Q5726" s="30">
        <f>IFERROR(_xlfn.XLOOKUP($B5726,'Ownership Metrics'!$A:$A,'Ownership Metrics'!$F:$F),"")</f>
        <v>11</v>
      </c>
      <c r="R5726" s="30">
        <f>IFERROR(_xlfn.XLOOKUP($B5726,'Ownership Metrics'!$A:$A,'Ownership Metrics'!$G:$G),"")</f>
        <v>39</v>
      </c>
      <c r="S5726" s="27" t="str">
        <f>IFERROR(_xlfn.XLOOKUP($B5726,'Ownership Metrics'!$A:$A,'Ownership Metrics'!$H:$H),"")</f>
        <v>Oligopoli</v>
      </c>
      <c r="T5726" s="27" t="str">
        <f>IFERROR(_xlfn.XLOOKUP($B5726,'Ownership Metrics'!$A:$A,'Ownership Metrics'!$I:$I),"")</f>
        <v>Sedang</v>
      </c>
      <c r="U5726" s="27">
        <f>IF(COUNTIFS($B$2:$B5726,$B5726,$D$2:$D5726,$D5726)=1,1,0)</f>
        <v>1</v>
      </c>
      <c r="V5726" s="27">
        <f t="shared" si="268"/>
        <v>1.27</v>
      </c>
      <c r="W5726" s="27">
        <f t="shared" si="269"/>
        <v>7</v>
      </c>
      <c r="X5726" s="27">
        <f t="shared" si="267"/>
        <v>1.2699994273999999</v>
      </c>
    </row>
    <row r="5727" spans="1:24" x14ac:dyDescent="0.25">
      <c r="A5727" s="26">
        <v>46265</v>
      </c>
      <c r="B5727" s="27" t="s">
        <v>10910</v>
      </c>
      <c r="C5727" s="27" t="s">
        <v>5852</v>
      </c>
      <c r="D5727" s="27" t="s">
        <v>5862</v>
      </c>
      <c r="E5727" s="27" t="s">
        <v>35</v>
      </c>
      <c r="F5727" s="27" t="s">
        <v>23</v>
      </c>
      <c r="G5727" s="27" t="s">
        <v>36</v>
      </c>
      <c r="H5727" s="27" t="s">
        <v>24</v>
      </c>
      <c r="I5727" s="28">
        <v>10676700</v>
      </c>
      <c r="J5727" s="28">
        <v>0</v>
      </c>
      <c r="K5727" s="28">
        <v>10676700</v>
      </c>
      <c r="L5727" s="29">
        <v>1.0900000000000001</v>
      </c>
      <c r="M5727" s="29">
        <f>IFERROR(_xlfn.XLOOKUP($B5727,'Ownership Metrics'!$A:$A,'Ownership Metrics'!$B:$B),"")</f>
        <v>17.399999999999999</v>
      </c>
      <c r="N5727" s="28">
        <f>IFERROR(_xlfn.XLOOKUP($B5727,'Ownership Metrics'!$A:$A,'Ownership Metrics'!$C:$C),"")</f>
        <v>1656</v>
      </c>
      <c r="O5727" s="29">
        <f>IFERROR(_xlfn.XLOOKUP($B5727,'Ownership Metrics'!$A:$A,'Ownership Metrics'!$D:$D),"")</f>
        <v>27.36</v>
      </c>
      <c r="P5727" s="29">
        <f>IFERROR(_xlfn.XLOOKUP($B5727,'Ownership Metrics'!$A:$A,'Ownership Metrics'!$E:$E),"")</f>
        <v>63.38</v>
      </c>
      <c r="Q5727" s="30">
        <f>IFERROR(_xlfn.XLOOKUP($B5727,'Ownership Metrics'!$A:$A,'Ownership Metrics'!$F:$F),"")</f>
        <v>11</v>
      </c>
      <c r="R5727" s="30">
        <f>IFERROR(_xlfn.XLOOKUP($B5727,'Ownership Metrics'!$A:$A,'Ownership Metrics'!$G:$G),"")</f>
        <v>39</v>
      </c>
      <c r="S5727" s="27" t="str">
        <f>IFERROR(_xlfn.XLOOKUP($B5727,'Ownership Metrics'!$A:$A,'Ownership Metrics'!$H:$H),"")</f>
        <v>Oligopoli</v>
      </c>
      <c r="T5727" s="27" t="str">
        <f>IFERROR(_xlfn.XLOOKUP($B5727,'Ownership Metrics'!$A:$A,'Ownership Metrics'!$I:$I),"")</f>
        <v>Sedang</v>
      </c>
      <c r="U5727" s="27">
        <f>IF(COUNTIFS($B$2:$B5727,$B5727,$D$2:$D5727,$D5727)=1,1,0)</f>
        <v>1</v>
      </c>
      <c r="V5727" s="27">
        <f t="shared" si="268"/>
        <v>1.0900000000000001</v>
      </c>
      <c r="W5727" s="27">
        <f t="shared" si="269"/>
        <v>9</v>
      </c>
      <c r="X5727" s="27">
        <f t="shared" si="267"/>
        <v>1.0899994273</v>
      </c>
    </row>
    <row r="5728" spans="1:24" x14ac:dyDescent="0.25">
      <c r="A5728" s="26">
        <v>46265</v>
      </c>
      <c r="B5728" s="27" t="s">
        <v>10910</v>
      </c>
      <c r="C5728" s="27" t="s">
        <v>5852</v>
      </c>
      <c r="D5728" s="27" t="s">
        <v>5863</v>
      </c>
      <c r="E5728" s="27"/>
      <c r="F5728" s="27"/>
      <c r="G5728" s="27"/>
      <c r="H5728" s="27"/>
      <c r="I5728" s="28">
        <v>0</v>
      </c>
      <c r="J5728" s="28">
        <v>76530600</v>
      </c>
      <c r="K5728" s="28">
        <v>76530600</v>
      </c>
      <c r="L5728" s="29">
        <v>7.78</v>
      </c>
      <c r="M5728" s="29">
        <f>IFERROR(_xlfn.XLOOKUP($B5728,'Ownership Metrics'!$A:$A,'Ownership Metrics'!$B:$B),"")</f>
        <v>17.399999999999999</v>
      </c>
      <c r="N5728" s="28">
        <f>IFERROR(_xlfn.XLOOKUP($B5728,'Ownership Metrics'!$A:$A,'Ownership Metrics'!$C:$C),"")</f>
        <v>1656</v>
      </c>
      <c r="O5728" s="29">
        <f>IFERROR(_xlfn.XLOOKUP($B5728,'Ownership Metrics'!$A:$A,'Ownership Metrics'!$D:$D),"")</f>
        <v>27.36</v>
      </c>
      <c r="P5728" s="29">
        <f>IFERROR(_xlfn.XLOOKUP($B5728,'Ownership Metrics'!$A:$A,'Ownership Metrics'!$E:$E),"")</f>
        <v>63.38</v>
      </c>
      <c r="Q5728" s="30">
        <f>IFERROR(_xlfn.XLOOKUP($B5728,'Ownership Metrics'!$A:$A,'Ownership Metrics'!$F:$F),"")</f>
        <v>11</v>
      </c>
      <c r="R5728" s="30">
        <f>IFERROR(_xlfn.XLOOKUP($B5728,'Ownership Metrics'!$A:$A,'Ownership Metrics'!$G:$G),"")</f>
        <v>39</v>
      </c>
      <c r="S5728" s="27" t="str">
        <f>IFERROR(_xlfn.XLOOKUP($B5728,'Ownership Metrics'!$A:$A,'Ownership Metrics'!$H:$H),"")</f>
        <v>Oligopoli</v>
      </c>
      <c r="T5728" s="27" t="str">
        <f>IFERROR(_xlfn.XLOOKUP($B5728,'Ownership Metrics'!$A:$A,'Ownership Metrics'!$I:$I),"")</f>
        <v>Sedang</v>
      </c>
      <c r="U5728" s="27">
        <f>IF(COUNTIFS($B$2:$B5728,$B5728,$D$2:$D5728,$D5728)=1,1,0)</f>
        <v>1</v>
      </c>
      <c r="V5728" s="27">
        <f t="shared" si="268"/>
        <v>7.78</v>
      </c>
      <c r="W5728" s="27">
        <f t="shared" si="269"/>
        <v>4</v>
      </c>
      <c r="X5728" s="27">
        <f t="shared" si="267"/>
        <v>7.7799994271999999</v>
      </c>
    </row>
    <row r="5729" spans="1:24" x14ac:dyDescent="0.25">
      <c r="A5729" s="26">
        <v>46265</v>
      </c>
      <c r="B5729" s="27" t="s">
        <v>10911</v>
      </c>
      <c r="C5729" s="27" t="s">
        <v>5865</v>
      </c>
      <c r="D5729" s="27" t="s">
        <v>5866</v>
      </c>
      <c r="E5729" s="27" t="s">
        <v>74</v>
      </c>
      <c r="F5729" s="27" t="s">
        <v>23</v>
      </c>
      <c r="G5729" s="27"/>
      <c r="H5729" s="27" t="s">
        <v>24</v>
      </c>
      <c r="I5729" s="28">
        <v>61520900</v>
      </c>
      <c r="J5729" s="28">
        <v>0</v>
      </c>
      <c r="K5729" s="28">
        <v>61520900</v>
      </c>
      <c r="L5729" s="29">
        <v>7.49</v>
      </c>
      <c r="M5729" s="29">
        <f>IFERROR(_xlfn.XLOOKUP($B5729,'Ownership Metrics'!$A:$A,'Ownership Metrics'!$B:$B),"")</f>
        <v>5.54</v>
      </c>
      <c r="N5729" s="28">
        <f>IFERROR(_xlfn.XLOOKUP($B5729,'Ownership Metrics'!$A:$A,'Ownership Metrics'!$C:$C),"")</f>
        <v>4040</v>
      </c>
      <c r="O5729" s="29">
        <f>IFERROR(_xlfn.XLOOKUP($B5729,'Ownership Metrics'!$A:$A,'Ownership Metrics'!$D:$D),"")</f>
        <v>56.62</v>
      </c>
      <c r="P5729" s="29">
        <f>IFERROR(_xlfn.XLOOKUP($B5729,'Ownership Metrics'!$A:$A,'Ownership Metrics'!$E:$E),"")</f>
        <v>91.94</v>
      </c>
      <c r="Q5729" s="30">
        <f>IFERROR(_xlfn.XLOOKUP($B5729,'Ownership Metrics'!$A:$A,'Ownership Metrics'!$F:$F),"")</f>
        <v>5</v>
      </c>
      <c r="R5729" s="30">
        <f>IFERROR(_xlfn.XLOOKUP($B5729,'Ownership Metrics'!$A:$A,'Ownership Metrics'!$G:$G),"")</f>
        <v>66</v>
      </c>
      <c r="S5729" s="27" t="str">
        <f>IFERROR(_xlfn.XLOOKUP($B5729,'Ownership Metrics'!$A:$A,'Ownership Metrics'!$H:$H),"")</f>
        <v>Mayoritas</v>
      </c>
      <c r="T5729" s="27" t="str">
        <f>IFERROR(_xlfn.XLOOKUP($B5729,'Ownership Metrics'!$A:$A,'Ownership Metrics'!$I:$I),"")</f>
        <v>Tinggi</v>
      </c>
      <c r="U5729" s="27">
        <f>IF(COUNTIFS($B$2:$B5729,$B5729,$D$2:$D5729,$D5729)=1,1,0)</f>
        <v>1</v>
      </c>
      <c r="V5729" s="27">
        <f t="shared" si="268"/>
        <v>7.49</v>
      </c>
      <c r="W5729" s="27">
        <f t="shared" si="269"/>
        <v>3</v>
      </c>
      <c r="X5729" s="27">
        <f t="shared" si="267"/>
        <v>7.4899994270999999</v>
      </c>
    </row>
    <row r="5730" spans="1:24" x14ac:dyDescent="0.25">
      <c r="A5730" s="26">
        <v>46265</v>
      </c>
      <c r="B5730" s="27" t="s">
        <v>10911</v>
      </c>
      <c r="C5730" s="27" t="s">
        <v>5865</v>
      </c>
      <c r="D5730" s="27" t="s">
        <v>5867</v>
      </c>
      <c r="E5730" s="27" t="s">
        <v>51</v>
      </c>
      <c r="F5730" s="27" t="s">
        <v>23</v>
      </c>
      <c r="G5730" s="27"/>
      <c r="H5730" s="27" t="s">
        <v>24</v>
      </c>
      <c r="I5730" s="28">
        <v>457293213</v>
      </c>
      <c r="J5730" s="28">
        <v>7646000</v>
      </c>
      <c r="K5730" s="28">
        <v>464939213</v>
      </c>
      <c r="L5730" s="29">
        <v>56.62</v>
      </c>
      <c r="M5730" s="29">
        <f>IFERROR(_xlfn.XLOOKUP($B5730,'Ownership Metrics'!$A:$A,'Ownership Metrics'!$B:$B),"")</f>
        <v>5.54</v>
      </c>
      <c r="N5730" s="28">
        <f>IFERROR(_xlfn.XLOOKUP($B5730,'Ownership Metrics'!$A:$A,'Ownership Metrics'!$C:$C),"")</f>
        <v>4040</v>
      </c>
      <c r="O5730" s="29">
        <f>IFERROR(_xlfn.XLOOKUP($B5730,'Ownership Metrics'!$A:$A,'Ownership Metrics'!$D:$D),"")</f>
        <v>56.62</v>
      </c>
      <c r="P5730" s="29">
        <f>IFERROR(_xlfn.XLOOKUP($B5730,'Ownership Metrics'!$A:$A,'Ownership Metrics'!$E:$E),"")</f>
        <v>91.94</v>
      </c>
      <c r="Q5730" s="30">
        <f>IFERROR(_xlfn.XLOOKUP($B5730,'Ownership Metrics'!$A:$A,'Ownership Metrics'!$F:$F),"")</f>
        <v>5</v>
      </c>
      <c r="R5730" s="30">
        <f>IFERROR(_xlfn.XLOOKUP($B5730,'Ownership Metrics'!$A:$A,'Ownership Metrics'!$G:$G),"")</f>
        <v>66</v>
      </c>
      <c r="S5730" s="27" t="str">
        <f>IFERROR(_xlfn.XLOOKUP($B5730,'Ownership Metrics'!$A:$A,'Ownership Metrics'!$H:$H),"")</f>
        <v>Mayoritas</v>
      </c>
      <c r="T5730" s="27" t="str">
        <f>IFERROR(_xlfn.XLOOKUP($B5730,'Ownership Metrics'!$A:$A,'Ownership Metrics'!$I:$I),"")</f>
        <v>Tinggi</v>
      </c>
      <c r="U5730" s="27">
        <f>IF(COUNTIFS($B$2:$B5730,$B5730,$D$2:$D5730,$D5730)=1,1,0)</f>
        <v>1</v>
      </c>
      <c r="V5730" s="27">
        <f t="shared" si="268"/>
        <v>56.62</v>
      </c>
      <c r="W5730" s="27">
        <f t="shared" si="269"/>
        <v>1</v>
      </c>
      <c r="X5730" s="27">
        <f t="shared" si="267"/>
        <v>56.619999426999996</v>
      </c>
    </row>
    <row r="5731" spans="1:24" x14ac:dyDescent="0.25">
      <c r="A5731" s="26">
        <v>46265</v>
      </c>
      <c r="B5731" s="27" t="s">
        <v>10911</v>
      </c>
      <c r="C5731" s="27" t="s">
        <v>5865</v>
      </c>
      <c r="D5731" s="27" t="s">
        <v>5868</v>
      </c>
      <c r="E5731" s="27" t="s">
        <v>35</v>
      </c>
      <c r="F5731" s="27" t="s">
        <v>23</v>
      </c>
      <c r="G5731" s="27" t="s">
        <v>36</v>
      </c>
      <c r="H5731" s="27" t="s">
        <v>24</v>
      </c>
      <c r="I5731" s="28">
        <v>11550000</v>
      </c>
      <c r="J5731" s="28">
        <v>0</v>
      </c>
      <c r="K5731" s="28">
        <v>11550000</v>
      </c>
      <c r="L5731" s="29">
        <v>1.41</v>
      </c>
      <c r="M5731" s="29">
        <f>IFERROR(_xlfn.XLOOKUP($B5731,'Ownership Metrics'!$A:$A,'Ownership Metrics'!$B:$B),"")</f>
        <v>5.54</v>
      </c>
      <c r="N5731" s="28">
        <f>IFERROR(_xlfn.XLOOKUP($B5731,'Ownership Metrics'!$A:$A,'Ownership Metrics'!$C:$C),"")</f>
        <v>4040</v>
      </c>
      <c r="O5731" s="29">
        <f>IFERROR(_xlfn.XLOOKUP($B5731,'Ownership Metrics'!$A:$A,'Ownership Metrics'!$D:$D),"")</f>
        <v>56.62</v>
      </c>
      <c r="P5731" s="29">
        <f>IFERROR(_xlfn.XLOOKUP($B5731,'Ownership Metrics'!$A:$A,'Ownership Metrics'!$E:$E),"")</f>
        <v>91.94</v>
      </c>
      <c r="Q5731" s="30">
        <f>IFERROR(_xlfn.XLOOKUP($B5731,'Ownership Metrics'!$A:$A,'Ownership Metrics'!$F:$F),"")</f>
        <v>5</v>
      </c>
      <c r="R5731" s="30">
        <f>IFERROR(_xlfn.XLOOKUP($B5731,'Ownership Metrics'!$A:$A,'Ownership Metrics'!$G:$G),"")</f>
        <v>66</v>
      </c>
      <c r="S5731" s="27" t="str">
        <f>IFERROR(_xlfn.XLOOKUP($B5731,'Ownership Metrics'!$A:$A,'Ownership Metrics'!$H:$H),"")</f>
        <v>Mayoritas</v>
      </c>
      <c r="T5731" s="27" t="str">
        <f>IFERROR(_xlfn.XLOOKUP($B5731,'Ownership Metrics'!$A:$A,'Ownership Metrics'!$I:$I),"")</f>
        <v>Tinggi</v>
      </c>
      <c r="U5731" s="27">
        <f>IF(COUNTIFS($B$2:$B5731,$B5731,$D$2:$D5731,$D5731)=1,1,0)</f>
        <v>1</v>
      </c>
      <c r="V5731" s="27">
        <f t="shared" si="268"/>
        <v>1.41</v>
      </c>
      <c r="W5731" s="27">
        <f t="shared" si="269"/>
        <v>4</v>
      </c>
      <c r="X5731" s="27">
        <f t="shared" si="267"/>
        <v>1.4099994269</v>
      </c>
    </row>
    <row r="5732" spans="1:24" x14ac:dyDescent="0.25">
      <c r="A5732" s="26">
        <v>46265</v>
      </c>
      <c r="B5732" s="27" t="s">
        <v>10911</v>
      </c>
      <c r="C5732" s="27" t="s">
        <v>5865</v>
      </c>
      <c r="D5732" s="27" t="s">
        <v>915</v>
      </c>
      <c r="E5732" s="27" t="s">
        <v>26</v>
      </c>
      <c r="F5732" s="27" t="s">
        <v>32</v>
      </c>
      <c r="G5732" s="27"/>
      <c r="H5732" s="27" t="s">
        <v>64</v>
      </c>
      <c r="I5732" s="28">
        <v>228542002</v>
      </c>
      <c r="J5732" s="28">
        <v>0</v>
      </c>
      <c r="K5732" s="28">
        <v>228542002</v>
      </c>
      <c r="L5732" s="29">
        <v>27.83</v>
      </c>
      <c r="M5732" s="29">
        <f>IFERROR(_xlfn.XLOOKUP($B5732,'Ownership Metrics'!$A:$A,'Ownership Metrics'!$B:$B),"")</f>
        <v>5.54</v>
      </c>
      <c r="N5732" s="28">
        <f>IFERROR(_xlfn.XLOOKUP($B5732,'Ownership Metrics'!$A:$A,'Ownership Metrics'!$C:$C),"")</f>
        <v>4040</v>
      </c>
      <c r="O5732" s="29">
        <f>IFERROR(_xlfn.XLOOKUP($B5732,'Ownership Metrics'!$A:$A,'Ownership Metrics'!$D:$D),"")</f>
        <v>56.62</v>
      </c>
      <c r="P5732" s="29">
        <f>IFERROR(_xlfn.XLOOKUP($B5732,'Ownership Metrics'!$A:$A,'Ownership Metrics'!$E:$E),"")</f>
        <v>91.94</v>
      </c>
      <c r="Q5732" s="30">
        <f>IFERROR(_xlfn.XLOOKUP($B5732,'Ownership Metrics'!$A:$A,'Ownership Metrics'!$F:$F),"")</f>
        <v>5</v>
      </c>
      <c r="R5732" s="30">
        <f>IFERROR(_xlfn.XLOOKUP($B5732,'Ownership Metrics'!$A:$A,'Ownership Metrics'!$G:$G),"")</f>
        <v>66</v>
      </c>
      <c r="S5732" s="27" t="str">
        <f>IFERROR(_xlfn.XLOOKUP($B5732,'Ownership Metrics'!$A:$A,'Ownership Metrics'!$H:$H),"")</f>
        <v>Mayoritas</v>
      </c>
      <c r="T5732" s="27" t="str">
        <f>IFERROR(_xlfn.XLOOKUP($B5732,'Ownership Metrics'!$A:$A,'Ownership Metrics'!$I:$I),"")</f>
        <v>Tinggi</v>
      </c>
      <c r="U5732" s="27">
        <f>IF(COUNTIFS($B$2:$B5732,$B5732,$D$2:$D5732,$D5732)=1,1,0)</f>
        <v>1</v>
      </c>
      <c r="V5732" s="27">
        <f t="shared" si="268"/>
        <v>27.83</v>
      </c>
      <c r="W5732" s="27">
        <f t="shared" si="269"/>
        <v>2</v>
      </c>
      <c r="X5732" s="27">
        <f t="shared" si="267"/>
        <v>27.829999426799997</v>
      </c>
    </row>
    <row r="5733" spans="1:24" x14ac:dyDescent="0.25">
      <c r="A5733" s="26">
        <v>46265</v>
      </c>
      <c r="B5733" s="27" t="s">
        <v>10911</v>
      </c>
      <c r="C5733" s="27" t="s">
        <v>5865</v>
      </c>
      <c r="D5733" s="27" t="s">
        <v>5869</v>
      </c>
      <c r="E5733" s="27"/>
      <c r="F5733" s="27"/>
      <c r="G5733" s="27"/>
      <c r="H5733" s="27"/>
      <c r="I5733" s="28">
        <v>0</v>
      </c>
      <c r="J5733" s="28">
        <v>9104000</v>
      </c>
      <c r="K5733" s="28">
        <v>9104000</v>
      </c>
      <c r="L5733" s="29">
        <v>1.1100000000000001</v>
      </c>
      <c r="M5733" s="29">
        <f>IFERROR(_xlfn.XLOOKUP($B5733,'Ownership Metrics'!$A:$A,'Ownership Metrics'!$B:$B),"")</f>
        <v>5.54</v>
      </c>
      <c r="N5733" s="28">
        <f>IFERROR(_xlfn.XLOOKUP($B5733,'Ownership Metrics'!$A:$A,'Ownership Metrics'!$C:$C),"")</f>
        <v>4040</v>
      </c>
      <c r="O5733" s="29">
        <f>IFERROR(_xlfn.XLOOKUP($B5733,'Ownership Metrics'!$A:$A,'Ownership Metrics'!$D:$D),"")</f>
        <v>56.62</v>
      </c>
      <c r="P5733" s="29">
        <f>IFERROR(_xlfn.XLOOKUP($B5733,'Ownership Metrics'!$A:$A,'Ownership Metrics'!$E:$E),"")</f>
        <v>91.94</v>
      </c>
      <c r="Q5733" s="30">
        <f>IFERROR(_xlfn.XLOOKUP($B5733,'Ownership Metrics'!$A:$A,'Ownership Metrics'!$F:$F),"")</f>
        <v>5</v>
      </c>
      <c r="R5733" s="30">
        <f>IFERROR(_xlfn.XLOOKUP($B5733,'Ownership Metrics'!$A:$A,'Ownership Metrics'!$G:$G),"")</f>
        <v>66</v>
      </c>
      <c r="S5733" s="27" t="str">
        <f>IFERROR(_xlfn.XLOOKUP($B5733,'Ownership Metrics'!$A:$A,'Ownership Metrics'!$H:$H),"")</f>
        <v>Mayoritas</v>
      </c>
      <c r="T5733" s="27" t="str">
        <f>IFERROR(_xlfn.XLOOKUP($B5733,'Ownership Metrics'!$A:$A,'Ownership Metrics'!$I:$I),"")</f>
        <v>Tinggi</v>
      </c>
      <c r="U5733" s="27">
        <f>IF(COUNTIFS($B$2:$B5733,$B5733,$D$2:$D5733,$D5733)=1,1,0)</f>
        <v>1</v>
      </c>
      <c r="V5733" s="27">
        <f t="shared" si="268"/>
        <v>1.1100000000000001</v>
      </c>
      <c r="W5733" s="27">
        <f t="shared" si="269"/>
        <v>5</v>
      </c>
      <c r="X5733" s="27">
        <f t="shared" si="267"/>
        <v>1.1099994267000002</v>
      </c>
    </row>
    <row r="5734" spans="1:24" x14ac:dyDescent="0.25">
      <c r="A5734" s="26">
        <v>46265</v>
      </c>
      <c r="B5734" s="27" t="s">
        <v>10912</v>
      </c>
      <c r="C5734" s="27" t="s">
        <v>5871</v>
      </c>
      <c r="D5734" s="27" t="s">
        <v>5872</v>
      </c>
      <c r="E5734" s="27" t="s">
        <v>22</v>
      </c>
      <c r="F5734" s="27" t="s">
        <v>23</v>
      </c>
      <c r="G5734" s="27"/>
      <c r="H5734" s="27" t="s">
        <v>24</v>
      </c>
      <c r="I5734" s="28">
        <v>349800</v>
      </c>
      <c r="J5734" s="28">
        <v>5623250000</v>
      </c>
      <c r="K5734" s="28">
        <v>5623599800</v>
      </c>
      <c r="L5734" s="29">
        <v>70</v>
      </c>
      <c r="M5734" s="29">
        <f>IFERROR(_xlfn.XLOOKUP($B5734,'Ownership Metrics'!$A:$A,'Ownership Metrics'!$B:$B),"")</f>
        <v>13.43</v>
      </c>
      <c r="N5734" s="28">
        <f>IFERROR(_xlfn.XLOOKUP($B5734,'Ownership Metrics'!$A:$A,'Ownership Metrics'!$C:$C),"")</f>
        <v>5010</v>
      </c>
      <c r="O5734" s="29">
        <f>IFERROR(_xlfn.XLOOKUP($B5734,'Ownership Metrics'!$A:$A,'Ownership Metrics'!$D:$D),"")</f>
        <v>70</v>
      </c>
      <c r="P5734" s="29">
        <f>IFERROR(_xlfn.XLOOKUP($B5734,'Ownership Metrics'!$A:$A,'Ownership Metrics'!$E:$E),"")</f>
        <v>82.68</v>
      </c>
      <c r="Q5734" s="30">
        <f>IFERROR(_xlfn.XLOOKUP($B5734,'Ownership Metrics'!$A:$A,'Ownership Metrics'!$F:$F),"")</f>
        <v>5</v>
      </c>
      <c r="R5734" s="30">
        <f>IFERROR(_xlfn.XLOOKUP($B5734,'Ownership Metrics'!$A:$A,'Ownership Metrics'!$G:$G),"")</f>
        <v>67</v>
      </c>
      <c r="S5734" s="27" t="str">
        <f>IFERROR(_xlfn.XLOOKUP($B5734,'Ownership Metrics'!$A:$A,'Ownership Metrics'!$H:$H),"")</f>
        <v>Mayoritas</v>
      </c>
      <c r="T5734" s="27" t="str">
        <f>IFERROR(_xlfn.XLOOKUP($B5734,'Ownership Metrics'!$A:$A,'Ownership Metrics'!$I:$I),"")</f>
        <v>Tinggi</v>
      </c>
      <c r="U5734" s="27">
        <f>IF(COUNTIFS($B$2:$B5734,$B5734,$D$2:$D5734,$D5734)=1,1,0)</f>
        <v>1</v>
      </c>
      <c r="V5734" s="27">
        <f t="shared" si="268"/>
        <v>70</v>
      </c>
      <c r="W5734" s="27">
        <f t="shared" si="269"/>
        <v>1</v>
      </c>
      <c r="X5734" s="27">
        <f t="shared" si="267"/>
        <v>69.999999426599999</v>
      </c>
    </row>
    <row r="5735" spans="1:24" x14ac:dyDescent="0.25">
      <c r="A5735" s="26">
        <v>46265</v>
      </c>
      <c r="B5735" s="27" t="s">
        <v>10912</v>
      </c>
      <c r="C5735" s="27" t="s">
        <v>5871</v>
      </c>
      <c r="D5735" s="27" t="s">
        <v>5873</v>
      </c>
      <c r="E5735" s="27" t="s">
        <v>35</v>
      </c>
      <c r="F5735" s="27" t="s">
        <v>23</v>
      </c>
      <c r="G5735" s="27" t="s">
        <v>36</v>
      </c>
      <c r="H5735" s="27" t="s">
        <v>24</v>
      </c>
      <c r="I5735" s="28">
        <v>775000000</v>
      </c>
      <c r="J5735" s="28">
        <v>0</v>
      </c>
      <c r="K5735" s="28">
        <v>775000000</v>
      </c>
      <c r="L5735" s="29">
        <v>9.65</v>
      </c>
      <c r="M5735" s="29">
        <f>IFERROR(_xlfn.XLOOKUP($B5735,'Ownership Metrics'!$A:$A,'Ownership Metrics'!$B:$B),"")</f>
        <v>13.43</v>
      </c>
      <c r="N5735" s="28">
        <f>IFERROR(_xlfn.XLOOKUP($B5735,'Ownership Metrics'!$A:$A,'Ownership Metrics'!$C:$C),"")</f>
        <v>5010</v>
      </c>
      <c r="O5735" s="29">
        <f>IFERROR(_xlfn.XLOOKUP($B5735,'Ownership Metrics'!$A:$A,'Ownership Metrics'!$D:$D),"")</f>
        <v>70</v>
      </c>
      <c r="P5735" s="29">
        <f>IFERROR(_xlfn.XLOOKUP($B5735,'Ownership Metrics'!$A:$A,'Ownership Metrics'!$E:$E),"")</f>
        <v>82.68</v>
      </c>
      <c r="Q5735" s="30">
        <f>IFERROR(_xlfn.XLOOKUP($B5735,'Ownership Metrics'!$A:$A,'Ownership Metrics'!$F:$F),"")</f>
        <v>5</v>
      </c>
      <c r="R5735" s="30">
        <f>IFERROR(_xlfn.XLOOKUP($B5735,'Ownership Metrics'!$A:$A,'Ownership Metrics'!$G:$G),"")</f>
        <v>67</v>
      </c>
      <c r="S5735" s="27" t="str">
        <f>IFERROR(_xlfn.XLOOKUP($B5735,'Ownership Metrics'!$A:$A,'Ownership Metrics'!$H:$H),"")</f>
        <v>Mayoritas</v>
      </c>
      <c r="T5735" s="27" t="str">
        <f>IFERROR(_xlfn.XLOOKUP($B5735,'Ownership Metrics'!$A:$A,'Ownership Metrics'!$I:$I),"")</f>
        <v>Tinggi</v>
      </c>
      <c r="U5735" s="27">
        <f>IF(COUNTIFS($B$2:$B5735,$B5735,$D$2:$D5735,$D5735)=1,1,0)</f>
        <v>1</v>
      </c>
      <c r="V5735" s="27">
        <f t="shared" si="268"/>
        <v>9.65</v>
      </c>
      <c r="W5735" s="27">
        <f t="shared" si="269"/>
        <v>2</v>
      </c>
      <c r="X5735" s="27">
        <f t="shared" si="267"/>
        <v>9.6499994265000009</v>
      </c>
    </row>
    <row r="5736" spans="1:24" x14ac:dyDescent="0.25">
      <c r="A5736" s="26">
        <v>46265</v>
      </c>
      <c r="B5736" s="27" t="s">
        <v>10912</v>
      </c>
      <c r="C5736" s="27" t="s">
        <v>5871</v>
      </c>
      <c r="D5736" s="27" t="s">
        <v>5874</v>
      </c>
      <c r="E5736" s="27" t="s">
        <v>35</v>
      </c>
      <c r="F5736" s="27" t="s">
        <v>23</v>
      </c>
      <c r="G5736" s="27" t="s">
        <v>36</v>
      </c>
      <c r="H5736" s="27" t="s">
        <v>24</v>
      </c>
      <c r="I5736" s="28">
        <v>131445700</v>
      </c>
      <c r="J5736" s="28">
        <v>0</v>
      </c>
      <c r="K5736" s="28">
        <v>131445700</v>
      </c>
      <c r="L5736" s="29">
        <v>1.64</v>
      </c>
      <c r="M5736" s="29">
        <f>IFERROR(_xlfn.XLOOKUP($B5736,'Ownership Metrics'!$A:$A,'Ownership Metrics'!$B:$B),"")</f>
        <v>13.43</v>
      </c>
      <c r="N5736" s="28">
        <f>IFERROR(_xlfn.XLOOKUP($B5736,'Ownership Metrics'!$A:$A,'Ownership Metrics'!$C:$C),"")</f>
        <v>5010</v>
      </c>
      <c r="O5736" s="29">
        <f>IFERROR(_xlfn.XLOOKUP($B5736,'Ownership Metrics'!$A:$A,'Ownership Metrics'!$D:$D),"")</f>
        <v>70</v>
      </c>
      <c r="P5736" s="29">
        <f>IFERROR(_xlfn.XLOOKUP($B5736,'Ownership Metrics'!$A:$A,'Ownership Metrics'!$E:$E),"")</f>
        <v>82.68</v>
      </c>
      <c r="Q5736" s="30">
        <f>IFERROR(_xlfn.XLOOKUP($B5736,'Ownership Metrics'!$A:$A,'Ownership Metrics'!$F:$F),"")</f>
        <v>5</v>
      </c>
      <c r="R5736" s="30">
        <f>IFERROR(_xlfn.XLOOKUP($B5736,'Ownership Metrics'!$A:$A,'Ownership Metrics'!$G:$G),"")</f>
        <v>67</v>
      </c>
      <c r="S5736" s="27" t="str">
        <f>IFERROR(_xlfn.XLOOKUP($B5736,'Ownership Metrics'!$A:$A,'Ownership Metrics'!$H:$H),"")</f>
        <v>Mayoritas</v>
      </c>
      <c r="T5736" s="27" t="str">
        <f>IFERROR(_xlfn.XLOOKUP($B5736,'Ownership Metrics'!$A:$A,'Ownership Metrics'!$I:$I),"")</f>
        <v>Tinggi</v>
      </c>
      <c r="U5736" s="27">
        <f>IF(COUNTIFS($B$2:$B5736,$B5736,$D$2:$D5736,$D5736)=1,1,0)</f>
        <v>1</v>
      </c>
      <c r="V5736" s="27">
        <f t="shared" si="268"/>
        <v>1.64</v>
      </c>
      <c r="W5736" s="27">
        <f t="shared" si="269"/>
        <v>5</v>
      </c>
      <c r="X5736" s="27">
        <f t="shared" si="267"/>
        <v>1.6399994264</v>
      </c>
    </row>
    <row r="5737" spans="1:24" x14ac:dyDescent="0.25">
      <c r="A5737" s="26">
        <v>46265</v>
      </c>
      <c r="B5737" s="27" t="s">
        <v>10912</v>
      </c>
      <c r="C5737" s="27" t="s">
        <v>5871</v>
      </c>
      <c r="D5737" s="27" t="s">
        <v>853</v>
      </c>
      <c r="E5737" s="27" t="s">
        <v>72</v>
      </c>
      <c r="F5737" s="27" t="s">
        <v>23</v>
      </c>
      <c r="G5737" s="27"/>
      <c r="H5737" s="27" t="s">
        <v>24</v>
      </c>
      <c r="I5737" s="28">
        <v>243750000</v>
      </c>
      <c r="J5737" s="28">
        <v>0</v>
      </c>
      <c r="K5737" s="28">
        <v>243750000</v>
      </c>
      <c r="L5737" s="29">
        <v>3.03</v>
      </c>
      <c r="M5737" s="29">
        <f>IFERROR(_xlfn.XLOOKUP($B5737,'Ownership Metrics'!$A:$A,'Ownership Metrics'!$B:$B),"")</f>
        <v>13.43</v>
      </c>
      <c r="N5737" s="28">
        <f>IFERROR(_xlfn.XLOOKUP($B5737,'Ownership Metrics'!$A:$A,'Ownership Metrics'!$C:$C),"")</f>
        <v>5010</v>
      </c>
      <c r="O5737" s="29">
        <f>IFERROR(_xlfn.XLOOKUP($B5737,'Ownership Metrics'!$A:$A,'Ownership Metrics'!$D:$D),"")</f>
        <v>70</v>
      </c>
      <c r="P5737" s="29">
        <f>IFERROR(_xlfn.XLOOKUP($B5737,'Ownership Metrics'!$A:$A,'Ownership Metrics'!$E:$E),"")</f>
        <v>82.68</v>
      </c>
      <c r="Q5737" s="30">
        <f>IFERROR(_xlfn.XLOOKUP($B5737,'Ownership Metrics'!$A:$A,'Ownership Metrics'!$F:$F),"")</f>
        <v>5</v>
      </c>
      <c r="R5737" s="30">
        <f>IFERROR(_xlfn.XLOOKUP($B5737,'Ownership Metrics'!$A:$A,'Ownership Metrics'!$G:$G),"")</f>
        <v>67</v>
      </c>
      <c r="S5737" s="27" t="str">
        <f>IFERROR(_xlfn.XLOOKUP($B5737,'Ownership Metrics'!$A:$A,'Ownership Metrics'!$H:$H),"")</f>
        <v>Mayoritas</v>
      </c>
      <c r="T5737" s="27" t="str">
        <f>IFERROR(_xlfn.XLOOKUP($B5737,'Ownership Metrics'!$A:$A,'Ownership Metrics'!$I:$I),"")</f>
        <v>Tinggi</v>
      </c>
      <c r="U5737" s="27">
        <f>IF(COUNTIFS($B$2:$B5737,$B5737,$D$2:$D5737,$D5737)=1,1,0)</f>
        <v>1</v>
      </c>
      <c r="V5737" s="27">
        <f t="shared" si="268"/>
        <v>3.03</v>
      </c>
      <c r="W5737" s="27">
        <f t="shared" si="269"/>
        <v>3</v>
      </c>
      <c r="X5737" s="27">
        <f t="shared" si="267"/>
        <v>3.0299994262999999</v>
      </c>
    </row>
    <row r="5738" spans="1:24" x14ac:dyDescent="0.25">
      <c r="A5738" s="26">
        <v>46265</v>
      </c>
      <c r="B5738" s="27" t="s">
        <v>10912</v>
      </c>
      <c r="C5738" s="27" t="s">
        <v>5871</v>
      </c>
      <c r="D5738" s="27" t="s">
        <v>3363</v>
      </c>
      <c r="E5738" s="27" t="s">
        <v>72</v>
      </c>
      <c r="F5738" s="27" t="s">
        <v>23</v>
      </c>
      <c r="G5738" s="27"/>
      <c r="H5738" s="27" t="s">
        <v>24</v>
      </c>
      <c r="I5738" s="28">
        <v>181026400</v>
      </c>
      <c r="J5738" s="28">
        <v>0</v>
      </c>
      <c r="K5738" s="28">
        <v>181026400</v>
      </c>
      <c r="L5738" s="29">
        <v>2.25</v>
      </c>
      <c r="M5738" s="29">
        <f>IFERROR(_xlfn.XLOOKUP($B5738,'Ownership Metrics'!$A:$A,'Ownership Metrics'!$B:$B),"")</f>
        <v>13.43</v>
      </c>
      <c r="N5738" s="28">
        <f>IFERROR(_xlfn.XLOOKUP($B5738,'Ownership Metrics'!$A:$A,'Ownership Metrics'!$C:$C),"")</f>
        <v>5010</v>
      </c>
      <c r="O5738" s="29">
        <f>IFERROR(_xlfn.XLOOKUP($B5738,'Ownership Metrics'!$A:$A,'Ownership Metrics'!$D:$D),"")</f>
        <v>70</v>
      </c>
      <c r="P5738" s="29">
        <f>IFERROR(_xlfn.XLOOKUP($B5738,'Ownership Metrics'!$A:$A,'Ownership Metrics'!$E:$E),"")</f>
        <v>82.68</v>
      </c>
      <c r="Q5738" s="30">
        <f>IFERROR(_xlfn.XLOOKUP($B5738,'Ownership Metrics'!$A:$A,'Ownership Metrics'!$F:$F),"")</f>
        <v>5</v>
      </c>
      <c r="R5738" s="30">
        <f>IFERROR(_xlfn.XLOOKUP($B5738,'Ownership Metrics'!$A:$A,'Ownership Metrics'!$G:$G),"")</f>
        <v>67</v>
      </c>
      <c r="S5738" s="27" t="str">
        <f>IFERROR(_xlfn.XLOOKUP($B5738,'Ownership Metrics'!$A:$A,'Ownership Metrics'!$H:$H),"")</f>
        <v>Mayoritas</v>
      </c>
      <c r="T5738" s="27" t="str">
        <f>IFERROR(_xlfn.XLOOKUP($B5738,'Ownership Metrics'!$A:$A,'Ownership Metrics'!$I:$I),"")</f>
        <v>Tinggi</v>
      </c>
      <c r="U5738" s="27">
        <f>IF(COUNTIFS($B$2:$B5738,$B5738,$D$2:$D5738,$D5738)=1,1,0)</f>
        <v>1</v>
      </c>
      <c r="V5738" s="27">
        <f t="shared" si="268"/>
        <v>2.25</v>
      </c>
      <c r="W5738" s="27">
        <f t="shared" si="269"/>
        <v>4</v>
      </c>
      <c r="X5738" s="27">
        <f t="shared" si="267"/>
        <v>2.2499994262</v>
      </c>
    </row>
    <row r="5739" spans="1:24" x14ac:dyDescent="0.25">
      <c r="A5739" s="26">
        <v>46265</v>
      </c>
      <c r="B5739" s="27" t="s">
        <v>10913</v>
      </c>
      <c r="C5739" s="27" t="s">
        <v>5876</v>
      </c>
      <c r="D5739" s="27" t="s">
        <v>1663</v>
      </c>
      <c r="E5739" s="27" t="s">
        <v>22</v>
      </c>
      <c r="F5739" s="27" t="s">
        <v>23</v>
      </c>
      <c r="G5739" s="27"/>
      <c r="H5739" s="27" t="s">
        <v>24</v>
      </c>
      <c r="I5739" s="28">
        <v>14561304645</v>
      </c>
      <c r="J5739" s="28">
        <v>0</v>
      </c>
      <c r="K5739" s="28">
        <v>14561304645</v>
      </c>
      <c r="L5739" s="29">
        <v>84.83</v>
      </c>
      <c r="M5739" s="29">
        <f>IFERROR(_xlfn.XLOOKUP($B5739,'Ownership Metrics'!$A:$A,'Ownership Metrics'!$B:$B),"")</f>
        <v>11.05</v>
      </c>
      <c r="N5739" s="28">
        <f>IFERROR(_xlfn.XLOOKUP($B5739,'Ownership Metrics'!$A:$A,'Ownership Metrics'!$C:$C),"")</f>
        <v>7213</v>
      </c>
      <c r="O5739" s="29">
        <f>IFERROR(_xlfn.XLOOKUP($B5739,'Ownership Metrics'!$A:$A,'Ownership Metrics'!$D:$D),"")</f>
        <v>84.83</v>
      </c>
      <c r="P5739" s="29">
        <f>IFERROR(_xlfn.XLOOKUP($B5739,'Ownership Metrics'!$A:$A,'Ownership Metrics'!$E:$E),"")</f>
        <v>88.95</v>
      </c>
      <c r="Q5739" s="30">
        <f>IFERROR(_xlfn.XLOOKUP($B5739,'Ownership Metrics'!$A:$A,'Ownership Metrics'!$F:$F),"")</f>
        <v>2</v>
      </c>
      <c r="R5739" s="30">
        <f>IFERROR(_xlfn.XLOOKUP($B5739,'Ownership Metrics'!$A:$A,'Ownership Metrics'!$G:$G),"")</f>
        <v>83</v>
      </c>
      <c r="S5739" s="27" t="str">
        <f>IFERROR(_xlfn.XLOOKUP($B5739,'Ownership Metrics'!$A:$A,'Ownership Metrics'!$H:$H),"")</f>
        <v>Mayoritas</v>
      </c>
      <c r="T5739" s="27" t="str">
        <f>IFERROR(_xlfn.XLOOKUP($B5739,'Ownership Metrics'!$A:$A,'Ownership Metrics'!$I:$I),"")</f>
        <v>Tinggi</v>
      </c>
      <c r="U5739" s="27">
        <f>IF(COUNTIFS($B$2:$B5739,$B5739,$D$2:$D5739,$D5739)=1,1,0)</f>
        <v>1</v>
      </c>
      <c r="V5739" s="27">
        <f t="shared" si="268"/>
        <v>84.83</v>
      </c>
      <c r="W5739" s="27">
        <f t="shared" si="269"/>
        <v>1</v>
      </c>
      <c r="X5739" s="27">
        <f t="shared" si="267"/>
        <v>84.829999426100002</v>
      </c>
    </row>
    <row r="5740" spans="1:24" x14ac:dyDescent="0.25">
      <c r="A5740" s="26">
        <v>46265</v>
      </c>
      <c r="B5740" s="27" t="s">
        <v>10913</v>
      </c>
      <c r="C5740" s="27" t="s">
        <v>5876</v>
      </c>
      <c r="D5740" s="27" t="s">
        <v>5877</v>
      </c>
      <c r="E5740" s="27" t="s">
        <v>22</v>
      </c>
      <c r="F5740" s="27" t="s">
        <v>23</v>
      </c>
      <c r="G5740" s="27"/>
      <c r="H5740" s="27" t="s">
        <v>24</v>
      </c>
      <c r="I5740" s="28">
        <v>706456800</v>
      </c>
      <c r="J5740" s="28">
        <v>0</v>
      </c>
      <c r="K5740" s="28">
        <v>706456800</v>
      </c>
      <c r="L5740" s="29">
        <v>4.12</v>
      </c>
      <c r="M5740" s="29">
        <f>IFERROR(_xlfn.XLOOKUP($B5740,'Ownership Metrics'!$A:$A,'Ownership Metrics'!$B:$B),"")</f>
        <v>11.05</v>
      </c>
      <c r="N5740" s="28">
        <f>IFERROR(_xlfn.XLOOKUP($B5740,'Ownership Metrics'!$A:$A,'Ownership Metrics'!$C:$C),"")</f>
        <v>7213</v>
      </c>
      <c r="O5740" s="29">
        <f>IFERROR(_xlfn.XLOOKUP($B5740,'Ownership Metrics'!$A:$A,'Ownership Metrics'!$D:$D),"")</f>
        <v>84.83</v>
      </c>
      <c r="P5740" s="29">
        <f>IFERROR(_xlfn.XLOOKUP($B5740,'Ownership Metrics'!$A:$A,'Ownership Metrics'!$E:$E),"")</f>
        <v>88.95</v>
      </c>
      <c r="Q5740" s="30">
        <f>IFERROR(_xlfn.XLOOKUP($B5740,'Ownership Metrics'!$A:$A,'Ownership Metrics'!$F:$F),"")</f>
        <v>2</v>
      </c>
      <c r="R5740" s="30">
        <f>IFERROR(_xlfn.XLOOKUP($B5740,'Ownership Metrics'!$A:$A,'Ownership Metrics'!$G:$G),"")</f>
        <v>83</v>
      </c>
      <c r="S5740" s="27" t="str">
        <f>IFERROR(_xlfn.XLOOKUP($B5740,'Ownership Metrics'!$A:$A,'Ownership Metrics'!$H:$H),"")</f>
        <v>Mayoritas</v>
      </c>
      <c r="T5740" s="27" t="str">
        <f>IFERROR(_xlfn.XLOOKUP($B5740,'Ownership Metrics'!$A:$A,'Ownership Metrics'!$I:$I),"")</f>
        <v>Tinggi</v>
      </c>
      <c r="U5740" s="27">
        <f>IF(COUNTIFS($B$2:$B5740,$B5740,$D$2:$D5740,$D5740)=1,1,0)</f>
        <v>1</v>
      </c>
      <c r="V5740" s="27">
        <f t="shared" si="268"/>
        <v>4.12</v>
      </c>
      <c r="W5740" s="27">
        <f t="shared" si="269"/>
        <v>2</v>
      </c>
      <c r="X5740" s="27">
        <f t="shared" si="267"/>
        <v>4.1199994259999997</v>
      </c>
    </row>
    <row r="5741" spans="1:24" x14ac:dyDescent="0.25">
      <c r="A5741" s="26">
        <v>46265</v>
      </c>
      <c r="B5741" s="27" t="s">
        <v>10914</v>
      </c>
      <c r="C5741" s="27" t="s">
        <v>5879</v>
      </c>
      <c r="D5741" s="27" t="s">
        <v>5880</v>
      </c>
      <c r="E5741" s="27" t="s">
        <v>22</v>
      </c>
      <c r="F5741" s="27" t="s">
        <v>23</v>
      </c>
      <c r="G5741" s="27"/>
      <c r="H5741" s="27" t="s">
        <v>24</v>
      </c>
      <c r="I5741" s="28">
        <v>343274500</v>
      </c>
      <c r="J5741" s="28">
        <v>0</v>
      </c>
      <c r="K5741" s="28">
        <v>343274500</v>
      </c>
      <c r="L5741" s="29">
        <v>3.35</v>
      </c>
      <c r="M5741" s="29">
        <f>IFERROR(_xlfn.XLOOKUP($B5741,'Ownership Metrics'!$A:$A,'Ownership Metrics'!$B:$B),"")</f>
        <v>1.89</v>
      </c>
      <c r="N5741" s="28">
        <f>IFERROR(_xlfn.XLOOKUP($B5741,'Ownership Metrics'!$A:$A,'Ownership Metrics'!$C:$C),"")</f>
        <v>5597</v>
      </c>
      <c r="O5741" s="29">
        <f>IFERROR(_xlfn.XLOOKUP($B5741,'Ownership Metrics'!$A:$A,'Ownership Metrics'!$D:$D),"")</f>
        <v>74.27</v>
      </c>
      <c r="P5741" s="29">
        <f>IFERROR(_xlfn.XLOOKUP($B5741,'Ownership Metrics'!$A:$A,'Ownership Metrics'!$E:$E),"")</f>
        <v>83.15</v>
      </c>
      <c r="Q5741" s="30">
        <f>IFERROR(_xlfn.XLOOKUP($B5741,'Ownership Metrics'!$A:$A,'Ownership Metrics'!$F:$F),"")</f>
        <v>9</v>
      </c>
      <c r="R5741" s="30">
        <f>IFERROR(_xlfn.XLOOKUP($B5741,'Ownership Metrics'!$A:$A,'Ownership Metrics'!$G:$G),"")</f>
        <v>66</v>
      </c>
      <c r="S5741" s="27" t="str">
        <f>IFERROR(_xlfn.XLOOKUP($B5741,'Ownership Metrics'!$A:$A,'Ownership Metrics'!$H:$H),"")</f>
        <v>Mayoritas</v>
      </c>
      <c r="T5741" s="27" t="str">
        <f>IFERROR(_xlfn.XLOOKUP($B5741,'Ownership Metrics'!$A:$A,'Ownership Metrics'!$I:$I),"")</f>
        <v>Tinggi</v>
      </c>
      <c r="U5741" s="27">
        <f>IF(COUNTIFS($B$2:$B5741,$B5741,$D$2:$D5741,$D5741)=1,1,0)</f>
        <v>1</v>
      </c>
      <c r="V5741" s="27">
        <f t="shared" si="268"/>
        <v>3.35</v>
      </c>
      <c r="W5741" s="27">
        <f t="shared" si="269"/>
        <v>4</v>
      </c>
      <c r="X5741" s="27">
        <f t="shared" si="267"/>
        <v>3.3499994259000001</v>
      </c>
    </row>
    <row r="5742" spans="1:24" x14ac:dyDescent="0.25">
      <c r="A5742" s="26">
        <v>46265</v>
      </c>
      <c r="B5742" s="27" t="s">
        <v>10914</v>
      </c>
      <c r="C5742" s="27" t="s">
        <v>5879</v>
      </c>
      <c r="D5742" s="27" t="s">
        <v>5881</v>
      </c>
      <c r="E5742" s="27" t="s">
        <v>22</v>
      </c>
      <c r="F5742" s="27" t="s">
        <v>23</v>
      </c>
      <c r="G5742" s="27"/>
      <c r="H5742" s="27" t="s">
        <v>24</v>
      </c>
      <c r="I5742" s="28">
        <v>400631000</v>
      </c>
      <c r="J5742" s="28">
        <v>0</v>
      </c>
      <c r="K5742" s="28">
        <v>400631000</v>
      </c>
      <c r="L5742" s="29">
        <v>3.91</v>
      </c>
      <c r="M5742" s="29">
        <f>IFERROR(_xlfn.XLOOKUP($B5742,'Ownership Metrics'!$A:$A,'Ownership Metrics'!$B:$B),"")</f>
        <v>1.89</v>
      </c>
      <c r="N5742" s="28">
        <f>IFERROR(_xlfn.XLOOKUP($B5742,'Ownership Metrics'!$A:$A,'Ownership Metrics'!$C:$C),"")</f>
        <v>5597</v>
      </c>
      <c r="O5742" s="29">
        <f>IFERROR(_xlfn.XLOOKUP($B5742,'Ownership Metrics'!$A:$A,'Ownership Metrics'!$D:$D),"")</f>
        <v>74.27</v>
      </c>
      <c r="P5742" s="29">
        <f>IFERROR(_xlfn.XLOOKUP($B5742,'Ownership Metrics'!$A:$A,'Ownership Metrics'!$E:$E),"")</f>
        <v>83.15</v>
      </c>
      <c r="Q5742" s="30">
        <f>IFERROR(_xlfn.XLOOKUP($B5742,'Ownership Metrics'!$A:$A,'Ownership Metrics'!$F:$F),"")</f>
        <v>9</v>
      </c>
      <c r="R5742" s="30">
        <f>IFERROR(_xlfn.XLOOKUP($B5742,'Ownership Metrics'!$A:$A,'Ownership Metrics'!$G:$G),"")</f>
        <v>66</v>
      </c>
      <c r="S5742" s="27" t="str">
        <f>IFERROR(_xlfn.XLOOKUP($B5742,'Ownership Metrics'!$A:$A,'Ownership Metrics'!$H:$H),"")</f>
        <v>Mayoritas</v>
      </c>
      <c r="T5742" s="27" t="str">
        <f>IFERROR(_xlfn.XLOOKUP($B5742,'Ownership Metrics'!$A:$A,'Ownership Metrics'!$I:$I),"")</f>
        <v>Tinggi</v>
      </c>
      <c r="U5742" s="27">
        <f>IF(COUNTIFS($B$2:$B5742,$B5742,$D$2:$D5742,$D5742)=1,1,0)</f>
        <v>1</v>
      </c>
      <c r="V5742" s="27">
        <f t="shared" si="268"/>
        <v>3.91</v>
      </c>
      <c r="W5742" s="27">
        <f t="shared" si="269"/>
        <v>3</v>
      </c>
      <c r="X5742" s="27">
        <f t="shared" si="267"/>
        <v>3.9099994258000002</v>
      </c>
    </row>
    <row r="5743" spans="1:24" x14ac:dyDescent="0.25">
      <c r="A5743" s="26">
        <v>46265</v>
      </c>
      <c r="B5743" s="27" t="s">
        <v>10914</v>
      </c>
      <c r="C5743" s="27" t="s">
        <v>5879</v>
      </c>
      <c r="D5743" s="27" t="s">
        <v>5882</v>
      </c>
      <c r="E5743" s="27" t="s">
        <v>22</v>
      </c>
      <c r="F5743" s="27" t="s">
        <v>23</v>
      </c>
      <c r="G5743" s="27"/>
      <c r="H5743" s="27" t="s">
        <v>24</v>
      </c>
      <c r="I5743" s="28">
        <v>306500400</v>
      </c>
      <c r="J5743" s="28">
        <v>0</v>
      </c>
      <c r="K5743" s="28">
        <v>306500400</v>
      </c>
      <c r="L5743" s="29">
        <v>2.99</v>
      </c>
      <c r="M5743" s="29">
        <f>IFERROR(_xlfn.XLOOKUP($B5743,'Ownership Metrics'!$A:$A,'Ownership Metrics'!$B:$B),"")</f>
        <v>1.89</v>
      </c>
      <c r="N5743" s="28">
        <f>IFERROR(_xlfn.XLOOKUP($B5743,'Ownership Metrics'!$A:$A,'Ownership Metrics'!$C:$C),"")</f>
        <v>5597</v>
      </c>
      <c r="O5743" s="29">
        <f>IFERROR(_xlfn.XLOOKUP($B5743,'Ownership Metrics'!$A:$A,'Ownership Metrics'!$D:$D),"")</f>
        <v>74.27</v>
      </c>
      <c r="P5743" s="29">
        <f>IFERROR(_xlfn.XLOOKUP($B5743,'Ownership Metrics'!$A:$A,'Ownership Metrics'!$E:$E),"")</f>
        <v>83.15</v>
      </c>
      <c r="Q5743" s="30">
        <f>IFERROR(_xlfn.XLOOKUP($B5743,'Ownership Metrics'!$A:$A,'Ownership Metrics'!$F:$F),"")</f>
        <v>9</v>
      </c>
      <c r="R5743" s="30">
        <f>IFERROR(_xlfn.XLOOKUP($B5743,'Ownership Metrics'!$A:$A,'Ownership Metrics'!$G:$G),"")</f>
        <v>66</v>
      </c>
      <c r="S5743" s="27" t="str">
        <f>IFERROR(_xlfn.XLOOKUP($B5743,'Ownership Metrics'!$A:$A,'Ownership Metrics'!$H:$H),"")</f>
        <v>Mayoritas</v>
      </c>
      <c r="T5743" s="27" t="str">
        <f>IFERROR(_xlfn.XLOOKUP($B5743,'Ownership Metrics'!$A:$A,'Ownership Metrics'!$I:$I),"")</f>
        <v>Tinggi</v>
      </c>
      <c r="U5743" s="27">
        <f>IF(COUNTIFS($B$2:$B5743,$B5743,$D$2:$D5743,$D5743)=1,1,0)</f>
        <v>1</v>
      </c>
      <c r="V5743" s="27">
        <f t="shared" si="268"/>
        <v>2.99</v>
      </c>
      <c r="W5743" s="27">
        <f t="shared" si="269"/>
        <v>5</v>
      </c>
      <c r="X5743" s="27">
        <f t="shared" si="267"/>
        <v>2.9899994257000002</v>
      </c>
    </row>
    <row r="5744" spans="1:24" x14ac:dyDescent="0.25">
      <c r="A5744" s="26">
        <v>46265</v>
      </c>
      <c r="B5744" s="27" t="s">
        <v>10914</v>
      </c>
      <c r="C5744" s="27" t="s">
        <v>5879</v>
      </c>
      <c r="D5744" s="27" t="s">
        <v>5883</v>
      </c>
      <c r="E5744" s="27" t="s">
        <v>22</v>
      </c>
      <c r="F5744" s="27" t="s">
        <v>23</v>
      </c>
      <c r="G5744" s="27"/>
      <c r="H5744" s="27" t="s">
        <v>24</v>
      </c>
      <c r="I5744" s="28">
        <v>304425000</v>
      </c>
      <c r="J5744" s="28">
        <v>0</v>
      </c>
      <c r="K5744" s="28">
        <v>304425000</v>
      </c>
      <c r="L5744" s="29">
        <v>2.97</v>
      </c>
      <c r="M5744" s="29">
        <f>IFERROR(_xlfn.XLOOKUP($B5744,'Ownership Metrics'!$A:$A,'Ownership Metrics'!$B:$B),"")</f>
        <v>1.89</v>
      </c>
      <c r="N5744" s="28">
        <f>IFERROR(_xlfn.XLOOKUP($B5744,'Ownership Metrics'!$A:$A,'Ownership Metrics'!$C:$C),"")</f>
        <v>5597</v>
      </c>
      <c r="O5744" s="29">
        <f>IFERROR(_xlfn.XLOOKUP($B5744,'Ownership Metrics'!$A:$A,'Ownership Metrics'!$D:$D),"")</f>
        <v>74.27</v>
      </c>
      <c r="P5744" s="29">
        <f>IFERROR(_xlfn.XLOOKUP($B5744,'Ownership Metrics'!$A:$A,'Ownership Metrics'!$E:$E),"")</f>
        <v>83.15</v>
      </c>
      <c r="Q5744" s="30">
        <f>IFERROR(_xlfn.XLOOKUP($B5744,'Ownership Metrics'!$A:$A,'Ownership Metrics'!$F:$F),"")</f>
        <v>9</v>
      </c>
      <c r="R5744" s="30">
        <f>IFERROR(_xlfn.XLOOKUP($B5744,'Ownership Metrics'!$A:$A,'Ownership Metrics'!$G:$G),"")</f>
        <v>66</v>
      </c>
      <c r="S5744" s="27" t="str">
        <f>IFERROR(_xlfn.XLOOKUP($B5744,'Ownership Metrics'!$A:$A,'Ownership Metrics'!$H:$H),"")</f>
        <v>Mayoritas</v>
      </c>
      <c r="T5744" s="27" t="str">
        <f>IFERROR(_xlfn.XLOOKUP($B5744,'Ownership Metrics'!$A:$A,'Ownership Metrics'!$I:$I),"")</f>
        <v>Tinggi</v>
      </c>
      <c r="U5744" s="27">
        <f>IF(COUNTIFS($B$2:$B5744,$B5744,$D$2:$D5744,$D5744)=1,1,0)</f>
        <v>1</v>
      </c>
      <c r="V5744" s="27">
        <f t="shared" si="268"/>
        <v>2.97</v>
      </c>
      <c r="W5744" s="27">
        <f t="shared" si="269"/>
        <v>6</v>
      </c>
      <c r="X5744" s="27">
        <f t="shared" si="267"/>
        <v>2.9699994256000002</v>
      </c>
    </row>
    <row r="5745" spans="1:24" x14ac:dyDescent="0.25">
      <c r="A5745" s="26">
        <v>46265</v>
      </c>
      <c r="B5745" s="27" t="s">
        <v>10914</v>
      </c>
      <c r="C5745" s="27" t="s">
        <v>5879</v>
      </c>
      <c r="D5745" s="27" t="s">
        <v>5884</v>
      </c>
      <c r="E5745" s="27" t="s">
        <v>22</v>
      </c>
      <c r="F5745" s="27" t="s">
        <v>23</v>
      </c>
      <c r="G5745" s="27"/>
      <c r="H5745" s="27" t="s">
        <v>24</v>
      </c>
      <c r="I5745" s="28">
        <v>0</v>
      </c>
      <c r="J5745" s="28">
        <v>7612500000</v>
      </c>
      <c r="K5745" s="28">
        <v>7612500000</v>
      </c>
      <c r="L5745" s="29">
        <v>74.27</v>
      </c>
      <c r="M5745" s="29">
        <f>IFERROR(_xlfn.XLOOKUP($B5745,'Ownership Metrics'!$A:$A,'Ownership Metrics'!$B:$B),"")</f>
        <v>1.89</v>
      </c>
      <c r="N5745" s="28">
        <f>IFERROR(_xlfn.XLOOKUP($B5745,'Ownership Metrics'!$A:$A,'Ownership Metrics'!$C:$C),"")</f>
        <v>5597</v>
      </c>
      <c r="O5745" s="29">
        <f>IFERROR(_xlfn.XLOOKUP($B5745,'Ownership Metrics'!$A:$A,'Ownership Metrics'!$D:$D),"")</f>
        <v>74.27</v>
      </c>
      <c r="P5745" s="29">
        <f>IFERROR(_xlfn.XLOOKUP($B5745,'Ownership Metrics'!$A:$A,'Ownership Metrics'!$E:$E),"")</f>
        <v>83.15</v>
      </c>
      <c r="Q5745" s="30">
        <f>IFERROR(_xlfn.XLOOKUP($B5745,'Ownership Metrics'!$A:$A,'Ownership Metrics'!$F:$F),"")</f>
        <v>9</v>
      </c>
      <c r="R5745" s="30">
        <f>IFERROR(_xlfn.XLOOKUP($B5745,'Ownership Metrics'!$A:$A,'Ownership Metrics'!$G:$G),"")</f>
        <v>66</v>
      </c>
      <c r="S5745" s="27" t="str">
        <f>IFERROR(_xlfn.XLOOKUP($B5745,'Ownership Metrics'!$A:$A,'Ownership Metrics'!$H:$H),"")</f>
        <v>Mayoritas</v>
      </c>
      <c r="T5745" s="27" t="str">
        <f>IFERROR(_xlfn.XLOOKUP($B5745,'Ownership Metrics'!$A:$A,'Ownership Metrics'!$I:$I),"")</f>
        <v>Tinggi</v>
      </c>
      <c r="U5745" s="27">
        <f>IF(COUNTIFS($B$2:$B5745,$B5745,$D$2:$D5745,$D5745)=1,1,0)</f>
        <v>1</v>
      </c>
      <c r="V5745" s="27">
        <f t="shared" si="268"/>
        <v>74.27</v>
      </c>
      <c r="W5745" s="27">
        <f t="shared" si="269"/>
        <v>1</v>
      </c>
      <c r="X5745" s="27">
        <f t="shared" si="267"/>
        <v>74.269999425499989</v>
      </c>
    </row>
    <row r="5746" spans="1:24" x14ac:dyDescent="0.25">
      <c r="A5746" s="26">
        <v>46265</v>
      </c>
      <c r="B5746" s="27" t="s">
        <v>10914</v>
      </c>
      <c r="C5746" s="27" t="s">
        <v>5879</v>
      </c>
      <c r="D5746" s="27" t="s">
        <v>5885</v>
      </c>
      <c r="E5746" s="27" t="s">
        <v>35</v>
      </c>
      <c r="F5746" s="27" t="s">
        <v>23</v>
      </c>
      <c r="G5746" s="27" t="s">
        <v>36</v>
      </c>
      <c r="H5746" s="27" t="s">
        <v>24</v>
      </c>
      <c r="I5746" s="28">
        <v>0</v>
      </c>
      <c r="J5746" s="28">
        <v>163560000</v>
      </c>
      <c r="K5746" s="28">
        <v>163560000</v>
      </c>
      <c r="L5746" s="29">
        <v>1.6</v>
      </c>
      <c r="M5746" s="29">
        <f>IFERROR(_xlfn.XLOOKUP($B5746,'Ownership Metrics'!$A:$A,'Ownership Metrics'!$B:$B),"")</f>
        <v>1.89</v>
      </c>
      <c r="N5746" s="28">
        <f>IFERROR(_xlfn.XLOOKUP($B5746,'Ownership Metrics'!$A:$A,'Ownership Metrics'!$C:$C),"")</f>
        <v>5597</v>
      </c>
      <c r="O5746" s="29">
        <f>IFERROR(_xlfn.XLOOKUP($B5746,'Ownership Metrics'!$A:$A,'Ownership Metrics'!$D:$D),"")</f>
        <v>74.27</v>
      </c>
      <c r="P5746" s="29">
        <f>IFERROR(_xlfn.XLOOKUP($B5746,'Ownership Metrics'!$A:$A,'Ownership Metrics'!$E:$E),"")</f>
        <v>83.15</v>
      </c>
      <c r="Q5746" s="30">
        <f>IFERROR(_xlfn.XLOOKUP($B5746,'Ownership Metrics'!$A:$A,'Ownership Metrics'!$F:$F),"")</f>
        <v>9</v>
      </c>
      <c r="R5746" s="30">
        <f>IFERROR(_xlfn.XLOOKUP($B5746,'Ownership Metrics'!$A:$A,'Ownership Metrics'!$G:$G),"")</f>
        <v>66</v>
      </c>
      <c r="S5746" s="27" t="str">
        <f>IFERROR(_xlfn.XLOOKUP($B5746,'Ownership Metrics'!$A:$A,'Ownership Metrics'!$H:$H),"")</f>
        <v>Mayoritas</v>
      </c>
      <c r="T5746" s="27" t="str">
        <f>IFERROR(_xlfn.XLOOKUP($B5746,'Ownership Metrics'!$A:$A,'Ownership Metrics'!$I:$I),"")</f>
        <v>Tinggi</v>
      </c>
      <c r="U5746" s="27">
        <f>IF(COUNTIFS($B$2:$B5746,$B5746,$D$2:$D5746,$D5746)=1,1,0)</f>
        <v>1</v>
      </c>
      <c r="V5746" s="27">
        <f t="shared" si="268"/>
        <v>1.6</v>
      </c>
      <c r="W5746" s="27">
        <f t="shared" si="269"/>
        <v>8</v>
      </c>
      <c r="X5746" s="27">
        <f t="shared" si="267"/>
        <v>1.5999994254000001</v>
      </c>
    </row>
    <row r="5747" spans="1:24" x14ac:dyDescent="0.25">
      <c r="A5747" s="26">
        <v>46265</v>
      </c>
      <c r="B5747" s="27" t="s">
        <v>10914</v>
      </c>
      <c r="C5747" s="27" t="s">
        <v>5879</v>
      </c>
      <c r="D5747" s="27" t="s">
        <v>5886</v>
      </c>
      <c r="E5747" s="27" t="s">
        <v>35</v>
      </c>
      <c r="F5747" s="27" t="s">
        <v>23</v>
      </c>
      <c r="G5747" s="27" t="s">
        <v>36</v>
      </c>
      <c r="H5747" s="27" t="s">
        <v>24</v>
      </c>
      <c r="I5747" s="28">
        <v>0</v>
      </c>
      <c r="J5747" s="28">
        <v>134850000</v>
      </c>
      <c r="K5747" s="28">
        <v>134850000</v>
      </c>
      <c r="L5747" s="29">
        <v>1.32</v>
      </c>
      <c r="M5747" s="29">
        <f>IFERROR(_xlfn.XLOOKUP($B5747,'Ownership Metrics'!$A:$A,'Ownership Metrics'!$B:$B),"")</f>
        <v>1.89</v>
      </c>
      <c r="N5747" s="28">
        <f>IFERROR(_xlfn.XLOOKUP($B5747,'Ownership Metrics'!$A:$A,'Ownership Metrics'!$C:$C),"")</f>
        <v>5597</v>
      </c>
      <c r="O5747" s="29">
        <f>IFERROR(_xlfn.XLOOKUP($B5747,'Ownership Metrics'!$A:$A,'Ownership Metrics'!$D:$D),"")</f>
        <v>74.27</v>
      </c>
      <c r="P5747" s="29">
        <f>IFERROR(_xlfn.XLOOKUP($B5747,'Ownership Metrics'!$A:$A,'Ownership Metrics'!$E:$E),"")</f>
        <v>83.15</v>
      </c>
      <c r="Q5747" s="30">
        <f>IFERROR(_xlfn.XLOOKUP($B5747,'Ownership Metrics'!$A:$A,'Ownership Metrics'!$F:$F),"")</f>
        <v>9</v>
      </c>
      <c r="R5747" s="30">
        <f>IFERROR(_xlfn.XLOOKUP($B5747,'Ownership Metrics'!$A:$A,'Ownership Metrics'!$G:$G),"")</f>
        <v>66</v>
      </c>
      <c r="S5747" s="27" t="str">
        <f>IFERROR(_xlfn.XLOOKUP($B5747,'Ownership Metrics'!$A:$A,'Ownership Metrics'!$H:$H),"")</f>
        <v>Mayoritas</v>
      </c>
      <c r="T5747" s="27" t="str">
        <f>IFERROR(_xlfn.XLOOKUP($B5747,'Ownership Metrics'!$A:$A,'Ownership Metrics'!$I:$I),"")</f>
        <v>Tinggi</v>
      </c>
      <c r="U5747" s="27">
        <f>IF(COUNTIFS($B$2:$B5747,$B5747,$D$2:$D5747,$D5747)=1,1,0)</f>
        <v>1</v>
      </c>
      <c r="V5747" s="27">
        <f t="shared" si="268"/>
        <v>1.32</v>
      </c>
      <c r="W5747" s="27">
        <f t="shared" si="269"/>
        <v>9</v>
      </c>
      <c r="X5747" s="27">
        <f t="shared" si="267"/>
        <v>1.3199994253</v>
      </c>
    </row>
    <row r="5748" spans="1:24" x14ac:dyDescent="0.25">
      <c r="A5748" s="26">
        <v>46265</v>
      </c>
      <c r="B5748" s="27" t="s">
        <v>10914</v>
      </c>
      <c r="C5748" s="27" t="s">
        <v>5879</v>
      </c>
      <c r="D5748" s="27" t="s">
        <v>5887</v>
      </c>
      <c r="E5748" s="27" t="s">
        <v>35</v>
      </c>
      <c r="F5748" s="27" t="s">
        <v>23</v>
      </c>
      <c r="G5748" s="27" t="s">
        <v>36</v>
      </c>
      <c r="H5748" s="27" t="s">
        <v>24</v>
      </c>
      <c r="I5748" s="28">
        <v>0</v>
      </c>
      <c r="J5748" s="28">
        <v>508950000</v>
      </c>
      <c r="K5748" s="28">
        <v>508950000</v>
      </c>
      <c r="L5748" s="29">
        <v>4.97</v>
      </c>
      <c r="M5748" s="29">
        <f>IFERROR(_xlfn.XLOOKUP($B5748,'Ownership Metrics'!$A:$A,'Ownership Metrics'!$B:$B),"")</f>
        <v>1.89</v>
      </c>
      <c r="N5748" s="28">
        <f>IFERROR(_xlfn.XLOOKUP($B5748,'Ownership Metrics'!$A:$A,'Ownership Metrics'!$C:$C),"")</f>
        <v>5597</v>
      </c>
      <c r="O5748" s="29">
        <f>IFERROR(_xlfn.XLOOKUP($B5748,'Ownership Metrics'!$A:$A,'Ownership Metrics'!$D:$D),"")</f>
        <v>74.27</v>
      </c>
      <c r="P5748" s="29">
        <f>IFERROR(_xlfn.XLOOKUP($B5748,'Ownership Metrics'!$A:$A,'Ownership Metrics'!$E:$E),"")</f>
        <v>83.15</v>
      </c>
      <c r="Q5748" s="30">
        <f>IFERROR(_xlfn.XLOOKUP($B5748,'Ownership Metrics'!$A:$A,'Ownership Metrics'!$F:$F),"")</f>
        <v>9</v>
      </c>
      <c r="R5748" s="30">
        <f>IFERROR(_xlfn.XLOOKUP($B5748,'Ownership Metrics'!$A:$A,'Ownership Metrics'!$G:$G),"")</f>
        <v>66</v>
      </c>
      <c r="S5748" s="27" t="str">
        <f>IFERROR(_xlfn.XLOOKUP($B5748,'Ownership Metrics'!$A:$A,'Ownership Metrics'!$H:$H),"")</f>
        <v>Mayoritas</v>
      </c>
      <c r="T5748" s="27" t="str">
        <f>IFERROR(_xlfn.XLOOKUP($B5748,'Ownership Metrics'!$A:$A,'Ownership Metrics'!$I:$I),"")</f>
        <v>Tinggi</v>
      </c>
      <c r="U5748" s="27">
        <f>IF(COUNTIFS($B$2:$B5748,$B5748,$D$2:$D5748,$D5748)=1,1,0)</f>
        <v>1</v>
      </c>
      <c r="V5748" s="27">
        <f t="shared" si="268"/>
        <v>4.97</v>
      </c>
      <c r="W5748" s="27">
        <f t="shared" si="269"/>
        <v>2</v>
      </c>
      <c r="X5748" s="27">
        <f t="shared" si="267"/>
        <v>4.9699994252000002</v>
      </c>
    </row>
    <row r="5749" spans="1:24" x14ac:dyDescent="0.25">
      <c r="A5749" s="26">
        <v>46265</v>
      </c>
      <c r="B5749" s="27" t="s">
        <v>10914</v>
      </c>
      <c r="C5749" s="27" t="s">
        <v>5879</v>
      </c>
      <c r="D5749" s="27" t="s">
        <v>5888</v>
      </c>
      <c r="E5749" s="27" t="s">
        <v>35</v>
      </c>
      <c r="F5749" s="27" t="s">
        <v>23</v>
      </c>
      <c r="G5749" s="27" t="s">
        <v>36</v>
      </c>
      <c r="H5749" s="27" t="s">
        <v>24</v>
      </c>
      <c r="I5749" s="28">
        <v>0</v>
      </c>
      <c r="J5749" s="28">
        <v>280140000</v>
      </c>
      <c r="K5749" s="28">
        <v>280140000</v>
      </c>
      <c r="L5749" s="29">
        <v>2.73</v>
      </c>
      <c r="M5749" s="29">
        <f>IFERROR(_xlfn.XLOOKUP($B5749,'Ownership Metrics'!$A:$A,'Ownership Metrics'!$B:$B),"")</f>
        <v>1.89</v>
      </c>
      <c r="N5749" s="28">
        <f>IFERROR(_xlfn.XLOOKUP($B5749,'Ownership Metrics'!$A:$A,'Ownership Metrics'!$C:$C),"")</f>
        <v>5597</v>
      </c>
      <c r="O5749" s="29">
        <f>IFERROR(_xlfn.XLOOKUP($B5749,'Ownership Metrics'!$A:$A,'Ownership Metrics'!$D:$D),"")</f>
        <v>74.27</v>
      </c>
      <c r="P5749" s="29">
        <f>IFERROR(_xlfn.XLOOKUP($B5749,'Ownership Metrics'!$A:$A,'Ownership Metrics'!$E:$E),"")</f>
        <v>83.15</v>
      </c>
      <c r="Q5749" s="30">
        <f>IFERROR(_xlfn.XLOOKUP($B5749,'Ownership Metrics'!$A:$A,'Ownership Metrics'!$F:$F),"")</f>
        <v>9</v>
      </c>
      <c r="R5749" s="30">
        <f>IFERROR(_xlfn.XLOOKUP($B5749,'Ownership Metrics'!$A:$A,'Ownership Metrics'!$G:$G),"")</f>
        <v>66</v>
      </c>
      <c r="S5749" s="27" t="str">
        <f>IFERROR(_xlfn.XLOOKUP($B5749,'Ownership Metrics'!$A:$A,'Ownership Metrics'!$H:$H),"")</f>
        <v>Mayoritas</v>
      </c>
      <c r="T5749" s="27" t="str">
        <f>IFERROR(_xlfn.XLOOKUP($B5749,'Ownership Metrics'!$A:$A,'Ownership Metrics'!$I:$I),"")</f>
        <v>Tinggi</v>
      </c>
      <c r="U5749" s="27">
        <f>IF(COUNTIFS($B$2:$B5749,$B5749,$D$2:$D5749,$D5749)=1,1,0)</f>
        <v>1</v>
      </c>
      <c r="V5749" s="27">
        <f t="shared" si="268"/>
        <v>2.73</v>
      </c>
      <c r="W5749" s="27">
        <f t="shared" si="269"/>
        <v>7</v>
      </c>
      <c r="X5749" s="27">
        <f t="shared" si="267"/>
        <v>2.7299994250999999</v>
      </c>
    </row>
    <row r="5750" spans="1:24" x14ac:dyDescent="0.25">
      <c r="A5750" s="26">
        <v>46265</v>
      </c>
      <c r="B5750" s="27" t="s">
        <v>10915</v>
      </c>
      <c r="C5750" s="27" t="s">
        <v>5890</v>
      </c>
      <c r="D5750" s="27" t="s">
        <v>5891</v>
      </c>
      <c r="E5750" s="27" t="s">
        <v>22</v>
      </c>
      <c r="F5750" s="27" t="s">
        <v>23</v>
      </c>
      <c r="G5750" s="27"/>
      <c r="H5750" s="27" t="s">
        <v>24</v>
      </c>
      <c r="I5750" s="28">
        <v>388000000</v>
      </c>
      <c r="J5750" s="28">
        <v>0</v>
      </c>
      <c r="K5750" s="28">
        <v>388000000</v>
      </c>
      <c r="L5750" s="29">
        <v>46.56</v>
      </c>
      <c r="M5750" s="29">
        <f>IFERROR(_xlfn.XLOOKUP($B5750,'Ownership Metrics'!$A:$A,'Ownership Metrics'!$B:$B),"")</f>
        <v>5.51</v>
      </c>
      <c r="N5750" s="28">
        <f>IFERROR(_xlfn.XLOOKUP($B5750,'Ownership Metrics'!$A:$A,'Ownership Metrics'!$C:$C),"")</f>
        <v>2876</v>
      </c>
      <c r="O5750" s="29">
        <f>IFERROR(_xlfn.XLOOKUP($B5750,'Ownership Metrics'!$A:$A,'Ownership Metrics'!$D:$D),"")</f>
        <v>46.56</v>
      </c>
      <c r="P5750" s="29">
        <f>IFERROR(_xlfn.XLOOKUP($B5750,'Ownership Metrics'!$A:$A,'Ownership Metrics'!$E:$E),"")</f>
        <v>81.06</v>
      </c>
      <c r="Q5750" s="30">
        <f>IFERROR(_xlfn.XLOOKUP($B5750,'Ownership Metrics'!$A:$A,'Ownership Metrics'!$F:$F),"")</f>
        <v>5</v>
      </c>
      <c r="R5750" s="30">
        <f>IFERROR(_xlfn.XLOOKUP($B5750,'Ownership Metrics'!$A:$A,'Ownership Metrics'!$G:$G),"")</f>
        <v>57</v>
      </c>
      <c r="S5750" s="27" t="str">
        <f>IFERROR(_xlfn.XLOOKUP($B5750,'Ownership Metrics'!$A:$A,'Ownership Metrics'!$H:$H),"")</f>
        <v>Terkonsentrasi</v>
      </c>
      <c r="T5750" s="27" t="str">
        <f>IFERROR(_xlfn.XLOOKUP($B5750,'Ownership Metrics'!$A:$A,'Ownership Metrics'!$I:$I),"")</f>
        <v>Tinggi</v>
      </c>
      <c r="U5750" s="27">
        <f>IF(COUNTIFS($B$2:$B5750,$B5750,$D$2:$D5750,$D5750)=1,1,0)</f>
        <v>1</v>
      </c>
      <c r="V5750" s="27">
        <f t="shared" si="268"/>
        <v>46.56</v>
      </c>
      <c r="W5750" s="27">
        <f t="shared" si="269"/>
        <v>1</v>
      </c>
      <c r="X5750" s="27">
        <f t="shared" si="267"/>
        <v>46.559999425000001</v>
      </c>
    </row>
    <row r="5751" spans="1:24" x14ac:dyDescent="0.25">
      <c r="A5751" s="26">
        <v>46265</v>
      </c>
      <c r="B5751" s="27" t="s">
        <v>10915</v>
      </c>
      <c r="C5751" s="27" t="s">
        <v>5890</v>
      </c>
      <c r="D5751" s="27" t="s">
        <v>5892</v>
      </c>
      <c r="E5751" s="27" t="s">
        <v>22</v>
      </c>
      <c r="F5751" s="27" t="s">
        <v>32</v>
      </c>
      <c r="G5751" s="27"/>
      <c r="H5751" s="27" t="s">
        <v>33</v>
      </c>
      <c r="I5751" s="28">
        <v>137500000</v>
      </c>
      <c r="J5751" s="28">
        <v>0</v>
      </c>
      <c r="K5751" s="28">
        <v>137500000</v>
      </c>
      <c r="L5751" s="29">
        <v>16.5</v>
      </c>
      <c r="M5751" s="29">
        <f>IFERROR(_xlfn.XLOOKUP($B5751,'Ownership Metrics'!$A:$A,'Ownership Metrics'!$B:$B),"")</f>
        <v>5.51</v>
      </c>
      <c r="N5751" s="28">
        <f>IFERROR(_xlfn.XLOOKUP($B5751,'Ownership Metrics'!$A:$A,'Ownership Metrics'!$C:$C),"")</f>
        <v>2876</v>
      </c>
      <c r="O5751" s="29">
        <f>IFERROR(_xlfn.XLOOKUP($B5751,'Ownership Metrics'!$A:$A,'Ownership Metrics'!$D:$D),"")</f>
        <v>46.56</v>
      </c>
      <c r="P5751" s="29">
        <f>IFERROR(_xlfn.XLOOKUP($B5751,'Ownership Metrics'!$A:$A,'Ownership Metrics'!$E:$E),"")</f>
        <v>81.06</v>
      </c>
      <c r="Q5751" s="30">
        <f>IFERROR(_xlfn.XLOOKUP($B5751,'Ownership Metrics'!$A:$A,'Ownership Metrics'!$F:$F),"")</f>
        <v>5</v>
      </c>
      <c r="R5751" s="30">
        <f>IFERROR(_xlfn.XLOOKUP($B5751,'Ownership Metrics'!$A:$A,'Ownership Metrics'!$G:$G),"")</f>
        <v>57</v>
      </c>
      <c r="S5751" s="27" t="str">
        <f>IFERROR(_xlfn.XLOOKUP($B5751,'Ownership Metrics'!$A:$A,'Ownership Metrics'!$H:$H),"")</f>
        <v>Terkonsentrasi</v>
      </c>
      <c r="T5751" s="27" t="str">
        <f>IFERROR(_xlfn.XLOOKUP($B5751,'Ownership Metrics'!$A:$A,'Ownership Metrics'!$I:$I),"")</f>
        <v>Tinggi</v>
      </c>
      <c r="U5751" s="27">
        <f>IF(COUNTIFS($B$2:$B5751,$B5751,$D$2:$D5751,$D5751)=1,1,0)</f>
        <v>1</v>
      </c>
      <c r="V5751" s="27">
        <f t="shared" si="268"/>
        <v>16.5</v>
      </c>
      <c r="W5751" s="27">
        <f t="shared" si="269"/>
        <v>3</v>
      </c>
      <c r="X5751" s="27">
        <f t="shared" si="267"/>
        <v>16.4999994249</v>
      </c>
    </row>
    <row r="5752" spans="1:24" x14ac:dyDescent="0.25">
      <c r="A5752" s="26">
        <v>46265</v>
      </c>
      <c r="B5752" s="27" t="s">
        <v>10915</v>
      </c>
      <c r="C5752" s="27" t="s">
        <v>5890</v>
      </c>
      <c r="D5752" s="27" t="s">
        <v>5893</v>
      </c>
      <c r="E5752" s="27" t="s">
        <v>22</v>
      </c>
      <c r="F5752" s="27" t="s">
        <v>32</v>
      </c>
      <c r="G5752" s="27"/>
      <c r="H5752" s="27" t="s">
        <v>33</v>
      </c>
      <c r="I5752" s="28">
        <v>83333300</v>
      </c>
      <c r="J5752" s="28">
        <v>0</v>
      </c>
      <c r="K5752" s="28">
        <v>83333300</v>
      </c>
      <c r="L5752" s="29">
        <v>10</v>
      </c>
      <c r="M5752" s="29">
        <f>IFERROR(_xlfn.XLOOKUP($B5752,'Ownership Metrics'!$A:$A,'Ownership Metrics'!$B:$B),"")</f>
        <v>5.51</v>
      </c>
      <c r="N5752" s="28">
        <f>IFERROR(_xlfn.XLOOKUP($B5752,'Ownership Metrics'!$A:$A,'Ownership Metrics'!$C:$C),"")</f>
        <v>2876</v>
      </c>
      <c r="O5752" s="29">
        <f>IFERROR(_xlfn.XLOOKUP($B5752,'Ownership Metrics'!$A:$A,'Ownership Metrics'!$D:$D),"")</f>
        <v>46.56</v>
      </c>
      <c r="P5752" s="29">
        <f>IFERROR(_xlfn.XLOOKUP($B5752,'Ownership Metrics'!$A:$A,'Ownership Metrics'!$E:$E),"")</f>
        <v>81.06</v>
      </c>
      <c r="Q5752" s="30">
        <f>IFERROR(_xlfn.XLOOKUP($B5752,'Ownership Metrics'!$A:$A,'Ownership Metrics'!$F:$F),"")</f>
        <v>5</v>
      </c>
      <c r="R5752" s="30">
        <f>IFERROR(_xlfn.XLOOKUP($B5752,'Ownership Metrics'!$A:$A,'Ownership Metrics'!$G:$G),"")</f>
        <v>57</v>
      </c>
      <c r="S5752" s="27" t="str">
        <f>IFERROR(_xlfn.XLOOKUP($B5752,'Ownership Metrics'!$A:$A,'Ownership Metrics'!$H:$H),"")</f>
        <v>Terkonsentrasi</v>
      </c>
      <c r="T5752" s="27" t="str">
        <f>IFERROR(_xlfn.XLOOKUP($B5752,'Ownership Metrics'!$A:$A,'Ownership Metrics'!$I:$I),"")</f>
        <v>Tinggi</v>
      </c>
      <c r="U5752" s="27">
        <f>IF(COUNTIFS($B$2:$B5752,$B5752,$D$2:$D5752,$D5752)=1,1,0)</f>
        <v>1</v>
      </c>
      <c r="V5752" s="27">
        <f t="shared" si="268"/>
        <v>10</v>
      </c>
      <c r="W5752" s="27">
        <f t="shared" si="269"/>
        <v>4</v>
      </c>
      <c r="X5752" s="27">
        <f t="shared" si="267"/>
        <v>9.9999994248000004</v>
      </c>
    </row>
    <row r="5753" spans="1:24" x14ac:dyDescent="0.25">
      <c r="A5753" s="26">
        <v>46265</v>
      </c>
      <c r="B5753" s="27" t="s">
        <v>10915</v>
      </c>
      <c r="C5753" s="27" t="s">
        <v>5890</v>
      </c>
      <c r="D5753" s="27" t="s">
        <v>5894</v>
      </c>
      <c r="E5753" s="27" t="s">
        <v>22</v>
      </c>
      <c r="F5753" s="27" t="s">
        <v>32</v>
      </c>
      <c r="G5753" s="27"/>
      <c r="H5753" s="27" t="s">
        <v>33</v>
      </c>
      <c r="I5753" s="28">
        <v>150000000</v>
      </c>
      <c r="J5753" s="28">
        <v>0</v>
      </c>
      <c r="K5753" s="28">
        <v>150000000</v>
      </c>
      <c r="L5753" s="29">
        <v>18</v>
      </c>
      <c r="M5753" s="29">
        <f>IFERROR(_xlfn.XLOOKUP($B5753,'Ownership Metrics'!$A:$A,'Ownership Metrics'!$B:$B),"")</f>
        <v>5.51</v>
      </c>
      <c r="N5753" s="28">
        <f>IFERROR(_xlfn.XLOOKUP($B5753,'Ownership Metrics'!$A:$A,'Ownership Metrics'!$C:$C),"")</f>
        <v>2876</v>
      </c>
      <c r="O5753" s="29">
        <f>IFERROR(_xlfn.XLOOKUP($B5753,'Ownership Metrics'!$A:$A,'Ownership Metrics'!$D:$D),"")</f>
        <v>46.56</v>
      </c>
      <c r="P5753" s="29">
        <f>IFERROR(_xlfn.XLOOKUP($B5753,'Ownership Metrics'!$A:$A,'Ownership Metrics'!$E:$E),"")</f>
        <v>81.06</v>
      </c>
      <c r="Q5753" s="30">
        <f>IFERROR(_xlfn.XLOOKUP($B5753,'Ownership Metrics'!$A:$A,'Ownership Metrics'!$F:$F),"")</f>
        <v>5</v>
      </c>
      <c r="R5753" s="30">
        <f>IFERROR(_xlfn.XLOOKUP($B5753,'Ownership Metrics'!$A:$A,'Ownership Metrics'!$G:$G),"")</f>
        <v>57</v>
      </c>
      <c r="S5753" s="27" t="str">
        <f>IFERROR(_xlfn.XLOOKUP($B5753,'Ownership Metrics'!$A:$A,'Ownership Metrics'!$H:$H),"")</f>
        <v>Terkonsentrasi</v>
      </c>
      <c r="T5753" s="27" t="str">
        <f>IFERROR(_xlfn.XLOOKUP($B5753,'Ownership Metrics'!$A:$A,'Ownership Metrics'!$I:$I),"")</f>
        <v>Tinggi</v>
      </c>
      <c r="U5753" s="27">
        <f>IF(COUNTIFS($B$2:$B5753,$B5753,$D$2:$D5753,$D5753)=1,1,0)</f>
        <v>1</v>
      </c>
      <c r="V5753" s="27">
        <f t="shared" si="268"/>
        <v>18</v>
      </c>
      <c r="W5753" s="27">
        <f t="shared" si="269"/>
        <v>2</v>
      </c>
      <c r="X5753" s="27">
        <f t="shared" si="267"/>
        <v>17.9999994247</v>
      </c>
    </row>
    <row r="5754" spans="1:24" x14ac:dyDescent="0.25">
      <c r="A5754" s="26">
        <v>46265</v>
      </c>
      <c r="B5754" s="27" t="s">
        <v>10915</v>
      </c>
      <c r="C5754" s="27" t="s">
        <v>5890</v>
      </c>
      <c r="D5754" s="27" t="s">
        <v>4133</v>
      </c>
      <c r="E5754" s="27" t="s">
        <v>114</v>
      </c>
      <c r="F5754" s="27" t="s">
        <v>32</v>
      </c>
      <c r="G5754" s="27"/>
      <c r="H5754" s="27" t="s">
        <v>33</v>
      </c>
      <c r="I5754" s="28">
        <v>28591600</v>
      </c>
      <c r="J5754" s="28">
        <v>0</v>
      </c>
      <c r="K5754" s="28">
        <v>28591600</v>
      </c>
      <c r="L5754" s="29">
        <v>3.43</v>
      </c>
      <c r="M5754" s="29">
        <f>IFERROR(_xlfn.XLOOKUP($B5754,'Ownership Metrics'!$A:$A,'Ownership Metrics'!$B:$B),"")</f>
        <v>5.51</v>
      </c>
      <c r="N5754" s="28">
        <f>IFERROR(_xlfn.XLOOKUP($B5754,'Ownership Metrics'!$A:$A,'Ownership Metrics'!$C:$C),"")</f>
        <v>2876</v>
      </c>
      <c r="O5754" s="29">
        <f>IFERROR(_xlfn.XLOOKUP($B5754,'Ownership Metrics'!$A:$A,'Ownership Metrics'!$D:$D),"")</f>
        <v>46.56</v>
      </c>
      <c r="P5754" s="29">
        <f>IFERROR(_xlfn.XLOOKUP($B5754,'Ownership Metrics'!$A:$A,'Ownership Metrics'!$E:$E),"")</f>
        <v>81.06</v>
      </c>
      <c r="Q5754" s="30">
        <f>IFERROR(_xlfn.XLOOKUP($B5754,'Ownership Metrics'!$A:$A,'Ownership Metrics'!$F:$F),"")</f>
        <v>5</v>
      </c>
      <c r="R5754" s="30">
        <f>IFERROR(_xlfn.XLOOKUP($B5754,'Ownership Metrics'!$A:$A,'Ownership Metrics'!$G:$G),"")</f>
        <v>57</v>
      </c>
      <c r="S5754" s="27" t="str">
        <f>IFERROR(_xlfn.XLOOKUP($B5754,'Ownership Metrics'!$A:$A,'Ownership Metrics'!$H:$H),"")</f>
        <v>Terkonsentrasi</v>
      </c>
      <c r="T5754" s="27" t="str">
        <f>IFERROR(_xlfn.XLOOKUP($B5754,'Ownership Metrics'!$A:$A,'Ownership Metrics'!$I:$I),"")</f>
        <v>Tinggi</v>
      </c>
      <c r="U5754" s="27">
        <f>IF(COUNTIFS($B$2:$B5754,$B5754,$D$2:$D5754,$D5754)=1,1,0)</f>
        <v>1</v>
      </c>
      <c r="V5754" s="27">
        <f t="shared" si="268"/>
        <v>3.43</v>
      </c>
      <c r="W5754" s="27">
        <f t="shared" si="269"/>
        <v>5</v>
      </c>
      <c r="X5754" s="27">
        <f t="shared" si="267"/>
        <v>3.4299994246000001</v>
      </c>
    </row>
    <row r="5755" spans="1:24" x14ac:dyDescent="0.25">
      <c r="A5755" s="26">
        <v>46265</v>
      </c>
      <c r="B5755" s="27" t="s">
        <v>10916</v>
      </c>
      <c r="C5755" s="27" t="s">
        <v>5896</v>
      </c>
      <c r="D5755" s="27" t="s">
        <v>2643</v>
      </c>
      <c r="E5755" s="27" t="s">
        <v>35</v>
      </c>
      <c r="F5755" s="27" t="s">
        <v>23</v>
      </c>
      <c r="G5755" s="27" t="s">
        <v>36</v>
      </c>
      <c r="H5755" s="27" t="s">
        <v>24</v>
      </c>
      <c r="I5755" s="28">
        <v>33975300</v>
      </c>
      <c r="J5755" s="28">
        <v>0</v>
      </c>
      <c r="K5755" s="28">
        <v>33975300</v>
      </c>
      <c r="L5755" s="29">
        <v>2.4700000000000002</v>
      </c>
      <c r="M5755" s="29">
        <f>IFERROR(_xlfn.XLOOKUP($B5755,'Ownership Metrics'!$A:$A,'Ownership Metrics'!$B:$B),"")</f>
        <v>6.46</v>
      </c>
      <c r="N5755" s="28">
        <f>IFERROR(_xlfn.XLOOKUP($B5755,'Ownership Metrics'!$A:$A,'Ownership Metrics'!$C:$C),"")</f>
        <v>1771</v>
      </c>
      <c r="O5755" s="29">
        <f>IFERROR(_xlfn.XLOOKUP($B5755,'Ownership Metrics'!$A:$A,'Ownership Metrics'!$D:$D),"")</f>
        <v>33.18</v>
      </c>
      <c r="P5755" s="29">
        <f>IFERROR(_xlfn.XLOOKUP($B5755,'Ownership Metrics'!$A:$A,'Ownership Metrics'!$E:$E),"")</f>
        <v>62.24</v>
      </c>
      <c r="Q5755" s="30">
        <f>IFERROR(_xlfn.XLOOKUP($B5755,'Ownership Metrics'!$A:$A,'Ownership Metrics'!$F:$F),"")</f>
        <v>10</v>
      </c>
      <c r="R5755" s="30">
        <f>IFERROR(_xlfn.XLOOKUP($B5755,'Ownership Metrics'!$A:$A,'Ownership Metrics'!$G:$G),"")</f>
        <v>40</v>
      </c>
      <c r="S5755" s="27" t="str">
        <f>IFERROR(_xlfn.XLOOKUP($B5755,'Ownership Metrics'!$A:$A,'Ownership Metrics'!$H:$H),"")</f>
        <v>Oligopoli</v>
      </c>
      <c r="T5755" s="27" t="str">
        <f>IFERROR(_xlfn.XLOOKUP($B5755,'Ownership Metrics'!$A:$A,'Ownership Metrics'!$I:$I),"")</f>
        <v>Sedang</v>
      </c>
      <c r="U5755" s="27">
        <f>IF(COUNTIFS($B$2:$B5755,$B5755,$D$2:$D5755,$D5755)=1,1,0)</f>
        <v>1</v>
      </c>
      <c r="V5755" s="27">
        <f t="shared" si="268"/>
        <v>2.4700000000000002</v>
      </c>
      <c r="W5755" s="27">
        <f t="shared" si="269"/>
        <v>7</v>
      </c>
      <c r="X5755" s="27">
        <f t="shared" si="267"/>
        <v>2.4699994245000001</v>
      </c>
    </row>
    <row r="5756" spans="1:24" x14ac:dyDescent="0.25">
      <c r="A5756" s="26">
        <v>46265</v>
      </c>
      <c r="B5756" s="27" t="s">
        <v>10916</v>
      </c>
      <c r="C5756" s="27" t="s">
        <v>5896</v>
      </c>
      <c r="D5756" s="27" t="s">
        <v>5897</v>
      </c>
      <c r="E5756" s="27" t="s">
        <v>35</v>
      </c>
      <c r="F5756" s="27" t="s">
        <v>23</v>
      </c>
      <c r="G5756" s="27" t="s">
        <v>36</v>
      </c>
      <c r="H5756" s="27" t="s">
        <v>24</v>
      </c>
      <c r="I5756" s="28">
        <v>42320300</v>
      </c>
      <c r="J5756" s="28">
        <v>0</v>
      </c>
      <c r="K5756" s="28">
        <v>42320300</v>
      </c>
      <c r="L5756" s="29">
        <v>3.08</v>
      </c>
      <c r="M5756" s="29">
        <f>IFERROR(_xlfn.XLOOKUP($B5756,'Ownership Metrics'!$A:$A,'Ownership Metrics'!$B:$B),"")</f>
        <v>6.46</v>
      </c>
      <c r="N5756" s="28">
        <f>IFERROR(_xlfn.XLOOKUP($B5756,'Ownership Metrics'!$A:$A,'Ownership Metrics'!$C:$C),"")</f>
        <v>1771</v>
      </c>
      <c r="O5756" s="29">
        <f>IFERROR(_xlfn.XLOOKUP($B5756,'Ownership Metrics'!$A:$A,'Ownership Metrics'!$D:$D),"")</f>
        <v>33.18</v>
      </c>
      <c r="P5756" s="29">
        <f>IFERROR(_xlfn.XLOOKUP($B5756,'Ownership Metrics'!$A:$A,'Ownership Metrics'!$E:$E),"")</f>
        <v>62.24</v>
      </c>
      <c r="Q5756" s="30">
        <f>IFERROR(_xlfn.XLOOKUP($B5756,'Ownership Metrics'!$A:$A,'Ownership Metrics'!$F:$F),"")</f>
        <v>10</v>
      </c>
      <c r="R5756" s="30">
        <f>IFERROR(_xlfn.XLOOKUP($B5756,'Ownership Metrics'!$A:$A,'Ownership Metrics'!$G:$G),"")</f>
        <v>40</v>
      </c>
      <c r="S5756" s="27" t="str">
        <f>IFERROR(_xlfn.XLOOKUP($B5756,'Ownership Metrics'!$A:$A,'Ownership Metrics'!$H:$H),"")</f>
        <v>Oligopoli</v>
      </c>
      <c r="T5756" s="27" t="str">
        <f>IFERROR(_xlfn.XLOOKUP($B5756,'Ownership Metrics'!$A:$A,'Ownership Metrics'!$I:$I),"")</f>
        <v>Sedang</v>
      </c>
      <c r="U5756" s="27">
        <f>IF(COUNTIFS($B$2:$B5756,$B5756,$D$2:$D5756,$D5756)=1,1,0)</f>
        <v>1</v>
      </c>
      <c r="V5756" s="27">
        <f t="shared" si="268"/>
        <v>3.08</v>
      </c>
      <c r="W5756" s="27">
        <f t="shared" si="269"/>
        <v>6</v>
      </c>
      <c r="X5756" s="27">
        <f t="shared" si="267"/>
        <v>3.0799994244</v>
      </c>
    </row>
    <row r="5757" spans="1:24" x14ac:dyDescent="0.25">
      <c r="A5757" s="26">
        <v>46265</v>
      </c>
      <c r="B5757" s="27" t="s">
        <v>10916</v>
      </c>
      <c r="C5757" s="27" t="s">
        <v>5896</v>
      </c>
      <c r="D5757" s="27" t="s">
        <v>2647</v>
      </c>
      <c r="E5757" s="27" t="s">
        <v>35</v>
      </c>
      <c r="F5757" s="27" t="s">
        <v>23</v>
      </c>
      <c r="G5757" s="27" t="s">
        <v>36</v>
      </c>
      <c r="H5757" s="27" t="s">
        <v>24</v>
      </c>
      <c r="I5757" s="28">
        <v>30370700</v>
      </c>
      <c r="J5757" s="28">
        <v>0</v>
      </c>
      <c r="K5757" s="28">
        <v>30370700</v>
      </c>
      <c r="L5757" s="29">
        <v>2.21</v>
      </c>
      <c r="M5757" s="29">
        <f>IFERROR(_xlfn.XLOOKUP($B5757,'Ownership Metrics'!$A:$A,'Ownership Metrics'!$B:$B),"")</f>
        <v>6.46</v>
      </c>
      <c r="N5757" s="28">
        <f>IFERROR(_xlfn.XLOOKUP($B5757,'Ownership Metrics'!$A:$A,'Ownership Metrics'!$C:$C),"")</f>
        <v>1771</v>
      </c>
      <c r="O5757" s="29">
        <f>IFERROR(_xlfn.XLOOKUP($B5757,'Ownership Metrics'!$A:$A,'Ownership Metrics'!$D:$D),"")</f>
        <v>33.18</v>
      </c>
      <c r="P5757" s="29">
        <f>IFERROR(_xlfn.XLOOKUP($B5757,'Ownership Metrics'!$A:$A,'Ownership Metrics'!$E:$E),"")</f>
        <v>62.24</v>
      </c>
      <c r="Q5757" s="30">
        <f>IFERROR(_xlfn.XLOOKUP($B5757,'Ownership Metrics'!$A:$A,'Ownership Metrics'!$F:$F),"")</f>
        <v>10</v>
      </c>
      <c r="R5757" s="30">
        <f>IFERROR(_xlfn.XLOOKUP($B5757,'Ownership Metrics'!$A:$A,'Ownership Metrics'!$G:$G),"")</f>
        <v>40</v>
      </c>
      <c r="S5757" s="27" t="str">
        <f>IFERROR(_xlfn.XLOOKUP($B5757,'Ownership Metrics'!$A:$A,'Ownership Metrics'!$H:$H),"")</f>
        <v>Oligopoli</v>
      </c>
      <c r="T5757" s="27" t="str">
        <f>IFERROR(_xlfn.XLOOKUP($B5757,'Ownership Metrics'!$A:$A,'Ownership Metrics'!$I:$I),"")</f>
        <v>Sedang</v>
      </c>
      <c r="U5757" s="27">
        <f>IF(COUNTIFS($B$2:$B5757,$B5757,$D$2:$D5757,$D5757)=1,1,0)</f>
        <v>1</v>
      </c>
      <c r="V5757" s="27">
        <f t="shared" si="268"/>
        <v>2.21</v>
      </c>
      <c r="W5757" s="27">
        <f t="shared" si="269"/>
        <v>8</v>
      </c>
      <c r="X5757" s="27">
        <f t="shared" si="267"/>
        <v>2.2099994242999998</v>
      </c>
    </row>
    <row r="5758" spans="1:24" x14ac:dyDescent="0.25">
      <c r="A5758" s="26">
        <v>46265</v>
      </c>
      <c r="B5758" s="27" t="s">
        <v>10916</v>
      </c>
      <c r="C5758" s="27" t="s">
        <v>5896</v>
      </c>
      <c r="D5758" s="27" t="s">
        <v>2651</v>
      </c>
      <c r="E5758" s="27" t="s">
        <v>35</v>
      </c>
      <c r="F5758" s="27" t="s">
        <v>23</v>
      </c>
      <c r="G5758" s="27" t="s">
        <v>36</v>
      </c>
      <c r="H5758" s="27" t="s">
        <v>24</v>
      </c>
      <c r="I5758" s="28">
        <v>22678400</v>
      </c>
      <c r="J5758" s="28">
        <v>0</v>
      </c>
      <c r="K5758" s="28">
        <v>22678400</v>
      </c>
      <c r="L5758" s="29">
        <v>1.65</v>
      </c>
      <c r="M5758" s="29">
        <f>IFERROR(_xlfn.XLOOKUP($B5758,'Ownership Metrics'!$A:$A,'Ownership Metrics'!$B:$B),"")</f>
        <v>6.46</v>
      </c>
      <c r="N5758" s="28">
        <f>IFERROR(_xlfn.XLOOKUP($B5758,'Ownership Metrics'!$A:$A,'Ownership Metrics'!$C:$C),"")</f>
        <v>1771</v>
      </c>
      <c r="O5758" s="29">
        <f>IFERROR(_xlfn.XLOOKUP($B5758,'Ownership Metrics'!$A:$A,'Ownership Metrics'!$D:$D),"")</f>
        <v>33.18</v>
      </c>
      <c r="P5758" s="29">
        <f>IFERROR(_xlfn.XLOOKUP($B5758,'Ownership Metrics'!$A:$A,'Ownership Metrics'!$E:$E),"")</f>
        <v>62.24</v>
      </c>
      <c r="Q5758" s="30">
        <f>IFERROR(_xlfn.XLOOKUP($B5758,'Ownership Metrics'!$A:$A,'Ownership Metrics'!$F:$F),"")</f>
        <v>10</v>
      </c>
      <c r="R5758" s="30">
        <f>IFERROR(_xlfn.XLOOKUP($B5758,'Ownership Metrics'!$A:$A,'Ownership Metrics'!$G:$G),"")</f>
        <v>40</v>
      </c>
      <c r="S5758" s="27" t="str">
        <f>IFERROR(_xlfn.XLOOKUP($B5758,'Ownership Metrics'!$A:$A,'Ownership Metrics'!$H:$H),"")</f>
        <v>Oligopoli</v>
      </c>
      <c r="T5758" s="27" t="str">
        <f>IFERROR(_xlfn.XLOOKUP($B5758,'Ownership Metrics'!$A:$A,'Ownership Metrics'!$I:$I),"")</f>
        <v>Sedang</v>
      </c>
      <c r="U5758" s="27">
        <f>IF(COUNTIFS($B$2:$B5758,$B5758,$D$2:$D5758,$D5758)=1,1,0)</f>
        <v>1</v>
      </c>
      <c r="V5758" s="27">
        <f t="shared" si="268"/>
        <v>1.65</v>
      </c>
      <c r="W5758" s="27">
        <f t="shared" si="269"/>
        <v>9</v>
      </c>
      <c r="X5758" s="27">
        <f t="shared" si="267"/>
        <v>1.6499994242</v>
      </c>
    </row>
    <row r="5759" spans="1:24" x14ac:dyDescent="0.25">
      <c r="A5759" s="26">
        <v>46265</v>
      </c>
      <c r="B5759" s="27" t="s">
        <v>10916</v>
      </c>
      <c r="C5759" s="27" t="s">
        <v>5896</v>
      </c>
      <c r="D5759" s="27" t="s">
        <v>5898</v>
      </c>
      <c r="E5759" s="27" t="s">
        <v>35</v>
      </c>
      <c r="F5759" s="27" t="s">
        <v>23</v>
      </c>
      <c r="G5759" s="27" t="s">
        <v>36</v>
      </c>
      <c r="H5759" s="27" t="s">
        <v>24</v>
      </c>
      <c r="I5759" s="28">
        <v>12500000</v>
      </c>
      <c r="J5759" s="28">
        <v>125000000</v>
      </c>
      <c r="K5759" s="28">
        <v>137500000</v>
      </c>
      <c r="L5759" s="29">
        <v>10</v>
      </c>
      <c r="M5759" s="29">
        <f>IFERROR(_xlfn.XLOOKUP($B5759,'Ownership Metrics'!$A:$A,'Ownership Metrics'!$B:$B),"")</f>
        <v>6.46</v>
      </c>
      <c r="N5759" s="28">
        <f>IFERROR(_xlfn.XLOOKUP($B5759,'Ownership Metrics'!$A:$A,'Ownership Metrics'!$C:$C),"")</f>
        <v>1771</v>
      </c>
      <c r="O5759" s="29">
        <f>IFERROR(_xlfn.XLOOKUP($B5759,'Ownership Metrics'!$A:$A,'Ownership Metrics'!$D:$D),"")</f>
        <v>33.18</v>
      </c>
      <c r="P5759" s="29">
        <f>IFERROR(_xlfn.XLOOKUP($B5759,'Ownership Metrics'!$A:$A,'Ownership Metrics'!$E:$E),"")</f>
        <v>62.24</v>
      </c>
      <c r="Q5759" s="30">
        <f>IFERROR(_xlfn.XLOOKUP($B5759,'Ownership Metrics'!$A:$A,'Ownership Metrics'!$F:$F),"")</f>
        <v>10</v>
      </c>
      <c r="R5759" s="30">
        <f>IFERROR(_xlfn.XLOOKUP($B5759,'Ownership Metrics'!$A:$A,'Ownership Metrics'!$G:$G),"")</f>
        <v>40</v>
      </c>
      <c r="S5759" s="27" t="str">
        <f>IFERROR(_xlfn.XLOOKUP($B5759,'Ownership Metrics'!$A:$A,'Ownership Metrics'!$H:$H),"")</f>
        <v>Oligopoli</v>
      </c>
      <c r="T5759" s="27" t="str">
        <f>IFERROR(_xlfn.XLOOKUP($B5759,'Ownership Metrics'!$A:$A,'Ownership Metrics'!$I:$I),"")</f>
        <v>Sedang</v>
      </c>
      <c r="U5759" s="27">
        <f>IF(COUNTIFS($B$2:$B5759,$B5759,$D$2:$D5759,$D5759)=1,1,0)</f>
        <v>1</v>
      </c>
      <c r="V5759" s="27">
        <f t="shared" si="268"/>
        <v>10</v>
      </c>
      <c r="W5759" s="27">
        <f t="shared" si="269"/>
        <v>5</v>
      </c>
      <c r="X5759" s="27">
        <f t="shared" si="267"/>
        <v>9.9999994241000003</v>
      </c>
    </row>
    <row r="5760" spans="1:24" x14ac:dyDescent="0.25">
      <c r="A5760" s="26">
        <v>46265</v>
      </c>
      <c r="B5760" s="27" t="s">
        <v>10916</v>
      </c>
      <c r="C5760" s="27" t="s">
        <v>5896</v>
      </c>
      <c r="D5760" s="27" t="s">
        <v>1024</v>
      </c>
      <c r="E5760" s="27" t="s">
        <v>35</v>
      </c>
      <c r="F5760" s="27" t="s">
        <v>23</v>
      </c>
      <c r="G5760" s="27" t="s">
        <v>36</v>
      </c>
      <c r="H5760" s="27" t="s">
        <v>24</v>
      </c>
      <c r="I5760" s="28">
        <v>141611100</v>
      </c>
      <c r="J5760" s="28">
        <v>0</v>
      </c>
      <c r="K5760" s="28">
        <v>141611100</v>
      </c>
      <c r="L5760" s="29">
        <v>10.3</v>
      </c>
      <c r="M5760" s="29">
        <f>IFERROR(_xlfn.XLOOKUP($B5760,'Ownership Metrics'!$A:$A,'Ownership Metrics'!$B:$B),"")</f>
        <v>6.46</v>
      </c>
      <c r="N5760" s="28">
        <f>IFERROR(_xlfn.XLOOKUP($B5760,'Ownership Metrics'!$A:$A,'Ownership Metrics'!$C:$C),"")</f>
        <v>1771</v>
      </c>
      <c r="O5760" s="29">
        <f>IFERROR(_xlfn.XLOOKUP($B5760,'Ownership Metrics'!$A:$A,'Ownership Metrics'!$D:$D),"")</f>
        <v>33.18</v>
      </c>
      <c r="P5760" s="29">
        <f>IFERROR(_xlfn.XLOOKUP($B5760,'Ownership Metrics'!$A:$A,'Ownership Metrics'!$E:$E),"")</f>
        <v>62.24</v>
      </c>
      <c r="Q5760" s="30">
        <f>IFERROR(_xlfn.XLOOKUP($B5760,'Ownership Metrics'!$A:$A,'Ownership Metrics'!$F:$F),"")</f>
        <v>10</v>
      </c>
      <c r="R5760" s="30">
        <f>IFERROR(_xlfn.XLOOKUP($B5760,'Ownership Metrics'!$A:$A,'Ownership Metrics'!$G:$G),"")</f>
        <v>40</v>
      </c>
      <c r="S5760" s="27" t="str">
        <f>IFERROR(_xlfn.XLOOKUP($B5760,'Ownership Metrics'!$A:$A,'Ownership Metrics'!$H:$H),"")</f>
        <v>Oligopoli</v>
      </c>
      <c r="T5760" s="27" t="str">
        <f>IFERROR(_xlfn.XLOOKUP($B5760,'Ownership Metrics'!$A:$A,'Ownership Metrics'!$I:$I),"")</f>
        <v>Sedang</v>
      </c>
      <c r="U5760" s="27">
        <f>IF(COUNTIFS($B$2:$B5760,$B5760,$D$2:$D5760,$D5760)=1,1,0)</f>
        <v>1</v>
      </c>
      <c r="V5760" s="27">
        <f t="shared" si="268"/>
        <v>10.3</v>
      </c>
      <c r="W5760" s="27">
        <f t="shared" si="269"/>
        <v>4</v>
      </c>
      <c r="X5760" s="27">
        <f t="shared" si="267"/>
        <v>10.299999424000001</v>
      </c>
    </row>
    <row r="5761" spans="1:24" x14ac:dyDescent="0.25">
      <c r="A5761" s="26">
        <v>46265</v>
      </c>
      <c r="B5761" s="27" t="s">
        <v>10916</v>
      </c>
      <c r="C5761" s="27" t="s">
        <v>5896</v>
      </c>
      <c r="D5761" s="27" t="s">
        <v>5899</v>
      </c>
      <c r="E5761" s="27" t="s">
        <v>35</v>
      </c>
      <c r="F5761" s="27" t="s">
        <v>23</v>
      </c>
      <c r="G5761" s="27" t="s">
        <v>36</v>
      </c>
      <c r="H5761" s="27" t="s">
        <v>24</v>
      </c>
      <c r="I5761" s="28">
        <v>161048400</v>
      </c>
      <c r="J5761" s="28">
        <v>0</v>
      </c>
      <c r="K5761" s="28">
        <v>161048400</v>
      </c>
      <c r="L5761" s="29">
        <v>11.71</v>
      </c>
      <c r="M5761" s="29">
        <f>IFERROR(_xlfn.XLOOKUP($B5761,'Ownership Metrics'!$A:$A,'Ownership Metrics'!$B:$B),"")</f>
        <v>6.46</v>
      </c>
      <c r="N5761" s="28">
        <f>IFERROR(_xlfn.XLOOKUP($B5761,'Ownership Metrics'!$A:$A,'Ownership Metrics'!$C:$C),"")</f>
        <v>1771</v>
      </c>
      <c r="O5761" s="29">
        <f>IFERROR(_xlfn.XLOOKUP($B5761,'Ownership Metrics'!$A:$A,'Ownership Metrics'!$D:$D),"")</f>
        <v>33.18</v>
      </c>
      <c r="P5761" s="29">
        <f>IFERROR(_xlfn.XLOOKUP($B5761,'Ownership Metrics'!$A:$A,'Ownership Metrics'!$E:$E),"")</f>
        <v>62.24</v>
      </c>
      <c r="Q5761" s="30">
        <f>IFERROR(_xlfn.XLOOKUP($B5761,'Ownership Metrics'!$A:$A,'Ownership Metrics'!$F:$F),"")</f>
        <v>10</v>
      </c>
      <c r="R5761" s="30">
        <f>IFERROR(_xlfn.XLOOKUP($B5761,'Ownership Metrics'!$A:$A,'Ownership Metrics'!$G:$G),"")</f>
        <v>40</v>
      </c>
      <c r="S5761" s="27" t="str">
        <f>IFERROR(_xlfn.XLOOKUP($B5761,'Ownership Metrics'!$A:$A,'Ownership Metrics'!$H:$H),"")</f>
        <v>Oligopoli</v>
      </c>
      <c r="T5761" s="27" t="str">
        <f>IFERROR(_xlfn.XLOOKUP($B5761,'Ownership Metrics'!$A:$A,'Ownership Metrics'!$I:$I),"")</f>
        <v>Sedang</v>
      </c>
      <c r="U5761" s="27">
        <f>IF(COUNTIFS($B$2:$B5761,$B5761,$D$2:$D5761,$D5761)=1,1,0)</f>
        <v>1</v>
      </c>
      <c r="V5761" s="27">
        <f t="shared" si="268"/>
        <v>11.71</v>
      </c>
      <c r="W5761" s="27">
        <f t="shared" si="269"/>
        <v>3</v>
      </c>
      <c r="X5761" s="27">
        <f t="shared" si="267"/>
        <v>11.709999423900001</v>
      </c>
    </row>
    <row r="5762" spans="1:24" x14ac:dyDescent="0.25">
      <c r="A5762" s="26">
        <v>46265</v>
      </c>
      <c r="B5762" s="27" t="s">
        <v>10916</v>
      </c>
      <c r="C5762" s="27" t="s">
        <v>5896</v>
      </c>
      <c r="D5762" s="27" t="s">
        <v>5900</v>
      </c>
      <c r="E5762" s="27" t="s">
        <v>35</v>
      </c>
      <c r="F5762" s="27" t="s">
        <v>23</v>
      </c>
      <c r="G5762" s="27" t="s">
        <v>36</v>
      </c>
      <c r="H5762" s="27" t="s">
        <v>24</v>
      </c>
      <c r="I5762" s="28">
        <v>238502400</v>
      </c>
      <c r="J5762" s="28">
        <v>0</v>
      </c>
      <c r="K5762" s="28">
        <v>238502400</v>
      </c>
      <c r="L5762" s="29">
        <v>17.350000000000001</v>
      </c>
      <c r="M5762" s="29">
        <f>IFERROR(_xlfn.XLOOKUP($B5762,'Ownership Metrics'!$A:$A,'Ownership Metrics'!$B:$B),"")</f>
        <v>6.46</v>
      </c>
      <c r="N5762" s="28">
        <f>IFERROR(_xlfn.XLOOKUP($B5762,'Ownership Metrics'!$A:$A,'Ownership Metrics'!$C:$C),"")</f>
        <v>1771</v>
      </c>
      <c r="O5762" s="29">
        <f>IFERROR(_xlfn.XLOOKUP($B5762,'Ownership Metrics'!$A:$A,'Ownership Metrics'!$D:$D),"")</f>
        <v>33.18</v>
      </c>
      <c r="P5762" s="29">
        <f>IFERROR(_xlfn.XLOOKUP($B5762,'Ownership Metrics'!$A:$A,'Ownership Metrics'!$E:$E),"")</f>
        <v>62.24</v>
      </c>
      <c r="Q5762" s="30">
        <f>IFERROR(_xlfn.XLOOKUP($B5762,'Ownership Metrics'!$A:$A,'Ownership Metrics'!$F:$F),"")</f>
        <v>10</v>
      </c>
      <c r="R5762" s="30">
        <f>IFERROR(_xlfn.XLOOKUP($B5762,'Ownership Metrics'!$A:$A,'Ownership Metrics'!$G:$G),"")</f>
        <v>40</v>
      </c>
      <c r="S5762" s="27" t="str">
        <f>IFERROR(_xlfn.XLOOKUP($B5762,'Ownership Metrics'!$A:$A,'Ownership Metrics'!$H:$H),"")</f>
        <v>Oligopoli</v>
      </c>
      <c r="T5762" s="27" t="str">
        <f>IFERROR(_xlfn.XLOOKUP($B5762,'Ownership Metrics'!$A:$A,'Ownership Metrics'!$I:$I),"")</f>
        <v>Sedang</v>
      </c>
      <c r="U5762" s="27">
        <f>IF(COUNTIFS($B$2:$B5762,$B5762,$D$2:$D5762,$D5762)=1,1,0)</f>
        <v>1</v>
      </c>
      <c r="V5762" s="27">
        <f t="shared" si="268"/>
        <v>17.350000000000001</v>
      </c>
      <c r="W5762" s="27">
        <f t="shared" si="269"/>
        <v>2</v>
      </c>
      <c r="X5762" s="27">
        <f t="shared" ref="X5762:X5825" si="270">$V5762-(ROW()*0.0000000001)</f>
        <v>17.3499994238</v>
      </c>
    </row>
    <row r="5763" spans="1:24" x14ac:dyDescent="0.25">
      <c r="A5763" s="26">
        <v>46265</v>
      </c>
      <c r="B5763" s="27" t="s">
        <v>10916</v>
      </c>
      <c r="C5763" s="27" t="s">
        <v>5896</v>
      </c>
      <c r="D5763" s="27" t="s">
        <v>5901</v>
      </c>
      <c r="E5763" s="27" t="s">
        <v>35</v>
      </c>
      <c r="F5763" s="27" t="s">
        <v>23</v>
      </c>
      <c r="G5763" s="27" t="s">
        <v>36</v>
      </c>
      <c r="H5763" s="27" t="s">
        <v>24</v>
      </c>
      <c r="I5763" s="28">
        <v>21847900</v>
      </c>
      <c r="J5763" s="28">
        <v>0</v>
      </c>
      <c r="K5763" s="28">
        <v>21847900</v>
      </c>
      <c r="L5763" s="29">
        <v>1.59</v>
      </c>
      <c r="M5763" s="29">
        <f>IFERROR(_xlfn.XLOOKUP($B5763,'Ownership Metrics'!$A:$A,'Ownership Metrics'!$B:$B),"")</f>
        <v>6.46</v>
      </c>
      <c r="N5763" s="28">
        <f>IFERROR(_xlfn.XLOOKUP($B5763,'Ownership Metrics'!$A:$A,'Ownership Metrics'!$C:$C),"")</f>
        <v>1771</v>
      </c>
      <c r="O5763" s="29">
        <f>IFERROR(_xlfn.XLOOKUP($B5763,'Ownership Metrics'!$A:$A,'Ownership Metrics'!$D:$D),"")</f>
        <v>33.18</v>
      </c>
      <c r="P5763" s="29">
        <f>IFERROR(_xlfn.XLOOKUP($B5763,'Ownership Metrics'!$A:$A,'Ownership Metrics'!$E:$E),"")</f>
        <v>62.24</v>
      </c>
      <c r="Q5763" s="30">
        <f>IFERROR(_xlfn.XLOOKUP($B5763,'Ownership Metrics'!$A:$A,'Ownership Metrics'!$F:$F),"")</f>
        <v>10</v>
      </c>
      <c r="R5763" s="30">
        <f>IFERROR(_xlfn.XLOOKUP($B5763,'Ownership Metrics'!$A:$A,'Ownership Metrics'!$G:$G),"")</f>
        <v>40</v>
      </c>
      <c r="S5763" s="27" t="str">
        <f>IFERROR(_xlfn.XLOOKUP($B5763,'Ownership Metrics'!$A:$A,'Ownership Metrics'!$H:$H),"")</f>
        <v>Oligopoli</v>
      </c>
      <c r="T5763" s="27" t="str">
        <f>IFERROR(_xlfn.XLOOKUP($B5763,'Ownership Metrics'!$A:$A,'Ownership Metrics'!$I:$I),"")</f>
        <v>Sedang</v>
      </c>
      <c r="U5763" s="27">
        <f>IF(COUNTIFS($B$2:$B5763,$B5763,$D$2:$D5763,$D5763)=1,1,0)</f>
        <v>1</v>
      </c>
      <c r="V5763" s="27">
        <f t="shared" ref="V5763:V5826" si="271">SUMIFS($L$2:$L$10000,$B$2:$B$10000,$B5763,$D$2:$D$10000,$D5763)</f>
        <v>1.59</v>
      </c>
      <c r="W5763" s="27">
        <f t="shared" ref="W5763:W5826" si="272">COUNTIFS($B$2:$B$10000,$B5763,$U$2:$U$10000,1,$X$2:$X$10000,"&gt;"&amp;$X5763)+1</f>
        <v>10</v>
      </c>
      <c r="X5763" s="27">
        <f t="shared" si="270"/>
        <v>1.5899994237000001</v>
      </c>
    </row>
    <row r="5764" spans="1:24" x14ac:dyDescent="0.25">
      <c r="A5764" s="26">
        <v>46265</v>
      </c>
      <c r="B5764" s="27" t="s">
        <v>10916</v>
      </c>
      <c r="C5764" s="27" t="s">
        <v>5896</v>
      </c>
      <c r="D5764" s="27" t="s">
        <v>5902</v>
      </c>
      <c r="E5764" s="27"/>
      <c r="F5764" s="27"/>
      <c r="G5764" s="27"/>
      <c r="H5764" s="27"/>
      <c r="I5764" s="28">
        <v>0</v>
      </c>
      <c r="J5764" s="28">
        <v>456250000</v>
      </c>
      <c r="K5764" s="28">
        <v>456250000</v>
      </c>
      <c r="L5764" s="29">
        <v>33.18</v>
      </c>
      <c r="M5764" s="29">
        <f>IFERROR(_xlfn.XLOOKUP($B5764,'Ownership Metrics'!$A:$A,'Ownership Metrics'!$B:$B),"")</f>
        <v>6.46</v>
      </c>
      <c r="N5764" s="28">
        <f>IFERROR(_xlfn.XLOOKUP($B5764,'Ownership Metrics'!$A:$A,'Ownership Metrics'!$C:$C),"")</f>
        <v>1771</v>
      </c>
      <c r="O5764" s="29">
        <f>IFERROR(_xlfn.XLOOKUP($B5764,'Ownership Metrics'!$A:$A,'Ownership Metrics'!$D:$D),"")</f>
        <v>33.18</v>
      </c>
      <c r="P5764" s="29">
        <f>IFERROR(_xlfn.XLOOKUP($B5764,'Ownership Metrics'!$A:$A,'Ownership Metrics'!$E:$E),"")</f>
        <v>62.24</v>
      </c>
      <c r="Q5764" s="30">
        <f>IFERROR(_xlfn.XLOOKUP($B5764,'Ownership Metrics'!$A:$A,'Ownership Metrics'!$F:$F),"")</f>
        <v>10</v>
      </c>
      <c r="R5764" s="30">
        <f>IFERROR(_xlfn.XLOOKUP($B5764,'Ownership Metrics'!$A:$A,'Ownership Metrics'!$G:$G),"")</f>
        <v>40</v>
      </c>
      <c r="S5764" s="27" t="str">
        <f>IFERROR(_xlfn.XLOOKUP($B5764,'Ownership Metrics'!$A:$A,'Ownership Metrics'!$H:$H),"")</f>
        <v>Oligopoli</v>
      </c>
      <c r="T5764" s="27" t="str">
        <f>IFERROR(_xlfn.XLOOKUP($B5764,'Ownership Metrics'!$A:$A,'Ownership Metrics'!$I:$I),"")</f>
        <v>Sedang</v>
      </c>
      <c r="U5764" s="27">
        <f>IF(COUNTIFS($B$2:$B5764,$B5764,$D$2:$D5764,$D5764)=1,1,0)</f>
        <v>1</v>
      </c>
      <c r="V5764" s="27">
        <f t="shared" si="271"/>
        <v>33.18</v>
      </c>
      <c r="W5764" s="27">
        <f t="shared" si="272"/>
        <v>1</v>
      </c>
      <c r="X5764" s="27">
        <f t="shared" si="270"/>
        <v>33.179999423600002</v>
      </c>
    </row>
    <row r="5765" spans="1:24" x14ac:dyDescent="0.25">
      <c r="A5765" s="26">
        <v>46265</v>
      </c>
      <c r="B5765" s="27" t="s">
        <v>10917</v>
      </c>
      <c r="C5765" s="27" t="s">
        <v>5904</v>
      </c>
      <c r="D5765" s="27" t="s">
        <v>5905</v>
      </c>
      <c r="E5765" s="27" t="s">
        <v>22</v>
      </c>
      <c r="F5765" s="27" t="s">
        <v>23</v>
      </c>
      <c r="G5765" s="27"/>
      <c r="H5765" s="27" t="s">
        <v>24</v>
      </c>
      <c r="I5765" s="28">
        <v>665250000</v>
      </c>
      <c r="J5765" s="28">
        <v>0</v>
      </c>
      <c r="K5765" s="28">
        <v>665250000</v>
      </c>
      <c r="L5765" s="29">
        <v>14</v>
      </c>
      <c r="M5765" s="29">
        <f>IFERROR(_xlfn.XLOOKUP($B5765,'Ownership Metrics'!$A:$A,'Ownership Metrics'!$B:$B),"")</f>
        <v>41.12</v>
      </c>
      <c r="N5765" s="28">
        <f>IFERROR(_xlfn.XLOOKUP($B5765,'Ownership Metrics'!$A:$A,'Ownership Metrics'!$C:$C),"")</f>
        <v>1401</v>
      </c>
      <c r="O5765" s="29">
        <f>IFERROR(_xlfn.XLOOKUP($B5765,'Ownership Metrics'!$A:$A,'Ownership Metrics'!$D:$D),"")</f>
        <v>34.479999999999997</v>
      </c>
      <c r="P5765" s="29">
        <f>IFERROR(_xlfn.XLOOKUP($B5765,'Ownership Metrics'!$A:$A,'Ownership Metrics'!$E:$E),"")</f>
        <v>50.46</v>
      </c>
      <c r="Q5765" s="30">
        <f>IFERROR(_xlfn.XLOOKUP($B5765,'Ownership Metrics'!$A:$A,'Ownership Metrics'!$F:$F),"")</f>
        <v>9</v>
      </c>
      <c r="R5765" s="30">
        <f>IFERROR(_xlfn.XLOOKUP($B5765,'Ownership Metrics'!$A:$A,'Ownership Metrics'!$G:$G),"")</f>
        <v>36</v>
      </c>
      <c r="S5765" s="27" t="str">
        <f>IFERROR(_xlfn.XLOOKUP($B5765,'Ownership Metrics'!$A:$A,'Ownership Metrics'!$H:$H),"")</f>
        <v>Moderat</v>
      </c>
      <c r="T5765" s="27" t="str">
        <f>IFERROR(_xlfn.XLOOKUP($B5765,'Ownership Metrics'!$A:$A,'Ownership Metrics'!$I:$I),"")</f>
        <v>Sedang</v>
      </c>
      <c r="U5765" s="27">
        <f>IF(COUNTIFS($B$2:$B5765,$B5765,$D$2:$D5765,$D5765)=1,1,0)</f>
        <v>1</v>
      </c>
      <c r="V5765" s="27">
        <f t="shared" si="271"/>
        <v>14</v>
      </c>
      <c r="W5765" s="27">
        <f t="shared" si="272"/>
        <v>2</v>
      </c>
      <c r="X5765" s="27">
        <f t="shared" si="270"/>
        <v>13.9999994235</v>
      </c>
    </row>
    <row r="5766" spans="1:24" x14ac:dyDescent="0.25">
      <c r="A5766" s="26">
        <v>46265</v>
      </c>
      <c r="B5766" s="27" t="s">
        <v>10917</v>
      </c>
      <c r="C5766" s="27" t="s">
        <v>5904</v>
      </c>
      <c r="D5766" s="27" t="s">
        <v>5906</v>
      </c>
      <c r="E5766" s="27" t="s">
        <v>22</v>
      </c>
      <c r="F5766" s="27" t="s">
        <v>32</v>
      </c>
      <c r="G5766" s="27"/>
      <c r="H5766" s="27" t="s">
        <v>64</v>
      </c>
      <c r="I5766" s="28">
        <v>55982200</v>
      </c>
      <c r="J5766" s="28">
        <v>0</v>
      </c>
      <c r="K5766" s="28">
        <v>55982200</v>
      </c>
      <c r="L5766" s="29">
        <v>1.18</v>
      </c>
      <c r="M5766" s="29">
        <f>IFERROR(_xlfn.XLOOKUP($B5766,'Ownership Metrics'!$A:$A,'Ownership Metrics'!$B:$B),"")</f>
        <v>41.12</v>
      </c>
      <c r="N5766" s="28">
        <f>IFERROR(_xlfn.XLOOKUP($B5766,'Ownership Metrics'!$A:$A,'Ownership Metrics'!$C:$C),"")</f>
        <v>1401</v>
      </c>
      <c r="O5766" s="29">
        <f>IFERROR(_xlfn.XLOOKUP($B5766,'Ownership Metrics'!$A:$A,'Ownership Metrics'!$D:$D),"")</f>
        <v>34.479999999999997</v>
      </c>
      <c r="P5766" s="29">
        <f>IFERROR(_xlfn.XLOOKUP($B5766,'Ownership Metrics'!$A:$A,'Ownership Metrics'!$E:$E),"")</f>
        <v>50.46</v>
      </c>
      <c r="Q5766" s="30">
        <f>IFERROR(_xlfn.XLOOKUP($B5766,'Ownership Metrics'!$A:$A,'Ownership Metrics'!$F:$F),"")</f>
        <v>9</v>
      </c>
      <c r="R5766" s="30">
        <f>IFERROR(_xlfn.XLOOKUP($B5766,'Ownership Metrics'!$A:$A,'Ownership Metrics'!$G:$G),"")</f>
        <v>36</v>
      </c>
      <c r="S5766" s="27" t="str">
        <f>IFERROR(_xlfn.XLOOKUP($B5766,'Ownership Metrics'!$A:$A,'Ownership Metrics'!$H:$H),"")</f>
        <v>Moderat</v>
      </c>
      <c r="T5766" s="27" t="str">
        <f>IFERROR(_xlfn.XLOOKUP($B5766,'Ownership Metrics'!$A:$A,'Ownership Metrics'!$I:$I),"")</f>
        <v>Sedang</v>
      </c>
      <c r="U5766" s="27">
        <f>IF(COUNTIFS($B$2:$B5766,$B5766,$D$2:$D5766,$D5766)=1,1,0)</f>
        <v>1</v>
      </c>
      <c r="V5766" s="27">
        <f t="shared" si="271"/>
        <v>1.18</v>
      </c>
      <c r="W5766" s="27">
        <f t="shared" si="272"/>
        <v>7</v>
      </c>
      <c r="X5766" s="27">
        <f t="shared" si="270"/>
        <v>1.1799994234</v>
      </c>
    </row>
    <row r="5767" spans="1:24" x14ac:dyDescent="0.25">
      <c r="A5767" s="26">
        <v>46265</v>
      </c>
      <c r="B5767" s="27" t="s">
        <v>10917</v>
      </c>
      <c r="C5767" s="27" t="s">
        <v>5904</v>
      </c>
      <c r="D5767" s="27" t="s">
        <v>5907</v>
      </c>
      <c r="E5767" s="27" t="s">
        <v>35</v>
      </c>
      <c r="F5767" s="27" t="s">
        <v>23</v>
      </c>
      <c r="G5767" s="27" t="s">
        <v>36</v>
      </c>
      <c r="H5767" s="27" t="s">
        <v>24</v>
      </c>
      <c r="I5767" s="28">
        <v>94000000</v>
      </c>
      <c r="J5767" s="28">
        <v>0</v>
      </c>
      <c r="K5767" s="28">
        <v>94000000</v>
      </c>
      <c r="L5767" s="29">
        <v>1.98</v>
      </c>
      <c r="M5767" s="29">
        <f>IFERROR(_xlfn.XLOOKUP($B5767,'Ownership Metrics'!$A:$A,'Ownership Metrics'!$B:$B),"")</f>
        <v>41.12</v>
      </c>
      <c r="N5767" s="28">
        <f>IFERROR(_xlfn.XLOOKUP($B5767,'Ownership Metrics'!$A:$A,'Ownership Metrics'!$C:$C),"")</f>
        <v>1401</v>
      </c>
      <c r="O5767" s="29">
        <f>IFERROR(_xlfn.XLOOKUP($B5767,'Ownership Metrics'!$A:$A,'Ownership Metrics'!$D:$D),"")</f>
        <v>34.479999999999997</v>
      </c>
      <c r="P5767" s="29">
        <f>IFERROR(_xlfn.XLOOKUP($B5767,'Ownership Metrics'!$A:$A,'Ownership Metrics'!$E:$E),"")</f>
        <v>50.46</v>
      </c>
      <c r="Q5767" s="30">
        <f>IFERROR(_xlfn.XLOOKUP($B5767,'Ownership Metrics'!$A:$A,'Ownership Metrics'!$F:$F),"")</f>
        <v>9</v>
      </c>
      <c r="R5767" s="30">
        <f>IFERROR(_xlfn.XLOOKUP($B5767,'Ownership Metrics'!$A:$A,'Ownership Metrics'!$G:$G),"")</f>
        <v>36</v>
      </c>
      <c r="S5767" s="27" t="str">
        <f>IFERROR(_xlfn.XLOOKUP($B5767,'Ownership Metrics'!$A:$A,'Ownership Metrics'!$H:$H),"")</f>
        <v>Moderat</v>
      </c>
      <c r="T5767" s="27" t="str">
        <f>IFERROR(_xlfn.XLOOKUP($B5767,'Ownership Metrics'!$A:$A,'Ownership Metrics'!$I:$I),"")</f>
        <v>Sedang</v>
      </c>
      <c r="U5767" s="27">
        <f>IF(COUNTIFS($B$2:$B5767,$B5767,$D$2:$D5767,$D5767)=1,1,0)</f>
        <v>1</v>
      </c>
      <c r="V5767" s="27">
        <f t="shared" si="271"/>
        <v>1.98</v>
      </c>
      <c r="W5767" s="27">
        <f t="shared" si="272"/>
        <v>3</v>
      </c>
      <c r="X5767" s="27">
        <f t="shared" si="270"/>
        <v>1.9799994233</v>
      </c>
    </row>
    <row r="5768" spans="1:24" x14ac:dyDescent="0.25">
      <c r="A5768" s="26">
        <v>46265</v>
      </c>
      <c r="B5768" s="27" t="s">
        <v>10917</v>
      </c>
      <c r="C5768" s="27" t="s">
        <v>5904</v>
      </c>
      <c r="D5768" s="27" t="s">
        <v>5908</v>
      </c>
      <c r="E5768" s="27" t="s">
        <v>35</v>
      </c>
      <c r="F5768" s="27" t="s">
        <v>23</v>
      </c>
      <c r="G5768" s="27" t="s">
        <v>36</v>
      </c>
      <c r="H5768" s="27" t="s">
        <v>24</v>
      </c>
      <c r="I5768" s="28">
        <v>70300000</v>
      </c>
      <c r="J5768" s="28">
        <v>0</v>
      </c>
      <c r="K5768" s="28">
        <v>70300000</v>
      </c>
      <c r="L5768" s="29">
        <v>1.48</v>
      </c>
      <c r="M5768" s="29">
        <f>IFERROR(_xlfn.XLOOKUP($B5768,'Ownership Metrics'!$A:$A,'Ownership Metrics'!$B:$B),"")</f>
        <v>41.12</v>
      </c>
      <c r="N5768" s="28">
        <f>IFERROR(_xlfn.XLOOKUP($B5768,'Ownership Metrics'!$A:$A,'Ownership Metrics'!$C:$C),"")</f>
        <v>1401</v>
      </c>
      <c r="O5768" s="29">
        <f>IFERROR(_xlfn.XLOOKUP($B5768,'Ownership Metrics'!$A:$A,'Ownership Metrics'!$D:$D),"")</f>
        <v>34.479999999999997</v>
      </c>
      <c r="P5768" s="29">
        <f>IFERROR(_xlfn.XLOOKUP($B5768,'Ownership Metrics'!$A:$A,'Ownership Metrics'!$E:$E),"")</f>
        <v>50.46</v>
      </c>
      <c r="Q5768" s="30">
        <f>IFERROR(_xlfn.XLOOKUP($B5768,'Ownership Metrics'!$A:$A,'Ownership Metrics'!$F:$F),"")</f>
        <v>9</v>
      </c>
      <c r="R5768" s="30">
        <f>IFERROR(_xlfn.XLOOKUP($B5768,'Ownership Metrics'!$A:$A,'Ownership Metrics'!$G:$G),"")</f>
        <v>36</v>
      </c>
      <c r="S5768" s="27" t="str">
        <f>IFERROR(_xlfn.XLOOKUP($B5768,'Ownership Metrics'!$A:$A,'Ownership Metrics'!$H:$H),"")</f>
        <v>Moderat</v>
      </c>
      <c r="T5768" s="27" t="str">
        <f>IFERROR(_xlfn.XLOOKUP($B5768,'Ownership Metrics'!$A:$A,'Ownership Metrics'!$I:$I),"")</f>
        <v>Sedang</v>
      </c>
      <c r="U5768" s="27">
        <f>IF(COUNTIFS($B$2:$B5768,$B5768,$D$2:$D5768,$D5768)=1,1,0)</f>
        <v>1</v>
      </c>
      <c r="V5768" s="27">
        <f t="shared" si="271"/>
        <v>1.48</v>
      </c>
      <c r="W5768" s="27">
        <f t="shared" si="272"/>
        <v>6</v>
      </c>
      <c r="X5768" s="27">
        <f t="shared" si="270"/>
        <v>1.4799994232</v>
      </c>
    </row>
    <row r="5769" spans="1:24" x14ac:dyDescent="0.25">
      <c r="A5769" s="26">
        <v>46265</v>
      </c>
      <c r="B5769" s="27" t="s">
        <v>10917</v>
      </c>
      <c r="C5769" s="27" t="s">
        <v>5904</v>
      </c>
      <c r="D5769" s="27" t="s">
        <v>5909</v>
      </c>
      <c r="E5769" s="27" t="s">
        <v>35</v>
      </c>
      <c r="F5769" s="27" t="s">
        <v>23</v>
      </c>
      <c r="G5769" s="27" t="s">
        <v>36</v>
      </c>
      <c r="H5769" s="27" t="s">
        <v>24</v>
      </c>
      <c r="I5769" s="28">
        <v>53800000</v>
      </c>
      <c r="J5769" s="28">
        <v>0</v>
      </c>
      <c r="K5769" s="28">
        <v>53800000</v>
      </c>
      <c r="L5769" s="29">
        <v>1.1299999999999999</v>
      </c>
      <c r="M5769" s="29">
        <f>IFERROR(_xlfn.XLOOKUP($B5769,'Ownership Metrics'!$A:$A,'Ownership Metrics'!$B:$B),"")</f>
        <v>41.12</v>
      </c>
      <c r="N5769" s="28">
        <f>IFERROR(_xlfn.XLOOKUP($B5769,'Ownership Metrics'!$A:$A,'Ownership Metrics'!$C:$C),"")</f>
        <v>1401</v>
      </c>
      <c r="O5769" s="29">
        <f>IFERROR(_xlfn.XLOOKUP($B5769,'Ownership Metrics'!$A:$A,'Ownership Metrics'!$D:$D),"")</f>
        <v>34.479999999999997</v>
      </c>
      <c r="P5769" s="29">
        <f>IFERROR(_xlfn.XLOOKUP($B5769,'Ownership Metrics'!$A:$A,'Ownership Metrics'!$E:$E),"")</f>
        <v>50.46</v>
      </c>
      <c r="Q5769" s="30">
        <f>IFERROR(_xlfn.XLOOKUP($B5769,'Ownership Metrics'!$A:$A,'Ownership Metrics'!$F:$F),"")</f>
        <v>9</v>
      </c>
      <c r="R5769" s="30">
        <f>IFERROR(_xlfn.XLOOKUP($B5769,'Ownership Metrics'!$A:$A,'Ownership Metrics'!$G:$G),"")</f>
        <v>36</v>
      </c>
      <c r="S5769" s="27" t="str">
        <f>IFERROR(_xlfn.XLOOKUP($B5769,'Ownership Metrics'!$A:$A,'Ownership Metrics'!$H:$H),"")</f>
        <v>Moderat</v>
      </c>
      <c r="T5769" s="27" t="str">
        <f>IFERROR(_xlfn.XLOOKUP($B5769,'Ownership Metrics'!$A:$A,'Ownership Metrics'!$I:$I),"")</f>
        <v>Sedang</v>
      </c>
      <c r="U5769" s="27">
        <f>IF(COUNTIFS($B$2:$B5769,$B5769,$D$2:$D5769,$D5769)=1,1,0)</f>
        <v>1</v>
      </c>
      <c r="V5769" s="27">
        <f t="shared" si="271"/>
        <v>1.1299999999999999</v>
      </c>
      <c r="W5769" s="27">
        <f t="shared" si="272"/>
        <v>9</v>
      </c>
      <c r="X5769" s="27">
        <f t="shared" si="270"/>
        <v>1.1299994230999999</v>
      </c>
    </row>
    <row r="5770" spans="1:24" x14ac:dyDescent="0.25">
      <c r="A5770" s="26">
        <v>46265</v>
      </c>
      <c r="B5770" s="27" t="s">
        <v>10917</v>
      </c>
      <c r="C5770" s="27" t="s">
        <v>5904</v>
      </c>
      <c r="D5770" s="27" t="s">
        <v>5910</v>
      </c>
      <c r="E5770" s="27" t="s">
        <v>35</v>
      </c>
      <c r="F5770" s="27" t="s">
        <v>23</v>
      </c>
      <c r="G5770" s="27" t="s">
        <v>36</v>
      </c>
      <c r="H5770" s="27" t="s">
        <v>24</v>
      </c>
      <c r="I5770" s="28">
        <v>54044600</v>
      </c>
      <c r="J5770" s="28">
        <v>0</v>
      </c>
      <c r="K5770" s="28">
        <v>54044600</v>
      </c>
      <c r="L5770" s="29">
        <v>1.1399999999999999</v>
      </c>
      <c r="M5770" s="29">
        <f>IFERROR(_xlfn.XLOOKUP($B5770,'Ownership Metrics'!$A:$A,'Ownership Metrics'!$B:$B),"")</f>
        <v>41.12</v>
      </c>
      <c r="N5770" s="28">
        <f>IFERROR(_xlfn.XLOOKUP($B5770,'Ownership Metrics'!$A:$A,'Ownership Metrics'!$C:$C),"")</f>
        <v>1401</v>
      </c>
      <c r="O5770" s="29">
        <f>IFERROR(_xlfn.XLOOKUP($B5770,'Ownership Metrics'!$A:$A,'Ownership Metrics'!$D:$D),"")</f>
        <v>34.479999999999997</v>
      </c>
      <c r="P5770" s="29">
        <f>IFERROR(_xlfn.XLOOKUP($B5770,'Ownership Metrics'!$A:$A,'Ownership Metrics'!$E:$E),"")</f>
        <v>50.46</v>
      </c>
      <c r="Q5770" s="30">
        <f>IFERROR(_xlfn.XLOOKUP($B5770,'Ownership Metrics'!$A:$A,'Ownership Metrics'!$F:$F),"")</f>
        <v>9</v>
      </c>
      <c r="R5770" s="30">
        <f>IFERROR(_xlfn.XLOOKUP($B5770,'Ownership Metrics'!$A:$A,'Ownership Metrics'!$G:$G),"")</f>
        <v>36</v>
      </c>
      <c r="S5770" s="27" t="str">
        <f>IFERROR(_xlfn.XLOOKUP($B5770,'Ownership Metrics'!$A:$A,'Ownership Metrics'!$H:$H),"")</f>
        <v>Moderat</v>
      </c>
      <c r="T5770" s="27" t="str">
        <f>IFERROR(_xlfn.XLOOKUP($B5770,'Ownership Metrics'!$A:$A,'Ownership Metrics'!$I:$I),"")</f>
        <v>Sedang</v>
      </c>
      <c r="U5770" s="27">
        <f>IF(COUNTIFS($B$2:$B5770,$B5770,$D$2:$D5770,$D5770)=1,1,0)</f>
        <v>1</v>
      </c>
      <c r="V5770" s="27">
        <f t="shared" si="271"/>
        <v>1.1399999999999999</v>
      </c>
      <c r="W5770" s="27">
        <f t="shared" si="272"/>
        <v>8</v>
      </c>
      <c r="X5770" s="27">
        <f t="shared" si="270"/>
        <v>1.1399994229999999</v>
      </c>
    </row>
    <row r="5771" spans="1:24" x14ac:dyDescent="0.25">
      <c r="A5771" s="26">
        <v>46265</v>
      </c>
      <c r="B5771" s="27" t="s">
        <v>10917</v>
      </c>
      <c r="C5771" s="27" t="s">
        <v>5904</v>
      </c>
      <c r="D5771" s="27" t="s">
        <v>4635</v>
      </c>
      <c r="E5771" s="27" t="s">
        <v>35</v>
      </c>
      <c r="F5771" s="27" t="s">
        <v>23</v>
      </c>
      <c r="G5771" s="27" t="s">
        <v>36</v>
      </c>
      <c r="H5771" s="27" t="s">
        <v>24</v>
      </c>
      <c r="I5771" s="28">
        <v>75933700</v>
      </c>
      <c r="J5771" s="28">
        <v>0</v>
      </c>
      <c r="K5771" s="28">
        <v>75933700</v>
      </c>
      <c r="L5771" s="29">
        <v>1.6</v>
      </c>
      <c r="M5771" s="29">
        <f>IFERROR(_xlfn.XLOOKUP($B5771,'Ownership Metrics'!$A:$A,'Ownership Metrics'!$B:$B),"")</f>
        <v>41.12</v>
      </c>
      <c r="N5771" s="28">
        <f>IFERROR(_xlfn.XLOOKUP($B5771,'Ownership Metrics'!$A:$A,'Ownership Metrics'!$C:$C),"")</f>
        <v>1401</v>
      </c>
      <c r="O5771" s="29">
        <f>IFERROR(_xlfn.XLOOKUP($B5771,'Ownership Metrics'!$A:$A,'Ownership Metrics'!$D:$D),"")</f>
        <v>34.479999999999997</v>
      </c>
      <c r="P5771" s="29">
        <f>IFERROR(_xlfn.XLOOKUP($B5771,'Ownership Metrics'!$A:$A,'Ownership Metrics'!$E:$E),"")</f>
        <v>50.46</v>
      </c>
      <c r="Q5771" s="30">
        <f>IFERROR(_xlfn.XLOOKUP($B5771,'Ownership Metrics'!$A:$A,'Ownership Metrics'!$F:$F),"")</f>
        <v>9</v>
      </c>
      <c r="R5771" s="30">
        <f>IFERROR(_xlfn.XLOOKUP($B5771,'Ownership Metrics'!$A:$A,'Ownership Metrics'!$G:$G),"")</f>
        <v>36</v>
      </c>
      <c r="S5771" s="27" t="str">
        <f>IFERROR(_xlfn.XLOOKUP($B5771,'Ownership Metrics'!$A:$A,'Ownership Metrics'!$H:$H),"")</f>
        <v>Moderat</v>
      </c>
      <c r="T5771" s="27" t="str">
        <f>IFERROR(_xlfn.XLOOKUP($B5771,'Ownership Metrics'!$A:$A,'Ownership Metrics'!$I:$I),"")</f>
        <v>Sedang</v>
      </c>
      <c r="U5771" s="27">
        <f>IF(COUNTIFS($B$2:$B5771,$B5771,$D$2:$D5771,$D5771)=1,1,0)</f>
        <v>1</v>
      </c>
      <c r="V5771" s="27">
        <f t="shared" si="271"/>
        <v>1.6</v>
      </c>
      <c r="W5771" s="27">
        <f t="shared" si="272"/>
        <v>5</v>
      </c>
      <c r="X5771" s="27">
        <f t="shared" si="270"/>
        <v>1.5999994229000001</v>
      </c>
    </row>
    <row r="5772" spans="1:24" x14ac:dyDescent="0.25">
      <c r="A5772" s="26">
        <v>46265</v>
      </c>
      <c r="B5772" s="27" t="s">
        <v>10917</v>
      </c>
      <c r="C5772" s="27" t="s">
        <v>5904</v>
      </c>
      <c r="D5772" s="27" t="s">
        <v>5911</v>
      </c>
      <c r="E5772" s="27" t="s">
        <v>35</v>
      </c>
      <c r="F5772" s="27" t="s">
        <v>23</v>
      </c>
      <c r="G5772" s="27" t="s">
        <v>36</v>
      </c>
      <c r="H5772" s="27" t="s">
        <v>24</v>
      </c>
      <c r="I5772" s="28">
        <v>90000000</v>
      </c>
      <c r="J5772" s="28">
        <v>0</v>
      </c>
      <c r="K5772" s="28">
        <v>90000000</v>
      </c>
      <c r="L5772" s="29">
        <v>1.89</v>
      </c>
      <c r="M5772" s="29">
        <f>IFERROR(_xlfn.XLOOKUP($B5772,'Ownership Metrics'!$A:$A,'Ownership Metrics'!$B:$B),"")</f>
        <v>41.12</v>
      </c>
      <c r="N5772" s="28">
        <f>IFERROR(_xlfn.XLOOKUP($B5772,'Ownership Metrics'!$A:$A,'Ownership Metrics'!$C:$C),"")</f>
        <v>1401</v>
      </c>
      <c r="O5772" s="29">
        <f>IFERROR(_xlfn.XLOOKUP($B5772,'Ownership Metrics'!$A:$A,'Ownership Metrics'!$D:$D),"")</f>
        <v>34.479999999999997</v>
      </c>
      <c r="P5772" s="29">
        <f>IFERROR(_xlfn.XLOOKUP($B5772,'Ownership Metrics'!$A:$A,'Ownership Metrics'!$E:$E),"")</f>
        <v>50.46</v>
      </c>
      <c r="Q5772" s="30">
        <f>IFERROR(_xlfn.XLOOKUP($B5772,'Ownership Metrics'!$A:$A,'Ownership Metrics'!$F:$F),"")</f>
        <v>9</v>
      </c>
      <c r="R5772" s="30">
        <f>IFERROR(_xlfn.XLOOKUP($B5772,'Ownership Metrics'!$A:$A,'Ownership Metrics'!$G:$G),"")</f>
        <v>36</v>
      </c>
      <c r="S5772" s="27" t="str">
        <f>IFERROR(_xlfn.XLOOKUP($B5772,'Ownership Metrics'!$A:$A,'Ownership Metrics'!$H:$H),"")</f>
        <v>Moderat</v>
      </c>
      <c r="T5772" s="27" t="str">
        <f>IFERROR(_xlfn.XLOOKUP($B5772,'Ownership Metrics'!$A:$A,'Ownership Metrics'!$I:$I),"")</f>
        <v>Sedang</v>
      </c>
      <c r="U5772" s="27">
        <f>IF(COUNTIFS($B$2:$B5772,$B5772,$D$2:$D5772,$D5772)=1,1,0)</f>
        <v>1</v>
      </c>
      <c r="V5772" s="27">
        <f t="shared" si="271"/>
        <v>1.89</v>
      </c>
      <c r="W5772" s="27">
        <f t="shared" si="272"/>
        <v>4</v>
      </c>
      <c r="X5772" s="27">
        <f t="shared" si="270"/>
        <v>1.8899994227999999</v>
      </c>
    </row>
    <row r="5773" spans="1:24" x14ac:dyDescent="0.25">
      <c r="A5773" s="26">
        <v>46265</v>
      </c>
      <c r="B5773" s="27" t="s">
        <v>10917</v>
      </c>
      <c r="C5773" s="27" t="s">
        <v>5904</v>
      </c>
      <c r="D5773" s="27" t="s">
        <v>5912</v>
      </c>
      <c r="E5773" s="27" t="s">
        <v>35</v>
      </c>
      <c r="F5773" s="27" t="s">
        <v>23</v>
      </c>
      <c r="G5773" s="27" t="s">
        <v>36</v>
      </c>
      <c r="H5773" s="27" t="s">
        <v>24</v>
      </c>
      <c r="I5773" s="28">
        <v>485457478</v>
      </c>
      <c r="J5773" s="28">
        <v>1153454421</v>
      </c>
      <c r="K5773" s="28">
        <v>1638911899</v>
      </c>
      <c r="L5773" s="29">
        <v>34.479999999999997</v>
      </c>
      <c r="M5773" s="29">
        <f>IFERROR(_xlfn.XLOOKUP($B5773,'Ownership Metrics'!$A:$A,'Ownership Metrics'!$B:$B),"")</f>
        <v>41.12</v>
      </c>
      <c r="N5773" s="28">
        <f>IFERROR(_xlfn.XLOOKUP($B5773,'Ownership Metrics'!$A:$A,'Ownership Metrics'!$C:$C),"")</f>
        <v>1401</v>
      </c>
      <c r="O5773" s="29">
        <f>IFERROR(_xlfn.XLOOKUP($B5773,'Ownership Metrics'!$A:$A,'Ownership Metrics'!$D:$D),"")</f>
        <v>34.479999999999997</v>
      </c>
      <c r="P5773" s="29">
        <f>IFERROR(_xlfn.XLOOKUP($B5773,'Ownership Metrics'!$A:$A,'Ownership Metrics'!$E:$E),"")</f>
        <v>50.46</v>
      </c>
      <c r="Q5773" s="30">
        <f>IFERROR(_xlfn.XLOOKUP($B5773,'Ownership Metrics'!$A:$A,'Ownership Metrics'!$F:$F),"")</f>
        <v>9</v>
      </c>
      <c r="R5773" s="30">
        <f>IFERROR(_xlfn.XLOOKUP($B5773,'Ownership Metrics'!$A:$A,'Ownership Metrics'!$G:$G),"")</f>
        <v>36</v>
      </c>
      <c r="S5773" s="27" t="str">
        <f>IFERROR(_xlfn.XLOOKUP($B5773,'Ownership Metrics'!$A:$A,'Ownership Metrics'!$H:$H),"")</f>
        <v>Moderat</v>
      </c>
      <c r="T5773" s="27" t="str">
        <f>IFERROR(_xlfn.XLOOKUP($B5773,'Ownership Metrics'!$A:$A,'Ownership Metrics'!$I:$I),"")</f>
        <v>Sedang</v>
      </c>
      <c r="U5773" s="27">
        <f>IF(COUNTIFS($B$2:$B5773,$B5773,$D$2:$D5773,$D5773)=1,1,0)</f>
        <v>1</v>
      </c>
      <c r="V5773" s="27">
        <f t="shared" si="271"/>
        <v>34.479999999999997</v>
      </c>
      <c r="W5773" s="27">
        <f t="shared" si="272"/>
        <v>1</v>
      </c>
      <c r="X5773" s="27">
        <f t="shared" si="270"/>
        <v>34.479999422699997</v>
      </c>
    </row>
    <row r="5774" spans="1:24" x14ac:dyDescent="0.25">
      <c r="A5774" s="26">
        <v>46265</v>
      </c>
      <c r="B5774" s="27" t="s">
        <v>10918</v>
      </c>
      <c r="C5774" s="27" t="s">
        <v>5914</v>
      </c>
      <c r="D5774" s="27" t="s">
        <v>5915</v>
      </c>
      <c r="E5774" s="27" t="s">
        <v>35</v>
      </c>
      <c r="F5774" s="27" t="s">
        <v>23</v>
      </c>
      <c r="G5774" s="27" t="s">
        <v>36</v>
      </c>
      <c r="H5774" s="27" t="s">
        <v>36</v>
      </c>
      <c r="I5774" s="28">
        <v>0</v>
      </c>
      <c r="J5774" s="28">
        <v>65000000</v>
      </c>
      <c r="K5774" s="28">
        <v>65000000</v>
      </c>
      <c r="L5774" s="29">
        <v>6.99</v>
      </c>
      <c r="M5774" s="29">
        <f>IFERROR(_xlfn.XLOOKUP($B5774,'Ownership Metrics'!$A:$A,'Ownership Metrics'!$B:$B),"")</f>
        <v>22.3</v>
      </c>
      <c r="N5774" s="28">
        <f>IFERROR(_xlfn.XLOOKUP($B5774,'Ownership Metrics'!$A:$A,'Ownership Metrics'!$C:$C),"")</f>
        <v>4040</v>
      </c>
      <c r="O5774" s="29">
        <f>IFERROR(_xlfn.XLOOKUP($B5774,'Ownership Metrics'!$A:$A,'Ownership Metrics'!$D:$D),"")</f>
        <v>62.91</v>
      </c>
      <c r="P5774" s="29">
        <f>IFERROR(_xlfn.XLOOKUP($B5774,'Ownership Metrics'!$A:$A,'Ownership Metrics'!$E:$E),"")</f>
        <v>74.930000000000007</v>
      </c>
      <c r="Q5774" s="30">
        <f>IFERROR(_xlfn.XLOOKUP($B5774,'Ownership Metrics'!$A:$A,'Ownership Metrics'!$F:$F),"")</f>
        <v>4</v>
      </c>
      <c r="R5774" s="30">
        <f>IFERROR(_xlfn.XLOOKUP($B5774,'Ownership Metrics'!$A:$A,'Ownership Metrics'!$G:$G),"")</f>
        <v>61</v>
      </c>
      <c r="S5774" s="27" t="str">
        <f>IFERROR(_xlfn.XLOOKUP($B5774,'Ownership Metrics'!$A:$A,'Ownership Metrics'!$H:$H),"")</f>
        <v>Mayoritas</v>
      </c>
      <c r="T5774" s="27" t="str">
        <f>IFERROR(_xlfn.XLOOKUP($B5774,'Ownership Metrics'!$A:$A,'Ownership Metrics'!$I:$I),"")</f>
        <v>Tinggi</v>
      </c>
      <c r="U5774" s="27">
        <f>IF(COUNTIFS($B$2:$B5774,$B5774,$D$2:$D5774,$D5774)=1,1,0)</f>
        <v>1</v>
      </c>
      <c r="V5774" s="27">
        <f t="shared" si="271"/>
        <v>6.99</v>
      </c>
      <c r="W5774" s="27">
        <f t="shared" si="272"/>
        <v>2</v>
      </c>
      <c r="X5774" s="27">
        <f t="shared" si="270"/>
        <v>6.9899994226000004</v>
      </c>
    </row>
    <row r="5775" spans="1:24" x14ac:dyDescent="0.25">
      <c r="A5775" s="26">
        <v>46265</v>
      </c>
      <c r="B5775" s="27" t="s">
        <v>10918</v>
      </c>
      <c r="C5775" s="27" t="s">
        <v>5914</v>
      </c>
      <c r="D5775" s="27" t="s">
        <v>5916</v>
      </c>
      <c r="E5775" s="27" t="s">
        <v>35</v>
      </c>
      <c r="F5775" s="27" t="s">
        <v>23</v>
      </c>
      <c r="G5775" s="27" t="s">
        <v>36</v>
      </c>
      <c r="H5775" s="27" t="s">
        <v>24</v>
      </c>
      <c r="I5775" s="28">
        <v>46759000</v>
      </c>
      <c r="J5775" s="28">
        <v>0</v>
      </c>
      <c r="K5775" s="28">
        <v>46759000</v>
      </c>
      <c r="L5775" s="29">
        <v>5.03</v>
      </c>
      <c r="M5775" s="29">
        <f>IFERROR(_xlfn.XLOOKUP($B5775,'Ownership Metrics'!$A:$A,'Ownership Metrics'!$B:$B),"")</f>
        <v>22.3</v>
      </c>
      <c r="N5775" s="28">
        <f>IFERROR(_xlfn.XLOOKUP($B5775,'Ownership Metrics'!$A:$A,'Ownership Metrics'!$C:$C),"")</f>
        <v>4040</v>
      </c>
      <c r="O5775" s="29">
        <f>IFERROR(_xlfn.XLOOKUP($B5775,'Ownership Metrics'!$A:$A,'Ownership Metrics'!$D:$D),"")</f>
        <v>62.91</v>
      </c>
      <c r="P5775" s="29">
        <f>IFERROR(_xlfn.XLOOKUP($B5775,'Ownership Metrics'!$A:$A,'Ownership Metrics'!$E:$E),"")</f>
        <v>74.930000000000007</v>
      </c>
      <c r="Q5775" s="30">
        <f>IFERROR(_xlfn.XLOOKUP($B5775,'Ownership Metrics'!$A:$A,'Ownership Metrics'!$F:$F),"")</f>
        <v>4</v>
      </c>
      <c r="R5775" s="30">
        <f>IFERROR(_xlfn.XLOOKUP($B5775,'Ownership Metrics'!$A:$A,'Ownership Metrics'!$G:$G),"")</f>
        <v>61</v>
      </c>
      <c r="S5775" s="27" t="str">
        <f>IFERROR(_xlfn.XLOOKUP($B5775,'Ownership Metrics'!$A:$A,'Ownership Metrics'!$H:$H),"")</f>
        <v>Mayoritas</v>
      </c>
      <c r="T5775" s="27" t="str">
        <f>IFERROR(_xlfn.XLOOKUP($B5775,'Ownership Metrics'!$A:$A,'Ownership Metrics'!$I:$I),"")</f>
        <v>Tinggi</v>
      </c>
      <c r="U5775" s="27">
        <f>IF(COUNTIFS($B$2:$B5775,$B5775,$D$2:$D5775,$D5775)=1,1,0)</f>
        <v>1</v>
      </c>
      <c r="V5775" s="27">
        <f t="shared" si="271"/>
        <v>5.03</v>
      </c>
      <c r="W5775" s="27">
        <f t="shared" si="272"/>
        <v>3</v>
      </c>
      <c r="X5775" s="27">
        <f t="shared" si="270"/>
        <v>5.0299994225000004</v>
      </c>
    </row>
    <row r="5776" spans="1:24" x14ac:dyDescent="0.25">
      <c r="A5776" s="26">
        <v>46265</v>
      </c>
      <c r="B5776" s="27" t="s">
        <v>10918</v>
      </c>
      <c r="C5776" s="27" t="s">
        <v>5914</v>
      </c>
      <c r="D5776" s="27" t="s">
        <v>5917</v>
      </c>
      <c r="E5776" s="27" t="s">
        <v>35</v>
      </c>
      <c r="F5776" s="27" t="s">
        <v>23</v>
      </c>
      <c r="G5776" s="27" t="s">
        <v>36</v>
      </c>
      <c r="H5776" s="27" t="s">
        <v>24</v>
      </c>
      <c r="I5776" s="28">
        <v>25795700</v>
      </c>
      <c r="J5776" s="28">
        <v>0</v>
      </c>
      <c r="K5776" s="28">
        <v>25795700</v>
      </c>
      <c r="L5776" s="29">
        <v>2.77</v>
      </c>
      <c r="M5776" s="29">
        <f>IFERROR(_xlfn.XLOOKUP($B5776,'Ownership Metrics'!$A:$A,'Ownership Metrics'!$B:$B),"")</f>
        <v>22.3</v>
      </c>
      <c r="N5776" s="28">
        <f>IFERROR(_xlfn.XLOOKUP($B5776,'Ownership Metrics'!$A:$A,'Ownership Metrics'!$C:$C),"")</f>
        <v>4040</v>
      </c>
      <c r="O5776" s="29">
        <f>IFERROR(_xlfn.XLOOKUP($B5776,'Ownership Metrics'!$A:$A,'Ownership Metrics'!$D:$D),"")</f>
        <v>62.91</v>
      </c>
      <c r="P5776" s="29">
        <f>IFERROR(_xlfn.XLOOKUP($B5776,'Ownership Metrics'!$A:$A,'Ownership Metrics'!$E:$E),"")</f>
        <v>74.930000000000007</v>
      </c>
      <c r="Q5776" s="30">
        <f>IFERROR(_xlfn.XLOOKUP($B5776,'Ownership Metrics'!$A:$A,'Ownership Metrics'!$F:$F),"")</f>
        <v>4</v>
      </c>
      <c r="R5776" s="30">
        <f>IFERROR(_xlfn.XLOOKUP($B5776,'Ownership Metrics'!$A:$A,'Ownership Metrics'!$G:$G),"")</f>
        <v>61</v>
      </c>
      <c r="S5776" s="27" t="str">
        <f>IFERROR(_xlfn.XLOOKUP($B5776,'Ownership Metrics'!$A:$A,'Ownership Metrics'!$H:$H),"")</f>
        <v>Mayoritas</v>
      </c>
      <c r="T5776" s="27" t="str">
        <f>IFERROR(_xlfn.XLOOKUP($B5776,'Ownership Metrics'!$A:$A,'Ownership Metrics'!$I:$I),"")</f>
        <v>Tinggi</v>
      </c>
      <c r="U5776" s="27">
        <f>IF(COUNTIFS($B$2:$B5776,$B5776,$D$2:$D5776,$D5776)=1,1,0)</f>
        <v>1</v>
      </c>
      <c r="V5776" s="27">
        <f t="shared" si="271"/>
        <v>2.77</v>
      </c>
      <c r="W5776" s="27">
        <f t="shared" si="272"/>
        <v>4</v>
      </c>
      <c r="X5776" s="27">
        <f t="shared" si="270"/>
        <v>2.7699994224000002</v>
      </c>
    </row>
    <row r="5777" spans="1:24" x14ac:dyDescent="0.25">
      <c r="A5777" s="26">
        <v>46265</v>
      </c>
      <c r="B5777" s="27" t="s">
        <v>10918</v>
      </c>
      <c r="C5777" s="27" t="s">
        <v>5914</v>
      </c>
      <c r="D5777" s="27" t="s">
        <v>5918</v>
      </c>
      <c r="E5777" s="27"/>
      <c r="F5777" s="27"/>
      <c r="G5777" s="27"/>
      <c r="H5777" s="27"/>
      <c r="I5777" s="28">
        <v>0</v>
      </c>
      <c r="J5777" s="28">
        <v>585000000</v>
      </c>
      <c r="K5777" s="28">
        <v>585000000</v>
      </c>
      <c r="L5777" s="29">
        <v>62.91</v>
      </c>
      <c r="M5777" s="29">
        <f>IFERROR(_xlfn.XLOOKUP($B5777,'Ownership Metrics'!$A:$A,'Ownership Metrics'!$B:$B),"")</f>
        <v>22.3</v>
      </c>
      <c r="N5777" s="28">
        <f>IFERROR(_xlfn.XLOOKUP($B5777,'Ownership Metrics'!$A:$A,'Ownership Metrics'!$C:$C),"")</f>
        <v>4040</v>
      </c>
      <c r="O5777" s="29">
        <f>IFERROR(_xlfn.XLOOKUP($B5777,'Ownership Metrics'!$A:$A,'Ownership Metrics'!$D:$D),"")</f>
        <v>62.91</v>
      </c>
      <c r="P5777" s="29">
        <f>IFERROR(_xlfn.XLOOKUP($B5777,'Ownership Metrics'!$A:$A,'Ownership Metrics'!$E:$E),"")</f>
        <v>74.930000000000007</v>
      </c>
      <c r="Q5777" s="30">
        <f>IFERROR(_xlfn.XLOOKUP($B5777,'Ownership Metrics'!$A:$A,'Ownership Metrics'!$F:$F),"")</f>
        <v>4</v>
      </c>
      <c r="R5777" s="30">
        <f>IFERROR(_xlfn.XLOOKUP($B5777,'Ownership Metrics'!$A:$A,'Ownership Metrics'!$G:$G),"")</f>
        <v>61</v>
      </c>
      <c r="S5777" s="27" t="str">
        <f>IFERROR(_xlfn.XLOOKUP($B5777,'Ownership Metrics'!$A:$A,'Ownership Metrics'!$H:$H),"")</f>
        <v>Mayoritas</v>
      </c>
      <c r="T5777" s="27" t="str">
        <f>IFERROR(_xlfn.XLOOKUP($B5777,'Ownership Metrics'!$A:$A,'Ownership Metrics'!$I:$I),"")</f>
        <v>Tinggi</v>
      </c>
      <c r="U5777" s="27">
        <f>IF(COUNTIFS($B$2:$B5777,$B5777,$D$2:$D5777,$D5777)=1,1,0)</f>
        <v>1</v>
      </c>
      <c r="V5777" s="27">
        <f t="shared" si="271"/>
        <v>62.91</v>
      </c>
      <c r="W5777" s="27">
        <f t="shared" si="272"/>
        <v>1</v>
      </c>
      <c r="X5777" s="27">
        <f t="shared" si="270"/>
        <v>62.909999422299997</v>
      </c>
    </row>
    <row r="5778" spans="1:24" x14ac:dyDescent="0.25">
      <c r="A5778" s="26">
        <v>46265</v>
      </c>
      <c r="B5778" s="27" t="s">
        <v>10919</v>
      </c>
      <c r="C5778" s="27" t="s">
        <v>5920</v>
      </c>
      <c r="D5778" s="27" t="s">
        <v>5921</v>
      </c>
      <c r="E5778" s="27" t="s">
        <v>22</v>
      </c>
      <c r="F5778" s="27" t="s">
        <v>23</v>
      </c>
      <c r="G5778" s="27"/>
      <c r="H5778" s="27" t="s">
        <v>24</v>
      </c>
      <c r="I5778" s="28">
        <v>32303000</v>
      </c>
      <c r="J5778" s="28">
        <v>244000000</v>
      </c>
      <c r="K5778" s="28">
        <v>276303000</v>
      </c>
      <c r="L5778" s="29">
        <v>33.6</v>
      </c>
      <c r="M5778" s="29">
        <f>IFERROR(_xlfn.XLOOKUP($B5778,'Ownership Metrics'!$A:$A,'Ownership Metrics'!$B:$B),"")</f>
        <v>13.43</v>
      </c>
      <c r="N5778" s="28">
        <f>IFERROR(_xlfn.XLOOKUP($B5778,'Ownership Metrics'!$A:$A,'Ownership Metrics'!$C:$C),"")</f>
        <v>2177</v>
      </c>
      <c r="O5778" s="29">
        <f>IFERROR(_xlfn.XLOOKUP($B5778,'Ownership Metrics'!$A:$A,'Ownership Metrics'!$D:$D),"")</f>
        <v>33.6</v>
      </c>
      <c r="P5778" s="29">
        <f>IFERROR(_xlfn.XLOOKUP($B5778,'Ownership Metrics'!$A:$A,'Ownership Metrics'!$E:$E),"")</f>
        <v>75.08</v>
      </c>
      <c r="Q5778" s="30">
        <f>IFERROR(_xlfn.XLOOKUP($B5778,'Ownership Metrics'!$A:$A,'Ownership Metrics'!$F:$F),"")</f>
        <v>8</v>
      </c>
      <c r="R5778" s="30">
        <f>IFERROR(_xlfn.XLOOKUP($B5778,'Ownership Metrics'!$A:$A,'Ownership Metrics'!$G:$G),"")</f>
        <v>49</v>
      </c>
      <c r="S5778" s="27" t="str">
        <f>IFERROR(_xlfn.XLOOKUP($B5778,'Ownership Metrics'!$A:$A,'Ownership Metrics'!$H:$H),"")</f>
        <v>Terkonsentrasi</v>
      </c>
      <c r="T5778" s="27" t="str">
        <f>IFERROR(_xlfn.XLOOKUP($B5778,'Ownership Metrics'!$A:$A,'Ownership Metrics'!$I:$I),"")</f>
        <v>Sedang</v>
      </c>
      <c r="U5778" s="27">
        <f>IF(COUNTIFS($B$2:$B5778,$B5778,$D$2:$D5778,$D5778)=1,1,0)</f>
        <v>1</v>
      </c>
      <c r="V5778" s="27">
        <f t="shared" si="271"/>
        <v>33.6</v>
      </c>
      <c r="W5778" s="27">
        <f t="shared" si="272"/>
        <v>1</v>
      </c>
      <c r="X5778" s="27">
        <f t="shared" si="270"/>
        <v>33.5999994222</v>
      </c>
    </row>
    <row r="5779" spans="1:24" x14ac:dyDescent="0.25">
      <c r="A5779" s="26">
        <v>46265</v>
      </c>
      <c r="B5779" s="27" t="s">
        <v>10919</v>
      </c>
      <c r="C5779" s="27" t="s">
        <v>5920</v>
      </c>
      <c r="D5779" s="27" t="s">
        <v>5922</v>
      </c>
      <c r="E5779" s="27" t="s">
        <v>22</v>
      </c>
      <c r="F5779" s="27" t="s">
        <v>23</v>
      </c>
      <c r="G5779" s="27"/>
      <c r="H5779" s="27" t="s">
        <v>24</v>
      </c>
      <c r="I5779" s="28">
        <v>32000000</v>
      </c>
      <c r="J5779" s="28">
        <v>212000000</v>
      </c>
      <c r="K5779" s="28">
        <v>244000000</v>
      </c>
      <c r="L5779" s="29">
        <v>29.67</v>
      </c>
      <c r="M5779" s="29">
        <f>IFERROR(_xlfn.XLOOKUP($B5779,'Ownership Metrics'!$A:$A,'Ownership Metrics'!$B:$B),"")</f>
        <v>13.43</v>
      </c>
      <c r="N5779" s="28">
        <f>IFERROR(_xlfn.XLOOKUP($B5779,'Ownership Metrics'!$A:$A,'Ownership Metrics'!$C:$C),"")</f>
        <v>2177</v>
      </c>
      <c r="O5779" s="29">
        <f>IFERROR(_xlfn.XLOOKUP($B5779,'Ownership Metrics'!$A:$A,'Ownership Metrics'!$D:$D),"")</f>
        <v>33.6</v>
      </c>
      <c r="P5779" s="29">
        <f>IFERROR(_xlfn.XLOOKUP($B5779,'Ownership Metrics'!$A:$A,'Ownership Metrics'!$E:$E),"")</f>
        <v>75.08</v>
      </c>
      <c r="Q5779" s="30">
        <f>IFERROR(_xlfn.XLOOKUP($B5779,'Ownership Metrics'!$A:$A,'Ownership Metrics'!$F:$F),"")</f>
        <v>8</v>
      </c>
      <c r="R5779" s="30">
        <f>IFERROR(_xlfn.XLOOKUP($B5779,'Ownership Metrics'!$A:$A,'Ownership Metrics'!$G:$G),"")</f>
        <v>49</v>
      </c>
      <c r="S5779" s="27" t="str">
        <f>IFERROR(_xlfn.XLOOKUP($B5779,'Ownership Metrics'!$A:$A,'Ownership Metrics'!$H:$H),"")</f>
        <v>Terkonsentrasi</v>
      </c>
      <c r="T5779" s="27" t="str">
        <f>IFERROR(_xlfn.XLOOKUP($B5779,'Ownership Metrics'!$A:$A,'Ownership Metrics'!$I:$I),"")</f>
        <v>Sedang</v>
      </c>
      <c r="U5779" s="27">
        <f>IF(COUNTIFS($B$2:$B5779,$B5779,$D$2:$D5779,$D5779)=1,1,0)</f>
        <v>1</v>
      </c>
      <c r="V5779" s="27">
        <f t="shared" si="271"/>
        <v>29.67</v>
      </c>
      <c r="W5779" s="27">
        <f t="shared" si="272"/>
        <v>2</v>
      </c>
      <c r="X5779" s="27">
        <f t="shared" si="270"/>
        <v>29.669999422100002</v>
      </c>
    </row>
    <row r="5780" spans="1:24" x14ac:dyDescent="0.25">
      <c r="A5780" s="26">
        <v>46265</v>
      </c>
      <c r="B5780" s="27" t="s">
        <v>10919</v>
      </c>
      <c r="C5780" s="27" t="s">
        <v>5920</v>
      </c>
      <c r="D5780" s="27" t="s">
        <v>867</v>
      </c>
      <c r="E5780" s="27" t="s">
        <v>72</v>
      </c>
      <c r="F5780" s="27" t="s">
        <v>23</v>
      </c>
      <c r="G5780" s="27"/>
      <c r="H5780" s="27" t="s">
        <v>24</v>
      </c>
      <c r="I5780" s="28">
        <v>16102300</v>
      </c>
      <c r="J5780" s="28">
        <v>0</v>
      </c>
      <c r="K5780" s="28">
        <v>16102300</v>
      </c>
      <c r="L5780" s="29">
        <v>1.96</v>
      </c>
      <c r="M5780" s="29">
        <f>IFERROR(_xlfn.XLOOKUP($B5780,'Ownership Metrics'!$A:$A,'Ownership Metrics'!$B:$B),"")</f>
        <v>13.43</v>
      </c>
      <c r="N5780" s="28">
        <f>IFERROR(_xlfn.XLOOKUP($B5780,'Ownership Metrics'!$A:$A,'Ownership Metrics'!$C:$C),"")</f>
        <v>2177</v>
      </c>
      <c r="O5780" s="29">
        <f>IFERROR(_xlfn.XLOOKUP($B5780,'Ownership Metrics'!$A:$A,'Ownership Metrics'!$D:$D),"")</f>
        <v>33.6</v>
      </c>
      <c r="P5780" s="29">
        <f>IFERROR(_xlfn.XLOOKUP($B5780,'Ownership Metrics'!$A:$A,'Ownership Metrics'!$E:$E),"")</f>
        <v>75.08</v>
      </c>
      <c r="Q5780" s="30">
        <f>IFERROR(_xlfn.XLOOKUP($B5780,'Ownership Metrics'!$A:$A,'Ownership Metrics'!$F:$F),"")</f>
        <v>8</v>
      </c>
      <c r="R5780" s="30">
        <f>IFERROR(_xlfn.XLOOKUP($B5780,'Ownership Metrics'!$A:$A,'Ownership Metrics'!$G:$G),"")</f>
        <v>49</v>
      </c>
      <c r="S5780" s="27" t="str">
        <f>IFERROR(_xlfn.XLOOKUP($B5780,'Ownership Metrics'!$A:$A,'Ownership Metrics'!$H:$H),"")</f>
        <v>Terkonsentrasi</v>
      </c>
      <c r="T5780" s="27" t="str">
        <f>IFERROR(_xlfn.XLOOKUP($B5780,'Ownership Metrics'!$A:$A,'Ownership Metrics'!$I:$I),"")</f>
        <v>Sedang</v>
      </c>
      <c r="U5780" s="27">
        <f>IF(COUNTIFS($B$2:$B5780,$B5780,$D$2:$D5780,$D5780)=1,1,0)</f>
        <v>1</v>
      </c>
      <c r="V5780" s="27">
        <f t="shared" si="271"/>
        <v>1.96</v>
      </c>
      <c r="W5780" s="27">
        <f t="shared" si="272"/>
        <v>7</v>
      </c>
      <c r="X5780" s="27">
        <f t="shared" si="270"/>
        <v>1.9599994219999999</v>
      </c>
    </row>
    <row r="5781" spans="1:24" x14ac:dyDescent="0.25">
      <c r="A5781" s="26">
        <v>46265</v>
      </c>
      <c r="B5781" s="27" t="s">
        <v>10919</v>
      </c>
      <c r="C5781" s="27" t="s">
        <v>5920</v>
      </c>
      <c r="D5781" s="27" t="s">
        <v>5923</v>
      </c>
      <c r="E5781" s="27"/>
      <c r="F5781" s="27"/>
      <c r="G5781" s="27"/>
      <c r="H5781" s="27"/>
      <c r="I5781" s="28">
        <v>0</v>
      </c>
      <c r="J5781" s="28">
        <v>10344000</v>
      </c>
      <c r="K5781" s="28">
        <v>10344000</v>
      </c>
      <c r="L5781" s="29">
        <v>1.26</v>
      </c>
      <c r="M5781" s="29">
        <f>IFERROR(_xlfn.XLOOKUP($B5781,'Ownership Metrics'!$A:$A,'Ownership Metrics'!$B:$B),"")</f>
        <v>13.43</v>
      </c>
      <c r="N5781" s="28">
        <f>IFERROR(_xlfn.XLOOKUP($B5781,'Ownership Metrics'!$A:$A,'Ownership Metrics'!$C:$C),"")</f>
        <v>2177</v>
      </c>
      <c r="O5781" s="29">
        <f>IFERROR(_xlfn.XLOOKUP($B5781,'Ownership Metrics'!$A:$A,'Ownership Metrics'!$D:$D),"")</f>
        <v>33.6</v>
      </c>
      <c r="P5781" s="29">
        <f>IFERROR(_xlfn.XLOOKUP($B5781,'Ownership Metrics'!$A:$A,'Ownership Metrics'!$E:$E),"")</f>
        <v>75.08</v>
      </c>
      <c r="Q5781" s="30">
        <f>IFERROR(_xlfn.XLOOKUP($B5781,'Ownership Metrics'!$A:$A,'Ownership Metrics'!$F:$F),"")</f>
        <v>8</v>
      </c>
      <c r="R5781" s="30">
        <f>IFERROR(_xlfn.XLOOKUP($B5781,'Ownership Metrics'!$A:$A,'Ownership Metrics'!$G:$G),"")</f>
        <v>49</v>
      </c>
      <c r="S5781" s="27" t="str">
        <f>IFERROR(_xlfn.XLOOKUP($B5781,'Ownership Metrics'!$A:$A,'Ownership Metrics'!$H:$H),"")</f>
        <v>Terkonsentrasi</v>
      </c>
      <c r="T5781" s="27" t="str">
        <f>IFERROR(_xlfn.XLOOKUP($B5781,'Ownership Metrics'!$A:$A,'Ownership Metrics'!$I:$I),"")</f>
        <v>Sedang</v>
      </c>
      <c r="U5781" s="27">
        <f>IF(COUNTIFS($B$2:$B5781,$B5781,$D$2:$D5781,$D5781)=1,1,0)</f>
        <v>1</v>
      </c>
      <c r="V5781" s="27">
        <f t="shared" si="271"/>
        <v>1.26</v>
      </c>
      <c r="W5781" s="27">
        <f t="shared" si="272"/>
        <v>8</v>
      </c>
      <c r="X5781" s="27">
        <f t="shared" si="270"/>
        <v>1.2599994218999999</v>
      </c>
    </row>
    <row r="5782" spans="1:24" x14ac:dyDescent="0.25">
      <c r="A5782" s="26">
        <v>46265</v>
      </c>
      <c r="B5782" s="27" t="s">
        <v>10919</v>
      </c>
      <c r="C5782" s="27" t="s">
        <v>5920</v>
      </c>
      <c r="D5782" s="27" t="s">
        <v>5924</v>
      </c>
      <c r="E5782" s="27"/>
      <c r="F5782" s="27"/>
      <c r="G5782" s="27"/>
      <c r="H5782" s="27"/>
      <c r="I5782" s="28">
        <v>0</v>
      </c>
      <c r="J5782" s="28">
        <v>26883600</v>
      </c>
      <c r="K5782" s="28">
        <v>26883600</v>
      </c>
      <c r="L5782" s="29">
        <v>3.27</v>
      </c>
      <c r="M5782" s="29">
        <f>IFERROR(_xlfn.XLOOKUP($B5782,'Ownership Metrics'!$A:$A,'Ownership Metrics'!$B:$B),"")</f>
        <v>13.43</v>
      </c>
      <c r="N5782" s="28">
        <f>IFERROR(_xlfn.XLOOKUP($B5782,'Ownership Metrics'!$A:$A,'Ownership Metrics'!$C:$C),"")</f>
        <v>2177</v>
      </c>
      <c r="O5782" s="29">
        <f>IFERROR(_xlfn.XLOOKUP($B5782,'Ownership Metrics'!$A:$A,'Ownership Metrics'!$D:$D),"")</f>
        <v>33.6</v>
      </c>
      <c r="P5782" s="29">
        <f>IFERROR(_xlfn.XLOOKUP($B5782,'Ownership Metrics'!$A:$A,'Ownership Metrics'!$E:$E),"")</f>
        <v>75.08</v>
      </c>
      <c r="Q5782" s="30">
        <f>IFERROR(_xlfn.XLOOKUP($B5782,'Ownership Metrics'!$A:$A,'Ownership Metrics'!$F:$F),"")</f>
        <v>8</v>
      </c>
      <c r="R5782" s="30">
        <f>IFERROR(_xlfn.XLOOKUP($B5782,'Ownership Metrics'!$A:$A,'Ownership Metrics'!$G:$G),"")</f>
        <v>49</v>
      </c>
      <c r="S5782" s="27" t="str">
        <f>IFERROR(_xlfn.XLOOKUP($B5782,'Ownership Metrics'!$A:$A,'Ownership Metrics'!$H:$H),"")</f>
        <v>Terkonsentrasi</v>
      </c>
      <c r="T5782" s="27" t="str">
        <f>IFERROR(_xlfn.XLOOKUP($B5782,'Ownership Metrics'!$A:$A,'Ownership Metrics'!$I:$I),"")</f>
        <v>Sedang</v>
      </c>
      <c r="U5782" s="27">
        <f>IF(COUNTIFS($B$2:$B5782,$B5782,$D$2:$D5782,$D5782)=1,1,0)</f>
        <v>1</v>
      </c>
      <c r="V5782" s="27">
        <f t="shared" si="271"/>
        <v>3.27</v>
      </c>
      <c r="W5782" s="27">
        <f t="shared" si="272"/>
        <v>4</v>
      </c>
      <c r="X5782" s="27">
        <f t="shared" si="270"/>
        <v>3.2699994218000001</v>
      </c>
    </row>
    <row r="5783" spans="1:24" x14ac:dyDescent="0.25">
      <c r="A5783" s="26">
        <v>46265</v>
      </c>
      <c r="B5783" s="27" t="s">
        <v>10919</v>
      </c>
      <c r="C5783" s="27" t="s">
        <v>5920</v>
      </c>
      <c r="D5783" s="27" t="s">
        <v>5925</v>
      </c>
      <c r="E5783" s="27"/>
      <c r="F5783" s="27"/>
      <c r="G5783" s="27"/>
      <c r="H5783" s="27"/>
      <c r="I5783" s="28">
        <v>0</v>
      </c>
      <c r="J5783" s="28">
        <v>20912000</v>
      </c>
      <c r="K5783" s="28">
        <v>20912000</v>
      </c>
      <c r="L5783" s="29">
        <v>2.54</v>
      </c>
      <c r="M5783" s="29">
        <f>IFERROR(_xlfn.XLOOKUP($B5783,'Ownership Metrics'!$A:$A,'Ownership Metrics'!$B:$B),"")</f>
        <v>13.43</v>
      </c>
      <c r="N5783" s="28">
        <f>IFERROR(_xlfn.XLOOKUP($B5783,'Ownership Metrics'!$A:$A,'Ownership Metrics'!$C:$C),"")</f>
        <v>2177</v>
      </c>
      <c r="O5783" s="29">
        <f>IFERROR(_xlfn.XLOOKUP($B5783,'Ownership Metrics'!$A:$A,'Ownership Metrics'!$D:$D),"")</f>
        <v>33.6</v>
      </c>
      <c r="P5783" s="29">
        <f>IFERROR(_xlfn.XLOOKUP($B5783,'Ownership Metrics'!$A:$A,'Ownership Metrics'!$E:$E),"")</f>
        <v>75.08</v>
      </c>
      <c r="Q5783" s="30">
        <f>IFERROR(_xlfn.XLOOKUP($B5783,'Ownership Metrics'!$A:$A,'Ownership Metrics'!$F:$F),"")</f>
        <v>8</v>
      </c>
      <c r="R5783" s="30">
        <f>IFERROR(_xlfn.XLOOKUP($B5783,'Ownership Metrics'!$A:$A,'Ownership Metrics'!$G:$G),"")</f>
        <v>49</v>
      </c>
      <c r="S5783" s="27" t="str">
        <f>IFERROR(_xlfn.XLOOKUP($B5783,'Ownership Metrics'!$A:$A,'Ownership Metrics'!$H:$H),"")</f>
        <v>Terkonsentrasi</v>
      </c>
      <c r="T5783" s="27" t="str">
        <f>IFERROR(_xlfn.XLOOKUP($B5783,'Ownership Metrics'!$A:$A,'Ownership Metrics'!$I:$I),"")</f>
        <v>Sedang</v>
      </c>
      <c r="U5783" s="27">
        <f>IF(COUNTIFS($B$2:$B5783,$B5783,$D$2:$D5783,$D5783)=1,1,0)</f>
        <v>1</v>
      </c>
      <c r="V5783" s="27">
        <f t="shared" si="271"/>
        <v>2.54</v>
      </c>
      <c r="W5783" s="27">
        <f t="shared" si="272"/>
        <v>5</v>
      </c>
      <c r="X5783" s="27">
        <f t="shared" si="270"/>
        <v>2.5399994217000001</v>
      </c>
    </row>
    <row r="5784" spans="1:24" x14ac:dyDescent="0.25">
      <c r="A5784" s="26">
        <v>46265</v>
      </c>
      <c r="B5784" s="27" t="s">
        <v>10919</v>
      </c>
      <c r="C5784" s="27" t="s">
        <v>5920</v>
      </c>
      <c r="D5784" s="27" t="s">
        <v>5926</v>
      </c>
      <c r="E5784" s="27"/>
      <c r="F5784" s="27"/>
      <c r="G5784" s="27"/>
      <c r="H5784" s="27"/>
      <c r="I5784" s="28">
        <v>0</v>
      </c>
      <c r="J5784" s="28">
        <v>20216000</v>
      </c>
      <c r="K5784" s="28">
        <v>20216000</v>
      </c>
      <c r="L5784" s="29">
        <v>2.46</v>
      </c>
      <c r="M5784" s="29">
        <f>IFERROR(_xlfn.XLOOKUP($B5784,'Ownership Metrics'!$A:$A,'Ownership Metrics'!$B:$B),"")</f>
        <v>13.43</v>
      </c>
      <c r="N5784" s="28">
        <f>IFERROR(_xlfn.XLOOKUP($B5784,'Ownership Metrics'!$A:$A,'Ownership Metrics'!$C:$C),"")</f>
        <v>2177</v>
      </c>
      <c r="O5784" s="29">
        <f>IFERROR(_xlfn.XLOOKUP($B5784,'Ownership Metrics'!$A:$A,'Ownership Metrics'!$D:$D),"")</f>
        <v>33.6</v>
      </c>
      <c r="P5784" s="29">
        <f>IFERROR(_xlfn.XLOOKUP($B5784,'Ownership Metrics'!$A:$A,'Ownership Metrics'!$E:$E),"")</f>
        <v>75.08</v>
      </c>
      <c r="Q5784" s="30">
        <f>IFERROR(_xlfn.XLOOKUP($B5784,'Ownership Metrics'!$A:$A,'Ownership Metrics'!$F:$F),"")</f>
        <v>8</v>
      </c>
      <c r="R5784" s="30">
        <f>IFERROR(_xlfn.XLOOKUP($B5784,'Ownership Metrics'!$A:$A,'Ownership Metrics'!$G:$G),"")</f>
        <v>49</v>
      </c>
      <c r="S5784" s="27" t="str">
        <f>IFERROR(_xlfn.XLOOKUP($B5784,'Ownership Metrics'!$A:$A,'Ownership Metrics'!$H:$H),"")</f>
        <v>Terkonsentrasi</v>
      </c>
      <c r="T5784" s="27" t="str">
        <f>IFERROR(_xlfn.XLOOKUP($B5784,'Ownership Metrics'!$A:$A,'Ownership Metrics'!$I:$I),"")</f>
        <v>Sedang</v>
      </c>
      <c r="U5784" s="27">
        <f>IF(COUNTIFS($B$2:$B5784,$B5784,$D$2:$D5784,$D5784)=1,1,0)</f>
        <v>1</v>
      </c>
      <c r="V5784" s="27">
        <f t="shared" si="271"/>
        <v>2.46</v>
      </c>
      <c r="W5784" s="27">
        <f t="shared" si="272"/>
        <v>6</v>
      </c>
      <c r="X5784" s="27">
        <f t="shared" si="270"/>
        <v>2.4599994216000001</v>
      </c>
    </row>
    <row r="5785" spans="1:24" x14ac:dyDescent="0.25">
      <c r="A5785" s="26">
        <v>46265</v>
      </c>
      <c r="B5785" s="27" t="s">
        <v>10919</v>
      </c>
      <c r="C5785" s="27" t="s">
        <v>5920</v>
      </c>
      <c r="D5785" s="27" t="s">
        <v>5927</v>
      </c>
      <c r="E5785" s="27"/>
      <c r="F5785" s="27"/>
      <c r="G5785" s="27"/>
      <c r="H5785" s="27"/>
      <c r="I5785" s="28">
        <v>0</v>
      </c>
      <c r="J5785" s="28">
        <v>97102560</v>
      </c>
      <c r="K5785" s="28">
        <v>97102560</v>
      </c>
      <c r="L5785" s="29">
        <v>11.81</v>
      </c>
      <c r="M5785" s="29">
        <f>IFERROR(_xlfn.XLOOKUP($B5785,'Ownership Metrics'!$A:$A,'Ownership Metrics'!$B:$B),"")</f>
        <v>13.43</v>
      </c>
      <c r="N5785" s="28">
        <f>IFERROR(_xlfn.XLOOKUP($B5785,'Ownership Metrics'!$A:$A,'Ownership Metrics'!$C:$C),"")</f>
        <v>2177</v>
      </c>
      <c r="O5785" s="29">
        <f>IFERROR(_xlfn.XLOOKUP($B5785,'Ownership Metrics'!$A:$A,'Ownership Metrics'!$D:$D),"")</f>
        <v>33.6</v>
      </c>
      <c r="P5785" s="29">
        <f>IFERROR(_xlfn.XLOOKUP($B5785,'Ownership Metrics'!$A:$A,'Ownership Metrics'!$E:$E),"")</f>
        <v>75.08</v>
      </c>
      <c r="Q5785" s="30">
        <f>IFERROR(_xlfn.XLOOKUP($B5785,'Ownership Metrics'!$A:$A,'Ownership Metrics'!$F:$F),"")</f>
        <v>8</v>
      </c>
      <c r="R5785" s="30">
        <f>IFERROR(_xlfn.XLOOKUP($B5785,'Ownership Metrics'!$A:$A,'Ownership Metrics'!$G:$G),"")</f>
        <v>49</v>
      </c>
      <c r="S5785" s="27" t="str">
        <f>IFERROR(_xlfn.XLOOKUP($B5785,'Ownership Metrics'!$A:$A,'Ownership Metrics'!$H:$H),"")</f>
        <v>Terkonsentrasi</v>
      </c>
      <c r="T5785" s="27" t="str">
        <f>IFERROR(_xlfn.XLOOKUP($B5785,'Ownership Metrics'!$A:$A,'Ownership Metrics'!$I:$I),"")</f>
        <v>Sedang</v>
      </c>
      <c r="U5785" s="27">
        <f>IF(COUNTIFS($B$2:$B5785,$B5785,$D$2:$D5785,$D5785)=1,1,0)</f>
        <v>1</v>
      </c>
      <c r="V5785" s="27">
        <f t="shared" si="271"/>
        <v>11.81</v>
      </c>
      <c r="W5785" s="27">
        <f t="shared" si="272"/>
        <v>3</v>
      </c>
      <c r="X5785" s="27">
        <f t="shared" si="270"/>
        <v>11.809999421500001</v>
      </c>
    </row>
    <row r="5786" spans="1:24" x14ac:dyDescent="0.25">
      <c r="A5786" s="26">
        <v>46265</v>
      </c>
      <c r="B5786" s="27" t="s">
        <v>10920</v>
      </c>
      <c r="C5786" s="27" t="s">
        <v>5929</v>
      </c>
      <c r="D5786" s="27" t="s">
        <v>1663</v>
      </c>
      <c r="E5786" s="27" t="s">
        <v>22</v>
      </c>
      <c r="F5786" s="27" t="s">
        <v>23</v>
      </c>
      <c r="G5786" s="27"/>
      <c r="H5786" s="27" t="s">
        <v>24</v>
      </c>
      <c r="I5786" s="28">
        <v>55067468040</v>
      </c>
      <c r="J5786" s="28">
        <v>0</v>
      </c>
      <c r="K5786" s="28">
        <v>55067468040</v>
      </c>
      <c r="L5786" s="29">
        <v>86.63</v>
      </c>
      <c r="M5786" s="29">
        <f>IFERROR(_xlfn.XLOOKUP($B5786,'Ownership Metrics'!$A:$A,'Ownership Metrics'!$B:$B),"")</f>
        <v>13.37</v>
      </c>
      <c r="N5786" s="28">
        <f>IFERROR(_xlfn.XLOOKUP($B5786,'Ownership Metrics'!$A:$A,'Ownership Metrics'!$C:$C),"")</f>
        <v>7505</v>
      </c>
      <c r="O5786" s="29">
        <f>IFERROR(_xlfn.XLOOKUP($B5786,'Ownership Metrics'!$A:$A,'Ownership Metrics'!$D:$D),"")</f>
        <v>86.63</v>
      </c>
      <c r="P5786" s="29">
        <f>IFERROR(_xlfn.XLOOKUP($B5786,'Ownership Metrics'!$A:$A,'Ownership Metrics'!$E:$E),"")</f>
        <v>86.63</v>
      </c>
      <c r="Q5786" s="30">
        <f>IFERROR(_xlfn.XLOOKUP($B5786,'Ownership Metrics'!$A:$A,'Ownership Metrics'!$F:$F),"")</f>
        <v>1</v>
      </c>
      <c r="R5786" s="30">
        <f>IFERROR(_xlfn.XLOOKUP($B5786,'Ownership Metrics'!$A:$A,'Ownership Metrics'!$G:$G),"")</f>
        <v>84</v>
      </c>
      <c r="S5786" s="27" t="str">
        <f>IFERROR(_xlfn.XLOOKUP($B5786,'Ownership Metrics'!$A:$A,'Ownership Metrics'!$H:$H),"")</f>
        <v>Mayoritas</v>
      </c>
      <c r="T5786" s="27" t="str">
        <f>IFERROR(_xlfn.XLOOKUP($B5786,'Ownership Metrics'!$A:$A,'Ownership Metrics'!$I:$I),"")</f>
        <v>Tinggi</v>
      </c>
      <c r="U5786" s="27">
        <f>IF(COUNTIFS($B$2:$B5786,$B5786,$D$2:$D5786,$D5786)=1,1,0)</f>
        <v>1</v>
      </c>
      <c r="V5786" s="27">
        <f t="shared" si="271"/>
        <v>86.63</v>
      </c>
      <c r="W5786" s="27">
        <f t="shared" si="272"/>
        <v>1</v>
      </c>
      <c r="X5786" s="27">
        <f t="shared" si="270"/>
        <v>86.629999421400001</v>
      </c>
    </row>
    <row r="5787" spans="1:24" x14ac:dyDescent="0.25">
      <c r="A5787" s="26">
        <v>46265</v>
      </c>
      <c r="B5787" s="27" t="s">
        <v>10921</v>
      </c>
      <c r="C5787" s="27" t="s">
        <v>5931</v>
      </c>
      <c r="D5787" s="27" t="s">
        <v>5932</v>
      </c>
      <c r="E5787" s="27" t="s">
        <v>22</v>
      </c>
      <c r="F5787" s="27" t="s">
        <v>23</v>
      </c>
      <c r="G5787" s="27"/>
      <c r="H5787" s="27" t="s">
        <v>24</v>
      </c>
      <c r="I5787" s="28">
        <v>94024500</v>
      </c>
      <c r="J5787" s="28">
        <v>0</v>
      </c>
      <c r="K5787" s="28">
        <v>94024500</v>
      </c>
      <c r="L5787" s="29">
        <v>3.76</v>
      </c>
      <c r="M5787" s="29">
        <f>IFERROR(_xlfn.XLOOKUP($B5787,'Ownership Metrics'!$A:$A,'Ownership Metrics'!$B:$B),"")</f>
        <v>2.52</v>
      </c>
      <c r="N5787" s="28">
        <f>IFERROR(_xlfn.XLOOKUP($B5787,'Ownership Metrics'!$A:$A,'Ownership Metrics'!$C:$C),"")</f>
        <v>2848</v>
      </c>
      <c r="O5787" s="29">
        <f>IFERROR(_xlfn.XLOOKUP($B5787,'Ownership Metrics'!$A:$A,'Ownership Metrics'!$D:$D),"")</f>
        <v>45</v>
      </c>
      <c r="P5787" s="29">
        <f>IFERROR(_xlfn.XLOOKUP($B5787,'Ownership Metrics'!$A:$A,'Ownership Metrics'!$E:$E),"")</f>
        <v>79.36</v>
      </c>
      <c r="Q5787" s="30">
        <f>IFERROR(_xlfn.XLOOKUP($B5787,'Ownership Metrics'!$A:$A,'Ownership Metrics'!$F:$F),"")</f>
        <v>11</v>
      </c>
      <c r="R5787" s="30">
        <f>IFERROR(_xlfn.XLOOKUP($B5787,'Ownership Metrics'!$A:$A,'Ownership Metrics'!$G:$G),"")</f>
        <v>50</v>
      </c>
      <c r="S5787" s="27" t="str">
        <f>IFERROR(_xlfn.XLOOKUP($B5787,'Ownership Metrics'!$A:$A,'Ownership Metrics'!$H:$H),"")</f>
        <v>Terkonsentrasi</v>
      </c>
      <c r="T5787" s="27" t="str">
        <f>IFERROR(_xlfn.XLOOKUP($B5787,'Ownership Metrics'!$A:$A,'Ownership Metrics'!$I:$I),"")</f>
        <v>Sedang</v>
      </c>
      <c r="U5787" s="27">
        <f>IF(COUNTIFS($B$2:$B5787,$B5787,$D$2:$D5787,$D5787)=1,1,0)</f>
        <v>1</v>
      </c>
      <c r="V5787" s="27">
        <f t="shared" si="271"/>
        <v>3.76</v>
      </c>
      <c r="W5787" s="27">
        <f t="shared" si="272"/>
        <v>5</v>
      </c>
      <c r="X5787" s="27">
        <f t="shared" si="270"/>
        <v>3.7599994212999999</v>
      </c>
    </row>
    <row r="5788" spans="1:24" x14ac:dyDescent="0.25">
      <c r="A5788" s="26">
        <v>46265</v>
      </c>
      <c r="B5788" s="27" t="s">
        <v>10921</v>
      </c>
      <c r="C5788" s="27" t="s">
        <v>5931</v>
      </c>
      <c r="D5788" s="27" t="s">
        <v>3833</v>
      </c>
      <c r="E5788" s="27" t="s">
        <v>22</v>
      </c>
      <c r="F5788" s="27" t="s">
        <v>23</v>
      </c>
      <c r="G5788" s="27"/>
      <c r="H5788" s="27" t="s">
        <v>24</v>
      </c>
      <c r="I5788" s="28">
        <v>31200000</v>
      </c>
      <c r="J5788" s="28">
        <v>0</v>
      </c>
      <c r="K5788" s="28">
        <v>31200000</v>
      </c>
      <c r="L5788" s="29">
        <v>1.25</v>
      </c>
      <c r="M5788" s="29">
        <f>IFERROR(_xlfn.XLOOKUP($B5788,'Ownership Metrics'!$A:$A,'Ownership Metrics'!$B:$B),"")</f>
        <v>2.52</v>
      </c>
      <c r="N5788" s="28">
        <f>IFERROR(_xlfn.XLOOKUP($B5788,'Ownership Metrics'!$A:$A,'Ownership Metrics'!$C:$C),"")</f>
        <v>2848</v>
      </c>
      <c r="O5788" s="29">
        <f>IFERROR(_xlfn.XLOOKUP($B5788,'Ownership Metrics'!$A:$A,'Ownership Metrics'!$D:$D),"")</f>
        <v>45</v>
      </c>
      <c r="P5788" s="29">
        <f>IFERROR(_xlfn.XLOOKUP($B5788,'Ownership Metrics'!$A:$A,'Ownership Metrics'!$E:$E),"")</f>
        <v>79.36</v>
      </c>
      <c r="Q5788" s="30">
        <f>IFERROR(_xlfn.XLOOKUP($B5788,'Ownership Metrics'!$A:$A,'Ownership Metrics'!$F:$F),"")</f>
        <v>11</v>
      </c>
      <c r="R5788" s="30">
        <f>IFERROR(_xlfn.XLOOKUP($B5788,'Ownership Metrics'!$A:$A,'Ownership Metrics'!$G:$G),"")</f>
        <v>50</v>
      </c>
      <c r="S5788" s="27" t="str">
        <f>IFERROR(_xlfn.XLOOKUP($B5788,'Ownership Metrics'!$A:$A,'Ownership Metrics'!$H:$H),"")</f>
        <v>Terkonsentrasi</v>
      </c>
      <c r="T5788" s="27" t="str">
        <f>IFERROR(_xlfn.XLOOKUP($B5788,'Ownership Metrics'!$A:$A,'Ownership Metrics'!$I:$I),"")</f>
        <v>Sedang</v>
      </c>
      <c r="U5788" s="27">
        <f>IF(COUNTIFS($B$2:$B5788,$B5788,$D$2:$D5788,$D5788)=1,1,0)</f>
        <v>1</v>
      </c>
      <c r="V5788" s="27">
        <f t="shared" si="271"/>
        <v>1.25</v>
      </c>
      <c r="W5788" s="27">
        <f t="shared" si="272"/>
        <v>11</v>
      </c>
      <c r="X5788" s="27">
        <f t="shared" si="270"/>
        <v>1.2499994212000001</v>
      </c>
    </row>
    <row r="5789" spans="1:24" x14ac:dyDescent="0.25">
      <c r="A5789" s="26">
        <v>46265</v>
      </c>
      <c r="B5789" s="27" t="s">
        <v>10921</v>
      </c>
      <c r="C5789" s="27" t="s">
        <v>5931</v>
      </c>
      <c r="D5789" s="27" t="s">
        <v>5933</v>
      </c>
      <c r="E5789" s="27" t="s">
        <v>22</v>
      </c>
      <c r="F5789" s="27" t="s">
        <v>23</v>
      </c>
      <c r="G5789" s="27"/>
      <c r="H5789" s="27"/>
      <c r="I5789" s="28">
        <v>0</v>
      </c>
      <c r="J5789" s="28">
        <v>1125005660</v>
      </c>
      <c r="K5789" s="28">
        <v>1125005660</v>
      </c>
      <c r="L5789" s="29">
        <v>45</v>
      </c>
      <c r="M5789" s="29">
        <f>IFERROR(_xlfn.XLOOKUP($B5789,'Ownership Metrics'!$A:$A,'Ownership Metrics'!$B:$B),"")</f>
        <v>2.52</v>
      </c>
      <c r="N5789" s="28">
        <f>IFERROR(_xlfn.XLOOKUP($B5789,'Ownership Metrics'!$A:$A,'Ownership Metrics'!$C:$C),"")</f>
        <v>2848</v>
      </c>
      <c r="O5789" s="29">
        <f>IFERROR(_xlfn.XLOOKUP($B5789,'Ownership Metrics'!$A:$A,'Ownership Metrics'!$D:$D),"")</f>
        <v>45</v>
      </c>
      <c r="P5789" s="29">
        <f>IFERROR(_xlfn.XLOOKUP($B5789,'Ownership Metrics'!$A:$A,'Ownership Metrics'!$E:$E),"")</f>
        <v>79.36</v>
      </c>
      <c r="Q5789" s="30">
        <f>IFERROR(_xlfn.XLOOKUP($B5789,'Ownership Metrics'!$A:$A,'Ownership Metrics'!$F:$F),"")</f>
        <v>11</v>
      </c>
      <c r="R5789" s="30">
        <f>IFERROR(_xlfn.XLOOKUP($B5789,'Ownership Metrics'!$A:$A,'Ownership Metrics'!$G:$G),"")</f>
        <v>50</v>
      </c>
      <c r="S5789" s="27" t="str">
        <f>IFERROR(_xlfn.XLOOKUP($B5789,'Ownership Metrics'!$A:$A,'Ownership Metrics'!$H:$H),"")</f>
        <v>Terkonsentrasi</v>
      </c>
      <c r="T5789" s="27" t="str">
        <f>IFERROR(_xlfn.XLOOKUP($B5789,'Ownership Metrics'!$A:$A,'Ownership Metrics'!$I:$I),"")</f>
        <v>Sedang</v>
      </c>
      <c r="U5789" s="27">
        <f>IF(COUNTIFS($B$2:$B5789,$B5789,$D$2:$D5789,$D5789)=1,1,0)</f>
        <v>1</v>
      </c>
      <c r="V5789" s="27">
        <f t="shared" si="271"/>
        <v>45</v>
      </c>
      <c r="W5789" s="27">
        <f t="shared" si="272"/>
        <v>1</v>
      </c>
      <c r="X5789" s="27">
        <f t="shared" si="270"/>
        <v>44.9999994211</v>
      </c>
    </row>
    <row r="5790" spans="1:24" x14ac:dyDescent="0.25">
      <c r="A5790" s="26">
        <v>46265</v>
      </c>
      <c r="B5790" s="27" t="s">
        <v>10921</v>
      </c>
      <c r="C5790" s="27" t="s">
        <v>5931</v>
      </c>
      <c r="D5790" s="27" t="s">
        <v>5934</v>
      </c>
      <c r="E5790" s="27" t="s">
        <v>22</v>
      </c>
      <c r="F5790" s="27" t="s">
        <v>23</v>
      </c>
      <c r="G5790" s="27"/>
      <c r="H5790" s="27" t="s">
        <v>24</v>
      </c>
      <c r="I5790" s="28">
        <v>192334900</v>
      </c>
      <c r="J5790" s="28">
        <v>0</v>
      </c>
      <c r="K5790" s="28">
        <v>192334900</v>
      </c>
      <c r="L5790" s="29">
        <v>7.69</v>
      </c>
      <c r="M5790" s="29">
        <f>IFERROR(_xlfn.XLOOKUP($B5790,'Ownership Metrics'!$A:$A,'Ownership Metrics'!$B:$B),"")</f>
        <v>2.52</v>
      </c>
      <c r="N5790" s="28">
        <f>IFERROR(_xlfn.XLOOKUP($B5790,'Ownership Metrics'!$A:$A,'Ownership Metrics'!$C:$C),"")</f>
        <v>2848</v>
      </c>
      <c r="O5790" s="29">
        <f>IFERROR(_xlfn.XLOOKUP($B5790,'Ownership Metrics'!$A:$A,'Ownership Metrics'!$D:$D),"")</f>
        <v>45</v>
      </c>
      <c r="P5790" s="29">
        <f>IFERROR(_xlfn.XLOOKUP($B5790,'Ownership Metrics'!$A:$A,'Ownership Metrics'!$E:$E),"")</f>
        <v>79.36</v>
      </c>
      <c r="Q5790" s="30">
        <f>IFERROR(_xlfn.XLOOKUP($B5790,'Ownership Metrics'!$A:$A,'Ownership Metrics'!$F:$F),"")</f>
        <v>11</v>
      </c>
      <c r="R5790" s="30">
        <f>IFERROR(_xlfn.XLOOKUP($B5790,'Ownership Metrics'!$A:$A,'Ownership Metrics'!$G:$G),"")</f>
        <v>50</v>
      </c>
      <c r="S5790" s="27" t="str">
        <f>IFERROR(_xlfn.XLOOKUP($B5790,'Ownership Metrics'!$A:$A,'Ownership Metrics'!$H:$H),"")</f>
        <v>Terkonsentrasi</v>
      </c>
      <c r="T5790" s="27" t="str">
        <f>IFERROR(_xlfn.XLOOKUP($B5790,'Ownership Metrics'!$A:$A,'Ownership Metrics'!$I:$I),"")</f>
        <v>Sedang</v>
      </c>
      <c r="U5790" s="27">
        <f>IF(COUNTIFS($B$2:$B5790,$B5790,$D$2:$D5790,$D5790)=1,1,0)</f>
        <v>1</v>
      </c>
      <c r="V5790" s="27">
        <f t="shared" si="271"/>
        <v>7.69</v>
      </c>
      <c r="W5790" s="27">
        <f t="shared" si="272"/>
        <v>3</v>
      </c>
      <c r="X5790" s="27">
        <f t="shared" si="270"/>
        <v>7.6899994210000004</v>
      </c>
    </row>
    <row r="5791" spans="1:24" x14ac:dyDescent="0.25">
      <c r="A5791" s="26">
        <v>46265</v>
      </c>
      <c r="B5791" s="27" t="s">
        <v>10921</v>
      </c>
      <c r="C5791" s="27" t="s">
        <v>5931</v>
      </c>
      <c r="D5791" s="27" t="s">
        <v>5935</v>
      </c>
      <c r="E5791" s="27" t="s">
        <v>22</v>
      </c>
      <c r="F5791" s="27" t="s">
        <v>23</v>
      </c>
      <c r="G5791" s="27"/>
      <c r="H5791" s="27"/>
      <c r="I5791" s="28">
        <v>0</v>
      </c>
      <c r="J5791" s="28">
        <v>666661000</v>
      </c>
      <c r="K5791" s="28">
        <v>666661000</v>
      </c>
      <c r="L5791" s="29">
        <v>26.67</v>
      </c>
      <c r="M5791" s="29">
        <f>IFERROR(_xlfn.XLOOKUP($B5791,'Ownership Metrics'!$A:$A,'Ownership Metrics'!$B:$B),"")</f>
        <v>2.52</v>
      </c>
      <c r="N5791" s="28">
        <f>IFERROR(_xlfn.XLOOKUP($B5791,'Ownership Metrics'!$A:$A,'Ownership Metrics'!$C:$C),"")</f>
        <v>2848</v>
      </c>
      <c r="O5791" s="29">
        <f>IFERROR(_xlfn.XLOOKUP($B5791,'Ownership Metrics'!$A:$A,'Ownership Metrics'!$D:$D),"")</f>
        <v>45</v>
      </c>
      <c r="P5791" s="29">
        <f>IFERROR(_xlfn.XLOOKUP($B5791,'Ownership Metrics'!$A:$A,'Ownership Metrics'!$E:$E),"")</f>
        <v>79.36</v>
      </c>
      <c r="Q5791" s="30">
        <f>IFERROR(_xlfn.XLOOKUP($B5791,'Ownership Metrics'!$A:$A,'Ownership Metrics'!$F:$F),"")</f>
        <v>11</v>
      </c>
      <c r="R5791" s="30">
        <f>IFERROR(_xlfn.XLOOKUP($B5791,'Ownership Metrics'!$A:$A,'Ownership Metrics'!$G:$G),"")</f>
        <v>50</v>
      </c>
      <c r="S5791" s="27" t="str">
        <f>IFERROR(_xlfn.XLOOKUP($B5791,'Ownership Metrics'!$A:$A,'Ownership Metrics'!$H:$H),"")</f>
        <v>Terkonsentrasi</v>
      </c>
      <c r="T5791" s="27" t="str">
        <f>IFERROR(_xlfn.XLOOKUP($B5791,'Ownership Metrics'!$A:$A,'Ownership Metrics'!$I:$I),"")</f>
        <v>Sedang</v>
      </c>
      <c r="U5791" s="27">
        <f>IF(COUNTIFS($B$2:$B5791,$B5791,$D$2:$D5791,$D5791)=1,1,0)</f>
        <v>1</v>
      </c>
      <c r="V5791" s="27">
        <f t="shared" si="271"/>
        <v>26.67</v>
      </c>
      <c r="W5791" s="27">
        <f t="shared" si="272"/>
        <v>2</v>
      </c>
      <c r="X5791" s="27">
        <f t="shared" si="270"/>
        <v>26.669999420900002</v>
      </c>
    </row>
    <row r="5792" spans="1:24" x14ac:dyDescent="0.25">
      <c r="A5792" s="26">
        <v>46265</v>
      </c>
      <c r="B5792" s="27" t="s">
        <v>10921</v>
      </c>
      <c r="C5792" s="27" t="s">
        <v>5931</v>
      </c>
      <c r="D5792" s="27" t="s">
        <v>5936</v>
      </c>
      <c r="E5792" s="27" t="s">
        <v>35</v>
      </c>
      <c r="F5792" s="27" t="s">
        <v>23</v>
      </c>
      <c r="G5792" s="27" t="s">
        <v>36</v>
      </c>
      <c r="H5792" s="27" t="s">
        <v>24</v>
      </c>
      <c r="I5792" s="28">
        <v>0</v>
      </c>
      <c r="J5792" s="28">
        <v>41666668</v>
      </c>
      <c r="K5792" s="28">
        <v>41666668</v>
      </c>
      <c r="L5792" s="29">
        <v>1.67</v>
      </c>
      <c r="M5792" s="29">
        <f>IFERROR(_xlfn.XLOOKUP($B5792,'Ownership Metrics'!$A:$A,'Ownership Metrics'!$B:$B),"")</f>
        <v>2.52</v>
      </c>
      <c r="N5792" s="28">
        <f>IFERROR(_xlfn.XLOOKUP($B5792,'Ownership Metrics'!$A:$A,'Ownership Metrics'!$C:$C),"")</f>
        <v>2848</v>
      </c>
      <c r="O5792" s="29">
        <f>IFERROR(_xlfn.XLOOKUP($B5792,'Ownership Metrics'!$A:$A,'Ownership Metrics'!$D:$D),"")</f>
        <v>45</v>
      </c>
      <c r="P5792" s="29">
        <f>IFERROR(_xlfn.XLOOKUP($B5792,'Ownership Metrics'!$A:$A,'Ownership Metrics'!$E:$E),"")</f>
        <v>79.36</v>
      </c>
      <c r="Q5792" s="30">
        <f>IFERROR(_xlfn.XLOOKUP($B5792,'Ownership Metrics'!$A:$A,'Ownership Metrics'!$F:$F),"")</f>
        <v>11</v>
      </c>
      <c r="R5792" s="30">
        <f>IFERROR(_xlfn.XLOOKUP($B5792,'Ownership Metrics'!$A:$A,'Ownership Metrics'!$G:$G),"")</f>
        <v>50</v>
      </c>
      <c r="S5792" s="27" t="str">
        <f>IFERROR(_xlfn.XLOOKUP($B5792,'Ownership Metrics'!$A:$A,'Ownership Metrics'!$H:$H),"")</f>
        <v>Terkonsentrasi</v>
      </c>
      <c r="T5792" s="27" t="str">
        <f>IFERROR(_xlfn.XLOOKUP($B5792,'Ownership Metrics'!$A:$A,'Ownership Metrics'!$I:$I),"")</f>
        <v>Sedang</v>
      </c>
      <c r="U5792" s="27">
        <f>IF(COUNTIFS($B$2:$B5792,$B5792,$D$2:$D5792,$D5792)=1,1,0)</f>
        <v>1</v>
      </c>
      <c r="V5792" s="27">
        <f t="shared" si="271"/>
        <v>1.67</v>
      </c>
      <c r="W5792" s="27">
        <f t="shared" si="272"/>
        <v>6</v>
      </c>
      <c r="X5792" s="27">
        <f t="shared" si="270"/>
        <v>1.6699994208</v>
      </c>
    </row>
    <row r="5793" spans="1:24" x14ac:dyDescent="0.25">
      <c r="A5793" s="26">
        <v>46265</v>
      </c>
      <c r="B5793" s="27" t="s">
        <v>10921</v>
      </c>
      <c r="C5793" s="27" t="s">
        <v>5931</v>
      </c>
      <c r="D5793" s="27" t="s">
        <v>5937</v>
      </c>
      <c r="E5793" s="27" t="s">
        <v>35</v>
      </c>
      <c r="F5793" s="27" t="s">
        <v>23</v>
      </c>
      <c r="G5793" s="27" t="s">
        <v>36</v>
      </c>
      <c r="H5793" s="27" t="s">
        <v>24</v>
      </c>
      <c r="I5793" s="28">
        <v>0</v>
      </c>
      <c r="J5793" s="28">
        <v>41666668</v>
      </c>
      <c r="K5793" s="28">
        <v>41666668</v>
      </c>
      <c r="L5793" s="29">
        <v>1.67</v>
      </c>
      <c r="M5793" s="29">
        <f>IFERROR(_xlfn.XLOOKUP($B5793,'Ownership Metrics'!$A:$A,'Ownership Metrics'!$B:$B),"")</f>
        <v>2.52</v>
      </c>
      <c r="N5793" s="28">
        <f>IFERROR(_xlfn.XLOOKUP($B5793,'Ownership Metrics'!$A:$A,'Ownership Metrics'!$C:$C),"")</f>
        <v>2848</v>
      </c>
      <c r="O5793" s="29">
        <f>IFERROR(_xlfn.XLOOKUP($B5793,'Ownership Metrics'!$A:$A,'Ownership Metrics'!$D:$D),"")</f>
        <v>45</v>
      </c>
      <c r="P5793" s="29">
        <f>IFERROR(_xlfn.XLOOKUP($B5793,'Ownership Metrics'!$A:$A,'Ownership Metrics'!$E:$E),"")</f>
        <v>79.36</v>
      </c>
      <c r="Q5793" s="30">
        <f>IFERROR(_xlfn.XLOOKUP($B5793,'Ownership Metrics'!$A:$A,'Ownership Metrics'!$F:$F),"")</f>
        <v>11</v>
      </c>
      <c r="R5793" s="30">
        <f>IFERROR(_xlfn.XLOOKUP($B5793,'Ownership Metrics'!$A:$A,'Ownership Metrics'!$G:$G),"")</f>
        <v>50</v>
      </c>
      <c r="S5793" s="27" t="str">
        <f>IFERROR(_xlfn.XLOOKUP($B5793,'Ownership Metrics'!$A:$A,'Ownership Metrics'!$H:$H),"")</f>
        <v>Terkonsentrasi</v>
      </c>
      <c r="T5793" s="27" t="str">
        <f>IFERROR(_xlfn.XLOOKUP($B5793,'Ownership Metrics'!$A:$A,'Ownership Metrics'!$I:$I),"")</f>
        <v>Sedang</v>
      </c>
      <c r="U5793" s="27">
        <f>IF(COUNTIFS($B$2:$B5793,$B5793,$D$2:$D5793,$D5793)=1,1,0)</f>
        <v>1</v>
      </c>
      <c r="V5793" s="27">
        <f t="shared" si="271"/>
        <v>1.67</v>
      </c>
      <c r="W5793" s="27">
        <f t="shared" si="272"/>
        <v>7</v>
      </c>
      <c r="X5793" s="27">
        <f t="shared" si="270"/>
        <v>1.6699994207</v>
      </c>
    </row>
    <row r="5794" spans="1:24" x14ac:dyDescent="0.25">
      <c r="A5794" s="26">
        <v>46265</v>
      </c>
      <c r="B5794" s="27" t="s">
        <v>10921</v>
      </c>
      <c r="C5794" s="27" t="s">
        <v>5931</v>
      </c>
      <c r="D5794" s="27" t="s">
        <v>5938</v>
      </c>
      <c r="E5794" s="27" t="s">
        <v>35</v>
      </c>
      <c r="F5794" s="27" t="s">
        <v>23</v>
      </c>
      <c r="G5794" s="27" t="s">
        <v>36</v>
      </c>
      <c r="H5794" s="27" t="s">
        <v>24</v>
      </c>
      <c r="I5794" s="28">
        <v>0</v>
      </c>
      <c r="J5794" s="28">
        <v>41666668</v>
      </c>
      <c r="K5794" s="28">
        <v>41666668</v>
      </c>
      <c r="L5794" s="29">
        <v>1.67</v>
      </c>
      <c r="M5794" s="29">
        <f>IFERROR(_xlfn.XLOOKUP($B5794,'Ownership Metrics'!$A:$A,'Ownership Metrics'!$B:$B),"")</f>
        <v>2.52</v>
      </c>
      <c r="N5794" s="28">
        <f>IFERROR(_xlfn.XLOOKUP($B5794,'Ownership Metrics'!$A:$A,'Ownership Metrics'!$C:$C),"")</f>
        <v>2848</v>
      </c>
      <c r="O5794" s="29">
        <f>IFERROR(_xlfn.XLOOKUP($B5794,'Ownership Metrics'!$A:$A,'Ownership Metrics'!$D:$D),"")</f>
        <v>45</v>
      </c>
      <c r="P5794" s="29">
        <f>IFERROR(_xlfn.XLOOKUP($B5794,'Ownership Metrics'!$A:$A,'Ownership Metrics'!$E:$E),"")</f>
        <v>79.36</v>
      </c>
      <c r="Q5794" s="30">
        <f>IFERROR(_xlfn.XLOOKUP($B5794,'Ownership Metrics'!$A:$A,'Ownership Metrics'!$F:$F),"")</f>
        <v>11</v>
      </c>
      <c r="R5794" s="30">
        <f>IFERROR(_xlfn.XLOOKUP($B5794,'Ownership Metrics'!$A:$A,'Ownership Metrics'!$G:$G),"")</f>
        <v>50</v>
      </c>
      <c r="S5794" s="27" t="str">
        <f>IFERROR(_xlfn.XLOOKUP($B5794,'Ownership Metrics'!$A:$A,'Ownership Metrics'!$H:$H),"")</f>
        <v>Terkonsentrasi</v>
      </c>
      <c r="T5794" s="27" t="str">
        <f>IFERROR(_xlfn.XLOOKUP($B5794,'Ownership Metrics'!$A:$A,'Ownership Metrics'!$I:$I),"")</f>
        <v>Sedang</v>
      </c>
      <c r="U5794" s="27">
        <f>IF(COUNTIFS($B$2:$B5794,$B5794,$D$2:$D5794,$D5794)=1,1,0)</f>
        <v>1</v>
      </c>
      <c r="V5794" s="27">
        <f t="shared" si="271"/>
        <v>1.67</v>
      </c>
      <c r="W5794" s="27">
        <f t="shared" si="272"/>
        <v>8</v>
      </c>
      <c r="X5794" s="27">
        <f t="shared" si="270"/>
        <v>1.6699994206</v>
      </c>
    </row>
    <row r="5795" spans="1:24" x14ac:dyDescent="0.25">
      <c r="A5795" s="26">
        <v>46265</v>
      </c>
      <c r="B5795" s="27" t="s">
        <v>10921</v>
      </c>
      <c r="C5795" s="27" t="s">
        <v>5931</v>
      </c>
      <c r="D5795" s="27" t="s">
        <v>5939</v>
      </c>
      <c r="E5795" s="27" t="s">
        <v>35</v>
      </c>
      <c r="F5795" s="27" t="s">
        <v>23</v>
      </c>
      <c r="G5795" s="27" t="s">
        <v>36</v>
      </c>
      <c r="H5795" s="27" t="s">
        <v>24</v>
      </c>
      <c r="I5795" s="28">
        <v>0</v>
      </c>
      <c r="J5795" s="28">
        <v>41666668</v>
      </c>
      <c r="K5795" s="28">
        <v>41666668</v>
      </c>
      <c r="L5795" s="29">
        <v>1.67</v>
      </c>
      <c r="M5795" s="29">
        <f>IFERROR(_xlfn.XLOOKUP($B5795,'Ownership Metrics'!$A:$A,'Ownership Metrics'!$B:$B),"")</f>
        <v>2.52</v>
      </c>
      <c r="N5795" s="28">
        <f>IFERROR(_xlfn.XLOOKUP($B5795,'Ownership Metrics'!$A:$A,'Ownership Metrics'!$C:$C),"")</f>
        <v>2848</v>
      </c>
      <c r="O5795" s="29">
        <f>IFERROR(_xlfn.XLOOKUP($B5795,'Ownership Metrics'!$A:$A,'Ownership Metrics'!$D:$D),"")</f>
        <v>45</v>
      </c>
      <c r="P5795" s="29">
        <f>IFERROR(_xlfn.XLOOKUP($B5795,'Ownership Metrics'!$A:$A,'Ownership Metrics'!$E:$E),"")</f>
        <v>79.36</v>
      </c>
      <c r="Q5795" s="30">
        <f>IFERROR(_xlfn.XLOOKUP($B5795,'Ownership Metrics'!$A:$A,'Ownership Metrics'!$F:$F),"")</f>
        <v>11</v>
      </c>
      <c r="R5795" s="30">
        <f>IFERROR(_xlfn.XLOOKUP($B5795,'Ownership Metrics'!$A:$A,'Ownership Metrics'!$G:$G),"")</f>
        <v>50</v>
      </c>
      <c r="S5795" s="27" t="str">
        <f>IFERROR(_xlfn.XLOOKUP($B5795,'Ownership Metrics'!$A:$A,'Ownership Metrics'!$H:$H),"")</f>
        <v>Terkonsentrasi</v>
      </c>
      <c r="T5795" s="27" t="str">
        <f>IFERROR(_xlfn.XLOOKUP($B5795,'Ownership Metrics'!$A:$A,'Ownership Metrics'!$I:$I),"")</f>
        <v>Sedang</v>
      </c>
      <c r="U5795" s="27">
        <f>IF(COUNTIFS($B$2:$B5795,$B5795,$D$2:$D5795,$D5795)=1,1,0)</f>
        <v>1</v>
      </c>
      <c r="V5795" s="27">
        <f t="shared" si="271"/>
        <v>1.67</v>
      </c>
      <c r="W5795" s="27">
        <f t="shared" si="272"/>
        <v>9</v>
      </c>
      <c r="X5795" s="27">
        <f t="shared" si="270"/>
        <v>1.6699994204999999</v>
      </c>
    </row>
    <row r="5796" spans="1:24" x14ac:dyDescent="0.25">
      <c r="A5796" s="26">
        <v>46265</v>
      </c>
      <c r="B5796" s="27" t="s">
        <v>10921</v>
      </c>
      <c r="C5796" s="27" t="s">
        <v>5931</v>
      </c>
      <c r="D5796" s="27" t="s">
        <v>5940</v>
      </c>
      <c r="E5796" s="27" t="s">
        <v>35</v>
      </c>
      <c r="F5796" s="27" t="s">
        <v>23</v>
      </c>
      <c r="G5796" s="27" t="s">
        <v>36</v>
      </c>
      <c r="H5796" s="27" t="s">
        <v>24</v>
      </c>
      <c r="I5796" s="28">
        <v>0</v>
      </c>
      <c r="J5796" s="28">
        <v>41666668</v>
      </c>
      <c r="K5796" s="28">
        <v>41666668</v>
      </c>
      <c r="L5796" s="29">
        <v>1.67</v>
      </c>
      <c r="M5796" s="29">
        <f>IFERROR(_xlfn.XLOOKUP($B5796,'Ownership Metrics'!$A:$A,'Ownership Metrics'!$B:$B),"")</f>
        <v>2.52</v>
      </c>
      <c r="N5796" s="28">
        <f>IFERROR(_xlfn.XLOOKUP($B5796,'Ownership Metrics'!$A:$A,'Ownership Metrics'!$C:$C),"")</f>
        <v>2848</v>
      </c>
      <c r="O5796" s="29">
        <f>IFERROR(_xlfn.XLOOKUP($B5796,'Ownership Metrics'!$A:$A,'Ownership Metrics'!$D:$D),"")</f>
        <v>45</v>
      </c>
      <c r="P5796" s="29">
        <f>IFERROR(_xlfn.XLOOKUP($B5796,'Ownership Metrics'!$A:$A,'Ownership Metrics'!$E:$E),"")</f>
        <v>79.36</v>
      </c>
      <c r="Q5796" s="30">
        <f>IFERROR(_xlfn.XLOOKUP($B5796,'Ownership Metrics'!$A:$A,'Ownership Metrics'!$F:$F),"")</f>
        <v>11</v>
      </c>
      <c r="R5796" s="30">
        <f>IFERROR(_xlfn.XLOOKUP($B5796,'Ownership Metrics'!$A:$A,'Ownership Metrics'!$G:$G),"")</f>
        <v>50</v>
      </c>
      <c r="S5796" s="27" t="str">
        <f>IFERROR(_xlfn.XLOOKUP($B5796,'Ownership Metrics'!$A:$A,'Ownership Metrics'!$H:$H),"")</f>
        <v>Terkonsentrasi</v>
      </c>
      <c r="T5796" s="27" t="str">
        <f>IFERROR(_xlfn.XLOOKUP($B5796,'Ownership Metrics'!$A:$A,'Ownership Metrics'!$I:$I),"")</f>
        <v>Sedang</v>
      </c>
      <c r="U5796" s="27">
        <f>IF(COUNTIFS($B$2:$B5796,$B5796,$D$2:$D5796,$D5796)=1,1,0)</f>
        <v>1</v>
      </c>
      <c r="V5796" s="27">
        <f t="shared" si="271"/>
        <v>1.67</v>
      </c>
      <c r="W5796" s="27">
        <f t="shared" si="272"/>
        <v>10</v>
      </c>
      <c r="X5796" s="27">
        <f t="shared" si="270"/>
        <v>1.6699994203999999</v>
      </c>
    </row>
    <row r="5797" spans="1:24" x14ac:dyDescent="0.25">
      <c r="A5797" s="26">
        <v>46265</v>
      </c>
      <c r="B5797" s="27" t="s">
        <v>10921</v>
      </c>
      <c r="C5797" s="27" t="s">
        <v>5931</v>
      </c>
      <c r="D5797" s="27" t="s">
        <v>4234</v>
      </c>
      <c r="E5797" s="27" t="s">
        <v>72</v>
      </c>
      <c r="F5797" s="27" t="s">
        <v>32</v>
      </c>
      <c r="G5797" s="27"/>
      <c r="H5797" s="27" t="s">
        <v>283</v>
      </c>
      <c r="I5797" s="28">
        <v>119086500</v>
      </c>
      <c r="J5797" s="28">
        <v>0</v>
      </c>
      <c r="K5797" s="28">
        <v>119086500</v>
      </c>
      <c r="L5797" s="29">
        <v>4.76</v>
      </c>
      <c r="M5797" s="29">
        <f>IFERROR(_xlfn.XLOOKUP($B5797,'Ownership Metrics'!$A:$A,'Ownership Metrics'!$B:$B),"")</f>
        <v>2.52</v>
      </c>
      <c r="N5797" s="28">
        <f>IFERROR(_xlfn.XLOOKUP($B5797,'Ownership Metrics'!$A:$A,'Ownership Metrics'!$C:$C),"")</f>
        <v>2848</v>
      </c>
      <c r="O5797" s="29">
        <f>IFERROR(_xlfn.XLOOKUP($B5797,'Ownership Metrics'!$A:$A,'Ownership Metrics'!$D:$D),"")</f>
        <v>45</v>
      </c>
      <c r="P5797" s="29">
        <f>IFERROR(_xlfn.XLOOKUP($B5797,'Ownership Metrics'!$A:$A,'Ownership Metrics'!$E:$E),"")</f>
        <v>79.36</v>
      </c>
      <c r="Q5797" s="30">
        <f>IFERROR(_xlfn.XLOOKUP($B5797,'Ownership Metrics'!$A:$A,'Ownership Metrics'!$F:$F),"")</f>
        <v>11</v>
      </c>
      <c r="R5797" s="30">
        <f>IFERROR(_xlfn.XLOOKUP($B5797,'Ownership Metrics'!$A:$A,'Ownership Metrics'!$G:$G),"")</f>
        <v>50</v>
      </c>
      <c r="S5797" s="27" t="str">
        <f>IFERROR(_xlfn.XLOOKUP($B5797,'Ownership Metrics'!$A:$A,'Ownership Metrics'!$H:$H),"")</f>
        <v>Terkonsentrasi</v>
      </c>
      <c r="T5797" s="27" t="str">
        <f>IFERROR(_xlfn.XLOOKUP($B5797,'Ownership Metrics'!$A:$A,'Ownership Metrics'!$I:$I),"")</f>
        <v>Sedang</v>
      </c>
      <c r="U5797" s="27">
        <f>IF(COUNTIFS($B$2:$B5797,$B5797,$D$2:$D5797,$D5797)=1,1,0)</f>
        <v>1</v>
      </c>
      <c r="V5797" s="27">
        <f t="shared" si="271"/>
        <v>4.76</v>
      </c>
      <c r="W5797" s="27">
        <f t="shared" si="272"/>
        <v>4</v>
      </c>
      <c r="X5797" s="27">
        <f t="shared" si="270"/>
        <v>4.7599994202999998</v>
      </c>
    </row>
    <row r="5798" spans="1:24" x14ac:dyDescent="0.25">
      <c r="A5798" s="26">
        <v>46265</v>
      </c>
      <c r="B5798" s="27" t="s">
        <v>10922</v>
      </c>
      <c r="C5798" s="27" t="s">
        <v>5942</v>
      </c>
      <c r="D5798" s="27" t="s">
        <v>5943</v>
      </c>
      <c r="E5798" s="27" t="s">
        <v>22</v>
      </c>
      <c r="F5798" s="27" t="s">
        <v>32</v>
      </c>
      <c r="G5798" s="27"/>
      <c r="H5798" s="27" t="s">
        <v>135</v>
      </c>
      <c r="I5798" s="28">
        <v>3556336</v>
      </c>
      <c r="J5798" s="28">
        <v>0</v>
      </c>
      <c r="K5798" s="28">
        <v>3556336</v>
      </c>
      <c r="L5798" s="29">
        <v>98.79</v>
      </c>
      <c r="M5798" s="29">
        <f>IFERROR(_xlfn.XLOOKUP($B5798,'Ownership Metrics'!$A:$A,'Ownership Metrics'!$B:$B),"")</f>
        <v>1.21</v>
      </c>
      <c r="N5798" s="28">
        <f>IFERROR(_xlfn.XLOOKUP($B5798,'Ownership Metrics'!$A:$A,'Ownership Metrics'!$C:$C),"")</f>
        <v>9759</v>
      </c>
      <c r="O5798" s="29">
        <f>IFERROR(_xlfn.XLOOKUP($B5798,'Ownership Metrics'!$A:$A,'Ownership Metrics'!$D:$D),"")</f>
        <v>98.79</v>
      </c>
      <c r="P5798" s="29">
        <f>IFERROR(_xlfn.XLOOKUP($B5798,'Ownership Metrics'!$A:$A,'Ownership Metrics'!$E:$E),"")</f>
        <v>98.79</v>
      </c>
      <c r="Q5798" s="30">
        <f>IFERROR(_xlfn.XLOOKUP($B5798,'Ownership Metrics'!$A:$A,'Ownership Metrics'!$F:$F),"")</f>
        <v>1</v>
      </c>
      <c r="R5798" s="30">
        <f>IFERROR(_xlfn.XLOOKUP($B5798,'Ownership Metrics'!$A:$A,'Ownership Metrics'!$G:$G),"")</f>
        <v>98</v>
      </c>
      <c r="S5798" s="27" t="str">
        <f>IFERROR(_xlfn.XLOOKUP($B5798,'Ownership Metrics'!$A:$A,'Ownership Metrics'!$H:$H),"")</f>
        <v>Mayoritas</v>
      </c>
      <c r="T5798" s="27" t="str">
        <f>IFERROR(_xlfn.XLOOKUP($B5798,'Ownership Metrics'!$A:$A,'Ownership Metrics'!$I:$I),"")</f>
        <v>Tinggi</v>
      </c>
      <c r="U5798" s="27">
        <f>IF(COUNTIFS($B$2:$B5798,$B5798,$D$2:$D5798,$D5798)=1,1,0)</f>
        <v>1</v>
      </c>
      <c r="V5798" s="27">
        <f t="shared" si="271"/>
        <v>98.79</v>
      </c>
      <c r="W5798" s="27">
        <f t="shared" si="272"/>
        <v>1</v>
      </c>
      <c r="X5798" s="27">
        <f t="shared" si="270"/>
        <v>98.789999420200004</v>
      </c>
    </row>
    <row r="5799" spans="1:24" x14ac:dyDescent="0.25">
      <c r="A5799" s="26">
        <v>46265</v>
      </c>
      <c r="B5799" s="27" t="s">
        <v>10923</v>
      </c>
      <c r="C5799" s="27" t="s">
        <v>5945</v>
      </c>
      <c r="D5799" s="27" t="s">
        <v>5946</v>
      </c>
      <c r="E5799" s="27" t="s">
        <v>35</v>
      </c>
      <c r="F5799" s="27" t="s">
        <v>23</v>
      </c>
      <c r="G5799" s="27" t="s">
        <v>36</v>
      </c>
      <c r="H5799" s="27" t="s">
        <v>135</v>
      </c>
      <c r="I5799" s="28">
        <v>27390000</v>
      </c>
      <c r="J5799" s="28">
        <v>0</v>
      </c>
      <c r="K5799" s="28">
        <v>27390000</v>
      </c>
      <c r="L5799" s="29">
        <v>1.22</v>
      </c>
      <c r="M5799" s="29">
        <f>IFERROR(_xlfn.XLOOKUP($B5799,'Ownership Metrics'!$A:$A,'Ownership Metrics'!$B:$B),"")</f>
        <v>21.55</v>
      </c>
      <c r="N5799" s="28">
        <f>IFERROR(_xlfn.XLOOKUP($B5799,'Ownership Metrics'!$A:$A,'Ownership Metrics'!$C:$C),"")</f>
        <v>4725</v>
      </c>
      <c r="O5799" s="29">
        <f>IFERROR(_xlfn.XLOOKUP($B5799,'Ownership Metrics'!$A:$A,'Ownership Metrics'!$D:$D),"")</f>
        <v>68.12</v>
      </c>
      <c r="P5799" s="29">
        <f>IFERROR(_xlfn.XLOOKUP($B5799,'Ownership Metrics'!$A:$A,'Ownership Metrics'!$E:$E),"")</f>
        <v>78.45</v>
      </c>
      <c r="Q5799" s="30">
        <f>IFERROR(_xlfn.XLOOKUP($B5799,'Ownership Metrics'!$A:$A,'Ownership Metrics'!$F:$F),"")</f>
        <v>3</v>
      </c>
      <c r="R5799" s="30">
        <f>IFERROR(_xlfn.XLOOKUP($B5799,'Ownership Metrics'!$A:$A,'Ownership Metrics'!$G:$G),"")</f>
        <v>67</v>
      </c>
      <c r="S5799" s="27" t="str">
        <f>IFERROR(_xlfn.XLOOKUP($B5799,'Ownership Metrics'!$A:$A,'Ownership Metrics'!$H:$H),"")</f>
        <v>Mayoritas</v>
      </c>
      <c r="T5799" s="27" t="str">
        <f>IFERROR(_xlfn.XLOOKUP($B5799,'Ownership Metrics'!$A:$A,'Ownership Metrics'!$I:$I),"")</f>
        <v>Tinggi</v>
      </c>
      <c r="U5799" s="27">
        <f>IF(COUNTIFS($B$2:$B5799,$B5799,$D$2:$D5799,$D5799)=1,1,0)</f>
        <v>1</v>
      </c>
      <c r="V5799" s="27">
        <f t="shared" si="271"/>
        <v>1.22</v>
      </c>
      <c r="W5799" s="27">
        <f t="shared" si="272"/>
        <v>3</v>
      </c>
      <c r="X5799" s="27">
        <f t="shared" si="270"/>
        <v>1.2199994201</v>
      </c>
    </row>
    <row r="5800" spans="1:24" x14ac:dyDescent="0.25">
      <c r="A5800" s="26">
        <v>46265</v>
      </c>
      <c r="B5800" s="27" t="s">
        <v>10923</v>
      </c>
      <c r="C5800" s="27" t="s">
        <v>5945</v>
      </c>
      <c r="D5800" s="27" t="s">
        <v>5947</v>
      </c>
      <c r="E5800" s="27" t="s">
        <v>35</v>
      </c>
      <c r="F5800" s="27" t="s">
        <v>23</v>
      </c>
      <c r="G5800" s="27" t="s">
        <v>36</v>
      </c>
      <c r="H5800" s="27" t="s">
        <v>24</v>
      </c>
      <c r="I5800" s="28">
        <v>1177214644</v>
      </c>
      <c r="J5800" s="28">
        <v>355875000</v>
      </c>
      <c r="K5800" s="28">
        <v>1533089644</v>
      </c>
      <c r="L5800" s="29">
        <v>68.12</v>
      </c>
      <c r="M5800" s="29">
        <f>IFERROR(_xlfn.XLOOKUP($B5800,'Ownership Metrics'!$A:$A,'Ownership Metrics'!$B:$B),"")</f>
        <v>21.55</v>
      </c>
      <c r="N5800" s="28">
        <f>IFERROR(_xlfn.XLOOKUP($B5800,'Ownership Metrics'!$A:$A,'Ownership Metrics'!$C:$C),"")</f>
        <v>4725</v>
      </c>
      <c r="O5800" s="29">
        <f>IFERROR(_xlfn.XLOOKUP($B5800,'Ownership Metrics'!$A:$A,'Ownership Metrics'!$D:$D),"")</f>
        <v>68.12</v>
      </c>
      <c r="P5800" s="29">
        <f>IFERROR(_xlfn.XLOOKUP($B5800,'Ownership Metrics'!$A:$A,'Ownership Metrics'!$E:$E),"")</f>
        <v>78.45</v>
      </c>
      <c r="Q5800" s="30">
        <f>IFERROR(_xlfn.XLOOKUP($B5800,'Ownership Metrics'!$A:$A,'Ownership Metrics'!$F:$F),"")</f>
        <v>3</v>
      </c>
      <c r="R5800" s="30">
        <f>IFERROR(_xlfn.XLOOKUP($B5800,'Ownership Metrics'!$A:$A,'Ownership Metrics'!$G:$G),"")</f>
        <v>67</v>
      </c>
      <c r="S5800" s="27" t="str">
        <f>IFERROR(_xlfn.XLOOKUP($B5800,'Ownership Metrics'!$A:$A,'Ownership Metrics'!$H:$H),"")</f>
        <v>Mayoritas</v>
      </c>
      <c r="T5800" s="27" t="str">
        <f>IFERROR(_xlfn.XLOOKUP($B5800,'Ownership Metrics'!$A:$A,'Ownership Metrics'!$I:$I),"")</f>
        <v>Tinggi</v>
      </c>
      <c r="U5800" s="27">
        <f>IF(COUNTIFS($B$2:$B5800,$B5800,$D$2:$D5800,$D5800)=1,1,0)</f>
        <v>1</v>
      </c>
      <c r="V5800" s="27">
        <f t="shared" si="271"/>
        <v>68.12</v>
      </c>
      <c r="W5800" s="27">
        <f t="shared" si="272"/>
        <v>1</v>
      </c>
      <c r="X5800" s="27">
        <f t="shared" si="270"/>
        <v>68.119999419999999</v>
      </c>
    </row>
    <row r="5801" spans="1:24" x14ac:dyDescent="0.25">
      <c r="A5801" s="26">
        <v>46265</v>
      </c>
      <c r="B5801" s="27" t="s">
        <v>10923</v>
      </c>
      <c r="C5801" s="27" t="s">
        <v>5945</v>
      </c>
      <c r="D5801" s="27" t="s">
        <v>551</v>
      </c>
      <c r="E5801" s="27" t="s">
        <v>98</v>
      </c>
      <c r="F5801" s="27" t="s">
        <v>23</v>
      </c>
      <c r="G5801" s="27"/>
      <c r="H5801" s="27" t="s">
        <v>24</v>
      </c>
      <c r="I5801" s="28">
        <v>205000000</v>
      </c>
      <c r="J5801" s="28">
        <v>0</v>
      </c>
      <c r="K5801" s="28">
        <v>205000000</v>
      </c>
      <c r="L5801" s="29">
        <v>9.11</v>
      </c>
      <c r="M5801" s="29">
        <f>IFERROR(_xlfn.XLOOKUP($B5801,'Ownership Metrics'!$A:$A,'Ownership Metrics'!$B:$B),"")</f>
        <v>21.55</v>
      </c>
      <c r="N5801" s="28">
        <f>IFERROR(_xlfn.XLOOKUP($B5801,'Ownership Metrics'!$A:$A,'Ownership Metrics'!$C:$C),"")</f>
        <v>4725</v>
      </c>
      <c r="O5801" s="29">
        <f>IFERROR(_xlfn.XLOOKUP($B5801,'Ownership Metrics'!$A:$A,'Ownership Metrics'!$D:$D),"")</f>
        <v>68.12</v>
      </c>
      <c r="P5801" s="29">
        <f>IFERROR(_xlfn.XLOOKUP($B5801,'Ownership Metrics'!$A:$A,'Ownership Metrics'!$E:$E),"")</f>
        <v>78.45</v>
      </c>
      <c r="Q5801" s="30">
        <f>IFERROR(_xlfn.XLOOKUP($B5801,'Ownership Metrics'!$A:$A,'Ownership Metrics'!$F:$F),"")</f>
        <v>3</v>
      </c>
      <c r="R5801" s="30">
        <f>IFERROR(_xlfn.XLOOKUP($B5801,'Ownership Metrics'!$A:$A,'Ownership Metrics'!$G:$G),"")</f>
        <v>67</v>
      </c>
      <c r="S5801" s="27" t="str">
        <f>IFERROR(_xlfn.XLOOKUP($B5801,'Ownership Metrics'!$A:$A,'Ownership Metrics'!$H:$H),"")</f>
        <v>Mayoritas</v>
      </c>
      <c r="T5801" s="27" t="str">
        <f>IFERROR(_xlfn.XLOOKUP($B5801,'Ownership Metrics'!$A:$A,'Ownership Metrics'!$I:$I),"")</f>
        <v>Tinggi</v>
      </c>
      <c r="U5801" s="27">
        <f>IF(COUNTIFS($B$2:$B5801,$B5801,$D$2:$D5801,$D5801)=1,1,0)</f>
        <v>1</v>
      </c>
      <c r="V5801" s="27">
        <f t="shared" si="271"/>
        <v>9.11</v>
      </c>
      <c r="W5801" s="27">
        <f t="shared" si="272"/>
        <v>2</v>
      </c>
      <c r="X5801" s="27">
        <f t="shared" si="270"/>
        <v>9.1099994198999994</v>
      </c>
    </row>
    <row r="5802" spans="1:24" x14ac:dyDescent="0.25">
      <c r="A5802" s="26">
        <v>46265</v>
      </c>
      <c r="B5802" s="27" t="s">
        <v>10924</v>
      </c>
      <c r="C5802" s="27" t="s">
        <v>5949</v>
      </c>
      <c r="D5802" s="27" t="s">
        <v>601</v>
      </c>
      <c r="E5802" s="27" t="s">
        <v>22</v>
      </c>
      <c r="F5802" s="27" t="s">
        <v>23</v>
      </c>
      <c r="G5802" s="27"/>
      <c r="H5802" s="27" t="s">
        <v>24</v>
      </c>
      <c r="I5802" s="28">
        <v>23731000</v>
      </c>
      <c r="J5802" s="28">
        <v>0</v>
      </c>
      <c r="K5802" s="28">
        <v>23731000</v>
      </c>
      <c r="L5802" s="29">
        <v>1.86</v>
      </c>
      <c r="M5802" s="29">
        <f>IFERROR(_xlfn.XLOOKUP($B5802,'Ownership Metrics'!$A:$A,'Ownership Metrics'!$B:$B),"")</f>
        <v>8.7799999999999994</v>
      </c>
      <c r="N5802" s="28">
        <f>IFERROR(_xlfn.XLOOKUP($B5802,'Ownership Metrics'!$A:$A,'Ownership Metrics'!$C:$C),"")</f>
        <v>5506</v>
      </c>
      <c r="O5802" s="29">
        <f>IFERROR(_xlfn.XLOOKUP($B5802,'Ownership Metrics'!$A:$A,'Ownership Metrics'!$D:$D),"")</f>
        <v>73.430000000000007</v>
      </c>
      <c r="P5802" s="29">
        <f>IFERROR(_xlfn.XLOOKUP($B5802,'Ownership Metrics'!$A:$A,'Ownership Metrics'!$E:$E),"")</f>
        <v>86.51</v>
      </c>
      <c r="Q5802" s="30">
        <f>IFERROR(_xlfn.XLOOKUP($B5802,'Ownership Metrics'!$A:$A,'Ownership Metrics'!$F:$F),"")</f>
        <v>6</v>
      </c>
      <c r="R5802" s="30">
        <f>IFERROR(_xlfn.XLOOKUP($B5802,'Ownership Metrics'!$A:$A,'Ownership Metrics'!$G:$G),"")</f>
        <v>70</v>
      </c>
      <c r="S5802" s="27" t="str">
        <f>IFERROR(_xlfn.XLOOKUP($B5802,'Ownership Metrics'!$A:$A,'Ownership Metrics'!$H:$H),"")</f>
        <v>Mayoritas</v>
      </c>
      <c r="T5802" s="27" t="str">
        <f>IFERROR(_xlfn.XLOOKUP($B5802,'Ownership Metrics'!$A:$A,'Ownership Metrics'!$I:$I),"")</f>
        <v>Tinggi</v>
      </c>
      <c r="U5802" s="27">
        <f>IF(COUNTIFS($B$2:$B5802,$B5802,$D$2:$D5802,$D5802)=1,1,0)</f>
        <v>1</v>
      </c>
      <c r="V5802" s="27">
        <f t="shared" si="271"/>
        <v>1.86</v>
      </c>
      <c r="W5802" s="27">
        <f t="shared" si="272"/>
        <v>4</v>
      </c>
      <c r="X5802" s="27">
        <f t="shared" si="270"/>
        <v>1.8599994198000001</v>
      </c>
    </row>
    <row r="5803" spans="1:24" x14ac:dyDescent="0.25">
      <c r="A5803" s="26">
        <v>46265</v>
      </c>
      <c r="B5803" s="27" t="s">
        <v>10924</v>
      </c>
      <c r="C5803" s="27" t="s">
        <v>5949</v>
      </c>
      <c r="D5803" s="27" t="s">
        <v>5950</v>
      </c>
      <c r="E5803" s="27" t="s">
        <v>22</v>
      </c>
      <c r="F5803" s="27" t="s">
        <v>23</v>
      </c>
      <c r="G5803" s="27"/>
      <c r="H5803" s="27" t="s">
        <v>24</v>
      </c>
      <c r="I5803" s="28">
        <v>123844020</v>
      </c>
      <c r="J5803" s="28">
        <v>0</v>
      </c>
      <c r="K5803" s="28">
        <v>123844020</v>
      </c>
      <c r="L5803" s="29">
        <v>9.7200000000000006</v>
      </c>
      <c r="M5803" s="29">
        <f>IFERROR(_xlfn.XLOOKUP($B5803,'Ownership Metrics'!$A:$A,'Ownership Metrics'!$B:$B),"")</f>
        <v>8.7799999999999994</v>
      </c>
      <c r="N5803" s="28">
        <f>IFERROR(_xlfn.XLOOKUP($B5803,'Ownership Metrics'!$A:$A,'Ownership Metrics'!$C:$C),"")</f>
        <v>5506</v>
      </c>
      <c r="O5803" s="29">
        <f>IFERROR(_xlfn.XLOOKUP($B5803,'Ownership Metrics'!$A:$A,'Ownership Metrics'!$D:$D),"")</f>
        <v>73.430000000000007</v>
      </c>
      <c r="P5803" s="29">
        <f>IFERROR(_xlfn.XLOOKUP($B5803,'Ownership Metrics'!$A:$A,'Ownership Metrics'!$E:$E),"")</f>
        <v>86.51</v>
      </c>
      <c r="Q5803" s="30">
        <f>IFERROR(_xlfn.XLOOKUP($B5803,'Ownership Metrics'!$A:$A,'Ownership Metrics'!$F:$F),"")</f>
        <v>6</v>
      </c>
      <c r="R5803" s="30">
        <f>IFERROR(_xlfn.XLOOKUP($B5803,'Ownership Metrics'!$A:$A,'Ownership Metrics'!$G:$G),"")</f>
        <v>70</v>
      </c>
      <c r="S5803" s="27" t="str">
        <f>IFERROR(_xlfn.XLOOKUP($B5803,'Ownership Metrics'!$A:$A,'Ownership Metrics'!$H:$H),"")</f>
        <v>Mayoritas</v>
      </c>
      <c r="T5803" s="27" t="str">
        <f>IFERROR(_xlfn.XLOOKUP($B5803,'Ownership Metrics'!$A:$A,'Ownership Metrics'!$I:$I),"")</f>
        <v>Tinggi</v>
      </c>
      <c r="U5803" s="27">
        <f>IF(COUNTIFS($B$2:$B5803,$B5803,$D$2:$D5803,$D5803)=1,1,0)</f>
        <v>1</v>
      </c>
      <c r="V5803" s="27">
        <f t="shared" si="271"/>
        <v>9.7200000000000006</v>
      </c>
      <c r="W5803" s="27">
        <f t="shared" si="272"/>
        <v>2</v>
      </c>
      <c r="X5803" s="27">
        <f t="shared" si="270"/>
        <v>9.7199994197000006</v>
      </c>
    </row>
    <row r="5804" spans="1:24" x14ac:dyDescent="0.25">
      <c r="A5804" s="26">
        <v>46265</v>
      </c>
      <c r="B5804" s="27" t="s">
        <v>10924</v>
      </c>
      <c r="C5804" s="27" t="s">
        <v>5949</v>
      </c>
      <c r="D5804" s="27" t="s">
        <v>5951</v>
      </c>
      <c r="E5804" s="27" t="s">
        <v>22</v>
      </c>
      <c r="F5804" s="27" t="s">
        <v>32</v>
      </c>
      <c r="G5804" s="27"/>
      <c r="H5804" s="27" t="s">
        <v>33</v>
      </c>
      <c r="I5804" s="28">
        <v>935541534</v>
      </c>
      <c r="J5804" s="28">
        <v>0</v>
      </c>
      <c r="K5804" s="28">
        <v>935541534</v>
      </c>
      <c r="L5804" s="29">
        <v>73.430000000000007</v>
      </c>
      <c r="M5804" s="29">
        <f>IFERROR(_xlfn.XLOOKUP($B5804,'Ownership Metrics'!$A:$A,'Ownership Metrics'!$B:$B),"")</f>
        <v>8.7799999999999994</v>
      </c>
      <c r="N5804" s="28">
        <f>IFERROR(_xlfn.XLOOKUP($B5804,'Ownership Metrics'!$A:$A,'Ownership Metrics'!$C:$C),"")</f>
        <v>5506</v>
      </c>
      <c r="O5804" s="29">
        <f>IFERROR(_xlfn.XLOOKUP($B5804,'Ownership Metrics'!$A:$A,'Ownership Metrics'!$D:$D),"")</f>
        <v>73.430000000000007</v>
      </c>
      <c r="P5804" s="29">
        <f>IFERROR(_xlfn.XLOOKUP($B5804,'Ownership Metrics'!$A:$A,'Ownership Metrics'!$E:$E),"")</f>
        <v>86.51</v>
      </c>
      <c r="Q5804" s="30">
        <f>IFERROR(_xlfn.XLOOKUP($B5804,'Ownership Metrics'!$A:$A,'Ownership Metrics'!$F:$F),"")</f>
        <v>6</v>
      </c>
      <c r="R5804" s="30">
        <f>IFERROR(_xlfn.XLOOKUP($B5804,'Ownership Metrics'!$A:$A,'Ownership Metrics'!$G:$G),"")</f>
        <v>70</v>
      </c>
      <c r="S5804" s="27" t="str">
        <f>IFERROR(_xlfn.XLOOKUP($B5804,'Ownership Metrics'!$A:$A,'Ownership Metrics'!$H:$H),"")</f>
        <v>Mayoritas</v>
      </c>
      <c r="T5804" s="27" t="str">
        <f>IFERROR(_xlfn.XLOOKUP($B5804,'Ownership Metrics'!$A:$A,'Ownership Metrics'!$I:$I),"")</f>
        <v>Tinggi</v>
      </c>
      <c r="U5804" s="27">
        <f>IF(COUNTIFS($B$2:$B5804,$B5804,$D$2:$D5804,$D5804)=1,1,0)</f>
        <v>1</v>
      </c>
      <c r="V5804" s="27">
        <f t="shared" si="271"/>
        <v>73.430000000000007</v>
      </c>
      <c r="W5804" s="27">
        <f t="shared" si="272"/>
        <v>1</v>
      </c>
      <c r="X5804" s="27">
        <f t="shared" si="270"/>
        <v>73.429999419600009</v>
      </c>
    </row>
    <row r="5805" spans="1:24" x14ac:dyDescent="0.25">
      <c r="A5805" s="26">
        <v>46265</v>
      </c>
      <c r="B5805" s="27" t="s">
        <v>10924</v>
      </c>
      <c r="C5805" s="27" t="s">
        <v>5949</v>
      </c>
      <c r="D5805" s="27" t="s">
        <v>3389</v>
      </c>
      <c r="E5805" s="27" t="s">
        <v>35</v>
      </c>
      <c r="F5805" s="27" t="s">
        <v>23</v>
      </c>
      <c r="G5805" s="27" t="s">
        <v>36</v>
      </c>
      <c r="H5805" s="27" t="s">
        <v>24</v>
      </c>
      <c r="I5805" s="28">
        <v>23334925</v>
      </c>
      <c r="J5805" s="28">
        <v>0</v>
      </c>
      <c r="K5805" s="28">
        <v>23334925</v>
      </c>
      <c r="L5805" s="29">
        <v>1.83</v>
      </c>
      <c r="M5805" s="29">
        <f>IFERROR(_xlfn.XLOOKUP($B5805,'Ownership Metrics'!$A:$A,'Ownership Metrics'!$B:$B),"")</f>
        <v>8.7799999999999994</v>
      </c>
      <c r="N5805" s="28">
        <f>IFERROR(_xlfn.XLOOKUP($B5805,'Ownership Metrics'!$A:$A,'Ownership Metrics'!$C:$C),"")</f>
        <v>5506</v>
      </c>
      <c r="O5805" s="29">
        <f>IFERROR(_xlfn.XLOOKUP($B5805,'Ownership Metrics'!$A:$A,'Ownership Metrics'!$D:$D),"")</f>
        <v>73.430000000000007</v>
      </c>
      <c r="P5805" s="29">
        <f>IFERROR(_xlfn.XLOOKUP($B5805,'Ownership Metrics'!$A:$A,'Ownership Metrics'!$E:$E),"")</f>
        <v>86.51</v>
      </c>
      <c r="Q5805" s="30">
        <f>IFERROR(_xlfn.XLOOKUP($B5805,'Ownership Metrics'!$A:$A,'Ownership Metrics'!$F:$F),"")</f>
        <v>6</v>
      </c>
      <c r="R5805" s="30">
        <f>IFERROR(_xlfn.XLOOKUP($B5805,'Ownership Metrics'!$A:$A,'Ownership Metrics'!$G:$G),"")</f>
        <v>70</v>
      </c>
      <c r="S5805" s="27" t="str">
        <f>IFERROR(_xlfn.XLOOKUP($B5805,'Ownership Metrics'!$A:$A,'Ownership Metrics'!$H:$H),"")</f>
        <v>Mayoritas</v>
      </c>
      <c r="T5805" s="27" t="str">
        <f>IFERROR(_xlfn.XLOOKUP($B5805,'Ownership Metrics'!$A:$A,'Ownership Metrics'!$I:$I),"")</f>
        <v>Tinggi</v>
      </c>
      <c r="U5805" s="27">
        <f>IF(COUNTIFS($B$2:$B5805,$B5805,$D$2:$D5805,$D5805)=1,1,0)</f>
        <v>1</v>
      </c>
      <c r="V5805" s="27">
        <f t="shared" si="271"/>
        <v>1.83</v>
      </c>
      <c r="W5805" s="27">
        <f t="shared" si="272"/>
        <v>5</v>
      </c>
      <c r="X5805" s="27">
        <f t="shared" si="270"/>
        <v>1.8299994195</v>
      </c>
    </row>
    <row r="5806" spans="1:24" x14ac:dyDescent="0.25">
      <c r="A5806" s="26">
        <v>46265</v>
      </c>
      <c r="B5806" s="27" t="s">
        <v>10924</v>
      </c>
      <c r="C5806" s="27" t="s">
        <v>5949</v>
      </c>
      <c r="D5806" s="27" t="s">
        <v>5952</v>
      </c>
      <c r="E5806" s="27" t="s">
        <v>35</v>
      </c>
      <c r="F5806" s="27" t="s">
        <v>23</v>
      </c>
      <c r="G5806" s="27" t="s">
        <v>36</v>
      </c>
      <c r="H5806" s="27" t="s">
        <v>24</v>
      </c>
      <c r="I5806" s="28">
        <v>13042800</v>
      </c>
      <c r="J5806" s="28">
        <v>0</v>
      </c>
      <c r="K5806" s="28">
        <v>13042800</v>
      </c>
      <c r="L5806" s="29">
        <v>1.02</v>
      </c>
      <c r="M5806" s="29">
        <f>IFERROR(_xlfn.XLOOKUP($B5806,'Ownership Metrics'!$A:$A,'Ownership Metrics'!$B:$B),"")</f>
        <v>8.7799999999999994</v>
      </c>
      <c r="N5806" s="28">
        <f>IFERROR(_xlfn.XLOOKUP($B5806,'Ownership Metrics'!$A:$A,'Ownership Metrics'!$C:$C),"")</f>
        <v>5506</v>
      </c>
      <c r="O5806" s="29">
        <f>IFERROR(_xlfn.XLOOKUP($B5806,'Ownership Metrics'!$A:$A,'Ownership Metrics'!$D:$D),"")</f>
        <v>73.430000000000007</v>
      </c>
      <c r="P5806" s="29">
        <f>IFERROR(_xlfn.XLOOKUP($B5806,'Ownership Metrics'!$A:$A,'Ownership Metrics'!$E:$E),"")</f>
        <v>86.51</v>
      </c>
      <c r="Q5806" s="30">
        <f>IFERROR(_xlfn.XLOOKUP($B5806,'Ownership Metrics'!$A:$A,'Ownership Metrics'!$F:$F),"")</f>
        <v>6</v>
      </c>
      <c r="R5806" s="30">
        <f>IFERROR(_xlfn.XLOOKUP($B5806,'Ownership Metrics'!$A:$A,'Ownership Metrics'!$G:$G),"")</f>
        <v>70</v>
      </c>
      <c r="S5806" s="27" t="str">
        <f>IFERROR(_xlfn.XLOOKUP($B5806,'Ownership Metrics'!$A:$A,'Ownership Metrics'!$H:$H),"")</f>
        <v>Mayoritas</v>
      </c>
      <c r="T5806" s="27" t="str">
        <f>IFERROR(_xlfn.XLOOKUP($B5806,'Ownership Metrics'!$A:$A,'Ownership Metrics'!$I:$I),"")</f>
        <v>Tinggi</v>
      </c>
      <c r="U5806" s="27">
        <f>IF(COUNTIFS($B$2:$B5806,$B5806,$D$2:$D5806,$D5806)=1,1,0)</f>
        <v>1</v>
      </c>
      <c r="V5806" s="27">
        <f t="shared" si="271"/>
        <v>1.02</v>
      </c>
      <c r="W5806" s="27">
        <f t="shared" si="272"/>
        <v>6</v>
      </c>
      <c r="X5806" s="27">
        <f t="shared" si="270"/>
        <v>1.0199994193999999</v>
      </c>
    </row>
    <row r="5807" spans="1:24" x14ac:dyDescent="0.25">
      <c r="A5807" s="26">
        <v>46265</v>
      </c>
      <c r="B5807" s="27" t="s">
        <v>10924</v>
      </c>
      <c r="C5807" s="27" t="s">
        <v>5949</v>
      </c>
      <c r="D5807" s="27" t="s">
        <v>1173</v>
      </c>
      <c r="E5807" s="27" t="s">
        <v>44</v>
      </c>
      <c r="F5807" s="27" t="s">
        <v>23</v>
      </c>
      <c r="G5807" s="27"/>
      <c r="H5807" s="27" t="s">
        <v>24</v>
      </c>
      <c r="I5807" s="28">
        <v>42762830</v>
      </c>
      <c r="J5807" s="28">
        <v>0</v>
      </c>
      <c r="K5807" s="28">
        <v>42762830</v>
      </c>
      <c r="L5807" s="29">
        <v>3.36</v>
      </c>
      <c r="M5807" s="29">
        <f>IFERROR(_xlfn.XLOOKUP($B5807,'Ownership Metrics'!$A:$A,'Ownership Metrics'!$B:$B),"")</f>
        <v>8.7799999999999994</v>
      </c>
      <c r="N5807" s="28">
        <f>IFERROR(_xlfn.XLOOKUP($B5807,'Ownership Metrics'!$A:$A,'Ownership Metrics'!$C:$C),"")</f>
        <v>5506</v>
      </c>
      <c r="O5807" s="29">
        <f>IFERROR(_xlfn.XLOOKUP($B5807,'Ownership Metrics'!$A:$A,'Ownership Metrics'!$D:$D),"")</f>
        <v>73.430000000000007</v>
      </c>
      <c r="P5807" s="29">
        <f>IFERROR(_xlfn.XLOOKUP($B5807,'Ownership Metrics'!$A:$A,'Ownership Metrics'!$E:$E),"")</f>
        <v>86.51</v>
      </c>
      <c r="Q5807" s="30">
        <f>IFERROR(_xlfn.XLOOKUP($B5807,'Ownership Metrics'!$A:$A,'Ownership Metrics'!$F:$F),"")</f>
        <v>6</v>
      </c>
      <c r="R5807" s="30">
        <f>IFERROR(_xlfn.XLOOKUP($B5807,'Ownership Metrics'!$A:$A,'Ownership Metrics'!$G:$G),"")</f>
        <v>70</v>
      </c>
      <c r="S5807" s="27" t="str">
        <f>IFERROR(_xlfn.XLOOKUP($B5807,'Ownership Metrics'!$A:$A,'Ownership Metrics'!$H:$H),"")</f>
        <v>Mayoritas</v>
      </c>
      <c r="T5807" s="27" t="str">
        <f>IFERROR(_xlfn.XLOOKUP($B5807,'Ownership Metrics'!$A:$A,'Ownership Metrics'!$I:$I),"")</f>
        <v>Tinggi</v>
      </c>
      <c r="U5807" s="27">
        <f>IF(COUNTIFS($B$2:$B5807,$B5807,$D$2:$D5807,$D5807)=1,1,0)</f>
        <v>1</v>
      </c>
      <c r="V5807" s="27">
        <f t="shared" si="271"/>
        <v>3.36</v>
      </c>
      <c r="W5807" s="27">
        <f t="shared" si="272"/>
        <v>3</v>
      </c>
      <c r="X5807" s="27">
        <f t="shared" si="270"/>
        <v>3.3599994192999998</v>
      </c>
    </row>
    <row r="5808" spans="1:24" x14ac:dyDescent="0.25">
      <c r="A5808" s="26">
        <v>46265</v>
      </c>
      <c r="B5808" s="27" t="s">
        <v>10925</v>
      </c>
      <c r="C5808" s="27" t="s">
        <v>5954</v>
      </c>
      <c r="D5808" s="27" t="s">
        <v>5955</v>
      </c>
      <c r="E5808" s="27" t="s">
        <v>22</v>
      </c>
      <c r="F5808" s="27" t="s">
        <v>23</v>
      </c>
      <c r="G5808" s="27"/>
      <c r="H5808" s="27" t="s">
        <v>24</v>
      </c>
      <c r="I5808" s="28">
        <v>327464403</v>
      </c>
      <c r="J5808" s="28">
        <v>0</v>
      </c>
      <c r="K5808" s="28">
        <v>327464403</v>
      </c>
      <c r="L5808" s="29">
        <v>2.23</v>
      </c>
      <c r="M5808" s="29">
        <f>IFERROR(_xlfn.XLOOKUP($B5808,'Ownership Metrics'!$A:$A,'Ownership Metrics'!$B:$B),"")</f>
        <v>2.34</v>
      </c>
      <c r="N5808" s="28">
        <f>IFERROR(_xlfn.XLOOKUP($B5808,'Ownership Metrics'!$A:$A,'Ownership Metrics'!$C:$C),"")</f>
        <v>8262</v>
      </c>
      <c r="O5808" s="29">
        <f>IFERROR(_xlfn.XLOOKUP($B5808,'Ownership Metrics'!$A:$A,'Ownership Metrics'!$D:$D),"")</f>
        <v>90.75</v>
      </c>
      <c r="P5808" s="29">
        <f>IFERROR(_xlfn.XLOOKUP($B5808,'Ownership Metrics'!$A:$A,'Ownership Metrics'!$E:$E),"")</f>
        <v>97.66</v>
      </c>
      <c r="Q5808" s="30">
        <f>IFERROR(_xlfn.XLOOKUP($B5808,'Ownership Metrics'!$A:$A,'Ownership Metrics'!$F:$F),"")</f>
        <v>3</v>
      </c>
      <c r="R5808" s="30">
        <f>IFERROR(_xlfn.XLOOKUP($B5808,'Ownership Metrics'!$A:$A,'Ownership Metrics'!$G:$G),"")</f>
        <v>89</v>
      </c>
      <c r="S5808" s="27" t="str">
        <f>IFERROR(_xlfn.XLOOKUP($B5808,'Ownership Metrics'!$A:$A,'Ownership Metrics'!$H:$H),"")</f>
        <v>Mayoritas</v>
      </c>
      <c r="T5808" s="27" t="str">
        <f>IFERROR(_xlfn.XLOOKUP($B5808,'Ownership Metrics'!$A:$A,'Ownership Metrics'!$I:$I),"")</f>
        <v>Tinggi</v>
      </c>
      <c r="U5808" s="27">
        <f>IF(COUNTIFS($B$2:$B5808,$B5808,$D$2:$D5808,$D5808)=1,1,0)</f>
        <v>1</v>
      </c>
      <c r="V5808" s="27">
        <f t="shared" si="271"/>
        <v>2.23</v>
      </c>
      <c r="W5808" s="27">
        <f t="shared" si="272"/>
        <v>3</v>
      </c>
      <c r="X5808" s="27">
        <f t="shared" si="270"/>
        <v>2.2299994191999999</v>
      </c>
    </row>
    <row r="5809" spans="1:24" x14ac:dyDescent="0.25">
      <c r="A5809" s="26">
        <v>46265</v>
      </c>
      <c r="B5809" s="27" t="s">
        <v>10925</v>
      </c>
      <c r="C5809" s="27" t="s">
        <v>5954</v>
      </c>
      <c r="D5809" s="27" t="s">
        <v>5956</v>
      </c>
      <c r="E5809" s="27" t="s">
        <v>22</v>
      </c>
      <c r="F5809" s="27" t="s">
        <v>23</v>
      </c>
      <c r="G5809" s="27"/>
      <c r="H5809" s="27" t="s">
        <v>24</v>
      </c>
      <c r="I5809" s="28">
        <v>686874794</v>
      </c>
      <c r="J5809" s="28">
        <v>0</v>
      </c>
      <c r="K5809" s="28">
        <v>686874794</v>
      </c>
      <c r="L5809" s="29">
        <v>4.68</v>
      </c>
      <c r="M5809" s="29">
        <f>IFERROR(_xlfn.XLOOKUP($B5809,'Ownership Metrics'!$A:$A,'Ownership Metrics'!$B:$B),"")</f>
        <v>2.34</v>
      </c>
      <c r="N5809" s="28">
        <f>IFERROR(_xlfn.XLOOKUP($B5809,'Ownership Metrics'!$A:$A,'Ownership Metrics'!$C:$C),"")</f>
        <v>8262</v>
      </c>
      <c r="O5809" s="29">
        <f>IFERROR(_xlfn.XLOOKUP($B5809,'Ownership Metrics'!$A:$A,'Ownership Metrics'!$D:$D),"")</f>
        <v>90.75</v>
      </c>
      <c r="P5809" s="29">
        <f>IFERROR(_xlfn.XLOOKUP($B5809,'Ownership Metrics'!$A:$A,'Ownership Metrics'!$E:$E),"")</f>
        <v>97.66</v>
      </c>
      <c r="Q5809" s="30">
        <f>IFERROR(_xlfn.XLOOKUP($B5809,'Ownership Metrics'!$A:$A,'Ownership Metrics'!$F:$F),"")</f>
        <v>3</v>
      </c>
      <c r="R5809" s="30">
        <f>IFERROR(_xlfn.XLOOKUP($B5809,'Ownership Metrics'!$A:$A,'Ownership Metrics'!$G:$G),"")</f>
        <v>89</v>
      </c>
      <c r="S5809" s="27" t="str">
        <f>IFERROR(_xlfn.XLOOKUP($B5809,'Ownership Metrics'!$A:$A,'Ownership Metrics'!$H:$H),"")</f>
        <v>Mayoritas</v>
      </c>
      <c r="T5809" s="27" t="str">
        <f>IFERROR(_xlfn.XLOOKUP($B5809,'Ownership Metrics'!$A:$A,'Ownership Metrics'!$I:$I),"")</f>
        <v>Tinggi</v>
      </c>
      <c r="U5809" s="27">
        <f>IF(COUNTIFS($B$2:$B5809,$B5809,$D$2:$D5809,$D5809)=1,1,0)</f>
        <v>1</v>
      </c>
      <c r="V5809" s="27">
        <f t="shared" si="271"/>
        <v>4.68</v>
      </c>
      <c r="W5809" s="27">
        <f t="shared" si="272"/>
        <v>2</v>
      </c>
      <c r="X5809" s="27">
        <f t="shared" si="270"/>
        <v>4.6799994190999996</v>
      </c>
    </row>
    <row r="5810" spans="1:24" x14ac:dyDescent="0.25">
      <c r="A5810" s="26">
        <v>46265</v>
      </c>
      <c r="B5810" s="27" t="s">
        <v>10925</v>
      </c>
      <c r="C5810" s="27" t="s">
        <v>5954</v>
      </c>
      <c r="D5810" s="27" t="s">
        <v>5957</v>
      </c>
      <c r="E5810" s="27" t="s">
        <v>114</v>
      </c>
      <c r="F5810" s="27" t="s">
        <v>32</v>
      </c>
      <c r="G5810" s="27"/>
      <c r="H5810" s="27" t="s">
        <v>133</v>
      </c>
      <c r="I5810" s="28">
        <v>13333457836</v>
      </c>
      <c r="J5810" s="28">
        <v>0</v>
      </c>
      <c r="K5810" s="28">
        <v>13333457836</v>
      </c>
      <c r="L5810" s="29">
        <v>90.75</v>
      </c>
      <c r="M5810" s="29">
        <f>IFERROR(_xlfn.XLOOKUP($B5810,'Ownership Metrics'!$A:$A,'Ownership Metrics'!$B:$B),"")</f>
        <v>2.34</v>
      </c>
      <c r="N5810" s="28">
        <f>IFERROR(_xlfn.XLOOKUP($B5810,'Ownership Metrics'!$A:$A,'Ownership Metrics'!$C:$C),"")</f>
        <v>8262</v>
      </c>
      <c r="O5810" s="29">
        <f>IFERROR(_xlfn.XLOOKUP($B5810,'Ownership Metrics'!$A:$A,'Ownership Metrics'!$D:$D),"")</f>
        <v>90.75</v>
      </c>
      <c r="P5810" s="29">
        <f>IFERROR(_xlfn.XLOOKUP($B5810,'Ownership Metrics'!$A:$A,'Ownership Metrics'!$E:$E),"")</f>
        <v>97.66</v>
      </c>
      <c r="Q5810" s="30">
        <f>IFERROR(_xlfn.XLOOKUP($B5810,'Ownership Metrics'!$A:$A,'Ownership Metrics'!$F:$F),"")</f>
        <v>3</v>
      </c>
      <c r="R5810" s="30">
        <f>IFERROR(_xlfn.XLOOKUP($B5810,'Ownership Metrics'!$A:$A,'Ownership Metrics'!$G:$G),"")</f>
        <v>89</v>
      </c>
      <c r="S5810" s="27" t="str">
        <f>IFERROR(_xlfn.XLOOKUP($B5810,'Ownership Metrics'!$A:$A,'Ownership Metrics'!$H:$H),"")</f>
        <v>Mayoritas</v>
      </c>
      <c r="T5810" s="27" t="str">
        <f>IFERROR(_xlfn.XLOOKUP($B5810,'Ownership Metrics'!$A:$A,'Ownership Metrics'!$I:$I),"")</f>
        <v>Tinggi</v>
      </c>
      <c r="U5810" s="27">
        <f>IF(COUNTIFS($B$2:$B5810,$B5810,$D$2:$D5810,$D5810)=1,1,0)</f>
        <v>1</v>
      </c>
      <c r="V5810" s="27">
        <f t="shared" si="271"/>
        <v>90.75</v>
      </c>
      <c r="W5810" s="27">
        <f t="shared" si="272"/>
        <v>1</v>
      </c>
      <c r="X5810" s="27">
        <f t="shared" si="270"/>
        <v>90.749999419000005</v>
      </c>
    </row>
    <row r="5811" spans="1:24" x14ac:dyDescent="0.25">
      <c r="A5811" s="26">
        <v>46265</v>
      </c>
      <c r="B5811" s="27" t="s">
        <v>10926</v>
      </c>
      <c r="C5811" s="27" t="s">
        <v>5959</v>
      </c>
      <c r="D5811" s="27" t="s">
        <v>5960</v>
      </c>
      <c r="E5811" s="27" t="s">
        <v>22</v>
      </c>
      <c r="F5811" s="27" t="s">
        <v>23</v>
      </c>
      <c r="G5811" s="27"/>
      <c r="H5811" s="27" t="s">
        <v>24</v>
      </c>
      <c r="I5811" s="28">
        <v>0</v>
      </c>
      <c r="J5811" s="28">
        <v>900000000</v>
      </c>
      <c r="K5811" s="28">
        <v>900000000</v>
      </c>
      <c r="L5811" s="29">
        <v>66.8</v>
      </c>
      <c r="M5811" s="29">
        <f>IFERROR(_xlfn.XLOOKUP($B5811,'Ownership Metrics'!$A:$A,'Ownership Metrics'!$B:$B),"")</f>
        <v>14.08</v>
      </c>
      <c r="N5811" s="28">
        <f>IFERROR(_xlfn.XLOOKUP($B5811,'Ownership Metrics'!$A:$A,'Ownership Metrics'!$C:$C),"")</f>
        <v>4526</v>
      </c>
      <c r="O5811" s="29">
        <f>IFERROR(_xlfn.XLOOKUP($B5811,'Ownership Metrics'!$A:$A,'Ownership Metrics'!$D:$D),"")</f>
        <v>66.8</v>
      </c>
      <c r="P5811" s="29">
        <f>IFERROR(_xlfn.XLOOKUP($B5811,'Ownership Metrics'!$A:$A,'Ownership Metrics'!$E:$E),"")</f>
        <v>75.739999999999995</v>
      </c>
      <c r="Q5811" s="30">
        <f>IFERROR(_xlfn.XLOOKUP($B5811,'Ownership Metrics'!$A:$A,'Ownership Metrics'!$F:$F),"")</f>
        <v>8</v>
      </c>
      <c r="R5811" s="30">
        <f>IFERROR(_xlfn.XLOOKUP($B5811,'Ownership Metrics'!$A:$A,'Ownership Metrics'!$G:$G),"")</f>
        <v>60</v>
      </c>
      <c r="S5811" s="27" t="str">
        <f>IFERROR(_xlfn.XLOOKUP($B5811,'Ownership Metrics'!$A:$A,'Ownership Metrics'!$H:$H),"")</f>
        <v>Mayoritas</v>
      </c>
      <c r="T5811" s="27" t="str">
        <f>IFERROR(_xlfn.XLOOKUP($B5811,'Ownership Metrics'!$A:$A,'Ownership Metrics'!$I:$I),"")</f>
        <v>Tinggi</v>
      </c>
      <c r="U5811" s="27">
        <f>IF(COUNTIFS($B$2:$B5811,$B5811,$D$2:$D5811,$D5811)=1,1,0)</f>
        <v>1</v>
      </c>
      <c r="V5811" s="27">
        <f t="shared" si="271"/>
        <v>66.8</v>
      </c>
      <c r="W5811" s="27">
        <f t="shared" si="272"/>
        <v>1</v>
      </c>
      <c r="X5811" s="27">
        <f t="shared" si="270"/>
        <v>66.799999418900001</v>
      </c>
    </row>
    <row r="5812" spans="1:24" x14ac:dyDescent="0.25">
      <c r="A5812" s="26">
        <v>46265</v>
      </c>
      <c r="B5812" s="27" t="s">
        <v>10926</v>
      </c>
      <c r="C5812" s="27" t="s">
        <v>5959</v>
      </c>
      <c r="D5812" s="27" t="s">
        <v>5961</v>
      </c>
      <c r="E5812" s="27" t="s">
        <v>35</v>
      </c>
      <c r="F5812" s="27" t="s">
        <v>23</v>
      </c>
      <c r="G5812" s="27" t="s">
        <v>36</v>
      </c>
      <c r="H5812" s="27" t="s">
        <v>24</v>
      </c>
      <c r="I5812" s="28">
        <v>60520200</v>
      </c>
      <c r="J5812" s="28">
        <v>0</v>
      </c>
      <c r="K5812" s="28">
        <v>60520200</v>
      </c>
      <c r="L5812" s="29">
        <v>4.49</v>
      </c>
      <c r="M5812" s="29">
        <f>IFERROR(_xlfn.XLOOKUP($B5812,'Ownership Metrics'!$A:$A,'Ownership Metrics'!$B:$B),"")</f>
        <v>14.08</v>
      </c>
      <c r="N5812" s="28">
        <f>IFERROR(_xlfn.XLOOKUP($B5812,'Ownership Metrics'!$A:$A,'Ownership Metrics'!$C:$C),"")</f>
        <v>4526</v>
      </c>
      <c r="O5812" s="29">
        <f>IFERROR(_xlfn.XLOOKUP($B5812,'Ownership Metrics'!$A:$A,'Ownership Metrics'!$D:$D),"")</f>
        <v>66.8</v>
      </c>
      <c r="P5812" s="29">
        <f>IFERROR(_xlfn.XLOOKUP($B5812,'Ownership Metrics'!$A:$A,'Ownership Metrics'!$E:$E),"")</f>
        <v>75.739999999999995</v>
      </c>
      <c r="Q5812" s="30">
        <f>IFERROR(_xlfn.XLOOKUP($B5812,'Ownership Metrics'!$A:$A,'Ownership Metrics'!$F:$F),"")</f>
        <v>8</v>
      </c>
      <c r="R5812" s="30">
        <f>IFERROR(_xlfn.XLOOKUP($B5812,'Ownership Metrics'!$A:$A,'Ownership Metrics'!$G:$G),"")</f>
        <v>60</v>
      </c>
      <c r="S5812" s="27" t="str">
        <f>IFERROR(_xlfn.XLOOKUP($B5812,'Ownership Metrics'!$A:$A,'Ownership Metrics'!$H:$H),"")</f>
        <v>Mayoritas</v>
      </c>
      <c r="T5812" s="27" t="str">
        <f>IFERROR(_xlfn.XLOOKUP($B5812,'Ownership Metrics'!$A:$A,'Ownership Metrics'!$I:$I),"")</f>
        <v>Tinggi</v>
      </c>
      <c r="U5812" s="27">
        <f>IF(COUNTIFS($B$2:$B5812,$B5812,$D$2:$D5812,$D5812)=1,1,0)</f>
        <v>1</v>
      </c>
      <c r="V5812" s="27">
        <f t="shared" si="271"/>
        <v>4.49</v>
      </c>
      <c r="W5812" s="27">
        <f t="shared" si="272"/>
        <v>2</v>
      </c>
      <c r="X5812" s="27">
        <f t="shared" si="270"/>
        <v>4.4899994188000001</v>
      </c>
    </row>
    <row r="5813" spans="1:24" x14ac:dyDescent="0.25">
      <c r="A5813" s="26">
        <v>46265</v>
      </c>
      <c r="B5813" s="27" t="s">
        <v>10926</v>
      </c>
      <c r="C5813" s="27" t="s">
        <v>5959</v>
      </c>
      <c r="D5813" s="27" t="s">
        <v>5962</v>
      </c>
      <c r="E5813" s="27" t="s">
        <v>35</v>
      </c>
      <c r="F5813" s="27" t="s">
        <v>23</v>
      </c>
      <c r="G5813" s="27" t="s">
        <v>36</v>
      </c>
      <c r="H5813" s="27" t="s">
        <v>24</v>
      </c>
      <c r="I5813" s="28">
        <v>41592600</v>
      </c>
      <c r="J5813" s="28">
        <v>0</v>
      </c>
      <c r="K5813" s="28">
        <v>41592600</v>
      </c>
      <c r="L5813" s="29">
        <v>3.09</v>
      </c>
      <c r="M5813" s="29">
        <f>IFERROR(_xlfn.XLOOKUP($B5813,'Ownership Metrics'!$A:$A,'Ownership Metrics'!$B:$B),"")</f>
        <v>14.08</v>
      </c>
      <c r="N5813" s="28">
        <f>IFERROR(_xlfn.XLOOKUP($B5813,'Ownership Metrics'!$A:$A,'Ownership Metrics'!$C:$C),"")</f>
        <v>4526</v>
      </c>
      <c r="O5813" s="29">
        <f>IFERROR(_xlfn.XLOOKUP($B5813,'Ownership Metrics'!$A:$A,'Ownership Metrics'!$D:$D),"")</f>
        <v>66.8</v>
      </c>
      <c r="P5813" s="29">
        <f>IFERROR(_xlfn.XLOOKUP($B5813,'Ownership Metrics'!$A:$A,'Ownership Metrics'!$E:$E),"")</f>
        <v>75.739999999999995</v>
      </c>
      <c r="Q5813" s="30">
        <f>IFERROR(_xlfn.XLOOKUP($B5813,'Ownership Metrics'!$A:$A,'Ownership Metrics'!$F:$F),"")</f>
        <v>8</v>
      </c>
      <c r="R5813" s="30">
        <f>IFERROR(_xlfn.XLOOKUP($B5813,'Ownership Metrics'!$A:$A,'Ownership Metrics'!$G:$G),"")</f>
        <v>60</v>
      </c>
      <c r="S5813" s="27" t="str">
        <f>IFERROR(_xlfn.XLOOKUP($B5813,'Ownership Metrics'!$A:$A,'Ownership Metrics'!$H:$H),"")</f>
        <v>Mayoritas</v>
      </c>
      <c r="T5813" s="27" t="str">
        <f>IFERROR(_xlfn.XLOOKUP($B5813,'Ownership Metrics'!$A:$A,'Ownership Metrics'!$I:$I),"")</f>
        <v>Tinggi</v>
      </c>
      <c r="U5813" s="27">
        <f>IF(COUNTIFS($B$2:$B5813,$B5813,$D$2:$D5813,$D5813)=1,1,0)</f>
        <v>1</v>
      </c>
      <c r="V5813" s="27">
        <f t="shared" si="271"/>
        <v>3.09</v>
      </c>
      <c r="W5813" s="27">
        <f t="shared" si="272"/>
        <v>4</v>
      </c>
      <c r="X5813" s="27">
        <f t="shared" si="270"/>
        <v>3.0899994186999997</v>
      </c>
    </row>
    <row r="5814" spans="1:24" x14ac:dyDescent="0.25">
      <c r="A5814" s="26">
        <v>46265</v>
      </c>
      <c r="B5814" s="27" t="s">
        <v>10926</v>
      </c>
      <c r="C5814" s="27" t="s">
        <v>5959</v>
      </c>
      <c r="D5814" s="27" t="s">
        <v>5963</v>
      </c>
      <c r="E5814" s="27" t="s">
        <v>35</v>
      </c>
      <c r="F5814" s="27" t="s">
        <v>23</v>
      </c>
      <c r="G5814" s="27" t="s">
        <v>36</v>
      </c>
      <c r="H5814" s="27" t="s">
        <v>24</v>
      </c>
      <c r="I5814" s="28">
        <v>17556000</v>
      </c>
      <c r="J5814" s="28">
        <v>0</v>
      </c>
      <c r="K5814" s="28">
        <v>17556000</v>
      </c>
      <c r="L5814" s="29">
        <v>1.3</v>
      </c>
      <c r="M5814" s="29">
        <f>IFERROR(_xlfn.XLOOKUP($B5814,'Ownership Metrics'!$A:$A,'Ownership Metrics'!$B:$B),"")</f>
        <v>14.08</v>
      </c>
      <c r="N5814" s="28">
        <f>IFERROR(_xlfn.XLOOKUP($B5814,'Ownership Metrics'!$A:$A,'Ownership Metrics'!$C:$C),"")</f>
        <v>4526</v>
      </c>
      <c r="O5814" s="29">
        <f>IFERROR(_xlfn.XLOOKUP($B5814,'Ownership Metrics'!$A:$A,'Ownership Metrics'!$D:$D),"")</f>
        <v>66.8</v>
      </c>
      <c r="P5814" s="29">
        <f>IFERROR(_xlfn.XLOOKUP($B5814,'Ownership Metrics'!$A:$A,'Ownership Metrics'!$E:$E),"")</f>
        <v>75.739999999999995</v>
      </c>
      <c r="Q5814" s="30">
        <f>IFERROR(_xlfn.XLOOKUP($B5814,'Ownership Metrics'!$A:$A,'Ownership Metrics'!$F:$F),"")</f>
        <v>8</v>
      </c>
      <c r="R5814" s="30">
        <f>IFERROR(_xlfn.XLOOKUP($B5814,'Ownership Metrics'!$A:$A,'Ownership Metrics'!$G:$G),"")</f>
        <v>60</v>
      </c>
      <c r="S5814" s="27" t="str">
        <f>IFERROR(_xlfn.XLOOKUP($B5814,'Ownership Metrics'!$A:$A,'Ownership Metrics'!$H:$H),"")</f>
        <v>Mayoritas</v>
      </c>
      <c r="T5814" s="27" t="str">
        <f>IFERROR(_xlfn.XLOOKUP($B5814,'Ownership Metrics'!$A:$A,'Ownership Metrics'!$I:$I),"")</f>
        <v>Tinggi</v>
      </c>
      <c r="U5814" s="27">
        <f>IF(COUNTIFS($B$2:$B5814,$B5814,$D$2:$D5814,$D5814)=1,1,0)</f>
        <v>1</v>
      </c>
      <c r="V5814" s="27">
        <f t="shared" si="271"/>
        <v>1.3</v>
      </c>
      <c r="W5814" s="27">
        <f t="shared" si="272"/>
        <v>7</v>
      </c>
      <c r="X5814" s="27">
        <f t="shared" si="270"/>
        <v>1.2999994186000001</v>
      </c>
    </row>
    <row r="5815" spans="1:24" x14ac:dyDescent="0.25">
      <c r="A5815" s="26">
        <v>46265</v>
      </c>
      <c r="B5815" s="27" t="s">
        <v>10926</v>
      </c>
      <c r="C5815" s="27" t="s">
        <v>5959</v>
      </c>
      <c r="D5815" s="27" t="s">
        <v>5964</v>
      </c>
      <c r="E5815" s="27" t="s">
        <v>35</v>
      </c>
      <c r="F5815" s="27" t="s">
        <v>23</v>
      </c>
      <c r="G5815" s="27" t="s">
        <v>36</v>
      </c>
      <c r="H5815" s="27" t="s">
        <v>24</v>
      </c>
      <c r="I5815" s="28">
        <v>14699100</v>
      </c>
      <c r="J5815" s="28">
        <v>0</v>
      </c>
      <c r="K5815" s="28">
        <v>14699100</v>
      </c>
      <c r="L5815" s="29">
        <v>1.0900000000000001</v>
      </c>
      <c r="M5815" s="29">
        <f>IFERROR(_xlfn.XLOOKUP($B5815,'Ownership Metrics'!$A:$A,'Ownership Metrics'!$B:$B),"")</f>
        <v>14.08</v>
      </c>
      <c r="N5815" s="28">
        <f>IFERROR(_xlfn.XLOOKUP($B5815,'Ownership Metrics'!$A:$A,'Ownership Metrics'!$C:$C),"")</f>
        <v>4526</v>
      </c>
      <c r="O5815" s="29">
        <f>IFERROR(_xlfn.XLOOKUP($B5815,'Ownership Metrics'!$A:$A,'Ownership Metrics'!$D:$D),"")</f>
        <v>66.8</v>
      </c>
      <c r="P5815" s="29">
        <f>IFERROR(_xlfn.XLOOKUP($B5815,'Ownership Metrics'!$A:$A,'Ownership Metrics'!$E:$E),"")</f>
        <v>75.739999999999995</v>
      </c>
      <c r="Q5815" s="30">
        <f>IFERROR(_xlfn.XLOOKUP($B5815,'Ownership Metrics'!$A:$A,'Ownership Metrics'!$F:$F),"")</f>
        <v>8</v>
      </c>
      <c r="R5815" s="30">
        <f>IFERROR(_xlfn.XLOOKUP($B5815,'Ownership Metrics'!$A:$A,'Ownership Metrics'!$G:$G),"")</f>
        <v>60</v>
      </c>
      <c r="S5815" s="27" t="str">
        <f>IFERROR(_xlfn.XLOOKUP($B5815,'Ownership Metrics'!$A:$A,'Ownership Metrics'!$H:$H),"")</f>
        <v>Mayoritas</v>
      </c>
      <c r="T5815" s="27" t="str">
        <f>IFERROR(_xlfn.XLOOKUP($B5815,'Ownership Metrics'!$A:$A,'Ownership Metrics'!$I:$I),"")</f>
        <v>Tinggi</v>
      </c>
      <c r="U5815" s="27">
        <f>IF(COUNTIFS($B$2:$B5815,$B5815,$D$2:$D5815,$D5815)=1,1,0)</f>
        <v>1</v>
      </c>
      <c r="V5815" s="27">
        <f t="shared" si="271"/>
        <v>1.0900000000000001</v>
      </c>
      <c r="W5815" s="27">
        <f t="shared" si="272"/>
        <v>8</v>
      </c>
      <c r="X5815" s="27">
        <f t="shared" si="270"/>
        <v>1.0899994185000002</v>
      </c>
    </row>
    <row r="5816" spans="1:24" x14ac:dyDescent="0.25">
      <c r="A5816" s="26">
        <v>46265</v>
      </c>
      <c r="B5816" s="27" t="s">
        <v>10926</v>
      </c>
      <c r="C5816" s="27" t="s">
        <v>5959</v>
      </c>
      <c r="D5816" s="27" t="s">
        <v>5965</v>
      </c>
      <c r="E5816" s="27" t="s">
        <v>35</v>
      </c>
      <c r="F5816" s="27" t="s">
        <v>23</v>
      </c>
      <c r="G5816" s="27" t="s">
        <v>36</v>
      </c>
      <c r="H5816" s="27" t="s">
        <v>24</v>
      </c>
      <c r="I5816" s="28">
        <v>60000000</v>
      </c>
      <c r="J5816" s="28">
        <v>0</v>
      </c>
      <c r="K5816" s="28">
        <v>60000000</v>
      </c>
      <c r="L5816" s="29">
        <v>4.45</v>
      </c>
      <c r="M5816" s="29">
        <f>IFERROR(_xlfn.XLOOKUP($B5816,'Ownership Metrics'!$A:$A,'Ownership Metrics'!$B:$B),"")</f>
        <v>14.08</v>
      </c>
      <c r="N5816" s="28">
        <f>IFERROR(_xlfn.XLOOKUP($B5816,'Ownership Metrics'!$A:$A,'Ownership Metrics'!$C:$C),"")</f>
        <v>4526</v>
      </c>
      <c r="O5816" s="29">
        <f>IFERROR(_xlfn.XLOOKUP($B5816,'Ownership Metrics'!$A:$A,'Ownership Metrics'!$D:$D),"")</f>
        <v>66.8</v>
      </c>
      <c r="P5816" s="29">
        <f>IFERROR(_xlfn.XLOOKUP($B5816,'Ownership Metrics'!$A:$A,'Ownership Metrics'!$E:$E),"")</f>
        <v>75.739999999999995</v>
      </c>
      <c r="Q5816" s="30">
        <f>IFERROR(_xlfn.XLOOKUP($B5816,'Ownership Metrics'!$A:$A,'Ownership Metrics'!$F:$F),"")</f>
        <v>8</v>
      </c>
      <c r="R5816" s="30">
        <f>IFERROR(_xlfn.XLOOKUP($B5816,'Ownership Metrics'!$A:$A,'Ownership Metrics'!$G:$G),"")</f>
        <v>60</v>
      </c>
      <c r="S5816" s="27" t="str">
        <f>IFERROR(_xlfn.XLOOKUP($B5816,'Ownership Metrics'!$A:$A,'Ownership Metrics'!$H:$H),"")</f>
        <v>Mayoritas</v>
      </c>
      <c r="T5816" s="27" t="str">
        <f>IFERROR(_xlfn.XLOOKUP($B5816,'Ownership Metrics'!$A:$A,'Ownership Metrics'!$I:$I),"")</f>
        <v>Tinggi</v>
      </c>
      <c r="U5816" s="27">
        <f>IF(COUNTIFS($B$2:$B5816,$B5816,$D$2:$D5816,$D5816)=1,1,0)</f>
        <v>1</v>
      </c>
      <c r="V5816" s="27">
        <f t="shared" si="271"/>
        <v>4.45</v>
      </c>
      <c r="W5816" s="27">
        <f t="shared" si="272"/>
        <v>3</v>
      </c>
      <c r="X5816" s="27">
        <f t="shared" si="270"/>
        <v>4.4499994184</v>
      </c>
    </row>
    <row r="5817" spans="1:24" x14ac:dyDescent="0.25">
      <c r="A5817" s="26">
        <v>46265</v>
      </c>
      <c r="B5817" s="27" t="s">
        <v>10926</v>
      </c>
      <c r="C5817" s="27" t="s">
        <v>5959</v>
      </c>
      <c r="D5817" s="27" t="s">
        <v>5966</v>
      </c>
      <c r="E5817" s="27" t="s">
        <v>35</v>
      </c>
      <c r="F5817" s="27" t="s">
        <v>23</v>
      </c>
      <c r="G5817" s="27" t="s">
        <v>36</v>
      </c>
      <c r="H5817" s="27" t="s">
        <v>24</v>
      </c>
      <c r="I5817" s="28">
        <v>23247100</v>
      </c>
      <c r="J5817" s="28">
        <v>0</v>
      </c>
      <c r="K5817" s="28">
        <v>23247100</v>
      </c>
      <c r="L5817" s="29">
        <v>1.73</v>
      </c>
      <c r="M5817" s="29">
        <f>IFERROR(_xlfn.XLOOKUP($B5817,'Ownership Metrics'!$A:$A,'Ownership Metrics'!$B:$B),"")</f>
        <v>14.08</v>
      </c>
      <c r="N5817" s="28">
        <f>IFERROR(_xlfn.XLOOKUP($B5817,'Ownership Metrics'!$A:$A,'Ownership Metrics'!$C:$C),"")</f>
        <v>4526</v>
      </c>
      <c r="O5817" s="29">
        <f>IFERROR(_xlfn.XLOOKUP($B5817,'Ownership Metrics'!$A:$A,'Ownership Metrics'!$D:$D),"")</f>
        <v>66.8</v>
      </c>
      <c r="P5817" s="29">
        <f>IFERROR(_xlfn.XLOOKUP($B5817,'Ownership Metrics'!$A:$A,'Ownership Metrics'!$E:$E),"")</f>
        <v>75.739999999999995</v>
      </c>
      <c r="Q5817" s="30">
        <f>IFERROR(_xlfn.XLOOKUP($B5817,'Ownership Metrics'!$A:$A,'Ownership Metrics'!$F:$F),"")</f>
        <v>8</v>
      </c>
      <c r="R5817" s="30">
        <f>IFERROR(_xlfn.XLOOKUP($B5817,'Ownership Metrics'!$A:$A,'Ownership Metrics'!$G:$G),"")</f>
        <v>60</v>
      </c>
      <c r="S5817" s="27" t="str">
        <f>IFERROR(_xlfn.XLOOKUP($B5817,'Ownership Metrics'!$A:$A,'Ownership Metrics'!$H:$H),"")</f>
        <v>Mayoritas</v>
      </c>
      <c r="T5817" s="27" t="str">
        <f>IFERROR(_xlfn.XLOOKUP($B5817,'Ownership Metrics'!$A:$A,'Ownership Metrics'!$I:$I),"")</f>
        <v>Tinggi</v>
      </c>
      <c r="U5817" s="27">
        <f>IF(COUNTIFS($B$2:$B5817,$B5817,$D$2:$D5817,$D5817)=1,1,0)</f>
        <v>1</v>
      </c>
      <c r="V5817" s="27">
        <f t="shared" si="271"/>
        <v>1.73</v>
      </c>
      <c r="W5817" s="27">
        <f t="shared" si="272"/>
        <v>6</v>
      </c>
      <c r="X5817" s="27">
        <f t="shared" si="270"/>
        <v>1.7299994183</v>
      </c>
    </row>
    <row r="5818" spans="1:24" x14ac:dyDescent="0.25">
      <c r="A5818" s="26">
        <v>46265</v>
      </c>
      <c r="B5818" s="27" t="s">
        <v>10926</v>
      </c>
      <c r="C5818" s="27" t="s">
        <v>5959</v>
      </c>
      <c r="D5818" s="27" t="s">
        <v>5967</v>
      </c>
      <c r="E5818" s="27" t="s">
        <v>35</v>
      </c>
      <c r="F5818" s="27" t="s">
        <v>23</v>
      </c>
      <c r="G5818" s="27" t="s">
        <v>36</v>
      </c>
      <c r="H5818" s="27" t="s">
        <v>24</v>
      </c>
      <c r="I5818" s="28">
        <v>40000000</v>
      </c>
      <c r="J5818" s="28">
        <v>0</v>
      </c>
      <c r="K5818" s="28">
        <v>40000000</v>
      </c>
      <c r="L5818" s="29">
        <v>2.97</v>
      </c>
      <c r="M5818" s="29">
        <f>IFERROR(_xlfn.XLOOKUP($B5818,'Ownership Metrics'!$A:$A,'Ownership Metrics'!$B:$B),"")</f>
        <v>14.08</v>
      </c>
      <c r="N5818" s="28">
        <f>IFERROR(_xlfn.XLOOKUP($B5818,'Ownership Metrics'!$A:$A,'Ownership Metrics'!$C:$C),"")</f>
        <v>4526</v>
      </c>
      <c r="O5818" s="29">
        <f>IFERROR(_xlfn.XLOOKUP($B5818,'Ownership Metrics'!$A:$A,'Ownership Metrics'!$D:$D),"")</f>
        <v>66.8</v>
      </c>
      <c r="P5818" s="29">
        <f>IFERROR(_xlfn.XLOOKUP($B5818,'Ownership Metrics'!$A:$A,'Ownership Metrics'!$E:$E),"")</f>
        <v>75.739999999999995</v>
      </c>
      <c r="Q5818" s="30">
        <f>IFERROR(_xlfn.XLOOKUP($B5818,'Ownership Metrics'!$A:$A,'Ownership Metrics'!$F:$F),"")</f>
        <v>8</v>
      </c>
      <c r="R5818" s="30">
        <f>IFERROR(_xlfn.XLOOKUP($B5818,'Ownership Metrics'!$A:$A,'Ownership Metrics'!$G:$G),"")</f>
        <v>60</v>
      </c>
      <c r="S5818" s="27" t="str">
        <f>IFERROR(_xlfn.XLOOKUP($B5818,'Ownership Metrics'!$A:$A,'Ownership Metrics'!$H:$H),"")</f>
        <v>Mayoritas</v>
      </c>
      <c r="T5818" s="27" t="str">
        <f>IFERROR(_xlfn.XLOOKUP($B5818,'Ownership Metrics'!$A:$A,'Ownership Metrics'!$I:$I),"")</f>
        <v>Tinggi</v>
      </c>
      <c r="U5818" s="27">
        <f>IF(COUNTIFS($B$2:$B5818,$B5818,$D$2:$D5818,$D5818)=1,1,0)</f>
        <v>1</v>
      </c>
      <c r="V5818" s="27">
        <f t="shared" si="271"/>
        <v>2.97</v>
      </c>
      <c r="W5818" s="27">
        <f t="shared" si="272"/>
        <v>5</v>
      </c>
      <c r="X5818" s="27">
        <f t="shared" si="270"/>
        <v>2.9699994182</v>
      </c>
    </row>
    <row r="5819" spans="1:24" x14ac:dyDescent="0.25">
      <c r="A5819" s="26">
        <v>46265</v>
      </c>
      <c r="B5819" s="27" t="s">
        <v>10927</v>
      </c>
      <c r="C5819" s="27" t="s">
        <v>5969</v>
      </c>
      <c r="D5819" s="27" t="s">
        <v>5970</v>
      </c>
      <c r="E5819" s="27" t="s">
        <v>22</v>
      </c>
      <c r="F5819" s="27" t="s">
        <v>23</v>
      </c>
      <c r="G5819" s="27"/>
      <c r="H5819" s="27" t="s">
        <v>24</v>
      </c>
      <c r="I5819" s="28">
        <v>834916700</v>
      </c>
      <c r="J5819" s="28">
        <v>133837730</v>
      </c>
      <c r="K5819" s="28">
        <v>968754430</v>
      </c>
      <c r="L5819" s="29">
        <v>71.239999999999995</v>
      </c>
      <c r="M5819" s="29">
        <f>IFERROR(_xlfn.XLOOKUP($B5819,'Ownership Metrics'!$A:$A,'Ownership Metrics'!$B:$B),"")</f>
        <v>12.94</v>
      </c>
      <c r="N5819" s="28">
        <f>IFERROR(_xlfn.XLOOKUP($B5819,'Ownership Metrics'!$A:$A,'Ownership Metrics'!$C:$C),"")</f>
        <v>5132</v>
      </c>
      <c r="O5819" s="29">
        <f>IFERROR(_xlfn.XLOOKUP($B5819,'Ownership Metrics'!$A:$A,'Ownership Metrics'!$D:$D),"")</f>
        <v>71.239999999999995</v>
      </c>
      <c r="P5819" s="29">
        <f>IFERROR(_xlfn.XLOOKUP($B5819,'Ownership Metrics'!$A:$A,'Ownership Metrics'!$E:$E),"")</f>
        <v>80.290000000000006</v>
      </c>
      <c r="Q5819" s="30">
        <f>IFERROR(_xlfn.XLOOKUP($B5819,'Ownership Metrics'!$A:$A,'Ownership Metrics'!$F:$F),"")</f>
        <v>6</v>
      </c>
      <c r="R5819" s="30">
        <f>IFERROR(_xlfn.XLOOKUP($B5819,'Ownership Metrics'!$A:$A,'Ownership Metrics'!$G:$G),"")</f>
        <v>66</v>
      </c>
      <c r="S5819" s="27" t="str">
        <f>IFERROR(_xlfn.XLOOKUP($B5819,'Ownership Metrics'!$A:$A,'Ownership Metrics'!$H:$H),"")</f>
        <v>Mayoritas</v>
      </c>
      <c r="T5819" s="27" t="str">
        <f>IFERROR(_xlfn.XLOOKUP($B5819,'Ownership Metrics'!$A:$A,'Ownership Metrics'!$I:$I),"")</f>
        <v>Tinggi</v>
      </c>
      <c r="U5819" s="27">
        <f>IF(COUNTIFS($B$2:$B5819,$B5819,$D$2:$D5819,$D5819)=1,1,0)</f>
        <v>1</v>
      </c>
      <c r="V5819" s="27">
        <f t="shared" si="271"/>
        <v>71.239999999999995</v>
      </c>
      <c r="W5819" s="27">
        <f t="shared" si="272"/>
        <v>1</v>
      </c>
      <c r="X5819" s="27">
        <f t="shared" si="270"/>
        <v>71.239999418099998</v>
      </c>
    </row>
    <row r="5820" spans="1:24" x14ac:dyDescent="0.25">
      <c r="A5820" s="26">
        <v>46265</v>
      </c>
      <c r="B5820" s="27" t="s">
        <v>10927</v>
      </c>
      <c r="C5820" s="27" t="s">
        <v>5969</v>
      </c>
      <c r="D5820" s="27" t="s">
        <v>3272</v>
      </c>
      <c r="E5820" s="27" t="s">
        <v>22</v>
      </c>
      <c r="F5820" s="27" t="s">
        <v>23</v>
      </c>
      <c r="G5820" s="27"/>
      <c r="H5820" s="27" t="s">
        <v>24</v>
      </c>
      <c r="I5820" s="28">
        <v>30773500</v>
      </c>
      <c r="J5820" s="28">
        <v>0</v>
      </c>
      <c r="K5820" s="28">
        <v>30773500</v>
      </c>
      <c r="L5820" s="29">
        <v>2.2599999999999998</v>
      </c>
      <c r="M5820" s="29">
        <f>IFERROR(_xlfn.XLOOKUP($B5820,'Ownership Metrics'!$A:$A,'Ownership Metrics'!$B:$B),"")</f>
        <v>12.94</v>
      </c>
      <c r="N5820" s="28">
        <f>IFERROR(_xlfn.XLOOKUP($B5820,'Ownership Metrics'!$A:$A,'Ownership Metrics'!$C:$C),"")</f>
        <v>5132</v>
      </c>
      <c r="O5820" s="29">
        <f>IFERROR(_xlfn.XLOOKUP($B5820,'Ownership Metrics'!$A:$A,'Ownership Metrics'!$D:$D),"")</f>
        <v>71.239999999999995</v>
      </c>
      <c r="P5820" s="29">
        <f>IFERROR(_xlfn.XLOOKUP($B5820,'Ownership Metrics'!$A:$A,'Ownership Metrics'!$E:$E),"")</f>
        <v>80.290000000000006</v>
      </c>
      <c r="Q5820" s="30">
        <f>IFERROR(_xlfn.XLOOKUP($B5820,'Ownership Metrics'!$A:$A,'Ownership Metrics'!$F:$F),"")</f>
        <v>6</v>
      </c>
      <c r="R5820" s="30">
        <f>IFERROR(_xlfn.XLOOKUP($B5820,'Ownership Metrics'!$A:$A,'Ownership Metrics'!$G:$G),"")</f>
        <v>66</v>
      </c>
      <c r="S5820" s="27" t="str">
        <f>IFERROR(_xlfn.XLOOKUP($B5820,'Ownership Metrics'!$A:$A,'Ownership Metrics'!$H:$H),"")</f>
        <v>Mayoritas</v>
      </c>
      <c r="T5820" s="27" t="str">
        <f>IFERROR(_xlfn.XLOOKUP($B5820,'Ownership Metrics'!$A:$A,'Ownership Metrics'!$I:$I),"")</f>
        <v>Tinggi</v>
      </c>
      <c r="U5820" s="27">
        <f>IF(COUNTIFS($B$2:$B5820,$B5820,$D$2:$D5820,$D5820)=1,1,0)</f>
        <v>1</v>
      </c>
      <c r="V5820" s="27">
        <f t="shared" si="271"/>
        <v>2.2599999999999998</v>
      </c>
      <c r="W5820" s="27">
        <f t="shared" si="272"/>
        <v>5</v>
      </c>
      <c r="X5820" s="27">
        <f t="shared" si="270"/>
        <v>2.2599994179999996</v>
      </c>
    </row>
    <row r="5821" spans="1:24" x14ac:dyDescent="0.25">
      <c r="A5821" s="26">
        <v>46265</v>
      </c>
      <c r="B5821" s="27" t="s">
        <v>10927</v>
      </c>
      <c r="C5821" s="27" t="s">
        <v>5969</v>
      </c>
      <c r="D5821" s="27" t="s">
        <v>5971</v>
      </c>
      <c r="E5821" s="27" t="s">
        <v>22</v>
      </c>
      <c r="F5821" s="27" t="s">
        <v>23</v>
      </c>
      <c r="G5821" s="27"/>
      <c r="H5821" s="27" t="s">
        <v>24</v>
      </c>
      <c r="I5821" s="28">
        <v>56965350</v>
      </c>
      <c r="J5821" s="28">
        <v>0</v>
      </c>
      <c r="K5821" s="28">
        <v>56965350</v>
      </c>
      <c r="L5821" s="29">
        <v>4.1900000000000004</v>
      </c>
      <c r="M5821" s="29">
        <f>IFERROR(_xlfn.XLOOKUP($B5821,'Ownership Metrics'!$A:$A,'Ownership Metrics'!$B:$B),"")</f>
        <v>12.94</v>
      </c>
      <c r="N5821" s="28">
        <f>IFERROR(_xlfn.XLOOKUP($B5821,'Ownership Metrics'!$A:$A,'Ownership Metrics'!$C:$C),"")</f>
        <v>5132</v>
      </c>
      <c r="O5821" s="29">
        <f>IFERROR(_xlfn.XLOOKUP($B5821,'Ownership Metrics'!$A:$A,'Ownership Metrics'!$D:$D),"")</f>
        <v>71.239999999999995</v>
      </c>
      <c r="P5821" s="29">
        <f>IFERROR(_xlfn.XLOOKUP($B5821,'Ownership Metrics'!$A:$A,'Ownership Metrics'!$E:$E),"")</f>
        <v>80.290000000000006</v>
      </c>
      <c r="Q5821" s="30">
        <f>IFERROR(_xlfn.XLOOKUP($B5821,'Ownership Metrics'!$A:$A,'Ownership Metrics'!$F:$F),"")</f>
        <v>6</v>
      </c>
      <c r="R5821" s="30">
        <f>IFERROR(_xlfn.XLOOKUP($B5821,'Ownership Metrics'!$A:$A,'Ownership Metrics'!$G:$G),"")</f>
        <v>66</v>
      </c>
      <c r="S5821" s="27" t="str">
        <f>IFERROR(_xlfn.XLOOKUP($B5821,'Ownership Metrics'!$A:$A,'Ownership Metrics'!$H:$H),"")</f>
        <v>Mayoritas</v>
      </c>
      <c r="T5821" s="27" t="str">
        <f>IFERROR(_xlfn.XLOOKUP($B5821,'Ownership Metrics'!$A:$A,'Ownership Metrics'!$I:$I),"")</f>
        <v>Tinggi</v>
      </c>
      <c r="U5821" s="27">
        <f>IF(COUNTIFS($B$2:$B5821,$B5821,$D$2:$D5821,$D5821)=1,1,0)</f>
        <v>1</v>
      </c>
      <c r="V5821" s="27">
        <f t="shared" si="271"/>
        <v>4.1900000000000004</v>
      </c>
      <c r="W5821" s="27">
        <f t="shared" si="272"/>
        <v>3</v>
      </c>
      <c r="X5821" s="27">
        <f t="shared" si="270"/>
        <v>4.1899994179000002</v>
      </c>
    </row>
    <row r="5822" spans="1:24" x14ac:dyDescent="0.25">
      <c r="A5822" s="26">
        <v>46265</v>
      </c>
      <c r="B5822" s="27" t="s">
        <v>10927</v>
      </c>
      <c r="C5822" s="27" t="s">
        <v>5969</v>
      </c>
      <c r="D5822" s="27" t="s">
        <v>5972</v>
      </c>
      <c r="E5822" s="27" t="s">
        <v>22</v>
      </c>
      <c r="F5822" s="27" t="s">
        <v>23</v>
      </c>
      <c r="G5822" s="27"/>
      <c r="H5822" s="27" t="s">
        <v>24</v>
      </c>
      <c r="I5822" s="28">
        <v>66110520</v>
      </c>
      <c r="J5822" s="28">
        <v>0</v>
      </c>
      <c r="K5822" s="28">
        <v>66110520</v>
      </c>
      <c r="L5822" s="29">
        <v>4.8600000000000003</v>
      </c>
      <c r="M5822" s="29">
        <f>IFERROR(_xlfn.XLOOKUP($B5822,'Ownership Metrics'!$A:$A,'Ownership Metrics'!$B:$B),"")</f>
        <v>12.94</v>
      </c>
      <c r="N5822" s="28">
        <f>IFERROR(_xlfn.XLOOKUP($B5822,'Ownership Metrics'!$A:$A,'Ownership Metrics'!$C:$C),"")</f>
        <v>5132</v>
      </c>
      <c r="O5822" s="29">
        <f>IFERROR(_xlfn.XLOOKUP($B5822,'Ownership Metrics'!$A:$A,'Ownership Metrics'!$D:$D),"")</f>
        <v>71.239999999999995</v>
      </c>
      <c r="P5822" s="29">
        <f>IFERROR(_xlfn.XLOOKUP($B5822,'Ownership Metrics'!$A:$A,'Ownership Metrics'!$E:$E),"")</f>
        <v>80.290000000000006</v>
      </c>
      <c r="Q5822" s="30">
        <f>IFERROR(_xlfn.XLOOKUP($B5822,'Ownership Metrics'!$A:$A,'Ownership Metrics'!$F:$F),"")</f>
        <v>6</v>
      </c>
      <c r="R5822" s="30">
        <f>IFERROR(_xlfn.XLOOKUP($B5822,'Ownership Metrics'!$A:$A,'Ownership Metrics'!$G:$G),"")</f>
        <v>66</v>
      </c>
      <c r="S5822" s="27" t="str">
        <f>IFERROR(_xlfn.XLOOKUP($B5822,'Ownership Metrics'!$A:$A,'Ownership Metrics'!$H:$H),"")</f>
        <v>Mayoritas</v>
      </c>
      <c r="T5822" s="27" t="str">
        <f>IFERROR(_xlfn.XLOOKUP($B5822,'Ownership Metrics'!$A:$A,'Ownership Metrics'!$I:$I),"")</f>
        <v>Tinggi</v>
      </c>
      <c r="U5822" s="27">
        <f>IF(COUNTIFS($B$2:$B5822,$B5822,$D$2:$D5822,$D5822)=1,1,0)</f>
        <v>1</v>
      </c>
      <c r="V5822" s="27">
        <f t="shared" si="271"/>
        <v>4.8600000000000003</v>
      </c>
      <c r="W5822" s="27">
        <f t="shared" si="272"/>
        <v>2</v>
      </c>
      <c r="X5822" s="27">
        <f t="shared" si="270"/>
        <v>4.8599994178000001</v>
      </c>
    </row>
    <row r="5823" spans="1:24" x14ac:dyDescent="0.25">
      <c r="A5823" s="26">
        <v>46265</v>
      </c>
      <c r="B5823" s="27" t="s">
        <v>10927</v>
      </c>
      <c r="C5823" s="27" t="s">
        <v>5969</v>
      </c>
      <c r="D5823" s="27" t="s">
        <v>5973</v>
      </c>
      <c r="E5823" s="27" t="s">
        <v>35</v>
      </c>
      <c r="F5823" s="27" t="s">
        <v>23</v>
      </c>
      <c r="G5823" s="27" t="s">
        <v>36</v>
      </c>
      <c r="H5823" s="27" t="s">
        <v>24</v>
      </c>
      <c r="I5823" s="28">
        <v>27362800</v>
      </c>
      <c r="J5823" s="28">
        <v>0</v>
      </c>
      <c r="K5823" s="28">
        <v>27362800</v>
      </c>
      <c r="L5823" s="29">
        <v>2.0099999999999998</v>
      </c>
      <c r="M5823" s="29">
        <f>IFERROR(_xlfn.XLOOKUP($B5823,'Ownership Metrics'!$A:$A,'Ownership Metrics'!$B:$B),"")</f>
        <v>12.94</v>
      </c>
      <c r="N5823" s="28">
        <f>IFERROR(_xlfn.XLOOKUP($B5823,'Ownership Metrics'!$A:$A,'Ownership Metrics'!$C:$C),"")</f>
        <v>5132</v>
      </c>
      <c r="O5823" s="29">
        <f>IFERROR(_xlfn.XLOOKUP($B5823,'Ownership Metrics'!$A:$A,'Ownership Metrics'!$D:$D),"")</f>
        <v>71.239999999999995</v>
      </c>
      <c r="P5823" s="29">
        <f>IFERROR(_xlfn.XLOOKUP($B5823,'Ownership Metrics'!$A:$A,'Ownership Metrics'!$E:$E),"")</f>
        <v>80.290000000000006</v>
      </c>
      <c r="Q5823" s="30">
        <f>IFERROR(_xlfn.XLOOKUP($B5823,'Ownership Metrics'!$A:$A,'Ownership Metrics'!$F:$F),"")</f>
        <v>6</v>
      </c>
      <c r="R5823" s="30">
        <f>IFERROR(_xlfn.XLOOKUP($B5823,'Ownership Metrics'!$A:$A,'Ownership Metrics'!$G:$G),"")</f>
        <v>66</v>
      </c>
      <c r="S5823" s="27" t="str">
        <f>IFERROR(_xlfn.XLOOKUP($B5823,'Ownership Metrics'!$A:$A,'Ownership Metrics'!$H:$H),"")</f>
        <v>Mayoritas</v>
      </c>
      <c r="T5823" s="27" t="str">
        <f>IFERROR(_xlfn.XLOOKUP($B5823,'Ownership Metrics'!$A:$A,'Ownership Metrics'!$I:$I),"")</f>
        <v>Tinggi</v>
      </c>
      <c r="U5823" s="27">
        <f>IF(COUNTIFS($B$2:$B5823,$B5823,$D$2:$D5823,$D5823)=1,1,0)</f>
        <v>1</v>
      </c>
      <c r="V5823" s="27">
        <f t="shared" si="271"/>
        <v>2.0099999999999998</v>
      </c>
      <c r="W5823" s="27">
        <f t="shared" si="272"/>
        <v>6</v>
      </c>
      <c r="X5823" s="27">
        <f t="shared" si="270"/>
        <v>2.0099994176999996</v>
      </c>
    </row>
    <row r="5824" spans="1:24" x14ac:dyDescent="0.25">
      <c r="A5824" s="26">
        <v>46265</v>
      </c>
      <c r="B5824" s="27" t="s">
        <v>10927</v>
      </c>
      <c r="C5824" s="27" t="s">
        <v>5969</v>
      </c>
      <c r="D5824" s="27" t="s">
        <v>5974</v>
      </c>
      <c r="E5824" s="27" t="s">
        <v>35</v>
      </c>
      <c r="F5824" s="27" t="s">
        <v>23</v>
      </c>
      <c r="G5824" s="27" t="s">
        <v>36</v>
      </c>
      <c r="H5824" s="27" t="s">
        <v>24</v>
      </c>
      <c r="I5824" s="28">
        <v>33950000</v>
      </c>
      <c r="J5824" s="28">
        <v>0</v>
      </c>
      <c r="K5824" s="28">
        <v>33950000</v>
      </c>
      <c r="L5824" s="29">
        <v>2.5</v>
      </c>
      <c r="M5824" s="29">
        <f>IFERROR(_xlfn.XLOOKUP($B5824,'Ownership Metrics'!$A:$A,'Ownership Metrics'!$B:$B),"")</f>
        <v>12.94</v>
      </c>
      <c r="N5824" s="28">
        <f>IFERROR(_xlfn.XLOOKUP($B5824,'Ownership Metrics'!$A:$A,'Ownership Metrics'!$C:$C),"")</f>
        <v>5132</v>
      </c>
      <c r="O5824" s="29">
        <f>IFERROR(_xlfn.XLOOKUP($B5824,'Ownership Metrics'!$A:$A,'Ownership Metrics'!$D:$D),"")</f>
        <v>71.239999999999995</v>
      </c>
      <c r="P5824" s="29">
        <f>IFERROR(_xlfn.XLOOKUP($B5824,'Ownership Metrics'!$A:$A,'Ownership Metrics'!$E:$E),"")</f>
        <v>80.290000000000006</v>
      </c>
      <c r="Q5824" s="30">
        <f>IFERROR(_xlfn.XLOOKUP($B5824,'Ownership Metrics'!$A:$A,'Ownership Metrics'!$F:$F),"")</f>
        <v>6</v>
      </c>
      <c r="R5824" s="30">
        <f>IFERROR(_xlfn.XLOOKUP($B5824,'Ownership Metrics'!$A:$A,'Ownership Metrics'!$G:$G),"")</f>
        <v>66</v>
      </c>
      <c r="S5824" s="27" t="str">
        <f>IFERROR(_xlfn.XLOOKUP($B5824,'Ownership Metrics'!$A:$A,'Ownership Metrics'!$H:$H),"")</f>
        <v>Mayoritas</v>
      </c>
      <c r="T5824" s="27" t="str">
        <f>IFERROR(_xlfn.XLOOKUP($B5824,'Ownership Metrics'!$A:$A,'Ownership Metrics'!$I:$I),"")</f>
        <v>Tinggi</v>
      </c>
      <c r="U5824" s="27">
        <f>IF(COUNTIFS($B$2:$B5824,$B5824,$D$2:$D5824,$D5824)=1,1,0)</f>
        <v>1</v>
      </c>
      <c r="V5824" s="27">
        <f t="shared" si="271"/>
        <v>2.5</v>
      </c>
      <c r="W5824" s="27">
        <f t="shared" si="272"/>
        <v>4</v>
      </c>
      <c r="X5824" s="27">
        <f t="shared" si="270"/>
        <v>2.4999994176000002</v>
      </c>
    </row>
    <row r="5825" spans="1:24" x14ac:dyDescent="0.25">
      <c r="A5825" s="26">
        <v>46265</v>
      </c>
      <c r="B5825" s="27" t="s">
        <v>10928</v>
      </c>
      <c r="C5825" s="27" t="s">
        <v>5976</v>
      </c>
      <c r="D5825" s="27" t="s">
        <v>541</v>
      </c>
      <c r="E5825" s="27" t="s">
        <v>22</v>
      </c>
      <c r="F5825" s="27" t="s">
        <v>23</v>
      </c>
      <c r="G5825" s="27"/>
      <c r="H5825" s="27" t="s">
        <v>24</v>
      </c>
      <c r="I5825" s="28">
        <v>442826277</v>
      </c>
      <c r="J5825" s="28">
        <v>0</v>
      </c>
      <c r="K5825" s="28">
        <v>442826277</v>
      </c>
      <c r="L5825" s="29">
        <v>2.84</v>
      </c>
      <c r="M5825" s="29">
        <f>IFERROR(_xlfn.XLOOKUP($B5825,'Ownership Metrics'!$A:$A,'Ownership Metrics'!$B:$B),"")</f>
        <v>8.49</v>
      </c>
      <c r="N5825" s="28">
        <f>IFERROR(_xlfn.XLOOKUP($B5825,'Ownership Metrics'!$A:$A,'Ownership Metrics'!$C:$C),"")</f>
        <v>2773</v>
      </c>
      <c r="O5825" s="29">
        <f>IFERROR(_xlfn.XLOOKUP($B5825,'Ownership Metrics'!$A:$A,'Ownership Metrics'!$D:$D),"")</f>
        <v>50.08</v>
      </c>
      <c r="P5825" s="29">
        <f>IFERROR(_xlfn.XLOOKUP($B5825,'Ownership Metrics'!$A:$A,'Ownership Metrics'!$E:$E),"")</f>
        <v>69.55</v>
      </c>
      <c r="Q5825" s="30">
        <f>IFERROR(_xlfn.XLOOKUP($B5825,'Ownership Metrics'!$A:$A,'Ownership Metrics'!$F:$F),"")</f>
        <v>11</v>
      </c>
      <c r="R5825" s="30">
        <f>IFERROR(_xlfn.XLOOKUP($B5825,'Ownership Metrics'!$A:$A,'Ownership Metrics'!$G:$G),"")</f>
        <v>46</v>
      </c>
      <c r="S5825" s="27" t="str">
        <f>IFERROR(_xlfn.XLOOKUP($B5825,'Ownership Metrics'!$A:$A,'Ownership Metrics'!$H:$H),"")</f>
        <v>Mayoritas</v>
      </c>
      <c r="T5825" s="27" t="str">
        <f>IFERROR(_xlfn.XLOOKUP($B5825,'Ownership Metrics'!$A:$A,'Ownership Metrics'!$I:$I),"")</f>
        <v>Sedang</v>
      </c>
      <c r="U5825" s="27">
        <f>IF(COUNTIFS($B$2:$B5825,$B5825,$D$2:$D5825,$D5825)=1,1,0)</f>
        <v>1</v>
      </c>
      <c r="V5825" s="27">
        <f t="shared" si="271"/>
        <v>2.84</v>
      </c>
      <c r="W5825" s="27">
        <f t="shared" si="272"/>
        <v>7</v>
      </c>
      <c r="X5825" s="27">
        <f t="shared" si="270"/>
        <v>2.8399994175000001</v>
      </c>
    </row>
    <row r="5826" spans="1:24" x14ac:dyDescent="0.25">
      <c r="A5826" s="26">
        <v>46265</v>
      </c>
      <c r="B5826" s="27" t="s">
        <v>10928</v>
      </c>
      <c r="C5826" s="27" t="s">
        <v>5976</v>
      </c>
      <c r="D5826" s="27" t="s">
        <v>5977</v>
      </c>
      <c r="E5826" s="27" t="s">
        <v>22</v>
      </c>
      <c r="F5826" s="27" t="s">
        <v>23</v>
      </c>
      <c r="G5826" s="27"/>
      <c r="H5826" s="27" t="s">
        <v>24</v>
      </c>
      <c r="I5826" s="28">
        <v>628234123</v>
      </c>
      <c r="J5826" s="28">
        <v>0</v>
      </c>
      <c r="K5826" s="28">
        <v>628234123</v>
      </c>
      <c r="L5826" s="29">
        <v>4.03</v>
      </c>
      <c r="M5826" s="29">
        <f>IFERROR(_xlfn.XLOOKUP($B5826,'Ownership Metrics'!$A:$A,'Ownership Metrics'!$B:$B),"")</f>
        <v>8.49</v>
      </c>
      <c r="N5826" s="28">
        <f>IFERROR(_xlfn.XLOOKUP($B5826,'Ownership Metrics'!$A:$A,'Ownership Metrics'!$C:$C),"")</f>
        <v>2773</v>
      </c>
      <c r="O5826" s="29">
        <f>IFERROR(_xlfn.XLOOKUP($B5826,'Ownership Metrics'!$A:$A,'Ownership Metrics'!$D:$D),"")</f>
        <v>50.08</v>
      </c>
      <c r="P5826" s="29">
        <f>IFERROR(_xlfn.XLOOKUP($B5826,'Ownership Metrics'!$A:$A,'Ownership Metrics'!$E:$E),"")</f>
        <v>69.55</v>
      </c>
      <c r="Q5826" s="30">
        <f>IFERROR(_xlfn.XLOOKUP($B5826,'Ownership Metrics'!$A:$A,'Ownership Metrics'!$F:$F),"")</f>
        <v>11</v>
      </c>
      <c r="R5826" s="30">
        <f>IFERROR(_xlfn.XLOOKUP($B5826,'Ownership Metrics'!$A:$A,'Ownership Metrics'!$G:$G),"")</f>
        <v>46</v>
      </c>
      <c r="S5826" s="27" t="str">
        <f>IFERROR(_xlfn.XLOOKUP($B5826,'Ownership Metrics'!$A:$A,'Ownership Metrics'!$H:$H),"")</f>
        <v>Mayoritas</v>
      </c>
      <c r="T5826" s="27" t="str">
        <f>IFERROR(_xlfn.XLOOKUP($B5826,'Ownership Metrics'!$A:$A,'Ownership Metrics'!$I:$I),"")</f>
        <v>Sedang</v>
      </c>
      <c r="U5826" s="27">
        <f>IF(COUNTIFS($B$2:$B5826,$B5826,$D$2:$D5826,$D5826)=1,1,0)</f>
        <v>1</v>
      </c>
      <c r="V5826" s="27">
        <f t="shared" si="271"/>
        <v>4.03</v>
      </c>
      <c r="W5826" s="27">
        <f t="shared" si="272"/>
        <v>5</v>
      </c>
      <c r="X5826" s="27">
        <f t="shared" ref="X5826:X5889" si="273">$V5826-(ROW()*0.0000000001)</f>
        <v>4.0299994174</v>
      </c>
    </row>
    <row r="5827" spans="1:24" x14ac:dyDescent="0.25">
      <c r="A5827" s="26">
        <v>46265</v>
      </c>
      <c r="B5827" s="27" t="s">
        <v>10928</v>
      </c>
      <c r="C5827" s="27" t="s">
        <v>5976</v>
      </c>
      <c r="D5827" s="27" t="s">
        <v>1198</v>
      </c>
      <c r="E5827" s="27" t="s">
        <v>22</v>
      </c>
      <c r="F5827" s="27" t="s">
        <v>23</v>
      </c>
      <c r="G5827" s="27"/>
      <c r="H5827" s="27" t="s">
        <v>24</v>
      </c>
      <c r="I5827" s="28">
        <v>316594503</v>
      </c>
      <c r="J5827" s="28">
        <v>0</v>
      </c>
      <c r="K5827" s="28">
        <v>316594503</v>
      </c>
      <c r="L5827" s="29">
        <v>2.0299999999999998</v>
      </c>
      <c r="M5827" s="29">
        <f>IFERROR(_xlfn.XLOOKUP($B5827,'Ownership Metrics'!$A:$A,'Ownership Metrics'!$B:$B),"")</f>
        <v>8.49</v>
      </c>
      <c r="N5827" s="28">
        <f>IFERROR(_xlfn.XLOOKUP($B5827,'Ownership Metrics'!$A:$A,'Ownership Metrics'!$C:$C),"")</f>
        <v>2773</v>
      </c>
      <c r="O5827" s="29">
        <f>IFERROR(_xlfn.XLOOKUP($B5827,'Ownership Metrics'!$A:$A,'Ownership Metrics'!$D:$D),"")</f>
        <v>50.08</v>
      </c>
      <c r="P5827" s="29">
        <f>IFERROR(_xlfn.XLOOKUP($B5827,'Ownership Metrics'!$A:$A,'Ownership Metrics'!$E:$E),"")</f>
        <v>69.55</v>
      </c>
      <c r="Q5827" s="30">
        <f>IFERROR(_xlfn.XLOOKUP($B5827,'Ownership Metrics'!$A:$A,'Ownership Metrics'!$F:$F),"")</f>
        <v>11</v>
      </c>
      <c r="R5827" s="30">
        <f>IFERROR(_xlfn.XLOOKUP($B5827,'Ownership Metrics'!$A:$A,'Ownership Metrics'!$G:$G),"")</f>
        <v>46</v>
      </c>
      <c r="S5827" s="27" t="str">
        <f>IFERROR(_xlfn.XLOOKUP($B5827,'Ownership Metrics'!$A:$A,'Ownership Metrics'!$H:$H),"")</f>
        <v>Mayoritas</v>
      </c>
      <c r="T5827" s="27" t="str">
        <f>IFERROR(_xlfn.XLOOKUP($B5827,'Ownership Metrics'!$A:$A,'Ownership Metrics'!$I:$I),"")</f>
        <v>Sedang</v>
      </c>
      <c r="U5827" s="27">
        <f>IF(COUNTIFS($B$2:$B5827,$B5827,$D$2:$D5827,$D5827)=1,1,0)</f>
        <v>1</v>
      </c>
      <c r="V5827" s="27">
        <f t="shared" ref="V5827:V5890" si="274">SUMIFS($L$2:$L$10000,$B$2:$B$10000,$B5827,$D$2:$D$10000,$D5827)</f>
        <v>2.0299999999999998</v>
      </c>
      <c r="W5827" s="27">
        <f t="shared" ref="W5827:W5890" si="275">COUNTIFS($B$2:$B$10000,$B5827,$U$2:$U$10000,1,$X$2:$X$10000,"&gt;"&amp;$X5827)+1</f>
        <v>8</v>
      </c>
      <c r="X5827" s="27">
        <f t="shared" si="273"/>
        <v>2.0299994173</v>
      </c>
    </row>
    <row r="5828" spans="1:24" x14ac:dyDescent="0.25">
      <c r="A5828" s="26">
        <v>46265</v>
      </c>
      <c r="B5828" s="27" t="s">
        <v>10928</v>
      </c>
      <c r="C5828" s="27" t="s">
        <v>5976</v>
      </c>
      <c r="D5828" s="27" t="s">
        <v>5978</v>
      </c>
      <c r="E5828" s="27" t="s">
        <v>22</v>
      </c>
      <c r="F5828" s="27" t="s">
        <v>23</v>
      </c>
      <c r="G5828" s="27"/>
      <c r="H5828" s="27" t="s">
        <v>24</v>
      </c>
      <c r="I5828" s="28">
        <v>296417894</v>
      </c>
      <c r="J5828" s="28">
        <v>0</v>
      </c>
      <c r="K5828" s="28">
        <v>296417894</v>
      </c>
      <c r="L5828" s="29">
        <v>1.9</v>
      </c>
      <c r="M5828" s="29">
        <f>IFERROR(_xlfn.XLOOKUP($B5828,'Ownership Metrics'!$A:$A,'Ownership Metrics'!$B:$B),"")</f>
        <v>8.49</v>
      </c>
      <c r="N5828" s="28">
        <f>IFERROR(_xlfn.XLOOKUP($B5828,'Ownership Metrics'!$A:$A,'Ownership Metrics'!$C:$C),"")</f>
        <v>2773</v>
      </c>
      <c r="O5828" s="29">
        <f>IFERROR(_xlfn.XLOOKUP($B5828,'Ownership Metrics'!$A:$A,'Ownership Metrics'!$D:$D),"")</f>
        <v>50.08</v>
      </c>
      <c r="P5828" s="29">
        <f>IFERROR(_xlfn.XLOOKUP($B5828,'Ownership Metrics'!$A:$A,'Ownership Metrics'!$E:$E),"")</f>
        <v>69.55</v>
      </c>
      <c r="Q5828" s="30">
        <f>IFERROR(_xlfn.XLOOKUP($B5828,'Ownership Metrics'!$A:$A,'Ownership Metrics'!$F:$F),"")</f>
        <v>11</v>
      </c>
      <c r="R5828" s="30">
        <f>IFERROR(_xlfn.XLOOKUP($B5828,'Ownership Metrics'!$A:$A,'Ownership Metrics'!$G:$G),"")</f>
        <v>46</v>
      </c>
      <c r="S5828" s="27" t="str">
        <f>IFERROR(_xlfn.XLOOKUP($B5828,'Ownership Metrics'!$A:$A,'Ownership Metrics'!$H:$H),"")</f>
        <v>Mayoritas</v>
      </c>
      <c r="T5828" s="27" t="str">
        <f>IFERROR(_xlfn.XLOOKUP($B5828,'Ownership Metrics'!$A:$A,'Ownership Metrics'!$I:$I),"")</f>
        <v>Sedang</v>
      </c>
      <c r="U5828" s="27">
        <f>IF(COUNTIFS($B$2:$B5828,$B5828,$D$2:$D5828,$D5828)=1,1,0)</f>
        <v>1</v>
      </c>
      <c r="V5828" s="27">
        <f t="shared" si="274"/>
        <v>1.9</v>
      </c>
      <c r="W5828" s="27">
        <f t="shared" si="275"/>
        <v>9</v>
      </c>
      <c r="X5828" s="27">
        <f t="shared" si="273"/>
        <v>1.8999994171999999</v>
      </c>
    </row>
    <row r="5829" spans="1:24" x14ac:dyDescent="0.25">
      <c r="A5829" s="26">
        <v>46265</v>
      </c>
      <c r="B5829" s="27" t="s">
        <v>10928</v>
      </c>
      <c r="C5829" s="27" t="s">
        <v>5976</v>
      </c>
      <c r="D5829" s="27" t="s">
        <v>5979</v>
      </c>
      <c r="E5829" s="27" t="s">
        <v>22</v>
      </c>
      <c r="F5829" s="27" t="s">
        <v>23</v>
      </c>
      <c r="G5829" s="27"/>
      <c r="H5829" s="27" t="s">
        <v>24</v>
      </c>
      <c r="I5829" s="28">
        <v>230710596</v>
      </c>
      <c r="J5829" s="28">
        <v>0</v>
      </c>
      <c r="K5829" s="28">
        <v>230710596</v>
      </c>
      <c r="L5829" s="29">
        <v>1.48</v>
      </c>
      <c r="M5829" s="29">
        <f>IFERROR(_xlfn.XLOOKUP($B5829,'Ownership Metrics'!$A:$A,'Ownership Metrics'!$B:$B),"")</f>
        <v>8.49</v>
      </c>
      <c r="N5829" s="28">
        <f>IFERROR(_xlfn.XLOOKUP($B5829,'Ownership Metrics'!$A:$A,'Ownership Metrics'!$C:$C),"")</f>
        <v>2773</v>
      </c>
      <c r="O5829" s="29">
        <f>IFERROR(_xlfn.XLOOKUP($B5829,'Ownership Metrics'!$A:$A,'Ownership Metrics'!$D:$D),"")</f>
        <v>50.08</v>
      </c>
      <c r="P5829" s="29">
        <f>IFERROR(_xlfn.XLOOKUP($B5829,'Ownership Metrics'!$A:$A,'Ownership Metrics'!$E:$E),"")</f>
        <v>69.55</v>
      </c>
      <c r="Q5829" s="30">
        <f>IFERROR(_xlfn.XLOOKUP($B5829,'Ownership Metrics'!$A:$A,'Ownership Metrics'!$F:$F),"")</f>
        <v>11</v>
      </c>
      <c r="R5829" s="30">
        <f>IFERROR(_xlfn.XLOOKUP($B5829,'Ownership Metrics'!$A:$A,'Ownership Metrics'!$G:$G),"")</f>
        <v>46</v>
      </c>
      <c r="S5829" s="27" t="str">
        <f>IFERROR(_xlfn.XLOOKUP($B5829,'Ownership Metrics'!$A:$A,'Ownership Metrics'!$H:$H),"")</f>
        <v>Mayoritas</v>
      </c>
      <c r="T5829" s="27" t="str">
        <f>IFERROR(_xlfn.XLOOKUP($B5829,'Ownership Metrics'!$A:$A,'Ownership Metrics'!$I:$I),"")</f>
        <v>Sedang</v>
      </c>
      <c r="U5829" s="27">
        <f>IF(COUNTIFS($B$2:$B5829,$B5829,$D$2:$D5829,$D5829)=1,1,0)</f>
        <v>1</v>
      </c>
      <c r="V5829" s="27">
        <f t="shared" si="274"/>
        <v>1.48</v>
      </c>
      <c r="W5829" s="27">
        <f t="shared" si="275"/>
        <v>10</v>
      </c>
      <c r="X5829" s="27">
        <f t="shared" si="273"/>
        <v>1.4799994170999999</v>
      </c>
    </row>
    <row r="5830" spans="1:24" x14ac:dyDescent="0.25">
      <c r="A5830" s="26">
        <v>46265</v>
      </c>
      <c r="B5830" s="27" t="s">
        <v>10928</v>
      </c>
      <c r="C5830" s="27" t="s">
        <v>5976</v>
      </c>
      <c r="D5830" s="27" t="s">
        <v>5980</v>
      </c>
      <c r="E5830" s="27" t="s">
        <v>22</v>
      </c>
      <c r="F5830" s="27" t="s">
        <v>23</v>
      </c>
      <c r="G5830" s="27"/>
      <c r="H5830" s="27" t="s">
        <v>24</v>
      </c>
      <c r="I5830" s="28">
        <v>156522177</v>
      </c>
      <c r="J5830" s="28">
        <v>0</v>
      </c>
      <c r="K5830" s="28">
        <v>156522177</v>
      </c>
      <c r="L5830" s="29">
        <v>1</v>
      </c>
      <c r="M5830" s="29">
        <f>IFERROR(_xlfn.XLOOKUP($B5830,'Ownership Metrics'!$A:$A,'Ownership Metrics'!$B:$B),"")</f>
        <v>8.49</v>
      </c>
      <c r="N5830" s="28">
        <f>IFERROR(_xlfn.XLOOKUP($B5830,'Ownership Metrics'!$A:$A,'Ownership Metrics'!$C:$C),"")</f>
        <v>2773</v>
      </c>
      <c r="O5830" s="29">
        <f>IFERROR(_xlfn.XLOOKUP($B5830,'Ownership Metrics'!$A:$A,'Ownership Metrics'!$D:$D),"")</f>
        <v>50.08</v>
      </c>
      <c r="P5830" s="29">
        <f>IFERROR(_xlfn.XLOOKUP($B5830,'Ownership Metrics'!$A:$A,'Ownership Metrics'!$E:$E),"")</f>
        <v>69.55</v>
      </c>
      <c r="Q5830" s="30">
        <f>IFERROR(_xlfn.XLOOKUP($B5830,'Ownership Metrics'!$A:$A,'Ownership Metrics'!$F:$F),"")</f>
        <v>11</v>
      </c>
      <c r="R5830" s="30">
        <f>IFERROR(_xlfn.XLOOKUP($B5830,'Ownership Metrics'!$A:$A,'Ownership Metrics'!$G:$G),"")</f>
        <v>46</v>
      </c>
      <c r="S5830" s="27" t="str">
        <f>IFERROR(_xlfn.XLOOKUP($B5830,'Ownership Metrics'!$A:$A,'Ownership Metrics'!$H:$H),"")</f>
        <v>Mayoritas</v>
      </c>
      <c r="T5830" s="27" t="str">
        <f>IFERROR(_xlfn.XLOOKUP($B5830,'Ownership Metrics'!$A:$A,'Ownership Metrics'!$I:$I),"")</f>
        <v>Sedang</v>
      </c>
      <c r="U5830" s="27">
        <f>IF(COUNTIFS($B$2:$B5830,$B5830,$D$2:$D5830,$D5830)=1,1,0)</f>
        <v>1</v>
      </c>
      <c r="V5830" s="27">
        <f t="shared" si="274"/>
        <v>1</v>
      </c>
      <c r="W5830" s="27">
        <f t="shared" si="275"/>
        <v>11</v>
      </c>
      <c r="X5830" s="27">
        <f t="shared" si="273"/>
        <v>0.99999941699999995</v>
      </c>
    </row>
    <row r="5831" spans="1:24" x14ac:dyDescent="0.25">
      <c r="A5831" s="26">
        <v>46265</v>
      </c>
      <c r="B5831" s="27" t="s">
        <v>10928</v>
      </c>
      <c r="C5831" s="27" t="s">
        <v>5976</v>
      </c>
      <c r="D5831" s="27" t="s">
        <v>5981</v>
      </c>
      <c r="E5831" s="27" t="s">
        <v>22</v>
      </c>
      <c r="F5831" s="27" t="s">
        <v>23</v>
      </c>
      <c r="G5831" s="27"/>
      <c r="H5831" s="27" t="s">
        <v>24</v>
      </c>
      <c r="I5831" s="28">
        <v>117425221</v>
      </c>
      <c r="J5831" s="28">
        <v>7688072910</v>
      </c>
      <c r="K5831" s="28">
        <v>7805498131</v>
      </c>
      <c r="L5831" s="29">
        <v>50.08</v>
      </c>
      <c r="M5831" s="29">
        <f>IFERROR(_xlfn.XLOOKUP($B5831,'Ownership Metrics'!$A:$A,'Ownership Metrics'!$B:$B),"")</f>
        <v>8.49</v>
      </c>
      <c r="N5831" s="28">
        <f>IFERROR(_xlfn.XLOOKUP($B5831,'Ownership Metrics'!$A:$A,'Ownership Metrics'!$C:$C),"")</f>
        <v>2773</v>
      </c>
      <c r="O5831" s="29">
        <f>IFERROR(_xlfn.XLOOKUP($B5831,'Ownership Metrics'!$A:$A,'Ownership Metrics'!$D:$D),"")</f>
        <v>50.08</v>
      </c>
      <c r="P5831" s="29">
        <f>IFERROR(_xlfn.XLOOKUP($B5831,'Ownership Metrics'!$A:$A,'Ownership Metrics'!$E:$E),"")</f>
        <v>69.55</v>
      </c>
      <c r="Q5831" s="30">
        <f>IFERROR(_xlfn.XLOOKUP($B5831,'Ownership Metrics'!$A:$A,'Ownership Metrics'!$F:$F),"")</f>
        <v>11</v>
      </c>
      <c r="R5831" s="30">
        <f>IFERROR(_xlfn.XLOOKUP($B5831,'Ownership Metrics'!$A:$A,'Ownership Metrics'!$G:$G),"")</f>
        <v>46</v>
      </c>
      <c r="S5831" s="27" t="str">
        <f>IFERROR(_xlfn.XLOOKUP($B5831,'Ownership Metrics'!$A:$A,'Ownership Metrics'!$H:$H),"")</f>
        <v>Mayoritas</v>
      </c>
      <c r="T5831" s="27" t="str">
        <f>IFERROR(_xlfn.XLOOKUP($B5831,'Ownership Metrics'!$A:$A,'Ownership Metrics'!$I:$I),"")</f>
        <v>Sedang</v>
      </c>
      <c r="U5831" s="27">
        <f>IF(COUNTIFS($B$2:$B5831,$B5831,$D$2:$D5831,$D5831)=1,1,0)</f>
        <v>1</v>
      </c>
      <c r="V5831" s="27">
        <f t="shared" si="274"/>
        <v>50.08</v>
      </c>
      <c r="W5831" s="27">
        <f t="shared" si="275"/>
        <v>1</v>
      </c>
      <c r="X5831" s="27">
        <f t="shared" si="273"/>
        <v>50.079999416900002</v>
      </c>
    </row>
    <row r="5832" spans="1:24" x14ac:dyDescent="0.25">
      <c r="A5832" s="26">
        <v>46265</v>
      </c>
      <c r="B5832" s="27" t="s">
        <v>10928</v>
      </c>
      <c r="C5832" s="27" t="s">
        <v>5976</v>
      </c>
      <c r="D5832" s="27" t="s">
        <v>63</v>
      </c>
      <c r="E5832" s="27" t="s">
        <v>26</v>
      </c>
      <c r="F5832" s="27" t="s">
        <v>32</v>
      </c>
      <c r="G5832" s="27"/>
      <c r="H5832" s="27" t="s">
        <v>64</v>
      </c>
      <c r="I5832" s="28">
        <v>600380400</v>
      </c>
      <c r="J5832" s="28">
        <v>0</v>
      </c>
      <c r="K5832" s="28">
        <v>600380400</v>
      </c>
      <c r="L5832" s="29">
        <v>3.85</v>
      </c>
      <c r="M5832" s="29">
        <f>IFERROR(_xlfn.XLOOKUP($B5832,'Ownership Metrics'!$A:$A,'Ownership Metrics'!$B:$B),"")</f>
        <v>8.49</v>
      </c>
      <c r="N5832" s="28">
        <f>IFERROR(_xlfn.XLOOKUP($B5832,'Ownership Metrics'!$A:$A,'Ownership Metrics'!$C:$C),"")</f>
        <v>2773</v>
      </c>
      <c r="O5832" s="29">
        <f>IFERROR(_xlfn.XLOOKUP($B5832,'Ownership Metrics'!$A:$A,'Ownership Metrics'!$D:$D),"")</f>
        <v>50.08</v>
      </c>
      <c r="P5832" s="29">
        <f>IFERROR(_xlfn.XLOOKUP($B5832,'Ownership Metrics'!$A:$A,'Ownership Metrics'!$E:$E),"")</f>
        <v>69.55</v>
      </c>
      <c r="Q5832" s="30">
        <f>IFERROR(_xlfn.XLOOKUP($B5832,'Ownership Metrics'!$A:$A,'Ownership Metrics'!$F:$F),"")</f>
        <v>11</v>
      </c>
      <c r="R5832" s="30">
        <f>IFERROR(_xlfn.XLOOKUP($B5832,'Ownership Metrics'!$A:$A,'Ownership Metrics'!$G:$G),"")</f>
        <v>46</v>
      </c>
      <c r="S5832" s="27" t="str">
        <f>IFERROR(_xlfn.XLOOKUP($B5832,'Ownership Metrics'!$A:$A,'Ownership Metrics'!$H:$H),"")</f>
        <v>Mayoritas</v>
      </c>
      <c r="T5832" s="27" t="str">
        <f>IFERROR(_xlfn.XLOOKUP($B5832,'Ownership Metrics'!$A:$A,'Ownership Metrics'!$I:$I),"")</f>
        <v>Sedang</v>
      </c>
      <c r="U5832" s="27">
        <f>IF(COUNTIFS($B$2:$B5832,$B5832,$D$2:$D5832,$D5832)=1,1,0)</f>
        <v>1</v>
      </c>
      <c r="V5832" s="27">
        <f t="shared" si="274"/>
        <v>3.85</v>
      </c>
      <c r="W5832" s="27">
        <f t="shared" si="275"/>
        <v>6</v>
      </c>
      <c r="X5832" s="27">
        <f t="shared" si="273"/>
        <v>3.8499994168000002</v>
      </c>
    </row>
    <row r="5833" spans="1:24" x14ac:dyDescent="0.25">
      <c r="A5833" s="26">
        <v>46265</v>
      </c>
      <c r="B5833" s="27" t="s">
        <v>10928</v>
      </c>
      <c r="C5833" s="27" t="s">
        <v>5976</v>
      </c>
      <c r="D5833" s="27" t="s">
        <v>5982</v>
      </c>
      <c r="E5833" s="27" t="s">
        <v>35</v>
      </c>
      <c r="F5833" s="27" t="s">
        <v>23</v>
      </c>
      <c r="G5833" s="27" t="s">
        <v>36</v>
      </c>
      <c r="H5833" s="27" t="s">
        <v>24</v>
      </c>
      <c r="I5833" s="28">
        <v>817884103</v>
      </c>
      <c r="J5833" s="28">
        <v>874218750</v>
      </c>
      <c r="K5833" s="28">
        <v>1692102853</v>
      </c>
      <c r="L5833" s="29">
        <v>10.86</v>
      </c>
      <c r="M5833" s="29">
        <f>IFERROR(_xlfn.XLOOKUP($B5833,'Ownership Metrics'!$A:$A,'Ownership Metrics'!$B:$B),"")</f>
        <v>8.49</v>
      </c>
      <c r="N5833" s="28">
        <f>IFERROR(_xlfn.XLOOKUP($B5833,'Ownership Metrics'!$A:$A,'Ownership Metrics'!$C:$C),"")</f>
        <v>2773</v>
      </c>
      <c r="O5833" s="29">
        <f>IFERROR(_xlfn.XLOOKUP($B5833,'Ownership Metrics'!$A:$A,'Ownership Metrics'!$D:$D),"")</f>
        <v>50.08</v>
      </c>
      <c r="P5833" s="29">
        <f>IFERROR(_xlfn.XLOOKUP($B5833,'Ownership Metrics'!$A:$A,'Ownership Metrics'!$E:$E),"")</f>
        <v>69.55</v>
      </c>
      <c r="Q5833" s="30">
        <f>IFERROR(_xlfn.XLOOKUP($B5833,'Ownership Metrics'!$A:$A,'Ownership Metrics'!$F:$F),"")</f>
        <v>11</v>
      </c>
      <c r="R5833" s="30">
        <f>IFERROR(_xlfn.XLOOKUP($B5833,'Ownership Metrics'!$A:$A,'Ownership Metrics'!$G:$G),"")</f>
        <v>46</v>
      </c>
      <c r="S5833" s="27" t="str">
        <f>IFERROR(_xlfn.XLOOKUP($B5833,'Ownership Metrics'!$A:$A,'Ownership Metrics'!$H:$H),"")</f>
        <v>Mayoritas</v>
      </c>
      <c r="T5833" s="27" t="str">
        <f>IFERROR(_xlfn.XLOOKUP($B5833,'Ownership Metrics'!$A:$A,'Ownership Metrics'!$I:$I),"")</f>
        <v>Sedang</v>
      </c>
      <c r="U5833" s="27">
        <f>IF(COUNTIFS($B$2:$B5833,$B5833,$D$2:$D5833,$D5833)=1,1,0)</f>
        <v>1</v>
      </c>
      <c r="V5833" s="27">
        <f t="shared" si="274"/>
        <v>10.86</v>
      </c>
      <c r="W5833" s="27">
        <f t="shared" si="275"/>
        <v>2</v>
      </c>
      <c r="X5833" s="27">
        <f t="shared" si="273"/>
        <v>10.859999416699999</v>
      </c>
    </row>
    <row r="5834" spans="1:24" x14ac:dyDescent="0.25">
      <c r="A5834" s="26">
        <v>46265</v>
      </c>
      <c r="B5834" s="27" t="s">
        <v>10928</v>
      </c>
      <c r="C5834" s="27" t="s">
        <v>5976</v>
      </c>
      <c r="D5834" s="27" t="s">
        <v>5983</v>
      </c>
      <c r="E5834" s="27" t="s">
        <v>35</v>
      </c>
      <c r="F5834" s="27" t="s">
        <v>23</v>
      </c>
      <c r="G5834" s="27" t="s">
        <v>36</v>
      </c>
      <c r="H5834" s="27" t="s">
        <v>24</v>
      </c>
      <c r="I5834" s="28">
        <v>1285644762</v>
      </c>
      <c r="J5834" s="28">
        <v>55624994</v>
      </c>
      <c r="K5834" s="28">
        <v>1341269756</v>
      </c>
      <c r="L5834" s="29">
        <v>8.61</v>
      </c>
      <c r="M5834" s="29">
        <f>IFERROR(_xlfn.XLOOKUP($B5834,'Ownership Metrics'!$A:$A,'Ownership Metrics'!$B:$B),"")</f>
        <v>8.49</v>
      </c>
      <c r="N5834" s="28">
        <f>IFERROR(_xlfn.XLOOKUP($B5834,'Ownership Metrics'!$A:$A,'Ownership Metrics'!$C:$C),"")</f>
        <v>2773</v>
      </c>
      <c r="O5834" s="29">
        <f>IFERROR(_xlfn.XLOOKUP($B5834,'Ownership Metrics'!$A:$A,'Ownership Metrics'!$D:$D),"")</f>
        <v>50.08</v>
      </c>
      <c r="P5834" s="29">
        <f>IFERROR(_xlfn.XLOOKUP($B5834,'Ownership Metrics'!$A:$A,'Ownership Metrics'!$E:$E),"")</f>
        <v>69.55</v>
      </c>
      <c r="Q5834" s="30">
        <f>IFERROR(_xlfn.XLOOKUP($B5834,'Ownership Metrics'!$A:$A,'Ownership Metrics'!$F:$F),"")</f>
        <v>11</v>
      </c>
      <c r="R5834" s="30">
        <f>IFERROR(_xlfn.XLOOKUP($B5834,'Ownership Metrics'!$A:$A,'Ownership Metrics'!$G:$G),"")</f>
        <v>46</v>
      </c>
      <c r="S5834" s="27" t="str">
        <f>IFERROR(_xlfn.XLOOKUP($B5834,'Ownership Metrics'!$A:$A,'Ownership Metrics'!$H:$H),"")</f>
        <v>Mayoritas</v>
      </c>
      <c r="T5834" s="27" t="str">
        <f>IFERROR(_xlfn.XLOOKUP($B5834,'Ownership Metrics'!$A:$A,'Ownership Metrics'!$I:$I),"")</f>
        <v>Sedang</v>
      </c>
      <c r="U5834" s="27">
        <f>IF(COUNTIFS($B$2:$B5834,$B5834,$D$2:$D5834,$D5834)=1,1,0)</f>
        <v>1</v>
      </c>
      <c r="V5834" s="27">
        <f t="shared" si="274"/>
        <v>8.61</v>
      </c>
      <c r="W5834" s="27">
        <f t="shared" si="275"/>
        <v>3</v>
      </c>
      <c r="X5834" s="27">
        <f t="shared" si="273"/>
        <v>8.6099994165999991</v>
      </c>
    </row>
    <row r="5835" spans="1:24" x14ac:dyDescent="0.25">
      <c r="A5835" s="26">
        <v>46265</v>
      </c>
      <c r="B5835" s="27" t="s">
        <v>10928</v>
      </c>
      <c r="C5835" s="27" t="s">
        <v>5976</v>
      </c>
      <c r="D5835" s="27" t="s">
        <v>5984</v>
      </c>
      <c r="E5835" s="27" t="s">
        <v>35</v>
      </c>
      <c r="F5835" s="27" t="s">
        <v>23</v>
      </c>
      <c r="G5835" s="27" t="s">
        <v>36</v>
      </c>
      <c r="H5835" s="27" t="s">
        <v>24</v>
      </c>
      <c r="I5835" s="28">
        <v>752476309</v>
      </c>
      <c r="J5835" s="28">
        <v>0</v>
      </c>
      <c r="K5835" s="28">
        <v>752476309</v>
      </c>
      <c r="L5835" s="29">
        <v>4.83</v>
      </c>
      <c r="M5835" s="29">
        <f>IFERROR(_xlfn.XLOOKUP($B5835,'Ownership Metrics'!$A:$A,'Ownership Metrics'!$B:$B),"")</f>
        <v>8.49</v>
      </c>
      <c r="N5835" s="28">
        <f>IFERROR(_xlfn.XLOOKUP($B5835,'Ownership Metrics'!$A:$A,'Ownership Metrics'!$C:$C),"")</f>
        <v>2773</v>
      </c>
      <c r="O5835" s="29">
        <f>IFERROR(_xlfn.XLOOKUP($B5835,'Ownership Metrics'!$A:$A,'Ownership Metrics'!$D:$D),"")</f>
        <v>50.08</v>
      </c>
      <c r="P5835" s="29">
        <f>IFERROR(_xlfn.XLOOKUP($B5835,'Ownership Metrics'!$A:$A,'Ownership Metrics'!$E:$E),"")</f>
        <v>69.55</v>
      </c>
      <c r="Q5835" s="30">
        <f>IFERROR(_xlfn.XLOOKUP($B5835,'Ownership Metrics'!$A:$A,'Ownership Metrics'!$F:$F),"")</f>
        <v>11</v>
      </c>
      <c r="R5835" s="30">
        <f>IFERROR(_xlfn.XLOOKUP($B5835,'Ownership Metrics'!$A:$A,'Ownership Metrics'!$G:$G),"")</f>
        <v>46</v>
      </c>
      <c r="S5835" s="27" t="str">
        <f>IFERROR(_xlfn.XLOOKUP($B5835,'Ownership Metrics'!$A:$A,'Ownership Metrics'!$H:$H),"")</f>
        <v>Mayoritas</v>
      </c>
      <c r="T5835" s="27" t="str">
        <f>IFERROR(_xlfn.XLOOKUP($B5835,'Ownership Metrics'!$A:$A,'Ownership Metrics'!$I:$I),"")</f>
        <v>Sedang</v>
      </c>
      <c r="U5835" s="27">
        <f>IF(COUNTIFS($B$2:$B5835,$B5835,$D$2:$D5835,$D5835)=1,1,0)</f>
        <v>1</v>
      </c>
      <c r="V5835" s="27">
        <f t="shared" si="274"/>
        <v>4.83</v>
      </c>
      <c r="W5835" s="27">
        <f t="shared" si="275"/>
        <v>4</v>
      </c>
      <c r="X5835" s="27">
        <f t="shared" si="273"/>
        <v>4.8299994164999998</v>
      </c>
    </row>
    <row r="5836" spans="1:24" x14ac:dyDescent="0.25">
      <c r="A5836" s="26">
        <v>46265</v>
      </c>
      <c r="B5836" s="27" t="s">
        <v>10929</v>
      </c>
      <c r="C5836" s="27" t="s">
        <v>5986</v>
      </c>
      <c r="D5836" s="27" t="s">
        <v>5987</v>
      </c>
      <c r="E5836" s="27" t="s">
        <v>22</v>
      </c>
      <c r="F5836" s="27" t="s">
        <v>32</v>
      </c>
      <c r="G5836" s="27"/>
      <c r="H5836" s="27" t="s">
        <v>64</v>
      </c>
      <c r="I5836" s="28">
        <v>1794889157</v>
      </c>
      <c r="J5836" s="28">
        <v>0</v>
      </c>
      <c r="K5836" s="28">
        <v>1794889157</v>
      </c>
      <c r="L5836" s="29">
        <v>98.7</v>
      </c>
      <c r="M5836" s="29">
        <f>IFERROR(_xlfn.XLOOKUP($B5836,'Ownership Metrics'!$A:$A,'Ownership Metrics'!$B:$B),"")</f>
        <v>1.3</v>
      </c>
      <c r="N5836" s="28">
        <f>IFERROR(_xlfn.XLOOKUP($B5836,'Ownership Metrics'!$A:$A,'Ownership Metrics'!$C:$C),"")</f>
        <v>9742</v>
      </c>
      <c r="O5836" s="29">
        <f>IFERROR(_xlfn.XLOOKUP($B5836,'Ownership Metrics'!$A:$A,'Ownership Metrics'!$D:$D),"")</f>
        <v>98.7</v>
      </c>
      <c r="P5836" s="29">
        <f>IFERROR(_xlfn.XLOOKUP($B5836,'Ownership Metrics'!$A:$A,'Ownership Metrics'!$E:$E),"")</f>
        <v>98.7</v>
      </c>
      <c r="Q5836" s="30">
        <f>IFERROR(_xlfn.XLOOKUP($B5836,'Ownership Metrics'!$A:$A,'Ownership Metrics'!$F:$F),"")</f>
        <v>1</v>
      </c>
      <c r="R5836" s="30">
        <f>IFERROR(_xlfn.XLOOKUP($B5836,'Ownership Metrics'!$A:$A,'Ownership Metrics'!$G:$G),"")</f>
        <v>98</v>
      </c>
      <c r="S5836" s="27" t="str">
        <f>IFERROR(_xlfn.XLOOKUP($B5836,'Ownership Metrics'!$A:$A,'Ownership Metrics'!$H:$H),"")</f>
        <v>Mayoritas</v>
      </c>
      <c r="T5836" s="27" t="str">
        <f>IFERROR(_xlfn.XLOOKUP($B5836,'Ownership Metrics'!$A:$A,'Ownership Metrics'!$I:$I),"")</f>
        <v>Tinggi</v>
      </c>
      <c r="U5836" s="27">
        <f>IF(COUNTIFS($B$2:$B5836,$B5836,$D$2:$D5836,$D5836)=1,1,0)</f>
        <v>1</v>
      </c>
      <c r="V5836" s="27">
        <f t="shared" si="274"/>
        <v>98.7</v>
      </c>
      <c r="W5836" s="27">
        <f t="shared" si="275"/>
        <v>1</v>
      </c>
      <c r="X5836" s="27">
        <f t="shared" si="273"/>
        <v>98.699999416400004</v>
      </c>
    </row>
    <row r="5837" spans="1:24" x14ac:dyDescent="0.25">
      <c r="A5837" s="26">
        <v>46265</v>
      </c>
      <c r="B5837" s="27" t="s">
        <v>10930</v>
      </c>
      <c r="C5837" s="27" t="s">
        <v>5989</v>
      </c>
      <c r="D5837" s="27" t="s">
        <v>5990</v>
      </c>
      <c r="E5837" s="27" t="s">
        <v>22</v>
      </c>
      <c r="F5837" s="27" t="s">
        <v>23</v>
      </c>
      <c r="G5837" s="27"/>
      <c r="H5837" s="27" t="s">
        <v>24</v>
      </c>
      <c r="I5837" s="28">
        <v>68010926</v>
      </c>
      <c r="J5837" s="28">
        <v>0</v>
      </c>
      <c r="K5837" s="28">
        <v>68010926</v>
      </c>
      <c r="L5837" s="29">
        <v>6.08</v>
      </c>
      <c r="M5837" s="29">
        <f>IFERROR(_xlfn.XLOOKUP($B5837,'Ownership Metrics'!$A:$A,'Ownership Metrics'!$B:$B),"")</f>
        <v>2.37</v>
      </c>
      <c r="N5837" s="28">
        <f>IFERROR(_xlfn.XLOOKUP($B5837,'Ownership Metrics'!$A:$A,'Ownership Metrics'!$C:$C),"")</f>
        <v>6313</v>
      </c>
      <c r="O5837" s="29">
        <f>IFERROR(_xlfn.XLOOKUP($B5837,'Ownership Metrics'!$A:$A,'Ownership Metrics'!$D:$D),"")</f>
        <v>78.97</v>
      </c>
      <c r="P5837" s="29">
        <f>IFERROR(_xlfn.XLOOKUP($B5837,'Ownership Metrics'!$A:$A,'Ownership Metrics'!$E:$E),"")</f>
        <v>88.62</v>
      </c>
      <c r="Q5837" s="30">
        <f>IFERROR(_xlfn.XLOOKUP($B5837,'Ownership Metrics'!$A:$A,'Ownership Metrics'!$F:$F),"")</f>
        <v>6</v>
      </c>
      <c r="R5837" s="30">
        <f>IFERROR(_xlfn.XLOOKUP($B5837,'Ownership Metrics'!$A:$A,'Ownership Metrics'!$G:$G),"")</f>
        <v>74</v>
      </c>
      <c r="S5837" s="27" t="str">
        <f>IFERROR(_xlfn.XLOOKUP($B5837,'Ownership Metrics'!$A:$A,'Ownership Metrics'!$H:$H),"")</f>
        <v>Mayoritas</v>
      </c>
      <c r="T5837" s="27" t="str">
        <f>IFERROR(_xlfn.XLOOKUP($B5837,'Ownership Metrics'!$A:$A,'Ownership Metrics'!$I:$I),"")</f>
        <v>Tinggi</v>
      </c>
      <c r="U5837" s="27">
        <f>IF(COUNTIFS($B$2:$B5837,$B5837,$D$2:$D5837,$D5837)=1,1,0)</f>
        <v>1</v>
      </c>
      <c r="V5837" s="27">
        <f t="shared" si="274"/>
        <v>6.08</v>
      </c>
      <c r="W5837" s="27">
        <f t="shared" si="275"/>
        <v>2</v>
      </c>
      <c r="X5837" s="27">
        <f t="shared" si="273"/>
        <v>6.0799994162999997</v>
      </c>
    </row>
    <row r="5838" spans="1:24" x14ac:dyDescent="0.25">
      <c r="A5838" s="26">
        <v>46265</v>
      </c>
      <c r="B5838" s="27" t="s">
        <v>10930</v>
      </c>
      <c r="C5838" s="27" t="s">
        <v>5989</v>
      </c>
      <c r="D5838" s="27" t="s">
        <v>5991</v>
      </c>
      <c r="E5838" s="27" t="s">
        <v>22</v>
      </c>
      <c r="F5838" s="27" t="s">
        <v>23</v>
      </c>
      <c r="G5838" s="27"/>
      <c r="H5838" s="27" t="s">
        <v>24</v>
      </c>
      <c r="I5838" s="28">
        <v>868951142</v>
      </c>
      <c r="J5838" s="28">
        <v>15000000</v>
      </c>
      <c r="K5838" s="28">
        <v>883951142</v>
      </c>
      <c r="L5838" s="29">
        <v>78.97</v>
      </c>
      <c r="M5838" s="29">
        <f>IFERROR(_xlfn.XLOOKUP($B5838,'Ownership Metrics'!$A:$A,'Ownership Metrics'!$B:$B),"")</f>
        <v>2.37</v>
      </c>
      <c r="N5838" s="28">
        <f>IFERROR(_xlfn.XLOOKUP($B5838,'Ownership Metrics'!$A:$A,'Ownership Metrics'!$C:$C),"")</f>
        <v>6313</v>
      </c>
      <c r="O5838" s="29">
        <f>IFERROR(_xlfn.XLOOKUP($B5838,'Ownership Metrics'!$A:$A,'Ownership Metrics'!$D:$D),"")</f>
        <v>78.97</v>
      </c>
      <c r="P5838" s="29">
        <f>IFERROR(_xlfn.XLOOKUP($B5838,'Ownership Metrics'!$A:$A,'Ownership Metrics'!$E:$E),"")</f>
        <v>88.62</v>
      </c>
      <c r="Q5838" s="30">
        <f>IFERROR(_xlfn.XLOOKUP($B5838,'Ownership Metrics'!$A:$A,'Ownership Metrics'!$F:$F),"")</f>
        <v>6</v>
      </c>
      <c r="R5838" s="30">
        <f>IFERROR(_xlfn.XLOOKUP($B5838,'Ownership Metrics'!$A:$A,'Ownership Metrics'!$G:$G),"")</f>
        <v>74</v>
      </c>
      <c r="S5838" s="27" t="str">
        <f>IFERROR(_xlfn.XLOOKUP($B5838,'Ownership Metrics'!$A:$A,'Ownership Metrics'!$H:$H),"")</f>
        <v>Mayoritas</v>
      </c>
      <c r="T5838" s="27" t="str">
        <f>IFERROR(_xlfn.XLOOKUP($B5838,'Ownership Metrics'!$A:$A,'Ownership Metrics'!$I:$I),"")</f>
        <v>Tinggi</v>
      </c>
      <c r="U5838" s="27">
        <f>IF(COUNTIFS($B$2:$B5838,$B5838,$D$2:$D5838,$D5838)=1,1,0)</f>
        <v>1</v>
      </c>
      <c r="V5838" s="27">
        <f t="shared" si="274"/>
        <v>78.97</v>
      </c>
      <c r="W5838" s="27">
        <f t="shared" si="275"/>
        <v>1</v>
      </c>
      <c r="X5838" s="27">
        <f t="shared" si="273"/>
        <v>78.969999416199997</v>
      </c>
    </row>
    <row r="5839" spans="1:24" x14ac:dyDescent="0.25">
      <c r="A5839" s="26">
        <v>46265</v>
      </c>
      <c r="B5839" s="27" t="s">
        <v>10930</v>
      </c>
      <c r="C5839" s="27" t="s">
        <v>5989</v>
      </c>
      <c r="D5839" s="27" t="s">
        <v>5992</v>
      </c>
      <c r="E5839" s="27" t="s">
        <v>35</v>
      </c>
      <c r="F5839" s="27" t="s">
        <v>23</v>
      </c>
      <c r="G5839" s="27" t="s">
        <v>36</v>
      </c>
      <c r="H5839" s="27" t="s">
        <v>24</v>
      </c>
      <c r="I5839" s="28">
        <v>33149600</v>
      </c>
      <c r="J5839" s="28">
        <v>0</v>
      </c>
      <c r="K5839" s="28">
        <v>33149600</v>
      </c>
      <c r="L5839" s="29">
        <v>2.96</v>
      </c>
      <c r="M5839" s="29">
        <f>IFERROR(_xlfn.XLOOKUP($B5839,'Ownership Metrics'!$A:$A,'Ownership Metrics'!$B:$B),"")</f>
        <v>2.37</v>
      </c>
      <c r="N5839" s="28">
        <f>IFERROR(_xlfn.XLOOKUP($B5839,'Ownership Metrics'!$A:$A,'Ownership Metrics'!$C:$C),"")</f>
        <v>6313</v>
      </c>
      <c r="O5839" s="29">
        <f>IFERROR(_xlfn.XLOOKUP($B5839,'Ownership Metrics'!$A:$A,'Ownership Metrics'!$D:$D),"")</f>
        <v>78.97</v>
      </c>
      <c r="P5839" s="29">
        <f>IFERROR(_xlfn.XLOOKUP($B5839,'Ownership Metrics'!$A:$A,'Ownership Metrics'!$E:$E),"")</f>
        <v>88.62</v>
      </c>
      <c r="Q5839" s="30">
        <f>IFERROR(_xlfn.XLOOKUP($B5839,'Ownership Metrics'!$A:$A,'Ownership Metrics'!$F:$F),"")</f>
        <v>6</v>
      </c>
      <c r="R5839" s="30">
        <f>IFERROR(_xlfn.XLOOKUP($B5839,'Ownership Metrics'!$A:$A,'Ownership Metrics'!$G:$G),"")</f>
        <v>74</v>
      </c>
      <c r="S5839" s="27" t="str">
        <f>IFERROR(_xlfn.XLOOKUP($B5839,'Ownership Metrics'!$A:$A,'Ownership Metrics'!$H:$H),"")</f>
        <v>Mayoritas</v>
      </c>
      <c r="T5839" s="27" t="str">
        <f>IFERROR(_xlfn.XLOOKUP($B5839,'Ownership Metrics'!$A:$A,'Ownership Metrics'!$I:$I),"")</f>
        <v>Tinggi</v>
      </c>
      <c r="U5839" s="27">
        <f>IF(COUNTIFS($B$2:$B5839,$B5839,$D$2:$D5839,$D5839)=1,1,0)</f>
        <v>1</v>
      </c>
      <c r="V5839" s="27">
        <f t="shared" si="274"/>
        <v>2.96</v>
      </c>
      <c r="W5839" s="27">
        <f t="shared" si="275"/>
        <v>5</v>
      </c>
      <c r="X5839" s="27">
        <f t="shared" si="273"/>
        <v>2.9599994161000001</v>
      </c>
    </row>
    <row r="5840" spans="1:24" x14ac:dyDescent="0.25">
      <c r="A5840" s="26">
        <v>46265</v>
      </c>
      <c r="B5840" s="27" t="s">
        <v>10930</v>
      </c>
      <c r="C5840" s="27" t="s">
        <v>5989</v>
      </c>
      <c r="D5840" s="27" t="s">
        <v>5993</v>
      </c>
      <c r="E5840" s="27" t="s">
        <v>35</v>
      </c>
      <c r="F5840" s="27" t="s">
        <v>23</v>
      </c>
      <c r="G5840" s="27" t="s">
        <v>36</v>
      </c>
      <c r="H5840" s="27"/>
      <c r="I5840" s="28">
        <v>40005000</v>
      </c>
      <c r="J5840" s="28">
        <v>0</v>
      </c>
      <c r="K5840" s="28">
        <v>40005000</v>
      </c>
      <c r="L5840" s="29">
        <v>3.57</v>
      </c>
      <c r="M5840" s="29">
        <f>IFERROR(_xlfn.XLOOKUP($B5840,'Ownership Metrics'!$A:$A,'Ownership Metrics'!$B:$B),"")</f>
        <v>2.37</v>
      </c>
      <c r="N5840" s="28">
        <f>IFERROR(_xlfn.XLOOKUP($B5840,'Ownership Metrics'!$A:$A,'Ownership Metrics'!$C:$C),"")</f>
        <v>6313</v>
      </c>
      <c r="O5840" s="29">
        <f>IFERROR(_xlfn.XLOOKUP($B5840,'Ownership Metrics'!$A:$A,'Ownership Metrics'!$D:$D),"")</f>
        <v>78.97</v>
      </c>
      <c r="P5840" s="29">
        <f>IFERROR(_xlfn.XLOOKUP($B5840,'Ownership Metrics'!$A:$A,'Ownership Metrics'!$E:$E),"")</f>
        <v>88.62</v>
      </c>
      <c r="Q5840" s="30">
        <f>IFERROR(_xlfn.XLOOKUP($B5840,'Ownership Metrics'!$A:$A,'Ownership Metrics'!$F:$F),"")</f>
        <v>6</v>
      </c>
      <c r="R5840" s="30">
        <f>IFERROR(_xlfn.XLOOKUP($B5840,'Ownership Metrics'!$A:$A,'Ownership Metrics'!$G:$G),"")</f>
        <v>74</v>
      </c>
      <c r="S5840" s="27" t="str">
        <f>IFERROR(_xlfn.XLOOKUP($B5840,'Ownership Metrics'!$A:$A,'Ownership Metrics'!$H:$H),"")</f>
        <v>Mayoritas</v>
      </c>
      <c r="T5840" s="27" t="str">
        <f>IFERROR(_xlfn.XLOOKUP($B5840,'Ownership Metrics'!$A:$A,'Ownership Metrics'!$I:$I),"")</f>
        <v>Tinggi</v>
      </c>
      <c r="U5840" s="27">
        <f>IF(COUNTIFS($B$2:$B5840,$B5840,$D$2:$D5840,$D5840)=1,1,0)</f>
        <v>1</v>
      </c>
      <c r="V5840" s="27">
        <f t="shared" si="274"/>
        <v>3.57</v>
      </c>
      <c r="W5840" s="27">
        <f t="shared" si="275"/>
        <v>3</v>
      </c>
      <c r="X5840" s="27">
        <f t="shared" si="273"/>
        <v>3.5699994159999999</v>
      </c>
    </row>
    <row r="5841" spans="1:24" x14ac:dyDescent="0.25">
      <c r="A5841" s="26">
        <v>46265</v>
      </c>
      <c r="B5841" s="27" t="s">
        <v>10930</v>
      </c>
      <c r="C5841" s="27" t="s">
        <v>5989</v>
      </c>
      <c r="D5841" s="27" t="s">
        <v>5994</v>
      </c>
      <c r="E5841" s="27" t="s">
        <v>35</v>
      </c>
      <c r="F5841" s="27" t="s">
        <v>23</v>
      </c>
      <c r="G5841" s="27" t="s">
        <v>36</v>
      </c>
      <c r="H5841" s="27"/>
      <c r="I5841" s="28">
        <v>36489600</v>
      </c>
      <c r="J5841" s="28">
        <v>0</v>
      </c>
      <c r="K5841" s="28">
        <v>36489600</v>
      </c>
      <c r="L5841" s="29">
        <v>3.26</v>
      </c>
      <c r="M5841" s="29">
        <f>IFERROR(_xlfn.XLOOKUP($B5841,'Ownership Metrics'!$A:$A,'Ownership Metrics'!$B:$B),"")</f>
        <v>2.37</v>
      </c>
      <c r="N5841" s="28">
        <f>IFERROR(_xlfn.XLOOKUP($B5841,'Ownership Metrics'!$A:$A,'Ownership Metrics'!$C:$C),"")</f>
        <v>6313</v>
      </c>
      <c r="O5841" s="29">
        <f>IFERROR(_xlfn.XLOOKUP($B5841,'Ownership Metrics'!$A:$A,'Ownership Metrics'!$D:$D),"")</f>
        <v>78.97</v>
      </c>
      <c r="P5841" s="29">
        <f>IFERROR(_xlfn.XLOOKUP($B5841,'Ownership Metrics'!$A:$A,'Ownership Metrics'!$E:$E),"")</f>
        <v>88.62</v>
      </c>
      <c r="Q5841" s="30">
        <f>IFERROR(_xlfn.XLOOKUP($B5841,'Ownership Metrics'!$A:$A,'Ownership Metrics'!$F:$F),"")</f>
        <v>6</v>
      </c>
      <c r="R5841" s="30">
        <f>IFERROR(_xlfn.XLOOKUP($B5841,'Ownership Metrics'!$A:$A,'Ownership Metrics'!$G:$G),"")</f>
        <v>74</v>
      </c>
      <c r="S5841" s="27" t="str">
        <f>IFERROR(_xlfn.XLOOKUP($B5841,'Ownership Metrics'!$A:$A,'Ownership Metrics'!$H:$H),"")</f>
        <v>Mayoritas</v>
      </c>
      <c r="T5841" s="27" t="str">
        <f>IFERROR(_xlfn.XLOOKUP($B5841,'Ownership Metrics'!$A:$A,'Ownership Metrics'!$I:$I),"")</f>
        <v>Tinggi</v>
      </c>
      <c r="U5841" s="27">
        <f>IF(COUNTIFS($B$2:$B5841,$B5841,$D$2:$D5841,$D5841)=1,1,0)</f>
        <v>1</v>
      </c>
      <c r="V5841" s="27">
        <f t="shared" si="274"/>
        <v>3.26</v>
      </c>
      <c r="W5841" s="27">
        <f t="shared" si="275"/>
        <v>4</v>
      </c>
      <c r="X5841" s="27">
        <f t="shared" si="273"/>
        <v>3.2599994158999999</v>
      </c>
    </row>
    <row r="5842" spans="1:24" x14ac:dyDescent="0.25">
      <c r="A5842" s="26">
        <v>46265</v>
      </c>
      <c r="B5842" s="27" t="s">
        <v>10930</v>
      </c>
      <c r="C5842" s="27" t="s">
        <v>5989</v>
      </c>
      <c r="D5842" s="27" t="s">
        <v>549</v>
      </c>
      <c r="E5842" s="27" t="s">
        <v>35</v>
      </c>
      <c r="F5842" s="27" t="s">
        <v>23</v>
      </c>
      <c r="G5842" s="27" t="s">
        <v>36</v>
      </c>
      <c r="H5842" s="27" t="s">
        <v>64</v>
      </c>
      <c r="I5842" s="28">
        <v>31177000</v>
      </c>
      <c r="J5842" s="28">
        <v>0</v>
      </c>
      <c r="K5842" s="28">
        <v>31177000</v>
      </c>
      <c r="L5842" s="29">
        <v>2.79</v>
      </c>
      <c r="M5842" s="29">
        <f>IFERROR(_xlfn.XLOOKUP($B5842,'Ownership Metrics'!$A:$A,'Ownership Metrics'!$B:$B),"")</f>
        <v>2.37</v>
      </c>
      <c r="N5842" s="28">
        <f>IFERROR(_xlfn.XLOOKUP($B5842,'Ownership Metrics'!$A:$A,'Ownership Metrics'!$C:$C),"")</f>
        <v>6313</v>
      </c>
      <c r="O5842" s="29">
        <f>IFERROR(_xlfn.XLOOKUP($B5842,'Ownership Metrics'!$A:$A,'Ownership Metrics'!$D:$D),"")</f>
        <v>78.97</v>
      </c>
      <c r="P5842" s="29">
        <f>IFERROR(_xlfn.XLOOKUP($B5842,'Ownership Metrics'!$A:$A,'Ownership Metrics'!$E:$E),"")</f>
        <v>88.62</v>
      </c>
      <c r="Q5842" s="30">
        <f>IFERROR(_xlfn.XLOOKUP($B5842,'Ownership Metrics'!$A:$A,'Ownership Metrics'!$F:$F),"")</f>
        <v>6</v>
      </c>
      <c r="R5842" s="30">
        <f>IFERROR(_xlfn.XLOOKUP($B5842,'Ownership Metrics'!$A:$A,'Ownership Metrics'!$G:$G),"")</f>
        <v>74</v>
      </c>
      <c r="S5842" s="27" t="str">
        <f>IFERROR(_xlfn.XLOOKUP($B5842,'Ownership Metrics'!$A:$A,'Ownership Metrics'!$H:$H),"")</f>
        <v>Mayoritas</v>
      </c>
      <c r="T5842" s="27" t="str">
        <f>IFERROR(_xlfn.XLOOKUP($B5842,'Ownership Metrics'!$A:$A,'Ownership Metrics'!$I:$I),"")</f>
        <v>Tinggi</v>
      </c>
      <c r="U5842" s="27">
        <f>IF(COUNTIFS($B$2:$B5842,$B5842,$D$2:$D5842,$D5842)=1,1,0)</f>
        <v>1</v>
      </c>
      <c r="V5842" s="27">
        <f t="shared" si="274"/>
        <v>2.79</v>
      </c>
      <c r="W5842" s="27">
        <f t="shared" si="275"/>
        <v>6</v>
      </c>
      <c r="X5842" s="27">
        <f t="shared" si="273"/>
        <v>2.7899994158000001</v>
      </c>
    </row>
    <row r="5843" spans="1:24" x14ac:dyDescent="0.25">
      <c r="A5843" s="26">
        <v>46265</v>
      </c>
      <c r="B5843" s="27" t="s">
        <v>10931</v>
      </c>
      <c r="C5843" s="27" t="s">
        <v>5996</v>
      </c>
      <c r="D5843" s="27" t="s">
        <v>5997</v>
      </c>
      <c r="E5843" s="27" t="s">
        <v>22</v>
      </c>
      <c r="F5843" s="27" t="s">
        <v>23</v>
      </c>
      <c r="G5843" s="27"/>
      <c r="H5843" s="27" t="s">
        <v>24</v>
      </c>
      <c r="I5843" s="28">
        <v>134500000</v>
      </c>
      <c r="J5843" s="28">
        <v>0</v>
      </c>
      <c r="K5843" s="28">
        <v>134500000</v>
      </c>
      <c r="L5843" s="29">
        <v>4.95</v>
      </c>
      <c r="M5843" s="29">
        <f>IFERROR(_xlfn.XLOOKUP($B5843,'Ownership Metrics'!$A:$A,'Ownership Metrics'!$B:$B),"")</f>
        <v>5.85</v>
      </c>
      <c r="N5843" s="28">
        <f>IFERROR(_xlfn.XLOOKUP($B5843,'Ownership Metrics'!$A:$A,'Ownership Metrics'!$C:$C),"")</f>
        <v>3418</v>
      </c>
      <c r="O5843" s="29">
        <f>IFERROR(_xlfn.XLOOKUP($B5843,'Ownership Metrics'!$A:$A,'Ownership Metrics'!$D:$D),"")</f>
        <v>44.85</v>
      </c>
      <c r="P5843" s="29">
        <f>IFERROR(_xlfn.XLOOKUP($B5843,'Ownership Metrics'!$A:$A,'Ownership Metrics'!$E:$E),"")</f>
        <v>86.57</v>
      </c>
      <c r="Q5843" s="30">
        <f>IFERROR(_xlfn.XLOOKUP($B5843,'Ownership Metrics'!$A:$A,'Ownership Metrics'!$F:$F),"")</f>
        <v>5</v>
      </c>
      <c r="R5843" s="30">
        <f>IFERROR(_xlfn.XLOOKUP($B5843,'Ownership Metrics'!$A:$A,'Ownership Metrics'!$G:$G),"")</f>
        <v>61</v>
      </c>
      <c r="S5843" s="27" t="str">
        <f>IFERROR(_xlfn.XLOOKUP($B5843,'Ownership Metrics'!$A:$A,'Ownership Metrics'!$H:$H),"")</f>
        <v>Terkonsentrasi</v>
      </c>
      <c r="T5843" s="27" t="str">
        <f>IFERROR(_xlfn.XLOOKUP($B5843,'Ownership Metrics'!$A:$A,'Ownership Metrics'!$I:$I),"")</f>
        <v>Tinggi</v>
      </c>
      <c r="U5843" s="27">
        <f>IF(COUNTIFS($B$2:$B5843,$B5843,$D$2:$D5843,$D5843)=1,1,0)</f>
        <v>1</v>
      </c>
      <c r="V5843" s="27">
        <f t="shared" si="274"/>
        <v>4.95</v>
      </c>
      <c r="W5843" s="27">
        <f t="shared" si="275"/>
        <v>3</v>
      </c>
      <c r="X5843" s="27">
        <f t="shared" si="273"/>
        <v>4.9499994156999998</v>
      </c>
    </row>
    <row r="5844" spans="1:24" x14ac:dyDescent="0.25">
      <c r="A5844" s="26">
        <v>46265</v>
      </c>
      <c r="B5844" s="27" t="s">
        <v>10931</v>
      </c>
      <c r="C5844" s="27" t="s">
        <v>5996</v>
      </c>
      <c r="D5844" s="27" t="s">
        <v>5998</v>
      </c>
      <c r="E5844" s="27" t="s">
        <v>22</v>
      </c>
      <c r="F5844" s="27" t="s">
        <v>23</v>
      </c>
      <c r="G5844" s="27"/>
      <c r="H5844" s="27" t="s">
        <v>24</v>
      </c>
      <c r="I5844" s="28">
        <v>86595462</v>
      </c>
      <c r="J5844" s="28">
        <v>0</v>
      </c>
      <c r="K5844" s="28">
        <v>86595462</v>
      </c>
      <c r="L5844" s="29">
        <v>3.18</v>
      </c>
      <c r="M5844" s="29">
        <f>IFERROR(_xlfn.XLOOKUP($B5844,'Ownership Metrics'!$A:$A,'Ownership Metrics'!$B:$B),"")</f>
        <v>5.85</v>
      </c>
      <c r="N5844" s="28">
        <f>IFERROR(_xlfn.XLOOKUP($B5844,'Ownership Metrics'!$A:$A,'Ownership Metrics'!$C:$C),"")</f>
        <v>3418</v>
      </c>
      <c r="O5844" s="29">
        <f>IFERROR(_xlfn.XLOOKUP($B5844,'Ownership Metrics'!$A:$A,'Ownership Metrics'!$D:$D),"")</f>
        <v>44.85</v>
      </c>
      <c r="P5844" s="29">
        <f>IFERROR(_xlfn.XLOOKUP($B5844,'Ownership Metrics'!$A:$A,'Ownership Metrics'!$E:$E),"")</f>
        <v>86.57</v>
      </c>
      <c r="Q5844" s="30">
        <f>IFERROR(_xlfn.XLOOKUP($B5844,'Ownership Metrics'!$A:$A,'Ownership Metrics'!$F:$F),"")</f>
        <v>5</v>
      </c>
      <c r="R5844" s="30">
        <f>IFERROR(_xlfn.XLOOKUP($B5844,'Ownership Metrics'!$A:$A,'Ownership Metrics'!$G:$G),"")</f>
        <v>61</v>
      </c>
      <c r="S5844" s="27" t="str">
        <f>IFERROR(_xlfn.XLOOKUP($B5844,'Ownership Metrics'!$A:$A,'Ownership Metrics'!$H:$H),"")</f>
        <v>Terkonsentrasi</v>
      </c>
      <c r="T5844" s="27" t="str">
        <f>IFERROR(_xlfn.XLOOKUP($B5844,'Ownership Metrics'!$A:$A,'Ownership Metrics'!$I:$I),"")</f>
        <v>Tinggi</v>
      </c>
      <c r="U5844" s="27">
        <f>IF(COUNTIFS($B$2:$B5844,$B5844,$D$2:$D5844,$D5844)=1,1,0)</f>
        <v>1</v>
      </c>
      <c r="V5844" s="27">
        <f t="shared" si="274"/>
        <v>3.18</v>
      </c>
      <c r="W5844" s="27">
        <f t="shared" si="275"/>
        <v>5</v>
      </c>
      <c r="X5844" s="27">
        <f t="shared" si="273"/>
        <v>3.1799994156000002</v>
      </c>
    </row>
    <row r="5845" spans="1:24" x14ac:dyDescent="0.25">
      <c r="A5845" s="26">
        <v>46265</v>
      </c>
      <c r="B5845" s="27" t="s">
        <v>10931</v>
      </c>
      <c r="C5845" s="27" t="s">
        <v>5996</v>
      </c>
      <c r="D5845" s="27" t="s">
        <v>5999</v>
      </c>
      <c r="E5845" s="27" t="s">
        <v>22</v>
      </c>
      <c r="F5845" s="27" t="s">
        <v>23</v>
      </c>
      <c r="G5845" s="27"/>
      <c r="H5845" s="27" t="s">
        <v>24</v>
      </c>
      <c r="I5845" s="28">
        <v>1219790000</v>
      </c>
      <c r="J5845" s="28">
        <v>0</v>
      </c>
      <c r="K5845" s="28">
        <v>1219790000</v>
      </c>
      <c r="L5845" s="29">
        <v>44.85</v>
      </c>
      <c r="M5845" s="29">
        <f>IFERROR(_xlfn.XLOOKUP($B5845,'Ownership Metrics'!$A:$A,'Ownership Metrics'!$B:$B),"")</f>
        <v>5.85</v>
      </c>
      <c r="N5845" s="28">
        <f>IFERROR(_xlfn.XLOOKUP($B5845,'Ownership Metrics'!$A:$A,'Ownership Metrics'!$C:$C),"")</f>
        <v>3418</v>
      </c>
      <c r="O5845" s="29">
        <f>IFERROR(_xlfn.XLOOKUP($B5845,'Ownership Metrics'!$A:$A,'Ownership Metrics'!$D:$D),"")</f>
        <v>44.85</v>
      </c>
      <c r="P5845" s="29">
        <f>IFERROR(_xlfn.XLOOKUP($B5845,'Ownership Metrics'!$A:$A,'Ownership Metrics'!$E:$E),"")</f>
        <v>86.57</v>
      </c>
      <c r="Q5845" s="30">
        <f>IFERROR(_xlfn.XLOOKUP($B5845,'Ownership Metrics'!$A:$A,'Ownership Metrics'!$F:$F),"")</f>
        <v>5</v>
      </c>
      <c r="R5845" s="30">
        <f>IFERROR(_xlfn.XLOOKUP($B5845,'Ownership Metrics'!$A:$A,'Ownership Metrics'!$G:$G),"")</f>
        <v>61</v>
      </c>
      <c r="S5845" s="27" t="str">
        <f>IFERROR(_xlfn.XLOOKUP($B5845,'Ownership Metrics'!$A:$A,'Ownership Metrics'!$H:$H),"")</f>
        <v>Terkonsentrasi</v>
      </c>
      <c r="T5845" s="27" t="str">
        <f>IFERROR(_xlfn.XLOOKUP($B5845,'Ownership Metrics'!$A:$A,'Ownership Metrics'!$I:$I),"")</f>
        <v>Tinggi</v>
      </c>
      <c r="U5845" s="27">
        <f>IF(COUNTIFS($B$2:$B5845,$B5845,$D$2:$D5845,$D5845)=1,1,0)</f>
        <v>1</v>
      </c>
      <c r="V5845" s="27">
        <f t="shared" si="274"/>
        <v>44.85</v>
      </c>
      <c r="W5845" s="27">
        <f t="shared" si="275"/>
        <v>1</v>
      </c>
      <c r="X5845" s="27">
        <f t="shared" si="273"/>
        <v>44.849999415500001</v>
      </c>
    </row>
    <row r="5846" spans="1:24" x14ac:dyDescent="0.25">
      <c r="A5846" s="26">
        <v>46265</v>
      </c>
      <c r="B5846" s="27" t="s">
        <v>10931</v>
      </c>
      <c r="C5846" s="27" t="s">
        <v>5996</v>
      </c>
      <c r="D5846" s="27" t="s">
        <v>6000</v>
      </c>
      <c r="E5846" s="27" t="s">
        <v>22</v>
      </c>
      <c r="F5846" s="27" t="s">
        <v>23</v>
      </c>
      <c r="G5846" s="27"/>
      <c r="H5846" s="27" t="s">
        <v>24</v>
      </c>
      <c r="I5846" s="28">
        <v>1000000000</v>
      </c>
      <c r="J5846" s="28">
        <v>0</v>
      </c>
      <c r="K5846" s="28">
        <v>1000000000</v>
      </c>
      <c r="L5846" s="29">
        <v>36.770000000000003</v>
      </c>
      <c r="M5846" s="29">
        <f>IFERROR(_xlfn.XLOOKUP($B5846,'Ownership Metrics'!$A:$A,'Ownership Metrics'!$B:$B),"")</f>
        <v>5.85</v>
      </c>
      <c r="N5846" s="28">
        <f>IFERROR(_xlfn.XLOOKUP($B5846,'Ownership Metrics'!$A:$A,'Ownership Metrics'!$C:$C),"")</f>
        <v>3418</v>
      </c>
      <c r="O5846" s="29">
        <f>IFERROR(_xlfn.XLOOKUP($B5846,'Ownership Metrics'!$A:$A,'Ownership Metrics'!$D:$D),"")</f>
        <v>44.85</v>
      </c>
      <c r="P5846" s="29">
        <f>IFERROR(_xlfn.XLOOKUP($B5846,'Ownership Metrics'!$A:$A,'Ownership Metrics'!$E:$E),"")</f>
        <v>86.57</v>
      </c>
      <c r="Q5846" s="30">
        <f>IFERROR(_xlfn.XLOOKUP($B5846,'Ownership Metrics'!$A:$A,'Ownership Metrics'!$F:$F),"")</f>
        <v>5</v>
      </c>
      <c r="R5846" s="30">
        <f>IFERROR(_xlfn.XLOOKUP($B5846,'Ownership Metrics'!$A:$A,'Ownership Metrics'!$G:$G),"")</f>
        <v>61</v>
      </c>
      <c r="S5846" s="27" t="str">
        <f>IFERROR(_xlfn.XLOOKUP($B5846,'Ownership Metrics'!$A:$A,'Ownership Metrics'!$H:$H),"")</f>
        <v>Terkonsentrasi</v>
      </c>
      <c r="T5846" s="27" t="str">
        <f>IFERROR(_xlfn.XLOOKUP($B5846,'Ownership Metrics'!$A:$A,'Ownership Metrics'!$I:$I),"")</f>
        <v>Tinggi</v>
      </c>
      <c r="U5846" s="27">
        <f>IF(COUNTIFS($B$2:$B5846,$B5846,$D$2:$D5846,$D5846)=1,1,0)</f>
        <v>1</v>
      </c>
      <c r="V5846" s="27">
        <f t="shared" si="274"/>
        <v>36.770000000000003</v>
      </c>
      <c r="W5846" s="27">
        <f t="shared" si="275"/>
        <v>2</v>
      </c>
      <c r="X5846" s="27">
        <f t="shared" si="273"/>
        <v>36.769999415400001</v>
      </c>
    </row>
    <row r="5847" spans="1:24" x14ac:dyDescent="0.25">
      <c r="A5847" s="26">
        <v>46265</v>
      </c>
      <c r="B5847" s="27" t="s">
        <v>10931</v>
      </c>
      <c r="C5847" s="27" t="s">
        <v>5996</v>
      </c>
      <c r="D5847" s="27" t="s">
        <v>1309</v>
      </c>
      <c r="E5847" s="27" t="s">
        <v>124</v>
      </c>
      <c r="F5847" s="27" t="s">
        <v>32</v>
      </c>
      <c r="G5847" s="27"/>
      <c r="H5847" s="27" t="s">
        <v>205</v>
      </c>
      <c r="I5847" s="28">
        <v>119670800</v>
      </c>
      <c r="J5847" s="28">
        <v>0</v>
      </c>
      <c r="K5847" s="28">
        <v>119670800</v>
      </c>
      <c r="L5847" s="29">
        <v>4.4000000000000004</v>
      </c>
      <c r="M5847" s="29">
        <f>IFERROR(_xlfn.XLOOKUP($B5847,'Ownership Metrics'!$A:$A,'Ownership Metrics'!$B:$B),"")</f>
        <v>5.85</v>
      </c>
      <c r="N5847" s="28">
        <f>IFERROR(_xlfn.XLOOKUP($B5847,'Ownership Metrics'!$A:$A,'Ownership Metrics'!$C:$C),"")</f>
        <v>3418</v>
      </c>
      <c r="O5847" s="29">
        <f>IFERROR(_xlfn.XLOOKUP($B5847,'Ownership Metrics'!$A:$A,'Ownership Metrics'!$D:$D),"")</f>
        <v>44.85</v>
      </c>
      <c r="P5847" s="29">
        <f>IFERROR(_xlfn.XLOOKUP($B5847,'Ownership Metrics'!$A:$A,'Ownership Metrics'!$E:$E),"")</f>
        <v>86.57</v>
      </c>
      <c r="Q5847" s="30">
        <f>IFERROR(_xlfn.XLOOKUP($B5847,'Ownership Metrics'!$A:$A,'Ownership Metrics'!$F:$F),"")</f>
        <v>5</v>
      </c>
      <c r="R5847" s="30">
        <f>IFERROR(_xlfn.XLOOKUP($B5847,'Ownership Metrics'!$A:$A,'Ownership Metrics'!$G:$G),"")</f>
        <v>61</v>
      </c>
      <c r="S5847" s="27" t="str">
        <f>IFERROR(_xlfn.XLOOKUP($B5847,'Ownership Metrics'!$A:$A,'Ownership Metrics'!$H:$H),"")</f>
        <v>Terkonsentrasi</v>
      </c>
      <c r="T5847" s="27" t="str">
        <f>IFERROR(_xlfn.XLOOKUP($B5847,'Ownership Metrics'!$A:$A,'Ownership Metrics'!$I:$I),"")</f>
        <v>Tinggi</v>
      </c>
      <c r="U5847" s="27">
        <f>IF(COUNTIFS($B$2:$B5847,$B5847,$D$2:$D5847,$D5847)=1,1,0)</f>
        <v>1</v>
      </c>
      <c r="V5847" s="27">
        <f t="shared" si="274"/>
        <v>4.4000000000000004</v>
      </c>
      <c r="W5847" s="27">
        <f t="shared" si="275"/>
        <v>4</v>
      </c>
      <c r="X5847" s="27">
        <f t="shared" si="273"/>
        <v>4.3999994152999999</v>
      </c>
    </row>
    <row r="5848" spans="1:24" x14ac:dyDescent="0.25">
      <c r="A5848" s="26">
        <v>46265</v>
      </c>
      <c r="B5848" s="27" t="s">
        <v>10932</v>
      </c>
      <c r="C5848" s="27" t="s">
        <v>6002</v>
      </c>
      <c r="D5848" s="27" t="s">
        <v>6003</v>
      </c>
      <c r="E5848" s="27" t="s">
        <v>74</v>
      </c>
      <c r="F5848" s="27" t="s">
        <v>23</v>
      </c>
      <c r="G5848" s="27"/>
      <c r="H5848" s="27" t="s">
        <v>24</v>
      </c>
      <c r="I5848" s="28">
        <v>613570000</v>
      </c>
      <c r="J5848" s="28">
        <v>0</v>
      </c>
      <c r="K5848" s="28">
        <v>613570000</v>
      </c>
      <c r="L5848" s="29">
        <v>67.42</v>
      </c>
      <c r="M5848" s="29">
        <f>IFERROR(_xlfn.XLOOKUP($B5848,'Ownership Metrics'!$A:$A,'Ownership Metrics'!$B:$B),"")</f>
        <v>24.56</v>
      </c>
      <c r="N5848" s="28">
        <f>IFERROR(_xlfn.XLOOKUP($B5848,'Ownership Metrics'!$A:$A,'Ownership Metrics'!$C:$C),"")</f>
        <v>4584</v>
      </c>
      <c r="O5848" s="29">
        <f>IFERROR(_xlfn.XLOOKUP($B5848,'Ownership Metrics'!$A:$A,'Ownership Metrics'!$D:$D),"")</f>
        <v>67.42</v>
      </c>
      <c r="P5848" s="29">
        <f>IFERROR(_xlfn.XLOOKUP($B5848,'Ownership Metrics'!$A:$A,'Ownership Metrics'!$E:$E),"")</f>
        <v>75.44</v>
      </c>
      <c r="Q5848" s="30">
        <f>IFERROR(_xlfn.XLOOKUP($B5848,'Ownership Metrics'!$A:$A,'Ownership Metrics'!$F:$F),"")</f>
        <v>3</v>
      </c>
      <c r="R5848" s="30">
        <f>IFERROR(_xlfn.XLOOKUP($B5848,'Ownership Metrics'!$A:$A,'Ownership Metrics'!$G:$G),"")</f>
        <v>65</v>
      </c>
      <c r="S5848" s="27" t="str">
        <f>IFERROR(_xlfn.XLOOKUP($B5848,'Ownership Metrics'!$A:$A,'Ownership Metrics'!$H:$H),"")</f>
        <v>Mayoritas</v>
      </c>
      <c r="T5848" s="27" t="str">
        <f>IFERROR(_xlfn.XLOOKUP($B5848,'Ownership Metrics'!$A:$A,'Ownership Metrics'!$I:$I),"")</f>
        <v>Tinggi</v>
      </c>
      <c r="U5848" s="27">
        <f>IF(COUNTIFS($B$2:$B5848,$B5848,$D$2:$D5848,$D5848)=1,1,0)</f>
        <v>1</v>
      </c>
      <c r="V5848" s="27">
        <f t="shared" si="274"/>
        <v>67.42</v>
      </c>
      <c r="W5848" s="27">
        <f t="shared" si="275"/>
        <v>1</v>
      </c>
      <c r="X5848" s="27">
        <f t="shared" si="273"/>
        <v>67.419999415199996</v>
      </c>
    </row>
    <row r="5849" spans="1:24" x14ac:dyDescent="0.25">
      <c r="A5849" s="26">
        <v>46265</v>
      </c>
      <c r="B5849" s="27" t="s">
        <v>10932</v>
      </c>
      <c r="C5849" s="27" t="s">
        <v>6002</v>
      </c>
      <c r="D5849" s="27" t="s">
        <v>1146</v>
      </c>
      <c r="E5849" s="27" t="s">
        <v>35</v>
      </c>
      <c r="F5849" s="27" t="s">
        <v>23</v>
      </c>
      <c r="G5849" s="27" t="s">
        <v>36</v>
      </c>
      <c r="H5849" s="27" t="s">
        <v>24</v>
      </c>
      <c r="I5849" s="28">
        <v>20177500</v>
      </c>
      <c r="J5849" s="28">
        <v>0</v>
      </c>
      <c r="K5849" s="28">
        <v>20177500</v>
      </c>
      <c r="L5849" s="29">
        <v>2.2200000000000002</v>
      </c>
      <c r="M5849" s="29">
        <f>IFERROR(_xlfn.XLOOKUP($B5849,'Ownership Metrics'!$A:$A,'Ownership Metrics'!$B:$B),"")</f>
        <v>24.56</v>
      </c>
      <c r="N5849" s="28">
        <f>IFERROR(_xlfn.XLOOKUP($B5849,'Ownership Metrics'!$A:$A,'Ownership Metrics'!$C:$C),"")</f>
        <v>4584</v>
      </c>
      <c r="O5849" s="29">
        <f>IFERROR(_xlfn.XLOOKUP($B5849,'Ownership Metrics'!$A:$A,'Ownership Metrics'!$D:$D),"")</f>
        <v>67.42</v>
      </c>
      <c r="P5849" s="29">
        <f>IFERROR(_xlfn.XLOOKUP($B5849,'Ownership Metrics'!$A:$A,'Ownership Metrics'!$E:$E),"")</f>
        <v>75.44</v>
      </c>
      <c r="Q5849" s="30">
        <f>IFERROR(_xlfn.XLOOKUP($B5849,'Ownership Metrics'!$A:$A,'Ownership Metrics'!$F:$F),"")</f>
        <v>3</v>
      </c>
      <c r="R5849" s="30">
        <f>IFERROR(_xlfn.XLOOKUP($B5849,'Ownership Metrics'!$A:$A,'Ownership Metrics'!$G:$G),"")</f>
        <v>65</v>
      </c>
      <c r="S5849" s="27" t="str">
        <f>IFERROR(_xlfn.XLOOKUP($B5849,'Ownership Metrics'!$A:$A,'Ownership Metrics'!$H:$H),"")</f>
        <v>Mayoritas</v>
      </c>
      <c r="T5849" s="27" t="str">
        <f>IFERROR(_xlfn.XLOOKUP($B5849,'Ownership Metrics'!$A:$A,'Ownership Metrics'!$I:$I),"")</f>
        <v>Tinggi</v>
      </c>
      <c r="U5849" s="27">
        <f>IF(COUNTIFS($B$2:$B5849,$B5849,$D$2:$D5849,$D5849)=1,1,0)</f>
        <v>1</v>
      </c>
      <c r="V5849" s="27">
        <f t="shared" si="274"/>
        <v>2.2200000000000002</v>
      </c>
      <c r="W5849" s="27">
        <f t="shared" si="275"/>
        <v>3</v>
      </c>
      <c r="X5849" s="27">
        <f t="shared" si="273"/>
        <v>2.2199994151000002</v>
      </c>
    </row>
    <row r="5850" spans="1:24" x14ac:dyDescent="0.25">
      <c r="A5850" s="26">
        <v>46265</v>
      </c>
      <c r="B5850" s="27" t="s">
        <v>10932</v>
      </c>
      <c r="C5850" s="27" t="s">
        <v>6002</v>
      </c>
      <c r="D5850" s="27" t="s">
        <v>6004</v>
      </c>
      <c r="E5850" s="27" t="s">
        <v>35</v>
      </c>
      <c r="F5850" s="27" t="s">
        <v>23</v>
      </c>
      <c r="G5850" s="27" t="s">
        <v>36</v>
      </c>
      <c r="H5850" s="27" t="s">
        <v>24</v>
      </c>
      <c r="I5850" s="28">
        <v>52750000</v>
      </c>
      <c r="J5850" s="28">
        <v>0</v>
      </c>
      <c r="K5850" s="28">
        <v>52750000</v>
      </c>
      <c r="L5850" s="29">
        <v>5.8</v>
      </c>
      <c r="M5850" s="29">
        <f>IFERROR(_xlfn.XLOOKUP($B5850,'Ownership Metrics'!$A:$A,'Ownership Metrics'!$B:$B),"")</f>
        <v>24.56</v>
      </c>
      <c r="N5850" s="28">
        <f>IFERROR(_xlfn.XLOOKUP($B5850,'Ownership Metrics'!$A:$A,'Ownership Metrics'!$C:$C),"")</f>
        <v>4584</v>
      </c>
      <c r="O5850" s="29">
        <f>IFERROR(_xlfn.XLOOKUP($B5850,'Ownership Metrics'!$A:$A,'Ownership Metrics'!$D:$D),"")</f>
        <v>67.42</v>
      </c>
      <c r="P5850" s="29">
        <f>IFERROR(_xlfn.XLOOKUP($B5850,'Ownership Metrics'!$A:$A,'Ownership Metrics'!$E:$E),"")</f>
        <v>75.44</v>
      </c>
      <c r="Q5850" s="30">
        <f>IFERROR(_xlfn.XLOOKUP($B5850,'Ownership Metrics'!$A:$A,'Ownership Metrics'!$F:$F),"")</f>
        <v>3</v>
      </c>
      <c r="R5850" s="30">
        <f>IFERROR(_xlfn.XLOOKUP($B5850,'Ownership Metrics'!$A:$A,'Ownership Metrics'!$G:$G),"")</f>
        <v>65</v>
      </c>
      <c r="S5850" s="27" t="str">
        <f>IFERROR(_xlfn.XLOOKUP($B5850,'Ownership Metrics'!$A:$A,'Ownership Metrics'!$H:$H),"")</f>
        <v>Mayoritas</v>
      </c>
      <c r="T5850" s="27" t="str">
        <f>IFERROR(_xlfn.XLOOKUP($B5850,'Ownership Metrics'!$A:$A,'Ownership Metrics'!$I:$I),"")</f>
        <v>Tinggi</v>
      </c>
      <c r="U5850" s="27">
        <f>IF(COUNTIFS($B$2:$B5850,$B5850,$D$2:$D5850,$D5850)=1,1,0)</f>
        <v>1</v>
      </c>
      <c r="V5850" s="27">
        <f t="shared" si="274"/>
        <v>5.8</v>
      </c>
      <c r="W5850" s="27">
        <f t="shared" si="275"/>
        <v>2</v>
      </c>
      <c r="X5850" s="27">
        <f t="shared" si="273"/>
        <v>5.7999994149999994</v>
      </c>
    </row>
    <row r="5851" spans="1:24" x14ac:dyDescent="0.25">
      <c r="A5851" s="26">
        <v>46265</v>
      </c>
      <c r="B5851" s="27" t="s">
        <v>10933</v>
      </c>
      <c r="C5851" s="27" t="s">
        <v>6006</v>
      </c>
      <c r="D5851" s="27" t="s">
        <v>6007</v>
      </c>
      <c r="E5851" s="27" t="s">
        <v>22</v>
      </c>
      <c r="F5851" s="27" t="s">
        <v>23</v>
      </c>
      <c r="G5851" s="27"/>
      <c r="H5851" s="27" t="s">
        <v>24</v>
      </c>
      <c r="I5851" s="28">
        <v>564800000</v>
      </c>
      <c r="J5851" s="28">
        <v>0</v>
      </c>
      <c r="K5851" s="28">
        <v>564800000</v>
      </c>
      <c r="L5851" s="29">
        <v>1.88</v>
      </c>
      <c r="M5851" s="29">
        <f>IFERROR(_xlfn.XLOOKUP($B5851,'Ownership Metrics'!$A:$A,'Ownership Metrics'!$B:$B),"")</f>
        <v>16.87</v>
      </c>
      <c r="N5851" s="28">
        <f>IFERROR(_xlfn.XLOOKUP($B5851,'Ownership Metrics'!$A:$A,'Ownership Metrics'!$C:$C),"")</f>
        <v>6031</v>
      </c>
      <c r="O5851" s="29">
        <f>IFERROR(_xlfn.XLOOKUP($B5851,'Ownership Metrics'!$A:$A,'Ownership Metrics'!$D:$D),"")</f>
        <v>77.59</v>
      </c>
      <c r="P5851" s="29">
        <f>IFERROR(_xlfn.XLOOKUP($B5851,'Ownership Metrics'!$A:$A,'Ownership Metrics'!$E:$E),"")</f>
        <v>81.900000000000006</v>
      </c>
      <c r="Q5851" s="30">
        <f>IFERROR(_xlfn.XLOOKUP($B5851,'Ownership Metrics'!$A:$A,'Ownership Metrics'!$F:$F),"")</f>
        <v>4</v>
      </c>
      <c r="R5851" s="30">
        <f>IFERROR(_xlfn.XLOOKUP($B5851,'Ownership Metrics'!$A:$A,'Ownership Metrics'!$G:$G),"")</f>
        <v>73</v>
      </c>
      <c r="S5851" s="27" t="str">
        <f>IFERROR(_xlfn.XLOOKUP($B5851,'Ownership Metrics'!$A:$A,'Ownership Metrics'!$H:$H),"")</f>
        <v>Mayoritas</v>
      </c>
      <c r="T5851" s="27" t="str">
        <f>IFERROR(_xlfn.XLOOKUP($B5851,'Ownership Metrics'!$A:$A,'Ownership Metrics'!$I:$I),"")</f>
        <v>Tinggi</v>
      </c>
      <c r="U5851" s="27">
        <f>IF(COUNTIFS($B$2:$B5851,$B5851,$D$2:$D5851,$D5851)=1,1,0)</f>
        <v>1</v>
      </c>
      <c r="V5851" s="27">
        <f t="shared" si="274"/>
        <v>1.88</v>
      </c>
      <c r="W5851" s="27">
        <f t="shared" si="275"/>
        <v>3</v>
      </c>
      <c r="X5851" s="27">
        <f t="shared" si="273"/>
        <v>1.8799994148999999</v>
      </c>
    </row>
    <row r="5852" spans="1:24" x14ac:dyDescent="0.25">
      <c r="A5852" s="26">
        <v>46265</v>
      </c>
      <c r="B5852" s="27" t="s">
        <v>10933</v>
      </c>
      <c r="C5852" s="27" t="s">
        <v>6006</v>
      </c>
      <c r="D5852" s="27" t="s">
        <v>6008</v>
      </c>
      <c r="E5852" s="27" t="s">
        <v>22</v>
      </c>
      <c r="F5852" s="27" t="s">
        <v>23</v>
      </c>
      <c r="G5852" s="27"/>
      <c r="H5852" s="27" t="s">
        <v>24</v>
      </c>
      <c r="I5852" s="28">
        <v>17850000000</v>
      </c>
      <c r="J5852" s="28">
        <v>5428282442</v>
      </c>
      <c r="K5852" s="28">
        <v>23278282442</v>
      </c>
      <c r="L5852" s="29">
        <v>77.59</v>
      </c>
      <c r="M5852" s="29">
        <f>IFERROR(_xlfn.XLOOKUP($B5852,'Ownership Metrics'!$A:$A,'Ownership Metrics'!$B:$B),"")</f>
        <v>16.87</v>
      </c>
      <c r="N5852" s="28">
        <f>IFERROR(_xlfn.XLOOKUP($B5852,'Ownership Metrics'!$A:$A,'Ownership Metrics'!$C:$C),"")</f>
        <v>6031</v>
      </c>
      <c r="O5852" s="29">
        <f>IFERROR(_xlfn.XLOOKUP($B5852,'Ownership Metrics'!$A:$A,'Ownership Metrics'!$D:$D),"")</f>
        <v>77.59</v>
      </c>
      <c r="P5852" s="29">
        <f>IFERROR(_xlfn.XLOOKUP($B5852,'Ownership Metrics'!$A:$A,'Ownership Metrics'!$E:$E),"")</f>
        <v>81.900000000000006</v>
      </c>
      <c r="Q5852" s="30">
        <f>IFERROR(_xlfn.XLOOKUP($B5852,'Ownership Metrics'!$A:$A,'Ownership Metrics'!$F:$F),"")</f>
        <v>4</v>
      </c>
      <c r="R5852" s="30">
        <f>IFERROR(_xlfn.XLOOKUP($B5852,'Ownership Metrics'!$A:$A,'Ownership Metrics'!$G:$G),"")</f>
        <v>73</v>
      </c>
      <c r="S5852" s="27" t="str">
        <f>IFERROR(_xlfn.XLOOKUP($B5852,'Ownership Metrics'!$A:$A,'Ownership Metrics'!$H:$H),"")</f>
        <v>Mayoritas</v>
      </c>
      <c r="T5852" s="27" t="str">
        <f>IFERROR(_xlfn.XLOOKUP($B5852,'Ownership Metrics'!$A:$A,'Ownership Metrics'!$I:$I),"")</f>
        <v>Tinggi</v>
      </c>
      <c r="U5852" s="27">
        <f>IF(COUNTIFS($B$2:$B5852,$B5852,$D$2:$D5852,$D5852)=1,1,0)</f>
        <v>1</v>
      </c>
      <c r="V5852" s="27">
        <f t="shared" si="274"/>
        <v>77.59</v>
      </c>
      <c r="W5852" s="27">
        <f t="shared" si="275"/>
        <v>1</v>
      </c>
      <c r="X5852" s="27">
        <f t="shared" si="273"/>
        <v>77.589999414800005</v>
      </c>
    </row>
    <row r="5853" spans="1:24" x14ac:dyDescent="0.25">
      <c r="A5853" s="26">
        <v>46265</v>
      </c>
      <c r="B5853" s="27" t="s">
        <v>10933</v>
      </c>
      <c r="C5853" s="27" t="s">
        <v>6006</v>
      </c>
      <c r="D5853" s="27" t="s">
        <v>103</v>
      </c>
      <c r="E5853" s="27" t="s">
        <v>35</v>
      </c>
      <c r="F5853" s="27" t="s">
        <v>23</v>
      </c>
      <c r="G5853" s="27" t="s">
        <v>36</v>
      </c>
      <c r="H5853" s="27" t="s">
        <v>24</v>
      </c>
      <c r="I5853" s="28">
        <v>728403200</v>
      </c>
      <c r="J5853" s="28">
        <v>0</v>
      </c>
      <c r="K5853" s="28">
        <v>728403200</v>
      </c>
      <c r="L5853" s="29">
        <v>2.4300000000000002</v>
      </c>
      <c r="M5853" s="29">
        <f>IFERROR(_xlfn.XLOOKUP($B5853,'Ownership Metrics'!$A:$A,'Ownership Metrics'!$B:$B),"")</f>
        <v>16.87</v>
      </c>
      <c r="N5853" s="28">
        <f>IFERROR(_xlfn.XLOOKUP($B5853,'Ownership Metrics'!$A:$A,'Ownership Metrics'!$C:$C),"")</f>
        <v>6031</v>
      </c>
      <c r="O5853" s="29">
        <f>IFERROR(_xlfn.XLOOKUP($B5853,'Ownership Metrics'!$A:$A,'Ownership Metrics'!$D:$D),"")</f>
        <v>77.59</v>
      </c>
      <c r="P5853" s="29">
        <f>IFERROR(_xlfn.XLOOKUP($B5853,'Ownership Metrics'!$A:$A,'Ownership Metrics'!$E:$E),"")</f>
        <v>81.900000000000006</v>
      </c>
      <c r="Q5853" s="30">
        <f>IFERROR(_xlfn.XLOOKUP($B5853,'Ownership Metrics'!$A:$A,'Ownership Metrics'!$F:$F),"")</f>
        <v>4</v>
      </c>
      <c r="R5853" s="30">
        <f>IFERROR(_xlfn.XLOOKUP($B5853,'Ownership Metrics'!$A:$A,'Ownership Metrics'!$G:$G),"")</f>
        <v>73</v>
      </c>
      <c r="S5853" s="27" t="str">
        <f>IFERROR(_xlfn.XLOOKUP($B5853,'Ownership Metrics'!$A:$A,'Ownership Metrics'!$H:$H),"")</f>
        <v>Mayoritas</v>
      </c>
      <c r="T5853" s="27" t="str">
        <f>IFERROR(_xlfn.XLOOKUP($B5853,'Ownership Metrics'!$A:$A,'Ownership Metrics'!$I:$I),"")</f>
        <v>Tinggi</v>
      </c>
      <c r="U5853" s="27">
        <f>IF(COUNTIFS($B$2:$B5853,$B5853,$D$2:$D5853,$D5853)=1,1,0)</f>
        <v>1</v>
      </c>
      <c r="V5853" s="27">
        <f t="shared" si="274"/>
        <v>2.4300000000000002</v>
      </c>
      <c r="W5853" s="27">
        <f t="shared" si="275"/>
        <v>2</v>
      </c>
      <c r="X5853" s="27">
        <f t="shared" si="273"/>
        <v>2.4299994147000001</v>
      </c>
    </row>
    <row r="5854" spans="1:24" x14ac:dyDescent="0.25">
      <c r="A5854" s="26">
        <v>46265</v>
      </c>
      <c r="B5854" s="27" t="s">
        <v>10933</v>
      </c>
      <c r="C5854" s="27" t="s">
        <v>6006</v>
      </c>
      <c r="D5854" s="27" t="s">
        <v>260</v>
      </c>
      <c r="E5854" s="27" t="s">
        <v>171</v>
      </c>
      <c r="F5854" s="27" t="s">
        <v>32</v>
      </c>
      <c r="G5854" s="27"/>
      <c r="H5854" s="27" t="s">
        <v>33</v>
      </c>
      <c r="I5854" s="28">
        <v>370279400</v>
      </c>
      <c r="J5854" s="28">
        <v>0</v>
      </c>
      <c r="K5854" s="28">
        <v>370279400</v>
      </c>
      <c r="L5854" s="29">
        <v>1.23</v>
      </c>
      <c r="M5854" s="29">
        <f>IFERROR(_xlfn.XLOOKUP($B5854,'Ownership Metrics'!$A:$A,'Ownership Metrics'!$B:$B),"")</f>
        <v>16.87</v>
      </c>
      <c r="N5854" s="28">
        <f>IFERROR(_xlfn.XLOOKUP($B5854,'Ownership Metrics'!$A:$A,'Ownership Metrics'!$C:$C),"")</f>
        <v>6031</v>
      </c>
      <c r="O5854" s="29">
        <f>IFERROR(_xlfn.XLOOKUP($B5854,'Ownership Metrics'!$A:$A,'Ownership Metrics'!$D:$D),"")</f>
        <v>77.59</v>
      </c>
      <c r="P5854" s="29">
        <f>IFERROR(_xlfn.XLOOKUP($B5854,'Ownership Metrics'!$A:$A,'Ownership Metrics'!$E:$E),"")</f>
        <v>81.900000000000006</v>
      </c>
      <c r="Q5854" s="30">
        <f>IFERROR(_xlfn.XLOOKUP($B5854,'Ownership Metrics'!$A:$A,'Ownership Metrics'!$F:$F),"")</f>
        <v>4</v>
      </c>
      <c r="R5854" s="30">
        <f>IFERROR(_xlfn.XLOOKUP($B5854,'Ownership Metrics'!$A:$A,'Ownership Metrics'!$G:$G),"")</f>
        <v>73</v>
      </c>
      <c r="S5854" s="27" t="str">
        <f>IFERROR(_xlfn.XLOOKUP($B5854,'Ownership Metrics'!$A:$A,'Ownership Metrics'!$H:$H),"")</f>
        <v>Mayoritas</v>
      </c>
      <c r="T5854" s="27" t="str">
        <f>IFERROR(_xlfn.XLOOKUP($B5854,'Ownership Metrics'!$A:$A,'Ownership Metrics'!$I:$I),"")</f>
        <v>Tinggi</v>
      </c>
      <c r="U5854" s="27">
        <f>IF(COUNTIFS($B$2:$B5854,$B5854,$D$2:$D5854,$D5854)=1,1,0)</f>
        <v>1</v>
      </c>
      <c r="V5854" s="27">
        <f t="shared" si="274"/>
        <v>1.23</v>
      </c>
      <c r="W5854" s="27">
        <f t="shared" si="275"/>
        <v>4</v>
      </c>
      <c r="X5854" s="27">
        <f t="shared" si="273"/>
        <v>1.2299994146</v>
      </c>
    </row>
    <row r="5855" spans="1:24" x14ac:dyDescent="0.25">
      <c r="A5855" s="26">
        <v>46265</v>
      </c>
      <c r="B5855" s="27" t="s">
        <v>10934</v>
      </c>
      <c r="C5855" s="27" t="s">
        <v>6010</v>
      </c>
      <c r="D5855" s="27" t="s">
        <v>6011</v>
      </c>
      <c r="E5855" s="27" t="s">
        <v>22</v>
      </c>
      <c r="F5855" s="27" t="s">
        <v>23</v>
      </c>
      <c r="G5855" s="27"/>
      <c r="H5855" s="27" t="s">
        <v>24</v>
      </c>
      <c r="I5855" s="28">
        <v>2679256980</v>
      </c>
      <c r="J5855" s="28">
        <v>0</v>
      </c>
      <c r="K5855" s="28">
        <v>2679256980</v>
      </c>
      <c r="L5855" s="29">
        <v>20.6</v>
      </c>
      <c r="M5855" s="29">
        <f>IFERROR(_xlfn.XLOOKUP($B5855,'Ownership Metrics'!$A:$A,'Ownership Metrics'!$B:$B),"")</f>
        <v>6.93</v>
      </c>
      <c r="N5855" s="28">
        <f>IFERROR(_xlfn.XLOOKUP($B5855,'Ownership Metrics'!$A:$A,'Ownership Metrics'!$C:$C),"")</f>
        <v>4551</v>
      </c>
      <c r="O5855" s="29">
        <f>IFERROR(_xlfn.XLOOKUP($B5855,'Ownership Metrics'!$A:$A,'Ownership Metrics'!$D:$D),"")</f>
        <v>64.040000000000006</v>
      </c>
      <c r="P5855" s="29">
        <f>IFERROR(_xlfn.XLOOKUP($B5855,'Ownership Metrics'!$A:$A,'Ownership Metrics'!$E:$E),"")</f>
        <v>88.16</v>
      </c>
      <c r="Q5855" s="30">
        <f>IFERROR(_xlfn.XLOOKUP($B5855,'Ownership Metrics'!$A:$A,'Ownership Metrics'!$F:$F),"")</f>
        <v>5</v>
      </c>
      <c r="R5855" s="30">
        <f>IFERROR(_xlfn.XLOOKUP($B5855,'Ownership Metrics'!$A:$A,'Ownership Metrics'!$G:$G),"")</f>
        <v>67</v>
      </c>
      <c r="S5855" s="27" t="str">
        <f>IFERROR(_xlfn.XLOOKUP($B5855,'Ownership Metrics'!$A:$A,'Ownership Metrics'!$H:$H),"")</f>
        <v>Mayoritas</v>
      </c>
      <c r="T5855" s="27" t="str">
        <f>IFERROR(_xlfn.XLOOKUP($B5855,'Ownership Metrics'!$A:$A,'Ownership Metrics'!$I:$I),"")</f>
        <v>Tinggi</v>
      </c>
      <c r="U5855" s="27">
        <f>IF(COUNTIFS($B$2:$B5855,$B5855,$D$2:$D5855,$D5855)=1,1,0)</f>
        <v>1</v>
      </c>
      <c r="V5855" s="27">
        <f t="shared" si="274"/>
        <v>20.6</v>
      </c>
      <c r="W5855" s="27">
        <f t="shared" si="275"/>
        <v>2</v>
      </c>
      <c r="X5855" s="27">
        <f t="shared" si="273"/>
        <v>20.599999414500001</v>
      </c>
    </row>
    <row r="5856" spans="1:24" x14ac:dyDescent="0.25">
      <c r="A5856" s="26">
        <v>46265</v>
      </c>
      <c r="B5856" s="27" t="s">
        <v>10934</v>
      </c>
      <c r="C5856" s="27" t="s">
        <v>6010</v>
      </c>
      <c r="D5856" s="27" t="s">
        <v>6012</v>
      </c>
      <c r="E5856" s="27" t="s">
        <v>22</v>
      </c>
      <c r="F5856" s="27" t="s">
        <v>23</v>
      </c>
      <c r="G5856" s="27"/>
      <c r="H5856" s="27" t="s">
        <v>24</v>
      </c>
      <c r="I5856" s="28">
        <v>104949000</v>
      </c>
      <c r="J5856" s="28">
        <v>352431896</v>
      </c>
      <c r="K5856" s="28">
        <v>457380896</v>
      </c>
      <c r="L5856" s="29">
        <v>3.52</v>
      </c>
      <c r="M5856" s="29">
        <f>IFERROR(_xlfn.XLOOKUP($B5856,'Ownership Metrics'!$A:$A,'Ownership Metrics'!$B:$B),"")</f>
        <v>6.93</v>
      </c>
      <c r="N5856" s="28">
        <f>IFERROR(_xlfn.XLOOKUP($B5856,'Ownership Metrics'!$A:$A,'Ownership Metrics'!$C:$C),"")</f>
        <v>4551</v>
      </c>
      <c r="O5856" s="29">
        <f>IFERROR(_xlfn.XLOOKUP($B5856,'Ownership Metrics'!$A:$A,'Ownership Metrics'!$D:$D),"")</f>
        <v>64.040000000000006</v>
      </c>
      <c r="P5856" s="29">
        <f>IFERROR(_xlfn.XLOOKUP($B5856,'Ownership Metrics'!$A:$A,'Ownership Metrics'!$E:$E),"")</f>
        <v>88.16</v>
      </c>
      <c r="Q5856" s="30">
        <f>IFERROR(_xlfn.XLOOKUP($B5856,'Ownership Metrics'!$A:$A,'Ownership Metrics'!$F:$F),"")</f>
        <v>5</v>
      </c>
      <c r="R5856" s="30">
        <f>IFERROR(_xlfn.XLOOKUP($B5856,'Ownership Metrics'!$A:$A,'Ownership Metrics'!$G:$G),"")</f>
        <v>67</v>
      </c>
      <c r="S5856" s="27" t="str">
        <f>IFERROR(_xlfn.XLOOKUP($B5856,'Ownership Metrics'!$A:$A,'Ownership Metrics'!$H:$H),"")</f>
        <v>Mayoritas</v>
      </c>
      <c r="T5856" s="27" t="str">
        <f>IFERROR(_xlfn.XLOOKUP($B5856,'Ownership Metrics'!$A:$A,'Ownership Metrics'!$I:$I),"")</f>
        <v>Tinggi</v>
      </c>
      <c r="U5856" s="27">
        <f>IF(COUNTIFS($B$2:$B5856,$B5856,$D$2:$D5856,$D5856)=1,1,0)</f>
        <v>1</v>
      </c>
      <c r="V5856" s="27">
        <f t="shared" si="274"/>
        <v>3.52</v>
      </c>
      <c r="W5856" s="27">
        <f t="shared" si="275"/>
        <v>3</v>
      </c>
      <c r="X5856" s="27">
        <f t="shared" si="273"/>
        <v>3.5199994144</v>
      </c>
    </row>
    <row r="5857" spans="1:24" x14ac:dyDescent="0.25">
      <c r="A5857" s="26">
        <v>46265</v>
      </c>
      <c r="B5857" s="27" t="s">
        <v>10934</v>
      </c>
      <c r="C5857" s="27" t="s">
        <v>6010</v>
      </c>
      <c r="D5857" s="27" t="s">
        <v>6013</v>
      </c>
      <c r="E5857" s="27" t="s">
        <v>51</v>
      </c>
      <c r="F5857" s="27" t="s">
        <v>32</v>
      </c>
      <c r="G5857" s="27"/>
      <c r="H5857" s="27" t="s">
        <v>64</v>
      </c>
      <c r="I5857" s="28">
        <v>8329093832</v>
      </c>
      <c r="J5857" s="28">
        <v>0</v>
      </c>
      <c r="K5857" s="28">
        <v>8329093832</v>
      </c>
      <c r="L5857" s="29">
        <v>64.040000000000006</v>
      </c>
      <c r="M5857" s="29">
        <f>IFERROR(_xlfn.XLOOKUP($B5857,'Ownership Metrics'!$A:$A,'Ownership Metrics'!$B:$B),"")</f>
        <v>6.93</v>
      </c>
      <c r="N5857" s="28">
        <f>IFERROR(_xlfn.XLOOKUP($B5857,'Ownership Metrics'!$A:$A,'Ownership Metrics'!$C:$C),"")</f>
        <v>4551</v>
      </c>
      <c r="O5857" s="29">
        <f>IFERROR(_xlfn.XLOOKUP($B5857,'Ownership Metrics'!$A:$A,'Ownership Metrics'!$D:$D),"")</f>
        <v>64.040000000000006</v>
      </c>
      <c r="P5857" s="29">
        <f>IFERROR(_xlfn.XLOOKUP($B5857,'Ownership Metrics'!$A:$A,'Ownership Metrics'!$E:$E),"")</f>
        <v>88.16</v>
      </c>
      <c r="Q5857" s="30">
        <f>IFERROR(_xlfn.XLOOKUP($B5857,'Ownership Metrics'!$A:$A,'Ownership Metrics'!$F:$F),"")</f>
        <v>5</v>
      </c>
      <c r="R5857" s="30">
        <f>IFERROR(_xlfn.XLOOKUP($B5857,'Ownership Metrics'!$A:$A,'Ownership Metrics'!$G:$G),"")</f>
        <v>67</v>
      </c>
      <c r="S5857" s="27" t="str">
        <f>IFERROR(_xlfn.XLOOKUP($B5857,'Ownership Metrics'!$A:$A,'Ownership Metrics'!$H:$H),"")</f>
        <v>Mayoritas</v>
      </c>
      <c r="T5857" s="27" t="str">
        <f>IFERROR(_xlfn.XLOOKUP($B5857,'Ownership Metrics'!$A:$A,'Ownership Metrics'!$I:$I),"")</f>
        <v>Tinggi</v>
      </c>
      <c r="U5857" s="27">
        <f>IF(COUNTIFS($B$2:$B5857,$B5857,$D$2:$D5857,$D5857)=1,1,0)</f>
        <v>1</v>
      </c>
      <c r="V5857" s="27">
        <f t="shared" si="274"/>
        <v>64.040000000000006</v>
      </c>
      <c r="W5857" s="27">
        <f t="shared" si="275"/>
        <v>1</v>
      </c>
      <c r="X5857" s="27">
        <f t="shared" si="273"/>
        <v>64.039999414300013</v>
      </c>
    </row>
    <row r="5858" spans="1:24" x14ac:dyDescent="0.25">
      <c r="A5858" s="26">
        <v>46265</v>
      </c>
      <c r="B5858" s="27" t="s">
        <v>10934</v>
      </c>
      <c r="C5858" s="27" t="s">
        <v>6010</v>
      </c>
      <c r="D5858" s="27" t="s">
        <v>6014</v>
      </c>
      <c r="E5858" s="27"/>
      <c r="F5858" s="27"/>
      <c r="G5858" s="27"/>
      <c r="H5858" s="27"/>
      <c r="I5858" s="28">
        <v>0</v>
      </c>
      <c r="J5858" s="28">
        <v>396900000</v>
      </c>
      <c r="K5858" s="28">
        <v>396900000</v>
      </c>
      <c r="L5858" s="29">
        <v>3.05</v>
      </c>
      <c r="M5858" s="29">
        <f>IFERROR(_xlfn.XLOOKUP($B5858,'Ownership Metrics'!$A:$A,'Ownership Metrics'!$B:$B),"")</f>
        <v>6.93</v>
      </c>
      <c r="N5858" s="28">
        <f>IFERROR(_xlfn.XLOOKUP($B5858,'Ownership Metrics'!$A:$A,'Ownership Metrics'!$C:$C),"")</f>
        <v>4551</v>
      </c>
      <c r="O5858" s="29">
        <f>IFERROR(_xlfn.XLOOKUP($B5858,'Ownership Metrics'!$A:$A,'Ownership Metrics'!$D:$D),"")</f>
        <v>64.040000000000006</v>
      </c>
      <c r="P5858" s="29">
        <f>IFERROR(_xlfn.XLOOKUP($B5858,'Ownership Metrics'!$A:$A,'Ownership Metrics'!$E:$E),"")</f>
        <v>88.16</v>
      </c>
      <c r="Q5858" s="30">
        <f>IFERROR(_xlfn.XLOOKUP($B5858,'Ownership Metrics'!$A:$A,'Ownership Metrics'!$F:$F),"")</f>
        <v>5</v>
      </c>
      <c r="R5858" s="30">
        <f>IFERROR(_xlfn.XLOOKUP($B5858,'Ownership Metrics'!$A:$A,'Ownership Metrics'!$G:$G),"")</f>
        <v>67</v>
      </c>
      <c r="S5858" s="27" t="str">
        <f>IFERROR(_xlfn.XLOOKUP($B5858,'Ownership Metrics'!$A:$A,'Ownership Metrics'!$H:$H),"")</f>
        <v>Mayoritas</v>
      </c>
      <c r="T5858" s="27" t="str">
        <f>IFERROR(_xlfn.XLOOKUP($B5858,'Ownership Metrics'!$A:$A,'Ownership Metrics'!$I:$I),"")</f>
        <v>Tinggi</v>
      </c>
      <c r="U5858" s="27">
        <f>IF(COUNTIFS($B$2:$B5858,$B5858,$D$2:$D5858,$D5858)=1,1,0)</f>
        <v>1</v>
      </c>
      <c r="V5858" s="27">
        <f t="shared" si="274"/>
        <v>3.05</v>
      </c>
      <c r="W5858" s="27">
        <f t="shared" si="275"/>
        <v>4</v>
      </c>
      <c r="X5858" s="27">
        <f t="shared" si="273"/>
        <v>3.0499994141999998</v>
      </c>
    </row>
    <row r="5859" spans="1:24" x14ac:dyDescent="0.25">
      <c r="A5859" s="26">
        <v>46265</v>
      </c>
      <c r="B5859" s="27" t="s">
        <v>10934</v>
      </c>
      <c r="C5859" s="27" t="s">
        <v>6010</v>
      </c>
      <c r="D5859" s="27" t="s">
        <v>6015</v>
      </c>
      <c r="E5859" s="27"/>
      <c r="F5859" s="27"/>
      <c r="G5859" s="27"/>
      <c r="H5859" s="27"/>
      <c r="I5859" s="28">
        <v>0</v>
      </c>
      <c r="J5859" s="28">
        <v>242453224</v>
      </c>
      <c r="K5859" s="28">
        <v>242453224</v>
      </c>
      <c r="L5859" s="29">
        <v>1.86</v>
      </c>
      <c r="M5859" s="29">
        <f>IFERROR(_xlfn.XLOOKUP($B5859,'Ownership Metrics'!$A:$A,'Ownership Metrics'!$B:$B),"")</f>
        <v>6.93</v>
      </c>
      <c r="N5859" s="28">
        <f>IFERROR(_xlfn.XLOOKUP($B5859,'Ownership Metrics'!$A:$A,'Ownership Metrics'!$C:$C),"")</f>
        <v>4551</v>
      </c>
      <c r="O5859" s="29">
        <f>IFERROR(_xlfn.XLOOKUP($B5859,'Ownership Metrics'!$A:$A,'Ownership Metrics'!$D:$D),"")</f>
        <v>64.040000000000006</v>
      </c>
      <c r="P5859" s="29">
        <f>IFERROR(_xlfn.XLOOKUP($B5859,'Ownership Metrics'!$A:$A,'Ownership Metrics'!$E:$E),"")</f>
        <v>88.16</v>
      </c>
      <c r="Q5859" s="30">
        <f>IFERROR(_xlfn.XLOOKUP($B5859,'Ownership Metrics'!$A:$A,'Ownership Metrics'!$F:$F),"")</f>
        <v>5</v>
      </c>
      <c r="R5859" s="30">
        <f>IFERROR(_xlfn.XLOOKUP($B5859,'Ownership Metrics'!$A:$A,'Ownership Metrics'!$G:$G),"")</f>
        <v>67</v>
      </c>
      <c r="S5859" s="27" t="str">
        <f>IFERROR(_xlfn.XLOOKUP($B5859,'Ownership Metrics'!$A:$A,'Ownership Metrics'!$H:$H),"")</f>
        <v>Mayoritas</v>
      </c>
      <c r="T5859" s="27" t="str">
        <f>IFERROR(_xlfn.XLOOKUP($B5859,'Ownership Metrics'!$A:$A,'Ownership Metrics'!$I:$I),"")</f>
        <v>Tinggi</v>
      </c>
      <c r="U5859" s="27">
        <f>IF(COUNTIFS($B$2:$B5859,$B5859,$D$2:$D5859,$D5859)=1,1,0)</f>
        <v>1</v>
      </c>
      <c r="V5859" s="27">
        <f t="shared" si="274"/>
        <v>1.86</v>
      </c>
      <c r="W5859" s="27">
        <f t="shared" si="275"/>
        <v>5</v>
      </c>
      <c r="X5859" s="27">
        <f t="shared" si="273"/>
        <v>1.8599994141</v>
      </c>
    </row>
    <row r="5860" spans="1:24" x14ac:dyDescent="0.25">
      <c r="A5860" s="26">
        <v>46265</v>
      </c>
      <c r="B5860" s="27" t="s">
        <v>10935</v>
      </c>
      <c r="C5860" s="27" t="s">
        <v>6017</v>
      </c>
      <c r="D5860" s="27" t="s">
        <v>113</v>
      </c>
      <c r="E5860" s="27" t="s">
        <v>114</v>
      </c>
      <c r="F5860" s="27" t="s">
        <v>23</v>
      </c>
      <c r="G5860" s="27"/>
      <c r="H5860" s="27" t="s">
        <v>24</v>
      </c>
      <c r="I5860" s="28">
        <v>23040614</v>
      </c>
      <c r="J5860" s="28">
        <v>0</v>
      </c>
      <c r="K5860" s="28">
        <v>23040614</v>
      </c>
      <c r="L5860" s="29">
        <v>5.21</v>
      </c>
      <c r="M5860" s="29">
        <f>IFERROR(_xlfn.XLOOKUP($B5860,'Ownership Metrics'!$A:$A,'Ownership Metrics'!$B:$B),"")</f>
        <v>48.73</v>
      </c>
      <c r="N5860" s="28">
        <f>IFERROR(_xlfn.XLOOKUP($B5860,'Ownership Metrics'!$A:$A,'Ownership Metrics'!$C:$C),"")</f>
        <v>336</v>
      </c>
      <c r="O5860" s="29">
        <f>IFERROR(_xlfn.XLOOKUP($B5860,'Ownership Metrics'!$A:$A,'Ownership Metrics'!$D:$D),"")</f>
        <v>12.05</v>
      </c>
      <c r="P5860" s="29">
        <f>IFERROR(_xlfn.XLOOKUP($B5860,'Ownership Metrics'!$A:$A,'Ownership Metrics'!$E:$E),"")</f>
        <v>25.98</v>
      </c>
      <c r="Q5860" s="30">
        <f>IFERROR(_xlfn.XLOOKUP($B5860,'Ownership Metrics'!$A:$A,'Ownership Metrics'!$F:$F),"")</f>
        <v>11</v>
      </c>
      <c r="R5860" s="30">
        <f>IFERROR(_xlfn.XLOOKUP($B5860,'Ownership Metrics'!$A:$A,'Ownership Metrics'!$G:$G),"")</f>
        <v>20</v>
      </c>
      <c r="S5860" s="27" t="str">
        <f>IFERROR(_xlfn.XLOOKUP($B5860,'Ownership Metrics'!$A:$A,'Ownership Metrics'!$H:$H),"")</f>
        <v>Tersebar</v>
      </c>
      <c r="T5860" s="27" t="str">
        <f>IFERROR(_xlfn.XLOOKUP($B5860,'Ownership Metrics'!$A:$A,'Ownership Metrics'!$I:$I),"")</f>
        <v>Rendah</v>
      </c>
      <c r="U5860" s="27">
        <f>IF(COUNTIFS($B$2:$B5860,$B5860,$D$2:$D5860,$D5860)=1,1,0)</f>
        <v>1</v>
      </c>
      <c r="V5860" s="27">
        <f t="shared" si="274"/>
        <v>5.21</v>
      </c>
      <c r="W5860" s="27">
        <f t="shared" si="275"/>
        <v>4</v>
      </c>
      <c r="X5860" s="27">
        <f t="shared" si="273"/>
        <v>5.2099994140000003</v>
      </c>
    </row>
    <row r="5861" spans="1:24" x14ac:dyDescent="0.25">
      <c r="A5861" s="26">
        <v>46265</v>
      </c>
      <c r="B5861" s="27" t="s">
        <v>10935</v>
      </c>
      <c r="C5861" s="27" t="s">
        <v>6017</v>
      </c>
      <c r="D5861" s="27" t="s">
        <v>5082</v>
      </c>
      <c r="E5861" s="27" t="s">
        <v>35</v>
      </c>
      <c r="F5861" s="27" t="s">
        <v>23</v>
      </c>
      <c r="G5861" s="27" t="s">
        <v>36</v>
      </c>
      <c r="H5861" s="27" t="s">
        <v>24</v>
      </c>
      <c r="I5861" s="28">
        <v>12944200</v>
      </c>
      <c r="J5861" s="28">
        <v>0</v>
      </c>
      <c r="K5861" s="28">
        <v>12944200</v>
      </c>
      <c r="L5861" s="29">
        <v>2.92</v>
      </c>
      <c r="M5861" s="29">
        <f>IFERROR(_xlfn.XLOOKUP($B5861,'Ownership Metrics'!$A:$A,'Ownership Metrics'!$B:$B),"")</f>
        <v>48.73</v>
      </c>
      <c r="N5861" s="28">
        <f>IFERROR(_xlfn.XLOOKUP($B5861,'Ownership Metrics'!$A:$A,'Ownership Metrics'!$C:$C),"")</f>
        <v>336</v>
      </c>
      <c r="O5861" s="29">
        <f>IFERROR(_xlfn.XLOOKUP($B5861,'Ownership Metrics'!$A:$A,'Ownership Metrics'!$D:$D),"")</f>
        <v>12.05</v>
      </c>
      <c r="P5861" s="29">
        <f>IFERROR(_xlfn.XLOOKUP($B5861,'Ownership Metrics'!$A:$A,'Ownership Metrics'!$E:$E),"")</f>
        <v>25.98</v>
      </c>
      <c r="Q5861" s="30">
        <f>IFERROR(_xlfn.XLOOKUP($B5861,'Ownership Metrics'!$A:$A,'Ownership Metrics'!$F:$F),"")</f>
        <v>11</v>
      </c>
      <c r="R5861" s="30">
        <f>IFERROR(_xlfn.XLOOKUP($B5861,'Ownership Metrics'!$A:$A,'Ownership Metrics'!$G:$G),"")</f>
        <v>20</v>
      </c>
      <c r="S5861" s="27" t="str">
        <f>IFERROR(_xlfn.XLOOKUP($B5861,'Ownership Metrics'!$A:$A,'Ownership Metrics'!$H:$H),"")</f>
        <v>Tersebar</v>
      </c>
      <c r="T5861" s="27" t="str">
        <f>IFERROR(_xlfn.XLOOKUP($B5861,'Ownership Metrics'!$A:$A,'Ownership Metrics'!$I:$I),"")</f>
        <v>Rendah</v>
      </c>
      <c r="U5861" s="27">
        <f>IF(COUNTIFS($B$2:$B5861,$B5861,$D$2:$D5861,$D5861)=1,1,0)</f>
        <v>1</v>
      </c>
      <c r="V5861" s="27">
        <f t="shared" si="274"/>
        <v>2.92</v>
      </c>
      <c r="W5861" s="27">
        <f t="shared" si="275"/>
        <v>8</v>
      </c>
      <c r="X5861" s="27">
        <f t="shared" si="273"/>
        <v>2.9199994138999998</v>
      </c>
    </row>
    <row r="5862" spans="1:24" x14ac:dyDescent="0.25">
      <c r="A5862" s="26">
        <v>46265</v>
      </c>
      <c r="B5862" s="27" t="s">
        <v>10935</v>
      </c>
      <c r="C5862" s="27" t="s">
        <v>6017</v>
      </c>
      <c r="D5862" s="27" t="s">
        <v>6018</v>
      </c>
      <c r="E5862" s="27" t="s">
        <v>35</v>
      </c>
      <c r="F5862" s="27" t="s">
        <v>23</v>
      </c>
      <c r="G5862" s="27" t="s">
        <v>36</v>
      </c>
      <c r="H5862" s="27" t="s">
        <v>24</v>
      </c>
      <c r="I5862" s="28">
        <v>6309700</v>
      </c>
      <c r="J5862" s="28">
        <v>0</v>
      </c>
      <c r="K5862" s="28">
        <v>6309700</v>
      </c>
      <c r="L5862" s="29">
        <v>1.43</v>
      </c>
      <c r="M5862" s="29">
        <f>IFERROR(_xlfn.XLOOKUP($B5862,'Ownership Metrics'!$A:$A,'Ownership Metrics'!$B:$B),"")</f>
        <v>48.73</v>
      </c>
      <c r="N5862" s="28">
        <f>IFERROR(_xlfn.XLOOKUP($B5862,'Ownership Metrics'!$A:$A,'Ownership Metrics'!$C:$C),"")</f>
        <v>336</v>
      </c>
      <c r="O5862" s="29">
        <f>IFERROR(_xlfn.XLOOKUP($B5862,'Ownership Metrics'!$A:$A,'Ownership Metrics'!$D:$D),"")</f>
        <v>12.05</v>
      </c>
      <c r="P5862" s="29">
        <f>IFERROR(_xlfn.XLOOKUP($B5862,'Ownership Metrics'!$A:$A,'Ownership Metrics'!$E:$E),"")</f>
        <v>25.98</v>
      </c>
      <c r="Q5862" s="30">
        <f>IFERROR(_xlfn.XLOOKUP($B5862,'Ownership Metrics'!$A:$A,'Ownership Metrics'!$F:$F),"")</f>
        <v>11</v>
      </c>
      <c r="R5862" s="30">
        <f>IFERROR(_xlfn.XLOOKUP($B5862,'Ownership Metrics'!$A:$A,'Ownership Metrics'!$G:$G),"")</f>
        <v>20</v>
      </c>
      <c r="S5862" s="27" t="str">
        <f>IFERROR(_xlfn.XLOOKUP($B5862,'Ownership Metrics'!$A:$A,'Ownership Metrics'!$H:$H),"")</f>
        <v>Tersebar</v>
      </c>
      <c r="T5862" s="27" t="str">
        <f>IFERROR(_xlfn.XLOOKUP($B5862,'Ownership Metrics'!$A:$A,'Ownership Metrics'!$I:$I),"")</f>
        <v>Rendah</v>
      </c>
      <c r="U5862" s="27">
        <f>IF(COUNTIFS($B$2:$B5862,$B5862,$D$2:$D5862,$D5862)=1,1,0)</f>
        <v>1</v>
      </c>
      <c r="V5862" s="27">
        <f t="shared" si="274"/>
        <v>1.43</v>
      </c>
      <c r="W5862" s="27">
        <f t="shared" si="275"/>
        <v>11</v>
      </c>
      <c r="X5862" s="27">
        <f t="shared" si="273"/>
        <v>1.4299994137999998</v>
      </c>
    </row>
    <row r="5863" spans="1:24" x14ac:dyDescent="0.25">
      <c r="A5863" s="26">
        <v>46265</v>
      </c>
      <c r="B5863" s="27" t="s">
        <v>10935</v>
      </c>
      <c r="C5863" s="27" t="s">
        <v>6017</v>
      </c>
      <c r="D5863" s="27" t="s">
        <v>587</v>
      </c>
      <c r="E5863" s="27" t="s">
        <v>44</v>
      </c>
      <c r="F5863" s="27" t="s">
        <v>23</v>
      </c>
      <c r="G5863" s="27"/>
      <c r="H5863" s="27" t="s">
        <v>24</v>
      </c>
      <c r="I5863" s="28">
        <v>35846524</v>
      </c>
      <c r="J5863" s="28">
        <v>0</v>
      </c>
      <c r="K5863" s="28">
        <v>35846524</v>
      </c>
      <c r="L5863" s="29">
        <v>8.1</v>
      </c>
      <c r="M5863" s="29">
        <f>IFERROR(_xlfn.XLOOKUP($B5863,'Ownership Metrics'!$A:$A,'Ownership Metrics'!$B:$B),"")</f>
        <v>48.73</v>
      </c>
      <c r="N5863" s="28">
        <f>IFERROR(_xlfn.XLOOKUP($B5863,'Ownership Metrics'!$A:$A,'Ownership Metrics'!$C:$C),"")</f>
        <v>336</v>
      </c>
      <c r="O5863" s="29">
        <f>IFERROR(_xlfn.XLOOKUP($B5863,'Ownership Metrics'!$A:$A,'Ownership Metrics'!$D:$D),"")</f>
        <v>12.05</v>
      </c>
      <c r="P5863" s="29">
        <f>IFERROR(_xlfn.XLOOKUP($B5863,'Ownership Metrics'!$A:$A,'Ownership Metrics'!$E:$E),"")</f>
        <v>25.98</v>
      </c>
      <c r="Q5863" s="30">
        <f>IFERROR(_xlfn.XLOOKUP($B5863,'Ownership Metrics'!$A:$A,'Ownership Metrics'!$F:$F),"")</f>
        <v>11</v>
      </c>
      <c r="R5863" s="30">
        <f>IFERROR(_xlfn.XLOOKUP($B5863,'Ownership Metrics'!$A:$A,'Ownership Metrics'!$G:$G),"")</f>
        <v>20</v>
      </c>
      <c r="S5863" s="27" t="str">
        <f>IFERROR(_xlfn.XLOOKUP($B5863,'Ownership Metrics'!$A:$A,'Ownership Metrics'!$H:$H),"")</f>
        <v>Tersebar</v>
      </c>
      <c r="T5863" s="27" t="str">
        <f>IFERROR(_xlfn.XLOOKUP($B5863,'Ownership Metrics'!$A:$A,'Ownership Metrics'!$I:$I),"")</f>
        <v>Rendah</v>
      </c>
      <c r="U5863" s="27">
        <f>IF(COUNTIFS($B$2:$B5863,$B5863,$D$2:$D5863,$D5863)=1,1,0)</f>
        <v>1</v>
      </c>
      <c r="V5863" s="27">
        <f t="shared" si="274"/>
        <v>8.1</v>
      </c>
      <c r="W5863" s="27">
        <f t="shared" si="275"/>
        <v>2</v>
      </c>
      <c r="X5863" s="27">
        <f t="shared" si="273"/>
        <v>8.0999994136999991</v>
      </c>
    </row>
    <row r="5864" spans="1:24" x14ac:dyDescent="0.25">
      <c r="A5864" s="26">
        <v>46265</v>
      </c>
      <c r="B5864" s="27" t="s">
        <v>10935</v>
      </c>
      <c r="C5864" s="27" t="s">
        <v>6017</v>
      </c>
      <c r="D5864" s="27" t="s">
        <v>551</v>
      </c>
      <c r="E5864" s="27" t="s">
        <v>98</v>
      </c>
      <c r="F5864" s="27" t="s">
        <v>23</v>
      </c>
      <c r="G5864" s="27"/>
      <c r="H5864" s="27" t="s">
        <v>24</v>
      </c>
      <c r="I5864" s="28">
        <v>8312441</v>
      </c>
      <c r="J5864" s="28">
        <v>0</v>
      </c>
      <c r="K5864" s="28">
        <v>8312441</v>
      </c>
      <c r="L5864" s="29">
        <v>1.88</v>
      </c>
      <c r="M5864" s="29">
        <f>IFERROR(_xlfn.XLOOKUP($B5864,'Ownership Metrics'!$A:$A,'Ownership Metrics'!$B:$B),"")</f>
        <v>48.73</v>
      </c>
      <c r="N5864" s="28">
        <f>IFERROR(_xlfn.XLOOKUP($B5864,'Ownership Metrics'!$A:$A,'Ownership Metrics'!$C:$C),"")</f>
        <v>336</v>
      </c>
      <c r="O5864" s="29">
        <f>IFERROR(_xlfn.XLOOKUP($B5864,'Ownership Metrics'!$A:$A,'Ownership Metrics'!$D:$D),"")</f>
        <v>12.05</v>
      </c>
      <c r="P5864" s="29">
        <f>IFERROR(_xlfn.XLOOKUP($B5864,'Ownership Metrics'!$A:$A,'Ownership Metrics'!$E:$E),"")</f>
        <v>25.98</v>
      </c>
      <c r="Q5864" s="30">
        <f>IFERROR(_xlfn.XLOOKUP($B5864,'Ownership Metrics'!$A:$A,'Ownership Metrics'!$F:$F),"")</f>
        <v>11</v>
      </c>
      <c r="R5864" s="30">
        <f>IFERROR(_xlfn.XLOOKUP($B5864,'Ownership Metrics'!$A:$A,'Ownership Metrics'!$G:$G),"")</f>
        <v>20</v>
      </c>
      <c r="S5864" s="27" t="str">
        <f>IFERROR(_xlfn.XLOOKUP($B5864,'Ownership Metrics'!$A:$A,'Ownership Metrics'!$H:$H),"")</f>
        <v>Tersebar</v>
      </c>
      <c r="T5864" s="27" t="str">
        <f>IFERROR(_xlfn.XLOOKUP($B5864,'Ownership Metrics'!$A:$A,'Ownership Metrics'!$I:$I),"")</f>
        <v>Rendah</v>
      </c>
      <c r="U5864" s="27">
        <f>IF(COUNTIFS($B$2:$B5864,$B5864,$D$2:$D5864,$D5864)=1,1,0)</f>
        <v>1</v>
      </c>
      <c r="V5864" s="27">
        <f t="shared" si="274"/>
        <v>1.88</v>
      </c>
      <c r="W5864" s="27">
        <f t="shared" si="275"/>
        <v>10</v>
      </c>
      <c r="X5864" s="27">
        <f t="shared" si="273"/>
        <v>1.8799994136</v>
      </c>
    </row>
    <row r="5865" spans="1:24" x14ac:dyDescent="0.25">
      <c r="A5865" s="26">
        <v>46265</v>
      </c>
      <c r="B5865" s="27" t="s">
        <v>10935</v>
      </c>
      <c r="C5865" s="27" t="s">
        <v>6017</v>
      </c>
      <c r="D5865" s="27" t="s">
        <v>883</v>
      </c>
      <c r="E5865" s="27" t="s">
        <v>72</v>
      </c>
      <c r="F5865" s="27" t="s">
        <v>23</v>
      </c>
      <c r="G5865" s="27"/>
      <c r="H5865" s="27" t="s">
        <v>24</v>
      </c>
      <c r="I5865" s="28">
        <v>21130000</v>
      </c>
      <c r="J5865" s="28">
        <v>0</v>
      </c>
      <c r="K5865" s="28">
        <v>21130000</v>
      </c>
      <c r="L5865" s="29">
        <v>4.7699999999999996</v>
      </c>
      <c r="M5865" s="29">
        <f>IFERROR(_xlfn.XLOOKUP($B5865,'Ownership Metrics'!$A:$A,'Ownership Metrics'!$B:$B),"")</f>
        <v>48.73</v>
      </c>
      <c r="N5865" s="28">
        <f>IFERROR(_xlfn.XLOOKUP($B5865,'Ownership Metrics'!$A:$A,'Ownership Metrics'!$C:$C),"")</f>
        <v>336</v>
      </c>
      <c r="O5865" s="29">
        <f>IFERROR(_xlfn.XLOOKUP($B5865,'Ownership Metrics'!$A:$A,'Ownership Metrics'!$D:$D),"")</f>
        <v>12.05</v>
      </c>
      <c r="P5865" s="29">
        <f>IFERROR(_xlfn.XLOOKUP($B5865,'Ownership Metrics'!$A:$A,'Ownership Metrics'!$E:$E),"")</f>
        <v>25.98</v>
      </c>
      <c r="Q5865" s="30">
        <f>IFERROR(_xlfn.XLOOKUP($B5865,'Ownership Metrics'!$A:$A,'Ownership Metrics'!$F:$F),"")</f>
        <v>11</v>
      </c>
      <c r="R5865" s="30">
        <f>IFERROR(_xlfn.XLOOKUP($B5865,'Ownership Metrics'!$A:$A,'Ownership Metrics'!$G:$G),"")</f>
        <v>20</v>
      </c>
      <c r="S5865" s="27" t="str">
        <f>IFERROR(_xlfn.XLOOKUP($B5865,'Ownership Metrics'!$A:$A,'Ownership Metrics'!$H:$H),"")</f>
        <v>Tersebar</v>
      </c>
      <c r="T5865" s="27" t="str">
        <f>IFERROR(_xlfn.XLOOKUP($B5865,'Ownership Metrics'!$A:$A,'Ownership Metrics'!$I:$I),"")</f>
        <v>Rendah</v>
      </c>
      <c r="U5865" s="27">
        <f>IF(COUNTIFS($B$2:$B5865,$B5865,$D$2:$D5865,$D5865)=1,1,0)</f>
        <v>1</v>
      </c>
      <c r="V5865" s="27">
        <f t="shared" si="274"/>
        <v>4.7699999999999996</v>
      </c>
      <c r="W5865" s="27">
        <f t="shared" si="275"/>
        <v>5</v>
      </c>
      <c r="X5865" s="27">
        <f t="shared" si="273"/>
        <v>4.7699994134999999</v>
      </c>
    </row>
    <row r="5866" spans="1:24" x14ac:dyDescent="0.25">
      <c r="A5866" s="26">
        <v>46265</v>
      </c>
      <c r="B5866" s="27" t="s">
        <v>10935</v>
      </c>
      <c r="C5866" s="27" t="s">
        <v>6017</v>
      </c>
      <c r="D5866" s="27" t="s">
        <v>3226</v>
      </c>
      <c r="E5866" s="27" t="s">
        <v>72</v>
      </c>
      <c r="F5866" s="27" t="s">
        <v>23</v>
      </c>
      <c r="G5866" s="27"/>
      <c r="H5866" s="27" t="s">
        <v>24</v>
      </c>
      <c r="I5866" s="28">
        <v>13000000</v>
      </c>
      <c r="J5866" s="28">
        <v>0</v>
      </c>
      <c r="K5866" s="28">
        <v>13000000</v>
      </c>
      <c r="L5866" s="29">
        <v>2.94</v>
      </c>
      <c r="M5866" s="29">
        <f>IFERROR(_xlfn.XLOOKUP($B5866,'Ownership Metrics'!$A:$A,'Ownership Metrics'!$B:$B),"")</f>
        <v>48.73</v>
      </c>
      <c r="N5866" s="28">
        <f>IFERROR(_xlfn.XLOOKUP($B5866,'Ownership Metrics'!$A:$A,'Ownership Metrics'!$C:$C),"")</f>
        <v>336</v>
      </c>
      <c r="O5866" s="29">
        <f>IFERROR(_xlfn.XLOOKUP($B5866,'Ownership Metrics'!$A:$A,'Ownership Metrics'!$D:$D),"")</f>
        <v>12.05</v>
      </c>
      <c r="P5866" s="29">
        <f>IFERROR(_xlfn.XLOOKUP($B5866,'Ownership Metrics'!$A:$A,'Ownership Metrics'!$E:$E),"")</f>
        <v>25.98</v>
      </c>
      <c r="Q5866" s="30">
        <f>IFERROR(_xlfn.XLOOKUP($B5866,'Ownership Metrics'!$A:$A,'Ownership Metrics'!$F:$F),"")</f>
        <v>11</v>
      </c>
      <c r="R5866" s="30">
        <f>IFERROR(_xlfn.XLOOKUP($B5866,'Ownership Metrics'!$A:$A,'Ownership Metrics'!$G:$G),"")</f>
        <v>20</v>
      </c>
      <c r="S5866" s="27" t="str">
        <f>IFERROR(_xlfn.XLOOKUP($B5866,'Ownership Metrics'!$A:$A,'Ownership Metrics'!$H:$H),"")</f>
        <v>Tersebar</v>
      </c>
      <c r="T5866" s="27" t="str">
        <f>IFERROR(_xlfn.XLOOKUP($B5866,'Ownership Metrics'!$A:$A,'Ownership Metrics'!$I:$I),"")</f>
        <v>Rendah</v>
      </c>
      <c r="U5866" s="27">
        <f>IF(COUNTIFS($B$2:$B5866,$B5866,$D$2:$D5866,$D5866)=1,1,0)</f>
        <v>1</v>
      </c>
      <c r="V5866" s="27">
        <f t="shared" si="274"/>
        <v>2.94</v>
      </c>
      <c r="W5866" s="27">
        <f t="shared" si="275"/>
        <v>7</v>
      </c>
      <c r="X5866" s="27">
        <f t="shared" si="273"/>
        <v>2.9399994133999998</v>
      </c>
    </row>
    <row r="5867" spans="1:24" x14ac:dyDescent="0.25">
      <c r="A5867" s="26">
        <v>46265</v>
      </c>
      <c r="B5867" s="27" t="s">
        <v>10935</v>
      </c>
      <c r="C5867" s="27" t="s">
        <v>6017</v>
      </c>
      <c r="D5867" s="27" t="s">
        <v>416</v>
      </c>
      <c r="E5867" s="27" t="s">
        <v>72</v>
      </c>
      <c r="F5867" s="27" t="s">
        <v>23</v>
      </c>
      <c r="G5867" s="27"/>
      <c r="H5867" s="27" t="s">
        <v>24</v>
      </c>
      <c r="I5867" s="28">
        <v>12583400</v>
      </c>
      <c r="J5867" s="28">
        <v>0</v>
      </c>
      <c r="K5867" s="28">
        <v>12583400</v>
      </c>
      <c r="L5867" s="29">
        <v>2.84</v>
      </c>
      <c r="M5867" s="29">
        <f>IFERROR(_xlfn.XLOOKUP($B5867,'Ownership Metrics'!$A:$A,'Ownership Metrics'!$B:$B),"")</f>
        <v>48.73</v>
      </c>
      <c r="N5867" s="28">
        <f>IFERROR(_xlfn.XLOOKUP($B5867,'Ownership Metrics'!$A:$A,'Ownership Metrics'!$C:$C),"")</f>
        <v>336</v>
      </c>
      <c r="O5867" s="29">
        <f>IFERROR(_xlfn.XLOOKUP($B5867,'Ownership Metrics'!$A:$A,'Ownership Metrics'!$D:$D),"")</f>
        <v>12.05</v>
      </c>
      <c r="P5867" s="29">
        <f>IFERROR(_xlfn.XLOOKUP($B5867,'Ownership Metrics'!$A:$A,'Ownership Metrics'!$E:$E),"")</f>
        <v>25.98</v>
      </c>
      <c r="Q5867" s="30">
        <f>IFERROR(_xlfn.XLOOKUP($B5867,'Ownership Metrics'!$A:$A,'Ownership Metrics'!$F:$F),"")</f>
        <v>11</v>
      </c>
      <c r="R5867" s="30">
        <f>IFERROR(_xlfn.XLOOKUP($B5867,'Ownership Metrics'!$A:$A,'Ownership Metrics'!$G:$G),"")</f>
        <v>20</v>
      </c>
      <c r="S5867" s="27" t="str">
        <f>IFERROR(_xlfn.XLOOKUP($B5867,'Ownership Metrics'!$A:$A,'Ownership Metrics'!$H:$H),"")</f>
        <v>Tersebar</v>
      </c>
      <c r="T5867" s="27" t="str">
        <f>IFERROR(_xlfn.XLOOKUP($B5867,'Ownership Metrics'!$A:$A,'Ownership Metrics'!$I:$I),"")</f>
        <v>Rendah</v>
      </c>
      <c r="U5867" s="27">
        <f>IF(COUNTIFS($B$2:$B5867,$B5867,$D$2:$D5867,$D5867)=1,1,0)</f>
        <v>1</v>
      </c>
      <c r="V5867" s="27">
        <f t="shared" si="274"/>
        <v>2.84</v>
      </c>
      <c r="W5867" s="27">
        <f t="shared" si="275"/>
        <v>9</v>
      </c>
      <c r="X5867" s="27">
        <f t="shared" si="273"/>
        <v>2.8399994132999997</v>
      </c>
    </row>
    <row r="5868" spans="1:24" x14ac:dyDescent="0.25">
      <c r="A5868" s="26">
        <v>46265</v>
      </c>
      <c r="B5868" s="27" t="s">
        <v>10935</v>
      </c>
      <c r="C5868" s="27" t="s">
        <v>6017</v>
      </c>
      <c r="D5868" s="27" t="s">
        <v>554</v>
      </c>
      <c r="E5868" s="27" t="s">
        <v>555</v>
      </c>
      <c r="F5868" s="27" t="s">
        <v>23</v>
      </c>
      <c r="G5868" s="27"/>
      <c r="H5868" s="27" t="s">
        <v>24</v>
      </c>
      <c r="I5868" s="28">
        <v>53344500</v>
      </c>
      <c r="J5868" s="28">
        <v>0</v>
      </c>
      <c r="K5868" s="28">
        <v>53344500</v>
      </c>
      <c r="L5868" s="29">
        <v>12.05</v>
      </c>
      <c r="M5868" s="29">
        <f>IFERROR(_xlfn.XLOOKUP($B5868,'Ownership Metrics'!$A:$A,'Ownership Metrics'!$B:$B),"")</f>
        <v>48.73</v>
      </c>
      <c r="N5868" s="28">
        <f>IFERROR(_xlfn.XLOOKUP($B5868,'Ownership Metrics'!$A:$A,'Ownership Metrics'!$C:$C),"")</f>
        <v>336</v>
      </c>
      <c r="O5868" s="29">
        <f>IFERROR(_xlfn.XLOOKUP($B5868,'Ownership Metrics'!$A:$A,'Ownership Metrics'!$D:$D),"")</f>
        <v>12.05</v>
      </c>
      <c r="P5868" s="29">
        <f>IFERROR(_xlfn.XLOOKUP($B5868,'Ownership Metrics'!$A:$A,'Ownership Metrics'!$E:$E),"")</f>
        <v>25.98</v>
      </c>
      <c r="Q5868" s="30">
        <f>IFERROR(_xlfn.XLOOKUP($B5868,'Ownership Metrics'!$A:$A,'Ownership Metrics'!$F:$F),"")</f>
        <v>11</v>
      </c>
      <c r="R5868" s="30">
        <f>IFERROR(_xlfn.XLOOKUP($B5868,'Ownership Metrics'!$A:$A,'Ownership Metrics'!$G:$G),"")</f>
        <v>20</v>
      </c>
      <c r="S5868" s="27" t="str">
        <f>IFERROR(_xlfn.XLOOKUP($B5868,'Ownership Metrics'!$A:$A,'Ownership Metrics'!$H:$H),"")</f>
        <v>Tersebar</v>
      </c>
      <c r="T5868" s="27" t="str">
        <f>IFERROR(_xlfn.XLOOKUP($B5868,'Ownership Metrics'!$A:$A,'Ownership Metrics'!$I:$I),"")</f>
        <v>Rendah</v>
      </c>
      <c r="U5868" s="27">
        <f>IF(COUNTIFS($B$2:$B5868,$B5868,$D$2:$D5868,$D5868)=1,1,0)</f>
        <v>1</v>
      </c>
      <c r="V5868" s="27">
        <f t="shared" si="274"/>
        <v>12.05</v>
      </c>
      <c r="W5868" s="27">
        <f t="shared" si="275"/>
        <v>1</v>
      </c>
      <c r="X5868" s="27">
        <f t="shared" si="273"/>
        <v>12.0499994132</v>
      </c>
    </row>
    <row r="5869" spans="1:24" x14ac:dyDescent="0.25">
      <c r="A5869" s="26">
        <v>46265</v>
      </c>
      <c r="B5869" s="27" t="s">
        <v>10935</v>
      </c>
      <c r="C5869" s="27" t="s">
        <v>6017</v>
      </c>
      <c r="D5869" s="27" t="s">
        <v>5086</v>
      </c>
      <c r="E5869" s="27" t="s">
        <v>67</v>
      </c>
      <c r="F5869" s="27" t="s">
        <v>23</v>
      </c>
      <c r="G5869" s="27"/>
      <c r="H5869" s="27" t="s">
        <v>24</v>
      </c>
      <c r="I5869" s="28">
        <v>14604100</v>
      </c>
      <c r="J5869" s="28">
        <v>0</v>
      </c>
      <c r="K5869" s="28">
        <v>14604100</v>
      </c>
      <c r="L5869" s="29">
        <v>3.3</v>
      </c>
      <c r="M5869" s="29">
        <f>IFERROR(_xlfn.XLOOKUP($B5869,'Ownership Metrics'!$A:$A,'Ownership Metrics'!$B:$B),"")</f>
        <v>48.73</v>
      </c>
      <c r="N5869" s="28">
        <f>IFERROR(_xlfn.XLOOKUP($B5869,'Ownership Metrics'!$A:$A,'Ownership Metrics'!$C:$C),"")</f>
        <v>336</v>
      </c>
      <c r="O5869" s="29">
        <f>IFERROR(_xlfn.XLOOKUP($B5869,'Ownership Metrics'!$A:$A,'Ownership Metrics'!$D:$D),"")</f>
        <v>12.05</v>
      </c>
      <c r="P5869" s="29">
        <f>IFERROR(_xlfn.XLOOKUP($B5869,'Ownership Metrics'!$A:$A,'Ownership Metrics'!$E:$E),"")</f>
        <v>25.98</v>
      </c>
      <c r="Q5869" s="30">
        <f>IFERROR(_xlfn.XLOOKUP($B5869,'Ownership Metrics'!$A:$A,'Ownership Metrics'!$F:$F),"")</f>
        <v>11</v>
      </c>
      <c r="R5869" s="30">
        <f>IFERROR(_xlfn.XLOOKUP($B5869,'Ownership Metrics'!$A:$A,'Ownership Metrics'!$G:$G),"")</f>
        <v>20</v>
      </c>
      <c r="S5869" s="27" t="str">
        <f>IFERROR(_xlfn.XLOOKUP($B5869,'Ownership Metrics'!$A:$A,'Ownership Metrics'!$H:$H),"")</f>
        <v>Tersebar</v>
      </c>
      <c r="T5869" s="27" t="str">
        <f>IFERROR(_xlfn.XLOOKUP($B5869,'Ownership Metrics'!$A:$A,'Ownership Metrics'!$I:$I),"")</f>
        <v>Rendah</v>
      </c>
      <c r="U5869" s="27">
        <f>IF(COUNTIFS($B$2:$B5869,$B5869,$D$2:$D5869,$D5869)=1,1,0)</f>
        <v>1</v>
      </c>
      <c r="V5869" s="27">
        <f t="shared" si="274"/>
        <v>3.3</v>
      </c>
      <c r="W5869" s="27">
        <f t="shared" si="275"/>
        <v>6</v>
      </c>
      <c r="X5869" s="27">
        <f t="shared" si="273"/>
        <v>3.2999994130999997</v>
      </c>
    </row>
    <row r="5870" spans="1:24" x14ac:dyDescent="0.25">
      <c r="A5870" s="26">
        <v>46265</v>
      </c>
      <c r="B5870" s="27" t="s">
        <v>10935</v>
      </c>
      <c r="C5870" s="27" t="s">
        <v>6017</v>
      </c>
      <c r="D5870" s="27" t="s">
        <v>556</v>
      </c>
      <c r="E5870" s="27" t="s">
        <v>67</v>
      </c>
      <c r="F5870" s="27" t="s">
        <v>23</v>
      </c>
      <c r="G5870" s="27"/>
      <c r="H5870" s="27" t="s">
        <v>24</v>
      </c>
      <c r="I5870" s="28">
        <v>25808000</v>
      </c>
      <c r="J5870" s="28">
        <v>0</v>
      </c>
      <c r="K5870" s="28">
        <v>25808000</v>
      </c>
      <c r="L5870" s="29">
        <v>5.83</v>
      </c>
      <c r="M5870" s="29">
        <f>IFERROR(_xlfn.XLOOKUP($B5870,'Ownership Metrics'!$A:$A,'Ownership Metrics'!$B:$B),"")</f>
        <v>48.73</v>
      </c>
      <c r="N5870" s="28">
        <f>IFERROR(_xlfn.XLOOKUP($B5870,'Ownership Metrics'!$A:$A,'Ownership Metrics'!$C:$C),"")</f>
        <v>336</v>
      </c>
      <c r="O5870" s="29">
        <f>IFERROR(_xlfn.XLOOKUP($B5870,'Ownership Metrics'!$A:$A,'Ownership Metrics'!$D:$D),"")</f>
        <v>12.05</v>
      </c>
      <c r="P5870" s="29">
        <f>IFERROR(_xlfn.XLOOKUP($B5870,'Ownership Metrics'!$A:$A,'Ownership Metrics'!$E:$E),"")</f>
        <v>25.98</v>
      </c>
      <c r="Q5870" s="30">
        <f>IFERROR(_xlfn.XLOOKUP($B5870,'Ownership Metrics'!$A:$A,'Ownership Metrics'!$F:$F),"")</f>
        <v>11</v>
      </c>
      <c r="R5870" s="30">
        <f>IFERROR(_xlfn.XLOOKUP($B5870,'Ownership Metrics'!$A:$A,'Ownership Metrics'!$G:$G),"")</f>
        <v>20</v>
      </c>
      <c r="S5870" s="27" t="str">
        <f>IFERROR(_xlfn.XLOOKUP($B5870,'Ownership Metrics'!$A:$A,'Ownership Metrics'!$H:$H),"")</f>
        <v>Tersebar</v>
      </c>
      <c r="T5870" s="27" t="str">
        <f>IFERROR(_xlfn.XLOOKUP($B5870,'Ownership Metrics'!$A:$A,'Ownership Metrics'!$I:$I),"")</f>
        <v>Rendah</v>
      </c>
      <c r="U5870" s="27">
        <f>IF(COUNTIFS($B$2:$B5870,$B5870,$D$2:$D5870,$D5870)=1,1,0)</f>
        <v>1</v>
      </c>
      <c r="V5870" s="27">
        <f t="shared" si="274"/>
        <v>5.83</v>
      </c>
      <c r="W5870" s="27">
        <f t="shared" si="275"/>
        <v>3</v>
      </c>
      <c r="X5870" s="27">
        <f t="shared" si="273"/>
        <v>5.8299994130000004</v>
      </c>
    </row>
    <row r="5871" spans="1:24" x14ac:dyDescent="0.25">
      <c r="A5871" s="26">
        <v>46265</v>
      </c>
      <c r="B5871" s="27" t="s">
        <v>10936</v>
      </c>
      <c r="C5871" s="27" t="s">
        <v>6020</v>
      </c>
      <c r="D5871" s="27" t="s">
        <v>6021</v>
      </c>
      <c r="E5871" s="27" t="s">
        <v>22</v>
      </c>
      <c r="F5871" s="27" t="s">
        <v>23</v>
      </c>
      <c r="G5871" s="27"/>
      <c r="H5871" s="27"/>
      <c r="I5871" s="28">
        <v>0</v>
      </c>
      <c r="J5871" s="28">
        <v>163540000</v>
      </c>
      <c r="K5871" s="28">
        <v>163540000</v>
      </c>
      <c r="L5871" s="29">
        <v>1.06</v>
      </c>
      <c r="M5871" s="29">
        <f>IFERROR(_xlfn.XLOOKUP($B5871,'Ownership Metrics'!$A:$A,'Ownership Metrics'!$B:$B),"")</f>
        <v>12.51</v>
      </c>
      <c r="N5871" s="28">
        <f>IFERROR(_xlfn.XLOOKUP($B5871,'Ownership Metrics'!$A:$A,'Ownership Metrics'!$C:$C),"")</f>
        <v>5471</v>
      </c>
      <c r="O5871" s="29">
        <f>IFERROR(_xlfn.XLOOKUP($B5871,'Ownership Metrics'!$A:$A,'Ownership Metrics'!$D:$D),"")</f>
        <v>73.459999999999994</v>
      </c>
      <c r="P5871" s="29">
        <f>IFERROR(_xlfn.XLOOKUP($B5871,'Ownership Metrics'!$A:$A,'Ownership Metrics'!$E:$E),"")</f>
        <v>85.4</v>
      </c>
      <c r="Q5871" s="30">
        <f>IFERROR(_xlfn.XLOOKUP($B5871,'Ownership Metrics'!$A:$A,'Ownership Metrics'!$F:$F),"")</f>
        <v>5</v>
      </c>
      <c r="R5871" s="30">
        <f>IFERROR(_xlfn.XLOOKUP($B5871,'Ownership Metrics'!$A:$A,'Ownership Metrics'!$G:$G),"")</f>
        <v>70</v>
      </c>
      <c r="S5871" s="27" t="str">
        <f>IFERROR(_xlfn.XLOOKUP($B5871,'Ownership Metrics'!$A:$A,'Ownership Metrics'!$H:$H),"")</f>
        <v>Mayoritas</v>
      </c>
      <c r="T5871" s="27" t="str">
        <f>IFERROR(_xlfn.XLOOKUP($B5871,'Ownership Metrics'!$A:$A,'Ownership Metrics'!$I:$I),"")</f>
        <v>Tinggi</v>
      </c>
      <c r="U5871" s="27">
        <f>IF(COUNTIFS($B$2:$B5871,$B5871,$D$2:$D5871,$D5871)=1,1,0)</f>
        <v>1</v>
      </c>
      <c r="V5871" s="27">
        <f t="shared" si="274"/>
        <v>1.06</v>
      </c>
      <c r="W5871" s="27">
        <f t="shared" si="275"/>
        <v>4</v>
      </c>
      <c r="X5871" s="27">
        <f t="shared" si="273"/>
        <v>1.0599994129000001</v>
      </c>
    </row>
    <row r="5872" spans="1:24" x14ac:dyDescent="0.25">
      <c r="A5872" s="26">
        <v>46265</v>
      </c>
      <c r="B5872" s="27" t="s">
        <v>10936</v>
      </c>
      <c r="C5872" s="27" t="s">
        <v>6020</v>
      </c>
      <c r="D5872" s="27" t="s">
        <v>3286</v>
      </c>
      <c r="E5872" s="27" t="s">
        <v>22</v>
      </c>
      <c r="F5872" s="27" t="s">
        <v>23</v>
      </c>
      <c r="G5872" s="27"/>
      <c r="H5872" s="27" t="s">
        <v>24</v>
      </c>
      <c r="I5872" s="28">
        <v>23121400</v>
      </c>
      <c r="J5872" s="28">
        <v>1012185000</v>
      </c>
      <c r="K5872" s="28">
        <v>1035306400</v>
      </c>
      <c r="L5872" s="29">
        <v>6.68</v>
      </c>
      <c r="M5872" s="29">
        <f>IFERROR(_xlfn.XLOOKUP($B5872,'Ownership Metrics'!$A:$A,'Ownership Metrics'!$B:$B),"")</f>
        <v>12.51</v>
      </c>
      <c r="N5872" s="28">
        <f>IFERROR(_xlfn.XLOOKUP($B5872,'Ownership Metrics'!$A:$A,'Ownership Metrics'!$C:$C),"")</f>
        <v>5471</v>
      </c>
      <c r="O5872" s="29">
        <f>IFERROR(_xlfn.XLOOKUP($B5872,'Ownership Metrics'!$A:$A,'Ownership Metrics'!$D:$D),"")</f>
        <v>73.459999999999994</v>
      </c>
      <c r="P5872" s="29">
        <f>IFERROR(_xlfn.XLOOKUP($B5872,'Ownership Metrics'!$A:$A,'Ownership Metrics'!$E:$E),"")</f>
        <v>85.4</v>
      </c>
      <c r="Q5872" s="30">
        <f>IFERROR(_xlfn.XLOOKUP($B5872,'Ownership Metrics'!$A:$A,'Ownership Metrics'!$F:$F),"")</f>
        <v>5</v>
      </c>
      <c r="R5872" s="30">
        <f>IFERROR(_xlfn.XLOOKUP($B5872,'Ownership Metrics'!$A:$A,'Ownership Metrics'!$G:$G),"")</f>
        <v>70</v>
      </c>
      <c r="S5872" s="27" t="str">
        <f>IFERROR(_xlfn.XLOOKUP($B5872,'Ownership Metrics'!$A:$A,'Ownership Metrics'!$H:$H),"")</f>
        <v>Mayoritas</v>
      </c>
      <c r="T5872" s="27" t="str">
        <f>IFERROR(_xlfn.XLOOKUP($B5872,'Ownership Metrics'!$A:$A,'Ownership Metrics'!$I:$I),"")</f>
        <v>Tinggi</v>
      </c>
      <c r="U5872" s="27">
        <f>IF(COUNTIFS($B$2:$B5872,$B5872,$D$2:$D5872,$D5872)=1,1,0)</f>
        <v>1</v>
      </c>
      <c r="V5872" s="27">
        <f t="shared" si="274"/>
        <v>6.68</v>
      </c>
      <c r="W5872" s="27">
        <f t="shared" si="275"/>
        <v>2</v>
      </c>
      <c r="X5872" s="27">
        <f t="shared" si="273"/>
        <v>6.6799994128</v>
      </c>
    </row>
    <row r="5873" spans="1:24" x14ac:dyDescent="0.25">
      <c r="A5873" s="26">
        <v>46265</v>
      </c>
      <c r="B5873" s="27" t="s">
        <v>10936</v>
      </c>
      <c r="C5873" s="27" t="s">
        <v>6020</v>
      </c>
      <c r="D5873" s="27" t="s">
        <v>75</v>
      </c>
      <c r="E5873" s="27" t="s">
        <v>35</v>
      </c>
      <c r="F5873" s="27" t="s">
        <v>23</v>
      </c>
      <c r="G5873" s="27" t="s">
        <v>36</v>
      </c>
      <c r="H5873" s="27" t="s">
        <v>24</v>
      </c>
      <c r="I5873" s="28">
        <v>814945000</v>
      </c>
      <c r="J5873" s="28">
        <v>0</v>
      </c>
      <c r="K5873" s="28">
        <v>814945000</v>
      </c>
      <c r="L5873" s="29">
        <v>5.26</v>
      </c>
      <c r="M5873" s="29">
        <f>IFERROR(_xlfn.XLOOKUP($B5873,'Ownership Metrics'!$A:$A,'Ownership Metrics'!$B:$B),"")</f>
        <v>12.51</v>
      </c>
      <c r="N5873" s="28">
        <f>IFERROR(_xlfn.XLOOKUP($B5873,'Ownership Metrics'!$A:$A,'Ownership Metrics'!$C:$C),"")</f>
        <v>5471</v>
      </c>
      <c r="O5873" s="29">
        <f>IFERROR(_xlfn.XLOOKUP($B5873,'Ownership Metrics'!$A:$A,'Ownership Metrics'!$D:$D),"")</f>
        <v>73.459999999999994</v>
      </c>
      <c r="P5873" s="29">
        <f>IFERROR(_xlfn.XLOOKUP($B5873,'Ownership Metrics'!$A:$A,'Ownership Metrics'!$E:$E),"")</f>
        <v>85.4</v>
      </c>
      <c r="Q5873" s="30">
        <f>IFERROR(_xlfn.XLOOKUP($B5873,'Ownership Metrics'!$A:$A,'Ownership Metrics'!$F:$F),"")</f>
        <v>5</v>
      </c>
      <c r="R5873" s="30">
        <f>IFERROR(_xlfn.XLOOKUP($B5873,'Ownership Metrics'!$A:$A,'Ownership Metrics'!$G:$G),"")</f>
        <v>70</v>
      </c>
      <c r="S5873" s="27" t="str">
        <f>IFERROR(_xlfn.XLOOKUP($B5873,'Ownership Metrics'!$A:$A,'Ownership Metrics'!$H:$H),"")</f>
        <v>Mayoritas</v>
      </c>
      <c r="T5873" s="27" t="str">
        <f>IFERROR(_xlfn.XLOOKUP($B5873,'Ownership Metrics'!$A:$A,'Ownership Metrics'!$I:$I),"")</f>
        <v>Tinggi</v>
      </c>
      <c r="U5873" s="27">
        <f>IF(COUNTIFS($B$2:$B5873,$B5873,$D$2:$D5873,$D5873)=1,1,0)</f>
        <v>1</v>
      </c>
      <c r="V5873" s="27">
        <f t="shared" si="274"/>
        <v>5.26</v>
      </c>
      <c r="W5873" s="27">
        <f t="shared" si="275"/>
        <v>3</v>
      </c>
      <c r="X5873" s="27">
        <f t="shared" si="273"/>
        <v>5.2599994127</v>
      </c>
    </row>
    <row r="5874" spans="1:24" x14ac:dyDescent="0.25">
      <c r="A5874" s="26">
        <v>46265</v>
      </c>
      <c r="B5874" s="27" t="s">
        <v>10936</v>
      </c>
      <c r="C5874" s="27" t="s">
        <v>6020</v>
      </c>
      <c r="D5874" s="27" t="s">
        <v>6022</v>
      </c>
      <c r="E5874" s="27" t="s">
        <v>22</v>
      </c>
      <c r="F5874" s="27" t="s">
        <v>32</v>
      </c>
      <c r="G5874" s="27"/>
      <c r="H5874" s="27"/>
      <c r="I5874" s="28">
        <v>0</v>
      </c>
      <c r="J5874" s="28">
        <v>11387745000</v>
      </c>
      <c r="K5874" s="28">
        <v>11387745000</v>
      </c>
      <c r="L5874" s="29">
        <v>73.459999999999994</v>
      </c>
      <c r="M5874" s="29">
        <f>IFERROR(_xlfn.XLOOKUP($B5874,'Ownership Metrics'!$A:$A,'Ownership Metrics'!$B:$B),"")</f>
        <v>12.51</v>
      </c>
      <c r="N5874" s="28">
        <f>IFERROR(_xlfn.XLOOKUP($B5874,'Ownership Metrics'!$A:$A,'Ownership Metrics'!$C:$C),"")</f>
        <v>5471</v>
      </c>
      <c r="O5874" s="29">
        <f>IFERROR(_xlfn.XLOOKUP($B5874,'Ownership Metrics'!$A:$A,'Ownership Metrics'!$D:$D),"")</f>
        <v>73.459999999999994</v>
      </c>
      <c r="P5874" s="29">
        <f>IFERROR(_xlfn.XLOOKUP($B5874,'Ownership Metrics'!$A:$A,'Ownership Metrics'!$E:$E),"")</f>
        <v>85.4</v>
      </c>
      <c r="Q5874" s="30">
        <f>IFERROR(_xlfn.XLOOKUP($B5874,'Ownership Metrics'!$A:$A,'Ownership Metrics'!$F:$F),"")</f>
        <v>5</v>
      </c>
      <c r="R5874" s="30">
        <f>IFERROR(_xlfn.XLOOKUP($B5874,'Ownership Metrics'!$A:$A,'Ownership Metrics'!$G:$G),"")</f>
        <v>70</v>
      </c>
      <c r="S5874" s="27" t="str">
        <f>IFERROR(_xlfn.XLOOKUP($B5874,'Ownership Metrics'!$A:$A,'Ownership Metrics'!$H:$H),"")</f>
        <v>Mayoritas</v>
      </c>
      <c r="T5874" s="27" t="str">
        <f>IFERROR(_xlfn.XLOOKUP($B5874,'Ownership Metrics'!$A:$A,'Ownership Metrics'!$I:$I),"")</f>
        <v>Tinggi</v>
      </c>
      <c r="U5874" s="27">
        <f>IF(COUNTIFS($B$2:$B5874,$B5874,$D$2:$D5874,$D5874)=1,1,0)</f>
        <v>1</v>
      </c>
      <c r="V5874" s="27">
        <f t="shared" si="274"/>
        <v>73.459999999999994</v>
      </c>
      <c r="W5874" s="27">
        <f t="shared" si="275"/>
        <v>1</v>
      </c>
      <c r="X5874" s="27">
        <f t="shared" si="273"/>
        <v>73.459999412599998</v>
      </c>
    </row>
    <row r="5875" spans="1:24" x14ac:dyDescent="0.25">
      <c r="A5875" s="26">
        <v>46265</v>
      </c>
      <c r="B5875" s="27" t="s">
        <v>10936</v>
      </c>
      <c r="C5875" s="27" t="s">
        <v>6020</v>
      </c>
      <c r="D5875" s="27" t="s">
        <v>110</v>
      </c>
      <c r="E5875" s="27" t="s">
        <v>67</v>
      </c>
      <c r="F5875" s="27" t="s">
        <v>23</v>
      </c>
      <c r="G5875" s="27"/>
      <c r="H5875" s="27" t="s">
        <v>24</v>
      </c>
      <c r="I5875" s="28">
        <v>159024100</v>
      </c>
      <c r="J5875" s="28">
        <v>0</v>
      </c>
      <c r="K5875" s="28">
        <v>159024100</v>
      </c>
      <c r="L5875" s="29">
        <v>1.03</v>
      </c>
      <c r="M5875" s="29">
        <f>IFERROR(_xlfn.XLOOKUP($B5875,'Ownership Metrics'!$A:$A,'Ownership Metrics'!$B:$B),"")</f>
        <v>12.51</v>
      </c>
      <c r="N5875" s="28">
        <f>IFERROR(_xlfn.XLOOKUP($B5875,'Ownership Metrics'!$A:$A,'Ownership Metrics'!$C:$C),"")</f>
        <v>5471</v>
      </c>
      <c r="O5875" s="29">
        <f>IFERROR(_xlfn.XLOOKUP($B5875,'Ownership Metrics'!$A:$A,'Ownership Metrics'!$D:$D),"")</f>
        <v>73.459999999999994</v>
      </c>
      <c r="P5875" s="29">
        <f>IFERROR(_xlfn.XLOOKUP($B5875,'Ownership Metrics'!$A:$A,'Ownership Metrics'!$E:$E),"")</f>
        <v>85.4</v>
      </c>
      <c r="Q5875" s="30">
        <f>IFERROR(_xlfn.XLOOKUP($B5875,'Ownership Metrics'!$A:$A,'Ownership Metrics'!$F:$F),"")</f>
        <v>5</v>
      </c>
      <c r="R5875" s="30">
        <f>IFERROR(_xlfn.XLOOKUP($B5875,'Ownership Metrics'!$A:$A,'Ownership Metrics'!$G:$G),"")</f>
        <v>70</v>
      </c>
      <c r="S5875" s="27" t="str">
        <f>IFERROR(_xlfn.XLOOKUP($B5875,'Ownership Metrics'!$A:$A,'Ownership Metrics'!$H:$H),"")</f>
        <v>Mayoritas</v>
      </c>
      <c r="T5875" s="27" t="str">
        <f>IFERROR(_xlfn.XLOOKUP($B5875,'Ownership Metrics'!$A:$A,'Ownership Metrics'!$I:$I),"")</f>
        <v>Tinggi</v>
      </c>
      <c r="U5875" s="27">
        <f>IF(COUNTIFS($B$2:$B5875,$B5875,$D$2:$D5875,$D5875)=1,1,0)</f>
        <v>1</v>
      </c>
      <c r="V5875" s="27">
        <f t="shared" si="274"/>
        <v>1.03</v>
      </c>
      <c r="W5875" s="27">
        <f t="shared" si="275"/>
        <v>5</v>
      </c>
      <c r="X5875" s="27">
        <f t="shared" si="273"/>
        <v>1.0299994125</v>
      </c>
    </row>
    <row r="5876" spans="1:24" x14ac:dyDescent="0.25">
      <c r="A5876" s="26">
        <v>46265</v>
      </c>
      <c r="B5876" s="27" t="s">
        <v>10937</v>
      </c>
      <c r="C5876" s="27" t="s">
        <v>6024</v>
      </c>
      <c r="D5876" s="27" t="s">
        <v>5602</v>
      </c>
      <c r="E5876" s="27" t="s">
        <v>22</v>
      </c>
      <c r="F5876" s="27" t="s">
        <v>23</v>
      </c>
      <c r="G5876" s="27"/>
      <c r="H5876" s="27" t="s">
        <v>24</v>
      </c>
      <c r="I5876" s="28">
        <v>94940000</v>
      </c>
      <c r="J5876" s="28">
        <v>0</v>
      </c>
      <c r="K5876" s="28">
        <v>94940000</v>
      </c>
      <c r="L5876" s="29">
        <v>7.9</v>
      </c>
      <c r="M5876" s="29">
        <f>IFERROR(_xlfn.XLOOKUP($B5876,'Ownership Metrics'!$A:$A,'Ownership Metrics'!$B:$B),"")</f>
        <v>31.45</v>
      </c>
      <c r="N5876" s="28">
        <f>IFERROR(_xlfn.XLOOKUP($B5876,'Ownership Metrics'!$A:$A,'Ownership Metrics'!$C:$C),"")</f>
        <v>772</v>
      </c>
      <c r="O5876" s="29">
        <f>IFERROR(_xlfn.XLOOKUP($B5876,'Ownership Metrics'!$A:$A,'Ownership Metrics'!$D:$D),"")</f>
        <v>19.88</v>
      </c>
      <c r="P5876" s="29">
        <f>IFERROR(_xlfn.XLOOKUP($B5876,'Ownership Metrics'!$A:$A,'Ownership Metrics'!$E:$E),"")</f>
        <v>39.78</v>
      </c>
      <c r="Q5876" s="30">
        <f>IFERROR(_xlfn.XLOOKUP($B5876,'Ownership Metrics'!$A:$A,'Ownership Metrics'!$F:$F),"")</f>
        <v>10</v>
      </c>
      <c r="R5876" s="30">
        <f>IFERROR(_xlfn.XLOOKUP($B5876,'Ownership Metrics'!$A:$A,'Ownership Metrics'!$G:$G),"")</f>
        <v>28</v>
      </c>
      <c r="S5876" s="27" t="str">
        <f>IFERROR(_xlfn.XLOOKUP($B5876,'Ownership Metrics'!$A:$A,'Ownership Metrics'!$H:$H),"")</f>
        <v>Tersebar</v>
      </c>
      <c r="T5876" s="27" t="str">
        <f>IFERROR(_xlfn.XLOOKUP($B5876,'Ownership Metrics'!$A:$A,'Ownership Metrics'!$I:$I),"")</f>
        <v>Sedang</v>
      </c>
      <c r="U5876" s="27">
        <f>IF(COUNTIFS($B$2:$B5876,$B5876,$D$2:$D5876,$D5876)=1,1,0)</f>
        <v>1</v>
      </c>
      <c r="V5876" s="27">
        <f t="shared" si="274"/>
        <v>7.9</v>
      </c>
      <c r="W5876" s="27">
        <f t="shared" si="275"/>
        <v>3</v>
      </c>
      <c r="X5876" s="27">
        <f t="shared" si="273"/>
        <v>7.8999994124000006</v>
      </c>
    </row>
    <row r="5877" spans="1:24" x14ac:dyDescent="0.25">
      <c r="A5877" s="26">
        <v>46265</v>
      </c>
      <c r="B5877" s="27" t="s">
        <v>10937</v>
      </c>
      <c r="C5877" s="27" t="s">
        <v>6024</v>
      </c>
      <c r="D5877" s="27" t="s">
        <v>6025</v>
      </c>
      <c r="E5877" s="27" t="s">
        <v>22</v>
      </c>
      <c r="F5877" s="27" t="s">
        <v>23</v>
      </c>
      <c r="G5877" s="27"/>
      <c r="H5877" s="27" t="s">
        <v>24</v>
      </c>
      <c r="I5877" s="28">
        <v>144300000</v>
      </c>
      <c r="J5877" s="28">
        <v>0</v>
      </c>
      <c r="K5877" s="28">
        <v>144300000</v>
      </c>
      <c r="L5877" s="29">
        <v>12</v>
      </c>
      <c r="M5877" s="29">
        <f>IFERROR(_xlfn.XLOOKUP($B5877,'Ownership Metrics'!$A:$A,'Ownership Metrics'!$B:$B),"")</f>
        <v>31.45</v>
      </c>
      <c r="N5877" s="28">
        <f>IFERROR(_xlfn.XLOOKUP($B5877,'Ownership Metrics'!$A:$A,'Ownership Metrics'!$C:$C),"")</f>
        <v>772</v>
      </c>
      <c r="O5877" s="29">
        <f>IFERROR(_xlfn.XLOOKUP($B5877,'Ownership Metrics'!$A:$A,'Ownership Metrics'!$D:$D),"")</f>
        <v>19.88</v>
      </c>
      <c r="P5877" s="29">
        <f>IFERROR(_xlfn.XLOOKUP($B5877,'Ownership Metrics'!$A:$A,'Ownership Metrics'!$E:$E),"")</f>
        <v>39.78</v>
      </c>
      <c r="Q5877" s="30">
        <f>IFERROR(_xlfn.XLOOKUP($B5877,'Ownership Metrics'!$A:$A,'Ownership Metrics'!$F:$F),"")</f>
        <v>10</v>
      </c>
      <c r="R5877" s="30">
        <f>IFERROR(_xlfn.XLOOKUP($B5877,'Ownership Metrics'!$A:$A,'Ownership Metrics'!$G:$G),"")</f>
        <v>28</v>
      </c>
      <c r="S5877" s="27" t="str">
        <f>IFERROR(_xlfn.XLOOKUP($B5877,'Ownership Metrics'!$A:$A,'Ownership Metrics'!$H:$H),"")</f>
        <v>Tersebar</v>
      </c>
      <c r="T5877" s="27" t="str">
        <f>IFERROR(_xlfn.XLOOKUP($B5877,'Ownership Metrics'!$A:$A,'Ownership Metrics'!$I:$I),"")</f>
        <v>Sedang</v>
      </c>
      <c r="U5877" s="27">
        <f>IF(COUNTIFS($B$2:$B5877,$B5877,$D$2:$D5877,$D5877)=1,1,0)</f>
        <v>1</v>
      </c>
      <c r="V5877" s="27">
        <f t="shared" si="274"/>
        <v>12</v>
      </c>
      <c r="W5877" s="27">
        <f t="shared" si="275"/>
        <v>2</v>
      </c>
      <c r="X5877" s="27">
        <f t="shared" si="273"/>
        <v>11.999999412299999</v>
      </c>
    </row>
    <row r="5878" spans="1:24" x14ac:dyDescent="0.25">
      <c r="A5878" s="26">
        <v>46265</v>
      </c>
      <c r="B5878" s="27" t="s">
        <v>10937</v>
      </c>
      <c r="C5878" s="27" t="s">
        <v>6024</v>
      </c>
      <c r="D5878" s="27" t="s">
        <v>6026</v>
      </c>
      <c r="E5878" s="27" t="s">
        <v>51</v>
      </c>
      <c r="F5878" s="27" t="s">
        <v>23</v>
      </c>
      <c r="G5878" s="27"/>
      <c r="H5878" s="27" t="s">
        <v>24</v>
      </c>
      <c r="I5878" s="28">
        <v>90000000</v>
      </c>
      <c r="J5878" s="28">
        <v>0</v>
      </c>
      <c r="K5878" s="28">
        <v>90000000</v>
      </c>
      <c r="L5878" s="29">
        <v>7.48</v>
      </c>
      <c r="M5878" s="29">
        <f>IFERROR(_xlfn.XLOOKUP($B5878,'Ownership Metrics'!$A:$A,'Ownership Metrics'!$B:$B),"")</f>
        <v>31.45</v>
      </c>
      <c r="N5878" s="28">
        <f>IFERROR(_xlfn.XLOOKUP($B5878,'Ownership Metrics'!$A:$A,'Ownership Metrics'!$C:$C),"")</f>
        <v>772</v>
      </c>
      <c r="O5878" s="29">
        <f>IFERROR(_xlfn.XLOOKUP($B5878,'Ownership Metrics'!$A:$A,'Ownership Metrics'!$D:$D),"")</f>
        <v>19.88</v>
      </c>
      <c r="P5878" s="29">
        <f>IFERROR(_xlfn.XLOOKUP($B5878,'Ownership Metrics'!$A:$A,'Ownership Metrics'!$E:$E),"")</f>
        <v>39.78</v>
      </c>
      <c r="Q5878" s="30">
        <f>IFERROR(_xlfn.XLOOKUP($B5878,'Ownership Metrics'!$A:$A,'Ownership Metrics'!$F:$F),"")</f>
        <v>10</v>
      </c>
      <c r="R5878" s="30">
        <f>IFERROR(_xlfn.XLOOKUP($B5878,'Ownership Metrics'!$A:$A,'Ownership Metrics'!$G:$G),"")</f>
        <v>28</v>
      </c>
      <c r="S5878" s="27" t="str">
        <f>IFERROR(_xlfn.XLOOKUP($B5878,'Ownership Metrics'!$A:$A,'Ownership Metrics'!$H:$H),"")</f>
        <v>Tersebar</v>
      </c>
      <c r="T5878" s="27" t="str">
        <f>IFERROR(_xlfn.XLOOKUP($B5878,'Ownership Metrics'!$A:$A,'Ownership Metrics'!$I:$I),"")</f>
        <v>Sedang</v>
      </c>
      <c r="U5878" s="27">
        <f>IF(COUNTIFS($B$2:$B5878,$B5878,$D$2:$D5878,$D5878)=1,1,0)</f>
        <v>1</v>
      </c>
      <c r="V5878" s="27">
        <f t="shared" si="274"/>
        <v>7.48</v>
      </c>
      <c r="W5878" s="27">
        <f t="shared" si="275"/>
        <v>4</v>
      </c>
      <c r="X5878" s="27">
        <f t="shared" si="273"/>
        <v>7.4799994122000006</v>
      </c>
    </row>
    <row r="5879" spans="1:24" x14ac:dyDescent="0.25">
      <c r="A5879" s="26">
        <v>46265</v>
      </c>
      <c r="B5879" s="27" t="s">
        <v>10937</v>
      </c>
      <c r="C5879" s="27" t="s">
        <v>6024</v>
      </c>
      <c r="D5879" s="27" t="s">
        <v>5694</v>
      </c>
      <c r="E5879" s="27" t="s">
        <v>22</v>
      </c>
      <c r="F5879" s="27" t="s">
        <v>23</v>
      </c>
      <c r="G5879" s="27"/>
      <c r="H5879" s="27" t="s">
        <v>24</v>
      </c>
      <c r="I5879" s="28">
        <v>239105000</v>
      </c>
      <c r="J5879" s="28">
        <v>0</v>
      </c>
      <c r="K5879" s="28">
        <v>239105000</v>
      </c>
      <c r="L5879" s="29">
        <v>19.88</v>
      </c>
      <c r="M5879" s="29">
        <f>IFERROR(_xlfn.XLOOKUP($B5879,'Ownership Metrics'!$A:$A,'Ownership Metrics'!$B:$B),"")</f>
        <v>31.45</v>
      </c>
      <c r="N5879" s="28">
        <f>IFERROR(_xlfn.XLOOKUP($B5879,'Ownership Metrics'!$A:$A,'Ownership Metrics'!$C:$C),"")</f>
        <v>772</v>
      </c>
      <c r="O5879" s="29">
        <f>IFERROR(_xlfn.XLOOKUP($B5879,'Ownership Metrics'!$A:$A,'Ownership Metrics'!$D:$D),"")</f>
        <v>19.88</v>
      </c>
      <c r="P5879" s="29">
        <f>IFERROR(_xlfn.XLOOKUP($B5879,'Ownership Metrics'!$A:$A,'Ownership Metrics'!$E:$E),"")</f>
        <v>39.78</v>
      </c>
      <c r="Q5879" s="30">
        <f>IFERROR(_xlfn.XLOOKUP($B5879,'Ownership Metrics'!$A:$A,'Ownership Metrics'!$F:$F),"")</f>
        <v>10</v>
      </c>
      <c r="R5879" s="30">
        <f>IFERROR(_xlfn.XLOOKUP($B5879,'Ownership Metrics'!$A:$A,'Ownership Metrics'!$G:$G),"")</f>
        <v>28</v>
      </c>
      <c r="S5879" s="27" t="str">
        <f>IFERROR(_xlfn.XLOOKUP($B5879,'Ownership Metrics'!$A:$A,'Ownership Metrics'!$H:$H),"")</f>
        <v>Tersebar</v>
      </c>
      <c r="T5879" s="27" t="str">
        <f>IFERROR(_xlfn.XLOOKUP($B5879,'Ownership Metrics'!$A:$A,'Ownership Metrics'!$I:$I),"")</f>
        <v>Sedang</v>
      </c>
      <c r="U5879" s="27">
        <f>IF(COUNTIFS($B$2:$B5879,$B5879,$D$2:$D5879,$D5879)=1,1,0)</f>
        <v>1</v>
      </c>
      <c r="V5879" s="27">
        <f t="shared" si="274"/>
        <v>19.88</v>
      </c>
      <c r="W5879" s="27">
        <f t="shared" si="275"/>
        <v>1</v>
      </c>
      <c r="X5879" s="27">
        <f t="shared" si="273"/>
        <v>19.879999412099998</v>
      </c>
    </row>
    <row r="5880" spans="1:24" x14ac:dyDescent="0.25">
      <c r="A5880" s="26">
        <v>46265</v>
      </c>
      <c r="B5880" s="27" t="s">
        <v>10937</v>
      </c>
      <c r="C5880" s="27" t="s">
        <v>6024</v>
      </c>
      <c r="D5880" s="27" t="s">
        <v>6027</v>
      </c>
      <c r="E5880" s="27" t="s">
        <v>22</v>
      </c>
      <c r="F5880" s="27" t="s">
        <v>32</v>
      </c>
      <c r="G5880" s="27"/>
      <c r="H5880" s="27" t="s">
        <v>64</v>
      </c>
      <c r="I5880" s="28">
        <v>74530000</v>
      </c>
      <c r="J5880" s="28">
        <v>0</v>
      </c>
      <c r="K5880" s="28">
        <v>74530000</v>
      </c>
      <c r="L5880" s="29">
        <v>6.2</v>
      </c>
      <c r="M5880" s="29">
        <f>IFERROR(_xlfn.XLOOKUP($B5880,'Ownership Metrics'!$A:$A,'Ownership Metrics'!$B:$B),"")</f>
        <v>31.45</v>
      </c>
      <c r="N5880" s="28">
        <f>IFERROR(_xlfn.XLOOKUP($B5880,'Ownership Metrics'!$A:$A,'Ownership Metrics'!$C:$C),"")</f>
        <v>772</v>
      </c>
      <c r="O5880" s="29">
        <f>IFERROR(_xlfn.XLOOKUP($B5880,'Ownership Metrics'!$A:$A,'Ownership Metrics'!$D:$D),"")</f>
        <v>19.88</v>
      </c>
      <c r="P5880" s="29">
        <f>IFERROR(_xlfn.XLOOKUP($B5880,'Ownership Metrics'!$A:$A,'Ownership Metrics'!$E:$E),"")</f>
        <v>39.78</v>
      </c>
      <c r="Q5880" s="30">
        <f>IFERROR(_xlfn.XLOOKUP($B5880,'Ownership Metrics'!$A:$A,'Ownership Metrics'!$F:$F),"")</f>
        <v>10</v>
      </c>
      <c r="R5880" s="30">
        <f>IFERROR(_xlfn.XLOOKUP($B5880,'Ownership Metrics'!$A:$A,'Ownership Metrics'!$G:$G),"")</f>
        <v>28</v>
      </c>
      <c r="S5880" s="27" t="str">
        <f>IFERROR(_xlfn.XLOOKUP($B5880,'Ownership Metrics'!$A:$A,'Ownership Metrics'!$H:$H),"")</f>
        <v>Tersebar</v>
      </c>
      <c r="T5880" s="27" t="str">
        <f>IFERROR(_xlfn.XLOOKUP($B5880,'Ownership Metrics'!$A:$A,'Ownership Metrics'!$I:$I),"")</f>
        <v>Sedang</v>
      </c>
      <c r="U5880" s="27">
        <f>IF(COUNTIFS($B$2:$B5880,$B5880,$D$2:$D5880,$D5880)=1,1,0)</f>
        <v>1</v>
      </c>
      <c r="V5880" s="27">
        <f t="shared" si="274"/>
        <v>6.2</v>
      </c>
      <c r="W5880" s="27">
        <f t="shared" si="275"/>
        <v>6</v>
      </c>
      <c r="X5880" s="27">
        <f t="shared" si="273"/>
        <v>6.1999994120000004</v>
      </c>
    </row>
    <row r="5881" spans="1:24" x14ac:dyDescent="0.25">
      <c r="A5881" s="26">
        <v>46265</v>
      </c>
      <c r="B5881" s="27" t="s">
        <v>10937</v>
      </c>
      <c r="C5881" s="27" t="s">
        <v>6024</v>
      </c>
      <c r="D5881" s="27" t="s">
        <v>6028</v>
      </c>
      <c r="E5881" s="27" t="s">
        <v>35</v>
      </c>
      <c r="F5881" s="27" t="s">
        <v>23</v>
      </c>
      <c r="G5881" s="27" t="s">
        <v>36</v>
      </c>
      <c r="H5881" s="27" t="s">
        <v>24</v>
      </c>
      <c r="I5881" s="28">
        <v>13462945</v>
      </c>
      <c r="J5881" s="28">
        <v>0</v>
      </c>
      <c r="K5881" s="28">
        <v>13462945</v>
      </c>
      <c r="L5881" s="29">
        <v>1.1200000000000001</v>
      </c>
      <c r="M5881" s="29">
        <f>IFERROR(_xlfn.XLOOKUP($B5881,'Ownership Metrics'!$A:$A,'Ownership Metrics'!$B:$B),"")</f>
        <v>31.45</v>
      </c>
      <c r="N5881" s="28">
        <f>IFERROR(_xlfn.XLOOKUP($B5881,'Ownership Metrics'!$A:$A,'Ownership Metrics'!$C:$C),"")</f>
        <v>772</v>
      </c>
      <c r="O5881" s="29">
        <f>IFERROR(_xlfn.XLOOKUP($B5881,'Ownership Metrics'!$A:$A,'Ownership Metrics'!$D:$D),"")</f>
        <v>19.88</v>
      </c>
      <c r="P5881" s="29">
        <f>IFERROR(_xlfn.XLOOKUP($B5881,'Ownership Metrics'!$A:$A,'Ownership Metrics'!$E:$E),"")</f>
        <v>39.78</v>
      </c>
      <c r="Q5881" s="30">
        <f>IFERROR(_xlfn.XLOOKUP($B5881,'Ownership Metrics'!$A:$A,'Ownership Metrics'!$F:$F),"")</f>
        <v>10</v>
      </c>
      <c r="R5881" s="30">
        <f>IFERROR(_xlfn.XLOOKUP($B5881,'Ownership Metrics'!$A:$A,'Ownership Metrics'!$G:$G),"")</f>
        <v>28</v>
      </c>
      <c r="S5881" s="27" t="str">
        <f>IFERROR(_xlfn.XLOOKUP($B5881,'Ownership Metrics'!$A:$A,'Ownership Metrics'!$H:$H),"")</f>
        <v>Tersebar</v>
      </c>
      <c r="T5881" s="27" t="str">
        <f>IFERROR(_xlfn.XLOOKUP($B5881,'Ownership Metrics'!$A:$A,'Ownership Metrics'!$I:$I),"")</f>
        <v>Sedang</v>
      </c>
      <c r="U5881" s="27">
        <f>IF(COUNTIFS($B$2:$B5881,$B5881,$D$2:$D5881,$D5881)=1,1,0)</f>
        <v>1</v>
      </c>
      <c r="V5881" s="27">
        <f t="shared" si="274"/>
        <v>1.1200000000000001</v>
      </c>
      <c r="W5881" s="27">
        <f t="shared" si="275"/>
        <v>10</v>
      </c>
      <c r="X5881" s="27">
        <f t="shared" si="273"/>
        <v>1.1199994119000001</v>
      </c>
    </row>
    <row r="5882" spans="1:24" x14ac:dyDescent="0.25">
      <c r="A5882" s="26">
        <v>46265</v>
      </c>
      <c r="B5882" s="27" t="s">
        <v>10937</v>
      </c>
      <c r="C5882" s="27" t="s">
        <v>6024</v>
      </c>
      <c r="D5882" s="27" t="s">
        <v>1694</v>
      </c>
      <c r="E5882" s="27" t="s">
        <v>35</v>
      </c>
      <c r="F5882" s="27" t="s">
        <v>23</v>
      </c>
      <c r="G5882" s="27" t="s">
        <v>36</v>
      </c>
      <c r="H5882" s="27" t="s">
        <v>24</v>
      </c>
      <c r="I5882" s="28">
        <v>14845981</v>
      </c>
      <c r="J5882" s="28">
        <v>0</v>
      </c>
      <c r="K5882" s="28">
        <v>14845981</v>
      </c>
      <c r="L5882" s="29">
        <v>1.23</v>
      </c>
      <c r="M5882" s="29">
        <f>IFERROR(_xlfn.XLOOKUP($B5882,'Ownership Metrics'!$A:$A,'Ownership Metrics'!$B:$B),"")</f>
        <v>31.45</v>
      </c>
      <c r="N5882" s="28">
        <f>IFERROR(_xlfn.XLOOKUP($B5882,'Ownership Metrics'!$A:$A,'Ownership Metrics'!$C:$C),"")</f>
        <v>772</v>
      </c>
      <c r="O5882" s="29">
        <f>IFERROR(_xlfn.XLOOKUP($B5882,'Ownership Metrics'!$A:$A,'Ownership Metrics'!$D:$D),"")</f>
        <v>19.88</v>
      </c>
      <c r="P5882" s="29">
        <f>IFERROR(_xlfn.XLOOKUP($B5882,'Ownership Metrics'!$A:$A,'Ownership Metrics'!$E:$E),"")</f>
        <v>39.78</v>
      </c>
      <c r="Q5882" s="30">
        <f>IFERROR(_xlfn.XLOOKUP($B5882,'Ownership Metrics'!$A:$A,'Ownership Metrics'!$F:$F),"")</f>
        <v>10</v>
      </c>
      <c r="R5882" s="30">
        <f>IFERROR(_xlfn.XLOOKUP($B5882,'Ownership Metrics'!$A:$A,'Ownership Metrics'!$G:$G),"")</f>
        <v>28</v>
      </c>
      <c r="S5882" s="27" t="str">
        <f>IFERROR(_xlfn.XLOOKUP($B5882,'Ownership Metrics'!$A:$A,'Ownership Metrics'!$H:$H),"")</f>
        <v>Tersebar</v>
      </c>
      <c r="T5882" s="27" t="str">
        <f>IFERROR(_xlfn.XLOOKUP($B5882,'Ownership Metrics'!$A:$A,'Ownership Metrics'!$I:$I),"")</f>
        <v>Sedang</v>
      </c>
      <c r="U5882" s="27">
        <f>IF(COUNTIFS($B$2:$B5882,$B5882,$D$2:$D5882,$D5882)=1,1,0)</f>
        <v>1</v>
      </c>
      <c r="V5882" s="27">
        <f t="shared" si="274"/>
        <v>1.23</v>
      </c>
      <c r="W5882" s="27">
        <f t="shared" si="275"/>
        <v>9</v>
      </c>
      <c r="X5882" s="27">
        <f t="shared" si="273"/>
        <v>1.2299994117999999</v>
      </c>
    </row>
    <row r="5883" spans="1:24" x14ac:dyDescent="0.25">
      <c r="A5883" s="26">
        <v>46265</v>
      </c>
      <c r="B5883" s="27" t="s">
        <v>10937</v>
      </c>
      <c r="C5883" s="27" t="s">
        <v>6024</v>
      </c>
      <c r="D5883" s="27" t="s">
        <v>537</v>
      </c>
      <c r="E5883" s="27" t="s">
        <v>35</v>
      </c>
      <c r="F5883" s="27" t="s">
        <v>23</v>
      </c>
      <c r="G5883" s="27" t="s">
        <v>36</v>
      </c>
      <c r="H5883" s="27" t="s">
        <v>24</v>
      </c>
      <c r="I5883" s="28">
        <v>46742500</v>
      </c>
      <c r="J5883" s="28">
        <v>0</v>
      </c>
      <c r="K5883" s="28">
        <v>46742500</v>
      </c>
      <c r="L5883" s="29">
        <v>3.89</v>
      </c>
      <c r="M5883" s="29">
        <f>IFERROR(_xlfn.XLOOKUP($B5883,'Ownership Metrics'!$A:$A,'Ownership Metrics'!$B:$B),"")</f>
        <v>31.45</v>
      </c>
      <c r="N5883" s="28">
        <f>IFERROR(_xlfn.XLOOKUP($B5883,'Ownership Metrics'!$A:$A,'Ownership Metrics'!$C:$C),"")</f>
        <v>772</v>
      </c>
      <c r="O5883" s="29">
        <f>IFERROR(_xlfn.XLOOKUP($B5883,'Ownership Metrics'!$A:$A,'Ownership Metrics'!$D:$D),"")</f>
        <v>19.88</v>
      </c>
      <c r="P5883" s="29">
        <f>IFERROR(_xlfn.XLOOKUP($B5883,'Ownership Metrics'!$A:$A,'Ownership Metrics'!$E:$E),"")</f>
        <v>39.78</v>
      </c>
      <c r="Q5883" s="30">
        <f>IFERROR(_xlfn.XLOOKUP($B5883,'Ownership Metrics'!$A:$A,'Ownership Metrics'!$F:$F),"")</f>
        <v>10</v>
      </c>
      <c r="R5883" s="30">
        <f>IFERROR(_xlfn.XLOOKUP($B5883,'Ownership Metrics'!$A:$A,'Ownership Metrics'!$G:$G),"")</f>
        <v>28</v>
      </c>
      <c r="S5883" s="27" t="str">
        <f>IFERROR(_xlfn.XLOOKUP($B5883,'Ownership Metrics'!$A:$A,'Ownership Metrics'!$H:$H),"")</f>
        <v>Tersebar</v>
      </c>
      <c r="T5883" s="27" t="str">
        <f>IFERROR(_xlfn.XLOOKUP($B5883,'Ownership Metrics'!$A:$A,'Ownership Metrics'!$I:$I),"")</f>
        <v>Sedang</v>
      </c>
      <c r="U5883" s="27">
        <f>IF(COUNTIFS($B$2:$B5883,$B5883,$D$2:$D5883,$D5883)=1,1,0)</f>
        <v>1</v>
      </c>
      <c r="V5883" s="27">
        <f t="shared" si="274"/>
        <v>3.89</v>
      </c>
      <c r="W5883" s="27">
        <f t="shared" si="275"/>
        <v>7</v>
      </c>
      <c r="X5883" s="27">
        <f t="shared" si="273"/>
        <v>3.8899994117000003</v>
      </c>
    </row>
    <row r="5884" spans="1:24" x14ac:dyDescent="0.25">
      <c r="A5884" s="26">
        <v>46265</v>
      </c>
      <c r="B5884" s="27" t="s">
        <v>10937</v>
      </c>
      <c r="C5884" s="27" t="s">
        <v>6024</v>
      </c>
      <c r="D5884" s="27" t="s">
        <v>6029</v>
      </c>
      <c r="E5884" s="27" t="s">
        <v>35</v>
      </c>
      <c r="F5884" s="27" t="s">
        <v>23</v>
      </c>
      <c r="G5884" s="27" t="s">
        <v>36</v>
      </c>
      <c r="H5884" s="27" t="s">
        <v>24</v>
      </c>
      <c r="I5884" s="28">
        <v>90000000</v>
      </c>
      <c r="J5884" s="28">
        <v>0</v>
      </c>
      <c r="K5884" s="28">
        <v>90000000</v>
      </c>
      <c r="L5884" s="29">
        <v>7.48</v>
      </c>
      <c r="M5884" s="29">
        <f>IFERROR(_xlfn.XLOOKUP($B5884,'Ownership Metrics'!$A:$A,'Ownership Metrics'!$B:$B),"")</f>
        <v>31.45</v>
      </c>
      <c r="N5884" s="28">
        <f>IFERROR(_xlfn.XLOOKUP($B5884,'Ownership Metrics'!$A:$A,'Ownership Metrics'!$C:$C),"")</f>
        <v>772</v>
      </c>
      <c r="O5884" s="29">
        <f>IFERROR(_xlfn.XLOOKUP($B5884,'Ownership Metrics'!$A:$A,'Ownership Metrics'!$D:$D),"")</f>
        <v>19.88</v>
      </c>
      <c r="P5884" s="29">
        <f>IFERROR(_xlfn.XLOOKUP($B5884,'Ownership Metrics'!$A:$A,'Ownership Metrics'!$E:$E),"")</f>
        <v>39.78</v>
      </c>
      <c r="Q5884" s="30">
        <f>IFERROR(_xlfn.XLOOKUP($B5884,'Ownership Metrics'!$A:$A,'Ownership Metrics'!$F:$F),"")</f>
        <v>10</v>
      </c>
      <c r="R5884" s="30">
        <f>IFERROR(_xlfn.XLOOKUP($B5884,'Ownership Metrics'!$A:$A,'Ownership Metrics'!$G:$G),"")</f>
        <v>28</v>
      </c>
      <c r="S5884" s="27" t="str">
        <f>IFERROR(_xlfn.XLOOKUP($B5884,'Ownership Metrics'!$A:$A,'Ownership Metrics'!$H:$H),"")</f>
        <v>Tersebar</v>
      </c>
      <c r="T5884" s="27" t="str">
        <f>IFERROR(_xlfn.XLOOKUP($B5884,'Ownership Metrics'!$A:$A,'Ownership Metrics'!$I:$I),"")</f>
        <v>Sedang</v>
      </c>
      <c r="U5884" s="27">
        <f>IF(COUNTIFS($B$2:$B5884,$B5884,$D$2:$D5884,$D5884)=1,1,0)</f>
        <v>1</v>
      </c>
      <c r="V5884" s="27">
        <f t="shared" si="274"/>
        <v>7.48</v>
      </c>
      <c r="W5884" s="27">
        <f t="shared" si="275"/>
        <v>5</v>
      </c>
      <c r="X5884" s="27">
        <f t="shared" si="273"/>
        <v>7.4799994116000006</v>
      </c>
    </row>
    <row r="5885" spans="1:24" x14ac:dyDescent="0.25">
      <c r="A5885" s="26">
        <v>46265</v>
      </c>
      <c r="B5885" s="27" t="s">
        <v>10937</v>
      </c>
      <c r="C5885" s="27" t="s">
        <v>6024</v>
      </c>
      <c r="D5885" s="27" t="s">
        <v>6030</v>
      </c>
      <c r="E5885" s="27" t="s">
        <v>35</v>
      </c>
      <c r="F5885" s="27" t="s">
        <v>23</v>
      </c>
      <c r="G5885" s="27" t="s">
        <v>36</v>
      </c>
      <c r="H5885" s="27" t="s">
        <v>24</v>
      </c>
      <c r="I5885" s="28">
        <v>16430000</v>
      </c>
      <c r="J5885" s="28">
        <v>0</v>
      </c>
      <c r="K5885" s="28">
        <v>16430000</v>
      </c>
      <c r="L5885" s="29">
        <v>1.37</v>
      </c>
      <c r="M5885" s="29">
        <f>IFERROR(_xlfn.XLOOKUP($B5885,'Ownership Metrics'!$A:$A,'Ownership Metrics'!$B:$B),"")</f>
        <v>31.45</v>
      </c>
      <c r="N5885" s="28">
        <f>IFERROR(_xlfn.XLOOKUP($B5885,'Ownership Metrics'!$A:$A,'Ownership Metrics'!$C:$C),"")</f>
        <v>772</v>
      </c>
      <c r="O5885" s="29">
        <f>IFERROR(_xlfn.XLOOKUP($B5885,'Ownership Metrics'!$A:$A,'Ownership Metrics'!$D:$D),"")</f>
        <v>19.88</v>
      </c>
      <c r="P5885" s="29">
        <f>IFERROR(_xlfn.XLOOKUP($B5885,'Ownership Metrics'!$A:$A,'Ownership Metrics'!$E:$E),"")</f>
        <v>39.78</v>
      </c>
      <c r="Q5885" s="30">
        <f>IFERROR(_xlfn.XLOOKUP($B5885,'Ownership Metrics'!$A:$A,'Ownership Metrics'!$F:$F),"")</f>
        <v>10</v>
      </c>
      <c r="R5885" s="30">
        <f>IFERROR(_xlfn.XLOOKUP($B5885,'Ownership Metrics'!$A:$A,'Ownership Metrics'!$G:$G),"")</f>
        <v>28</v>
      </c>
      <c r="S5885" s="27" t="str">
        <f>IFERROR(_xlfn.XLOOKUP($B5885,'Ownership Metrics'!$A:$A,'Ownership Metrics'!$H:$H),"")</f>
        <v>Tersebar</v>
      </c>
      <c r="T5885" s="27" t="str">
        <f>IFERROR(_xlfn.XLOOKUP($B5885,'Ownership Metrics'!$A:$A,'Ownership Metrics'!$I:$I),"")</f>
        <v>Sedang</v>
      </c>
      <c r="U5885" s="27">
        <f>IF(COUNTIFS($B$2:$B5885,$B5885,$D$2:$D5885,$D5885)=1,1,0)</f>
        <v>1</v>
      </c>
      <c r="V5885" s="27">
        <f t="shared" si="274"/>
        <v>1.37</v>
      </c>
      <c r="W5885" s="27">
        <f t="shared" si="275"/>
        <v>8</v>
      </c>
      <c r="X5885" s="27">
        <f t="shared" si="273"/>
        <v>1.3699994115</v>
      </c>
    </row>
    <row r="5886" spans="1:24" x14ac:dyDescent="0.25">
      <c r="A5886" s="26">
        <v>46265</v>
      </c>
      <c r="B5886" s="27" t="s">
        <v>10938</v>
      </c>
      <c r="C5886" s="27" t="s">
        <v>6032</v>
      </c>
      <c r="D5886" s="27" t="s">
        <v>6033</v>
      </c>
      <c r="E5886" s="27" t="s">
        <v>22</v>
      </c>
      <c r="F5886" s="27" t="s">
        <v>23</v>
      </c>
      <c r="G5886" s="27"/>
      <c r="H5886" s="27" t="s">
        <v>24</v>
      </c>
      <c r="I5886" s="28">
        <v>1669503819</v>
      </c>
      <c r="J5886" s="28">
        <v>0</v>
      </c>
      <c r="K5886" s="28">
        <v>1669503819</v>
      </c>
      <c r="L5886" s="29">
        <v>90.78</v>
      </c>
      <c r="M5886" s="29">
        <f>IFERROR(_xlfn.XLOOKUP($B5886,'Ownership Metrics'!$A:$A,'Ownership Metrics'!$B:$B),"")</f>
        <v>5.41</v>
      </c>
      <c r="N5886" s="28">
        <f>IFERROR(_xlfn.XLOOKUP($B5886,'Ownership Metrics'!$A:$A,'Ownership Metrics'!$C:$C),"")</f>
        <v>8249</v>
      </c>
      <c r="O5886" s="29">
        <f>IFERROR(_xlfn.XLOOKUP($B5886,'Ownership Metrics'!$A:$A,'Ownership Metrics'!$D:$D),"")</f>
        <v>90.78</v>
      </c>
      <c r="P5886" s="29">
        <f>IFERROR(_xlfn.XLOOKUP($B5886,'Ownership Metrics'!$A:$A,'Ownership Metrics'!$E:$E),"")</f>
        <v>94.59</v>
      </c>
      <c r="Q5886" s="30">
        <f>IFERROR(_xlfn.XLOOKUP($B5886,'Ownership Metrics'!$A:$A,'Ownership Metrics'!$F:$F),"")</f>
        <v>3</v>
      </c>
      <c r="R5886" s="30">
        <f>IFERROR(_xlfn.XLOOKUP($B5886,'Ownership Metrics'!$A:$A,'Ownership Metrics'!$G:$G),"")</f>
        <v>88</v>
      </c>
      <c r="S5886" s="27" t="str">
        <f>IFERROR(_xlfn.XLOOKUP($B5886,'Ownership Metrics'!$A:$A,'Ownership Metrics'!$H:$H),"")</f>
        <v>Mayoritas</v>
      </c>
      <c r="T5886" s="27" t="str">
        <f>IFERROR(_xlfn.XLOOKUP($B5886,'Ownership Metrics'!$A:$A,'Ownership Metrics'!$I:$I),"")</f>
        <v>Tinggi</v>
      </c>
      <c r="U5886" s="27">
        <f>IF(COUNTIFS($B$2:$B5886,$B5886,$D$2:$D5886,$D5886)=1,1,0)</f>
        <v>1</v>
      </c>
      <c r="V5886" s="27">
        <f t="shared" si="274"/>
        <v>90.78</v>
      </c>
      <c r="W5886" s="27">
        <f t="shared" si="275"/>
        <v>1</v>
      </c>
      <c r="X5886" s="27">
        <f t="shared" si="273"/>
        <v>90.779999411399999</v>
      </c>
    </row>
    <row r="5887" spans="1:24" x14ac:dyDescent="0.25">
      <c r="A5887" s="26">
        <v>46265</v>
      </c>
      <c r="B5887" s="27" t="s">
        <v>10938</v>
      </c>
      <c r="C5887" s="27" t="s">
        <v>6032</v>
      </c>
      <c r="D5887" s="27" t="s">
        <v>6034</v>
      </c>
      <c r="E5887" s="27" t="s">
        <v>22</v>
      </c>
      <c r="F5887" s="27" t="s">
        <v>23</v>
      </c>
      <c r="G5887" s="27"/>
      <c r="H5887" s="27" t="s">
        <v>24</v>
      </c>
      <c r="I5887" s="28">
        <v>46636300</v>
      </c>
      <c r="J5887" s="28">
        <v>0</v>
      </c>
      <c r="K5887" s="28">
        <v>46636300</v>
      </c>
      <c r="L5887" s="29">
        <v>2.54</v>
      </c>
      <c r="M5887" s="29">
        <f>IFERROR(_xlfn.XLOOKUP($B5887,'Ownership Metrics'!$A:$A,'Ownership Metrics'!$B:$B),"")</f>
        <v>5.41</v>
      </c>
      <c r="N5887" s="28">
        <f>IFERROR(_xlfn.XLOOKUP($B5887,'Ownership Metrics'!$A:$A,'Ownership Metrics'!$C:$C),"")</f>
        <v>8249</v>
      </c>
      <c r="O5887" s="29">
        <f>IFERROR(_xlfn.XLOOKUP($B5887,'Ownership Metrics'!$A:$A,'Ownership Metrics'!$D:$D),"")</f>
        <v>90.78</v>
      </c>
      <c r="P5887" s="29">
        <f>IFERROR(_xlfn.XLOOKUP($B5887,'Ownership Metrics'!$A:$A,'Ownership Metrics'!$E:$E),"")</f>
        <v>94.59</v>
      </c>
      <c r="Q5887" s="30">
        <f>IFERROR(_xlfn.XLOOKUP($B5887,'Ownership Metrics'!$A:$A,'Ownership Metrics'!$F:$F),"")</f>
        <v>3</v>
      </c>
      <c r="R5887" s="30">
        <f>IFERROR(_xlfn.XLOOKUP($B5887,'Ownership Metrics'!$A:$A,'Ownership Metrics'!$G:$G),"")</f>
        <v>88</v>
      </c>
      <c r="S5887" s="27" t="str">
        <f>IFERROR(_xlfn.XLOOKUP($B5887,'Ownership Metrics'!$A:$A,'Ownership Metrics'!$H:$H),"")</f>
        <v>Mayoritas</v>
      </c>
      <c r="T5887" s="27" t="str">
        <f>IFERROR(_xlfn.XLOOKUP($B5887,'Ownership Metrics'!$A:$A,'Ownership Metrics'!$I:$I),"")</f>
        <v>Tinggi</v>
      </c>
      <c r="U5887" s="27">
        <f>IF(COUNTIFS($B$2:$B5887,$B5887,$D$2:$D5887,$D5887)=1,1,0)</f>
        <v>1</v>
      </c>
      <c r="V5887" s="27">
        <f t="shared" si="274"/>
        <v>2.54</v>
      </c>
      <c r="W5887" s="27">
        <f t="shared" si="275"/>
        <v>2</v>
      </c>
      <c r="X5887" s="27">
        <f t="shared" si="273"/>
        <v>2.5399994113000002</v>
      </c>
    </row>
    <row r="5888" spans="1:24" x14ac:dyDescent="0.25">
      <c r="A5888" s="26">
        <v>46265</v>
      </c>
      <c r="B5888" s="27" t="s">
        <v>10938</v>
      </c>
      <c r="C5888" s="27" t="s">
        <v>6032</v>
      </c>
      <c r="D5888" s="27" t="s">
        <v>2744</v>
      </c>
      <c r="E5888" s="27" t="s">
        <v>67</v>
      </c>
      <c r="F5888" s="27" t="s">
        <v>32</v>
      </c>
      <c r="G5888" s="27"/>
      <c r="H5888" s="27" t="s">
        <v>128</v>
      </c>
      <c r="I5888" s="28">
        <v>23411000</v>
      </c>
      <c r="J5888" s="28">
        <v>0</v>
      </c>
      <c r="K5888" s="28">
        <v>23411000</v>
      </c>
      <c r="L5888" s="29">
        <v>1.27</v>
      </c>
      <c r="M5888" s="29">
        <f>IFERROR(_xlfn.XLOOKUP($B5888,'Ownership Metrics'!$A:$A,'Ownership Metrics'!$B:$B),"")</f>
        <v>5.41</v>
      </c>
      <c r="N5888" s="28">
        <f>IFERROR(_xlfn.XLOOKUP($B5888,'Ownership Metrics'!$A:$A,'Ownership Metrics'!$C:$C),"")</f>
        <v>8249</v>
      </c>
      <c r="O5888" s="29">
        <f>IFERROR(_xlfn.XLOOKUP($B5888,'Ownership Metrics'!$A:$A,'Ownership Metrics'!$D:$D),"")</f>
        <v>90.78</v>
      </c>
      <c r="P5888" s="29">
        <f>IFERROR(_xlfn.XLOOKUP($B5888,'Ownership Metrics'!$A:$A,'Ownership Metrics'!$E:$E),"")</f>
        <v>94.59</v>
      </c>
      <c r="Q5888" s="30">
        <f>IFERROR(_xlfn.XLOOKUP($B5888,'Ownership Metrics'!$A:$A,'Ownership Metrics'!$F:$F),"")</f>
        <v>3</v>
      </c>
      <c r="R5888" s="30">
        <f>IFERROR(_xlfn.XLOOKUP($B5888,'Ownership Metrics'!$A:$A,'Ownership Metrics'!$G:$G),"")</f>
        <v>88</v>
      </c>
      <c r="S5888" s="27" t="str">
        <f>IFERROR(_xlfn.XLOOKUP($B5888,'Ownership Metrics'!$A:$A,'Ownership Metrics'!$H:$H),"")</f>
        <v>Mayoritas</v>
      </c>
      <c r="T5888" s="27" t="str">
        <f>IFERROR(_xlfn.XLOOKUP($B5888,'Ownership Metrics'!$A:$A,'Ownership Metrics'!$I:$I),"")</f>
        <v>Tinggi</v>
      </c>
      <c r="U5888" s="27">
        <f>IF(COUNTIFS($B$2:$B5888,$B5888,$D$2:$D5888,$D5888)=1,1,0)</f>
        <v>1</v>
      </c>
      <c r="V5888" s="27">
        <f t="shared" si="274"/>
        <v>1.27</v>
      </c>
      <c r="W5888" s="27">
        <f t="shared" si="275"/>
        <v>3</v>
      </c>
      <c r="X5888" s="27">
        <f t="shared" si="273"/>
        <v>1.2699994111999999</v>
      </c>
    </row>
    <row r="5889" spans="1:24" x14ac:dyDescent="0.25">
      <c r="A5889" s="26">
        <v>46265</v>
      </c>
      <c r="B5889" s="27" t="s">
        <v>10939</v>
      </c>
      <c r="C5889" s="27" t="s">
        <v>6036</v>
      </c>
      <c r="D5889" s="27" t="s">
        <v>6037</v>
      </c>
      <c r="E5889" s="27" t="s">
        <v>22</v>
      </c>
      <c r="F5889" s="27" t="s">
        <v>23</v>
      </c>
      <c r="G5889" s="27"/>
      <c r="H5889" s="27" t="s">
        <v>24</v>
      </c>
      <c r="I5889" s="28">
        <v>19570680</v>
      </c>
      <c r="J5889" s="28">
        <v>0</v>
      </c>
      <c r="K5889" s="28">
        <v>19570680</v>
      </c>
      <c r="L5889" s="29">
        <v>1.1299999999999999</v>
      </c>
      <c r="M5889" s="29">
        <f>IFERROR(_xlfn.XLOOKUP($B5889,'Ownership Metrics'!$A:$A,'Ownership Metrics'!$B:$B),"")</f>
        <v>8.2899999999999991</v>
      </c>
      <c r="N5889" s="28">
        <f>IFERROR(_xlfn.XLOOKUP($B5889,'Ownership Metrics'!$A:$A,'Ownership Metrics'!$C:$C),"")</f>
        <v>2278</v>
      </c>
      <c r="O5889" s="29">
        <f>IFERROR(_xlfn.XLOOKUP($B5889,'Ownership Metrics'!$A:$A,'Ownership Metrics'!$D:$D),"")</f>
        <v>41.88</v>
      </c>
      <c r="P5889" s="29">
        <f>IFERROR(_xlfn.XLOOKUP($B5889,'Ownership Metrics'!$A:$A,'Ownership Metrics'!$E:$E),"")</f>
        <v>67.58</v>
      </c>
      <c r="Q5889" s="30">
        <f>IFERROR(_xlfn.XLOOKUP($B5889,'Ownership Metrics'!$A:$A,'Ownership Metrics'!$F:$F),"")</f>
        <v>10</v>
      </c>
      <c r="R5889" s="30">
        <f>IFERROR(_xlfn.XLOOKUP($B5889,'Ownership Metrics'!$A:$A,'Ownership Metrics'!$G:$G),"")</f>
        <v>44</v>
      </c>
      <c r="S5889" s="27" t="str">
        <f>IFERROR(_xlfn.XLOOKUP($B5889,'Ownership Metrics'!$A:$A,'Ownership Metrics'!$H:$H),"")</f>
        <v>Oligopoli</v>
      </c>
      <c r="T5889" s="27" t="str">
        <f>IFERROR(_xlfn.XLOOKUP($B5889,'Ownership Metrics'!$A:$A,'Ownership Metrics'!$I:$I),"")</f>
        <v>Sedang</v>
      </c>
      <c r="U5889" s="27">
        <f>IF(COUNTIFS($B$2:$B5889,$B5889,$D$2:$D5889,$D5889)=1,1,0)</f>
        <v>1</v>
      </c>
      <c r="V5889" s="27">
        <f t="shared" si="274"/>
        <v>1.1299999999999999</v>
      </c>
      <c r="W5889" s="27">
        <f t="shared" si="275"/>
        <v>10</v>
      </c>
      <c r="X5889" s="27">
        <f t="shared" si="273"/>
        <v>1.1299994110999998</v>
      </c>
    </row>
    <row r="5890" spans="1:24" x14ac:dyDescent="0.25">
      <c r="A5890" s="26">
        <v>46265</v>
      </c>
      <c r="B5890" s="27" t="s">
        <v>10939</v>
      </c>
      <c r="C5890" s="27" t="s">
        <v>6036</v>
      </c>
      <c r="D5890" s="27" t="s">
        <v>6038</v>
      </c>
      <c r="E5890" s="27" t="s">
        <v>22</v>
      </c>
      <c r="F5890" s="27" t="s">
        <v>23</v>
      </c>
      <c r="G5890" s="27"/>
      <c r="H5890" s="27" t="s">
        <v>24</v>
      </c>
      <c r="I5890" s="28">
        <v>554706046</v>
      </c>
      <c r="J5890" s="28">
        <v>169860287</v>
      </c>
      <c r="K5890" s="28">
        <v>724566333</v>
      </c>
      <c r="L5890" s="29">
        <v>41.88</v>
      </c>
      <c r="M5890" s="29">
        <f>IFERROR(_xlfn.XLOOKUP($B5890,'Ownership Metrics'!$A:$A,'Ownership Metrics'!$B:$B),"")</f>
        <v>8.2899999999999991</v>
      </c>
      <c r="N5890" s="28">
        <f>IFERROR(_xlfn.XLOOKUP($B5890,'Ownership Metrics'!$A:$A,'Ownership Metrics'!$C:$C),"")</f>
        <v>2278</v>
      </c>
      <c r="O5890" s="29">
        <f>IFERROR(_xlfn.XLOOKUP($B5890,'Ownership Metrics'!$A:$A,'Ownership Metrics'!$D:$D),"")</f>
        <v>41.88</v>
      </c>
      <c r="P5890" s="29">
        <f>IFERROR(_xlfn.XLOOKUP($B5890,'Ownership Metrics'!$A:$A,'Ownership Metrics'!$E:$E),"")</f>
        <v>67.58</v>
      </c>
      <c r="Q5890" s="30">
        <f>IFERROR(_xlfn.XLOOKUP($B5890,'Ownership Metrics'!$A:$A,'Ownership Metrics'!$F:$F),"")</f>
        <v>10</v>
      </c>
      <c r="R5890" s="30">
        <f>IFERROR(_xlfn.XLOOKUP($B5890,'Ownership Metrics'!$A:$A,'Ownership Metrics'!$G:$G),"")</f>
        <v>44</v>
      </c>
      <c r="S5890" s="27" t="str">
        <f>IFERROR(_xlfn.XLOOKUP($B5890,'Ownership Metrics'!$A:$A,'Ownership Metrics'!$H:$H),"")</f>
        <v>Oligopoli</v>
      </c>
      <c r="T5890" s="27" t="str">
        <f>IFERROR(_xlfn.XLOOKUP($B5890,'Ownership Metrics'!$A:$A,'Ownership Metrics'!$I:$I),"")</f>
        <v>Sedang</v>
      </c>
      <c r="U5890" s="27">
        <f>IF(COUNTIFS($B$2:$B5890,$B5890,$D$2:$D5890,$D5890)=1,1,0)</f>
        <v>1</v>
      </c>
      <c r="V5890" s="27">
        <f t="shared" si="274"/>
        <v>41.88</v>
      </c>
      <c r="W5890" s="27">
        <f t="shared" si="275"/>
        <v>1</v>
      </c>
      <c r="X5890" s="27">
        <f t="shared" ref="X5890:X5953" si="276">$V5890-(ROW()*0.0000000001)</f>
        <v>41.879999411</v>
      </c>
    </row>
    <row r="5891" spans="1:24" x14ac:dyDescent="0.25">
      <c r="A5891" s="26">
        <v>46265</v>
      </c>
      <c r="B5891" s="27" t="s">
        <v>10939</v>
      </c>
      <c r="C5891" s="27" t="s">
        <v>6036</v>
      </c>
      <c r="D5891" s="27" t="s">
        <v>6039</v>
      </c>
      <c r="E5891" s="27" t="s">
        <v>22</v>
      </c>
      <c r="F5891" s="27" t="s">
        <v>32</v>
      </c>
      <c r="G5891" s="27"/>
      <c r="H5891" s="27" t="s">
        <v>64</v>
      </c>
      <c r="I5891" s="28">
        <v>78211390</v>
      </c>
      <c r="J5891" s="28">
        <v>0</v>
      </c>
      <c r="K5891" s="28">
        <v>78211390</v>
      </c>
      <c r="L5891" s="29">
        <v>4.5199999999999996</v>
      </c>
      <c r="M5891" s="29">
        <f>IFERROR(_xlfn.XLOOKUP($B5891,'Ownership Metrics'!$A:$A,'Ownership Metrics'!$B:$B),"")</f>
        <v>8.2899999999999991</v>
      </c>
      <c r="N5891" s="28">
        <f>IFERROR(_xlfn.XLOOKUP($B5891,'Ownership Metrics'!$A:$A,'Ownership Metrics'!$C:$C),"")</f>
        <v>2278</v>
      </c>
      <c r="O5891" s="29">
        <f>IFERROR(_xlfn.XLOOKUP($B5891,'Ownership Metrics'!$A:$A,'Ownership Metrics'!$D:$D),"")</f>
        <v>41.88</v>
      </c>
      <c r="P5891" s="29">
        <f>IFERROR(_xlfn.XLOOKUP($B5891,'Ownership Metrics'!$A:$A,'Ownership Metrics'!$E:$E),"")</f>
        <v>67.58</v>
      </c>
      <c r="Q5891" s="30">
        <f>IFERROR(_xlfn.XLOOKUP($B5891,'Ownership Metrics'!$A:$A,'Ownership Metrics'!$F:$F),"")</f>
        <v>10</v>
      </c>
      <c r="R5891" s="30">
        <f>IFERROR(_xlfn.XLOOKUP($B5891,'Ownership Metrics'!$A:$A,'Ownership Metrics'!$G:$G),"")</f>
        <v>44</v>
      </c>
      <c r="S5891" s="27" t="str">
        <f>IFERROR(_xlfn.XLOOKUP($B5891,'Ownership Metrics'!$A:$A,'Ownership Metrics'!$H:$H),"")</f>
        <v>Oligopoli</v>
      </c>
      <c r="T5891" s="27" t="str">
        <f>IFERROR(_xlfn.XLOOKUP($B5891,'Ownership Metrics'!$A:$A,'Ownership Metrics'!$I:$I),"")</f>
        <v>Sedang</v>
      </c>
      <c r="U5891" s="27">
        <f>IF(COUNTIFS($B$2:$B5891,$B5891,$D$2:$D5891,$D5891)=1,1,0)</f>
        <v>1</v>
      </c>
      <c r="V5891" s="27">
        <f t="shared" ref="V5891:V5954" si="277">SUMIFS($L$2:$L$10000,$B$2:$B$10000,$B5891,$D$2:$D$10000,$D5891)</f>
        <v>4.5199999999999996</v>
      </c>
      <c r="W5891" s="27">
        <f t="shared" ref="W5891:W5954" si="278">COUNTIFS($B$2:$B$10000,$B5891,$U$2:$U$10000,1,$X$2:$X$10000,"&gt;"&amp;$X5891)+1</f>
        <v>7</v>
      </c>
      <c r="X5891" s="27">
        <f t="shared" si="276"/>
        <v>4.5199994108999997</v>
      </c>
    </row>
    <row r="5892" spans="1:24" x14ac:dyDescent="0.25">
      <c r="A5892" s="26">
        <v>46265</v>
      </c>
      <c r="B5892" s="27" t="s">
        <v>10939</v>
      </c>
      <c r="C5892" s="27" t="s">
        <v>6036</v>
      </c>
      <c r="D5892" s="27" t="s">
        <v>6040</v>
      </c>
      <c r="E5892" s="27" t="s">
        <v>22</v>
      </c>
      <c r="F5892" s="27" t="s">
        <v>32</v>
      </c>
      <c r="G5892" s="27"/>
      <c r="H5892" s="27" t="s">
        <v>64</v>
      </c>
      <c r="I5892" s="28">
        <v>338732360</v>
      </c>
      <c r="J5892" s="28">
        <v>0</v>
      </c>
      <c r="K5892" s="28">
        <v>338732360</v>
      </c>
      <c r="L5892" s="29">
        <v>19.579999999999998</v>
      </c>
      <c r="M5892" s="29">
        <f>IFERROR(_xlfn.XLOOKUP($B5892,'Ownership Metrics'!$A:$A,'Ownership Metrics'!$B:$B),"")</f>
        <v>8.2899999999999991</v>
      </c>
      <c r="N5892" s="28">
        <f>IFERROR(_xlfn.XLOOKUP($B5892,'Ownership Metrics'!$A:$A,'Ownership Metrics'!$C:$C),"")</f>
        <v>2278</v>
      </c>
      <c r="O5892" s="29">
        <f>IFERROR(_xlfn.XLOOKUP($B5892,'Ownership Metrics'!$A:$A,'Ownership Metrics'!$D:$D),"")</f>
        <v>41.88</v>
      </c>
      <c r="P5892" s="29">
        <f>IFERROR(_xlfn.XLOOKUP($B5892,'Ownership Metrics'!$A:$A,'Ownership Metrics'!$E:$E),"")</f>
        <v>67.58</v>
      </c>
      <c r="Q5892" s="30">
        <f>IFERROR(_xlfn.XLOOKUP($B5892,'Ownership Metrics'!$A:$A,'Ownership Metrics'!$F:$F),"")</f>
        <v>10</v>
      </c>
      <c r="R5892" s="30">
        <f>IFERROR(_xlfn.XLOOKUP($B5892,'Ownership Metrics'!$A:$A,'Ownership Metrics'!$G:$G),"")</f>
        <v>44</v>
      </c>
      <c r="S5892" s="27" t="str">
        <f>IFERROR(_xlfn.XLOOKUP($B5892,'Ownership Metrics'!$A:$A,'Ownership Metrics'!$H:$H),"")</f>
        <v>Oligopoli</v>
      </c>
      <c r="T5892" s="27" t="str">
        <f>IFERROR(_xlfn.XLOOKUP($B5892,'Ownership Metrics'!$A:$A,'Ownership Metrics'!$I:$I),"")</f>
        <v>Sedang</v>
      </c>
      <c r="U5892" s="27">
        <f>IF(COUNTIFS($B$2:$B5892,$B5892,$D$2:$D5892,$D5892)=1,1,0)</f>
        <v>1</v>
      </c>
      <c r="V5892" s="27">
        <f t="shared" si="277"/>
        <v>19.579999999999998</v>
      </c>
      <c r="W5892" s="27">
        <f t="shared" si="278"/>
        <v>2</v>
      </c>
      <c r="X5892" s="27">
        <f t="shared" si="276"/>
        <v>19.579999410799999</v>
      </c>
    </row>
    <row r="5893" spans="1:24" x14ac:dyDescent="0.25">
      <c r="A5893" s="26">
        <v>46265</v>
      </c>
      <c r="B5893" s="27" t="s">
        <v>10939</v>
      </c>
      <c r="C5893" s="27" t="s">
        <v>6036</v>
      </c>
      <c r="D5893" s="27" t="s">
        <v>6041</v>
      </c>
      <c r="E5893" s="27" t="s">
        <v>22</v>
      </c>
      <c r="F5893" s="27" t="s">
        <v>32</v>
      </c>
      <c r="G5893" s="27"/>
      <c r="H5893" s="27" t="s">
        <v>64</v>
      </c>
      <c r="I5893" s="28">
        <v>79530584</v>
      </c>
      <c r="J5893" s="28">
        <v>0</v>
      </c>
      <c r="K5893" s="28">
        <v>79530584</v>
      </c>
      <c r="L5893" s="29">
        <v>4.5999999999999996</v>
      </c>
      <c r="M5893" s="29">
        <f>IFERROR(_xlfn.XLOOKUP($B5893,'Ownership Metrics'!$A:$A,'Ownership Metrics'!$B:$B),"")</f>
        <v>8.2899999999999991</v>
      </c>
      <c r="N5893" s="28">
        <f>IFERROR(_xlfn.XLOOKUP($B5893,'Ownership Metrics'!$A:$A,'Ownership Metrics'!$C:$C),"")</f>
        <v>2278</v>
      </c>
      <c r="O5893" s="29">
        <f>IFERROR(_xlfn.XLOOKUP($B5893,'Ownership Metrics'!$A:$A,'Ownership Metrics'!$D:$D),"")</f>
        <v>41.88</v>
      </c>
      <c r="P5893" s="29">
        <f>IFERROR(_xlfn.XLOOKUP($B5893,'Ownership Metrics'!$A:$A,'Ownership Metrics'!$E:$E),"")</f>
        <v>67.58</v>
      </c>
      <c r="Q5893" s="30">
        <f>IFERROR(_xlfn.XLOOKUP($B5893,'Ownership Metrics'!$A:$A,'Ownership Metrics'!$F:$F),"")</f>
        <v>10</v>
      </c>
      <c r="R5893" s="30">
        <f>IFERROR(_xlfn.XLOOKUP($B5893,'Ownership Metrics'!$A:$A,'Ownership Metrics'!$G:$G),"")</f>
        <v>44</v>
      </c>
      <c r="S5893" s="27" t="str">
        <f>IFERROR(_xlfn.XLOOKUP($B5893,'Ownership Metrics'!$A:$A,'Ownership Metrics'!$H:$H),"")</f>
        <v>Oligopoli</v>
      </c>
      <c r="T5893" s="27" t="str">
        <f>IFERROR(_xlfn.XLOOKUP($B5893,'Ownership Metrics'!$A:$A,'Ownership Metrics'!$I:$I),"")</f>
        <v>Sedang</v>
      </c>
      <c r="U5893" s="27">
        <f>IF(COUNTIFS($B$2:$B5893,$B5893,$D$2:$D5893,$D5893)=1,1,0)</f>
        <v>1</v>
      </c>
      <c r="V5893" s="27">
        <f t="shared" si="277"/>
        <v>4.5999999999999996</v>
      </c>
      <c r="W5893" s="27">
        <f t="shared" si="278"/>
        <v>6</v>
      </c>
      <c r="X5893" s="27">
        <f t="shared" si="276"/>
        <v>4.5999994106999997</v>
      </c>
    </row>
    <row r="5894" spans="1:24" x14ac:dyDescent="0.25">
      <c r="A5894" s="26">
        <v>46265</v>
      </c>
      <c r="B5894" s="27" t="s">
        <v>10939</v>
      </c>
      <c r="C5894" s="27" t="s">
        <v>6036</v>
      </c>
      <c r="D5894" s="27" t="s">
        <v>1508</v>
      </c>
      <c r="E5894" s="27" t="s">
        <v>114</v>
      </c>
      <c r="F5894" s="27" t="s">
        <v>23</v>
      </c>
      <c r="G5894" s="27"/>
      <c r="H5894" s="27" t="s">
        <v>24</v>
      </c>
      <c r="I5894" s="28">
        <v>105927874</v>
      </c>
      <c r="J5894" s="28">
        <v>0</v>
      </c>
      <c r="K5894" s="28">
        <v>105927874</v>
      </c>
      <c r="L5894" s="29">
        <v>6.12</v>
      </c>
      <c r="M5894" s="29">
        <f>IFERROR(_xlfn.XLOOKUP($B5894,'Ownership Metrics'!$A:$A,'Ownership Metrics'!$B:$B),"")</f>
        <v>8.2899999999999991</v>
      </c>
      <c r="N5894" s="28">
        <f>IFERROR(_xlfn.XLOOKUP($B5894,'Ownership Metrics'!$A:$A,'Ownership Metrics'!$C:$C),"")</f>
        <v>2278</v>
      </c>
      <c r="O5894" s="29">
        <f>IFERROR(_xlfn.XLOOKUP($B5894,'Ownership Metrics'!$A:$A,'Ownership Metrics'!$D:$D),"")</f>
        <v>41.88</v>
      </c>
      <c r="P5894" s="29">
        <f>IFERROR(_xlfn.XLOOKUP($B5894,'Ownership Metrics'!$A:$A,'Ownership Metrics'!$E:$E),"")</f>
        <v>67.58</v>
      </c>
      <c r="Q5894" s="30">
        <f>IFERROR(_xlfn.XLOOKUP($B5894,'Ownership Metrics'!$A:$A,'Ownership Metrics'!$F:$F),"")</f>
        <v>10</v>
      </c>
      <c r="R5894" s="30">
        <f>IFERROR(_xlfn.XLOOKUP($B5894,'Ownership Metrics'!$A:$A,'Ownership Metrics'!$G:$G),"")</f>
        <v>44</v>
      </c>
      <c r="S5894" s="27" t="str">
        <f>IFERROR(_xlfn.XLOOKUP($B5894,'Ownership Metrics'!$A:$A,'Ownership Metrics'!$H:$H),"")</f>
        <v>Oligopoli</v>
      </c>
      <c r="T5894" s="27" t="str">
        <f>IFERROR(_xlfn.XLOOKUP($B5894,'Ownership Metrics'!$A:$A,'Ownership Metrics'!$I:$I),"")</f>
        <v>Sedang</v>
      </c>
      <c r="U5894" s="27">
        <f>IF(COUNTIFS($B$2:$B5894,$B5894,$D$2:$D5894,$D5894)=1,1,0)</f>
        <v>1</v>
      </c>
      <c r="V5894" s="27">
        <f t="shared" si="277"/>
        <v>6.12</v>
      </c>
      <c r="W5894" s="27">
        <f t="shared" si="278"/>
        <v>3</v>
      </c>
      <c r="X5894" s="27">
        <f t="shared" si="276"/>
        <v>6.1199994106000002</v>
      </c>
    </row>
    <row r="5895" spans="1:24" x14ac:dyDescent="0.25">
      <c r="A5895" s="26">
        <v>46265</v>
      </c>
      <c r="B5895" s="27" t="s">
        <v>10939</v>
      </c>
      <c r="C5895" s="27" t="s">
        <v>6036</v>
      </c>
      <c r="D5895" s="27" t="s">
        <v>6042</v>
      </c>
      <c r="E5895" s="27" t="s">
        <v>35</v>
      </c>
      <c r="F5895" s="27" t="s">
        <v>23</v>
      </c>
      <c r="G5895" s="27" t="s">
        <v>36</v>
      </c>
      <c r="H5895" s="27" t="s">
        <v>24</v>
      </c>
      <c r="I5895" s="28">
        <v>33985745</v>
      </c>
      <c r="J5895" s="28">
        <v>0</v>
      </c>
      <c r="K5895" s="28">
        <v>33985745</v>
      </c>
      <c r="L5895" s="29">
        <v>1.96</v>
      </c>
      <c r="M5895" s="29">
        <f>IFERROR(_xlfn.XLOOKUP($B5895,'Ownership Metrics'!$A:$A,'Ownership Metrics'!$B:$B),"")</f>
        <v>8.2899999999999991</v>
      </c>
      <c r="N5895" s="28">
        <f>IFERROR(_xlfn.XLOOKUP($B5895,'Ownership Metrics'!$A:$A,'Ownership Metrics'!$C:$C),"")</f>
        <v>2278</v>
      </c>
      <c r="O5895" s="29">
        <f>IFERROR(_xlfn.XLOOKUP($B5895,'Ownership Metrics'!$A:$A,'Ownership Metrics'!$D:$D),"")</f>
        <v>41.88</v>
      </c>
      <c r="P5895" s="29">
        <f>IFERROR(_xlfn.XLOOKUP($B5895,'Ownership Metrics'!$A:$A,'Ownership Metrics'!$E:$E),"")</f>
        <v>67.58</v>
      </c>
      <c r="Q5895" s="30">
        <f>IFERROR(_xlfn.XLOOKUP($B5895,'Ownership Metrics'!$A:$A,'Ownership Metrics'!$F:$F),"")</f>
        <v>10</v>
      </c>
      <c r="R5895" s="30">
        <f>IFERROR(_xlfn.XLOOKUP($B5895,'Ownership Metrics'!$A:$A,'Ownership Metrics'!$G:$G),"")</f>
        <v>44</v>
      </c>
      <c r="S5895" s="27" t="str">
        <f>IFERROR(_xlfn.XLOOKUP($B5895,'Ownership Metrics'!$A:$A,'Ownership Metrics'!$H:$H),"")</f>
        <v>Oligopoli</v>
      </c>
      <c r="T5895" s="27" t="str">
        <f>IFERROR(_xlfn.XLOOKUP($B5895,'Ownership Metrics'!$A:$A,'Ownership Metrics'!$I:$I),"")</f>
        <v>Sedang</v>
      </c>
      <c r="U5895" s="27">
        <f>IF(COUNTIFS($B$2:$B5895,$B5895,$D$2:$D5895,$D5895)=1,1,0)</f>
        <v>1</v>
      </c>
      <c r="V5895" s="27">
        <f t="shared" si="277"/>
        <v>1.96</v>
      </c>
      <c r="W5895" s="27">
        <f t="shared" si="278"/>
        <v>8</v>
      </c>
      <c r="X5895" s="27">
        <f t="shared" si="276"/>
        <v>1.9599994105</v>
      </c>
    </row>
    <row r="5896" spans="1:24" x14ac:dyDescent="0.25">
      <c r="A5896" s="26">
        <v>46265</v>
      </c>
      <c r="B5896" s="27" t="s">
        <v>10939</v>
      </c>
      <c r="C5896" s="27" t="s">
        <v>6036</v>
      </c>
      <c r="D5896" s="27" t="s">
        <v>6043</v>
      </c>
      <c r="E5896" s="27" t="s">
        <v>35</v>
      </c>
      <c r="F5896" s="27" t="s">
        <v>23</v>
      </c>
      <c r="G5896" s="27" t="s">
        <v>36</v>
      </c>
      <c r="H5896" s="27" t="s">
        <v>24</v>
      </c>
      <c r="I5896" s="28">
        <v>26153420</v>
      </c>
      <c r="J5896" s="28">
        <v>0</v>
      </c>
      <c r="K5896" s="28">
        <v>26153420</v>
      </c>
      <c r="L5896" s="29">
        <v>1.51</v>
      </c>
      <c r="M5896" s="29">
        <f>IFERROR(_xlfn.XLOOKUP($B5896,'Ownership Metrics'!$A:$A,'Ownership Metrics'!$B:$B),"")</f>
        <v>8.2899999999999991</v>
      </c>
      <c r="N5896" s="28">
        <f>IFERROR(_xlfn.XLOOKUP($B5896,'Ownership Metrics'!$A:$A,'Ownership Metrics'!$C:$C),"")</f>
        <v>2278</v>
      </c>
      <c r="O5896" s="29">
        <f>IFERROR(_xlfn.XLOOKUP($B5896,'Ownership Metrics'!$A:$A,'Ownership Metrics'!$D:$D),"")</f>
        <v>41.88</v>
      </c>
      <c r="P5896" s="29">
        <f>IFERROR(_xlfn.XLOOKUP($B5896,'Ownership Metrics'!$A:$A,'Ownership Metrics'!$E:$E),"")</f>
        <v>67.58</v>
      </c>
      <c r="Q5896" s="30">
        <f>IFERROR(_xlfn.XLOOKUP($B5896,'Ownership Metrics'!$A:$A,'Ownership Metrics'!$F:$F),"")</f>
        <v>10</v>
      </c>
      <c r="R5896" s="30">
        <f>IFERROR(_xlfn.XLOOKUP($B5896,'Ownership Metrics'!$A:$A,'Ownership Metrics'!$G:$G),"")</f>
        <v>44</v>
      </c>
      <c r="S5896" s="27" t="str">
        <f>IFERROR(_xlfn.XLOOKUP($B5896,'Ownership Metrics'!$A:$A,'Ownership Metrics'!$H:$H),"")</f>
        <v>Oligopoli</v>
      </c>
      <c r="T5896" s="27" t="str">
        <f>IFERROR(_xlfn.XLOOKUP($B5896,'Ownership Metrics'!$A:$A,'Ownership Metrics'!$I:$I),"")</f>
        <v>Sedang</v>
      </c>
      <c r="U5896" s="27">
        <f>IF(COUNTIFS($B$2:$B5896,$B5896,$D$2:$D5896,$D5896)=1,1,0)</f>
        <v>1</v>
      </c>
      <c r="V5896" s="27">
        <f t="shared" si="277"/>
        <v>1.51</v>
      </c>
      <c r="W5896" s="27">
        <f t="shared" si="278"/>
        <v>9</v>
      </c>
      <c r="X5896" s="27">
        <f t="shared" si="276"/>
        <v>1.5099994104000001</v>
      </c>
    </row>
    <row r="5897" spans="1:24" x14ac:dyDescent="0.25">
      <c r="A5897" s="26">
        <v>46265</v>
      </c>
      <c r="B5897" s="27" t="s">
        <v>10939</v>
      </c>
      <c r="C5897" s="27" t="s">
        <v>6036</v>
      </c>
      <c r="D5897" s="27" t="s">
        <v>6044</v>
      </c>
      <c r="E5897" s="27" t="s">
        <v>22</v>
      </c>
      <c r="F5897" s="27" t="s">
        <v>32</v>
      </c>
      <c r="G5897" s="27"/>
      <c r="H5897" s="27" t="s">
        <v>64</v>
      </c>
      <c r="I5897" s="28">
        <v>93859834</v>
      </c>
      <c r="J5897" s="28">
        <v>0</v>
      </c>
      <c r="K5897" s="28">
        <v>93859834</v>
      </c>
      <c r="L5897" s="29">
        <v>5.43</v>
      </c>
      <c r="M5897" s="29">
        <f>IFERROR(_xlfn.XLOOKUP($B5897,'Ownership Metrics'!$A:$A,'Ownership Metrics'!$B:$B),"")</f>
        <v>8.2899999999999991</v>
      </c>
      <c r="N5897" s="28">
        <f>IFERROR(_xlfn.XLOOKUP($B5897,'Ownership Metrics'!$A:$A,'Ownership Metrics'!$C:$C),"")</f>
        <v>2278</v>
      </c>
      <c r="O5897" s="29">
        <f>IFERROR(_xlfn.XLOOKUP($B5897,'Ownership Metrics'!$A:$A,'Ownership Metrics'!$D:$D),"")</f>
        <v>41.88</v>
      </c>
      <c r="P5897" s="29">
        <f>IFERROR(_xlfn.XLOOKUP($B5897,'Ownership Metrics'!$A:$A,'Ownership Metrics'!$E:$E),"")</f>
        <v>67.58</v>
      </c>
      <c r="Q5897" s="30">
        <f>IFERROR(_xlfn.XLOOKUP($B5897,'Ownership Metrics'!$A:$A,'Ownership Metrics'!$F:$F),"")</f>
        <v>10</v>
      </c>
      <c r="R5897" s="30">
        <f>IFERROR(_xlfn.XLOOKUP($B5897,'Ownership Metrics'!$A:$A,'Ownership Metrics'!$G:$G),"")</f>
        <v>44</v>
      </c>
      <c r="S5897" s="27" t="str">
        <f>IFERROR(_xlfn.XLOOKUP($B5897,'Ownership Metrics'!$A:$A,'Ownership Metrics'!$H:$H),"")</f>
        <v>Oligopoli</v>
      </c>
      <c r="T5897" s="27" t="str">
        <f>IFERROR(_xlfn.XLOOKUP($B5897,'Ownership Metrics'!$A:$A,'Ownership Metrics'!$I:$I),"")</f>
        <v>Sedang</v>
      </c>
      <c r="U5897" s="27">
        <f>IF(COUNTIFS($B$2:$B5897,$B5897,$D$2:$D5897,$D5897)=1,1,0)</f>
        <v>1</v>
      </c>
      <c r="V5897" s="27">
        <f t="shared" si="277"/>
        <v>5.43</v>
      </c>
      <c r="W5897" s="27">
        <f t="shared" si="278"/>
        <v>4</v>
      </c>
      <c r="X5897" s="27">
        <f t="shared" si="276"/>
        <v>5.4299994102999998</v>
      </c>
    </row>
    <row r="5898" spans="1:24" x14ac:dyDescent="0.25">
      <c r="A5898" s="26">
        <v>46265</v>
      </c>
      <c r="B5898" s="27" t="s">
        <v>10939</v>
      </c>
      <c r="C5898" s="27" t="s">
        <v>6036</v>
      </c>
      <c r="D5898" s="27" t="s">
        <v>6045</v>
      </c>
      <c r="E5898" s="27" t="s">
        <v>51</v>
      </c>
      <c r="F5898" s="27" t="s">
        <v>32</v>
      </c>
      <c r="G5898" s="27"/>
      <c r="H5898" s="27" t="s">
        <v>64</v>
      </c>
      <c r="I5898" s="28">
        <v>86086390</v>
      </c>
      <c r="J5898" s="28">
        <v>0</v>
      </c>
      <c r="K5898" s="28">
        <v>86086390</v>
      </c>
      <c r="L5898" s="29">
        <v>4.9800000000000004</v>
      </c>
      <c r="M5898" s="29">
        <f>IFERROR(_xlfn.XLOOKUP($B5898,'Ownership Metrics'!$A:$A,'Ownership Metrics'!$B:$B),"")</f>
        <v>8.2899999999999991</v>
      </c>
      <c r="N5898" s="28">
        <f>IFERROR(_xlfn.XLOOKUP($B5898,'Ownership Metrics'!$A:$A,'Ownership Metrics'!$C:$C),"")</f>
        <v>2278</v>
      </c>
      <c r="O5898" s="29">
        <f>IFERROR(_xlfn.XLOOKUP($B5898,'Ownership Metrics'!$A:$A,'Ownership Metrics'!$D:$D),"")</f>
        <v>41.88</v>
      </c>
      <c r="P5898" s="29">
        <f>IFERROR(_xlfn.XLOOKUP($B5898,'Ownership Metrics'!$A:$A,'Ownership Metrics'!$E:$E),"")</f>
        <v>67.58</v>
      </c>
      <c r="Q5898" s="30">
        <f>IFERROR(_xlfn.XLOOKUP($B5898,'Ownership Metrics'!$A:$A,'Ownership Metrics'!$F:$F),"")</f>
        <v>10</v>
      </c>
      <c r="R5898" s="30">
        <f>IFERROR(_xlfn.XLOOKUP($B5898,'Ownership Metrics'!$A:$A,'Ownership Metrics'!$G:$G),"")</f>
        <v>44</v>
      </c>
      <c r="S5898" s="27" t="str">
        <f>IFERROR(_xlfn.XLOOKUP($B5898,'Ownership Metrics'!$A:$A,'Ownership Metrics'!$H:$H),"")</f>
        <v>Oligopoli</v>
      </c>
      <c r="T5898" s="27" t="str">
        <f>IFERROR(_xlfn.XLOOKUP($B5898,'Ownership Metrics'!$A:$A,'Ownership Metrics'!$I:$I),"")</f>
        <v>Sedang</v>
      </c>
      <c r="U5898" s="27">
        <f>IF(COUNTIFS($B$2:$B5898,$B5898,$D$2:$D5898,$D5898)=1,1,0)</f>
        <v>1</v>
      </c>
      <c r="V5898" s="27">
        <f t="shared" si="277"/>
        <v>4.9800000000000004</v>
      </c>
      <c r="W5898" s="27">
        <f t="shared" si="278"/>
        <v>5</v>
      </c>
      <c r="X5898" s="27">
        <f t="shared" si="276"/>
        <v>4.9799994102000005</v>
      </c>
    </row>
    <row r="5899" spans="1:24" x14ac:dyDescent="0.25">
      <c r="A5899" s="26">
        <v>46265</v>
      </c>
      <c r="B5899" s="27" t="s">
        <v>10940</v>
      </c>
      <c r="C5899" s="27" t="s">
        <v>6047</v>
      </c>
      <c r="D5899" s="27" t="s">
        <v>6048</v>
      </c>
      <c r="E5899" s="27" t="s">
        <v>22</v>
      </c>
      <c r="F5899" s="27" t="s">
        <v>23</v>
      </c>
      <c r="G5899" s="27"/>
      <c r="H5899" s="27" t="s">
        <v>24</v>
      </c>
      <c r="I5899" s="28">
        <v>669369300</v>
      </c>
      <c r="J5899" s="28">
        <v>0</v>
      </c>
      <c r="K5899" s="28">
        <v>669369300</v>
      </c>
      <c r="L5899" s="29">
        <v>9.69</v>
      </c>
      <c r="M5899" s="29">
        <f>IFERROR(_xlfn.XLOOKUP($B5899,'Ownership Metrics'!$A:$A,'Ownership Metrics'!$B:$B),"")</f>
        <v>2.06</v>
      </c>
      <c r="N5899" s="28">
        <f>IFERROR(_xlfn.XLOOKUP($B5899,'Ownership Metrics'!$A:$A,'Ownership Metrics'!$C:$C),"")</f>
        <v>2225</v>
      </c>
      <c r="O5899" s="29">
        <f>IFERROR(_xlfn.XLOOKUP($B5899,'Ownership Metrics'!$A:$A,'Ownership Metrics'!$D:$D),"")</f>
        <v>42.91</v>
      </c>
      <c r="P5899" s="29">
        <f>IFERROR(_xlfn.XLOOKUP($B5899,'Ownership Metrics'!$A:$A,'Ownership Metrics'!$E:$E),"")</f>
        <v>63.03</v>
      </c>
      <c r="Q5899" s="30">
        <f>IFERROR(_xlfn.XLOOKUP($B5899,'Ownership Metrics'!$A:$A,'Ownership Metrics'!$F:$F),"")</f>
        <v>11</v>
      </c>
      <c r="R5899" s="30">
        <f>IFERROR(_xlfn.XLOOKUP($B5899,'Ownership Metrics'!$A:$A,'Ownership Metrics'!$G:$G),"")</f>
        <v>42</v>
      </c>
      <c r="S5899" s="27" t="str">
        <f>IFERROR(_xlfn.XLOOKUP($B5899,'Ownership Metrics'!$A:$A,'Ownership Metrics'!$H:$H),"")</f>
        <v>Oligopoli</v>
      </c>
      <c r="T5899" s="27" t="str">
        <f>IFERROR(_xlfn.XLOOKUP($B5899,'Ownership Metrics'!$A:$A,'Ownership Metrics'!$I:$I),"")</f>
        <v>Sedang</v>
      </c>
      <c r="U5899" s="27">
        <f>IF(COUNTIFS($B$2:$B5899,$B5899,$D$2:$D5899,$D5899)=1,1,0)</f>
        <v>1</v>
      </c>
      <c r="V5899" s="27">
        <f t="shared" si="277"/>
        <v>9.69</v>
      </c>
      <c r="W5899" s="27">
        <f t="shared" si="278"/>
        <v>3</v>
      </c>
      <c r="X5899" s="27">
        <f t="shared" si="276"/>
        <v>9.6899994100999987</v>
      </c>
    </row>
    <row r="5900" spans="1:24" x14ac:dyDescent="0.25">
      <c r="A5900" s="26">
        <v>46265</v>
      </c>
      <c r="B5900" s="27" t="s">
        <v>10940</v>
      </c>
      <c r="C5900" s="27" t="s">
        <v>6047</v>
      </c>
      <c r="D5900" s="27" t="s">
        <v>6049</v>
      </c>
      <c r="E5900" s="27" t="s">
        <v>22</v>
      </c>
      <c r="F5900" s="27" t="s">
        <v>23</v>
      </c>
      <c r="G5900" s="27"/>
      <c r="H5900" s="27" t="s">
        <v>24</v>
      </c>
      <c r="I5900" s="28">
        <v>451821875</v>
      </c>
      <c r="J5900" s="28">
        <v>0</v>
      </c>
      <c r="K5900" s="28">
        <v>451821875</v>
      </c>
      <c r="L5900" s="29">
        <v>6.54</v>
      </c>
      <c r="M5900" s="29">
        <f>IFERROR(_xlfn.XLOOKUP($B5900,'Ownership Metrics'!$A:$A,'Ownership Metrics'!$B:$B),"")</f>
        <v>2.06</v>
      </c>
      <c r="N5900" s="28">
        <f>IFERROR(_xlfn.XLOOKUP($B5900,'Ownership Metrics'!$A:$A,'Ownership Metrics'!$C:$C),"")</f>
        <v>2225</v>
      </c>
      <c r="O5900" s="29">
        <f>IFERROR(_xlfn.XLOOKUP($B5900,'Ownership Metrics'!$A:$A,'Ownership Metrics'!$D:$D),"")</f>
        <v>42.91</v>
      </c>
      <c r="P5900" s="29">
        <f>IFERROR(_xlfn.XLOOKUP($B5900,'Ownership Metrics'!$A:$A,'Ownership Metrics'!$E:$E),"")</f>
        <v>63.03</v>
      </c>
      <c r="Q5900" s="30">
        <f>IFERROR(_xlfn.XLOOKUP($B5900,'Ownership Metrics'!$A:$A,'Ownership Metrics'!$F:$F),"")</f>
        <v>11</v>
      </c>
      <c r="R5900" s="30">
        <f>IFERROR(_xlfn.XLOOKUP($B5900,'Ownership Metrics'!$A:$A,'Ownership Metrics'!$G:$G),"")</f>
        <v>42</v>
      </c>
      <c r="S5900" s="27" t="str">
        <f>IFERROR(_xlfn.XLOOKUP($B5900,'Ownership Metrics'!$A:$A,'Ownership Metrics'!$H:$H),"")</f>
        <v>Oligopoli</v>
      </c>
      <c r="T5900" s="27" t="str">
        <f>IFERROR(_xlfn.XLOOKUP($B5900,'Ownership Metrics'!$A:$A,'Ownership Metrics'!$I:$I),"")</f>
        <v>Sedang</v>
      </c>
      <c r="U5900" s="27">
        <f>IF(COUNTIFS($B$2:$B5900,$B5900,$D$2:$D5900,$D5900)=1,1,0)</f>
        <v>1</v>
      </c>
      <c r="V5900" s="27">
        <f t="shared" si="277"/>
        <v>6.54</v>
      </c>
      <c r="W5900" s="27">
        <f t="shared" si="278"/>
        <v>4</v>
      </c>
      <c r="X5900" s="27">
        <f t="shared" si="276"/>
        <v>6.5399994100000001</v>
      </c>
    </row>
    <row r="5901" spans="1:24" x14ac:dyDescent="0.25">
      <c r="A5901" s="26">
        <v>46265</v>
      </c>
      <c r="B5901" s="27" t="s">
        <v>10940</v>
      </c>
      <c r="C5901" s="27" t="s">
        <v>6047</v>
      </c>
      <c r="D5901" s="27" t="s">
        <v>6050</v>
      </c>
      <c r="E5901" s="27" t="s">
        <v>22</v>
      </c>
      <c r="F5901" s="27" t="s">
        <v>23</v>
      </c>
      <c r="G5901" s="27"/>
      <c r="H5901" s="27" t="s">
        <v>24</v>
      </c>
      <c r="I5901" s="28">
        <v>451821875</v>
      </c>
      <c r="J5901" s="28">
        <v>0</v>
      </c>
      <c r="K5901" s="28">
        <v>451821875</v>
      </c>
      <c r="L5901" s="29">
        <v>6.54</v>
      </c>
      <c r="M5901" s="29">
        <f>IFERROR(_xlfn.XLOOKUP($B5901,'Ownership Metrics'!$A:$A,'Ownership Metrics'!$B:$B),"")</f>
        <v>2.06</v>
      </c>
      <c r="N5901" s="28">
        <f>IFERROR(_xlfn.XLOOKUP($B5901,'Ownership Metrics'!$A:$A,'Ownership Metrics'!$C:$C),"")</f>
        <v>2225</v>
      </c>
      <c r="O5901" s="29">
        <f>IFERROR(_xlfn.XLOOKUP($B5901,'Ownership Metrics'!$A:$A,'Ownership Metrics'!$D:$D),"")</f>
        <v>42.91</v>
      </c>
      <c r="P5901" s="29">
        <f>IFERROR(_xlfn.XLOOKUP($B5901,'Ownership Metrics'!$A:$A,'Ownership Metrics'!$E:$E),"")</f>
        <v>63.03</v>
      </c>
      <c r="Q5901" s="30">
        <f>IFERROR(_xlfn.XLOOKUP($B5901,'Ownership Metrics'!$A:$A,'Ownership Metrics'!$F:$F),"")</f>
        <v>11</v>
      </c>
      <c r="R5901" s="30">
        <f>IFERROR(_xlfn.XLOOKUP($B5901,'Ownership Metrics'!$A:$A,'Ownership Metrics'!$G:$G),"")</f>
        <v>42</v>
      </c>
      <c r="S5901" s="27" t="str">
        <f>IFERROR(_xlfn.XLOOKUP($B5901,'Ownership Metrics'!$A:$A,'Ownership Metrics'!$H:$H),"")</f>
        <v>Oligopoli</v>
      </c>
      <c r="T5901" s="27" t="str">
        <f>IFERROR(_xlfn.XLOOKUP($B5901,'Ownership Metrics'!$A:$A,'Ownership Metrics'!$I:$I),"")</f>
        <v>Sedang</v>
      </c>
      <c r="U5901" s="27">
        <f>IF(COUNTIFS($B$2:$B5901,$B5901,$D$2:$D5901,$D5901)=1,1,0)</f>
        <v>1</v>
      </c>
      <c r="V5901" s="27">
        <f t="shared" si="277"/>
        <v>6.54</v>
      </c>
      <c r="W5901" s="27">
        <f t="shared" si="278"/>
        <v>5</v>
      </c>
      <c r="X5901" s="27">
        <f t="shared" si="276"/>
        <v>6.5399994099000001</v>
      </c>
    </row>
    <row r="5902" spans="1:24" x14ac:dyDescent="0.25">
      <c r="A5902" s="26">
        <v>46265</v>
      </c>
      <c r="B5902" s="27" t="s">
        <v>10940</v>
      </c>
      <c r="C5902" s="27" t="s">
        <v>6047</v>
      </c>
      <c r="D5902" s="27" t="s">
        <v>6051</v>
      </c>
      <c r="E5902" s="27" t="s">
        <v>22</v>
      </c>
      <c r="F5902" s="27" t="s">
        <v>23</v>
      </c>
      <c r="G5902" s="27"/>
      <c r="H5902" s="27" t="s">
        <v>24</v>
      </c>
      <c r="I5902" s="28">
        <v>177269900</v>
      </c>
      <c r="J5902" s="28">
        <v>0</v>
      </c>
      <c r="K5902" s="28">
        <v>177269900</v>
      </c>
      <c r="L5902" s="29">
        <v>2.57</v>
      </c>
      <c r="M5902" s="29">
        <f>IFERROR(_xlfn.XLOOKUP($B5902,'Ownership Metrics'!$A:$A,'Ownership Metrics'!$B:$B),"")</f>
        <v>2.06</v>
      </c>
      <c r="N5902" s="28">
        <f>IFERROR(_xlfn.XLOOKUP($B5902,'Ownership Metrics'!$A:$A,'Ownership Metrics'!$C:$C),"")</f>
        <v>2225</v>
      </c>
      <c r="O5902" s="29">
        <f>IFERROR(_xlfn.XLOOKUP($B5902,'Ownership Metrics'!$A:$A,'Ownership Metrics'!$D:$D),"")</f>
        <v>42.91</v>
      </c>
      <c r="P5902" s="29">
        <f>IFERROR(_xlfn.XLOOKUP($B5902,'Ownership Metrics'!$A:$A,'Ownership Metrics'!$E:$E),"")</f>
        <v>63.03</v>
      </c>
      <c r="Q5902" s="30">
        <f>IFERROR(_xlfn.XLOOKUP($B5902,'Ownership Metrics'!$A:$A,'Ownership Metrics'!$F:$F),"")</f>
        <v>11</v>
      </c>
      <c r="R5902" s="30">
        <f>IFERROR(_xlfn.XLOOKUP($B5902,'Ownership Metrics'!$A:$A,'Ownership Metrics'!$G:$G),"")</f>
        <v>42</v>
      </c>
      <c r="S5902" s="27" t="str">
        <f>IFERROR(_xlfn.XLOOKUP($B5902,'Ownership Metrics'!$A:$A,'Ownership Metrics'!$H:$H),"")</f>
        <v>Oligopoli</v>
      </c>
      <c r="T5902" s="27" t="str">
        <f>IFERROR(_xlfn.XLOOKUP($B5902,'Ownership Metrics'!$A:$A,'Ownership Metrics'!$I:$I),"")</f>
        <v>Sedang</v>
      </c>
      <c r="U5902" s="27">
        <f>IF(COUNTIFS($B$2:$B5902,$B5902,$D$2:$D5902,$D5902)=1,1,0)</f>
        <v>1</v>
      </c>
      <c r="V5902" s="27">
        <f t="shared" si="277"/>
        <v>2.57</v>
      </c>
      <c r="W5902" s="27">
        <f t="shared" si="278"/>
        <v>10</v>
      </c>
      <c r="X5902" s="27">
        <f t="shared" si="276"/>
        <v>2.5699994097999999</v>
      </c>
    </row>
    <row r="5903" spans="1:24" x14ac:dyDescent="0.25">
      <c r="A5903" s="26">
        <v>46265</v>
      </c>
      <c r="B5903" s="27" t="s">
        <v>10940</v>
      </c>
      <c r="C5903" s="27" t="s">
        <v>6047</v>
      </c>
      <c r="D5903" s="27" t="s">
        <v>6052</v>
      </c>
      <c r="E5903" s="27" t="s">
        <v>22</v>
      </c>
      <c r="F5903" s="27" t="s">
        <v>23</v>
      </c>
      <c r="G5903" s="27"/>
      <c r="H5903" s="27" t="s">
        <v>24</v>
      </c>
      <c r="I5903" s="28">
        <v>451821875</v>
      </c>
      <c r="J5903" s="28">
        <v>0</v>
      </c>
      <c r="K5903" s="28">
        <v>451821875</v>
      </c>
      <c r="L5903" s="29">
        <v>6.54</v>
      </c>
      <c r="M5903" s="29">
        <f>IFERROR(_xlfn.XLOOKUP($B5903,'Ownership Metrics'!$A:$A,'Ownership Metrics'!$B:$B),"")</f>
        <v>2.06</v>
      </c>
      <c r="N5903" s="28">
        <f>IFERROR(_xlfn.XLOOKUP($B5903,'Ownership Metrics'!$A:$A,'Ownership Metrics'!$C:$C),"")</f>
        <v>2225</v>
      </c>
      <c r="O5903" s="29">
        <f>IFERROR(_xlfn.XLOOKUP($B5903,'Ownership Metrics'!$A:$A,'Ownership Metrics'!$D:$D),"")</f>
        <v>42.91</v>
      </c>
      <c r="P5903" s="29">
        <f>IFERROR(_xlfn.XLOOKUP($B5903,'Ownership Metrics'!$A:$A,'Ownership Metrics'!$E:$E),"")</f>
        <v>63.03</v>
      </c>
      <c r="Q5903" s="30">
        <f>IFERROR(_xlfn.XLOOKUP($B5903,'Ownership Metrics'!$A:$A,'Ownership Metrics'!$F:$F),"")</f>
        <v>11</v>
      </c>
      <c r="R5903" s="30">
        <f>IFERROR(_xlfn.XLOOKUP($B5903,'Ownership Metrics'!$A:$A,'Ownership Metrics'!$G:$G),"")</f>
        <v>42</v>
      </c>
      <c r="S5903" s="27" t="str">
        <f>IFERROR(_xlfn.XLOOKUP($B5903,'Ownership Metrics'!$A:$A,'Ownership Metrics'!$H:$H),"")</f>
        <v>Oligopoli</v>
      </c>
      <c r="T5903" s="27" t="str">
        <f>IFERROR(_xlfn.XLOOKUP($B5903,'Ownership Metrics'!$A:$A,'Ownership Metrics'!$I:$I),"")</f>
        <v>Sedang</v>
      </c>
      <c r="U5903" s="27">
        <f>IF(COUNTIFS($B$2:$B5903,$B5903,$D$2:$D5903,$D5903)=1,1,0)</f>
        <v>1</v>
      </c>
      <c r="V5903" s="27">
        <f t="shared" si="277"/>
        <v>6.54</v>
      </c>
      <c r="W5903" s="27">
        <f t="shared" si="278"/>
        <v>6</v>
      </c>
      <c r="X5903" s="27">
        <f t="shared" si="276"/>
        <v>6.5399994097</v>
      </c>
    </row>
    <row r="5904" spans="1:24" x14ac:dyDescent="0.25">
      <c r="A5904" s="26">
        <v>46265</v>
      </c>
      <c r="B5904" s="27" t="s">
        <v>10940</v>
      </c>
      <c r="C5904" s="27" t="s">
        <v>6047</v>
      </c>
      <c r="D5904" s="27" t="s">
        <v>6039</v>
      </c>
      <c r="E5904" s="27" t="s">
        <v>22</v>
      </c>
      <c r="F5904" s="27" t="s">
        <v>32</v>
      </c>
      <c r="G5904" s="27"/>
      <c r="H5904" s="27" t="s">
        <v>64</v>
      </c>
      <c r="I5904" s="28">
        <v>268632340</v>
      </c>
      <c r="J5904" s="28">
        <v>0</v>
      </c>
      <c r="K5904" s="28">
        <v>268632340</v>
      </c>
      <c r="L5904" s="29">
        <v>3.89</v>
      </c>
      <c r="M5904" s="29">
        <f>IFERROR(_xlfn.XLOOKUP($B5904,'Ownership Metrics'!$A:$A,'Ownership Metrics'!$B:$B),"")</f>
        <v>2.06</v>
      </c>
      <c r="N5904" s="28">
        <f>IFERROR(_xlfn.XLOOKUP($B5904,'Ownership Metrics'!$A:$A,'Ownership Metrics'!$C:$C),"")</f>
        <v>2225</v>
      </c>
      <c r="O5904" s="29">
        <f>IFERROR(_xlfn.XLOOKUP($B5904,'Ownership Metrics'!$A:$A,'Ownership Metrics'!$D:$D),"")</f>
        <v>42.91</v>
      </c>
      <c r="P5904" s="29">
        <f>IFERROR(_xlfn.XLOOKUP($B5904,'Ownership Metrics'!$A:$A,'Ownership Metrics'!$E:$E),"")</f>
        <v>63.03</v>
      </c>
      <c r="Q5904" s="30">
        <f>IFERROR(_xlfn.XLOOKUP($B5904,'Ownership Metrics'!$A:$A,'Ownership Metrics'!$F:$F),"")</f>
        <v>11</v>
      </c>
      <c r="R5904" s="30">
        <f>IFERROR(_xlfn.XLOOKUP($B5904,'Ownership Metrics'!$A:$A,'Ownership Metrics'!$G:$G),"")</f>
        <v>42</v>
      </c>
      <c r="S5904" s="27" t="str">
        <f>IFERROR(_xlfn.XLOOKUP($B5904,'Ownership Metrics'!$A:$A,'Ownership Metrics'!$H:$H),"")</f>
        <v>Oligopoli</v>
      </c>
      <c r="T5904" s="27" t="str">
        <f>IFERROR(_xlfn.XLOOKUP($B5904,'Ownership Metrics'!$A:$A,'Ownership Metrics'!$I:$I),"")</f>
        <v>Sedang</v>
      </c>
      <c r="U5904" s="27">
        <f>IF(COUNTIFS($B$2:$B5904,$B5904,$D$2:$D5904,$D5904)=1,1,0)</f>
        <v>1</v>
      </c>
      <c r="V5904" s="27">
        <f t="shared" si="277"/>
        <v>3.89</v>
      </c>
      <c r="W5904" s="27">
        <f t="shared" si="278"/>
        <v>7</v>
      </c>
      <c r="X5904" s="27">
        <f t="shared" si="276"/>
        <v>3.8899994096000001</v>
      </c>
    </row>
    <row r="5905" spans="1:24" x14ac:dyDescent="0.25">
      <c r="A5905" s="26">
        <v>46265</v>
      </c>
      <c r="B5905" s="27" t="s">
        <v>10940</v>
      </c>
      <c r="C5905" s="27" t="s">
        <v>6047</v>
      </c>
      <c r="D5905" s="27" t="s">
        <v>6040</v>
      </c>
      <c r="E5905" s="27" t="s">
        <v>22</v>
      </c>
      <c r="F5905" s="27" t="s">
        <v>32</v>
      </c>
      <c r="G5905" s="27"/>
      <c r="H5905" s="27" t="s">
        <v>64</v>
      </c>
      <c r="I5905" s="28">
        <v>2964293140</v>
      </c>
      <c r="J5905" s="28">
        <v>0</v>
      </c>
      <c r="K5905" s="28">
        <v>2964293140</v>
      </c>
      <c r="L5905" s="29">
        <v>42.91</v>
      </c>
      <c r="M5905" s="29">
        <f>IFERROR(_xlfn.XLOOKUP($B5905,'Ownership Metrics'!$A:$A,'Ownership Metrics'!$B:$B),"")</f>
        <v>2.06</v>
      </c>
      <c r="N5905" s="28">
        <f>IFERROR(_xlfn.XLOOKUP($B5905,'Ownership Metrics'!$A:$A,'Ownership Metrics'!$C:$C),"")</f>
        <v>2225</v>
      </c>
      <c r="O5905" s="29">
        <f>IFERROR(_xlfn.XLOOKUP($B5905,'Ownership Metrics'!$A:$A,'Ownership Metrics'!$D:$D),"")</f>
        <v>42.91</v>
      </c>
      <c r="P5905" s="29">
        <f>IFERROR(_xlfn.XLOOKUP($B5905,'Ownership Metrics'!$A:$A,'Ownership Metrics'!$E:$E),"")</f>
        <v>63.03</v>
      </c>
      <c r="Q5905" s="30">
        <f>IFERROR(_xlfn.XLOOKUP($B5905,'Ownership Metrics'!$A:$A,'Ownership Metrics'!$F:$F),"")</f>
        <v>11</v>
      </c>
      <c r="R5905" s="30">
        <f>IFERROR(_xlfn.XLOOKUP($B5905,'Ownership Metrics'!$A:$A,'Ownership Metrics'!$G:$G),"")</f>
        <v>42</v>
      </c>
      <c r="S5905" s="27" t="str">
        <f>IFERROR(_xlfn.XLOOKUP($B5905,'Ownership Metrics'!$A:$A,'Ownership Metrics'!$H:$H),"")</f>
        <v>Oligopoli</v>
      </c>
      <c r="T5905" s="27" t="str">
        <f>IFERROR(_xlfn.XLOOKUP($B5905,'Ownership Metrics'!$A:$A,'Ownership Metrics'!$I:$I),"")</f>
        <v>Sedang</v>
      </c>
      <c r="U5905" s="27">
        <f>IF(COUNTIFS($B$2:$B5905,$B5905,$D$2:$D5905,$D5905)=1,1,0)</f>
        <v>1</v>
      </c>
      <c r="V5905" s="27">
        <f t="shared" si="277"/>
        <v>42.91</v>
      </c>
      <c r="W5905" s="27">
        <f t="shared" si="278"/>
        <v>1</v>
      </c>
      <c r="X5905" s="27">
        <f t="shared" si="276"/>
        <v>42.909999409499996</v>
      </c>
    </row>
    <row r="5906" spans="1:24" x14ac:dyDescent="0.25">
      <c r="A5906" s="26">
        <v>46265</v>
      </c>
      <c r="B5906" s="27" t="s">
        <v>10940</v>
      </c>
      <c r="C5906" s="27" t="s">
        <v>6047</v>
      </c>
      <c r="D5906" s="27" t="s">
        <v>6041</v>
      </c>
      <c r="E5906" s="27" t="s">
        <v>22</v>
      </c>
      <c r="F5906" s="27" t="s">
        <v>32</v>
      </c>
      <c r="G5906" s="27"/>
      <c r="H5906" s="27" t="s">
        <v>64</v>
      </c>
      <c r="I5906" s="28">
        <v>268632340</v>
      </c>
      <c r="J5906" s="28">
        <v>0</v>
      </c>
      <c r="K5906" s="28">
        <v>268632340</v>
      </c>
      <c r="L5906" s="29">
        <v>3.89</v>
      </c>
      <c r="M5906" s="29">
        <f>IFERROR(_xlfn.XLOOKUP($B5906,'Ownership Metrics'!$A:$A,'Ownership Metrics'!$B:$B),"")</f>
        <v>2.06</v>
      </c>
      <c r="N5906" s="28">
        <f>IFERROR(_xlfn.XLOOKUP($B5906,'Ownership Metrics'!$A:$A,'Ownership Metrics'!$C:$C),"")</f>
        <v>2225</v>
      </c>
      <c r="O5906" s="29">
        <f>IFERROR(_xlfn.XLOOKUP($B5906,'Ownership Metrics'!$A:$A,'Ownership Metrics'!$D:$D),"")</f>
        <v>42.91</v>
      </c>
      <c r="P5906" s="29">
        <f>IFERROR(_xlfn.XLOOKUP($B5906,'Ownership Metrics'!$A:$A,'Ownership Metrics'!$E:$E),"")</f>
        <v>63.03</v>
      </c>
      <c r="Q5906" s="30">
        <f>IFERROR(_xlfn.XLOOKUP($B5906,'Ownership Metrics'!$A:$A,'Ownership Metrics'!$F:$F),"")</f>
        <v>11</v>
      </c>
      <c r="R5906" s="30">
        <f>IFERROR(_xlfn.XLOOKUP($B5906,'Ownership Metrics'!$A:$A,'Ownership Metrics'!$G:$G),"")</f>
        <v>42</v>
      </c>
      <c r="S5906" s="27" t="str">
        <f>IFERROR(_xlfn.XLOOKUP($B5906,'Ownership Metrics'!$A:$A,'Ownership Metrics'!$H:$H),"")</f>
        <v>Oligopoli</v>
      </c>
      <c r="T5906" s="27" t="str">
        <f>IFERROR(_xlfn.XLOOKUP($B5906,'Ownership Metrics'!$A:$A,'Ownership Metrics'!$I:$I),"")</f>
        <v>Sedang</v>
      </c>
      <c r="U5906" s="27">
        <f>IF(COUNTIFS($B$2:$B5906,$B5906,$D$2:$D5906,$D5906)=1,1,0)</f>
        <v>1</v>
      </c>
      <c r="V5906" s="27">
        <f t="shared" si="277"/>
        <v>3.89</v>
      </c>
      <c r="W5906" s="27">
        <f t="shared" si="278"/>
        <v>8</v>
      </c>
      <c r="X5906" s="27">
        <f t="shared" si="276"/>
        <v>3.8899994094000001</v>
      </c>
    </row>
    <row r="5907" spans="1:24" x14ac:dyDescent="0.25">
      <c r="A5907" s="26">
        <v>46265</v>
      </c>
      <c r="B5907" s="27" t="s">
        <v>10940</v>
      </c>
      <c r="C5907" s="27" t="s">
        <v>6047</v>
      </c>
      <c r="D5907" s="27" t="s">
        <v>3797</v>
      </c>
      <c r="E5907" s="27" t="s">
        <v>114</v>
      </c>
      <c r="F5907" s="27" t="s">
        <v>32</v>
      </c>
      <c r="G5907" s="27"/>
      <c r="H5907" s="27" t="s">
        <v>64</v>
      </c>
      <c r="I5907" s="28">
        <v>72845000</v>
      </c>
      <c r="J5907" s="28">
        <v>0</v>
      </c>
      <c r="K5907" s="28">
        <v>72845000</v>
      </c>
      <c r="L5907" s="29">
        <v>1.05</v>
      </c>
      <c r="M5907" s="29">
        <f>IFERROR(_xlfn.XLOOKUP($B5907,'Ownership Metrics'!$A:$A,'Ownership Metrics'!$B:$B),"")</f>
        <v>2.06</v>
      </c>
      <c r="N5907" s="28">
        <f>IFERROR(_xlfn.XLOOKUP($B5907,'Ownership Metrics'!$A:$A,'Ownership Metrics'!$C:$C),"")</f>
        <v>2225</v>
      </c>
      <c r="O5907" s="29">
        <f>IFERROR(_xlfn.XLOOKUP($B5907,'Ownership Metrics'!$A:$A,'Ownership Metrics'!$D:$D),"")</f>
        <v>42.91</v>
      </c>
      <c r="P5907" s="29">
        <f>IFERROR(_xlfn.XLOOKUP($B5907,'Ownership Metrics'!$A:$A,'Ownership Metrics'!$E:$E),"")</f>
        <v>63.03</v>
      </c>
      <c r="Q5907" s="30">
        <f>IFERROR(_xlfn.XLOOKUP($B5907,'Ownership Metrics'!$A:$A,'Ownership Metrics'!$F:$F),"")</f>
        <v>11</v>
      </c>
      <c r="R5907" s="30">
        <f>IFERROR(_xlfn.XLOOKUP($B5907,'Ownership Metrics'!$A:$A,'Ownership Metrics'!$G:$G),"")</f>
        <v>42</v>
      </c>
      <c r="S5907" s="27" t="str">
        <f>IFERROR(_xlfn.XLOOKUP($B5907,'Ownership Metrics'!$A:$A,'Ownership Metrics'!$H:$H),"")</f>
        <v>Oligopoli</v>
      </c>
      <c r="T5907" s="27" t="str">
        <f>IFERROR(_xlfn.XLOOKUP($B5907,'Ownership Metrics'!$A:$A,'Ownership Metrics'!$I:$I),"")</f>
        <v>Sedang</v>
      </c>
      <c r="U5907" s="27">
        <f>IF(COUNTIFS($B$2:$B5907,$B5907,$D$2:$D5907,$D5907)=1,1,0)</f>
        <v>1</v>
      </c>
      <c r="V5907" s="27">
        <f t="shared" si="277"/>
        <v>1.05</v>
      </c>
      <c r="W5907" s="27">
        <f t="shared" si="278"/>
        <v>11</v>
      </c>
      <c r="X5907" s="27">
        <f t="shared" si="276"/>
        <v>1.0499994093</v>
      </c>
    </row>
    <row r="5908" spans="1:24" x14ac:dyDescent="0.25">
      <c r="A5908" s="26">
        <v>46265</v>
      </c>
      <c r="B5908" s="27" t="s">
        <v>10940</v>
      </c>
      <c r="C5908" s="27" t="s">
        <v>6047</v>
      </c>
      <c r="D5908" s="27" t="s">
        <v>6044</v>
      </c>
      <c r="E5908" s="27" t="s">
        <v>22</v>
      </c>
      <c r="F5908" s="27" t="s">
        <v>32</v>
      </c>
      <c r="G5908" s="27"/>
      <c r="H5908" s="27" t="s">
        <v>64</v>
      </c>
      <c r="I5908" s="28">
        <v>720454215</v>
      </c>
      <c r="J5908" s="28">
        <v>0</v>
      </c>
      <c r="K5908" s="28">
        <v>720454215</v>
      </c>
      <c r="L5908" s="29">
        <v>10.43</v>
      </c>
      <c r="M5908" s="29">
        <f>IFERROR(_xlfn.XLOOKUP($B5908,'Ownership Metrics'!$A:$A,'Ownership Metrics'!$B:$B),"")</f>
        <v>2.06</v>
      </c>
      <c r="N5908" s="28">
        <f>IFERROR(_xlfn.XLOOKUP($B5908,'Ownership Metrics'!$A:$A,'Ownership Metrics'!$C:$C),"")</f>
        <v>2225</v>
      </c>
      <c r="O5908" s="29">
        <f>IFERROR(_xlfn.XLOOKUP($B5908,'Ownership Metrics'!$A:$A,'Ownership Metrics'!$D:$D),"")</f>
        <v>42.91</v>
      </c>
      <c r="P5908" s="29">
        <f>IFERROR(_xlfn.XLOOKUP($B5908,'Ownership Metrics'!$A:$A,'Ownership Metrics'!$E:$E),"")</f>
        <v>63.03</v>
      </c>
      <c r="Q5908" s="30">
        <f>IFERROR(_xlfn.XLOOKUP($B5908,'Ownership Metrics'!$A:$A,'Ownership Metrics'!$F:$F),"")</f>
        <v>11</v>
      </c>
      <c r="R5908" s="30">
        <f>IFERROR(_xlfn.XLOOKUP($B5908,'Ownership Metrics'!$A:$A,'Ownership Metrics'!$G:$G),"")</f>
        <v>42</v>
      </c>
      <c r="S5908" s="27" t="str">
        <f>IFERROR(_xlfn.XLOOKUP($B5908,'Ownership Metrics'!$A:$A,'Ownership Metrics'!$H:$H),"")</f>
        <v>Oligopoli</v>
      </c>
      <c r="T5908" s="27" t="str">
        <f>IFERROR(_xlfn.XLOOKUP($B5908,'Ownership Metrics'!$A:$A,'Ownership Metrics'!$I:$I),"")</f>
        <v>Sedang</v>
      </c>
      <c r="U5908" s="27">
        <f>IF(COUNTIFS($B$2:$B5908,$B5908,$D$2:$D5908,$D5908)=1,1,0)</f>
        <v>1</v>
      </c>
      <c r="V5908" s="27">
        <f t="shared" si="277"/>
        <v>10.43</v>
      </c>
      <c r="W5908" s="27">
        <f t="shared" si="278"/>
        <v>2</v>
      </c>
      <c r="X5908" s="27">
        <f t="shared" si="276"/>
        <v>10.429999409200001</v>
      </c>
    </row>
    <row r="5909" spans="1:24" x14ac:dyDescent="0.25">
      <c r="A5909" s="26">
        <v>46265</v>
      </c>
      <c r="B5909" s="27" t="s">
        <v>10940</v>
      </c>
      <c r="C5909" s="27" t="s">
        <v>6047</v>
      </c>
      <c r="D5909" s="27" t="s">
        <v>6045</v>
      </c>
      <c r="E5909" s="27" t="s">
        <v>51</v>
      </c>
      <c r="F5909" s="27" t="s">
        <v>32</v>
      </c>
      <c r="G5909" s="27"/>
      <c r="H5909" s="27" t="s">
        <v>64</v>
      </c>
      <c r="I5909" s="28">
        <v>268632340</v>
      </c>
      <c r="J5909" s="28">
        <v>0</v>
      </c>
      <c r="K5909" s="28">
        <v>268632340</v>
      </c>
      <c r="L5909" s="29">
        <v>3.89</v>
      </c>
      <c r="M5909" s="29">
        <f>IFERROR(_xlfn.XLOOKUP($B5909,'Ownership Metrics'!$A:$A,'Ownership Metrics'!$B:$B),"")</f>
        <v>2.06</v>
      </c>
      <c r="N5909" s="28">
        <f>IFERROR(_xlfn.XLOOKUP($B5909,'Ownership Metrics'!$A:$A,'Ownership Metrics'!$C:$C),"")</f>
        <v>2225</v>
      </c>
      <c r="O5909" s="29">
        <f>IFERROR(_xlfn.XLOOKUP($B5909,'Ownership Metrics'!$A:$A,'Ownership Metrics'!$D:$D),"")</f>
        <v>42.91</v>
      </c>
      <c r="P5909" s="29">
        <f>IFERROR(_xlfn.XLOOKUP($B5909,'Ownership Metrics'!$A:$A,'Ownership Metrics'!$E:$E),"")</f>
        <v>63.03</v>
      </c>
      <c r="Q5909" s="30">
        <f>IFERROR(_xlfn.XLOOKUP($B5909,'Ownership Metrics'!$A:$A,'Ownership Metrics'!$F:$F),"")</f>
        <v>11</v>
      </c>
      <c r="R5909" s="30">
        <f>IFERROR(_xlfn.XLOOKUP($B5909,'Ownership Metrics'!$A:$A,'Ownership Metrics'!$G:$G),"")</f>
        <v>42</v>
      </c>
      <c r="S5909" s="27" t="str">
        <f>IFERROR(_xlfn.XLOOKUP($B5909,'Ownership Metrics'!$A:$A,'Ownership Metrics'!$H:$H),"")</f>
        <v>Oligopoli</v>
      </c>
      <c r="T5909" s="27" t="str">
        <f>IFERROR(_xlfn.XLOOKUP($B5909,'Ownership Metrics'!$A:$A,'Ownership Metrics'!$I:$I),"")</f>
        <v>Sedang</v>
      </c>
      <c r="U5909" s="27">
        <f>IF(COUNTIFS($B$2:$B5909,$B5909,$D$2:$D5909,$D5909)=1,1,0)</f>
        <v>1</v>
      </c>
      <c r="V5909" s="27">
        <f t="shared" si="277"/>
        <v>3.89</v>
      </c>
      <c r="W5909" s="27">
        <f t="shared" si="278"/>
        <v>9</v>
      </c>
      <c r="X5909" s="27">
        <f t="shared" si="276"/>
        <v>3.8899994091000001</v>
      </c>
    </row>
    <row r="5910" spans="1:24" x14ac:dyDescent="0.25">
      <c r="A5910" s="26">
        <v>46265</v>
      </c>
      <c r="B5910" s="27" t="s">
        <v>10941</v>
      </c>
      <c r="C5910" s="27" t="s">
        <v>6054</v>
      </c>
      <c r="D5910" s="27" t="s">
        <v>6055</v>
      </c>
      <c r="E5910" s="27" t="s">
        <v>51</v>
      </c>
      <c r="F5910" s="27" t="s">
        <v>23</v>
      </c>
      <c r="G5910" s="27"/>
      <c r="H5910" s="27" t="s">
        <v>24</v>
      </c>
      <c r="I5910" s="28">
        <v>231000000</v>
      </c>
      <c r="J5910" s="28">
        <v>4250000000</v>
      </c>
      <c r="K5910" s="28">
        <v>4481000000</v>
      </c>
      <c r="L5910" s="29">
        <v>59.75</v>
      </c>
      <c r="M5910" s="29">
        <f>IFERROR(_xlfn.XLOOKUP($B5910,'Ownership Metrics'!$A:$A,'Ownership Metrics'!$B:$B),"")</f>
        <v>1.85</v>
      </c>
      <c r="N5910" s="28">
        <f>IFERROR(_xlfn.XLOOKUP($B5910,'Ownership Metrics'!$A:$A,'Ownership Metrics'!$C:$C),"")</f>
        <v>4066</v>
      </c>
      <c r="O5910" s="29">
        <f>IFERROR(_xlfn.XLOOKUP($B5910,'Ownership Metrics'!$A:$A,'Ownership Metrics'!$D:$D),"")</f>
        <v>59.75</v>
      </c>
      <c r="P5910" s="29">
        <f>IFERROR(_xlfn.XLOOKUP($B5910,'Ownership Metrics'!$A:$A,'Ownership Metrics'!$E:$E),"")</f>
        <v>85.87</v>
      </c>
      <c r="Q5910" s="30">
        <f>IFERROR(_xlfn.XLOOKUP($B5910,'Ownership Metrics'!$A:$A,'Ownership Metrics'!$F:$F),"")</f>
        <v>8</v>
      </c>
      <c r="R5910" s="30">
        <f>IFERROR(_xlfn.XLOOKUP($B5910,'Ownership Metrics'!$A:$A,'Ownership Metrics'!$G:$G),"")</f>
        <v>61</v>
      </c>
      <c r="S5910" s="27" t="str">
        <f>IFERROR(_xlfn.XLOOKUP($B5910,'Ownership Metrics'!$A:$A,'Ownership Metrics'!$H:$H),"")</f>
        <v>Mayoritas</v>
      </c>
      <c r="T5910" s="27" t="str">
        <f>IFERROR(_xlfn.XLOOKUP($B5910,'Ownership Metrics'!$A:$A,'Ownership Metrics'!$I:$I),"")</f>
        <v>Tinggi</v>
      </c>
      <c r="U5910" s="27">
        <f>IF(COUNTIFS($B$2:$B5910,$B5910,$D$2:$D5910,$D5910)=1,1,0)</f>
        <v>1</v>
      </c>
      <c r="V5910" s="27">
        <f t="shared" si="277"/>
        <v>59.75</v>
      </c>
      <c r="W5910" s="27">
        <f t="shared" si="278"/>
        <v>1</v>
      </c>
      <c r="X5910" s="27">
        <f t="shared" si="276"/>
        <v>59.749999408999997</v>
      </c>
    </row>
    <row r="5911" spans="1:24" x14ac:dyDescent="0.25">
      <c r="A5911" s="26">
        <v>46265</v>
      </c>
      <c r="B5911" s="27" t="s">
        <v>10941</v>
      </c>
      <c r="C5911" s="27" t="s">
        <v>6054</v>
      </c>
      <c r="D5911" s="27" t="s">
        <v>6056</v>
      </c>
      <c r="E5911" s="27" t="s">
        <v>22</v>
      </c>
      <c r="F5911" s="27" t="s">
        <v>23</v>
      </c>
      <c r="G5911" s="27"/>
      <c r="H5911" s="27" t="s">
        <v>24</v>
      </c>
      <c r="I5911" s="28">
        <v>382000174</v>
      </c>
      <c r="J5911" s="28">
        <v>0</v>
      </c>
      <c r="K5911" s="28">
        <v>382000174</v>
      </c>
      <c r="L5911" s="29">
        <v>5.09</v>
      </c>
      <c r="M5911" s="29">
        <f>IFERROR(_xlfn.XLOOKUP($B5911,'Ownership Metrics'!$A:$A,'Ownership Metrics'!$B:$B),"")</f>
        <v>1.85</v>
      </c>
      <c r="N5911" s="28">
        <f>IFERROR(_xlfn.XLOOKUP($B5911,'Ownership Metrics'!$A:$A,'Ownership Metrics'!$C:$C),"")</f>
        <v>4066</v>
      </c>
      <c r="O5911" s="29">
        <f>IFERROR(_xlfn.XLOOKUP($B5911,'Ownership Metrics'!$A:$A,'Ownership Metrics'!$D:$D),"")</f>
        <v>59.75</v>
      </c>
      <c r="P5911" s="29">
        <f>IFERROR(_xlfn.XLOOKUP($B5911,'Ownership Metrics'!$A:$A,'Ownership Metrics'!$E:$E),"")</f>
        <v>85.87</v>
      </c>
      <c r="Q5911" s="30">
        <f>IFERROR(_xlfn.XLOOKUP($B5911,'Ownership Metrics'!$A:$A,'Ownership Metrics'!$F:$F),"")</f>
        <v>8</v>
      </c>
      <c r="R5911" s="30">
        <f>IFERROR(_xlfn.XLOOKUP($B5911,'Ownership Metrics'!$A:$A,'Ownership Metrics'!$G:$G),"")</f>
        <v>61</v>
      </c>
      <c r="S5911" s="27" t="str">
        <f>IFERROR(_xlfn.XLOOKUP($B5911,'Ownership Metrics'!$A:$A,'Ownership Metrics'!$H:$H),"")</f>
        <v>Mayoritas</v>
      </c>
      <c r="T5911" s="27" t="str">
        <f>IFERROR(_xlfn.XLOOKUP($B5911,'Ownership Metrics'!$A:$A,'Ownership Metrics'!$I:$I),"")</f>
        <v>Tinggi</v>
      </c>
      <c r="U5911" s="27">
        <f>IF(COUNTIFS($B$2:$B5911,$B5911,$D$2:$D5911,$D5911)=1,1,0)</f>
        <v>1</v>
      </c>
      <c r="V5911" s="27">
        <f t="shared" si="277"/>
        <v>5.09</v>
      </c>
      <c r="W5911" s="27">
        <f t="shared" si="278"/>
        <v>4</v>
      </c>
      <c r="X5911" s="27">
        <f t="shared" si="276"/>
        <v>5.0899994088999998</v>
      </c>
    </row>
    <row r="5912" spans="1:24" x14ac:dyDescent="0.25">
      <c r="A5912" s="26">
        <v>46265</v>
      </c>
      <c r="B5912" s="27" t="s">
        <v>10941</v>
      </c>
      <c r="C5912" s="27" t="s">
        <v>6054</v>
      </c>
      <c r="D5912" s="27" t="s">
        <v>6057</v>
      </c>
      <c r="E5912" s="27" t="s">
        <v>22</v>
      </c>
      <c r="F5912" s="27" t="s">
        <v>32</v>
      </c>
      <c r="G5912" s="27"/>
      <c r="H5912" s="27" t="s">
        <v>64</v>
      </c>
      <c r="I5912" s="28">
        <v>408813499</v>
      </c>
      <c r="J5912" s="28">
        <v>0</v>
      </c>
      <c r="K5912" s="28">
        <v>408813499</v>
      </c>
      <c r="L5912" s="29">
        <v>5.45</v>
      </c>
      <c r="M5912" s="29">
        <f>IFERROR(_xlfn.XLOOKUP($B5912,'Ownership Metrics'!$A:$A,'Ownership Metrics'!$B:$B),"")</f>
        <v>1.85</v>
      </c>
      <c r="N5912" s="28">
        <f>IFERROR(_xlfn.XLOOKUP($B5912,'Ownership Metrics'!$A:$A,'Ownership Metrics'!$C:$C),"")</f>
        <v>4066</v>
      </c>
      <c r="O5912" s="29">
        <f>IFERROR(_xlfn.XLOOKUP($B5912,'Ownership Metrics'!$A:$A,'Ownership Metrics'!$D:$D),"")</f>
        <v>59.75</v>
      </c>
      <c r="P5912" s="29">
        <f>IFERROR(_xlfn.XLOOKUP($B5912,'Ownership Metrics'!$A:$A,'Ownership Metrics'!$E:$E),"")</f>
        <v>85.87</v>
      </c>
      <c r="Q5912" s="30">
        <f>IFERROR(_xlfn.XLOOKUP($B5912,'Ownership Metrics'!$A:$A,'Ownership Metrics'!$F:$F),"")</f>
        <v>8</v>
      </c>
      <c r="R5912" s="30">
        <f>IFERROR(_xlfn.XLOOKUP($B5912,'Ownership Metrics'!$A:$A,'Ownership Metrics'!$G:$G),"")</f>
        <v>61</v>
      </c>
      <c r="S5912" s="27" t="str">
        <f>IFERROR(_xlfn.XLOOKUP($B5912,'Ownership Metrics'!$A:$A,'Ownership Metrics'!$H:$H),"")</f>
        <v>Mayoritas</v>
      </c>
      <c r="T5912" s="27" t="str">
        <f>IFERROR(_xlfn.XLOOKUP($B5912,'Ownership Metrics'!$A:$A,'Ownership Metrics'!$I:$I),"")</f>
        <v>Tinggi</v>
      </c>
      <c r="U5912" s="27">
        <f>IF(COUNTIFS($B$2:$B5912,$B5912,$D$2:$D5912,$D5912)=1,1,0)</f>
        <v>1</v>
      </c>
      <c r="V5912" s="27">
        <f t="shared" si="277"/>
        <v>5.45</v>
      </c>
      <c r="W5912" s="27">
        <f t="shared" si="278"/>
        <v>3</v>
      </c>
      <c r="X5912" s="27">
        <f t="shared" si="276"/>
        <v>5.4499994088000001</v>
      </c>
    </row>
    <row r="5913" spans="1:24" x14ac:dyDescent="0.25">
      <c r="A5913" s="26">
        <v>46265</v>
      </c>
      <c r="B5913" s="27" t="s">
        <v>10941</v>
      </c>
      <c r="C5913" s="27" t="s">
        <v>6054</v>
      </c>
      <c r="D5913" s="27" t="s">
        <v>6058</v>
      </c>
      <c r="E5913" s="27" t="s">
        <v>51</v>
      </c>
      <c r="F5913" s="27" t="s">
        <v>32</v>
      </c>
      <c r="G5913" s="27"/>
      <c r="H5913" s="27" t="s">
        <v>33</v>
      </c>
      <c r="I5913" s="28">
        <v>172057606</v>
      </c>
      <c r="J5913" s="28">
        <v>0</v>
      </c>
      <c r="K5913" s="28">
        <v>172057606</v>
      </c>
      <c r="L5913" s="29">
        <v>2.29</v>
      </c>
      <c r="M5913" s="29">
        <f>IFERROR(_xlfn.XLOOKUP($B5913,'Ownership Metrics'!$A:$A,'Ownership Metrics'!$B:$B),"")</f>
        <v>1.85</v>
      </c>
      <c r="N5913" s="28">
        <f>IFERROR(_xlfn.XLOOKUP($B5913,'Ownership Metrics'!$A:$A,'Ownership Metrics'!$C:$C),"")</f>
        <v>4066</v>
      </c>
      <c r="O5913" s="29">
        <f>IFERROR(_xlfn.XLOOKUP($B5913,'Ownership Metrics'!$A:$A,'Ownership Metrics'!$D:$D),"")</f>
        <v>59.75</v>
      </c>
      <c r="P5913" s="29">
        <f>IFERROR(_xlfn.XLOOKUP($B5913,'Ownership Metrics'!$A:$A,'Ownership Metrics'!$E:$E),"")</f>
        <v>85.87</v>
      </c>
      <c r="Q5913" s="30">
        <f>IFERROR(_xlfn.XLOOKUP($B5913,'Ownership Metrics'!$A:$A,'Ownership Metrics'!$F:$F),"")</f>
        <v>8</v>
      </c>
      <c r="R5913" s="30">
        <f>IFERROR(_xlfn.XLOOKUP($B5913,'Ownership Metrics'!$A:$A,'Ownership Metrics'!$G:$G),"")</f>
        <v>61</v>
      </c>
      <c r="S5913" s="27" t="str">
        <f>IFERROR(_xlfn.XLOOKUP($B5913,'Ownership Metrics'!$A:$A,'Ownership Metrics'!$H:$H),"")</f>
        <v>Mayoritas</v>
      </c>
      <c r="T5913" s="27" t="str">
        <f>IFERROR(_xlfn.XLOOKUP($B5913,'Ownership Metrics'!$A:$A,'Ownership Metrics'!$I:$I),"")</f>
        <v>Tinggi</v>
      </c>
      <c r="U5913" s="27">
        <f>IF(COUNTIFS($B$2:$B5913,$B5913,$D$2:$D5913,$D5913)=1,1,0)</f>
        <v>1</v>
      </c>
      <c r="V5913" s="27">
        <f t="shared" si="277"/>
        <v>2.29</v>
      </c>
      <c r="W5913" s="27">
        <f t="shared" si="278"/>
        <v>5</v>
      </c>
      <c r="X5913" s="27">
        <f t="shared" si="276"/>
        <v>2.2899994087</v>
      </c>
    </row>
    <row r="5914" spans="1:24" x14ac:dyDescent="0.25">
      <c r="A5914" s="26">
        <v>46265</v>
      </c>
      <c r="B5914" s="27" t="s">
        <v>10941</v>
      </c>
      <c r="C5914" s="27" t="s">
        <v>6054</v>
      </c>
      <c r="D5914" s="27" t="s">
        <v>6059</v>
      </c>
      <c r="E5914" s="27" t="s">
        <v>35</v>
      </c>
      <c r="F5914" s="27" t="s">
        <v>23</v>
      </c>
      <c r="G5914" s="27" t="s">
        <v>36</v>
      </c>
      <c r="H5914" s="27" t="s">
        <v>24</v>
      </c>
      <c r="I5914" s="28">
        <v>123059500</v>
      </c>
      <c r="J5914" s="28">
        <v>0</v>
      </c>
      <c r="K5914" s="28">
        <v>123059500</v>
      </c>
      <c r="L5914" s="29">
        <v>1.64</v>
      </c>
      <c r="M5914" s="29">
        <f>IFERROR(_xlfn.XLOOKUP($B5914,'Ownership Metrics'!$A:$A,'Ownership Metrics'!$B:$B),"")</f>
        <v>1.85</v>
      </c>
      <c r="N5914" s="28">
        <f>IFERROR(_xlfn.XLOOKUP($B5914,'Ownership Metrics'!$A:$A,'Ownership Metrics'!$C:$C),"")</f>
        <v>4066</v>
      </c>
      <c r="O5914" s="29">
        <f>IFERROR(_xlfn.XLOOKUP($B5914,'Ownership Metrics'!$A:$A,'Ownership Metrics'!$D:$D),"")</f>
        <v>59.75</v>
      </c>
      <c r="P5914" s="29">
        <f>IFERROR(_xlfn.XLOOKUP($B5914,'Ownership Metrics'!$A:$A,'Ownership Metrics'!$E:$E),"")</f>
        <v>85.87</v>
      </c>
      <c r="Q5914" s="30">
        <f>IFERROR(_xlfn.XLOOKUP($B5914,'Ownership Metrics'!$A:$A,'Ownership Metrics'!$F:$F),"")</f>
        <v>8</v>
      </c>
      <c r="R5914" s="30">
        <f>IFERROR(_xlfn.XLOOKUP($B5914,'Ownership Metrics'!$A:$A,'Ownership Metrics'!$G:$G),"")</f>
        <v>61</v>
      </c>
      <c r="S5914" s="27" t="str">
        <f>IFERROR(_xlfn.XLOOKUP($B5914,'Ownership Metrics'!$A:$A,'Ownership Metrics'!$H:$H),"")</f>
        <v>Mayoritas</v>
      </c>
      <c r="T5914" s="27" t="str">
        <f>IFERROR(_xlfn.XLOOKUP($B5914,'Ownership Metrics'!$A:$A,'Ownership Metrics'!$I:$I),"")</f>
        <v>Tinggi</v>
      </c>
      <c r="U5914" s="27">
        <f>IF(COUNTIFS($B$2:$B5914,$B5914,$D$2:$D5914,$D5914)=1,1,0)</f>
        <v>1</v>
      </c>
      <c r="V5914" s="27">
        <f t="shared" si="277"/>
        <v>1.64</v>
      </c>
      <c r="W5914" s="27">
        <f t="shared" si="278"/>
        <v>7</v>
      </c>
      <c r="X5914" s="27">
        <f t="shared" si="276"/>
        <v>1.6399994085999998</v>
      </c>
    </row>
    <row r="5915" spans="1:24" x14ac:dyDescent="0.25">
      <c r="A5915" s="26">
        <v>46265</v>
      </c>
      <c r="B5915" s="27" t="s">
        <v>10941</v>
      </c>
      <c r="C5915" s="27" t="s">
        <v>6054</v>
      </c>
      <c r="D5915" s="27" t="s">
        <v>6060</v>
      </c>
      <c r="E5915" s="27" t="s">
        <v>35</v>
      </c>
      <c r="F5915" s="27" t="s">
        <v>23</v>
      </c>
      <c r="G5915" s="27" t="s">
        <v>36</v>
      </c>
      <c r="H5915" s="27" t="s">
        <v>24</v>
      </c>
      <c r="I5915" s="28">
        <v>0</v>
      </c>
      <c r="J5915" s="28">
        <v>1550000000</v>
      </c>
      <c r="K5915" s="28">
        <v>1550000000</v>
      </c>
      <c r="L5915" s="29">
        <v>20.67</v>
      </c>
      <c r="M5915" s="29">
        <f>IFERROR(_xlfn.XLOOKUP($B5915,'Ownership Metrics'!$A:$A,'Ownership Metrics'!$B:$B),"")</f>
        <v>1.85</v>
      </c>
      <c r="N5915" s="28">
        <f>IFERROR(_xlfn.XLOOKUP($B5915,'Ownership Metrics'!$A:$A,'Ownership Metrics'!$C:$C),"")</f>
        <v>4066</v>
      </c>
      <c r="O5915" s="29">
        <f>IFERROR(_xlfn.XLOOKUP($B5915,'Ownership Metrics'!$A:$A,'Ownership Metrics'!$D:$D),"")</f>
        <v>59.75</v>
      </c>
      <c r="P5915" s="29">
        <f>IFERROR(_xlfn.XLOOKUP($B5915,'Ownership Metrics'!$A:$A,'Ownership Metrics'!$E:$E),"")</f>
        <v>85.87</v>
      </c>
      <c r="Q5915" s="30">
        <f>IFERROR(_xlfn.XLOOKUP($B5915,'Ownership Metrics'!$A:$A,'Ownership Metrics'!$F:$F),"")</f>
        <v>8</v>
      </c>
      <c r="R5915" s="30">
        <f>IFERROR(_xlfn.XLOOKUP($B5915,'Ownership Metrics'!$A:$A,'Ownership Metrics'!$G:$G),"")</f>
        <v>61</v>
      </c>
      <c r="S5915" s="27" t="str">
        <f>IFERROR(_xlfn.XLOOKUP($B5915,'Ownership Metrics'!$A:$A,'Ownership Metrics'!$H:$H),"")</f>
        <v>Mayoritas</v>
      </c>
      <c r="T5915" s="27" t="str">
        <f>IFERROR(_xlfn.XLOOKUP($B5915,'Ownership Metrics'!$A:$A,'Ownership Metrics'!$I:$I),"")</f>
        <v>Tinggi</v>
      </c>
      <c r="U5915" s="27">
        <f>IF(COUNTIFS($B$2:$B5915,$B5915,$D$2:$D5915,$D5915)=1,1,0)</f>
        <v>1</v>
      </c>
      <c r="V5915" s="27">
        <f t="shared" si="277"/>
        <v>20.67</v>
      </c>
      <c r="W5915" s="27">
        <f t="shared" si="278"/>
        <v>2</v>
      </c>
      <c r="X5915" s="27">
        <f t="shared" si="276"/>
        <v>20.669999408500001</v>
      </c>
    </row>
    <row r="5916" spans="1:24" x14ac:dyDescent="0.25">
      <c r="A5916" s="26">
        <v>46265</v>
      </c>
      <c r="B5916" s="27" t="s">
        <v>10941</v>
      </c>
      <c r="C5916" s="27" t="s">
        <v>6054</v>
      </c>
      <c r="D5916" s="27" t="s">
        <v>6061</v>
      </c>
      <c r="E5916" s="27" t="s">
        <v>35</v>
      </c>
      <c r="F5916" s="27" t="s">
        <v>23</v>
      </c>
      <c r="G5916" s="27" t="s">
        <v>36</v>
      </c>
      <c r="H5916" s="27" t="s">
        <v>24</v>
      </c>
      <c r="I5916" s="28">
        <v>104300000</v>
      </c>
      <c r="J5916" s="28">
        <v>0</v>
      </c>
      <c r="K5916" s="28">
        <v>104300000</v>
      </c>
      <c r="L5916" s="29">
        <v>1.39</v>
      </c>
      <c r="M5916" s="29">
        <f>IFERROR(_xlfn.XLOOKUP($B5916,'Ownership Metrics'!$A:$A,'Ownership Metrics'!$B:$B),"")</f>
        <v>1.85</v>
      </c>
      <c r="N5916" s="28">
        <f>IFERROR(_xlfn.XLOOKUP($B5916,'Ownership Metrics'!$A:$A,'Ownership Metrics'!$C:$C),"")</f>
        <v>4066</v>
      </c>
      <c r="O5916" s="29">
        <f>IFERROR(_xlfn.XLOOKUP($B5916,'Ownership Metrics'!$A:$A,'Ownership Metrics'!$D:$D),"")</f>
        <v>59.75</v>
      </c>
      <c r="P5916" s="29">
        <f>IFERROR(_xlfn.XLOOKUP($B5916,'Ownership Metrics'!$A:$A,'Ownership Metrics'!$E:$E),"")</f>
        <v>85.87</v>
      </c>
      <c r="Q5916" s="30">
        <f>IFERROR(_xlfn.XLOOKUP($B5916,'Ownership Metrics'!$A:$A,'Ownership Metrics'!$F:$F),"")</f>
        <v>8</v>
      </c>
      <c r="R5916" s="30">
        <f>IFERROR(_xlfn.XLOOKUP($B5916,'Ownership Metrics'!$A:$A,'Ownership Metrics'!$G:$G),"")</f>
        <v>61</v>
      </c>
      <c r="S5916" s="27" t="str">
        <f>IFERROR(_xlfn.XLOOKUP($B5916,'Ownership Metrics'!$A:$A,'Ownership Metrics'!$H:$H),"")</f>
        <v>Mayoritas</v>
      </c>
      <c r="T5916" s="27" t="str">
        <f>IFERROR(_xlfn.XLOOKUP($B5916,'Ownership Metrics'!$A:$A,'Ownership Metrics'!$I:$I),"")</f>
        <v>Tinggi</v>
      </c>
      <c r="U5916" s="27">
        <f>IF(COUNTIFS($B$2:$B5916,$B5916,$D$2:$D5916,$D5916)=1,1,0)</f>
        <v>1</v>
      </c>
      <c r="V5916" s="27">
        <f t="shared" si="277"/>
        <v>1.39</v>
      </c>
      <c r="W5916" s="27">
        <f t="shared" si="278"/>
        <v>8</v>
      </c>
      <c r="X5916" s="27">
        <f t="shared" si="276"/>
        <v>1.3899994083999998</v>
      </c>
    </row>
    <row r="5917" spans="1:24" x14ac:dyDescent="0.25">
      <c r="A5917" s="26">
        <v>46265</v>
      </c>
      <c r="B5917" s="27" t="s">
        <v>10941</v>
      </c>
      <c r="C5917" s="27" t="s">
        <v>6054</v>
      </c>
      <c r="D5917" s="27" t="s">
        <v>6062</v>
      </c>
      <c r="E5917" s="27" t="s">
        <v>35</v>
      </c>
      <c r="F5917" s="27" t="s">
        <v>32</v>
      </c>
      <c r="G5917" s="27" t="s">
        <v>195</v>
      </c>
      <c r="H5917" s="27" t="s">
        <v>24</v>
      </c>
      <c r="I5917" s="28">
        <v>140000000</v>
      </c>
      <c r="J5917" s="28">
        <v>0</v>
      </c>
      <c r="K5917" s="28">
        <v>140000000</v>
      </c>
      <c r="L5917" s="29">
        <v>1.87</v>
      </c>
      <c r="M5917" s="29">
        <f>IFERROR(_xlfn.XLOOKUP($B5917,'Ownership Metrics'!$A:$A,'Ownership Metrics'!$B:$B),"")</f>
        <v>1.85</v>
      </c>
      <c r="N5917" s="28">
        <f>IFERROR(_xlfn.XLOOKUP($B5917,'Ownership Metrics'!$A:$A,'Ownership Metrics'!$C:$C),"")</f>
        <v>4066</v>
      </c>
      <c r="O5917" s="29">
        <f>IFERROR(_xlfn.XLOOKUP($B5917,'Ownership Metrics'!$A:$A,'Ownership Metrics'!$D:$D),"")</f>
        <v>59.75</v>
      </c>
      <c r="P5917" s="29">
        <f>IFERROR(_xlfn.XLOOKUP($B5917,'Ownership Metrics'!$A:$A,'Ownership Metrics'!$E:$E),"")</f>
        <v>85.87</v>
      </c>
      <c r="Q5917" s="30">
        <f>IFERROR(_xlfn.XLOOKUP($B5917,'Ownership Metrics'!$A:$A,'Ownership Metrics'!$F:$F),"")</f>
        <v>8</v>
      </c>
      <c r="R5917" s="30">
        <f>IFERROR(_xlfn.XLOOKUP($B5917,'Ownership Metrics'!$A:$A,'Ownership Metrics'!$G:$G),"")</f>
        <v>61</v>
      </c>
      <c r="S5917" s="27" t="str">
        <f>IFERROR(_xlfn.XLOOKUP($B5917,'Ownership Metrics'!$A:$A,'Ownership Metrics'!$H:$H),"")</f>
        <v>Mayoritas</v>
      </c>
      <c r="T5917" s="27" t="str">
        <f>IFERROR(_xlfn.XLOOKUP($B5917,'Ownership Metrics'!$A:$A,'Ownership Metrics'!$I:$I),"")</f>
        <v>Tinggi</v>
      </c>
      <c r="U5917" s="27">
        <f>IF(COUNTIFS($B$2:$B5917,$B5917,$D$2:$D5917,$D5917)=1,1,0)</f>
        <v>1</v>
      </c>
      <c r="V5917" s="27">
        <f t="shared" si="277"/>
        <v>1.87</v>
      </c>
      <c r="W5917" s="27">
        <f t="shared" si="278"/>
        <v>6</v>
      </c>
      <c r="X5917" s="27">
        <f t="shared" si="276"/>
        <v>1.8699994083</v>
      </c>
    </row>
    <row r="5918" spans="1:24" x14ac:dyDescent="0.25">
      <c r="A5918" s="26">
        <v>46265</v>
      </c>
      <c r="B5918" s="27" t="s">
        <v>10942</v>
      </c>
      <c r="C5918" s="27" t="s">
        <v>6064</v>
      </c>
      <c r="D5918" s="27" t="s">
        <v>6065</v>
      </c>
      <c r="E5918" s="27" t="s">
        <v>22</v>
      </c>
      <c r="F5918" s="27" t="s">
        <v>23</v>
      </c>
      <c r="G5918" s="27"/>
      <c r="H5918" s="27" t="s">
        <v>24</v>
      </c>
      <c r="I5918" s="28">
        <v>21451500</v>
      </c>
      <c r="J5918" s="28">
        <v>0</v>
      </c>
      <c r="K5918" s="28">
        <v>21451500</v>
      </c>
      <c r="L5918" s="29">
        <v>3.67</v>
      </c>
      <c r="M5918" s="29">
        <f>IFERROR(_xlfn.XLOOKUP($B5918,'Ownership Metrics'!$A:$A,'Ownership Metrics'!$B:$B),"")</f>
        <v>8.4499999999999993</v>
      </c>
      <c r="N5918" s="28">
        <f>IFERROR(_xlfn.XLOOKUP($B5918,'Ownership Metrics'!$A:$A,'Ownership Metrics'!$C:$C),"")</f>
        <v>940</v>
      </c>
      <c r="O5918" s="29">
        <f>IFERROR(_xlfn.XLOOKUP($B5918,'Ownership Metrics'!$A:$A,'Ownership Metrics'!$D:$D),"")</f>
        <v>18.37</v>
      </c>
      <c r="P5918" s="29">
        <f>IFERROR(_xlfn.XLOOKUP($B5918,'Ownership Metrics'!$A:$A,'Ownership Metrics'!$E:$E),"")</f>
        <v>44.14</v>
      </c>
      <c r="Q5918" s="30">
        <f>IFERROR(_xlfn.XLOOKUP($B5918,'Ownership Metrics'!$A:$A,'Ownership Metrics'!$F:$F),"")</f>
        <v>14</v>
      </c>
      <c r="R5918" s="30">
        <f>IFERROR(_xlfn.XLOOKUP($B5918,'Ownership Metrics'!$A:$A,'Ownership Metrics'!$G:$G),"")</f>
        <v>26</v>
      </c>
      <c r="S5918" s="27" t="str">
        <f>IFERROR(_xlfn.XLOOKUP($B5918,'Ownership Metrics'!$A:$A,'Ownership Metrics'!$H:$H),"")</f>
        <v>Moderat</v>
      </c>
      <c r="T5918" s="27" t="str">
        <f>IFERROR(_xlfn.XLOOKUP($B5918,'Ownership Metrics'!$A:$A,'Ownership Metrics'!$I:$I),"")</f>
        <v>Sedang</v>
      </c>
      <c r="U5918" s="27">
        <f>IF(COUNTIFS($B$2:$B5918,$B5918,$D$2:$D5918,$D5918)=1,1,0)</f>
        <v>1</v>
      </c>
      <c r="V5918" s="27">
        <f t="shared" si="277"/>
        <v>3.67</v>
      </c>
      <c r="W5918" s="27">
        <f t="shared" si="278"/>
        <v>11</v>
      </c>
      <c r="X5918" s="27">
        <f t="shared" si="276"/>
        <v>3.6699994081999998</v>
      </c>
    </row>
    <row r="5919" spans="1:24" x14ac:dyDescent="0.25">
      <c r="A5919" s="26">
        <v>46265</v>
      </c>
      <c r="B5919" s="27" t="s">
        <v>10942</v>
      </c>
      <c r="C5919" s="27" t="s">
        <v>6064</v>
      </c>
      <c r="D5919" s="27" t="s">
        <v>6066</v>
      </c>
      <c r="E5919" s="27" t="s">
        <v>22</v>
      </c>
      <c r="F5919" s="27" t="s">
        <v>23</v>
      </c>
      <c r="G5919" s="27"/>
      <c r="H5919" s="27" t="s">
        <v>24</v>
      </c>
      <c r="I5919" s="28">
        <v>14758100</v>
      </c>
      <c r="J5919" s="28">
        <v>0</v>
      </c>
      <c r="K5919" s="28">
        <v>14758100</v>
      </c>
      <c r="L5919" s="29">
        <v>2.52</v>
      </c>
      <c r="M5919" s="29">
        <f>IFERROR(_xlfn.XLOOKUP($B5919,'Ownership Metrics'!$A:$A,'Ownership Metrics'!$B:$B),"")</f>
        <v>8.4499999999999993</v>
      </c>
      <c r="N5919" s="28">
        <f>IFERROR(_xlfn.XLOOKUP($B5919,'Ownership Metrics'!$A:$A,'Ownership Metrics'!$C:$C),"")</f>
        <v>940</v>
      </c>
      <c r="O5919" s="29">
        <f>IFERROR(_xlfn.XLOOKUP($B5919,'Ownership Metrics'!$A:$A,'Ownership Metrics'!$D:$D),"")</f>
        <v>18.37</v>
      </c>
      <c r="P5919" s="29">
        <f>IFERROR(_xlfn.XLOOKUP($B5919,'Ownership Metrics'!$A:$A,'Ownership Metrics'!$E:$E),"")</f>
        <v>44.14</v>
      </c>
      <c r="Q5919" s="30">
        <f>IFERROR(_xlfn.XLOOKUP($B5919,'Ownership Metrics'!$A:$A,'Ownership Metrics'!$F:$F),"")</f>
        <v>14</v>
      </c>
      <c r="R5919" s="30">
        <f>IFERROR(_xlfn.XLOOKUP($B5919,'Ownership Metrics'!$A:$A,'Ownership Metrics'!$G:$G),"")</f>
        <v>26</v>
      </c>
      <c r="S5919" s="27" t="str">
        <f>IFERROR(_xlfn.XLOOKUP($B5919,'Ownership Metrics'!$A:$A,'Ownership Metrics'!$H:$H),"")</f>
        <v>Moderat</v>
      </c>
      <c r="T5919" s="27" t="str">
        <f>IFERROR(_xlfn.XLOOKUP($B5919,'Ownership Metrics'!$A:$A,'Ownership Metrics'!$I:$I),"")</f>
        <v>Sedang</v>
      </c>
      <c r="U5919" s="27">
        <f>IF(COUNTIFS($B$2:$B5919,$B5919,$D$2:$D5919,$D5919)=1,1,0)</f>
        <v>1</v>
      </c>
      <c r="V5919" s="27">
        <f t="shared" si="277"/>
        <v>2.52</v>
      </c>
      <c r="W5919" s="27">
        <f t="shared" si="278"/>
        <v>12</v>
      </c>
      <c r="X5919" s="27">
        <f t="shared" si="276"/>
        <v>2.5199994080999999</v>
      </c>
    </row>
    <row r="5920" spans="1:24" x14ac:dyDescent="0.25">
      <c r="A5920" s="26">
        <v>46265</v>
      </c>
      <c r="B5920" s="27" t="s">
        <v>10942</v>
      </c>
      <c r="C5920" s="27" t="s">
        <v>6064</v>
      </c>
      <c r="D5920" s="27" t="s">
        <v>6067</v>
      </c>
      <c r="E5920" s="27" t="s">
        <v>22</v>
      </c>
      <c r="F5920" s="27" t="s">
        <v>32</v>
      </c>
      <c r="G5920" s="27"/>
      <c r="H5920" s="27" t="s">
        <v>56</v>
      </c>
      <c r="I5920" s="28">
        <v>9377900</v>
      </c>
      <c r="J5920" s="28">
        <v>0</v>
      </c>
      <c r="K5920" s="28">
        <v>9377900</v>
      </c>
      <c r="L5920" s="29">
        <v>1.6</v>
      </c>
      <c r="M5920" s="29">
        <f>IFERROR(_xlfn.XLOOKUP($B5920,'Ownership Metrics'!$A:$A,'Ownership Metrics'!$B:$B),"")</f>
        <v>8.4499999999999993</v>
      </c>
      <c r="N5920" s="28">
        <f>IFERROR(_xlfn.XLOOKUP($B5920,'Ownership Metrics'!$A:$A,'Ownership Metrics'!$C:$C),"")</f>
        <v>940</v>
      </c>
      <c r="O5920" s="29">
        <f>IFERROR(_xlfn.XLOOKUP($B5920,'Ownership Metrics'!$A:$A,'Ownership Metrics'!$D:$D),"")</f>
        <v>18.37</v>
      </c>
      <c r="P5920" s="29">
        <f>IFERROR(_xlfn.XLOOKUP($B5920,'Ownership Metrics'!$A:$A,'Ownership Metrics'!$E:$E),"")</f>
        <v>44.14</v>
      </c>
      <c r="Q5920" s="30">
        <f>IFERROR(_xlfn.XLOOKUP($B5920,'Ownership Metrics'!$A:$A,'Ownership Metrics'!$F:$F),"")</f>
        <v>14</v>
      </c>
      <c r="R5920" s="30">
        <f>IFERROR(_xlfn.XLOOKUP($B5920,'Ownership Metrics'!$A:$A,'Ownership Metrics'!$G:$G),"")</f>
        <v>26</v>
      </c>
      <c r="S5920" s="27" t="str">
        <f>IFERROR(_xlfn.XLOOKUP($B5920,'Ownership Metrics'!$A:$A,'Ownership Metrics'!$H:$H),"")</f>
        <v>Moderat</v>
      </c>
      <c r="T5920" s="27" t="str">
        <f>IFERROR(_xlfn.XLOOKUP($B5920,'Ownership Metrics'!$A:$A,'Ownership Metrics'!$I:$I),"")</f>
        <v>Sedang</v>
      </c>
      <c r="U5920" s="27">
        <f>IF(COUNTIFS($B$2:$B5920,$B5920,$D$2:$D5920,$D5920)=1,1,0)</f>
        <v>1</v>
      </c>
      <c r="V5920" s="27">
        <f t="shared" si="277"/>
        <v>1.6</v>
      </c>
      <c r="W5920" s="27">
        <f t="shared" si="278"/>
        <v>13</v>
      </c>
      <c r="X5920" s="27">
        <f t="shared" si="276"/>
        <v>1.5999994080000002</v>
      </c>
    </row>
    <row r="5921" spans="1:24" x14ac:dyDescent="0.25">
      <c r="A5921" s="26">
        <v>46265</v>
      </c>
      <c r="B5921" s="27" t="s">
        <v>10942</v>
      </c>
      <c r="C5921" s="27" t="s">
        <v>6064</v>
      </c>
      <c r="D5921" s="27" t="s">
        <v>6068</v>
      </c>
      <c r="E5921" s="27" t="s">
        <v>22</v>
      </c>
      <c r="F5921" s="27" t="s">
        <v>32</v>
      </c>
      <c r="G5921" s="27"/>
      <c r="H5921" s="27" t="s">
        <v>56</v>
      </c>
      <c r="I5921" s="28">
        <v>107444000</v>
      </c>
      <c r="J5921" s="28">
        <v>0</v>
      </c>
      <c r="K5921" s="28">
        <v>107444000</v>
      </c>
      <c r="L5921" s="29">
        <v>18.37</v>
      </c>
      <c r="M5921" s="29">
        <f>IFERROR(_xlfn.XLOOKUP($B5921,'Ownership Metrics'!$A:$A,'Ownership Metrics'!$B:$B),"")</f>
        <v>8.4499999999999993</v>
      </c>
      <c r="N5921" s="28">
        <f>IFERROR(_xlfn.XLOOKUP($B5921,'Ownership Metrics'!$A:$A,'Ownership Metrics'!$C:$C),"")</f>
        <v>940</v>
      </c>
      <c r="O5921" s="29">
        <f>IFERROR(_xlfn.XLOOKUP($B5921,'Ownership Metrics'!$A:$A,'Ownership Metrics'!$D:$D),"")</f>
        <v>18.37</v>
      </c>
      <c r="P5921" s="29">
        <f>IFERROR(_xlfn.XLOOKUP($B5921,'Ownership Metrics'!$A:$A,'Ownership Metrics'!$E:$E),"")</f>
        <v>44.14</v>
      </c>
      <c r="Q5921" s="30">
        <f>IFERROR(_xlfn.XLOOKUP($B5921,'Ownership Metrics'!$A:$A,'Ownership Metrics'!$F:$F),"")</f>
        <v>14</v>
      </c>
      <c r="R5921" s="30">
        <f>IFERROR(_xlfn.XLOOKUP($B5921,'Ownership Metrics'!$A:$A,'Ownership Metrics'!$G:$G),"")</f>
        <v>26</v>
      </c>
      <c r="S5921" s="27" t="str">
        <f>IFERROR(_xlfn.XLOOKUP($B5921,'Ownership Metrics'!$A:$A,'Ownership Metrics'!$H:$H),"")</f>
        <v>Moderat</v>
      </c>
      <c r="T5921" s="27" t="str">
        <f>IFERROR(_xlfn.XLOOKUP($B5921,'Ownership Metrics'!$A:$A,'Ownership Metrics'!$I:$I),"")</f>
        <v>Sedang</v>
      </c>
      <c r="U5921" s="27">
        <f>IF(COUNTIFS($B$2:$B5921,$B5921,$D$2:$D5921,$D5921)=1,1,0)</f>
        <v>1</v>
      </c>
      <c r="V5921" s="27">
        <f t="shared" si="277"/>
        <v>18.37</v>
      </c>
      <c r="W5921" s="27">
        <f t="shared" si="278"/>
        <v>1</v>
      </c>
      <c r="X5921" s="27">
        <f t="shared" si="276"/>
        <v>18.3699994079</v>
      </c>
    </row>
    <row r="5922" spans="1:24" x14ac:dyDescent="0.25">
      <c r="A5922" s="26">
        <v>46265</v>
      </c>
      <c r="B5922" s="27" t="s">
        <v>10942</v>
      </c>
      <c r="C5922" s="27" t="s">
        <v>6064</v>
      </c>
      <c r="D5922" s="27" t="s">
        <v>63</v>
      </c>
      <c r="E5922" s="27" t="s">
        <v>26</v>
      </c>
      <c r="F5922" s="27" t="s">
        <v>32</v>
      </c>
      <c r="G5922" s="27"/>
      <c r="H5922" s="27" t="s">
        <v>64</v>
      </c>
      <c r="I5922" s="28">
        <v>52646100</v>
      </c>
      <c r="J5922" s="28">
        <v>0</v>
      </c>
      <c r="K5922" s="28">
        <v>52646100</v>
      </c>
      <c r="L5922" s="29">
        <v>9</v>
      </c>
      <c r="M5922" s="29">
        <f>IFERROR(_xlfn.XLOOKUP($B5922,'Ownership Metrics'!$A:$A,'Ownership Metrics'!$B:$B),"")</f>
        <v>8.4499999999999993</v>
      </c>
      <c r="N5922" s="28">
        <f>IFERROR(_xlfn.XLOOKUP($B5922,'Ownership Metrics'!$A:$A,'Ownership Metrics'!$C:$C),"")</f>
        <v>940</v>
      </c>
      <c r="O5922" s="29">
        <f>IFERROR(_xlfn.XLOOKUP($B5922,'Ownership Metrics'!$A:$A,'Ownership Metrics'!$D:$D),"")</f>
        <v>18.37</v>
      </c>
      <c r="P5922" s="29">
        <f>IFERROR(_xlfn.XLOOKUP($B5922,'Ownership Metrics'!$A:$A,'Ownership Metrics'!$E:$E),"")</f>
        <v>44.14</v>
      </c>
      <c r="Q5922" s="30">
        <f>IFERROR(_xlfn.XLOOKUP($B5922,'Ownership Metrics'!$A:$A,'Ownership Metrics'!$F:$F),"")</f>
        <v>14</v>
      </c>
      <c r="R5922" s="30">
        <f>IFERROR(_xlfn.XLOOKUP($B5922,'Ownership Metrics'!$A:$A,'Ownership Metrics'!$G:$G),"")</f>
        <v>26</v>
      </c>
      <c r="S5922" s="27" t="str">
        <f>IFERROR(_xlfn.XLOOKUP($B5922,'Ownership Metrics'!$A:$A,'Ownership Metrics'!$H:$H),"")</f>
        <v>Moderat</v>
      </c>
      <c r="T5922" s="27" t="str">
        <f>IFERROR(_xlfn.XLOOKUP($B5922,'Ownership Metrics'!$A:$A,'Ownership Metrics'!$I:$I),"")</f>
        <v>Sedang</v>
      </c>
      <c r="U5922" s="27">
        <f>IF(COUNTIFS($B$2:$B5922,$B5922,$D$2:$D5922,$D5922)=1,1,0)</f>
        <v>1</v>
      </c>
      <c r="V5922" s="27">
        <f t="shared" si="277"/>
        <v>9</v>
      </c>
      <c r="W5922" s="27">
        <f t="shared" si="278"/>
        <v>4</v>
      </c>
      <c r="X5922" s="27">
        <f t="shared" si="276"/>
        <v>8.9999994078000007</v>
      </c>
    </row>
    <row r="5923" spans="1:24" x14ac:dyDescent="0.25">
      <c r="A5923" s="26">
        <v>46265</v>
      </c>
      <c r="B5923" s="27" t="s">
        <v>10942</v>
      </c>
      <c r="C5923" s="27" t="s">
        <v>6064</v>
      </c>
      <c r="D5923" s="27" t="s">
        <v>6069</v>
      </c>
      <c r="E5923" s="27" t="s">
        <v>35</v>
      </c>
      <c r="F5923" s="27" t="s">
        <v>23</v>
      </c>
      <c r="G5923" s="27" t="s">
        <v>36</v>
      </c>
      <c r="H5923" s="27" t="s">
        <v>24</v>
      </c>
      <c r="I5923" s="28">
        <v>22625000</v>
      </c>
      <c r="J5923" s="28">
        <v>0</v>
      </c>
      <c r="K5923" s="28">
        <v>22625000</v>
      </c>
      <c r="L5923" s="29">
        <v>3.87</v>
      </c>
      <c r="M5923" s="29">
        <f>IFERROR(_xlfn.XLOOKUP($B5923,'Ownership Metrics'!$A:$A,'Ownership Metrics'!$B:$B),"")</f>
        <v>8.4499999999999993</v>
      </c>
      <c r="N5923" s="28">
        <f>IFERROR(_xlfn.XLOOKUP($B5923,'Ownership Metrics'!$A:$A,'Ownership Metrics'!$C:$C),"")</f>
        <v>940</v>
      </c>
      <c r="O5923" s="29">
        <f>IFERROR(_xlfn.XLOOKUP($B5923,'Ownership Metrics'!$A:$A,'Ownership Metrics'!$D:$D),"")</f>
        <v>18.37</v>
      </c>
      <c r="P5923" s="29">
        <f>IFERROR(_xlfn.XLOOKUP($B5923,'Ownership Metrics'!$A:$A,'Ownership Metrics'!$E:$E),"")</f>
        <v>44.14</v>
      </c>
      <c r="Q5923" s="30">
        <f>IFERROR(_xlfn.XLOOKUP($B5923,'Ownership Metrics'!$A:$A,'Ownership Metrics'!$F:$F),"")</f>
        <v>14</v>
      </c>
      <c r="R5923" s="30">
        <f>IFERROR(_xlfn.XLOOKUP($B5923,'Ownership Metrics'!$A:$A,'Ownership Metrics'!$G:$G),"")</f>
        <v>26</v>
      </c>
      <c r="S5923" s="27" t="str">
        <f>IFERROR(_xlfn.XLOOKUP($B5923,'Ownership Metrics'!$A:$A,'Ownership Metrics'!$H:$H),"")</f>
        <v>Moderat</v>
      </c>
      <c r="T5923" s="27" t="str">
        <f>IFERROR(_xlfn.XLOOKUP($B5923,'Ownership Metrics'!$A:$A,'Ownership Metrics'!$I:$I),"")</f>
        <v>Sedang</v>
      </c>
      <c r="U5923" s="27">
        <f>IF(COUNTIFS($B$2:$B5923,$B5923,$D$2:$D5923,$D5923)=1,1,0)</f>
        <v>1</v>
      </c>
      <c r="V5923" s="27">
        <f t="shared" si="277"/>
        <v>3.87</v>
      </c>
      <c r="W5923" s="27">
        <f t="shared" si="278"/>
        <v>9</v>
      </c>
      <c r="X5923" s="27">
        <f t="shared" si="276"/>
        <v>3.8699994076999999</v>
      </c>
    </row>
    <row r="5924" spans="1:24" x14ac:dyDescent="0.25">
      <c r="A5924" s="26">
        <v>46265</v>
      </c>
      <c r="B5924" s="27" t="s">
        <v>10942</v>
      </c>
      <c r="C5924" s="27" t="s">
        <v>6064</v>
      </c>
      <c r="D5924" s="27" t="s">
        <v>6070</v>
      </c>
      <c r="E5924" s="27" t="s">
        <v>35</v>
      </c>
      <c r="F5924" s="27" t="s">
        <v>23</v>
      </c>
      <c r="G5924" s="27" t="s">
        <v>36</v>
      </c>
      <c r="H5924" s="27" t="s">
        <v>24</v>
      </c>
      <c r="I5924" s="28">
        <v>44566700</v>
      </c>
      <c r="J5924" s="28">
        <v>0</v>
      </c>
      <c r="K5924" s="28">
        <v>44566700</v>
      </c>
      <c r="L5924" s="29">
        <v>7.62</v>
      </c>
      <c r="M5924" s="29">
        <f>IFERROR(_xlfn.XLOOKUP($B5924,'Ownership Metrics'!$A:$A,'Ownership Metrics'!$B:$B),"")</f>
        <v>8.4499999999999993</v>
      </c>
      <c r="N5924" s="28">
        <f>IFERROR(_xlfn.XLOOKUP($B5924,'Ownership Metrics'!$A:$A,'Ownership Metrics'!$C:$C),"")</f>
        <v>940</v>
      </c>
      <c r="O5924" s="29">
        <f>IFERROR(_xlfn.XLOOKUP($B5924,'Ownership Metrics'!$A:$A,'Ownership Metrics'!$D:$D),"")</f>
        <v>18.37</v>
      </c>
      <c r="P5924" s="29">
        <f>IFERROR(_xlfn.XLOOKUP($B5924,'Ownership Metrics'!$A:$A,'Ownership Metrics'!$E:$E),"")</f>
        <v>44.14</v>
      </c>
      <c r="Q5924" s="30">
        <f>IFERROR(_xlfn.XLOOKUP($B5924,'Ownership Metrics'!$A:$A,'Ownership Metrics'!$F:$F),"")</f>
        <v>14</v>
      </c>
      <c r="R5924" s="30">
        <f>IFERROR(_xlfn.XLOOKUP($B5924,'Ownership Metrics'!$A:$A,'Ownership Metrics'!$G:$G),"")</f>
        <v>26</v>
      </c>
      <c r="S5924" s="27" t="str">
        <f>IFERROR(_xlfn.XLOOKUP($B5924,'Ownership Metrics'!$A:$A,'Ownership Metrics'!$H:$H),"")</f>
        <v>Moderat</v>
      </c>
      <c r="T5924" s="27" t="str">
        <f>IFERROR(_xlfn.XLOOKUP($B5924,'Ownership Metrics'!$A:$A,'Ownership Metrics'!$I:$I),"")</f>
        <v>Sedang</v>
      </c>
      <c r="U5924" s="27">
        <f>IF(COUNTIFS($B$2:$B5924,$B5924,$D$2:$D5924,$D5924)=1,1,0)</f>
        <v>1</v>
      </c>
      <c r="V5924" s="27">
        <f t="shared" si="277"/>
        <v>7.62</v>
      </c>
      <c r="W5924" s="27">
        <f t="shared" si="278"/>
        <v>5</v>
      </c>
      <c r="X5924" s="27">
        <f t="shared" si="276"/>
        <v>7.6199994075999999</v>
      </c>
    </row>
    <row r="5925" spans="1:24" x14ac:dyDescent="0.25">
      <c r="A5925" s="26">
        <v>46265</v>
      </c>
      <c r="B5925" s="27" t="s">
        <v>10942</v>
      </c>
      <c r="C5925" s="27" t="s">
        <v>6064</v>
      </c>
      <c r="D5925" s="27" t="s">
        <v>6071</v>
      </c>
      <c r="E5925" s="27" t="s">
        <v>35</v>
      </c>
      <c r="F5925" s="27" t="s">
        <v>23</v>
      </c>
      <c r="G5925" s="27" t="s">
        <v>36</v>
      </c>
      <c r="H5925" s="27" t="s">
        <v>24</v>
      </c>
      <c r="I5925" s="28">
        <v>22625000</v>
      </c>
      <c r="J5925" s="28">
        <v>0</v>
      </c>
      <c r="K5925" s="28">
        <v>22625000</v>
      </c>
      <c r="L5925" s="29">
        <v>3.87</v>
      </c>
      <c r="M5925" s="29">
        <f>IFERROR(_xlfn.XLOOKUP($B5925,'Ownership Metrics'!$A:$A,'Ownership Metrics'!$B:$B),"")</f>
        <v>8.4499999999999993</v>
      </c>
      <c r="N5925" s="28">
        <f>IFERROR(_xlfn.XLOOKUP($B5925,'Ownership Metrics'!$A:$A,'Ownership Metrics'!$C:$C),"")</f>
        <v>940</v>
      </c>
      <c r="O5925" s="29">
        <f>IFERROR(_xlfn.XLOOKUP($B5925,'Ownership Metrics'!$A:$A,'Ownership Metrics'!$D:$D),"")</f>
        <v>18.37</v>
      </c>
      <c r="P5925" s="29">
        <f>IFERROR(_xlfn.XLOOKUP($B5925,'Ownership Metrics'!$A:$A,'Ownership Metrics'!$E:$E),"")</f>
        <v>44.14</v>
      </c>
      <c r="Q5925" s="30">
        <f>IFERROR(_xlfn.XLOOKUP($B5925,'Ownership Metrics'!$A:$A,'Ownership Metrics'!$F:$F),"")</f>
        <v>14</v>
      </c>
      <c r="R5925" s="30">
        <f>IFERROR(_xlfn.XLOOKUP($B5925,'Ownership Metrics'!$A:$A,'Ownership Metrics'!$G:$G),"")</f>
        <v>26</v>
      </c>
      <c r="S5925" s="27" t="str">
        <f>IFERROR(_xlfn.XLOOKUP($B5925,'Ownership Metrics'!$A:$A,'Ownership Metrics'!$H:$H),"")</f>
        <v>Moderat</v>
      </c>
      <c r="T5925" s="27" t="str">
        <f>IFERROR(_xlfn.XLOOKUP($B5925,'Ownership Metrics'!$A:$A,'Ownership Metrics'!$I:$I),"")</f>
        <v>Sedang</v>
      </c>
      <c r="U5925" s="27">
        <f>IF(COUNTIFS($B$2:$B5925,$B5925,$D$2:$D5925,$D5925)=1,1,0)</f>
        <v>1</v>
      </c>
      <c r="V5925" s="27">
        <f t="shared" si="277"/>
        <v>3.87</v>
      </c>
      <c r="W5925" s="27">
        <f t="shared" si="278"/>
        <v>10</v>
      </c>
      <c r="X5925" s="27">
        <f t="shared" si="276"/>
        <v>3.8699994074999999</v>
      </c>
    </row>
    <row r="5926" spans="1:24" x14ac:dyDescent="0.25">
      <c r="A5926" s="26">
        <v>46265</v>
      </c>
      <c r="B5926" s="27" t="s">
        <v>10942</v>
      </c>
      <c r="C5926" s="27" t="s">
        <v>6064</v>
      </c>
      <c r="D5926" s="27" t="s">
        <v>6072</v>
      </c>
      <c r="E5926" s="27" t="s">
        <v>35</v>
      </c>
      <c r="F5926" s="27" t="s">
        <v>23</v>
      </c>
      <c r="G5926" s="27" t="s">
        <v>36</v>
      </c>
      <c r="H5926" s="27" t="s">
        <v>24</v>
      </c>
      <c r="I5926" s="28">
        <v>6589400</v>
      </c>
      <c r="J5926" s="28">
        <v>0</v>
      </c>
      <c r="K5926" s="28">
        <v>6589400</v>
      </c>
      <c r="L5926" s="29">
        <v>1.1299999999999999</v>
      </c>
      <c r="M5926" s="29">
        <f>IFERROR(_xlfn.XLOOKUP($B5926,'Ownership Metrics'!$A:$A,'Ownership Metrics'!$B:$B),"")</f>
        <v>8.4499999999999993</v>
      </c>
      <c r="N5926" s="28">
        <f>IFERROR(_xlfn.XLOOKUP($B5926,'Ownership Metrics'!$A:$A,'Ownership Metrics'!$C:$C),"")</f>
        <v>940</v>
      </c>
      <c r="O5926" s="29">
        <f>IFERROR(_xlfn.XLOOKUP($B5926,'Ownership Metrics'!$A:$A,'Ownership Metrics'!$D:$D),"")</f>
        <v>18.37</v>
      </c>
      <c r="P5926" s="29">
        <f>IFERROR(_xlfn.XLOOKUP($B5926,'Ownership Metrics'!$A:$A,'Ownership Metrics'!$E:$E),"")</f>
        <v>44.14</v>
      </c>
      <c r="Q5926" s="30">
        <f>IFERROR(_xlfn.XLOOKUP($B5926,'Ownership Metrics'!$A:$A,'Ownership Metrics'!$F:$F),"")</f>
        <v>14</v>
      </c>
      <c r="R5926" s="30">
        <f>IFERROR(_xlfn.XLOOKUP($B5926,'Ownership Metrics'!$A:$A,'Ownership Metrics'!$G:$G),"")</f>
        <v>26</v>
      </c>
      <c r="S5926" s="27" t="str">
        <f>IFERROR(_xlfn.XLOOKUP($B5926,'Ownership Metrics'!$A:$A,'Ownership Metrics'!$H:$H),"")</f>
        <v>Moderat</v>
      </c>
      <c r="T5926" s="27" t="str">
        <f>IFERROR(_xlfn.XLOOKUP($B5926,'Ownership Metrics'!$A:$A,'Ownership Metrics'!$I:$I),"")</f>
        <v>Sedang</v>
      </c>
      <c r="U5926" s="27">
        <f>IF(COUNTIFS($B$2:$B5926,$B5926,$D$2:$D5926,$D5926)=1,1,0)</f>
        <v>1</v>
      </c>
      <c r="V5926" s="27">
        <f t="shared" si="277"/>
        <v>1.1299999999999999</v>
      </c>
      <c r="W5926" s="27">
        <f t="shared" si="278"/>
        <v>14</v>
      </c>
      <c r="X5926" s="27">
        <f t="shared" si="276"/>
        <v>1.1299994073999999</v>
      </c>
    </row>
    <row r="5927" spans="1:24" x14ac:dyDescent="0.25">
      <c r="A5927" s="26">
        <v>46265</v>
      </c>
      <c r="B5927" s="27" t="s">
        <v>10942</v>
      </c>
      <c r="C5927" s="27" t="s">
        <v>6064</v>
      </c>
      <c r="D5927" s="27" t="s">
        <v>1477</v>
      </c>
      <c r="E5927" s="27" t="s">
        <v>72</v>
      </c>
      <c r="F5927" s="27" t="s">
        <v>23</v>
      </c>
      <c r="G5927" s="27"/>
      <c r="H5927" s="27" t="s">
        <v>24</v>
      </c>
      <c r="I5927" s="28">
        <v>27582200</v>
      </c>
      <c r="J5927" s="28">
        <v>0</v>
      </c>
      <c r="K5927" s="28">
        <v>27582200</v>
      </c>
      <c r="L5927" s="29">
        <v>4.71</v>
      </c>
      <c r="M5927" s="29">
        <f>IFERROR(_xlfn.XLOOKUP($B5927,'Ownership Metrics'!$A:$A,'Ownership Metrics'!$B:$B),"")</f>
        <v>8.4499999999999993</v>
      </c>
      <c r="N5927" s="28">
        <f>IFERROR(_xlfn.XLOOKUP($B5927,'Ownership Metrics'!$A:$A,'Ownership Metrics'!$C:$C),"")</f>
        <v>940</v>
      </c>
      <c r="O5927" s="29">
        <f>IFERROR(_xlfn.XLOOKUP($B5927,'Ownership Metrics'!$A:$A,'Ownership Metrics'!$D:$D),"")</f>
        <v>18.37</v>
      </c>
      <c r="P5927" s="29">
        <f>IFERROR(_xlfn.XLOOKUP($B5927,'Ownership Metrics'!$A:$A,'Ownership Metrics'!$E:$E),"")</f>
        <v>44.14</v>
      </c>
      <c r="Q5927" s="30">
        <f>IFERROR(_xlfn.XLOOKUP($B5927,'Ownership Metrics'!$A:$A,'Ownership Metrics'!$F:$F),"")</f>
        <v>14</v>
      </c>
      <c r="R5927" s="30">
        <f>IFERROR(_xlfn.XLOOKUP($B5927,'Ownership Metrics'!$A:$A,'Ownership Metrics'!$G:$G),"")</f>
        <v>26</v>
      </c>
      <c r="S5927" s="27" t="str">
        <f>IFERROR(_xlfn.XLOOKUP($B5927,'Ownership Metrics'!$A:$A,'Ownership Metrics'!$H:$H),"")</f>
        <v>Moderat</v>
      </c>
      <c r="T5927" s="27" t="str">
        <f>IFERROR(_xlfn.XLOOKUP($B5927,'Ownership Metrics'!$A:$A,'Ownership Metrics'!$I:$I),"")</f>
        <v>Sedang</v>
      </c>
      <c r="U5927" s="27">
        <f>IF(COUNTIFS($B$2:$B5927,$B5927,$D$2:$D5927,$D5927)=1,1,0)</f>
        <v>1</v>
      </c>
      <c r="V5927" s="27">
        <f t="shared" si="277"/>
        <v>4.71</v>
      </c>
      <c r="W5927" s="27">
        <f t="shared" si="278"/>
        <v>6</v>
      </c>
      <c r="X5927" s="27">
        <f t="shared" si="276"/>
        <v>4.7099994072999998</v>
      </c>
    </row>
    <row r="5928" spans="1:24" x14ac:dyDescent="0.25">
      <c r="A5928" s="26">
        <v>46265</v>
      </c>
      <c r="B5928" s="27" t="s">
        <v>10942</v>
      </c>
      <c r="C5928" s="27" t="s">
        <v>6064</v>
      </c>
      <c r="D5928" s="27" t="s">
        <v>2188</v>
      </c>
      <c r="E5928" s="27" t="s">
        <v>72</v>
      </c>
      <c r="F5928" s="27" t="s">
        <v>23</v>
      </c>
      <c r="G5928" s="27"/>
      <c r="H5928" s="27" t="s">
        <v>24</v>
      </c>
      <c r="I5928" s="28">
        <v>27582200</v>
      </c>
      <c r="J5928" s="28">
        <v>0</v>
      </c>
      <c r="K5928" s="28">
        <v>27582200</v>
      </c>
      <c r="L5928" s="29">
        <v>4.71</v>
      </c>
      <c r="M5928" s="29">
        <f>IFERROR(_xlfn.XLOOKUP($B5928,'Ownership Metrics'!$A:$A,'Ownership Metrics'!$B:$B),"")</f>
        <v>8.4499999999999993</v>
      </c>
      <c r="N5928" s="28">
        <f>IFERROR(_xlfn.XLOOKUP($B5928,'Ownership Metrics'!$A:$A,'Ownership Metrics'!$C:$C),"")</f>
        <v>940</v>
      </c>
      <c r="O5928" s="29">
        <f>IFERROR(_xlfn.XLOOKUP($B5928,'Ownership Metrics'!$A:$A,'Ownership Metrics'!$D:$D),"")</f>
        <v>18.37</v>
      </c>
      <c r="P5928" s="29">
        <f>IFERROR(_xlfn.XLOOKUP($B5928,'Ownership Metrics'!$A:$A,'Ownership Metrics'!$E:$E),"")</f>
        <v>44.14</v>
      </c>
      <c r="Q5928" s="30">
        <f>IFERROR(_xlfn.XLOOKUP($B5928,'Ownership Metrics'!$A:$A,'Ownership Metrics'!$F:$F),"")</f>
        <v>14</v>
      </c>
      <c r="R5928" s="30">
        <f>IFERROR(_xlfn.XLOOKUP($B5928,'Ownership Metrics'!$A:$A,'Ownership Metrics'!$G:$G),"")</f>
        <v>26</v>
      </c>
      <c r="S5928" s="27" t="str">
        <f>IFERROR(_xlfn.XLOOKUP($B5928,'Ownership Metrics'!$A:$A,'Ownership Metrics'!$H:$H),"")</f>
        <v>Moderat</v>
      </c>
      <c r="T5928" s="27" t="str">
        <f>IFERROR(_xlfn.XLOOKUP($B5928,'Ownership Metrics'!$A:$A,'Ownership Metrics'!$I:$I),"")</f>
        <v>Sedang</v>
      </c>
      <c r="U5928" s="27">
        <f>IF(COUNTIFS($B$2:$B5928,$B5928,$D$2:$D5928,$D5928)=1,1,0)</f>
        <v>1</v>
      </c>
      <c r="V5928" s="27">
        <f t="shared" si="277"/>
        <v>4.71</v>
      </c>
      <c r="W5928" s="27">
        <f t="shared" si="278"/>
        <v>7</v>
      </c>
      <c r="X5928" s="27">
        <f t="shared" si="276"/>
        <v>4.7099994071999998</v>
      </c>
    </row>
    <row r="5929" spans="1:24" x14ac:dyDescent="0.25">
      <c r="A5929" s="26">
        <v>46265</v>
      </c>
      <c r="B5929" s="27" t="s">
        <v>10942</v>
      </c>
      <c r="C5929" s="27" t="s">
        <v>6064</v>
      </c>
      <c r="D5929" s="27" t="s">
        <v>1478</v>
      </c>
      <c r="E5929" s="27" t="s">
        <v>72</v>
      </c>
      <c r="F5929" s="27" t="s">
        <v>23</v>
      </c>
      <c r="G5929" s="27"/>
      <c r="H5929" s="27" t="s">
        <v>24</v>
      </c>
      <c r="I5929" s="28">
        <v>27582200</v>
      </c>
      <c r="J5929" s="28">
        <v>0</v>
      </c>
      <c r="K5929" s="28">
        <v>27582200</v>
      </c>
      <c r="L5929" s="29">
        <v>4.71</v>
      </c>
      <c r="M5929" s="29">
        <f>IFERROR(_xlfn.XLOOKUP($B5929,'Ownership Metrics'!$A:$A,'Ownership Metrics'!$B:$B),"")</f>
        <v>8.4499999999999993</v>
      </c>
      <c r="N5929" s="28">
        <f>IFERROR(_xlfn.XLOOKUP($B5929,'Ownership Metrics'!$A:$A,'Ownership Metrics'!$C:$C),"")</f>
        <v>940</v>
      </c>
      <c r="O5929" s="29">
        <f>IFERROR(_xlfn.XLOOKUP($B5929,'Ownership Metrics'!$A:$A,'Ownership Metrics'!$D:$D),"")</f>
        <v>18.37</v>
      </c>
      <c r="P5929" s="29">
        <f>IFERROR(_xlfn.XLOOKUP($B5929,'Ownership Metrics'!$A:$A,'Ownership Metrics'!$E:$E),"")</f>
        <v>44.14</v>
      </c>
      <c r="Q5929" s="30">
        <f>IFERROR(_xlfn.XLOOKUP($B5929,'Ownership Metrics'!$A:$A,'Ownership Metrics'!$F:$F),"")</f>
        <v>14</v>
      </c>
      <c r="R5929" s="30">
        <f>IFERROR(_xlfn.XLOOKUP($B5929,'Ownership Metrics'!$A:$A,'Ownership Metrics'!$G:$G),"")</f>
        <v>26</v>
      </c>
      <c r="S5929" s="27" t="str">
        <f>IFERROR(_xlfn.XLOOKUP($B5929,'Ownership Metrics'!$A:$A,'Ownership Metrics'!$H:$H),"")</f>
        <v>Moderat</v>
      </c>
      <c r="T5929" s="27" t="str">
        <f>IFERROR(_xlfn.XLOOKUP($B5929,'Ownership Metrics'!$A:$A,'Ownership Metrics'!$I:$I),"")</f>
        <v>Sedang</v>
      </c>
      <c r="U5929" s="27">
        <f>IF(COUNTIFS($B$2:$B5929,$B5929,$D$2:$D5929,$D5929)=1,1,0)</f>
        <v>1</v>
      </c>
      <c r="V5929" s="27">
        <f t="shared" si="277"/>
        <v>4.71</v>
      </c>
      <c r="W5929" s="27">
        <f t="shared" si="278"/>
        <v>8</v>
      </c>
      <c r="X5929" s="27">
        <f t="shared" si="276"/>
        <v>4.7099994070999998</v>
      </c>
    </row>
    <row r="5930" spans="1:24" x14ac:dyDescent="0.25">
      <c r="A5930" s="26">
        <v>46265</v>
      </c>
      <c r="B5930" s="27" t="s">
        <v>10942</v>
      </c>
      <c r="C5930" s="27" t="s">
        <v>6064</v>
      </c>
      <c r="D5930" s="27" t="s">
        <v>2189</v>
      </c>
      <c r="E5930" s="27" t="s">
        <v>72</v>
      </c>
      <c r="F5930" s="27" t="s">
        <v>23</v>
      </c>
      <c r="G5930" s="27"/>
      <c r="H5930" s="27" t="s">
        <v>24</v>
      </c>
      <c r="I5930" s="28">
        <v>61319300</v>
      </c>
      <c r="J5930" s="28">
        <v>0</v>
      </c>
      <c r="K5930" s="28">
        <v>61319300</v>
      </c>
      <c r="L5930" s="29">
        <v>10.48</v>
      </c>
      <c r="M5930" s="29">
        <f>IFERROR(_xlfn.XLOOKUP($B5930,'Ownership Metrics'!$A:$A,'Ownership Metrics'!$B:$B),"")</f>
        <v>8.4499999999999993</v>
      </c>
      <c r="N5930" s="28">
        <f>IFERROR(_xlfn.XLOOKUP($B5930,'Ownership Metrics'!$A:$A,'Ownership Metrics'!$C:$C),"")</f>
        <v>940</v>
      </c>
      <c r="O5930" s="29">
        <f>IFERROR(_xlfn.XLOOKUP($B5930,'Ownership Metrics'!$A:$A,'Ownership Metrics'!$D:$D),"")</f>
        <v>18.37</v>
      </c>
      <c r="P5930" s="29">
        <f>IFERROR(_xlfn.XLOOKUP($B5930,'Ownership Metrics'!$A:$A,'Ownership Metrics'!$E:$E),"")</f>
        <v>44.14</v>
      </c>
      <c r="Q5930" s="30">
        <f>IFERROR(_xlfn.XLOOKUP($B5930,'Ownership Metrics'!$A:$A,'Ownership Metrics'!$F:$F),"")</f>
        <v>14</v>
      </c>
      <c r="R5930" s="30">
        <f>IFERROR(_xlfn.XLOOKUP($B5930,'Ownership Metrics'!$A:$A,'Ownership Metrics'!$G:$G),"")</f>
        <v>26</v>
      </c>
      <c r="S5930" s="27" t="str">
        <f>IFERROR(_xlfn.XLOOKUP($B5930,'Ownership Metrics'!$A:$A,'Ownership Metrics'!$H:$H),"")</f>
        <v>Moderat</v>
      </c>
      <c r="T5930" s="27" t="str">
        <f>IFERROR(_xlfn.XLOOKUP($B5930,'Ownership Metrics'!$A:$A,'Ownership Metrics'!$I:$I),"")</f>
        <v>Sedang</v>
      </c>
      <c r="U5930" s="27">
        <f>IF(COUNTIFS($B$2:$B5930,$B5930,$D$2:$D5930,$D5930)=1,1,0)</f>
        <v>1</v>
      </c>
      <c r="V5930" s="27">
        <f t="shared" si="277"/>
        <v>10.48</v>
      </c>
      <c r="W5930" s="27">
        <f t="shared" si="278"/>
        <v>3</v>
      </c>
      <c r="X5930" s="27">
        <f t="shared" si="276"/>
        <v>10.479999407000001</v>
      </c>
    </row>
    <row r="5931" spans="1:24" x14ac:dyDescent="0.25">
      <c r="A5931" s="26">
        <v>46265</v>
      </c>
      <c r="B5931" s="27" t="s">
        <v>10942</v>
      </c>
      <c r="C5931" s="27" t="s">
        <v>6064</v>
      </c>
      <c r="D5931" s="27" t="s">
        <v>6073</v>
      </c>
      <c r="E5931" s="27" t="s">
        <v>51</v>
      </c>
      <c r="F5931" s="27" t="s">
        <v>32</v>
      </c>
      <c r="G5931" s="27"/>
      <c r="H5931" s="27" t="s">
        <v>56</v>
      </c>
      <c r="I5931" s="28">
        <v>89420000</v>
      </c>
      <c r="J5931" s="28">
        <v>0</v>
      </c>
      <c r="K5931" s="28">
        <v>89420000</v>
      </c>
      <c r="L5931" s="29">
        <v>15.29</v>
      </c>
      <c r="M5931" s="29">
        <f>IFERROR(_xlfn.XLOOKUP($B5931,'Ownership Metrics'!$A:$A,'Ownership Metrics'!$B:$B),"")</f>
        <v>8.4499999999999993</v>
      </c>
      <c r="N5931" s="28">
        <f>IFERROR(_xlfn.XLOOKUP($B5931,'Ownership Metrics'!$A:$A,'Ownership Metrics'!$C:$C),"")</f>
        <v>940</v>
      </c>
      <c r="O5931" s="29">
        <f>IFERROR(_xlfn.XLOOKUP($B5931,'Ownership Metrics'!$A:$A,'Ownership Metrics'!$D:$D),"")</f>
        <v>18.37</v>
      </c>
      <c r="P5931" s="29">
        <f>IFERROR(_xlfn.XLOOKUP($B5931,'Ownership Metrics'!$A:$A,'Ownership Metrics'!$E:$E),"")</f>
        <v>44.14</v>
      </c>
      <c r="Q5931" s="30">
        <f>IFERROR(_xlfn.XLOOKUP($B5931,'Ownership Metrics'!$A:$A,'Ownership Metrics'!$F:$F),"")</f>
        <v>14</v>
      </c>
      <c r="R5931" s="30">
        <f>IFERROR(_xlfn.XLOOKUP($B5931,'Ownership Metrics'!$A:$A,'Ownership Metrics'!$G:$G),"")</f>
        <v>26</v>
      </c>
      <c r="S5931" s="27" t="str">
        <f>IFERROR(_xlfn.XLOOKUP($B5931,'Ownership Metrics'!$A:$A,'Ownership Metrics'!$H:$H),"")</f>
        <v>Moderat</v>
      </c>
      <c r="T5931" s="27" t="str">
        <f>IFERROR(_xlfn.XLOOKUP($B5931,'Ownership Metrics'!$A:$A,'Ownership Metrics'!$I:$I),"")</f>
        <v>Sedang</v>
      </c>
      <c r="U5931" s="27">
        <f>IF(COUNTIFS($B$2:$B5931,$B5931,$D$2:$D5931,$D5931)=1,1,0)</f>
        <v>1</v>
      </c>
      <c r="V5931" s="27">
        <f t="shared" si="277"/>
        <v>15.29</v>
      </c>
      <c r="W5931" s="27">
        <f t="shared" si="278"/>
        <v>2</v>
      </c>
      <c r="X5931" s="27">
        <f t="shared" si="276"/>
        <v>15.2899994069</v>
      </c>
    </row>
    <row r="5932" spans="1:24" x14ac:dyDescent="0.25">
      <c r="A5932" s="26">
        <v>46265</v>
      </c>
      <c r="B5932" s="27" t="s">
        <v>10943</v>
      </c>
      <c r="C5932" s="27" t="s">
        <v>6075</v>
      </c>
      <c r="D5932" s="27" t="s">
        <v>6076</v>
      </c>
      <c r="E5932" s="27" t="s">
        <v>22</v>
      </c>
      <c r="F5932" s="27" t="s">
        <v>23</v>
      </c>
      <c r="G5932" s="27"/>
      <c r="H5932" s="27" t="s">
        <v>24</v>
      </c>
      <c r="I5932" s="28">
        <v>1125000000</v>
      </c>
      <c r="J5932" s="28">
        <v>0</v>
      </c>
      <c r="K5932" s="28">
        <v>1125000000</v>
      </c>
      <c r="L5932" s="29">
        <v>45.67</v>
      </c>
      <c r="M5932" s="29">
        <f>IFERROR(_xlfn.XLOOKUP($B5932,'Ownership Metrics'!$A:$A,'Ownership Metrics'!$B:$B),"")</f>
        <v>45.75</v>
      </c>
      <c r="N5932" s="28">
        <f>IFERROR(_xlfn.XLOOKUP($B5932,'Ownership Metrics'!$A:$A,'Ownership Metrics'!$C:$C),"")</f>
        <v>2141</v>
      </c>
      <c r="O5932" s="29">
        <f>IFERROR(_xlfn.XLOOKUP($B5932,'Ownership Metrics'!$A:$A,'Ownership Metrics'!$D:$D),"")</f>
        <v>45.67</v>
      </c>
      <c r="P5932" s="29">
        <f>IFERROR(_xlfn.XLOOKUP($B5932,'Ownership Metrics'!$A:$A,'Ownership Metrics'!$E:$E),"")</f>
        <v>54.25</v>
      </c>
      <c r="Q5932" s="30">
        <f>IFERROR(_xlfn.XLOOKUP($B5932,'Ownership Metrics'!$A:$A,'Ownership Metrics'!$F:$F),"")</f>
        <v>3</v>
      </c>
      <c r="R5932" s="30">
        <f>IFERROR(_xlfn.XLOOKUP($B5932,'Ownership Metrics'!$A:$A,'Ownership Metrics'!$G:$G),"")</f>
        <v>47</v>
      </c>
      <c r="S5932" s="27" t="str">
        <f>IFERROR(_xlfn.XLOOKUP($B5932,'Ownership Metrics'!$A:$A,'Ownership Metrics'!$H:$H),"")</f>
        <v>Moderat</v>
      </c>
      <c r="T5932" s="27" t="str">
        <f>IFERROR(_xlfn.XLOOKUP($B5932,'Ownership Metrics'!$A:$A,'Ownership Metrics'!$I:$I),"")</f>
        <v>Sedang</v>
      </c>
      <c r="U5932" s="27">
        <f>IF(COUNTIFS($B$2:$B5932,$B5932,$D$2:$D5932,$D5932)=1,1,0)</f>
        <v>1</v>
      </c>
      <c r="V5932" s="27">
        <f t="shared" si="277"/>
        <v>45.67</v>
      </c>
      <c r="W5932" s="27">
        <f t="shared" si="278"/>
        <v>1</v>
      </c>
      <c r="X5932" s="27">
        <f t="shared" si="276"/>
        <v>45.669999406800002</v>
      </c>
    </row>
    <row r="5933" spans="1:24" x14ac:dyDescent="0.25">
      <c r="A5933" s="26">
        <v>46265</v>
      </c>
      <c r="B5933" s="27" t="s">
        <v>10943</v>
      </c>
      <c r="C5933" s="27" t="s">
        <v>6075</v>
      </c>
      <c r="D5933" s="27" t="s">
        <v>6077</v>
      </c>
      <c r="E5933" s="27" t="s">
        <v>35</v>
      </c>
      <c r="F5933" s="27" t="s">
        <v>23</v>
      </c>
      <c r="G5933" s="27" t="s">
        <v>36</v>
      </c>
      <c r="H5933" s="27" t="s">
        <v>24</v>
      </c>
      <c r="I5933" s="28">
        <v>31279100</v>
      </c>
      <c r="J5933" s="28">
        <v>0</v>
      </c>
      <c r="K5933" s="28">
        <v>31279100</v>
      </c>
      <c r="L5933" s="29">
        <v>1.27</v>
      </c>
      <c r="M5933" s="29">
        <f>IFERROR(_xlfn.XLOOKUP($B5933,'Ownership Metrics'!$A:$A,'Ownership Metrics'!$B:$B),"")</f>
        <v>45.75</v>
      </c>
      <c r="N5933" s="28">
        <f>IFERROR(_xlfn.XLOOKUP($B5933,'Ownership Metrics'!$A:$A,'Ownership Metrics'!$C:$C),"")</f>
        <v>2141</v>
      </c>
      <c r="O5933" s="29">
        <f>IFERROR(_xlfn.XLOOKUP($B5933,'Ownership Metrics'!$A:$A,'Ownership Metrics'!$D:$D),"")</f>
        <v>45.67</v>
      </c>
      <c r="P5933" s="29">
        <f>IFERROR(_xlfn.XLOOKUP($B5933,'Ownership Metrics'!$A:$A,'Ownership Metrics'!$E:$E),"")</f>
        <v>54.25</v>
      </c>
      <c r="Q5933" s="30">
        <f>IFERROR(_xlfn.XLOOKUP($B5933,'Ownership Metrics'!$A:$A,'Ownership Metrics'!$F:$F),"")</f>
        <v>3</v>
      </c>
      <c r="R5933" s="30">
        <f>IFERROR(_xlfn.XLOOKUP($B5933,'Ownership Metrics'!$A:$A,'Ownership Metrics'!$G:$G),"")</f>
        <v>47</v>
      </c>
      <c r="S5933" s="27" t="str">
        <f>IFERROR(_xlfn.XLOOKUP($B5933,'Ownership Metrics'!$A:$A,'Ownership Metrics'!$H:$H),"")</f>
        <v>Moderat</v>
      </c>
      <c r="T5933" s="27" t="str">
        <f>IFERROR(_xlfn.XLOOKUP($B5933,'Ownership Metrics'!$A:$A,'Ownership Metrics'!$I:$I),"")</f>
        <v>Sedang</v>
      </c>
      <c r="U5933" s="27">
        <f>IF(COUNTIFS($B$2:$B5933,$B5933,$D$2:$D5933,$D5933)=1,1,0)</f>
        <v>1</v>
      </c>
      <c r="V5933" s="27">
        <f t="shared" si="277"/>
        <v>1.27</v>
      </c>
      <c r="W5933" s="27">
        <f t="shared" si="278"/>
        <v>3</v>
      </c>
      <c r="X5933" s="27">
        <f t="shared" si="276"/>
        <v>1.2699994067</v>
      </c>
    </row>
    <row r="5934" spans="1:24" x14ac:dyDescent="0.25">
      <c r="A5934" s="26">
        <v>46265</v>
      </c>
      <c r="B5934" s="27" t="s">
        <v>10943</v>
      </c>
      <c r="C5934" s="27" t="s">
        <v>6075</v>
      </c>
      <c r="D5934" s="27" t="s">
        <v>4773</v>
      </c>
      <c r="E5934" s="27" t="s">
        <v>35</v>
      </c>
      <c r="F5934" s="27" t="s">
        <v>23</v>
      </c>
      <c r="G5934" s="27" t="s">
        <v>36</v>
      </c>
      <c r="H5934" s="27"/>
      <c r="I5934" s="28">
        <v>179992600</v>
      </c>
      <c r="J5934" s="28">
        <v>0</v>
      </c>
      <c r="K5934" s="28">
        <v>179992600</v>
      </c>
      <c r="L5934" s="29">
        <v>7.31</v>
      </c>
      <c r="M5934" s="29">
        <f>IFERROR(_xlfn.XLOOKUP($B5934,'Ownership Metrics'!$A:$A,'Ownership Metrics'!$B:$B),"")</f>
        <v>45.75</v>
      </c>
      <c r="N5934" s="28">
        <f>IFERROR(_xlfn.XLOOKUP($B5934,'Ownership Metrics'!$A:$A,'Ownership Metrics'!$C:$C),"")</f>
        <v>2141</v>
      </c>
      <c r="O5934" s="29">
        <f>IFERROR(_xlfn.XLOOKUP($B5934,'Ownership Metrics'!$A:$A,'Ownership Metrics'!$D:$D),"")</f>
        <v>45.67</v>
      </c>
      <c r="P5934" s="29">
        <f>IFERROR(_xlfn.XLOOKUP($B5934,'Ownership Metrics'!$A:$A,'Ownership Metrics'!$E:$E),"")</f>
        <v>54.25</v>
      </c>
      <c r="Q5934" s="30">
        <f>IFERROR(_xlfn.XLOOKUP($B5934,'Ownership Metrics'!$A:$A,'Ownership Metrics'!$F:$F),"")</f>
        <v>3</v>
      </c>
      <c r="R5934" s="30">
        <f>IFERROR(_xlfn.XLOOKUP($B5934,'Ownership Metrics'!$A:$A,'Ownership Metrics'!$G:$G),"")</f>
        <v>47</v>
      </c>
      <c r="S5934" s="27" t="str">
        <f>IFERROR(_xlfn.XLOOKUP($B5934,'Ownership Metrics'!$A:$A,'Ownership Metrics'!$H:$H),"")</f>
        <v>Moderat</v>
      </c>
      <c r="T5934" s="27" t="str">
        <f>IFERROR(_xlfn.XLOOKUP($B5934,'Ownership Metrics'!$A:$A,'Ownership Metrics'!$I:$I),"")</f>
        <v>Sedang</v>
      </c>
      <c r="U5934" s="27">
        <f>IF(COUNTIFS($B$2:$B5934,$B5934,$D$2:$D5934,$D5934)=1,1,0)</f>
        <v>1</v>
      </c>
      <c r="V5934" s="27">
        <f t="shared" si="277"/>
        <v>7.31</v>
      </c>
      <c r="W5934" s="27">
        <f t="shared" si="278"/>
        <v>2</v>
      </c>
      <c r="X5934" s="27">
        <f t="shared" si="276"/>
        <v>7.3099994065999994</v>
      </c>
    </row>
    <row r="5935" spans="1:24" x14ac:dyDescent="0.25">
      <c r="A5935" s="26">
        <v>46265</v>
      </c>
      <c r="B5935" s="27" t="s">
        <v>10944</v>
      </c>
      <c r="C5935" s="27" t="s">
        <v>6079</v>
      </c>
      <c r="D5935" s="27" t="s">
        <v>6080</v>
      </c>
      <c r="E5935" s="27" t="s">
        <v>22</v>
      </c>
      <c r="F5935" s="27" t="s">
        <v>23</v>
      </c>
      <c r="G5935" s="27"/>
      <c r="H5935" s="27" t="s">
        <v>24</v>
      </c>
      <c r="I5935" s="28">
        <v>0</v>
      </c>
      <c r="J5935" s="28">
        <v>2653897571</v>
      </c>
      <c r="K5935" s="28">
        <v>2653897571</v>
      </c>
      <c r="L5935" s="29">
        <v>92.4</v>
      </c>
      <c r="M5935" s="29">
        <f>IFERROR(_xlfn.XLOOKUP($B5935,'Ownership Metrics'!$A:$A,'Ownership Metrics'!$B:$B),"")</f>
        <v>0.84</v>
      </c>
      <c r="N5935" s="28">
        <f>IFERROR(_xlfn.XLOOKUP($B5935,'Ownership Metrics'!$A:$A,'Ownership Metrics'!$C:$C),"")</f>
        <v>8565</v>
      </c>
      <c r="O5935" s="29">
        <f>IFERROR(_xlfn.XLOOKUP($B5935,'Ownership Metrics'!$A:$A,'Ownership Metrics'!$D:$D),"")</f>
        <v>92.4</v>
      </c>
      <c r="P5935" s="29">
        <f>IFERROR(_xlfn.XLOOKUP($B5935,'Ownership Metrics'!$A:$A,'Ownership Metrics'!$E:$E),"")</f>
        <v>99.16</v>
      </c>
      <c r="Q5935" s="30">
        <f>IFERROR(_xlfn.XLOOKUP($B5935,'Ownership Metrics'!$A:$A,'Ownership Metrics'!$F:$F),"")</f>
        <v>3</v>
      </c>
      <c r="R5935" s="30">
        <f>IFERROR(_xlfn.XLOOKUP($B5935,'Ownership Metrics'!$A:$A,'Ownership Metrics'!$G:$G),"")</f>
        <v>91</v>
      </c>
      <c r="S5935" s="27" t="str">
        <f>IFERROR(_xlfn.XLOOKUP($B5935,'Ownership Metrics'!$A:$A,'Ownership Metrics'!$H:$H),"")</f>
        <v>Mayoritas</v>
      </c>
      <c r="T5935" s="27" t="str">
        <f>IFERROR(_xlfn.XLOOKUP($B5935,'Ownership Metrics'!$A:$A,'Ownership Metrics'!$I:$I),"")</f>
        <v>Tinggi</v>
      </c>
      <c r="U5935" s="27">
        <f>IF(COUNTIFS($B$2:$B5935,$B5935,$D$2:$D5935,$D5935)=1,1,0)</f>
        <v>1</v>
      </c>
      <c r="V5935" s="27">
        <f t="shared" si="277"/>
        <v>92.4</v>
      </c>
      <c r="W5935" s="27">
        <f t="shared" si="278"/>
        <v>1</v>
      </c>
      <c r="X5935" s="27">
        <f t="shared" si="276"/>
        <v>92.399999406500001</v>
      </c>
    </row>
    <row r="5936" spans="1:24" x14ac:dyDescent="0.25">
      <c r="A5936" s="26">
        <v>46265</v>
      </c>
      <c r="B5936" s="27" t="s">
        <v>10944</v>
      </c>
      <c r="C5936" s="27" t="s">
        <v>6079</v>
      </c>
      <c r="D5936" s="27" t="s">
        <v>6081</v>
      </c>
      <c r="E5936" s="27" t="s">
        <v>22</v>
      </c>
      <c r="F5936" s="27" t="s">
        <v>32</v>
      </c>
      <c r="G5936" s="27"/>
      <c r="H5936" s="27" t="s">
        <v>56</v>
      </c>
      <c r="I5936" s="28">
        <v>55595805</v>
      </c>
      <c r="J5936" s="28">
        <v>0</v>
      </c>
      <c r="K5936" s="28">
        <v>55595805</v>
      </c>
      <c r="L5936" s="29">
        <v>1.94</v>
      </c>
      <c r="M5936" s="29">
        <f>IFERROR(_xlfn.XLOOKUP($B5936,'Ownership Metrics'!$A:$A,'Ownership Metrics'!$B:$B),"")</f>
        <v>0.84</v>
      </c>
      <c r="N5936" s="28">
        <f>IFERROR(_xlfn.XLOOKUP($B5936,'Ownership Metrics'!$A:$A,'Ownership Metrics'!$C:$C),"")</f>
        <v>8565</v>
      </c>
      <c r="O5936" s="29">
        <f>IFERROR(_xlfn.XLOOKUP($B5936,'Ownership Metrics'!$A:$A,'Ownership Metrics'!$D:$D),"")</f>
        <v>92.4</v>
      </c>
      <c r="P5936" s="29">
        <f>IFERROR(_xlfn.XLOOKUP($B5936,'Ownership Metrics'!$A:$A,'Ownership Metrics'!$E:$E),"")</f>
        <v>99.16</v>
      </c>
      <c r="Q5936" s="30">
        <f>IFERROR(_xlfn.XLOOKUP($B5936,'Ownership Metrics'!$A:$A,'Ownership Metrics'!$F:$F),"")</f>
        <v>3</v>
      </c>
      <c r="R5936" s="30">
        <f>IFERROR(_xlfn.XLOOKUP($B5936,'Ownership Metrics'!$A:$A,'Ownership Metrics'!$G:$G),"")</f>
        <v>91</v>
      </c>
      <c r="S5936" s="27" t="str">
        <f>IFERROR(_xlfn.XLOOKUP($B5936,'Ownership Metrics'!$A:$A,'Ownership Metrics'!$H:$H),"")</f>
        <v>Mayoritas</v>
      </c>
      <c r="T5936" s="27" t="str">
        <f>IFERROR(_xlfn.XLOOKUP($B5936,'Ownership Metrics'!$A:$A,'Ownership Metrics'!$I:$I),"")</f>
        <v>Tinggi</v>
      </c>
      <c r="U5936" s="27">
        <f>IF(COUNTIFS($B$2:$B5936,$B5936,$D$2:$D5936,$D5936)=1,1,0)</f>
        <v>1</v>
      </c>
      <c r="V5936" s="27">
        <f t="shared" si="277"/>
        <v>1.94</v>
      </c>
      <c r="W5936" s="27">
        <f t="shared" si="278"/>
        <v>3</v>
      </c>
      <c r="X5936" s="27">
        <f t="shared" si="276"/>
        <v>1.9399994063999999</v>
      </c>
    </row>
    <row r="5937" spans="1:24" x14ac:dyDescent="0.25">
      <c r="A5937" s="26">
        <v>46265</v>
      </c>
      <c r="B5937" s="27" t="s">
        <v>10944</v>
      </c>
      <c r="C5937" s="27" t="s">
        <v>6079</v>
      </c>
      <c r="D5937" s="27" t="s">
        <v>6082</v>
      </c>
      <c r="E5937" s="27" t="s">
        <v>708</v>
      </c>
      <c r="F5937" s="27" t="s">
        <v>23</v>
      </c>
      <c r="G5937" s="27"/>
      <c r="H5937" s="27" t="s">
        <v>24</v>
      </c>
      <c r="I5937" s="28">
        <v>138309100</v>
      </c>
      <c r="J5937" s="28">
        <v>0</v>
      </c>
      <c r="K5937" s="28">
        <v>138309100</v>
      </c>
      <c r="L5937" s="29">
        <v>4.82</v>
      </c>
      <c r="M5937" s="29">
        <f>IFERROR(_xlfn.XLOOKUP($B5937,'Ownership Metrics'!$A:$A,'Ownership Metrics'!$B:$B),"")</f>
        <v>0.84</v>
      </c>
      <c r="N5937" s="28">
        <f>IFERROR(_xlfn.XLOOKUP($B5937,'Ownership Metrics'!$A:$A,'Ownership Metrics'!$C:$C),"")</f>
        <v>8565</v>
      </c>
      <c r="O5937" s="29">
        <f>IFERROR(_xlfn.XLOOKUP($B5937,'Ownership Metrics'!$A:$A,'Ownership Metrics'!$D:$D),"")</f>
        <v>92.4</v>
      </c>
      <c r="P5937" s="29">
        <f>IFERROR(_xlfn.XLOOKUP($B5937,'Ownership Metrics'!$A:$A,'Ownership Metrics'!$E:$E),"")</f>
        <v>99.16</v>
      </c>
      <c r="Q5937" s="30">
        <f>IFERROR(_xlfn.XLOOKUP($B5937,'Ownership Metrics'!$A:$A,'Ownership Metrics'!$F:$F),"")</f>
        <v>3</v>
      </c>
      <c r="R5937" s="30">
        <f>IFERROR(_xlfn.XLOOKUP($B5937,'Ownership Metrics'!$A:$A,'Ownership Metrics'!$G:$G),"")</f>
        <v>91</v>
      </c>
      <c r="S5937" s="27" t="str">
        <f>IFERROR(_xlfn.XLOOKUP($B5937,'Ownership Metrics'!$A:$A,'Ownership Metrics'!$H:$H),"")</f>
        <v>Mayoritas</v>
      </c>
      <c r="T5937" s="27" t="str">
        <f>IFERROR(_xlfn.XLOOKUP($B5937,'Ownership Metrics'!$A:$A,'Ownership Metrics'!$I:$I),"")</f>
        <v>Tinggi</v>
      </c>
      <c r="U5937" s="27">
        <f>IF(COUNTIFS($B$2:$B5937,$B5937,$D$2:$D5937,$D5937)=1,1,0)</f>
        <v>1</v>
      </c>
      <c r="V5937" s="27">
        <f t="shared" si="277"/>
        <v>4.82</v>
      </c>
      <c r="W5937" s="27">
        <f t="shared" si="278"/>
        <v>2</v>
      </c>
      <c r="X5937" s="27">
        <f t="shared" si="276"/>
        <v>4.8199994063</v>
      </c>
    </row>
    <row r="5938" spans="1:24" x14ac:dyDescent="0.25">
      <c r="A5938" s="26">
        <v>46265</v>
      </c>
      <c r="B5938" s="27" t="s">
        <v>10945</v>
      </c>
      <c r="C5938" s="27" t="s">
        <v>6084</v>
      </c>
      <c r="D5938" s="27" t="s">
        <v>6085</v>
      </c>
      <c r="E5938" s="27" t="s">
        <v>98</v>
      </c>
      <c r="F5938" s="27" t="s">
        <v>23</v>
      </c>
      <c r="G5938" s="27"/>
      <c r="H5938" s="27" t="s">
        <v>24</v>
      </c>
      <c r="I5938" s="28">
        <v>0</v>
      </c>
      <c r="J5938" s="28">
        <v>7499999999</v>
      </c>
      <c r="K5938" s="28">
        <v>7499999999</v>
      </c>
      <c r="L5938" s="29">
        <v>75.510000000000005</v>
      </c>
      <c r="M5938" s="29">
        <f>IFERROR(_xlfn.XLOOKUP($B5938,'Ownership Metrics'!$A:$A,'Ownership Metrics'!$B:$B),"")</f>
        <v>11.84</v>
      </c>
      <c r="N5938" s="28">
        <f>IFERROR(_xlfn.XLOOKUP($B5938,'Ownership Metrics'!$A:$A,'Ownership Metrics'!$C:$C),"")</f>
        <v>5787</v>
      </c>
      <c r="O5938" s="29">
        <f>IFERROR(_xlfn.XLOOKUP($B5938,'Ownership Metrics'!$A:$A,'Ownership Metrics'!$D:$D),"")</f>
        <v>75.510000000000005</v>
      </c>
      <c r="P5938" s="29">
        <f>IFERROR(_xlfn.XLOOKUP($B5938,'Ownership Metrics'!$A:$A,'Ownership Metrics'!$E:$E),"")</f>
        <v>88.16</v>
      </c>
      <c r="Q5938" s="30">
        <f>IFERROR(_xlfn.XLOOKUP($B5938,'Ownership Metrics'!$A:$A,'Ownership Metrics'!$F:$F),"")</f>
        <v>3</v>
      </c>
      <c r="R5938" s="30">
        <f>IFERROR(_xlfn.XLOOKUP($B5938,'Ownership Metrics'!$A:$A,'Ownership Metrics'!$G:$G),"")</f>
        <v>75</v>
      </c>
      <c r="S5938" s="27" t="str">
        <f>IFERROR(_xlfn.XLOOKUP($B5938,'Ownership Metrics'!$A:$A,'Ownership Metrics'!$H:$H),"")</f>
        <v>Mayoritas</v>
      </c>
      <c r="T5938" s="27" t="str">
        <f>IFERROR(_xlfn.XLOOKUP($B5938,'Ownership Metrics'!$A:$A,'Ownership Metrics'!$I:$I),"")</f>
        <v>Tinggi</v>
      </c>
      <c r="U5938" s="27">
        <f>IF(COUNTIFS($B$2:$B5938,$B5938,$D$2:$D5938,$D5938)=1,1,0)</f>
        <v>1</v>
      </c>
      <c r="V5938" s="27">
        <f t="shared" si="277"/>
        <v>75.510000000000005</v>
      </c>
      <c r="W5938" s="27">
        <f t="shared" si="278"/>
        <v>1</v>
      </c>
      <c r="X5938" s="27">
        <f t="shared" si="276"/>
        <v>75.509999406200009</v>
      </c>
    </row>
    <row r="5939" spans="1:24" x14ac:dyDescent="0.25">
      <c r="A5939" s="26">
        <v>46265</v>
      </c>
      <c r="B5939" s="27" t="s">
        <v>10945</v>
      </c>
      <c r="C5939" s="27" t="s">
        <v>6084</v>
      </c>
      <c r="D5939" s="27" t="s">
        <v>587</v>
      </c>
      <c r="E5939" s="27" t="s">
        <v>44</v>
      </c>
      <c r="F5939" s="27" t="s">
        <v>23</v>
      </c>
      <c r="G5939" s="27"/>
      <c r="H5939" s="27" t="s">
        <v>24</v>
      </c>
      <c r="I5939" s="28">
        <v>784084300</v>
      </c>
      <c r="J5939" s="28">
        <v>0</v>
      </c>
      <c r="K5939" s="28">
        <v>784084300</v>
      </c>
      <c r="L5939" s="29">
        <v>7.89</v>
      </c>
      <c r="M5939" s="29">
        <f>IFERROR(_xlfn.XLOOKUP($B5939,'Ownership Metrics'!$A:$A,'Ownership Metrics'!$B:$B),"")</f>
        <v>11.84</v>
      </c>
      <c r="N5939" s="28">
        <f>IFERROR(_xlfn.XLOOKUP($B5939,'Ownership Metrics'!$A:$A,'Ownership Metrics'!$C:$C),"")</f>
        <v>5787</v>
      </c>
      <c r="O5939" s="29">
        <f>IFERROR(_xlfn.XLOOKUP($B5939,'Ownership Metrics'!$A:$A,'Ownership Metrics'!$D:$D),"")</f>
        <v>75.510000000000005</v>
      </c>
      <c r="P5939" s="29">
        <f>IFERROR(_xlfn.XLOOKUP($B5939,'Ownership Metrics'!$A:$A,'Ownership Metrics'!$E:$E),"")</f>
        <v>88.16</v>
      </c>
      <c r="Q5939" s="30">
        <f>IFERROR(_xlfn.XLOOKUP($B5939,'Ownership Metrics'!$A:$A,'Ownership Metrics'!$F:$F),"")</f>
        <v>3</v>
      </c>
      <c r="R5939" s="30">
        <f>IFERROR(_xlfn.XLOOKUP($B5939,'Ownership Metrics'!$A:$A,'Ownership Metrics'!$G:$G),"")</f>
        <v>75</v>
      </c>
      <c r="S5939" s="27" t="str">
        <f>IFERROR(_xlfn.XLOOKUP($B5939,'Ownership Metrics'!$A:$A,'Ownership Metrics'!$H:$H),"")</f>
        <v>Mayoritas</v>
      </c>
      <c r="T5939" s="27" t="str">
        <f>IFERROR(_xlfn.XLOOKUP($B5939,'Ownership Metrics'!$A:$A,'Ownership Metrics'!$I:$I),"")</f>
        <v>Tinggi</v>
      </c>
      <c r="U5939" s="27">
        <f>IF(COUNTIFS($B$2:$B5939,$B5939,$D$2:$D5939,$D5939)=1,1,0)</f>
        <v>1</v>
      </c>
      <c r="V5939" s="27">
        <f t="shared" si="277"/>
        <v>7.89</v>
      </c>
      <c r="W5939" s="27">
        <f t="shared" si="278"/>
        <v>2</v>
      </c>
      <c r="X5939" s="27">
        <f t="shared" si="276"/>
        <v>7.8899994060999994</v>
      </c>
    </row>
    <row r="5940" spans="1:24" x14ac:dyDescent="0.25">
      <c r="A5940" s="26">
        <v>46265</v>
      </c>
      <c r="B5940" s="27" t="s">
        <v>10945</v>
      </c>
      <c r="C5940" s="27" t="s">
        <v>6084</v>
      </c>
      <c r="D5940" s="27" t="s">
        <v>551</v>
      </c>
      <c r="E5940" s="27" t="s">
        <v>98</v>
      </c>
      <c r="F5940" s="27" t="s">
        <v>23</v>
      </c>
      <c r="G5940" s="27"/>
      <c r="H5940" s="27" t="s">
        <v>24</v>
      </c>
      <c r="I5940" s="28">
        <v>472428600</v>
      </c>
      <c r="J5940" s="28">
        <v>0</v>
      </c>
      <c r="K5940" s="28">
        <v>472428600</v>
      </c>
      <c r="L5940" s="29">
        <v>4.76</v>
      </c>
      <c r="M5940" s="29">
        <f>IFERROR(_xlfn.XLOOKUP($B5940,'Ownership Metrics'!$A:$A,'Ownership Metrics'!$B:$B),"")</f>
        <v>11.84</v>
      </c>
      <c r="N5940" s="28">
        <f>IFERROR(_xlfn.XLOOKUP($B5940,'Ownership Metrics'!$A:$A,'Ownership Metrics'!$C:$C),"")</f>
        <v>5787</v>
      </c>
      <c r="O5940" s="29">
        <f>IFERROR(_xlfn.XLOOKUP($B5940,'Ownership Metrics'!$A:$A,'Ownership Metrics'!$D:$D),"")</f>
        <v>75.510000000000005</v>
      </c>
      <c r="P5940" s="29">
        <f>IFERROR(_xlfn.XLOOKUP($B5940,'Ownership Metrics'!$A:$A,'Ownership Metrics'!$E:$E),"")</f>
        <v>88.16</v>
      </c>
      <c r="Q5940" s="30">
        <f>IFERROR(_xlfn.XLOOKUP($B5940,'Ownership Metrics'!$A:$A,'Ownership Metrics'!$F:$F),"")</f>
        <v>3</v>
      </c>
      <c r="R5940" s="30">
        <f>IFERROR(_xlfn.XLOOKUP($B5940,'Ownership Metrics'!$A:$A,'Ownership Metrics'!$G:$G),"")</f>
        <v>75</v>
      </c>
      <c r="S5940" s="27" t="str">
        <f>IFERROR(_xlfn.XLOOKUP($B5940,'Ownership Metrics'!$A:$A,'Ownership Metrics'!$H:$H),"")</f>
        <v>Mayoritas</v>
      </c>
      <c r="T5940" s="27" t="str">
        <f>IFERROR(_xlfn.XLOOKUP($B5940,'Ownership Metrics'!$A:$A,'Ownership Metrics'!$I:$I),"")</f>
        <v>Tinggi</v>
      </c>
      <c r="U5940" s="27">
        <f>IF(COUNTIFS($B$2:$B5940,$B5940,$D$2:$D5940,$D5940)=1,1,0)</f>
        <v>1</v>
      </c>
      <c r="V5940" s="27">
        <f t="shared" si="277"/>
        <v>4.76</v>
      </c>
      <c r="W5940" s="27">
        <f t="shared" si="278"/>
        <v>3</v>
      </c>
      <c r="X5940" s="27">
        <f t="shared" si="276"/>
        <v>4.7599994059999995</v>
      </c>
    </row>
    <row r="5941" spans="1:24" x14ac:dyDescent="0.25">
      <c r="A5941" s="26">
        <v>46265</v>
      </c>
      <c r="B5941" s="27" t="s">
        <v>10946</v>
      </c>
      <c r="C5941" s="27" t="s">
        <v>6087</v>
      </c>
      <c r="D5941" s="27" t="s">
        <v>6085</v>
      </c>
      <c r="E5941" s="27" t="s">
        <v>98</v>
      </c>
      <c r="F5941" s="27" t="s">
        <v>23</v>
      </c>
      <c r="G5941" s="27"/>
      <c r="H5941" s="27" t="s">
        <v>24</v>
      </c>
      <c r="I5941" s="28">
        <v>7533148888</v>
      </c>
      <c r="J5941" s="28">
        <v>0</v>
      </c>
      <c r="K5941" s="28">
        <v>7533148888</v>
      </c>
      <c r="L5941" s="29">
        <v>83.52</v>
      </c>
      <c r="M5941" s="29">
        <f>IFERROR(_xlfn.XLOOKUP($B5941,'Ownership Metrics'!$A:$A,'Ownership Metrics'!$B:$B),"")</f>
        <v>1.32</v>
      </c>
      <c r="N5941" s="28">
        <f>IFERROR(_xlfn.XLOOKUP($B5941,'Ownership Metrics'!$A:$A,'Ownership Metrics'!$C:$C),"")</f>
        <v>7205</v>
      </c>
      <c r="O5941" s="29">
        <f>IFERROR(_xlfn.XLOOKUP($B5941,'Ownership Metrics'!$A:$A,'Ownership Metrics'!$D:$D),"")</f>
        <v>83.52</v>
      </c>
      <c r="P5941" s="29">
        <f>IFERROR(_xlfn.XLOOKUP($B5941,'Ownership Metrics'!$A:$A,'Ownership Metrics'!$E:$E),"")</f>
        <v>98.68</v>
      </c>
      <c r="Q5941" s="30">
        <f>IFERROR(_xlfn.XLOOKUP($B5941,'Ownership Metrics'!$A:$A,'Ownership Metrics'!$F:$F),"")</f>
        <v>2</v>
      </c>
      <c r="R5941" s="30">
        <f>IFERROR(_xlfn.XLOOKUP($B5941,'Ownership Metrics'!$A:$A,'Ownership Metrics'!$G:$G),"")</f>
        <v>86</v>
      </c>
      <c r="S5941" s="27" t="str">
        <f>IFERROR(_xlfn.XLOOKUP($B5941,'Ownership Metrics'!$A:$A,'Ownership Metrics'!$H:$H),"")</f>
        <v>Mayoritas</v>
      </c>
      <c r="T5941" s="27" t="str">
        <f>IFERROR(_xlfn.XLOOKUP($B5941,'Ownership Metrics'!$A:$A,'Ownership Metrics'!$I:$I),"")</f>
        <v>Tinggi</v>
      </c>
      <c r="U5941" s="27">
        <f>IF(COUNTIFS($B$2:$B5941,$B5941,$D$2:$D5941,$D5941)=1,1,0)</f>
        <v>1</v>
      </c>
      <c r="V5941" s="27">
        <f t="shared" si="277"/>
        <v>83.52</v>
      </c>
      <c r="W5941" s="27">
        <f t="shared" si="278"/>
        <v>1</v>
      </c>
      <c r="X5941" s="27">
        <f t="shared" si="276"/>
        <v>83.519999405899995</v>
      </c>
    </row>
    <row r="5942" spans="1:24" x14ac:dyDescent="0.25">
      <c r="A5942" s="26">
        <v>46265</v>
      </c>
      <c r="B5942" s="27" t="s">
        <v>10946</v>
      </c>
      <c r="C5942" s="27" t="s">
        <v>6087</v>
      </c>
      <c r="D5942" s="27" t="s">
        <v>6088</v>
      </c>
      <c r="E5942" s="27" t="s">
        <v>22</v>
      </c>
      <c r="F5942" s="27" t="s">
        <v>32</v>
      </c>
      <c r="G5942" s="27"/>
      <c r="H5942" s="27" t="s">
        <v>116</v>
      </c>
      <c r="I5942" s="28">
        <v>1367396991</v>
      </c>
      <c r="J5942" s="28">
        <v>0</v>
      </c>
      <c r="K5942" s="28">
        <v>1367396991</v>
      </c>
      <c r="L5942" s="29">
        <v>15.16</v>
      </c>
      <c r="M5942" s="29">
        <f>IFERROR(_xlfn.XLOOKUP($B5942,'Ownership Metrics'!$A:$A,'Ownership Metrics'!$B:$B),"")</f>
        <v>1.32</v>
      </c>
      <c r="N5942" s="28">
        <f>IFERROR(_xlfn.XLOOKUP($B5942,'Ownership Metrics'!$A:$A,'Ownership Metrics'!$C:$C),"")</f>
        <v>7205</v>
      </c>
      <c r="O5942" s="29">
        <f>IFERROR(_xlfn.XLOOKUP($B5942,'Ownership Metrics'!$A:$A,'Ownership Metrics'!$D:$D),"")</f>
        <v>83.52</v>
      </c>
      <c r="P5942" s="29">
        <f>IFERROR(_xlfn.XLOOKUP($B5942,'Ownership Metrics'!$A:$A,'Ownership Metrics'!$E:$E),"")</f>
        <v>98.68</v>
      </c>
      <c r="Q5942" s="30">
        <f>IFERROR(_xlfn.XLOOKUP($B5942,'Ownership Metrics'!$A:$A,'Ownership Metrics'!$F:$F),"")</f>
        <v>2</v>
      </c>
      <c r="R5942" s="30">
        <f>IFERROR(_xlfn.XLOOKUP($B5942,'Ownership Metrics'!$A:$A,'Ownership Metrics'!$G:$G),"")</f>
        <v>86</v>
      </c>
      <c r="S5942" s="27" t="str">
        <f>IFERROR(_xlfn.XLOOKUP($B5942,'Ownership Metrics'!$A:$A,'Ownership Metrics'!$H:$H),"")</f>
        <v>Mayoritas</v>
      </c>
      <c r="T5942" s="27" t="str">
        <f>IFERROR(_xlfn.XLOOKUP($B5942,'Ownership Metrics'!$A:$A,'Ownership Metrics'!$I:$I),"")</f>
        <v>Tinggi</v>
      </c>
      <c r="U5942" s="27">
        <f>IF(COUNTIFS($B$2:$B5942,$B5942,$D$2:$D5942,$D5942)=1,1,0)</f>
        <v>1</v>
      </c>
      <c r="V5942" s="27">
        <f t="shared" si="277"/>
        <v>15.16</v>
      </c>
      <c r="W5942" s="27">
        <f t="shared" si="278"/>
        <v>2</v>
      </c>
      <c r="X5942" s="27">
        <f t="shared" si="276"/>
        <v>15.159999405800001</v>
      </c>
    </row>
    <row r="5943" spans="1:24" x14ac:dyDescent="0.25">
      <c r="A5943" s="26">
        <v>46265</v>
      </c>
      <c r="B5943" s="27" t="s">
        <v>10947</v>
      </c>
      <c r="C5943" s="27" t="s">
        <v>6090</v>
      </c>
      <c r="D5943" s="27" t="s">
        <v>1561</v>
      </c>
      <c r="E5943" s="27" t="s">
        <v>22</v>
      </c>
      <c r="F5943" s="27" t="s">
        <v>23</v>
      </c>
      <c r="G5943" s="27"/>
      <c r="H5943" s="27" t="s">
        <v>24</v>
      </c>
      <c r="I5943" s="28">
        <v>4723134988</v>
      </c>
      <c r="J5943" s="28">
        <v>0</v>
      </c>
      <c r="K5943" s="28">
        <v>4723134988</v>
      </c>
      <c r="L5943" s="29">
        <v>98.97</v>
      </c>
      <c r="M5943" s="29">
        <f>IFERROR(_xlfn.XLOOKUP($B5943,'Ownership Metrics'!$A:$A,'Ownership Metrics'!$B:$B),"")</f>
        <v>1.03</v>
      </c>
      <c r="N5943" s="28">
        <f>IFERROR(_xlfn.XLOOKUP($B5943,'Ownership Metrics'!$A:$A,'Ownership Metrics'!$C:$C),"")</f>
        <v>9795</v>
      </c>
      <c r="O5943" s="29">
        <f>IFERROR(_xlfn.XLOOKUP($B5943,'Ownership Metrics'!$A:$A,'Ownership Metrics'!$D:$D),"")</f>
        <v>98.97</v>
      </c>
      <c r="P5943" s="29">
        <f>IFERROR(_xlfn.XLOOKUP($B5943,'Ownership Metrics'!$A:$A,'Ownership Metrics'!$E:$E),"")</f>
        <v>98.97</v>
      </c>
      <c r="Q5943" s="30">
        <f>IFERROR(_xlfn.XLOOKUP($B5943,'Ownership Metrics'!$A:$A,'Ownership Metrics'!$F:$F),"")</f>
        <v>1</v>
      </c>
      <c r="R5943" s="30">
        <f>IFERROR(_xlfn.XLOOKUP($B5943,'Ownership Metrics'!$A:$A,'Ownership Metrics'!$G:$G),"")</f>
        <v>99</v>
      </c>
      <c r="S5943" s="27" t="str">
        <f>IFERROR(_xlfn.XLOOKUP($B5943,'Ownership Metrics'!$A:$A,'Ownership Metrics'!$H:$H),"")</f>
        <v>Mayoritas</v>
      </c>
      <c r="T5943" s="27" t="str">
        <f>IFERROR(_xlfn.XLOOKUP($B5943,'Ownership Metrics'!$A:$A,'Ownership Metrics'!$I:$I),"")</f>
        <v>Tinggi</v>
      </c>
      <c r="U5943" s="27">
        <f>IF(COUNTIFS($B$2:$B5943,$B5943,$D$2:$D5943,$D5943)=1,1,0)</f>
        <v>1</v>
      </c>
      <c r="V5943" s="27">
        <f t="shared" si="277"/>
        <v>98.97</v>
      </c>
      <c r="W5943" s="27">
        <f t="shared" si="278"/>
        <v>1</v>
      </c>
      <c r="X5943" s="27">
        <f t="shared" si="276"/>
        <v>98.969999405699994</v>
      </c>
    </row>
    <row r="5944" spans="1:24" x14ac:dyDescent="0.25">
      <c r="A5944" s="26">
        <v>46265</v>
      </c>
      <c r="B5944" s="27" t="s">
        <v>10948</v>
      </c>
      <c r="C5944" s="27" t="s">
        <v>6092</v>
      </c>
      <c r="D5944" s="27" t="s">
        <v>601</v>
      </c>
      <c r="E5944" s="27" t="s">
        <v>22</v>
      </c>
      <c r="F5944" s="27" t="s">
        <v>23</v>
      </c>
      <c r="G5944" s="27"/>
      <c r="H5944" s="27" t="s">
        <v>24</v>
      </c>
      <c r="I5944" s="28">
        <v>502337200</v>
      </c>
      <c r="J5944" s="28">
        <v>2120234600</v>
      </c>
      <c r="K5944" s="28">
        <v>2622571800</v>
      </c>
      <c r="L5944" s="29">
        <v>16.02</v>
      </c>
      <c r="M5944" s="29">
        <f>IFERROR(_xlfn.XLOOKUP($B5944,'Ownership Metrics'!$A:$A,'Ownership Metrics'!$B:$B),"")</f>
        <v>22.97</v>
      </c>
      <c r="N5944" s="28">
        <f>IFERROR(_xlfn.XLOOKUP($B5944,'Ownership Metrics'!$A:$A,'Ownership Metrics'!$C:$C),"")</f>
        <v>3630</v>
      </c>
      <c r="O5944" s="29">
        <f>IFERROR(_xlfn.XLOOKUP($B5944,'Ownership Metrics'!$A:$A,'Ownership Metrics'!$D:$D),"")</f>
        <v>58.04</v>
      </c>
      <c r="P5944" s="29">
        <f>IFERROR(_xlfn.XLOOKUP($B5944,'Ownership Metrics'!$A:$A,'Ownership Metrics'!$E:$E),"")</f>
        <v>75.97</v>
      </c>
      <c r="Q5944" s="30">
        <f>IFERROR(_xlfn.XLOOKUP($B5944,'Ownership Metrics'!$A:$A,'Ownership Metrics'!$F:$F),"")</f>
        <v>4</v>
      </c>
      <c r="R5944" s="30">
        <f>IFERROR(_xlfn.XLOOKUP($B5944,'Ownership Metrics'!$A:$A,'Ownership Metrics'!$G:$G),"")</f>
        <v>60</v>
      </c>
      <c r="S5944" s="27" t="str">
        <f>IFERROR(_xlfn.XLOOKUP($B5944,'Ownership Metrics'!$A:$A,'Ownership Metrics'!$H:$H),"")</f>
        <v>Mayoritas</v>
      </c>
      <c r="T5944" s="27" t="str">
        <f>IFERROR(_xlfn.XLOOKUP($B5944,'Ownership Metrics'!$A:$A,'Ownership Metrics'!$I:$I),"")</f>
        <v>Tinggi</v>
      </c>
      <c r="U5944" s="27">
        <f>IF(COUNTIFS($B$2:$B5944,$B5944,$D$2:$D5944,$D5944)=1,1,0)</f>
        <v>1</v>
      </c>
      <c r="V5944" s="27">
        <f t="shared" si="277"/>
        <v>16.02</v>
      </c>
      <c r="W5944" s="27">
        <f t="shared" si="278"/>
        <v>2</v>
      </c>
      <c r="X5944" s="27">
        <f t="shared" si="276"/>
        <v>16.0199994056</v>
      </c>
    </row>
    <row r="5945" spans="1:24" x14ac:dyDescent="0.25">
      <c r="A5945" s="26">
        <v>46265</v>
      </c>
      <c r="B5945" s="27" t="s">
        <v>10948</v>
      </c>
      <c r="C5945" s="27" t="s">
        <v>6092</v>
      </c>
      <c r="D5945" s="27" t="s">
        <v>6093</v>
      </c>
      <c r="E5945" s="27" t="s">
        <v>22</v>
      </c>
      <c r="F5945" s="27" t="s">
        <v>23</v>
      </c>
      <c r="G5945" s="27"/>
      <c r="H5945" s="27" t="s">
        <v>24</v>
      </c>
      <c r="I5945" s="28">
        <v>320863700</v>
      </c>
      <c r="J5945" s="28">
        <v>9184000000</v>
      </c>
      <c r="K5945" s="28">
        <v>9504863700</v>
      </c>
      <c r="L5945" s="29">
        <v>58.04</v>
      </c>
      <c r="M5945" s="29">
        <f>IFERROR(_xlfn.XLOOKUP($B5945,'Ownership Metrics'!$A:$A,'Ownership Metrics'!$B:$B),"")</f>
        <v>22.97</v>
      </c>
      <c r="N5945" s="28">
        <f>IFERROR(_xlfn.XLOOKUP($B5945,'Ownership Metrics'!$A:$A,'Ownership Metrics'!$C:$C),"")</f>
        <v>3630</v>
      </c>
      <c r="O5945" s="29">
        <f>IFERROR(_xlfn.XLOOKUP($B5945,'Ownership Metrics'!$A:$A,'Ownership Metrics'!$D:$D),"")</f>
        <v>58.04</v>
      </c>
      <c r="P5945" s="29">
        <f>IFERROR(_xlfn.XLOOKUP($B5945,'Ownership Metrics'!$A:$A,'Ownership Metrics'!$E:$E),"")</f>
        <v>75.97</v>
      </c>
      <c r="Q5945" s="30">
        <f>IFERROR(_xlfn.XLOOKUP($B5945,'Ownership Metrics'!$A:$A,'Ownership Metrics'!$F:$F),"")</f>
        <v>4</v>
      </c>
      <c r="R5945" s="30">
        <f>IFERROR(_xlfn.XLOOKUP($B5945,'Ownership Metrics'!$A:$A,'Ownership Metrics'!$G:$G),"")</f>
        <v>60</v>
      </c>
      <c r="S5945" s="27" t="str">
        <f>IFERROR(_xlfn.XLOOKUP($B5945,'Ownership Metrics'!$A:$A,'Ownership Metrics'!$H:$H),"")</f>
        <v>Mayoritas</v>
      </c>
      <c r="T5945" s="27" t="str">
        <f>IFERROR(_xlfn.XLOOKUP($B5945,'Ownership Metrics'!$A:$A,'Ownership Metrics'!$I:$I),"")</f>
        <v>Tinggi</v>
      </c>
      <c r="U5945" s="27">
        <f>IF(COUNTIFS($B$2:$B5945,$B5945,$D$2:$D5945,$D5945)=1,1,0)</f>
        <v>1</v>
      </c>
      <c r="V5945" s="27">
        <f t="shared" si="277"/>
        <v>58.04</v>
      </c>
      <c r="W5945" s="27">
        <f t="shared" si="278"/>
        <v>1</v>
      </c>
      <c r="X5945" s="27">
        <f t="shared" si="276"/>
        <v>58.039999405499998</v>
      </c>
    </row>
    <row r="5946" spans="1:24" x14ac:dyDescent="0.25">
      <c r="A5946" s="26">
        <v>46265</v>
      </c>
      <c r="B5946" s="27" t="s">
        <v>10948</v>
      </c>
      <c r="C5946" s="27" t="s">
        <v>6092</v>
      </c>
      <c r="D5946" s="27" t="s">
        <v>6094</v>
      </c>
      <c r="E5946" s="27" t="s">
        <v>171</v>
      </c>
      <c r="F5946" s="27" t="s">
        <v>23</v>
      </c>
      <c r="G5946" s="27"/>
      <c r="H5946" s="27" t="s">
        <v>24</v>
      </c>
      <c r="I5946" s="28">
        <v>173360400</v>
      </c>
      <c r="J5946" s="28">
        <v>0</v>
      </c>
      <c r="K5946" s="28">
        <v>173360400</v>
      </c>
      <c r="L5946" s="29">
        <v>1.06</v>
      </c>
      <c r="M5946" s="29">
        <f>IFERROR(_xlfn.XLOOKUP($B5946,'Ownership Metrics'!$A:$A,'Ownership Metrics'!$B:$B),"")</f>
        <v>22.97</v>
      </c>
      <c r="N5946" s="28">
        <f>IFERROR(_xlfn.XLOOKUP($B5946,'Ownership Metrics'!$A:$A,'Ownership Metrics'!$C:$C),"")</f>
        <v>3630</v>
      </c>
      <c r="O5946" s="29">
        <f>IFERROR(_xlfn.XLOOKUP($B5946,'Ownership Metrics'!$A:$A,'Ownership Metrics'!$D:$D),"")</f>
        <v>58.04</v>
      </c>
      <c r="P5946" s="29">
        <f>IFERROR(_xlfn.XLOOKUP($B5946,'Ownership Metrics'!$A:$A,'Ownership Metrics'!$E:$E),"")</f>
        <v>75.97</v>
      </c>
      <c r="Q5946" s="30">
        <f>IFERROR(_xlfn.XLOOKUP($B5946,'Ownership Metrics'!$A:$A,'Ownership Metrics'!$F:$F),"")</f>
        <v>4</v>
      </c>
      <c r="R5946" s="30">
        <f>IFERROR(_xlfn.XLOOKUP($B5946,'Ownership Metrics'!$A:$A,'Ownership Metrics'!$G:$G),"")</f>
        <v>60</v>
      </c>
      <c r="S5946" s="27" t="str">
        <f>IFERROR(_xlfn.XLOOKUP($B5946,'Ownership Metrics'!$A:$A,'Ownership Metrics'!$H:$H),"")</f>
        <v>Mayoritas</v>
      </c>
      <c r="T5946" s="27" t="str">
        <f>IFERROR(_xlfn.XLOOKUP($B5946,'Ownership Metrics'!$A:$A,'Ownership Metrics'!$I:$I),"")</f>
        <v>Tinggi</v>
      </c>
      <c r="U5946" s="27">
        <f>IF(COUNTIFS($B$2:$B5946,$B5946,$D$2:$D5946,$D5946)=1,1,0)</f>
        <v>1</v>
      </c>
      <c r="V5946" s="27">
        <f t="shared" si="277"/>
        <v>1.06</v>
      </c>
      <c r="W5946" s="27">
        <f t="shared" si="278"/>
        <v>4</v>
      </c>
      <c r="X5946" s="27">
        <f t="shared" si="276"/>
        <v>1.0599994054000001</v>
      </c>
    </row>
    <row r="5947" spans="1:24" x14ac:dyDescent="0.25">
      <c r="A5947" s="26">
        <v>46265</v>
      </c>
      <c r="B5947" s="27" t="s">
        <v>10948</v>
      </c>
      <c r="C5947" s="27" t="s">
        <v>6092</v>
      </c>
      <c r="D5947" s="27" t="s">
        <v>6095</v>
      </c>
      <c r="E5947" s="27"/>
      <c r="F5947" s="27"/>
      <c r="G5947" s="27"/>
      <c r="H5947" s="27"/>
      <c r="I5947" s="28">
        <v>0</v>
      </c>
      <c r="J5947" s="28">
        <v>312661400</v>
      </c>
      <c r="K5947" s="28">
        <v>312661400</v>
      </c>
      <c r="L5947" s="29">
        <v>1.91</v>
      </c>
      <c r="M5947" s="29">
        <f>IFERROR(_xlfn.XLOOKUP($B5947,'Ownership Metrics'!$A:$A,'Ownership Metrics'!$B:$B),"")</f>
        <v>22.97</v>
      </c>
      <c r="N5947" s="28">
        <f>IFERROR(_xlfn.XLOOKUP($B5947,'Ownership Metrics'!$A:$A,'Ownership Metrics'!$C:$C),"")</f>
        <v>3630</v>
      </c>
      <c r="O5947" s="29">
        <f>IFERROR(_xlfn.XLOOKUP($B5947,'Ownership Metrics'!$A:$A,'Ownership Metrics'!$D:$D),"")</f>
        <v>58.04</v>
      </c>
      <c r="P5947" s="29">
        <f>IFERROR(_xlfn.XLOOKUP($B5947,'Ownership Metrics'!$A:$A,'Ownership Metrics'!$E:$E),"")</f>
        <v>75.97</v>
      </c>
      <c r="Q5947" s="30">
        <f>IFERROR(_xlfn.XLOOKUP($B5947,'Ownership Metrics'!$A:$A,'Ownership Metrics'!$F:$F),"")</f>
        <v>4</v>
      </c>
      <c r="R5947" s="30">
        <f>IFERROR(_xlfn.XLOOKUP($B5947,'Ownership Metrics'!$A:$A,'Ownership Metrics'!$G:$G),"")</f>
        <v>60</v>
      </c>
      <c r="S5947" s="27" t="str">
        <f>IFERROR(_xlfn.XLOOKUP($B5947,'Ownership Metrics'!$A:$A,'Ownership Metrics'!$H:$H),"")</f>
        <v>Mayoritas</v>
      </c>
      <c r="T5947" s="27" t="str">
        <f>IFERROR(_xlfn.XLOOKUP($B5947,'Ownership Metrics'!$A:$A,'Ownership Metrics'!$I:$I),"")</f>
        <v>Tinggi</v>
      </c>
      <c r="U5947" s="27">
        <f>IF(COUNTIFS($B$2:$B5947,$B5947,$D$2:$D5947,$D5947)=1,1,0)</f>
        <v>1</v>
      </c>
      <c r="V5947" s="27">
        <f t="shared" si="277"/>
        <v>1.91</v>
      </c>
      <c r="W5947" s="27">
        <f t="shared" si="278"/>
        <v>3</v>
      </c>
      <c r="X5947" s="27">
        <f t="shared" si="276"/>
        <v>1.9099994053</v>
      </c>
    </row>
    <row r="5948" spans="1:24" x14ac:dyDescent="0.25">
      <c r="A5948" s="26">
        <v>46265</v>
      </c>
      <c r="B5948" s="27" t="s">
        <v>10949</v>
      </c>
      <c r="C5948" s="27" t="s">
        <v>6097</v>
      </c>
      <c r="D5948" s="27" t="s">
        <v>6098</v>
      </c>
      <c r="E5948" s="27" t="s">
        <v>22</v>
      </c>
      <c r="F5948" s="27" t="s">
        <v>23</v>
      </c>
      <c r="G5948" s="27"/>
      <c r="H5948" s="27" t="s">
        <v>24</v>
      </c>
      <c r="I5948" s="28">
        <v>280685400</v>
      </c>
      <c r="J5948" s="28">
        <v>0</v>
      </c>
      <c r="K5948" s="28">
        <v>280685400</v>
      </c>
      <c r="L5948" s="29">
        <v>3.21</v>
      </c>
      <c r="M5948" s="29">
        <f>IFERROR(_xlfn.XLOOKUP($B5948,'Ownership Metrics'!$A:$A,'Ownership Metrics'!$B:$B),"")</f>
        <v>15.65</v>
      </c>
      <c r="N5948" s="28">
        <f>IFERROR(_xlfn.XLOOKUP($B5948,'Ownership Metrics'!$A:$A,'Ownership Metrics'!$C:$C),"")</f>
        <v>5260</v>
      </c>
      <c r="O5948" s="29">
        <f>IFERROR(_xlfn.XLOOKUP($B5948,'Ownership Metrics'!$A:$A,'Ownership Metrics'!$D:$D),"")</f>
        <v>72</v>
      </c>
      <c r="P5948" s="29">
        <f>IFERROR(_xlfn.XLOOKUP($B5948,'Ownership Metrics'!$A:$A,'Ownership Metrics'!$E:$E),"")</f>
        <v>83.21</v>
      </c>
      <c r="Q5948" s="30">
        <f>IFERROR(_xlfn.XLOOKUP($B5948,'Ownership Metrics'!$A:$A,'Ownership Metrics'!$F:$F),"")</f>
        <v>4</v>
      </c>
      <c r="R5948" s="30">
        <f>IFERROR(_xlfn.XLOOKUP($B5948,'Ownership Metrics'!$A:$A,'Ownership Metrics'!$G:$G),"")</f>
        <v>70</v>
      </c>
      <c r="S5948" s="27" t="str">
        <f>IFERROR(_xlfn.XLOOKUP($B5948,'Ownership Metrics'!$A:$A,'Ownership Metrics'!$H:$H),"")</f>
        <v>Mayoritas</v>
      </c>
      <c r="T5948" s="27" t="str">
        <f>IFERROR(_xlfn.XLOOKUP($B5948,'Ownership Metrics'!$A:$A,'Ownership Metrics'!$I:$I),"")</f>
        <v>Tinggi</v>
      </c>
      <c r="U5948" s="27">
        <f>IF(COUNTIFS($B$2:$B5948,$B5948,$D$2:$D5948,$D5948)=1,1,0)</f>
        <v>1</v>
      </c>
      <c r="V5948" s="27">
        <f t="shared" si="277"/>
        <v>3.21</v>
      </c>
      <c r="W5948" s="27">
        <f t="shared" si="278"/>
        <v>3</v>
      </c>
      <c r="X5948" s="27">
        <f t="shared" si="276"/>
        <v>3.2099994052</v>
      </c>
    </row>
    <row r="5949" spans="1:24" x14ac:dyDescent="0.25">
      <c r="A5949" s="26">
        <v>46265</v>
      </c>
      <c r="B5949" s="27" t="s">
        <v>10949</v>
      </c>
      <c r="C5949" s="27" t="s">
        <v>6097</v>
      </c>
      <c r="D5949" s="27" t="s">
        <v>6099</v>
      </c>
      <c r="E5949" s="27" t="s">
        <v>22</v>
      </c>
      <c r="F5949" s="27" t="s">
        <v>23</v>
      </c>
      <c r="G5949" s="27"/>
      <c r="H5949" s="27" t="s">
        <v>24</v>
      </c>
      <c r="I5949" s="28">
        <v>2600000000</v>
      </c>
      <c r="J5949" s="28">
        <v>3700000000</v>
      </c>
      <c r="K5949" s="28">
        <v>6300000000</v>
      </c>
      <c r="L5949" s="29">
        <v>72</v>
      </c>
      <c r="M5949" s="29">
        <f>IFERROR(_xlfn.XLOOKUP($B5949,'Ownership Metrics'!$A:$A,'Ownership Metrics'!$B:$B),"")</f>
        <v>15.65</v>
      </c>
      <c r="N5949" s="28">
        <f>IFERROR(_xlfn.XLOOKUP($B5949,'Ownership Metrics'!$A:$A,'Ownership Metrics'!$C:$C),"")</f>
        <v>5260</v>
      </c>
      <c r="O5949" s="29">
        <f>IFERROR(_xlfn.XLOOKUP($B5949,'Ownership Metrics'!$A:$A,'Ownership Metrics'!$D:$D),"")</f>
        <v>72</v>
      </c>
      <c r="P5949" s="29">
        <f>IFERROR(_xlfn.XLOOKUP($B5949,'Ownership Metrics'!$A:$A,'Ownership Metrics'!$E:$E),"")</f>
        <v>83.21</v>
      </c>
      <c r="Q5949" s="30">
        <f>IFERROR(_xlfn.XLOOKUP($B5949,'Ownership Metrics'!$A:$A,'Ownership Metrics'!$F:$F),"")</f>
        <v>4</v>
      </c>
      <c r="R5949" s="30">
        <f>IFERROR(_xlfn.XLOOKUP($B5949,'Ownership Metrics'!$A:$A,'Ownership Metrics'!$G:$G),"")</f>
        <v>70</v>
      </c>
      <c r="S5949" s="27" t="str">
        <f>IFERROR(_xlfn.XLOOKUP($B5949,'Ownership Metrics'!$A:$A,'Ownership Metrics'!$H:$H),"")</f>
        <v>Mayoritas</v>
      </c>
      <c r="T5949" s="27" t="str">
        <f>IFERROR(_xlfn.XLOOKUP($B5949,'Ownership Metrics'!$A:$A,'Ownership Metrics'!$I:$I),"")</f>
        <v>Tinggi</v>
      </c>
      <c r="U5949" s="27">
        <f>IF(COUNTIFS($B$2:$B5949,$B5949,$D$2:$D5949,$D5949)=1,1,0)</f>
        <v>1</v>
      </c>
      <c r="V5949" s="27">
        <f t="shared" si="277"/>
        <v>72</v>
      </c>
      <c r="W5949" s="27">
        <f t="shared" si="278"/>
        <v>1</v>
      </c>
      <c r="X5949" s="27">
        <f t="shared" si="276"/>
        <v>71.999999405099999</v>
      </c>
    </row>
    <row r="5950" spans="1:24" x14ac:dyDescent="0.25">
      <c r="A5950" s="26">
        <v>46265</v>
      </c>
      <c r="B5950" s="27" t="s">
        <v>10949</v>
      </c>
      <c r="C5950" s="27" t="s">
        <v>6097</v>
      </c>
      <c r="D5950" s="27" t="s">
        <v>793</v>
      </c>
      <c r="E5950" s="27" t="s">
        <v>35</v>
      </c>
      <c r="F5950" s="27" t="s">
        <v>23</v>
      </c>
      <c r="G5950" s="27" t="s">
        <v>36</v>
      </c>
      <c r="H5950" s="27" t="s">
        <v>24</v>
      </c>
      <c r="I5950" s="28">
        <v>100000000</v>
      </c>
      <c r="J5950" s="28">
        <v>0</v>
      </c>
      <c r="K5950" s="28">
        <v>100000000</v>
      </c>
      <c r="L5950" s="29">
        <v>1.1399999999999999</v>
      </c>
      <c r="M5950" s="29">
        <f>IFERROR(_xlfn.XLOOKUP($B5950,'Ownership Metrics'!$A:$A,'Ownership Metrics'!$B:$B),"")</f>
        <v>15.65</v>
      </c>
      <c r="N5950" s="28">
        <f>IFERROR(_xlfn.XLOOKUP($B5950,'Ownership Metrics'!$A:$A,'Ownership Metrics'!$C:$C),"")</f>
        <v>5260</v>
      </c>
      <c r="O5950" s="29">
        <f>IFERROR(_xlfn.XLOOKUP($B5950,'Ownership Metrics'!$A:$A,'Ownership Metrics'!$D:$D),"")</f>
        <v>72</v>
      </c>
      <c r="P5950" s="29">
        <f>IFERROR(_xlfn.XLOOKUP($B5950,'Ownership Metrics'!$A:$A,'Ownership Metrics'!$E:$E),"")</f>
        <v>83.21</v>
      </c>
      <c r="Q5950" s="30">
        <f>IFERROR(_xlfn.XLOOKUP($B5950,'Ownership Metrics'!$A:$A,'Ownership Metrics'!$F:$F),"")</f>
        <v>4</v>
      </c>
      <c r="R5950" s="30">
        <f>IFERROR(_xlfn.XLOOKUP($B5950,'Ownership Metrics'!$A:$A,'Ownership Metrics'!$G:$G),"")</f>
        <v>70</v>
      </c>
      <c r="S5950" s="27" t="str">
        <f>IFERROR(_xlfn.XLOOKUP($B5950,'Ownership Metrics'!$A:$A,'Ownership Metrics'!$H:$H),"")</f>
        <v>Mayoritas</v>
      </c>
      <c r="T5950" s="27" t="str">
        <f>IFERROR(_xlfn.XLOOKUP($B5950,'Ownership Metrics'!$A:$A,'Ownership Metrics'!$I:$I),"")</f>
        <v>Tinggi</v>
      </c>
      <c r="U5950" s="27">
        <f>IF(COUNTIFS($B$2:$B5950,$B5950,$D$2:$D5950,$D5950)=1,1,0)</f>
        <v>1</v>
      </c>
      <c r="V5950" s="27">
        <f t="shared" si="277"/>
        <v>1.1399999999999999</v>
      </c>
      <c r="W5950" s="27">
        <f t="shared" si="278"/>
        <v>4</v>
      </c>
      <c r="X5950" s="27">
        <f t="shared" si="276"/>
        <v>1.139999405</v>
      </c>
    </row>
    <row r="5951" spans="1:24" x14ac:dyDescent="0.25">
      <c r="A5951" s="26">
        <v>46265</v>
      </c>
      <c r="B5951" s="27" t="s">
        <v>10949</v>
      </c>
      <c r="C5951" s="27" t="s">
        <v>6097</v>
      </c>
      <c r="D5951" s="27" t="s">
        <v>5982</v>
      </c>
      <c r="E5951" s="27" t="s">
        <v>35</v>
      </c>
      <c r="F5951" s="27" t="s">
        <v>23</v>
      </c>
      <c r="G5951" s="27" t="s">
        <v>36</v>
      </c>
      <c r="H5951" s="27" t="s">
        <v>24</v>
      </c>
      <c r="I5951" s="28">
        <v>700000000</v>
      </c>
      <c r="J5951" s="28">
        <v>0</v>
      </c>
      <c r="K5951" s="28">
        <v>700000000</v>
      </c>
      <c r="L5951" s="29">
        <v>8</v>
      </c>
      <c r="M5951" s="29">
        <f>IFERROR(_xlfn.XLOOKUP($B5951,'Ownership Metrics'!$A:$A,'Ownership Metrics'!$B:$B),"")</f>
        <v>15.65</v>
      </c>
      <c r="N5951" s="28">
        <f>IFERROR(_xlfn.XLOOKUP($B5951,'Ownership Metrics'!$A:$A,'Ownership Metrics'!$C:$C),"")</f>
        <v>5260</v>
      </c>
      <c r="O5951" s="29">
        <f>IFERROR(_xlfn.XLOOKUP($B5951,'Ownership Metrics'!$A:$A,'Ownership Metrics'!$D:$D),"")</f>
        <v>72</v>
      </c>
      <c r="P5951" s="29">
        <f>IFERROR(_xlfn.XLOOKUP($B5951,'Ownership Metrics'!$A:$A,'Ownership Metrics'!$E:$E),"")</f>
        <v>83.21</v>
      </c>
      <c r="Q5951" s="30">
        <f>IFERROR(_xlfn.XLOOKUP($B5951,'Ownership Metrics'!$A:$A,'Ownership Metrics'!$F:$F),"")</f>
        <v>4</v>
      </c>
      <c r="R5951" s="30">
        <f>IFERROR(_xlfn.XLOOKUP($B5951,'Ownership Metrics'!$A:$A,'Ownership Metrics'!$G:$G),"")</f>
        <v>70</v>
      </c>
      <c r="S5951" s="27" t="str">
        <f>IFERROR(_xlfn.XLOOKUP($B5951,'Ownership Metrics'!$A:$A,'Ownership Metrics'!$H:$H),"")</f>
        <v>Mayoritas</v>
      </c>
      <c r="T5951" s="27" t="str">
        <f>IFERROR(_xlfn.XLOOKUP($B5951,'Ownership Metrics'!$A:$A,'Ownership Metrics'!$I:$I),"")</f>
        <v>Tinggi</v>
      </c>
      <c r="U5951" s="27">
        <f>IF(COUNTIFS($B$2:$B5951,$B5951,$D$2:$D5951,$D5951)=1,1,0)</f>
        <v>1</v>
      </c>
      <c r="V5951" s="27">
        <f t="shared" si="277"/>
        <v>8</v>
      </c>
      <c r="W5951" s="27">
        <f t="shared" si="278"/>
        <v>2</v>
      </c>
      <c r="X5951" s="27">
        <f t="shared" si="276"/>
        <v>7.9999994048999996</v>
      </c>
    </row>
    <row r="5952" spans="1:24" x14ac:dyDescent="0.25">
      <c r="A5952" s="26">
        <v>46265</v>
      </c>
      <c r="B5952" s="27" t="s">
        <v>10950</v>
      </c>
      <c r="C5952" s="27" t="s">
        <v>6101</v>
      </c>
      <c r="D5952" s="27" t="s">
        <v>106</v>
      </c>
      <c r="E5952" s="27" t="s">
        <v>22</v>
      </c>
      <c r="F5952" s="27" t="s">
        <v>23</v>
      </c>
      <c r="G5952" s="27"/>
      <c r="H5952" s="27"/>
      <c r="I5952" s="28">
        <v>0</v>
      </c>
      <c r="J5952" s="28">
        <v>3422452775</v>
      </c>
      <c r="K5952" s="28">
        <v>3422452775</v>
      </c>
      <c r="L5952" s="29">
        <v>50.69</v>
      </c>
      <c r="M5952" s="29">
        <f>IFERROR(_xlfn.XLOOKUP($B5952,'Ownership Metrics'!$A:$A,'Ownership Metrics'!$B:$B),"")</f>
        <v>37.29</v>
      </c>
      <c r="N5952" s="28">
        <f>IFERROR(_xlfn.XLOOKUP($B5952,'Ownership Metrics'!$A:$A,'Ownership Metrics'!$C:$C),"")</f>
        <v>2595</v>
      </c>
      <c r="O5952" s="29">
        <f>IFERROR(_xlfn.XLOOKUP($B5952,'Ownership Metrics'!$A:$A,'Ownership Metrics'!$D:$D),"")</f>
        <v>50.69</v>
      </c>
      <c r="P5952" s="29">
        <f>IFERROR(_xlfn.XLOOKUP($B5952,'Ownership Metrics'!$A:$A,'Ownership Metrics'!$E:$E),"")</f>
        <v>56.57</v>
      </c>
      <c r="Q5952" s="30">
        <f>IFERROR(_xlfn.XLOOKUP($B5952,'Ownership Metrics'!$A:$A,'Ownership Metrics'!$F:$F),"")</f>
        <v>8</v>
      </c>
      <c r="R5952" s="30">
        <f>IFERROR(_xlfn.XLOOKUP($B5952,'Ownership Metrics'!$A:$A,'Ownership Metrics'!$G:$G),"")</f>
        <v>44</v>
      </c>
      <c r="S5952" s="27" t="str">
        <f>IFERROR(_xlfn.XLOOKUP($B5952,'Ownership Metrics'!$A:$A,'Ownership Metrics'!$H:$H),"")</f>
        <v>Mayoritas</v>
      </c>
      <c r="T5952" s="27" t="str">
        <f>IFERROR(_xlfn.XLOOKUP($B5952,'Ownership Metrics'!$A:$A,'Ownership Metrics'!$I:$I),"")</f>
        <v>Sedang</v>
      </c>
      <c r="U5952" s="27">
        <f>IF(COUNTIFS($B$2:$B5952,$B5952,$D$2:$D5952,$D5952)=1,1,0)</f>
        <v>1</v>
      </c>
      <c r="V5952" s="27">
        <f t="shared" si="277"/>
        <v>50.69</v>
      </c>
      <c r="W5952" s="27">
        <f t="shared" si="278"/>
        <v>1</v>
      </c>
      <c r="X5952" s="27">
        <f t="shared" si="276"/>
        <v>50.689999404799998</v>
      </c>
    </row>
    <row r="5953" spans="1:24" x14ac:dyDescent="0.25">
      <c r="A5953" s="26">
        <v>46265</v>
      </c>
      <c r="B5953" s="27" t="s">
        <v>10950</v>
      </c>
      <c r="C5953" s="27" t="s">
        <v>6101</v>
      </c>
      <c r="D5953" s="27" t="s">
        <v>5508</v>
      </c>
      <c r="E5953" s="27" t="s">
        <v>114</v>
      </c>
      <c r="F5953" s="27" t="s">
        <v>32</v>
      </c>
      <c r="G5953" s="27"/>
      <c r="H5953" s="27" t="s">
        <v>569</v>
      </c>
      <c r="I5953" s="28">
        <v>82690300</v>
      </c>
      <c r="J5953" s="28">
        <v>0</v>
      </c>
      <c r="K5953" s="28">
        <v>82690300</v>
      </c>
      <c r="L5953" s="29">
        <v>1.22</v>
      </c>
      <c r="M5953" s="29">
        <f>IFERROR(_xlfn.XLOOKUP($B5953,'Ownership Metrics'!$A:$A,'Ownership Metrics'!$B:$B),"")</f>
        <v>37.29</v>
      </c>
      <c r="N5953" s="28">
        <f>IFERROR(_xlfn.XLOOKUP($B5953,'Ownership Metrics'!$A:$A,'Ownership Metrics'!$C:$C),"")</f>
        <v>2595</v>
      </c>
      <c r="O5953" s="29">
        <f>IFERROR(_xlfn.XLOOKUP($B5953,'Ownership Metrics'!$A:$A,'Ownership Metrics'!$D:$D),"")</f>
        <v>50.69</v>
      </c>
      <c r="P5953" s="29">
        <f>IFERROR(_xlfn.XLOOKUP($B5953,'Ownership Metrics'!$A:$A,'Ownership Metrics'!$E:$E),"")</f>
        <v>56.57</v>
      </c>
      <c r="Q5953" s="30">
        <f>IFERROR(_xlfn.XLOOKUP($B5953,'Ownership Metrics'!$A:$A,'Ownership Metrics'!$F:$F),"")</f>
        <v>8</v>
      </c>
      <c r="R5953" s="30">
        <f>IFERROR(_xlfn.XLOOKUP($B5953,'Ownership Metrics'!$A:$A,'Ownership Metrics'!$G:$G),"")</f>
        <v>44</v>
      </c>
      <c r="S5953" s="27" t="str">
        <f>IFERROR(_xlfn.XLOOKUP($B5953,'Ownership Metrics'!$A:$A,'Ownership Metrics'!$H:$H),"")</f>
        <v>Mayoritas</v>
      </c>
      <c r="T5953" s="27" t="str">
        <f>IFERROR(_xlfn.XLOOKUP($B5953,'Ownership Metrics'!$A:$A,'Ownership Metrics'!$I:$I),"")</f>
        <v>Sedang</v>
      </c>
      <c r="U5953" s="27">
        <f>IF(COUNTIFS($B$2:$B5953,$B5953,$D$2:$D5953,$D5953)=1,1,0)</f>
        <v>1</v>
      </c>
      <c r="V5953" s="27">
        <f t="shared" si="277"/>
        <v>1.22</v>
      </c>
      <c r="W5953" s="27">
        <f t="shared" si="278"/>
        <v>6</v>
      </c>
      <c r="X5953" s="27">
        <f t="shared" si="276"/>
        <v>1.2199994047</v>
      </c>
    </row>
    <row r="5954" spans="1:24" x14ac:dyDescent="0.25">
      <c r="A5954" s="26">
        <v>46265</v>
      </c>
      <c r="B5954" s="27" t="s">
        <v>10950</v>
      </c>
      <c r="C5954" s="27" t="s">
        <v>6101</v>
      </c>
      <c r="D5954" s="27" t="s">
        <v>43</v>
      </c>
      <c r="E5954" s="27" t="s">
        <v>44</v>
      </c>
      <c r="F5954" s="27" t="s">
        <v>23</v>
      </c>
      <c r="G5954" s="27"/>
      <c r="H5954" s="27" t="s">
        <v>24</v>
      </c>
      <c r="I5954" s="28">
        <v>230981000</v>
      </c>
      <c r="J5954" s="28">
        <v>0</v>
      </c>
      <c r="K5954" s="28">
        <v>230981000</v>
      </c>
      <c r="L5954" s="29">
        <v>3.42</v>
      </c>
      <c r="M5954" s="29">
        <f>IFERROR(_xlfn.XLOOKUP($B5954,'Ownership Metrics'!$A:$A,'Ownership Metrics'!$B:$B),"")</f>
        <v>37.29</v>
      </c>
      <c r="N5954" s="28">
        <f>IFERROR(_xlfn.XLOOKUP($B5954,'Ownership Metrics'!$A:$A,'Ownership Metrics'!$C:$C),"")</f>
        <v>2595</v>
      </c>
      <c r="O5954" s="29">
        <f>IFERROR(_xlfn.XLOOKUP($B5954,'Ownership Metrics'!$A:$A,'Ownership Metrics'!$D:$D),"")</f>
        <v>50.69</v>
      </c>
      <c r="P5954" s="29">
        <f>IFERROR(_xlfn.XLOOKUP($B5954,'Ownership Metrics'!$A:$A,'Ownership Metrics'!$E:$E),"")</f>
        <v>56.57</v>
      </c>
      <c r="Q5954" s="30">
        <f>IFERROR(_xlfn.XLOOKUP($B5954,'Ownership Metrics'!$A:$A,'Ownership Metrics'!$F:$F),"")</f>
        <v>8</v>
      </c>
      <c r="R5954" s="30">
        <f>IFERROR(_xlfn.XLOOKUP($B5954,'Ownership Metrics'!$A:$A,'Ownership Metrics'!$G:$G),"")</f>
        <v>44</v>
      </c>
      <c r="S5954" s="27" t="str">
        <f>IFERROR(_xlfn.XLOOKUP($B5954,'Ownership Metrics'!$A:$A,'Ownership Metrics'!$H:$H),"")</f>
        <v>Mayoritas</v>
      </c>
      <c r="T5954" s="27" t="str">
        <f>IFERROR(_xlfn.XLOOKUP($B5954,'Ownership Metrics'!$A:$A,'Ownership Metrics'!$I:$I),"")</f>
        <v>Sedang</v>
      </c>
      <c r="U5954" s="27">
        <f>IF(COUNTIFS($B$2:$B5954,$B5954,$D$2:$D5954,$D5954)=1,1,0)</f>
        <v>1</v>
      </c>
      <c r="V5954" s="27">
        <f t="shared" si="277"/>
        <v>3.42</v>
      </c>
      <c r="W5954" s="27">
        <f t="shared" si="278"/>
        <v>2</v>
      </c>
      <c r="X5954" s="27">
        <f t="shared" ref="X5954:X6017" si="279">$V5954-(ROW()*0.0000000001)</f>
        <v>3.4199994046</v>
      </c>
    </row>
    <row r="5955" spans="1:24" x14ac:dyDescent="0.25">
      <c r="A5955" s="26">
        <v>46265</v>
      </c>
      <c r="B5955" s="27" t="s">
        <v>10950</v>
      </c>
      <c r="C5955" s="27" t="s">
        <v>6101</v>
      </c>
      <c r="D5955" s="27" t="s">
        <v>953</v>
      </c>
      <c r="E5955" s="27" t="s">
        <v>98</v>
      </c>
      <c r="F5955" s="27" t="s">
        <v>23</v>
      </c>
      <c r="G5955" s="27"/>
      <c r="H5955" s="27" t="s">
        <v>24</v>
      </c>
      <c r="I5955" s="28">
        <v>80125600</v>
      </c>
      <c r="J5955" s="28">
        <v>0</v>
      </c>
      <c r="K5955" s="28">
        <v>80125600</v>
      </c>
      <c r="L5955" s="29">
        <v>1.19</v>
      </c>
      <c r="M5955" s="29">
        <f>IFERROR(_xlfn.XLOOKUP($B5955,'Ownership Metrics'!$A:$A,'Ownership Metrics'!$B:$B),"")</f>
        <v>37.29</v>
      </c>
      <c r="N5955" s="28">
        <f>IFERROR(_xlfn.XLOOKUP($B5955,'Ownership Metrics'!$A:$A,'Ownership Metrics'!$C:$C),"")</f>
        <v>2595</v>
      </c>
      <c r="O5955" s="29">
        <f>IFERROR(_xlfn.XLOOKUP($B5955,'Ownership Metrics'!$A:$A,'Ownership Metrics'!$D:$D),"")</f>
        <v>50.69</v>
      </c>
      <c r="P5955" s="29">
        <f>IFERROR(_xlfn.XLOOKUP($B5955,'Ownership Metrics'!$A:$A,'Ownership Metrics'!$E:$E),"")</f>
        <v>56.57</v>
      </c>
      <c r="Q5955" s="30">
        <f>IFERROR(_xlfn.XLOOKUP($B5955,'Ownership Metrics'!$A:$A,'Ownership Metrics'!$F:$F),"")</f>
        <v>8</v>
      </c>
      <c r="R5955" s="30">
        <f>IFERROR(_xlfn.XLOOKUP($B5955,'Ownership Metrics'!$A:$A,'Ownership Metrics'!$G:$G),"")</f>
        <v>44</v>
      </c>
      <c r="S5955" s="27" t="str">
        <f>IFERROR(_xlfn.XLOOKUP($B5955,'Ownership Metrics'!$A:$A,'Ownership Metrics'!$H:$H),"")</f>
        <v>Mayoritas</v>
      </c>
      <c r="T5955" s="27" t="str">
        <f>IFERROR(_xlfn.XLOOKUP($B5955,'Ownership Metrics'!$A:$A,'Ownership Metrics'!$I:$I),"")</f>
        <v>Sedang</v>
      </c>
      <c r="U5955" s="27">
        <f>IF(COUNTIFS($B$2:$B5955,$B5955,$D$2:$D5955,$D5955)=1,1,0)</f>
        <v>1</v>
      </c>
      <c r="V5955" s="27">
        <f t="shared" ref="V5955:V6018" si="280">SUMIFS($L$2:$L$10000,$B$2:$B$10000,$B5955,$D$2:$D$10000,$D5955)</f>
        <v>1.19</v>
      </c>
      <c r="W5955" s="27">
        <f t="shared" ref="W5955:W6018" si="281">COUNTIFS($B$2:$B$10000,$B5955,$U$2:$U$10000,1,$X$2:$X$10000,"&gt;"&amp;$X5955)+1</f>
        <v>7</v>
      </c>
      <c r="X5955" s="27">
        <f t="shared" si="279"/>
        <v>1.1899994045</v>
      </c>
    </row>
    <row r="5956" spans="1:24" x14ac:dyDescent="0.25">
      <c r="A5956" s="26">
        <v>46265</v>
      </c>
      <c r="B5956" s="27" t="s">
        <v>10950</v>
      </c>
      <c r="C5956" s="27" t="s">
        <v>6101</v>
      </c>
      <c r="D5956" s="27" t="s">
        <v>6102</v>
      </c>
      <c r="E5956" s="27" t="s">
        <v>72</v>
      </c>
      <c r="F5956" s="27" t="s">
        <v>32</v>
      </c>
      <c r="G5956" s="27"/>
      <c r="H5956" s="27" t="s">
        <v>135</v>
      </c>
      <c r="I5956" s="28">
        <v>86679484</v>
      </c>
      <c r="J5956" s="28">
        <v>0</v>
      </c>
      <c r="K5956" s="28">
        <v>86679484</v>
      </c>
      <c r="L5956" s="29">
        <v>1.28</v>
      </c>
      <c r="M5956" s="29">
        <f>IFERROR(_xlfn.XLOOKUP($B5956,'Ownership Metrics'!$A:$A,'Ownership Metrics'!$B:$B),"")</f>
        <v>37.29</v>
      </c>
      <c r="N5956" s="28">
        <f>IFERROR(_xlfn.XLOOKUP($B5956,'Ownership Metrics'!$A:$A,'Ownership Metrics'!$C:$C),"")</f>
        <v>2595</v>
      </c>
      <c r="O5956" s="29">
        <f>IFERROR(_xlfn.XLOOKUP($B5956,'Ownership Metrics'!$A:$A,'Ownership Metrics'!$D:$D),"")</f>
        <v>50.69</v>
      </c>
      <c r="P5956" s="29">
        <f>IFERROR(_xlfn.XLOOKUP($B5956,'Ownership Metrics'!$A:$A,'Ownership Metrics'!$E:$E),"")</f>
        <v>56.57</v>
      </c>
      <c r="Q5956" s="30">
        <f>IFERROR(_xlfn.XLOOKUP($B5956,'Ownership Metrics'!$A:$A,'Ownership Metrics'!$F:$F),"")</f>
        <v>8</v>
      </c>
      <c r="R5956" s="30">
        <f>IFERROR(_xlfn.XLOOKUP($B5956,'Ownership Metrics'!$A:$A,'Ownership Metrics'!$G:$G),"")</f>
        <v>44</v>
      </c>
      <c r="S5956" s="27" t="str">
        <f>IFERROR(_xlfn.XLOOKUP($B5956,'Ownership Metrics'!$A:$A,'Ownership Metrics'!$H:$H),"")</f>
        <v>Mayoritas</v>
      </c>
      <c r="T5956" s="27" t="str">
        <f>IFERROR(_xlfn.XLOOKUP($B5956,'Ownership Metrics'!$A:$A,'Ownership Metrics'!$I:$I),"")</f>
        <v>Sedang</v>
      </c>
      <c r="U5956" s="27">
        <f>IF(COUNTIFS($B$2:$B5956,$B5956,$D$2:$D5956,$D5956)=1,1,0)</f>
        <v>1</v>
      </c>
      <c r="V5956" s="27">
        <f t="shared" si="280"/>
        <v>1.28</v>
      </c>
      <c r="W5956" s="27">
        <f t="shared" si="281"/>
        <v>4</v>
      </c>
      <c r="X5956" s="27">
        <f t="shared" si="279"/>
        <v>1.2799994044</v>
      </c>
    </row>
    <row r="5957" spans="1:24" x14ac:dyDescent="0.25">
      <c r="A5957" s="26">
        <v>46265</v>
      </c>
      <c r="B5957" s="27" t="s">
        <v>10950</v>
      </c>
      <c r="C5957" s="27" t="s">
        <v>6101</v>
      </c>
      <c r="D5957" s="27" t="s">
        <v>6103</v>
      </c>
      <c r="E5957" s="27" t="s">
        <v>72</v>
      </c>
      <c r="F5957" s="27" t="s">
        <v>32</v>
      </c>
      <c r="G5957" s="27"/>
      <c r="H5957" s="27" t="s">
        <v>569</v>
      </c>
      <c r="I5957" s="28">
        <v>166372410</v>
      </c>
      <c r="J5957" s="28">
        <v>0</v>
      </c>
      <c r="K5957" s="28">
        <v>166372410</v>
      </c>
      <c r="L5957" s="29">
        <v>2.46</v>
      </c>
      <c r="M5957" s="29">
        <f>IFERROR(_xlfn.XLOOKUP($B5957,'Ownership Metrics'!$A:$A,'Ownership Metrics'!$B:$B),"")</f>
        <v>37.29</v>
      </c>
      <c r="N5957" s="28">
        <f>IFERROR(_xlfn.XLOOKUP($B5957,'Ownership Metrics'!$A:$A,'Ownership Metrics'!$C:$C),"")</f>
        <v>2595</v>
      </c>
      <c r="O5957" s="29">
        <f>IFERROR(_xlfn.XLOOKUP($B5957,'Ownership Metrics'!$A:$A,'Ownership Metrics'!$D:$D),"")</f>
        <v>50.69</v>
      </c>
      <c r="P5957" s="29">
        <f>IFERROR(_xlfn.XLOOKUP($B5957,'Ownership Metrics'!$A:$A,'Ownership Metrics'!$E:$E),"")</f>
        <v>56.57</v>
      </c>
      <c r="Q5957" s="30">
        <f>IFERROR(_xlfn.XLOOKUP($B5957,'Ownership Metrics'!$A:$A,'Ownership Metrics'!$F:$F),"")</f>
        <v>8</v>
      </c>
      <c r="R5957" s="30">
        <f>IFERROR(_xlfn.XLOOKUP($B5957,'Ownership Metrics'!$A:$A,'Ownership Metrics'!$G:$G),"")</f>
        <v>44</v>
      </c>
      <c r="S5957" s="27" t="str">
        <f>IFERROR(_xlfn.XLOOKUP($B5957,'Ownership Metrics'!$A:$A,'Ownership Metrics'!$H:$H),"")</f>
        <v>Mayoritas</v>
      </c>
      <c r="T5957" s="27" t="str">
        <f>IFERROR(_xlfn.XLOOKUP($B5957,'Ownership Metrics'!$A:$A,'Ownership Metrics'!$I:$I),"")</f>
        <v>Sedang</v>
      </c>
      <c r="U5957" s="27">
        <f>IF(COUNTIFS($B$2:$B5957,$B5957,$D$2:$D5957,$D5957)=1,1,0)</f>
        <v>1</v>
      </c>
      <c r="V5957" s="27">
        <f t="shared" si="280"/>
        <v>2.46</v>
      </c>
      <c r="W5957" s="27">
        <f t="shared" si="281"/>
        <v>3</v>
      </c>
      <c r="X5957" s="27">
        <f t="shared" si="279"/>
        <v>2.4599994043</v>
      </c>
    </row>
    <row r="5958" spans="1:24" x14ac:dyDescent="0.25">
      <c r="A5958" s="26">
        <v>46265</v>
      </c>
      <c r="B5958" s="27" t="s">
        <v>10950</v>
      </c>
      <c r="C5958" s="27" t="s">
        <v>6101</v>
      </c>
      <c r="D5958" s="27" t="s">
        <v>6104</v>
      </c>
      <c r="E5958" s="27" t="s">
        <v>72</v>
      </c>
      <c r="F5958" s="27" t="s">
        <v>32</v>
      </c>
      <c r="G5958" s="27"/>
      <c r="H5958" s="27" t="s">
        <v>135</v>
      </c>
      <c r="I5958" s="28">
        <v>79043446</v>
      </c>
      <c r="J5958" s="28">
        <v>0</v>
      </c>
      <c r="K5958" s="28">
        <v>79043446</v>
      </c>
      <c r="L5958" s="29">
        <v>1.17</v>
      </c>
      <c r="M5958" s="29">
        <f>IFERROR(_xlfn.XLOOKUP($B5958,'Ownership Metrics'!$A:$A,'Ownership Metrics'!$B:$B),"")</f>
        <v>37.29</v>
      </c>
      <c r="N5958" s="28">
        <f>IFERROR(_xlfn.XLOOKUP($B5958,'Ownership Metrics'!$A:$A,'Ownership Metrics'!$C:$C),"")</f>
        <v>2595</v>
      </c>
      <c r="O5958" s="29">
        <f>IFERROR(_xlfn.XLOOKUP($B5958,'Ownership Metrics'!$A:$A,'Ownership Metrics'!$D:$D),"")</f>
        <v>50.69</v>
      </c>
      <c r="P5958" s="29">
        <f>IFERROR(_xlfn.XLOOKUP($B5958,'Ownership Metrics'!$A:$A,'Ownership Metrics'!$E:$E),"")</f>
        <v>56.57</v>
      </c>
      <c r="Q5958" s="30">
        <f>IFERROR(_xlfn.XLOOKUP($B5958,'Ownership Metrics'!$A:$A,'Ownership Metrics'!$F:$F),"")</f>
        <v>8</v>
      </c>
      <c r="R5958" s="30">
        <f>IFERROR(_xlfn.XLOOKUP($B5958,'Ownership Metrics'!$A:$A,'Ownership Metrics'!$G:$G),"")</f>
        <v>44</v>
      </c>
      <c r="S5958" s="27" t="str">
        <f>IFERROR(_xlfn.XLOOKUP($B5958,'Ownership Metrics'!$A:$A,'Ownership Metrics'!$H:$H),"")</f>
        <v>Mayoritas</v>
      </c>
      <c r="T5958" s="27" t="str">
        <f>IFERROR(_xlfn.XLOOKUP($B5958,'Ownership Metrics'!$A:$A,'Ownership Metrics'!$I:$I),"")</f>
        <v>Sedang</v>
      </c>
      <c r="U5958" s="27">
        <f>IF(COUNTIFS($B$2:$B5958,$B5958,$D$2:$D5958,$D5958)=1,1,0)</f>
        <v>1</v>
      </c>
      <c r="V5958" s="27">
        <f t="shared" si="280"/>
        <v>1.17</v>
      </c>
      <c r="W5958" s="27">
        <f t="shared" si="281"/>
        <v>8</v>
      </c>
      <c r="X5958" s="27">
        <f t="shared" si="279"/>
        <v>1.1699994041999999</v>
      </c>
    </row>
    <row r="5959" spans="1:24" x14ac:dyDescent="0.25">
      <c r="A5959" s="26">
        <v>46265</v>
      </c>
      <c r="B5959" s="27" t="s">
        <v>10950</v>
      </c>
      <c r="C5959" s="27" t="s">
        <v>6101</v>
      </c>
      <c r="D5959" s="27" t="s">
        <v>6105</v>
      </c>
      <c r="E5959" s="27" t="s">
        <v>258</v>
      </c>
      <c r="F5959" s="27" t="s">
        <v>32</v>
      </c>
      <c r="G5959" s="27"/>
      <c r="H5959" s="27" t="s">
        <v>196</v>
      </c>
      <c r="I5959" s="28">
        <v>86324256</v>
      </c>
      <c r="J5959" s="28">
        <v>0</v>
      </c>
      <c r="K5959" s="28">
        <v>86324256</v>
      </c>
      <c r="L5959" s="29">
        <v>1.28</v>
      </c>
      <c r="M5959" s="29">
        <f>IFERROR(_xlfn.XLOOKUP($B5959,'Ownership Metrics'!$A:$A,'Ownership Metrics'!$B:$B),"")</f>
        <v>37.29</v>
      </c>
      <c r="N5959" s="28">
        <f>IFERROR(_xlfn.XLOOKUP($B5959,'Ownership Metrics'!$A:$A,'Ownership Metrics'!$C:$C),"")</f>
        <v>2595</v>
      </c>
      <c r="O5959" s="29">
        <f>IFERROR(_xlfn.XLOOKUP($B5959,'Ownership Metrics'!$A:$A,'Ownership Metrics'!$D:$D),"")</f>
        <v>50.69</v>
      </c>
      <c r="P5959" s="29">
        <f>IFERROR(_xlfn.XLOOKUP($B5959,'Ownership Metrics'!$A:$A,'Ownership Metrics'!$E:$E),"")</f>
        <v>56.57</v>
      </c>
      <c r="Q5959" s="30">
        <f>IFERROR(_xlfn.XLOOKUP($B5959,'Ownership Metrics'!$A:$A,'Ownership Metrics'!$F:$F),"")</f>
        <v>8</v>
      </c>
      <c r="R5959" s="30">
        <f>IFERROR(_xlfn.XLOOKUP($B5959,'Ownership Metrics'!$A:$A,'Ownership Metrics'!$G:$G),"")</f>
        <v>44</v>
      </c>
      <c r="S5959" s="27" t="str">
        <f>IFERROR(_xlfn.XLOOKUP($B5959,'Ownership Metrics'!$A:$A,'Ownership Metrics'!$H:$H),"")</f>
        <v>Mayoritas</v>
      </c>
      <c r="T5959" s="27" t="str">
        <f>IFERROR(_xlfn.XLOOKUP($B5959,'Ownership Metrics'!$A:$A,'Ownership Metrics'!$I:$I),"")</f>
        <v>Sedang</v>
      </c>
      <c r="U5959" s="27">
        <f>IF(COUNTIFS($B$2:$B5959,$B5959,$D$2:$D5959,$D5959)=1,1,0)</f>
        <v>1</v>
      </c>
      <c r="V5959" s="27">
        <f t="shared" si="280"/>
        <v>1.28</v>
      </c>
      <c r="W5959" s="27">
        <f t="shared" si="281"/>
        <v>5</v>
      </c>
      <c r="X5959" s="27">
        <f t="shared" si="279"/>
        <v>1.2799994041</v>
      </c>
    </row>
    <row r="5960" spans="1:24" x14ac:dyDescent="0.25">
      <c r="A5960" s="26">
        <v>46265</v>
      </c>
      <c r="B5960" s="27" t="s">
        <v>10951</v>
      </c>
      <c r="C5960" s="27" t="s">
        <v>6107</v>
      </c>
      <c r="D5960" s="27" t="s">
        <v>6108</v>
      </c>
      <c r="E5960" s="27" t="s">
        <v>35</v>
      </c>
      <c r="F5960" s="27" t="s">
        <v>23</v>
      </c>
      <c r="G5960" s="27" t="s">
        <v>36</v>
      </c>
      <c r="H5960" s="27" t="s">
        <v>24</v>
      </c>
      <c r="I5960" s="28">
        <v>119155500</v>
      </c>
      <c r="J5960" s="28">
        <v>0</v>
      </c>
      <c r="K5960" s="28">
        <v>119155500</v>
      </c>
      <c r="L5960" s="29">
        <v>1.36</v>
      </c>
      <c r="M5960" s="29">
        <f>IFERROR(_xlfn.XLOOKUP($B5960,'Ownership Metrics'!$A:$A,'Ownership Metrics'!$B:$B),"")</f>
        <v>10.82</v>
      </c>
      <c r="N5960" s="28">
        <f>IFERROR(_xlfn.XLOOKUP($B5960,'Ownership Metrics'!$A:$A,'Ownership Metrics'!$C:$C),"")</f>
        <v>2883</v>
      </c>
      <c r="O5960" s="29">
        <f>IFERROR(_xlfn.XLOOKUP($B5960,'Ownership Metrics'!$A:$A,'Ownership Metrics'!$D:$D),"")</f>
        <v>46.99</v>
      </c>
      <c r="P5960" s="29">
        <f>IFERROR(_xlfn.XLOOKUP($B5960,'Ownership Metrics'!$A:$A,'Ownership Metrics'!$E:$E),"")</f>
        <v>78.989999999999995</v>
      </c>
      <c r="Q5960" s="30">
        <f>IFERROR(_xlfn.XLOOKUP($B5960,'Ownership Metrics'!$A:$A,'Ownership Metrics'!$F:$F),"")</f>
        <v>7</v>
      </c>
      <c r="R5960" s="30">
        <f>IFERROR(_xlfn.XLOOKUP($B5960,'Ownership Metrics'!$A:$A,'Ownership Metrics'!$G:$G),"")</f>
        <v>54</v>
      </c>
      <c r="S5960" s="27" t="str">
        <f>IFERROR(_xlfn.XLOOKUP($B5960,'Ownership Metrics'!$A:$A,'Ownership Metrics'!$H:$H),"")</f>
        <v>Terkonsentrasi</v>
      </c>
      <c r="T5960" s="27" t="str">
        <f>IFERROR(_xlfn.XLOOKUP($B5960,'Ownership Metrics'!$A:$A,'Ownership Metrics'!$I:$I),"")</f>
        <v>Sedang</v>
      </c>
      <c r="U5960" s="27">
        <f>IF(COUNTIFS($B$2:$B5960,$B5960,$D$2:$D5960,$D5960)=1,1,0)</f>
        <v>1</v>
      </c>
      <c r="V5960" s="27">
        <f t="shared" si="280"/>
        <v>1.36</v>
      </c>
      <c r="W5960" s="27">
        <f t="shared" si="281"/>
        <v>7</v>
      </c>
      <c r="X5960" s="27">
        <f t="shared" si="279"/>
        <v>1.3599994040000001</v>
      </c>
    </row>
    <row r="5961" spans="1:24" x14ac:dyDescent="0.25">
      <c r="A5961" s="26">
        <v>46265</v>
      </c>
      <c r="B5961" s="27" t="s">
        <v>10951</v>
      </c>
      <c r="C5961" s="27" t="s">
        <v>6107</v>
      </c>
      <c r="D5961" s="27" t="s">
        <v>6109</v>
      </c>
      <c r="E5961" s="27" t="s">
        <v>35</v>
      </c>
      <c r="F5961" s="27" t="s">
        <v>23</v>
      </c>
      <c r="G5961" s="27" t="s">
        <v>36</v>
      </c>
      <c r="H5961" s="27" t="s">
        <v>24</v>
      </c>
      <c r="I5961" s="28">
        <v>155861600</v>
      </c>
      <c r="J5961" s="28">
        <v>0</v>
      </c>
      <c r="K5961" s="28">
        <v>155861600</v>
      </c>
      <c r="L5961" s="29">
        <v>1.78</v>
      </c>
      <c r="M5961" s="29">
        <f>IFERROR(_xlfn.XLOOKUP($B5961,'Ownership Metrics'!$A:$A,'Ownership Metrics'!$B:$B),"")</f>
        <v>10.82</v>
      </c>
      <c r="N5961" s="28">
        <f>IFERROR(_xlfn.XLOOKUP($B5961,'Ownership Metrics'!$A:$A,'Ownership Metrics'!$C:$C),"")</f>
        <v>2883</v>
      </c>
      <c r="O5961" s="29">
        <f>IFERROR(_xlfn.XLOOKUP($B5961,'Ownership Metrics'!$A:$A,'Ownership Metrics'!$D:$D),"")</f>
        <v>46.99</v>
      </c>
      <c r="P5961" s="29">
        <f>IFERROR(_xlfn.XLOOKUP($B5961,'Ownership Metrics'!$A:$A,'Ownership Metrics'!$E:$E),"")</f>
        <v>78.989999999999995</v>
      </c>
      <c r="Q5961" s="30">
        <f>IFERROR(_xlfn.XLOOKUP($B5961,'Ownership Metrics'!$A:$A,'Ownership Metrics'!$F:$F),"")</f>
        <v>7</v>
      </c>
      <c r="R5961" s="30">
        <f>IFERROR(_xlfn.XLOOKUP($B5961,'Ownership Metrics'!$A:$A,'Ownership Metrics'!$G:$G),"")</f>
        <v>54</v>
      </c>
      <c r="S5961" s="27" t="str">
        <f>IFERROR(_xlfn.XLOOKUP($B5961,'Ownership Metrics'!$A:$A,'Ownership Metrics'!$H:$H),"")</f>
        <v>Terkonsentrasi</v>
      </c>
      <c r="T5961" s="27" t="str">
        <f>IFERROR(_xlfn.XLOOKUP($B5961,'Ownership Metrics'!$A:$A,'Ownership Metrics'!$I:$I),"")</f>
        <v>Sedang</v>
      </c>
      <c r="U5961" s="27">
        <f>IF(COUNTIFS($B$2:$B5961,$B5961,$D$2:$D5961,$D5961)=1,1,0)</f>
        <v>1</v>
      </c>
      <c r="V5961" s="27">
        <f t="shared" si="280"/>
        <v>1.78</v>
      </c>
      <c r="W5961" s="27">
        <f t="shared" si="281"/>
        <v>6</v>
      </c>
      <c r="X5961" s="27">
        <f t="shared" si="279"/>
        <v>1.7799994039</v>
      </c>
    </row>
    <row r="5962" spans="1:24" x14ac:dyDescent="0.25">
      <c r="A5962" s="26">
        <v>46265</v>
      </c>
      <c r="B5962" s="27" t="s">
        <v>10951</v>
      </c>
      <c r="C5962" s="27" t="s">
        <v>6107</v>
      </c>
      <c r="D5962" s="27" t="s">
        <v>6110</v>
      </c>
      <c r="E5962" s="27" t="s">
        <v>35</v>
      </c>
      <c r="F5962" s="27" t="s">
        <v>23</v>
      </c>
      <c r="G5962" s="27" t="s">
        <v>36</v>
      </c>
      <c r="H5962" s="27" t="s">
        <v>24</v>
      </c>
      <c r="I5962" s="28">
        <v>362024900</v>
      </c>
      <c r="J5962" s="28">
        <v>3750000000</v>
      </c>
      <c r="K5962" s="28">
        <v>4112024900</v>
      </c>
      <c r="L5962" s="29">
        <v>46.99</v>
      </c>
      <c r="M5962" s="29">
        <f>IFERROR(_xlfn.XLOOKUP($B5962,'Ownership Metrics'!$A:$A,'Ownership Metrics'!$B:$B),"")</f>
        <v>10.82</v>
      </c>
      <c r="N5962" s="28">
        <f>IFERROR(_xlfn.XLOOKUP($B5962,'Ownership Metrics'!$A:$A,'Ownership Metrics'!$C:$C),"")</f>
        <v>2883</v>
      </c>
      <c r="O5962" s="29">
        <f>IFERROR(_xlfn.XLOOKUP($B5962,'Ownership Metrics'!$A:$A,'Ownership Metrics'!$D:$D),"")</f>
        <v>46.99</v>
      </c>
      <c r="P5962" s="29">
        <f>IFERROR(_xlfn.XLOOKUP($B5962,'Ownership Metrics'!$A:$A,'Ownership Metrics'!$E:$E),"")</f>
        <v>78.989999999999995</v>
      </c>
      <c r="Q5962" s="30">
        <f>IFERROR(_xlfn.XLOOKUP($B5962,'Ownership Metrics'!$A:$A,'Ownership Metrics'!$F:$F),"")</f>
        <v>7</v>
      </c>
      <c r="R5962" s="30">
        <f>IFERROR(_xlfn.XLOOKUP($B5962,'Ownership Metrics'!$A:$A,'Ownership Metrics'!$G:$G),"")</f>
        <v>54</v>
      </c>
      <c r="S5962" s="27" t="str">
        <f>IFERROR(_xlfn.XLOOKUP($B5962,'Ownership Metrics'!$A:$A,'Ownership Metrics'!$H:$H),"")</f>
        <v>Terkonsentrasi</v>
      </c>
      <c r="T5962" s="27" t="str">
        <f>IFERROR(_xlfn.XLOOKUP($B5962,'Ownership Metrics'!$A:$A,'Ownership Metrics'!$I:$I),"")</f>
        <v>Sedang</v>
      </c>
      <c r="U5962" s="27">
        <f>IF(COUNTIFS($B$2:$B5962,$B5962,$D$2:$D5962,$D5962)=1,1,0)</f>
        <v>1</v>
      </c>
      <c r="V5962" s="27">
        <f t="shared" si="280"/>
        <v>46.99</v>
      </c>
      <c r="W5962" s="27">
        <f t="shared" si="281"/>
        <v>1</v>
      </c>
      <c r="X5962" s="27">
        <f t="shared" si="279"/>
        <v>46.989999403799999</v>
      </c>
    </row>
    <row r="5963" spans="1:24" x14ac:dyDescent="0.25">
      <c r="A5963" s="26">
        <v>46265</v>
      </c>
      <c r="B5963" s="27" t="s">
        <v>10951</v>
      </c>
      <c r="C5963" s="27" t="s">
        <v>6107</v>
      </c>
      <c r="D5963" s="27" t="s">
        <v>5649</v>
      </c>
      <c r="E5963" s="27" t="s">
        <v>67</v>
      </c>
      <c r="F5963" s="27" t="s">
        <v>23</v>
      </c>
      <c r="G5963" s="27"/>
      <c r="H5963" s="27" t="s">
        <v>24</v>
      </c>
      <c r="I5963" s="28">
        <v>167300000</v>
      </c>
      <c r="J5963" s="28">
        <v>0</v>
      </c>
      <c r="K5963" s="28">
        <v>167300000</v>
      </c>
      <c r="L5963" s="29">
        <v>1.91</v>
      </c>
      <c r="M5963" s="29">
        <f>IFERROR(_xlfn.XLOOKUP($B5963,'Ownership Metrics'!$A:$A,'Ownership Metrics'!$B:$B),"")</f>
        <v>10.82</v>
      </c>
      <c r="N5963" s="28">
        <f>IFERROR(_xlfn.XLOOKUP($B5963,'Ownership Metrics'!$A:$A,'Ownership Metrics'!$C:$C),"")</f>
        <v>2883</v>
      </c>
      <c r="O5963" s="29">
        <f>IFERROR(_xlfn.XLOOKUP($B5963,'Ownership Metrics'!$A:$A,'Ownership Metrics'!$D:$D),"")</f>
        <v>46.99</v>
      </c>
      <c r="P5963" s="29">
        <f>IFERROR(_xlfn.XLOOKUP($B5963,'Ownership Metrics'!$A:$A,'Ownership Metrics'!$E:$E),"")</f>
        <v>78.989999999999995</v>
      </c>
      <c r="Q5963" s="30">
        <f>IFERROR(_xlfn.XLOOKUP($B5963,'Ownership Metrics'!$A:$A,'Ownership Metrics'!$F:$F),"")</f>
        <v>7</v>
      </c>
      <c r="R5963" s="30">
        <f>IFERROR(_xlfn.XLOOKUP($B5963,'Ownership Metrics'!$A:$A,'Ownership Metrics'!$G:$G),"")</f>
        <v>54</v>
      </c>
      <c r="S5963" s="27" t="str">
        <f>IFERROR(_xlfn.XLOOKUP($B5963,'Ownership Metrics'!$A:$A,'Ownership Metrics'!$H:$H),"")</f>
        <v>Terkonsentrasi</v>
      </c>
      <c r="T5963" s="27" t="str">
        <f>IFERROR(_xlfn.XLOOKUP($B5963,'Ownership Metrics'!$A:$A,'Ownership Metrics'!$I:$I),"")</f>
        <v>Sedang</v>
      </c>
      <c r="U5963" s="27">
        <f>IF(COUNTIFS($B$2:$B5963,$B5963,$D$2:$D5963,$D5963)=1,1,0)</f>
        <v>1</v>
      </c>
      <c r="V5963" s="27">
        <f t="shared" si="280"/>
        <v>1.91</v>
      </c>
      <c r="W5963" s="27">
        <f t="shared" si="281"/>
        <v>5</v>
      </c>
      <c r="X5963" s="27">
        <f t="shared" si="279"/>
        <v>1.9099994036999999</v>
      </c>
    </row>
    <row r="5964" spans="1:24" x14ac:dyDescent="0.25">
      <c r="A5964" s="26">
        <v>46265</v>
      </c>
      <c r="B5964" s="27" t="s">
        <v>10951</v>
      </c>
      <c r="C5964" s="27" t="s">
        <v>6107</v>
      </c>
      <c r="D5964" s="27" t="s">
        <v>380</v>
      </c>
      <c r="E5964" s="27" t="s">
        <v>67</v>
      </c>
      <c r="F5964" s="27" t="s">
        <v>23</v>
      </c>
      <c r="G5964" s="27"/>
      <c r="H5964" s="27" t="s">
        <v>24</v>
      </c>
      <c r="I5964" s="28">
        <v>450000000</v>
      </c>
      <c r="J5964" s="28">
        <v>0</v>
      </c>
      <c r="K5964" s="28">
        <v>450000000</v>
      </c>
      <c r="L5964" s="29">
        <v>5.14</v>
      </c>
      <c r="M5964" s="29">
        <f>IFERROR(_xlfn.XLOOKUP($B5964,'Ownership Metrics'!$A:$A,'Ownership Metrics'!$B:$B),"")</f>
        <v>10.82</v>
      </c>
      <c r="N5964" s="28">
        <f>IFERROR(_xlfn.XLOOKUP($B5964,'Ownership Metrics'!$A:$A,'Ownership Metrics'!$C:$C),"")</f>
        <v>2883</v>
      </c>
      <c r="O5964" s="29">
        <f>IFERROR(_xlfn.XLOOKUP($B5964,'Ownership Metrics'!$A:$A,'Ownership Metrics'!$D:$D),"")</f>
        <v>46.99</v>
      </c>
      <c r="P5964" s="29">
        <f>IFERROR(_xlfn.XLOOKUP($B5964,'Ownership Metrics'!$A:$A,'Ownership Metrics'!$E:$E),"")</f>
        <v>78.989999999999995</v>
      </c>
      <c r="Q5964" s="30">
        <f>IFERROR(_xlfn.XLOOKUP($B5964,'Ownership Metrics'!$A:$A,'Ownership Metrics'!$F:$F),"")</f>
        <v>7</v>
      </c>
      <c r="R5964" s="30">
        <f>IFERROR(_xlfn.XLOOKUP($B5964,'Ownership Metrics'!$A:$A,'Ownership Metrics'!$G:$G),"")</f>
        <v>54</v>
      </c>
      <c r="S5964" s="27" t="str">
        <f>IFERROR(_xlfn.XLOOKUP($B5964,'Ownership Metrics'!$A:$A,'Ownership Metrics'!$H:$H),"")</f>
        <v>Terkonsentrasi</v>
      </c>
      <c r="T5964" s="27" t="str">
        <f>IFERROR(_xlfn.XLOOKUP($B5964,'Ownership Metrics'!$A:$A,'Ownership Metrics'!$I:$I),"")</f>
        <v>Sedang</v>
      </c>
      <c r="U5964" s="27">
        <f>IF(COUNTIFS($B$2:$B5964,$B5964,$D$2:$D5964,$D5964)=1,1,0)</f>
        <v>1</v>
      </c>
      <c r="V5964" s="27">
        <f t="shared" si="280"/>
        <v>5.14</v>
      </c>
      <c r="W5964" s="27">
        <f t="shared" si="281"/>
        <v>4</v>
      </c>
      <c r="X5964" s="27">
        <f t="shared" si="279"/>
        <v>5.1399994036000001</v>
      </c>
    </row>
    <row r="5965" spans="1:24" x14ac:dyDescent="0.25">
      <c r="A5965" s="26">
        <v>46265</v>
      </c>
      <c r="B5965" s="27" t="s">
        <v>10951</v>
      </c>
      <c r="C5965" s="27" t="s">
        <v>6107</v>
      </c>
      <c r="D5965" s="27" t="s">
        <v>6111</v>
      </c>
      <c r="E5965" s="27"/>
      <c r="F5965" s="27"/>
      <c r="G5965" s="27"/>
      <c r="H5965" s="27"/>
      <c r="I5965" s="28">
        <v>0</v>
      </c>
      <c r="J5965" s="28">
        <v>700000000</v>
      </c>
      <c r="K5965" s="28">
        <v>700000000</v>
      </c>
      <c r="L5965" s="29">
        <v>8</v>
      </c>
      <c r="M5965" s="29">
        <f>IFERROR(_xlfn.XLOOKUP($B5965,'Ownership Metrics'!$A:$A,'Ownership Metrics'!$B:$B),"")</f>
        <v>10.82</v>
      </c>
      <c r="N5965" s="28">
        <f>IFERROR(_xlfn.XLOOKUP($B5965,'Ownership Metrics'!$A:$A,'Ownership Metrics'!$C:$C),"")</f>
        <v>2883</v>
      </c>
      <c r="O5965" s="29">
        <f>IFERROR(_xlfn.XLOOKUP($B5965,'Ownership Metrics'!$A:$A,'Ownership Metrics'!$D:$D),"")</f>
        <v>46.99</v>
      </c>
      <c r="P5965" s="29">
        <f>IFERROR(_xlfn.XLOOKUP($B5965,'Ownership Metrics'!$A:$A,'Ownership Metrics'!$E:$E),"")</f>
        <v>78.989999999999995</v>
      </c>
      <c r="Q5965" s="30">
        <f>IFERROR(_xlfn.XLOOKUP($B5965,'Ownership Metrics'!$A:$A,'Ownership Metrics'!$F:$F),"")</f>
        <v>7</v>
      </c>
      <c r="R5965" s="30">
        <f>IFERROR(_xlfn.XLOOKUP($B5965,'Ownership Metrics'!$A:$A,'Ownership Metrics'!$G:$G),"")</f>
        <v>54</v>
      </c>
      <c r="S5965" s="27" t="str">
        <f>IFERROR(_xlfn.XLOOKUP($B5965,'Ownership Metrics'!$A:$A,'Ownership Metrics'!$H:$H),"")</f>
        <v>Terkonsentrasi</v>
      </c>
      <c r="T5965" s="27" t="str">
        <f>IFERROR(_xlfn.XLOOKUP($B5965,'Ownership Metrics'!$A:$A,'Ownership Metrics'!$I:$I),"")</f>
        <v>Sedang</v>
      </c>
      <c r="U5965" s="27">
        <f>IF(COUNTIFS($B$2:$B5965,$B5965,$D$2:$D5965,$D5965)=1,1,0)</f>
        <v>1</v>
      </c>
      <c r="V5965" s="27">
        <f t="shared" si="280"/>
        <v>8</v>
      </c>
      <c r="W5965" s="27">
        <f t="shared" si="281"/>
        <v>3</v>
      </c>
      <c r="X5965" s="27">
        <f t="shared" si="279"/>
        <v>7.9999994035000004</v>
      </c>
    </row>
    <row r="5966" spans="1:24" x14ac:dyDescent="0.25">
      <c r="A5966" s="26">
        <v>46265</v>
      </c>
      <c r="B5966" s="27" t="s">
        <v>10951</v>
      </c>
      <c r="C5966" s="27" t="s">
        <v>6107</v>
      </c>
      <c r="D5966" s="27" t="s">
        <v>6112</v>
      </c>
      <c r="E5966" s="27"/>
      <c r="F5966" s="27"/>
      <c r="G5966" s="27"/>
      <c r="H5966" s="27"/>
      <c r="I5966" s="28">
        <v>0</v>
      </c>
      <c r="J5966" s="28">
        <v>2100000000</v>
      </c>
      <c r="K5966" s="28">
        <v>2100000000</v>
      </c>
      <c r="L5966" s="29">
        <v>24</v>
      </c>
      <c r="M5966" s="29">
        <f>IFERROR(_xlfn.XLOOKUP($B5966,'Ownership Metrics'!$A:$A,'Ownership Metrics'!$B:$B),"")</f>
        <v>10.82</v>
      </c>
      <c r="N5966" s="28">
        <f>IFERROR(_xlfn.XLOOKUP($B5966,'Ownership Metrics'!$A:$A,'Ownership Metrics'!$C:$C),"")</f>
        <v>2883</v>
      </c>
      <c r="O5966" s="29">
        <f>IFERROR(_xlfn.XLOOKUP($B5966,'Ownership Metrics'!$A:$A,'Ownership Metrics'!$D:$D),"")</f>
        <v>46.99</v>
      </c>
      <c r="P5966" s="29">
        <f>IFERROR(_xlfn.XLOOKUP($B5966,'Ownership Metrics'!$A:$A,'Ownership Metrics'!$E:$E),"")</f>
        <v>78.989999999999995</v>
      </c>
      <c r="Q5966" s="30">
        <f>IFERROR(_xlfn.XLOOKUP($B5966,'Ownership Metrics'!$A:$A,'Ownership Metrics'!$F:$F),"")</f>
        <v>7</v>
      </c>
      <c r="R5966" s="30">
        <f>IFERROR(_xlfn.XLOOKUP($B5966,'Ownership Metrics'!$A:$A,'Ownership Metrics'!$G:$G),"")</f>
        <v>54</v>
      </c>
      <c r="S5966" s="27" t="str">
        <f>IFERROR(_xlfn.XLOOKUP($B5966,'Ownership Metrics'!$A:$A,'Ownership Metrics'!$H:$H),"")</f>
        <v>Terkonsentrasi</v>
      </c>
      <c r="T5966" s="27" t="str">
        <f>IFERROR(_xlfn.XLOOKUP($B5966,'Ownership Metrics'!$A:$A,'Ownership Metrics'!$I:$I),"")</f>
        <v>Sedang</v>
      </c>
      <c r="U5966" s="27">
        <f>IF(COUNTIFS($B$2:$B5966,$B5966,$D$2:$D5966,$D5966)=1,1,0)</f>
        <v>1</v>
      </c>
      <c r="V5966" s="27">
        <f t="shared" si="280"/>
        <v>24</v>
      </c>
      <c r="W5966" s="27">
        <f t="shared" si="281"/>
        <v>2</v>
      </c>
      <c r="X5966" s="27">
        <f t="shared" si="279"/>
        <v>23.9999994034</v>
      </c>
    </row>
    <row r="5967" spans="1:24" x14ac:dyDescent="0.25">
      <c r="A5967" s="26">
        <v>46265</v>
      </c>
      <c r="B5967" s="27" t="s">
        <v>10952</v>
      </c>
      <c r="C5967" s="27" t="s">
        <v>6114</v>
      </c>
      <c r="D5967" s="27" t="s">
        <v>6115</v>
      </c>
      <c r="E5967" s="27" t="s">
        <v>22</v>
      </c>
      <c r="F5967" s="27" t="s">
        <v>23</v>
      </c>
      <c r="G5967" s="27"/>
      <c r="H5967" s="27" t="s">
        <v>24</v>
      </c>
      <c r="I5967" s="28">
        <v>116689300</v>
      </c>
      <c r="J5967" s="28">
        <v>2722500000</v>
      </c>
      <c r="K5967" s="28">
        <v>2839189300</v>
      </c>
      <c r="L5967" s="29">
        <v>83.06</v>
      </c>
      <c r="M5967" s="29">
        <f>IFERROR(_xlfn.XLOOKUP($B5967,'Ownership Metrics'!$A:$A,'Ownership Metrics'!$B:$B),"")</f>
        <v>10.029999999999999</v>
      </c>
      <c r="N5967" s="28">
        <f>IFERROR(_xlfn.XLOOKUP($B5967,'Ownership Metrics'!$A:$A,'Ownership Metrics'!$C:$C),"")</f>
        <v>6912</v>
      </c>
      <c r="O5967" s="29">
        <f>IFERROR(_xlfn.XLOOKUP($B5967,'Ownership Metrics'!$A:$A,'Ownership Metrics'!$D:$D),"")</f>
        <v>83.06</v>
      </c>
      <c r="P5967" s="29">
        <f>IFERROR(_xlfn.XLOOKUP($B5967,'Ownership Metrics'!$A:$A,'Ownership Metrics'!$E:$E),"")</f>
        <v>87.1</v>
      </c>
      <c r="Q5967" s="30">
        <f>IFERROR(_xlfn.XLOOKUP($B5967,'Ownership Metrics'!$A:$A,'Ownership Metrics'!$F:$F),"")</f>
        <v>5</v>
      </c>
      <c r="R5967" s="30">
        <f>IFERROR(_xlfn.XLOOKUP($B5967,'Ownership Metrics'!$A:$A,'Ownership Metrics'!$G:$G),"")</f>
        <v>77</v>
      </c>
      <c r="S5967" s="27" t="str">
        <f>IFERROR(_xlfn.XLOOKUP($B5967,'Ownership Metrics'!$A:$A,'Ownership Metrics'!$H:$H),"")</f>
        <v>Mayoritas</v>
      </c>
      <c r="T5967" s="27" t="str">
        <f>IFERROR(_xlfn.XLOOKUP($B5967,'Ownership Metrics'!$A:$A,'Ownership Metrics'!$I:$I),"")</f>
        <v>Tinggi</v>
      </c>
      <c r="U5967" s="27">
        <f>IF(COUNTIFS($B$2:$B5967,$B5967,$D$2:$D5967,$D5967)=1,1,0)</f>
        <v>1</v>
      </c>
      <c r="V5967" s="27">
        <f t="shared" si="280"/>
        <v>83.06</v>
      </c>
      <c r="W5967" s="27">
        <f t="shared" si="281"/>
        <v>1</v>
      </c>
      <c r="X5967" s="27">
        <f t="shared" si="279"/>
        <v>83.059999403299997</v>
      </c>
    </row>
    <row r="5968" spans="1:24" x14ac:dyDescent="0.25">
      <c r="A5968" s="26">
        <v>46265</v>
      </c>
      <c r="B5968" s="27" t="s">
        <v>10952</v>
      </c>
      <c r="C5968" s="27" t="s">
        <v>6114</v>
      </c>
      <c r="D5968" s="27" t="s">
        <v>6116</v>
      </c>
      <c r="E5968" s="27" t="s">
        <v>35</v>
      </c>
      <c r="F5968" s="27" t="s">
        <v>23</v>
      </c>
      <c r="G5968" s="27" t="s">
        <v>36</v>
      </c>
      <c r="H5968" s="27" t="s">
        <v>24</v>
      </c>
      <c r="I5968" s="28">
        <v>34480000</v>
      </c>
      <c r="J5968" s="28">
        <v>0</v>
      </c>
      <c r="K5968" s="28">
        <v>34480000</v>
      </c>
      <c r="L5968" s="29">
        <v>1.01</v>
      </c>
      <c r="M5968" s="29">
        <f>IFERROR(_xlfn.XLOOKUP($B5968,'Ownership Metrics'!$A:$A,'Ownership Metrics'!$B:$B),"")</f>
        <v>10.029999999999999</v>
      </c>
      <c r="N5968" s="28">
        <f>IFERROR(_xlfn.XLOOKUP($B5968,'Ownership Metrics'!$A:$A,'Ownership Metrics'!$C:$C),"")</f>
        <v>6912</v>
      </c>
      <c r="O5968" s="29">
        <f>IFERROR(_xlfn.XLOOKUP($B5968,'Ownership Metrics'!$A:$A,'Ownership Metrics'!$D:$D),"")</f>
        <v>83.06</v>
      </c>
      <c r="P5968" s="29">
        <f>IFERROR(_xlfn.XLOOKUP($B5968,'Ownership Metrics'!$A:$A,'Ownership Metrics'!$E:$E),"")</f>
        <v>87.1</v>
      </c>
      <c r="Q5968" s="30">
        <f>IFERROR(_xlfn.XLOOKUP($B5968,'Ownership Metrics'!$A:$A,'Ownership Metrics'!$F:$F),"")</f>
        <v>5</v>
      </c>
      <c r="R5968" s="30">
        <f>IFERROR(_xlfn.XLOOKUP($B5968,'Ownership Metrics'!$A:$A,'Ownership Metrics'!$G:$G),"")</f>
        <v>77</v>
      </c>
      <c r="S5968" s="27" t="str">
        <f>IFERROR(_xlfn.XLOOKUP($B5968,'Ownership Metrics'!$A:$A,'Ownership Metrics'!$H:$H),"")</f>
        <v>Mayoritas</v>
      </c>
      <c r="T5968" s="27" t="str">
        <f>IFERROR(_xlfn.XLOOKUP($B5968,'Ownership Metrics'!$A:$A,'Ownership Metrics'!$I:$I),"")</f>
        <v>Tinggi</v>
      </c>
      <c r="U5968" s="27">
        <f>IF(COUNTIFS($B$2:$B5968,$B5968,$D$2:$D5968,$D5968)=1,1,0)</f>
        <v>1</v>
      </c>
      <c r="V5968" s="27">
        <f t="shared" si="280"/>
        <v>1.01</v>
      </c>
      <c r="W5968" s="27">
        <f t="shared" si="281"/>
        <v>5</v>
      </c>
      <c r="X5968" s="27">
        <f t="shared" si="279"/>
        <v>1.0099994031999999</v>
      </c>
    </row>
    <row r="5969" spans="1:24" x14ac:dyDescent="0.25">
      <c r="A5969" s="26">
        <v>46265</v>
      </c>
      <c r="B5969" s="27" t="s">
        <v>10952</v>
      </c>
      <c r="C5969" s="27" t="s">
        <v>6114</v>
      </c>
      <c r="D5969" s="27" t="s">
        <v>6117</v>
      </c>
      <c r="E5969" s="27" t="s">
        <v>35</v>
      </c>
      <c r="F5969" s="27" t="s">
        <v>23</v>
      </c>
      <c r="G5969" s="27" t="s">
        <v>36</v>
      </c>
      <c r="H5969" s="27" t="s">
        <v>24</v>
      </c>
      <c r="I5969" s="28">
        <v>72500000</v>
      </c>
      <c r="J5969" s="28">
        <v>0</v>
      </c>
      <c r="K5969" s="28">
        <v>72500000</v>
      </c>
      <c r="L5969" s="29">
        <v>2.12</v>
      </c>
      <c r="M5969" s="29">
        <f>IFERROR(_xlfn.XLOOKUP($B5969,'Ownership Metrics'!$A:$A,'Ownership Metrics'!$B:$B),"")</f>
        <v>10.029999999999999</v>
      </c>
      <c r="N5969" s="28">
        <f>IFERROR(_xlfn.XLOOKUP($B5969,'Ownership Metrics'!$A:$A,'Ownership Metrics'!$C:$C),"")</f>
        <v>6912</v>
      </c>
      <c r="O5969" s="29">
        <f>IFERROR(_xlfn.XLOOKUP($B5969,'Ownership Metrics'!$A:$A,'Ownership Metrics'!$D:$D),"")</f>
        <v>83.06</v>
      </c>
      <c r="P5969" s="29">
        <f>IFERROR(_xlfn.XLOOKUP($B5969,'Ownership Metrics'!$A:$A,'Ownership Metrics'!$E:$E),"")</f>
        <v>87.1</v>
      </c>
      <c r="Q5969" s="30">
        <f>IFERROR(_xlfn.XLOOKUP($B5969,'Ownership Metrics'!$A:$A,'Ownership Metrics'!$F:$F),"")</f>
        <v>5</v>
      </c>
      <c r="R5969" s="30">
        <f>IFERROR(_xlfn.XLOOKUP($B5969,'Ownership Metrics'!$A:$A,'Ownership Metrics'!$G:$G),"")</f>
        <v>77</v>
      </c>
      <c r="S5969" s="27" t="str">
        <f>IFERROR(_xlfn.XLOOKUP($B5969,'Ownership Metrics'!$A:$A,'Ownership Metrics'!$H:$H),"")</f>
        <v>Mayoritas</v>
      </c>
      <c r="T5969" s="27" t="str">
        <f>IFERROR(_xlfn.XLOOKUP($B5969,'Ownership Metrics'!$A:$A,'Ownership Metrics'!$I:$I),"")</f>
        <v>Tinggi</v>
      </c>
      <c r="U5969" s="27">
        <f>IF(COUNTIFS($B$2:$B5969,$B5969,$D$2:$D5969,$D5969)=1,1,0)</f>
        <v>1</v>
      </c>
      <c r="V5969" s="27">
        <f t="shared" si="280"/>
        <v>2.12</v>
      </c>
      <c r="W5969" s="27">
        <f t="shared" si="281"/>
        <v>2</v>
      </c>
      <c r="X5969" s="27">
        <f t="shared" si="279"/>
        <v>2.1199994031</v>
      </c>
    </row>
    <row r="5970" spans="1:24" x14ac:dyDescent="0.25">
      <c r="A5970" s="26">
        <v>46265</v>
      </c>
      <c r="B5970" s="27" t="s">
        <v>10952</v>
      </c>
      <c r="C5970" s="27" t="s">
        <v>6114</v>
      </c>
      <c r="D5970" s="27" t="s">
        <v>6118</v>
      </c>
      <c r="E5970" s="27" t="s">
        <v>35</v>
      </c>
      <c r="F5970" s="27" t="s">
        <v>23</v>
      </c>
      <c r="G5970" s="27" t="s">
        <v>36</v>
      </c>
      <c r="H5970" s="27" t="s">
        <v>24</v>
      </c>
      <c r="I5970" s="28">
        <v>63500000</v>
      </c>
      <c r="J5970" s="28">
        <v>0</v>
      </c>
      <c r="K5970" s="28">
        <v>63500000</v>
      </c>
      <c r="L5970" s="29">
        <v>1.86</v>
      </c>
      <c r="M5970" s="29">
        <f>IFERROR(_xlfn.XLOOKUP($B5970,'Ownership Metrics'!$A:$A,'Ownership Metrics'!$B:$B),"")</f>
        <v>10.029999999999999</v>
      </c>
      <c r="N5970" s="28">
        <f>IFERROR(_xlfn.XLOOKUP($B5970,'Ownership Metrics'!$A:$A,'Ownership Metrics'!$C:$C),"")</f>
        <v>6912</v>
      </c>
      <c r="O5970" s="29">
        <f>IFERROR(_xlfn.XLOOKUP($B5970,'Ownership Metrics'!$A:$A,'Ownership Metrics'!$D:$D),"")</f>
        <v>83.06</v>
      </c>
      <c r="P5970" s="29">
        <f>IFERROR(_xlfn.XLOOKUP($B5970,'Ownership Metrics'!$A:$A,'Ownership Metrics'!$E:$E),"")</f>
        <v>87.1</v>
      </c>
      <c r="Q5970" s="30">
        <f>IFERROR(_xlfn.XLOOKUP($B5970,'Ownership Metrics'!$A:$A,'Ownership Metrics'!$F:$F),"")</f>
        <v>5</v>
      </c>
      <c r="R5970" s="30">
        <f>IFERROR(_xlfn.XLOOKUP($B5970,'Ownership Metrics'!$A:$A,'Ownership Metrics'!$G:$G),"")</f>
        <v>77</v>
      </c>
      <c r="S5970" s="27" t="str">
        <f>IFERROR(_xlfn.XLOOKUP($B5970,'Ownership Metrics'!$A:$A,'Ownership Metrics'!$H:$H),"")</f>
        <v>Mayoritas</v>
      </c>
      <c r="T5970" s="27" t="str">
        <f>IFERROR(_xlfn.XLOOKUP($B5970,'Ownership Metrics'!$A:$A,'Ownership Metrics'!$I:$I),"")</f>
        <v>Tinggi</v>
      </c>
      <c r="U5970" s="27">
        <f>IF(COUNTIFS($B$2:$B5970,$B5970,$D$2:$D5970,$D5970)=1,1,0)</f>
        <v>1</v>
      </c>
      <c r="V5970" s="27">
        <f t="shared" si="280"/>
        <v>1.86</v>
      </c>
      <c r="W5970" s="27">
        <f t="shared" si="281"/>
        <v>4</v>
      </c>
      <c r="X5970" s="27">
        <f t="shared" si="279"/>
        <v>1.859999403</v>
      </c>
    </row>
    <row r="5971" spans="1:24" x14ac:dyDescent="0.25">
      <c r="A5971" s="26">
        <v>46265</v>
      </c>
      <c r="B5971" s="27" t="s">
        <v>10952</v>
      </c>
      <c r="C5971" s="27" t="s">
        <v>6114</v>
      </c>
      <c r="D5971" s="27" t="s">
        <v>6119</v>
      </c>
      <c r="E5971" s="27" t="s">
        <v>51</v>
      </c>
      <c r="F5971" s="27" t="s">
        <v>32</v>
      </c>
      <c r="G5971" s="27"/>
      <c r="H5971" s="27" t="s">
        <v>133</v>
      </c>
      <c r="I5971" s="28">
        <v>65540800</v>
      </c>
      <c r="J5971" s="28">
        <v>0</v>
      </c>
      <c r="K5971" s="28">
        <v>65540800</v>
      </c>
      <c r="L5971" s="29">
        <v>1.92</v>
      </c>
      <c r="M5971" s="29">
        <f>IFERROR(_xlfn.XLOOKUP($B5971,'Ownership Metrics'!$A:$A,'Ownership Metrics'!$B:$B),"")</f>
        <v>10.029999999999999</v>
      </c>
      <c r="N5971" s="28">
        <f>IFERROR(_xlfn.XLOOKUP($B5971,'Ownership Metrics'!$A:$A,'Ownership Metrics'!$C:$C),"")</f>
        <v>6912</v>
      </c>
      <c r="O5971" s="29">
        <f>IFERROR(_xlfn.XLOOKUP($B5971,'Ownership Metrics'!$A:$A,'Ownership Metrics'!$D:$D),"")</f>
        <v>83.06</v>
      </c>
      <c r="P5971" s="29">
        <f>IFERROR(_xlfn.XLOOKUP($B5971,'Ownership Metrics'!$A:$A,'Ownership Metrics'!$E:$E),"")</f>
        <v>87.1</v>
      </c>
      <c r="Q5971" s="30">
        <f>IFERROR(_xlfn.XLOOKUP($B5971,'Ownership Metrics'!$A:$A,'Ownership Metrics'!$F:$F),"")</f>
        <v>5</v>
      </c>
      <c r="R5971" s="30">
        <f>IFERROR(_xlfn.XLOOKUP($B5971,'Ownership Metrics'!$A:$A,'Ownership Metrics'!$G:$G),"")</f>
        <v>77</v>
      </c>
      <c r="S5971" s="27" t="str">
        <f>IFERROR(_xlfn.XLOOKUP($B5971,'Ownership Metrics'!$A:$A,'Ownership Metrics'!$H:$H),"")</f>
        <v>Mayoritas</v>
      </c>
      <c r="T5971" s="27" t="str">
        <f>IFERROR(_xlfn.XLOOKUP($B5971,'Ownership Metrics'!$A:$A,'Ownership Metrics'!$I:$I),"")</f>
        <v>Tinggi</v>
      </c>
      <c r="U5971" s="27">
        <f>IF(COUNTIFS($B$2:$B5971,$B5971,$D$2:$D5971,$D5971)=1,1,0)</f>
        <v>1</v>
      </c>
      <c r="V5971" s="27">
        <f t="shared" si="280"/>
        <v>1.92</v>
      </c>
      <c r="W5971" s="27">
        <f t="shared" si="281"/>
        <v>3</v>
      </c>
      <c r="X5971" s="27">
        <f t="shared" si="279"/>
        <v>1.9199994028999998</v>
      </c>
    </row>
    <row r="5972" spans="1:24" x14ac:dyDescent="0.25">
      <c r="A5972" s="26">
        <v>46265</v>
      </c>
      <c r="B5972" s="27" t="s">
        <v>10953</v>
      </c>
      <c r="C5972" s="27" t="s">
        <v>6121</v>
      </c>
      <c r="D5972" s="27" t="s">
        <v>4508</v>
      </c>
      <c r="E5972" s="27" t="s">
        <v>22</v>
      </c>
      <c r="F5972" s="27" t="s">
        <v>23</v>
      </c>
      <c r="G5972" s="27"/>
      <c r="H5972" s="27" t="s">
        <v>24</v>
      </c>
      <c r="I5972" s="28">
        <v>22360000</v>
      </c>
      <c r="J5972" s="28">
        <v>0</v>
      </c>
      <c r="K5972" s="28">
        <v>22360000</v>
      </c>
      <c r="L5972" s="29">
        <v>1.78</v>
      </c>
      <c r="M5972" s="29">
        <f>IFERROR(_xlfn.XLOOKUP($B5972,'Ownership Metrics'!$A:$A,'Ownership Metrics'!$B:$B),"")</f>
        <v>58.27</v>
      </c>
      <c r="N5972" s="28">
        <f>IFERROR(_xlfn.XLOOKUP($B5972,'Ownership Metrics'!$A:$A,'Ownership Metrics'!$C:$C),"")</f>
        <v>666</v>
      </c>
      <c r="O5972" s="29">
        <f>IFERROR(_xlfn.XLOOKUP($B5972,'Ownership Metrics'!$A:$A,'Ownership Metrics'!$D:$D),"")</f>
        <v>25</v>
      </c>
      <c r="P5972" s="29">
        <f>IFERROR(_xlfn.XLOOKUP($B5972,'Ownership Metrics'!$A:$A,'Ownership Metrics'!$E:$E),"")</f>
        <v>31.77</v>
      </c>
      <c r="Q5972" s="30">
        <f>IFERROR(_xlfn.XLOOKUP($B5972,'Ownership Metrics'!$A:$A,'Ownership Metrics'!$F:$F),"")</f>
        <v>11</v>
      </c>
      <c r="R5972" s="30">
        <f>IFERROR(_xlfn.XLOOKUP($B5972,'Ownership Metrics'!$A:$A,'Ownership Metrics'!$G:$G),"")</f>
        <v>24</v>
      </c>
      <c r="S5972" s="27" t="str">
        <f>IFERROR(_xlfn.XLOOKUP($B5972,'Ownership Metrics'!$A:$A,'Ownership Metrics'!$H:$H),"")</f>
        <v>Tersebar</v>
      </c>
      <c r="T5972" s="27" t="str">
        <f>IFERROR(_xlfn.XLOOKUP($B5972,'Ownership Metrics'!$A:$A,'Ownership Metrics'!$I:$I),"")</f>
        <v>Rendah</v>
      </c>
      <c r="U5972" s="27">
        <f>IF(COUNTIFS($B$2:$B5972,$B5972,$D$2:$D5972,$D5972)=1,1,0)</f>
        <v>1</v>
      </c>
      <c r="V5972" s="27">
        <f t="shared" si="280"/>
        <v>1.78</v>
      </c>
      <c r="W5972" s="27">
        <f t="shared" si="281"/>
        <v>3</v>
      </c>
      <c r="X5972" s="27">
        <f t="shared" si="279"/>
        <v>1.7799994028000001</v>
      </c>
    </row>
    <row r="5973" spans="1:24" x14ac:dyDescent="0.25">
      <c r="A5973" s="26">
        <v>46265</v>
      </c>
      <c r="B5973" s="27" t="s">
        <v>10953</v>
      </c>
      <c r="C5973" s="27" t="s">
        <v>6121</v>
      </c>
      <c r="D5973" s="27" t="s">
        <v>6122</v>
      </c>
      <c r="E5973" s="27" t="s">
        <v>74</v>
      </c>
      <c r="F5973" s="27" t="s">
        <v>23</v>
      </c>
      <c r="G5973" s="27"/>
      <c r="H5973" s="27" t="s">
        <v>24</v>
      </c>
      <c r="I5973" s="28">
        <v>17999200</v>
      </c>
      <c r="J5973" s="28">
        <v>0</v>
      </c>
      <c r="K5973" s="28">
        <v>17999200</v>
      </c>
      <c r="L5973" s="29">
        <v>1.44</v>
      </c>
      <c r="M5973" s="29">
        <f>IFERROR(_xlfn.XLOOKUP($B5973,'Ownership Metrics'!$A:$A,'Ownership Metrics'!$B:$B),"")</f>
        <v>58.27</v>
      </c>
      <c r="N5973" s="28">
        <f>IFERROR(_xlfn.XLOOKUP($B5973,'Ownership Metrics'!$A:$A,'Ownership Metrics'!$C:$C),"")</f>
        <v>666</v>
      </c>
      <c r="O5973" s="29">
        <f>IFERROR(_xlfn.XLOOKUP($B5973,'Ownership Metrics'!$A:$A,'Ownership Metrics'!$D:$D),"")</f>
        <v>25</v>
      </c>
      <c r="P5973" s="29">
        <f>IFERROR(_xlfn.XLOOKUP($B5973,'Ownership Metrics'!$A:$A,'Ownership Metrics'!$E:$E),"")</f>
        <v>31.77</v>
      </c>
      <c r="Q5973" s="30">
        <f>IFERROR(_xlfn.XLOOKUP($B5973,'Ownership Metrics'!$A:$A,'Ownership Metrics'!$F:$F),"")</f>
        <v>11</v>
      </c>
      <c r="R5973" s="30">
        <f>IFERROR(_xlfn.XLOOKUP($B5973,'Ownership Metrics'!$A:$A,'Ownership Metrics'!$G:$G),"")</f>
        <v>24</v>
      </c>
      <c r="S5973" s="27" t="str">
        <f>IFERROR(_xlfn.XLOOKUP($B5973,'Ownership Metrics'!$A:$A,'Ownership Metrics'!$H:$H),"")</f>
        <v>Tersebar</v>
      </c>
      <c r="T5973" s="27" t="str">
        <f>IFERROR(_xlfn.XLOOKUP($B5973,'Ownership Metrics'!$A:$A,'Ownership Metrics'!$I:$I),"")</f>
        <v>Rendah</v>
      </c>
      <c r="U5973" s="27">
        <f>IF(COUNTIFS($B$2:$B5973,$B5973,$D$2:$D5973,$D5973)=1,1,0)</f>
        <v>1</v>
      </c>
      <c r="V5973" s="27">
        <f t="shared" si="280"/>
        <v>1.44</v>
      </c>
      <c r="W5973" s="27">
        <f t="shared" si="281"/>
        <v>5</v>
      </c>
      <c r="X5973" s="27">
        <f t="shared" si="279"/>
        <v>1.4399994027</v>
      </c>
    </row>
    <row r="5974" spans="1:24" x14ac:dyDescent="0.25">
      <c r="A5974" s="26">
        <v>46265</v>
      </c>
      <c r="B5974" s="27" t="s">
        <v>10953</v>
      </c>
      <c r="C5974" s="27" t="s">
        <v>6121</v>
      </c>
      <c r="D5974" s="27" t="s">
        <v>6123</v>
      </c>
      <c r="E5974" s="27" t="s">
        <v>83</v>
      </c>
      <c r="F5974" s="27" t="s">
        <v>32</v>
      </c>
      <c r="G5974" s="27"/>
      <c r="H5974" s="27" t="s">
        <v>64</v>
      </c>
      <c r="I5974" s="28">
        <v>313250000</v>
      </c>
      <c r="J5974" s="28">
        <v>0</v>
      </c>
      <c r="K5974" s="28">
        <v>313250000</v>
      </c>
      <c r="L5974" s="29">
        <v>25</v>
      </c>
      <c r="M5974" s="29">
        <f>IFERROR(_xlfn.XLOOKUP($B5974,'Ownership Metrics'!$A:$A,'Ownership Metrics'!$B:$B),"")</f>
        <v>58.27</v>
      </c>
      <c r="N5974" s="28">
        <f>IFERROR(_xlfn.XLOOKUP($B5974,'Ownership Metrics'!$A:$A,'Ownership Metrics'!$C:$C),"")</f>
        <v>666</v>
      </c>
      <c r="O5974" s="29">
        <f>IFERROR(_xlfn.XLOOKUP($B5974,'Ownership Metrics'!$A:$A,'Ownership Metrics'!$D:$D),"")</f>
        <v>25</v>
      </c>
      <c r="P5974" s="29">
        <f>IFERROR(_xlfn.XLOOKUP($B5974,'Ownership Metrics'!$A:$A,'Ownership Metrics'!$E:$E),"")</f>
        <v>31.77</v>
      </c>
      <c r="Q5974" s="30">
        <f>IFERROR(_xlfn.XLOOKUP($B5974,'Ownership Metrics'!$A:$A,'Ownership Metrics'!$F:$F),"")</f>
        <v>11</v>
      </c>
      <c r="R5974" s="30">
        <f>IFERROR(_xlfn.XLOOKUP($B5974,'Ownership Metrics'!$A:$A,'Ownership Metrics'!$G:$G),"")</f>
        <v>24</v>
      </c>
      <c r="S5974" s="27" t="str">
        <f>IFERROR(_xlfn.XLOOKUP($B5974,'Ownership Metrics'!$A:$A,'Ownership Metrics'!$H:$H),"")</f>
        <v>Tersebar</v>
      </c>
      <c r="T5974" s="27" t="str">
        <f>IFERROR(_xlfn.XLOOKUP($B5974,'Ownership Metrics'!$A:$A,'Ownership Metrics'!$I:$I),"")</f>
        <v>Rendah</v>
      </c>
      <c r="U5974" s="27">
        <f>IF(COUNTIFS($B$2:$B5974,$B5974,$D$2:$D5974,$D5974)=1,1,0)</f>
        <v>1</v>
      </c>
      <c r="V5974" s="27">
        <f t="shared" si="280"/>
        <v>25</v>
      </c>
      <c r="W5974" s="27">
        <f t="shared" si="281"/>
        <v>1</v>
      </c>
      <c r="X5974" s="27">
        <f t="shared" si="279"/>
        <v>24.9999994026</v>
      </c>
    </row>
    <row r="5975" spans="1:24" x14ac:dyDescent="0.25">
      <c r="A5975" s="26">
        <v>46265</v>
      </c>
      <c r="B5975" s="27" t="s">
        <v>10953</v>
      </c>
      <c r="C5975" s="27" t="s">
        <v>6121</v>
      </c>
      <c r="D5975" s="27" t="s">
        <v>6124</v>
      </c>
      <c r="E5975" s="27" t="s">
        <v>35</v>
      </c>
      <c r="F5975" s="27" t="s">
        <v>23</v>
      </c>
      <c r="G5975" s="27" t="s">
        <v>36</v>
      </c>
      <c r="H5975" s="27" t="s">
        <v>24</v>
      </c>
      <c r="I5975" s="28">
        <v>14219500</v>
      </c>
      <c r="J5975" s="28">
        <v>0</v>
      </c>
      <c r="K5975" s="28">
        <v>14219500</v>
      </c>
      <c r="L5975" s="29">
        <v>1.1299999999999999</v>
      </c>
      <c r="M5975" s="29">
        <f>IFERROR(_xlfn.XLOOKUP($B5975,'Ownership Metrics'!$A:$A,'Ownership Metrics'!$B:$B),"")</f>
        <v>58.27</v>
      </c>
      <c r="N5975" s="28">
        <f>IFERROR(_xlfn.XLOOKUP($B5975,'Ownership Metrics'!$A:$A,'Ownership Metrics'!$C:$C),"")</f>
        <v>666</v>
      </c>
      <c r="O5975" s="29">
        <f>IFERROR(_xlfn.XLOOKUP($B5975,'Ownership Metrics'!$A:$A,'Ownership Metrics'!$D:$D),"")</f>
        <v>25</v>
      </c>
      <c r="P5975" s="29">
        <f>IFERROR(_xlfn.XLOOKUP($B5975,'Ownership Metrics'!$A:$A,'Ownership Metrics'!$E:$E),"")</f>
        <v>31.77</v>
      </c>
      <c r="Q5975" s="30">
        <f>IFERROR(_xlfn.XLOOKUP($B5975,'Ownership Metrics'!$A:$A,'Ownership Metrics'!$F:$F),"")</f>
        <v>11</v>
      </c>
      <c r="R5975" s="30">
        <f>IFERROR(_xlfn.XLOOKUP($B5975,'Ownership Metrics'!$A:$A,'Ownership Metrics'!$G:$G),"")</f>
        <v>24</v>
      </c>
      <c r="S5975" s="27" t="str">
        <f>IFERROR(_xlfn.XLOOKUP($B5975,'Ownership Metrics'!$A:$A,'Ownership Metrics'!$H:$H),"")</f>
        <v>Tersebar</v>
      </c>
      <c r="T5975" s="27" t="str">
        <f>IFERROR(_xlfn.XLOOKUP($B5975,'Ownership Metrics'!$A:$A,'Ownership Metrics'!$I:$I),"")</f>
        <v>Rendah</v>
      </c>
      <c r="U5975" s="27">
        <f>IF(COUNTIFS($B$2:$B5975,$B5975,$D$2:$D5975,$D5975)=1,1,0)</f>
        <v>1</v>
      </c>
      <c r="V5975" s="27">
        <f t="shared" si="280"/>
        <v>1.1299999999999999</v>
      </c>
      <c r="W5975" s="27">
        <f t="shared" si="281"/>
        <v>8</v>
      </c>
      <c r="X5975" s="27">
        <f t="shared" si="279"/>
        <v>1.1299994025</v>
      </c>
    </row>
    <row r="5976" spans="1:24" x14ac:dyDescent="0.25">
      <c r="A5976" s="26">
        <v>46265</v>
      </c>
      <c r="B5976" s="27" t="s">
        <v>10953</v>
      </c>
      <c r="C5976" s="27" t="s">
        <v>6121</v>
      </c>
      <c r="D5976" s="27" t="s">
        <v>6125</v>
      </c>
      <c r="E5976" s="27" t="s">
        <v>35</v>
      </c>
      <c r="F5976" s="27" t="s">
        <v>23</v>
      </c>
      <c r="G5976" s="27" t="s">
        <v>36</v>
      </c>
      <c r="H5976" s="27" t="s">
        <v>24</v>
      </c>
      <c r="I5976" s="28">
        <v>62527500</v>
      </c>
      <c r="J5976" s="28">
        <v>0</v>
      </c>
      <c r="K5976" s="28">
        <v>62527500</v>
      </c>
      <c r="L5976" s="29">
        <v>4.99</v>
      </c>
      <c r="M5976" s="29">
        <f>IFERROR(_xlfn.XLOOKUP($B5976,'Ownership Metrics'!$A:$A,'Ownership Metrics'!$B:$B),"")</f>
        <v>58.27</v>
      </c>
      <c r="N5976" s="28">
        <f>IFERROR(_xlfn.XLOOKUP($B5976,'Ownership Metrics'!$A:$A,'Ownership Metrics'!$C:$C),"")</f>
        <v>666</v>
      </c>
      <c r="O5976" s="29">
        <f>IFERROR(_xlfn.XLOOKUP($B5976,'Ownership Metrics'!$A:$A,'Ownership Metrics'!$D:$D),"")</f>
        <v>25</v>
      </c>
      <c r="P5976" s="29">
        <f>IFERROR(_xlfn.XLOOKUP($B5976,'Ownership Metrics'!$A:$A,'Ownership Metrics'!$E:$E),"")</f>
        <v>31.77</v>
      </c>
      <c r="Q5976" s="30">
        <f>IFERROR(_xlfn.XLOOKUP($B5976,'Ownership Metrics'!$A:$A,'Ownership Metrics'!$F:$F),"")</f>
        <v>11</v>
      </c>
      <c r="R5976" s="30">
        <f>IFERROR(_xlfn.XLOOKUP($B5976,'Ownership Metrics'!$A:$A,'Ownership Metrics'!$G:$G),"")</f>
        <v>24</v>
      </c>
      <c r="S5976" s="27" t="str">
        <f>IFERROR(_xlfn.XLOOKUP($B5976,'Ownership Metrics'!$A:$A,'Ownership Metrics'!$H:$H),"")</f>
        <v>Tersebar</v>
      </c>
      <c r="T5976" s="27" t="str">
        <f>IFERROR(_xlfn.XLOOKUP($B5976,'Ownership Metrics'!$A:$A,'Ownership Metrics'!$I:$I),"")</f>
        <v>Rendah</v>
      </c>
      <c r="U5976" s="27">
        <f>IF(COUNTIFS($B$2:$B5976,$B5976,$D$2:$D5976,$D5976)=1,1,0)</f>
        <v>1</v>
      </c>
      <c r="V5976" s="27">
        <f t="shared" si="280"/>
        <v>4.99</v>
      </c>
      <c r="W5976" s="27">
        <f t="shared" si="281"/>
        <v>2</v>
      </c>
      <c r="X5976" s="27">
        <f t="shared" si="279"/>
        <v>4.9899994024000005</v>
      </c>
    </row>
    <row r="5977" spans="1:24" x14ac:dyDescent="0.25">
      <c r="A5977" s="26">
        <v>46265</v>
      </c>
      <c r="B5977" s="27" t="s">
        <v>10953</v>
      </c>
      <c r="C5977" s="27" t="s">
        <v>6121</v>
      </c>
      <c r="D5977" s="27" t="s">
        <v>6126</v>
      </c>
      <c r="E5977" s="27" t="s">
        <v>35</v>
      </c>
      <c r="F5977" s="27" t="s">
        <v>23</v>
      </c>
      <c r="G5977" s="27" t="s">
        <v>36</v>
      </c>
      <c r="H5977" s="27" t="s">
        <v>24</v>
      </c>
      <c r="I5977" s="28">
        <v>20354100</v>
      </c>
      <c r="J5977" s="28">
        <v>0</v>
      </c>
      <c r="K5977" s="28">
        <v>20354100</v>
      </c>
      <c r="L5977" s="29">
        <v>1.62</v>
      </c>
      <c r="M5977" s="29">
        <f>IFERROR(_xlfn.XLOOKUP($B5977,'Ownership Metrics'!$A:$A,'Ownership Metrics'!$B:$B),"")</f>
        <v>58.27</v>
      </c>
      <c r="N5977" s="28">
        <f>IFERROR(_xlfn.XLOOKUP($B5977,'Ownership Metrics'!$A:$A,'Ownership Metrics'!$C:$C),"")</f>
        <v>666</v>
      </c>
      <c r="O5977" s="29">
        <f>IFERROR(_xlfn.XLOOKUP($B5977,'Ownership Metrics'!$A:$A,'Ownership Metrics'!$D:$D),"")</f>
        <v>25</v>
      </c>
      <c r="P5977" s="29">
        <f>IFERROR(_xlfn.XLOOKUP($B5977,'Ownership Metrics'!$A:$A,'Ownership Metrics'!$E:$E),"")</f>
        <v>31.77</v>
      </c>
      <c r="Q5977" s="30">
        <f>IFERROR(_xlfn.XLOOKUP($B5977,'Ownership Metrics'!$A:$A,'Ownership Metrics'!$F:$F),"")</f>
        <v>11</v>
      </c>
      <c r="R5977" s="30">
        <f>IFERROR(_xlfn.XLOOKUP($B5977,'Ownership Metrics'!$A:$A,'Ownership Metrics'!$G:$G),"")</f>
        <v>24</v>
      </c>
      <c r="S5977" s="27" t="str">
        <f>IFERROR(_xlfn.XLOOKUP($B5977,'Ownership Metrics'!$A:$A,'Ownership Metrics'!$H:$H),"")</f>
        <v>Tersebar</v>
      </c>
      <c r="T5977" s="27" t="str">
        <f>IFERROR(_xlfn.XLOOKUP($B5977,'Ownership Metrics'!$A:$A,'Ownership Metrics'!$I:$I),"")</f>
        <v>Rendah</v>
      </c>
      <c r="U5977" s="27">
        <f>IF(COUNTIFS($B$2:$B5977,$B5977,$D$2:$D5977,$D5977)=1,1,0)</f>
        <v>1</v>
      </c>
      <c r="V5977" s="27">
        <f t="shared" si="280"/>
        <v>1.62</v>
      </c>
      <c r="W5977" s="27">
        <f t="shared" si="281"/>
        <v>4</v>
      </c>
      <c r="X5977" s="27">
        <f t="shared" si="279"/>
        <v>1.6199994023000002</v>
      </c>
    </row>
    <row r="5978" spans="1:24" x14ac:dyDescent="0.25">
      <c r="A5978" s="26">
        <v>46265</v>
      </c>
      <c r="B5978" s="27" t="s">
        <v>10953</v>
      </c>
      <c r="C5978" s="27" t="s">
        <v>6121</v>
      </c>
      <c r="D5978" s="27" t="s">
        <v>6127</v>
      </c>
      <c r="E5978" s="27" t="s">
        <v>35</v>
      </c>
      <c r="F5978" s="27" t="s">
        <v>23</v>
      </c>
      <c r="G5978" s="27" t="s">
        <v>36</v>
      </c>
      <c r="H5978" s="27" t="s">
        <v>24</v>
      </c>
      <c r="I5978" s="28">
        <v>17582200</v>
      </c>
      <c r="J5978" s="28">
        <v>0</v>
      </c>
      <c r="K5978" s="28">
        <v>17582200</v>
      </c>
      <c r="L5978" s="29">
        <v>1.4</v>
      </c>
      <c r="M5978" s="29">
        <f>IFERROR(_xlfn.XLOOKUP($B5978,'Ownership Metrics'!$A:$A,'Ownership Metrics'!$B:$B),"")</f>
        <v>58.27</v>
      </c>
      <c r="N5978" s="28">
        <f>IFERROR(_xlfn.XLOOKUP($B5978,'Ownership Metrics'!$A:$A,'Ownership Metrics'!$C:$C),"")</f>
        <v>666</v>
      </c>
      <c r="O5978" s="29">
        <f>IFERROR(_xlfn.XLOOKUP($B5978,'Ownership Metrics'!$A:$A,'Ownership Metrics'!$D:$D),"")</f>
        <v>25</v>
      </c>
      <c r="P5978" s="29">
        <f>IFERROR(_xlfn.XLOOKUP($B5978,'Ownership Metrics'!$A:$A,'Ownership Metrics'!$E:$E),"")</f>
        <v>31.77</v>
      </c>
      <c r="Q5978" s="30">
        <f>IFERROR(_xlfn.XLOOKUP($B5978,'Ownership Metrics'!$A:$A,'Ownership Metrics'!$F:$F),"")</f>
        <v>11</v>
      </c>
      <c r="R5978" s="30">
        <f>IFERROR(_xlfn.XLOOKUP($B5978,'Ownership Metrics'!$A:$A,'Ownership Metrics'!$G:$G),"")</f>
        <v>24</v>
      </c>
      <c r="S5978" s="27" t="str">
        <f>IFERROR(_xlfn.XLOOKUP($B5978,'Ownership Metrics'!$A:$A,'Ownership Metrics'!$H:$H),"")</f>
        <v>Tersebar</v>
      </c>
      <c r="T5978" s="27" t="str">
        <f>IFERROR(_xlfn.XLOOKUP($B5978,'Ownership Metrics'!$A:$A,'Ownership Metrics'!$I:$I),"")</f>
        <v>Rendah</v>
      </c>
      <c r="U5978" s="27">
        <f>IF(COUNTIFS($B$2:$B5978,$B5978,$D$2:$D5978,$D5978)=1,1,0)</f>
        <v>1</v>
      </c>
      <c r="V5978" s="27">
        <f t="shared" si="280"/>
        <v>1.4</v>
      </c>
      <c r="W5978" s="27">
        <f t="shared" si="281"/>
        <v>6</v>
      </c>
      <c r="X5978" s="27">
        <f t="shared" si="279"/>
        <v>1.3999994022</v>
      </c>
    </row>
    <row r="5979" spans="1:24" x14ac:dyDescent="0.25">
      <c r="A5979" s="26">
        <v>46265</v>
      </c>
      <c r="B5979" s="27" t="s">
        <v>10953</v>
      </c>
      <c r="C5979" s="27" t="s">
        <v>6121</v>
      </c>
      <c r="D5979" s="27" t="s">
        <v>6128</v>
      </c>
      <c r="E5979" s="27" t="s">
        <v>35</v>
      </c>
      <c r="F5979" s="27" t="s">
        <v>23</v>
      </c>
      <c r="G5979" s="27" t="s">
        <v>36</v>
      </c>
      <c r="H5979" s="27" t="s">
        <v>24</v>
      </c>
      <c r="I5979" s="28">
        <v>13000000</v>
      </c>
      <c r="J5979" s="28">
        <v>0</v>
      </c>
      <c r="K5979" s="28">
        <v>13000000</v>
      </c>
      <c r="L5979" s="29">
        <v>1.04</v>
      </c>
      <c r="M5979" s="29">
        <f>IFERROR(_xlfn.XLOOKUP($B5979,'Ownership Metrics'!$A:$A,'Ownership Metrics'!$B:$B),"")</f>
        <v>58.27</v>
      </c>
      <c r="N5979" s="28">
        <f>IFERROR(_xlfn.XLOOKUP($B5979,'Ownership Metrics'!$A:$A,'Ownership Metrics'!$C:$C),"")</f>
        <v>666</v>
      </c>
      <c r="O5979" s="29">
        <f>IFERROR(_xlfn.XLOOKUP($B5979,'Ownership Metrics'!$A:$A,'Ownership Metrics'!$D:$D),"")</f>
        <v>25</v>
      </c>
      <c r="P5979" s="29">
        <f>IFERROR(_xlfn.XLOOKUP($B5979,'Ownership Metrics'!$A:$A,'Ownership Metrics'!$E:$E),"")</f>
        <v>31.77</v>
      </c>
      <c r="Q5979" s="30">
        <f>IFERROR(_xlfn.XLOOKUP($B5979,'Ownership Metrics'!$A:$A,'Ownership Metrics'!$F:$F),"")</f>
        <v>11</v>
      </c>
      <c r="R5979" s="30">
        <f>IFERROR(_xlfn.XLOOKUP($B5979,'Ownership Metrics'!$A:$A,'Ownership Metrics'!$G:$G),"")</f>
        <v>24</v>
      </c>
      <c r="S5979" s="27" t="str">
        <f>IFERROR(_xlfn.XLOOKUP($B5979,'Ownership Metrics'!$A:$A,'Ownership Metrics'!$H:$H),"")</f>
        <v>Tersebar</v>
      </c>
      <c r="T5979" s="27" t="str">
        <f>IFERROR(_xlfn.XLOOKUP($B5979,'Ownership Metrics'!$A:$A,'Ownership Metrics'!$I:$I),"")</f>
        <v>Rendah</v>
      </c>
      <c r="U5979" s="27">
        <f>IF(COUNTIFS($B$2:$B5979,$B5979,$D$2:$D5979,$D5979)=1,1,0)</f>
        <v>1</v>
      </c>
      <c r="V5979" s="27">
        <f t="shared" si="280"/>
        <v>1.04</v>
      </c>
      <c r="W5979" s="27">
        <f t="shared" si="281"/>
        <v>11</v>
      </c>
      <c r="X5979" s="27">
        <f t="shared" si="279"/>
        <v>1.0399994021000001</v>
      </c>
    </row>
    <row r="5980" spans="1:24" x14ac:dyDescent="0.25">
      <c r="A5980" s="26">
        <v>46265</v>
      </c>
      <c r="B5980" s="27" t="s">
        <v>10953</v>
      </c>
      <c r="C5980" s="27" t="s">
        <v>6121</v>
      </c>
      <c r="D5980" s="27" t="s">
        <v>6129</v>
      </c>
      <c r="E5980" s="27" t="s">
        <v>35</v>
      </c>
      <c r="F5980" s="27" t="s">
        <v>23</v>
      </c>
      <c r="G5980" s="27" t="s">
        <v>36</v>
      </c>
      <c r="H5980" s="27" t="s">
        <v>24</v>
      </c>
      <c r="I5980" s="28">
        <v>13267100</v>
      </c>
      <c r="J5980" s="28">
        <v>0</v>
      </c>
      <c r="K5980" s="28">
        <v>13267100</v>
      </c>
      <c r="L5980" s="29">
        <v>1.06</v>
      </c>
      <c r="M5980" s="29">
        <f>IFERROR(_xlfn.XLOOKUP($B5980,'Ownership Metrics'!$A:$A,'Ownership Metrics'!$B:$B),"")</f>
        <v>58.27</v>
      </c>
      <c r="N5980" s="28">
        <f>IFERROR(_xlfn.XLOOKUP($B5980,'Ownership Metrics'!$A:$A,'Ownership Metrics'!$C:$C),"")</f>
        <v>666</v>
      </c>
      <c r="O5980" s="29">
        <f>IFERROR(_xlfn.XLOOKUP($B5980,'Ownership Metrics'!$A:$A,'Ownership Metrics'!$D:$D),"")</f>
        <v>25</v>
      </c>
      <c r="P5980" s="29">
        <f>IFERROR(_xlfn.XLOOKUP($B5980,'Ownership Metrics'!$A:$A,'Ownership Metrics'!$E:$E),"")</f>
        <v>31.77</v>
      </c>
      <c r="Q5980" s="30">
        <f>IFERROR(_xlfn.XLOOKUP($B5980,'Ownership Metrics'!$A:$A,'Ownership Metrics'!$F:$F),"")</f>
        <v>11</v>
      </c>
      <c r="R5980" s="30">
        <f>IFERROR(_xlfn.XLOOKUP($B5980,'Ownership Metrics'!$A:$A,'Ownership Metrics'!$G:$G),"")</f>
        <v>24</v>
      </c>
      <c r="S5980" s="27" t="str">
        <f>IFERROR(_xlfn.XLOOKUP($B5980,'Ownership Metrics'!$A:$A,'Ownership Metrics'!$H:$H),"")</f>
        <v>Tersebar</v>
      </c>
      <c r="T5980" s="27" t="str">
        <f>IFERROR(_xlfn.XLOOKUP($B5980,'Ownership Metrics'!$A:$A,'Ownership Metrics'!$I:$I),"")</f>
        <v>Rendah</v>
      </c>
      <c r="U5980" s="27">
        <f>IF(COUNTIFS($B$2:$B5980,$B5980,$D$2:$D5980,$D5980)=1,1,0)</f>
        <v>1</v>
      </c>
      <c r="V5980" s="27">
        <f t="shared" si="280"/>
        <v>1.06</v>
      </c>
      <c r="W5980" s="27">
        <f t="shared" si="281"/>
        <v>10</v>
      </c>
      <c r="X5980" s="27">
        <f t="shared" si="279"/>
        <v>1.0599994020000001</v>
      </c>
    </row>
    <row r="5981" spans="1:24" x14ac:dyDescent="0.25">
      <c r="A5981" s="26">
        <v>46265</v>
      </c>
      <c r="B5981" s="27" t="s">
        <v>10953</v>
      </c>
      <c r="C5981" s="27" t="s">
        <v>6121</v>
      </c>
      <c r="D5981" s="27" t="s">
        <v>6130</v>
      </c>
      <c r="E5981" s="27" t="s">
        <v>35</v>
      </c>
      <c r="F5981" s="27" t="s">
        <v>23</v>
      </c>
      <c r="G5981" s="27" t="s">
        <v>36</v>
      </c>
      <c r="H5981" s="27" t="s">
        <v>24</v>
      </c>
      <c r="I5981" s="28">
        <v>14740500</v>
      </c>
      <c r="J5981" s="28">
        <v>0</v>
      </c>
      <c r="K5981" s="28">
        <v>14740500</v>
      </c>
      <c r="L5981" s="29">
        <v>1.18</v>
      </c>
      <c r="M5981" s="29">
        <f>IFERROR(_xlfn.XLOOKUP($B5981,'Ownership Metrics'!$A:$A,'Ownership Metrics'!$B:$B),"")</f>
        <v>58.27</v>
      </c>
      <c r="N5981" s="28">
        <f>IFERROR(_xlfn.XLOOKUP($B5981,'Ownership Metrics'!$A:$A,'Ownership Metrics'!$C:$C),"")</f>
        <v>666</v>
      </c>
      <c r="O5981" s="29">
        <f>IFERROR(_xlfn.XLOOKUP($B5981,'Ownership Metrics'!$A:$A,'Ownership Metrics'!$D:$D),"")</f>
        <v>25</v>
      </c>
      <c r="P5981" s="29">
        <f>IFERROR(_xlfn.XLOOKUP($B5981,'Ownership Metrics'!$A:$A,'Ownership Metrics'!$E:$E),"")</f>
        <v>31.77</v>
      </c>
      <c r="Q5981" s="30">
        <f>IFERROR(_xlfn.XLOOKUP($B5981,'Ownership Metrics'!$A:$A,'Ownership Metrics'!$F:$F),"")</f>
        <v>11</v>
      </c>
      <c r="R5981" s="30">
        <f>IFERROR(_xlfn.XLOOKUP($B5981,'Ownership Metrics'!$A:$A,'Ownership Metrics'!$G:$G),"")</f>
        <v>24</v>
      </c>
      <c r="S5981" s="27" t="str">
        <f>IFERROR(_xlfn.XLOOKUP($B5981,'Ownership Metrics'!$A:$A,'Ownership Metrics'!$H:$H),"")</f>
        <v>Tersebar</v>
      </c>
      <c r="T5981" s="27" t="str">
        <f>IFERROR(_xlfn.XLOOKUP($B5981,'Ownership Metrics'!$A:$A,'Ownership Metrics'!$I:$I),"")</f>
        <v>Rendah</v>
      </c>
      <c r="U5981" s="27">
        <f>IF(COUNTIFS($B$2:$B5981,$B5981,$D$2:$D5981,$D5981)=1,1,0)</f>
        <v>1</v>
      </c>
      <c r="V5981" s="27">
        <f t="shared" si="280"/>
        <v>1.18</v>
      </c>
      <c r="W5981" s="27">
        <f t="shared" si="281"/>
        <v>7</v>
      </c>
      <c r="X5981" s="27">
        <f t="shared" si="279"/>
        <v>1.1799994019</v>
      </c>
    </row>
    <row r="5982" spans="1:24" x14ac:dyDescent="0.25">
      <c r="A5982" s="26">
        <v>46265</v>
      </c>
      <c r="B5982" s="27" t="s">
        <v>10953</v>
      </c>
      <c r="C5982" s="27" t="s">
        <v>6121</v>
      </c>
      <c r="D5982" s="27" t="s">
        <v>6131</v>
      </c>
      <c r="E5982" s="27" t="s">
        <v>35</v>
      </c>
      <c r="F5982" s="27" t="s">
        <v>23</v>
      </c>
      <c r="G5982" s="27" t="s">
        <v>36</v>
      </c>
      <c r="H5982" s="27" t="s">
        <v>24</v>
      </c>
      <c r="I5982" s="28">
        <v>13630000</v>
      </c>
      <c r="J5982" s="28">
        <v>0</v>
      </c>
      <c r="K5982" s="28">
        <v>13630000</v>
      </c>
      <c r="L5982" s="29">
        <v>1.0900000000000001</v>
      </c>
      <c r="M5982" s="29">
        <f>IFERROR(_xlfn.XLOOKUP($B5982,'Ownership Metrics'!$A:$A,'Ownership Metrics'!$B:$B),"")</f>
        <v>58.27</v>
      </c>
      <c r="N5982" s="28">
        <f>IFERROR(_xlfn.XLOOKUP($B5982,'Ownership Metrics'!$A:$A,'Ownership Metrics'!$C:$C),"")</f>
        <v>666</v>
      </c>
      <c r="O5982" s="29">
        <f>IFERROR(_xlfn.XLOOKUP($B5982,'Ownership Metrics'!$A:$A,'Ownership Metrics'!$D:$D),"")</f>
        <v>25</v>
      </c>
      <c r="P5982" s="29">
        <f>IFERROR(_xlfn.XLOOKUP($B5982,'Ownership Metrics'!$A:$A,'Ownership Metrics'!$E:$E),"")</f>
        <v>31.77</v>
      </c>
      <c r="Q5982" s="30">
        <f>IFERROR(_xlfn.XLOOKUP($B5982,'Ownership Metrics'!$A:$A,'Ownership Metrics'!$F:$F),"")</f>
        <v>11</v>
      </c>
      <c r="R5982" s="30">
        <f>IFERROR(_xlfn.XLOOKUP($B5982,'Ownership Metrics'!$A:$A,'Ownership Metrics'!$G:$G),"")</f>
        <v>24</v>
      </c>
      <c r="S5982" s="27" t="str">
        <f>IFERROR(_xlfn.XLOOKUP($B5982,'Ownership Metrics'!$A:$A,'Ownership Metrics'!$H:$H),"")</f>
        <v>Tersebar</v>
      </c>
      <c r="T5982" s="27" t="str">
        <f>IFERROR(_xlfn.XLOOKUP($B5982,'Ownership Metrics'!$A:$A,'Ownership Metrics'!$I:$I),"")</f>
        <v>Rendah</v>
      </c>
      <c r="U5982" s="27">
        <f>IF(COUNTIFS($B$2:$B5982,$B5982,$D$2:$D5982,$D5982)=1,1,0)</f>
        <v>1</v>
      </c>
      <c r="V5982" s="27">
        <f t="shared" si="280"/>
        <v>1.0900000000000001</v>
      </c>
      <c r="W5982" s="27">
        <f t="shared" si="281"/>
        <v>9</v>
      </c>
      <c r="X5982" s="27">
        <f t="shared" si="279"/>
        <v>1.0899994018000001</v>
      </c>
    </row>
    <row r="5983" spans="1:24" x14ac:dyDescent="0.25">
      <c r="A5983" s="26">
        <v>46265</v>
      </c>
      <c r="B5983" s="27" t="s">
        <v>10954</v>
      </c>
      <c r="C5983" s="27" t="s">
        <v>6133</v>
      </c>
      <c r="D5983" s="27" t="s">
        <v>6134</v>
      </c>
      <c r="E5983" s="27" t="s">
        <v>22</v>
      </c>
      <c r="F5983" s="27" t="s">
        <v>23</v>
      </c>
      <c r="G5983" s="27"/>
      <c r="H5983" s="27" t="s">
        <v>24</v>
      </c>
      <c r="I5983" s="28">
        <v>1320720200</v>
      </c>
      <c r="J5983" s="28">
        <v>0</v>
      </c>
      <c r="K5983" s="28">
        <v>1320720200</v>
      </c>
      <c r="L5983" s="29">
        <v>56.73</v>
      </c>
      <c r="M5983" s="29">
        <f>IFERROR(_xlfn.XLOOKUP($B5983,'Ownership Metrics'!$A:$A,'Ownership Metrics'!$B:$B),"")</f>
        <v>17.5</v>
      </c>
      <c r="N5983" s="28">
        <f>IFERROR(_xlfn.XLOOKUP($B5983,'Ownership Metrics'!$A:$A,'Ownership Metrics'!$C:$C),"")</f>
        <v>3317</v>
      </c>
      <c r="O5983" s="29">
        <f>IFERROR(_xlfn.XLOOKUP($B5983,'Ownership Metrics'!$A:$A,'Ownership Metrics'!$D:$D),"")</f>
        <v>56.73</v>
      </c>
      <c r="P5983" s="29">
        <f>IFERROR(_xlfn.XLOOKUP($B5983,'Ownership Metrics'!$A:$A,'Ownership Metrics'!$E:$E),"")</f>
        <v>67.239999999999995</v>
      </c>
      <c r="Q5983" s="30">
        <f>IFERROR(_xlfn.XLOOKUP($B5983,'Ownership Metrics'!$A:$A,'Ownership Metrics'!$F:$F),"")</f>
        <v>10</v>
      </c>
      <c r="R5983" s="30">
        <f>IFERROR(_xlfn.XLOOKUP($B5983,'Ownership Metrics'!$A:$A,'Ownership Metrics'!$G:$G),"")</f>
        <v>49</v>
      </c>
      <c r="S5983" s="27" t="str">
        <f>IFERROR(_xlfn.XLOOKUP($B5983,'Ownership Metrics'!$A:$A,'Ownership Metrics'!$H:$H),"")</f>
        <v>Mayoritas</v>
      </c>
      <c r="T5983" s="27" t="str">
        <f>IFERROR(_xlfn.XLOOKUP($B5983,'Ownership Metrics'!$A:$A,'Ownership Metrics'!$I:$I),"")</f>
        <v>Sedang</v>
      </c>
      <c r="U5983" s="27">
        <f>IF(COUNTIFS($B$2:$B5983,$B5983,$D$2:$D5983,$D5983)=1,1,0)</f>
        <v>1</v>
      </c>
      <c r="V5983" s="27">
        <f t="shared" si="280"/>
        <v>56.73</v>
      </c>
      <c r="W5983" s="27">
        <f t="shared" si="281"/>
        <v>1</v>
      </c>
      <c r="X5983" s="27">
        <f t="shared" si="279"/>
        <v>56.729999401699999</v>
      </c>
    </row>
    <row r="5984" spans="1:24" x14ac:dyDescent="0.25">
      <c r="A5984" s="26">
        <v>46265</v>
      </c>
      <c r="B5984" s="27" t="s">
        <v>10954</v>
      </c>
      <c r="C5984" s="27" t="s">
        <v>6133</v>
      </c>
      <c r="D5984" s="27" t="s">
        <v>1003</v>
      </c>
      <c r="E5984" s="27" t="s">
        <v>26</v>
      </c>
      <c r="F5984" s="27" t="s">
        <v>32</v>
      </c>
      <c r="G5984" s="27"/>
      <c r="H5984" s="27" t="s">
        <v>64</v>
      </c>
      <c r="I5984" s="28">
        <v>64618300</v>
      </c>
      <c r="J5984" s="28">
        <v>0</v>
      </c>
      <c r="K5984" s="28">
        <v>64618300</v>
      </c>
      <c r="L5984" s="29">
        <v>2.78</v>
      </c>
      <c r="M5984" s="29">
        <f>IFERROR(_xlfn.XLOOKUP($B5984,'Ownership Metrics'!$A:$A,'Ownership Metrics'!$B:$B),"")</f>
        <v>17.5</v>
      </c>
      <c r="N5984" s="28">
        <f>IFERROR(_xlfn.XLOOKUP($B5984,'Ownership Metrics'!$A:$A,'Ownership Metrics'!$C:$C),"")</f>
        <v>3317</v>
      </c>
      <c r="O5984" s="29">
        <f>IFERROR(_xlfn.XLOOKUP($B5984,'Ownership Metrics'!$A:$A,'Ownership Metrics'!$D:$D),"")</f>
        <v>56.73</v>
      </c>
      <c r="P5984" s="29">
        <f>IFERROR(_xlfn.XLOOKUP($B5984,'Ownership Metrics'!$A:$A,'Ownership Metrics'!$E:$E),"")</f>
        <v>67.239999999999995</v>
      </c>
      <c r="Q5984" s="30">
        <f>IFERROR(_xlfn.XLOOKUP($B5984,'Ownership Metrics'!$A:$A,'Ownership Metrics'!$F:$F),"")</f>
        <v>10</v>
      </c>
      <c r="R5984" s="30">
        <f>IFERROR(_xlfn.XLOOKUP($B5984,'Ownership Metrics'!$A:$A,'Ownership Metrics'!$G:$G),"")</f>
        <v>49</v>
      </c>
      <c r="S5984" s="27" t="str">
        <f>IFERROR(_xlfn.XLOOKUP($B5984,'Ownership Metrics'!$A:$A,'Ownership Metrics'!$H:$H),"")</f>
        <v>Mayoritas</v>
      </c>
      <c r="T5984" s="27" t="str">
        <f>IFERROR(_xlfn.XLOOKUP($B5984,'Ownership Metrics'!$A:$A,'Ownership Metrics'!$I:$I),"")</f>
        <v>Sedang</v>
      </c>
      <c r="U5984" s="27">
        <f>IF(COUNTIFS($B$2:$B5984,$B5984,$D$2:$D5984,$D5984)=1,1,0)</f>
        <v>1</v>
      </c>
      <c r="V5984" s="27">
        <f t="shared" si="280"/>
        <v>2.78</v>
      </c>
      <c r="W5984" s="27">
        <f t="shared" si="281"/>
        <v>6</v>
      </c>
      <c r="X5984" s="27">
        <f t="shared" si="279"/>
        <v>2.7799994015999996</v>
      </c>
    </row>
    <row r="5985" spans="1:24" x14ac:dyDescent="0.25">
      <c r="A5985" s="26">
        <v>46265</v>
      </c>
      <c r="B5985" s="27" t="s">
        <v>10954</v>
      </c>
      <c r="C5985" s="27" t="s">
        <v>6133</v>
      </c>
      <c r="D5985" s="27" t="s">
        <v>6135</v>
      </c>
      <c r="E5985" s="27" t="s">
        <v>35</v>
      </c>
      <c r="F5985" s="27" t="s">
        <v>23</v>
      </c>
      <c r="G5985" s="27" t="s">
        <v>36</v>
      </c>
      <c r="H5985" s="27" t="s">
        <v>24</v>
      </c>
      <c r="I5985" s="28">
        <v>0</v>
      </c>
      <c r="J5985" s="28">
        <v>30060000</v>
      </c>
      <c r="K5985" s="28">
        <v>30060000</v>
      </c>
      <c r="L5985" s="29">
        <v>1.29</v>
      </c>
      <c r="M5985" s="29">
        <f>IFERROR(_xlfn.XLOOKUP($B5985,'Ownership Metrics'!$A:$A,'Ownership Metrics'!$B:$B),"")</f>
        <v>17.5</v>
      </c>
      <c r="N5985" s="28">
        <f>IFERROR(_xlfn.XLOOKUP($B5985,'Ownership Metrics'!$A:$A,'Ownership Metrics'!$C:$C),"")</f>
        <v>3317</v>
      </c>
      <c r="O5985" s="29">
        <f>IFERROR(_xlfn.XLOOKUP($B5985,'Ownership Metrics'!$A:$A,'Ownership Metrics'!$D:$D),"")</f>
        <v>56.73</v>
      </c>
      <c r="P5985" s="29">
        <f>IFERROR(_xlfn.XLOOKUP($B5985,'Ownership Metrics'!$A:$A,'Ownership Metrics'!$E:$E),"")</f>
        <v>67.239999999999995</v>
      </c>
      <c r="Q5985" s="30">
        <f>IFERROR(_xlfn.XLOOKUP($B5985,'Ownership Metrics'!$A:$A,'Ownership Metrics'!$F:$F),"")</f>
        <v>10</v>
      </c>
      <c r="R5985" s="30">
        <f>IFERROR(_xlfn.XLOOKUP($B5985,'Ownership Metrics'!$A:$A,'Ownership Metrics'!$G:$G),"")</f>
        <v>49</v>
      </c>
      <c r="S5985" s="27" t="str">
        <f>IFERROR(_xlfn.XLOOKUP($B5985,'Ownership Metrics'!$A:$A,'Ownership Metrics'!$H:$H),"")</f>
        <v>Mayoritas</v>
      </c>
      <c r="T5985" s="27" t="str">
        <f>IFERROR(_xlfn.XLOOKUP($B5985,'Ownership Metrics'!$A:$A,'Ownership Metrics'!$I:$I),"")</f>
        <v>Sedang</v>
      </c>
      <c r="U5985" s="27">
        <f>IF(COUNTIFS($B$2:$B5985,$B5985,$D$2:$D5985,$D5985)=1,1,0)</f>
        <v>1</v>
      </c>
      <c r="V5985" s="27">
        <f t="shared" si="280"/>
        <v>1.29</v>
      </c>
      <c r="W5985" s="27">
        <f t="shared" si="281"/>
        <v>7</v>
      </c>
      <c r="X5985" s="27">
        <f t="shared" si="279"/>
        <v>1.2899994015</v>
      </c>
    </row>
    <row r="5986" spans="1:24" x14ac:dyDescent="0.25">
      <c r="A5986" s="26">
        <v>46265</v>
      </c>
      <c r="B5986" s="27" t="s">
        <v>10954</v>
      </c>
      <c r="C5986" s="27" t="s">
        <v>6133</v>
      </c>
      <c r="D5986" s="27" t="s">
        <v>6136</v>
      </c>
      <c r="E5986" s="27" t="s">
        <v>35</v>
      </c>
      <c r="F5986" s="27" t="s">
        <v>23</v>
      </c>
      <c r="G5986" s="27" t="s">
        <v>36</v>
      </c>
      <c r="H5986" s="27" t="s">
        <v>24</v>
      </c>
      <c r="I5986" s="28">
        <v>29575800</v>
      </c>
      <c r="J5986" s="28">
        <v>0</v>
      </c>
      <c r="K5986" s="28">
        <v>29575800</v>
      </c>
      <c r="L5986" s="29">
        <v>1.27</v>
      </c>
      <c r="M5986" s="29">
        <f>IFERROR(_xlfn.XLOOKUP($B5986,'Ownership Metrics'!$A:$A,'Ownership Metrics'!$B:$B),"")</f>
        <v>17.5</v>
      </c>
      <c r="N5986" s="28">
        <f>IFERROR(_xlfn.XLOOKUP($B5986,'Ownership Metrics'!$A:$A,'Ownership Metrics'!$C:$C),"")</f>
        <v>3317</v>
      </c>
      <c r="O5986" s="29">
        <f>IFERROR(_xlfn.XLOOKUP($B5986,'Ownership Metrics'!$A:$A,'Ownership Metrics'!$D:$D),"")</f>
        <v>56.73</v>
      </c>
      <c r="P5986" s="29">
        <f>IFERROR(_xlfn.XLOOKUP($B5986,'Ownership Metrics'!$A:$A,'Ownership Metrics'!$E:$E),"")</f>
        <v>67.239999999999995</v>
      </c>
      <c r="Q5986" s="30">
        <f>IFERROR(_xlfn.XLOOKUP($B5986,'Ownership Metrics'!$A:$A,'Ownership Metrics'!$F:$F),"")</f>
        <v>10</v>
      </c>
      <c r="R5986" s="30">
        <f>IFERROR(_xlfn.XLOOKUP($B5986,'Ownership Metrics'!$A:$A,'Ownership Metrics'!$G:$G),"")</f>
        <v>49</v>
      </c>
      <c r="S5986" s="27" t="str">
        <f>IFERROR(_xlfn.XLOOKUP($B5986,'Ownership Metrics'!$A:$A,'Ownership Metrics'!$H:$H),"")</f>
        <v>Mayoritas</v>
      </c>
      <c r="T5986" s="27" t="str">
        <f>IFERROR(_xlfn.XLOOKUP($B5986,'Ownership Metrics'!$A:$A,'Ownership Metrics'!$I:$I),"")</f>
        <v>Sedang</v>
      </c>
      <c r="U5986" s="27">
        <f>IF(COUNTIFS($B$2:$B5986,$B5986,$D$2:$D5986,$D5986)=1,1,0)</f>
        <v>1</v>
      </c>
      <c r="V5986" s="27">
        <f t="shared" si="280"/>
        <v>1.27</v>
      </c>
      <c r="W5986" s="27">
        <f t="shared" si="281"/>
        <v>9</v>
      </c>
      <c r="X5986" s="27">
        <f t="shared" si="279"/>
        <v>1.2699994014</v>
      </c>
    </row>
    <row r="5987" spans="1:24" x14ac:dyDescent="0.25">
      <c r="A5987" s="26">
        <v>46265</v>
      </c>
      <c r="B5987" s="27" t="s">
        <v>10954</v>
      </c>
      <c r="C5987" s="27" t="s">
        <v>6133</v>
      </c>
      <c r="D5987" s="27" t="s">
        <v>6137</v>
      </c>
      <c r="E5987" s="27" t="s">
        <v>35</v>
      </c>
      <c r="F5987" s="27" t="s">
        <v>23</v>
      </c>
      <c r="G5987" s="27" t="s">
        <v>36</v>
      </c>
      <c r="H5987" s="27" t="s">
        <v>36</v>
      </c>
      <c r="I5987" s="28">
        <v>0</v>
      </c>
      <c r="J5987" s="28">
        <v>30060000</v>
      </c>
      <c r="K5987" s="28">
        <v>30060000</v>
      </c>
      <c r="L5987" s="29">
        <v>1.29</v>
      </c>
      <c r="M5987" s="29">
        <f>IFERROR(_xlfn.XLOOKUP($B5987,'Ownership Metrics'!$A:$A,'Ownership Metrics'!$B:$B),"")</f>
        <v>17.5</v>
      </c>
      <c r="N5987" s="28">
        <f>IFERROR(_xlfn.XLOOKUP($B5987,'Ownership Metrics'!$A:$A,'Ownership Metrics'!$C:$C),"")</f>
        <v>3317</v>
      </c>
      <c r="O5987" s="29">
        <f>IFERROR(_xlfn.XLOOKUP($B5987,'Ownership Metrics'!$A:$A,'Ownership Metrics'!$D:$D),"")</f>
        <v>56.73</v>
      </c>
      <c r="P5987" s="29">
        <f>IFERROR(_xlfn.XLOOKUP($B5987,'Ownership Metrics'!$A:$A,'Ownership Metrics'!$E:$E),"")</f>
        <v>67.239999999999995</v>
      </c>
      <c r="Q5987" s="30">
        <f>IFERROR(_xlfn.XLOOKUP($B5987,'Ownership Metrics'!$A:$A,'Ownership Metrics'!$F:$F),"")</f>
        <v>10</v>
      </c>
      <c r="R5987" s="30">
        <f>IFERROR(_xlfn.XLOOKUP($B5987,'Ownership Metrics'!$A:$A,'Ownership Metrics'!$G:$G),"")</f>
        <v>49</v>
      </c>
      <c r="S5987" s="27" t="str">
        <f>IFERROR(_xlfn.XLOOKUP($B5987,'Ownership Metrics'!$A:$A,'Ownership Metrics'!$H:$H),"")</f>
        <v>Mayoritas</v>
      </c>
      <c r="T5987" s="27" t="str">
        <f>IFERROR(_xlfn.XLOOKUP($B5987,'Ownership Metrics'!$A:$A,'Ownership Metrics'!$I:$I),"")</f>
        <v>Sedang</v>
      </c>
      <c r="U5987" s="27">
        <f>IF(COUNTIFS($B$2:$B5987,$B5987,$D$2:$D5987,$D5987)=1,1,0)</f>
        <v>1</v>
      </c>
      <c r="V5987" s="27">
        <f t="shared" si="280"/>
        <v>1.29</v>
      </c>
      <c r="W5987" s="27">
        <f t="shared" si="281"/>
        <v>8</v>
      </c>
      <c r="X5987" s="27">
        <f t="shared" si="279"/>
        <v>1.2899994013</v>
      </c>
    </row>
    <row r="5988" spans="1:24" x14ac:dyDescent="0.25">
      <c r="A5988" s="26">
        <v>46265</v>
      </c>
      <c r="B5988" s="27" t="s">
        <v>10954</v>
      </c>
      <c r="C5988" s="27" t="s">
        <v>6133</v>
      </c>
      <c r="D5988" s="27" t="s">
        <v>3007</v>
      </c>
      <c r="E5988" s="27" t="s">
        <v>35</v>
      </c>
      <c r="F5988" s="27" t="s">
        <v>23</v>
      </c>
      <c r="G5988" s="27" t="s">
        <v>36</v>
      </c>
      <c r="H5988" s="27" t="s">
        <v>24</v>
      </c>
      <c r="I5988" s="28">
        <v>144330100</v>
      </c>
      <c r="J5988" s="28">
        <v>0</v>
      </c>
      <c r="K5988" s="28">
        <v>144330100</v>
      </c>
      <c r="L5988" s="29">
        <v>6.2</v>
      </c>
      <c r="M5988" s="29">
        <f>IFERROR(_xlfn.XLOOKUP($B5988,'Ownership Metrics'!$A:$A,'Ownership Metrics'!$B:$B),"")</f>
        <v>17.5</v>
      </c>
      <c r="N5988" s="28">
        <f>IFERROR(_xlfn.XLOOKUP($B5988,'Ownership Metrics'!$A:$A,'Ownership Metrics'!$C:$C),"")</f>
        <v>3317</v>
      </c>
      <c r="O5988" s="29">
        <f>IFERROR(_xlfn.XLOOKUP($B5988,'Ownership Metrics'!$A:$A,'Ownership Metrics'!$D:$D),"")</f>
        <v>56.73</v>
      </c>
      <c r="P5988" s="29">
        <f>IFERROR(_xlfn.XLOOKUP($B5988,'Ownership Metrics'!$A:$A,'Ownership Metrics'!$E:$E),"")</f>
        <v>67.239999999999995</v>
      </c>
      <c r="Q5988" s="30">
        <f>IFERROR(_xlfn.XLOOKUP($B5988,'Ownership Metrics'!$A:$A,'Ownership Metrics'!$F:$F),"")</f>
        <v>10</v>
      </c>
      <c r="R5988" s="30">
        <f>IFERROR(_xlfn.XLOOKUP($B5988,'Ownership Metrics'!$A:$A,'Ownership Metrics'!$G:$G),"")</f>
        <v>49</v>
      </c>
      <c r="S5988" s="27" t="str">
        <f>IFERROR(_xlfn.XLOOKUP($B5988,'Ownership Metrics'!$A:$A,'Ownership Metrics'!$H:$H),"")</f>
        <v>Mayoritas</v>
      </c>
      <c r="T5988" s="27" t="str">
        <f>IFERROR(_xlfn.XLOOKUP($B5988,'Ownership Metrics'!$A:$A,'Ownership Metrics'!$I:$I),"")</f>
        <v>Sedang</v>
      </c>
      <c r="U5988" s="27">
        <f>IF(COUNTIFS($B$2:$B5988,$B5988,$D$2:$D5988,$D5988)=1,1,0)</f>
        <v>1</v>
      </c>
      <c r="V5988" s="27">
        <f t="shared" si="280"/>
        <v>6.2</v>
      </c>
      <c r="W5988" s="27">
        <f t="shared" si="281"/>
        <v>2</v>
      </c>
      <c r="X5988" s="27">
        <f t="shared" si="279"/>
        <v>6.1999994012000004</v>
      </c>
    </row>
    <row r="5989" spans="1:24" x14ac:dyDescent="0.25">
      <c r="A5989" s="26">
        <v>46265</v>
      </c>
      <c r="B5989" s="27" t="s">
        <v>10954</v>
      </c>
      <c r="C5989" s="27" t="s">
        <v>6133</v>
      </c>
      <c r="D5989" s="27" t="s">
        <v>6138</v>
      </c>
      <c r="E5989" s="27" t="s">
        <v>35</v>
      </c>
      <c r="F5989" s="27" t="s">
        <v>23</v>
      </c>
      <c r="G5989" s="27" t="s">
        <v>36</v>
      </c>
      <c r="H5989" s="27" t="s">
        <v>24</v>
      </c>
      <c r="I5989" s="28">
        <v>84228600</v>
      </c>
      <c r="J5989" s="28">
        <v>0</v>
      </c>
      <c r="K5989" s="28">
        <v>84228600</v>
      </c>
      <c r="L5989" s="29">
        <v>3.62</v>
      </c>
      <c r="M5989" s="29">
        <f>IFERROR(_xlfn.XLOOKUP($B5989,'Ownership Metrics'!$A:$A,'Ownership Metrics'!$B:$B),"")</f>
        <v>17.5</v>
      </c>
      <c r="N5989" s="28">
        <f>IFERROR(_xlfn.XLOOKUP($B5989,'Ownership Metrics'!$A:$A,'Ownership Metrics'!$C:$C),"")</f>
        <v>3317</v>
      </c>
      <c r="O5989" s="29">
        <f>IFERROR(_xlfn.XLOOKUP($B5989,'Ownership Metrics'!$A:$A,'Ownership Metrics'!$D:$D),"")</f>
        <v>56.73</v>
      </c>
      <c r="P5989" s="29">
        <f>IFERROR(_xlfn.XLOOKUP($B5989,'Ownership Metrics'!$A:$A,'Ownership Metrics'!$E:$E),"")</f>
        <v>67.239999999999995</v>
      </c>
      <c r="Q5989" s="30">
        <f>IFERROR(_xlfn.XLOOKUP($B5989,'Ownership Metrics'!$A:$A,'Ownership Metrics'!$F:$F),"")</f>
        <v>10</v>
      </c>
      <c r="R5989" s="30">
        <f>IFERROR(_xlfn.XLOOKUP($B5989,'Ownership Metrics'!$A:$A,'Ownership Metrics'!$G:$G),"")</f>
        <v>49</v>
      </c>
      <c r="S5989" s="27" t="str">
        <f>IFERROR(_xlfn.XLOOKUP($B5989,'Ownership Metrics'!$A:$A,'Ownership Metrics'!$H:$H),"")</f>
        <v>Mayoritas</v>
      </c>
      <c r="T5989" s="27" t="str">
        <f>IFERROR(_xlfn.XLOOKUP($B5989,'Ownership Metrics'!$A:$A,'Ownership Metrics'!$I:$I),"")</f>
        <v>Sedang</v>
      </c>
      <c r="U5989" s="27">
        <f>IF(COUNTIFS($B$2:$B5989,$B5989,$D$2:$D5989,$D5989)=1,1,0)</f>
        <v>1</v>
      </c>
      <c r="V5989" s="27">
        <f t="shared" si="280"/>
        <v>3.62</v>
      </c>
      <c r="W5989" s="27">
        <f t="shared" si="281"/>
        <v>5</v>
      </c>
      <c r="X5989" s="27">
        <f t="shared" si="279"/>
        <v>3.6199994011000003</v>
      </c>
    </row>
    <row r="5990" spans="1:24" x14ac:dyDescent="0.25">
      <c r="A5990" s="26">
        <v>46265</v>
      </c>
      <c r="B5990" s="27" t="s">
        <v>10954</v>
      </c>
      <c r="C5990" s="27" t="s">
        <v>6133</v>
      </c>
      <c r="D5990" s="27" t="s">
        <v>6139</v>
      </c>
      <c r="E5990" s="27" t="s">
        <v>72</v>
      </c>
      <c r="F5990" s="27" t="s">
        <v>23</v>
      </c>
      <c r="G5990" s="27"/>
      <c r="H5990" s="27" t="s">
        <v>24</v>
      </c>
      <c r="I5990" s="28">
        <v>28083600</v>
      </c>
      <c r="J5990" s="28">
        <v>0</v>
      </c>
      <c r="K5990" s="28">
        <v>28083600</v>
      </c>
      <c r="L5990" s="29">
        <v>1.21</v>
      </c>
      <c r="M5990" s="29">
        <f>IFERROR(_xlfn.XLOOKUP($B5990,'Ownership Metrics'!$A:$A,'Ownership Metrics'!$B:$B),"")</f>
        <v>17.5</v>
      </c>
      <c r="N5990" s="28">
        <f>IFERROR(_xlfn.XLOOKUP($B5990,'Ownership Metrics'!$A:$A,'Ownership Metrics'!$C:$C),"")</f>
        <v>3317</v>
      </c>
      <c r="O5990" s="29">
        <f>IFERROR(_xlfn.XLOOKUP($B5990,'Ownership Metrics'!$A:$A,'Ownership Metrics'!$D:$D),"")</f>
        <v>56.73</v>
      </c>
      <c r="P5990" s="29">
        <f>IFERROR(_xlfn.XLOOKUP($B5990,'Ownership Metrics'!$A:$A,'Ownership Metrics'!$E:$E),"")</f>
        <v>67.239999999999995</v>
      </c>
      <c r="Q5990" s="30">
        <f>IFERROR(_xlfn.XLOOKUP($B5990,'Ownership Metrics'!$A:$A,'Ownership Metrics'!$F:$F),"")</f>
        <v>10</v>
      </c>
      <c r="R5990" s="30">
        <f>IFERROR(_xlfn.XLOOKUP($B5990,'Ownership Metrics'!$A:$A,'Ownership Metrics'!$G:$G),"")</f>
        <v>49</v>
      </c>
      <c r="S5990" s="27" t="str">
        <f>IFERROR(_xlfn.XLOOKUP($B5990,'Ownership Metrics'!$A:$A,'Ownership Metrics'!$H:$H),"")</f>
        <v>Mayoritas</v>
      </c>
      <c r="T5990" s="27" t="str">
        <f>IFERROR(_xlfn.XLOOKUP($B5990,'Ownership Metrics'!$A:$A,'Ownership Metrics'!$I:$I),"")</f>
        <v>Sedang</v>
      </c>
      <c r="U5990" s="27">
        <f>IF(COUNTIFS($B$2:$B5990,$B5990,$D$2:$D5990,$D5990)=1,1,0)</f>
        <v>1</v>
      </c>
      <c r="V5990" s="27">
        <f t="shared" si="280"/>
        <v>1.21</v>
      </c>
      <c r="W5990" s="27">
        <f t="shared" si="281"/>
        <v>10</v>
      </c>
      <c r="X5990" s="27">
        <f t="shared" si="279"/>
        <v>1.2099994009999999</v>
      </c>
    </row>
    <row r="5991" spans="1:24" x14ac:dyDescent="0.25">
      <c r="A5991" s="26">
        <v>46265</v>
      </c>
      <c r="B5991" s="27" t="s">
        <v>10954</v>
      </c>
      <c r="C5991" s="27" t="s">
        <v>6133</v>
      </c>
      <c r="D5991" s="27" t="s">
        <v>147</v>
      </c>
      <c r="E5991" s="27" t="s">
        <v>67</v>
      </c>
      <c r="F5991" s="27" t="s">
        <v>32</v>
      </c>
      <c r="G5991" s="27"/>
      <c r="H5991" s="27" t="s">
        <v>64</v>
      </c>
      <c r="I5991" s="28">
        <v>88397600</v>
      </c>
      <c r="J5991" s="28">
        <v>0</v>
      </c>
      <c r="K5991" s="28">
        <v>88397600</v>
      </c>
      <c r="L5991" s="29">
        <v>3.8</v>
      </c>
      <c r="M5991" s="29">
        <f>IFERROR(_xlfn.XLOOKUP($B5991,'Ownership Metrics'!$A:$A,'Ownership Metrics'!$B:$B),"")</f>
        <v>17.5</v>
      </c>
      <c r="N5991" s="28">
        <f>IFERROR(_xlfn.XLOOKUP($B5991,'Ownership Metrics'!$A:$A,'Ownership Metrics'!$C:$C),"")</f>
        <v>3317</v>
      </c>
      <c r="O5991" s="29">
        <f>IFERROR(_xlfn.XLOOKUP($B5991,'Ownership Metrics'!$A:$A,'Ownership Metrics'!$D:$D),"")</f>
        <v>56.73</v>
      </c>
      <c r="P5991" s="29">
        <f>IFERROR(_xlfn.XLOOKUP($B5991,'Ownership Metrics'!$A:$A,'Ownership Metrics'!$E:$E),"")</f>
        <v>67.239999999999995</v>
      </c>
      <c r="Q5991" s="30">
        <f>IFERROR(_xlfn.XLOOKUP($B5991,'Ownership Metrics'!$A:$A,'Ownership Metrics'!$F:$F),"")</f>
        <v>10</v>
      </c>
      <c r="R5991" s="30">
        <f>IFERROR(_xlfn.XLOOKUP($B5991,'Ownership Metrics'!$A:$A,'Ownership Metrics'!$G:$G),"")</f>
        <v>49</v>
      </c>
      <c r="S5991" s="27" t="str">
        <f>IFERROR(_xlfn.XLOOKUP($B5991,'Ownership Metrics'!$A:$A,'Ownership Metrics'!$H:$H),"")</f>
        <v>Mayoritas</v>
      </c>
      <c r="T5991" s="27" t="str">
        <f>IFERROR(_xlfn.XLOOKUP($B5991,'Ownership Metrics'!$A:$A,'Ownership Metrics'!$I:$I),"")</f>
        <v>Sedang</v>
      </c>
      <c r="U5991" s="27">
        <f>IF(COUNTIFS($B$2:$B5991,$B5991,$D$2:$D5991,$D5991)=1,1,0)</f>
        <v>1</v>
      </c>
      <c r="V5991" s="27">
        <f t="shared" si="280"/>
        <v>3.8</v>
      </c>
      <c r="W5991" s="27">
        <f t="shared" si="281"/>
        <v>4</v>
      </c>
      <c r="X5991" s="27">
        <f t="shared" si="279"/>
        <v>3.7999994009</v>
      </c>
    </row>
    <row r="5992" spans="1:24" x14ac:dyDescent="0.25">
      <c r="A5992" s="26">
        <v>46265</v>
      </c>
      <c r="B5992" s="27" t="s">
        <v>10954</v>
      </c>
      <c r="C5992" s="27" t="s">
        <v>6133</v>
      </c>
      <c r="D5992" s="27" t="s">
        <v>148</v>
      </c>
      <c r="E5992" s="27" t="s">
        <v>149</v>
      </c>
      <c r="F5992" s="27" t="s">
        <v>32</v>
      </c>
      <c r="G5992" s="27"/>
      <c r="H5992" s="27" t="s">
        <v>64</v>
      </c>
      <c r="I5992" s="28">
        <v>100328700</v>
      </c>
      <c r="J5992" s="28">
        <v>0</v>
      </c>
      <c r="K5992" s="28">
        <v>100328700</v>
      </c>
      <c r="L5992" s="29">
        <v>4.3099999999999996</v>
      </c>
      <c r="M5992" s="29">
        <f>IFERROR(_xlfn.XLOOKUP($B5992,'Ownership Metrics'!$A:$A,'Ownership Metrics'!$B:$B),"")</f>
        <v>17.5</v>
      </c>
      <c r="N5992" s="28">
        <f>IFERROR(_xlfn.XLOOKUP($B5992,'Ownership Metrics'!$A:$A,'Ownership Metrics'!$C:$C),"")</f>
        <v>3317</v>
      </c>
      <c r="O5992" s="29">
        <f>IFERROR(_xlfn.XLOOKUP($B5992,'Ownership Metrics'!$A:$A,'Ownership Metrics'!$D:$D),"")</f>
        <v>56.73</v>
      </c>
      <c r="P5992" s="29">
        <f>IFERROR(_xlfn.XLOOKUP($B5992,'Ownership Metrics'!$A:$A,'Ownership Metrics'!$E:$E),"")</f>
        <v>67.239999999999995</v>
      </c>
      <c r="Q5992" s="30">
        <f>IFERROR(_xlfn.XLOOKUP($B5992,'Ownership Metrics'!$A:$A,'Ownership Metrics'!$F:$F),"")</f>
        <v>10</v>
      </c>
      <c r="R5992" s="30">
        <f>IFERROR(_xlfn.XLOOKUP($B5992,'Ownership Metrics'!$A:$A,'Ownership Metrics'!$G:$G),"")</f>
        <v>49</v>
      </c>
      <c r="S5992" s="27" t="str">
        <f>IFERROR(_xlfn.XLOOKUP($B5992,'Ownership Metrics'!$A:$A,'Ownership Metrics'!$H:$H),"")</f>
        <v>Mayoritas</v>
      </c>
      <c r="T5992" s="27" t="str">
        <f>IFERROR(_xlfn.XLOOKUP($B5992,'Ownership Metrics'!$A:$A,'Ownership Metrics'!$I:$I),"")</f>
        <v>Sedang</v>
      </c>
      <c r="U5992" s="27">
        <f>IF(COUNTIFS($B$2:$B5992,$B5992,$D$2:$D5992,$D5992)=1,1,0)</f>
        <v>1</v>
      </c>
      <c r="V5992" s="27">
        <f t="shared" si="280"/>
        <v>4.3099999999999996</v>
      </c>
      <c r="W5992" s="27">
        <f t="shared" si="281"/>
        <v>3</v>
      </c>
      <c r="X5992" s="27">
        <f t="shared" si="279"/>
        <v>4.3099994007999998</v>
      </c>
    </row>
    <row r="5993" spans="1:24" x14ac:dyDescent="0.25">
      <c r="A5993" s="26">
        <v>46265</v>
      </c>
      <c r="B5993" s="27" t="s">
        <v>10955</v>
      </c>
      <c r="C5993" s="27" t="s">
        <v>6141</v>
      </c>
      <c r="D5993" s="27" t="s">
        <v>1565</v>
      </c>
      <c r="E5993" s="27" t="s">
        <v>22</v>
      </c>
      <c r="F5993" s="27" t="s">
        <v>23</v>
      </c>
      <c r="G5993" s="27"/>
      <c r="H5993" s="27" t="s">
        <v>24</v>
      </c>
      <c r="I5993" s="28">
        <v>280485664</v>
      </c>
      <c r="J5993" s="28">
        <v>0</v>
      </c>
      <c r="K5993" s="28">
        <v>280485664</v>
      </c>
      <c r="L5993" s="29">
        <v>4.4000000000000004</v>
      </c>
      <c r="M5993" s="29">
        <f>IFERROR(_xlfn.XLOOKUP($B5993,'Ownership Metrics'!$A:$A,'Ownership Metrics'!$B:$B),"")</f>
        <v>30.33</v>
      </c>
      <c r="N5993" s="28">
        <f>IFERROR(_xlfn.XLOOKUP($B5993,'Ownership Metrics'!$A:$A,'Ownership Metrics'!$C:$C),"")</f>
        <v>2538</v>
      </c>
      <c r="O5993" s="29">
        <f>IFERROR(_xlfn.XLOOKUP($B5993,'Ownership Metrics'!$A:$A,'Ownership Metrics'!$D:$D),"")</f>
        <v>49.82</v>
      </c>
      <c r="P5993" s="29">
        <f>IFERROR(_xlfn.XLOOKUP($B5993,'Ownership Metrics'!$A:$A,'Ownership Metrics'!$E:$E),"")</f>
        <v>58.27</v>
      </c>
      <c r="Q5993" s="30">
        <f>IFERROR(_xlfn.XLOOKUP($B5993,'Ownership Metrics'!$A:$A,'Ownership Metrics'!$F:$F),"")</f>
        <v>10</v>
      </c>
      <c r="R5993" s="30">
        <f>IFERROR(_xlfn.XLOOKUP($B5993,'Ownership Metrics'!$A:$A,'Ownership Metrics'!$G:$G),"")</f>
        <v>42</v>
      </c>
      <c r="S5993" s="27" t="str">
        <f>IFERROR(_xlfn.XLOOKUP($B5993,'Ownership Metrics'!$A:$A,'Ownership Metrics'!$H:$H),"")</f>
        <v>Moderat</v>
      </c>
      <c r="T5993" s="27" t="str">
        <f>IFERROR(_xlfn.XLOOKUP($B5993,'Ownership Metrics'!$A:$A,'Ownership Metrics'!$I:$I),"")</f>
        <v>Sedang</v>
      </c>
      <c r="U5993" s="27">
        <f>IF(COUNTIFS($B$2:$B5993,$B5993,$D$2:$D5993,$D5993)=1,1,0)</f>
        <v>1</v>
      </c>
      <c r="V5993" s="27">
        <f t="shared" si="280"/>
        <v>4.4000000000000004</v>
      </c>
      <c r="W5993" s="27">
        <f t="shared" si="281"/>
        <v>2</v>
      </c>
      <c r="X5993" s="27">
        <f t="shared" si="279"/>
        <v>4.3999994007000005</v>
      </c>
    </row>
    <row r="5994" spans="1:24" x14ac:dyDescent="0.25">
      <c r="A5994" s="26">
        <v>46265</v>
      </c>
      <c r="B5994" s="27" t="s">
        <v>10955</v>
      </c>
      <c r="C5994" s="27" t="s">
        <v>6141</v>
      </c>
      <c r="D5994" s="27" t="s">
        <v>1568</v>
      </c>
      <c r="E5994" s="27" t="s">
        <v>22</v>
      </c>
      <c r="F5994" s="27" t="s">
        <v>23</v>
      </c>
      <c r="G5994" s="27"/>
      <c r="H5994" s="27" t="s">
        <v>24</v>
      </c>
      <c r="I5994" s="28">
        <v>3172447365</v>
      </c>
      <c r="J5994" s="28">
        <v>0</v>
      </c>
      <c r="K5994" s="28">
        <v>3172447365</v>
      </c>
      <c r="L5994" s="29">
        <v>49.82</v>
      </c>
      <c r="M5994" s="29">
        <f>IFERROR(_xlfn.XLOOKUP($B5994,'Ownership Metrics'!$A:$A,'Ownership Metrics'!$B:$B),"")</f>
        <v>30.33</v>
      </c>
      <c r="N5994" s="28">
        <f>IFERROR(_xlfn.XLOOKUP($B5994,'Ownership Metrics'!$A:$A,'Ownership Metrics'!$C:$C),"")</f>
        <v>2538</v>
      </c>
      <c r="O5994" s="29">
        <f>IFERROR(_xlfn.XLOOKUP($B5994,'Ownership Metrics'!$A:$A,'Ownership Metrics'!$D:$D),"")</f>
        <v>49.82</v>
      </c>
      <c r="P5994" s="29">
        <f>IFERROR(_xlfn.XLOOKUP($B5994,'Ownership Metrics'!$A:$A,'Ownership Metrics'!$E:$E),"")</f>
        <v>58.27</v>
      </c>
      <c r="Q5994" s="30">
        <f>IFERROR(_xlfn.XLOOKUP($B5994,'Ownership Metrics'!$A:$A,'Ownership Metrics'!$F:$F),"")</f>
        <v>10</v>
      </c>
      <c r="R5994" s="30">
        <f>IFERROR(_xlfn.XLOOKUP($B5994,'Ownership Metrics'!$A:$A,'Ownership Metrics'!$G:$G),"")</f>
        <v>42</v>
      </c>
      <c r="S5994" s="27" t="str">
        <f>IFERROR(_xlfn.XLOOKUP($B5994,'Ownership Metrics'!$A:$A,'Ownership Metrics'!$H:$H),"")</f>
        <v>Moderat</v>
      </c>
      <c r="T5994" s="27" t="str">
        <f>IFERROR(_xlfn.XLOOKUP($B5994,'Ownership Metrics'!$A:$A,'Ownership Metrics'!$I:$I),"")</f>
        <v>Sedang</v>
      </c>
      <c r="U5994" s="27">
        <f>IF(COUNTIFS($B$2:$B5994,$B5994,$D$2:$D5994,$D5994)=1,1,0)</f>
        <v>1</v>
      </c>
      <c r="V5994" s="27">
        <f t="shared" si="280"/>
        <v>49.82</v>
      </c>
      <c r="W5994" s="27">
        <f t="shared" si="281"/>
        <v>1</v>
      </c>
      <c r="X5994" s="27">
        <f t="shared" si="279"/>
        <v>49.819999400599997</v>
      </c>
    </row>
    <row r="5995" spans="1:24" x14ac:dyDescent="0.25">
      <c r="A5995" s="26">
        <v>46265</v>
      </c>
      <c r="B5995" s="27" t="s">
        <v>10955</v>
      </c>
      <c r="C5995" s="27" t="s">
        <v>6141</v>
      </c>
      <c r="D5995" s="27" t="s">
        <v>4127</v>
      </c>
      <c r="E5995" s="27" t="s">
        <v>22</v>
      </c>
      <c r="F5995" s="27" t="s">
        <v>23</v>
      </c>
      <c r="G5995" s="27"/>
      <c r="H5995" s="27" t="s">
        <v>24</v>
      </c>
      <c r="I5995" s="28">
        <v>79395244</v>
      </c>
      <c r="J5995" s="28">
        <v>0</v>
      </c>
      <c r="K5995" s="28">
        <v>79395244</v>
      </c>
      <c r="L5995" s="29">
        <v>1.25</v>
      </c>
      <c r="M5995" s="29">
        <f>IFERROR(_xlfn.XLOOKUP($B5995,'Ownership Metrics'!$A:$A,'Ownership Metrics'!$B:$B),"")</f>
        <v>30.33</v>
      </c>
      <c r="N5995" s="28">
        <f>IFERROR(_xlfn.XLOOKUP($B5995,'Ownership Metrics'!$A:$A,'Ownership Metrics'!$C:$C),"")</f>
        <v>2538</v>
      </c>
      <c r="O5995" s="29">
        <f>IFERROR(_xlfn.XLOOKUP($B5995,'Ownership Metrics'!$A:$A,'Ownership Metrics'!$D:$D),"")</f>
        <v>49.82</v>
      </c>
      <c r="P5995" s="29">
        <f>IFERROR(_xlfn.XLOOKUP($B5995,'Ownership Metrics'!$A:$A,'Ownership Metrics'!$E:$E),"")</f>
        <v>58.27</v>
      </c>
      <c r="Q5995" s="30">
        <f>IFERROR(_xlfn.XLOOKUP($B5995,'Ownership Metrics'!$A:$A,'Ownership Metrics'!$F:$F),"")</f>
        <v>10</v>
      </c>
      <c r="R5995" s="30">
        <f>IFERROR(_xlfn.XLOOKUP($B5995,'Ownership Metrics'!$A:$A,'Ownership Metrics'!$G:$G),"")</f>
        <v>42</v>
      </c>
      <c r="S5995" s="27" t="str">
        <f>IFERROR(_xlfn.XLOOKUP($B5995,'Ownership Metrics'!$A:$A,'Ownership Metrics'!$H:$H),"")</f>
        <v>Moderat</v>
      </c>
      <c r="T5995" s="27" t="str">
        <f>IFERROR(_xlfn.XLOOKUP($B5995,'Ownership Metrics'!$A:$A,'Ownership Metrics'!$I:$I),"")</f>
        <v>Sedang</v>
      </c>
      <c r="U5995" s="27">
        <f>IF(COUNTIFS($B$2:$B5995,$B5995,$D$2:$D5995,$D5995)=1,1,0)</f>
        <v>1</v>
      </c>
      <c r="V5995" s="27">
        <f t="shared" si="280"/>
        <v>1.25</v>
      </c>
      <c r="W5995" s="27">
        <f t="shared" si="281"/>
        <v>8</v>
      </c>
      <c r="X5995" s="27">
        <f t="shared" si="279"/>
        <v>1.2499994004999999</v>
      </c>
    </row>
    <row r="5996" spans="1:24" x14ac:dyDescent="0.25">
      <c r="A5996" s="26">
        <v>46265</v>
      </c>
      <c r="B5996" s="27" t="s">
        <v>10955</v>
      </c>
      <c r="C5996" s="27" t="s">
        <v>6141</v>
      </c>
      <c r="D5996" s="27" t="s">
        <v>6142</v>
      </c>
      <c r="E5996" s="27" t="s">
        <v>22</v>
      </c>
      <c r="F5996" s="27" t="s">
        <v>23</v>
      </c>
      <c r="G5996" s="27"/>
      <c r="H5996" s="27" t="s">
        <v>24</v>
      </c>
      <c r="I5996" s="28">
        <v>119856000</v>
      </c>
      <c r="J5996" s="28">
        <v>0</v>
      </c>
      <c r="K5996" s="28">
        <v>119856000</v>
      </c>
      <c r="L5996" s="29">
        <v>1.88</v>
      </c>
      <c r="M5996" s="29">
        <f>IFERROR(_xlfn.XLOOKUP($B5996,'Ownership Metrics'!$A:$A,'Ownership Metrics'!$B:$B),"")</f>
        <v>30.33</v>
      </c>
      <c r="N5996" s="28">
        <f>IFERROR(_xlfn.XLOOKUP($B5996,'Ownership Metrics'!$A:$A,'Ownership Metrics'!$C:$C),"")</f>
        <v>2538</v>
      </c>
      <c r="O5996" s="29">
        <f>IFERROR(_xlfn.XLOOKUP($B5996,'Ownership Metrics'!$A:$A,'Ownership Metrics'!$D:$D),"")</f>
        <v>49.82</v>
      </c>
      <c r="P5996" s="29">
        <f>IFERROR(_xlfn.XLOOKUP($B5996,'Ownership Metrics'!$A:$A,'Ownership Metrics'!$E:$E),"")</f>
        <v>58.27</v>
      </c>
      <c r="Q5996" s="30">
        <f>IFERROR(_xlfn.XLOOKUP($B5996,'Ownership Metrics'!$A:$A,'Ownership Metrics'!$F:$F),"")</f>
        <v>10</v>
      </c>
      <c r="R5996" s="30">
        <f>IFERROR(_xlfn.XLOOKUP($B5996,'Ownership Metrics'!$A:$A,'Ownership Metrics'!$G:$G),"")</f>
        <v>42</v>
      </c>
      <c r="S5996" s="27" t="str">
        <f>IFERROR(_xlfn.XLOOKUP($B5996,'Ownership Metrics'!$A:$A,'Ownership Metrics'!$H:$H),"")</f>
        <v>Moderat</v>
      </c>
      <c r="T5996" s="27" t="str">
        <f>IFERROR(_xlfn.XLOOKUP($B5996,'Ownership Metrics'!$A:$A,'Ownership Metrics'!$I:$I),"")</f>
        <v>Sedang</v>
      </c>
      <c r="U5996" s="27">
        <f>IF(COUNTIFS($B$2:$B5996,$B5996,$D$2:$D5996,$D5996)=1,1,0)</f>
        <v>1</v>
      </c>
      <c r="V5996" s="27">
        <f t="shared" si="280"/>
        <v>1.88</v>
      </c>
      <c r="W5996" s="27">
        <f t="shared" si="281"/>
        <v>5</v>
      </c>
      <c r="X5996" s="27">
        <f t="shared" si="279"/>
        <v>1.8799994003999998</v>
      </c>
    </row>
    <row r="5997" spans="1:24" x14ac:dyDescent="0.25">
      <c r="A5997" s="26">
        <v>46265</v>
      </c>
      <c r="B5997" s="27" t="s">
        <v>10955</v>
      </c>
      <c r="C5997" s="27" t="s">
        <v>6141</v>
      </c>
      <c r="D5997" s="27" t="s">
        <v>6143</v>
      </c>
      <c r="E5997" s="27" t="s">
        <v>22</v>
      </c>
      <c r="F5997" s="27" t="s">
        <v>23</v>
      </c>
      <c r="G5997" s="27"/>
      <c r="H5997" s="27" t="s">
        <v>24</v>
      </c>
      <c r="I5997" s="28">
        <v>72130331</v>
      </c>
      <c r="J5997" s="28">
        <v>0</v>
      </c>
      <c r="K5997" s="28">
        <v>72130331</v>
      </c>
      <c r="L5997" s="29">
        <v>1.1299999999999999</v>
      </c>
      <c r="M5997" s="29">
        <f>IFERROR(_xlfn.XLOOKUP($B5997,'Ownership Metrics'!$A:$A,'Ownership Metrics'!$B:$B),"")</f>
        <v>30.33</v>
      </c>
      <c r="N5997" s="28">
        <f>IFERROR(_xlfn.XLOOKUP($B5997,'Ownership Metrics'!$A:$A,'Ownership Metrics'!$C:$C),"")</f>
        <v>2538</v>
      </c>
      <c r="O5997" s="29">
        <f>IFERROR(_xlfn.XLOOKUP($B5997,'Ownership Metrics'!$A:$A,'Ownership Metrics'!$D:$D),"")</f>
        <v>49.82</v>
      </c>
      <c r="P5997" s="29">
        <f>IFERROR(_xlfn.XLOOKUP($B5997,'Ownership Metrics'!$A:$A,'Ownership Metrics'!$E:$E),"")</f>
        <v>58.27</v>
      </c>
      <c r="Q5997" s="30">
        <f>IFERROR(_xlfn.XLOOKUP($B5997,'Ownership Metrics'!$A:$A,'Ownership Metrics'!$F:$F),"")</f>
        <v>10</v>
      </c>
      <c r="R5997" s="30">
        <f>IFERROR(_xlfn.XLOOKUP($B5997,'Ownership Metrics'!$A:$A,'Ownership Metrics'!$G:$G),"")</f>
        <v>42</v>
      </c>
      <c r="S5997" s="27" t="str">
        <f>IFERROR(_xlfn.XLOOKUP($B5997,'Ownership Metrics'!$A:$A,'Ownership Metrics'!$H:$H),"")</f>
        <v>Moderat</v>
      </c>
      <c r="T5997" s="27" t="str">
        <f>IFERROR(_xlfn.XLOOKUP($B5997,'Ownership Metrics'!$A:$A,'Ownership Metrics'!$I:$I),"")</f>
        <v>Sedang</v>
      </c>
      <c r="U5997" s="27">
        <f>IF(COUNTIFS($B$2:$B5997,$B5997,$D$2:$D5997,$D5997)=1,1,0)</f>
        <v>1</v>
      </c>
      <c r="V5997" s="27">
        <f t="shared" si="280"/>
        <v>1.1299999999999999</v>
      </c>
      <c r="W5997" s="27">
        <f t="shared" si="281"/>
        <v>10</v>
      </c>
      <c r="X5997" s="27">
        <f t="shared" si="279"/>
        <v>1.1299994002999998</v>
      </c>
    </row>
    <row r="5998" spans="1:24" x14ac:dyDescent="0.25">
      <c r="A5998" s="26">
        <v>46265</v>
      </c>
      <c r="B5998" s="27" t="s">
        <v>10955</v>
      </c>
      <c r="C5998" s="27" t="s">
        <v>6141</v>
      </c>
      <c r="D5998" s="27" t="s">
        <v>6144</v>
      </c>
      <c r="E5998" s="27" t="s">
        <v>26</v>
      </c>
      <c r="F5998" s="27" t="s">
        <v>32</v>
      </c>
      <c r="G5998" s="27"/>
      <c r="H5998" s="27" t="s">
        <v>64</v>
      </c>
      <c r="I5998" s="28">
        <v>175758967</v>
      </c>
      <c r="J5998" s="28">
        <v>0</v>
      </c>
      <c r="K5998" s="28">
        <v>175758967</v>
      </c>
      <c r="L5998" s="29">
        <v>2.76</v>
      </c>
      <c r="M5998" s="29">
        <f>IFERROR(_xlfn.XLOOKUP($B5998,'Ownership Metrics'!$A:$A,'Ownership Metrics'!$B:$B),"")</f>
        <v>30.33</v>
      </c>
      <c r="N5998" s="28">
        <f>IFERROR(_xlfn.XLOOKUP($B5998,'Ownership Metrics'!$A:$A,'Ownership Metrics'!$C:$C),"")</f>
        <v>2538</v>
      </c>
      <c r="O5998" s="29">
        <f>IFERROR(_xlfn.XLOOKUP($B5998,'Ownership Metrics'!$A:$A,'Ownership Metrics'!$D:$D),"")</f>
        <v>49.82</v>
      </c>
      <c r="P5998" s="29">
        <f>IFERROR(_xlfn.XLOOKUP($B5998,'Ownership Metrics'!$A:$A,'Ownership Metrics'!$E:$E),"")</f>
        <v>58.27</v>
      </c>
      <c r="Q5998" s="30">
        <f>IFERROR(_xlfn.XLOOKUP($B5998,'Ownership Metrics'!$A:$A,'Ownership Metrics'!$F:$F),"")</f>
        <v>10</v>
      </c>
      <c r="R5998" s="30">
        <f>IFERROR(_xlfn.XLOOKUP($B5998,'Ownership Metrics'!$A:$A,'Ownership Metrics'!$G:$G),"")</f>
        <v>42</v>
      </c>
      <c r="S5998" s="27" t="str">
        <f>IFERROR(_xlfn.XLOOKUP($B5998,'Ownership Metrics'!$A:$A,'Ownership Metrics'!$H:$H),"")</f>
        <v>Moderat</v>
      </c>
      <c r="T5998" s="27" t="str">
        <f>IFERROR(_xlfn.XLOOKUP($B5998,'Ownership Metrics'!$A:$A,'Ownership Metrics'!$I:$I),"")</f>
        <v>Sedang</v>
      </c>
      <c r="U5998" s="27">
        <f>IF(COUNTIFS($B$2:$B5998,$B5998,$D$2:$D5998,$D5998)=1,1,0)</f>
        <v>1</v>
      </c>
      <c r="V5998" s="27">
        <f t="shared" si="280"/>
        <v>2.76</v>
      </c>
      <c r="W5998" s="27">
        <f t="shared" si="281"/>
        <v>4</v>
      </c>
      <c r="X5998" s="27">
        <f t="shared" si="279"/>
        <v>2.7599994001999999</v>
      </c>
    </row>
    <row r="5999" spans="1:24" x14ac:dyDescent="0.25">
      <c r="A5999" s="26">
        <v>46265</v>
      </c>
      <c r="B5999" s="27" t="s">
        <v>10955</v>
      </c>
      <c r="C5999" s="27" t="s">
        <v>6141</v>
      </c>
      <c r="D5999" s="27" t="s">
        <v>6145</v>
      </c>
      <c r="E5999" s="27" t="s">
        <v>83</v>
      </c>
      <c r="F5999" s="27" t="s">
        <v>32</v>
      </c>
      <c r="G5999" s="27"/>
      <c r="H5999" s="27" t="s">
        <v>33</v>
      </c>
      <c r="I5999" s="28">
        <v>257869915</v>
      </c>
      <c r="J5999" s="28">
        <v>0</v>
      </c>
      <c r="K5999" s="28">
        <v>257869915</v>
      </c>
      <c r="L5999" s="29">
        <v>4.05</v>
      </c>
      <c r="M5999" s="29">
        <f>IFERROR(_xlfn.XLOOKUP($B5999,'Ownership Metrics'!$A:$A,'Ownership Metrics'!$B:$B),"")</f>
        <v>30.33</v>
      </c>
      <c r="N5999" s="28">
        <f>IFERROR(_xlfn.XLOOKUP($B5999,'Ownership Metrics'!$A:$A,'Ownership Metrics'!$C:$C),"")</f>
        <v>2538</v>
      </c>
      <c r="O5999" s="29">
        <f>IFERROR(_xlfn.XLOOKUP($B5999,'Ownership Metrics'!$A:$A,'Ownership Metrics'!$D:$D),"")</f>
        <v>49.82</v>
      </c>
      <c r="P5999" s="29">
        <f>IFERROR(_xlfn.XLOOKUP($B5999,'Ownership Metrics'!$A:$A,'Ownership Metrics'!$E:$E),"")</f>
        <v>58.27</v>
      </c>
      <c r="Q5999" s="30">
        <f>IFERROR(_xlfn.XLOOKUP($B5999,'Ownership Metrics'!$A:$A,'Ownership Metrics'!$F:$F),"")</f>
        <v>10</v>
      </c>
      <c r="R5999" s="30">
        <f>IFERROR(_xlfn.XLOOKUP($B5999,'Ownership Metrics'!$A:$A,'Ownership Metrics'!$G:$G),"")</f>
        <v>42</v>
      </c>
      <c r="S5999" s="27" t="str">
        <f>IFERROR(_xlfn.XLOOKUP($B5999,'Ownership Metrics'!$A:$A,'Ownership Metrics'!$H:$H),"")</f>
        <v>Moderat</v>
      </c>
      <c r="T5999" s="27" t="str">
        <f>IFERROR(_xlfn.XLOOKUP($B5999,'Ownership Metrics'!$A:$A,'Ownership Metrics'!$I:$I),"")</f>
        <v>Sedang</v>
      </c>
      <c r="U5999" s="27">
        <f>IF(COUNTIFS($B$2:$B5999,$B5999,$D$2:$D5999,$D5999)=1,1,0)</f>
        <v>1</v>
      </c>
      <c r="V5999" s="27">
        <f t="shared" si="280"/>
        <v>4.05</v>
      </c>
      <c r="W5999" s="27">
        <f t="shared" si="281"/>
        <v>3</v>
      </c>
      <c r="X5999" s="27">
        <f t="shared" si="279"/>
        <v>4.0499994000999999</v>
      </c>
    </row>
    <row r="6000" spans="1:24" x14ac:dyDescent="0.25">
      <c r="A6000" s="26">
        <v>46265</v>
      </c>
      <c r="B6000" s="27" t="s">
        <v>10955</v>
      </c>
      <c r="C6000" s="27" t="s">
        <v>6141</v>
      </c>
      <c r="D6000" s="27" t="s">
        <v>969</v>
      </c>
      <c r="E6000" s="27" t="s">
        <v>26</v>
      </c>
      <c r="F6000" s="27" t="s">
        <v>32</v>
      </c>
      <c r="G6000" s="27"/>
      <c r="H6000" s="27" t="s">
        <v>64</v>
      </c>
      <c r="I6000" s="28">
        <v>119645743</v>
      </c>
      <c r="J6000" s="28">
        <v>0</v>
      </c>
      <c r="K6000" s="28">
        <v>119645743</v>
      </c>
      <c r="L6000" s="29">
        <v>1.88</v>
      </c>
      <c r="M6000" s="29">
        <f>IFERROR(_xlfn.XLOOKUP($B6000,'Ownership Metrics'!$A:$A,'Ownership Metrics'!$B:$B),"")</f>
        <v>30.33</v>
      </c>
      <c r="N6000" s="28">
        <f>IFERROR(_xlfn.XLOOKUP($B6000,'Ownership Metrics'!$A:$A,'Ownership Metrics'!$C:$C),"")</f>
        <v>2538</v>
      </c>
      <c r="O6000" s="29">
        <f>IFERROR(_xlfn.XLOOKUP($B6000,'Ownership Metrics'!$A:$A,'Ownership Metrics'!$D:$D),"")</f>
        <v>49.82</v>
      </c>
      <c r="P6000" s="29">
        <f>IFERROR(_xlfn.XLOOKUP($B6000,'Ownership Metrics'!$A:$A,'Ownership Metrics'!$E:$E),"")</f>
        <v>58.27</v>
      </c>
      <c r="Q6000" s="30">
        <f>IFERROR(_xlfn.XLOOKUP($B6000,'Ownership Metrics'!$A:$A,'Ownership Metrics'!$F:$F),"")</f>
        <v>10</v>
      </c>
      <c r="R6000" s="30">
        <f>IFERROR(_xlfn.XLOOKUP($B6000,'Ownership Metrics'!$A:$A,'Ownership Metrics'!$G:$G),"")</f>
        <v>42</v>
      </c>
      <c r="S6000" s="27" t="str">
        <f>IFERROR(_xlfn.XLOOKUP($B6000,'Ownership Metrics'!$A:$A,'Ownership Metrics'!$H:$H),"")</f>
        <v>Moderat</v>
      </c>
      <c r="T6000" s="27" t="str">
        <f>IFERROR(_xlfn.XLOOKUP($B6000,'Ownership Metrics'!$A:$A,'Ownership Metrics'!$I:$I),"")</f>
        <v>Sedang</v>
      </c>
      <c r="U6000" s="27">
        <f>IF(COUNTIFS($B$2:$B6000,$B6000,$D$2:$D6000,$D6000)=1,1,0)</f>
        <v>1</v>
      </c>
      <c r="V6000" s="27">
        <f t="shared" si="280"/>
        <v>1.88</v>
      </c>
      <c r="W6000" s="27">
        <f t="shared" si="281"/>
        <v>6</v>
      </c>
      <c r="X6000" s="27">
        <f t="shared" si="279"/>
        <v>1.8799994</v>
      </c>
    </row>
    <row r="6001" spans="1:24" x14ac:dyDescent="0.25">
      <c r="A6001" s="26">
        <v>46265</v>
      </c>
      <c r="B6001" s="27" t="s">
        <v>10955</v>
      </c>
      <c r="C6001" s="27" t="s">
        <v>6141</v>
      </c>
      <c r="D6001" s="27" t="s">
        <v>1576</v>
      </c>
      <c r="E6001" s="27" t="s">
        <v>204</v>
      </c>
      <c r="F6001" s="27" t="s">
        <v>32</v>
      </c>
      <c r="G6001" s="27"/>
      <c r="H6001" s="27" t="s">
        <v>33</v>
      </c>
      <c r="I6001" s="28">
        <v>82212499</v>
      </c>
      <c r="J6001" s="28">
        <v>0</v>
      </c>
      <c r="K6001" s="28">
        <v>82212499</v>
      </c>
      <c r="L6001" s="29">
        <v>1.29</v>
      </c>
      <c r="M6001" s="29">
        <f>IFERROR(_xlfn.XLOOKUP($B6001,'Ownership Metrics'!$A:$A,'Ownership Metrics'!$B:$B),"")</f>
        <v>30.33</v>
      </c>
      <c r="N6001" s="28">
        <f>IFERROR(_xlfn.XLOOKUP($B6001,'Ownership Metrics'!$A:$A,'Ownership Metrics'!$C:$C),"")</f>
        <v>2538</v>
      </c>
      <c r="O6001" s="29">
        <f>IFERROR(_xlfn.XLOOKUP($B6001,'Ownership Metrics'!$A:$A,'Ownership Metrics'!$D:$D),"")</f>
        <v>49.82</v>
      </c>
      <c r="P6001" s="29">
        <f>IFERROR(_xlfn.XLOOKUP($B6001,'Ownership Metrics'!$A:$A,'Ownership Metrics'!$E:$E),"")</f>
        <v>58.27</v>
      </c>
      <c r="Q6001" s="30">
        <f>IFERROR(_xlfn.XLOOKUP($B6001,'Ownership Metrics'!$A:$A,'Ownership Metrics'!$F:$F),"")</f>
        <v>10</v>
      </c>
      <c r="R6001" s="30">
        <f>IFERROR(_xlfn.XLOOKUP($B6001,'Ownership Metrics'!$A:$A,'Ownership Metrics'!$G:$G),"")</f>
        <v>42</v>
      </c>
      <c r="S6001" s="27" t="str">
        <f>IFERROR(_xlfn.XLOOKUP($B6001,'Ownership Metrics'!$A:$A,'Ownership Metrics'!$H:$H),"")</f>
        <v>Moderat</v>
      </c>
      <c r="T6001" s="27" t="str">
        <f>IFERROR(_xlfn.XLOOKUP($B6001,'Ownership Metrics'!$A:$A,'Ownership Metrics'!$I:$I),"")</f>
        <v>Sedang</v>
      </c>
      <c r="U6001" s="27">
        <f>IF(COUNTIFS($B$2:$B6001,$B6001,$D$2:$D6001,$D6001)=1,1,0)</f>
        <v>1</v>
      </c>
      <c r="V6001" s="27">
        <f t="shared" si="280"/>
        <v>1.29</v>
      </c>
      <c r="W6001" s="27">
        <f t="shared" si="281"/>
        <v>7</v>
      </c>
      <c r="X6001" s="27">
        <f t="shared" si="279"/>
        <v>1.2899993999000001</v>
      </c>
    </row>
    <row r="6002" spans="1:24" x14ac:dyDescent="0.25">
      <c r="A6002" s="26">
        <v>46265</v>
      </c>
      <c r="B6002" s="27" t="s">
        <v>10955</v>
      </c>
      <c r="C6002" s="27" t="s">
        <v>6141</v>
      </c>
      <c r="D6002" s="27" t="s">
        <v>519</v>
      </c>
      <c r="E6002" s="27" t="s">
        <v>22</v>
      </c>
      <c r="F6002" s="27" t="s">
        <v>32</v>
      </c>
      <c r="G6002" s="27"/>
      <c r="H6002" s="27" t="s">
        <v>64</v>
      </c>
      <c r="I6002" s="28">
        <v>76906797</v>
      </c>
      <c r="J6002" s="28">
        <v>0</v>
      </c>
      <c r="K6002" s="28">
        <v>76906797</v>
      </c>
      <c r="L6002" s="29">
        <v>1.21</v>
      </c>
      <c r="M6002" s="29">
        <f>IFERROR(_xlfn.XLOOKUP($B6002,'Ownership Metrics'!$A:$A,'Ownership Metrics'!$B:$B),"")</f>
        <v>30.33</v>
      </c>
      <c r="N6002" s="28">
        <f>IFERROR(_xlfn.XLOOKUP($B6002,'Ownership Metrics'!$A:$A,'Ownership Metrics'!$C:$C),"")</f>
        <v>2538</v>
      </c>
      <c r="O6002" s="29">
        <f>IFERROR(_xlfn.XLOOKUP($B6002,'Ownership Metrics'!$A:$A,'Ownership Metrics'!$D:$D),"")</f>
        <v>49.82</v>
      </c>
      <c r="P6002" s="29">
        <f>IFERROR(_xlfn.XLOOKUP($B6002,'Ownership Metrics'!$A:$A,'Ownership Metrics'!$E:$E),"")</f>
        <v>58.27</v>
      </c>
      <c r="Q6002" s="30">
        <f>IFERROR(_xlfn.XLOOKUP($B6002,'Ownership Metrics'!$A:$A,'Ownership Metrics'!$F:$F),"")</f>
        <v>10</v>
      </c>
      <c r="R6002" s="30">
        <f>IFERROR(_xlfn.XLOOKUP($B6002,'Ownership Metrics'!$A:$A,'Ownership Metrics'!$G:$G),"")</f>
        <v>42</v>
      </c>
      <c r="S6002" s="27" t="str">
        <f>IFERROR(_xlfn.XLOOKUP($B6002,'Ownership Metrics'!$A:$A,'Ownership Metrics'!$H:$H),"")</f>
        <v>Moderat</v>
      </c>
      <c r="T6002" s="27" t="str">
        <f>IFERROR(_xlfn.XLOOKUP($B6002,'Ownership Metrics'!$A:$A,'Ownership Metrics'!$I:$I),"")</f>
        <v>Sedang</v>
      </c>
      <c r="U6002" s="27">
        <f>IF(COUNTIFS($B$2:$B6002,$B6002,$D$2:$D6002,$D6002)=1,1,0)</f>
        <v>1</v>
      </c>
      <c r="V6002" s="27">
        <f t="shared" si="280"/>
        <v>1.21</v>
      </c>
      <c r="W6002" s="27">
        <f t="shared" si="281"/>
        <v>9</v>
      </c>
      <c r="X6002" s="27">
        <f t="shared" si="279"/>
        <v>1.2099993998</v>
      </c>
    </row>
    <row r="6003" spans="1:24" x14ac:dyDescent="0.25">
      <c r="A6003" s="26">
        <v>46265</v>
      </c>
      <c r="B6003" s="27" t="s">
        <v>10956</v>
      </c>
      <c r="C6003" s="27" t="s">
        <v>6147</v>
      </c>
      <c r="D6003" s="27" t="s">
        <v>6148</v>
      </c>
      <c r="E6003" s="27" t="s">
        <v>22</v>
      </c>
      <c r="F6003" s="27" t="s">
        <v>23</v>
      </c>
      <c r="G6003" s="27"/>
      <c r="H6003" s="27" t="s">
        <v>24</v>
      </c>
      <c r="I6003" s="28">
        <v>85916000</v>
      </c>
      <c r="J6003" s="28">
        <v>0</v>
      </c>
      <c r="K6003" s="28">
        <v>85916000</v>
      </c>
      <c r="L6003" s="29">
        <v>2.5099999999999998</v>
      </c>
      <c r="M6003" s="29">
        <f>IFERROR(_xlfn.XLOOKUP($B6003,'Ownership Metrics'!$A:$A,'Ownership Metrics'!$B:$B),"")</f>
        <v>6.26</v>
      </c>
      <c r="N6003" s="28">
        <f>IFERROR(_xlfn.XLOOKUP($B6003,'Ownership Metrics'!$A:$A,'Ownership Metrics'!$C:$C),"")</f>
        <v>4979</v>
      </c>
      <c r="O6003" s="29">
        <f>IFERROR(_xlfn.XLOOKUP($B6003,'Ownership Metrics'!$A:$A,'Ownership Metrics'!$D:$D),"")</f>
        <v>67.239999999999995</v>
      </c>
      <c r="P6003" s="29">
        <f>IFERROR(_xlfn.XLOOKUP($B6003,'Ownership Metrics'!$A:$A,'Ownership Metrics'!$E:$E),"")</f>
        <v>90.9</v>
      </c>
      <c r="Q6003" s="30">
        <f>IFERROR(_xlfn.XLOOKUP($B6003,'Ownership Metrics'!$A:$A,'Ownership Metrics'!$F:$F),"")</f>
        <v>5</v>
      </c>
      <c r="R6003" s="30">
        <f>IFERROR(_xlfn.XLOOKUP($B6003,'Ownership Metrics'!$A:$A,'Ownership Metrics'!$G:$G),"")</f>
        <v>70</v>
      </c>
      <c r="S6003" s="27" t="str">
        <f>IFERROR(_xlfn.XLOOKUP($B6003,'Ownership Metrics'!$A:$A,'Ownership Metrics'!$H:$H),"")</f>
        <v>Mayoritas</v>
      </c>
      <c r="T6003" s="27" t="str">
        <f>IFERROR(_xlfn.XLOOKUP($B6003,'Ownership Metrics'!$A:$A,'Ownership Metrics'!$I:$I),"")</f>
        <v>Tinggi</v>
      </c>
      <c r="U6003" s="27">
        <f>IF(COUNTIFS($B$2:$B6003,$B6003,$D$2:$D6003,$D6003)=1,1,0)</f>
        <v>1</v>
      </c>
      <c r="V6003" s="27">
        <f t="shared" si="280"/>
        <v>2.5099999999999998</v>
      </c>
      <c r="W6003" s="27">
        <f t="shared" si="281"/>
        <v>3</v>
      </c>
      <c r="X6003" s="27">
        <f t="shared" si="279"/>
        <v>2.5099993996999999</v>
      </c>
    </row>
    <row r="6004" spans="1:24" x14ac:dyDescent="0.25">
      <c r="A6004" s="26">
        <v>46265</v>
      </c>
      <c r="B6004" s="27" t="s">
        <v>10956</v>
      </c>
      <c r="C6004" s="27" t="s">
        <v>6147</v>
      </c>
      <c r="D6004" s="27" t="s">
        <v>6149</v>
      </c>
      <c r="E6004" s="27" t="s">
        <v>22</v>
      </c>
      <c r="F6004" s="27" t="s">
        <v>23</v>
      </c>
      <c r="G6004" s="27"/>
      <c r="H6004" s="27" t="s">
        <v>24</v>
      </c>
      <c r="I6004" s="28">
        <v>724500000</v>
      </c>
      <c r="J6004" s="28">
        <v>0</v>
      </c>
      <c r="K6004" s="28">
        <v>724500000</v>
      </c>
      <c r="L6004" s="29">
        <v>21.15</v>
      </c>
      <c r="M6004" s="29">
        <f>IFERROR(_xlfn.XLOOKUP($B6004,'Ownership Metrics'!$A:$A,'Ownership Metrics'!$B:$B),"")</f>
        <v>6.26</v>
      </c>
      <c r="N6004" s="28">
        <f>IFERROR(_xlfn.XLOOKUP($B6004,'Ownership Metrics'!$A:$A,'Ownership Metrics'!$C:$C),"")</f>
        <v>4979</v>
      </c>
      <c r="O6004" s="29">
        <f>IFERROR(_xlfn.XLOOKUP($B6004,'Ownership Metrics'!$A:$A,'Ownership Metrics'!$D:$D),"")</f>
        <v>67.239999999999995</v>
      </c>
      <c r="P6004" s="29">
        <f>IFERROR(_xlfn.XLOOKUP($B6004,'Ownership Metrics'!$A:$A,'Ownership Metrics'!$E:$E),"")</f>
        <v>90.9</v>
      </c>
      <c r="Q6004" s="30">
        <f>IFERROR(_xlfn.XLOOKUP($B6004,'Ownership Metrics'!$A:$A,'Ownership Metrics'!$F:$F),"")</f>
        <v>5</v>
      </c>
      <c r="R6004" s="30">
        <f>IFERROR(_xlfn.XLOOKUP($B6004,'Ownership Metrics'!$A:$A,'Ownership Metrics'!$G:$G),"")</f>
        <v>70</v>
      </c>
      <c r="S6004" s="27" t="str">
        <f>IFERROR(_xlfn.XLOOKUP($B6004,'Ownership Metrics'!$A:$A,'Ownership Metrics'!$H:$H),"")</f>
        <v>Mayoritas</v>
      </c>
      <c r="T6004" s="27" t="str">
        <f>IFERROR(_xlfn.XLOOKUP($B6004,'Ownership Metrics'!$A:$A,'Ownership Metrics'!$I:$I),"")</f>
        <v>Tinggi</v>
      </c>
      <c r="U6004" s="27">
        <f>IF(COUNTIFS($B$2:$B6004,$B6004,$D$2:$D6004,$D6004)=1,1,0)</f>
        <v>1</v>
      </c>
      <c r="V6004" s="27">
        <f t="shared" si="280"/>
        <v>21.15</v>
      </c>
      <c r="W6004" s="27">
        <f t="shared" si="281"/>
        <v>2</v>
      </c>
      <c r="X6004" s="27">
        <f t="shared" si="279"/>
        <v>21.149999399599999</v>
      </c>
    </row>
    <row r="6005" spans="1:24" x14ac:dyDescent="0.25">
      <c r="A6005" s="26">
        <v>46265</v>
      </c>
      <c r="B6005" s="27" t="s">
        <v>10956</v>
      </c>
      <c r="C6005" s="27" t="s">
        <v>6147</v>
      </c>
      <c r="D6005" s="27" t="s">
        <v>6150</v>
      </c>
      <c r="E6005" s="27" t="s">
        <v>22</v>
      </c>
      <c r="F6005" s="27" t="s">
        <v>23</v>
      </c>
      <c r="G6005" s="27"/>
      <c r="H6005" s="27" t="s">
        <v>24</v>
      </c>
      <c r="I6005" s="28">
        <v>2303030067</v>
      </c>
      <c r="J6005" s="28">
        <v>0</v>
      </c>
      <c r="K6005" s="28">
        <v>2303030067</v>
      </c>
      <c r="L6005" s="29">
        <v>67.239999999999995</v>
      </c>
      <c r="M6005" s="29">
        <f>IFERROR(_xlfn.XLOOKUP($B6005,'Ownership Metrics'!$A:$A,'Ownership Metrics'!$B:$B),"")</f>
        <v>6.26</v>
      </c>
      <c r="N6005" s="28">
        <f>IFERROR(_xlfn.XLOOKUP($B6005,'Ownership Metrics'!$A:$A,'Ownership Metrics'!$C:$C),"")</f>
        <v>4979</v>
      </c>
      <c r="O6005" s="29">
        <f>IFERROR(_xlfn.XLOOKUP($B6005,'Ownership Metrics'!$A:$A,'Ownership Metrics'!$D:$D),"")</f>
        <v>67.239999999999995</v>
      </c>
      <c r="P6005" s="29">
        <f>IFERROR(_xlfn.XLOOKUP($B6005,'Ownership Metrics'!$A:$A,'Ownership Metrics'!$E:$E),"")</f>
        <v>90.9</v>
      </c>
      <c r="Q6005" s="30">
        <f>IFERROR(_xlfn.XLOOKUP($B6005,'Ownership Metrics'!$A:$A,'Ownership Metrics'!$F:$F),"")</f>
        <v>5</v>
      </c>
      <c r="R6005" s="30">
        <f>IFERROR(_xlfn.XLOOKUP($B6005,'Ownership Metrics'!$A:$A,'Ownership Metrics'!$G:$G),"")</f>
        <v>70</v>
      </c>
      <c r="S6005" s="27" t="str">
        <f>IFERROR(_xlfn.XLOOKUP($B6005,'Ownership Metrics'!$A:$A,'Ownership Metrics'!$H:$H),"")</f>
        <v>Mayoritas</v>
      </c>
      <c r="T6005" s="27" t="str">
        <f>IFERROR(_xlfn.XLOOKUP($B6005,'Ownership Metrics'!$A:$A,'Ownership Metrics'!$I:$I),"")</f>
        <v>Tinggi</v>
      </c>
      <c r="U6005" s="27">
        <f>IF(COUNTIFS($B$2:$B6005,$B6005,$D$2:$D6005,$D6005)=1,1,0)</f>
        <v>1</v>
      </c>
      <c r="V6005" s="27">
        <f t="shared" si="280"/>
        <v>67.239999999999995</v>
      </c>
      <c r="W6005" s="27">
        <f t="shared" si="281"/>
        <v>1</v>
      </c>
      <c r="X6005" s="27">
        <f t="shared" si="279"/>
        <v>67.239999399499993</v>
      </c>
    </row>
    <row r="6006" spans="1:24" x14ac:dyDescent="0.25">
      <c r="A6006" s="26">
        <v>46265</v>
      </c>
      <c r="B6006" s="27" t="s">
        <v>10956</v>
      </c>
      <c r="C6006" s="27" t="s">
        <v>6147</v>
      </c>
      <c r="D6006" s="27" t="s">
        <v>6151</v>
      </c>
      <c r="E6006" s="27" t="s">
        <v>22</v>
      </c>
      <c r="F6006" s="27" t="s">
        <v>23</v>
      </c>
      <c r="G6006" s="27"/>
      <c r="H6006" s="27" t="s">
        <v>24</v>
      </c>
      <c r="I6006" s="28">
        <v>53284000</v>
      </c>
      <c r="J6006" s="28">
        <v>0</v>
      </c>
      <c r="K6006" s="28">
        <v>53284000</v>
      </c>
      <c r="L6006" s="29">
        <v>1.56</v>
      </c>
      <c r="M6006" s="29">
        <f>IFERROR(_xlfn.XLOOKUP($B6006,'Ownership Metrics'!$A:$A,'Ownership Metrics'!$B:$B),"")</f>
        <v>6.26</v>
      </c>
      <c r="N6006" s="28">
        <f>IFERROR(_xlfn.XLOOKUP($B6006,'Ownership Metrics'!$A:$A,'Ownership Metrics'!$C:$C),"")</f>
        <v>4979</v>
      </c>
      <c r="O6006" s="29">
        <f>IFERROR(_xlfn.XLOOKUP($B6006,'Ownership Metrics'!$A:$A,'Ownership Metrics'!$D:$D),"")</f>
        <v>67.239999999999995</v>
      </c>
      <c r="P6006" s="29">
        <f>IFERROR(_xlfn.XLOOKUP($B6006,'Ownership Metrics'!$A:$A,'Ownership Metrics'!$E:$E),"")</f>
        <v>90.9</v>
      </c>
      <c r="Q6006" s="30">
        <f>IFERROR(_xlfn.XLOOKUP($B6006,'Ownership Metrics'!$A:$A,'Ownership Metrics'!$F:$F),"")</f>
        <v>5</v>
      </c>
      <c r="R6006" s="30">
        <f>IFERROR(_xlfn.XLOOKUP($B6006,'Ownership Metrics'!$A:$A,'Ownership Metrics'!$G:$G),"")</f>
        <v>70</v>
      </c>
      <c r="S6006" s="27" t="str">
        <f>IFERROR(_xlfn.XLOOKUP($B6006,'Ownership Metrics'!$A:$A,'Ownership Metrics'!$H:$H),"")</f>
        <v>Mayoritas</v>
      </c>
      <c r="T6006" s="27" t="str">
        <f>IFERROR(_xlfn.XLOOKUP($B6006,'Ownership Metrics'!$A:$A,'Ownership Metrics'!$I:$I),"")</f>
        <v>Tinggi</v>
      </c>
      <c r="U6006" s="27">
        <f>IF(COUNTIFS($B$2:$B6006,$B6006,$D$2:$D6006,$D6006)=1,1,0)</f>
        <v>1</v>
      </c>
      <c r="V6006" s="27">
        <f t="shared" si="280"/>
        <v>1.56</v>
      </c>
      <c r="W6006" s="27">
        <f t="shared" si="281"/>
        <v>4</v>
      </c>
      <c r="X6006" s="27">
        <f t="shared" si="279"/>
        <v>1.5599993994000001</v>
      </c>
    </row>
    <row r="6007" spans="1:24" x14ac:dyDescent="0.25">
      <c r="A6007" s="26">
        <v>46265</v>
      </c>
      <c r="B6007" s="27" t="s">
        <v>10956</v>
      </c>
      <c r="C6007" s="27" t="s">
        <v>6147</v>
      </c>
      <c r="D6007" s="27" t="s">
        <v>6152</v>
      </c>
      <c r="E6007" s="27" t="s">
        <v>35</v>
      </c>
      <c r="F6007" s="27" t="s">
        <v>23</v>
      </c>
      <c r="G6007" s="27" t="s">
        <v>36</v>
      </c>
      <c r="H6007" s="27"/>
      <c r="I6007" s="28">
        <v>43750000</v>
      </c>
      <c r="J6007" s="28">
        <v>0</v>
      </c>
      <c r="K6007" s="28">
        <v>43750000</v>
      </c>
      <c r="L6007" s="29">
        <v>1.28</v>
      </c>
      <c r="M6007" s="29">
        <f>IFERROR(_xlfn.XLOOKUP($B6007,'Ownership Metrics'!$A:$A,'Ownership Metrics'!$B:$B),"")</f>
        <v>6.26</v>
      </c>
      <c r="N6007" s="28">
        <f>IFERROR(_xlfn.XLOOKUP($B6007,'Ownership Metrics'!$A:$A,'Ownership Metrics'!$C:$C),"")</f>
        <v>4979</v>
      </c>
      <c r="O6007" s="29">
        <f>IFERROR(_xlfn.XLOOKUP($B6007,'Ownership Metrics'!$A:$A,'Ownership Metrics'!$D:$D),"")</f>
        <v>67.239999999999995</v>
      </c>
      <c r="P6007" s="29">
        <f>IFERROR(_xlfn.XLOOKUP($B6007,'Ownership Metrics'!$A:$A,'Ownership Metrics'!$E:$E),"")</f>
        <v>90.9</v>
      </c>
      <c r="Q6007" s="30">
        <f>IFERROR(_xlfn.XLOOKUP($B6007,'Ownership Metrics'!$A:$A,'Ownership Metrics'!$F:$F),"")</f>
        <v>5</v>
      </c>
      <c r="R6007" s="30">
        <f>IFERROR(_xlfn.XLOOKUP($B6007,'Ownership Metrics'!$A:$A,'Ownership Metrics'!$G:$G),"")</f>
        <v>70</v>
      </c>
      <c r="S6007" s="27" t="str">
        <f>IFERROR(_xlfn.XLOOKUP($B6007,'Ownership Metrics'!$A:$A,'Ownership Metrics'!$H:$H),"")</f>
        <v>Mayoritas</v>
      </c>
      <c r="T6007" s="27" t="str">
        <f>IFERROR(_xlfn.XLOOKUP($B6007,'Ownership Metrics'!$A:$A,'Ownership Metrics'!$I:$I),"")</f>
        <v>Tinggi</v>
      </c>
      <c r="U6007" s="27">
        <f>IF(COUNTIFS($B$2:$B6007,$B6007,$D$2:$D6007,$D6007)=1,1,0)</f>
        <v>1</v>
      </c>
      <c r="V6007" s="27">
        <f t="shared" si="280"/>
        <v>1.28</v>
      </c>
      <c r="W6007" s="27">
        <f t="shared" si="281"/>
        <v>5</v>
      </c>
      <c r="X6007" s="27">
        <f t="shared" si="279"/>
        <v>1.2799993993000001</v>
      </c>
    </row>
    <row r="6008" spans="1:24" x14ac:dyDescent="0.25">
      <c r="A6008" s="26">
        <v>46265</v>
      </c>
      <c r="B6008" s="27" t="s">
        <v>10957</v>
      </c>
      <c r="C6008" s="27" t="s">
        <v>6154</v>
      </c>
      <c r="D6008" s="27" t="s">
        <v>6155</v>
      </c>
      <c r="E6008" s="27" t="s">
        <v>22</v>
      </c>
      <c r="F6008" s="27" t="s">
        <v>23</v>
      </c>
      <c r="G6008" s="27"/>
      <c r="H6008" s="27" t="s">
        <v>24</v>
      </c>
      <c r="I6008" s="28">
        <v>3886076915</v>
      </c>
      <c r="J6008" s="28">
        <v>2123804901</v>
      </c>
      <c r="K6008" s="28">
        <v>6009881816</v>
      </c>
      <c r="L6008" s="29">
        <v>36.4</v>
      </c>
      <c r="M6008" s="29">
        <f>IFERROR(_xlfn.XLOOKUP($B6008,'Ownership Metrics'!$A:$A,'Ownership Metrics'!$B:$B),"")</f>
        <v>36.6</v>
      </c>
      <c r="N6008" s="28">
        <f>IFERROR(_xlfn.XLOOKUP($B6008,'Ownership Metrics'!$A:$A,'Ownership Metrics'!$C:$C),"")</f>
        <v>1421</v>
      </c>
      <c r="O6008" s="29">
        <f>IFERROR(_xlfn.XLOOKUP($B6008,'Ownership Metrics'!$A:$A,'Ownership Metrics'!$D:$D),"")</f>
        <v>36.4</v>
      </c>
      <c r="P6008" s="29">
        <f>IFERROR(_xlfn.XLOOKUP($B6008,'Ownership Metrics'!$A:$A,'Ownership Metrics'!$E:$E),"")</f>
        <v>46.08</v>
      </c>
      <c r="Q6008" s="30">
        <f>IFERROR(_xlfn.XLOOKUP($B6008,'Ownership Metrics'!$A:$A,'Ownership Metrics'!$F:$F),"")</f>
        <v>10</v>
      </c>
      <c r="R6008" s="30">
        <f>IFERROR(_xlfn.XLOOKUP($B6008,'Ownership Metrics'!$A:$A,'Ownership Metrics'!$G:$G),"")</f>
        <v>33</v>
      </c>
      <c r="S6008" s="27" t="str">
        <f>IFERROR(_xlfn.XLOOKUP($B6008,'Ownership Metrics'!$A:$A,'Ownership Metrics'!$H:$H),"")</f>
        <v>Moderat</v>
      </c>
      <c r="T6008" s="27" t="str">
        <f>IFERROR(_xlfn.XLOOKUP($B6008,'Ownership Metrics'!$A:$A,'Ownership Metrics'!$I:$I),"")</f>
        <v>Sedang</v>
      </c>
      <c r="U6008" s="27">
        <f>IF(COUNTIFS($B$2:$B6008,$B6008,$D$2:$D6008,$D6008)=1,1,0)</f>
        <v>1</v>
      </c>
      <c r="V6008" s="27">
        <f t="shared" si="280"/>
        <v>36.4</v>
      </c>
      <c r="W6008" s="27">
        <f t="shared" si="281"/>
        <v>1</v>
      </c>
      <c r="X6008" s="27">
        <f t="shared" si="279"/>
        <v>36.399999399199999</v>
      </c>
    </row>
    <row r="6009" spans="1:24" x14ac:dyDescent="0.25">
      <c r="A6009" s="26">
        <v>46265</v>
      </c>
      <c r="B6009" s="27" t="s">
        <v>10957</v>
      </c>
      <c r="C6009" s="27" t="s">
        <v>6154</v>
      </c>
      <c r="D6009" s="27" t="s">
        <v>6156</v>
      </c>
      <c r="E6009" s="27" t="s">
        <v>22</v>
      </c>
      <c r="F6009" s="27" t="s">
        <v>23</v>
      </c>
      <c r="G6009" s="27"/>
      <c r="H6009" s="27" t="s">
        <v>24</v>
      </c>
      <c r="I6009" s="28">
        <v>402096520</v>
      </c>
      <c r="J6009" s="28">
        <v>0</v>
      </c>
      <c r="K6009" s="28">
        <v>402096520</v>
      </c>
      <c r="L6009" s="29">
        <v>2.44</v>
      </c>
      <c r="M6009" s="29">
        <f>IFERROR(_xlfn.XLOOKUP($B6009,'Ownership Metrics'!$A:$A,'Ownership Metrics'!$B:$B),"")</f>
        <v>36.6</v>
      </c>
      <c r="N6009" s="28">
        <f>IFERROR(_xlfn.XLOOKUP($B6009,'Ownership Metrics'!$A:$A,'Ownership Metrics'!$C:$C),"")</f>
        <v>1421</v>
      </c>
      <c r="O6009" s="29">
        <f>IFERROR(_xlfn.XLOOKUP($B6009,'Ownership Metrics'!$A:$A,'Ownership Metrics'!$D:$D),"")</f>
        <v>36.4</v>
      </c>
      <c r="P6009" s="29">
        <f>IFERROR(_xlfn.XLOOKUP($B6009,'Ownership Metrics'!$A:$A,'Ownership Metrics'!$E:$E),"")</f>
        <v>46.08</v>
      </c>
      <c r="Q6009" s="30">
        <f>IFERROR(_xlfn.XLOOKUP($B6009,'Ownership Metrics'!$A:$A,'Ownership Metrics'!$F:$F),"")</f>
        <v>10</v>
      </c>
      <c r="R6009" s="30">
        <f>IFERROR(_xlfn.XLOOKUP($B6009,'Ownership Metrics'!$A:$A,'Ownership Metrics'!$G:$G),"")</f>
        <v>33</v>
      </c>
      <c r="S6009" s="27" t="str">
        <f>IFERROR(_xlfn.XLOOKUP($B6009,'Ownership Metrics'!$A:$A,'Ownership Metrics'!$H:$H),"")</f>
        <v>Moderat</v>
      </c>
      <c r="T6009" s="27" t="str">
        <f>IFERROR(_xlfn.XLOOKUP($B6009,'Ownership Metrics'!$A:$A,'Ownership Metrics'!$I:$I),"")</f>
        <v>Sedang</v>
      </c>
      <c r="U6009" s="27">
        <f>IF(COUNTIFS($B$2:$B6009,$B6009,$D$2:$D6009,$D6009)=1,1,0)</f>
        <v>1</v>
      </c>
      <c r="V6009" s="27">
        <f t="shared" si="280"/>
        <v>2.44</v>
      </c>
      <c r="W6009" s="27">
        <f t="shared" si="281"/>
        <v>8</v>
      </c>
      <c r="X6009" s="27">
        <f t="shared" si="279"/>
        <v>2.4399993991</v>
      </c>
    </row>
    <row r="6010" spans="1:24" x14ac:dyDescent="0.25">
      <c r="A6010" s="26">
        <v>46265</v>
      </c>
      <c r="B6010" s="27" t="s">
        <v>10957</v>
      </c>
      <c r="C6010" s="27" t="s">
        <v>6154</v>
      </c>
      <c r="D6010" s="27" t="s">
        <v>6157</v>
      </c>
      <c r="E6010" s="27" t="s">
        <v>22</v>
      </c>
      <c r="F6010" s="27" t="s">
        <v>23</v>
      </c>
      <c r="G6010" s="27"/>
      <c r="H6010" s="27" t="s">
        <v>24</v>
      </c>
      <c r="I6010" s="28">
        <v>491918200</v>
      </c>
      <c r="J6010" s="28">
        <v>0</v>
      </c>
      <c r="K6010" s="28">
        <v>491918200</v>
      </c>
      <c r="L6010" s="29">
        <v>2.98</v>
      </c>
      <c r="M6010" s="29">
        <f>IFERROR(_xlfn.XLOOKUP($B6010,'Ownership Metrics'!$A:$A,'Ownership Metrics'!$B:$B),"")</f>
        <v>36.6</v>
      </c>
      <c r="N6010" s="28">
        <f>IFERROR(_xlfn.XLOOKUP($B6010,'Ownership Metrics'!$A:$A,'Ownership Metrics'!$C:$C),"")</f>
        <v>1421</v>
      </c>
      <c r="O6010" s="29">
        <f>IFERROR(_xlfn.XLOOKUP($B6010,'Ownership Metrics'!$A:$A,'Ownership Metrics'!$D:$D),"")</f>
        <v>36.4</v>
      </c>
      <c r="P6010" s="29">
        <f>IFERROR(_xlfn.XLOOKUP($B6010,'Ownership Metrics'!$A:$A,'Ownership Metrics'!$E:$E),"")</f>
        <v>46.08</v>
      </c>
      <c r="Q6010" s="30">
        <f>IFERROR(_xlfn.XLOOKUP($B6010,'Ownership Metrics'!$A:$A,'Ownership Metrics'!$F:$F),"")</f>
        <v>10</v>
      </c>
      <c r="R6010" s="30">
        <f>IFERROR(_xlfn.XLOOKUP($B6010,'Ownership Metrics'!$A:$A,'Ownership Metrics'!$G:$G),"")</f>
        <v>33</v>
      </c>
      <c r="S6010" s="27" t="str">
        <f>IFERROR(_xlfn.XLOOKUP($B6010,'Ownership Metrics'!$A:$A,'Ownership Metrics'!$H:$H),"")</f>
        <v>Moderat</v>
      </c>
      <c r="T6010" s="27" t="str">
        <f>IFERROR(_xlfn.XLOOKUP($B6010,'Ownership Metrics'!$A:$A,'Ownership Metrics'!$I:$I),"")</f>
        <v>Sedang</v>
      </c>
      <c r="U6010" s="27">
        <f>IF(COUNTIFS($B$2:$B6010,$B6010,$D$2:$D6010,$D6010)=1,1,0)</f>
        <v>1</v>
      </c>
      <c r="V6010" s="27">
        <f t="shared" si="280"/>
        <v>2.98</v>
      </c>
      <c r="W6010" s="27">
        <f t="shared" si="281"/>
        <v>4</v>
      </c>
      <c r="X6010" s="27">
        <f t="shared" si="279"/>
        <v>2.979999399</v>
      </c>
    </row>
    <row r="6011" spans="1:24" x14ac:dyDescent="0.25">
      <c r="A6011" s="26">
        <v>46265</v>
      </c>
      <c r="B6011" s="27" t="s">
        <v>10957</v>
      </c>
      <c r="C6011" s="27" t="s">
        <v>6154</v>
      </c>
      <c r="D6011" s="27" t="s">
        <v>6158</v>
      </c>
      <c r="E6011" s="27" t="s">
        <v>22</v>
      </c>
      <c r="F6011" s="27" t="s">
        <v>32</v>
      </c>
      <c r="G6011" s="27"/>
      <c r="H6011" s="27" t="s">
        <v>64</v>
      </c>
      <c r="I6011" s="28">
        <v>481363146</v>
      </c>
      <c r="J6011" s="28">
        <v>0</v>
      </c>
      <c r="K6011" s="28">
        <v>481363146</v>
      </c>
      <c r="L6011" s="29">
        <v>2.92</v>
      </c>
      <c r="M6011" s="29">
        <f>IFERROR(_xlfn.XLOOKUP($B6011,'Ownership Metrics'!$A:$A,'Ownership Metrics'!$B:$B),"")</f>
        <v>36.6</v>
      </c>
      <c r="N6011" s="28">
        <f>IFERROR(_xlfn.XLOOKUP($B6011,'Ownership Metrics'!$A:$A,'Ownership Metrics'!$C:$C),"")</f>
        <v>1421</v>
      </c>
      <c r="O6011" s="29">
        <f>IFERROR(_xlfn.XLOOKUP($B6011,'Ownership Metrics'!$A:$A,'Ownership Metrics'!$D:$D),"")</f>
        <v>36.4</v>
      </c>
      <c r="P6011" s="29">
        <f>IFERROR(_xlfn.XLOOKUP($B6011,'Ownership Metrics'!$A:$A,'Ownership Metrics'!$E:$E),"")</f>
        <v>46.08</v>
      </c>
      <c r="Q6011" s="30">
        <f>IFERROR(_xlfn.XLOOKUP($B6011,'Ownership Metrics'!$A:$A,'Ownership Metrics'!$F:$F),"")</f>
        <v>10</v>
      </c>
      <c r="R6011" s="30">
        <f>IFERROR(_xlfn.XLOOKUP($B6011,'Ownership Metrics'!$A:$A,'Ownership Metrics'!$G:$G),"")</f>
        <v>33</v>
      </c>
      <c r="S6011" s="27" t="str">
        <f>IFERROR(_xlfn.XLOOKUP($B6011,'Ownership Metrics'!$A:$A,'Ownership Metrics'!$H:$H),"")</f>
        <v>Moderat</v>
      </c>
      <c r="T6011" s="27" t="str">
        <f>IFERROR(_xlfn.XLOOKUP($B6011,'Ownership Metrics'!$A:$A,'Ownership Metrics'!$I:$I),"")</f>
        <v>Sedang</v>
      </c>
      <c r="U6011" s="27">
        <f>IF(COUNTIFS($B$2:$B6011,$B6011,$D$2:$D6011,$D6011)=1,1,0)</f>
        <v>1</v>
      </c>
      <c r="V6011" s="27">
        <f t="shared" si="280"/>
        <v>2.92</v>
      </c>
      <c r="W6011" s="27">
        <f t="shared" si="281"/>
        <v>5</v>
      </c>
      <c r="X6011" s="27">
        <f t="shared" si="279"/>
        <v>2.9199993988999999</v>
      </c>
    </row>
    <row r="6012" spans="1:24" x14ac:dyDescent="0.25">
      <c r="A6012" s="26">
        <v>46265</v>
      </c>
      <c r="B6012" s="27" t="s">
        <v>10957</v>
      </c>
      <c r="C6012" s="27" t="s">
        <v>6154</v>
      </c>
      <c r="D6012" s="27" t="s">
        <v>6159</v>
      </c>
      <c r="E6012" s="27" t="s">
        <v>35</v>
      </c>
      <c r="F6012" s="27" t="s">
        <v>23</v>
      </c>
      <c r="G6012" s="27" t="s">
        <v>36</v>
      </c>
      <c r="H6012" s="27" t="s">
        <v>24</v>
      </c>
      <c r="I6012" s="28">
        <v>1043831836</v>
      </c>
      <c r="J6012" s="28">
        <v>0</v>
      </c>
      <c r="K6012" s="28">
        <v>1043831836</v>
      </c>
      <c r="L6012" s="29">
        <v>6.32</v>
      </c>
      <c r="M6012" s="29">
        <f>IFERROR(_xlfn.XLOOKUP($B6012,'Ownership Metrics'!$A:$A,'Ownership Metrics'!$B:$B),"")</f>
        <v>36.6</v>
      </c>
      <c r="N6012" s="28">
        <f>IFERROR(_xlfn.XLOOKUP($B6012,'Ownership Metrics'!$A:$A,'Ownership Metrics'!$C:$C),"")</f>
        <v>1421</v>
      </c>
      <c r="O6012" s="29">
        <f>IFERROR(_xlfn.XLOOKUP($B6012,'Ownership Metrics'!$A:$A,'Ownership Metrics'!$D:$D),"")</f>
        <v>36.4</v>
      </c>
      <c r="P6012" s="29">
        <f>IFERROR(_xlfn.XLOOKUP($B6012,'Ownership Metrics'!$A:$A,'Ownership Metrics'!$E:$E),"")</f>
        <v>46.08</v>
      </c>
      <c r="Q6012" s="30">
        <f>IFERROR(_xlfn.XLOOKUP($B6012,'Ownership Metrics'!$A:$A,'Ownership Metrics'!$F:$F),"")</f>
        <v>10</v>
      </c>
      <c r="R6012" s="30">
        <f>IFERROR(_xlfn.XLOOKUP($B6012,'Ownership Metrics'!$A:$A,'Ownership Metrics'!$G:$G),"")</f>
        <v>33</v>
      </c>
      <c r="S6012" s="27" t="str">
        <f>IFERROR(_xlfn.XLOOKUP($B6012,'Ownership Metrics'!$A:$A,'Ownership Metrics'!$H:$H),"")</f>
        <v>Moderat</v>
      </c>
      <c r="T6012" s="27" t="str">
        <f>IFERROR(_xlfn.XLOOKUP($B6012,'Ownership Metrics'!$A:$A,'Ownership Metrics'!$I:$I),"")</f>
        <v>Sedang</v>
      </c>
      <c r="U6012" s="27">
        <f>IF(COUNTIFS($B$2:$B6012,$B6012,$D$2:$D6012,$D6012)=1,1,0)</f>
        <v>1</v>
      </c>
      <c r="V6012" s="27">
        <f t="shared" si="280"/>
        <v>6.32</v>
      </c>
      <c r="W6012" s="27">
        <f t="shared" si="281"/>
        <v>2</v>
      </c>
      <c r="X6012" s="27">
        <f t="shared" si="279"/>
        <v>6.3199993988000003</v>
      </c>
    </row>
    <row r="6013" spans="1:24" x14ac:dyDescent="0.25">
      <c r="A6013" s="26">
        <v>46265</v>
      </c>
      <c r="B6013" s="27" t="s">
        <v>10957</v>
      </c>
      <c r="C6013" s="27" t="s">
        <v>6154</v>
      </c>
      <c r="D6013" s="27" t="s">
        <v>6160</v>
      </c>
      <c r="E6013" s="27" t="s">
        <v>35</v>
      </c>
      <c r="F6013" s="27" t="s">
        <v>23</v>
      </c>
      <c r="G6013" s="27" t="s">
        <v>36</v>
      </c>
      <c r="H6013" s="27" t="s">
        <v>24</v>
      </c>
      <c r="I6013" s="28">
        <v>308965923</v>
      </c>
      <c r="J6013" s="28">
        <v>155148937</v>
      </c>
      <c r="K6013" s="28">
        <v>464114860</v>
      </c>
      <c r="L6013" s="29">
        <v>2.81</v>
      </c>
      <c r="M6013" s="29">
        <f>IFERROR(_xlfn.XLOOKUP($B6013,'Ownership Metrics'!$A:$A,'Ownership Metrics'!$B:$B),"")</f>
        <v>36.6</v>
      </c>
      <c r="N6013" s="28">
        <f>IFERROR(_xlfn.XLOOKUP($B6013,'Ownership Metrics'!$A:$A,'Ownership Metrics'!$C:$C),"")</f>
        <v>1421</v>
      </c>
      <c r="O6013" s="29">
        <f>IFERROR(_xlfn.XLOOKUP($B6013,'Ownership Metrics'!$A:$A,'Ownership Metrics'!$D:$D),"")</f>
        <v>36.4</v>
      </c>
      <c r="P6013" s="29">
        <f>IFERROR(_xlfn.XLOOKUP($B6013,'Ownership Metrics'!$A:$A,'Ownership Metrics'!$E:$E),"")</f>
        <v>46.08</v>
      </c>
      <c r="Q6013" s="30">
        <f>IFERROR(_xlfn.XLOOKUP($B6013,'Ownership Metrics'!$A:$A,'Ownership Metrics'!$F:$F),"")</f>
        <v>10</v>
      </c>
      <c r="R6013" s="30">
        <f>IFERROR(_xlfn.XLOOKUP($B6013,'Ownership Metrics'!$A:$A,'Ownership Metrics'!$G:$G),"")</f>
        <v>33</v>
      </c>
      <c r="S6013" s="27" t="str">
        <f>IFERROR(_xlfn.XLOOKUP($B6013,'Ownership Metrics'!$A:$A,'Ownership Metrics'!$H:$H),"")</f>
        <v>Moderat</v>
      </c>
      <c r="T6013" s="27" t="str">
        <f>IFERROR(_xlfn.XLOOKUP($B6013,'Ownership Metrics'!$A:$A,'Ownership Metrics'!$I:$I),"")</f>
        <v>Sedang</v>
      </c>
      <c r="U6013" s="27">
        <f>IF(COUNTIFS($B$2:$B6013,$B6013,$D$2:$D6013,$D6013)=1,1,0)</f>
        <v>1</v>
      </c>
      <c r="V6013" s="27">
        <f t="shared" si="280"/>
        <v>2.81</v>
      </c>
      <c r="W6013" s="27">
        <f t="shared" si="281"/>
        <v>6</v>
      </c>
      <c r="X6013" s="27">
        <f t="shared" si="279"/>
        <v>2.8099993987</v>
      </c>
    </row>
    <row r="6014" spans="1:24" x14ac:dyDescent="0.25">
      <c r="A6014" s="26">
        <v>46265</v>
      </c>
      <c r="B6014" s="27" t="s">
        <v>10957</v>
      </c>
      <c r="C6014" s="27" t="s">
        <v>6154</v>
      </c>
      <c r="D6014" s="27" t="s">
        <v>6161</v>
      </c>
      <c r="E6014" s="27" t="s">
        <v>35</v>
      </c>
      <c r="F6014" s="27" t="s">
        <v>23</v>
      </c>
      <c r="G6014" s="27" t="s">
        <v>36</v>
      </c>
      <c r="H6014" s="27" t="s">
        <v>24</v>
      </c>
      <c r="I6014" s="28">
        <v>360278643</v>
      </c>
      <c r="J6014" s="28">
        <v>0</v>
      </c>
      <c r="K6014" s="28">
        <v>360278643</v>
      </c>
      <c r="L6014" s="29">
        <v>2.1800000000000002</v>
      </c>
      <c r="M6014" s="29">
        <f>IFERROR(_xlfn.XLOOKUP($B6014,'Ownership Metrics'!$A:$A,'Ownership Metrics'!$B:$B),"")</f>
        <v>36.6</v>
      </c>
      <c r="N6014" s="28">
        <f>IFERROR(_xlfn.XLOOKUP($B6014,'Ownership Metrics'!$A:$A,'Ownership Metrics'!$C:$C),"")</f>
        <v>1421</v>
      </c>
      <c r="O6014" s="29">
        <f>IFERROR(_xlfn.XLOOKUP($B6014,'Ownership Metrics'!$A:$A,'Ownership Metrics'!$D:$D),"")</f>
        <v>36.4</v>
      </c>
      <c r="P6014" s="29">
        <f>IFERROR(_xlfn.XLOOKUP($B6014,'Ownership Metrics'!$A:$A,'Ownership Metrics'!$E:$E),"")</f>
        <v>46.08</v>
      </c>
      <c r="Q6014" s="30">
        <f>IFERROR(_xlfn.XLOOKUP($B6014,'Ownership Metrics'!$A:$A,'Ownership Metrics'!$F:$F),"")</f>
        <v>10</v>
      </c>
      <c r="R6014" s="30">
        <f>IFERROR(_xlfn.XLOOKUP($B6014,'Ownership Metrics'!$A:$A,'Ownership Metrics'!$G:$G),"")</f>
        <v>33</v>
      </c>
      <c r="S6014" s="27" t="str">
        <f>IFERROR(_xlfn.XLOOKUP($B6014,'Ownership Metrics'!$A:$A,'Ownership Metrics'!$H:$H),"")</f>
        <v>Moderat</v>
      </c>
      <c r="T6014" s="27" t="str">
        <f>IFERROR(_xlfn.XLOOKUP($B6014,'Ownership Metrics'!$A:$A,'Ownership Metrics'!$I:$I),"")</f>
        <v>Sedang</v>
      </c>
      <c r="U6014" s="27">
        <f>IF(COUNTIFS($B$2:$B6014,$B6014,$D$2:$D6014,$D6014)=1,1,0)</f>
        <v>1</v>
      </c>
      <c r="V6014" s="27">
        <f t="shared" si="280"/>
        <v>2.1800000000000002</v>
      </c>
      <c r="W6014" s="27">
        <f t="shared" si="281"/>
        <v>9</v>
      </c>
      <c r="X6014" s="27">
        <f t="shared" si="279"/>
        <v>2.1799993986000001</v>
      </c>
    </row>
    <row r="6015" spans="1:24" x14ac:dyDescent="0.25">
      <c r="A6015" s="26">
        <v>46265</v>
      </c>
      <c r="B6015" s="27" t="s">
        <v>10957</v>
      </c>
      <c r="C6015" s="27" t="s">
        <v>6154</v>
      </c>
      <c r="D6015" s="27" t="s">
        <v>43</v>
      </c>
      <c r="E6015" s="27" t="s">
        <v>44</v>
      </c>
      <c r="F6015" s="27" t="s">
        <v>23</v>
      </c>
      <c r="G6015" s="27"/>
      <c r="H6015" s="27" t="s">
        <v>24</v>
      </c>
      <c r="I6015" s="28">
        <v>435978354</v>
      </c>
      <c r="J6015" s="28">
        <v>0</v>
      </c>
      <c r="K6015" s="28">
        <v>435978354</v>
      </c>
      <c r="L6015" s="29">
        <v>2.64</v>
      </c>
      <c r="M6015" s="29">
        <f>IFERROR(_xlfn.XLOOKUP($B6015,'Ownership Metrics'!$A:$A,'Ownership Metrics'!$B:$B),"")</f>
        <v>36.6</v>
      </c>
      <c r="N6015" s="28">
        <f>IFERROR(_xlfn.XLOOKUP($B6015,'Ownership Metrics'!$A:$A,'Ownership Metrics'!$C:$C),"")</f>
        <v>1421</v>
      </c>
      <c r="O6015" s="29">
        <f>IFERROR(_xlfn.XLOOKUP($B6015,'Ownership Metrics'!$A:$A,'Ownership Metrics'!$D:$D),"")</f>
        <v>36.4</v>
      </c>
      <c r="P6015" s="29">
        <f>IFERROR(_xlfn.XLOOKUP($B6015,'Ownership Metrics'!$A:$A,'Ownership Metrics'!$E:$E),"")</f>
        <v>46.08</v>
      </c>
      <c r="Q6015" s="30">
        <f>IFERROR(_xlfn.XLOOKUP($B6015,'Ownership Metrics'!$A:$A,'Ownership Metrics'!$F:$F),"")</f>
        <v>10</v>
      </c>
      <c r="R6015" s="30">
        <f>IFERROR(_xlfn.XLOOKUP($B6015,'Ownership Metrics'!$A:$A,'Ownership Metrics'!$G:$G),"")</f>
        <v>33</v>
      </c>
      <c r="S6015" s="27" t="str">
        <f>IFERROR(_xlfn.XLOOKUP($B6015,'Ownership Metrics'!$A:$A,'Ownership Metrics'!$H:$H),"")</f>
        <v>Moderat</v>
      </c>
      <c r="T6015" s="27" t="str">
        <f>IFERROR(_xlfn.XLOOKUP($B6015,'Ownership Metrics'!$A:$A,'Ownership Metrics'!$I:$I),"")</f>
        <v>Sedang</v>
      </c>
      <c r="U6015" s="27">
        <f>IF(COUNTIFS($B$2:$B6015,$B6015,$D$2:$D6015,$D6015)=1,1,0)</f>
        <v>1</v>
      </c>
      <c r="V6015" s="27">
        <f t="shared" si="280"/>
        <v>2.64</v>
      </c>
      <c r="W6015" s="27">
        <f t="shared" si="281"/>
        <v>7</v>
      </c>
      <c r="X6015" s="27">
        <f t="shared" si="279"/>
        <v>2.6399993985000001</v>
      </c>
    </row>
    <row r="6016" spans="1:24" x14ac:dyDescent="0.25">
      <c r="A6016" s="26">
        <v>46265</v>
      </c>
      <c r="B6016" s="27" t="s">
        <v>10957</v>
      </c>
      <c r="C6016" s="27" t="s">
        <v>6154</v>
      </c>
      <c r="D6016" s="27" t="s">
        <v>6162</v>
      </c>
      <c r="E6016" s="27" t="s">
        <v>51</v>
      </c>
      <c r="F6016" s="27" t="s">
        <v>32</v>
      </c>
      <c r="G6016" s="27"/>
      <c r="H6016" s="27" t="s">
        <v>56</v>
      </c>
      <c r="I6016" s="28">
        <v>12676868</v>
      </c>
      <c r="J6016" s="28">
        <v>541625211</v>
      </c>
      <c r="K6016" s="28">
        <v>554302079</v>
      </c>
      <c r="L6016" s="29">
        <v>3.36</v>
      </c>
      <c r="M6016" s="29">
        <f>IFERROR(_xlfn.XLOOKUP($B6016,'Ownership Metrics'!$A:$A,'Ownership Metrics'!$B:$B),"")</f>
        <v>36.6</v>
      </c>
      <c r="N6016" s="28">
        <f>IFERROR(_xlfn.XLOOKUP($B6016,'Ownership Metrics'!$A:$A,'Ownership Metrics'!$C:$C),"")</f>
        <v>1421</v>
      </c>
      <c r="O6016" s="29">
        <f>IFERROR(_xlfn.XLOOKUP($B6016,'Ownership Metrics'!$A:$A,'Ownership Metrics'!$D:$D),"")</f>
        <v>36.4</v>
      </c>
      <c r="P6016" s="29">
        <f>IFERROR(_xlfn.XLOOKUP($B6016,'Ownership Metrics'!$A:$A,'Ownership Metrics'!$E:$E),"")</f>
        <v>46.08</v>
      </c>
      <c r="Q6016" s="30">
        <f>IFERROR(_xlfn.XLOOKUP($B6016,'Ownership Metrics'!$A:$A,'Ownership Metrics'!$F:$F),"")</f>
        <v>10</v>
      </c>
      <c r="R6016" s="30">
        <f>IFERROR(_xlfn.XLOOKUP($B6016,'Ownership Metrics'!$A:$A,'Ownership Metrics'!$G:$G),"")</f>
        <v>33</v>
      </c>
      <c r="S6016" s="27" t="str">
        <f>IFERROR(_xlfn.XLOOKUP($B6016,'Ownership Metrics'!$A:$A,'Ownership Metrics'!$H:$H),"")</f>
        <v>Moderat</v>
      </c>
      <c r="T6016" s="27" t="str">
        <f>IFERROR(_xlfn.XLOOKUP($B6016,'Ownership Metrics'!$A:$A,'Ownership Metrics'!$I:$I),"")</f>
        <v>Sedang</v>
      </c>
      <c r="U6016" s="27">
        <f>IF(COUNTIFS($B$2:$B6016,$B6016,$D$2:$D6016,$D6016)=1,1,0)</f>
        <v>1</v>
      </c>
      <c r="V6016" s="27">
        <f t="shared" si="280"/>
        <v>3.36</v>
      </c>
      <c r="W6016" s="27">
        <f t="shared" si="281"/>
        <v>3</v>
      </c>
      <c r="X6016" s="27">
        <f t="shared" si="279"/>
        <v>3.3599993983999998</v>
      </c>
    </row>
    <row r="6017" spans="1:24" x14ac:dyDescent="0.25">
      <c r="A6017" s="26">
        <v>46265</v>
      </c>
      <c r="B6017" s="27" t="s">
        <v>10957</v>
      </c>
      <c r="C6017" s="27" t="s">
        <v>6154</v>
      </c>
      <c r="D6017" s="27" t="s">
        <v>257</v>
      </c>
      <c r="E6017" s="27" t="s">
        <v>258</v>
      </c>
      <c r="F6017" s="27" t="s">
        <v>32</v>
      </c>
      <c r="G6017" s="27"/>
      <c r="H6017" s="27" t="s">
        <v>259</v>
      </c>
      <c r="I6017" s="28">
        <v>222169366</v>
      </c>
      <c r="J6017" s="28">
        <v>0</v>
      </c>
      <c r="K6017" s="28">
        <v>222169366</v>
      </c>
      <c r="L6017" s="29">
        <v>1.35</v>
      </c>
      <c r="M6017" s="29">
        <f>IFERROR(_xlfn.XLOOKUP($B6017,'Ownership Metrics'!$A:$A,'Ownership Metrics'!$B:$B),"")</f>
        <v>36.6</v>
      </c>
      <c r="N6017" s="28">
        <f>IFERROR(_xlfn.XLOOKUP($B6017,'Ownership Metrics'!$A:$A,'Ownership Metrics'!$C:$C),"")</f>
        <v>1421</v>
      </c>
      <c r="O6017" s="29">
        <f>IFERROR(_xlfn.XLOOKUP($B6017,'Ownership Metrics'!$A:$A,'Ownership Metrics'!$D:$D),"")</f>
        <v>36.4</v>
      </c>
      <c r="P6017" s="29">
        <f>IFERROR(_xlfn.XLOOKUP($B6017,'Ownership Metrics'!$A:$A,'Ownership Metrics'!$E:$E),"")</f>
        <v>46.08</v>
      </c>
      <c r="Q6017" s="30">
        <f>IFERROR(_xlfn.XLOOKUP($B6017,'Ownership Metrics'!$A:$A,'Ownership Metrics'!$F:$F),"")</f>
        <v>10</v>
      </c>
      <c r="R6017" s="30">
        <f>IFERROR(_xlfn.XLOOKUP($B6017,'Ownership Metrics'!$A:$A,'Ownership Metrics'!$G:$G),"")</f>
        <v>33</v>
      </c>
      <c r="S6017" s="27" t="str">
        <f>IFERROR(_xlfn.XLOOKUP($B6017,'Ownership Metrics'!$A:$A,'Ownership Metrics'!$H:$H),"")</f>
        <v>Moderat</v>
      </c>
      <c r="T6017" s="27" t="str">
        <f>IFERROR(_xlfn.XLOOKUP($B6017,'Ownership Metrics'!$A:$A,'Ownership Metrics'!$I:$I),"")</f>
        <v>Sedang</v>
      </c>
      <c r="U6017" s="27">
        <f>IF(COUNTIFS($B$2:$B6017,$B6017,$D$2:$D6017,$D6017)=1,1,0)</f>
        <v>1</v>
      </c>
      <c r="V6017" s="27">
        <f t="shared" si="280"/>
        <v>1.35</v>
      </c>
      <c r="W6017" s="27">
        <f t="shared" si="281"/>
        <v>10</v>
      </c>
      <c r="X6017" s="27">
        <f t="shared" si="279"/>
        <v>1.3499993983</v>
      </c>
    </row>
    <row r="6018" spans="1:24" x14ac:dyDescent="0.25">
      <c r="A6018" s="26">
        <v>46265</v>
      </c>
      <c r="B6018" s="27" t="s">
        <v>10958</v>
      </c>
      <c r="C6018" s="27" t="s">
        <v>6164</v>
      </c>
      <c r="D6018" s="27" t="s">
        <v>6165</v>
      </c>
      <c r="E6018" s="27" t="s">
        <v>22</v>
      </c>
      <c r="F6018" s="27" t="s">
        <v>23</v>
      </c>
      <c r="G6018" s="27"/>
      <c r="H6018" s="27" t="s">
        <v>24</v>
      </c>
      <c r="I6018" s="28">
        <v>6537292419</v>
      </c>
      <c r="J6018" s="28">
        <v>0</v>
      </c>
      <c r="K6018" s="28">
        <v>6537292419</v>
      </c>
      <c r="L6018" s="29">
        <v>52.3</v>
      </c>
      <c r="M6018" s="29">
        <f>IFERROR(_xlfn.XLOOKUP($B6018,'Ownership Metrics'!$A:$A,'Ownership Metrics'!$B:$B),"")</f>
        <v>12.06</v>
      </c>
      <c r="N6018" s="28">
        <f>IFERROR(_xlfn.XLOOKUP($B6018,'Ownership Metrics'!$A:$A,'Ownership Metrics'!$C:$C),"")</f>
        <v>3082</v>
      </c>
      <c r="O6018" s="29">
        <f>IFERROR(_xlfn.XLOOKUP($B6018,'Ownership Metrics'!$A:$A,'Ownership Metrics'!$D:$D),"")</f>
        <v>52.3</v>
      </c>
      <c r="P6018" s="29">
        <f>IFERROR(_xlfn.XLOOKUP($B6018,'Ownership Metrics'!$A:$A,'Ownership Metrics'!$E:$E),"")</f>
        <v>77.680000000000007</v>
      </c>
      <c r="Q6018" s="30">
        <f>IFERROR(_xlfn.XLOOKUP($B6018,'Ownership Metrics'!$A:$A,'Ownership Metrics'!$F:$F),"")</f>
        <v>9</v>
      </c>
      <c r="R6018" s="30">
        <f>IFERROR(_xlfn.XLOOKUP($B6018,'Ownership Metrics'!$A:$A,'Ownership Metrics'!$G:$G),"")</f>
        <v>53</v>
      </c>
      <c r="S6018" s="27" t="str">
        <f>IFERROR(_xlfn.XLOOKUP($B6018,'Ownership Metrics'!$A:$A,'Ownership Metrics'!$H:$H),"")</f>
        <v>Mayoritas</v>
      </c>
      <c r="T6018" s="27" t="str">
        <f>IFERROR(_xlfn.XLOOKUP($B6018,'Ownership Metrics'!$A:$A,'Ownership Metrics'!$I:$I),"")</f>
        <v>Sedang</v>
      </c>
      <c r="U6018" s="27">
        <f>IF(COUNTIFS($B$2:$B6018,$B6018,$D$2:$D6018,$D6018)=1,1,0)</f>
        <v>1</v>
      </c>
      <c r="V6018" s="27">
        <f t="shared" si="280"/>
        <v>52.3</v>
      </c>
      <c r="W6018" s="27">
        <f t="shared" si="281"/>
        <v>1</v>
      </c>
      <c r="X6018" s="27">
        <f t="shared" ref="X6018:X6081" si="282">$V6018-(ROW()*0.0000000001)</f>
        <v>52.299999398200001</v>
      </c>
    </row>
    <row r="6019" spans="1:24" x14ac:dyDescent="0.25">
      <c r="A6019" s="26">
        <v>46265</v>
      </c>
      <c r="B6019" s="27" t="s">
        <v>10958</v>
      </c>
      <c r="C6019" s="27" t="s">
        <v>6164</v>
      </c>
      <c r="D6019" s="27" t="s">
        <v>1602</v>
      </c>
      <c r="E6019" s="27" t="s">
        <v>22</v>
      </c>
      <c r="F6019" s="27" t="s">
        <v>32</v>
      </c>
      <c r="G6019" s="27"/>
      <c r="H6019" s="27" t="s">
        <v>56</v>
      </c>
      <c r="I6019" s="28">
        <v>241941000</v>
      </c>
      <c r="J6019" s="28">
        <v>0</v>
      </c>
      <c r="K6019" s="28">
        <v>241941000</v>
      </c>
      <c r="L6019" s="29">
        <v>1.94</v>
      </c>
      <c r="M6019" s="29">
        <f>IFERROR(_xlfn.XLOOKUP($B6019,'Ownership Metrics'!$A:$A,'Ownership Metrics'!$B:$B),"")</f>
        <v>12.06</v>
      </c>
      <c r="N6019" s="28">
        <f>IFERROR(_xlfn.XLOOKUP($B6019,'Ownership Metrics'!$A:$A,'Ownership Metrics'!$C:$C),"")</f>
        <v>3082</v>
      </c>
      <c r="O6019" s="29">
        <f>IFERROR(_xlfn.XLOOKUP($B6019,'Ownership Metrics'!$A:$A,'Ownership Metrics'!$D:$D),"")</f>
        <v>52.3</v>
      </c>
      <c r="P6019" s="29">
        <f>IFERROR(_xlfn.XLOOKUP($B6019,'Ownership Metrics'!$A:$A,'Ownership Metrics'!$E:$E),"")</f>
        <v>77.680000000000007</v>
      </c>
      <c r="Q6019" s="30">
        <f>IFERROR(_xlfn.XLOOKUP($B6019,'Ownership Metrics'!$A:$A,'Ownership Metrics'!$F:$F),"")</f>
        <v>9</v>
      </c>
      <c r="R6019" s="30">
        <f>IFERROR(_xlfn.XLOOKUP($B6019,'Ownership Metrics'!$A:$A,'Ownership Metrics'!$G:$G),"")</f>
        <v>53</v>
      </c>
      <c r="S6019" s="27" t="str">
        <f>IFERROR(_xlfn.XLOOKUP($B6019,'Ownership Metrics'!$A:$A,'Ownership Metrics'!$H:$H),"")</f>
        <v>Mayoritas</v>
      </c>
      <c r="T6019" s="27" t="str">
        <f>IFERROR(_xlfn.XLOOKUP($B6019,'Ownership Metrics'!$A:$A,'Ownership Metrics'!$I:$I),"")</f>
        <v>Sedang</v>
      </c>
      <c r="U6019" s="27">
        <f>IF(COUNTIFS($B$2:$B6019,$B6019,$D$2:$D6019,$D6019)=1,1,0)</f>
        <v>1</v>
      </c>
      <c r="V6019" s="27">
        <f t="shared" ref="V6019:V6082" si="283">SUMIFS($L$2:$L$10000,$B$2:$B$10000,$B6019,$D$2:$D$10000,$D6019)</f>
        <v>1.94</v>
      </c>
      <c r="W6019" s="27">
        <f t="shared" ref="W6019:W6082" si="284">COUNTIFS($B$2:$B$10000,$B6019,$U$2:$U$10000,1,$X$2:$X$10000,"&gt;"&amp;$X6019)+1</f>
        <v>6</v>
      </c>
      <c r="X6019" s="27">
        <f t="shared" si="282"/>
        <v>1.9399993980999999</v>
      </c>
    </row>
    <row r="6020" spans="1:24" x14ac:dyDescent="0.25">
      <c r="A6020" s="26">
        <v>46265</v>
      </c>
      <c r="B6020" s="27" t="s">
        <v>10958</v>
      </c>
      <c r="C6020" s="27" t="s">
        <v>6164</v>
      </c>
      <c r="D6020" s="27" t="s">
        <v>587</v>
      </c>
      <c r="E6020" s="27" t="s">
        <v>44</v>
      </c>
      <c r="F6020" s="27" t="s">
        <v>23</v>
      </c>
      <c r="G6020" s="27"/>
      <c r="H6020" s="27" t="s">
        <v>24</v>
      </c>
      <c r="I6020" s="28">
        <v>1782636713</v>
      </c>
      <c r="J6020" s="28">
        <v>0</v>
      </c>
      <c r="K6020" s="28">
        <v>1782636713</v>
      </c>
      <c r="L6020" s="29">
        <v>14.26</v>
      </c>
      <c r="M6020" s="29">
        <f>IFERROR(_xlfn.XLOOKUP($B6020,'Ownership Metrics'!$A:$A,'Ownership Metrics'!$B:$B),"")</f>
        <v>12.06</v>
      </c>
      <c r="N6020" s="28">
        <f>IFERROR(_xlfn.XLOOKUP($B6020,'Ownership Metrics'!$A:$A,'Ownership Metrics'!$C:$C),"")</f>
        <v>3082</v>
      </c>
      <c r="O6020" s="29">
        <f>IFERROR(_xlfn.XLOOKUP($B6020,'Ownership Metrics'!$A:$A,'Ownership Metrics'!$D:$D),"")</f>
        <v>52.3</v>
      </c>
      <c r="P6020" s="29">
        <f>IFERROR(_xlfn.XLOOKUP($B6020,'Ownership Metrics'!$A:$A,'Ownership Metrics'!$E:$E),"")</f>
        <v>77.680000000000007</v>
      </c>
      <c r="Q6020" s="30">
        <f>IFERROR(_xlfn.XLOOKUP($B6020,'Ownership Metrics'!$A:$A,'Ownership Metrics'!$F:$F),"")</f>
        <v>9</v>
      </c>
      <c r="R6020" s="30">
        <f>IFERROR(_xlfn.XLOOKUP($B6020,'Ownership Metrics'!$A:$A,'Ownership Metrics'!$G:$G),"")</f>
        <v>53</v>
      </c>
      <c r="S6020" s="27" t="str">
        <f>IFERROR(_xlfn.XLOOKUP($B6020,'Ownership Metrics'!$A:$A,'Ownership Metrics'!$H:$H),"")</f>
        <v>Mayoritas</v>
      </c>
      <c r="T6020" s="27" t="str">
        <f>IFERROR(_xlfn.XLOOKUP($B6020,'Ownership Metrics'!$A:$A,'Ownership Metrics'!$I:$I),"")</f>
        <v>Sedang</v>
      </c>
      <c r="U6020" s="27">
        <f>IF(COUNTIFS($B$2:$B6020,$B6020,$D$2:$D6020,$D6020)=1,1,0)</f>
        <v>1</v>
      </c>
      <c r="V6020" s="27">
        <f t="shared" si="283"/>
        <v>14.26</v>
      </c>
      <c r="W6020" s="27">
        <f t="shared" si="284"/>
        <v>2</v>
      </c>
      <c r="X6020" s="27">
        <f t="shared" si="282"/>
        <v>14.259999398</v>
      </c>
    </row>
    <row r="6021" spans="1:24" x14ac:dyDescent="0.25">
      <c r="A6021" s="26">
        <v>46265</v>
      </c>
      <c r="B6021" s="27" t="s">
        <v>10958</v>
      </c>
      <c r="C6021" s="27" t="s">
        <v>6164</v>
      </c>
      <c r="D6021" s="27" t="s">
        <v>551</v>
      </c>
      <c r="E6021" s="27" t="s">
        <v>98</v>
      </c>
      <c r="F6021" s="27" t="s">
        <v>23</v>
      </c>
      <c r="G6021" s="27"/>
      <c r="H6021" s="27" t="s">
        <v>24</v>
      </c>
      <c r="I6021" s="28">
        <v>1389383873</v>
      </c>
      <c r="J6021" s="28">
        <v>0</v>
      </c>
      <c r="K6021" s="28">
        <v>1389383873</v>
      </c>
      <c r="L6021" s="29">
        <v>11.12</v>
      </c>
      <c r="M6021" s="29">
        <f>IFERROR(_xlfn.XLOOKUP($B6021,'Ownership Metrics'!$A:$A,'Ownership Metrics'!$B:$B),"")</f>
        <v>12.06</v>
      </c>
      <c r="N6021" s="28">
        <f>IFERROR(_xlfn.XLOOKUP($B6021,'Ownership Metrics'!$A:$A,'Ownership Metrics'!$C:$C),"")</f>
        <v>3082</v>
      </c>
      <c r="O6021" s="29">
        <f>IFERROR(_xlfn.XLOOKUP($B6021,'Ownership Metrics'!$A:$A,'Ownership Metrics'!$D:$D),"")</f>
        <v>52.3</v>
      </c>
      <c r="P6021" s="29">
        <f>IFERROR(_xlfn.XLOOKUP($B6021,'Ownership Metrics'!$A:$A,'Ownership Metrics'!$E:$E),"")</f>
        <v>77.680000000000007</v>
      </c>
      <c r="Q6021" s="30">
        <f>IFERROR(_xlfn.XLOOKUP($B6021,'Ownership Metrics'!$A:$A,'Ownership Metrics'!$F:$F),"")</f>
        <v>9</v>
      </c>
      <c r="R6021" s="30">
        <f>IFERROR(_xlfn.XLOOKUP($B6021,'Ownership Metrics'!$A:$A,'Ownership Metrics'!$G:$G),"")</f>
        <v>53</v>
      </c>
      <c r="S6021" s="27" t="str">
        <f>IFERROR(_xlfn.XLOOKUP($B6021,'Ownership Metrics'!$A:$A,'Ownership Metrics'!$H:$H),"")</f>
        <v>Mayoritas</v>
      </c>
      <c r="T6021" s="27" t="str">
        <f>IFERROR(_xlfn.XLOOKUP($B6021,'Ownership Metrics'!$A:$A,'Ownership Metrics'!$I:$I),"")</f>
        <v>Sedang</v>
      </c>
      <c r="U6021" s="27">
        <f>IF(COUNTIFS($B$2:$B6021,$B6021,$D$2:$D6021,$D6021)=1,1,0)</f>
        <v>1</v>
      </c>
      <c r="V6021" s="27">
        <f t="shared" si="283"/>
        <v>11.12</v>
      </c>
      <c r="W6021" s="27">
        <f t="shared" si="284"/>
        <v>3</v>
      </c>
      <c r="X6021" s="27">
        <f t="shared" si="282"/>
        <v>11.119999397899999</v>
      </c>
    </row>
    <row r="6022" spans="1:24" x14ac:dyDescent="0.25">
      <c r="A6022" s="26">
        <v>46265</v>
      </c>
      <c r="B6022" s="27" t="s">
        <v>10958</v>
      </c>
      <c r="C6022" s="27" t="s">
        <v>6164</v>
      </c>
      <c r="D6022" s="27" t="s">
        <v>2326</v>
      </c>
      <c r="E6022" s="27" t="s">
        <v>1516</v>
      </c>
      <c r="F6022" s="27" t="s">
        <v>23</v>
      </c>
      <c r="G6022" s="27"/>
      <c r="H6022" s="27" t="s">
        <v>24</v>
      </c>
      <c r="I6022" s="28">
        <v>344172400</v>
      </c>
      <c r="J6022" s="28">
        <v>0</v>
      </c>
      <c r="K6022" s="28">
        <v>344172400</v>
      </c>
      <c r="L6022" s="29">
        <v>2.75</v>
      </c>
      <c r="M6022" s="29">
        <f>IFERROR(_xlfn.XLOOKUP($B6022,'Ownership Metrics'!$A:$A,'Ownership Metrics'!$B:$B),"")</f>
        <v>12.06</v>
      </c>
      <c r="N6022" s="28">
        <f>IFERROR(_xlfn.XLOOKUP($B6022,'Ownership Metrics'!$A:$A,'Ownership Metrics'!$C:$C),"")</f>
        <v>3082</v>
      </c>
      <c r="O6022" s="29">
        <f>IFERROR(_xlfn.XLOOKUP($B6022,'Ownership Metrics'!$A:$A,'Ownership Metrics'!$D:$D),"")</f>
        <v>52.3</v>
      </c>
      <c r="P6022" s="29">
        <f>IFERROR(_xlfn.XLOOKUP($B6022,'Ownership Metrics'!$A:$A,'Ownership Metrics'!$E:$E),"")</f>
        <v>77.680000000000007</v>
      </c>
      <c r="Q6022" s="30">
        <f>IFERROR(_xlfn.XLOOKUP($B6022,'Ownership Metrics'!$A:$A,'Ownership Metrics'!$F:$F),"")</f>
        <v>9</v>
      </c>
      <c r="R6022" s="30">
        <f>IFERROR(_xlfn.XLOOKUP($B6022,'Ownership Metrics'!$A:$A,'Ownership Metrics'!$G:$G),"")</f>
        <v>53</v>
      </c>
      <c r="S6022" s="27" t="str">
        <f>IFERROR(_xlfn.XLOOKUP($B6022,'Ownership Metrics'!$A:$A,'Ownership Metrics'!$H:$H),"")</f>
        <v>Mayoritas</v>
      </c>
      <c r="T6022" s="27" t="str">
        <f>IFERROR(_xlfn.XLOOKUP($B6022,'Ownership Metrics'!$A:$A,'Ownership Metrics'!$I:$I),"")</f>
        <v>Sedang</v>
      </c>
      <c r="U6022" s="27">
        <f>IF(COUNTIFS($B$2:$B6022,$B6022,$D$2:$D6022,$D6022)=1,1,0)</f>
        <v>1</v>
      </c>
      <c r="V6022" s="27">
        <f t="shared" si="283"/>
        <v>2.75</v>
      </c>
      <c r="W6022" s="27">
        <f t="shared" si="284"/>
        <v>4</v>
      </c>
      <c r="X6022" s="27">
        <f t="shared" si="282"/>
        <v>2.7499993977999999</v>
      </c>
    </row>
    <row r="6023" spans="1:24" x14ac:dyDescent="0.25">
      <c r="A6023" s="26">
        <v>46265</v>
      </c>
      <c r="B6023" s="27" t="s">
        <v>10958</v>
      </c>
      <c r="C6023" s="27" t="s">
        <v>6164</v>
      </c>
      <c r="D6023" s="27" t="s">
        <v>1605</v>
      </c>
      <c r="E6023" s="27" t="s">
        <v>72</v>
      </c>
      <c r="F6023" s="27" t="s">
        <v>23</v>
      </c>
      <c r="G6023" s="27"/>
      <c r="H6023" s="27" t="s">
        <v>24</v>
      </c>
      <c r="I6023" s="28">
        <v>160055000</v>
      </c>
      <c r="J6023" s="28">
        <v>0</v>
      </c>
      <c r="K6023" s="28">
        <v>160055000</v>
      </c>
      <c r="L6023" s="29">
        <v>1.28</v>
      </c>
      <c r="M6023" s="29">
        <f>IFERROR(_xlfn.XLOOKUP($B6023,'Ownership Metrics'!$A:$A,'Ownership Metrics'!$B:$B),"")</f>
        <v>12.06</v>
      </c>
      <c r="N6023" s="28">
        <f>IFERROR(_xlfn.XLOOKUP($B6023,'Ownership Metrics'!$A:$A,'Ownership Metrics'!$C:$C),"")</f>
        <v>3082</v>
      </c>
      <c r="O6023" s="29">
        <f>IFERROR(_xlfn.XLOOKUP($B6023,'Ownership Metrics'!$A:$A,'Ownership Metrics'!$D:$D),"")</f>
        <v>52.3</v>
      </c>
      <c r="P6023" s="29">
        <f>IFERROR(_xlfn.XLOOKUP($B6023,'Ownership Metrics'!$A:$A,'Ownership Metrics'!$E:$E),"")</f>
        <v>77.680000000000007</v>
      </c>
      <c r="Q6023" s="30">
        <f>IFERROR(_xlfn.XLOOKUP($B6023,'Ownership Metrics'!$A:$A,'Ownership Metrics'!$F:$F),"")</f>
        <v>9</v>
      </c>
      <c r="R6023" s="30">
        <f>IFERROR(_xlfn.XLOOKUP($B6023,'Ownership Metrics'!$A:$A,'Ownership Metrics'!$G:$G),"")</f>
        <v>53</v>
      </c>
      <c r="S6023" s="27" t="str">
        <f>IFERROR(_xlfn.XLOOKUP($B6023,'Ownership Metrics'!$A:$A,'Ownership Metrics'!$H:$H),"")</f>
        <v>Mayoritas</v>
      </c>
      <c r="T6023" s="27" t="str">
        <f>IFERROR(_xlfn.XLOOKUP($B6023,'Ownership Metrics'!$A:$A,'Ownership Metrics'!$I:$I),"")</f>
        <v>Sedang</v>
      </c>
      <c r="U6023" s="27">
        <f>IF(COUNTIFS($B$2:$B6023,$B6023,$D$2:$D6023,$D6023)=1,1,0)</f>
        <v>1</v>
      </c>
      <c r="V6023" s="27">
        <f t="shared" si="283"/>
        <v>1.28</v>
      </c>
      <c r="W6023" s="27">
        <f t="shared" si="284"/>
        <v>7</v>
      </c>
      <c r="X6023" s="27">
        <f t="shared" si="282"/>
        <v>1.2799993976999999</v>
      </c>
    </row>
    <row r="6024" spans="1:24" x14ac:dyDescent="0.25">
      <c r="A6024" s="26">
        <v>46265</v>
      </c>
      <c r="B6024" s="27" t="s">
        <v>10958</v>
      </c>
      <c r="C6024" s="27" t="s">
        <v>6164</v>
      </c>
      <c r="D6024" s="27" t="s">
        <v>2470</v>
      </c>
      <c r="E6024" s="27" t="s">
        <v>72</v>
      </c>
      <c r="F6024" s="27" t="s">
        <v>23</v>
      </c>
      <c r="G6024" s="27"/>
      <c r="H6024" s="27" t="s">
        <v>24</v>
      </c>
      <c r="I6024" s="28">
        <v>148370500</v>
      </c>
      <c r="J6024" s="28">
        <v>0</v>
      </c>
      <c r="K6024" s="28">
        <v>148370500</v>
      </c>
      <c r="L6024" s="29">
        <v>1.19</v>
      </c>
      <c r="M6024" s="29">
        <f>IFERROR(_xlfn.XLOOKUP($B6024,'Ownership Metrics'!$A:$A,'Ownership Metrics'!$B:$B),"")</f>
        <v>12.06</v>
      </c>
      <c r="N6024" s="28">
        <f>IFERROR(_xlfn.XLOOKUP($B6024,'Ownership Metrics'!$A:$A,'Ownership Metrics'!$C:$C),"")</f>
        <v>3082</v>
      </c>
      <c r="O6024" s="29">
        <f>IFERROR(_xlfn.XLOOKUP($B6024,'Ownership Metrics'!$A:$A,'Ownership Metrics'!$D:$D),"")</f>
        <v>52.3</v>
      </c>
      <c r="P6024" s="29">
        <f>IFERROR(_xlfn.XLOOKUP($B6024,'Ownership Metrics'!$A:$A,'Ownership Metrics'!$E:$E),"")</f>
        <v>77.680000000000007</v>
      </c>
      <c r="Q6024" s="30">
        <f>IFERROR(_xlfn.XLOOKUP($B6024,'Ownership Metrics'!$A:$A,'Ownership Metrics'!$F:$F),"")</f>
        <v>9</v>
      </c>
      <c r="R6024" s="30">
        <f>IFERROR(_xlfn.XLOOKUP($B6024,'Ownership Metrics'!$A:$A,'Ownership Metrics'!$G:$G),"")</f>
        <v>53</v>
      </c>
      <c r="S6024" s="27" t="str">
        <f>IFERROR(_xlfn.XLOOKUP($B6024,'Ownership Metrics'!$A:$A,'Ownership Metrics'!$H:$H),"")</f>
        <v>Mayoritas</v>
      </c>
      <c r="T6024" s="27" t="str">
        <f>IFERROR(_xlfn.XLOOKUP($B6024,'Ownership Metrics'!$A:$A,'Ownership Metrics'!$I:$I),"")</f>
        <v>Sedang</v>
      </c>
      <c r="U6024" s="27">
        <f>IF(COUNTIFS($B$2:$B6024,$B6024,$D$2:$D6024,$D6024)=1,1,0)</f>
        <v>1</v>
      </c>
      <c r="V6024" s="27">
        <f t="shared" si="283"/>
        <v>1.19</v>
      </c>
      <c r="W6024" s="27">
        <f t="shared" si="284"/>
        <v>8</v>
      </c>
      <c r="X6024" s="27">
        <f t="shared" si="282"/>
        <v>1.1899993975999998</v>
      </c>
    </row>
    <row r="6025" spans="1:24" x14ac:dyDescent="0.25">
      <c r="A6025" s="26">
        <v>46265</v>
      </c>
      <c r="B6025" s="27" t="s">
        <v>10958</v>
      </c>
      <c r="C6025" s="27" t="s">
        <v>6164</v>
      </c>
      <c r="D6025" s="27" t="s">
        <v>3337</v>
      </c>
      <c r="E6025" s="27" t="s">
        <v>72</v>
      </c>
      <c r="F6025" s="27" t="s">
        <v>23</v>
      </c>
      <c r="G6025" s="27"/>
      <c r="H6025" s="27" t="s">
        <v>24</v>
      </c>
      <c r="I6025" s="28">
        <v>251078000</v>
      </c>
      <c r="J6025" s="28">
        <v>0</v>
      </c>
      <c r="K6025" s="28">
        <v>251078000</v>
      </c>
      <c r="L6025" s="29">
        <v>2.0099999999999998</v>
      </c>
      <c r="M6025" s="29">
        <f>IFERROR(_xlfn.XLOOKUP($B6025,'Ownership Metrics'!$A:$A,'Ownership Metrics'!$B:$B),"")</f>
        <v>12.06</v>
      </c>
      <c r="N6025" s="28">
        <f>IFERROR(_xlfn.XLOOKUP($B6025,'Ownership Metrics'!$A:$A,'Ownership Metrics'!$C:$C),"")</f>
        <v>3082</v>
      </c>
      <c r="O6025" s="29">
        <f>IFERROR(_xlfn.XLOOKUP($B6025,'Ownership Metrics'!$A:$A,'Ownership Metrics'!$D:$D),"")</f>
        <v>52.3</v>
      </c>
      <c r="P6025" s="29">
        <f>IFERROR(_xlfn.XLOOKUP($B6025,'Ownership Metrics'!$A:$A,'Ownership Metrics'!$E:$E),"")</f>
        <v>77.680000000000007</v>
      </c>
      <c r="Q6025" s="30">
        <f>IFERROR(_xlfn.XLOOKUP($B6025,'Ownership Metrics'!$A:$A,'Ownership Metrics'!$F:$F),"")</f>
        <v>9</v>
      </c>
      <c r="R6025" s="30">
        <f>IFERROR(_xlfn.XLOOKUP($B6025,'Ownership Metrics'!$A:$A,'Ownership Metrics'!$G:$G),"")</f>
        <v>53</v>
      </c>
      <c r="S6025" s="27" t="str">
        <f>IFERROR(_xlfn.XLOOKUP($B6025,'Ownership Metrics'!$A:$A,'Ownership Metrics'!$H:$H),"")</f>
        <v>Mayoritas</v>
      </c>
      <c r="T6025" s="27" t="str">
        <f>IFERROR(_xlfn.XLOOKUP($B6025,'Ownership Metrics'!$A:$A,'Ownership Metrics'!$I:$I),"")</f>
        <v>Sedang</v>
      </c>
      <c r="U6025" s="27">
        <f>IF(COUNTIFS($B$2:$B6025,$B6025,$D$2:$D6025,$D6025)=1,1,0)</f>
        <v>1</v>
      </c>
      <c r="V6025" s="27">
        <f t="shared" si="283"/>
        <v>2.0099999999999998</v>
      </c>
      <c r="W6025" s="27">
        <f t="shared" si="284"/>
        <v>5</v>
      </c>
      <c r="X6025" s="27">
        <f t="shared" si="282"/>
        <v>2.0099993974999997</v>
      </c>
    </row>
    <row r="6026" spans="1:24" x14ac:dyDescent="0.25">
      <c r="A6026" s="26">
        <v>46265</v>
      </c>
      <c r="B6026" s="27" t="s">
        <v>10958</v>
      </c>
      <c r="C6026" s="27" t="s">
        <v>6164</v>
      </c>
      <c r="D6026" s="27" t="s">
        <v>2665</v>
      </c>
      <c r="E6026" s="27" t="s">
        <v>72</v>
      </c>
      <c r="F6026" s="27" t="s">
        <v>23</v>
      </c>
      <c r="G6026" s="27"/>
      <c r="H6026" s="27" t="s">
        <v>24</v>
      </c>
      <c r="I6026" s="28">
        <v>136297814</v>
      </c>
      <c r="J6026" s="28">
        <v>0</v>
      </c>
      <c r="K6026" s="28">
        <v>136297814</v>
      </c>
      <c r="L6026" s="29">
        <v>1.0900000000000001</v>
      </c>
      <c r="M6026" s="29">
        <f>IFERROR(_xlfn.XLOOKUP($B6026,'Ownership Metrics'!$A:$A,'Ownership Metrics'!$B:$B),"")</f>
        <v>12.06</v>
      </c>
      <c r="N6026" s="28">
        <f>IFERROR(_xlfn.XLOOKUP($B6026,'Ownership Metrics'!$A:$A,'Ownership Metrics'!$C:$C),"")</f>
        <v>3082</v>
      </c>
      <c r="O6026" s="29">
        <f>IFERROR(_xlfn.XLOOKUP($B6026,'Ownership Metrics'!$A:$A,'Ownership Metrics'!$D:$D),"")</f>
        <v>52.3</v>
      </c>
      <c r="P6026" s="29">
        <f>IFERROR(_xlfn.XLOOKUP($B6026,'Ownership Metrics'!$A:$A,'Ownership Metrics'!$E:$E),"")</f>
        <v>77.680000000000007</v>
      </c>
      <c r="Q6026" s="30">
        <f>IFERROR(_xlfn.XLOOKUP($B6026,'Ownership Metrics'!$A:$A,'Ownership Metrics'!$F:$F),"")</f>
        <v>9</v>
      </c>
      <c r="R6026" s="30">
        <f>IFERROR(_xlfn.XLOOKUP($B6026,'Ownership Metrics'!$A:$A,'Ownership Metrics'!$G:$G),"")</f>
        <v>53</v>
      </c>
      <c r="S6026" s="27" t="str">
        <f>IFERROR(_xlfn.XLOOKUP($B6026,'Ownership Metrics'!$A:$A,'Ownership Metrics'!$H:$H),"")</f>
        <v>Mayoritas</v>
      </c>
      <c r="T6026" s="27" t="str">
        <f>IFERROR(_xlfn.XLOOKUP($B6026,'Ownership Metrics'!$A:$A,'Ownership Metrics'!$I:$I),"")</f>
        <v>Sedang</v>
      </c>
      <c r="U6026" s="27">
        <f>IF(COUNTIFS($B$2:$B6026,$B6026,$D$2:$D6026,$D6026)=1,1,0)</f>
        <v>1</v>
      </c>
      <c r="V6026" s="27">
        <f t="shared" si="283"/>
        <v>1.0900000000000001</v>
      </c>
      <c r="W6026" s="27">
        <f t="shared" si="284"/>
        <v>9</v>
      </c>
      <c r="X6026" s="27">
        <f t="shared" si="282"/>
        <v>1.0899993974000002</v>
      </c>
    </row>
    <row r="6027" spans="1:24" x14ac:dyDescent="0.25">
      <c r="A6027" s="26">
        <v>46265</v>
      </c>
      <c r="B6027" s="27" t="s">
        <v>10959</v>
      </c>
      <c r="C6027" s="27" t="s">
        <v>6167</v>
      </c>
      <c r="D6027" s="27" t="s">
        <v>6168</v>
      </c>
      <c r="E6027" s="27" t="s">
        <v>22</v>
      </c>
      <c r="F6027" s="27" t="s">
        <v>23</v>
      </c>
      <c r="G6027" s="27"/>
      <c r="H6027" s="27"/>
      <c r="I6027" s="28">
        <v>0</v>
      </c>
      <c r="J6027" s="28">
        <v>2910392136</v>
      </c>
      <c r="K6027" s="28">
        <v>2910392136</v>
      </c>
      <c r="L6027" s="29">
        <v>50.54</v>
      </c>
      <c r="M6027" s="29">
        <f>IFERROR(_xlfn.XLOOKUP($B6027,'Ownership Metrics'!$A:$A,'Ownership Metrics'!$B:$B),"")</f>
        <v>17.440000000000001</v>
      </c>
      <c r="N6027" s="28">
        <f>IFERROR(_xlfn.XLOOKUP($B6027,'Ownership Metrics'!$A:$A,'Ownership Metrics'!$C:$C),"")</f>
        <v>2633</v>
      </c>
      <c r="O6027" s="29">
        <f>IFERROR(_xlfn.XLOOKUP($B6027,'Ownership Metrics'!$A:$A,'Ownership Metrics'!$D:$D),"")</f>
        <v>50.54</v>
      </c>
      <c r="P6027" s="29">
        <f>IFERROR(_xlfn.XLOOKUP($B6027,'Ownership Metrics'!$A:$A,'Ownership Metrics'!$E:$E),"")</f>
        <v>57.22</v>
      </c>
      <c r="Q6027" s="30">
        <f>IFERROR(_xlfn.XLOOKUP($B6027,'Ownership Metrics'!$A:$A,'Ownership Metrics'!$F:$F),"")</f>
        <v>15</v>
      </c>
      <c r="R6027" s="30">
        <f>IFERROR(_xlfn.XLOOKUP($B6027,'Ownership Metrics'!$A:$A,'Ownership Metrics'!$G:$G),"")</f>
        <v>37</v>
      </c>
      <c r="S6027" s="27" t="str">
        <f>IFERROR(_xlfn.XLOOKUP($B6027,'Ownership Metrics'!$A:$A,'Ownership Metrics'!$H:$H),"")</f>
        <v>Mayoritas</v>
      </c>
      <c r="T6027" s="27" t="str">
        <f>IFERROR(_xlfn.XLOOKUP($B6027,'Ownership Metrics'!$A:$A,'Ownership Metrics'!$I:$I),"")</f>
        <v>Sedang</v>
      </c>
      <c r="U6027" s="27">
        <f>IF(COUNTIFS($B$2:$B6027,$B6027,$D$2:$D6027,$D6027)=1,1,0)</f>
        <v>1</v>
      </c>
      <c r="V6027" s="27">
        <f t="shared" si="283"/>
        <v>50.54</v>
      </c>
      <c r="W6027" s="27">
        <f t="shared" si="284"/>
        <v>1</v>
      </c>
      <c r="X6027" s="27">
        <f t="shared" si="282"/>
        <v>50.539999397300001</v>
      </c>
    </row>
    <row r="6028" spans="1:24" x14ac:dyDescent="0.25">
      <c r="A6028" s="26">
        <v>46265</v>
      </c>
      <c r="B6028" s="27" t="s">
        <v>10959</v>
      </c>
      <c r="C6028" s="27" t="s">
        <v>6167</v>
      </c>
      <c r="D6028" s="27" t="s">
        <v>3315</v>
      </c>
      <c r="E6028" s="27" t="s">
        <v>22</v>
      </c>
      <c r="F6028" s="27" t="s">
        <v>23</v>
      </c>
      <c r="G6028" s="27"/>
      <c r="H6028" s="27" t="s">
        <v>24</v>
      </c>
      <c r="I6028" s="28">
        <v>177766772</v>
      </c>
      <c r="J6028" s="28">
        <v>0</v>
      </c>
      <c r="K6028" s="28">
        <v>177766772</v>
      </c>
      <c r="L6028" s="29">
        <v>3.09</v>
      </c>
      <c r="M6028" s="29">
        <f>IFERROR(_xlfn.XLOOKUP($B6028,'Ownership Metrics'!$A:$A,'Ownership Metrics'!$B:$B),"")</f>
        <v>17.440000000000001</v>
      </c>
      <c r="N6028" s="28">
        <f>IFERROR(_xlfn.XLOOKUP($B6028,'Ownership Metrics'!$A:$A,'Ownership Metrics'!$C:$C),"")</f>
        <v>2633</v>
      </c>
      <c r="O6028" s="29">
        <f>IFERROR(_xlfn.XLOOKUP($B6028,'Ownership Metrics'!$A:$A,'Ownership Metrics'!$D:$D),"")</f>
        <v>50.54</v>
      </c>
      <c r="P6028" s="29">
        <f>IFERROR(_xlfn.XLOOKUP($B6028,'Ownership Metrics'!$A:$A,'Ownership Metrics'!$E:$E),"")</f>
        <v>57.22</v>
      </c>
      <c r="Q6028" s="30">
        <f>IFERROR(_xlfn.XLOOKUP($B6028,'Ownership Metrics'!$A:$A,'Ownership Metrics'!$F:$F),"")</f>
        <v>15</v>
      </c>
      <c r="R6028" s="30">
        <f>IFERROR(_xlfn.XLOOKUP($B6028,'Ownership Metrics'!$A:$A,'Ownership Metrics'!$G:$G),"")</f>
        <v>37</v>
      </c>
      <c r="S6028" s="27" t="str">
        <f>IFERROR(_xlfn.XLOOKUP($B6028,'Ownership Metrics'!$A:$A,'Ownership Metrics'!$H:$H),"")</f>
        <v>Mayoritas</v>
      </c>
      <c r="T6028" s="27" t="str">
        <f>IFERROR(_xlfn.XLOOKUP($B6028,'Ownership Metrics'!$A:$A,'Ownership Metrics'!$I:$I),"")</f>
        <v>Sedang</v>
      </c>
      <c r="U6028" s="27">
        <f>IF(COUNTIFS($B$2:$B6028,$B6028,$D$2:$D6028,$D6028)=1,1,0)</f>
        <v>1</v>
      </c>
      <c r="V6028" s="27">
        <f t="shared" si="283"/>
        <v>3.09</v>
      </c>
      <c r="W6028" s="27">
        <f t="shared" si="284"/>
        <v>3</v>
      </c>
      <c r="X6028" s="27">
        <f t="shared" si="282"/>
        <v>3.0899993971999997</v>
      </c>
    </row>
    <row r="6029" spans="1:24" x14ac:dyDescent="0.25">
      <c r="A6029" s="26">
        <v>46265</v>
      </c>
      <c r="B6029" s="27" t="s">
        <v>10959</v>
      </c>
      <c r="C6029" s="27" t="s">
        <v>6167</v>
      </c>
      <c r="D6029" s="27" t="s">
        <v>3130</v>
      </c>
      <c r="E6029" s="27" t="s">
        <v>74</v>
      </c>
      <c r="F6029" s="27" t="s">
        <v>32</v>
      </c>
      <c r="G6029" s="27"/>
      <c r="H6029" s="27" t="s">
        <v>256</v>
      </c>
      <c r="I6029" s="28">
        <v>112736200</v>
      </c>
      <c r="J6029" s="28">
        <v>0</v>
      </c>
      <c r="K6029" s="28">
        <v>112736200</v>
      </c>
      <c r="L6029" s="29">
        <v>1.96</v>
      </c>
      <c r="M6029" s="29">
        <f>IFERROR(_xlfn.XLOOKUP($B6029,'Ownership Metrics'!$A:$A,'Ownership Metrics'!$B:$B),"")</f>
        <v>17.440000000000001</v>
      </c>
      <c r="N6029" s="28">
        <f>IFERROR(_xlfn.XLOOKUP($B6029,'Ownership Metrics'!$A:$A,'Ownership Metrics'!$C:$C),"")</f>
        <v>2633</v>
      </c>
      <c r="O6029" s="29">
        <f>IFERROR(_xlfn.XLOOKUP($B6029,'Ownership Metrics'!$A:$A,'Ownership Metrics'!$D:$D),"")</f>
        <v>50.54</v>
      </c>
      <c r="P6029" s="29">
        <f>IFERROR(_xlfn.XLOOKUP($B6029,'Ownership Metrics'!$A:$A,'Ownership Metrics'!$E:$E),"")</f>
        <v>57.22</v>
      </c>
      <c r="Q6029" s="30">
        <f>IFERROR(_xlfn.XLOOKUP($B6029,'Ownership Metrics'!$A:$A,'Ownership Metrics'!$F:$F),"")</f>
        <v>15</v>
      </c>
      <c r="R6029" s="30">
        <f>IFERROR(_xlfn.XLOOKUP($B6029,'Ownership Metrics'!$A:$A,'Ownership Metrics'!$G:$G),"")</f>
        <v>37</v>
      </c>
      <c r="S6029" s="27" t="str">
        <f>IFERROR(_xlfn.XLOOKUP($B6029,'Ownership Metrics'!$A:$A,'Ownership Metrics'!$H:$H),"")</f>
        <v>Mayoritas</v>
      </c>
      <c r="T6029" s="27" t="str">
        <f>IFERROR(_xlfn.XLOOKUP($B6029,'Ownership Metrics'!$A:$A,'Ownership Metrics'!$I:$I),"")</f>
        <v>Sedang</v>
      </c>
      <c r="U6029" s="27">
        <f>IF(COUNTIFS($B$2:$B6029,$B6029,$D$2:$D6029,$D6029)=1,1,0)</f>
        <v>1</v>
      </c>
      <c r="V6029" s="27">
        <f t="shared" si="283"/>
        <v>1.96</v>
      </c>
      <c r="W6029" s="27">
        <f t="shared" si="284"/>
        <v>12</v>
      </c>
      <c r="X6029" s="27">
        <f t="shared" si="282"/>
        <v>1.9599993971</v>
      </c>
    </row>
    <row r="6030" spans="1:24" x14ac:dyDescent="0.25">
      <c r="A6030" s="26">
        <v>46265</v>
      </c>
      <c r="B6030" s="27" t="s">
        <v>10959</v>
      </c>
      <c r="C6030" s="27" t="s">
        <v>6167</v>
      </c>
      <c r="D6030" s="27" t="s">
        <v>6169</v>
      </c>
      <c r="E6030" s="27" t="s">
        <v>35</v>
      </c>
      <c r="F6030" s="27" t="s">
        <v>23</v>
      </c>
      <c r="G6030" s="27" t="s">
        <v>36</v>
      </c>
      <c r="H6030" s="27" t="s">
        <v>24</v>
      </c>
      <c r="I6030" s="28">
        <v>0</v>
      </c>
      <c r="J6030" s="28">
        <v>116240000</v>
      </c>
      <c r="K6030" s="28">
        <v>116240000</v>
      </c>
      <c r="L6030" s="29">
        <v>2.02</v>
      </c>
      <c r="M6030" s="29">
        <f>IFERROR(_xlfn.XLOOKUP($B6030,'Ownership Metrics'!$A:$A,'Ownership Metrics'!$B:$B),"")</f>
        <v>17.440000000000001</v>
      </c>
      <c r="N6030" s="28">
        <f>IFERROR(_xlfn.XLOOKUP($B6030,'Ownership Metrics'!$A:$A,'Ownership Metrics'!$C:$C),"")</f>
        <v>2633</v>
      </c>
      <c r="O6030" s="29">
        <f>IFERROR(_xlfn.XLOOKUP($B6030,'Ownership Metrics'!$A:$A,'Ownership Metrics'!$D:$D),"")</f>
        <v>50.54</v>
      </c>
      <c r="P6030" s="29">
        <f>IFERROR(_xlfn.XLOOKUP($B6030,'Ownership Metrics'!$A:$A,'Ownership Metrics'!$E:$E),"")</f>
        <v>57.22</v>
      </c>
      <c r="Q6030" s="30">
        <f>IFERROR(_xlfn.XLOOKUP($B6030,'Ownership Metrics'!$A:$A,'Ownership Metrics'!$F:$F),"")</f>
        <v>15</v>
      </c>
      <c r="R6030" s="30">
        <f>IFERROR(_xlfn.XLOOKUP($B6030,'Ownership Metrics'!$A:$A,'Ownership Metrics'!$G:$G),"")</f>
        <v>37</v>
      </c>
      <c r="S6030" s="27" t="str">
        <f>IFERROR(_xlfn.XLOOKUP($B6030,'Ownership Metrics'!$A:$A,'Ownership Metrics'!$H:$H),"")</f>
        <v>Mayoritas</v>
      </c>
      <c r="T6030" s="27" t="str">
        <f>IFERROR(_xlfn.XLOOKUP($B6030,'Ownership Metrics'!$A:$A,'Ownership Metrics'!$I:$I),"")</f>
        <v>Sedang</v>
      </c>
      <c r="U6030" s="27">
        <f>IF(COUNTIFS($B$2:$B6030,$B6030,$D$2:$D6030,$D6030)=1,1,0)</f>
        <v>1</v>
      </c>
      <c r="V6030" s="27">
        <f t="shared" si="283"/>
        <v>2.02</v>
      </c>
      <c r="W6030" s="27">
        <f t="shared" si="284"/>
        <v>10</v>
      </c>
      <c r="X6030" s="27">
        <f t="shared" si="282"/>
        <v>2.0199993969999999</v>
      </c>
    </row>
    <row r="6031" spans="1:24" x14ac:dyDescent="0.25">
      <c r="A6031" s="26">
        <v>46265</v>
      </c>
      <c r="B6031" s="27" t="s">
        <v>10959</v>
      </c>
      <c r="C6031" s="27" t="s">
        <v>6167</v>
      </c>
      <c r="D6031" s="27" t="s">
        <v>6170</v>
      </c>
      <c r="E6031" s="27" t="s">
        <v>35</v>
      </c>
      <c r="F6031" s="27" t="s">
        <v>23</v>
      </c>
      <c r="G6031" s="27" t="s">
        <v>36</v>
      </c>
      <c r="H6031" s="27"/>
      <c r="I6031" s="28">
        <v>130000000</v>
      </c>
      <c r="J6031" s="28">
        <v>0</v>
      </c>
      <c r="K6031" s="28">
        <v>130000000</v>
      </c>
      <c r="L6031" s="29">
        <v>2.2599999999999998</v>
      </c>
      <c r="M6031" s="29">
        <f>IFERROR(_xlfn.XLOOKUP($B6031,'Ownership Metrics'!$A:$A,'Ownership Metrics'!$B:$B),"")</f>
        <v>17.440000000000001</v>
      </c>
      <c r="N6031" s="28">
        <f>IFERROR(_xlfn.XLOOKUP($B6031,'Ownership Metrics'!$A:$A,'Ownership Metrics'!$C:$C),"")</f>
        <v>2633</v>
      </c>
      <c r="O6031" s="29">
        <f>IFERROR(_xlfn.XLOOKUP($B6031,'Ownership Metrics'!$A:$A,'Ownership Metrics'!$D:$D),"")</f>
        <v>50.54</v>
      </c>
      <c r="P6031" s="29">
        <f>IFERROR(_xlfn.XLOOKUP($B6031,'Ownership Metrics'!$A:$A,'Ownership Metrics'!$E:$E),"")</f>
        <v>57.22</v>
      </c>
      <c r="Q6031" s="30">
        <f>IFERROR(_xlfn.XLOOKUP($B6031,'Ownership Metrics'!$A:$A,'Ownership Metrics'!$F:$F),"")</f>
        <v>15</v>
      </c>
      <c r="R6031" s="30">
        <f>IFERROR(_xlfn.XLOOKUP($B6031,'Ownership Metrics'!$A:$A,'Ownership Metrics'!$G:$G),"")</f>
        <v>37</v>
      </c>
      <c r="S6031" s="27" t="str">
        <f>IFERROR(_xlfn.XLOOKUP($B6031,'Ownership Metrics'!$A:$A,'Ownership Metrics'!$H:$H),"")</f>
        <v>Mayoritas</v>
      </c>
      <c r="T6031" s="27" t="str">
        <f>IFERROR(_xlfn.XLOOKUP($B6031,'Ownership Metrics'!$A:$A,'Ownership Metrics'!$I:$I),"")</f>
        <v>Sedang</v>
      </c>
      <c r="U6031" s="27">
        <f>IF(COUNTIFS($B$2:$B6031,$B6031,$D$2:$D6031,$D6031)=1,1,0)</f>
        <v>1</v>
      </c>
      <c r="V6031" s="27">
        <f t="shared" si="283"/>
        <v>2.2599999999999998</v>
      </c>
      <c r="W6031" s="27">
        <f t="shared" si="284"/>
        <v>9</v>
      </c>
      <c r="X6031" s="27">
        <f t="shared" si="282"/>
        <v>2.2599993968999996</v>
      </c>
    </row>
    <row r="6032" spans="1:24" x14ac:dyDescent="0.25">
      <c r="A6032" s="26">
        <v>46265</v>
      </c>
      <c r="B6032" s="27" t="s">
        <v>10959</v>
      </c>
      <c r="C6032" s="27" t="s">
        <v>6167</v>
      </c>
      <c r="D6032" s="27" t="s">
        <v>3320</v>
      </c>
      <c r="E6032" s="27" t="s">
        <v>35</v>
      </c>
      <c r="F6032" s="27" t="s">
        <v>23</v>
      </c>
      <c r="G6032" s="27" t="s">
        <v>36</v>
      </c>
      <c r="H6032" s="27" t="s">
        <v>24</v>
      </c>
      <c r="I6032" s="28">
        <v>133368800</v>
      </c>
      <c r="J6032" s="28">
        <v>0</v>
      </c>
      <c r="K6032" s="28">
        <v>133368800</v>
      </c>
      <c r="L6032" s="29">
        <v>2.3199999999999998</v>
      </c>
      <c r="M6032" s="29">
        <f>IFERROR(_xlfn.XLOOKUP($B6032,'Ownership Metrics'!$A:$A,'Ownership Metrics'!$B:$B),"")</f>
        <v>17.440000000000001</v>
      </c>
      <c r="N6032" s="28">
        <f>IFERROR(_xlfn.XLOOKUP($B6032,'Ownership Metrics'!$A:$A,'Ownership Metrics'!$C:$C),"")</f>
        <v>2633</v>
      </c>
      <c r="O6032" s="29">
        <f>IFERROR(_xlfn.XLOOKUP($B6032,'Ownership Metrics'!$A:$A,'Ownership Metrics'!$D:$D),"")</f>
        <v>50.54</v>
      </c>
      <c r="P6032" s="29">
        <f>IFERROR(_xlfn.XLOOKUP($B6032,'Ownership Metrics'!$A:$A,'Ownership Metrics'!$E:$E),"")</f>
        <v>57.22</v>
      </c>
      <c r="Q6032" s="30">
        <f>IFERROR(_xlfn.XLOOKUP($B6032,'Ownership Metrics'!$A:$A,'Ownership Metrics'!$F:$F),"")</f>
        <v>15</v>
      </c>
      <c r="R6032" s="30">
        <f>IFERROR(_xlfn.XLOOKUP($B6032,'Ownership Metrics'!$A:$A,'Ownership Metrics'!$G:$G),"")</f>
        <v>37</v>
      </c>
      <c r="S6032" s="27" t="str">
        <f>IFERROR(_xlfn.XLOOKUP($B6032,'Ownership Metrics'!$A:$A,'Ownership Metrics'!$H:$H),"")</f>
        <v>Mayoritas</v>
      </c>
      <c r="T6032" s="27" t="str">
        <f>IFERROR(_xlfn.XLOOKUP($B6032,'Ownership Metrics'!$A:$A,'Ownership Metrics'!$I:$I),"")</f>
        <v>Sedang</v>
      </c>
      <c r="U6032" s="27">
        <f>IF(COUNTIFS($B$2:$B6032,$B6032,$D$2:$D6032,$D6032)=1,1,0)</f>
        <v>1</v>
      </c>
      <c r="V6032" s="27">
        <f t="shared" si="283"/>
        <v>2.3199999999999998</v>
      </c>
      <c r="W6032" s="27">
        <f t="shared" si="284"/>
        <v>7</v>
      </c>
      <c r="X6032" s="27">
        <f t="shared" si="282"/>
        <v>2.3199993967999997</v>
      </c>
    </row>
    <row r="6033" spans="1:24" x14ac:dyDescent="0.25">
      <c r="A6033" s="26">
        <v>46265</v>
      </c>
      <c r="B6033" s="27" t="s">
        <v>10959</v>
      </c>
      <c r="C6033" s="27" t="s">
        <v>6167</v>
      </c>
      <c r="D6033" s="27" t="s">
        <v>6171</v>
      </c>
      <c r="E6033" s="27" t="s">
        <v>35</v>
      </c>
      <c r="F6033" s="27" t="s">
        <v>23</v>
      </c>
      <c r="G6033" s="27" t="s">
        <v>36</v>
      </c>
      <c r="H6033" s="27" t="s">
        <v>24</v>
      </c>
      <c r="I6033" s="28">
        <v>137600400</v>
      </c>
      <c r="J6033" s="28">
        <v>66040</v>
      </c>
      <c r="K6033" s="28">
        <v>137666440</v>
      </c>
      <c r="L6033" s="29">
        <v>2.39</v>
      </c>
      <c r="M6033" s="29">
        <f>IFERROR(_xlfn.XLOOKUP($B6033,'Ownership Metrics'!$A:$A,'Ownership Metrics'!$B:$B),"")</f>
        <v>17.440000000000001</v>
      </c>
      <c r="N6033" s="28">
        <f>IFERROR(_xlfn.XLOOKUP($B6033,'Ownership Metrics'!$A:$A,'Ownership Metrics'!$C:$C),"")</f>
        <v>2633</v>
      </c>
      <c r="O6033" s="29">
        <f>IFERROR(_xlfn.XLOOKUP($B6033,'Ownership Metrics'!$A:$A,'Ownership Metrics'!$D:$D),"")</f>
        <v>50.54</v>
      </c>
      <c r="P6033" s="29">
        <f>IFERROR(_xlfn.XLOOKUP($B6033,'Ownership Metrics'!$A:$A,'Ownership Metrics'!$E:$E),"")</f>
        <v>57.22</v>
      </c>
      <c r="Q6033" s="30">
        <f>IFERROR(_xlfn.XLOOKUP($B6033,'Ownership Metrics'!$A:$A,'Ownership Metrics'!$F:$F),"")</f>
        <v>15</v>
      </c>
      <c r="R6033" s="30">
        <f>IFERROR(_xlfn.XLOOKUP($B6033,'Ownership Metrics'!$A:$A,'Ownership Metrics'!$G:$G),"")</f>
        <v>37</v>
      </c>
      <c r="S6033" s="27" t="str">
        <f>IFERROR(_xlfn.XLOOKUP($B6033,'Ownership Metrics'!$A:$A,'Ownership Metrics'!$H:$H),"")</f>
        <v>Mayoritas</v>
      </c>
      <c r="T6033" s="27" t="str">
        <f>IFERROR(_xlfn.XLOOKUP($B6033,'Ownership Metrics'!$A:$A,'Ownership Metrics'!$I:$I),"")</f>
        <v>Sedang</v>
      </c>
      <c r="U6033" s="27">
        <f>IF(COUNTIFS($B$2:$B6033,$B6033,$D$2:$D6033,$D6033)=1,1,0)</f>
        <v>1</v>
      </c>
      <c r="V6033" s="27">
        <f t="shared" si="283"/>
        <v>2.39</v>
      </c>
      <c r="W6033" s="27">
        <f t="shared" si="284"/>
        <v>6</v>
      </c>
      <c r="X6033" s="27">
        <f t="shared" si="282"/>
        <v>2.3899993966999999</v>
      </c>
    </row>
    <row r="6034" spans="1:24" x14ac:dyDescent="0.25">
      <c r="A6034" s="26">
        <v>46265</v>
      </c>
      <c r="B6034" s="27" t="s">
        <v>10959</v>
      </c>
      <c r="C6034" s="27" t="s">
        <v>6167</v>
      </c>
      <c r="D6034" s="27" t="s">
        <v>6172</v>
      </c>
      <c r="E6034" s="27" t="s">
        <v>35</v>
      </c>
      <c r="F6034" s="27" t="s">
        <v>23</v>
      </c>
      <c r="G6034" s="27" t="s">
        <v>36</v>
      </c>
      <c r="H6034" s="27"/>
      <c r="I6034" s="28">
        <v>115173508</v>
      </c>
      <c r="J6034" s="28">
        <v>0</v>
      </c>
      <c r="K6034" s="28">
        <v>115173508</v>
      </c>
      <c r="L6034" s="29">
        <v>2</v>
      </c>
      <c r="M6034" s="29">
        <f>IFERROR(_xlfn.XLOOKUP($B6034,'Ownership Metrics'!$A:$A,'Ownership Metrics'!$B:$B),"")</f>
        <v>17.440000000000001</v>
      </c>
      <c r="N6034" s="28">
        <f>IFERROR(_xlfn.XLOOKUP($B6034,'Ownership Metrics'!$A:$A,'Ownership Metrics'!$C:$C),"")</f>
        <v>2633</v>
      </c>
      <c r="O6034" s="29">
        <f>IFERROR(_xlfn.XLOOKUP($B6034,'Ownership Metrics'!$A:$A,'Ownership Metrics'!$D:$D),"")</f>
        <v>50.54</v>
      </c>
      <c r="P6034" s="29">
        <f>IFERROR(_xlfn.XLOOKUP($B6034,'Ownership Metrics'!$A:$A,'Ownership Metrics'!$E:$E),"")</f>
        <v>57.22</v>
      </c>
      <c r="Q6034" s="30">
        <f>IFERROR(_xlfn.XLOOKUP($B6034,'Ownership Metrics'!$A:$A,'Ownership Metrics'!$F:$F),"")</f>
        <v>15</v>
      </c>
      <c r="R6034" s="30">
        <f>IFERROR(_xlfn.XLOOKUP($B6034,'Ownership Metrics'!$A:$A,'Ownership Metrics'!$G:$G),"")</f>
        <v>37</v>
      </c>
      <c r="S6034" s="27" t="str">
        <f>IFERROR(_xlfn.XLOOKUP($B6034,'Ownership Metrics'!$A:$A,'Ownership Metrics'!$H:$H),"")</f>
        <v>Mayoritas</v>
      </c>
      <c r="T6034" s="27" t="str">
        <f>IFERROR(_xlfn.XLOOKUP($B6034,'Ownership Metrics'!$A:$A,'Ownership Metrics'!$I:$I),"")</f>
        <v>Sedang</v>
      </c>
      <c r="U6034" s="27">
        <f>IF(COUNTIFS($B$2:$B6034,$B6034,$D$2:$D6034,$D6034)=1,1,0)</f>
        <v>1</v>
      </c>
      <c r="V6034" s="27">
        <f t="shared" si="283"/>
        <v>2</v>
      </c>
      <c r="W6034" s="27">
        <f t="shared" si="284"/>
        <v>11</v>
      </c>
      <c r="X6034" s="27">
        <f t="shared" si="282"/>
        <v>1.9999993966</v>
      </c>
    </row>
    <row r="6035" spans="1:24" x14ac:dyDescent="0.25">
      <c r="A6035" s="26">
        <v>46265</v>
      </c>
      <c r="B6035" s="27" t="s">
        <v>10959</v>
      </c>
      <c r="C6035" s="27" t="s">
        <v>6167</v>
      </c>
      <c r="D6035" s="27" t="s">
        <v>6173</v>
      </c>
      <c r="E6035" s="27" t="s">
        <v>35</v>
      </c>
      <c r="F6035" s="27" t="s">
        <v>23</v>
      </c>
      <c r="G6035" s="27" t="s">
        <v>36</v>
      </c>
      <c r="H6035" s="27"/>
      <c r="I6035" s="28">
        <v>79209652</v>
      </c>
      <c r="J6035" s="28">
        <v>0</v>
      </c>
      <c r="K6035" s="28">
        <v>79209652</v>
      </c>
      <c r="L6035" s="29">
        <v>1.38</v>
      </c>
      <c r="M6035" s="29">
        <f>IFERROR(_xlfn.XLOOKUP($B6035,'Ownership Metrics'!$A:$A,'Ownership Metrics'!$B:$B),"")</f>
        <v>17.440000000000001</v>
      </c>
      <c r="N6035" s="28">
        <f>IFERROR(_xlfn.XLOOKUP($B6035,'Ownership Metrics'!$A:$A,'Ownership Metrics'!$C:$C),"")</f>
        <v>2633</v>
      </c>
      <c r="O6035" s="29">
        <f>IFERROR(_xlfn.XLOOKUP($B6035,'Ownership Metrics'!$A:$A,'Ownership Metrics'!$D:$D),"")</f>
        <v>50.54</v>
      </c>
      <c r="P6035" s="29">
        <f>IFERROR(_xlfn.XLOOKUP($B6035,'Ownership Metrics'!$A:$A,'Ownership Metrics'!$E:$E),"")</f>
        <v>57.22</v>
      </c>
      <c r="Q6035" s="30">
        <f>IFERROR(_xlfn.XLOOKUP($B6035,'Ownership Metrics'!$A:$A,'Ownership Metrics'!$F:$F),"")</f>
        <v>15</v>
      </c>
      <c r="R6035" s="30">
        <f>IFERROR(_xlfn.XLOOKUP($B6035,'Ownership Metrics'!$A:$A,'Ownership Metrics'!$G:$G),"")</f>
        <v>37</v>
      </c>
      <c r="S6035" s="27" t="str">
        <f>IFERROR(_xlfn.XLOOKUP($B6035,'Ownership Metrics'!$A:$A,'Ownership Metrics'!$H:$H),"")</f>
        <v>Mayoritas</v>
      </c>
      <c r="T6035" s="27" t="str">
        <f>IFERROR(_xlfn.XLOOKUP($B6035,'Ownership Metrics'!$A:$A,'Ownership Metrics'!$I:$I),"")</f>
        <v>Sedang</v>
      </c>
      <c r="U6035" s="27">
        <f>IF(COUNTIFS($B$2:$B6035,$B6035,$D$2:$D6035,$D6035)=1,1,0)</f>
        <v>1</v>
      </c>
      <c r="V6035" s="27">
        <f t="shared" si="283"/>
        <v>1.38</v>
      </c>
      <c r="W6035" s="27">
        <f t="shared" si="284"/>
        <v>14</v>
      </c>
      <c r="X6035" s="27">
        <f t="shared" si="282"/>
        <v>1.3799993964999999</v>
      </c>
    </row>
    <row r="6036" spans="1:24" x14ac:dyDescent="0.25">
      <c r="A6036" s="26">
        <v>46265</v>
      </c>
      <c r="B6036" s="27" t="s">
        <v>10959</v>
      </c>
      <c r="C6036" s="27" t="s">
        <v>6167</v>
      </c>
      <c r="D6036" s="27" t="s">
        <v>6174</v>
      </c>
      <c r="E6036" s="27" t="s">
        <v>35</v>
      </c>
      <c r="F6036" s="27" t="s">
        <v>23</v>
      </c>
      <c r="G6036" s="27" t="s">
        <v>36</v>
      </c>
      <c r="H6036" s="27" t="s">
        <v>24</v>
      </c>
      <c r="I6036" s="28">
        <v>132173100</v>
      </c>
      <c r="J6036" s="28">
        <v>0</v>
      </c>
      <c r="K6036" s="28">
        <v>132173100</v>
      </c>
      <c r="L6036" s="29">
        <v>2.2999999999999998</v>
      </c>
      <c r="M6036" s="29">
        <f>IFERROR(_xlfn.XLOOKUP($B6036,'Ownership Metrics'!$A:$A,'Ownership Metrics'!$B:$B),"")</f>
        <v>17.440000000000001</v>
      </c>
      <c r="N6036" s="28">
        <f>IFERROR(_xlfn.XLOOKUP($B6036,'Ownership Metrics'!$A:$A,'Ownership Metrics'!$C:$C),"")</f>
        <v>2633</v>
      </c>
      <c r="O6036" s="29">
        <f>IFERROR(_xlfn.XLOOKUP($B6036,'Ownership Metrics'!$A:$A,'Ownership Metrics'!$D:$D),"")</f>
        <v>50.54</v>
      </c>
      <c r="P6036" s="29">
        <f>IFERROR(_xlfn.XLOOKUP($B6036,'Ownership Metrics'!$A:$A,'Ownership Metrics'!$E:$E),"")</f>
        <v>57.22</v>
      </c>
      <c r="Q6036" s="30">
        <f>IFERROR(_xlfn.XLOOKUP($B6036,'Ownership Metrics'!$A:$A,'Ownership Metrics'!$F:$F),"")</f>
        <v>15</v>
      </c>
      <c r="R6036" s="30">
        <f>IFERROR(_xlfn.XLOOKUP($B6036,'Ownership Metrics'!$A:$A,'Ownership Metrics'!$G:$G),"")</f>
        <v>37</v>
      </c>
      <c r="S6036" s="27" t="str">
        <f>IFERROR(_xlfn.XLOOKUP($B6036,'Ownership Metrics'!$A:$A,'Ownership Metrics'!$H:$H),"")</f>
        <v>Mayoritas</v>
      </c>
      <c r="T6036" s="27" t="str">
        <f>IFERROR(_xlfn.XLOOKUP($B6036,'Ownership Metrics'!$A:$A,'Ownership Metrics'!$I:$I),"")</f>
        <v>Sedang</v>
      </c>
      <c r="U6036" s="27">
        <f>IF(COUNTIFS($B$2:$B6036,$B6036,$D$2:$D6036,$D6036)=1,1,0)</f>
        <v>1</v>
      </c>
      <c r="V6036" s="27">
        <f t="shared" si="283"/>
        <v>2.2999999999999998</v>
      </c>
      <c r="W6036" s="27">
        <f t="shared" si="284"/>
        <v>8</v>
      </c>
      <c r="X6036" s="27">
        <f t="shared" si="282"/>
        <v>2.2999993963999996</v>
      </c>
    </row>
    <row r="6037" spans="1:24" x14ac:dyDescent="0.25">
      <c r="A6037" s="26">
        <v>46265</v>
      </c>
      <c r="B6037" s="27" t="s">
        <v>10959</v>
      </c>
      <c r="C6037" s="27" t="s">
        <v>6167</v>
      </c>
      <c r="D6037" s="27" t="s">
        <v>6175</v>
      </c>
      <c r="E6037" s="27" t="s">
        <v>72</v>
      </c>
      <c r="F6037" s="27" t="s">
        <v>32</v>
      </c>
      <c r="G6037" s="27"/>
      <c r="H6037" s="27" t="s">
        <v>135</v>
      </c>
      <c r="I6037" s="28">
        <v>78098100</v>
      </c>
      <c r="J6037" s="28">
        <v>0</v>
      </c>
      <c r="K6037" s="28">
        <v>78098100</v>
      </c>
      <c r="L6037" s="29">
        <v>1.36</v>
      </c>
      <c r="M6037" s="29">
        <f>IFERROR(_xlfn.XLOOKUP($B6037,'Ownership Metrics'!$A:$A,'Ownership Metrics'!$B:$B),"")</f>
        <v>17.440000000000001</v>
      </c>
      <c r="N6037" s="28">
        <f>IFERROR(_xlfn.XLOOKUP($B6037,'Ownership Metrics'!$A:$A,'Ownership Metrics'!$C:$C),"")</f>
        <v>2633</v>
      </c>
      <c r="O6037" s="29">
        <f>IFERROR(_xlfn.XLOOKUP($B6037,'Ownership Metrics'!$A:$A,'Ownership Metrics'!$D:$D),"")</f>
        <v>50.54</v>
      </c>
      <c r="P6037" s="29">
        <f>IFERROR(_xlfn.XLOOKUP($B6037,'Ownership Metrics'!$A:$A,'Ownership Metrics'!$E:$E),"")</f>
        <v>57.22</v>
      </c>
      <c r="Q6037" s="30">
        <f>IFERROR(_xlfn.XLOOKUP($B6037,'Ownership Metrics'!$A:$A,'Ownership Metrics'!$F:$F),"")</f>
        <v>15</v>
      </c>
      <c r="R6037" s="30">
        <f>IFERROR(_xlfn.XLOOKUP($B6037,'Ownership Metrics'!$A:$A,'Ownership Metrics'!$G:$G),"")</f>
        <v>37</v>
      </c>
      <c r="S6037" s="27" t="str">
        <f>IFERROR(_xlfn.XLOOKUP($B6037,'Ownership Metrics'!$A:$A,'Ownership Metrics'!$H:$H),"")</f>
        <v>Mayoritas</v>
      </c>
      <c r="T6037" s="27" t="str">
        <f>IFERROR(_xlfn.XLOOKUP($B6037,'Ownership Metrics'!$A:$A,'Ownership Metrics'!$I:$I),"")</f>
        <v>Sedang</v>
      </c>
      <c r="U6037" s="27">
        <f>IF(COUNTIFS($B$2:$B6037,$B6037,$D$2:$D6037,$D6037)=1,1,0)</f>
        <v>1</v>
      </c>
      <c r="V6037" s="27">
        <f t="shared" si="283"/>
        <v>1.36</v>
      </c>
      <c r="W6037" s="27">
        <f t="shared" si="284"/>
        <v>15</v>
      </c>
      <c r="X6037" s="27">
        <f t="shared" si="282"/>
        <v>1.3599993963000001</v>
      </c>
    </row>
    <row r="6038" spans="1:24" x14ac:dyDescent="0.25">
      <c r="A6038" s="26">
        <v>46265</v>
      </c>
      <c r="B6038" s="27" t="s">
        <v>10959</v>
      </c>
      <c r="C6038" s="27" t="s">
        <v>6167</v>
      </c>
      <c r="D6038" s="27" t="s">
        <v>6176</v>
      </c>
      <c r="E6038" s="27" t="s">
        <v>427</v>
      </c>
      <c r="F6038" s="27" t="s">
        <v>32</v>
      </c>
      <c r="G6038" s="27"/>
      <c r="H6038" s="27" t="s">
        <v>135</v>
      </c>
      <c r="I6038" s="28">
        <v>102041700</v>
      </c>
      <c r="J6038" s="28">
        <v>0</v>
      </c>
      <c r="K6038" s="28">
        <v>102041700</v>
      </c>
      <c r="L6038" s="29">
        <v>1.77</v>
      </c>
      <c r="M6038" s="29">
        <f>IFERROR(_xlfn.XLOOKUP($B6038,'Ownership Metrics'!$A:$A,'Ownership Metrics'!$B:$B),"")</f>
        <v>17.440000000000001</v>
      </c>
      <c r="N6038" s="28">
        <f>IFERROR(_xlfn.XLOOKUP($B6038,'Ownership Metrics'!$A:$A,'Ownership Metrics'!$C:$C),"")</f>
        <v>2633</v>
      </c>
      <c r="O6038" s="29">
        <f>IFERROR(_xlfn.XLOOKUP($B6038,'Ownership Metrics'!$A:$A,'Ownership Metrics'!$D:$D),"")</f>
        <v>50.54</v>
      </c>
      <c r="P6038" s="29">
        <f>IFERROR(_xlfn.XLOOKUP($B6038,'Ownership Metrics'!$A:$A,'Ownership Metrics'!$E:$E),"")</f>
        <v>57.22</v>
      </c>
      <c r="Q6038" s="30">
        <f>IFERROR(_xlfn.XLOOKUP($B6038,'Ownership Metrics'!$A:$A,'Ownership Metrics'!$F:$F),"")</f>
        <v>15</v>
      </c>
      <c r="R6038" s="30">
        <f>IFERROR(_xlfn.XLOOKUP($B6038,'Ownership Metrics'!$A:$A,'Ownership Metrics'!$G:$G),"")</f>
        <v>37</v>
      </c>
      <c r="S6038" s="27" t="str">
        <f>IFERROR(_xlfn.XLOOKUP($B6038,'Ownership Metrics'!$A:$A,'Ownership Metrics'!$H:$H),"")</f>
        <v>Mayoritas</v>
      </c>
      <c r="T6038" s="27" t="str">
        <f>IFERROR(_xlfn.XLOOKUP($B6038,'Ownership Metrics'!$A:$A,'Ownership Metrics'!$I:$I),"")</f>
        <v>Sedang</v>
      </c>
      <c r="U6038" s="27">
        <f>IF(COUNTIFS($B$2:$B6038,$B6038,$D$2:$D6038,$D6038)=1,1,0)</f>
        <v>1</v>
      </c>
      <c r="V6038" s="27">
        <f t="shared" si="283"/>
        <v>1.77</v>
      </c>
      <c r="W6038" s="27">
        <f t="shared" si="284"/>
        <v>13</v>
      </c>
      <c r="X6038" s="27">
        <f t="shared" si="282"/>
        <v>1.7699993962</v>
      </c>
    </row>
    <row r="6039" spans="1:24" x14ac:dyDescent="0.25">
      <c r="A6039" s="26">
        <v>46265</v>
      </c>
      <c r="B6039" s="27" t="s">
        <v>10959</v>
      </c>
      <c r="C6039" s="27" t="s">
        <v>6167</v>
      </c>
      <c r="D6039" s="27" t="s">
        <v>6177</v>
      </c>
      <c r="E6039" s="27" t="s">
        <v>72</v>
      </c>
      <c r="F6039" s="27" t="s">
        <v>32</v>
      </c>
      <c r="G6039" s="27"/>
      <c r="H6039" s="27" t="s">
        <v>135</v>
      </c>
      <c r="I6039" s="28">
        <v>171373116</v>
      </c>
      <c r="J6039" s="28">
        <v>0</v>
      </c>
      <c r="K6039" s="28">
        <v>171373116</v>
      </c>
      <c r="L6039" s="29">
        <v>2.98</v>
      </c>
      <c r="M6039" s="29">
        <f>IFERROR(_xlfn.XLOOKUP($B6039,'Ownership Metrics'!$A:$A,'Ownership Metrics'!$B:$B),"")</f>
        <v>17.440000000000001</v>
      </c>
      <c r="N6039" s="28">
        <f>IFERROR(_xlfn.XLOOKUP($B6039,'Ownership Metrics'!$A:$A,'Ownership Metrics'!$C:$C),"")</f>
        <v>2633</v>
      </c>
      <c r="O6039" s="29">
        <f>IFERROR(_xlfn.XLOOKUP($B6039,'Ownership Metrics'!$A:$A,'Ownership Metrics'!$D:$D),"")</f>
        <v>50.54</v>
      </c>
      <c r="P6039" s="29">
        <f>IFERROR(_xlfn.XLOOKUP($B6039,'Ownership Metrics'!$A:$A,'Ownership Metrics'!$E:$E),"")</f>
        <v>57.22</v>
      </c>
      <c r="Q6039" s="30">
        <f>IFERROR(_xlfn.XLOOKUP($B6039,'Ownership Metrics'!$A:$A,'Ownership Metrics'!$F:$F),"")</f>
        <v>15</v>
      </c>
      <c r="R6039" s="30">
        <f>IFERROR(_xlfn.XLOOKUP($B6039,'Ownership Metrics'!$A:$A,'Ownership Metrics'!$G:$G),"")</f>
        <v>37</v>
      </c>
      <c r="S6039" s="27" t="str">
        <f>IFERROR(_xlfn.XLOOKUP($B6039,'Ownership Metrics'!$A:$A,'Ownership Metrics'!$H:$H),"")</f>
        <v>Mayoritas</v>
      </c>
      <c r="T6039" s="27" t="str">
        <f>IFERROR(_xlfn.XLOOKUP($B6039,'Ownership Metrics'!$A:$A,'Ownership Metrics'!$I:$I),"")</f>
        <v>Sedang</v>
      </c>
      <c r="U6039" s="27">
        <f>IF(COUNTIFS($B$2:$B6039,$B6039,$D$2:$D6039,$D6039)=1,1,0)</f>
        <v>1</v>
      </c>
      <c r="V6039" s="27">
        <f t="shared" si="283"/>
        <v>2.98</v>
      </c>
      <c r="W6039" s="27">
        <f t="shared" si="284"/>
        <v>4</v>
      </c>
      <c r="X6039" s="27">
        <f t="shared" si="282"/>
        <v>2.9799993961000002</v>
      </c>
    </row>
    <row r="6040" spans="1:24" x14ac:dyDescent="0.25">
      <c r="A6040" s="26">
        <v>46265</v>
      </c>
      <c r="B6040" s="27" t="s">
        <v>10959</v>
      </c>
      <c r="C6040" s="27" t="s">
        <v>6167</v>
      </c>
      <c r="D6040" s="27" t="s">
        <v>568</v>
      </c>
      <c r="E6040" s="27" t="s">
        <v>72</v>
      </c>
      <c r="F6040" s="27" t="s">
        <v>32</v>
      </c>
      <c r="G6040" s="27"/>
      <c r="H6040" s="27" t="s">
        <v>569</v>
      </c>
      <c r="I6040" s="28">
        <v>149798400</v>
      </c>
      <c r="J6040" s="28">
        <v>0</v>
      </c>
      <c r="K6040" s="28">
        <v>149798400</v>
      </c>
      <c r="L6040" s="29">
        <v>2.6</v>
      </c>
      <c r="M6040" s="29">
        <f>IFERROR(_xlfn.XLOOKUP($B6040,'Ownership Metrics'!$A:$A,'Ownership Metrics'!$B:$B),"")</f>
        <v>17.440000000000001</v>
      </c>
      <c r="N6040" s="28">
        <f>IFERROR(_xlfn.XLOOKUP($B6040,'Ownership Metrics'!$A:$A,'Ownership Metrics'!$C:$C),"")</f>
        <v>2633</v>
      </c>
      <c r="O6040" s="29">
        <f>IFERROR(_xlfn.XLOOKUP($B6040,'Ownership Metrics'!$A:$A,'Ownership Metrics'!$D:$D),"")</f>
        <v>50.54</v>
      </c>
      <c r="P6040" s="29">
        <f>IFERROR(_xlfn.XLOOKUP($B6040,'Ownership Metrics'!$A:$A,'Ownership Metrics'!$E:$E),"")</f>
        <v>57.22</v>
      </c>
      <c r="Q6040" s="30">
        <f>IFERROR(_xlfn.XLOOKUP($B6040,'Ownership Metrics'!$A:$A,'Ownership Metrics'!$F:$F),"")</f>
        <v>15</v>
      </c>
      <c r="R6040" s="30">
        <f>IFERROR(_xlfn.XLOOKUP($B6040,'Ownership Metrics'!$A:$A,'Ownership Metrics'!$G:$G),"")</f>
        <v>37</v>
      </c>
      <c r="S6040" s="27" t="str">
        <f>IFERROR(_xlfn.XLOOKUP($B6040,'Ownership Metrics'!$A:$A,'Ownership Metrics'!$H:$H),"")</f>
        <v>Mayoritas</v>
      </c>
      <c r="T6040" s="27" t="str">
        <f>IFERROR(_xlfn.XLOOKUP($B6040,'Ownership Metrics'!$A:$A,'Ownership Metrics'!$I:$I),"")</f>
        <v>Sedang</v>
      </c>
      <c r="U6040" s="27">
        <f>IF(COUNTIFS($B$2:$B6040,$B6040,$D$2:$D6040,$D6040)=1,1,0)</f>
        <v>1</v>
      </c>
      <c r="V6040" s="27">
        <f t="shared" si="283"/>
        <v>2.6</v>
      </c>
      <c r="W6040" s="27">
        <f t="shared" si="284"/>
        <v>5</v>
      </c>
      <c r="X6040" s="27">
        <f t="shared" si="282"/>
        <v>2.5999993960000003</v>
      </c>
    </row>
    <row r="6041" spans="1:24" x14ac:dyDescent="0.25">
      <c r="A6041" s="26">
        <v>46265</v>
      </c>
      <c r="B6041" s="27" t="s">
        <v>10959</v>
      </c>
      <c r="C6041" s="27" t="s">
        <v>6167</v>
      </c>
      <c r="D6041" s="27" t="s">
        <v>6178</v>
      </c>
      <c r="E6041" s="27" t="s">
        <v>72</v>
      </c>
      <c r="F6041" s="27" t="s">
        <v>32</v>
      </c>
      <c r="G6041" s="27"/>
      <c r="H6041" s="27" t="s">
        <v>135</v>
      </c>
      <c r="I6041" s="28">
        <v>206988500</v>
      </c>
      <c r="J6041" s="28">
        <v>0</v>
      </c>
      <c r="K6041" s="28">
        <v>206988500</v>
      </c>
      <c r="L6041" s="29">
        <v>3.59</v>
      </c>
      <c r="M6041" s="29">
        <f>IFERROR(_xlfn.XLOOKUP($B6041,'Ownership Metrics'!$A:$A,'Ownership Metrics'!$B:$B),"")</f>
        <v>17.440000000000001</v>
      </c>
      <c r="N6041" s="28">
        <f>IFERROR(_xlfn.XLOOKUP($B6041,'Ownership Metrics'!$A:$A,'Ownership Metrics'!$C:$C),"")</f>
        <v>2633</v>
      </c>
      <c r="O6041" s="29">
        <f>IFERROR(_xlfn.XLOOKUP($B6041,'Ownership Metrics'!$A:$A,'Ownership Metrics'!$D:$D),"")</f>
        <v>50.54</v>
      </c>
      <c r="P6041" s="29">
        <f>IFERROR(_xlfn.XLOOKUP($B6041,'Ownership Metrics'!$A:$A,'Ownership Metrics'!$E:$E),"")</f>
        <v>57.22</v>
      </c>
      <c r="Q6041" s="30">
        <f>IFERROR(_xlfn.XLOOKUP($B6041,'Ownership Metrics'!$A:$A,'Ownership Metrics'!$F:$F),"")</f>
        <v>15</v>
      </c>
      <c r="R6041" s="30">
        <f>IFERROR(_xlfn.XLOOKUP($B6041,'Ownership Metrics'!$A:$A,'Ownership Metrics'!$G:$G),"")</f>
        <v>37</v>
      </c>
      <c r="S6041" s="27" t="str">
        <f>IFERROR(_xlfn.XLOOKUP($B6041,'Ownership Metrics'!$A:$A,'Ownership Metrics'!$H:$H),"")</f>
        <v>Mayoritas</v>
      </c>
      <c r="T6041" s="27" t="str">
        <f>IFERROR(_xlfn.XLOOKUP($B6041,'Ownership Metrics'!$A:$A,'Ownership Metrics'!$I:$I),"")</f>
        <v>Sedang</v>
      </c>
      <c r="U6041" s="27">
        <f>IF(COUNTIFS($B$2:$B6041,$B6041,$D$2:$D6041,$D6041)=1,1,0)</f>
        <v>1</v>
      </c>
      <c r="V6041" s="27">
        <f t="shared" si="283"/>
        <v>3.59</v>
      </c>
      <c r="W6041" s="27">
        <f t="shared" si="284"/>
        <v>2</v>
      </c>
      <c r="X6041" s="27">
        <f t="shared" si="282"/>
        <v>3.5899993959000001</v>
      </c>
    </row>
    <row r="6042" spans="1:24" x14ac:dyDescent="0.25">
      <c r="A6042" s="26">
        <v>46265</v>
      </c>
      <c r="B6042" s="27" t="s">
        <v>10960</v>
      </c>
      <c r="C6042" s="27" t="s">
        <v>6180</v>
      </c>
      <c r="D6042" s="27" t="s">
        <v>6181</v>
      </c>
      <c r="E6042" s="27" t="s">
        <v>22</v>
      </c>
      <c r="F6042" s="27" t="s">
        <v>23</v>
      </c>
      <c r="G6042" s="27"/>
      <c r="H6042" s="27" t="s">
        <v>24</v>
      </c>
      <c r="I6042" s="28">
        <v>15238000</v>
      </c>
      <c r="J6042" s="28">
        <v>0</v>
      </c>
      <c r="K6042" s="28">
        <v>15238000</v>
      </c>
      <c r="L6042" s="29">
        <v>3.39</v>
      </c>
      <c r="M6042" s="29">
        <f>IFERROR(_xlfn.XLOOKUP($B6042,'Ownership Metrics'!$A:$A,'Ownership Metrics'!$B:$B),"")</f>
        <v>7.75</v>
      </c>
      <c r="N6042" s="28">
        <f>IFERROR(_xlfn.XLOOKUP($B6042,'Ownership Metrics'!$A:$A,'Ownership Metrics'!$C:$C),"")</f>
        <v>1635</v>
      </c>
      <c r="O6042" s="29">
        <f>IFERROR(_xlfn.XLOOKUP($B6042,'Ownership Metrics'!$A:$A,'Ownership Metrics'!$D:$D),"")</f>
        <v>36.69</v>
      </c>
      <c r="P6042" s="29">
        <f>IFERROR(_xlfn.XLOOKUP($B6042,'Ownership Metrics'!$A:$A,'Ownership Metrics'!$E:$E),"")</f>
        <v>51.36</v>
      </c>
      <c r="Q6042" s="30">
        <f>IFERROR(_xlfn.XLOOKUP($B6042,'Ownership Metrics'!$A:$A,'Ownership Metrics'!$F:$F),"")</f>
        <v>14</v>
      </c>
      <c r="R6042" s="30">
        <f>IFERROR(_xlfn.XLOOKUP($B6042,'Ownership Metrics'!$A:$A,'Ownership Metrics'!$G:$G),"")</f>
        <v>32</v>
      </c>
      <c r="S6042" s="27" t="str">
        <f>IFERROR(_xlfn.XLOOKUP($B6042,'Ownership Metrics'!$A:$A,'Ownership Metrics'!$H:$H),"")</f>
        <v>Moderat</v>
      </c>
      <c r="T6042" s="27" t="str">
        <f>IFERROR(_xlfn.XLOOKUP($B6042,'Ownership Metrics'!$A:$A,'Ownership Metrics'!$I:$I),"")</f>
        <v>Sedang</v>
      </c>
      <c r="U6042" s="27">
        <f>IF(COUNTIFS($B$2:$B6042,$B6042,$D$2:$D6042,$D6042)=1,1,0)</f>
        <v>1</v>
      </c>
      <c r="V6042" s="27">
        <f t="shared" si="283"/>
        <v>3.39</v>
      </c>
      <c r="W6042" s="27">
        <f t="shared" si="284"/>
        <v>12</v>
      </c>
      <c r="X6042" s="27">
        <f t="shared" si="282"/>
        <v>3.3899993958000003</v>
      </c>
    </row>
    <row r="6043" spans="1:24" x14ac:dyDescent="0.25">
      <c r="A6043" s="26">
        <v>46265</v>
      </c>
      <c r="B6043" s="27" t="s">
        <v>10960</v>
      </c>
      <c r="C6043" s="27" t="s">
        <v>6180</v>
      </c>
      <c r="D6043" s="27" t="s">
        <v>6182</v>
      </c>
      <c r="E6043" s="27" t="s">
        <v>204</v>
      </c>
      <c r="F6043" s="27" t="s">
        <v>32</v>
      </c>
      <c r="G6043" s="27"/>
      <c r="H6043" s="27" t="s">
        <v>56</v>
      </c>
      <c r="I6043" s="28">
        <v>165116000</v>
      </c>
      <c r="J6043" s="28">
        <v>0</v>
      </c>
      <c r="K6043" s="28">
        <v>165116000</v>
      </c>
      <c r="L6043" s="29">
        <v>36.69</v>
      </c>
      <c r="M6043" s="29">
        <f>IFERROR(_xlfn.XLOOKUP($B6043,'Ownership Metrics'!$A:$A,'Ownership Metrics'!$B:$B),"")</f>
        <v>7.75</v>
      </c>
      <c r="N6043" s="28">
        <f>IFERROR(_xlfn.XLOOKUP($B6043,'Ownership Metrics'!$A:$A,'Ownership Metrics'!$C:$C),"")</f>
        <v>1635</v>
      </c>
      <c r="O6043" s="29">
        <f>IFERROR(_xlfn.XLOOKUP($B6043,'Ownership Metrics'!$A:$A,'Ownership Metrics'!$D:$D),"")</f>
        <v>36.69</v>
      </c>
      <c r="P6043" s="29">
        <f>IFERROR(_xlfn.XLOOKUP($B6043,'Ownership Metrics'!$A:$A,'Ownership Metrics'!$E:$E),"")</f>
        <v>51.36</v>
      </c>
      <c r="Q6043" s="30">
        <f>IFERROR(_xlfn.XLOOKUP($B6043,'Ownership Metrics'!$A:$A,'Ownership Metrics'!$F:$F),"")</f>
        <v>14</v>
      </c>
      <c r="R6043" s="30">
        <f>IFERROR(_xlfn.XLOOKUP($B6043,'Ownership Metrics'!$A:$A,'Ownership Metrics'!$G:$G),"")</f>
        <v>32</v>
      </c>
      <c r="S6043" s="27" t="str">
        <f>IFERROR(_xlfn.XLOOKUP($B6043,'Ownership Metrics'!$A:$A,'Ownership Metrics'!$H:$H),"")</f>
        <v>Moderat</v>
      </c>
      <c r="T6043" s="27" t="str">
        <f>IFERROR(_xlfn.XLOOKUP($B6043,'Ownership Metrics'!$A:$A,'Ownership Metrics'!$I:$I),"")</f>
        <v>Sedang</v>
      </c>
      <c r="U6043" s="27">
        <f>IF(COUNTIFS($B$2:$B6043,$B6043,$D$2:$D6043,$D6043)=1,1,0)</f>
        <v>1</v>
      </c>
      <c r="V6043" s="27">
        <f t="shared" si="283"/>
        <v>36.69</v>
      </c>
      <c r="W6043" s="27">
        <f t="shared" si="284"/>
        <v>1</v>
      </c>
      <c r="X6043" s="27">
        <f t="shared" si="282"/>
        <v>36.689999395699999</v>
      </c>
    </row>
    <row r="6044" spans="1:24" x14ac:dyDescent="0.25">
      <c r="A6044" s="26">
        <v>46265</v>
      </c>
      <c r="B6044" s="27" t="s">
        <v>10960</v>
      </c>
      <c r="C6044" s="27" t="s">
        <v>6180</v>
      </c>
      <c r="D6044" s="27" t="s">
        <v>63</v>
      </c>
      <c r="E6044" s="27" t="s">
        <v>26</v>
      </c>
      <c r="F6044" s="27" t="s">
        <v>32</v>
      </c>
      <c r="G6044" s="27"/>
      <c r="H6044" s="27" t="s">
        <v>64</v>
      </c>
      <c r="I6044" s="28">
        <v>22000000</v>
      </c>
      <c r="J6044" s="28">
        <v>0</v>
      </c>
      <c r="K6044" s="28">
        <v>22000000</v>
      </c>
      <c r="L6044" s="29">
        <v>4.8899999999999997</v>
      </c>
      <c r="M6044" s="29">
        <f>IFERROR(_xlfn.XLOOKUP($B6044,'Ownership Metrics'!$A:$A,'Ownership Metrics'!$B:$B),"")</f>
        <v>7.75</v>
      </c>
      <c r="N6044" s="28">
        <f>IFERROR(_xlfn.XLOOKUP($B6044,'Ownership Metrics'!$A:$A,'Ownership Metrics'!$C:$C),"")</f>
        <v>1635</v>
      </c>
      <c r="O6044" s="29">
        <f>IFERROR(_xlfn.XLOOKUP($B6044,'Ownership Metrics'!$A:$A,'Ownership Metrics'!$D:$D),"")</f>
        <v>36.69</v>
      </c>
      <c r="P6044" s="29">
        <f>IFERROR(_xlfn.XLOOKUP($B6044,'Ownership Metrics'!$A:$A,'Ownership Metrics'!$E:$E),"")</f>
        <v>51.36</v>
      </c>
      <c r="Q6044" s="30">
        <f>IFERROR(_xlfn.XLOOKUP($B6044,'Ownership Metrics'!$A:$A,'Ownership Metrics'!$F:$F),"")</f>
        <v>14</v>
      </c>
      <c r="R6044" s="30">
        <f>IFERROR(_xlfn.XLOOKUP($B6044,'Ownership Metrics'!$A:$A,'Ownership Metrics'!$G:$G),"")</f>
        <v>32</v>
      </c>
      <c r="S6044" s="27" t="str">
        <f>IFERROR(_xlfn.XLOOKUP($B6044,'Ownership Metrics'!$A:$A,'Ownership Metrics'!$H:$H),"")</f>
        <v>Moderat</v>
      </c>
      <c r="T6044" s="27" t="str">
        <f>IFERROR(_xlfn.XLOOKUP($B6044,'Ownership Metrics'!$A:$A,'Ownership Metrics'!$I:$I),"")</f>
        <v>Sedang</v>
      </c>
      <c r="U6044" s="27">
        <f>IF(COUNTIFS($B$2:$B6044,$B6044,$D$2:$D6044,$D6044)=1,1,0)</f>
        <v>1</v>
      </c>
      <c r="V6044" s="27">
        <f t="shared" si="283"/>
        <v>4.8899999999999997</v>
      </c>
      <c r="W6044" s="27">
        <f t="shared" si="284"/>
        <v>3</v>
      </c>
      <c r="X6044" s="27">
        <f t="shared" si="282"/>
        <v>4.8899993955999994</v>
      </c>
    </row>
    <row r="6045" spans="1:24" x14ac:dyDescent="0.25">
      <c r="A6045" s="26">
        <v>46265</v>
      </c>
      <c r="B6045" s="27" t="s">
        <v>10960</v>
      </c>
      <c r="C6045" s="27" t="s">
        <v>6180</v>
      </c>
      <c r="D6045" s="27" t="s">
        <v>6183</v>
      </c>
      <c r="E6045" s="27" t="s">
        <v>35</v>
      </c>
      <c r="F6045" s="27" t="s">
        <v>23</v>
      </c>
      <c r="G6045" s="27" t="s">
        <v>36</v>
      </c>
      <c r="H6045" s="27" t="s">
        <v>24</v>
      </c>
      <c r="I6045" s="28">
        <v>44000000</v>
      </c>
      <c r="J6045" s="28">
        <v>0</v>
      </c>
      <c r="K6045" s="28">
        <v>44000000</v>
      </c>
      <c r="L6045" s="29">
        <v>9.7799999999999994</v>
      </c>
      <c r="M6045" s="29">
        <f>IFERROR(_xlfn.XLOOKUP($B6045,'Ownership Metrics'!$A:$A,'Ownership Metrics'!$B:$B),"")</f>
        <v>7.75</v>
      </c>
      <c r="N6045" s="28">
        <f>IFERROR(_xlfn.XLOOKUP($B6045,'Ownership Metrics'!$A:$A,'Ownership Metrics'!$C:$C),"")</f>
        <v>1635</v>
      </c>
      <c r="O6045" s="29">
        <f>IFERROR(_xlfn.XLOOKUP($B6045,'Ownership Metrics'!$A:$A,'Ownership Metrics'!$D:$D),"")</f>
        <v>36.69</v>
      </c>
      <c r="P6045" s="29">
        <f>IFERROR(_xlfn.XLOOKUP($B6045,'Ownership Metrics'!$A:$A,'Ownership Metrics'!$E:$E),"")</f>
        <v>51.36</v>
      </c>
      <c r="Q6045" s="30">
        <f>IFERROR(_xlfn.XLOOKUP($B6045,'Ownership Metrics'!$A:$A,'Ownership Metrics'!$F:$F),"")</f>
        <v>14</v>
      </c>
      <c r="R6045" s="30">
        <f>IFERROR(_xlfn.XLOOKUP($B6045,'Ownership Metrics'!$A:$A,'Ownership Metrics'!$G:$G),"")</f>
        <v>32</v>
      </c>
      <c r="S6045" s="27" t="str">
        <f>IFERROR(_xlfn.XLOOKUP($B6045,'Ownership Metrics'!$A:$A,'Ownership Metrics'!$H:$H),"")</f>
        <v>Moderat</v>
      </c>
      <c r="T6045" s="27" t="str">
        <f>IFERROR(_xlfn.XLOOKUP($B6045,'Ownership Metrics'!$A:$A,'Ownership Metrics'!$I:$I),"")</f>
        <v>Sedang</v>
      </c>
      <c r="U6045" s="27">
        <f>IF(COUNTIFS($B$2:$B6045,$B6045,$D$2:$D6045,$D6045)=1,1,0)</f>
        <v>1</v>
      </c>
      <c r="V6045" s="27">
        <f t="shared" si="283"/>
        <v>9.7799999999999994</v>
      </c>
      <c r="W6045" s="27">
        <f t="shared" si="284"/>
        <v>2</v>
      </c>
      <c r="X6045" s="27">
        <f t="shared" si="282"/>
        <v>9.7799993954999991</v>
      </c>
    </row>
    <row r="6046" spans="1:24" x14ac:dyDescent="0.25">
      <c r="A6046" s="26">
        <v>46265</v>
      </c>
      <c r="B6046" s="27" t="s">
        <v>10960</v>
      </c>
      <c r="C6046" s="27" t="s">
        <v>6180</v>
      </c>
      <c r="D6046" s="27" t="s">
        <v>6184</v>
      </c>
      <c r="E6046" s="27" t="s">
        <v>35</v>
      </c>
      <c r="F6046" s="27" t="s">
        <v>23</v>
      </c>
      <c r="G6046" s="27" t="s">
        <v>36</v>
      </c>
      <c r="H6046" s="27" t="s">
        <v>24</v>
      </c>
      <c r="I6046" s="28">
        <v>22000000</v>
      </c>
      <c r="J6046" s="28">
        <v>0</v>
      </c>
      <c r="K6046" s="28">
        <v>22000000</v>
      </c>
      <c r="L6046" s="29">
        <v>4.8899999999999997</v>
      </c>
      <c r="M6046" s="29">
        <f>IFERROR(_xlfn.XLOOKUP($B6046,'Ownership Metrics'!$A:$A,'Ownership Metrics'!$B:$B),"")</f>
        <v>7.75</v>
      </c>
      <c r="N6046" s="28">
        <f>IFERROR(_xlfn.XLOOKUP($B6046,'Ownership Metrics'!$A:$A,'Ownership Metrics'!$C:$C),"")</f>
        <v>1635</v>
      </c>
      <c r="O6046" s="29">
        <f>IFERROR(_xlfn.XLOOKUP($B6046,'Ownership Metrics'!$A:$A,'Ownership Metrics'!$D:$D),"")</f>
        <v>36.69</v>
      </c>
      <c r="P6046" s="29">
        <f>IFERROR(_xlfn.XLOOKUP($B6046,'Ownership Metrics'!$A:$A,'Ownership Metrics'!$E:$E),"")</f>
        <v>51.36</v>
      </c>
      <c r="Q6046" s="30">
        <f>IFERROR(_xlfn.XLOOKUP($B6046,'Ownership Metrics'!$A:$A,'Ownership Metrics'!$F:$F),"")</f>
        <v>14</v>
      </c>
      <c r="R6046" s="30">
        <f>IFERROR(_xlfn.XLOOKUP($B6046,'Ownership Metrics'!$A:$A,'Ownership Metrics'!$G:$G),"")</f>
        <v>32</v>
      </c>
      <c r="S6046" s="27" t="str">
        <f>IFERROR(_xlfn.XLOOKUP($B6046,'Ownership Metrics'!$A:$A,'Ownership Metrics'!$H:$H),"")</f>
        <v>Moderat</v>
      </c>
      <c r="T6046" s="27" t="str">
        <f>IFERROR(_xlfn.XLOOKUP($B6046,'Ownership Metrics'!$A:$A,'Ownership Metrics'!$I:$I),"")</f>
        <v>Sedang</v>
      </c>
      <c r="U6046" s="27">
        <f>IF(COUNTIFS($B$2:$B6046,$B6046,$D$2:$D6046,$D6046)=1,1,0)</f>
        <v>1</v>
      </c>
      <c r="V6046" s="27">
        <f t="shared" si="283"/>
        <v>4.8899999999999997</v>
      </c>
      <c r="W6046" s="27">
        <f t="shared" si="284"/>
        <v>4</v>
      </c>
      <c r="X6046" s="27">
        <f t="shared" si="282"/>
        <v>4.8899993953999994</v>
      </c>
    </row>
    <row r="6047" spans="1:24" x14ac:dyDescent="0.25">
      <c r="A6047" s="26">
        <v>46265</v>
      </c>
      <c r="B6047" s="27" t="s">
        <v>10960</v>
      </c>
      <c r="C6047" s="27" t="s">
        <v>6180</v>
      </c>
      <c r="D6047" s="27" t="s">
        <v>6185</v>
      </c>
      <c r="E6047" s="27" t="s">
        <v>35</v>
      </c>
      <c r="F6047" s="27" t="s">
        <v>23</v>
      </c>
      <c r="G6047" s="27" t="s">
        <v>36</v>
      </c>
      <c r="H6047" s="27" t="s">
        <v>24</v>
      </c>
      <c r="I6047" s="28">
        <v>15300000</v>
      </c>
      <c r="J6047" s="28">
        <v>0</v>
      </c>
      <c r="K6047" s="28">
        <v>15300000</v>
      </c>
      <c r="L6047" s="29">
        <v>3.4</v>
      </c>
      <c r="M6047" s="29">
        <f>IFERROR(_xlfn.XLOOKUP($B6047,'Ownership Metrics'!$A:$A,'Ownership Metrics'!$B:$B),"")</f>
        <v>7.75</v>
      </c>
      <c r="N6047" s="28">
        <f>IFERROR(_xlfn.XLOOKUP($B6047,'Ownership Metrics'!$A:$A,'Ownership Metrics'!$C:$C),"")</f>
        <v>1635</v>
      </c>
      <c r="O6047" s="29">
        <f>IFERROR(_xlfn.XLOOKUP($B6047,'Ownership Metrics'!$A:$A,'Ownership Metrics'!$D:$D),"")</f>
        <v>36.69</v>
      </c>
      <c r="P6047" s="29">
        <f>IFERROR(_xlfn.XLOOKUP($B6047,'Ownership Metrics'!$A:$A,'Ownership Metrics'!$E:$E),"")</f>
        <v>51.36</v>
      </c>
      <c r="Q6047" s="30">
        <f>IFERROR(_xlfn.XLOOKUP($B6047,'Ownership Metrics'!$A:$A,'Ownership Metrics'!$F:$F),"")</f>
        <v>14</v>
      </c>
      <c r="R6047" s="30">
        <f>IFERROR(_xlfn.XLOOKUP($B6047,'Ownership Metrics'!$A:$A,'Ownership Metrics'!$G:$G),"")</f>
        <v>32</v>
      </c>
      <c r="S6047" s="27" t="str">
        <f>IFERROR(_xlfn.XLOOKUP($B6047,'Ownership Metrics'!$A:$A,'Ownership Metrics'!$H:$H),"")</f>
        <v>Moderat</v>
      </c>
      <c r="T6047" s="27" t="str">
        <f>IFERROR(_xlfn.XLOOKUP($B6047,'Ownership Metrics'!$A:$A,'Ownership Metrics'!$I:$I),"")</f>
        <v>Sedang</v>
      </c>
      <c r="U6047" s="27">
        <f>IF(COUNTIFS($B$2:$B6047,$B6047,$D$2:$D6047,$D6047)=1,1,0)</f>
        <v>1</v>
      </c>
      <c r="V6047" s="27">
        <f t="shared" si="283"/>
        <v>3.4</v>
      </c>
      <c r="W6047" s="27">
        <f t="shared" si="284"/>
        <v>10</v>
      </c>
      <c r="X6047" s="27">
        <f t="shared" si="282"/>
        <v>3.3999993953000001</v>
      </c>
    </row>
    <row r="6048" spans="1:24" x14ac:dyDescent="0.25">
      <c r="A6048" s="26">
        <v>46265</v>
      </c>
      <c r="B6048" s="27" t="s">
        <v>10960</v>
      </c>
      <c r="C6048" s="27" t="s">
        <v>6180</v>
      </c>
      <c r="D6048" s="27" t="s">
        <v>6186</v>
      </c>
      <c r="E6048" s="27" t="s">
        <v>35</v>
      </c>
      <c r="F6048" s="27" t="s">
        <v>23</v>
      </c>
      <c r="G6048" s="27" t="s">
        <v>36</v>
      </c>
      <c r="H6048" s="27" t="s">
        <v>24</v>
      </c>
      <c r="I6048" s="28">
        <v>20827000</v>
      </c>
      <c r="J6048" s="28">
        <v>0</v>
      </c>
      <c r="K6048" s="28">
        <v>20827000</v>
      </c>
      <c r="L6048" s="29">
        <v>4.63</v>
      </c>
      <c r="M6048" s="29">
        <f>IFERROR(_xlfn.XLOOKUP($B6048,'Ownership Metrics'!$A:$A,'Ownership Metrics'!$B:$B),"")</f>
        <v>7.75</v>
      </c>
      <c r="N6048" s="28">
        <f>IFERROR(_xlfn.XLOOKUP($B6048,'Ownership Metrics'!$A:$A,'Ownership Metrics'!$C:$C),"")</f>
        <v>1635</v>
      </c>
      <c r="O6048" s="29">
        <f>IFERROR(_xlfn.XLOOKUP($B6048,'Ownership Metrics'!$A:$A,'Ownership Metrics'!$D:$D),"")</f>
        <v>36.69</v>
      </c>
      <c r="P6048" s="29">
        <f>IFERROR(_xlfn.XLOOKUP($B6048,'Ownership Metrics'!$A:$A,'Ownership Metrics'!$E:$E),"")</f>
        <v>51.36</v>
      </c>
      <c r="Q6048" s="30">
        <f>IFERROR(_xlfn.XLOOKUP($B6048,'Ownership Metrics'!$A:$A,'Ownership Metrics'!$F:$F),"")</f>
        <v>14</v>
      </c>
      <c r="R6048" s="30">
        <f>IFERROR(_xlfn.XLOOKUP($B6048,'Ownership Metrics'!$A:$A,'Ownership Metrics'!$G:$G),"")</f>
        <v>32</v>
      </c>
      <c r="S6048" s="27" t="str">
        <f>IFERROR(_xlfn.XLOOKUP($B6048,'Ownership Metrics'!$A:$A,'Ownership Metrics'!$H:$H),"")</f>
        <v>Moderat</v>
      </c>
      <c r="T6048" s="27" t="str">
        <f>IFERROR(_xlfn.XLOOKUP($B6048,'Ownership Metrics'!$A:$A,'Ownership Metrics'!$I:$I),"")</f>
        <v>Sedang</v>
      </c>
      <c r="U6048" s="27">
        <f>IF(COUNTIFS($B$2:$B6048,$B6048,$D$2:$D6048,$D6048)=1,1,0)</f>
        <v>1</v>
      </c>
      <c r="V6048" s="27">
        <f t="shared" si="283"/>
        <v>4.63</v>
      </c>
      <c r="W6048" s="27">
        <f t="shared" si="284"/>
        <v>8</v>
      </c>
      <c r="X6048" s="27">
        <f t="shared" si="282"/>
        <v>4.6299993951999996</v>
      </c>
    </row>
    <row r="6049" spans="1:24" x14ac:dyDescent="0.25">
      <c r="A6049" s="26">
        <v>46265</v>
      </c>
      <c r="B6049" s="27" t="s">
        <v>10960</v>
      </c>
      <c r="C6049" s="27" t="s">
        <v>6180</v>
      </c>
      <c r="D6049" s="27" t="s">
        <v>6187</v>
      </c>
      <c r="E6049" s="27" t="s">
        <v>35</v>
      </c>
      <c r="F6049" s="27" t="s">
        <v>23</v>
      </c>
      <c r="G6049" s="27" t="s">
        <v>36</v>
      </c>
      <c r="H6049" s="27" t="s">
        <v>24</v>
      </c>
      <c r="I6049" s="28">
        <v>22000000</v>
      </c>
      <c r="J6049" s="28">
        <v>0</v>
      </c>
      <c r="K6049" s="28">
        <v>22000000</v>
      </c>
      <c r="L6049" s="29">
        <v>4.8899999999999997</v>
      </c>
      <c r="M6049" s="29">
        <f>IFERROR(_xlfn.XLOOKUP($B6049,'Ownership Metrics'!$A:$A,'Ownership Metrics'!$B:$B),"")</f>
        <v>7.75</v>
      </c>
      <c r="N6049" s="28">
        <f>IFERROR(_xlfn.XLOOKUP($B6049,'Ownership Metrics'!$A:$A,'Ownership Metrics'!$C:$C),"")</f>
        <v>1635</v>
      </c>
      <c r="O6049" s="29">
        <f>IFERROR(_xlfn.XLOOKUP($B6049,'Ownership Metrics'!$A:$A,'Ownership Metrics'!$D:$D),"")</f>
        <v>36.69</v>
      </c>
      <c r="P6049" s="29">
        <f>IFERROR(_xlfn.XLOOKUP($B6049,'Ownership Metrics'!$A:$A,'Ownership Metrics'!$E:$E),"")</f>
        <v>51.36</v>
      </c>
      <c r="Q6049" s="30">
        <f>IFERROR(_xlfn.XLOOKUP($B6049,'Ownership Metrics'!$A:$A,'Ownership Metrics'!$F:$F),"")</f>
        <v>14</v>
      </c>
      <c r="R6049" s="30">
        <f>IFERROR(_xlfn.XLOOKUP($B6049,'Ownership Metrics'!$A:$A,'Ownership Metrics'!$G:$G),"")</f>
        <v>32</v>
      </c>
      <c r="S6049" s="27" t="str">
        <f>IFERROR(_xlfn.XLOOKUP($B6049,'Ownership Metrics'!$A:$A,'Ownership Metrics'!$H:$H),"")</f>
        <v>Moderat</v>
      </c>
      <c r="T6049" s="27" t="str">
        <f>IFERROR(_xlfn.XLOOKUP($B6049,'Ownership Metrics'!$A:$A,'Ownership Metrics'!$I:$I),"")</f>
        <v>Sedang</v>
      </c>
      <c r="U6049" s="27">
        <f>IF(COUNTIFS($B$2:$B6049,$B6049,$D$2:$D6049,$D6049)=1,1,0)</f>
        <v>1</v>
      </c>
      <c r="V6049" s="27">
        <f t="shared" si="283"/>
        <v>4.8899999999999997</v>
      </c>
      <c r="W6049" s="27">
        <f t="shared" si="284"/>
        <v>5</v>
      </c>
      <c r="X6049" s="27">
        <f t="shared" si="282"/>
        <v>4.8899993950999994</v>
      </c>
    </row>
    <row r="6050" spans="1:24" x14ac:dyDescent="0.25">
      <c r="A6050" s="26">
        <v>46265</v>
      </c>
      <c r="B6050" s="27" t="s">
        <v>10960</v>
      </c>
      <c r="C6050" s="27" t="s">
        <v>6180</v>
      </c>
      <c r="D6050" s="27" t="s">
        <v>6188</v>
      </c>
      <c r="E6050" s="27" t="s">
        <v>35</v>
      </c>
      <c r="F6050" s="27" t="s">
        <v>23</v>
      </c>
      <c r="G6050" s="27" t="s">
        <v>36</v>
      </c>
      <c r="H6050" s="27" t="s">
        <v>24</v>
      </c>
      <c r="I6050" s="28">
        <v>15305000</v>
      </c>
      <c r="J6050" s="28">
        <v>0</v>
      </c>
      <c r="K6050" s="28">
        <v>15305000</v>
      </c>
      <c r="L6050" s="29">
        <v>3.4</v>
      </c>
      <c r="M6050" s="29">
        <f>IFERROR(_xlfn.XLOOKUP($B6050,'Ownership Metrics'!$A:$A,'Ownership Metrics'!$B:$B),"")</f>
        <v>7.75</v>
      </c>
      <c r="N6050" s="28">
        <f>IFERROR(_xlfn.XLOOKUP($B6050,'Ownership Metrics'!$A:$A,'Ownership Metrics'!$C:$C),"")</f>
        <v>1635</v>
      </c>
      <c r="O6050" s="29">
        <f>IFERROR(_xlfn.XLOOKUP($B6050,'Ownership Metrics'!$A:$A,'Ownership Metrics'!$D:$D),"")</f>
        <v>36.69</v>
      </c>
      <c r="P6050" s="29">
        <f>IFERROR(_xlfn.XLOOKUP($B6050,'Ownership Metrics'!$A:$A,'Ownership Metrics'!$E:$E),"")</f>
        <v>51.36</v>
      </c>
      <c r="Q6050" s="30">
        <f>IFERROR(_xlfn.XLOOKUP($B6050,'Ownership Metrics'!$A:$A,'Ownership Metrics'!$F:$F),"")</f>
        <v>14</v>
      </c>
      <c r="R6050" s="30">
        <f>IFERROR(_xlfn.XLOOKUP($B6050,'Ownership Metrics'!$A:$A,'Ownership Metrics'!$G:$G),"")</f>
        <v>32</v>
      </c>
      <c r="S6050" s="27" t="str">
        <f>IFERROR(_xlfn.XLOOKUP($B6050,'Ownership Metrics'!$A:$A,'Ownership Metrics'!$H:$H),"")</f>
        <v>Moderat</v>
      </c>
      <c r="T6050" s="27" t="str">
        <f>IFERROR(_xlfn.XLOOKUP($B6050,'Ownership Metrics'!$A:$A,'Ownership Metrics'!$I:$I),"")</f>
        <v>Sedang</v>
      </c>
      <c r="U6050" s="27">
        <f>IF(COUNTIFS($B$2:$B6050,$B6050,$D$2:$D6050,$D6050)=1,1,0)</f>
        <v>1</v>
      </c>
      <c r="V6050" s="27">
        <f t="shared" si="283"/>
        <v>3.4</v>
      </c>
      <c r="W6050" s="27">
        <f t="shared" si="284"/>
        <v>11</v>
      </c>
      <c r="X6050" s="27">
        <f t="shared" si="282"/>
        <v>3.399999395</v>
      </c>
    </row>
    <row r="6051" spans="1:24" x14ac:dyDescent="0.25">
      <c r="A6051" s="26">
        <v>46265</v>
      </c>
      <c r="B6051" s="27" t="s">
        <v>10960</v>
      </c>
      <c r="C6051" s="27" t="s">
        <v>6180</v>
      </c>
      <c r="D6051" s="27" t="s">
        <v>6189</v>
      </c>
      <c r="E6051" s="27" t="s">
        <v>35</v>
      </c>
      <c r="F6051" s="27" t="s">
        <v>32</v>
      </c>
      <c r="G6051" s="27" t="s">
        <v>181</v>
      </c>
      <c r="H6051" s="27" t="s">
        <v>64</v>
      </c>
      <c r="I6051" s="28">
        <v>21000000</v>
      </c>
      <c r="J6051" s="28">
        <v>0</v>
      </c>
      <c r="K6051" s="28">
        <v>21000000</v>
      </c>
      <c r="L6051" s="29">
        <v>4.67</v>
      </c>
      <c r="M6051" s="29">
        <f>IFERROR(_xlfn.XLOOKUP($B6051,'Ownership Metrics'!$A:$A,'Ownership Metrics'!$B:$B),"")</f>
        <v>7.75</v>
      </c>
      <c r="N6051" s="28">
        <f>IFERROR(_xlfn.XLOOKUP($B6051,'Ownership Metrics'!$A:$A,'Ownership Metrics'!$C:$C),"")</f>
        <v>1635</v>
      </c>
      <c r="O6051" s="29">
        <f>IFERROR(_xlfn.XLOOKUP($B6051,'Ownership Metrics'!$A:$A,'Ownership Metrics'!$D:$D),"")</f>
        <v>36.69</v>
      </c>
      <c r="P6051" s="29">
        <f>IFERROR(_xlfn.XLOOKUP($B6051,'Ownership Metrics'!$A:$A,'Ownership Metrics'!$E:$E),"")</f>
        <v>51.36</v>
      </c>
      <c r="Q6051" s="30">
        <f>IFERROR(_xlfn.XLOOKUP($B6051,'Ownership Metrics'!$A:$A,'Ownership Metrics'!$F:$F),"")</f>
        <v>14</v>
      </c>
      <c r="R6051" s="30">
        <f>IFERROR(_xlfn.XLOOKUP($B6051,'Ownership Metrics'!$A:$A,'Ownership Metrics'!$G:$G),"")</f>
        <v>32</v>
      </c>
      <c r="S6051" s="27" t="str">
        <f>IFERROR(_xlfn.XLOOKUP($B6051,'Ownership Metrics'!$A:$A,'Ownership Metrics'!$H:$H),"")</f>
        <v>Moderat</v>
      </c>
      <c r="T6051" s="27" t="str">
        <f>IFERROR(_xlfn.XLOOKUP($B6051,'Ownership Metrics'!$A:$A,'Ownership Metrics'!$I:$I),"")</f>
        <v>Sedang</v>
      </c>
      <c r="U6051" s="27">
        <f>IF(COUNTIFS($B$2:$B6051,$B6051,$D$2:$D6051,$D6051)=1,1,0)</f>
        <v>1</v>
      </c>
      <c r="V6051" s="27">
        <f t="shared" si="283"/>
        <v>4.67</v>
      </c>
      <c r="W6051" s="27">
        <f t="shared" si="284"/>
        <v>7</v>
      </c>
      <c r="X6051" s="27">
        <f t="shared" si="282"/>
        <v>4.6699993948999996</v>
      </c>
    </row>
    <row r="6052" spans="1:24" x14ac:dyDescent="0.25">
      <c r="A6052" s="26">
        <v>46265</v>
      </c>
      <c r="B6052" s="27" t="s">
        <v>10960</v>
      </c>
      <c r="C6052" s="27" t="s">
        <v>6180</v>
      </c>
      <c r="D6052" s="27" t="s">
        <v>6190</v>
      </c>
      <c r="E6052" s="27" t="s">
        <v>35</v>
      </c>
      <c r="F6052" s="27" t="s">
        <v>32</v>
      </c>
      <c r="G6052" s="27" t="s">
        <v>181</v>
      </c>
      <c r="H6052" s="27" t="s">
        <v>64</v>
      </c>
      <c r="I6052" s="28">
        <v>6000000</v>
      </c>
      <c r="J6052" s="28">
        <v>0</v>
      </c>
      <c r="K6052" s="28">
        <v>6000000</v>
      </c>
      <c r="L6052" s="29">
        <v>1.33</v>
      </c>
      <c r="M6052" s="29">
        <f>IFERROR(_xlfn.XLOOKUP($B6052,'Ownership Metrics'!$A:$A,'Ownership Metrics'!$B:$B),"")</f>
        <v>7.75</v>
      </c>
      <c r="N6052" s="28">
        <f>IFERROR(_xlfn.XLOOKUP($B6052,'Ownership Metrics'!$A:$A,'Ownership Metrics'!$C:$C),"")</f>
        <v>1635</v>
      </c>
      <c r="O6052" s="29">
        <f>IFERROR(_xlfn.XLOOKUP($B6052,'Ownership Metrics'!$A:$A,'Ownership Metrics'!$D:$D),"")</f>
        <v>36.69</v>
      </c>
      <c r="P6052" s="29">
        <f>IFERROR(_xlfn.XLOOKUP($B6052,'Ownership Metrics'!$A:$A,'Ownership Metrics'!$E:$E),"")</f>
        <v>51.36</v>
      </c>
      <c r="Q6052" s="30">
        <f>IFERROR(_xlfn.XLOOKUP($B6052,'Ownership Metrics'!$A:$A,'Ownership Metrics'!$F:$F),"")</f>
        <v>14</v>
      </c>
      <c r="R6052" s="30">
        <f>IFERROR(_xlfn.XLOOKUP($B6052,'Ownership Metrics'!$A:$A,'Ownership Metrics'!$G:$G),"")</f>
        <v>32</v>
      </c>
      <c r="S6052" s="27" t="str">
        <f>IFERROR(_xlfn.XLOOKUP($B6052,'Ownership Metrics'!$A:$A,'Ownership Metrics'!$H:$H),"")</f>
        <v>Moderat</v>
      </c>
      <c r="T6052" s="27" t="str">
        <f>IFERROR(_xlfn.XLOOKUP($B6052,'Ownership Metrics'!$A:$A,'Ownership Metrics'!$I:$I),"")</f>
        <v>Sedang</v>
      </c>
      <c r="U6052" s="27">
        <f>IF(COUNTIFS($B$2:$B6052,$B6052,$D$2:$D6052,$D6052)=1,1,0)</f>
        <v>1</v>
      </c>
      <c r="V6052" s="27">
        <f t="shared" si="283"/>
        <v>1.33</v>
      </c>
      <c r="W6052" s="27">
        <f t="shared" si="284"/>
        <v>13</v>
      </c>
      <c r="X6052" s="27">
        <f t="shared" si="282"/>
        <v>1.3299993948000002</v>
      </c>
    </row>
    <row r="6053" spans="1:24" x14ac:dyDescent="0.25">
      <c r="A6053" s="26">
        <v>46265</v>
      </c>
      <c r="B6053" s="27" t="s">
        <v>10960</v>
      </c>
      <c r="C6053" s="27" t="s">
        <v>6180</v>
      </c>
      <c r="D6053" s="27" t="s">
        <v>6191</v>
      </c>
      <c r="E6053" s="27" t="s">
        <v>35</v>
      </c>
      <c r="F6053" s="27" t="s">
        <v>32</v>
      </c>
      <c r="G6053" s="27" t="s">
        <v>363</v>
      </c>
      <c r="H6053" s="27" t="s">
        <v>64</v>
      </c>
      <c r="I6053" s="28">
        <v>21600000</v>
      </c>
      <c r="J6053" s="28">
        <v>0</v>
      </c>
      <c r="K6053" s="28">
        <v>21600000</v>
      </c>
      <c r="L6053" s="29">
        <v>4.8</v>
      </c>
      <c r="M6053" s="29">
        <f>IFERROR(_xlfn.XLOOKUP($B6053,'Ownership Metrics'!$A:$A,'Ownership Metrics'!$B:$B),"")</f>
        <v>7.75</v>
      </c>
      <c r="N6053" s="28">
        <f>IFERROR(_xlfn.XLOOKUP($B6053,'Ownership Metrics'!$A:$A,'Ownership Metrics'!$C:$C),"")</f>
        <v>1635</v>
      </c>
      <c r="O6053" s="29">
        <f>IFERROR(_xlfn.XLOOKUP($B6053,'Ownership Metrics'!$A:$A,'Ownership Metrics'!$D:$D),"")</f>
        <v>36.69</v>
      </c>
      <c r="P6053" s="29">
        <f>IFERROR(_xlfn.XLOOKUP($B6053,'Ownership Metrics'!$A:$A,'Ownership Metrics'!$E:$E),"")</f>
        <v>51.36</v>
      </c>
      <c r="Q6053" s="30">
        <f>IFERROR(_xlfn.XLOOKUP($B6053,'Ownership Metrics'!$A:$A,'Ownership Metrics'!$F:$F),"")</f>
        <v>14</v>
      </c>
      <c r="R6053" s="30">
        <f>IFERROR(_xlfn.XLOOKUP($B6053,'Ownership Metrics'!$A:$A,'Ownership Metrics'!$G:$G),"")</f>
        <v>32</v>
      </c>
      <c r="S6053" s="27" t="str">
        <f>IFERROR(_xlfn.XLOOKUP($B6053,'Ownership Metrics'!$A:$A,'Ownership Metrics'!$H:$H),"")</f>
        <v>Moderat</v>
      </c>
      <c r="T6053" s="27" t="str">
        <f>IFERROR(_xlfn.XLOOKUP($B6053,'Ownership Metrics'!$A:$A,'Ownership Metrics'!$I:$I),"")</f>
        <v>Sedang</v>
      </c>
      <c r="U6053" s="27">
        <f>IF(COUNTIFS($B$2:$B6053,$B6053,$D$2:$D6053,$D6053)=1,1,0)</f>
        <v>1</v>
      </c>
      <c r="V6053" s="27">
        <f t="shared" si="283"/>
        <v>4.8</v>
      </c>
      <c r="W6053" s="27">
        <f t="shared" si="284"/>
        <v>6</v>
      </c>
      <c r="X6053" s="27">
        <f t="shared" si="282"/>
        <v>4.7999993946999995</v>
      </c>
    </row>
    <row r="6054" spans="1:24" x14ac:dyDescent="0.25">
      <c r="A6054" s="26">
        <v>46265</v>
      </c>
      <c r="B6054" s="27" t="s">
        <v>10960</v>
      </c>
      <c r="C6054" s="27" t="s">
        <v>6180</v>
      </c>
      <c r="D6054" s="27" t="s">
        <v>6192</v>
      </c>
      <c r="E6054" s="27" t="s">
        <v>35</v>
      </c>
      <c r="F6054" s="27" t="s">
        <v>32</v>
      </c>
      <c r="G6054" s="27" t="s">
        <v>1389</v>
      </c>
      <c r="H6054" s="27" t="s">
        <v>5406</v>
      </c>
      <c r="I6054" s="28">
        <v>6000000</v>
      </c>
      <c r="J6054" s="28">
        <v>0</v>
      </c>
      <c r="K6054" s="28">
        <v>6000000</v>
      </c>
      <c r="L6054" s="29">
        <v>1.33</v>
      </c>
      <c r="M6054" s="29">
        <f>IFERROR(_xlfn.XLOOKUP($B6054,'Ownership Metrics'!$A:$A,'Ownership Metrics'!$B:$B),"")</f>
        <v>7.75</v>
      </c>
      <c r="N6054" s="28">
        <f>IFERROR(_xlfn.XLOOKUP($B6054,'Ownership Metrics'!$A:$A,'Ownership Metrics'!$C:$C),"")</f>
        <v>1635</v>
      </c>
      <c r="O6054" s="29">
        <f>IFERROR(_xlfn.XLOOKUP($B6054,'Ownership Metrics'!$A:$A,'Ownership Metrics'!$D:$D),"")</f>
        <v>36.69</v>
      </c>
      <c r="P6054" s="29">
        <f>IFERROR(_xlfn.XLOOKUP($B6054,'Ownership Metrics'!$A:$A,'Ownership Metrics'!$E:$E),"")</f>
        <v>51.36</v>
      </c>
      <c r="Q6054" s="30">
        <f>IFERROR(_xlfn.XLOOKUP($B6054,'Ownership Metrics'!$A:$A,'Ownership Metrics'!$F:$F),"")</f>
        <v>14</v>
      </c>
      <c r="R6054" s="30">
        <f>IFERROR(_xlfn.XLOOKUP($B6054,'Ownership Metrics'!$A:$A,'Ownership Metrics'!$G:$G),"")</f>
        <v>32</v>
      </c>
      <c r="S6054" s="27" t="str">
        <f>IFERROR(_xlfn.XLOOKUP($B6054,'Ownership Metrics'!$A:$A,'Ownership Metrics'!$H:$H),"")</f>
        <v>Moderat</v>
      </c>
      <c r="T6054" s="27" t="str">
        <f>IFERROR(_xlfn.XLOOKUP($B6054,'Ownership Metrics'!$A:$A,'Ownership Metrics'!$I:$I),"")</f>
        <v>Sedang</v>
      </c>
      <c r="U6054" s="27">
        <f>IF(COUNTIFS($B$2:$B6054,$B6054,$D$2:$D6054,$D6054)=1,1,0)</f>
        <v>1</v>
      </c>
      <c r="V6054" s="27">
        <f t="shared" si="283"/>
        <v>1.33</v>
      </c>
      <c r="W6054" s="27">
        <f t="shared" si="284"/>
        <v>14</v>
      </c>
      <c r="X6054" s="27">
        <f t="shared" si="282"/>
        <v>1.3299993946000002</v>
      </c>
    </row>
    <row r="6055" spans="1:24" x14ac:dyDescent="0.25">
      <c r="A6055" s="26">
        <v>46265</v>
      </c>
      <c r="B6055" s="27" t="s">
        <v>10960</v>
      </c>
      <c r="C6055" s="27" t="s">
        <v>6180</v>
      </c>
      <c r="D6055" s="27" t="s">
        <v>6193</v>
      </c>
      <c r="E6055" s="27" t="s">
        <v>35</v>
      </c>
      <c r="F6055" s="27" t="s">
        <v>32</v>
      </c>
      <c r="G6055" s="27" t="s">
        <v>181</v>
      </c>
      <c r="H6055" s="27" t="s">
        <v>64</v>
      </c>
      <c r="I6055" s="28">
        <v>18700000</v>
      </c>
      <c r="J6055" s="28">
        <v>0</v>
      </c>
      <c r="K6055" s="28">
        <v>18700000</v>
      </c>
      <c r="L6055" s="29">
        <v>4.16</v>
      </c>
      <c r="M6055" s="29">
        <f>IFERROR(_xlfn.XLOOKUP($B6055,'Ownership Metrics'!$A:$A,'Ownership Metrics'!$B:$B),"")</f>
        <v>7.75</v>
      </c>
      <c r="N6055" s="28">
        <f>IFERROR(_xlfn.XLOOKUP($B6055,'Ownership Metrics'!$A:$A,'Ownership Metrics'!$C:$C),"")</f>
        <v>1635</v>
      </c>
      <c r="O6055" s="29">
        <f>IFERROR(_xlfn.XLOOKUP($B6055,'Ownership Metrics'!$A:$A,'Ownership Metrics'!$D:$D),"")</f>
        <v>36.69</v>
      </c>
      <c r="P6055" s="29">
        <f>IFERROR(_xlfn.XLOOKUP($B6055,'Ownership Metrics'!$A:$A,'Ownership Metrics'!$E:$E),"")</f>
        <v>51.36</v>
      </c>
      <c r="Q6055" s="30">
        <f>IFERROR(_xlfn.XLOOKUP($B6055,'Ownership Metrics'!$A:$A,'Ownership Metrics'!$F:$F),"")</f>
        <v>14</v>
      </c>
      <c r="R6055" s="30">
        <f>IFERROR(_xlfn.XLOOKUP($B6055,'Ownership Metrics'!$A:$A,'Ownership Metrics'!$G:$G),"")</f>
        <v>32</v>
      </c>
      <c r="S6055" s="27" t="str">
        <f>IFERROR(_xlfn.XLOOKUP($B6055,'Ownership Metrics'!$A:$A,'Ownership Metrics'!$H:$H),"")</f>
        <v>Moderat</v>
      </c>
      <c r="T6055" s="27" t="str">
        <f>IFERROR(_xlfn.XLOOKUP($B6055,'Ownership Metrics'!$A:$A,'Ownership Metrics'!$I:$I),"")</f>
        <v>Sedang</v>
      </c>
      <c r="U6055" s="27">
        <f>IF(COUNTIFS($B$2:$B6055,$B6055,$D$2:$D6055,$D6055)=1,1,0)</f>
        <v>1</v>
      </c>
      <c r="V6055" s="27">
        <f t="shared" si="283"/>
        <v>4.16</v>
      </c>
      <c r="W6055" s="27">
        <f t="shared" si="284"/>
        <v>9</v>
      </c>
      <c r="X6055" s="27">
        <f t="shared" si="282"/>
        <v>4.1599993944999998</v>
      </c>
    </row>
    <row r="6056" spans="1:24" x14ac:dyDescent="0.25">
      <c r="A6056" s="26">
        <v>46265</v>
      </c>
      <c r="B6056" s="27" t="s">
        <v>10961</v>
      </c>
      <c r="C6056" s="27" t="s">
        <v>6195</v>
      </c>
      <c r="D6056" s="27" t="s">
        <v>6196</v>
      </c>
      <c r="E6056" s="27" t="s">
        <v>83</v>
      </c>
      <c r="F6056" s="27" t="s">
        <v>23</v>
      </c>
      <c r="G6056" s="27"/>
      <c r="H6056" s="27" t="s">
        <v>24</v>
      </c>
      <c r="I6056" s="28">
        <v>0</v>
      </c>
      <c r="J6056" s="28">
        <v>324712696</v>
      </c>
      <c r="K6056" s="28">
        <v>324712696</v>
      </c>
      <c r="L6056" s="29">
        <v>4.5999999999999996</v>
      </c>
      <c r="M6056" s="29">
        <f>IFERROR(_xlfn.XLOOKUP($B6056,'Ownership Metrics'!$A:$A,'Ownership Metrics'!$B:$B),"")</f>
        <v>14.14</v>
      </c>
      <c r="N6056" s="28">
        <f>IFERROR(_xlfn.XLOOKUP($B6056,'Ownership Metrics'!$A:$A,'Ownership Metrics'!$C:$C),"")</f>
        <v>2526</v>
      </c>
      <c r="O6056" s="29">
        <f>IFERROR(_xlfn.XLOOKUP($B6056,'Ownership Metrics'!$A:$A,'Ownership Metrics'!$D:$D),"")</f>
        <v>35.049999999999997</v>
      </c>
      <c r="P6056" s="29">
        <f>IFERROR(_xlfn.XLOOKUP($B6056,'Ownership Metrics'!$A:$A,'Ownership Metrics'!$E:$E),"")</f>
        <v>75.02</v>
      </c>
      <c r="Q6056" s="30">
        <f>IFERROR(_xlfn.XLOOKUP($B6056,'Ownership Metrics'!$A:$A,'Ownership Metrics'!$F:$F),"")</f>
        <v>6</v>
      </c>
      <c r="R6056" s="30">
        <f>IFERROR(_xlfn.XLOOKUP($B6056,'Ownership Metrics'!$A:$A,'Ownership Metrics'!$G:$G),"")</f>
        <v>52</v>
      </c>
      <c r="S6056" s="27" t="str">
        <f>IFERROR(_xlfn.XLOOKUP($B6056,'Ownership Metrics'!$A:$A,'Ownership Metrics'!$H:$H),"")</f>
        <v>Terkonsentrasi</v>
      </c>
      <c r="T6056" s="27" t="str">
        <f>IFERROR(_xlfn.XLOOKUP($B6056,'Ownership Metrics'!$A:$A,'Ownership Metrics'!$I:$I),"")</f>
        <v>Sedang</v>
      </c>
      <c r="U6056" s="27">
        <f>IF(COUNTIFS($B$2:$B6056,$B6056,$D$2:$D6056,$D6056)=1,1,0)</f>
        <v>1</v>
      </c>
      <c r="V6056" s="27">
        <f t="shared" si="283"/>
        <v>4.5999999999999996</v>
      </c>
      <c r="W6056" s="27">
        <f t="shared" si="284"/>
        <v>4</v>
      </c>
      <c r="X6056" s="27">
        <f t="shared" si="282"/>
        <v>4.5999993943999993</v>
      </c>
    </row>
    <row r="6057" spans="1:24" x14ac:dyDescent="0.25">
      <c r="A6057" s="26">
        <v>46265</v>
      </c>
      <c r="B6057" s="27" t="s">
        <v>10961</v>
      </c>
      <c r="C6057" s="27" t="s">
        <v>6195</v>
      </c>
      <c r="D6057" s="27" t="s">
        <v>6197</v>
      </c>
      <c r="E6057" s="27" t="s">
        <v>22</v>
      </c>
      <c r="F6057" s="27" t="s">
        <v>23</v>
      </c>
      <c r="G6057" s="27"/>
      <c r="H6057" s="27" t="s">
        <v>24</v>
      </c>
      <c r="I6057" s="28">
        <v>0</v>
      </c>
      <c r="J6057" s="28">
        <v>347200300</v>
      </c>
      <c r="K6057" s="28">
        <v>347200300</v>
      </c>
      <c r="L6057" s="29">
        <v>4.92</v>
      </c>
      <c r="M6057" s="29">
        <f>IFERROR(_xlfn.XLOOKUP($B6057,'Ownership Metrics'!$A:$A,'Ownership Metrics'!$B:$B),"")</f>
        <v>14.14</v>
      </c>
      <c r="N6057" s="28">
        <f>IFERROR(_xlfn.XLOOKUP($B6057,'Ownership Metrics'!$A:$A,'Ownership Metrics'!$C:$C),"")</f>
        <v>2526</v>
      </c>
      <c r="O6057" s="29">
        <f>IFERROR(_xlfn.XLOOKUP($B6057,'Ownership Metrics'!$A:$A,'Ownership Metrics'!$D:$D),"")</f>
        <v>35.049999999999997</v>
      </c>
      <c r="P6057" s="29">
        <f>IFERROR(_xlfn.XLOOKUP($B6057,'Ownership Metrics'!$A:$A,'Ownership Metrics'!$E:$E),"")</f>
        <v>75.02</v>
      </c>
      <c r="Q6057" s="30">
        <f>IFERROR(_xlfn.XLOOKUP($B6057,'Ownership Metrics'!$A:$A,'Ownership Metrics'!$F:$F),"")</f>
        <v>6</v>
      </c>
      <c r="R6057" s="30">
        <f>IFERROR(_xlfn.XLOOKUP($B6057,'Ownership Metrics'!$A:$A,'Ownership Metrics'!$G:$G),"")</f>
        <v>52</v>
      </c>
      <c r="S6057" s="27" t="str">
        <f>IFERROR(_xlfn.XLOOKUP($B6057,'Ownership Metrics'!$A:$A,'Ownership Metrics'!$H:$H),"")</f>
        <v>Terkonsentrasi</v>
      </c>
      <c r="T6057" s="27" t="str">
        <f>IFERROR(_xlfn.XLOOKUP($B6057,'Ownership Metrics'!$A:$A,'Ownership Metrics'!$I:$I),"")</f>
        <v>Sedang</v>
      </c>
      <c r="U6057" s="27">
        <f>IF(COUNTIFS($B$2:$B6057,$B6057,$D$2:$D6057,$D6057)=1,1,0)</f>
        <v>1</v>
      </c>
      <c r="V6057" s="27">
        <f t="shared" si="283"/>
        <v>4.92</v>
      </c>
      <c r="W6057" s="27">
        <f t="shared" si="284"/>
        <v>3</v>
      </c>
      <c r="X6057" s="27">
        <f t="shared" si="282"/>
        <v>4.9199993942999996</v>
      </c>
    </row>
    <row r="6058" spans="1:24" x14ac:dyDescent="0.25">
      <c r="A6058" s="26">
        <v>46265</v>
      </c>
      <c r="B6058" s="27" t="s">
        <v>10961</v>
      </c>
      <c r="C6058" s="27" t="s">
        <v>6195</v>
      </c>
      <c r="D6058" s="27" t="s">
        <v>6198</v>
      </c>
      <c r="E6058" s="27" t="s">
        <v>22</v>
      </c>
      <c r="F6058" s="27" t="s">
        <v>23</v>
      </c>
      <c r="G6058" s="27"/>
      <c r="H6058" s="27" t="s">
        <v>24</v>
      </c>
      <c r="I6058" s="28">
        <v>0</v>
      </c>
      <c r="J6058" s="28">
        <v>324714000</v>
      </c>
      <c r="K6058" s="28">
        <v>324714000</v>
      </c>
      <c r="L6058" s="29">
        <v>4.5999999999999996</v>
      </c>
      <c r="M6058" s="29">
        <f>IFERROR(_xlfn.XLOOKUP($B6058,'Ownership Metrics'!$A:$A,'Ownership Metrics'!$B:$B),"")</f>
        <v>14.14</v>
      </c>
      <c r="N6058" s="28">
        <f>IFERROR(_xlfn.XLOOKUP($B6058,'Ownership Metrics'!$A:$A,'Ownership Metrics'!$C:$C),"")</f>
        <v>2526</v>
      </c>
      <c r="O6058" s="29">
        <f>IFERROR(_xlfn.XLOOKUP($B6058,'Ownership Metrics'!$A:$A,'Ownership Metrics'!$D:$D),"")</f>
        <v>35.049999999999997</v>
      </c>
      <c r="P6058" s="29">
        <f>IFERROR(_xlfn.XLOOKUP($B6058,'Ownership Metrics'!$A:$A,'Ownership Metrics'!$E:$E),"")</f>
        <v>75.02</v>
      </c>
      <c r="Q6058" s="30">
        <f>IFERROR(_xlfn.XLOOKUP($B6058,'Ownership Metrics'!$A:$A,'Ownership Metrics'!$F:$F),"")</f>
        <v>6</v>
      </c>
      <c r="R6058" s="30">
        <f>IFERROR(_xlfn.XLOOKUP($B6058,'Ownership Metrics'!$A:$A,'Ownership Metrics'!$G:$G),"")</f>
        <v>52</v>
      </c>
      <c r="S6058" s="27" t="str">
        <f>IFERROR(_xlfn.XLOOKUP($B6058,'Ownership Metrics'!$A:$A,'Ownership Metrics'!$H:$H),"")</f>
        <v>Terkonsentrasi</v>
      </c>
      <c r="T6058" s="27" t="str">
        <f>IFERROR(_xlfn.XLOOKUP($B6058,'Ownership Metrics'!$A:$A,'Ownership Metrics'!$I:$I),"")</f>
        <v>Sedang</v>
      </c>
      <c r="U6058" s="27">
        <f>IF(COUNTIFS($B$2:$B6058,$B6058,$D$2:$D6058,$D6058)=1,1,0)</f>
        <v>1</v>
      </c>
      <c r="V6058" s="27">
        <f t="shared" si="283"/>
        <v>4.5999999999999996</v>
      </c>
      <c r="W6058" s="27">
        <f t="shared" si="284"/>
        <v>5</v>
      </c>
      <c r="X6058" s="27">
        <f t="shared" si="282"/>
        <v>4.5999993941999993</v>
      </c>
    </row>
    <row r="6059" spans="1:24" x14ac:dyDescent="0.25">
      <c r="A6059" s="26">
        <v>46265</v>
      </c>
      <c r="B6059" s="27" t="s">
        <v>10961</v>
      </c>
      <c r="C6059" s="27" t="s">
        <v>6195</v>
      </c>
      <c r="D6059" s="27" t="s">
        <v>6199</v>
      </c>
      <c r="E6059" s="27" t="s">
        <v>22</v>
      </c>
      <c r="F6059" s="27" t="s">
        <v>23</v>
      </c>
      <c r="G6059" s="27"/>
      <c r="H6059" s="27" t="s">
        <v>24</v>
      </c>
      <c r="I6059" s="28">
        <v>2474261252</v>
      </c>
      <c r="J6059" s="28">
        <v>0</v>
      </c>
      <c r="K6059" s="28">
        <v>2474261252</v>
      </c>
      <c r="L6059" s="29">
        <v>35.049999999999997</v>
      </c>
      <c r="M6059" s="29">
        <f>IFERROR(_xlfn.XLOOKUP($B6059,'Ownership Metrics'!$A:$A,'Ownership Metrics'!$B:$B),"")</f>
        <v>14.14</v>
      </c>
      <c r="N6059" s="28">
        <f>IFERROR(_xlfn.XLOOKUP($B6059,'Ownership Metrics'!$A:$A,'Ownership Metrics'!$C:$C),"")</f>
        <v>2526</v>
      </c>
      <c r="O6059" s="29">
        <f>IFERROR(_xlfn.XLOOKUP($B6059,'Ownership Metrics'!$A:$A,'Ownership Metrics'!$D:$D),"")</f>
        <v>35.049999999999997</v>
      </c>
      <c r="P6059" s="29">
        <f>IFERROR(_xlfn.XLOOKUP($B6059,'Ownership Metrics'!$A:$A,'Ownership Metrics'!$E:$E),"")</f>
        <v>75.02</v>
      </c>
      <c r="Q6059" s="30">
        <f>IFERROR(_xlfn.XLOOKUP($B6059,'Ownership Metrics'!$A:$A,'Ownership Metrics'!$F:$F),"")</f>
        <v>6</v>
      </c>
      <c r="R6059" s="30">
        <f>IFERROR(_xlfn.XLOOKUP($B6059,'Ownership Metrics'!$A:$A,'Ownership Metrics'!$G:$G),"")</f>
        <v>52</v>
      </c>
      <c r="S6059" s="27" t="str">
        <f>IFERROR(_xlfn.XLOOKUP($B6059,'Ownership Metrics'!$A:$A,'Ownership Metrics'!$H:$H),"")</f>
        <v>Terkonsentrasi</v>
      </c>
      <c r="T6059" s="27" t="str">
        <f>IFERROR(_xlfn.XLOOKUP($B6059,'Ownership Metrics'!$A:$A,'Ownership Metrics'!$I:$I),"")</f>
        <v>Sedang</v>
      </c>
      <c r="U6059" s="27">
        <f>IF(COUNTIFS($B$2:$B6059,$B6059,$D$2:$D6059,$D6059)=1,1,0)</f>
        <v>1</v>
      </c>
      <c r="V6059" s="27">
        <f t="shared" si="283"/>
        <v>35.049999999999997</v>
      </c>
      <c r="W6059" s="27">
        <f t="shared" si="284"/>
        <v>1</v>
      </c>
      <c r="X6059" s="27">
        <f t="shared" si="282"/>
        <v>35.049999394099999</v>
      </c>
    </row>
    <row r="6060" spans="1:24" x14ac:dyDescent="0.25">
      <c r="A6060" s="26">
        <v>46265</v>
      </c>
      <c r="B6060" s="27" t="s">
        <v>10961</v>
      </c>
      <c r="C6060" s="27" t="s">
        <v>6195</v>
      </c>
      <c r="D6060" s="27" t="s">
        <v>6200</v>
      </c>
      <c r="E6060" s="27" t="s">
        <v>22</v>
      </c>
      <c r="F6060" s="27" t="s">
        <v>23</v>
      </c>
      <c r="G6060" s="27"/>
      <c r="H6060" s="27" t="s">
        <v>24</v>
      </c>
      <c r="I6060" s="28">
        <v>2474261252</v>
      </c>
      <c r="J6060" s="28">
        <v>0</v>
      </c>
      <c r="K6060" s="28">
        <v>2474261252</v>
      </c>
      <c r="L6060" s="29">
        <v>35.049999999999997</v>
      </c>
      <c r="M6060" s="29">
        <f>IFERROR(_xlfn.XLOOKUP($B6060,'Ownership Metrics'!$A:$A,'Ownership Metrics'!$B:$B),"")</f>
        <v>14.14</v>
      </c>
      <c r="N6060" s="28">
        <f>IFERROR(_xlfn.XLOOKUP($B6060,'Ownership Metrics'!$A:$A,'Ownership Metrics'!$C:$C),"")</f>
        <v>2526</v>
      </c>
      <c r="O6060" s="29">
        <f>IFERROR(_xlfn.XLOOKUP($B6060,'Ownership Metrics'!$A:$A,'Ownership Metrics'!$D:$D),"")</f>
        <v>35.049999999999997</v>
      </c>
      <c r="P6060" s="29">
        <f>IFERROR(_xlfn.XLOOKUP($B6060,'Ownership Metrics'!$A:$A,'Ownership Metrics'!$E:$E),"")</f>
        <v>75.02</v>
      </c>
      <c r="Q6060" s="30">
        <f>IFERROR(_xlfn.XLOOKUP($B6060,'Ownership Metrics'!$A:$A,'Ownership Metrics'!$F:$F),"")</f>
        <v>6</v>
      </c>
      <c r="R6060" s="30">
        <f>IFERROR(_xlfn.XLOOKUP($B6060,'Ownership Metrics'!$A:$A,'Ownership Metrics'!$G:$G),"")</f>
        <v>52</v>
      </c>
      <c r="S6060" s="27" t="str">
        <f>IFERROR(_xlfn.XLOOKUP($B6060,'Ownership Metrics'!$A:$A,'Ownership Metrics'!$H:$H),"")</f>
        <v>Terkonsentrasi</v>
      </c>
      <c r="T6060" s="27" t="str">
        <f>IFERROR(_xlfn.XLOOKUP($B6060,'Ownership Metrics'!$A:$A,'Ownership Metrics'!$I:$I),"")</f>
        <v>Sedang</v>
      </c>
      <c r="U6060" s="27">
        <f>IF(COUNTIFS($B$2:$B6060,$B6060,$D$2:$D6060,$D6060)=1,1,0)</f>
        <v>1</v>
      </c>
      <c r="V6060" s="27">
        <f t="shared" si="283"/>
        <v>35.049999999999997</v>
      </c>
      <c r="W6060" s="27">
        <f t="shared" si="284"/>
        <v>2</v>
      </c>
      <c r="X6060" s="27">
        <f t="shared" si="282"/>
        <v>35.049999393999997</v>
      </c>
    </row>
    <row r="6061" spans="1:24" x14ac:dyDescent="0.25">
      <c r="A6061" s="26">
        <v>46265</v>
      </c>
      <c r="B6061" s="27" t="s">
        <v>10961</v>
      </c>
      <c r="C6061" s="27" t="s">
        <v>6195</v>
      </c>
      <c r="D6061" s="27" t="s">
        <v>6201</v>
      </c>
      <c r="E6061" s="27" t="s">
        <v>35</v>
      </c>
      <c r="F6061" s="27" t="s">
        <v>23</v>
      </c>
      <c r="G6061" s="27" t="s">
        <v>36</v>
      </c>
      <c r="H6061" s="27" t="s">
        <v>24</v>
      </c>
      <c r="I6061" s="28">
        <v>115794500</v>
      </c>
      <c r="J6061" s="28">
        <v>0</v>
      </c>
      <c r="K6061" s="28">
        <v>115794500</v>
      </c>
      <c r="L6061" s="29">
        <v>1.64</v>
      </c>
      <c r="M6061" s="29">
        <f>IFERROR(_xlfn.XLOOKUP($B6061,'Ownership Metrics'!$A:$A,'Ownership Metrics'!$B:$B),"")</f>
        <v>14.14</v>
      </c>
      <c r="N6061" s="28">
        <f>IFERROR(_xlfn.XLOOKUP($B6061,'Ownership Metrics'!$A:$A,'Ownership Metrics'!$C:$C),"")</f>
        <v>2526</v>
      </c>
      <c r="O6061" s="29">
        <f>IFERROR(_xlfn.XLOOKUP($B6061,'Ownership Metrics'!$A:$A,'Ownership Metrics'!$D:$D),"")</f>
        <v>35.049999999999997</v>
      </c>
      <c r="P6061" s="29">
        <f>IFERROR(_xlfn.XLOOKUP($B6061,'Ownership Metrics'!$A:$A,'Ownership Metrics'!$E:$E),"")</f>
        <v>75.02</v>
      </c>
      <c r="Q6061" s="30">
        <f>IFERROR(_xlfn.XLOOKUP($B6061,'Ownership Metrics'!$A:$A,'Ownership Metrics'!$F:$F),"")</f>
        <v>6</v>
      </c>
      <c r="R6061" s="30">
        <f>IFERROR(_xlfn.XLOOKUP($B6061,'Ownership Metrics'!$A:$A,'Ownership Metrics'!$G:$G),"")</f>
        <v>52</v>
      </c>
      <c r="S6061" s="27" t="str">
        <f>IFERROR(_xlfn.XLOOKUP($B6061,'Ownership Metrics'!$A:$A,'Ownership Metrics'!$H:$H),"")</f>
        <v>Terkonsentrasi</v>
      </c>
      <c r="T6061" s="27" t="str">
        <f>IFERROR(_xlfn.XLOOKUP($B6061,'Ownership Metrics'!$A:$A,'Ownership Metrics'!$I:$I),"")</f>
        <v>Sedang</v>
      </c>
      <c r="U6061" s="27">
        <f>IF(COUNTIFS($B$2:$B6061,$B6061,$D$2:$D6061,$D6061)=1,1,0)</f>
        <v>1</v>
      </c>
      <c r="V6061" s="27">
        <f t="shared" si="283"/>
        <v>1.64</v>
      </c>
      <c r="W6061" s="27">
        <f t="shared" si="284"/>
        <v>6</v>
      </c>
      <c r="X6061" s="27">
        <f t="shared" si="282"/>
        <v>1.6399993938999999</v>
      </c>
    </row>
    <row r="6062" spans="1:24" x14ac:dyDescent="0.25">
      <c r="A6062" s="26">
        <v>46265</v>
      </c>
      <c r="B6062" s="27" t="s">
        <v>10962</v>
      </c>
      <c r="C6062" s="27" t="s">
        <v>6203</v>
      </c>
      <c r="D6062" s="27" t="s">
        <v>6204</v>
      </c>
      <c r="E6062" s="27" t="s">
        <v>83</v>
      </c>
      <c r="F6062" s="27" t="s">
        <v>23</v>
      </c>
      <c r="G6062" s="27"/>
      <c r="H6062" s="27" t="s">
        <v>24</v>
      </c>
      <c r="I6062" s="28">
        <v>37000100</v>
      </c>
      <c r="J6062" s="28">
        <v>0</v>
      </c>
      <c r="K6062" s="28">
        <v>37000100</v>
      </c>
      <c r="L6062" s="29">
        <v>2.2400000000000002</v>
      </c>
      <c r="M6062" s="29">
        <f>IFERROR(_xlfn.XLOOKUP($B6062,'Ownership Metrics'!$A:$A,'Ownership Metrics'!$B:$B),"")</f>
        <v>22.07</v>
      </c>
      <c r="N6062" s="28">
        <f>IFERROR(_xlfn.XLOOKUP($B6062,'Ownership Metrics'!$A:$A,'Ownership Metrics'!$C:$C),"")</f>
        <v>5054</v>
      </c>
      <c r="O6062" s="29">
        <f>IFERROR(_xlfn.XLOOKUP($B6062,'Ownership Metrics'!$A:$A,'Ownership Metrics'!$D:$D),"")</f>
        <v>70.97</v>
      </c>
      <c r="P6062" s="29">
        <f>IFERROR(_xlfn.XLOOKUP($B6062,'Ownership Metrics'!$A:$A,'Ownership Metrics'!$E:$E),"")</f>
        <v>76.16</v>
      </c>
      <c r="Q6062" s="30">
        <f>IFERROR(_xlfn.XLOOKUP($B6062,'Ownership Metrics'!$A:$A,'Ownership Metrics'!$F:$F),"")</f>
        <v>4</v>
      </c>
      <c r="R6062" s="30">
        <f>IFERROR(_xlfn.XLOOKUP($B6062,'Ownership Metrics'!$A:$A,'Ownership Metrics'!$G:$G),"")</f>
        <v>66</v>
      </c>
      <c r="S6062" s="27" t="str">
        <f>IFERROR(_xlfn.XLOOKUP($B6062,'Ownership Metrics'!$A:$A,'Ownership Metrics'!$H:$H),"")</f>
        <v>Mayoritas</v>
      </c>
      <c r="T6062" s="27" t="str">
        <f>IFERROR(_xlfn.XLOOKUP($B6062,'Ownership Metrics'!$A:$A,'Ownership Metrics'!$I:$I),"")</f>
        <v>Tinggi</v>
      </c>
      <c r="U6062" s="27">
        <f>IF(COUNTIFS($B$2:$B6062,$B6062,$D$2:$D6062,$D6062)=1,1,0)</f>
        <v>1</v>
      </c>
      <c r="V6062" s="27">
        <f t="shared" si="283"/>
        <v>2.2400000000000002</v>
      </c>
      <c r="W6062" s="27">
        <f t="shared" si="284"/>
        <v>3</v>
      </c>
      <c r="X6062" s="27">
        <f t="shared" si="282"/>
        <v>2.2399993938000002</v>
      </c>
    </row>
    <row r="6063" spans="1:24" x14ac:dyDescent="0.25">
      <c r="A6063" s="26">
        <v>46265</v>
      </c>
      <c r="B6063" s="27" t="s">
        <v>10962</v>
      </c>
      <c r="C6063" s="27" t="s">
        <v>6203</v>
      </c>
      <c r="D6063" s="27" t="s">
        <v>6205</v>
      </c>
      <c r="E6063" s="27" t="s">
        <v>51</v>
      </c>
      <c r="F6063" s="27" t="s">
        <v>23</v>
      </c>
      <c r="G6063" s="27"/>
      <c r="H6063" s="27" t="s">
        <v>24</v>
      </c>
      <c r="I6063" s="28">
        <v>1173500000</v>
      </c>
      <c r="J6063" s="28">
        <v>0</v>
      </c>
      <c r="K6063" s="28">
        <v>1173500000</v>
      </c>
      <c r="L6063" s="29">
        <v>70.97</v>
      </c>
      <c r="M6063" s="29">
        <f>IFERROR(_xlfn.XLOOKUP($B6063,'Ownership Metrics'!$A:$A,'Ownership Metrics'!$B:$B),"")</f>
        <v>22.07</v>
      </c>
      <c r="N6063" s="28">
        <f>IFERROR(_xlfn.XLOOKUP($B6063,'Ownership Metrics'!$A:$A,'Ownership Metrics'!$C:$C),"")</f>
        <v>5054</v>
      </c>
      <c r="O6063" s="29">
        <f>IFERROR(_xlfn.XLOOKUP($B6063,'Ownership Metrics'!$A:$A,'Ownership Metrics'!$D:$D),"")</f>
        <v>70.97</v>
      </c>
      <c r="P6063" s="29">
        <f>IFERROR(_xlfn.XLOOKUP($B6063,'Ownership Metrics'!$A:$A,'Ownership Metrics'!$E:$E),"")</f>
        <v>76.16</v>
      </c>
      <c r="Q6063" s="30">
        <f>IFERROR(_xlfn.XLOOKUP($B6063,'Ownership Metrics'!$A:$A,'Ownership Metrics'!$F:$F),"")</f>
        <v>4</v>
      </c>
      <c r="R6063" s="30">
        <f>IFERROR(_xlfn.XLOOKUP($B6063,'Ownership Metrics'!$A:$A,'Ownership Metrics'!$G:$G),"")</f>
        <v>66</v>
      </c>
      <c r="S6063" s="27" t="str">
        <f>IFERROR(_xlfn.XLOOKUP($B6063,'Ownership Metrics'!$A:$A,'Ownership Metrics'!$H:$H),"")</f>
        <v>Mayoritas</v>
      </c>
      <c r="T6063" s="27" t="str">
        <f>IFERROR(_xlfn.XLOOKUP($B6063,'Ownership Metrics'!$A:$A,'Ownership Metrics'!$I:$I),"")</f>
        <v>Tinggi</v>
      </c>
      <c r="U6063" s="27">
        <f>IF(COUNTIFS($B$2:$B6063,$B6063,$D$2:$D6063,$D6063)=1,1,0)</f>
        <v>1</v>
      </c>
      <c r="V6063" s="27">
        <f t="shared" si="283"/>
        <v>70.97</v>
      </c>
      <c r="W6063" s="27">
        <f t="shared" si="284"/>
        <v>1</v>
      </c>
      <c r="X6063" s="27">
        <f t="shared" si="282"/>
        <v>70.969999393699993</v>
      </c>
    </row>
    <row r="6064" spans="1:24" x14ac:dyDescent="0.25">
      <c r="A6064" s="26">
        <v>46265</v>
      </c>
      <c r="B6064" s="27" t="s">
        <v>10962</v>
      </c>
      <c r="C6064" s="27" t="s">
        <v>6203</v>
      </c>
      <c r="D6064" s="27" t="s">
        <v>2120</v>
      </c>
      <c r="E6064" s="27" t="s">
        <v>35</v>
      </c>
      <c r="F6064" s="27" t="s">
        <v>23</v>
      </c>
      <c r="G6064" s="27" t="s">
        <v>36</v>
      </c>
      <c r="H6064" s="27" t="s">
        <v>24</v>
      </c>
      <c r="I6064" s="28">
        <v>29276400</v>
      </c>
      <c r="J6064" s="28">
        <v>0</v>
      </c>
      <c r="K6064" s="28">
        <v>29276400</v>
      </c>
      <c r="L6064" s="29">
        <v>1.77</v>
      </c>
      <c r="M6064" s="29">
        <f>IFERROR(_xlfn.XLOOKUP($B6064,'Ownership Metrics'!$A:$A,'Ownership Metrics'!$B:$B),"")</f>
        <v>22.07</v>
      </c>
      <c r="N6064" s="28">
        <f>IFERROR(_xlfn.XLOOKUP($B6064,'Ownership Metrics'!$A:$A,'Ownership Metrics'!$C:$C),"")</f>
        <v>5054</v>
      </c>
      <c r="O6064" s="29">
        <f>IFERROR(_xlfn.XLOOKUP($B6064,'Ownership Metrics'!$A:$A,'Ownership Metrics'!$D:$D),"")</f>
        <v>70.97</v>
      </c>
      <c r="P6064" s="29">
        <f>IFERROR(_xlfn.XLOOKUP($B6064,'Ownership Metrics'!$A:$A,'Ownership Metrics'!$E:$E),"")</f>
        <v>76.16</v>
      </c>
      <c r="Q6064" s="30">
        <f>IFERROR(_xlfn.XLOOKUP($B6064,'Ownership Metrics'!$A:$A,'Ownership Metrics'!$F:$F),"")</f>
        <v>4</v>
      </c>
      <c r="R6064" s="30">
        <f>IFERROR(_xlfn.XLOOKUP($B6064,'Ownership Metrics'!$A:$A,'Ownership Metrics'!$G:$G),"")</f>
        <v>66</v>
      </c>
      <c r="S6064" s="27" t="str">
        <f>IFERROR(_xlfn.XLOOKUP($B6064,'Ownership Metrics'!$A:$A,'Ownership Metrics'!$H:$H),"")</f>
        <v>Mayoritas</v>
      </c>
      <c r="T6064" s="27" t="str">
        <f>IFERROR(_xlfn.XLOOKUP($B6064,'Ownership Metrics'!$A:$A,'Ownership Metrics'!$I:$I),"")</f>
        <v>Tinggi</v>
      </c>
      <c r="U6064" s="27">
        <f>IF(COUNTIFS($B$2:$B6064,$B6064,$D$2:$D6064,$D6064)=1,1,0)</f>
        <v>1</v>
      </c>
      <c r="V6064" s="27">
        <f t="shared" si="283"/>
        <v>1.77</v>
      </c>
      <c r="W6064" s="27">
        <f t="shared" si="284"/>
        <v>4</v>
      </c>
      <c r="X6064" s="27">
        <f t="shared" si="282"/>
        <v>1.7699993936</v>
      </c>
    </row>
    <row r="6065" spans="1:24" x14ac:dyDescent="0.25">
      <c r="A6065" s="26">
        <v>46265</v>
      </c>
      <c r="B6065" s="27" t="s">
        <v>10962</v>
      </c>
      <c r="C6065" s="27" t="s">
        <v>6203</v>
      </c>
      <c r="D6065" s="27" t="s">
        <v>6206</v>
      </c>
      <c r="E6065" s="27" t="s">
        <v>35</v>
      </c>
      <c r="F6065" s="27" t="s">
        <v>23</v>
      </c>
      <c r="G6065" s="27" t="s">
        <v>36</v>
      </c>
      <c r="H6065" s="27" t="s">
        <v>24</v>
      </c>
      <c r="I6065" s="28">
        <v>48857100</v>
      </c>
      <c r="J6065" s="28">
        <v>0</v>
      </c>
      <c r="K6065" s="28">
        <v>48857100</v>
      </c>
      <c r="L6065" s="29">
        <v>2.95</v>
      </c>
      <c r="M6065" s="29">
        <f>IFERROR(_xlfn.XLOOKUP($B6065,'Ownership Metrics'!$A:$A,'Ownership Metrics'!$B:$B),"")</f>
        <v>22.07</v>
      </c>
      <c r="N6065" s="28">
        <f>IFERROR(_xlfn.XLOOKUP($B6065,'Ownership Metrics'!$A:$A,'Ownership Metrics'!$C:$C),"")</f>
        <v>5054</v>
      </c>
      <c r="O6065" s="29">
        <f>IFERROR(_xlfn.XLOOKUP($B6065,'Ownership Metrics'!$A:$A,'Ownership Metrics'!$D:$D),"")</f>
        <v>70.97</v>
      </c>
      <c r="P6065" s="29">
        <f>IFERROR(_xlfn.XLOOKUP($B6065,'Ownership Metrics'!$A:$A,'Ownership Metrics'!$E:$E),"")</f>
        <v>76.16</v>
      </c>
      <c r="Q6065" s="30">
        <f>IFERROR(_xlfn.XLOOKUP($B6065,'Ownership Metrics'!$A:$A,'Ownership Metrics'!$F:$F),"")</f>
        <v>4</v>
      </c>
      <c r="R6065" s="30">
        <f>IFERROR(_xlfn.XLOOKUP($B6065,'Ownership Metrics'!$A:$A,'Ownership Metrics'!$G:$G),"")</f>
        <v>66</v>
      </c>
      <c r="S6065" s="27" t="str">
        <f>IFERROR(_xlfn.XLOOKUP($B6065,'Ownership Metrics'!$A:$A,'Ownership Metrics'!$H:$H),"")</f>
        <v>Mayoritas</v>
      </c>
      <c r="T6065" s="27" t="str">
        <f>IFERROR(_xlfn.XLOOKUP($B6065,'Ownership Metrics'!$A:$A,'Ownership Metrics'!$I:$I),"")</f>
        <v>Tinggi</v>
      </c>
      <c r="U6065" s="27">
        <f>IF(COUNTIFS($B$2:$B6065,$B6065,$D$2:$D6065,$D6065)=1,1,0)</f>
        <v>1</v>
      </c>
      <c r="V6065" s="27">
        <f t="shared" si="283"/>
        <v>2.95</v>
      </c>
      <c r="W6065" s="27">
        <f t="shared" si="284"/>
        <v>2</v>
      </c>
      <c r="X6065" s="27">
        <f t="shared" si="282"/>
        <v>2.9499993935000002</v>
      </c>
    </row>
    <row r="6066" spans="1:24" x14ac:dyDescent="0.25">
      <c r="A6066" s="26">
        <v>46265</v>
      </c>
      <c r="B6066" s="27" t="s">
        <v>10963</v>
      </c>
      <c r="C6066" s="27" t="s">
        <v>6208</v>
      </c>
      <c r="D6066" s="27" t="s">
        <v>6209</v>
      </c>
      <c r="E6066" s="27" t="s">
        <v>51</v>
      </c>
      <c r="F6066" s="27" t="s">
        <v>32</v>
      </c>
      <c r="G6066" s="27"/>
      <c r="H6066" s="27" t="s">
        <v>64</v>
      </c>
      <c r="I6066" s="28">
        <v>2851733000</v>
      </c>
      <c r="J6066" s="28">
        <v>0</v>
      </c>
      <c r="K6066" s="28">
        <v>2851733000</v>
      </c>
      <c r="L6066" s="29">
        <v>22.47</v>
      </c>
      <c r="M6066" s="29">
        <f>IFERROR(_xlfn.XLOOKUP($B6066,'Ownership Metrics'!$A:$A,'Ownership Metrics'!$B:$B),"")</f>
        <v>0.33</v>
      </c>
      <c r="N6066" s="28">
        <f>IFERROR(_xlfn.XLOOKUP($B6066,'Ownership Metrics'!$A:$A,'Ownership Metrics'!$C:$C),"")</f>
        <v>2414</v>
      </c>
      <c r="O6066" s="29">
        <f>IFERROR(_xlfn.XLOOKUP($B6066,'Ownership Metrics'!$A:$A,'Ownership Metrics'!$D:$D),"")</f>
        <v>40.03</v>
      </c>
      <c r="P6066" s="29">
        <f>IFERROR(_xlfn.XLOOKUP($B6066,'Ownership Metrics'!$A:$A,'Ownership Metrics'!$E:$E),"")</f>
        <v>72.5</v>
      </c>
      <c r="Q6066" s="30">
        <f>IFERROR(_xlfn.XLOOKUP($B6066,'Ownership Metrics'!$A:$A,'Ownership Metrics'!$F:$F),"")</f>
        <v>7</v>
      </c>
      <c r="R6066" s="30">
        <f>IFERROR(_xlfn.XLOOKUP($B6066,'Ownership Metrics'!$A:$A,'Ownership Metrics'!$G:$G),"")</f>
        <v>50</v>
      </c>
      <c r="S6066" s="27" t="str">
        <f>IFERROR(_xlfn.XLOOKUP($B6066,'Ownership Metrics'!$A:$A,'Ownership Metrics'!$H:$H),"")</f>
        <v>Terkonsentrasi</v>
      </c>
      <c r="T6066" s="27" t="str">
        <f>IFERROR(_xlfn.XLOOKUP($B6066,'Ownership Metrics'!$A:$A,'Ownership Metrics'!$I:$I),"")</f>
        <v>Sedang</v>
      </c>
      <c r="U6066" s="27">
        <f>IF(COUNTIFS($B$2:$B6066,$B6066,$D$2:$D6066,$D6066)=1,1,0)</f>
        <v>1</v>
      </c>
      <c r="V6066" s="27">
        <f t="shared" si="283"/>
        <v>22.47</v>
      </c>
      <c r="W6066" s="27">
        <f t="shared" si="284"/>
        <v>2</v>
      </c>
      <c r="X6066" s="27">
        <f t="shared" si="282"/>
        <v>22.469999393399998</v>
      </c>
    </row>
    <row r="6067" spans="1:24" x14ac:dyDescent="0.25">
      <c r="A6067" s="26">
        <v>46265</v>
      </c>
      <c r="B6067" s="27" t="s">
        <v>10963</v>
      </c>
      <c r="C6067" s="27" t="s">
        <v>6208</v>
      </c>
      <c r="D6067" s="27" t="s">
        <v>6210</v>
      </c>
      <c r="E6067" s="27" t="s">
        <v>83</v>
      </c>
      <c r="F6067" s="27" t="s">
        <v>32</v>
      </c>
      <c r="G6067" s="27"/>
      <c r="H6067" s="27" t="s">
        <v>5406</v>
      </c>
      <c r="I6067" s="28">
        <v>1269168240</v>
      </c>
      <c r="J6067" s="28">
        <v>0</v>
      </c>
      <c r="K6067" s="28">
        <v>1269168240</v>
      </c>
      <c r="L6067" s="29">
        <v>10</v>
      </c>
      <c r="M6067" s="29">
        <f>IFERROR(_xlfn.XLOOKUP($B6067,'Ownership Metrics'!$A:$A,'Ownership Metrics'!$B:$B),"")</f>
        <v>0.33</v>
      </c>
      <c r="N6067" s="28">
        <f>IFERROR(_xlfn.XLOOKUP($B6067,'Ownership Metrics'!$A:$A,'Ownership Metrics'!$C:$C),"")</f>
        <v>2414</v>
      </c>
      <c r="O6067" s="29">
        <f>IFERROR(_xlfn.XLOOKUP($B6067,'Ownership Metrics'!$A:$A,'Ownership Metrics'!$D:$D),"")</f>
        <v>40.03</v>
      </c>
      <c r="P6067" s="29">
        <f>IFERROR(_xlfn.XLOOKUP($B6067,'Ownership Metrics'!$A:$A,'Ownership Metrics'!$E:$E),"")</f>
        <v>72.5</v>
      </c>
      <c r="Q6067" s="30">
        <f>IFERROR(_xlfn.XLOOKUP($B6067,'Ownership Metrics'!$A:$A,'Ownership Metrics'!$F:$F),"")</f>
        <v>7</v>
      </c>
      <c r="R6067" s="30">
        <f>IFERROR(_xlfn.XLOOKUP($B6067,'Ownership Metrics'!$A:$A,'Ownership Metrics'!$G:$G),"")</f>
        <v>50</v>
      </c>
      <c r="S6067" s="27" t="str">
        <f>IFERROR(_xlfn.XLOOKUP($B6067,'Ownership Metrics'!$A:$A,'Ownership Metrics'!$H:$H),"")</f>
        <v>Terkonsentrasi</v>
      </c>
      <c r="T6067" s="27" t="str">
        <f>IFERROR(_xlfn.XLOOKUP($B6067,'Ownership Metrics'!$A:$A,'Ownership Metrics'!$I:$I),"")</f>
        <v>Sedang</v>
      </c>
      <c r="U6067" s="27">
        <f>IF(COUNTIFS($B$2:$B6067,$B6067,$D$2:$D6067,$D6067)=1,1,0)</f>
        <v>1</v>
      </c>
      <c r="V6067" s="27">
        <f t="shared" si="283"/>
        <v>10</v>
      </c>
      <c r="W6067" s="27">
        <f t="shared" si="284"/>
        <v>3</v>
      </c>
      <c r="X6067" s="27">
        <f t="shared" si="282"/>
        <v>9.9999993932999995</v>
      </c>
    </row>
    <row r="6068" spans="1:24" x14ac:dyDescent="0.25">
      <c r="A6068" s="26">
        <v>46265</v>
      </c>
      <c r="B6068" s="27" t="s">
        <v>10963</v>
      </c>
      <c r="C6068" s="27" t="s">
        <v>6208</v>
      </c>
      <c r="D6068" s="27" t="s">
        <v>6211</v>
      </c>
      <c r="E6068" s="27" t="s">
        <v>74</v>
      </c>
      <c r="F6068" s="27" t="s">
        <v>32</v>
      </c>
      <c r="G6068" s="27"/>
      <c r="H6068" s="27" t="s">
        <v>5406</v>
      </c>
      <c r="I6068" s="28">
        <v>1173205040</v>
      </c>
      <c r="J6068" s="28">
        <v>0</v>
      </c>
      <c r="K6068" s="28">
        <v>1173205040</v>
      </c>
      <c r="L6068" s="29">
        <v>9.24</v>
      </c>
      <c r="M6068" s="29">
        <f>IFERROR(_xlfn.XLOOKUP($B6068,'Ownership Metrics'!$A:$A,'Ownership Metrics'!$B:$B),"")</f>
        <v>0.33</v>
      </c>
      <c r="N6068" s="28">
        <f>IFERROR(_xlfn.XLOOKUP($B6068,'Ownership Metrics'!$A:$A,'Ownership Metrics'!$C:$C),"")</f>
        <v>2414</v>
      </c>
      <c r="O6068" s="29">
        <f>IFERROR(_xlfn.XLOOKUP($B6068,'Ownership Metrics'!$A:$A,'Ownership Metrics'!$D:$D),"")</f>
        <v>40.03</v>
      </c>
      <c r="P6068" s="29">
        <f>IFERROR(_xlfn.XLOOKUP($B6068,'Ownership Metrics'!$A:$A,'Ownership Metrics'!$E:$E),"")</f>
        <v>72.5</v>
      </c>
      <c r="Q6068" s="30">
        <f>IFERROR(_xlfn.XLOOKUP($B6068,'Ownership Metrics'!$A:$A,'Ownership Metrics'!$F:$F),"")</f>
        <v>7</v>
      </c>
      <c r="R6068" s="30">
        <f>IFERROR(_xlfn.XLOOKUP($B6068,'Ownership Metrics'!$A:$A,'Ownership Metrics'!$G:$G),"")</f>
        <v>50</v>
      </c>
      <c r="S6068" s="27" t="str">
        <f>IFERROR(_xlfn.XLOOKUP($B6068,'Ownership Metrics'!$A:$A,'Ownership Metrics'!$H:$H),"")</f>
        <v>Terkonsentrasi</v>
      </c>
      <c r="T6068" s="27" t="str">
        <f>IFERROR(_xlfn.XLOOKUP($B6068,'Ownership Metrics'!$A:$A,'Ownership Metrics'!$I:$I),"")</f>
        <v>Sedang</v>
      </c>
      <c r="U6068" s="27">
        <f>IF(COUNTIFS($B$2:$B6068,$B6068,$D$2:$D6068,$D6068)=1,1,0)</f>
        <v>1</v>
      </c>
      <c r="V6068" s="27">
        <f t="shared" si="283"/>
        <v>9.24</v>
      </c>
      <c r="W6068" s="27">
        <f t="shared" si="284"/>
        <v>4</v>
      </c>
      <c r="X6068" s="27">
        <f t="shared" si="282"/>
        <v>9.2399993931999997</v>
      </c>
    </row>
    <row r="6069" spans="1:24" x14ac:dyDescent="0.25">
      <c r="A6069" s="26">
        <v>46265</v>
      </c>
      <c r="B6069" s="27" t="s">
        <v>10963</v>
      </c>
      <c r="C6069" s="27" t="s">
        <v>6208</v>
      </c>
      <c r="D6069" s="27" t="s">
        <v>6212</v>
      </c>
      <c r="E6069" s="27" t="s">
        <v>35</v>
      </c>
      <c r="F6069" s="27" t="s">
        <v>23</v>
      </c>
      <c r="G6069" s="27" t="s">
        <v>36</v>
      </c>
      <c r="H6069" s="27" t="s">
        <v>24</v>
      </c>
      <c r="I6069" s="28">
        <v>1143986170</v>
      </c>
      <c r="J6069" s="28">
        <v>0</v>
      </c>
      <c r="K6069" s="28">
        <v>1143986170</v>
      </c>
      <c r="L6069" s="29">
        <v>9.01</v>
      </c>
      <c r="M6069" s="29">
        <f>IFERROR(_xlfn.XLOOKUP($B6069,'Ownership Metrics'!$A:$A,'Ownership Metrics'!$B:$B),"")</f>
        <v>0.33</v>
      </c>
      <c r="N6069" s="28">
        <f>IFERROR(_xlfn.XLOOKUP($B6069,'Ownership Metrics'!$A:$A,'Ownership Metrics'!$C:$C),"")</f>
        <v>2414</v>
      </c>
      <c r="O6069" s="29">
        <f>IFERROR(_xlfn.XLOOKUP($B6069,'Ownership Metrics'!$A:$A,'Ownership Metrics'!$D:$D),"")</f>
        <v>40.03</v>
      </c>
      <c r="P6069" s="29">
        <f>IFERROR(_xlfn.XLOOKUP($B6069,'Ownership Metrics'!$A:$A,'Ownership Metrics'!$E:$E),"")</f>
        <v>72.5</v>
      </c>
      <c r="Q6069" s="30">
        <f>IFERROR(_xlfn.XLOOKUP($B6069,'Ownership Metrics'!$A:$A,'Ownership Metrics'!$F:$F),"")</f>
        <v>7</v>
      </c>
      <c r="R6069" s="30">
        <f>IFERROR(_xlfn.XLOOKUP($B6069,'Ownership Metrics'!$A:$A,'Ownership Metrics'!$G:$G),"")</f>
        <v>50</v>
      </c>
      <c r="S6069" s="27" t="str">
        <f>IFERROR(_xlfn.XLOOKUP($B6069,'Ownership Metrics'!$A:$A,'Ownership Metrics'!$H:$H),"")</f>
        <v>Terkonsentrasi</v>
      </c>
      <c r="T6069" s="27" t="str">
        <f>IFERROR(_xlfn.XLOOKUP($B6069,'Ownership Metrics'!$A:$A,'Ownership Metrics'!$I:$I),"")</f>
        <v>Sedang</v>
      </c>
      <c r="U6069" s="27">
        <f>IF(COUNTIFS($B$2:$B6069,$B6069,$D$2:$D6069,$D6069)=1,1,0)</f>
        <v>1</v>
      </c>
      <c r="V6069" s="27">
        <f t="shared" si="283"/>
        <v>9.01</v>
      </c>
      <c r="W6069" s="27">
        <f t="shared" si="284"/>
        <v>5</v>
      </c>
      <c r="X6069" s="27">
        <f t="shared" si="282"/>
        <v>9.0099993930999993</v>
      </c>
    </row>
    <row r="6070" spans="1:24" x14ac:dyDescent="0.25">
      <c r="A6070" s="26">
        <v>46265</v>
      </c>
      <c r="B6070" s="27" t="s">
        <v>10963</v>
      </c>
      <c r="C6070" s="27" t="s">
        <v>6208</v>
      </c>
      <c r="D6070" s="27" t="s">
        <v>6213</v>
      </c>
      <c r="E6070" s="27" t="s">
        <v>22</v>
      </c>
      <c r="F6070" s="27" t="s">
        <v>32</v>
      </c>
      <c r="G6070" s="27"/>
      <c r="H6070" s="27" t="s">
        <v>62</v>
      </c>
      <c r="I6070" s="28">
        <v>507667300</v>
      </c>
      <c r="J6070" s="28">
        <v>0</v>
      </c>
      <c r="K6070" s="28">
        <v>507667300</v>
      </c>
      <c r="L6070" s="29">
        <v>4</v>
      </c>
      <c r="M6070" s="29">
        <f>IFERROR(_xlfn.XLOOKUP($B6070,'Ownership Metrics'!$A:$A,'Ownership Metrics'!$B:$B),"")</f>
        <v>0.33</v>
      </c>
      <c r="N6070" s="28">
        <f>IFERROR(_xlfn.XLOOKUP($B6070,'Ownership Metrics'!$A:$A,'Ownership Metrics'!$C:$C),"")</f>
        <v>2414</v>
      </c>
      <c r="O6070" s="29">
        <f>IFERROR(_xlfn.XLOOKUP($B6070,'Ownership Metrics'!$A:$A,'Ownership Metrics'!$D:$D),"")</f>
        <v>40.03</v>
      </c>
      <c r="P6070" s="29">
        <f>IFERROR(_xlfn.XLOOKUP($B6070,'Ownership Metrics'!$A:$A,'Ownership Metrics'!$E:$E),"")</f>
        <v>72.5</v>
      </c>
      <c r="Q6070" s="30">
        <f>IFERROR(_xlfn.XLOOKUP($B6070,'Ownership Metrics'!$A:$A,'Ownership Metrics'!$F:$F),"")</f>
        <v>7</v>
      </c>
      <c r="R6070" s="30">
        <f>IFERROR(_xlfn.XLOOKUP($B6070,'Ownership Metrics'!$A:$A,'Ownership Metrics'!$G:$G),"")</f>
        <v>50</v>
      </c>
      <c r="S6070" s="27" t="str">
        <f>IFERROR(_xlfn.XLOOKUP($B6070,'Ownership Metrics'!$A:$A,'Ownership Metrics'!$H:$H),"")</f>
        <v>Terkonsentrasi</v>
      </c>
      <c r="T6070" s="27" t="str">
        <f>IFERROR(_xlfn.XLOOKUP($B6070,'Ownership Metrics'!$A:$A,'Ownership Metrics'!$I:$I),"")</f>
        <v>Sedang</v>
      </c>
      <c r="U6070" s="27">
        <f>IF(COUNTIFS($B$2:$B6070,$B6070,$D$2:$D6070,$D6070)=1,1,0)</f>
        <v>1</v>
      </c>
      <c r="V6070" s="27">
        <f t="shared" si="283"/>
        <v>4</v>
      </c>
      <c r="W6070" s="27">
        <f t="shared" si="284"/>
        <v>7</v>
      </c>
      <c r="X6070" s="27">
        <f t="shared" si="282"/>
        <v>3.999999393</v>
      </c>
    </row>
    <row r="6071" spans="1:24" x14ac:dyDescent="0.25">
      <c r="A6071" s="26">
        <v>46265</v>
      </c>
      <c r="B6071" s="27" t="s">
        <v>10963</v>
      </c>
      <c r="C6071" s="27" t="s">
        <v>6208</v>
      </c>
      <c r="D6071" s="27" t="s">
        <v>6214</v>
      </c>
      <c r="E6071" s="27" t="s">
        <v>72</v>
      </c>
      <c r="F6071" s="27" t="s">
        <v>32</v>
      </c>
      <c r="G6071" s="27"/>
      <c r="H6071" s="27" t="s">
        <v>128</v>
      </c>
      <c r="I6071" s="28">
        <v>624206700</v>
      </c>
      <c r="J6071" s="28">
        <v>0</v>
      </c>
      <c r="K6071" s="28">
        <v>624206700</v>
      </c>
      <c r="L6071" s="29">
        <v>4.92</v>
      </c>
      <c r="M6071" s="29">
        <f>IFERROR(_xlfn.XLOOKUP($B6071,'Ownership Metrics'!$A:$A,'Ownership Metrics'!$B:$B),"")</f>
        <v>0.33</v>
      </c>
      <c r="N6071" s="28">
        <f>IFERROR(_xlfn.XLOOKUP($B6071,'Ownership Metrics'!$A:$A,'Ownership Metrics'!$C:$C),"")</f>
        <v>2414</v>
      </c>
      <c r="O6071" s="29">
        <f>IFERROR(_xlfn.XLOOKUP($B6071,'Ownership Metrics'!$A:$A,'Ownership Metrics'!$D:$D),"")</f>
        <v>40.03</v>
      </c>
      <c r="P6071" s="29">
        <f>IFERROR(_xlfn.XLOOKUP($B6071,'Ownership Metrics'!$A:$A,'Ownership Metrics'!$E:$E),"")</f>
        <v>72.5</v>
      </c>
      <c r="Q6071" s="30">
        <f>IFERROR(_xlfn.XLOOKUP($B6071,'Ownership Metrics'!$A:$A,'Ownership Metrics'!$F:$F),"")</f>
        <v>7</v>
      </c>
      <c r="R6071" s="30">
        <f>IFERROR(_xlfn.XLOOKUP($B6071,'Ownership Metrics'!$A:$A,'Ownership Metrics'!$G:$G),"")</f>
        <v>50</v>
      </c>
      <c r="S6071" s="27" t="str">
        <f>IFERROR(_xlfn.XLOOKUP($B6071,'Ownership Metrics'!$A:$A,'Ownership Metrics'!$H:$H),"")</f>
        <v>Terkonsentrasi</v>
      </c>
      <c r="T6071" s="27" t="str">
        <f>IFERROR(_xlfn.XLOOKUP($B6071,'Ownership Metrics'!$A:$A,'Ownership Metrics'!$I:$I),"")</f>
        <v>Sedang</v>
      </c>
      <c r="U6071" s="27">
        <f>IF(COUNTIFS($B$2:$B6071,$B6071,$D$2:$D6071,$D6071)=1,1,0)</f>
        <v>1</v>
      </c>
      <c r="V6071" s="27">
        <f t="shared" si="283"/>
        <v>4.92</v>
      </c>
      <c r="W6071" s="27">
        <f t="shared" si="284"/>
        <v>6</v>
      </c>
      <c r="X6071" s="27">
        <f t="shared" si="282"/>
        <v>4.9199993929000003</v>
      </c>
    </row>
    <row r="6072" spans="1:24" x14ac:dyDescent="0.25">
      <c r="A6072" s="26">
        <v>46265</v>
      </c>
      <c r="B6072" s="27" t="s">
        <v>10963</v>
      </c>
      <c r="C6072" s="27" t="s">
        <v>6208</v>
      </c>
      <c r="D6072" s="27" t="s">
        <v>147</v>
      </c>
      <c r="E6072" s="27" t="s">
        <v>67</v>
      </c>
      <c r="F6072" s="27" t="s">
        <v>32</v>
      </c>
      <c r="G6072" s="27"/>
      <c r="H6072" s="27" t="s">
        <v>64</v>
      </c>
      <c r="I6072" s="28">
        <v>5080564070</v>
      </c>
      <c r="J6072" s="28">
        <v>0</v>
      </c>
      <c r="K6072" s="28">
        <v>5080564070</v>
      </c>
      <c r="L6072" s="29">
        <v>40.03</v>
      </c>
      <c r="M6072" s="29">
        <f>IFERROR(_xlfn.XLOOKUP($B6072,'Ownership Metrics'!$A:$A,'Ownership Metrics'!$B:$B),"")</f>
        <v>0.33</v>
      </c>
      <c r="N6072" s="28">
        <f>IFERROR(_xlfn.XLOOKUP($B6072,'Ownership Metrics'!$A:$A,'Ownership Metrics'!$C:$C),"")</f>
        <v>2414</v>
      </c>
      <c r="O6072" s="29">
        <f>IFERROR(_xlfn.XLOOKUP($B6072,'Ownership Metrics'!$A:$A,'Ownership Metrics'!$D:$D),"")</f>
        <v>40.03</v>
      </c>
      <c r="P6072" s="29">
        <f>IFERROR(_xlfn.XLOOKUP($B6072,'Ownership Metrics'!$A:$A,'Ownership Metrics'!$E:$E),"")</f>
        <v>72.5</v>
      </c>
      <c r="Q6072" s="30">
        <f>IFERROR(_xlfn.XLOOKUP($B6072,'Ownership Metrics'!$A:$A,'Ownership Metrics'!$F:$F),"")</f>
        <v>7</v>
      </c>
      <c r="R6072" s="30">
        <f>IFERROR(_xlfn.XLOOKUP($B6072,'Ownership Metrics'!$A:$A,'Ownership Metrics'!$G:$G),"")</f>
        <v>50</v>
      </c>
      <c r="S6072" s="27" t="str">
        <f>IFERROR(_xlfn.XLOOKUP($B6072,'Ownership Metrics'!$A:$A,'Ownership Metrics'!$H:$H),"")</f>
        <v>Terkonsentrasi</v>
      </c>
      <c r="T6072" s="27" t="str">
        <f>IFERROR(_xlfn.XLOOKUP($B6072,'Ownership Metrics'!$A:$A,'Ownership Metrics'!$I:$I),"")</f>
        <v>Sedang</v>
      </c>
      <c r="U6072" s="27">
        <f>IF(COUNTIFS($B$2:$B6072,$B6072,$D$2:$D6072,$D6072)=1,1,0)</f>
        <v>1</v>
      </c>
      <c r="V6072" s="27">
        <f t="shared" si="283"/>
        <v>40.03</v>
      </c>
      <c r="W6072" s="27">
        <f t="shared" si="284"/>
        <v>1</v>
      </c>
      <c r="X6072" s="27">
        <f t="shared" si="282"/>
        <v>40.029999392800001</v>
      </c>
    </row>
    <row r="6073" spans="1:24" x14ac:dyDescent="0.25">
      <c r="A6073" s="26">
        <v>46265</v>
      </c>
      <c r="B6073" s="27" t="s">
        <v>10964</v>
      </c>
      <c r="C6073" s="27" t="s">
        <v>6216</v>
      </c>
      <c r="D6073" s="27" t="s">
        <v>6217</v>
      </c>
      <c r="E6073" s="27" t="s">
        <v>22</v>
      </c>
      <c r="F6073" s="27" t="s">
        <v>23</v>
      </c>
      <c r="G6073" s="27"/>
      <c r="H6073" s="27" t="s">
        <v>24</v>
      </c>
      <c r="I6073" s="28">
        <v>260208250</v>
      </c>
      <c r="J6073" s="28">
        <v>0</v>
      </c>
      <c r="K6073" s="28">
        <v>260208250</v>
      </c>
      <c r="L6073" s="29">
        <v>7.92</v>
      </c>
      <c r="M6073" s="29">
        <f>IFERROR(_xlfn.XLOOKUP($B6073,'Ownership Metrics'!$A:$A,'Ownership Metrics'!$B:$B),"")</f>
        <v>18.97</v>
      </c>
      <c r="N6073" s="28">
        <f>IFERROR(_xlfn.XLOOKUP($B6073,'Ownership Metrics'!$A:$A,'Ownership Metrics'!$C:$C),"")</f>
        <v>3511</v>
      </c>
      <c r="O6073" s="29">
        <f>IFERROR(_xlfn.XLOOKUP($B6073,'Ownership Metrics'!$A:$A,'Ownership Metrics'!$D:$D),"")</f>
        <v>57.8</v>
      </c>
      <c r="P6073" s="29">
        <f>IFERROR(_xlfn.XLOOKUP($B6073,'Ownership Metrics'!$A:$A,'Ownership Metrics'!$E:$E),"")</f>
        <v>75.09</v>
      </c>
      <c r="Q6073" s="30">
        <f>IFERROR(_xlfn.XLOOKUP($B6073,'Ownership Metrics'!$A:$A,'Ownership Metrics'!$F:$F),"")</f>
        <v>5</v>
      </c>
      <c r="R6073" s="30">
        <f>IFERROR(_xlfn.XLOOKUP($B6073,'Ownership Metrics'!$A:$A,'Ownership Metrics'!$G:$G),"")</f>
        <v>58</v>
      </c>
      <c r="S6073" s="27" t="str">
        <f>IFERROR(_xlfn.XLOOKUP($B6073,'Ownership Metrics'!$A:$A,'Ownership Metrics'!$H:$H),"")</f>
        <v>Mayoritas</v>
      </c>
      <c r="T6073" s="27" t="str">
        <f>IFERROR(_xlfn.XLOOKUP($B6073,'Ownership Metrics'!$A:$A,'Ownership Metrics'!$I:$I),"")</f>
        <v>Tinggi</v>
      </c>
      <c r="U6073" s="27">
        <f>IF(COUNTIFS($B$2:$B6073,$B6073,$D$2:$D6073,$D6073)=1,1,0)</f>
        <v>1</v>
      </c>
      <c r="V6073" s="27">
        <f t="shared" si="283"/>
        <v>7.92</v>
      </c>
      <c r="W6073" s="27">
        <f t="shared" si="284"/>
        <v>3</v>
      </c>
      <c r="X6073" s="27">
        <f t="shared" si="282"/>
        <v>7.9199993927000003</v>
      </c>
    </row>
    <row r="6074" spans="1:24" x14ac:dyDescent="0.25">
      <c r="A6074" s="26">
        <v>46265</v>
      </c>
      <c r="B6074" s="27" t="s">
        <v>10964</v>
      </c>
      <c r="C6074" s="27" t="s">
        <v>6216</v>
      </c>
      <c r="D6074" s="27" t="s">
        <v>6218</v>
      </c>
      <c r="E6074" s="27" t="s">
        <v>22</v>
      </c>
      <c r="F6074" s="27" t="s">
        <v>23</v>
      </c>
      <c r="G6074" s="27"/>
      <c r="H6074" s="27" t="s">
        <v>24</v>
      </c>
      <c r="I6074" s="28">
        <v>307870750</v>
      </c>
      <c r="J6074" s="28">
        <v>0</v>
      </c>
      <c r="K6074" s="28">
        <v>307870750</v>
      </c>
      <c r="L6074" s="29">
        <v>9.3699999999999992</v>
      </c>
      <c r="M6074" s="29">
        <f>IFERROR(_xlfn.XLOOKUP($B6074,'Ownership Metrics'!$A:$A,'Ownership Metrics'!$B:$B),"")</f>
        <v>18.97</v>
      </c>
      <c r="N6074" s="28">
        <f>IFERROR(_xlfn.XLOOKUP($B6074,'Ownership Metrics'!$A:$A,'Ownership Metrics'!$C:$C),"")</f>
        <v>3511</v>
      </c>
      <c r="O6074" s="29">
        <f>IFERROR(_xlfn.XLOOKUP($B6074,'Ownership Metrics'!$A:$A,'Ownership Metrics'!$D:$D),"")</f>
        <v>57.8</v>
      </c>
      <c r="P6074" s="29">
        <f>IFERROR(_xlfn.XLOOKUP($B6074,'Ownership Metrics'!$A:$A,'Ownership Metrics'!$E:$E),"")</f>
        <v>75.09</v>
      </c>
      <c r="Q6074" s="30">
        <f>IFERROR(_xlfn.XLOOKUP($B6074,'Ownership Metrics'!$A:$A,'Ownership Metrics'!$F:$F),"")</f>
        <v>5</v>
      </c>
      <c r="R6074" s="30">
        <f>IFERROR(_xlfn.XLOOKUP($B6074,'Ownership Metrics'!$A:$A,'Ownership Metrics'!$G:$G),"")</f>
        <v>58</v>
      </c>
      <c r="S6074" s="27" t="str">
        <f>IFERROR(_xlfn.XLOOKUP($B6074,'Ownership Metrics'!$A:$A,'Ownership Metrics'!$H:$H),"")</f>
        <v>Mayoritas</v>
      </c>
      <c r="T6074" s="27" t="str">
        <f>IFERROR(_xlfn.XLOOKUP($B6074,'Ownership Metrics'!$A:$A,'Ownership Metrics'!$I:$I),"")</f>
        <v>Tinggi</v>
      </c>
      <c r="U6074" s="27">
        <f>IF(COUNTIFS($B$2:$B6074,$B6074,$D$2:$D6074,$D6074)=1,1,0)</f>
        <v>1</v>
      </c>
      <c r="V6074" s="27">
        <f t="shared" si="283"/>
        <v>9.3699999999999992</v>
      </c>
      <c r="W6074" s="27">
        <f t="shared" si="284"/>
        <v>2</v>
      </c>
      <c r="X6074" s="27">
        <f t="shared" si="282"/>
        <v>9.3699993925999987</v>
      </c>
    </row>
    <row r="6075" spans="1:24" x14ac:dyDescent="0.25">
      <c r="A6075" s="26">
        <v>46265</v>
      </c>
      <c r="B6075" s="27" t="s">
        <v>10964</v>
      </c>
      <c r="C6075" s="27" t="s">
        <v>6216</v>
      </c>
      <c r="D6075" s="27" t="s">
        <v>6219</v>
      </c>
      <c r="E6075" s="27" t="s">
        <v>22</v>
      </c>
      <c r="F6075" s="27" t="s">
        <v>23</v>
      </c>
      <c r="G6075" s="27"/>
      <c r="H6075" s="27" t="s">
        <v>24</v>
      </c>
      <c r="I6075" s="28">
        <v>1900000000</v>
      </c>
      <c r="J6075" s="28">
        <v>0</v>
      </c>
      <c r="K6075" s="28">
        <v>1900000000</v>
      </c>
      <c r="L6075" s="29">
        <v>57.8</v>
      </c>
      <c r="M6075" s="29">
        <f>IFERROR(_xlfn.XLOOKUP($B6075,'Ownership Metrics'!$A:$A,'Ownership Metrics'!$B:$B),"")</f>
        <v>18.97</v>
      </c>
      <c r="N6075" s="28">
        <f>IFERROR(_xlfn.XLOOKUP($B6075,'Ownership Metrics'!$A:$A,'Ownership Metrics'!$C:$C),"")</f>
        <v>3511</v>
      </c>
      <c r="O6075" s="29">
        <f>IFERROR(_xlfn.XLOOKUP($B6075,'Ownership Metrics'!$A:$A,'Ownership Metrics'!$D:$D),"")</f>
        <v>57.8</v>
      </c>
      <c r="P6075" s="29">
        <f>IFERROR(_xlfn.XLOOKUP($B6075,'Ownership Metrics'!$A:$A,'Ownership Metrics'!$E:$E),"")</f>
        <v>75.09</v>
      </c>
      <c r="Q6075" s="30">
        <f>IFERROR(_xlfn.XLOOKUP($B6075,'Ownership Metrics'!$A:$A,'Ownership Metrics'!$F:$F),"")</f>
        <v>5</v>
      </c>
      <c r="R6075" s="30">
        <f>IFERROR(_xlfn.XLOOKUP($B6075,'Ownership Metrics'!$A:$A,'Ownership Metrics'!$G:$G),"")</f>
        <v>58</v>
      </c>
      <c r="S6075" s="27" t="str">
        <f>IFERROR(_xlfn.XLOOKUP($B6075,'Ownership Metrics'!$A:$A,'Ownership Metrics'!$H:$H),"")</f>
        <v>Mayoritas</v>
      </c>
      <c r="T6075" s="27" t="str">
        <f>IFERROR(_xlfn.XLOOKUP($B6075,'Ownership Metrics'!$A:$A,'Ownership Metrics'!$I:$I),"")</f>
        <v>Tinggi</v>
      </c>
      <c r="U6075" s="27">
        <f>IF(COUNTIFS($B$2:$B6075,$B6075,$D$2:$D6075,$D6075)=1,1,0)</f>
        <v>1</v>
      </c>
      <c r="V6075" s="27">
        <f t="shared" si="283"/>
        <v>57.8</v>
      </c>
      <c r="W6075" s="27">
        <f t="shared" si="284"/>
        <v>1</v>
      </c>
      <c r="X6075" s="27">
        <f t="shared" si="282"/>
        <v>57.799999392499998</v>
      </c>
    </row>
    <row r="6076" spans="1:24" x14ac:dyDescent="0.25">
      <c r="A6076" s="26">
        <v>46265</v>
      </c>
      <c r="B6076" s="27" t="s">
        <v>10964</v>
      </c>
      <c r="C6076" s="27" t="s">
        <v>6216</v>
      </c>
      <c r="D6076" s="27" t="s">
        <v>6220</v>
      </c>
      <c r="E6076" s="27" t="s">
        <v>35</v>
      </c>
      <c r="F6076" s="27" t="s">
        <v>23</v>
      </c>
      <c r="G6076" s="27" t="s">
        <v>36</v>
      </c>
      <c r="H6076" s="27" t="s">
        <v>24</v>
      </c>
      <c r="I6076" s="28">
        <v>68412500</v>
      </c>
      <c r="J6076" s="28">
        <v>0</v>
      </c>
      <c r="K6076" s="28">
        <v>68412500</v>
      </c>
      <c r="L6076" s="29">
        <v>2.08</v>
      </c>
      <c r="M6076" s="29">
        <f>IFERROR(_xlfn.XLOOKUP($B6076,'Ownership Metrics'!$A:$A,'Ownership Metrics'!$B:$B),"")</f>
        <v>18.97</v>
      </c>
      <c r="N6076" s="28">
        <f>IFERROR(_xlfn.XLOOKUP($B6076,'Ownership Metrics'!$A:$A,'Ownership Metrics'!$C:$C),"")</f>
        <v>3511</v>
      </c>
      <c r="O6076" s="29">
        <f>IFERROR(_xlfn.XLOOKUP($B6076,'Ownership Metrics'!$A:$A,'Ownership Metrics'!$D:$D),"")</f>
        <v>57.8</v>
      </c>
      <c r="P6076" s="29">
        <f>IFERROR(_xlfn.XLOOKUP($B6076,'Ownership Metrics'!$A:$A,'Ownership Metrics'!$E:$E),"")</f>
        <v>75.09</v>
      </c>
      <c r="Q6076" s="30">
        <f>IFERROR(_xlfn.XLOOKUP($B6076,'Ownership Metrics'!$A:$A,'Ownership Metrics'!$F:$F),"")</f>
        <v>5</v>
      </c>
      <c r="R6076" s="30">
        <f>IFERROR(_xlfn.XLOOKUP($B6076,'Ownership Metrics'!$A:$A,'Ownership Metrics'!$G:$G),"")</f>
        <v>58</v>
      </c>
      <c r="S6076" s="27" t="str">
        <f>IFERROR(_xlfn.XLOOKUP($B6076,'Ownership Metrics'!$A:$A,'Ownership Metrics'!$H:$H),"")</f>
        <v>Mayoritas</v>
      </c>
      <c r="T6076" s="27" t="str">
        <f>IFERROR(_xlfn.XLOOKUP($B6076,'Ownership Metrics'!$A:$A,'Ownership Metrics'!$I:$I),"")</f>
        <v>Tinggi</v>
      </c>
      <c r="U6076" s="27">
        <f>IF(COUNTIFS($B$2:$B6076,$B6076,$D$2:$D6076,$D6076)=1,1,0)</f>
        <v>1</v>
      </c>
      <c r="V6076" s="27">
        <f t="shared" si="283"/>
        <v>2.08</v>
      </c>
      <c r="W6076" s="27">
        <f t="shared" si="284"/>
        <v>5</v>
      </c>
      <c r="X6076" s="27">
        <f t="shared" si="282"/>
        <v>2.0799993924</v>
      </c>
    </row>
    <row r="6077" spans="1:24" x14ac:dyDescent="0.25">
      <c r="A6077" s="26">
        <v>46265</v>
      </c>
      <c r="B6077" s="27" t="s">
        <v>10964</v>
      </c>
      <c r="C6077" s="27" t="s">
        <v>6216</v>
      </c>
      <c r="D6077" s="27" t="s">
        <v>6221</v>
      </c>
      <c r="E6077" s="27" t="s">
        <v>35</v>
      </c>
      <c r="F6077" s="27" t="s">
        <v>23</v>
      </c>
      <c r="G6077" s="27" t="s">
        <v>36</v>
      </c>
      <c r="H6077" s="27" t="s">
        <v>24</v>
      </c>
      <c r="I6077" s="28">
        <v>126823800</v>
      </c>
      <c r="J6077" s="28">
        <v>0</v>
      </c>
      <c r="K6077" s="28">
        <v>126823800</v>
      </c>
      <c r="L6077" s="29">
        <v>3.86</v>
      </c>
      <c r="M6077" s="29">
        <f>IFERROR(_xlfn.XLOOKUP($B6077,'Ownership Metrics'!$A:$A,'Ownership Metrics'!$B:$B),"")</f>
        <v>18.97</v>
      </c>
      <c r="N6077" s="28">
        <f>IFERROR(_xlfn.XLOOKUP($B6077,'Ownership Metrics'!$A:$A,'Ownership Metrics'!$C:$C),"")</f>
        <v>3511</v>
      </c>
      <c r="O6077" s="29">
        <f>IFERROR(_xlfn.XLOOKUP($B6077,'Ownership Metrics'!$A:$A,'Ownership Metrics'!$D:$D),"")</f>
        <v>57.8</v>
      </c>
      <c r="P6077" s="29">
        <f>IFERROR(_xlfn.XLOOKUP($B6077,'Ownership Metrics'!$A:$A,'Ownership Metrics'!$E:$E),"")</f>
        <v>75.09</v>
      </c>
      <c r="Q6077" s="30">
        <f>IFERROR(_xlfn.XLOOKUP($B6077,'Ownership Metrics'!$A:$A,'Ownership Metrics'!$F:$F),"")</f>
        <v>5</v>
      </c>
      <c r="R6077" s="30">
        <f>IFERROR(_xlfn.XLOOKUP($B6077,'Ownership Metrics'!$A:$A,'Ownership Metrics'!$G:$G),"")</f>
        <v>58</v>
      </c>
      <c r="S6077" s="27" t="str">
        <f>IFERROR(_xlfn.XLOOKUP($B6077,'Ownership Metrics'!$A:$A,'Ownership Metrics'!$H:$H),"")</f>
        <v>Mayoritas</v>
      </c>
      <c r="T6077" s="27" t="str">
        <f>IFERROR(_xlfn.XLOOKUP($B6077,'Ownership Metrics'!$A:$A,'Ownership Metrics'!$I:$I),"")</f>
        <v>Tinggi</v>
      </c>
      <c r="U6077" s="27">
        <f>IF(COUNTIFS($B$2:$B6077,$B6077,$D$2:$D6077,$D6077)=1,1,0)</f>
        <v>1</v>
      </c>
      <c r="V6077" s="27">
        <f t="shared" si="283"/>
        <v>3.86</v>
      </c>
      <c r="W6077" s="27">
        <f t="shared" si="284"/>
        <v>4</v>
      </c>
      <c r="X6077" s="27">
        <f t="shared" si="282"/>
        <v>3.8599993922999998</v>
      </c>
    </row>
    <row r="6078" spans="1:24" x14ac:dyDescent="0.25">
      <c r="A6078" s="26">
        <v>46265</v>
      </c>
      <c r="B6078" s="27" t="s">
        <v>10965</v>
      </c>
      <c r="C6078" s="27" t="s">
        <v>6223</v>
      </c>
      <c r="D6078" s="27" t="s">
        <v>6224</v>
      </c>
      <c r="E6078" s="27" t="s">
        <v>22</v>
      </c>
      <c r="F6078" s="27" t="s">
        <v>23</v>
      </c>
      <c r="G6078" s="27"/>
      <c r="H6078" s="27" t="s">
        <v>24</v>
      </c>
      <c r="I6078" s="28">
        <v>209671080</v>
      </c>
      <c r="J6078" s="28">
        <v>0</v>
      </c>
      <c r="K6078" s="28">
        <v>209671080</v>
      </c>
      <c r="L6078" s="29">
        <v>31.65</v>
      </c>
      <c r="M6078" s="29">
        <f>IFERROR(_xlfn.XLOOKUP($B6078,'Ownership Metrics'!$A:$A,'Ownership Metrics'!$B:$B),"")</f>
        <v>1.55</v>
      </c>
      <c r="N6078" s="28">
        <f>IFERROR(_xlfn.XLOOKUP($B6078,'Ownership Metrics'!$A:$A,'Ownership Metrics'!$C:$C),"")</f>
        <v>3306</v>
      </c>
      <c r="O6078" s="29">
        <f>IFERROR(_xlfn.XLOOKUP($B6078,'Ownership Metrics'!$A:$A,'Ownership Metrics'!$D:$D),"")</f>
        <v>45.11</v>
      </c>
      <c r="P6078" s="29">
        <f>IFERROR(_xlfn.XLOOKUP($B6078,'Ownership Metrics'!$A:$A,'Ownership Metrics'!$E:$E),"")</f>
        <v>92.46</v>
      </c>
      <c r="Q6078" s="30">
        <f>IFERROR(_xlfn.XLOOKUP($B6078,'Ownership Metrics'!$A:$A,'Ownership Metrics'!$F:$F),"")</f>
        <v>5</v>
      </c>
      <c r="R6078" s="30">
        <f>IFERROR(_xlfn.XLOOKUP($B6078,'Ownership Metrics'!$A:$A,'Ownership Metrics'!$G:$G),"")</f>
        <v>63</v>
      </c>
      <c r="S6078" s="27" t="str">
        <f>IFERROR(_xlfn.XLOOKUP($B6078,'Ownership Metrics'!$A:$A,'Ownership Metrics'!$H:$H),"")</f>
        <v>Terkonsentrasi</v>
      </c>
      <c r="T6078" s="27" t="str">
        <f>IFERROR(_xlfn.XLOOKUP($B6078,'Ownership Metrics'!$A:$A,'Ownership Metrics'!$I:$I),"")</f>
        <v>Tinggi</v>
      </c>
      <c r="U6078" s="27">
        <f>IF(COUNTIFS($B$2:$B6078,$B6078,$D$2:$D6078,$D6078)=1,1,0)</f>
        <v>1</v>
      </c>
      <c r="V6078" s="27">
        <f t="shared" si="283"/>
        <v>31.65</v>
      </c>
      <c r="W6078" s="27">
        <f t="shared" si="284"/>
        <v>2</v>
      </c>
      <c r="X6078" s="27">
        <f t="shared" si="282"/>
        <v>31.649999392199998</v>
      </c>
    </row>
    <row r="6079" spans="1:24" x14ac:dyDescent="0.25">
      <c r="A6079" s="26">
        <v>46265</v>
      </c>
      <c r="B6079" s="27" t="s">
        <v>10965</v>
      </c>
      <c r="C6079" s="27" t="s">
        <v>6223</v>
      </c>
      <c r="D6079" s="27" t="s">
        <v>6225</v>
      </c>
      <c r="E6079" s="27" t="s">
        <v>22</v>
      </c>
      <c r="F6079" s="27" t="s">
        <v>23</v>
      </c>
      <c r="G6079" s="27"/>
      <c r="H6079" s="27" t="s">
        <v>24</v>
      </c>
      <c r="I6079" s="28">
        <v>298837380</v>
      </c>
      <c r="J6079" s="28">
        <v>0</v>
      </c>
      <c r="K6079" s="28">
        <v>298837380</v>
      </c>
      <c r="L6079" s="29">
        <v>45.11</v>
      </c>
      <c r="M6079" s="29">
        <f>IFERROR(_xlfn.XLOOKUP($B6079,'Ownership Metrics'!$A:$A,'Ownership Metrics'!$B:$B),"")</f>
        <v>1.55</v>
      </c>
      <c r="N6079" s="28">
        <f>IFERROR(_xlfn.XLOOKUP($B6079,'Ownership Metrics'!$A:$A,'Ownership Metrics'!$C:$C),"")</f>
        <v>3306</v>
      </c>
      <c r="O6079" s="29">
        <f>IFERROR(_xlfn.XLOOKUP($B6079,'Ownership Metrics'!$A:$A,'Ownership Metrics'!$D:$D),"")</f>
        <v>45.11</v>
      </c>
      <c r="P6079" s="29">
        <f>IFERROR(_xlfn.XLOOKUP($B6079,'Ownership Metrics'!$A:$A,'Ownership Metrics'!$E:$E),"")</f>
        <v>92.46</v>
      </c>
      <c r="Q6079" s="30">
        <f>IFERROR(_xlfn.XLOOKUP($B6079,'Ownership Metrics'!$A:$A,'Ownership Metrics'!$F:$F),"")</f>
        <v>5</v>
      </c>
      <c r="R6079" s="30">
        <f>IFERROR(_xlfn.XLOOKUP($B6079,'Ownership Metrics'!$A:$A,'Ownership Metrics'!$G:$G),"")</f>
        <v>63</v>
      </c>
      <c r="S6079" s="27" t="str">
        <f>IFERROR(_xlfn.XLOOKUP($B6079,'Ownership Metrics'!$A:$A,'Ownership Metrics'!$H:$H),"")</f>
        <v>Terkonsentrasi</v>
      </c>
      <c r="T6079" s="27" t="str">
        <f>IFERROR(_xlfn.XLOOKUP($B6079,'Ownership Metrics'!$A:$A,'Ownership Metrics'!$I:$I),"")</f>
        <v>Tinggi</v>
      </c>
      <c r="U6079" s="27">
        <f>IF(COUNTIFS($B$2:$B6079,$B6079,$D$2:$D6079,$D6079)=1,1,0)</f>
        <v>1</v>
      </c>
      <c r="V6079" s="27">
        <f t="shared" si="283"/>
        <v>45.11</v>
      </c>
      <c r="W6079" s="27">
        <f t="shared" si="284"/>
        <v>1</v>
      </c>
      <c r="X6079" s="27">
        <f t="shared" si="282"/>
        <v>45.109999392100001</v>
      </c>
    </row>
    <row r="6080" spans="1:24" x14ac:dyDescent="0.25">
      <c r="A6080" s="26">
        <v>46265</v>
      </c>
      <c r="B6080" s="27" t="s">
        <v>10965</v>
      </c>
      <c r="C6080" s="27" t="s">
        <v>6223</v>
      </c>
      <c r="D6080" s="27" t="s">
        <v>4748</v>
      </c>
      <c r="E6080" s="27" t="s">
        <v>51</v>
      </c>
      <c r="F6080" s="27" t="s">
        <v>32</v>
      </c>
      <c r="G6080" s="27"/>
      <c r="H6080" s="27" t="s">
        <v>56</v>
      </c>
      <c r="I6080" s="28">
        <v>30265800</v>
      </c>
      <c r="J6080" s="28">
        <v>0</v>
      </c>
      <c r="K6080" s="28">
        <v>30265800</v>
      </c>
      <c r="L6080" s="29">
        <v>4.57</v>
      </c>
      <c r="M6080" s="29">
        <f>IFERROR(_xlfn.XLOOKUP($B6080,'Ownership Metrics'!$A:$A,'Ownership Metrics'!$B:$B),"")</f>
        <v>1.55</v>
      </c>
      <c r="N6080" s="28">
        <f>IFERROR(_xlfn.XLOOKUP($B6080,'Ownership Metrics'!$A:$A,'Ownership Metrics'!$C:$C),"")</f>
        <v>3306</v>
      </c>
      <c r="O6080" s="29">
        <f>IFERROR(_xlfn.XLOOKUP($B6080,'Ownership Metrics'!$A:$A,'Ownership Metrics'!$D:$D),"")</f>
        <v>45.11</v>
      </c>
      <c r="P6080" s="29">
        <f>IFERROR(_xlfn.XLOOKUP($B6080,'Ownership Metrics'!$A:$A,'Ownership Metrics'!$E:$E),"")</f>
        <v>92.46</v>
      </c>
      <c r="Q6080" s="30">
        <f>IFERROR(_xlfn.XLOOKUP($B6080,'Ownership Metrics'!$A:$A,'Ownership Metrics'!$F:$F),"")</f>
        <v>5</v>
      </c>
      <c r="R6080" s="30">
        <f>IFERROR(_xlfn.XLOOKUP($B6080,'Ownership Metrics'!$A:$A,'Ownership Metrics'!$G:$G),"")</f>
        <v>63</v>
      </c>
      <c r="S6080" s="27" t="str">
        <f>IFERROR(_xlfn.XLOOKUP($B6080,'Ownership Metrics'!$A:$A,'Ownership Metrics'!$H:$H),"")</f>
        <v>Terkonsentrasi</v>
      </c>
      <c r="T6080" s="27" t="str">
        <f>IFERROR(_xlfn.XLOOKUP($B6080,'Ownership Metrics'!$A:$A,'Ownership Metrics'!$I:$I),"")</f>
        <v>Tinggi</v>
      </c>
      <c r="U6080" s="27">
        <f>IF(COUNTIFS($B$2:$B6080,$B6080,$D$2:$D6080,$D6080)=1,1,0)</f>
        <v>1</v>
      </c>
      <c r="V6080" s="27">
        <f t="shared" si="283"/>
        <v>4.57</v>
      </c>
      <c r="W6080" s="27">
        <f t="shared" si="284"/>
        <v>4</v>
      </c>
      <c r="X6080" s="27">
        <f t="shared" si="282"/>
        <v>4.5699993920000006</v>
      </c>
    </row>
    <row r="6081" spans="1:24" x14ac:dyDescent="0.25">
      <c r="A6081" s="26">
        <v>46265</v>
      </c>
      <c r="B6081" s="27" t="s">
        <v>10965</v>
      </c>
      <c r="C6081" s="27" t="s">
        <v>6223</v>
      </c>
      <c r="D6081" s="27" t="s">
        <v>6226</v>
      </c>
      <c r="E6081" s="27" t="s">
        <v>35</v>
      </c>
      <c r="F6081" s="27" t="s">
        <v>23</v>
      </c>
      <c r="G6081" s="27" t="s">
        <v>36</v>
      </c>
      <c r="H6081" s="27" t="s">
        <v>24</v>
      </c>
      <c r="I6081" s="28">
        <v>9413900</v>
      </c>
      <c r="J6081" s="28">
        <v>0</v>
      </c>
      <c r="K6081" s="28">
        <v>9413900</v>
      </c>
      <c r="L6081" s="29">
        <v>1.42</v>
      </c>
      <c r="M6081" s="29">
        <f>IFERROR(_xlfn.XLOOKUP($B6081,'Ownership Metrics'!$A:$A,'Ownership Metrics'!$B:$B),"")</f>
        <v>1.55</v>
      </c>
      <c r="N6081" s="28">
        <f>IFERROR(_xlfn.XLOOKUP($B6081,'Ownership Metrics'!$A:$A,'Ownership Metrics'!$C:$C),"")</f>
        <v>3306</v>
      </c>
      <c r="O6081" s="29">
        <f>IFERROR(_xlfn.XLOOKUP($B6081,'Ownership Metrics'!$A:$A,'Ownership Metrics'!$D:$D),"")</f>
        <v>45.11</v>
      </c>
      <c r="P6081" s="29">
        <f>IFERROR(_xlfn.XLOOKUP($B6081,'Ownership Metrics'!$A:$A,'Ownership Metrics'!$E:$E),"")</f>
        <v>92.46</v>
      </c>
      <c r="Q6081" s="30">
        <f>IFERROR(_xlfn.XLOOKUP($B6081,'Ownership Metrics'!$A:$A,'Ownership Metrics'!$F:$F),"")</f>
        <v>5</v>
      </c>
      <c r="R6081" s="30">
        <f>IFERROR(_xlfn.XLOOKUP($B6081,'Ownership Metrics'!$A:$A,'Ownership Metrics'!$G:$G),"")</f>
        <v>63</v>
      </c>
      <c r="S6081" s="27" t="str">
        <f>IFERROR(_xlfn.XLOOKUP($B6081,'Ownership Metrics'!$A:$A,'Ownership Metrics'!$H:$H),"")</f>
        <v>Terkonsentrasi</v>
      </c>
      <c r="T6081" s="27" t="str">
        <f>IFERROR(_xlfn.XLOOKUP($B6081,'Ownership Metrics'!$A:$A,'Ownership Metrics'!$I:$I),"")</f>
        <v>Tinggi</v>
      </c>
      <c r="U6081" s="27">
        <f>IF(COUNTIFS($B$2:$B6081,$B6081,$D$2:$D6081,$D6081)=1,1,0)</f>
        <v>1</v>
      </c>
      <c r="V6081" s="27">
        <f t="shared" si="283"/>
        <v>1.42</v>
      </c>
      <c r="W6081" s="27">
        <f t="shared" si="284"/>
        <v>5</v>
      </c>
      <c r="X6081" s="27">
        <f t="shared" si="282"/>
        <v>1.4199993919</v>
      </c>
    </row>
    <row r="6082" spans="1:24" x14ac:dyDescent="0.25">
      <c r="A6082" s="26">
        <v>46265</v>
      </c>
      <c r="B6082" s="27" t="s">
        <v>10965</v>
      </c>
      <c r="C6082" s="27" t="s">
        <v>6223</v>
      </c>
      <c r="D6082" s="27" t="s">
        <v>4379</v>
      </c>
      <c r="E6082" s="27" t="s">
        <v>35</v>
      </c>
      <c r="F6082" s="27" t="s">
        <v>23</v>
      </c>
      <c r="G6082" s="27" t="s">
        <v>36</v>
      </c>
      <c r="H6082" s="27" t="s">
        <v>24</v>
      </c>
      <c r="I6082" s="28">
        <v>103999400</v>
      </c>
      <c r="J6082" s="28">
        <v>0</v>
      </c>
      <c r="K6082" s="28">
        <v>103999400</v>
      </c>
      <c r="L6082" s="29">
        <v>15.7</v>
      </c>
      <c r="M6082" s="29">
        <f>IFERROR(_xlfn.XLOOKUP($B6082,'Ownership Metrics'!$A:$A,'Ownership Metrics'!$B:$B),"")</f>
        <v>1.55</v>
      </c>
      <c r="N6082" s="28">
        <f>IFERROR(_xlfn.XLOOKUP($B6082,'Ownership Metrics'!$A:$A,'Ownership Metrics'!$C:$C),"")</f>
        <v>3306</v>
      </c>
      <c r="O6082" s="29">
        <f>IFERROR(_xlfn.XLOOKUP($B6082,'Ownership Metrics'!$A:$A,'Ownership Metrics'!$D:$D),"")</f>
        <v>45.11</v>
      </c>
      <c r="P6082" s="29">
        <f>IFERROR(_xlfn.XLOOKUP($B6082,'Ownership Metrics'!$A:$A,'Ownership Metrics'!$E:$E),"")</f>
        <v>92.46</v>
      </c>
      <c r="Q6082" s="30">
        <f>IFERROR(_xlfn.XLOOKUP($B6082,'Ownership Metrics'!$A:$A,'Ownership Metrics'!$F:$F),"")</f>
        <v>5</v>
      </c>
      <c r="R6082" s="30">
        <f>IFERROR(_xlfn.XLOOKUP($B6082,'Ownership Metrics'!$A:$A,'Ownership Metrics'!$G:$G),"")</f>
        <v>63</v>
      </c>
      <c r="S6082" s="27" t="str">
        <f>IFERROR(_xlfn.XLOOKUP($B6082,'Ownership Metrics'!$A:$A,'Ownership Metrics'!$H:$H),"")</f>
        <v>Terkonsentrasi</v>
      </c>
      <c r="T6082" s="27" t="str">
        <f>IFERROR(_xlfn.XLOOKUP($B6082,'Ownership Metrics'!$A:$A,'Ownership Metrics'!$I:$I),"")</f>
        <v>Tinggi</v>
      </c>
      <c r="U6082" s="27">
        <f>IF(COUNTIFS($B$2:$B6082,$B6082,$D$2:$D6082,$D6082)=1,1,0)</f>
        <v>1</v>
      </c>
      <c r="V6082" s="27">
        <f t="shared" si="283"/>
        <v>15.7</v>
      </c>
      <c r="W6082" s="27">
        <f t="shared" si="284"/>
        <v>3</v>
      </c>
      <c r="X6082" s="27">
        <f t="shared" ref="X6082:X6145" si="285">$V6082-(ROW()*0.0000000001)</f>
        <v>15.699999391799999</v>
      </c>
    </row>
    <row r="6083" spans="1:24" x14ac:dyDescent="0.25">
      <c r="A6083" s="26">
        <v>46265</v>
      </c>
      <c r="B6083" s="27" t="s">
        <v>10966</v>
      </c>
      <c r="C6083" s="27" t="s">
        <v>6228</v>
      </c>
      <c r="D6083" s="27" t="s">
        <v>6229</v>
      </c>
      <c r="E6083" s="27" t="s">
        <v>22</v>
      </c>
      <c r="F6083" s="27" t="s">
        <v>32</v>
      </c>
      <c r="G6083" s="27"/>
      <c r="H6083" s="27" t="s">
        <v>116</v>
      </c>
      <c r="I6083" s="28">
        <v>963390935</v>
      </c>
      <c r="J6083" s="28">
        <v>0</v>
      </c>
      <c r="K6083" s="28">
        <v>963390935</v>
      </c>
      <c r="L6083" s="29">
        <v>98.86</v>
      </c>
      <c r="M6083" s="29">
        <f>IFERROR(_xlfn.XLOOKUP($B6083,'Ownership Metrics'!$A:$A,'Ownership Metrics'!$B:$B),"")</f>
        <v>1.1399999999999999</v>
      </c>
      <c r="N6083" s="28">
        <f>IFERROR(_xlfn.XLOOKUP($B6083,'Ownership Metrics'!$A:$A,'Ownership Metrics'!$C:$C),"")</f>
        <v>9773</v>
      </c>
      <c r="O6083" s="29">
        <f>IFERROR(_xlfn.XLOOKUP($B6083,'Ownership Metrics'!$A:$A,'Ownership Metrics'!$D:$D),"")</f>
        <v>98.86</v>
      </c>
      <c r="P6083" s="29">
        <f>IFERROR(_xlfn.XLOOKUP($B6083,'Ownership Metrics'!$A:$A,'Ownership Metrics'!$E:$E),"")</f>
        <v>98.86</v>
      </c>
      <c r="Q6083" s="30">
        <f>IFERROR(_xlfn.XLOOKUP($B6083,'Ownership Metrics'!$A:$A,'Ownership Metrics'!$F:$F),"")</f>
        <v>1</v>
      </c>
      <c r="R6083" s="30">
        <f>IFERROR(_xlfn.XLOOKUP($B6083,'Ownership Metrics'!$A:$A,'Ownership Metrics'!$G:$G),"")</f>
        <v>99</v>
      </c>
      <c r="S6083" s="27" t="str">
        <f>IFERROR(_xlfn.XLOOKUP($B6083,'Ownership Metrics'!$A:$A,'Ownership Metrics'!$H:$H),"")</f>
        <v>Mayoritas</v>
      </c>
      <c r="T6083" s="27" t="str">
        <f>IFERROR(_xlfn.XLOOKUP($B6083,'Ownership Metrics'!$A:$A,'Ownership Metrics'!$I:$I),"")</f>
        <v>Tinggi</v>
      </c>
      <c r="U6083" s="27">
        <f>IF(COUNTIFS($B$2:$B6083,$B6083,$D$2:$D6083,$D6083)=1,1,0)</f>
        <v>1</v>
      </c>
      <c r="V6083" s="27">
        <f t="shared" ref="V6083:V6146" si="286">SUMIFS($L$2:$L$10000,$B$2:$B$10000,$B6083,$D$2:$D$10000,$D6083)</f>
        <v>98.86</v>
      </c>
      <c r="W6083" s="27">
        <f t="shared" ref="W6083:W6146" si="287">COUNTIFS($B$2:$B$10000,$B6083,$U$2:$U$10000,1,$X$2:$X$10000,"&gt;"&amp;$X6083)+1</f>
        <v>1</v>
      </c>
      <c r="X6083" s="27">
        <f t="shared" si="285"/>
        <v>98.859999391700001</v>
      </c>
    </row>
    <row r="6084" spans="1:24" x14ac:dyDescent="0.25">
      <c r="A6084" s="26">
        <v>46265</v>
      </c>
      <c r="B6084" s="27" t="s">
        <v>10967</v>
      </c>
      <c r="C6084" s="27" t="s">
        <v>6231</v>
      </c>
      <c r="D6084" s="27" t="s">
        <v>6232</v>
      </c>
      <c r="E6084" s="27" t="s">
        <v>22</v>
      </c>
      <c r="F6084" s="27" t="s">
        <v>23</v>
      </c>
      <c r="G6084" s="27"/>
      <c r="H6084" s="27" t="s">
        <v>24</v>
      </c>
      <c r="I6084" s="28">
        <v>49260000</v>
      </c>
      <c r="J6084" s="28">
        <v>0</v>
      </c>
      <c r="K6084" s="28">
        <v>49260000</v>
      </c>
      <c r="L6084" s="29">
        <v>4.93</v>
      </c>
      <c r="M6084" s="29">
        <f>IFERROR(_xlfn.XLOOKUP($B6084,'Ownership Metrics'!$A:$A,'Ownership Metrics'!$B:$B),"")</f>
        <v>1.73</v>
      </c>
      <c r="N6084" s="28">
        <f>IFERROR(_xlfn.XLOOKUP($B6084,'Ownership Metrics'!$A:$A,'Ownership Metrics'!$C:$C),"")</f>
        <v>1701</v>
      </c>
      <c r="O6084" s="29">
        <f>IFERROR(_xlfn.XLOOKUP($B6084,'Ownership Metrics'!$A:$A,'Ownership Metrics'!$D:$D),"")</f>
        <v>26</v>
      </c>
      <c r="P6084" s="29">
        <f>IFERROR(_xlfn.XLOOKUP($B6084,'Ownership Metrics'!$A:$A,'Ownership Metrics'!$E:$E),"")</f>
        <v>64.989999999999995</v>
      </c>
      <c r="Q6084" s="30">
        <f>IFERROR(_xlfn.XLOOKUP($B6084,'Ownership Metrics'!$A:$A,'Ownership Metrics'!$F:$F),"")</f>
        <v>9</v>
      </c>
      <c r="R6084" s="30">
        <f>IFERROR(_xlfn.XLOOKUP($B6084,'Ownership Metrics'!$A:$A,'Ownership Metrics'!$G:$G),"")</f>
        <v>42</v>
      </c>
      <c r="S6084" s="27" t="str">
        <f>IFERROR(_xlfn.XLOOKUP($B6084,'Ownership Metrics'!$A:$A,'Ownership Metrics'!$H:$H),"")</f>
        <v>Oligopoli</v>
      </c>
      <c r="T6084" s="27" t="str">
        <f>IFERROR(_xlfn.XLOOKUP($B6084,'Ownership Metrics'!$A:$A,'Ownership Metrics'!$I:$I),"")</f>
        <v>Sedang</v>
      </c>
      <c r="U6084" s="27">
        <f>IF(COUNTIFS($B$2:$B6084,$B6084,$D$2:$D6084,$D6084)=1,1,0)</f>
        <v>1</v>
      </c>
      <c r="V6084" s="27">
        <f t="shared" si="286"/>
        <v>4.93</v>
      </c>
      <c r="W6084" s="27">
        <f t="shared" si="287"/>
        <v>5</v>
      </c>
      <c r="X6084" s="27">
        <f t="shared" si="285"/>
        <v>4.9299993916</v>
      </c>
    </row>
    <row r="6085" spans="1:24" x14ac:dyDescent="0.25">
      <c r="A6085" s="26">
        <v>46265</v>
      </c>
      <c r="B6085" s="27" t="s">
        <v>10967</v>
      </c>
      <c r="C6085" s="27" t="s">
        <v>6231</v>
      </c>
      <c r="D6085" s="27" t="s">
        <v>6233</v>
      </c>
      <c r="E6085" s="27" t="s">
        <v>51</v>
      </c>
      <c r="F6085" s="27" t="s">
        <v>23</v>
      </c>
      <c r="G6085" s="27"/>
      <c r="H6085" s="27" t="s">
        <v>24</v>
      </c>
      <c r="I6085" s="28">
        <v>48350000</v>
      </c>
      <c r="J6085" s="28">
        <v>0</v>
      </c>
      <c r="K6085" s="28">
        <v>48350000</v>
      </c>
      <c r="L6085" s="29">
        <v>4.83</v>
      </c>
      <c r="M6085" s="29">
        <f>IFERROR(_xlfn.XLOOKUP($B6085,'Ownership Metrics'!$A:$A,'Ownership Metrics'!$B:$B),"")</f>
        <v>1.73</v>
      </c>
      <c r="N6085" s="28">
        <f>IFERROR(_xlfn.XLOOKUP($B6085,'Ownership Metrics'!$A:$A,'Ownership Metrics'!$C:$C),"")</f>
        <v>1701</v>
      </c>
      <c r="O6085" s="29">
        <f>IFERROR(_xlfn.XLOOKUP($B6085,'Ownership Metrics'!$A:$A,'Ownership Metrics'!$D:$D),"")</f>
        <v>26</v>
      </c>
      <c r="P6085" s="29">
        <f>IFERROR(_xlfn.XLOOKUP($B6085,'Ownership Metrics'!$A:$A,'Ownership Metrics'!$E:$E),"")</f>
        <v>64.989999999999995</v>
      </c>
      <c r="Q6085" s="30">
        <f>IFERROR(_xlfn.XLOOKUP($B6085,'Ownership Metrics'!$A:$A,'Ownership Metrics'!$F:$F),"")</f>
        <v>9</v>
      </c>
      <c r="R6085" s="30">
        <f>IFERROR(_xlfn.XLOOKUP($B6085,'Ownership Metrics'!$A:$A,'Ownership Metrics'!$G:$G),"")</f>
        <v>42</v>
      </c>
      <c r="S6085" s="27" t="str">
        <f>IFERROR(_xlfn.XLOOKUP($B6085,'Ownership Metrics'!$A:$A,'Ownership Metrics'!$H:$H),"")</f>
        <v>Oligopoli</v>
      </c>
      <c r="T6085" s="27" t="str">
        <f>IFERROR(_xlfn.XLOOKUP($B6085,'Ownership Metrics'!$A:$A,'Ownership Metrics'!$I:$I),"")</f>
        <v>Sedang</v>
      </c>
      <c r="U6085" s="27">
        <f>IF(COUNTIFS($B$2:$B6085,$B6085,$D$2:$D6085,$D6085)=1,1,0)</f>
        <v>1</v>
      </c>
      <c r="V6085" s="27">
        <f t="shared" si="286"/>
        <v>4.83</v>
      </c>
      <c r="W6085" s="27">
        <f t="shared" si="287"/>
        <v>8</v>
      </c>
      <c r="X6085" s="27">
        <f t="shared" si="285"/>
        <v>4.8299993915000003</v>
      </c>
    </row>
    <row r="6086" spans="1:24" x14ac:dyDescent="0.25">
      <c r="A6086" s="26">
        <v>46265</v>
      </c>
      <c r="B6086" s="27" t="s">
        <v>10967</v>
      </c>
      <c r="C6086" s="27" t="s">
        <v>6231</v>
      </c>
      <c r="D6086" s="27" t="s">
        <v>6234</v>
      </c>
      <c r="E6086" s="27" t="s">
        <v>22</v>
      </c>
      <c r="F6086" s="27" t="s">
        <v>23</v>
      </c>
      <c r="G6086" s="27"/>
      <c r="H6086" s="27" t="s">
        <v>24</v>
      </c>
      <c r="I6086" s="28">
        <v>49260000</v>
      </c>
      <c r="J6086" s="28">
        <v>0</v>
      </c>
      <c r="K6086" s="28">
        <v>49260000</v>
      </c>
      <c r="L6086" s="29">
        <v>4.93</v>
      </c>
      <c r="M6086" s="29">
        <f>IFERROR(_xlfn.XLOOKUP($B6086,'Ownership Metrics'!$A:$A,'Ownership Metrics'!$B:$B),"")</f>
        <v>1.73</v>
      </c>
      <c r="N6086" s="28">
        <f>IFERROR(_xlfn.XLOOKUP($B6086,'Ownership Metrics'!$A:$A,'Ownership Metrics'!$C:$C),"")</f>
        <v>1701</v>
      </c>
      <c r="O6086" s="29">
        <f>IFERROR(_xlfn.XLOOKUP($B6086,'Ownership Metrics'!$A:$A,'Ownership Metrics'!$D:$D),"")</f>
        <v>26</v>
      </c>
      <c r="P6086" s="29">
        <f>IFERROR(_xlfn.XLOOKUP($B6086,'Ownership Metrics'!$A:$A,'Ownership Metrics'!$E:$E),"")</f>
        <v>64.989999999999995</v>
      </c>
      <c r="Q6086" s="30">
        <f>IFERROR(_xlfn.XLOOKUP($B6086,'Ownership Metrics'!$A:$A,'Ownership Metrics'!$F:$F),"")</f>
        <v>9</v>
      </c>
      <c r="R6086" s="30">
        <f>IFERROR(_xlfn.XLOOKUP($B6086,'Ownership Metrics'!$A:$A,'Ownership Metrics'!$G:$G),"")</f>
        <v>42</v>
      </c>
      <c r="S6086" s="27" t="str">
        <f>IFERROR(_xlfn.XLOOKUP($B6086,'Ownership Metrics'!$A:$A,'Ownership Metrics'!$H:$H),"")</f>
        <v>Oligopoli</v>
      </c>
      <c r="T6086" s="27" t="str">
        <f>IFERROR(_xlfn.XLOOKUP($B6086,'Ownership Metrics'!$A:$A,'Ownership Metrics'!$I:$I),"")</f>
        <v>Sedang</v>
      </c>
      <c r="U6086" s="27">
        <f>IF(COUNTIFS($B$2:$B6086,$B6086,$D$2:$D6086,$D6086)=1,1,0)</f>
        <v>1</v>
      </c>
      <c r="V6086" s="27">
        <f t="shared" si="286"/>
        <v>4.93</v>
      </c>
      <c r="W6086" s="27">
        <f t="shared" si="287"/>
        <v>6</v>
      </c>
      <c r="X6086" s="27">
        <f t="shared" si="285"/>
        <v>4.9299993914</v>
      </c>
    </row>
    <row r="6087" spans="1:24" x14ac:dyDescent="0.25">
      <c r="A6087" s="26">
        <v>46265</v>
      </c>
      <c r="B6087" s="27" t="s">
        <v>10967</v>
      </c>
      <c r="C6087" s="27" t="s">
        <v>6231</v>
      </c>
      <c r="D6087" s="27" t="s">
        <v>6235</v>
      </c>
      <c r="E6087" s="27" t="s">
        <v>22</v>
      </c>
      <c r="F6087" s="27" t="s">
        <v>23</v>
      </c>
      <c r="G6087" s="27"/>
      <c r="H6087" s="27" t="s">
        <v>24</v>
      </c>
      <c r="I6087" s="28">
        <v>38060000</v>
      </c>
      <c r="J6087" s="28">
        <v>0</v>
      </c>
      <c r="K6087" s="28">
        <v>38060000</v>
      </c>
      <c r="L6087" s="29">
        <v>3.81</v>
      </c>
      <c r="M6087" s="29">
        <f>IFERROR(_xlfn.XLOOKUP($B6087,'Ownership Metrics'!$A:$A,'Ownership Metrics'!$B:$B),"")</f>
        <v>1.73</v>
      </c>
      <c r="N6087" s="28">
        <f>IFERROR(_xlfn.XLOOKUP($B6087,'Ownership Metrics'!$A:$A,'Ownership Metrics'!$C:$C),"")</f>
        <v>1701</v>
      </c>
      <c r="O6087" s="29">
        <f>IFERROR(_xlfn.XLOOKUP($B6087,'Ownership Metrics'!$A:$A,'Ownership Metrics'!$D:$D),"")</f>
        <v>26</v>
      </c>
      <c r="P6087" s="29">
        <f>IFERROR(_xlfn.XLOOKUP($B6087,'Ownership Metrics'!$A:$A,'Ownership Metrics'!$E:$E),"")</f>
        <v>64.989999999999995</v>
      </c>
      <c r="Q6087" s="30">
        <f>IFERROR(_xlfn.XLOOKUP($B6087,'Ownership Metrics'!$A:$A,'Ownership Metrics'!$F:$F),"")</f>
        <v>9</v>
      </c>
      <c r="R6087" s="30">
        <f>IFERROR(_xlfn.XLOOKUP($B6087,'Ownership Metrics'!$A:$A,'Ownership Metrics'!$G:$G),"")</f>
        <v>42</v>
      </c>
      <c r="S6087" s="27" t="str">
        <f>IFERROR(_xlfn.XLOOKUP($B6087,'Ownership Metrics'!$A:$A,'Ownership Metrics'!$H:$H),"")</f>
        <v>Oligopoli</v>
      </c>
      <c r="T6087" s="27" t="str">
        <f>IFERROR(_xlfn.XLOOKUP($B6087,'Ownership Metrics'!$A:$A,'Ownership Metrics'!$I:$I),"")</f>
        <v>Sedang</v>
      </c>
      <c r="U6087" s="27">
        <f>IF(COUNTIFS($B$2:$B6087,$B6087,$D$2:$D6087,$D6087)=1,1,0)</f>
        <v>1</v>
      </c>
      <c r="V6087" s="27">
        <f t="shared" si="286"/>
        <v>3.81</v>
      </c>
      <c r="W6087" s="27">
        <f t="shared" si="287"/>
        <v>9</v>
      </c>
      <c r="X6087" s="27">
        <f t="shared" si="285"/>
        <v>3.8099993912999999</v>
      </c>
    </row>
    <row r="6088" spans="1:24" x14ac:dyDescent="0.25">
      <c r="A6088" s="26">
        <v>46265</v>
      </c>
      <c r="B6088" s="27" t="s">
        <v>10967</v>
      </c>
      <c r="C6088" s="27" t="s">
        <v>6231</v>
      </c>
      <c r="D6088" s="27" t="s">
        <v>6236</v>
      </c>
      <c r="E6088" s="27" t="s">
        <v>35</v>
      </c>
      <c r="F6088" s="27" t="s">
        <v>23</v>
      </c>
      <c r="G6088" s="27" t="s">
        <v>36</v>
      </c>
      <c r="H6088" s="27" t="s">
        <v>24</v>
      </c>
      <c r="I6088" s="28">
        <v>141895700</v>
      </c>
      <c r="J6088" s="28">
        <v>0</v>
      </c>
      <c r="K6088" s="28">
        <v>141895700</v>
      </c>
      <c r="L6088" s="29">
        <v>14.19</v>
      </c>
      <c r="M6088" s="29">
        <f>IFERROR(_xlfn.XLOOKUP($B6088,'Ownership Metrics'!$A:$A,'Ownership Metrics'!$B:$B),"")</f>
        <v>1.73</v>
      </c>
      <c r="N6088" s="28">
        <f>IFERROR(_xlfn.XLOOKUP($B6088,'Ownership Metrics'!$A:$A,'Ownership Metrics'!$C:$C),"")</f>
        <v>1701</v>
      </c>
      <c r="O6088" s="29">
        <f>IFERROR(_xlfn.XLOOKUP($B6088,'Ownership Metrics'!$A:$A,'Ownership Metrics'!$D:$D),"")</f>
        <v>26</v>
      </c>
      <c r="P6088" s="29">
        <f>IFERROR(_xlfn.XLOOKUP($B6088,'Ownership Metrics'!$A:$A,'Ownership Metrics'!$E:$E),"")</f>
        <v>64.989999999999995</v>
      </c>
      <c r="Q6088" s="30">
        <f>IFERROR(_xlfn.XLOOKUP($B6088,'Ownership Metrics'!$A:$A,'Ownership Metrics'!$F:$F),"")</f>
        <v>9</v>
      </c>
      <c r="R6088" s="30">
        <f>IFERROR(_xlfn.XLOOKUP($B6088,'Ownership Metrics'!$A:$A,'Ownership Metrics'!$G:$G),"")</f>
        <v>42</v>
      </c>
      <c r="S6088" s="27" t="str">
        <f>IFERROR(_xlfn.XLOOKUP($B6088,'Ownership Metrics'!$A:$A,'Ownership Metrics'!$H:$H),"")</f>
        <v>Oligopoli</v>
      </c>
      <c r="T6088" s="27" t="str">
        <f>IFERROR(_xlfn.XLOOKUP($B6088,'Ownership Metrics'!$A:$A,'Ownership Metrics'!$I:$I),"")</f>
        <v>Sedang</v>
      </c>
      <c r="U6088" s="27">
        <f>IF(COUNTIFS($B$2:$B6088,$B6088,$D$2:$D6088,$D6088)=1,1,0)</f>
        <v>1</v>
      </c>
      <c r="V6088" s="27">
        <f t="shared" si="286"/>
        <v>14.19</v>
      </c>
      <c r="W6088" s="27">
        <f t="shared" si="287"/>
        <v>3</v>
      </c>
      <c r="X6088" s="27">
        <f t="shared" si="285"/>
        <v>14.189999391199999</v>
      </c>
    </row>
    <row r="6089" spans="1:24" x14ac:dyDescent="0.25">
      <c r="A6089" s="26">
        <v>46265</v>
      </c>
      <c r="B6089" s="27" t="s">
        <v>10967</v>
      </c>
      <c r="C6089" s="27" t="s">
        <v>6231</v>
      </c>
      <c r="D6089" s="27" t="s">
        <v>6237</v>
      </c>
      <c r="E6089" s="27" t="s">
        <v>35</v>
      </c>
      <c r="F6089" s="27" t="s">
        <v>23</v>
      </c>
      <c r="G6089" s="27" t="s">
        <v>36</v>
      </c>
      <c r="H6089" s="27" t="s">
        <v>24</v>
      </c>
      <c r="I6089" s="28">
        <v>99000000</v>
      </c>
      <c r="J6089" s="28">
        <v>0</v>
      </c>
      <c r="K6089" s="28">
        <v>99000000</v>
      </c>
      <c r="L6089" s="29">
        <v>9.9</v>
      </c>
      <c r="M6089" s="29">
        <f>IFERROR(_xlfn.XLOOKUP($B6089,'Ownership Metrics'!$A:$A,'Ownership Metrics'!$B:$B),"")</f>
        <v>1.73</v>
      </c>
      <c r="N6089" s="28">
        <f>IFERROR(_xlfn.XLOOKUP($B6089,'Ownership Metrics'!$A:$A,'Ownership Metrics'!$C:$C),"")</f>
        <v>1701</v>
      </c>
      <c r="O6089" s="29">
        <f>IFERROR(_xlfn.XLOOKUP($B6089,'Ownership Metrics'!$A:$A,'Ownership Metrics'!$D:$D),"")</f>
        <v>26</v>
      </c>
      <c r="P6089" s="29">
        <f>IFERROR(_xlfn.XLOOKUP($B6089,'Ownership Metrics'!$A:$A,'Ownership Metrics'!$E:$E),"")</f>
        <v>64.989999999999995</v>
      </c>
      <c r="Q6089" s="30">
        <f>IFERROR(_xlfn.XLOOKUP($B6089,'Ownership Metrics'!$A:$A,'Ownership Metrics'!$F:$F),"")</f>
        <v>9</v>
      </c>
      <c r="R6089" s="30">
        <f>IFERROR(_xlfn.XLOOKUP($B6089,'Ownership Metrics'!$A:$A,'Ownership Metrics'!$G:$G),"")</f>
        <v>42</v>
      </c>
      <c r="S6089" s="27" t="str">
        <f>IFERROR(_xlfn.XLOOKUP($B6089,'Ownership Metrics'!$A:$A,'Ownership Metrics'!$H:$H),"")</f>
        <v>Oligopoli</v>
      </c>
      <c r="T6089" s="27" t="str">
        <f>IFERROR(_xlfn.XLOOKUP($B6089,'Ownership Metrics'!$A:$A,'Ownership Metrics'!$I:$I),"")</f>
        <v>Sedang</v>
      </c>
      <c r="U6089" s="27">
        <f>IF(COUNTIFS($B$2:$B6089,$B6089,$D$2:$D6089,$D6089)=1,1,0)</f>
        <v>1</v>
      </c>
      <c r="V6089" s="27">
        <f t="shared" si="286"/>
        <v>9.9</v>
      </c>
      <c r="W6089" s="27">
        <f t="shared" si="287"/>
        <v>4</v>
      </c>
      <c r="X6089" s="27">
        <f t="shared" si="285"/>
        <v>9.8999993910999997</v>
      </c>
    </row>
    <row r="6090" spans="1:24" x14ac:dyDescent="0.25">
      <c r="A6090" s="26">
        <v>46265</v>
      </c>
      <c r="B6090" s="27" t="s">
        <v>10967</v>
      </c>
      <c r="C6090" s="27" t="s">
        <v>6231</v>
      </c>
      <c r="D6090" s="27" t="s">
        <v>3084</v>
      </c>
      <c r="E6090" s="27" t="s">
        <v>35</v>
      </c>
      <c r="F6090" s="27" t="s">
        <v>23</v>
      </c>
      <c r="G6090" s="27" t="s">
        <v>36</v>
      </c>
      <c r="H6090" s="27" t="s">
        <v>24</v>
      </c>
      <c r="I6090" s="28">
        <v>48760000</v>
      </c>
      <c r="J6090" s="28">
        <v>0</v>
      </c>
      <c r="K6090" s="28">
        <v>48760000</v>
      </c>
      <c r="L6090" s="29">
        <v>4.88</v>
      </c>
      <c r="M6090" s="29">
        <f>IFERROR(_xlfn.XLOOKUP($B6090,'Ownership Metrics'!$A:$A,'Ownership Metrics'!$B:$B),"")</f>
        <v>1.73</v>
      </c>
      <c r="N6090" s="28">
        <f>IFERROR(_xlfn.XLOOKUP($B6090,'Ownership Metrics'!$A:$A,'Ownership Metrics'!$C:$C),"")</f>
        <v>1701</v>
      </c>
      <c r="O6090" s="29">
        <f>IFERROR(_xlfn.XLOOKUP($B6090,'Ownership Metrics'!$A:$A,'Ownership Metrics'!$D:$D),"")</f>
        <v>26</v>
      </c>
      <c r="P6090" s="29">
        <f>IFERROR(_xlfn.XLOOKUP($B6090,'Ownership Metrics'!$A:$A,'Ownership Metrics'!$E:$E),"")</f>
        <v>64.989999999999995</v>
      </c>
      <c r="Q6090" s="30">
        <f>IFERROR(_xlfn.XLOOKUP($B6090,'Ownership Metrics'!$A:$A,'Ownership Metrics'!$F:$F),"")</f>
        <v>9</v>
      </c>
      <c r="R6090" s="30">
        <f>IFERROR(_xlfn.XLOOKUP($B6090,'Ownership Metrics'!$A:$A,'Ownership Metrics'!$G:$G),"")</f>
        <v>42</v>
      </c>
      <c r="S6090" s="27" t="str">
        <f>IFERROR(_xlfn.XLOOKUP($B6090,'Ownership Metrics'!$A:$A,'Ownership Metrics'!$H:$H),"")</f>
        <v>Oligopoli</v>
      </c>
      <c r="T6090" s="27" t="str">
        <f>IFERROR(_xlfn.XLOOKUP($B6090,'Ownership Metrics'!$A:$A,'Ownership Metrics'!$I:$I),"")</f>
        <v>Sedang</v>
      </c>
      <c r="U6090" s="27">
        <f>IF(COUNTIFS($B$2:$B6090,$B6090,$D$2:$D6090,$D6090)=1,1,0)</f>
        <v>1</v>
      </c>
      <c r="V6090" s="27">
        <f t="shared" si="286"/>
        <v>4.88</v>
      </c>
      <c r="W6090" s="27">
        <f t="shared" si="287"/>
        <v>7</v>
      </c>
      <c r="X6090" s="27">
        <f t="shared" si="285"/>
        <v>4.8799993910000001</v>
      </c>
    </row>
    <row r="6091" spans="1:24" x14ac:dyDescent="0.25">
      <c r="A6091" s="26">
        <v>46265</v>
      </c>
      <c r="B6091" s="27" t="s">
        <v>10967</v>
      </c>
      <c r="C6091" s="27" t="s">
        <v>6231</v>
      </c>
      <c r="D6091" s="27" t="s">
        <v>6238</v>
      </c>
      <c r="E6091" s="27" t="s">
        <v>35</v>
      </c>
      <c r="F6091" s="27" t="s">
        <v>23</v>
      </c>
      <c r="G6091" s="27" t="s">
        <v>36</v>
      </c>
      <c r="H6091" s="27" t="s">
        <v>24</v>
      </c>
      <c r="I6091" s="28">
        <v>260000000</v>
      </c>
      <c r="J6091" s="28">
        <v>0</v>
      </c>
      <c r="K6091" s="28">
        <v>260000000</v>
      </c>
      <c r="L6091" s="29">
        <v>26</v>
      </c>
      <c r="M6091" s="29">
        <f>IFERROR(_xlfn.XLOOKUP($B6091,'Ownership Metrics'!$A:$A,'Ownership Metrics'!$B:$B),"")</f>
        <v>1.73</v>
      </c>
      <c r="N6091" s="28">
        <f>IFERROR(_xlfn.XLOOKUP($B6091,'Ownership Metrics'!$A:$A,'Ownership Metrics'!$C:$C),"")</f>
        <v>1701</v>
      </c>
      <c r="O6091" s="29">
        <f>IFERROR(_xlfn.XLOOKUP($B6091,'Ownership Metrics'!$A:$A,'Ownership Metrics'!$D:$D),"")</f>
        <v>26</v>
      </c>
      <c r="P6091" s="29">
        <f>IFERROR(_xlfn.XLOOKUP($B6091,'Ownership Metrics'!$A:$A,'Ownership Metrics'!$E:$E),"")</f>
        <v>64.989999999999995</v>
      </c>
      <c r="Q6091" s="30">
        <f>IFERROR(_xlfn.XLOOKUP($B6091,'Ownership Metrics'!$A:$A,'Ownership Metrics'!$F:$F),"")</f>
        <v>9</v>
      </c>
      <c r="R6091" s="30">
        <f>IFERROR(_xlfn.XLOOKUP($B6091,'Ownership Metrics'!$A:$A,'Ownership Metrics'!$G:$G),"")</f>
        <v>42</v>
      </c>
      <c r="S6091" s="27" t="str">
        <f>IFERROR(_xlfn.XLOOKUP($B6091,'Ownership Metrics'!$A:$A,'Ownership Metrics'!$H:$H),"")</f>
        <v>Oligopoli</v>
      </c>
      <c r="T6091" s="27" t="str">
        <f>IFERROR(_xlfn.XLOOKUP($B6091,'Ownership Metrics'!$A:$A,'Ownership Metrics'!$I:$I),"")</f>
        <v>Sedang</v>
      </c>
      <c r="U6091" s="27">
        <f>IF(COUNTIFS($B$2:$B6091,$B6091,$D$2:$D6091,$D6091)=1,1,0)</f>
        <v>1</v>
      </c>
      <c r="V6091" s="27">
        <f t="shared" si="286"/>
        <v>26</v>
      </c>
      <c r="W6091" s="27">
        <f t="shared" si="287"/>
        <v>1</v>
      </c>
      <c r="X6091" s="27">
        <f t="shared" si="285"/>
        <v>25.999999390900001</v>
      </c>
    </row>
    <row r="6092" spans="1:24" x14ac:dyDescent="0.25">
      <c r="A6092" s="26">
        <v>46265</v>
      </c>
      <c r="B6092" s="27" t="s">
        <v>10967</v>
      </c>
      <c r="C6092" s="27" t="s">
        <v>6231</v>
      </c>
      <c r="D6092" s="27" t="s">
        <v>6239</v>
      </c>
      <c r="E6092" s="27" t="s">
        <v>35</v>
      </c>
      <c r="F6092" s="27" t="s">
        <v>23</v>
      </c>
      <c r="G6092" s="27" t="s">
        <v>36</v>
      </c>
      <c r="H6092" s="27" t="s">
        <v>24</v>
      </c>
      <c r="I6092" s="28">
        <v>247967600</v>
      </c>
      <c r="J6092" s="28">
        <v>0</v>
      </c>
      <c r="K6092" s="28">
        <v>247967600</v>
      </c>
      <c r="L6092" s="29">
        <v>24.8</v>
      </c>
      <c r="M6092" s="29">
        <f>IFERROR(_xlfn.XLOOKUP($B6092,'Ownership Metrics'!$A:$A,'Ownership Metrics'!$B:$B),"")</f>
        <v>1.73</v>
      </c>
      <c r="N6092" s="28">
        <f>IFERROR(_xlfn.XLOOKUP($B6092,'Ownership Metrics'!$A:$A,'Ownership Metrics'!$C:$C),"")</f>
        <v>1701</v>
      </c>
      <c r="O6092" s="29">
        <f>IFERROR(_xlfn.XLOOKUP($B6092,'Ownership Metrics'!$A:$A,'Ownership Metrics'!$D:$D),"")</f>
        <v>26</v>
      </c>
      <c r="P6092" s="29">
        <f>IFERROR(_xlfn.XLOOKUP($B6092,'Ownership Metrics'!$A:$A,'Ownership Metrics'!$E:$E),"")</f>
        <v>64.989999999999995</v>
      </c>
      <c r="Q6092" s="30">
        <f>IFERROR(_xlfn.XLOOKUP($B6092,'Ownership Metrics'!$A:$A,'Ownership Metrics'!$F:$F),"")</f>
        <v>9</v>
      </c>
      <c r="R6092" s="30">
        <f>IFERROR(_xlfn.XLOOKUP($B6092,'Ownership Metrics'!$A:$A,'Ownership Metrics'!$G:$G),"")</f>
        <v>42</v>
      </c>
      <c r="S6092" s="27" t="str">
        <f>IFERROR(_xlfn.XLOOKUP($B6092,'Ownership Metrics'!$A:$A,'Ownership Metrics'!$H:$H),"")</f>
        <v>Oligopoli</v>
      </c>
      <c r="T6092" s="27" t="str">
        <f>IFERROR(_xlfn.XLOOKUP($B6092,'Ownership Metrics'!$A:$A,'Ownership Metrics'!$I:$I),"")</f>
        <v>Sedang</v>
      </c>
      <c r="U6092" s="27">
        <f>IF(COUNTIFS($B$2:$B6092,$B6092,$D$2:$D6092,$D6092)=1,1,0)</f>
        <v>1</v>
      </c>
      <c r="V6092" s="27">
        <f t="shared" si="286"/>
        <v>24.8</v>
      </c>
      <c r="W6092" s="27">
        <f t="shared" si="287"/>
        <v>2</v>
      </c>
      <c r="X6092" s="27">
        <f t="shared" si="285"/>
        <v>24.7999993908</v>
      </c>
    </row>
    <row r="6093" spans="1:24" x14ac:dyDescent="0.25">
      <c r="A6093" s="26">
        <v>46265</v>
      </c>
      <c r="B6093" s="27" t="s">
        <v>10968</v>
      </c>
      <c r="C6093" s="27" t="s">
        <v>6241</v>
      </c>
      <c r="D6093" s="27" t="s">
        <v>6242</v>
      </c>
      <c r="E6093" s="27" t="s">
        <v>22</v>
      </c>
      <c r="F6093" s="27" t="s">
        <v>23</v>
      </c>
      <c r="G6093" s="27"/>
      <c r="H6093" s="27" t="s">
        <v>24</v>
      </c>
      <c r="I6093" s="28">
        <v>792488900</v>
      </c>
      <c r="J6093" s="28">
        <v>0</v>
      </c>
      <c r="K6093" s="28">
        <v>792488900</v>
      </c>
      <c r="L6093" s="29">
        <v>73.209999999999994</v>
      </c>
      <c r="M6093" s="29">
        <f>IFERROR(_xlfn.XLOOKUP($B6093,'Ownership Metrics'!$A:$A,'Ownership Metrics'!$B:$B),"")</f>
        <v>16.91</v>
      </c>
      <c r="N6093" s="28">
        <f>IFERROR(_xlfn.XLOOKUP($B6093,'Ownership Metrics'!$A:$A,'Ownership Metrics'!$C:$C),"")</f>
        <v>5409</v>
      </c>
      <c r="O6093" s="29">
        <f>IFERROR(_xlfn.XLOOKUP($B6093,'Ownership Metrics'!$A:$A,'Ownership Metrics'!$D:$D),"")</f>
        <v>73.209999999999994</v>
      </c>
      <c r="P6093" s="29">
        <f>IFERROR(_xlfn.XLOOKUP($B6093,'Ownership Metrics'!$A:$A,'Ownership Metrics'!$E:$E),"")</f>
        <v>83.09</v>
      </c>
      <c r="Q6093" s="30">
        <f>IFERROR(_xlfn.XLOOKUP($B6093,'Ownership Metrics'!$A:$A,'Ownership Metrics'!$F:$F),"")</f>
        <v>3</v>
      </c>
      <c r="R6093" s="30">
        <f>IFERROR(_xlfn.XLOOKUP($B6093,'Ownership Metrics'!$A:$A,'Ownership Metrics'!$G:$G),"")</f>
        <v>71</v>
      </c>
      <c r="S6093" s="27" t="str">
        <f>IFERROR(_xlfn.XLOOKUP($B6093,'Ownership Metrics'!$A:$A,'Ownership Metrics'!$H:$H),"")</f>
        <v>Mayoritas</v>
      </c>
      <c r="T6093" s="27" t="str">
        <f>IFERROR(_xlfn.XLOOKUP($B6093,'Ownership Metrics'!$A:$A,'Ownership Metrics'!$I:$I),"")</f>
        <v>Tinggi</v>
      </c>
      <c r="U6093" s="27">
        <f>IF(COUNTIFS($B$2:$B6093,$B6093,$D$2:$D6093,$D6093)=1,1,0)</f>
        <v>1</v>
      </c>
      <c r="V6093" s="27">
        <f t="shared" si="286"/>
        <v>73.209999999999994</v>
      </c>
      <c r="W6093" s="27">
        <f t="shared" si="287"/>
        <v>1</v>
      </c>
      <c r="X6093" s="27">
        <f t="shared" si="285"/>
        <v>73.209999390699991</v>
      </c>
    </row>
    <row r="6094" spans="1:24" x14ac:dyDescent="0.25">
      <c r="A6094" s="26">
        <v>46265</v>
      </c>
      <c r="B6094" s="27" t="s">
        <v>10968</v>
      </c>
      <c r="C6094" s="27" t="s">
        <v>6241</v>
      </c>
      <c r="D6094" s="27" t="s">
        <v>6243</v>
      </c>
      <c r="E6094" s="27" t="s">
        <v>35</v>
      </c>
      <c r="F6094" s="27" t="s">
        <v>23</v>
      </c>
      <c r="G6094" s="27" t="s">
        <v>36</v>
      </c>
      <c r="H6094" s="27" t="s">
        <v>24</v>
      </c>
      <c r="I6094" s="28">
        <v>53900000</v>
      </c>
      <c r="J6094" s="28">
        <v>0</v>
      </c>
      <c r="K6094" s="28">
        <v>53900000</v>
      </c>
      <c r="L6094" s="29">
        <v>4.9800000000000004</v>
      </c>
      <c r="M6094" s="29">
        <f>IFERROR(_xlfn.XLOOKUP($B6094,'Ownership Metrics'!$A:$A,'Ownership Metrics'!$B:$B),"")</f>
        <v>16.91</v>
      </c>
      <c r="N6094" s="28">
        <f>IFERROR(_xlfn.XLOOKUP($B6094,'Ownership Metrics'!$A:$A,'Ownership Metrics'!$C:$C),"")</f>
        <v>5409</v>
      </c>
      <c r="O6094" s="29">
        <f>IFERROR(_xlfn.XLOOKUP($B6094,'Ownership Metrics'!$A:$A,'Ownership Metrics'!$D:$D),"")</f>
        <v>73.209999999999994</v>
      </c>
      <c r="P6094" s="29">
        <f>IFERROR(_xlfn.XLOOKUP($B6094,'Ownership Metrics'!$A:$A,'Ownership Metrics'!$E:$E),"")</f>
        <v>83.09</v>
      </c>
      <c r="Q6094" s="30">
        <f>IFERROR(_xlfn.XLOOKUP($B6094,'Ownership Metrics'!$A:$A,'Ownership Metrics'!$F:$F),"")</f>
        <v>3</v>
      </c>
      <c r="R6094" s="30">
        <f>IFERROR(_xlfn.XLOOKUP($B6094,'Ownership Metrics'!$A:$A,'Ownership Metrics'!$G:$G),"")</f>
        <v>71</v>
      </c>
      <c r="S6094" s="27" t="str">
        <f>IFERROR(_xlfn.XLOOKUP($B6094,'Ownership Metrics'!$A:$A,'Ownership Metrics'!$H:$H),"")</f>
        <v>Mayoritas</v>
      </c>
      <c r="T6094" s="27" t="str">
        <f>IFERROR(_xlfn.XLOOKUP($B6094,'Ownership Metrics'!$A:$A,'Ownership Metrics'!$I:$I),"")</f>
        <v>Tinggi</v>
      </c>
      <c r="U6094" s="27">
        <f>IF(COUNTIFS($B$2:$B6094,$B6094,$D$2:$D6094,$D6094)=1,1,0)</f>
        <v>1</v>
      </c>
      <c r="V6094" s="27">
        <f t="shared" si="286"/>
        <v>4.9800000000000004</v>
      </c>
      <c r="W6094" s="27">
        <f t="shared" si="287"/>
        <v>2</v>
      </c>
      <c r="X6094" s="27">
        <f t="shared" si="285"/>
        <v>4.9799993906000006</v>
      </c>
    </row>
    <row r="6095" spans="1:24" x14ac:dyDescent="0.25">
      <c r="A6095" s="26">
        <v>46265</v>
      </c>
      <c r="B6095" s="27" t="s">
        <v>10968</v>
      </c>
      <c r="C6095" s="27" t="s">
        <v>6241</v>
      </c>
      <c r="D6095" s="27" t="s">
        <v>6244</v>
      </c>
      <c r="E6095" s="27" t="s">
        <v>35</v>
      </c>
      <c r="F6095" s="27" t="s">
        <v>23</v>
      </c>
      <c r="G6095" s="27" t="s">
        <v>36</v>
      </c>
      <c r="H6095" s="27" t="s">
        <v>24</v>
      </c>
      <c r="I6095" s="28">
        <v>53000000</v>
      </c>
      <c r="J6095" s="28">
        <v>0</v>
      </c>
      <c r="K6095" s="28">
        <v>53000000</v>
      </c>
      <c r="L6095" s="29">
        <v>4.9000000000000004</v>
      </c>
      <c r="M6095" s="29">
        <f>IFERROR(_xlfn.XLOOKUP($B6095,'Ownership Metrics'!$A:$A,'Ownership Metrics'!$B:$B),"")</f>
        <v>16.91</v>
      </c>
      <c r="N6095" s="28">
        <f>IFERROR(_xlfn.XLOOKUP($B6095,'Ownership Metrics'!$A:$A,'Ownership Metrics'!$C:$C),"")</f>
        <v>5409</v>
      </c>
      <c r="O6095" s="29">
        <f>IFERROR(_xlfn.XLOOKUP($B6095,'Ownership Metrics'!$A:$A,'Ownership Metrics'!$D:$D),"")</f>
        <v>73.209999999999994</v>
      </c>
      <c r="P6095" s="29">
        <f>IFERROR(_xlfn.XLOOKUP($B6095,'Ownership Metrics'!$A:$A,'Ownership Metrics'!$E:$E),"")</f>
        <v>83.09</v>
      </c>
      <c r="Q6095" s="30">
        <f>IFERROR(_xlfn.XLOOKUP($B6095,'Ownership Metrics'!$A:$A,'Ownership Metrics'!$F:$F),"")</f>
        <v>3</v>
      </c>
      <c r="R6095" s="30">
        <f>IFERROR(_xlfn.XLOOKUP($B6095,'Ownership Metrics'!$A:$A,'Ownership Metrics'!$G:$G),"")</f>
        <v>71</v>
      </c>
      <c r="S6095" s="27" t="str">
        <f>IFERROR(_xlfn.XLOOKUP($B6095,'Ownership Metrics'!$A:$A,'Ownership Metrics'!$H:$H),"")</f>
        <v>Mayoritas</v>
      </c>
      <c r="T6095" s="27" t="str">
        <f>IFERROR(_xlfn.XLOOKUP($B6095,'Ownership Metrics'!$A:$A,'Ownership Metrics'!$I:$I),"")</f>
        <v>Tinggi</v>
      </c>
      <c r="U6095" s="27">
        <f>IF(COUNTIFS($B$2:$B6095,$B6095,$D$2:$D6095,$D6095)=1,1,0)</f>
        <v>1</v>
      </c>
      <c r="V6095" s="27">
        <f t="shared" si="286"/>
        <v>4.9000000000000004</v>
      </c>
      <c r="W6095" s="27">
        <f t="shared" si="287"/>
        <v>3</v>
      </c>
      <c r="X6095" s="27">
        <f t="shared" si="285"/>
        <v>4.8999993905000006</v>
      </c>
    </row>
    <row r="6096" spans="1:24" x14ac:dyDescent="0.25">
      <c r="A6096" s="26">
        <v>46265</v>
      </c>
      <c r="B6096" s="27" t="s">
        <v>10969</v>
      </c>
      <c r="C6096" s="27" t="s">
        <v>6246</v>
      </c>
      <c r="D6096" s="27" t="s">
        <v>6247</v>
      </c>
      <c r="E6096" s="27" t="s">
        <v>22</v>
      </c>
      <c r="F6096" s="27" t="s">
        <v>23</v>
      </c>
      <c r="G6096" s="27"/>
      <c r="H6096" s="27" t="s">
        <v>24</v>
      </c>
      <c r="I6096" s="28">
        <v>569080592</v>
      </c>
      <c r="J6096" s="28">
        <v>0</v>
      </c>
      <c r="K6096" s="28">
        <v>569080592</v>
      </c>
      <c r="L6096" s="29">
        <v>10.68</v>
      </c>
      <c r="M6096" s="29">
        <f>IFERROR(_xlfn.XLOOKUP($B6096,'Ownership Metrics'!$A:$A,'Ownership Metrics'!$B:$B),"")</f>
        <v>13.22</v>
      </c>
      <c r="N6096" s="28">
        <f>IFERROR(_xlfn.XLOOKUP($B6096,'Ownership Metrics'!$A:$A,'Ownership Metrics'!$C:$C),"")</f>
        <v>3222</v>
      </c>
      <c r="O6096" s="29">
        <f>IFERROR(_xlfn.XLOOKUP($B6096,'Ownership Metrics'!$A:$A,'Ownership Metrics'!$D:$D),"")</f>
        <v>49.98</v>
      </c>
      <c r="P6096" s="29">
        <f>IFERROR(_xlfn.XLOOKUP($B6096,'Ownership Metrics'!$A:$A,'Ownership Metrics'!$E:$E),"")</f>
        <v>85.31</v>
      </c>
      <c r="Q6096" s="30">
        <f>IFERROR(_xlfn.XLOOKUP($B6096,'Ownership Metrics'!$A:$A,'Ownership Metrics'!$F:$F),"")</f>
        <v>4</v>
      </c>
      <c r="R6096" s="30">
        <f>IFERROR(_xlfn.XLOOKUP($B6096,'Ownership Metrics'!$A:$A,'Ownership Metrics'!$G:$G),"")</f>
        <v>61</v>
      </c>
      <c r="S6096" s="27" t="str">
        <f>IFERROR(_xlfn.XLOOKUP($B6096,'Ownership Metrics'!$A:$A,'Ownership Metrics'!$H:$H),"")</f>
        <v>Terkonsentrasi</v>
      </c>
      <c r="T6096" s="27" t="str">
        <f>IFERROR(_xlfn.XLOOKUP($B6096,'Ownership Metrics'!$A:$A,'Ownership Metrics'!$I:$I),"")</f>
        <v>Tinggi</v>
      </c>
      <c r="U6096" s="27">
        <f>IF(COUNTIFS($B$2:$B6096,$B6096,$D$2:$D6096,$D6096)=1,1,0)</f>
        <v>1</v>
      </c>
      <c r="V6096" s="27">
        <f t="shared" si="286"/>
        <v>10.68</v>
      </c>
      <c r="W6096" s="27">
        <f t="shared" si="287"/>
        <v>3</v>
      </c>
      <c r="X6096" s="27">
        <f t="shared" si="285"/>
        <v>10.679999390399999</v>
      </c>
    </row>
    <row r="6097" spans="1:24" x14ac:dyDescent="0.25">
      <c r="A6097" s="26">
        <v>46265</v>
      </c>
      <c r="B6097" s="27" t="s">
        <v>10969</v>
      </c>
      <c r="C6097" s="27" t="s">
        <v>6246</v>
      </c>
      <c r="D6097" s="27" t="s">
        <v>6248</v>
      </c>
      <c r="E6097" s="27" t="s">
        <v>22</v>
      </c>
      <c r="F6097" s="27" t="s">
        <v>23</v>
      </c>
      <c r="G6097" s="27"/>
      <c r="H6097" s="27" t="s">
        <v>24</v>
      </c>
      <c r="I6097" s="28">
        <v>2664279930</v>
      </c>
      <c r="J6097" s="28">
        <v>0</v>
      </c>
      <c r="K6097" s="28">
        <v>2664279930</v>
      </c>
      <c r="L6097" s="29">
        <v>49.98</v>
      </c>
      <c r="M6097" s="29">
        <f>IFERROR(_xlfn.XLOOKUP($B6097,'Ownership Metrics'!$A:$A,'Ownership Metrics'!$B:$B),"")</f>
        <v>13.22</v>
      </c>
      <c r="N6097" s="28">
        <f>IFERROR(_xlfn.XLOOKUP($B6097,'Ownership Metrics'!$A:$A,'Ownership Metrics'!$C:$C),"")</f>
        <v>3222</v>
      </c>
      <c r="O6097" s="29">
        <f>IFERROR(_xlfn.XLOOKUP($B6097,'Ownership Metrics'!$A:$A,'Ownership Metrics'!$D:$D),"")</f>
        <v>49.98</v>
      </c>
      <c r="P6097" s="29">
        <f>IFERROR(_xlfn.XLOOKUP($B6097,'Ownership Metrics'!$A:$A,'Ownership Metrics'!$E:$E),"")</f>
        <v>85.31</v>
      </c>
      <c r="Q6097" s="30">
        <f>IFERROR(_xlfn.XLOOKUP($B6097,'Ownership Metrics'!$A:$A,'Ownership Metrics'!$F:$F),"")</f>
        <v>4</v>
      </c>
      <c r="R6097" s="30">
        <f>IFERROR(_xlfn.XLOOKUP($B6097,'Ownership Metrics'!$A:$A,'Ownership Metrics'!$G:$G),"")</f>
        <v>61</v>
      </c>
      <c r="S6097" s="27" t="str">
        <f>IFERROR(_xlfn.XLOOKUP($B6097,'Ownership Metrics'!$A:$A,'Ownership Metrics'!$H:$H),"")</f>
        <v>Terkonsentrasi</v>
      </c>
      <c r="T6097" s="27" t="str">
        <f>IFERROR(_xlfn.XLOOKUP($B6097,'Ownership Metrics'!$A:$A,'Ownership Metrics'!$I:$I),"")</f>
        <v>Tinggi</v>
      </c>
      <c r="U6097" s="27">
        <f>IF(COUNTIFS($B$2:$B6097,$B6097,$D$2:$D6097,$D6097)=1,1,0)</f>
        <v>1</v>
      </c>
      <c r="V6097" s="27">
        <f t="shared" si="286"/>
        <v>49.98</v>
      </c>
      <c r="W6097" s="27">
        <f t="shared" si="287"/>
        <v>1</v>
      </c>
      <c r="X6097" s="27">
        <f t="shared" si="285"/>
        <v>49.979999390299994</v>
      </c>
    </row>
    <row r="6098" spans="1:24" x14ac:dyDescent="0.25">
      <c r="A6098" s="26">
        <v>46265</v>
      </c>
      <c r="B6098" s="27" t="s">
        <v>10969</v>
      </c>
      <c r="C6098" s="27" t="s">
        <v>6246</v>
      </c>
      <c r="D6098" s="27" t="s">
        <v>6249</v>
      </c>
      <c r="E6098" s="27" t="s">
        <v>22</v>
      </c>
      <c r="F6098" s="27" t="s">
        <v>23</v>
      </c>
      <c r="G6098" s="27"/>
      <c r="H6098" s="27" t="s">
        <v>24</v>
      </c>
      <c r="I6098" s="28">
        <v>1314101482</v>
      </c>
      <c r="J6098" s="28">
        <v>0</v>
      </c>
      <c r="K6098" s="28">
        <v>1314101482</v>
      </c>
      <c r="L6098" s="29">
        <v>24.65</v>
      </c>
      <c r="M6098" s="29">
        <f>IFERROR(_xlfn.XLOOKUP($B6098,'Ownership Metrics'!$A:$A,'Ownership Metrics'!$B:$B),"")</f>
        <v>13.22</v>
      </c>
      <c r="N6098" s="28">
        <f>IFERROR(_xlfn.XLOOKUP($B6098,'Ownership Metrics'!$A:$A,'Ownership Metrics'!$C:$C),"")</f>
        <v>3222</v>
      </c>
      <c r="O6098" s="29">
        <f>IFERROR(_xlfn.XLOOKUP($B6098,'Ownership Metrics'!$A:$A,'Ownership Metrics'!$D:$D),"")</f>
        <v>49.98</v>
      </c>
      <c r="P6098" s="29">
        <f>IFERROR(_xlfn.XLOOKUP($B6098,'Ownership Metrics'!$A:$A,'Ownership Metrics'!$E:$E),"")</f>
        <v>85.31</v>
      </c>
      <c r="Q6098" s="30">
        <f>IFERROR(_xlfn.XLOOKUP($B6098,'Ownership Metrics'!$A:$A,'Ownership Metrics'!$F:$F),"")</f>
        <v>4</v>
      </c>
      <c r="R6098" s="30">
        <f>IFERROR(_xlfn.XLOOKUP($B6098,'Ownership Metrics'!$A:$A,'Ownership Metrics'!$G:$G),"")</f>
        <v>61</v>
      </c>
      <c r="S6098" s="27" t="str">
        <f>IFERROR(_xlfn.XLOOKUP($B6098,'Ownership Metrics'!$A:$A,'Ownership Metrics'!$H:$H),"")</f>
        <v>Terkonsentrasi</v>
      </c>
      <c r="T6098" s="27" t="str">
        <f>IFERROR(_xlfn.XLOOKUP($B6098,'Ownership Metrics'!$A:$A,'Ownership Metrics'!$I:$I),"")</f>
        <v>Tinggi</v>
      </c>
      <c r="U6098" s="27">
        <f>IF(COUNTIFS($B$2:$B6098,$B6098,$D$2:$D6098,$D6098)=1,1,0)</f>
        <v>1</v>
      </c>
      <c r="V6098" s="27">
        <f t="shared" si="286"/>
        <v>24.65</v>
      </c>
      <c r="W6098" s="27">
        <f t="shared" si="287"/>
        <v>2</v>
      </c>
      <c r="X6098" s="27">
        <f t="shared" si="285"/>
        <v>24.649999390199998</v>
      </c>
    </row>
    <row r="6099" spans="1:24" x14ac:dyDescent="0.25">
      <c r="A6099" s="26">
        <v>46265</v>
      </c>
      <c r="B6099" s="27" t="s">
        <v>10969</v>
      </c>
      <c r="C6099" s="27" t="s">
        <v>6246</v>
      </c>
      <c r="D6099" s="27" t="s">
        <v>6250</v>
      </c>
      <c r="E6099" s="27" t="s">
        <v>35</v>
      </c>
      <c r="F6099" s="27" t="s">
        <v>23</v>
      </c>
      <c r="G6099" s="27" t="s">
        <v>36</v>
      </c>
      <c r="H6099" s="27" t="s">
        <v>24</v>
      </c>
      <c r="I6099" s="28">
        <v>78473126</v>
      </c>
      <c r="J6099" s="28">
        <v>0</v>
      </c>
      <c r="K6099" s="28">
        <v>78473126</v>
      </c>
      <c r="L6099" s="29">
        <v>1.47</v>
      </c>
      <c r="M6099" s="29">
        <f>IFERROR(_xlfn.XLOOKUP($B6099,'Ownership Metrics'!$A:$A,'Ownership Metrics'!$B:$B),"")</f>
        <v>13.22</v>
      </c>
      <c r="N6099" s="28">
        <f>IFERROR(_xlfn.XLOOKUP($B6099,'Ownership Metrics'!$A:$A,'Ownership Metrics'!$C:$C),"")</f>
        <v>3222</v>
      </c>
      <c r="O6099" s="29">
        <f>IFERROR(_xlfn.XLOOKUP($B6099,'Ownership Metrics'!$A:$A,'Ownership Metrics'!$D:$D),"")</f>
        <v>49.98</v>
      </c>
      <c r="P6099" s="29">
        <f>IFERROR(_xlfn.XLOOKUP($B6099,'Ownership Metrics'!$A:$A,'Ownership Metrics'!$E:$E),"")</f>
        <v>85.31</v>
      </c>
      <c r="Q6099" s="30">
        <f>IFERROR(_xlfn.XLOOKUP($B6099,'Ownership Metrics'!$A:$A,'Ownership Metrics'!$F:$F),"")</f>
        <v>4</v>
      </c>
      <c r="R6099" s="30">
        <f>IFERROR(_xlfn.XLOOKUP($B6099,'Ownership Metrics'!$A:$A,'Ownership Metrics'!$G:$G),"")</f>
        <v>61</v>
      </c>
      <c r="S6099" s="27" t="str">
        <f>IFERROR(_xlfn.XLOOKUP($B6099,'Ownership Metrics'!$A:$A,'Ownership Metrics'!$H:$H),"")</f>
        <v>Terkonsentrasi</v>
      </c>
      <c r="T6099" s="27" t="str">
        <f>IFERROR(_xlfn.XLOOKUP($B6099,'Ownership Metrics'!$A:$A,'Ownership Metrics'!$I:$I),"")</f>
        <v>Tinggi</v>
      </c>
      <c r="U6099" s="27">
        <f>IF(COUNTIFS($B$2:$B6099,$B6099,$D$2:$D6099,$D6099)=1,1,0)</f>
        <v>1</v>
      </c>
      <c r="V6099" s="27">
        <f t="shared" si="286"/>
        <v>1.47</v>
      </c>
      <c r="W6099" s="27">
        <f t="shared" si="287"/>
        <v>4</v>
      </c>
      <c r="X6099" s="27">
        <f t="shared" si="285"/>
        <v>1.4699993900999999</v>
      </c>
    </row>
    <row r="6100" spans="1:24" x14ac:dyDescent="0.25">
      <c r="A6100" s="26">
        <v>46265</v>
      </c>
      <c r="B6100" s="27" t="s">
        <v>10970</v>
      </c>
      <c r="C6100" s="27" t="s">
        <v>6252</v>
      </c>
      <c r="D6100" s="27" t="s">
        <v>6253</v>
      </c>
      <c r="E6100" s="27" t="s">
        <v>83</v>
      </c>
      <c r="F6100" s="27" t="s">
        <v>23</v>
      </c>
      <c r="G6100" s="27"/>
      <c r="H6100" s="27" t="s">
        <v>24</v>
      </c>
      <c r="I6100" s="28">
        <v>0</v>
      </c>
      <c r="J6100" s="28">
        <v>140000000</v>
      </c>
      <c r="K6100" s="28">
        <v>140000000</v>
      </c>
      <c r="L6100" s="29">
        <v>17.5</v>
      </c>
      <c r="M6100" s="29">
        <f>IFERROR(_xlfn.XLOOKUP($B6100,'Ownership Metrics'!$A:$A,'Ownership Metrics'!$B:$B),"")</f>
        <v>19.39</v>
      </c>
      <c r="N6100" s="28">
        <f>IFERROR(_xlfn.XLOOKUP($B6100,'Ownership Metrics'!$A:$A,'Ownership Metrics'!$C:$C),"")</f>
        <v>1375</v>
      </c>
      <c r="O6100" s="29">
        <f>IFERROR(_xlfn.XLOOKUP($B6100,'Ownership Metrics'!$A:$A,'Ownership Metrics'!$D:$D),"")</f>
        <v>27.83</v>
      </c>
      <c r="P6100" s="29">
        <f>IFERROR(_xlfn.XLOOKUP($B6100,'Ownership Metrics'!$A:$A,'Ownership Metrics'!$E:$E),"")</f>
        <v>59.51</v>
      </c>
      <c r="Q6100" s="30">
        <f>IFERROR(_xlfn.XLOOKUP($B6100,'Ownership Metrics'!$A:$A,'Ownership Metrics'!$F:$F),"")</f>
        <v>10</v>
      </c>
      <c r="R6100" s="30">
        <f>IFERROR(_xlfn.XLOOKUP($B6100,'Ownership Metrics'!$A:$A,'Ownership Metrics'!$G:$G),"")</f>
        <v>38</v>
      </c>
      <c r="S6100" s="27" t="str">
        <f>IFERROR(_xlfn.XLOOKUP($B6100,'Ownership Metrics'!$A:$A,'Ownership Metrics'!$H:$H),"")</f>
        <v>Moderat</v>
      </c>
      <c r="T6100" s="27" t="str">
        <f>IFERROR(_xlfn.XLOOKUP($B6100,'Ownership Metrics'!$A:$A,'Ownership Metrics'!$I:$I),"")</f>
        <v>Sedang</v>
      </c>
      <c r="U6100" s="27">
        <f>IF(COUNTIFS($B$2:$B6100,$B6100,$D$2:$D6100,$D6100)=1,1,0)</f>
        <v>1</v>
      </c>
      <c r="V6100" s="27">
        <f t="shared" si="286"/>
        <v>17.5</v>
      </c>
      <c r="W6100" s="27">
        <f t="shared" si="287"/>
        <v>2</v>
      </c>
      <c r="X6100" s="27">
        <f t="shared" si="285"/>
        <v>17.499999389999999</v>
      </c>
    </row>
    <row r="6101" spans="1:24" x14ac:dyDescent="0.25">
      <c r="A6101" s="26">
        <v>46265</v>
      </c>
      <c r="B6101" s="27" t="s">
        <v>10970</v>
      </c>
      <c r="C6101" s="27" t="s">
        <v>6252</v>
      </c>
      <c r="D6101" s="27" t="s">
        <v>6254</v>
      </c>
      <c r="E6101" s="27" t="s">
        <v>35</v>
      </c>
      <c r="F6101" s="27" t="s">
        <v>23</v>
      </c>
      <c r="G6101" s="27" t="s">
        <v>36</v>
      </c>
      <c r="H6101" s="27" t="s">
        <v>24</v>
      </c>
      <c r="I6101" s="28">
        <v>0</v>
      </c>
      <c r="J6101" s="28">
        <v>26600000</v>
      </c>
      <c r="K6101" s="28">
        <v>26600000</v>
      </c>
      <c r="L6101" s="29">
        <v>3.33</v>
      </c>
      <c r="M6101" s="29">
        <f>IFERROR(_xlfn.XLOOKUP($B6101,'Ownership Metrics'!$A:$A,'Ownership Metrics'!$B:$B),"")</f>
        <v>19.39</v>
      </c>
      <c r="N6101" s="28">
        <f>IFERROR(_xlfn.XLOOKUP($B6101,'Ownership Metrics'!$A:$A,'Ownership Metrics'!$C:$C),"")</f>
        <v>1375</v>
      </c>
      <c r="O6101" s="29">
        <f>IFERROR(_xlfn.XLOOKUP($B6101,'Ownership Metrics'!$A:$A,'Ownership Metrics'!$D:$D),"")</f>
        <v>27.83</v>
      </c>
      <c r="P6101" s="29">
        <f>IFERROR(_xlfn.XLOOKUP($B6101,'Ownership Metrics'!$A:$A,'Ownership Metrics'!$E:$E),"")</f>
        <v>59.51</v>
      </c>
      <c r="Q6101" s="30">
        <f>IFERROR(_xlfn.XLOOKUP($B6101,'Ownership Metrics'!$A:$A,'Ownership Metrics'!$F:$F),"")</f>
        <v>10</v>
      </c>
      <c r="R6101" s="30">
        <f>IFERROR(_xlfn.XLOOKUP($B6101,'Ownership Metrics'!$A:$A,'Ownership Metrics'!$G:$G),"")</f>
        <v>38</v>
      </c>
      <c r="S6101" s="27" t="str">
        <f>IFERROR(_xlfn.XLOOKUP($B6101,'Ownership Metrics'!$A:$A,'Ownership Metrics'!$H:$H),"")</f>
        <v>Moderat</v>
      </c>
      <c r="T6101" s="27" t="str">
        <f>IFERROR(_xlfn.XLOOKUP($B6101,'Ownership Metrics'!$A:$A,'Ownership Metrics'!$I:$I),"")</f>
        <v>Sedang</v>
      </c>
      <c r="U6101" s="27">
        <f>IF(COUNTIFS($B$2:$B6101,$B6101,$D$2:$D6101,$D6101)=1,1,0)</f>
        <v>1</v>
      </c>
      <c r="V6101" s="27">
        <f t="shared" si="286"/>
        <v>3.33</v>
      </c>
      <c r="W6101" s="27">
        <f t="shared" si="287"/>
        <v>6</v>
      </c>
      <c r="X6101" s="27">
        <f t="shared" si="285"/>
        <v>3.3299993899000002</v>
      </c>
    </row>
    <row r="6102" spans="1:24" x14ac:dyDescent="0.25">
      <c r="A6102" s="26">
        <v>46265</v>
      </c>
      <c r="B6102" s="27" t="s">
        <v>10970</v>
      </c>
      <c r="C6102" s="27" t="s">
        <v>6252</v>
      </c>
      <c r="D6102" s="27" t="s">
        <v>6255</v>
      </c>
      <c r="E6102" s="27" t="s">
        <v>35</v>
      </c>
      <c r="F6102" s="27" t="s">
        <v>23</v>
      </c>
      <c r="G6102" s="27" t="s">
        <v>36</v>
      </c>
      <c r="H6102" s="27" t="s">
        <v>24</v>
      </c>
      <c r="I6102" s="28">
        <v>36278200</v>
      </c>
      <c r="J6102" s="28">
        <v>0</v>
      </c>
      <c r="K6102" s="28">
        <v>36278200</v>
      </c>
      <c r="L6102" s="29">
        <v>4.53</v>
      </c>
      <c r="M6102" s="29">
        <f>IFERROR(_xlfn.XLOOKUP($B6102,'Ownership Metrics'!$A:$A,'Ownership Metrics'!$B:$B),"")</f>
        <v>19.39</v>
      </c>
      <c r="N6102" s="28">
        <f>IFERROR(_xlfn.XLOOKUP($B6102,'Ownership Metrics'!$A:$A,'Ownership Metrics'!$C:$C),"")</f>
        <v>1375</v>
      </c>
      <c r="O6102" s="29">
        <f>IFERROR(_xlfn.XLOOKUP($B6102,'Ownership Metrics'!$A:$A,'Ownership Metrics'!$D:$D),"")</f>
        <v>27.83</v>
      </c>
      <c r="P6102" s="29">
        <f>IFERROR(_xlfn.XLOOKUP($B6102,'Ownership Metrics'!$A:$A,'Ownership Metrics'!$E:$E),"")</f>
        <v>59.51</v>
      </c>
      <c r="Q6102" s="30">
        <f>IFERROR(_xlfn.XLOOKUP($B6102,'Ownership Metrics'!$A:$A,'Ownership Metrics'!$F:$F),"")</f>
        <v>10</v>
      </c>
      <c r="R6102" s="30">
        <f>IFERROR(_xlfn.XLOOKUP($B6102,'Ownership Metrics'!$A:$A,'Ownership Metrics'!$G:$G),"")</f>
        <v>38</v>
      </c>
      <c r="S6102" s="27" t="str">
        <f>IFERROR(_xlfn.XLOOKUP($B6102,'Ownership Metrics'!$A:$A,'Ownership Metrics'!$H:$H),"")</f>
        <v>Moderat</v>
      </c>
      <c r="T6102" s="27" t="str">
        <f>IFERROR(_xlfn.XLOOKUP($B6102,'Ownership Metrics'!$A:$A,'Ownership Metrics'!$I:$I),"")</f>
        <v>Sedang</v>
      </c>
      <c r="U6102" s="27">
        <f>IF(COUNTIFS($B$2:$B6102,$B6102,$D$2:$D6102,$D6102)=1,1,0)</f>
        <v>1</v>
      </c>
      <c r="V6102" s="27">
        <f t="shared" si="286"/>
        <v>4.53</v>
      </c>
      <c r="W6102" s="27">
        <f t="shared" si="287"/>
        <v>5</v>
      </c>
      <c r="X6102" s="27">
        <f t="shared" si="285"/>
        <v>4.5299993898000004</v>
      </c>
    </row>
    <row r="6103" spans="1:24" x14ac:dyDescent="0.25">
      <c r="A6103" s="26">
        <v>46265</v>
      </c>
      <c r="B6103" s="27" t="s">
        <v>10970</v>
      </c>
      <c r="C6103" s="27" t="s">
        <v>6252</v>
      </c>
      <c r="D6103" s="27" t="s">
        <v>6256</v>
      </c>
      <c r="E6103" s="27" t="s">
        <v>35</v>
      </c>
      <c r="F6103" s="27" t="s">
        <v>23</v>
      </c>
      <c r="G6103" s="27" t="s">
        <v>36</v>
      </c>
      <c r="H6103" s="27" t="s">
        <v>24</v>
      </c>
      <c r="I6103" s="28">
        <v>13445800</v>
      </c>
      <c r="J6103" s="28">
        <v>0</v>
      </c>
      <c r="K6103" s="28">
        <v>13445800</v>
      </c>
      <c r="L6103" s="29">
        <v>1.68</v>
      </c>
      <c r="M6103" s="29">
        <f>IFERROR(_xlfn.XLOOKUP($B6103,'Ownership Metrics'!$A:$A,'Ownership Metrics'!$B:$B),"")</f>
        <v>19.39</v>
      </c>
      <c r="N6103" s="28">
        <f>IFERROR(_xlfn.XLOOKUP($B6103,'Ownership Metrics'!$A:$A,'Ownership Metrics'!$C:$C),"")</f>
        <v>1375</v>
      </c>
      <c r="O6103" s="29">
        <f>IFERROR(_xlfn.XLOOKUP($B6103,'Ownership Metrics'!$A:$A,'Ownership Metrics'!$D:$D),"")</f>
        <v>27.83</v>
      </c>
      <c r="P6103" s="29">
        <f>IFERROR(_xlfn.XLOOKUP($B6103,'Ownership Metrics'!$A:$A,'Ownership Metrics'!$E:$E),"")</f>
        <v>59.51</v>
      </c>
      <c r="Q6103" s="30">
        <f>IFERROR(_xlfn.XLOOKUP($B6103,'Ownership Metrics'!$A:$A,'Ownership Metrics'!$F:$F),"")</f>
        <v>10</v>
      </c>
      <c r="R6103" s="30">
        <f>IFERROR(_xlfn.XLOOKUP($B6103,'Ownership Metrics'!$A:$A,'Ownership Metrics'!$G:$G),"")</f>
        <v>38</v>
      </c>
      <c r="S6103" s="27" t="str">
        <f>IFERROR(_xlfn.XLOOKUP($B6103,'Ownership Metrics'!$A:$A,'Ownership Metrics'!$H:$H),"")</f>
        <v>Moderat</v>
      </c>
      <c r="T6103" s="27" t="str">
        <f>IFERROR(_xlfn.XLOOKUP($B6103,'Ownership Metrics'!$A:$A,'Ownership Metrics'!$I:$I),"")</f>
        <v>Sedang</v>
      </c>
      <c r="U6103" s="27">
        <f>IF(COUNTIFS($B$2:$B6103,$B6103,$D$2:$D6103,$D6103)=1,1,0)</f>
        <v>1</v>
      </c>
      <c r="V6103" s="27">
        <f t="shared" si="286"/>
        <v>1.68</v>
      </c>
      <c r="W6103" s="27">
        <f t="shared" si="287"/>
        <v>8</v>
      </c>
      <c r="X6103" s="27">
        <f t="shared" si="285"/>
        <v>1.6799993896999998</v>
      </c>
    </row>
    <row r="6104" spans="1:24" x14ac:dyDescent="0.25">
      <c r="A6104" s="26">
        <v>46265</v>
      </c>
      <c r="B6104" s="27" t="s">
        <v>10970</v>
      </c>
      <c r="C6104" s="27" t="s">
        <v>6252</v>
      </c>
      <c r="D6104" s="27" t="s">
        <v>6257</v>
      </c>
      <c r="E6104" s="27" t="s">
        <v>35</v>
      </c>
      <c r="F6104" s="27" t="s">
        <v>23</v>
      </c>
      <c r="G6104" s="27" t="s">
        <v>36</v>
      </c>
      <c r="H6104" s="27" t="s">
        <v>24</v>
      </c>
      <c r="I6104" s="28">
        <v>15700000</v>
      </c>
      <c r="J6104" s="28">
        <v>0</v>
      </c>
      <c r="K6104" s="28">
        <v>15700000</v>
      </c>
      <c r="L6104" s="29">
        <v>1.96</v>
      </c>
      <c r="M6104" s="29">
        <f>IFERROR(_xlfn.XLOOKUP($B6104,'Ownership Metrics'!$A:$A,'Ownership Metrics'!$B:$B),"")</f>
        <v>19.39</v>
      </c>
      <c r="N6104" s="28">
        <f>IFERROR(_xlfn.XLOOKUP($B6104,'Ownership Metrics'!$A:$A,'Ownership Metrics'!$C:$C),"")</f>
        <v>1375</v>
      </c>
      <c r="O6104" s="29">
        <f>IFERROR(_xlfn.XLOOKUP($B6104,'Ownership Metrics'!$A:$A,'Ownership Metrics'!$D:$D),"")</f>
        <v>27.83</v>
      </c>
      <c r="P6104" s="29">
        <f>IFERROR(_xlfn.XLOOKUP($B6104,'Ownership Metrics'!$A:$A,'Ownership Metrics'!$E:$E),"")</f>
        <v>59.51</v>
      </c>
      <c r="Q6104" s="30">
        <f>IFERROR(_xlfn.XLOOKUP($B6104,'Ownership Metrics'!$A:$A,'Ownership Metrics'!$F:$F),"")</f>
        <v>10</v>
      </c>
      <c r="R6104" s="30">
        <f>IFERROR(_xlfn.XLOOKUP($B6104,'Ownership Metrics'!$A:$A,'Ownership Metrics'!$G:$G),"")</f>
        <v>38</v>
      </c>
      <c r="S6104" s="27" t="str">
        <f>IFERROR(_xlfn.XLOOKUP($B6104,'Ownership Metrics'!$A:$A,'Ownership Metrics'!$H:$H),"")</f>
        <v>Moderat</v>
      </c>
      <c r="T6104" s="27" t="str">
        <f>IFERROR(_xlfn.XLOOKUP($B6104,'Ownership Metrics'!$A:$A,'Ownership Metrics'!$I:$I),"")</f>
        <v>Sedang</v>
      </c>
      <c r="U6104" s="27">
        <f>IF(COUNTIFS($B$2:$B6104,$B6104,$D$2:$D6104,$D6104)=1,1,0)</f>
        <v>1</v>
      </c>
      <c r="V6104" s="27">
        <f t="shared" si="286"/>
        <v>1.96</v>
      </c>
      <c r="W6104" s="27">
        <f t="shared" si="287"/>
        <v>7</v>
      </c>
      <c r="X6104" s="27">
        <f t="shared" si="285"/>
        <v>1.9599993895999999</v>
      </c>
    </row>
    <row r="6105" spans="1:24" x14ac:dyDescent="0.25">
      <c r="A6105" s="26">
        <v>46265</v>
      </c>
      <c r="B6105" s="27" t="s">
        <v>10970</v>
      </c>
      <c r="C6105" s="27" t="s">
        <v>6252</v>
      </c>
      <c r="D6105" s="27" t="s">
        <v>6258</v>
      </c>
      <c r="E6105" s="27" t="s">
        <v>35</v>
      </c>
      <c r="F6105" s="27" t="s">
        <v>23</v>
      </c>
      <c r="G6105" s="27" t="s">
        <v>36</v>
      </c>
      <c r="H6105" s="27" t="s">
        <v>24</v>
      </c>
      <c r="I6105" s="28">
        <v>0</v>
      </c>
      <c r="J6105" s="28">
        <v>222600000</v>
      </c>
      <c r="K6105" s="28">
        <v>222600000</v>
      </c>
      <c r="L6105" s="29">
        <v>27.83</v>
      </c>
      <c r="M6105" s="29">
        <f>IFERROR(_xlfn.XLOOKUP($B6105,'Ownership Metrics'!$A:$A,'Ownership Metrics'!$B:$B),"")</f>
        <v>19.39</v>
      </c>
      <c r="N6105" s="28">
        <f>IFERROR(_xlfn.XLOOKUP($B6105,'Ownership Metrics'!$A:$A,'Ownership Metrics'!$C:$C),"")</f>
        <v>1375</v>
      </c>
      <c r="O6105" s="29">
        <f>IFERROR(_xlfn.XLOOKUP($B6105,'Ownership Metrics'!$A:$A,'Ownership Metrics'!$D:$D),"")</f>
        <v>27.83</v>
      </c>
      <c r="P6105" s="29">
        <f>IFERROR(_xlfn.XLOOKUP($B6105,'Ownership Metrics'!$A:$A,'Ownership Metrics'!$E:$E),"")</f>
        <v>59.51</v>
      </c>
      <c r="Q6105" s="30">
        <f>IFERROR(_xlfn.XLOOKUP($B6105,'Ownership Metrics'!$A:$A,'Ownership Metrics'!$F:$F),"")</f>
        <v>10</v>
      </c>
      <c r="R6105" s="30">
        <f>IFERROR(_xlfn.XLOOKUP($B6105,'Ownership Metrics'!$A:$A,'Ownership Metrics'!$G:$G),"")</f>
        <v>38</v>
      </c>
      <c r="S6105" s="27" t="str">
        <f>IFERROR(_xlfn.XLOOKUP($B6105,'Ownership Metrics'!$A:$A,'Ownership Metrics'!$H:$H),"")</f>
        <v>Moderat</v>
      </c>
      <c r="T6105" s="27" t="str">
        <f>IFERROR(_xlfn.XLOOKUP($B6105,'Ownership Metrics'!$A:$A,'Ownership Metrics'!$I:$I),"")</f>
        <v>Sedang</v>
      </c>
      <c r="U6105" s="27">
        <f>IF(COUNTIFS($B$2:$B6105,$B6105,$D$2:$D6105,$D6105)=1,1,0)</f>
        <v>1</v>
      </c>
      <c r="V6105" s="27">
        <f t="shared" si="286"/>
        <v>27.83</v>
      </c>
      <c r="W6105" s="27">
        <f t="shared" si="287"/>
        <v>1</v>
      </c>
      <c r="X6105" s="27">
        <f t="shared" si="285"/>
        <v>27.829999389499999</v>
      </c>
    </row>
    <row r="6106" spans="1:24" x14ac:dyDescent="0.25">
      <c r="A6106" s="26">
        <v>46265</v>
      </c>
      <c r="B6106" s="27" t="s">
        <v>10970</v>
      </c>
      <c r="C6106" s="27" t="s">
        <v>6252</v>
      </c>
      <c r="D6106" s="27" t="s">
        <v>6259</v>
      </c>
      <c r="E6106" s="27" t="s">
        <v>35</v>
      </c>
      <c r="F6106" s="27" t="s">
        <v>23</v>
      </c>
      <c r="G6106" s="27" t="s">
        <v>36</v>
      </c>
      <c r="H6106" s="27" t="s">
        <v>24</v>
      </c>
      <c r="I6106" s="28">
        <v>0</v>
      </c>
      <c r="J6106" s="28">
        <v>57400000</v>
      </c>
      <c r="K6106" s="28">
        <v>57400000</v>
      </c>
      <c r="L6106" s="29">
        <v>7.18</v>
      </c>
      <c r="M6106" s="29">
        <f>IFERROR(_xlfn.XLOOKUP($B6106,'Ownership Metrics'!$A:$A,'Ownership Metrics'!$B:$B),"")</f>
        <v>19.39</v>
      </c>
      <c r="N6106" s="28">
        <f>IFERROR(_xlfn.XLOOKUP($B6106,'Ownership Metrics'!$A:$A,'Ownership Metrics'!$C:$C),"")</f>
        <v>1375</v>
      </c>
      <c r="O6106" s="29">
        <f>IFERROR(_xlfn.XLOOKUP($B6106,'Ownership Metrics'!$A:$A,'Ownership Metrics'!$D:$D),"")</f>
        <v>27.83</v>
      </c>
      <c r="P6106" s="29">
        <f>IFERROR(_xlfn.XLOOKUP($B6106,'Ownership Metrics'!$A:$A,'Ownership Metrics'!$E:$E),"")</f>
        <v>59.51</v>
      </c>
      <c r="Q6106" s="30">
        <f>IFERROR(_xlfn.XLOOKUP($B6106,'Ownership Metrics'!$A:$A,'Ownership Metrics'!$F:$F),"")</f>
        <v>10</v>
      </c>
      <c r="R6106" s="30">
        <f>IFERROR(_xlfn.XLOOKUP($B6106,'Ownership Metrics'!$A:$A,'Ownership Metrics'!$G:$G),"")</f>
        <v>38</v>
      </c>
      <c r="S6106" s="27" t="str">
        <f>IFERROR(_xlfn.XLOOKUP($B6106,'Ownership Metrics'!$A:$A,'Ownership Metrics'!$H:$H),"")</f>
        <v>Moderat</v>
      </c>
      <c r="T6106" s="27" t="str">
        <f>IFERROR(_xlfn.XLOOKUP($B6106,'Ownership Metrics'!$A:$A,'Ownership Metrics'!$I:$I),"")</f>
        <v>Sedang</v>
      </c>
      <c r="U6106" s="27">
        <f>IF(COUNTIFS($B$2:$B6106,$B6106,$D$2:$D6106,$D6106)=1,1,0)</f>
        <v>1</v>
      </c>
      <c r="V6106" s="27">
        <f t="shared" si="286"/>
        <v>7.18</v>
      </c>
      <c r="W6106" s="27">
        <f t="shared" si="287"/>
        <v>4</v>
      </c>
      <c r="X6106" s="27">
        <f t="shared" si="285"/>
        <v>7.1799993893999998</v>
      </c>
    </row>
    <row r="6107" spans="1:24" x14ac:dyDescent="0.25">
      <c r="A6107" s="26">
        <v>46265</v>
      </c>
      <c r="B6107" s="27" t="s">
        <v>10970</v>
      </c>
      <c r="C6107" s="27" t="s">
        <v>6252</v>
      </c>
      <c r="D6107" s="27" t="s">
        <v>6260</v>
      </c>
      <c r="E6107" s="27" t="s">
        <v>35</v>
      </c>
      <c r="F6107" s="27" t="s">
        <v>23</v>
      </c>
      <c r="G6107" s="27" t="s">
        <v>36</v>
      </c>
      <c r="H6107" s="27" t="s">
        <v>24</v>
      </c>
      <c r="I6107" s="28">
        <v>11379600</v>
      </c>
      <c r="J6107" s="28">
        <v>0</v>
      </c>
      <c r="K6107" s="28">
        <v>11379600</v>
      </c>
      <c r="L6107" s="29">
        <v>1.42</v>
      </c>
      <c r="M6107" s="29">
        <f>IFERROR(_xlfn.XLOOKUP($B6107,'Ownership Metrics'!$A:$A,'Ownership Metrics'!$B:$B),"")</f>
        <v>19.39</v>
      </c>
      <c r="N6107" s="28">
        <f>IFERROR(_xlfn.XLOOKUP($B6107,'Ownership Metrics'!$A:$A,'Ownership Metrics'!$C:$C),"")</f>
        <v>1375</v>
      </c>
      <c r="O6107" s="29">
        <f>IFERROR(_xlfn.XLOOKUP($B6107,'Ownership Metrics'!$A:$A,'Ownership Metrics'!$D:$D),"")</f>
        <v>27.83</v>
      </c>
      <c r="P6107" s="29">
        <f>IFERROR(_xlfn.XLOOKUP($B6107,'Ownership Metrics'!$A:$A,'Ownership Metrics'!$E:$E),"")</f>
        <v>59.51</v>
      </c>
      <c r="Q6107" s="30">
        <f>IFERROR(_xlfn.XLOOKUP($B6107,'Ownership Metrics'!$A:$A,'Ownership Metrics'!$F:$F),"")</f>
        <v>10</v>
      </c>
      <c r="R6107" s="30">
        <f>IFERROR(_xlfn.XLOOKUP($B6107,'Ownership Metrics'!$A:$A,'Ownership Metrics'!$G:$G),"")</f>
        <v>38</v>
      </c>
      <c r="S6107" s="27" t="str">
        <f>IFERROR(_xlfn.XLOOKUP($B6107,'Ownership Metrics'!$A:$A,'Ownership Metrics'!$H:$H),"")</f>
        <v>Moderat</v>
      </c>
      <c r="T6107" s="27" t="str">
        <f>IFERROR(_xlfn.XLOOKUP($B6107,'Ownership Metrics'!$A:$A,'Ownership Metrics'!$I:$I),"")</f>
        <v>Sedang</v>
      </c>
      <c r="U6107" s="27">
        <f>IF(COUNTIFS($B$2:$B6107,$B6107,$D$2:$D6107,$D6107)=1,1,0)</f>
        <v>1</v>
      </c>
      <c r="V6107" s="27">
        <f t="shared" si="286"/>
        <v>1.42</v>
      </c>
      <c r="W6107" s="27">
        <f t="shared" si="287"/>
        <v>9</v>
      </c>
      <c r="X6107" s="27">
        <f t="shared" si="285"/>
        <v>1.4199993893</v>
      </c>
    </row>
    <row r="6108" spans="1:24" x14ac:dyDescent="0.25">
      <c r="A6108" s="26">
        <v>46265</v>
      </c>
      <c r="B6108" s="27" t="s">
        <v>10970</v>
      </c>
      <c r="C6108" s="27" t="s">
        <v>6252</v>
      </c>
      <c r="D6108" s="27" t="s">
        <v>6261</v>
      </c>
      <c r="E6108" s="27" t="s">
        <v>35</v>
      </c>
      <c r="F6108" s="27" t="s">
        <v>23</v>
      </c>
      <c r="G6108" s="27" t="s">
        <v>36</v>
      </c>
      <c r="H6108" s="27" t="s">
        <v>24</v>
      </c>
      <c r="I6108" s="28">
        <v>0</v>
      </c>
      <c r="J6108" s="28">
        <v>113400000</v>
      </c>
      <c r="K6108" s="28">
        <v>113400000</v>
      </c>
      <c r="L6108" s="29">
        <v>14.18</v>
      </c>
      <c r="M6108" s="29">
        <f>IFERROR(_xlfn.XLOOKUP($B6108,'Ownership Metrics'!$A:$A,'Ownership Metrics'!$B:$B),"")</f>
        <v>19.39</v>
      </c>
      <c r="N6108" s="28">
        <f>IFERROR(_xlfn.XLOOKUP($B6108,'Ownership Metrics'!$A:$A,'Ownership Metrics'!$C:$C),"")</f>
        <v>1375</v>
      </c>
      <c r="O6108" s="29">
        <f>IFERROR(_xlfn.XLOOKUP($B6108,'Ownership Metrics'!$A:$A,'Ownership Metrics'!$D:$D),"")</f>
        <v>27.83</v>
      </c>
      <c r="P6108" s="29">
        <f>IFERROR(_xlfn.XLOOKUP($B6108,'Ownership Metrics'!$A:$A,'Ownership Metrics'!$E:$E),"")</f>
        <v>59.51</v>
      </c>
      <c r="Q6108" s="30">
        <f>IFERROR(_xlfn.XLOOKUP($B6108,'Ownership Metrics'!$A:$A,'Ownership Metrics'!$F:$F),"")</f>
        <v>10</v>
      </c>
      <c r="R6108" s="30">
        <f>IFERROR(_xlfn.XLOOKUP($B6108,'Ownership Metrics'!$A:$A,'Ownership Metrics'!$G:$G),"")</f>
        <v>38</v>
      </c>
      <c r="S6108" s="27" t="str">
        <f>IFERROR(_xlfn.XLOOKUP($B6108,'Ownership Metrics'!$A:$A,'Ownership Metrics'!$H:$H),"")</f>
        <v>Moderat</v>
      </c>
      <c r="T6108" s="27" t="str">
        <f>IFERROR(_xlfn.XLOOKUP($B6108,'Ownership Metrics'!$A:$A,'Ownership Metrics'!$I:$I),"")</f>
        <v>Sedang</v>
      </c>
      <c r="U6108" s="27">
        <f>IF(COUNTIFS($B$2:$B6108,$B6108,$D$2:$D6108,$D6108)=1,1,0)</f>
        <v>1</v>
      </c>
      <c r="V6108" s="27">
        <f t="shared" si="286"/>
        <v>14.18</v>
      </c>
      <c r="W6108" s="27">
        <f t="shared" si="287"/>
        <v>3</v>
      </c>
      <c r="X6108" s="27">
        <f t="shared" si="285"/>
        <v>14.179999389199999</v>
      </c>
    </row>
    <row r="6109" spans="1:24" x14ac:dyDescent="0.25">
      <c r="A6109" s="26">
        <v>46265</v>
      </c>
      <c r="B6109" s="27" t="s">
        <v>10970</v>
      </c>
      <c r="C6109" s="27" t="s">
        <v>6252</v>
      </c>
      <c r="D6109" s="27" t="s">
        <v>6262</v>
      </c>
      <c r="E6109" s="27" t="s">
        <v>35</v>
      </c>
      <c r="F6109" s="27" t="s">
        <v>23</v>
      </c>
      <c r="G6109" s="27" t="s">
        <v>36</v>
      </c>
      <c r="H6109" s="27" t="s">
        <v>24</v>
      </c>
      <c r="I6109" s="28">
        <v>8005000</v>
      </c>
      <c r="J6109" s="28">
        <v>0</v>
      </c>
      <c r="K6109" s="28">
        <v>8005000</v>
      </c>
      <c r="L6109" s="29">
        <v>1</v>
      </c>
      <c r="M6109" s="29">
        <f>IFERROR(_xlfn.XLOOKUP($B6109,'Ownership Metrics'!$A:$A,'Ownership Metrics'!$B:$B),"")</f>
        <v>19.39</v>
      </c>
      <c r="N6109" s="28">
        <f>IFERROR(_xlfn.XLOOKUP($B6109,'Ownership Metrics'!$A:$A,'Ownership Metrics'!$C:$C),"")</f>
        <v>1375</v>
      </c>
      <c r="O6109" s="29">
        <f>IFERROR(_xlfn.XLOOKUP($B6109,'Ownership Metrics'!$A:$A,'Ownership Metrics'!$D:$D),"")</f>
        <v>27.83</v>
      </c>
      <c r="P6109" s="29">
        <f>IFERROR(_xlfn.XLOOKUP($B6109,'Ownership Metrics'!$A:$A,'Ownership Metrics'!$E:$E),"")</f>
        <v>59.51</v>
      </c>
      <c r="Q6109" s="30">
        <f>IFERROR(_xlfn.XLOOKUP($B6109,'Ownership Metrics'!$A:$A,'Ownership Metrics'!$F:$F),"")</f>
        <v>10</v>
      </c>
      <c r="R6109" s="30">
        <f>IFERROR(_xlfn.XLOOKUP($B6109,'Ownership Metrics'!$A:$A,'Ownership Metrics'!$G:$G),"")</f>
        <v>38</v>
      </c>
      <c r="S6109" s="27" t="str">
        <f>IFERROR(_xlfn.XLOOKUP($B6109,'Ownership Metrics'!$A:$A,'Ownership Metrics'!$H:$H),"")</f>
        <v>Moderat</v>
      </c>
      <c r="T6109" s="27" t="str">
        <f>IFERROR(_xlfn.XLOOKUP($B6109,'Ownership Metrics'!$A:$A,'Ownership Metrics'!$I:$I),"")</f>
        <v>Sedang</v>
      </c>
      <c r="U6109" s="27">
        <f>IF(COUNTIFS($B$2:$B6109,$B6109,$D$2:$D6109,$D6109)=1,1,0)</f>
        <v>1</v>
      </c>
      <c r="V6109" s="27">
        <f t="shared" si="286"/>
        <v>1</v>
      </c>
      <c r="W6109" s="27">
        <f t="shared" si="287"/>
        <v>10</v>
      </c>
      <c r="X6109" s="27">
        <f t="shared" si="285"/>
        <v>0.99999938909999997</v>
      </c>
    </row>
    <row r="6110" spans="1:24" x14ac:dyDescent="0.25">
      <c r="A6110" s="26">
        <v>46265</v>
      </c>
      <c r="B6110" s="27" t="s">
        <v>10971</v>
      </c>
      <c r="C6110" s="27" t="s">
        <v>6264</v>
      </c>
      <c r="D6110" s="27" t="s">
        <v>6265</v>
      </c>
      <c r="E6110" s="27" t="s">
        <v>22</v>
      </c>
      <c r="F6110" s="27" t="s">
        <v>23</v>
      </c>
      <c r="G6110" s="27"/>
      <c r="H6110" s="27" t="s">
        <v>24</v>
      </c>
      <c r="I6110" s="28">
        <v>810000000</v>
      </c>
      <c r="J6110" s="28">
        <v>0</v>
      </c>
      <c r="K6110" s="28">
        <v>810000000</v>
      </c>
      <c r="L6110" s="29">
        <v>30</v>
      </c>
      <c r="M6110" s="29">
        <f>IFERROR(_xlfn.XLOOKUP($B6110,'Ownership Metrics'!$A:$A,'Ownership Metrics'!$B:$B),"")</f>
        <v>14.51</v>
      </c>
      <c r="N6110" s="28">
        <f>IFERROR(_xlfn.XLOOKUP($B6110,'Ownership Metrics'!$A:$A,'Ownership Metrics'!$C:$C),"")</f>
        <v>1895</v>
      </c>
      <c r="O6110" s="29">
        <f>IFERROR(_xlfn.XLOOKUP($B6110,'Ownership Metrics'!$A:$A,'Ownership Metrics'!$D:$D),"")</f>
        <v>30</v>
      </c>
      <c r="P6110" s="29">
        <f>IFERROR(_xlfn.XLOOKUP($B6110,'Ownership Metrics'!$A:$A,'Ownership Metrics'!$E:$E),"")</f>
        <v>65.08</v>
      </c>
      <c r="Q6110" s="30">
        <f>IFERROR(_xlfn.XLOOKUP($B6110,'Ownership Metrics'!$A:$A,'Ownership Metrics'!$F:$F),"")</f>
        <v>11</v>
      </c>
      <c r="R6110" s="30">
        <f>IFERROR(_xlfn.XLOOKUP($B6110,'Ownership Metrics'!$A:$A,'Ownership Metrics'!$G:$G),"")</f>
        <v>41</v>
      </c>
      <c r="S6110" s="27" t="str">
        <f>IFERROR(_xlfn.XLOOKUP($B6110,'Ownership Metrics'!$A:$A,'Ownership Metrics'!$H:$H),"")</f>
        <v>Oligopoli</v>
      </c>
      <c r="T6110" s="27" t="str">
        <f>IFERROR(_xlfn.XLOOKUP($B6110,'Ownership Metrics'!$A:$A,'Ownership Metrics'!$I:$I),"")</f>
        <v>Sedang</v>
      </c>
      <c r="U6110" s="27">
        <f>IF(COUNTIFS($B$2:$B6110,$B6110,$D$2:$D6110,$D6110)=1,1,0)</f>
        <v>1</v>
      </c>
      <c r="V6110" s="27">
        <f t="shared" si="286"/>
        <v>30</v>
      </c>
      <c r="W6110" s="27">
        <f t="shared" si="287"/>
        <v>1</v>
      </c>
      <c r="X6110" s="27">
        <f t="shared" si="285"/>
        <v>29.999999388999999</v>
      </c>
    </row>
    <row r="6111" spans="1:24" x14ac:dyDescent="0.25">
      <c r="A6111" s="26">
        <v>46265</v>
      </c>
      <c r="B6111" s="27" t="s">
        <v>10971</v>
      </c>
      <c r="C6111" s="27" t="s">
        <v>6264</v>
      </c>
      <c r="D6111" s="27" t="s">
        <v>6266</v>
      </c>
      <c r="E6111" s="27" t="s">
        <v>22</v>
      </c>
      <c r="F6111" s="27" t="s">
        <v>23</v>
      </c>
      <c r="G6111" s="27"/>
      <c r="H6111" s="27" t="s">
        <v>24</v>
      </c>
      <c r="I6111" s="28">
        <v>810000000</v>
      </c>
      <c r="J6111" s="28">
        <v>0</v>
      </c>
      <c r="K6111" s="28">
        <v>810000000</v>
      </c>
      <c r="L6111" s="29">
        <v>30</v>
      </c>
      <c r="M6111" s="29">
        <f>IFERROR(_xlfn.XLOOKUP($B6111,'Ownership Metrics'!$A:$A,'Ownership Metrics'!$B:$B),"")</f>
        <v>14.51</v>
      </c>
      <c r="N6111" s="28">
        <f>IFERROR(_xlfn.XLOOKUP($B6111,'Ownership Metrics'!$A:$A,'Ownership Metrics'!$C:$C),"")</f>
        <v>1895</v>
      </c>
      <c r="O6111" s="29">
        <f>IFERROR(_xlfn.XLOOKUP($B6111,'Ownership Metrics'!$A:$A,'Ownership Metrics'!$D:$D),"")</f>
        <v>30</v>
      </c>
      <c r="P6111" s="29">
        <f>IFERROR(_xlfn.XLOOKUP($B6111,'Ownership Metrics'!$A:$A,'Ownership Metrics'!$E:$E),"")</f>
        <v>65.08</v>
      </c>
      <c r="Q6111" s="30">
        <f>IFERROR(_xlfn.XLOOKUP($B6111,'Ownership Metrics'!$A:$A,'Ownership Metrics'!$F:$F),"")</f>
        <v>11</v>
      </c>
      <c r="R6111" s="30">
        <f>IFERROR(_xlfn.XLOOKUP($B6111,'Ownership Metrics'!$A:$A,'Ownership Metrics'!$G:$G),"")</f>
        <v>41</v>
      </c>
      <c r="S6111" s="27" t="str">
        <f>IFERROR(_xlfn.XLOOKUP($B6111,'Ownership Metrics'!$A:$A,'Ownership Metrics'!$H:$H),"")</f>
        <v>Oligopoli</v>
      </c>
      <c r="T6111" s="27" t="str">
        <f>IFERROR(_xlfn.XLOOKUP($B6111,'Ownership Metrics'!$A:$A,'Ownership Metrics'!$I:$I),"")</f>
        <v>Sedang</v>
      </c>
      <c r="U6111" s="27">
        <f>IF(COUNTIFS($B$2:$B6111,$B6111,$D$2:$D6111,$D6111)=1,1,0)</f>
        <v>1</v>
      </c>
      <c r="V6111" s="27">
        <f t="shared" si="286"/>
        <v>30</v>
      </c>
      <c r="W6111" s="27">
        <f t="shared" si="287"/>
        <v>2</v>
      </c>
      <c r="X6111" s="27">
        <f t="shared" si="285"/>
        <v>29.999999388900001</v>
      </c>
    </row>
    <row r="6112" spans="1:24" x14ac:dyDescent="0.25">
      <c r="A6112" s="26">
        <v>46265</v>
      </c>
      <c r="B6112" s="27" t="s">
        <v>10971</v>
      </c>
      <c r="C6112" s="27" t="s">
        <v>6264</v>
      </c>
      <c r="D6112" s="27" t="s">
        <v>6267</v>
      </c>
      <c r="E6112" s="27" t="s">
        <v>166</v>
      </c>
      <c r="F6112" s="27" t="s">
        <v>32</v>
      </c>
      <c r="G6112" s="27"/>
      <c r="H6112" s="27" t="s">
        <v>64</v>
      </c>
      <c r="I6112" s="28">
        <v>104625000</v>
      </c>
      <c r="J6112" s="28">
        <v>0</v>
      </c>
      <c r="K6112" s="28">
        <v>104625000</v>
      </c>
      <c r="L6112" s="29">
        <v>3.88</v>
      </c>
      <c r="M6112" s="29">
        <f>IFERROR(_xlfn.XLOOKUP($B6112,'Ownership Metrics'!$A:$A,'Ownership Metrics'!$B:$B),"")</f>
        <v>14.51</v>
      </c>
      <c r="N6112" s="28">
        <f>IFERROR(_xlfn.XLOOKUP($B6112,'Ownership Metrics'!$A:$A,'Ownership Metrics'!$C:$C),"")</f>
        <v>1895</v>
      </c>
      <c r="O6112" s="29">
        <f>IFERROR(_xlfn.XLOOKUP($B6112,'Ownership Metrics'!$A:$A,'Ownership Metrics'!$D:$D),"")</f>
        <v>30</v>
      </c>
      <c r="P6112" s="29">
        <f>IFERROR(_xlfn.XLOOKUP($B6112,'Ownership Metrics'!$A:$A,'Ownership Metrics'!$E:$E),"")</f>
        <v>65.08</v>
      </c>
      <c r="Q6112" s="30">
        <f>IFERROR(_xlfn.XLOOKUP($B6112,'Ownership Metrics'!$A:$A,'Ownership Metrics'!$F:$F),"")</f>
        <v>11</v>
      </c>
      <c r="R6112" s="30">
        <f>IFERROR(_xlfn.XLOOKUP($B6112,'Ownership Metrics'!$A:$A,'Ownership Metrics'!$G:$G),"")</f>
        <v>41</v>
      </c>
      <c r="S6112" s="27" t="str">
        <f>IFERROR(_xlfn.XLOOKUP($B6112,'Ownership Metrics'!$A:$A,'Ownership Metrics'!$H:$H),"")</f>
        <v>Oligopoli</v>
      </c>
      <c r="T6112" s="27" t="str">
        <f>IFERROR(_xlfn.XLOOKUP($B6112,'Ownership Metrics'!$A:$A,'Ownership Metrics'!$I:$I),"")</f>
        <v>Sedang</v>
      </c>
      <c r="U6112" s="27">
        <f>IF(COUNTIFS($B$2:$B6112,$B6112,$D$2:$D6112,$D6112)=1,1,0)</f>
        <v>1</v>
      </c>
      <c r="V6112" s="27">
        <f t="shared" si="286"/>
        <v>3.88</v>
      </c>
      <c r="W6112" s="27">
        <f t="shared" si="287"/>
        <v>6</v>
      </c>
      <c r="X6112" s="27">
        <f t="shared" si="285"/>
        <v>3.8799993887999999</v>
      </c>
    </row>
    <row r="6113" spans="1:24" x14ac:dyDescent="0.25">
      <c r="A6113" s="26">
        <v>46265</v>
      </c>
      <c r="B6113" s="27" t="s">
        <v>10971</v>
      </c>
      <c r="C6113" s="27" t="s">
        <v>6264</v>
      </c>
      <c r="D6113" s="27" t="s">
        <v>563</v>
      </c>
      <c r="E6113" s="27" t="s">
        <v>83</v>
      </c>
      <c r="F6113" s="27" t="s">
        <v>32</v>
      </c>
      <c r="G6113" s="27"/>
      <c r="H6113" s="27" t="s">
        <v>62</v>
      </c>
      <c r="I6113" s="28">
        <v>114552500</v>
      </c>
      <c r="J6113" s="28">
        <v>0</v>
      </c>
      <c r="K6113" s="28">
        <v>114552500</v>
      </c>
      <c r="L6113" s="29">
        <v>4.24</v>
      </c>
      <c r="M6113" s="29">
        <f>IFERROR(_xlfn.XLOOKUP($B6113,'Ownership Metrics'!$A:$A,'Ownership Metrics'!$B:$B),"")</f>
        <v>14.51</v>
      </c>
      <c r="N6113" s="28">
        <f>IFERROR(_xlfn.XLOOKUP($B6113,'Ownership Metrics'!$A:$A,'Ownership Metrics'!$C:$C),"")</f>
        <v>1895</v>
      </c>
      <c r="O6113" s="29">
        <f>IFERROR(_xlfn.XLOOKUP($B6113,'Ownership Metrics'!$A:$A,'Ownership Metrics'!$D:$D),"")</f>
        <v>30</v>
      </c>
      <c r="P6113" s="29">
        <f>IFERROR(_xlfn.XLOOKUP($B6113,'Ownership Metrics'!$A:$A,'Ownership Metrics'!$E:$E),"")</f>
        <v>65.08</v>
      </c>
      <c r="Q6113" s="30">
        <f>IFERROR(_xlfn.XLOOKUP($B6113,'Ownership Metrics'!$A:$A,'Ownership Metrics'!$F:$F),"")</f>
        <v>11</v>
      </c>
      <c r="R6113" s="30">
        <f>IFERROR(_xlfn.XLOOKUP($B6113,'Ownership Metrics'!$A:$A,'Ownership Metrics'!$G:$G),"")</f>
        <v>41</v>
      </c>
      <c r="S6113" s="27" t="str">
        <f>IFERROR(_xlfn.XLOOKUP($B6113,'Ownership Metrics'!$A:$A,'Ownership Metrics'!$H:$H),"")</f>
        <v>Oligopoli</v>
      </c>
      <c r="T6113" s="27" t="str">
        <f>IFERROR(_xlfn.XLOOKUP($B6113,'Ownership Metrics'!$A:$A,'Ownership Metrics'!$I:$I),"")</f>
        <v>Sedang</v>
      </c>
      <c r="U6113" s="27">
        <f>IF(COUNTIFS($B$2:$B6113,$B6113,$D$2:$D6113,$D6113)=1,1,0)</f>
        <v>1</v>
      </c>
      <c r="V6113" s="27">
        <f t="shared" si="286"/>
        <v>4.24</v>
      </c>
      <c r="W6113" s="27">
        <f t="shared" si="287"/>
        <v>5</v>
      </c>
      <c r="X6113" s="27">
        <f t="shared" si="285"/>
        <v>4.2399993887000003</v>
      </c>
    </row>
    <row r="6114" spans="1:24" x14ac:dyDescent="0.25">
      <c r="A6114" s="26">
        <v>46265</v>
      </c>
      <c r="B6114" s="27" t="s">
        <v>10971</v>
      </c>
      <c r="C6114" s="27" t="s">
        <v>6264</v>
      </c>
      <c r="D6114" s="27" t="s">
        <v>348</v>
      </c>
      <c r="E6114" s="27" t="s">
        <v>26</v>
      </c>
      <c r="F6114" s="27" t="s">
        <v>32</v>
      </c>
      <c r="G6114" s="27"/>
      <c r="H6114" s="27" t="s">
        <v>64</v>
      </c>
      <c r="I6114" s="28">
        <v>43668700</v>
      </c>
      <c r="J6114" s="28">
        <v>0</v>
      </c>
      <c r="K6114" s="28">
        <v>43668700</v>
      </c>
      <c r="L6114" s="29">
        <v>1.62</v>
      </c>
      <c r="M6114" s="29">
        <f>IFERROR(_xlfn.XLOOKUP($B6114,'Ownership Metrics'!$A:$A,'Ownership Metrics'!$B:$B),"")</f>
        <v>14.51</v>
      </c>
      <c r="N6114" s="28">
        <f>IFERROR(_xlfn.XLOOKUP($B6114,'Ownership Metrics'!$A:$A,'Ownership Metrics'!$C:$C),"")</f>
        <v>1895</v>
      </c>
      <c r="O6114" s="29">
        <f>IFERROR(_xlfn.XLOOKUP($B6114,'Ownership Metrics'!$A:$A,'Ownership Metrics'!$D:$D),"")</f>
        <v>30</v>
      </c>
      <c r="P6114" s="29">
        <f>IFERROR(_xlfn.XLOOKUP($B6114,'Ownership Metrics'!$A:$A,'Ownership Metrics'!$E:$E),"")</f>
        <v>65.08</v>
      </c>
      <c r="Q6114" s="30">
        <f>IFERROR(_xlfn.XLOOKUP($B6114,'Ownership Metrics'!$A:$A,'Ownership Metrics'!$F:$F),"")</f>
        <v>11</v>
      </c>
      <c r="R6114" s="30">
        <f>IFERROR(_xlfn.XLOOKUP($B6114,'Ownership Metrics'!$A:$A,'Ownership Metrics'!$G:$G),"")</f>
        <v>41</v>
      </c>
      <c r="S6114" s="27" t="str">
        <f>IFERROR(_xlfn.XLOOKUP($B6114,'Ownership Metrics'!$A:$A,'Ownership Metrics'!$H:$H),"")</f>
        <v>Oligopoli</v>
      </c>
      <c r="T6114" s="27" t="str">
        <f>IFERROR(_xlfn.XLOOKUP($B6114,'Ownership Metrics'!$A:$A,'Ownership Metrics'!$I:$I),"")</f>
        <v>Sedang</v>
      </c>
      <c r="U6114" s="27">
        <f>IF(COUNTIFS($B$2:$B6114,$B6114,$D$2:$D6114,$D6114)=1,1,0)</f>
        <v>1</v>
      </c>
      <c r="V6114" s="27">
        <f t="shared" si="286"/>
        <v>1.62</v>
      </c>
      <c r="W6114" s="27">
        <f t="shared" si="287"/>
        <v>8</v>
      </c>
      <c r="X6114" s="27">
        <f t="shared" si="285"/>
        <v>1.6199993886000001</v>
      </c>
    </row>
    <row r="6115" spans="1:24" x14ac:dyDescent="0.25">
      <c r="A6115" s="26">
        <v>46265</v>
      </c>
      <c r="B6115" s="27" t="s">
        <v>10971</v>
      </c>
      <c r="C6115" s="27" t="s">
        <v>6264</v>
      </c>
      <c r="D6115" s="27" t="s">
        <v>4426</v>
      </c>
      <c r="E6115" s="27" t="s">
        <v>35</v>
      </c>
      <c r="F6115" s="27" t="s">
        <v>23</v>
      </c>
      <c r="G6115" s="27" t="s">
        <v>36</v>
      </c>
      <c r="H6115" s="27" t="s">
        <v>24</v>
      </c>
      <c r="I6115" s="28">
        <v>31100000</v>
      </c>
      <c r="J6115" s="28">
        <v>0</v>
      </c>
      <c r="K6115" s="28">
        <v>31100000</v>
      </c>
      <c r="L6115" s="29">
        <v>1.1499999999999999</v>
      </c>
      <c r="M6115" s="29">
        <f>IFERROR(_xlfn.XLOOKUP($B6115,'Ownership Metrics'!$A:$A,'Ownership Metrics'!$B:$B),"")</f>
        <v>14.51</v>
      </c>
      <c r="N6115" s="28">
        <f>IFERROR(_xlfn.XLOOKUP($B6115,'Ownership Metrics'!$A:$A,'Ownership Metrics'!$C:$C),"")</f>
        <v>1895</v>
      </c>
      <c r="O6115" s="29">
        <f>IFERROR(_xlfn.XLOOKUP($B6115,'Ownership Metrics'!$A:$A,'Ownership Metrics'!$D:$D),"")</f>
        <v>30</v>
      </c>
      <c r="P6115" s="29">
        <f>IFERROR(_xlfn.XLOOKUP($B6115,'Ownership Metrics'!$A:$A,'Ownership Metrics'!$E:$E),"")</f>
        <v>65.08</v>
      </c>
      <c r="Q6115" s="30">
        <f>IFERROR(_xlfn.XLOOKUP($B6115,'Ownership Metrics'!$A:$A,'Ownership Metrics'!$F:$F),"")</f>
        <v>11</v>
      </c>
      <c r="R6115" s="30">
        <f>IFERROR(_xlfn.XLOOKUP($B6115,'Ownership Metrics'!$A:$A,'Ownership Metrics'!$G:$G),"")</f>
        <v>41</v>
      </c>
      <c r="S6115" s="27" t="str">
        <f>IFERROR(_xlfn.XLOOKUP($B6115,'Ownership Metrics'!$A:$A,'Ownership Metrics'!$H:$H),"")</f>
        <v>Oligopoli</v>
      </c>
      <c r="T6115" s="27" t="str">
        <f>IFERROR(_xlfn.XLOOKUP($B6115,'Ownership Metrics'!$A:$A,'Ownership Metrics'!$I:$I),"")</f>
        <v>Sedang</v>
      </c>
      <c r="U6115" s="27">
        <f>IF(COUNTIFS($B$2:$B6115,$B6115,$D$2:$D6115,$D6115)=1,1,0)</f>
        <v>1</v>
      </c>
      <c r="V6115" s="27">
        <f t="shared" si="286"/>
        <v>1.1499999999999999</v>
      </c>
      <c r="W6115" s="27">
        <f t="shared" si="287"/>
        <v>10</v>
      </c>
      <c r="X6115" s="27">
        <f t="shared" si="285"/>
        <v>1.1499993884999999</v>
      </c>
    </row>
    <row r="6116" spans="1:24" x14ac:dyDescent="0.25">
      <c r="A6116" s="26">
        <v>46265</v>
      </c>
      <c r="B6116" s="27" t="s">
        <v>10971</v>
      </c>
      <c r="C6116" s="27" t="s">
        <v>6264</v>
      </c>
      <c r="D6116" s="27" t="s">
        <v>3634</v>
      </c>
      <c r="E6116" s="27" t="s">
        <v>72</v>
      </c>
      <c r="F6116" s="27" t="s">
        <v>32</v>
      </c>
      <c r="G6116" s="27"/>
      <c r="H6116" s="27" t="s">
        <v>569</v>
      </c>
      <c r="I6116" s="28">
        <v>132714600</v>
      </c>
      <c r="J6116" s="28">
        <v>0</v>
      </c>
      <c r="K6116" s="28">
        <v>132714600</v>
      </c>
      <c r="L6116" s="29">
        <v>4.92</v>
      </c>
      <c r="M6116" s="29">
        <f>IFERROR(_xlfn.XLOOKUP($B6116,'Ownership Metrics'!$A:$A,'Ownership Metrics'!$B:$B),"")</f>
        <v>14.51</v>
      </c>
      <c r="N6116" s="28">
        <f>IFERROR(_xlfn.XLOOKUP($B6116,'Ownership Metrics'!$A:$A,'Ownership Metrics'!$C:$C),"")</f>
        <v>1895</v>
      </c>
      <c r="O6116" s="29">
        <f>IFERROR(_xlfn.XLOOKUP($B6116,'Ownership Metrics'!$A:$A,'Ownership Metrics'!$D:$D),"")</f>
        <v>30</v>
      </c>
      <c r="P6116" s="29">
        <f>IFERROR(_xlfn.XLOOKUP($B6116,'Ownership Metrics'!$A:$A,'Ownership Metrics'!$E:$E),"")</f>
        <v>65.08</v>
      </c>
      <c r="Q6116" s="30">
        <f>IFERROR(_xlfn.XLOOKUP($B6116,'Ownership Metrics'!$A:$A,'Ownership Metrics'!$F:$F),"")</f>
        <v>11</v>
      </c>
      <c r="R6116" s="30">
        <f>IFERROR(_xlfn.XLOOKUP($B6116,'Ownership Metrics'!$A:$A,'Ownership Metrics'!$G:$G),"")</f>
        <v>41</v>
      </c>
      <c r="S6116" s="27" t="str">
        <f>IFERROR(_xlfn.XLOOKUP($B6116,'Ownership Metrics'!$A:$A,'Ownership Metrics'!$H:$H),"")</f>
        <v>Oligopoli</v>
      </c>
      <c r="T6116" s="27" t="str">
        <f>IFERROR(_xlfn.XLOOKUP($B6116,'Ownership Metrics'!$A:$A,'Ownership Metrics'!$I:$I),"")</f>
        <v>Sedang</v>
      </c>
      <c r="U6116" s="27">
        <f>IF(COUNTIFS($B$2:$B6116,$B6116,$D$2:$D6116,$D6116)=1,1,0)</f>
        <v>1</v>
      </c>
      <c r="V6116" s="27">
        <f t="shared" si="286"/>
        <v>4.92</v>
      </c>
      <c r="W6116" s="27">
        <f t="shared" si="287"/>
        <v>4</v>
      </c>
      <c r="X6116" s="27">
        <f t="shared" si="285"/>
        <v>4.9199993884</v>
      </c>
    </row>
    <row r="6117" spans="1:24" x14ac:dyDescent="0.25">
      <c r="A6117" s="26">
        <v>46265</v>
      </c>
      <c r="B6117" s="27" t="s">
        <v>10971</v>
      </c>
      <c r="C6117" s="27" t="s">
        <v>6264</v>
      </c>
      <c r="D6117" s="27" t="s">
        <v>5221</v>
      </c>
      <c r="E6117" s="27" t="s">
        <v>72</v>
      </c>
      <c r="F6117" s="27" t="s">
        <v>32</v>
      </c>
      <c r="G6117" s="27"/>
      <c r="H6117" s="27" t="s">
        <v>3235</v>
      </c>
      <c r="I6117" s="28">
        <v>40920000</v>
      </c>
      <c r="J6117" s="28">
        <v>0</v>
      </c>
      <c r="K6117" s="28">
        <v>40920000</v>
      </c>
      <c r="L6117" s="29">
        <v>1.52</v>
      </c>
      <c r="M6117" s="29">
        <f>IFERROR(_xlfn.XLOOKUP($B6117,'Ownership Metrics'!$A:$A,'Ownership Metrics'!$B:$B),"")</f>
        <v>14.51</v>
      </c>
      <c r="N6117" s="28">
        <f>IFERROR(_xlfn.XLOOKUP($B6117,'Ownership Metrics'!$A:$A,'Ownership Metrics'!$C:$C),"")</f>
        <v>1895</v>
      </c>
      <c r="O6117" s="29">
        <f>IFERROR(_xlfn.XLOOKUP($B6117,'Ownership Metrics'!$A:$A,'Ownership Metrics'!$D:$D),"")</f>
        <v>30</v>
      </c>
      <c r="P6117" s="29">
        <f>IFERROR(_xlfn.XLOOKUP($B6117,'Ownership Metrics'!$A:$A,'Ownership Metrics'!$E:$E),"")</f>
        <v>65.08</v>
      </c>
      <c r="Q6117" s="30">
        <f>IFERROR(_xlfn.XLOOKUP($B6117,'Ownership Metrics'!$A:$A,'Ownership Metrics'!$F:$F),"")</f>
        <v>11</v>
      </c>
      <c r="R6117" s="30">
        <f>IFERROR(_xlfn.XLOOKUP($B6117,'Ownership Metrics'!$A:$A,'Ownership Metrics'!$G:$G),"")</f>
        <v>41</v>
      </c>
      <c r="S6117" s="27" t="str">
        <f>IFERROR(_xlfn.XLOOKUP($B6117,'Ownership Metrics'!$A:$A,'Ownership Metrics'!$H:$H),"")</f>
        <v>Oligopoli</v>
      </c>
      <c r="T6117" s="27" t="str">
        <f>IFERROR(_xlfn.XLOOKUP($B6117,'Ownership Metrics'!$A:$A,'Ownership Metrics'!$I:$I),"")</f>
        <v>Sedang</v>
      </c>
      <c r="U6117" s="27">
        <f>IF(COUNTIFS($B$2:$B6117,$B6117,$D$2:$D6117,$D6117)=1,1,0)</f>
        <v>1</v>
      </c>
      <c r="V6117" s="27">
        <f t="shared" si="286"/>
        <v>1.52</v>
      </c>
      <c r="W6117" s="27">
        <f t="shared" si="287"/>
        <v>9</v>
      </c>
      <c r="X6117" s="27">
        <f t="shared" si="285"/>
        <v>1.5199993883</v>
      </c>
    </row>
    <row r="6118" spans="1:24" x14ac:dyDescent="0.25">
      <c r="A6118" s="26">
        <v>46265</v>
      </c>
      <c r="B6118" s="27" t="s">
        <v>10971</v>
      </c>
      <c r="C6118" s="27" t="s">
        <v>6264</v>
      </c>
      <c r="D6118" s="27" t="s">
        <v>567</v>
      </c>
      <c r="E6118" s="27" t="s">
        <v>72</v>
      </c>
      <c r="F6118" s="27" t="s">
        <v>32</v>
      </c>
      <c r="G6118" s="27"/>
      <c r="H6118" s="27" t="s">
        <v>256</v>
      </c>
      <c r="I6118" s="28">
        <v>55088600</v>
      </c>
      <c r="J6118" s="28">
        <v>0</v>
      </c>
      <c r="K6118" s="28">
        <v>55088600</v>
      </c>
      <c r="L6118" s="29">
        <v>2.04</v>
      </c>
      <c r="M6118" s="29">
        <f>IFERROR(_xlfn.XLOOKUP($B6118,'Ownership Metrics'!$A:$A,'Ownership Metrics'!$B:$B),"")</f>
        <v>14.51</v>
      </c>
      <c r="N6118" s="28">
        <f>IFERROR(_xlfn.XLOOKUP($B6118,'Ownership Metrics'!$A:$A,'Ownership Metrics'!$C:$C),"")</f>
        <v>1895</v>
      </c>
      <c r="O6118" s="29">
        <f>IFERROR(_xlfn.XLOOKUP($B6118,'Ownership Metrics'!$A:$A,'Ownership Metrics'!$D:$D),"")</f>
        <v>30</v>
      </c>
      <c r="P6118" s="29">
        <f>IFERROR(_xlfn.XLOOKUP($B6118,'Ownership Metrics'!$A:$A,'Ownership Metrics'!$E:$E),"")</f>
        <v>65.08</v>
      </c>
      <c r="Q6118" s="30">
        <f>IFERROR(_xlfn.XLOOKUP($B6118,'Ownership Metrics'!$A:$A,'Ownership Metrics'!$F:$F),"")</f>
        <v>11</v>
      </c>
      <c r="R6118" s="30">
        <f>IFERROR(_xlfn.XLOOKUP($B6118,'Ownership Metrics'!$A:$A,'Ownership Metrics'!$G:$G),"")</f>
        <v>41</v>
      </c>
      <c r="S6118" s="27" t="str">
        <f>IFERROR(_xlfn.XLOOKUP($B6118,'Ownership Metrics'!$A:$A,'Ownership Metrics'!$H:$H),"")</f>
        <v>Oligopoli</v>
      </c>
      <c r="T6118" s="27" t="str">
        <f>IFERROR(_xlfn.XLOOKUP($B6118,'Ownership Metrics'!$A:$A,'Ownership Metrics'!$I:$I),"")</f>
        <v>Sedang</v>
      </c>
      <c r="U6118" s="27">
        <f>IF(COUNTIFS($B$2:$B6118,$B6118,$D$2:$D6118,$D6118)=1,1,0)</f>
        <v>1</v>
      </c>
      <c r="V6118" s="27">
        <f t="shared" si="286"/>
        <v>2.04</v>
      </c>
      <c r="W6118" s="27">
        <f t="shared" si="287"/>
        <v>7</v>
      </c>
      <c r="X6118" s="27">
        <f t="shared" si="285"/>
        <v>2.0399993882</v>
      </c>
    </row>
    <row r="6119" spans="1:24" x14ac:dyDescent="0.25">
      <c r="A6119" s="26">
        <v>46265</v>
      </c>
      <c r="B6119" s="27" t="s">
        <v>10971</v>
      </c>
      <c r="C6119" s="27" t="s">
        <v>6264</v>
      </c>
      <c r="D6119" s="27" t="s">
        <v>568</v>
      </c>
      <c r="E6119" s="27" t="s">
        <v>72</v>
      </c>
      <c r="F6119" s="27" t="s">
        <v>32</v>
      </c>
      <c r="G6119" s="27"/>
      <c r="H6119" s="27" t="s">
        <v>569</v>
      </c>
      <c r="I6119" s="28">
        <v>137160900</v>
      </c>
      <c r="J6119" s="28">
        <v>0</v>
      </c>
      <c r="K6119" s="28">
        <v>137160900</v>
      </c>
      <c r="L6119" s="29">
        <v>5.08</v>
      </c>
      <c r="M6119" s="29">
        <f>IFERROR(_xlfn.XLOOKUP($B6119,'Ownership Metrics'!$A:$A,'Ownership Metrics'!$B:$B),"")</f>
        <v>14.51</v>
      </c>
      <c r="N6119" s="28">
        <f>IFERROR(_xlfn.XLOOKUP($B6119,'Ownership Metrics'!$A:$A,'Ownership Metrics'!$C:$C),"")</f>
        <v>1895</v>
      </c>
      <c r="O6119" s="29">
        <f>IFERROR(_xlfn.XLOOKUP($B6119,'Ownership Metrics'!$A:$A,'Ownership Metrics'!$D:$D),"")</f>
        <v>30</v>
      </c>
      <c r="P6119" s="29">
        <f>IFERROR(_xlfn.XLOOKUP($B6119,'Ownership Metrics'!$A:$A,'Ownership Metrics'!$E:$E),"")</f>
        <v>65.08</v>
      </c>
      <c r="Q6119" s="30">
        <f>IFERROR(_xlfn.XLOOKUP($B6119,'Ownership Metrics'!$A:$A,'Ownership Metrics'!$F:$F),"")</f>
        <v>11</v>
      </c>
      <c r="R6119" s="30">
        <f>IFERROR(_xlfn.XLOOKUP($B6119,'Ownership Metrics'!$A:$A,'Ownership Metrics'!$G:$G),"")</f>
        <v>41</v>
      </c>
      <c r="S6119" s="27" t="str">
        <f>IFERROR(_xlfn.XLOOKUP($B6119,'Ownership Metrics'!$A:$A,'Ownership Metrics'!$H:$H),"")</f>
        <v>Oligopoli</v>
      </c>
      <c r="T6119" s="27" t="str">
        <f>IFERROR(_xlfn.XLOOKUP($B6119,'Ownership Metrics'!$A:$A,'Ownership Metrics'!$I:$I),"")</f>
        <v>Sedang</v>
      </c>
      <c r="U6119" s="27">
        <f>IF(COUNTIFS($B$2:$B6119,$B6119,$D$2:$D6119,$D6119)=1,1,0)</f>
        <v>1</v>
      </c>
      <c r="V6119" s="27">
        <f t="shared" si="286"/>
        <v>5.08</v>
      </c>
      <c r="W6119" s="27">
        <f t="shared" si="287"/>
        <v>3</v>
      </c>
      <c r="X6119" s="27">
        <f t="shared" si="285"/>
        <v>5.0799993881000001</v>
      </c>
    </row>
    <row r="6120" spans="1:24" x14ac:dyDescent="0.25">
      <c r="A6120" s="26">
        <v>46265</v>
      </c>
      <c r="B6120" s="27" t="s">
        <v>10971</v>
      </c>
      <c r="C6120" s="27" t="s">
        <v>6264</v>
      </c>
      <c r="D6120" s="27" t="s">
        <v>6268</v>
      </c>
      <c r="E6120" s="27" t="s">
        <v>72</v>
      </c>
      <c r="F6120" s="27" t="s">
        <v>32</v>
      </c>
      <c r="G6120" s="27"/>
      <c r="H6120" s="27" t="s">
        <v>62</v>
      </c>
      <c r="I6120" s="28">
        <v>28214300</v>
      </c>
      <c r="J6120" s="28">
        <v>0</v>
      </c>
      <c r="K6120" s="28">
        <v>28214300</v>
      </c>
      <c r="L6120" s="29">
        <v>1.04</v>
      </c>
      <c r="M6120" s="29">
        <f>IFERROR(_xlfn.XLOOKUP($B6120,'Ownership Metrics'!$A:$A,'Ownership Metrics'!$B:$B),"")</f>
        <v>14.51</v>
      </c>
      <c r="N6120" s="28">
        <f>IFERROR(_xlfn.XLOOKUP($B6120,'Ownership Metrics'!$A:$A,'Ownership Metrics'!$C:$C),"")</f>
        <v>1895</v>
      </c>
      <c r="O6120" s="29">
        <f>IFERROR(_xlfn.XLOOKUP($B6120,'Ownership Metrics'!$A:$A,'Ownership Metrics'!$D:$D),"")</f>
        <v>30</v>
      </c>
      <c r="P6120" s="29">
        <f>IFERROR(_xlfn.XLOOKUP($B6120,'Ownership Metrics'!$A:$A,'Ownership Metrics'!$E:$E),"")</f>
        <v>65.08</v>
      </c>
      <c r="Q6120" s="30">
        <f>IFERROR(_xlfn.XLOOKUP($B6120,'Ownership Metrics'!$A:$A,'Ownership Metrics'!$F:$F),"")</f>
        <v>11</v>
      </c>
      <c r="R6120" s="30">
        <f>IFERROR(_xlfn.XLOOKUP($B6120,'Ownership Metrics'!$A:$A,'Ownership Metrics'!$G:$G),"")</f>
        <v>41</v>
      </c>
      <c r="S6120" s="27" t="str">
        <f>IFERROR(_xlfn.XLOOKUP($B6120,'Ownership Metrics'!$A:$A,'Ownership Metrics'!$H:$H),"")</f>
        <v>Oligopoli</v>
      </c>
      <c r="T6120" s="27" t="str">
        <f>IFERROR(_xlfn.XLOOKUP($B6120,'Ownership Metrics'!$A:$A,'Ownership Metrics'!$I:$I),"")</f>
        <v>Sedang</v>
      </c>
      <c r="U6120" s="27">
        <f>IF(COUNTIFS($B$2:$B6120,$B6120,$D$2:$D6120,$D6120)=1,1,0)</f>
        <v>1</v>
      </c>
      <c r="V6120" s="27">
        <f t="shared" si="286"/>
        <v>1.04</v>
      </c>
      <c r="W6120" s="27">
        <f t="shared" si="287"/>
        <v>11</v>
      </c>
      <c r="X6120" s="27">
        <f t="shared" si="285"/>
        <v>1.039999388</v>
      </c>
    </row>
    <row r="6121" spans="1:24" x14ac:dyDescent="0.25">
      <c r="A6121" s="26">
        <v>46265</v>
      </c>
      <c r="B6121" s="27" t="s">
        <v>10972</v>
      </c>
      <c r="C6121" s="27" t="s">
        <v>6270</v>
      </c>
      <c r="D6121" s="27" t="s">
        <v>6271</v>
      </c>
      <c r="E6121" s="27" t="s">
        <v>22</v>
      </c>
      <c r="F6121" s="27" t="s">
        <v>23</v>
      </c>
      <c r="G6121" s="27"/>
      <c r="H6121" s="27" t="s">
        <v>24</v>
      </c>
      <c r="I6121" s="28">
        <v>185000000</v>
      </c>
      <c r="J6121" s="28">
        <v>0</v>
      </c>
      <c r="K6121" s="28">
        <v>185000000</v>
      </c>
      <c r="L6121" s="29">
        <v>1.19</v>
      </c>
      <c r="M6121" s="29">
        <f>IFERROR(_xlfn.XLOOKUP($B6121,'Ownership Metrics'!$A:$A,'Ownership Metrics'!$B:$B),"")</f>
        <v>15.19</v>
      </c>
      <c r="N6121" s="28">
        <f>IFERROR(_xlfn.XLOOKUP($B6121,'Ownership Metrics'!$A:$A,'Ownership Metrics'!$C:$C),"")</f>
        <v>3346</v>
      </c>
      <c r="O6121" s="29">
        <f>IFERROR(_xlfn.XLOOKUP($B6121,'Ownership Metrics'!$A:$A,'Ownership Metrics'!$D:$D),"")</f>
        <v>53.5</v>
      </c>
      <c r="P6121" s="29">
        <f>IFERROR(_xlfn.XLOOKUP($B6121,'Ownership Metrics'!$A:$A,'Ownership Metrics'!$E:$E),"")</f>
        <v>79.760000000000005</v>
      </c>
      <c r="Q6121" s="30">
        <f>IFERROR(_xlfn.XLOOKUP($B6121,'Ownership Metrics'!$A:$A,'Ownership Metrics'!$F:$F),"")</f>
        <v>7</v>
      </c>
      <c r="R6121" s="30">
        <f>IFERROR(_xlfn.XLOOKUP($B6121,'Ownership Metrics'!$A:$A,'Ownership Metrics'!$G:$G),"")</f>
        <v>57</v>
      </c>
      <c r="S6121" s="27" t="str">
        <f>IFERROR(_xlfn.XLOOKUP($B6121,'Ownership Metrics'!$A:$A,'Ownership Metrics'!$H:$H),"")</f>
        <v>Mayoritas</v>
      </c>
      <c r="T6121" s="27" t="str">
        <f>IFERROR(_xlfn.XLOOKUP($B6121,'Ownership Metrics'!$A:$A,'Ownership Metrics'!$I:$I),"")</f>
        <v>Tinggi</v>
      </c>
      <c r="U6121" s="27">
        <f>IF(COUNTIFS($B$2:$B6121,$B6121,$D$2:$D6121,$D6121)=1,1,0)</f>
        <v>1</v>
      </c>
      <c r="V6121" s="27">
        <f t="shared" si="286"/>
        <v>1.19</v>
      </c>
      <c r="W6121" s="27">
        <f t="shared" si="287"/>
        <v>6</v>
      </c>
      <c r="X6121" s="27">
        <f t="shared" si="285"/>
        <v>1.1899993878999999</v>
      </c>
    </row>
    <row r="6122" spans="1:24" x14ac:dyDescent="0.25">
      <c r="A6122" s="26">
        <v>46265</v>
      </c>
      <c r="B6122" s="27" t="s">
        <v>10972</v>
      </c>
      <c r="C6122" s="27" t="s">
        <v>6270</v>
      </c>
      <c r="D6122" s="27" t="s">
        <v>6272</v>
      </c>
      <c r="E6122" s="27" t="s">
        <v>51</v>
      </c>
      <c r="F6122" s="27" t="s">
        <v>32</v>
      </c>
      <c r="G6122" s="27"/>
      <c r="H6122" s="27" t="s">
        <v>64</v>
      </c>
      <c r="I6122" s="28">
        <v>8312954942</v>
      </c>
      <c r="J6122" s="28">
        <v>0</v>
      </c>
      <c r="K6122" s="28">
        <v>8312954942</v>
      </c>
      <c r="L6122" s="29">
        <v>53.5</v>
      </c>
      <c r="M6122" s="29">
        <f>IFERROR(_xlfn.XLOOKUP($B6122,'Ownership Metrics'!$A:$A,'Ownership Metrics'!$B:$B),"")</f>
        <v>15.19</v>
      </c>
      <c r="N6122" s="28">
        <f>IFERROR(_xlfn.XLOOKUP($B6122,'Ownership Metrics'!$A:$A,'Ownership Metrics'!$C:$C),"")</f>
        <v>3346</v>
      </c>
      <c r="O6122" s="29">
        <f>IFERROR(_xlfn.XLOOKUP($B6122,'Ownership Metrics'!$A:$A,'Ownership Metrics'!$D:$D),"")</f>
        <v>53.5</v>
      </c>
      <c r="P6122" s="29">
        <f>IFERROR(_xlfn.XLOOKUP($B6122,'Ownership Metrics'!$A:$A,'Ownership Metrics'!$E:$E),"")</f>
        <v>79.760000000000005</v>
      </c>
      <c r="Q6122" s="30">
        <f>IFERROR(_xlfn.XLOOKUP($B6122,'Ownership Metrics'!$A:$A,'Ownership Metrics'!$F:$F),"")</f>
        <v>7</v>
      </c>
      <c r="R6122" s="30">
        <f>IFERROR(_xlfn.XLOOKUP($B6122,'Ownership Metrics'!$A:$A,'Ownership Metrics'!$G:$G),"")</f>
        <v>57</v>
      </c>
      <c r="S6122" s="27" t="str">
        <f>IFERROR(_xlfn.XLOOKUP($B6122,'Ownership Metrics'!$A:$A,'Ownership Metrics'!$H:$H),"")</f>
        <v>Mayoritas</v>
      </c>
      <c r="T6122" s="27" t="str">
        <f>IFERROR(_xlfn.XLOOKUP($B6122,'Ownership Metrics'!$A:$A,'Ownership Metrics'!$I:$I),"")</f>
        <v>Tinggi</v>
      </c>
      <c r="U6122" s="27">
        <f>IF(COUNTIFS($B$2:$B6122,$B6122,$D$2:$D6122,$D6122)=1,1,0)</f>
        <v>1</v>
      </c>
      <c r="V6122" s="27">
        <f t="shared" si="286"/>
        <v>53.5</v>
      </c>
      <c r="W6122" s="27">
        <f t="shared" si="287"/>
        <v>1</v>
      </c>
      <c r="X6122" s="27">
        <f t="shared" si="285"/>
        <v>53.499999387800003</v>
      </c>
    </row>
    <row r="6123" spans="1:24" x14ac:dyDescent="0.25">
      <c r="A6123" s="26">
        <v>46265</v>
      </c>
      <c r="B6123" s="27" t="s">
        <v>10972</v>
      </c>
      <c r="C6123" s="27" t="s">
        <v>6270</v>
      </c>
      <c r="D6123" s="27" t="s">
        <v>1003</v>
      </c>
      <c r="E6123" s="27" t="s">
        <v>26</v>
      </c>
      <c r="F6123" s="27" t="s">
        <v>32</v>
      </c>
      <c r="G6123" s="27"/>
      <c r="H6123" s="27" t="s">
        <v>64</v>
      </c>
      <c r="I6123" s="28">
        <v>3306112129</v>
      </c>
      <c r="J6123" s="28">
        <v>0</v>
      </c>
      <c r="K6123" s="28">
        <v>3306112129</v>
      </c>
      <c r="L6123" s="29">
        <v>21.28</v>
      </c>
      <c r="M6123" s="29">
        <f>IFERROR(_xlfn.XLOOKUP($B6123,'Ownership Metrics'!$A:$A,'Ownership Metrics'!$B:$B),"")</f>
        <v>15.19</v>
      </c>
      <c r="N6123" s="28">
        <f>IFERROR(_xlfn.XLOOKUP($B6123,'Ownership Metrics'!$A:$A,'Ownership Metrics'!$C:$C),"")</f>
        <v>3346</v>
      </c>
      <c r="O6123" s="29">
        <f>IFERROR(_xlfn.XLOOKUP($B6123,'Ownership Metrics'!$A:$A,'Ownership Metrics'!$D:$D),"")</f>
        <v>53.5</v>
      </c>
      <c r="P6123" s="29">
        <f>IFERROR(_xlfn.XLOOKUP($B6123,'Ownership Metrics'!$A:$A,'Ownership Metrics'!$E:$E),"")</f>
        <v>79.760000000000005</v>
      </c>
      <c r="Q6123" s="30">
        <f>IFERROR(_xlfn.XLOOKUP($B6123,'Ownership Metrics'!$A:$A,'Ownership Metrics'!$F:$F),"")</f>
        <v>7</v>
      </c>
      <c r="R6123" s="30">
        <f>IFERROR(_xlfn.XLOOKUP($B6123,'Ownership Metrics'!$A:$A,'Ownership Metrics'!$G:$G),"")</f>
        <v>57</v>
      </c>
      <c r="S6123" s="27" t="str">
        <f>IFERROR(_xlfn.XLOOKUP($B6123,'Ownership Metrics'!$A:$A,'Ownership Metrics'!$H:$H),"")</f>
        <v>Mayoritas</v>
      </c>
      <c r="T6123" s="27" t="str">
        <f>IFERROR(_xlfn.XLOOKUP($B6123,'Ownership Metrics'!$A:$A,'Ownership Metrics'!$I:$I),"")</f>
        <v>Tinggi</v>
      </c>
      <c r="U6123" s="27">
        <f>IF(COUNTIFS($B$2:$B6123,$B6123,$D$2:$D6123,$D6123)=1,1,0)</f>
        <v>1</v>
      </c>
      <c r="V6123" s="27">
        <f t="shared" si="286"/>
        <v>21.28</v>
      </c>
      <c r="W6123" s="27">
        <f t="shared" si="287"/>
        <v>2</v>
      </c>
      <c r="X6123" s="27">
        <f t="shared" si="285"/>
        <v>21.279999387700002</v>
      </c>
    </row>
    <row r="6124" spans="1:24" x14ac:dyDescent="0.25">
      <c r="A6124" s="26">
        <v>46265</v>
      </c>
      <c r="B6124" s="27" t="s">
        <v>10972</v>
      </c>
      <c r="C6124" s="27" t="s">
        <v>6270</v>
      </c>
      <c r="D6124" s="27" t="s">
        <v>811</v>
      </c>
      <c r="E6124" s="27" t="s">
        <v>26</v>
      </c>
      <c r="F6124" s="27" t="s">
        <v>32</v>
      </c>
      <c r="G6124" s="27"/>
      <c r="H6124" s="27" t="s">
        <v>64</v>
      </c>
      <c r="I6124" s="28">
        <v>240970560</v>
      </c>
      <c r="J6124" s="28">
        <v>0</v>
      </c>
      <c r="K6124" s="28">
        <v>240970560</v>
      </c>
      <c r="L6124" s="29">
        <v>1.55</v>
      </c>
      <c r="M6124" s="29">
        <f>IFERROR(_xlfn.XLOOKUP($B6124,'Ownership Metrics'!$A:$A,'Ownership Metrics'!$B:$B),"")</f>
        <v>15.19</v>
      </c>
      <c r="N6124" s="28">
        <f>IFERROR(_xlfn.XLOOKUP($B6124,'Ownership Metrics'!$A:$A,'Ownership Metrics'!$C:$C),"")</f>
        <v>3346</v>
      </c>
      <c r="O6124" s="29">
        <f>IFERROR(_xlfn.XLOOKUP($B6124,'Ownership Metrics'!$A:$A,'Ownership Metrics'!$D:$D),"")</f>
        <v>53.5</v>
      </c>
      <c r="P6124" s="29">
        <f>IFERROR(_xlfn.XLOOKUP($B6124,'Ownership Metrics'!$A:$A,'Ownership Metrics'!$E:$E),"")</f>
        <v>79.760000000000005</v>
      </c>
      <c r="Q6124" s="30">
        <f>IFERROR(_xlfn.XLOOKUP($B6124,'Ownership Metrics'!$A:$A,'Ownership Metrics'!$F:$F),"")</f>
        <v>7</v>
      </c>
      <c r="R6124" s="30">
        <f>IFERROR(_xlfn.XLOOKUP($B6124,'Ownership Metrics'!$A:$A,'Ownership Metrics'!$G:$G),"")</f>
        <v>57</v>
      </c>
      <c r="S6124" s="27" t="str">
        <f>IFERROR(_xlfn.XLOOKUP($B6124,'Ownership Metrics'!$A:$A,'Ownership Metrics'!$H:$H),"")</f>
        <v>Mayoritas</v>
      </c>
      <c r="T6124" s="27" t="str">
        <f>IFERROR(_xlfn.XLOOKUP($B6124,'Ownership Metrics'!$A:$A,'Ownership Metrics'!$I:$I),"")</f>
        <v>Tinggi</v>
      </c>
      <c r="U6124" s="27">
        <f>IF(COUNTIFS($B$2:$B6124,$B6124,$D$2:$D6124,$D6124)=1,1,0)</f>
        <v>1</v>
      </c>
      <c r="V6124" s="27">
        <f t="shared" si="286"/>
        <v>1.55</v>
      </c>
      <c r="W6124" s="27">
        <f t="shared" si="287"/>
        <v>4</v>
      </c>
      <c r="X6124" s="27">
        <f t="shared" si="285"/>
        <v>1.5499993876</v>
      </c>
    </row>
    <row r="6125" spans="1:24" x14ac:dyDescent="0.25">
      <c r="A6125" s="26">
        <v>46265</v>
      </c>
      <c r="B6125" s="27" t="s">
        <v>10972</v>
      </c>
      <c r="C6125" s="27" t="s">
        <v>6270</v>
      </c>
      <c r="D6125" s="27" t="s">
        <v>6273</v>
      </c>
      <c r="E6125" s="27" t="s">
        <v>35</v>
      </c>
      <c r="F6125" s="27" t="s">
        <v>23</v>
      </c>
      <c r="G6125" s="27" t="s">
        <v>36</v>
      </c>
      <c r="H6125" s="27" t="s">
        <v>24</v>
      </c>
      <c r="I6125" s="28">
        <v>199000000</v>
      </c>
      <c r="J6125" s="28">
        <v>0</v>
      </c>
      <c r="K6125" s="28">
        <v>199000000</v>
      </c>
      <c r="L6125" s="29">
        <v>1.28</v>
      </c>
      <c r="M6125" s="29">
        <f>IFERROR(_xlfn.XLOOKUP($B6125,'Ownership Metrics'!$A:$A,'Ownership Metrics'!$B:$B),"")</f>
        <v>15.19</v>
      </c>
      <c r="N6125" s="28">
        <f>IFERROR(_xlfn.XLOOKUP($B6125,'Ownership Metrics'!$A:$A,'Ownership Metrics'!$C:$C),"")</f>
        <v>3346</v>
      </c>
      <c r="O6125" s="29">
        <f>IFERROR(_xlfn.XLOOKUP($B6125,'Ownership Metrics'!$A:$A,'Ownership Metrics'!$D:$D),"")</f>
        <v>53.5</v>
      </c>
      <c r="P6125" s="29">
        <f>IFERROR(_xlfn.XLOOKUP($B6125,'Ownership Metrics'!$A:$A,'Ownership Metrics'!$E:$E),"")</f>
        <v>79.760000000000005</v>
      </c>
      <c r="Q6125" s="30">
        <f>IFERROR(_xlfn.XLOOKUP($B6125,'Ownership Metrics'!$A:$A,'Ownership Metrics'!$F:$F),"")</f>
        <v>7</v>
      </c>
      <c r="R6125" s="30">
        <f>IFERROR(_xlfn.XLOOKUP($B6125,'Ownership Metrics'!$A:$A,'Ownership Metrics'!$G:$G),"")</f>
        <v>57</v>
      </c>
      <c r="S6125" s="27" t="str">
        <f>IFERROR(_xlfn.XLOOKUP($B6125,'Ownership Metrics'!$A:$A,'Ownership Metrics'!$H:$H),"")</f>
        <v>Mayoritas</v>
      </c>
      <c r="T6125" s="27" t="str">
        <f>IFERROR(_xlfn.XLOOKUP($B6125,'Ownership Metrics'!$A:$A,'Ownership Metrics'!$I:$I),"")</f>
        <v>Tinggi</v>
      </c>
      <c r="U6125" s="27">
        <f>IF(COUNTIFS($B$2:$B6125,$B6125,$D$2:$D6125,$D6125)=1,1,0)</f>
        <v>1</v>
      </c>
      <c r="V6125" s="27">
        <f t="shared" si="286"/>
        <v>1.28</v>
      </c>
      <c r="W6125" s="27">
        <f t="shared" si="287"/>
        <v>5</v>
      </c>
      <c r="X6125" s="27">
        <f t="shared" si="285"/>
        <v>1.2799993875</v>
      </c>
    </row>
    <row r="6126" spans="1:24" x14ac:dyDescent="0.25">
      <c r="A6126" s="26">
        <v>46265</v>
      </c>
      <c r="B6126" s="27" t="s">
        <v>10972</v>
      </c>
      <c r="C6126" s="27" t="s">
        <v>6270</v>
      </c>
      <c r="D6126" s="27" t="s">
        <v>2315</v>
      </c>
      <c r="E6126" s="27" t="s">
        <v>35</v>
      </c>
      <c r="F6126" s="27" t="s">
        <v>23</v>
      </c>
      <c r="G6126" s="27" t="s">
        <v>36</v>
      </c>
      <c r="H6126" s="27" t="s">
        <v>24</v>
      </c>
      <c r="I6126" s="28">
        <v>160279400</v>
      </c>
      <c r="J6126" s="28">
        <v>0</v>
      </c>
      <c r="K6126" s="28">
        <v>160279400</v>
      </c>
      <c r="L6126" s="29">
        <v>1.03</v>
      </c>
      <c r="M6126" s="29">
        <f>IFERROR(_xlfn.XLOOKUP($B6126,'Ownership Metrics'!$A:$A,'Ownership Metrics'!$B:$B),"")</f>
        <v>15.19</v>
      </c>
      <c r="N6126" s="28">
        <f>IFERROR(_xlfn.XLOOKUP($B6126,'Ownership Metrics'!$A:$A,'Ownership Metrics'!$C:$C),"")</f>
        <v>3346</v>
      </c>
      <c r="O6126" s="29">
        <f>IFERROR(_xlfn.XLOOKUP($B6126,'Ownership Metrics'!$A:$A,'Ownership Metrics'!$D:$D),"")</f>
        <v>53.5</v>
      </c>
      <c r="P6126" s="29">
        <f>IFERROR(_xlfn.XLOOKUP($B6126,'Ownership Metrics'!$A:$A,'Ownership Metrics'!$E:$E),"")</f>
        <v>79.760000000000005</v>
      </c>
      <c r="Q6126" s="30">
        <f>IFERROR(_xlfn.XLOOKUP($B6126,'Ownership Metrics'!$A:$A,'Ownership Metrics'!$F:$F),"")</f>
        <v>7</v>
      </c>
      <c r="R6126" s="30">
        <f>IFERROR(_xlfn.XLOOKUP($B6126,'Ownership Metrics'!$A:$A,'Ownership Metrics'!$G:$G),"")</f>
        <v>57</v>
      </c>
      <c r="S6126" s="27" t="str">
        <f>IFERROR(_xlfn.XLOOKUP($B6126,'Ownership Metrics'!$A:$A,'Ownership Metrics'!$H:$H),"")</f>
        <v>Mayoritas</v>
      </c>
      <c r="T6126" s="27" t="str">
        <f>IFERROR(_xlfn.XLOOKUP($B6126,'Ownership Metrics'!$A:$A,'Ownership Metrics'!$I:$I),"")</f>
        <v>Tinggi</v>
      </c>
      <c r="U6126" s="27">
        <f>IF(COUNTIFS($B$2:$B6126,$B6126,$D$2:$D6126,$D6126)=1,1,0)</f>
        <v>1</v>
      </c>
      <c r="V6126" s="27">
        <f t="shared" si="286"/>
        <v>1.03</v>
      </c>
      <c r="W6126" s="27">
        <f t="shared" si="287"/>
        <v>7</v>
      </c>
      <c r="X6126" s="27">
        <f t="shared" si="285"/>
        <v>1.0299993874</v>
      </c>
    </row>
    <row r="6127" spans="1:24" x14ac:dyDescent="0.25">
      <c r="A6127" s="26">
        <v>46265</v>
      </c>
      <c r="B6127" s="27" t="s">
        <v>10972</v>
      </c>
      <c r="C6127" s="27" t="s">
        <v>6270</v>
      </c>
      <c r="D6127" s="27" t="s">
        <v>6274</v>
      </c>
      <c r="E6127" s="27" t="s">
        <v>35</v>
      </c>
      <c r="F6127" s="27" t="s">
        <v>23</v>
      </c>
      <c r="G6127" s="27" t="s">
        <v>36</v>
      </c>
      <c r="H6127" s="27" t="s">
        <v>24</v>
      </c>
      <c r="I6127" s="28">
        <v>774395000</v>
      </c>
      <c r="J6127" s="28">
        <v>0</v>
      </c>
      <c r="K6127" s="28">
        <v>774395000</v>
      </c>
      <c r="L6127" s="29">
        <v>4.9800000000000004</v>
      </c>
      <c r="M6127" s="29">
        <f>IFERROR(_xlfn.XLOOKUP($B6127,'Ownership Metrics'!$A:$A,'Ownership Metrics'!$B:$B),"")</f>
        <v>15.19</v>
      </c>
      <c r="N6127" s="28">
        <f>IFERROR(_xlfn.XLOOKUP($B6127,'Ownership Metrics'!$A:$A,'Ownership Metrics'!$C:$C),"")</f>
        <v>3346</v>
      </c>
      <c r="O6127" s="29">
        <f>IFERROR(_xlfn.XLOOKUP($B6127,'Ownership Metrics'!$A:$A,'Ownership Metrics'!$D:$D),"")</f>
        <v>53.5</v>
      </c>
      <c r="P6127" s="29">
        <f>IFERROR(_xlfn.XLOOKUP($B6127,'Ownership Metrics'!$A:$A,'Ownership Metrics'!$E:$E),"")</f>
        <v>79.760000000000005</v>
      </c>
      <c r="Q6127" s="30">
        <f>IFERROR(_xlfn.XLOOKUP($B6127,'Ownership Metrics'!$A:$A,'Ownership Metrics'!$F:$F),"")</f>
        <v>7</v>
      </c>
      <c r="R6127" s="30">
        <f>IFERROR(_xlfn.XLOOKUP($B6127,'Ownership Metrics'!$A:$A,'Ownership Metrics'!$G:$G),"")</f>
        <v>57</v>
      </c>
      <c r="S6127" s="27" t="str">
        <f>IFERROR(_xlfn.XLOOKUP($B6127,'Ownership Metrics'!$A:$A,'Ownership Metrics'!$H:$H),"")</f>
        <v>Mayoritas</v>
      </c>
      <c r="T6127" s="27" t="str">
        <f>IFERROR(_xlfn.XLOOKUP($B6127,'Ownership Metrics'!$A:$A,'Ownership Metrics'!$I:$I),"")</f>
        <v>Tinggi</v>
      </c>
      <c r="U6127" s="27">
        <f>IF(COUNTIFS($B$2:$B6127,$B6127,$D$2:$D6127,$D6127)=1,1,0)</f>
        <v>1</v>
      </c>
      <c r="V6127" s="27">
        <f t="shared" si="286"/>
        <v>4.9800000000000004</v>
      </c>
      <c r="W6127" s="27">
        <f t="shared" si="287"/>
        <v>3</v>
      </c>
      <c r="X6127" s="27">
        <f t="shared" si="285"/>
        <v>4.9799993873000004</v>
      </c>
    </row>
    <row r="6128" spans="1:24" x14ac:dyDescent="0.25">
      <c r="A6128" s="26">
        <v>46265</v>
      </c>
      <c r="B6128" s="27" t="s">
        <v>10973</v>
      </c>
      <c r="C6128" s="27" t="s">
        <v>6276</v>
      </c>
      <c r="D6128" s="27" t="s">
        <v>6277</v>
      </c>
      <c r="E6128" s="27" t="s">
        <v>74</v>
      </c>
      <c r="F6128" s="27" t="s">
        <v>23</v>
      </c>
      <c r="G6128" s="27"/>
      <c r="H6128" s="27" t="s">
        <v>24</v>
      </c>
      <c r="I6128" s="28">
        <v>6152378489</v>
      </c>
      <c r="J6128" s="28">
        <v>0</v>
      </c>
      <c r="K6128" s="28">
        <v>6152378489</v>
      </c>
      <c r="L6128" s="29">
        <v>50.27</v>
      </c>
      <c r="M6128" s="29">
        <f>IFERROR(_xlfn.XLOOKUP($B6128,'Ownership Metrics'!$A:$A,'Ownership Metrics'!$B:$B),"")</f>
        <v>4.17</v>
      </c>
      <c r="N6128" s="28">
        <f>IFERROR(_xlfn.XLOOKUP($B6128,'Ownership Metrics'!$A:$A,'Ownership Metrics'!$C:$C),"")</f>
        <v>3002</v>
      </c>
      <c r="O6128" s="29">
        <f>IFERROR(_xlfn.XLOOKUP($B6128,'Ownership Metrics'!$A:$A,'Ownership Metrics'!$D:$D),"")</f>
        <v>50.27</v>
      </c>
      <c r="P6128" s="29">
        <f>IFERROR(_xlfn.XLOOKUP($B6128,'Ownership Metrics'!$A:$A,'Ownership Metrics'!$E:$E),"")</f>
        <v>76.63</v>
      </c>
      <c r="Q6128" s="30">
        <f>IFERROR(_xlfn.XLOOKUP($B6128,'Ownership Metrics'!$A:$A,'Ownership Metrics'!$F:$F),"")</f>
        <v>8</v>
      </c>
      <c r="R6128" s="30">
        <f>IFERROR(_xlfn.XLOOKUP($B6128,'Ownership Metrics'!$A:$A,'Ownership Metrics'!$G:$G),"")</f>
        <v>53</v>
      </c>
      <c r="S6128" s="27" t="str">
        <f>IFERROR(_xlfn.XLOOKUP($B6128,'Ownership Metrics'!$A:$A,'Ownership Metrics'!$H:$H),"")</f>
        <v>Mayoritas</v>
      </c>
      <c r="T6128" s="27" t="str">
        <f>IFERROR(_xlfn.XLOOKUP($B6128,'Ownership Metrics'!$A:$A,'Ownership Metrics'!$I:$I),"")</f>
        <v>Sedang</v>
      </c>
      <c r="U6128" s="27">
        <f>IF(COUNTIFS($B$2:$B6128,$B6128,$D$2:$D6128,$D6128)=1,1,0)</f>
        <v>1</v>
      </c>
      <c r="V6128" s="27">
        <f t="shared" si="286"/>
        <v>50.27</v>
      </c>
      <c r="W6128" s="27">
        <f t="shared" si="287"/>
        <v>1</v>
      </c>
      <c r="X6128" s="27">
        <f t="shared" si="285"/>
        <v>50.269999387200002</v>
      </c>
    </row>
    <row r="6129" spans="1:24" x14ac:dyDescent="0.25">
      <c r="A6129" s="26">
        <v>46265</v>
      </c>
      <c r="B6129" s="27" t="s">
        <v>10973</v>
      </c>
      <c r="C6129" s="27" t="s">
        <v>6276</v>
      </c>
      <c r="D6129" s="27" t="s">
        <v>4376</v>
      </c>
      <c r="E6129" s="27" t="s">
        <v>22</v>
      </c>
      <c r="F6129" s="27" t="s">
        <v>32</v>
      </c>
      <c r="G6129" s="27"/>
      <c r="H6129" s="27" t="s">
        <v>56</v>
      </c>
      <c r="I6129" s="28">
        <v>580000000</v>
      </c>
      <c r="J6129" s="28">
        <v>0</v>
      </c>
      <c r="K6129" s="28">
        <v>580000000</v>
      </c>
      <c r="L6129" s="29">
        <v>4.74</v>
      </c>
      <c r="M6129" s="29">
        <f>IFERROR(_xlfn.XLOOKUP($B6129,'Ownership Metrics'!$A:$A,'Ownership Metrics'!$B:$B),"")</f>
        <v>4.17</v>
      </c>
      <c r="N6129" s="28">
        <f>IFERROR(_xlfn.XLOOKUP($B6129,'Ownership Metrics'!$A:$A,'Ownership Metrics'!$C:$C),"")</f>
        <v>3002</v>
      </c>
      <c r="O6129" s="29">
        <f>IFERROR(_xlfn.XLOOKUP($B6129,'Ownership Metrics'!$A:$A,'Ownership Metrics'!$D:$D),"")</f>
        <v>50.27</v>
      </c>
      <c r="P6129" s="29">
        <f>IFERROR(_xlfn.XLOOKUP($B6129,'Ownership Metrics'!$A:$A,'Ownership Metrics'!$E:$E),"")</f>
        <v>76.63</v>
      </c>
      <c r="Q6129" s="30">
        <f>IFERROR(_xlfn.XLOOKUP($B6129,'Ownership Metrics'!$A:$A,'Ownership Metrics'!$F:$F),"")</f>
        <v>8</v>
      </c>
      <c r="R6129" s="30">
        <f>IFERROR(_xlfn.XLOOKUP($B6129,'Ownership Metrics'!$A:$A,'Ownership Metrics'!$G:$G),"")</f>
        <v>53</v>
      </c>
      <c r="S6129" s="27" t="str">
        <f>IFERROR(_xlfn.XLOOKUP($B6129,'Ownership Metrics'!$A:$A,'Ownership Metrics'!$H:$H),"")</f>
        <v>Mayoritas</v>
      </c>
      <c r="T6129" s="27" t="str">
        <f>IFERROR(_xlfn.XLOOKUP($B6129,'Ownership Metrics'!$A:$A,'Ownership Metrics'!$I:$I),"")</f>
        <v>Sedang</v>
      </c>
      <c r="U6129" s="27">
        <f>IF(COUNTIFS($B$2:$B6129,$B6129,$D$2:$D6129,$D6129)=1,1,0)</f>
        <v>1</v>
      </c>
      <c r="V6129" s="27">
        <f t="shared" si="286"/>
        <v>4.74</v>
      </c>
      <c r="W6129" s="27">
        <f t="shared" si="287"/>
        <v>6</v>
      </c>
      <c r="X6129" s="27">
        <f t="shared" si="285"/>
        <v>4.7399993871000001</v>
      </c>
    </row>
    <row r="6130" spans="1:24" x14ac:dyDescent="0.25">
      <c r="A6130" s="26">
        <v>46265</v>
      </c>
      <c r="B6130" s="27" t="s">
        <v>10973</v>
      </c>
      <c r="C6130" s="27" t="s">
        <v>6276</v>
      </c>
      <c r="D6130" s="27" t="s">
        <v>6278</v>
      </c>
      <c r="E6130" s="27" t="s">
        <v>51</v>
      </c>
      <c r="F6130" s="27" t="s">
        <v>32</v>
      </c>
      <c r="G6130" s="27"/>
      <c r="H6130" s="27" t="s">
        <v>56</v>
      </c>
      <c r="I6130" s="28">
        <v>2179993002</v>
      </c>
      <c r="J6130" s="28">
        <v>0</v>
      </c>
      <c r="K6130" s="28">
        <v>2179993002</v>
      </c>
      <c r="L6130" s="29">
        <v>17.809999999999999</v>
      </c>
      <c r="M6130" s="29">
        <f>IFERROR(_xlfn.XLOOKUP($B6130,'Ownership Metrics'!$A:$A,'Ownership Metrics'!$B:$B),"")</f>
        <v>4.17</v>
      </c>
      <c r="N6130" s="28">
        <f>IFERROR(_xlfn.XLOOKUP($B6130,'Ownership Metrics'!$A:$A,'Ownership Metrics'!$C:$C),"")</f>
        <v>3002</v>
      </c>
      <c r="O6130" s="29">
        <f>IFERROR(_xlfn.XLOOKUP($B6130,'Ownership Metrics'!$A:$A,'Ownership Metrics'!$D:$D),"")</f>
        <v>50.27</v>
      </c>
      <c r="P6130" s="29">
        <f>IFERROR(_xlfn.XLOOKUP($B6130,'Ownership Metrics'!$A:$A,'Ownership Metrics'!$E:$E),"")</f>
        <v>76.63</v>
      </c>
      <c r="Q6130" s="30">
        <f>IFERROR(_xlfn.XLOOKUP($B6130,'Ownership Metrics'!$A:$A,'Ownership Metrics'!$F:$F),"")</f>
        <v>8</v>
      </c>
      <c r="R6130" s="30">
        <f>IFERROR(_xlfn.XLOOKUP($B6130,'Ownership Metrics'!$A:$A,'Ownership Metrics'!$G:$G),"")</f>
        <v>53</v>
      </c>
      <c r="S6130" s="27" t="str">
        <f>IFERROR(_xlfn.XLOOKUP($B6130,'Ownership Metrics'!$A:$A,'Ownership Metrics'!$H:$H),"")</f>
        <v>Mayoritas</v>
      </c>
      <c r="T6130" s="27" t="str">
        <f>IFERROR(_xlfn.XLOOKUP($B6130,'Ownership Metrics'!$A:$A,'Ownership Metrics'!$I:$I),"")</f>
        <v>Sedang</v>
      </c>
      <c r="U6130" s="27">
        <f>IF(COUNTIFS($B$2:$B6130,$B6130,$D$2:$D6130,$D6130)=1,1,0)</f>
        <v>1</v>
      </c>
      <c r="V6130" s="27">
        <f t="shared" si="286"/>
        <v>17.809999999999999</v>
      </c>
      <c r="W6130" s="27">
        <f t="shared" si="287"/>
        <v>2</v>
      </c>
      <c r="X6130" s="27">
        <f t="shared" si="285"/>
        <v>17.809999386999998</v>
      </c>
    </row>
    <row r="6131" spans="1:24" x14ac:dyDescent="0.25">
      <c r="A6131" s="26">
        <v>46265</v>
      </c>
      <c r="B6131" s="27" t="s">
        <v>10973</v>
      </c>
      <c r="C6131" s="27" t="s">
        <v>6276</v>
      </c>
      <c r="D6131" s="27" t="s">
        <v>6279</v>
      </c>
      <c r="E6131" s="27" t="s">
        <v>139</v>
      </c>
      <c r="F6131" s="27" t="s">
        <v>32</v>
      </c>
      <c r="G6131" s="27"/>
      <c r="H6131" s="27" t="s">
        <v>135</v>
      </c>
      <c r="I6131" s="28">
        <v>238254545</v>
      </c>
      <c r="J6131" s="28">
        <v>0</v>
      </c>
      <c r="K6131" s="28">
        <v>238254545</v>
      </c>
      <c r="L6131" s="29">
        <v>1.95</v>
      </c>
      <c r="M6131" s="29">
        <f>IFERROR(_xlfn.XLOOKUP($B6131,'Ownership Metrics'!$A:$A,'Ownership Metrics'!$B:$B),"")</f>
        <v>4.17</v>
      </c>
      <c r="N6131" s="28">
        <f>IFERROR(_xlfn.XLOOKUP($B6131,'Ownership Metrics'!$A:$A,'Ownership Metrics'!$C:$C),"")</f>
        <v>3002</v>
      </c>
      <c r="O6131" s="29">
        <f>IFERROR(_xlfn.XLOOKUP($B6131,'Ownership Metrics'!$A:$A,'Ownership Metrics'!$D:$D),"")</f>
        <v>50.27</v>
      </c>
      <c r="P6131" s="29">
        <f>IFERROR(_xlfn.XLOOKUP($B6131,'Ownership Metrics'!$A:$A,'Ownership Metrics'!$E:$E),"")</f>
        <v>76.63</v>
      </c>
      <c r="Q6131" s="30">
        <f>IFERROR(_xlfn.XLOOKUP($B6131,'Ownership Metrics'!$A:$A,'Ownership Metrics'!$F:$F),"")</f>
        <v>8</v>
      </c>
      <c r="R6131" s="30">
        <f>IFERROR(_xlfn.XLOOKUP($B6131,'Ownership Metrics'!$A:$A,'Ownership Metrics'!$G:$G),"")</f>
        <v>53</v>
      </c>
      <c r="S6131" s="27" t="str">
        <f>IFERROR(_xlfn.XLOOKUP($B6131,'Ownership Metrics'!$A:$A,'Ownership Metrics'!$H:$H),"")</f>
        <v>Mayoritas</v>
      </c>
      <c r="T6131" s="27" t="str">
        <f>IFERROR(_xlfn.XLOOKUP($B6131,'Ownership Metrics'!$A:$A,'Ownership Metrics'!$I:$I),"")</f>
        <v>Sedang</v>
      </c>
      <c r="U6131" s="27">
        <f>IF(COUNTIFS($B$2:$B6131,$B6131,$D$2:$D6131,$D6131)=1,1,0)</f>
        <v>1</v>
      </c>
      <c r="V6131" s="27">
        <f t="shared" si="286"/>
        <v>1.95</v>
      </c>
      <c r="W6131" s="27">
        <f t="shared" si="287"/>
        <v>8</v>
      </c>
      <c r="X6131" s="27">
        <f t="shared" si="285"/>
        <v>1.9499993868999999</v>
      </c>
    </row>
    <row r="6132" spans="1:24" x14ac:dyDescent="0.25">
      <c r="A6132" s="26">
        <v>46265</v>
      </c>
      <c r="B6132" s="27" t="s">
        <v>10973</v>
      </c>
      <c r="C6132" s="27" t="s">
        <v>6276</v>
      </c>
      <c r="D6132" s="27" t="s">
        <v>6280</v>
      </c>
      <c r="E6132" s="27" t="s">
        <v>139</v>
      </c>
      <c r="F6132" s="27" t="s">
        <v>32</v>
      </c>
      <c r="G6132" s="27"/>
      <c r="H6132" s="27" t="s">
        <v>135</v>
      </c>
      <c r="I6132" s="28">
        <v>1046836254</v>
      </c>
      <c r="J6132" s="28">
        <v>0</v>
      </c>
      <c r="K6132" s="28">
        <v>1046836254</v>
      </c>
      <c r="L6132" s="29">
        <v>8.5500000000000007</v>
      </c>
      <c r="M6132" s="29">
        <f>IFERROR(_xlfn.XLOOKUP($B6132,'Ownership Metrics'!$A:$A,'Ownership Metrics'!$B:$B),"")</f>
        <v>4.17</v>
      </c>
      <c r="N6132" s="28">
        <f>IFERROR(_xlfn.XLOOKUP($B6132,'Ownership Metrics'!$A:$A,'Ownership Metrics'!$C:$C),"")</f>
        <v>3002</v>
      </c>
      <c r="O6132" s="29">
        <f>IFERROR(_xlfn.XLOOKUP($B6132,'Ownership Metrics'!$A:$A,'Ownership Metrics'!$D:$D),"")</f>
        <v>50.27</v>
      </c>
      <c r="P6132" s="29">
        <f>IFERROR(_xlfn.XLOOKUP($B6132,'Ownership Metrics'!$A:$A,'Ownership Metrics'!$E:$E),"")</f>
        <v>76.63</v>
      </c>
      <c r="Q6132" s="30">
        <f>IFERROR(_xlfn.XLOOKUP($B6132,'Ownership Metrics'!$A:$A,'Ownership Metrics'!$F:$F),"")</f>
        <v>8</v>
      </c>
      <c r="R6132" s="30">
        <f>IFERROR(_xlfn.XLOOKUP($B6132,'Ownership Metrics'!$A:$A,'Ownership Metrics'!$G:$G),"")</f>
        <v>53</v>
      </c>
      <c r="S6132" s="27" t="str">
        <f>IFERROR(_xlfn.XLOOKUP($B6132,'Ownership Metrics'!$A:$A,'Ownership Metrics'!$H:$H),"")</f>
        <v>Mayoritas</v>
      </c>
      <c r="T6132" s="27" t="str">
        <f>IFERROR(_xlfn.XLOOKUP($B6132,'Ownership Metrics'!$A:$A,'Ownership Metrics'!$I:$I),"")</f>
        <v>Sedang</v>
      </c>
      <c r="U6132" s="27">
        <f>IF(COUNTIFS($B$2:$B6132,$B6132,$D$2:$D6132,$D6132)=1,1,0)</f>
        <v>1</v>
      </c>
      <c r="V6132" s="27">
        <f t="shared" si="286"/>
        <v>8.5500000000000007</v>
      </c>
      <c r="W6132" s="27">
        <f t="shared" si="287"/>
        <v>3</v>
      </c>
      <c r="X6132" s="27">
        <f t="shared" si="285"/>
        <v>8.5499993868000015</v>
      </c>
    </row>
    <row r="6133" spans="1:24" x14ac:dyDescent="0.25">
      <c r="A6133" s="26">
        <v>46265</v>
      </c>
      <c r="B6133" s="27" t="s">
        <v>10973</v>
      </c>
      <c r="C6133" s="27" t="s">
        <v>6276</v>
      </c>
      <c r="D6133" s="27" t="s">
        <v>4748</v>
      </c>
      <c r="E6133" s="27" t="s">
        <v>51</v>
      </c>
      <c r="F6133" s="27" t="s">
        <v>32</v>
      </c>
      <c r="G6133" s="27"/>
      <c r="H6133" s="27" t="s">
        <v>56</v>
      </c>
      <c r="I6133" s="28">
        <v>675665754</v>
      </c>
      <c r="J6133" s="28">
        <v>0</v>
      </c>
      <c r="K6133" s="28">
        <v>675665754</v>
      </c>
      <c r="L6133" s="29">
        <v>5.52</v>
      </c>
      <c r="M6133" s="29">
        <f>IFERROR(_xlfn.XLOOKUP($B6133,'Ownership Metrics'!$A:$A,'Ownership Metrics'!$B:$B),"")</f>
        <v>4.17</v>
      </c>
      <c r="N6133" s="28">
        <f>IFERROR(_xlfn.XLOOKUP($B6133,'Ownership Metrics'!$A:$A,'Ownership Metrics'!$C:$C),"")</f>
        <v>3002</v>
      </c>
      <c r="O6133" s="29">
        <f>IFERROR(_xlfn.XLOOKUP($B6133,'Ownership Metrics'!$A:$A,'Ownership Metrics'!$D:$D),"")</f>
        <v>50.27</v>
      </c>
      <c r="P6133" s="29">
        <f>IFERROR(_xlfn.XLOOKUP($B6133,'Ownership Metrics'!$A:$A,'Ownership Metrics'!$E:$E),"")</f>
        <v>76.63</v>
      </c>
      <c r="Q6133" s="30">
        <f>IFERROR(_xlfn.XLOOKUP($B6133,'Ownership Metrics'!$A:$A,'Ownership Metrics'!$F:$F),"")</f>
        <v>8</v>
      </c>
      <c r="R6133" s="30">
        <f>IFERROR(_xlfn.XLOOKUP($B6133,'Ownership Metrics'!$A:$A,'Ownership Metrics'!$G:$G),"")</f>
        <v>53</v>
      </c>
      <c r="S6133" s="27" t="str">
        <f>IFERROR(_xlfn.XLOOKUP($B6133,'Ownership Metrics'!$A:$A,'Ownership Metrics'!$H:$H),"")</f>
        <v>Mayoritas</v>
      </c>
      <c r="T6133" s="27" t="str">
        <f>IFERROR(_xlfn.XLOOKUP($B6133,'Ownership Metrics'!$A:$A,'Ownership Metrics'!$I:$I),"")</f>
        <v>Sedang</v>
      </c>
      <c r="U6133" s="27">
        <f>IF(COUNTIFS($B$2:$B6133,$B6133,$D$2:$D6133,$D6133)=1,1,0)</f>
        <v>1</v>
      </c>
      <c r="V6133" s="27">
        <f t="shared" si="286"/>
        <v>5.52</v>
      </c>
      <c r="W6133" s="27">
        <f t="shared" si="287"/>
        <v>4</v>
      </c>
      <c r="X6133" s="27">
        <f t="shared" si="285"/>
        <v>5.5199993866999995</v>
      </c>
    </row>
    <row r="6134" spans="1:24" x14ac:dyDescent="0.25">
      <c r="A6134" s="26">
        <v>46265</v>
      </c>
      <c r="B6134" s="27" t="s">
        <v>10973</v>
      </c>
      <c r="C6134" s="27" t="s">
        <v>6276</v>
      </c>
      <c r="D6134" s="27" t="s">
        <v>1003</v>
      </c>
      <c r="E6134" s="27" t="s">
        <v>26</v>
      </c>
      <c r="F6134" s="27" t="s">
        <v>32</v>
      </c>
      <c r="G6134" s="27"/>
      <c r="H6134" s="27" t="s">
        <v>64</v>
      </c>
      <c r="I6134" s="28">
        <v>600000100</v>
      </c>
      <c r="J6134" s="28">
        <v>0</v>
      </c>
      <c r="K6134" s="28">
        <v>600000100</v>
      </c>
      <c r="L6134" s="29">
        <v>4.9000000000000004</v>
      </c>
      <c r="M6134" s="29">
        <f>IFERROR(_xlfn.XLOOKUP($B6134,'Ownership Metrics'!$A:$A,'Ownership Metrics'!$B:$B),"")</f>
        <v>4.17</v>
      </c>
      <c r="N6134" s="28">
        <f>IFERROR(_xlfn.XLOOKUP($B6134,'Ownership Metrics'!$A:$A,'Ownership Metrics'!$C:$C),"")</f>
        <v>3002</v>
      </c>
      <c r="O6134" s="29">
        <f>IFERROR(_xlfn.XLOOKUP($B6134,'Ownership Metrics'!$A:$A,'Ownership Metrics'!$D:$D),"")</f>
        <v>50.27</v>
      </c>
      <c r="P6134" s="29">
        <f>IFERROR(_xlfn.XLOOKUP($B6134,'Ownership Metrics'!$A:$A,'Ownership Metrics'!$E:$E),"")</f>
        <v>76.63</v>
      </c>
      <c r="Q6134" s="30">
        <f>IFERROR(_xlfn.XLOOKUP($B6134,'Ownership Metrics'!$A:$A,'Ownership Metrics'!$F:$F),"")</f>
        <v>8</v>
      </c>
      <c r="R6134" s="30">
        <f>IFERROR(_xlfn.XLOOKUP($B6134,'Ownership Metrics'!$A:$A,'Ownership Metrics'!$G:$G),"")</f>
        <v>53</v>
      </c>
      <c r="S6134" s="27" t="str">
        <f>IFERROR(_xlfn.XLOOKUP($B6134,'Ownership Metrics'!$A:$A,'Ownership Metrics'!$H:$H),"")</f>
        <v>Mayoritas</v>
      </c>
      <c r="T6134" s="27" t="str">
        <f>IFERROR(_xlfn.XLOOKUP($B6134,'Ownership Metrics'!$A:$A,'Ownership Metrics'!$I:$I),"")</f>
        <v>Sedang</v>
      </c>
      <c r="U6134" s="27">
        <f>IF(COUNTIFS($B$2:$B6134,$B6134,$D$2:$D6134,$D6134)=1,1,0)</f>
        <v>1</v>
      </c>
      <c r="V6134" s="27">
        <f t="shared" si="286"/>
        <v>4.9000000000000004</v>
      </c>
      <c r="W6134" s="27">
        <f t="shared" si="287"/>
        <v>5</v>
      </c>
      <c r="X6134" s="27">
        <f t="shared" si="285"/>
        <v>4.8999993866000002</v>
      </c>
    </row>
    <row r="6135" spans="1:24" x14ac:dyDescent="0.25">
      <c r="A6135" s="26">
        <v>46265</v>
      </c>
      <c r="B6135" s="27" t="s">
        <v>10973</v>
      </c>
      <c r="C6135" s="27" t="s">
        <v>6276</v>
      </c>
      <c r="D6135" s="27" t="s">
        <v>6281</v>
      </c>
      <c r="E6135" s="27" t="s">
        <v>35</v>
      </c>
      <c r="F6135" s="27" t="s">
        <v>23</v>
      </c>
      <c r="G6135" s="27" t="s">
        <v>36</v>
      </c>
      <c r="H6135" s="27" t="s">
        <v>24</v>
      </c>
      <c r="I6135" s="28">
        <v>255904100</v>
      </c>
      <c r="J6135" s="28">
        <v>0</v>
      </c>
      <c r="K6135" s="28">
        <v>255904100</v>
      </c>
      <c r="L6135" s="29">
        <v>2.09</v>
      </c>
      <c r="M6135" s="29">
        <f>IFERROR(_xlfn.XLOOKUP($B6135,'Ownership Metrics'!$A:$A,'Ownership Metrics'!$B:$B),"")</f>
        <v>4.17</v>
      </c>
      <c r="N6135" s="28">
        <f>IFERROR(_xlfn.XLOOKUP($B6135,'Ownership Metrics'!$A:$A,'Ownership Metrics'!$C:$C),"")</f>
        <v>3002</v>
      </c>
      <c r="O6135" s="29">
        <f>IFERROR(_xlfn.XLOOKUP($B6135,'Ownership Metrics'!$A:$A,'Ownership Metrics'!$D:$D),"")</f>
        <v>50.27</v>
      </c>
      <c r="P6135" s="29">
        <f>IFERROR(_xlfn.XLOOKUP($B6135,'Ownership Metrics'!$A:$A,'Ownership Metrics'!$E:$E),"")</f>
        <v>76.63</v>
      </c>
      <c r="Q6135" s="30">
        <f>IFERROR(_xlfn.XLOOKUP($B6135,'Ownership Metrics'!$A:$A,'Ownership Metrics'!$F:$F),"")</f>
        <v>8</v>
      </c>
      <c r="R6135" s="30">
        <f>IFERROR(_xlfn.XLOOKUP($B6135,'Ownership Metrics'!$A:$A,'Ownership Metrics'!$G:$G),"")</f>
        <v>53</v>
      </c>
      <c r="S6135" s="27" t="str">
        <f>IFERROR(_xlfn.XLOOKUP($B6135,'Ownership Metrics'!$A:$A,'Ownership Metrics'!$H:$H),"")</f>
        <v>Mayoritas</v>
      </c>
      <c r="T6135" s="27" t="str">
        <f>IFERROR(_xlfn.XLOOKUP($B6135,'Ownership Metrics'!$A:$A,'Ownership Metrics'!$I:$I),"")</f>
        <v>Sedang</v>
      </c>
      <c r="U6135" s="27">
        <f>IF(COUNTIFS($B$2:$B6135,$B6135,$D$2:$D6135,$D6135)=1,1,0)</f>
        <v>1</v>
      </c>
      <c r="V6135" s="27">
        <f t="shared" si="286"/>
        <v>2.09</v>
      </c>
      <c r="W6135" s="27">
        <f t="shared" si="287"/>
        <v>7</v>
      </c>
      <c r="X6135" s="27">
        <f t="shared" si="285"/>
        <v>2.0899993864999997</v>
      </c>
    </row>
    <row r="6136" spans="1:24" x14ac:dyDescent="0.25">
      <c r="A6136" s="26">
        <v>46265</v>
      </c>
      <c r="B6136" s="27" t="s">
        <v>10974</v>
      </c>
      <c r="C6136" s="27" t="s">
        <v>6283</v>
      </c>
      <c r="D6136" s="27" t="s">
        <v>6284</v>
      </c>
      <c r="E6136" s="27" t="s">
        <v>22</v>
      </c>
      <c r="F6136" s="27" t="s">
        <v>23</v>
      </c>
      <c r="G6136" s="27"/>
      <c r="H6136" s="27" t="s">
        <v>24</v>
      </c>
      <c r="I6136" s="28">
        <v>11854091076</v>
      </c>
      <c r="J6136" s="28">
        <v>218750000</v>
      </c>
      <c r="K6136" s="28">
        <v>12072841076</v>
      </c>
      <c r="L6136" s="29">
        <v>59.03</v>
      </c>
      <c r="M6136" s="29">
        <f>IFERROR(_xlfn.XLOOKUP($B6136,'Ownership Metrics'!$A:$A,'Ownership Metrics'!$B:$B),"")</f>
        <v>25.3</v>
      </c>
      <c r="N6136" s="28">
        <f>IFERROR(_xlfn.XLOOKUP($B6136,'Ownership Metrics'!$A:$A,'Ownership Metrics'!$C:$C),"")</f>
        <v>3543</v>
      </c>
      <c r="O6136" s="29">
        <f>IFERROR(_xlfn.XLOOKUP($B6136,'Ownership Metrics'!$A:$A,'Ownership Metrics'!$D:$D),"")</f>
        <v>59.03</v>
      </c>
      <c r="P6136" s="29">
        <f>IFERROR(_xlfn.XLOOKUP($B6136,'Ownership Metrics'!$A:$A,'Ownership Metrics'!$E:$E),"")</f>
        <v>67.95</v>
      </c>
      <c r="Q6136" s="30">
        <f>IFERROR(_xlfn.XLOOKUP($B6136,'Ownership Metrics'!$A:$A,'Ownership Metrics'!$F:$F),"")</f>
        <v>6</v>
      </c>
      <c r="R6136" s="30">
        <f>IFERROR(_xlfn.XLOOKUP($B6136,'Ownership Metrics'!$A:$A,'Ownership Metrics'!$G:$G),"")</f>
        <v>54</v>
      </c>
      <c r="S6136" s="27" t="str">
        <f>IFERROR(_xlfn.XLOOKUP($B6136,'Ownership Metrics'!$A:$A,'Ownership Metrics'!$H:$H),"")</f>
        <v>Mayoritas</v>
      </c>
      <c r="T6136" s="27" t="str">
        <f>IFERROR(_xlfn.XLOOKUP($B6136,'Ownership Metrics'!$A:$A,'Ownership Metrics'!$I:$I),"")</f>
        <v>Sedang</v>
      </c>
      <c r="U6136" s="27">
        <f>IF(COUNTIFS($B$2:$B6136,$B6136,$D$2:$D6136,$D6136)=1,1,0)</f>
        <v>1</v>
      </c>
      <c r="V6136" s="27">
        <f t="shared" si="286"/>
        <v>59.03</v>
      </c>
      <c r="W6136" s="27">
        <f t="shared" si="287"/>
        <v>1</v>
      </c>
      <c r="X6136" s="27">
        <f t="shared" si="285"/>
        <v>59.0299993864</v>
      </c>
    </row>
    <row r="6137" spans="1:24" x14ac:dyDescent="0.25">
      <c r="A6137" s="26">
        <v>46265</v>
      </c>
      <c r="B6137" s="27" t="s">
        <v>10974</v>
      </c>
      <c r="C6137" s="27" t="s">
        <v>6283</v>
      </c>
      <c r="D6137" s="27" t="s">
        <v>6285</v>
      </c>
      <c r="E6137" s="27" t="s">
        <v>22</v>
      </c>
      <c r="F6137" s="27" t="s">
        <v>32</v>
      </c>
      <c r="G6137" s="27"/>
      <c r="H6137" s="27" t="s">
        <v>64</v>
      </c>
      <c r="I6137" s="28">
        <v>733734000</v>
      </c>
      <c r="J6137" s="28">
        <v>0</v>
      </c>
      <c r="K6137" s="28">
        <v>733734000</v>
      </c>
      <c r="L6137" s="29">
        <v>3.59</v>
      </c>
      <c r="M6137" s="29">
        <f>IFERROR(_xlfn.XLOOKUP($B6137,'Ownership Metrics'!$A:$A,'Ownership Metrics'!$B:$B),"")</f>
        <v>25.3</v>
      </c>
      <c r="N6137" s="28">
        <f>IFERROR(_xlfn.XLOOKUP($B6137,'Ownership Metrics'!$A:$A,'Ownership Metrics'!$C:$C),"")</f>
        <v>3543</v>
      </c>
      <c r="O6137" s="29">
        <f>IFERROR(_xlfn.XLOOKUP($B6137,'Ownership Metrics'!$A:$A,'Ownership Metrics'!$D:$D),"")</f>
        <v>59.03</v>
      </c>
      <c r="P6137" s="29">
        <f>IFERROR(_xlfn.XLOOKUP($B6137,'Ownership Metrics'!$A:$A,'Ownership Metrics'!$E:$E),"")</f>
        <v>67.95</v>
      </c>
      <c r="Q6137" s="30">
        <f>IFERROR(_xlfn.XLOOKUP($B6137,'Ownership Metrics'!$A:$A,'Ownership Metrics'!$F:$F),"")</f>
        <v>6</v>
      </c>
      <c r="R6137" s="30">
        <f>IFERROR(_xlfn.XLOOKUP($B6137,'Ownership Metrics'!$A:$A,'Ownership Metrics'!$G:$G),"")</f>
        <v>54</v>
      </c>
      <c r="S6137" s="27" t="str">
        <f>IFERROR(_xlfn.XLOOKUP($B6137,'Ownership Metrics'!$A:$A,'Ownership Metrics'!$H:$H),"")</f>
        <v>Mayoritas</v>
      </c>
      <c r="T6137" s="27" t="str">
        <f>IFERROR(_xlfn.XLOOKUP($B6137,'Ownership Metrics'!$A:$A,'Ownership Metrics'!$I:$I),"")</f>
        <v>Sedang</v>
      </c>
      <c r="U6137" s="27">
        <f>IF(COUNTIFS($B$2:$B6137,$B6137,$D$2:$D6137,$D6137)=1,1,0)</f>
        <v>1</v>
      </c>
      <c r="V6137" s="27">
        <f t="shared" si="286"/>
        <v>3.59</v>
      </c>
      <c r="W6137" s="27">
        <f t="shared" si="287"/>
        <v>4</v>
      </c>
      <c r="X6137" s="27">
        <f t="shared" si="285"/>
        <v>3.5899993862999997</v>
      </c>
    </row>
    <row r="6138" spans="1:24" x14ac:dyDescent="0.25">
      <c r="A6138" s="26">
        <v>46265</v>
      </c>
      <c r="B6138" s="27" t="s">
        <v>10974</v>
      </c>
      <c r="C6138" s="27" t="s">
        <v>6283</v>
      </c>
      <c r="D6138" s="27" t="s">
        <v>6286</v>
      </c>
      <c r="E6138" s="27" t="s">
        <v>22</v>
      </c>
      <c r="F6138" s="27" t="s">
        <v>32</v>
      </c>
      <c r="G6138" s="27"/>
      <c r="H6138" s="27" t="s">
        <v>64</v>
      </c>
      <c r="I6138" s="28">
        <v>900000000</v>
      </c>
      <c r="J6138" s="28">
        <v>0</v>
      </c>
      <c r="K6138" s="28">
        <v>900000000</v>
      </c>
      <c r="L6138" s="29">
        <v>4.4000000000000004</v>
      </c>
      <c r="M6138" s="29">
        <f>IFERROR(_xlfn.XLOOKUP($B6138,'Ownership Metrics'!$A:$A,'Ownership Metrics'!$B:$B),"")</f>
        <v>25.3</v>
      </c>
      <c r="N6138" s="28">
        <f>IFERROR(_xlfn.XLOOKUP($B6138,'Ownership Metrics'!$A:$A,'Ownership Metrics'!$C:$C),"")</f>
        <v>3543</v>
      </c>
      <c r="O6138" s="29">
        <f>IFERROR(_xlfn.XLOOKUP($B6138,'Ownership Metrics'!$A:$A,'Ownership Metrics'!$D:$D),"")</f>
        <v>59.03</v>
      </c>
      <c r="P6138" s="29">
        <f>IFERROR(_xlfn.XLOOKUP($B6138,'Ownership Metrics'!$A:$A,'Ownership Metrics'!$E:$E),"")</f>
        <v>67.95</v>
      </c>
      <c r="Q6138" s="30">
        <f>IFERROR(_xlfn.XLOOKUP($B6138,'Ownership Metrics'!$A:$A,'Ownership Metrics'!$F:$F),"")</f>
        <v>6</v>
      </c>
      <c r="R6138" s="30">
        <f>IFERROR(_xlfn.XLOOKUP($B6138,'Ownership Metrics'!$A:$A,'Ownership Metrics'!$G:$G),"")</f>
        <v>54</v>
      </c>
      <c r="S6138" s="27" t="str">
        <f>IFERROR(_xlfn.XLOOKUP($B6138,'Ownership Metrics'!$A:$A,'Ownership Metrics'!$H:$H),"")</f>
        <v>Mayoritas</v>
      </c>
      <c r="T6138" s="27" t="str">
        <f>IFERROR(_xlfn.XLOOKUP($B6138,'Ownership Metrics'!$A:$A,'Ownership Metrics'!$I:$I),"")</f>
        <v>Sedang</v>
      </c>
      <c r="U6138" s="27">
        <f>IF(COUNTIFS($B$2:$B6138,$B6138,$D$2:$D6138,$D6138)=1,1,0)</f>
        <v>1</v>
      </c>
      <c r="V6138" s="27">
        <f t="shared" si="286"/>
        <v>4.4000000000000004</v>
      </c>
      <c r="W6138" s="27">
        <f t="shared" si="287"/>
        <v>3</v>
      </c>
      <c r="X6138" s="27">
        <f t="shared" si="285"/>
        <v>4.3999993862000002</v>
      </c>
    </row>
    <row r="6139" spans="1:24" x14ac:dyDescent="0.25">
      <c r="A6139" s="26">
        <v>46265</v>
      </c>
      <c r="B6139" s="27" t="s">
        <v>10974</v>
      </c>
      <c r="C6139" s="27" t="s">
        <v>6283</v>
      </c>
      <c r="D6139" s="27" t="s">
        <v>6287</v>
      </c>
      <c r="E6139" s="27" t="s">
        <v>22</v>
      </c>
      <c r="F6139" s="27" t="s">
        <v>32</v>
      </c>
      <c r="G6139" s="27"/>
      <c r="H6139" s="27" t="s">
        <v>64</v>
      </c>
      <c r="I6139" s="28">
        <v>925000000</v>
      </c>
      <c r="J6139" s="28">
        <v>0</v>
      </c>
      <c r="K6139" s="28">
        <v>925000000</v>
      </c>
      <c r="L6139" s="29">
        <v>4.5199999999999996</v>
      </c>
      <c r="M6139" s="29">
        <f>IFERROR(_xlfn.XLOOKUP($B6139,'Ownership Metrics'!$A:$A,'Ownership Metrics'!$B:$B),"")</f>
        <v>25.3</v>
      </c>
      <c r="N6139" s="28">
        <f>IFERROR(_xlfn.XLOOKUP($B6139,'Ownership Metrics'!$A:$A,'Ownership Metrics'!$C:$C),"")</f>
        <v>3543</v>
      </c>
      <c r="O6139" s="29">
        <f>IFERROR(_xlfn.XLOOKUP($B6139,'Ownership Metrics'!$A:$A,'Ownership Metrics'!$D:$D),"")</f>
        <v>59.03</v>
      </c>
      <c r="P6139" s="29">
        <f>IFERROR(_xlfn.XLOOKUP($B6139,'Ownership Metrics'!$A:$A,'Ownership Metrics'!$E:$E),"")</f>
        <v>67.95</v>
      </c>
      <c r="Q6139" s="30">
        <f>IFERROR(_xlfn.XLOOKUP($B6139,'Ownership Metrics'!$A:$A,'Ownership Metrics'!$F:$F),"")</f>
        <v>6</v>
      </c>
      <c r="R6139" s="30">
        <f>IFERROR(_xlfn.XLOOKUP($B6139,'Ownership Metrics'!$A:$A,'Ownership Metrics'!$G:$G),"")</f>
        <v>54</v>
      </c>
      <c r="S6139" s="27" t="str">
        <f>IFERROR(_xlfn.XLOOKUP($B6139,'Ownership Metrics'!$A:$A,'Ownership Metrics'!$H:$H),"")</f>
        <v>Mayoritas</v>
      </c>
      <c r="T6139" s="27" t="str">
        <f>IFERROR(_xlfn.XLOOKUP($B6139,'Ownership Metrics'!$A:$A,'Ownership Metrics'!$I:$I),"")</f>
        <v>Sedang</v>
      </c>
      <c r="U6139" s="27">
        <f>IF(COUNTIFS($B$2:$B6139,$B6139,$D$2:$D6139,$D6139)=1,1,0)</f>
        <v>1</v>
      </c>
      <c r="V6139" s="27">
        <f t="shared" si="286"/>
        <v>4.5199999999999996</v>
      </c>
      <c r="W6139" s="27">
        <f t="shared" si="287"/>
        <v>2</v>
      </c>
      <c r="X6139" s="27">
        <f t="shared" si="285"/>
        <v>4.5199993860999994</v>
      </c>
    </row>
    <row r="6140" spans="1:24" x14ac:dyDescent="0.25">
      <c r="A6140" s="26">
        <v>46265</v>
      </c>
      <c r="B6140" s="27" t="s">
        <v>10974</v>
      </c>
      <c r="C6140" s="27" t="s">
        <v>6283</v>
      </c>
      <c r="D6140" s="27" t="s">
        <v>6288</v>
      </c>
      <c r="E6140" s="27" t="s">
        <v>114</v>
      </c>
      <c r="F6140" s="27" t="s">
        <v>32</v>
      </c>
      <c r="G6140" s="27"/>
      <c r="H6140" s="27" t="s">
        <v>184</v>
      </c>
      <c r="I6140" s="28">
        <v>437593400</v>
      </c>
      <c r="J6140" s="28">
        <v>0</v>
      </c>
      <c r="K6140" s="28">
        <v>437593400</v>
      </c>
      <c r="L6140" s="29">
        <v>2.14</v>
      </c>
      <c r="M6140" s="29">
        <f>IFERROR(_xlfn.XLOOKUP($B6140,'Ownership Metrics'!$A:$A,'Ownership Metrics'!$B:$B),"")</f>
        <v>25.3</v>
      </c>
      <c r="N6140" s="28">
        <f>IFERROR(_xlfn.XLOOKUP($B6140,'Ownership Metrics'!$A:$A,'Ownership Metrics'!$C:$C),"")</f>
        <v>3543</v>
      </c>
      <c r="O6140" s="29">
        <f>IFERROR(_xlfn.XLOOKUP($B6140,'Ownership Metrics'!$A:$A,'Ownership Metrics'!$D:$D),"")</f>
        <v>59.03</v>
      </c>
      <c r="P6140" s="29">
        <f>IFERROR(_xlfn.XLOOKUP($B6140,'Ownership Metrics'!$A:$A,'Ownership Metrics'!$E:$E),"")</f>
        <v>67.95</v>
      </c>
      <c r="Q6140" s="30">
        <f>IFERROR(_xlfn.XLOOKUP($B6140,'Ownership Metrics'!$A:$A,'Ownership Metrics'!$F:$F),"")</f>
        <v>6</v>
      </c>
      <c r="R6140" s="30">
        <f>IFERROR(_xlfn.XLOOKUP($B6140,'Ownership Metrics'!$A:$A,'Ownership Metrics'!$G:$G),"")</f>
        <v>54</v>
      </c>
      <c r="S6140" s="27" t="str">
        <f>IFERROR(_xlfn.XLOOKUP($B6140,'Ownership Metrics'!$A:$A,'Ownership Metrics'!$H:$H),"")</f>
        <v>Mayoritas</v>
      </c>
      <c r="T6140" s="27" t="str">
        <f>IFERROR(_xlfn.XLOOKUP($B6140,'Ownership Metrics'!$A:$A,'Ownership Metrics'!$I:$I),"")</f>
        <v>Sedang</v>
      </c>
      <c r="U6140" s="27">
        <f>IF(COUNTIFS($B$2:$B6140,$B6140,$D$2:$D6140,$D6140)=1,1,0)</f>
        <v>1</v>
      </c>
      <c r="V6140" s="27">
        <f t="shared" si="286"/>
        <v>2.14</v>
      </c>
      <c r="W6140" s="27">
        <f t="shared" si="287"/>
        <v>5</v>
      </c>
      <c r="X6140" s="27">
        <f t="shared" si="285"/>
        <v>2.1399993859999999</v>
      </c>
    </row>
    <row r="6141" spans="1:24" x14ac:dyDescent="0.25">
      <c r="A6141" s="26">
        <v>46265</v>
      </c>
      <c r="B6141" s="27" t="s">
        <v>10974</v>
      </c>
      <c r="C6141" s="27" t="s">
        <v>6283</v>
      </c>
      <c r="D6141" s="27" t="s">
        <v>75</v>
      </c>
      <c r="E6141" s="27" t="s">
        <v>35</v>
      </c>
      <c r="F6141" s="27" t="s">
        <v>23</v>
      </c>
      <c r="G6141" s="27" t="s">
        <v>36</v>
      </c>
      <c r="H6141" s="27" t="s">
        <v>24</v>
      </c>
      <c r="I6141" s="28">
        <v>209339500</v>
      </c>
      <c r="J6141" s="28">
        <v>0</v>
      </c>
      <c r="K6141" s="28">
        <v>209339500</v>
      </c>
      <c r="L6141" s="29">
        <v>1.02</v>
      </c>
      <c r="M6141" s="29">
        <f>IFERROR(_xlfn.XLOOKUP($B6141,'Ownership Metrics'!$A:$A,'Ownership Metrics'!$B:$B),"")</f>
        <v>25.3</v>
      </c>
      <c r="N6141" s="28">
        <f>IFERROR(_xlfn.XLOOKUP($B6141,'Ownership Metrics'!$A:$A,'Ownership Metrics'!$C:$C),"")</f>
        <v>3543</v>
      </c>
      <c r="O6141" s="29">
        <f>IFERROR(_xlfn.XLOOKUP($B6141,'Ownership Metrics'!$A:$A,'Ownership Metrics'!$D:$D),"")</f>
        <v>59.03</v>
      </c>
      <c r="P6141" s="29">
        <f>IFERROR(_xlfn.XLOOKUP($B6141,'Ownership Metrics'!$A:$A,'Ownership Metrics'!$E:$E),"")</f>
        <v>67.95</v>
      </c>
      <c r="Q6141" s="30">
        <f>IFERROR(_xlfn.XLOOKUP($B6141,'Ownership Metrics'!$A:$A,'Ownership Metrics'!$F:$F),"")</f>
        <v>6</v>
      </c>
      <c r="R6141" s="30">
        <f>IFERROR(_xlfn.XLOOKUP($B6141,'Ownership Metrics'!$A:$A,'Ownership Metrics'!$G:$G),"")</f>
        <v>54</v>
      </c>
      <c r="S6141" s="27" t="str">
        <f>IFERROR(_xlfn.XLOOKUP($B6141,'Ownership Metrics'!$A:$A,'Ownership Metrics'!$H:$H),"")</f>
        <v>Mayoritas</v>
      </c>
      <c r="T6141" s="27" t="str">
        <f>IFERROR(_xlfn.XLOOKUP($B6141,'Ownership Metrics'!$A:$A,'Ownership Metrics'!$I:$I),"")</f>
        <v>Sedang</v>
      </c>
      <c r="U6141" s="27">
        <f>IF(COUNTIFS($B$2:$B6141,$B6141,$D$2:$D6141,$D6141)=1,1,0)</f>
        <v>1</v>
      </c>
      <c r="V6141" s="27">
        <f t="shared" si="286"/>
        <v>1.02</v>
      </c>
      <c r="W6141" s="27">
        <f t="shared" si="287"/>
        <v>6</v>
      </c>
      <c r="X6141" s="27">
        <f t="shared" si="285"/>
        <v>1.0199993859000001</v>
      </c>
    </row>
    <row r="6142" spans="1:24" x14ac:dyDescent="0.25">
      <c r="A6142" s="26">
        <v>46265</v>
      </c>
      <c r="B6142" s="27" t="s">
        <v>10975</v>
      </c>
      <c r="C6142" s="27" t="s">
        <v>6290</v>
      </c>
      <c r="D6142" s="27" t="s">
        <v>6291</v>
      </c>
      <c r="E6142" s="27" t="s">
        <v>22</v>
      </c>
      <c r="F6142" s="27" t="s">
        <v>23</v>
      </c>
      <c r="G6142" s="27"/>
      <c r="H6142" s="27" t="s">
        <v>24</v>
      </c>
      <c r="I6142" s="28">
        <v>851685910</v>
      </c>
      <c r="J6142" s="28">
        <v>0</v>
      </c>
      <c r="K6142" s="28">
        <v>851685910</v>
      </c>
      <c r="L6142" s="29">
        <v>14.15</v>
      </c>
      <c r="M6142" s="29">
        <f>IFERROR(_xlfn.XLOOKUP($B6142,'Ownership Metrics'!$A:$A,'Ownership Metrics'!$B:$B),"")</f>
        <v>27.46</v>
      </c>
      <c r="N6142" s="28">
        <f>IFERROR(_xlfn.XLOOKUP($B6142,'Ownership Metrics'!$A:$A,'Ownership Metrics'!$C:$C),"")</f>
        <v>738</v>
      </c>
      <c r="O6142" s="29">
        <f>IFERROR(_xlfn.XLOOKUP($B6142,'Ownership Metrics'!$A:$A,'Ownership Metrics'!$D:$D),"")</f>
        <v>14.15</v>
      </c>
      <c r="P6142" s="29">
        <f>IFERROR(_xlfn.XLOOKUP($B6142,'Ownership Metrics'!$A:$A,'Ownership Metrics'!$E:$E),"")</f>
        <v>38.26</v>
      </c>
      <c r="Q6142" s="30">
        <f>IFERROR(_xlfn.XLOOKUP($B6142,'Ownership Metrics'!$A:$A,'Ownership Metrics'!$F:$F),"")</f>
        <v>11</v>
      </c>
      <c r="R6142" s="30">
        <f>IFERROR(_xlfn.XLOOKUP($B6142,'Ownership Metrics'!$A:$A,'Ownership Metrics'!$G:$G),"")</f>
        <v>26</v>
      </c>
      <c r="S6142" s="27" t="str">
        <f>IFERROR(_xlfn.XLOOKUP($B6142,'Ownership Metrics'!$A:$A,'Ownership Metrics'!$H:$H),"")</f>
        <v>Tersebar</v>
      </c>
      <c r="T6142" s="27" t="str">
        <f>IFERROR(_xlfn.XLOOKUP($B6142,'Ownership Metrics'!$A:$A,'Ownership Metrics'!$I:$I),"")</f>
        <v>Sedang</v>
      </c>
      <c r="U6142" s="27">
        <f>IF(COUNTIFS($B$2:$B6142,$B6142,$D$2:$D6142,$D6142)=1,1,0)</f>
        <v>1</v>
      </c>
      <c r="V6142" s="27">
        <f t="shared" si="286"/>
        <v>14.15</v>
      </c>
      <c r="W6142" s="27">
        <f t="shared" si="287"/>
        <v>1</v>
      </c>
      <c r="X6142" s="27">
        <f t="shared" si="285"/>
        <v>14.149999385800001</v>
      </c>
    </row>
    <row r="6143" spans="1:24" x14ac:dyDescent="0.25">
      <c r="A6143" s="26">
        <v>46265</v>
      </c>
      <c r="B6143" s="27" t="s">
        <v>10975</v>
      </c>
      <c r="C6143" s="27" t="s">
        <v>6290</v>
      </c>
      <c r="D6143" s="27" t="s">
        <v>6292</v>
      </c>
      <c r="E6143" s="27" t="s">
        <v>22</v>
      </c>
      <c r="F6143" s="27" t="s">
        <v>23</v>
      </c>
      <c r="G6143" s="27"/>
      <c r="H6143" s="27" t="s">
        <v>24</v>
      </c>
      <c r="I6143" s="28">
        <v>303457702</v>
      </c>
      <c r="J6143" s="28">
        <v>0</v>
      </c>
      <c r="K6143" s="28">
        <v>303457702</v>
      </c>
      <c r="L6143" s="29">
        <v>5.04</v>
      </c>
      <c r="M6143" s="29">
        <f>IFERROR(_xlfn.XLOOKUP($B6143,'Ownership Metrics'!$A:$A,'Ownership Metrics'!$B:$B),"")</f>
        <v>27.46</v>
      </c>
      <c r="N6143" s="28">
        <f>IFERROR(_xlfn.XLOOKUP($B6143,'Ownership Metrics'!$A:$A,'Ownership Metrics'!$C:$C),"")</f>
        <v>738</v>
      </c>
      <c r="O6143" s="29">
        <f>IFERROR(_xlfn.XLOOKUP($B6143,'Ownership Metrics'!$A:$A,'Ownership Metrics'!$D:$D),"")</f>
        <v>14.15</v>
      </c>
      <c r="P6143" s="29">
        <f>IFERROR(_xlfn.XLOOKUP($B6143,'Ownership Metrics'!$A:$A,'Ownership Metrics'!$E:$E),"")</f>
        <v>38.26</v>
      </c>
      <c r="Q6143" s="30">
        <f>IFERROR(_xlfn.XLOOKUP($B6143,'Ownership Metrics'!$A:$A,'Ownership Metrics'!$F:$F),"")</f>
        <v>11</v>
      </c>
      <c r="R6143" s="30">
        <f>IFERROR(_xlfn.XLOOKUP($B6143,'Ownership Metrics'!$A:$A,'Ownership Metrics'!$G:$G),"")</f>
        <v>26</v>
      </c>
      <c r="S6143" s="27" t="str">
        <f>IFERROR(_xlfn.XLOOKUP($B6143,'Ownership Metrics'!$A:$A,'Ownership Metrics'!$H:$H),"")</f>
        <v>Tersebar</v>
      </c>
      <c r="T6143" s="27" t="str">
        <f>IFERROR(_xlfn.XLOOKUP($B6143,'Ownership Metrics'!$A:$A,'Ownership Metrics'!$I:$I),"")</f>
        <v>Sedang</v>
      </c>
      <c r="U6143" s="27">
        <f>IF(COUNTIFS($B$2:$B6143,$B6143,$D$2:$D6143,$D6143)=1,1,0)</f>
        <v>1</v>
      </c>
      <c r="V6143" s="27">
        <f t="shared" si="286"/>
        <v>5.04</v>
      </c>
      <c r="W6143" s="27">
        <f t="shared" si="287"/>
        <v>6</v>
      </c>
      <c r="X6143" s="27">
        <f t="shared" si="285"/>
        <v>5.0399993856999998</v>
      </c>
    </row>
    <row r="6144" spans="1:24" x14ac:dyDescent="0.25">
      <c r="A6144" s="26">
        <v>46265</v>
      </c>
      <c r="B6144" s="27" t="s">
        <v>10975</v>
      </c>
      <c r="C6144" s="27" t="s">
        <v>6290</v>
      </c>
      <c r="D6144" s="27" t="s">
        <v>6293</v>
      </c>
      <c r="E6144" s="27" t="s">
        <v>83</v>
      </c>
      <c r="F6144" s="27" t="s">
        <v>23</v>
      </c>
      <c r="G6144" s="27"/>
      <c r="H6144" s="27" t="s">
        <v>24</v>
      </c>
      <c r="I6144" s="28">
        <v>819055188</v>
      </c>
      <c r="J6144" s="28">
        <v>0</v>
      </c>
      <c r="K6144" s="28">
        <v>819055188</v>
      </c>
      <c r="L6144" s="29">
        <v>13.61</v>
      </c>
      <c r="M6144" s="29">
        <f>IFERROR(_xlfn.XLOOKUP($B6144,'Ownership Metrics'!$A:$A,'Ownership Metrics'!$B:$B),"")</f>
        <v>27.46</v>
      </c>
      <c r="N6144" s="28">
        <f>IFERROR(_xlfn.XLOOKUP($B6144,'Ownership Metrics'!$A:$A,'Ownership Metrics'!$C:$C),"")</f>
        <v>738</v>
      </c>
      <c r="O6144" s="29">
        <f>IFERROR(_xlfn.XLOOKUP($B6144,'Ownership Metrics'!$A:$A,'Ownership Metrics'!$D:$D),"")</f>
        <v>14.15</v>
      </c>
      <c r="P6144" s="29">
        <f>IFERROR(_xlfn.XLOOKUP($B6144,'Ownership Metrics'!$A:$A,'Ownership Metrics'!$E:$E),"")</f>
        <v>38.26</v>
      </c>
      <c r="Q6144" s="30">
        <f>IFERROR(_xlfn.XLOOKUP($B6144,'Ownership Metrics'!$A:$A,'Ownership Metrics'!$F:$F),"")</f>
        <v>11</v>
      </c>
      <c r="R6144" s="30">
        <f>IFERROR(_xlfn.XLOOKUP($B6144,'Ownership Metrics'!$A:$A,'Ownership Metrics'!$G:$G),"")</f>
        <v>26</v>
      </c>
      <c r="S6144" s="27" t="str">
        <f>IFERROR(_xlfn.XLOOKUP($B6144,'Ownership Metrics'!$A:$A,'Ownership Metrics'!$H:$H),"")</f>
        <v>Tersebar</v>
      </c>
      <c r="T6144" s="27" t="str">
        <f>IFERROR(_xlfn.XLOOKUP($B6144,'Ownership Metrics'!$A:$A,'Ownership Metrics'!$I:$I),"")</f>
        <v>Sedang</v>
      </c>
      <c r="U6144" s="27">
        <f>IF(COUNTIFS($B$2:$B6144,$B6144,$D$2:$D6144,$D6144)=1,1,0)</f>
        <v>1</v>
      </c>
      <c r="V6144" s="27">
        <f t="shared" si="286"/>
        <v>13.61</v>
      </c>
      <c r="W6144" s="27">
        <f t="shared" si="287"/>
        <v>2</v>
      </c>
      <c r="X6144" s="27">
        <f t="shared" si="285"/>
        <v>13.6099993856</v>
      </c>
    </row>
    <row r="6145" spans="1:24" x14ac:dyDescent="0.25">
      <c r="A6145" s="26">
        <v>46265</v>
      </c>
      <c r="B6145" s="27" t="s">
        <v>10975</v>
      </c>
      <c r="C6145" s="27" t="s">
        <v>6290</v>
      </c>
      <c r="D6145" s="27" t="s">
        <v>6294</v>
      </c>
      <c r="E6145" s="27" t="s">
        <v>22</v>
      </c>
      <c r="F6145" s="27" t="s">
        <v>23</v>
      </c>
      <c r="G6145" s="27"/>
      <c r="H6145" s="27" t="s">
        <v>24</v>
      </c>
      <c r="I6145" s="28">
        <v>148125500</v>
      </c>
      <c r="J6145" s="28">
        <v>0</v>
      </c>
      <c r="K6145" s="28">
        <v>148125500</v>
      </c>
      <c r="L6145" s="29">
        <v>2.46</v>
      </c>
      <c r="M6145" s="29">
        <f>IFERROR(_xlfn.XLOOKUP($B6145,'Ownership Metrics'!$A:$A,'Ownership Metrics'!$B:$B),"")</f>
        <v>27.46</v>
      </c>
      <c r="N6145" s="28">
        <f>IFERROR(_xlfn.XLOOKUP($B6145,'Ownership Metrics'!$A:$A,'Ownership Metrics'!$C:$C),"")</f>
        <v>738</v>
      </c>
      <c r="O6145" s="29">
        <f>IFERROR(_xlfn.XLOOKUP($B6145,'Ownership Metrics'!$A:$A,'Ownership Metrics'!$D:$D),"")</f>
        <v>14.15</v>
      </c>
      <c r="P6145" s="29">
        <f>IFERROR(_xlfn.XLOOKUP($B6145,'Ownership Metrics'!$A:$A,'Ownership Metrics'!$E:$E),"")</f>
        <v>38.26</v>
      </c>
      <c r="Q6145" s="30">
        <f>IFERROR(_xlfn.XLOOKUP($B6145,'Ownership Metrics'!$A:$A,'Ownership Metrics'!$F:$F),"")</f>
        <v>11</v>
      </c>
      <c r="R6145" s="30">
        <f>IFERROR(_xlfn.XLOOKUP($B6145,'Ownership Metrics'!$A:$A,'Ownership Metrics'!$G:$G),"")</f>
        <v>26</v>
      </c>
      <c r="S6145" s="27" t="str">
        <f>IFERROR(_xlfn.XLOOKUP($B6145,'Ownership Metrics'!$A:$A,'Ownership Metrics'!$H:$H),"")</f>
        <v>Tersebar</v>
      </c>
      <c r="T6145" s="27" t="str">
        <f>IFERROR(_xlfn.XLOOKUP($B6145,'Ownership Metrics'!$A:$A,'Ownership Metrics'!$I:$I),"")</f>
        <v>Sedang</v>
      </c>
      <c r="U6145" s="27">
        <f>IF(COUNTIFS($B$2:$B6145,$B6145,$D$2:$D6145,$D6145)=1,1,0)</f>
        <v>1</v>
      </c>
      <c r="V6145" s="27">
        <f t="shared" si="286"/>
        <v>2.46</v>
      </c>
      <c r="W6145" s="27">
        <f t="shared" si="287"/>
        <v>8</v>
      </c>
      <c r="X6145" s="27">
        <f t="shared" si="285"/>
        <v>2.4599993854999997</v>
      </c>
    </row>
    <row r="6146" spans="1:24" x14ac:dyDescent="0.25">
      <c r="A6146" s="26">
        <v>46265</v>
      </c>
      <c r="B6146" s="27" t="s">
        <v>10975</v>
      </c>
      <c r="C6146" s="27" t="s">
        <v>6290</v>
      </c>
      <c r="D6146" s="27" t="s">
        <v>6295</v>
      </c>
      <c r="E6146" s="27" t="s">
        <v>51</v>
      </c>
      <c r="F6146" s="27" t="s">
        <v>32</v>
      </c>
      <c r="G6146" s="27"/>
      <c r="H6146" s="27" t="s">
        <v>64</v>
      </c>
      <c r="I6146" s="28">
        <v>133427500</v>
      </c>
      <c r="J6146" s="28">
        <v>0</v>
      </c>
      <c r="K6146" s="28">
        <v>133427500</v>
      </c>
      <c r="L6146" s="29">
        <v>2.2200000000000002</v>
      </c>
      <c r="M6146" s="29">
        <f>IFERROR(_xlfn.XLOOKUP($B6146,'Ownership Metrics'!$A:$A,'Ownership Metrics'!$B:$B),"")</f>
        <v>27.46</v>
      </c>
      <c r="N6146" s="28">
        <f>IFERROR(_xlfn.XLOOKUP($B6146,'Ownership Metrics'!$A:$A,'Ownership Metrics'!$C:$C),"")</f>
        <v>738</v>
      </c>
      <c r="O6146" s="29">
        <f>IFERROR(_xlfn.XLOOKUP($B6146,'Ownership Metrics'!$A:$A,'Ownership Metrics'!$D:$D),"")</f>
        <v>14.15</v>
      </c>
      <c r="P6146" s="29">
        <f>IFERROR(_xlfn.XLOOKUP($B6146,'Ownership Metrics'!$A:$A,'Ownership Metrics'!$E:$E),"")</f>
        <v>38.26</v>
      </c>
      <c r="Q6146" s="30">
        <f>IFERROR(_xlfn.XLOOKUP($B6146,'Ownership Metrics'!$A:$A,'Ownership Metrics'!$F:$F),"")</f>
        <v>11</v>
      </c>
      <c r="R6146" s="30">
        <f>IFERROR(_xlfn.XLOOKUP($B6146,'Ownership Metrics'!$A:$A,'Ownership Metrics'!$G:$G),"")</f>
        <v>26</v>
      </c>
      <c r="S6146" s="27" t="str">
        <f>IFERROR(_xlfn.XLOOKUP($B6146,'Ownership Metrics'!$A:$A,'Ownership Metrics'!$H:$H),"")</f>
        <v>Tersebar</v>
      </c>
      <c r="T6146" s="27" t="str">
        <f>IFERROR(_xlfn.XLOOKUP($B6146,'Ownership Metrics'!$A:$A,'Ownership Metrics'!$I:$I),"")</f>
        <v>Sedang</v>
      </c>
      <c r="U6146" s="27">
        <f>IF(COUNTIFS($B$2:$B6146,$B6146,$D$2:$D6146,$D6146)=1,1,0)</f>
        <v>1</v>
      </c>
      <c r="V6146" s="27">
        <f t="shared" si="286"/>
        <v>2.2200000000000002</v>
      </c>
      <c r="W6146" s="27">
        <f t="shared" si="287"/>
        <v>9</v>
      </c>
      <c r="X6146" s="27">
        <f t="shared" ref="X6146:X6209" si="288">$V6146-(ROW()*0.0000000001)</f>
        <v>2.2199993854000004</v>
      </c>
    </row>
    <row r="6147" spans="1:24" x14ac:dyDescent="0.25">
      <c r="A6147" s="26">
        <v>46265</v>
      </c>
      <c r="B6147" s="27" t="s">
        <v>10975</v>
      </c>
      <c r="C6147" s="27" t="s">
        <v>6290</v>
      </c>
      <c r="D6147" s="27" t="s">
        <v>6296</v>
      </c>
      <c r="E6147" s="27" t="s">
        <v>35</v>
      </c>
      <c r="F6147" s="27" t="s">
        <v>23</v>
      </c>
      <c r="G6147" s="27" t="s">
        <v>36</v>
      </c>
      <c r="H6147" s="27" t="s">
        <v>24</v>
      </c>
      <c r="I6147" s="28">
        <v>596233053</v>
      </c>
      <c r="J6147" s="28">
        <v>0</v>
      </c>
      <c r="K6147" s="28">
        <v>596233053</v>
      </c>
      <c r="L6147" s="29">
        <v>9.9</v>
      </c>
      <c r="M6147" s="29">
        <f>IFERROR(_xlfn.XLOOKUP($B6147,'Ownership Metrics'!$A:$A,'Ownership Metrics'!$B:$B),"")</f>
        <v>27.46</v>
      </c>
      <c r="N6147" s="28">
        <f>IFERROR(_xlfn.XLOOKUP($B6147,'Ownership Metrics'!$A:$A,'Ownership Metrics'!$C:$C),"")</f>
        <v>738</v>
      </c>
      <c r="O6147" s="29">
        <f>IFERROR(_xlfn.XLOOKUP($B6147,'Ownership Metrics'!$A:$A,'Ownership Metrics'!$D:$D),"")</f>
        <v>14.15</v>
      </c>
      <c r="P6147" s="29">
        <f>IFERROR(_xlfn.XLOOKUP($B6147,'Ownership Metrics'!$A:$A,'Ownership Metrics'!$E:$E),"")</f>
        <v>38.26</v>
      </c>
      <c r="Q6147" s="30">
        <f>IFERROR(_xlfn.XLOOKUP($B6147,'Ownership Metrics'!$A:$A,'Ownership Metrics'!$F:$F),"")</f>
        <v>11</v>
      </c>
      <c r="R6147" s="30">
        <f>IFERROR(_xlfn.XLOOKUP($B6147,'Ownership Metrics'!$A:$A,'Ownership Metrics'!$G:$G),"")</f>
        <v>26</v>
      </c>
      <c r="S6147" s="27" t="str">
        <f>IFERROR(_xlfn.XLOOKUP($B6147,'Ownership Metrics'!$A:$A,'Ownership Metrics'!$H:$H),"")</f>
        <v>Tersebar</v>
      </c>
      <c r="T6147" s="27" t="str">
        <f>IFERROR(_xlfn.XLOOKUP($B6147,'Ownership Metrics'!$A:$A,'Ownership Metrics'!$I:$I),"")</f>
        <v>Sedang</v>
      </c>
      <c r="U6147" s="27">
        <f>IF(COUNTIFS($B$2:$B6147,$B6147,$D$2:$D6147,$D6147)=1,1,0)</f>
        <v>1</v>
      </c>
      <c r="V6147" s="27">
        <f t="shared" ref="V6147:V6210" si="289">SUMIFS($L$2:$L$10000,$B$2:$B$10000,$B6147,$D$2:$D$10000,$D6147)</f>
        <v>9.9</v>
      </c>
      <c r="W6147" s="27">
        <f t="shared" ref="W6147:W6210" si="290">COUNTIFS($B$2:$B$10000,$B6147,$U$2:$U$10000,1,$X$2:$X$10000,"&gt;"&amp;$X6147)+1</f>
        <v>4</v>
      </c>
      <c r="X6147" s="27">
        <f t="shared" si="288"/>
        <v>9.899999385300001</v>
      </c>
    </row>
    <row r="6148" spans="1:24" x14ac:dyDescent="0.25">
      <c r="A6148" s="26">
        <v>46265</v>
      </c>
      <c r="B6148" s="27" t="s">
        <v>10975</v>
      </c>
      <c r="C6148" s="27" t="s">
        <v>6290</v>
      </c>
      <c r="D6148" s="27" t="s">
        <v>6297</v>
      </c>
      <c r="E6148" s="27" t="s">
        <v>35</v>
      </c>
      <c r="F6148" s="27" t="s">
        <v>23</v>
      </c>
      <c r="G6148" s="27" t="s">
        <v>36</v>
      </c>
      <c r="H6148" s="27" t="s">
        <v>24</v>
      </c>
      <c r="I6148" s="28">
        <v>632261282</v>
      </c>
      <c r="J6148" s="28">
        <v>0</v>
      </c>
      <c r="K6148" s="28">
        <v>632261282</v>
      </c>
      <c r="L6148" s="29">
        <v>10.5</v>
      </c>
      <c r="M6148" s="29">
        <f>IFERROR(_xlfn.XLOOKUP($B6148,'Ownership Metrics'!$A:$A,'Ownership Metrics'!$B:$B),"")</f>
        <v>27.46</v>
      </c>
      <c r="N6148" s="28">
        <f>IFERROR(_xlfn.XLOOKUP($B6148,'Ownership Metrics'!$A:$A,'Ownership Metrics'!$C:$C),"")</f>
        <v>738</v>
      </c>
      <c r="O6148" s="29">
        <f>IFERROR(_xlfn.XLOOKUP($B6148,'Ownership Metrics'!$A:$A,'Ownership Metrics'!$D:$D),"")</f>
        <v>14.15</v>
      </c>
      <c r="P6148" s="29">
        <f>IFERROR(_xlfn.XLOOKUP($B6148,'Ownership Metrics'!$A:$A,'Ownership Metrics'!$E:$E),"")</f>
        <v>38.26</v>
      </c>
      <c r="Q6148" s="30">
        <f>IFERROR(_xlfn.XLOOKUP($B6148,'Ownership Metrics'!$A:$A,'Ownership Metrics'!$F:$F),"")</f>
        <v>11</v>
      </c>
      <c r="R6148" s="30">
        <f>IFERROR(_xlfn.XLOOKUP($B6148,'Ownership Metrics'!$A:$A,'Ownership Metrics'!$G:$G),"")</f>
        <v>26</v>
      </c>
      <c r="S6148" s="27" t="str">
        <f>IFERROR(_xlfn.XLOOKUP($B6148,'Ownership Metrics'!$A:$A,'Ownership Metrics'!$H:$H),"")</f>
        <v>Tersebar</v>
      </c>
      <c r="T6148" s="27" t="str">
        <f>IFERROR(_xlfn.XLOOKUP($B6148,'Ownership Metrics'!$A:$A,'Ownership Metrics'!$I:$I),"")</f>
        <v>Sedang</v>
      </c>
      <c r="U6148" s="27">
        <f>IF(COUNTIFS($B$2:$B6148,$B6148,$D$2:$D6148,$D6148)=1,1,0)</f>
        <v>1</v>
      </c>
      <c r="V6148" s="27">
        <f t="shared" si="289"/>
        <v>10.5</v>
      </c>
      <c r="W6148" s="27">
        <f t="shared" si="290"/>
        <v>3</v>
      </c>
      <c r="X6148" s="27">
        <f t="shared" si="288"/>
        <v>10.499999385200001</v>
      </c>
    </row>
    <row r="6149" spans="1:24" x14ac:dyDescent="0.25">
      <c r="A6149" s="26">
        <v>46265</v>
      </c>
      <c r="B6149" s="27" t="s">
        <v>10975</v>
      </c>
      <c r="C6149" s="27" t="s">
        <v>6290</v>
      </c>
      <c r="D6149" s="27" t="s">
        <v>6298</v>
      </c>
      <c r="E6149" s="27" t="s">
        <v>35</v>
      </c>
      <c r="F6149" s="27" t="s">
        <v>23</v>
      </c>
      <c r="G6149" s="27" t="s">
        <v>36</v>
      </c>
      <c r="H6149" s="27" t="s">
        <v>24</v>
      </c>
      <c r="I6149" s="28">
        <v>60200100</v>
      </c>
      <c r="J6149" s="28">
        <v>0</v>
      </c>
      <c r="K6149" s="28">
        <v>60200100</v>
      </c>
      <c r="L6149" s="29">
        <v>1</v>
      </c>
      <c r="M6149" s="29">
        <f>IFERROR(_xlfn.XLOOKUP($B6149,'Ownership Metrics'!$A:$A,'Ownership Metrics'!$B:$B),"")</f>
        <v>27.46</v>
      </c>
      <c r="N6149" s="28">
        <f>IFERROR(_xlfn.XLOOKUP($B6149,'Ownership Metrics'!$A:$A,'Ownership Metrics'!$C:$C),"")</f>
        <v>738</v>
      </c>
      <c r="O6149" s="29">
        <f>IFERROR(_xlfn.XLOOKUP($B6149,'Ownership Metrics'!$A:$A,'Ownership Metrics'!$D:$D),"")</f>
        <v>14.15</v>
      </c>
      <c r="P6149" s="29">
        <f>IFERROR(_xlfn.XLOOKUP($B6149,'Ownership Metrics'!$A:$A,'Ownership Metrics'!$E:$E),"")</f>
        <v>38.26</v>
      </c>
      <c r="Q6149" s="30">
        <f>IFERROR(_xlfn.XLOOKUP($B6149,'Ownership Metrics'!$A:$A,'Ownership Metrics'!$F:$F),"")</f>
        <v>11</v>
      </c>
      <c r="R6149" s="30">
        <f>IFERROR(_xlfn.XLOOKUP($B6149,'Ownership Metrics'!$A:$A,'Ownership Metrics'!$G:$G),"")</f>
        <v>26</v>
      </c>
      <c r="S6149" s="27" t="str">
        <f>IFERROR(_xlfn.XLOOKUP($B6149,'Ownership Metrics'!$A:$A,'Ownership Metrics'!$H:$H),"")</f>
        <v>Tersebar</v>
      </c>
      <c r="T6149" s="27" t="str">
        <f>IFERROR(_xlfn.XLOOKUP($B6149,'Ownership Metrics'!$A:$A,'Ownership Metrics'!$I:$I),"")</f>
        <v>Sedang</v>
      </c>
      <c r="U6149" s="27">
        <f>IF(COUNTIFS($B$2:$B6149,$B6149,$D$2:$D6149,$D6149)=1,1,0)</f>
        <v>1</v>
      </c>
      <c r="V6149" s="27">
        <f t="shared" si="289"/>
        <v>1</v>
      </c>
      <c r="W6149" s="27">
        <f t="shared" si="290"/>
        <v>10</v>
      </c>
      <c r="X6149" s="27">
        <f t="shared" si="288"/>
        <v>0.99999938509999997</v>
      </c>
    </row>
    <row r="6150" spans="1:24" x14ac:dyDescent="0.25">
      <c r="A6150" s="26">
        <v>46265</v>
      </c>
      <c r="B6150" s="27" t="s">
        <v>10975</v>
      </c>
      <c r="C6150" s="27" t="s">
        <v>6290</v>
      </c>
      <c r="D6150" s="27" t="s">
        <v>6299</v>
      </c>
      <c r="E6150" s="27" t="s">
        <v>35</v>
      </c>
      <c r="F6150" s="27" t="s">
        <v>23</v>
      </c>
      <c r="G6150" s="27" t="s">
        <v>36</v>
      </c>
      <c r="H6150" s="27" t="s">
        <v>24</v>
      </c>
      <c r="I6150" s="28">
        <v>166388388</v>
      </c>
      <c r="J6150" s="28">
        <v>0</v>
      </c>
      <c r="K6150" s="28">
        <v>166388388</v>
      </c>
      <c r="L6150" s="29">
        <v>2.76</v>
      </c>
      <c r="M6150" s="29">
        <f>IFERROR(_xlfn.XLOOKUP($B6150,'Ownership Metrics'!$A:$A,'Ownership Metrics'!$B:$B),"")</f>
        <v>27.46</v>
      </c>
      <c r="N6150" s="28">
        <f>IFERROR(_xlfn.XLOOKUP($B6150,'Ownership Metrics'!$A:$A,'Ownership Metrics'!$C:$C),"")</f>
        <v>738</v>
      </c>
      <c r="O6150" s="29">
        <f>IFERROR(_xlfn.XLOOKUP($B6150,'Ownership Metrics'!$A:$A,'Ownership Metrics'!$D:$D),"")</f>
        <v>14.15</v>
      </c>
      <c r="P6150" s="29">
        <f>IFERROR(_xlfn.XLOOKUP($B6150,'Ownership Metrics'!$A:$A,'Ownership Metrics'!$E:$E),"")</f>
        <v>38.26</v>
      </c>
      <c r="Q6150" s="30">
        <f>IFERROR(_xlfn.XLOOKUP($B6150,'Ownership Metrics'!$A:$A,'Ownership Metrics'!$F:$F),"")</f>
        <v>11</v>
      </c>
      <c r="R6150" s="30">
        <f>IFERROR(_xlfn.XLOOKUP($B6150,'Ownership Metrics'!$A:$A,'Ownership Metrics'!$G:$G),"")</f>
        <v>26</v>
      </c>
      <c r="S6150" s="27" t="str">
        <f>IFERROR(_xlfn.XLOOKUP($B6150,'Ownership Metrics'!$A:$A,'Ownership Metrics'!$H:$H),"")</f>
        <v>Tersebar</v>
      </c>
      <c r="T6150" s="27" t="str">
        <f>IFERROR(_xlfn.XLOOKUP($B6150,'Ownership Metrics'!$A:$A,'Ownership Metrics'!$I:$I),"")</f>
        <v>Sedang</v>
      </c>
      <c r="U6150" s="27">
        <f>IF(COUNTIFS($B$2:$B6150,$B6150,$D$2:$D6150,$D6150)=1,1,0)</f>
        <v>1</v>
      </c>
      <c r="V6150" s="27">
        <f t="shared" si="289"/>
        <v>2.76</v>
      </c>
      <c r="W6150" s="27">
        <f t="shared" si="290"/>
        <v>7</v>
      </c>
      <c r="X6150" s="27">
        <f t="shared" si="288"/>
        <v>2.759999385</v>
      </c>
    </row>
    <row r="6151" spans="1:24" x14ac:dyDescent="0.25">
      <c r="A6151" s="26">
        <v>46265</v>
      </c>
      <c r="B6151" s="27" t="s">
        <v>10975</v>
      </c>
      <c r="C6151" s="27" t="s">
        <v>6290</v>
      </c>
      <c r="D6151" s="27" t="s">
        <v>6300</v>
      </c>
      <c r="E6151" s="27" t="s">
        <v>35</v>
      </c>
      <c r="F6151" s="27" t="s">
        <v>23</v>
      </c>
      <c r="G6151" s="27" t="s">
        <v>36</v>
      </c>
      <c r="H6151" s="27" t="s">
        <v>24</v>
      </c>
      <c r="I6151" s="28">
        <v>60344700</v>
      </c>
      <c r="J6151" s="28">
        <v>0</v>
      </c>
      <c r="K6151" s="28">
        <v>60344700</v>
      </c>
      <c r="L6151" s="29">
        <v>1</v>
      </c>
      <c r="M6151" s="29">
        <f>IFERROR(_xlfn.XLOOKUP($B6151,'Ownership Metrics'!$A:$A,'Ownership Metrics'!$B:$B),"")</f>
        <v>27.46</v>
      </c>
      <c r="N6151" s="28">
        <f>IFERROR(_xlfn.XLOOKUP($B6151,'Ownership Metrics'!$A:$A,'Ownership Metrics'!$C:$C),"")</f>
        <v>738</v>
      </c>
      <c r="O6151" s="29">
        <f>IFERROR(_xlfn.XLOOKUP($B6151,'Ownership Metrics'!$A:$A,'Ownership Metrics'!$D:$D),"")</f>
        <v>14.15</v>
      </c>
      <c r="P6151" s="29">
        <f>IFERROR(_xlfn.XLOOKUP($B6151,'Ownership Metrics'!$A:$A,'Ownership Metrics'!$E:$E),"")</f>
        <v>38.26</v>
      </c>
      <c r="Q6151" s="30">
        <f>IFERROR(_xlfn.XLOOKUP($B6151,'Ownership Metrics'!$A:$A,'Ownership Metrics'!$F:$F),"")</f>
        <v>11</v>
      </c>
      <c r="R6151" s="30">
        <f>IFERROR(_xlfn.XLOOKUP($B6151,'Ownership Metrics'!$A:$A,'Ownership Metrics'!$G:$G),"")</f>
        <v>26</v>
      </c>
      <c r="S6151" s="27" t="str">
        <f>IFERROR(_xlfn.XLOOKUP($B6151,'Ownership Metrics'!$A:$A,'Ownership Metrics'!$H:$H),"")</f>
        <v>Tersebar</v>
      </c>
      <c r="T6151" s="27" t="str">
        <f>IFERROR(_xlfn.XLOOKUP($B6151,'Ownership Metrics'!$A:$A,'Ownership Metrics'!$I:$I),"")</f>
        <v>Sedang</v>
      </c>
      <c r="U6151" s="27">
        <f>IF(COUNTIFS($B$2:$B6151,$B6151,$D$2:$D6151,$D6151)=1,1,0)</f>
        <v>1</v>
      </c>
      <c r="V6151" s="27">
        <f t="shared" si="289"/>
        <v>1</v>
      </c>
      <c r="W6151" s="27">
        <f t="shared" si="290"/>
        <v>11</v>
      </c>
      <c r="X6151" s="27">
        <f t="shared" si="288"/>
        <v>0.99999938489999995</v>
      </c>
    </row>
    <row r="6152" spans="1:24" x14ac:dyDescent="0.25">
      <c r="A6152" s="26">
        <v>46265</v>
      </c>
      <c r="B6152" s="27" t="s">
        <v>10975</v>
      </c>
      <c r="C6152" s="27" t="s">
        <v>6290</v>
      </c>
      <c r="D6152" s="27" t="s">
        <v>6301</v>
      </c>
      <c r="E6152" s="27" t="s">
        <v>35</v>
      </c>
      <c r="F6152" s="27" t="s">
        <v>23</v>
      </c>
      <c r="G6152" s="27" t="s">
        <v>36</v>
      </c>
      <c r="H6152" s="27" t="s">
        <v>24</v>
      </c>
      <c r="I6152" s="28">
        <v>596233053</v>
      </c>
      <c r="J6152" s="28">
        <v>0</v>
      </c>
      <c r="K6152" s="28">
        <v>596233053</v>
      </c>
      <c r="L6152" s="29">
        <v>9.9</v>
      </c>
      <c r="M6152" s="29">
        <f>IFERROR(_xlfn.XLOOKUP($B6152,'Ownership Metrics'!$A:$A,'Ownership Metrics'!$B:$B),"")</f>
        <v>27.46</v>
      </c>
      <c r="N6152" s="28">
        <f>IFERROR(_xlfn.XLOOKUP($B6152,'Ownership Metrics'!$A:$A,'Ownership Metrics'!$C:$C),"")</f>
        <v>738</v>
      </c>
      <c r="O6152" s="29">
        <f>IFERROR(_xlfn.XLOOKUP($B6152,'Ownership Metrics'!$A:$A,'Ownership Metrics'!$D:$D),"")</f>
        <v>14.15</v>
      </c>
      <c r="P6152" s="29">
        <f>IFERROR(_xlfn.XLOOKUP($B6152,'Ownership Metrics'!$A:$A,'Ownership Metrics'!$E:$E),"")</f>
        <v>38.26</v>
      </c>
      <c r="Q6152" s="30">
        <f>IFERROR(_xlfn.XLOOKUP($B6152,'Ownership Metrics'!$A:$A,'Ownership Metrics'!$F:$F),"")</f>
        <v>11</v>
      </c>
      <c r="R6152" s="30">
        <f>IFERROR(_xlfn.XLOOKUP($B6152,'Ownership Metrics'!$A:$A,'Ownership Metrics'!$G:$G),"")</f>
        <v>26</v>
      </c>
      <c r="S6152" s="27" t="str">
        <f>IFERROR(_xlfn.XLOOKUP($B6152,'Ownership Metrics'!$A:$A,'Ownership Metrics'!$H:$H),"")</f>
        <v>Tersebar</v>
      </c>
      <c r="T6152" s="27" t="str">
        <f>IFERROR(_xlfn.XLOOKUP($B6152,'Ownership Metrics'!$A:$A,'Ownership Metrics'!$I:$I),"")</f>
        <v>Sedang</v>
      </c>
      <c r="U6152" s="27">
        <f>IF(COUNTIFS($B$2:$B6152,$B6152,$D$2:$D6152,$D6152)=1,1,0)</f>
        <v>1</v>
      </c>
      <c r="V6152" s="27">
        <f t="shared" si="289"/>
        <v>9.9</v>
      </c>
      <c r="W6152" s="27">
        <f t="shared" si="290"/>
        <v>5</v>
      </c>
      <c r="X6152" s="27">
        <f t="shared" si="288"/>
        <v>9.899999384800001</v>
      </c>
    </row>
    <row r="6153" spans="1:24" x14ac:dyDescent="0.25">
      <c r="A6153" s="26">
        <v>46265</v>
      </c>
      <c r="B6153" s="27" t="s">
        <v>10976</v>
      </c>
      <c r="C6153" s="27" t="s">
        <v>6303</v>
      </c>
      <c r="D6153" s="27" t="s">
        <v>6304</v>
      </c>
      <c r="E6153" s="27" t="s">
        <v>22</v>
      </c>
      <c r="F6153" s="27" t="s">
        <v>23</v>
      </c>
      <c r="G6153" s="27"/>
      <c r="H6153" s="27" t="s">
        <v>24</v>
      </c>
      <c r="I6153" s="28">
        <v>3369610000</v>
      </c>
      <c r="J6153" s="28">
        <v>0</v>
      </c>
      <c r="K6153" s="28">
        <v>3369610000</v>
      </c>
      <c r="L6153" s="29">
        <v>24.84</v>
      </c>
      <c r="M6153" s="29">
        <f>IFERROR(_xlfn.XLOOKUP($B6153,'Ownership Metrics'!$A:$A,'Ownership Metrics'!$B:$B),"")</f>
        <v>10.44</v>
      </c>
      <c r="N6153" s="28">
        <f>IFERROR(_xlfn.XLOOKUP($B6153,'Ownership Metrics'!$A:$A,'Ownership Metrics'!$C:$C),"")</f>
        <v>2394</v>
      </c>
      <c r="O6153" s="29">
        <f>IFERROR(_xlfn.XLOOKUP($B6153,'Ownership Metrics'!$A:$A,'Ownership Metrics'!$D:$D),"")</f>
        <v>35.880000000000003</v>
      </c>
      <c r="P6153" s="29">
        <f>IFERROR(_xlfn.XLOOKUP($B6153,'Ownership Metrics'!$A:$A,'Ownership Metrics'!$E:$E),"")</f>
        <v>82.23</v>
      </c>
      <c r="Q6153" s="30">
        <f>IFERROR(_xlfn.XLOOKUP($B6153,'Ownership Metrics'!$A:$A,'Ownership Metrics'!$F:$F),"")</f>
        <v>5</v>
      </c>
      <c r="R6153" s="30">
        <f>IFERROR(_xlfn.XLOOKUP($B6153,'Ownership Metrics'!$A:$A,'Ownership Metrics'!$G:$G),"")</f>
        <v>55</v>
      </c>
      <c r="S6153" s="27" t="str">
        <f>IFERROR(_xlfn.XLOOKUP($B6153,'Ownership Metrics'!$A:$A,'Ownership Metrics'!$H:$H),"")</f>
        <v>Terkonsentrasi</v>
      </c>
      <c r="T6153" s="27" t="str">
        <f>IFERROR(_xlfn.XLOOKUP($B6153,'Ownership Metrics'!$A:$A,'Ownership Metrics'!$I:$I),"")</f>
        <v>Sedang</v>
      </c>
      <c r="U6153" s="27">
        <f>IF(COUNTIFS($B$2:$B6153,$B6153,$D$2:$D6153,$D6153)=1,1,0)</f>
        <v>1</v>
      </c>
      <c r="V6153" s="27">
        <f t="shared" si="289"/>
        <v>24.84</v>
      </c>
      <c r="W6153" s="27">
        <f t="shared" si="290"/>
        <v>2</v>
      </c>
      <c r="X6153" s="27">
        <f t="shared" si="288"/>
        <v>24.8399993847</v>
      </c>
    </row>
    <row r="6154" spans="1:24" x14ac:dyDescent="0.25">
      <c r="A6154" s="26">
        <v>46265</v>
      </c>
      <c r="B6154" s="27" t="s">
        <v>10976</v>
      </c>
      <c r="C6154" s="27" t="s">
        <v>6303</v>
      </c>
      <c r="D6154" s="27" t="s">
        <v>6305</v>
      </c>
      <c r="E6154" s="27" t="s">
        <v>22</v>
      </c>
      <c r="F6154" s="27" t="s">
        <v>23</v>
      </c>
      <c r="G6154" s="27"/>
      <c r="H6154" s="27" t="s">
        <v>24</v>
      </c>
      <c r="I6154" s="28">
        <v>534500000</v>
      </c>
      <c r="J6154" s="28">
        <v>0</v>
      </c>
      <c r="K6154" s="28">
        <v>534500000</v>
      </c>
      <c r="L6154" s="29">
        <v>3.94</v>
      </c>
      <c r="M6154" s="29">
        <f>IFERROR(_xlfn.XLOOKUP($B6154,'Ownership Metrics'!$A:$A,'Ownership Metrics'!$B:$B),"")</f>
        <v>10.44</v>
      </c>
      <c r="N6154" s="28">
        <f>IFERROR(_xlfn.XLOOKUP($B6154,'Ownership Metrics'!$A:$A,'Ownership Metrics'!$C:$C),"")</f>
        <v>2394</v>
      </c>
      <c r="O6154" s="29">
        <f>IFERROR(_xlfn.XLOOKUP($B6154,'Ownership Metrics'!$A:$A,'Ownership Metrics'!$D:$D),"")</f>
        <v>35.880000000000003</v>
      </c>
      <c r="P6154" s="29">
        <f>IFERROR(_xlfn.XLOOKUP($B6154,'Ownership Metrics'!$A:$A,'Ownership Metrics'!$E:$E),"")</f>
        <v>82.23</v>
      </c>
      <c r="Q6154" s="30">
        <f>IFERROR(_xlfn.XLOOKUP($B6154,'Ownership Metrics'!$A:$A,'Ownership Metrics'!$F:$F),"")</f>
        <v>5</v>
      </c>
      <c r="R6154" s="30">
        <f>IFERROR(_xlfn.XLOOKUP($B6154,'Ownership Metrics'!$A:$A,'Ownership Metrics'!$G:$G),"")</f>
        <v>55</v>
      </c>
      <c r="S6154" s="27" t="str">
        <f>IFERROR(_xlfn.XLOOKUP($B6154,'Ownership Metrics'!$A:$A,'Ownership Metrics'!$H:$H),"")</f>
        <v>Terkonsentrasi</v>
      </c>
      <c r="T6154" s="27" t="str">
        <f>IFERROR(_xlfn.XLOOKUP($B6154,'Ownership Metrics'!$A:$A,'Ownership Metrics'!$I:$I),"")</f>
        <v>Sedang</v>
      </c>
      <c r="U6154" s="27">
        <f>IF(COUNTIFS($B$2:$B6154,$B6154,$D$2:$D6154,$D6154)=1,1,0)</f>
        <v>1</v>
      </c>
      <c r="V6154" s="27">
        <f t="shared" si="289"/>
        <v>3.94</v>
      </c>
      <c r="W6154" s="27">
        <f t="shared" si="290"/>
        <v>4</v>
      </c>
      <c r="X6154" s="27">
        <f t="shared" si="288"/>
        <v>3.9399993846000001</v>
      </c>
    </row>
    <row r="6155" spans="1:24" x14ac:dyDescent="0.25">
      <c r="A6155" s="26">
        <v>46265</v>
      </c>
      <c r="B6155" s="27" t="s">
        <v>10976</v>
      </c>
      <c r="C6155" s="27" t="s">
        <v>6303</v>
      </c>
      <c r="D6155" s="27" t="s">
        <v>38</v>
      </c>
      <c r="E6155" s="27" t="s">
        <v>35</v>
      </c>
      <c r="F6155" s="27" t="s">
        <v>23</v>
      </c>
      <c r="G6155" s="27" t="s">
        <v>36</v>
      </c>
      <c r="H6155" s="27" t="s">
        <v>24</v>
      </c>
      <c r="I6155" s="28">
        <v>4867505690</v>
      </c>
      <c r="J6155" s="28">
        <v>0</v>
      </c>
      <c r="K6155" s="28">
        <v>4867505690</v>
      </c>
      <c r="L6155" s="29">
        <v>35.880000000000003</v>
      </c>
      <c r="M6155" s="29">
        <f>IFERROR(_xlfn.XLOOKUP($B6155,'Ownership Metrics'!$A:$A,'Ownership Metrics'!$B:$B),"")</f>
        <v>10.44</v>
      </c>
      <c r="N6155" s="28">
        <f>IFERROR(_xlfn.XLOOKUP($B6155,'Ownership Metrics'!$A:$A,'Ownership Metrics'!$C:$C),"")</f>
        <v>2394</v>
      </c>
      <c r="O6155" s="29">
        <f>IFERROR(_xlfn.XLOOKUP($B6155,'Ownership Metrics'!$A:$A,'Ownership Metrics'!$D:$D),"")</f>
        <v>35.880000000000003</v>
      </c>
      <c r="P6155" s="29">
        <f>IFERROR(_xlfn.XLOOKUP($B6155,'Ownership Metrics'!$A:$A,'Ownership Metrics'!$E:$E),"")</f>
        <v>82.23</v>
      </c>
      <c r="Q6155" s="30">
        <f>IFERROR(_xlfn.XLOOKUP($B6155,'Ownership Metrics'!$A:$A,'Ownership Metrics'!$F:$F),"")</f>
        <v>5</v>
      </c>
      <c r="R6155" s="30">
        <f>IFERROR(_xlfn.XLOOKUP($B6155,'Ownership Metrics'!$A:$A,'Ownership Metrics'!$G:$G),"")</f>
        <v>55</v>
      </c>
      <c r="S6155" s="27" t="str">
        <f>IFERROR(_xlfn.XLOOKUP($B6155,'Ownership Metrics'!$A:$A,'Ownership Metrics'!$H:$H),"")</f>
        <v>Terkonsentrasi</v>
      </c>
      <c r="T6155" s="27" t="str">
        <f>IFERROR(_xlfn.XLOOKUP($B6155,'Ownership Metrics'!$A:$A,'Ownership Metrics'!$I:$I),"")</f>
        <v>Sedang</v>
      </c>
      <c r="U6155" s="27">
        <f>IF(COUNTIFS($B$2:$B6155,$B6155,$D$2:$D6155,$D6155)=1,1,0)</f>
        <v>1</v>
      </c>
      <c r="V6155" s="27">
        <f t="shared" si="289"/>
        <v>35.880000000000003</v>
      </c>
      <c r="W6155" s="27">
        <f t="shared" si="290"/>
        <v>1</v>
      </c>
      <c r="X6155" s="27">
        <f t="shared" si="288"/>
        <v>35.879999384500003</v>
      </c>
    </row>
    <row r="6156" spans="1:24" x14ac:dyDescent="0.25">
      <c r="A6156" s="26">
        <v>46265</v>
      </c>
      <c r="B6156" s="27" t="s">
        <v>10976</v>
      </c>
      <c r="C6156" s="27" t="s">
        <v>6303</v>
      </c>
      <c r="D6156" s="27" t="s">
        <v>39</v>
      </c>
      <c r="E6156" s="27" t="s">
        <v>35</v>
      </c>
      <c r="F6156" s="27" t="s">
        <v>23</v>
      </c>
      <c r="G6156" s="27" t="s">
        <v>36</v>
      </c>
      <c r="H6156" s="27" t="s">
        <v>24</v>
      </c>
      <c r="I6156" s="28">
        <v>2917827145</v>
      </c>
      <c r="J6156" s="28">
        <v>0</v>
      </c>
      <c r="K6156" s="28">
        <v>2917827145</v>
      </c>
      <c r="L6156" s="29">
        <v>21.51</v>
      </c>
      <c r="M6156" s="29">
        <f>IFERROR(_xlfn.XLOOKUP($B6156,'Ownership Metrics'!$A:$A,'Ownership Metrics'!$B:$B),"")</f>
        <v>10.44</v>
      </c>
      <c r="N6156" s="28">
        <f>IFERROR(_xlfn.XLOOKUP($B6156,'Ownership Metrics'!$A:$A,'Ownership Metrics'!$C:$C),"")</f>
        <v>2394</v>
      </c>
      <c r="O6156" s="29">
        <f>IFERROR(_xlfn.XLOOKUP($B6156,'Ownership Metrics'!$A:$A,'Ownership Metrics'!$D:$D),"")</f>
        <v>35.880000000000003</v>
      </c>
      <c r="P6156" s="29">
        <f>IFERROR(_xlfn.XLOOKUP($B6156,'Ownership Metrics'!$A:$A,'Ownership Metrics'!$E:$E),"")</f>
        <v>82.23</v>
      </c>
      <c r="Q6156" s="30">
        <f>IFERROR(_xlfn.XLOOKUP($B6156,'Ownership Metrics'!$A:$A,'Ownership Metrics'!$F:$F),"")</f>
        <v>5</v>
      </c>
      <c r="R6156" s="30">
        <f>IFERROR(_xlfn.XLOOKUP($B6156,'Ownership Metrics'!$A:$A,'Ownership Metrics'!$G:$G),"")</f>
        <v>55</v>
      </c>
      <c r="S6156" s="27" t="str">
        <f>IFERROR(_xlfn.XLOOKUP($B6156,'Ownership Metrics'!$A:$A,'Ownership Metrics'!$H:$H),"")</f>
        <v>Terkonsentrasi</v>
      </c>
      <c r="T6156" s="27" t="str">
        <f>IFERROR(_xlfn.XLOOKUP($B6156,'Ownership Metrics'!$A:$A,'Ownership Metrics'!$I:$I),"")</f>
        <v>Sedang</v>
      </c>
      <c r="U6156" s="27">
        <f>IF(COUNTIFS($B$2:$B6156,$B6156,$D$2:$D6156,$D6156)=1,1,0)</f>
        <v>1</v>
      </c>
      <c r="V6156" s="27">
        <f t="shared" si="289"/>
        <v>21.51</v>
      </c>
      <c r="W6156" s="27">
        <f t="shared" si="290"/>
        <v>3</v>
      </c>
      <c r="X6156" s="27">
        <f t="shared" si="288"/>
        <v>21.5099993844</v>
      </c>
    </row>
    <row r="6157" spans="1:24" x14ac:dyDescent="0.25">
      <c r="A6157" s="26">
        <v>46265</v>
      </c>
      <c r="B6157" s="27" t="s">
        <v>10976</v>
      </c>
      <c r="C6157" s="27" t="s">
        <v>6303</v>
      </c>
      <c r="D6157" s="27" t="s">
        <v>6306</v>
      </c>
      <c r="E6157" s="27" t="s">
        <v>51</v>
      </c>
      <c r="F6157" s="27" t="s">
        <v>32</v>
      </c>
      <c r="G6157" s="27"/>
      <c r="H6157" s="27" t="s">
        <v>64</v>
      </c>
      <c r="I6157" s="28">
        <v>460000000</v>
      </c>
      <c r="J6157" s="28">
        <v>0</v>
      </c>
      <c r="K6157" s="28">
        <v>460000000</v>
      </c>
      <c r="L6157" s="29">
        <v>3.39</v>
      </c>
      <c r="M6157" s="29">
        <f>IFERROR(_xlfn.XLOOKUP($B6157,'Ownership Metrics'!$A:$A,'Ownership Metrics'!$B:$B),"")</f>
        <v>10.44</v>
      </c>
      <c r="N6157" s="28">
        <f>IFERROR(_xlfn.XLOOKUP($B6157,'Ownership Metrics'!$A:$A,'Ownership Metrics'!$C:$C),"")</f>
        <v>2394</v>
      </c>
      <c r="O6157" s="29">
        <f>IFERROR(_xlfn.XLOOKUP($B6157,'Ownership Metrics'!$A:$A,'Ownership Metrics'!$D:$D),"")</f>
        <v>35.880000000000003</v>
      </c>
      <c r="P6157" s="29">
        <f>IFERROR(_xlfn.XLOOKUP($B6157,'Ownership Metrics'!$A:$A,'Ownership Metrics'!$E:$E),"")</f>
        <v>82.23</v>
      </c>
      <c r="Q6157" s="30">
        <f>IFERROR(_xlfn.XLOOKUP($B6157,'Ownership Metrics'!$A:$A,'Ownership Metrics'!$F:$F),"")</f>
        <v>5</v>
      </c>
      <c r="R6157" s="30">
        <f>IFERROR(_xlfn.XLOOKUP($B6157,'Ownership Metrics'!$A:$A,'Ownership Metrics'!$G:$G),"")</f>
        <v>55</v>
      </c>
      <c r="S6157" s="27" t="str">
        <f>IFERROR(_xlfn.XLOOKUP($B6157,'Ownership Metrics'!$A:$A,'Ownership Metrics'!$H:$H),"")</f>
        <v>Terkonsentrasi</v>
      </c>
      <c r="T6157" s="27" t="str">
        <f>IFERROR(_xlfn.XLOOKUP($B6157,'Ownership Metrics'!$A:$A,'Ownership Metrics'!$I:$I),"")</f>
        <v>Sedang</v>
      </c>
      <c r="U6157" s="27">
        <f>IF(COUNTIFS($B$2:$B6157,$B6157,$D$2:$D6157,$D6157)=1,1,0)</f>
        <v>1</v>
      </c>
      <c r="V6157" s="27">
        <f t="shared" si="289"/>
        <v>3.39</v>
      </c>
      <c r="W6157" s="27">
        <f t="shared" si="290"/>
        <v>5</v>
      </c>
      <c r="X6157" s="27">
        <f t="shared" si="288"/>
        <v>3.3899993843000003</v>
      </c>
    </row>
    <row r="6158" spans="1:24" x14ac:dyDescent="0.25">
      <c r="A6158" s="26">
        <v>46265</v>
      </c>
      <c r="B6158" s="27" t="s">
        <v>10977</v>
      </c>
      <c r="C6158" s="27" t="s">
        <v>6308</v>
      </c>
      <c r="D6158" s="27" t="s">
        <v>6309</v>
      </c>
      <c r="E6158" s="27" t="s">
        <v>22</v>
      </c>
      <c r="F6158" s="27" t="s">
        <v>23</v>
      </c>
      <c r="G6158" s="27"/>
      <c r="H6158" s="27" t="s">
        <v>24</v>
      </c>
      <c r="I6158" s="28">
        <v>54624930</v>
      </c>
      <c r="J6158" s="28">
        <v>0</v>
      </c>
      <c r="K6158" s="28">
        <v>54624930</v>
      </c>
      <c r="L6158" s="29">
        <v>1.1599999999999999</v>
      </c>
      <c r="M6158" s="29">
        <f>IFERROR(_xlfn.XLOOKUP($B6158,'Ownership Metrics'!$A:$A,'Ownership Metrics'!$B:$B),"")</f>
        <v>33.799999999999997</v>
      </c>
      <c r="N6158" s="28">
        <f>IFERROR(_xlfn.XLOOKUP($B6158,'Ownership Metrics'!$A:$A,'Ownership Metrics'!$C:$C),"")</f>
        <v>528</v>
      </c>
      <c r="O6158" s="29">
        <f>IFERROR(_xlfn.XLOOKUP($B6158,'Ownership Metrics'!$A:$A,'Ownership Metrics'!$D:$D),"")</f>
        <v>13.16</v>
      </c>
      <c r="P6158" s="29">
        <f>IFERROR(_xlfn.XLOOKUP($B6158,'Ownership Metrics'!$A:$A,'Ownership Metrics'!$E:$E),"")</f>
        <v>31.92</v>
      </c>
      <c r="Q6158" s="30">
        <f>IFERROR(_xlfn.XLOOKUP($B6158,'Ownership Metrics'!$A:$A,'Ownership Metrics'!$F:$F),"")</f>
        <v>14</v>
      </c>
      <c r="R6158" s="30">
        <f>IFERROR(_xlfn.XLOOKUP($B6158,'Ownership Metrics'!$A:$A,'Ownership Metrics'!$G:$G),"")</f>
        <v>20</v>
      </c>
      <c r="S6158" s="27" t="str">
        <f>IFERROR(_xlfn.XLOOKUP($B6158,'Ownership Metrics'!$A:$A,'Ownership Metrics'!$H:$H),"")</f>
        <v>Tersebar</v>
      </c>
      <c r="T6158" s="27" t="str">
        <f>IFERROR(_xlfn.XLOOKUP($B6158,'Ownership Metrics'!$A:$A,'Ownership Metrics'!$I:$I),"")</f>
        <v>Rendah</v>
      </c>
      <c r="U6158" s="27">
        <f>IF(COUNTIFS($B$2:$B6158,$B6158,$D$2:$D6158,$D6158)=1,1,0)</f>
        <v>1</v>
      </c>
      <c r="V6158" s="27">
        <f t="shared" si="289"/>
        <v>1.1599999999999999</v>
      </c>
      <c r="W6158" s="27">
        <f t="shared" si="290"/>
        <v>11</v>
      </c>
      <c r="X6158" s="27">
        <f t="shared" si="288"/>
        <v>1.1599993841999998</v>
      </c>
    </row>
    <row r="6159" spans="1:24" x14ac:dyDescent="0.25">
      <c r="A6159" s="26">
        <v>46265</v>
      </c>
      <c r="B6159" s="27" t="s">
        <v>10977</v>
      </c>
      <c r="C6159" s="27" t="s">
        <v>6308</v>
      </c>
      <c r="D6159" s="27" t="s">
        <v>918</v>
      </c>
      <c r="E6159" s="27" t="s">
        <v>22</v>
      </c>
      <c r="F6159" s="27" t="s">
        <v>23</v>
      </c>
      <c r="G6159" s="27"/>
      <c r="H6159" s="27" t="s">
        <v>24</v>
      </c>
      <c r="I6159" s="28">
        <v>482000000</v>
      </c>
      <c r="J6159" s="28">
        <v>0</v>
      </c>
      <c r="K6159" s="28">
        <v>482000000</v>
      </c>
      <c r="L6159" s="29">
        <v>10.24</v>
      </c>
      <c r="M6159" s="29">
        <f>IFERROR(_xlfn.XLOOKUP($B6159,'Ownership Metrics'!$A:$A,'Ownership Metrics'!$B:$B),"")</f>
        <v>33.799999999999997</v>
      </c>
      <c r="N6159" s="28">
        <f>IFERROR(_xlfn.XLOOKUP($B6159,'Ownership Metrics'!$A:$A,'Ownership Metrics'!$C:$C),"")</f>
        <v>528</v>
      </c>
      <c r="O6159" s="29">
        <f>IFERROR(_xlfn.XLOOKUP($B6159,'Ownership Metrics'!$A:$A,'Ownership Metrics'!$D:$D),"")</f>
        <v>13.16</v>
      </c>
      <c r="P6159" s="29">
        <f>IFERROR(_xlfn.XLOOKUP($B6159,'Ownership Metrics'!$A:$A,'Ownership Metrics'!$E:$E),"")</f>
        <v>31.92</v>
      </c>
      <c r="Q6159" s="30">
        <f>IFERROR(_xlfn.XLOOKUP($B6159,'Ownership Metrics'!$A:$A,'Ownership Metrics'!$F:$F),"")</f>
        <v>14</v>
      </c>
      <c r="R6159" s="30">
        <f>IFERROR(_xlfn.XLOOKUP($B6159,'Ownership Metrics'!$A:$A,'Ownership Metrics'!$G:$G),"")</f>
        <v>20</v>
      </c>
      <c r="S6159" s="27" t="str">
        <f>IFERROR(_xlfn.XLOOKUP($B6159,'Ownership Metrics'!$A:$A,'Ownership Metrics'!$H:$H),"")</f>
        <v>Tersebar</v>
      </c>
      <c r="T6159" s="27" t="str">
        <f>IFERROR(_xlfn.XLOOKUP($B6159,'Ownership Metrics'!$A:$A,'Ownership Metrics'!$I:$I),"")</f>
        <v>Rendah</v>
      </c>
      <c r="U6159" s="27">
        <f>IF(COUNTIFS($B$2:$B6159,$B6159,$D$2:$D6159,$D6159)=1,1,0)</f>
        <v>1</v>
      </c>
      <c r="V6159" s="27">
        <f t="shared" si="289"/>
        <v>10.24</v>
      </c>
      <c r="W6159" s="27">
        <f t="shared" si="290"/>
        <v>2</v>
      </c>
      <c r="X6159" s="27">
        <f t="shared" si="288"/>
        <v>10.239999384100001</v>
      </c>
    </row>
    <row r="6160" spans="1:24" x14ac:dyDescent="0.25">
      <c r="A6160" s="26">
        <v>46265</v>
      </c>
      <c r="B6160" s="27" t="s">
        <v>10977</v>
      </c>
      <c r="C6160" s="27" t="s">
        <v>6308</v>
      </c>
      <c r="D6160" s="27" t="s">
        <v>21</v>
      </c>
      <c r="E6160" s="27" t="s">
        <v>22</v>
      </c>
      <c r="F6160" s="27" t="s">
        <v>23</v>
      </c>
      <c r="G6160" s="27"/>
      <c r="H6160" s="27" t="s">
        <v>24</v>
      </c>
      <c r="I6160" s="28">
        <v>369188000</v>
      </c>
      <c r="J6160" s="28">
        <v>0</v>
      </c>
      <c r="K6160" s="28">
        <v>369188000</v>
      </c>
      <c r="L6160" s="29">
        <v>7.85</v>
      </c>
      <c r="M6160" s="29">
        <f>IFERROR(_xlfn.XLOOKUP($B6160,'Ownership Metrics'!$A:$A,'Ownership Metrics'!$B:$B),"")</f>
        <v>33.799999999999997</v>
      </c>
      <c r="N6160" s="28">
        <f>IFERROR(_xlfn.XLOOKUP($B6160,'Ownership Metrics'!$A:$A,'Ownership Metrics'!$C:$C),"")</f>
        <v>528</v>
      </c>
      <c r="O6160" s="29">
        <f>IFERROR(_xlfn.XLOOKUP($B6160,'Ownership Metrics'!$A:$A,'Ownership Metrics'!$D:$D),"")</f>
        <v>13.16</v>
      </c>
      <c r="P6160" s="29">
        <f>IFERROR(_xlfn.XLOOKUP($B6160,'Ownership Metrics'!$A:$A,'Ownership Metrics'!$E:$E),"")</f>
        <v>31.92</v>
      </c>
      <c r="Q6160" s="30">
        <f>IFERROR(_xlfn.XLOOKUP($B6160,'Ownership Metrics'!$A:$A,'Ownership Metrics'!$F:$F),"")</f>
        <v>14</v>
      </c>
      <c r="R6160" s="30">
        <f>IFERROR(_xlfn.XLOOKUP($B6160,'Ownership Metrics'!$A:$A,'Ownership Metrics'!$G:$G),"")</f>
        <v>20</v>
      </c>
      <c r="S6160" s="27" t="str">
        <f>IFERROR(_xlfn.XLOOKUP($B6160,'Ownership Metrics'!$A:$A,'Ownership Metrics'!$H:$H),"")</f>
        <v>Tersebar</v>
      </c>
      <c r="T6160" s="27" t="str">
        <f>IFERROR(_xlfn.XLOOKUP($B6160,'Ownership Metrics'!$A:$A,'Ownership Metrics'!$I:$I),"")</f>
        <v>Rendah</v>
      </c>
      <c r="U6160" s="27">
        <f>IF(COUNTIFS($B$2:$B6160,$B6160,$D$2:$D6160,$D6160)=1,1,0)</f>
        <v>1</v>
      </c>
      <c r="V6160" s="27">
        <f t="shared" si="289"/>
        <v>7.85</v>
      </c>
      <c r="W6160" s="27">
        <f t="shared" si="290"/>
        <v>5</v>
      </c>
      <c r="X6160" s="27">
        <f t="shared" si="288"/>
        <v>7.8499993839999993</v>
      </c>
    </row>
    <row r="6161" spans="1:24" x14ac:dyDescent="0.25">
      <c r="A6161" s="26">
        <v>46265</v>
      </c>
      <c r="B6161" s="27" t="s">
        <v>10977</v>
      </c>
      <c r="C6161" s="27" t="s">
        <v>6308</v>
      </c>
      <c r="D6161" s="27" t="s">
        <v>6310</v>
      </c>
      <c r="E6161" s="27" t="s">
        <v>22</v>
      </c>
      <c r="F6161" s="27" t="s">
        <v>23</v>
      </c>
      <c r="G6161" s="27"/>
      <c r="H6161" s="27" t="s">
        <v>24</v>
      </c>
      <c r="I6161" s="28">
        <v>91139888</v>
      </c>
      <c r="J6161" s="28">
        <v>0</v>
      </c>
      <c r="K6161" s="28">
        <v>91139888</v>
      </c>
      <c r="L6161" s="29">
        <v>1.94</v>
      </c>
      <c r="M6161" s="29">
        <f>IFERROR(_xlfn.XLOOKUP($B6161,'Ownership Metrics'!$A:$A,'Ownership Metrics'!$B:$B),"")</f>
        <v>33.799999999999997</v>
      </c>
      <c r="N6161" s="28">
        <f>IFERROR(_xlfn.XLOOKUP($B6161,'Ownership Metrics'!$A:$A,'Ownership Metrics'!$C:$C),"")</f>
        <v>528</v>
      </c>
      <c r="O6161" s="29">
        <f>IFERROR(_xlfn.XLOOKUP($B6161,'Ownership Metrics'!$A:$A,'Ownership Metrics'!$D:$D),"")</f>
        <v>13.16</v>
      </c>
      <c r="P6161" s="29">
        <f>IFERROR(_xlfn.XLOOKUP($B6161,'Ownership Metrics'!$A:$A,'Ownership Metrics'!$E:$E),"")</f>
        <v>31.92</v>
      </c>
      <c r="Q6161" s="30">
        <f>IFERROR(_xlfn.XLOOKUP($B6161,'Ownership Metrics'!$A:$A,'Ownership Metrics'!$F:$F),"")</f>
        <v>14</v>
      </c>
      <c r="R6161" s="30">
        <f>IFERROR(_xlfn.XLOOKUP($B6161,'Ownership Metrics'!$A:$A,'Ownership Metrics'!$G:$G),"")</f>
        <v>20</v>
      </c>
      <c r="S6161" s="27" t="str">
        <f>IFERROR(_xlfn.XLOOKUP($B6161,'Ownership Metrics'!$A:$A,'Ownership Metrics'!$H:$H),"")</f>
        <v>Tersebar</v>
      </c>
      <c r="T6161" s="27" t="str">
        <f>IFERROR(_xlfn.XLOOKUP($B6161,'Ownership Metrics'!$A:$A,'Ownership Metrics'!$I:$I),"")</f>
        <v>Rendah</v>
      </c>
      <c r="U6161" s="27">
        <f>IF(COUNTIFS($B$2:$B6161,$B6161,$D$2:$D6161,$D6161)=1,1,0)</f>
        <v>1</v>
      </c>
      <c r="V6161" s="27">
        <f t="shared" si="289"/>
        <v>1.94</v>
      </c>
      <c r="W6161" s="27">
        <f t="shared" si="290"/>
        <v>9</v>
      </c>
      <c r="X6161" s="27">
        <f t="shared" si="288"/>
        <v>1.9399993839</v>
      </c>
    </row>
    <row r="6162" spans="1:24" x14ac:dyDescent="0.25">
      <c r="A6162" s="26">
        <v>46265</v>
      </c>
      <c r="B6162" s="27" t="s">
        <v>10977</v>
      </c>
      <c r="C6162" s="27" t="s">
        <v>6308</v>
      </c>
      <c r="D6162" s="27" t="s">
        <v>6311</v>
      </c>
      <c r="E6162" s="27" t="s">
        <v>51</v>
      </c>
      <c r="F6162" s="27" t="s">
        <v>23</v>
      </c>
      <c r="G6162" s="27"/>
      <c r="H6162" s="27" t="s">
        <v>24</v>
      </c>
      <c r="I6162" s="28">
        <v>400826144</v>
      </c>
      <c r="J6162" s="28">
        <v>0</v>
      </c>
      <c r="K6162" s="28">
        <v>400826144</v>
      </c>
      <c r="L6162" s="29">
        <v>8.52</v>
      </c>
      <c r="M6162" s="29">
        <f>IFERROR(_xlfn.XLOOKUP($B6162,'Ownership Metrics'!$A:$A,'Ownership Metrics'!$B:$B),"")</f>
        <v>33.799999999999997</v>
      </c>
      <c r="N6162" s="28">
        <f>IFERROR(_xlfn.XLOOKUP($B6162,'Ownership Metrics'!$A:$A,'Ownership Metrics'!$C:$C),"")</f>
        <v>528</v>
      </c>
      <c r="O6162" s="29">
        <f>IFERROR(_xlfn.XLOOKUP($B6162,'Ownership Metrics'!$A:$A,'Ownership Metrics'!$D:$D),"")</f>
        <v>13.16</v>
      </c>
      <c r="P6162" s="29">
        <f>IFERROR(_xlfn.XLOOKUP($B6162,'Ownership Metrics'!$A:$A,'Ownership Metrics'!$E:$E),"")</f>
        <v>31.92</v>
      </c>
      <c r="Q6162" s="30">
        <f>IFERROR(_xlfn.XLOOKUP($B6162,'Ownership Metrics'!$A:$A,'Ownership Metrics'!$F:$F),"")</f>
        <v>14</v>
      </c>
      <c r="R6162" s="30">
        <f>IFERROR(_xlfn.XLOOKUP($B6162,'Ownership Metrics'!$A:$A,'Ownership Metrics'!$G:$G),"")</f>
        <v>20</v>
      </c>
      <c r="S6162" s="27" t="str">
        <f>IFERROR(_xlfn.XLOOKUP($B6162,'Ownership Metrics'!$A:$A,'Ownership Metrics'!$H:$H),"")</f>
        <v>Tersebar</v>
      </c>
      <c r="T6162" s="27" t="str">
        <f>IFERROR(_xlfn.XLOOKUP($B6162,'Ownership Metrics'!$A:$A,'Ownership Metrics'!$I:$I),"")</f>
        <v>Rendah</v>
      </c>
      <c r="U6162" s="27">
        <f>IF(COUNTIFS($B$2:$B6162,$B6162,$D$2:$D6162,$D6162)=1,1,0)</f>
        <v>1</v>
      </c>
      <c r="V6162" s="27">
        <f t="shared" si="289"/>
        <v>8.52</v>
      </c>
      <c r="W6162" s="27">
        <f t="shared" si="290"/>
        <v>3</v>
      </c>
      <c r="X6162" s="27">
        <f t="shared" si="288"/>
        <v>8.5199993838000001</v>
      </c>
    </row>
    <row r="6163" spans="1:24" x14ac:dyDescent="0.25">
      <c r="A6163" s="26">
        <v>46265</v>
      </c>
      <c r="B6163" s="27" t="s">
        <v>10977</v>
      </c>
      <c r="C6163" s="27" t="s">
        <v>6308</v>
      </c>
      <c r="D6163" s="27" t="s">
        <v>1819</v>
      </c>
      <c r="E6163" s="27" t="s">
        <v>22</v>
      </c>
      <c r="F6163" s="27" t="s">
        <v>23</v>
      </c>
      <c r="G6163" s="27"/>
      <c r="H6163" s="27" t="s">
        <v>24</v>
      </c>
      <c r="I6163" s="28">
        <v>215402065</v>
      </c>
      <c r="J6163" s="28">
        <v>0</v>
      </c>
      <c r="K6163" s="28">
        <v>215402065</v>
      </c>
      <c r="L6163" s="29">
        <v>4.58</v>
      </c>
      <c r="M6163" s="29">
        <f>IFERROR(_xlfn.XLOOKUP($B6163,'Ownership Metrics'!$A:$A,'Ownership Metrics'!$B:$B),"")</f>
        <v>33.799999999999997</v>
      </c>
      <c r="N6163" s="28">
        <f>IFERROR(_xlfn.XLOOKUP($B6163,'Ownership Metrics'!$A:$A,'Ownership Metrics'!$C:$C),"")</f>
        <v>528</v>
      </c>
      <c r="O6163" s="29">
        <f>IFERROR(_xlfn.XLOOKUP($B6163,'Ownership Metrics'!$A:$A,'Ownership Metrics'!$D:$D),"")</f>
        <v>13.16</v>
      </c>
      <c r="P6163" s="29">
        <f>IFERROR(_xlfn.XLOOKUP($B6163,'Ownership Metrics'!$A:$A,'Ownership Metrics'!$E:$E),"")</f>
        <v>31.92</v>
      </c>
      <c r="Q6163" s="30">
        <f>IFERROR(_xlfn.XLOOKUP($B6163,'Ownership Metrics'!$A:$A,'Ownership Metrics'!$F:$F),"")</f>
        <v>14</v>
      </c>
      <c r="R6163" s="30">
        <f>IFERROR(_xlfn.XLOOKUP($B6163,'Ownership Metrics'!$A:$A,'Ownership Metrics'!$G:$G),"")</f>
        <v>20</v>
      </c>
      <c r="S6163" s="27" t="str">
        <f>IFERROR(_xlfn.XLOOKUP($B6163,'Ownership Metrics'!$A:$A,'Ownership Metrics'!$H:$H),"")</f>
        <v>Tersebar</v>
      </c>
      <c r="T6163" s="27" t="str">
        <f>IFERROR(_xlfn.XLOOKUP($B6163,'Ownership Metrics'!$A:$A,'Ownership Metrics'!$I:$I),"")</f>
        <v>Rendah</v>
      </c>
      <c r="U6163" s="27">
        <f>IF(COUNTIFS($B$2:$B6163,$B6163,$D$2:$D6163,$D6163)=1,1,0)</f>
        <v>1</v>
      </c>
      <c r="V6163" s="27">
        <f t="shared" si="289"/>
        <v>4.58</v>
      </c>
      <c r="W6163" s="27">
        <f t="shared" si="290"/>
        <v>6</v>
      </c>
      <c r="X6163" s="27">
        <f t="shared" si="288"/>
        <v>4.5799993836999997</v>
      </c>
    </row>
    <row r="6164" spans="1:24" x14ac:dyDescent="0.25">
      <c r="A6164" s="26">
        <v>46265</v>
      </c>
      <c r="B6164" s="27" t="s">
        <v>10977</v>
      </c>
      <c r="C6164" s="27" t="s">
        <v>6308</v>
      </c>
      <c r="D6164" s="27" t="s">
        <v>6312</v>
      </c>
      <c r="E6164" s="27" t="s">
        <v>22</v>
      </c>
      <c r="F6164" s="27" t="s">
        <v>32</v>
      </c>
      <c r="G6164" s="27"/>
      <c r="H6164" s="27" t="s">
        <v>56</v>
      </c>
      <c r="I6164" s="28">
        <v>386015600</v>
      </c>
      <c r="J6164" s="28">
        <v>0</v>
      </c>
      <c r="K6164" s="28">
        <v>386015600</v>
      </c>
      <c r="L6164" s="29">
        <v>8.1999999999999993</v>
      </c>
      <c r="M6164" s="29">
        <f>IFERROR(_xlfn.XLOOKUP($B6164,'Ownership Metrics'!$A:$A,'Ownership Metrics'!$B:$B),"")</f>
        <v>33.799999999999997</v>
      </c>
      <c r="N6164" s="28">
        <f>IFERROR(_xlfn.XLOOKUP($B6164,'Ownership Metrics'!$A:$A,'Ownership Metrics'!$C:$C),"")</f>
        <v>528</v>
      </c>
      <c r="O6164" s="29">
        <f>IFERROR(_xlfn.XLOOKUP($B6164,'Ownership Metrics'!$A:$A,'Ownership Metrics'!$D:$D),"")</f>
        <v>13.16</v>
      </c>
      <c r="P6164" s="29">
        <f>IFERROR(_xlfn.XLOOKUP($B6164,'Ownership Metrics'!$A:$A,'Ownership Metrics'!$E:$E),"")</f>
        <v>31.92</v>
      </c>
      <c r="Q6164" s="30">
        <f>IFERROR(_xlfn.XLOOKUP($B6164,'Ownership Metrics'!$A:$A,'Ownership Metrics'!$F:$F),"")</f>
        <v>14</v>
      </c>
      <c r="R6164" s="30">
        <f>IFERROR(_xlfn.XLOOKUP($B6164,'Ownership Metrics'!$A:$A,'Ownership Metrics'!$G:$G),"")</f>
        <v>20</v>
      </c>
      <c r="S6164" s="27" t="str">
        <f>IFERROR(_xlfn.XLOOKUP($B6164,'Ownership Metrics'!$A:$A,'Ownership Metrics'!$H:$H),"")</f>
        <v>Tersebar</v>
      </c>
      <c r="T6164" s="27" t="str">
        <f>IFERROR(_xlfn.XLOOKUP($B6164,'Ownership Metrics'!$A:$A,'Ownership Metrics'!$I:$I),"")</f>
        <v>Rendah</v>
      </c>
      <c r="U6164" s="27">
        <f>IF(COUNTIFS($B$2:$B6164,$B6164,$D$2:$D6164,$D6164)=1,1,0)</f>
        <v>1</v>
      </c>
      <c r="V6164" s="27">
        <f t="shared" si="289"/>
        <v>8.1999999999999993</v>
      </c>
      <c r="W6164" s="27">
        <f t="shared" si="290"/>
        <v>4</v>
      </c>
      <c r="X6164" s="27">
        <f t="shared" si="288"/>
        <v>8.1999993835999998</v>
      </c>
    </row>
    <row r="6165" spans="1:24" x14ac:dyDescent="0.25">
      <c r="A6165" s="26">
        <v>46265</v>
      </c>
      <c r="B6165" s="27" t="s">
        <v>10977</v>
      </c>
      <c r="C6165" s="27" t="s">
        <v>6308</v>
      </c>
      <c r="D6165" s="27" t="s">
        <v>207</v>
      </c>
      <c r="E6165" s="27" t="s">
        <v>26</v>
      </c>
      <c r="F6165" s="27" t="s">
        <v>32</v>
      </c>
      <c r="G6165" s="27"/>
      <c r="H6165" s="27" t="s">
        <v>64</v>
      </c>
      <c r="I6165" s="28">
        <v>51200000</v>
      </c>
      <c r="J6165" s="28">
        <v>0</v>
      </c>
      <c r="K6165" s="28">
        <v>51200000</v>
      </c>
      <c r="L6165" s="29">
        <v>1.0900000000000001</v>
      </c>
      <c r="M6165" s="29">
        <f>IFERROR(_xlfn.XLOOKUP($B6165,'Ownership Metrics'!$A:$A,'Ownership Metrics'!$B:$B),"")</f>
        <v>33.799999999999997</v>
      </c>
      <c r="N6165" s="28">
        <f>IFERROR(_xlfn.XLOOKUP($B6165,'Ownership Metrics'!$A:$A,'Ownership Metrics'!$C:$C),"")</f>
        <v>528</v>
      </c>
      <c r="O6165" s="29">
        <f>IFERROR(_xlfn.XLOOKUP($B6165,'Ownership Metrics'!$A:$A,'Ownership Metrics'!$D:$D),"")</f>
        <v>13.16</v>
      </c>
      <c r="P6165" s="29">
        <f>IFERROR(_xlfn.XLOOKUP($B6165,'Ownership Metrics'!$A:$A,'Ownership Metrics'!$E:$E),"")</f>
        <v>31.92</v>
      </c>
      <c r="Q6165" s="30">
        <f>IFERROR(_xlfn.XLOOKUP($B6165,'Ownership Metrics'!$A:$A,'Ownership Metrics'!$F:$F),"")</f>
        <v>14</v>
      </c>
      <c r="R6165" s="30">
        <f>IFERROR(_xlfn.XLOOKUP($B6165,'Ownership Metrics'!$A:$A,'Ownership Metrics'!$G:$G),"")</f>
        <v>20</v>
      </c>
      <c r="S6165" s="27" t="str">
        <f>IFERROR(_xlfn.XLOOKUP($B6165,'Ownership Metrics'!$A:$A,'Ownership Metrics'!$H:$H),"")</f>
        <v>Tersebar</v>
      </c>
      <c r="T6165" s="27" t="str">
        <f>IFERROR(_xlfn.XLOOKUP($B6165,'Ownership Metrics'!$A:$A,'Ownership Metrics'!$I:$I),"")</f>
        <v>Rendah</v>
      </c>
      <c r="U6165" s="27">
        <f>IF(COUNTIFS($B$2:$B6165,$B6165,$D$2:$D6165,$D6165)=1,1,0)</f>
        <v>1</v>
      </c>
      <c r="V6165" s="27">
        <f t="shared" si="289"/>
        <v>1.0900000000000001</v>
      </c>
      <c r="W6165" s="27">
        <f t="shared" si="290"/>
        <v>12</v>
      </c>
      <c r="X6165" s="27">
        <f t="shared" si="288"/>
        <v>1.0899993835000001</v>
      </c>
    </row>
    <row r="6166" spans="1:24" x14ac:dyDescent="0.25">
      <c r="A6166" s="26">
        <v>46265</v>
      </c>
      <c r="B6166" s="27" t="s">
        <v>10977</v>
      </c>
      <c r="C6166" s="27" t="s">
        <v>6308</v>
      </c>
      <c r="D6166" s="27" t="s">
        <v>480</v>
      </c>
      <c r="E6166" s="27" t="s">
        <v>35</v>
      </c>
      <c r="F6166" s="27" t="s">
        <v>23</v>
      </c>
      <c r="G6166" s="27" t="s">
        <v>36</v>
      </c>
      <c r="H6166" s="27" t="s">
        <v>24</v>
      </c>
      <c r="I6166" s="28">
        <v>47788500</v>
      </c>
      <c r="J6166" s="28">
        <v>0</v>
      </c>
      <c r="K6166" s="28">
        <v>47788500</v>
      </c>
      <c r="L6166" s="29">
        <v>1.02</v>
      </c>
      <c r="M6166" s="29">
        <f>IFERROR(_xlfn.XLOOKUP($B6166,'Ownership Metrics'!$A:$A,'Ownership Metrics'!$B:$B),"")</f>
        <v>33.799999999999997</v>
      </c>
      <c r="N6166" s="28">
        <f>IFERROR(_xlfn.XLOOKUP($B6166,'Ownership Metrics'!$A:$A,'Ownership Metrics'!$C:$C),"")</f>
        <v>528</v>
      </c>
      <c r="O6166" s="29">
        <f>IFERROR(_xlfn.XLOOKUP($B6166,'Ownership Metrics'!$A:$A,'Ownership Metrics'!$D:$D),"")</f>
        <v>13.16</v>
      </c>
      <c r="P6166" s="29">
        <f>IFERROR(_xlfn.XLOOKUP($B6166,'Ownership Metrics'!$A:$A,'Ownership Metrics'!$E:$E),"")</f>
        <v>31.92</v>
      </c>
      <c r="Q6166" s="30">
        <f>IFERROR(_xlfn.XLOOKUP($B6166,'Ownership Metrics'!$A:$A,'Ownership Metrics'!$F:$F),"")</f>
        <v>14</v>
      </c>
      <c r="R6166" s="30">
        <f>IFERROR(_xlfn.XLOOKUP($B6166,'Ownership Metrics'!$A:$A,'Ownership Metrics'!$G:$G),"")</f>
        <v>20</v>
      </c>
      <c r="S6166" s="27" t="str">
        <f>IFERROR(_xlfn.XLOOKUP($B6166,'Ownership Metrics'!$A:$A,'Ownership Metrics'!$H:$H),"")</f>
        <v>Tersebar</v>
      </c>
      <c r="T6166" s="27" t="str">
        <f>IFERROR(_xlfn.XLOOKUP($B6166,'Ownership Metrics'!$A:$A,'Ownership Metrics'!$I:$I),"")</f>
        <v>Rendah</v>
      </c>
      <c r="U6166" s="27">
        <f>IF(COUNTIFS($B$2:$B6166,$B6166,$D$2:$D6166,$D6166)=1,1,0)</f>
        <v>1</v>
      </c>
      <c r="V6166" s="27">
        <f t="shared" si="289"/>
        <v>1.02</v>
      </c>
      <c r="W6166" s="27">
        <f t="shared" si="290"/>
        <v>14</v>
      </c>
      <c r="X6166" s="27">
        <f t="shared" si="288"/>
        <v>1.0199993834000001</v>
      </c>
    </row>
    <row r="6167" spans="1:24" x14ac:dyDescent="0.25">
      <c r="A6167" s="26">
        <v>46265</v>
      </c>
      <c r="B6167" s="27" t="s">
        <v>10977</v>
      </c>
      <c r="C6167" s="27" t="s">
        <v>6308</v>
      </c>
      <c r="D6167" s="27" t="s">
        <v>549</v>
      </c>
      <c r="E6167" s="27" t="s">
        <v>35</v>
      </c>
      <c r="F6167" s="27" t="s">
        <v>23</v>
      </c>
      <c r="G6167" s="27" t="s">
        <v>36</v>
      </c>
      <c r="H6167" s="27" t="s">
        <v>64</v>
      </c>
      <c r="I6167" s="28">
        <v>48840500</v>
      </c>
      <c r="J6167" s="28">
        <v>0</v>
      </c>
      <c r="K6167" s="28">
        <v>48840500</v>
      </c>
      <c r="L6167" s="29">
        <v>1.04</v>
      </c>
      <c r="M6167" s="29">
        <f>IFERROR(_xlfn.XLOOKUP($B6167,'Ownership Metrics'!$A:$A,'Ownership Metrics'!$B:$B),"")</f>
        <v>33.799999999999997</v>
      </c>
      <c r="N6167" s="28">
        <f>IFERROR(_xlfn.XLOOKUP($B6167,'Ownership Metrics'!$A:$A,'Ownership Metrics'!$C:$C),"")</f>
        <v>528</v>
      </c>
      <c r="O6167" s="29">
        <f>IFERROR(_xlfn.XLOOKUP($B6167,'Ownership Metrics'!$A:$A,'Ownership Metrics'!$D:$D),"")</f>
        <v>13.16</v>
      </c>
      <c r="P6167" s="29">
        <f>IFERROR(_xlfn.XLOOKUP($B6167,'Ownership Metrics'!$A:$A,'Ownership Metrics'!$E:$E),"")</f>
        <v>31.92</v>
      </c>
      <c r="Q6167" s="30">
        <f>IFERROR(_xlfn.XLOOKUP($B6167,'Ownership Metrics'!$A:$A,'Ownership Metrics'!$F:$F),"")</f>
        <v>14</v>
      </c>
      <c r="R6167" s="30">
        <f>IFERROR(_xlfn.XLOOKUP($B6167,'Ownership Metrics'!$A:$A,'Ownership Metrics'!$G:$G),"")</f>
        <v>20</v>
      </c>
      <c r="S6167" s="27" t="str">
        <f>IFERROR(_xlfn.XLOOKUP($B6167,'Ownership Metrics'!$A:$A,'Ownership Metrics'!$H:$H),"")</f>
        <v>Tersebar</v>
      </c>
      <c r="T6167" s="27" t="str">
        <f>IFERROR(_xlfn.XLOOKUP($B6167,'Ownership Metrics'!$A:$A,'Ownership Metrics'!$I:$I),"")</f>
        <v>Rendah</v>
      </c>
      <c r="U6167" s="27">
        <f>IF(COUNTIFS($B$2:$B6167,$B6167,$D$2:$D6167,$D6167)=1,1,0)</f>
        <v>1</v>
      </c>
      <c r="V6167" s="27">
        <f t="shared" si="289"/>
        <v>1.04</v>
      </c>
      <c r="W6167" s="27">
        <f t="shared" si="290"/>
        <v>13</v>
      </c>
      <c r="X6167" s="27">
        <f t="shared" si="288"/>
        <v>1.0399993833000001</v>
      </c>
    </row>
    <row r="6168" spans="1:24" x14ac:dyDescent="0.25">
      <c r="A6168" s="26">
        <v>46265</v>
      </c>
      <c r="B6168" s="27" t="s">
        <v>10977</v>
      </c>
      <c r="C6168" s="27" t="s">
        <v>6308</v>
      </c>
      <c r="D6168" s="27" t="s">
        <v>2724</v>
      </c>
      <c r="E6168" s="27" t="s">
        <v>35</v>
      </c>
      <c r="F6168" s="27" t="s">
        <v>23</v>
      </c>
      <c r="G6168" s="27" t="s">
        <v>36</v>
      </c>
      <c r="H6168" s="27" t="s">
        <v>24</v>
      </c>
      <c r="I6168" s="28">
        <v>90766178</v>
      </c>
      <c r="J6168" s="28">
        <v>0</v>
      </c>
      <c r="K6168" s="28">
        <v>90766178</v>
      </c>
      <c r="L6168" s="29">
        <v>1.93</v>
      </c>
      <c r="M6168" s="29">
        <f>IFERROR(_xlfn.XLOOKUP($B6168,'Ownership Metrics'!$A:$A,'Ownership Metrics'!$B:$B),"")</f>
        <v>33.799999999999997</v>
      </c>
      <c r="N6168" s="28">
        <f>IFERROR(_xlfn.XLOOKUP($B6168,'Ownership Metrics'!$A:$A,'Ownership Metrics'!$C:$C),"")</f>
        <v>528</v>
      </c>
      <c r="O6168" s="29">
        <f>IFERROR(_xlfn.XLOOKUP($B6168,'Ownership Metrics'!$A:$A,'Ownership Metrics'!$D:$D),"")</f>
        <v>13.16</v>
      </c>
      <c r="P6168" s="29">
        <f>IFERROR(_xlfn.XLOOKUP($B6168,'Ownership Metrics'!$A:$A,'Ownership Metrics'!$E:$E),"")</f>
        <v>31.92</v>
      </c>
      <c r="Q6168" s="30">
        <f>IFERROR(_xlfn.XLOOKUP($B6168,'Ownership Metrics'!$A:$A,'Ownership Metrics'!$F:$F),"")</f>
        <v>14</v>
      </c>
      <c r="R6168" s="30">
        <f>IFERROR(_xlfn.XLOOKUP($B6168,'Ownership Metrics'!$A:$A,'Ownership Metrics'!$G:$G),"")</f>
        <v>20</v>
      </c>
      <c r="S6168" s="27" t="str">
        <f>IFERROR(_xlfn.XLOOKUP($B6168,'Ownership Metrics'!$A:$A,'Ownership Metrics'!$H:$H),"")</f>
        <v>Tersebar</v>
      </c>
      <c r="T6168" s="27" t="str">
        <f>IFERROR(_xlfn.XLOOKUP($B6168,'Ownership Metrics'!$A:$A,'Ownership Metrics'!$I:$I),"")</f>
        <v>Rendah</v>
      </c>
      <c r="U6168" s="27">
        <f>IF(COUNTIFS($B$2:$B6168,$B6168,$D$2:$D6168,$D6168)=1,1,0)</f>
        <v>1</v>
      </c>
      <c r="V6168" s="27">
        <f t="shared" si="289"/>
        <v>1.93</v>
      </c>
      <c r="W6168" s="27">
        <f t="shared" si="290"/>
        <v>10</v>
      </c>
      <c r="X6168" s="27">
        <f t="shared" si="288"/>
        <v>1.9299993832</v>
      </c>
    </row>
    <row r="6169" spans="1:24" x14ac:dyDescent="0.25">
      <c r="A6169" s="26">
        <v>46265</v>
      </c>
      <c r="B6169" s="27" t="s">
        <v>10977</v>
      </c>
      <c r="C6169" s="27" t="s">
        <v>6308</v>
      </c>
      <c r="D6169" s="27" t="s">
        <v>2725</v>
      </c>
      <c r="E6169" s="27" t="s">
        <v>72</v>
      </c>
      <c r="F6169" s="27" t="s">
        <v>23</v>
      </c>
      <c r="G6169" s="27"/>
      <c r="H6169" s="27" t="s">
        <v>24</v>
      </c>
      <c r="I6169" s="28">
        <v>102819400</v>
      </c>
      <c r="J6169" s="28">
        <v>0</v>
      </c>
      <c r="K6169" s="28">
        <v>102819400</v>
      </c>
      <c r="L6169" s="29">
        <v>2.19</v>
      </c>
      <c r="M6169" s="29">
        <f>IFERROR(_xlfn.XLOOKUP($B6169,'Ownership Metrics'!$A:$A,'Ownership Metrics'!$B:$B),"")</f>
        <v>33.799999999999997</v>
      </c>
      <c r="N6169" s="28">
        <f>IFERROR(_xlfn.XLOOKUP($B6169,'Ownership Metrics'!$A:$A,'Ownership Metrics'!$C:$C),"")</f>
        <v>528</v>
      </c>
      <c r="O6169" s="29">
        <f>IFERROR(_xlfn.XLOOKUP($B6169,'Ownership Metrics'!$A:$A,'Ownership Metrics'!$D:$D),"")</f>
        <v>13.16</v>
      </c>
      <c r="P6169" s="29">
        <f>IFERROR(_xlfn.XLOOKUP($B6169,'Ownership Metrics'!$A:$A,'Ownership Metrics'!$E:$E),"")</f>
        <v>31.92</v>
      </c>
      <c r="Q6169" s="30">
        <f>IFERROR(_xlfn.XLOOKUP($B6169,'Ownership Metrics'!$A:$A,'Ownership Metrics'!$F:$F),"")</f>
        <v>14</v>
      </c>
      <c r="R6169" s="30">
        <f>IFERROR(_xlfn.XLOOKUP($B6169,'Ownership Metrics'!$A:$A,'Ownership Metrics'!$G:$G),"")</f>
        <v>20</v>
      </c>
      <c r="S6169" s="27" t="str">
        <f>IFERROR(_xlfn.XLOOKUP($B6169,'Ownership Metrics'!$A:$A,'Ownership Metrics'!$H:$H),"")</f>
        <v>Tersebar</v>
      </c>
      <c r="T6169" s="27" t="str">
        <f>IFERROR(_xlfn.XLOOKUP($B6169,'Ownership Metrics'!$A:$A,'Ownership Metrics'!$I:$I),"")</f>
        <v>Rendah</v>
      </c>
      <c r="U6169" s="27">
        <f>IF(COUNTIFS($B$2:$B6169,$B6169,$D$2:$D6169,$D6169)=1,1,0)</f>
        <v>1</v>
      </c>
      <c r="V6169" s="27">
        <f t="shared" si="289"/>
        <v>2.19</v>
      </c>
      <c r="W6169" s="27">
        <f t="shared" si="290"/>
        <v>8</v>
      </c>
      <c r="X6169" s="27">
        <f t="shared" si="288"/>
        <v>2.1899993831</v>
      </c>
    </row>
    <row r="6170" spans="1:24" x14ac:dyDescent="0.25">
      <c r="A6170" s="26">
        <v>46265</v>
      </c>
      <c r="B6170" s="27" t="s">
        <v>10977</v>
      </c>
      <c r="C6170" s="27" t="s">
        <v>6308</v>
      </c>
      <c r="D6170" s="27" t="s">
        <v>2726</v>
      </c>
      <c r="E6170" s="27" t="s">
        <v>149</v>
      </c>
      <c r="F6170" s="27" t="s">
        <v>23</v>
      </c>
      <c r="G6170" s="27"/>
      <c r="H6170" s="27" t="s">
        <v>24</v>
      </c>
      <c r="I6170" s="28">
        <v>619047100</v>
      </c>
      <c r="J6170" s="28">
        <v>0</v>
      </c>
      <c r="K6170" s="28">
        <v>619047100</v>
      </c>
      <c r="L6170" s="29">
        <v>13.16</v>
      </c>
      <c r="M6170" s="29">
        <f>IFERROR(_xlfn.XLOOKUP($B6170,'Ownership Metrics'!$A:$A,'Ownership Metrics'!$B:$B),"")</f>
        <v>33.799999999999997</v>
      </c>
      <c r="N6170" s="28">
        <f>IFERROR(_xlfn.XLOOKUP($B6170,'Ownership Metrics'!$A:$A,'Ownership Metrics'!$C:$C),"")</f>
        <v>528</v>
      </c>
      <c r="O6170" s="29">
        <f>IFERROR(_xlfn.XLOOKUP($B6170,'Ownership Metrics'!$A:$A,'Ownership Metrics'!$D:$D),"")</f>
        <v>13.16</v>
      </c>
      <c r="P6170" s="29">
        <f>IFERROR(_xlfn.XLOOKUP($B6170,'Ownership Metrics'!$A:$A,'Ownership Metrics'!$E:$E),"")</f>
        <v>31.92</v>
      </c>
      <c r="Q6170" s="30">
        <f>IFERROR(_xlfn.XLOOKUP($B6170,'Ownership Metrics'!$A:$A,'Ownership Metrics'!$F:$F),"")</f>
        <v>14</v>
      </c>
      <c r="R6170" s="30">
        <f>IFERROR(_xlfn.XLOOKUP($B6170,'Ownership Metrics'!$A:$A,'Ownership Metrics'!$G:$G),"")</f>
        <v>20</v>
      </c>
      <c r="S6170" s="27" t="str">
        <f>IFERROR(_xlfn.XLOOKUP($B6170,'Ownership Metrics'!$A:$A,'Ownership Metrics'!$H:$H),"")</f>
        <v>Tersebar</v>
      </c>
      <c r="T6170" s="27" t="str">
        <f>IFERROR(_xlfn.XLOOKUP($B6170,'Ownership Metrics'!$A:$A,'Ownership Metrics'!$I:$I),"")</f>
        <v>Rendah</v>
      </c>
      <c r="U6170" s="27">
        <f>IF(COUNTIFS($B$2:$B6170,$B6170,$D$2:$D6170,$D6170)=1,1,0)</f>
        <v>1</v>
      </c>
      <c r="V6170" s="27">
        <f t="shared" si="289"/>
        <v>13.16</v>
      </c>
      <c r="W6170" s="27">
        <f t="shared" si="290"/>
        <v>1</v>
      </c>
      <c r="X6170" s="27">
        <f t="shared" si="288"/>
        <v>13.159999383000001</v>
      </c>
    </row>
    <row r="6171" spans="1:24" x14ac:dyDescent="0.25">
      <c r="A6171" s="26">
        <v>46265</v>
      </c>
      <c r="B6171" s="27" t="s">
        <v>10977</v>
      </c>
      <c r="C6171" s="27" t="s">
        <v>6308</v>
      </c>
      <c r="D6171" s="27" t="s">
        <v>6313</v>
      </c>
      <c r="E6171" s="27" t="s">
        <v>83</v>
      </c>
      <c r="F6171" s="27" t="s">
        <v>32</v>
      </c>
      <c r="G6171" s="27"/>
      <c r="H6171" s="27" t="s">
        <v>135</v>
      </c>
      <c r="I6171" s="28">
        <v>154256076</v>
      </c>
      <c r="J6171" s="28">
        <v>0</v>
      </c>
      <c r="K6171" s="28">
        <v>154256076</v>
      </c>
      <c r="L6171" s="29">
        <v>3.28</v>
      </c>
      <c r="M6171" s="29">
        <f>IFERROR(_xlfn.XLOOKUP($B6171,'Ownership Metrics'!$A:$A,'Ownership Metrics'!$B:$B),"")</f>
        <v>33.799999999999997</v>
      </c>
      <c r="N6171" s="28">
        <f>IFERROR(_xlfn.XLOOKUP($B6171,'Ownership Metrics'!$A:$A,'Ownership Metrics'!$C:$C),"")</f>
        <v>528</v>
      </c>
      <c r="O6171" s="29">
        <f>IFERROR(_xlfn.XLOOKUP($B6171,'Ownership Metrics'!$A:$A,'Ownership Metrics'!$D:$D),"")</f>
        <v>13.16</v>
      </c>
      <c r="P6171" s="29">
        <f>IFERROR(_xlfn.XLOOKUP($B6171,'Ownership Metrics'!$A:$A,'Ownership Metrics'!$E:$E),"")</f>
        <v>31.92</v>
      </c>
      <c r="Q6171" s="30">
        <f>IFERROR(_xlfn.XLOOKUP($B6171,'Ownership Metrics'!$A:$A,'Ownership Metrics'!$F:$F),"")</f>
        <v>14</v>
      </c>
      <c r="R6171" s="30">
        <f>IFERROR(_xlfn.XLOOKUP($B6171,'Ownership Metrics'!$A:$A,'Ownership Metrics'!$G:$G),"")</f>
        <v>20</v>
      </c>
      <c r="S6171" s="27" t="str">
        <f>IFERROR(_xlfn.XLOOKUP($B6171,'Ownership Metrics'!$A:$A,'Ownership Metrics'!$H:$H),"")</f>
        <v>Tersebar</v>
      </c>
      <c r="T6171" s="27" t="str">
        <f>IFERROR(_xlfn.XLOOKUP($B6171,'Ownership Metrics'!$A:$A,'Ownership Metrics'!$I:$I),"")</f>
        <v>Rendah</v>
      </c>
      <c r="U6171" s="27">
        <f>IF(COUNTIFS($B$2:$B6171,$B6171,$D$2:$D6171,$D6171)=1,1,0)</f>
        <v>1</v>
      </c>
      <c r="V6171" s="27">
        <f t="shared" si="289"/>
        <v>3.28</v>
      </c>
      <c r="W6171" s="27">
        <f t="shared" si="290"/>
        <v>7</v>
      </c>
      <c r="X6171" s="27">
        <f t="shared" si="288"/>
        <v>3.2799993828999998</v>
      </c>
    </row>
    <row r="6172" spans="1:24" x14ac:dyDescent="0.25">
      <c r="A6172" s="26">
        <v>46265</v>
      </c>
      <c r="B6172" s="27" t="s">
        <v>10978</v>
      </c>
      <c r="C6172" s="27" t="s">
        <v>6315</v>
      </c>
      <c r="D6172" s="27" t="s">
        <v>1805</v>
      </c>
      <c r="E6172" s="27" t="s">
        <v>74</v>
      </c>
      <c r="F6172" s="27" t="s">
        <v>23</v>
      </c>
      <c r="G6172" s="27"/>
      <c r="H6172" s="27" t="s">
        <v>24</v>
      </c>
      <c r="I6172" s="28">
        <v>1150247400</v>
      </c>
      <c r="J6172" s="28">
        <v>5120000000</v>
      </c>
      <c r="K6172" s="28">
        <v>6270247400</v>
      </c>
      <c r="L6172" s="29">
        <v>65.83</v>
      </c>
      <c r="M6172" s="29">
        <f>IFERROR(_xlfn.XLOOKUP($B6172,'Ownership Metrics'!$A:$A,'Ownership Metrics'!$B:$B),"")</f>
        <v>5.71</v>
      </c>
      <c r="N6172" s="28">
        <f>IFERROR(_xlfn.XLOOKUP($B6172,'Ownership Metrics'!$A:$A,'Ownership Metrics'!$C:$C),"")</f>
        <v>4459</v>
      </c>
      <c r="O6172" s="29">
        <f>IFERROR(_xlfn.XLOOKUP($B6172,'Ownership Metrics'!$A:$A,'Ownership Metrics'!$D:$D),"")</f>
        <v>65.83</v>
      </c>
      <c r="P6172" s="29">
        <f>IFERROR(_xlfn.XLOOKUP($B6172,'Ownership Metrics'!$A:$A,'Ownership Metrics'!$E:$E),"")</f>
        <v>75.790000000000006</v>
      </c>
      <c r="Q6172" s="30">
        <f>IFERROR(_xlfn.XLOOKUP($B6172,'Ownership Metrics'!$A:$A,'Ownership Metrics'!$F:$F),"")</f>
        <v>8</v>
      </c>
      <c r="R6172" s="30">
        <f>IFERROR(_xlfn.XLOOKUP($B6172,'Ownership Metrics'!$A:$A,'Ownership Metrics'!$G:$G),"")</f>
        <v>59</v>
      </c>
      <c r="S6172" s="27" t="str">
        <f>IFERROR(_xlfn.XLOOKUP($B6172,'Ownership Metrics'!$A:$A,'Ownership Metrics'!$H:$H),"")</f>
        <v>Mayoritas</v>
      </c>
      <c r="T6172" s="27" t="str">
        <f>IFERROR(_xlfn.XLOOKUP($B6172,'Ownership Metrics'!$A:$A,'Ownership Metrics'!$I:$I),"")</f>
        <v>Tinggi</v>
      </c>
      <c r="U6172" s="27">
        <f>IF(COUNTIFS($B$2:$B6172,$B6172,$D$2:$D6172,$D6172)=1,1,0)</f>
        <v>1</v>
      </c>
      <c r="V6172" s="27">
        <f t="shared" si="289"/>
        <v>65.83</v>
      </c>
      <c r="W6172" s="27">
        <f t="shared" si="290"/>
        <v>1</v>
      </c>
      <c r="X6172" s="27">
        <f t="shared" si="288"/>
        <v>65.829999382799997</v>
      </c>
    </row>
    <row r="6173" spans="1:24" x14ac:dyDescent="0.25">
      <c r="A6173" s="26">
        <v>46265</v>
      </c>
      <c r="B6173" s="27" t="s">
        <v>10978</v>
      </c>
      <c r="C6173" s="27" t="s">
        <v>6315</v>
      </c>
      <c r="D6173" s="27" t="s">
        <v>6316</v>
      </c>
      <c r="E6173" s="27" t="s">
        <v>74</v>
      </c>
      <c r="F6173" s="27" t="s">
        <v>23</v>
      </c>
      <c r="G6173" s="27"/>
      <c r="H6173" s="27" t="s">
        <v>24</v>
      </c>
      <c r="I6173" s="28">
        <v>476938451</v>
      </c>
      <c r="J6173" s="28">
        <v>0</v>
      </c>
      <c r="K6173" s="28">
        <v>476938451</v>
      </c>
      <c r="L6173" s="29">
        <v>5.01</v>
      </c>
      <c r="M6173" s="29">
        <f>IFERROR(_xlfn.XLOOKUP($B6173,'Ownership Metrics'!$A:$A,'Ownership Metrics'!$B:$B),"")</f>
        <v>5.71</v>
      </c>
      <c r="N6173" s="28">
        <f>IFERROR(_xlfn.XLOOKUP($B6173,'Ownership Metrics'!$A:$A,'Ownership Metrics'!$C:$C),"")</f>
        <v>4459</v>
      </c>
      <c r="O6173" s="29">
        <f>IFERROR(_xlfn.XLOOKUP($B6173,'Ownership Metrics'!$A:$A,'Ownership Metrics'!$D:$D),"")</f>
        <v>65.83</v>
      </c>
      <c r="P6173" s="29">
        <f>IFERROR(_xlfn.XLOOKUP($B6173,'Ownership Metrics'!$A:$A,'Ownership Metrics'!$E:$E),"")</f>
        <v>75.790000000000006</v>
      </c>
      <c r="Q6173" s="30">
        <f>IFERROR(_xlfn.XLOOKUP($B6173,'Ownership Metrics'!$A:$A,'Ownership Metrics'!$F:$F),"")</f>
        <v>8</v>
      </c>
      <c r="R6173" s="30">
        <f>IFERROR(_xlfn.XLOOKUP($B6173,'Ownership Metrics'!$A:$A,'Ownership Metrics'!$G:$G),"")</f>
        <v>59</v>
      </c>
      <c r="S6173" s="27" t="str">
        <f>IFERROR(_xlfn.XLOOKUP($B6173,'Ownership Metrics'!$A:$A,'Ownership Metrics'!$H:$H),"")</f>
        <v>Mayoritas</v>
      </c>
      <c r="T6173" s="27" t="str">
        <f>IFERROR(_xlfn.XLOOKUP($B6173,'Ownership Metrics'!$A:$A,'Ownership Metrics'!$I:$I),"")</f>
        <v>Tinggi</v>
      </c>
      <c r="U6173" s="27">
        <f>IF(COUNTIFS($B$2:$B6173,$B6173,$D$2:$D6173,$D6173)=1,1,0)</f>
        <v>1</v>
      </c>
      <c r="V6173" s="27">
        <f t="shared" si="289"/>
        <v>5.01</v>
      </c>
      <c r="W6173" s="27">
        <f t="shared" si="290"/>
        <v>2</v>
      </c>
      <c r="X6173" s="27">
        <f t="shared" si="288"/>
        <v>5.0099993827000002</v>
      </c>
    </row>
    <row r="6174" spans="1:24" x14ac:dyDescent="0.25">
      <c r="A6174" s="26">
        <v>46265</v>
      </c>
      <c r="B6174" s="27" t="s">
        <v>10978</v>
      </c>
      <c r="C6174" s="27" t="s">
        <v>6315</v>
      </c>
      <c r="D6174" s="27" t="s">
        <v>6317</v>
      </c>
      <c r="E6174" s="27" t="s">
        <v>22</v>
      </c>
      <c r="F6174" s="27" t="s">
        <v>32</v>
      </c>
      <c r="G6174" s="27"/>
      <c r="H6174" s="27" t="s">
        <v>56</v>
      </c>
      <c r="I6174" s="28">
        <v>350000000</v>
      </c>
      <c r="J6174" s="28">
        <v>0</v>
      </c>
      <c r="K6174" s="28">
        <v>350000000</v>
      </c>
      <c r="L6174" s="29">
        <v>3.67</v>
      </c>
      <c r="M6174" s="29">
        <f>IFERROR(_xlfn.XLOOKUP($B6174,'Ownership Metrics'!$A:$A,'Ownership Metrics'!$B:$B),"")</f>
        <v>5.71</v>
      </c>
      <c r="N6174" s="28">
        <f>IFERROR(_xlfn.XLOOKUP($B6174,'Ownership Metrics'!$A:$A,'Ownership Metrics'!$C:$C),"")</f>
        <v>4459</v>
      </c>
      <c r="O6174" s="29">
        <f>IFERROR(_xlfn.XLOOKUP($B6174,'Ownership Metrics'!$A:$A,'Ownership Metrics'!$D:$D),"")</f>
        <v>65.83</v>
      </c>
      <c r="P6174" s="29">
        <f>IFERROR(_xlfn.XLOOKUP($B6174,'Ownership Metrics'!$A:$A,'Ownership Metrics'!$E:$E),"")</f>
        <v>75.790000000000006</v>
      </c>
      <c r="Q6174" s="30">
        <f>IFERROR(_xlfn.XLOOKUP($B6174,'Ownership Metrics'!$A:$A,'Ownership Metrics'!$F:$F),"")</f>
        <v>8</v>
      </c>
      <c r="R6174" s="30">
        <f>IFERROR(_xlfn.XLOOKUP($B6174,'Ownership Metrics'!$A:$A,'Ownership Metrics'!$G:$G),"")</f>
        <v>59</v>
      </c>
      <c r="S6174" s="27" t="str">
        <f>IFERROR(_xlfn.XLOOKUP($B6174,'Ownership Metrics'!$A:$A,'Ownership Metrics'!$H:$H),"")</f>
        <v>Mayoritas</v>
      </c>
      <c r="T6174" s="27" t="str">
        <f>IFERROR(_xlfn.XLOOKUP($B6174,'Ownership Metrics'!$A:$A,'Ownership Metrics'!$I:$I),"")</f>
        <v>Tinggi</v>
      </c>
      <c r="U6174" s="27">
        <f>IF(COUNTIFS($B$2:$B6174,$B6174,$D$2:$D6174,$D6174)=1,1,0)</f>
        <v>1</v>
      </c>
      <c r="V6174" s="27">
        <f t="shared" si="289"/>
        <v>3.67</v>
      </c>
      <c r="W6174" s="27">
        <f t="shared" si="290"/>
        <v>7</v>
      </c>
      <c r="X6174" s="27">
        <f t="shared" si="288"/>
        <v>3.6699993825999999</v>
      </c>
    </row>
    <row r="6175" spans="1:24" x14ac:dyDescent="0.25">
      <c r="A6175" s="26">
        <v>46265</v>
      </c>
      <c r="B6175" s="27" t="s">
        <v>10978</v>
      </c>
      <c r="C6175" s="27" t="s">
        <v>6315</v>
      </c>
      <c r="D6175" s="27" t="s">
        <v>2773</v>
      </c>
      <c r="E6175" s="27" t="s">
        <v>114</v>
      </c>
      <c r="F6175" s="27" t="s">
        <v>32</v>
      </c>
      <c r="G6175" s="27"/>
      <c r="H6175" s="27" t="s">
        <v>64</v>
      </c>
      <c r="I6175" s="28">
        <v>449590500</v>
      </c>
      <c r="J6175" s="28">
        <v>0</v>
      </c>
      <c r="K6175" s="28">
        <v>449590500</v>
      </c>
      <c r="L6175" s="29">
        <v>4.72</v>
      </c>
      <c r="M6175" s="29">
        <f>IFERROR(_xlfn.XLOOKUP($B6175,'Ownership Metrics'!$A:$A,'Ownership Metrics'!$B:$B),"")</f>
        <v>5.71</v>
      </c>
      <c r="N6175" s="28">
        <f>IFERROR(_xlfn.XLOOKUP($B6175,'Ownership Metrics'!$A:$A,'Ownership Metrics'!$C:$C),"")</f>
        <v>4459</v>
      </c>
      <c r="O6175" s="29">
        <f>IFERROR(_xlfn.XLOOKUP($B6175,'Ownership Metrics'!$A:$A,'Ownership Metrics'!$D:$D),"")</f>
        <v>65.83</v>
      </c>
      <c r="P6175" s="29">
        <f>IFERROR(_xlfn.XLOOKUP($B6175,'Ownership Metrics'!$A:$A,'Ownership Metrics'!$E:$E),"")</f>
        <v>75.790000000000006</v>
      </c>
      <c r="Q6175" s="30">
        <f>IFERROR(_xlfn.XLOOKUP($B6175,'Ownership Metrics'!$A:$A,'Ownership Metrics'!$F:$F),"")</f>
        <v>8</v>
      </c>
      <c r="R6175" s="30">
        <f>IFERROR(_xlfn.XLOOKUP($B6175,'Ownership Metrics'!$A:$A,'Ownership Metrics'!$G:$G),"")</f>
        <v>59</v>
      </c>
      <c r="S6175" s="27" t="str">
        <f>IFERROR(_xlfn.XLOOKUP($B6175,'Ownership Metrics'!$A:$A,'Ownership Metrics'!$H:$H),"")</f>
        <v>Mayoritas</v>
      </c>
      <c r="T6175" s="27" t="str">
        <f>IFERROR(_xlfn.XLOOKUP($B6175,'Ownership Metrics'!$A:$A,'Ownership Metrics'!$I:$I),"")</f>
        <v>Tinggi</v>
      </c>
      <c r="U6175" s="27">
        <f>IF(COUNTIFS($B$2:$B6175,$B6175,$D$2:$D6175,$D6175)=1,1,0)</f>
        <v>1</v>
      </c>
      <c r="V6175" s="27">
        <f t="shared" si="289"/>
        <v>4.72</v>
      </c>
      <c r="W6175" s="27">
        <f t="shared" si="290"/>
        <v>5</v>
      </c>
      <c r="X6175" s="27">
        <f t="shared" si="288"/>
        <v>4.7199993825000002</v>
      </c>
    </row>
    <row r="6176" spans="1:24" x14ac:dyDescent="0.25">
      <c r="A6176" s="26">
        <v>46265</v>
      </c>
      <c r="B6176" s="27" t="s">
        <v>10978</v>
      </c>
      <c r="C6176" s="27" t="s">
        <v>6315</v>
      </c>
      <c r="D6176" s="27" t="s">
        <v>6318</v>
      </c>
      <c r="E6176" s="27" t="s">
        <v>98</v>
      </c>
      <c r="F6176" s="27" t="s">
        <v>32</v>
      </c>
      <c r="G6176" s="27"/>
      <c r="H6176" s="27" t="s">
        <v>6319</v>
      </c>
      <c r="I6176" s="28">
        <v>467592593</v>
      </c>
      <c r="J6176" s="28">
        <v>0</v>
      </c>
      <c r="K6176" s="28">
        <v>467592593</v>
      </c>
      <c r="L6176" s="29">
        <v>4.91</v>
      </c>
      <c r="M6176" s="29">
        <f>IFERROR(_xlfn.XLOOKUP($B6176,'Ownership Metrics'!$A:$A,'Ownership Metrics'!$B:$B),"")</f>
        <v>5.71</v>
      </c>
      <c r="N6176" s="28">
        <f>IFERROR(_xlfn.XLOOKUP($B6176,'Ownership Metrics'!$A:$A,'Ownership Metrics'!$C:$C),"")</f>
        <v>4459</v>
      </c>
      <c r="O6176" s="29">
        <f>IFERROR(_xlfn.XLOOKUP($B6176,'Ownership Metrics'!$A:$A,'Ownership Metrics'!$D:$D),"")</f>
        <v>65.83</v>
      </c>
      <c r="P6176" s="29">
        <f>IFERROR(_xlfn.XLOOKUP($B6176,'Ownership Metrics'!$A:$A,'Ownership Metrics'!$E:$E),"")</f>
        <v>75.790000000000006</v>
      </c>
      <c r="Q6176" s="30">
        <f>IFERROR(_xlfn.XLOOKUP($B6176,'Ownership Metrics'!$A:$A,'Ownership Metrics'!$F:$F),"")</f>
        <v>8</v>
      </c>
      <c r="R6176" s="30">
        <f>IFERROR(_xlfn.XLOOKUP($B6176,'Ownership Metrics'!$A:$A,'Ownership Metrics'!$G:$G),"")</f>
        <v>59</v>
      </c>
      <c r="S6176" s="27" t="str">
        <f>IFERROR(_xlfn.XLOOKUP($B6176,'Ownership Metrics'!$A:$A,'Ownership Metrics'!$H:$H),"")</f>
        <v>Mayoritas</v>
      </c>
      <c r="T6176" s="27" t="str">
        <f>IFERROR(_xlfn.XLOOKUP($B6176,'Ownership Metrics'!$A:$A,'Ownership Metrics'!$I:$I),"")</f>
        <v>Tinggi</v>
      </c>
      <c r="U6176" s="27">
        <f>IF(COUNTIFS($B$2:$B6176,$B6176,$D$2:$D6176,$D6176)=1,1,0)</f>
        <v>1</v>
      </c>
      <c r="V6176" s="27">
        <f t="shared" si="289"/>
        <v>4.91</v>
      </c>
      <c r="W6176" s="27">
        <f t="shared" si="290"/>
        <v>4</v>
      </c>
      <c r="X6176" s="27">
        <f t="shared" si="288"/>
        <v>4.9099993824000006</v>
      </c>
    </row>
    <row r="6177" spans="1:24" x14ac:dyDescent="0.25">
      <c r="A6177" s="26">
        <v>46265</v>
      </c>
      <c r="B6177" s="27" t="s">
        <v>10978</v>
      </c>
      <c r="C6177" s="27" t="s">
        <v>6315</v>
      </c>
      <c r="D6177" s="27" t="s">
        <v>1003</v>
      </c>
      <c r="E6177" s="27" t="s">
        <v>26</v>
      </c>
      <c r="F6177" s="27" t="s">
        <v>32</v>
      </c>
      <c r="G6177" s="27"/>
      <c r="H6177" s="27" t="s">
        <v>64</v>
      </c>
      <c r="I6177" s="28">
        <v>351498750</v>
      </c>
      <c r="J6177" s="28">
        <v>0</v>
      </c>
      <c r="K6177" s="28">
        <v>351498750</v>
      </c>
      <c r="L6177" s="29">
        <v>3.69</v>
      </c>
      <c r="M6177" s="29">
        <f>IFERROR(_xlfn.XLOOKUP($B6177,'Ownership Metrics'!$A:$A,'Ownership Metrics'!$B:$B),"")</f>
        <v>5.71</v>
      </c>
      <c r="N6177" s="28">
        <f>IFERROR(_xlfn.XLOOKUP($B6177,'Ownership Metrics'!$A:$A,'Ownership Metrics'!$C:$C),"")</f>
        <v>4459</v>
      </c>
      <c r="O6177" s="29">
        <f>IFERROR(_xlfn.XLOOKUP($B6177,'Ownership Metrics'!$A:$A,'Ownership Metrics'!$D:$D),"")</f>
        <v>65.83</v>
      </c>
      <c r="P6177" s="29">
        <f>IFERROR(_xlfn.XLOOKUP($B6177,'Ownership Metrics'!$A:$A,'Ownership Metrics'!$E:$E),"")</f>
        <v>75.790000000000006</v>
      </c>
      <c r="Q6177" s="30">
        <f>IFERROR(_xlfn.XLOOKUP($B6177,'Ownership Metrics'!$A:$A,'Ownership Metrics'!$F:$F),"")</f>
        <v>8</v>
      </c>
      <c r="R6177" s="30">
        <f>IFERROR(_xlfn.XLOOKUP($B6177,'Ownership Metrics'!$A:$A,'Ownership Metrics'!$G:$G),"")</f>
        <v>59</v>
      </c>
      <c r="S6177" s="27" t="str">
        <f>IFERROR(_xlfn.XLOOKUP($B6177,'Ownership Metrics'!$A:$A,'Ownership Metrics'!$H:$H),"")</f>
        <v>Mayoritas</v>
      </c>
      <c r="T6177" s="27" t="str">
        <f>IFERROR(_xlfn.XLOOKUP($B6177,'Ownership Metrics'!$A:$A,'Ownership Metrics'!$I:$I),"")</f>
        <v>Tinggi</v>
      </c>
      <c r="U6177" s="27">
        <f>IF(COUNTIFS($B$2:$B6177,$B6177,$D$2:$D6177,$D6177)=1,1,0)</f>
        <v>1</v>
      </c>
      <c r="V6177" s="27">
        <f t="shared" si="289"/>
        <v>3.69</v>
      </c>
      <c r="W6177" s="27">
        <f t="shared" si="290"/>
        <v>6</v>
      </c>
      <c r="X6177" s="27">
        <f t="shared" si="288"/>
        <v>3.6899993822999999</v>
      </c>
    </row>
    <row r="6178" spans="1:24" x14ac:dyDescent="0.25">
      <c r="A6178" s="26">
        <v>46265</v>
      </c>
      <c r="B6178" s="27" t="s">
        <v>10978</v>
      </c>
      <c r="C6178" s="27" t="s">
        <v>6315</v>
      </c>
      <c r="D6178" s="27" t="s">
        <v>1809</v>
      </c>
      <c r="E6178" s="27" t="s">
        <v>83</v>
      </c>
      <c r="F6178" s="27" t="s">
        <v>32</v>
      </c>
      <c r="G6178" s="27"/>
      <c r="H6178" s="27" t="s">
        <v>64</v>
      </c>
      <c r="I6178" s="28">
        <v>471487500</v>
      </c>
      <c r="J6178" s="28">
        <v>0</v>
      </c>
      <c r="K6178" s="28">
        <v>471487500</v>
      </c>
      <c r="L6178" s="29">
        <v>4.95</v>
      </c>
      <c r="M6178" s="29">
        <f>IFERROR(_xlfn.XLOOKUP($B6178,'Ownership Metrics'!$A:$A,'Ownership Metrics'!$B:$B),"")</f>
        <v>5.71</v>
      </c>
      <c r="N6178" s="28">
        <f>IFERROR(_xlfn.XLOOKUP($B6178,'Ownership Metrics'!$A:$A,'Ownership Metrics'!$C:$C),"")</f>
        <v>4459</v>
      </c>
      <c r="O6178" s="29">
        <f>IFERROR(_xlfn.XLOOKUP($B6178,'Ownership Metrics'!$A:$A,'Ownership Metrics'!$D:$D),"")</f>
        <v>65.83</v>
      </c>
      <c r="P6178" s="29">
        <f>IFERROR(_xlfn.XLOOKUP($B6178,'Ownership Metrics'!$A:$A,'Ownership Metrics'!$E:$E),"")</f>
        <v>75.790000000000006</v>
      </c>
      <c r="Q6178" s="30">
        <f>IFERROR(_xlfn.XLOOKUP($B6178,'Ownership Metrics'!$A:$A,'Ownership Metrics'!$F:$F),"")</f>
        <v>8</v>
      </c>
      <c r="R6178" s="30">
        <f>IFERROR(_xlfn.XLOOKUP($B6178,'Ownership Metrics'!$A:$A,'Ownership Metrics'!$G:$G),"")</f>
        <v>59</v>
      </c>
      <c r="S6178" s="27" t="str">
        <f>IFERROR(_xlfn.XLOOKUP($B6178,'Ownership Metrics'!$A:$A,'Ownership Metrics'!$H:$H),"")</f>
        <v>Mayoritas</v>
      </c>
      <c r="T6178" s="27" t="str">
        <f>IFERROR(_xlfn.XLOOKUP($B6178,'Ownership Metrics'!$A:$A,'Ownership Metrics'!$I:$I),"")</f>
        <v>Tinggi</v>
      </c>
      <c r="U6178" s="27">
        <f>IF(COUNTIFS($B$2:$B6178,$B6178,$D$2:$D6178,$D6178)=1,1,0)</f>
        <v>1</v>
      </c>
      <c r="V6178" s="27">
        <f t="shared" si="289"/>
        <v>4.95</v>
      </c>
      <c r="W6178" s="27">
        <f t="shared" si="290"/>
        <v>3</v>
      </c>
      <c r="X6178" s="27">
        <f t="shared" si="288"/>
        <v>4.9499993822000006</v>
      </c>
    </row>
    <row r="6179" spans="1:24" x14ac:dyDescent="0.25">
      <c r="A6179" s="26">
        <v>46265</v>
      </c>
      <c r="B6179" s="27" t="s">
        <v>10978</v>
      </c>
      <c r="C6179" s="27" t="s">
        <v>6315</v>
      </c>
      <c r="D6179" s="27" t="s">
        <v>4570</v>
      </c>
      <c r="E6179" s="27" t="s">
        <v>4571</v>
      </c>
      <c r="F6179" s="27" t="s">
        <v>32</v>
      </c>
      <c r="G6179" s="27"/>
      <c r="H6179" s="27" t="s">
        <v>64</v>
      </c>
      <c r="I6179" s="28">
        <v>143388054</v>
      </c>
      <c r="J6179" s="28">
        <v>0</v>
      </c>
      <c r="K6179" s="28">
        <v>143388054</v>
      </c>
      <c r="L6179" s="29">
        <v>1.51</v>
      </c>
      <c r="M6179" s="29">
        <f>IFERROR(_xlfn.XLOOKUP($B6179,'Ownership Metrics'!$A:$A,'Ownership Metrics'!$B:$B),"")</f>
        <v>5.71</v>
      </c>
      <c r="N6179" s="28">
        <f>IFERROR(_xlfn.XLOOKUP($B6179,'Ownership Metrics'!$A:$A,'Ownership Metrics'!$C:$C),"")</f>
        <v>4459</v>
      </c>
      <c r="O6179" s="29">
        <f>IFERROR(_xlfn.XLOOKUP($B6179,'Ownership Metrics'!$A:$A,'Ownership Metrics'!$D:$D),"")</f>
        <v>65.83</v>
      </c>
      <c r="P6179" s="29">
        <f>IFERROR(_xlfn.XLOOKUP($B6179,'Ownership Metrics'!$A:$A,'Ownership Metrics'!$E:$E),"")</f>
        <v>75.790000000000006</v>
      </c>
      <c r="Q6179" s="30">
        <f>IFERROR(_xlfn.XLOOKUP($B6179,'Ownership Metrics'!$A:$A,'Ownership Metrics'!$F:$F),"")</f>
        <v>8</v>
      </c>
      <c r="R6179" s="30">
        <f>IFERROR(_xlfn.XLOOKUP($B6179,'Ownership Metrics'!$A:$A,'Ownership Metrics'!$G:$G),"")</f>
        <v>59</v>
      </c>
      <c r="S6179" s="27" t="str">
        <f>IFERROR(_xlfn.XLOOKUP($B6179,'Ownership Metrics'!$A:$A,'Ownership Metrics'!$H:$H),"")</f>
        <v>Mayoritas</v>
      </c>
      <c r="T6179" s="27" t="str">
        <f>IFERROR(_xlfn.XLOOKUP($B6179,'Ownership Metrics'!$A:$A,'Ownership Metrics'!$I:$I),"")</f>
        <v>Tinggi</v>
      </c>
      <c r="U6179" s="27">
        <f>IF(COUNTIFS($B$2:$B6179,$B6179,$D$2:$D6179,$D6179)=1,1,0)</f>
        <v>1</v>
      </c>
      <c r="V6179" s="27">
        <f t="shared" si="289"/>
        <v>1.51</v>
      </c>
      <c r="W6179" s="27">
        <f t="shared" si="290"/>
        <v>8</v>
      </c>
      <c r="X6179" s="27">
        <f t="shared" si="288"/>
        <v>1.5099993821</v>
      </c>
    </row>
    <row r="6180" spans="1:24" x14ac:dyDescent="0.25">
      <c r="A6180" s="26">
        <v>46265</v>
      </c>
      <c r="B6180" s="27" t="s">
        <v>10979</v>
      </c>
      <c r="C6180" s="27" t="s">
        <v>6321</v>
      </c>
      <c r="D6180" s="27" t="s">
        <v>6322</v>
      </c>
      <c r="E6180" s="27" t="s">
        <v>35</v>
      </c>
      <c r="F6180" s="27" t="s">
        <v>23</v>
      </c>
      <c r="G6180" s="27" t="s">
        <v>36</v>
      </c>
      <c r="H6180" s="27" t="s">
        <v>24</v>
      </c>
      <c r="I6180" s="28">
        <v>13645100</v>
      </c>
      <c r="J6180" s="28">
        <v>0</v>
      </c>
      <c r="K6180" s="28">
        <v>13645100</v>
      </c>
      <c r="L6180" s="29">
        <v>1.17</v>
      </c>
      <c r="M6180" s="29">
        <f>IFERROR(_xlfn.XLOOKUP($B6180,'Ownership Metrics'!$A:$A,'Ownership Metrics'!$B:$B),"")</f>
        <v>7.26</v>
      </c>
      <c r="N6180" s="28">
        <f>IFERROR(_xlfn.XLOOKUP($B6180,'Ownership Metrics'!$A:$A,'Ownership Metrics'!$C:$C),"")</f>
        <v>3363</v>
      </c>
      <c r="O6180" s="29">
        <f>IFERROR(_xlfn.XLOOKUP($B6180,'Ownership Metrics'!$A:$A,'Ownership Metrics'!$D:$D),"")</f>
        <v>40.99</v>
      </c>
      <c r="P6180" s="29">
        <f>IFERROR(_xlfn.XLOOKUP($B6180,'Ownership Metrics'!$A:$A,'Ownership Metrics'!$E:$E),"")</f>
        <v>83.72</v>
      </c>
      <c r="Q6180" s="30">
        <f>IFERROR(_xlfn.XLOOKUP($B6180,'Ownership Metrics'!$A:$A,'Ownership Metrics'!$F:$F),"")</f>
        <v>9</v>
      </c>
      <c r="R6180" s="30">
        <f>IFERROR(_xlfn.XLOOKUP($B6180,'Ownership Metrics'!$A:$A,'Ownership Metrics'!$G:$G),"")</f>
        <v>56</v>
      </c>
      <c r="S6180" s="27" t="str">
        <f>IFERROR(_xlfn.XLOOKUP($B6180,'Ownership Metrics'!$A:$A,'Ownership Metrics'!$H:$H),"")</f>
        <v>Terkonsentrasi</v>
      </c>
      <c r="T6180" s="27" t="str">
        <f>IFERROR(_xlfn.XLOOKUP($B6180,'Ownership Metrics'!$A:$A,'Ownership Metrics'!$I:$I),"")</f>
        <v>Tinggi</v>
      </c>
      <c r="U6180" s="27">
        <f>IF(COUNTIFS($B$2:$B6180,$B6180,$D$2:$D6180,$D6180)=1,1,0)</f>
        <v>1</v>
      </c>
      <c r="V6180" s="27">
        <f t="shared" si="289"/>
        <v>1.17</v>
      </c>
      <c r="W6180" s="27">
        <f t="shared" si="290"/>
        <v>9</v>
      </c>
      <c r="X6180" s="27">
        <f t="shared" si="288"/>
        <v>1.1699993819999999</v>
      </c>
    </row>
    <row r="6181" spans="1:24" x14ac:dyDescent="0.25">
      <c r="A6181" s="26">
        <v>46265</v>
      </c>
      <c r="B6181" s="27" t="s">
        <v>10979</v>
      </c>
      <c r="C6181" s="27" t="s">
        <v>6321</v>
      </c>
      <c r="D6181" s="27" t="s">
        <v>970</v>
      </c>
      <c r="E6181" s="27" t="s">
        <v>35</v>
      </c>
      <c r="F6181" s="27" t="s">
        <v>23</v>
      </c>
      <c r="G6181" s="27" t="s">
        <v>36</v>
      </c>
      <c r="H6181" s="27" t="s">
        <v>24</v>
      </c>
      <c r="I6181" s="28">
        <v>27358500</v>
      </c>
      <c r="J6181" s="28">
        <v>450519181</v>
      </c>
      <c r="K6181" s="28">
        <v>477877681</v>
      </c>
      <c r="L6181" s="29">
        <v>40.81</v>
      </c>
      <c r="M6181" s="29">
        <f>IFERROR(_xlfn.XLOOKUP($B6181,'Ownership Metrics'!$A:$A,'Ownership Metrics'!$B:$B),"")</f>
        <v>7.26</v>
      </c>
      <c r="N6181" s="28">
        <f>IFERROR(_xlfn.XLOOKUP($B6181,'Ownership Metrics'!$A:$A,'Ownership Metrics'!$C:$C),"")</f>
        <v>3363</v>
      </c>
      <c r="O6181" s="29">
        <f>IFERROR(_xlfn.XLOOKUP($B6181,'Ownership Metrics'!$A:$A,'Ownership Metrics'!$D:$D),"")</f>
        <v>40.99</v>
      </c>
      <c r="P6181" s="29">
        <f>IFERROR(_xlfn.XLOOKUP($B6181,'Ownership Metrics'!$A:$A,'Ownership Metrics'!$E:$E),"")</f>
        <v>83.72</v>
      </c>
      <c r="Q6181" s="30">
        <f>IFERROR(_xlfn.XLOOKUP($B6181,'Ownership Metrics'!$A:$A,'Ownership Metrics'!$F:$F),"")</f>
        <v>9</v>
      </c>
      <c r="R6181" s="30">
        <f>IFERROR(_xlfn.XLOOKUP($B6181,'Ownership Metrics'!$A:$A,'Ownership Metrics'!$G:$G),"")</f>
        <v>56</v>
      </c>
      <c r="S6181" s="27" t="str">
        <f>IFERROR(_xlfn.XLOOKUP($B6181,'Ownership Metrics'!$A:$A,'Ownership Metrics'!$H:$H),"")</f>
        <v>Terkonsentrasi</v>
      </c>
      <c r="T6181" s="27" t="str">
        <f>IFERROR(_xlfn.XLOOKUP($B6181,'Ownership Metrics'!$A:$A,'Ownership Metrics'!$I:$I),"")</f>
        <v>Tinggi</v>
      </c>
      <c r="U6181" s="27">
        <f>IF(COUNTIFS($B$2:$B6181,$B6181,$D$2:$D6181,$D6181)=1,1,0)</f>
        <v>1</v>
      </c>
      <c r="V6181" s="27">
        <f t="shared" si="289"/>
        <v>40.81</v>
      </c>
      <c r="W6181" s="27">
        <f t="shared" si="290"/>
        <v>2</v>
      </c>
      <c r="X6181" s="27">
        <f t="shared" si="288"/>
        <v>40.809999381899999</v>
      </c>
    </row>
    <row r="6182" spans="1:24" x14ac:dyDescent="0.25">
      <c r="A6182" s="26">
        <v>46265</v>
      </c>
      <c r="B6182" s="27" t="s">
        <v>10979</v>
      </c>
      <c r="C6182" s="27" t="s">
        <v>6321</v>
      </c>
      <c r="D6182" s="27" t="s">
        <v>6323</v>
      </c>
      <c r="E6182" s="27" t="s">
        <v>35</v>
      </c>
      <c r="F6182" s="27" t="s">
        <v>23</v>
      </c>
      <c r="G6182" s="27" t="s">
        <v>36</v>
      </c>
      <c r="H6182" s="27"/>
      <c r="I6182" s="28">
        <v>14051000</v>
      </c>
      <c r="J6182" s="28">
        <v>5100000</v>
      </c>
      <c r="K6182" s="28">
        <v>19151000</v>
      </c>
      <c r="L6182" s="29">
        <v>1.64</v>
      </c>
      <c r="M6182" s="29">
        <f>IFERROR(_xlfn.XLOOKUP($B6182,'Ownership Metrics'!$A:$A,'Ownership Metrics'!$B:$B),"")</f>
        <v>7.26</v>
      </c>
      <c r="N6182" s="28">
        <f>IFERROR(_xlfn.XLOOKUP($B6182,'Ownership Metrics'!$A:$A,'Ownership Metrics'!$C:$C),"")</f>
        <v>3363</v>
      </c>
      <c r="O6182" s="29">
        <f>IFERROR(_xlfn.XLOOKUP($B6182,'Ownership Metrics'!$A:$A,'Ownership Metrics'!$D:$D),"")</f>
        <v>40.99</v>
      </c>
      <c r="P6182" s="29">
        <f>IFERROR(_xlfn.XLOOKUP($B6182,'Ownership Metrics'!$A:$A,'Ownership Metrics'!$E:$E),"")</f>
        <v>83.72</v>
      </c>
      <c r="Q6182" s="30">
        <f>IFERROR(_xlfn.XLOOKUP($B6182,'Ownership Metrics'!$A:$A,'Ownership Metrics'!$F:$F),"")</f>
        <v>9</v>
      </c>
      <c r="R6182" s="30">
        <f>IFERROR(_xlfn.XLOOKUP($B6182,'Ownership Metrics'!$A:$A,'Ownership Metrics'!$G:$G),"")</f>
        <v>56</v>
      </c>
      <c r="S6182" s="27" t="str">
        <f>IFERROR(_xlfn.XLOOKUP($B6182,'Ownership Metrics'!$A:$A,'Ownership Metrics'!$H:$H),"")</f>
        <v>Terkonsentrasi</v>
      </c>
      <c r="T6182" s="27" t="str">
        <f>IFERROR(_xlfn.XLOOKUP($B6182,'Ownership Metrics'!$A:$A,'Ownership Metrics'!$I:$I),"")</f>
        <v>Tinggi</v>
      </c>
      <c r="U6182" s="27">
        <f>IF(COUNTIFS($B$2:$B6182,$B6182,$D$2:$D6182,$D6182)=1,1,0)</f>
        <v>1</v>
      </c>
      <c r="V6182" s="27">
        <f t="shared" si="289"/>
        <v>1.64</v>
      </c>
      <c r="W6182" s="27">
        <f t="shared" si="290"/>
        <v>5</v>
      </c>
      <c r="X6182" s="27">
        <f t="shared" si="288"/>
        <v>1.6399993817999998</v>
      </c>
    </row>
    <row r="6183" spans="1:24" x14ac:dyDescent="0.25">
      <c r="A6183" s="26">
        <v>46265</v>
      </c>
      <c r="B6183" s="27" t="s">
        <v>10979</v>
      </c>
      <c r="C6183" s="27" t="s">
        <v>6321</v>
      </c>
      <c r="D6183" s="27" t="s">
        <v>6324</v>
      </c>
      <c r="E6183" s="27" t="s">
        <v>35</v>
      </c>
      <c r="F6183" s="27" t="s">
        <v>23</v>
      </c>
      <c r="G6183" s="27" t="s">
        <v>36</v>
      </c>
      <c r="H6183" s="27" t="s">
        <v>24</v>
      </c>
      <c r="I6183" s="28">
        <v>22475000</v>
      </c>
      <c r="J6183" s="28">
        <v>0</v>
      </c>
      <c r="K6183" s="28">
        <v>22475000</v>
      </c>
      <c r="L6183" s="29">
        <v>1.92</v>
      </c>
      <c r="M6183" s="29">
        <f>IFERROR(_xlfn.XLOOKUP($B6183,'Ownership Metrics'!$A:$A,'Ownership Metrics'!$B:$B),"")</f>
        <v>7.26</v>
      </c>
      <c r="N6183" s="28">
        <f>IFERROR(_xlfn.XLOOKUP($B6183,'Ownership Metrics'!$A:$A,'Ownership Metrics'!$C:$C),"")</f>
        <v>3363</v>
      </c>
      <c r="O6183" s="29">
        <f>IFERROR(_xlfn.XLOOKUP($B6183,'Ownership Metrics'!$A:$A,'Ownership Metrics'!$D:$D),"")</f>
        <v>40.99</v>
      </c>
      <c r="P6183" s="29">
        <f>IFERROR(_xlfn.XLOOKUP($B6183,'Ownership Metrics'!$A:$A,'Ownership Metrics'!$E:$E),"")</f>
        <v>83.72</v>
      </c>
      <c r="Q6183" s="30">
        <f>IFERROR(_xlfn.XLOOKUP($B6183,'Ownership Metrics'!$A:$A,'Ownership Metrics'!$F:$F),"")</f>
        <v>9</v>
      </c>
      <c r="R6183" s="30">
        <f>IFERROR(_xlfn.XLOOKUP($B6183,'Ownership Metrics'!$A:$A,'Ownership Metrics'!$G:$G),"")</f>
        <v>56</v>
      </c>
      <c r="S6183" s="27" t="str">
        <f>IFERROR(_xlfn.XLOOKUP($B6183,'Ownership Metrics'!$A:$A,'Ownership Metrics'!$H:$H),"")</f>
        <v>Terkonsentrasi</v>
      </c>
      <c r="T6183" s="27" t="str">
        <f>IFERROR(_xlfn.XLOOKUP($B6183,'Ownership Metrics'!$A:$A,'Ownership Metrics'!$I:$I),"")</f>
        <v>Tinggi</v>
      </c>
      <c r="U6183" s="27">
        <f>IF(COUNTIFS($B$2:$B6183,$B6183,$D$2:$D6183,$D6183)=1,1,0)</f>
        <v>1</v>
      </c>
      <c r="V6183" s="27">
        <f t="shared" si="289"/>
        <v>1.92</v>
      </c>
      <c r="W6183" s="27">
        <f t="shared" si="290"/>
        <v>3</v>
      </c>
      <c r="X6183" s="27">
        <f t="shared" si="288"/>
        <v>1.9199993816999998</v>
      </c>
    </row>
    <row r="6184" spans="1:24" x14ac:dyDescent="0.25">
      <c r="A6184" s="26">
        <v>46265</v>
      </c>
      <c r="B6184" s="27" t="s">
        <v>10979</v>
      </c>
      <c r="C6184" s="27" t="s">
        <v>6321</v>
      </c>
      <c r="D6184" s="27" t="s">
        <v>6325</v>
      </c>
      <c r="E6184" s="27" t="s">
        <v>35</v>
      </c>
      <c r="F6184" s="27" t="s">
        <v>23</v>
      </c>
      <c r="G6184" s="27" t="s">
        <v>36</v>
      </c>
      <c r="H6184" s="27"/>
      <c r="I6184" s="28">
        <v>21782000</v>
      </c>
      <c r="J6184" s="28">
        <v>0</v>
      </c>
      <c r="K6184" s="28">
        <v>21782000</v>
      </c>
      <c r="L6184" s="29">
        <v>1.86</v>
      </c>
      <c r="M6184" s="29">
        <f>IFERROR(_xlfn.XLOOKUP($B6184,'Ownership Metrics'!$A:$A,'Ownership Metrics'!$B:$B),"")</f>
        <v>7.26</v>
      </c>
      <c r="N6184" s="28">
        <f>IFERROR(_xlfn.XLOOKUP($B6184,'Ownership Metrics'!$A:$A,'Ownership Metrics'!$C:$C),"")</f>
        <v>3363</v>
      </c>
      <c r="O6184" s="29">
        <f>IFERROR(_xlfn.XLOOKUP($B6184,'Ownership Metrics'!$A:$A,'Ownership Metrics'!$D:$D),"")</f>
        <v>40.99</v>
      </c>
      <c r="P6184" s="29">
        <f>IFERROR(_xlfn.XLOOKUP($B6184,'Ownership Metrics'!$A:$A,'Ownership Metrics'!$E:$E),"")</f>
        <v>83.72</v>
      </c>
      <c r="Q6184" s="30">
        <f>IFERROR(_xlfn.XLOOKUP($B6184,'Ownership Metrics'!$A:$A,'Ownership Metrics'!$F:$F),"")</f>
        <v>9</v>
      </c>
      <c r="R6184" s="30">
        <f>IFERROR(_xlfn.XLOOKUP($B6184,'Ownership Metrics'!$A:$A,'Ownership Metrics'!$G:$G),"")</f>
        <v>56</v>
      </c>
      <c r="S6184" s="27" t="str">
        <f>IFERROR(_xlfn.XLOOKUP($B6184,'Ownership Metrics'!$A:$A,'Ownership Metrics'!$H:$H),"")</f>
        <v>Terkonsentrasi</v>
      </c>
      <c r="T6184" s="27" t="str">
        <f>IFERROR(_xlfn.XLOOKUP($B6184,'Ownership Metrics'!$A:$A,'Ownership Metrics'!$I:$I),"")</f>
        <v>Tinggi</v>
      </c>
      <c r="U6184" s="27">
        <f>IF(COUNTIFS($B$2:$B6184,$B6184,$D$2:$D6184,$D6184)=1,1,0)</f>
        <v>1</v>
      </c>
      <c r="V6184" s="27">
        <f t="shared" si="289"/>
        <v>1.86</v>
      </c>
      <c r="W6184" s="27">
        <f t="shared" si="290"/>
        <v>4</v>
      </c>
      <c r="X6184" s="27">
        <f t="shared" si="288"/>
        <v>1.8599993816</v>
      </c>
    </row>
    <row r="6185" spans="1:24" x14ac:dyDescent="0.25">
      <c r="A6185" s="26">
        <v>46265</v>
      </c>
      <c r="B6185" s="27" t="s">
        <v>10979</v>
      </c>
      <c r="C6185" s="27" t="s">
        <v>6321</v>
      </c>
      <c r="D6185" s="27" t="s">
        <v>6326</v>
      </c>
      <c r="E6185" s="27" t="s">
        <v>35</v>
      </c>
      <c r="F6185" s="27" t="s">
        <v>23</v>
      </c>
      <c r="G6185" s="27" t="s">
        <v>36</v>
      </c>
      <c r="H6185" s="27"/>
      <c r="I6185" s="28">
        <v>13797000</v>
      </c>
      <c r="J6185" s="28">
        <v>5100000</v>
      </c>
      <c r="K6185" s="28">
        <v>18897000</v>
      </c>
      <c r="L6185" s="29">
        <v>1.61</v>
      </c>
      <c r="M6185" s="29">
        <f>IFERROR(_xlfn.XLOOKUP($B6185,'Ownership Metrics'!$A:$A,'Ownership Metrics'!$B:$B),"")</f>
        <v>7.26</v>
      </c>
      <c r="N6185" s="28">
        <f>IFERROR(_xlfn.XLOOKUP($B6185,'Ownership Metrics'!$A:$A,'Ownership Metrics'!$C:$C),"")</f>
        <v>3363</v>
      </c>
      <c r="O6185" s="29">
        <f>IFERROR(_xlfn.XLOOKUP($B6185,'Ownership Metrics'!$A:$A,'Ownership Metrics'!$D:$D),"")</f>
        <v>40.99</v>
      </c>
      <c r="P6185" s="29">
        <f>IFERROR(_xlfn.XLOOKUP($B6185,'Ownership Metrics'!$A:$A,'Ownership Metrics'!$E:$E),"")</f>
        <v>83.72</v>
      </c>
      <c r="Q6185" s="30">
        <f>IFERROR(_xlfn.XLOOKUP($B6185,'Ownership Metrics'!$A:$A,'Ownership Metrics'!$F:$F),"")</f>
        <v>9</v>
      </c>
      <c r="R6185" s="30">
        <f>IFERROR(_xlfn.XLOOKUP($B6185,'Ownership Metrics'!$A:$A,'Ownership Metrics'!$G:$G),"")</f>
        <v>56</v>
      </c>
      <c r="S6185" s="27" t="str">
        <f>IFERROR(_xlfn.XLOOKUP($B6185,'Ownership Metrics'!$A:$A,'Ownership Metrics'!$H:$H),"")</f>
        <v>Terkonsentrasi</v>
      </c>
      <c r="T6185" s="27" t="str">
        <f>IFERROR(_xlfn.XLOOKUP($B6185,'Ownership Metrics'!$A:$A,'Ownership Metrics'!$I:$I),"")</f>
        <v>Tinggi</v>
      </c>
      <c r="U6185" s="27">
        <f>IF(COUNTIFS($B$2:$B6185,$B6185,$D$2:$D6185,$D6185)=1,1,0)</f>
        <v>1</v>
      </c>
      <c r="V6185" s="27">
        <f t="shared" si="289"/>
        <v>1.61</v>
      </c>
      <c r="W6185" s="27">
        <f t="shared" si="290"/>
        <v>6</v>
      </c>
      <c r="X6185" s="27">
        <f t="shared" si="288"/>
        <v>1.6099993815</v>
      </c>
    </row>
    <row r="6186" spans="1:24" x14ac:dyDescent="0.25">
      <c r="A6186" s="26">
        <v>46265</v>
      </c>
      <c r="B6186" s="27" t="s">
        <v>10979</v>
      </c>
      <c r="C6186" s="27" t="s">
        <v>6321</v>
      </c>
      <c r="D6186" s="27" t="s">
        <v>6327</v>
      </c>
      <c r="E6186" s="27"/>
      <c r="F6186" s="27"/>
      <c r="G6186" s="27"/>
      <c r="H6186" s="27"/>
      <c r="I6186" s="28">
        <v>0</v>
      </c>
      <c r="J6186" s="28">
        <v>18000000</v>
      </c>
      <c r="K6186" s="28">
        <v>18000000</v>
      </c>
      <c r="L6186" s="29">
        <v>1.54</v>
      </c>
      <c r="M6186" s="29">
        <f>IFERROR(_xlfn.XLOOKUP($B6186,'Ownership Metrics'!$A:$A,'Ownership Metrics'!$B:$B),"")</f>
        <v>7.26</v>
      </c>
      <c r="N6186" s="28">
        <f>IFERROR(_xlfn.XLOOKUP($B6186,'Ownership Metrics'!$A:$A,'Ownership Metrics'!$C:$C),"")</f>
        <v>3363</v>
      </c>
      <c r="O6186" s="29">
        <f>IFERROR(_xlfn.XLOOKUP($B6186,'Ownership Metrics'!$A:$A,'Ownership Metrics'!$D:$D),"")</f>
        <v>40.99</v>
      </c>
      <c r="P6186" s="29">
        <f>IFERROR(_xlfn.XLOOKUP($B6186,'Ownership Metrics'!$A:$A,'Ownership Metrics'!$E:$E),"")</f>
        <v>83.72</v>
      </c>
      <c r="Q6186" s="30">
        <f>IFERROR(_xlfn.XLOOKUP($B6186,'Ownership Metrics'!$A:$A,'Ownership Metrics'!$F:$F),"")</f>
        <v>9</v>
      </c>
      <c r="R6186" s="30">
        <f>IFERROR(_xlfn.XLOOKUP($B6186,'Ownership Metrics'!$A:$A,'Ownership Metrics'!$G:$G),"")</f>
        <v>56</v>
      </c>
      <c r="S6186" s="27" t="str">
        <f>IFERROR(_xlfn.XLOOKUP($B6186,'Ownership Metrics'!$A:$A,'Ownership Metrics'!$H:$H),"")</f>
        <v>Terkonsentrasi</v>
      </c>
      <c r="T6186" s="27" t="str">
        <f>IFERROR(_xlfn.XLOOKUP($B6186,'Ownership Metrics'!$A:$A,'Ownership Metrics'!$I:$I),"")</f>
        <v>Tinggi</v>
      </c>
      <c r="U6186" s="27">
        <f>IF(COUNTIFS($B$2:$B6186,$B6186,$D$2:$D6186,$D6186)=1,1,0)</f>
        <v>1</v>
      </c>
      <c r="V6186" s="27">
        <f t="shared" si="289"/>
        <v>1.54</v>
      </c>
      <c r="W6186" s="27">
        <f t="shared" si="290"/>
        <v>7</v>
      </c>
      <c r="X6186" s="27">
        <f t="shared" si="288"/>
        <v>1.5399993814000001</v>
      </c>
    </row>
    <row r="6187" spans="1:24" x14ac:dyDescent="0.25">
      <c r="A6187" s="26">
        <v>46265</v>
      </c>
      <c r="B6187" s="27" t="s">
        <v>10979</v>
      </c>
      <c r="C6187" s="27" t="s">
        <v>6321</v>
      </c>
      <c r="D6187" s="27" t="s">
        <v>6328</v>
      </c>
      <c r="E6187" s="27"/>
      <c r="F6187" s="27"/>
      <c r="G6187" s="27"/>
      <c r="H6187" s="27"/>
      <c r="I6187" s="28">
        <v>0</v>
      </c>
      <c r="J6187" s="28">
        <v>14031500</v>
      </c>
      <c r="K6187" s="28">
        <v>14031500</v>
      </c>
      <c r="L6187" s="29">
        <v>1.2</v>
      </c>
      <c r="M6187" s="29">
        <f>IFERROR(_xlfn.XLOOKUP($B6187,'Ownership Metrics'!$A:$A,'Ownership Metrics'!$B:$B),"")</f>
        <v>7.26</v>
      </c>
      <c r="N6187" s="28">
        <f>IFERROR(_xlfn.XLOOKUP($B6187,'Ownership Metrics'!$A:$A,'Ownership Metrics'!$C:$C),"")</f>
        <v>3363</v>
      </c>
      <c r="O6187" s="29">
        <f>IFERROR(_xlfn.XLOOKUP($B6187,'Ownership Metrics'!$A:$A,'Ownership Metrics'!$D:$D),"")</f>
        <v>40.99</v>
      </c>
      <c r="P6187" s="29">
        <f>IFERROR(_xlfn.XLOOKUP($B6187,'Ownership Metrics'!$A:$A,'Ownership Metrics'!$E:$E),"")</f>
        <v>83.72</v>
      </c>
      <c r="Q6187" s="30">
        <f>IFERROR(_xlfn.XLOOKUP($B6187,'Ownership Metrics'!$A:$A,'Ownership Metrics'!$F:$F),"")</f>
        <v>9</v>
      </c>
      <c r="R6187" s="30">
        <f>IFERROR(_xlfn.XLOOKUP($B6187,'Ownership Metrics'!$A:$A,'Ownership Metrics'!$G:$G),"")</f>
        <v>56</v>
      </c>
      <c r="S6187" s="27" t="str">
        <f>IFERROR(_xlfn.XLOOKUP($B6187,'Ownership Metrics'!$A:$A,'Ownership Metrics'!$H:$H),"")</f>
        <v>Terkonsentrasi</v>
      </c>
      <c r="T6187" s="27" t="str">
        <f>IFERROR(_xlfn.XLOOKUP($B6187,'Ownership Metrics'!$A:$A,'Ownership Metrics'!$I:$I),"")</f>
        <v>Tinggi</v>
      </c>
      <c r="U6187" s="27">
        <f>IF(COUNTIFS($B$2:$B6187,$B6187,$D$2:$D6187,$D6187)=1,1,0)</f>
        <v>1</v>
      </c>
      <c r="V6187" s="27">
        <f t="shared" si="289"/>
        <v>1.2</v>
      </c>
      <c r="W6187" s="27">
        <f t="shared" si="290"/>
        <v>8</v>
      </c>
      <c r="X6187" s="27">
        <f t="shared" si="288"/>
        <v>1.1999993813000001</v>
      </c>
    </row>
    <row r="6188" spans="1:24" x14ac:dyDescent="0.25">
      <c r="A6188" s="26">
        <v>46265</v>
      </c>
      <c r="B6188" s="27" t="s">
        <v>10979</v>
      </c>
      <c r="C6188" s="27" t="s">
        <v>6321</v>
      </c>
      <c r="D6188" s="27" t="s">
        <v>6329</v>
      </c>
      <c r="E6188" s="27"/>
      <c r="F6188" s="27"/>
      <c r="G6188" s="27"/>
      <c r="H6188" s="27"/>
      <c r="I6188" s="28">
        <v>0</v>
      </c>
      <c r="J6188" s="28">
        <v>480000000</v>
      </c>
      <c r="K6188" s="28">
        <v>480000000</v>
      </c>
      <c r="L6188" s="29">
        <v>40.99</v>
      </c>
      <c r="M6188" s="29">
        <f>IFERROR(_xlfn.XLOOKUP($B6188,'Ownership Metrics'!$A:$A,'Ownership Metrics'!$B:$B),"")</f>
        <v>7.26</v>
      </c>
      <c r="N6188" s="28">
        <f>IFERROR(_xlfn.XLOOKUP($B6188,'Ownership Metrics'!$A:$A,'Ownership Metrics'!$C:$C),"")</f>
        <v>3363</v>
      </c>
      <c r="O6188" s="29">
        <f>IFERROR(_xlfn.XLOOKUP($B6188,'Ownership Metrics'!$A:$A,'Ownership Metrics'!$D:$D),"")</f>
        <v>40.99</v>
      </c>
      <c r="P6188" s="29">
        <f>IFERROR(_xlfn.XLOOKUP($B6188,'Ownership Metrics'!$A:$A,'Ownership Metrics'!$E:$E),"")</f>
        <v>83.72</v>
      </c>
      <c r="Q6188" s="30">
        <f>IFERROR(_xlfn.XLOOKUP($B6188,'Ownership Metrics'!$A:$A,'Ownership Metrics'!$F:$F),"")</f>
        <v>9</v>
      </c>
      <c r="R6188" s="30">
        <f>IFERROR(_xlfn.XLOOKUP($B6188,'Ownership Metrics'!$A:$A,'Ownership Metrics'!$G:$G),"")</f>
        <v>56</v>
      </c>
      <c r="S6188" s="27" t="str">
        <f>IFERROR(_xlfn.XLOOKUP($B6188,'Ownership Metrics'!$A:$A,'Ownership Metrics'!$H:$H),"")</f>
        <v>Terkonsentrasi</v>
      </c>
      <c r="T6188" s="27" t="str">
        <f>IFERROR(_xlfn.XLOOKUP($B6188,'Ownership Metrics'!$A:$A,'Ownership Metrics'!$I:$I),"")</f>
        <v>Tinggi</v>
      </c>
      <c r="U6188" s="27">
        <f>IF(COUNTIFS($B$2:$B6188,$B6188,$D$2:$D6188,$D6188)=1,1,0)</f>
        <v>1</v>
      </c>
      <c r="V6188" s="27">
        <f t="shared" si="289"/>
        <v>40.99</v>
      </c>
      <c r="W6188" s="27">
        <f t="shared" si="290"/>
        <v>1</v>
      </c>
      <c r="X6188" s="27">
        <f t="shared" si="288"/>
        <v>40.989999381200001</v>
      </c>
    </row>
    <row r="6189" spans="1:24" x14ac:dyDescent="0.25">
      <c r="A6189" s="26">
        <v>46265</v>
      </c>
      <c r="B6189" s="27" t="s">
        <v>10980</v>
      </c>
      <c r="C6189" s="27" t="s">
        <v>6331</v>
      </c>
      <c r="D6189" s="27" t="s">
        <v>6332</v>
      </c>
      <c r="E6189" s="27" t="s">
        <v>22</v>
      </c>
      <c r="F6189" s="27" t="s">
        <v>23</v>
      </c>
      <c r="G6189" s="27"/>
      <c r="H6189" s="27" t="s">
        <v>24</v>
      </c>
      <c r="I6189" s="28">
        <v>0</v>
      </c>
      <c r="J6189" s="28">
        <v>4000610106</v>
      </c>
      <c r="K6189" s="28">
        <v>4000610106</v>
      </c>
      <c r="L6189" s="29">
        <v>36.69</v>
      </c>
      <c r="M6189" s="29">
        <f>IFERROR(_xlfn.XLOOKUP($B6189,'Ownership Metrics'!$A:$A,'Ownership Metrics'!$B:$B),"")</f>
        <v>3.93</v>
      </c>
      <c r="N6189" s="28">
        <f>IFERROR(_xlfn.XLOOKUP($B6189,'Ownership Metrics'!$A:$A,'Ownership Metrics'!$C:$C),"")</f>
        <v>2313</v>
      </c>
      <c r="O6189" s="29">
        <f>IFERROR(_xlfn.XLOOKUP($B6189,'Ownership Metrics'!$A:$A,'Ownership Metrics'!$D:$D),"")</f>
        <v>36.69</v>
      </c>
      <c r="P6189" s="29">
        <f>IFERROR(_xlfn.XLOOKUP($B6189,'Ownership Metrics'!$A:$A,'Ownership Metrics'!$E:$E),"")</f>
        <v>71.81</v>
      </c>
      <c r="Q6189" s="30">
        <f>IFERROR(_xlfn.XLOOKUP($B6189,'Ownership Metrics'!$A:$A,'Ownership Metrics'!$F:$F),"")</f>
        <v>10</v>
      </c>
      <c r="R6189" s="30">
        <f>IFERROR(_xlfn.XLOOKUP($B6189,'Ownership Metrics'!$A:$A,'Ownership Metrics'!$G:$G),"")</f>
        <v>46</v>
      </c>
      <c r="S6189" s="27" t="str">
        <f>IFERROR(_xlfn.XLOOKUP($B6189,'Ownership Metrics'!$A:$A,'Ownership Metrics'!$H:$H),"")</f>
        <v>Terkonsentrasi</v>
      </c>
      <c r="T6189" s="27" t="str">
        <f>IFERROR(_xlfn.XLOOKUP($B6189,'Ownership Metrics'!$A:$A,'Ownership Metrics'!$I:$I),"")</f>
        <v>Sedang</v>
      </c>
      <c r="U6189" s="27">
        <f>IF(COUNTIFS($B$2:$B6189,$B6189,$D$2:$D6189,$D6189)=1,1,0)</f>
        <v>1</v>
      </c>
      <c r="V6189" s="27">
        <f t="shared" si="289"/>
        <v>36.69</v>
      </c>
      <c r="W6189" s="27">
        <f t="shared" si="290"/>
        <v>1</v>
      </c>
      <c r="X6189" s="27">
        <f t="shared" si="288"/>
        <v>36.689999381099994</v>
      </c>
    </row>
    <row r="6190" spans="1:24" x14ac:dyDescent="0.25">
      <c r="A6190" s="26">
        <v>46265</v>
      </c>
      <c r="B6190" s="27" t="s">
        <v>10980</v>
      </c>
      <c r="C6190" s="27" t="s">
        <v>6331</v>
      </c>
      <c r="D6190" s="27" t="s">
        <v>6333</v>
      </c>
      <c r="E6190" s="27" t="s">
        <v>22</v>
      </c>
      <c r="F6190" s="27" t="s">
        <v>23</v>
      </c>
      <c r="G6190" s="27"/>
      <c r="H6190" s="27" t="s">
        <v>24</v>
      </c>
      <c r="I6190" s="28">
        <v>500513500</v>
      </c>
      <c r="J6190" s="28">
        <v>0</v>
      </c>
      <c r="K6190" s="28">
        <v>500513500</v>
      </c>
      <c r="L6190" s="29">
        <v>4.59</v>
      </c>
      <c r="M6190" s="29">
        <f>IFERROR(_xlfn.XLOOKUP($B6190,'Ownership Metrics'!$A:$A,'Ownership Metrics'!$B:$B),"")</f>
        <v>3.93</v>
      </c>
      <c r="N6190" s="28">
        <f>IFERROR(_xlfn.XLOOKUP($B6190,'Ownership Metrics'!$A:$A,'Ownership Metrics'!$C:$C),"")</f>
        <v>2313</v>
      </c>
      <c r="O6190" s="29">
        <f>IFERROR(_xlfn.XLOOKUP($B6190,'Ownership Metrics'!$A:$A,'Ownership Metrics'!$D:$D),"")</f>
        <v>36.69</v>
      </c>
      <c r="P6190" s="29">
        <f>IFERROR(_xlfn.XLOOKUP($B6190,'Ownership Metrics'!$A:$A,'Ownership Metrics'!$E:$E),"")</f>
        <v>71.81</v>
      </c>
      <c r="Q6190" s="30">
        <f>IFERROR(_xlfn.XLOOKUP($B6190,'Ownership Metrics'!$A:$A,'Ownership Metrics'!$F:$F),"")</f>
        <v>10</v>
      </c>
      <c r="R6190" s="30">
        <f>IFERROR(_xlfn.XLOOKUP($B6190,'Ownership Metrics'!$A:$A,'Ownership Metrics'!$G:$G),"")</f>
        <v>46</v>
      </c>
      <c r="S6190" s="27" t="str">
        <f>IFERROR(_xlfn.XLOOKUP($B6190,'Ownership Metrics'!$A:$A,'Ownership Metrics'!$H:$H),"")</f>
        <v>Terkonsentrasi</v>
      </c>
      <c r="T6190" s="27" t="str">
        <f>IFERROR(_xlfn.XLOOKUP($B6190,'Ownership Metrics'!$A:$A,'Ownership Metrics'!$I:$I),"")</f>
        <v>Sedang</v>
      </c>
      <c r="U6190" s="27">
        <f>IF(COUNTIFS($B$2:$B6190,$B6190,$D$2:$D6190,$D6190)=1,1,0)</f>
        <v>1</v>
      </c>
      <c r="V6190" s="27">
        <f t="shared" si="289"/>
        <v>4.59</v>
      </c>
      <c r="W6190" s="27">
        <f t="shared" si="290"/>
        <v>5</v>
      </c>
      <c r="X6190" s="27">
        <f t="shared" si="288"/>
        <v>4.5899993810000002</v>
      </c>
    </row>
    <row r="6191" spans="1:24" x14ac:dyDescent="0.25">
      <c r="A6191" s="26">
        <v>46265</v>
      </c>
      <c r="B6191" s="27" t="s">
        <v>10980</v>
      </c>
      <c r="C6191" s="27" t="s">
        <v>6331</v>
      </c>
      <c r="D6191" s="27" t="s">
        <v>6334</v>
      </c>
      <c r="E6191" s="27" t="s">
        <v>22</v>
      </c>
      <c r="F6191" s="27" t="s">
        <v>23</v>
      </c>
      <c r="G6191" s="27"/>
      <c r="H6191" s="27" t="s">
        <v>24</v>
      </c>
      <c r="I6191" s="28">
        <v>430124600</v>
      </c>
      <c r="J6191" s="28">
        <v>0</v>
      </c>
      <c r="K6191" s="28">
        <v>430124600</v>
      </c>
      <c r="L6191" s="29">
        <v>3.94</v>
      </c>
      <c r="M6191" s="29">
        <f>IFERROR(_xlfn.XLOOKUP($B6191,'Ownership Metrics'!$A:$A,'Ownership Metrics'!$B:$B),"")</f>
        <v>3.93</v>
      </c>
      <c r="N6191" s="28">
        <f>IFERROR(_xlfn.XLOOKUP($B6191,'Ownership Metrics'!$A:$A,'Ownership Metrics'!$C:$C),"")</f>
        <v>2313</v>
      </c>
      <c r="O6191" s="29">
        <f>IFERROR(_xlfn.XLOOKUP($B6191,'Ownership Metrics'!$A:$A,'Ownership Metrics'!$D:$D),"")</f>
        <v>36.69</v>
      </c>
      <c r="P6191" s="29">
        <f>IFERROR(_xlfn.XLOOKUP($B6191,'Ownership Metrics'!$A:$A,'Ownership Metrics'!$E:$E),"")</f>
        <v>71.81</v>
      </c>
      <c r="Q6191" s="30">
        <f>IFERROR(_xlfn.XLOOKUP($B6191,'Ownership Metrics'!$A:$A,'Ownership Metrics'!$F:$F),"")</f>
        <v>10</v>
      </c>
      <c r="R6191" s="30">
        <f>IFERROR(_xlfn.XLOOKUP($B6191,'Ownership Metrics'!$A:$A,'Ownership Metrics'!$G:$G),"")</f>
        <v>46</v>
      </c>
      <c r="S6191" s="27" t="str">
        <f>IFERROR(_xlfn.XLOOKUP($B6191,'Ownership Metrics'!$A:$A,'Ownership Metrics'!$H:$H),"")</f>
        <v>Terkonsentrasi</v>
      </c>
      <c r="T6191" s="27" t="str">
        <f>IFERROR(_xlfn.XLOOKUP($B6191,'Ownership Metrics'!$A:$A,'Ownership Metrics'!$I:$I),"")</f>
        <v>Sedang</v>
      </c>
      <c r="U6191" s="27">
        <f>IF(COUNTIFS($B$2:$B6191,$B6191,$D$2:$D6191,$D6191)=1,1,0)</f>
        <v>1</v>
      </c>
      <c r="V6191" s="27">
        <f t="shared" si="289"/>
        <v>3.94</v>
      </c>
      <c r="W6191" s="27">
        <f t="shared" si="290"/>
        <v>7</v>
      </c>
      <c r="X6191" s="27">
        <f t="shared" si="288"/>
        <v>3.9399993808999998</v>
      </c>
    </row>
    <row r="6192" spans="1:24" x14ac:dyDescent="0.25">
      <c r="A6192" s="26">
        <v>46265</v>
      </c>
      <c r="B6192" s="27" t="s">
        <v>10980</v>
      </c>
      <c r="C6192" s="27" t="s">
        <v>6331</v>
      </c>
      <c r="D6192" s="27" t="s">
        <v>6335</v>
      </c>
      <c r="E6192" s="27" t="s">
        <v>22</v>
      </c>
      <c r="F6192" s="27" t="s">
        <v>23</v>
      </c>
      <c r="G6192" s="27"/>
      <c r="H6192" s="27" t="s">
        <v>24</v>
      </c>
      <c r="I6192" s="28">
        <v>176594800</v>
      </c>
      <c r="J6192" s="28">
        <v>0</v>
      </c>
      <c r="K6192" s="28">
        <v>176594800</v>
      </c>
      <c r="L6192" s="29">
        <v>1.62</v>
      </c>
      <c r="M6192" s="29">
        <f>IFERROR(_xlfn.XLOOKUP($B6192,'Ownership Metrics'!$A:$A,'Ownership Metrics'!$B:$B),"")</f>
        <v>3.93</v>
      </c>
      <c r="N6192" s="28">
        <f>IFERROR(_xlfn.XLOOKUP($B6192,'Ownership Metrics'!$A:$A,'Ownership Metrics'!$C:$C),"")</f>
        <v>2313</v>
      </c>
      <c r="O6192" s="29">
        <f>IFERROR(_xlfn.XLOOKUP($B6192,'Ownership Metrics'!$A:$A,'Ownership Metrics'!$D:$D),"")</f>
        <v>36.69</v>
      </c>
      <c r="P6192" s="29">
        <f>IFERROR(_xlfn.XLOOKUP($B6192,'Ownership Metrics'!$A:$A,'Ownership Metrics'!$E:$E),"")</f>
        <v>71.81</v>
      </c>
      <c r="Q6192" s="30">
        <f>IFERROR(_xlfn.XLOOKUP($B6192,'Ownership Metrics'!$A:$A,'Ownership Metrics'!$F:$F),"")</f>
        <v>10</v>
      </c>
      <c r="R6192" s="30">
        <f>IFERROR(_xlfn.XLOOKUP($B6192,'Ownership Metrics'!$A:$A,'Ownership Metrics'!$G:$G),"")</f>
        <v>46</v>
      </c>
      <c r="S6192" s="27" t="str">
        <f>IFERROR(_xlfn.XLOOKUP($B6192,'Ownership Metrics'!$A:$A,'Ownership Metrics'!$H:$H),"")</f>
        <v>Terkonsentrasi</v>
      </c>
      <c r="T6192" s="27" t="str">
        <f>IFERROR(_xlfn.XLOOKUP($B6192,'Ownership Metrics'!$A:$A,'Ownership Metrics'!$I:$I),"")</f>
        <v>Sedang</v>
      </c>
      <c r="U6192" s="27">
        <f>IF(COUNTIFS($B$2:$B6192,$B6192,$D$2:$D6192,$D6192)=1,1,0)</f>
        <v>1</v>
      </c>
      <c r="V6192" s="27">
        <f t="shared" si="289"/>
        <v>1.62</v>
      </c>
      <c r="W6192" s="27">
        <f t="shared" si="290"/>
        <v>10</v>
      </c>
      <c r="X6192" s="27">
        <f t="shared" si="288"/>
        <v>1.6199993808000002</v>
      </c>
    </row>
    <row r="6193" spans="1:24" x14ac:dyDescent="0.25">
      <c r="A6193" s="26">
        <v>46265</v>
      </c>
      <c r="B6193" s="27" t="s">
        <v>10980</v>
      </c>
      <c r="C6193" s="27" t="s">
        <v>6331</v>
      </c>
      <c r="D6193" s="27" t="s">
        <v>6336</v>
      </c>
      <c r="E6193" s="27" t="s">
        <v>22</v>
      </c>
      <c r="F6193" s="27" t="s">
        <v>23</v>
      </c>
      <c r="G6193" s="27"/>
      <c r="H6193" s="27" t="s">
        <v>24</v>
      </c>
      <c r="I6193" s="28">
        <v>0</v>
      </c>
      <c r="J6193" s="28">
        <v>3147542660</v>
      </c>
      <c r="K6193" s="28">
        <v>3147542660</v>
      </c>
      <c r="L6193" s="29">
        <v>28.87</v>
      </c>
      <c r="M6193" s="29">
        <f>IFERROR(_xlfn.XLOOKUP($B6193,'Ownership Metrics'!$A:$A,'Ownership Metrics'!$B:$B),"")</f>
        <v>3.93</v>
      </c>
      <c r="N6193" s="28">
        <f>IFERROR(_xlfn.XLOOKUP($B6193,'Ownership Metrics'!$A:$A,'Ownership Metrics'!$C:$C),"")</f>
        <v>2313</v>
      </c>
      <c r="O6193" s="29">
        <f>IFERROR(_xlfn.XLOOKUP($B6193,'Ownership Metrics'!$A:$A,'Ownership Metrics'!$D:$D),"")</f>
        <v>36.69</v>
      </c>
      <c r="P6193" s="29">
        <f>IFERROR(_xlfn.XLOOKUP($B6193,'Ownership Metrics'!$A:$A,'Ownership Metrics'!$E:$E),"")</f>
        <v>71.81</v>
      </c>
      <c r="Q6193" s="30">
        <f>IFERROR(_xlfn.XLOOKUP($B6193,'Ownership Metrics'!$A:$A,'Ownership Metrics'!$F:$F),"")</f>
        <v>10</v>
      </c>
      <c r="R6193" s="30">
        <f>IFERROR(_xlfn.XLOOKUP($B6193,'Ownership Metrics'!$A:$A,'Ownership Metrics'!$G:$G),"")</f>
        <v>46</v>
      </c>
      <c r="S6193" s="27" t="str">
        <f>IFERROR(_xlfn.XLOOKUP($B6193,'Ownership Metrics'!$A:$A,'Ownership Metrics'!$H:$H),"")</f>
        <v>Terkonsentrasi</v>
      </c>
      <c r="T6193" s="27" t="str">
        <f>IFERROR(_xlfn.XLOOKUP($B6193,'Ownership Metrics'!$A:$A,'Ownership Metrics'!$I:$I),"")</f>
        <v>Sedang</v>
      </c>
      <c r="U6193" s="27">
        <f>IF(COUNTIFS($B$2:$B6193,$B6193,$D$2:$D6193,$D6193)=1,1,0)</f>
        <v>1</v>
      </c>
      <c r="V6193" s="27">
        <f t="shared" si="289"/>
        <v>28.87</v>
      </c>
      <c r="W6193" s="27">
        <f t="shared" si="290"/>
        <v>2</v>
      </c>
      <c r="X6193" s="27">
        <f t="shared" si="288"/>
        <v>28.869999380700001</v>
      </c>
    </row>
    <row r="6194" spans="1:24" x14ac:dyDescent="0.25">
      <c r="A6194" s="26">
        <v>46265</v>
      </c>
      <c r="B6194" s="27" t="s">
        <v>10980</v>
      </c>
      <c r="C6194" s="27" t="s">
        <v>6331</v>
      </c>
      <c r="D6194" s="27" t="s">
        <v>6337</v>
      </c>
      <c r="E6194" s="27" t="s">
        <v>22</v>
      </c>
      <c r="F6194" s="27" t="s">
        <v>23</v>
      </c>
      <c r="G6194" s="27"/>
      <c r="H6194" s="27" t="s">
        <v>24</v>
      </c>
      <c r="I6194" s="28">
        <v>500000000</v>
      </c>
      <c r="J6194" s="28">
        <v>0</v>
      </c>
      <c r="K6194" s="28">
        <v>500000000</v>
      </c>
      <c r="L6194" s="29">
        <v>4.59</v>
      </c>
      <c r="M6194" s="29">
        <f>IFERROR(_xlfn.XLOOKUP($B6194,'Ownership Metrics'!$A:$A,'Ownership Metrics'!$B:$B),"")</f>
        <v>3.93</v>
      </c>
      <c r="N6194" s="28">
        <f>IFERROR(_xlfn.XLOOKUP($B6194,'Ownership Metrics'!$A:$A,'Ownership Metrics'!$C:$C),"")</f>
        <v>2313</v>
      </c>
      <c r="O6194" s="29">
        <f>IFERROR(_xlfn.XLOOKUP($B6194,'Ownership Metrics'!$A:$A,'Ownership Metrics'!$D:$D),"")</f>
        <v>36.69</v>
      </c>
      <c r="P6194" s="29">
        <f>IFERROR(_xlfn.XLOOKUP($B6194,'Ownership Metrics'!$A:$A,'Ownership Metrics'!$E:$E),"")</f>
        <v>71.81</v>
      </c>
      <c r="Q6194" s="30">
        <f>IFERROR(_xlfn.XLOOKUP($B6194,'Ownership Metrics'!$A:$A,'Ownership Metrics'!$F:$F),"")</f>
        <v>10</v>
      </c>
      <c r="R6194" s="30">
        <f>IFERROR(_xlfn.XLOOKUP($B6194,'Ownership Metrics'!$A:$A,'Ownership Metrics'!$G:$G),"")</f>
        <v>46</v>
      </c>
      <c r="S6194" s="27" t="str">
        <f>IFERROR(_xlfn.XLOOKUP($B6194,'Ownership Metrics'!$A:$A,'Ownership Metrics'!$H:$H),"")</f>
        <v>Terkonsentrasi</v>
      </c>
      <c r="T6194" s="27" t="str">
        <f>IFERROR(_xlfn.XLOOKUP($B6194,'Ownership Metrics'!$A:$A,'Ownership Metrics'!$I:$I),"")</f>
        <v>Sedang</v>
      </c>
      <c r="U6194" s="27">
        <f>IF(COUNTIFS($B$2:$B6194,$B6194,$D$2:$D6194,$D6194)=1,1,0)</f>
        <v>1</v>
      </c>
      <c r="V6194" s="27">
        <f t="shared" si="289"/>
        <v>4.59</v>
      </c>
      <c r="W6194" s="27">
        <f t="shared" si="290"/>
        <v>6</v>
      </c>
      <c r="X6194" s="27">
        <f t="shared" si="288"/>
        <v>4.5899993806000001</v>
      </c>
    </row>
    <row r="6195" spans="1:24" x14ac:dyDescent="0.25">
      <c r="A6195" s="26">
        <v>46265</v>
      </c>
      <c r="B6195" s="27" t="s">
        <v>10980</v>
      </c>
      <c r="C6195" s="27" t="s">
        <v>6331</v>
      </c>
      <c r="D6195" s="27" t="s">
        <v>6338</v>
      </c>
      <c r="E6195" s="27" t="s">
        <v>22</v>
      </c>
      <c r="F6195" s="27" t="s">
        <v>23</v>
      </c>
      <c r="G6195" s="27"/>
      <c r="H6195" s="27" t="s">
        <v>24</v>
      </c>
      <c r="I6195" s="28">
        <v>295918400</v>
      </c>
      <c r="J6195" s="28">
        <v>0</v>
      </c>
      <c r="K6195" s="28">
        <v>295918400</v>
      </c>
      <c r="L6195" s="29">
        <v>2.71</v>
      </c>
      <c r="M6195" s="29">
        <f>IFERROR(_xlfn.XLOOKUP($B6195,'Ownership Metrics'!$A:$A,'Ownership Metrics'!$B:$B),"")</f>
        <v>3.93</v>
      </c>
      <c r="N6195" s="28">
        <f>IFERROR(_xlfn.XLOOKUP($B6195,'Ownership Metrics'!$A:$A,'Ownership Metrics'!$C:$C),"")</f>
        <v>2313</v>
      </c>
      <c r="O6195" s="29">
        <f>IFERROR(_xlfn.XLOOKUP($B6195,'Ownership Metrics'!$A:$A,'Ownership Metrics'!$D:$D),"")</f>
        <v>36.69</v>
      </c>
      <c r="P6195" s="29">
        <f>IFERROR(_xlfn.XLOOKUP($B6195,'Ownership Metrics'!$A:$A,'Ownership Metrics'!$E:$E),"")</f>
        <v>71.81</v>
      </c>
      <c r="Q6195" s="30">
        <f>IFERROR(_xlfn.XLOOKUP($B6195,'Ownership Metrics'!$A:$A,'Ownership Metrics'!$F:$F),"")</f>
        <v>10</v>
      </c>
      <c r="R6195" s="30">
        <f>IFERROR(_xlfn.XLOOKUP($B6195,'Ownership Metrics'!$A:$A,'Ownership Metrics'!$G:$G),"")</f>
        <v>46</v>
      </c>
      <c r="S6195" s="27" t="str">
        <f>IFERROR(_xlfn.XLOOKUP($B6195,'Ownership Metrics'!$A:$A,'Ownership Metrics'!$H:$H),"")</f>
        <v>Terkonsentrasi</v>
      </c>
      <c r="T6195" s="27" t="str">
        <f>IFERROR(_xlfn.XLOOKUP($B6195,'Ownership Metrics'!$A:$A,'Ownership Metrics'!$I:$I),"")</f>
        <v>Sedang</v>
      </c>
      <c r="U6195" s="27">
        <f>IF(COUNTIFS($B$2:$B6195,$B6195,$D$2:$D6195,$D6195)=1,1,0)</f>
        <v>1</v>
      </c>
      <c r="V6195" s="27">
        <f t="shared" si="289"/>
        <v>2.71</v>
      </c>
      <c r="W6195" s="27">
        <f t="shared" si="290"/>
        <v>8</v>
      </c>
      <c r="X6195" s="27">
        <f t="shared" si="288"/>
        <v>2.7099993804999998</v>
      </c>
    </row>
    <row r="6196" spans="1:24" x14ac:dyDescent="0.25">
      <c r="A6196" s="26">
        <v>46265</v>
      </c>
      <c r="B6196" s="27" t="s">
        <v>10980</v>
      </c>
      <c r="C6196" s="27" t="s">
        <v>6331</v>
      </c>
      <c r="D6196" s="27" t="s">
        <v>6339</v>
      </c>
      <c r="E6196" s="27" t="s">
        <v>22</v>
      </c>
      <c r="F6196" s="27" t="s">
        <v>23</v>
      </c>
      <c r="G6196" s="27"/>
      <c r="H6196" s="27" t="s">
        <v>24</v>
      </c>
      <c r="I6196" s="28">
        <v>224489800</v>
      </c>
      <c r="J6196" s="28">
        <v>0</v>
      </c>
      <c r="K6196" s="28">
        <v>224489800</v>
      </c>
      <c r="L6196" s="29">
        <v>2.06</v>
      </c>
      <c r="M6196" s="29">
        <f>IFERROR(_xlfn.XLOOKUP($B6196,'Ownership Metrics'!$A:$A,'Ownership Metrics'!$B:$B),"")</f>
        <v>3.93</v>
      </c>
      <c r="N6196" s="28">
        <f>IFERROR(_xlfn.XLOOKUP($B6196,'Ownership Metrics'!$A:$A,'Ownership Metrics'!$C:$C),"")</f>
        <v>2313</v>
      </c>
      <c r="O6196" s="29">
        <f>IFERROR(_xlfn.XLOOKUP($B6196,'Ownership Metrics'!$A:$A,'Ownership Metrics'!$D:$D),"")</f>
        <v>36.69</v>
      </c>
      <c r="P6196" s="29">
        <f>IFERROR(_xlfn.XLOOKUP($B6196,'Ownership Metrics'!$A:$A,'Ownership Metrics'!$E:$E),"")</f>
        <v>71.81</v>
      </c>
      <c r="Q6196" s="30">
        <f>IFERROR(_xlfn.XLOOKUP($B6196,'Ownership Metrics'!$A:$A,'Ownership Metrics'!$F:$F),"")</f>
        <v>10</v>
      </c>
      <c r="R6196" s="30">
        <f>IFERROR(_xlfn.XLOOKUP($B6196,'Ownership Metrics'!$A:$A,'Ownership Metrics'!$G:$G),"")</f>
        <v>46</v>
      </c>
      <c r="S6196" s="27" t="str">
        <f>IFERROR(_xlfn.XLOOKUP($B6196,'Ownership Metrics'!$A:$A,'Ownership Metrics'!$H:$H),"")</f>
        <v>Terkonsentrasi</v>
      </c>
      <c r="T6196" s="27" t="str">
        <f>IFERROR(_xlfn.XLOOKUP($B6196,'Ownership Metrics'!$A:$A,'Ownership Metrics'!$I:$I),"")</f>
        <v>Sedang</v>
      </c>
      <c r="U6196" s="27">
        <f>IF(COUNTIFS($B$2:$B6196,$B6196,$D$2:$D6196,$D6196)=1,1,0)</f>
        <v>1</v>
      </c>
      <c r="V6196" s="27">
        <f t="shared" si="289"/>
        <v>2.06</v>
      </c>
      <c r="W6196" s="27">
        <f t="shared" si="290"/>
        <v>9</v>
      </c>
      <c r="X6196" s="27">
        <f t="shared" si="288"/>
        <v>2.0599993803999999</v>
      </c>
    </row>
    <row r="6197" spans="1:24" x14ac:dyDescent="0.25">
      <c r="A6197" s="26">
        <v>46265</v>
      </c>
      <c r="B6197" s="27" t="s">
        <v>10980</v>
      </c>
      <c r="C6197" s="27" t="s">
        <v>6331</v>
      </c>
      <c r="D6197" s="27" t="s">
        <v>6340</v>
      </c>
      <c r="E6197" s="27" t="s">
        <v>22</v>
      </c>
      <c r="F6197" s="27" t="s">
        <v>23</v>
      </c>
      <c r="G6197" s="27"/>
      <c r="H6197" s="27" t="s">
        <v>24</v>
      </c>
      <c r="I6197" s="28">
        <v>681948774</v>
      </c>
      <c r="J6197" s="28">
        <v>0</v>
      </c>
      <c r="K6197" s="28">
        <v>681948774</v>
      </c>
      <c r="L6197" s="29">
        <v>6.25</v>
      </c>
      <c r="M6197" s="29">
        <f>IFERROR(_xlfn.XLOOKUP($B6197,'Ownership Metrics'!$A:$A,'Ownership Metrics'!$B:$B),"")</f>
        <v>3.93</v>
      </c>
      <c r="N6197" s="28">
        <f>IFERROR(_xlfn.XLOOKUP($B6197,'Ownership Metrics'!$A:$A,'Ownership Metrics'!$C:$C),"")</f>
        <v>2313</v>
      </c>
      <c r="O6197" s="29">
        <f>IFERROR(_xlfn.XLOOKUP($B6197,'Ownership Metrics'!$A:$A,'Ownership Metrics'!$D:$D),"")</f>
        <v>36.69</v>
      </c>
      <c r="P6197" s="29">
        <f>IFERROR(_xlfn.XLOOKUP($B6197,'Ownership Metrics'!$A:$A,'Ownership Metrics'!$E:$E),"")</f>
        <v>71.81</v>
      </c>
      <c r="Q6197" s="30">
        <f>IFERROR(_xlfn.XLOOKUP($B6197,'Ownership Metrics'!$A:$A,'Ownership Metrics'!$F:$F),"")</f>
        <v>10</v>
      </c>
      <c r="R6197" s="30">
        <f>IFERROR(_xlfn.XLOOKUP($B6197,'Ownership Metrics'!$A:$A,'Ownership Metrics'!$G:$G),"")</f>
        <v>46</v>
      </c>
      <c r="S6197" s="27" t="str">
        <f>IFERROR(_xlfn.XLOOKUP($B6197,'Ownership Metrics'!$A:$A,'Ownership Metrics'!$H:$H),"")</f>
        <v>Terkonsentrasi</v>
      </c>
      <c r="T6197" s="27" t="str">
        <f>IFERROR(_xlfn.XLOOKUP($B6197,'Ownership Metrics'!$A:$A,'Ownership Metrics'!$I:$I),"")</f>
        <v>Sedang</v>
      </c>
      <c r="U6197" s="27">
        <f>IF(COUNTIFS($B$2:$B6197,$B6197,$D$2:$D6197,$D6197)=1,1,0)</f>
        <v>1</v>
      </c>
      <c r="V6197" s="27">
        <f t="shared" si="289"/>
        <v>6.25</v>
      </c>
      <c r="W6197" s="27">
        <f t="shared" si="290"/>
        <v>3</v>
      </c>
      <c r="X6197" s="27">
        <f t="shared" si="288"/>
        <v>6.2499993803000002</v>
      </c>
    </row>
    <row r="6198" spans="1:24" x14ac:dyDescent="0.25">
      <c r="A6198" s="26">
        <v>46265</v>
      </c>
      <c r="B6198" s="27" t="s">
        <v>10980</v>
      </c>
      <c r="C6198" s="27" t="s">
        <v>6331</v>
      </c>
      <c r="D6198" s="27" t="s">
        <v>578</v>
      </c>
      <c r="E6198" s="27" t="s">
        <v>26</v>
      </c>
      <c r="F6198" s="27" t="s">
        <v>32</v>
      </c>
      <c r="G6198" s="27"/>
      <c r="H6198" s="27" t="s">
        <v>64</v>
      </c>
      <c r="I6198" s="28">
        <v>517910260</v>
      </c>
      <c r="J6198" s="28">
        <v>0</v>
      </c>
      <c r="K6198" s="28">
        <v>517910260</v>
      </c>
      <c r="L6198" s="29">
        <v>4.75</v>
      </c>
      <c r="M6198" s="29">
        <f>IFERROR(_xlfn.XLOOKUP($B6198,'Ownership Metrics'!$A:$A,'Ownership Metrics'!$B:$B),"")</f>
        <v>3.93</v>
      </c>
      <c r="N6198" s="28">
        <f>IFERROR(_xlfn.XLOOKUP($B6198,'Ownership Metrics'!$A:$A,'Ownership Metrics'!$C:$C),"")</f>
        <v>2313</v>
      </c>
      <c r="O6198" s="29">
        <f>IFERROR(_xlfn.XLOOKUP($B6198,'Ownership Metrics'!$A:$A,'Ownership Metrics'!$D:$D),"")</f>
        <v>36.69</v>
      </c>
      <c r="P6198" s="29">
        <f>IFERROR(_xlfn.XLOOKUP($B6198,'Ownership Metrics'!$A:$A,'Ownership Metrics'!$E:$E),"")</f>
        <v>71.81</v>
      </c>
      <c r="Q6198" s="30">
        <f>IFERROR(_xlfn.XLOOKUP($B6198,'Ownership Metrics'!$A:$A,'Ownership Metrics'!$F:$F),"")</f>
        <v>10</v>
      </c>
      <c r="R6198" s="30">
        <f>IFERROR(_xlfn.XLOOKUP($B6198,'Ownership Metrics'!$A:$A,'Ownership Metrics'!$G:$G),"")</f>
        <v>46</v>
      </c>
      <c r="S6198" s="27" t="str">
        <f>IFERROR(_xlfn.XLOOKUP($B6198,'Ownership Metrics'!$A:$A,'Ownership Metrics'!$H:$H),"")</f>
        <v>Terkonsentrasi</v>
      </c>
      <c r="T6198" s="27" t="str">
        <f>IFERROR(_xlfn.XLOOKUP($B6198,'Ownership Metrics'!$A:$A,'Ownership Metrics'!$I:$I),"")</f>
        <v>Sedang</v>
      </c>
      <c r="U6198" s="27">
        <f>IF(COUNTIFS($B$2:$B6198,$B6198,$D$2:$D6198,$D6198)=1,1,0)</f>
        <v>1</v>
      </c>
      <c r="V6198" s="27">
        <f t="shared" si="289"/>
        <v>4.75</v>
      </c>
      <c r="W6198" s="27">
        <f t="shared" si="290"/>
        <v>4</v>
      </c>
      <c r="X6198" s="27">
        <f t="shared" si="288"/>
        <v>4.7499993802000002</v>
      </c>
    </row>
    <row r="6199" spans="1:24" x14ac:dyDescent="0.25">
      <c r="A6199" s="26">
        <v>46265</v>
      </c>
      <c r="B6199" s="27" t="s">
        <v>10981</v>
      </c>
      <c r="C6199" s="27" t="s">
        <v>6342</v>
      </c>
      <c r="D6199" s="27" t="s">
        <v>6343</v>
      </c>
      <c r="E6199" s="27" t="s">
        <v>22</v>
      </c>
      <c r="F6199" s="27" t="s">
        <v>23</v>
      </c>
      <c r="G6199" s="27"/>
      <c r="H6199" s="27" t="s">
        <v>24</v>
      </c>
      <c r="I6199" s="28">
        <v>235000000</v>
      </c>
      <c r="J6199" s="28">
        <v>0</v>
      </c>
      <c r="K6199" s="28">
        <v>235000000</v>
      </c>
      <c r="L6199" s="29">
        <v>4.9000000000000004</v>
      </c>
      <c r="M6199" s="29">
        <f>IFERROR(_xlfn.XLOOKUP($B6199,'Ownership Metrics'!$A:$A,'Ownership Metrics'!$B:$B),"")</f>
        <v>6.56</v>
      </c>
      <c r="N6199" s="28">
        <f>IFERROR(_xlfn.XLOOKUP($B6199,'Ownership Metrics'!$A:$A,'Ownership Metrics'!$C:$C),"")</f>
        <v>1275</v>
      </c>
      <c r="O6199" s="29">
        <f>IFERROR(_xlfn.XLOOKUP($B6199,'Ownership Metrics'!$A:$A,'Ownership Metrics'!$D:$D),"")</f>
        <v>32.19</v>
      </c>
      <c r="P6199" s="29">
        <f>IFERROR(_xlfn.XLOOKUP($B6199,'Ownership Metrics'!$A:$A,'Ownership Metrics'!$E:$E),"")</f>
        <v>42.11</v>
      </c>
      <c r="Q6199" s="30">
        <f>IFERROR(_xlfn.XLOOKUP($B6199,'Ownership Metrics'!$A:$A,'Ownership Metrics'!$F:$F),"")</f>
        <v>20</v>
      </c>
      <c r="R6199" s="30">
        <f>IFERROR(_xlfn.XLOOKUP($B6199,'Ownership Metrics'!$A:$A,'Ownership Metrics'!$G:$G),"")</f>
        <v>20</v>
      </c>
      <c r="S6199" s="27" t="str">
        <f>IFERROR(_xlfn.XLOOKUP($B6199,'Ownership Metrics'!$A:$A,'Ownership Metrics'!$H:$H),"")</f>
        <v>Moderat</v>
      </c>
      <c r="T6199" s="27" t="str">
        <f>IFERROR(_xlfn.XLOOKUP($B6199,'Ownership Metrics'!$A:$A,'Ownership Metrics'!$I:$I),"")</f>
        <v>Rendah</v>
      </c>
      <c r="U6199" s="27">
        <f>IF(COUNTIFS($B$2:$B6199,$B6199,$D$2:$D6199,$D6199)=1,1,0)</f>
        <v>1</v>
      </c>
      <c r="V6199" s="27">
        <f t="shared" si="289"/>
        <v>4.9000000000000004</v>
      </c>
      <c r="W6199" s="27">
        <f t="shared" si="290"/>
        <v>5</v>
      </c>
      <c r="X6199" s="27">
        <f t="shared" si="288"/>
        <v>4.8999993801000006</v>
      </c>
    </row>
    <row r="6200" spans="1:24" x14ac:dyDescent="0.25">
      <c r="A6200" s="26">
        <v>46265</v>
      </c>
      <c r="B6200" s="27" t="s">
        <v>10981</v>
      </c>
      <c r="C6200" s="27" t="s">
        <v>6342</v>
      </c>
      <c r="D6200" s="27" t="s">
        <v>542</v>
      </c>
      <c r="E6200" s="27" t="s">
        <v>22</v>
      </c>
      <c r="F6200" s="27" t="s">
        <v>23</v>
      </c>
      <c r="G6200" s="27"/>
      <c r="H6200" s="27" t="s">
        <v>24</v>
      </c>
      <c r="I6200" s="28">
        <v>238897300</v>
      </c>
      <c r="J6200" s="28">
        <v>0</v>
      </c>
      <c r="K6200" s="28">
        <v>238897300</v>
      </c>
      <c r="L6200" s="29">
        <v>4.9800000000000004</v>
      </c>
      <c r="M6200" s="29">
        <f>IFERROR(_xlfn.XLOOKUP($B6200,'Ownership Metrics'!$A:$A,'Ownership Metrics'!$B:$B),"")</f>
        <v>6.56</v>
      </c>
      <c r="N6200" s="28">
        <f>IFERROR(_xlfn.XLOOKUP($B6200,'Ownership Metrics'!$A:$A,'Ownership Metrics'!$C:$C),"")</f>
        <v>1275</v>
      </c>
      <c r="O6200" s="29">
        <f>IFERROR(_xlfn.XLOOKUP($B6200,'Ownership Metrics'!$A:$A,'Ownership Metrics'!$D:$D),"")</f>
        <v>32.19</v>
      </c>
      <c r="P6200" s="29">
        <f>IFERROR(_xlfn.XLOOKUP($B6200,'Ownership Metrics'!$A:$A,'Ownership Metrics'!$E:$E),"")</f>
        <v>42.11</v>
      </c>
      <c r="Q6200" s="30">
        <f>IFERROR(_xlfn.XLOOKUP($B6200,'Ownership Metrics'!$A:$A,'Ownership Metrics'!$F:$F),"")</f>
        <v>20</v>
      </c>
      <c r="R6200" s="30">
        <f>IFERROR(_xlfn.XLOOKUP($B6200,'Ownership Metrics'!$A:$A,'Ownership Metrics'!$G:$G),"")</f>
        <v>20</v>
      </c>
      <c r="S6200" s="27" t="str">
        <f>IFERROR(_xlfn.XLOOKUP($B6200,'Ownership Metrics'!$A:$A,'Ownership Metrics'!$H:$H),"")</f>
        <v>Moderat</v>
      </c>
      <c r="T6200" s="27" t="str">
        <f>IFERROR(_xlfn.XLOOKUP($B6200,'Ownership Metrics'!$A:$A,'Ownership Metrics'!$I:$I),"")</f>
        <v>Rendah</v>
      </c>
      <c r="U6200" s="27">
        <f>IF(COUNTIFS($B$2:$B6200,$B6200,$D$2:$D6200,$D6200)=1,1,0)</f>
        <v>1</v>
      </c>
      <c r="V6200" s="27">
        <f t="shared" si="289"/>
        <v>4.9800000000000004</v>
      </c>
      <c r="W6200" s="27">
        <f t="shared" si="290"/>
        <v>2</v>
      </c>
      <c r="X6200" s="27">
        <f t="shared" si="288"/>
        <v>4.9799993800000006</v>
      </c>
    </row>
    <row r="6201" spans="1:24" x14ac:dyDescent="0.25">
      <c r="A6201" s="26">
        <v>46265</v>
      </c>
      <c r="B6201" s="27" t="s">
        <v>10981</v>
      </c>
      <c r="C6201" s="27" t="s">
        <v>6342</v>
      </c>
      <c r="D6201" s="27" t="s">
        <v>441</v>
      </c>
      <c r="E6201" s="27" t="s">
        <v>74</v>
      </c>
      <c r="F6201" s="27" t="s">
        <v>23</v>
      </c>
      <c r="G6201" s="27"/>
      <c r="H6201" s="27" t="s">
        <v>24</v>
      </c>
      <c r="I6201" s="28">
        <v>50384100</v>
      </c>
      <c r="J6201" s="28">
        <v>0</v>
      </c>
      <c r="K6201" s="28">
        <v>50384100</v>
      </c>
      <c r="L6201" s="29">
        <v>1.05</v>
      </c>
      <c r="M6201" s="29">
        <f>IFERROR(_xlfn.XLOOKUP($B6201,'Ownership Metrics'!$A:$A,'Ownership Metrics'!$B:$B),"")</f>
        <v>6.56</v>
      </c>
      <c r="N6201" s="28">
        <f>IFERROR(_xlfn.XLOOKUP($B6201,'Ownership Metrics'!$A:$A,'Ownership Metrics'!$C:$C),"")</f>
        <v>1275</v>
      </c>
      <c r="O6201" s="29">
        <f>IFERROR(_xlfn.XLOOKUP($B6201,'Ownership Metrics'!$A:$A,'Ownership Metrics'!$D:$D),"")</f>
        <v>32.19</v>
      </c>
      <c r="P6201" s="29">
        <f>IFERROR(_xlfn.XLOOKUP($B6201,'Ownership Metrics'!$A:$A,'Ownership Metrics'!$E:$E),"")</f>
        <v>42.11</v>
      </c>
      <c r="Q6201" s="30">
        <f>IFERROR(_xlfn.XLOOKUP($B6201,'Ownership Metrics'!$A:$A,'Ownership Metrics'!$F:$F),"")</f>
        <v>20</v>
      </c>
      <c r="R6201" s="30">
        <f>IFERROR(_xlfn.XLOOKUP($B6201,'Ownership Metrics'!$A:$A,'Ownership Metrics'!$G:$G),"")</f>
        <v>20</v>
      </c>
      <c r="S6201" s="27" t="str">
        <f>IFERROR(_xlfn.XLOOKUP($B6201,'Ownership Metrics'!$A:$A,'Ownership Metrics'!$H:$H),"")</f>
        <v>Moderat</v>
      </c>
      <c r="T6201" s="27" t="str">
        <f>IFERROR(_xlfn.XLOOKUP($B6201,'Ownership Metrics'!$A:$A,'Ownership Metrics'!$I:$I),"")</f>
        <v>Rendah</v>
      </c>
      <c r="U6201" s="27">
        <f>IF(COUNTIFS($B$2:$B6201,$B6201,$D$2:$D6201,$D6201)=1,1,0)</f>
        <v>1</v>
      </c>
      <c r="V6201" s="27">
        <f t="shared" si="289"/>
        <v>1.05</v>
      </c>
      <c r="W6201" s="27">
        <f t="shared" si="290"/>
        <v>20</v>
      </c>
      <c r="X6201" s="27">
        <f t="shared" si="288"/>
        <v>1.0499993799</v>
      </c>
    </row>
    <row r="6202" spans="1:24" x14ac:dyDescent="0.25">
      <c r="A6202" s="26">
        <v>46265</v>
      </c>
      <c r="B6202" s="27" t="s">
        <v>10981</v>
      </c>
      <c r="C6202" s="27" t="s">
        <v>6342</v>
      </c>
      <c r="D6202" s="27" t="s">
        <v>442</v>
      </c>
      <c r="E6202" s="27" t="s">
        <v>22</v>
      </c>
      <c r="F6202" s="27" t="s">
        <v>23</v>
      </c>
      <c r="G6202" s="27"/>
      <c r="H6202" s="27" t="s">
        <v>24</v>
      </c>
      <c r="I6202" s="28">
        <v>109467600</v>
      </c>
      <c r="J6202" s="28">
        <v>0</v>
      </c>
      <c r="K6202" s="28">
        <v>109467600</v>
      </c>
      <c r="L6202" s="29">
        <v>2.2799999999999998</v>
      </c>
      <c r="M6202" s="29">
        <f>IFERROR(_xlfn.XLOOKUP($B6202,'Ownership Metrics'!$A:$A,'Ownership Metrics'!$B:$B),"")</f>
        <v>6.56</v>
      </c>
      <c r="N6202" s="28">
        <f>IFERROR(_xlfn.XLOOKUP($B6202,'Ownership Metrics'!$A:$A,'Ownership Metrics'!$C:$C),"")</f>
        <v>1275</v>
      </c>
      <c r="O6202" s="29">
        <f>IFERROR(_xlfn.XLOOKUP($B6202,'Ownership Metrics'!$A:$A,'Ownership Metrics'!$D:$D),"")</f>
        <v>32.19</v>
      </c>
      <c r="P6202" s="29">
        <f>IFERROR(_xlfn.XLOOKUP($B6202,'Ownership Metrics'!$A:$A,'Ownership Metrics'!$E:$E),"")</f>
        <v>42.11</v>
      </c>
      <c r="Q6202" s="30">
        <f>IFERROR(_xlfn.XLOOKUP($B6202,'Ownership Metrics'!$A:$A,'Ownership Metrics'!$F:$F),"")</f>
        <v>20</v>
      </c>
      <c r="R6202" s="30">
        <f>IFERROR(_xlfn.XLOOKUP($B6202,'Ownership Metrics'!$A:$A,'Ownership Metrics'!$G:$G),"")</f>
        <v>20</v>
      </c>
      <c r="S6202" s="27" t="str">
        <f>IFERROR(_xlfn.XLOOKUP($B6202,'Ownership Metrics'!$A:$A,'Ownership Metrics'!$H:$H),"")</f>
        <v>Moderat</v>
      </c>
      <c r="T6202" s="27" t="str">
        <f>IFERROR(_xlfn.XLOOKUP($B6202,'Ownership Metrics'!$A:$A,'Ownership Metrics'!$I:$I),"")</f>
        <v>Rendah</v>
      </c>
      <c r="U6202" s="27">
        <f>IF(COUNTIFS($B$2:$B6202,$B6202,$D$2:$D6202,$D6202)=1,1,0)</f>
        <v>1</v>
      </c>
      <c r="V6202" s="27">
        <f t="shared" si="289"/>
        <v>2.2799999999999998</v>
      </c>
      <c r="W6202" s="27">
        <f t="shared" si="290"/>
        <v>13</v>
      </c>
      <c r="X6202" s="27">
        <f t="shared" si="288"/>
        <v>2.2799993798</v>
      </c>
    </row>
    <row r="6203" spans="1:24" x14ac:dyDescent="0.25">
      <c r="A6203" s="26">
        <v>46265</v>
      </c>
      <c r="B6203" s="27" t="s">
        <v>10981</v>
      </c>
      <c r="C6203" s="27" t="s">
        <v>6342</v>
      </c>
      <c r="D6203" s="27" t="s">
        <v>445</v>
      </c>
      <c r="E6203" s="27" t="s">
        <v>22</v>
      </c>
      <c r="F6203" s="27" t="s">
        <v>23</v>
      </c>
      <c r="G6203" s="27"/>
      <c r="H6203" s="27" t="s">
        <v>24</v>
      </c>
      <c r="I6203" s="28">
        <v>51605100</v>
      </c>
      <c r="J6203" s="28">
        <v>0</v>
      </c>
      <c r="K6203" s="28">
        <v>51605100</v>
      </c>
      <c r="L6203" s="29">
        <v>1.08</v>
      </c>
      <c r="M6203" s="29">
        <f>IFERROR(_xlfn.XLOOKUP($B6203,'Ownership Metrics'!$A:$A,'Ownership Metrics'!$B:$B),"")</f>
        <v>6.56</v>
      </c>
      <c r="N6203" s="28">
        <f>IFERROR(_xlfn.XLOOKUP($B6203,'Ownership Metrics'!$A:$A,'Ownership Metrics'!$C:$C),"")</f>
        <v>1275</v>
      </c>
      <c r="O6203" s="29">
        <f>IFERROR(_xlfn.XLOOKUP($B6203,'Ownership Metrics'!$A:$A,'Ownership Metrics'!$D:$D),"")</f>
        <v>32.19</v>
      </c>
      <c r="P6203" s="29">
        <f>IFERROR(_xlfn.XLOOKUP($B6203,'Ownership Metrics'!$A:$A,'Ownership Metrics'!$E:$E),"")</f>
        <v>42.11</v>
      </c>
      <c r="Q6203" s="30">
        <f>IFERROR(_xlfn.XLOOKUP($B6203,'Ownership Metrics'!$A:$A,'Ownership Metrics'!$F:$F),"")</f>
        <v>20</v>
      </c>
      <c r="R6203" s="30">
        <f>IFERROR(_xlfn.XLOOKUP($B6203,'Ownership Metrics'!$A:$A,'Ownership Metrics'!$G:$G),"")</f>
        <v>20</v>
      </c>
      <c r="S6203" s="27" t="str">
        <f>IFERROR(_xlfn.XLOOKUP($B6203,'Ownership Metrics'!$A:$A,'Ownership Metrics'!$H:$H),"")</f>
        <v>Moderat</v>
      </c>
      <c r="T6203" s="27" t="str">
        <f>IFERROR(_xlfn.XLOOKUP($B6203,'Ownership Metrics'!$A:$A,'Ownership Metrics'!$I:$I),"")</f>
        <v>Rendah</v>
      </c>
      <c r="U6203" s="27">
        <f>IF(COUNTIFS($B$2:$B6203,$B6203,$D$2:$D6203,$D6203)=1,1,0)</f>
        <v>1</v>
      </c>
      <c r="V6203" s="27">
        <f t="shared" si="289"/>
        <v>1.08</v>
      </c>
      <c r="W6203" s="27">
        <f t="shared" si="290"/>
        <v>19</v>
      </c>
      <c r="X6203" s="27">
        <f t="shared" si="288"/>
        <v>1.0799993797</v>
      </c>
    </row>
    <row r="6204" spans="1:24" x14ac:dyDescent="0.25">
      <c r="A6204" s="26">
        <v>46265</v>
      </c>
      <c r="B6204" s="27" t="s">
        <v>10981</v>
      </c>
      <c r="C6204" s="27" t="s">
        <v>6342</v>
      </c>
      <c r="D6204" s="27" t="s">
        <v>446</v>
      </c>
      <c r="E6204" s="27" t="s">
        <v>22</v>
      </c>
      <c r="F6204" s="27" t="s">
        <v>23</v>
      </c>
      <c r="G6204" s="27"/>
      <c r="H6204" s="27" t="s">
        <v>24</v>
      </c>
      <c r="I6204" s="28">
        <v>109176000</v>
      </c>
      <c r="J6204" s="28">
        <v>0</v>
      </c>
      <c r="K6204" s="28">
        <v>109176000</v>
      </c>
      <c r="L6204" s="29">
        <v>2.27</v>
      </c>
      <c r="M6204" s="29">
        <f>IFERROR(_xlfn.XLOOKUP($B6204,'Ownership Metrics'!$A:$A,'Ownership Metrics'!$B:$B),"")</f>
        <v>6.56</v>
      </c>
      <c r="N6204" s="28">
        <f>IFERROR(_xlfn.XLOOKUP($B6204,'Ownership Metrics'!$A:$A,'Ownership Metrics'!$C:$C),"")</f>
        <v>1275</v>
      </c>
      <c r="O6204" s="29">
        <f>IFERROR(_xlfn.XLOOKUP($B6204,'Ownership Metrics'!$A:$A,'Ownership Metrics'!$D:$D),"")</f>
        <v>32.19</v>
      </c>
      <c r="P6204" s="29">
        <f>IFERROR(_xlfn.XLOOKUP($B6204,'Ownership Metrics'!$A:$A,'Ownership Metrics'!$E:$E),"")</f>
        <v>42.11</v>
      </c>
      <c r="Q6204" s="30">
        <f>IFERROR(_xlfn.XLOOKUP($B6204,'Ownership Metrics'!$A:$A,'Ownership Metrics'!$F:$F),"")</f>
        <v>20</v>
      </c>
      <c r="R6204" s="30">
        <f>IFERROR(_xlfn.XLOOKUP($B6204,'Ownership Metrics'!$A:$A,'Ownership Metrics'!$G:$G),"")</f>
        <v>20</v>
      </c>
      <c r="S6204" s="27" t="str">
        <f>IFERROR(_xlfn.XLOOKUP($B6204,'Ownership Metrics'!$A:$A,'Ownership Metrics'!$H:$H),"")</f>
        <v>Moderat</v>
      </c>
      <c r="T6204" s="27" t="str">
        <f>IFERROR(_xlfn.XLOOKUP($B6204,'Ownership Metrics'!$A:$A,'Ownership Metrics'!$I:$I),"")</f>
        <v>Rendah</v>
      </c>
      <c r="U6204" s="27">
        <f>IF(COUNTIFS($B$2:$B6204,$B6204,$D$2:$D6204,$D6204)=1,1,0)</f>
        <v>1</v>
      </c>
      <c r="V6204" s="27">
        <f t="shared" si="289"/>
        <v>2.27</v>
      </c>
      <c r="W6204" s="27">
        <f t="shared" si="290"/>
        <v>14</v>
      </c>
      <c r="X6204" s="27">
        <f t="shared" si="288"/>
        <v>2.2699993796000002</v>
      </c>
    </row>
    <row r="6205" spans="1:24" x14ac:dyDescent="0.25">
      <c r="A6205" s="26">
        <v>46265</v>
      </c>
      <c r="B6205" s="27" t="s">
        <v>10981</v>
      </c>
      <c r="C6205" s="27" t="s">
        <v>6342</v>
      </c>
      <c r="D6205" s="27" t="s">
        <v>6344</v>
      </c>
      <c r="E6205" s="27" t="s">
        <v>22</v>
      </c>
      <c r="F6205" s="27" t="s">
        <v>23</v>
      </c>
      <c r="G6205" s="27"/>
      <c r="H6205" s="27" t="s">
        <v>24</v>
      </c>
      <c r="I6205" s="28">
        <v>237000000</v>
      </c>
      <c r="J6205" s="28">
        <v>0</v>
      </c>
      <c r="K6205" s="28">
        <v>237000000</v>
      </c>
      <c r="L6205" s="29">
        <v>4.9400000000000004</v>
      </c>
      <c r="M6205" s="29">
        <f>IFERROR(_xlfn.XLOOKUP($B6205,'Ownership Metrics'!$A:$A,'Ownership Metrics'!$B:$B),"")</f>
        <v>6.56</v>
      </c>
      <c r="N6205" s="28">
        <f>IFERROR(_xlfn.XLOOKUP($B6205,'Ownership Metrics'!$A:$A,'Ownership Metrics'!$C:$C),"")</f>
        <v>1275</v>
      </c>
      <c r="O6205" s="29">
        <f>IFERROR(_xlfn.XLOOKUP($B6205,'Ownership Metrics'!$A:$A,'Ownership Metrics'!$D:$D),"")</f>
        <v>32.19</v>
      </c>
      <c r="P6205" s="29">
        <f>IFERROR(_xlfn.XLOOKUP($B6205,'Ownership Metrics'!$A:$A,'Ownership Metrics'!$E:$E),"")</f>
        <v>42.11</v>
      </c>
      <c r="Q6205" s="30">
        <f>IFERROR(_xlfn.XLOOKUP($B6205,'Ownership Metrics'!$A:$A,'Ownership Metrics'!$F:$F),"")</f>
        <v>20</v>
      </c>
      <c r="R6205" s="30">
        <f>IFERROR(_xlfn.XLOOKUP($B6205,'Ownership Metrics'!$A:$A,'Ownership Metrics'!$G:$G),"")</f>
        <v>20</v>
      </c>
      <c r="S6205" s="27" t="str">
        <f>IFERROR(_xlfn.XLOOKUP($B6205,'Ownership Metrics'!$A:$A,'Ownership Metrics'!$H:$H),"")</f>
        <v>Moderat</v>
      </c>
      <c r="T6205" s="27" t="str">
        <f>IFERROR(_xlfn.XLOOKUP($B6205,'Ownership Metrics'!$A:$A,'Ownership Metrics'!$I:$I),"")</f>
        <v>Rendah</v>
      </c>
      <c r="U6205" s="27">
        <f>IF(COUNTIFS($B$2:$B6205,$B6205,$D$2:$D6205,$D6205)=1,1,0)</f>
        <v>1</v>
      </c>
      <c r="V6205" s="27">
        <f t="shared" si="289"/>
        <v>4.9400000000000004</v>
      </c>
      <c r="W6205" s="27">
        <f t="shared" si="290"/>
        <v>3</v>
      </c>
      <c r="X6205" s="27">
        <f t="shared" si="288"/>
        <v>4.9399993795000006</v>
      </c>
    </row>
    <row r="6206" spans="1:24" x14ac:dyDescent="0.25">
      <c r="A6206" s="26">
        <v>46265</v>
      </c>
      <c r="B6206" s="27" t="s">
        <v>10981</v>
      </c>
      <c r="C6206" s="27" t="s">
        <v>6342</v>
      </c>
      <c r="D6206" s="27" t="s">
        <v>447</v>
      </c>
      <c r="E6206" s="27" t="s">
        <v>22</v>
      </c>
      <c r="F6206" s="27" t="s">
        <v>23</v>
      </c>
      <c r="G6206" s="27"/>
      <c r="H6206" s="27" t="s">
        <v>24</v>
      </c>
      <c r="I6206" s="28">
        <v>65100000</v>
      </c>
      <c r="J6206" s="28">
        <v>0</v>
      </c>
      <c r="K6206" s="28">
        <v>65100000</v>
      </c>
      <c r="L6206" s="29">
        <v>1.36</v>
      </c>
      <c r="M6206" s="29">
        <f>IFERROR(_xlfn.XLOOKUP($B6206,'Ownership Metrics'!$A:$A,'Ownership Metrics'!$B:$B),"")</f>
        <v>6.56</v>
      </c>
      <c r="N6206" s="28">
        <f>IFERROR(_xlfn.XLOOKUP($B6206,'Ownership Metrics'!$A:$A,'Ownership Metrics'!$C:$C),"")</f>
        <v>1275</v>
      </c>
      <c r="O6206" s="29">
        <f>IFERROR(_xlfn.XLOOKUP($B6206,'Ownership Metrics'!$A:$A,'Ownership Metrics'!$D:$D),"")</f>
        <v>32.19</v>
      </c>
      <c r="P6206" s="29">
        <f>IFERROR(_xlfn.XLOOKUP($B6206,'Ownership Metrics'!$A:$A,'Ownership Metrics'!$E:$E),"")</f>
        <v>42.11</v>
      </c>
      <c r="Q6206" s="30">
        <f>IFERROR(_xlfn.XLOOKUP($B6206,'Ownership Metrics'!$A:$A,'Ownership Metrics'!$F:$F),"")</f>
        <v>20</v>
      </c>
      <c r="R6206" s="30">
        <f>IFERROR(_xlfn.XLOOKUP($B6206,'Ownership Metrics'!$A:$A,'Ownership Metrics'!$G:$G),"")</f>
        <v>20</v>
      </c>
      <c r="S6206" s="27" t="str">
        <f>IFERROR(_xlfn.XLOOKUP($B6206,'Ownership Metrics'!$A:$A,'Ownership Metrics'!$H:$H),"")</f>
        <v>Moderat</v>
      </c>
      <c r="T6206" s="27" t="str">
        <f>IFERROR(_xlfn.XLOOKUP($B6206,'Ownership Metrics'!$A:$A,'Ownership Metrics'!$I:$I),"")</f>
        <v>Rendah</v>
      </c>
      <c r="U6206" s="27">
        <f>IF(COUNTIFS($B$2:$B6206,$B6206,$D$2:$D6206,$D6206)=1,1,0)</f>
        <v>1</v>
      </c>
      <c r="V6206" s="27">
        <f t="shared" si="289"/>
        <v>1.36</v>
      </c>
      <c r="W6206" s="27">
        <f t="shared" si="290"/>
        <v>18</v>
      </c>
      <c r="X6206" s="27">
        <f t="shared" si="288"/>
        <v>1.3599993794</v>
      </c>
    </row>
    <row r="6207" spans="1:24" x14ac:dyDescent="0.25">
      <c r="A6207" s="26">
        <v>46265</v>
      </c>
      <c r="B6207" s="27" t="s">
        <v>10981</v>
      </c>
      <c r="C6207" s="27" t="s">
        <v>6342</v>
      </c>
      <c r="D6207" s="27" t="s">
        <v>6345</v>
      </c>
      <c r="E6207" s="27" t="s">
        <v>22</v>
      </c>
      <c r="F6207" s="27" t="s">
        <v>23</v>
      </c>
      <c r="G6207" s="27"/>
      <c r="H6207" s="27" t="s">
        <v>24</v>
      </c>
      <c r="I6207" s="28">
        <v>237240000</v>
      </c>
      <c r="J6207" s="28">
        <v>0</v>
      </c>
      <c r="K6207" s="28">
        <v>237240000</v>
      </c>
      <c r="L6207" s="29">
        <v>4.9400000000000004</v>
      </c>
      <c r="M6207" s="29">
        <f>IFERROR(_xlfn.XLOOKUP($B6207,'Ownership Metrics'!$A:$A,'Ownership Metrics'!$B:$B),"")</f>
        <v>6.56</v>
      </c>
      <c r="N6207" s="28">
        <f>IFERROR(_xlfn.XLOOKUP($B6207,'Ownership Metrics'!$A:$A,'Ownership Metrics'!$C:$C),"")</f>
        <v>1275</v>
      </c>
      <c r="O6207" s="29">
        <f>IFERROR(_xlfn.XLOOKUP($B6207,'Ownership Metrics'!$A:$A,'Ownership Metrics'!$D:$D),"")</f>
        <v>32.19</v>
      </c>
      <c r="P6207" s="29">
        <f>IFERROR(_xlfn.XLOOKUP($B6207,'Ownership Metrics'!$A:$A,'Ownership Metrics'!$E:$E),"")</f>
        <v>42.11</v>
      </c>
      <c r="Q6207" s="30">
        <f>IFERROR(_xlfn.XLOOKUP($B6207,'Ownership Metrics'!$A:$A,'Ownership Metrics'!$F:$F),"")</f>
        <v>20</v>
      </c>
      <c r="R6207" s="30">
        <f>IFERROR(_xlfn.XLOOKUP($B6207,'Ownership Metrics'!$A:$A,'Ownership Metrics'!$G:$G),"")</f>
        <v>20</v>
      </c>
      <c r="S6207" s="27" t="str">
        <f>IFERROR(_xlfn.XLOOKUP($B6207,'Ownership Metrics'!$A:$A,'Ownership Metrics'!$H:$H),"")</f>
        <v>Moderat</v>
      </c>
      <c r="T6207" s="27" t="str">
        <f>IFERROR(_xlfn.XLOOKUP($B6207,'Ownership Metrics'!$A:$A,'Ownership Metrics'!$I:$I),"")</f>
        <v>Rendah</v>
      </c>
      <c r="U6207" s="27">
        <f>IF(COUNTIFS($B$2:$B6207,$B6207,$D$2:$D6207,$D6207)=1,1,0)</f>
        <v>1</v>
      </c>
      <c r="V6207" s="27">
        <f t="shared" si="289"/>
        <v>4.9400000000000004</v>
      </c>
      <c r="W6207" s="27">
        <f t="shared" si="290"/>
        <v>4</v>
      </c>
      <c r="X6207" s="27">
        <f t="shared" si="288"/>
        <v>4.9399993793000005</v>
      </c>
    </row>
    <row r="6208" spans="1:24" x14ac:dyDescent="0.25">
      <c r="A6208" s="26">
        <v>46265</v>
      </c>
      <c r="B6208" s="27" t="s">
        <v>10981</v>
      </c>
      <c r="C6208" s="27" t="s">
        <v>6342</v>
      </c>
      <c r="D6208" s="27" t="s">
        <v>6346</v>
      </c>
      <c r="E6208" s="27" t="s">
        <v>83</v>
      </c>
      <c r="F6208" s="27" t="s">
        <v>32</v>
      </c>
      <c r="G6208" s="27"/>
      <c r="H6208" s="27" t="s">
        <v>128</v>
      </c>
      <c r="I6208" s="28">
        <v>144700600</v>
      </c>
      <c r="J6208" s="28">
        <v>0</v>
      </c>
      <c r="K6208" s="28">
        <v>144700600</v>
      </c>
      <c r="L6208" s="29">
        <v>3.01</v>
      </c>
      <c r="M6208" s="29">
        <f>IFERROR(_xlfn.XLOOKUP($B6208,'Ownership Metrics'!$A:$A,'Ownership Metrics'!$B:$B),"")</f>
        <v>6.56</v>
      </c>
      <c r="N6208" s="28">
        <f>IFERROR(_xlfn.XLOOKUP($B6208,'Ownership Metrics'!$A:$A,'Ownership Metrics'!$C:$C),"")</f>
        <v>1275</v>
      </c>
      <c r="O6208" s="29">
        <f>IFERROR(_xlfn.XLOOKUP($B6208,'Ownership Metrics'!$A:$A,'Ownership Metrics'!$D:$D),"")</f>
        <v>32.19</v>
      </c>
      <c r="P6208" s="29">
        <f>IFERROR(_xlfn.XLOOKUP($B6208,'Ownership Metrics'!$A:$A,'Ownership Metrics'!$E:$E),"")</f>
        <v>42.11</v>
      </c>
      <c r="Q6208" s="30">
        <f>IFERROR(_xlfn.XLOOKUP($B6208,'Ownership Metrics'!$A:$A,'Ownership Metrics'!$F:$F),"")</f>
        <v>20</v>
      </c>
      <c r="R6208" s="30">
        <f>IFERROR(_xlfn.XLOOKUP($B6208,'Ownership Metrics'!$A:$A,'Ownership Metrics'!$G:$G),"")</f>
        <v>20</v>
      </c>
      <c r="S6208" s="27" t="str">
        <f>IFERROR(_xlfn.XLOOKUP($B6208,'Ownership Metrics'!$A:$A,'Ownership Metrics'!$H:$H),"")</f>
        <v>Moderat</v>
      </c>
      <c r="T6208" s="27" t="str">
        <f>IFERROR(_xlfn.XLOOKUP($B6208,'Ownership Metrics'!$A:$A,'Ownership Metrics'!$I:$I),"")</f>
        <v>Rendah</v>
      </c>
      <c r="U6208" s="27">
        <f>IF(COUNTIFS($B$2:$B6208,$B6208,$D$2:$D6208,$D6208)=1,1,0)</f>
        <v>1</v>
      </c>
      <c r="V6208" s="27">
        <f t="shared" si="289"/>
        <v>3.01</v>
      </c>
      <c r="W6208" s="27">
        <f t="shared" si="290"/>
        <v>11</v>
      </c>
      <c r="X6208" s="27">
        <f t="shared" si="288"/>
        <v>3.0099993791999999</v>
      </c>
    </row>
    <row r="6209" spans="1:24" x14ac:dyDescent="0.25">
      <c r="A6209" s="26">
        <v>46265</v>
      </c>
      <c r="B6209" s="27" t="s">
        <v>10981</v>
      </c>
      <c r="C6209" s="27" t="s">
        <v>6342</v>
      </c>
      <c r="D6209" s="27" t="s">
        <v>6347</v>
      </c>
      <c r="E6209" s="27" t="s">
        <v>83</v>
      </c>
      <c r="F6209" s="27" t="s">
        <v>32</v>
      </c>
      <c r="G6209" s="27"/>
      <c r="H6209" s="27" t="s">
        <v>64</v>
      </c>
      <c r="I6209" s="28">
        <v>1544925000</v>
      </c>
      <c r="J6209" s="28">
        <v>0</v>
      </c>
      <c r="K6209" s="28">
        <v>1544925000</v>
      </c>
      <c r="L6209" s="29">
        <v>32.19</v>
      </c>
      <c r="M6209" s="29">
        <f>IFERROR(_xlfn.XLOOKUP($B6209,'Ownership Metrics'!$A:$A,'Ownership Metrics'!$B:$B),"")</f>
        <v>6.56</v>
      </c>
      <c r="N6209" s="28">
        <f>IFERROR(_xlfn.XLOOKUP($B6209,'Ownership Metrics'!$A:$A,'Ownership Metrics'!$C:$C),"")</f>
        <v>1275</v>
      </c>
      <c r="O6209" s="29">
        <f>IFERROR(_xlfn.XLOOKUP($B6209,'Ownership Metrics'!$A:$A,'Ownership Metrics'!$D:$D),"")</f>
        <v>32.19</v>
      </c>
      <c r="P6209" s="29">
        <f>IFERROR(_xlfn.XLOOKUP($B6209,'Ownership Metrics'!$A:$A,'Ownership Metrics'!$E:$E),"")</f>
        <v>42.11</v>
      </c>
      <c r="Q6209" s="30">
        <f>IFERROR(_xlfn.XLOOKUP($B6209,'Ownership Metrics'!$A:$A,'Ownership Metrics'!$F:$F),"")</f>
        <v>20</v>
      </c>
      <c r="R6209" s="30">
        <f>IFERROR(_xlfn.XLOOKUP($B6209,'Ownership Metrics'!$A:$A,'Ownership Metrics'!$G:$G),"")</f>
        <v>20</v>
      </c>
      <c r="S6209" s="27" t="str">
        <f>IFERROR(_xlfn.XLOOKUP($B6209,'Ownership Metrics'!$A:$A,'Ownership Metrics'!$H:$H),"")</f>
        <v>Moderat</v>
      </c>
      <c r="T6209" s="27" t="str">
        <f>IFERROR(_xlfn.XLOOKUP($B6209,'Ownership Metrics'!$A:$A,'Ownership Metrics'!$I:$I),"")</f>
        <v>Rendah</v>
      </c>
      <c r="U6209" s="27">
        <f>IF(COUNTIFS($B$2:$B6209,$B6209,$D$2:$D6209,$D6209)=1,1,0)</f>
        <v>1</v>
      </c>
      <c r="V6209" s="27">
        <f t="shared" si="289"/>
        <v>32.19</v>
      </c>
      <c r="W6209" s="27">
        <f t="shared" si="290"/>
        <v>1</v>
      </c>
      <c r="X6209" s="27">
        <f t="shared" si="288"/>
        <v>32.189999379099994</v>
      </c>
    </row>
    <row r="6210" spans="1:24" x14ac:dyDescent="0.25">
      <c r="A6210" s="26">
        <v>46265</v>
      </c>
      <c r="B6210" s="27" t="s">
        <v>10981</v>
      </c>
      <c r="C6210" s="27" t="s">
        <v>6342</v>
      </c>
      <c r="D6210" s="27" t="s">
        <v>6348</v>
      </c>
      <c r="E6210" s="27" t="s">
        <v>22</v>
      </c>
      <c r="F6210" s="27" t="s">
        <v>32</v>
      </c>
      <c r="G6210" s="27"/>
      <c r="H6210" s="27" t="s">
        <v>128</v>
      </c>
      <c r="I6210" s="28">
        <v>232120000</v>
      </c>
      <c r="J6210" s="28">
        <v>0</v>
      </c>
      <c r="K6210" s="28">
        <v>232120000</v>
      </c>
      <c r="L6210" s="29">
        <v>4.84</v>
      </c>
      <c r="M6210" s="29">
        <f>IFERROR(_xlfn.XLOOKUP($B6210,'Ownership Metrics'!$A:$A,'Ownership Metrics'!$B:$B),"")</f>
        <v>6.56</v>
      </c>
      <c r="N6210" s="28">
        <f>IFERROR(_xlfn.XLOOKUP($B6210,'Ownership Metrics'!$A:$A,'Ownership Metrics'!$C:$C),"")</f>
        <v>1275</v>
      </c>
      <c r="O6210" s="29">
        <f>IFERROR(_xlfn.XLOOKUP($B6210,'Ownership Metrics'!$A:$A,'Ownership Metrics'!$D:$D),"")</f>
        <v>32.19</v>
      </c>
      <c r="P6210" s="29">
        <f>IFERROR(_xlfn.XLOOKUP($B6210,'Ownership Metrics'!$A:$A,'Ownership Metrics'!$E:$E),"")</f>
        <v>42.11</v>
      </c>
      <c r="Q6210" s="30">
        <f>IFERROR(_xlfn.XLOOKUP($B6210,'Ownership Metrics'!$A:$A,'Ownership Metrics'!$F:$F),"")</f>
        <v>20</v>
      </c>
      <c r="R6210" s="30">
        <f>IFERROR(_xlfn.XLOOKUP($B6210,'Ownership Metrics'!$A:$A,'Ownership Metrics'!$G:$G),"")</f>
        <v>20</v>
      </c>
      <c r="S6210" s="27" t="str">
        <f>IFERROR(_xlfn.XLOOKUP($B6210,'Ownership Metrics'!$A:$A,'Ownership Metrics'!$H:$H),"")</f>
        <v>Moderat</v>
      </c>
      <c r="T6210" s="27" t="str">
        <f>IFERROR(_xlfn.XLOOKUP($B6210,'Ownership Metrics'!$A:$A,'Ownership Metrics'!$I:$I),"")</f>
        <v>Rendah</v>
      </c>
      <c r="U6210" s="27">
        <f>IF(COUNTIFS($B$2:$B6210,$B6210,$D$2:$D6210,$D6210)=1,1,0)</f>
        <v>1</v>
      </c>
      <c r="V6210" s="27">
        <f t="shared" si="289"/>
        <v>4.84</v>
      </c>
      <c r="W6210" s="27">
        <f t="shared" si="290"/>
        <v>7</v>
      </c>
      <c r="X6210" s="27">
        <f t="shared" ref="X6210:X6273" si="291">$V6210-(ROW()*0.0000000001)</f>
        <v>4.839999379</v>
      </c>
    </row>
    <row r="6211" spans="1:24" x14ac:dyDescent="0.25">
      <c r="A6211" s="26">
        <v>46265</v>
      </c>
      <c r="B6211" s="27" t="s">
        <v>10981</v>
      </c>
      <c r="C6211" s="27" t="s">
        <v>6342</v>
      </c>
      <c r="D6211" s="27" t="s">
        <v>451</v>
      </c>
      <c r="E6211" s="27" t="s">
        <v>83</v>
      </c>
      <c r="F6211" s="27" t="s">
        <v>32</v>
      </c>
      <c r="G6211" s="27"/>
      <c r="H6211" s="27" t="s">
        <v>128</v>
      </c>
      <c r="I6211" s="28">
        <v>235000000</v>
      </c>
      <c r="J6211" s="28">
        <v>0</v>
      </c>
      <c r="K6211" s="28">
        <v>235000000</v>
      </c>
      <c r="L6211" s="29">
        <v>4.9000000000000004</v>
      </c>
      <c r="M6211" s="29">
        <f>IFERROR(_xlfn.XLOOKUP($B6211,'Ownership Metrics'!$A:$A,'Ownership Metrics'!$B:$B),"")</f>
        <v>6.56</v>
      </c>
      <c r="N6211" s="28">
        <f>IFERROR(_xlfn.XLOOKUP($B6211,'Ownership Metrics'!$A:$A,'Ownership Metrics'!$C:$C),"")</f>
        <v>1275</v>
      </c>
      <c r="O6211" s="29">
        <f>IFERROR(_xlfn.XLOOKUP($B6211,'Ownership Metrics'!$A:$A,'Ownership Metrics'!$D:$D),"")</f>
        <v>32.19</v>
      </c>
      <c r="P6211" s="29">
        <f>IFERROR(_xlfn.XLOOKUP($B6211,'Ownership Metrics'!$A:$A,'Ownership Metrics'!$E:$E),"")</f>
        <v>42.11</v>
      </c>
      <c r="Q6211" s="30">
        <f>IFERROR(_xlfn.XLOOKUP($B6211,'Ownership Metrics'!$A:$A,'Ownership Metrics'!$F:$F),"")</f>
        <v>20</v>
      </c>
      <c r="R6211" s="30">
        <f>IFERROR(_xlfn.XLOOKUP($B6211,'Ownership Metrics'!$A:$A,'Ownership Metrics'!$G:$G),"")</f>
        <v>20</v>
      </c>
      <c r="S6211" s="27" t="str">
        <f>IFERROR(_xlfn.XLOOKUP($B6211,'Ownership Metrics'!$A:$A,'Ownership Metrics'!$H:$H),"")</f>
        <v>Moderat</v>
      </c>
      <c r="T6211" s="27" t="str">
        <f>IFERROR(_xlfn.XLOOKUP($B6211,'Ownership Metrics'!$A:$A,'Ownership Metrics'!$I:$I),"")</f>
        <v>Rendah</v>
      </c>
      <c r="U6211" s="27">
        <f>IF(COUNTIFS($B$2:$B6211,$B6211,$D$2:$D6211,$D6211)=1,1,0)</f>
        <v>1</v>
      </c>
      <c r="V6211" s="27">
        <f t="shared" ref="V6211:V6274" si="292">SUMIFS($L$2:$L$10000,$B$2:$B$10000,$B6211,$D$2:$D$10000,$D6211)</f>
        <v>4.9000000000000004</v>
      </c>
      <c r="W6211" s="27">
        <f t="shared" ref="W6211:W6274" si="293">COUNTIFS($B$2:$B$10000,$B6211,$U$2:$U$10000,1,$X$2:$X$10000,"&gt;"&amp;$X6211)+1</f>
        <v>6</v>
      </c>
      <c r="X6211" s="27">
        <f t="shared" si="291"/>
        <v>4.8999993789000005</v>
      </c>
    </row>
    <row r="6212" spans="1:24" x14ac:dyDescent="0.25">
      <c r="A6212" s="26">
        <v>46265</v>
      </c>
      <c r="B6212" s="27" t="s">
        <v>10981</v>
      </c>
      <c r="C6212" s="27" t="s">
        <v>6342</v>
      </c>
      <c r="D6212" s="27" t="s">
        <v>454</v>
      </c>
      <c r="E6212" s="27" t="s">
        <v>114</v>
      </c>
      <c r="F6212" s="27" t="s">
        <v>32</v>
      </c>
      <c r="G6212" s="27"/>
      <c r="H6212" s="27" t="s">
        <v>102</v>
      </c>
      <c r="I6212" s="28">
        <v>219383600</v>
      </c>
      <c r="J6212" s="28">
        <v>0</v>
      </c>
      <c r="K6212" s="28">
        <v>219383600</v>
      </c>
      <c r="L6212" s="29">
        <v>4.57</v>
      </c>
      <c r="M6212" s="29">
        <f>IFERROR(_xlfn.XLOOKUP($B6212,'Ownership Metrics'!$A:$A,'Ownership Metrics'!$B:$B),"")</f>
        <v>6.56</v>
      </c>
      <c r="N6212" s="28">
        <f>IFERROR(_xlfn.XLOOKUP($B6212,'Ownership Metrics'!$A:$A,'Ownership Metrics'!$C:$C),"")</f>
        <v>1275</v>
      </c>
      <c r="O6212" s="29">
        <f>IFERROR(_xlfn.XLOOKUP($B6212,'Ownership Metrics'!$A:$A,'Ownership Metrics'!$D:$D),"")</f>
        <v>32.19</v>
      </c>
      <c r="P6212" s="29">
        <f>IFERROR(_xlfn.XLOOKUP($B6212,'Ownership Metrics'!$A:$A,'Ownership Metrics'!$E:$E),"")</f>
        <v>42.11</v>
      </c>
      <c r="Q6212" s="30">
        <f>IFERROR(_xlfn.XLOOKUP($B6212,'Ownership Metrics'!$A:$A,'Ownership Metrics'!$F:$F),"")</f>
        <v>20</v>
      </c>
      <c r="R6212" s="30">
        <f>IFERROR(_xlfn.XLOOKUP($B6212,'Ownership Metrics'!$A:$A,'Ownership Metrics'!$G:$G),"")</f>
        <v>20</v>
      </c>
      <c r="S6212" s="27" t="str">
        <f>IFERROR(_xlfn.XLOOKUP($B6212,'Ownership Metrics'!$A:$A,'Ownership Metrics'!$H:$H),"")</f>
        <v>Moderat</v>
      </c>
      <c r="T6212" s="27" t="str">
        <f>IFERROR(_xlfn.XLOOKUP($B6212,'Ownership Metrics'!$A:$A,'Ownership Metrics'!$I:$I),"")</f>
        <v>Rendah</v>
      </c>
      <c r="U6212" s="27">
        <f>IF(COUNTIFS($B$2:$B6212,$B6212,$D$2:$D6212,$D6212)=1,1,0)</f>
        <v>1</v>
      </c>
      <c r="V6212" s="27">
        <f t="shared" si="292"/>
        <v>4.57</v>
      </c>
      <c r="W6212" s="27">
        <f t="shared" si="293"/>
        <v>8</v>
      </c>
      <c r="X6212" s="27">
        <f t="shared" si="291"/>
        <v>4.5699993788000004</v>
      </c>
    </row>
    <row r="6213" spans="1:24" x14ac:dyDescent="0.25">
      <c r="A6213" s="26">
        <v>46265</v>
      </c>
      <c r="B6213" s="27" t="s">
        <v>10981</v>
      </c>
      <c r="C6213" s="27" t="s">
        <v>6342</v>
      </c>
      <c r="D6213" s="27" t="s">
        <v>813</v>
      </c>
      <c r="E6213" s="27" t="s">
        <v>72</v>
      </c>
      <c r="F6213" s="27" t="s">
        <v>23</v>
      </c>
      <c r="G6213" s="27"/>
      <c r="H6213" s="27" t="s">
        <v>24</v>
      </c>
      <c r="I6213" s="28">
        <v>125010000</v>
      </c>
      <c r="J6213" s="28">
        <v>0</v>
      </c>
      <c r="K6213" s="28">
        <v>125010000</v>
      </c>
      <c r="L6213" s="29">
        <v>2.6</v>
      </c>
      <c r="M6213" s="29">
        <f>IFERROR(_xlfn.XLOOKUP($B6213,'Ownership Metrics'!$A:$A,'Ownership Metrics'!$B:$B),"")</f>
        <v>6.56</v>
      </c>
      <c r="N6213" s="28">
        <f>IFERROR(_xlfn.XLOOKUP($B6213,'Ownership Metrics'!$A:$A,'Ownership Metrics'!$C:$C),"")</f>
        <v>1275</v>
      </c>
      <c r="O6213" s="29">
        <f>IFERROR(_xlfn.XLOOKUP($B6213,'Ownership Metrics'!$A:$A,'Ownership Metrics'!$D:$D),"")</f>
        <v>32.19</v>
      </c>
      <c r="P6213" s="29">
        <f>IFERROR(_xlfn.XLOOKUP($B6213,'Ownership Metrics'!$A:$A,'Ownership Metrics'!$E:$E),"")</f>
        <v>42.11</v>
      </c>
      <c r="Q6213" s="30">
        <f>IFERROR(_xlfn.XLOOKUP($B6213,'Ownership Metrics'!$A:$A,'Ownership Metrics'!$F:$F),"")</f>
        <v>20</v>
      </c>
      <c r="R6213" s="30">
        <f>IFERROR(_xlfn.XLOOKUP($B6213,'Ownership Metrics'!$A:$A,'Ownership Metrics'!$G:$G),"")</f>
        <v>20</v>
      </c>
      <c r="S6213" s="27" t="str">
        <f>IFERROR(_xlfn.XLOOKUP($B6213,'Ownership Metrics'!$A:$A,'Ownership Metrics'!$H:$H),"")</f>
        <v>Moderat</v>
      </c>
      <c r="T6213" s="27" t="str">
        <f>IFERROR(_xlfn.XLOOKUP($B6213,'Ownership Metrics'!$A:$A,'Ownership Metrics'!$I:$I),"")</f>
        <v>Rendah</v>
      </c>
      <c r="U6213" s="27">
        <f>IF(COUNTIFS($B$2:$B6213,$B6213,$D$2:$D6213,$D6213)=1,1,0)</f>
        <v>1</v>
      </c>
      <c r="V6213" s="27">
        <f t="shared" si="292"/>
        <v>2.6</v>
      </c>
      <c r="W6213" s="27">
        <f t="shared" si="293"/>
        <v>12</v>
      </c>
      <c r="X6213" s="27">
        <f t="shared" si="291"/>
        <v>2.5999993787000002</v>
      </c>
    </row>
    <row r="6214" spans="1:24" x14ac:dyDescent="0.25">
      <c r="A6214" s="26">
        <v>46265</v>
      </c>
      <c r="B6214" s="27" t="s">
        <v>10981</v>
      </c>
      <c r="C6214" s="27" t="s">
        <v>6342</v>
      </c>
      <c r="D6214" s="27" t="s">
        <v>814</v>
      </c>
      <c r="E6214" s="27" t="s">
        <v>72</v>
      </c>
      <c r="F6214" s="27" t="s">
        <v>23</v>
      </c>
      <c r="G6214" s="27"/>
      <c r="H6214" s="27" t="s">
        <v>24</v>
      </c>
      <c r="I6214" s="28">
        <v>80851100</v>
      </c>
      <c r="J6214" s="28">
        <v>0</v>
      </c>
      <c r="K6214" s="28">
        <v>80851100</v>
      </c>
      <c r="L6214" s="29">
        <v>1.68</v>
      </c>
      <c r="M6214" s="29">
        <f>IFERROR(_xlfn.XLOOKUP($B6214,'Ownership Metrics'!$A:$A,'Ownership Metrics'!$B:$B),"")</f>
        <v>6.56</v>
      </c>
      <c r="N6214" s="28">
        <f>IFERROR(_xlfn.XLOOKUP($B6214,'Ownership Metrics'!$A:$A,'Ownership Metrics'!$C:$C),"")</f>
        <v>1275</v>
      </c>
      <c r="O6214" s="29">
        <f>IFERROR(_xlfn.XLOOKUP($B6214,'Ownership Metrics'!$A:$A,'Ownership Metrics'!$D:$D),"")</f>
        <v>32.19</v>
      </c>
      <c r="P6214" s="29">
        <f>IFERROR(_xlfn.XLOOKUP($B6214,'Ownership Metrics'!$A:$A,'Ownership Metrics'!$E:$E),"")</f>
        <v>42.11</v>
      </c>
      <c r="Q6214" s="30">
        <f>IFERROR(_xlfn.XLOOKUP($B6214,'Ownership Metrics'!$A:$A,'Ownership Metrics'!$F:$F),"")</f>
        <v>20</v>
      </c>
      <c r="R6214" s="30">
        <f>IFERROR(_xlfn.XLOOKUP($B6214,'Ownership Metrics'!$A:$A,'Ownership Metrics'!$G:$G),"")</f>
        <v>20</v>
      </c>
      <c r="S6214" s="27" t="str">
        <f>IFERROR(_xlfn.XLOOKUP($B6214,'Ownership Metrics'!$A:$A,'Ownership Metrics'!$H:$H),"")</f>
        <v>Moderat</v>
      </c>
      <c r="T6214" s="27" t="str">
        <f>IFERROR(_xlfn.XLOOKUP($B6214,'Ownership Metrics'!$A:$A,'Ownership Metrics'!$I:$I),"")</f>
        <v>Rendah</v>
      </c>
      <c r="U6214" s="27">
        <f>IF(COUNTIFS($B$2:$B6214,$B6214,$D$2:$D6214,$D6214)=1,1,0)</f>
        <v>1</v>
      </c>
      <c r="V6214" s="27">
        <f t="shared" si="292"/>
        <v>1.68</v>
      </c>
      <c r="W6214" s="27">
        <f t="shared" si="293"/>
        <v>17</v>
      </c>
      <c r="X6214" s="27">
        <f t="shared" si="291"/>
        <v>1.6799993786</v>
      </c>
    </row>
    <row r="6215" spans="1:24" x14ac:dyDescent="0.25">
      <c r="A6215" s="26">
        <v>46265</v>
      </c>
      <c r="B6215" s="27" t="s">
        <v>10981</v>
      </c>
      <c r="C6215" s="27" t="s">
        <v>6342</v>
      </c>
      <c r="D6215" s="27" t="s">
        <v>4956</v>
      </c>
      <c r="E6215" s="27" t="s">
        <v>72</v>
      </c>
      <c r="F6215" s="27" t="s">
        <v>23</v>
      </c>
      <c r="G6215" s="27"/>
      <c r="H6215" s="27" t="s">
        <v>24</v>
      </c>
      <c r="I6215" s="28">
        <v>88644200</v>
      </c>
      <c r="J6215" s="28">
        <v>0</v>
      </c>
      <c r="K6215" s="28">
        <v>88644200</v>
      </c>
      <c r="L6215" s="29">
        <v>1.85</v>
      </c>
      <c r="M6215" s="29">
        <f>IFERROR(_xlfn.XLOOKUP($B6215,'Ownership Metrics'!$A:$A,'Ownership Metrics'!$B:$B),"")</f>
        <v>6.56</v>
      </c>
      <c r="N6215" s="28">
        <f>IFERROR(_xlfn.XLOOKUP($B6215,'Ownership Metrics'!$A:$A,'Ownership Metrics'!$C:$C),"")</f>
        <v>1275</v>
      </c>
      <c r="O6215" s="29">
        <f>IFERROR(_xlfn.XLOOKUP($B6215,'Ownership Metrics'!$A:$A,'Ownership Metrics'!$D:$D),"")</f>
        <v>32.19</v>
      </c>
      <c r="P6215" s="29">
        <f>IFERROR(_xlfn.XLOOKUP($B6215,'Ownership Metrics'!$A:$A,'Ownership Metrics'!$E:$E),"")</f>
        <v>42.11</v>
      </c>
      <c r="Q6215" s="30">
        <f>IFERROR(_xlfn.XLOOKUP($B6215,'Ownership Metrics'!$A:$A,'Ownership Metrics'!$F:$F),"")</f>
        <v>20</v>
      </c>
      <c r="R6215" s="30">
        <f>IFERROR(_xlfn.XLOOKUP($B6215,'Ownership Metrics'!$A:$A,'Ownership Metrics'!$G:$G),"")</f>
        <v>20</v>
      </c>
      <c r="S6215" s="27" t="str">
        <f>IFERROR(_xlfn.XLOOKUP($B6215,'Ownership Metrics'!$A:$A,'Ownership Metrics'!$H:$H),"")</f>
        <v>Moderat</v>
      </c>
      <c r="T6215" s="27" t="str">
        <f>IFERROR(_xlfn.XLOOKUP($B6215,'Ownership Metrics'!$A:$A,'Ownership Metrics'!$I:$I),"")</f>
        <v>Rendah</v>
      </c>
      <c r="U6215" s="27">
        <f>IF(COUNTIFS($B$2:$B6215,$B6215,$D$2:$D6215,$D6215)=1,1,0)</f>
        <v>1</v>
      </c>
      <c r="V6215" s="27">
        <f t="shared" si="292"/>
        <v>1.85</v>
      </c>
      <c r="W6215" s="27">
        <f t="shared" si="293"/>
        <v>16</v>
      </c>
      <c r="X6215" s="27">
        <f t="shared" si="291"/>
        <v>1.8499993785000002</v>
      </c>
    </row>
    <row r="6216" spans="1:24" x14ac:dyDescent="0.25">
      <c r="A6216" s="26">
        <v>46265</v>
      </c>
      <c r="B6216" s="27" t="s">
        <v>10981</v>
      </c>
      <c r="C6216" s="27" t="s">
        <v>6342</v>
      </c>
      <c r="D6216" s="27" t="s">
        <v>815</v>
      </c>
      <c r="E6216" s="27" t="s">
        <v>72</v>
      </c>
      <c r="F6216" s="27" t="s">
        <v>23</v>
      </c>
      <c r="G6216" s="27"/>
      <c r="H6216" s="27" t="s">
        <v>24</v>
      </c>
      <c r="I6216" s="28">
        <v>89300000</v>
      </c>
      <c r="J6216" s="28">
        <v>0</v>
      </c>
      <c r="K6216" s="28">
        <v>89300000</v>
      </c>
      <c r="L6216" s="29">
        <v>1.86</v>
      </c>
      <c r="M6216" s="29">
        <f>IFERROR(_xlfn.XLOOKUP($B6216,'Ownership Metrics'!$A:$A,'Ownership Metrics'!$B:$B),"")</f>
        <v>6.56</v>
      </c>
      <c r="N6216" s="28">
        <f>IFERROR(_xlfn.XLOOKUP($B6216,'Ownership Metrics'!$A:$A,'Ownership Metrics'!$C:$C),"")</f>
        <v>1275</v>
      </c>
      <c r="O6216" s="29">
        <f>IFERROR(_xlfn.XLOOKUP($B6216,'Ownership Metrics'!$A:$A,'Ownership Metrics'!$D:$D),"")</f>
        <v>32.19</v>
      </c>
      <c r="P6216" s="29">
        <f>IFERROR(_xlfn.XLOOKUP($B6216,'Ownership Metrics'!$A:$A,'Ownership Metrics'!$E:$E),"")</f>
        <v>42.11</v>
      </c>
      <c r="Q6216" s="30">
        <f>IFERROR(_xlfn.XLOOKUP($B6216,'Ownership Metrics'!$A:$A,'Ownership Metrics'!$F:$F),"")</f>
        <v>20</v>
      </c>
      <c r="R6216" s="30">
        <f>IFERROR(_xlfn.XLOOKUP($B6216,'Ownership Metrics'!$A:$A,'Ownership Metrics'!$G:$G),"")</f>
        <v>20</v>
      </c>
      <c r="S6216" s="27" t="str">
        <f>IFERROR(_xlfn.XLOOKUP($B6216,'Ownership Metrics'!$A:$A,'Ownership Metrics'!$H:$H),"")</f>
        <v>Moderat</v>
      </c>
      <c r="T6216" s="27" t="str">
        <f>IFERROR(_xlfn.XLOOKUP($B6216,'Ownership Metrics'!$A:$A,'Ownership Metrics'!$I:$I),"")</f>
        <v>Rendah</v>
      </c>
      <c r="U6216" s="27">
        <f>IF(COUNTIFS($B$2:$B6216,$B6216,$D$2:$D6216,$D6216)=1,1,0)</f>
        <v>1</v>
      </c>
      <c r="V6216" s="27">
        <f t="shared" si="292"/>
        <v>1.86</v>
      </c>
      <c r="W6216" s="27">
        <f t="shared" si="293"/>
        <v>15</v>
      </c>
      <c r="X6216" s="27">
        <f t="shared" si="291"/>
        <v>1.8599993784000002</v>
      </c>
    </row>
    <row r="6217" spans="1:24" x14ac:dyDescent="0.25">
      <c r="A6217" s="26">
        <v>46265</v>
      </c>
      <c r="B6217" s="27" t="s">
        <v>10981</v>
      </c>
      <c r="C6217" s="27" t="s">
        <v>6342</v>
      </c>
      <c r="D6217" s="27" t="s">
        <v>456</v>
      </c>
      <c r="E6217" s="27" t="s">
        <v>124</v>
      </c>
      <c r="F6217" s="27" t="s">
        <v>32</v>
      </c>
      <c r="G6217" s="27"/>
      <c r="H6217" s="27" t="s">
        <v>56</v>
      </c>
      <c r="I6217" s="28">
        <v>197758500</v>
      </c>
      <c r="J6217" s="28">
        <v>0</v>
      </c>
      <c r="K6217" s="28">
        <v>197758500</v>
      </c>
      <c r="L6217" s="29">
        <v>4.12</v>
      </c>
      <c r="M6217" s="29">
        <f>IFERROR(_xlfn.XLOOKUP($B6217,'Ownership Metrics'!$A:$A,'Ownership Metrics'!$B:$B),"")</f>
        <v>6.56</v>
      </c>
      <c r="N6217" s="28">
        <f>IFERROR(_xlfn.XLOOKUP($B6217,'Ownership Metrics'!$A:$A,'Ownership Metrics'!$C:$C),"")</f>
        <v>1275</v>
      </c>
      <c r="O6217" s="29">
        <f>IFERROR(_xlfn.XLOOKUP($B6217,'Ownership Metrics'!$A:$A,'Ownership Metrics'!$D:$D),"")</f>
        <v>32.19</v>
      </c>
      <c r="P6217" s="29">
        <f>IFERROR(_xlfn.XLOOKUP($B6217,'Ownership Metrics'!$A:$A,'Ownership Metrics'!$E:$E),"")</f>
        <v>42.11</v>
      </c>
      <c r="Q6217" s="30">
        <f>IFERROR(_xlfn.XLOOKUP($B6217,'Ownership Metrics'!$A:$A,'Ownership Metrics'!$F:$F),"")</f>
        <v>20</v>
      </c>
      <c r="R6217" s="30">
        <f>IFERROR(_xlfn.XLOOKUP($B6217,'Ownership Metrics'!$A:$A,'Ownership Metrics'!$G:$G),"")</f>
        <v>20</v>
      </c>
      <c r="S6217" s="27" t="str">
        <f>IFERROR(_xlfn.XLOOKUP($B6217,'Ownership Metrics'!$A:$A,'Ownership Metrics'!$H:$H),"")</f>
        <v>Moderat</v>
      </c>
      <c r="T6217" s="27" t="str">
        <f>IFERROR(_xlfn.XLOOKUP($B6217,'Ownership Metrics'!$A:$A,'Ownership Metrics'!$I:$I),"")</f>
        <v>Rendah</v>
      </c>
      <c r="U6217" s="27">
        <f>IF(COUNTIFS($B$2:$B6217,$B6217,$D$2:$D6217,$D6217)=1,1,0)</f>
        <v>1</v>
      </c>
      <c r="V6217" s="27">
        <f t="shared" si="292"/>
        <v>4.12</v>
      </c>
      <c r="W6217" s="27">
        <f t="shared" si="293"/>
        <v>9</v>
      </c>
      <c r="X6217" s="27">
        <f t="shared" si="291"/>
        <v>4.1199993783000002</v>
      </c>
    </row>
    <row r="6218" spans="1:24" x14ac:dyDescent="0.25">
      <c r="A6218" s="26">
        <v>46265</v>
      </c>
      <c r="B6218" s="27" t="s">
        <v>10981</v>
      </c>
      <c r="C6218" s="27" t="s">
        <v>6342</v>
      </c>
      <c r="D6218" s="27" t="s">
        <v>1123</v>
      </c>
      <c r="E6218" s="27" t="s">
        <v>149</v>
      </c>
      <c r="F6218" s="27" t="s">
        <v>23</v>
      </c>
      <c r="G6218" s="27"/>
      <c r="H6218" s="27" t="s">
        <v>24</v>
      </c>
      <c r="I6218" s="28">
        <v>193000000</v>
      </c>
      <c r="J6218" s="28">
        <v>0</v>
      </c>
      <c r="K6218" s="28">
        <v>193000000</v>
      </c>
      <c r="L6218" s="29">
        <v>4.0199999999999996</v>
      </c>
      <c r="M6218" s="29">
        <f>IFERROR(_xlfn.XLOOKUP($B6218,'Ownership Metrics'!$A:$A,'Ownership Metrics'!$B:$B),"")</f>
        <v>6.56</v>
      </c>
      <c r="N6218" s="28">
        <f>IFERROR(_xlfn.XLOOKUP($B6218,'Ownership Metrics'!$A:$A,'Ownership Metrics'!$C:$C),"")</f>
        <v>1275</v>
      </c>
      <c r="O6218" s="29">
        <f>IFERROR(_xlfn.XLOOKUP($B6218,'Ownership Metrics'!$A:$A,'Ownership Metrics'!$D:$D),"")</f>
        <v>32.19</v>
      </c>
      <c r="P6218" s="29">
        <f>IFERROR(_xlfn.XLOOKUP($B6218,'Ownership Metrics'!$A:$A,'Ownership Metrics'!$E:$E),"")</f>
        <v>42.11</v>
      </c>
      <c r="Q6218" s="30">
        <f>IFERROR(_xlfn.XLOOKUP($B6218,'Ownership Metrics'!$A:$A,'Ownership Metrics'!$F:$F),"")</f>
        <v>20</v>
      </c>
      <c r="R6218" s="30">
        <f>IFERROR(_xlfn.XLOOKUP($B6218,'Ownership Metrics'!$A:$A,'Ownership Metrics'!$G:$G),"")</f>
        <v>20</v>
      </c>
      <c r="S6218" s="27" t="str">
        <f>IFERROR(_xlfn.XLOOKUP($B6218,'Ownership Metrics'!$A:$A,'Ownership Metrics'!$H:$H),"")</f>
        <v>Moderat</v>
      </c>
      <c r="T6218" s="27" t="str">
        <f>IFERROR(_xlfn.XLOOKUP($B6218,'Ownership Metrics'!$A:$A,'Ownership Metrics'!$I:$I),"")</f>
        <v>Rendah</v>
      </c>
      <c r="U6218" s="27">
        <f>IF(COUNTIFS($B$2:$B6218,$B6218,$D$2:$D6218,$D6218)=1,1,0)</f>
        <v>1</v>
      </c>
      <c r="V6218" s="27">
        <f t="shared" si="292"/>
        <v>4.0199999999999996</v>
      </c>
      <c r="W6218" s="27">
        <f t="shared" si="293"/>
        <v>10</v>
      </c>
      <c r="X6218" s="27">
        <f t="shared" si="291"/>
        <v>4.0199993781999996</v>
      </c>
    </row>
    <row r="6219" spans="1:24" x14ac:dyDescent="0.25">
      <c r="A6219" s="26">
        <v>46265</v>
      </c>
      <c r="B6219" s="27" t="s">
        <v>10982</v>
      </c>
      <c r="C6219" s="27" t="s">
        <v>6350</v>
      </c>
      <c r="D6219" s="27" t="s">
        <v>6351</v>
      </c>
      <c r="E6219" s="27" t="s">
        <v>22</v>
      </c>
      <c r="F6219" s="27" t="s">
        <v>23</v>
      </c>
      <c r="G6219" s="27"/>
      <c r="H6219" s="27" t="s">
        <v>24</v>
      </c>
      <c r="I6219" s="28">
        <v>6633434000</v>
      </c>
      <c r="J6219" s="28">
        <v>0</v>
      </c>
      <c r="K6219" s="28">
        <v>6633434000</v>
      </c>
      <c r="L6219" s="29">
        <v>61.87</v>
      </c>
      <c r="M6219" s="29">
        <f>IFERROR(_xlfn.XLOOKUP($B6219,'Ownership Metrics'!$A:$A,'Ownership Metrics'!$B:$B),"")</f>
        <v>17.989999999999998</v>
      </c>
      <c r="N6219" s="28">
        <f>IFERROR(_xlfn.XLOOKUP($B6219,'Ownership Metrics'!$A:$A,'Ownership Metrics'!$C:$C),"")</f>
        <v>4091</v>
      </c>
      <c r="O6219" s="29">
        <f>IFERROR(_xlfn.XLOOKUP($B6219,'Ownership Metrics'!$A:$A,'Ownership Metrics'!$D:$D),"")</f>
        <v>61.87</v>
      </c>
      <c r="P6219" s="29">
        <f>IFERROR(_xlfn.XLOOKUP($B6219,'Ownership Metrics'!$A:$A,'Ownership Metrics'!$E:$E),"")</f>
        <v>81.010000000000005</v>
      </c>
      <c r="Q6219" s="30">
        <f>IFERROR(_xlfn.XLOOKUP($B6219,'Ownership Metrics'!$A:$A,'Ownership Metrics'!$F:$F),"")</f>
        <v>4</v>
      </c>
      <c r="R6219" s="30">
        <f>IFERROR(_xlfn.XLOOKUP($B6219,'Ownership Metrics'!$A:$A,'Ownership Metrics'!$G:$G),"")</f>
        <v>64</v>
      </c>
      <c r="S6219" s="27" t="str">
        <f>IFERROR(_xlfn.XLOOKUP($B6219,'Ownership Metrics'!$A:$A,'Ownership Metrics'!$H:$H),"")</f>
        <v>Mayoritas</v>
      </c>
      <c r="T6219" s="27" t="str">
        <f>IFERROR(_xlfn.XLOOKUP($B6219,'Ownership Metrics'!$A:$A,'Ownership Metrics'!$I:$I),"")</f>
        <v>Tinggi</v>
      </c>
      <c r="U6219" s="27">
        <f>IF(COUNTIFS($B$2:$B6219,$B6219,$D$2:$D6219,$D6219)=1,1,0)</f>
        <v>1</v>
      </c>
      <c r="V6219" s="27">
        <f t="shared" si="292"/>
        <v>61.87</v>
      </c>
      <c r="W6219" s="27">
        <f t="shared" si="293"/>
        <v>1</v>
      </c>
      <c r="X6219" s="27">
        <f t="shared" si="291"/>
        <v>61.869999378099998</v>
      </c>
    </row>
    <row r="6220" spans="1:24" x14ac:dyDescent="0.25">
      <c r="A6220" s="26">
        <v>46265</v>
      </c>
      <c r="B6220" s="27" t="s">
        <v>10982</v>
      </c>
      <c r="C6220" s="27" t="s">
        <v>6350</v>
      </c>
      <c r="D6220" s="27" t="s">
        <v>6352</v>
      </c>
      <c r="E6220" s="27" t="s">
        <v>22</v>
      </c>
      <c r="F6220" s="27" t="s">
        <v>23</v>
      </c>
      <c r="G6220" s="27"/>
      <c r="H6220" s="27" t="s">
        <v>24</v>
      </c>
      <c r="I6220" s="28">
        <v>350598900</v>
      </c>
      <c r="J6220" s="28">
        <v>0</v>
      </c>
      <c r="K6220" s="28">
        <v>350598900</v>
      </c>
      <c r="L6220" s="29">
        <v>3.27</v>
      </c>
      <c r="M6220" s="29">
        <f>IFERROR(_xlfn.XLOOKUP($B6220,'Ownership Metrics'!$A:$A,'Ownership Metrics'!$B:$B),"")</f>
        <v>17.989999999999998</v>
      </c>
      <c r="N6220" s="28">
        <f>IFERROR(_xlfn.XLOOKUP($B6220,'Ownership Metrics'!$A:$A,'Ownership Metrics'!$C:$C),"")</f>
        <v>4091</v>
      </c>
      <c r="O6220" s="29">
        <f>IFERROR(_xlfn.XLOOKUP($B6220,'Ownership Metrics'!$A:$A,'Ownership Metrics'!$D:$D),"")</f>
        <v>61.87</v>
      </c>
      <c r="P6220" s="29">
        <f>IFERROR(_xlfn.XLOOKUP($B6220,'Ownership Metrics'!$A:$A,'Ownership Metrics'!$E:$E),"")</f>
        <v>81.010000000000005</v>
      </c>
      <c r="Q6220" s="30">
        <f>IFERROR(_xlfn.XLOOKUP($B6220,'Ownership Metrics'!$A:$A,'Ownership Metrics'!$F:$F),"")</f>
        <v>4</v>
      </c>
      <c r="R6220" s="30">
        <f>IFERROR(_xlfn.XLOOKUP($B6220,'Ownership Metrics'!$A:$A,'Ownership Metrics'!$G:$G),"")</f>
        <v>64</v>
      </c>
      <c r="S6220" s="27" t="str">
        <f>IFERROR(_xlfn.XLOOKUP($B6220,'Ownership Metrics'!$A:$A,'Ownership Metrics'!$H:$H),"")</f>
        <v>Mayoritas</v>
      </c>
      <c r="T6220" s="27" t="str">
        <f>IFERROR(_xlfn.XLOOKUP($B6220,'Ownership Metrics'!$A:$A,'Ownership Metrics'!$I:$I),"")</f>
        <v>Tinggi</v>
      </c>
      <c r="U6220" s="27">
        <f>IF(COUNTIFS($B$2:$B6220,$B6220,$D$2:$D6220,$D6220)=1,1,0)</f>
        <v>1</v>
      </c>
      <c r="V6220" s="27">
        <f t="shared" si="292"/>
        <v>3.27</v>
      </c>
      <c r="W6220" s="27">
        <f t="shared" si="293"/>
        <v>3</v>
      </c>
      <c r="X6220" s="27">
        <f t="shared" si="291"/>
        <v>3.2699993780000001</v>
      </c>
    </row>
    <row r="6221" spans="1:24" x14ac:dyDescent="0.25">
      <c r="A6221" s="26">
        <v>46265</v>
      </c>
      <c r="B6221" s="27" t="s">
        <v>10982</v>
      </c>
      <c r="C6221" s="27" t="s">
        <v>6350</v>
      </c>
      <c r="D6221" s="27" t="s">
        <v>63</v>
      </c>
      <c r="E6221" s="27" t="s">
        <v>26</v>
      </c>
      <c r="F6221" s="27" t="s">
        <v>32</v>
      </c>
      <c r="G6221" s="27"/>
      <c r="H6221" s="27" t="s">
        <v>64</v>
      </c>
      <c r="I6221" s="28">
        <v>107754100</v>
      </c>
      <c r="J6221" s="28">
        <v>0</v>
      </c>
      <c r="K6221" s="28">
        <v>107754100</v>
      </c>
      <c r="L6221" s="29">
        <v>1</v>
      </c>
      <c r="M6221" s="29">
        <f>IFERROR(_xlfn.XLOOKUP($B6221,'Ownership Metrics'!$A:$A,'Ownership Metrics'!$B:$B),"")</f>
        <v>17.989999999999998</v>
      </c>
      <c r="N6221" s="28">
        <f>IFERROR(_xlfn.XLOOKUP($B6221,'Ownership Metrics'!$A:$A,'Ownership Metrics'!$C:$C),"")</f>
        <v>4091</v>
      </c>
      <c r="O6221" s="29">
        <f>IFERROR(_xlfn.XLOOKUP($B6221,'Ownership Metrics'!$A:$A,'Ownership Metrics'!$D:$D),"")</f>
        <v>61.87</v>
      </c>
      <c r="P6221" s="29">
        <f>IFERROR(_xlfn.XLOOKUP($B6221,'Ownership Metrics'!$A:$A,'Ownership Metrics'!$E:$E),"")</f>
        <v>81.010000000000005</v>
      </c>
      <c r="Q6221" s="30">
        <f>IFERROR(_xlfn.XLOOKUP($B6221,'Ownership Metrics'!$A:$A,'Ownership Metrics'!$F:$F),"")</f>
        <v>4</v>
      </c>
      <c r="R6221" s="30">
        <f>IFERROR(_xlfn.XLOOKUP($B6221,'Ownership Metrics'!$A:$A,'Ownership Metrics'!$G:$G),"")</f>
        <v>64</v>
      </c>
      <c r="S6221" s="27" t="str">
        <f>IFERROR(_xlfn.XLOOKUP($B6221,'Ownership Metrics'!$A:$A,'Ownership Metrics'!$H:$H),"")</f>
        <v>Mayoritas</v>
      </c>
      <c r="T6221" s="27" t="str">
        <f>IFERROR(_xlfn.XLOOKUP($B6221,'Ownership Metrics'!$A:$A,'Ownership Metrics'!$I:$I),"")</f>
        <v>Tinggi</v>
      </c>
      <c r="U6221" s="27">
        <f>IF(COUNTIFS($B$2:$B6221,$B6221,$D$2:$D6221,$D6221)=1,1,0)</f>
        <v>1</v>
      </c>
      <c r="V6221" s="27">
        <f t="shared" si="292"/>
        <v>1</v>
      </c>
      <c r="W6221" s="27">
        <f t="shared" si="293"/>
        <v>4</v>
      </c>
      <c r="X6221" s="27">
        <f t="shared" si="291"/>
        <v>0.99999937790000004</v>
      </c>
    </row>
    <row r="6222" spans="1:24" x14ac:dyDescent="0.25">
      <c r="A6222" s="26">
        <v>46265</v>
      </c>
      <c r="B6222" s="27" t="s">
        <v>10982</v>
      </c>
      <c r="C6222" s="27" t="s">
        <v>6350</v>
      </c>
      <c r="D6222" s="27" t="s">
        <v>148</v>
      </c>
      <c r="E6222" s="27" t="s">
        <v>149</v>
      </c>
      <c r="F6222" s="27" t="s">
        <v>32</v>
      </c>
      <c r="G6222" s="27"/>
      <c r="H6222" s="27" t="s">
        <v>64</v>
      </c>
      <c r="I6222" s="28">
        <v>1701942700</v>
      </c>
      <c r="J6222" s="28">
        <v>0</v>
      </c>
      <c r="K6222" s="28">
        <v>1701942700</v>
      </c>
      <c r="L6222" s="29">
        <v>15.87</v>
      </c>
      <c r="M6222" s="29">
        <f>IFERROR(_xlfn.XLOOKUP($B6222,'Ownership Metrics'!$A:$A,'Ownership Metrics'!$B:$B),"")</f>
        <v>17.989999999999998</v>
      </c>
      <c r="N6222" s="28">
        <f>IFERROR(_xlfn.XLOOKUP($B6222,'Ownership Metrics'!$A:$A,'Ownership Metrics'!$C:$C),"")</f>
        <v>4091</v>
      </c>
      <c r="O6222" s="29">
        <f>IFERROR(_xlfn.XLOOKUP($B6222,'Ownership Metrics'!$A:$A,'Ownership Metrics'!$D:$D),"")</f>
        <v>61.87</v>
      </c>
      <c r="P6222" s="29">
        <f>IFERROR(_xlfn.XLOOKUP($B6222,'Ownership Metrics'!$A:$A,'Ownership Metrics'!$E:$E),"")</f>
        <v>81.010000000000005</v>
      </c>
      <c r="Q6222" s="30">
        <f>IFERROR(_xlfn.XLOOKUP($B6222,'Ownership Metrics'!$A:$A,'Ownership Metrics'!$F:$F),"")</f>
        <v>4</v>
      </c>
      <c r="R6222" s="30">
        <f>IFERROR(_xlfn.XLOOKUP($B6222,'Ownership Metrics'!$A:$A,'Ownership Metrics'!$G:$G),"")</f>
        <v>64</v>
      </c>
      <c r="S6222" s="27" t="str">
        <f>IFERROR(_xlfn.XLOOKUP($B6222,'Ownership Metrics'!$A:$A,'Ownership Metrics'!$H:$H),"")</f>
        <v>Mayoritas</v>
      </c>
      <c r="T6222" s="27" t="str">
        <f>IFERROR(_xlfn.XLOOKUP($B6222,'Ownership Metrics'!$A:$A,'Ownership Metrics'!$I:$I),"")</f>
        <v>Tinggi</v>
      </c>
      <c r="U6222" s="27">
        <f>IF(COUNTIFS($B$2:$B6222,$B6222,$D$2:$D6222,$D6222)=1,1,0)</f>
        <v>1</v>
      </c>
      <c r="V6222" s="27">
        <f t="shared" si="292"/>
        <v>15.87</v>
      </c>
      <c r="W6222" s="27">
        <f t="shared" si="293"/>
        <v>2</v>
      </c>
      <c r="X6222" s="27">
        <f t="shared" si="291"/>
        <v>15.869999377799999</v>
      </c>
    </row>
    <row r="6223" spans="1:24" x14ac:dyDescent="0.25">
      <c r="A6223" s="26">
        <v>46265</v>
      </c>
      <c r="B6223" s="27" t="s">
        <v>10983</v>
      </c>
      <c r="C6223" s="27" t="s">
        <v>6354</v>
      </c>
      <c r="D6223" s="27" t="s">
        <v>6355</v>
      </c>
      <c r="E6223" s="27" t="s">
        <v>22</v>
      </c>
      <c r="F6223" s="27" t="s">
        <v>23</v>
      </c>
      <c r="G6223" s="27"/>
      <c r="H6223" s="27" t="s">
        <v>24</v>
      </c>
      <c r="I6223" s="28">
        <v>25000000</v>
      </c>
      <c r="J6223" s="28">
        <v>0</v>
      </c>
      <c r="K6223" s="28">
        <v>25000000</v>
      </c>
      <c r="L6223" s="29">
        <v>1.91</v>
      </c>
      <c r="M6223" s="29">
        <f>IFERROR(_xlfn.XLOOKUP($B6223,'Ownership Metrics'!$A:$A,'Ownership Metrics'!$B:$B),"")</f>
        <v>5.1100000000000003</v>
      </c>
      <c r="N6223" s="28">
        <f>IFERROR(_xlfn.XLOOKUP($B6223,'Ownership Metrics'!$A:$A,'Ownership Metrics'!$C:$C),"")</f>
        <v>3422</v>
      </c>
      <c r="O6223" s="29">
        <f>IFERROR(_xlfn.XLOOKUP($B6223,'Ownership Metrics'!$A:$A,'Ownership Metrics'!$D:$D),"")</f>
        <v>56.76</v>
      </c>
      <c r="P6223" s="29">
        <f>IFERROR(_xlfn.XLOOKUP($B6223,'Ownership Metrics'!$A:$A,'Ownership Metrics'!$E:$E),"")</f>
        <v>70.59</v>
      </c>
      <c r="Q6223" s="30">
        <f>IFERROR(_xlfn.XLOOKUP($B6223,'Ownership Metrics'!$A:$A,'Ownership Metrics'!$F:$F),"")</f>
        <v>10</v>
      </c>
      <c r="R6223" s="30">
        <f>IFERROR(_xlfn.XLOOKUP($B6223,'Ownership Metrics'!$A:$A,'Ownership Metrics'!$G:$G),"")</f>
        <v>51</v>
      </c>
      <c r="S6223" s="27" t="str">
        <f>IFERROR(_xlfn.XLOOKUP($B6223,'Ownership Metrics'!$A:$A,'Ownership Metrics'!$H:$H),"")</f>
        <v>Mayoritas</v>
      </c>
      <c r="T6223" s="27" t="str">
        <f>IFERROR(_xlfn.XLOOKUP($B6223,'Ownership Metrics'!$A:$A,'Ownership Metrics'!$I:$I),"")</f>
        <v>Sedang</v>
      </c>
      <c r="U6223" s="27">
        <f>IF(COUNTIFS($B$2:$B6223,$B6223,$D$2:$D6223,$D6223)=1,1,0)</f>
        <v>1</v>
      </c>
      <c r="V6223" s="27">
        <f t="shared" si="292"/>
        <v>1.91</v>
      </c>
      <c r="W6223" s="27">
        <f t="shared" si="293"/>
        <v>9</v>
      </c>
      <c r="X6223" s="27">
        <f t="shared" si="291"/>
        <v>1.9099993776999999</v>
      </c>
    </row>
    <row r="6224" spans="1:24" x14ac:dyDescent="0.25">
      <c r="A6224" s="26">
        <v>46265</v>
      </c>
      <c r="B6224" s="27" t="s">
        <v>10983</v>
      </c>
      <c r="C6224" s="27" t="s">
        <v>6354</v>
      </c>
      <c r="D6224" s="27" t="s">
        <v>6356</v>
      </c>
      <c r="E6224" s="27" t="s">
        <v>22</v>
      </c>
      <c r="F6224" s="27" t="s">
        <v>23</v>
      </c>
      <c r="G6224" s="27"/>
      <c r="H6224" s="27" t="s">
        <v>24</v>
      </c>
      <c r="I6224" s="28">
        <v>743600500</v>
      </c>
      <c r="J6224" s="28">
        <v>0</v>
      </c>
      <c r="K6224" s="28">
        <v>743600500</v>
      </c>
      <c r="L6224" s="29">
        <v>56.76</v>
      </c>
      <c r="M6224" s="29">
        <f>IFERROR(_xlfn.XLOOKUP($B6224,'Ownership Metrics'!$A:$A,'Ownership Metrics'!$B:$B),"")</f>
        <v>5.1100000000000003</v>
      </c>
      <c r="N6224" s="28">
        <f>IFERROR(_xlfn.XLOOKUP($B6224,'Ownership Metrics'!$A:$A,'Ownership Metrics'!$C:$C),"")</f>
        <v>3422</v>
      </c>
      <c r="O6224" s="29">
        <f>IFERROR(_xlfn.XLOOKUP($B6224,'Ownership Metrics'!$A:$A,'Ownership Metrics'!$D:$D),"")</f>
        <v>56.76</v>
      </c>
      <c r="P6224" s="29">
        <f>IFERROR(_xlfn.XLOOKUP($B6224,'Ownership Metrics'!$A:$A,'Ownership Metrics'!$E:$E),"")</f>
        <v>70.59</v>
      </c>
      <c r="Q6224" s="30">
        <f>IFERROR(_xlfn.XLOOKUP($B6224,'Ownership Metrics'!$A:$A,'Ownership Metrics'!$F:$F),"")</f>
        <v>10</v>
      </c>
      <c r="R6224" s="30">
        <f>IFERROR(_xlfn.XLOOKUP($B6224,'Ownership Metrics'!$A:$A,'Ownership Metrics'!$G:$G),"")</f>
        <v>51</v>
      </c>
      <c r="S6224" s="27" t="str">
        <f>IFERROR(_xlfn.XLOOKUP($B6224,'Ownership Metrics'!$A:$A,'Ownership Metrics'!$H:$H),"")</f>
        <v>Mayoritas</v>
      </c>
      <c r="T6224" s="27" t="str">
        <f>IFERROR(_xlfn.XLOOKUP($B6224,'Ownership Metrics'!$A:$A,'Ownership Metrics'!$I:$I),"")</f>
        <v>Sedang</v>
      </c>
      <c r="U6224" s="27">
        <f>IF(COUNTIFS($B$2:$B6224,$B6224,$D$2:$D6224,$D6224)=1,1,0)</f>
        <v>1</v>
      </c>
      <c r="V6224" s="27">
        <f t="shared" si="292"/>
        <v>56.76</v>
      </c>
      <c r="W6224" s="27">
        <f t="shared" si="293"/>
        <v>1</v>
      </c>
      <c r="X6224" s="27">
        <f t="shared" si="291"/>
        <v>56.759999377599996</v>
      </c>
    </row>
    <row r="6225" spans="1:24" x14ac:dyDescent="0.25">
      <c r="A6225" s="26">
        <v>46265</v>
      </c>
      <c r="B6225" s="27" t="s">
        <v>10983</v>
      </c>
      <c r="C6225" s="27" t="s">
        <v>6354</v>
      </c>
      <c r="D6225" s="27" t="s">
        <v>63</v>
      </c>
      <c r="E6225" s="27" t="s">
        <v>26</v>
      </c>
      <c r="F6225" s="27" t="s">
        <v>32</v>
      </c>
      <c r="G6225" s="27"/>
      <c r="H6225" s="27" t="s">
        <v>64</v>
      </c>
      <c r="I6225" s="28">
        <v>56750000</v>
      </c>
      <c r="J6225" s="28">
        <v>0</v>
      </c>
      <c r="K6225" s="28">
        <v>56750000</v>
      </c>
      <c r="L6225" s="29">
        <v>4.33</v>
      </c>
      <c r="M6225" s="29">
        <f>IFERROR(_xlfn.XLOOKUP($B6225,'Ownership Metrics'!$A:$A,'Ownership Metrics'!$B:$B),"")</f>
        <v>5.1100000000000003</v>
      </c>
      <c r="N6225" s="28">
        <f>IFERROR(_xlfn.XLOOKUP($B6225,'Ownership Metrics'!$A:$A,'Ownership Metrics'!$C:$C),"")</f>
        <v>3422</v>
      </c>
      <c r="O6225" s="29">
        <f>IFERROR(_xlfn.XLOOKUP($B6225,'Ownership Metrics'!$A:$A,'Ownership Metrics'!$D:$D),"")</f>
        <v>56.76</v>
      </c>
      <c r="P6225" s="29">
        <f>IFERROR(_xlfn.XLOOKUP($B6225,'Ownership Metrics'!$A:$A,'Ownership Metrics'!$E:$E),"")</f>
        <v>70.59</v>
      </c>
      <c r="Q6225" s="30">
        <f>IFERROR(_xlfn.XLOOKUP($B6225,'Ownership Metrics'!$A:$A,'Ownership Metrics'!$F:$F),"")</f>
        <v>10</v>
      </c>
      <c r="R6225" s="30">
        <f>IFERROR(_xlfn.XLOOKUP($B6225,'Ownership Metrics'!$A:$A,'Ownership Metrics'!$G:$G),"")</f>
        <v>51</v>
      </c>
      <c r="S6225" s="27" t="str">
        <f>IFERROR(_xlfn.XLOOKUP($B6225,'Ownership Metrics'!$A:$A,'Ownership Metrics'!$H:$H),"")</f>
        <v>Mayoritas</v>
      </c>
      <c r="T6225" s="27" t="str">
        <f>IFERROR(_xlfn.XLOOKUP($B6225,'Ownership Metrics'!$A:$A,'Ownership Metrics'!$I:$I),"")</f>
        <v>Sedang</v>
      </c>
      <c r="U6225" s="27">
        <f>IF(COUNTIFS($B$2:$B6225,$B6225,$D$2:$D6225,$D6225)=1,1,0)</f>
        <v>1</v>
      </c>
      <c r="V6225" s="27">
        <f t="shared" si="292"/>
        <v>4.33</v>
      </c>
      <c r="W6225" s="27">
        <f t="shared" si="293"/>
        <v>6</v>
      </c>
      <c r="X6225" s="27">
        <f t="shared" si="291"/>
        <v>4.3299993775000001</v>
      </c>
    </row>
    <row r="6226" spans="1:24" x14ac:dyDescent="0.25">
      <c r="A6226" s="26">
        <v>46265</v>
      </c>
      <c r="B6226" s="27" t="s">
        <v>10983</v>
      </c>
      <c r="C6226" s="27" t="s">
        <v>6354</v>
      </c>
      <c r="D6226" s="27" t="s">
        <v>6250</v>
      </c>
      <c r="E6226" s="27" t="s">
        <v>35</v>
      </c>
      <c r="F6226" s="27" t="s">
        <v>23</v>
      </c>
      <c r="G6226" s="27" t="s">
        <v>36</v>
      </c>
      <c r="H6226" s="27" t="s">
        <v>24</v>
      </c>
      <c r="I6226" s="28">
        <v>40605000</v>
      </c>
      <c r="J6226" s="28">
        <v>0</v>
      </c>
      <c r="K6226" s="28">
        <v>40605000</v>
      </c>
      <c r="L6226" s="29">
        <v>3.1</v>
      </c>
      <c r="M6226" s="29">
        <f>IFERROR(_xlfn.XLOOKUP($B6226,'Ownership Metrics'!$A:$A,'Ownership Metrics'!$B:$B),"")</f>
        <v>5.1100000000000003</v>
      </c>
      <c r="N6226" s="28">
        <f>IFERROR(_xlfn.XLOOKUP($B6226,'Ownership Metrics'!$A:$A,'Ownership Metrics'!$C:$C),"")</f>
        <v>3422</v>
      </c>
      <c r="O6226" s="29">
        <f>IFERROR(_xlfn.XLOOKUP($B6226,'Ownership Metrics'!$A:$A,'Ownership Metrics'!$D:$D),"")</f>
        <v>56.76</v>
      </c>
      <c r="P6226" s="29">
        <f>IFERROR(_xlfn.XLOOKUP($B6226,'Ownership Metrics'!$A:$A,'Ownership Metrics'!$E:$E),"")</f>
        <v>70.59</v>
      </c>
      <c r="Q6226" s="30">
        <f>IFERROR(_xlfn.XLOOKUP($B6226,'Ownership Metrics'!$A:$A,'Ownership Metrics'!$F:$F),"")</f>
        <v>10</v>
      </c>
      <c r="R6226" s="30">
        <f>IFERROR(_xlfn.XLOOKUP($B6226,'Ownership Metrics'!$A:$A,'Ownership Metrics'!$G:$G),"")</f>
        <v>51</v>
      </c>
      <c r="S6226" s="27" t="str">
        <f>IFERROR(_xlfn.XLOOKUP($B6226,'Ownership Metrics'!$A:$A,'Ownership Metrics'!$H:$H),"")</f>
        <v>Mayoritas</v>
      </c>
      <c r="T6226" s="27" t="str">
        <f>IFERROR(_xlfn.XLOOKUP($B6226,'Ownership Metrics'!$A:$A,'Ownership Metrics'!$I:$I),"")</f>
        <v>Sedang</v>
      </c>
      <c r="U6226" s="27">
        <f>IF(COUNTIFS($B$2:$B6226,$B6226,$D$2:$D6226,$D6226)=1,1,0)</f>
        <v>1</v>
      </c>
      <c r="V6226" s="27">
        <f t="shared" si="292"/>
        <v>3.1</v>
      </c>
      <c r="W6226" s="27">
        <f t="shared" si="293"/>
        <v>7</v>
      </c>
      <c r="X6226" s="27">
        <f t="shared" si="291"/>
        <v>3.0999993774000001</v>
      </c>
    </row>
    <row r="6227" spans="1:24" x14ac:dyDescent="0.25">
      <c r="A6227" s="26">
        <v>46265</v>
      </c>
      <c r="B6227" s="27" t="s">
        <v>10983</v>
      </c>
      <c r="C6227" s="27" t="s">
        <v>6354</v>
      </c>
      <c r="D6227" s="27" t="s">
        <v>6357</v>
      </c>
      <c r="E6227" s="27" t="s">
        <v>35</v>
      </c>
      <c r="F6227" s="27" t="s">
        <v>23</v>
      </c>
      <c r="G6227" s="27" t="s">
        <v>36</v>
      </c>
      <c r="H6227" s="27" t="s">
        <v>24</v>
      </c>
      <c r="I6227" s="28">
        <v>94103900</v>
      </c>
      <c r="J6227" s="28">
        <v>0</v>
      </c>
      <c r="K6227" s="28">
        <v>94103900</v>
      </c>
      <c r="L6227" s="29">
        <v>7.18</v>
      </c>
      <c r="M6227" s="29">
        <f>IFERROR(_xlfn.XLOOKUP($B6227,'Ownership Metrics'!$A:$A,'Ownership Metrics'!$B:$B),"")</f>
        <v>5.1100000000000003</v>
      </c>
      <c r="N6227" s="28">
        <f>IFERROR(_xlfn.XLOOKUP($B6227,'Ownership Metrics'!$A:$A,'Ownership Metrics'!$C:$C),"")</f>
        <v>3422</v>
      </c>
      <c r="O6227" s="29">
        <f>IFERROR(_xlfn.XLOOKUP($B6227,'Ownership Metrics'!$A:$A,'Ownership Metrics'!$D:$D),"")</f>
        <v>56.76</v>
      </c>
      <c r="P6227" s="29">
        <f>IFERROR(_xlfn.XLOOKUP($B6227,'Ownership Metrics'!$A:$A,'Ownership Metrics'!$E:$E),"")</f>
        <v>70.59</v>
      </c>
      <c r="Q6227" s="30">
        <f>IFERROR(_xlfn.XLOOKUP($B6227,'Ownership Metrics'!$A:$A,'Ownership Metrics'!$F:$F),"")</f>
        <v>10</v>
      </c>
      <c r="R6227" s="30">
        <f>IFERROR(_xlfn.XLOOKUP($B6227,'Ownership Metrics'!$A:$A,'Ownership Metrics'!$G:$G),"")</f>
        <v>51</v>
      </c>
      <c r="S6227" s="27" t="str">
        <f>IFERROR(_xlfn.XLOOKUP($B6227,'Ownership Metrics'!$A:$A,'Ownership Metrics'!$H:$H),"")</f>
        <v>Mayoritas</v>
      </c>
      <c r="T6227" s="27" t="str">
        <f>IFERROR(_xlfn.XLOOKUP($B6227,'Ownership Metrics'!$A:$A,'Ownership Metrics'!$I:$I),"")</f>
        <v>Sedang</v>
      </c>
      <c r="U6227" s="27">
        <f>IF(COUNTIFS($B$2:$B6227,$B6227,$D$2:$D6227,$D6227)=1,1,0)</f>
        <v>1</v>
      </c>
      <c r="V6227" s="27">
        <f t="shared" si="292"/>
        <v>7.18</v>
      </c>
      <c r="W6227" s="27">
        <f t="shared" si="293"/>
        <v>2</v>
      </c>
      <c r="X6227" s="27">
        <f t="shared" si="291"/>
        <v>7.1799993772999997</v>
      </c>
    </row>
    <row r="6228" spans="1:24" x14ac:dyDescent="0.25">
      <c r="A6228" s="26">
        <v>46265</v>
      </c>
      <c r="B6228" s="27" t="s">
        <v>10983</v>
      </c>
      <c r="C6228" s="27" t="s">
        <v>6354</v>
      </c>
      <c r="D6228" s="27" t="s">
        <v>6358</v>
      </c>
      <c r="E6228" s="27" t="s">
        <v>35</v>
      </c>
      <c r="F6228" s="27" t="s">
        <v>23</v>
      </c>
      <c r="G6228" s="27" t="s">
        <v>36</v>
      </c>
      <c r="H6228" s="27" t="s">
        <v>24</v>
      </c>
      <c r="I6228" s="28">
        <v>84072300</v>
      </c>
      <c r="J6228" s="28">
        <v>0</v>
      </c>
      <c r="K6228" s="28">
        <v>84072300</v>
      </c>
      <c r="L6228" s="29">
        <v>6.42</v>
      </c>
      <c r="M6228" s="29">
        <f>IFERROR(_xlfn.XLOOKUP($B6228,'Ownership Metrics'!$A:$A,'Ownership Metrics'!$B:$B),"")</f>
        <v>5.1100000000000003</v>
      </c>
      <c r="N6228" s="28">
        <f>IFERROR(_xlfn.XLOOKUP($B6228,'Ownership Metrics'!$A:$A,'Ownership Metrics'!$C:$C),"")</f>
        <v>3422</v>
      </c>
      <c r="O6228" s="29">
        <f>IFERROR(_xlfn.XLOOKUP($B6228,'Ownership Metrics'!$A:$A,'Ownership Metrics'!$D:$D),"")</f>
        <v>56.76</v>
      </c>
      <c r="P6228" s="29">
        <f>IFERROR(_xlfn.XLOOKUP($B6228,'Ownership Metrics'!$A:$A,'Ownership Metrics'!$E:$E),"")</f>
        <v>70.59</v>
      </c>
      <c r="Q6228" s="30">
        <f>IFERROR(_xlfn.XLOOKUP($B6228,'Ownership Metrics'!$A:$A,'Ownership Metrics'!$F:$F),"")</f>
        <v>10</v>
      </c>
      <c r="R6228" s="30">
        <f>IFERROR(_xlfn.XLOOKUP($B6228,'Ownership Metrics'!$A:$A,'Ownership Metrics'!$G:$G),"")</f>
        <v>51</v>
      </c>
      <c r="S6228" s="27" t="str">
        <f>IFERROR(_xlfn.XLOOKUP($B6228,'Ownership Metrics'!$A:$A,'Ownership Metrics'!$H:$H),"")</f>
        <v>Mayoritas</v>
      </c>
      <c r="T6228" s="27" t="str">
        <f>IFERROR(_xlfn.XLOOKUP($B6228,'Ownership Metrics'!$A:$A,'Ownership Metrics'!$I:$I),"")</f>
        <v>Sedang</v>
      </c>
      <c r="U6228" s="27">
        <f>IF(COUNTIFS($B$2:$B6228,$B6228,$D$2:$D6228,$D6228)=1,1,0)</f>
        <v>1</v>
      </c>
      <c r="V6228" s="27">
        <f t="shared" si="292"/>
        <v>6.42</v>
      </c>
      <c r="W6228" s="27">
        <f t="shared" si="293"/>
        <v>4</v>
      </c>
      <c r="X6228" s="27">
        <f t="shared" si="291"/>
        <v>6.4199993771999999</v>
      </c>
    </row>
    <row r="6229" spans="1:24" x14ac:dyDescent="0.25">
      <c r="A6229" s="26">
        <v>46265</v>
      </c>
      <c r="B6229" s="27" t="s">
        <v>10983</v>
      </c>
      <c r="C6229" s="27" t="s">
        <v>6354</v>
      </c>
      <c r="D6229" s="27" t="s">
        <v>6359</v>
      </c>
      <c r="E6229" s="27" t="s">
        <v>35</v>
      </c>
      <c r="F6229" s="27" t="s">
        <v>23</v>
      </c>
      <c r="G6229" s="27" t="s">
        <v>36</v>
      </c>
      <c r="H6229" s="27" t="s">
        <v>24</v>
      </c>
      <c r="I6229" s="28">
        <v>26403200</v>
      </c>
      <c r="J6229" s="28">
        <v>0</v>
      </c>
      <c r="K6229" s="28">
        <v>26403200</v>
      </c>
      <c r="L6229" s="29">
        <v>2.02</v>
      </c>
      <c r="M6229" s="29">
        <f>IFERROR(_xlfn.XLOOKUP($B6229,'Ownership Metrics'!$A:$A,'Ownership Metrics'!$B:$B),"")</f>
        <v>5.1100000000000003</v>
      </c>
      <c r="N6229" s="28">
        <f>IFERROR(_xlfn.XLOOKUP($B6229,'Ownership Metrics'!$A:$A,'Ownership Metrics'!$C:$C),"")</f>
        <v>3422</v>
      </c>
      <c r="O6229" s="29">
        <f>IFERROR(_xlfn.XLOOKUP($B6229,'Ownership Metrics'!$A:$A,'Ownership Metrics'!$D:$D),"")</f>
        <v>56.76</v>
      </c>
      <c r="P6229" s="29">
        <f>IFERROR(_xlfn.XLOOKUP($B6229,'Ownership Metrics'!$A:$A,'Ownership Metrics'!$E:$E),"")</f>
        <v>70.59</v>
      </c>
      <c r="Q6229" s="30">
        <f>IFERROR(_xlfn.XLOOKUP($B6229,'Ownership Metrics'!$A:$A,'Ownership Metrics'!$F:$F),"")</f>
        <v>10</v>
      </c>
      <c r="R6229" s="30">
        <f>IFERROR(_xlfn.XLOOKUP($B6229,'Ownership Metrics'!$A:$A,'Ownership Metrics'!$G:$G),"")</f>
        <v>51</v>
      </c>
      <c r="S6229" s="27" t="str">
        <f>IFERROR(_xlfn.XLOOKUP($B6229,'Ownership Metrics'!$A:$A,'Ownership Metrics'!$H:$H),"")</f>
        <v>Mayoritas</v>
      </c>
      <c r="T6229" s="27" t="str">
        <f>IFERROR(_xlfn.XLOOKUP($B6229,'Ownership Metrics'!$A:$A,'Ownership Metrics'!$I:$I),"")</f>
        <v>Sedang</v>
      </c>
      <c r="U6229" s="27">
        <f>IF(COUNTIFS($B$2:$B6229,$B6229,$D$2:$D6229,$D6229)=1,1,0)</f>
        <v>1</v>
      </c>
      <c r="V6229" s="27">
        <f t="shared" si="292"/>
        <v>2.02</v>
      </c>
      <c r="W6229" s="27">
        <f t="shared" si="293"/>
        <v>8</v>
      </c>
      <c r="X6229" s="27">
        <f t="shared" si="291"/>
        <v>2.0199993771</v>
      </c>
    </row>
    <row r="6230" spans="1:24" x14ac:dyDescent="0.25">
      <c r="A6230" s="26">
        <v>46265</v>
      </c>
      <c r="B6230" s="27" t="s">
        <v>10983</v>
      </c>
      <c r="C6230" s="27" t="s">
        <v>6354</v>
      </c>
      <c r="D6230" s="27" t="s">
        <v>6360</v>
      </c>
      <c r="E6230" s="27" t="s">
        <v>35</v>
      </c>
      <c r="F6230" s="27" t="s">
        <v>23</v>
      </c>
      <c r="G6230" s="27" t="s">
        <v>36</v>
      </c>
      <c r="H6230" s="27" t="s">
        <v>24</v>
      </c>
      <c r="I6230" s="28">
        <v>87143100</v>
      </c>
      <c r="J6230" s="28">
        <v>0</v>
      </c>
      <c r="K6230" s="28">
        <v>87143100</v>
      </c>
      <c r="L6230" s="29">
        <v>6.65</v>
      </c>
      <c r="M6230" s="29">
        <f>IFERROR(_xlfn.XLOOKUP($B6230,'Ownership Metrics'!$A:$A,'Ownership Metrics'!$B:$B),"")</f>
        <v>5.1100000000000003</v>
      </c>
      <c r="N6230" s="28">
        <f>IFERROR(_xlfn.XLOOKUP($B6230,'Ownership Metrics'!$A:$A,'Ownership Metrics'!$C:$C),"")</f>
        <v>3422</v>
      </c>
      <c r="O6230" s="29">
        <f>IFERROR(_xlfn.XLOOKUP($B6230,'Ownership Metrics'!$A:$A,'Ownership Metrics'!$D:$D),"")</f>
        <v>56.76</v>
      </c>
      <c r="P6230" s="29">
        <f>IFERROR(_xlfn.XLOOKUP($B6230,'Ownership Metrics'!$A:$A,'Ownership Metrics'!$E:$E),"")</f>
        <v>70.59</v>
      </c>
      <c r="Q6230" s="30">
        <f>IFERROR(_xlfn.XLOOKUP($B6230,'Ownership Metrics'!$A:$A,'Ownership Metrics'!$F:$F),"")</f>
        <v>10</v>
      </c>
      <c r="R6230" s="30">
        <f>IFERROR(_xlfn.XLOOKUP($B6230,'Ownership Metrics'!$A:$A,'Ownership Metrics'!$G:$G),"")</f>
        <v>51</v>
      </c>
      <c r="S6230" s="27" t="str">
        <f>IFERROR(_xlfn.XLOOKUP($B6230,'Ownership Metrics'!$A:$A,'Ownership Metrics'!$H:$H),"")</f>
        <v>Mayoritas</v>
      </c>
      <c r="T6230" s="27" t="str">
        <f>IFERROR(_xlfn.XLOOKUP($B6230,'Ownership Metrics'!$A:$A,'Ownership Metrics'!$I:$I),"")</f>
        <v>Sedang</v>
      </c>
      <c r="U6230" s="27">
        <f>IF(COUNTIFS($B$2:$B6230,$B6230,$D$2:$D6230,$D6230)=1,1,0)</f>
        <v>1</v>
      </c>
      <c r="V6230" s="27">
        <f t="shared" si="292"/>
        <v>6.65</v>
      </c>
      <c r="W6230" s="27">
        <f t="shared" si="293"/>
        <v>3</v>
      </c>
      <c r="X6230" s="27">
        <f t="shared" si="291"/>
        <v>6.6499993770000003</v>
      </c>
    </row>
    <row r="6231" spans="1:24" x14ac:dyDescent="0.25">
      <c r="A6231" s="26">
        <v>46265</v>
      </c>
      <c r="B6231" s="27" t="s">
        <v>10983</v>
      </c>
      <c r="C6231" s="27" t="s">
        <v>6354</v>
      </c>
      <c r="D6231" s="27" t="s">
        <v>6361</v>
      </c>
      <c r="E6231" s="27" t="s">
        <v>35</v>
      </c>
      <c r="F6231" s="27" t="s">
        <v>23</v>
      </c>
      <c r="G6231" s="27" t="s">
        <v>36</v>
      </c>
      <c r="H6231" s="27" t="s">
        <v>24</v>
      </c>
      <c r="I6231" s="28">
        <v>20619200</v>
      </c>
      <c r="J6231" s="28">
        <v>0</v>
      </c>
      <c r="K6231" s="28">
        <v>20619200</v>
      </c>
      <c r="L6231" s="29">
        <v>1.57</v>
      </c>
      <c r="M6231" s="29">
        <f>IFERROR(_xlfn.XLOOKUP($B6231,'Ownership Metrics'!$A:$A,'Ownership Metrics'!$B:$B),"")</f>
        <v>5.1100000000000003</v>
      </c>
      <c r="N6231" s="28">
        <f>IFERROR(_xlfn.XLOOKUP($B6231,'Ownership Metrics'!$A:$A,'Ownership Metrics'!$C:$C),"")</f>
        <v>3422</v>
      </c>
      <c r="O6231" s="29">
        <f>IFERROR(_xlfn.XLOOKUP($B6231,'Ownership Metrics'!$A:$A,'Ownership Metrics'!$D:$D),"")</f>
        <v>56.76</v>
      </c>
      <c r="P6231" s="29">
        <f>IFERROR(_xlfn.XLOOKUP($B6231,'Ownership Metrics'!$A:$A,'Ownership Metrics'!$E:$E),"")</f>
        <v>70.59</v>
      </c>
      <c r="Q6231" s="30">
        <f>IFERROR(_xlfn.XLOOKUP($B6231,'Ownership Metrics'!$A:$A,'Ownership Metrics'!$F:$F),"")</f>
        <v>10</v>
      </c>
      <c r="R6231" s="30">
        <f>IFERROR(_xlfn.XLOOKUP($B6231,'Ownership Metrics'!$A:$A,'Ownership Metrics'!$G:$G),"")</f>
        <v>51</v>
      </c>
      <c r="S6231" s="27" t="str">
        <f>IFERROR(_xlfn.XLOOKUP($B6231,'Ownership Metrics'!$A:$A,'Ownership Metrics'!$H:$H),"")</f>
        <v>Mayoritas</v>
      </c>
      <c r="T6231" s="27" t="str">
        <f>IFERROR(_xlfn.XLOOKUP($B6231,'Ownership Metrics'!$A:$A,'Ownership Metrics'!$I:$I),"")</f>
        <v>Sedang</v>
      </c>
      <c r="U6231" s="27">
        <f>IF(COUNTIFS($B$2:$B6231,$B6231,$D$2:$D6231,$D6231)=1,1,0)</f>
        <v>1</v>
      </c>
      <c r="V6231" s="27">
        <f t="shared" si="292"/>
        <v>1.57</v>
      </c>
      <c r="W6231" s="27">
        <f t="shared" si="293"/>
        <v>10</v>
      </c>
      <c r="X6231" s="27">
        <f t="shared" si="291"/>
        <v>1.5699993769</v>
      </c>
    </row>
    <row r="6232" spans="1:24" x14ac:dyDescent="0.25">
      <c r="A6232" s="26">
        <v>46265</v>
      </c>
      <c r="B6232" s="27" t="s">
        <v>10983</v>
      </c>
      <c r="C6232" s="27" t="s">
        <v>6354</v>
      </c>
      <c r="D6232" s="27" t="s">
        <v>6362</v>
      </c>
      <c r="E6232" s="27" t="s">
        <v>35</v>
      </c>
      <c r="F6232" s="27" t="s">
        <v>23</v>
      </c>
      <c r="G6232" s="27" t="s">
        <v>36</v>
      </c>
      <c r="H6232" s="27" t="s">
        <v>24</v>
      </c>
      <c r="I6232" s="28">
        <v>64834000</v>
      </c>
      <c r="J6232" s="28">
        <v>0</v>
      </c>
      <c r="K6232" s="28">
        <v>64834000</v>
      </c>
      <c r="L6232" s="29">
        <v>4.95</v>
      </c>
      <c r="M6232" s="29">
        <f>IFERROR(_xlfn.XLOOKUP($B6232,'Ownership Metrics'!$A:$A,'Ownership Metrics'!$B:$B),"")</f>
        <v>5.1100000000000003</v>
      </c>
      <c r="N6232" s="28">
        <f>IFERROR(_xlfn.XLOOKUP($B6232,'Ownership Metrics'!$A:$A,'Ownership Metrics'!$C:$C),"")</f>
        <v>3422</v>
      </c>
      <c r="O6232" s="29">
        <f>IFERROR(_xlfn.XLOOKUP($B6232,'Ownership Metrics'!$A:$A,'Ownership Metrics'!$D:$D),"")</f>
        <v>56.76</v>
      </c>
      <c r="P6232" s="29">
        <f>IFERROR(_xlfn.XLOOKUP($B6232,'Ownership Metrics'!$A:$A,'Ownership Metrics'!$E:$E),"")</f>
        <v>70.59</v>
      </c>
      <c r="Q6232" s="30">
        <f>IFERROR(_xlfn.XLOOKUP($B6232,'Ownership Metrics'!$A:$A,'Ownership Metrics'!$F:$F),"")</f>
        <v>10</v>
      </c>
      <c r="R6232" s="30">
        <f>IFERROR(_xlfn.XLOOKUP($B6232,'Ownership Metrics'!$A:$A,'Ownership Metrics'!$G:$G),"")</f>
        <v>51</v>
      </c>
      <c r="S6232" s="27" t="str">
        <f>IFERROR(_xlfn.XLOOKUP($B6232,'Ownership Metrics'!$A:$A,'Ownership Metrics'!$H:$H),"")</f>
        <v>Mayoritas</v>
      </c>
      <c r="T6232" s="27" t="str">
        <f>IFERROR(_xlfn.XLOOKUP($B6232,'Ownership Metrics'!$A:$A,'Ownership Metrics'!$I:$I),"")</f>
        <v>Sedang</v>
      </c>
      <c r="U6232" s="27">
        <f>IF(COUNTIFS($B$2:$B6232,$B6232,$D$2:$D6232,$D6232)=1,1,0)</f>
        <v>1</v>
      </c>
      <c r="V6232" s="27">
        <f t="shared" si="292"/>
        <v>4.95</v>
      </c>
      <c r="W6232" s="27">
        <f t="shared" si="293"/>
        <v>5</v>
      </c>
      <c r="X6232" s="27">
        <f t="shared" si="291"/>
        <v>4.9499993768000001</v>
      </c>
    </row>
    <row r="6233" spans="1:24" x14ac:dyDescent="0.25">
      <c r="A6233" s="26">
        <v>46265</v>
      </c>
      <c r="B6233" s="27" t="s">
        <v>10984</v>
      </c>
      <c r="C6233" s="27" t="s">
        <v>6364</v>
      </c>
      <c r="D6233" s="27" t="s">
        <v>6365</v>
      </c>
      <c r="E6233" s="27" t="s">
        <v>22</v>
      </c>
      <c r="F6233" s="27" t="s">
        <v>23</v>
      </c>
      <c r="G6233" s="27"/>
      <c r="H6233" s="27" t="s">
        <v>24</v>
      </c>
      <c r="I6233" s="28">
        <v>793166486</v>
      </c>
      <c r="J6233" s="28">
        <v>0</v>
      </c>
      <c r="K6233" s="28">
        <v>793166486</v>
      </c>
      <c r="L6233" s="29">
        <v>3.2</v>
      </c>
      <c r="M6233" s="29">
        <f>IFERROR(_xlfn.XLOOKUP($B6233,'Ownership Metrics'!$A:$A,'Ownership Metrics'!$B:$B),"")</f>
        <v>32.229999999999997</v>
      </c>
      <c r="N6233" s="28">
        <f>IFERROR(_xlfn.XLOOKUP($B6233,'Ownership Metrics'!$A:$A,'Ownership Metrics'!$C:$C),"")</f>
        <v>401</v>
      </c>
      <c r="O6233" s="29">
        <f>IFERROR(_xlfn.XLOOKUP($B6233,'Ownership Metrics'!$A:$A,'Ownership Metrics'!$D:$D),"")</f>
        <v>11.52</v>
      </c>
      <c r="P6233" s="29">
        <f>IFERROR(_xlfn.XLOOKUP($B6233,'Ownership Metrics'!$A:$A,'Ownership Metrics'!$E:$E),"")</f>
        <v>27.28</v>
      </c>
      <c r="Q6233" s="30">
        <f>IFERROR(_xlfn.XLOOKUP($B6233,'Ownership Metrics'!$A:$A,'Ownership Metrics'!$F:$F),"")</f>
        <v>18</v>
      </c>
      <c r="R6233" s="30">
        <f>IFERROR(_xlfn.XLOOKUP($B6233,'Ownership Metrics'!$A:$A,'Ownership Metrics'!$G:$G),"")</f>
        <v>13</v>
      </c>
      <c r="S6233" s="27" t="str">
        <f>IFERROR(_xlfn.XLOOKUP($B6233,'Ownership Metrics'!$A:$A,'Ownership Metrics'!$H:$H),"")</f>
        <v>Tersebar</v>
      </c>
      <c r="T6233" s="27" t="str">
        <f>IFERROR(_xlfn.XLOOKUP($B6233,'Ownership Metrics'!$A:$A,'Ownership Metrics'!$I:$I),"")</f>
        <v>Rendah</v>
      </c>
      <c r="U6233" s="27">
        <f>IF(COUNTIFS($B$2:$B6233,$B6233,$D$2:$D6233,$D6233)=1,1,0)</f>
        <v>1</v>
      </c>
      <c r="V6233" s="27">
        <f t="shared" si="292"/>
        <v>3.2</v>
      </c>
      <c r="W6233" s="27">
        <f t="shared" si="293"/>
        <v>8</v>
      </c>
      <c r="X6233" s="27">
        <f t="shared" si="291"/>
        <v>3.1999993767000001</v>
      </c>
    </row>
    <row r="6234" spans="1:24" x14ac:dyDescent="0.25">
      <c r="A6234" s="26">
        <v>46265</v>
      </c>
      <c r="B6234" s="27" t="s">
        <v>10984</v>
      </c>
      <c r="C6234" s="27" t="s">
        <v>6364</v>
      </c>
      <c r="D6234" s="27" t="s">
        <v>6366</v>
      </c>
      <c r="E6234" s="27" t="s">
        <v>22</v>
      </c>
      <c r="F6234" s="27" t="s">
        <v>32</v>
      </c>
      <c r="G6234" s="27"/>
      <c r="H6234" s="27" t="s">
        <v>56</v>
      </c>
      <c r="I6234" s="28">
        <v>1609680300</v>
      </c>
      <c r="J6234" s="28">
        <v>0</v>
      </c>
      <c r="K6234" s="28">
        <v>1609680300</v>
      </c>
      <c r="L6234" s="29">
        <v>6.49</v>
      </c>
      <c r="M6234" s="29">
        <f>IFERROR(_xlfn.XLOOKUP($B6234,'Ownership Metrics'!$A:$A,'Ownership Metrics'!$B:$B),"")</f>
        <v>32.229999999999997</v>
      </c>
      <c r="N6234" s="28">
        <f>IFERROR(_xlfn.XLOOKUP($B6234,'Ownership Metrics'!$A:$A,'Ownership Metrics'!$C:$C),"")</f>
        <v>401</v>
      </c>
      <c r="O6234" s="29">
        <f>IFERROR(_xlfn.XLOOKUP($B6234,'Ownership Metrics'!$A:$A,'Ownership Metrics'!$D:$D),"")</f>
        <v>11.52</v>
      </c>
      <c r="P6234" s="29">
        <f>IFERROR(_xlfn.XLOOKUP($B6234,'Ownership Metrics'!$A:$A,'Ownership Metrics'!$E:$E),"")</f>
        <v>27.28</v>
      </c>
      <c r="Q6234" s="30">
        <f>IFERROR(_xlfn.XLOOKUP($B6234,'Ownership Metrics'!$A:$A,'Ownership Metrics'!$F:$F),"")</f>
        <v>18</v>
      </c>
      <c r="R6234" s="30">
        <f>IFERROR(_xlfn.XLOOKUP($B6234,'Ownership Metrics'!$A:$A,'Ownership Metrics'!$G:$G),"")</f>
        <v>13</v>
      </c>
      <c r="S6234" s="27" t="str">
        <f>IFERROR(_xlfn.XLOOKUP($B6234,'Ownership Metrics'!$A:$A,'Ownership Metrics'!$H:$H),"")</f>
        <v>Tersebar</v>
      </c>
      <c r="T6234" s="27" t="str">
        <f>IFERROR(_xlfn.XLOOKUP($B6234,'Ownership Metrics'!$A:$A,'Ownership Metrics'!$I:$I),"")</f>
        <v>Rendah</v>
      </c>
      <c r="U6234" s="27">
        <f>IF(COUNTIFS($B$2:$B6234,$B6234,$D$2:$D6234,$D6234)=1,1,0)</f>
        <v>1</v>
      </c>
      <c r="V6234" s="27">
        <f t="shared" si="292"/>
        <v>6.49</v>
      </c>
      <c r="W6234" s="27">
        <f t="shared" si="293"/>
        <v>4</v>
      </c>
      <c r="X6234" s="27">
        <f t="shared" si="291"/>
        <v>6.4899993766000001</v>
      </c>
    </row>
    <row r="6235" spans="1:24" x14ac:dyDescent="0.25">
      <c r="A6235" s="26">
        <v>46265</v>
      </c>
      <c r="B6235" s="27" t="s">
        <v>10984</v>
      </c>
      <c r="C6235" s="27" t="s">
        <v>6364</v>
      </c>
      <c r="D6235" s="27" t="s">
        <v>6367</v>
      </c>
      <c r="E6235" s="27" t="s">
        <v>22</v>
      </c>
      <c r="F6235" s="27" t="s">
        <v>32</v>
      </c>
      <c r="G6235" s="27"/>
      <c r="H6235" s="27" t="s">
        <v>62</v>
      </c>
      <c r="I6235" s="28">
        <v>1197156233</v>
      </c>
      <c r="J6235" s="28">
        <v>0</v>
      </c>
      <c r="K6235" s="28">
        <v>1197156233</v>
      </c>
      <c r="L6235" s="29">
        <v>4.82</v>
      </c>
      <c r="M6235" s="29">
        <f>IFERROR(_xlfn.XLOOKUP($B6235,'Ownership Metrics'!$A:$A,'Ownership Metrics'!$B:$B),"")</f>
        <v>32.229999999999997</v>
      </c>
      <c r="N6235" s="28">
        <f>IFERROR(_xlfn.XLOOKUP($B6235,'Ownership Metrics'!$A:$A,'Ownership Metrics'!$C:$C),"")</f>
        <v>401</v>
      </c>
      <c r="O6235" s="29">
        <f>IFERROR(_xlfn.XLOOKUP($B6235,'Ownership Metrics'!$A:$A,'Ownership Metrics'!$D:$D),"")</f>
        <v>11.52</v>
      </c>
      <c r="P6235" s="29">
        <f>IFERROR(_xlfn.XLOOKUP($B6235,'Ownership Metrics'!$A:$A,'Ownership Metrics'!$E:$E),"")</f>
        <v>27.28</v>
      </c>
      <c r="Q6235" s="30">
        <f>IFERROR(_xlfn.XLOOKUP($B6235,'Ownership Metrics'!$A:$A,'Ownership Metrics'!$F:$F),"")</f>
        <v>18</v>
      </c>
      <c r="R6235" s="30">
        <f>IFERROR(_xlfn.XLOOKUP($B6235,'Ownership Metrics'!$A:$A,'Ownership Metrics'!$G:$G),"")</f>
        <v>13</v>
      </c>
      <c r="S6235" s="27" t="str">
        <f>IFERROR(_xlfn.XLOOKUP($B6235,'Ownership Metrics'!$A:$A,'Ownership Metrics'!$H:$H),"")</f>
        <v>Tersebar</v>
      </c>
      <c r="T6235" s="27" t="str">
        <f>IFERROR(_xlfn.XLOOKUP($B6235,'Ownership Metrics'!$A:$A,'Ownership Metrics'!$I:$I),"")</f>
        <v>Rendah</v>
      </c>
      <c r="U6235" s="27">
        <f>IF(COUNTIFS($B$2:$B6235,$B6235,$D$2:$D6235,$D6235)=1,1,0)</f>
        <v>1</v>
      </c>
      <c r="V6235" s="27">
        <f t="shared" si="292"/>
        <v>4.82</v>
      </c>
      <c r="W6235" s="27">
        <f t="shared" si="293"/>
        <v>5</v>
      </c>
      <c r="X6235" s="27">
        <f t="shared" si="291"/>
        <v>4.8199993765000002</v>
      </c>
    </row>
    <row r="6236" spans="1:24" x14ac:dyDescent="0.25">
      <c r="A6236" s="26">
        <v>46265</v>
      </c>
      <c r="B6236" s="27" t="s">
        <v>10984</v>
      </c>
      <c r="C6236" s="27" t="s">
        <v>6364</v>
      </c>
      <c r="D6236" s="27" t="s">
        <v>6368</v>
      </c>
      <c r="E6236" s="27" t="s">
        <v>22</v>
      </c>
      <c r="F6236" s="27" t="s">
        <v>32</v>
      </c>
      <c r="G6236" s="27"/>
      <c r="H6236" s="27" t="s">
        <v>56</v>
      </c>
      <c r="I6236" s="28">
        <v>488750000</v>
      </c>
      <c r="J6236" s="28">
        <v>0</v>
      </c>
      <c r="K6236" s="28">
        <v>488750000</v>
      </c>
      <c r="L6236" s="29">
        <v>1.97</v>
      </c>
      <c r="M6236" s="29">
        <f>IFERROR(_xlfn.XLOOKUP($B6236,'Ownership Metrics'!$A:$A,'Ownership Metrics'!$B:$B),"")</f>
        <v>32.229999999999997</v>
      </c>
      <c r="N6236" s="28">
        <f>IFERROR(_xlfn.XLOOKUP($B6236,'Ownership Metrics'!$A:$A,'Ownership Metrics'!$C:$C),"")</f>
        <v>401</v>
      </c>
      <c r="O6236" s="29">
        <f>IFERROR(_xlfn.XLOOKUP($B6236,'Ownership Metrics'!$A:$A,'Ownership Metrics'!$D:$D),"")</f>
        <v>11.52</v>
      </c>
      <c r="P6236" s="29">
        <f>IFERROR(_xlfn.XLOOKUP($B6236,'Ownership Metrics'!$A:$A,'Ownership Metrics'!$E:$E),"")</f>
        <v>27.28</v>
      </c>
      <c r="Q6236" s="30">
        <f>IFERROR(_xlfn.XLOOKUP($B6236,'Ownership Metrics'!$A:$A,'Ownership Metrics'!$F:$F),"")</f>
        <v>18</v>
      </c>
      <c r="R6236" s="30">
        <f>IFERROR(_xlfn.XLOOKUP($B6236,'Ownership Metrics'!$A:$A,'Ownership Metrics'!$G:$G),"")</f>
        <v>13</v>
      </c>
      <c r="S6236" s="27" t="str">
        <f>IFERROR(_xlfn.XLOOKUP($B6236,'Ownership Metrics'!$A:$A,'Ownership Metrics'!$H:$H),"")</f>
        <v>Tersebar</v>
      </c>
      <c r="T6236" s="27" t="str">
        <f>IFERROR(_xlfn.XLOOKUP($B6236,'Ownership Metrics'!$A:$A,'Ownership Metrics'!$I:$I),"")</f>
        <v>Rendah</v>
      </c>
      <c r="U6236" s="27">
        <f>IF(COUNTIFS($B$2:$B6236,$B6236,$D$2:$D6236,$D6236)=1,1,0)</f>
        <v>1</v>
      </c>
      <c r="V6236" s="27">
        <f t="shared" si="292"/>
        <v>1.97</v>
      </c>
      <c r="W6236" s="27">
        <f t="shared" si="293"/>
        <v>11</v>
      </c>
      <c r="X6236" s="27">
        <f t="shared" si="291"/>
        <v>1.9699993763999999</v>
      </c>
    </row>
    <row r="6237" spans="1:24" x14ac:dyDescent="0.25">
      <c r="A6237" s="26">
        <v>46265</v>
      </c>
      <c r="B6237" s="27" t="s">
        <v>10984</v>
      </c>
      <c r="C6237" s="27" t="s">
        <v>6364</v>
      </c>
      <c r="D6237" s="27" t="s">
        <v>6369</v>
      </c>
      <c r="E6237" s="27" t="s">
        <v>35</v>
      </c>
      <c r="F6237" s="27" t="s">
        <v>23</v>
      </c>
      <c r="G6237" s="27" t="s">
        <v>36</v>
      </c>
      <c r="H6237" s="27"/>
      <c r="I6237" s="28">
        <v>255656619</v>
      </c>
      <c r="J6237" s="28">
        <v>0</v>
      </c>
      <c r="K6237" s="28">
        <v>255656619</v>
      </c>
      <c r="L6237" s="29">
        <v>1.03</v>
      </c>
      <c r="M6237" s="29">
        <f>IFERROR(_xlfn.XLOOKUP($B6237,'Ownership Metrics'!$A:$A,'Ownership Metrics'!$B:$B),"")</f>
        <v>32.229999999999997</v>
      </c>
      <c r="N6237" s="28">
        <f>IFERROR(_xlfn.XLOOKUP($B6237,'Ownership Metrics'!$A:$A,'Ownership Metrics'!$C:$C),"")</f>
        <v>401</v>
      </c>
      <c r="O6237" s="29">
        <f>IFERROR(_xlfn.XLOOKUP($B6237,'Ownership Metrics'!$A:$A,'Ownership Metrics'!$D:$D),"")</f>
        <v>11.52</v>
      </c>
      <c r="P6237" s="29">
        <f>IFERROR(_xlfn.XLOOKUP($B6237,'Ownership Metrics'!$A:$A,'Ownership Metrics'!$E:$E),"")</f>
        <v>27.28</v>
      </c>
      <c r="Q6237" s="30">
        <f>IFERROR(_xlfn.XLOOKUP($B6237,'Ownership Metrics'!$A:$A,'Ownership Metrics'!$F:$F),"")</f>
        <v>18</v>
      </c>
      <c r="R6237" s="30">
        <f>IFERROR(_xlfn.XLOOKUP($B6237,'Ownership Metrics'!$A:$A,'Ownership Metrics'!$G:$G),"")</f>
        <v>13</v>
      </c>
      <c r="S6237" s="27" t="str">
        <f>IFERROR(_xlfn.XLOOKUP($B6237,'Ownership Metrics'!$A:$A,'Ownership Metrics'!$H:$H),"")</f>
        <v>Tersebar</v>
      </c>
      <c r="T6237" s="27" t="str">
        <f>IFERROR(_xlfn.XLOOKUP($B6237,'Ownership Metrics'!$A:$A,'Ownership Metrics'!$I:$I),"")</f>
        <v>Rendah</v>
      </c>
      <c r="U6237" s="27">
        <f>IF(COUNTIFS($B$2:$B6237,$B6237,$D$2:$D6237,$D6237)=1,1,0)</f>
        <v>1</v>
      </c>
      <c r="V6237" s="27">
        <f t="shared" si="292"/>
        <v>1.03</v>
      </c>
      <c r="W6237" s="27">
        <f t="shared" si="293"/>
        <v>18</v>
      </c>
      <c r="X6237" s="27">
        <f t="shared" si="291"/>
        <v>1.0299993762999999</v>
      </c>
    </row>
    <row r="6238" spans="1:24" x14ac:dyDescent="0.25">
      <c r="A6238" s="26">
        <v>46265</v>
      </c>
      <c r="B6238" s="27" t="s">
        <v>10984</v>
      </c>
      <c r="C6238" s="27" t="s">
        <v>6364</v>
      </c>
      <c r="D6238" s="27" t="s">
        <v>6370</v>
      </c>
      <c r="E6238" s="27" t="s">
        <v>35</v>
      </c>
      <c r="F6238" s="27" t="s">
        <v>23</v>
      </c>
      <c r="G6238" s="27" t="s">
        <v>36</v>
      </c>
      <c r="H6238" s="27"/>
      <c r="I6238" s="28">
        <v>1152022299</v>
      </c>
      <c r="J6238" s="28">
        <v>0</v>
      </c>
      <c r="K6238" s="28">
        <v>1152022299</v>
      </c>
      <c r="L6238" s="29">
        <v>4.6399999999999997</v>
      </c>
      <c r="M6238" s="29">
        <f>IFERROR(_xlfn.XLOOKUP($B6238,'Ownership Metrics'!$A:$A,'Ownership Metrics'!$B:$B),"")</f>
        <v>32.229999999999997</v>
      </c>
      <c r="N6238" s="28">
        <f>IFERROR(_xlfn.XLOOKUP($B6238,'Ownership Metrics'!$A:$A,'Ownership Metrics'!$C:$C),"")</f>
        <v>401</v>
      </c>
      <c r="O6238" s="29">
        <f>IFERROR(_xlfn.XLOOKUP($B6238,'Ownership Metrics'!$A:$A,'Ownership Metrics'!$D:$D),"")</f>
        <v>11.52</v>
      </c>
      <c r="P6238" s="29">
        <f>IFERROR(_xlfn.XLOOKUP($B6238,'Ownership Metrics'!$A:$A,'Ownership Metrics'!$E:$E),"")</f>
        <v>27.28</v>
      </c>
      <c r="Q6238" s="30">
        <f>IFERROR(_xlfn.XLOOKUP($B6238,'Ownership Metrics'!$A:$A,'Ownership Metrics'!$F:$F),"")</f>
        <v>18</v>
      </c>
      <c r="R6238" s="30">
        <f>IFERROR(_xlfn.XLOOKUP($B6238,'Ownership Metrics'!$A:$A,'Ownership Metrics'!$G:$G),"")</f>
        <v>13</v>
      </c>
      <c r="S6238" s="27" t="str">
        <f>IFERROR(_xlfn.XLOOKUP($B6238,'Ownership Metrics'!$A:$A,'Ownership Metrics'!$H:$H),"")</f>
        <v>Tersebar</v>
      </c>
      <c r="T6238" s="27" t="str">
        <f>IFERROR(_xlfn.XLOOKUP($B6238,'Ownership Metrics'!$A:$A,'Ownership Metrics'!$I:$I),"")</f>
        <v>Rendah</v>
      </c>
      <c r="U6238" s="27">
        <f>IF(COUNTIFS($B$2:$B6238,$B6238,$D$2:$D6238,$D6238)=1,1,0)</f>
        <v>1</v>
      </c>
      <c r="V6238" s="27">
        <f t="shared" si="292"/>
        <v>4.6399999999999997</v>
      </c>
      <c r="W6238" s="27">
        <f t="shared" si="293"/>
        <v>6</v>
      </c>
      <c r="X6238" s="27">
        <f t="shared" si="291"/>
        <v>4.6399993761999996</v>
      </c>
    </row>
    <row r="6239" spans="1:24" x14ac:dyDescent="0.25">
      <c r="A6239" s="26">
        <v>46265</v>
      </c>
      <c r="B6239" s="27" t="s">
        <v>10984</v>
      </c>
      <c r="C6239" s="27" t="s">
        <v>6364</v>
      </c>
      <c r="D6239" s="27" t="s">
        <v>6371</v>
      </c>
      <c r="E6239" s="27" t="s">
        <v>35</v>
      </c>
      <c r="F6239" s="27" t="s">
        <v>23</v>
      </c>
      <c r="G6239" s="27" t="s">
        <v>36</v>
      </c>
      <c r="H6239" s="27"/>
      <c r="I6239" s="28">
        <v>428169038</v>
      </c>
      <c r="J6239" s="28">
        <v>0</v>
      </c>
      <c r="K6239" s="28">
        <v>428169038</v>
      </c>
      <c r="L6239" s="29">
        <v>1.73</v>
      </c>
      <c r="M6239" s="29">
        <f>IFERROR(_xlfn.XLOOKUP($B6239,'Ownership Metrics'!$A:$A,'Ownership Metrics'!$B:$B),"")</f>
        <v>32.229999999999997</v>
      </c>
      <c r="N6239" s="28">
        <f>IFERROR(_xlfn.XLOOKUP($B6239,'Ownership Metrics'!$A:$A,'Ownership Metrics'!$C:$C),"")</f>
        <v>401</v>
      </c>
      <c r="O6239" s="29">
        <f>IFERROR(_xlfn.XLOOKUP($B6239,'Ownership Metrics'!$A:$A,'Ownership Metrics'!$D:$D),"")</f>
        <v>11.52</v>
      </c>
      <c r="P6239" s="29">
        <f>IFERROR(_xlfn.XLOOKUP($B6239,'Ownership Metrics'!$A:$A,'Ownership Metrics'!$E:$E),"")</f>
        <v>27.28</v>
      </c>
      <c r="Q6239" s="30">
        <f>IFERROR(_xlfn.XLOOKUP($B6239,'Ownership Metrics'!$A:$A,'Ownership Metrics'!$F:$F),"")</f>
        <v>18</v>
      </c>
      <c r="R6239" s="30">
        <f>IFERROR(_xlfn.XLOOKUP($B6239,'Ownership Metrics'!$A:$A,'Ownership Metrics'!$G:$G),"")</f>
        <v>13</v>
      </c>
      <c r="S6239" s="27" t="str">
        <f>IFERROR(_xlfn.XLOOKUP($B6239,'Ownership Metrics'!$A:$A,'Ownership Metrics'!$H:$H),"")</f>
        <v>Tersebar</v>
      </c>
      <c r="T6239" s="27" t="str">
        <f>IFERROR(_xlfn.XLOOKUP($B6239,'Ownership Metrics'!$A:$A,'Ownership Metrics'!$I:$I),"")</f>
        <v>Rendah</v>
      </c>
      <c r="U6239" s="27">
        <f>IF(COUNTIFS($B$2:$B6239,$B6239,$D$2:$D6239,$D6239)=1,1,0)</f>
        <v>1</v>
      </c>
      <c r="V6239" s="27">
        <f t="shared" si="292"/>
        <v>1.73</v>
      </c>
      <c r="W6239" s="27">
        <f t="shared" si="293"/>
        <v>13</v>
      </c>
      <c r="X6239" s="27">
        <f t="shared" si="291"/>
        <v>1.7299993760999999</v>
      </c>
    </row>
    <row r="6240" spans="1:24" x14ac:dyDescent="0.25">
      <c r="A6240" s="26">
        <v>46265</v>
      </c>
      <c r="B6240" s="27" t="s">
        <v>10984</v>
      </c>
      <c r="C6240" s="27" t="s">
        <v>6364</v>
      </c>
      <c r="D6240" s="27" t="s">
        <v>3268</v>
      </c>
      <c r="E6240" s="27" t="s">
        <v>44</v>
      </c>
      <c r="F6240" s="27" t="s">
        <v>23</v>
      </c>
      <c r="G6240" s="27"/>
      <c r="H6240" s="27" t="s">
        <v>24</v>
      </c>
      <c r="I6240" s="28">
        <v>620990100</v>
      </c>
      <c r="J6240" s="28">
        <v>0</v>
      </c>
      <c r="K6240" s="28">
        <v>620990100</v>
      </c>
      <c r="L6240" s="29">
        <v>2.5</v>
      </c>
      <c r="M6240" s="29">
        <f>IFERROR(_xlfn.XLOOKUP($B6240,'Ownership Metrics'!$A:$A,'Ownership Metrics'!$B:$B),"")</f>
        <v>32.229999999999997</v>
      </c>
      <c r="N6240" s="28">
        <f>IFERROR(_xlfn.XLOOKUP($B6240,'Ownership Metrics'!$A:$A,'Ownership Metrics'!$C:$C),"")</f>
        <v>401</v>
      </c>
      <c r="O6240" s="29">
        <f>IFERROR(_xlfn.XLOOKUP($B6240,'Ownership Metrics'!$A:$A,'Ownership Metrics'!$D:$D),"")</f>
        <v>11.52</v>
      </c>
      <c r="P6240" s="29">
        <f>IFERROR(_xlfn.XLOOKUP($B6240,'Ownership Metrics'!$A:$A,'Ownership Metrics'!$E:$E),"")</f>
        <v>27.28</v>
      </c>
      <c r="Q6240" s="30">
        <f>IFERROR(_xlfn.XLOOKUP($B6240,'Ownership Metrics'!$A:$A,'Ownership Metrics'!$F:$F),"")</f>
        <v>18</v>
      </c>
      <c r="R6240" s="30">
        <f>IFERROR(_xlfn.XLOOKUP($B6240,'Ownership Metrics'!$A:$A,'Ownership Metrics'!$G:$G),"")</f>
        <v>13</v>
      </c>
      <c r="S6240" s="27" t="str">
        <f>IFERROR(_xlfn.XLOOKUP($B6240,'Ownership Metrics'!$A:$A,'Ownership Metrics'!$H:$H),"")</f>
        <v>Tersebar</v>
      </c>
      <c r="T6240" s="27" t="str">
        <f>IFERROR(_xlfn.XLOOKUP($B6240,'Ownership Metrics'!$A:$A,'Ownership Metrics'!$I:$I),"")</f>
        <v>Rendah</v>
      </c>
      <c r="U6240" s="27">
        <f>IF(COUNTIFS($B$2:$B6240,$B6240,$D$2:$D6240,$D6240)=1,1,0)</f>
        <v>1</v>
      </c>
      <c r="V6240" s="27">
        <f t="shared" si="292"/>
        <v>2.5</v>
      </c>
      <c r="W6240" s="27">
        <f t="shared" si="293"/>
        <v>9</v>
      </c>
      <c r="X6240" s="27">
        <f t="shared" si="291"/>
        <v>2.4999993759999999</v>
      </c>
    </row>
    <row r="6241" spans="1:24" x14ac:dyDescent="0.25">
      <c r="A6241" s="26">
        <v>46265</v>
      </c>
      <c r="B6241" s="27" t="s">
        <v>10984</v>
      </c>
      <c r="C6241" s="27" t="s">
        <v>6364</v>
      </c>
      <c r="D6241" s="27" t="s">
        <v>587</v>
      </c>
      <c r="E6241" s="27" t="s">
        <v>44</v>
      </c>
      <c r="F6241" s="27" t="s">
        <v>23</v>
      </c>
      <c r="G6241" s="27"/>
      <c r="H6241" s="27" t="s">
        <v>24</v>
      </c>
      <c r="I6241" s="28">
        <v>969305073</v>
      </c>
      <c r="J6241" s="28">
        <v>0</v>
      </c>
      <c r="K6241" s="28">
        <v>969305073</v>
      </c>
      <c r="L6241" s="29">
        <v>3.91</v>
      </c>
      <c r="M6241" s="29">
        <f>IFERROR(_xlfn.XLOOKUP($B6241,'Ownership Metrics'!$A:$A,'Ownership Metrics'!$B:$B),"")</f>
        <v>32.229999999999997</v>
      </c>
      <c r="N6241" s="28">
        <f>IFERROR(_xlfn.XLOOKUP($B6241,'Ownership Metrics'!$A:$A,'Ownership Metrics'!$C:$C),"")</f>
        <v>401</v>
      </c>
      <c r="O6241" s="29">
        <f>IFERROR(_xlfn.XLOOKUP($B6241,'Ownership Metrics'!$A:$A,'Ownership Metrics'!$D:$D),"")</f>
        <v>11.52</v>
      </c>
      <c r="P6241" s="29">
        <f>IFERROR(_xlfn.XLOOKUP($B6241,'Ownership Metrics'!$A:$A,'Ownership Metrics'!$E:$E),"")</f>
        <v>27.28</v>
      </c>
      <c r="Q6241" s="30">
        <f>IFERROR(_xlfn.XLOOKUP($B6241,'Ownership Metrics'!$A:$A,'Ownership Metrics'!$F:$F),"")</f>
        <v>18</v>
      </c>
      <c r="R6241" s="30">
        <f>IFERROR(_xlfn.XLOOKUP($B6241,'Ownership Metrics'!$A:$A,'Ownership Metrics'!$G:$G),"")</f>
        <v>13</v>
      </c>
      <c r="S6241" s="27" t="str">
        <f>IFERROR(_xlfn.XLOOKUP($B6241,'Ownership Metrics'!$A:$A,'Ownership Metrics'!$H:$H),"")</f>
        <v>Tersebar</v>
      </c>
      <c r="T6241" s="27" t="str">
        <f>IFERROR(_xlfn.XLOOKUP($B6241,'Ownership Metrics'!$A:$A,'Ownership Metrics'!$I:$I),"")</f>
        <v>Rendah</v>
      </c>
      <c r="U6241" s="27">
        <f>IF(COUNTIFS($B$2:$B6241,$B6241,$D$2:$D6241,$D6241)=1,1,0)</f>
        <v>1</v>
      </c>
      <c r="V6241" s="27">
        <f t="shared" si="292"/>
        <v>3.91</v>
      </c>
      <c r="W6241" s="27">
        <f t="shared" si="293"/>
        <v>7</v>
      </c>
      <c r="X6241" s="27">
        <f t="shared" si="291"/>
        <v>3.9099993759</v>
      </c>
    </row>
    <row r="6242" spans="1:24" x14ac:dyDescent="0.25">
      <c r="A6242" s="26">
        <v>46265</v>
      </c>
      <c r="B6242" s="27" t="s">
        <v>10984</v>
      </c>
      <c r="C6242" s="27" t="s">
        <v>6364</v>
      </c>
      <c r="D6242" s="27" t="s">
        <v>1477</v>
      </c>
      <c r="E6242" s="27" t="s">
        <v>72</v>
      </c>
      <c r="F6242" s="27" t="s">
        <v>23</v>
      </c>
      <c r="G6242" s="27"/>
      <c r="H6242" s="27" t="s">
        <v>24</v>
      </c>
      <c r="I6242" s="28">
        <v>379068800</v>
      </c>
      <c r="J6242" s="28">
        <v>0</v>
      </c>
      <c r="K6242" s="28">
        <v>379068800</v>
      </c>
      <c r="L6242" s="29">
        <v>1.53</v>
      </c>
      <c r="M6242" s="29">
        <f>IFERROR(_xlfn.XLOOKUP($B6242,'Ownership Metrics'!$A:$A,'Ownership Metrics'!$B:$B),"")</f>
        <v>32.229999999999997</v>
      </c>
      <c r="N6242" s="28">
        <f>IFERROR(_xlfn.XLOOKUP($B6242,'Ownership Metrics'!$A:$A,'Ownership Metrics'!$C:$C),"")</f>
        <v>401</v>
      </c>
      <c r="O6242" s="29">
        <f>IFERROR(_xlfn.XLOOKUP($B6242,'Ownership Metrics'!$A:$A,'Ownership Metrics'!$D:$D),"")</f>
        <v>11.52</v>
      </c>
      <c r="P6242" s="29">
        <f>IFERROR(_xlfn.XLOOKUP($B6242,'Ownership Metrics'!$A:$A,'Ownership Metrics'!$E:$E),"")</f>
        <v>27.28</v>
      </c>
      <c r="Q6242" s="30">
        <f>IFERROR(_xlfn.XLOOKUP($B6242,'Ownership Metrics'!$A:$A,'Ownership Metrics'!$F:$F),"")</f>
        <v>18</v>
      </c>
      <c r="R6242" s="30">
        <f>IFERROR(_xlfn.XLOOKUP($B6242,'Ownership Metrics'!$A:$A,'Ownership Metrics'!$G:$G),"")</f>
        <v>13</v>
      </c>
      <c r="S6242" s="27" t="str">
        <f>IFERROR(_xlfn.XLOOKUP($B6242,'Ownership Metrics'!$A:$A,'Ownership Metrics'!$H:$H),"")</f>
        <v>Tersebar</v>
      </c>
      <c r="T6242" s="27" t="str">
        <f>IFERROR(_xlfn.XLOOKUP($B6242,'Ownership Metrics'!$A:$A,'Ownership Metrics'!$I:$I),"")</f>
        <v>Rendah</v>
      </c>
      <c r="U6242" s="27">
        <f>IF(COUNTIFS($B$2:$B6242,$B6242,$D$2:$D6242,$D6242)=1,1,0)</f>
        <v>1</v>
      </c>
      <c r="V6242" s="27">
        <f t="shared" si="292"/>
        <v>1.53</v>
      </c>
      <c r="W6242" s="27">
        <f t="shared" si="293"/>
        <v>16</v>
      </c>
      <c r="X6242" s="27">
        <f t="shared" si="291"/>
        <v>1.5299993758000001</v>
      </c>
    </row>
    <row r="6243" spans="1:24" x14ac:dyDescent="0.25">
      <c r="A6243" s="26">
        <v>46265</v>
      </c>
      <c r="B6243" s="27" t="s">
        <v>10984</v>
      </c>
      <c r="C6243" s="27" t="s">
        <v>6364</v>
      </c>
      <c r="D6243" s="27" t="s">
        <v>1617</v>
      </c>
      <c r="E6243" s="27" t="s">
        <v>72</v>
      </c>
      <c r="F6243" s="27" t="s">
        <v>23</v>
      </c>
      <c r="G6243" s="27"/>
      <c r="H6243" s="27" t="s">
        <v>24</v>
      </c>
      <c r="I6243" s="28">
        <v>477645200</v>
      </c>
      <c r="J6243" s="28">
        <v>0</v>
      </c>
      <c r="K6243" s="28">
        <v>477645200</v>
      </c>
      <c r="L6243" s="29">
        <v>1.93</v>
      </c>
      <c r="M6243" s="29">
        <f>IFERROR(_xlfn.XLOOKUP($B6243,'Ownership Metrics'!$A:$A,'Ownership Metrics'!$B:$B),"")</f>
        <v>32.229999999999997</v>
      </c>
      <c r="N6243" s="28">
        <f>IFERROR(_xlfn.XLOOKUP($B6243,'Ownership Metrics'!$A:$A,'Ownership Metrics'!$C:$C),"")</f>
        <v>401</v>
      </c>
      <c r="O6243" s="29">
        <f>IFERROR(_xlfn.XLOOKUP($B6243,'Ownership Metrics'!$A:$A,'Ownership Metrics'!$D:$D),"")</f>
        <v>11.52</v>
      </c>
      <c r="P6243" s="29">
        <f>IFERROR(_xlfn.XLOOKUP($B6243,'Ownership Metrics'!$A:$A,'Ownership Metrics'!$E:$E),"")</f>
        <v>27.28</v>
      </c>
      <c r="Q6243" s="30">
        <f>IFERROR(_xlfn.XLOOKUP($B6243,'Ownership Metrics'!$A:$A,'Ownership Metrics'!$F:$F),"")</f>
        <v>18</v>
      </c>
      <c r="R6243" s="30">
        <f>IFERROR(_xlfn.XLOOKUP($B6243,'Ownership Metrics'!$A:$A,'Ownership Metrics'!$G:$G),"")</f>
        <v>13</v>
      </c>
      <c r="S6243" s="27" t="str">
        <f>IFERROR(_xlfn.XLOOKUP($B6243,'Ownership Metrics'!$A:$A,'Ownership Metrics'!$H:$H),"")</f>
        <v>Tersebar</v>
      </c>
      <c r="T6243" s="27" t="str">
        <f>IFERROR(_xlfn.XLOOKUP($B6243,'Ownership Metrics'!$A:$A,'Ownership Metrics'!$I:$I),"")</f>
        <v>Rendah</v>
      </c>
      <c r="U6243" s="27">
        <f>IF(COUNTIFS($B$2:$B6243,$B6243,$D$2:$D6243,$D6243)=1,1,0)</f>
        <v>1</v>
      </c>
      <c r="V6243" s="27">
        <f t="shared" si="292"/>
        <v>1.93</v>
      </c>
      <c r="W6243" s="27">
        <f t="shared" si="293"/>
        <v>12</v>
      </c>
      <c r="X6243" s="27">
        <f t="shared" si="291"/>
        <v>1.9299993757</v>
      </c>
    </row>
    <row r="6244" spans="1:24" x14ac:dyDescent="0.25">
      <c r="A6244" s="26">
        <v>46265</v>
      </c>
      <c r="B6244" s="27" t="s">
        <v>10984</v>
      </c>
      <c r="C6244" s="27" t="s">
        <v>6364</v>
      </c>
      <c r="D6244" s="27" t="s">
        <v>554</v>
      </c>
      <c r="E6244" s="27" t="s">
        <v>555</v>
      </c>
      <c r="F6244" s="27" t="s">
        <v>23</v>
      </c>
      <c r="G6244" s="27"/>
      <c r="H6244" s="27" t="s">
        <v>24</v>
      </c>
      <c r="I6244" s="28">
        <v>511628140</v>
      </c>
      <c r="J6244" s="28">
        <v>0</v>
      </c>
      <c r="K6244" s="28">
        <v>511628140</v>
      </c>
      <c r="L6244" s="29">
        <v>2.06</v>
      </c>
      <c r="M6244" s="29">
        <f>IFERROR(_xlfn.XLOOKUP($B6244,'Ownership Metrics'!$A:$A,'Ownership Metrics'!$B:$B),"")</f>
        <v>32.229999999999997</v>
      </c>
      <c r="N6244" s="28">
        <f>IFERROR(_xlfn.XLOOKUP($B6244,'Ownership Metrics'!$A:$A,'Ownership Metrics'!$C:$C),"")</f>
        <v>401</v>
      </c>
      <c r="O6244" s="29">
        <f>IFERROR(_xlfn.XLOOKUP($B6244,'Ownership Metrics'!$A:$A,'Ownership Metrics'!$D:$D),"")</f>
        <v>11.52</v>
      </c>
      <c r="P6244" s="29">
        <f>IFERROR(_xlfn.XLOOKUP($B6244,'Ownership Metrics'!$A:$A,'Ownership Metrics'!$E:$E),"")</f>
        <v>27.28</v>
      </c>
      <c r="Q6244" s="30">
        <f>IFERROR(_xlfn.XLOOKUP($B6244,'Ownership Metrics'!$A:$A,'Ownership Metrics'!$F:$F),"")</f>
        <v>18</v>
      </c>
      <c r="R6244" s="30">
        <f>IFERROR(_xlfn.XLOOKUP($B6244,'Ownership Metrics'!$A:$A,'Ownership Metrics'!$G:$G),"")</f>
        <v>13</v>
      </c>
      <c r="S6244" s="27" t="str">
        <f>IFERROR(_xlfn.XLOOKUP($B6244,'Ownership Metrics'!$A:$A,'Ownership Metrics'!$H:$H),"")</f>
        <v>Tersebar</v>
      </c>
      <c r="T6244" s="27" t="str">
        <f>IFERROR(_xlfn.XLOOKUP($B6244,'Ownership Metrics'!$A:$A,'Ownership Metrics'!$I:$I),"")</f>
        <v>Rendah</v>
      </c>
      <c r="U6244" s="27">
        <f>IF(COUNTIFS($B$2:$B6244,$B6244,$D$2:$D6244,$D6244)=1,1,0)</f>
        <v>1</v>
      </c>
      <c r="V6244" s="27">
        <f t="shared" si="292"/>
        <v>2.06</v>
      </c>
      <c r="W6244" s="27">
        <f t="shared" si="293"/>
        <v>10</v>
      </c>
      <c r="X6244" s="27">
        <f t="shared" si="291"/>
        <v>2.0599993755999999</v>
      </c>
    </row>
    <row r="6245" spans="1:24" x14ac:dyDescent="0.25">
      <c r="A6245" s="26">
        <v>46265</v>
      </c>
      <c r="B6245" s="27" t="s">
        <v>10984</v>
      </c>
      <c r="C6245" s="27" t="s">
        <v>6364</v>
      </c>
      <c r="D6245" s="27" t="s">
        <v>6372</v>
      </c>
      <c r="E6245" s="27" t="s">
        <v>51</v>
      </c>
      <c r="F6245" s="27" t="s">
        <v>32</v>
      </c>
      <c r="G6245" s="27"/>
      <c r="H6245" s="27" t="s">
        <v>64</v>
      </c>
      <c r="I6245" s="28">
        <v>2857994407</v>
      </c>
      <c r="J6245" s="28">
        <v>0</v>
      </c>
      <c r="K6245" s="28">
        <v>2857994407</v>
      </c>
      <c r="L6245" s="29">
        <v>11.52</v>
      </c>
      <c r="M6245" s="29">
        <f>IFERROR(_xlfn.XLOOKUP($B6245,'Ownership Metrics'!$A:$A,'Ownership Metrics'!$B:$B),"")</f>
        <v>32.229999999999997</v>
      </c>
      <c r="N6245" s="28">
        <f>IFERROR(_xlfn.XLOOKUP($B6245,'Ownership Metrics'!$A:$A,'Ownership Metrics'!$C:$C),"")</f>
        <v>401</v>
      </c>
      <c r="O6245" s="29">
        <f>IFERROR(_xlfn.XLOOKUP($B6245,'Ownership Metrics'!$A:$A,'Ownership Metrics'!$D:$D),"")</f>
        <v>11.52</v>
      </c>
      <c r="P6245" s="29">
        <f>IFERROR(_xlfn.XLOOKUP($B6245,'Ownership Metrics'!$A:$A,'Ownership Metrics'!$E:$E),"")</f>
        <v>27.28</v>
      </c>
      <c r="Q6245" s="30">
        <f>IFERROR(_xlfn.XLOOKUP($B6245,'Ownership Metrics'!$A:$A,'Ownership Metrics'!$F:$F),"")</f>
        <v>18</v>
      </c>
      <c r="R6245" s="30">
        <f>IFERROR(_xlfn.XLOOKUP($B6245,'Ownership Metrics'!$A:$A,'Ownership Metrics'!$G:$G),"")</f>
        <v>13</v>
      </c>
      <c r="S6245" s="27" t="str">
        <f>IFERROR(_xlfn.XLOOKUP($B6245,'Ownership Metrics'!$A:$A,'Ownership Metrics'!$H:$H),"")</f>
        <v>Tersebar</v>
      </c>
      <c r="T6245" s="27" t="str">
        <f>IFERROR(_xlfn.XLOOKUP($B6245,'Ownership Metrics'!$A:$A,'Ownership Metrics'!$I:$I),"")</f>
        <v>Rendah</v>
      </c>
      <c r="U6245" s="27">
        <f>IF(COUNTIFS($B$2:$B6245,$B6245,$D$2:$D6245,$D6245)=1,1,0)</f>
        <v>1</v>
      </c>
      <c r="V6245" s="27">
        <f t="shared" si="292"/>
        <v>11.52</v>
      </c>
      <c r="W6245" s="27">
        <f t="shared" si="293"/>
        <v>1</v>
      </c>
      <c r="X6245" s="27">
        <f t="shared" si="291"/>
        <v>11.519999375499999</v>
      </c>
    </row>
    <row r="6246" spans="1:24" x14ac:dyDescent="0.25">
      <c r="A6246" s="26">
        <v>46265</v>
      </c>
      <c r="B6246" s="27" t="s">
        <v>10984</v>
      </c>
      <c r="C6246" s="27" t="s">
        <v>6364</v>
      </c>
      <c r="D6246" s="27" t="s">
        <v>519</v>
      </c>
      <c r="E6246" s="27" t="s">
        <v>22</v>
      </c>
      <c r="F6246" s="27" t="s">
        <v>32</v>
      </c>
      <c r="G6246" s="27"/>
      <c r="H6246" s="27" t="s">
        <v>64</v>
      </c>
      <c r="I6246" s="28">
        <v>1912283046</v>
      </c>
      <c r="J6246" s="28">
        <v>0</v>
      </c>
      <c r="K6246" s="28">
        <v>1912283046</v>
      </c>
      <c r="L6246" s="29">
        <v>7.71</v>
      </c>
      <c r="M6246" s="29">
        <f>IFERROR(_xlfn.XLOOKUP($B6246,'Ownership Metrics'!$A:$A,'Ownership Metrics'!$B:$B),"")</f>
        <v>32.229999999999997</v>
      </c>
      <c r="N6246" s="28">
        <f>IFERROR(_xlfn.XLOOKUP($B6246,'Ownership Metrics'!$A:$A,'Ownership Metrics'!$C:$C),"")</f>
        <v>401</v>
      </c>
      <c r="O6246" s="29">
        <f>IFERROR(_xlfn.XLOOKUP($B6246,'Ownership Metrics'!$A:$A,'Ownership Metrics'!$D:$D),"")</f>
        <v>11.52</v>
      </c>
      <c r="P6246" s="29">
        <f>IFERROR(_xlfn.XLOOKUP($B6246,'Ownership Metrics'!$A:$A,'Ownership Metrics'!$E:$E),"")</f>
        <v>27.28</v>
      </c>
      <c r="Q6246" s="30">
        <f>IFERROR(_xlfn.XLOOKUP($B6246,'Ownership Metrics'!$A:$A,'Ownership Metrics'!$F:$F),"")</f>
        <v>18</v>
      </c>
      <c r="R6246" s="30">
        <f>IFERROR(_xlfn.XLOOKUP($B6246,'Ownership Metrics'!$A:$A,'Ownership Metrics'!$G:$G),"")</f>
        <v>13</v>
      </c>
      <c r="S6246" s="27" t="str">
        <f>IFERROR(_xlfn.XLOOKUP($B6246,'Ownership Metrics'!$A:$A,'Ownership Metrics'!$H:$H),"")</f>
        <v>Tersebar</v>
      </c>
      <c r="T6246" s="27" t="str">
        <f>IFERROR(_xlfn.XLOOKUP($B6246,'Ownership Metrics'!$A:$A,'Ownership Metrics'!$I:$I),"")</f>
        <v>Rendah</v>
      </c>
      <c r="U6246" s="27">
        <f>IF(COUNTIFS($B$2:$B6246,$B6246,$D$2:$D6246,$D6246)=1,1,0)</f>
        <v>1</v>
      </c>
      <c r="V6246" s="27">
        <f t="shared" si="292"/>
        <v>7.71</v>
      </c>
      <c r="W6246" s="27">
        <f t="shared" si="293"/>
        <v>3</v>
      </c>
      <c r="X6246" s="27">
        <f t="shared" si="291"/>
        <v>7.7099993753999998</v>
      </c>
    </row>
    <row r="6247" spans="1:24" x14ac:dyDescent="0.25">
      <c r="A6247" s="26">
        <v>46265</v>
      </c>
      <c r="B6247" s="27" t="s">
        <v>10984</v>
      </c>
      <c r="C6247" s="27" t="s">
        <v>6364</v>
      </c>
      <c r="D6247" s="27" t="s">
        <v>2327</v>
      </c>
      <c r="E6247" s="27" t="s">
        <v>171</v>
      </c>
      <c r="F6247" s="27" t="s">
        <v>23</v>
      </c>
      <c r="G6247" s="27"/>
      <c r="H6247" s="27" t="s">
        <v>24</v>
      </c>
      <c r="I6247" s="28">
        <v>1997328440</v>
      </c>
      <c r="J6247" s="28">
        <v>0</v>
      </c>
      <c r="K6247" s="28">
        <v>1997328440</v>
      </c>
      <c r="L6247" s="29">
        <v>8.0500000000000007</v>
      </c>
      <c r="M6247" s="29">
        <f>IFERROR(_xlfn.XLOOKUP($B6247,'Ownership Metrics'!$A:$A,'Ownership Metrics'!$B:$B),"")</f>
        <v>32.229999999999997</v>
      </c>
      <c r="N6247" s="28">
        <f>IFERROR(_xlfn.XLOOKUP($B6247,'Ownership Metrics'!$A:$A,'Ownership Metrics'!$C:$C),"")</f>
        <v>401</v>
      </c>
      <c r="O6247" s="29">
        <f>IFERROR(_xlfn.XLOOKUP($B6247,'Ownership Metrics'!$A:$A,'Ownership Metrics'!$D:$D),"")</f>
        <v>11.52</v>
      </c>
      <c r="P6247" s="29">
        <f>IFERROR(_xlfn.XLOOKUP($B6247,'Ownership Metrics'!$A:$A,'Ownership Metrics'!$E:$E),"")</f>
        <v>27.28</v>
      </c>
      <c r="Q6247" s="30">
        <f>IFERROR(_xlfn.XLOOKUP($B6247,'Ownership Metrics'!$A:$A,'Ownership Metrics'!$F:$F),"")</f>
        <v>18</v>
      </c>
      <c r="R6247" s="30">
        <f>IFERROR(_xlfn.XLOOKUP($B6247,'Ownership Metrics'!$A:$A,'Ownership Metrics'!$G:$G),"")</f>
        <v>13</v>
      </c>
      <c r="S6247" s="27" t="str">
        <f>IFERROR(_xlfn.XLOOKUP($B6247,'Ownership Metrics'!$A:$A,'Ownership Metrics'!$H:$H),"")</f>
        <v>Tersebar</v>
      </c>
      <c r="T6247" s="27" t="str">
        <f>IFERROR(_xlfn.XLOOKUP($B6247,'Ownership Metrics'!$A:$A,'Ownership Metrics'!$I:$I),"")</f>
        <v>Rendah</v>
      </c>
      <c r="U6247" s="27">
        <f>IF(COUNTIFS($B$2:$B6247,$B6247,$D$2:$D6247,$D6247)=1,1,0)</f>
        <v>1</v>
      </c>
      <c r="V6247" s="27">
        <f t="shared" si="292"/>
        <v>8.0500000000000007</v>
      </c>
      <c r="W6247" s="27">
        <f t="shared" si="293"/>
        <v>2</v>
      </c>
      <c r="X6247" s="27">
        <f t="shared" si="291"/>
        <v>8.0499993753000005</v>
      </c>
    </row>
    <row r="6248" spans="1:24" x14ac:dyDescent="0.25">
      <c r="A6248" s="26">
        <v>46265</v>
      </c>
      <c r="B6248" s="27" t="s">
        <v>10984</v>
      </c>
      <c r="C6248" s="27" t="s">
        <v>6364</v>
      </c>
      <c r="D6248" s="27" t="s">
        <v>5649</v>
      </c>
      <c r="E6248" s="27" t="s">
        <v>67</v>
      </c>
      <c r="F6248" s="27" t="s">
        <v>23</v>
      </c>
      <c r="G6248" s="27"/>
      <c r="H6248" s="27" t="s">
        <v>24</v>
      </c>
      <c r="I6248" s="28">
        <v>410148500</v>
      </c>
      <c r="J6248" s="28">
        <v>0</v>
      </c>
      <c r="K6248" s="28">
        <v>410148500</v>
      </c>
      <c r="L6248" s="29">
        <v>1.65</v>
      </c>
      <c r="M6248" s="29">
        <f>IFERROR(_xlfn.XLOOKUP($B6248,'Ownership Metrics'!$A:$A,'Ownership Metrics'!$B:$B),"")</f>
        <v>32.229999999999997</v>
      </c>
      <c r="N6248" s="28">
        <f>IFERROR(_xlfn.XLOOKUP($B6248,'Ownership Metrics'!$A:$A,'Ownership Metrics'!$C:$C),"")</f>
        <v>401</v>
      </c>
      <c r="O6248" s="29">
        <f>IFERROR(_xlfn.XLOOKUP($B6248,'Ownership Metrics'!$A:$A,'Ownership Metrics'!$D:$D),"")</f>
        <v>11.52</v>
      </c>
      <c r="P6248" s="29">
        <f>IFERROR(_xlfn.XLOOKUP($B6248,'Ownership Metrics'!$A:$A,'Ownership Metrics'!$E:$E),"")</f>
        <v>27.28</v>
      </c>
      <c r="Q6248" s="30">
        <f>IFERROR(_xlfn.XLOOKUP($B6248,'Ownership Metrics'!$A:$A,'Ownership Metrics'!$F:$F),"")</f>
        <v>18</v>
      </c>
      <c r="R6248" s="30">
        <f>IFERROR(_xlfn.XLOOKUP($B6248,'Ownership Metrics'!$A:$A,'Ownership Metrics'!$G:$G),"")</f>
        <v>13</v>
      </c>
      <c r="S6248" s="27" t="str">
        <f>IFERROR(_xlfn.XLOOKUP($B6248,'Ownership Metrics'!$A:$A,'Ownership Metrics'!$H:$H),"")</f>
        <v>Tersebar</v>
      </c>
      <c r="T6248" s="27" t="str">
        <f>IFERROR(_xlfn.XLOOKUP($B6248,'Ownership Metrics'!$A:$A,'Ownership Metrics'!$I:$I),"")</f>
        <v>Rendah</v>
      </c>
      <c r="U6248" s="27">
        <f>IF(COUNTIFS($B$2:$B6248,$B6248,$D$2:$D6248,$D6248)=1,1,0)</f>
        <v>1</v>
      </c>
      <c r="V6248" s="27">
        <f t="shared" si="292"/>
        <v>1.65</v>
      </c>
      <c r="W6248" s="27">
        <f t="shared" si="293"/>
        <v>14</v>
      </c>
      <c r="X6248" s="27">
        <f t="shared" si="291"/>
        <v>1.6499993752</v>
      </c>
    </row>
    <row r="6249" spans="1:24" x14ac:dyDescent="0.25">
      <c r="A6249" s="26">
        <v>46265</v>
      </c>
      <c r="B6249" s="27" t="s">
        <v>10984</v>
      </c>
      <c r="C6249" s="27" t="s">
        <v>6364</v>
      </c>
      <c r="D6249" s="27" t="s">
        <v>6373</v>
      </c>
      <c r="E6249" s="27" t="s">
        <v>67</v>
      </c>
      <c r="F6249" s="27" t="s">
        <v>32</v>
      </c>
      <c r="G6249" s="27"/>
      <c r="H6249" s="27" t="s">
        <v>256</v>
      </c>
      <c r="I6249" s="28">
        <v>357868850</v>
      </c>
      <c r="J6249" s="28">
        <v>0</v>
      </c>
      <c r="K6249" s="28">
        <v>357868850</v>
      </c>
      <c r="L6249" s="29">
        <v>1.44</v>
      </c>
      <c r="M6249" s="29">
        <f>IFERROR(_xlfn.XLOOKUP($B6249,'Ownership Metrics'!$A:$A,'Ownership Metrics'!$B:$B),"")</f>
        <v>32.229999999999997</v>
      </c>
      <c r="N6249" s="28">
        <f>IFERROR(_xlfn.XLOOKUP($B6249,'Ownership Metrics'!$A:$A,'Ownership Metrics'!$C:$C),"")</f>
        <v>401</v>
      </c>
      <c r="O6249" s="29">
        <f>IFERROR(_xlfn.XLOOKUP($B6249,'Ownership Metrics'!$A:$A,'Ownership Metrics'!$D:$D),"")</f>
        <v>11.52</v>
      </c>
      <c r="P6249" s="29">
        <f>IFERROR(_xlfn.XLOOKUP($B6249,'Ownership Metrics'!$A:$A,'Ownership Metrics'!$E:$E),"")</f>
        <v>27.28</v>
      </c>
      <c r="Q6249" s="30">
        <f>IFERROR(_xlfn.XLOOKUP($B6249,'Ownership Metrics'!$A:$A,'Ownership Metrics'!$F:$F),"")</f>
        <v>18</v>
      </c>
      <c r="R6249" s="30">
        <f>IFERROR(_xlfn.XLOOKUP($B6249,'Ownership Metrics'!$A:$A,'Ownership Metrics'!$G:$G),"")</f>
        <v>13</v>
      </c>
      <c r="S6249" s="27" t="str">
        <f>IFERROR(_xlfn.XLOOKUP($B6249,'Ownership Metrics'!$A:$A,'Ownership Metrics'!$H:$H),"")</f>
        <v>Tersebar</v>
      </c>
      <c r="T6249" s="27" t="str">
        <f>IFERROR(_xlfn.XLOOKUP($B6249,'Ownership Metrics'!$A:$A,'Ownership Metrics'!$I:$I),"")</f>
        <v>Rendah</v>
      </c>
      <c r="U6249" s="27">
        <f>IF(COUNTIFS($B$2:$B6249,$B6249,$D$2:$D6249,$D6249)=1,1,0)</f>
        <v>1</v>
      </c>
      <c r="V6249" s="27">
        <f t="shared" si="292"/>
        <v>1.44</v>
      </c>
      <c r="W6249" s="27">
        <f t="shared" si="293"/>
        <v>17</v>
      </c>
      <c r="X6249" s="27">
        <f t="shared" si="291"/>
        <v>1.4399993751</v>
      </c>
    </row>
    <row r="6250" spans="1:24" x14ac:dyDescent="0.25">
      <c r="A6250" s="26">
        <v>46265</v>
      </c>
      <c r="B6250" s="27" t="s">
        <v>10984</v>
      </c>
      <c r="C6250" s="27" t="s">
        <v>6364</v>
      </c>
      <c r="D6250" s="27" t="s">
        <v>4101</v>
      </c>
      <c r="E6250" s="27" t="s">
        <v>67</v>
      </c>
      <c r="F6250" s="27" t="s">
        <v>32</v>
      </c>
      <c r="G6250" s="27"/>
      <c r="H6250" s="27" t="s">
        <v>256</v>
      </c>
      <c r="I6250" s="28">
        <v>393285300</v>
      </c>
      <c r="J6250" s="28">
        <v>0</v>
      </c>
      <c r="K6250" s="28">
        <v>393285300</v>
      </c>
      <c r="L6250" s="29">
        <v>1.59</v>
      </c>
      <c r="M6250" s="29">
        <f>IFERROR(_xlfn.XLOOKUP($B6250,'Ownership Metrics'!$A:$A,'Ownership Metrics'!$B:$B),"")</f>
        <v>32.229999999999997</v>
      </c>
      <c r="N6250" s="28">
        <f>IFERROR(_xlfn.XLOOKUP($B6250,'Ownership Metrics'!$A:$A,'Ownership Metrics'!$C:$C),"")</f>
        <v>401</v>
      </c>
      <c r="O6250" s="29">
        <f>IFERROR(_xlfn.XLOOKUP($B6250,'Ownership Metrics'!$A:$A,'Ownership Metrics'!$D:$D),"")</f>
        <v>11.52</v>
      </c>
      <c r="P6250" s="29">
        <f>IFERROR(_xlfn.XLOOKUP($B6250,'Ownership Metrics'!$A:$A,'Ownership Metrics'!$E:$E),"")</f>
        <v>27.28</v>
      </c>
      <c r="Q6250" s="30">
        <f>IFERROR(_xlfn.XLOOKUP($B6250,'Ownership Metrics'!$A:$A,'Ownership Metrics'!$F:$F),"")</f>
        <v>18</v>
      </c>
      <c r="R6250" s="30">
        <f>IFERROR(_xlfn.XLOOKUP($B6250,'Ownership Metrics'!$A:$A,'Ownership Metrics'!$G:$G),"")</f>
        <v>13</v>
      </c>
      <c r="S6250" s="27" t="str">
        <f>IFERROR(_xlfn.XLOOKUP($B6250,'Ownership Metrics'!$A:$A,'Ownership Metrics'!$H:$H),"")</f>
        <v>Tersebar</v>
      </c>
      <c r="T6250" s="27" t="str">
        <f>IFERROR(_xlfn.XLOOKUP($B6250,'Ownership Metrics'!$A:$A,'Ownership Metrics'!$I:$I),"")</f>
        <v>Rendah</v>
      </c>
      <c r="U6250" s="27">
        <f>IF(COUNTIFS($B$2:$B6250,$B6250,$D$2:$D6250,$D6250)=1,1,0)</f>
        <v>1</v>
      </c>
      <c r="V6250" s="27">
        <f t="shared" si="292"/>
        <v>1.59</v>
      </c>
      <c r="W6250" s="27">
        <f t="shared" si="293"/>
        <v>15</v>
      </c>
      <c r="X6250" s="27">
        <f t="shared" si="291"/>
        <v>1.5899993750000001</v>
      </c>
    </row>
    <row r="6251" spans="1:24" x14ac:dyDescent="0.25">
      <c r="A6251" s="26">
        <v>46265</v>
      </c>
      <c r="B6251" s="27" t="s">
        <v>10985</v>
      </c>
      <c r="C6251" s="27" t="s">
        <v>6375</v>
      </c>
      <c r="D6251" s="27" t="s">
        <v>6376</v>
      </c>
      <c r="E6251" s="27" t="s">
        <v>22</v>
      </c>
      <c r="F6251" s="27" t="s">
        <v>23</v>
      </c>
      <c r="G6251" s="27"/>
      <c r="H6251" s="27" t="s">
        <v>24</v>
      </c>
      <c r="I6251" s="28">
        <v>327182564</v>
      </c>
      <c r="J6251" s="28">
        <v>0</v>
      </c>
      <c r="K6251" s="28">
        <v>327182564</v>
      </c>
      <c r="L6251" s="29">
        <v>5.18</v>
      </c>
      <c r="M6251" s="29">
        <f>IFERROR(_xlfn.XLOOKUP($B6251,'Ownership Metrics'!$A:$A,'Ownership Metrics'!$B:$B),"")</f>
        <v>14.07</v>
      </c>
      <c r="N6251" s="28">
        <f>IFERROR(_xlfn.XLOOKUP($B6251,'Ownership Metrics'!$A:$A,'Ownership Metrics'!$C:$C),"")</f>
        <v>1642</v>
      </c>
      <c r="O6251" s="29">
        <f>IFERROR(_xlfn.XLOOKUP($B6251,'Ownership Metrics'!$A:$A,'Ownership Metrics'!$D:$D),"")</f>
        <v>35.9</v>
      </c>
      <c r="P6251" s="29">
        <f>IFERROR(_xlfn.XLOOKUP($B6251,'Ownership Metrics'!$A:$A,'Ownership Metrics'!$E:$E),"")</f>
        <v>56.17</v>
      </c>
      <c r="Q6251" s="30">
        <f>IFERROR(_xlfn.XLOOKUP($B6251,'Ownership Metrics'!$A:$A,'Ownership Metrics'!$F:$F),"")</f>
        <v>14</v>
      </c>
      <c r="R6251" s="30">
        <f>IFERROR(_xlfn.XLOOKUP($B6251,'Ownership Metrics'!$A:$A,'Ownership Metrics'!$G:$G),"")</f>
        <v>33</v>
      </c>
      <c r="S6251" s="27" t="str">
        <f>IFERROR(_xlfn.XLOOKUP($B6251,'Ownership Metrics'!$A:$A,'Ownership Metrics'!$H:$H),"")</f>
        <v>Moderat</v>
      </c>
      <c r="T6251" s="27" t="str">
        <f>IFERROR(_xlfn.XLOOKUP($B6251,'Ownership Metrics'!$A:$A,'Ownership Metrics'!$I:$I),"")</f>
        <v>Sedang</v>
      </c>
      <c r="U6251" s="27">
        <f>IF(COUNTIFS($B$2:$B6251,$B6251,$D$2:$D6251,$D6251)=1,1,0)</f>
        <v>1</v>
      </c>
      <c r="V6251" s="27">
        <f t="shared" si="292"/>
        <v>5.18</v>
      </c>
      <c r="W6251" s="27">
        <f t="shared" si="293"/>
        <v>3</v>
      </c>
      <c r="X6251" s="27">
        <f t="shared" si="291"/>
        <v>5.1799993748999995</v>
      </c>
    </row>
    <row r="6252" spans="1:24" x14ac:dyDescent="0.25">
      <c r="A6252" s="26">
        <v>46265</v>
      </c>
      <c r="B6252" s="27" t="s">
        <v>10985</v>
      </c>
      <c r="C6252" s="27" t="s">
        <v>6375</v>
      </c>
      <c r="D6252" s="27" t="s">
        <v>6377</v>
      </c>
      <c r="E6252" s="27" t="s">
        <v>22</v>
      </c>
      <c r="F6252" s="27" t="s">
        <v>23</v>
      </c>
      <c r="G6252" s="27"/>
      <c r="H6252" s="27" t="s">
        <v>24</v>
      </c>
      <c r="I6252" s="28">
        <v>117490600</v>
      </c>
      <c r="J6252" s="28">
        <v>0</v>
      </c>
      <c r="K6252" s="28">
        <v>117490600</v>
      </c>
      <c r="L6252" s="29">
        <v>1.86</v>
      </c>
      <c r="M6252" s="29">
        <f>IFERROR(_xlfn.XLOOKUP($B6252,'Ownership Metrics'!$A:$A,'Ownership Metrics'!$B:$B),"")</f>
        <v>14.07</v>
      </c>
      <c r="N6252" s="28">
        <f>IFERROR(_xlfn.XLOOKUP($B6252,'Ownership Metrics'!$A:$A,'Ownership Metrics'!$C:$C),"")</f>
        <v>1642</v>
      </c>
      <c r="O6252" s="29">
        <f>IFERROR(_xlfn.XLOOKUP($B6252,'Ownership Metrics'!$A:$A,'Ownership Metrics'!$D:$D),"")</f>
        <v>35.9</v>
      </c>
      <c r="P6252" s="29">
        <f>IFERROR(_xlfn.XLOOKUP($B6252,'Ownership Metrics'!$A:$A,'Ownership Metrics'!$E:$E),"")</f>
        <v>56.17</v>
      </c>
      <c r="Q6252" s="30">
        <f>IFERROR(_xlfn.XLOOKUP($B6252,'Ownership Metrics'!$A:$A,'Ownership Metrics'!$F:$F),"")</f>
        <v>14</v>
      </c>
      <c r="R6252" s="30">
        <f>IFERROR(_xlfn.XLOOKUP($B6252,'Ownership Metrics'!$A:$A,'Ownership Metrics'!$G:$G),"")</f>
        <v>33</v>
      </c>
      <c r="S6252" s="27" t="str">
        <f>IFERROR(_xlfn.XLOOKUP($B6252,'Ownership Metrics'!$A:$A,'Ownership Metrics'!$H:$H),"")</f>
        <v>Moderat</v>
      </c>
      <c r="T6252" s="27" t="str">
        <f>IFERROR(_xlfn.XLOOKUP($B6252,'Ownership Metrics'!$A:$A,'Ownership Metrics'!$I:$I),"")</f>
        <v>Sedang</v>
      </c>
      <c r="U6252" s="27">
        <f>IF(COUNTIFS($B$2:$B6252,$B6252,$D$2:$D6252,$D6252)=1,1,0)</f>
        <v>1</v>
      </c>
      <c r="V6252" s="27">
        <f t="shared" si="292"/>
        <v>1.86</v>
      </c>
      <c r="W6252" s="27">
        <f t="shared" si="293"/>
        <v>9</v>
      </c>
      <c r="X6252" s="27">
        <f t="shared" si="291"/>
        <v>1.8599993748000001</v>
      </c>
    </row>
    <row r="6253" spans="1:24" x14ac:dyDescent="0.25">
      <c r="A6253" s="26">
        <v>46265</v>
      </c>
      <c r="B6253" s="27" t="s">
        <v>10985</v>
      </c>
      <c r="C6253" s="27" t="s">
        <v>6375</v>
      </c>
      <c r="D6253" s="27" t="s">
        <v>6378</v>
      </c>
      <c r="E6253" s="27" t="s">
        <v>22</v>
      </c>
      <c r="F6253" s="27" t="s">
        <v>23</v>
      </c>
      <c r="G6253" s="27"/>
      <c r="H6253" s="27" t="s">
        <v>24</v>
      </c>
      <c r="I6253" s="28">
        <v>84509628</v>
      </c>
      <c r="J6253" s="28">
        <v>0</v>
      </c>
      <c r="K6253" s="28">
        <v>84509628</v>
      </c>
      <c r="L6253" s="29">
        <v>1.34</v>
      </c>
      <c r="M6253" s="29">
        <f>IFERROR(_xlfn.XLOOKUP($B6253,'Ownership Metrics'!$A:$A,'Ownership Metrics'!$B:$B),"")</f>
        <v>14.07</v>
      </c>
      <c r="N6253" s="28">
        <f>IFERROR(_xlfn.XLOOKUP($B6253,'Ownership Metrics'!$A:$A,'Ownership Metrics'!$C:$C),"")</f>
        <v>1642</v>
      </c>
      <c r="O6253" s="29">
        <f>IFERROR(_xlfn.XLOOKUP($B6253,'Ownership Metrics'!$A:$A,'Ownership Metrics'!$D:$D),"")</f>
        <v>35.9</v>
      </c>
      <c r="P6253" s="29">
        <f>IFERROR(_xlfn.XLOOKUP($B6253,'Ownership Metrics'!$A:$A,'Ownership Metrics'!$E:$E),"")</f>
        <v>56.17</v>
      </c>
      <c r="Q6253" s="30">
        <f>IFERROR(_xlfn.XLOOKUP($B6253,'Ownership Metrics'!$A:$A,'Ownership Metrics'!$F:$F),"")</f>
        <v>14</v>
      </c>
      <c r="R6253" s="30">
        <f>IFERROR(_xlfn.XLOOKUP($B6253,'Ownership Metrics'!$A:$A,'Ownership Metrics'!$G:$G),"")</f>
        <v>33</v>
      </c>
      <c r="S6253" s="27" t="str">
        <f>IFERROR(_xlfn.XLOOKUP($B6253,'Ownership Metrics'!$A:$A,'Ownership Metrics'!$H:$H),"")</f>
        <v>Moderat</v>
      </c>
      <c r="T6253" s="27" t="str">
        <f>IFERROR(_xlfn.XLOOKUP($B6253,'Ownership Metrics'!$A:$A,'Ownership Metrics'!$I:$I),"")</f>
        <v>Sedang</v>
      </c>
      <c r="U6253" s="27">
        <f>IF(COUNTIFS($B$2:$B6253,$B6253,$D$2:$D6253,$D6253)=1,1,0)</f>
        <v>1</v>
      </c>
      <c r="V6253" s="27">
        <f t="shared" si="292"/>
        <v>1.34</v>
      </c>
      <c r="W6253" s="27">
        <f t="shared" si="293"/>
        <v>14</v>
      </c>
      <c r="X6253" s="27">
        <f t="shared" si="291"/>
        <v>1.3399993747000001</v>
      </c>
    </row>
    <row r="6254" spans="1:24" x14ac:dyDescent="0.25">
      <c r="A6254" s="26">
        <v>46265</v>
      </c>
      <c r="B6254" s="27" t="s">
        <v>10985</v>
      </c>
      <c r="C6254" s="27" t="s">
        <v>6375</v>
      </c>
      <c r="D6254" s="27" t="s">
        <v>6379</v>
      </c>
      <c r="E6254" s="27" t="s">
        <v>22</v>
      </c>
      <c r="F6254" s="27" t="s">
        <v>23</v>
      </c>
      <c r="G6254" s="27"/>
      <c r="H6254" s="27" t="s">
        <v>24</v>
      </c>
      <c r="I6254" s="28">
        <v>286666667</v>
      </c>
      <c r="J6254" s="28">
        <v>0</v>
      </c>
      <c r="K6254" s="28">
        <v>286666667</v>
      </c>
      <c r="L6254" s="29">
        <v>4.54</v>
      </c>
      <c r="M6254" s="29">
        <f>IFERROR(_xlfn.XLOOKUP($B6254,'Ownership Metrics'!$A:$A,'Ownership Metrics'!$B:$B),"")</f>
        <v>14.07</v>
      </c>
      <c r="N6254" s="28">
        <f>IFERROR(_xlfn.XLOOKUP($B6254,'Ownership Metrics'!$A:$A,'Ownership Metrics'!$C:$C),"")</f>
        <v>1642</v>
      </c>
      <c r="O6254" s="29">
        <f>IFERROR(_xlfn.XLOOKUP($B6254,'Ownership Metrics'!$A:$A,'Ownership Metrics'!$D:$D),"")</f>
        <v>35.9</v>
      </c>
      <c r="P6254" s="29">
        <f>IFERROR(_xlfn.XLOOKUP($B6254,'Ownership Metrics'!$A:$A,'Ownership Metrics'!$E:$E),"")</f>
        <v>56.17</v>
      </c>
      <c r="Q6254" s="30">
        <f>IFERROR(_xlfn.XLOOKUP($B6254,'Ownership Metrics'!$A:$A,'Ownership Metrics'!$F:$F),"")</f>
        <v>14</v>
      </c>
      <c r="R6254" s="30">
        <f>IFERROR(_xlfn.XLOOKUP($B6254,'Ownership Metrics'!$A:$A,'Ownership Metrics'!$G:$G),"")</f>
        <v>33</v>
      </c>
      <c r="S6254" s="27" t="str">
        <f>IFERROR(_xlfn.XLOOKUP($B6254,'Ownership Metrics'!$A:$A,'Ownership Metrics'!$H:$H),"")</f>
        <v>Moderat</v>
      </c>
      <c r="T6254" s="27" t="str">
        <f>IFERROR(_xlfn.XLOOKUP($B6254,'Ownership Metrics'!$A:$A,'Ownership Metrics'!$I:$I),"")</f>
        <v>Sedang</v>
      </c>
      <c r="U6254" s="27">
        <f>IF(COUNTIFS($B$2:$B6254,$B6254,$D$2:$D6254,$D6254)=1,1,0)</f>
        <v>1</v>
      </c>
      <c r="V6254" s="27">
        <f t="shared" si="292"/>
        <v>4.54</v>
      </c>
      <c r="W6254" s="27">
        <f t="shared" si="293"/>
        <v>5</v>
      </c>
      <c r="X6254" s="27">
        <f t="shared" si="291"/>
        <v>4.5399993745999998</v>
      </c>
    </row>
    <row r="6255" spans="1:24" x14ac:dyDescent="0.25">
      <c r="A6255" s="26">
        <v>46265</v>
      </c>
      <c r="B6255" s="27" t="s">
        <v>10985</v>
      </c>
      <c r="C6255" s="27" t="s">
        <v>6375</v>
      </c>
      <c r="D6255" s="27" t="s">
        <v>6380</v>
      </c>
      <c r="E6255" s="27" t="s">
        <v>22</v>
      </c>
      <c r="F6255" s="27" t="s">
        <v>23</v>
      </c>
      <c r="G6255" s="27"/>
      <c r="H6255" s="27" t="s">
        <v>24</v>
      </c>
      <c r="I6255" s="28">
        <v>296528691</v>
      </c>
      <c r="J6255" s="28">
        <v>0</v>
      </c>
      <c r="K6255" s="28">
        <v>296528691</v>
      </c>
      <c r="L6255" s="29">
        <v>4.6900000000000004</v>
      </c>
      <c r="M6255" s="29">
        <f>IFERROR(_xlfn.XLOOKUP($B6255,'Ownership Metrics'!$A:$A,'Ownership Metrics'!$B:$B),"")</f>
        <v>14.07</v>
      </c>
      <c r="N6255" s="28">
        <f>IFERROR(_xlfn.XLOOKUP($B6255,'Ownership Metrics'!$A:$A,'Ownership Metrics'!$C:$C),"")</f>
        <v>1642</v>
      </c>
      <c r="O6255" s="29">
        <f>IFERROR(_xlfn.XLOOKUP($B6255,'Ownership Metrics'!$A:$A,'Ownership Metrics'!$D:$D),"")</f>
        <v>35.9</v>
      </c>
      <c r="P6255" s="29">
        <f>IFERROR(_xlfn.XLOOKUP($B6255,'Ownership Metrics'!$A:$A,'Ownership Metrics'!$E:$E),"")</f>
        <v>56.17</v>
      </c>
      <c r="Q6255" s="30">
        <f>IFERROR(_xlfn.XLOOKUP($B6255,'Ownership Metrics'!$A:$A,'Ownership Metrics'!$F:$F),"")</f>
        <v>14</v>
      </c>
      <c r="R6255" s="30">
        <f>IFERROR(_xlfn.XLOOKUP($B6255,'Ownership Metrics'!$A:$A,'Ownership Metrics'!$G:$G),"")</f>
        <v>33</v>
      </c>
      <c r="S6255" s="27" t="str">
        <f>IFERROR(_xlfn.XLOOKUP($B6255,'Ownership Metrics'!$A:$A,'Ownership Metrics'!$H:$H),"")</f>
        <v>Moderat</v>
      </c>
      <c r="T6255" s="27" t="str">
        <f>IFERROR(_xlfn.XLOOKUP($B6255,'Ownership Metrics'!$A:$A,'Ownership Metrics'!$I:$I),"")</f>
        <v>Sedang</v>
      </c>
      <c r="U6255" s="27">
        <f>IF(COUNTIFS($B$2:$B6255,$B6255,$D$2:$D6255,$D6255)=1,1,0)</f>
        <v>1</v>
      </c>
      <c r="V6255" s="27">
        <f t="shared" si="292"/>
        <v>4.6900000000000004</v>
      </c>
      <c r="W6255" s="27">
        <f t="shared" si="293"/>
        <v>4</v>
      </c>
      <c r="X6255" s="27">
        <f t="shared" si="291"/>
        <v>4.6899993745000002</v>
      </c>
    </row>
    <row r="6256" spans="1:24" x14ac:dyDescent="0.25">
      <c r="A6256" s="26">
        <v>46265</v>
      </c>
      <c r="B6256" s="27" t="s">
        <v>10985</v>
      </c>
      <c r="C6256" s="27" t="s">
        <v>6375</v>
      </c>
      <c r="D6256" s="27" t="s">
        <v>6381</v>
      </c>
      <c r="E6256" s="27" t="s">
        <v>22</v>
      </c>
      <c r="F6256" s="27" t="s">
        <v>32</v>
      </c>
      <c r="G6256" s="27"/>
      <c r="H6256" s="27" t="s">
        <v>64</v>
      </c>
      <c r="I6256" s="28">
        <v>2269423302</v>
      </c>
      <c r="J6256" s="28">
        <v>0</v>
      </c>
      <c r="K6256" s="28">
        <v>2269423302</v>
      </c>
      <c r="L6256" s="29">
        <v>35.9</v>
      </c>
      <c r="M6256" s="29">
        <f>IFERROR(_xlfn.XLOOKUP($B6256,'Ownership Metrics'!$A:$A,'Ownership Metrics'!$B:$B),"")</f>
        <v>14.07</v>
      </c>
      <c r="N6256" s="28">
        <f>IFERROR(_xlfn.XLOOKUP($B6256,'Ownership Metrics'!$A:$A,'Ownership Metrics'!$C:$C),"")</f>
        <v>1642</v>
      </c>
      <c r="O6256" s="29">
        <f>IFERROR(_xlfn.XLOOKUP($B6256,'Ownership Metrics'!$A:$A,'Ownership Metrics'!$D:$D),"")</f>
        <v>35.9</v>
      </c>
      <c r="P6256" s="29">
        <f>IFERROR(_xlfn.XLOOKUP($B6256,'Ownership Metrics'!$A:$A,'Ownership Metrics'!$E:$E),"")</f>
        <v>56.17</v>
      </c>
      <c r="Q6256" s="30">
        <f>IFERROR(_xlfn.XLOOKUP($B6256,'Ownership Metrics'!$A:$A,'Ownership Metrics'!$F:$F),"")</f>
        <v>14</v>
      </c>
      <c r="R6256" s="30">
        <f>IFERROR(_xlfn.XLOOKUP($B6256,'Ownership Metrics'!$A:$A,'Ownership Metrics'!$G:$G),"")</f>
        <v>33</v>
      </c>
      <c r="S6256" s="27" t="str">
        <f>IFERROR(_xlfn.XLOOKUP($B6256,'Ownership Metrics'!$A:$A,'Ownership Metrics'!$H:$H),"")</f>
        <v>Moderat</v>
      </c>
      <c r="T6256" s="27" t="str">
        <f>IFERROR(_xlfn.XLOOKUP($B6256,'Ownership Metrics'!$A:$A,'Ownership Metrics'!$I:$I),"")</f>
        <v>Sedang</v>
      </c>
      <c r="U6256" s="27">
        <f>IF(COUNTIFS($B$2:$B6256,$B6256,$D$2:$D6256,$D6256)=1,1,0)</f>
        <v>1</v>
      </c>
      <c r="V6256" s="27">
        <f t="shared" si="292"/>
        <v>35.9</v>
      </c>
      <c r="W6256" s="27">
        <f t="shared" si="293"/>
        <v>1</v>
      </c>
      <c r="X6256" s="27">
        <f t="shared" si="291"/>
        <v>35.899999374399997</v>
      </c>
    </row>
    <row r="6257" spans="1:24" x14ac:dyDescent="0.25">
      <c r="A6257" s="26">
        <v>46265</v>
      </c>
      <c r="B6257" s="27" t="s">
        <v>10985</v>
      </c>
      <c r="C6257" s="27" t="s">
        <v>6375</v>
      </c>
      <c r="D6257" s="27" t="s">
        <v>811</v>
      </c>
      <c r="E6257" s="27" t="s">
        <v>26</v>
      </c>
      <c r="F6257" s="27" t="s">
        <v>32</v>
      </c>
      <c r="G6257" s="27"/>
      <c r="H6257" s="27" t="s">
        <v>64</v>
      </c>
      <c r="I6257" s="28">
        <v>114750000</v>
      </c>
      <c r="J6257" s="28">
        <v>0</v>
      </c>
      <c r="K6257" s="28">
        <v>114750000</v>
      </c>
      <c r="L6257" s="29">
        <v>1.82</v>
      </c>
      <c r="M6257" s="29">
        <f>IFERROR(_xlfn.XLOOKUP($B6257,'Ownership Metrics'!$A:$A,'Ownership Metrics'!$B:$B),"")</f>
        <v>14.07</v>
      </c>
      <c r="N6257" s="28">
        <f>IFERROR(_xlfn.XLOOKUP($B6257,'Ownership Metrics'!$A:$A,'Ownership Metrics'!$C:$C),"")</f>
        <v>1642</v>
      </c>
      <c r="O6257" s="29">
        <f>IFERROR(_xlfn.XLOOKUP($B6257,'Ownership Metrics'!$A:$A,'Ownership Metrics'!$D:$D),"")</f>
        <v>35.9</v>
      </c>
      <c r="P6257" s="29">
        <f>IFERROR(_xlfn.XLOOKUP($B6257,'Ownership Metrics'!$A:$A,'Ownership Metrics'!$E:$E),"")</f>
        <v>56.17</v>
      </c>
      <c r="Q6257" s="30">
        <f>IFERROR(_xlfn.XLOOKUP($B6257,'Ownership Metrics'!$A:$A,'Ownership Metrics'!$F:$F),"")</f>
        <v>14</v>
      </c>
      <c r="R6257" s="30">
        <f>IFERROR(_xlfn.XLOOKUP($B6257,'Ownership Metrics'!$A:$A,'Ownership Metrics'!$G:$G),"")</f>
        <v>33</v>
      </c>
      <c r="S6257" s="27" t="str">
        <f>IFERROR(_xlfn.XLOOKUP($B6257,'Ownership Metrics'!$A:$A,'Ownership Metrics'!$H:$H),"")</f>
        <v>Moderat</v>
      </c>
      <c r="T6257" s="27" t="str">
        <f>IFERROR(_xlfn.XLOOKUP($B6257,'Ownership Metrics'!$A:$A,'Ownership Metrics'!$I:$I),"")</f>
        <v>Sedang</v>
      </c>
      <c r="U6257" s="27">
        <f>IF(COUNTIFS($B$2:$B6257,$B6257,$D$2:$D6257,$D6257)=1,1,0)</f>
        <v>1</v>
      </c>
      <c r="V6257" s="27">
        <f t="shared" si="292"/>
        <v>1.82</v>
      </c>
      <c r="W6257" s="27">
        <f t="shared" si="293"/>
        <v>10</v>
      </c>
      <c r="X6257" s="27">
        <f t="shared" si="291"/>
        <v>1.8199993743</v>
      </c>
    </row>
    <row r="6258" spans="1:24" x14ac:dyDescent="0.25">
      <c r="A6258" s="26">
        <v>46265</v>
      </c>
      <c r="B6258" s="27" t="s">
        <v>10985</v>
      </c>
      <c r="C6258" s="27" t="s">
        <v>6375</v>
      </c>
      <c r="D6258" s="27" t="s">
        <v>851</v>
      </c>
      <c r="E6258" s="27" t="s">
        <v>26</v>
      </c>
      <c r="F6258" s="27" t="s">
        <v>32</v>
      </c>
      <c r="G6258" s="27"/>
      <c r="H6258" s="27" t="s">
        <v>128</v>
      </c>
      <c r="I6258" s="28">
        <v>168000000</v>
      </c>
      <c r="J6258" s="28">
        <v>0</v>
      </c>
      <c r="K6258" s="28">
        <v>168000000</v>
      </c>
      <c r="L6258" s="29">
        <v>2.66</v>
      </c>
      <c r="M6258" s="29">
        <f>IFERROR(_xlfn.XLOOKUP($B6258,'Ownership Metrics'!$A:$A,'Ownership Metrics'!$B:$B),"")</f>
        <v>14.07</v>
      </c>
      <c r="N6258" s="28">
        <f>IFERROR(_xlfn.XLOOKUP($B6258,'Ownership Metrics'!$A:$A,'Ownership Metrics'!$C:$C),"")</f>
        <v>1642</v>
      </c>
      <c r="O6258" s="29">
        <f>IFERROR(_xlfn.XLOOKUP($B6258,'Ownership Metrics'!$A:$A,'Ownership Metrics'!$D:$D),"")</f>
        <v>35.9</v>
      </c>
      <c r="P6258" s="29">
        <f>IFERROR(_xlfn.XLOOKUP($B6258,'Ownership Metrics'!$A:$A,'Ownership Metrics'!$E:$E),"")</f>
        <v>56.17</v>
      </c>
      <c r="Q6258" s="30">
        <f>IFERROR(_xlfn.XLOOKUP($B6258,'Ownership Metrics'!$A:$A,'Ownership Metrics'!$F:$F),"")</f>
        <v>14</v>
      </c>
      <c r="R6258" s="30">
        <f>IFERROR(_xlfn.XLOOKUP($B6258,'Ownership Metrics'!$A:$A,'Ownership Metrics'!$G:$G),"")</f>
        <v>33</v>
      </c>
      <c r="S6258" s="27" t="str">
        <f>IFERROR(_xlfn.XLOOKUP($B6258,'Ownership Metrics'!$A:$A,'Ownership Metrics'!$H:$H),"")</f>
        <v>Moderat</v>
      </c>
      <c r="T6258" s="27" t="str">
        <f>IFERROR(_xlfn.XLOOKUP($B6258,'Ownership Metrics'!$A:$A,'Ownership Metrics'!$I:$I),"")</f>
        <v>Sedang</v>
      </c>
      <c r="U6258" s="27">
        <f>IF(COUNTIFS($B$2:$B6258,$B6258,$D$2:$D6258,$D6258)=1,1,0)</f>
        <v>1</v>
      </c>
      <c r="V6258" s="27">
        <f t="shared" si="292"/>
        <v>2.66</v>
      </c>
      <c r="W6258" s="27">
        <f t="shared" si="293"/>
        <v>8</v>
      </c>
      <c r="X6258" s="27">
        <f t="shared" si="291"/>
        <v>2.6599993742000003</v>
      </c>
    </row>
    <row r="6259" spans="1:24" x14ac:dyDescent="0.25">
      <c r="A6259" s="26">
        <v>46265</v>
      </c>
      <c r="B6259" s="27" t="s">
        <v>10985</v>
      </c>
      <c r="C6259" s="27" t="s">
        <v>6375</v>
      </c>
      <c r="D6259" s="27" t="s">
        <v>6382</v>
      </c>
      <c r="E6259" s="27" t="s">
        <v>35</v>
      </c>
      <c r="F6259" s="27" t="s">
        <v>23</v>
      </c>
      <c r="G6259" s="27" t="s">
        <v>36</v>
      </c>
      <c r="H6259" s="27" t="s">
        <v>24</v>
      </c>
      <c r="I6259" s="28">
        <v>279260009</v>
      </c>
      <c r="J6259" s="28">
        <v>0</v>
      </c>
      <c r="K6259" s="28">
        <v>279260009</v>
      </c>
      <c r="L6259" s="29">
        <v>4.42</v>
      </c>
      <c r="M6259" s="29">
        <f>IFERROR(_xlfn.XLOOKUP($B6259,'Ownership Metrics'!$A:$A,'Ownership Metrics'!$B:$B),"")</f>
        <v>14.07</v>
      </c>
      <c r="N6259" s="28">
        <f>IFERROR(_xlfn.XLOOKUP($B6259,'Ownership Metrics'!$A:$A,'Ownership Metrics'!$C:$C),"")</f>
        <v>1642</v>
      </c>
      <c r="O6259" s="29">
        <f>IFERROR(_xlfn.XLOOKUP($B6259,'Ownership Metrics'!$A:$A,'Ownership Metrics'!$D:$D),"")</f>
        <v>35.9</v>
      </c>
      <c r="P6259" s="29">
        <f>IFERROR(_xlfn.XLOOKUP($B6259,'Ownership Metrics'!$A:$A,'Ownership Metrics'!$E:$E),"")</f>
        <v>56.17</v>
      </c>
      <c r="Q6259" s="30">
        <f>IFERROR(_xlfn.XLOOKUP($B6259,'Ownership Metrics'!$A:$A,'Ownership Metrics'!$F:$F),"")</f>
        <v>14</v>
      </c>
      <c r="R6259" s="30">
        <f>IFERROR(_xlfn.XLOOKUP($B6259,'Ownership Metrics'!$A:$A,'Ownership Metrics'!$G:$G),"")</f>
        <v>33</v>
      </c>
      <c r="S6259" s="27" t="str">
        <f>IFERROR(_xlfn.XLOOKUP($B6259,'Ownership Metrics'!$A:$A,'Ownership Metrics'!$H:$H),"")</f>
        <v>Moderat</v>
      </c>
      <c r="T6259" s="27" t="str">
        <f>IFERROR(_xlfn.XLOOKUP($B6259,'Ownership Metrics'!$A:$A,'Ownership Metrics'!$I:$I),"")</f>
        <v>Sedang</v>
      </c>
      <c r="U6259" s="27">
        <f>IF(COUNTIFS($B$2:$B6259,$B6259,$D$2:$D6259,$D6259)=1,1,0)</f>
        <v>1</v>
      </c>
      <c r="V6259" s="27">
        <f t="shared" si="292"/>
        <v>4.42</v>
      </c>
      <c r="W6259" s="27">
        <f t="shared" si="293"/>
        <v>6</v>
      </c>
      <c r="X6259" s="27">
        <f t="shared" si="291"/>
        <v>4.4199993740999997</v>
      </c>
    </row>
    <row r="6260" spans="1:24" x14ac:dyDescent="0.25">
      <c r="A6260" s="26">
        <v>46265</v>
      </c>
      <c r="B6260" s="27" t="s">
        <v>10985</v>
      </c>
      <c r="C6260" s="27" t="s">
        <v>6375</v>
      </c>
      <c r="D6260" s="27" t="s">
        <v>6383</v>
      </c>
      <c r="E6260" s="27" t="s">
        <v>35</v>
      </c>
      <c r="F6260" s="27" t="s">
        <v>23</v>
      </c>
      <c r="G6260" s="27" t="s">
        <v>36</v>
      </c>
      <c r="H6260" s="27" t="s">
        <v>24</v>
      </c>
      <c r="I6260" s="28">
        <v>226524400</v>
      </c>
      <c r="J6260" s="28">
        <v>0</v>
      </c>
      <c r="K6260" s="28">
        <v>226524400</v>
      </c>
      <c r="L6260" s="29">
        <v>3.58</v>
      </c>
      <c r="M6260" s="29">
        <f>IFERROR(_xlfn.XLOOKUP($B6260,'Ownership Metrics'!$A:$A,'Ownership Metrics'!$B:$B),"")</f>
        <v>14.07</v>
      </c>
      <c r="N6260" s="28">
        <f>IFERROR(_xlfn.XLOOKUP($B6260,'Ownership Metrics'!$A:$A,'Ownership Metrics'!$C:$C),"")</f>
        <v>1642</v>
      </c>
      <c r="O6260" s="29">
        <f>IFERROR(_xlfn.XLOOKUP($B6260,'Ownership Metrics'!$A:$A,'Ownership Metrics'!$D:$D),"")</f>
        <v>35.9</v>
      </c>
      <c r="P6260" s="29">
        <f>IFERROR(_xlfn.XLOOKUP($B6260,'Ownership Metrics'!$A:$A,'Ownership Metrics'!$E:$E),"")</f>
        <v>56.17</v>
      </c>
      <c r="Q6260" s="30">
        <f>IFERROR(_xlfn.XLOOKUP($B6260,'Ownership Metrics'!$A:$A,'Ownership Metrics'!$F:$F),"")</f>
        <v>14</v>
      </c>
      <c r="R6260" s="30">
        <f>IFERROR(_xlfn.XLOOKUP($B6260,'Ownership Metrics'!$A:$A,'Ownership Metrics'!$G:$G),"")</f>
        <v>33</v>
      </c>
      <c r="S6260" s="27" t="str">
        <f>IFERROR(_xlfn.XLOOKUP($B6260,'Ownership Metrics'!$A:$A,'Ownership Metrics'!$H:$H),"")</f>
        <v>Moderat</v>
      </c>
      <c r="T6260" s="27" t="str">
        <f>IFERROR(_xlfn.XLOOKUP($B6260,'Ownership Metrics'!$A:$A,'Ownership Metrics'!$I:$I),"")</f>
        <v>Sedang</v>
      </c>
      <c r="U6260" s="27">
        <f>IF(COUNTIFS($B$2:$B6260,$B6260,$D$2:$D6260,$D6260)=1,1,0)</f>
        <v>1</v>
      </c>
      <c r="V6260" s="27">
        <f t="shared" si="292"/>
        <v>3.58</v>
      </c>
      <c r="W6260" s="27">
        <f t="shared" si="293"/>
        <v>7</v>
      </c>
      <c r="X6260" s="27">
        <f t="shared" si="291"/>
        <v>3.5799993740000002</v>
      </c>
    </row>
    <row r="6261" spans="1:24" x14ac:dyDescent="0.25">
      <c r="A6261" s="26">
        <v>46265</v>
      </c>
      <c r="B6261" s="27" t="s">
        <v>10985</v>
      </c>
      <c r="C6261" s="27" t="s">
        <v>6375</v>
      </c>
      <c r="D6261" s="27" t="s">
        <v>5757</v>
      </c>
      <c r="E6261" s="27" t="s">
        <v>35</v>
      </c>
      <c r="F6261" s="27" t="s">
        <v>23</v>
      </c>
      <c r="G6261" s="27" t="s">
        <v>36</v>
      </c>
      <c r="H6261" s="27"/>
      <c r="I6261" s="28">
        <v>101974104</v>
      </c>
      <c r="J6261" s="28">
        <v>0</v>
      </c>
      <c r="K6261" s="28">
        <v>101974104</v>
      </c>
      <c r="L6261" s="29">
        <v>1.61</v>
      </c>
      <c r="M6261" s="29">
        <f>IFERROR(_xlfn.XLOOKUP($B6261,'Ownership Metrics'!$A:$A,'Ownership Metrics'!$B:$B),"")</f>
        <v>14.07</v>
      </c>
      <c r="N6261" s="28">
        <f>IFERROR(_xlfn.XLOOKUP($B6261,'Ownership Metrics'!$A:$A,'Ownership Metrics'!$C:$C),"")</f>
        <v>1642</v>
      </c>
      <c r="O6261" s="29">
        <f>IFERROR(_xlfn.XLOOKUP($B6261,'Ownership Metrics'!$A:$A,'Ownership Metrics'!$D:$D),"")</f>
        <v>35.9</v>
      </c>
      <c r="P6261" s="29">
        <f>IFERROR(_xlfn.XLOOKUP($B6261,'Ownership Metrics'!$A:$A,'Ownership Metrics'!$E:$E),"")</f>
        <v>56.17</v>
      </c>
      <c r="Q6261" s="30">
        <f>IFERROR(_xlfn.XLOOKUP($B6261,'Ownership Metrics'!$A:$A,'Ownership Metrics'!$F:$F),"")</f>
        <v>14</v>
      </c>
      <c r="R6261" s="30">
        <f>IFERROR(_xlfn.XLOOKUP($B6261,'Ownership Metrics'!$A:$A,'Ownership Metrics'!$G:$G),"")</f>
        <v>33</v>
      </c>
      <c r="S6261" s="27" t="str">
        <f>IFERROR(_xlfn.XLOOKUP($B6261,'Ownership Metrics'!$A:$A,'Ownership Metrics'!$H:$H),"")</f>
        <v>Moderat</v>
      </c>
      <c r="T6261" s="27" t="str">
        <f>IFERROR(_xlfn.XLOOKUP($B6261,'Ownership Metrics'!$A:$A,'Ownership Metrics'!$I:$I),"")</f>
        <v>Sedang</v>
      </c>
      <c r="U6261" s="27">
        <f>IF(COUNTIFS($B$2:$B6261,$B6261,$D$2:$D6261,$D6261)=1,1,0)</f>
        <v>1</v>
      </c>
      <c r="V6261" s="27">
        <f t="shared" si="292"/>
        <v>1.61</v>
      </c>
      <c r="W6261" s="27">
        <f t="shared" si="293"/>
        <v>12</v>
      </c>
      <c r="X6261" s="27">
        <f t="shared" si="291"/>
        <v>1.6099993739</v>
      </c>
    </row>
    <row r="6262" spans="1:24" x14ac:dyDescent="0.25">
      <c r="A6262" s="26">
        <v>46265</v>
      </c>
      <c r="B6262" s="27" t="s">
        <v>10985</v>
      </c>
      <c r="C6262" s="27" t="s">
        <v>6375</v>
      </c>
      <c r="D6262" s="27" t="s">
        <v>5763</v>
      </c>
      <c r="E6262" s="27" t="s">
        <v>35</v>
      </c>
      <c r="F6262" s="27" t="s">
        <v>32</v>
      </c>
      <c r="G6262" s="27" t="s">
        <v>363</v>
      </c>
      <c r="H6262" s="27"/>
      <c r="I6262" s="28">
        <v>99865800</v>
      </c>
      <c r="J6262" s="28">
        <v>0</v>
      </c>
      <c r="K6262" s="28">
        <v>99865800</v>
      </c>
      <c r="L6262" s="29">
        <v>1.58</v>
      </c>
      <c r="M6262" s="29">
        <f>IFERROR(_xlfn.XLOOKUP($B6262,'Ownership Metrics'!$A:$A,'Ownership Metrics'!$B:$B),"")</f>
        <v>14.07</v>
      </c>
      <c r="N6262" s="28">
        <f>IFERROR(_xlfn.XLOOKUP($B6262,'Ownership Metrics'!$A:$A,'Ownership Metrics'!$C:$C),"")</f>
        <v>1642</v>
      </c>
      <c r="O6262" s="29">
        <f>IFERROR(_xlfn.XLOOKUP($B6262,'Ownership Metrics'!$A:$A,'Ownership Metrics'!$D:$D),"")</f>
        <v>35.9</v>
      </c>
      <c r="P6262" s="29">
        <f>IFERROR(_xlfn.XLOOKUP($B6262,'Ownership Metrics'!$A:$A,'Ownership Metrics'!$E:$E),"")</f>
        <v>56.17</v>
      </c>
      <c r="Q6262" s="30">
        <f>IFERROR(_xlfn.XLOOKUP($B6262,'Ownership Metrics'!$A:$A,'Ownership Metrics'!$F:$F),"")</f>
        <v>14</v>
      </c>
      <c r="R6262" s="30">
        <f>IFERROR(_xlfn.XLOOKUP($B6262,'Ownership Metrics'!$A:$A,'Ownership Metrics'!$G:$G),"")</f>
        <v>33</v>
      </c>
      <c r="S6262" s="27" t="str">
        <f>IFERROR(_xlfn.XLOOKUP($B6262,'Ownership Metrics'!$A:$A,'Ownership Metrics'!$H:$H),"")</f>
        <v>Moderat</v>
      </c>
      <c r="T6262" s="27" t="str">
        <f>IFERROR(_xlfn.XLOOKUP($B6262,'Ownership Metrics'!$A:$A,'Ownership Metrics'!$I:$I),"")</f>
        <v>Sedang</v>
      </c>
      <c r="U6262" s="27">
        <f>IF(COUNTIFS($B$2:$B6262,$B6262,$D$2:$D6262,$D6262)=1,1,0)</f>
        <v>1</v>
      </c>
      <c r="V6262" s="27">
        <f t="shared" si="292"/>
        <v>1.58</v>
      </c>
      <c r="W6262" s="27">
        <f t="shared" si="293"/>
        <v>13</v>
      </c>
      <c r="X6262" s="27">
        <f t="shared" si="291"/>
        <v>1.5799993738</v>
      </c>
    </row>
    <row r="6263" spans="1:24" x14ac:dyDescent="0.25">
      <c r="A6263" s="26">
        <v>46265</v>
      </c>
      <c r="B6263" s="27" t="s">
        <v>10985</v>
      </c>
      <c r="C6263" s="27" t="s">
        <v>6375</v>
      </c>
      <c r="D6263" s="27" t="s">
        <v>6384</v>
      </c>
      <c r="E6263" s="27" t="s">
        <v>35</v>
      </c>
      <c r="F6263" s="27" t="s">
        <v>32</v>
      </c>
      <c r="G6263" s="27"/>
      <c r="H6263" s="27" t="s">
        <v>128</v>
      </c>
      <c r="I6263" s="28">
        <v>104733333</v>
      </c>
      <c r="J6263" s="28">
        <v>0</v>
      </c>
      <c r="K6263" s="28">
        <v>104733333</v>
      </c>
      <c r="L6263" s="29">
        <v>1.66</v>
      </c>
      <c r="M6263" s="29">
        <f>IFERROR(_xlfn.XLOOKUP($B6263,'Ownership Metrics'!$A:$A,'Ownership Metrics'!$B:$B),"")</f>
        <v>14.07</v>
      </c>
      <c r="N6263" s="28">
        <f>IFERROR(_xlfn.XLOOKUP($B6263,'Ownership Metrics'!$A:$A,'Ownership Metrics'!$C:$C),"")</f>
        <v>1642</v>
      </c>
      <c r="O6263" s="29">
        <f>IFERROR(_xlfn.XLOOKUP($B6263,'Ownership Metrics'!$A:$A,'Ownership Metrics'!$D:$D),"")</f>
        <v>35.9</v>
      </c>
      <c r="P6263" s="29">
        <f>IFERROR(_xlfn.XLOOKUP($B6263,'Ownership Metrics'!$A:$A,'Ownership Metrics'!$E:$E),"")</f>
        <v>56.17</v>
      </c>
      <c r="Q6263" s="30">
        <f>IFERROR(_xlfn.XLOOKUP($B6263,'Ownership Metrics'!$A:$A,'Ownership Metrics'!$F:$F),"")</f>
        <v>14</v>
      </c>
      <c r="R6263" s="30">
        <f>IFERROR(_xlfn.XLOOKUP($B6263,'Ownership Metrics'!$A:$A,'Ownership Metrics'!$G:$G),"")</f>
        <v>33</v>
      </c>
      <c r="S6263" s="27" t="str">
        <f>IFERROR(_xlfn.XLOOKUP($B6263,'Ownership Metrics'!$A:$A,'Ownership Metrics'!$H:$H),"")</f>
        <v>Moderat</v>
      </c>
      <c r="T6263" s="27" t="str">
        <f>IFERROR(_xlfn.XLOOKUP($B6263,'Ownership Metrics'!$A:$A,'Ownership Metrics'!$I:$I),"")</f>
        <v>Sedang</v>
      </c>
      <c r="U6263" s="27">
        <f>IF(COUNTIFS($B$2:$B6263,$B6263,$D$2:$D6263,$D6263)=1,1,0)</f>
        <v>1</v>
      </c>
      <c r="V6263" s="27">
        <f t="shared" si="292"/>
        <v>1.66</v>
      </c>
      <c r="W6263" s="27">
        <f t="shared" si="293"/>
        <v>11</v>
      </c>
      <c r="X6263" s="27">
        <f t="shared" si="291"/>
        <v>1.6599993736999998</v>
      </c>
    </row>
    <row r="6264" spans="1:24" x14ac:dyDescent="0.25">
      <c r="A6264" s="26">
        <v>46265</v>
      </c>
      <c r="B6264" s="27" t="s">
        <v>10985</v>
      </c>
      <c r="C6264" s="27" t="s">
        <v>6375</v>
      </c>
      <c r="D6264" s="27" t="s">
        <v>6385</v>
      </c>
      <c r="E6264" s="27" t="s">
        <v>149</v>
      </c>
      <c r="F6264" s="27" t="s">
        <v>32</v>
      </c>
      <c r="G6264" s="27"/>
      <c r="H6264" s="27" t="s">
        <v>56</v>
      </c>
      <c r="I6264" s="28">
        <v>954043418</v>
      </c>
      <c r="J6264" s="28">
        <v>0</v>
      </c>
      <c r="K6264" s="28">
        <v>954043418</v>
      </c>
      <c r="L6264" s="29">
        <v>15.09</v>
      </c>
      <c r="M6264" s="29">
        <f>IFERROR(_xlfn.XLOOKUP($B6264,'Ownership Metrics'!$A:$A,'Ownership Metrics'!$B:$B),"")</f>
        <v>14.07</v>
      </c>
      <c r="N6264" s="28">
        <f>IFERROR(_xlfn.XLOOKUP($B6264,'Ownership Metrics'!$A:$A,'Ownership Metrics'!$C:$C),"")</f>
        <v>1642</v>
      </c>
      <c r="O6264" s="29">
        <f>IFERROR(_xlfn.XLOOKUP($B6264,'Ownership Metrics'!$A:$A,'Ownership Metrics'!$D:$D),"")</f>
        <v>35.9</v>
      </c>
      <c r="P6264" s="29">
        <f>IFERROR(_xlfn.XLOOKUP($B6264,'Ownership Metrics'!$A:$A,'Ownership Metrics'!$E:$E),"")</f>
        <v>56.17</v>
      </c>
      <c r="Q6264" s="30">
        <f>IFERROR(_xlfn.XLOOKUP($B6264,'Ownership Metrics'!$A:$A,'Ownership Metrics'!$F:$F),"")</f>
        <v>14</v>
      </c>
      <c r="R6264" s="30">
        <f>IFERROR(_xlfn.XLOOKUP($B6264,'Ownership Metrics'!$A:$A,'Ownership Metrics'!$G:$G),"")</f>
        <v>33</v>
      </c>
      <c r="S6264" s="27" t="str">
        <f>IFERROR(_xlfn.XLOOKUP($B6264,'Ownership Metrics'!$A:$A,'Ownership Metrics'!$H:$H),"")</f>
        <v>Moderat</v>
      </c>
      <c r="T6264" s="27" t="str">
        <f>IFERROR(_xlfn.XLOOKUP($B6264,'Ownership Metrics'!$A:$A,'Ownership Metrics'!$I:$I),"")</f>
        <v>Sedang</v>
      </c>
      <c r="U6264" s="27">
        <f>IF(COUNTIFS($B$2:$B6264,$B6264,$D$2:$D6264,$D6264)=1,1,0)</f>
        <v>1</v>
      </c>
      <c r="V6264" s="27">
        <f t="shared" si="292"/>
        <v>15.09</v>
      </c>
      <c r="W6264" s="27">
        <f t="shared" si="293"/>
        <v>2</v>
      </c>
      <c r="X6264" s="27">
        <f t="shared" si="291"/>
        <v>15.0899993736</v>
      </c>
    </row>
    <row r="6265" spans="1:24" x14ac:dyDescent="0.25">
      <c r="A6265" s="26">
        <v>46265</v>
      </c>
      <c r="B6265" s="27" t="s">
        <v>10986</v>
      </c>
      <c r="C6265" s="27" t="s">
        <v>6387</v>
      </c>
      <c r="D6265" s="27" t="s">
        <v>6388</v>
      </c>
      <c r="E6265" s="27" t="s">
        <v>22</v>
      </c>
      <c r="F6265" s="27" t="s">
        <v>23</v>
      </c>
      <c r="G6265" s="27"/>
      <c r="H6265" s="27" t="s">
        <v>24</v>
      </c>
      <c r="I6265" s="28">
        <v>93600000</v>
      </c>
      <c r="J6265" s="28">
        <v>0</v>
      </c>
      <c r="K6265" s="28">
        <v>93600000</v>
      </c>
      <c r="L6265" s="29">
        <v>3.74</v>
      </c>
      <c r="M6265" s="29">
        <f>IFERROR(_xlfn.XLOOKUP($B6265,'Ownership Metrics'!$A:$A,'Ownership Metrics'!$B:$B),"")</f>
        <v>5.0999999999999996</v>
      </c>
      <c r="N6265" s="28">
        <f>IFERROR(_xlfn.XLOOKUP($B6265,'Ownership Metrics'!$A:$A,'Ownership Metrics'!$C:$C),"")</f>
        <v>4369</v>
      </c>
      <c r="O6265" s="29">
        <f>IFERROR(_xlfn.XLOOKUP($B6265,'Ownership Metrics'!$A:$A,'Ownership Metrics'!$D:$D),"")</f>
        <v>64.599999999999994</v>
      </c>
      <c r="P6265" s="29">
        <f>IFERROR(_xlfn.XLOOKUP($B6265,'Ownership Metrics'!$A:$A,'Ownership Metrics'!$E:$E),"")</f>
        <v>80.260000000000005</v>
      </c>
      <c r="Q6265" s="30">
        <f>IFERROR(_xlfn.XLOOKUP($B6265,'Ownership Metrics'!$A:$A,'Ownership Metrics'!$F:$F),"")</f>
        <v>8</v>
      </c>
      <c r="R6265" s="30">
        <f>IFERROR(_xlfn.XLOOKUP($B6265,'Ownership Metrics'!$A:$A,'Ownership Metrics'!$G:$G),"")</f>
        <v>60</v>
      </c>
      <c r="S6265" s="27" t="str">
        <f>IFERROR(_xlfn.XLOOKUP($B6265,'Ownership Metrics'!$A:$A,'Ownership Metrics'!$H:$H),"")</f>
        <v>Mayoritas</v>
      </c>
      <c r="T6265" s="27" t="str">
        <f>IFERROR(_xlfn.XLOOKUP($B6265,'Ownership Metrics'!$A:$A,'Ownership Metrics'!$I:$I),"")</f>
        <v>Tinggi</v>
      </c>
      <c r="U6265" s="27">
        <f>IF(COUNTIFS($B$2:$B6265,$B6265,$D$2:$D6265,$D6265)=1,1,0)</f>
        <v>1</v>
      </c>
      <c r="V6265" s="27">
        <f t="shared" si="292"/>
        <v>3.74</v>
      </c>
      <c r="W6265" s="27">
        <f t="shared" si="293"/>
        <v>5</v>
      </c>
      <c r="X6265" s="27">
        <f t="shared" si="291"/>
        <v>3.7399993735000003</v>
      </c>
    </row>
    <row r="6266" spans="1:24" x14ac:dyDescent="0.25">
      <c r="A6266" s="26">
        <v>46265</v>
      </c>
      <c r="B6266" s="27" t="s">
        <v>10986</v>
      </c>
      <c r="C6266" s="27" t="s">
        <v>6387</v>
      </c>
      <c r="D6266" s="27" t="s">
        <v>6389</v>
      </c>
      <c r="E6266" s="27" t="s">
        <v>35</v>
      </c>
      <c r="F6266" s="27" t="s">
        <v>23</v>
      </c>
      <c r="G6266" s="27" t="s">
        <v>36</v>
      </c>
      <c r="H6266" s="27" t="s">
        <v>24</v>
      </c>
      <c r="I6266" s="28">
        <v>49552000</v>
      </c>
      <c r="J6266" s="28">
        <v>0</v>
      </c>
      <c r="K6266" s="28">
        <v>49552000</v>
      </c>
      <c r="L6266" s="29">
        <v>1.98</v>
      </c>
      <c r="M6266" s="29">
        <f>IFERROR(_xlfn.XLOOKUP($B6266,'Ownership Metrics'!$A:$A,'Ownership Metrics'!$B:$B),"")</f>
        <v>5.0999999999999996</v>
      </c>
      <c r="N6266" s="28">
        <f>IFERROR(_xlfn.XLOOKUP($B6266,'Ownership Metrics'!$A:$A,'Ownership Metrics'!$C:$C),"")</f>
        <v>4369</v>
      </c>
      <c r="O6266" s="29">
        <f>IFERROR(_xlfn.XLOOKUP($B6266,'Ownership Metrics'!$A:$A,'Ownership Metrics'!$D:$D),"")</f>
        <v>64.599999999999994</v>
      </c>
      <c r="P6266" s="29">
        <f>IFERROR(_xlfn.XLOOKUP($B6266,'Ownership Metrics'!$A:$A,'Ownership Metrics'!$E:$E),"")</f>
        <v>80.260000000000005</v>
      </c>
      <c r="Q6266" s="30">
        <f>IFERROR(_xlfn.XLOOKUP($B6266,'Ownership Metrics'!$A:$A,'Ownership Metrics'!$F:$F),"")</f>
        <v>8</v>
      </c>
      <c r="R6266" s="30">
        <f>IFERROR(_xlfn.XLOOKUP($B6266,'Ownership Metrics'!$A:$A,'Ownership Metrics'!$G:$G),"")</f>
        <v>60</v>
      </c>
      <c r="S6266" s="27" t="str">
        <f>IFERROR(_xlfn.XLOOKUP($B6266,'Ownership Metrics'!$A:$A,'Ownership Metrics'!$H:$H),"")</f>
        <v>Mayoritas</v>
      </c>
      <c r="T6266" s="27" t="str">
        <f>IFERROR(_xlfn.XLOOKUP($B6266,'Ownership Metrics'!$A:$A,'Ownership Metrics'!$I:$I),"")</f>
        <v>Tinggi</v>
      </c>
      <c r="U6266" s="27">
        <f>IF(COUNTIFS($B$2:$B6266,$B6266,$D$2:$D6266,$D6266)=1,1,0)</f>
        <v>1</v>
      </c>
      <c r="V6266" s="27">
        <f t="shared" si="292"/>
        <v>1.98</v>
      </c>
      <c r="W6266" s="27">
        <f t="shared" si="293"/>
        <v>7</v>
      </c>
      <c r="X6266" s="27">
        <f t="shared" si="291"/>
        <v>1.9799993733999999</v>
      </c>
    </row>
    <row r="6267" spans="1:24" x14ac:dyDescent="0.25">
      <c r="A6267" s="26">
        <v>46265</v>
      </c>
      <c r="B6267" s="27" t="s">
        <v>10986</v>
      </c>
      <c r="C6267" s="27" t="s">
        <v>6387</v>
      </c>
      <c r="D6267" s="27" t="s">
        <v>6390</v>
      </c>
      <c r="E6267" s="27" t="s">
        <v>35</v>
      </c>
      <c r="F6267" s="27" t="s">
        <v>23</v>
      </c>
      <c r="G6267" s="27" t="s">
        <v>36</v>
      </c>
      <c r="H6267" s="27" t="s">
        <v>24</v>
      </c>
      <c r="I6267" s="28">
        <v>38800000</v>
      </c>
      <c r="J6267" s="28">
        <v>0</v>
      </c>
      <c r="K6267" s="28">
        <v>38800000</v>
      </c>
      <c r="L6267" s="29">
        <v>1.55</v>
      </c>
      <c r="M6267" s="29">
        <f>IFERROR(_xlfn.XLOOKUP($B6267,'Ownership Metrics'!$A:$A,'Ownership Metrics'!$B:$B),"")</f>
        <v>5.0999999999999996</v>
      </c>
      <c r="N6267" s="28">
        <f>IFERROR(_xlfn.XLOOKUP($B6267,'Ownership Metrics'!$A:$A,'Ownership Metrics'!$C:$C),"")</f>
        <v>4369</v>
      </c>
      <c r="O6267" s="29">
        <f>IFERROR(_xlfn.XLOOKUP($B6267,'Ownership Metrics'!$A:$A,'Ownership Metrics'!$D:$D),"")</f>
        <v>64.599999999999994</v>
      </c>
      <c r="P6267" s="29">
        <f>IFERROR(_xlfn.XLOOKUP($B6267,'Ownership Metrics'!$A:$A,'Ownership Metrics'!$E:$E),"")</f>
        <v>80.260000000000005</v>
      </c>
      <c r="Q6267" s="30">
        <f>IFERROR(_xlfn.XLOOKUP($B6267,'Ownership Metrics'!$A:$A,'Ownership Metrics'!$F:$F),"")</f>
        <v>8</v>
      </c>
      <c r="R6267" s="30">
        <f>IFERROR(_xlfn.XLOOKUP($B6267,'Ownership Metrics'!$A:$A,'Ownership Metrics'!$G:$G),"")</f>
        <v>60</v>
      </c>
      <c r="S6267" s="27" t="str">
        <f>IFERROR(_xlfn.XLOOKUP($B6267,'Ownership Metrics'!$A:$A,'Ownership Metrics'!$H:$H),"")</f>
        <v>Mayoritas</v>
      </c>
      <c r="T6267" s="27" t="str">
        <f>IFERROR(_xlfn.XLOOKUP($B6267,'Ownership Metrics'!$A:$A,'Ownership Metrics'!$I:$I),"")</f>
        <v>Tinggi</v>
      </c>
      <c r="U6267" s="27">
        <f>IF(COUNTIFS($B$2:$B6267,$B6267,$D$2:$D6267,$D6267)=1,1,0)</f>
        <v>1</v>
      </c>
      <c r="V6267" s="27">
        <f t="shared" si="292"/>
        <v>1.55</v>
      </c>
      <c r="W6267" s="27">
        <f t="shared" si="293"/>
        <v>8</v>
      </c>
      <c r="X6267" s="27">
        <f t="shared" si="291"/>
        <v>1.5499993733000001</v>
      </c>
    </row>
    <row r="6268" spans="1:24" x14ac:dyDescent="0.25">
      <c r="A6268" s="26">
        <v>46265</v>
      </c>
      <c r="B6268" s="27" t="s">
        <v>10986</v>
      </c>
      <c r="C6268" s="27" t="s">
        <v>6387</v>
      </c>
      <c r="D6268" s="27" t="s">
        <v>6391</v>
      </c>
      <c r="E6268" s="27" t="s">
        <v>35</v>
      </c>
      <c r="F6268" s="27" t="s">
        <v>23</v>
      </c>
      <c r="G6268" s="27" t="s">
        <v>36</v>
      </c>
      <c r="H6268" s="27" t="s">
        <v>24</v>
      </c>
      <c r="I6268" s="28">
        <v>0</v>
      </c>
      <c r="J6268" s="28">
        <v>285000000</v>
      </c>
      <c r="K6268" s="28">
        <v>285000000</v>
      </c>
      <c r="L6268" s="29">
        <v>11.4</v>
      </c>
      <c r="M6268" s="29">
        <f>IFERROR(_xlfn.XLOOKUP($B6268,'Ownership Metrics'!$A:$A,'Ownership Metrics'!$B:$B),"")</f>
        <v>5.0999999999999996</v>
      </c>
      <c r="N6268" s="28">
        <f>IFERROR(_xlfn.XLOOKUP($B6268,'Ownership Metrics'!$A:$A,'Ownership Metrics'!$C:$C),"")</f>
        <v>4369</v>
      </c>
      <c r="O6268" s="29">
        <f>IFERROR(_xlfn.XLOOKUP($B6268,'Ownership Metrics'!$A:$A,'Ownership Metrics'!$D:$D),"")</f>
        <v>64.599999999999994</v>
      </c>
      <c r="P6268" s="29">
        <f>IFERROR(_xlfn.XLOOKUP($B6268,'Ownership Metrics'!$A:$A,'Ownership Metrics'!$E:$E),"")</f>
        <v>80.260000000000005</v>
      </c>
      <c r="Q6268" s="30">
        <f>IFERROR(_xlfn.XLOOKUP($B6268,'Ownership Metrics'!$A:$A,'Ownership Metrics'!$F:$F),"")</f>
        <v>8</v>
      </c>
      <c r="R6268" s="30">
        <f>IFERROR(_xlfn.XLOOKUP($B6268,'Ownership Metrics'!$A:$A,'Ownership Metrics'!$G:$G),"")</f>
        <v>60</v>
      </c>
      <c r="S6268" s="27" t="str">
        <f>IFERROR(_xlfn.XLOOKUP($B6268,'Ownership Metrics'!$A:$A,'Ownership Metrics'!$H:$H),"")</f>
        <v>Mayoritas</v>
      </c>
      <c r="T6268" s="27" t="str">
        <f>IFERROR(_xlfn.XLOOKUP($B6268,'Ownership Metrics'!$A:$A,'Ownership Metrics'!$I:$I),"")</f>
        <v>Tinggi</v>
      </c>
      <c r="U6268" s="27">
        <f>IF(COUNTIFS($B$2:$B6268,$B6268,$D$2:$D6268,$D6268)=1,1,0)</f>
        <v>1</v>
      </c>
      <c r="V6268" s="27">
        <f t="shared" si="292"/>
        <v>11.4</v>
      </c>
      <c r="W6268" s="27">
        <f t="shared" si="293"/>
        <v>2</v>
      </c>
      <c r="X6268" s="27">
        <f t="shared" si="291"/>
        <v>11.3999993732</v>
      </c>
    </row>
    <row r="6269" spans="1:24" x14ac:dyDescent="0.25">
      <c r="A6269" s="26">
        <v>46265</v>
      </c>
      <c r="B6269" s="27" t="s">
        <v>10986</v>
      </c>
      <c r="C6269" s="27" t="s">
        <v>6387</v>
      </c>
      <c r="D6269" s="27" t="s">
        <v>6392</v>
      </c>
      <c r="E6269" s="27" t="s">
        <v>35</v>
      </c>
      <c r="F6269" s="27" t="s">
        <v>23</v>
      </c>
      <c r="G6269" s="27" t="s">
        <v>36</v>
      </c>
      <c r="H6269" s="27" t="s">
        <v>24</v>
      </c>
      <c r="I6269" s="28">
        <v>0</v>
      </c>
      <c r="J6269" s="28">
        <v>1615000000</v>
      </c>
      <c r="K6269" s="28">
        <v>1615000000</v>
      </c>
      <c r="L6269" s="29">
        <v>64.599999999999994</v>
      </c>
      <c r="M6269" s="29">
        <f>IFERROR(_xlfn.XLOOKUP($B6269,'Ownership Metrics'!$A:$A,'Ownership Metrics'!$B:$B),"")</f>
        <v>5.0999999999999996</v>
      </c>
      <c r="N6269" s="28">
        <f>IFERROR(_xlfn.XLOOKUP($B6269,'Ownership Metrics'!$A:$A,'Ownership Metrics'!$C:$C),"")</f>
        <v>4369</v>
      </c>
      <c r="O6269" s="29">
        <f>IFERROR(_xlfn.XLOOKUP($B6269,'Ownership Metrics'!$A:$A,'Ownership Metrics'!$D:$D),"")</f>
        <v>64.599999999999994</v>
      </c>
      <c r="P6269" s="29">
        <f>IFERROR(_xlfn.XLOOKUP($B6269,'Ownership Metrics'!$A:$A,'Ownership Metrics'!$E:$E),"")</f>
        <v>80.260000000000005</v>
      </c>
      <c r="Q6269" s="30">
        <f>IFERROR(_xlfn.XLOOKUP($B6269,'Ownership Metrics'!$A:$A,'Ownership Metrics'!$F:$F),"")</f>
        <v>8</v>
      </c>
      <c r="R6269" s="30">
        <f>IFERROR(_xlfn.XLOOKUP($B6269,'Ownership Metrics'!$A:$A,'Ownership Metrics'!$G:$G),"")</f>
        <v>60</v>
      </c>
      <c r="S6269" s="27" t="str">
        <f>IFERROR(_xlfn.XLOOKUP($B6269,'Ownership Metrics'!$A:$A,'Ownership Metrics'!$H:$H),"")</f>
        <v>Mayoritas</v>
      </c>
      <c r="T6269" s="27" t="str">
        <f>IFERROR(_xlfn.XLOOKUP($B6269,'Ownership Metrics'!$A:$A,'Ownership Metrics'!$I:$I),"")</f>
        <v>Tinggi</v>
      </c>
      <c r="U6269" s="27">
        <f>IF(COUNTIFS($B$2:$B6269,$B6269,$D$2:$D6269,$D6269)=1,1,0)</f>
        <v>1</v>
      </c>
      <c r="V6269" s="27">
        <f t="shared" si="292"/>
        <v>64.599999999999994</v>
      </c>
      <c r="W6269" s="27">
        <f t="shared" si="293"/>
        <v>1</v>
      </c>
      <c r="X6269" s="27">
        <f t="shared" si="291"/>
        <v>64.59999937309999</v>
      </c>
    </row>
    <row r="6270" spans="1:24" x14ac:dyDescent="0.25">
      <c r="A6270" s="26">
        <v>46265</v>
      </c>
      <c r="B6270" s="27" t="s">
        <v>10986</v>
      </c>
      <c r="C6270" s="27" t="s">
        <v>6387</v>
      </c>
      <c r="D6270" s="27" t="s">
        <v>6393</v>
      </c>
      <c r="E6270" s="27" t="s">
        <v>35</v>
      </c>
      <c r="F6270" s="27" t="s">
        <v>32</v>
      </c>
      <c r="G6270" s="27" t="s">
        <v>195</v>
      </c>
      <c r="H6270" s="27" t="s">
        <v>196</v>
      </c>
      <c r="I6270" s="28">
        <v>90434500</v>
      </c>
      <c r="J6270" s="28">
        <v>0</v>
      </c>
      <c r="K6270" s="28">
        <v>90434500</v>
      </c>
      <c r="L6270" s="29">
        <v>3.62</v>
      </c>
      <c r="M6270" s="29">
        <f>IFERROR(_xlfn.XLOOKUP($B6270,'Ownership Metrics'!$A:$A,'Ownership Metrics'!$B:$B),"")</f>
        <v>5.0999999999999996</v>
      </c>
      <c r="N6270" s="28">
        <f>IFERROR(_xlfn.XLOOKUP($B6270,'Ownership Metrics'!$A:$A,'Ownership Metrics'!$C:$C),"")</f>
        <v>4369</v>
      </c>
      <c r="O6270" s="29">
        <f>IFERROR(_xlfn.XLOOKUP($B6270,'Ownership Metrics'!$A:$A,'Ownership Metrics'!$D:$D),"")</f>
        <v>64.599999999999994</v>
      </c>
      <c r="P6270" s="29">
        <f>IFERROR(_xlfn.XLOOKUP($B6270,'Ownership Metrics'!$A:$A,'Ownership Metrics'!$E:$E),"")</f>
        <v>80.260000000000005</v>
      </c>
      <c r="Q6270" s="30">
        <f>IFERROR(_xlfn.XLOOKUP($B6270,'Ownership Metrics'!$A:$A,'Ownership Metrics'!$F:$F),"")</f>
        <v>8</v>
      </c>
      <c r="R6270" s="30">
        <f>IFERROR(_xlfn.XLOOKUP($B6270,'Ownership Metrics'!$A:$A,'Ownership Metrics'!$G:$G),"")</f>
        <v>60</v>
      </c>
      <c r="S6270" s="27" t="str">
        <f>IFERROR(_xlfn.XLOOKUP($B6270,'Ownership Metrics'!$A:$A,'Ownership Metrics'!$H:$H),"")</f>
        <v>Mayoritas</v>
      </c>
      <c r="T6270" s="27" t="str">
        <f>IFERROR(_xlfn.XLOOKUP($B6270,'Ownership Metrics'!$A:$A,'Ownership Metrics'!$I:$I),"")</f>
        <v>Tinggi</v>
      </c>
      <c r="U6270" s="27">
        <f>IF(COUNTIFS($B$2:$B6270,$B6270,$D$2:$D6270,$D6270)=1,1,0)</f>
        <v>1</v>
      </c>
      <c r="V6270" s="27">
        <f t="shared" si="292"/>
        <v>3.62</v>
      </c>
      <c r="W6270" s="27">
        <f t="shared" si="293"/>
        <v>6</v>
      </c>
      <c r="X6270" s="27">
        <f t="shared" si="291"/>
        <v>3.6199993730000002</v>
      </c>
    </row>
    <row r="6271" spans="1:24" x14ac:dyDescent="0.25">
      <c r="A6271" s="26">
        <v>46265</v>
      </c>
      <c r="B6271" s="27" t="s">
        <v>10986</v>
      </c>
      <c r="C6271" s="27" t="s">
        <v>6387</v>
      </c>
      <c r="D6271" s="27" t="s">
        <v>6394</v>
      </c>
      <c r="E6271" s="27" t="s">
        <v>35</v>
      </c>
      <c r="F6271" s="27" t="s">
        <v>32</v>
      </c>
      <c r="G6271" s="27" t="s">
        <v>195</v>
      </c>
      <c r="H6271" s="27" t="s">
        <v>196</v>
      </c>
      <c r="I6271" s="28">
        <v>93767500</v>
      </c>
      <c r="J6271" s="28">
        <v>0</v>
      </c>
      <c r="K6271" s="28">
        <v>93767500</v>
      </c>
      <c r="L6271" s="29">
        <v>3.75</v>
      </c>
      <c r="M6271" s="29">
        <f>IFERROR(_xlfn.XLOOKUP($B6271,'Ownership Metrics'!$A:$A,'Ownership Metrics'!$B:$B),"")</f>
        <v>5.0999999999999996</v>
      </c>
      <c r="N6271" s="28">
        <f>IFERROR(_xlfn.XLOOKUP($B6271,'Ownership Metrics'!$A:$A,'Ownership Metrics'!$C:$C),"")</f>
        <v>4369</v>
      </c>
      <c r="O6271" s="29">
        <f>IFERROR(_xlfn.XLOOKUP($B6271,'Ownership Metrics'!$A:$A,'Ownership Metrics'!$D:$D),"")</f>
        <v>64.599999999999994</v>
      </c>
      <c r="P6271" s="29">
        <f>IFERROR(_xlfn.XLOOKUP($B6271,'Ownership Metrics'!$A:$A,'Ownership Metrics'!$E:$E),"")</f>
        <v>80.260000000000005</v>
      </c>
      <c r="Q6271" s="30">
        <f>IFERROR(_xlfn.XLOOKUP($B6271,'Ownership Metrics'!$A:$A,'Ownership Metrics'!$F:$F),"")</f>
        <v>8</v>
      </c>
      <c r="R6271" s="30">
        <f>IFERROR(_xlfn.XLOOKUP($B6271,'Ownership Metrics'!$A:$A,'Ownership Metrics'!$G:$G),"")</f>
        <v>60</v>
      </c>
      <c r="S6271" s="27" t="str">
        <f>IFERROR(_xlfn.XLOOKUP($B6271,'Ownership Metrics'!$A:$A,'Ownership Metrics'!$H:$H),"")</f>
        <v>Mayoritas</v>
      </c>
      <c r="T6271" s="27" t="str">
        <f>IFERROR(_xlfn.XLOOKUP($B6271,'Ownership Metrics'!$A:$A,'Ownership Metrics'!$I:$I),"")</f>
        <v>Tinggi</v>
      </c>
      <c r="U6271" s="27">
        <f>IF(COUNTIFS($B$2:$B6271,$B6271,$D$2:$D6271,$D6271)=1,1,0)</f>
        <v>1</v>
      </c>
      <c r="V6271" s="27">
        <f t="shared" si="292"/>
        <v>3.75</v>
      </c>
      <c r="W6271" s="27">
        <f t="shared" si="293"/>
        <v>4</v>
      </c>
      <c r="X6271" s="27">
        <f t="shared" si="291"/>
        <v>3.7499993729000001</v>
      </c>
    </row>
    <row r="6272" spans="1:24" x14ac:dyDescent="0.25">
      <c r="A6272" s="26">
        <v>46265</v>
      </c>
      <c r="B6272" s="27" t="s">
        <v>10986</v>
      </c>
      <c r="C6272" s="27" t="s">
        <v>6387</v>
      </c>
      <c r="D6272" s="27" t="s">
        <v>6395</v>
      </c>
      <c r="E6272" s="27" t="s">
        <v>35</v>
      </c>
      <c r="F6272" s="27" t="s">
        <v>32</v>
      </c>
      <c r="G6272" s="27" t="s">
        <v>195</v>
      </c>
      <c r="H6272" s="27" t="s">
        <v>196</v>
      </c>
      <c r="I6272" s="28">
        <v>106562300</v>
      </c>
      <c r="J6272" s="28">
        <v>0</v>
      </c>
      <c r="K6272" s="28">
        <v>106562300</v>
      </c>
      <c r="L6272" s="29">
        <v>4.26</v>
      </c>
      <c r="M6272" s="29">
        <f>IFERROR(_xlfn.XLOOKUP($B6272,'Ownership Metrics'!$A:$A,'Ownership Metrics'!$B:$B),"")</f>
        <v>5.0999999999999996</v>
      </c>
      <c r="N6272" s="28">
        <f>IFERROR(_xlfn.XLOOKUP($B6272,'Ownership Metrics'!$A:$A,'Ownership Metrics'!$C:$C),"")</f>
        <v>4369</v>
      </c>
      <c r="O6272" s="29">
        <f>IFERROR(_xlfn.XLOOKUP($B6272,'Ownership Metrics'!$A:$A,'Ownership Metrics'!$D:$D),"")</f>
        <v>64.599999999999994</v>
      </c>
      <c r="P6272" s="29">
        <f>IFERROR(_xlfn.XLOOKUP($B6272,'Ownership Metrics'!$A:$A,'Ownership Metrics'!$E:$E),"")</f>
        <v>80.260000000000005</v>
      </c>
      <c r="Q6272" s="30">
        <f>IFERROR(_xlfn.XLOOKUP($B6272,'Ownership Metrics'!$A:$A,'Ownership Metrics'!$F:$F),"")</f>
        <v>8</v>
      </c>
      <c r="R6272" s="30">
        <f>IFERROR(_xlfn.XLOOKUP($B6272,'Ownership Metrics'!$A:$A,'Ownership Metrics'!$G:$G),"")</f>
        <v>60</v>
      </c>
      <c r="S6272" s="27" t="str">
        <f>IFERROR(_xlfn.XLOOKUP($B6272,'Ownership Metrics'!$A:$A,'Ownership Metrics'!$H:$H),"")</f>
        <v>Mayoritas</v>
      </c>
      <c r="T6272" s="27" t="str">
        <f>IFERROR(_xlfn.XLOOKUP($B6272,'Ownership Metrics'!$A:$A,'Ownership Metrics'!$I:$I),"")</f>
        <v>Tinggi</v>
      </c>
      <c r="U6272" s="27">
        <f>IF(COUNTIFS($B$2:$B6272,$B6272,$D$2:$D6272,$D6272)=1,1,0)</f>
        <v>1</v>
      </c>
      <c r="V6272" s="27">
        <f t="shared" si="292"/>
        <v>4.26</v>
      </c>
      <c r="W6272" s="27">
        <f t="shared" si="293"/>
        <v>3</v>
      </c>
      <c r="X6272" s="27">
        <f t="shared" si="291"/>
        <v>4.2599993727999994</v>
      </c>
    </row>
    <row r="6273" spans="1:24" x14ac:dyDescent="0.25">
      <c r="A6273" s="26">
        <v>46265</v>
      </c>
      <c r="B6273" s="27" t="s">
        <v>10987</v>
      </c>
      <c r="C6273" s="27" t="s">
        <v>6397</v>
      </c>
      <c r="D6273" s="27" t="s">
        <v>6398</v>
      </c>
      <c r="E6273" s="27" t="s">
        <v>22</v>
      </c>
      <c r="F6273" s="27" t="s">
        <v>23</v>
      </c>
      <c r="G6273" s="27"/>
      <c r="H6273" s="27" t="s">
        <v>24</v>
      </c>
      <c r="I6273" s="28">
        <v>9399212959</v>
      </c>
      <c r="J6273" s="28">
        <v>0</v>
      </c>
      <c r="K6273" s="28">
        <v>9399212959</v>
      </c>
      <c r="L6273" s="29">
        <v>27.73</v>
      </c>
      <c r="M6273" s="29">
        <f>IFERROR(_xlfn.XLOOKUP($B6273,'Ownership Metrics'!$A:$A,'Ownership Metrics'!$B:$B),"")</f>
        <v>9.9499999999999993</v>
      </c>
      <c r="N6273" s="28">
        <f>IFERROR(_xlfn.XLOOKUP($B6273,'Ownership Metrics'!$A:$A,'Ownership Metrics'!$C:$C),"")</f>
        <v>1724</v>
      </c>
      <c r="O6273" s="29">
        <f>IFERROR(_xlfn.XLOOKUP($B6273,'Ownership Metrics'!$A:$A,'Ownership Metrics'!$D:$D),"")</f>
        <v>27.73</v>
      </c>
      <c r="P6273" s="29">
        <f>IFERROR(_xlfn.XLOOKUP($B6273,'Ownership Metrics'!$A:$A,'Ownership Metrics'!$E:$E),"")</f>
        <v>62.25</v>
      </c>
      <c r="Q6273" s="30">
        <f>IFERROR(_xlfn.XLOOKUP($B6273,'Ownership Metrics'!$A:$A,'Ownership Metrics'!$F:$F),"")</f>
        <v>6</v>
      </c>
      <c r="R6273" s="30">
        <f>IFERROR(_xlfn.XLOOKUP($B6273,'Ownership Metrics'!$A:$A,'Ownership Metrics'!$G:$G),"")</f>
        <v>44</v>
      </c>
      <c r="S6273" s="27" t="str">
        <f>IFERROR(_xlfn.XLOOKUP($B6273,'Ownership Metrics'!$A:$A,'Ownership Metrics'!$H:$H),"")</f>
        <v>Oligopoli</v>
      </c>
      <c r="T6273" s="27" t="str">
        <f>IFERROR(_xlfn.XLOOKUP($B6273,'Ownership Metrics'!$A:$A,'Ownership Metrics'!$I:$I),"")</f>
        <v>Sedang</v>
      </c>
      <c r="U6273" s="27">
        <f>IF(COUNTIFS($B$2:$B6273,$B6273,$D$2:$D6273,$D6273)=1,1,0)</f>
        <v>1</v>
      </c>
      <c r="V6273" s="27">
        <f t="shared" si="292"/>
        <v>27.73</v>
      </c>
      <c r="W6273" s="27">
        <f t="shared" si="293"/>
        <v>1</v>
      </c>
      <c r="X6273" s="27">
        <f t="shared" si="291"/>
        <v>27.7299993727</v>
      </c>
    </row>
    <row r="6274" spans="1:24" x14ac:dyDescent="0.25">
      <c r="A6274" s="26">
        <v>46265</v>
      </c>
      <c r="B6274" s="27" t="s">
        <v>10987</v>
      </c>
      <c r="C6274" s="27" t="s">
        <v>6397</v>
      </c>
      <c r="D6274" s="27" t="s">
        <v>6399</v>
      </c>
      <c r="E6274" s="27" t="s">
        <v>22</v>
      </c>
      <c r="F6274" s="27" t="s">
        <v>23</v>
      </c>
      <c r="G6274" s="27"/>
      <c r="H6274" s="27" t="s">
        <v>24</v>
      </c>
      <c r="I6274" s="28">
        <v>5311370522</v>
      </c>
      <c r="J6274" s="28">
        <v>338970200</v>
      </c>
      <c r="K6274" s="28">
        <v>5650340722</v>
      </c>
      <c r="L6274" s="29">
        <v>16.670000000000002</v>
      </c>
      <c r="M6274" s="29">
        <f>IFERROR(_xlfn.XLOOKUP($B6274,'Ownership Metrics'!$A:$A,'Ownership Metrics'!$B:$B),"")</f>
        <v>9.9499999999999993</v>
      </c>
      <c r="N6274" s="28">
        <f>IFERROR(_xlfn.XLOOKUP($B6274,'Ownership Metrics'!$A:$A,'Ownership Metrics'!$C:$C),"")</f>
        <v>1724</v>
      </c>
      <c r="O6274" s="29">
        <f>IFERROR(_xlfn.XLOOKUP($B6274,'Ownership Metrics'!$A:$A,'Ownership Metrics'!$D:$D),"")</f>
        <v>27.73</v>
      </c>
      <c r="P6274" s="29">
        <f>IFERROR(_xlfn.XLOOKUP($B6274,'Ownership Metrics'!$A:$A,'Ownership Metrics'!$E:$E),"")</f>
        <v>62.25</v>
      </c>
      <c r="Q6274" s="30">
        <f>IFERROR(_xlfn.XLOOKUP($B6274,'Ownership Metrics'!$A:$A,'Ownership Metrics'!$F:$F),"")</f>
        <v>6</v>
      </c>
      <c r="R6274" s="30">
        <f>IFERROR(_xlfn.XLOOKUP($B6274,'Ownership Metrics'!$A:$A,'Ownership Metrics'!$G:$G),"")</f>
        <v>44</v>
      </c>
      <c r="S6274" s="27" t="str">
        <f>IFERROR(_xlfn.XLOOKUP($B6274,'Ownership Metrics'!$A:$A,'Ownership Metrics'!$H:$H),"")</f>
        <v>Oligopoli</v>
      </c>
      <c r="T6274" s="27" t="str">
        <f>IFERROR(_xlfn.XLOOKUP($B6274,'Ownership Metrics'!$A:$A,'Ownership Metrics'!$I:$I),"")</f>
        <v>Sedang</v>
      </c>
      <c r="U6274" s="27">
        <f>IF(COUNTIFS($B$2:$B6274,$B6274,$D$2:$D6274,$D6274)=1,1,0)</f>
        <v>1</v>
      </c>
      <c r="V6274" s="27">
        <f t="shared" si="292"/>
        <v>16.670000000000002</v>
      </c>
      <c r="W6274" s="27">
        <f t="shared" si="293"/>
        <v>4</v>
      </c>
      <c r="X6274" s="27">
        <f t="shared" ref="X6274:X6337" si="294">$V6274-(ROW()*0.0000000001)</f>
        <v>16.669999372600003</v>
      </c>
    </row>
    <row r="6275" spans="1:24" x14ac:dyDescent="0.25">
      <c r="A6275" s="26">
        <v>46265</v>
      </c>
      <c r="B6275" s="27" t="s">
        <v>10987</v>
      </c>
      <c r="C6275" s="27" t="s">
        <v>6397</v>
      </c>
      <c r="D6275" s="27" t="s">
        <v>6400</v>
      </c>
      <c r="E6275" s="27" t="s">
        <v>22</v>
      </c>
      <c r="F6275" s="27" t="s">
        <v>23</v>
      </c>
      <c r="G6275" s="27"/>
      <c r="H6275" s="27" t="s">
        <v>24</v>
      </c>
      <c r="I6275" s="28">
        <v>838207669</v>
      </c>
      <c r="J6275" s="28">
        <v>0</v>
      </c>
      <c r="K6275" s="28">
        <v>838207669</v>
      </c>
      <c r="L6275" s="29">
        <v>2.4700000000000002</v>
      </c>
      <c r="M6275" s="29">
        <f>IFERROR(_xlfn.XLOOKUP($B6275,'Ownership Metrics'!$A:$A,'Ownership Metrics'!$B:$B),"")</f>
        <v>9.9499999999999993</v>
      </c>
      <c r="N6275" s="28">
        <f>IFERROR(_xlfn.XLOOKUP($B6275,'Ownership Metrics'!$A:$A,'Ownership Metrics'!$C:$C),"")</f>
        <v>1724</v>
      </c>
      <c r="O6275" s="29">
        <f>IFERROR(_xlfn.XLOOKUP($B6275,'Ownership Metrics'!$A:$A,'Ownership Metrics'!$D:$D),"")</f>
        <v>27.73</v>
      </c>
      <c r="P6275" s="29">
        <f>IFERROR(_xlfn.XLOOKUP($B6275,'Ownership Metrics'!$A:$A,'Ownership Metrics'!$E:$E),"")</f>
        <v>62.25</v>
      </c>
      <c r="Q6275" s="30">
        <f>IFERROR(_xlfn.XLOOKUP($B6275,'Ownership Metrics'!$A:$A,'Ownership Metrics'!$F:$F),"")</f>
        <v>6</v>
      </c>
      <c r="R6275" s="30">
        <f>IFERROR(_xlfn.XLOOKUP($B6275,'Ownership Metrics'!$A:$A,'Ownership Metrics'!$G:$G),"")</f>
        <v>44</v>
      </c>
      <c r="S6275" s="27" t="str">
        <f>IFERROR(_xlfn.XLOOKUP($B6275,'Ownership Metrics'!$A:$A,'Ownership Metrics'!$H:$H),"")</f>
        <v>Oligopoli</v>
      </c>
      <c r="T6275" s="27" t="str">
        <f>IFERROR(_xlfn.XLOOKUP($B6275,'Ownership Metrics'!$A:$A,'Ownership Metrics'!$I:$I),"")</f>
        <v>Sedang</v>
      </c>
      <c r="U6275" s="27">
        <f>IF(COUNTIFS($B$2:$B6275,$B6275,$D$2:$D6275,$D6275)=1,1,0)</f>
        <v>1</v>
      </c>
      <c r="V6275" s="27">
        <f t="shared" ref="V6275:V6338" si="295">SUMIFS($L$2:$L$10000,$B$2:$B$10000,$B6275,$D$2:$D$10000,$D6275)</f>
        <v>2.4700000000000002</v>
      </c>
      <c r="W6275" s="27">
        <f t="shared" ref="W6275:W6338" si="296">COUNTIFS($B$2:$B$10000,$B6275,$U$2:$U$10000,1,$X$2:$X$10000,"&gt;"&amp;$X6275)+1</f>
        <v>6</v>
      </c>
      <c r="X6275" s="27">
        <f t="shared" si="294"/>
        <v>2.4699993725000002</v>
      </c>
    </row>
    <row r="6276" spans="1:24" x14ac:dyDescent="0.25">
      <c r="A6276" s="26">
        <v>46265</v>
      </c>
      <c r="B6276" s="27" t="s">
        <v>10987</v>
      </c>
      <c r="C6276" s="27" t="s">
        <v>6397</v>
      </c>
      <c r="D6276" s="27" t="s">
        <v>6401</v>
      </c>
      <c r="E6276" s="27" t="s">
        <v>204</v>
      </c>
      <c r="F6276" s="27" t="s">
        <v>32</v>
      </c>
      <c r="G6276" s="27"/>
      <c r="H6276" s="27" t="s">
        <v>64</v>
      </c>
      <c r="I6276" s="28">
        <v>5714173573</v>
      </c>
      <c r="J6276" s="28">
        <v>0</v>
      </c>
      <c r="K6276" s="28">
        <v>5714173573</v>
      </c>
      <c r="L6276" s="29">
        <v>16.86</v>
      </c>
      <c r="M6276" s="29">
        <f>IFERROR(_xlfn.XLOOKUP($B6276,'Ownership Metrics'!$A:$A,'Ownership Metrics'!$B:$B),"")</f>
        <v>9.9499999999999993</v>
      </c>
      <c r="N6276" s="28">
        <f>IFERROR(_xlfn.XLOOKUP($B6276,'Ownership Metrics'!$A:$A,'Ownership Metrics'!$C:$C),"")</f>
        <v>1724</v>
      </c>
      <c r="O6276" s="29">
        <f>IFERROR(_xlfn.XLOOKUP($B6276,'Ownership Metrics'!$A:$A,'Ownership Metrics'!$D:$D),"")</f>
        <v>27.73</v>
      </c>
      <c r="P6276" s="29">
        <f>IFERROR(_xlfn.XLOOKUP($B6276,'Ownership Metrics'!$A:$A,'Ownership Metrics'!$E:$E),"")</f>
        <v>62.25</v>
      </c>
      <c r="Q6276" s="30">
        <f>IFERROR(_xlfn.XLOOKUP($B6276,'Ownership Metrics'!$A:$A,'Ownership Metrics'!$F:$F),"")</f>
        <v>6</v>
      </c>
      <c r="R6276" s="30">
        <f>IFERROR(_xlfn.XLOOKUP($B6276,'Ownership Metrics'!$A:$A,'Ownership Metrics'!$G:$G),"")</f>
        <v>44</v>
      </c>
      <c r="S6276" s="27" t="str">
        <f>IFERROR(_xlfn.XLOOKUP($B6276,'Ownership Metrics'!$A:$A,'Ownership Metrics'!$H:$H),"")</f>
        <v>Oligopoli</v>
      </c>
      <c r="T6276" s="27" t="str">
        <f>IFERROR(_xlfn.XLOOKUP($B6276,'Ownership Metrics'!$A:$A,'Ownership Metrics'!$I:$I),"")</f>
        <v>Sedang</v>
      </c>
      <c r="U6276" s="27">
        <f>IF(COUNTIFS($B$2:$B6276,$B6276,$D$2:$D6276,$D6276)=1,1,0)</f>
        <v>1</v>
      </c>
      <c r="V6276" s="27">
        <f t="shared" si="295"/>
        <v>16.86</v>
      </c>
      <c r="W6276" s="27">
        <f t="shared" si="296"/>
        <v>3</v>
      </c>
      <c r="X6276" s="27">
        <f t="shared" si="294"/>
        <v>16.859999372400001</v>
      </c>
    </row>
    <row r="6277" spans="1:24" x14ac:dyDescent="0.25">
      <c r="A6277" s="26">
        <v>46265</v>
      </c>
      <c r="B6277" s="27" t="s">
        <v>10987</v>
      </c>
      <c r="C6277" s="27" t="s">
        <v>6397</v>
      </c>
      <c r="D6277" s="27" t="s">
        <v>6402</v>
      </c>
      <c r="E6277" s="27" t="s">
        <v>114</v>
      </c>
      <c r="F6277" s="27" t="s">
        <v>32</v>
      </c>
      <c r="G6277" s="27"/>
      <c r="H6277" s="27" t="s">
        <v>133</v>
      </c>
      <c r="I6277" s="28">
        <v>2934040535</v>
      </c>
      <c r="J6277" s="28">
        <v>0</v>
      </c>
      <c r="K6277" s="28">
        <v>2934040535</v>
      </c>
      <c r="L6277" s="29">
        <v>8.66</v>
      </c>
      <c r="M6277" s="29">
        <f>IFERROR(_xlfn.XLOOKUP($B6277,'Ownership Metrics'!$A:$A,'Ownership Metrics'!$B:$B),"")</f>
        <v>9.9499999999999993</v>
      </c>
      <c r="N6277" s="28">
        <f>IFERROR(_xlfn.XLOOKUP($B6277,'Ownership Metrics'!$A:$A,'Ownership Metrics'!$C:$C),"")</f>
        <v>1724</v>
      </c>
      <c r="O6277" s="29">
        <f>IFERROR(_xlfn.XLOOKUP($B6277,'Ownership Metrics'!$A:$A,'Ownership Metrics'!$D:$D),"")</f>
        <v>27.73</v>
      </c>
      <c r="P6277" s="29">
        <f>IFERROR(_xlfn.XLOOKUP($B6277,'Ownership Metrics'!$A:$A,'Ownership Metrics'!$E:$E),"")</f>
        <v>62.25</v>
      </c>
      <c r="Q6277" s="30">
        <f>IFERROR(_xlfn.XLOOKUP($B6277,'Ownership Metrics'!$A:$A,'Ownership Metrics'!$F:$F),"")</f>
        <v>6</v>
      </c>
      <c r="R6277" s="30">
        <f>IFERROR(_xlfn.XLOOKUP($B6277,'Ownership Metrics'!$A:$A,'Ownership Metrics'!$G:$G),"")</f>
        <v>44</v>
      </c>
      <c r="S6277" s="27" t="str">
        <f>IFERROR(_xlfn.XLOOKUP($B6277,'Ownership Metrics'!$A:$A,'Ownership Metrics'!$H:$H),"")</f>
        <v>Oligopoli</v>
      </c>
      <c r="T6277" s="27" t="str">
        <f>IFERROR(_xlfn.XLOOKUP($B6277,'Ownership Metrics'!$A:$A,'Ownership Metrics'!$I:$I),"")</f>
        <v>Sedang</v>
      </c>
      <c r="U6277" s="27">
        <f>IF(COUNTIFS($B$2:$B6277,$B6277,$D$2:$D6277,$D6277)=1,1,0)</f>
        <v>1</v>
      </c>
      <c r="V6277" s="27">
        <f t="shared" si="295"/>
        <v>8.66</v>
      </c>
      <c r="W6277" s="27">
        <f t="shared" si="296"/>
        <v>5</v>
      </c>
      <c r="X6277" s="27">
        <f t="shared" si="294"/>
        <v>8.6599993722999997</v>
      </c>
    </row>
    <row r="6278" spans="1:24" x14ac:dyDescent="0.25">
      <c r="A6278" s="26">
        <v>46265</v>
      </c>
      <c r="B6278" s="27" t="s">
        <v>10987</v>
      </c>
      <c r="C6278" s="27" t="s">
        <v>6397</v>
      </c>
      <c r="D6278" s="27" t="s">
        <v>6403</v>
      </c>
      <c r="E6278" s="27" t="s">
        <v>114</v>
      </c>
      <c r="F6278" s="27" t="s">
        <v>32</v>
      </c>
      <c r="G6278" s="27"/>
      <c r="H6278" s="27" t="s">
        <v>64</v>
      </c>
      <c r="I6278" s="28">
        <v>2446594050</v>
      </c>
      <c r="J6278" s="28">
        <v>3538848642</v>
      </c>
      <c r="K6278" s="28">
        <v>5985442692</v>
      </c>
      <c r="L6278" s="29">
        <v>17.66</v>
      </c>
      <c r="M6278" s="29">
        <f>IFERROR(_xlfn.XLOOKUP($B6278,'Ownership Metrics'!$A:$A,'Ownership Metrics'!$B:$B),"")</f>
        <v>9.9499999999999993</v>
      </c>
      <c r="N6278" s="28">
        <f>IFERROR(_xlfn.XLOOKUP($B6278,'Ownership Metrics'!$A:$A,'Ownership Metrics'!$C:$C),"")</f>
        <v>1724</v>
      </c>
      <c r="O6278" s="29">
        <f>IFERROR(_xlfn.XLOOKUP($B6278,'Ownership Metrics'!$A:$A,'Ownership Metrics'!$D:$D),"")</f>
        <v>27.73</v>
      </c>
      <c r="P6278" s="29">
        <f>IFERROR(_xlfn.XLOOKUP($B6278,'Ownership Metrics'!$A:$A,'Ownership Metrics'!$E:$E),"")</f>
        <v>62.25</v>
      </c>
      <c r="Q6278" s="30">
        <f>IFERROR(_xlfn.XLOOKUP($B6278,'Ownership Metrics'!$A:$A,'Ownership Metrics'!$F:$F),"")</f>
        <v>6</v>
      </c>
      <c r="R6278" s="30">
        <f>IFERROR(_xlfn.XLOOKUP($B6278,'Ownership Metrics'!$A:$A,'Ownership Metrics'!$G:$G),"")</f>
        <v>44</v>
      </c>
      <c r="S6278" s="27" t="str">
        <f>IFERROR(_xlfn.XLOOKUP($B6278,'Ownership Metrics'!$A:$A,'Ownership Metrics'!$H:$H),"")</f>
        <v>Oligopoli</v>
      </c>
      <c r="T6278" s="27" t="str">
        <f>IFERROR(_xlfn.XLOOKUP($B6278,'Ownership Metrics'!$A:$A,'Ownership Metrics'!$I:$I),"")</f>
        <v>Sedang</v>
      </c>
      <c r="U6278" s="27">
        <f>IF(COUNTIFS($B$2:$B6278,$B6278,$D$2:$D6278,$D6278)=1,1,0)</f>
        <v>1</v>
      </c>
      <c r="V6278" s="27">
        <f t="shared" si="295"/>
        <v>17.66</v>
      </c>
      <c r="W6278" s="27">
        <f t="shared" si="296"/>
        <v>2</v>
      </c>
      <c r="X6278" s="27">
        <f t="shared" si="294"/>
        <v>17.659999372200001</v>
      </c>
    </row>
    <row r="6279" spans="1:24" x14ac:dyDescent="0.25">
      <c r="A6279" s="26">
        <v>46265</v>
      </c>
      <c r="B6279" s="27" t="s">
        <v>10988</v>
      </c>
      <c r="C6279" s="27" t="s">
        <v>6405</v>
      </c>
      <c r="D6279" s="27" t="s">
        <v>1608</v>
      </c>
      <c r="E6279" s="27" t="s">
        <v>22</v>
      </c>
      <c r="F6279" s="27" t="s">
        <v>23</v>
      </c>
      <c r="G6279" s="27"/>
      <c r="H6279" s="27" t="s">
        <v>24</v>
      </c>
      <c r="I6279" s="28">
        <v>235</v>
      </c>
      <c r="J6279" s="28">
        <v>1107187654</v>
      </c>
      <c r="K6279" s="28">
        <v>1107187889</v>
      </c>
      <c r="L6279" s="29">
        <v>97.33</v>
      </c>
      <c r="M6279" s="29">
        <f>IFERROR(_xlfn.XLOOKUP($B6279,'Ownership Metrics'!$A:$A,'Ownership Metrics'!$B:$B),"")</f>
        <v>0.08</v>
      </c>
      <c r="N6279" s="28">
        <f>IFERROR(_xlfn.XLOOKUP($B6279,'Ownership Metrics'!$A:$A,'Ownership Metrics'!$C:$C),"")</f>
        <v>9480</v>
      </c>
      <c r="O6279" s="29">
        <f>IFERROR(_xlfn.XLOOKUP($B6279,'Ownership Metrics'!$A:$A,'Ownership Metrics'!$D:$D),"")</f>
        <v>97.33</v>
      </c>
      <c r="P6279" s="29">
        <f>IFERROR(_xlfn.XLOOKUP($B6279,'Ownership Metrics'!$A:$A,'Ownership Metrics'!$E:$E),"")</f>
        <v>99.92</v>
      </c>
      <c r="Q6279" s="30">
        <f>IFERROR(_xlfn.XLOOKUP($B6279,'Ownership Metrics'!$A:$A,'Ownership Metrics'!$F:$F),"")</f>
        <v>2</v>
      </c>
      <c r="R6279" s="30">
        <f>IFERROR(_xlfn.XLOOKUP($B6279,'Ownership Metrics'!$A:$A,'Ownership Metrics'!$G:$G),"")</f>
        <v>97</v>
      </c>
      <c r="S6279" s="27" t="str">
        <f>IFERROR(_xlfn.XLOOKUP($B6279,'Ownership Metrics'!$A:$A,'Ownership Metrics'!$H:$H),"")</f>
        <v>Mayoritas</v>
      </c>
      <c r="T6279" s="27" t="str">
        <f>IFERROR(_xlfn.XLOOKUP($B6279,'Ownership Metrics'!$A:$A,'Ownership Metrics'!$I:$I),"")</f>
        <v>Tinggi</v>
      </c>
      <c r="U6279" s="27">
        <f>IF(COUNTIFS($B$2:$B6279,$B6279,$D$2:$D6279,$D6279)=1,1,0)</f>
        <v>1</v>
      </c>
      <c r="V6279" s="27">
        <f t="shared" si="295"/>
        <v>97.33</v>
      </c>
      <c r="W6279" s="27">
        <f t="shared" si="296"/>
        <v>1</v>
      </c>
      <c r="X6279" s="27">
        <f t="shared" si="294"/>
        <v>97.329999372100005</v>
      </c>
    </row>
    <row r="6280" spans="1:24" x14ac:dyDescent="0.25">
      <c r="A6280" s="26">
        <v>46265</v>
      </c>
      <c r="B6280" s="27" t="s">
        <v>10988</v>
      </c>
      <c r="C6280" s="27" t="s">
        <v>6405</v>
      </c>
      <c r="D6280" s="27" t="s">
        <v>3283</v>
      </c>
      <c r="E6280" s="27" t="s">
        <v>22</v>
      </c>
      <c r="F6280" s="27" t="s">
        <v>23</v>
      </c>
      <c r="G6280" s="27"/>
      <c r="H6280" s="27" t="s">
        <v>24</v>
      </c>
      <c r="I6280" s="28">
        <v>29411765</v>
      </c>
      <c r="J6280" s="28">
        <v>0</v>
      </c>
      <c r="K6280" s="28">
        <v>29411765</v>
      </c>
      <c r="L6280" s="29">
        <v>2.59</v>
      </c>
      <c r="M6280" s="29">
        <f>IFERROR(_xlfn.XLOOKUP($B6280,'Ownership Metrics'!$A:$A,'Ownership Metrics'!$B:$B),"")</f>
        <v>0.08</v>
      </c>
      <c r="N6280" s="28">
        <f>IFERROR(_xlfn.XLOOKUP($B6280,'Ownership Metrics'!$A:$A,'Ownership Metrics'!$C:$C),"")</f>
        <v>9480</v>
      </c>
      <c r="O6280" s="29">
        <f>IFERROR(_xlfn.XLOOKUP($B6280,'Ownership Metrics'!$A:$A,'Ownership Metrics'!$D:$D),"")</f>
        <v>97.33</v>
      </c>
      <c r="P6280" s="29">
        <f>IFERROR(_xlfn.XLOOKUP($B6280,'Ownership Metrics'!$A:$A,'Ownership Metrics'!$E:$E),"")</f>
        <v>99.92</v>
      </c>
      <c r="Q6280" s="30">
        <f>IFERROR(_xlfn.XLOOKUP($B6280,'Ownership Metrics'!$A:$A,'Ownership Metrics'!$F:$F),"")</f>
        <v>2</v>
      </c>
      <c r="R6280" s="30">
        <f>IFERROR(_xlfn.XLOOKUP($B6280,'Ownership Metrics'!$A:$A,'Ownership Metrics'!$G:$G),"")</f>
        <v>97</v>
      </c>
      <c r="S6280" s="27" t="str">
        <f>IFERROR(_xlfn.XLOOKUP($B6280,'Ownership Metrics'!$A:$A,'Ownership Metrics'!$H:$H),"")</f>
        <v>Mayoritas</v>
      </c>
      <c r="T6280" s="27" t="str">
        <f>IFERROR(_xlfn.XLOOKUP($B6280,'Ownership Metrics'!$A:$A,'Ownership Metrics'!$I:$I),"")</f>
        <v>Tinggi</v>
      </c>
      <c r="U6280" s="27">
        <f>IF(COUNTIFS($B$2:$B6280,$B6280,$D$2:$D6280,$D6280)=1,1,0)</f>
        <v>1</v>
      </c>
      <c r="V6280" s="27">
        <f t="shared" si="295"/>
        <v>2.59</v>
      </c>
      <c r="W6280" s="27">
        <f t="shared" si="296"/>
        <v>2</v>
      </c>
      <c r="X6280" s="27">
        <f t="shared" si="294"/>
        <v>2.5899993719999999</v>
      </c>
    </row>
    <row r="6281" spans="1:24" x14ac:dyDescent="0.25">
      <c r="A6281" s="26">
        <v>46265</v>
      </c>
      <c r="B6281" s="27" t="s">
        <v>10989</v>
      </c>
      <c r="C6281" s="27" t="s">
        <v>6407</v>
      </c>
      <c r="D6281" s="27" t="s">
        <v>6408</v>
      </c>
      <c r="E6281" s="27" t="s">
        <v>22</v>
      </c>
      <c r="F6281" s="27" t="s">
        <v>32</v>
      </c>
      <c r="G6281" s="27"/>
      <c r="H6281" s="27" t="s">
        <v>64</v>
      </c>
      <c r="I6281" s="28">
        <v>500190643</v>
      </c>
      <c r="J6281" s="28">
        <v>0</v>
      </c>
      <c r="K6281" s="28">
        <v>500190643</v>
      </c>
      <c r="L6281" s="29">
        <v>33.4</v>
      </c>
      <c r="M6281" s="29">
        <f>IFERROR(_xlfn.XLOOKUP($B6281,'Ownership Metrics'!$A:$A,'Ownership Metrics'!$B:$B),"")</f>
        <v>1.1200000000000001</v>
      </c>
      <c r="N6281" s="28">
        <f>IFERROR(_xlfn.XLOOKUP($B6281,'Ownership Metrics'!$A:$A,'Ownership Metrics'!$C:$C),"")</f>
        <v>4608</v>
      </c>
      <c r="O6281" s="29">
        <f>IFERROR(_xlfn.XLOOKUP($B6281,'Ownership Metrics'!$A:$A,'Ownership Metrics'!$D:$D),"")</f>
        <v>58.87</v>
      </c>
      <c r="P6281" s="29">
        <f>IFERROR(_xlfn.XLOOKUP($B6281,'Ownership Metrics'!$A:$A,'Ownership Metrics'!$E:$E),"")</f>
        <v>97.08</v>
      </c>
      <c r="Q6281" s="30">
        <f>IFERROR(_xlfn.XLOOKUP($B6281,'Ownership Metrics'!$A:$A,'Ownership Metrics'!$F:$F),"")</f>
        <v>4</v>
      </c>
      <c r="R6281" s="30">
        <f>IFERROR(_xlfn.XLOOKUP($B6281,'Ownership Metrics'!$A:$A,'Ownership Metrics'!$G:$G),"")</f>
        <v>72</v>
      </c>
      <c r="S6281" s="27" t="str">
        <f>IFERROR(_xlfn.XLOOKUP($B6281,'Ownership Metrics'!$A:$A,'Ownership Metrics'!$H:$H),"")</f>
        <v>Mayoritas</v>
      </c>
      <c r="T6281" s="27" t="str">
        <f>IFERROR(_xlfn.XLOOKUP($B6281,'Ownership Metrics'!$A:$A,'Ownership Metrics'!$I:$I),"")</f>
        <v>Tinggi</v>
      </c>
      <c r="U6281" s="27">
        <f>IF(COUNTIFS($B$2:$B6281,$B6281,$D$2:$D6281,$D6281)=1,1,0)</f>
        <v>1</v>
      </c>
      <c r="V6281" s="27">
        <f t="shared" si="295"/>
        <v>33.4</v>
      </c>
      <c r="W6281" s="27">
        <f t="shared" si="296"/>
        <v>2</v>
      </c>
      <c r="X6281" s="27">
        <f t="shared" si="294"/>
        <v>33.399999371900002</v>
      </c>
    </row>
    <row r="6282" spans="1:24" x14ac:dyDescent="0.25">
      <c r="A6282" s="26">
        <v>46265</v>
      </c>
      <c r="B6282" s="27" t="s">
        <v>10989</v>
      </c>
      <c r="C6282" s="27" t="s">
        <v>6407</v>
      </c>
      <c r="D6282" s="27" t="s">
        <v>2719</v>
      </c>
      <c r="E6282" s="27" t="s">
        <v>35</v>
      </c>
      <c r="F6282" s="27" t="s">
        <v>23</v>
      </c>
      <c r="G6282" s="27" t="s">
        <v>36</v>
      </c>
      <c r="H6282" s="27" t="s">
        <v>24</v>
      </c>
      <c r="I6282" s="28">
        <v>26987900</v>
      </c>
      <c r="J6282" s="28">
        <v>0</v>
      </c>
      <c r="K6282" s="28">
        <v>26987900</v>
      </c>
      <c r="L6282" s="29">
        <v>1.8</v>
      </c>
      <c r="M6282" s="29">
        <f>IFERROR(_xlfn.XLOOKUP($B6282,'Ownership Metrics'!$A:$A,'Ownership Metrics'!$B:$B),"")</f>
        <v>1.1200000000000001</v>
      </c>
      <c r="N6282" s="28">
        <f>IFERROR(_xlfn.XLOOKUP($B6282,'Ownership Metrics'!$A:$A,'Ownership Metrics'!$C:$C),"")</f>
        <v>4608</v>
      </c>
      <c r="O6282" s="29">
        <f>IFERROR(_xlfn.XLOOKUP($B6282,'Ownership Metrics'!$A:$A,'Ownership Metrics'!$D:$D),"")</f>
        <v>58.87</v>
      </c>
      <c r="P6282" s="29">
        <f>IFERROR(_xlfn.XLOOKUP($B6282,'Ownership Metrics'!$A:$A,'Ownership Metrics'!$E:$E),"")</f>
        <v>97.08</v>
      </c>
      <c r="Q6282" s="30">
        <f>IFERROR(_xlfn.XLOOKUP($B6282,'Ownership Metrics'!$A:$A,'Ownership Metrics'!$F:$F),"")</f>
        <v>4</v>
      </c>
      <c r="R6282" s="30">
        <f>IFERROR(_xlfn.XLOOKUP($B6282,'Ownership Metrics'!$A:$A,'Ownership Metrics'!$G:$G),"")</f>
        <v>72</v>
      </c>
      <c r="S6282" s="27" t="str">
        <f>IFERROR(_xlfn.XLOOKUP($B6282,'Ownership Metrics'!$A:$A,'Ownership Metrics'!$H:$H),"")</f>
        <v>Mayoritas</v>
      </c>
      <c r="T6282" s="27" t="str">
        <f>IFERROR(_xlfn.XLOOKUP($B6282,'Ownership Metrics'!$A:$A,'Ownership Metrics'!$I:$I),"")</f>
        <v>Tinggi</v>
      </c>
      <c r="U6282" s="27">
        <f>IF(COUNTIFS($B$2:$B6282,$B6282,$D$2:$D6282,$D6282)=1,1,0)</f>
        <v>1</v>
      </c>
      <c r="V6282" s="27">
        <f t="shared" si="295"/>
        <v>1.8</v>
      </c>
      <c r="W6282" s="27">
        <f t="shared" si="296"/>
        <v>4</v>
      </c>
      <c r="X6282" s="27">
        <f t="shared" si="294"/>
        <v>1.7999993718</v>
      </c>
    </row>
    <row r="6283" spans="1:24" x14ac:dyDescent="0.25">
      <c r="A6283" s="26">
        <v>46265</v>
      </c>
      <c r="B6283" s="27" t="s">
        <v>10989</v>
      </c>
      <c r="C6283" s="27" t="s">
        <v>6407</v>
      </c>
      <c r="D6283" s="27" t="s">
        <v>6409</v>
      </c>
      <c r="E6283" s="27" t="s">
        <v>22</v>
      </c>
      <c r="F6283" s="27" t="s">
        <v>32</v>
      </c>
      <c r="G6283" s="27"/>
      <c r="H6283" s="27" t="s">
        <v>56</v>
      </c>
      <c r="I6283" s="28">
        <v>72000000</v>
      </c>
      <c r="J6283" s="28">
        <v>0</v>
      </c>
      <c r="K6283" s="28">
        <v>72000000</v>
      </c>
      <c r="L6283" s="29">
        <v>4.8099999999999996</v>
      </c>
      <c r="M6283" s="29">
        <f>IFERROR(_xlfn.XLOOKUP($B6283,'Ownership Metrics'!$A:$A,'Ownership Metrics'!$B:$B),"")</f>
        <v>1.1200000000000001</v>
      </c>
      <c r="N6283" s="28">
        <f>IFERROR(_xlfn.XLOOKUP($B6283,'Ownership Metrics'!$A:$A,'Ownership Metrics'!$C:$C),"")</f>
        <v>4608</v>
      </c>
      <c r="O6283" s="29">
        <f>IFERROR(_xlfn.XLOOKUP($B6283,'Ownership Metrics'!$A:$A,'Ownership Metrics'!$D:$D),"")</f>
        <v>58.87</v>
      </c>
      <c r="P6283" s="29">
        <f>IFERROR(_xlfn.XLOOKUP($B6283,'Ownership Metrics'!$A:$A,'Ownership Metrics'!$E:$E),"")</f>
        <v>97.08</v>
      </c>
      <c r="Q6283" s="30">
        <f>IFERROR(_xlfn.XLOOKUP($B6283,'Ownership Metrics'!$A:$A,'Ownership Metrics'!$F:$F),"")</f>
        <v>4</v>
      </c>
      <c r="R6283" s="30">
        <f>IFERROR(_xlfn.XLOOKUP($B6283,'Ownership Metrics'!$A:$A,'Ownership Metrics'!$G:$G),"")</f>
        <v>72</v>
      </c>
      <c r="S6283" s="27" t="str">
        <f>IFERROR(_xlfn.XLOOKUP($B6283,'Ownership Metrics'!$A:$A,'Ownership Metrics'!$H:$H),"")</f>
        <v>Mayoritas</v>
      </c>
      <c r="T6283" s="27" t="str">
        <f>IFERROR(_xlfn.XLOOKUP($B6283,'Ownership Metrics'!$A:$A,'Ownership Metrics'!$I:$I),"")</f>
        <v>Tinggi</v>
      </c>
      <c r="U6283" s="27">
        <f>IF(COUNTIFS($B$2:$B6283,$B6283,$D$2:$D6283,$D6283)=1,1,0)</f>
        <v>1</v>
      </c>
      <c r="V6283" s="27">
        <f t="shared" si="295"/>
        <v>4.8099999999999996</v>
      </c>
      <c r="W6283" s="27">
        <f t="shared" si="296"/>
        <v>3</v>
      </c>
      <c r="X6283" s="27">
        <f t="shared" si="294"/>
        <v>4.8099993717</v>
      </c>
    </row>
    <row r="6284" spans="1:24" x14ac:dyDescent="0.25">
      <c r="A6284" s="26">
        <v>46265</v>
      </c>
      <c r="B6284" s="27" t="s">
        <v>10989</v>
      </c>
      <c r="C6284" s="27" t="s">
        <v>6407</v>
      </c>
      <c r="D6284" s="27" t="s">
        <v>6410</v>
      </c>
      <c r="E6284" s="27"/>
      <c r="F6284" s="27"/>
      <c r="G6284" s="27"/>
      <c r="H6284" s="27"/>
      <c r="I6284" s="28">
        <v>0</v>
      </c>
      <c r="J6284" s="28">
        <v>881590000</v>
      </c>
      <c r="K6284" s="28">
        <v>881590000</v>
      </c>
      <c r="L6284" s="29">
        <v>58.87</v>
      </c>
      <c r="M6284" s="29">
        <f>IFERROR(_xlfn.XLOOKUP($B6284,'Ownership Metrics'!$A:$A,'Ownership Metrics'!$B:$B),"")</f>
        <v>1.1200000000000001</v>
      </c>
      <c r="N6284" s="28">
        <f>IFERROR(_xlfn.XLOOKUP($B6284,'Ownership Metrics'!$A:$A,'Ownership Metrics'!$C:$C),"")</f>
        <v>4608</v>
      </c>
      <c r="O6284" s="29">
        <f>IFERROR(_xlfn.XLOOKUP($B6284,'Ownership Metrics'!$A:$A,'Ownership Metrics'!$D:$D),"")</f>
        <v>58.87</v>
      </c>
      <c r="P6284" s="29">
        <f>IFERROR(_xlfn.XLOOKUP($B6284,'Ownership Metrics'!$A:$A,'Ownership Metrics'!$E:$E),"")</f>
        <v>97.08</v>
      </c>
      <c r="Q6284" s="30">
        <f>IFERROR(_xlfn.XLOOKUP($B6284,'Ownership Metrics'!$A:$A,'Ownership Metrics'!$F:$F),"")</f>
        <v>4</v>
      </c>
      <c r="R6284" s="30">
        <f>IFERROR(_xlfn.XLOOKUP($B6284,'Ownership Metrics'!$A:$A,'Ownership Metrics'!$G:$G),"")</f>
        <v>72</v>
      </c>
      <c r="S6284" s="27" t="str">
        <f>IFERROR(_xlfn.XLOOKUP($B6284,'Ownership Metrics'!$A:$A,'Ownership Metrics'!$H:$H),"")</f>
        <v>Mayoritas</v>
      </c>
      <c r="T6284" s="27" t="str">
        <f>IFERROR(_xlfn.XLOOKUP($B6284,'Ownership Metrics'!$A:$A,'Ownership Metrics'!$I:$I),"")</f>
        <v>Tinggi</v>
      </c>
      <c r="U6284" s="27">
        <f>IF(COUNTIFS($B$2:$B6284,$B6284,$D$2:$D6284,$D6284)=1,1,0)</f>
        <v>1</v>
      </c>
      <c r="V6284" s="27">
        <f t="shared" si="295"/>
        <v>58.87</v>
      </c>
      <c r="W6284" s="27">
        <f t="shared" si="296"/>
        <v>1</v>
      </c>
      <c r="X6284" s="27">
        <f t="shared" si="294"/>
        <v>58.869999371599995</v>
      </c>
    </row>
    <row r="6285" spans="1:24" x14ac:dyDescent="0.25">
      <c r="A6285" s="26">
        <v>46265</v>
      </c>
      <c r="B6285" s="27" t="s">
        <v>10990</v>
      </c>
      <c r="C6285" s="27" t="s">
        <v>6412</v>
      </c>
      <c r="D6285" s="27" t="s">
        <v>6413</v>
      </c>
      <c r="E6285" s="27" t="s">
        <v>74</v>
      </c>
      <c r="F6285" s="27" t="s">
        <v>23</v>
      </c>
      <c r="G6285" s="27"/>
      <c r="H6285" s="27" t="s">
        <v>24</v>
      </c>
      <c r="I6285" s="28">
        <v>164445800</v>
      </c>
      <c r="J6285" s="28">
        <v>0</v>
      </c>
      <c r="K6285" s="28">
        <v>164445800</v>
      </c>
      <c r="L6285" s="29">
        <v>2.6</v>
      </c>
      <c r="M6285" s="29">
        <f>IFERROR(_xlfn.XLOOKUP($B6285,'Ownership Metrics'!$A:$A,'Ownership Metrics'!$B:$B),"")</f>
        <v>9.8800000000000008</v>
      </c>
      <c r="N6285" s="28">
        <f>IFERROR(_xlfn.XLOOKUP($B6285,'Ownership Metrics'!$A:$A,'Ownership Metrics'!$C:$C),"")</f>
        <v>7427</v>
      </c>
      <c r="O6285" s="29">
        <f>IFERROR(_xlfn.XLOOKUP($B6285,'Ownership Metrics'!$A:$A,'Ownership Metrics'!$D:$D),"")</f>
        <v>86.13</v>
      </c>
      <c r="P6285" s="29">
        <f>IFERROR(_xlfn.XLOOKUP($B6285,'Ownership Metrics'!$A:$A,'Ownership Metrics'!$E:$E),"")</f>
        <v>90.12</v>
      </c>
      <c r="Q6285" s="30">
        <f>IFERROR(_xlfn.XLOOKUP($B6285,'Ownership Metrics'!$A:$A,'Ownership Metrics'!$F:$F),"")</f>
        <v>3</v>
      </c>
      <c r="R6285" s="30">
        <f>IFERROR(_xlfn.XLOOKUP($B6285,'Ownership Metrics'!$A:$A,'Ownership Metrics'!$G:$G),"")</f>
        <v>83</v>
      </c>
      <c r="S6285" s="27" t="str">
        <f>IFERROR(_xlfn.XLOOKUP($B6285,'Ownership Metrics'!$A:$A,'Ownership Metrics'!$H:$H),"")</f>
        <v>Mayoritas</v>
      </c>
      <c r="T6285" s="27" t="str">
        <f>IFERROR(_xlfn.XLOOKUP($B6285,'Ownership Metrics'!$A:$A,'Ownership Metrics'!$I:$I),"")</f>
        <v>Tinggi</v>
      </c>
      <c r="U6285" s="27">
        <f>IF(COUNTIFS($B$2:$B6285,$B6285,$D$2:$D6285,$D6285)=1,1,0)</f>
        <v>1</v>
      </c>
      <c r="V6285" s="27">
        <f t="shared" si="295"/>
        <v>2.6</v>
      </c>
      <c r="W6285" s="27">
        <f t="shared" si="296"/>
        <v>2</v>
      </c>
      <c r="X6285" s="27">
        <f t="shared" si="294"/>
        <v>2.5999993715</v>
      </c>
    </row>
    <row r="6286" spans="1:24" x14ac:dyDescent="0.25">
      <c r="A6286" s="26">
        <v>46265</v>
      </c>
      <c r="B6286" s="27" t="s">
        <v>10990</v>
      </c>
      <c r="C6286" s="27" t="s">
        <v>6412</v>
      </c>
      <c r="D6286" s="27" t="s">
        <v>3068</v>
      </c>
      <c r="E6286" s="27" t="s">
        <v>35</v>
      </c>
      <c r="F6286" s="27" t="s">
        <v>23</v>
      </c>
      <c r="G6286" s="27" t="s">
        <v>36</v>
      </c>
      <c r="H6286" s="27" t="s">
        <v>24</v>
      </c>
      <c r="I6286" s="28">
        <v>5455890600</v>
      </c>
      <c r="J6286" s="28">
        <v>0</v>
      </c>
      <c r="K6286" s="28">
        <v>5455890600</v>
      </c>
      <c r="L6286" s="29">
        <v>86.13</v>
      </c>
      <c r="M6286" s="29">
        <f>IFERROR(_xlfn.XLOOKUP($B6286,'Ownership Metrics'!$A:$A,'Ownership Metrics'!$B:$B),"")</f>
        <v>9.8800000000000008</v>
      </c>
      <c r="N6286" s="28">
        <f>IFERROR(_xlfn.XLOOKUP($B6286,'Ownership Metrics'!$A:$A,'Ownership Metrics'!$C:$C),"")</f>
        <v>7427</v>
      </c>
      <c r="O6286" s="29">
        <f>IFERROR(_xlfn.XLOOKUP($B6286,'Ownership Metrics'!$A:$A,'Ownership Metrics'!$D:$D),"")</f>
        <v>86.13</v>
      </c>
      <c r="P6286" s="29">
        <f>IFERROR(_xlfn.XLOOKUP($B6286,'Ownership Metrics'!$A:$A,'Ownership Metrics'!$E:$E),"")</f>
        <v>90.12</v>
      </c>
      <c r="Q6286" s="30">
        <f>IFERROR(_xlfn.XLOOKUP($B6286,'Ownership Metrics'!$A:$A,'Ownership Metrics'!$F:$F),"")</f>
        <v>3</v>
      </c>
      <c r="R6286" s="30">
        <f>IFERROR(_xlfn.XLOOKUP($B6286,'Ownership Metrics'!$A:$A,'Ownership Metrics'!$G:$G),"")</f>
        <v>83</v>
      </c>
      <c r="S6286" s="27" t="str">
        <f>IFERROR(_xlfn.XLOOKUP($B6286,'Ownership Metrics'!$A:$A,'Ownership Metrics'!$H:$H),"")</f>
        <v>Mayoritas</v>
      </c>
      <c r="T6286" s="27" t="str">
        <f>IFERROR(_xlfn.XLOOKUP($B6286,'Ownership Metrics'!$A:$A,'Ownership Metrics'!$I:$I),"")</f>
        <v>Tinggi</v>
      </c>
      <c r="U6286" s="27">
        <f>IF(COUNTIFS($B$2:$B6286,$B6286,$D$2:$D6286,$D6286)=1,1,0)</f>
        <v>1</v>
      </c>
      <c r="V6286" s="27">
        <f t="shared" si="295"/>
        <v>86.13</v>
      </c>
      <c r="W6286" s="27">
        <f t="shared" si="296"/>
        <v>1</v>
      </c>
      <c r="X6286" s="27">
        <f t="shared" si="294"/>
        <v>86.12999937139999</v>
      </c>
    </row>
    <row r="6287" spans="1:24" x14ac:dyDescent="0.25">
      <c r="A6287" s="26">
        <v>46265</v>
      </c>
      <c r="B6287" s="27" t="s">
        <v>10990</v>
      </c>
      <c r="C6287" s="27" t="s">
        <v>6412</v>
      </c>
      <c r="D6287" s="27" t="s">
        <v>5899</v>
      </c>
      <c r="E6287" s="27" t="s">
        <v>35</v>
      </c>
      <c r="F6287" s="27" t="s">
        <v>23</v>
      </c>
      <c r="G6287" s="27" t="s">
        <v>36</v>
      </c>
      <c r="H6287" s="27" t="s">
        <v>24</v>
      </c>
      <c r="I6287" s="28">
        <v>88050000</v>
      </c>
      <c r="J6287" s="28">
        <v>0</v>
      </c>
      <c r="K6287" s="28">
        <v>88050000</v>
      </c>
      <c r="L6287" s="29">
        <v>1.39</v>
      </c>
      <c r="M6287" s="29">
        <f>IFERROR(_xlfn.XLOOKUP($B6287,'Ownership Metrics'!$A:$A,'Ownership Metrics'!$B:$B),"")</f>
        <v>9.8800000000000008</v>
      </c>
      <c r="N6287" s="28">
        <f>IFERROR(_xlfn.XLOOKUP($B6287,'Ownership Metrics'!$A:$A,'Ownership Metrics'!$C:$C),"")</f>
        <v>7427</v>
      </c>
      <c r="O6287" s="29">
        <f>IFERROR(_xlfn.XLOOKUP($B6287,'Ownership Metrics'!$A:$A,'Ownership Metrics'!$D:$D),"")</f>
        <v>86.13</v>
      </c>
      <c r="P6287" s="29">
        <f>IFERROR(_xlfn.XLOOKUP($B6287,'Ownership Metrics'!$A:$A,'Ownership Metrics'!$E:$E),"")</f>
        <v>90.12</v>
      </c>
      <c r="Q6287" s="30">
        <f>IFERROR(_xlfn.XLOOKUP($B6287,'Ownership Metrics'!$A:$A,'Ownership Metrics'!$F:$F),"")</f>
        <v>3</v>
      </c>
      <c r="R6287" s="30">
        <f>IFERROR(_xlfn.XLOOKUP($B6287,'Ownership Metrics'!$A:$A,'Ownership Metrics'!$G:$G),"")</f>
        <v>83</v>
      </c>
      <c r="S6287" s="27" t="str">
        <f>IFERROR(_xlfn.XLOOKUP($B6287,'Ownership Metrics'!$A:$A,'Ownership Metrics'!$H:$H),"")</f>
        <v>Mayoritas</v>
      </c>
      <c r="T6287" s="27" t="str">
        <f>IFERROR(_xlfn.XLOOKUP($B6287,'Ownership Metrics'!$A:$A,'Ownership Metrics'!$I:$I),"")</f>
        <v>Tinggi</v>
      </c>
      <c r="U6287" s="27">
        <f>IF(COUNTIFS($B$2:$B6287,$B6287,$D$2:$D6287,$D6287)=1,1,0)</f>
        <v>1</v>
      </c>
      <c r="V6287" s="27">
        <f t="shared" si="295"/>
        <v>1.39</v>
      </c>
      <c r="W6287" s="27">
        <f t="shared" si="296"/>
        <v>3</v>
      </c>
      <c r="X6287" s="27">
        <f t="shared" si="294"/>
        <v>1.3899993712999998</v>
      </c>
    </row>
    <row r="6288" spans="1:24" x14ac:dyDescent="0.25">
      <c r="A6288" s="26">
        <v>46265</v>
      </c>
      <c r="B6288" s="27" t="s">
        <v>10991</v>
      </c>
      <c r="C6288" s="27" t="s">
        <v>6415</v>
      </c>
      <c r="D6288" s="27" t="s">
        <v>6416</v>
      </c>
      <c r="E6288" s="27" t="s">
        <v>22</v>
      </c>
      <c r="F6288" s="27" t="s">
        <v>23</v>
      </c>
      <c r="G6288" s="27"/>
      <c r="H6288" s="27" t="s">
        <v>24</v>
      </c>
      <c r="I6288" s="28">
        <v>0</v>
      </c>
      <c r="J6288" s="28">
        <v>2331450000</v>
      </c>
      <c r="K6288" s="28">
        <v>2331450000</v>
      </c>
      <c r="L6288" s="29">
        <v>77.22</v>
      </c>
      <c r="M6288" s="29">
        <f>IFERROR(_xlfn.XLOOKUP($B6288,'Ownership Metrics'!$A:$A,'Ownership Metrics'!$B:$B),"")</f>
        <v>16.8</v>
      </c>
      <c r="N6288" s="28">
        <f>IFERROR(_xlfn.XLOOKUP($B6288,'Ownership Metrics'!$A:$A,'Ownership Metrics'!$C:$C),"")</f>
        <v>5976</v>
      </c>
      <c r="O6288" s="29">
        <f>IFERROR(_xlfn.XLOOKUP($B6288,'Ownership Metrics'!$A:$A,'Ownership Metrics'!$D:$D),"")</f>
        <v>77.22</v>
      </c>
      <c r="P6288" s="29">
        <f>IFERROR(_xlfn.XLOOKUP($B6288,'Ownership Metrics'!$A:$A,'Ownership Metrics'!$E:$E),"")</f>
        <v>81.55</v>
      </c>
      <c r="Q6288" s="30">
        <f>IFERROR(_xlfn.XLOOKUP($B6288,'Ownership Metrics'!$A:$A,'Ownership Metrics'!$F:$F),"")</f>
        <v>4</v>
      </c>
      <c r="R6288" s="30">
        <f>IFERROR(_xlfn.XLOOKUP($B6288,'Ownership Metrics'!$A:$A,'Ownership Metrics'!$G:$G),"")</f>
        <v>72</v>
      </c>
      <c r="S6288" s="27" t="str">
        <f>IFERROR(_xlfn.XLOOKUP($B6288,'Ownership Metrics'!$A:$A,'Ownership Metrics'!$H:$H),"")</f>
        <v>Mayoritas</v>
      </c>
      <c r="T6288" s="27" t="str">
        <f>IFERROR(_xlfn.XLOOKUP($B6288,'Ownership Metrics'!$A:$A,'Ownership Metrics'!$I:$I),"")</f>
        <v>Tinggi</v>
      </c>
      <c r="U6288" s="27">
        <f>IF(COUNTIFS($B$2:$B6288,$B6288,$D$2:$D6288,$D6288)=1,1,0)</f>
        <v>1</v>
      </c>
      <c r="V6288" s="27">
        <f t="shared" si="295"/>
        <v>77.22</v>
      </c>
      <c r="W6288" s="27">
        <f t="shared" si="296"/>
        <v>1</v>
      </c>
      <c r="X6288" s="27">
        <f t="shared" si="294"/>
        <v>77.219999371200004</v>
      </c>
    </row>
    <row r="6289" spans="1:24" x14ac:dyDescent="0.25">
      <c r="A6289" s="26">
        <v>46265</v>
      </c>
      <c r="B6289" s="27" t="s">
        <v>10991</v>
      </c>
      <c r="C6289" s="27" t="s">
        <v>6415</v>
      </c>
      <c r="D6289" s="27" t="s">
        <v>6417</v>
      </c>
      <c r="E6289" s="27" t="s">
        <v>35</v>
      </c>
      <c r="F6289" s="27" t="s">
        <v>23</v>
      </c>
      <c r="G6289" s="27" t="s">
        <v>36</v>
      </c>
      <c r="H6289" s="27" t="s">
        <v>24</v>
      </c>
      <c r="I6289" s="28">
        <v>49712400</v>
      </c>
      <c r="J6289" s="28">
        <v>0</v>
      </c>
      <c r="K6289" s="28">
        <v>49712400</v>
      </c>
      <c r="L6289" s="29">
        <v>1.65</v>
      </c>
      <c r="M6289" s="29">
        <f>IFERROR(_xlfn.XLOOKUP($B6289,'Ownership Metrics'!$A:$A,'Ownership Metrics'!$B:$B),"")</f>
        <v>16.8</v>
      </c>
      <c r="N6289" s="28">
        <f>IFERROR(_xlfn.XLOOKUP($B6289,'Ownership Metrics'!$A:$A,'Ownership Metrics'!$C:$C),"")</f>
        <v>5976</v>
      </c>
      <c r="O6289" s="29">
        <f>IFERROR(_xlfn.XLOOKUP($B6289,'Ownership Metrics'!$A:$A,'Ownership Metrics'!$D:$D),"")</f>
        <v>77.22</v>
      </c>
      <c r="P6289" s="29">
        <f>IFERROR(_xlfn.XLOOKUP($B6289,'Ownership Metrics'!$A:$A,'Ownership Metrics'!$E:$E),"")</f>
        <v>81.55</v>
      </c>
      <c r="Q6289" s="30">
        <f>IFERROR(_xlfn.XLOOKUP($B6289,'Ownership Metrics'!$A:$A,'Ownership Metrics'!$F:$F),"")</f>
        <v>4</v>
      </c>
      <c r="R6289" s="30">
        <f>IFERROR(_xlfn.XLOOKUP($B6289,'Ownership Metrics'!$A:$A,'Ownership Metrics'!$G:$G),"")</f>
        <v>72</v>
      </c>
      <c r="S6289" s="27" t="str">
        <f>IFERROR(_xlfn.XLOOKUP($B6289,'Ownership Metrics'!$A:$A,'Ownership Metrics'!$H:$H),"")</f>
        <v>Mayoritas</v>
      </c>
      <c r="T6289" s="27" t="str">
        <f>IFERROR(_xlfn.XLOOKUP($B6289,'Ownership Metrics'!$A:$A,'Ownership Metrics'!$I:$I),"")</f>
        <v>Tinggi</v>
      </c>
      <c r="U6289" s="27">
        <f>IF(COUNTIFS($B$2:$B6289,$B6289,$D$2:$D6289,$D6289)=1,1,0)</f>
        <v>1</v>
      </c>
      <c r="V6289" s="27">
        <f t="shared" si="295"/>
        <v>1.65</v>
      </c>
      <c r="W6289" s="27">
        <f t="shared" si="296"/>
        <v>4</v>
      </c>
      <c r="X6289" s="27">
        <f t="shared" si="294"/>
        <v>1.6499993710999998</v>
      </c>
    </row>
    <row r="6290" spans="1:24" x14ac:dyDescent="0.25">
      <c r="A6290" s="26">
        <v>46265</v>
      </c>
      <c r="B6290" s="27" t="s">
        <v>10991</v>
      </c>
      <c r="C6290" s="27" t="s">
        <v>6415</v>
      </c>
      <c r="D6290" s="27" t="s">
        <v>6418</v>
      </c>
      <c r="E6290" s="27" t="s">
        <v>35</v>
      </c>
      <c r="F6290" s="27" t="s">
        <v>23</v>
      </c>
      <c r="G6290" s="27" t="s">
        <v>36</v>
      </c>
      <c r="H6290" s="27" t="s">
        <v>24</v>
      </c>
      <c r="I6290" s="28">
        <v>49988400</v>
      </c>
      <c r="J6290" s="28">
        <v>0</v>
      </c>
      <c r="K6290" s="28">
        <v>49988400</v>
      </c>
      <c r="L6290" s="29">
        <v>1.66</v>
      </c>
      <c r="M6290" s="29">
        <f>IFERROR(_xlfn.XLOOKUP($B6290,'Ownership Metrics'!$A:$A,'Ownership Metrics'!$B:$B),"")</f>
        <v>16.8</v>
      </c>
      <c r="N6290" s="28">
        <f>IFERROR(_xlfn.XLOOKUP($B6290,'Ownership Metrics'!$A:$A,'Ownership Metrics'!$C:$C),"")</f>
        <v>5976</v>
      </c>
      <c r="O6290" s="29">
        <f>IFERROR(_xlfn.XLOOKUP($B6290,'Ownership Metrics'!$A:$A,'Ownership Metrics'!$D:$D),"")</f>
        <v>77.22</v>
      </c>
      <c r="P6290" s="29">
        <f>IFERROR(_xlfn.XLOOKUP($B6290,'Ownership Metrics'!$A:$A,'Ownership Metrics'!$E:$E),"")</f>
        <v>81.55</v>
      </c>
      <c r="Q6290" s="30">
        <f>IFERROR(_xlfn.XLOOKUP($B6290,'Ownership Metrics'!$A:$A,'Ownership Metrics'!$F:$F),"")</f>
        <v>4</v>
      </c>
      <c r="R6290" s="30">
        <f>IFERROR(_xlfn.XLOOKUP($B6290,'Ownership Metrics'!$A:$A,'Ownership Metrics'!$G:$G),"")</f>
        <v>72</v>
      </c>
      <c r="S6290" s="27" t="str">
        <f>IFERROR(_xlfn.XLOOKUP($B6290,'Ownership Metrics'!$A:$A,'Ownership Metrics'!$H:$H),"")</f>
        <v>Mayoritas</v>
      </c>
      <c r="T6290" s="27" t="str">
        <f>IFERROR(_xlfn.XLOOKUP($B6290,'Ownership Metrics'!$A:$A,'Ownership Metrics'!$I:$I),"")</f>
        <v>Tinggi</v>
      </c>
      <c r="U6290" s="27">
        <f>IF(COUNTIFS($B$2:$B6290,$B6290,$D$2:$D6290,$D6290)=1,1,0)</f>
        <v>1</v>
      </c>
      <c r="V6290" s="27">
        <f t="shared" si="295"/>
        <v>1.66</v>
      </c>
      <c r="W6290" s="27">
        <f t="shared" si="296"/>
        <v>3</v>
      </c>
      <c r="X6290" s="27">
        <f t="shared" si="294"/>
        <v>1.6599993709999998</v>
      </c>
    </row>
    <row r="6291" spans="1:24" x14ac:dyDescent="0.25">
      <c r="A6291" s="26">
        <v>46265</v>
      </c>
      <c r="B6291" s="27" t="s">
        <v>10991</v>
      </c>
      <c r="C6291" s="27" t="s">
        <v>6415</v>
      </c>
      <c r="D6291" s="27" t="s">
        <v>4044</v>
      </c>
      <c r="E6291" s="27" t="s">
        <v>35</v>
      </c>
      <c r="F6291" s="27" t="s">
        <v>23</v>
      </c>
      <c r="G6291" s="27" t="s">
        <v>36</v>
      </c>
      <c r="H6291" s="27" t="s">
        <v>24</v>
      </c>
      <c r="I6291" s="28">
        <v>80616100</v>
      </c>
      <c r="J6291" s="28">
        <v>0</v>
      </c>
      <c r="K6291" s="28">
        <v>80616100</v>
      </c>
      <c r="L6291" s="29">
        <v>2.67</v>
      </c>
      <c r="M6291" s="29">
        <f>IFERROR(_xlfn.XLOOKUP($B6291,'Ownership Metrics'!$A:$A,'Ownership Metrics'!$B:$B),"")</f>
        <v>16.8</v>
      </c>
      <c r="N6291" s="28">
        <f>IFERROR(_xlfn.XLOOKUP($B6291,'Ownership Metrics'!$A:$A,'Ownership Metrics'!$C:$C),"")</f>
        <v>5976</v>
      </c>
      <c r="O6291" s="29">
        <f>IFERROR(_xlfn.XLOOKUP($B6291,'Ownership Metrics'!$A:$A,'Ownership Metrics'!$D:$D),"")</f>
        <v>77.22</v>
      </c>
      <c r="P6291" s="29">
        <f>IFERROR(_xlfn.XLOOKUP($B6291,'Ownership Metrics'!$A:$A,'Ownership Metrics'!$E:$E),"")</f>
        <v>81.55</v>
      </c>
      <c r="Q6291" s="30">
        <f>IFERROR(_xlfn.XLOOKUP($B6291,'Ownership Metrics'!$A:$A,'Ownership Metrics'!$F:$F),"")</f>
        <v>4</v>
      </c>
      <c r="R6291" s="30">
        <f>IFERROR(_xlfn.XLOOKUP($B6291,'Ownership Metrics'!$A:$A,'Ownership Metrics'!$G:$G),"")</f>
        <v>72</v>
      </c>
      <c r="S6291" s="27" t="str">
        <f>IFERROR(_xlfn.XLOOKUP($B6291,'Ownership Metrics'!$A:$A,'Ownership Metrics'!$H:$H),"")</f>
        <v>Mayoritas</v>
      </c>
      <c r="T6291" s="27" t="str">
        <f>IFERROR(_xlfn.XLOOKUP($B6291,'Ownership Metrics'!$A:$A,'Ownership Metrics'!$I:$I),"")</f>
        <v>Tinggi</v>
      </c>
      <c r="U6291" s="27">
        <f>IF(COUNTIFS($B$2:$B6291,$B6291,$D$2:$D6291,$D6291)=1,1,0)</f>
        <v>1</v>
      </c>
      <c r="V6291" s="27">
        <f t="shared" si="295"/>
        <v>2.67</v>
      </c>
      <c r="W6291" s="27">
        <f t="shared" si="296"/>
        <v>2</v>
      </c>
      <c r="X6291" s="27">
        <f t="shared" si="294"/>
        <v>2.6699993708999998</v>
      </c>
    </row>
    <row r="6292" spans="1:24" x14ac:dyDescent="0.25">
      <c r="A6292" s="26">
        <v>46265</v>
      </c>
      <c r="B6292" s="27" t="s">
        <v>10992</v>
      </c>
      <c r="C6292" s="27" t="s">
        <v>6420</v>
      </c>
      <c r="D6292" s="27" t="s">
        <v>5880</v>
      </c>
      <c r="E6292" s="27" t="s">
        <v>22</v>
      </c>
      <c r="F6292" s="27" t="s">
        <v>23</v>
      </c>
      <c r="G6292" s="27"/>
      <c r="H6292" s="27" t="s">
        <v>24</v>
      </c>
      <c r="I6292" s="28">
        <v>149770700</v>
      </c>
      <c r="J6292" s="28">
        <v>0</v>
      </c>
      <c r="K6292" s="28">
        <v>149770700</v>
      </c>
      <c r="L6292" s="29">
        <v>2.78</v>
      </c>
      <c r="M6292" s="29">
        <f>IFERROR(_xlfn.XLOOKUP($B6292,'Ownership Metrics'!$A:$A,'Ownership Metrics'!$B:$B),"")</f>
        <v>3.44</v>
      </c>
      <c r="N6292" s="28">
        <f>IFERROR(_xlfn.XLOOKUP($B6292,'Ownership Metrics'!$A:$A,'Ownership Metrics'!$C:$C),"")</f>
        <v>4349</v>
      </c>
      <c r="O6292" s="29">
        <f>IFERROR(_xlfn.XLOOKUP($B6292,'Ownership Metrics'!$A:$A,'Ownership Metrics'!$D:$D),"")</f>
        <v>63.52</v>
      </c>
      <c r="P6292" s="29">
        <f>IFERROR(_xlfn.XLOOKUP($B6292,'Ownership Metrics'!$A:$A,'Ownership Metrics'!$E:$E),"")</f>
        <v>83.62</v>
      </c>
      <c r="Q6292" s="30">
        <f>IFERROR(_xlfn.XLOOKUP($B6292,'Ownership Metrics'!$A:$A,'Ownership Metrics'!$F:$F),"")</f>
        <v>7</v>
      </c>
      <c r="R6292" s="30">
        <f>IFERROR(_xlfn.XLOOKUP($B6292,'Ownership Metrics'!$A:$A,'Ownership Metrics'!$G:$G),"")</f>
        <v>63</v>
      </c>
      <c r="S6292" s="27" t="str">
        <f>IFERROR(_xlfn.XLOOKUP($B6292,'Ownership Metrics'!$A:$A,'Ownership Metrics'!$H:$H),"")</f>
        <v>Mayoritas</v>
      </c>
      <c r="T6292" s="27" t="str">
        <f>IFERROR(_xlfn.XLOOKUP($B6292,'Ownership Metrics'!$A:$A,'Ownership Metrics'!$I:$I),"")</f>
        <v>Tinggi</v>
      </c>
      <c r="U6292" s="27">
        <f>IF(COUNTIFS($B$2:$B6292,$B6292,$D$2:$D6292,$D6292)=1,1,0)</f>
        <v>1</v>
      </c>
      <c r="V6292" s="27">
        <f t="shared" si="295"/>
        <v>2.78</v>
      </c>
      <c r="W6292" s="27">
        <f t="shared" si="296"/>
        <v>7</v>
      </c>
      <c r="X6292" s="27">
        <f t="shared" si="294"/>
        <v>2.7799993707999997</v>
      </c>
    </row>
    <row r="6293" spans="1:24" x14ac:dyDescent="0.25">
      <c r="A6293" s="26">
        <v>46265</v>
      </c>
      <c r="B6293" s="27" t="s">
        <v>10992</v>
      </c>
      <c r="C6293" s="27" t="s">
        <v>6420</v>
      </c>
      <c r="D6293" s="27" t="s">
        <v>6421</v>
      </c>
      <c r="E6293" s="27" t="s">
        <v>35</v>
      </c>
      <c r="F6293" s="27" t="s">
        <v>23</v>
      </c>
      <c r="G6293" s="27" t="s">
        <v>36</v>
      </c>
      <c r="H6293" s="27" t="s">
        <v>24</v>
      </c>
      <c r="I6293" s="28">
        <v>222322034</v>
      </c>
      <c r="J6293" s="28">
        <v>0</v>
      </c>
      <c r="K6293" s="28">
        <v>222322034</v>
      </c>
      <c r="L6293" s="29">
        <v>4.13</v>
      </c>
      <c r="M6293" s="29">
        <f>IFERROR(_xlfn.XLOOKUP($B6293,'Ownership Metrics'!$A:$A,'Ownership Metrics'!$B:$B),"")</f>
        <v>3.44</v>
      </c>
      <c r="N6293" s="28">
        <f>IFERROR(_xlfn.XLOOKUP($B6293,'Ownership Metrics'!$A:$A,'Ownership Metrics'!$C:$C),"")</f>
        <v>4349</v>
      </c>
      <c r="O6293" s="29">
        <f>IFERROR(_xlfn.XLOOKUP($B6293,'Ownership Metrics'!$A:$A,'Ownership Metrics'!$D:$D),"")</f>
        <v>63.52</v>
      </c>
      <c r="P6293" s="29">
        <f>IFERROR(_xlfn.XLOOKUP($B6293,'Ownership Metrics'!$A:$A,'Ownership Metrics'!$E:$E),"")</f>
        <v>83.62</v>
      </c>
      <c r="Q6293" s="30">
        <f>IFERROR(_xlfn.XLOOKUP($B6293,'Ownership Metrics'!$A:$A,'Ownership Metrics'!$F:$F),"")</f>
        <v>7</v>
      </c>
      <c r="R6293" s="30">
        <f>IFERROR(_xlfn.XLOOKUP($B6293,'Ownership Metrics'!$A:$A,'Ownership Metrics'!$G:$G),"")</f>
        <v>63</v>
      </c>
      <c r="S6293" s="27" t="str">
        <f>IFERROR(_xlfn.XLOOKUP($B6293,'Ownership Metrics'!$A:$A,'Ownership Metrics'!$H:$H),"")</f>
        <v>Mayoritas</v>
      </c>
      <c r="T6293" s="27" t="str">
        <f>IFERROR(_xlfn.XLOOKUP($B6293,'Ownership Metrics'!$A:$A,'Ownership Metrics'!$I:$I),"")</f>
        <v>Tinggi</v>
      </c>
      <c r="U6293" s="27">
        <f>IF(COUNTIFS($B$2:$B6293,$B6293,$D$2:$D6293,$D6293)=1,1,0)</f>
        <v>1</v>
      </c>
      <c r="V6293" s="27">
        <f t="shared" si="295"/>
        <v>4.13</v>
      </c>
      <c r="W6293" s="27">
        <f t="shared" si="296"/>
        <v>3</v>
      </c>
      <c r="X6293" s="27">
        <f t="shared" si="294"/>
        <v>4.1299993707000002</v>
      </c>
    </row>
    <row r="6294" spans="1:24" x14ac:dyDescent="0.25">
      <c r="A6294" s="26">
        <v>46265</v>
      </c>
      <c r="B6294" s="27" t="s">
        <v>10992</v>
      </c>
      <c r="C6294" s="27" t="s">
        <v>6420</v>
      </c>
      <c r="D6294" s="27" t="s">
        <v>6422</v>
      </c>
      <c r="E6294" s="27" t="s">
        <v>35</v>
      </c>
      <c r="F6294" s="27" t="s">
        <v>23</v>
      </c>
      <c r="G6294" s="27" t="s">
        <v>36</v>
      </c>
      <c r="H6294" s="27" t="s">
        <v>24</v>
      </c>
      <c r="I6294" s="28">
        <v>4962700</v>
      </c>
      <c r="J6294" s="28">
        <v>855084746</v>
      </c>
      <c r="K6294" s="28">
        <v>860047446</v>
      </c>
      <c r="L6294" s="29">
        <v>15.97</v>
      </c>
      <c r="M6294" s="29">
        <f>IFERROR(_xlfn.XLOOKUP($B6294,'Ownership Metrics'!$A:$A,'Ownership Metrics'!$B:$B),"")</f>
        <v>3.44</v>
      </c>
      <c r="N6294" s="28">
        <f>IFERROR(_xlfn.XLOOKUP($B6294,'Ownership Metrics'!$A:$A,'Ownership Metrics'!$C:$C),"")</f>
        <v>4349</v>
      </c>
      <c r="O6294" s="29">
        <f>IFERROR(_xlfn.XLOOKUP($B6294,'Ownership Metrics'!$A:$A,'Ownership Metrics'!$D:$D),"")</f>
        <v>63.52</v>
      </c>
      <c r="P6294" s="29">
        <f>IFERROR(_xlfn.XLOOKUP($B6294,'Ownership Metrics'!$A:$A,'Ownership Metrics'!$E:$E),"")</f>
        <v>83.62</v>
      </c>
      <c r="Q6294" s="30">
        <f>IFERROR(_xlfn.XLOOKUP($B6294,'Ownership Metrics'!$A:$A,'Ownership Metrics'!$F:$F),"")</f>
        <v>7</v>
      </c>
      <c r="R6294" s="30">
        <f>IFERROR(_xlfn.XLOOKUP($B6294,'Ownership Metrics'!$A:$A,'Ownership Metrics'!$G:$G),"")</f>
        <v>63</v>
      </c>
      <c r="S6294" s="27" t="str">
        <f>IFERROR(_xlfn.XLOOKUP($B6294,'Ownership Metrics'!$A:$A,'Ownership Metrics'!$H:$H),"")</f>
        <v>Mayoritas</v>
      </c>
      <c r="T6294" s="27" t="str">
        <f>IFERROR(_xlfn.XLOOKUP($B6294,'Ownership Metrics'!$A:$A,'Ownership Metrics'!$I:$I),"")</f>
        <v>Tinggi</v>
      </c>
      <c r="U6294" s="27">
        <f>IF(COUNTIFS($B$2:$B6294,$B6294,$D$2:$D6294,$D6294)=1,1,0)</f>
        <v>1</v>
      </c>
      <c r="V6294" s="27">
        <f t="shared" si="295"/>
        <v>15.97</v>
      </c>
      <c r="W6294" s="27">
        <f t="shared" si="296"/>
        <v>2</v>
      </c>
      <c r="X6294" s="27">
        <f t="shared" si="294"/>
        <v>15.9699993706</v>
      </c>
    </row>
    <row r="6295" spans="1:24" x14ac:dyDescent="0.25">
      <c r="A6295" s="26">
        <v>46265</v>
      </c>
      <c r="B6295" s="27" t="s">
        <v>10992</v>
      </c>
      <c r="C6295" s="27" t="s">
        <v>6420</v>
      </c>
      <c r="D6295" s="27" t="s">
        <v>6423</v>
      </c>
      <c r="E6295" s="27" t="s">
        <v>35</v>
      </c>
      <c r="F6295" s="27" t="s">
        <v>23</v>
      </c>
      <c r="G6295" s="27" t="s">
        <v>36</v>
      </c>
      <c r="H6295" s="27" t="s">
        <v>24</v>
      </c>
      <c r="I6295" s="28">
        <v>205220339</v>
      </c>
      <c r="J6295" s="28">
        <v>0</v>
      </c>
      <c r="K6295" s="28">
        <v>205220339</v>
      </c>
      <c r="L6295" s="29">
        <v>3.81</v>
      </c>
      <c r="M6295" s="29">
        <f>IFERROR(_xlfn.XLOOKUP($B6295,'Ownership Metrics'!$A:$A,'Ownership Metrics'!$B:$B),"")</f>
        <v>3.44</v>
      </c>
      <c r="N6295" s="28">
        <f>IFERROR(_xlfn.XLOOKUP($B6295,'Ownership Metrics'!$A:$A,'Ownership Metrics'!$C:$C),"")</f>
        <v>4349</v>
      </c>
      <c r="O6295" s="29">
        <f>IFERROR(_xlfn.XLOOKUP($B6295,'Ownership Metrics'!$A:$A,'Ownership Metrics'!$D:$D),"")</f>
        <v>63.52</v>
      </c>
      <c r="P6295" s="29">
        <f>IFERROR(_xlfn.XLOOKUP($B6295,'Ownership Metrics'!$A:$A,'Ownership Metrics'!$E:$E),"")</f>
        <v>83.62</v>
      </c>
      <c r="Q6295" s="30">
        <f>IFERROR(_xlfn.XLOOKUP($B6295,'Ownership Metrics'!$A:$A,'Ownership Metrics'!$F:$F),"")</f>
        <v>7</v>
      </c>
      <c r="R6295" s="30">
        <f>IFERROR(_xlfn.XLOOKUP($B6295,'Ownership Metrics'!$A:$A,'Ownership Metrics'!$G:$G),"")</f>
        <v>63</v>
      </c>
      <c r="S6295" s="27" t="str">
        <f>IFERROR(_xlfn.XLOOKUP($B6295,'Ownership Metrics'!$A:$A,'Ownership Metrics'!$H:$H),"")</f>
        <v>Mayoritas</v>
      </c>
      <c r="T6295" s="27" t="str">
        <f>IFERROR(_xlfn.XLOOKUP($B6295,'Ownership Metrics'!$A:$A,'Ownership Metrics'!$I:$I),"")</f>
        <v>Tinggi</v>
      </c>
      <c r="U6295" s="27">
        <f>IF(COUNTIFS($B$2:$B6295,$B6295,$D$2:$D6295,$D6295)=1,1,0)</f>
        <v>1</v>
      </c>
      <c r="V6295" s="27">
        <f t="shared" si="295"/>
        <v>3.81</v>
      </c>
      <c r="W6295" s="27">
        <f t="shared" si="296"/>
        <v>4</v>
      </c>
      <c r="X6295" s="27">
        <f t="shared" si="294"/>
        <v>3.8099993704999999</v>
      </c>
    </row>
    <row r="6296" spans="1:24" x14ac:dyDescent="0.25">
      <c r="A6296" s="26">
        <v>46265</v>
      </c>
      <c r="B6296" s="27" t="s">
        <v>10992</v>
      </c>
      <c r="C6296" s="27" t="s">
        <v>6420</v>
      </c>
      <c r="D6296" s="27" t="s">
        <v>6424</v>
      </c>
      <c r="E6296" s="27" t="s">
        <v>35</v>
      </c>
      <c r="F6296" s="27" t="s">
        <v>23</v>
      </c>
      <c r="G6296" s="27" t="s">
        <v>36</v>
      </c>
      <c r="H6296" s="27" t="s">
        <v>24</v>
      </c>
      <c r="I6296" s="28">
        <v>179567797</v>
      </c>
      <c r="J6296" s="28">
        <v>0</v>
      </c>
      <c r="K6296" s="28">
        <v>179567797</v>
      </c>
      <c r="L6296" s="29">
        <v>3.33</v>
      </c>
      <c r="M6296" s="29">
        <f>IFERROR(_xlfn.XLOOKUP($B6296,'Ownership Metrics'!$A:$A,'Ownership Metrics'!$B:$B),"")</f>
        <v>3.44</v>
      </c>
      <c r="N6296" s="28">
        <f>IFERROR(_xlfn.XLOOKUP($B6296,'Ownership Metrics'!$A:$A,'Ownership Metrics'!$C:$C),"")</f>
        <v>4349</v>
      </c>
      <c r="O6296" s="29">
        <f>IFERROR(_xlfn.XLOOKUP($B6296,'Ownership Metrics'!$A:$A,'Ownership Metrics'!$D:$D),"")</f>
        <v>63.52</v>
      </c>
      <c r="P6296" s="29">
        <f>IFERROR(_xlfn.XLOOKUP($B6296,'Ownership Metrics'!$A:$A,'Ownership Metrics'!$E:$E),"")</f>
        <v>83.62</v>
      </c>
      <c r="Q6296" s="30">
        <f>IFERROR(_xlfn.XLOOKUP($B6296,'Ownership Metrics'!$A:$A,'Ownership Metrics'!$F:$F),"")</f>
        <v>7</v>
      </c>
      <c r="R6296" s="30">
        <f>IFERROR(_xlfn.XLOOKUP($B6296,'Ownership Metrics'!$A:$A,'Ownership Metrics'!$G:$G),"")</f>
        <v>63</v>
      </c>
      <c r="S6296" s="27" t="str">
        <f>IFERROR(_xlfn.XLOOKUP($B6296,'Ownership Metrics'!$A:$A,'Ownership Metrics'!$H:$H),"")</f>
        <v>Mayoritas</v>
      </c>
      <c r="T6296" s="27" t="str">
        <f>IFERROR(_xlfn.XLOOKUP($B6296,'Ownership Metrics'!$A:$A,'Ownership Metrics'!$I:$I),"")</f>
        <v>Tinggi</v>
      </c>
      <c r="U6296" s="27">
        <f>IF(COUNTIFS($B$2:$B6296,$B6296,$D$2:$D6296,$D6296)=1,1,0)</f>
        <v>1</v>
      </c>
      <c r="V6296" s="27">
        <f t="shared" si="295"/>
        <v>3.33</v>
      </c>
      <c r="W6296" s="27">
        <f t="shared" si="296"/>
        <v>5</v>
      </c>
      <c r="X6296" s="27">
        <f t="shared" si="294"/>
        <v>3.3299993703999999</v>
      </c>
    </row>
    <row r="6297" spans="1:24" x14ac:dyDescent="0.25">
      <c r="A6297" s="26">
        <v>46265</v>
      </c>
      <c r="B6297" s="27" t="s">
        <v>10992</v>
      </c>
      <c r="C6297" s="27" t="s">
        <v>6420</v>
      </c>
      <c r="D6297" s="27" t="s">
        <v>6425</v>
      </c>
      <c r="E6297" s="27" t="s">
        <v>35</v>
      </c>
      <c r="F6297" s="27" t="s">
        <v>23</v>
      </c>
      <c r="G6297" s="27" t="s">
        <v>36</v>
      </c>
      <c r="H6297" s="27" t="s">
        <v>24</v>
      </c>
      <c r="I6297" s="28">
        <v>162466101</v>
      </c>
      <c r="J6297" s="28">
        <v>0</v>
      </c>
      <c r="K6297" s="28">
        <v>162466101</v>
      </c>
      <c r="L6297" s="29">
        <v>3.02</v>
      </c>
      <c r="M6297" s="29">
        <f>IFERROR(_xlfn.XLOOKUP($B6297,'Ownership Metrics'!$A:$A,'Ownership Metrics'!$B:$B),"")</f>
        <v>3.44</v>
      </c>
      <c r="N6297" s="28">
        <f>IFERROR(_xlfn.XLOOKUP($B6297,'Ownership Metrics'!$A:$A,'Ownership Metrics'!$C:$C),"")</f>
        <v>4349</v>
      </c>
      <c r="O6297" s="29">
        <f>IFERROR(_xlfn.XLOOKUP($B6297,'Ownership Metrics'!$A:$A,'Ownership Metrics'!$D:$D),"")</f>
        <v>63.52</v>
      </c>
      <c r="P6297" s="29">
        <f>IFERROR(_xlfn.XLOOKUP($B6297,'Ownership Metrics'!$A:$A,'Ownership Metrics'!$E:$E),"")</f>
        <v>83.62</v>
      </c>
      <c r="Q6297" s="30">
        <f>IFERROR(_xlfn.XLOOKUP($B6297,'Ownership Metrics'!$A:$A,'Ownership Metrics'!$F:$F),"")</f>
        <v>7</v>
      </c>
      <c r="R6297" s="30">
        <f>IFERROR(_xlfn.XLOOKUP($B6297,'Ownership Metrics'!$A:$A,'Ownership Metrics'!$G:$G),"")</f>
        <v>63</v>
      </c>
      <c r="S6297" s="27" t="str">
        <f>IFERROR(_xlfn.XLOOKUP($B6297,'Ownership Metrics'!$A:$A,'Ownership Metrics'!$H:$H),"")</f>
        <v>Mayoritas</v>
      </c>
      <c r="T6297" s="27" t="str">
        <f>IFERROR(_xlfn.XLOOKUP($B6297,'Ownership Metrics'!$A:$A,'Ownership Metrics'!$I:$I),"")</f>
        <v>Tinggi</v>
      </c>
      <c r="U6297" s="27">
        <f>IF(COUNTIFS($B$2:$B6297,$B6297,$D$2:$D6297,$D6297)=1,1,0)</f>
        <v>1</v>
      </c>
      <c r="V6297" s="27">
        <f t="shared" si="295"/>
        <v>3.02</v>
      </c>
      <c r="W6297" s="27">
        <f t="shared" si="296"/>
        <v>6</v>
      </c>
      <c r="X6297" s="27">
        <f t="shared" si="294"/>
        <v>3.0199993702999999</v>
      </c>
    </row>
    <row r="6298" spans="1:24" x14ac:dyDescent="0.25">
      <c r="A6298" s="26">
        <v>46265</v>
      </c>
      <c r="B6298" s="27" t="s">
        <v>10992</v>
      </c>
      <c r="C6298" s="27" t="s">
        <v>6420</v>
      </c>
      <c r="D6298" s="27" t="s">
        <v>6426</v>
      </c>
      <c r="E6298" s="27"/>
      <c r="F6298" s="27"/>
      <c r="G6298" s="27"/>
      <c r="H6298" s="27"/>
      <c r="I6298" s="28">
        <v>0</v>
      </c>
      <c r="J6298" s="28">
        <v>3420338983</v>
      </c>
      <c r="K6298" s="28">
        <v>3420338983</v>
      </c>
      <c r="L6298" s="29">
        <v>63.52</v>
      </c>
      <c r="M6298" s="29">
        <f>IFERROR(_xlfn.XLOOKUP($B6298,'Ownership Metrics'!$A:$A,'Ownership Metrics'!$B:$B),"")</f>
        <v>3.44</v>
      </c>
      <c r="N6298" s="28">
        <f>IFERROR(_xlfn.XLOOKUP($B6298,'Ownership Metrics'!$A:$A,'Ownership Metrics'!$C:$C),"")</f>
        <v>4349</v>
      </c>
      <c r="O6298" s="29">
        <f>IFERROR(_xlfn.XLOOKUP($B6298,'Ownership Metrics'!$A:$A,'Ownership Metrics'!$D:$D),"")</f>
        <v>63.52</v>
      </c>
      <c r="P6298" s="29">
        <f>IFERROR(_xlfn.XLOOKUP($B6298,'Ownership Metrics'!$A:$A,'Ownership Metrics'!$E:$E),"")</f>
        <v>83.62</v>
      </c>
      <c r="Q6298" s="30">
        <f>IFERROR(_xlfn.XLOOKUP($B6298,'Ownership Metrics'!$A:$A,'Ownership Metrics'!$F:$F),"")</f>
        <v>7</v>
      </c>
      <c r="R6298" s="30">
        <f>IFERROR(_xlfn.XLOOKUP($B6298,'Ownership Metrics'!$A:$A,'Ownership Metrics'!$G:$G),"")</f>
        <v>63</v>
      </c>
      <c r="S6298" s="27" t="str">
        <f>IFERROR(_xlfn.XLOOKUP($B6298,'Ownership Metrics'!$A:$A,'Ownership Metrics'!$H:$H),"")</f>
        <v>Mayoritas</v>
      </c>
      <c r="T6298" s="27" t="str">
        <f>IFERROR(_xlfn.XLOOKUP($B6298,'Ownership Metrics'!$A:$A,'Ownership Metrics'!$I:$I),"")</f>
        <v>Tinggi</v>
      </c>
      <c r="U6298" s="27">
        <f>IF(COUNTIFS($B$2:$B6298,$B6298,$D$2:$D6298,$D6298)=1,1,0)</f>
        <v>1</v>
      </c>
      <c r="V6298" s="27">
        <f t="shared" si="295"/>
        <v>63.52</v>
      </c>
      <c r="W6298" s="27">
        <f t="shared" si="296"/>
        <v>1</v>
      </c>
      <c r="X6298" s="27">
        <f t="shared" si="294"/>
        <v>63.519999370200004</v>
      </c>
    </row>
    <row r="6299" spans="1:24" x14ac:dyDescent="0.25">
      <c r="A6299" s="26">
        <v>46265</v>
      </c>
      <c r="B6299" s="27" t="s">
        <v>10993</v>
      </c>
      <c r="C6299" s="27" t="s">
        <v>6428</v>
      </c>
      <c r="D6299" s="27" t="s">
        <v>6429</v>
      </c>
      <c r="E6299" s="27" t="s">
        <v>51</v>
      </c>
      <c r="F6299" s="27" t="s">
        <v>23</v>
      </c>
      <c r="G6299" s="27"/>
      <c r="H6299" s="27" t="s">
        <v>24</v>
      </c>
      <c r="I6299" s="28">
        <v>1239595500</v>
      </c>
      <c r="J6299" s="28">
        <v>0</v>
      </c>
      <c r="K6299" s="28">
        <v>1239595500</v>
      </c>
      <c r="L6299" s="29">
        <v>91.59</v>
      </c>
      <c r="M6299" s="29">
        <f>IFERROR(_xlfn.XLOOKUP($B6299,'Ownership Metrics'!$A:$A,'Ownership Metrics'!$B:$B),"")</f>
        <v>1.4</v>
      </c>
      <c r="N6299" s="28">
        <f>IFERROR(_xlfn.XLOOKUP($B6299,'Ownership Metrics'!$A:$A,'Ownership Metrics'!$C:$C),"")</f>
        <v>8414</v>
      </c>
      <c r="O6299" s="29">
        <f>IFERROR(_xlfn.XLOOKUP($B6299,'Ownership Metrics'!$A:$A,'Ownership Metrics'!$D:$D),"")</f>
        <v>91.59</v>
      </c>
      <c r="P6299" s="29">
        <f>IFERROR(_xlfn.XLOOKUP($B6299,'Ownership Metrics'!$A:$A,'Ownership Metrics'!$E:$E),"")</f>
        <v>97.52</v>
      </c>
      <c r="Q6299" s="30">
        <f>IFERROR(_xlfn.XLOOKUP($B6299,'Ownership Metrics'!$A:$A,'Ownership Metrics'!$F:$F),"")</f>
        <v>4</v>
      </c>
      <c r="R6299" s="30">
        <f>IFERROR(_xlfn.XLOOKUP($B6299,'Ownership Metrics'!$A:$A,'Ownership Metrics'!$G:$G),"")</f>
        <v>89</v>
      </c>
      <c r="S6299" s="27" t="str">
        <f>IFERROR(_xlfn.XLOOKUP($B6299,'Ownership Metrics'!$A:$A,'Ownership Metrics'!$H:$H),"")</f>
        <v>Mayoritas</v>
      </c>
      <c r="T6299" s="27" t="str">
        <f>IFERROR(_xlfn.XLOOKUP($B6299,'Ownership Metrics'!$A:$A,'Ownership Metrics'!$I:$I),"")</f>
        <v>Tinggi</v>
      </c>
      <c r="U6299" s="27">
        <f>IF(COUNTIFS($B$2:$B6299,$B6299,$D$2:$D6299,$D6299)=1,1,0)</f>
        <v>1</v>
      </c>
      <c r="V6299" s="27">
        <f t="shared" si="295"/>
        <v>91.59</v>
      </c>
      <c r="W6299" s="27">
        <f t="shared" si="296"/>
        <v>1</v>
      </c>
      <c r="X6299" s="27">
        <f t="shared" si="294"/>
        <v>91.589999370100003</v>
      </c>
    </row>
    <row r="6300" spans="1:24" x14ac:dyDescent="0.25">
      <c r="A6300" s="26">
        <v>46265</v>
      </c>
      <c r="B6300" s="27" t="s">
        <v>10993</v>
      </c>
      <c r="C6300" s="27" t="s">
        <v>6428</v>
      </c>
      <c r="D6300" s="27" t="s">
        <v>6430</v>
      </c>
      <c r="E6300" s="27" t="s">
        <v>35</v>
      </c>
      <c r="F6300" s="27" t="s">
        <v>23</v>
      </c>
      <c r="G6300" s="27" t="s">
        <v>36</v>
      </c>
      <c r="H6300" s="27" t="s">
        <v>24</v>
      </c>
      <c r="I6300" s="28">
        <v>15000000</v>
      </c>
      <c r="J6300" s="28">
        <v>0</v>
      </c>
      <c r="K6300" s="28">
        <v>15000000</v>
      </c>
      <c r="L6300" s="29">
        <v>1.1100000000000001</v>
      </c>
      <c r="M6300" s="29">
        <f>IFERROR(_xlfn.XLOOKUP($B6300,'Ownership Metrics'!$A:$A,'Ownership Metrics'!$B:$B),"")</f>
        <v>1.4</v>
      </c>
      <c r="N6300" s="28">
        <f>IFERROR(_xlfn.XLOOKUP($B6300,'Ownership Metrics'!$A:$A,'Ownership Metrics'!$C:$C),"")</f>
        <v>8414</v>
      </c>
      <c r="O6300" s="29">
        <f>IFERROR(_xlfn.XLOOKUP($B6300,'Ownership Metrics'!$A:$A,'Ownership Metrics'!$D:$D),"")</f>
        <v>91.59</v>
      </c>
      <c r="P6300" s="29">
        <f>IFERROR(_xlfn.XLOOKUP($B6300,'Ownership Metrics'!$A:$A,'Ownership Metrics'!$E:$E),"")</f>
        <v>97.52</v>
      </c>
      <c r="Q6300" s="30">
        <f>IFERROR(_xlfn.XLOOKUP($B6300,'Ownership Metrics'!$A:$A,'Ownership Metrics'!$F:$F),"")</f>
        <v>4</v>
      </c>
      <c r="R6300" s="30">
        <f>IFERROR(_xlfn.XLOOKUP($B6300,'Ownership Metrics'!$A:$A,'Ownership Metrics'!$G:$G),"")</f>
        <v>89</v>
      </c>
      <c r="S6300" s="27" t="str">
        <f>IFERROR(_xlfn.XLOOKUP($B6300,'Ownership Metrics'!$A:$A,'Ownership Metrics'!$H:$H),"")</f>
        <v>Mayoritas</v>
      </c>
      <c r="T6300" s="27" t="str">
        <f>IFERROR(_xlfn.XLOOKUP($B6300,'Ownership Metrics'!$A:$A,'Ownership Metrics'!$I:$I),"")</f>
        <v>Tinggi</v>
      </c>
      <c r="U6300" s="27">
        <f>IF(COUNTIFS($B$2:$B6300,$B6300,$D$2:$D6300,$D6300)=1,1,0)</f>
        <v>1</v>
      </c>
      <c r="V6300" s="27">
        <f t="shared" si="295"/>
        <v>1.1100000000000001</v>
      </c>
      <c r="W6300" s="27">
        <f t="shared" si="296"/>
        <v>3</v>
      </c>
      <c r="X6300" s="27">
        <f t="shared" si="294"/>
        <v>1.1099993700000002</v>
      </c>
    </row>
    <row r="6301" spans="1:24" x14ac:dyDescent="0.25">
      <c r="A6301" s="26">
        <v>46265</v>
      </c>
      <c r="B6301" s="27" t="s">
        <v>10993</v>
      </c>
      <c r="C6301" s="27" t="s">
        <v>6428</v>
      </c>
      <c r="D6301" s="27" t="s">
        <v>6431</v>
      </c>
      <c r="E6301" s="27" t="s">
        <v>35</v>
      </c>
      <c r="F6301" s="27" t="s">
        <v>23</v>
      </c>
      <c r="G6301" s="27" t="s">
        <v>36</v>
      </c>
      <c r="H6301" s="27" t="s">
        <v>24</v>
      </c>
      <c r="I6301" s="28">
        <v>14684700</v>
      </c>
      <c r="J6301" s="28">
        <v>0</v>
      </c>
      <c r="K6301" s="28">
        <v>14684700</v>
      </c>
      <c r="L6301" s="29">
        <v>1.08</v>
      </c>
      <c r="M6301" s="29">
        <f>IFERROR(_xlfn.XLOOKUP($B6301,'Ownership Metrics'!$A:$A,'Ownership Metrics'!$B:$B),"")</f>
        <v>1.4</v>
      </c>
      <c r="N6301" s="28">
        <f>IFERROR(_xlfn.XLOOKUP($B6301,'Ownership Metrics'!$A:$A,'Ownership Metrics'!$C:$C),"")</f>
        <v>8414</v>
      </c>
      <c r="O6301" s="29">
        <f>IFERROR(_xlfn.XLOOKUP($B6301,'Ownership Metrics'!$A:$A,'Ownership Metrics'!$D:$D),"")</f>
        <v>91.59</v>
      </c>
      <c r="P6301" s="29">
        <f>IFERROR(_xlfn.XLOOKUP($B6301,'Ownership Metrics'!$A:$A,'Ownership Metrics'!$E:$E),"")</f>
        <v>97.52</v>
      </c>
      <c r="Q6301" s="30">
        <f>IFERROR(_xlfn.XLOOKUP($B6301,'Ownership Metrics'!$A:$A,'Ownership Metrics'!$F:$F),"")</f>
        <v>4</v>
      </c>
      <c r="R6301" s="30">
        <f>IFERROR(_xlfn.XLOOKUP($B6301,'Ownership Metrics'!$A:$A,'Ownership Metrics'!$G:$G),"")</f>
        <v>89</v>
      </c>
      <c r="S6301" s="27" t="str">
        <f>IFERROR(_xlfn.XLOOKUP($B6301,'Ownership Metrics'!$A:$A,'Ownership Metrics'!$H:$H),"")</f>
        <v>Mayoritas</v>
      </c>
      <c r="T6301" s="27" t="str">
        <f>IFERROR(_xlfn.XLOOKUP($B6301,'Ownership Metrics'!$A:$A,'Ownership Metrics'!$I:$I),"")</f>
        <v>Tinggi</v>
      </c>
      <c r="U6301" s="27">
        <f>IF(COUNTIFS($B$2:$B6301,$B6301,$D$2:$D6301,$D6301)=1,1,0)</f>
        <v>1</v>
      </c>
      <c r="V6301" s="27">
        <f t="shared" si="295"/>
        <v>1.08</v>
      </c>
      <c r="W6301" s="27">
        <f t="shared" si="296"/>
        <v>4</v>
      </c>
      <c r="X6301" s="27">
        <f t="shared" si="294"/>
        <v>1.0799993699000001</v>
      </c>
    </row>
    <row r="6302" spans="1:24" x14ac:dyDescent="0.25">
      <c r="A6302" s="26">
        <v>46265</v>
      </c>
      <c r="B6302" s="27" t="s">
        <v>10993</v>
      </c>
      <c r="C6302" s="27" t="s">
        <v>6428</v>
      </c>
      <c r="D6302" s="27" t="s">
        <v>147</v>
      </c>
      <c r="E6302" s="27" t="s">
        <v>67</v>
      </c>
      <c r="F6302" s="27" t="s">
        <v>32</v>
      </c>
      <c r="G6302" s="27"/>
      <c r="H6302" s="27" t="s">
        <v>64</v>
      </c>
      <c r="I6302" s="28">
        <v>65223700</v>
      </c>
      <c r="J6302" s="28">
        <v>0</v>
      </c>
      <c r="K6302" s="28">
        <v>65223700</v>
      </c>
      <c r="L6302" s="29">
        <v>4.82</v>
      </c>
      <c r="M6302" s="29">
        <f>IFERROR(_xlfn.XLOOKUP($B6302,'Ownership Metrics'!$A:$A,'Ownership Metrics'!$B:$B),"")</f>
        <v>1.4</v>
      </c>
      <c r="N6302" s="28">
        <f>IFERROR(_xlfn.XLOOKUP($B6302,'Ownership Metrics'!$A:$A,'Ownership Metrics'!$C:$C),"")</f>
        <v>8414</v>
      </c>
      <c r="O6302" s="29">
        <f>IFERROR(_xlfn.XLOOKUP($B6302,'Ownership Metrics'!$A:$A,'Ownership Metrics'!$D:$D),"")</f>
        <v>91.59</v>
      </c>
      <c r="P6302" s="29">
        <f>IFERROR(_xlfn.XLOOKUP($B6302,'Ownership Metrics'!$A:$A,'Ownership Metrics'!$E:$E),"")</f>
        <v>97.52</v>
      </c>
      <c r="Q6302" s="30">
        <f>IFERROR(_xlfn.XLOOKUP($B6302,'Ownership Metrics'!$A:$A,'Ownership Metrics'!$F:$F),"")</f>
        <v>4</v>
      </c>
      <c r="R6302" s="30">
        <f>IFERROR(_xlfn.XLOOKUP($B6302,'Ownership Metrics'!$A:$A,'Ownership Metrics'!$G:$G),"")</f>
        <v>89</v>
      </c>
      <c r="S6302" s="27" t="str">
        <f>IFERROR(_xlfn.XLOOKUP($B6302,'Ownership Metrics'!$A:$A,'Ownership Metrics'!$H:$H),"")</f>
        <v>Mayoritas</v>
      </c>
      <c r="T6302" s="27" t="str">
        <f>IFERROR(_xlfn.XLOOKUP($B6302,'Ownership Metrics'!$A:$A,'Ownership Metrics'!$I:$I),"")</f>
        <v>Tinggi</v>
      </c>
      <c r="U6302" s="27">
        <f>IF(COUNTIFS($B$2:$B6302,$B6302,$D$2:$D6302,$D6302)=1,1,0)</f>
        <v>1</v>
      </c>
      <c r="V6302" s="27">
        <f t="shared" si="295"/>
        <v>4.82</v>
      </c>
      <c r="W6302" s="27">
        <f t="shared" si="296"/>
        <v>2</v>
      </c>
      <c r="X6302" s="27">
        <f t="shared" si="294"/>
        <v>4.8199993698000005</v>
      </c>
    </row>
    <row r="6303" spans="1:24" x14ac:dyDescent="0.25">
      <c r="A6303" s="26">
        <v>46265</v>
      </c>
      <c r="B6303" s="27" t="s">
        <v>10994</v>
      </c>
      <c r="C6303" s="27" t="s">
        <v>6433</v>
      </c>
      <c r="D6303" s="27" t="s">
        <v>6434</v>
      </c>
      <c r="E6303" s="27" t="s">
        <v>22</v>
      </c>
      <c r="F6303" s="27" t="s">
        <v>23</v>
      </c>
      <c r="G6303" s="27"/>
      <c r="H6303" s="27" t="s">
        <v>24</v>
      </c>
      <c r="I6303" s="28">
        <v>519720020</v>
      </c>
      <c r="J6303" s="28">
        <v>84255114</v>
      </c>
      <c r="K6303" s="28">
        <v>603975134</v>
      </c>
      <c r="L6303" s="29">
        <v>50.33</v>
      </c>
      <c r="M6303" s="29">
        <f>IFERROR(_xlfn.XLOOKUP($B6303,'Ownership Metrics'!$A:$A,'Ownership Metrics'!$B:$B),"")</f>
        <v>21.83</v>
      </c>
      <c r="N6303" s="28">
        <f>IFERROR(_xlfn.XLOOKUP($B6303,'Ownership Metrics'!$A:$A,'Ownership Metrics'!$C:$C),"")</f>
        <v>2778</v>
      </c>
      <c r="O6303" s="29">
        <f>IFERROR(_xlfn.XLOOKUP($B6303,'Ownership Metrics'!$A:$A,'Ownership Metrics'!$D:$D),"")</f>
        <v>50.33</v>
      </c>
      <c r="P6303" s="29">
        <f>IFERROR(_xlfn.XLOOKUP($B6303,'Ownership Metrics'!$A:$A,'Ownership Metrics'!$E:$E),"")</f>
        <v>71.28</v>
      </c>
      <c r="Q6303" s="30">
        <f>IFERROR(_xlfn.XLOOKUP($B6303,'Ownership Metrics'!$A:$A,'Ownership Metrics'!$F:$F),"")</f>
        <v>6</v>
      </c>
      <c r="R6303" s="30">
        <f>IFERROR(_xlfn.XLOOKUP($B6303,'Ownership Metrics'!$A:$A,'Ownership Metrics'!$G:$G),"")</f>
        <v>52</v>
      </c>
      <c r="S6303" s="27" t="str">
        <f>IFERROR(_xlfn.XLOOKUP($B6303,'Ownership Metrics'!$A:$A,'Ownership Metrics'!$H:$H),"")</f>
        <v>Mayoritas</v>
      </c>
      <c r="T6303" s="27" t="str">
        <f>IFERROR(_xlfn.XLOOKUP($B6303,'Ownership Metrics'!$A:$A,'Ownership Metrics'!$I:$I),"")</f>
        <v>Sedang</v>
      </c>
      <c r="U6303" s="27">
        <f>IF(COUNTIFS($B$2:$B6303,$B6303,$D$2:$D6303,$D6303)=1,1,0)</f>
        <v>1</v>
      </c>
      <c r="V6303" s="27">
        <f t="shared" si="295"/>
        <v>50.33</v>
      </c>
      <c r="W6303" s="27">
        <f t="shared" si="296"/>
        <v>1</v>
      </c>
      <c r="X6303" s="27">
        <f t="shared" si="294"/>
        <v>50.329999369699998</v>
      </c>
    </row>
    <row r="6304" spans="1:24" x14ac:dyDescent="0.25">
      <c r="A6304" s="26">
        <v>46265</v>
      </c>
      <c r="B6304" s="27" t="s">
        <v>10994</v>
      </c>
      <c r="C6304" s="27" t="s">
        <v>6433</v>
      </c>
      <c r="D6304" s="27" t="s">
        <v>6435</v>
      </c>
      <c r="E6304" s="27" t="s">
        <v>35</v>
      </c>
      <c r="F6304" s="27" t="s">
        <v>23</v>
      </c>
      <c r="G6304" s="27" t="s">
        <v>36</v>
      </c>
      <c r="H6304" s="27" t="s">
        <v>24</v>
      </c>
      <c r="I6304" s="28">
        <v>52800100</v>
      </c>
      <c r="J6304" s="28">
        <v>0</v>
      </c>
      <c r="K6304" s="28">
        <v>52800100</v>
      </c>
      <c r="L6304" s="29">
        <v>4.4000000000000004</v>
      </c>
      <c r="M6304" s="29">
        <f>IFERROR(_xlfn.XLOOKUP($B6304,'Ownership Metrics'!$A:$A,'Ownership Metrics'!$B:$B),"")</f>
        <v>21.83</v>
      </c>
      <c r="N6304" s="28">
        <f>IFERROR(_xlfn.XLOOKUP($B6304,'Ownership Metrics'!$A:$A,'Ownership Metrics'!$C:$C),"")</f>
        <v>2778</v>
      </c>
      <c r="O6304" s="29">
        <f>IFERROR(_xlfn.XLOOKUP($B6304,'Ownership Metrics'!$A:$A,'Ownership Metrics'!$D:$D),"")</f>
        <v>50.33</v>
      </c>
      <c r="P6304" s="29">
        <f>IFERROR(_xlfn.XLOOKUP($B6304,'Ownership Metrics'!$A:$A,'Ownership Metrics'!$E:$E),"")</f>
        <v>71.28</v>
      </c>
      <c r="Q6304" s="30">
        <f>IFERROR(_xlfn.XLOOKUP($B6304,'Ownership Metrics'!$A:$A,'Ownership Metrics'!$F:$F),"")</f>
        <v>6</v>
      </c>
      <c r="R6304" s="30">
        <f>IFERROR(_xlfn.XLOOKUP($B6304,'Ownership Metrics'!$A:$A,'Ownership Metrics'!$G:$G),"")</f>
        <v>52</v>
      </c>
      <c r="S6304" s="27" t="str">
        <f>IFERROR(_xlfn.XLOOKUP($B6304,'Ownership Metrics'!$A:$A,'Ownership Metrics'!$H:$H),"")</f>
        <v>Mayoritas</v>
      </c>
      <c r="T6304" s="27" t="str">
        <f>IFERROR(_xlfn.XLOOKUP($B6304,'Ownership Metrics'!$A:$A,'Ownership Metrics'!$I:$I),"")</f>
        <v>Sedang</v>
      </c>
      <c r="U6304" s="27">
        <f>IF(COUNTIFS($B$2:$B6304,$B6304,$D$2:$D6304,$D6304)=1,1,0)</f>
        <v>1</v>
      </c>
      <c r="V6304" s="27">
        <f t="shared" si="295"/>
        <v>4.4000000000000004</v>
      </c>
      <c r="W6304" s="27">
        <f t="shared" si="296"/>
        <v>4</v>
      </c>
      <c r="X6304" s="27">
        <f t="shared" si="294"/>
        <v>4.3999993696000006</v>
      </c>
    </row>
    <row r="6305" spans="1:24" x14ac:dyDescent="0.25">
      <c r="A6305" s="26">
        <v>46265</v>
      </c>
      <c r="B6305" s="27" t="s">
        <v>10994</v>
      </c>
      <c r="C6305" s="27" t="s">
        <v>6433</v>
      </c>
      <c r="D6305" s="27" t="s">
        <v>190</v>
      </c>
      <c r="E6305" s="27" t="s">
        <v>35</v>
      </c>
      <c r="F6305" s="27" t="s">
        <v>23</v>
      </c>
      <c r="G6305" s="27" t="s">
        <v>36</v>
      </c>
      <c r="H6305" s="27" t="s">
        <v>24</v>
      </c>
      <c r="I6305" s="28">
        <v>16600000</v>
      </c>
      <c r="J6305" s="28">
        <v>0</v>
      </c>
      <c r="K6305" s="28">
        <v>16600000</v>
      </c>
      <c r="L6305" s="29">
        <v>1.38</v>
      </c>
      <c r="M6305" s="29">
        <f>IFERROR(_xlfn.XLOOKUP($B6305,'Ownership Metrics'!$A:$A,'Ownership Metrics'!$B:$B),"")</f>
        <v>21.83</v>
      </c>
      <c r="N6305" s="28">
        <f>IFERROR(_xlfn.XLOOKUP($B6305,'Ownership Metrics'!$A:$A,'Ownership Metrics'!$C:$C),"")</f>
        <v>2778</v>
      </c>
      <c r="O6305" s="29">
        <f>IFERROR(_xlfn.XLOOKUP($B6305,'Ownership Metrics'!$A:$A,'Ownership Metrics'!$D:$D),"")</f>
        <v>50.33</v>
      </c>
      <c r="P6305" s="29">
        <f>IFERROR(_xlfn.XLOOKUP($B6305,'Ownership Metrics'!$A:$A,'Ownership Metrics'!$E:$E),"")</f>
        <v>71.28</v>
      </c>
      <c r="Q6305" s="30">
        <f>IFERROR(_xlfn.XLOOKUP($B6305,'Ownership Metrics'!$A:$A,'Ownership Metrics'!$F:$F),"")</f>
        <v>6</v>
      </c>
      <c r="R6305" s="30">
        <f>IFERROR(_xlfn.XLOOKUP($B6305,'Ownership Metrics'!$A:$A,'Ownership Metrics'!$G:$G),"")</f>
        <v>52</v>
      </c>
      <c r="S6305" s="27" t="str">
        <f>IFERROR(_xlfn.XLOOKUP($B6305,'Ownership Metrics'!$A:$A,'Ownership Metrics'!$H:$H),"")</f>
        <v>Mayoritas</v>
      </c>
      <c r="T6305" s="27" t="str">
        <f>IFERROR(_xlfn.XLOOKUP($B6305,'Ownership Metrics'!$A:$A,'Ownership Metrics'!$I:$I),"")</f>
        <v>Sedang</v>
      </c>
      <c r="U6305" s="27">
        <f>IF(COUNTIFS($B$2:$B6305,$B6305,$D$2:$D6305,$D6305)=1,1,0)</f>
        <v>1</v>
      </c>
      <c r="V6305" s="27">
        <f t="shared" si="295"/>
        <v>1.38</v>
      </c>
      <c r="W6305" s="27">
        <f t="shared" si="296"/>
        <v>5</v>
      </c>
      <c r="X6305" s="27">
        <f t="shared" si="294"/>
        <v>1.3799993694999999</v>
      </c>
    </row>
    <row r="6306" spans="1:24" x14ac:dyDescent="0.25">
      <c r="A6306" s="26">
        <v>46265</v>
      </c>
      <c r="B6306" s="27" t="s">
        <v>10994</v>
      </c>
      <c r="C6306" s="27" t="s">
        <v>6433</v>
      </c>
      <c r="D6306" s="27" t="s">
        <v>6436</v>
      </c>
      <c r="E6306" s="27" t="s">
        <v>35</v>
      </c>
      <c r="F6306" s="27" t="s">
        <v>23</v>
      </c>
      <c r="G6306" s="27" t="s">
        <v>36</v>
      </c>
      <c r="H6306" s="27" t="s">
        <v>24</v>
      </c>
      <c r="I6306" s="28">
        <v>139280200</v>
      </c>
      <c r="J6306" s="28">
        <v>0</v>
      </c>
      <c r="K6306" s="28">
        <v>139280200</v>
      </c>
      <c r="L6306" s="29">
        <v>11.61</v>
      </c>
      <c r="M6306" s="29">
        <f>IFERROR(_xlfn.XLOOKUP($B6306,'Ownership Metrics'!$A:$A,'Ownership Metrics'!$B:$B),"")</f>
        <v>21.83</v>
      </c>
      <c r="N6306" s="28">
        <f>IFERROR(_xlfn.XLOOKUP($B6306,'Ownership Metrics'!$A:$A,'Ownership Metrics'!$C:$C),"")</f>
        <v>2778</v>
      </c>
      <c r="O6306" s="29">
        <f>IFERROR(_xlfn.XLOOKUP($B6306,'Ownership Metrics'!$A:$A,'Ownership Metrics'!$D:$D),"")</f>
        <v>50.33</v>
      </c>
      <c r="P6306" s="29">
        <f>IFERROR(_xlfn.XLOOKUP($B6306,'Ownership Metrics'!$A:$A,'Ownership Metrics'!$E:$E),"")</f>
        <v>71.28</v>
      </c>
      <c r="Q6306" s="30">
        <f>IFERROR(_xlfn.XLOOKUP($B6306,'Ownership Metrics'!$A:$A,'Ownership Metrics'!$F:$F),"")</f>
        <v>6</v>
      </c>
      <c r="R6306" s="30">
        <f>IFERROR(_xlfn.XLOOKUP($B6306,'Ownership Metrics'!$A:$A,'Ownership Metrics'!$G:$G),"")</f>
        <v>52</v>
      </c>
      <c r="S6306" s="27" t="str">
        <f>IFERROR(_xlfn.XLOOKUP($B6306,'Ownership Metrics'!$A:$A,'Ownership Metrics'!$H:$H),"")</f>
        <v>Mayoritas</v>
      </c>
      <c r="T6306" s="27" t="str">
        <f>IFERROR(_xlfn.XLOOKUP($B6306,'Ownership Metrics'!$A:$A,'Ownership Metrics'!$I:$I),"")</f>
        <v>Sedang</v>
      </c>
      <c r="U6306" s="27">
        <f>IF(COUNTIFS($B$2:$B6306,$B6306,$D$2:$D6306,$D6306)=1,1,0)</f>
        <v>1</v>
      </c>
      <c r="V6306" s="27">
        <f t="shared" si="295"/>
        <v>11.61</v>
      </c>
      <c r="W6306" s="27">
        <f t="shared" si="296"/>
        <v>2</v>
      </c>
      <c r="X6306" s="27">
        <f t="shared" si="294"/>
        <v>11.609999369399999</v>
      </c>
    </row>
    <row r="6307" spans="1:24" x14ac:dyDescent="0.25">
      <c r="A6307" s="26">
        <v>46265</v>
      </c>
      <c r="B6307" s="27" t="s">
        <v>10994</v>
      </c>
      <c r="C6307" s="27" t="s">
        <v>6433</v>
      </c>
      <c r="D6307" s="27" t="s">
        <v>6437</v>
      </c>
      <c r="E6307" s="27" t="s">
        <v>35</v>
      </c>
      <c r="F6307" s="27" t="s">
        <v>23</v>
      </c>
      <c r="G6307" s="27" t="s">
        <v>36</v>
      </c>
      <c r="H6307" s="27" t="s">
        <v>24</v>
      </c>
      <c r="I6307" s="28">
        <v>13300000</v>
      </c>
      <c r="J6307" s="28">
        <v>0</v>
      </c>
      <c r="K6307" s="28">
        <v>13300000</v>
      </c>
      <c r="L6307" s="29">
        <v>1.1100000000000001</v>
      </c>
      <c r="M6307" s="29">
        <f>IFERROR(_xlfn.XLOOKUP($B6307,'Ownership Metrics'!$A:$A,'Ownership Metrics'!$B:$B),"")</f>
        <v>21.83</v>
      </c>
      <c r="N6307" s="28">
        <f>IFERROR(_xlfn.XLOOKUP($B6307,'Ownership Metrics'!$A:$A,'Ownership Metrics'!$C:$C),"")</f>
        <v>2778</v>
      </c>
      <c r="O6307" s="29">
        <f>IFERROR(_xlfn.XLOOKUP($B6307,'Ownership Metrics'!$A:$A,'Ownership Metrics'!$D:$D),"")</f>
        <v>50.33</v>
      </c>
      <c r="P6307" s="29">
        <f>IFERROR(_xlfn.XLOOKUP($B6307,'Ownership Metrics'!$A:$A,'Ownership Metrics'!$E:$E),"")</f>
        <v>71.28</v>
      </c>
      <c r="Q6307" s="30">
        <f>IFERROR(_xlfn.XLOOKUP($B6307,'Ownership Metrics'!$A:$A,'Ownership Metrics'!$F:$F),"")</f>
        <v>6</v>
      </c>
      <c r="R6307" s="30">
        <f>IFERROR(_xlfn.XLOOKUP($B6307,'Ownership Metrics'!$A:$A,'Ownership Metrics'!$G:$G),"")</f>
        <v>52</v>
      </c>
      <c r="S6307" s="27" t="str">
        <f>IFERROR(_xlfn.XLOOKUP($B6307,'Ownership Metrics'!$A:$A,'Ownership Metrics'!$H:$H),"")</f>
        <v>Mayoritas</v>
      </c>
      <c r="T6307" s="27" t="str">
        <f>IFERROR(_xlfn.XLOOKUP($B6307,'Ownership Metrics'!$A:$A,'Ownership Metrics'!$I:$I),"")</f>
        <v>Sedang</v>
      </c>
      <c r="U6307" s="27">
        <f>IF(COUNTIFS($B$2:$B6307,$B6307,$D$2:$D6307,$D6307)=1,1,0)</f>
        <v>1</v>
      </c>
      <c r="V6307" s="27">
        <f t="shared" si="295"/>
        <v>1.1100000000000001</v>
      </c>
      <c r="W6307" s="27">
        <f t="shared" si="296"/>
        <v>6</v>
      </c>
      <c r="X6307" s="27">
        <f t="shared" si="294"/>
        <v>1.1099993693000001</v>
      </c>
    </row>
    <row r="6308" spans="1:24" x14ac:dyDescent="0.25">
      <c r="A6308" s="26">
        <v>46265</v>
      </c>
      <c r="B6308" s="27" t="s">
        <v>10994</v>
      </c>
      <c r="C6308" s="27" t="s">
        <v>6433</v>
      </c>
      <c r="D6308" s="27" t="s">
        <v>725</v>
      </c>
      <c r="E6308" s="27" t="s">
        <v>35</v>
      </c>
      <c r="F6308" s="27" t="s">
        <v>23</v>
      </c>
      <c r="G6308" s="27" t="s">
        <v>36</v>
      </c>
      <c r="H6308" s="27" t="s">
        <v>24</v>
      </c>
      <c r="I6308" s="28">
        <v>112122900</v>
      </c>
      <c r="J6308" s="28">
        <v>0</v>
      </c>
      <c r="K6308" s="28">
        <v>112122900</v>
      </c>
      <c r="L6308" s="29">
        <v>9.34</v>
      </c>
      <c r="M6308" s="29">
        <f>IFERROR(_xlfn.XLOOKUP($B6308,'Ownership Metrics'!$A:$A,'Ownership Metrics'!$B:$B),"")</f>
        <v>21.83</v>
      </c>
      <c r="N6308" s="28">
        <f>IFERROR(_xlfn.XLOOKUP($B6308,'Ownership Metrics'!$A:$A,'Ownership Metrics'!$C:$C),"")</f>
        <v>2778</v>
      </c>
      <c r="O6308" s="29">
        <f>IFERROR(_xlfn.XLOOKUP($B6308,'Ownership Metrics'!$A:$A,'Ownership Metrics'!$D:$D),"")</f>
        <v>50.33</v>
      </c>
      <c r="P6308" s="29">
        <f>IFERROR(_xlfn.XLOOKUP($B6308,'Ownership Metrics'!$A:$A,'Ownership Metrics'!$E:$E),"")</f>
        <v>71.28</v>
      </c>
      <c r="Q6308" s="30">
        <f>IFERROR(_xlfn.XLOOKUP($B6308,'Ownership Metrics'!$A:$A,'Ownership Metrics'!$F:$F),"")</f>
        <v>6</v>
      </c>
      <c r="R6308" s="30">
        <f>IFERROR(_xlfn.XLOOKUP($B6308,'Ownership Metrics'!$A:$A,'Ownership Metrics'!$G:$G),"")</f>
        <v>52</v>
      </c>
      <c r="S6308" s="27" t="str">
        <f>IFERROR(_xlfn.XLOOKUP($B6308,'Ownership Metrics'!$A:$A,'Ownership Metrics'!$H:$H),"")</f>
        <v>Mayoritas</v>
      </c>
      <c r="T6308" s="27" t="str">
        <f>IFERROR(_xlfn.XLOOKUP($B6308,'Ownership Metrics'!$A:$A,'Ownership Metrics'!$I:$I),"")</f>
        <v>Sedang</v>
      </c>
      <c r="U6308" s="27">
        <f>IF(COUNTIFS($B$2:$B6308,$B6308,$D$2:$D6308,$D6308)=1,1,0)</f>
        <v>1</v>
      </c>
      <c r="V6308" s="27">
        <f t="shared" si="295"/>
        <v>9.34</v>
      </c>
      <c r="W6308" s="27">
        <f t="shared" si="296"/>
        <v>3</v>
      </c>
      <c r="X6308" s="27">
        <f t="shared" si="294"/>
        <v>9.3399993691999992</v>
      </c>
    </row>
    <row r="6309" spans="1:24" x14ac:dyDescent="0.25">
      <c r="A6309" s="26">
        <v>46265</v>
      </c>
      <c r="B6309" s="27" t="s">
        <v>10995</v>
      </c>
      <c r="C6309" s="27" t="s">
        <v>6439</v>
      </c>
      <c r="D6309" s="27" t="s">
        <v>6440</v>
      </c>
      <c r="E6309" s="27" t="s">
        <v>22</v>
      </c>
      <c r="F6309" s="27" t="s">
        <v>23</v>
      </c>
      <c r="G6309" s="27"/>
      <c r="H6309" s="27" t="s">
        <v>24</v>
      </c>
      <c r="I6309" s="28">
        <v>29999900000</v>
      </c>
      <c r="J6309" s="28">
        <v>0</v>
      </c>
      <c r="K6309" s="28">
        <v>29999900000</v>
      </c>
      <c r="L6309" s="29">
        <v>80</v>
      </c>
      <c r="M6309" s="29">
        <f>IFERROR(_xlfn.XLOOKUP($B6309,'Ownership Metrics'!$A:$A,'Ownership Metrics'!$B:$B),"")</f>
        <v>6.18</v>
      </c>
      <c r="N6309" s="28">
        <f>IFERROR(_xlfn.XLOOKUP($B6309,'Ownership Metrics'!$A:$A,'Ownership Metrics'!$C:$C),"")</f>
        <v>6452</v>
      </c>
      <c r="O6309" s="29">
        <f>IFERROR(_xlfn.XLOOKUP($B6309,'Ownership Metrics'!$A:$A,'Ownership Metrics'!$D:$D),"")</f>
        <v>80</v>
      </c>
      <c r="P6309" s="29">
        <f>IFERROR(_xlfn.XLOOKUP($B6309,'Ownership Metrics'!$A:$A,'Ownership Metrics'!$E:$E),"")</f>
        <v>88.82</v>
      </c>
      <c r="Q6309" s="30">
        <f>IFERROR(_xlfn.XLOOKUP($B6309,'Ownership Metrics'!$A:$A,'Ownership Metrics'!$F:$F),"")</f>
        <v>5</v>
      </c>
      <c r="R6309" s="30">
        <f>IFERROR(_xlfn.XLOOKUP($B6309,'Ownership Metrics'!$A:$A,'Ownership Metrics'!$G:$G),"")</f>
        <v>76</v>
      </c>
      <c r="S6309" s="27" t="str">
        <f>IFERROR(_xlfn.XLOOKUP($B6309,'Ownership Metrics'!$A:$A,'Ownership Metrics'!$H:$H),"")</f>
        <v>Mayoritas</v>
      </c>
      <c r="T6309" s="27" t="str">
        <f>IFERROR(_xlfn.XLOOKUP($B6309,'Ownership Metrics'!$A:$A,'Ownership Metrics'!$I:$I),"")</f>
        <v>Tinggi</v>
      </c>
      <c r="U6309" s="27">
        <f>IF(COUNTIFS($B$2:$B6309,$B6309,$D$2:$D6309,$D6309)=1,1,0)</f>
        <v>1</v>
      </c>
      <c r="V6309" s="27">
        <f t="shared" si="295"/>
        <v>80</v>
      </c>
      <c r="W6309" s="27">
        <f t="shared" si="296"/>
        <v>1</v>
      </c>
      <c r="X6309" s="27">
        <f t="shared" si="294"/>
        <v>79.999999369099996</v>
      </c>
    </row>
    <row r="6310" spans="1:24" x14ac:dyDescent="0.25">
      <c r="A6310" s="26">
        <v>46265</v>
      </c>
      <c r="B6310" s="27" t="s">
        <v>10995</v>
      </c>
      <c r="C6310" s="27" t="s">
        <v>6439</v>
      </c>
      <c r="D6310" s="27" t="s">
        <v>6441</v>
      </c>
      <c r="E6310" s="27" t="s">
        <v>74</v>
      </c>
      <c r="F6310" s="27" t="s">
        <v>32</v>
      </c>
      <c r="G6310" s="27"/>
      <c r="H6310" s="27" t="s">
        <v>56</v>
      </c>
      <c r="I6310" s="28">
        <v>1040638064</v>
      </c>
      <c r="J6310" s="28">
        <v>0</v>
      </c>
      <c r="K6310" s="28">
        <v>1040638064</v>
      </c>
      <c r="L6310" s="29">
        <v>2.78</v>
      </c>
      <c r="M6310" s="29">
        <f>IFERROR(_xlfn.XLOOKUP($B6310,'Ownership Metrics'!$A:$A,'Ownership Metrics'!$B:$B),"")</f>
        <v>6.18</v>
      </c>
      <c r="N6310" s="28">
        <f>IFERROR(_xlfn.XLOOKUP($B6310,'Ownership Metrics'!$A:$A,'Ownership Metrics'!$C:$C),"")</f>
        <v>6452</v>
      </c>
      <c r="O6310" s="29">
        <f>IFERROR(_xlfn.XLOOKUP($B6310,'Ownership Metrics'!$A:$A,'Ownership Metrics'!$D:$D),"")</f>
        <v>80</v>
      </c>
      <c r="P6310" s="29">
        <f>IFERROR(_xlfn.XLOOKUP($B6310,'Ownership Metrics'!$A:$A,'Ownership Metrics'!$E:$E),"")</f>
        <v>88.82</v>
      </c>
      <c r="Q6310" s="30">
        <f>IFERROR(_xlfn.XLOOKUP($B6310,'Ownership Metrics'!$A:$A,'Ownership Metrics'!$F:$F),"")</f>
        <v>5</v>
      </c>
      <c r="R6310" s="30">
        <f>IFERROR(_xlfn.XLOOKUP($B6310,'Ownership Metrics'!$A:$A,'Ownership Metrics'!$G:$G),"")</f>
        <v>76</v>
      </c>
      <c r="S6310" s="27" t="str">
        <f>IFERROR(_xlfn.XLOOKUP($B6310,'Ownership Metrics'!$A:$A,'Ownership Metrics'!$H:$H),"")</f>
        <v>Mayoritas</v>
      </c>
      <c r="T6310" s="27" t="str">
        <f>IFERROR(_xlfn.XLOOKUP($B6310,'Ownership Metrics'!$A:$A,'Ownership Metrics'!$I:$I),"")</f>
        <v>Tinggi</v>
      </c>
      <c r="U6310" s="27">
        <f>IF(COUNTIFS($B$2:$B6310,$B6310,$D$2:$D6310,$D6310)=1,1,0)</f>
        <v>1</v>
      </c>
      <c r="V6310" s="27">
        <f t="shared" si="295"/>
        <v>2.78</v>
      </c>
      <c r="W6310" s="27">
        <f t="shared" si="296"/>
        <v>4</v>
      </c>
      <c r="X6310" s="27">
        <f t="shared" si="294"/>
        <v>2.779999369</v>
      </c>
    </row>
    <row r="6311" spans="1:24" x14ac:dyDescent="0.25">
      <c r="A6311" s="26">
        <v>46265</v>
      </c>
      <c r="B6311" s="27" t="s">
        <v>10995</v>
      </c>
      <c r="C6311" s="27" t="s">
        <v>6439</v>
      </c>
      <c r="D6311" s="27" t="s">
        <v>6442</v>
      </c>
      <c r="E6311" s="27" t="s">
        <v>204</v>
      </c>
      <c r="F6311" s="27" t="s">
        <v>32</v>
      </c>
      <c r="G6311" s="27"/>
      <c r="H6311" s="27" t="s">
        <v>56</v>
      </c>
      <c r="I6311" s="28">
        <v>832541256</v>
      </c>
      <c r="J6311" s="28">
        <v>0</v>
      </c>
      <c r="K6311" s="28">
        <v>832541256</v>
      </c>
      <c r="L6311" s="29">
        <v>2.2200000000000002</v>
      </c>
      <c r="M6311" s="29">
        <f>IFERROR(_xlfn.XLOOKUP($B6311,'Ownership Metrics'!$A:$A,'Ownership Metrics'!$B:$B),"")</f>
        <v>6.18</v>
      </c>
      <c r="N6311" s="28">
        <f>IFERROR(_xlfn.XLOOKUP($B6311,'Ownership Metrics'!$A:$A,'Ownership Metrics'!$C:$C),"")</f>
        <v>6452</v>
      </c>
      <c r="O6311" s="29">
        <f>IFERROR(_xlfn.XLOOKUP($B6311,'Ownership Metrics'!$A:$A,'Ownership Metrics'!$D:$D),"")</f>
        <v>80</v>
      </c>
      <c r="P6311" s="29">
        <f>IFERROR(_xlfn.XLOOKUP($B6311,'Ownership Metrics'!$A:$A,'Ownership Metrics'!$E:$E),"")</f>
        <v>88.82</v>
      </c>
      <c r="Q6311" s="30">
        <f>IFERROR(_xlfn.XLOOKUP($B6311,'Ownership Metrics'!$A:$A,'Ownership Metrics'!$F:$F),"")</f>
        <v>5</v>
      </c>
      <c r="R6311" s="30">
        <f>IFERROR(_xlfn.XLOOKUP($B6311,'Ownership Metrics'!$A:$A,'Ownership Metrics'!$G:$G),"")</f>
        <v>76</v>
      </c>
      <c r="S6311" s="27" t="str">
        <f>IFERROR(_xlfn.XLOOKUP($B6311,'Ownership Metrics'!$A:$A,'Ownership Metrics'!$H:$H),"")</f>
        <v>Mayoritas</v>
      </c>
      <c r="T6311" s="27" t="str">
        <f>IFERROR(_xlfn.XLOOKUP($B6311,'Ownership Metrics'!$A:$A,'Ownership Metrics'!$I:$I),"")</f>
        <v>Tinggi</v>
      </c>
      <c r="U6311" s="27">
        <f>IF(COUNTIFS($B$2:$B6311,$B6311,$D$2:$D6311,$D6311)=1,1,0)</f>
        <v>1</v>
      </c>
      <c r="V6311" s="27">
        <f t="shared" si="295"/>
        <v>2.2200000000000002</v>
      </c>
      <c r="W6311" s="27">
        <f t="shared" si="296"/>
        <v>5</v>
      </c>
      <c r="X6311" s="27">
        <f t="shared" si="294"/>
        <v>2.2199993689000004</v>
      </c>
    </row>
    <row r="6312" spans="1:24" x14ac:dyDescent="0.25">
      <c r="A6312" s="26">
        <v>46265</v>
      </c>
      <c r="B6312" s="27" t="s">
        <v>10995</v>
      </c>
      <c r="C6312" s="27" t="s">
        <v>6439</v>
      </c>
      <c r="D6312" s="27" t="s">
        <v>6443</v>
      </c>
      <c r="E6312" s="27" t="s">
        <v>204</v>
      </c>
      <c r="F6312" s="27" t="s">
        <v>32</v>
      </c>
      <c r="G6312" s="27"/>
      <c r="H6312" s="27" t="s">
        <v>56</v>
      </c>
      <c r="I6312" s="28">
        <v>1754100000</v>
      </c>
      <c r="J6312" s="28">
        <v>0</v>
      </c>
      <c r="K6312" s="28">
        <v>1754100000</v>
      </c>
      <c r="L6312" s="29">
        <v>4.68</v>
      </c>
      <c r="M6312" s="29">
        <f>IFERROR(_xlfn.XLOOKUP($B6312,'Ownership Metrics'!$A:$A,'Ownership Metrics'!$B:$B),"")</f>
        <v>6.18</v>
      </c>
      <c r="N6312" s="28">
        <f>IFERROR(_xlfn.XLOOKUP($B6312,'Ownership Metrics'!$A:$A,'Ownership Metrics'!$C:$C),"")</f>
        <v>6452</v>
      </c>
      <c r="O6312" s="29">
        <f>IFERROR(_xlfn.XLOOKUP($B6312,'Ownership Metrics'!$A:$A,'Ownership Metrics'!$D:$D),"")</f>
        <v>80</v>
      </c>
      <c r="P6312" s="29">
        <f>IFERROR(_xlfn.XLOOKUP($B6312,'Ownership Metrics'!$A:$A,'Ownership Metrics'!$E:$E),"")</f>
        <v>88.82</v>
      </c>
      <c r="Q6312" s="30">
        <f>IFERROR(_xlfn.XLOOKUP($B6312,'Ownership Metrics'!$A:$A,'Ownership Metrics'!$F:$F),"")</f>
        <v>5</v>
      </c>
      <c r="R6312" s="30">
        <f>IFERROR(_xlfn.XLOOKUP($B6312,'Ownership Metrics'!$A:$A,'Ownership Metrics'!$G:$G),"")</f>
        <v>76</v>
      </c>
      <c r="S6312" s="27" t="str">
        <f>IFERROR(_xlfn.XLOOKUP($B6312,'Ownership Metrics'!$A:$A,'Ownership Metrics'!$H:$H),"")</f>
        <v>Mayoritas</v>
      </c>
      <c r="T6312" s="27" t="str">
        <f>IFERROR(_xlfn.XLOOKUP($B6312,'Ownership Metrics'!$A:$A,'Ownership Metrics'!$I:$I),"")</f>
        <v>Tinggi</v>
      </c>
      <c r="U6312" s="27">
        <f>IF(COUNTIFS($B$2:$B6312,$B6312,$D$2:$D6312,$D6312)=1,1,0)</f>
        <v>1</v>
      </c>
      <c r="V6312" s="27">
        <f t="shared" si="295"/>
        <v>4.68</v>
      </c>
      <c r="W6312" s="27">
        <f t="shared" si="296"/>
        <v>2</v>
      </c>
      <c r="X6312" s="27">
        <f t="shared" si="294"/>
        <v>4.6799993687999999</v>
      </c>
    </row>
    <row r="6313" spans="1:24" x14ac:dyDescent="0.25">
      <c r="A6313" s="26">
        <v>46265</v>
      </c>
      <c r="B6313" s="27" t="s">
        <v>10995</v>
      </c>
      <c r="C6313" s="27" t="s">
        <v>6439</v>
      </c>
      <c r="D6313" s="27" t="s">
        <v>1603</v>
      </c>
      <c r="E6313" s="27" t="s">
        <v>166</v>
      </c>
      <c r="F6313" s="27" t="s">
        <v>32</v>
      </c>
      <c r="G6313" s="27"/>
      <c r="H6313" s="27" t="s">
        <v>102</v>
      </c>
      <c r="I6313" s="28">
        <v>1551591000</v>
      </c>
      <c r="J6313" s="28">
        <v>0</v>
      </c>
      <c r="K6313" s="28">
        <v>1551591000</v>
      </c>
      <c r="L6313" s="29">
        <v>4.1399999999999997</v>
      </c>
      <c r="M6313" s="29">
        <f>IFERROR(_xlfn.XLOOKUP($B6313,'Ownership Metrics'!$A:$A,'Ownership Metrics'!$B:$B),"")</f>
        <v>6.18</v>
      </c>
      <c r="N6313" s="28">
        <f>IFERROR(_xlfn.XLOOKUP($B6313,'Ownership Metrics'!$A:$A,'Ownership Metrics'!$C:$C),"")</f>
        <v>6452</v>
      </c>
      <c r="O6313" s="29">
        <f>IFERROR(_xlfn.XLOOKUP($B6313,'Ownership Metrics'!$A:$A,'Ownership Metrics'!$D:$D),"")</f>
        <v>80</v>
      </c>
      <c r="P6313" s="29">
        <f>IFERROR(_xlfn.XLOOKUP($B6313,'Ownership Metrics'!$A:$A,'Ownership Metrics'!$E:$E),"")</f>
        <v>88.82</v>
      </c>
      <c r="Q6313" s="30">
        <f>IFERROR(_xlfn.XLOOKUP($B6313,'Ownership Metrics'!$A:$A,'Ownership Metrics'!$F:$F),"")</f>
        <v>5</v>
      </c>
      <c r="R6313" s="30">
        <f>IFERROR(_xlfn.XLOOKUP($B6313,'Ownership Metrics'!$A:$A,'Ownership Metrics'!$G:$G),"")</f>
        <v>76</v>
      </c>
      <c r="S6313" s="27" t="str">
        <f>IFERROR(_xlfn.XLOOKUP($B6313,'Ownership Metrics'!$A:$A,'Ownership Metrics'!$H:$H),"")</f>
        <v>Mayoritas</v>
      </c>
      <c r="T6313" s="27" t="str">
        <f>IFERROR(_xlfn.XLOOKUP($B6313,'Ownership Metrics'!$A:$A,'Ownership Metrics'!$I:$I),"")</f>
        <v>Tinggi</v>
      </c>
      <c r="U6313" s="27">
        <f>IF(COUNTIFS($B$2:$B6313,$B6313,$D$2:$D6313,$D6313)=1,1,0)</f>
        <v>1</v>
      </c>
      <c r="V6313" s="27">
        <f t="shared" si="295"/>
        <v>4.1399999999999997</v>
      </c>
      <c r="W6313" s="27">
        <f t="shared" si="296"/>
        <v>3</v>
      </c>
      <c r="X6313" s="27">
        <f t="shared" si="294"/>
        <v>4.1399993686999998</v>
      </c>
    </row>
    <row r="6314" spans="1:24" x14ac:dyDescent="0.25">
      <c r="A6314" s="26">
        <v>46265</v>
      </c>
      <c r="B6314" s="27" t="s">
        <v>10996</v>
      </c>
      <c r="C6314" s="27" t="s">
        <v>6445</v>
      </c>
      <c r="D6314" s="27" t="s">
        <v>712</v>
      </c>
      <c r="E6314" s="27" t="s">
        <v>74</v>
      </c>
      <c r="F6314" s="27" t="s">
        <v>23</v>
      </c>
      <c r="G6314" s="27"/>
      <c r="H6314" s="27" t="s">
        <v>24</v>
      </c>
      <c r="I6314" s="28">
        <v>3958643004</v>
      </c>
      <c r="J6314" s="28">
        <v>0</v>
      </c>
      <c r="K6314" s="28">
        <v>3958643004</v>
      </c>
      <c r="L6314" s="29">
        <v>19.940000000000001</v>
      </c>
      <c r="M6314" s="29">
        <f>IFERROR(_xlfn.XLOOKUP($B6314,'Ownership Metrics'!$A:$A,'Ownership Metrics'!$B:$B),"")</f>
        <v>14.36</v>
      </c>
      <c r="N6314" s="28">
        <f>IFERROR(_xlfn.XLOOKUP($B6314,'Ownership Metrics'!$A:$A,'Ownership Metrics'!$C:$C),"")</f>
        <v>2110</v>
      </c>
      <c r="O6314" s="29">
        <f>IFERROR(_xlfn.XLOOKUP($B6314,'Ownership Metrics'!$A:$A,'Ownership Metrics'!$D:$D),"")</f>
        <v>33.07</v>
      </c>
      <c r="P6314" s="29">
        <f>IFERROR(_xlfn.XLOOKUP($B6314,'Ownership Metrics'!$A:$A,'Ownership Metrics'!$E:$E),"")</f>
        <v>77.12</v>
      </c>
      <c r="Q6314" s="30">
        <f>IFERROR(_xlfn.XLOOKUP($B6314,'Ownership Metrics'!$A:$A,'Ownership Metrics'!$F:$F),"")</f>
        <v>5</v>
      </c>
      <c r="R6314" s="30">
        <f>IFERROR(_xlfn.XLOOKUP($B6314,'Ownership Metrics'!$A:$A,'Ownership Metrics'!$G:$G),"")</f>
        <v>52</v>
      </c>
      <c r="S6314" s="27" t="str">
        <f>IFERROR(_xlfn.XLOOKUP($B6314,'Ownership Metrics'!$A:$A,'Ownership Metrics'!$H:$H),"")</f>
        <v>Terkonsentrasi</v>
      </c>
      <c r="T6314" s="27" t="str">
        <f>IFERROR(_xlfn.XLOOKUP($B6314,'Ownership Metrics'!$A:$A,'Ownership Metrics'!$I:$I),"")</f>
        <v>Sedang</v>
      </c>
      <c r="U6314" s="27">
        <f>IF(COUNTIFS($B$2:$B6314,$B6314,$D$2:$D6314,$D6314)=1,1,0)</f>
        <v>1</v>
      </c>
      <c r="V6314" s="27">
        <f t="shared" si="295"/>
        <v>19.940000000000001</v>
      </c>
      <c r="W6314" s="27">
        <f t="shared" si="296"/>
        <v>3</v>
      </c>
      <c r="X6314" s="27">
        <f t="shared" si="294"/>
        <v>19.939999368600002</v>
      </c>
    </row>
    <row r="6315" spans="1:24" x14ac:dyDescent="0.25">
      <c r="A6315" s="26">
        <v>46265</v>
      </c>
      <c r="B6315" s="27" t="s">
        <v>10996</v>
      </c>
      <c r="C6315" s="27" t="s">
        <v>6445</v>
      </c>
      <c r="D6315" s="27" t="s">
        <v>21</v>
      </c>
      <c r="E6315" s="27" t="s">
        <v>22</v>
      </c>
      <c r="F6315" s="27" t="s">
        <v>23</v>
      </c>
      <c r="G6315" s="27"/>
      <c r="H6315" s="27" t="s">
        <v>24</v>
      </c>
      <c r="I6315" s="28">
        <v>6565109373</v>
      </c>
      <c r="J6315" s="28">
        <v>0</v>
      </c>
      <c r="K6315" s="28">
        <v>6565109373</v>
      </c>
      <c r="L6315" s="29">
        <v>33.07</v>
      </c>
      <c r="M6315" s="29">
        <f>IFERROR(_xlfn.XLOOKUP($B6315,'Ownership Metrics'!$A:$A,'Ownership Metrics'!$B:$B),"")</f>
        <v>14.36</v>
      </c>
      <c r="N6315" s="28">
        <f>IFERROR(_xlfn.XLOOKUP($B6315,'Ownership Metrics'!$A:$A,'Ownership Metrics'!$C:$C),"")</f>
        <v>2110</v>
      </c>
      <c r="O6315" s="29">
        <f>IFERROR(_xlfn.XLOOKUP($B6315,'Ownership Metrics'!$A:$A,'Ownership Metrics'!$D:$D),"")</f>
        <v>33.07</v>
      </c>
      <c r="P6315" s="29">
        <f>IFERROR(_xlfn.XLOOKUP($B6315,'Ownership Metrics'!$A:$A,'Ownership Metrics'!$E:$E),"")</f>
        <v>77.12</v>
      </c>
      <c r="Q6315" s="30">
        <f>IFERROR(_xlfn.XLOOKUP($B6315,'Ownership Metrics'!$A:$A,'Ownership Metrics'!$F:$F),"")</f>
        <v>5</v>
      </c>
      <c r="R6315" s="30">
        <f>IFERROR(_xlfn.XLOOKUP($B6315,'Ownership Metrics'!$A:$A,'Ownership Metrics'!$G:$G),"")</f>
        <v>52</v>
      </c>
      <c r="S6315" s="27" t="str">
        <f>IFERROR(_xlfn.XLOOKUP($B6315,'Ownership Metrics'!$A:$A,'Ownership Metrics'!$H:$H),"")</f>
        <v>Terkonsentrasi</v>
      </c>
      <c r="T6315" s="27" t="str">
        <f>IFERROR(_xlfn.XLOOKUP($B6315,'Ownership Metrics'!$A:$A,'Ownership Metrics'!$I:$I),"")</f>
        <v>Sedang</v>
      </c>
      <c r="U6315" s="27">
        <f>IF(COUNTIFS($B$2:$B6315,$B6315,$D$2:$D6315,$D6315)=1,1,0)</f>
        <v>1</v>
      </c>
      <c r="V6315" s="27">
        <f t="shared" si="295"/>
        <v>33.07</v>
      </c>
      <c r="W6315" s="27">
        <f t="shared" si="296"/>
        <v>1</v>
      </c>
      <c r="X6315" s="27">
        <f t="shared" si="294"/>
        <v>33.0699993685</v>
      </c>
    </row>
    <row r="6316" spans="1:24" x14ac:dyDescent="0.25">
      <c r="A6316" s="26">
        <v>46265</v>
      </c>
      <c r="B6316" s="27" t="s">
        <v>10996</v>
      </c>
      <c r="C6316" s="27" t="s">
        <v>6445</v>
      </c>
      <c r="D6316" s="27" t="s">
        <v>715</v>
      </c>
      <c r="E6316" s="27" t="s">
        <v>22</v>
      </c>
      <c r="F6316" s="27" t="s">
        <v>23</v>
      </c>
      <c r="G6316" s="27"/>
      <c r="H6316" s="27" t="s">
        <v>24</v>
      </c>
      <c r="I6316" s="28">
        <v>4785958455</v>
      </c>
      <c r="J6316" s="28">
        <v>0</v>
      </c>
      <c r="K6316" s="28">
        <v>4785958455</v>
      </c>
      <c r="L6316" s="29">
        <v>24.11</v>
      </c>
      <c r="M6316" s="29">
        <f>IFERROR(_xlfn.XLOOKUP($B6316,'Ownership Metrics'!$A:$A,'Ownership Metrics'!$B:$B),"")</f>
        <v>14.36</v>
      </c>
      <c r="N6316" s="28">
        <f>IFERROR(_xlfn.XLOOKUP($B6316,'Ownership Metrics'!$A:$A,'Ownership Metrics'!$C:$C),"")</f>
        <v>2110</v>
      </c>
      <c r="O6316" s="29">
        <f>IFERROR(_xlfn.XLOOKUP($B6316,'Ownership Metrics'!$A:$A,'Ownership Metrics'!$D:$D),"")</f>
        <v>33.07</v>
      </c>
      <c r="P6316" s="29">
        <f>IFERROR(_xlfn.XLOOKUP($B6316,'Ownership Metrics'!$A:$A,'Ownership Metrics'!$E:$E),"")</f>
        <v>77.12</v>
      </c>
      <c r="Q6316" s="30">
        <f>IFERROR(_xlfn.XLOOKUP($B6316,'Ownership Metrics'!$A:$A,'Ownership Metrics'!$F:$F),"")</f>
        <v>5</v>
      </c>
      <c r="R6316" s="30">
        <f>IFERROR(_xlfn.XLOOKUP($B6316,'Ownership Metrics'!$A:$A,'Ownership Metrics'!$G:$G),"")</f>
        <v>52</v>
      </c>
      <c r="S6316" s="27" t="str">
        <f>IFERROR(_xlfn.XLOOKUP($B6316,'Ownership Metrics'!$A:$A,'Ownership Metrics'!$H:$H),"")</f>
        <v>Terkonsentrasi</v>
      </c>
      <c r="T6316" s="27" t="str">
        <f>IFERROR(_xlfn.XLOOKUP($B6316,'Ownership Metrics'!$A:$A,'Ownership Metrics'!$I:$I),"")</f>
        <v>Sedang</v>
      </c>
      <c r="U6316" s="27">
        <f>IF(COUNTIFS($B$2:$B6316,$B6316,$D$2:$D6316,$D6316)=1,1,0)</f>
        <v>1</v>
      </c>
      <c r="V6316" s="27">
        <f t="shared" si="295"/>
        <v>24.11</v>
      </c>
      <c r="W6316" s="27">
        <f t="shared" si="296"/>
        <v>2</v>
      </c>
      <c r="X6316" s="27">
        <f t="shared" si="294"/>
        <v>24.1099993684</v>
      </c>
    </row>
    <row r="6317" spans="1:24" x14ac:dyDescent="0.25">
      <c r="A6317" s="26">
        <v>46265</v>
      </c>
      <c r="B6317" s="27" t="s">
        <v>10996</v>
      </c>
      <c r="C6317" s="27" t="s">
        <v>6445</v>
      </c>
      <c r="D6317" s="27" t="s">
        <v>37</v>
      </c>
      <c r="E6317" s="27" t="s">
        <v>35</v>
      </c>
      <c r="F6317" s="27" t="s">
        <v>23</v>
      </c>
      <c r="G6317" s="27" t="s">
        <v>36</v>
      </c>
      <c r="H6317" s="27" t="s">
        <v>24</v>
      </c>
      <c r="I6317" s="28">
        <v>1012515800</v>
      </c>
      <c r="J6317" s="28">
        <v>0</v>
      </c>
      <c r="K6317" s="28">
        <v>1012515800</v>
      </c>
      <c r="L6317" s="29">
        <v>5.0999999999999996</v>
      </c>
      <c r="M6317" s="29">
        <f>IFERROR(_xlfn.XLOOKUP($B6317,'Ownership Metrics'!$A:$A,'Ownership Metrics'!$B:$B),"")</f>
        <v>14.36</v>
      </c>
      <c r="N6317" s="28">
        <f>IFERROR(_xlfn.XLOOKUP($B6317,'Ownership Metrics'!$A:$A,'Ownership Metrics'!$C:$C),"")</f>
        <v>2110</v>
      </c>
      <c r="O6317" s="29">
        <f>IFERROR(_xlfn.XLOOKUP($B6317,'Ownership Metrics'!$A:$A,'Ownership Metrics'!$D:$D),"")</f>
        <v>33.07</v>
      </c>
      <c r="P6317" s="29">
        <f>IFERROR(_xlfn.XLOOKUP($B6317,'Ownership Metrics'!$A:$A,'Ownership Metrics'!$E:$E),"")</f>
        <v>77.12</v>
      </c>
      <c r="Q6317" s="30">
        <f>IFERROR(_xlfn.XLOOKUP($B6317,'Ownership Metrics'!$A:$A,'Ownership Metrics'!$F:$F),"")</f>
        <v>5</v>
      </c>
      <c r="R6317" s="30">
        <f>IFERROR(_xlfn.XLOOKUP($B6317,'Ownership Metrics'!$A:$A,'Ownership Metrics'!$G:$G),"")</f>
        <v>52</v>
      </c>
      <c r="S6317" s="27" t="str">
        <f>IFERROR(_xlfn.XLOOKUP($B6317,'Ownership Metrics'!$A:$A,'Ownership Metrics'!$H:$H),"")</f>
        <v>Terkonsentrasi</v>
      </c>
      <c r="T6317" s="27" t="str">
        <f>IFERROR(_xlfn.XLOOKUP($B6317,'Ownership Metrics'!$A:$A,'Ownership Metrics'!$I:$I),"")</f>
        <v>Sedang</v>
      </c>
      <c r="U6317" s="27">
        <f>IF(COUNTIFS($B$2:$B6317,$B6317,$D$2:$D6317,$D6317)=1,1,0)</f>
        <v>1</v>
      </c>
      <c r="V6317" s="27">
        <f t="shared" si="295"/>
        <v>5.0999999999999996</v>
      </c>
      <c r="W6317" s="27">
        <f t="shared" si="296"/>
        <v>4</v>
      </c>
      <c r="X6317" s="27">
        <f t="shared" si="294"/>
        <v>5.0999993682999998</v>
      </c>
    </row>
    <row r="6318" spans="1:24" x14ac:dyDescent="0.25">
      <c r="A6318" s="26">
        <v>46265</v>
      </c>
      <c r="B6318" s="27" t="s">
        <v>10996</v>
      </c>
      <c r="C6318" s="27" t="s">
        <v>6445</v>
      </c>
      <c r="D6318" s="27" t="s">
        <v>6446</v>
      </c>
      <c r="E6318" s="27" t="s">
        <v>35</v>
      </c>
      <c r="F6318" s="27" t="s">
        <v>23</v>
      </c>
      <c r="G6318" s="27" t="s">
        <v>36</v>
      </c>
      <c r="H6318" s="27" t="s">
        <v>24</v>
      </c>
      <c r="I6318" s="28">
        <v>678431368</v>
      </c>
      <c r="J6318" s="28">
        <v>0</v>
      </c>
      <c r="K6318" s="28">
        <v>678431368</v>
      </c>
      <c r="L6318" s="29">
        <v>3.42</v>
      </c>
      <c r="M6318" s="29">
        <f>IFERROR(_xlfn.XLOOKUP($B6318,'Ownership Metrics'!$A:$A,'Ownership Metrics'!$B:$B),"")</f>
        <v>14.36</v>
      </c>
      <c r="N6318" s="28">
        <f>IFERROR(_xlfn.XLOOKUP($B6318,'Ownership Metrics'!$A:$A,'Ownership Metrics'!$C:$C),"")</f>
        <v>2110</v>
      </c>
      <c r="O6318" s="29">
        <f>IFERROR(_xlfn.XLOOKUP($B6318,'Ownership Metrics'!$A:$A,'Ownership Metrics'!$D:$D),"")</f>
        <v>33.07</v>
      </c>
      <c r="P6318" s="29">
        <f>IFERROR(_xlfn.XLOOKUP($B6318,'Ownership Metrics'!$A:$A,'Ownership Metrics'!$E:$E),"")</f>
        <v>77.12</v>
      </c>
      <c r="Q6318" s="30">
        <f>IFERROR(_xlfn.XLOOKUP($B6318,'Ownership Metrics'!$A:$A,'Ownership Metrics'!$F:$F),"")</f>
        <v>5</v>
      </c>
      <c r="R6318" s="30">
        <f>IFERROR(_xlfn.XLOOKUP($B6318,'Ownership Metrics'!$A:$A,'Ownership Metrics'!$G:$G),"")</f>
        <v>52</v>
      </c>
      <c r="S6318" s="27" t="str">
        <f>IFERROR(_xlfn.XLOOKUP($B6318,'Ownership Metrics'!$A:$A,'Ownership Metrics'!$H:$H),"")</f>
        <v>Terkonsentrasi</v>
      </c>
      <c r="T6318" s="27" t="str">
        <f>IFERROR(_xlfn.XLOOKUP($B6318,'Ownership Metrics'!$A:$A,'Ownership Metrics'!$I:$I),"")</f>
        <v>Sedang</v>
      </c>
      <c r="U6318" s="27">
        <f>IF(COUNTIFS($B$2:$B6318,$B6318,$D$2:$D6318,$D6318)=1,1,0)</f>
        <v>1</v>
      </c>
      <c r="V6318" s="27">
        <f t="shared" si="295"/>
        <v>3.42</v>
      </c>
      <c r="W6318" s="27">
        <f t="shared" si="296"/>
        <v>5</v>
      </c>
      <c r="X6318" s="27">
        <f t="shared" si="294"/>
        <v>3.4199993682000001</v>
      </c>
    </row>
    <row r="6319" spans="1:24" x14ac:dyDescent="0.25">
      <c r="A6319" s="26">
        <v>46265</v>
      </c>
      <c r="B6319" s="27" t="s">
        <v>10997</v>
      </c>
      <c r="C6319" s="27" t="s">
        <v>6448</v>
      </c>
      <c r="D6319" s="27" t="s">
        <v>441</v>
      </c>
      <c r="E6319" s="27" t="s">
        <v>74</v>
      </c>
      <c r="F6319" s="27" t="s">
        <v>23</v>
      </c>
      <c r="G6319" s="27"/>
      <c r="H6319" s="27" t="s">
        <v>24</v>
      </c>
      <c r="I6319" s="28">
        <v>418551000</v>
      </c>
      <c r="J6319" s="28">
        <v>0</v>
      </c>
      <c r="K6319" s="28">
        <v>418551000</v>
      </c>
      <c r="L6319" s="29">
        <v>4.16</v>
      </c>
      <c r="M6319" s="29">
        <f>IFERROR(_xlfn.XLOOKUP($B6319,'Ownership Metrics'!$A:$A,'Ownership Metrics'!$B:$B),"")</f>
        <v>10.25</v>
      </c>
      <c r="N6319" s="28">
        <f>IFERROR(_xlfn.XLOOKUP($B6319,'Ownership Metrics'!$A:$A,'Ownership Metrics'!$C:$C),"")</f>
        <v>578</v>
      </c>
      <c r="O6319" s="29">
        <f>IFERROR(_xlfn.XLOOKUP($B6319,'Ownership Metrics'!$A:$A,'Ownership Metrics'!$D:$D),"")</f>
        <v>15.04</v>
      </c>
      <c r="P6319" s="29">
        <f>IFERROR(_xlfn.XLOOKUP($B6319,'Ownership Metrics'!$A:$A,'Ownership Metrics'!$E:$E),"")</f>
        <v>31.42</v>
      </c>
      <c r="Q6319" s="30">
        <f>IFERROR(_xlfn.XLOOKUP($B6319,'Ownership Metrics'!$A:$A,'Ownership Metrics'!$F:$F),"")</f>
        <v>23</v>
      </c>
      <c r="R6319" s="30">
        <f>IFERROR(_xlfn.XLOOKUP($B6319,'Ownership Metrics'!$A:$A,'Ownership Metrics'!$G:$G),"")</f>
        <v>14</v>
      </c>
      <c r="S6319" s="27" t="str">
        <f>IFERROR(_xlfn.XLOOKUP($B6319,'Ownership Metrics'!$A:$A,'Ownership Metrics'!$H:$H),"")</f>
        <v>Tersebar</v>
      </c>
      <c r="T6319" s="27" t="str">
        <f>IFERROR(_xlfn.XLOOKUP($B6319,'Ownership Metrics'!$A:$A,'Ownership Metrics'!$I:$I),"")</f>
        <v>Rendah</v>
      </c>
      <c r="U6319" s="27">
        <f>IF(COUNTIFS($B$2:$B6319,$B6319,$D$2:$D6319,$D6319)=1,1,0)</f>
        <v>1</v>
      </c>
      <c r="V6319" s="27">
        <f t="shared" si="295"/>
        <v>4.16</v>
      </c>
      <c r="W6319" s="27">
        <f t="shared" si="296"/>
        <v>6</v>
      </c>
      <c r="X6319" s="27">
        <f t="shared" si="294"/>
        <v>4.1599993681000003</v>
      </c>
    </row>
    <row r="6320" spans="1:24" x14ac:dyDescent="0.25">
      <c r="A6320" s="26">
        <v>46265</v>
      </c>
      <c r="B6320" s="27" t="s">
        <v>10997</v>
      </c>
      <c r="C6320" s="27" t="s">
        <v>6448</v>
      </c>
      <c r="D6320" s="27" t="s">
        <v>442</v>
      </c>
      <c r="E6320" s="27" t="s">
        <v>22</v>
      </c>
      <c r="F6320" s="27" t="s">
        <v>23</v>
      </c>
      <c r="G6320" s="27"/>
      <c r="H6320" s="27" t="s">
        <v>24</v>
      </c>
      <c r="I6320" s="28">
        <v>400000035</v>
      </c>
      <c r="J6320" s="28">
        <v>0</v>
      </c>
      <c r="K6320" s="28">
        <v>400000035</v>
      </c>
      <c r="L6320" s="29">
        <v>3.97</v>
      </c>
      <c r="M6320" s="29">
        <f>IFERROR(_xlfn.XLOOKUP($B6320,'Ownership Metrics'!$A:$A,'Ownership Metrics'!$B:$B),"")</f>
        <v>10.25</v>
      </c>
      <c r="N6320" s="28">
        <f>IFERROR(_xlfn.XLOOKUP($B6320,'Ownership Metrics'!$A:$A,'Ownership Metrics'!$C:$C),"")</f>
        <v>578</v>
      </c>
      <c r="O6320" s="29">
        <f>IFERROR(_xlfn.XLOOKUP($B6320,'Ownership Metrics'!$A:$A,'Ownership Metrics'!$D:$D),"")</f>
        <v>15.04</v>
      </c>
      <c r="P6320" s="29">
        <f>IFERROR(_xlfn.XLOOKUP($B6320,'Ownership Metrics'!$A:$A,'Ownership Metrics'!$E:$E),"")</f>
        <v>31.42</v>
      </c>
      <c r="Q6320" s="30">
        <f>IFERROR(_xlfn.XLOOKUP($B6320,'Ownership Metrics'!$A:$A,'Ownership Metrics'!$F:$F),"")</f>
        <v>23</v>
      </c>
      <c r="R6320" s="30">
        <f>IFERROR(_xlfn.XLOOKUP($B6320,'Ownership Metrics'!$A:$A,'Ownership Metrics'!$G:$G),"")</f>
        <v>14</v>
      </c>
      <c r="S6320" s="27" t="str">
        <f>IFERROR(_xlfn.XLOOKUP($B6320,'Ownership Metrics'!$A:$A,'Ownership Metrics'!$H:$H),"")</f>
        <v>Tersebar</v>
      </c>
      <c r="T6320" s="27" t="str">
        <f>IFERROR(_xlfn.XLOOKUP($B6320,'Ownership Metrics'!$A:$A,'Ownership Metrics'!$I:$I),"")</f>
        <v>Rendah</v>
      </c>
      <c r="U6320" s="27">
        <f>IF(COUNTIFS($B$2:$B6320,$B6320,$D$2:$D6320,$D6320)=1,1,0)</f>
        <v>1</v>
      </c>
      <c r="V6320" s="27">
        <f t="shared" si="295"/>
        <v>3.97</v>
      </c>
      <c r="W6320" s="27">
        <f t="shared" si="296"/>
        <v>11</v>
      </c>
      <c r="X6320" s="27">
        <f t="shared" si="294"/>
        <v>3.9699993680000003</v>
      </c>
    </row>
    <row r="6321" spans="1:24" x14ac:dyDescent="0.25">
      <c r="A6321" s="26">
        <v>46265</v>
      </c>
      <c r="B6321" s="27" t="s">
        <v>10997</v>
      </c>
      <c r="C6321" s="27" t="s">
        <v>6448</v>
      </c>
      <c r="D6321" s="27" t="s">
        <v>1007</v>
      </c>
      <c r="E6321" s="27" t="s">
        <v>22</v>
      </c>
      <c r="F6321" s="27" t="s">
        <v>23</v>
      </c>
      <c r="G6321" s="27"/>
      <c r="H6321" s="27" t="s">
        <v>24</v>
      </c>
      <c r="I6321" s="28">
        <v>418550000</v>
      </c>
      <c r="J6321" s="28">
        <v>0</v>
      </c>
      <c r="K6321" s="28">
        <v>418550000</v>
      </c>
      <c r="L6321" s="29">
        <v>4.16</v>
      </c>
      <c r="M6321" s="29">
        <f>IFERROR(_xlfn.XLOOKUP($B6321,'Ownership Metrics'!$A:$A,'Ownership Metrics'!$B:$B),"")</f>
        <v>10.25</v>
      </c>
      <c r="N6321" s="28">
        <f>IFERROR(_xlfn.XLOOKUP($B6321,'Ownership Metrics'!$A:$A,'Ownership Metrics'!$C:$C),"")</f>
        <v>578</v>
      </c>
      <c r="O6321" s="29">
        <f>IFERROR(_xlfn.XLOOKUP($B6321,'Ownership Metrics'!$A:$A,'Ownership Metrics'!$D:$D),"")</f>
        <v>15.04</v>
      </c>
      <c r="P6321" s="29">
        <f>IFERROR(_xlfn.XLOOKUP($B6321,'Ownership Metrics'!$A:$A,'Ownership Metrics'!$E:$E),"")</f>
        <v>31.42</v>
      </c>
      <c r="Q6321" s="30">
        <f>IFERROR(_xlfn.XLOOKUP($B6321,'Ownership Metrics'!$A:$A,'Ownership Metrics'!$F:$F),"")</f>
        <v>23</v>
      </c>
      <c r="R6321" s="30">
        <f>IFERROR(_xlfn.XLOOKUP($B6321,'Ownership Metrics'!$A:$A,'Ownership Metrics'!$G:$G),"")</f>
        <v>14</v>
      </c>
      <c r="S6321" s="27" t="str">
        <f>IFERROR(_xlfn.XLOOKUP($B6321,'Ownership Metrics'!$A:$A,'Ownership Metrics'!$H:$H),"")</f>
        <v>Tersebar</v>
      </c>
      <c r="T6321" s="27" t="str">
        <f>IFERROR(_xlfn.XLOOKUP($B6321,'Ownership Metrics'!$A:$A,'Ownership Metrics'!$I:$I),"")</f>
        <v>Rendah</v>
      </c>
      <c r="U6321" s="27">
        <f>IF(COUNTIFS($B$2:$B6321,$B6321,$D$2:$D6321,$D6321)=1,1,0)</f>
        <v>1</v>
      </c>
      <c r="V6321" s="27">
        <f t="shared" si="295"/>
        <v>4.16</v>
      </c>
      <c r="W6321" s="27">
        <f t="shared" si="296"/>
        <v>7</v>
      </c>
      <c r="X6321" s="27">
        <f t="shared" si="294"/>
        <v>4.1599993679000002</v>
      </c>
    </row>
    <row r="6322" spans="1:24" x14ac:dyDescent="0.25">
      <c r="A6322" s="26">
        <v>46265</v>
      </c>
      <c r="B6322" s="27" t="s">
        <v>10997</v>
      </c>
      <c r="C6322" s="27" t="s">
        <v>6448</v>
      </c>
      <c r="D6322" s="27" t="s">
        <v>445</v>
      </c>
      <c r="E6322" s="27" t="s">
        <v>22</v>
      </c>
      <c r="F6322" s="27" t="s">
        <v>23</v>
      </c>
      <c r="G6322" s="27"/>
      <c r="H6322" s="27" t="s">
        <v>24</v>
      </c>
      <c r="I6322" s="28">
        <v>418550000</v>
      </c>
      <c r="J6322" s="28">
        <v>0</v>
      </c>
      <c r="K6322" s="28">
        <v>418550000</v>
      </c>
      <c r="L6322" s="29">
        <v>4.16</v>
      </c>
      <c r="M6322" s="29">
        <f>IFERROR(_xlfn.XLOOKUP($B6322,'Ownership Metrics'!$A:$A,'Ownership Metrics'!$B:$B),"")</f>
        <v>10.25</v>
      </c>
      <c r="N6322" s="28">
        <f>IFERROR(_xlfn.XLOOKUP($B6322,'Ownership Metrics'!$A:$A,'Ownership Metrics'!$C:$C),"")</f>
        <v>578</v>
      </c>
      <c r="O6322" s="29">
        <f>IFERROR(_xlfn.XLOOKUP($B6322,'Ownership Metrics'!$A:$A,'Ownership Metrics'!$D:$D),"")</f>
        <v>15.04</v>
      </c>
      <c r="P6322" s="29">
        <f>IFERROR(_xlfn.XLOOKUP($B6322,'Ownership Metrics'!$A:$A,'Ownership Metrics'!$E:$E),"")</f>
        <v>31.42</v>
      </c>
      <c r="Q6322" s="30">
        <f>IFERROR(_xlfn.XLOOKUP($B6322,'Ownership Metrics'!$A:$A,'Ownership Metrics'!$F:$F),"")</f>
        <v>23</v>
      </c>
      <c r="R6322" s="30">
        <f>IFERROR(_xlfn.XLOOKUP($B6322,'Ownership Metrics'!$A:$A,'Ownership Metrics'!$G:$G),"")</f>
        <v>14</v>
      </c>
      <c r="S6322" s="27" t="str">
        <f>IFERROR(_xlfn.XLOOKUP($B6322,'Ownership Metrics'!$A:$A,'Ownership Metrics'!$H:$H),"")</f>
        <v>Tersebar</v>
      </c>
      <c r="T6322" s="27" t="str">
        <f>IFERROR(_xlfn.XLOOKUP($B6322,'Ownership Metrics'!$A:$A,'Ownership Metrics'!$I:$I),"")</f>
        <v>Rendah</v>
      </c>
      <c r="U6322" s="27">
        <f>IF(COUNTIFS($B$2:$B6322,$B6322,$D$2:$D6322,$D6322)=1,1,0)</f>
        <v>1</v>
      </c>
      <c r="V6322" s="27">
        <f t="shared" si="295"/>
        <v>4.16</v>
      </c>
      <c r="W6322" s="27">
        <f t="shared" si="296"/>
        <v>8</v>
      </c>
      <c r="X6322" s="27">
        <f t="shared" si="294"/>
        <v>4.1599993678000002</v>
      </c>
    </row>
    <row r="6323" spans="1:24" x14ac:dyDescent="0.25">
      <c r="A6323" s="26">
        <v>46265</v>
      </c>
      <c r="B6323" s="27" t="s">
        <v>10997</v>
      </c>
      <c r="C6323" s="27" t="s">
        <v>6448</v>
      </c>
      <c r="D6323" s="27" t="s">
        <v>446</v>
      </c>
      <c r="E6323" s="27" t="s">
        <v>22</v>
      </c>
      <c r="F6323" s="27" t="s">
        <v>23</v>
      </c>
      <c r="G6323" s="27"/>
      <c r="H6323" s="27" t="s">
        <v>24</v>
      </c>
      <c r="I6323" s="28">
        <v>418550000</v>
      </c>
      <c r="J6323" s="28">
        <v>0</v>
      </c>
      <c r="K6323" s="28">
        <v>418550000</v>
      </c>
      <c r="L6323" s="29">
        <v>4.16</v>
      </c>
      <c r="M6323" s="29">
        <f>IFERROR(_xlfn.XLOOKUP($B6323,'Ownership Metrics'!$A:$A,'Ownership Metrics'!$B:$B),"")</f>
        <v>10.25</v>
      </c>
      <c r="N6323" s="28">
        <f>IFERROR(_xlfn.XLOOKUP($B6323,'Ownership Metrics'!$A:$A,'Ownership Metrics'!$C:$C),"")</f>
        <v>578</v>
      </c>
      <c r="O6323" s="29">
        <f>IFERROR(_xlfn.XLOOKUP($B6323,'Ownership Metrics'!$A:$A,'Ownership Metrics'!$D:$D),"")</f>
        <v>15.04</v>
      </c>
      <c r="P6323" s="29">
        <f>IFERROR(_xlfn.XLOOKUP($B6323,'Ownership Metrics'!$A:$A,'Ownership Metrics'!$E:$E),"")</f>
        <v>31.42</v>
      </c>
      <c r="Q6323" s="30">
        <f>IFERROR(_xlfn.XLOOKUP($B6323,'Ownership Metrics'!$A:$A,'Ownership Metrics'!$F:$F),"")</f>
        <v>23</v>
      </c>
      <c r="R6323" s="30">
        <f>IFERROR(_xlfn.XLOOKUP($B6323,'Ownership Metrics'!$A:$A,'Ownership Metrics'!$G:$G),"")</f>
        <v>14</v>
      </c>
      <c r="S6323" s="27" t="str">
        <f>IFERROR(_xlfn.XLOOKUP($B6323,'Ownership Metrics'!$A:$A,'Ownership Metrics'!$H:$H),"")</f>
        <v>Tersebar</v>
      </c>
      <c r="T6323" s="27" t="str">
        <f>IFERROR(_xlfn.XLOOKUP($B6323,'Ownership Metrics'!$A:$A,'Ownership Metrics'!$I:$I),"")</f>
        <v>Rendah</v>
      </c>
      <c r="U6323" s="27">
        <f>IF(COUNTIFS($B$2:$B6323,$B6323,$D$2:$D6323,$D6323)=1,1,0)</f>
        <v>1</v>
      </c>
      <c r="V6323" s="27">
        <f t="shared" si="295"/>
        <v>4.16</v>
      </c>
      <c r="W6323" s="27">
        <f t="shared" si="296"/>
        <v>9</v>
      </c>
      <c r="X6323" s="27">
        <f t="shared" si="294"/>
        <v>4.1599993677000002</v>
      </c>
    </row>
    <row r="6324" spans="1:24" x14ac:dyDescent="0.25">
      <c r="A6324" s="26">
        <v>46265</v>
      </c>
      <c r="B6324" s="27" t="s">
        <v>10997</v>
      </c>
      <c r="C6324" s="27" t="s">
        <v>6448</v>
      </c>
      <c r="D6324" s="27" t="s">
        <v>1434</v>
      </c>
      <c r="E6324" s="27" t="s">
        <v>22</v>
      </c>
      <c r="F6324" s="27" t="s">
        <v>23</v>
      </c>
      <c r="G6324" s="27"/>
      <c r="H6324" s="27" t="s">
        <v>24</v>
      </c>
      <c r="I6324" s="28">
        <v>465088700</v>
      </c>
      <c r="J6324" s="28">
        <v>0</v>
      </c>
      <c r="K6324" s="28">
        <v>465088700</v>
      </c>
      <c r="L6324" s="29">
        <v>4.62</v>
      </c>
      <c r="M6324" s="29">
        <f>IFERROR(_xlfn.XLOOKUP($B6324,'Ownership Metrics'!$A:$A,'Ownership Metrics'!$B:$B),"")</f>
        <v>10.25</v>
      </c>
      <c r="N6324" s="28">
        <f>IFERROR(_xlfn.XLOOKUP($B6324,'Ownership Metrics'!$A:$A,'Ownership Metrics'!$C:$C),"")</f>
        <v>578</v>
      </c>
      <c r="O6324" s="29">
        <f>IFERROR(_xlfn.XLOOKUP($B6324,'Ownership Metrics'!$A:$A,'Ownership Metrics'!$D:$D),"")</f>
        <v>15.04</v>
      </c>
      <c r="P6324" s="29">
        <f>IFERROR(_xlfn.XLOOKUP($B6324,'Ownership Metrics'!$A:$A,'Ownership Metrics'!$E:$E),"")</f>
        <v>31.42</v>
      </c>
      <c r="Q6324" s="30">
        <f>IFERROR(_xlfn.XLOOKUP($B6324,'Ownership Metrics'!$A:$A,'Ownership Metrics'!$F:$F),"")</f>
        <v>23</v>
      </c>
      <c r="R6324" s="30">
        <f>IFERROR(_xlfn.XLOOKUP($B6324,'Ownership Metrics'!$A:$A,'Ownership Metrics'!$G:$G),"")</f>
        <v>14</v>
      </c>
      <c r="S6324" s="27" t="str">
        <f>IFERROR(_xlfn.XLOOKUP($B6324,'Ownership Metrics'!$A:$A,'Ownership Metrics'!$H:$H),"")</f>
        <v>Tersebar</v>
      </c>
      <c r="T6324" s="27" t="str">
        <f>IFERROR(_xlfn.XLOOKUP($B6324,'Ownership Metrics'!$A:$A,'Ownership Metrics'!$I:$I),"")</f>
        <v>Rendah</v>
      </c>
      <c r="U6324" s="27">
        <f>IF(COUNTIFS($B$2:$B6324,$B6324,$D$2:$D6324,$D6324)=1,1,0)</f>
        <v>1</v>
      </c>
      <c r="V6324" s="27">
        <f t="shared" si="295"/>
        <v>4.62</v>
      </c>
      <c r="W6324" s="27">
        <f t="shared" si="296"/>
        <v>5</v>
      </c>
      <c r="X6324" s="27">
        <f t="shared" si="294"/>
        <v>4.6199993676000002</v>
      </c>
    </row>
    <row r="6325" spans="1:24" x14ac:dyDescent="0.25">
      <c r="A6325" s="26">
        <v>46265</v>
      </c>
      <c r="B6325" s="27" t="s">
        <v>10997</v>
      </c>
      <c r="C6325" s="27" t="s">
        <v>6448</v>
      </c>
      <c r="D6325" s="27" t="s">
        <v>6449</v>
      </c>
      <c r="E6325" s="27" t="s">
        <v>83</v>
      </c>
      <c r="F6325" s="27" t="s">
        <v>23</v>
      </c>
      <c r="G6325" s="27"/>
      <c r="H6325" s="27" t="s">
        <v>24</v>
      </c>
      <c r="I6325" s="28">
        <v>235000000</v>
      </c>
      <c r="J6325" s="28">
        <v>0</v>
      </c>
      <c r="K6325" s="28">
        <v>235000000</v>
      </c>
      <c r="L6325" s="29">
        <v>2.33</v>
      </c>
      <c r="M6325" s="29">
        <f>IFERROR(_xlfn.XLOOKUP($B6325,'Ownership Metrics'!$A:$A,'Ownership Metrics'!$B:$B),"")</f>
        <v>10.25</v>
      </c>
      <c r="N6325" s="28">
        <f>IFERROR(_xlfn.XLOOKUP($B6325,'Ownership Metrics'!$A:$A,'Ownership Metrics'!$C:$C),"")</f>
        <v>578</v>
      </c>
      <c r="O6325" s="29">
        <f>IFERROR(_xlfn.XLOOKUP($B6325,'Ownership Metrics'!$A:$A,'Ownership Metrics'!$D:$D),"")</f>
        <v>15.04</v>
      </c>
      <c r="P6325" s="29">
        <f>IFERROR(_xlfn.XLOOKUP($B6325,'Ownership Metrics'!$A:$A,'Ownership Metrics'!$E:$E),"")</f>
        <v>31.42</v>
      </c>
      <c r="Q6325" s="30">
        <f>IFERROR(_xlfn.XLOOKUP($B6325,'Ownership Metrics'!$A:$A,'Ownership Metrics'!$F:$F),"")</f>
        <v>23</v>
      </c>
      <c r="R6325" s="30">
        <f>IFERROR(_xlfn.XLOOKUP($B6325,'Ownership Metrics'!$A:$A,'Ownership Metrics'!$G:$G),"")</f>
        <v>14</v>
      </c>
      <c r="S6325" s="27" t="str">
        <f>IFERROR(_xlfn.XLOOKUP($B6325,'Ownership Metrics'!$A:$A,'Ownership Metrics'!$H:$H),"")</f>
        <v>Tersebar</v>
      </c>
      <c r="T6325" s="27" t="str">
        <f>IFERROR(_xlfn.XLOOKUP($B6325,'Ownership Metrics'!$A:$A,'Ownership Metrics'!$I:$I),"")</f>
        <v>Rendah</v>
      </c>
      <c r="U6325" s="27">
        <f>IF(COUNTIFS($B$2:$B6325,$B6325,$D$2:$D6325,$D6325)=1,1,0)</f>
        <v>1</v>
      </c>
      <c r="V6325" s="27">
        <f t="shared" si="295"/>
        <v>2.33</v>
      </c>
      <c r="W6325" s="27">
        <f t="shared" si="296"/>
        <v>15</v>
      </c>
      <c r="X6325" s="27">
        <f t="shared" si="294"/>
        <v>2.3299993675000001</v>
      </c>
    </row>
    <row r="6326" spans="1:24" x14ac:dyDescent="0.25">
      <c r="A6326" s="26">
        <v>46265</v>
      </c>
      <c r="B6326" s="27" t="s">
        <v>10997</v>
      </c>
      <c r="C6326" s="27" t="s">
        <v>6448</v>
      </c>
      <c r="D6326" s="27" t="s">
        <v>447</v>
      </c>
      <c r="E6326" s="27" t="s">
        <v>22</v>
      </c>
      <c r="F6326" s="27" t="s">
        <v>23</v>
      </c>
      <c r="G6326" s="27"/>
      <c r="H6326" s="27" t="s">
        <v>24</v>
      </c>
      <c r="I6326" s="28">
        <v>247600000</v>
      </c>
      <c r="J6326" s="28">
        <v>0</v>
      </c>
      <c r="K6326" s="28">
        <v>247600000</v>
      </c>
      <c r="L6326" s="29">
        <v>2.46</v>
      </c>
      <c r="M6326" s="29">
        <f>IFERROR(_xlfn.XLOOKUP($B6326,'Ownership Metrics'!$A:$A,'Ownership Metrics'!$B:$B),"")</f>
        <v>10.25</v>
      </c>
      <c r="N6326" s="28">
        <f>IFERROR(_xlfn.XLOOKUP($B6326,'Ownership Metrics'!$A:$A,'Ownership Metrics'!$C:$C),"")</f>
        <v>578</v>
      </c>
      <c r="O6326" s="29">
        <f>IFERROR(_xlfn.XLOOKUP($B6326,'Ownership Metrics'!$A:$A,'Ownership Metrics'!$D:$D),"")</f>
        <v>15.04</v>
      </c>
      <c r="P6326" s="29">
        <f>IFERROR(_xlfn.XLOOKUP($B6326,'Ownership Metrics'!$A:$A,'Ownership Metrics'!$E:$E),"")</f>
        <v>31.42</v>
      </c>
      <c r="Q6326" s="30">
        <f>IFERROR(_xlfn.XLOOKUP($B6326,'Ownership Metrics'!$A:$A,'Ownership Metrics'!$F:$F),"")</f>
        <v>23</v>
      </c>
      <c r="R6326" s="30">
        <f>IFERROR(_xlfn.XLOOKUP($B6326,'Ownership Metrics'!$A:$A,'Ownership Metrics'!$G:$G),"")</f>
        <v>14</v>
      </c>
      <c r="S6326" s="27" t="str">
        <f>IFERROR(_xlfn.XLOOKUP($B6326,'Ownership Metrics'!$A:$A,'Ownership Metrics'!$H:$H),"")</f>
        <v>Tersebar</v>
      </c>
      <c r="T6326" s="27" t="str">
        <f>IFERROR(_xlfn.XLOOKUP($B6326,'Ownership Metrics'!$A:$A,'Ownership Metrics'!$I:$I),"")</f>
        <v>Rendah</v>
      </c>
      <c r="U6326" s="27">
        <f>IF(COUNTIFS($B$2:$B6326,$B6326,$D$2:$D6326,$D6326)=1,1,0)</f>
        <v>1</v>
      </c>
      <c r="V6326" s="27">
        <f t="shared" si="295"/>
        <v>2.46</v>
      </c>
      <c r="W6326" s="27">
        <f t="shared" si="296"/>
        <v>14</v>
      </c>
      <c r="X6326" s="27">
        <f t="shared" si="294"/>
        <v>2.4599993674</v>
      </c>
    </row>
    <row r="6327" spans="1:24" x14ac:dyDescent="0.25">
      <c r="A6327" s="26">
        <v>46265</v>
      </c>
      <c r="B6327" s="27" t="s">
        <v>10997</v>
      </c>
      <c r="C6327" s="27" t="s">
        <v>6448</v>
      </c>
      <c r="D6327" s="27" t="s">
        <v>448</v>
      </c>
      <c r="E6327" s="27" t="s">
        <v>22</v>
      </c>
      <c r="F6327" s="27" t="s">
        <v>23</v>
      </c>
      <c r="G6327" s="27"/>
      <c r="H6327" s="27" t="s">
        <v>24</v>
      </c>
      <c r="I6327" s="28">
        <v>418550000</v>
      </c>
      <c r="J6327" s="28">
        <v>0</v>
      </c>
      <c r="K6327" s="28">
        <v>418550000</v>
      </c>
      <c r="L6327" s="29">
        <v>4.16</v>
      </c>
      <c r="M6327" s="29">
        <f>IFERROR(_xlfn.XLOOKUP($B6327,'Ownership Metrics'!$A:$A,'Ownership Metrics'!$B:$B),"")</f>
        <v>10.25</v>
      </c>
      <c r="N6327" s="28">
        <f>IFERROR(_xlfn.XLOOKUP($B6327,'Ownership Metrics'!$A:$A,'Ownership Metrics'!$C:$C),"")</f>
        <v>578</v>
      </c>
      <c r="O6327" s="29">
        <f>IFERROR(_xlfn.XLOOKUP($B6327,'Ownership Metrics'!$A:$A,'Ownership Metrics'!$D:$D),"")</f>
        <v>15.04</v>
      </c>
      <c r="P6327" s="29">
        <f>IFERROR(_xlfn.XLOOKUP($B6327,'Ownership Metrics'!$A:$A,'Ownership Metrics'!$E:$E),"")</f>
        <v>31.42</v>
      </c>
      <c r="Q6327" s="30">
        <f>IFERROR(_xlfn.XLOOKUP($B6327,'Ownership Metrics'!$A:$A,'Ownership Metrics'!$F:$F),"")</f>
        <v>23</v>
      </c>
      <c r="R6327" s="30">
        <f>IFERROR(_xlfn.XLOOKUP($B6327,'Ownership Metrics'!$A:$A,'Ownership Metrics'!$G:$G),"")</f>
        <v>14</v>
      </c>
      <c r="S6327" s="27" t="str">
        <f>IFERROR(_xlfn.XLOOKUP($B6327,'Ownership Metrics'!$A:$A,'Ownership Metrics'!$H:$H),"")</f>
        <v>Tersebar</v>
      </c>
      <c r="T6327" s="27" t="str">
        <f>IFERROR(_xlfn.XLOOKUP($B6327,'Ownership Metrics'!$A:$A,'Ownership Metrics'!$I:$I),"")</f>
        <v>Rendah</v>
      </c>
      <c r="U6327" s="27">
        <f>IF(COUNTIFS($B$2:$B6327,$B6327,$D$2:$D6327,$D6327)=1,1,0)</f>
        <v>1</v>
      </c>
      <c r="V6327" s="27">
        <f t="shared" si="295"/>
        <v>4.16</v>
      </c>
      <c r="W6327" s="27">
        <f t="shared" si="296"/>
        <v>10</v>
      </c>
      <c r="X6327" s="27">
        <f t="shared" si="294"/>
        <v>4.1599993673000002</v>
      </c>
    </row>
    <row r="6328" spans="1:24" x14ac:dyDescent="0.25">
      <c r="A6328" s="26">
        <v>46265</v>
      </c>
      <c r="B6328" s="27" t="s">
        <v>10997</v>
      </c>
      <c r="C6328" s="27" t="s">
        <v>6448</v>
      </c>
      <c r="D6328" s="27" t="s">
        <v>1118</v>
      </c>
      <c r="E6328" s="27" t="s">
        <v>22</v>
      </c>
      <c r="F6328" s="27" t="s">
        <v>23</v>
      </c>
      <c r="G6328" s="27"/>
      <c r="H6328" s="27" t="s">
        <v>24</v>
      </c>
      <c r="I6328" s="28">
        <v>233390000</v>
      </c>
      <c r="J6328" s="28">
        <v>0</v>
      </c>
      <c r="K6328" s="28">
        <v>233390000</v>
      </c>
      <c r="L6328" s="29">
        <v>2.3199999999999998</v>
      </c>
      <c r="M6328" s="29">
        <f>IFERROR(_xlfn.XLOOKUP($B6328,'Ownership Metrics'!$A:$A,'Ownership Metrics'!$B:$B),"")</f>
        <v>10.25</v>
      </c>
      <c r="N6328" s="28">
        <f>IFERROR(_xlfn.XLOOKUP($B6328,'Ownership Metrics'!$A:$A,'Ownership Metrics'!$C:$C),"")</f>
        <v>578</v>
      </c>
      <c r="O6328" s="29">
        <f>IFERROR(_xlfn.XLOOKUP($B6328,'Ownership Metrics'!$A:$A,'Ownership Metrics'!$D:$D),"")</f>
        <v>15.04</v>
      </c>
      <c r="P6328" s="29">
        <f>IFERROR(_xlfn.XLOOKUP($B6328,'Ownership Metrics'!$A:$A,'Ownership Metrics'!$E:$E),"")</f>
        <v>31.42</v>
      </c>
      <c r="Q6328" s="30">
        <f>IFERROR(_xlfn.XLOOKUP($B6328,'Ownership Metrics'!$A:$A,'Ownership Metrics'!$F:$F),"")</f>
        <v>23</v>
      </c>
      <c r="R6328" s="30">
        <f>IFERROR(_xlfn.XLOOKUP($B6328,'Ownership Metrics'!$A:$A,'Ownership Metrics'!$G:$G),"")</f>
        <v>14</v>
      </c>
      <c r="S6328" s="27" t="str">
        <f>IFERROR(_xlfn.XLOOKUP($B6328,'Ownership Metrics'!$A:$A,'Ownership Metrics'!$H:$H),"")</f>
        <v>Tersebar</v>
      </c>
      <c r="T6328" s="27" t="str">
        <f>IFERROR(_xlfn.XLOOKUP($B6328,'Ownership Metrics'!$A:$A,'Ownership Metrics'!$I:$I),"")</f>
        <v>Rendah</v>
      </c>
      <c r="U6328" s="27">
        <f>IF(COUNTIFS($B$2:$B6328,$B6328,$D$2:$D6328,$D6328)=1,1,0)</f>
        <v>1</v>
      </c>
      <c r="V6328" s="27">
        <f t="shared" si="295"/>
        <v>2.3199999999999998</v>
      </c>
      <c r="W6328" s="27">
        <f t="shared" si="296"/>
        <v>16</v>
      </c>
      <c r="X6328" s="27">
        <f t="shared" si="294"/>
        <v>2.3199993671999999</v>
      </c>
    </row>
    <row r="6329" spans="1:24" x14ac:dyDescent="0.25">
      <c r="A6329" s="26">
        <v>46265</v>
      </c>
      <c r="B6329" s="27" t="s">
        <v>10997</v>
      </c>
      <c r="C6329" s="27" t="s">
        <v>6448</v>
      </c>
      <c r="D6329" s="27" t="s">
        <v>4933</v>
      </c>
      <c r="E6329" s="27" t="s">
        <v>74</v>
      </c>
      <c r="F6329" s="27" t="s">
        <v>23</v>
      </c>
      <c r="G6329" s="27"/>
      <c r="H6329" s="27" t="s">
        <v>24</v>
      </c>
      <c r="I6329" s="28">
        <v>373697400</v>
      </c>
      <c r="J6329" s="28">
        <v>0</v>
      </c>
      <c r="K6329" s="28">
        <v>373697400</v>
      </c>
      <c r="L6329" s="29">
        <v>3.71</v>
      </c>
      <c r="M6329" s="29">
        <f>IFERROR(_xlfn.XLOOKUP($B6329,'Ownership Metrics'!$A:$A,'Ownership Metrics'!$B:$B),"")</f>
        <v>10.25</v>
      </c>
      <c r="N6329" s="28">
        <f>IFERROR(_xlfn.XLOOKUP($B6329,'Ownership Metrics'!$A:$A,'Ownership Metrics'!$C:$C),"")</f>
        <v>578</v>
      </c>
      <c r="O6329" s="29">
        <f>IFERROR(_xlfn.XLOOKUP($B6329,'Ownership Metrics'!$A:$A,'Ownership Metrics'!$D:$D),"")</f>
        <v>15.04</v>
      </c>
      <c r="P6329" s="29">
        <f>IFERROR(_xlfn.XLOOKUP($B6329,'Ownership Metrics'!$A:$A,'Ownership Metrics'!$E:$E),"")</f>
        <v>31.42</v>
      </c>
      <c r="Q6329" s="30">
        <f>IFERROR(_xlfn.XLOOKUP($B6329,'Ownership Metrics'!$A:$A,'Ownership Metrics'!$F:$F),"")</f>
        <v>23</v>
      </c>
      <c r="R6329" s="30">
        <f>IFERROR(_xlfn.XLOOKUP($B6329,'Ownership Metrics'!$A:$A,'Ownership Metrics'!$G:$G),"")</f>
        <v>14</v>
      </c>
      <c r="S6329" s="27" t="str">
        <f>IFERROR(_xlfn.XLOOKUP($B6329,'Ownership Metrics'!$A:$A,'Ownership Metrics'!$H:$H),"")</f>
        <v>Tersebar</v>
      </c>
      <c r="T6329" s="27" t="str">
        <f>IFERROR(_xlfn.XLOOKUP($B6329,'Ownership Metrics'!$A:$A,'Ownership Metrics'!$I:$I),"")</f>
        <v>Rendah</v>
      </c>
      <c r="U6329" s="27">
        <f>IF(COUNTIFS($B$2:$B6329,$B6329,$D$2:$D6329,$D6329)=1,1,0)</f>
        <v>1</v>
      </c>
      <c r="V6329" s="27">
        <f t="shared" si="295"/>
        <v>3.71</v>
      </c>
      <c r="W6329" s="27">
        <f t="shared" si="296"/>
        <v>12</v>
      </c>
      <c r="X6329" s="27">
        <f t="shared" si="294"/>
        <v>3.7099993671</v>
      </c>
    </row>
    <row r="6330" spans="1:24" x14ac:dyDescent="0.25">
      <c r="A6330" s="26">
        <v>46265</v>
      </c>
      <c r="B6330" s="27" t="s">
        <v>10997</v>
      </c>
      <c r="C6330" s="27" t="s">
        <v>6448</v>
      </c>
      <c r="D6330" s="27" t="s">
        <v>6450</v>
      </c>
      <c r="E6330" s="27" t="s">
        <v>139</v>
      </c>
      <c r="F6330" s="27" t="s">
        <v>23</v>
      </c>
      <c r="G6330" s="27"/>
      <c r="H6330" s="27" t="s">
        <v>24</v>
      </c>
      <c r="I6330" s="28">
        <v>1514019800</v>
      </c>
      <c r="J6330" s="28">
        <v>0</v>
      </c>
      <c r="K6330" s="28">
        <v>1514019800</v>
      </c>
      <c r="L6330" s="29">
        <v>15.04</v>
      </c>
      <c r="M6330" s="29">
        <f>IFERROR(_xlfn.XLOOKUP($B6330,'Ownership Metrics'!$A:$A,'Ownership Metrics'!$B:$B),"")</f>
        <v>10.25</v>
      </c>
      <c r="N6330" s="28">
        <f>IFERROR(_xlfn.XLOOKUP($B6330,'Ownership Metrics'!$A:$A,'Ownership Metrics'!$C:$C),"")</f>
        <v>578</v>
      </c>
      <c r="O6330" s="29">
        <f>IFERROR(_xlfn.XLOOKUP($B6330,'Ownership Metrics'!$A:$A,'Ownership Metrics'!$D:$D),"")</f>
        <v>15.04</v>
      </c>
      <c r="P6330" s="29">
        <f>IFERROR(_xlfn.XLOOKUP($B6330,'Ownership Metrics'!$A:$A,'Ownership Metrics'!$E:$E),"")</f>
        <v>31.42</v>
      </c>
      <c r="Q6330" s="30">
        <f>IFERROR(_xlfn.XLOOKUP($B6330,'Ownership Metrics'!$A:$A,'Ownership Metrics'!$F:$F),"")</f>
        <v>23</v>
      </c>
      <c r="R6330" s="30">
        <f>IFERROR(_xlfn.XLOOKUP($B6330,'Ownership Metrics'!$A:$A,'Ownership Metrics'!$G:$G),"")</f>
        <v>14</v>
      </c>
      <c r="S6330" s="27" t="str">
        <f>IFERROR(_xlfn.XLOOKUP($B6330,'Ownership Metrics'!$A:$A,'Ownership Metrics'!$H:$H),"")</f>
        <v>Tersebar</v>
      </c>
      <c r="T6330" s="27" t="str">
        <f>IFERROR(_xlfn.XLOOKUP($B6330,'Ownership Metrics'!$A:$A,'Ownership Metrics'!$I:$I),"")</f>
        <v>Rendah</v>
      </c>
      <c r="U6330" s="27">
        <f>IF(COUNTIFS($B$2:$B6330,$B6330,$D$2:$D6330,$D6330)=1,1,0)</f>
        <v>1</v>
      </c>
      <c r="V6330" s="27">
        <f t="shared" si="295"/>
        <v>15.04</v>
      </c>
      <c r="W6330" s="27">
        <f t="shared" si="296"/>
        <v>1</v>
      </c>
      <c r="X6330" s="27">
        <f t="shared" si="294"/>
        <v>15.039999366999998</v>
      </c>
    </row>
    <row r="6331" spans="1:24" x14ac:dyDescent="0.25">
      <c r="A6331" s="26">
        <v>46265</v>
      </c>
      <c r="B6331" s="27" t="s">
        <v>10997</v>
      </c>
      <c r="C6331" s="27" t="s">
        <v>6448</v>
      </c>
      <c r="D6331" s="27" t="s">
        <v>6451</v>
      </c>
      <c r="E6331" s="27" t="s">
        <v>22</v>
      </c>
      <c r="F6331" s="27" t="s">
        <v>32</v>
      </c>
      <c r="G6331" s="27"/>
      <c r="H6331" s="27" t="s">
        <v>6452</v>
      </c>
      <c r="I6331" s="28">
        <v>1097615715</v>
      </c>
      <c r="J6331" s="28">
        <v>0</v>
      </c>
      <c r="K6331" s="28">
        <v>1097615715</v>
      </c>
      <c r="L6331" s="29">
        <v>10.9</v>
      </c>
      <c r="M6331" s="29">
        <f>IFERROR(_xlfn.XLOOKUP($B6331,'Ownership Metrics'!$A:$A,'Ownership Metrics'!$B:$B),"")</f>
        <v>10.25</v>
      </c>
      <c r="N6331" s="28">
        <f>IFERROR(_xlfn.XLOOKUP($B6331,'Ownership Metrics'!$A:$A,'Ownership Metrics'!$C:$C),"")</f>
        <v>578</v>
      </c>
      <c r="O6331" s="29">
        <f>IFERROR(_xlfn.XLOOKUP($B6331,'Ownership Metrics'!$A:$A,'Ownership Metrics'!$D:$D),"")</f>
        <v>15.04</v>
      </c>
      <c r="P6331" s="29">
        <f>IFERROR(_xlfn.XLOOKUP($B6331,'Ownership Metrics'!$A:$A,'Ownership Metrics'!$E:$E),"")</f>
        <v>31.42</v>
      </c>
      <c r="Q6331" s="30">
        <f>IFERROR(_xlfn.XLOOKUP($B6331,'Ownership Metrics'!$A:$A,'Ownership Metrics'!$F:$F),"")</f>
        <v>23</v>
      </c>
      <c r="R6331" s="30">
        <f>IFERROR(_xlfn.XLOOKUP($B6331,'Ownership Metrics'!$A:$A,'Ownership Metrics'!$G:$G),"")</f>
        <v>14</v>
      </c>
      <c r="S6331" s="27" t="str">
        <f>IFERROR(_xlfn.XLOOKUP($B6331,'Ownership Metrics'!$A:$A,'Ownership Metrics'!$H:$H),"")</f>
        <v>Tersebar</v>
      </c>
      <c r="T6331" s="27" t="str">
        <f>IFERROR(_xlfn.XLOOKUP($B6331,'Ownership Metrics'!$A:$A,'Ownership Metrics'!$I:$I),"")</f>
        <v>Rendah</v>
      </c>
      <c r="U6331" s="27">
        <f>IF(COUNTIFS($B$2:$B6331,$B6331,$D$2:$D6331,$D6331)=1,1,0)</f>
        <v>1</v>
      </c>
      <c r="V6331" s="27">
        <f t="shared" si="295"/>
        <v>10.9</v>
      </c>
      <c r="W6331" s="27">
        <f t="shared" si="296"/>
        <v>2</v>
      </c>
      <c r="X6331" s="27">
        <f t="shared" si="294"/>
        <v>10.899999366899999</v>
      </c>
    </row>
    <row r="6332" spans="1:24" x14ac:dyDescent="0.25">
      <c r="A6332" s="26">
        <v>46265</v>
      </c>
      <c r="B6332" s="27" t="s">
        <v>10997</v>
      </c>
      <c r="C6332" s="27" t="s">
        <v>6448</v>
      </c>
      <c r="D6332" s="27" t="s">
        <v>6453</v>
      </c>
      <c r="E6332" s="27" t="s">
        <v>35</v>
      </c>
      <c r="F6332" s="27" t="s">
        <v>23</v>
      </c>
      <c r="G6332" s="27" t="s">
        <v>36</v>
      </c>
      <c r="H6332" s="27" t="s">
        <v>24</v>
      </c>
      <c r="I6332" s="28">
        <v>164500000</v>
      </c>
      <c r="J6332" s="28">
        <v>0</v>
      </c>
      <c r="K6332" s="28">
        <v>164500000</v>
      </c>
      <c r="L6332" s="29">
        <v>1.63</v>
      </c>
      <c r="M6332" s="29">
        <f>IFERROR(_xlfn.XLOOKUP($B6332,'Ownership Metrics'!$A:$A,'Ownership Metrics'!$B:$B),"")</f>
        <v>10.25</v>
      </c>
      <c r="N6332" s="28">
        <f>IFERROR(_xlfn.XLOOKUP($B6332,'Ownership Metrics'!$A:$A,'Ownership Metrics'!$C:$C),"")</f>
        <v>578</v>
      </c>
      <c r="O6332" s="29">
        <f>IFERROR(_xlfn.XLOOKUP($B6332,'Ownership Metrics'!$A:$A,'Ownership Metrics'!$D:$D),"")</f>
        <v>15.04</v>
      </c>
      <c r="P6332" s="29">
        <f>IFERROR(_xlfn.XLOOKUP($B6332,'Ownership Metrics'!$A:$A,'Ownership Metrics'!$E:$E),"")</f>
        <v>31.42</v>
      </c>
      <c r="Q6332" s="30">
        <f>IFERROR(_xlfn.XLOOKUP($B6332,'Ownership Metrics'!$A:$A,'Ownership Metrics'!$F:$F),"")</f>
        <v>23</v>
      </c>
      <c r="R6332" s="30">
        <f>IFERROR(_xlfn.XLOOKUP($B6332,'Ownership Metrics'!$A:$A,'Ownership Metrics'!$G:$G),"")</f>
        <v>14</v>
      </c>
      <c r="S6332" s="27" t="str">
        <f>IFERROR(_xlfn.XLOOKUP($B6332,'Ownership Metrics'!$A:$A,'Ownership Metrics'!$H:$H),"")</f>
        <v>Tersebar</v>
      </c>
      <c r="T6332" s="27" t="str">
        <f>IFERROR(_xlfn.XLOOKUP($B6332,'Ownership Metrics'!$A:$A,'Ownership Metrics'!$I:$I),"")</f>
        <v>Rendah</v>
      </c>
      <c r="U6332" s="27">
        <f>IF(COUNTIFS($B$2:$B6332,$B6332,$D$2:$D6332,$D6332)=1,1,0)</f>
        <v>1</v>
      </c>
      <c r="V6332" s="27">
        <f t="shared" si="295"/>
        <v>1.63</v>
      </c>
      <c r="W6332" s="27">
        <f t="shared" si="296"/>
        <v>18</v>
      </c>
      <c r="X6332" s="27">
        <f t="shared" si="294"/>
        <v>1.6299993667999999</v>
      </c>
    </row>
    <row r="6333" spans="1:24" x14ac:dyDescent="0.25">
      <c r="A6333" s="26">
        <v>46265</v>
      </c>
      <c r="B6333" s="27" t="s">
        <v>10997</v>
      </c>
      <c r="C6333" s="27" t="s">
        <v>6448</v>
      </c>
      <c r="D6333" s="27" t="s">
        <v>4934</v>
      </c>
      <c r="E6333" s="27" t="s">
        <v>35</v>
      </c>
      <c r="F6333" s="27" t="s">
        <v>23</v>
      </c>
      <c r="G6333" s="27" t="s">
        <v>36</v>
      </c>
      <c r="H6333" s="27" t="s">
        <v>24</v>
      </c>
      <c r="I6333" s="28">
        <v>306185000</v>
      </c>
      <c r="J6333" s="28">
        <v>0</v>
      </c>
      <c r="K6333" s="28">
        <v>306185000</v>
      </c>
      <c r="L6333" s="29">
        <v>3.04</v>
      </c>
      <c r="M6333" s="29">
        <f>IFERROR(_xlfn.XLOOKUP($B6333,'Ownership Metrics'!$A:$A,'Ownership Metrics'!$B:$B),"")</f>
        <v>10.25</v>
      </c>
      <c r="N6333" s="28">
        <f>IFERROR(_xlfn.XLOOKUP($B6333,'Ownership Metrics'!$A:$A,'Ownership Metrics'!$C:$C),"")</f>
        <v>578</v>
      </c>
      <c r="O6333" s="29">
        <f>IFERROR(_xlfn.XLOOKUP($B6333,'Ownership Metrics'!$A:$A,'Ownership Metrics'!$D:$D),"")</f>
        <v>15.04</v>
      </c>
      <c r="P6333" s="29">
        <f>IFERROR(_xlfn.XLOOKUP($B6333,'Ownership Metrics'!$A:$A,'Ownership Metrics'!$E:$E),"")</f>
        <v>31.42</v>
      </c>
      <c r="Q6333" s="30">
        <f>IFERROR(_xlfn.XLOOKUP($B6333,'Ownership Metrics'!$A:$A,'Ownership Metrics'!$F:$F),"")</f>
        <v>23</v>
      </c>
      <c r="R6333" s="30">
        <f>IFERROR(_xlfn.XLOOKUP($B6333,'Ownership Metrics'!$A:$A,'Ownership Metrics'!$G:$G),"")</f>
        <v>14</v>
      </c>
      <c r="S6333" s="27" t="str">
        <f>IFERROR(_xlfn.XLOOKUP($B6333,'Ownership Metrics'!$A:$A,'Ownership Metrics'!$H:$H),"")</f>
        <v>Tersebar</v>
      </c>
      <c r="T6333" s="27" t="str">
        <f>IFERROR(_xlfn.XLOOKUP($B6333,'Ownership Metrics'!$A:$A,'Ownership Metrics'!$I:$I),"")</f>
        <v>Rendah</v>
      </c>
      <c r="U6333" s="27">
        <f>IF(COUNTIFS($B$2:$B6333,$B6333,$D$2:$D6333,$D6333)=1,1,0)</f>
        <v>1</v>
      </c>
      <c r="V6333" s="27">
        <f t="shared" si="295"/>
        <v>3.04</v>
      </c>
      <c r="W6333" s="27">
        <f t="shared" si="296"/>
        <v>13</v>
      </c>
      <c r="X6333" s="27">
        <f t="shared" si="294"/>
        <v>3.0399993667</v>
      </c>
    </row>
    <row r="6334" spans="1:24" x14ac:dyDescent="0.25">
      <c r="A6334" s="26">
        <v>46265</v>
      </c>
      <c r="B6334" s="27" t="s">
        <v>10997</v>
      </c>
      <c r="C6334" s="27" t="s">
        <v>6448</v>
      </c>
      <c r="D6334" s="27" t="s">
        <v>550</v>
      </c>
      <c r="E6334" s="27" t="s">
        <v>44</v>
      </c>
      <c r="F6334" s="27" t="s">
        <v>23</v>
      </c>
      <c r="G6334" s="27"/>
      <c r="H6334" s="27" t="s">
        <v>24</v>
      </c>
      <c r="I6334" s="28">
        <v>200804000</v>
      </c>
      <c r="J6334" s="28">
        <v>0</v>
      </c>
      <c r="K6334" s="28">
        <v>200804000</v>
      </c>
      <c r="L6334" s="29">
        <v>1.99</v>
      </c>
      <c r="M6334" s="29">
        <f>IFERROR(_xlfn.XLOOKUP($B6334,'Ownership Metrics'!$A:$A,'Ownership Metrics'!$B:$B),"")</f>
        <v>10.25</v>
      </c>
      <c r="N6334" s="28">
        <f>IFERROR(_xlfn.XLOOKUP($B6334,'Ownership Metrics'!$A:$A,'Ownership Metrics'!$C:$C),"")</f>
        <v>578</v>
      </c>
      <c r="O6334" s="29">
        <f>IFERROR(_xlfn.XLOOKUP($B6334,'Ownership Metrics'!$A:$A,'Ownership Metrics'!$D:$D),"")</f>
        <v>15.04</v>
      </c>
      <c r="P6334" s="29">
        <f>IFERROR(_xlfn.XLOOKUP($B6334,'Ownership Metrics'!$A:$A,'Ownership Metrics'!$E:$E),"")</f>
        <v>31.42</v>
      </c>
      <c r="Q6334" s="30">
        <f>IFERROR(_xlfn.XLOOKUP($B6334,'Ownership Metrics'!$A:$A,'Ownership Metrics'!$F:$F),"")</f>
        <v>23</v>
      </c>
      <c r="R6334" s="30">
        <f>IFERROR(_xlfn.XLOOKUP($B6334,'Ownership Metrics'!$A:$A,'Ownership Metrics'!$G:$G),"")</f>
        <v>14</v>
      </c>
      <c r="S6334" s="27" t="str">
        <f>IFERROR(_xlfn.XLOOKUP($B6334,'Ownership Metrics'!$A:$A,'Ownership Metrics'!$H:$H),"")</f>
        <v>Tersebar</v>
      </c>
      <c r="T6334" s="27" t="str">
        <f>IFERROR(_xlfn.XLOOKUP($B6334,'Ownership Metrics'!$A:$A,'Ownership Metrics'!$I:$I),"")</f>
        <v>Rendah</v>
      </c>
      <c r="U6334" s="27">
        <f>IF(COUNTIFS($B$2:$B6334,$B6334,$D$2:$D6334,$D6334)=1,1,0)</f>
        <v>1</v>
      </c>
      <c r="V6334" s="27">
        <f t="shared" si="295"/>
        <v>1.99</v>
      </c>
      <c r="W6334" s="27">
        <f t="shared" si="296"/>
        <v>17</v>
      </c>
      <c r="X6334" s="27">
        <f t="shared" si="294"/>
        <v>1.9899993666</v>
      </c>
    </row>
    <row r="6335" spans="1:24" x14ac:dyDescent="0.25">
      <c r="A6335" s="26">
        <v>46265</v>
      </c>
      <c r="B6335" s="27" t="s">
        <v>10997</v>
      </c>
      <c r="C6335" s="27" t="s">
        <v>6448</v>
      </c>
      <c r="D6335" s="27" t="s">
        <v>551</v>
      </c>
      <c r="E6335" s="27" t="s">
        <v>98</v>
      </c>
      <c r="F6335" s="27" t="s">
        <v>23</v>
      </c>
      <c r="G6335" s="27"/>
      <c r="H6335" s="27" t="s">
        <v>24</v>
      </c>
      <c r="I6335" s="28">
        <v>551389038</v>
      </c>
      <c r="J6335" s="28">
        <v>0</v>
      </c>
      <c r="K6335" s="28">
        <v>551389038</v>
      </c>
      <c r="L6335" s="29">
        <v>5.48</v>
      </c>
      <c r="M6335" s="29">
        <f>IFERROR(_xlfn.XLOOKUP($B6335,'Ownership Metrics'!$A:$A,'Ownership Metrics'!$B:$B),"")</f>
        <v>10.25</v>
      </c>
      <c r="N6335" s="28">
        <f>IFERROR(_xlfn.XLOOKUP($B6335,'Ownership Metrics'!$A:$A,'Ownership Metrics'!$C:$C),"")</f>
        <v>578</v>
      </c>
      <c r="O6335" s="29">
        <f>IFERROR(_xlfn.XLOOKUP($B6335,'Ownership Metrics'!$A:$A,'Ownership Metrics'!$D:$D),"")</f>
        <v>15.04</v>
      </c>
      <c r="P6335" s="29">
        <f>IFERROR(_xlfn.XLOOKUP($B6335,'Ownership Metrics'!$A:$A,'Ownership Metrics'!$E:$E),"")</f>
        <v>31.42</v>
      </c>
      <c r="Q6335" s="30">
        <f>IFERROR(_xlfn.XLOOKUP($B6335,'Ownership Metrics'!$A:$A,'Ownership Metrics'!$F:$F),"")</f>
        <v>23</v>
      </c>
      <c r="R6335" s="30">
        <f>IFERROR(_xlfn.XLOOKUP($B6335,'Ownership Metrics'!$A:$A,'Ownership Metrics'!$G:$G),"")</f>
        <v>14</v>
      </c>
      <c r="S6335" s="27" t="str">
        <f>IFERROR(_xlfn.XLOOKUP($B6335,'Ownership Metrics'!$A:$A,'Ownership Metrics'!$H:$H),"")</f>
        <v>Tersebar</v>
      </c>
      <c r="T6335" s="27" t="str">
        <f>IFERROR(_xlfn.XLOOKUP($B6335,'Ownership Metrics'!$A:$A,'Ownership Metrics'!$I:$I),"")</f>
        <v>Rendah</v>
      </c>
      <c r="U6335" s="27">
        <f>IF(COUNTIFS($B$2:$B6335,$B6335,$D$2:$D6335,$D6335)=1,1,0)</f>
        <v>1</v>
      </c>
      <c r="V6335" s="27">
        <f t="shared" si="295"/>
        <v>5.48</v>
      </c>
      <c r="W6335" s="27">
        <f t="shared" si="296"/>
        <v>3</v>
      </c>
      <c r="X6335" s="27">
        <f t="shared" si="294"/>
        <v>5.4799993665000004</v>
      </c>
    </row>
    <row r="6336" spans="1:24" x14ac:dyDescent="0.25">
      <c r="A6336" s="26">
        <v>46265</v>
      </c>
      <c r="B6336" s="27" t="s">
        <v>10997</v>
      </c>
      <c r="C6336" s="27" t="s">
        <v>6448</v>
      </c>
      <c r="D6336" s="27" t="s">
        <v>2764</v>
      </c>
      <c r="E6336" s="27" t="s">
        <v>72</v>
      </c>
      <c r="F6336" s="27" t="s">
        <v>23</v>
      </c>
      <c r="G6336" s="27"/>
      <c r="H6336" s="27" t="s">
        <v>24</v>
      </c>
      <c r="I6336" s="28">
        <v>141111200</v>
      </c>
      <c r="J6336" s="28">
        <v>0</v>
      </c>
      <c r="K6336" s="28">
        <v>141111200</v>
      </c>
      <c r="L6336" s="29">
        <v>1.4</v>
      </c>
      <c r="M6336" s="29">
        <f>IFERROR(_xlfn.XLOOKUP($B6336,'Ownership Metrics'!$A:$A,'Ownership Metrics'!$B:$B),"")</f>
        <v>10.25</v>
      </c>
      <c r="N6336" s="28">
        <f>IFERROR(_xlfn.XLOOKUP($B6336,'Ownership Metrics'!$A:$A,'Ownership Metrics'!$C:$C),"")</f>
        <v>578</v>
      </c>
      <c r="O6336" s="29">
        <f>IFERROR(_xlfn.XLOOKUP($B6336,'Ownership Metrics'!$A:$A,'Ownership Metrics'!$D:$D),"")</f>
        <v>15.04</v>
      </c>
      <c r="P6336" s="29">
        <f>IFERROR(_xlfn.XLOOKUP($B6336,'Ownership Metrics'!$A:$A,'Ownership Metrics'!$E:$E),"")</f>
        <v>31.42</v>
      </c>
      <c r="Q6336" s="30">
        <f>IFERROR(_xlfn.XLOOKUP($B6336,'Ownership Metrics'!$A:$A,'Ownership Metrics'!$F:$F),"")</f>
        <v>23</v>
      </c>
      <c r="R6336" s="30">
        <f>IFERROR(_xlfn.XLOOKUP($B6336,'Ownership Metrics'!$A:$A,'Ownership Metrics'!$G:$G),"")</f>
        <v>14</v>
      </c>
      <c r="S6336" s="27" t="str">
        <f>IFERROR(_xlfn.XLOOKUP($B6336,'Ownership Metrics'!$A:$A,'Ownership Metrics'!$H:$H),"")</f>
        <v>Tersebar</v>
      </c>
      <c r="T6336" s="27" t="str">
        <f>IFERROR(_xlfn.XLOOKUP($B6336,'Ownership Metrics'!$A:$A,'Ownership Metrics'!$I:$I),"")</f>
        <v>Rendah</v>
      </c>
      <c r="U6336" s="27">
        <f>IF(COUNTIFS($B$2:$B6336,$B6336,$D$2:$D6336,$D6336)=1,1,0)</f>
        <v>1</v>
      </c>
      <c r="V6336" s="27">
        <f t="shared" si="295"/>
        <v>1.4</v>
      </c>
      <c r="W6336" s="27">
        <f t="shared" si="296"/>
        <v>20</v>
      </c>
      <c r="X6336" s="27">
        <f t="shared" si="294"/>
        <v>1.3999993663999999</v>
      </c>
    </row>
    <row r="6337" spans="1:24" x14ac:dyDescent="0.25">
      <c r="A6337" s="26">
        <v>46265</v>
      </c>
      <c r="B6337" s="27" t="s">
        <v>10997</v>
      </c>
      <c r="C6337" s="27" t="s">
        <v>6448</v>
      </c>
      <c r="D6337" s="27" t="s">
        <v>853</v>
      </c>
      <c r="E6337" s="27" t="s">
        <v>72</v>
      </c>
      <c r="F6337" s="27" t="s">
        <v>23</v>
      </c>
      <c r="G6337" s="27"/>
      <c r="H6337" s="27" t="s">
        <v>24</v>
      </c>
      <c r="I6337" s="28">
        <v>148000500</v>
      </c>
      <c r="J6337" s="28">
        <v>0</v>
      </c>
      <c r="K6337" s="28">
        <v>148000500</v>
      </c>
      <c r="L6337" s="29">
        <v>1.47</v>
      </c>
      <c r="M6337" s="29">
        <f>IFERROR(_xlfn.XLOOKUP($B6337,'Ownership Metrics'!$A:$A,'Ownership Metrics'!$B:$B),"")</f>
        <v>10.25</v>
      </c>
      <c r="N6337" s="28">
        <f>IFERROR(_xlfn.XLOOKUP($B6337,'Ownership Metrics'!$A:$A,'Ownership Metrics'!$C:$C),"")</f>
        <v>578</v>
      </c>
      <c r="O6337" s="29">
        <f>IFERROR(_xlfn.XLOOKUP($B6337,'Ownership Metrics'!$A:$A,'Ownership Metrics'!$D:$D),"")</f>
        <v>15.04</v>
      </c>
      <c r="P6337" s="29">
        <f>IFERROR(_xlfn.XLOOKUP($B6337,'Ownership Metrics'!$A:$A,'Ownership Metrics'!$E:$E),"")</f>
        <v>31.42</v>
      </c>
      <c r="Q6337" s="30">
        <f>IFERROR(_xlfn.XLOOKUP($B6337,'Ownership Metrics'!$A:$A,'Ownership Metrics'!$F:$F),"")</f>
        <v>23</v>
      </c>
      <c r="R6337" s="30">
        <f>IFERROR(_xlfn.XLOOKUP($B6337,'Ownership Metrics'!$A:$A,'Ownership Metrics'!$G:$G),"")</f>
        <v>14</v>
      </c>
      <c r="S6337" s="27" t="str">
        <f>IFERROR(_xlfn.XLOOKUP($B6337,'Ownership Metrics'!$A:$A,'Ownership Metrics'!$H:$H),"")</f>
        <v>Tersebar</v>
      </c>
      <c r="T6337" s="27" t="str">
        <f>IFERROR(_xlfn.XLOOKUP($B6337,'Ownership Metrics'!$A:$A,'Ownership Metrics'!$I:$I),"")</f>
        <v>Rendah</v>
      </c>
      <c r="U6337" s="27">
        <f>IF(COUNTIFS($B$2:$B6337,$B6337,$D$2:$D6337,$D6337)=1,1,0)</f>
        <v>1</v>
      </c>
      <c r="V6337" s="27">
        <f t="shared" si="295"/>
        <v>1.47</v>
      </c>
      <c r="W6337" s="27">
        <f t="shared" si="296"/>
        <v>19</v>
      </c>
      <c r="X6337" s="27">
        <f t="shared" si="294"/>
        <v>1.4699993662999999</v>
      </c>
    </row>
    <row r="6338" spans="1:24" x14ac:dyDescent="0.25">
      <c r="A6338" s="26">
        <v>46265</v>
      </c>
      <c r="B6338" s="27" t="s">
        <v>10997</v>
      </c>
      <c r="C6338" s="27" t="s">
        <v>6448</v>
      </c>
      <c r="D6338" s="27" t="s">
        <v>814</v>
      </c>
      <c r="E6338" s="27" t="s">
        <v>72</v>
      </c>
      <c r="F6338" s="27" t="s">
        <v>23</v>
      </c>
      <c r="G6338" s="27"/>
      <c r="H6338" s="27" t="s">
        <v>24</v>
      </c>
      <c r="I6338" s="28">
        <v>492040000</v>
      </c>
      <c r="J6338" s="28">
        <v>0</v>
      </c>
      <c r="K6338" s="28">
        <v>492040000</v>
      </c>
      <c r="L6338" s="29">
        <v>4.8899999999999997</v>
      </c>
      <c r="M6338" s="29">
        <f>IFERROR(_xlfn.XLOOKUP($B6338,'Ownership Metrics'!$A:$A,'Ownership Metrics'!$B:$B),"")</f>
        <v>10.25</v>
      </c>
      <c r="N6338" s="28">
        <f>IFERROR(_xlfn.XLOOKUP($B6338,'Ownership Metrics'!$A:$A,'Ownership Metrics'!$C:$C),"")</f>
        <v>578</v>
      </c>
      <c r="O6338" s="29">
        <f>IFERROR(_xlfn.XLOOKUP($B6338,'Ownership Metrics'!$A:$A,'Ownership Metrics'!$D:$D),"")</f>
        <v>15.04</v>
      </c>
      <c r="P6338" s="29">
        <f>IFERROR(_xlfn.XLOOKUP($B6338,'Ownership Metrics'!$A:$A,'Ownership Metrics'!$E:$E),"")</f>
        <v>31.42</v>
      </c>
      <c r="Q6338" s="30">
        <f>IFERROR(_xlfn.XLOOKUP($B6338,'Ownership Metrics'!$A:$A,'Ownership Metrics'!$F:$F),"")</f>
        <v>23</v>
      </c>
      <c r="R6338" s="30">
        <f>IFERROR(_xlfn.XLOOKUP($B6338,'Ownership Metrics'!$A:$A,'Ownership Metrics'!$G:$G),"")</f>
        <v>14</v>
      </c>
      <c r="S6338" s="27" t="str">
        <f>IFERROR(_xlfn.XLOOKUP($B6338,'Ownership Metrics'!$A:$A,'Ownership Metrics'!$H:$H),"")</f>
        <v>Tersebar</v>
      </c>
      <c r="T6338" s="27" t="str">
        <f>IFERROR(_xlfn.XLOOKUP($B6338,'Ownership Metrics'!$A:$A,'Ownership Metrics'!$I:$I),"")</f>
        <v>Rendah</v>
      </c>
      <c r="U6338" s="27">
        <f>IF(COUNTIFS($B$2:$B6338,$B6338,$D$2:$D6338,$D6338)=1,1,0)</f>
        <v>1</v>
      </c>
      <c r="V6338" s="27">
        <f t="shared" si="295"/>
        <v>4.8899999999999997</v>
      </c>
      <c r="W6338" s="27">
        <f t="shared" si="296"/>
        <v>4</v>
      </c>
      <c r="X6338" s="27">
        <f t="shared" ref="X6338:X6401" si="297">$V6338-(ROW()*0.0000000001)</f>
        <v>4.8899993661999996</v>
      </c>
    </row>
    <row r="6339" spans="1:24" x14ac:dyDescent="0.25">
      <c r="A6339" s="26">
        <v>46265</v>
      </c>
      <c r="B6339" s="27" t="s">
        <v>10997</v>
      </c>
      <c r="C6339" s="27" t="s">
        <v>6448</v>
      </c>
      <c r="D6339" s="27" t="s">
        <v>416</v>
      </c>
      <c r="E6339" s="27" t="s">
        <v>72</v>
      </c>
      <c r="F6339" s="27" t="s">
        <v>23</v>
      </c>
      <c r="G6339" s="27"/>
      <c r="H6339" s="27" t="s">
        <v>24</v>
      </c>
      <c r="I6339" s="28">
        <v>117942000</v>
      </c>
      <c r="J6339" s="28">
        <v>0</v>
      </c>
      <c r="K6339" s="28">
        <v>117942000</v>
      </c>
      <c r="L6339" s="29">
        <v>1.17</v>
      </c>
      <c r="M6339" s="29">
        <f>IFERROR(_xlfn.XLOOKUP($B6339,'Ownership Metrics'!$A:$A,'Ownership Metrics'!$B:$B),"")</f>
        <v>10.25</v>
      </c>
      <c r="N6339" s="28">
        <f>IFERROR(_xlfn.XLOOKUP($B6339,'Ownership Metrics'!$A:$A,'Ownership Metrics'!$C:$C),"")</f>
        <v>578</v>
      </c>
      <c r="O6339" s="29">
        <f>IFERROR(_xlfn.XLOOKUP($B6339,'Ownership Metrics'!$A:$A,'Ownership Metrics'!$D:$D),"")</f>
        <v>15.04</v>
      </c>
      <c r="P6339" s="29">
        <f>IFERROR(_xlfn.XLOOKUP($B6339,'Ownership Metrics'!$A:$A,'Ownership Metrics'!$E:$E),"")</f>
        <v>31.42</v>
      </c>
      <c r="Q6339" s="30">
        <f>IFERROR(_xlfn.XLOOKUP($B6339,'Ownership Metrics'!$A:$A,'Ownership Metrics'!$F:$F),"")</f>
        <v>23</v>
      </c>
      <c r="R6339" s="30">
        <f>IFERROR(_xlfn.XLOOKUP($B6339,'Ownership Metrics'!$A:$A,'Ownership Metrics'!$G:$G),"")</f>
        <v>14</v>
      </c>
      <c r="S6339" s="27" t="str">
        <f>IFERROR(_xlfn.XLOOKUP($B6339,'Ownership Metrics'!$A:$A,'Ownership Metrics'!$H:$H),"")</f>
        <v>Tersebar</v>
      </c>
      <c r="T6339" s="27" t="str">
        <f>IFERROR(_xlfn.XLOOKUP($B6339,'Ownership Metrics'!$A:$A,'Ownership Metrics'!$I:$I),"")</f>
        <v>Rendah</v>
      </c>
      <c r="U6339" s="27">
        <f>IF(COUNTIFS($B$2:$B6339,$B6339,$D$2:$D6339,$D6339)=1,1,0)</f>
        <v>1</v>
      </c>
      <c r="V6339" s="27">
        <f t="shared" ref="V6339:V6402" si="298">SUMIFS($L$2:$L$10000,$B$2:$B$10000,$B6339,$D$2:$D$10000,$D6339)</f>
        <v>1.17</v>
      </c>
      <c r="W6339" s="27">
        <f t="shared" ref="W6339:W6402" si="299">COUNTIFS($B$2:$B$10000,$B6339,$U$2:$U$10000,1,$X$2:$X$10000,"&gt;"&amp;$X6339)+1</f>
        <v>22</v>
      </c>
      <c r="X6339" s="27">
        <f t="shared" si="297"/>
        <v>1.1699993660999999</v>
      </c>
    </row>
    <row r="6340" spans="1:24" x14ac:dyDescent="0.25">
      <c r="A6340" s="26">
        <v>46265</v>
      </c>
      <c r="B6340" s="27" t="s">
        <v>10997</v>
      </c>
      <c r="C6340" s="27" t="s">
        <v>6448</v>
      </c>
      <c r="D6340" s="27" t="s">
        <v>2767</v>
      </c>
      <c r="E6340" s="27" t="s">
        <v>72</v>
      </c>
      <c r="F6340" s="27" t="s">
        <v>23</v>
      </c>
      <c r="G6340" s="27"/>
      <c r="H6340" s="27" t="s">
        <v>24</v>
      </c>
      <c r="I6340" s="28">
        <v>137628400</v>
      </c>
      <c r="J6340" s="28">
        <v>0</v>
      </c>
      <c r="K6340" s="28">
        <v>137628400</v>
      </c>
      <c r="L6340" s="29">
        <v>1.37</v>
      </c>
      <c r="M6340" s="29">
        <f>IFERROR(_xlfn.XLOOKUP($B6340,'Ownership Metrics'!$A:$A,'Ownership Metrics'!$B:$B),"")</f>
        <v>10.25</v>
      </c>
      <c r="N6340" s="28">
        <f>IFERROR(_xlfn.XLOOKUP($B6340,'Ownership Metrics'!$A:$A,'Ownership Metrics'!$C:$C),"")</f>
        <v>578</v>
      </c>
      <c r="O6340" s="29">
        <f>IFERROR(_xlfn.XLOOKUP($B6340,'Ownership Metrics'!$A:$A,'Ownership Metrics'!$D:$D),"")</f>
        <v>15.04</v>
      </c>
      <c r="P6340" s="29">
        <f>IFERROR(_xlfn.XLOOKUP($B6340,'Ownership Metrics'!$A:$A,'Ownership Metrics'!$E:$E),"")</f>
        <v>31.42</v>
      </c>
      <c r="Q6340" s="30">
        <f>IFERROR(_xlfn.XLOOKUP($B6340,'Ownership Metrics'!$A:$A,'Ownership Metrics'!$F:$F),"")</f>
        <v>23</v>
      </c>
      <c r="R6340" s="30">
        <f>IFERROR(_xlfn.XLOOKUP($B6340,'Ownership Metrics'!$A:$A,'Ownership Metrics'!$G:$G),"")</f>
        <v>14</v>
      </c>
      <c r="S6340" s="27" t="str">
        <f>IFERROR(_xlfn.XLOOKUP($B6340,'Ownership Metrics'!$A:$A,'Ownership Metrics'!$H:$H),"")</f>
        <v>Tersebar</v>
      </c>
      <c r="T6340" s="27" t="str">
        <f>IFERROR(_xlfn.XLOOKUP($B6340,'Ownership Metrics'!$A:$A,'Ownership Metrics'!$I:$I),"")</f>
        <v>Rendah</v>
      </c>
      <c r="U6340" s="27">
        <f>IF(COUNTIFS($B$2:$B6340,$B6340,$D$2:$D6340,$D6340)=1,1,0)</f>
        <v>1</v>
      </c>
      <c r="V6340" s="27">
        <f t="shared" si="298"/>
        <v>1.37</v>
      </c>
      <c r="W6340" s="27">
        <f t="shared" si="299"/>
        <v>21</v>
      </c>
      <c r="X6340" s="27">
        <f t="shared" si="297"/>
        <v>1.3699993660000001</v>
      </c>
    </row>
    <row r="6341" spans="1:24" x14ac:dyDescent="0.25">
      <c r="A6341" s="26">
        <v>46265</v>
      </c>
      <c r="B6341" s="27" t="s">
        <v>10997</v>
      </c>
      <c r="C6341" s="27" t="s">
        <v>6448</v>
      </c>
      <c r="D6341" s="27" t="s">
        <v>1439</v>
      </c>
      <c r="E6341" s="27" t="s">
        <v>149</v>
      </c>
      <c r="F6341" s="27" t="s">
        <v>23</v>
      </c>
      <c r="G6341" s="27"/>
      <c r="H6341" s="27" t="s">
        <v>24</v>
      </c>
      <c r="I6341" s="28">
        <v>116350000</v>
      </c>
      <c r="J6341" s="28">
        <v>0</v>
      </c>
      <c r="K6341" s="28">
        <v>116350000</v>
      </c>
      <c r="L6341" s="29">
        <v>1.1599999999999999</v>
      </c>
      <c r="M6341" s="29">
        <f>IFERROR(_xlfn.XLOOKUP($B6341,'Ownership Metrics'!$A:$A,'Ownership Metrics'!$B:$B),"")</f>
        <v>10.25</v>
      </c>
      <c r="N6341" s="28">
        <f>IFERROR(_xlfn.XLOOKUP($B6341,'Ownership Metrics'!$A:$A,'Ownership Metrics'!$C:$C),"")</f>
        <v>578</v>
      </c>
      <c r="O6341" s="29">
        <f>IFERROR(_xlfn.XLOOKUP($B6341,'Ownership Metrics'!$A:$A,'Ownership Metrics'!$D:$D),"")</f>
        <v>15.04</v>
      </c>
      <c r="P6341" s="29">
        <f>IFERROR(_xlfn.XLOOKUP($B6341,'Ownership Metrics'!$A:$A,'Ownership Metrics'!$E:$E),"")</f>
        <v>31.42</v>
      </c>
      <c r="Q6341" s="30">
        <f>IFERROR(_xlfn.XLOOKUP($B6341,'Ownership Metrics'!$A:$A,'Ownership Metrics'!$F:$F),"")</f>
        <v>23</v>
      </c>
      <c r="R6341" s="30">
        <f>IFERROR(_xlfn.XLOOKUP($B6341,'Ownership Metrics'!$A:$A,'Ownership Metrics'!$G:$G),"")</f>
        <v>14</v>
      </c>
      <c r="S6341" s="27" t="str">
        <f>IFERROR(_xlfn.XLOOKUP($B6341,'Ownership Metrics'!$A:$A,'Ownership Metrics'!$H:$H),"")</f>
        <v>Tersebar</v>
      </c>
      <c r="T6341" s="27" t="str">
        <f>IFERROR(_xlfn.XLOOKUP($B6341,'Ownership Metrics'!$A:$A,'Ownership Metrics'!$I:$I),"")</f>
        <v>Rendah</v>
      </c>
      <c r="U6341" s="27">
        <f>IF(COUNTIFS($B$2:$B6341,$B6341,$D$2:$D6341,$D6341)=1,1,0)</f>
        <v>1</v>
      </c>
      <c r="V6341" s="27">
        <f t="shared" si="298"/>
        <v>1.1599999999999999</v>
      </c>
      <c r="W6341" s="27">
        <f t="shared" si="299"/>
        <v>23</v>
      </c>
      <c r="X6341" s="27">
        <f t="shared" si="297"/>
        <v>1.1599993658999999</v>
      </c>
    </row>
    <row r="6342" spans="1:24" x14ac:dyDescent="0.25">
      <c r="A6342" s="26">
        <v>46265</v>
      </c>
      <c r="B6342" s="27" t="s">
        <v>10998</v>
      </c>
      <c r="C6342" s="27" t="s">
        <v>6455</v>
      </c>
      <c r="D6342" s="27" t="s">
        <v>6456</v>
      </c>
      <c r="E6342" s="27" t="s">
        <v>4571</v>
      </c>
      <c r="F6342" s="27" t="s">
        <v>23</v>
      </c>
      <c r="G6342" s="27"/>
      <c r="H6342" s="27" t="s">
        <v>24</v>
      </c>
      <c r="I6342" s="28">
        <v>105014613</v>
      </c>
      <c r="J6342" s="28">
        <v>0</v>
      </c>
      <c r="K6342" s="28">
        <v>105014613</v>
      </c>
      <c r="L6342" s="29">
        <v>1.03</v>
      </c>
      <c r="M6342" s="29">
        <f>IFERROR(_xlfn.XLOOKUP($B6342,'Ownership Metrics'!$A:$A,'Ownership Metrics'!$B:$B),"")</f>
        <v>78.819999999999993</v>
      </c>
      <c r="N6342" s="28">
        <f>IFERROR(_xlfn.XLOOKUP($B6342,'Ownership Metrics'!$A:$A,'Ownership Metrics'!$C:$C),"")</f>
        <v>79</v>
      </c>
      <c r="O6342" s="29">
        <f>IFERROR(_xlfn.XLOOKUP($B6342,'Ownership Metrics'!$A:$A,'Ownership Metrics'!$D:$D),"")</f>
        <v>5.81</v>
      </c>
      <c r="P6342" s="29">
        <f>IFERROR(_xlfn.XLOOKUP($B6342,'Ownership Metrics'!$A:$A,'Ownership Metrics'!$E:$E),"")</f>
        <v>14.01</v>
      </c>
      <c r="Q6342" s="30">
        <f>IFERROR(_xlfn.XLOOKUP($B6342,'Ownership Metrics'!$A:$A,'Ownership Metrics'!$F:$F),"")</f>
        <v>8</v>
      </c>
      <c r="R6342" s="30">
        <f>IFERROR(_xlfn.XLOOKUP($B6342,'Ownership Metrics'!$A:$A,'Ownership Metrics'!$G:$G),"")</f>
        <v>18</v>
      </c>
      <c r="S6342" s="27" t="str">
        <f>IFERROR(_xlfn.XLOOKUP($B6342,'Ownership Metrics'!$A:$A,'Ownership Metrics'!$H:$H),"")</f>
        <v>Tersebar</v>
      </c>
      <c r="T6342" s="27" t="str">
        <f>IFERROR(_xlfn.XLOOKUP($B6342,'Ownership Metrics'!$A:$A,'Ownership Metrics'!$I:$I),"")</f>
        <v>Rendah</v>
      </c>
      <c r="U6342" s="27">
        <f>IF(COUNTIFS($B$2:$B6342,$B6342,$D$2:$D6342,$D6342)=1,1,0)</f>
        <v>1</v>
      </c>
      <c r="V6342" s="27">
        <f t="shared" si="298"/>
        <v>1.03</v>
      </c>
      <c r="W6342" s="27">
        <f t="shared" si="299"/>
        <v>8</v>
      </c>
      <c r="X6342" s="27">
        <f t="shared" si="297"/>
        <v>1.0299993658</v>
      </c>
    </row>
    <row r="6343" spans="1:24" x14ac:dyDescent="0.25">
      <c r="A6343" s="26">
        <v>46265</v>
      </c>
      <c r="B6343" s="27" t="s">
        <v>10998</v>
      </c>
      <c r="C6343" s="27" t="s">
        <v>6455</v>
      </c>
      <c r="D6343" s="27" t="s">
        <v>6457</v>
      </c>
      <c r="E6343" s="27" t="s">
        <v>22</v>
      </c>
      <c r="F6343" s="27" t="s">
        <v>23</v>
      </c>
      <c r="G6343" s="27"/>
      <c r="H6343" s="27" t="s">
        <v>24</v>
      </c>
      <c r="I6343" s="28">
        <v>242341415</v>
      </c>
      <c r="J6343" s="28">
        <v>0</v>
      </c>
      <c r="K6343" s="28">
        <v>242341415</v>
      </c>
      <c r="L6343" s="29">
        <v>2.37</v>
      </c>
      <c r="M6343" s="29">
        <f>IFERROR(_xlfn.XLOOKUP($B6343,'Ownership Metrics'!$A:$A,'Ownership Metrics'!$B:$B),"")</f>
        <v>78.819999999999993</v>
      </c>
      <c r="N6343" s="28">
        <f>IFERROR(_xlfn.XLOOKUP($B6343,'Ownership Metrics'!$A:$A,'Ownership Metrics'!$C:$C),"")</f>
        <v>79</v>
      </c>
      <c r="O6343" s="29">
        <f>IFERROR(_xlfn.XLOOKUP($B6343,'Ownership Metrics'!$A:$A,'Ownership Metrics'!$D:$D),"")</f>
        <v>5.81</v>
      </c>
      <c r="P6343" s="29">
        <f>IFERROR(_xlfn.XLOOKUP($B6343,'Ownership Metrics'!$A:$A,'Ownership Metrics'!$E:$E),"")</f>
        <v>14.01</v>
      </c>
      <c r="Q6343" s="30">
        <f>IFERROR(_xlfn.XLOOKUP($B6343,'Ownership Metrics'!$A:$A,'Ownership Metrics'!$F:$F),"")</f>
        <v>8</v>
      </c>
      <c r="R6343" s="30">
        <f>IFERROR(_xlfn.XLOOKUP($B6343,'Ownership Metrics'!$A:$A,'Ownership Metrics'!$G:$G),"")</f>
        <v>18</v>
      </c>
      <c r="S6343" s="27" t="str">
        <f>IFERROR(_xlfn.XLOOKUP($B6343,'Ownership Metrics'!$A:$A,'Ownership Metrics'!$H:$H),"")</f>
        <v>Tersebar</v>
      </c>
      <c r="T6343" s="27" t="str">
        <f>IFERROR(_xlfn.XLOOKUP($B6343,'Ownership Metrics'!$A:$A,'Ownership Metrics'!$I:$I),"")</f>
        <v>Rendah</v>
      </c>
      <c r="U6343" s="27">
        <f>IF(COUNTIFS($B$2:$B6343,$B6343,$D$2:$D6343,$D6343)=1,1,0)</f>
        <v>1</v>
      </c>
      <c r="V6343" s="27">
        <f t="shared" si="298"/>
        <v>2.37</v>
      </c>
      <c r="W6343" s="27">
        <f t="shared" si="299"/>
        <v>4</v>
      </c>
      <c r="X6343" s="27">
        <f t="shared" si="297"/>
        <v>2.3699993657</v>
      </c>
    </row>
    <row r="6344" spans="1:24" x14ac:dyDescent="0.25">
      <c r="A6344" s="26">
        <v>46265</v>
      </c>
      <c r="B6344" s="27" t="s">
        <v>10998</v>
      </c>
      <c r="C6344" s="27" t="s">
        <v>6455</v>
      </c>
      <c r="D6344" s="27" t="s">
        <v>3154</v>
      </c>
      <c r="E6344" s="27" t="s">
        <v>35</v>
      </c>
      <c r="F6344" s="27" t="s">
        <v>23</v>
      </c>
      <c r="G6344" s="27" t="s">
        <v>36</v>
      </c>
      <c r="H6344" s="27" t="s">
        <v>24</v>
      </c>
      <c r="I6344" s="28">
        <v>594001300</v>
      </c>
      <c r="J6344" s="28">
        <v>0</v>
      </c>
      <c r="K6344" s="28">
        <v>594001300</v>
      </c>
      <c r="L6344" s="29">
        <v>5.81</v>
      </c>
      <c r="M6344" s="29">
        <f>IFERROR(_xlfn.XLOOKUP($B6344,'Ownership Metrics'!$A:$A,'Ownership Metrics'!$B:$B),"")</f>
        <v>78.819999999999993</v>
      </c>
      <c r="N6344" s="28">
        <f>IFERROR(_xlfn.XLOOKUP($B6344,'Ownership Metrics'!$A:$A,'Ownership Metrics'!$C:$C),"")</f>
        <v>79</v>
      </c>
      <c r="O6344" s="29">
        <f>IFERROR(_xlfn.XLOOKUP($B6344,'Ownership Metrics'!$A:$A,'Ownership Metrics'!$D:$D),"")</f>
        <v>5.81</v>
      </c>
      <c r="P6344" s="29">
        <f>IFERROR(_xlfn.XLOOKUP($B6344,'Ownership Metrics'!$A:$A,'Ownership Metrics'!$E:$E),"")</f>
        <v>14.01</v>
      </c>
      <c r="Q6344" s="30">
        <f>IFERROR(_xlfn.XLOOKUP($B6344,'Ownership Metrics'!$A:$A,'Ownership Metrics'!$F:$F),"")</f>
        <v>8</v>
      </c>
      <c r="R6344" s="30">
        <f>IFERROR(_xlfn.XLOOKUP($B6344,'Ownership Metrics'!$A:$A,'Ownership Metrics'!$G:$G),"")</f>
        <v>18</v>
      </c>
      <c r="S6344" s="27" t="str">
        <f>IFERROR(_xlfn.XLOOKUP($B6344,'Ownership Metrics'!$A:$A,'Ownership Metrics'!$H:$H),"")</f>
        <v>Tersebar</v>
      </c>
      <c r="T6344" s="27" t="str">
        <f>IFERROR(_xlfn.XLOOKUP($B6344,'Ownership Metrics'!$A:$A,'Ownership Metrics'!$I:$I),"")</f>
        <v>Rendah</v>
      </c>
      <c r="U6344" s="27">
        <f>IF(COUNTIFS($B$2:$B6344,$B6344,$D$2:$D6344,$D6344)=1,1,0)</f>
        <v>1</v>
      </c>
      <c r="V6344" s="27">
        <f t="shared" si="298"/>
        <v>5.81</v>
      </c>
      <c r="W6344" s="27">
        <f t="shared" si="299"/>
        <v>1</v>
      </c>
      <c r="X6344" s="27">
        <f t="shared" si="297"/>
        <v>5.8099993655999995</v>
      </c>
    </row>
    <row r="6345" spans="1:24" x14ac:dyDescent="0.25">
      <c r="A6345" s="26">
        <v>46265</v>
      </c>
      <c r="B6345" s="27" t="s">
        <v>10998</v>
      </c>
      <c r="C6345" s="27" t="s">
        <v>6455</v>
      </c>
      <c r="D6345" s="27" t="s">
        <v>1604</v>
      </c>
      <c r="E6345" s="27" t="s">
        <v>35</v>
      </c>
      <c r="F6345" s="27" t="s">
        <v>23</v>
      </c>
      <c r="G6345" s="27" t="s">
        <v>36</v>
      </c>
      <c r="H6345" s="27" t="s">
        <v>24</v>
      </c>
      <c r="I6345" s="28">
        <v>414351300</v>
      </c>
      <c r="J6345" s="28">
        <v>0</v>
      </c>
      <c r="K6345" s="28">
        <v>414351300</v>
      </c>
      <c r="L6345" s="29">
        <v>4.05</v>
      </c>
      <c r="M6345" s="29">
        <f>IFERROR(_xlfn.XLOOKUP($B6345,'Ownership Metrics'!$A:$A,'Ownership Metrics'!$B:$B),"")</f>
        <v>78.819999999999993</v>
      </c>
      <c r="N6345" s="28">
        <f>IFERROR(_xlfn.XLOOKUP($B6345,'Ownership Metrics'!$A:$A,'Ownership Metrics'!$C:$C),"")</f>
        <v>79</v>
      </c>
      <c r="O6345" s="29">
        <f>IFERROR(_xlfn.XLOOKUP($B6345,'Ownership Metrics'!$A:$A,'Ownership Metrics'!$D:$D),"")</f>
        <v>5.81</v>
      </c>
      <c r="P6345" s="29">
        <f>IFERROR(_xlfn.XLOOKUP($B6345,'Ownership Metrics'!$A:$A,'Ownership Metrics'!$E:$E),"")</f>
        <v>14.01</v>
      </c>
      <c r="Q6345" s="30">
        <f>IFERROR(_xlfn.XLOOKUP($B6345,'Ownership Metrics'!$A:$A,'Ownership Metrics'!$F:$F),"")</f>
        <v>8</v>
      </c>
      <c r="R6345" s="30">
        <f>IFERROR(_xlfn.XLOOKUP($B6345,'Ownership Metrics'!$A:$A,'Ownership Metrics'!$G:$G),"")</f>
        <v>18</v>
      </c>
      <c r="S6345" s="27" t="str">
        <f>IFERROR(_xlfn.XLOOKUP($B6345,'Ownership Metrics'!$A:$A,'Ownership Metrics'!$H:$H),"")</f>
        <v>Tersebar</v>
      </c>
      <c r="T6345" s="27" t="str">
        <f>IFERROR(_xlfn.XLOOKUP($B6345,'Ownership Metrics'!$A:$A,'Ownership Metrics'!$I:$I),"")</f>
        <v>Rendah</v>
      </c>
      <c r="U6345" s="27">
        <f>IF(COUNTIFS($B$2:$B6345,$B6345,$D$2:$D6345,$D6345)=1,1,0)</f>
        <v>1</v>
      </c>
      <c r="V6345" s="27">
        <f t="shared" si="298"/>
        <v>4.05</v>
      </c>
      <c r="W6345" s="27">
        <f t="shared" si="299"/>
        <v>3</v>
      </c>
      <c r="X6345" s="27">
        <f t="shared" si="297"/>
        <v>4.0499993654999997</v>
      </c>
    </row>
    <row r="6346" spans="1:24" x14ac:dyDescent="0.25">
      <c r="A6346" s="26">
        <v>46265</v>
      </c>
      <c r="B6346" s="27" t="s">
        <v>10998</v>
      </c>
      <c r="C6346" s="27" t="s">
        <v>6455</v>
      </c>
      <c r="D6346" s="27" t="s">
        <v>3389</v>
      </c>
      <c r="E6346" s="27" t="s">
        <v>35</v>
      </c>
      <c r="F6346" s="27" t="s">
        <v>23</v>
      </c>
      <c r="G6346" s="27" t="s">
        <v>36</v>
      </c>
      <c r="H6346" s="27" t="s">
        <v>24</v>
      </c>
      <c r="I6346" s="28">
        <v>151907700</v>
      </c>
      <c r="J6346" s="28">
        <v>0</v>
      </c>
      <c r="K6346" s="28">
        <v>151907700</v>
      </c>
      <c r="L6346" s="29">
        <v>1.49</v>
      </c>
      <c r="M6346" s="29">
        <f>IFERROR(_xlfn.XLOOKUP($B6346,'Ownership Metrics'!$A:$A,'Ownership Metrics'!$B:$B),"")</f>
        <v>78.819999999999993</v>
      </c>
      <c r="N6346" s="28">
        <f>IFERROR(_xlfn.XLOOKUP($B6346,'Ownership Metrics'!$A:$A,'Ownership Metrics'!$C:$C),"")</f>
        <v>79</v>
      </c>
      <c r="O6346" s="29">
        <f>IFERROR(_xlfn.XLOOKUP($B6346,'Ownership Metrics'!$A:$A,'Ownership Metrics'!$D:$D),"")</f>
        <v>5.81</v>
      </c>
      <c r="P6346" s="29">
        <f>IFERROR(_xlfn.XLOOKUP($B6346,'Ownership Metrics'!$A:$A,'Ownership Metrics'!$E:$E),"")</f>
        <v>14.01</v>
      </c>
      <c r="Q6346" s="30">
        <f>IFERROR(_xlfn.XLOOKUP($B6346,'Ownership Metrics'!$A:$A,'Ownership Metrics'!$F:$F),"")</f>
        <v>8</v>
      </c>
      <c r="R6346" s="30">
        <f>IFERROR(_xlfn.XLOOKUP($B6346,'Ownership Metrics'!$A:$A,'Ownership Metrics'!$G:$G),"")</f>
        <v>18</v>
      </c>
      <c r="S6346" s="27" t="str">
        <f>IFERROR(_xlfn.XLOOKUP($B6346,'Ownership Metrics'!$A:$A,'Ownership Metrics'!$H:$H),"")</f>
        <v>Tersebar</v>
      </c>
      <c r="T6346" s="27" t="str">
        <f>IFERROR(_xlfn.XLOOKUP($B6346,'Ownership Metrics'!$A:$A,'Ownership Metrics'!$I:$I),"")</f>
        <v>Rendah</v>
      </c>
      <c r="U6346" s="27">
        <f>IF(COUNTIFS($B$2:$B6346,$B6346,$D$2:$D6346,$D6346)=1,1,0)</f>
        <v>1</v>
      </c>
      <c r="V6346" s="27">
        <f t="shared" si="298"/>
        <v>1.49</v>
      </c>
      <c r="W6346" s="27">
        <f t="shared" si="299"/>
        <v>5</v>
      </c>
      <c r="X6346" s="27">
        <f t="shared" si="297"/>
        <v>1.4899993653999999</v>
      </c>
    </row>
    <row r="6347" spans="1:24" x14ac:dyDescent="0.25">
      <c r="A6347" s="26">
        <v>46265</v>
      </c>
      <c r="B6347" s="27" t="s">
        <v>10998</v>
      </c>
      <c r="C6347" s="27" t="s">
        <v>6455</v>
      </c>
      <c r="D6347" s="27" t="s">
        <v>6458</v>
      </c>
      <c r="E6347" s="27" t="s">
        <v>35</v>
      </c>
      <c r="F6347" s="27" t="s">
        <v>23</v>
      </c>
      <c r="G6347" s="27" t="s">
        <v>36</v>
      </c>
      <c r="H6347" s="27" t="s">
        <v>24</v>
      </c>
      <c r="I6347" s="28">
        <v>107775600</v>
      </c>
      <c r="J6347" s="28">
        <v>0</v>
      </c>
      <c r="K6347" s="28">
        <v>107775600</v>
      </c>
      <c r="L6347" s="29">
        <v>1.05</v>
      </c>
      <c r="M6347" s="29">
        <f>IFERROR(_xlfn.XLOOKUP($B6347,'Ownership Metrics'!$A:$A,'Ownership Metrics'!$B:$B),"")</f>
        <v>78.819999999999993</v>
      </c>
      <c r="N6347" s="28">
        <f>IFERROR(_xlfn.XLOOKUP($B6347,'Ownership Metrics'!$A:$A,'Ownership Metrics'!$C:$C),"")</f>
        <v>79</v>
      </c>
      <c r="O6347" s="29">
        <f>IFERROR(_xlfn.XLOOKUP($B6347,'Ownership Metrics'!$A:$A,'Ownership Metrics'!$D:$D),"")</f>
        <v>5.81</v>
      </c>
      <c r="P6347" s="29">
        <f>IFERROR(_xlfn.XLOOKUP($B6347,'Ownership Metrics'!$A:$A,'Ownership Metrics'!$E:$E),"")</f>
        <v>14.01</v>
      </c>
      <c r="Q6347" s="30">
        <f>IFERROR(_xlfn.XLOOKUP($B6347,'Ownership Metrics'!$A:$A,'Ownership Metrics'!$F:$F),"")</f>
        <v>8</v>
      </c>
      <c r="R6347" s="30">
        <f>IFERROR(_xlfn.XLOOKUP($B6347,'Ownership Metrics'!$A:$A,'Ownership Metrics'!$G:$G),"")</f>
        <v>18</v>
      </c>
      <c r="S6347" s="27" t="str">
        <f>IFERROR(_xlfn.XLOOKUP($B6347,'Ownership Metrics'!$A:$A,'Ownership Metrics'!$H:$H),"")</f>
        <v>Tersebar</v>
      </c>
      <c r="T6347" s="27" t="str">
        <f>IFERROR(_xlfn.XLOOKUP($B6347,'Ownership Metrics'!$A:$A,'Ownership Metrics'!$I:$I),"")</f>
        <v>Rendah</v>
      </c>
      <c r="U6347" s="27">
        <f>IF(COUNTIFS($B$2:$B6347,$B6347,$D$2:$D6347,$D6347)=1,1,0)</f>
        <v>1</v>
      </c>
      <c r="V6347" s="27">
        <f t="shared" si="298"/>
        <v>1.05</v>
      </c>
      <c r="W6347" s="27">
        <f t="shared" si="299"/>
        <v>7</v>
      </c>
      <c r="X6347" s="27">
        <f t="shared" si="297"/>
        <v>1.0499993653000002</v>
      </c>
    </row>
    <row r="6348" spans="1:24" x14ac:dyDescent="0.25">
      <c r="A6348" s="26">
        <v>46265</v>
      </c>
      <c r="B6348" s="27" t="s">
        <v>10998</v>
      </c>
      <c r="C6348" s="27" t="s">
        <v>6455</v>
      </c>
      <c r="D6348" s="27" t="s">
        <v>6459</v>
      </c>
      <c r="E6348" s="27" t="s">
        <v>35</v>
      </c>
      <c r="F6348" s="27" t="s">
        <v>23</v>
      </c>
      <c r="G6348" s="27" t="s">
        <v>36</v>
      </c>
      <c r="H6348" s="27"/>
      <c r="I6348" s="28">
        <v>126166306</v>
      </c>
      <c r="J6348" s="28">
        <v>0</v>
      </c>
      <c r="K6348" s="28">
        <v>126166306</v>
      </c>
      <c r="L6348" s="29">
        <v>1.23</v>
      </c>
      <c r="M6348" s="29">
        <f>IFERROR(_xlfn.XLOOKUP($B6348,'Ownership Metrics'!$A:$A,'Ownership Metrics'!$B:$B),"")</f>
        <v>78.819999999999993</v>
      </c>
      <c r="N6348" s="28">
        <f>IFERROR(_xlfn.XLOOKUP($B6348,'Ownership Metrics'!$A:$A,'Ownership Metrics'!$C:$C),"")</f>
        <v>79</v>
      </c>
      <c r="O6348" s="29">
        <f>IFERROR(_xlfn.XLOOKUP($B6348,'Ownership Metrics'!$A:$A,'Ownership Metrics'!$D:$D),"")</f>
        <v>5.81</v>
      </c>
      <c r="P6348" s="29">
        <f>IFERROR(_xlfn.XLOOKUP($B6348,'Ownership Metrics'!$A:$A,'Ownership Metrics'!$E:$E),"")</f>
        <v>14.01</v>
      </c>
      <c r="Q6348" s="30">
        <f>IFERROR(_xlfn.XLOOKUP($B6348,'Ownership Metrics'!$A:$A,'Ownership Metrics'!$F:$F),"")</f>
        <v>8</v>
      </c>
      <c r="R6348" s="30">
        <f>IFERROR(_xlfn.XLOOKUP($B6348,'Ownership Metrics'!$A:$A,'Ownership Metrics'!$G:$G),"")</f>
        <v>18</v>
      </c>
      <c r="S6348" s="27" t="str">
        <f>IFERROR(_xlfn.XLOOKUP($B6348,'Ownership Metrics'!$A:$A,'Ownership Metrics'!$H:$H),"")</f>
        <v>Tersebar</v>
      </c>
      <c r="T6348" s="27" t="str">
        <f>IFERROR(_xlfn.XLOOKUP($B6348,'Ownership Metrics'!$A:$A,'Ownership Metrics'!$I:$I),"")</f>
        <v>Rendah</v>
      </c>
      <c r="U6348" s="27">
        <f>IF(COUNTIFS($B$2:$B6348,$B6348,$D$2:$D6348,$D6348)=1,1,0)</f>
        <v>1</v>
      </c>
      <c r="V6348" s="27">
        <f t="shared" si="298"/>
        <v>1.23</v>
      </c>
      <c r="W6348" s="27">
        <f t="shared" si="299"/>
        <v>6</v>
      </c>
      <c r="X6348" s="27">
        <f t="shared" si="297"/>
        <v>1.2299993652000001</v>
      </c>
    </row>
    <row r="6349" spans="1:24" x14ac:dyDescent="0.25">
      <c r="A6349" s="26">
        <v>46265</v>
      </c>
      <c r="B6349" s="27" t="s">
        <v>10998</v>
      </c>
      <c r="C6349" s="27" t="s">
        <v>6455</v>
      </c>
      <c r="D6349" s="27" t="s">
        <v>6460</v>
      </c>
      <c r="E6349" s="27" t="s">
        <v>35</v>
      </c>
      <c r="F6349" s="27" t="s">
        <v>23</v>
      </c>
      <c r="G6349" s="27" t="s">
        <v>36</v>
      </c>
      <c r="H6349" s="27" t="s">
        <v>24</v>
      </c>
      <c r="I6349" s="28">
        <v>424662200</v>
      </c>
      <c r="J6349" s="28">
        <v>0</v>
      </c>
      <c r="K6349" s="28">
        <v>424662200</v>
      </c>
      <c r="L6349" s="29">
        <v>4.1500000000000004</v>
      </c>
      <c r="M6349" s="29">
        <f>IFERROR(_xlfn.XLOOKUP($B6349,'Ownership Metrics'!$A:$A,'Ownership Metrics'!$B:$B),"")</f>
        <v>78.819999999999993</v>
      </c>
      <c r="N6349" s="28">
        <f>IFERROR(_xlfn.XLOOKUP($B6349,'Ownership Metrics'!$A:$A,'Ownership Metrics'!$C:$C),"")</f>
        <v>79</v>
      </c>
      <c r="O6349" s="29">
        <f>IFERROR(_xlfn.XLOOKUP($B6349,'Ownership Metrics'!$A:$A,'Ownership Metrics'!$D:$D),"")</f>
        <v>5.81</v>
      </c>
      <c r="P6349" s="29">
        <f>IFERROR(_xlfn.XLOOKUP($B6349,'Ownership Metrics'!$A:$A,'Ownership Metrics'!$E:$E),"")</f>
        <v>14.01</v>
      </c>
      <c r="Q6349" s="30">
        <f>IFERROR(_xlfn.XLOOKUP($B6349,'Ownership Metrics'!$A:$A,'Ownership Metrics'!$F:$F),"")</f>
        <v>8</v>
      </c>
      <c r="R6349" s="30">
        <f>IFERROR(_xlfn.XLOOKUP($B6349,'Ownership Metrics'!$A:$A,'Ownership Metrics'!$G:$G),"")</f>
        <v>18</v>
      </c>
      <c r="S6349" s="27" t="str">
        <f>IFERROR(_xlfn.XLOOKUP($B6349,'Ownership Metrics'!$A:$A,'Ownership Metrics'!$H:$H),"")</f>
        <v>Tersebar</v>
      </c>
      <c r="T6349" s="27" t="str">
        <f>IFERROR(_xlfn.XLOOKUP($B6349,'Ownership Metrics'!$A:$A,'Ownership Metrics'!$I:$I),"")</f>
        <v>Rendah</v>
      </c>
      <c r="U6349" s="27">
        <f>IF(COUNTIFS($B$2:$B6349,$B6349,$D$2:$D6349,$D6349)=1,1,0)</f>
        <v>1</v>
      </c>
      <c r="V6349" s="27">
        <f t="shared" si="298"/>
        <v>4.1500000000000004</v>
      </c>
      <c r="W6349" s="27">
        <f t="shared" si="299"/>
        <v>2</v>
      </c>
      <c r="X6349" s="27">
        <f t="shared" si="297"/>
        <v>4.1499993651000002</v>
      </c>
    </row>
    <row r="6350" spans="1:24" x14ac:dyDescent="0.25">
      <c r="A6350" s="26">
        <v>46265</v>
      </c>
      <c r="B6350" s="27" t="s">
        <v>10999</v>
      </c>
      <c r="C6350" s="27" t="s">
        <v>6462</v>
      </c>
      <c r="D6350" s="27" t="s">
        <v>6463</v>
      </c>
      <c r="E6350" s="27" t="s">
        <v>204</v>
      </c>
      <c r="F6350" s="27" t="s">
        <v>23</v>
      </c>
      <c r="G6350" s="27"/>
      <c r="H6350" s="27" t="s">
        <v>24</v>
      </c>
      <c r="I6350" s="28">
        <v>112857100</v>
      </c>
      <c r="J6350" s="28">
        <v>0</v>
      </c>
      <c r="K6350" s="28">
        <v>112857100</v>
      </c>
      <c r="L6350" s="29">
        <v>10.27</v>
      </c>
      <c r="M6350" s="29">
        <f>IFERROR(_xlfn.XLOOKUP($B6350,'Ownership Metrics'!$A:$A,'Ownership Metrics'!$B:$B),"")</f>
        <v>29.53</v>
      </c>
      <c r="N6350" s="28">
        <f>IFERROR(_xlfn.XLOOKUP($B6350,'Ownership Metrics'!$A:$A,'Ownership Metrics'!$C:$C),"")</f>
        <v>816</v>
      </c>
      <c r="O6350" s="29">
        <f>IFERROR(_xlfn.XLOOKUP($B6350,'Ownership Metrics'!$A:$A,'Ownership Metrics'!$D:$D),"")</f>
        <v>18.7</v>
      </c>
      <c r="P6350" s="29">
        <f>IFERROR(_xlfn.XLOOKUP($B6350,'Ownership Metrics'!$A:$A,'Ownership Metrics'!$E:$E),"")</f>
        <v>43.96</v>
      </c>
      <c r="Q6350" s="30">
        <f>IFERROR(_xlfn.XLOOKUP($B6350,'Ownership Metrics'!$A:$A,'Ownership Metrics'!$F:$F),"")</f>
        <v>9</v>
      </c>
      <c r="R6350" s="30">
        <f>IFERROR(_xlfn.XLOOKUP($B6350,'Ownership Metrics'!$A:$A,'Ownership Metrics'!$G:$G),"")</f>
        <v>31</v>
      </c>
      <c r="S6350" s="27" t="str">
        <f>IFERROR(_xlfn.XLOOKUP($B6350,'Ownership Metrics'!$A:$A,'Ownership Metrics'!$H:$H),"")</f>
        <v>Moderat</v>
      </c>
      <c r="T6350" s="27" t="str">
        <f>IFERROR(_xlfn.XLOOKUP($B6350,'Ownership Metrics'!$A:$A,'Ownership Metrics'!$I:$I),"")</f>
        <v>Sedang</v>
      </c>
      <c r="U6350" s="27">
        <f>IF(COUNTIFS($B$2:$B6350,$B6350,$D$2:$D6350,$D6350)=1,1,0)</f>
        <v>1</v>
      </c>
      <c r="V6350" s="27">
        <f t="shared" si="298"/>
        <v>10.27</v>
      </c>
      <c r="W6350" s="27">
        <f t="shared" si="299"/>
        <v>3</v>
      </c>
      <c r="X6350" s="27">
        <f t="shared" si="297"/>
        <v>10.269999365</v>
      </c>
    </row>
    <row r="6351" spans="1:24" x14ac:dyDescent="0.25">
      <c r="A6351" s="26">
        <v>46265</v>
      </c>
      <c r="B6351" s="27" t="s">
        <v>10999</v>
      </c>
      <c r="C6351" s="27" t="s">
        <v>6462</v>
      </c>
      <c r="D6351" s="27" t="s">
        <v>6464</v>
      </c>
      <c r="E6351" s="27" t="s">
        <v>358</v>
      </c>
      <c r="F6351" s="27" t="s">
        <v>32</v>
      </c>
      <c r="G6351" s="27"/>
      <c r="H6351" s="27" t="s">
        <v>116</v>
      </c>
      <c r="I6351" s="28">
        <v>164700000</v>
      </c>
      <c r="J6351" s="28">
        <v>0</v>
      </c>
      <c r="K6351" s="28">
        <v>164700000</v>
      </c>
      <c r="L6351" s="29">
        <v>14.99</v>
      </c>
      <c r="M6351" s="29">
        <f>IFERROR(_xlfn.XLOOKUP($B6351,'Ownership Metrics'!$A:$A,'Ownership Metrics'!$B:$B),"")</f>
        <v>29.53</v>
      </c>
      <c r="N6351" s="28">
        <f>IFERROR(_xlfn.XLOOKUP($B6351,'Ownership Metrics'!$A:$A,'Ownership Metrics'!$C:$C),"")</f>
        <v>816</v>
      </c>
      <c r="O6351" s="29">
        <f>IFERROR(_xlfn.XLOOKUP($B6351,'Ownership Metrics'!$A:$A,'Ownership Metrics'!$D:$D),"")</f>
        <v>18.7</v>
      </c>
      <c r="P6351" s="29">
        <f>IFERROR(_xlfn.XLOOKUP($B6351,'Ownership Metrics'!$A:$A,'Ownership Metrics'!$E:$E),"")</f>
        <v>43.96</v>
      </c>
      <c r="Q6351" s="30">
        <f>IFERROR(_xlfn.XLOOKUP($B6351,'Ownership Metrics'!$A:$A,'Ownership Metrics'!$F:$F),"")</f>
        <v>9</v>
      </c>
      <c r="R6351" s="30">
        <f>IFERROR(_xlfn.XLOOKUP($B6351,'Ownership Metrics'!$A:$A,'Ownership Metrics'!$G:$G),"")</f>
        <v>31</v>
      </c>
      <c r="S6351" s="27" t="str">
        <f>IFERROR(_xlfn.XLOOKUP($B6351,'Ownership Metrics'!$A:$A,'Ownership Metrics'!$H:$H),"")</f>
        <v>Moderat</v>
      </c>
      <c r="T6351" s="27" t="str">
        <f>IFERROR(_xlfn.XLOOKUP($B6351,'Ownership Metrics'!$A:$A,'Ownership Metrics'!$I:$I),"")</f>
        <v>Sedang</v>
      </c>
      <c r="U6351" s="27">
        <f>IF(COUNTIFS($B$2:$B6351,$B6351,$D$2:$D6351,$D6351)=1,1,0)</f>
        <v>1</v>
      </c>
      <c r="V6351" s="27">
        <f t="shared" si="298"/>
        <v>14.99</v>
      </c>
      <c r="W6351" s="27">
        <f t="shared" si="299"/>
        <v>2</v>
      </c>
      <c r="X6351" s="27">
        <f t="shared" si="297"/>
        <v>14.989999364900001</v>
      </c>
    </row>
    <row r="6352" spans="1:24" x14ac:dyDescent="0.25">
      <c r="A6352" s="26">
        <v>46265</v>
      </c>
      <c r="B6352" s="27" t="s">
        <v>10999</v>
      </c>
      <c r="C6352" s="27" t="s">
        <v>6462</v>
      </c>
      <c r="D6352" s="27" t="s">
        <v>6465</v>
      </c>
      <c r="E6352" s="27" t="s">
        <v>35</v>
      </c>
      <c r="F6352" s="27" t="s">
        <v>23</v>
      </c>
      <c r="G6352" s="27" t="s">
        <v>36</v>
      </c>
      <c r="H6352" s="27" t="s">
        <v>24</v>
      </c>
      <c r="I6352" s="28">
        <v>51984400</v>
      </c>
      <c r="J6352" s="28">
        <v>0</v>
      </c>
      <c r="K6352" s="28">
        <v>51984400</v>
      </c>
      <c r="L6352" s="29">
        <v>4.7300000000000004</v>
      </c>
      <c r="M6352" s="29">
        <f>IFERROR(_xlfn.XLOOKUP($B6352,'Ownership Metrics'!$A:$A,'Ownership Metrics'!$B:$B),"")</f>
        <v>29.53</v>
      </c>
      <c r="N6352" s="28">
        <f>IFERROR(_xlfn.XLOOKUP($B6352,'Ownership Metrics'!$A:$A,'Ownership Metrics'!$C:$C),"")</f>
        <v>816</v>
      </c>
      <c r="O6352" s="29">
        <f>IFERROR(_xlfn.XLOOKUP($B6352,'Ownership Metrics'!$A:$A,'Ownership Metrics'!$D:$D),"")</f>
        <v>18.7</v>
      </c>
      <c r="P6352" s="29">
        <f>IFERROR(_xlfn.XLOOKUP($B6352,'Ownership Metrics'!$A:$A,'Ownership Metrics'!$E:$E),"")</f>
        <v>43.96</v>
      </c>
      <c r="Q6352" s="30">
        <f>IFERROR(_xlfn.XLOOKUP($B6352,'Ownership Metrics'!$A:$A,'Ownership Metrics'!$F:$F),"")</f>
        <v>9</v>
      </c>
      <c r="R6352" s="30">
        <f>IFERROR(_xlfn.XLOOKUP($B6352,'Ownership Metrics'!$A:$A,'Ownership Metrics'!$G:$G),"")</f>
        <v>31</v>
      </c>
      <c r="S6352" s="27" t="str">
        <f>IFERROR(_xlfn.XLOOKUP($B6352,'Ownership Metrics'!$A:$A,'Ownership Metrics'!$H:$H),"")</f>
        <v>Moderat</v>
      </c>
      <c r="T6352" s="27" t="str">
        <f>IFERROR(_xlfn.XLOOKUP($B6352,'Ownership Metrics'!$A:$A,'Ownership Metrics'!$I:$I),"")</f>
        <v>Sedang</v>
      </c>
      <c r="U6352" s="27">
        <f>IF(COUNTIFS($B$2:$B6352,$B6352,$D$2:$D6352,$D6352)=1,1,0)</f>
        <v>1</v>
      </c>
      <c r="V6352" s="27">
        <f t="shared" si="298"/>
        <v>4.7300000000000004</v>
      </c>
      <c r="W6352" s="27">
        <f t="shared" si="299"/>
        <v>6</v>
      </c>
      <c r="X6352" s="27">
        <f t="shared" si="297"/>
        <v>4.7299993648000003</v>
      </c>
    </row>
    <row r="6353" spans="1:24" x14ac:dyDescent="0.25">
      <c r="A6353" s="26">
        <v>46265</v>
      </c>
      <c r="B6353" s="27" t="s">
        <v>10999</v>
      </c>
      <c r="C6353" s="27" t="s">
        <v>6462</v>
      </c>
      <c r="D6353" s="27" t="s">
        <v>6466</v>
      </c>
      <c r="E6353" s="27" t="s">
        <v>35</v>
      </c>
      <c r="F6353" s="27" t="s">
        <v>23</v>
      </c>
      <c r="G6353" s="27" t="s">
        <v>36</v>
      </c>
      <c r="H6353" s="27" t="s">
        <v>24</v>
      </c>
      <c r="I6353" s="28">
        <v>79800000</v>
      </c>
      <c r="J6353" s="28">
        <v>0</v>
      </c>
      <c r="K6353" s="28">
        <v>79800000</v>
      </c>
      <c r="L6353" s="29">
        <v>7.26</v>
      </c>
      <c r="M6353" s="29">
        <f>IFERROR(_xlfn.XLOOKUP($B6353,'Ownership Metrics'!$A:$A,'Ownership Metrics'!$B:$B),"")</f>
        <v>29.53</v>
      </c>
      <c r="N6353" s="28">
        <f>IFERROR(_xlfn.XLOOKUP($B6353,'Ownership Metrics'!$A:$A,'Ownership Metrics'!$C:$C),"")</f>
        <v>816</v>
      </c>
      <c r="O6353" s="29">
        <f>IFERROR(_xlfn.XLOOKUP($B6353,'Ownership Metrics'!$A:$A,'Ownership Metrics'!$D:$D),"")</f>
        <v>18.7</v>
      </c>
      <c r="P6353" s="29">
        <f>IFERROR(_xlfn.XLOOKUP($B6353,'Ownership Metrics'!$A:$A,'Ownership Metrics'!$E:$E),"")</f>
        <v>43.96</v>
      </c>
      <c r="Q6353" s="30">
        <f>IFERROR(_xlfn.XLOOKUP($B6353,'Ownership Metrics'!$A:$A,'Ownership Metrics'!$F:$F),"")</f>
        <v>9</v>
      </c>
      <c r="R6353" s="30">
        <f>IFERROR(_xlfn.XLOOKUP($B6353,'Ownership Metrics'!$A:$A,'Ownership Metrics'!$G:$G),"")</f>
        <v>31</v>
      </c>
      <c r="S6353" s="27" t="str">
        <f>IFERROR(_xlfn.XLOOKUP($B6353,'Ownership Metrics'!$A:$A,'Ownership Metrics'!$H:$H),"")</f>
        <v>Moderat</v>
      </c>
      <c r="T6353" s="27" t="str">
        <f>IFERROR(_xlfn.XLOOKUP($B6353,'Ownership Metrics'!$A:$A,'Ownership Metrics'!$I:$I),"")</f>
        <v>Sedang</v>
      </c>
      <c r="U6353" s="27">
        <f>IF(COUNTIFS($B$2:$B6353,$B6353,$D$2:$D6353,$D6353)=1,1,0)</f>
        <v>1</v>
      </c>
      <c r="V6353" s="27">
        <f t="shared" si="298"/>
        <v>7.26</v>
      </c>
      <c r="W6353" s="27">
        <f t="shared" si="299"/>
        <v>4</v>
      </c>
      <c r="X6353" s="27">
        <f t="shared" si="297"/>
        <v>7.2599993646999996</v>
      </c>
    </row>
    <row r="6354" spans="1:24" x14ac:dyDescent="0.25">
      <c r="A6354" s="26">
        <v>46265</v>
      </c>
      <c r="B6354" s="27" t="s">
        <v>10999</v>
      </c>
      <c r="C6354" s="27" t="s">
        <v>6462</v>
      </c>
      <c r="D6354" s="27" t="s">
        <v>6467</v>
      </c>
      <c r="E6354" s="27" t="s">
        <v>35</v>
      </c>
      <c r="F6354" s="27" t="s">
        <v>23</v>
      </c>
      <c r="G6354" s="27" t="s">
        <v>36</v>
      </c>
      <c r="H6354" s="27" t="s">
        <v>24</v>
      </c>
      <c r="I6354" s="28">
        <v>50000000</v>
      </c>
      <c r="J6354" s="28">
        <v>0</v>
      </c>
      <c r="K6354" s="28">
        <v>50000000</v>
      </c>
      <c r="L6354" s="29">
        <v>4.55</v>
      </c>
      <c r="M6354" s="29">
        <f>IFERROR(_xlfn.XLOOKUP($B6354,'Ownership Metrics'!$A:$A,'Ownership Metrics'!$B:$B),"")</f>
        <v>29.53</v>
      </c>
      <c r="N6354" s="28">
        <f>IFERROR(_xlfn.XLOOKUP($B6354,'Ownership Metrics'!$A:$A,'Ownership Metrics'!$C:$C),"")</f>
        <v>816</v>
      </c>
      <c r="O6354" s="29">
        <f>IFERROR(_xlfn.XLOOKUP($B6354,'Ownership Metrics'!$A:$A,'Ownership Metrics'!$D:$D),"")</f>
        <v>18.7</v>
      </c>
      <c r="P6354" s="29">
        <f>IFERROR(_xlfn.XLOOKUP($B6354,'Ownership Metrics'!$A:$A,'Ownership Metrics'!$E:$E),"")</f>
        <v>43.96</v>
      </c>
      <c r="Q6354" s="30">
        <f>IFERROR(_xlfn.XLOOKUP($B6354,'Ownership Metrics'!$A:$A,'Ownership Metrics'!$F:$F),"")</f>
        <v>9</v>
      </c>
      <c r="R6354" s="30">
        <f>IFERROR(_xlfn.XLOOKUP($B6354,'Ownership Metrics'!$A:$A,'Ownership Metrics'!$G:$G),"")</f>
        <v>31</v>
      </c>
      <c r="S6354" s="27" t="str">
        <f>IFERROR(_xlfn.XLOOKUP($B6354,'Ownership Metrics'!$A:$A,'Ownership Metrics'!$H:$H),"")</f>
        <v>Moderat</v>
      </c>
      <c r="T6354" s="27" t="str">
        <f>IFERROR(_xlfn.XLOOKUP($B6354,'Ownership Metrics'!$A:$A,'Ownership Metrics'!$I:$I),"")</f>
        <v>Sedang</v>
      </c>
      <c r="U6354" s="27">
        <f>IF(COUNTIFS($B$2:$B6354,$B6354,$D$2:$D6354,$D6354)=1,1,0)</f>
        <v>1</v>
      </c>
      <c r="V6354" s="27">
        <f t="shared" si="298"/>
        <v>4.55</v>
      </c>
      <c r="W6354" s="27">
        <f t="shared" si="299"/>
        <v>7</v>
      </c>
      <c r="X6354" s="27">
        <f t="shared" si="297"/>
        <v>4.5499993645999997</v>
      </c>
    </row>
    <row r="6355" spans="1:24" x14ac:dyDescent="0.25">
      <c r="A6355" s="26">
        <v>46265</v>
      </c>
      <c r="B6355" s="27" t="s">
        <v>10999</v>
      </c>
      <c r="C6355" s="27" t="s">
        <v>6462</v>
      </c>
      <c r="D6355" s="27" t="s">
        <v>6468</v>
      </c>
      <c r="E6355" s="27" t="s">
        <v>35</v>
      </c>
      <c r="F6355" s="27" t="s">
        <v>23</v>
      </c>
      <c r="G6355" s="27" t="s">
        <v>36</v>
      </c>
      <c r="H6355" s="27" t="s">
        <v>24</v>
      </c>
      <c r="I6355" s="28">
        <v>205534300</v>
      </c>
      <c r="J6355" s="28">
        <v>0</v>
      </c>
      <c r="K6355" s="28">
        <v>205534300</v>
      </c>
      <c r="L6355" s="29">
        <v>18.7</v>
      </c>
      <c r="M6355" s="29">
        <f>IFERROR(_xlfn.XLOOKUP($B6355,'Ownership Metrics'!$A:$A,'Ownership Metrics'!$B:$B),"")</f>
        <v>29.53</v>
      </c>
      <c r="N6355" s="28">
        <f>IFERROR(_xlfn.XLOOKUP($B6355,'Ownership Metrics'!$A:$A,'Ownership Metrics'!$C:$C),"")</f>
        <v>816</v>
      </c>
      <c r="O6355" s="29">
        <f>IFERROR(_xlfn.XLOOKUP($B6355,'Ownership Metrics'!$A:$A,'Ownership Metrics'!$D:$D),"")</f>
        <v>18.7</v>
      </c>
      <c r="P6355" s="29">
        <f>IFERROR(_xlfn.XLOOKUP($B6355,'Ownership Metrics'!$A:$A,'Ownership Metrics'!$E:$E),"")</f>
        <v>43.96</v>
      </c>
      <c r="Q6355" s="30">
        <f>IFERROR(_xlfn.XLOOKUP($B6355,'Ownership Metrics'!$A:$A,'Ownership Metrics'!$F:$F),"")</f>
        <v>9</v>
      </c>
      <c r="R6355" s="30">
        <f>IFERROR(_xlfn.XLOOKUP($B6355,'Ownership Metrics'!$A:$A,'Ownership Metrics'!$G:$G),"")</f>
        <v>31</v>
      </c>
      <c r="S6355" s="27" t="str">
        <f>IFERROR(_xlfn.XLOOKUP($B6355,'Ownership Metrics'!$A:$A,'Ownership Metrics'!$H:$H),"")</f>
        <v>Moderat</v>
      </c>
      <c r="T6355" s="27" t="str">
        <f>IFERROR(_xlfn.XLOOKUP($B6355,'Ownership Metrics'!$A:$A,'Ownership Metrics'!$I:$I),"")</f>
        <v>Sedang</v>
      </c>
      <c r="U6355" s="27">
        <f>IF(COUNTIFS($B$2:$B6355,$B6355,$D$2:$D6355,$D6355)=1,1,0)</f>
        <v>1</v>
      </c>
      <c r="V6355" s="27">
        <f t="shared" si="298"/>
        <v>18.7</v>
      </c>
      <c r="W6355" s="27">
        <f t="shared" si="299"/>
        <v>1</v>
      </c>
      <c r="X6355" s="27">
        <f t="shared" si="297"/>
        <v>18.699999364499998</v>
      </c>
    </row>
    <row r="6356" spans="1:24" x14ac:dyDescent="0.25">
      <c r="A6356" s="26">
        <v>46265</v>
      </c>
      <c r="B6356" s="27" t="s">
        <v>10999</v>
      </c>
      <c r="C6356" s="27" t="s">
        <v>6462</v>
      </c>
      <c r="D6356" s="27" t="s">
        <v>3070</v>
      </c>
      <c r="E6356" s="27" t="s">
        <v>35</v>
      </c>
      <c r="F6356" s="27" t="s">
        <v>23</v>
      </c>
      <c r="G6356" s="27" t="s">
        <v>36</v>
      </c>
      <c r="H6356" s="27" t="s">
        <v>24</v>
      </c>
      <c r="I6356" s="28">
        <v>0</v>
      </c>
      <c r="J6356" s="28">
        <v>59700000</v>
      </c>
      <c r="K6356" s="28">
        <v>59700000</v>
      </c>
      <c r="L6356" s="29">
        <v>5.43</v>
      </c>
      <c r="M6356" s="29">
        <f>IFERROR(_xlfn.XLOOKUP($B6356,'Ownership Metrics'!$A:$A,'Ownership Metrics'!$B:$B),"")</f>
        <v>29.53</v>
      </c>
      <c r="N6356" s="28">
        <f>IFERROR(_xlfn.XLOOKUP($B6356,'Ownership Metrics'!$A:$A,'Ownership Metrics'!$C:$C),"")</f>
        <v>816</v>
      </c>
      <c r="O6356" s="29">
        <f>IFERROR(_xlfn.XLOOKUP($B6356,'Ownership Metrics'!$A:$A,'Ownership Metrics'!$D:$D),"")</f>
        <v>18.7</v>
      </c>
      <c r="P6356" s="29">
        <f>IFERROR(_xlfn.XLOOKUP($B6356,'Ownership Metrics'!$A:$A,'Ownership Metrics'!$E:$E),"")</f>
        <v>43.96</v>
      </c>
      <c r="Q6356" s="30">
        <f>IFERROR(_xlfn.XLOOKUP($B6356,'Ownership Metrics'!$A:$A,'Ownership Metrics'!$F:$F),"")</f>
        <v>9</v>
      </c>
      <c r="R6356" s="30">
        <f>IFERROR(_xlfn.XLOOKUP($B6356,'Ownership Metrics'!$A:$A,'Ownership Metrics'!$G:$G),"")</f>
        <v>31</v>
      </c>
      <c r="S6356" s="27" t="str">
        <f>IFERROR(_xlfn.XLOOKUP($B6356,'Ownership Metrics'!$A:$A,'Ownership Metrics'!$H:$H),"")</f>
        <v>Moderat</v>
      </c>
      <c r="T6356" s="27" t="str">
        <f>IFERROR(_xlfn.XLOOKUP($B6356,'Ownership Metrics'!$A:$A,'Ownership Metrics'!$I:$I),"")</f>
        <v>Sedang</v>
      </c>
      <c r="U6356" s="27">
        <f>IF(COUNTIFS($B$2:$B6356,$B6356,$D$2:$D6356,$D6356)=1,1,0)</f>
        <v>1</v>
      </c>
      <c r="V6356" s="27">
        <f t="shared" si="298"/>
        <v>5.43</v>
      </c>
      <c r="W6356" s="27">
        <f t="shared" si="299"/>
        <v>5</v>
      </c>
      <c r="X6356" s="27">
        <f t="shared" si="297"/>
        <v>5.4299993643999995</v>
      </c>
    </row>
    <row r="6357" spans="1:24" x14ac:dyDescent="0.25">
      <c r="A6357" s="26">
        <v>46265</v>
      </c>
      <c r="B6357" s="27" t="s">
        <v>10999</v>
      </c>
      <c r="C6357" s="27" t="s">
        <v>6462</v>
      </c>
      <c r="D6357" s="27" t="s">
        <v>6469</v>
      </c>
      <c r="E6357" s="27" t="s">
        <v>35</v>
      </c>
      <c r="F6357" s="27" t="s">
        <v>23</v>
      </c>
      <c r="G6357" s="27" t="s">
        <v>36</v>
      </c>
      <c r="H6357" s="27" t="s">
        <v>36</v>
      </c>
      <c r="I6357" s="28">
        <v>0</v>
      </c>
      <c r="J6357" s="28">
        <v>19940000</v>
      </c>
      <c r="K6357" s="28">
        <v>19940000</v>
      </c>
      <c r="L6357" s="29">
        <v>1.81</v>
      </c>
      <c r="M6357" s="29">
        <f>IFERROR(_xlfn.XLOOKUP($B6357,'Ownership Metrics'!$A:$A,'Ownership Metrics'!$B:$B),"")</f>
        <v>29.53</v>
      </c>
      <c r="N6357" s="28">
        <f>IFERROR(_xlfn.XLOOKUP($B6357,'Ownership Metrics'!$A:$A,'Ownership Metrics'!$C:$C),"")</f>
        <v>816</v>
      </c>
      <c r="O6357" s="29">
        <f>IFERROR(_xlfn.XLOOKUP($B6357,'Ownership Metrics'!$A:$A,'Ownership Metrics'!$D:$D),"")</f>
        <v>18.7</v>
      </c>
      <c r="P6357" s="29">
        <f>IFERROR(_xlfn.XLOOKUP($B6357,'Ownership Metrics'!$A:$A,'Ownership Metrics'!$E:$E),"")</f>
        <v>43.96</v>
      </c>
      <c r="Q6357" s="30">
        <f>IFERROR(_xlfn.XLOOKUP($B6357,'Ownership Metrics'!$A:$A,'Ownership Metrics'!$F:$F),"")</f>
        <v>9</v>
      </c>
      <c r="R6357" s="30">
        <f>IFERROR(_xlfn.XLOOKUP($B6357,'Ownership Metrics'!$A:$A,'Ownership Metrics'!$G:$G),"")</f>
        <v>31</v>
      </c>
      <c r="S6357" s="27" t="str">
        <f>IFERROR(_xlfn.XLOOKUP($B6357,'Ownership Metrics'!$A:$A,'Ownership Metrics'!$H:$H),"")</f>
        <v>Moderat</v>
      </c>
      <c r="T6357" s="27" t="str">
        <f>IFERROR(_xlfn.XLOOKUP($B6357,'Ownership Metrics'!$A:$A,'Ownership Metrics'!$I:$I),"")</f>
        <v>Sedang</v>
      </c>
      <c r="U6357" s="27">
        <f>IF(COUNTIFS($B$2:$B6357,$B6357,$D$2:$D6357,$D6357)=1,1,0)</f>
        <v>1</v>
      </c>
      <c r="V6357" s="27">
        <f t="shared" si="298"/>
        <v>1.81</v>
      </c>
      <c r="W6357" s="27">
        <f t="shared" si="299"/>
        <v>9</v>
      </c>
      <c r="X6357" s="27">
        <f t="shared" si="297"/>
        <v>1.8099993643000001</v>
      </c>
    </row>
    <row r="6358" spans="1:24" x14ac:dyDescent="0.25">
      <c r="A6358" s="26">
        <v>46265</v>
      </c>
      <c r="B6358" s="27" t="s">
        <v>10999</v>
      </c>
      <c r="C6358" s="27" t="s">
        <v>6462</v>
      </c>
      <c r="D6358" s="27" t="s">
        <v>6470</v>
      </c>
      <c r="E6358" s="27" t="s">
        <v>35</v>
      </c>
      <c r="F6358" s="27" t="s">
        <v>23</v>
      </c>
      <c r="G6358" s="27" t="s">
        <v>36</v>
      </c>
      <c r="H6358" s="27" t="s">
        <v>24</v>
      </c>
      <c r="I6358" s="28">
        <v>30000000</v>
      </c>
      <c r="J6358" s="28">
        <v>0</v>
      </c>
      <c r="K6358" s="28">
        <v>30000000</v>
      </c>
      <c r="L6358" s="29">
        <v>2.73</v>
      </c>
      <c r="M6358" s="29">
        <f>IFERROR(_xlfn.XLOOKUP($B6358,'Ownership Metrics'!$A:$A,'Ownership Metrics'!$B:$B),"")</f>
        <v>29.53</v>
      </c>
      <c r="N6358" s="28">
        <f>IFERROR(_xlfn.XLOOKUP($B6358,'Ownership Metrics'!$A:$A,'Ownership Metrics'!$C:$C),"")</f>
        <v>816</v>
      </c>
      <c r="O6358" s="29">
        <f>IFERROR(_xlfn.XLOOKUP($B6358,'Ownership Metrics'!$A:$A,'Ownership Metrics'!$D:$D),"")</f>
        <v>18.7</v>
      </c>
      <c r="P6358" s="29">
        <f>IFERROR(_xlfn.XLOOKUP($B6358,'Ownership Metrics'!$A:$A,'Ownership Metrics'!$E:$E),"")</f>
        <v>43.96</v>
      </c>
      <c r="Q6358" s="30">
        <f>IFERROR(_xlfn.XLOOKUP($B6358,'Ownership Metrics'!$A:$A,'Ownership Metrics'!$F:$F),"")</f>
        <v>9</v>
      </c>
      <c r="R6358" s="30">
        <f>IFERROR(_xlfn.XLOOKUP($B6358,'Ownership Metrics'!$A:$A,'Ownership Metrics'!$G:$G),"")</f>
        <v>31</v>
      </c>
      <c r="S6358" s="27" t="str">
        <f>IFERROR(_xlfn.XLOOKUP($B6358,'Ownership Metrics'!$A:$A,'Ownership Metrics'!$H:$H),"")</f>
        <v>Moderat</v>
      </c>
      <c r="T6358" s="27" t="str">
        <f>IFERROR(_xlfn.XLOOKUP($B6358,'Ownership Metrics'!$A:$A,'Ownership Metrics'!$I:$I),"")</f>
        <v>Sedang</v>
      </c>
      <c r="U6358" s="27">
        <f>IF(COUNTIFS($B$2:$B6358,$B6358,$D$2:$D6358,$D6358)=1,1,0)</f>
        <v>1</v>
      </c>
      <c r="V6358" s="27">
        <f t="shared" si="298"/>
        <v>2.73</v>
      </c>
      <c r="W6358" s="27">
        <f t="shared" si="299"/>
        <v>8</v>
      </c>
      <c r="X6358" s="27">
        <f t="shared" si="297"/>
        <v>2.7299993641999998</v>
      </c>
    </row>
    <row r="6359" spans="1:24" x14ac:dyDescent="0.25">
      <c r="A6359" s="26">
        <v>46265</v>
      </c>
      <c r="B6359" s="27" t="s">
        <v>11000</v>
      </c>
      <c r="C6359" s="27" t="s">
        <v>6472</v>
      </c>
      <c r="D6359" s="27" t="s">
        <v>6473</v>
      </c>
      <c r="E6359" s="27" t="s">
        <v>22</v>
      </c>
      <c r="F6359" s="27" t="s">
        <v>23</v>
      </c>
      <c r="G6359" s="27"/>
      <c r="H6359" s="27" t="s">
        <v>24</v>
      </c>
      <c r="I6359" s="28">
        <v>2122271590</v>
      </c>
      <c r="J6359" s="28">
        <v>0</v>
      </c>
      <c r="K6359" s="28">
        <v>2122271590</v>
      </c>
      <c r="L6359" s="29">
        <v>9.3699999999999992</v>
      </c>
      <c r="M6359" s="29">
        <f>IFERROR(_xlfn.XLOOKUP($B6359,'Ownership Metrics'!$A:$A,'Ownership Metrics'!$B:$B),"")</f>
        <v>7.21</v>
      </c>
      <c r="N6359" s="28">
        <f>IFERROR(_xlfn.XLOOKUP($B6359,'Ownership Metrics'!$A:$A,'Ownership Metrics'!$C:$C),"")</f>
        <v>6700</v>
      </c>
      <c r="O6359" s="29">
        <f>IFERROR(_xlfn.XLOOKUP($B6359,'Ownership Metrics'!$A:$A,'Ownership Metrics'!$D:$D),"")</f>
        <v>81.290000000000006</v>
      </c>
      <c r="P6359" s="29">
        <f>IFERROR(_xlfn.XLOOKUP($B6359,'Ownership Metrics'!$A:$A,'Ownership Metrics'!$E:$E),"")</f>
        <v>92.79</v>
      </c>
      <c r="Q6359" s="30">
        <f>IFERROR(_xlfn.XLOOKUP($B6359,'Ownership Metrics'!$A:$A,'Ownership Metrics'!$F:$F),"")</f>
        <v>3</v>
      </c>
      <c r="R6359" s="30">
        <f>IFERROR(_xlfn.XLOOKUP($B6359,'Ownership Metrics'!$A:$A,'Ownership Metrics'!$G:$G),"")</f>
        <v>81</v>
      </c>
      <c r="S6359" s="27" t="str">
        <f>IFERROR(_xlfn.XLOOKUP($B6359,'Ownership Metrics'!$A:$A,'Ownership Metrics'!$H:$H),"")</f>
        <v>Mayoritas</v>
      </c>
      <c r="T6359" s="27" t="str">
        <f>IFERROR(_xlfn.XLOOKUP($B6359,'Ownership Metrics'!$A:$A,'Ownership Metrics'!$I:$I),"")</f>
        <v>Tinggi</v>
      </c>
      <c r="U6359" s="27">
        <f>IF(COUNTIFS($B$2:$B6359,$B6359,$D$2:$D6359,$D6359)=1,1,0)</f>
        <v>1</v>
      </c>
      <c r="V6359" s="27">
        <f t="shared" si="298"/>
        <v>9.3699999999999992</v>
      </c>
      <c r="W6359" s="27">
        <f t="shared" si="299"/>
        <v>2</v>
      </c>
      <c r="X6359" s="27">
        <f t="shared" si="297"/>
        <v>9.3699993640999999</v>
      </c>
    </row>
    <row r="6360" spans="1:24" x14ac:dyDescent="0.25">
      <c r="A6360" s="26">
        <v>46265</v>
      </c>
      <c r="B6360" s="27" t="s">
        <v>11000</v>
      </c>
      <c r="C6360" s="27" t="s">
        <v>6472</v>
      </c>
      <c r="D6360" s="27" t="s">
        <v>6474</v>
      </c>
      <c r="E6360" s="27" t="s">
        <v>22</v>
      </c>
      <c r="F6360" s="27" t="s">
        <v>32</v>
      </c>
      <c r="G6360" s="27"/>
      <c r="H6360" s="27" t="s">
        <v>64</v>
      </c>
      <c r="I6360" s="28">
        <v>18418171023</v>
      </c>
      <c r="J6360" s="28">
        <v>0</v>
      </c>
      <c r="K6360" s="28">
        <v>18418171023</v>
      </c>
      <c r="L6360" s="29">
        <v>81.290000000000006</v>
      </c>
      <c r="M6360" s="29">
        <f>IFERROR(_xlfn.XLOOKUP($B6360,'Ownership Metrics'!$A:$A,'Ownership Metrics'!$B:$B),"")</f>
        <v>7.21</v>
      </c>
      <c r="N6360" s="28">
        <f>IFERROR(_xlfn.XLOOKUP($B6360,'Ownership Metrics'!$A:$A,'Ownership Metrics'!$C:$C),"")</f>
        <v>6700</v>
      </c>
      <c r="O6360" s="29">
        <f>IFERROR(_xlfn.XLOOKUP($B6360,'Ownership Metrics'!$A:$A,'Ownership Metrics'!$D:$D),"")</f>
        <v>81.290000000000006</v>
      </c>
      <c r="P6360" s="29">
        <f>IFERROR(_xlfn.XLOOKUP($B6360,'Ownership Metrics'!$A:$A,'Ownership Metrics'!$E:$E),"")</f>
        <v>92.79</v>
      </c>
      <c r="Q6360" s="30">
        <f>IFERROR(_xlfn.XLOOKUP($B6360,'Ownership Metrics'!$A:$A,'Ownership Metrics'!$F:$F),"")</f>
        <v>3</v>
      </c>
      <c r="R6360" s="30">
        <f>IFERROR(_xlfn.XLOOKUP($B6360,'Ownership Metrics'!$A:$A,'Ownership Metrics'!$G:$G),"")</f>
        <v>81</v>
      </c>
      <c r="S6360" s="27" t="str">
        <f>IFERROR(_xlfn.XLOOKUP($B6360,'Ownership Metrics'!$A:$A,'Ownership Metrics'!$H:$H),"")</f>
        <v>Mayoritas</v>
      </c>
      <c r="T6360" s="27" t="str">
        <f>IFERROR(_xlfn.XLOOKUP($B6360,'Ownership Metrics'!$A:$A,'Ownership Metrics'!$I:$I),"")</f>
        <v>Tinggi</v>
      </c>
      <c r="U6360" s="27">
        <f>IF(COUNTIFS($B$2:$B6360,$B6360,$D$2:$D6360,$D6360)=1,1,0)</f>
        <v>1</v>
      </c>
      <c r="V6360" s="27">
        <f t="shared" si="298"/>
        <v>81.290000000000006</v>
      </c>
      <c r="W6360" s="27">
        <f t="shared" si="299"/>
        <v>1</v>
      </c>
      <c r="X6360" s="27">
        <f t="shared" si="297"/>
        <v>81.28999936400001</v>
      </c>
    </row>
    <row r="6361" spans="1:24" x14ac:dyDescent="0.25">
      <c r="A6361" s="26">
        <v>46265</v>
      </c>
      <c r="B6361" s="27" t="s">
        <v>11000</v>
      </c>
      <c r="C6361" s="27" t="s">
        <v>6472</v>
      </c>
      <c r="D6361" s="27" t="s">
        <v>1405</v>
      </c>
      <c r="E6361" s="27" t="s">
        <v>114</v>
      </c>
      <c r="F6361" s="27" t="s">
        <v>32</v>
      </c>
      <c r="G6361" s="27"/>
      <c r="H6361" s="27" t="s">
        <v>184</v>
      </c>
      <c r="I6361" s="28">
        <v>482249618</v>
      </c>
      <c r="J6361" s="28">
        <v>0</v>
      </c>
      <c r="K6361" s="28">
        <v>482249618</v>
      </c>
      <c r="L6361" s="29">
        <v>2.13</v>
      </c>
      <c r="M6361" s="29">
        <f>IFERROR(_xlfn.XLOOKUP($B6361,'Ownership Metrics'!$A:$A,'Ownership Metrics'!$B:$B),"")</f>
        <v>7.21</v>
      </c>
      <c r="N6361" s="28">
        <f>IFERROR(_xlfn.XLOOKUP($B6361,'Ownership Metrics'!$A:$A,'Ownership Metrics'!$C:$C),"")</f>
        <v>6700</v>
      </c>
      <c r="O6361" s="29">
        <f>IFERROR(_xlfn.XLOOKUP($B6361,'Ownership Metrics'!$A:$A,'Ownership Metrics'!$D:$D),"")</f>
        <v>81.290000000000006</v>
      </c>
      <c r="P6361" s="29">
        <f>IFERROR(_xlfn.XLOOKUP($B6361,'Ownership Metrics'!$A:$A,'Ownership Metrics'!$E:$E),"")</f>
        <v>92.79</v>
      </c>
      <c r="Q6361" s="30">
        <f>IFERROR(_xlfn.XLOOKUP($B6361,'Ownership Metrics'!$A:$A,'Ownership Metrics'!$F:$F),"")</f>
        <v>3</v>
      </c>
      <c r="R6361" s="30">
        <f>IFERROR(_xlfn.XLOOKUP($B6361,'Ownership Metrics'!$A:$A,'Ownership Metrics'!$G:$G),"")</f>
        <v>81</v>
      </c>
      <c r="S6361" s="27" t="str">
        <f>IFERROR(_xlfn.XLOOKUP($B6361,'Ownership Metrics'!$A:$A,'Ownership Metrics'!$H:$H),"")</f>
        <v>Mayoritas</v>
      </c>
      <c r="T6361" s="27" t="str">
        <f>IFERROR(_xlfn.XLOOKUP($B6361,'Ownership Metrics'!$A:$A,'Ownership Metrics'!$I:$I),"")</f>
        <v>Tinggi</v>
      </c>
      <c r="U6361" s="27">
        <f>IF(COUNTIFS($B$2:$B6361,$B6361,$D$2:$D6361,$D6361)=1,1,0)</f>
        <v>1</v>
      </c>
      <c r="V6361" s="27">
        <f t="shared" si="298"/>
        <v>2.13</v>
      </c>
      <c r="W6361" s="27">
        <f t="shared" si="299"/>
        <v>3</v>
      </c>
      <c r="X6361" s="27">
        <f t="shared" si="297"/>
        <v>2.1299993639000001</v>
      </c>
    </row>
    <row r="6362" spans="1:24" x14ac:dyDescent="0.25">
      <c r="A6362" s="26">
        <v>46265</v>
      </c>
      <c r="B6362" s="27" t="s">
        <v>11001</v>
      </c>
      <c r="C6362" s="27" t="s">
        <v>6476</v>
      </c>
      <c r="D6362" s="27" t="s">
        <v>1656</v>
      </c>
      <c r="E6362" s="27" t="s">
        <v>22</v>
      </c>
      <c r="F6362" s="27" t="s">
        <v>23</v>
      </c>
      <c r="G6362" s="27"/>
      <c r="H6362" s="27" t="s">
        <v>24</v>
      </c>
      <c r="I6362" s="28">
        <v>1600505696</v>
      </c>
      <c r="J6362" s="28">
        <v>0</v>
      </c>
      <c r="K6362" s="28">
        <v>1600505696</v>
      </c>
      <c r="L6362" s="29">
        <v>26.56</v>
      </c>
      <c r="M6362" s="29">
        <f>IFERROR(_xlfn.XLOOKUP($B6362,'Ownership Metrics'!$A:$A,'Ownership Metrics'!$B:$B),"")</f>
        <v>10.58</v>
      </c>
      <c r="N6362" s="28">
        <f>IFERROR(_xlfn.XLOOKUP($B6362,'Ownership Metrics'!$A:$A,'Ownership Metrics'!$C:$C),"")</f>
        <v>1895</v>
      </c>
      <c r="O6362" s="29">
        <f>IFERROR(_xlfn.XLOOKUP($B6362,'Ownership Metrics'!$A:$A,'Ownership Metrics'!$D:$D),"")</f>
        <v>32.770000000000003</v>
      </c>
      <c r="P6362" s="29">
        <f>IFERROR(_xlfn.XLOOKUP($B6362,'Ownership Metrics'!$A:$A,'Ownership Metrics'!$E:$E),"")</f>
        <v>64.2</v>
      </c>
      <c r="Q6362" s="30">
        <f>IFERROR(_xlfn.XLOOKUP($B6362,'Ownership Metrics'!$A:$A,'Ownership Metrics'!$F:$F),"")</f>
        <v>11</v>
      </c>
      <c r="R6362" s="30">
        <f>IFERROR(_xlfn.XLOOKUP($B6362,'Ownership Metrics'!$A:$A,'Ownership Metrics'!$G:$G),"")</f>
        <v>40</v>
      </c>
      <c r="S6362" s="27" t="str">
        <f>IFERROR(_xlfn.XLOOKUP($B6362,'Ownership Metrics'!$A:$A,'Ownership Metrics'!$H:$H),"")</f>
        <v>Oligopoli</v>
      </c>
      <c r="T6362" s="27" t="str">
        <f>IFERROR(_xlfn.XLOOKUP($B6362,'Ownership Metrics'!$A:$A,'Ownership Metrics'!$I:$I),"")</f>
        <v>Sedang</v>
      </c>
      <c r="U6362" s="27">
        <f>IF(COUNTIFS($B$2:$B6362,$B6362,$D$2:$D6362,$D6362)=1,1,0)</f>
        <v>1</v>
      </c>
      <c r="V6362" s="27">
        <f t="shared" si="298"/>
        <v>26.56</v>
      </c>
      <c r="W6362" s="27">
        <f t="shared" si="299"/>
        <v>2</v>
      </c>
      <c r="X6362" s="27">
        <f t="shared" si="297"/>
        <v>26.559999363799999</v>
      </c>
    </row>
    <row r="6363" spans="1:24" x14ac:dyDescent="0.25">
      <c r="A6363" s="26">
        <v>46265</v>
      </c>
      <c r="B6363" s="27" t="s">
        <v>11001</v>
      </c>
      <c r="C6363" s="27" t="s">
        <v>6476</v>
      </c>
      <c r="D6363" s="27" t="s">
        <v>1657</v>
      </c>
      <c r="E6363" s="27" t="s">
        <v>22</v>
      </c>
      <c r="F6363" s="27" t="s">
        <v>23</v>
      </c>
      <c r="G6363" s="27"/>
      <c r="H6363" s="27" t="s">
        <v>24</v>
      </c>
      <c r="I6363" s="28">
        <v>1974403475</v>
      </c>
      <c r="J6363" s="28">
        <v>0</v>
      </c>
      <c r="K6363" s="28">
        <v>1974403475</v>
      </c>
      <c r="L6363" s="29">
        <v>32.770000000000003</v>
      </c>
      <c r="M6363" s="29">
        <f>IFERROR(_xlfn.XLOOKUP($B6363,'Ownership Metrics'!$A:$A,'Ownership Metrics'!$B:$B),"")</f>
        <v>10.58</v>
      </c>
      <c r="N6363" s="28">
        <f>IFERROR(_xlfn.XLOOKUP($B6363,'Ownership Metrics'!$A:$A,'Ownership Metrics'!$C:$C),"")</f>
        <v>1895</v>
      </c>
      <c r="O6363" s="29">
        <f>IFERROR(_xlfn.XLOOKUP($B6363,'Ownership Metrics'!$A:$A,'Ownership Metrics'!$D:$D),"")</f>
        <v>32.770000000000003</v>
      </c>
      <c r="P6363" s="29">
        <f>IFERROR(_xlfn.XLOOKUP($B6363,'Ownership Metrics'!$A:$A,'Ownership Metrics'!$E:$E),"")</f>
        <v>64.2</v>
      </c>
      <c r="Q6363" s="30">
        <f>IFERROR(_xlfn.XLOOKUP($B6363,'Ownership Metrics'!$A:$A,'Ownership Metrics'!$F:$F),"")</f>
        <v>11</v>
      </c>
      <c r="R6363" s="30">
        <f>IFERROR(_xlfn.XLOOKUP($B6363,'Ownership Metrics'!$A:$A,'Ownership Metrics'!$G:$G),"")</f>
        <v>40</v>
      </c>
      <c r="S6363" s="27" t="str">
        <f>IFERROR(_xlfn.XLOOKUP($B6363,'Ownership Metrics'!$A:$A,'Ownership Metrics'!$H:$H),"")</f>
        <v>Oligopoli</v>
      </c>
      <c r="T6363" s="27" t="str">
        <f>IFERROR(_xlfn.XLOOKUP($B6363,'Ownership Metrics'!$A:$A,'Ownership Metrics'!$I:$I),"")</f>
        <v>Sedang</v>
      </c>
      <c r="U6363" s="27">
        <f>IF(COUNTIFS($B$2:$B6363,$B6363,$D$2:$D6363,$D6363)=1,1,0)</f>
        <v>1</v>
      </c>
      <c r="V6363" s="27">
        <f t="shared" si="298"/>
        <v>32.770000000000003</v>
      </c>
      <c r="W6363" s="27">
        <f t="shared" si="299"/>
        <v>1</v>
      </c>
      <c r="X6363" s="27">
        <f t="shared" si="297"/>
        <v>32.769999363700002</v>
      </c>
    </row>
    <row r="6364" spans="1:24" x14ac:dyDescent="0.25">
      <c r="A6364" s="26">
        <v>46265</v>
      </c>
      <c r="B6364" s="27" t="s">
        <v>11001</v>
      </c>
      <c r="C6364" s="27" t="s">
        <v>6476</v>
      </c>
      <c r="D6364" s="27" t="s">
        <v>1658</v>
      </c>
      <c r="E6364" s="27" t="s">
        <v>166</v>
      </c>
      <c r="F6364" s="27" t="s">
        <v>32</v>
      </c>
      <c r="G6364" s="27"/>
      <c r="H6364" s="27" t="s">
        <v>64</v>
      </c>
      <c r="I6364" s="28">
        <v>293208483</v>
      </c>
      <c r="J6364" s="28">
        <v>0</v>
      </c>
      <c r="K6364" s="28">
        <v>293208483</v>
      </c>
      <c r="L6364" s="29">
        <v>4.87</v>
      </c>
      <c r="M6364" s="29">
        <f>IFERROR(_xlfn.XLOOKUP($B6364,'Ownership Metrics'!$A:$A,'Ownership Metrics'!$B:$B),"")</f>
        <v>10.58</v>
      </c>
      <c r="N6364" s="28">
        <f>IFERROR(_xlfn.XLOOKUP($B6364,'Ownership Metrics'!$A:$A,'Ownership Metrics'!$C:$C),"")</f>
        <v>1895</v>
      </c>
      <c r="O6364" s="29">
        <f>IFERROR(_xlfn.XLOOKUP($B6364,'Ownership Metrics'!$A:$A,'Ownership Metrics'!$D:$D),"")</f>
        <v>32.770000000000003</v>
      </c>
      <c r="P6364" s="29">
        <f>IFERROR(_xlfn.XLOOKUP($B6364,'Ownership Metrics'!$A:$A,'Ownership Metrics'!$E:$E),"")</f>
        <v>64.2</v>
      </c>
      <c r="Q6364" s="30">
        <f>IFERROR(_xlfn.XLOOKUP($B6364,'Ownership Metrics'!$A:$A,'Ownership Metrics'!$F:$F),"")</f>
        <v>11</v>
      </c>
      <c r="R6364" s="30">
        <f>IFERROR(_xlfn.XLOOKUP($B6364,'Ownership Metrics'!$A:$A,'Ownership Metrics'!$G:$G),"")</f>
        <v>40</v>
      </c>
      <c r="S6364" s="27" t="str">
        <f>IFERROR(_xlfn.XLOOKUP($B6364,'Ownership Metrics'!$A:$A,'Ownership Metrics'!$H:$H),"")</f>
        <v>Oligopoli</v>
      </c>
      <c r="T6364" s="27" t="str">
        <f>IFERROR(_xlfn.XLOOKUP($B6364,'Ownership Metrics'!$A:$A,'Ownership Metrics'!$I:$I),"")</f>
        <v>Sedang</v>
      </c>
      <c r="U6364" s="27">
        <f>IF(COUNTIFS($B$2:$B6364,$B6364,$D$2:$D6364,$D6364)=1,1,0)</f>
        <v>1</v>
      </c>
      <c r="V6364" s="27">
        <f t="shared" si="298"/>
        <v>4.87</v>
      </c>
      <c r="W6364" s="27">
        <f t="shared" si="299"/>
        <v>3</v>
      </c>
      <c r="X6364" s="27">
        <f t="shared" si="297"/>
        <v>4.8699993635999999</v>
      </c>
    </row>
    <row r="6365" spans="1:24" x14ac:dyDescent="0.25">
      <c r="A6365" s="26">
        <v>46265</v>
      </c>
      <c r="B6365" s="27" t="s">
        <v>11001</v>
      </c>
      <c r="C6365" s="27" t="s">
        <v>6476</v>
      </c>
      <c r="D6365" s="27" t="s">
        <v>1659</v>
      </c>
      <c r="E6365" s="27" t="s">
        <v>22</v>
      </c>
      <c r="F6365" s="27" t="s">
        <v>32</v>
      </c>
      <c r="G6365" s="27"/>
      <c r="H6365" s="27" t="s">
        <v>64</v>
      </c>
      <c r="I6365" s="28">
        <v>274627442</v>
      </c>
      <c r="J6365" s="28">
        <v>0</v>
      </c>
      <c r="K6365" s="28">
        <v>274627442</v>
      </c>
      <c r="L6365" s="29">
        <v>4.5599999999999996</v>
      </c>
      <c r="M6365" s="29">
        <f>IFERROR(_xlfn.XLOOKUP($B6365,'Ownership Metrics'!$A:$A,'Ownership Metrics'!$B:$B),"")</f>
        <v>10.58</v>
      </c>
      <c r="N6365" s="28">
        <f>IFERROR(_xlfn.XLOOKUP($B6365,'Ownership Metrics'!$A:$A,'Ownership Metrics'!$C:$C),"")</f>
        <v>1895</v>
      </c>
      <c r="O6365" s="29">
        <f>IFERROR(_xlfn.XLOOKUP($B6365,'Ownership Metrics'!$A:$A,'Ownership Metrics'!$D:$D),"")</f>
        <v>32.770000000000003</v>
      </c>
      <c r="P6365" s="29">
        <f>IFERROR(_xlfn.XLOOKUP($B6365,'Ownership Metrics'!$A:$A,'Ownership Metrics'!$E:$E),"")</f>
        <v>64.2</v>
      </c>
      <c r="Q6365" s="30">
        <f>IFERROR(_xlfn.XLOOKUP($B6365,'Ownership Metrics'!$A:$A,'Ownership Metrics'!$F:$F),"")</f>
        <v>11</v>
      </c>
      <c r="R6365" s="30">
        <f>IFERROR(_xlfn.XLOOKUP($B6365,'Ownership Metrics'!$A:$A,'Ownership Metrics'!$G:$G),"")</f>
        <v>40</v>
      </c>
      <c r="S6365" s="27" t="str">
        <f>IFERROR(_xlfn.XLOOKUP($B6365,'Ownership Metrics'!$A:$A,'Ownership Metrics'!$H:$H),"")</f>
        <v>Oligopoli</v>
      </c>
      <c r="T6365" s="27" t="str">
        <f>IFERROR(_xlfn.XLOOKUP($B6365,'Ownership Metrics'!$A:$A,'Ownership Metrics'!$I:$I),"")</f>
        <v>Sedang</v>
      </c>
      <c r="U6365" s="27">
        <f>IF(COUNTIFS($B$2:$B6365,$B6365,$D$2:$D6365,$D6365)=1,1,0)</f>
        <v>1</v>
      </c>
      <c r="V6365" s="27">
        <f t="shared" si="298"/>
        <v>4.5599999999999996</v>
      </c>
      <c r="W6365" s="27">
        <f t="shared" si="299"/>
        <v>4</v>
      </c>
      <c r="X6365" s="27">
        <f t="shared" si="297"/>
        <v>4.5599993634999993</v>
      </c>
    </row>
    <row r="6366" spans="1:24" x14ac:dyDescent="0.25">
      <c r="A6366" s="26">
        <v>46265</v>
      </c>
      <c r="B6366" s="27" t="s">
        <v>11001</v>
      </c>
      <c r="C6366" s="27" t="s">
        <v>6476</v>
      </c>
      <c r="D6366" s="27" t="s">
        <v>1003</v>
      </c>
      <c r="E6366" s="27" t="s">
        <v>26</v>
      </c>
      <c r="F6366" s="27" t="s">
        <v>32</v>
      </c>
      <c r="G6366" s="27"/>
      <c r="H6366" s="27" t="s">
        <v>64</v>
      </c>
      <c r="I6366" s="28">
        <v>224316300</v>
      </c>
      <c r="J6366" s="28">
        <v>0</v>
      </c>
      <c r="K6366" s="28">
        <v>224316300</v>
      </c>
      <c r="L6366" s="29">
        <v>3.72</v>
      </c>
      <c r="M6366" s="29">
        <f>IFERROR(_xlfn.XLOOKUP($B6366,'Ownership Metrics'!$A:$A,'Ownership Metrics'!$B:$B),"")</f>
        <v>10.58</v>
      </c>
      <c r="N6366" s="28">
        <f>IFERROR(_xlfn.XLOOKUP($B6366,'Ownership Metrics'!$A:$A,'Ownership Metrics'!$C:$C),"")</f>
        <v>1895</v>
      </c>
      <c r="O6366" s="29">
        <f>IFERROR(_xlfn.XLOOKUP($B6366,'Ownership Metrics'!$A:$A,'Ownership Metrics'!$D:$D),"")</f>
        <v>32.770000000000003</v>
      </c>
      <c r="P6366" s="29">
        <f>IFERROR(_xlfn.XLOOKUP($B6366,'Ownership Metrics'!$A:$A,'Ownership Metrics'!$E:$E),"")</f>
        <v>64.2</v>
      </c>
      <c r="Q6366" s="30">
        <f>IFERROR(_xlfn.XLOOKUP($B6366,'Ownership Metrics'!$A:$A,'Ownership Metrics'!$F:$F),"")</f>
        <v>11</v>
      </c>
      <c r="R6366" s="30">
        <f>IFERROR(_xlfn.XLOOKUP($B6366,'Ownership Metrics'!$A:$A,'Ownership Metrics'!$G:$G),"")</f>
        <v>40</v>
      </c>
      <c r="S6366" s="27" t="str">
        <f>IFERROR(_xlfn.XLOOKUP($B6366,'Ownership Metrics'!$A:$A,'Ownership Metrics'!$H:$H),"")</f>
        <v>Oligopoli</v>
      </c>
      <c r="T6366" s="27" t="str">
        <f>IFERROR(_xlfn.XLOOKUP($B6366,'Ownership Metrics'!$A:$A,'Ownership Metrics'!$I:$I),"")</f>
        <v>Sedang</v>
      </c>
      <c r="U6366" s="27">
        <f>IF(COUNTIFS($B$2:$B6366,$B6366,$D$2:$D6366,$D6366)=1,1,0)</f>
        <v>1</v>
      </c>
      <c r="V6366" s="27">
        <f t="shared" si="298"/>
        <v>3.72</v>
      </c>
      <c r="W6366" s="27">
        <f t="shared" si="299"/>
        <v>7</v>
      </c>
      <c r="X6366" s="27">
        <f t="shared" si="297"/>
        <v>3.7199993634000004</v>
      </c>
    </row>
    <row r="6367" spans="1:24" x14ac:dyDescent="0.25">
      <c r="A6367" s="26">
        <v>46265</v>
      </c>
      <c r="B6367" s="27" t="s">
        <v>11001</v>
      </c>
      <c r="C6367" s="27" t="s">
        <v>6476</v>
      </c>
      <c r="D6367" s="27" t="s">
        <v>6477</v>
      </c>
      <c r="E6367" s="27" t="s">
        <v>35</v>
      </c>
      <c r="F6367" s="27" t="s">
        <v>23</v>
      </c>
      <c r="G6367" s="27" t="s">
        <v>36</v>
      </c>
      <c r="H6367" s="27"/>
      <c r="I6367" s="28">
        <v>77626500</v>
      </c>
      <c r="J6367" s="28">
        <v>0</v>
      </c>
      <c r="K6367" s="28">
        <v>77626500</v>
      </c>
      <c r="L6367" s="29">
        <v>1.29</v>
      </c>
      <c r="M6367" s="29">
        <f>IFERROR(_xlfn.XLOOKUP($B6367,'Ownership Metrics'!$A:$A,'Ownership Metrics'!$B:$B),"")</f>
        <v>10.58</v>
      </c>
      <c r="N6367" s="28">
        <f>IFERROR(_xlfn.XLOOKUP($B6367,'Ownership Metrics'!$A:$A,'Ownership Metrics'!$C:$C),"")</f>
        <v>1895</v>
      </c>
      <c r="O6367" s="29">
        <f>IFERROR(_xlfn.XLOOKUP($B6367,'Ownership Metrics'!$A:$A,'Ownership Metrics'!$D:$D),"")</f>
        <v>32.770000000000003</v>
      </c>
      <c r="P6367" s="29">
        <f>IFERROR(_xlfn.XLOOKUP($B6367,'Ownership Metrics'!$A:$A,'Ownership Metrics'!$E:$E),"")</f>
        <v>64.2</v>
      </c>
      <c r="Q6367" s="30">
        <f>IFERROR(_xlfn.XLOOKUP($B6367,'Ownership Metrics'!$A:$A,'Ownership Metrics'!$F:$F),"")</f>
        <v>11</v>
      </c>
      <c r="R6367" s="30">
        <f>IFERROR(_xlfn.XLOOKUP($B6367,'Ownership Metrics'!$A:$A,'Ownership Metrics'!$G:$G),"")</f>
        <v>40</v>
      </c>
      <c r="S6367" s="27" t="str">
        <f>IFERROR(_xlfn.XLOOKUP($B6367,'Ownership Metrics'!$A:$A,'Ownership Metrics'!$H:$H),"")</f>
        <v>Oligopoli</v>
      </c>
      <c r="T6367" s="27" t="str">
        <f>IFERROR(_xlfn.XLOOKUP($B6367,'Ownership Metrics'!$A:$A,'Ownership Metrics'!$I:$I),"")</f>
        <v>Sedang</v>
      </c>
      <c r="U6367" s="27">
        <f>IF(COUNTIFS($B$2:$B6367,$B6367,$D$2:$D6367,$D6367)=1,1,0)</f>
        <v>1</v>
      </c>
      <c r="V6367" s="27">
        <f t="shared" si="298"/>
        <v>1.29</v>
      </c>
      <c r="W6367" s="27">
        <f t="shared" si="299"/>
        <v>11</v>
      </c>
      <c r="X6367" s="27">
        <f t="shared" si="297"/>
        <v>1.2899993633</v>
      </c>
    </row>
    <row r="6368" spans="1:24" x14ac:dyDescent="0.25">
      <c r="A6368" s="26">
        <v>46265</v>
      </c>
      <c r="B6368" s="27" t="s">
        <v>11001</v>
      </c>
      <c r="C6368" s="27" t="s">
        <v>6476</v>
      </c>
      <c r="D6368" s="27" t="s">
        <v>110</v>
      </c>
      <c r="E6368" s="27" t="s">
        <v>67</v>
      </c>
      <c r="F6368" s="27" t="s">
        <v>23</v>
      </c>
      <c r="G6368" s="27"/>
      <c r="H6368" s="27" t="s">
        <v>24</v>
      </c>
      <c r="I6368" s="28">
        <v>123429380</v>
      </c>
      <c r="J6368" s="28">
        <v>0</v>
      </c>
      <c r="K6368" s="28">
        <v>123429380</v>
      </c>
      <c r="L6368" s="29">
        <v>2.0499999999999998</v>
      </c>
      <c r="M6368" s="29">
        <f>IFERROR(_xlfn.XLOOKUP($B6368,'Ownership Metrics'!$A:$A,'Ownership Metrics'!$B:$B),"")</f>
        <v>10.58</v>
      </c>
      <c r="N6368" s="28">
        <f>IFERROR(_xlfn.XLOOKUP($B6368,'Ownership Metrics'!$A:$A,'Ownership Metrics'!$C:$C),"")</f>
        <v>1895</v>
      </c>
      <c r="O6368" s="29">
        <f>IFERROR(_xlfn.XLOOKUP($B6368,'Ownership Metrics'!$A:$A,'Ownership Metrics'!$D:$D),"")</f>
        <v>32.770000000000003</v>
      </c>
      <c r="P6368" s="29">
        <f>IFERROR(_xlfn.XLOOKUP($B6368,'Ownership Metrics'!$A:$A,'Ownership Metrics'!$E:$E),"")</f>
        <v>64.2</v>
      </c>
      <c r="Q6368" s="30">
        <f>IFERROR(_xlfn.XLOOKUP($B6368,'Ownership Metrics'!$A:$A,'Ownership Metrics'!$F:$F),"")</f>
        <v>11</v>
      </c>
      <c r="R6368" s="30">
        <f>IFERROR(_xlfn.XLOOKUP($B6368,'Ownership Metrics'!$A:$A,'Ownership Metrics'!$G:$G),"")</f>
        <v>40</v>
      </c>
      <c r="S6368" s="27" t="str">
        <f>IFERROR(_xlfn.XLOOKUP($B6368,'Ownership Metrics'!$A:$A,'Ownership Metrics'!$H:$H),"")</f>
        <v>Oligopoli</v>
      </c>
      <c r="T6368" s="27" t="str">
        <f>IFERROR(_xlfn.XLOOKUP($B6368,'Ownership Metrics'!$A:$A,'Ownership Metrics'!$I:$I),"")</f>
        <v>Sedang</v>
      </c>
      <c r="U6368" s="27">
        <f>IF(COUNTIFS($B$2:$B6368,$B6368,$D$2:$D6368,$D6368)=1,1,0)</f>
        <v>1</v>
      </c>
      <c r="V6368" s="27">
        <f t="shared" si="298"/>
        <v>2.0499999999999998</v>
      </c>
      <c r="W6368" s="27">
        <f t="shared" si="299"/>
        <v>9</v>
      </c>
      <c r="X6368" s="27">
        <f t="shared" si="297"/>
        <v>2.0499993632</v>
      </c>
    </row>
    <row r="6369" spans="1:24" x14ac:dyDescent="0.25">
      <c r="A6369" s="26">
        <v>46265</v>
      </c>
      <c r="B6369" s="27" t="s">
        <v>11001</v>
      </c>
      <c r="C6369" s="27" t="s">
        <v>6476</v>
      </c>
      <c r="D6369" s="27" t="s">
        <v>1660</v>
      </c>
      <c r="E6369" s="27" t="s">
        <v>67</v>
      </c>
      <c r="F6369" s="27" t="s">
        <v>32</v>
      </c>
      <c r="G6369" s="27"/>
      <c r="H6369" s="27" t="s">
        <v>64</v>
      </c>
      <c r="I6369" s="28">
        <v>86883071</v>
      </c>
      <c r="J6369" s="28">
        <v>0</v>
      </c>
      <c r="K6369" s="28">
        <v>86883071</v>
      </c>
      <c r="L6369" s="29">
        <v>1.44</v>
      </c>
      <c r="M6369" s="29">
        <f>IFERROR(_xlfn.XLOOKUP($B6369,'Ownership Metrics'!$A:$A,'Ownership Metrics'!$B:$B),"")</f>
        <v>10.58</v>
      </c>
      <c r="N6369" s="28">
        <f>IFERROR(_xlfn.XLOOKUP($B6369,'Ownership Metrics'!$A:$A,'Ownership Metrics'!$C:$C),"")</f>
        <v>1895</v>
      </c>
      <c r="O6369" s="29">
        <f>IFERROR(_xlfn.XLOOKUP($B6369,'Ownership Metrics'!$A:$A,'Ownership Metrics'!$D:$D),"")</f>
        <v>32.770000000000003</v>
      </c>
      <c r="P6369" s="29">
        <f>IFERROR(_xlfn.XLOOKUP($B6369,'Ownership Metrics'!$A:$A,'Ownership Metrics'!$E:$E),"")</f>
        <v>64.2</v>
      </c>
      <c r="Q6369" s="30">
        <f>IFERROR(_xlfn.XLOOKUP($B6369,'Ownership Metrics'!$A:$A,'Ownership Metrics'!$F:$F),"")</f>
        <v>11</v>
      </c>
      <c r="R6369" s="30">
        <f>IFERROR(_xlfn.XLOOKUP($B6369,'Ownership Metrics'!$A:$A,'Ownership Metrics'!$G:$G),"")</f>
        <v>40</v>
      </c>
      <c r="S6369" s="27" t="str">
        <f>IFERROR(_xlfn.XLOOKUP($B6369,'Ownership Metrics'!$A:$A,'Ownership Metrics'!$H:$H),"")</f>
        <v>Oligopoli</v>
      </c>
      <c r="T6369" s="27" t="str">
        <f>IFERROR(_xlfn.XLOOKUP($B6369,'Ownership Metrics'!$A:$A,'Ownership Metrics'!$I:$I),"")</f>
        <v>Sedang</v>
      </c>
      <c r="U6369" s="27">
        <f>IF(COUNTIFS($B$2:$B6369,$B6369,$D$2:$D6369,$D6369)=1,1,0)</f>
        <v>1</v>
      </c>
      <c r="V6369" s="27">
        <f t="shared" si="298"/>
        <v>1.44</v>
      </c>
      <c r="W6369" s="27">
        <f t="shared" si="299"/>
        <v>10</v>
      </c>
      <c r="X6369" s="27">
        <f t="shared" si="297"/>
        <v>1.4399993630999999</v>
      </c>
    </row>
    <row r="6370" spans="1:24" x14ac:dyDescent="0.25">
      <c r="A6370" s="26">
        <v>46265</v>
      </c>
      <c r="B6370" s="27" t="s">
        <v>11001</v>
      </c>
      <c r="C6370" s="27" t="s">
        <v>6476</v>
      </c>
      <c r="D6370" s="27" t="s">
        <v>147</v>
      </c>
      <c r="E6370" s="27" t="s">
        <v>67</v>
      </c>
      <c r="F6370" s="27" t="s">
        <v>32</v>
      </c>
      <c r="G6370" s="27"/>
      <c r="H6370" s="27" t="s">
        <v>64</v>
      </c>
      <c r="I6370" s="28">
        <v>256149029</v>
      </c>
      <c r="J6370" s="28">
        <v>0</v>
      </c>
      <c r="K6370" s="28">
        <v>256149029</v>
      </c>
      <c r="L6370" s="29">
        <v>4.25</v>
      </c>
      <c r="M6370" s="29">
        <f>IFERROR(_xlfn.XLOOKUP($B6370,'Ownership Metrics'!$A:$A,'Ownership Metrics'!$B:$B),"")</f>
        <v>10.58</v>
      </c>
      <c r="N6370" s="28">
        <f>IFERROR(_xlfn.XLOOKUP($B6370,'Ownership Metrics'!$A:$A,'Ownership Metrics'!$C:$C),"")</f>
        <v>1895</v>
      </c>
      <c r="O6370" s="29">
        <f>IFERROR(_xlfn.XLOOKUP($B6370,'Ownership Metrics'!$A:$A,'Ownership Metrics'!$D:$D),"")</f>
        <v>32.770000000000003</v>
      </c>
      <c r="P6370" s="29">
        <f>IFERROR(_xlfn.XLOOKUP($B6370,'Ownership Metrics'!$A:$A,'Ownership Metrics'!$E:$E),"")</f>
        <v>64.2</v>
      </c>
      <c r="Q6370" s="30">
        <f>IFERROR(_xlfn.XLOOKUP($B6370,'Ownership Metrics'!$A:$A,'Ownership Metrics'!$F:$F),"")</f>
        <v>11</v>
      </c>
      <c r="R6370" s="30">
        <f>IFERROR(_xlfn.XLOOKUP($B6370,'Ownership Metrics'!$A:$A,'Ownership Metrics'!$G:$G),"")</f>
        <v>40</v>
      </c>
      <c r="S6370" s="27" t="str">
        <f>IFERROR(_xlfn.XLOOKUP($B6370,'Ownership Metrics'!$A:$A,'Ownership Metrics'!$H:$H),"")</f>
        <v>Oligopoli</v>
      </c>
      <c r="T6370" s="27" t="str">
        <f>IFERROR(_xlfn.XLOOKUP($B6370,'Ownership Metrics'!$A:$A,'Ownership Metrics'!$I:$I),"")</f>
        <v>Sedang</v>
      </c>
      <c r="U6370" s="27">
        <f>IF(COUNTIFS($B$2:$B6370,$B6370,$D$2:$D6370,$D6370)=1,1,0)</f>
        <v>1</v>
      </c>
      <c r="V6370" s="27">
        <f t="shared" si="298"/>
        <v>4.25</v>
      </c>
      <c r="W6370" s="27">
        <f t="shared" si="299"/>
        <v>5</v>
      </c>
      <c r="X6370" s="27">
        <f t="shared" si="297"/>
        <v>4.2499993629999997</v>
      </c>
    </row>
    <row r="6371" spans="1:24" x14ac:dyDescent="0.25">
      <c r="A6371" s="26">
        <v>46265</v>
      </c>
      <c r="B6371" s="27" t="s">
        <v>11001</v>
      </c>
      <c r="C6371" s="27" t="s">
        <v>6476</v>
      </c>
      <c r="D6371" s="27" t="s">
        <v>66</v>
      </c>
      <c r="E6371" s="27" t="s">
        <v>67</v>
      </c>
      <c r="F6371" s="27" t="s">
        <v>32</v>
      </c>
      <c r="G6371" s="27"/>
      <c r="H6371" s="27" t="s">
        <v>64</v>
      </c>
      <c r="I6371" s="28">
        <v>220822971</v>
      </c>
      <c r="J6371" s="28">
        <v>0</v>
      </c>
      <c r="K6371" s="28">
        <v>220822971</v>
      </c>
      <c r="L6371" s="29">
        <v>3.66</v>
      </c>
      <c r="M6371" s="29">
        <f>IFERROR(_xlfn.XLOOKUP($B6371,'Ownership Metrics'!$A:$A,'Ownership Metrics'!$B:$B),"")</f>
        <v>10.58</v>
      </c>
      <c r="N6371" s="28">
        <f>IFERROR(_xlfn.XLOOKUP($B6371,'Ownership Metrics'!$A:$A,'Ownership Metrics'!$C:$C),"")</f>
        <v>1895</v>
      </c>
      <c r="O6371" s="29">
        <f>IFERROR(_xlfn.XLOOKUP($B6371,'Ownership Metrics'!$A:$A,'Ownership Metrics'!$D:$D),"")</f>
        <v>32.770000000000003</v>
      </c>
      <c r="P6371" s="29">
        <f>IFERROR(_xlfn.XLOOKUP($B6371,'Ownership Metrics'!$A:$A,'Ownership Metrics'!$E:$E),"")</f>
        <v>64.2</v>
      </c>
      <c r="Q6371" s="30">
        <f>IFERROR(_xlfn.XLOOKUP($B6371,'Ownership Metrics'!$A:$A,'Ownership Metrics'!$F:$F),"")</f>
        <v>11</v>
      </c>
      <c r="R6371" s="30">
        <f>IFERROR(_xlfn.XLOOKUP($B6371,'Ownership Metrics'!$A:$A,'Ownership Metrics'!$G:$G),"")</f>
        <v>40</v>
      </c>
      <c r="S6371" s="27" t="str">
        <f>IFERROR(_xlfn.XLOOKUP($B6371,'Ownership Metrics'!$A:$A,'Ownership Metrics'!$H:$H),"")</f>
        <v>Oligopoli</v>
      </c>
      <c r="T6371" s="27" t="str">
        <f>IFERROR(_xlfn.XLOOKUP($B6371,'Ownership Metrics'!$A:$A,'Ownership Metrics'!$I:$I),"")</f>
        <v>Sedang</v>
      </c>
      <c r="U6371" s="27">
        <f>IF(COUNTIFS($B$2:$B6371,$B6371,$D$2:$D6371,$D6371)=1,1,0)</f>
        <v>1</v>
      </c>
      <c r="V6371" s="27">
        <f t="shared" si="298"/>
        <v>3.66</v>
      </c>
      <c r="W6371" s="27">
        <f t="shared" si="299"/>
        <v>8</v>
      </c>
      <c r="X6371" s="27">
        <f t="shared" si="297"/>
        <v>3.6599993629000003</v>
      </c>
    </row>
    <row r="6372" spans="1:24" x14ac:dyDescent="0.25">
      <c r="A6372" s="26">
        <v>46265</v>
      </c>
      <c r="B6372" s="27" t="s">
        <v>11001</v>
      </c>
      <c r="C6372" s="27" t="s">
        <v>6476</v>
      </c>
      <c r="D6372" s="27" t="s">
        <v>148</v>
      </c>
      <c r="E6372" s="27" t="s">
        <v>149</v>
      </c>
      <c r="F6372" s="27" t="s">
        <v>32</v>
      </c>
      <c r="G6372" s="27"/>
      <c r="H6372" s="27" t="s">
        <v>64</v>
      </c>
      <c r="I6372" s="28">
        <v>255842828</v>
      </c>
      <c r="J6372" s="28">
        <v>0</v>
      </c>
      <c r="K6372" s="28">
        <v>255842828</v>
      </c>
      <c r="L6372" s="29">
        <v>4.25</v>
      </c>
      <c r="M6372" s="29">
        <f>IFERROR(_xlfn.XLOOKUP($B6372,'Ownership Metrics'!$A:$A,'Ownership Metrics'!$B:$B),"")</f>
        <v>10.58</v>
      </c>
      <c r="N6372" s="28">
        <f>IFERROR(_xlfn.XLOOKUP($B6372,'Ownership Metrics'!$A:$A,'Ownership Metrics'!$C:$C),"")</f>
        <v>1895</v>
      </c>
      <c r="O6372" s="29">
        <f>IFERROR(_xlfn.XLOOKUP($B6372,'Ownership Metrics'!$A:$A,'Ownership Metrics'!$D:$D),"")</f>
        <v>32.770000000000003</v>
      </c>
      <c r="P6372" s="29">
        <f>IFERROR(_xlfn.XLOOKUP($B6372,'Ownership Metrics'!$A:$A,'Ownership Metrics'!$E:$E),"")</f>
        <v>64.2</v>
      </c>
      <c r="Q6372" s="30">
        <f>IFERROR(_xlfn.XLOOKUP($B6372,'Ownership Metrics'!$A:$A,'Ownership Metrics'!$F:$F),"")</f>
        <v>11</v>
      </c>
      <c r="R6372" s="30">
        <f>IFERROR(_xlfn.XLOOKUP($B6372,'Ownership Metrics'!$A:$A,'Ownership Metrics'!$G:$G),"")</f>
        <v>40</v>
      </c>
      <c r="S6372" s="27" t="str">
        <f>IFERROR(_xlfn.XLOOKUP($B6372,'Ownership Metrics'!$A:$A,'Ownership Metrics'!$H:$H),"")</f>
        <v>Oligopoli</v>
      </c>
      <c r="T6372" s="27" t="str">
        <f>IFERROR(_xlfn.XLOOKUP($B6372,'Ownership Metrics'!$A:$A,'Ownership Metrics'!$I:$I),"")</f>
        <v>Sedang</v>
      </c>
      <c r="U6372" s="27">
        <f>IF(COUNTIFS($B$2:$B6372,$B6372,$D$2:$D6372,$D6372)=1,1,0)</f>
        <v>1</v>
      </c>
      <c r="V6372" s="27">
        <f t="shared" si="298"/>
        <v>4.25</v>
      </c>
      <c r="W6372" s="27">
        <f t="shared" si="299"/>
        <v>6</v>
      </c>
      <c r="X6372" s="27">
        <f t="shared" si="297"/>
        <v>4.2499993627999997</v>
      </c>
    </row>
    <row r="6373" spans="1:24" x14ac:dyDescent="0.25">
      <c r="A6373" s="26">
        <v>46265</v>
      </c>
      <c r="B6373" s="27" t="s">
        <v>11002</v>
      </c>
      <c r="C6373" s="27" t="s">
        <v>6479</v>
      </c>
      <c r="D6373" s="27" t="s">
        <v>6480</v>
      </c>
      <c r="E6373" s="27" t="s">
        <v>22</v>
      </c>
      <c r="F6373" s="27" t="s">
        <v>23</v>
      </c>
      <c r="G6373" s="27"/>
      <c r="H6373" s="27"/>
      <c r="I6373" s="28">
        <v>0</v>
      </c>
      <c r="J6373" s="28">
        <v>12000000</v>
      </c>
      <c r="K6373" s="28">
        <v>12000000</v>
      </c>
      <c r="L6373" s="29">
        <v>1.63</v>
      </c>
      <c r="M6373" s="29">
        <f>IFERROR(_xlfn.XLOOKUP($B6373,'Ownership Metrics'!$A:$A,'Ownership Metrics'!$B:$B),"")</f>
        <v>8.34</v>
      </c>
      <c r="N6373" s="28">
        <f>IFERROR(_xlfn.XLOOKUP($B6373,'Ownership Metrics'!$A:$A,'Ownership Metrics'!$C:$C),"")</f>
        <v>3050</v>
      </c>
      <c r="O6373" s="29">
        <f>IFERROR(_xlfn.XLOOKUP($B6373,'Ownership Metrics'!$A:$A,'Ownership Metrics'!$D:$D),"")</f>
        <v>42.42</v>
      </c>
      <c r="P6373" s="29">
        <f>IFERROR(_xlfn.XLOOKUP($B6373,'Ownership Metrics'!$A:$A,'Ownership Metrics'!$E:$E),"")</f>
        <v>86.23</v>
      </c>
      <c r="Q6373" s="30">
        <f>IFERROR(_xlfn.XLOOKUP($B6373,'Ownership Metrics'!$A:$A,'Ownership Metrics'!$F:$F),"")</f>
        <v>7</v>
      </c>
      <c r="R6373" s="30">
        <f>IFERROR(_xlfn.XLOOKUP($B6373,'Ownership Metrics'!$A:$A,'Ownership Metrics'!$G:$G),"")</f>
        <v>58</v>
      </c>
      <c r="S6373" s="27" t="str">
        <f>IFERROR(_xlfn.XLOOKUP($B6373,'Ownership Metrics'!$A:$A,'Ownership Metrics'!$H:$H),"")</f>
        <v>Terkonsentrasi</v>
      </c>
      <c r="T6373" s="27" t="str">
        <f>IFERROR(_xlfn.XLOOKUP($B6373,'Ownership Metrics'!$A:$A,'Ownership Metrics'!$I:$I),"")</f>
        <v>Tinggi</v>
      </c>
      <c r="U6373" s="27">
        <f>IF(COUNTIFS($B$2:$B6373,$B6373,$D$2:$D6373,$D6373)=1,1,0)</f>
        <v>1</v>
      </c>
      <c r="V6373" s="27">
        <f t="shared" si="298"/>
        <v>1.63</v>
      </c>
      <c r="W6373" s="27">
        <f t="shared" si="299"/>
        <v>4</v>
      </c>
      <c r="X6373" s="27">
        <f t="shared" si="297"/>
        <v>1.6299993626999998</v>
      </c>
    </row>
    <row r="6374" spans="1:24" x14ac:dyDescent="0.25">
      <c r="A6374" s="26">
        <v>46265</v>
      </c>
      <c r="B6374" s="27" t="s">
        <v>11002</v>
      </c>
      <c r="C6374" s="27" t="s">
        <v>6479</v>
      </c>
      <c r="D6374" s="27" t="s">
        <v>752</v>
      </c>
      <c r="E6374" s="27" t="s">
        <v>22</v>
      </c>
      <c r="F6374" s="27" t="s">
        <v>32</v>
      </c>
      <c r="G6374" s="27"/>
      <c r="H6374" s="27" t="s">
        <v>116</v>
      </c>
      <c r="I6374" s="28">
        <v>73468000</v>
      </c>
      <c r="J6374" s="28">
        <v>0</v>
      </c>
      <c r="K6374" s="28">
        <v>73468000</v>
      </c>
      <c r="L6374" s="29">
        <v>10</v>
      </c>
      <c r="M6374" s="29">
        <f>IFERROR(_xlfn.XLOOKUP($B6374,'Ownership Metrics'!$A:$A,'Ownership Metrics'!$B:$B),"")</f>
        <v>8.34</v>
      </c>
      <c r="N6374" s="28">
        <f>IFERROR(_xlfn.XLOOKUP($B6374,'Ownership Metrics'!$A:$A,'Ownership Metrics'!$C:$C),"")</f>
        <v>3050</v>
      </c>
      <c r="O6374" s="29">
        <f>IFERROR(_xlfn.XLOOKUP($B6374,'Ownership Metrics'!$A:$A,'Ownership Metrics'!$D:$D),"")</f>
        <v>42.42</v>
      </c>
      <c r="P6374" s="29">
        <f>IFERROR(_xlfn.XLOOKUP($B6374,'Ownership Metrics'!$A:$A,'Ownership Metrics'!$E:$E),"")</f>
        <v>86.23</v>
      </c>
      <c r="Q6374" s="30">
        <f>IFERROR(_xlfn.XLOOKUP($B6374,'Ownership Metrics'!$A:$A,'Ownership Metrics'!$F:$F),"")</f>
        <v>7</v>
      </c>
      <c r="R6374" s="30">
        <f>IFERROR(_xlfn.XLOOKUP($B6374,'Ownership Metrics'!$A:$A,'Ownership Metrics'!$G:$G),"")</f>
        <v>58</v>
      </c>
      <c r="S6374" s="27" t="str">
        <f>IFERROR(_xlfn.XLOOKUP($B6374,'Ownership Metrics'!$A:$A,'Ownership Metrics'!$H:$H),"")</f>
        <v>Terkonsentrasi</v>
      </c>
      <c r="T6374" s="27" t="str">
        <f>IFERROR(_xlfn.XLOOKUP($B6374,'Ownership Metrics'!$A:$A,'Ownership Metrics'!$I:$I),"")</f>
        <v>Tinggi</v>
      </c>
      <c r="U6374" s="27">
        <f>IF(COUNTIFS($B$2:$B6374,$B6374,$D$2:$D6374,$D6374)=1,1,0)</f>
        <v>1</v>
      </c>
      <c r="V6374" s="27">
        <f t="shared" si="298"/>
        <v>10</v>
      </c>
      <c r="W6374" s="27">
        <f t="shared" si="299"/>
        <v>3</v>
      </c>
      <c r="X6374" s="27">
        <f t="shared" si="297"/>
        <v>9.9999993626000006</v>
      </c>
    </row>
    <row r="6375" spans="1:24" x14ac:dyDescent="0.25">
      <c r="A6375" s="26">
        <v>46265</v>
      </c>
      <c r="B6375" s="27" t="s">
        <v>11002</v>
      </c>
      <c r="C6375" s="27" t="s">
        <v>6479</v>
      </c>
      <c r="D6375" s="27" t="s">
        <v>6481</v>
      </c>
      <c r="E6375" s="27" t="s">
        <v>22</v>
      </c>
      <c r="F6375" s="27" t="s">
        <v>32</v>
      </c>
      <c r="G6375" s="27"/>
      <c r="H6375" s="27"/>
      <c r="I6375" s="28">
        <v>47640000</v>
      </c>
      <c r="J6375" s="28">
        <v>264000000</v>
      </c>
      <c r="K6375" s="28">
        <v>311640000</v>
      </c>
      <c r="L6375" s="29">
        <v>42.42</v>
      </c>
      <c r="M6375" s="29">
        <f>IFERROR(_xlfn.XLOOKUP($B6375,'Ownership Metrics'!$A:$A,'Ownership Metrics'!$B:$B),"")</f>
        <v>8.34</v>
      </c>
      <c r="N6375" s="28">
        <f>IFERROR(_xlfn.XLOOKUP($B6375,'Ownership Metrics'!$A:$A,'Ownership Metrics'!$C:$C),"")</f>
        <v>3050</v>
      </c>
      <c r="O6375" s="29">
        <f>IFERROR(_xlfn.XLOOKUP($B6375,'Ownership Metrics'!$A:$A,'Ownership Metrics'!$D:$D),"")</f>
        <v>42.42</v>
      </c>
      <c r="P6375" s="29">
        <f>IFERROR(_xlfn.XLOOKUP($B6375,'Ownership Metrics'!$A:$A,'Ownership Metrics'!$E:$E),"")</f>
        <v>86.23</v>
      </c>
      <c r="Q6375" s="30">
        <f>IFERROR(_xlfn.XLOOKUP($B6375,'Ownership Metrics'!$A:$A,'Ownership Metrics'!$F:$F),"")</f>
        <v>7</v>
      </c>
      <c r="R6375" s="30">
        <f>IFERROR(_xlfn.XLOOKUP($B6375,'Ownership Metrics'!$A:$A,'Ownership Metrics'!$G:$G),"")</f>
        <v>58</v>
      </c>
      <c r="S6375" s="27" t="str">
        <f>IFERROR(_xlfn.XLOOKUP($B6375,'Ownership Metrics'!$A:$A,'Ownership Metrics'!$H:$H),"")</f>
        <v>Terkonsentrasi</v>
      </c>
      <c r="T6375" s="27" t="str">
        <f>IFERROR(_xlfn.XLOOKUP($B6375,'Ownership Metrics'!$A:$A,'Ownership Metrics'!$I:$I),"")</f>
        <v>Tinggi</v>
      </c>
      <c r="U6375" s="27">
        <f>IF(COUNTIFS($B$2:$B6375,$B6375,$D$2:$D6375,$D6375)=1,1,0)</f>
        <v>1</v>
      </c>
      <c r="V6375" s="27">
        <f t="shared" si="298"/>
        <v>42.42</v>
      </c>
      <c r="W6375" s="27">
        <f t="shared" si="299"/>
        <v>1</v>
      </c>
      <c r="X6375" s="27">
        <f t="shared" si="297"/>
        <v>42.4199993625</v>
      </c>
    </row>
    <row r="6376" spans="1:24" x14ac:dyDescent="0.25">
      <c r="A6376" s="26">
        <v>46265</v>
      </c>
      <c r="B6376" s="27" t="s">
        <v>11002</v>
      </c>
      <c r="C6376" s="27" t="s">
        <v>6479</v>
      </c>
      <c r="D6376" s="27" t="s">
        <v>6482</v>
      </c>
      <c r="E6376" s="27" t="s">
        <v>35</v>
      </c>
      <c r="F6376" s="27" t="s">
        <v>23</v>
      </c>
      <c r="G6376" s="27" t="s">
        <v>36</v>
      </c>
      <c r="H6376" s="27" t="s">
        <v>24</v>
      </c>
      <c r="I6376" s="28">
        <v>11804000</v>
      </c>
      <c r="J6376" s="28">
        <v>0</v>
      </c>
      <c r="K6376" s="28">
        <v>11804000</v>
      </c>
      <c r="L6376" s="29">
        <v>1.61</v>
      </c>
      <c r="M6376" s="29">
        <f>IFERROR(_xlfn.XLOOKUP($B6376,'Ownership Metrics'!$A:$A,'Ownership Metrics'!$B:$B),"")</f>
        <v>8.34</v>
      </c>
      <c r="N6376" s="28">
        <f>IFERROR(_xlfn.XLOOKUP($B6376,'Ownership Metrics'!$A:$A,'Ownership Metrics'!$C:$C),"")</f>
        <v>3050</v>
      </c>
      <c r="O6376" s="29">
        <f>IFERROR(_xlfn.XLOOKUP($B6376,'Ownership Metrics'!$A:$A,'Ownership Metrics'!$D:$D),"")</f>
        <v>42.42</v>
      </c>
      <c r="P6376" s="29">
        <f>IFERROR(_xlfn.XLOOKUP($B6376,'Ownership Metrics'!$A:$A,'Ownership Metrics'!$E:$E),"")</f>
        <v>86.23</v>
      </c>
      <c r="Q6376" s="30">
        <f>IFERROR(_xlfn.XLOOKUP($B6376,'Ownership Metrics'!$A:$A,'Ownership Metrics'!$F:$F),"")</f>
        <v>7</v>
      </c>
      <c r="R6376" s="30">
        <f>IFERROR(_xlfn.XLOOKUP($B6376,'Ownership Metrics'!$A:$A,'Ownership Metrics'!$G:$G),"")</f>
        <v>58</v>
      </c>
      <c r="S6376" s="27" t="str">
        <f>IFERROR(_xlfn.XLOOKUP($B6376,'Ownership Metrics'!$A:$A,'Ownership Metrics'!$H:$H),"")</f>
        <v>Terkonsentrasi</v>
      </c>
      <c r="T6376" s="27" t="str">
        <f>IFERROR(_xlfn.XLOOKUP($B6376,'Ownership Metrics'!$A:$A,'Ownership Metrics'!$I:$I),"")</f>
        <v>Tinggi</v>
      </c>
      <c r="U6376" s="27">
        <f>IF(COUNTIFS($B$2:$B6376,$B6376,$D$2:$D6376,$D6376)=1,1,0)</f>
        <v>1</v>
      </c>
      <c r="V6376" s="27">
        <f t="shared" si="298"/>
        <v>1.61</v>
      </c>
      <c r="W6376" s="27">
        <f t="shared" si="299"/>
        <v>5</v>
      </c>
      <c r="X6376" s="27">
        <f t="shared" si="297"/>
        <v>1.6099993624000002</v>
      </c>
    </row>
    <row r="6377" spans="1:24" x14ac:dyDescent="0.25">
      <c r="A6377" s="26">
        <v>46265</v>
      </c>
      <c r="B6377" s="27" t="s">
        <v>11002</v>
      </c>
      <c r="C6377" s="27" t="s">
        <v>6479</v>
      </c>
      <c r="D6377" s="27" t="s">
        <v>6483</v>
      </c>
      <c r="E6377" s="27" t="s">
        <v>35</v>
      </c>
      <c r="F6377" s="27" t="s">
        <v>23</v>
      </c>
      <c r="G6377" s="27" t="s">
        <v>36</v>
      </c>
      <c r="H6377" s="27" t="s">
        <v>24</v>
      </c>
      <c r="I6377" s="28">
        <v>7764000</v>
      </c>
      <c r="J6377" s="28">
        <v>0</v>
      </c>
      <c r="K6377" s="28">
        <v>7764000</v>
      </c>
      <c r="L6377" s="29">
        <v>1.06</v>
      </c>
      <c r="M6377" s="29">
        <f>IFERROR(_xlfn.XLOOKUP($B6377,'Ownership Metrics'!$A:$A,'Ownership Metrics'!$B:$B),"")</f>
        <v>8.34</v>
      </c>
      <c r="N6377" s="28">
        <f>IFERROR(_xlfn.XLOOKUP($B6377,'Ownership Metrics'!$A:$A,'Ownership Metrics'!$C:$C),"")</f>
        <v>3050</v>
      </c>
      <c r="O6377" s="29">
        <f>IFERROR(_xlfn.XLOOKUP($B6377,'Ownership Metrics'!$A:$A,'Ownership Metrics'!$D:$D),"")</f>
        <v>42.42</v>
      </c>
      <c r="P6377" s="29">
        <f>IFERROR(_xlfn.XLOOKUP($B6377,'Ownership Metrics'!$A:$A,'Ownership Metrics'!$E:$E),"")</f>
        <v>86.23</v>
      </c>
      <c r="Q6377" s="30">
        <f>IFERROR(_xlfn.XLOOKUP($B6377,'Ownership Metrics'!$A:$A,'Ownership Metrics'!$F:$F),"")</f>
        <v>7</v>
      </c>
      <c r="R6377" s="30">
        <f>IFERROR(_xlfn.XLOOKUP($B6377,'Ownership Metrics'!$A:$A,'Ownership Metrics'!$G:$G),"")</f>
        <v>58</v>
      </c>
      <c r="S6377" s="27" t="str">
        <f>IFERROR(_xlfn.XLOOKUP($B6377,'Ownership Metrics'!$A:$A,'Ownership Metrics'!$H:$H),"")</f>
        <v>Terkonsentrasi</v>
      </c>
      <c r="T6377" s="27" t="str">
        <f>IFERROR(_xlfn.XLOOKUP($B6377,'Ownership Metrics'!$A:$A,'Ownership Metrics'!$I:$I),"")</f>
        <v>Tinggi</v>
      </c>
      <c r="U6377" s="27">
        <f>IF(COUNTIFS($B$2:$B6377,$B6377,$D$2:$D6377,$D6377)=1,1,0)</f>
        <v>1</v>
      </c>
      <c r="V6377" s="27">
        <f t="shared" si="298"/>
        <v>1.06</v>
      </c>
      <c r="W6377" s="27">
        <f t="shared" si="299"/>
        <v>7</v>
      </c>
      <c r="X6377" s="27">
        <f t="shared" si="297"/>
        <v>1.0599993623000001</v>
      </c>
    </row>
    <row r="6378" spans="1:24" x14ac:dyDescent="0.25">
      <c r="A6378" s="26">
        <v>46265</v>
      </c>
      <c r="B6378" s="27" t="s">
        <v>11002</v>
      </c>
      <c r="C6378" s="27" t="s">
        <v>6479</v>
      </c>
      <c r="D6378" s="27" t="s">
        <v>518</v>
      </c>
      <c r="E6378" s="27" t="s">
        <v>72</v>
      </c>
      <c r="F6378" s="27" t="s">
        <v>23</v>
      </c>
      <c r="G6378" s="27"/>
      <c r="H6378" s="27" t="s">
        <v>24</v>
      </c>
      <c r="I6378" s="28">
        <v>8330700</v>
      </c>
      <c r="J6378" s="28">
        <v>0</v>
      </c>
      <c r="K6378" s="28">
        <v>8330700</v>
      </c>
      <c r="L6378" s="29">
        <v>1.1299999999999999</v>
      </c>
      <c r="M6378" s="29">
        <f>IFERROR(_xlfn.XLOOKUP($B6378,'Ownership Metrics'!$A:$A,'Ownership Metrics'!$B:$B),"")</f>
        <v>8.34</v>
      </c>
      <c r="N6378" s="28">
        <f>IFERROR(_xlfn.XLOOKUP($B6378,'Ownership Metrics'!$A:$A,'Ownership Metrics'!$C:$C),"")</f>
        <v>3050</v>
      </c>
      <c r="O6378" s="29">
        <f>IFERROR(_xlfn.XLOOKUP($B6378,'Ownership Metrics'!$A:$A,'Ownership Metrics'!$D:$D),"")</f>
        <v>42.42</v>
      </c>
      <c r="P6378" s="29">
        <f>IFERROR(_xlfn.XLOOKUP($B6378,'Ownership Metrics'!$A:$A,'Ownership Metrics'!$E:$E),"")</f>
        <v>86.23</v>
      </c>
      <c r="Q6378" s="30">
        <f>IFERROR(_xlfn.XLOOKUP($B6378,'Ownership Metrics'!$A:$A,'Ownership Metrics'!$F:$F),"")</f>
        <v>7</v>
      </c>
      <c r="R6378" s="30">
        <f>IFERROR(_xlfn.XLOOKUP($B6378,'Ownership Metrics'!$A:$A,'Ownership Metrics'!$G:$G),"")</f>
        <v>58</v>
      </c>
      <c r="S6378" s="27" t="str">
        <f>IFERROR(_xlfn.XLOOKUP($B6378,'Ownership Metrics'!$A:$A,'Ownership Metrics'!$H:$H),"")</f>
        <v>Terkonsentrasi</v>
      </c>
      <c r="T6378" s="27" t="str">
        <f>IFERROR(_xlfn.XLOOKUP($B6378,'Ownership Metrics'!$A:$A,'Ownership Metrics'!$I:$I),"")</f>
        <v>Tinggi</v>
      </c>
      <c r="U6378" s="27">
        <f>IF(COUNTIFS($B$2:$B6378,$B6378,$D$2:$D6378,$D6378)=1,1,0)</f>
        <v>1</v>
      </c>
      <c r="V6378" s="27">
        <f t="shared" si="298"/>
        <v>1.1299999999999999</v>
      </c>
      <c r="W6378" s="27">
        <f t="shared" si="299"/>
        <v>6</v>
      </c>
      <c r="X6378" s="27">
        <f t="shared" si="297"/>
        <v>1.1299993622</v>
      </c>
    </row>
    <row r="6379" spans="1:24" x14ac:dyDescent="0.25">
      <c r="A6379" s="26">
        <v>46265</v>
      </c>
      <c r="B6379" s="27" t="s">
        <v>11002</v>
      </c>
      <c r="C6379" s="27" t="s">
        <v>6479</v>
      </c>
      <c r="D6379" s="27" t="s">
        <v>6484</v>
      </c>
      <c r="E6379" s="27"/>
      <c r="F6379" s="27"/>
      <c r="G6379" s="27"/>
      <c r="H6379" s="27"/>
      <c r="I6379" s="28">
        <v>0</v>
      </c>
      <c r="J6379" s="28">
        <v>248400000</v>
      </c>
      <c r="K6379" s="28">
        <v>248400000</v>
      </c>
      <c r="L6379" s="29">
        <v>33.81</v>
      </c>
      <c r="M6379" s="29">
        <f>IFERROR(_xlfn.XLOOKUP($B6379,'Ownership Metrics'!$A:$A,'Ownership Metrics'!$B:$B),"")</f>
        <v>8.34</v>
      </c>
      <c r="N6379" s="28">
        <f>IFERROR(_xlfn.XLOOKUP($B6379,'Ownership Metrics'!$A:$A,'Ownership Metrics'!$C:$C),"")</f>
        <v>3050</v>
      </c>
      <c r="O6379" s="29">
        <f>IFERROR(_xlfn.XLOOKUP($B6379,'Ownership Metrics'!$A:$A,'Ownership Metrics'!$D:$D),"")</f>
        <v>42.42</v>
      </c>
      <c r="P6379" s="29">
        <f>IFERROR(_xlfn.XLOOKUP($B6379,'Ownership Metrics'!$A:$A,'Ownership Metrics'!$E:$E),"")</f>
        <v>86.23</v>
      </c>
      <c r="Q6379" s="30">
        <f>IFERROR(_xlfn.XLOOKUP($B6379,'Ownership Metrics'!$A:$A,'Ownership Metrics'!$F:$F),"")</f>
        <v>7</v>
      </c>
      <c r="R6379" s="30">
        <f>IFERROR(_xlfn.XLOOKUP($B6379,'Ownership Metrics'!$A:$A,'Ownership Metrics'!$G:$G),"")</f>
        <v>58</v>
      </c>
      <c r="S6379" s="27" t="str">
        <f>IFERROR(_xlfn.XLOOKUP($B6379,'Ownership Metrics'!$A:$A,'Ownership Metrics'!$H:$H),"")</f>
        <v>Terkonsentrasi</v>
      </c>
      <c r="T6379" s="27" t="str">
        <f>IFERROR(_xlfn.XLOOKUP($B6379,'Ownership Metrics'!$A:$A,'Ownership Metrics'!$I:$I),"")</f>
        <v>Tinggi</v>
      </c>
      <c r="U6379" s="27">
        <f>IF(COUNTIFS($B$2:$B6379,$B6379,$D$2:$D6379,$D6379)=1,1,0)</f>
        <v>1</v>
      </c>
      <c r="V6379" s="27">
        <f t="shared" si="298"/>
        <v>33.81</v>
      </c>
      <c r="W6379" s="27">
        <f t="shared" si="299"/>
        <v>2</v>
      </c>
      <c r="X6379" s="27">
        <f t="shared" si="297"/>
        <v>33.809999362100001</v>
      </c>
    </row>
    <row r="6380" spans="1:24" x14ac:dyDescent="0.25">
      <c r="A6380" s="26">
        <v>46265</v>
      </c>
      <c r="B6380" s="27" t="s">
        <v>11003</v>
      </c>
      <c r="C6380" s="27" t="s">
        <v>6486</v>
      </c>
      <c r="D6380" s="27" t="s">
        <v>6487</v>
      </c>
      <c r="E6380" s="27" t="s">
        <v>22</v>
      </c>
      <c r="F6380" s="27" t="s">
        <v>32</v>
      </c>
      <c r="G6380" s="27"/>
      <c r="H6380" s="27" t="s">
        <v>116</v>
      </c>
      <c r="I6380" s="28">
        <v>267330074</v>
      </c>
      <c r="J6380" s="28">
        <v>0</v>
      </c>
      <c r="K6380" s="28">
        <v>267330074</v>
      </c>
      <c r="L6380" s="29">
        <v>66.48</v>
      </c>
      <c r="M6380" s="29">
        <f>IFERROR(_xlfn.XLOOKUP($B6380,'Ownership Metrics'!$A:$A,'Ownership Metrics'!$B:$B),"")</f>
        <v>10.33</v>
      </c>
      <c r="N6380" s="28">
        <f>IFERROR(_xlfn.XLOOKUP($B6380,'Ownership Metrics'!$A:$A,'Ownership Metrics'!$C:$C),"")</f>
        <v>4581</v>
      </c>
      <c r="O6380" s="29">
        <f>IFERROR(_xlfn.XLOOKUP($B6380,'Ownership Metrics'!$A:$A,'Ownership Metrics'!$D:$D),"")</f>
        <v>66.48</v>
      </c>
      <c r="P6380" s="29">
        <f>IFERROR(_xlfn.XLOOKUP($B6380,'Ownership Metrics'!$A:$A,'Ownership Metrics'!$E:$E),"")</f>
        <v>82.44</v>
      </c>
      <c r="Q6380" s="30">
        <f>IFERROR(_xlfn.XLOOKUP($B6380,'Ownership Metrics'!$A:$A,'Ownership Metrics'!$F:$F),"")</f>
        <v>8</v>
      </c>
      <c r="R6380" s="30">
        <f>IFERROR(_xlfn.XLOOKUP($B6380,'Ownership Metrics'!$A:$A,'Ownership Metrics'!$G:$G),"")</f>
        <v>62</v>
      </c>
      <c r="S6380" s="27" t="str">
        <f>IFERROR(_xlfn.XLOOKUP($B6380,'Ownership Metrics'!$A:$A,'Ownership Metrics'!$H:$H),"")</f>
        <v>Mayoritas</v>
      </c>
      <c r="T6380" s="27" t="str">
        <f>IFERROR(_xlfn.XLOOKUP($B6380,'Ownership Metrics'!$A:$A,'Ownership Metrics'!$I:$I),"")</f>
        <v>Tinggi</v>
      </c>
      <c r="U6380" s="27">
        <f>IF(COUNTIFS($B$2:$B6380,$B6380,$D$2:$D6380,$D6380)=1,1,0)</f>
        <v>1</v>
      </c>
      <c r="V6380" s="27">
        <f t="shared" si="298"/>
        <v>66.48</v>
      </c>
      <c r="W6380" s="27">
        <f t="shared" si="299"/>
        <v>1</v>
      </c>
      <c r="X6380" s="27">
        <f t="shared" si="297"/>
        <v>66.479999362000001</v>
      </c>
    </row>
    <row r="6381" spans="1:24" x14ac:dyDescent="0.25">
      <c r="A6381" s="26">
        <v>46265</v>
      </c>
      <c r="B6381" s="27" t="s">
        <v>11003</v>
      </c>
      <c r="C6381" s="27" t="s">
        <v>6486</v>
      </c>
      <c r="D6381" s="27" t="s">
        <v>619</v>
      </c>
      <c r="E6381" s="27" t="s">
        <v>35</v>
      </c>
      <c r="F6381" s="27" t="s">
        <v>23</v>
      </c>
      <c r="G6381" s="27" t="s">
        <v>36</v>
      </c>
      <c r="H6381" s="27" t="s">
        <v>24</v>
      </c>
      <c r="I6381" s="28">
        <v>8022900</v>
      </c>
      <c r="J6381" s="28">
        <v>0</v>
      </c>
      <c r="K6381" s="28">
        <v>8022900</v>
      </c>
      <c r="L6381" s="29">
        <v>2</v>
      </c>
      <c r="M6381" s="29">
        <f>IFERROR(_xlfn.XLOOKUP($B6381,'Ownership Metrics'!$A:$A,'Ownership Metrics'!$B:$B),"")</f>
        <v>10.33</v>
      </c>
      <c r="N6381" s="28">
        <f>IFERROR(_xlfn.XLOOKUP($B6381,'Ownership Metrics'!$A:$A,'Ownership Metrics'!$C:$C),"")</f>
        <v>4581</v>
      </c>
      <c r="O6381" s="29">
        <f>IFERROR(_xlfn.XLOOKUP($B6381,'Ownership Metrics'!$A:$A,'Ownership Metrics'!$D:$D),"")</f>
        <v>66.48</v>
      </c>
      <c r="P6381" s="29">
        <f>IFERROR(_xlfn.XLOOKUP($B6381,'Ownership Metrics'!$A:$A,'Ownership Metrics'!$E:$E),"")</f>
        <v>82.44</v>
      </c>
      <c r="Q6381" s="30">
        <f>IFERROR(_xlfn.XLOOKUP($B6381,'Ownership Metrics'!$A:$A,'Ownership Metrics'!$F:$F),"")</f>
        <v>8</v>
      </c>
      <c r="R6381" s="30">
        <f>IFERROR(_xlfn.XLOOKUP($B6381,'Ownership Metrics'!$A:$A,'Ownership Metrics'!$G:$G),"")</f>
        <v>62</v>
      </c>
      <c r="S6381" s="27" t="str">
        <f>IFERROR(_xlfn.XLOOKUP($B6381,'Ownership Metrics'!$A:$A,'Ownership Metrics'!$H:$H),"")</f>
        <v>Mayoritas</v>
      </c>
      <c r="T6381" s="27" t="str">
        <f>IFERROR(_xlfn.XLOOKUP($B6381,'Ownership Metrics'!$A:$A,'Ownership Metrics'!$I:$I),"")</f>
        <v>Tinggi</v>
      </c>
      <c r="U6381" s="27">
        <f>IF(COUNTIFS($B$2:$B6381,$B6381,$D$2:$D6381,$D6381)=1,1,0)</f>
        <v>1</v>
      </c>
      <c r="V6381" s="27">
        <f t="shared" si="298"/>
        <v>2</v>
      </c>
      <c r="W6381" s="27">
        <f t="shared" si="299"/>
        <v>4</v>
      </c>
      <c r="X6381" s="27">
        <f t="shared" si="297"/>
        <v>1.9999993619</v>
      </c>
    </row>
    <row r="6382" spans="1:24" x14ac:dyDescent="0.25">
      <c r="A6382" s="26">
        <v>46265</v>
      </c>
      <c r="B6382" s="27" t="s">
        <v>11003</v>
      </c>
      <c r="C6382" s="27" t="s">
        <v>6486</v>
      </c>
      <c r="D6382" s="27" t="s">
        <v>6488</v>
      </c>
      <c r="E6382" s="27" t="s">
        <v>35</v>
      </c>
      <c r="F6382" s="27" t="s">
        <v>23</v>
      </c>
      <c r="G6382" s="27" t="s">
        <v>36</v>
      </c>
      <c r="H6382" s="27"/>
      <c r="I6382" s="28">
        <v>5670272</v>
      </c>
      <c r="J6382" s="28">
        <v>0</v>
      </c>
      <c r="K6382" s="28">
        <v>5670272</v>
      </c>
      <c r="L6382" s="29">
        <v>1.41</v>
      </c>
      <c r="M6382" s="29">
        <f>IFERROR(_xlfn.XLOOKUP($B6382,'Ownership Metrics'!$A:$A,'Ownership Metrics'!$B:$B),"")</f>
        <v>10.33</v>
      </c>
      <c r="N6382" s="28">
        <f>IFERROR(_xlfn.XLOOKUP($B6382,'Ownership Metrics'!$A:$A,'Ownership Metrics'!$C:$C),"")</f>
        <v>4581</v>
      </c>
      <c r="O6382" s="29">
        <f>IFERROR(_xlfn.XLOOKUP($B6382,'Ownership Metrics'!$A:$A,'Ownership Metrics'!$D:$D),"")</f>
        <v>66.48</v>
      </c>
      <c r="P6382" s="29">
        <f>IFERROR(_xlfn.XLOOKUP($B6382,'Ownership Metrics'!$A:$A,'Ownership Metrics'!$E:$E),"")</f>
        <v>82.44</v>
      </c>
      <c r="Q6382" s="30">
        <f>IFERROR(_xlfn.XLOOKUP($B6382,'Ownership Metrics'!$A:$A,'Ownership Metrics'!$F:$F),"")</f>
        <v>8</v>
      </c>
      <c r="R6382" s="30">
        <f>IFERROR(_xlfn.XLOOKUP($B6382,'Ownership Metrics'!$A:$A,'Ownership Metrics'!$G:$G),"")</f>
        <v>62</v>
      </c>
      <c r="S6382" s="27" t="str">
        <f>IFERROR(_xlfn.XLOOKUP($B6382,'Ownership Metrics'!$A:$A,'Ownership Metrics'!$H:$H),"")</f>
        <v>Mayoritas</v>
      </c>
      <c r="T6382" s="27" t="str">
        <f>IFERROR(_xlfn.XLOOKUP($B6382,'Ownership Metrics'!$A:$A,'Ownership Metrics'!$I:$I),"")</f>
        <v>Tinggi</v>
      </c>
      <c r="U6382" s="27">
        <f>IF(COUNTIFS($B$2:$B6382,$B6382,$D$2:$D6382,$D6382)=1,1,0)</f>
        <v>1</v>
      </c>
      <c r="V6382" s="27">
        <f t="shared" si="298"/>
        <v>1.41</v>
      </c>
      <c r="W6382" s="27">
        <f t="shared" si="299"/>
        <v>6</v>
      </c>
      <c r="X6382" s="27">
        <f t="shared" si="297"/>
        <v>1.4099993618</v>
      </c>
    </row>
    <row r="6383" spans="1:24" x14ac:dyDescent="0.25">
      <c r="A6383" s="26">
        <v>46265</v>
      </c>
      <c r="B6383" s="27" t="s">
        <v>11003</v>
      </c>
      <c r="C6383" s="27" t="s">
        <v>6486</v>
      </c>
      <c r="D6383" s="27" t="s">
        <v>6489</v>
      </c>
      <c r="E6383" s="27" t="s">
        <v>35</v>
      </c>
      <c r="F6383" s="27" t="s">
        <v>23</v>
      </c>
      <c r="G6383" s="27" t="s">
        <v>36</v>
      </c>
      <c r="H6383" s="27" t="s">
        <v>24</v>
      </c>
      <c r="I6383" s="28">
        <v>18442300</v>
      </c>
      <c r="J6383" s="28">
        <v>0</v>
      </c>
      <c r="K6383" s="28">
        <v>18442300</v>
      </c>
      <c r="L6383" s="29">
        <v>4.59</v>
      </c>
      <c r="M6383" s="29">
        <f>IFERROR(_xlfn.XLOOKUP($B6383,'Ownership Metrics'!$A:$A,'Ownership Metrics'!$B:$B),"")</f>
        <v>10.33</v>
      </c>
      <c r="N6383" s="28">
        <f>IFERROR(_xlfn.XLOOKUP($B6383,'Ownership Metrics'!$A:$A,'Ownership Metrics'!$C:$C),"")</f>
        <v>4581</v>
      </c>
      <c r="O6383" s="29">
        <f>IFERROR(_xlfn.XLOOKUP($B6383,'Ownership Metrics'!$A:$A,'Ownership Metrics'!$D:$D),"")</f>
        <v>66.48</v>
      </c>
      <c r="P6383" s="29">
        <f>IFERROR(_xlfn.XLOOKUP($B6383,'Ownership Metrics'!$A:$A,'Ownership Metrics'!$E:$E),"")</f>
        <v>82.44</v>
      </c>
      <c r="Q6383" s="30">
        <f>IFERROR(_xlfn.XLOOKUP($B6383,'Ownership Metrics'!$A:$A,'Ownership Metrics'!$F:$F),"")</f>
        <v>8</v>
      </c>
      <c r="R6383" s="30">
        <f>IFERROR(_xlfn.XLOOKUP($B6383,'Ownership Metrics'!$A:$A,'Ownership Metrics'!$G:$G),"")</f>
        <v>62</v>
      </c>
      <c r="S6383" s="27" t="str">
        <f>IFERROR(_xlfn.XLOOKUP($B6383,'Ownership Metrics'!$A:$A,'Ownership Metrics'!$H:$H),"")</f>
        <v>Mayoritas</v>
      </c>
      <c r="T6383" s="27" t="str">
        <f>IFERROR(_xlfn.XLOOKUP($B6383,'Ownership Metrics'!$A:$A,'Ownership Metrics'!$I:$I),"")</f>
        <v>Tinggi</v>
      </c>
      <c r="U6383" s="27">
        <f>IF(COUNTIFS($B$2:$B6383,$B6383,$D$2:$D6383,$D6383)=1,1,0)</f>
        <v>1</v>
      </c>
      <c r="V6383" s="27">
        <f t="shared" si="298"/>
        <v>4.59</v>
      </c>
      <c r="W6383" s="27">
        <f t="shared" si="299"/>
        <v>3</v>
      </c>
      <c r="X6383" s="27">
        <f t="shared" si="297"/>
        <v>4.5899993616999994</v>
      </c>
    </row>
    <row r="6384" spans="1:24" x14ac:dyDescent="0.25">
      <c r="A6384" s="26">
        <v>46265</v>
      </c>
      <c r="B6384" s="27" t="s">
        <v>11003</v>
      </c>
      <c r="C6384" s="27" t="s">
        <v>6486</v>
      </c>
      <c r="D6384" s="27" t="s">
        <v>6490</v>
      </c>
      <c r="E6384" s="27" t="s">
        <v>35</v>
      </c>
      <c r="F6384" s="27" t="s">
        <v>23</v>
      </c>
      <c r="G6384" s="27" t="s">
        <v>36</v>
      </c>
      <c r="H6384" s="27" t="s">
        <v>24</v>
      </c>
      <c r="I6384" s="28">
        <v>4316848</v>
      </c>
      <c r="J6384" s="28">
        <v>0</v>
      </c>
      <c r="K6384" s="28">
        <v>4316848</v>
      </c>
      <c r="L6384" s="29">
        <v>1.07</v>
      </c>
      <c r="M6384" s="29">
        <f>IFERROR(_xlfn.XLOOKUP($B6384,'Ownership Metrics'!$A:$A,'Ownership Metrics'!$B:$B),"")</f>
        <v>10.33</v>
      </c>
      <c r="N6384" s="28">
        <f>IFERROR(_xlfn.XLOOKUP($B6384,'Ownership Metrics'!$A:$A,'Ownership Metrics'!$C:$C),"")</f>
        <v>4581</v>
      </c>
      <c r="O6384" s="29">
        <f>IFERROR(_xlfn.XLOOKUP($B6384,'Ownership Metrics'!$A:$A,'Ownership Metrics'!$D:$D),"")</f>
        <v>66.48</v>
      </c>
      <c r="P6384" s="29">
        <f>IFERROR(_xlfn.XLOOKUP($B6384,'Ownership Metrics'!$A:$A,'Ownership Metrics'!$E:$E),"")</f>
        <v>82.44</v>
      </c>
      <c r="Q6384" s="30">
        <f>IFERROR(_xlfn.XLOOKUP($B6384,'Ownership Metrics'!$A:$A,'Ownership Metrics'!$F:$F),"")</f>
        <v>8</v>
      </c>
      <c r="R6384" s="30">
        <f>IFERROR(_xlfn.XLOOKUP($B6384,'Ownership Metrics'!$A:$A,'Ownership Metrics'!$G:$G),"")</f>
        <v>62</v>
      </c>
      <c r="S6384" s="27" t="str">
        <f>IFERROR(_xlfn.XLOOKUP($B6384,'Ownership Metrics'!$A:$A,'Ownership Metrics'!$H:$H),"")</f>
        <v>Mayoritas</v>
      </c>
      <c r="T6384" s="27" t="str">
        <f>IFERROR(_xlfn.XLOOKUP($B6384,'Ownership Metrics'!$A:$A,'Ownership Metrics'!$I:$I),"")</f>
        <v>Tinggi</v>
      </c>
      <c r="U6384" s="27">
        <f>IF(COUNTIFS($B$2:$B6384,$B6384,$D$2:$D6384,$D6384)=1,1,0)</f>
        <v>1</v>
      </c>
      <c r="V6384" s="27">
        <f t="shared" si="298"/>
        <v>1.07</v>
      </c>
      <c r="W6384" s="27">
        <f t="shared" si="299"/>
        <v>8</v>
      </c>
      <c r="X6384" s="27">
        <f t="shared" si="297"/>
        <v>1.0699993616000001</v>
      </c>
    </row>
    <row r="6385" spans="1:24" x14ac:dyDescent="0.25">
      <c r="A6385" s="26">
        <v>46265</v>
      </c>
      <c r="B6385" s="27" t="s">
        <v>11003</v>
      </c>
      <c r="C6385" s="27" t="s">
        <v>6486</v>
      </c>
      <c r="D6385" s="27" t="s">
        <v>6491</v>
      </c>
      <c r="E6385" s="27" t="s">
        <v>35</v>
      </c>
      <c r="F6385" s="27" t="s">
        <v>23</v>
      </c>
      <c r="G6385" s="27" t="s">
        <v>36</v>
      </c>
      <c r="H6385" s="27" t="s">
        <v>36</v>
      </c>
      <c r="I6385" s="28">
        <v>172000</v>
      </c>
      <c r="J6385" s="28">
        <v>4391520</v>
      </c>
      <c r="K6385" s="28">
        <v>4563520</v>
      </c>
      <c r="L6385" s="29">
        <v>1.1299999999999999</v>
      </c>
      <c r="M6385" s="29">
        <f>IFERROR(_xlfn.XLOOKUP($B6385,'Ownership Metrics'!$A:$A,'Ownership Metrics'!$B:$B),"")</f>
        <v>10.33</v>
      </c>
      <c r="N6385" s="28">
        <f>IFERROR(_xlfn.XLOOKUP($B6385,'Ownership Metrics'!$A:$A,'Ownership Metrics'!$C:$C),"")</f>
        <v>4581</v>
      </c>
      <c r="O6385" s="29">
        <f>IFERROR(_xlfn.XLOOKUP($B6385,'Ownership Metrics'!$A:$A,'Ownership Metrics'!$D:$D),"")</f>
        <v>66.48</v>
      </c>
      <c r="P6385" s="29">
        <f>IFERROR(_xlfn.XLOOKUP($B6385,'Ownership Metrics'!$A:$A,'Ownership Metrics'!$E:$E),"")</f>
        <v>82.44</v>
      </c>
      <c r="Q6385" s="30">
        <f>IFERROR(_xlfn.XLOOKUP($B6385,'Ownership Metrics'!$A:$A,'Ownership Metrics'!$F:$F),"")</f>
        <v>8</v>
      </c>
      <c r="R6385" s="30">
        <f>IFERROR(_xlfn.XLOOKUP($B6385,'Ownership Metrics'!$A:$A,'Ownership Metrics'!$G:$G),"")</f>
        <v>62</v>
      </c>
      <c r="S6385" s="27" t="str">
        <f>IFERROR(_xlfn.XLOOKUP($B6385,'Ownership Metrics'!$A:$A,'Ownership Metrics'!$H:$H),"")</f>
        <v>Mayoritas</v>
      </c>
      <c r="T6385" s="27" t="str">
        <f>IFERROR(_xlfn.XLOOKUP($B6385,'Ownership Metrics'!$A:$A,'Ownership Metrics'!$I:$I),"")</f>
        <v>Tinggi</v>
      </c>
      <c r="U6385" s="27">
        <f>IF(COUNTIFS($B$2:$B6385,$B6385,$D$2:$D6385,$D6385)=1,1,0)</f>
        <v>1</v>
      </c>
      <c r="V6385" s="27">
        <f t="shared" si="298"/>
        <v>1.1299999999999999</v>
      </c>
      <c r="W6385" s="27">
        <f t="shared" si="299"/>
        <v>7</v>
      </c>
      <c r="X6385" s="27">
        <f t="shared" si="297"/>
        <v>1.1299993614999999</v>
      </c>
    </row>
    <row r="6386" spans="1:24" x14ac:dyDescent="0.25">
      <c r="A6386" s="26">
        <v>46265</v>
      </c>
      <c r="B6386" s="27" t="s">
        <v>11003</v>
      </c>
      <c r="C6386" s="27" t="s">
        <v>6486</v>
      </c>
      <c r="D6386" s="27" t="s">
        <v>6492</v>
      </c>
      <c r="E6386" s="27"/>
      <c r="F6386" s="27"/>
      <c r="G6386" s="27"/>
      <c r="H6386" s="27"/>
      <c r="I6386" s="28">
        <v>0</v>
      </c>
      <c r="J6386" s="28">
        <v>45716520</v>
      </c>
      <c r="K6386" s="28">
        <v>45716520</v>
      </c>
      <c r="L6386" s="29">
        <v>11.37</v>
      </c>
      <c r="M6386" s="29">
        <f>IFERROR(_xlfn.XLOOKUP($B6386,'Ownership Metrics'!$A:$A,'Ownership Metrics'!$B:$B),"")</f>
        <v>10.33</v>
      </c>
      <c r="N6386" s="28">
        <f>IFERROR(_xlfn.XLOOKUP($B6386,'Ownership Metrics'!$A:$A,'Ownership Metrics'!$C:$C),"")</f>
        <v>4581</v>
      </c>
      <c r="O6386" s="29">
        <f>IFERROR(_xlfn.XLOOKUP($B6386,'Ownership Metrics'!$A:$A,'Ownership Metrics'!$D:$D),"")</f>
        <v>66.48</v>
      </c>
      <c r="P6386" s="29">
        <f>IFERROR(_xlfn.XLOOKUP($B6386,'Ownership Metrics'!$A:$A,'Ownership Metrics'!$E:$E),"")</f>
        <v>82.44</v>
      </c>
      <c r="Q6386" s="30">
        <f>IFERROR(_xlfn.XLOOKUP($B6386,'Ownership Metrics'!$A:$A,'Ownership Metrics'!$F:$F),"")</f>
        <v>8</v>
      </c>
      <c r="R6386" s="30">
        <f>IFERROR(_xlfn.XLOOKUP($B6386,'Ownership Metrics'!$A:$A,'Ownership Metrics'!$G:$G),"")</f>
        <v>62</v>
      </c>
      <c r="S6386" s="27" t="str">
        <f>IFERROR(_xlfn.XLOOKUP($B6386,'Ownership Metrics'!$A:$A,'Ownership Metrics'!$H:$H),"")</f>
        <v>Mayoritas</v>
      </c>
      <c r="T6386" s="27" t="str">
        <f>IFERROR(_xlfn.XLOOKUP($B6386,'Ownership Metrics'!$A:$A,'Ownership Metrics'!$I:$I),"")</f>
        <v>Tinggi</v>
      </c>
      <c r="U6386" s="27">
        <f>IF(COUNTIFS($B$2:$B6386,$B6386,$D$2:$D6386,$D6386)=1,1,0)</f>
        <v>1</v>
      </c>
      <c r="V6386" s="27">
        <f t="shared" si="298"/>
        <v>11.37</v>
      </c>
      <c r="W6386" s="27">
        <f t="shared" si="299"/>
        <v>2</v>
      </c>
      <c r="X6386" s="27">
        <f t="shared" si="297"/>
        <v>11.3699993614</v>
      </c>
    </row>
    <row r="6387" spans="1:24" x14ac:dyDescent="0.25">
      <c r="A6387" s="26">
        <v>46265</v>
      </c>
      <c r="B6387" s="27" t="s">
        <v>11003</v>
      </c>
      <c r="C6387" s="27" t="s">
        <v>6486</v>
      </c>
      <c r="D6387" s="27" t="s">
        <v>6493</v>
      </c>
      <c r="E6387" s="27"/>
      <c r="F6387" s="27"/>
      <c r="G6387" s="27"/>
      <c r="H6387" s="27"/>
      <c r="I6387" s="28">
        <v>0</v>
      </c>
      <c r="J6387" s="28">
        <v>6520768</v>
      </c>
      <c r="K6387" s="28">
        <v>6520768</v>
      </c>
      <c r="L6387" s="29">
        <v>1.62</v>
      </c>
      <c r="M6387" s="29">
        <f>IFERROR(_xlfn.XLOOKUP($B6387,'Ownership Metrics'!$A:$A,'Ownership Metrics'!$B:$B),"")</f>
        <v>10.33</v>
      </c>
      <c r="N6387" s="28">
        <f>IFERROR(_xlfn.XLOOKUP($B6387,'Ownership Metrics'!$A:$A,'Ownership Metrics'!$C:$C),"")</f>
        <v>4581</v>
      </c>
      <c r="O6387" s="29">
        <f>IFERROR(_xlfn.XLOOKUP($B6387,'Ownership Metrics'!$A:$A,'Ownership Metrics'!$D:$D),"")</f>
        <v>66.48</v>
      </c>
      <c r="P6387" s="29">
        <f>IFERROR(_xlfn.XLOOKUP($B6387,'Ownership Metrics'!$A:$A,'Ownership Metrics'!$E:$E),"")</f>
        <v>82.44</v>
      </c>
      <c r="Q6387" s="30">
        <f>IFERROR(_xlfn.XLOOKUP($B6387,'Ownership Metrics'!$A:$A,'Ownership Metrics'!$F:$F),"")</f>
        <v>8</v>
      </c>
      <c r="R6387" s="30">
        <f>IFERROR(_xlfn.XLOOKUP($B6387,'Ownership Metrics'!$A:$A,'Ownership Metrics'!$G:$G),"")</f>
        <v>62</v>
      </c>
      <c r="S6387" s="27" t="str">
        <f>IFERROR(_xlfn.XLOOKUP($B6387,'Ownership Metrics'!$A:$A,'Ownership Metrics'!$H:$H),"")</f>
        <v>Mayoritas</v>
      </c>
      <c r="T6387" s="27" t="str">
        <f>IFERROR(_xlfn.XLOOKUP($B6387,'Ownership Metrics'!$A:$A,'Ownership Metrics'!$I:$I),"")</f>
        <v>Tinggi</v>
      </c>
      <c r="U6387" s="27">
        <f>IF(COUNTIFS($B$2:$B6387,$B6387,$D$2:$D6387,$D6387)=1,1,0)</f>
        <v>1</v>
      </c>
      <c r="V6387" s="27">
        <f t="shared" si="298"/>
        <v>1.62</v>
      </c>
      <c r="W6387" s="27">
        <f t="shared" si="299"/>
        <v>5</v>
      </c>
      <c r="X6387" s="27">
        <f t="shared" si="297"/>
        <v>1.6199993613000001</v>
      </c>
    </row>
    <row r="6388" spans="1:24" x14ac:dyDescent="0.25">
      <c r="A6388" s="26">
        <v>46265</v>
      </c>
      <c r="B6388" s="27" t="s">
        <v>11004</v>
      </c>
      <c r="C6388" s="27" t="s">
        <v>6495</v>
      </c>
      <c r="D6388" s="27" t="s">
        <v>6496</v>
      </c>
      <c r="E6388" s="27" t="s">
        <v>22</v>
      </c>
      <c r="F6388" s="27" t="s">
        <v>23</v>
      </c>
      <c r="G6388" s="27"/>
      <c r="H6388" s="27" t="s">
        <v>24</v>
      </c>
      <c r="I6388" s="28">
        <v>100000000</v>
      </c>
      <c r="J6388" s="28">
        <v>1150000006</v>
      </c>
      <c r="K6388" s="28">
        <v>1250000006</v>
      </c>
      <c r="L6388" s="29">
        <v>25</v>
      </c>
      <c r="M6388" s="29">
        <f>IFERROR(_xlfn.XLOOKUP($B6388,'Ownership Metrics'!$A:$A,'Ownership Metrics'!$B:$B),"")</f>
        <v>4.6500000000000004</v>
      </c>
      <c r="N6388" s="28">
        <f>IFERROR(_xlfn.XLOOKUP($B6388,'Ownership Metrics'!$A:$A,'Ownership Metrics'!$C:$C),"")</f>
        <v>3704</v>
      </c>
      <c r="O6388" s="29">
        <f>IFERROR(_xlfn.XLOOKUP($B6388,'Ownership Metrics'!$A:$A,'Ownership Metrics'!$D:$D),"")</f>
        <v>55</v>
      </c>
      <c r="P6388" s="29">
        <f>IFERROR(_xlfn.XLOOKUP($B6388,'Ownership Metrics'!$A:$A,'Ownership Metrics'!$E:$E),"")</f>
        <v>84.53</v>
      </c>
      <c r="Q6388" s="30">
        <f>IFERROR(_xlfn.XLOOKUP($B6388,'Ownership Metrics'!$A:$A,'Ownership Metrics'!$F:$F),"")</f>
        <v>7</v>
      </c>
      <c r="R6388" s="30">
        <f>IFERROR(_xlfn.XLOOKUP($B6388,'Ownership Metrics'!$A:$A,'Ownership Metrics'!$G:$G),"")</f>
        <v>60</v>
      </c>
      <c r="S6388" s="27" t="str">
        <f>IFERROR(_xlfn.XLOOKUP($B6388,'Ownership Metrics'!$A:$A,'Ownership Metrics'!$H:$H),"")</f>
        <v>Mayoritas</v>
      </c>
      <c r="T6388" s="27" t="str">
        <f>IFERROR(_xlfn.XLOOKUP($B6388,'Ownership Metrics'!$A:$A,'Ownership Metrics'!$I:$I),"")</f>
        <v>Tinggi</v>
      </c>
      <c r="U6388" s="27">
        <f>IF(COUNTIFS($B$2:$B6388,$B6388,$D$2:$D6388,$D6388)=1,1,0)</f>
        <v>1</v>
      </c>
      <c r="V6388" s="27">
        <f t="shared" si="298"/>
        <v>25</v>
      </c>
      <c r="W6388" s="27">
        <f t="shared" si="299"/>
        <v>2</v>
      </c>
      <c r="X6388" s="27">
        <f t="shared" si="297"/>
        <v>24.9999993612</v>
      </c>
    </row>
    <row r="6389" spans="1:24" x14ac:dyDescent="0.25">
      <c r="A6389" s="26">
        <v>46265</v>
      </c>
      <c r="B6389" s="27" t="s">
        <v>11004</v>
      </c>
      <c r="C6389" s="27" t="s">
        <v>6495</v>
      </c>
      <c r="D6389" s="27" t="s">
        <v>6497</v>
      </c>
      <c r="E6389" s="27" t="s">
        <v>35</v>
      </c>
      <c r="F6389" s="27" t="s">
        <v>23</v>
      </c>
      <c r="G6389" s="27" t="s">
        <v>36</v>
      </c>
      <c r="H6389" s="27" t="s">
        <v>24</v>
      </c>
      <c r="I6389" s="28">
        <v>165702800</v>
      </c>
      <c r="J6389" s="28">
        <v>0</v>
      </c>
      <c r="K6389" s="28">
        <v>165702800</v>
      </c>
      <c r="L6389" s="29">
        <v>3.31</v>
      </c>
      <c r="M6389" s="29">
        <f>IFERROR(_xlfn.XLOOKUP($B6389,'Ownership Metrics'!$A:$A,'Ownership Metrics'!$B:$B),"")</f>
        <v>4.6500000000000004</v>
      </c>
      <c r="N6389" s="28">
        <f>IFERROR(_xlfn.XLOOKUP($B6389,'Ownership Metrics'!$A:$A,'Ownership Metrics'!$C:$C),"")</f>
        <v>3704</v>
      </c>
      <c r="O6389" s="29">
        <f>IFERROR(_xlfn.XLOOKUP($B6389,'Ownership Metrics'!$A:$A,'Ownership Metrics'!$D:$D),"")</f>
        <v>55</v>
      </c>
      <c r="P6389" s="29">
        <f>IFERROR(_xlfn.XLOOKUP($B6389,'Ownership Metrics'!$A:$A,'Ownership Metrics'!$E:$E),"")</f>
        <v>84.53</v>
      </c>
      <c r="Q6389" s="30">
        <f>IFERROR(_xlfn.XLOOKUP($B6389,'Ownership Metrics'!$A:$A,'Ownership Metrics'!$F:$F),"")</f>
        <v>7</v>
      </c>
      <c r="R6389" s="30">
        <f>IFERROR(_xlfn.XLOOKUP($B6389,'Ownership Metrics'!$A:$A,'Ownership Metrics'!$G:$G),"")</f>
        <v>60</v>
      </c>
      <c r="S6389" s="27" t="str">
        <f>IFERROR(_xlfn.XLOOKUP($B6389,'Ownership Metrics'!$A:$A,'Ownership Metrics'!$H:$H),"")</f>
        <v>Mayoritas</v>
      </c>
      <c r="T6389" s="27" t="str">
        <f>IFERROR(_xlfn.XLOOKUP($B6389,'Ownership Metrics'!$A:$A,'Ownership Metrics'!$I:$I),"")</f>
        <v>Tinggi</v>
      </c>
      <c r="U6389" s="27">
        <f>IF(COUNTIFS($B$2:$B6389,$B6389,$D$2:$D6389,$D6389)=1,1,0)</f>
        <v>1</v>
      </c>
      <c r="V6389" s="27">
        <f t="shared" si="298"/>
        <v>3.31</v>
      </c>
      <c r="W6389" s="27">
        <f t="shared" si="299"/>
        <v>5</v>
      </c>
      <c r="X6389" s="27">
        <f t="shared" si="297"/>
        <v>3.3099993611</v>
      </c>
    </row>
    <row r="6390" spans="1:24" x14ac:dyDescent="0.25">
      <c r="A6390" s="26">
        <v>46265</v>
      </c>
      <c r="B6390" s="27" t="s">
        <v>11004</v>
      </c>
      <c r="C6390" s="27" t="s">
        <v>6495</v>
      </c>
      <c r="D6390" s="27" t="s">
        <v>6498</v>
      </c>
      <c r="E6390" s="27" t="s">
        <v>35</v>
      </c>
      <c r="F6390" s="27" t="s">
        <v>23</v>
      </c>
      <c r="G6390" s="27" t="s">
        <v>36</v>
      </c>
      <c r="H6390" s="27" t="s">
        <v>24</v>
      </c>
      <c r="I6390" s="28">
        <v>226579200</v>
      </c>
      <c r="J6390" s="28">
        <v>0</v>
      </c>
      <c r="K6390" s="28">
        <v>226579200</v>
      </c>
      <c r="L6390" s="29">
        <v>4.53</v>
      </c>
      <c r="M6390" s="29">
        <f>IFERROR(_xlfn.XLOOKUP($B6390,'Ownership Metrics'!$A:$A,'Ownership Metrics'!$B:$B),"")</f>
        <v>4.6500000000000004</v>
      </c>
      <c r="N6390" s="28">
        <f>IFERROR(_xlfn.XLOOKUP($B6390,'Ownership Metrics'!$A:$A,'Ownership Metrics'!$C:$C),"")</f>
        <v>3704</v>
      </c>
      <c r="O6390" s="29">
        <f>IFERROR(_xlfn.XLOOKUP($B6390,'Ownership Metrics'!$A:$A,'Ownership Metrics'!$D:$D),"")</f>
        <v>55</v>
      </c>
      <c r="P6390" s="29">
        <f>IFERROR(_xlfn.XLOOKUP($B6390,'Ownership Metrics'!$A:$A,'Ownership Metrics'!$E:$E),"")</f>
        <v>84.53</v>
      </c>
      <c r="Q6390" s="30">
        <f>IFERROR(_xlfn.XLOOKUP($B6390,'Ownership Metrics'!$A:$A,'Ownership Metrics'!$F:$F),"")</f>
        <v>7</v>
      </c>
      <c r="R6390" s="30">
        <f>IFERROR(_xlfn.XLOOKUP($B6390,'Ownership Metrics'!$A:$A,'Ownership Metrics'!$G:$G),"")</f>
        <v>60</v>
      </c>
      <c r="S6390" s="27" t="str">
        <f>IFERROR(_xlfn.XLOOKUP($B6390,'Ownership Metrics'!$A:$A,'Ownership Metrics'!$H:$H),"")</f>
        <v>Mayoritas</v>
      </c>
      <c r="T6390" s="27" t="str">
        <f>IFERROR(_xlfn.XLOOKUP($B6390,'Ownership Metrics'!$A:$A,'Ownership Metrics'!$I:$I),"")</f>
        <v>Tinggi</v>
      </c>
      <c r="U6390" s="27">
        <f>IF(COUNTIFS($B$2:$B6390,$B6390,$D$2:$D6390,$D6390)=1,1,0)</f>
        <v>1</v>
      </c>
      <c r="V6390" s="27">
        <f t="shared" si="298"/>
        <v>4.53</v>
      </c>
      <c r="W6390" s="27">
        <f t="shared" si="299"/>
        <v>3</v>
      </c>
      <c r="X6390" s="27">
        <f t="shared" si="297"/>
        <v>4.5299993610000007</v>
      </c>
    </row>
    <row r="6391" spans="1:24" x14ac:dyDescent="0.25">
      <c r="A6391" s="26">
        <v>46265</v>
      </c>
      <c r="B6391" s="27" t="s">
        <v>11004</v>
      </c>
      <c r="C6391" s="27" t="s">
        <v>6495</v>
      </c>
      <c r="D6391" s="27" t="s">
        <v>2099</v>
      </c>
      <c r="E6391" s="27" t="s">
        <v>67</v>
      </c>
      <c r="F6391" s="27" t="s">
        <v>23</v>
      </c>
      <c r="G6391" s="27"/>
      <c r="H6391" s="27" t="s">
        <v>24</v>
      </c>
      <c r="I6391" s="28">
        <v>85000000</v>
      </c>
      <c r="J6391" s="28">
        <v>0</v>
      </c>
      <c r="K6391" s="28">
        <v>85000000</v>
      </c>
      <c r="L6391" s="29">
        <v>1.7</v>
      </c>
      <c r="M6391" s="29">
        <f>IFERROR(_xlfn.XLOOKUP($B6391,'Ownership Metrics'!$A:$A,'Ownership Metrics'!$B:$B),"")</f>
        <v>4.6500000000000004</v>
      </c>
      <c r="N6391" s="28">
        <f>IFERROR(_xlfn.XLOOKUP($B6391,'Ownership Metrics'!$A:$A,'Ownership Metrics'!$C:$C),"")</f>
        <v>3704</v>
      </c>
      <c r="O6391" s="29">
        <f>IFERROR(_xlfn.XLOOKUP($B6391,'Ownership Metrics'!$A:$A,'Ownership Metrics'!$D:$D),"")</f>
        <v>55</v>
      </c>
      <c r="P6391" s="29">
        <f>IFERROR(_xlfn.XLOOKUP($B6391,'Ownership Metrics'!$A:$A,'Ownership Metrics'!$E:$E),"")</f>
        <v>84.53</v>
      </c>
      <c r="Q6391" s="30">
        <f>IFERROR(_xlfn.XLOOKUP($B6391,'Ownership Metrics'!$A:$A,'Ownership Metrics'!$F:$F),"")</f>
        <v>7</v>
      </c>
      <c r="R6391" s="30">
        <f>IFERROR(_xlfn.XLOOKUP($B6391,'Ownership Metrics'!$A:$A,'Ownership Metrics'!$G:$G),"")</f>
        <v>60</v>
      </c>
      <c r="S6391" s="27" t="str">
        <f>IFERROR(_xlfn.XLOOKUP($B6391,'Ownership Metrics'!$A:$A,'Ownership Metrics'!$H:$H),"")</f>
        <v>Mayoritas</v>
      </c>
      <c r="T6391" s="27" t="str">
        <f>IFERROR(_xlfn.XLOOKUP($B6391,'Ownership Metrics'!$A:$A,'Ownership Metrics'!$I:$I),"")</f>
        <v>Tinggi</v>
      </c>
      <c r="U6391" s="27">
        <f>IF(COUNTIFS($B$2:$B6391,$B6391,$D$2:$D6391,$D6391)=1,1,0)</f>
        <v>1</v>
      </c>
      <c r="V6391" s="27">
        <f t="shared" si="298"/>
        <v>1.7</v>
      </c>
      <c r="W6391" s="27">
        <f t="shared" si="299"/>
        <v>7</v>
      </c>
      <c r="X6391" s="27">
        <f t="shared" si="297"/>
        <v>1.6999993608999999</v>
      </c>
    </row>
    <row r="6392" spans="1:24" x14ac:dyDescent="0.25">
      <c r="A6392" s="26">
        <v>46265</v>
      </c>
      <c r="B6392" s="27" t="s">
        <v>11004</v>
      </c>
      <c r="C6392" s="27" t="s">
        <v>6495</v>
      </c>
      <c r="D6392" s="27" t="s">
        <v>484</v>
      </c>
      <c r="E6392" s="27" t="s">
        <v>67</v>
      </c>
      <c r="F6392" s="27" t="s">
        <v>23</v>
      </c>
      <c r="G6392" s="27"/>
      <c r="H6392" s="27" t="s">
        <v>24</v>
      </c>
      <c r="I6392" s="28">
        <v>199365604</v>
      </c>
      <c r="J6392" s="28">
        <v>0</v>
      </c>
      <c r="K6392" s="28">
        <v>199365604</v>
      </c>
      <c r="L6392" s="29">
        <v>3.99</v>
      </c>
      <c r="M6392" s="29">
        <f>IFERROR(_xlfn.XLOOKUP($B6392,'Ownership Metrics'!$A:$A,'Ownership Metrics'!$B:$B),"")</f>
        <v>4.6500000000000004</v>
      </c>
      <c r="N6392" s="28">
        <f>IFERROR(_xlfn.XLOOKUP($B6392,'Ownership Metrics'!$A:$A,'Ownership Metrics'!$C:$C),"")</f>
        <v>3704</v>
      </c>
      <c r="O6392" s="29">
        <f>IFERROR(_xlfn.XLOOKUP($B6392,'Ownership Metrics'!$A:$A,'Ownership Metrics'!$D:$D),"")</f>
        <v>55</v>
      </c>
      <c r="P6392" s="29">
        <f>IFERROR(_xlfn.XLOOKUP($B6392,'Ownership Metrics'!$A:$A,'Ownership Metrics'!$E:$E),"")</f>
        <v>84.53</v>
      </c>
      <c r="Q6392" s="30">
        <f>IFERROR(_xlfn.XLOOKUP($B6392,'Ownership Metrics'!$A:$A,'Ownership Metrics'!$F:$F),"")</f>
        <v>7</v>
      </c>
      <c r="R6392" s="30">
        <f>IFERROR(_xlfn.XLOOKUP($B6392,'Ownership Metrics'!$A:$A,'Ownership Metrics'!$G:$G),"")</f>
        <v>60</v>
      </c>
      <c r="S6392" s="27" t="str">
        <f>IFERROR(_xlfn.XLOOKUP($B6392,'Ownership Metrics'!$A:$A,'Ownership Metrics'!$H:$H),"")</f>
        <v>Mayoritas</v>
      </c>
      <c r="T6392" s="27" t="str">
        <f>IFERROR(_xlfn.XLOOKUP($B6392,'Ownership Metrics'!$A:$A,'Ownership Metrics'!$I:$I),"")</f>
        <v>Tinggi</v>
      </c>
      <c r="U6392" s="27">
        <f>IF(COUNTIFS($B$2:$B6392,$B6392,$D$2:$D6392,$D6392)=1,1,0)</f>
        <v>1</v>
      </c>
      <c r="V6392" s="27">
        <f t="shared" si="298"/>
        <v>3.99</v>
      </c>
      <c r="W6392" s="27">
        <f t="shared" si="299"/>
        <v>4</v>
      </c>
      <c r="X6392" s="27">
        <f t="shared" si="297"/>
        <v>3.9899993608000002</v>
      </c>
    </row>
    <row r="6393" spans="1:24" x14ac:dyDescent="0.25">
      <c r="A6393" s="26">
        <v>46265</v>
      </c>
      <c r="B6393" s="27" t="s">
        <v>11004</v>
      </c>
      <c r="C6393" s="27" t="s">
        <v>6495</v>
      </c>
      <c r="D6393" s="27" t="s">
        <v>147</v>
      </c>
      <c r="E6393" s="27" t="s">
        <v>67</v>
      </c>
      <c r="F6393" s="27" t="s">
        <v>32</v>
      </c>
      <c r="G6393" s="27"/>
      <c r="H6393" s="27" t="s">
        <v>64</v>
      </c>
      <c r="I6393" s="28">
        <v>91192000</v>
      </c>
      <c r="J6393" s="28">
        <v>0</v>
      </c>
      <c r="K6393" s="28">
        <v>91192000</v>
      </c>
      <c r="L6393" s="29">
        <v>1.82</v>
      </c>
      <c r="M6393" s="29">
        <f>IFERROR(_xlfn.XLOOKUP($B6393,'Ownership Metrics'!$A:$A,'Ownership Metrics'!$B:$B),"")</f>
        <v>4.6500000000000004</v>
      </c>
      <c r="N6393" s="28">
        <f>IFERROR(_xlfn.XLOOKUP($B6393,'Ownership Metrics'!$A:$A,'Ownership Metrics'!$C:$C),"")</f>
        <v>3704</v>
      </c>
      <c r="O6393" s="29">
        <f>IFERROR(_xlfn.XLOOKUP($B6393,'Ownership Metrics'!$A:$A,'Ownership Metrics'!$D:$D),"")</f>
        <v>55</v>
      </c>
      <c r="P6393" s="29">
        <f>IFERROR(_xlfn.XLOOKUP($B6393,'Ownership Metrics'!$A:$A,'Ownership Metrics'!$E:$E),"")</f>
        <v>84.53</v>
      </c>
      <c r="Q6393" s="30">
        <f>IFERROR(_xlfn.XLOOKUP($B6393,'Ownership Metrics'!$A:$A,'Ownership Metrics'!$F:$F),"")</f>
        <v>7</v>
      </c>
      <c r="R6393" s="30">
        <f>IFERROR(_xlfn.XLOOKUP($B6393,'Ownership Metrics'!$A:$A,'Ownership Metrics'!$G:$G),"")</f>
        <v>60</v>
      </c>
      <c r="S6393" s="27" t="str">
        <f>IFERROR(_xlfn.XLOOKUP($B6393,'Ownership Metrics'!$A:$A,'Ownership Metrics'!$H:$H),"")</f>
        <v>Mayoritas</v>
      </c>
      <c r="T6393" s="27" t="str">
        <f>IFERROR(_xlfn.XLOOKUP($B6393,'Ownership Metrics'!$A:$A,'Ownership Metrics'!$I:$I),"")</f>
        <v>Tinggi</v>
      </c>
      <c r="U6393" s="27">
        <f>IF(COUNTIFS($B$2:$B6393,$B6393,$D$2:$D6393,$D6393)=1,1,0)</f>
        <v>1</v>
      </c>
      <c r="V6393" s="27">
        <f t="shared" si="298"/>
        <v>1.82</v>
      </c>
      <c r="W6393" s="27">
        <f t="shared" si="299"/>
        <v>6</v>
      </c>
      <c r="X6393" s="27">
        <f t="shared" si="297"/>
        <v>1.8199993607</v>
      </c>
    </row>
    <row r="6394" spans="1:24" x14ac:dyDescent="0.25">
      <c r="A6394" s="26">
        <v>46265</v>
      </c>
      <c r="B6394" s="27" t="s">
        <v>11004</v>
      </c>
      <c r="C6394" s="27" t="s">
        <v>6495</v>
      </c>
      <c r="D6394" s="27" t="s">
        <v>6499</v>
      </c>
      <c r="E6394" s="27"/>
      <c r="F6394" s="27"/>
      <c r="G6394" s="27"/>
      <c r="H6394" s="27"/>
      <c r="I6394" s="28">
        <v>0</v>
      </c>
      <c r="J6394" s="28">
        <v>2749999994</v>
      </c>
      <c r="K6394" s="28">
        <v>2749999994</v>
      </c>
      <c r="L6394" s="29">
        <v>55</v>
      </c>
      <c r="M6394" s="29">
        <f>IFERROR(_xlfn.XLOOKUP($B6394,'Ownership Metrics'!$A:$A,'Ownership Metrics'!$B:$B),"")</f>
        <v>4.6500000000000004</v>
      </c>
      <c r="N6394" s="28">
        <f>IFERROR(_xlfn.XLOOKUP($B6394,'Ownership Metrics'!$A:$A,'Ownership Metrics'!$C:$C),"")</f>
        <v>3704</v>
      </c>
      <c r="O6394" s="29">
        <f>IFERROR(_xlfn.XLOOKUP($B6394,'Ownership Metrics'!$A:$A,'Ownership Metrics'!$D:$D),"")</f>
        <v>55</v>
      </c>
      <c r="P6394" s="29">
        <f>IFERROR(_xlfn.XLOOKUP($B6394,'Ownership Metrics'!$A:$A,'Ownership Metrics'!$E:$E),"")</f>
        <v>84.53</v>
      </c>
      <c r="Q6394" s="30">
        <f>IFERROR(_xlfn.XLOOKUP($B6394,'Ownership Metrics'!$A:$A,'Ownership Metrics'!$F:$F),"")</f>
        <v>7</v>
      </c>
      <c r="R6394" s="30">
        <f>IFERROR(_xlfn.XLOOKUP($B6394,'Ownership Metrics'!$A:$A,'Ownership Metrics'!$G:$G),"")</f>
        <v>60</v>
      </c>
      <c r="S6394" s="27" t="str">
        <f>IFERROR(_xlfn.XLOOKUP($B6394,'Ownership Metrics'!$A:$A,'Ownership Metrics'!$H:$H),"")</f>
        <v>Mayoritas</v>
      </c>
      <c r="T6394" s="27" t="str">
        <f>IFERROR(_xlfn.XLOOKUP($B6394,'Ownership Metrics'!$A:$A,'Ownership Metrics'!$I:$I),"")</f>
        <v>Tinggi</v>
      </c>
      <c r="U6394" s="27">
        <f>IF(COUNTIFS($B$2:$B6394,$B6394,$D$2:$D6394,$D6394)=1,1,0)</f>
        <v>1</v>
      </c>
      <c r="V6394" s="27">
        <f t="shared" si="298"/>
        <v>55</v>
      </c>
      <c r="W6394" s="27">
        <f t="shared" si="299"/>
        <v>1</v>
      </c>
      <c r="X6394" s="27">
        <f t="shared" si="297"/>
        <v>54.9999993606</v>
      </c>
    </row>
    <row r="6395" spans="1:24" x14ac:dyDescent="0.25">
      <c r="A6395" s="26">
        <v>46265</v>
      </c>
      <c r="B6395" s="27" t="s">
        <v>11005</v>
      </c>
      <c r="C6395" s="27" t="s">
        <v>6501</v>
      </c>
      <c r="D6395" s="27" t="s">
        <v>6502</v>
      </c>
      <c r="E6395" s="27" t="s">
        <v>22</v>
      </c>
      <c r="F6395" s="27" t="s">
        <v>23</v>
      </c>
      <c r="G6395" s="27"/>
      <c r="H6395" s="27" t="s">
        <v>24</v>
      </c>
      <c r="I6395" s="28">
        <v>166398000</v>
      </c>
      <c r="J6395" s="28">
        <v>0</v>
      </c>
      <c r="K6395" s="28">
        <v>166398000</v>
      </c>
      <c r="L6395" s="29">
        <v>1.59</v>
      </c>
      <c r="M6395" s="29">
        <f>IFERROR(_xlfn.XLOOKUP($B6395,'Ownership Metrics'!$A:$A,'Ownership Metrics'!$B:$B),"")</f>
        <v>5.77</v>
      </c>
      <c r="N6395" s="28">
        <f>IFERROR(_xlfn.XLOOKUP($B6395,'Ownership Metrics'!$A:$A,'Ownership Metrics'!$C:$C),"")</f>
        <v>5327</v>
      </c>
      <c r="O6395" s="29">
        <f>IFERROR(_xlfn.XLOOKUP($B6395,'Ownership Metrics'!$A:$A,'Ownership Metrics'!$D:$D),"")</f>
        <v>72.510000000000005</v>
      </c>
      <c r="P6395" s="29">
        <f>IFERROR(_xlfn.XLOOKUP($B6395,'Ownership Metrics'!$A:$A,'Ownership Metrics'!$E:$E),"")</f>
        <v>81.12</v>
      </c>
      <c r="Q6395" s="30">
        <f>IFERROR(_xlfn.XLOOKUP($B6395,'Ownership Metrics'!$A:$A,'Ownership Metrics'!$F:$F),"")</f>
        <v>9</v>
      </c>
      <c r="R6395" s="30">
        <f>IFERROR(_xlfn.XLOOKUP($B6395,'Ownership Metrics'!$A:$A,'Ownership Metrics'!$G:$G),"")</f>
        <v>64</v>
      </c>
      <c r="S6395" s="27" t="str">
        <f>IFERROR(_xlfn.XLOOKUP($B6395,'Ownership Metrics'!$A:$A,'Ownership Metrics'!$H:$H),"")</f>
        <v>Mayoritas</v>
      </c>
      <c r="T6395" s="27" t="str">
        <f>IFERROR(_xlfn.XLOOKUP($B6395,'Ownership Metrics'!$A:$A,'Ownership Metrics'!$I:$I),"")</f>
        <v>Tinggi</v>
      </c>
      <c r="U6395" s="27">
        <f>IF(COUNTIFS($B$2:$B6395,$B6395,$D$2:$D6395,$D6395)=1,1,0)</f>
        <v>1</v>
      </c>
      <c r="V6395" s="27">
        <f t="shared" si="298"/>
        <v>1.59</v>
      </c>
      <c r="W6395" s="27">
        <f t="shared" si="299"/>
        <v>8</v>
      </c>
      <c r="X6395" s="27">
        <f t="shared" si="297"/>
        <v>1.5899993605</v>
      </c>
    </row>
    <row r="6396" spans="1:24" x14ac:dyDescent="0.25">
      <c r="A6396" s="26">
        <v>46265</v>
      </c>
      <c r="B6396" s="27" t="s">
        <v>11005</v>
      </c>
      <c r="C6396" s="27" t="s">
        <v>6501</v>
      </c>
      <c r="D6396" s="27" t="s">
        <v>1573</v>
      </c>
      <c r="E6396" s="27" t="s">
        <v>22</v>
      </c>
      <c r="F6396" s="27" t="s">
        <v>23</v>
      </c>
      <c r="G6396" s="27"/>
      <c r="H6396" s="27" t="s">
        <v>24</v>
      </c>
      <c r="I6396" s="28">
        <v>119127550</v>
      </c>
      <c r="J6396" s="28">
        <v>0</v>
      </c>
      <c r="K6396" s="28">
        <v>119127550</v>
      </c>
      <c r="L6396" s="29">
        <v>1.1399999999999999</v>
      </c>
      <c r="M6396" s="29">
        <f>IFERROR(_xlfn.XLOOKUP($B6396,'Ownership Metrics'!$A:$A,'Ownership Metrics'!$B:$B),"")</f>
        <v>5.77</v>
      </c>
      <c r="N6396" s="28">
        <f>IFERROR(_xlfn.XLOOKUP($B6396,'Ownership Metrics'!$A:$A,'Ownership Metrics'!$C:$C),"")</f>
        <v>5327</v>
      </c>
      <c r="O6396" s="29">
        <f>IFERROR(_xlfn.XLOOKUP($B6396,'Ownership Metrics'!$A:$A,'Ownership Metrics'!$D:$D),"")</f>
        <v>72.510000000000005</v>
      </c>
      <c r="P6396" s="29">
        <f>IFERROR(_xlfn.XLOOKUP($B6396,'Ownership Metrics'!$A:$A,'Ownership Metrics'!$E:$E),"")</f>
        <v>81.12</v>
      </c>
      <c r="Q6396" s="30">
        <f>IFERROR(_xlfn.XLOOKUP($B6396,'Ownership Metrics'!$A:$A,'Ownership Metrics'!$F:$F),"")</f>
        <v>9</v>
      </c>
      <c r="R6396" s="30">
        <f>IFERROR(_xlfn.XLOOKUP($B6396,'Ownership Metrics'!$A:$A,'Ownership Metrics'!$G:$G),"")</f>
        <v>64</v>
      </c>
      <c r="S6396" s="27" t="str">
        <f>IFERROR(_xlfn.XLOOKUP($B6396,'Ownership Metrics'!$A:$A,'Ownership Metrics'!$H:$H),"")</f>
        <v>Mayoritas</v>
      </c>
      <c r="T6396" s="27" t="str">
        <f>IFERROR(_xlfn.XLOOKUP($B6396,'Ownership Metrics'!$A:$A,'Ownership Metrics'!$I:$I),"")</f>
        <v>Tinggi</v>
      </c>
      <c r="U6396" s="27">
        <f>IF(COUNTIFS($B$2:$B6396,$B6396,$D$2:$D6396,$D6396)=1,1,0)</f>
        <v>1</v>
      </c>
      <c r="V6396" s="27">
        <f t="shared" si="298"/>
        <v>1.1399999999999999</v>
      </c>
      <c r="W6396" s="27">
        <f t="shared" si="299"/>
        <v>9</v>
      </c>
      <c r="X6396" s="27">
        <f t="shared" si="297"/>
        <v>1.1399993603999998</v>
      </c>
    </row>
    <row r="6397" spans="1:24" x14ac:dyDescent="0.25">
      <c r="A6397" s="26">
        <v>46265</v>
      </c>
      <c r="B6397" s="27" t="s">
        <v>11005</v>
      </c>
      <c r="C6397" s="27" t="s">
        <v>6501</v>
      </c>
      <c r="D6397" s="27" t="s">
        <v>6503</v>
      </c>
      <c r="E6397" s="27" t="s">
        <v>74</v>
      </c>
      <c r="F6397" s="27" t="s">
        <v>32</v>
      </c>
      <c r="G6397" s="27"/>
      <c r="H6397" s="27" t="s">
        <v>56</v>
      </c>
      <c r="I6397" s="28">
        <v>360956000</v>
      </c>
      <c r="J6397" s="28">
        <v>0</v>
      </c>
      <c r="K6397" s="28">
        <v>360956000</v>
      </c>
      <c r="L6397" s="29">
        <v>3.44</v>
      </c>
      <c r="M6397" s="29">
        <f>IFERROR(_xlfn.XLOOKUP($B6397,'Ownership Metrics'!$A:$A,'Ownership Metrics'!$B:$B),"")</f>
        <v>5.77</v>
      </c>
      <c r="N6397" s="28">
        <f>IFERROR(_xlfn.XLOOKUP($B6397,'Ownership Metrics'!$A:$A,'Ownership Metrics'!$C:$C),"")</f>
        <v>5327</v>
      </c>
      <c r="O6397" s="29">
        <f>IFERROR(_xlfn.XLOOKUP($B6397,'Ownership Metrics'!$A:$A,'Ownership Metrics'!$D:$D),"")</f>
        <v>72.510000000000005</v>
      </c>
      <c r="P6397" s="29">
        <f>IFERROR(_xlfn.XLOOKUP($B6397,'Ownership Metrics'!$A:$A,'Ownership Metrics'!$E:$E),"")</f>
        <v>81.12</v>
      </c>
      <c r="Q6397" s="30">
        <f>IFERROR(_xlfn.XLOOKUP($B6397,'Ownership Metrics'!$A:$A,'Ownership Metrics'!$F:$F),"")</f>
        <v>9</v>
      </c>
      <c r="R6397" s="30">
        <f>IFERROR(_xlfn.XLOOKUP($B6397,'Ownership Metrics'!$A:$A,'Ownership Metrics'!$G:$G),"")</f>
        <v>64</v>
      </c>
      <c r="S6397" s="27" t="str">
        <f>IFERROR(_xlfn.XLOOKUP($B6397,'Ownership Metrics'!$A:$A,'Ownership Metrics'!$H:$H),"")</f>
        <v>Mayoritas</v>
      </c>
      <c r="T6397" s="27" t="str">
        <f>IFERROR(_xlfn.XLOOKUP($B6397,'Ownership Metrics'!$A:$A,'Ownership Metrics'!$I:$I),"")</f>
        <v>Tinggi</v>
      </c>
      <c r="U6397" s="27">
        <f>IF(COUNTIFS($B$2:$B6397,$B6397,$D$2:$D6397,$D6397)=1,1,0)</f>
        <v>1</v>
      </c>
      <c r="V6397" s="27">
        <f t="shared" si="298"/>
        <v>3.44</v>
      </c>
      <c r="W6397" s="27">
        <f t="shared" si="299"/>
        <v>4</v>
      </c>
      <c r="X6397" s="27">
        <f t="shared" si="297"/>
        <v>3.4399993602999999</v>
      </c>
    </row>
    <row r="6398" spans="1:24" x14ac:dyDescent="0.25">
      <c r="A6398" s="26">
        <v>46265</v>
      </c>
      <c r="B6398" s="27" t="s">
        <v>11005</v>
      </c>
      <c r="C6398" s="27" t="s">
        <v>6501</v>
      </c>
      <c r="D6398" s="27" t="s">
        <v>6504</v>
      </c>
      <c r="E6398" s="27" t="s">
        <v>74</v>
      </c>
      <c r="F6398" s="27" t="s">
        <v>32</v>
      </c>
      <c r="G6398" s="27"/>
      <c r="H6398" s="27" t="s">
        <v>234</v>
      </c>
      <c r="I6398" s="28">
        <v>7602265670</v>
      </c>
      <c r="J6398" s="28">
        <v>0</v>
      </c>
      <c r="K6398" s="28">
        <v>7602265670</v>
      </c>
      <c r="L6398" s="29">
        <v>72.510000000000005</v>
      </c>
      <c r="M6398" s="29">
        <f>IFERROR(_xlfn.XLOOKUP($B6398,'Ownership Metrics'!$A:$A,'Ownership Metrics'!$B:$B),"")</f>
        <v>5.77</v>
      </c>
      <c r="N6398" s="28">
        <f>IFERROR(_xlfn.XLOOKUP($B6398,'Ownership Metrics'!$A:$A,'Ownership Metrics'!$C:$C),"")</f>
        <v>5327</v>
      </c>
      <c r="O6398" s="29">
        <f>IFERROR(_xlfn.XLOOKUP($B6398,'Ownership Metrics'!$A:$A,'Ownership Metrics'!$D:$D),"")</f>
        <v>72.510000000000005</v>
      </c>
      <c r="P6398" s="29">
        <f>IFERROR(_xlfn.XLOOKUP($B6398,'Ownership Metrics'!$A:$A,'Ownership Metrics'!$E:$E),"")</f>
        <v>81.12</v>
      </c>
      <c r="Q6398" s="30">
        <f>IFERROR(_xlfn.XLOOKUP($B6398,'Ownership Metrics'!$A:$A,'Ownership Metrics'!$F:$F),"")</f>
        <v>9</v>
      </c>
      <c r="R6398" s="30">
        <f>IFERROR(_xlfn.XLOOKUP($B6398,'Ownership Metrics'!$A:$A,'Ownership Metrics'!$G:$G),"")</f>
        <v>64</v>
      </c>
      <c r="S6398" s="27" t="str">
        <f>IFERROR(_xlfn.XLOOKUP($B6398,'Ownership Metrics'!$A:$A,'Ownership Metrics'!$H:$H),"")</f>
        <v>Mayoritas</v>
      </c>
      <c r="T6398" s="27" t="str">
        <f>IFERROR(_xlfn.XLOOKUP($B6398,'Ownership Metrics'!$A:$A,'Ownership Metrics'!$I:$I),"")</f>
        <v>Tinggi</v>
      </c>
      <c r="U6398" s="27">
        <f>IF(COUNTIFS($B$2:$B6398,$B6398,$D$2:$D6398,$D6398)=1,1,0)</f>
        <v>1</v>
      </c>
      <c r="V6398" s="27">
        <f t="shared" si="298"/>
        <v>72.510000000000005</v>
      </c>
      <c r="W6398" s="27">
        <f t="shared" si="299"/>
        <v>1</v>
      </c>
      <c r="X6398" s="27">
        <f t="shared" si="297"/>
        <v>72.509999360199998</v>
      </c>
    </row>
    <row r="6399" spans="1:24" x14ac:dyDescent="0.25">
      <c r="A6399" s="26">
        <v>46265</v>
      </c>
      <c r="B6399" s="27" t="s">
        <v>11005</v>
      </c>
      <c r="C6399" s="27" t="s">
        <v>6501</v>
      </c>
      <c r="D6399" s="27" t="s">
        <v>6505</v>
      </c>
      <c r="E6399" s="27" t="s">
        <v>22</v>
      </c>
      <c r="F6399" s="27" t="s">
        <v>32</v>
      </c>
      <c r="G6399" s="27"/>
      <c r="H6399" s="27" t="s">
        <v>56</v>
      </c>
      <c r="I6399" s="28">
        <v>263044000</v>
      </c>
      <c r="J6399" s="28">
        <v>0</v>
      </c>
      <c r="K6399" s="28">
        <v>263044000</v>
      </c>
      <c r="L6399" s="29">
        <v>2.5099999999999998</v>
      </c>
      <c r="M6399" s="29">
        <f>IFERROR(_xlfn.XLOOKUP($B6399,'Ownership Metrics'!$A:$A,'Ownership Metrics'!$B:$B),"")</f>
        <v>5.77</v>
      </c>
      <c r="N6399" s="28">
        <f>IFERROR(_xlfn.XLOOKUP($B6399,'Ownership Metrics'!$A:$A,'Ownership Metrics'!$C:$C),"")</f>
        <v>5327</v>
      </c>
      <c r="O6399" s="29">
        <f>IFERROR(_xlfn.XLOOKUP($B6399,'Ownership Metrics'!$A:$A,'Ownership Metrics'!$D:$D),"")</f>
        <v>72.510000000000005</v>
      </c>
      <c r="P6399" s="29">
        <f>IFERROR(_xlfn.XLOOKUP($B6399,'Ownership Metrics'!$A:$A,'Ownership Metrics'!$E:$E),"")</f>
        <v>81.12</v>
      </c>
      <c r="Q6399" s="30">
        <f>IFERROR(_xlfn.XLOOKUP($B6399,'Ownership Metrics'!$A:$A,'Ownership Metrics'!$F:$F),"")</f>
        <v>9</v>
      </c>
      <c r="R6399" s="30">
        <f>IFERROR(_xlfn.XLOOKUP($B6399,'Ownership Metrics'!$A:$A,'Ownership Metrics'!$G:$G),"")</f>
        <v>64</v>
      </c>
      <c r="S6399" s="27" t="str">
        <f>IFERROR(_xlfn.XLOOKUP($B6399,'Ownership Metrics'!$A:$A,'Ownership Metrics'!$H:$H),"")</f>
        <v>Mayoritas</v>
      </c>
      <c r="T6399" s="27" t="str">
        <f>IFERROR(_xlfn.XLOOKUP($B6399,'Ownership Metrics'!$A:$A,'Ownership Metrics'!$I:$I),"")</f>
        <v>Tinggi</v>
      </c>
      <c r="U6399" s="27">
        <f>IF(COUNTIFS($B$2:$B6399,$B6399,$D$2:$D6399,$D6399)=1,1,0)</f>
        <v>1</v>
      </c>
      <c r="V6399" s="27">
        <f t="shared" si="298"/>
        <v>2.5099999999999998</v>
      </c>
      <c r="W6399" s="27">
        <f t="shared" si="299"/>
        <v>6</v>
      </c>
      <c r="X6399" s="27">
        <f t="shared" si="297"/>
        <v>2.5099993600999997</v>
      </c>
    </row>
    <row r="6400" spans="1:24" x14ac:dyDescent="0.25">
      <c r="A6400" s="26">
        <v>46265</v>
      </c>
      <c r="B6400" s="27" t="s">
        <v>11005</v>
      </c>
      <c r="C6400" s="27" t="s">
        <v>6501</v>
      </c>
      <c r="D6400" s="27" t="s">
        <v>850</v>
      </c>
      <c r="E6400" s="27" t="s">
        <v>83</v>
      </c>
      <c r="F6400" s="27" t="s">
        <v>32</v>
      </c>
      <c r="G6400" s="27"/>
      <c r="H6400" s="27" t="s">
        <v>56</v>
      </c>
      <c r="I6400" s="28">
        <v>503446350</v>
      </c>
      <c r="J6400" s="28">
        <v>0</v>
      </c>
      <c r="K6400" s="28">
        <v>503446350</v>
      </c>
      <c r="L6400" s="29">
        <v>4.8</v>
      </c>
      <c r="M6400" s="29">
        <f>IFERROR(_xlfn.XLOOKUP($B6400,'Ownership Metrics'!$A:$A,'Ownership Metrics'!$B:$B),"")</f>
        <v>5.77</v>
      </c>
      <c r="N6400" s="28">
        <f>IFERROR(_xlfn.XLOOKUP($B6400,'Ownership Metrics'!$A:$A,'Ownership Metrics'!$C:$C),"")</f>
        <v>5327</v>
      </c>
      <c r="O6400" s="29">
        <f>IFERROR(_xlfn.XLOOKUP($B6400,'Ownership Metrics'!$A:$A,'Ownership Metrics'!$D:$D),"")</f>
        <v>72.510000000000005</v>
      </c>
      <c r="P6400" s="29">
        <f>IFERROR(_xlfn.XLOOKUP($B6400,'Ownership Metrics'!$A:$A,'Ownership Metrics'!$E:$E),"")</f>
        <v>81.12</v>
      </c>
      <c r="Q6400" s="30">
        <f>IFERROR(_xlfn.XLOOKUP($B6400,'Ownership Metrics'!$A:$A,'Ownership Metrics'!$F:$F),"")</f>
        <v>9</v>
      </c>
      <c r="R6400" s="30">
        <f>IFERROR(_xlfn.XLOOKUP($B6400,'Ownership Metrics'!$A:$A,'Ownership Metrics'!$G:$G),"")</f>
        <v>64</v>
      </c>
      <c r="S6400" s="27" t="str">
        <f>IFERROR(_xlfn.XLOOKUP($B6400,'Ownership Metrics'!$A:$A,'Ownership Metrics'!$H:$H),"")</f>
        <v>Mayoritas</v>
      </c>
      <c r="T6400" s="27" t="str">
        <f>IFERROR(_xlfn.XLOOKUP($B6400,'Ownership Metrics'!$A:$A,'Ownership Metrics'!$I:$I),"")</f>
        <v>Tinggi</v>
      </c>
      <c r="U6400" s="27">
        <f>IF(COUNTIFS($B$2:$B6400,$B6400,$D$2:$D6400,$D6400)=1,1,0)</f>
        <v>1</v>
      </c>
      <c r="V6400" s="27">
        <f t="shared" si="298"/>
        <v>4.8</v>
      </c>
      <c r="W6400" s="27">
        <f t="shared" si="299"/>
        <v>2</v>
      </c>
      <c r="X6400" s="27">
        <f t="shared" si="297"/>
        <v>4.7999993600000002</v>
      </c>
    </row>
    <row r="6401" spans="1:24" x14ac:dyDescent="0.25">
      <c r="A6401" s="26">
        <v>46265</v>
      </c>
      <c r="B6401" s="27" t="s">
        <v>11005</v>
      </c>
      <c r="C6401" s="27" t="s">
        <v>6501</v>
      </c>
      <c r="D6401" s="27" t="s">
        <v>1866</v>
      </c>
      <c r="E6401" s="27" t="s">
        <v>83</v>
      </c>
      <c r="F6401" s="27" t="s">
        <v>32</v>
      </c>
      <c r="G6401" s="27"/>
      <c r="H6401" s="27" t="s">
        <v>56</v>
      </c>
      <c r="I6401" s="28">
        <v>400000000</v>
      </c>
      <c r="J6401" s="28">
        <v>0</v>
      </c>
      <c r="K6401" s="28">
        <v>400000000</v>
      </c>
      <c r="L6401" s="29">
        <v>3.81</v>
      </c>
      <c r="M6401" s="29">
        <f>IFERROR(_xlfn.XLOOKUP($B6401,'Ownership Metrics'!$A:$A,'Ownership Metrics'!$B:$B),"")</f>
        <v>5.77</v>
      </c>
      <c r="N6401" s="28">
        <f>IFERROR(_xlfn.XLOOKUP($B6401,'Ownership Metrics'!$A:$A,'Ownership Metrics'!$C:$C),"")</f>
        <v>5327</v>
      </c>
      <c r="O6401" s="29">
        <f>IFERROR(_xlfn.XLOOKUP($B6401,'Ownership Metrics'!$A:$A,'Ownership Metrics'!$D:$D),"")</f>
        <v>72.510000000000005</v>
      </c>
      <c r="P6401" s="29">
        <f>IFERROR(_xlfn.XLOOKUP($B6401,'Ownership Metrics'!$A:$A,'Ownership Metrics'!$E:$E),"")</f>
        <v>81.12</v>
      </c>
      <c r="Q6401" s="30">
        <f>IFERROR(_xlfn.XLOOKUP($B6401,'Ownership Metrics'!$A:$A,'Ownership Metrics'!$F:$F),"")</f>
        <v>9</v>
      </c>
      <c r="R6401" s="30">
        <f>IFERROR(_xlfn.XLOOKUP($B6401,'Ownership Metrics'!$A:$A,'Ownership Metrics'!$G:$G),"")</f>
        <v>64</v>
      </c>
      <c r="S6401" s="27" t="str">
        <f>IFERROR(_xlfn.XLOOKUP($B6401,'Ownership Metrics'!$A:$A,'Ownership Metrics'!$H:$H),"")</f>
        <v>Mayoritas</v>
      </c>
      <c r="T6401" s="27" t="str">
        <f>IFERROR(_xlfn.XLOOKUP($B6401,'Ownership Metrics'!$A:$A,'Ownership Metrics'!$I:$I),"")</f>
        <v>Tinggi</v>
      </c>
      <c r="U6401" s="27">
        <f>IF(COUNTIFS($B$2:$B6401,$B6401,$D$2:$D6401,$D6401)=1,1,0)</f>
        <v>1</v>
      </c>
      <c r="V6401" s="27">
        <f t="shared" si="298"/>
        <v>3.81</v>
      </c>
      <c r="W6401" s="27">
        <f t="shared" si="299"/>
        <v>3</v>
      </c>
      <c r="X6401" s="27">
        <f t="shared" si="297"/>
        <v>3.8099993598999999</v>
      </c>
    </row>
    <row r="6402" spans="1:24" x14ac:dyDescent="0.25">
      <c r="A6402" s="26">
        <v>46265</v>
      </c>
      <c r="B6402" s="27" t="s">
        <v>11005</v>
      </c>
      <c r="C6402" s="27" t="s">
        <v>6501</v>
      </c>
      <c r="D6402" s="27" t="s">
        <v>1867</v>
      </c>
      <c r="E6402" s="27" t="s">
        <v>83</v>
      </c>
      <c r="F6402" s="27" t="s">
        <v>32</v>
      </c>
      <c r="G6402" s="27"/>
      <c r="H6402" s="27" t="s">
        <v>56</v>
      </c>
      <c r="I6402" s="28">
        <v>200000000</v>
      </c>
      <c r="J6402" s="28">
        <v>0</v>
      </c>
      <c r="K6402" s="28">
        <v>200000000</v>
      </c>
      <c r="L6402" s="29">
        <v>1.91</v>
      </c>
      <c r="M6402" s="29">
        <f>IFERROR(_xlfn.XLOOKUP($B6402,'Ownership Metrics'!$A:$A,'Ownership Metrics'!$B:$B),"")</f>
        <v>5.77</v>
      </c>
      <c r="N6402" s="28">
        <f>IFERROR(_xlfn.XLOOKUP($B6402,'Ownership Metrics'!$A:$A,'Ownership Metrics'!$C:$C),"")</f>
        <v>5327</v>
      </c>
      <c r="O6402" s="29">
        <f>IFERROR(_xlfn.XLOOKUP($B6402,'Ownership Metrics'!$A:$A,'Ownership Metrics'!$D:$D),"")</f>
        <v>72.510000000000005</v>
      </c>
      <c r="P6402" s="29">
        <f>IFERROR(_xlfn.XLOOKUP($B6402,'Ownership Metrics'!$A:$A,'Ownership Metrics'!$E:$E),"")</f>
        <v>81.12</v>
      </c>
      <c r="Q6402" s="30">
        <f>IFERROR(_xlfn.XLOOKUP($B6402,'Ownership Metrics'!$A:$A,'Ownership Metrics'!$F:$F),"")</f>
        <v>9</v>
      </c>
      <c r="R6402" s="30">
        <f>IFERROR(_xlfn.XLOOKUP($B6402,'Ownership Metrics'!$A:$A,'Ownership Metrics'!$G:$G),"")</f>
        <v>64</v>
      </c>
      <c r="S6402" s="27" t="str">
        <f>IFERROR(_xlfn.XLOOKUP($B6402,'Ownership Metrics'!$A:$A,'Ownership Metrics'!$H:$H),"")</f>
        <v>Mayoritas</v>
      </c>
      <c r="T6402" s="27" t="str">
        <f>IFERROR(_xlfn.XLOOKUP($B6402,'Ownership Metrics'!$A:$A,'Ownership Metrics'!$I:$I),"")</f>
        <v>Tinggi</v>
      </c>
      <c r="U6402" s="27">
        <f>IF(COUNTIFS($B$2:$B6402,$B6402,$D$2:$D6402,$D6402)=1,1,0)</f>
        <v>1</v>
      </c>
      <c r="V6402" s="27">
        <f t="shared" si="298"/>
        <v>1.91</v>
      </c>
      <c r="W6402" s="27">
        <f t="shared" si="299"/>
        <v>7</v>
      </c>
      <c r="X6402" s="27">
        <f t="shared" ref="X6402:X6465" si="300">$V6402-(ROW()*0.0000000001)</f>
        <v>1.9099993598</v>
      </c>
    </row>
    <row r="6403" spans="1:24" x14ac:dyDescent="0.25">
      <c r="A6403" s="26">
        <v>46265</v>
      </c>
      <c r="B6403" s="27" t="s">
        <v>11005</v>
      </c>
      <c r="C6403" s="27" t="s">
        <v>6501</v>
      </c>
      <c r="D6403" s="27" t="s">
        <v>66</v>
      </c>
      <c r="E6403" s="27" t="s">
        <v>67</v>
      </c>
      <c r="F6403" s="27" t="s">
        <v>32</v>
      </c>
      <c r="G6403" s="27"/>
      <c r="H6403" s="27" t="s">
        <v>64</v>
      </c>
      <c r="I6403" s="28">
        <v>263887500</v>
      </c>
      <c r="J6403" s="28">
        <v>0</v>
      </c>
      <c r="K6403" s="28">
        <v>263887500</v>
      </c>
      <c r="L6403" s="29">
        <v>2.52</v>
      </c>
      <c r="M6403" s="29">
        <f>IFERROR(_xlfn.XLOOKUP($B6403,'Ownership Metrics'!$A:$A,'Ownership Metrics'!$B:$B),"")</f>
        <v>5.77</v>
      </c>
      <c r="N6403" s="28">
        <f>IFERROR(_xlfn.XLOOKUP($B6403,'Ownership Metrics'!$A:$A,'Ownership Metrics'!$C:$C),"")</f>
        <v>5327</v>
      </c>
      <c r="O6403" s="29">
        <f>IFERROR(_xlfn.XLOOKUP($B6403,'Ownership Metrics'!$A:$A,'Ownership Metrics'!$D:$D),"")</f>
        <v>72.510000000000005</v>
      </c>
      <c r="P6403" s="29">
        <f>IFERROR(_xlfn.XLOOKUP($B6403,'Ownership Metrics'!$A:$A,'Ownership Metrics'!$E:$E),"")</f>
        <v>81.12</v>
      </c>
      <c r="Q6403" s="30">
        <f>IFERROR(_xlfn.XLOOKUP($B6403,'Ownership Metrics'!$A:$A,'Ownership Metrics'!$F:$F),"")</f>
        <v>9</v>
      </c>
      <c r="R6403" s="30">
        <f>IFERROR(_xlfn.XLOOKUP($B6403,'Ownership Metrics'!$A:$A,'Ownership Metrics'!$G:$G),"")</f>
        <v>64</v>
      </c>
      <c r="S6403" s="27" t="str">
        <f>IFERROR(_xlfn.XLOOKUP($B6403,'Ownership Metrics'!$A:$A,'Ownership Metrics'!$H:$H),"")</f>
        <v>Mayoritas</v>
      </c>
      <c r="T6403" s="27" t="str">
        <f>IFERROR(_xlfn.XLOOKUP($B6403,'Ownership Metrics'!$A:$A,'Ownership Metrics'!$I:$I),"")</f>
        <v>Tinggi</v>
      </c>
      <c r="U6403" s="27">
        <f>IF(COUNTIFS($B$2:$B6403,$B6403,$D$2:$D6403,$D6403)=1,1,0)</f>
        <v>1</v>
      </c>
      <c r="V6403" s="27">
        <f t="shared" ref="V6403:V6466" si="301">SUMIFS($L$2:$L$10000,$B$2:$B$10000,$B6403,$D$2:$D$10000,$D6403)</f>
        <v>2.52</v>
      </c>
      <c r="W6403" s="27">
        <f t="shared" ref="W6403:W6466" si="302">COUNTIFS($B$2:$B$10000,$B6403,$U$2:$U$10000,1,$X$2:$X$10000,"&gt;"&amp;$X6403)+1</f>
        <v>5</v>
      </c>
      <c r="X6403" s="27">
        <f t="shared" si="300"/>
        <v>2.5199993596999999</v>
      </c>
    </row>
    <row r="6404" spans="1:24" x14ac:dyDescent="0.25">
      <c r="A6404" s="26">
        <v>46265</v>
      </c>
      <c r="B6404" s="27" t="s">
        <v>11006</v>
      </c>
      <c r="C6404" s="27" t="s">
        <v>6507</v>
      </c>
      <c r="D6404" s="27" t="s">
        <v>6508</v>
      </c>
      <c r="E6404" s="27" t="s">
        <v>22</v>
      </c>
      <c r="F6404" s="27" t="s">
        <v>23</v>
      </c>
      <c r="G6404" s="27"/>
      <c r="H6404" s="27" t="s">
        <v>24</v>
      </c>
      <c r="I6404" s="28">
        <v>988336981</v>
      </c>
      <c r="J6404" s="28">
        <v>0</v>
      </c>
      <c r="K6404" s="28">
        <v>988336981</v>
      </c>
      <c r="L6404" s="29">
        <v>76.91</v>
      </c>
      <c r="M6404" s="29">
        <f>IFERROR(_xlfn.XLOOKUP($B6404,'Ownership Metrics'!$A:$A,'Ownership Metrics'!$B:$B),"")</f>
        <v>16.920000000000002</v>
      </c>
      <c r="N6404" s="28">
        <f>IFERROR(_xlfn.XLOOKUP($B6404,'Ownership Metrics'!$A:$A,'Ownership Metrics'!$C:$C),"")</f>
        <v>5929</v>
      </c>
      <c r="O6404" s="29">
        <f>IFERROR(_xlfn.XLOOKUP($B6404,'Ownership Metrics'!$A:$A,'Ownership Metrics'!$D:$D),"")</f>
        <v>76.91</v>
      </c>
      <c r="P6404" s="29">
        <f>IFERROR(_xlfn.XLOOKUP($B6404,'Ownership Metrics'!$A:$A,'Ownership Metrics'!$E:$E),"")</f>
        <v>81.72</v>
      </c>
      <c r="Q6404" s="30">
        <f>IFERROR(_xlfn.XLOOKUP($B6404,'Ownership Metrics'!$A:$A,'Ownership Metrics'!$F:$F),"")</f>
        <v>4</v>
      </c>
      <c r="R6404" s="30">
        <f>IFERROR(_xlfn.XLOOKUP($B6404,'Ownership Metrics'!$A:$A,'Ownership Metrics'!$G:$G),"")</f>
        <v>72</v>
      </c>
      <c r="S6404" s="27" t="str">
        <f>IFERROR(_xlfn.XLOOKUP($B6404,'Ownership Metrics'!$A:$A,'Ownership Metrics'!$H:$H),"")</f>
        <v>Mayoritas</v>
      </c>
      <c r="T6404" s="27" t="str">
        <f>IFERROR(_xlfn.XLOOKUP($B6404,'Ownership Metrics'!$A:$A,'Ownership Metrics'!$I:$I),"")</f>
        <v>Tinggi</v>
      </c>
      <c r="U6404" s="27">
        <f>IF(COUNTIFS($B$2:$B6404,$B6404,$D$2:$D6404,$D6404)=1,1,0)</f>
        <v>1</v>
      </c>
      <c r="V6404" s="27">
        <f t="shared" si="301"/>
        <v>76.91</v>
      </c>
      <c r="W6404" s="27">
        <f t="shared" si="302"/>
        <v>1</v>
      </c>
      <c r="X6404" s="27">
        <f t="shared" si="300"/>
        <v>76.909999359599993</v>
      </c>
    </row>
    <row r="6405" spans="1:24" x14ac:dyDescent="0.25">
      <c r="A6405" s="26">
        <v>46265</v>
      </c>
      <c r="B6405" s="27" t="s">
        <v>11006</v>
      </c>
      <c r="C6405" s="27" t="s">
        <v>6507</v>
      </c>
      <c r="D6405" s="27" t="s">
        <v>6509</v>
      </c>
      <c r="E6405" s="27" t="s">
        <v>35</v>
      </c>
      <c r="F6405" s="27" t="s">
        <v>32</v>
      </c>
      <c r="G6405" s="27" t="s">
        <v>181</v>
      </c>
      <c r="H6405" s="27" t="s">
        <v>64</v>
      </c>
      <c r="I6405" s="28">
        <v>30800096</v>
      </c>
      <c r="J6405" s="28">
        <v>0</v>
      </c>
      <c r="K6405" s="28">
        <v>30800096</v>
      </c>
      <c r="L6405" s="29">
        <v>2.4</v>
      </c>
      <c r="M6405" s="29">
        <f>IFERROR(_xlfn.XLOOKUP($B6405,'Ownership Metrics'!$A:$A,'Ownership Metrics'!$B:$B),"")</f>
        <v>16.920000000000002</v>
      </c>
      <c r="N6405" s="28">
        <f>IFERROR(_xlfn.XLOOKUP($B6405,'Ownership Metrics'!$A:$A,'Ownership Metrics'!$C:$C),"")</f>
        <v>5929</v>
      </c>
      <c r="O6405" s="29">
        <f>IFERROR(_xlfn.XLOOKUP($B6405,'Ownership Metrics'!$A:$A,'Ownership Metrics'!$D:$D),"")</f>
        <v>76.91</v>
      </c>
      <c r="P6405" s="29">
        <f>IFERROR(_xlfn.XLOOKUP($B6405,'Ownership Metrics'!$A:$A,'Ownership Metrics'!$E:$E),"")</f>
        <v>81.72</v>
      </c>
      <c r="Q6405" s="30">
        <f>IFERROR(_xlfn.XLOOKUP($B6405,'Ownership Metrics'!$A:$A,'Ownership Metrics'!$F:$F),"")</f>
        <v>4</v>
      </c>
      <c r="R6405" s="30">
        <f>IFERROR(_xlfn.XLOOKUP($B6405,'Ownership Metrics'!$A:$A,'Ownership Metrics'!$G:$G),"")</f>
        <v>72</v>
      </c>
      <c r="S6405" s="27" t="str">
        <f>IFERROR(_xlfn.XLOOKUP($B6405,'Ownership Metrics'!$A:$A,'Ownership Metrics'!$H:$H),"")</f>
        <v>Mayoritas</v>
      </c>
      <c r="T6405" s="27" t="str">
        <f>IFERROR(_xlfn.XLOOKUP($B6405,'Ownership Metrics'!$A:$A,'Ownership Metrics'!$I:$I),"")</f>
        <v>Tinggi</v>
      </c>
      <c r="U6405" s="27">
        <f>IF(COUNTIFS($B$2:$B6405,$B6405,$D$2:$D6405,$D6405)=1,1,0)</f>
        <v>1</v>
      </c>
      <c r="V6405" s="27">
        <f t="shared" si="301"/>
        <v>2.4</v>
      </c>
      <c r="W6405" s="27">
        <f t="shared" si="302"/>
        <v>3</v>
      </c>
      <c r="X6405" s="27">
        <f t="shared" si="300"/>
        <v>2.3999993594999998</v>
      </c>
    </row>
    <row r="6406" spans="1:24" x14ac:dyDescent="0.25">
      <c r="A6406" s="26">
        <v>46265</v>
      </c>
      <c r="B6406" s="27" t="s">
        <v>11006</v>
      </c>
      <c r="C6406" s="27" t="s">
        <v>6507</v>
      </c>
      <c r="D6406" s="27" t="s">
        <v>6510</v>
      </c>
      <c r="E6406" s="27" t="s">
        <v>35</v>
      </c>
      <c r="F6406" s="27" t="s">
        <v>32</v>
      </c>
      <c r="G6406" s="27" t="s">
        <v>363</v>
      </c>
      <c r="H6406" s="27" t="s">
        <v>33</v>
      </c>
      <c r="I6406" s="28">
        <v>30960700</v>
      </c>
      <c r="J6406" s="28">
        <v>0</v>
      </c>
      <c r="K6406" s="28">
        <v>30960700</v>
      </c>
      <c r="L6406" s="29">
        <v>2.41</v>
      </c>
      <c r="M6406" s="29">
        <f>IFERROR(_xlfn.XLOOKUP($B6406,'Ownership Metrics'!$A:$A,'Ownership Metrics'!$B:$B),"")</f>
        <v>16.920000000000002</v>
      </c>
      <c r="N6406" s="28">
        <f>IFERROR(_xlfn.XLOOKUP($B6406,'Ownership Metrics'!$A:$A,'Ownership Metrics'!$C:$C),"")</f>
        <v>5929</v>
      </c>
      <c r="O6406" s="29">
        <f>IFERROR(_xlfn.XLOOKUP($B6406,'Ownership Metrics'!$A:$A,'Ownership Metrics'!$D:$D),"")</f>
        <v>76.91</v>
      </c>
      <c r="P6406" s="29">
        <f>IFERROR(_xlfn.XLOOKUP($B6406,'Ownership Metrics'!$A:$A,'Ownership Metrics'!$E:$E),"")</f>
        <v>81.72</v>
      </c>
      <c r="Q6406" s="30">
        <f>IFERROR(_xlfn.XLOOKUP($B6406,'Ownership Metrics'!$A:$A,'Ownership Metrics'!$F:$F),"")</f>
        <v>4</v>
      </c>
      <c r="R6406" s="30">
        <f>IFERROR(_xlfn.XLOOKUP($B6406,'Ownership Metrics'!$A:$A,'Ownership Metrics'!$G:$G),"")</f>
        <v>72</v>
      </c>
      <c r="S6406" s="27" t="str">
        <f>IFERROR(_xlfn.XLOOKUP($B6406,'Ownership Metrics'!$A:$A,'Ownership Metrics'!$H:$H),"")</f>
        <v>Mayoritas</v>
      </c>
      <c r="T6406" s="27" t="str">
        <f>IFERROR(_xlfn.XLOOKUP($B6406,'Ownership Metrics'!$A:$A,'Ownership Metrics'!$I:$I),"")</f>
        <v>Tinggi</v>
      </c>
      <c r="U6406" s="27">
        <f>IF(COUNTIFS($B$2:$B6406,$B6406,$D$2:$D6406,$D6406)=1,1,0)</f>
        <v>1</v>
      </c>
      <c r="V6406" s="27">
        <f t="shared" si="301"/>
        <v>2.41</v>
      </c>
      <c r="W6406" s="27">
        <f t="shared" si="302"/>
        <v>2</v>
      </c>
      <c r="X6406" s="27">
        <f t="shared" si="300"/>
        <v>2.4099993594</v>
      </c>
    </row>
    <row r="6407" spans="1:24" x14ac:dyDescent="0.25">
      <c r="A6407" s="26">
        <v>46265</v>
      </c>
      <c r="B6407" s="27" t="s">
        <v>11006</v>
      </c>
      <c r="C6407" s="27" t="s">
        <v>6507</v>
      </c>
      <c r="D6407" s="27" t="s">
        <v>2996</v>
      </c>
      <c r="E6407" s="27" t="s">
        <v>72</v>
      </c>
      <c r="F6407" s="27" t="s">
        <v>23</v>
      </c>
      <c r="G6407" s="27"/>
      <c r="H6407" s="27" t="s">
        <v>24</v>
      </c>
      <c r="I6407" s="28">
        <v>17438300</v>
      </c>
      <c r="J6407" s="28">
        <v>0</v>
      </c>
      <c r="K6407" s="28">
        <v>17438300</v>
      </c>
      <c r="L6407" s="29">
        <v>1.36</v>
      </c>
      <c r="M6407" s="29">
        <f>IFERROR(_xlfn.XLOOKUP($B6407,'Ownership Metrics'!$A:$A,'Ownership Metrics'!$B:$B),"")</f>
        <v>16.920000000000002</v>
      </c>
      <c r="N6407" s="28">
        <f>IFERROR(_xlfn.XLOOKUP($B6407,'Ownership Metrics'!$A:$A,'Ownership Metrics'!$C:$C),"")</f>
        <v>5929</v>
      </c>
      <c r="O6407" s="29">
        <f>IFERROR(_xlfn.XLOOKUP($B6407,'Ownership Metrics'!$A:$A,'Ownership Metrics'!$D:$D),"")</f>
        <v>76.91</v>
      </c>
      <c r="P6407" s="29">
        <f>IFERROR(_xlfn.XLOOKUP($B6407,'Ownership Metrics'!$A:$A,'Ownership Metrics'!$E:$E),"")</f>
        <v>81.72</v>
      </c>
      <c r="Q6407" s="30">
        <f>IFERROR(_xlfn.XLOOKUP($B6407,'Ownership Metrics'!$A:$A,'Ownership Metrics'!$F:$F),"")</f>
        <v>4</v>
      </c>
      <c r="R6407" s="30">
        <f>IFERROR(_xlfn.XLOOKUP($B6407,'Ownership Metrics'!$A:$A,'Ownership Metrics'!$G:$G),"")</f>
        <v>72</v>
      </c>
      <c r="S6407" s="27" t="str">
        <f>IFERROR(_xlfn.XLOOKUP($B6407,'Ownership Metrics'!$A:$A,'Ownership Metrics'!$H:$H),"")</f>
        <v>Mayoritas</v>
      </c>
      <c r="T6407" s="27" t="str">
        <f>IFERROR(_xlfn.XLOOKUP($B6407,'Ownership Metrics'!$A:$A,'Ownership Metrics'!$I:$I),"")</f>
        <v>Tinggi</v>
      </c>
      <c r="U6407" s="27">
        <f>IF(COUNTIFS($B$2:$B6407,$B6407,$D$2:$D6407,$D6407)=1,1,0)</f>
        <v>1</v>
      </c>
      <c r="V6407" s="27">
        <f t="shared" si="301"/>
        <v>1.36</v>
      </c>
      <c r="W6407" s="27">
        <f t="shared" si="302"/>
        <v>4</v>
      </c>
      <c r="X6407" s="27">
        <f t="shared" si="300"/>
        <v>1.3599993593000002</v>
      </c>
    </row>
    <row r="6408" spans="1:24" x14ac:dyDescent="0.25">
      <c r="A6408" s="26">
        <v>46265</v>
      </c>
      <c r="B6408" s="27" t="s">
        <v>11007</v>
      </c>
      <c r="C6408" s="27" t="s">
        <v>6512</v>
      </c>
      <c r="D6408" s="27" t="s">
        <v>6513</v>
      </c>
      <c r="E6408" s="27" t="s">
        <v>22</v>
      </c>
      <c r="F6408" s="27" t="s">
        <v>23</v>
      </c>
      <c r="G6408" s="27"/>
      <c r="H6408" s="27" t="s">
        <v>24</v>
      </c>
      <c r="I6408" s="28">
        <v>39604300</v>
      </c>
      <c r="J6408" s="28">
        <v>0</v>
      </c>
      <c r="K6408" s="28">
        <v>39604300</v>
      </c>
      <c r="L6408" s="29">
        <v>3.15</v>
      </c>
      <c r="M6408" s="29">
        <f>IFERROR(_xlfn.XLOOKUP($B6408,'Ownership Metrics'!$A:$A,'Ownership Metrics'!$B:$B),"")</f>
        <v>8.73</v>
      </c>
      <c r="N6408" s="28">
        <f>IFERROR(_xlfn.XLOOKUP($B6408,'Ownership Metrics'!$A:$A,'Ownership Metrics'!$C:$C),"")</f>
        <v>1854</v>
      </c>
      <c r="O6408" s="29">
        <f>IFERROR(_xlfn.XLOOKUP($B6408,'Ownership Metrics'!$A:$A,'Ownership Metrics'!$D:$D),"")</f>
        <v>33.409999999999997</v>
      </c>
      <c r="P6408" s="29">
        <f>IFERROR(_xlfn.XLOOKUP($B6408,'Ownership Metrics'!$A:$A,'Ownership Metrics'!$E:$E),"")</f>
        <v>64.62</v>
      </c>
      <c r="Q6408" s="30">
        <f>IFERROR(_xlfn.XLOOKUP($B6408,'Ownership Metrics'!$A:$A,'Ownership Metrics'!$F:$F),"")</f>
        <v>9</v>
      </c>
      <c r="R6408" s="30">
        <f>IFERROR(_xlfn.XLOOKUP($B6408,'Ownership Metrics'!$A:$A,'Ownership Metrics'!$G:$G),"")</f>
        <v>43</v>
      </c>
      <c r="S6408" s="27" t="str">
        <f>IFERROR(_xlfn.XLOOKUP($B6408,'Ownership Metrics'!$A:$A,'Ownership Metrics'!$H:$H),"")</f>
        <v>Oligopoli</v>
      </c>
      <c r="T6408" s="27" t="str">
        <f>IFERROR(_xlfn.XLOOKUP($B6408,'Ownership Metrics'!$A:$A,'Ownership Metrics'!$I:$I),"")</f>
        <v>Sedang</v>
      </c>
      <c r="U6408" s="27">
        <f>IF(COUNTIFS($B$2:$B6408,$B6408,$D$2:$D6408,$D6408)=1,1,0)</f>
        <v>1</v>
      </c>
      <c r="V6408" s="27">
        <f t="shared" si="301"/>
        <v>3.15</v>
      </c>
      <c r="W6408" s="27">
        <f t="shared" si="302"/>
        <v>8</v>
      </c>
      <c r="X6408" s="27">
        <f t="shared" si="300"/>
        <v>3.1499993591999997</v>
      </c>
    </row>
    <row r="6409" spans="1:24" x14ac:dyDescent="0.25">
      <c r="A6409" s="26">
        <v>46265</v>
      </c>
      <c r="B6409" s="27" t="s">
        <v>11007</v>
      </c>
      <c r="C6409" s="27" t="s">
        <v>6512</v>
      </c>
      <c r="D6409" s="27" t="s">
        <v>6514</v>
      </c>
      <c r="E6409" s="27" t="s">
        <v>22</v>
      </c>
      <c r="F6409" s="27" t="s">
        <v>23</v>
      </c>
      <c r="G6409" s="27"/>
      <c r="H6409" s="27" t="s">
        <v>24</v>
      </c>
      <c r="I6409" s="28">
        <v>74068019</v>
      </c>
      <c r="J6409" s="28">
        <v>0</v>
      </c>
      <c r="K6409" s="28">
        <v>74068019</v>
      </c>
      <c r="L6409" s="29">
        <v>5.9</v>
      </c>
      <c r="M6409" s="29">
        <f>IFERROR(_xlfn.XLOOKUP($B6409,'Ownership Metrics'!$A:$A,'Ownership Metrics'!$B:$B),"")</f>
        <v>8.73</v>
      </c>
      <c r="N6409" s="28">
        <f>IFERROR(_xlfn.XLOOKUP($B6409,'Ownership Metrics'!$A:$A,'Ownership Metrics'!$C:$C),"")</f>
        <v>1854</v>
      </c>
      <c r="O6409" s="29">
        <f>IFERROR(_xlfn.XLOOKUP($B6409,'Ownership Metrics'!$A:$A,'Ownership Metrics'!$D:$D),"")</f>
        <v>33.409999999999997</v>
      </c>
      <c r="P6409" s="29">
        <f>IFERROR(_xlfn.XLOOKUP($B6409,'Ownership Metrics'!$A:$A,'Ownership Metrics'!$E:$E),"")</f>
        <v>64.62</v>
      </c>
      <c r="Q6409" s="30">
        <f>IFERROR(_xlfn.XLOOKUP($B6409,'Ownership Metrics'!$A:$A,'Ownership Metrics'!$F:$F),"")</f>
        <v>9</v>
      </c>
      <c r="R6409" s="30">
        <f>IFERROR(_xlfn.XLOOKUP($B6409,'Ownership Metrics'!$A:$A,'Ownership Metrics'!$G:$G),"")</f>
        <v>43</v>
      </c>
      <c r="S6409" s="27" t="str">
        <f>IFERROR(_xlfn.XLOOKUP($B6409,'Ownership Metrics'!$A:$A,'Ownership Metrics'!$H:$H),"")</f>
        <v>Oligopoli</v>
      </c>
      <c r="T6409" s="27" t="str">
        <f>IFERROR(_xlfn.XLOOKUP($B6409,'Ownership Metrics'!$A:$A,'Ownership Metrics'!$I:$I),"")</f>
        <v>Sedang</v>
      </c>
      <c r="U6409" s="27">
        <f>IF(COUNTIFS($B$2:$B6409,$B6409,$D$2:$D6409,$D6409)=1,1,0)</f>
        <v>1</v>
      </c>
      <c r="V6409" s="27">
        <f t="shared" si="301"/>
        <v>5.9</v>
      </c>
      <c r="W6409" s="27">
        <f t="shared" si="302"/>
        <v>5</v>
      </c>
      <c r="X6409" s="27">
        <f t="shared" si="300"/>
        <v>5.8999993591000006</v>
      </c>
    </row>
    <row r="6410" spans="1:24" x14ac:dyDescent="0.25">
      <c r="A6410" s="26">
        <v>46265</v>
      </c>
      <c r="B6410" s="27" t="s">
        <v>11007</v>
      </c>
      <c r="C6410" s="27" t="s">
        <v>6512</v>
      </c>
      <c r="D6410" s="27" t="s">
        <v>6515</v>
      </c>
      <c r="E6410" s="27" t="s">
        <v>22</v>
      </c>
      <c r="F6410" s="27" t="s">
        <v>23</v>
      </c>
      <c r="G6410" s="27"/>
      <c r="H6410" s="27" t="s">
        <v>24</v>
      </c>
      <c r="I6410" s="28">
        <v>52282800</v>
      </c>
      <c r="J6410" s="28">
        <v>0</v>
      </c>
      <c r="K6410" s="28">
        <v>52282800</v>
      </c>
      <c r="L6410" s="29">
        <v>4.16</v>
      </c>
      <c r="M6410" s="29">
        <f>IFERROR(_xlfn.XLOOKUP($B6410,'Ownership Metrics'!$A:$A,'Ownership Metrics'!$B:$B),"")</f>
        <v>8.73</v>
      </c>
      <c r="N6410" s="28">
        <f>IFERROR(_xlfn.XLOOKUP($B6410,'Ownership Metrics'!$A:$A,'Ownership Metrics'!$C:$C),"")</f>
        <v>1854</v>
      </c>
      <c r="O6410" s="29">
        <f>IFERROR(_xlfn.XLOOKUP($B6410,'Ownership Metrics'!$A:$A,'Ownership Metrics'!$D:$D),"")</f>
        <v>33.409999999999997</v>
      </c>
      <c r="P6410" s="29">
        <f>IFERROR(_xlfn.XLOOKUP($B6410,'Ownership Metrics'!$A:$A,'Ownership Metrics'!$E:$E),"")</f>
        <v>64.62</v>
      </c>
      <c r="Q6410" s="30">
        <f>IFERROR(_xlfn.XLOOKUP($B6410,'Ownership Metrics'!$A:$A,'Ownership Metrics'!$F:$F),"")</f>
        <v>9</v>
      </c>
      <c r="R6410" s="30">
        <f>IFERROR(_xlfn.XLOOKUP($B6410,'Ownership Metrics'!$A:$A,'Ownership Metrics'!$G:$G),"")</f>
        <v>43</v>
      </c>
      <c r="S6410" s="27" t="str">
        <f>IFERROR(_xlfn.XLOOKUP($B6410,'Ownership Metrics'!$A:$A,'Ownership Metrics'!$H:$H),"")</f>
        <v>Oligopoli</v>
      </c>
      <c r="T6410" s="27" t="str">
        <f>IFERROR(_xlfn.XLOOKUP($B6410,'Ownership Metrics'!$A:$A,'Ownership Metrics'!$I:$I),"")</f>
        <v>Sedang</v>
      </c>
      <c r="U6410" s="27">
        <f>IF(COUNTIFS($B$2:$B6410,$B6410,$D$2:$D6410,$D6410)=1,1,0)</f>
        <v>1</v>
      </c>
      <c r="V6410" s="27">
        <f t="shared" si="301"/>
        <v>4.16</v>
      </c>
      <c r="W6410" s="27">
        <f t="shared" si="302"/>
        <v>7</v>
      </c>
      <c r="X6410" s="27">
        <f t="shared" si="300"/>
        <v>4.1599993590000004</v>
      </c>
    </row>
    <row r="6411" spans="1:24" x14ac:dyDescent="0.25">
      <c r="A6411" s="26">
        <v>46265</v>
      </c>
      <c r="B6411" s="27" t="s">
        <v>11007</v>
      </c>
      <c r="C6411" s="27" t="s">
        <v>6512</v>
      </c>
      <c r="D6411" s="27" t="s">
        <v>6516</v>
      </c>
      <c r="E6411" s="27" t="s">
        <v>74</v>
      </c>
      <c r="F6411" s="27" t="s">
        <v>23</v>
      </c>
      <c r="G6411" s="27"/>
      <c r="H6411" s="27" t="s">
        <v>24</v>
      </c>
      <c r="I6411" s="28">
        <v>419680829</v>
      </c>
      <c r="J6411" s="28">
        <v>0</v>
      </c>
      <c r="K6411" s="28">
        <v>419680829</v>
      </c>
      <c r="L6411" s="29">
        <v>33.409999999999997</v>
      </c>
      <c r="M6411" s="29">
        <f>IFERROR(_xlfn.XLOOKUP($B6411,'Ownership Metrics'!$A:$A,'Ownership Metrics'!$B:$B),"")</f>
        <v>8.73</v>
      </c>
      <c r="N6411" s="28">
        <f>IFERROR(_xlfn.XLOOKUP($B6411,'Ownership Metrics'!$A:$A,'Ownership Metrics'!$C:$C),"")</f>
        <v>1854</v>
      </c>
      <c r="O6411" s="29">
        <f>IFERROR(_xlfn.XLOOKUP($B6411,'Ownership Metrics'!$A:$A,'Ownership Metrics'!$D:$D),"")</f>
        <v>33.409999999999997</v>
      </c>
      <c r="P6411" s="29">
        <f>IFERROR(_xlfn.XLOOKUP($B6411,'Ownership Metrics'!$A:$A,'Ownership Metrics'!$E:$E),"")</f>
        <v>64.62</v>
      </c>
      <c r="Q6411" s="30">
        <f>IFERROR(_xlfn.XLOOKUP($B6411,'Ownership Metrics'!$A:$A,'Ownership Metrics'!$F:$F),"")</f>
        <v>9</v>
      </c>
      <c r="R6411" s="30">
        <f>IFERROR(_xlfn.XLOOKUP($B6411,'Ownership Metrics'!$A:$A,'Ownership Metrics'!$G:$G),"")</f>
        <v>43</v>
      </c>
      <c r="S6411" s="27" t="str">
        <f>IFERROR(_xlfn.XLOOKUP($B6411,'Ownership Metrics'!$A:$A,'Ownership Metrics'!$H:$H),"")</f>
        <v>Oligopoli</v>
      </c>
      <c r="T6411" s="27" t="str">
        <f>IFERROR(_xlfn.XLOOKUP($B6411,'Ownership Metrics'!$A:$A,'Ownership Metrics'!$I:$I),"")</f>
        <v>Sedang</v>
      </c>
      <c r="U6411" s="27">
        <f>IF(COUNTIFS($B$2:$B6411,$B6411,$D$2:$D6411,$D6411)=1,1,0)</f>
        <v>1</v>
      </c>
      <c r="V6411" s="27">
        <f t="shared" si="301"/>
        <v>33.409999999999997</v>
      </c>
      <c r="W6411" s="27">
        <f t="shared" si="302"/>
        <v>1</v>
      </c>
      <c r="X6411" s="27">
        <f t="shared" si="300"/>
        <v>33.409999358899995</v>
      </c>
    </row>
    <row r="6412" spans="1:24" x14ac:dyDescent="0.25">
      <c r="A6412" s="26">
        <v>46265</v>
      </c>
      <c r="B6412" s="27" t="s">
        <v>11007</v>
      </c>
      <c r="C6412" s="27" t="s">
        <v>6512</v>
      </c>
      <c r="D6412" s="27" t="s">
        <v>6517</v>
      </c>
      <c r="E6412" s="27" t="s">
        <v>1128</v>
      </c>
      <c r="F6412" s="27" t="s">
        <v>32</v>
      </c>
      <c r="G6412" s="27"/>
      <c r="H6412" s="27" t="s">
        <v>56</v>
      </c>
      <c r="I6412" s="28">
        <v>105200871</v>
      </c>
      <c r="J6412" s="28">
        <v>0</v>
      </c>
      <c r="K6412" s="28">
        <v>105200871</v>
      </c>
      <c r="L6412" s="29">
        <v>8.3699999999999992</v>
      </c>
      <c r="M6412" s="29">
        <f>IFERROR(_xlfn.XLOOKUP($B6412,'Ownership Metrics'!$A:$A,'Ownership Metrics'!$B:$B),"")</f>
        <v>8.73</v>
      </c>
      <c r="N6412" s="28">
        <f>IFERROR(_xlfn.XLOOKUP($B6412,'Ownership Metrics'!$A:$A,'Ownership Metrics'!$C:$C),"")</f>
        <v>1854</v>
      </c>
      <c r="O6412" s="29">
        <f>IFERROR(_xlfn.XLOOKUP($B6412,'Ownership Metrics'!$A:$A,'Ownership Metrics'!$D:$D),"")</f>
        <v>33.409999999999997</v>
      </c>
      <c r="P6412" s="29">
        <f>IFERROR(_xlfn.XLOOKUP($B6412,'Ownership Metrics'!$A:$A,'Ownership Metrics'!$E:$E),"")</f>
        <v>64.62</v>
      </c>
      <c r="Q6412" s="30">
        <f>IFERROR(_xlfn.XLOOKUP($B6412,'Ownership Metrics'!$A:$A,'Ownership Metrics'!$F:$F),"")</f>
        <v>9</v>
      </c>
      <c r="R6412" s="30">
        <f>IFERROR(_xlfn.XLOOKUP($B6412,'Ownership Metrics'!$A:$A,'Ownership Metrics'!$G:$G),"")</f>
        <v>43</v>
      </c>
      <c r="S6412" s="27" t="str">
        <f>IFERROR(_xlfn.XLOOKUP($B6412,'Ownership Metrics'!$A:$A,'Ownership Metrics'!$H:$H),"")</f>
        <v>Oligopoli</v>
      </c>
      <c r="T6412" s="27" t="str">
        <f>IFERROR(_xlfn.XLOOKUP($B6412,'Ownership Metrics'!$A:$A,'Ownership Metrics'!$I:$I),"")</f>
        <v>Sedang</v>
      </c>
      <c r="U6412" s="27">
        <f>IF(COUNTIFS($B$2:$B6412,$B6412,$D$2:$D6412,$D6412)=1,1,0)</f>
        <v>1</v>
      </c>
      <c r="V6412" s="27">
        <f t="shared" si="301"/>
        <v>8.3699999999999992</v>
      </c>
      <c r="W6412" s="27">
        <f t="shared" si="302"/>
        <v>3</v>
      </c>
      <c r="X6412" s="27">
        <f t="shared" si="300"/>
        <v>8.3699993587999995</v>
      </c>
    </row>
    <row r="6413" spans="1:24" x14ac:dyDescent="0.25">
      <c r="A6413" s="26">
        <v>46265</v>
      </c>
      <c r="B6413" s="27" t="s">
        <v>11007</v>
      </c>
      <c r="C6413" s="27" t="s">
        <v>6512</v>
      </c>
      <c r="D6413" s="27" t="s">
        <v>6518</v>
      </c>
      <c r="E6413" s="27" t="s">
        <v>1128</v>
      </c>
      <c r="F6413" s="27" t="s">
        <v>32</v>
      </c>
      <c r="G6413" s="27"/>
      <c r="H6413" s="27" t="s">
        <v>64</v>
      </c>
      <c r="I6413" s="28">
        <v>286958100</v>
      </c>
      <c r="J6413" s="28">
        <v>0</v>
      </c>
      <c r="K6413" s="28">
        <v>286958100</v>
      </c>
      <c r="L6413" s="29">
        <v>22.84</v>
      </c>
      <c r="M6413" s="29">
        <f>IFERROR(_xlfn.XLOOKUP($B6413,'Ownership Metrics'!$A:$A,'Ownership Metrics'!$B:$B),"")</f>
        <v>8.73</v>
      </c>
      <c r="N6413" s="28">
        <f>IFERROR(_xlfn.XLOOKUP($B6413,'Ownership Metrics'!$A:$A,'Ownership Metrics'!$C:$C),"")</f>
        <v>1854</v>
      </c>
      <c r="O6413" s="29">
        <f>IFERROR(_xlfn.XLOOKUP($B6413,'Ownership Metrics'!$A:$A,'Ownership Metrics'!$D:$D),"")</f>
        <v>33.409999999999997</v>
      </c>
      <c r="P6413" s="29">
        <f>IFERROR(_xlfn.XLOOKUP($B6413,'Ownership Metrics'!$A:$A,'Ownership Metrics'!$E:$E),"")</f>
        <v>64.62</v>
      </c>
      <c r="Q6413" s="30">
        <f>IFERROR(_xlfn.XLOOKUP($B6413,'Ownership Metrics'!$A:$A,'Ownership Metrics'!$F:$F),"")</f>
        <v>9</v>
      </c>
      <c r="R6413" s="30">
        <f>IFERROR(_xlfn.XLOOKUP($B6413,'Ownership Metrics'!$A:$A,'Ownership Metrics'!$G:$G),"")</f>
        <v>43</v>
      </c>
      <c r="S6413" s="27" t="str">
        <f>IFERROR(_xlfn.XLOOKUP($B6413,'Ownership Metrics'!$A:$A,'Ownership Metrics'!$H:$H),"")</f>
        <v>Oligopoli</v>
      </c>
      <c r="T6413" s="27" t="str">
        <f>IFERROR(_xlfn.XLOOKUP($B6413,'Ownership Metrics'!$A:$A,'Ownership Metrics'!$I:$I),"")</f>
        <v>Sedang</v>
      </c>
      <c r="U6413" s="27">
        <f>IF(COUNTIFS($B$2:$B6413,$B6413,$D$2:$D6413,$D6413)=1,1,0)</f>
        <v>1</v>
      </c>
      <c r="V6413" s="27">
        <f t="shared" si="301"/>
        <v>22.84</v>
      </c>
      <c r="W6413" s="27">
        <f t="shared" si="302"/>
        <v>2</v>
      </c>
      <c r="X6413" s="27">
        <f t="shared" si="300"/>
        <v>22.839999358699998</v>
      </c>
    </row>
    <row r="6414" spans="1:24" x14ac:dyDescent="0.25">
      <c r="A6414" s="26">
        <v>46265</v>
      </c>
      <c r="B6414" s="27" t="s">
        <v>11007</v>
      </c>
      <c r="C6414" s="27" t="s">
        <v>6512</v>
      </c>
      <c r="D6414" s="27" t="s">
        <v>6519</v>
      </c>
      <c r="E6414" s="27" t="s">
        <v>35</v>
      </c>
      <c r="F6414" s="27" t="s">
        <v>23</v>
      </c>
      <c r="G6414" s="27" t="s">
        <v>36</v>
      </c>
      <c r="H6414" s="27" t="s">
        <v>24</v>
      </c>
      <c r="I6414" s="28">
        <v>13632700</v>
      </c>
      <c r="J6414" s="28">
        <v>0</v>
      </c>
      <c r="K6414" s="28">
        <v>13632700</v>
      </c>
      <c r="L6414" s="29">
        <v>1.0900000000000001</v>
      </c>
      <c r="M6414" s="29">
        <f>IFERROR(_xlfn.XLOOKUP($B6414,'Ownership Metrics'!$A:$A,'Ownership Metrics'!$B:$B),"")</f>
        <v>8.73</v>
      </c>
      <c r="N6414" s="28">
        <f>IFERROR(_xlfn.XLOOKUP($B6414,'Ownership Metrics'!$A:$A,'Ownership Metrics'!$C:$C),"")</f>
        <v>1854</v>
      </c>
      <c r="O6414" s="29">
        <f>IFERROR(_xlfn.XLOOKUP($B6414,'Ownership Metrics'!$A:$A,'Ownership Metrics'!$D:$D),"")</f>
        <v>33.409999999999997</v>
      </c>
      <c r="P6414" s="29">
        <f>IFERROR(_xlfn.XLOOKUP($B6414,'Ownership Metrics'!$A:$A,'Ownership Metrics'!$E:$E),"")</f>
        <v>64.62</v>
      </c>
      <c r="Q6414" s="30">
        <f>IFERROR(_xlfn.XLOOKUP($B6414,'Ownership Metrics'!$A:$A,'Ownership Metrics'!$F:$F),"")</f>
        <v>9</v>
      </c>
      <c r="R6414" s="30">
        <f>IFERROR(_xlfn.XLOOKUP($B6414,'Ownership Metrics'!$A:$A,'Ownership Metrics'!$G:$G),"")</f>
        <v>43</v>
      </c>
      <c r="S6414" s="27" t="str">
        <f>IFERROR(_xlfn.XLOOKUP($B6414,'Ownership Metrics'!$A:$A,'Ownership Metrics'!$H:$H),"")</f>
        <v>Oligopoli</v>
      </c>
      <c r="T6414" s="27" t="str">
        <f>IFERROR(_xlfn.XLOOKUP($B6414,'Ownership Metrics'!$A:$A,'Ownership Metrics'!$I:$I),"")</f>
        <v>Sedang</v>
      </c>
      <c r="U6414" s="27">
        <f>IF(COUNTIFS($B$2:$B6414,$B6414,$D$2:$D6414,$D6414)=1,1,0)</f>
        <v>1</v>
      </c>
      <c r="V6414" s="27">
        <f t="shared" si="301"/>
        <v>1.0900000000000001</v>
      </c>
      <c r="W6414" s="27">
        <f t="shared" si="302"/>
        <v>9</v>
      </c>
      <c r="X6414" s="27">
        <f t="shared" si="300"/>
        <v>1.0899993586000001</v>
      </c>
    </row>
    <row r="6415" spans="1:24" x14ac:dyDescent="0.25">
      <c r="A6415" s="26">
        <v>46265</v>
      </c>
      <c r="B6415" s="27" t="s">
        <v>11007</v>
      </c>
      <c r="C6415" s="27" t="s">
        <v>6512</v>
      </c>
      <c r="D6415" s="27" t="s">
        <v>6520</v>
      </c>
      <c r="E6415" s="27" t="s">
        <v>35</v>
      </c>
      <c r="F6415" s="27" t="s">
        <v>32</v>
      </c>
      <c r="G6415" s="27" t="s">
        <v>181</v>
      </c>
      <c r="H6415" s="27" t="s">
        <v>64</v>
      </c>
      <c r="I6415" s="28">
        <v>55106900</v>
      </c>
      <c r="J6415" s="28">
        <v>0</v>
      </c>
      <c r="K6415" s="28">
        <v>55106900</v>
      </c>
      <c r="L6415" s="29">
        <v>4.3899999999999997</v>
      </c>
      <c r="M6415" s="29">
        <f>IFERROR(_xlfn.XLOOKUP($B6415,'Ownership Metrics'!$A:$A,'Ownership Metrics'!$B:$B),"")</f>
        <v>8.73</v>
      </c>
      <c r="N6415" s="28">
        <f>IFERROR(_xlfn.XLOOKUP($B6415,'Ownership Metrics'!$A:$A,'Ownership Metrics'!$C:$C),"")</f>
        <v>1854</v>
      </c>
      <c r="O6415" s="29">
        <f>IFERROR(_xlfn.XLOOKUP($B6415,'Ownership Metrics'!$A:$A,'Ownership Metrics'!$D:$D),"")</f>
        <v>33.409999999999997</v>
      </c>
      <c r="P6415" s="29">
        <f>IFERROR(_xlfn.XLOOKUP($B6415,'Ownership Metrics'!$A:$A,'Ownership Metrics'!$E:$E),"")</f>
        <v>64.62</v>
      </c>
      <c r="Q6415" s="30">
        <f>IFERROR(_xlfn.XLOOKUP($B6415,'Ownership Metrics'!$A:$A,'Ownership Metrics'!$F:$F),"")</f>
        <v>9</v>
      </c>
      <c r="R6415" s="30">
        <f>IFERROR(_xlfn.XLOOKUP($B6415,'Ownership Metrics'!$A:$A,'Ownership Metrics'!$G:$G),"")</f>
        <v>43</v>
      </c>
      <c r="S6415" s="27" t="str">
        <f>IFERROR(_xlfn.XLOOKUP($B6415,'Ownership Metrics'!$A:$A,'Ownership Metrics'!$H:$H),"")</f>
        <v>Oligopoli</v>
      </c>
      <c r="T6415" s="27" t="str">
        <f>IFERROR(_xlfn.XLOOKUP($B6415,'Ownership Metrics'!$A:$A,'Ownership Metrics'!$I:$I),"")</f>
        <v>Sedang</v>
      </c>
      <c r="U6415" s="27">
        <f>IF(COUNTIFS($B$2:$B6415,$B6415,$D$2:$D6415,$D6415)=1,1,0)</f>
        <v>1</v>
      </c>
      <c r="V6415" s="27">
        <f t="shared" si="301"/>
        <v>4.3899999999999997</v>
      </c>
      <c r="W6415" s="27">
        <f t="shared" si="302"/>
        <v>6</v>
      </c>
      <c r="X6415" s="27">
        <f t="shared" si="300"/>
        <v>4.3899993584999999</v>
      </c>
    </row>
    <row r="6416" spans="1:24" x14ac:dyDescent="0.25">
      <c r="A6416" s="26">
        <v>46265</v>
      </c>
      <c r="B6416" s="27" t="s">
        <v>11007</v>
      </c>
      <c r="C6416" s="27" t="s">
        <v>6512</v>
      </c>
      <c r="D6416" s="27" t="s">
        <v>1737</v>
      </c>
      <c r="E6416" s="27" t="s">
        <v>67</v>
      </c>
      <c r="F6416" s="27" t="s">
        <v>32</v>
      </c>
      <c r="G6416" s="27"/>
      <c r="H6416" s="27" t="s">
        <v>64</v>
      </c>
      <c r="I6416" s="28">
        <v>100000000</v>
      </c>
      <c r="J6416" s="28">
        <v>0</v>
      </c>
      <c r="K6416" s="28">
        <v>100000000</v>
      </c>
      <c r="L6416" s="29">
        <v>7.96</v>
      </c>
      <c r="M6416" s="29">
        <f>IFERROR(_xlfn.XLOOKUP($B6416,'Ownership Metrics'!$A:$A,'Ownership Metrics'!$B:$B),"")</f>
        <v>8.73</v>
      </c>
      <c r="N6416" s="28">
        <f>IFERROR(_xlfn.XLOOKUP($B6416,'Ownership Metrics'!$A:$A,'Ownership Metrics'!$C:$C),"")</f>
        <v>1854</v>
      </c>
      <c r="O6416" s="29">
        <f>IFERROR(_xlfn.XLOOKUP($B6416,'Ownership Metrics'!$A:$A,'Ownership Metrics'!$D:$D),"")</f>
        <v>33.409999999999997</v>
      </c>
      <c r="P6416" s="29">
        <f>IFERROR(_xlfn.XLOOKUP($B6416,'Ownership Metrics'!$A:$A,'Ownership Metrics'!$E:$E),"")</f>
        <v>64.62</v>
      </c>
      <c r="Q6416" s="30">
        <f>IFERROR(_xlfn.XLOOKUP($B6416,'Ownership Metrics'!$A:$A,'Ownership Metrics'!$F:$F),"")</f>
        <v>9</v>
      </c>
      <c r="R6416" s="30">
        <f>IFERROR(_xlfn.XLOOKUP($B6416,'Ownership Metrics'!$A:$A,'Ownership Metrics'!$G:$G),"")</f>
        <v>43</v>
      </c>
      <c r="S6416" s="27" t="str">
        <f>IFERROR(_xlfn.XLOOKUP($B6416,'Ownership Metrics'!$A:$A,'Ownership Metrics'!$H:$H),"")</f>
        <v>Oligopoli</v>
      </c>
      <c r="T6416" s="27" t="str">
        <f>IFERROR(_xlfn.XLOOKUP($B6416,'Ownership Metrics'!$A:$A,'Ownership Metrics'!$I:$I),"")</f>
        <v>Sedang</v>
      </c>
      <c r="U6416" s="27">
        <f>IF(COUNTIFS($B$2:$B6416,$B6416,$D$2:$D6416,$D6416)=1,1,0)</f>
        <v>1</v>
      </c>
      <c r="V6416" s="27">
        <f t="shared" si="301"/>
        <v>7.96</v>
      </c>
      <c r="W6416" s="27">
        <f t="shared" si="302"/>
        <v>4</v>
      </c>
      <c r="X6416" s="27">
        <f t="shared" si="300"/>
        <v>7.9599993584000002</v>
      </c>
    </row>
    <row r="6417" spans="1:24" x14ac:dyDescent="0.25">
      <c r="A6417" s="26">
        <v>46265</v>
      </c>
      <c r="B6417" s="27" t="s">
        <v>11008</v>
      </c>
      <c r="C6417" s="27" t="s">
        <v>6522</v>
      </c>
      <c r="D6417" s="27" t="s">
        <v>6523</v>
      </c>
      <c r="E6417" s="27" t="s">
        <v>22</v>
      </c>
      <c r="F6417" s="27" t="s">
        <v>23</v>
      </c>
      <c r="G6417" s="27"/>
      <c r="H6417" s="27" t="s">
        <v>24</v>
      </c>
      <c r="I6417" s="28">
        <v>184158000</v>
      </c>
      <c r="J6417" s="28">
        <v>0</v>
      </c>
      <c r="K6417" s="28">
        <v>184158000</v>
      </c>
      <c r="L6417" s="29">
        <v>2.52</v>
      </c>
      <c r="M6417" s="29">
        <f>IFERROR(_xlfn.XLOOKUP($B6417,'Ownership Metrics'!$A:$A,'Ownership Metrics'!$B:$B),"")</f>
        <v>19.96</v>
      </c>
      <c r="N6417" s="28">
        <f>IFERROR(_xlfn.XLOOKUP($B6417,'Ownership Metrics'!$A:$A,'Ownership Metrics'!$C:$C),"")</f>
        <v>2075</v>
      </c>
      <c r="O6417" s="29">
        <f>IFERROR(_xlfn.XLOOKUP($B6417,'Ownership Metrics'!$A:$A,'Ownership Metrics'!$D:$D),"")</f>
        <v>37.32</v>
      </c>
      <c r="P6417" s="29">
        <f>IFERROR(_xlfn.XLOOKUP($B6417,'Ownership Metrics'!$A:$A,'Ownership Metrics'!$E:$E),"")</f>
        <v>69.63</v>
      </c>
      <c r="Q6417" s="30">
        <f>IFERROR(_xlfn.XLOOKUP($B6417,'Ownership Metrics'!$A:$A,'Ownership Metrics'!$F:$F),"")</f>
        <v>6</v>
      </c>
      <c r="R6417" s="30">
        <f>IFERROR(_xlfn.XLOOKUP($B6417,'Ownership Metrics'!$A:$A,'Ownership Metrics'!$G:$G),"")</f>
        <v>48</v>
      </c>
      <c r="S6417" s="27" t="str">
        <f>IFERROR(_xlfn.XLOOKUP($B6417,'Ownership Metrics'!$A:$A,'Ownership Metrics'!$H:$H),"")</f>
        <v>Oligopoli</v>
      </c>
      <c r="T6417" s="27" t="str">
        <f>IFERROR(_xlfn.XLOOKUP($B6417,'Ownership Metrics'!$A:$A,'Ownership Metrics'!$I:$I),"")</f>
        <v>Sedang</v>
      </c>
      <c r="U6417" s="27">
        <f>IF(COUNTIFS($B$2:$B6417,$B6417,$D$2:$D6417,$D6417)=1,1,0)</f>
        <v>1</v>
      </c>
      <c r="V6417" s="27">
        <f t="shared" si="301"/>
        <v>2.52</v>
      </c>
      <c r="W6417" s="27">
        <f t="shared" si="302"/>
        <v>6</v>
      </c>
      <c r="X6417" s="27">
        <f t="shared" si="300"/>
        <v>2.5199993583000002</v>
      </c>
    </row>
    <row r="6418" spans="1:24" x14ac:dyDescent="0.25">
      <c r="A6418" s="26">
        <v>46265</v>
      </c>
      <c r="B6418" s="27" t="s">
        <v>11008</v>
      </c>
      <c r="C6418" s="27" t="s">
        <v>6522</v>
      </c>
      <c r="D6418" s="27" t="s">
        <v>6524</v>
      </c>
      <c r="E6418" s="27" t="s">
        <v>22</v>
      </c>
      <c r="F6418" s="27" t="s">
        <v>23</v>
      </c>
      <c r="G6418" s="27"/>
      <c r="H6418" s="27" t="s">
        <v>24</v>
      </c>
      <c r="I6418" s="28">
        <v>297736100</v>
      </c>
      <c r="J6418" s="28">
        <v>0</v>
      </c>
      <c r="K6418" s="28">
        <v>297736100</v>
      </c>
      <c r="L6418" s="29">
        <v>4.07</v>
      </c>
      <c r="M6418" s="29">
        <f>IFERROR(_xlfn.XLOOKUP($B6418,'Ownership Metrics'!$A:$A,'Ownership Metrics'!$B:$B),"")</f>
        <v>19.96</v>
      </c>
      <c r="N6418" s="28">
        <f>IFERROR(_xlfn.XLOOKUP($B6418,'Ownership Metrics'!$A:$A,'Ownership Metrics'!$C:$C),"")</f>
        <v>2075</v>
      </c>
      <c r="O6418" s="29">
        <f>IFERROR(_xlfn.XLOOKUP($B6418,'Ownership Metrics'!$A:$A,'Ownership Metrics'!$D:$D),"")</f>
        <v>37.32</v>
      </c>
      <c r="P6418" s="29">
        <f>IFERROR(_xlfn.XLOOKUP($B6418,'Ownership Metrics'!$A:$A,'Ownership Metrics'!$E:$E),"")</f>
        <v>69.63</v>
      </c>
      <c r="Q6418" s="30">
        <f>IFERROR(_xlfn.XLOOKUP($B6418,'Ownership Metrics'!$A:$A,'Ownership Metrics'!$F:$F),"")</f>
        <v>6</v>
      </c>
      <c r="R6418" s="30">
        <f>IFERROR(_xlfn.XLOOKUP($B6418,'Ownership Metrics'!$A:$A,'Ownership Metrics'!$G:$G),"")</f>
        <v>48</v>
      </c>
      <c r="S6418" s="27" t="str">
        <f>IFERROR(_xlfn.XLOOKUP($B6418,'Ownership Metrics'!$A:$A,'Ownership Metrics'!$H:$H),"")</f>
        <v>Oligopoli</v>
      </c>
      <c r="T6418" s="27" t="str">
        <f>IFERROR(_xlfn.XLOOKUP($B6418,'Ownership Metrics'!$A:$A,'Ownership Metrics'!$I:$I),"")</f>
        <v>Sedang</v>
      </c>
      <c r="U6418" s="27">
        <f>IF(COUNTIFS($B$2:$B6418,$B6418,$D$2:$D6418,$D6418)=1,1,0)</f>
        <v>1</v>
      </c>
      <c r="V6418" s="27">
        <f t="shared" si="301"/>
        <v>4.07</v>
      </c>
      <c r="W6418" s="27">
        <f t="shared" si="302"/>
        <v>4</v>
      </c>
      <c r="X6418" s="27">
        <f t="shared" si="300"/>
        <v>4.0699993582000005</v>
      </c>
    </row>
    <row r="6419" spans="1:24" x14ac:dyDescent="0.25">
      <c r="A6419" s="26">
        <v>46265</v>
      </c>
      <c r="B6419" s="27" t="s">
        <v>11008</v>
      </c>
      <c r="C6419" s="27" t="s">
        <v>6522</v>
      </c>
      <c r="D6419" s="27" t="s">
        <v>6525</v>
      </c>
      <c r="E6419" s="27" t="s">
        <v>22</v>
      </c>
      <c r="F6419" s="27" t="s">
        <v>23</v>
      </c>
      <c r="G6419" s="27"/>
      <c r="H6419" s="27" t="s">
        <v>24</v>
      </c>
      <c r="I6419" s="28">
        <v>1754641247</v>
      </c>
      <c r="J6419" s="28">
        <v>0</v>
      </c>
      <c r="K6419" s="28">
        <v>1754641247</v>
      </c>
      <c r="L6419" s="29">
        <v>24</v>
      </c>
      <c r="M6419" s="29">
        <f>IFERROR(_xlfn.XLOOKUP($B6419,'Ownership Metrics'!$A:$A,'Ownership Metrics'!$B:$B),"")</f>
        <v>19.96</v>
      </c>
      <c r="N6419" s="28">
        <f>IFERROR(_xlfn.XLOOKUP($B6419,'Ownership Metrics'!$A:$A,'Ownership Metrics'!$C:$C),"")</f>
        <v>2075</v>
      </c>
      <c r="O6419" s="29">
        <f>IFERROR(_xlfn.XLOOKUP($B6419,'Ownership Metrics'!$A:$A,'Ownership Metrics'!$D:$D),"")</f>
        <v>37.32</v>
      </c>
      <c r="P6419" s="29">
        <f>IFERROR(_xlfn.XLOOKUP($B6419,'Ownership Metrics'!$A:$A,'Ownership Metrics'!$E:$E),"")</f>
        <v>69.63</v>
      </c>
      <c r="Q6419" s="30">
        <f>IFERROR(_xlfn.XLOOKUP($B6419,'Ownership Metrics'!$A:$A,'Ownership Metrics'!$F:$F),"")</f>
        <v>6</v>
      </c>
      <c r="R6419" s="30">
        <f>IFERROR(_xlfn.XLOOKUP($B6419,'Ownership Metrics'!$A:$A,'Ownership Metrics'!$G:$G),"")</f>
        <v>48</v>
      </c>
      <c r="S6419" s="27" t="str">
        <f>IFERROR(_xlfn.XLOOKUP($B6419,'Ownership Metrics'!$A:$A,'Ownership Metrics'!$H:$H),"")</f>
        <v>Oligopoli</v>
      </c>
      <c r="T6419" s="27" t="str">
        <f>IFERROR(_xlfn.XLOOKUP($B6419,'Ownership Metrics'!$A:$A,'Ownership Metrics'!$I:$I),"")</f>
        <v>Sedang</v>
      </c>
      <c r="U6419" s="27">
        <f>IF(COUNTIFS($B$2:$B6419,$B6419,$D$2:$D6419,$D6419)=1,1,0)</f>
        <v>1</v>
      </c>
      <c r="V6419" s="27">
        <f t="shared" si="301"/>
        <v>24</v>
      </c>
      <c r="W6419" s="27">
        <f t="shared" si="302"/>
        <v>2</v>
      </c>
      <c r="X6419" s="27">
        <f t="shared" si="300"/>
        <v>23.999999358099998</v>
      </c>
    </row>
    <row r="6420" spans="1:24" x14ac:dyDescent="0.25">
      <c r="A6420" s="26">
        <v>46265</v>
      </c>
      <c r="B6420" s="27" t="s">
        <v>11008</v>
      </c>
      <c r="C6420" s="27" t="s">
        <v>6522</v>
      </c>
      <c r="D6420" s="27" t="s">
        <v>6526</v>
      </c>
      <c r="E6420" s="27" t="s">
        <v>22</v>
      </c>
      <c r="F6420" s="27" t="s">
        <v>23</v>
      </c>
      <c r="G6420" s="27"/>
      <c r="H6420" s="27" t="s">
        <v>24</v>
      </c>
      <c r="I6420" s="28">
        <v>279287300</v>
      </c>
      <c r="J6420" s="28">
        <v>0</v>
      </c>
      <c r="K6420" s="28">
        <v>279287300</v>
      </c>
      <c r="L6420" s="29">
        <v>3.82</v>
      </c>
      <c r="M6420" s="29">
        <f>IFERROR(_xlfn.XLOOKUP($B6420,'Ownership Metrics'!$A:$A,'Ownership Metrics'!$B:$B),"")</f>
        <v>19.96</v>
      </c>
      <c r="N6420" s="28">
        <f>IFERROR(_xlfn.XLOOKUP($B6420,'Ownership Metrics'!$A:$A,'Ownership Metrics'!$C:$C),"")</f>
        <v>2075</v>
      </c>
      <c r="O6420" s="29">
        <f>IFERROR(_xlfn.XLOOKUP($B6420,'Ownership Metrics'!$A:$A,'Ownership Metrics'!$D:$D),"")</f>
        <v>37.32</v>
      </c>
      <c r="P6420" s="29">
        <f>IFERROR(_xlfn.XLOOKUP($B6420,'Ownership Metrics'!$A:$A,'Ownership Metrics'!$E:$E),"")</f>
        <v>69.63</v>
      </c>
      <c r="Q6420" s="30">
        <f>IFERROR(_xlfn.XLOOKUP($B6420,'Ownership Metrics'!$A:$A,'Ownership Metrics'!$F:$F),"")</f>
        <v>6</v>
      </c>
      <c r="R6420" s="30">
        <f>IFERROR(_xlfn.XLOOKUP($B6420,'Ownership Metrics'!$A:$A,'Ownership Metrics'!$G:$G),"")</f>
        <v>48</v>
      </c>
      <c r="S6420" s="27" t="str">
        <f>IFERROR(_xlfn.XLOOKUP($B6420,'Ownership Metrics'!$A:$A,'Ownership Metrics'!$H:$H),"")</f>
        <v>Oligopoli</v>
      </c>
      <c r="T6420" s="27" t="str">
        <f>IFERROR(_xlfn.XLOOKUP($B6420,'Ownership Metrics'!$A:$A,'Ownership Metrics'!$I:$I),"")</f>
        <v>Sedang</v>
      </c>
      <c r="U6420" s="27">
        <f>IF(COUNTIFS($B$2:$B6420,$B6420,$D$2:$D6420,$D6420)=1,1,0)</f>
        <v>1</v>
      </c>
      <c r="V6420" s="27">
        <f t="shared" si="301"/>
        <v>3.82</v>
      </c>
      <c r="W6420" s="27">
        <f t="shared" si="302"/>
        <v>5</v>
      </c>
      <c r="X6420" s="27">
        <f t="shared" si="300"/>
        <v>3.819999358</v>
      </c>
    </row>
    <row r="6421" spans="1:24" x14ac:dyDescent="0.25">
      <c r="A6421" s="26">
        <v>46265</v>
      </c>
      <c r="B6421" s="27" t="s">
        <v>11008</v>
      </c>
      <c r="C6421" s="27" t="s">
        <v>6522</v>
      </c>
      <c r="D6421" s="27" t="s">
        <v>6527</v>
      </c>
      <c r="E6421" s="27" t="s">
        <v>22</v>
      </c>
      <c r="F6421" s="27" t="s">
        <v>23</v>
      </c>
      <c r="G6421" s="27"/>
      <c r="H6421" s="27" t="s">
        <v>24</v>
      </c>
      <c r="I6421" s="28">
        <v>2728700000</v>
      </c>
      <c r="J6421" s="28">
        <v>0</v>
      </c>
      <c r="K6421" s="28">
        <v>2728700000</v>
      </c>
      <c r="L6421" s="29">
        <v>37.32</v>
      </c>
      <c r="M6421" s="29">
        <f>IFERROR(_xlfn.XLOOKUP($B6421,'Ownership Metrics'!$A:$A,'Ownership Metrics'!$B:$B),"")</f>
        <v>19.96</v>
      </c>
      <c r="N6421" s="28">
        <f>IFERROR(_xlfn.XLOOKUP($B6421,'Ownership Metrics'!$A:$A,'Ownership Metrics'!$C:$C),"")</f>
        <v>2075</v>
      </c>
      <c r="O6421" s="29">
        <f>IFERROR(_xlfn.XLOOKUP($B6421,'Ownership Metrics'!$A:$A,'Ownership Metrics'!$D:$D),"")</f>
        <v>37.32</v>
      </c>
      <c r="P6421" s="29">
        <f>IFERROR(_xlfn.XLOOKUP($B6421,'Ownership Metrics'!$A:$A,'Ownership Metrics'!$E:$E),"")</f>
        <v>69.63</v>
      </c>
      <c r="Q6421" s="30">
        <f>IFERROR(_xlfn.XLOOKUP($B6421,'Ownership Metrics'!$A:$A,'Ownership Metrics'!$F:$F),"")</f>
        <v>6</v>
      </c>
      <c r="R6421" s="30">
        <f>IFERROR(_xlfn.XLOOKUP($B6421,'Ownership Metrics'!$A:$A,'Ownership Metrics'!$G:$G),"")</f>
        <v>48</v>
      </c>
      <c r="S6421" s="27" t="str">
        <f>IFERROR(_xlfn.XLOOKUP($B6421,'Ownership Metrics'!$A:$A,'Ownership Metrics'!$H:$H),"")</f>
        <v>Oligopoli</v>
      </c>
      <c r="T6421" s="27" t="str">
        <f>IFERROR(_xlfn.XLOOKUP($B6421,'Ownership Metrics'!$A:$A,'Ownership Metrics'!$I:$I),"")</f>
        <v>Sedang</v>
      </c>
      <c r="U6421" s="27">
        <f>IF(COUNTIFS($B$2:$B6421,$B6421,$D$2:$D6421,$D6421)=1,1,0)</f>
        <v>1</v>
      </c>
      <c r="V6421" s="27">
        <f t="shared" si="301"/>
        <v>37.32</v>
      </c>
      <c r="W6421" s="27">
        <f t="shared" si="302"/>
        <v>1</v>
      </c>
      <c r="X6421" s="27">
        <f t="shared" si="300"/>
        <v>37.319999357900002</v>
      </c>
    </row>
    <row r="6422" spans="1:24" x14ac:dyDescent="0.25">
      <c r="A6422" s="26">
        <v>46265</v>
      </c>
      <c r="B6422" s="27" t="s">
        <v>11008</v>
      </c>
      <c r="C6422" s="27" t="s">
        <v>6522</v>
      </c>
      <c r="D6422" s="27" t="s">
        <v>1307</v>
      </c>
      <c r="E6422" s="27" t="s">
        <v>35</v>
      </c>
      <c r="F6422" s="27" t="s">
        <v>23</v>
      </c>
      <c r="G6422" s="27" t="s">
        <v>36</v>
      </c>
      <c r="H6422" s="27" t="s">
        <v>24</v>
      </c>
      <c r="I6422" s="28">
        <v>607625900</v>
      </c>
      <c r="J6422" s="28">
        <v>0</v>
      </c>
      <c r="K6422" s="28">
        <v>607625900</v>
      </c>
      <c r="L6422" s="29">
        <v>8.31</v>
      </c>
      <c r="M6422" s="29">
        <f>IFERROR(_xlfn.XLOOKUP($B6422,'Ownership Metrics'!$A:$A,'Ownership Metrics'!$B:$B),"")</f>
        <v>19.96</v>
      </c>
      <c r="N6422" s="28">
        <f>IFERROR(_xlfn.XLOOKUP($B6422,'Ownership Metrics'!$A:$A,'Ownership Metrics'!$C:$C),"")</f>
        <v>2075</v>
      </c>
      <c r="O6422" s="29">
        <f>IFERROR(_xlfn.XLOOKUP($B6422,'Ownership Metrics'!$A:$A,'Ownership Metrics'!$D:$D),"")</f>
        <v>37.32</v>
      </c>
      <c r="P6422" s="29">
        <f>IFERROR(_xlfn.XLOOKUP($B6422,'Ownership Metrics'!$A:$A,'Ownership Metrics'!$E:$E),"")</f>
        <v>69.63</v>
      </c>
      <c r="Q6422" s="30">
        <f>IFERROR(_xlfn.XLOOKUP($B6422,'Ownership Metrics'!$A:$A,'Ownership Metrics'!$F:$F),"")</f>
        <v>6</v>
      </c>
      <c r="R6422" s="30">
        <f>IFERROR(_xlfn.XLOOKUP($B6422,'Ownership Metrics'!$A:$A,'Ownership Metrics'!$G:$G),"")</f>
        <v>48</v>
      </c>
      <c r="S6422" s="27" t="str">
        <f>IFERROR(_xlfn.XLOOKUP($B6422,'Ownership Metrics'!$A:$A,'Ownership Metrics'!$H:$H),"")</f>
        <v>Oligopoli</v>
      </c>
      <c r="T6422" s="27" t="str">
        <f>IFERROR(_xlfn.XLOOKUP($B6422,'Ownership Metrics'!$A:$A,'Ownership Metrics'!$I:$I),"")</f>
        <v>Sedang</v>
      </c>
      <c r="U6422" s="27">
        <f>IF(COUNTIFS($B$2:$B6422,$B6422,$D$2:$D6422,$D6422)=1,1,0)</f>
        <v>1</v>
      </c>
      <c r="V6422" s="27">
        <f t="shared" si="301"/>
        <v>8.31</v>
      </c>
      <c r="W6422" s="27">
        <f t="shared" si="302"/>
        <v>3</v>
      </c>
      <c r="X6422" s="27">
        <f t="shared" si="300"/>
        <v>8.3099993578000007</v>
      </c>
    </row>
    <row r="6423" spans="1:24" x14ac:dyDescent="0.25">
      <c r="A6423" s="26">
        <v>46265</v>
      </c>
      <c r="B6423" s="27" t="s">
        <v>11009</v>
      </c>
      <c r="C6423" s="27" t="s">
        <v>6529</v>
      </c>
      <c r="D6423" s="27" t="s">
        <v>4988</v>
      </c>
      <c r="E6423" s="27" t="s">
        <v>22</v>
      </c>
      <c r="F6423" s="27" t="s">
        <v>23</v>
      </c>
      <c r="G6423" s="27"/>
      <c r="H6423" s="27" t="s">
        <v>24</v>
      </c>
      <c r="I6423" s="28">
        <v>699093200</v>
      </c>
      <c r="J6423" s="28">
        <v>0</v>
      </c>
      <c r="K6423" s="28">
        <v>699093200</v>
      </c>
      <c r="L6423" s="29">
        <v>41.95</v>
      </c>
      <c r="M6423" s="29">
        <f>IFERROR(_xlfn.XLOOKUP($B6423,'Ownership Metrics'!$A:$A,'Ownership Metrics'!$B:$B),"")</f>
        <v>13.03</v>
      </c>
      <c r="N6423" s="28">
        <f>IFERROR(_xlfn.XLOOKUP($B6423,'Ownership Metrics'!$A:$A,'Ownership Metrics'!$C:$C),"")</f>
        <v>2269</v>
      </c>
      <c r="O6423" s="29">
        <f>IFERROR(_xlfn.XLOOKUP($B6423,'Ownership Metrics'!$A:$A,'Ownership Metrics'!$D:$D),"")</f>
        <v>41.95</v>
      </c>
      <c r="P6423" s="29">
        <f>IFERROR(_xlfn.XLOOKUP($B6423,'Ownership Metrics'!$A:$A,'Ownership Metrics'!$E:$E),"")</f>
        <v>71.010000000000005</v>
      </c>
      <c r="Q6423" s="30">
        <f>IFERROR(_xlfn.XLOOKUP($B6423,'Ownership Metrics'!$A:$A,'Ownership Metrics'!$F:$F),"")</f>
        <v>7</v>
      </c>
      <c r="R6423" s="30">
        <f>IFERROR(_xlfn.XLOOKUP($B6423,'Ownership Metrics'!$A:$A,'Ownership Metrics'!$G:$G),"")</f>
        <v>49</v>
      </c>
      <c r="S6423" s="27" t="str">
        <f>IFERROR(_xlfn.XLOOKUP($B6423,'Ownership Metrics'!$A:$A,'Ownership Metrics'!$H:$H),"")</f>
        <v>Terkonsentrasi</v>
      </c>
      <c r="T6423" s="27" t="str">
        <f>IFERROR(_xlfn.XLOOKUP($B6423,'Ownership Metrics'!$A:$A,'Ownership Metrics'!$I:$I),"")</f>
        <v>Sedang</v>
      </c>
      <c r="U6423" s="27">
        <f>IF(COUNTIFS($B$2:$B6423,$B6423,$D$2:$D6423,$D6423)=1,1,0)</f>
        <v>1</v>
      </c>
      <c r="V6423" s="27">
        <f t="shared" si="301"/>
        <v>41.95</v>
      </c>
      <c r="W6423" s="27">
        <f t="shared" si="302"/>
        <v>1</v>
      </c>
      <c r="X6423" s="27">
        <f t="shared" si="300"/>
        <v>41.949999357700001</v>
      </c>
    </row>
    <row r="6424" spans="1:24" x14ac:dyDescent="0.25">
      <c r="A6424" s="26">
        <v>46265</v>
      </c>
      <c r="B6424" s="27" t="s">
        <v>11009</v>
      </c>
      <c r="C6424" s="27" t="s">
        <v>6529</v>
      </c>
      <c r="D6424" s="27" t="s">
        <v>6530</v>
      </c>
      <c r="E6424" s="27" t="s">
        <v>22</v>
      </c>
      <c r="F6424" s="27" t="s">
        <v>23</v>
      </c>
      <c r="G6424" s="27"/>
      <c r="H6424" s="27" t="s">
        <v>24</v>
      </c>
      <c r="I6424" s="28">
        <v>38300000</v>
      </c>
      <c r="J6424" s="28">
        <v>0</v>
      </c>
      <c r="K6424" s="28">
        <v>38300000</v>
      </c>
      <c r="L6424" s="29">
        <v>2.2999999999999998</v>
      </c>
      <c r="M6424" s="29">
        <f>IFERROR(_xlfn.XLOOKUP($B6424,'Ownership Metrics'!$A:$A,'Ownership Metrics'!$B:$B),"")</f>
        <v>13.03</v>
      </c>
      <c r="N6424" s="28">
        <f>IFERROR(_xlfn.XLOOKUP($B6424,'Ownership Metrics'!$A:$A,'Ownership Metrics'!$C:$C),"")</f>
        <v>2269</v>
      </c>
      <c r="O6424" s="29">
        <f>IFERROR(_xlfn.XLOOKUP($B6424,'Ownership Metrics'!$A:$A,'Ownership Metrics'!$D:$D),"")</f>
        <v>41.95</v>
      </c>
      <c r="P6424" s="29">
        <f>IFERROR(_xlfn.XLOOKUP($B6424,'Ownership Metrics'!$A:$A,'Ownership Metrics'!$E:$E),"")</f>
        <v>71.010000000000005</v>
      </c>
      <c r="Q6424" s="30">
        <f>IFERROR(_xlfn.XLOOKUP($B6424,'Ownership Metrics'!$A:$A,'Ownership Metrics'!$F:$F),"")</f>
        <v>7</v>
      </c>
      <c r="R6424" s="30">
        <f>IFERROR(_xlfn.XLOOKUP($B6424,'Ownership Metrics'!$A:$A,'Ownership Metrics'!$G:$G),"")</f>
        <v>49</v>
      </c>
      <c r="S6424" s="27" t="str">
        <f>IFERROR(_xlfn.XLOOKUP($B6424,'Ownership Metrics'!$A:$A,'Ownership Metrics'!$H:$H),"")</f>
        <v>Terkonsentrasi</v>
      </c>
      <c r="T6424" s="27" t="str">
        <f>IFERROR(_xlfn.XLOOKUP($B6424,'Ownership Metrics'!$A:$A,'Ownership Metrics'!$I:$I),"")</f>
        <v>Sedang</v>
      </c>
      <c r="U6424" s="27">
        <f>IF(COUNTIFS($B$2:$B6424,$B6424,$D$2:$D6424,$D6424)=1,1,0)</f>
        <v>1</v>
      </c>
      <c r="V6424" s="27">
        <f t="shared" si="301"/>
        <v>2.2999999999999998</v>
      </c>
      <c r="W6424" s="27">
        <f t="shared" si="302"/>
        <v>7</v>
      </c>
      <c r="X6424" s="27">
        <f t="shared" si="300"/>
        <v>2.2999993576</v>
      </c>
    </row>
    <row r="6425" spans="1:24" x14ac:dyDescent="0.25">
      <c r="A6425" s="26">
        <v>46265</v>
      </c>
      <c r="B6425" s="27" t="s">
        <v>11009</v>
      </c>
      <c r="C6425" s="27" t="s">
        <v>6529</v>
      </c>
      <c r="D6425" s="27" t="s">
        <v>2259</v>
      </c>
      <c r="E6425" s="27" t="s">
        <v>74</v>
      </c>
      <c r="F6425" s="27" t="s">
        <v>23</v>
      </c>
      <c r="G6425" s="27"/>
      <c r="H6425" s="27" t="s">
        <v>24</v>
      </c>
      <c r="I6425" s="28">
        <v>62416900</v>
      </c>
      <c r="J6425" s="28">
        <v>0</v>
      </c>
      <c r="K6425" s="28">
        <v>62416900</v>
      </c>
      <c r="L6425" s="29">
        <v>3.75</v>
      </c>
      <c r="M6425" s="29">
        <f>IFERROR(_xlfn.XLOOKUP($B6425,'Ownership Metrics'!$A:$A,'Ownership Metrics'!$B:$B),"")</f>
        <v>13.03</v>
      </c>
      <c r="N6425" s="28">
        <f>IFERROR(_xlfn.XLOOKUP($B6425,'Ownership Metrics'!$A:$A,'Ownership Metrics'!$C:$C),"")</f>
        <v>2269</v>
      </c>
      <c r="O6425" s="29">
        <f>IFERROR(_xlfn.XLOOKUP($B6425,'Ownership Metrics'!$A:$A,'Ownership Metrics'!$D:$D),"")</f>
        <v>41.95</v>
      </c>
      <c r="P6425" s="29">
        <f>IFERROR(_xlfn.XLOOKUP($B6425,'Ownership Metrics'!$A:$A,'Ownership Metrics'!$E:$E),"")</f>
        <v>71.010000000000005</v>
      </c>
      <c r="Q6425" s="30">
        <f>IFERROR(_xlfn.XLOOKUP($B6425,'Ownership Metrics'!$A:$A,'Ownership Metrics'!$F:$F),"")</f>
        <v>7</v>
      </c>
      <c r="R6425" s="30">
        <f>IFERROR(_xlfn.XLOOKUP($B6425,'Ownership Metrics'!$A:$A,'Ownership Metrics'!$G:$G),"")</f>
        <v>49</v>
      </c>
      <c r="S6425" s="27" t="str">
        <f>IFERROR(_xlfn.XLOOKUP($B6425,'Ownership Metrics'!$A:$A,'Ownership Metrics'!$H:$H),"")</f>
        <v>Terkonsentrasi</v>
      </c>
      <c r="T6425" s="27" t="str">
        <f>IFERROR(_xlfn.XLOOKUP($B6425,'Ownership Metrics'!$A:$A,'Ownership Metrics'!$I:$I),"")</f>
        <v>Sedang</v>
      </c>
      <c r="U6425" s="27">
        <f>IF(COUNTIFS($B$2:$B6425,$B6425,$D$2:$D6425,$D6425)=1,1,0)</f>
        <v>1</v>
      </c>
      <c r="V6425" s="27">
        <f t="shared" si="301"/>
        <v>3.75</v>
      </c>
      <c r="W6425" s="27">
        <f t="shared" si="302"/>
        <v>5</v>
      </c>
      <c r="X6425" s="27">
        <f t="shared" si="300"/>
        <v>3.7499993575000001</v>
      </c>
    </row>
    <row r="6426" spans="1:24" x14ac:dyDescent="0.25">
      <c r="A6426" s="26">
        <v>46265</v>
      </c>
      <c r="B6426" s="27" t="s">
        <v>11009</v>
      </c>
      <c r="C6426" s="27" t="s">
        <v>6529</v>
      </c>
      <c r="D6426" s="27" t="s">
        <v>6531</v>
      </c>
      <c r="E6426" s="27" t="s">
        <v>22</v>
      </c>
      <c r="F6426" s="27" t="s">
        <v>23</v>
      </c>
      <c r="G6426" s="27"/>
      <c r="H6426" s="27" t="s">
        <v>24</v>
      </c>
      <c r="I6426" s="28">
        <v>213312000</v>
      </c>
      <c r="J6426" s="28">
        <v>0</v>
      </c>
      <c r="K6426" s="28">
        <v>213312000</v>
      </c>
      <c r="L6426" s="29">
        <v>12.8</v>
      </c>
      <c r="M6426" s="29">
        <f>IFERROR(_xlfn.XLOOKUP($B6426,'Ownership Metrics'!$A:$A,'Ownership Metrics'!$B:$B),"")</f>
        <v>13.03</v>
      </c>
      <c r="N6426" s="28">
        <f>IFERROR(_xlfn.XLOOKUP($B6426,'Ownership Metrics'!$A:$A,'Ownership Metrics'!$C:$C),"")</f>
        <v>2269</v>
      </c>
      <c r="O6426" s="29">
        <f>IFERROR(_xlfn.XLOOKUP($B6426,'Ownership Metrics'!$A:$A,'Ownership Metrics'!$D:$D),"")</f>
        <v>41.95</v>
      </c>
      <c r="P6426" s="29">
        <f>IFERROR(_xlfn.XLOOKUP($B6426,'Ownership Metrics'!$A:$A,'Ownership Metrics'!$E:$E),"")</f>
        <v>71.010000000000005</v>
      </c>
      <c r="Q6426" s="30">
        <f>IFERROR(_xlfn.XLOOKUP($B6426,'Ownership Metrics'!$A:$A,'Ownership Metrics'!$F:$F),"")</f>
        <v>7</v>
      </c>
      <c r="R6426" s="30">
        <f>IFERROR(_xlfn.XLOOKUP($B6426,'Ownership Metrics'!$A:$A,'Ownership Metrics'!$G:$G),"")</f>
        <v>49</v>
      </c>
      <c r="S6426" s="27" t="str">
        <f>IFERROR(_xlfn.XLOOKUP($B6426,'Ownership Metrics'!$A:$A,'Ownership Metrics'!$H:$H),"")</f>
        <v>Terkonsentrasi</v>
      </c>
      <c r="T6426" s="27" t="str">
        <f>IFERROR(_xlfn.XLOOKUP($B6426,'Ownership Metrics'!$A:$A,'Ownership Metrics'!$I:$I),"")</f>
        <v>Sedang</v>
      </c>
      <c r="U6426" s="27">
        <f>IF(COUNTIFS($B$2:$B6426,$B6426,$D$2:$D6426,$D6426)=1,1,0)</f>
        <v>1</v>
      </c>
      <c r="V6426" s="27">
        <f t="shared" si="301"/>
        <v>12.8</v>
      </c>
      <c r="W6426" s="27">
        <f t="shared" si="302"/>
        <v>3</v>
      </c>
      <c r="X6426" s="27">
        <f t="shared" si="300"/>
        <v>12.799999357400001</v>
      </c>
    </row>
    <row r="6427" spans="1:24" x14ac:dyDescent="0.25">
      <c r="A6427" s="26">
        <v>46265</v>
      </c>
      <c r="B6427" s="27" t="s">
        <v>11009</v>
      </c>
      <c r="C6427" s="27" t="s">
        <v>6529</v>
      </c>
      <c r="D6427" s="27" t="s">
        <v>2260</v>
      </c>
      <c r="E6427" s="27" t="s">
        <v>22</v>
      </c>
      <c r="F6427" s="27" t="s">
        <v>23</v>
      </c>
      <c r="G6427" s="27"/>
      <c r="H6427" s="27" t="s">
        <v>24</v>
      </c>
      <c r="I6427" s="28">
        <v>40609700</v>
      </c>
      <c r="J6427" s="28">
        <v>0</v>
      </c>
      <c r="K6427" s="28">
        <v>40609700</v>
      </c>
      <c r="L6427" s="29">
        <v>2.44</v>
      </c>
      <c r="M6427" s="29">
        <f>IFERROR(_xlfn.XLOOKUP($B6427,'Ownership Metrics'!$A:$A,'Ownership Metrics'!$B:$B),"")</f>
        <v>13.03</v>
      </c>
      <c r="N6427" s="28">
        <f>IFERROR(_xlfn.XLOOKUP($B6427,'Ownership Metrics'!$A:$A,'Ownership Metrics'!$C:$C),"")</f>
        <v>2269</v>
      </c>
      <c r="O6427" s="29">
        <f>IFERROR(_xlfn.XLOOKUP($B6427,'Ownership Metrics'!$A:$A,'Ownership Metrics'!$D:$D),"")</f>
        <v>41.95</v>
      </c>
      <c r="P6427" s="29">
        <f>IFERROR(_xlfn.XLOOKUP($B6427,'Ownership Metrics'!$A:$A,'Ownership Metrics'!$E:$E),"")</f>
        <v>71.010000000000005</v>
      </c>
      <c r="Q6427" s="30">
        <f>IFERROR(_xlfn.XLOOKUP($B6427,'Ownership Metrics'!$A:$A,'Ownership Metrics'!$F:$F),"")</f>
        <v>7</v>
      </c>
      <c r="R6427" s="30">
        <f>IFERROR(_xlfn.XLOOKUP($B6427,'Ownership Metrics'!$A:$A,'Ownership Metrics'!$G:$G),"")</f>
        <v>49</v>
      </c>
      <c r="S6427" s="27" t="str">
        <f>IFERROR(_xlfn.XLOOKUP($B6427,'Ownership Metrics'!$A:$A,'Ownership Metrics'!$H:$H),"")</f>
        <v>Terkonsentrasi</v>
      </c>
      <c r="T6427" s="27" t="str">
        <f>IFERROR(_xlfn.XLOOKUP($B6427,'Ownership Metrics'!$A:$A,'Ownership Metrics'!$I:$I),"")</f>
        <v>Sedang</v>
      </c>
      <c r="U6427" s="27">
        <f>IF(COUNTIFS($B$2:$B6427,$B6427,$D$2:$D6427,$D6427)=1,1,0)</f>
        <v>1</v>
      </c>
      <c r="V6427" s="27">
        <f t="shared" si="301"/>
        <v>2.44</v>
      </c>
      <c r="W6427" s="27">
        <f t="shared" si="302"/>
        <v>6</v>
      </c>
      <c r="X6427" s="27">
        <f t="shared" si="300"/>
        <v>2.4399993573000001</v>
      </c>
    </row>
    <row r="6428" spans="1:24" x14ac:dyDescent="0.25">
      <c r="A6428" s="26">
        <v>46265</v>
      </c>
      <c r="B6428" s="27" t="s">
        <v>11009</v>
      </c>
      <c r="C6428" s="27" t="s">
        <v>6529</v>
      </c>
      <c r="D6428" s="27" t="s">
        <v>2231</v>
      </c>
      <c r="E6428" s="27" t="s">
        <v>22</v>
      </c>
      <c r="F6428" s="27" t="s">
        <v>23</v>
      </c>
      <c r="G6428" s="27"/>
      <c r="H6428" s="27" t="s">
        <v>24</v>
      </c>
      <c r="I6428" s="28">
        <v>271039200</v>
      </c>
      <c r="J6428" s="28">
        <v>0</v>
      </c>
      <c r="K6428" s="28">
        <v>271039200</v>
      </c>
      <c r="L6428" s="29">
        <v>16.260000000000002</v>
      </c>
      <c r="M6428" s="29">
        <f>IFERROR(_xlfn.XLOOKUP($B6428,'Ownership Metrics'!$A:$A,'Ownership Metrics'!$B:$B),"")</f>
        <v>13.03</v>
      </c>
      <c r="N6428" s="28">
        <f>IFERROR(_xlfn.XLOOKUP($B6428,'Ownership Metrics'!$A:$A,'Ownership Metrics'!$C:$C),"")</f>
        <v>2269</v>
      </c>
      <c r="O6428" s="29">
        <f>IFERROR(_xlfn.XLOOKUP($B6428,'Ownership Metrics'!$A:$A,'Ownership Metrics'!$D:$D),"")</f>
        <v>41.95</v>
      </c>
      <c r="P6428" s="29">
        <f>IFERROR(_xlfn.XLOOKUP($B6428,'Ownership Metrics'!$A:$A,'Ownership Metrics'!$E:$E),"")</f>
        <v>71.010000000000005</v>
      </c>
      <c r="Q6428" s="30">
        <f>IFERROR(_xlfn.XLOOKUP($B6428,'Ownership Metrics'!$A:$A,'Ownership Metrics'!$F:$F),"")</f>
        <v>7</v>
      </c>
      <c r="R6428" s="30">
        <f>IFERROR(_xlfn.XLOOKUP($B6428,'Ownership Metrics'!$A:$A,'Ownership Metrics'!$G:$G),"")</f>
        <v>49</v>
      </c>
      <c r="S6428" s="27" t="str">
        <f>IFERROR(_xlfn.XLOOKUP($B6428,'Ownership Metrics'!$A:$A,'Ownership Metrics'!$H:$H),"")</f>
        <v>Terkonsentrasi</v>
      </c>
      <c r="T6428" s="27" t="str">
        <f>IFERROR(_xlfn.XLOOKUP($B6428,'Ownership Metrics'!$A:$A,'Ownership Metrics'!$I:$I),"")</f>
        <v>Sedang</v>
      </c>
      <c r="U6428" s="27">
        <f>IF(COUNTIFS($B$2:$B6428,$B6428,$D$2:$D6428,$D6428)=1,1,0)</f>
        <v>1</v>
      </c>
      <c r="V6428" s="27">
        <f t="shared" si="301"/>
        <v>16.260000000000002</v>
      </c>
      <c r="W6428" s="27">
        <f t="shared" si="302"/>
        <v>2</v>
      </c>
      <c r="X6428" s="27">
        <f t="shared" si="300"/>
        <v>16.259999357200002</v>
      </c>
    </row>
    <row r="6429" spans="1:24" x14ac:dyDescent="0.25">
      <c r="A6429" s="26">
        <v>46265</v>
      </c>
      <c r="B6429" s="27" t="s">
        <v>11009</v>
      </c>
      <c r="C6429" s="27" t="s">
        <v>6529</v>
      </c>
      <c r="D6429" s="27" t="s">
        <v>348</v>
      </c>
      <c r="E6429" s="27" t="s">
        <v>26</v>
      </c>
      <c r="F6429" s="27" t="s">
        <v>32</v>
      </c>
      <c r="G6429" s="27"/>
      <c r="H6429" s="27" t="s">
        <v>64</v>
      </c>
      <c r="I6429" s="28">
        <v>124523900</v>
      </c>
      <c r="J6429" s="28">
        <v>0</v>
      </c>
      <c r="K6429" s="28">
        <v>124523900</v>
      </c>
      <c r="L6429" s="29">
        <v>7.47</v>
      </c>
      <c r="M6429" s="29">
        <f>IFERROR(_xlfn.XLOOKUP($B6429,'Ownership Metrics'!$A:$A,'Ownership Metrics'!$B:$B),"")</f>
        <v>13.03</v>
      </c>
      <c r="N6429" s="28">
        <f>IFERROR(_xlfn.XLOOKUP($B6429,'Ownership Metrics'!$A:$A,'Ownership Metrics'!$C:$C),"")</f>
        <v>2269</v>
      </c>
      <c r="O6429" s="29">
        <f>IFERROR(_xlfn.XLOOKUP($B6429,'Ownership Metrics'!$A:$A,'Ownership Metrics'!$D:$D),"")</f>
        <v>41.95</v>
      </c>
      <c r="P6429" s="29">
        <f>IFERROR(_xlfn.XLOOKUP($B6429,'Ownership Metrics'!$A:$A,'Ownership Metrics'!$E:$E),"")</f>
        <v>71.010000000000005</v>
      </c>
      <c r="Q6429" s="30">
        <f>IFERROR(_xlfn.XLOOKUP($B6429,'Ownership Metrics'!$A:$A,'Ownership Metrics'!$F:$F),"")</f>
        <v>7</v>
      </c>
      <c r="R6429" s="30">
        <f>IFERROR(_xlfn.XLOOKUP($B6429,'Ownership Metrics'!$A:$A,'Ownership Metrics'!$G:$G),"")</f>
        <v>49</v>
      </c>
      <c r="S6429" s="27" t="str">
        <f>IFERROR(_xlfn.XLOOKUP($B6429,'Ownership Metrics'!$A:$A,'Ownership Metrics'!$H:$H),"")</f>
        <v>Terkonsentrasi</v>
      </c>
      <c r="T6429" s="27" t="str">
        <f>IFERROR(_xlfn.XLOOKUP($B6429,'Ownership Metrics'!$A:$A,'Ownership Metrics'!$I:$I),"")</f>
        <v>Sedang</v>
      </c>
      <c r="U6429" s="27">
        <f>IF(COUNTIFS($B$2:$B6429,$B6429,$D$2:$D6429,$D6429)=1,1,0)</f>
        <v>1</v>
      </c>
      <c r="V6429" s="27">
        <f t="shared" si="301"/>
        <v>7.47</v>
      </c>
      <c r="W6429" s="27">
        <f t="shared" si="302"/>
        <v>4</v>
      </c>
      <c r="X6429" s="27">
        <f t="shared" si="300"/>
        <v>7.4699993570999998</v>
      </c>
    </row>
    <row r="6430" spans="1:24" x14ac:dyDescent="0.25">
      <c r="A6430" s="26">
        <v>46265</v>
      </c>
      <c r="B6430" s="27" t="s">
        <v>11010</v>
      </c>
      <c r="C6430" s="27" t="s">
        <v>6533</v>
      </c>
      <c r="D6430" s="27" t="s">
        <v>6534</v>
      </c>
      <c r="E6430" s="27" t="s">
        <v>22</v>
      </c>
      <c r="F6430" s="27" t="s">
        <v>23</v>
      </c>
      <c r="G6430" s="27"/>
      <c r="H6430" s="27" t="s">
        <v>24</v>
      </c>
      <c r="I6430" s="28">
        <v>162460000</v>
      </c>
      <c r="J6430" s="28">
        <v>647112997</v>
      </c>
      <c r="K6430" s="28">
        <v>809572997</v>
      </c>
      <c r="L6430" s="29">
        <v>16.79</v>
      </c>
      <c r="M6430" s="29">
        <f>IFERROR(_xlfn.XLOOKUP($B6430,'Ownership Metrics'!$A:$A,'Ownership Metrics'!$B:$B),"")</f>
        <v>1.25</v>
      </c>
      <c r="N6430" s="28">
        <f>IFERROR(_xlfn.XLOOKUP($B6430,'Ownership Metrics'!$A:$A,'Ownership Metrics'!$C:$C),"")</f>
        <v>1829</v>
      </c>
      <c r="O6430" s="29">
        <f>IFERROR(_xlfn.XLOOKUP($B6430,'Ownership Metrics'!$A:$A,'Ownership Metrics'!$D:$D),"")</f>
        <v>33.08</v>
      </c>
      <c r="P6430" s="29">
        <f>IFERROR(_xlfn.XLOOKUP($B6430,'Ownership Metrics'!$A:$A,'Ownership Metrics'!$E:$E),"")</f>
        <v>67.25</v>
      </c>
      <c r="Q6430" s="30">
        <f>IFERROR(_xlfn.XLOOKUP($B6430,'Ownership Metrics'!$A:$A,'Ownership Metrics'!$F:$F),"")</f>
        <v>11</v>
      </c>
      <c r="R6430" s="30">
        <f>IFERROR(_xlfn.XLOOKUP($B6430,'Ownership Metrics'!$A:$A,'Ownership Metrics'!$G:$G),"")</f>
        <v>41</v>
      </c>
      <c r="S6430" s="27" t="str">
        <f>IFERROR(_xlfn.XLOOKUP($B6430,'Ownership Metrics'!$A:$A,'Ownership Metrics'!$H:$H),"")</f>
        <v>Oligopoli</v>
      </c>
      <c r="T6430" s="27" t="str">
        <f>IFERROR(_xlfn.XLOOKUP($B6430,'Ownership Metrics'!$A:$A,'Ownership Metrics'!$I:$I),"")</f>
        <v>Sedang</v>
      </c>
      <c r="U6430" s="27">
        <f>IF(COUNTIFS($B$2:$B6430,$B6430,$D$2:$D6430,$D6430)=1,1,0)</f>
        <v>1</v>
      </c>
      <c r="V6430" s="27">
        <f t="shared" si="301"/>
        <v>16.79</v>
      </c>
      <c r="W6430" s="27">
        <f t="shared" si="302"/>
        <v>3</v>
      </c>
      <c r="X6430" s="27">
        <f t="shared" si="300"/>
        <v>16.789999356999999</v>
      </c>
    </row>
    <row r="6431" spans="1:24" x14ac:dyDescent="0.25">
      <c r="A6431" s="26">
        <v>46265</v>
      </c>
      <c r="B6431" s="27" t="s">
        <v>11010</v>
      </c>
      <c r="C6431" s="27" t="s">
        <v>6533</v>
      </c>
      <c r="D6431" s="27" t="s">
        <v>6535</v>
      </c>
      <c r="E6431" s="27" t="s">
        <v>22</v>
      </c>
      <c r="F6431" s="27" t="s">
        <v>23</v>
      </c>
      <c r="G6431" s="27"/>
      <c r="H6431" s="27" t="s">
        <v>24</v>
      </c>
      <c r="I6431" s="28">
        <v>1595335024</v>
      </c>
      <c r="J6431" s="28">
        <v>0</v>
      </c>
      <c r="K6431" s="28">
        <v>1595335024</v>
      </c>
      <c r="L6431" s="29">
        <v>33.08</v>
      </c>
      <c r="M6431" s="29">
        <f>IFERROR(_xlfn.XLOOKUP($B6431,'Ownership Metrics'!$A:$A,'Ownership Metrics'!$B:$B),"")</f>
        <v>1.25</v>
      </c>
      <c r="N6431" s="28">
        <f>IFERROR(_xlfn.XLOOKUP($B6431,'Ownership Metrics'!$A:$A,'Ownership Metrics'!$C:$C),"")</f>
        <v>1829</v>
      </c>
      <c r="O6431" s="29">
        <f>IFERROR(_xlfn.XLOOKUP($B6431,'Ownership Metrics'!$A:$A,'Ownership Metrics'!$D:$D),"")</f>
        <v>33.08</v>
      </c>
      <c r="P6431" s="29">
        <f>IFERROR(_xlfn.XLOOKUP($B6431,'Ownership Metrics'!$A:$A,'Ownership Metrics'!$E:$E),"")</f>
        <v>67.25</v>
      </c>
      <c r="Q6431" s="30">
        <f>IFERROR(_xlfn.XLOOKUP($B6431,'Ownership Metrics'!$A:$A,'Ownership Metrics'!$F:$F),"")</f>
        <v>11</v>
      </c>
      <c r="R6431" s="30">
        <f>IFERROR(_xlfn.XLOOKUP($B6431,'Ownership Metrics'!$A:$A,'Ownership Metrics'!$G:$G),"")</f>
        <v>41</v>
      </c>
      <c r="S6431" s="27" t="str">
        <f>IFERROR(_xlfn.XLOOKUP($B6431,'Ownership Metrics'!$A:$A,'Ownership Metrics'!$H:$H),"")</f>
        <v>Oligopoli</v>
      </c>
      <c r="T6431" s="27" t="str">
        <f>IFERROR(_xlfn.XLOOKUP($B6431,'Ownership Metrics'!$A:$A,'Ownership Metrics'!$I:$I),"")</f>
        <v>Sedang</v>
      </c>
      <c r="U6431" s="27">
        <f>IF(COUNTIFS($B$2:$B6431,$B6431,$D$2:$D6431,$D6431)=1,1,0)</f>
        <v>1</v>
      </c>
      <c r="V6431" s="27">
        <f t="shared" si="301"/>
        <v>33.08</v>
      </c>
      <c r="W6431" s="27">
        <f t="shared" si="302"/>
        <v>1</v>
      </c>
      <c r="X6431" s="27">
        <f t="shared" si="300"/>
        <v>33.079999356899997</v>
      </c>
    </row>
    <row r="6432" spans="1:24" x14ac:dyDescent="0.25">
      <c r="A6432" s="26">
        <v>46265</v>
      </c>
      <c r="B6432" s="27" t="s">
        <v>11010</v>
      </c>
      <c r="C6432" s="27" t="s">
        <v>6533</v>
      </c>
      <c r="D6432" s="27" t="s">
        <v>6536</v>
      </c>
      <c r="E6432" s="27" t="s">
        <v>51</v>
      </c>
      <c r="F6432" s="27" t="s">
        <v>23</v>
      </c>
      <c r="G6432" s="27"/>
      <c r="H6432" s="27" t="s">
        <v>24</v>
      </c>
      <c r="I6432" s="28">
        <v>162460000</v>
      </c>
      <c r="J6432" s="28">
        <v>675922111</v>
      </c>
      <c r="K6432" s="28">
        <v>838382111</v>
      </c>
      <c r="L6432" s="29">
        <v>17.38</v>
      </c>
      <c r="M6432" s="29">
        <f>IFERROR(_xlfn.XLOOKUP($B6432,'Ownership Metrics'!$A:$A,'Ownership Metrics'!$B:$B),"")</f>
        <v>1.25</v>
      </c>
      <c r="N6432" s="28">
        <f>IFERROR(_xlfn.XLOOKUP($B6432,'Ownership Metrics'!$A:$A,'Ownership Metrics'!$C:$C),"")</f>
        <v>1829</v>
      </c>
      <c r="O6432" s="29">
        <f>IFERROR(_xlfn.XLOOKUP($B6432,'Ownership Metrics'!$A:$A,'Ownership Metrics'!$D:$D),"")</f>
        <v>33.08</v>
      </c>
      <c r="P6432" s="29">
        <f>IFERROR(_xlfn.XLOOKUP($B6432,'Ownership Metrics'!$A:$A,'Ownership Metrics'!$E:$E),"")</f>
        <v>67.25</v>
      </c>
      <c r="Q6432" s="30">
        <f>IFERROR(_xlfn.XLOOKUP($B6432,'Ownership Metrics'!$A:$A,'Ownership Metrics'!$F:$F),"")</f>
        <v>11</v>
      </c>
      <c r="R6432" s="30">
        <f>IFERROR(_xlfn.XLOOKUP($B6432,'Ownership Metrics'!$A:$A,'Ownership Metrics'!$G:$G),"")</f>
        <v>41</v>
      </c>
      <c r="S6432" s="27" t="str">
        <f>IFERROR(_xlfn.XLOOKUP($B6432,'Ownership Metrics'!$A:$A,'Ownership Metrics'!$H:$H),"")</f>
        <v>Oligopoli</v>
      </c>
      <c r="T6432" s="27" t="str">
        <f>IFERROR(_xlfn.XLOOKUP($B6432,'Ownership Metrics'!$A:$A,'Ownership Metrics'!$I:$I),"")</f>
        <v>Sedang</v>
      </c>
      <c r="U6432" s="27">
        <f>IF(COUNTIFS($B$2:$B6432,$B6432,$D$2:$D6432,$D6432)=1,1,0)</f>
        <v>1</v>
      </c>
      <c r="V6432" s="27">
        <f t="shared" si="301"/>
        <v>17.38</v>
      </c>
      <c r="W6432" s="27">
        <f t="shared" si="302"/>
        <v>2</v>
      </c>
      <c r="X6432" s="27">
        <f t="shared" si="300"/>
        <v>17.379999356799999</v>
      </c>
    </row>
    <row r="6433" spans="1:24" x14ac:dyDescent="0.25">
      <c r="A6433" s="26">
        <v>46265</v>
      </c>
      <c r="B6433" s="27" t="s">
        <v>11010</v>
      </c>
      <c r="C6433" s="27" t="s">
        <v>6533</v>
      </c>
      <c r="D6433" s="27" t="s">
        <v>6537</v>
      </c>
      <c r="E6433" s="27" t="s">
        <v>35</v>
      </c>
      <c r="F6433" s="27" t="s">
        <v>23</v>
      </c>
      <c r="G6433" s="27" t="s">
        <v>36</v>
      </c>
      <c r="H6433" s="27" t="s">
        <v>24</v>
      </c>
      <c r="I6433" s="28">
        <v>0</v>
      </c>
      <c r="J6433" s="28">
        <v>78769606</v>
      </c>
      <c r="K6433" s="28">
        <v>78769606</v>
      </c>
      <c r="L6433" s="29">
        <v>1.63</v>
      </c>
      <c r="M6433" s="29">
        <f>IFERROR(_xlfn.XLOOKUP($B6433,'Ownership Metrics'!$A:$A,'Ownership Metrics'!$B:$B),"")</f>
        <v>1.25</v>
      </c>
      <c r="N6433" s="28">
        <f>IFERROR(_xlfn.XLOOKUP($B6433,'Ownership Metrics'!$A:$A,'Ownership Metrics'!$C:$C),"")</f>
        <v>1829</v>
      </c>
      <c r="O6433" s="29">
        <f>IFERROR(_xlfn.XLOOKUP($B6433,'Ownership Metrics'!$A:$A,'Ownership Metrics'!$D:$D),"")</f>
        <v>33.08</v>
      </c>
      <c r="P6433" s="29">
        <f>IFERROR(_xlfn.XLOOKUP($B6433,'Ownership Metrics'!$A:$A,'Ownership Metrics'!$E:$E),"")</f>
        <v>67.25</v>
      </c>
      <c r="Q6433" s="30">
        <f>IFERROR(_xlfn.XLOOKUP($B6433,'Ownership Metrics'!$A:$A,'Ownership Metrics'!$F:$F),"")</f>
        <v>11</v>
      </c>
      <c r="R6433" s="30">
        <f>IFERROR(_xlfn.XLOOKUP($B6433,'Ownership Metrics'!$A:$A,'Ownership Metrics'!$G:$G),"")</f>
        <v>41</v>
      </c>
      <c r="S6433" s="27" t="str">
        <f>IFERROR(_xlfn.XLOOKUP($B6433,'Ownership Metrics'!$A:$A,'Ownership Metrics'!$H:$H),"")</f>
        <v>Oligopoli</v>
      </c>
      <c r="T6433" s="27" t="str">
        <f>IFERROR(_xlfn.XLOOKUP($B6433,'Ownership Metrics'!$A:$A,'Ownership Metrics'!$I:$I),"")</f>
        <v>Sedang</v>
      </c>
      <c r="U6433" s="27">
        <f>IF(COUNTIFS($B$2:$B6433,$B6433,$D$2:$D6433,$D6433)=1,1,0)</f>
        <v>1</v>
      </c>
      <c r="V6433" s="27">
        <f t="shared" si="301"/>
        <v>1.63</v>
      </c>
      <c r="W6433" s="27">
        <f t="shared" si="302"/>
        <v>9</v>
      </c>
      <c r="X6433" s="27">
        <f t="shared" si="300"/>
        <v>1.6299993567</v>
      </c>
    </row>
    <row r="6434" spans="1:24" x14ac:dyDescent="0.25">
      <c r="A6434" s="26">
        <v>46265</v>
      </c>
      <c r="B6434" s="27" t="s">
        <v>11010</v>
      </c>
      <c r="C6434" s="27" t="s">
        <v>6533</v>
      </c>
      <c r="D6434" s="27" t="s">
        <v>6538</v>
      </c>
      <c r="E6434" s="27" t="s">
        <v>35</v>
      </c>
      <c r="F6434" s="27" t="s">
        <v>23</v>
      </c>
      <c r="G6434" s="27" t="s">
        <v>36</v>
      </c>
      <c r="H6434" s="27" t="s">
        <v>36</v>
      </c>
      <c r="I6434" s="28">
        <v>0</v>
      </c>
      <c r="J6434" s="28">
        <v>78768726</v>
      </c>
      <c r="K6434" s="28">
        <v>78768726</v>
      </c>
      <c r="L6434" s="29">
        <v>1.63</v>
      </c>
      <c r="M6434" s="29">
        <f>IFERROR(_xlfn.XLOOKUP($B6434,'Ownership Metrics'!$A:$A,'Ownership Metrics'!$B:$B),"")</f>
        <v>1.25</v>
      </c>
      <c r="N6434" s="28">
        <f>IFERROR(_xlfn.XLOOKUP($B6434,'Ownership Metrics'!$A:$A,'Ownership Metrics'!$C:$C),"")</f>
        <v>1829</v>
      </c>
      <c r="O6434" s="29">
        <f>IFERROR(_xlfn.XLOOKUP($B6434,'Ownership Metrics'!$A:$A,'Ownership Metrics'!$D:$D),"")</f>
        <v>33.08</v>
      </c>
      <c r="P6434" s="29">
        <f>IFERROR(_xlfn.XLOOKUP($B6434,'Ownership Metrics'!$A:$A,'Ownership Metrics'!$E:$E),"")</f>
        <v>67.25</v>
      </c>
      <c r="Q6434" s="30">
        <f>IFERROR(_xlfn.XLOOKUP($B6434,'Ownership Metrics'!$A:$A,'Ownership Metrics'!$F:$F),"")</f>
        <v>11</v>
      </c>
      <c r="R6434" s="30">
        <f>IFERROR(_xlfn.XLOOKUP($B6434,'Ownership Metrics'!$A:$A,'Ownership Metrics'!$G:$G),"")</f>
        <v>41</v>
      </c>
      <c r="S6434" s="27" t="str">
        <f>IFERROR(_xlfn.XLOOKUP($B6434,'Ownership Metrics'!$A:$A,'Ownership Metrics'!$H:$H),"")</f>
        <v>Oligopoli</v>
      </c>
      <c r="T6434" s="27" t="str">
        <f>IFERROR(_xlfn.XLOOKUP($B6434,'Ownership Metrics'!$A:$A,'Ownership Metrics'!$I:$I),"")</f>
        <v>Sedang</v>
      </c>
      <c r="U6434" s="27">
        <f>IF(COUNTIFS($B$2:$B6434,$B6434,$D$2:$D6434,$D6434)=1,1,0)</f>
        <v>1</v>
      </c>
      <c r="V6434" s="27">
        <f t="shared" si="301"/>
        <v>1.63</v>
      </c>
      <c r="W6434" s="27">
        <f t="shared" si="302"/>
        <v>10</v>
      </c>
      <c r="X6434" s="27">
        <f t="shared" si="300"/>
        <v>1.6299993565999999</v>
      </c>
    </row>
    <row r="6435" spans="1:24" x14ac:dyDescent="0.25">
      <c r="A6435" s="26">
        <v>46265</v>
      </c>
      <c r="B6435" s="27" t="s">
        <v>11010</v>
      </c>
      <c r="C6435" s="27" t="s">
        <v>6533</v>
      </c>
      <c r="D6435" s="27" t="s">
        <v>6539</v>
      </c>
      <c r="E6435" s="27" t="s">
        <v>35</v>
      </c>
      <c r="F6435" s="27" t="s">
        <v>23</v>
      </c>
      <c r="G6435" s="27" t="s">
        <v>36</v>
      </c>
      <c r="H6435" s="27" t="s">
        <v>24</v>
      </c>
      <c r="I6435" s="28">
        <v>238993580</v>
      </c>
      <c r="J6435" s="28">
        <v>0</v>
      </c>
      <c r="K6435" s="28">
        <v>238993580</v>
      </c>
      <c r="L6435" s="29">
        <v>4.96</v>
      </c>
      <c r="M6435" s="29">
        <f>IFERROR(_xlfn.XLOOKUP($B6435,'Ownership Metrics'!$A:$A,'Ownership Metrics'!$B:$B),"")</f>
        <v>1.25</v>
      </c>
      <c r="N6435" s="28">
        <f>IFERROR(_xlfn.XLOOKUP($B6435,'Ownership Metrics'!$A:$A,'Ownership Metrics'!$C:$C),"")</f>
        <v>1829</v>
      </c>
      <c r="O6435" s="29">
        <f>IFERROR(_xlfn.XLOOKUP($B6435,'Ownership Metrics'!$A:$A,'Ownership Metrics'!$D:$D),"")</f>
        <v>33.08</v>
      </c>
      <c r="P6435" s="29">
        <f>IFERROR(_xlfn.XLOOKUP($B6435,'Ownership Metrics'!$A:$A,'Ownership Metrics'!$E:$E),"")</f>
        <v>67.25</v>
      </c>
      <c r="Q6435" s="30">
        <f>IFERROR(_xlfn.XLOOKUP($B6435,'Ownership Metrics'!$A:$A,'Ownership Metrics'!$F:$F),"")</f>
        <v>11</v>
      </c>
      <c r="R6435" s="30">
        <f>IFERROR(_xlfn.XLOOKUP($B6435,'Ownership Metrics'!$A:$A,'Ownership Metrics'!$G:$G),"")</f>
        <v>41</v>
      </c>
      <c r="S6435" s="27" t="str">
        <f>IFERROR(_xlfn.XLOOKUP($B6435,'Ownership Metrics'!$A:$A,'Ownership Metrics'!$H:$H),"")</f>
        <v>Oligopoli</v>
      </c>
      <c r="T6435" s="27" t="str">
        <f>IFERROR(_xlfn.XLOOKUP($B6435,'Ownership Metrics'!$A:$A,'Ownership Metrics'!$I:$I),"")</f>
        <v>Sedang</v>
      </c>
      <c r="U6435" s="27">
        <f>IF(COUNTIFS($B$2:$B6435,$B6435,$D$2:$D6435,$D6435)=1,1,0)</f>
        <v>1</v>
      </c>
      <c r="V6435" s="27">
        <f t="shared" si="301"/>
        <v>4.96</v>
      </c>
      <c r="W6435" s="27">
        <f t="shared" si="302"/>
        <v>7</v>
      </c>
      <c r="X6435" s="27">
        <f t="shared" si="300"/>
        <v>4.9599993565</v>
      </c>
    </row>
    <row r="6436" spans="1:24" x14ac:dyDescent="0.25">
      <c r="A6436" s="26">
        <v>46265</v>
      </c>
      <c r="B6436" s="27" t="s">
        <v>11010</v>
      </c>
      <c r="C6436" s="27" t="s">
        <v>6533</v>
      </c>
      <c r="D6436" s="27" t="s">
        <v>6540</v>
      </c>
      <c r="E6436" s="27" t="s">
        <v>35</v>
      </c>
      <c r="F6436" s="27" t="s">
        <v>23</v>
      </c>
      <c r="G6436" s="27" t="s">
        <v>36</v>
      </c>
      <c r="H6436" s="27" t="s">
        <v>36</v>
      </c>
      <c r="I6436" s="28">
        <v>0</v>
      </c>
      <c r="J6436" s="28">
        <v>307305122</v>
      </c>
      <c r="K6436" s="28">
        <v>307305122</v>
      </c>
      <c r="L6436" s="29">
        <v>6.37</v>
      </c>
      <c r="M6436" s="29">
        <f>IFERROR(_xlfn.XLOOKUP($B6436,'Ownership Metrics'!$A:$A,'Ownership Metrics'!$B:$B),"")</f>
        <v>1.25</v>
      </c>
      <c r="N6436" s="28">
        <f>IFERROR(_xlfn.XLOOKUP($B6436,'Ownership Metrics'!$A:$A,'Ownership Metrics'!$C:$C),"")</f>
        <v>1829</v>
      </c>
      <c r="O6436" s="29">
        <f>IFERROR(_xlfn.XLOOKUP($B6436,'Ownership Metrics'!$A:$A,'Ownership Metrics'!$D:$D),"")</f>
        <v>33.08</v>
      </c>
      <c r="P6436" s="29">
        <f>IFERROR(_xlfn.XLOOKUP($B6436,'Ownership Metrics'!$A:$A,'Ownership Metrics'!$E:$E),"")</f>
        <v>67.25</v>
      </c>
      <c r="Q6436" s="30">
        <f>IFERROR(_xlfn.XLOOKUP($B6436,'Ownership Metrics'!$A:$A,'Ownership Metrics'!$F:$F),"")</f>
        <v>11</v>
      </c>
      <c r="R6436" s="30">
        <f>IFERROR(_xlfn.XLOOKUP($B6436,'Ownership Metrics'!$A:$A,'Ownership Metrics'!$G:$G),"")</f>
        <v>41</v>
      </c>
      <c r="S6436" s="27" t="str">
        <f>IFERROR(_xlfn.XLOOKUP($B6436,'Ownership Metrics'!$A:$A,'Ownership Metrics'!$H:$H),"")</f>
        <v>Oligopoli</v>
      </c>
      <c r="T6436" s="27" t="str">
        <f>IFERROR(_xlfn.XLOOKUP($B6436,'Ownership Metrics'!$A:$A,'Ownership Metrics'!$I:$I),"")</f>
        <v>Sedang</v>
      </c>
      <c r="U6436" s="27">
        <f>IF(COUNTIFS($B$2:$B6436,$B6436,$D$2:$D6436,$D6436)=1,1,0)</f>
        <v>1</v>
      </c>
      <c r="V6436" s="27">
        <f t="shared" si="301"/>
        <v>6.37</v>
      </c>
      <c r="W6436" s="27">
        <f t="shared" si="302"/>
        <v>4</v>
      </c>
      <c r="X6436" s="27">
        <f t="shared" si="300"/>
        <v>6.3699993564000001</v>
      </c>
    </row>
    <row r="6437" spans="1:24" x14ac:dyDescent="0.25">
      <c r="A6437" s="26">
        <v>46265</v>
      </c>
      <c r="B6437" s="27" t="s">
        <v>11010</v>
      </c>
      <c r="C6437" s="27" t="s">
        <v>6533</v>
      </c>
      <c r="D6437" s="27" t="s">
        <v>6541</v>
      </c>
      <c r="E6437" s="27" t="s">
        <v>35</v>
      </c>
      <c r="F6437" s="27" t="s">
        <v>23</v>
      </c>
      <c r="G6437" s="27" t="s">
        <v>36</v>
      </c>
      <c r="H6437" s="27" t="s">
        <v>24</v>
      </c>
      <c r="I6437" s="28">
        <v>228583516</v>
      </c>
      <c r="J6437" s="28">
        <v>0</v>
      </c>
      <c r="K6437" s="28">
        <v>228583516</v>
      </c>
      <c r="L6437" s="29">
        <v>4.74</v>
      </c>
      <c r="M6437" s="29">
        <f>IFERROR(_xlfn.XLOOKUP($B6437,'Ownership Metrics'!$A:$A,'Ownership Metrics'!$B:$B),"")</f>
        <v>1.25</v>
      </c>
      <c r="N6437" s="28">
        <f>IFERROR(_xlfn.XLOOKUP($B6437,'Ownership Metrics'!$A:$A,'Ownership Metrics'!$C:$C),"")</f>
        <v>1829</v>
      </c>
      <c r="O6437" s="29">
        <f>IFERROR(_xlfn.XLOOKUP($B6437,'Ownership Metrics'!$A:$A,'Ownership Metrics'!$D:$D),"")</f>
        <v>33.08</v>
      </c>
      <c r="P6437" s="29">
        <f>IFERROR(_xlfn.XLOOKUP($B6437,'Ownership Metrics'!$A:$A,'Ownership Metrics'!$E:$E),"")</f>
        <v>67.25</v>
      </c>
      <c r="Q6437" s="30">
        <f>IFERROR(_xlfn.XLOOKUP($B6437,'Ownership Metrics'!$A:$A,'Ownership Metrics'!$F:$F),"")</f>
        <v>11</v>
      </c>
      <c r="R6437" s="30">
        <f>IFERROR(_xlfn.XLOOKUP($B6437,'Ownership Metrics'!$A:$A,'Ownership Metrics'!$G:$G),"")</f>
        <v>41</v>
      </c>
      <c r="S6437" s="27" t="str">
        <f>IFERROR(_xlfn.XLOOKUP($B6437,'Ownership Metrics'!$A:$A,'Ownership Metrics'!$H:$H),"")</f>
        <v>Oligopoli</v>
      </c>
      <c r="T6437" s="27" t="str">
        <f>IFERROR(_xlfn.XLOOKUP($B6437,'Ownership Metrics'!$A:$A,'Ownership Metrics'!$I:$I),"")</f>
        <v>Sedang</v>
      </c>
      <c r="U6437" s="27">
        <f>IF(COUNTIFS($B$2:$B6437,$B6437,$D$2:$D6437,$D6437)=1,1,0)</f>
        <v>1</v>
      </c>
      <c r="V6437" s="27">
        <f t="shared" si="301"/>
        <v>4.74</v>
      </c>
      <c r="W6437" s="27">
        <f t="shared" si="302"/>
        <v>8</v>
      </c>
      <c r="X6437" s="27">
        <f t="shared" si="300"/>
        <v>4.7399993563000002</v>
      </c>
    </row>
    <row r="6438" spans="1:24" x14ac:dyDescent="0.25">
      <c r="A6438" s="26">
        <v>46265</v>
      </c>
      <c r="B6438" s="27" t="s">
        <v>11010</v>
      </c>
      <c r="C6438" s="27" t="s">
        <v>6533</v>
      </c>
      <c r="D6438" s="27" t="s">
        <v>6542</v>
      </c>
      <c r="E6438" s="27" t="s">
        <v>35</v>
      </c>
      <c r="F6438" s="27" t="s">
        <v>23</v>
      </c>
      <c r="G6438" s="27" t="s">
        <v>36</v>
      </c>
      <c r="H6438" s="27" t="s">
        <v>24</v>
      </c>
      <c r="I6438" s="28">
        <v>217700</v>
      </c>
      <c r="J6438" s="28">
        <v>254030938</v>
      </c>
      <c r="K6438" s="28">
        <v>254248638</v>
      </c>
      <c r="L6438" s="29">
        <v>5.27</v>
      </c>
      <c r="M6438" s="29">
        <f>IFERROR(_xlfn.XLOOKUP($B6438,'Ownership Metrics'!$A:$A,'Ownership Metrics'!$B:$B),"")</f>
        <v>1.25</v>
      </c>
      <c r="N6438" s="28">
        <f>IFERROR(_xlfn.XLOOKUP($B6438,'Ownership Metrics'!$A:$A,'Ownership Metrics'!$C:$C),"")</f>
        <v>1829</v>
      </c>
      <c r="O6438" s="29">
        <f>IFERROR(_xlfn.XLOOKUP($B6438,'Ownership Metrics'!$A:$A,'Ownership Metrics'!$D:$D),"")</f>
        <v>33.08</v>
      </c>
      <c r="P6438" s="29">
        <f>IFERROR(_xlfn.XLOOKUP($B6438,'Ownership Metrics'!$A:$A,'Ownership Metrics'!$E:$E),"")</f>
        <v>67.25</v>
      </c>
      <c r="Q6438" s="30">
        <f>IFERROR(_xlfn.XLOOKUP($B6438,'Ownership Metrics'!$A:$A,'Ownership Metrics'!$F:$F),"")</f>
        <v>11</v>
      </c>
      <c r="R6438" s="30">
        <f>IFERROR(_xlfn.XLOOKUP($B6438,'Ownership Metrics'!$A:$A,'Ownership Metrics'!$G:$G),"")</f>
        <v>41</v>
      </c>
      <c r="S6438" s="27" t="str">
        <f>IFERROR(_xlfn.XLOOKUP($B6438,'Ownership Metrics'!$A:$A,'Ownership Metrics'!$H:$H),"")</f>
        <v>Oligopoli</v>
      </c>
      <c r="T6438" s="27" t="str">
        <f>IFERROR(_xlfn.XLOOKUP($B6438,'Ownership Metrics'!$A:$A,'Ownership Metrics'!$I:$I),"")</f>
        <v>Sedang</v>
      </c>
      <c r="U6438" s="27">
        <f>IF(COUNTIFS($B$2:$B6438,$B6438,$D$2:$D6438,$D6438)=1,1,0)</f>
        <v>1</v>
      </c>
      <c r="V6438" s="27">
        <f t="shared" si="301"/>
        <v>5.27</v>
      </c>
      <c r="W6438" s="27">
        <f t="shared" si="302"/>
        <v>5</v>
      </c>
      <c r="X6438" s="27">
        <f t="shared" si="300"/>
        <v>5.2699993561999996</v>
      </c>
    </row>
    <row r="6439" spans="1:24" x14ac:dyDescent="0.25">
      <c r="A6439" s="26">
        <v>46265</v>
      </c>
      <c r="B6439" s="27" t="s">
        <v>11010</v>
      </c>
      <c r="C6439" s="27" t="s">
        <v>6533</v>
      </c>
      <c r="D6439" s="27" t="s">
        <v>6543</v>
      </c>
      <c r="E6439" s="27"/>
      <c r="F6439" s="27"/>
      <c r="G6439" s="27"/>
      <c r="H6439" s="27"/>
      <c r="I6439" s="28">
        <v>0</v>
      </c>
      <c r="J6439" s="28">
        <v>254030938</v>
      </c>
      <c r="K6439" s="28">
        <v>254030938</v>
      </c>
      <c r="L6439" s="29">
        <v>5.27</v>
      </c>
      <c r="M6439" s="29">
        <f>IFERROR(_xlfn.XLOOKUP($B6439,'Ownership Metrics'!$A:$A,'Ownership Metrics'!$B:$B),"")</f>
        <v>1.25</v>
      </c>
      <c r="N6439" s="28">
        <f>IFERROR(_xlfn.XLOOKUP($B6439,'Ownership Metrics'!$A:$A,'Ownership Metrics'!$C:$C),"")</f>
        <v>1829</v>
      </c>
      <c r="O6439" s="29">
        <f>IFERROR(_xlfn.XLOOKUP($B6439,'Ownership Metrics'!$A:$A,'Ownership Metrics'!$D:$D),"")</f>
        <v>33.08</v>
      </c>
      <c r="P6439" s="29">
        <f>IFERROR(_xlfn.XLOOKUP($B6439,'Ownership Metrics'!$A:$A,'Ownership Metrics'!$E:$E),"")</f>
        <v>67.25</v>
      </c>
      <c r="Q6439" s="30">
        <f>IFERROR(_xlfn.XLOOKUP($B6439,'Ownership Metrics'!$A:$A,'Ownership Metrics'!$F:$F),"")</f>
        <v>11</v>
      </c>
      <c r="R6439" s="30">
        <f>IFERROR(_xlfn.XLOOKUP($B6439,'Ownership Metrics'!$A:$A,'Ownership Metrics'!$G:$G),"")</f>
        <v>41</v>
      </c>
      <c r="S6439" s="27" t="str">
        <f>IFERROR(_xlfn.XLOOKUP($B6439,'Ownership Metrics'!$A:$A,'Ownership Metrics'!$H:$H),"")</f>
        <v>Oligopoli</v>
      </c>
      <c r="T6439" s="27" t="str">
        <f>IFERROR(_xlfn.XLOOKUP($B6439,'Ownership Metrics'!$A:$A,'Ownership Metrics'!$I:$I),"")</f>
        <v>Sedang</v>
      </c>
      <c r="U6439" s="27">
        <f>IF(COUNTIFS($B$2:$B6439,$B6439,$D$2:$D6439,$D6439)=1,1,0)</f>
        <v>1</v>
      </c>
      <c r="V6439" s="27">
        <f t="shared" si="301"/>
        <v>5.27</v>
      </c>
      <c r="W6439" s="27">
        <f t="shared" si="302"/>
        <v>6</v>
      </c>
      <c r="X6439" s="27">
        <f t="shared" si="300"/>
        <v>5.2699993560999996</v>
      </c>
    </row>
    <row r="6440" spans="1:24" x14ac:dyDescent="0.25">
      <c r="A6440" s="26">
        <v>46265</v>
      </c>
      <c r="B6440" s="27" t="s">
        <v>11010</v>
      </c>
      <c r="C6440" s="27" t="s">
        <v>6533</v>
      </c>
      <c r="D6440" s="27" t="s">
        <v>6544</v>
      </c>
      <c r="E6440" s="27"/>
      <c r="F6440" s="27"/>
      <c r="G6440" s="27"/>
      <c r="H6440" s="27"/>
      <c r="I6440" s="28">
        <v>0</v>
      </c>
      <c r="J6440" s="28">
        <v>78769606</v>
      </c>
      <c r="K6440" s="28">
        <v>78769606</v>
      </c>
      <c r="L6440" s="29">
        <v>1.63</v>
      </c>
      <c r="M6440" s="29">
        <f>IFERROR(_xlfn.XLOOKUP($B6440,'Ownership Metrics'!$A:$A,'Ownership Metrics'!$B:$B),"")</f>
        <v>1.25</v>
      </c>
      <c r="N6440" s="28">
        <f>IFERROR(_xlfn.XLOOKUP($B6440,'Ownership Metrics'!$A:$A,'Ownership Metrics'!$C:$C),"")</f>
        <v>1829</v>
      </c>
      <c r="O6440" s="29">
        <f>IFERROR(_xlfn.XLOOKUP($B6440,'Ownership Metrics'!$A:$A,'Ownership Metrics'!$D:$D),"")</f>
        <v>33.08</v>
      </c>
      <c r="P6440" s="29">
        <f>IFERROR(_xlfn.XLOOKUP($B6440,'Ownership Metrics'!$A:$A,'Ownership Metrics'!$E:$E),"")</f>
        <v>67.25</v>
      </c>
      <c r="Q6440" s="30">
        <f>IFERROR(_xlfn.XLOOKUP($B6440,'Ownership Metrics'!$A:$A,'Ownership Metrics'!$F:$F),"")</f>
        <v>11</v>
      </c>
      <c r="R6440" s="30">
        <f>IFERROR(_xlfn.XLOOKUP($B6440,'Ownership Metrics'!$A:$A,'Ownership Metrics'!$G:$G),"")</f>
        <v>41</v>
      </c>
      <c r="S6440" s="27" t="str">
        <f>IFERROR(_xlfn.XLOOKUP($B6440,'Ownership Metrics'!$A:$A,'Ownership Metrics'!$H:$H),"")</f>
        <v>Oligopoli</v>
      </c>
      <c r="T6440" s="27" t="str">
        <f>IFERROR(_xlfn.XLOOKUP($B6440,'Ownership Metrics'!$A:$A,'Ownership Metrics'!$I:$I),"")</f>
        <v>Sedang</v>
      </c>
      <c r="U6440" s="27">
        <f>IF(COUNTIFS($B$2:$B6440,$B6440,$D$2:$D6440,$D6440)=1,1,0)</f>
        <v>1</v>
      </c>
      <c r="V6440" s="27">
        <f t="shared" si="301"/>
        <v>1.63</v>
      </c>
      <c r="W6440" s="27">
        <f t="shared" si="302"/>
        <v>11</v>
      </c>
      <c r="X6440" s="27">
        <f t="shared" si="300"/>
        <v>1.6299993559999999</v>
      </c>
    </row>
    <row r="6441" spans="1:24" x14ac:dyDescent="0.25">
      <c r="A6441" s="26">
        <v>46265</v>
      </c>
      <c r="B6441" s="27" t="s">
        <v>11011</v>
      </c>
      <c r="C6441" s="27" t="s">
        <v>6546</v>
      </c>
      <c r="D6441" s="27" t="s">
        <v>6547</v>
      </c>
      <c r="E6441" s="27" t="s">
        <v>22</v>
      </c>
      <c r="F6441" s="27" t="s">
        <v>23</v>
      </c>
      <c r="G6441" s="27"/>
      <c r="H6441" s="27" t="s">
        <v>24</v>
      </c>
      <c r="I6441" s="28">
        <v>232845900</v>
      </c>
      <c r="J6441" s="28">
        <v>0</v>
      </c>
      <c r="K6441" s="28">
        <v>232845900</v>
      </c>
      <c r="L6441" s="29">
        <v>25.35</v>
      </c>
      <c r="M6441" s="29">
        <f>IFERROR(_xlfn.XLOOKUP($B6441,'Ownership Metrics'!$A:$A,'Ownership Metrics'!$B:$B),"")</f>
        <v>3.18</v>
      </c>
      <c r="N6441" s="28">
        <f>IFERROR(_xlfn.XLOOKUP($B6441,'Ownership Metrics'!$A:$A,'Ownership Metrics'!$C:$C),"")</f>
        <v>2838</v>
      </c>
      <c r="O6441" s="29">
        <f>IFERROR(_xlfn.XLOOKUP($B6441,'Ownership Metrics'!$A:$A,'Ownership Metrics'!$D:$D),"")</f>
        <v>36.21</v>
      </c>
      <c r="P6441" s="29">
        <f>IFERROR(_xlfn.XLOOKUP($B6441,'Ownership Metrics'!$A:$A,'Ownership Metrics'!$E:$E),"")</f>
        <v>90.9</v>
      </c>
      <c r="Q6441" s="30">
        <f>IFERROR(_xlfn.XLOOKUP($B6441,'Ownership Metrics'!$A:$A,'Ownership Metrics'!$F:$F),"")</f>
        <v>5</v>
      </c>
      <c r="R6441" s="30">
        <f>IFERROR(_xlfn.XLOOKUP($B6441,'Ownership Metrics'!$A:$A,'Ownership Metrics'!$G:$G),"")</f>
        <v>60</v>
      </c>
      <c r="S6441" s="27" t="str">
        <f>IFERROR(_xlfn.XLOOKUP($B6441,'Ownership Metrics'!$A:$A,'Ownership Metrics'!$H:$H),"")</f>
        <v>Terkonsentrasi</v>
      </c>
      <c r="T6441" s="27" t="str">
        <f>IFERROR(_xlfn.XLOOKUP($B6441,'Ownership Metrics'!$A:$A,'Ownership Metrics'!$I:$I),"")</f>
        <v>Tinggi</v>
      </c>
      <c r="U6441" s="27">
        <f>IF(COUNTIFS($B$2:$B6441,$B6441,$D$2:$D6441,$D6441)=1,1,0)</f>
        <v>1</v>
      </c>
      <c r="V6441" s="27">
        <f t="shared" si="301"/>
        <v>25.35</v>
      </c>
      <c r="W6441" s="27">
        <f t="shared" si="302"/>
        <v>3</v>
      </c>
      <c r="X6441" s="27">
        <f t="shared" si="300"/>
        <v>25.349999355900003</v>
      </c>
    </row>
    <row r="6442" spans="1:24" x14ac:dyDescent="0.25">
      <c r="A6442" s="26">
        <v>46265</v>
      </c>
      <c r="B6442" s="27" t="s">
        <v>11011</v>
      </c>
      <c r="C6442" s="27" t="s">
        <v>6546</v>
      </c>
      <c r="D6442" s="27" t="s">
        <v>6548</v>
      </c>
      <c r="E6442" s="27" t="s">
        <v>22</v>
      </c>
      <c r="F6442" s="27" t="s">
        <v>23</v>
      </c>
      <c r="G6442" s="27"/>
      <c r="H6442" s="27" t="s">
        <v>24</v>
      </c>
      <c r="I6442" s="28">
        <v>43040000</v>
      </c>
      <c r="J6442" s="28">
        <v>0</v>
      </c>
      <c r="K6442" s="28">
        <v>43040000</v>
      </c>
      <c r="L6442" s="29">
        <v>4.6900000000000004</v>
      </c>
      <c r="M6442" s="29">
        <f>IFERROR(_xlfn.XLOOKUP($B6442,'Ownership Metrics'!$A:$A,'Ownership Metrics'!$B:$B),"")</f>
        <v>3.18</v>
      </c>
      <c r="N6442" s="28">
        <f>IFERROR(_xlfn.XLOOKUP($B6442,'Ownership Metrics'!$A:$A,'Ownership Metrics'!$C:$C),"")</f>
        <v>2838</v>
      </c>
      <c r="O6442" s="29">
        <f>IFERROR(_xlfn.XLOOKUP($B6442,'Ownership Metrics'!$A:$A,'Ownership Metrics'!$D:$D),"")</f>
        <v>36.21</v>
      </c>
      <c r="P6442" s="29">
        <f>IFERROR(_xlfn.XLOOKUP($B6442,'Ownership Metrics'!$A:$A,'Ownership Metrics'!$E:$E),"")</f>
        <v>90.9</v>
      </c>
      <c r="Q6442" s="30">
        <f>IFERROR(_xlfn.XLOOKUP($B6442,'Ownership Metrics'!$A:$A,'Ownership Metrics'!$F:$F),"")</f>
        <v>5</v>
      </c>
      <c r="R6442" s="30">
        <f>IFERROR(_xlfn.XLOOKUP($B6442,'Ownership Metrics'!$A:$A,'Ownership Metrics'!$G:$G),"")</f>
        <v>60</v>
      </c>
      <c r="S6442" s="27" t="str">
        <f>IFERROR(_xlfn.XLOOKUP($B6442,'Ownership Metrics'!$A:$A,'Ownership Metrics'!$H:$H),"")</f>
        <v>Terkonsentrasi</v>
      </c>
      <c r="T6442" s="27" t="str">
        <f>IFERROR(_xlfn.XLOOKUP($B6442,'Ownership Metrics'!$A:$A,'Ownership Metrics'!$I:$I),"")</f>
        <v>Tinggi</v>
      </c>
      <c r="U6442" s="27">
        <f>IF(COUNTIFS($B$2:$B6442,$B6442,$D$2:$D6442,$D6442)=1,1,0)</f>
        <v>1</v>
      </c>
      <c r="V6442" s="27">
        <f t="shared" si="301"/>
        <v>4.6900000000000004</v>
      </c>
      <c r="W6442" s="27">
        <f t="shared" si="302"/>
        <v>4</v>
      </c>
      <c r="X6442" s="27">
        <f t="shared" si="300"/>
        <v>4.6899993558000004</v>
      </c>
    </row>
    <row r="6443" spans="1:24" x14ac:dyDescent="0.25">
      <c r="A6443" s="26">
        <v>46265</v>
      </c>
      <c r="B6443" s="27" t="s">
        <v>11011</v>
      </c>
      <c r="C6443" s="27" t="s">
        <v>6546</v>
      </c>
      <c r="D6443" s="27" t="s">
        <v>6549</v>
      </c>
      <c r="E6443" s="27" t="s">
        <v>22</v>
      </c>
      <c r="F6443" s="27" t="s">
        <v>23</v>
      </c>
      <c r="G6443" s="27"/>
      <c r="H6443" s="27" t="s">
        <v>24</v>
      </c>
      <c r="I6443" s="28">
        <v>269484150</v>
      </c>
      <c r="J6443" s="28">
        <v>0</v>
      </c>
      <c r="K6443" s="28">
        <v>269484150</v>
      </c>
      <c r="L6443" s="29">
        <v>29.34</v>
      </c>
      <c r="M6443" s="29">
        <f>IFERROR(_xlfn.XLOOKUP($B6443,'Ownership Metrics'!$A:$A,'Ownership Metrics'!$B:$B),"")</f>
        <v>3.18</v>
      </c>
      <c r="N6443" s="28">
        <f>IFERROR(_xlfn.XLOOKUP($B6443,'Ownership Metrics'!$A:$A,'Ownership Metrics'!$C:$C),"")</f>
        <v>2838</v>
      </c>
      <c r="O6443" s="29">
        <f>IFERROR(_xlfn.XLOOKUP($B6443,'Ownership Metrics'!$A:$A,'Ownership Metrics'!$D:$D),"")</f>
        <v>36.21</v>
      </c>
      <c r="P6443" s="29">
        <f>IFERROR(_xlfn.XLOOKUP($B6443,'Ownership Metrics'!$A:$A,'Ownership Metrics'!$E:$E),"")</f>
        <v>90.9</v>
      </c>
      <c r="Q6443" s="30">
        <f>IFERROR(_xlfn.XLOOKUP($B6443,'Ownership Metrics'!$A:$A,'Ownership Metrics'!$F:$F),"")</f>
        <v>5</v>
      </c>
      <c r="R6443" s="30">
        <f>IFERROR(_xlfn.XLOOKUP($B6443,'Ownership Metrics'!$A:$A,'Ownership Metrics'!$G:$G),"")</f>
        <v>60</v>
      </c>
      <c r="S6443" s="27" t="str">
        <f>IFERROR(_xlfn.XLOOKUP($B6443,'Ownership Metrics'!$A:$A,'Ownership Metrics'!$H:$H),"")</f>
        <v>Terkonsentrasi</v>
      </c>
      <c r="T6443" s="27" t="str">
        <f>IFERROR(_xlfn.XLOOKUP($B6443,'Ownership Metrics'!$A:$A,'Ownership Metrics'!$I:$I),"")</f>
        <v>Tinggi</v>
      </c>
      <c r="U6443" s="27">
        <f>IF(COUNTIFS($B$2:$B6443,$B6443,$D$2:$D6443,$D6443)=1,1,0)</f>
        <v>1</v>
      </c>
      <c r="V6443" s="27">
        <f t="shared" si="301"/>
        <v>29.34</v>
      </c>
      <c r="W6443" s="27">
        <f t="shared" si="302"/>
        <v>2</v>
      </c>
      <c r="X6443" s="27">
        <f t="shared" si="300"/>
        <v>29.339999355700002</v>
      </c>
    </row>
    <row r="6444" spans="1:24" x14ac:dyDescent="0.25">
      <c r="A6444" s="26">
        <v>46265</v>
      </c>
      <c r="B6444" s="27" t="s">
        <v>11011</v>
      </c>
      <c r="C6444" s="27" t="s">
        <v>6546</v>
      </c>
      <c r="D6444" s="27" t="s">
        <v>1523</v>
      </c>
      <c r="E6444" s="27" t="s">
        <v>22</v>
      </c>
      <c r="F6444" s="27" t="s">
        <v>23</v>
      </c>
      <c r="G6444" s="27"/>
      <c r="H6444" s="27" t="s">
        <v>24</v>
      </c>
      <c r="I6444" s="28">
        <v>11263800</v>
      </c>
      <c r="J6444" s="28">
        <v>0</v>
      </c>
      <c r="K6444" s="28">
        <v>11263800</v>
      </c>
      <c r="L6444" s="29">
        <v>1.23</v>
      </c>
      <c r="M6444" s="29">
        <f>IFERROR(_xlfn.XLOOKUP($B6444,'Ownership Metrics'!$A:$A,'Ownership Metrics'!$B:$B),"")</f>
        <v>3.18</v>
      </c>
      <c r="N6444" s="28">
        <f>IFERROR(_xlfn.XLOOKUP($B6444,'Ownership Metrics'!$A:$A,'Ownership Metrics'!$C:$C),"")</f>
        <v>2838</v>
      </c>
      <c r="O6444" s="29">
        <f>IFERROR(_xlfn.XLOOKUP($B6444,'Ownership Metrics'!$A:$A,'Ownership Metrics'!$D:$D),"")</f>
        <v>36.21</v>
      </c>
      <c r="P6444" s="29">
        <f>IFERROR(_xlfn.XLOOKUP($B6444,'Ownership Metrics'!$A:$A,'Ownership Metrics'!$E:$E),"")</f>
        <v>90.9</v>
      </c>
      <c r="Q6444" s="30">
        <f>IFERROR(_xlfn.XLOOKUP($B6444,'Ownership Metrics'!$A:$A,'Ownership Metrics'!$F:$F),"")</f>
        <v>5</v>
      </c>
      <c r="R6444" s="30">
        <f>IFERROR(_xlfn.XLOOKUP($B6444,'Ownership Metrics'!$A:$A,'Ownership Metrics'!$G:$G),"")</f>
        <v>60</v>
      </c>
      <c r="S6444" s="27" t="str">
        <f>IFERROR(_xlfn.XLOOKUP($B6444,'Ownership Metrics'!$A:$A,'Ownership Metrics'!$H:$H),"")</f>
        <v>Terkonsentrasi</v>
      </c>
      <c r="T6444" s="27" t="str">
        <f>IFERROR(_xlfn.XLOOKUP($B6444,'Ownership Metrics'!$A:$A,'Ownership Metrics'!$I:$I),"")</f>
        <v>Tinggi</v>
      </c>
      <c r="U6444" s="27">
        <f>IF(COUNTIFS($B$2:$B6444,$B6444,$D$2:$D6444,$D6444)=1,1,0)</f>
        <v>1</v>
      </c>
      <c r="V6444" s="27">
        <f t="shared" si="301"/>
        <v>1.23</v>
      </c>
      <c r="W6444" s="27">
        <f t="shared" si="302"/>
        <v>5</v>
      </c>
      <c r="X6444" s="27">
        <f t="shared" si="300"/>
        <v>1.2299993556</v>
      </c>
    </row>
    <row r="6445" spans="1:24" x14ac:dyDescent="0.25">
      <c r="A6445" s="26">
        <v>46265</v>
      </c>
      <c r="B6445" s="27" t="s">
        <v>11011</v>
      </c>
      <c r="C6445" s="27" t="s">
        <v>6546</v>
      </c>
      <c r="D6445" s="27" t="s">
        <v>6550</v>
      </c>
      <c r="E6445" s="27" t="s">
        <v>83</v>
      </c>
      <c r="F6445" s="27" t="s">
        <v>23</v>
      </c>
      <c r="G6445" s="27"/>
      <c r="H6445" s="27" t="s">
        <v>24</v>
      </c>
      <c r="I6445" s="28">
        <v>332627350</v>
      </c>
      <c r="J6445" s="28">
        <v>0</v>
      </c>
      <c r="K6445" s="28">
        <v>332627350</v>
      </c>
      <c r="L6445" s="29">
        <v>36.21</v>
      </c>
      <c r="M6445" s="29">
        <f>IFERROR(_xlfn.XLOOKUP($B6445,'Ownership Metrics'!$A:$A,'Ownership Metrics'!$B:$B),"")</f>
        <v>3.18</v>
      </c>
      <c r="N6445" s="28">
        <f>IFERROR(_xlfn.XLOOKUP($B6445,'Ownership Metrics'!$A:$A,'Ownership Metrics'!$C:$C),"")</f>
        <v>2838</v>
      </c>
      <c r="O6445" s="29">
        <f>IFERROR(_xlfn.XLOOKUP($B6445,'Ownership Metrics'!$A:$A,'Ownership Metrics'!$D:$D),"")</f>
        <v>36.21</v>
      </c>
      <c r="P6445" s="29">
        <f>IFERROR(_xlfn.XLOOKUP($B6445,'Ownership Metrics'!$A:$A,'Ownership Metrics'!$E:$E),"")</f>
        <v>90.9</v>
      </c>
      <c r="Q6445" s="30">
        <f>IFERROR(_xlfn.XLOOKUP($B6445,'Ownership Metrics'!$A:$A,'Ownership Metrics'!$F:$F),"")</f>
        <v>5</v>
      </c>
      <c r="R6445" s="30">
        <f>IFERROR(_xlfn.XLOOKUP($B6445,'Ownership Metrics'!$A:$A,'Ownership Metrics'!$G:$G),"")</f>
        <v>60</v>
      </c>
      <c r="S6445" s="27" t="str">
        <f>IFERROR(_xlfn.XLOOKUP($B6445,'Ownership Metrics'!$A:$A,'Ownership Metrics'!$H:$H),"")</f>
        <v>Terkonsentrasi</v>
      </c>
      <c r="T6445" s="27" t="str">
        <f>IFERROR(_xlfn.XLOOKUP($B6445,'Ownership Metrics'!$A:$A,'Ownership Metrics'!$I:$I),"")</f>
        <v>Tinggi</v>
      </c>
      <c r="U6445" s="27">
        <f>IF(COUNTIFS($B$2:$B6445,$B6445,$D$2:$D6445,$D6445)=1,1,0)</f>
        <v>1</v>
      </c>
      <c r="V6445" s="27">
        <f t="shared" si="301"/>
        <v>36.21</v>
      </c>
      <c r="W6445" s="27">
        <f t="shared" si="302"/>
        <v>1</v>
      </c>
      <c r="X6445" s="27">
        <f t="shared" si="300"/>
        <v>36.209999355500003</v>
      </c>
    </row>
    <row r="6446" spans="1:24" x14ac:dyDescent="0.25">
      <c r="A6446" s="26">
        <v>46265</v>
      </c>
      <c r="B6446" s="27" t="s">
        <v>11012</v>
      </c>
      <c r="C6446" s="27" t="s">
        <v>6552</v>
      </c>
      <c r="D6446" s="27" t="s">
        <v>6553</v>
      </c>
      <c r="E6446" s="27" t="s">
        <v>204</v>
      </c>
      <c r="F6446" s="27" t="s">
        <v>23</v>
      </c>
      <c r="G6446" s="27"/>
      <c r="H6446" s="27" t="s">
        <v>24</v>
      </c>
      <c r="I6446" s="28">
        <v>452676000</v>
      </c>
      <c r="J6446" s="28">
        <v>0</v>
      </c>
      <c r="K6446" s="28">
        <v>452676000</v>
      </c>
      <c r="L6446" s="29">
        <v>16.46</v>
      </c>
      <c r="M6446" s="29">
        <f>IFERROR(_xlfn.XLOOKUP($B6446,'Ownership Metrics'!$A:$A,'Ownership Metrics'!$B:$B),"")</f>
        <v>44.12</v>
      </c>
      <c r="N6446" s="28">
        <f>IFERROR(_xlfn.XLOOKUP($B6446,'Ownership Metrics'!$A:$A,'Ownership Metrics'!$C:$C),"")</f>
        <v>376</v>
      </c>
      <c r="O6446" s="29">
        <f>IFERROR(_xlfn.XLOOKUP($B6446,'Ownership Metrics'!$A:$A,'Ownership Metrics'!$D:$D),"")</f>
        <v>16.46</v>
      </c>
      <c r="P6446" s="29">
        <f>IFERROR(_xlfn.XLOOKUP($B6446,'Ownership Metrics'!$A:$A,'Ownership Metrics'!$E:$E),"")</f>
        <v>25.06</v>
      </c>
      <c r="Q6446" s="30">
        <f>IFERROR(_xlfn.XLOOKUP($B6446,'Ownership Metrics'!$A:$A,'Ownership Metrics'!$F:$F),"")</f>
        <v>20</v>
      </c>
      <c r="R6446" s="30">
        <f>IFERROR(_xlfn.XLOOKUP($B6446,'Ownership Metrics'!$A:$A,'Ownership Metrics'!$G:$G),"")</f>
        <v>10</v>
      </c>
      <c r="S6446" s="27" t="str">
        <f>IFERROR(_xlfn.XLOOKUP($B6446,'Ownership Metrics'!$A:$A,'Ownership Metrics'!$H:$H),"")</f>
        <v>Tersebar</v>
      </c>
      <c r="T6446" s="27" t="str">
        <f>IFERROR(_xlfn.XLOOKUP($B6446,'Ownership Metrics'!$A:$A,'Ownership Metrics'!$I:$I),"")</f>
        <v>Rendah</v>
      </c>
      <c r="U6446" s="27">
        <f>IF(COUNTIFS($B$2:$B6446,$B6446,$D$2:$D6446,$D6446)=1,1,0)</f>
        <v>1</v>
      </c>
      <c r="V6446" s="27">
        <f t="shared" si="301"/>
        <v>16.46</v>
      </c>
      <c r="W6446" s="27">
        <f t="shared" si="302"/>
        <v>1</v>
      </c>
      <c r="X6446" s="27">
        <f t="shared" si="300"/>
        <v>16.459999355400001</v>
      </c>
    </row>
    <row r="6447" spans="1:24" x14ac:dyDescent="0.25">
      <c r="A6447" s="26">
        <v>46265</v>
      </c>
      <c r="B6447" s="27" t="s">
        <v>11012</v>
      </c>
      <c r="C6447" s="27" t="s">
        <v>6552</v>
      </c>
      <c r="D6447" s="27" t="s">
        <v>6554</v>
      </c>
      <c r="E6447" s="27" t="s">
        <v>6555</v>
      </c>
      <c r="F6447" s="27" t="s">
        <v>23</v>
      </c>
      <c r="G6447" s="27"/>
      <c r="H6447" s="27" t="s">
        <v>24</v>
      </c>
      <c r="I6447" s="28">
        <v>121309300</v>
      </c>
      <c r="J6447" s="28">
        <v>0</v>
      </c>
      <c r="K6447" s="28">
        <v>121309300</v>
      </c>
      <c r="L6447" s="29">
        <v>4.41</v>
      </c>
      <c r="M6447" s="29">
        <f>IFERROR(_xlfn.XLOOKUP($B6447,'Ownership Metrics'!$A:$A,'Ownership Metrics'!$B:$B),"")</f>
        <v>44.12</v>
      </c>
      <c r="N6447" s="28">
        <f>IFERROR(_xlfn.XLOOKUP($B6447,'Ownership Metrics'!$A:$A,'Ownership Metrics'!$C:$C),"")</f>
        <v>376</v>
      </c>
      <c r="O6447" s="29">
        <f>IFERROR(_xlfn.XLOOKUP($B6447,'Ownership Metrics'!$A:$A,'Ownership Metrics'!$D:$D),"")</f>
        <v>16.46</v>
      </c>
      <c r="P6447" s="29">
        <f>IFERROR(_xlfn.XLOOKUP($B6447,'Ownership Metrics'!$A:$A,'Ownership Metrics'!$E:$E),"")</f>
        <v>25.06</v>
      </c>
      <c r="Q6447" s="30">
        <f>IFERROR(_xlfn.XLOOKUP($B6447,'Ownership Metrics'!$A:$A,'Ownership Metrics'!$F:$F),"")</f>
        <v>20</v>
      </c>
      <c r="R6447" s="30">
        <f>IFERROR(_xlfn.XLOOKUP($B6447,'Ownership Metrics'!$A:$A,'Ownership Metrics'!$G:$G),"")</f>
        <v>10</v>
      </c>
      <c r="S6447" s="27" t="str">
        <f>IFERROR(_xlfn.XLOOKUP($B6447,'Ownership Metrics'!$A:$A,'Ownership Metrics'!$H:$H),"")</f>
        <v>Tersebar</v>
      </c>
      <c r="T6447" s="27" t="str">
        <f>IFERROR(_xlfn.XLOOKUP($B6447,'Ownership Metrics'!$A:$A,'Ownership Metrics'!$I:$I),"")</f>
        <v>Rendah</v>
      </c>
      <c r="U6447" s="27">
        <f>IF(COUNTIFS($B$2:$B6447,$B6447,$D$2:$D6447,$D6447)=1,1,0)</f>
        <v>1</v>
      </c>
      <c r="V6447" s="27">
        <f t="shared" si="301"/>
        <v>4.41</v>
      </c>
      <c r="W6447" s="27">
        <f t="shared" si="302"/>
        <v>2</v>
      </c>
      <c r="X6447" s="27">
        <f t="shared" si="300"/>
        <v>4.4099993553000001</v>
      </c>
    </row>
    <row r="6448" spans="1:24" x14ac:dyDescent="0.25">
      <c r="A6448" s="26">
        <v>46265</v>
      </c>
      <c r="B6448" s="27" t="s">
        <v>11012</v>
      </c>
      <c r="C6448" s="27" t="s">
        <v>6552</v>
      </c>
      <c r="D6448" s="27" t="s">
        <v>6556</v>
      </c>
      <c r="E6448" s="27" t="s">
        <v>35</v>
      </c>
      <c r="F6448" s="27" t="s">
        <v>23</v>
      </c>
      <c r="G6448" s="27" t="s">
        <v>36</v>
      </c>
      <c r="H6448" s="27" t="s">
        <v>24</v>
      </c>
      <c r="I6448" s="28">
        <v>37348200</v>
      </c>
      <c r="J6448" s="28">
        <v>0</v>
      </c>
      <c r="K6448" s="28">
        <v>37348200</v>
      </c>
      <c r="L6448" s="29">
        <v>1.36</v>
      </c>
      <c r="M6448" s="29">
        <f>IFERROR(_xlfn.XLOOKUP($B6448,'Ownership Metrics'!$A:$A,'Ownership Metrics'!$B:$B),"")</f>
        <v>44.12</v>
      </c>
      <c r="N6448" s="28">
        <f>IFERROR(_xlfn.XLOOKUP($B6448,'Ownership Metrics'!$A:$A,'Ownership Metrics'!$C:$C),"")</f>
        <v>376</v>
      </c>
      <c r="O6448" s="29">
        <f>IFERROR(_xlfn.XLOOKUP($B6448,'Ownership Metrics'!$A:$A,'Ownership Metrics'!$D:$D),"")</f>
        <v>16.46</v>
      </c>
      <c r="P6448" s="29">
        <f>IFERROR(_xlfn.XLOOKUP($B6448,'Ownership Metrics'!$A:$A,'Ownership Metrics'!$E:$E),"")</f>
        <v>25.06</v>
      </c>
      <c r="Q6448" s="30">
        <f>IFERROR(_xlfn.XLOOKUP($B6448,'Ownership Metrics'!$A:$A,'Ownership Metrics'!$F:$F),"")</f>
        <v>20</v>
      </c>
      <c r="R6448" s="30">
        <f>IFERROR(_xlfn.XLOOKUP($B6448,'Ownership Metrics'!$A:$A,'Ownership Metrics'!$G:$G),"")</f>
        <v>10</v>
      </c>
      <c r="S6448" s="27" t="str">
        <f>IFERROR(_xlfn.XLOOKUP($B6448,'Ownership Metrics'!$A:$A,'Ownership Metrics'!$H:$H),"")</f>
        <v>Tersebar</v>
      </c>
      <c r="T6448" s="27" t="str">
        <f>IFERROR(_xlfn.XLOOKUP($B6448,'Ownership Metrics'!$A:$A,'Ownership Metrics'!$I:$I),"")</f>
        <v>Rendah</v>
      </c>
      <c r="U6448" s="27">
        <f>IF(COUNTIFS($B$2:$B6448,$B6448,$D$2:$D6448,$D6448)=1,1,0)</f>
        <v>1</v>
      </c>
      <c r="V6448" s="27">
        <f t="shared" si="301"/>
        <v>1.36</v>
      </c>
      <c r="W6448" s="27">
        <f t="shared" si="302"/>
        <v>11</v>
      </c>
      <c r="X6448" s="27">
        <f t="shared" si="300"/>
        <v>1.3599993552</v>
      </c>
    </row>
    <row r="6449" spans="1:24" x14ac:dyDescent="0.25">
      <c r="A6449" s="26">
        <v>46265</v>
      </c>
      <c r="B6449" s="27" t="s">
        <v>11012</v>
      </c>
      <c r="C6449" s="27" t="s">
        <v>6552</v>
      </c>
      <c r="D6449" s="27" t="s">
        <v>3749</v>
      </c>
      <c r="E6449" s="27" t="s">
        <v>35</v>
      </c>
      <c r="F6449" s="27" t="s">
        <v>23</v>
      </c>
      <c r="G6449" s="27" t="s">
        <v>36</v>
      </c>
      <c r="H6449" s="27" t="s">
        <v>24</v>
      </c>
      <c r="I6449" s="28">
        <v>72929700</v>
      </c>
      <c r="J6449" s="28">
        <v>0</v>
      </c>
      <c r="K6449" s="28">
        <v>72929700</v>
      </c>
      <c r="L6449" s="29">
        <v>2.65</v>
      </c>
      <c r="M6449" s="29">
        <f>IFERROR(_xlfn.XLOOKUP($B6449,'Ownership Metrics'!$A:$A,'Ownership Metrics'!$B:$B),"")</f>
        <v>44.12</v>
      </c>
      <c r="N6449" s="28">
        <f>IFERROR(_xlfn.XLOOKUP($B6449,'Ownership Metrics'!$A:$A,'Ownership Metrics'!$C:$C),"")</f>
        <v>376</v>
      </c>
      <c r="O6449" s="29">
        <f>IFERROR(_xlfn.XLOOKUP($B6449,'Ownership Metrics'!$A:$A,'Ownership Metrics'!$D:$D),"")</f>
        <v>16.46</v>
      </c>
      <c r="P6449" s="29">
        <f>IFERROR(_xlfn.XLOOKUP($B6449,'Ownership Metrics'!$A:$A,'Ownership Metrics'!$E:$E),"")</f>
        <v>25.06</v>
      </c>
      <c r="Q6449" s="30">
        <f>IFERROR(_xlfn.XLOOKUP($B6449,'Ownership Metrics'!$A:$A,'Ownership Metrics'!$F:$F),"")</f>
        <v>20</v>
      </c>
      <c r="R6449" s="30">
        <f>IFERROR(_xlfn.XLOOKUP($B6449,'Ownership Metrics'!$A:$A,'Ownership Metrics'!$G:$G),"")</f>
        <v>10</v>
      </c>
      <c r="S6449" s="27" t="str">
        <f>IFERROR(_xlfn.XLOOKUP($B6449,'Ownership Metrics'!$A:$A,'Ownership Metrics'!$H:$H),"")</f>
        <v>Tersebar</v>
      </c>
      <c r="T6449" s="27" t="str">
        <f>IFERROR(_xlfn.XLOOKUP($B6449,'Ownership Metrics'!$A:$A,'Ownership Metrics'!$I:$I),"")</f>
        <v>Rendah</v>
      </c>
      <c r="U6449" s="27">
        <f>IF(COUNTIFS($B$2:$B6449,$B6449,$D$2:$D6449,$D6449)=1,1,0)</f>
        <v>1</v>
      </c>
      <c r="V6449" s="27">
        <f t="shared" si="301"/>
        <v>2.65</v>
      </c>
      <c r="W6449" s="27">
        <f t="shared" si="302"/>
        <v>8</v>
      </c>
      <c r="X6449" s="27">
        <f t="shared" si="300"/>
        <v>2.6499993550999998</v>
      </c>
    </row>
    <row r="6450" spans="1:24" x14ac:dyDescent="0.25">
      <c r="A6450" s="26">
        <v>46265</v>
      </c>
      <c r="B6450" s="27" t="s">
        <v>11012</v>
      </c>
      <c r="C6450" s="27" t="s">
        <v>6552</v>
      </c>
      <c r="D6450" s="27" t="s">
        <v>548</v>
      </c>
      <c r="E6450" s="27" t="s">
        <v>35</v>
      </c>
      <c r="F6450" s="27" t="s">
        <v>23</v>
      </c>
      <c r="G6450" s="27" t="s">
        <v>36</v>
      </c>
      <c r="H6450" s="27" t="s">
        <v>24</v>
      </c>
      <c r="I6450" s="28">
        <v>99045100</v>
      </c>
      <c r="J6450" s="28">
        <v>0</v>
      </c>
      <c r="K6450" s="28">
        <v>99045100</v>
      </c>
      <c r="L6450" s="29">
        <v>3.6</v>
      </c>
      <c r="M6450" s="29">
        <f>IFERROR(_xlfn.XLOOKUP($B6450,'Ownership Metrics'!$A:$A,'Ownership Metrics'!$B:$B),"")</f>
        <v>44.12</v>
      </c>
      <c r="N6450" s="28">
        <f>IFERROR(_xlfn.XLOOKUP($B6450,'Ownership Metrics'!$A:$A,'Ownership Metrics'!$C:$C),"")</f>
        <v>376</v>
      </c>
      <c r="O6450" s="29">
        <f>IFERROR(_xlfn.XLOOKUP($B6450,'Ownership Metrics'!$A:$A,'Ownership Metrics'!$D:$D),"")</f>
        <v>16.46</v>
      </c>
      <c r="P6450" s="29">
        <f>IFERROR(_xlfn.XLOOKUP($B6450,'Ownership Metrics'!$A:$A,'Ownership Metrics'!$E:$E),"")</f>
        <v>25.06</v>
      </c>
      <c r="Q6450" s="30">
        <f>IFERROR(_xlfn.XLOOKUP($B6450,'Ownership Metrics'!$A:$A,'Ownership Metrics'!$F:$F),"")</f>
        <v>20</v>
      </c>
      <c r="R6450" s="30">
        <f>IFERROR(_xlfn.XLOOKUP($B6450,'Ownership Metrics'!$A:$A,'Ownership Metrics'!$G:$G),"")</f>
        <v>10</v>
      </c>
      <c r="S6450" s="27" t="str">
        <f>IFERROR(_xlfn.XLOOKUP($B6450,'Ownership Metrics'!$A:$A,'Ownership Metrics'!$H:$H),"")</f>
        <v>Tersebar</v>
      </c>
      <c r="T6450" s="27" t="str">
        <f>IFERROR(_xlfn.XLOOKUP($B6450,'Ownership Metrics'!$A:$A,'Ownership Metrics'!$I:$I),"")</f>
        <v>Rendah</v>
      </c>
      <c r="U6450" s="27">
        <f>IF(COUNTIFS($B$2:$B6450,$B6450,$D$2:$D6450,$D6450)=1,1,0)</f>
        <v>1</v>
      </c>
      <c r="V6450" s="27">
        <f t="shared" si="301"/>
        <v>3.6</v>
      </c>
      <c r="W6450" s="27">
        <f t="shared" si="302"/>
        <v>4</v>
      </c>
      <c r="X6450" s="27">
        <f t="shared" si="300"/>
        <v>3.599999355</v>
      </c>
    </row>
    <row r="6451" spans="1:24" x14ac:dyDescent="0.25">
      <c r="A6451" s="26">
        <v>46265</v>
      </c>
      <c r="B6451" s="27" t="s">
        <v>11012</v>
      </c>
      <c r="C6451" s="27" t="s">
        <v>6552</v>
      </c>
      <c r="D6451" s="27" t="s">
        <v>6557</v>
      </c>
      <c r="E6451" s="27" t="s">
        <v>35</v>
      </c>
      <c r="F6451" s="27" t="s">
        <v>23</v>
      </c>
      <c r="G6451" s="27" t="s">
        <v>36</v>
      </c>
      <c r="H6451" s="27" t="s">
        <v>24</v>
      </c>
      <c r="I6451" s="28">
        <v>28602400</v>
      </c>
      <c r="J6451" s="28">
        <v>0</v>
      </c>
      <c r="K6451" s="28">
        <v>28602400</v>
      </c>
      <c r="L6451" s="29">
        <v>1.04</v>
      </c>
      <c r="M6451" s="29">
        <f>IFERROR(_xlfn.XLOOKUP($B6451,'Ownership Metrics'!$A:$A,'Ownership Metrics'!$B:$B),"")</f>
        <v>44.12</v>
      </c>
      <c r="N6451" s="28">
        <f>IFERROR(_xlfn.XLOOKUP($B6451,'Ownership Metrics'!$A:$A,'Ownership Metrics'!$C:$C),"")</f>
        <v>376</v>
      </c>
      <c r="O6451" s="29">
        <f>IFERROR(_xlfn.XLOOKUP($B6451,'Ownership Metrics'!$A:$A,'Ownership Metrics'!$D:$D),"")</f>
        <v>16.46</v>
      </c>
      <c r="P6451" s="29">
        <f>IFERROR(_xlfn.XLOOKUP($B6451,'Ownership Metrics'!$A:$A,'Ownership Metrics'!$E:$E),"")</f>
        <v>25.06</v>
      </c>
      <c r="Q6451" s="30">
        <f>IFERROR(_xlfn.XLOOKUP($B6451,'Ownership Metrics'!$A:$A,'Ownership Metrics'!$F:$F),"")</f>
        <v>20</v>
      </c>
      <c r="R6451" s="30">
        <f>IFERROR(_xlfn.XLOOKUP($B6451,'Ownership Metrics'!$A:$A,'Ownership Metrics'!$G:$G),"")</f>
        <v>10</v>
      </c>
      <c r="S6451" s="27" t="str">
        <f>IFERROR(_xlfn.XLOOKUP($B6451,'Ownership Metrics'!$A:$A,'Ownership Metrics'!$H:$H),"")</f>
        <v>Tersebar</v>
      </c>
      <c r="T6451" s="27" t="str">
        <f>IFERROR(_xlfn.XLOOKUP($B6451,'Ownership Metrics'!$A:$A,'Ownership Metrics'!$I:$I),"")</f>
        <v>Rendah</v>
      </c>
      <c r="U6451" s="27">
        <f>IF(COUNTIFS($B$2:$B6451,$B6451,$D$2:$D6451,$D6451)=1,1,0)</f>
        <v>1</v>
      </c>
      <c r="V6451" s="27">
        <f t="shared" si="301"/>
        <v>1.04</v>
      </c>
      <c r="W6451" s="27">
        <f t="shared" si="302"/>
        <v>20</v>
      </c>
      <c r="X6451" s="27">
        <f t="shared" si="300"/>
        <v>1.0399993549</v>
      </c>
    </row>
    <row r="6452" spans="1:24" x14ac:dyDescent="0.25">
      <c r="A6452" s="26">
        <v>46265</v>
      </c>
      <c r="B6452" s="27" t="s">
        <v>11012</v>
      </c>
      <c r="C6452" s="27" t="s">
        <v>6552</v>
      </c>
      <c r="D6452" s="27" t="s">
        <v>6558</v>
      </c>
      <c r="E6452" s="27" t="s">
        <v>35</v>
      </c>
      <c r="F6452" s="27" t="s">
        <v>23</v>
      </c>
      <c r="G6452" s="27" t="s">
        <v>36</v>
      </c>
      <c r="H6452" s="27" t="s">
        <v>24</v>
      </c>
      <c r="I6452" s="28">
        <v>34193400</v>
      </c>
      <c r="J6452" s="28">
        <v>0</v>
      </c>
      <c r="K6452" s="28">
        <v>34193400</v>
      </c>
      <c r="L6452" s="29">
        <v>1.24</v>
      </c>
      <c r="M6452" s="29">
        <f>IFERROR(_xlfn.XLOOKUP($B6452,'Ownership Metrics'!$A:$A,'Ownership Metrics'!$B:$B),"")</f>
        <v>44.12</v>
      </c>
      <c r="N6452" s="28">
        <f>IFERROR(_xlfn.XLOOKUP($B6452,'Ownership Metrics'!$A:$A,'Ownership Metrics'!$C:$C),"")</f>
        <v>376</v>
      </c>
      <c r="O6452" s="29">
        <f>IFERROR(_xlfn.XLOOKUP($B6452,'Ownership Metrics'!$A:$A,'Ownership Metrics'!$D:$D),"")</f>
        <v>16.46</v>
      </c>
      <c r="P6452" s="29">
        <f>IFERROR(_xlfn.XLOOKUP($B6452,'Ownership Metrics'!$A:$A,'Ownership Metrics'!$E:$E),"")</f>
        <v>25.06</v>
      </c>
      <c r="Q6452" s="30">
        <f>IFERROR(_xlfn.XLOOKUP($B6452,'Ownership Metrics'!$A:$A,'Ownership Metrics'!$F:$F),"")</f>
        <v>20</v>
      </c>
      <c r="R6452" s="30">
        <f>IFERROR(_xlfn.XLOOKUP($B6452,'Ownership Metrics'!$A:$A,'Ownership Metrics'!$G:$G),"")</f>
        <v>10</v>
      </c>
      <c r="S6452" s="27" t="str">
        <f>IFERROR(_xlfn.XLOOKUP($B6452,'Ownership Metrics'!$A:$A,'Ownership Metrics'!$H:$H),"")</f>
        <v>Tersebar</v>
      </c>
      <c r="T6452" s="27" t="str">
        <f>IFERROR(_xlfn.XLOOKUP($B6452,'Ownership Metrics'!$A:$A,'Ownership Metrics'!$I:$I),"")</f>
        <v>Rendah</v>
      </c>
      <c r="U6452" s="27">
        <f>IF(COUNTIFS($B$2:$B6452,$B6452,$D$2:$D6452,$D6452)=1,1,0)</f>
        <v>1</v>
      </c>
      <c r="V6452" s="27">
        <f t="shared" si="301"/>
        <v>1.24</v>
      </c>
      <c r="W6452" s="27">
        <f t="shared" si="302"/>
        <v>15</v>
      </c>
      <c r="X6452" s="27">
        <f t="shared" si="300"/>
        <v>1.2399993547999999</v>
      </c>
    </row>
    <row r="6453" spans="1:24" x14ac:dyDescent="0.25">
      <c r="A6453" s="26">
        <v>46265</v>
      </c>
      <c r="B6453" s="27" t="s">
        <v>11012</v>
      </c>
      <c r="C6453" s="27" t="s">
        <v>6552</v>
      </c>
      <c r="D6453" s="27" t="s">
        <v>6559</v>
      </c>
      <c r="E6453" s="27" t="s">
        <v>35</v>
      </c>
      <c r="F6453" s="27" t="s">
        <v>23</v>
      </c>
      <c r="G6453" s="27" t="s">
        <v>36</v>
      </c>
      <c r="H6453" s="27" t="s">
        <v>24</v>
      </c>
      <c r="I6453" s="28">
        <v>30997100</v>
      </c>
      <c r="J6453" s="28">
        <v>0</v>
      </c>
      <c r="K6453" s="28">
        <v>30997100</v>
      </c>
      <c r="L6453" s="29">
        <v>1.1299999999999999</v>
      </c>
      <c r="M6453" s="29">
        <f>IFERROR(_xlfn.XLOOKUP($B6453,'Ownership Metrics'!$A:$A,'Ownership Metrics'!$B:$B),"")</f>
        <v>44.12</v>
      </c>
      <c r="N6453" s="28">
        <f>IFERROR(_xlfn.XLOOKUP($B6453,'Ownership Metrics'!$A:$A,'Ownership Metrics'!$C:$C),"")</f>
        <v>376</v>
      </c>
      <c r="O6453" s="29">
        <f>IFERROR(_xlfn.XLOOKUP($B6453,'Ownership Metrics'!$A:$A,'Ownership Metrics'!$D:$D),"")</f>
        <v>16.46</v>
      </c>
      <c r="P6453" s="29">
        <f>IFERROR(_xlfn.XLOOKUP($B6453,'Ownership Metrics'!$A:$A,'Ownership Metrics'!$E:$E),"")</f>
        <v>25.06</v>
      </c>
      <c r="Q6453" s="30">
        <f>IFERROR(_xlfn.XLOOKUP($B6453,'Ownership Metrics'!$A:$A,'Ownership Metrics'!$F:$F),"")</f>
        <v>20</v>
      </c>
      <c r="R6453" s="30">
        <f>IFERROR(_xlfn.XLOOKUP($B6453,'Ownership Metrics'!$A:$A,'Ownership Metrics'!$G:$G),"")</f>
        <v>10</v>
      </c>
      <c r="S6453" s="27" t="str">
        <f>IFERROR(_xlfn.XLOOKUP($B6453,'Ownership Metrics'!$A:$A,'Ownership Metrics'!$H:$H),"")</f>
        <v>Tersebar</v>
      </c>
      <c r="T6453" s="27" t="str">
        <f>IFERROR(_xlfn.XLOOKUP($B6453,'Ownership Metrics'!$A:$A,'Ownership Metrics'!$I:$I),"")</f>
        <v>Rendah</v>
      </c>
      <c r="U6453" s="27">
        <f>IF(COUNTIFS($B$2:$B6453,$B6453,$D$2:$D6453,$D6453)=1,1,0)</f>
        <v>1</v>
      </c>
      <c r="V6453" s="27">
        <f t="shared" si="301"/>
        <v>1.1299999999999999</v>
      </c>
      <c r="W6453" s="27">
        <f t="shared" si="302"/>
        <v>18</v>
      </c>
      <c r="X6453" s="27">
        <f t="shared" si="300"/>
        <v>1.1299993546999998</v>
      </c>
    </row>
    <row r="6454" spans="1:24" x14ac:dyDescent="0.25">
      <c r="A6454" s="26">
        <v>46265</v>
      </c>
      <c r="B6454" s="27" t="s">
        <v>11012</v>
      </c>
      <c r="C6454" s="27" t="s">
        <v>6552</v>
      </c>
      <c r="D6454" s="27" t="s">
        <v>6560</v>
      </c>
      <c r="E6454" s="27" t="s">
        <v>35</v>
      </c>
      <c r="F6454" s="27" t="s">
        <v>23</v>
      </c>
      <c r="G6454" s="27" t="s">
        <v>36</v>
      </c>
      <c r="H6454" s="27"/>
      <c r="I6454" s="28">
        <v>40070000</v>
      </c>
      <c r="J6454" s="28">
        <v>0</v>
      </c>
      <c r="K6454" s="28">
        <v>40070000</v>
      </c>
      <c r="L6454" s="29">
        <v>1.46</v>
      </c>
      <c r="M6454" s="29">
        <f>IFERROR(_xlfn.XLOOKUP($B6454,'Ownership Metrics'!$A:$A,'Ownership Metrics'!$B:$B),"")</f>
        <v>44.12</v>
      </c>
      <c r="N6454" s="28">
        <f>IFERROR(_xlfn.XLOOKUP($B6454,'Ownership Metrics'!$A:$A,'Ownership Metrics'!$C:$C),"")</f>
        <v>376</v>
      </c>
      <c r="O6454" s="29">
        <f>IFERROR(_xlfn.XLOOKUP($B6454,'Ownership Metrics'!$A:$A,'Ownership Metrics'!$D:$D),"")</f>
        <v>16.46</v>
      </c>
      <c r="P6454" s="29">
        <f>IFERROR(_xlfn.XLOOKUP($B6454,'Ownership Metrics'!$A:$A,'Ownership Metrics'!$E:$E),"")</f>
        <v>25.06</v>
      </c>
      <c r="Q6454" s="30">
        <f>IFERROR(_xlfn.XLOOKUP($B6454,'Ownership Metrics'!$A:$A,'Ownership Metrics'!$F:$F),"")</f>
        <v>20</v>
      </c>
      <c r="R6454" s="30">
        <f>IFERROR(_xlfn.XLOOKUP($B6454,'Ownership Metrics'!$A:$A,'Ownership Metrics'!$G:$G),"")</f>
        <v>10</v>
      </c>
      <c r="S6454" s="27" t="str">
        <f>IFERROR(_xlfn.XLOOKUP($B6454,'Ownership Metrics'!$A:$A,'Ownership Metrics'!$H:$H),"")</f>
        <v>Tersebar</v>
      </c>
      <c r="T6454" s="27" t="str">
        <f>IFERROR(_xlfn.XLOOKUP($B6454,'Ownership Metrics'!$A:$A,'Ownership Metrics'!$I:$I),"")</f>
        <v>Rendah</v>
      </c>
      <c r="U6454" s="27">
        <f>IF(COUNTIFS($B$2:$B6454,$B6454,$D$2:$D6454,$D6454)=1,1,0)</f>
        <v>1</v>
      </c>
      <c r="V6454" s="27">
        <f t="shared" si="301"/>
        <v>1.46</v>
      </c>
      <c r="W6454" s="27">
        <f t="shared" si="302"/>
        <v>10</v>
      </c>
      <c r="X6454" s="27">
        <f t="shared" si="300"/>
        <v>1.4599993545999999</v>
      </c>
    </row>
    <row r="6455" spans="1:24" x14ac:dyDescent="0.25">
      <c r="A6455" s="26">
        <v>46265</v>
      </c>
      <c r="B6455" s="27" t="s">
        <v>11012</v>
      </c>
      <c r="C6455" s="27" t="s">
        <v>6552</v>
      </c>
      <c r="D6455" s="27" t="s">
        <v>3345</v>
      </c>
      <c r="E6455" s="27" t="s">
        <v>35</v>
      </c>
      <c r="F6455" s="27" t="s">
        <v>23</v>
      </c>
      <c r="G6455" s="27" t="s">
        <v>36</v>
      </c>
      <c r="H6455" s="27" t="s">
        <v>24</v>
      </c>
      <c r="I6455" s="28">
        <v>31983400</v>
      </c>
      <c r="J6455" s="28">
        <v>0</v>
      </c>
      <c r="K6455" s="28">
        <v>31983400</v>
      </c>
      <c r="L6455" s="29">
        <v>1.1599999999999999</v>
      </c>
      <c r="M6455" s="29">
        <f>IFERROR(_xlfn.XLOOKUP($B6455,'Ownership Metrics'!$A:$A,'Ownership Metrics'!$B:$B),"")</f>
        <v>44.12</v>
      </c>
      <c r="N6455" s="28">
        <f>IFERROR(_xlfn.XLOOKUP($B6455,'Ownership Metrics'!$A:$A,'Ownership Metrics'!$C:$C),"")</f>
        <v>376</v>
      </c>
      <c r="O6455" s="29">
        <f>IFERROR(_xlfn.XLOOKUP($B6455,'Ownership Metrics'!$A:$A,'Ownership Metrics'!$D:$D),"")</f>
        <v>16.46</v>
      </c>
      <c r="P6455" s="29">
        <f>IFERROR(_xlfn.XLOOKUP($B6455,'Ownership Metrics'!$A:$A,'Ownership Metrics'!$E:$E),"")</f>
        <v>25.06</v>
      </c>
      <c r="Q6455" s="30">
        <f>IFERROR(_xlfn.XLOOKUP($B6455,'Ownership Metrics'!$A:$A,'Ownership Metrics'!$F:$F),"")</f>
        <v>20</v>
      </c>
      <c r="R6455" s="30">
        <f>IFERROR(_xlfn.XLOOKUP($B6455,'Ownership Metrics'!$A:$A,'Ownership Metrics'!$G:$G),"")</f>
        <v>10</v>
      </c>
      <c r="S6455" s="27" t="str">
        <f>IFERROR(_xlfn.XLOOKUP($B6455,'Ownership Metrics'!$A:$A,'Ownership Metrics'!$H:$H),"")</f>
        <v>Tersebar</v>
      </c>
      <c r="T6455" s="27" t="str">
        <f>IFERROR(_xlfn.XLOOKUP($B6455,'Ownership Metrics'!$A:$A,'Ownership Metrics'!$I:$I),"")</f>
        <v>Rendah</v>
      </c>
      <c r="U6455" s="27">
        <f>IF(COUNTIFS($B$2:$B6455,$B6455,$D$2:$D6455,$D6455)=1,1,0)</f>
        <v>1</v>
      </c>
      <c r="V6455" s="27">
        <f t="shared" si="301"/>
        <v>1.1599999999999999</v>
      </c>
      <c r="W6455" s="27">
        <f t="shared" si="302"/>
        <v>17</v>
      </c>
      <c r="X6455" s="27">
        <f t="shared" si="300"/>
        <v>1.1599993545</v>
      </c>
    </row>
    <row r="6456" spans="1:24" x14ac:dyDescent="0.25">
      <c r="A6456" s="26">
        <v>46265</v>
      </c>
      <c r="B6456" s="27" t="s">
        <v>11012</v>
      </c>
      <c r="C6456" s="27" t="s">
        <v>6552</v>
      </c>
      <c r="D6456" s="27" t="s">
        <v>6561</v>
      </c>
      <c r="E6456" s="27" t="s">
        <v>35</v>
      </c>
      <c r="F6456" s="27" t="s">
        <v>23</v>
      </c>
      <c r="G6456" s="27" t="s">
        <v>36</v>
      </c>
      <c r="H6456" s="27" t="s">
        <v>24</v>
      </c>
      <c r="I6456" s="28">
        <v>36626500</v>
      </c>
      <c r="J6456" s="28">
        <v>0</v>
      </c>
      <c r="K6456" s="28">
        <v>36626500</v>
      </c>
      <c r="L6456" s="29">
        <v>1.33</v>
      </c>
      <c r="M6456" s="29">
        <f>IFERROR(_xlfn.XLOOKUP($B6456,'Ownership Metrics'!$A:$A,'Ownership Metrics'!$B:$B),"")</f>
        <v>44.12</v>
      </c>
      <c r="N6456" s="28">
        <f>IFERROR(_xlfn.XLOOKUP($B6456,'Ownership Metrics'!$A:$A,'Ownership Metrics'!$C:$C),"")</f>
        <v>376</v>
      </c>
      <c r="O6456" s="29">
        <f>IFERROR(_xlfn.XLOOKUP($B6456,'Ownership Metrics'!$A:$A,'Ownership Metrics'!$D:$D),"")</f>
        <v>16.46</v>
      </c>
      <c r="P6456" s="29">
        <f>IFERROR(_xlfn.XLOOKUP($B6456,'Ownership Metrics'!$A:$A,'Ownership Metrics'!$E:$E),"")</f>
        <v>25.06</v>
      </c>
      <c r="Q6456" s="30">
        <f>IFERROR(_xlfn.XLOOKUP($B6456,'Ownership Metrics'!$A:$A,'Ownership Metrics'!$F:$F),"")</f>
        <v>20</v>
      </c>
      <c r="R6456" s="30">
        <f>IFERROR(_xlfn.XLOOKUP($B6456,'Ownership Metrics'!$A:$A,'Ownership Metrics'!$G:$G),"")</f>
        <v>10</v>
      </c>
      <c r="S6456" s="27" t="str">
        <f>IFERROR(_xlfn.XLOOKUP($B6456,'Ownership Metrics'!$A:$A,'Ownership Metrics'!$H:$H),"")</f>
        <v>Tersebar</v>
      </c>
      <c r="T6456" s="27" t="str">
        <f>IFERROR(_xlfn.XLOOKUP($B6456,'Ownership Metrics'!$A:$A,'Ownership Metrics'!$I:$I),"")</f>
        <v>Rendah</v>
      </c>
      <c r="U6456" s="27">
        <f>IF(COUNTIFS($B$2:$B6456,$B6456,$D$2:$D6456,$D6456)=1,1,0)</f>
        <v>1</v>
      </c>
      <c r="V6456" s="27">
        <f t="shared" si="301"/>
        <v>1.33</v>
      </c>
      <c r="W6456" s="27">
        <f t="shared" si="302"/>
        <v>12</v>
      </c>
      <c r="X6456" s="27">
        <f t="shared" si="300"/>
        <v>1.3299993544000002</v>
      </c>
    </row>
    <row r="6457" spans="1:24" x14ac:dyDescent="0.25">
      <c r="A6457" s="26">
        <v>46265</v>
      </c>
      <c r="B6457" s="27" t="s">
        <v>11012</v>
      </c>
      <c r="C6457" s="27" t="s">
        <v>6552</v>
      </c>
      <c r="D6457" s="27" t="s">
        <v>6562</v>
      </c>
      <c r="E6457" s="27" t="s">
        <v>35</v>
      </c>
      <c r="F6457" s="27" t="s">
        <v>23</v>
      </c>
      <c r="G6457" s="27" t="s">
        <v>36</v>
      </c>
      <c r="H6457" s="27" t="s">
        <v>24</v>
      </c>
      <c r="I6457" s="28">
        <v>29317400</v>
      </c>
      <c r="J6457" s="28">
        <v>0</v>
      </c>
      <c r="K6457" s="28">
        <v>29317400</v>
      </c>
      <c r="L6457" s="29">
        <v>1.07</v>
      </c>
      <c r="M6457" s="29">
        <f>IFERROR(_xlfn.XLOOKUP($B6457,'Ownership Metrics'!$A:$A,'Ownership Metrics'!$B:$B),"")</f>
        <v>44.12</v>
      </c>
      <c r="N6457" s="28">
        <f>IFERROR(_xlfn.XLOOKUP($B6457,'Ownership Metrics'!$A:$A,'Ownership Metrics'!$C:$C),"")</f>
        <v>376</v>
      </c>
      <c r="O6457" s="29">
        <f>IFERROR(_xlfn.XLOOKUP($B6457,'Ownership Metrics'!$A:$A,'Ownership Metrics'!$D:$D),"")</f>
        <v>16.46</v>
      </c>
      <c r="P6457" s="29">
        <f>IFERROR(_xlfn.XLOOKUP($B6457,'Ownership Metrics'!$A:$A,'Ownership Metrics'!$E:$E),"")</f>
        <v>25.06</v>
      </c>
      <c r="Q6457" s="30">
        <f>IFERROR(_xlfn.XLOOKUP($B6457,'Ownership Metrics'!$A:$A,'Ownership Metrics'!$F:$F),"")</f>
        <v>20</v>
      </c>
      <c r="R6457" s="30">
        <f>IFERROR(_xlfn.XLOOKUP($B6457,'Ownership Metrics'!$A:$A,'Ownership Metrics'!$G:$G),"")</f>
        <v>10</v>
      </c>
      <c r="S6457" s="27" t="str">
        <f>IFERROR(_xlfn.XLOOKUP($B6457,'Ownership Metrics'!$A:$A,'Ownership Metrics'!$H:$H),"")</f>
        <v>Tersebar</v>
      </c>
      <c r="T6457" s="27" t="str">
        <f>IFERROR(_xlfn.XLOOKUP($B6457,'Ownership Metrics'!$A:$A,'Ownership Metrics'!$I:$I),"")</f>
        <v>Rendah</v>
      </c>
      <c r="U6457" s="27">
        <f>IF(COUNTIFS($B$2:$B6457,$B6457,$D$2:$D6457,$D6457)=1,1,0)</f>
        <v>1</v>
      </c>
      <c r="V6457" s="27">
        <f t="shared" si="301"/>
        <v>1.07</v>
      </c>
      <c r="W6457" s="27">
        <f t="shared" si="302"/>
        <v>19</v>
      </c>
      <c r="X6457" s="27">
        <f t="shared" si="300"/>
        <v>1.0699993543000001</v>
      </c>
    </row>
    <row r="6458" spans="1:24" x14ac:dyDescent="0.25">
      <c r="A6458" s="26">
        <v>46265</v>
      </c>
      <c r="B6458" s="27" t="s">
        <v>11012</v>
      </c>
      <c r="C6458" s="27" t="s">
        <v>6552</v>
      </c>
      <c r="D6458" s="27" t="s">
        <v>6138</v>
      </c>
      <c r="E6458" s="27" t="s">
        <v>35</v>
      </c>
      <c r="F6458" s="27" t="s">
        <v>23</v>
      </c>
      <c r="G6458" s="27" t="s">
        <v>36</v>
      </c>
      <c r="H6458" s="27" t="s">
        <v>24</v>
      </c>
      <c r="I6458" s="28">
        <v>34088900</v>
      </c>
      <c r="J6458" s="28">
        <v>0</v>
      </c>
      <c r="K6458" s="28">
        <v>34088900</v>
      </c>
      <c r="L6458" s="29">
        <v>1.24</v>
      </c>
      <c r="M6458" s="29">
        <f>IFERROR(_xlfn.XLOOKUP($B6458,'Ownership Metrics'!$A:$A,'Ownership Metrics'!$B:$B),"")</f>
        <v>44.12</v>
      </c>
      <c r="N6458" s="28">
        <f>IFERROR(_xlfn.XLOOKUP($B6458,'Ownership Metrics'!$A:$A,'Ownership Metrics'!$C:$C),"")</f>
        <v>376</v>
      </c>
      <c r="O6458" s="29">
        <f>IFERROR(_xlfn.XLOOKUP($B6458,'Ownership Metrics'!$A:$A,'Ownership Metrics'!$D:$D),"")</f>
        <v>16.46</v>
      </c>
      <c r="P6458" s="29">
        <f>IFERROR(_xlfn.XLOOKUP($B6458,'Ownership Metrics'!$A:$A,'Ownership Metrics'!$E:$E),"")</f>
        <v>25.06</v>
      </c>
      <c r="Q6458" s="30">
        <f>IFERROR(_xlfn.XLOOKUP($B6458,'Ownership Metrics'!$A:$A,'Ownership Metrics'!$F:$F),"")</f>
        <v>20</v>
      </c>
      <c r="R6458" s="30">
        <f>IFERROR(_xlfn.XLOOKUP($B6458,'Ownership Metrics'!$A:$A,'Ownership Metrics'!$G:$G),"")</f>
        <v>10</v>
      </c>
      <c r="S6458" s="27" t="str">
        <f>IFERROR(_xlfn.XLOOKUP($B6458,'Ownership Metrics'!$A:$A,'Ownership Metrics'!$H:$H),"")</f>
        <v>Tersebar</v>
      </c>
      <c r="T6458" s="27" t="str">
        <f>IFERROR(_xlfn.XLOOKUP($B6458,'Ownership Metrics'!$A:$A,'Ownership Metrics'!$I:$I),"")</f>
        <v>Rendah</v>
      </c>
      <c r="U6458" s="27">
        <f>IF(COUNTIFS($B$2:$B6458,$B6458,$D$2:$D6458,$D6458)=1,1,0)</f>
        <v>1</v>
      </c>
      <c r="V6458" s="27">
        <f t="shared" si="301"/>
        <v>1.24</v>
      </c>
      <c r="W6458" s="27">
        <f t="shared" si="302"/>
        <v>16</v>
      </c>
      <c r="X6458" s="27">
        <f t="shared" si="300"/>
        <v>1.2399993542000001</v>
      </c>
    </row>
    <row r="6459" spans="1:24" x14ac:dyDescent="0.25">
      <c r="A6459" s="26">
        <v>46265</v>
      </c>
      <c r="B6459" s="27" t="s">
        <v>11012</v>
      </c>
      <c r="C6459" s="27" t="s">
        <v>6552</v>
      </c>
      <c r="D6459" s="27" t="s">
        <v>6563</v>
      </c>
      <c r="E6459" s="27" t="s">
        <v>35</v>
      </c>
      <c r="F6459" s="27" t="s">
        <v>23</v>
      </c>
      <c r="G6459" s="27" t="s">
        <v>36</v>
      </c>
      <c r="H6459" s="27" t="s">
        <v>24</v>
      </c>
      <c r="I6459" s="28">
        <v>85079000</v>
      </c>
      <c r="J6459" s="28">
        <v>0</v>
      </c>
      <c r="K6459" s="28">
        <v>85079000</v>
      </c>
      <c r="L6459" s="29">
        <v>3.09</v>
      </c>
      <c r="M6459" s="29">
        <f>IFERROR(_xlfn.XLOOKUP($B6459,'Ownership Metrics'!$A:$A,'Ownership Metrics'!$B:$B),"")</f>
        <v>44.12</v>
      </c>
      <c r="N6459" s="28">
        <f>IFERROR(_xlfn.XLOOKUP($B6459,'Ownership Metrics'!$A:$A,'Ownership Metrics'!$C:$C),"")</f>
        <v>376</v>
      </c>
      <c r="O6459" s="29">
        <f>IFERROR(_xlfn.XLOOKUP($B6459,'Ownership Metrics'!$A:$A,'Ownership Metrics'!$D:$D),"")</f>
        <v>16.46</v>
      </c>
      <c r="P6459" s="29">
        <f>IFERROR(_xlfn.XLOOKUP($B6459,'Ownership Metrics'!$A:$A,'Ownership Metrics'!$E:$E),"")</f>
        <v>25.06</v>
      </c>
      <c r="Q6459" s="30">
        <f>IFERROR(_xlfn.XLOOKUP($B6459,'Ownership Metrics'!$A:$A,'Ownership Metrics'!$F:$F),"")</f>
        <v>20</v>
      </c>
      <c r="R6459" s="30">
        <f>IFERROR(_xlfn.XLOOKUP($B6459,'Ownership Metrics'!$A:$A,'Ownership Metrics'!$G:$G),"")</f>
        <v>10</v>
      </c>
      <c r="S6459" s="27" t="str">
        <f>IFERROR(_xlfn.XLOOKUP($B6459,'Ownership Metrics'!$A:$A,'Ownership Metrics'!$H:$H),"")</f>
        <v>Tersebar</v>
      </c>
      <c r="T6459" s="27" t="str">
        <f>IFERROR(_xlfn.XLOOKUP($B6459,'Ownership Metrics'!$A:$A,'Ownership Metrics'!$I:$I),"")</f>
        <v>Rendah</v>
      </c>
      <c r="U6459" s="27">
        <f>IF(COUNTIFS($B$2:$B6459,$B6459,$D$2:$D6459,$D6459)=1,1,0)</f>
        <v>1</v>
      </c>
      <c r="V6459" s="27">
        <f t="shared" si="301"/>
        <v>3.09</v>
      </c>
      <c r="W6459" s="27">
        <f t="shared" si="302"/>
        <v>6</v>
      </c>
      <c r="X6459" s="27">
        <f t="shared" si="300"/>
        <v>3.0899993540999997</v>
      </c>
    </row>
    <row r="6460" spans="1:24" x14ac:dyDescent="0.25">
      <c r="A6460" s="26">
        <v>46265</v>
      </c>
      <c r="B6460" s="27" t="s">
        <v>11012</v>
      </c>
      <c r="C6460" s="27" t="s">
        <v>6552</v>
      </c>
      <c r="D6460" s="27" t="s">
        <v>6564</v>
      </c>
      <c r="E6460" s="27" t="s">
        <v>35</v>
      </c>
      <c r="F6460" s="27" t="s">
        <v>23</v>
      </c>
      <c r="G6460" s="27" t="s">
        <v>36</v>
      </c>
      <c r="H6460" s="27"/>
      <c r="I6460" s="28">
        <v>87588200</v>
      </c>
      <c r="J6460" s="28">
        <v>0</v>
      </c>
      <c r="K6460" s="28">
        <v>87588200</v>
      </c>
      <c r="L6460" s="29">
        <v>3.19</v>
      </c>
      <c r="M6460" s="29">
        <f>IFERROR(_xlfn.XLOOKUP($B6460,'Ownership Metrics'!$A:$A,'Ownership Metrics'!$B:$B),"")</f>
        <v>44.12</v>
      </c>
      <c r="N6460" s="28">
        <f>IFERROR(_xlfn.XLOOKUP($B6460,'Ownership Metrics'!$A:$A,'Ownership Metrics'!$C:$C),"")</f>
        <v>376</v>
      </c>
      <c r="O6460" s="29">
        <f>IFERROR(_xlfn.XLOOKUP($B6460,'Ownership Metrics'!$A:$A,'Ownership Metrics'!$D:$D),"")</f>
        <v>16.46</v>
      </c>
      <c r="P6460" s="29">
        <f>IFERROR(_xlfn.XLOOKUP($B6460,'Ownership Metrics'!$A:$A,'Ownership Metrics'!$E:$E),"")</f>
        <v>25.06</v>
      </c>
      <c r="Q6460" s="30">
        <f>IFERROR(_xlfn.XLOOKUP($B6460,'Ownership Metrics'!$A:$A,'Ownership Metrics'!$F:$F),"")</f>
        <v>20</v>
      </c>
      <c r="R6460" s="30">
        <f>IFERROR(_xlfn.XLOOKUP($B6460,'Ownership Metrics'!$A:$A,'Ownership Metrics'!$G:$G),"")</f>
        <v>10</v>
      </c>
      <c r="S6460" s="27" t="str">
        <f>IFERROR(_xlfn.XLOOKUP($B6460,'Ownership Metrics'!$A:$A,'Ownership Metrics'!$H:$H),"")</f>
        <v>Tersebar</v>
      </c>
      <c r="T6460" s="27" t="str">
        <f>IFERROR(_xlfn.XLOOKUP($B6460,'Ownership Metrics'!$A:$A,'Ownership Metrics'!$I:$I),"")</f>
        <v>Rendah</v>
      </c>
      <c r="U6460" s="27">
        <f>IF(COUNTIFS($B$2:$B6460,$B6460,$D$2:$D6460,$D6460)=1,1,0)</f>
        <v>1</v>
      </c>
      <c r="V6460" s="27">
        <f t="shared" si="301"/>
        <v>3.19</v>
      </c>
      <c r="W6460" s="27">
        <f t="shared" si="302"/>
        <v>5</v>
      </c>
      <c r="X6460" s="27">
        <f t="shared" si="300"/>
        <v>3.1899993539999998</v>
      </c>
    </row>
    <row r="6461" spans="1:24" x14ac:dyDescent="0.25">
      <c r="A6461" s="26">
        <v>46265</v>
      </c>
      <c r="B6461" s="27" t="s">
        <v>11012</v>
      </c>
      <c r="C6461" s="27" t="s">
        <v>6552</v>
      </c>
      <c r="D6461" s="27" t="s">
        <v>6565</v>
      </c>
      <c r="E6461" s="27" t="s">
        <v>35</v>
      </c>
      <c r="F6461" s="27" t="s">
        <v>23</v>
      </c>
      <c r="G6461" s="27" t="s">
        <v>36</v>
      </c>
      <c r="H6461" s="27" t="s">
        <v>24</v>
      </c>
      <c r="I6461" s="28">
        <v>47925500</v>
      </c>
      <c r="J6461" s="28">
        <v>0</v>
      </c>
      <c r="K6461" s="28">
        <v>47925500</v>
      </c>
      <c r="L6461" s="29">
        <v>1.74</v>
      </c>
      <c r="M6461" s="29">
        <f>IFERROR(_xlfn.XLOOKUP($B6461,'Ownership Metrics'!$A:$A,'Ownership Metrics'!$B:$B),"")</f>
        <v>44.12</v>
      </c>
      <c r="N6461" s="28">
        <f>IFERROR(_xlfn.XLOOKUP($B6461,'Ownership Metrics'!$A:$A,'Ownership Metrics'!$C:$C),"")</f>
        <v>376</v>
      </c>
      <c r="O6461" s="29">
        <f>IFERROR(_xlfn.XLOOKUP($B6461,'Ownership Metrics'!$A:$A,'Ownership Metrics'!$D:$D),"")</f>
        <v>16.46</v>
      </c>
      <c r="P6461" s="29">
        <f>IFERROR(_xlfn.XLOOKUP($B6461,'Ownership Metrics'!$A:$A,'Ownership Metrics'!$E:$E),"")</f>
        <v>25.06</v>
      </c>
      <c r="Q6461" s="30">
        <f>IFERROR(_xlfn.XLOOKUP($B6461,'Ownership Metrics'!$A:$A,'Ownership Metrics'!$F:$F),"")</f>
        <v>20</v>
      </c>
      <c r="R6461" s="30">
        <f>IFERROR(_xlfn.XLOOKUP($B6461,'Ownership Metrics'!$A:$A,'Ownership Metrics'!$G:$G),"")</f>
        <v>10</v>
      </c>
      <c r="S6461" s="27" t="str">
        <f>IFERROR(_xlfn.XLOOKUP($B6461,'Ownership Metrics'!$A:$A,'Ownership Metrics'!$H:$H),"")</f>
        <v>Tersebar</v>
      </c>
      <c r="T6461" s="27" t="str">
        <f>IFERROR(_xlfn.XLOOKUP($B6461,'Ownership Metrics'!$A:$A,'Ownership Metrics'!$I:$I),"")</f>
        <v>Rendah</v>
      </c>
      <c r="U6461" s="27">
        <f>IF(COUNTIFS($B$2:$B6461,$B6461,$D$2:$D6461,$D6461)=1,1,0)</f>
        <v>1</v>
      </c>
      <c r="V6461" s="27">
        <f t="shared" si="301"/>
        <v>1.74</v>
      </c>
      <c r="W6461" s="27">
        <f t="shared" si="302"/>
        <v>9</v>
      </c>
      <c r="X6461" s="27">
        <f t="shared" si="300"/>
        <v>1.7399993539</v>
      </c>
    </row>
    <row r="6462" spans="1:24" x14ac:dyDescent="0.25">
      <c r="A6462" s="26">
        <v>46265</v>
      </c>
      <c r="B6462" s="27" t="s">
        <v>11012</v>
      </c>
      <c r="C6462" s="27" t="s">
        <v>6552</v>
      </c>
      <c r="D6462" s="27" t="s">
        <v>6566</v>
      </c>
      <c r="E6462" s="27" t="s">
        <v>6567</v>
      </c>
      <c r="F6462" s="27" t="s">
        <v>23</v>
      </c>
      <c r="G6462" s="27"/>
      <c r="H6462" s="27" t="s">
        <v>24</v>
      </c>
      <c r="I6462" s="28">
        <v>35371600</v>
      </c>
      <c r="J6462" s="28">
        <v>0</v>
      </c>
      <c r="K6462" s="28">
        <v>35371600</v>
      </c>
      <c r="L6462" s="29">
        <v>1.29</v>
      </c>
      <c r="M6462" s="29">
        <f>IFERROR(_xlfn.XLOOKUP($B6462,'Ownership Metrics'!$A:$A,'Ownership Metrics'!$B:$B),"")</f>
        <v>44.12</v>
      </c>
      <c r="N6462" s="28">
        <f>IFERROR(_xlfn.XLOOKUP($B6462,'Ownership Metrics'!$A:$A,'Ownership Metrics'!$C:$C),"")</f>
        <v>376</v>
      </c>
      <c r="O6462" s="29">
        <f>IFERROR(_xlfn.XLOOKUP($B6462,'Ownership Metrics'!$A:$A,'Ownership Metrics'!$D:$D),"")</f>
        <v>16.46</v>
      </c>
      <c r="P6462" s="29">
        <f>IFERROR(_xlfn.XLOOKUP($B6462,'Ownership Metrics'!$A:$A,'Ownership Metrics'!$E:$E),"")</f>
        <v>25.06</v>
      </c>
      <c r="Q6462" s="30">
        <f>IFERROR(_xlfn.XLOOKUP($B6462,'Ownership Metrics'!$A:$A,'Ownership Metrics'!$F:$F),"")</f>
        <v>20</v>
      </c>
      <c r="R6462" s="30">
        <f>IFERROR(_xlfn.XLOOKUP($B6462,'Ownership Metrics'!$A:$A,'Ownership Metrics'!$G:$G),"")</f>
        <v>10</v>
      </c>
      <c r="S6462" s="27" t="str">
        <f>IFERROR(_xlfn.XLOOKUP($B6462,'Ownership Metrics'!$A:$A,'Ownership Metrics'!$H:$H),"")</f>
        <v>Tersebar</v>
      </c>
      <c r="T6462" s="27" t="str">
        <f>IFERROR(_xlfn.XLOOKUP($B6462,'Ownership Metrics'!$A:$A,'Ownership Metrics'!$I:$I),"")</f>
        <v>Rendah</v>
      </c>
      <c r="U6462" s="27">
        <f>IF(COUNTIFS($B$2:$B6462,$B6462,$D$2:$D6462,$D6462)=1,1,0)</f>
        <v>1</v>
      </c>
      <c r="V6462" s="27">
        <f t="shared" si="301"/>
        <v>1.29</v>
      </c>
      <c r="W6462" s="27">
        <f t="shared" si="302"/>
        <v>14</v>
      </c>
      <c r="X6462" s="27">
        <f t="shared" si="300"/>
        <v>1.2899993538000001</v>
      </c>
    </row>
    <row r="6463" spans="1:24" x14ac:dyDescent="0.25">
      <c r="A6463" s="26">
        <v>46265</v>
      </c>
      <c r="B6463" s="27" t="s">
        <v>11012</v>
      </c>
      <c r="C6463" s="27" t="s">
        <v>6552</v>
      </c>
      <c r="D6463" s="27" t="s">
        <v>6568</v>
      </c>
      <c r="E6463" s="27" t="s">
        <v>171</v>
      </c>
      <c r="F6463" s="27" t="s">
        <v>23</v>
      </c>
      <c r="G6463" s="27"/>
      <c r="H6463" s="27" t="s">
        <v>24</v>
      </c>
      <c r="I6463" s="28">
        <v>115128100</v>
      </c>
      <c r="J6463" s="28">
        <v>0</v>
      </c>
      <c r="K6463" s="28">
        <v>115128100</v>
      </c>
      <c r="L6463" s="29">
        <v>4.1900000000000004</v>
      </c>
      <c r="M6463" s="29">
        <f>IFERROR(_xlfn.XLOOKUP($B6463,'Ownership Metrics'!$A:$A,'Ownership Metrics'!$B:$B),"")</f>
        <v>44.12</v>
      </c>
      <c r="N6463" s="28">
        <f>IFERROR(_xlfn.XLOOKUP($B6463,'Ownership Metrics'!$A:$A,'Ownership Metrics'!$C:$C),"")</f>
        <v>376</v>
      </c>
      <c r="O6463" s="29">
        <f>IFERROR(_xlfn.XLOOKUP($B6463,'Ownership Metrics'!$A:$A,'Ownership Metrics'!$D:$D),"")</f>
        <v>16.46</v>
      </c>
      <c r="P6463" s="29">
        <f>IFERROR(_xlfn.XLOOKUP($B6463,'Ownership Metrics'!$A:$A,'Ownership Metrics'!$E:$E),"")</f>
        <v>25.06</v>
      </c>
      <c r="Q6463" s="30">
        <f>IFERROR(_xlfn.XLOOKUP($B6463,'Ownership Metrics'!$A:$A,'Ownership Metrics'!$F:$F),"")</f>
        <v>20</v>
      </c>
      <c r="R6463" s="30">
        <f>IFERROR(_xlfn.XLOOKUP($B6463,'Ownership Metrics'!$A:$A,'Ownership Metrics'!$G:$G),"")</f>
        <v>10</v>
      </c>
      <c r="S6463" s="27" t="str">
        <f>IFERROR(_xlfn.XLOOKUP($B6463,'Ownership Metrics'!$A:$A,'Ownership Metrics'!$H:$H),"")</f>
        <v>Tersebar</v>
      </c>
      <c r="T6463" s="27" t="str">
        <f>IFERROR(_xlfn.XLOOKUP($B6463,'Ownership Metrics'!$A:$A,'Ownership Metrics'!$I:$I),"")</f>
        <v>Rendah</v>
      </c>
      <c r="U6463" s="27">
        <f>IF(COUNTIFS($B$2:$B6463,$B6463,$D$2:$D6463,$D6463)=1,1,0)</f>
        <v>1</v>
      </c>
      <c r="V6463" s="27">
        <f t="shared" si="301"/>
        <v>4.1900000000000004</v>
      </c>
      <c r="W6463" s="27">
        <f t="shared" si="302"/>
        <v>3</v>
      </c>
      <c r="X6463" s="27">
        <f t="shared" si="300"/>
        <v>4.1899993537000002</v>
      </c>
    </row>
    <row r="6464" spans="1:24" x14ac:dyDescent="0.25">
      <c r="A6464" s="26">
        <v>46265</v>
      </c>
      <c r="B6464" s="27" t="s">
        <v>11012</v>
      </c>
      <c r="C6464" s="27" t="s">
        <v>6552</v>
      </c>
      <c r="D6464" s="27" t="s">
        <v>6569</v>
      </c>
      <c r="E6464" s="27" t="s">
        <v>171</v>
      </c>
      <c r="F6464" s="27" t="s">
        <v>23</v>
      </c>
      <c r="G6464" s="27"/>
      <c r="H6464" s="27" t="s">
        <v>24</v>
      </c>
      <c r="I6464" s="28">
        <v>80118800</v>
      </c>
      <c r="J6464" s="28">
        <v>0</v>
      </c>
      <c r="K6464" s="28">
        <v>80118800</v>
      </c>
      <c r="L6464" s="29">
        <v>2.91</v>
      </c>
      <c r="M6464" s="29">
        <f>IFERROR(_xlfn.XLOOKUP($B6464,'Ownership Metrics'!$A:$A,'Ownership Metrics'!$B:$B),"")</f>
        <v>44.12</v>
      </c>
      <c r="N6464" s="28">
        <f>IFERROR(_xlfn.XLOOKUP($B6464,'Ownership Metrics'!$A:$A,'Ownership Metrics'!$C:$C),"")</f>
        <v>376</v>
      </c>
      <c r="O6464" s="29">
        <f>IFERROR(_xlfn.XLOOKUP($B6464,'Ownership Metrics'!$A:$A,'Ownership Metrics'!$D:$D),"")</f>
        <v>16.46</v>
      </c>
      <c r="P6464" s="29">
        <f>IFERROR(_xlfn.XLOOKUP($B6464,'Ownership Metrics'!$A:$A,'Ownership Metrics'!$E:$E),"")</f>
        <v>25.06</v>
      </c>
      <c r="Q6464" s="30">
        <f>IFERROR(_xlfn.XLOOKUP($B6464,'Ownership Metrics'!$A:$A,'Ownership Metrics'!$F:$F),"")</f>
        <v>20</v>
      </c>
      <c r="R6464" s="30">
        <f>IFERROR(_xlfn.XLOOKUP($B6464,'Ownership Metrics'!$A:$A,'Ownership Metrics'!$G:$G),"")</f>
        <v>10</v>
      </c>
      <c r="S6464" s="27" t="str">
        <f>IFERROR(_xlfn.XLOOKUP($B6464,'Ownership Metrics'!$A:$A,'Ownership Metrics'!$H:$H),"")</f>
        <v>Tersebar</v>
      </c>
      <c r="T6464" s="27" t="str">
        <f>IFERROR(_xlfn.XLOOKUP($B6464,'Ownership Metrics'!$A:$A,'Ownership Metrics'!$I:$I),"")</f>
        <v>Rendah</v>
      </c>
      <c r="U6464" s="27">
        <f>IF(COUNTIFS($B$2:$B6464,$B6464,$D$2:$D6464,$D6464)=1,1,0)</f>
        <v>1</v>
      </c>
      <c r="V6464" s="27">
        <f t="shared" si="301"/>
        <v>2.91</v>
      </c>
      <c r="W6464" s="27">
        <f t="shared" si="302"/>
        <v>7</v>
      </c>
      <c r="X6464" s="27">
        <f t="shared" si="300"/>
        <v>2.9099993535999999</v>
      </c>
    </row>
    <row r="6465" spans="1:24" x14ac:dyDescent="0.25">
      <c r="A6465" s="26">
        <v>46265</v>
      </c>
      <c r="B6465" s="27" t="s">
        <v>11012</v>
      </c>
      <c r="C6465" s="27" t="s">
        <v>6552</v>
      </c>
      <c r="D6465" s="27" t="s">
        <v>5745</v>
      </c>
      <c r="E6465" s="27" t="s">
        <v>67</v>
      </c>
      <c r="F6465" s="27" t="s">
        <v>23</v>
      </c>
      <c r="G6465" s="27"/>
      <c r="H6465" s="27" t="s">
        <v>24</v>
      </c>
      <c r="I6465" s="28">
        <v>36278400</v>
      </c>
      <c r="J6465" s="28">
        <v>0</v>
      </c>
      <c r="K6465" s="28">
        <v>36278400</v>
      </c>
      <c r="L6465" s="29">
        <v>1.32</v>
      </c>
      <c r="M6465" s="29">
        <f>IFERROR(_xlfn.XLOOKUP($B6465,'Ownership Metrics'!$A:$A,'Ownership Metrics'!$B:$B),"")</f>
        <v>44.12</v>
      </c>
      <c r="N6465" s="28">
        <f>IFERROR(_xlfn.XLOOKUP($B6465,'Ownership Metrics'!$A:$A,'Ownership Metrics'!$C:$C),"")</f>
        <v>376</v>
      </c>
      <c r="O6465" s="29">
        <f>IFERROR(_xlfn.XLOOKUP($B6465,'Ownership Metrics'!$A:$A,'Ownership Metrics'!$D:$D),"")</f>
        <v>16.46</v>
      </c>
      <c r="P6465" s="29">
        <f>IFERROR(_xlfn.XLOOKUP($B6465,'Ownership Metrics'!$A:$A,'Ownership Metrics'!$E:$E),"")</f>
        <v>25.06</v>
      </c>
      <c r="Q6465" s="30">
        <f>IFERROR(_xlfn.XLOOKUP($B6465,'Ownership Metrics'!$A:$A,'Ownership Metrics'!$F:$F),"")</f>
        <v>20</v>
      </c>
      <c r="R6465" s="30">
        <f>IFERROR(_xlfn.XLOOKUP($B6465,'Ownership Metrics'!$A:$A,'Ownership Metrics'!$G:$G),"")</f>
        <v>10</v>
      </c>
      <c r="S6465" s="27" t="str">
        <f>IFERROR(_xlfn.XLOOKUP($B6465,'Ownership Metrics'!$A:$A,'Ownership Metrics'!$H:$H),"")</f>
        <v>Tersebar</v>
      </c>
      <c r="T6465" s="27" t="str">
        <f>IFERROR(_xlfn.XLOOKUP($B6465,'Ownership Metrics'!$A:$A,'Ownership Metrics'!$I:$I),"")</f>
        <v>Rendah</v>
      </c>
      <c r="U6465" s="27">
        <f>IF(COUNTIFS($B$2:$B6465,$B6465,$D$2:$D6465,$D6465)=1,1,0)</f>
        <v>1</v>
      </c>
      <c r="V6465" s="27">
        <f t="shared" si="301"/>
        <v>1.32</v>
      </c>
      <c r="W6465" s="27">
        <f t="shared" si="302"/>
        <v>13</v>
      </c>
      <c r="X6465" s="27">
        <f t="shared" si="300"/>
        <v>1.3199993535000001</v>
      </c>
    </row>
    <row r="6466" spans="1:24" x14ac:dyDescent="0.25">
      <c r="A6466" s="26">
        <v>46265</v>
      </c>
      <c r="B6466" s="27" t="s">
        <v>11013</v>
      </c>
      <c r="C6466" s="27" t="s">
        <v>6571</v>
      </c>
      <c r="D6466" s="27" t="s">
        <v>5262</v>
      </c>
      <c r="E6466" s="27" t="s">
        <v>35</v>
      </c>
      <c r="F6466" s="27" t="s">
        <v>23</v>
      </c>
      <c r="G6466" s="27" t="s">
        <v>36</v>
      </c>
      <c r="H6466" s="27" t="s">
        <v>24</v>
      </c>
      <c r="I6466" s="28">
        <v>41644800</v>
      </c>
      <c r="J6466" s="28">
        <v>0</v>
      </c>
      <c r="K6466" s="28">
        <v>41644800</v>
      </c>
      <c r="L6466" s="29">
        <v>1.17</v>
      </c>
      <c r="M6466" s="29">
        <f>IFERROR(_xlfn.XLOOKUP($B6466,'Ownership Metrics'!$A:$A,'Ownership Metrics'!$B:$B),"")</f>
        <v>9.94</v>
      </c>
      <c r="N6466" s="28">
        <f>IFERROR(_xlfn.XLOOKUP($B6466,'Ownership Metrics'!$A:$A,'Ownership Metrics'!$C:$C),"")</f>
        <v>4904</v>
      </c>
      <c r="O6466" s="29">
        <f>IFERROR(_xlfn.XLOOKUP($B6466,'Ownership Metrics'!$A:$A,'Ownership Metrics'!$D:$D),"")</f>
        <v>69.33</v>
      </c>
      <c r="P6466" s="29">
        <f>IFERROR(_xlfn.XLOOKUP($B6466,'Ownership Metrics'!$A:$A,'Ownership Metrics'!$E:$E),"")</f>
        <v>81.8</v>
      </c>
      <c r="Q6466" s="30">
        <f>IFERROR(_xlfn.XLOOKUP($B6466,'Ownership Metrics'!$A:$A,'Ownership Metrics'!$F:$F),"")</f>
        <v>8</v>
      </c>
      <c r="R6466" s="30">
        <f>IFERROR(_xlfn.XLOOKUP($B6466,'Ownership Metrics'!$A:$A,'Ownership Metrics'!$G:$G),"")</f>
        <v>63</v>
      </c>
      <c r="S6466" s="27" t="str">
        <f>IFERROR(_xlfn.XLOOKUP($B6466,'Ownership Metrics'!$A:$A,'Ownership Metrics'!$H:$H),"")</f>
        <v>Mayoritas</v>
      </c>
      <c r="T6466" s="27" t="str">
        <f>IFERROR(_xlfn.XLOOKUP($B6466,'Ownership Metrics'!$A:$A,'Ownership Metrics'!$I:$I),"")</f>
        <v>Tinggi</v>
      </c>
      <c r="U6466" s="27">
        <f>IF(COUNTIFS($B$2:$B6466,$B6466,$D$2:$D6466,$D6466)=1,1,0)</f>
        <v>1</v>
      </c>
      <c r="V6466" s="27">
        <f t="shared" si="301"/>
        <v>1.17</v>
      </c>
      <c r="W6466" s="27">
        <f t="shared" si="302"/>
        <v>6</v>
      </c>
      <c r="X6466" s="27">
        <f t="shared" ref="X6466:X6529" si="303">$V6466-(ROW()*0.0000000001)</f>
        <v>1.1699993533999999</v>
      </c>
    </row>
    <row r="6467" spans="1:24" x14ac:dyDescent="0.25">
      <c r="A6467" s="26">
        <v>46265</v>
      </c>
      <c r="B6467" s="27" t="s">
        <v>11013</v>
      </c>
      <c r="C6467" s="27" t="s">
        <v>6571</v>
      </c>
      <c r="D6467" s="27" t="s">
        <v>6572</v>
      </c>
      <c r="E6467" s="27" t="s">
        <v>35</v>
      </c>
      <c r="F6467" s="27" t="s">
        <v>23</v>
      </c>
      <c r="G6467" s="27" t="s">
        <v>36</v>
      </c>
      <c r="H6467" s="27" t="s">
        <v>24</v>
      </c>
      <c r="I6467" s="28">
        <v>89500000</v>
      </c>
      <c r="J6467" s="28">
        <v>0</v>
      </c>
      <c r="K6467" s="28">
        <v>89500000</v>
      </c>
      <c r="L6467" s="29">
        <v>2.5099999999999998</v>
      </c>
      <c r="M6467" s="29">
        <f>IFERROR(_xlfn.XLOOKUP($B6467,'Ownership Metrics'!$A:$A,'Ownership Metrics'!$B:$B),"")</f>
        <v>9.94</v>
      </c>
      <c r="N6467" s="28">
        <f>IFERROR(_xlfn.XLOOKUP($B6467,'Ownership Metrics'!$A:$A,'Ownership Metrics'!$C:$C),"")</f>
        <v>4904</v>
      </c>
      <c r="O6467" s="29">
        <f>IFERROR(_xlfn.XLOOKUP($B6467,'Ownership Metrics'!$A:$A,'Ownership Metrics'!$D:$D),"")</f>
        <v>69.33</v>
      </c>
      <c r="P6467" s="29">
        <f>IFERROR(_xlfn.XLOOKUP($B6467,'Ownership Metrics'!$A:$A,'Ownership Metrics'!$E:$E),"")</f>
        <v>81.8</v>
      </c>
      <c r="Q6467" s="30">
        <f>IFERROR(_xlfn.XLOOKUP($B6467,'Ownership Metrics'!$A:$A,'Ownership Metrics'!$F:$F),"")</f>
        <v>8</v>
      </c>
      <c r="R6467" s="30">
        <f>IFERROR(_xlfn.XLOOKUP($B6467,'Ownership Metrics'!$A:$A,'Ownership Metrics'!$G:$G),"")</f>
        <v>63</v>
      </c>
      <c r="S6467" s="27" t="str">
        <f>IFERROR(_xlfn.XLOOKUP($B6467,'Ownership Metrics'!$A:$A,'Ownership Metrics'!$H:$H),"")</f>
        <v>Mayoritas</v>
      </c>
      <c r="T6467" s="27" t="str">
        <f>IFERROR(_xlfn.XLOOKUP($B6467,'Ownership Metrics'!$A:$A,'Ownership Metrics'!$I:$I),"")</f>
        <v>Tinggi</v>
      </c>
      <c r="U6467" s="27">
        <f>IF(COUNTIFS($B$2:$B6467,$B6467,$D$2:$D6467,$D6467)=1,1,0)</f>
        <v>1</v>
      </c>
      <c r="V6467" s="27">
        <f t="shared" ref="V6467:V6530" si="304">SUMIFS($L$2:$L$10000,$B$2:$B$10000,$B6467,$D$2:$D$10000,$D6467)</f>
        <v>2.5099999999999998</v>
      </c>
      <c r="W6467" s="27">
        <f t="shared" ref="W6467:W6530" si="305">COUNTIFS($B$2:$B$10000,$B6467,$U$2:$U$10000,1,$X$2:$X$10000,"&gt;"&amp;$X6467)+1</f>
        <v>5</v>
      </c>
      <c r="X6467" s="27">
        <f t="shared" si="303"/>
        <v>2.5099993532999996</v>
      </c>
    </row>
    <row r="6468" spans="1:24" x14ac:dyDescent="0.25">
      <c r="A6468" s="26">
        <v>46265</v>
      </c>
      <c r="B6468" s="27" t="s">
        <v>11013</v>
      </c>
      <c r="C6468" s="27" t="s">
        <v>6571</v>
      </c>
      <c r="D6468" s="27" t="s">
        <v>6573</v>
      </c>
      <c r="E6468" s="27" t="s">
        <v>35</v>
      </c>
      <c r="F6468" s="27" t="s">
        <v>23</v>
      </c>
      <c r="G6468" s="27" t="s">
        <v>36</v>
      </c>
      <c r="H6468" s="27" t="s">
        <v>24</v>
      </c>
      <c r="I6468" s="28">
        <v>266787600</v>
      </c>
      <c r="J6468" s="28">
        <v>0</v>
      </c>
      <c r="K6468" s="28">
        <v>266787600</v>
      </c>
      <c r="L6468" s="29">
        <v>7.47</v>
      </c>
      <c r="M6468" s="29">
        <f>IFERROR(_xlfn.XLOOKUP($B6468,'Ownership Metrics'!$A:$A,'Ownership Metrics'!$B:$B),"")</f>
        <v>9.94</v>
      </c>
      <c r="N6468" s="28">
        <f>IFERROR(_xlfn.XLOOKUP($B6468,'Ownership Metrics'!$A:$A,'Ownership Metrics'!$C:$C),"")</f>
        <v>4904</v>
      </c>
      <c r="O6468" s="29">
        <f>IFERROR(_xlfn.XLOOKUP($B6468,'Ownership Metrics'!$A:$A,'Ownership Metrics'!$D:$D),"")</f>
        <v>69.33</v>
      </c>
      <c r="P6468" s="29">
        <f>IFERROR(_xlfn.XLOOKUP($B6468,'Ownership Metrics'!$A:$A,'Ownership Metrics'!$E:$E),"")</f>
        <v>81.8</v>
      </c>
      <c r="Q6468" s="30">
        <f>IFERROR(_xlfn.XLOOKUP($B6468,'Ownership Metrics'!$A:$A,'Ownership Metrics'!$F:$F),"")</f>
        <v>8</v>
      </c>
      <c r="R6468" s="30">
        <f>IFERROR(_xlfn.XLOOKUP($B6468,'Ownership Metrics'!$A:$A,'Ownership Metrics'!$G:$G),"")</f>
        <v>63</v>
      </c>
      <c r="S6468" s="27" t="str">
        <f>IFERROR(_xlfn.XLOOKUP($B6468,'Ownership Metrics'!$A:$A,'Ownership Metrics'!$H:$H),"")</f>
        <v>Mayoritas</v>
      </c>
      <c r="T6468" s="27" t="str">
        <f>IFERROR(_xlfn.XLOOKUP($B6468,'Ownership Metrics'!$A:$A,'Ownership Metrics'!$I:$I),"")</f>
        <v>Tinggi</v>
      </c>
      <c r="U6468" s="27">
        <f>IF(COUNTIFS($B$2:$B6468,$B6468,$D$2:$D6468,$D6468)=1,1,0)</f>
        <v>1</v>
      </c>
      <c r="V6468" s="27">
        <f t="shared" si="304"/>
        <v>7.47</v>
      </c>
      <c r="W6468" s="27">
        <f t="shared" si="305"/>
        <v>2</v>
      </c>
      <c r="X6468" s="27">
        <f t="shared" si="303"/>
        <v>7.4699993531999995</v>
      </c>
    </row>
    <row r="6469" spans="1:24" x14ac:dyDescent="0.25">
      <c r="A6469" s="26">
        <v>46265</v>
      </c>
      <c r="B6469" s="27" t="s">
        <v>11013</v>
      </c>
      <c r="C6469" s="27" t="s">
        <v>6571</v>
      </c>
      <c r="D6469" s="27" t="s">
        <v>6574</v>
      </c>
      <c r="E6469" s="27" t="s">
        <v>35</v>
      </c>
      <c r="F6469" s="27" t="s">
        <v>23</v>
      </c>
      <c r="G6469" s="27" t="s">
        <v>36</v>
      </c>
      <c r="H6469" s="27" t="s">
        <v>24</v>
      </c>
      <c r="I6469" s="28">
        <v>89896700</v>
      </c>
      <c r="J6469" s="28">
        <v>0</v>
      </c>
      <c r="K6469" s="28">
        <v>89896700</v>
      </c>
      <c r="L6469" s="29">
        <v>2.52</v>
      </c>
      <c r="M6469" s="29">
        <f>IFERROR(_xlfn.XLOOKUP($B6469,'Ownership Metrics'!$A:$A,'Ownership Metrics'!$B:$B),"")</f>
        <v>9.94</v>
      </c>
      <c r="N6469" s="28">
        <f>IFERROR(_xlfn.XLOOKUP($B6469,'Ownership Metrics'!$A:$A,'Ownership Metrics'!$C:$C),"")</f>
        <v>4904</v>
      </c>
      <c r="O6469" s="29">
        <f>IFERROR(_xlfn.XLOOKUP($B6469,'Ownership Metrics'!$A:$A,'Ownership Metrics'!$D:$D),"")</f>
        <v>69.33</v>
      </c>
      <c r="P6469" s="29">
        <f>IFERROR(_xlfn.XLOOKUP($B6469,'Ownership Metrics'!$A:$A,'Ownership Metrics'!$E:$E),"")</f>
        <v>81.8</v>
      </c>
      <c r="Q6469" s="30">
        <f>IFERROR(_xlfn.XLOOKUP($B6469,'Ownership Metrics'!$A:$A,'Ownership Metrics'!$F:$F),"")</f>
        <v>8</v>
      </c>
      <c r="R6469" s="30">
        <f>IFERROR(_xlfn.XLOOKUP($B6469,'Ownership Metrics'!$A:$A,'Ownership Metrics'!$G:$G),"")</f>
        <v>63</v>
      </c>
      <c r="S6469" s="27" t="str">
        <f>IFERROR(_xlfn.XLOOKUP($B6469,'Ownership Metrics'!$A:$A,'Ownership Metrics'!$H:$H),"")</f>
        <v>Mayoritas</v>
      </c>
      <c r="T6469" s="27" t="str">
        <f>IFERROR(_xlfn.XLOOKUP($B6469,'Ownership Metrics'!$A:$A,'Ownership Metrics'!$I:$I),"")</f>
        <v>Tinggi</v>
      </c>
      <c r="U6469" s="27">
        <f>IF(COUNTIFS($B$2:$B6469,$B6469,$D$2:$D6469,$D6469)=1,1,0)</f>
        <v>1</v>
      </c>
      <c r="V6469" s="27">
        <f t="shared" si="304"/>
        <v>2.52</v>
      </c>
      <c r="W6469" s="27">
        <f t="shared" si="305"/>
        <v>4</v>
      </c>
      <c r="X6469" s="27">
        <f t="shared" si="303"/>
        <v>2.5199993531000002</v>
      </c>
    </row>
    <row r="6470" spans="1:24" x14ac:dyDescent="0.25">
      <c r="A6470" s="26">
        <v>46265</v>
      </c>
      <c r="B6470" s="27" t="s">
        <v>11013</v>
      </c>
      <c r="C6470" s="27" t="s">
        <v>6571</v>
      </c>
      <c r="D6470" s="27" t="s">
        <v>6575</v>
      </c>
      <c r="E6470" s="27" t="s">
        <v>35</v>
      </c>
      <c r="F6470" s="27" t="s">
        <v>23</v>
      </c>
      <c r="G6470" s="27" t="s">
        <v>36</v>
      </c>
      <c r="H6470" s="27" t="s">
        <v>24</v>
      </c>
      <c r="I6470" s="28">
        <v>36319600</v>
      </c>
      <c r="J6470" s="28">
        <v>0</v>
      </c>
      <c r="K6470" s="28">
        <v>36319600</v>
      </c>
      <c r="L6470" s="29">
        <v>1.02</v>
      </c>
      <c r="M6470" s="29">
        <f>IFERROR(_xlfn.XLOOKUP($B6470,'Ownership Metrics'!$A:$A,'Ownership Metrics'!$B:$B),"")</f>
        <v>9.94</v>
      </c>
      <c r="N6470" s="28">
        <f>IFERROR(_xlfn.XLOOKUP($B6470,'Ownership Metrics'!$A:$A,'Ownership Metrics'!$C:$C),"")</f>
        <v>4904</v>
      </c>
      <c r="O6470" s="29">
        <f>IFERROR(_xlfn.XLOOKUP($B6470,'Ownership Metrics'!$A:$A,'Ownership Metrics'!$D:$D),"")</f>
        <v>69.33</v>
      </c>
      <c r="P6470" s="29">
        <f>IFERROR(_xlfn.XLOOKUP($B6470,'Ownership Metrics'!$A:$A,'Ownership Metrics'!$E:$E),"")</f>
        <v>81.8</v>
      </c>
      <c r="Q6470" s="30">
        <f>IFERROR(_xlfn.XLOOKUP($B6470,'Ownership Metrics'!$A:$A,'Ownership Metrics'!$F:$F),"")</f>
        <v>8</v>
      </c>
      <c r="R6470" s="30">
        <f>IFERROR(_xlfn.XLOOKUP($B6470,'Ownership Metrics'!$A:$A,'Ownership Metrics'!$G:$G),"")</f>
        <v>63</v>
      </c>
      <c r="S6470" s="27" t="str">
        <f>IFERROR(_xlfn.XLOOKUP($B6470,'Ownership Metrics'!$A:$A,'Ownership Metrics'!$H:$H),"")</f>
        <v>Mayoritas</v>
      </c>
      <c r="T6470" s="27" t="str">
        <f>IFERROR(_xlfn.XLOOKUP($B6470,'Ownership Metrics'!$A:$A,'Ownership Metrics'!$I:$I),"")</f>
        <v>Tinggi</v>
      </c>
      <c r="U6470" s="27">
        <f>IF(COUNTIFS($B$2:$B6470,$B6470,$D$2:$D6470,$D6470)=1,1,0)</f>
        <v>1</v>
      </c>
      <c r="V6470" s="27">
        <f t="shared" si="304"/>
        <v>1.02</v>
      </c>
      <c r="W6470" s="27">
        <f t="shared" si="305"/>
        <v>8</v>
      </c>
      <c r="X6470" s="27">
        <f t="shared" si="303"/>
        <v>1.019999353</v>
      </c>
    </row>
    <row r="6471" spans="1:24" x14ac:dyDescent="0.25">
      <c r="A6471" s="26">
        <v>46265</v>
      </c>
      <c r="B6471" s="27" t="s">
        <v>11013</v>
      </c>
      <c r="C6471" s="27" t="s">
        <v>6571</v>
      </c>
      <c r="D6471" s="27" t="s">
        <v>6576</v>
      </c>
      <c r="E6471" s="27" t="s">
        <v>35</v>
      </c>
      <c r="F6471" s="27" t="s">
        <v>23</v>
      </c>
      <c r="G6471" s="27" t="s">
        <v>36</v>
      </c>
      <c r="H6471" s="27" t="s">
        <v>24</v>
      </c>
      <c r="I6471" s="28">
        <v>37055300</v>
      </c>
      <c r="J6471" s="28">
        <v>0</v>
      </c>
      <c r="K6471" s="28">
        <v>37055300</v>
      </c>
      <c r="L6471" s="29">
        <v>1.04</v>
      </c>
      <c r="M6471" s="29">
        <f>IFERROR(_xlfn.XLOOKUP($B6471,'Ownership Metrics'!$A:$A,'Ownership Metrics'!$B:$B),"")</f>
        <v>9.94</v>
      </c>
      <c r="N6471" s="28">
        <f>IFERROR(_xlfn.XLOOKUP($B6471,'Ownership Metrics'!$A:$A,'Ownership Metrics'!$C:$C),"")</f>
        <v>4904</v>
      </c>
      <c r="O6471" s="29">
        <f>IFERROR(_xlfn.XLOOKUP($B6471,'Ownership Metrics'!$A:$A,'Ownership Metrics'!$D:$D),"")</f>
        <v>69.33</v>
      </c>
      <c r="P6471" s="29">
        <f>IFERROR(_xlfn.XLOOKUP($B6471,'Ownership Metrics'!$A:$A,'Ownership Metrics'!$E:$E),"")</f>
        <v>81.8</v>
      </c>
      <c r="Q6471" s="30">
        <f>IFERROR(_xlfn.XLOOKUP($B6471,'Ownership Metrics'!$A:$A,'Ownership Metrics'!$F:$F),"")</f>
        <v>8</v>
      </c>
      <c r="R6471" s="30">
        <f>IFERROR(_xlfn.XLOOKUP($B6471,'Ownership Metrics'!$A:$A,'Ownership Metrics'!$G:$G),"")</f>
        <v>63</v>
      </c>
      <c r="S6471" s="27" t="str">
        <f>IFERROR(_xlfn.XLOOKUP($B6471,'Ownership Metrics'!$A:$A,'Ownership Metrics'!$H:$H),"")</f>
        <v>Mayoritas</v>
      </c>
      <c r="T6471" s="27" t="str">
        <f>IFERROR(_xlfn.XLOOKUP($B6471,'Ownership Metrics'!$A:$A,'Ownership Metrics'!$I:$I),"")</f>
        <v>Tinggi</v>
      </c>
      <c r="U6471" s="27">
        <f>IF(COUNTIFS($B$2:$B6471,$B6471,$D$2:$D6471,$D6471)=1,1,0)</f>
        <v>1</v>
      </c>
      <c r="V6471" s="27">
        <f t="shared" si="304"/>
        <v>1.04</v>
      </c>
      <c r="W6471" s="27">
        <f t="shared" si="305"/>
        <v>7</v>
      </c>
      <c r="X6471" s="27">
        <f t="shared" si="303"/>
        <v>1.0399993529</v>
      </c>
    </row>
    <row r="6472" spans="1:24" x14ac:dyDescent="0.25">
      <c r="A6472" s="26">
        <v>46265</v>
      </c>
      <c r="B6472" s="27" t="s">
        <v>11013</v>
      </c>
      <c r="C6472" s="27" t="s">
        <v>6571</v>
      </c>
      <c r="D6472" s="27" t="s">
        <v>6577</v>
      </c>
      <c r="E6472" s="27" t="s">
        <v>35</v>
      </c>
      <c r="F6472" s="27" t="s">
        <v>23</v>
      </c>
      <c r="G6472" s="27" t="s">
        <v>36</v>
      </c>
      <c r="H6472" s="27" t="s">
        <v>24</v>
      </c>
      <c r="I6472" s="28">
        <v>178500000</v>
      </c>
      <c r="J6472" s="28">
        <v>0</v>
      </c>
      <c r="K6472" s="28">
        <v>178500000</v>
      </c>
      <c r="L6472" s="29">
        <v>5</v>
      </c>
      <c r="M6472" s="29">
        <f>IFERROR(_xlfn.XLOOKUP($B6472,'Ownership Metrics'!$A:$A,'Ownership Metrics'!$B:$B),"")</f>
        <v>9.94</v>
      </c>
      <c r="N6472" s="28">
        <f>IFERROR(_xlfn.XLOOKUP($B6472,'Ownership Metrics'!$A:$A,'Ownership Metrics'!$C:$C),"")</f>
        <v>4904</v>
      </c>
      <c r="O6472" s="29">
        <f>IFERROR(_xlfn.XLOOKUP($B6472,'Ownership Metrics'!$A:$A,'Ownership Metrics'!$D:$D),"")</f>
        <v>69.33</v>
      </c>
      <c r="P6472" s="29">
        <f>IFERROR(_xlfn.XLOOKUP($B6472,'Ownership Metrics'!$A:$A,'Ownership Metrics'!$E:$E),"")</f>
        <v>81.8</v>
      </c>
      <c r="Q6472" s="30">
        <f>IFERROR(_xlfn.XLOOKUP($B6472,'Ownership Metrics'!$A:$A,'Ownership Metrics'!$F:$F),"")</f>
        <v>8</v>
      </c>
      <c r="R6472" s="30">
        <f>IFERROR(_xlfn.XLOOKUP($B6472,'Ownership Metrics'!$A:$A,'Ownership Metrics'!$G:$G),"")</f>
        <v>63</v>
      </c>
      <c r="S6472" s="27" t="str">
        <f>IFERROR(_xlfn.XLOOKUP($B6472,'Ownership Metrics'!$A:$A,'Ownership Metrics'!$H:$H),"")</f>
        <v>Mayoritas</v>
      </c>
      <c r="T6472" s="27" t="str">
        <f>IFERROR(_xlfn.XLOOKUP($B6472,'Ownership Metrics'!$A:$A,'Ownership Metrics'!$I:$I),"")</f>
        <v>Tinggi</v>
      </c>
      <c r="U6472" s="27">
        <f>IF(COUNTIFS($B$2:$B6472,$B6472,$D$2:$D6472,$D6472)=1,1,0)</f>
        <v>1</v>
      </c>
      <c r="V6472" s="27">
        <f t="shared" si="304"/>
        <v>5</v>
      </c>
      <c r="W6472" s="27">
        <f t="shared" si="305"/>
        <v>3</v>
      </c>
      <c r="X6472" s="27">
        <f t="shared" si="303"/>
        <v>4.9999993527999997</v>
      </c>
    </row>
    <row r="6473" spans="1:24" x14ac:dyDescent="0.25">
      <c r="A6473" s="26">
        <v>46265</v>
      </c>
      <c r="B6473" s="27" t="s">
        <v>11013</v>
      </c>
      <c r="C6473" s="27" t="s">
        <v>6571</v>
      </c>
      <c r="D6473" s="27" t="s">
        <v>6578</v>
      </c>
      <c r="E6473" s="27"/>
      <c r="F6473" s="27"/>
      <c r="G6473" s="27"/>
      <c r="H6473" s="27"/>
      <c r="I6473" s="28">
        <v>0</v>
      </c>
      <c r="J6473" s="28">
        <v>2476250000</v>
      </c>
      <c r="K6473" s="28">
        <v>2476250000</v>
      </c>
      <c r="L6473" s="29">
        <v>69.33</v>
      </c>
      <c r="M6473" s="29">
        <f>IFERROR(_xlfn.XLOOKUP($B6473,'Ownership Metrics'!$A:$A,'Ownership Metrics'!$B:$B),"")</f>
        <v>9.94</v>
      </c>
      <c r="N6473" s="28">
        <f>IFERROR(_xlfn.XLOOKUP($B6473,'Ownership Metrics'!$A:$A,'Ownership Metrics'!$C:$C),"")</f>
        <v>4904</v>
      </c>
      <c r="O6473" s="29">
        <f>IFERROR(_xlfn.XLOOKUP($B6473,'Ownership Metrics'!$A:$A,'Ownership Metrics'!$D:$D),"")</f>
        <v>69.33</v>
      </c>
      <c r="P6473" s="29">
        <f>IFERROR(_xlfn.XLOOKUP($B6473,'Ownership Metrics'!$A:$A,'Ownership Metrics'!$E:$E),"")</f>
        <v>81.8</v>
      </c>
      <c r="Q6473" s="30">
        <f>IFERROR(_xlfn.XLOOKUP($B6473,'Ownership Metrics'!$A:$A,'Ownership Metrics'!$F:$F),"")</f>
        <v>8</v>
      </c>
      <c r="R6473" s="30">
        <f>IFERROR(_xlfn.XLOOKUP($B6473,'Ownership Metrics'!$A:$A,'Ownership Metrics'!$G:$G),"")</f>
        <v>63</v>
      </c>
      <c r="S6473" s="27" t="str">
        <f>IFERROR(_xlfn.XLOOKUP($B6473,'Ownership Metrics'!$A:$A,'Ownership Metrics'!$H:$H),"")</f>
        <v>Mayoritas</v>
      </c>
      <c r="T6473" s="27" t="str">
        <f>IFERROR(_xlfn.XLOOKUP($B6473,'Ownership Metrics'!$A:$A,'Ownership Metrics'!$I:$I),"")</f>
        <v>Tinggi</v>
      </c>
      <c r="U6473" s="27">
        <f>IF(COUNTIFS($B$2:$B6473,$B6473,$D$2:$D6473,$D6473)=1,1,0)</f>
        <v>1</v>
      </c>
      <c r="V6473" s="27">
        <f t="shared" si="304"/>
        <v>69.33</v>
      </c>
      <c r="W6473" s="27">
        <f t="shared" si="305"/>
        <v>1</v>
      </c>
      <c r="X6473" s="27">
        <f t="shared" si="303"/>
        <v>69.3299993527</v>
      </c>
    </row>
    <row r="6474" spans="1:24" x14ac:dyDescent="0.25">
      <c r="A6474" s="26">
        <v>46265</v>
      </c>
      <c r="B6474" s="27" t="s">
        <v>11014</v>
      </c>
      <c r="C6474" s="27" t="s">
        <v>6580</v>
      </c>
      <c r="D6474" s="27" t="s">
        <v>6581</v>
      </c>
      <c r="E6474" s="27" t="s">
        <v>22</v>
      </c>
      <c r="F6474" s="27" t="s">
        <v>23</v>
      </c>
      <c r="G6474" s="27"/>
      <c r="H6474" s="27" t="s">
        <v>24</v>
      </c>
      <c r="I6474" s="28">
        <v>79919857</v>
      </c>
      <c r="J6474" s="28">
        <v>0</v>
      </c>
      <c r="K6474" s="28">
        <v>79919857</v>
      </c>
      <c r="L6474" s="29">
        <v>2.25</v>
      </c>
      <c r="M6474" s="29">
        <f>IFERROR(_xlfn.XLOOKUP($B6474,'Ownership Metrics'!$A:$A,'Ownership Metrics'!$B:$B),"")</f>
        <v>0.39</v>
      </c>
      <c r="N6474" s="28">
        <f>IFERROR(_xlfn.XLOOKUP($B6474,'Ownership Metrics'!$A:$A,'Ownership Metrics'!$C:$C),"")</f>
        <v>8585</v>
      </c>
      <c r="O6474" s="29">
        <f>IFERROR(_xlfn.XLOOKUP($B6474,'Ownership Metrics'!$A:$A,'Ownership Metrics'!$D:$D),"")</f>
        <v>92.5</v>
      </c>
      <c r="P6474" s="29">
        <f>IFERROR(_xlfn.XLOOKUP($B6474,'Ownership Metrics'!$A:$A,'Ownership Metrics'!$E:$E),"")</f>
        <v>99.61</v>
      </c>
      <c r="Q6474" s="30">
        <f>IFERROR(_xlfn.XLOOKUP($B6474,'Ownership Metrics'!$A:$A,'Ownership Metrics'!$F:$F),"")</f>
        <v>3</v>
      </c>
      <c r="R6474" s="30">
        <f>IFERROR(_xlfn.XLOOKUP($B6474,'Ownership Metrics'!$A:$A,'Ownership Metrics'!$G:$G),"")</f>
        <v>91</v>
      </c>
      <c r="S6474" s="27" t="str">
        <f>IFERROR(_xlfn.XLOOKUP($B6474,'Ownership Metrics'!$A:$A,'Ownership Metrics'!$H:$H),"")</f>
        <v>Mayoritas</v>
      </c>
      <c r="T6474" s="27" t="str">
        <f>IFERROR(_xlfn.XLOOKUP($B6474,'Ownership Metrics'!$A:$A,'Ownership Metrics'!$I:$I),"")</f>
        <v>Tinggi</v>
      </c>
      <c r="U6474" s="27">
        <f>IF(COUNTIFS($B$2:$B6474,$B6474,$D$2:$D6474,$D6474)=1,1,0)</f>
        <v>1</v>
      </c>
      <c r="V6474" s="27">
        <f t="shared" si="304"/>
        <v>2.25</v>
      </c>
      <c r="W6474" s="27">
        <f t="shared" si="305"/>
        <v>3</v>
      </c>
      <c r="X6474" s="27">
        <f t="shared" si="303"/>
        <v>2.2499993526000002</v>
      </c>
    </row>
    <row r="6475" spans="1:24" x14ac:dyDescent="0.25">
      <c r="A6475" s="26">
        <v>46265</v>
      </c>
      <c r="B6475" s="27" t="s">
        <v>11014</v>
      </c>
      <c r="C6475" s="27" t="s">
        <v>6580</v>
      </c>
      <c r="D6475" s="27" t="s">
        <v>6582</v>
      </c>
      <c r="E6475" s="27" t="s">
        <v>114</v>
      </c>
      <c r="F6475" s="27" t="s">
        <v>32</v>
      </c>
      <c r="G6475" s="27"/>
      <c r="H6475" s="27" t="s">
        <v>133</v>
      </c>
      <c r="I6475" s="28">
        <v>3285628084</v>
      </c>
      <c r="J6475" s="28">
        <v>0</v>
      </c>
      <c r="K6475" s="28">
        <v>3285628084</v>
      </c>
      <c r="L6475" s="29">
        <v>92.5</v>
      </c>
      <c r="M6475" s="29">
        <f>IFERROR(_xlfn.XLOOKUP($B6475,'Ownership Metrics'!$A:$A,'Ownership Metrics'!$B:$B),"")</f>
        <v>0.39</v>
      </c>
      <c r="N6475" s="28">
        <f>IFERROR(_xlfn.XLOOKUP($B6475,'Ownership Metrics'!$A:$A,'Ownership Metrics'!$C:$C),"")</f>
        <v>8585</v>
      </c>
      <c r="O6475" s="29">
        <f>IFERROR(_xlfn.XLOOKUP($B6475,'Ownership Metrics'!$A:$A,'Ownership Metrics'!$D:$D),"")</f>
        <v>92.5</v>
      </c>
      <c r="P6475" s="29">
        <f>IFERROR(_xlfn.XLOOKUP($B6475,'Ownership Metrics'!$A:$A,'Ownership Metrics'!$E:$E),"")</f>
        <v>99.61</v>
      </c>
      <c r="Q6475" s="30">
        <f>IFERROR(_xlfn.XLOOKUP($B6475,'Ownership Metrics'!$A:$A,'Ownership Metrics'!$F:$F),"")</f>
        <v>3</v>
      </c>
      <c r="R6475" s="30">
        <f>IFERROR(_xlfn.XLOOKUP($B6475,'Ownership Metrics'!$A:$A,'Ownership Metrics'!$G:$G),"")</f>
        <v>91</v>
      </c>
      <c r="S6475" s="27" t="str">
        <f>IFERROR(_xlfn.XLOOKUP($B6475,'Ownership Metrics'!$A:$A,'Ownership Metrics'!$H:$H),"")</f>
        <v>Mayoritas</v>
      </c>
      <c r="T6475" s="27" t="str">
        <f>IFERROR(_xlfn.XLOOKUP($B6475,'Ownership Metrics'!$A:$A,'Ownership Metrics'!$I:$I),"")</f>
        <v>Tinggi</v>
      </c>
      <c r="U6475" s="27">
        <f>IF(COUNTIFS($B$2:$B6475,$B6475,$D$2:$D6475,$D6475)=1,1,0)</f>
        <v>1</v>
      </c>
      <c r="V6475" s="27">
        <f t="shared" si="304"/>
        <v>92.5</v>
      </c>
      <c r="W6475" s="27">
        <f t="shared" si="305"/>
        <v>1</v>
      </c>
      <c r="X6475" s="27">
        <f t="shared" si="303"/>
        <v>92.499999352499998</v>
      </c>
    </row>
    <row r="6476" spans="1:24" x14ac:dyDescent="0.25">
      <c r="A6476" s="26">
        <v>46265</v>
      </c>
      <c r="B6476" s="27" t="s">
        <v>11014</v>
      </c>
      <c r="C6476" s="27" t="s">
        <v>6580</v>
      </c>
      <c r="D6476" s="27" t="s">
        <v>175</v>
      </c>
      <c r="E6476" s="27" t="s">
        <v>67</v>
      </c>
      <c r="F6476" s="27" t="s">
        <v>23</v>
      </c>
      <c r="G6476" s="27"/>
      <c r="H6476" s="27" t="s">
        <v>24</v>
      </c>
      <c r="I6476" s="28">
        <v>172806881</v>
      </c>
      <c r="J6476" s="28">
        <v>0</v>
      </c>
      <c r="K6476" s="28">
        <v>172806881</v>
      </c>
      <c r="L6476" s="29">
        <v>4.8600000000000003</v>
      </c>
      <c r="M6476" s="29">
        <f>IFERROR(_xlfn.XLOOKUP($B6476,'Ownership Metrics'!$A:$A,'Ownership Metrics'!$B:$B),"")</f>
        <v>0.39</v>
      </c>
      <c r="N6476" s="28">
        <f>IFERROR(_xlfn.XLOOKUP($B6476,'Ownership Metrics'!$A:$A,'Ownership Metrics'!$C:$C),"")</f>
        <v>8585</v>
      </c>
      <c r="O6476" s="29">
        <f>IFERROR(_xlfn.XLOOKUP($B6476,'Ownership Metrics'!$A:$A,'Ownership Metrics'!$D:$D),"")</f>
        <v>92.5</v>
      </c>
      <c r="P6476" s="29">
        <f>IFERROR(_xlfn.XLOOKUP($B6476,'Ownership Metrics'!$A:$A,'Ownership Metrics'!$E:$E),"")</f>
        <v>99.61</v>
      </c>
      <c r="Q6476" s="30">
        <f>IFERROR(_xlfn.XLOOKUP($B6476,'Ownership Metrics'!$A:$A,'Ownership Metrics'!$F:$F),"")</f>
        <v>3</v>
      </c>
      <c r="R6476" s="30">
        <f>IFERROR(_xlfn.XLOOKUP($B6476,'Ownership Metrics'!$A:$A,'Ownership Metrics'!$G:$G),"")</f>
        <v>91</v>
      </c>
      <c r="S6476" s="27" t="str">
        <f>IFERROR(_xlfn.XLOOKUP($B6476,'Ownership Metrics'!$A:$A,'Ownership Metrics'!$H:$H),"")</f>
        <v>Mayoritas</v>
      </c>
      <c r="T6476" s="27" t="str">
        <f>IFERROR(_xlfn.XLOOKUP($B6476,'Ownership Metrics'!$A:$A,'Ownership Metrics'!$I:$I),"")</f>
        <v>Tinggi</v>
      </c>
      <c r="U6476" s="27">
        <f>IF(COUNTIFS($B$2:$B6476,$B6476,$D$2:$D6476,$D6476)=1,1,0)</f>
        <v>1</v>
      </c>
      <c r="V6476" s="27">
        <f t="shared" si="304"/>
        <v>4.8600000000000003</v>
      </c>
      <c r="W6476" s="27">
        <f t="shared" si="305"/>
        <v>2</v>
      </c>
      <c r="X6476" s="27">
        <f t="shared" si="303"/>
        <v>4.8599993524</v>
      </c>
    </row>
    <row r="6477" spans="1:24" x14ac:dyDescent="0.25">
      <c r="A6477" s="26">
        <v>46265</v>
      </c>
      <c r="B6477" s="27" t="s">
        <v>11015</v>
      </c>
      <c r="C6477" s="27" t="s">
        <v>6584</v>
      </c>
      <c r="D6477" s="27" t="s">
        <v>562</v>
      </c>
      <c r="E6477" s="27" t="s">
        <v>114</v>
      </c>
      <c r="F6477" s="27" t="s">
        <v>32</v>
      </c>
      <c r="G6477" s="27"/>
      <c r="H6477" s="27" t="s">
        <v>102</v>
      </c>
      <c r="I6477" s="28">
        <v>94784102</v>
      </c>
      <c r="J6477" s="28">
        <v>0</v>
      </c>
      <c r="K6477" s="28">
        <v>94784102</v>
      </c>
      <c r="L6477" s="29">
        <v>1.27</v>
      </c>
      <c r="M6477" s="29">
        <f>IFERROR(_xlfn.XLOOKUP($B6477,'Ownership Metrics'!$A:$A,'Ownership Metrics'!$B:$B),"")</f>
        <v>31.41</v>
      </c>
      <c r="N6477" s="28">
        <f>IFERROR(_xlfn.XLOOKUP($B6477,'Ownership Metrics'!$A:$A,'Ownership Metrics'!$C:$C),"")</f>
        <v>4229</v>
      </c>
      <c r="O6477" s="29">
        <f>IFERROR(_xlfn.XLOOKUP($B6477,'Ownership Metrics'!$A:$A,'Ownership Metrics'!$D:$D),"")</f>
        <v>65</v>
      </c>
      <c r="P6477" s="29">
        <f>IFERROR(_xlfn.XLOOKUP($B6477,'Ownership Metrics'!$A:$A,'Ownership Metrics'!$E:$E),"")</f>
        <v>67.569999999999993</v>
      </c>
      <c r="Q6477" s="30">
        <f>IFERROR(_xlfn.XLOOKUP($B6477,'Ownership Metrics'!$A:$A,'Ownership Metrics'!$F:$F),"")</f>
        <v>4</v>
      </c>
      <c r="R6477" s="30">
        <f>IFERROR(_xlfn.XLOOKUP($B6477,'Ownership Metrics'!$A:$A,'Ownership Metrics'!$G:$G),"")</f>
        <v>60</v>
      </c>
      <c r="S6477" s="27" t="str">
        <f>IFERROR(_xlfn.XLOOKUP($B6477,'Ownership Metrics'!$A:$A,'Ownership Metrics'!$H:$H),"")</f>
        <v>Mayoritas</v>
      </c>
      <c r="T6477" s="27" t="str">
        <f>IFERROR(_xlfn.XLOOKUP($B6477,'Ownership Metrics'!$A:$A,'Ownership Metrics'!$I:$I),"")</f>
        <v>Tinggi</v>
      </c>
      <c r="U6477" s="27">
        <f>IF(COUNTIFS($B$2:$B6477,$B6477,$D$2:$D6477,$D6477)=1,1,0)</f>
        <v>1</v>
      </c>
      <c r="V6477" s="27">
        <f t="shared" si="304"/>
        <v>1.27</v>
      </c>
      <c r="W6477" s="27">
        <f t="shared" si="305"/>
        <v>3</v>
      </c>
      <c r="X6477" s="27">
        <f t="shared" si="303"/>
        <v>1.2699993522999999</v>
      </c>
    </row>
    <row r="6478" spans="1:24" x14ac:dyDescent="0.25">
      <c r="A6478" s="26">
        <v>46265</v>
      </c>
      <c r="B6478" s="27" t="s">
        <v>11015</v>
      </c>
      <c r="C6478" s="27" t="s">
        <v>6584</v>
      </c>
      <c r="D6478" s="27" t="s">
        <v>786</v>
      </c>
      <c r="E6478" s="27" t="s">
        <v>83</v>
      </c>
      <c r="F6478" s="27" t="s">
        <v>32</v>
      </c>
      <c r="G6478" s="27"/>
      <c r="H6478" s="27" t="s">
        <v>256</v>
      </c>
      <c r="I6478" s="28">
        <v>75952057</v>
      </c>
      <c r="J6478" s="28">
        <v>0</v>
      </c>
      <c r="K6478" s="28">
        <v>75952057</v>
      </c>
      <c r="L6478" s="29">
        <v>1.02</v>
      </c>
      <c r="M6478" s="29">
        <f>IFERROR(_xlfn.XLOOKUP($B6478,'Ownership Metrics'!$A:$A,'Ownership Metrics'!$B:$B),"")</f>
        <v>31.41</v>
      </c>
      <c r="N6478" s="28">
        <f>IFERROR(_xlfn.XLOOKUP($B6478,'Ownership Metrics'!$A:$A,'Ownership Metrics'!$C:$C),"")</f>
        <v>4229</v>
      </c>
      <c r="O6478" s="29">
        <f>IFERROR(_xlfn.XLOOKUP($B6478,'Ownership Metrics'!$A:$A,'Ownership Metrics'!$D:$D),"")</f>
        <v>65</v>
      </c>
      <c r="P6478" s="29">
        <f>IFERROR(_xlfn.XLOOKUP($B6478,'Ownership Metrics'!$A:$A,'Ownership Metrics'!$E:$E),"")</f>
        <v>67.569999999999993</v>
      </c>
      <c r="Q6478" s="30">
        <f>IFERROR(_xlfn.XLOOKUP($B6478,'Ownership Metrics'!$A:$A,'Ownership Metrics'!$F:$F),"")</f>
        <v>4</v>
      </c>
      <c r="R6478" s="30">
        <f>IFERROR(_xlfn.XLOOKUP($B6478,'Ownership Metrics'!$A:$A,'Ownership Metrics'!$G:$G),"")</f>
        <v>60</v>
      </c>
      <c r="S6478" s="27" t="str">
        <f>IFERROR(_xlfn.XLOOKUP($B6478,'Ownership Metrics'!$A:$A,'Ownership Metrics'!$H:$H),"")</f>
        <v>Mayoritas</v>
      </c>
      <c r="T6478" s="27" t="str">
        <f>IFERROR(_xlfn.XLOOKUP($B6478,'Ownership Metrics'!$A:$A,'Ownership Metrics'!$I:$I),"")</f>
        <v>Tinggi</v>
      </c>
      <c r="U6478" s="27">
        <f>IF(COUNTIFS($B$2:$B6478,$B6478,$D$2:$D6478,$D6478)=1,1,0)</f>
        <v>1</v>
      </c>
      <c r="V6478" s="27">
        <f t="shared" si="304"/>
        <v>1.02</v>
      </c>
      <c r="W6478" s="27">
        <f t="shared" si="305"/>
        <v>4</v>
      </c>
      <c r="X6478" s="27">
        <f t="shared" si="303"/>
        <v>1.0199993521999999</v>
      </c>
    </row>
    <row r="6479" spans="1:24" x14ac:dyDescent="0.25">
      <c r="A6479" s="26">
        <v>46265</v>
      </c>
      <c r="B6479" s="27" t="s">
        <v>11015</v>
      </c>
      <c r="C6479" s="27" t="s">
        <v>6584</v>
      </c>
      <c r="D6479" s="27" t="s">
        <v>257</v>
      </c>
      <c r="E6479" s="27" t="s">
        <v>258</v>
      </c>
      <c r="F6479" s="27" t="s">
        <v>32</v>
      </c>
      <c r="G6479" s="27"/>
      <c r="H6479" s="27" t="s">
        <v>259</v>
      </c>
      <c r="I6479" s="28">
        <v>97124200</v>
      </c>
      <c r="J6479" s="28">
        <v>0</v>
      </c>
      <c r="K6479" s="28">
        <v>97124200</v>
      </c>
      <c r="L6479" s="29">
        <v>1.3</v>
      </c>
      <c r="M6479" s="29">
        <f>IFERROR(_xlfn.XLOOKUP($B6479,'Ownership Metrics'!$A:$A,'Ownership Metrics'!$B:$B),"")</f>
        <v>31.41</v>
      </c>
      <c r="N6479" s="28">
        <f>IFERROR(_xlfn.XLOOKUP($B6479,'Ownership Metrics'!$A:$A,'Ownership Metrics'!$C:$C),"")</f>
        <v>4229</v>
      </c>
      <c r="O6479" s="29">
        <f>IFERROR(_xlfn.XLOOKUP($B6479,'Ownership Metrics'!$A:$A,'Ownership Metrics'!$D:$D),"")</f>
        <v>65</v>
      </c>
      <c r="P6479" s="29">
        <f>IFERROR(_xlfn.XLOOKUP($B6479,'Ownership Metrics'!$A:$A,'Ownership Metrics'!$E:$E),"")</f>
        <v>67.569999999999993</v>
      </c>
      <c r="Q6479" s="30">
        <f>IFERROR(_xlfn.XLOOKUP($B6479,'Ownership Metrics'!$A:$A,'Ownership Metrics'!$F:$F),"")</f>
        <v>4</v>
      </c>
      <c r="R6479" s="30">
        <f>IFERROR(_xlfn.XLOOKUP($B6479,'Ownership Metrics'!$A:$A,'Ownership Metrics'!$G:$G),"")</f>
        <v>60</v>
      </c>
      <c r="S6479" s="27" t="str">
        <f>IFERROR(_xlfn.XLOOKUP($B6479,'Ownership Metrics'!$A:$A,'Ownership Metrics'!$H:$H),"")</f>
        <v>Mayoritas</v>
      </c>
      <c r="T6479" s="27" t="str">
        <f>IFERROR(_xlfn.XLOOKUP($B6479,'Ownership Metrics'!$A:$A,'Ownership Metrics'!$I:$I),"")</f>
        <v>Tinggi</v>
      </c>
      <c r="U6479" s="27">
        <f>IF(COUNTIFS($B$2:$B6479,$B6479,$D$2:$D6479,$D6479)=1,1,0)</f>
        <v>1</v>
      </c>
      <c r="V6479" s="27">
        <f t="shared" si="304"/>
        <v>1.3</v>
      </c>
      <c r="W6479" s="27">
        <f t="shared" si="305"/>
        <v>2</v>
      </c>
      <c r="X6479" s="27">
        <f t="shared" si="303"/>
        <v>1.2999993520999999</v>
      </c>
    </row>
    <row r="6480" spans="1:24" x14ac:dyDescent="0.25">
      <c r="A6480" s="26">
        <v>46265</v>
      </c>
      <c r="B6480" s="27" t="s">
        <v>11015</v>
      </c>
      <c r="C6480" s="27" t="s">
        <v>6584</v>
      </c>
      <c r="D6480" s="27" t="s">
        <v>6585</v>
      </c>
      <c r="E6480" s="27"/>
      <c r="F6480" s="27"/>
      <c r="G6480" s="27"/>
      <c r="H6480" s="27"/>
      <c r="I6480" s="28">
        <v>0</v>
      </c>
      <c r="J6480" s="28">
        <v>4841053951</v>
      </c>
      <c r="K6480" s="28">
        <v>4841053951</v>
      </c>
      <c r="L6480" s="29">
        <v>65</v>
      </c>
      <c r="M6480" s="29">
        <f>IFERROR(_xlfn.XLOOKUP($B6480,'Ownership Metrics'!$A:$A,'Ownership Metrics'!$B:$B),"")</f>
        <v>31.41</v>
      </c>
      <c r="N6480" s="28">
        <f>IFERROR(_xlfn.XLOOKUP($B6480,'Ownership Metrics'!$A:$A,'Ownership Metrics'!$C:$C),"")</f>
        <v>4229</v>
      </c>
      <c r="O6480" s="29">
        <f>IFERROR(_xlfn.XLOOKUP($B6480,'Ownership Metrics'!$A:$A,'Ownership Metrics'!$D:$D),"")</f>
        <v>65</v>
      </c>
      <c r="P6480" s="29">
        <f>IFERROR(_xlfn.XLOOKUP($B6480,'Ownership Metrics'!$A:$A,'Ownership Metrics'!$E:$E),"")</f>
        <v>67.569999999999993</v>
      </c>
      <c r="Q6480" s="30">
        <f>IFERROR(_xlfn.XLOOKUP($B6480,'Ownership Metrics'!$A:$A,'Ownership Metrics'!$F:$F),"")</f>
        <v>4</v>
      </c>
      <c r="R6480" s="30">
        <f>IFERROR(_xlfn.XLOOKUP($B6480,'Ownership Metrics'!$A:$A,'Ownership Metrics'!$G:$G),"")</f>
        <v>60</v>
      </c>
      <c r="S6480" s="27" t="str">
        <f>IFERROR(_xlfn.XLOOKUP($B6480,'Ownership Metrics'!$A:$A,'Ownership Metrics'!$H:$H),"")</f>
        <v>Mayoritas</v>
      </c>
      <c r="T6480" s="27" t="str">
        <f>IFERROR(_xlfn.XLOOKUP($B6480,'Ownership Metrics'!$A:$A,'Ownership Metrics'!$I:$I),"")</f>
        <v>Tinggi</v>
      </c>
      <c r="U6480" s="27">
        <f>IF(COUNTIFS($B$2:$B6480,$B6480,$D$2:$D6480,$D6480)=1,1,0)</f>
        <v>1</v>
      </c>
      <c r="V6480" s="27">
        <f t="shared" si="304"/>
        <v>65</v>
      </c>
      <c r="W6480" s="27">
        <f t="shared" si="305"/>
        <v>1</v>
      </c>
      <c r="X6480" s="27">
        <f t="shared" si="303"/>
        <v>64.999999352000003</v>
      </c>
    </row>
    <row r="6481" spans="1:24" x14ac:dyDescent="0.25">
      <c r="A6481" s="26">
        <v>46265</v>
      </c>
      <c r="B6481" s="27" t="s">
        <v>11016</v>
      </c>
      <c r="C6481" s="27" t="s">
        <v>6587</v>
      </c>
      <c r="D6481" s="27" t="s">
        <v>6588</v>
      </c>
      <c r="E6481" s="27" t="s">
        <v>22</v>
      </c>
      <c r="F6481" s="27" t="s">
        <v>23</v>
      </c>
      <c r="G6481" s="27"/>
      <c r="H6481" s="27" t="s">
        <v>24</v>
      </c>
      <c r="I6481" s="28">
        <v>22947966</v>
      </c>
      <c r="J6481" s="28">
        <v>0</v>
      </c>
      <c r="K6481" s="28">
        <v>22947966</v>
      </c>
      <c r="L6481" s="29">
        <v>3.9</v>
      </c>
      <c r="M6481" s="29">
        <f>IFERROR(_xlfn.XLOOKUP($B6481,'Ownership Metrics'!$A:$A,'Ownership Metrics'!$B:$B),"")</f>
        <v>8.18</v>
      </c>
      <c r="N6481" s="28">
        <f>IFERROR(_xlfn.XLOOKUP($B6481,'Ownership Metrics'!$A:$A,'Ownership Metrics'!$C:$C),"")</f>
        <v>3174</v>
      </c>
      <c r="O6481" s="29">
        <f>IFERROR(_xlfn.XLOOKUP($B6481,'Ownership Metrics'!$A:$A,'Ownership Metrics'!$D:$D),"")</f>
        <v>48.03</v>
      </c>
      <c r="P6481" s="29">
        <f>IFERROR(_xlfn.XLOOKUP($B6481,'Ownership Metrics'!$A:$A,'Ownership Metrics'!$E:$E),"")</f>
        <v>80.52</v>
      </c>
      <c r="Q6481" s="30">
        <f>IFERROR(_xlfn.XLOOKUP($B6481,'Ownership Metrics'!$A:$A,'Ownership Metrics'!$F:$F),"")</f>
        <v>7</v>
      </c>
      <c r="R6481" s="30">
        <f>IFERROR(_xlfn.XLOOKUP($B6481,'Ownership Metrics'!$A:$A,'Ownership Metrics'!$G:$G),"")</f>
        <v>56</v>
      </c>
      <c r="S6481" s="27" t="str">
        <f>IFERROR(_xlfn.XLOOKUP($B6481,'Ownership Metrics'!$A:$A,'Ownership Metrics'!$H:$H),"")</f>
        <v>Terkonsentrasi</v>
      </c>
      <c r="T6481" s="27" t="str">
        <f>IFERROR(_xlfn.XLOOKUP($B6481,'Ownership Metrics'!$A:$A,'Ownership Metrics'!$I:$I),"")</f>
        <v>Tinggi</v>
      </c>
      <c r="U6481" s="27">
        <f>IF(COUNTIFS($B$2:$B6481,$B6481,$D$2:$D6481,$D6481)=1,1,0)</f>
        <v>1</v>
      </c>
      <c r="V6481" s="27">
        <f t="shared" si="304"/>
        <v>3.9</v>
      </c>
      <c r="W6481" s="27">
        <f t="shared" si="305"/>
        <v>3</v>
      </c>
      <c r="X6481" s="27">
        <f t="shared" si="303"/>
        <v>3.8999993519</v>
      </c>
    </row>
    <row r="6482" spans="1:24" x14ac:dyDescent="0.25">
      <c r="A6482" s="26">
        <v>46265</v>
      </c>
      <c r="B6482" s="27" t="s">
        <v>11016</v>
      </c>
      <c r="C6482" s="27" t="s">
        <v>6587</v>
      </c>
      <c r="D6482" s="27" t="s">
        <v>6547</v>
      </c>
      <c r="E6482" s="27" t="s">
        <v>22</v>
      </c>
      <c r="F6482" s="27" t="s">
        <v>23</v>
      </c>
      <c r="G6482" s="27"/>
      <c r="H6482" s="27" t="s">
        <v>24</v>
      </c>
      <c r="I6482" s="28">
        <v>282426340</v>
      </c>
      <c r="J6482" s="28">
        <v>0</v>
      </c>
      <c r="K6482" s="28">
        <v>282426340</v>
      </c>
      <c r="L6482" s="29">
        <v>48.03</v>
      </c>
      <c r="M6482" s="29">
        <f>IFERROR(_xlfn.XLOOKUP($B6482,'Ownership Metrics'!$A:$A,'Ownership Metrics'!$B:$B),"")</f>
        <v>8.18</v>
      </c>
      <c r="N6482" s="28">
        <f>IFERROR(_xlfn.XLOOKUP($B6482,'Ownership Metrics'!$A:$A,'Ownership Metrics'!$C:$C),"")</f>
        <v>3174</v>
      </c>
      <c r="O6482" s="29">
        <f>IFERROR(_xlfn.XLOOKUP($B6482,'Ownership Metrics'!$A:$A,'Ownership Metrics'!$D:$D),"")</f>
        <v>48.03</v>
      </c>
      <c r="P6482" s="29">
        <f>IFERROR(_xlfn.XLOOKUP($B6482,'Ownership Metrics'!$A:$A,'Ownership Metrics'!$E:$E),"")</f>
        <v>80.52</v>
      </c>
      <c r="Q6482" s="30">
        <f>IFERROR(_xlfn.XLOOKUP($B6482,'Ownership Metrics'!$A:$A,'Ownership Metrics'!$F:$F),"")</f>
        <v>7</v>
      </c>
      <c r="R6482" s="30">
        <f>IFERROR(_xlfn.XLOOKUP($B6482,'Ownership Metrics'!$A:$A,'Ownership Metrics'!$G:$G),"")</f>
        <v>56</v>
      </c>
      <c r="S6482" s="27" t="str">
        <f>IFERROR(_xlfn.XLOOKUP($B6482,'Ownership Metrics'!$A:$A,'Ownership Metrics'!$H:$H),"")</f>
        <v>Terkonsentrasi</v>
      </c>
      <c r="T6482" s="27" t="str">
        <f>IFERROR(_xlfn.XLOOKUP($B6482,'Ownership Metrics'!$A:$A,'Ownership Metrics'!$I:$I),"")</f>
        <v>Tinggi</v>
      </c>
      <c r="U6482" s="27">
        <f>IF(COUNTIFS($B$2:$B6482,$B6482,$D$2:$D6482,$D6482)=1,1,0)</f>
        <v>1</v>
      </c>
      <c r="V6482" s="27">
        <f t="shared" si="304"/>
        <v>48.03</v>
      </c>
      <c r="W6482" s="27">
        <f t="shared" si="305"/>
        <v>1</v>
      </c>
      <c r="X6482" s="27">
        <f t="shared" si="303"/>
        <v>48.029999351800001</v>
      </c>
    </row>
    <row r="6483" spans="1:24" x14ac:dyDescent="0.25">
      <c r="A6483" s="26">
        <v>46265</v>
      </c>
      <c r="B6483" s="27" t="s">
        <v>11016</v>
      </c>
      <c r="C6483" s="27" t="s">
        <v>6587</v>
      </c>
      <c r="D6483" s="27" t="s">
        <v>6589</v>
      </c>
      <c r="E6483" s="27" t="s">
        <v>22</v>
      </c>
      <c r="F6483" s="27" t="s">
        <v>23</v>
      </c>
      <c r="G6483" s="27"/>
      <c r="H6483" s="27" t="s">
        <v>24</v>
      </c>
      <c r="I6483" s="28">
        <v>20000000</v>
      </c>
      <c r="J6483" s="28">
        <v>0</v>
      </c>
      <c r="K6483" s="28">
        <v>20000000</v>
      </c>
      <c r="L6483" s="29">
        <v>3.4</v>
      </c>
      <c r="M6483" s="29">
        <f>IFERROR(_xlfn.XLOOKUP($B6483,'Ownership Metrics'!$A:$A,'Ownership Metrics'!$B:$B),"")</f>
        <v>8.18</v>
      </c>
      <c r="N6483" s="28">
        <f>IFERROR(_xlfn.XLOOKUP($B6483,'Ownership Metrics'!$A:$A,'Ownership Metrics'!$C:$C),"")</f>
        <v>3174</v>
      </c>
      <c r="O6483" s="29">
        <f>IFERROR(_xlfn.XLOOKUP($B6483,'Ownership Metrics'!$A:$A,'Ownership Metrics'!$D:$D),"")</f>
        <v>48.03</v>
      </c>
      <c r="P6483" s="29">
        <f>IFERROR(_xlfn.XLOOKUP($B6483,'Ownership Metrics'!$A:$A,'Ownership Metrics'!$E:$E),"")</f>
        <v>80.52</v>
      </c>
      <c r="Q6483" s="30">
        <f>IFERROR(_xlfn.XLOOKUP($B6483,'Ownership Metrics'!$A:$A,'Ownership Metrics'!$F:$F),"")</f>
        <v>7</v>
      </c>
      <c r="R6483" s="30">
        <f>IFERROR(_xlfn.XLOOKUP($B6483,'Ownership Metrics'!$A:$A,'Ownership Metrics'!$G:$G),"")</f>
        <v>56</v>
      </c>
      <c r="S6483" s="27" t="str">
        <f>IFERROR(_xlfn.XLOOKUP($B6483,'Ownership Metrics'!$A:$A,'Ownership Metrics'!$H:$H),"")</f>
        <v>Terkonsentrasi</v>
      </c>
      <c r="T6483" s="27" t="str">
        <f>IFERROR(_xlfn.XLOOKUP($B6483,'Ownership Metrics'!$A:$A,'Ownership Metrics'!$I:$I),"")</f>
        <v>Tinggi</v>
      </c>
      <c r="U6483" s="27">
        <f>IF(COUNTIFS($B$2:$B6483,$B6483,$D$2:$D6483,$D6483)=1,1,0)</f>
        <v>1</v>
      </c>
      <c r="V6483" s="27">
        <f t="shared" si="304"/>
        <v>3.4</v>
      </c>
      <c r="W6483" s="27">
        <f t="shared" si="305"/>
        <v>5</v>
      </c>
      <c r="X6483" s="27">
        <f t="shared" si="303"/>
        <v>3.3999993517</v>
      </c>
    </row>
    <row r="6484" spans="1:24" x14ac:dyDescent="0.25">
      <c r="A6484" s="26">
        <v>46265</v>
      </c>
      <c r="B6484" s="27" t="s">
        <v>11016</v>
      </c>
      <c r="C6484" s="27" t="s">
        <v>6587</v>
      </c>
      <c r="D6484" s="27" t="s">
        <v>6590</v>
      </c>
      <c r="E6484" s="27" t="s">
        <v>22</v>
      </c>
      <c r="F6484" s="27" t="s">
        <v>23</v>
      </c>
      <c r="G6484" s="27"/>
      <c r="H6484" s="27" t="s">
        <v>24</v>
      </c>
      <c r="I6484" s="28">
        <v>168091694</v>
      </c>
      <c r="J6484" s="28">
        <v>0</v>
      </c>
      <c r="K6484" s="28">
        <v>168091694</v>
      </c>
      <c r="L6484" s="29">
        <v>28.59</v>
      </c>
      <c r="M6484" s="29">
        <f>IFERROR(_xlfn.XLOOKUP($B6484,'Ownership Metrics'!$A:$A,'Ownership Metrics'!$B:$B),"")</f>
        <v>8.18</v>
      </c>
      <c r="N6484" s="28">
        <f>IFERROR(_xlfn.XLOOKUP($B6484,'Ownership Metrics'!$A:$A,'Ownership Metrics'!$C:$C),"")</f>
        <v>3174</v>
      </c>
      <c r="O6484" s="29">
        <f>IFERROR(_xlfn.XLOOKUP($B6484,'Ownership Metrics'!$A:$A,'Ownership Metrics'!$D:$D),"")</f>
        <v>48.03</v>
      </c>
      <c r="P6484" s="29">
        <f>IFERROR(_xlfn.XLOOKUP($B6484,'Ownership Metrics'!$A:$A,'Ownership Metrics'!$E:$E),"")</f>
        <v>80.52</v>
      </c>
      <c r="Q6484" s="30">
        <f>IFERROR(_xlfn.XLOOKUP($B6484,'Ownership Metrics'!$A:$A,'Ownership Metrics'!$F:$F),"")</f>
        <v>7</v>
      </c>
      <c r="R6484" s="30">
        <f>IFERROR(_xlfn.XLOOKUP($B6484,'Ownership Metrics'!$A:$A,'Ownership Metrics'!$G:$G),"")</f>
        <v>56</v>
      </c>
      <c r="S6484" s="27" t="str">
        <f>IFERROR(_xlfn.XLOOKUP($B6484,'Ownership Metrics'!$A:$A,'Ownership Metrics'!$H:$H),"")</f>
        <v>Terkonsentrasi</v>
      </c>
      <c r="T6484" s="27" t="str">
        <f>IFERROR(_xlfn.XLOOKUP($B6484,'Ownership Metrics'!$A:$A,'Ownership Metrics'!$I:$I),"")</f>
        <v>Tinggi</v>
      </c>
      <c r="U6484" s="27">
        <f>IF(COUNTIFS($B$2:$B6484,$B6484,$D$2:$D6484,$D6484)=1,1,0)</f>
        <v>1</v>
      </c>
      <c r="V6484" s="27">
        <f t="shared" si="304"/>
        <v>28.59</v>
      </c>
      <c r="W6484" s="27">
        <f t="shared" si="305"/>
        <v>2</v>
      </c>
      <c r="X6484" s="27">
        <f t="shared" si="303"/>
        <v>28.589999351599999</v>
      </c>
    </row>
    <row r="6485" spans="1:24" x14ac:dyDescent="0.25">
      <c r="A6485" s="26">
        <v>46265</v>
      </c>
      <c r="B6485" s="27" t="s">
        <v>11016</v>
      </c>
      <c r="C6485" s="27" t="s">
        <v>6587</v>
      </c>
      <c r="D6485" s="27" t="s">
        <v>6550</v>
      </c>
      <c r="E6485" s="27" t="s">
        <v>83</v>
      </c>
      <c r="F6485" s="27" t="s">
        <v>23</v>
      </c>
      <c r="G6485" s="27"/>
      <c r="H6485" s="27" t="s">
        <v>24</v>
      </c>
      <c r="I6485" s="28">
        <v>21605000</v>
      </c>
      <c r="J6485" s="28">
        <v>0</v>
      </c>
      <c r="K6485" s="28">
        <v>21605000</v>
      </c>
      <c r="L6485" s="29">
        <v>3.67</v>
      </c>
      <c r="M6485" s="29">
        <f>IFERROR(_xlfn.XLOOKUP($B6485,'Ownership Metrics'!$A:$A,'Ownership Metrics'!$B:$B),"")</f>
        <v>8.18</v>
      </c>
      <c r="N6485" s="28">
        <f>IFERROR(_xlfn.XLOOKUP($B6485,'Ownership Metrics'!$A:$A,'Ownership Metrics'!$C:$C),"")</f>
        <v>3174</v>
      </c>
      <c r="O6485" s="29">
        <f>IFERROR(_xlfn.XLOOKUP($B6485,'Ownership Metrics'!$A:$A,'Ownership Metrics'!$D:$D),"")</f>
        <v>48.03</v>
      </c>
      <c r="P6485" s="29">
        <f>IFERROR(_xlfn.XLOOKUP($B6485,'Ownership Metrics'!$A:$A,'Ownership Metrics'!$E:$E),"")</f>
        <v>80.52</v>
      </c>
      <c r="Q6485" s="30">
        <f>IFERROR(_xlfn.XLOOKUP($B6485,'Ownership Metrics'!$A:$A,'Ownership Metrics'!$F:$F),"")</f>
        <v>7</v>
      </c>
      <c r="R6485" s="30">
        <f>IFERROR(_xlfn.XLOOKUP($B6485,'Ownership Metrics'!$A:$A,'Ownership Metrics'!$G:$G),"")</f>
        <v>56</v>
      </c>
      <c r="S6485" s="27" t="str">
        <f>IFERROR(_xlfn.XLOOKUP($B6485,'Ownership Metrics'!$A:$A,'Ownership Metrics'!$H:$H),"")</f>
        <v>Terkonsentrasi</v>
      </c>
      <c r="T6485" s="27" t="str">
        <f>IFERROR(_xlfn.XLOOKUP($B6485,'Ownership Metrics'!$A:$A,'Ownership Metrics'!$I:$I),"")</f>
        <v>Tinggi</v>
      </c>
      <c r="U6485" s="27">
        <f>IF(COUNTIFS($B$2:$B6485,$B6485,$D$2:$D6485,$D6485)=1,1,0)</f>
        <v>1</v>
      </c>
      <c r="V6485" s="27">
        <f t="shared" si="304"/>
        <v>3.67</v>
      </c>
      <c r="W6485" s="27">
        <f t="shared" si="305"/>
        <v>4</v>
      </c>
      <c r="X6485" s="27">
        <f t="shared" si="303"/>
        <v>3.6699993515</v>
      </c>
    </row>
    <row r="6486" spans="1:24" x14ac:dyDescent="0.25">
      <c r="A6486" s="26">
        <v>46265</v>
      </c>
      <c r="B6486" s="27" t="s">
        <v>11016</v>
      </c>
      <c r="C6486" s="27" t="s">
        <v>6587</v>
      </c>
      <c r="D6486" s="27" t="s">
        <v>6591</v>
      </c>
      <c r="E6486" s="27" t="s">
        <v>35</v>
      </c>
      <c r="F6486" s="27" t="s">
        <v>23</v>
      </c>
      <c r="G6486" s="27" t="s">
        <v>36</v>
      </c>
      <c r="H6486" s="27" t="s">
        <v>24</v>
      </c>
      <c r="I6486" s="28">
        <v>9900000</v>
      </c>
      <c r="J6486" s="28">
        <v>0</v>
      </c>
      <c r="K6486" s="28">
        <v>9900000</v>
      </c>
      <c r="L6486" s="29">
        <v>1.68</v>
      </c>
      <c r="M6486" s="29">
        <f>IFERROR(_xlfn.XLOOKUP($B6486,'Ownership Metrics'!$A:$A,'Ownership Metrics'!$B:$B),"")</f>
        <v>8.18</v>
      </c>
      <c r="N6486" s="28">
        <f>IFERROR(_xlfn.XLOOKUP($B6486,'Ownership Metrics'!$A:$A,'Ownership Metrics'!$C:$C),"")</f>
        <v>3174</v>
      </c>
      <c r="O6486" s="29">
        <f>IFERROR(_xlfn.XLOOKUP($B6486,'Ownership Metrics'!$A:$A,'Ownership Metrics'!$D:$D),"")</f>
        <v>48.03</v>
      </c>
      <c r="P6486" s="29">
        <f>IFERROR(_xlfn.XLOOKUP($B6486,'Ownership Metrics'!$A:$A,'Ownership Metrics'!$E:$E),"")</f>
        <v>80.52</v>
      </c>
      <c r="Q6486" s="30">
        <f>IFERROR(_xlfn.XLOOKUP($B6486,'Ownership Metrics'!$A:$A,'Ownership Metrics'!$F:$F),"")</f>
        <v>7</v>
      </c>
      <c r="R6486" s="30">
        <f>IFERROR(_xlfn.XLOOKUP($B6486,'Ownership Metrics'!$A:$A,'Ownership Metrics'!$G:$G),"")</f>
        <v>56</v>
      </c>
      <c r="S6486" s="27" t="str">
        <f>IFERROR(_xlfn.XLOOKUP($B6486,'Ownership Metrics'!$A:$A,'Ownership Metrics'!$H:$H),"")</f>
        <v>Terkonsentrasi</v>
      </c>
      <c r="T6486" s="27" t="str">
        <f>IFERROR(_xlfn.XLOOKUP($B6486,'Ownership Metrics'!$A:$A,'Ownership Metrics'!$I:$I),"")</f>
        <v>Tinggi</v>
      </c>
      <c r="U6486" s="27">
        <f>IF(COUNTIFS($B$2:$B6486,$B6486,$D$2:$D6486,$D6486)=1,1,0)</f>
        <v>1</v>
      </c>
      <c r="V6486" s="27">
        <f t="shared" si="304"/>
        <v>1.68</v>
      </c>
      <c r="W6486" s="27">
        <f t="shared" si="305"/>
        <v>7</v>
      </c>
      <c r="X6486" s="27">
        <f t="shared" si="303"/>
        <v>1.6799993514</v>
      </c>
    </row>
    <row r="6487" spans="1:24" x14ac:dyDescent="0.25">
      <c r="A6487" s="26">
        <v>46265</v>
      </c>
      <c r="B6487" s="27" t="s">
        <v>11016</v>
      </c>
      <c r="C6487" s="27" t="s">
        <v>6587</v>
      </c>
      <c r="D6487" s="27" t="s">
        <v>6138</v>
      </c>
      <c r="E6487" s="27" t="s">
        <v>35</v>
      </c>
      <c r="F6487" s="27" t="s">
        <v>23</v>
      </c>
      <c r="G6487" s="27" t="s">
        <v>36</v>
      </c>
      <c r="H6487" s="27" t="s">
        <v>24</v>
      </c>
      <c r="I6487" s="28">
        <v>15000000</v>
      </c>
      <c r="J6487" s="28">
        <v>0</v>
      </c>
      <c r="K6487" s="28">
        <v>15000000</v>
      </c>
      <c r="L6487" s="29">
        <v>2.5499999999999998</v>
      </c>
      <c r="M6487" s="29">
        <f>IFERROR(_xlfn.XLOOKUP($B6487,'Ownership Metrics'!$A:$A,'Ownership Metrics'!$B:$B),"")</f>
        <v>8.18</v>
      </c>
      <c r="N6487" s="28">
        <f>IFERROR(_xlfn.XLOOKUP($B6487,'Ownership Metrics'!$A:$A,'Ownership Metrics'!$C:$C),"")</f>
        <v>3174</v>
      </c>
      <c r="O6487" s="29">
        <f>IFERROR(_xlfn.XLOOKUP($B6487,'Ownership Metrics'!$A:$A,'Ownership Metrics'!$D:$D),"")</f>
        <v>48.03</v>
      </c>
      <c r="P6487" s="29">
        <f>IFERROR(_xlfn.XLOOKUP($B6487,'Ownership Metrics'!$A:$A,'Ownership Metrics'!$E:$E),"")</f>
        <v>80.52</v>
      </c>
      <c r="Q6487" s="30">
        <f>IFERROR(_xlfn.XLOOKUP($B6487,'Ownership Metrics'!$A:$A,'Ownership Metrics'!$F:$F),"")</f>
        <v>7</v>
      </c>
      <c r="R6487" s="30">
        <f>IFERROR(_xlfn.XLOOKUP($B6487,'Ownership Metrics'!$A:$A,'Ownership Metrics'!$G:$G),"")</f>
        <v>56</v>
      </c>
      <c r="S6487" s="27" t="str">
        <f>IFERROR(_xlfn.XLOOKUP($B6487,'Ownership Metrics'!$A:$A,'Ownership Metrics'!$H:$H),"")</f>
        <v>Terkonsentrasi</v>
      </c>
      <c r="T6487" s="27" t="str">
        <f>IFERROR(_xlfn.XLOOKUP($B6487,'Ownership Metrics'!$A:$A,'Ownership Metrics'!$I:$I),"")</f>
        <v>Tinggi</v>
      </c>
      <c r="U6487" s="27">
        <f>IF(COUNTIFS($B$2:$B6487,$B6487,$D$2:$D6487,$D6487)=1,1,0)</f>
        <v>1</v>
      </c>
      <c r="V6487" s="27">
        <f t="shared" si="304"/>
        <v>2.5499999999999998</v>
      </c>
      <c r="W6487" s="27">
        <f t="shared" si="305"/>
        <v>6</v>
      </c>
      <c r="X6487" s="27">
        <f t="shared" si="303"/>
        <v>2.5499993512999999</v>
      </c>
    </row>
    <row r="6488" spans="1:24" x14ac:dyDescent="0.25">
      <c r="A6488" s="26">
        <v>46265</v>
      </c>
      <c r="B6488" s="27" t="s">
        <v>11017</v>
      </c>
      <c r="C6488" s="27" t="s">
        <v>6593</v>
      </c>
      <c r="D6488" s="27" t="s">
        <v>1874</v>
      </c>
      <c r="E6488" s="27" t="s">
        <v>22</v>
      </c>
      <c r="F6488" s="27" t="s">
        <v>23</v>
      </c>
      <c r="G6488" s="27"/>
      <c r="H6488" s="27" t="s">
        <v>24</v>
      </c>
      <c r="I6488" s="28">
        <v>719672310</v>
      </c>
      <c r="J6488" s="28">
        <v>0</v>
      </c>
      <c r="K6488" s="28">
        <v>719672310</v>
      </c>
      <c r="L6488" s="29">
        <v>71.13</v>
      </c>
      <c r="M6488" s="29">
        <f>IFERROR(_xlfn.XLOOKUP($B6488,'Ownership Metrics'!$A:$A,'Ownership Metrics'!$B:$B),"")</f>
        <v>16.97</v>
      </c>
      <c r="N6488" s="28">
        <f>IFERROR(_xlfn.XLOOKUP($B6488,'Ownership Metrics'!$A:$A,'Ownership Metrics'!$C:$C),"")</f>
        <v>5135</v>
      </c>
      <c r="O6488" s="29">
        <f>IFERROR(_xlfn.XLOOKUP($B6488,'Ownership Metrics'!$A:$A,'Ownership Metrics'!$D:$D),"")</f>
        <v>71.13</v>
      </c>
      <c r="P6488" s="29">
        <f>IFERROR(_xlfn.XLOOKUP($B6488,'Ownership Metrics'!$A:$A,'Ownership Metrics'!$E:$E),"")</f>
        <v>81.8</v>
      </c>
      <c r="Q6488" s="30">
        <f>IFERROR(_xlfn.XLOOKUP($B6488,'Ownership Metrics'!$A:$A,'Ownership Metrics'!$F:$F),"")</f>
        <v>4</v>
      </c>
      <c r="R6488" s="30">
        <f>IFERROR(_xlfn.XLOOKUP($B6488,'Ownership Metrics'!$A:$A,'Ownership Metrics'!$G:$G),"")</f>
        <v>69</v>
      </c>
      <c r="S6488" s="27" t="str">
        <f>IFERROR(_xlfn.XLOOKUP($B6488,'Ownership Metrics'!$A:$A,'Ownership Metrics'!$H:$H),"")</f>
        <v>Mayoritas</v>
      </c>
      <c r="T6488" s="27" t="str">
        <f>IFERROR(_xlfn.XLOOKUP($B6488,'Ownership Metrics'!$A:$A,'Ownership Metrics'!$I:$I),"")</f>
        <v>Tinggi</v>
      </c>
      <c r="U6488" s="27">
        <f>IF(COUNTIFS($B$2:$B6488,$B6488,$D$2:$D6488,$D6488)=1,1,0)</f>
        <v>1</v>
      </c>
      <c r="V6488" s="27">
        <f t="shared" si="304"/>
        <v>71.13</v>
      </c>
      <c r="W6488" s="27">
        <f t="shared" si="305"/>
        <v>1</v>
      </c>
      <c r="X6488" s="27">
        <f t="shared" si="303"/>
        <v>71.129999351199999</v>
      </c>
    </row>
    <row r="6489" spans="1:24" x14ac:dyDescent="0.25">
      <c r="A6489" s="26">
        <v>46265</v>
      </c>
      <c r="B6489" s="27" t="s">
        <v>11017</v>
      </c>
      <c r="C6489" s="27" t="s">
        <v>6593</v>
      </c>
      <c r="D6489" s="27" t="s">
        <v>6594</v>
      </c>
      <c r="E6489" s="27" t="s">
        <v>35</v>
      </c>
      <c r="F6489" s="27" t="s">
        <v>23</v>
      </c>
      <c r="G6489" s="27" t="s">
        <v>36</v>
      </c>
      <c r="H6489" s="27" t="s">
        <v>24</v>
      </c>
      <c r="I6489" s="28">
        <v>83518100</v>
      </c>
      <c r="J6489" s="28">
        <v>0</v>
      </c>
      <c r="K6489" s="28">
        <v>83518100</v>
      </c>
      <c r="L6489" s="29">
        <v>8.25</v>
      </c>
      <c r="M6489" s="29">
        <f>IFERROR(_xlfn.XLOOKUP($B6489,'Ownership Metrics'!$A:$A,'Ownership Metrics'!$B:$B),"")</f>
        <v>16.97</v>
      </c>
      <c r="N6489" s="28">
        <f>IFERROR(_xlfn.XLOOKUP($B6489,'Ownership Metrics'!$A:$A,'Ownership Metrics'!$C:$C),"")</f>
        <v>5135</v>
      </c>
      <c r="O6489" s="29">
        <f>IFERROR(_xlfn.XLOOKUP($B6489,'Ownership Metrics'!$A:$A,'Ownership Metrics'!$D:$D),"")</f>
        <v>71.13</v>
      </c>
      <c r="P6489" s="29">
        <f>IFERROR(_xlfn.XLOOKUP($B6489,'Ownership Metrics'!$A:$A,'Ownership Metrics'!$E:$E),"")</f>
        <v>81.8</v>
      </c>
      <c r="Q6489" s="30">
        <f>IFERROR(_xlfn.XLOOKUP($B6489,'Ownership Metrics'!$A:$A,'Ownership Metrics'!$F:$F),"")</f>
        <v>4</v>
      </c>
      <c r="R6489" s="30">
        <f>IFERROR(_xlfn.XLOOKUP($B6489,'Ownership Metrics'!$A:$A,'Ownership Metrics'!$G:$G),"")</f>
        <v>69</v>
      </c>
      <c r="S6489" s="27" t="str">
        <f>IFERROR(_xlfn.XLOOKUP($B6489,'Ownership Metrics'!$A:$A,'Ownership Metrics'!$H:$H),"")</f>
        <v>Mayoritas</v>
      </c>
      <c r="T6489" s="27" t="str">
        <f>IFERROR(_xlfn.XLOOKUP($B6489,'Ownership Metrics'!$A:$A,'Ownership Metrics'!$I:$I),"")</f>
        <v>Tinggi</v>
      </c>
      <c r="U6489" s="27">
        <f>IF(COUNTIFS($B$2:$B6489,$B6489,$D$2:$D6489,$D6489)=1,1,0)</f>
        <v>1</v>
      </c>
      <c r="V6489" s="27">
        <f t="shared" si="304"/>
        <v>8.25</v>
      </c>
      <c r="W6489" s="27">
        <f t="shared" si="305"/>
        <v>2</v>
      </c>
      <c r="X6489" s="27">
        <f t="shared" si="303"/>
        <v>8.2499993510999996</v>
      </c>
    </row>
    <row r="6490" spans="1:24" x14ac:dyDescent="0.25">
      <c r="A6490" s="26">
        <v>46265</v>
      </c>
      <c r="B6490" s="27" t="s">
        <v>11017</v>
      </c>
      <c r="C6490" s="27" t="s">
        <v>6593</v>
      </c>
      <c r="D6490" s="27" t="s">
        <v>6595</v>
      </c>
      <c r="E6490" s="27" t="s">
        <v>35</v>
      </c>
      <c r="F6490" s="27" t="s">
        <v>23</v>
      </c>
      <c r="G6490" s="27" t="s">
        <v>36</v>
      </c>
      <c r="H6490" s="27" t="s">
        <v>24</v>
      </c>
      <c r="I6490" s="28">
        <v>24477500</v>
      </c>
      <c r="J6490" s="28">
        <v>0</v>
      </c>
      <c r="K6490" s="28">
        <v>24477500</v>
      </c>
      <c r="L6490" s="29">
        <v>2.42</v>
      </c>
      <c r="M6490" s="29">
        <f>IFERROR(_xlfn.XLOOKUP($B6490,'Ownership Metrics'!$A:$A,'Ownership Metrics'!$B:$B),"")</f>
        <v>16.97</v>
      </c>
      <c r="N6490" s="28">
        <f>IFERROR(_xlfn.XLOOKUP($B6490,'Ownership Metrics'!$A:$A,'Ownership Metrics'!$C:$C),"")</f>
        <v>5135</v>
      </c>
      <c r="O6490" s="29">
        <f>IFERROR(_xlfn.XLOOKUP($B6490,'Ownership Metrics'!$A:$A,'Ownership Metrics'!$D:$D),"")</f>
        <v>71.13</v>
      </c>
      <c r="P6490" s="29">
        <f>IFERROR(_xlfn.XLOOKUP($B6490,'Ownership Metrics'!$A:$A,'Ownership Metrics'!$E:$E),"")</f>
        <v>81.8</v>
      </c>
      <c r="Q6490" s="30">
        <f>IFERROR(_xlfn.XLOOKUP($B6490,'Ownership Metrics'!$A:$A,'Ownership Metrics'!$F:$F),"")</f>
        <v>4</v>
      </c>
      <c r="R6490" s="30">
        <f>IFERROR(_xlfn.XLOOKUP($B6490,'Ownership Metrics'!$A:$A,'Ownership Metrics'!$G:$G),"")</f>
        <v>69</v>
      </c>
      <c r="S6490" s="27" t="str">
        <f>IFERROR(_xlfn.XLOOKUP($B6490,'Ownership Metrics'!$A:$A,'Ownership Metrics'!$H:$H),"")</f>
        <v>Mayoritas</v>
      </c>
      <c r="T6490" s="27" t="str">
        <f>IFERROR(_xlfn.XLOOKUP($B6490,'Ownership Metrics'!$A:$A,'Ownership Metrics'!$I:$I),"")</f>
        <v>Tinggi</v>
      </c>
      <c r="U6490" s="27">
        <f>IF(COUNTIFS($B$2:$B6490,$B6490,$D$2:$D6490,$D6490)=1,1,0)</f>
        <v>1</v>
      </c>
      <c r="V6490" s="27">
        <f t="shared" si="304"/>
        <v>2.42</v>
      </c>
      <c r="W6490" s="27">
        <f t="shared" si="305"/>
        <v>3</v>
      </c>
      <c r="X6490" s="27">
        <f t="shared" si="303"/>
        <v>2.419999351</v>
      </c>
    </row>
    <row r="6491" spans="1:24" x14ac:dyDescent="0.25">
      <c r="A6491" s="26">
        <v>46265</v>
      </c>
      <c r="B6491" s="27" t="s">
        <v>11017</v>
      </c>
      <c r="C6491" s="27" t="s">
        <v>6593</v>
      </c>
      <c r="D6491" s="27" t="s">
        <v>6596</v>
      </c>
      <c r="E6491" s="27" t="s">
        <v>35</v>
      </c>
      <c r="F6491" s="27" t="s">
        <v>23</v>
      </c>
      <c r="G6491" s="27"/>
      <c r="H6491" s="27"/>
      <c r="I6491" s="28">
        <v>12476500</v>
      </c>
      <c r="J6491" s="28">
        <v>0</v>
      </c>
      <c r="K6491" s="28">
        <v>12476500</v>
      </c>
      <c r="L6491" s="29">
        <v>1.23</v>
      </c>
      <c r="M6491" s="29">
        <f>IFERROR(_xlfn.XLOOKUP($B6491,'Ownership Metrics'!$A:$A,'Ownership Metrics'!$B:$B),"")</f>
        <v>16.97</v>
      </c>
      <c r="N6491" s="28">
        <f>IFERROR(_xlfn.XLOOKUP($B6491,'Ownership Metrics'!$A:$A,'Ownership Metrics'!$C:$C),"")</f>
        <v>5135</v>
      </c>
      <c r="O6491" s="29">
        <f>IFERROR(_xlfn.XLOOKUP($B6491,'Ownership Metrics'!$A:$A,'Ownership Metrics'!$D:$D),"")</f>
        <v>71.13</v>
      </c>
      <c r="P6491" s="29">
        <f>IFERROR(_xlfn.XLOOKUP($B6491,'Ownership Metrics'!$A:$A,'Ownership Metrics'!$E:$E),"")</f>
        <v>81.8</v>
      </c>
      <c r="Q6491" s="30">
        <f>IFERROR(_xlfn.XLOOKUP($B6491,'Ownership Metrics'!$A:$A,'Ownership Metrics'!$F:$F),"")</f>
        <v>4</v>
      </c>
      <c r="R6491" s="30">
        <f>IFERROR(_xlfn.XLOOKUP($B6491,'Ownership Metrics'!$A:$A,'Ownership Metrics'!$G:$G),"")</f>
        <v>69</v>
      </c>
      <c r="S6491" s="27" t="str">
        <f>IFERROR(_xlfn.XLOOKUP($B6491,'Ownership Metrics'!$A:$A,'Ownership Metrics'!$H:$H),"")</f>
        <v>Mayoritas</v>
      </c>
      <c r="T6491" s="27" t="str">
        <f>IFERROR(_xlfn.XLOOKUP($B6491,'Ownership Metrics'!$A:$A,'Ownership Metrics'!$I:$I),"")</f>
        <v>Tinggi</v>
      </c>
      <c r="U6491" s="27">
        <f>IF(COUNTIFS($B$2:$B6491,$B6491,$D$2:$D6491,$D6491)=1,1,0)</f>
        <v>1</v>
      </c>
      <c r="V6491" s="27">
        <f t="shared" si="304"/>
        <v>1.23</v>
      </c>
      <c r="W6491" s="27">
        <f t="shared" si="305"/>
        <v>4</v>
      </c>
      <c r="X6491" s="27">
        <f t="shared" si="303"/>
        <v>1.2299993509</v>
      </c>
    </row>
    <row r="6492" spans="1:24" x14ac:dyDescent="0.25">
      <c r="A6492" s="26">
        <v>46265</v>
      </c>
      <c r="B6492" s="27" t="s">
        <v>11018</v>
      </c>
      <c r="C6492" s="27" t="s">
        <v>6598</v>
      </c>
      <c r="D6492" s="27" t="s">
        <v>3454</v>
      </c>
      <c r="E6492" s="27" t="s">
        <v>22</v>
      </c>
      <c r="F6492" s="27" t="s">
        <v>23</v>
      </c>
      <c r="G6492" s="27"/>
      <c r="H6492" s="27" t="s">
        <v>24</v>
      </c>
      <c r="I6492" s="28">
        <v>102331130</v>
      </c>
      <c r="J6492" s="28">
        <v>0</v>
      </c>
      <c r="K6492" s="28">
        <v>102331130</v>
      </c>
      <c r="L6492" s="29">
        <v>3.29</v>
      </c>
      <c r="M6492" s="29">
        <f>IFERROR(_xlfn.XLOOKUP($B6492,'Ownership Metrics'!$A:$A,'Ownership Metrics'!$B:$B),"")</f>
        <v>10.43</v>
      </c>
      <c r="N6492" s="28">
        <f>IFERROR(_xlfn.XLOOKUP($B6492,'Ownership Metrics'!$A:$A,'Ownership Metrics'!$C:$C),"")</f>
        <v>3676</v>
      </c>
      <c r="O6492" s="29">
        <f>IFERROR(_xlfn.XLOOKUP($B6492,'Ownership Metrics'!$A:$A,'Ownership Metrics'!$D:$D),"")</f>
        <v>59.67</v>
      </c>
      <c r="P6492" s="29">
        <f>IFERROR(_xlfn.XLOOKUP($B6492,'Ownership Metrics'!$A:$A,'Ownership Metrics'!$E:$E),"")</f>
        <v>69.66</v>
      </c>
      <c r="Q6492" s="30">
        <f>IFERROR(_xlfn.XLOOKUP($B6492,'Ownership Metrics'!$A:$A,'Ownership Metrics'!$F:$F),"")</f>
        <v>10</v>
      </c>
      <c r="R6492" s="30">
        <f>IFERROR(_xlfn.XLOOKUP($B6492,'Ownership Metrics'!$A:$A,'Ownership Metrics'!$G:$G),"")</f>
        <v>51</v>
      </c>
      <c r="S6492" s="27" t="str">
        <f>IFERROR(_xlfn.XLOOKUP($B6492,'Ownership Metrics'!$A:$A,'Ownership Metrics'!$H:$H),"")</f>
        <v>Mayoritas</v>
      </c>
      <c r="T6492" s="27" t="str">
        <f>IFERROR(_xlfn.XLOOKUP($B6492,'Ownership Metrics'!$A:$A,'Ownership Metrics'!$I:$I),"")</f>
        <v>Sedang</v>
      </c>
      <c r="U6492" s="27">
        <f>IF(COUNTIFS($B$2:$B6492,$B6492,$D$2:$D6492,$D6492)=1,1,0)</f>
        <v>1</v>
      </c>
      <c r="V6492" s="27">
        <f t="shared" si="304"/>
        <v>3.29</v>
      </c>
      <c r="W6492" s="27">
        <f t="shared" si="305"/>
        <v>6</v>
      </c>
      <c r="X6492" s="27">
        <f t="shared" si="303"/>
        <v>3.2899993508000001</v>
      </c>
    </row>
    <row r="6493" spans="1:24" x14ac:dyDescent="0.25">
      <c r="A6493" s="26">
        <v>46265</v>
      </c>
      <c r="B6493" s="27" t="s">
        <v>11018</v>
      </c>
      <c r="C6493" s="27" t="s">
        <v>6598</v>
      </c>
      <c r="D6493" s="27" t="s">
        <v>3455</v>
      </c>
      <c r="E6493" s="27" t="s">
        <v>22</v>
      </c>
      <c r="F6493" s="27" t="s">
        <v>23</v>
      </c>
      <c r="G6493" s="27"/>
      <c r="H6493" s="27" t="s">
        <v>24</v>
      </c>
      <c r="I6493" s="28">
        <v>155496664</v>
      </c>
      <c r="J6493" s="28">
        <v>0</v>
      </c>
      <c r="K6493" s="28">
        <v>155496664</v>
      </c>
      <c r="L6493" s="29">
        <v>4.99</v>
      </c>
      <c r="M6493" s="29">
        <f>IFERROR(_xlfn.XLOOKUP($B6493,'Ownership Metrics'!$A:$A,'Ownership Metrics'!$B:$B),"")</f>
        <v>10.43</v>
      </c>
      <c r="N6493" s="28">
        <f>IFERROR(_xlfn.XLOOKUP($B6493,'Ownership Metrics'!$A:$A,'Ownership Metrics'!$C:$C),"")</f>
        <v>3676</v>
      </c>
      <c r="O6493" s="29">
        <f>IFERROR(_xlfn.XLOOKUP($B6493,'Ownership Metrics'!$A:$A,'Ownership Metrics'!$D:$D),"")</f>
        <v>59.67</v>
      </c>
      <c r="P6493" s="29">
        <f>IFERROR(_xlfn.XLOOKUP($B6493,'Ownership Metrics'!$A:$A,'Ownership Metrics'!$E:$E),"")</f>
        <v>69.66</v>
      </c>
      <c r="Q6493" s="30">
        <f>IFERROR(_xlfn.XLOOKUP($B6493,'Ownership Metrics'!$A:$A,'Ownership Metrics'!$F:$F),"")</f>
        <v>10</v>
      </c>
      <c r="R6493" s="30">
        <f>IFERROR(_xlfn.XLOOKUP($B6493,'Ownership Metrics'!$A:$A,'Ownership Metrics'!$G:$G),"")</f>
        <v>51</v>
      </c>
      <c r="S6493" s="27" t="str">
        <f>IFERROR(_xlfn.XLOOKUP($B6493,'Ownership Metrics'!$A:$A,'Ownership Metrics'!$H:$H),"")</f>
        <v>Mayoritas</v>
      </c>
      <c r="T6493" s="27" t="str">
        <f>IFERROR(_xlfn.XLOOKUP($B6493,'Ownership Metrics'!$A:$A,'Ownership Metrics'!$I:$I),"")</f>
        <v>Sedang</v>
      </c>
      <c r="U6493" s="27">
        <f>IF(COUNTIFS($B$2:$B6493,$B6493,$D$2:$D6493,$D6493)=1,1,0)</f>
        <v>1</v>
      </c>
      <c r="V6493" s="27">
        <f t="shared" si="304"/>
        <v>4.99</v>
      </c>
      <c r="W6493" s="27">
        <f t="shared" si="305"/>
        <v>3</v>
      </c>
      <c r="X6493" s="27">
        <f t="shared" si="303"/>
        <v>4.9899993506999998</v>
      </c>
    </row>
    <row r="6494" spans="1:24" x14ac:dyDescent="0.25">
      <c r="A6494" s="26">
        <v>46265</v>
      </c>
      <c r="B6494" s="27" t="s">
        <v>11018</v>
      </c>
      <c r="C6494" s="27" t="s">
        <v>6598</v>
      </c>
      <c r="D6494" s="27" t="s">
        <v>3456</v>
      </c>
      <c r="E6494" s="27" t="s">
        <v>22</v>
      </c>
      <c r="F6494" s="27" t="s">
        <v>23</v>
      </c>
      <c r="G6494" s="27"/>
      <c r="H6494" s="27" t="s">
        <v>24</v>
      </c>
      <c r="I6494" s="28">
        <v>0</v>
      </c>
      <c r="J6494" s="28">
        <v>1857744987</v>
      </c>
      <c r="K6494" s="28">
        <v>1857744987</v>
      </c>
      <c r="L6494" s="29">
        <v>59.67</v>
      </c>
      <c r="M6494" s="29">
        <f>IFERROR(_xlfn.XLOOKUP($B6494,'Ownership Metrics'!$A:$A,'Ownership Metrics'!$B:$B),"")</f>
        <v>10.43</v>
      </c>
      <c r="N6494" s="28">
        <f>IFERROR(_xlfn.XLOOKUP($B6494,'Ownership Metrics'!$A:$A,'Ownership Metrics'!$C:$C),"")</f>
        <v>3676</v>
      </c>
      <c r="O6494" s="29">
        <f>IFERROR(_xlfn.XLOOKUP($B6494,'Ownership Metrics'!$A:$A,'Ownership Metrics'!$D:$D),"")</f>
        <v>59.67</v>
      </c>
      <c r="P6494" s="29">
        <f>IFERROR(_xlfn.XLOOKUP($B6494,'Ownership Metrics'!$A:$A,'Ownership Metrics'!$E:$E),"")</f>
        <v>69.66</v>
      </c>
      <c r="Q6494" s="30">
        <f>IFERROR(_xlfn.XLOOKUP($B6494,'Ownership Metrics'!$A:$A,'Ownership Metrics'!$F:$F),"")</f>
        <v>10</v>
      </c>
      <c r="R6494" s="30">
        <f>IFERROR(_xlfn.XLOOKUP($B6494,'Ownership Metrics'!$A:$A,'Ownership Metrics'!$G:$G),"")</f>
        <v>51</v>
      </c>
      <c r="S6494" s="27" t="str">
        <f>IFERROR(_xlfn.XLOOKUP($B6494,'Ownership Metrics'!$A:$A,'Ownership Metrics'!$H:$H),"")</f>
        <v>Mayoritas</v>
      </c>
      <c r="T6494" s="27" t="str">
        <f>IFERROR(_xlfn.XLOOKUP($B6494,'Ownership Metrics'!$A:$A,'Ownership Metrics'!$I:$I),"")</f>
        <v>Sedang</v>
      </c>
      <c r="U6494" s="27">
        <f>IF(COUNTIFS($B$2:$B6494,$B6494,$D$2:$D6494,$D6494)=1,1,0)</f>
        <v>1</v>
      </c>
      <c r="V6494" s="27">
        <f t="shared" si="304"/>
        <v>59.67</v>
      </c>
      <c r="W6494" s="27">
        <f t="shared" si="305"/>
        <v>1</v>
      </c>
      <c r="X6494" s="27">
        <f t="shared" si="303"/>
        <v>59.669999350600001</v>
      </c>
    </row>
    <row r="6495" spans="1:24" x14ac:dyDescent="0.25">
      <c r="A6495" s="26">
        <v>46265</v>
      </c>
      <c r="B6495" s="27" t="s">
        <v>11018</v>
      </c>
      <c r="C6495" s="27" t="s">
        <v>6598</v>
      </c>
      <c r="D6495" s="27" t="s">
        <v>3458</v>
      </c>
      <c r="E6495" s="27" t="s">
        <v>83</v>
      </c>
      <c r="F6495" s="27" t="s">
        <v>32</v>
      </c>
      <c r="G6495" s="27"/>
      <c r="H6495" s="27" t="s">
        <v>56</v>
      </c>
      <c r="I6495" s="28">
        <v>151322996</v>
      </c>
      <c r="J6495" s="28">
        <v>0</v>
      </c>
      <c r="K6495" s="28">
        <v>151322996</v>
      </c>
      <c r="L6495" s="29">
        <v>4.8600000000000003</v>
      </c>
      <c r="M6495" s="29">
        <f>IFERROR(_xlfn.XLOOKUP($B6495,'Ownership Metrics'!$A:$A,'Ownership Metrics'!$B:$B),"")</f>
        <v>10.43</v>
      </c>
      <c r="N6495" s="28">
        <f>IFERROR(_xlfn.XLOOKUP($B6495,'Ownership Metrics'!$A:$A,'Ownership Metrics'!$C:$C),"")</f>
        <v>3676</v>
      </c>
      <c r="O6495" s="29">
        <f>IFERROR(_xlfn.XLOOKUP($B6495,'Ownership Metrics'!$A:$A,'Ownership Metrics'!$D:$D),"")</f>
        <v>59.67</v>
      </c>
      <c r="P6495" s="29">
        <f>IFERROR(_xlfn.XLOOKUP($B6495,'Ownership Metrics'!$A:$A,'Ownership Metrics'!$E:$E),"")</f>
        <v>69.66</v>
      </c>
      <c r="Q6495" s="30">
        <f>IFERROR(_xlfn.XLOOKUP($B6495,'Ownership Metrics'!$A:$A,'Ownership Metrics'!$F:$F),"")</f>
        <v>10</v>
      </c>
      <c r="R6495" s="30">
        <f>IFERROR(_xlfn.XLOOKUP($B6495,'Ownership Metrics'!$A:$A,'Ownership Metrics'!$G:$G),"")</f>
        <v>51</v>
      </c>
      <c r="S6495" s="27" t="str">
        <f>IFERROR(_xlfn.XLOOKUP($B6495,'Ownership Metrics'!$A:$A,'Ownership Metrics'!$H:$H),"")</f>
        <v>Mayoritas</v>
      </c>
      <c r="T6495" s="27" t="str">
        <f>IFERROR(_xlfn.XLOOKUP($B6495,'Ownership Metrics'!$A:$A,'Ownership Metrics'!$I:$I),"")</f>
        <v>Sedang</v>
      </c>
      <c r="U6495" s="27">
        <f>IF(COUNTIFS($B$2:$B6495,$B6495,$D$2:$D6495,$D6495)=1,1,0)</f>
        <v>1</v>
      </c>
      <c r="V6495" s="27">
        <f t="shared" si="304"/>
        <v>4.8600000000000003</v>
      </c>
      <c r="W6495" s="27">
        <f t="shared" si="305"/>
        <v>4</v>
      </c>
      <c r="X6495" s="27">
        <f t="shared" si="303"/>
        <v>4.8599993505000008</v>
      </c>
    </row>
    <row r="6496" spans="1:24" x14ac:dyDescent="0.25">
      <c r="A6496" s="26">
        <v>46265</v>
      </c>
      <c r="B6496" s="27" t="s">
        <v>11018</v>
      </c>
      <c r="C6496" s="27" t="s">
        <v>6598</v>
      </c>
      <c r="D6496" s="27" t="s">
        <v>850</v>
      </c>
      <c r="E6496" s="27" t="s">
        <v>83</v>
      </c>
      <c r="F6496" s="27" t="s">
        <v>32</v>
      </c>
      <c r="G6496" s="27"/>
      <c r="H6496" s="27" t="s">
        <v>56</v>
      </c>
      <c r="I6496" s="28">
        <v>155549440</v>
      </c>
      <c r="J6496" s="28">
        <v>0</v>
      </c>
      <c r="K6496" s="28">
        <v>155549440</v>
      </c>
      <c r="L6496" s="29">
        <v>5</v>
      </c>
      <c r="M6496" s="29">
        <f>IFERROR(_xlfn.XLOOKUP($B6496,'Ownership Metrics'!$A:$A,'Ownership Metrics'!$B:$B),"")</f>
        <v>10.43</v>
      </c>
      <c r="N6496" s="28">
        <f>IFERROR(_xlfn.XLOOKUP($B6496,'Ownership Metrics'!$A:$A,'Ownership Metrics'!$C:$C),"")</f>
        <v>3676</v>
      </c>
      <c r="O6496" s="29">
        <f>IFERROR(_xlfn.XLOOKUP($B6496,'Ownership Metrics'!$A:$A,'Ownership Metrics'!$D:$D),"")</f>
        <v>59.67</v>
      </c>
      <c r="P6496" s="29">
        <f>IFERROR(_xlfn.XLOOKUP($B6496,'Ownership Metrics'!$A:$A,'Ownership Metrics'!$E:$E),"")</f>
        <v>69.66</v>
      </c>
      <c r="Q6496" s="30">
        <f>IFERROR(_xlfn.XLOOKUP($B6496,'Ownership Metrics'!$A:$A,'Ownership Metrics'!$F:$F),"")</f>
        <v>10</v>
      </c>
      <c r="R6496" s="30">
        <f>IFERROR(_xlfn.XLOOKUP($B6496,'Ownership Metrics'!$A:$A,'Ownership Metrics'!$G:$G),"")</f>
        <v>51</v>
      </c>
      <c r="S6496" s="27" t="str">
        <f>IFERROR(_xlfn.XLOOKUP($B6496,'Ownership Metrics'!$A:$A,'Ownership Metrics'!$H:$H),"")</f>
        <v>Mayoritas</v>
      </c>
      <c r="T6496" s="27" t="str">
        <f>IFERROR(_xlfn.XLOOKUP($B6496,'Ownership Metrics'!$A:$A,'Ownership Metrics'!$I:$I),"")</f>
        <v>Sedang</v>
      </c>
      <c r="U6496" s="27">
        <f>IF(COUNTIFS($B$2:$B6496,$B6496,$D$2:$D6496,$D6496)=1,1,0)</f>
        <v>1</v>
      </c>
      <c r="V6496" s="27">
        <f t="shared" si="304"/>
        <v>5</v>
      </c>
      <c r="W6496" s="27">
        <f t="shared" si="305"/>
        <v>2</v>
      </c>
      <c r="X6496" s="27">
        <f t="shared" si="303"/>
        <v>4.9999993504000004</v>
      </c>
    </row>
    <row r="6497" spans="1:24" x14ac:dyDescent="0.25">
      <c r="A6497" s="26">
        <v>46265</v>
      </c>
      <c r="B6497" s="27" t="s">
        <v>11018</v>
      </c>
      <c r="C6497" s="27" t="s">
        <v>6598</v>
      </c>
      <c r="D6497" s="27" t="s">
        <v>6599</v>
      </c>
      <c r="E6497" s="27"/>
      <c r="F6497" s="27" t="s">
        <v>32</v>
      </c>
      <c r="G6497" s="27"/>
      <c r="H6497" s="27"/>
      <c r="I6497" s="28">
        <v>0</v>
      </c>
      <c r="J6497" s="28">
        <v>92058700</v>
      </c>
      <c r="K6497" s="28">
        <v>92058700</v>
      </c>
      <c r="L6497" s="29">
        <v>2.96</v>
      </c>
      <c r="M6497" s="29">
        <f>IFERROR(_xlfn.XLOOKUP($B6497,'Ownership Metrics'!$A:$A,'Ownership Metrics'!$B:$B),"")</f>
        <v>10.43</v>
      </c>
      <c r="N6497" s="28">
        <f>IFERROR(_xlfn.XLOOKUP($B6497,'Ownership Metrics'!$A:$A,'Ownership Metrics'!$C:$C),"")</f>
        <v>3676</v>
      </c>
      <c r="O6497" s="29">
        <f>IFERROR(_xlfn.XLOOKUP($B6497,'Ownership Metrics'!$A:$A,'Ownership Metrics'!$D:$D),"")</f>
        <v>59.67</v>
      </c>
      <c r="P6497" s="29">
        <f>IFERROR(_xlfn.XLOOKUP($B6497,'Ownership Metrics'!$A:$A,'Ownership Metrics'!$E:$E),"")</f>
        <v>69.66</v>
      </c>
      <c r="Q6497" s="30">
        <f>IFERROR(_xlfn.XLOOKUP($B6497,'Ownership Metrics'!$A:$A,'Ownership Metrics'!$F:$F),"")</f>
        <v>10</v>
      </c>
      <c r="R6497" s="30">
        <f>IFERROR(_xlfn.XLOOKUP($B6497,'Ownership Metrics'!$A:$A,'Ownership Metrics'!$G:$G),"")</f>
        <v>51</v>
      </c>
      <c r="S6497" s="27" t="str">
        <f>IFERROR(_xlfn.XLOOKUP($B6497,'Ownership Metrics'!$A:$A,'Ownership Metrics'!$H:$H),"")</f>
        <v>Mayoritas</v>
      </c>
      <c r="T6497" s="27" t="str">
        <f>IFERROR(_xlfn.XLOOKUP($B6497,'Ownership Metrics'!$A:$A,'Ownership Metrics'!$I:$I),"")</f>
        <v>Sedang</v>
      </c>
      <c r="U6497" s="27">
        <f>IF(COUNTIFS($B$2:$B6497,$B6497,$D$2:$D6497,$D6497)=1,1,0)</f>
        <v>1</v>
      </c>
      <c r="V6497" s="27">
        <f t="shared" si="304"/>
        <v>2.96</v>
      </c>
      <c r="W6497" s="27">
        <f t="shared" si="305"/>
        <v>7</v>
      </c>
      <c r="X6497" s="27">
        <f t="shared" si="303"/>
        <v>2.9599993502999999</v>
      </c>
    </row>
    <row r="6498" spans="1:24" x14ac:dyDescent="0.25">
      <c r="A6498" s="26">
        <v>46265</v>
      </c>
      <c r="B6498" s="27" t="s">
        <v>11018</v>
      </c>
      <c r="C6498" s="27" t="s">
        <v>6598</v>
      </c>
      <c r="D6498" s="27" t="s">
        <v>6600</v>
      </c>
      <c r="E6498" s="27"/>
      <c r="F6498" s="27" t="s">
        <v>32</v>
      </c>
      <c r="G6498" s="27"/>
      <c r="H6498" s="27"/>
      <c r="I6498" s="28">
        <v>0</v>
      </c>
      <c r="J6498" s="28">
        <v>83852816</v>
      </c>
      <c r="K6498" s="28">
        <v>83852816</v>
      </c>
      <c r="L6498" s="29">
        <v>2.69</v>
      </c>
      <c r="M6498" s="29">
        <f>IFERROR(_xlfn.XLOOKUP($B6498,'Ownership Metrics'!$A:$A,'Ownership Metrics'!$B:$B),"")</f>
        <v>10.43</v>
      </c>
      <c r="N6498" s="28">
        <f>IFERROR(_xlfn.XLOOKUP($B6498,'Ownership Metrics'!$A:$A,'Ownership Metrics'!$C:$C),"")</f>
        <v>3676</v>
      </c>
      <c r="O6498" s="29">
        <f>IFERROR(_xlfn.XLOOKUP($B6498,'Ownership Metrics'!$A:$A,'Ownership Metrics'!$D:$D),"")</f>
        <v>59.67</v>
      </c>
      <c r="P6498" s="29">
        <f>IFERROR(_xlfn.XLOOKUP($B6498,'Ownership Metrics'!$A:$A,'Ownership Metrics'!$E:$E),"")</f>
        <v>69.66</v>
      </c>
      <c r="Q6498" s="30">
        <f>IFERROR(_xlfn.XLOOKUP($B6498,'Ownership Metrics'!$A:$A,'Ownership Metrics'!$F:$F),"")</f>
        <v>10</v>
      </c>
      <c r="R6498" s="30">
        <f>IFERROR(_xlfn.XLOOKUP($B6498,'Ownership Metrics'!$A:$A,'Ownership Metrics'!$G:$G),"")</f>
        <v>51</v>
      </c>
      <c r="S6498" s="27" t="str">
        <f>IFERROR(_xlfn.XLOOKUP($B6498,'Ownership Metrics'!$A:$A,'Ownership Metrics'!$H:$H),"")</f>
        <v>Mayoritas</v>
      </c>
      <c r="T6498" s="27" t="str">
        <f>IFERROR(_xlfn.XLOOKUP($B6498,'Ownership Metrics'!$A:$A,'Ownership Metrics'!$I:$I),"")</f>
        <v>Sedang</v>
      </c>
      <c r="U6498" s="27">
        <f>IF(COUNTIFS($B$2:$B6498,$B6498,$D$2:$D6498,$D6498)=1,1,0)</f>
        <v>1</v>
      </c>
      <c r="V6498" s="27">
        <f t="shared" si="304"/>
        <v>2.69</v>
      </c>
      <c r="W6498" s="27">
        <f t="shared" si="305"/>
        <v>8</v>
      </c>
      <c r="X6498" s="27">
        <f t="shared" si="303"/>
        <v>2.6899993501999999</v>
      </c>
    </row>
    <row r="6499" spans="1:24" x14ac:dyDescent="0.25">
      <c r="A6499" s="26">
        <v>46265</v>
      </c>
      <c r="B6499" s="27" t="s">
        <v>11018</v>
      </c>
      <c r="C6499" s="27" t="s">
        <v>6598</v>
      </c>
      <c r="D6499" s="27" t="s">
        <v>147</v>
      </c>
      <c r="E6499" s="27" t="s">
        <v>67</v>
      </c>
      <c r="F6499" s="27" t="s">
        <v>32</v>
      </c>
      <c r="G6499" s="27"/>
      <c r="H6499" s="27" t="s">
        <v>64</v>
      </c>
      <c r="I6499" s="28">
        <v>33821000</v>
      </c>
      <c r="J6499" s="28">
        <v>0</v>
      </c>
      <c r="K6499" s="28">
        <v>33821000</v>
      </c>
      <c r="L6499" s="29">
        <v>1.0900000000000001</v>
      </c>
      <c r="M6499" s="29">
        <f>IFERROR(_xlfn.XLOOKUP($B6499,'Ownership Metrics'!$A:$A,'Ownership Metrics'!$B:$B),"")</f>
        <v>10.43</v>
      </c>
      <c r="N6499" s="28">
        <f>IFERROR(_xlfn.XLOOKUP($B6499,'Ownership Metrics'!$A:$A,'Ownership Metrics'!$C:$C),"")</f>
        <v>3676</v>
      </c>
      <c r="O6499" s="29">
        <f>IFERROR(_xlfn.XLOOKUP($B6499,'Ownership Metrics'!$A:$A,'Ownership Metrics'!$D:$D),"")</f>
        <v>59.67</v>
      </c>
      <c r="P6499" s="29">
        <f>IFERROR(_xlfn.XLOOKUP($B6499,'Ownership Metrics'!$A:$A,'Ownership Metrics'!$E:$E),"")</f>
        <v>69.66</v>
      </c>
      <c r="Q6499" s="30">
        <f>IFERROR(_xlfn.XLOOKUP($B6499,'Ownership Metrics'!$A:$A,'Ownership Metrics'!$F:$F),"")</f>
        <v>10</v>
      </c>
      <c r="R6499" s="30">
        <f>IFERROR(_xlfn.XLOOKUP($B6499,'Ownership Metrics'!$A:$A,'Ownership Metrics'!$G:$G),"")</f>
        <v>51</v>
      </c>
      <c r="S6499" s="27" t="str">
        <f>IFERROR(_xlfn.XLOOKUP($B6499,'Ownership Metrics'!$A:$A,'Ownership Metrics'!$H:$H),"")</f>
        <v>Mayoritas</v>
      </c>
      <c r="T6499" s="27" t="str">
        <f>IFERROR(_xlfn.XLOOKUP($B6499,'Ownership Metrics'!$A:$A,'Ownership Metrics'!$I:$I),"")</f>
        <v>Sedang</v>
      </c>
      <c r="U6499" s="27">
        <f>IF(COUNTIFS($B$2:$B6499,$B6499,$D$2:$D6499,$D6499)=1,1,0)</f>
        <v>1</v>
      </c>
      <c r="V6499" s="27">
        <f t="shared" si="304"/>
        <v>1.0900000000000001</v>
      </c>
      <c r="W6499" s="27">
        <f t="shared" si="305"/>
        <v>10</v>
      </c>
      <c r="X6499" s="27">
        <f t="shared" si="303"/>
        <v>1.0899993501</v>
      </c>
    </row>
    <row r="6500" spans="1:24" x14ac:dyDescent="0.25">
      <c r="A6500" s="26">
        <v>46265</v>
      </c>
      <c r="B6500" s="27" t="s">
        <v>11018</v>
      </c>
      <c r="C6500" s="27" t="s">
        <v>6598</v>
      </c>
      <c r="D6500" s="27" t="s">
        <v>6601</v>
      </c>
      <c r="E6500" s="27"/>
      <c r="F6500" s="27"/>
      <c r="G6500" s="27"/>
      <c r="H6500" s="27"/>
      <c r="I6500" s="28">
        <v>0</v>
      </c>
      <c r="J6500" s="28">
        <v>48825300</v>
      </c>
      <c r="K6500" s="28">
        <v>48825300</v>
      </c>
      <c r="L6500" s="29">
        <v>1.57</v>
      </c>
      <c r="M6500" s="29">
        <f>IFERROR(_xlfn.XLOOKUP($B6500,'Ownership Metrics'!$A:$A,'Ownership Metrics'!$B:$B),"")</f>
        <v>10.43</v>
      </c>
      <c r="N6500" s="28">
        <f>IFERROR(_xlfn.XLOOKUP($B6500,'Ownership Metrics'!$A:$A,'Ownership Metrics'!$C:$C),"")</f>
        <v>3676</v>
      </c>
      <c r="O6500" s="29">
        <f>IFERROR(_xlfn.XLOOKUP($B6500,'Ownership Metrics'!$A:$A,'Ownership Metrics'!$D:$D),"")</f>
        <v>59.67</v>
      </c>
      <c r="P6500" s="29">
        <f>IFERROR(_xlfn.XLOOKUP($B6500,'Ownership Metrics'!$A:$A,'Ownership Metrics'!$E:$E),"")</f>
        <v>69.66</v>
      </c>
      <c r="Q6500" s="30">
        <f>IFERROR(_xlfn.XLOOKUP($B6500,'Ownership Metrics'!$A:$A,'Ownership Metrics'!$F:$F),"")</f>
        <v>10</v>
      </c>
      <c r="R6500" s="30">
        <f>IFERROR(_xlfn.XLOOKUP($B6500,'Ownership Metrics'!$A:$A,'Ownership Metrics'!$G:$G),"")</f>
        <v>51</v>
      </c>
      <c r="S6500" s="27" t="str">
        <f>IFERROR(_xlfn.XLOOKUP($B6500,'Ownership Metrics'!$A:$A,'Ownership Metrics'!$H:$H),"")</f>
        <v>Mayoritas</v>
      </c>
      <c r="T6500" s="27" t="str">
        <f>IFERROR(_xlfn.XLOOKUP($B6500,'Ownership Metrics'!$A:$A,'Ownership Metrics'!$I:$I),"")</f>
        <v>Sedang</v>
      </c>
      <c r="U6500" s="27">
        <f>IF(COUNTIFS($B$2:$B6500,$B6500,$D$2:$D6500,$D6500)=1,1,0)</f>
        <v>1</v>
      </c>
      <c r="V6500" s="27">
        <f t="shared" si="304"/>
        <v>1.57</v>
      </c>
      <c r="W6500" s="27">
        <f t="shared" si="305"/>
        <v>9</v>
      </c>
      <c r="X6500" s="27">
        <f t="shared" si="303"/>
        <v>1.56999935</v>
      </c>
    </row>
    <row r="6501" spans="1:24" x14ac:dyDescent="0.25">
      <c r="A6501" s="26">
        <v>46265</v>
      </c>
      <c r="B6501" s="27" t="s">
        <v>11018</v>
      </c>
      <c r="C6501" s="27" t="s">
        <v>6598</v>
      </c>
      <c r="D6501" s="27" t="s">
        <v>842</v>
      </c>
      <c r="E6501" s="27"/>
      <c r="F6501" s="27"/>
      <c r="G6501" s="27"/>
      <c r="H6501" s="27"/>
      <c r="I6501" s="28">
        <v>0</v>
      </c>
      <c r="J6501" s="28">
        <v>107554408</v>
      </c>
      <c r="K6501" s="28">
        <v>107554408</v>
      </c>
      <c r="L6501" s="29">
        <v>3.45</v>
      </c>
      <c r="M6501" s="29">
        <f>IFERROR(_xlfn.XLOOKUP($B6501,'Ownership Metrics'!$A:$A,'Ownership Metrics'!$B:$B),"")</f>
        <v>10.43</v>
      </c>
      <c r="N6501" s="28">
        <f>IFERROR(_xlfn.XLOOKUP($B6501,'Ownership Metrics'!$A:$A,'Ownership Metrics'!$C:$C),"")</f>
        <v>3676</v>
      </c>
      <c r="O6501" s="29">
        <f>IFERROR(_xlfn.XLOOKUP($B6501,'Ownership Metrics'!$A:$A,'Ownership Metrics'!$D:$D),"")</f>
        <v>59.67</v>
      </c>
      <c r="P6501" s="29">
        <f>IFERROR(_xlfn.XLOOKUP($B6501,'Ownership Metrics'!$A:$A,'Ownership Metrics'!$E:$E),"")</f>
        <v>69.66</v>
      </c>
      <c r="Q6501" s="30">
        <f>IFERROR(_xlfn.XLOOKUP($B6501,'Ownership Metrics'!$A:$A,'Ownership Metrics'!$F:$F),"")</f>
        <v>10</v>
      </c>
      <c r="R6501" s="30">
        <f>IFERROR(_xlfn.XLOOKUP($B6501,'Ownership Metrics'!$A:$A,'Ownership Metrics'!$G:$G),"")</f>
        <v>51</v>
      </c>
      <c r="S6501" s="27" t="str">
        <f>IFERROR(_xlfn.XLOOKUP($B6501,'Ownership Metrics'!$A:$A,'Ownership Metrics'!$H:$H),"")</f>
        <v>Mayoritas</v>
      </c>
      <c r="T6501" s="27" t="str">
        <f>IFERROR(_xlfn.XLOOKUP($B6501,'Ownership Metrics'!$A:$A,'Ownership Metrics'!$I:$I),"")</f>
        <v>Sedang</v>
      </c>
      <c r="U6501" s="27">
        <f>IF(COUNTIFS($B$2:$B6501,$B6501,$D$2:$D6501,$D6501)=1,1,0)</f>
        <v>1</v>
      </c>
      <c r="V6501" s="27">
        <f t="shared" si="304"/>
        <v>3.45</v>
      </c>
      <c r="W6501" s="27">
        <f t="shared" si="305"/>
        <v>5</v>
      </c>
      <c r="X6501" s="27">
        <f t="shared" si="303"/>
        <v>3.4499993499000001</v>
      </c>
    </row>
    <row r="6502" spans="1:24" x14ac:dyDescent="0.25">
      <c r="A6502" s="26">
        <v>46265</v>
      </c>
      <c r="B6502" s="27" t="s">
        <v>11019</v>
      </c>
      <c r="C6502" s="27" t="s">
        <v>6603</v>
      </c>
      <c r="D6502" s="27" t="s">
        <v>3444</v>
      </c>
      <c r="E6502" s="27" t="s">
        <v>74</v>
      </c>
      <c r="F6502" s="27" t="s">
        <v>23</v>
      </c>
      <c r="G6502" s="27"/>
      <c r="H6502" s="27" t="s">
        <v>24</v>
      </c>
      <c r="I6502" s="28">
        <v>7752052400</v>
      </c>
      <c r="J6502" s="28">
        <v>0</v>
      </c>
      <c r="K6502" s="28">
        <v>7752052400</v>
      </c>
      <c r="L6502" s="29">
        <v>59.88</v>
      </c>
      <c r="M6502" s="29">
        <f>IFERROR(_xlfn.XLOOKUP($B6502,'Ownership Metrics'!$A:$A,'Ownership Metrics'!$B:$B),"")</f>
        <v>4.17</v>
      </c>
      <c r="N6502" s="28">
        <f>IFERROR(_xlfn.XLOOKUP($B6502,'Ownership Metrics'!$A:$A,'Ownership Metrics'!$C:$C),"")</f>
        <v>4124</v>
      </c>
      <c r="O6502" s="29">
        <f>IFERROR(_xlfn.XLOOKUP($B6502,'Ownership Metrics'!$A:$A,'Ownership Metrics'!$D:$D),"")</f>
        <v>59.88</v>
      </c>
      <c r="P6502" s="29">
        <f>IFERROR(_xlfn.XLOOKUP($B6502,'Ownership Metrics'!$A:$A,'Ownership Metrics'!$E:$E),"")</f>
        <v>92.32</v>
      </c>
      <c r="Q6502" s="30">
        <f>IFERROR(_xlfn.XLOOKUP($B6502,'Ownership Metrics'!$A:$A,'Ownership Metrics'!$F:$F),"")</f>
        <v>4</v>
      </c>
      <c r="R6502" s="30">
        <f>IFERROR(_xlfn.XLOOKUP($B6502,'Ownership Metrics'!$A:$A,'Ownership Metrics'!$G:$G),"")</f>
        <v>68</v>
      </c>
      <c r="S6502" s="27" t="str">
        <f>IFERROR(_xlfn.XLOOKUP($B6502,'Ownership Metrics'!$A:$A,'Ownership Metrics'!$H:$H),"")</f>
        <v>Mayoritas</v>
      </c>
      <c r="T6502" s="27" t="str">
        <f>IFERROR(_xlfn.XLOOKUP($B6502,'Ownership Metrics'!$A:$A,'Ownership Metrics'!$I:$I),"")</f>
        <v>Tinggi</v>
      </c>
      <c r="U6502" s="27">
        <f>IF(COUNTIFS($B$2:$B6502,$B6502,$D$2:$D6502,$D6502)=1,1,0)</f>
        <v>1</v>
      </c>
      <c r="V6502" s="27">
        <f t="shared" si="304"/>
        <v>59.88</v>
      </c>
      <c r="W6502" s="27">
        <f t="shared" si="305"/>
        <v>1</v>
      </c>
      <c r="X6502" s="27">
        <f t="shared" si="303"/>
        <v>59.879999349800002</v>
      </c>
    </row>
    <row r="6503" spans="1:24" x14ac:dyDescent="0.25">
      <c r="A6503" s="26">
        <v>46265</v>
      </c>
      <c r="B6503" s="27" t="s">
        <v>11019</v>
      </c>
      <c r="C6503" s="27" t="s">
        <v>6603</v>
      </c>
      <c r="D6503" s="27" t="s">
        <v>562</v>
      </c>
      <c r="E6503" s="27" t="s">
        <v>114</v>
      </c>
      <c r="F6503" s="27" t="s">
        <v>32</v>
      </c>
      <c r="G6503" s="27"/>
      <c r="H6503" s="27" t="s">
        <v>102</v>
      </c>
      <c r="I6503" s="28">
        <v>454112800</v>
      </c>
      <c r="J6503" s="28">
        <v>0</v>
      </c>
      <c r="K6503" s="28">
        <v>454112800</v>
      </c>
      <c r="L6503" s="29">
        <v>3.51</v>
      </c>
      <c r="M6503" s="29">
        <f>IFERROR(_xlfn.XLOOKUP($B6503,'Ownership Metrics'!$A:$A,'Ownership Metrics'!$B:$B),"")</f>
        <v>4.17</v>
      </c>
      <c r="N6503" s="28">
        <f>IFERROR(_xlfn.XLOOKUP($B6503,'Ownership Metrics'!$A:$A,'Ownership Metrics'!$C:$C),"")</f>
        <v>4124</v>
      </c>
      <c r="O6503" s="29">
        <f>IFERROR(_xlfn.XLOOKUP($B6503,'Ownership Metrics'!$A:$A,'Ownership Metrics'!$D:$D),"")</f>
        <v>59.88</v>
      </c>
      <c r="P6503" s="29">
        <f>IFERROR(_xlfn.XLOOKUP($B6503,'Ownership Metrics'!$A:$A,'Ownership Metrics'!$E:$E),"")</f>
        <v>92.32</v>
      </c>
      <c r="Q6503" s="30">
        <f>IFERROR(_xlfn.XLOOKUP($B6503,'Ownership Metrics'!$A:$A,'Ownership Metrics'!$F:$F),"")</f>
        <v>4</v>
      </c>
      <c r="R6503" s="30">
        <f>IFERROR(_xlfn.XLOOKUP($B6503,'Ownership Metrics'!$A:$A,'Ownership Metrics'!$G:$G),"")</f>
        <v>68</v>
      </c>
      <c r="S6503" s="27" t="str">
        <f>IFERROR(_xlfn.XLOOKUP($B6503,'Ownership Metrics'!$A:$A,'Ownership Metrics'!$H:$H),"")</f>
        <v>Mayoritas</v>
      </c>
      <c r="T6503" s="27" t="str">
        <f>IFERROR(_xlfn.XLOOKUP($B6503,'Ownership Metrics'!$A:$A,'Ownership Metrics'!$I:$I),"")</f>
        <v>Tinggi</v>
      </c>
      <c r="U6503" s="27">
        <f>IF(COUNTIFS($B$2:$B6503,$B6503,$D$2:$D6503,$D6503)=1,1,0)</f>
        <v>1</v>
      </c>
      <c r="V6503" s="27">
        <f t="shared" si="304"/>
        <v>3.51</v>
      </c>
      <c r="W6503" s="27">
        <f t="shared" si="305"/>
        <v>4</v>
      </c>
      <c r="X6503" s="27">
        <f t="shared" si="303"/>
        <v>3.5099993496999997</v>
      </c>
    </row>
    <row r="6504" spans="1:24" x14ac:dyDescent="0.25">
      <c r="A6504" s="26">
        <v>46265</v>
      </c>
      <c r="B6504" s="27" t="s">
        <v>11019</v>
      </c>
      <c r="C6504" s="27" t="s">
        <v>6603</v>
      </c>
      <c r="D6504" s="27" t="s">
        <v>6604</v>
      </c>
      <c r="E6504" s="27" t="s">
        <v>35</v>
      </c>
      <c r="F6504" s="27" t="s">
        <v>23</v>
      </c>
      <c r="G6504" s="27" t="s">
        <v>36</v>
      </c>
      <c r="H6504" s="27" t="s">
        <v>24</v>
      </c>
      <c r="I6504" s="28">
        <v>2100563000</v>
      </c>
      <c r="J6504" s="28">
        <v>0</v>
      </c>
      <c r="K6504" s="28">
        <v>2100563000</v>
      </c>
      <c r="L6504" s="29">
        <v>16.22</v>
      </c>
      <c r="M6504" s="29">
        <f>IFERROR(_xlfn.XLOOKUP($B6504,'Ownership Metrics'!$A:$A,'Ownership Metrics'!$B:$B),"")</f>
        <v>4.17</v>
      </c>
      <c r="N6504" s="28">
        <f>IFERROR(_xlfn.XLOOKUP($B6504,'Ownership Metrics'!$A:$A,'Ownership Metrics'!$C:$C),"")</f>
        <v>4124</v>
      </c>
      <c r="O6504" s="29">
        <f>IFERROR(_xlfn.XLOOKUP($B6504,'Ownership Metrics'!$A:$A,'Ownership Metrics'!$D:$D),"")</f>
        <v>59.88</v>
      </c>
      <c r="P6504" s="29">
        <f>IFERROR(_xlfn.XLOOKUP($B6504,'Ownership Metrics'!$A:$A,'Ownership Metrics'!$E:$E),"")</f>
        <v>92.32</v>
      </c>
      <c r="Q6504" s="30">
        <f>IFERROR(_xlfn.XLOOKUP($B6504,'Ownership Metrics'!$A:$A,'Ownership Metrics'!$F:$F),"")</f>
        <v>4</v>
      </c>
      <c r="R6504" s="30">
        <f>IFERROR(_xlfn.XLOOKUP($B6504,'Ownership Metrics'!$A:$A,'Ownership Metrics'!$G:$G),"")</f>
        <v>68</v>
      </c>
      <c r="S6504" s="27" t="str">
        <f>IFERROR(_xlfn.XLOOKUP($B6504,'Ownership Metrics'!$A:$A,'Ownership Metrics'!$H:$H),"")</f>
        <v>Mayoritas</v>
      </c>
      <c r="T6504" s="27" t="str">
        <f>IFERROR(_xlfn.XLOOKUP($B6504,'Ownership Metrics'!$A:$A,'Ownership Metrics'!$I:$I),"")</f>
        <v>Tinggi</v>
      </c>
      <c r="U6504" s="27">
        <f>IF(COUNTIFS($B$2:$B6504,$B6504,$D$2:$D6504,$D6504)=1,1,0)</f>
        <v>1</v>
      </c>
      <c r="V6504" s="27">
        <f t="shared" si="304"/>
        <v>16.22</v>
      </c>
      <c r="W6504" s="27">
        <f t="shared" si="305"/>
        <v>2</v>
      </c>
      <c r="X6504" s="27">
        <f t="shared" si="303"/>
        <v>16.219999349599998</v>
      </c>
    </row>
    <row r="6505" spans="1:24" x14ac:dyDescent="0.25">
      <c r="A6505" s="26">
        <v>46265</v>
      </c>
      <c r="B6505" s="27" t="s">
        <v>11019</v>
      </c>
      <c r="C6505" s="27" t="s">
        <v>6603</v>
      </c>
      <c r="D6505" s="27" t="s">
        <v>6605</v>
      </c>
      <c r="E6505" s="27" t="s">
        <v>35</v>
      </c>
      <c r="F6505" s="27" t="s">
        <v>23</v>
      </c>
      <c r="G6505" s="27" t="s">
        <v>36</v>
      </c>
      <c r="H6505" s="27" t="s">
        <v>24</v>
      </c>
      <c r="I6505" s="28">
        <v>2100563000</v>
      </c>
      <c r="J6505" s="28">
        <v>0</v>
      </c>
      <c r="K6505" s="28">
        <v>2100563000</v>
      </c>
      <c r="L6505" s="29">
        <v>16.22</v>
      </c>
      <c r="M6505" s="29">
        <f>IFERROR(_xlfn.XLOOKUP($B6505,'Ownership Metrics'!$A:$A,'Ownership Metrics'!$B:$B),"")</f>
        <v>4.17</v>
      </c>
      <c r="N6505" s="28">
        <f>IFERROR(_xlfn.XLOOKUP($B6505,'Ownership Metrics'!$A:$A,'Ownership Metrics'!$C:$C),"")</f>
        <v>4124</v>
      </c>
      <c r="O6505" s="29">
        <f>IFERROR(_xlfn.XLOOKUP($B6505,'Ownership Metrics'!$A:$A,'Ownership Metrics'!$D:$D),"")</f>
        <v>59.88</v>
      </c>
      <c r="P6505" s="29">
        <f>IFERROR(_xlfn.XLOOKUP($B6505,'Ownership Metrics'!$A:$A,'Ownership Metrics'!$E:$E),"")</f>
        <v>92.32</v>
      </c>
      <c r="Q6505" s="30">
        <f>IFERROR(_xlfn.XLOOKUP($B6505,'Ownership Metrics'!$A:$A,'Ownership Metrics'!$F:$F),"")</f>
        <v>4</v>
      </c>
      <c r="R6505" s="30">
        <f>IFERROR(_xlfn.XLOOKUP($B6505,'Ownership Metrics'!$A:$A,'Ownership Metrics'!$G:$G),"")</f>
        <v>68</v>
      </c>
      <c r="S6505" s="27" t="str">
        <f>IFERROR(_xlfn.XLOOKUP($B6505,'Ownership Metrics'!$A:$A,'Ownership Metrics'!$H:$H),"")</f>
        <v>Mayoritas</v>
      </c>
      <c r="T6505" s="27" t="str">
        <f>IFERROR(_xlfn.XLOOKUP($B6505,'Ownership Metrics'!$A:$A,'Ownership Metrics'!$I:$I),"")</f>
        <v>Tinggi</v>
      </c>
      <c r="U6505" s="27">
        <f>IF(COUNTIFS($B$2:$B6505,$B6505,$D$2:$D6505,$D6505)=1,1,0)</f>
        <v>1</v>
      </c>
      <c r="V6505" s="27">
        <f t="shared" si="304"/>
        <v>16.22</v>
      </c>
      <c r="W6505" s="27">
        <f t="shared" si="305"/>
        <v>3</v>
      </c>
      <c r="X6505" s="27">
        <f t="shared" si="303"/>
        <v>16.2199993495</v>
      </c>
    </row>
    <row r="6506" spans="1:24" x14ac:dyDescent="0.25">
      <c r="A6506" s="26">
        <v>46265</v>
      </c>
      <c r="B6506" s="27" t="s">
        <v>11020</v>
      </c>
      <c r="C6506" s="27" t="s">
        <v>6607</v>
      </c>
      <c r="D6506" s="27" t="s">
        <v>106</v>
      </c>
      <c r="E6506" s="27" t="s">
        <v>22</v>
      </c>
      <c r="F6506" s="27" t="s">
        <v>23</v>
      </c>
      <c r="G6506" s="27"/>
      <c r="H6506" s="27"/>
      <c r="I6506" s="28">
        <v>0</v>
      </c>
      <c r="J6506" s="28">
        <v>51086330024</v>
      </c>
      <c r="K6506" s="28">
        <v>51086330024</v>
      </c>
      <c r="L6506" s="29">
        <v>51.57</v>
      </c>
      <c r="M6506" s="29">
        <f>IFERROR(_xlfn.XLOOKUP($B6506,'Ownership Metrics'!$A:$A,'Ownership Metrics'!$B:$B),"")</f>
        <v>36.71</v>
      </c>
      <c r="N6506" s="28">
        <f>IFERROR(_xlfn.XLOOKUP($B6506,'Ownership Metrics'!$A:$A,'Ownership Metrics'!$C:$C),"")</f>
        <v>2710</v>
      </c>
      <c r="O6506" s="29">
        <f>IFERROR(_xlfn.XLOOKUP($B6506,'Ownership Metrics'!$A:$A,'Ownership Metrics'!$D:$D),"")</f>
        <v>51.57</v>
      </c>
      <c r="P6506" s="29">
        <f>IFERROR(_xlfn.XLOOKUP($B6506,'Ownership Metrics'!$A:$A,'Ownership Metrics'!$E:$E),"")</f>
        <v>60.28</v>
      </c>
      <c r="Q6506" s="30">
        <f>IFERROR(_xlfn.XLOOKUP($B6506,'Ownership Metrics'!$A:$A,'Ownership Metrics'!$F:$F),"")</f>
        <v>5</v>
      </c>
      <c r="R6506" s="30">
        <f>IFERROR(_xlfn.XLOOKUP($B6506,'Ownership Metrics'!$A:$A,'Ownership Metrics'!$G:$G),"")</f>
        <v>49</v>
      </c>
      <c r="S6506" s="27" t="str">
        <f>IFERROR(_xlfn.XLOOKUP($B6506,'Ownership Metrics'!$A:$A,'Ownership Metrics'!$H:$H),"")</f>
        <v>Mayoritas</v>
      </c>
      <c r="T6506" s="27" t="str">
        <f>IFERROR(_xlfn.XLOOKUP($B6506,'Ownership Metrics'!$A:$A,'Ownership Metrics'!$I:$I),"")</f>
        <v>Sedang</v>
      </c>
      <c r="U6506" s="27">
        <f>IF(COUNTIFS($B$2:$B6506,$B6506,$D$2:$D6506,$D6506)=1,1,0)</f>
        <v>1</v>
      </c>
      <c r="V6506" s="27">
        <f t="shared" si="304"/>
        <v>51.57</v>
      </c>
      <c r="W6506" s="27">
        <f t="shared" si="305"/>
        <v>1</v>
      </c>
      <c r="X6506" s="27">
        <f t="shared" si="303"/>
        <v>51.5699993494</v>
      </c>
    </row>
    <row r="6507" spans="1:24" x14ac:dyDescent="0.25">
      <c r="A6507" s="26">
        <v>46265</v>
      </c>
      <c r="B6507" s="27" t="s">
        <v>11020</v>
      </c>
      <c r="C6507" s="27" t="s">
        <v>6607</v>
      </c>
      <c r="D6507" s="27" t="s">
        <v>6608</v>
      </c>
      <c r="E6507" s="27" t="s">
        <v>114</v>
      </c>
      <c r="F6507" s="27" t="s">
        <v>32</v>
      </c>
      <c r="G6507" s="27"/>
      <c r="H6507" s="27" t="s">
        <v>135</v>
      </c>
      <c r="I6507" s="28">
        <v>6247053980</v>
      </c>
      <c r="J6507" s="28">
        <v>0</v>
      </c>
      <c r="K6507" s="28">
        <v>6247053980</v>
      </c>
      <c r="L6507" s="29">
        <v>6.31</v>
      </c>
      <c r="M6507" s="29">
        <f>IFERROR(_xlfn.XLOOKUP($B6507,'Ownership Metrics'!$A:$A,'Ownership Metrics'!$B:$B),"")</f>
        <v>36.71</v>
      </c>
      <c r="N6507" s="28">
        <f>IFERROR(_xlfn.XLOOKUP($B6507,'Ownership Metrics'!$A:$A,'Ownership Metrics'!$C:$C),"")</f>
        <v>2710</v>
      </c>
      <c r="O6507" s="29">
        <f>IFERROR(_xlfn.XLOOKUP($B6507,'Ownership Metrics'!$A:$A,'Ownership Metrics'!$D:$D),"")</f>
        <v>51.57</v>
      </c>
      <c r="P6507" s="29">
        <f>IFERROR(_xlfn.XLOOKUP($B6507,'Ownership Metrics'!$A:$A,'Ownership Metrics'!$E:$E),"")</f>
        <v>60.28</v>
      </c>
      <c r="Q6507" s="30">
        <f>IFERROR(_xlfn.XLOOKUP($B6507,'Ownership Metrics'!$A:$A,'Ownership Metrics'!$F:$F),"")</f>
        <v>5</v>
      </c>
      <c r="R6507" s="30">
        <f>IFERROR(_xlfn.XLOOKUP($B6507,'Ownership Metrics'!$A:$A,'Ownership Metrics'!$G:$G),"")</f>
        <v>49</v>
      </c>
      <c r="S6507" s="27" t="str">
        <f>IFERROR(_xlfn.XLOOKUP($B6507,'Ownership Metrics'!$A:$A,'Ownership Metrics'!$H:$H),"")</f>
        <v>Mayoritas</v>
      </c>
      <c r="T6507" s="27" t="str">
        <f>IFERROR(_xlfn.XLOOKUP($B6507,'Ownership Metrics'!$A:$A,'Ownership Metrics'!$I:$I),"")</f>
        <v>Sedang</v>
      </c>
      <c r="U6507" s="27">
        <f>IF(COUNTIFS($B$2:$B6507,$B6507,$D$2:$D6507,$D6507)=1,1,0)</f>
        <v>1</v>
      </c>
      <c r="V6507" s="27">
        <f t="shared" si="304"/>
        <v>6.31</v>
      </c>
      <c r="W6507" s="27">
        <f t="shared" si="305"/>
        <v>2</v>
      </c>
      <c r="X6507" s="27">
        <f t="shared" si="303"/>
        <v>6.3099993492999999</v>
      </c>
    </row>
    <row r="6508" spans="1:24" x14ac:dyDescent="0.25">
      <c r="A6508" s="26">
        <v>46265</v>
      </c>
      <c r="B6508" s="27" t="s">
        <v>11020</v>
      </c>
      <c r="C6508" s="27" t="s">
        <v>6607</v>
      </c>
      <c r="D6508" s="27" t="s">
        <v>43</v>
      </c>
      <c r="E6508" s="27" t="s">
        <v>44</v>
      </c>
      <c r="F6508" s="27" t="s">
        <v>23</v>
      </c>
      <c r="G6508" s="27"/>
      <c r="H6508" s="27" t="s">
        <v>24</v>
      </c>
      <c r="I6508" s="28">
        <v>2379601300</v>
      </c>
      <c r="J6508" s="28">
        <v>0</v>
      </c>
      <c r="K6508" s="28">
        <v>2379601300</v>
      </c>
      <c r="L6508" s="29">
        <v>2.4</v>
      </c>
      <c r="M6508" s="29">
        <f>IFERROR(_xlfn.XLOOKUP($B6508,'Ownership Metrics'!$A:$A,'Ownership Metrics'!$B:$B),"")</f>
        <v>36.71</v>
      </c>
      <c r="N6508" s="28">
        <f>IFERROR(_xlfn.XLOOKUP($B6508,'Ownership Metrics'!$A:$A,'Ownership Metrics'!$C:$C),"")</f>
        <v>2710</v>
      </c>
      <c r="O6508" s="29">
        <f>IFERROR(_xlfn.XLOOKUP($B6508,'Ownership Metrics'!$A:$A,'Ownership Metrics'!$D:$D),"")</f>
        <v>51.57</v>
      </c>
      <c r="P6508" s="29">
        <f>IFERROR(_xlfn.XLOOKUP($B6508,'Ownership Metrics'!$A:$A,'Ownership Metrics'!$E:$E),"")</f>
        <v>60.28</v>
      </c>
      <c r="Q6508" s="30">
        <f>IFERROR(_xlfn.XLOOKUP($B6508,'Ownership Metrics'!$A:$A,'Ownership Metrics'!$F:$F),"")</f>
        <v>5</v>
      </c>
      <c r="R6508" s="30">
        <f>IFERROR(_xlfn.XLOOKUP($B6508,'Ownership Metrics'!$A:$A,'Ownership Metrics'!$G:$G),"")</f>
        <v>49</v>
      </c>
      <c r="S6508" s="27" t="str">
        <f>IFERROR(_xlfn.XLOOKUP($B6508,'Ownership Metrics'!$A:$A,'Ownership Metrics'!$H:$H),"")</f>
        <v>Mayoritas</v>
      </c>
      <c r="T6508" s="27" t="str">
        <f>IFERROR(_xlfn.XLOOKUP($B6508,'Ownership Metrics'!$A:$A,'Ownership Metrics'!$I:$I),"")</f>
        <v>Sedang</v>
      </c>
      <c r="U6508" s="27">
        <f>IF(COUNTIFS($B$2:$B6508,$B6508,$D$2:$D6508,$D6508)=1,1,0)</f>
        <v>1</v>
      </c>
      <c r="V6508" s="27">
        <f t="shared" si="304"/>
        <v>2.4</v>
      </c>
      <c r="W6508" s="27">
        <f t="shared" si="305"/>
        <v>3</v>
      </c>
      <c r="X6508" s="27">
        <f t="shared" si="303"/>
        <v>2.3999993491999998</v>
      </c>
    </row>
    <row r="6509" spans="1:24" x14ac:dyDescent="0.25">
      <c r="A6509" s="26">
        <v>46265</v>
      </c>
      <c r="B6509" s="27" t="s">
        <v>11020</v>
      </c>
      <c r="C6509" s="27" t="s">
        <v>6607</v>
      </c>
      <c r="D6509" s="27" t="s">
        <v>3754</v>
      </c>
      <c r="E6509" s="27" t="s">
        <v>44</v>
      </c>
      <c r="F6509" s="27" t="s">
        <v>32</v>
      </c>
      <c r="G6509" s="27"/>
      <c r="H6509" s="27" t="s">
        <v>256</v>
      </c>
      <c r="I6509" s="28">
        <v>1147092100</v>
      </c>
      <c r="J6509" s="28">
        <v>0</v>
      </c>
      <c r="K6509" s="28">
        <v>1147092100</v>
      </c>
      <c r="L6509" s="29">
        <v>1.1599999999999999</v>
      </c>
      <c r="M6509" s="29">
        <f>IFERROR(_xlfn.XLOOKUP($B6509,'Ownership Metrics'!$A:$A,'Ownership Metrics'!$B:$B),"")</f>
        <v>36.71</v>
      </c>
      <c r="N6509" s="28">
        <f>IFERROR(_xlfn.XLOOKUP($B6509,'Ownership Metrics'!$A:$A,'Ownership Metrics'!$C:$C),"")</f>
        <v>2710</v>
      </c>
      <c r="O6509" s="29">
        <f>IFERROR(_xlfn.XLOOKUP($B6509,'Ownership Metrics'!$A:$A,'Ownership Metrics'!$D:$D),"")</f>
        <v>51.57</v>
      </c>
      <c r="P6509" s="29">
        <f>IFERROR(_xlfn.XLOOKUP($B6509,'Ownership Metrics'!$A:$A,'Ownership Metrics'!$E:$E),"")</f>
        <v>60.28</v>
      </c>
      <c r="Q6509" s="30">
        <f>IFERROR(_xlfn.XLOOKUP($B6509,'Ownership Metrics'!$A:$A,'Ownership Metrics'!$F:$F),"")</f>
        <v>5</v>
      </c>
      <c r="R6509" s="30">
        <f>IFERROR(_xlfn.XLOOKUP($B6509,'Ownership Metrics'!$A:$A,'Ownership Metrics'!$G:$G),"")</f>
        <v>49</v>
      </c>
      <c r="S6509" s="27" t="str">
        <f>IFERROR(_xlfn.XLOOKUP($B6509,'Ownership Metrics'!$A:$A,'Ownership Metrics'!$H:$H),"")</f>
        <v>Mayoritas</v>
      </c>
      <c r="T6509" s="27" t="str">
        <f>IFERROR(_xlfn.XLOOKUP($B6509,'Ownership Metrics'!$A:$A,'Ownership Metrics'!$I:$I),"")</f>
        <v>Sedang</v>
      </c>
      <c r="U6509" s="27">
        <f>IF(COUNTIFS($B$2:$B6509,$B6509,$D$2:$D6509,$D6509)=1,1,0)</f>
        <v>1</v>
      </c>
      <c r="V6509" s="27">
        <f t="shared" si="304"/>
        <v>1.1599999999999999</v>
      </c>
      <c r="W6509" s="27">
        <f t="shared" si="305"/>
        <v>5</v>
      </c>
      <c r="X6509" s="27">
        <f t="shared" si="303"/>
        <v>1.1599993491</v>
      </c>
    </row>
    <row r="6510" spans="1:24" x14ac:dyDescent="0.25">
      <c r="A6510" s="26">
        <v>46265</v>
      </c>
      <c r="B6510" s="27" t="s">
        <v>11020</v>
      </c>
      <c r="C6510" s="27" t="s">
        <v>6607</v>
      </c>
      <c r="D6510" s="27" t="s">
        <v>260</v>
      </c>
      <c r="E6510" s="27" t="s">
        <v>171</v>
      </c>
      <c r="F6510" s="27" t="s">
        <v>32</v>
      </c>
      <c r="G6510" s="27"/>
      <c r="H6510" s="27" t="s">
        <v>33</v>
      </c>
      <c r="I6510" s="28">
        <v>1829744697</v>
      </c>
      <c r="J6510" s="28">
        <v>0</v>
      </c>
      <c r="K6510" s="28">
        <v>1829744697</v>
      </c>
      <c r="L6510" s="29">
        <v>1.85</v>
      </c>
      <c r="M6510" s="29">
        <f>IFERROR(_xlfn.XLOOKUP($B6510,'Ownership Metrics'!$A:$A,'Ownership Metrics'!$B:$B),"")</f>
        <v>36.71</v>
      </c>
      <c r="N6510" s="28">
        <f>IFERROR(_xlfn.XLOOKUP($B6510,'Ownership Metrics'!$A:$A,'Ownership Metrics'!$C:$C),"")</f>
        <v>2710</v>
      </c>
      <c r="O6510" s="29">
        <f>IFERROR(_xlfn.XLOOKUP($B6510,'Ownership Metrics'!$A:$A,'Ownership Metrics'!$D:$D),"")</f>
        <v>51.57</v>
      </c>
      <c r="P6510" s="29">
        <f>IFERROR(_xlfn.XLOOKUP($B6510,'Ownership Metrics'!$A:$A,'Ownership Metrics'!$E:$E),"")</f>
        <v>60.28</v>
      </c>
      <c r="Q6510" s="30">
        <f>IFERROR(_xlfn.XLOOKUP($B6510,'Ownership Metrics'!$A:$A,'Ownership Metrics'!$F:$F),"")</f>
        <v>5</v>
      </c>
      <c r="R6510" s="30">
        <f>IFERROR(_xlfn.XLOOKUP($B6510,'Ownership Metrics'!$A:$A,'Ownership Metrics'!$G:$G),"")</f>
        <v>49</v>
      </c>
      <c r="S6510" s="27" t="str">
        <f>IFERROR(_xlfn.XLOOKUP($B6510,'Ownership Metrics'!$A:$A,'Ownership Metrics'!$H:$H),"")</f>
        <v>Mayoritas</v>
      </c>
      <c r="T6510" s="27" t="str">
        <f>IFERROR(_xlfn.XLOOKUP($B6510,'Ownership Metrics'!$A:$A,'Ownership Metrics'!$I:$I),"")</f>
        <v>Sedang</v>
      </c>
      <c r="U6510" s="27">
        <f>IF(COUNTIFS($B$2:$B6510,$B6510,$D$2:$D6510,$D6510)=1,1,0)</f>
        <v>1</v>
      </c>
      <c r="V6510" s="27">
        <f t="shared" si="304"/>
        <v>1.85</v>
      </c>
      <c r="W6510" s="27">
        <f t="shared" si="305"/>
        <v>4</v>
      </c>
      <c r="X6510" s="27">
        <f t="shared" si="303"/>
        <v>1.8499993490000002</v>
      </c>
    </row>
    <row r="6511" spans="1:24" x14ac:dyDescent="0.25">
      <c r="A6511" s="26">
        <v>46265</v>
      </c>
      <c r="B6511" s="27" t="s">
        <v>11021</v>
      </c>
      <c r="C6511" s="27" t="s">
        <v>6610</v>
      </c>
      <c r="D6511" s="27" t="s">
        <v>6611</v>
      </c>
      <c r="E6511" s="27" t="s">
        <v>22</v>
      </c>
      <c r="F6511" s="27" t="s">
        <v>23</v>
      </c>
      <c r="G6511" s="27"/>
      <c r="H6511" s="27" t="s">
        <v>24</v>
      </c>
      <c r="I6511" s="28">
        <v>41198076300</v>
      </c>
      <c r="J6511" s="28">
        <v>6532392200</v>
      </c>
      <c r="K6511" s="28">
        <v>47730468500</v>
      </c>
      <c r="L6511" s="29">
        <v>83.66</v>
      </c>
      <c r="M6511" s="29">
        <f>IFERROR(_xlfn.XLOOKUP($B6511,'Ownership Metrics'!$A:$A,'Ownership Metrics'!$B:$B),"")</f>
        <v>6.62</v>
      </c>
      <c r="N6511" s="28">
        <f>IFERROR(_xlfn.XLOOKUP($B6511,'Ownership Metrics'!$A:$A,'Ownership Metrics'!$C:$C),"")</f>
        <v>7022</v>
      </c>
      <c r="O6511" s="29">
        <f>IFERROR(_xlfn.XLOOKUP($B6511,'Ownership Metrics'!$A:$A,'Ownership Metrics'!$D:$D),"")</f>
        <v>83.66</v>
      </c>
      <c r="P6511" s="29">
        <f>IFERROR(_xlfn.XLOOKUP($B6511,'Ownership Metrics'!$A:$A,'Ownership Metrics'!$E:$E),"")</f>
        <v>89.35</v>
      </c>
      <c r="Q6511" s="30">
        <f>IFERROR(_xlfn.XLOOKUP($B6511,'Ownership Metrics'!$A:$A,'Ownership Metrics'!$F:$F),"")</f>
        <v>6</v>
      </c>
      <c r="R6511" s="30">
        <f>IFERROR(_xlfn.XLOOKUP($B6511,'Ownership Metrics'!$A:$A,'Ownership Metrics'!$G:$G),"")</f>
        <v>78</v>
      </c>
      <c r="S6511" s="27" t="str">
        <f>IFERROR(_xlfn.XLOOKUP($B6511,'Ownership Metrics'!$A:$A,'Ownership Metrics'!$H:$H),"")</f>
        <v>Mayoritas</v>
      </c>
      <c r="T6511" s="27" t="str">
        <f>IFERROR(_xlfn.XLOOKUP($B6511,'Ownership Metrics'!$A:$A,'Ownership Metrics'!$I:$I),"")</f>
        <v>Tinggi</v>
      </c>
      <c r="U6511" s="27">
        <f>IF(COUNTIFS($B$2:$B6511,$B6511,$D$2:$D6511,$D6511)=1,1,0)</f>
        <v>1</v>
      </c>
      <c r="V6511" s="27">
        <f t="shared" si="304"/>
        <v>83.66</v>
      </c>
      <c r="W6511" s="27">
        <f t="shared" si="305"/>
        <v>1</v>
      </c>
      <c r="X6511" s="27">
        <f t="shared" si="303"/>
        <v>83.659999348900001</v>
      </c>
    </row>
    <row r="6512" spans="1:24" x14ac:dyDescent="0.25">
      <c r="A6512" s="26">
        <v>46265</v>
      </c>
      <c r="B6512" s="27" t="s">
        <v>11021</v>
      </c>
      <c r="C6512" s="27" t="s">
        <v>6610</v>
      </c>
      <c r="D6512" s="27" t="s">
        <v>6612</v>
      </c>
      <c r="E6512" s="27" t="s">
        <v>35</v>
      </c>
      <c r="F6512" s="27" t="s">
        <v>23</v>
      </c>
      <c r="G6512" s="27" t="s">
        <v>36</v>
      </c>
      <c r="H6512" s="27" t="s">
        <v>24</v>
      </c>
      <c r="I6512" s="28">
        <v>2005615100</v>
      </c>
      <c r="J6512" s="28">
        <v>0</v>
      </c>
      <c r="K6512" s="28">
        <v>2005615100</v>
      </c>
      <c r="L6512" s="29">
        <v>3.52</v>
      </c>
      <c r="M6512" s="29">
        <f>IFERROR(_xlfn.XLOOKUP($B6512,'Ownership Metrics'!$A:$A,'Ownership Metrics'!$B:$B),"")</f>
        <v>6.62</v>
      </c>
      <c r="N6512" s="28">
        <f>IFERROR(_xlfn.XLOOKUP($B6512,'Ownership Metrics'!$A:$A,'Ownership Metrics'!$C:$C),"")</f>
        <v>7022</v>
      </c>
      <c r="O6512" s="29">
        <f>IFERROR(_xlfn.XLOOKUP($B6512,'Ownership Metrics'!$A:$A,'Ownership Metrics'!$D:$D),"")</f>
        <v>83.66</v>
      </c>
      <c r="P6512" s="29">
        <f>IFERROR(_xlfn.XLOOKUP($B6512,'Ownership Metrics'!$A:$A,'Ownership Metrics'!$E:$E),"")</f>
        <v>89.35</v>
      </c>
      <c r="Q6512" s="30">
        <f>IFERROR(_xlfn.XLOOKUP($B6512,'Ownership Metrics'!$A:$A,'Ownership Metrics'!$F:$F),"")</f>
        <v>6</v>
      </c>
      <c r="R6512" s="30">
        <f>IFERROR(_xlfn.XLOOKUP($B6512,'Ownership Metrics'!$A:$A,'Ownership Metrics'!$G:$G),"")</f>
        <v>78</v>
      </c>
      <c r="S6512" s="27" t="str">
        <f>IFERROR(_xlfn.XLOOKUP($B6512,'Ownership Metrics'!$A:$A,'Ownership Metrics'!$H:$H),"")</f>
        <v>Mayoritas</v>
      </c>
      <c r="T6512" s="27" t="str">
        <f>IFERROR(_xlfn.XLOOKUP($B6512,'Ownership Metrics'!$A:$A,'Ownership Metrics'!$I:$I),"")</f>
        <v>Tinggi</v>
      </c>
      <c r="U6512" s="27">
        <f>IF(COUNTIFS($B$2:$B6512,$B6512,$D$2:$D6512,$D6512)=1,1,0)</f>
        <v>1</v>
      </c>
      <c r="V6512" s="27">
        <f t="shared" si="304"/>
        <v>3.52</v>
      </c>
      <c r="W6512" s="27">
        <f t="shared" si="305"/>
        <v>2</v>
      </c>
      <c r="X6512" s="27">
        <f t="shared" si="303"/>
        <v>3.5199993487999999</v>
      </c>
    </row>
    <row r="6513" spans="1:24" x14ac:dyDescent="0.25">
      <c r="A6513" s="26">
        <v>46265</v>
      </c>
      <c r="B6513" s="27" t="s">
        <v>11021</v>
      </c>
      <c r="C6513" s="27" t="s">
        <v>6610</v>
      </c>
      <c r="D6513" s="27" t="s">
        <v>1966</v>
      </c>
      <c r="E6513" s="27" t="s">
        <v>35</v>
      </c>
      <c r="F6513" s="27" t="s">
        <v>23</v>
      </c>
      <c r="G6513" s="27" t="s">
        <v>36</v>
      </c>
      <c r="H6513" s="27" t="s">
        <v>24</v>
      </c>
      <c r="I6513" s="28">
        <v>802395400</v>
      </c>
      <c r="J6513" s="28">
        <v>0</v>
      </c>
      <c r="K6513" s="28">
        <v>802395400</v>
      </c>
      <c r="L6513" s="29">
        <v>1.41</v>
      </c>
      <c r="M6513" s="29">
        <f>IFERROR(_xlfn.XLOOKUP($B6513,'Ownership Metrics'!$A:$A,'Ownership Metrics'!$B:$B),"")</f>
        <v>6.62</v>
      </c>
      <c r="N6513" s="28">
        <f>IFERROR(_xlfn.XLOOKUP($B6513,'Ownership Metrics'!$A:$A,'Ownership Metrics'!$C:$C),"")</f>
        <v>7022</v>
      </c>
      <c r="O6513" s="29">
        <f>IFERROR(_xlfn.XLOOKUP($B6513,'Ownership Metrics'!$A:$A,'Ownership Metrics'!$D:$D),"")</f>
        <v>83.66</v>
      </c>
      <c r="P6513" s="29">
        <f>IFERROR(_xlfn.XLOOKUP($B6513,'Ownership Metrics'!$A:$A,'Ownership Metrics'!$E:$E),"")</f>
        <v>89.35</v>
      </c>
      <c r="Q6513" s="30">
        <f>IFERROR(_xlfn.XLOOKUP($B6513,'Ownership Metrics'!$A:$A,'Ownership Metrics'!$F:$F),"")</f>
        <v>6</v>
      </c>
      <c r="R6513" s="30">
        <f>IFERROR(_xlfn.XLOOKUP($B6513,'Ownership Metrics'!$A:$A,'Ownership Metrics'!$G:$G),"")</f>
        <v>78</v>
      </c>
      <c r="S6513" s="27" t="str">
        <f>IFERROR(_xlfn.XLOOKUP($B6513,'Ownership Metrics'!$A:$A,'Ownership Metrics'!$H:$H),"")</f>
        <v>Mayoritas</v>
      </c>
      <c r="T6513" s="27" t="str">
        <f>IFERROR(_xlfn.XLOOKUP($B6513,'Ownership Metrics'!$A:$A,'Ownership Metrics'!$I:$I),"")</f>
        <v>Tinggi</v>
      </c>
      <c r="U6513" s="27">
        <f>IF(COUNTIFS($B$2:$B6513,$B6513,$D$2:$D6513,$D6513)=1,1,0)</f>
        <v>1</v>
      </c>
      <c r="V6513" s="27">
        <f t="shared" si="304"/>
        <v>1.41</v>
      </c>
      <c r="W6513" s="27">
        <f t="shared" si="305"/>
        <v>5</v>
      </c>
      <c r="X6513" s="27">
        <f t="shared" si="303"/>
        <v>1.4099993487</v>
      </c>
    </row>
    <row r="6514" spans="1:24" x14ac:dyDescent="0.25">
      <c r="A6514" s="26">
        <v>46265</v>
      </c>
      <c r="B6514" s="27" t="s">
        <v>11021</v>
      </c>
      <c r="C6514" s="27" t="s">
        <v>6610</v>
      </c>
      <c r="D6514" s="27" t="s">
        <v>6613</v>
      </c>
      <c r="E6514" s="27" t="s">
        <v>35</v>
      </c>
      <c r="F6514" s="27" t="s">
        <v>23</v>
      </c>
      <c r="G6514" s="27" t="s">
        <v>36</v>
      </c>
      <c r="H6514" s="27" t="s">
        <v>24</v>
      </c>
      <c r="I6514" s="28">
        <v>642166000</v>
      </c>
      <c r="J6514" s="28">
        <v>0</v>
      </c>
      <c r="K6514" s="28">
        <v>642166000</v>
      </c>
      <c r="L6514" s="29">
        <v>1.1299999999999999</v>
      </c>
      <c r="M6514" s="29">
        <f>IFERROR(_xlfn.XLOOKUP($B6514,'Ownership Metrics'!$A:$A,'Ownership Metrics'!$B:$B),"")</f>
        <v>6.62</v>
      </c>
      <c r="N6514" s="28">
        <f>IFERROR(_xlfn.XLOOKUP($B6514,'Ownership Metrics'!$A:$A,'Ownership Metrics'!$C:$C),"")</f>
        <v>7022</v>
      </c>
      <c r="O6514" s="29">
        <f>IFERROR(_xlfn.XLOOKUP($B6514,'Ownership Metrics'!$A:$A,'Ownership Metrics'!$D:$D),"")</f>
        <v>83.66</v>
      </c>
      <c r="P6514" s="29">
        <f>IFERROR(_xlfn.XLOOKUP($B6514,'Ownership Metrics'!$A:$A,'Ownership Metrics'!$E:$E),"")</f>
        <v>89.35</v>
      </c>
      <c r="Q6514" s="30">
        <f>IFERROR(_xlfn.XLOOKUP($B6514,'Ownership Metrics'!$A:$A,'Ownership Metrics'!$F:$F),"")</f>
        <v>6</v>
      </c>
      <c r="R6514" s="30">
        <f>IFERROR(_xlfn.XLOOKUP($B6514,'Ownership Metrics'!$A:$A,'Ownership Metrics'!$G:$G),"")</f>
        <v>78</v>
      </c>
      <c r="S6514" s="27" t="str">
        <f>IFERROR(_xlfn.XLOOKUP($B6514,'Ownership Metrics'!$A:$A,'Ownership Metrics'!$H:$H),"")</f>
        <v>Mayoritas</v>
      </c>
      <c r="T6514" s="27" t="str">
        <f>IFERROR(_xlfn.XLOOKUP($B6514,'Ownership Metrics'!$A:$A,'Ownership Metrics'!$I:$I),"")</f>
        <v>Tinggi</v>
      </c>
      <c r="U6514" s="27">
        <f>IF(COUNTIFS($B$2:$B6514,$B6514,$D$2:$D6514,$D6514)=1,1,0)</f>
        <v>1</v>
      </c>
      <c r="V6514" s="27">
        <f t="shared" si="304"/>
        <v>1.1299999999999999</v>
      </c>
      <c r="W6514" s="27">
        <f t="shared" si="305"/>
        <v>6</v>
      </c>
      <c r="X6514" s="27">
        <f t="shared" si="303"/>
        <v>1.1299993486</v>
      </c>
    </row>
    <row r="6515" spans="1:24" x14ac:dyDescent="0.25">
      <c r="A6515" s="26">
        <v>46265</v>
      </c>
      <c r="B6515" s="27" t="s">
        <v>11021</v>
      </c>
      <c r="C6515" s="27" t="s">
        <v>6610</v>
      </c>
      <c r="D6515" s="27" t="s">
        <v>6614</v>
      </c>
      <c r="E6515" s="27" t="s">
        <v>35</v>
      </c>
      <c r="F6515" s="27" t="s">
        <v>23</v>
      </c>
      <c r="G6515" s="27" t="s">
        <v>36</v>
      </c>
      <c r="H6515" s="27" t="s">
        <v>24</v>
      </c>
      <c r="I6515" s="28">
        <v>849799400</v>
      </c>
      <c r="J6515" s="28">
        <v>0</v>
      </c>
      <c r="K6515" s="28">
        <v>849799400</v>
      </c>
      <c r="L6515" s="29">
        <v>1.49</v>
      </c>
      <c r="M6515" s="29">
        <f>IFERROR(_xlfn.XLOOKUP($B6515,'Ownership Metrics'!$A:$A,'Ownership Metrics'!$B:$B),"")</f>
        <v>6.62</v>
      </c>
      <c r="N6515" s="28">
        <f>IFERROR(_xlfn.XLOOKUP($B6515,'Ownership Metrics'!$A:$A,'Ownership Metrics'!$C:$C),"")</f>
        <v>7022</v>
      </c>
      <c r="O6515" s="29">
        <f>IFERROR(_xlfn.XLOOKUP($B6515,'Ownership Metrics'!$A:$A,'Ownership Metrics'!$D:$D),"")</f>
        <v>83.66</v>
      </c>
      <c r="P6515" s="29">
        <f>IFERROR(_xlfn.XLOOKUP($B6515,'Ownership Metrics'!$A:$A,'Ownership Metrics'!$E:$E),"")</f>
        <v>89.35</v>
      </c>
      <c r="Q6515" s="30">
        <f>IFERROR(_xlfn.XLOOKUP($B6515,'Ownership Metrics'!$A:$A,'Ownership Metrics'!$F:$F),"")</f>
        <v>6</v>
      </c>
      <c r="R6515" s="30">
        <f>IFERROR(_xlfn.XLOOKUP($B6515,'Ownership Metrics'!$A:$A,'Ownership Metrics'!$G:$G),"")</f>
        <v>78</v>
      </c>
      <c r="S6515" s="27" t="str">
        <f>IFERROR(_xlfn.XLOOKUP($B6515,'Ownership Metrics'!$A:$A,'Ownership Metrics'!$H:$H),"")</f>
        <v>Mayoritas</v>
      </c>
      <c r="T6515" s="27" t="str">
        <f>IFERROR(_xlfn.XLOOKUP($B6515,'Ownership Metrics'!$A:$A,'Ownership Metrics'!$I:$I),"")</f>
        <v>Tinggi</v>
      </c>
      <c r="U6515" s="27">
        <f>IF(COUNTIFS($B$2:$B6515,$B6515,$D$2:$D6515,$D6515)=1,1,0)</f>
        <v>1</v>
      </c>
      <c r="V6515" s="27">
        <f t="shared" si="304"/>
        <v>1.49</v>
      </c>
      <c r="W6515" s="27">
        <f t="shared" si="305"/>
        <v>4</v>
      </c>
      <c r="X6515" s="27">
        <f t="shared" si="303"/>
        <v>1.4899993485</v>
      </c>
    </row>
    <row r="6516" spans="1:24" x14ac:dyDescent="0.25">
      <c r="A6516" s="26">
        <v>46265</v>
      </c>
      <c r="B6516" s="27" t="s">
        <v>11021</v>
      </c>
      <c r="C6516" s="27" t="s">
        <v>6610</v>
      </c>
      <c r="D6516" s="27" t="s">
        <v>1091</v>
      </c>
      <c r="E6516" s="27" t="s">
        <v>44</v>
      </c>
      <c r="F6516" s="27" t="s">
        <v>23</v>
      </c>
      <c r="G6516" s="27"/>
      <c r="H6516" s="27" t="s">
        <v>24</v>
      </c>
      <c r="I6516" s="28">
        <v>1236539600</v>
      </c>
      <c r="J6516" s="28">
        <v>0</v>
      </c>
      <c r="K6516" s="28">
        <v>1236539600</v>
      </c>
      <c r="L6516" s="29">
        <v>2.17</v>
      </c>
      <c r="M6516" s="29">
        <f>IFERROR(_xlfn.XLOOKUP($B6516,'Ownership Metrics'!$A:$A,'Ownership Metrics'!$B:$B),"")</f>
        <v>6.62</v>
      </c>
      <c r="N6516" s="28">
        <f>IFERROR(_xlfn.XLOOKUP($B6516,'Ownership Metrics'!$A:$A,'Ownership Metrics'!$C:$C),"")</f>
        <v>7022</v>
      </c>
      <c r="O6516" s="29">
        <f>IFERROR(_xlfn.XLOOKUP($B6516,'Ownership Metrics'!$A:$A,'Ownership Metrics'!$D:$D),"")</f>
        <v>83.66</v>
      </c>
      <c r="P6516" s="29">
        <f>IFERROR(_xlfn.XLOOKUP($B6516,'Ownership Metrics'!$A:$A,'Ownership Metrics'!$E:$E),"")</f>
        <v>89.35</v>
      </c>
      <c r="Q6516" s="30">
        <f>IFERROR(_xlfn.XLOOKUP($B6516,'Ownership Metrics'!$A:$A,'Ownership Metrics'!$F:$F),"")</f>
        <v>6</v>
      </c>
      <c r="R6516" s="30">
        <f>IFERROR(_xlfn.XLOOKUP($B6516,'Ownership Metrics'!$A:$A,'Ownership Metrics'!$G:$G),"")</f>
        <v>78</v>
      </c>
      <c r="S6516" s="27" t="str">
        <f>IFERROR(_xlfn.XLOOKUP($B6516,'Ownership Metrics'!$A:$A,'Ownership Metrics'!$H:$H),"")</f>
        <v>Mayoritas</v>
      </c>
      <c r="T6516" s="27" t="str">
        <f>IFERROR(_xlfn.XLOOKUP($B6516,'Ownership Metrics'!$A:$A,'Ownership Metrics'!$I:$I),"")</f>
        <v>Tinggi</v>
      </c>
      <c r="U6516" s="27">
        <f>IF(COUNTIFS($B$2:$B6516,$B6516,$D$2:$D6516,$D6516)=1,1,0)</f>
        <v>1</v>
      </c>
      <c r="V6516" s="27">
        <f t="shared" si="304"/>
        <v>2.17</v>
      </c>
      <c r="W6516" s="27">
        <f t="shared" si="305"/>
        <v>3</v>
      </c>
      <c r="X6516" s="27">
        <f t="shared" si="303"/>
        <v>2.1699993483999998</v>
      </c>
    </row>
    <row r="6517" spans="1:24" x14ac:dyDescent="0.25">
      <c r="A6517" s="26">
        <v>46265</v>
      </c>
      <c r="B6517" s="27" t="s">
        <v>11022</v>
      </c>
      <c r="C6517" s="27" t="s">
        <v>6616</v>
      </c>
      <c r="D6517" s="27" t="s">
        <v>6617</v>
      </c>
      <c r="E6517" s="27" t="s">
        <v>22</v>
      </c>
      <c r="F6517" s="27" t="s">
        <v>23</v>
      </c>
      <c r="G6517" s="27"/>
      <c r="H6517" s="27" t="s">
        <v>24</v>
      </c>
      <c r="I6517" s="28">
        <v>104587270</v>
      </c>
      <c r="J6517" s="28">
        <v>152372733</v>
      </c>
      <c r="K6517" s="28">
        <v>256960003</v>
      </c>
      <c r="L6517" s="29">
        <v>24.28</v>
      </c>
      <c r="M6517" s="29">
        <f>IFERROR(_xlfn.XLOOKUP($B6517,'Ownership Metrics'!$A:$A,'Ownership Metrics'!$B:$B),"")</f>
        <v>17.03</v>
      </c>
      <c r="N6517" s="28">
        <f>IFERROR(_xlfn.XLOOKUP($B6517,'Ownership Metrics'!$A:$A,'Ownership Metrics'!$C:$C),"")</f>
        <v>1310</v>
      </c>
      <c r="O6517" s="29">
        <f>IFERROR(_xlfn.XLOOKUP($B6517,'Ownership Metrics'!$A:$A,'Ownership Metrics'!$D:$D),"")</f>
        <v>24.28</v>
      </c>
      <c r="P6517" s="29">
        <f>IFERROR(_xlfn.XLOOKUP($B6517,'Ownership Metrics'!$A:$A,'Ownership Metrics'!$E:$E),"")</f>
        <v>57.69</v>
      </c>
      <c r="Q6517" s="30">
        <f>IFERROR(_xlfn.XLOOKUP($B6517,'Ownership Metrics'!$A:$A,'Ownership Metrics'!$F:$F),"")</f>
        <v>9</v>
      </c>
      <c r="R6517" s="30">
        <f>IFERROR(_xlfn.XLOOKUP($B6517,'Ownership Metrics'!$A:$A,'Ownership Metrics'!$G:$G),"")</f>
        <v>38</v>
      </c>
      <c r="S6517" s="27" t="str">
        <f>IFERROR(_xlfn.XLOOKUP($B6517,'Ownership Metrics'!$A:$A,'Ownership Metrics'!$H:$H),"")</f>
        <v>Moderat</v>
      </c>
      <c r="T6517" s="27" t="str">
        <f>IFERROR(_xlfn.XLOOKUP($B6517,'Ownership Metrics'!$A:$A,'Ownership Metrics'!$I:$I),"")</f>
        <v>Sedang</v>
      </c>
      <c r="U6517" s="27">
        <f>IF(COUNTIFS($B$2:$B6517,$B6517,$D$2:$D6517,$D6517)=1,1,0)</f>
        <v>1</v>
      </c>
      <c r="V6517" s="27">
        <f t="shared" si="304"/>
        <v>24.28</v>
      </c>
      <c r="W6517" s="27">
        <f t="shared" si="305"/>
        <v>1</v>
      </c>
      <c r="X6517" s="27">
        <f t="shared" si="303"/>
        <v>24.279999348300002</v>
      </c>
    </row>
    <row r="6518" spans="1:24" x14ac:dyDescent="0.25">
      <c r="A6518" s="26">
        <v>46265</v>
      </c>
      <c r="B6518" s="27" t="s">
        <v>11022</v>
      </c>
      <c r="C6518" s="27" t="s">
        <v>6616</v>
      </c>
      <c r="D6518" s="27" t="s">
        <v>6618</v>
      </c>
      <c r="E6518" s="27" t="s">
        <v>22</v>
      </c>
      <c r="F6518" s="27" t="s">
        <v>23</v>
      </c>
      <c r="G6518" s="27"/>
      <c r="H6518" s="27" t="s">
        <v>24</v>
      </c>
      <c r="I6518" s="28">
        <v>11495900</v>
      </c>
      <c r="J6518" s="28">
        <v>0</v>
      </c>
      <c r="K6518" s="28">
        <v>11495900</v>
      </c>
      <c r="L6518" s="29">
        <v>1.0900000000000001</v>
      </c>
      <c r="M6518" s="29">
        <f>IFERROR(_xlfn.XLOOKUP($B6518,'Ownership Metrics'!$A:$A,'Ownership Metrics'!$B:$B),"")</f>
        <v>17.03</v>
      </c>
      <c r="N6518" s="28">
        <f>IFERROR(_xlfn.XLOOKUP($B6518,'Ownership Metrics'!$A:$A,'Ownership Metrics'!$C:$C),"")</f>
        <v>1310</v>
      </c>
      <c r="O6518" s="29">
        <f>IFERROR(_xlfn.XLOOKUP($B6518,'Ownership Metrics'!$A:$A,'Ownership Metrics'!$D:$D),"")</f>
        <v>24.28</v>
      </c>
      <c r="P6518" s="29">
        <f>IFERROR(_xlfn.XLOOKUP($B6518,'Ownership Metrics'!$A:$A,'Ownership Metrics'!$E:$E),"")</f>
        <v>57.69</v>
      </c>
      <c r="Q6518" s="30">
        <f>IFERROR(_xlfn.XLOOKUP($B6518,'Ownership Metrics'!$A:$A,'Ownership Metrics'!$F:$F),"")</f>
        <v>9</v>
      </c>
      <c r="R6518" s="30">
        <f>IFERROR(_xlfn.XLOOKUP($B6518,'Ownership Metrics'!$A:$A,'Ownership Metrics'!$G:$G),"")</f>
        <v>38</v>
      </c>
      <c r="S6518" s="27" t="str">
        <f>IFERROR(_xlfn.XLOOKUP($B6518,'Ownership Metrics'!$A:$A,'Ownership Metrics'!$H:$H),"")</f>
        <v>Moderat</v>
      </c>
      <c r="T6518" s="27" t="str">
        <f>IFERROR(_xlfn.XLOOKUP($B6518,'Ownership Metrics'!$A:$A,'Ownership Metrics'!$I:$I),"")</f>
        <v>Sedang</v>
      </c>
      <c r="U6518" s="27">
        <f>IF(COUNTIFS($B$2:$B6518,$B6518,$D$2:$D6518,$D6518)=1,1,0)</f>
        <v>1</v>
      </c>
      <c r="V6518" s="27">
        <f t="shared" si="304"/>
        <v>1.0900000000000001</v>
      </c>
      <c r="W6518" s="27">
        <f t="shared" si="305"/>
        <v>9</v>
      </c>
      <c r="X6518" s="27">
        <f t="shared" si="303"/>
        <v>1.0899993482000001</v>
      </c>
    </row>
    <row r="6519" spans="1:24" x14ac:dyDescent="0.25">
      <c r="A6519" s="26">
        <v>46265</v>
      </c>
      <c r="B6519" s="27" t="s">
        <v>11022</v>
      </c>
      <c r="C6519" s="27" t="s">
        <v>6616</v>
      </c>
      <c r="D6519" s="27" t="s">
        <v>6619</v>
      </c>
      <c r="E6519" s="27" t="s">
        <v>2833</v>
      </c>
      <c r="F6519" s="27" t="s">
        <v>23</v>
      </c>
      <c r="G6519" s="27"/>
      <c r="H6519" s="27" t="s">
        <v>24</v>
      </c>
      <c r="I6519" s="28">
        <v>1322500</v>
      </c>
      <c r="J6519" s="28">
        <v>180000000</v>
      </c>
      <c r="K6519" s="28">
        <v>181322500</v>
      </c>
      <c r="L6519" s="29">
        <v>17.13</v>
      </c>
      <c r="M6519" s="29">
        <f>IFERROR(_xlfn.XLOOKUP($B6519,'Ownership Metrics'!$A:$A,'Ownership Metrics'!$B:$B),"")</f>
        <v>17.03</v>
      </c>
      <c r="N6519" s="28">
        <f>IFERROR(_xlfn.XLOOKUP($B6519,'Ownership Metrics'!$A:$A,'Ownership Metrics'!$C:$C),"")</f>
        <v>1310</v>
      </c>
      <c r="O6519" s="29">
        <f>IFERROR(_xlfn.XLOOKUP($B6519,'Ownership Metrics'!$A:$A,'Ownership Metrics'!$D:$D),"")</f>
        <v>24.28</v>
      </c>
      <c r="P6519" s="29">
        <f>IFERROR(_xlfn.XLOOKUP($B6519,'Ownership Metrics'!$A:$A,'Ownership Metrics'!$E:$E),"")</f>
        <v>57.69</v>
      </c>
      <c r="Q6519" s="30">
        <f>IFERROR(_xlfn.XLOOKUP($B6519,'Ownership Metrics'!$A:$A,'Ownership Metrics'!$F:$F),"")</f>
        <v>9</v>
      </c>
      <c r="R6519" s="30">
        <f>IFERROR(_xlfn.XLOOKUP($B6519,'Ownership Metrics'!$A:$A,'Ownership Metrics'!$G:$G),"")</f>
        <v>38</v>
      </c>
      <c r="S6519" s="27" t="str">
        <f>IFERROR(_xlfn.XLOOKUP($B6519,'Ownership Metrics'!$A:$A,'Ownership Metrics'!$H:$H),"")</f>
        <v>Moderat</v>
      </c>
      <c r="T6519" s="27" t="str">
        <f>IFERROR(_xlfn.XLOOKUP($B6519,'Ownership Metrics'!$A:$A,'Ownership Metrics'!$I:$I),"")</f>
        <v>Sedang</v>
      </c>
      <c r="U6519" s="27">
        <f>IF(COUNTIFS($B$2:$B6519,$B6519,$D$2:$D6519,$D6519)=1,1,0)</f>
        <v>1</v>
      </c>
      <c r="V6519" s="27">
        <f t="shared" si="304"/>
        <v>17.13</v>
      </c>
      <c r="W6519" s="27">
        <f t="shared" si="305"/>
        <v>2</v>
      </c>
      <c r="X6519" s="27">
        <f t="shared" si="303"/>
        <v>17.1299993481</v>
      </c>
    </row>
    <row r="6520" spans="1:24" x14ac:dyDescent="0.25">
      <c r="A6520" s="26">
        <v>46265</v>
      </c>
      <c r="B6520" s="27" t="s">
        <v>11022</v>
      </c>
      <c r="C6520" s="27" t="s">
        <v>6616</v>
      </c>
      <c r="D6520" s="27" t="s">
        <v>5152</v>
      </c>
      <c r="E6520" s="27" t="s">
        <v>26</v>
      </c>
      <c r="F6520" s="27" t="s">
        <v>32</v>
      </c>
      <c r="G6520" s="27"/>
      <c r="H6520" s="27" t="s">
        <v>64</v>
      </c>
      <c r="I6520" s="28">
        <v>33000000</v>
      </c>
      <c r="J6520" s="28">
        <v>0</v>
      </c>
      <c r="K6520" s="28">
        <v>33000000</v>
      </c>
      <c r="L6520" s="29">
        <v>3.12</v>
      </c>
      <c r="M6520" s="29">
        <f>IFERROR(_xlfn.XLOOKUP($B6520,'Ownership Metrics'!$A:$A,'Ownership Metrics'!$B:$B),"")</f>
        <v>17.03</v>
      </c>
      <c r="N6520" s="28">
        <f>IFERROR(_xlfn.XLOOKUP($B6520,'Ownership Metrics'!$A:$A,'Ownership Metrics'!$C:$C),"")</f>
        <v>1310</v>
      </c>
      <c r="O6520" s="29">
        <f>IFERROR(_xlfn.XLOOKUP($B6520,'Ownership Metrics'!$A:$A,'Ownership Metrics'!$D:$D),"")</f>
        <v>24.28</v>
      </c>
      <c r="P6520" s="29">
        <f>IFERROR(_xlfn.XLOOKUP($B6520,'Ownership Metrics'!$A:$A,'Ownership Metrics'!$E:$E),"")</f>
        <v>57.69</v>
      </c>
      <c r="Q6520" s="30">
        <f>IFERROR(_xlfn.XLOOKUP($B6520,'Ownership Metrics'!$A:$A,'Ownership Metrics'!$F:$F),"")</f>
        <v>9</v>
      </c>
      <c r="R6520" s="30">
        <f>IFERROR(_xlfn.XLOOKUP($B6520,'Ownership Metrics'!$A:$A,'Ownership Metrics'!$G:$G),"")</f>
        <v>38</v>
      </c>
      <c r="S6520" s="27" t="str">
        <f>IFERROR(_xlfn.XLOOKUP($B6520,'Ownership Metrics'!$A:$A,'Ownership Metrics'!$H:$H),"")</f>
        <v>Moderat</v>
      </c>
      <c r="T6520" s="27" t="str">
        <f>IFERROR(_xlfn.XLOOKUP($B6520,'Ownership Metrics'!$A:$A,'Ownership Metrics'!$I:$I),"")</f>
        <v>Sedang</v>
      </c>
      <c r="U6520" s="27">
        <f>IF(COUNTIFS($B$2:$B6520,$B6520,$D$2:$D6520,$D6520)=1,1,0)</f>
        <v>1</v>
      </c>
      <c r="V6520" s="27">
        <f t="shared" si="304"/>
        <v>3.12</v>
      </c>
      <c r="W6520" s="27">
        <f t="shared" si="305"/>
        <v>6</v>
      </c>
      <c r="X6520" s="27">
        <f t="shared" si="303"/>
        <v>3.1199993479999999</v>
      </c>
    </row>
    <row r="6521" spans="1:24" x14ac:dyDescent="0.25">
      <c r="A6521" s="26">
        <v>46265</v>
      </c>
      <c r="B6521" s="27" t="s">
        <v>11022</v>
      </c>
      <c r="C6521" s="27" t="s">
        <v>6616</v>
      </c>
      <c r="D6521" s="27" t="s">
        <v>2401</v>
      </c>
      <c r="E6521" s="27" t="s">
        <v>67</v>
      </c>
      <c r="F6521" s="27" t="s">
        <v>23</v>
      </c>
      <c r="G6521" s="27"/>
      <c r="H6521" s="27" t="s">
        <v>24</v>
      </c>
      <c r="I6521" s="28">
        <v>20000000</v>
      </c>
      <c r="J6521" s="28">
        <v>0</v>
      </c>
      <c r="K6521" s="28">
        <v>20000000</v>
      </c>
      <c r="L6521" s="29">
        <v>1.89</v>
      </c>
      <c r="M6521" s="29">
        <f>IFERROR(_xlfn.XLOOKUP($B6521,'Ownership Metrics'!$A:$A,'Ownership Metrics'!$B:$B),"")</f>
        <v>17.03</v>
      </c>
      <c r="N6521" s="28">
        <f>IFERROR(_xlfn.XLOOKUP($B6521,'Ownership Metrics'!$A:$A,'Ownership Metrics'!$C:$C),"")</f>
        <v>1310</v>
      </c>
      <c r="O6521" s="29">
        <f>IFERROR(_xlfn.XLOOKUP($B6521,'Ownership Metrics'!$A:$A,'Ownership Metrics'!$D:$D),"")</f>
        <v>24.28</v>
      </c>
      <c r="P6521" s="29">
        <f>IFERROR(_xlfn.XLOOKUP($B6521,'Ownership Metrics'!$A:$A,'Ownership Metrics'!$E:$E),"")</f>
        <v>57.69</v>
      </c>
      <c r="Q6521" s="30">
        <f>IFERROR(_xlfn.XLOOKUP($B6521,'Ownership Metrics'!$A:$A,'Ownership Metrics'!$F:$F),"")</f>
        <v>9</v>
      </c>
      <c r="R6521" s="30">
        <f>IFERROR(_xlfn.XLOOKUP($B6521,'Ownership Metrics'!$A:$A,'Ownership Metrics'!$G:$G),"")</f>
        <v>38</v>
      </c>
      <c r="S6521" s="27" t="str">
        <f>IFERROR(_xlfn.XLOOKUP($B6521,'Ownership Metrics'!$A:$A,'Ownership Metrics'!$H:$H),"")</f>
        <v>Moderat</v>
      </c>
      <c r="T6521" s="27" t="str">
        <f>IFERROR(_xlfn.XLOOKUP($B6521,'Ownership Metrics'!$A:$A,'Ownership Metrics'!$I:$I),"")</f>
        <v>Sedang</v>
      </c>
      <c r="U6521" s="27">
        <f>IF(COUNTIFS($B$2:$B6521,$B6521,$D$2:$D6521,$D6521)=1,1,0)</f>
        <v>1</v>
      </c>
      <c r="V6521" s="27">
        <f t="shared" si="304"/>
        <v>1.89</v>
      </c>
      <c r="W6521" s="27">
        <f t="shared" si="305"/>
        <v>8</v>
      </c>
      <c r="X6521" s="27">
        <f t="shared" si="303"/>
        <v>1.8899993478999999</v>
      </c>
    </row>
    <row r="6522" spans="1:24" x14ac:dyDescent="0.25">
      <c r="A6522" s="26">
        <v>46265</v>
      </c>
      <c r="B6522" s="27" t="s">
        <v>11022</v>
      </c>
      <c r="C6522" s="27" t="s">
        <v>6616</v>
      </c>
      <c r="D6522" s="27" t="s">
        <v>6620</v>
      </c>
      <c r="E6522" s="27"/>
      <c r="F6522" s="27"/>
      <c r="G6522" s="27"/>
      <c r="H6522" s="27"/>
      <c r="I6522" s="28">
        <v>0</v>
      </c>
      <c r="J6522" s="28">
        <v>90429394</v>
      </c>
      <c r="K6522" s="28">
        <v>90429394</v>
      </c>
      <c r="L6522" s="29">
        <v>8.5399999999999991</v>
      </c>
      <c r="M6522" s="29">
        <f>IFERROR(_xlfn.XLOOKUP($B6522,'Ownership Metrics'!$A:$A,'Ownership Metrics'!$B:$B),"")</f>
        <v>17.03</v>
      </c>
      <c r="N6522" s="28">
        <f>IFERROR(_xlfn.XLOOKUP($B6522,'Ownership Metrics'!$A:$A,'Ownership Metrics'!$C:$C),"")</f>
        <v>1310</v>
      </c>
      <c r="O6522" s="29">
        <f>IFERROR(_xlfn.XLOOKUP($B6522,'Ownership Metrics'!$A:$A,'Ownership Metrics'!$D:$D),"")</f>
        <v>24.28</v>
      </c>
      <c r="P6522" s="29">
        <f>IFERROR(_xlfn.XLOOKUP($B6522,'Ownership Metrics'!$A:$A,'Ownership Metrics'!$E:$E),"")</f>
        <v>57.69</v>
      </c>
      <c r="Q6522" s="30">
        <f>IFERROR(_xlfn.XLOOKUP($B6522,'Ownership Metrics'!$A:$A,'Ownership Metrics'!$F:$F),"")</f>
        <v>9</v>
      </c>
      <c r="R6522" s="30">
        <f>IFERROR(_xlfn.XLOOKUP($B6522,'Ownership Metrics'!$A:$A,'Ownership Metrics'!$G:$G),"")</f>
        <v>38</v>
      </c>
      <c r="S6522" s="27" t="str">
        <f>IFERROR(_xlfn.XLOOKUP($B6522,'Ownership Metrics'!$A:$A,'Ownership Metrics'!$H:$H),"")</f>
        <v>Moderat</v>
      </c>
      <c r="T6522" s="27" t="str">
        <f>IFERROR(_xlfn.XLOOKUP($B6522,'Ownership Metrics'!$A:$A,'Ownership Metrics'!$I:$I),"")</f>
        <v>Sedang</v>
      </c>
      <c r="U6522" s="27">
        <f>IF(COUNTIFS($B$2:$B6522,$B6522,$D$2:$D6522,$D6522)=1,1,0)</f>
        <v>1</v>
      </c>
      <c r="V6522" s="27">
        <f t="shared" si="304"/>
        <v>8.5399999999999991</v>
      </c>
      <c r="W6522" s="27">
        <f t="shared" si="305"/>
        <v>4</v>
      </c>
      <c r="X6522" s="27">
        <f t="shared" si="303"/>
        <v>8.5399993477999985</v>
      </c>
    </row>
    <row r="6523" spans="1:24" x14ac:dyDescent="0.25">
      <c r="A6523" s="26">
        <v>46265</v>
      </c>
      <c r="B6523" s="27" t="s">
        <v>11022</v>
      </c>
      <c r="C6523" s="27" t="s">
        <v>6616</v>
      </c>
      <c r="D6523" s="27" t="s">
        <v>6621</v>
      </c>
      <c r="E6523" s="27"/>
      <c r="F6523" s="27"/>
      <c r="G6523" s="27"/>
      <c r="H6523" s="27"/>
      <c r="I6523" s="28">
        <v>0</v>
      </c>
      <c r="J6523" s="28">
        <v>87627267</v>
      </c>
      <c r="K6523" s="28">
        <v>87627267</v>
      </c>
      <c r="L6523" s="29">
        <v>8.2799999999999994</v>
      </c>
      <c r="M6523" s="29">
        <f>IFERROR(_xlfn.XLOOKUP($B6523,'Ownership Metrics'!$A:$A,'Ownership Metrics'!$B:$B),"")</f>
        <v>17.03</v>
      </c>
      <c r="N6523" s="28">
        <f>IFERROR(_xlfn.XLOOKUP($B6523,'Ownership Metrics'!$A:$A,'Ownership Metrics'!$C:$C),"")</f>
        <v>1310</v>
      </c>
      <c r="O6523" s="29">
        <f>IFERROR(_xlfn.XLOOKUP($B6523,'Ownership Metrics'!$A:$A,'Ownership Metrics'!$D:$D),"")</f>
        <v>24.28</v>
      </c>
      <c r="P6523" s="29">
        <f>IFERROR(_xlfn.XLOOKUP($B6523,'Ownership Metrics'!$A:$A,'Ownership Metrics'!$E:$E),"")</f>
        <v>57.69</v>
      </c>
      <c r="Q6523" s="30">
        <f>IFERROR(_xlfn.XLOOKUP($B6523,'Ownership Metrics'!$A:$A,'Ownership Metrics'!$F:$F),"")</f>
        <v>9</v>
      </c>
      <c r="R6523" s="30">
        <f>IFERROR(_xlfn.XLOOKUP($B6523,'Ownership Metrics'!$A:$A,'Ownership Metrics'!$G:$G),"")</f>
        <v>38</v>
      </c>
      <c r="S6523" s="27" t="str">
        <f>IFERROR(_xlfn.XLOOKUP($B6523,'Ownership Metrics'!$A:$A,'Ownership Metrics'!$H:$H),"")</f>
        <v>Moderat</v>
      </c>
      <c r="T6523" s="27" t="str">
        <f>IFERROR(_xlfn.XLOOKUP($B6523,'Ownership Metrics'!$A:$A,'Ownership Metrics'!$I:$I),"")</f>
        <v>Sedang</v>
      </c>
      <c r="U6523" s="27">
        <f>IF(COUNTIFS($B$2:$B6523,$B6523,$D$2:$D6523,$D6523)=1,1,0)</f>
        <v>1</v>
      </c>
      <c r="V6523" s="27">
        <f t="shared" si="304"/>
        <v>8.2799999999999994</v>
      </c>
      <c r="W6523" s="27">
        <f t="shared" si="305"/>
        <v>5</v>
      </c>
      <c r="X6523" s="27">
        <f t="shared" si="303"/>
        <v>8.2799993476999987</v>
      </c>
    </row>
    <row r="6524" spans="1:24" x14ac:dyDescent="0.25">
      <c r="A6524" s="26">
        <v>46265</v>
      </c>
      <c r="B6524" s="27" t="s">
        <v>11022</v>
      </c>
      <c r="C6524" s="27" t="s">
        <v>6616</v>
      </c>
      <c r="D6524" s="27" t="s">
        <v>6622</v>
      </c>
      <c r="E6524" s="27"/>
      <c r="F6524" s="27"/>
      <c r="G6524" s="27"/>
      <c r="H6524" s="27"/>
      <c r="I6524" s="28">
        <v>0</v>
      </c>
      <c r="J6524" s="28">
        <v>172329205</v>
      </c>
      <c r="K6524" s="28">
        <v>172329205</v>
      </c>
      <c r="L6524" s="29">
        <v>16.28</v>
      </c>
      <c r="M6524" s="29">
        <f>IFERROR(_xlfn.XLOOKUP($B6524,'Ownership Metrics'!$A:$A,'Ownership Metrics'!$B:$B),"")</f>
        <v>17.03</v>
      </c>
      <c r="N6524" s="28">
        <f>IFERROR(_xlfn.XLOOKUP($B6524,'Ownership Metrics'!$A:$A,'Ownership Metrics'!$C:$C),"")</f>
        <v>1310</v>
      </c>
      <c r="O6524" s="29">
        <f>IFERROR(_xlfn.XLOOKUP($B6524,'Ownership Metrics'!$A:$A,'Ownership Metrics'!$D:$D),"")</f>
        <v>24.28</v>
      </c>
      <c r="P6524" s="29">
        <f>IFERROR(_xlfn.XLOOKUP($B6524,'Ownership Metrics'!$A:$A,'Ownership Metrics'!$E:$E),"")</f>
        <v>57.69</v>
      </c>
      <c r="Q6524" s="30">
        <f>IFERROR(_xlfn.XLOOKUP($B6524,'Ownership Metrics'!$A:$A,'Ownership Metrics'!$F:$F),"")</f>
        <v>9</v>
      </c>
      <c r="R6524" s="30">
        <f>IFERROR(_xlfn.XLOOKUP($B6524,'Ownership Metrics'!$A:$A,'Ownership Metrics'!$G:$G),"")</f>
        <v>38</v>
      </c>
      <c r="S6524" s="27" t="str">
        <f>IFERROR(_xlfn.XLOOKUP($B6524,'Ownership Metrics'!$A:$A,'Ownership Metrics'!$H:$H),"")</f>
        <v>Moderat</v>
      </c>
      <c r="T6524" s="27" t="str">
        <f>IFERROR(_xlfn.XLOOKUP($B6524,'Ownership Metrics'!$A:$A,'Ownership Metrics'!$I:$I),"")</f>
        <v>Sedang</v>
      </c>
      <c r="U6524" s="27">
        <f>IF(COUNTIFS($B$2:$B6524,$B6524,$D$2:$D6524,$D6524)=1,1,0)</f>
        <v>1</v>
      </c>
      <c r="V6524" s="27">
        <f t="shared" si="304"/>
        <v>16.28</v>
      </c>
      <c r="W6524" s="27">
        <f t="shared" si="305"/>
        <v>3</v>
      </c>
      <c r="X6524" s="27">
        <f t="shared" si="303"/>
        <v>16.2799993476</v>
      </c>
    </row>
    <row r="6525" spans="1:24" x14ac:dyDescent="0.25">
      <c r="A6525" s="26">
        <v>46265</v>
      </c>
      <c r="B6525" s="27" t="s">
        <v>11022</v>
      </c>
      <c r="C6525" s="27" t="s">
        <v>6616</v>
      </c>
      <c r="D6525" s="27" t="s">
        <v>6623</v>
      </c>
      <c r="E6525" s="27"/>
      <c r="F6525" s="27"/>
      <c r="G6525" s="27"/>
      <c r="H6525" s="27"/>
      <c r="I6525" s="28">
        <v>0</v>
      </c>
      <c r="J6525" s="28">
        <v>25000000</v>
      </c>
      <c r="K6525" s="28">
        <v>25000000</v>
      </c>
      <c r="L6525" s="29">
        <v>2.36</v>
      </c>
      <c r="M6525" s="29">
        <f>IFERROR(_xlfn.XLOOKUP($B6525,'Ownership Metrics'!$A:$A,'Ownership Metrics'!$B:$B),"")</f>
        <v>17.03</v>
      </c>
      <c r="N6525" s="28">
        <f>IFERROR(_xlfn.XLOOKUP($B6525,'Ownership Metrics'!$A:$A,'Ownership Metrics'!$C:$C),"")</f>
        <v>1310</v>
      </c>
      <c r="O6525" s="29">
        <f>IFERROR(_xlfn.XLOOKUP($B6525,'Ownership Metrics'!$A:$A,'Ownership Metrics'!$D:$D),"")</f>
        <v>24.28</v>
      </c>
      <c r="P6525" s="29">
        <f>IFERROR(_xlfn.XLOOKUP($B6525,'Ownership Metrics'!$A:$A,'Ownership Metrics'!$E:$E),"")</f>
        <v>57.69</v>
      </c>
      <c r="Q6525" s="30">
        <f>IFERROR(_xlfn.XLOOKUP($B6525,'Ownership Metrics'!$A:$A,'Ownership Metrics'!$F:$F),"")</f>
        <v>9</v>
      </c>
      <c r="R6525" s="30">
        <f>IFERROR(_xlfn.XLOOKUP($B6525,'Ownership Metrics'!$A:$A,'Ownership Metrics'!$G:$G),"")</f>
        <v>38</v>
      </c>
      <c r="S6525" s="27" t="str">
        <f>IFERROR(_xlfn.XLOOKUP($B6525,'Ownership Metrics'!$A:$A,'Ownership Metrics'!$H:$H),"")</f>
        <v>Moderat</v>
      </c>
      <c r="T6525" s="27" t="str">
        <f>IFERROR(_xlfn.XLOOKUP($B6525,'Ownership Metrics'!$A:$A,'Ownership Metrics'!$I:$I),"")</f>
        <v>Sedang</v>
      </c>
      <c r="U6525" s="27">
        <f>IF(COUNTIFS($B$2:$B6525,$B6525,$D$2:$D6525,$D6525)=1,1,0)</f>
        <v>1</v>
      </c>
      <c r="V6525" s="27">
        <f t="shared" si="304"/>
        <v>2.36</v>
      </c>
      <c r="W6525" s="27">
        <f t="shared" si="305"/>
        <v>7</v>
      </c>
      <c r="X6525" s="27">
        <f t="shared" si="303"/>
        <v>2.3599993475000001</v>
      </c>
    </row>
    <row r="6526" spans="1:24" x14ac:dyDescent="0.25">
      <c r="A6526" s="26">
        <v>46265</v>
      </c>
      <c r="B6526" s="27" t="s">
        <v>11023</v>
      </c>
      <c r="C6526" s="27" t="s">
        <v>6625</v>
      </c>
      <c r="D6526" s="27" t="s">
        <v>983</v>
      </c>
      <c r="E6526" s="27" t="s">
        <v>22</v>
      </c>
      <c r="F6526" s="27" t="s">
        <v>23</v>
      </c>
      <c r="G6526" s="27"/>
      <c r="H6526" s="27" t="s">
        <v>24</v>
      </c>
      <c r="I6526" s="28">
        <v>133333400</v>
      </c>
      <c r="J6526" s="28">
        <v>0</v>
      </c>
      <c r="K6526" s="28">
        <v>133333400</v>
      </c>
      <c r="L6526" s="29">
        <v>31.62</v>
      </c>
      <c r="M6526" s="29">
        <f>IFERROR(_xlfn.XLOOKUP($B6526,'Ownership Metrics'!$A:$A,'Ownership Metrics'!$B:$B),"")</f>
        <v>26.23</v>
      </c>
      <c r="N6526" s="28">
        <f>IFERROR(_xlfn.XLOOKUP($B6526,'Ownership Metrics'!$A:$A,'Ownership Metrics'!$C:$C),"")</f>
        <v>1821</v>
      </c>
      <c r="O6526" s="29">
        <f>IFERROR(_xlfn.XLOOKUP($B6526,'Ownership Metrics'!$A:$A,'Ownership Metrics'!$D:$D),"")</f>
        <v>31.62</v>
      </c>
      <c r="P6526" s="29">
        <f>IFERROR(_xlfn.XLOOKUP($B6526,'Ownership Metrics'!$A:$A,'Ownership Metrics'!$E:$E),"")</f>
        <v>64.86</v>
      </c>
      <c r="Q6526" s="30">
        <f>IFERROR(_xlfn.XLOOKUP($B6526,'Ownership Metrics'!$A:$A,'Ownership Metrics'!$F:$F),"")</f>
        <v>6</v>
      </c>
      <c r="R6526" s="30">
        <f>IFERROR(_xlfn.XLOOKUP($B6526,'Ownership Metrics'!$A:$A,'Ownership Metrics'!$G:$G),"")</f>
        <v>46</v>
      </c>
      <c r="S6526" s="27" t="str">
        <f>IFERROR(_xlfn.XLOOKUP($B6526,'Ownership Metrics'!$A:$A,'Ownership Metrics'!$H:$H),"")</f>
        <v>Oligopoli</v>
      </c>
      <c r="T6526" s="27" t="str">
        <f>IFERROR(_xlfn.XLOOKUP($B6526,'Ownership Metrics'!$A:$A,'Ownership Metrics'!$I:$I),"")</f>
        <v>Sedang</v>
      </c>
      <c r="U6526" s="27">
        <f>IF(COUNTIFS($B$2:$B6526,$B6526,$D$2:$D6526,$D6526)=1,1,0)</f>
        <v>1</v>
      </c>
      <c r="V6526" s="27">
        <f t="shared" si="304"/>
        <v>31.62</v>
      </c>
      <c r="W6526" s="27">
        <f t="shared" si="305"/>
        <v>1</v>
      </c>
      <c r="X6526" s="27">
        <f t="shared" si="303"/>
        <v>31.6199993474</v>
      </c>
    </row>
    <row r="6527" spans="1:24" x14ac:dyDescent="0.25">
      <c r="A6527" s="26">
        <v>46265</v>
      </c>
      <c r="B6527" s="27" t="s">
        <v>11023</v>
      </c>
      <c r="C6527" s="27" t="s">
        <v>6625</v>
      </c>
      <c r="D6527" s="27" t="s">
        <v>6626</v>
      </c>
      <c r="E6527" s="27" t="s">
        <v>22</v>
      </c>
      <c r="F6527" s="27" t="s">
        <v>32</v>
      </c>
      <c r="G6527" s="27"/>
      <c r="H6527" s="27" t="s">
        <v>128</v>
      </c>
      <c r="I6527" s="28">
        <v>115910400</v>
      </c>
      <c r="J6527" s="28">
        <v>0</v>
      </c>
      <c r="K6527" s="28">
        <v>115910400</v>
      </c>
      <c r="L6527" s="29">
        <v>27.49</v>
      </c>
      <c r="M6527" s="29">
        <f>IFERROR(_xlfn.XLOOKUP($B6527,'Ownership Metrics'!$A:$A,'Ownership Metrics'!$B:$B),"")</f>
        <v>26.23</v>
      </c>
      <c r="N6527" s="28">
        <f>IFERROR(_xlfn.XLOOKUP($B6527,'Ownership Metrics'!$A:$A,'Ownership Metrics'!$C:$C),"")</f>
        <v>1821</v>
      </c>
      <c r="O6527" s="29">
        <f>IFERROR(_xlfn.XLOOKUP($B6527,'Ownership Metrics'!$A:$A,'Ownership Metrics'!$D:$D),"")</f>
        <v>31.62</v>
      </c>
      <c r="P6527" s="29">
        <f>IFERROR(_xlfn.XLOOKUP($B6527,'Ownership Metrics'!$A:$A,'Ownership Metrics'!$E:$E),"")</f>
        <v>64.86</v>
      </c>
      <c r="Q6527" s="30">
        <f>IFERROR(_xlfn.XLOOKUP($B6527,'Ownership Metrics'!$A:$A,'Ownership Metrics'!$F:$F),"")</f>
        <v>6</v>
      </c>
      <c r="R6527" s="30">
        <f>IFERROR(_xlfn.XLOOKUP($B6527,'Ownership Metrics'!$A:$A,'Ownership Metrics'!$G:$G),"")</f>
        <v>46</v>
      </c>
      <c r="S6527" s="27" t="str">
        <f>IFERROR(_xlfn.XLOOKUP($B6527,'Ownership Metrics'!$A:$A,'Ownership Metrics'!$H:$H),"")</f>
        <v>Oligopoli</v>
      </c>
      <c r="T6527" s="27" t="str">
        <f>IFERROR(_xlfn.XLOOKUP($B6527,'Ownership Metrics'!$A:$A,'Ownership Metrics'!$I:$I),"")</f>
        <v>Sedang</v>
      </c>
      <c r="U6527" s="27">
        <f>IF(COUNTIFS($B$2:$B6527,$B6527,$D$2:$D6527,$D6527)=1,1,0)</f>
        <v>1</v>
      </c>
      <c r="V6527" s="27">
        <f t="shared" si="304"/>
        <v>27.49</v>
      </c>
      <c r="W6527" s="27">
        <f t="shared" si="305"/>
        <v>2</v>
      </c>
      <c r="X6527" s="27">
        <f t="shared" si="303"/>
        <v>27.489999347299999</v>
      </c>
    </row>
    <row r="6528" spans="1:24" x14ac:dyDescent="0.25">
      <c r="A6528" s="26">
        <v>46265</v>
      </c>
      <c r="B6528" s="27" t="s">
        <v>11023</v>
      </c>
      <c r="C6528" s="27" t="s">
        <v>6625</v>
      </c>
      <c r="D6528" s="27" t="s">
        <v>4155</v>
      </c>
      <c r="E6528" s="27" t="s">
        <v>35</v>
      </c>
      <c r="F6528" s="27" t="s">
        <v>23</v>
      </c>
      <c r="G6528" s="27" t="s">
        <v>36</v>
      </c>
      <c r="H6528" s="27" t="s">
        <v>24</v>
      </c>
      <c r="I6528" s="28">
        <v>24263300</v>
      </c>
      <c r="J6528" s="28">
        <v>0</v>
      </c>
      <c r="K6528" s="28">
        <v>24263300</v>
      </c>
      <c r="L6528" s="29">
        <v>5.75</v>
      </c>
      <c r="M6528" s="29">
        <f>IFERROR(_xlfn.XLOOKUP($B6528,'Ownership Metrics'!$A:$A,'Ownership Metrics'!$B:$B),"")</f>
        <v>26.23</v>
      </c>
      <c r="N6528" s="28">
        <f>IFERROR(_xlfn.XLOOKUP($B6528,'Ownership Metrics'!$A:$A,'Ownership Metrics'!$C:$C),"")</f>
        <v>1821</v>
      </c>
      <c r="O6528" s="29">
        <f>IFERROR(_xlfn.XLOOKUP($B6528,'Ownership Metrics'!$A:$A,'Ownership Metrics'!$D:$D),"")</f>
        <v>31.62</v>
      </c>
      <c r="P6528" s="29">
        <f>IFERROR(_xlfn.XLOOKUP($B6528,'Ownership Metrics'!$A:$A,'Ownership Metrics'!$E:$E),"")</f>
        <v>64.86</v>
      </c>
      <c r="Q6528" s="30">
        <f>IFERROR(_xlfn.XLOOKUP($B6528,'Ownership Metrics'!$A:$A,'Ownership Metrics'!$F:$F),"")</f>
        <v>6</v>
      </c>
      <c r="R6528" s="30">
        <f>IFERROR(_xlfn.XLOOKUP($B6528,'Ownership Metrics'!$A:$A,'Ownership Metrics'!$G:$G),"")</f>
        <v>46</v>
      </c>
      <c r="S6528" s="27" t="str">
        <f>IFERROR(_xlfn.XLOOKUP($B6528,'Ownership Metrics'!$A:$A,'Ownership Metrics'!$H:$H),"")</f>
        <v>Oligopoli</v>
      </c>
      <c r="T6528" s="27" t="str">
        <f>IFERROR(_xlfn.XLOOKUP($B6528,'Ownership Metrics'!$A:$A,'Ownership Metrics'!$I:$I),"")</f>
        <v>Sedang</v>
      </c>
      <c r="U6528" s="27">
        <f>IF(COUNTIFS($B$2:$B6528,$B6528,$D$2:$D6528,$D6528)=1,1,0)</f>
        <v>1</v>
      </c>
      <c r="V6528" s="27">
        <f t="shared" si="304"/>
        <v>5.75</v>
      </c>
      <c r="W6528" s="27">
        <f t="shared" si="305"/>
        <v>3</v>
      </c>
      <c r="X6528" s="27">
        <f t="shared" si="303"/>
        <v>5.7499993472000002</v>
      </c>
    </row>
    <row r="6529" spans="1:24" x14ac:dyDescent="0.25">
      <c r="A6529" s="26">
        <v>46265</v>
      </c>
      <c r="B6529" s="27" t="s">
        <v>11023</v>
      </c>
      <c r="C6529" s="27" t="s">
        <v>6625</v>
      </c>
      <c r="D6529" s="27" t="s">
        <v>6627</v>
      </c>
      <c r="E6529" s="27" t="s">
        <v>35</v>
      </c>
      <c r="F6529" s="27" t="s">
        <v>23</v>
      </c>
      <c r="G6529" s="27" t="s">
        <v>36</v>
      </c>
      <c r="H6529" s="27" t="s">
        <v>24</v>
      </c>
      <c r="I6529" s="28">
        <v>8199800</v>
      </c>
      <c r="J6529" s="28">
        <v>0</v>
      </c>
      <c r="K6529" s="28">
        <v>8199800</v>
      </c>
      <c r="L6529" s="29">
        <v>1.94</v>
      </c>
      <c r="M6529" s="29">
        <f>IFERROR(_xlfn.XLOOKUP($B6529,'Ownership Metrics'!$A:$A,'Ownership Metrics'!$B:$B),"")</f>
        <v>26.23</v>
      </c>
      <c r="N6529" s="28">
        <f>IFERROR(_xlfn.XLOOKUP($B6529,'Ownership Metrics'!$A:$A,'Ownership Metrics'!$C:$C),"")</f>
        <v>1821</v>
      </c>
      <c r="O6529" s="29">
        <f>IFERROR(_xlfn.XLOOKUP($B6529,'Ownership Metrics'!$A:$A,'Ownership Metrics'!$D:$D),"")</f>
        <v>31.62</v>
      </c>
      <c r="P6529" s="29">
        <f>IFERROR(_xlfn.XLOOKUP($B6529,'Ownership Metrics'!$A:$A,'Ownership Metrics'!$E:$E),"")</f>
        <v>64.86</v>
      </c>
      <c r="Q6529" s="30">
        <f>IFERROR(_xlfn.XLOOKUP($B6529,'Ownership Metrics'!$A:$A,'Ownership Metrics'!$F:$F),"")</f>
        <v>6</v>
      </c>
      <c r="R6529" s="30">
        <f>IFERROR(_xlfn.XLOOKUP($B6529,'Ownership Metrics'!$A:$A,'Ownership Metrics'!$G:$G),"")</f>
        <v>46</v>
      </c>
      <c r="S6529" s="27" t="str">
        <f>IFERROR(_xlfn.XLOOKUP($B6529,'Ownership Metrics'!$A:$A,'Ownership Metrics'!$H:$H),"")</f>
        <v>Oligopoli</v>
      </c>
      <c r="T6529" s="27" t="str">
        <f>IFERROR(_xlfn.XLOOKUP($B6529,'Ownership Metrics'!$A:$A,'Ownership Metrics'!$I:$I),"")</f>
        <v>Sedang</v>
      </c>
      <c r="U6529" s="27">
        <f>IF(COUNTIFS($B$2:$B6529,$B6529,$D$2:$D6529,$D6529)=1,1,0)</f>
        <v>1</v>
      </c>
      <c r="V6529" s="27">
        <f t="shared" si="304"/>
        <v>1.94</v>
      </c>
      <c r="W6529" s="27">
        <f t="shared" si="305"/>
        <v>6</v>
      </c>
      <c r="X6529" s="27">
        <f t="shared" si="303"/>
        <v>1.9399993470999999</v>
      </c>
    </row>
    <row r="6530" spans="1:24" x14ac:dyDescent="0.25">
      <c r="A6530" s="26">
        <v>46265</v>
      </c>
      <c r="B6530" s="27" t="s">
        <v>11023</v>
      </c>
      <c r="C6530" s="27" t="s">
        <v>6625</v>
      </c>
      <c r="D6530" s="27" t="s">
        <v>403</v>
      </c>
      <c r="E6530" s="27" t="s">
        <v>35</v>
      </c>
      <c r="F6530" s="27" t="s">
        <v>23</v>
      </c>
      <c r="G6530" s="27" t="s">
        <v>36</v>
      </c>
      <c r="H6530" s="27" t="s">
        <v>24</v>
      </c>
      <c r="I6530" s="28">
        <v>8300000</v>
      </c>
      <c r="J6530" s="28">
        <v>0</v>
      </c>
      <c r="K6530" s="28">
        <v>8300000</v>
      </c>
      <c r="L6530" s="29">
        <v>1.97</v>
      </c>
      <c r="M6530" s="29">
        <f>IFERROR(_xlfn.XLOOKUP($B6530,'Ownership Metrics'!$A:$A,'Ownership Metrics'!$B:$B),"")</f>
        <v>26.23</v>
      </c>
      <c r="N6530" s="28">
        <f>IFERROR(_xlfn.XLOOKUP($B6530,'Ownership Metrics'!$A:$A,'Ownership Metrics'!$C:$C),"")</f>
        <v>1821</v>
      </c>
      <c r="O6530" s="29">
        <f>IFERROR(_xlfn.XLOOKUP($B6530,'Ownership Metrics'!$A:$A,'Ownership Metrics'!$D:$D),"")</f>
        <v>31.62</v>
      </c>
      <c r="P6530" s="29">
        <f>IFERROR(_xlfn.XLOOKUP($B6530,'Ownership Metrics'!$A:$A,'Ownership Metrics'!$E:$E),"")</f>
        <v>64.86</v>
      </c>
      <c r="Q6530" s="30">
        <f>IFERROR(_xlfn.XLOOKUP($B6530,'Ownership Metrics'!$A:$A,'Ownership Metrics'!$F:$F),"")</f>
        <v>6</v>
      </c>
      <c r="R6530" s="30">
        <f>IFERROR(_xlfn.XLOOKUP($B6530,'Ownership Metrics'!$A:$A,'Ownership Metrics'!$G:$G),"")</f>
        <v>46</v>
      </c>
      <c r="S6530" s="27" t="str">
        <f>IFERROR(_xlfn.XLOOKUP($B6530,'Ownership Metrics'!$A:$A,'Ownership Metrics'!$H:$H),"")</f>
        <v>Oligopoli</v>
      </c>
      <c r="T6530" s="27" t="str">
        <f>IFERROR(_xlfn.XLOOKUP($B6530,'Ownership Metrics'!$A:$A,'Ownership Metrics'!$I:$I),"")</f>
        <v>Sedang</v>
      </c>
      <c r="U6530" s="27">
        <f>IF(COUNTIFS($B$2:$B6530,$B6530,$D$2:$D6530,$D6530)=1,1,0)</f>
        <v>1</v>
      </c>
      <c r="V6530" s="27">
        <f t="shared" si="304"/>
        <v>1.97</v>
      </c>
      <c r="W6530" s="27">
        <f t="shared" si="305"/>
        <v>5</v>
      </c>
      <c r="X6530" s="27">
        <f t="shared" ref="X6530:X6593" si="306">$V6530-(ROW()*0.0000000001)</f>
        <v>1.9699993469999999</v>
      </c>
    </row>
    <row r="6531" spans="1:24" x14ac:dyDescent="0.25">
      <c r="A6531" s="26">
        <v>46265</v>
      </c>
      <c r="B6531" s="27" t="s">
        <v>11023</v>
      </c>
      <c r="C6531" s="27" t="s">
        <v>6625</v>
      </c>
      <c r="D6531" s="27" t="s">
        <v>6628</v>
      </c>
      <c r="E6531" s="27" t="s">
        <v>44</v>
      </c>
      <c r="F6531" s="27" t="s">
        <v>23</v>
      </c>
      <c r="G6531" s="27"/>
      <c r="H6531" s="27" t="s">
        <v>24</v>
      </c>
      <c r="I6531" s="28">
        <v>21082000</v>
      </c>
      <c r="J6531" s="28">
        <v>0</v>
      </c>
      <c r="K6531" s="28">
        <v>21082000</v>
      </c>
      <c r="L6531" s="29">
        <v>5</v>
      </c>
      <c r="M6531" s="29">
        <f>IFERROR(_xlfn.XLOOKUP($B6531,'Ownership Metrics'!$A:$A,'Ownership Metrics'!$B:$B),"")</f>
        <v>26.23</v>
      </c>
      <c r="N6531" s="28">
        <f>IFERROR(_xlfn.XLOOKUP($B6531,'Ownership Metrics'!$A:$A,'Ownership Metrics'!$C:$C),"")</f>
        <v>1821</v>
      </c>
      <c r="O6531" s="29">
        <f>IFERROR(_xlfn.XLOOKUP($B6531,'Ownership Metrics'!$A:$A,'Ownership Metrics'!$D:$D),"")</f>
        <v>31.62</v>
      </c>
      <c r="P6531" s="29">
        <f>IFERROR(_xlfn.XLOOKUP($B6531,'Ownership Metrics'!$A:$A,'Ownership Metrics'!$E:$E),"")</f>
        <v>64.86</v>
      </c>
      <c r="Q6531" s="30">
        <f>IFERROR(_xlfn.XLOOKUP($B6531,'Ownership Metrics'!$A:$A,'Ownership Metrics'!$F:$F),"")</f>
        <v>6</v>
      </c>
      <c r="R6531" s="30">
        <f>IFERROR(_xlfn.XLOOKUP($B6531,'Ownership Metrics'!$A:$A,'Ownership Metrics'!$G:$G),"")</f>
        <v>46</v>
      </c>
      <c r="S6531" s="27" t="str">
        <f>IFERROR(_xlfn.XLOOKUP($B6531,'Ownership Metrics'!$A:$A,'Ownership Metrics'!$H:$H),"")</f>
        <v>Oligopoli</v>
      </c>
      <c r="T6531" s="27" t="str">
        <f>IFERROR(_xlfn.XLOOKUP($B6531,'Ownership Metrics'!$A:$A,'Ownership Metrics'!$I:$I),"")</f>
        <v>Sedang</v>
      </c>
      <c r="U6531" s="27">
        <f>IF(COUNTIFS($B$2:$B6531,$B6531,$D$2:$D6531,$D6531)=1,1,0)</f>
        <v>1</v>
      </c>
      <c r="V6531" s="27">
        <f t="shared" ref="V6531:V6594" si="307">SUMIFS($L$2:$L$10000,$B$2:$B$10000,$B6531,$D$2:$D$10000,$D6531)</f>
        <v>5</v>
      </c>
      <c r="W6531" s="27">
        <f t="shared" ref="W6531:W6594" si="308">COUNTIFS($B$2:$B$10000,$B6531,$U$2:$U$10000,1,$X$2:$X$10000,"&gt;"&amp;$X6531)+1</f>
        <v>4</v>
      </c>
      <c r="X6531" s="27">
        <f t="shared" si="306"/>
        <v>4.9999993469000001</v>
      </c>
    </row>
    <row r="6532" spans="1:24" x14ac:dyDescent="0.25">
      <c r="A6532" s="26">
        <v>46265</v>
      </c>
      <c r="B6532" s="27" t="s">
        <v>11024</v>
      </c>
      <c r="C6532" s="27" t="s">
        <v>6630</v>
      </c>
      <c r="D6532" s="27" t="s">
        <v>6631</v>
      </c>
      <c r="E6532" s="27" t="s">
        <v>22</v>
      </c>
      <c r="F6532" s="27" t="s">
        <v>23</v>
      </c>
      <c r="G6532" s="27"/>
      <c r="H6532" s="27" t="s">
        <v>24</v>
      </c>
      <c r="I6532" s="28">
        <v>658488144</v>
      </c>
      <c r="J6532" s="28">
        <v>0</v>
      </c>
      <c r="K6532" s="28">
        <v>658488144</v>
      </c>
      <c r="L6532" s="29">
        <v>7.91</v>
      </c>
      <c r="M6532" s="29">
        <f>IFERROR(_xlfn.XLOOKUP($B6532,'Ownership Metrics'!$A:$A,'Ownership Metrics'!$B:$B),"")</f>
        <v>23.17</v>
      </c>
      <c r="N6532" s="28">
        <f>IFERROR(_xlfn.XLOOKUP($B6532,'Ownership Metrics'!$A:$A,'Ownership Metrics'!$C:$C),"")</f>
        <v>3675</v>
      </c>
      <c r="O6532" s="29">
        <f>IFERROR(_xlfn.XLOOKUP($B6532,'Ownership Metrics'!$A:$A,'Ownership Metrics'!$D:$D),"")</f>
        <v>59.9</v>
      </c>
      <c r="P6532" s="29">
        <f>IFERROR(_xlfn.XLOOKUP($B6532,'Ownership Metrics'!$A:$A,'Ownership Metrics'!$E:$E),"")</f>
        <v>71.739999999999995</v>
      </c>
      <c r="Q6532" s="30">
        <f>IFERROR(_xlfn.XLOOKUP($B6532,'Ownership Metrics'!$A:$A,'Ownership Metrics'!$F:$F),"")</f>
        <v>6</v>
      </c>
      <c r="R6532" s="30">
        <f>IFERROR(_xlfn.XLOOKUP($B6532,'Ownership Metrics'!$A:$A,'Ownership Metrics'!$G:$G),"")</f>
        <v>56</v>
      </c>
      <c r="S6532" s="27" t="str">
        <f>IFERROR(_xlfn.XLOOKUP($B6532,'Ownership Metrics'!$A:$A,'Ownership Metrics'!$H:$H),"")</f>
        <v>Mayoritas</v>
      </c>
      <c r="T6532" s="27" t="str">
        <f>IFERROR(_xlfn.XLOOKUP($B6532,'Ownership Metrics'!$A:$A,'Ownership Metrics'!$I:$I),"")</f>
        <v>Tinggi</v>
      </c>
      <c r="U6532" s="27">
        <f>IF(COUNTIFS($B$2:$B6532,$B6532,$D$2:$D6532,$D6532)=1,1,0)</f>
        <v>1</v>
      </c>
      <c r="V6532" s="27">
        <f t="shared" si="307"/>
        <v>7.91</v>
      </c>
      <c r="W6532" s="27">
        <f t="shared" si="308"/>
        <v>2</v>
      </c>
      <c r="X6532" s="27">
        <f t="shared" si="306"/>
        <v>7.9099993468000003</v>
      </c>
    </row>
    <row r="6533" spans="1:24" x14ac:dyDescent="0.25">
      <c r="A6533" s="26">
        <v>46265</v>
      </c>
      <c r="B6533" s="27" t="s">
        <v>11024</v>
      </c>
      <c r="C6533" s="27" t="s">
        <v>6630</v>
      </c>
      <c r="D6533" s="27" t="s">
        <v>6632</v>
      </c>
      <c r="E6533" s="27" t="s">
        <v>22</v>
      </c>
      <c r="F6533" s="27" t="s">
        <v>23</v>
      </c>
      <c r="G6533" s="27"/>
      <c r="H6533" s="27" t="s">
        <v>24</v>
      </c>
      <c r="I6533" s="28">
        <v>326800000</v>
      </c>
      <c r="J6533" s="28">
        <v>0</v>
      </c>
      <c r="K6533" s="28">
        <v>326800000</v>
      </c>
      <c r="L6533" s="29">
        <v>3.93</v>
      </c>
      <c r="M6533" s="29">
        <f>IFERROR(_xlfn.XLOOKUP($B6533,'Ownership Metrics'!$A:$A,'Ownership Metrics'!$B:$B),"")</f>
        <v>23.17</v>
      </c>
      <c r="N6533" s="28">
        <f>IFERROR(_xlfn.XLOOKUP($B6533,'Ownership Metrics'!$A:$A,'Ownership Metrics'!$C:$C),"")</f>
        <v>3675</v>
      </c>
      <c r="O6533" s="29">
        <f>IFERROR(_xlfn.XLOOKUP($B6533,'Ownership Metrics'!$A:$A,'Ownership Metrics'!$D:$D),"")</f>
        <v>59.9</v>
      </c>
      <c r="P6533" s="29">
        <f>IFERROR(_xlfn.XLOOKUP($B6533,'Ownership Metrics'!$A:$A,'Ownership Metrics'!$E:$E),"")</f>
        <v>71.739999999999995</v>
      </c>
      <c r="Q6533" s="30">
        <f>IFERROR(_xlfn.XLOOKUP($B6533,'Ownership Metrics'!$A:$A,'Ownership Metrics'!$F:$F),"")</f>
        <v>6</v>
      </c>
      <c r="R6533" s="30">
        <f>IFERROR(_xlfn.XLOOKUP($B6533,'Ownership Metrics'!$A:$A,'Ownership Metrics'!$G:$G),"")</f>
        <v>56</v>
      </c>
      <c r="S6533" s="27" t="str">
        <f>IFERROR(_xlfn.XLOOKUP($B6533,'Ownership Metrics'!$A:$A,'Ownership Metrics'!$H:$H),"")</f>
        <v>Mayoritas</v>
      </c>
      <c r="T6533" s="27" t="str">
        <f>IFERROR(_xlfn.XLOOKUP($B6533,'Ownership Metrics'!$A:$A,'Ownership Metrics'!$I:$I),"")</f>
        <v>Tinggi</v>
      </c>
      <c r="U6533" s="27">
        <f>IF(COUNTIFS($B$2:$B6533,$B6533,$D$2:$D6533,$D6533)=1,1,0)</f>
        <v>1</v>
      </c>
      <c r="V6533" s="27">
        <f t="shared" si="307"/>
        <v>3.93</v>
      </c>
      <c r="W6533" s="27">
        <f t="shared" si="308"/>
        <v>3</v>
      </c>
      <c r="X6533" s="27">
        <f t="shared" si="306"/>
        <v>3.9299993467000003</v>
      </c>
    </row>
    <row r="6534" spans="1:24" x14ac:dyDescent="0.25">
      <c r="A6534" s="26">
        <v>46265</v>
      </c>
      <c r="B6534" s="27" t="s">
        <v>11024</v>
      </c>
      <c r="C6534" s="27" t="s">
        <v>6630</v>
      </c>
      <c r="D6534" s="27" t="s">
        <v>6633</v>
      </c>
      <c r="E6534" s="27" t="s">
        <v>74</v>
      </c>
      <c r="F6534" s="27" t="s">
        <v>23</v>
      </c>
      <c r="G6534" s="27"/>
      <c r="H6534" s="27" t="s">
        <v>24</v>
      </c>
      <c r="I6534" s="28">
        <v>126146700</v>
      </c>
      <c r="J6534" s="28">
        <v>0</v>
      </c>
      <c r="K6534" s="28">
        <v>126146700</v>
      </c>
      <c r="L6534" s="29">
        <v>1.52</v>
      </c>
      <c r="M6534" s="29">
        <f>IFERROR(_xlfn.XLOOKUP($B6534,'Ownership Metrics'!$A:$A,'Ownership Metrics'!$B:$B),"")</f>
        <v>23.17</v>
      </c>
      <c r="N6534" s="28">
        <f>IFERROR(_xlfn.XLOOKUP($B6534,'Ownership Metrics'!$A:$A,'Ownership Metrics'!$C:$C),"")</f>
        <v>3675</v>
      </c>
      <c r="O6534" s="29">
        <f>IFERROR(_xlfn.XLOOKUP($B6534,'Ownership Metrics'!$A:$A,'Ownership Metrics'!$D:$D),"")</f>
        <v>59.9</v>
      </c>
      <c r="P6534" s="29">
        <f>IFERROR(_xlfn.XLOOKUP($B6534,'Ownership Metrics'!$A:$A,'Ownership Metrics'!$E:$E),"")</f>
        <v>71.739999999999995</v>
      </c>
      <c r="Q6534" s="30">
        <f>IFERROR(_xlfn.XLOOKUP($B6534,'Ownership Metrics'!$A:$A,'Ownership Metrics'!$F:$F),"")</f>
        <v>6</v>
      </c>
      <c r="R6534" s="30">
        <f>IFERROR(_xlfn.XLOOKUP($B6534,'Ownership Metrics'!$A:$A,'Ownership Metrics'!$G:$G),"")</f>
        <v>56</v>
      </c>
      <c r="S6534" s="27" t="str">
        <f>IFERROR(_xlfn.XLOOKUP($B6534,'Ownership Metrics'!$A:$A,'Ownership Metrics'!$H:$H),"")</f>
        <v>Mayoritas</v>
      </c>
      <c r="T6534" s="27" t="str">
        <f>IFERROR(_xlfn.XLOOKUP($B6534,'Ownership Metrics'!$A:$A,'Ownership Metrics'!$I:$I),"")</f>
        <v>Tinggi</v>
      </c>
      <c r="U6534" s="27">
        <f>IF(COUNTIFS($B$2:$B6534,$B6534,$D$2:$D6534,$D6534)=1,1,0)</f>
        <v>1</v>
      </c>
      <c r="V6534" s="27">
        <f t="shared" si="307"/>
        <v>1.52</v>
      </c>
      <c r="W6534" s="27">
        <f t="shared" si="308"/>
        <v>5</v>
      </c>
      <c r="X6534" s="27">
        <f t="shared" si="306"/>
        <v>1.5199993465999999</v>
      </c>
    </row>
    <row r="6535" spans="1:24" x14ac:dyDescent="0.25">
      <c r="A6535" s="26">
        <v>46265</v>
      </c>
      <c r="B6535" s="27" t="s">
        <v>11024</v>
      </c>
      <c r="C6535" s="27" t="s">
        <v>6630</v>
      </c>
      <c r="D6535" s="27" t="s">
        <v>6634</v>
      </c>
      <c r="E6535" s="27" t="s">
        <v>22</v>
      </c>
      <c r="F6535" s="27" t="s">
        <v>32</v>
      </c>
      <c r="G6535" s="27"/>
      <c r="H6535" s="27" t="s">
        <v>64</v>
      </c>
      <c r="I6535" s="28">
        <v>4983799956</v>
      </c>
      <c r="J6535" s="28">
        <v>0</v>
      </c>
      <c r="K6535" s="28">
        <v>4983799956</v>
      </c>
      <c r="L6535" s="29">
        <v>59.9</v>
      </c>
      <c r="M6535" s="29">
        <f>IFERROR(_xlfn.XLOOKUP($B6535,'Ownership Metrics'!$A:$A,'Ownership Metrics'!$B:$B),"")</f>
        <v>23.17</v>
      </c>
      <c r="N6535" s="28">
        <f>IFERROR(_xlfn.XLOOKUP($B6535,'Ownership Metrics'!$A:$A,'Ownership Metrics'!$C:$C),"")</f>
        <v>3675</v>
      </c>
      <c r="O6535" s="29">
        <f>IFERROR(_xlfn.XLOOKUP($B6535,'Ownership Metrics'!$A:$A,'Ownership Metrics'!$D:$D),"")</f>
        <v>59.9</v>
      </c>
      <c r="P6535" s="29">
        <f>IFERROR(_xlfn.XLOOKUP($B6535,'Ownership Metrics'!$A:$A,'Ownership Metrics'!$E:$E),"")</f>
        <v>71.739999999999995</v>
      </c>
      <c r="Q6535" s="30">
        <f>IFERROR(_xlfn.XLOOKUP($B6535,'Ownership Metrics'!$A:$A,'Ownership Metrics'!$F:$F),"")</f>
        <v>6</v>
      </c>
      <c r="R6535" s="30">
        <f>IFERROR(_xlfn.XLOOKUP($B6535,'Ownership Metrics'!$A:$A,'Ownership Metrics'!$G:$G),"")</f>
        <v>56</v>
      </c>
      <c r="S6535" s="27" t="str">
        <f>IFERROR(_xlfn.XLOOKUP($B6535,'Ownership Metrics'!$A:$A,'Ownership Metrics'!$H:$H),"")</f>
        <v>Mayoritas</v>
      </c>
      <c r="T6535" s="27" t="str">
        <f>IFERROR(_xlfn.XLOOKUP($B6535,'Ownership Metrics'!$A:$A,'Ownership Metrics'!$I:$I),"")</f>
        <v>Tinggi</v>
      </c>
      <c r="U6535" s="27">
        <f>IF(COUNTIFS($B$2:$B6535,$B6535,$D$2:$D6535,$D6535)=1,1,0)</f>
        <v>1</v>
      </c>
      <c r="V6535" s="27">
        <f t="shared" si="307"/>
        <v>59.9</v>
      </c>
      <c r="W6535" s="27">
        <f t="shared" si="308"/>
        <v>1</v>
      </c>
      <c r="X6535" s="27">
        <f t="shared" si="306"/>
        <v>59.899999346499996</v>
      </c>
    </row>
    <row r="6536" spans="1:24" x14ac:dyDescent="0.25">
      <c r="A6536" s="26">
        <v>46265</v>
      </c>
      <c r="B6536" s="27" t="s">
        <v>11024</v>
      </c>
      <c r="C6536" s="27" t="s">
        <v>6630</v>
      </c>
      <c r="D6536" s="27" t="s">
        <v>6635</v>
      </c>
      <c r="E6536" s="27" t="s">
        <v>35</v>
      </c>
      <c r="F6536" s="27" t="s">
        <v>23</v>
      </c>
      <c r="G6536" s="27" t="s">
        <v>36</v>
      </c>
      <c r="H6536" s="27" t="s">
        <v>24</v>
      </c>
      <c r="I6536" s="28">
        <v>119671600</v>
      </c>
      <c r="J6536" s="28">
        <v>0</v>
      </c>
      <c r="K6536" s="28">
        <v>119671600</v>
      </c>
      <c r="L6536" s="29">
        <v>1.44</v>
      </c>
      <c r="M6536" s="29">
        <f>IFERROR(_xlfn.XLOOKUP($B6536,'Ownership Metrics'!$A:$A,'Ownership Metrics'!$B:$B),"")</f>
        <v>23.17</v>
      </c>
      <c r="N6536" s="28">
        <f>IFERROR(_xlfn.XLOOKUP($B6536,'Ownership Metrics'!$A:$A,'Ownership Metrics'!$C:$C),"")</f>
        <v>3675</v>
      </c>
      <c r="O6536" s="29">
        <f>IFERROR(_xlfn.XLOOKUP($B6536,'Ownership Metrics'!$A:$A,'Ownership Metrics'!$D:$D),"")</f>
        <v>59.9</v>
      </c>
      <c r="P6536" s="29">
        <f>IFERROR(_xlfn.XLOOKUP($B6536,'Ownership Metrics'!$A:$A,'Ownership Metrics'!$E:$E),"")</f>
        <v>71.739999999999995</v>
      </c>
      <c r="Q6536" s="30">
        <f>IFERROR(_xlfn.XLOOKUP($B6536,'Ownership Metrics'!$A:$A,'Ownership Metrics'!$F:$F),"")</f>
        <v>6</v>
      </c>
      <c r="R6536" s="30">
        <f>IFERROR(_xlfn.XLOOKUP($B6536,'Ownership Metrics'!$A:$A,'Ownership Metrics'!$G:$G),"")</f>
        <v>56</v>
      </c>
      <c r="S6536" s="27" t="str">
        <f>IFERROR(_xlfn.XLOOKUP($B6536,'Ownership Metrics'!$A:$A,'Ownership Metrics'!$H:$H),"")</f>
        <v>Mayoritas</v>
      </c>
      <c r="T6536" s="27" t="str">
        <f>IFERROR(_xlfn.XLOOKUP($B6536,'Ownership Metrics'!$A:$A,'Ownership Metrics'!$I:$I),"")</f>
        <v>Tinggi</v>
      </c>
      <c r="U6536" s="27">
        <f>IF(COUNTIFS($B$2:$B6536,$B6536,$D$2:$D6536,$D6536)=1,1,0)</f>
        <v>1</v>
      </c>
      <c r="V6536" s="27">
        <f t="shared" si="307"/>
        <v>1.44</v>
      </c>
      <c r="W6536" s="27">
        <f t="shared" si="308"/>
        <v>6</v>
      </c>
      <c r="X6536" s="27">
        <f t="shared" si="306"/>
        <v>1.4399993464</v>
      </c>
    </row>
    <row r="6537" spans="1:24" x14ac:dyDescent="0.25">
      <c r="A6537" s="26">
        <v>46265</v>
      </c>
      <c r="B6537" s="27" t="s">
        <v>11024</v>
      </c>
      <c r="C6537" s="27" t="s">
        <v>6630</v>
      </c>
      <c r="D6537" s="27" t="s">
        <v>6636</v>
      </c>
      <c r="E6537" s="27" t="s">
        <v>35</v>
      </c>
      <c r="F6537" s="27" t="s">
        <v>23</v>
      </c>
      <c r="G6537" s="27" t="s">
        <v>36</v>
      </c>
      <c r="H6537" s="27" t="s">
        <v>24</v>
      </c>
      <c r="I6537" s="28">
        <v>176911571</v>
      </c>
      <c r="J6537" s="28">
        <v>0</v>
      </c>
      <c r="K6537" s="28">
        <v>176911571</v>
      </c>
      <c r="L6537" s="29">
        <v>2.13</v>
      </c>
      <c r="M6537" s="29">
        <f>IFERROR(_xlfn.XLOOKUP($B6537,'Ownership Metrics'!$A:$A,'Ownership Metrics'!$B:$B),"")</f>
        <v>23.17</v>
      </c>
      <c r="N6537" s="28">
        <f>IFERROR(_xlfn.XLOOKUP($B6537,'Ownership Metrics'!$A:$A,'Ownership Metrics'!$C:$C),"")</f>
        <v>3675</v>
      </c>
      <c r="O6537" s="29">
        <f>IFERROR(_xlfn.XLOOKUP($B6537,'Ownership Metrics'!$A:$A,'Ownership Metrics'!$D:$D),"")</f>
        <v>59.9</v>
      </c>
      <c r="P6537" s="29">
        <f>IFERROR(_xlfn.XLOOKUP($B6537,'Ownership Metrics'!$A:$A,'Ownership Metrics'!$E:$E),"")</f>
        <v>71.739999999999995</v>
      </c>
      <c r="Q6537" s="30">
        <f>IFERROR(_xlfn.XLOOKUP($B6537,'Ownership Metrics'!$A:$A,'Ownership Metrics'!$F:$F),"")</f>
        <v>6</v>
      </c>
      <c r="R6537" s="30">
        <f>IFERROR(_xlfn.XLOOKUP($B6537,'Ownership Metrics'!$A:$A,'Ownership Metrics'!$G:$G),"")</f>
        <v>56</v>
      </c>
      <c r="S6537" s="27" t="str">
        <f>IFERROR(_xlfn.XLOOKUP($B6537,'Ownership Metrics'!$A:$A,'Ownership Metrics'!$H:$H),"")</f>
        <v>Mayoritas</v>
      </c>
      <c r="T6537" s="27" t="str">
        <f>IFERROR(_xlfn.XLOOKUP($B6537,'Ownership Metrics'!$A:$A,'Ownership Metrics'!$I:$I),"")</f>
        <v>Tinggi</v>
      </c>
      <c r="U6537" s="27">
        <f>IF(COUNTIFS($B$2:$B6537,$B6537,$D$2:$D6537,$D6537)=1,1,0)</f>
        <v>1</v>
      </c>
      <c r="V6537" s="27">
        <f t="shared" si="307"/>
        <v>2.13</v>
      </c>
      <c r="W6537" s="27">
        <f t="shared" si="308"/>
        <v>4</v>
      </c>
      <c r="X6537" s="27">
        <f t="shared" si="306"/>
        <v>2.1299993463</v>
      </c>
    </row>
    <row r="6538" spans="1:24" x14ac:dyDescent="0.25">
      <c r="A6538" s="26">
        <v>46265</v>
      </c>
      <c r="B6538" s="27" t="s">
        <v>11025</v>
      </c>
      <c r="C6538" s="27" t="s">
        <v>6638</v>
      </c>
      <c r="D6538" s="27" t="s">
        <v>6639</v>
      </c>
      <c r="E6538" s="27" t="s">
        <v>22</v>
      </c>
      <c r="F6538" s="27" t="s">
        <v>23</v>
      </c>
      <c r="G6538" s="27"/>
      <c r="H6538" s="27" t="s">
        <v>24</v>
      </c>
      <c r="I6538" s="28">
        <v>1560000000</v>
      </c>
      <c r="J6538" s="28">
        <v>0</v>
      </c>
      <c r="K6538" s="28">
        <v>1560000000</v>
      </c>
      <c r="L6538" s="29">
        <v>76.099999999999994</v>
      </c>
      <c r="M6538" s="29">
        <f>IFERROR(_xlfn.XLOOKUP($B6538,'Ownership Metrics'!$A:$A,'Ownership Metrics'!$B:$B),"")</f>
        <v>20.39</v>
      </c>
      <c r="N6538" s="28">
        <f>IFERROR(_xlfn.XLOOKUP($B6538,'Ownership Metrics'!$A:$A,'Ownership Metrics'!$C:$C),"")</f>
        <v>5804</v>
      </c>
      <c r="O6538" s="29">
        <f>IFERROR(_xlfn.XLOOKUP($B6538,'Ownership Metrics'!$A:$A,'Ownership Metrics'!$D:$D),"")</f>
        <v>76.099999999999994</v>
      </c>
      <c r="P6538" s="29">
        <f>IFERROR(_xlfn.XLOOKUP($B6538,'Ownership Metrics'!$A:$A,'Ownership Metrics'!$E:$E),"")</f>
        <v>79.61</v>
      </c>
      <c r="Q6538" s="30">
        <f>IFERROR(_xlfn.XLOOKUP($B6538,'Ownership Metrics'!$A:$A,'Ownership Metrics'!$F:$F),"")</f>
        <v>2</v>
      </c>
      <c r="R6538" s="30">
        <f>IFERROR(_xlfn.XLOOKUP($B6538,'Ownership Metrics'!$A:$A,'Ownership Metrics'!$G:$G),"")</f>
        <v>73</v>
      </c>
      <c r="S6538" s="27" t="str">
        <f>IFERROR(_xlfn.XLOOKUP($B6538,'Ownership Metrics'!$A:$A,'Ownership Metrics'!$H:$H),"")</f>
        <v>Mayoritas</v>
      </c>
      <c r="T6538" s="27" t="str">
        <f>IFERROR(_xlfn.XLOOKUP($B6538,'Ownership Metrics'!$A:$A,'Ownership Metrics'!$I:$I),"")</f>
        <v>Tinggi</v>
      </c>
      <c r="U6538" s="27">
        <f>IF(COUNTIFS($B$2:$B6538,$B6538,$D$2:$D6538,$D6538)=1,1,0)</f>
        <v>1</v>
      </c>
      <c r="V6538" s="27">
        <f t="shared" si="307"/>
        <v>76.099999999999994</v>
      </c>
      <c r="W6538" s="27">
        <f t="shared" si="308"/>
        <v>1</v>
      </c>
      <c r="X6538" s="27">
        <f t="shared" si="306"/>
        <v>76.099999346199994</v>
      </c>
    </row>
    <row r="6539" spans="1:24" x14ac:dyDescent="0.25">
      <c r="A6539" s="26">
        <v>46265</v>
      </c>
      <c r="B6539" s="27" t="s">
        <v>11025</v>
      </c>
      <c r="C6539" s="27" t="s">
        <v>6638</v>
      </c>
      <c r="D6539" s="27" t="s">
        <v>6640</v>
      </c>
      <c r="E6539" s="27" t="s">
        <v>35</v>
      </c>
      <c r="F6539" s="27" t="s">
        <v>23</v>
      </c>
      <c r="G6539" s="27" t="s">
        <v>36</v>
      </c>
      <c r="H6539" s="27" t="s">
        <v>24</v>
      </c>
      <c r="I6539" s="28">
        <v>72000000</v>
      </c>
      <c r="J6539" s="28">
        <v>0</v>
      </c>
      <c r="K6539" s="28">
        <v>72000000</v>
      </c>
      <c r="L6539" s="29">
        <v>3.51</v>
      </c>
      <c r="M6539" s="29">
        <f>IFERROR(_xlfn.XLOOKUP($B6539,'Ownership Metrics'!$A:$A,'Ownership Metrics'!$B:$B),"")</f>
        <v>20.39</v>
      </c>
      <c r="N6539" s="28">
        <f>IFERROR(_xlfn.XLOOKUP($B6539,'Ownership Metrics'!$A:$A,'Ownership Metrics'!$C:$C),"")</f>
        <v>5804</v>
      </c>
      <c r="O6539" s="29">
        <f>IFERROR(_xlfn.XLOOKUP($B6539,'Ownership Metrics'!$A:$A,'Ownership Metrics'!$D:$D),"")</f>
        <v>76.099999999999994</v>
      </c>
      <c r="P6539" s="29">
        <f>IFERROR(_xlfn.XLOOKUP($B6539,'Ownership Metrics'!$A:$A,'Ownership Metrics'!$E:$E),"")</f>
        <v>79.61</v>
      </c>
      <c r="Q6539" s="30">
        <f>IFERROR(_xlfn.XLOOKUP($B6539,'Ownership Metrics'!$A:$A,'Ownership Metrics'!$F:$F),"")</f>
        <v>2</v>
      </c>
      <c r="R6539" s="30">
        <f>IFERROR(_xlfn.XLOOKUP($B6539,'Ownership Metrics'!$A:$A,'Ownership Metrics'!$G:$G),"")</f>
        <v>73</v>
      </c>
      <c r="S6539" s="27" t="str">
        <f>IFERROR(_xlfn.XLOOKUP($B6539,'Ownership Metrics'!$A:$A,'Ownership Metrics'!$H:$H),"")</f>
        <v>Mayoritas</v>
      </c>
      <c r="T6539" s="27" t="str">
        <f>IFERROR(_xlfn.XLOOKUP($B6539,'Ownership Metrics'!$A:$A,'Ownership Metrics'!$I:$I),"")</f>
        <v>Tinggi</v>
      </c>
      <c r="U6539" s="27">
        <f>IF(COUNTIFS($B$2:$B6539,$B6539,$D$2:$D6539,$D6539)=1,1,0)</f>
        <v>1</v>
      </c>
      <c r="V6539" s="27">
        <f t="shared" si="307"/>
        <v>3.51</v>
      </c>
      <c r="W6539" s="27">
        <f t="shared" si="308"/>
        <v>2</v>
      </c>
      <c r="X6539" s="27">
        <f t="shared" si="306"/>
        <v>3.5099993460999999</v>
      </c>
    </row>
    <row r="6540" spans="1:24" x14ac:dyDescent="0.25">
      <c r="A6540" s="26">
        <v>46265</v>
      </c>
      <c r="B6540" s="27" t="s">
        <v>11026</v>
      </c>
      <c r="C6540" s="27" t="s">
        <v>6642</v>
      </c>
      <c r="D6540" s="27" t="s">
        <v>6643</v>
      </c>
      <c r="E6540" s="27" t="s">
        <v>22</v>
      </c>
      <c r="F6540" s="27" t="s">
        <v>23</v>
      </c>
      <c r="G6540" s="27"/>
      <c r="H6540" s="27" t="s">
        <v>24</v>
      </c>
      <c r="I6540" s="28">
        <v>1030650200</v>
      </c>
      <c r="J6540" s="28">
        <v>0</v>
      </c>
      <c r="K6540" s="28">
        <v>1030650200</v>
      </c>
      <c r="L6540" s="29">
        <v>3.09</v>
      </c>
      <c r="M6540" s="29">
        <f>IFERROR(_xlfn.XLOOKUP($B6540,'Ownership Metrics'!$A:$A,'Ownership Metrics'!$B:$B),"")</f>
        <v>33.17</v>
      </c>
      <c r="N6540" s="28">
        <f>IFERROR(_xlfn.XLOOKUP($B6540,'Ownership Metrics'!$A:$A,'Ownership Metrics'!$C:$C),"")</f>
        <v>2316</v>
      </c>
      <c r="O6540" s="29">
        <f>IFERROR(_xlfn.XLOOKUP($B6540,'Ownership Metrics'!$A:$A,'Ownership Metrics'!$D:$D),"")</f>
        <v>47.39</v>
      </c>
      <c r="P6540" s="29">
        <f>IFERROR(_xlfn.XLOOKUP($B6540,'Ownership Metrics'!$A:$A,'Ownership Metrics'!$E:$E),"")</f>
        <v>56.9</v>
      </c>
      <c r="Q6540" s="30">
        <f>IFERROR(_xlfn.XLOOKUP($B6540,'Ownership Metrics'!$A:$A,'Ownership Metrics'!$F:$F),"")</f>
        <v>8</v>
      </c>
      <c r="R6540" s="30">
        <f>IFERROR(_xlfn.XLOOKUP($B6540,'Ownership Metrics'!$A:$A,'Ownership Metrics'!$G:$G),"")</f>
        <v>43</v>
      </c>
      <c r="S6540" s="27" t="str">
        <f>IFERROR(_xlfn.XLOOKUP($B6540,'Ownership Metrics'!$A:$A,'Ownership Metrics'!$H:$H),"")</f>
        <v>Moderat</v>
      </c>
      <c r="T6540" s="27" t="str">
        <f>IFERROR(_xlfn.XLOOKUP($B6540,'Ownership Metrics'!$A:$A,'Ownership Metrics'!$I:$I),"")</f>
        <v>Sedang</v>
      </c>
      <c r="U6540" s="27">
        <f>IF(COUNTIFS($B$2:$B6540,$B6540,$D$2:$D6540,$D6540)=1,1,0)</f>
        <v>1</v>
      </c>
      <c r="V6540" s="27">
        <f t="shared" si="307"/>
        <v>3.09</v>
      </c>
      <c r="W6540" s="27">
        <f t="shared" si="308"/>
        <v>4</v>
      </c>
      <c r="X6540" s="27">
        <f t="shared" si="306"/>
        <v>3.0899993459999999</v>
      </c>
    </row>
    <row r="6541" spans="1:24" x14ac:dyDescent="0.25">
      <c r="A6541" s="26">
        <v>46265</v>
      </c>
      <c r="B6541" s="27" t="s">
        <v>11026</v>
      </c>
      <c r="C6541" s="27" t="s">
        <v>6642</v>
      </c>
      <c r="D6541" s="27" t="s">
        <v>6644</v>
      </c>
      <c r="E6541" s="27" t="s">
        <v>51</v>
      </c>
      <c r="F6541" s="27" t="s">
        <v>23</v>
      </c>
      <c r="G6541" s="27"/>
      <c r="H6541" s="27" t="s">
        <v>24</v>
      </c>
      <c r="I6541" s="28">
        <v>15793752633</v>
      </c>
      <c r="J6541" s="28">
        <v>0</v>
      </c>
      <c r="K6541" s="28">
        <v>15793752633</v>
      </c>
      <c r="L6541" s="29">
        <v>47.39</v>
      </c>
      <c r="M6541" s="29">
        <f>IFERROR(_xlfn.XLOOKUP($B6541,'Ownership Metrics'!$A:$A,'Ownership Metrics'!$B:$B),"")</f>
        <v>33.17</v>
      </c>
      <c r="N6541" s="28">
        <f>IFERROR(_xlfn.XLOOKUP($B6541,'Ownership Metrics'!$A:$A,'Ownership Metrics'!$C:$C),"")</f>
        <v>2316</v>
      </c>
      <c r="O6541" s="29">
        <f>IFERROR(_xlfn.XLOOKUP($B6541,'Ownership Metrics'!$A:$A,'Ownership Metrics'!$D:$D),"")</f>
        <v>47.39</v>
      </c>
      <c r="P6541" s="29">
        <f>IFERROR(_xlfn.XLOOKUP($B6541,'Ownership Metrics'!$A:$A,'Ownership Metrics'!$E:$E),"")</f>
        <v>56.9</v>
      </c>
      <c r="Q6541" s="30">
        <f>IFERROR(_xlfn.XLOOKUP($B6541,'Ownership Metrics'!$A:$A,'Ownership Metrics'!$F:$F),"")</f>
        <v>8</v>
      </c>
      <c r="R6541" s="30">
        <f>IFERROR(_xlfn.XLOOKUP($B6541,'Ownership Metrics'!$A:$A,'Ownership Metrics'!$G:$G),"")</f>
        <v>43</v>
      </c>
      <c r="S6541" s="27" t="str">
        <f>IFERROR(_xlfn.XLOOKUP($B6541,'Ownership Metrics'!$A:$A,'Ownership Metrics'!$H:$H),"")</f>
        <v>Moderat</v>
      </c>
      <c r="T6541" s="27" t="str">
        <f>IFERROR(_xlfn.XLOOKUP($B6541,'Ownership Metrics'!$A:$A,'Ownership Metrics'!$I:$I),"")</f>
        <v>Sedang</v>
      </c>
      <c r="U6541" s="27">
        <f>IF(COUNTIFS($B$2:$B6541,$B6541,$D$2:$D6541,$D6541)=1,1,0)</f>
        <v>1</v>
      </c>
      <c r="V6541" s="27">
        <f t="shared" si="307"/>
        <v>47.39</v>
      </c>
      <c r="W6541" s="27">
        <f t="shared" si="308"/>
        <v>1</v>
      </c>
      <c r="X6541" s="27">
        <f t="shared" si="306"/>
        <v>47.389999345900002</v>
      </c>
    </row>
    <row r="6542" spans="1:24" x14ac:dyDescent="0.25">
      <c r="A6542" s="26">
        <v>46265</v>
      </c>
      <c r="B6542" s="27" t="s">
        <v>11026</v>
      </c>
      <c r="C6542" s="27" t="s">
        <v>6642</v>
      </c>
      <c r="D6542" s="27" t="s">
        <v>2525</v>
      </c>
      <c r="E6542" s="27" t="s">
        <v>139</v>
      </c>
      <c r="F6542" s="27" t="s">
        <v>32</v>
      </c>
      <c r="G6542" s="27"/>
      <c r="H6542" s="27" t="s">
        <v>2526</v>
      </c>
      <c r="I6542" s="28">
        <v>1237825800</v>
      </c>
      <c r="J6542" s="28">
        <v>0</v>
      </c>
      <c r="K6542" s="28">
        <v>1237825800</v>
      </c>
      <c r="L6542" s="29">
        <v>3.71</v>
      </c>
      <c r="M6542" s="29">
        <f>IFERROR(_xlfn.XLOOKUP($B6542,'Ownership Metrics'!$A:$A,'Ownership Metrics'!$B:$B),"")</f>
        <v>33.17</v>
      </c>
      <c r="N6542" s="28">
        <f>IFERROR(_xlfn.XLOOKUP($B6542,'Ownership Metrics'!$A:$A,'Ownership Metrics'!$C:$C),"")</f>
        <v>2316</v>
      </c>
      <c r="O6542" s="29">
        <f>IFERROR(_xlfn.XLOOKUP($B6542,'Ownership Metrics'!$A:$A,'Ownership Metrics'!$D:$D),"")</f>
        <v>47.39</v>
      </c>
      <c r="P6542" s="29">
        <f>IFERROR(_xlfn.XLOOKUP($B6542,'Ownership Metrics'!$A:$A,'Ownership Metrics'!$E:$E),"")</f>
        <v>56.9</v>
      </c>
      <c r="Q6542" s="30">
        <f>IFERROR(_xlfn.XLOOKUP($B6542,'Ownership Metrics'!$A:$A,'Ownership Metrics'!$F:$F),"")</f>
        <v>8</v>
      </c>
      <c r="R6542" s="30">
        <f>IFERROR(_xlfn.XLOOKUP($B6542,'Ownership Metrics'!$A:$A,'Ownership Metrics'!$G:$G),"")</f>
        <v>43</v>
      </c>
      <c r="S6542" s="27" t="str">
        <f>IFERROR(_xlfn.XLOOKUP($B6542,'Ownership Metrics'!$A:$A,'Ownership Metrics'!$H:$H),"")</f>
        <v>Moderat</v>
      </c>
      <c r="T6542" s="27" t="str">
        <f>IFERROR(_xlfn.XLOOKUP($B6542,'Ownership Metrics'!$A:$A,'Ownership Metrics'!$I:$I),"")</f>
        <v>Sedang</v>
      </c>
      <c r="U6542" s="27">
        <f>IF(COUNTIFS($B$2:$B6542,$B6542,$D$2:$D6542,$D6542)=1,1,0)</f>
        <v>1</v>
      </c>
      <c r="V6542" s="27">
        <f t="shared" si="307"/>
        <v>3.71</v>
      </c>
      <c r="W6542" s="27">
        <f t="shared" si="308"/>
        <v>3</v>
      </c>
      <c r="X6542" s="27">
        <f t="shared" si="306"/>
        <v>3.7099993458</v>
      </c>
    </row>
    <row r="6543" spans="1:24" x14ac:dyDescent="0.25">
      <c r="A6543" s="26">
        <v>46265</v>
      </c>
      <c r="B6543" s="27" t="s">
        <v>11026</v>
      </c>
      <c r="C6543" s="27" t="s">
        <v>6642</v>
      </c>
      <c r="D6543" s="27" t="s">
        <v>1604</v>
      </c>
      <c r="E6543" s="27" t="s">
        <v>35</v>
      </c>
      <c r="F6543" s="27" t="s">
        <v>23</v>
      </c>
      <c r="G6543" s="27" t="s">
        <v>36</v>
      </c>
      <c r="H6543" s="27" t="s">
        <v>24</v>
      </c>
      <c r="I6543" s="28">
        <v>388626400</v>
      </c>
      <c r="J6543" s="28">
        <v>0</v>
      </c>
      <c r="K6543" s="28">
        <v>388626400</v>
      </c>
      <c r="L6543" s="29">
        <v>1.17</v>
      </c>
      <c r="M6543" s="29">
        <f>IFERROR(_xlfn.XLOOKUP($B6543,'Ownership Metrics'!$A:$A,'Ownership Metrics'!$B:$B),"")</f>
        <v>33.17</v>
      </c>
      <c r="N6543" s="28">
        <f>IFERROR(_xlfn.XLOOKUP($B6543,'Ownership Metrics'!$A:$A,'Ownership Metrics'!$C:$C),"")</f>
        <v>2316</v>
      </c>
      <c r="O6543" s="29">
        <f>IFERROR(_xlfn.XLOOKUP($B6543,'Ownership Metrics'!$A:$A,'Ownership Metrics'!$D:$D),"")</f>
        <v>47.39</v>
      </c>
      <c r="P6543" s="29">
        <f>IFERROR(_xlfn.XLOOKUP($B6543,'Ownership Metrics'!$A:$A,'Ownership Metrics'!$E:$E),"")</f>
        <v>56.9</v>
      </c>
      <c r="Q6543" s="30">
        <f>IFERROR(_xlfn.XLOOKUP($B6543,'Ownership Metrics'!$A:$A,'Ownership Metrics'!$F:$F),"")</f>
        <v>8</v>
      </c>
      <c r="R6543" s="30">
        <f>IFERROR(_xlfn.XLOOKUP($B6543,'Ownership Metrics'!$A:$A,'Ownership Metrics'!$G:$G),"")</f>
        <v>43</v>
      </c>
      <c r="S6543" s="27" t="str">
        <f>IFERROR(_xlfn.XLOOKUP($B6543,'Ownership Metrics'!$A:$A,'Ownership Metrics'!$H:$H),"")</f>
        <v>Moderat</v>
      </c>
      <c r="T6543" s="27" t="str">
        <f>IFERROR(_xlfn.XLOOKUP($B6543,'Ownership Metrics'!$A:$A,'Ownership Metrics'!$I:$I),"")</f>
        <v>Sedang</v>
      </c>
      <c r="U6543" s="27">
        <f>IF(COUNTIFS($B$2:$B6543,$B6543,$D$2:$D6543,$D6543)=1,1,0)</f>
        <v>1</v>
      </c>
      <c r="V6543" s="27">
        <f t="shared" si="307"/>
        <v>1.17</v>
      </c>
      <c r="W6543" s="27">
        <f t="shared" si="308"/>
        <v>8</v>
      </c>
      <c r="X6543" s="27">
        <f t="shared" si="306"/>
        <v>1.1699993457</v>
      </c>
    </row>
    <row r="6544" spans="1:24" x14ac:dyDescent="0.25">
      <c r="A6544" s="26">
        <v>46265</v>
      </c>
      <c r="B6544" s="27" t="s">
        <v>11026</v>
      </c>
      <c r="C6544" s="27" t="s">
        <v>6642</v>
      </c>
      <c r="D6544" s="27" t="s">
        <v>1063</v>
      </c>
      <c r="E6544" s="27" t="s">
        <v>35</v>
      </c>
      <c r="F6544" s="27" t="s">
        <v>23</v>
      </c>
      <c r="G6544" s="27" t="s">
        <v>36</v>
      </c>
      <c r="H6544" s="27" t="s">
        <v>24</v>
      </c>
      <c r="I6544" s="28">
        <v>851649241</v>
      </c>
      <c r="J6544" s="28">
        <v>0</v>
      </c>
      <c r="K6544" s="28">
        <v>851649241</v>
      </c>
      <c r="L6544" s="29">
        <v>2.56</v>
      </c>
      <c r="M6544" s="29">
        <f>IFERROR(_xlfn.XLOOKUP($B6544,'Ownership Metrics'!$A:$A,'Ownership Metrics'!$B:$B),"")</f>
        <v>33.17</v>
      </c>
      <c r="N6544" s="28">
        <f>IFERROR(_xlfn.XLOOKUP($B6544,'Ownership Metrics'!$A:$A,'Ownership Metrics'!$C:$C),"")</f>
        <v>2316</v>
      </c>
      <c r="O6544" s="29">
        <f>IFERROR(_xlfn.XLOOKUP($B6544,'Ownership Metrics'!$A:$A,'Ownership Metrics'!$D:$D),"")</f>
        <v>47.39</v>
      </c>
      <c r="P6544" s="29">
        <f>IFERROR(_xlfn.XLOOKUP($B6544,'Ownership Metrics'!$A:$A,'Ownership Metrics'!$E:$E),"")</f>
        <v>56.9</v>
      </c>
      <c r="Q6544" s="30">
        <f>IFERROR(_xlfn.XLOOKUP($B6544,'Ownership Metrics'!$A:$A,'Ownership Metrics'!$F:$F),"")</f>
        <v>8</v>
      </c>
      <c r="R6544" s="30">
        <f>IFERROR(_xlfn.XLOOKUP($B6544,'Ownership Metrics'!$A:$A,'Ownership Metrics'!$G:$G),"")</f>
        <v>43</v>
      </c>
      <c r="S6544" s="27" t="str">
        <f>IFERROR(_xlfn.XLOOKUP($B6544,'Ownership Metrics'!$A:$A,'Ownership Metrics'!$H:$H),"")</f>
        <v>Moderat</v>
      </c>
      <c r="T6544" s="27" t="str">
        <f>IFERROR(_xlfn.XLOOKUP($B6544,'Ownership Metrics'!$A:$A,'Ownership Metrics'!$I:$I),"")</f>
        <v>Sedang</v>
      </c>
      <c r="U6544" s="27">
        <f>IF(COUNTIFS($B$2:$B6544,$B6544,$D$2:$D6544,$D6544)=1,1,0)</f>
        <v>1</v>
      </c>
      <c r="V6544" s="27">
        <f t="shared" si="307"/>
        <v>2.56</v>
      </c>
      <c r="W6544" s="27">
        <f t="shared" si="308"/>
        <v>5</v>
      </c>
      <c r="X6544" s="27">
        <f t="shared" si="306"/>
        <v>2.5599993456000001</v>
      </c>
    </row>
    <row r="6545" spans="1:24" x14ac:dyDescent="0.25">
      <c r="A6545" s="26">
        <v>46265</v>
      </c>
      <c r="B6545" s="27" t="s">
        <v>11026</v>
      </c>
      <c r="C6545" s="27" t="s">
        <v>6642</v>
      </c>
      <c r="D6545" s="27" t="s">
        <v>6645</v>
      </c>
      <c r="E6545" s="27" t="s">
        <v>35</v>
      </c>
      <c r="F6545" s="27" t="s">
        <v>23</v>
      </c>
      <c r="G6545" s="27" t="s">
        <v>36</v>
      </c>
      <c r="H6545" s="27" t="s">
        <v>24</v>
      </c>
      <c r="I6545" s="28">
        <v>500000200</v>
      </c>
      <c r="J6545" s="28">
        <v>0</v>
      </c>
      <c r="K6545" s="28">
        <v>500000200</v>
      </c>
      <c r="L6545" s="29">
        <v>1.5</v>
      </c>
      <c r="M6545" s="29">
        <f>IFERROR(_xlfn.XLOOKUP($B6545,'Ownership Metrics'!$A:$A,'Ownership Metrics'!$B:$B),"")</f>
        <v>33.17</v>
      </c>
      <c r="N6545" s="28">
        <f>IFERROR(_xlfn.XLOOKUP($B6545,'Ownership Metrics'!$A:$A,'Ownership Metrics'!$C:$C),"")</f>
        <v>2316</v>
      </c>
      <c r="O6545" s="29">
        <f>IFERROR(_xlfn.XLOOKUP($B6545,'Ownership Metrics'!$A:$A,'Ownership Metrics'!$D:$D),"")</f>
        <v>47.39</v>
      </c>
      <c r="P6545" s="29">
        <f>IFERROR(_xlfn.XLOOKUP($B6545,'Ownership Metrics'!$A:$A,'Ownership Metrics'!$E:$E),"")</f>
        <v>56.9</v>
      </c>
      <c r="Q6545" s="30">
        <f>IFERROR(_xlfn.XLOOKUP($B6545,'Ownership Metrics'!$A:$A,'Ownership Metrics'!$F:$F),"")</f>
        <v>8</v>
      </c>
      <c r="R6545" s="30">
        <f>IFERROR(_xlfn.XLOOKUP($B6545,'Ownership Metrics'!$A:$A,'Ownership Metrics'!$G:$G),"")</f>
        <v>43</v>
      </c>
      <c r="S6545" s="27" t="str">
        <f>IFERROR(_xlfn.XLOOKUP($B6545,'Ownership Metrics'!$A:$A,'Ownership Metrics'!$H:$H),"")</f>
        <v>Moderat</v>
      </c>
      <c r="T6545" s="27" t="str">
        <f>IFERROR(_xlfn.XLOOKUP($B6545,'Ownership Metrics'!$A:$A,'Ownership Metrics'!$I:$I),"")</f>
        <v>Sedang</v>
      </c>
      <c r="U6545" s="27">
        <f>IF(COUNTIFS($B$2:$B6545,$B6545,$D$2:$D6545,$D6545)=1,1,0)</f>
        <v>1</v>
      </c>
      <c r="V6545" s="27">
        <f t="shared" si="307"/>
        <v>1.5</v>
      </c>
      <c r="W6545" s="27">
        <f t="shared" si="308"/>
        <v>7</v>
      </c>
      <c r="X6545" s="27">
        <f t="shared" si="306"/>
        <v>1.4999993455</v>
      </c>
    </row>
    <row r="6546" spans="1:24" x14ac:dyDescent="0.25">
      <c r="A6546" s="26">
        <v>46265</v>
      </c>
      <c r="B6546" s="27" t="s">
        <v>11026</v>
      </c>
      <c r="C6546" s="27" t="s">
        <v>6642</v>
      </c>
      <c r="D6546" s="27" t="s">
        <v>6646</v>
      </c>
      <c r="E6546" s="27" t="s">
        <v>35</v>
      </c>
      <c r="F6546" s="27" t="s">
        <v>23</v>
      </c>
      <c r="G6546" s="27" t="s">
        <v>36</v>
      </c>
      <c r="H6546" s="27" t="s">
        <v>24</v>
      </c>
      <c r="I6546" s="28">
        <v>1931692700</v>
      </c>
      <c r="J6546" s="28">
        <v>0</v>
      </c>
      <c r="K6546" s="28">
        <v>1931692700</v>
      </c>
      <c r="L6546" s="29">
        <v>5.8</v>
      </c>
      <c r="M6546" s="29">
        <f>IFERROR(_xlfn.XLOOKUP($B6546,'Ownership Metrics'!$A:$A,'Ownership Metrics'!$B:$B),"")</f>
        <v>33.17</v>
      </c>
      <c r="N6546" s="28">
        <f>IFERROR(_xlfn.XLOOKUP($B6546,'Ownership Metrics'!$A:$A,'Ownership Metrics'!$C:$C),"")</f>
        <v>2316</v>
      </c>
      <c r="O6546" s="29">
        <f>IFERROR(_xlfn.XLOOKUP($B6546,'Ownership Metrics'!$A:$A,'Ownership Metrics'!$D:$D),"")</f>
        <v>47.39</v>
      </c>
      <c r="P6546" s="29">
        <f>IFERROR(_xlfn.XLOOKUP($B6546,'Ownership Metrics'!$A:$A,'Ownership Metrics'!$E:$E),"")</f>
        <v>56.9</v>
      </c>
      <c r="Q6546" s="30">
        <f>IFERROR(_xlfn.XLOOKUP($B6546,'Ownership Metrics'!$A:$A,'Ownership Metrics'!$F:$F),"")</f>
        <v>8</v>
      </c>
      <c r="R6546" s="30">
        <f>IFERROR(_xlfn.XLOOKUP($B6546,'Ownership Metrics'!$A:$A,'Ownership Metrics'!$G:$G),"")</f>
        <v>43</v>
      </c>
      <c r="S6546" s="27" t="str">
        <f>IFERROR(_xlfn.XLOOKUP($B6546,'Ownership Metrics'!$A:$A,'Ownership Metrics'!$H:$H),"")</f>
        <v>Moderat</v>
      </c>
      <c r="T6546" s="27" t="str">
        <f>IFERROR(_xlfn.XLOOKUP($B6546,'Ownership Metrics'!$A:$A,'Ownership Metrics'!$I:$I),"")</f>
        <v>Sedang</v>
      </c>
      <c r="U6546" s="27">
        <f>IF(COUNTIFS($B$2:$B6546,$B6546,$D$2:$D6546,$D6546)=1,1,0)</f>
        <v>1</v>
      </c>
      <c r="V6546" s="27">
        <f t="shared" si="307"/>
        <v>5.8</v>
      </c>
      <c r="W6546" s="27">
        <f t="shared" si="308"/>
        <v>2</v>
      </c>
      <c r="X6546" s="27">
        <f t="shared" si="306"/>
        <v>5.7999993453999998</v>
      </c>
    </row>
    <row r="6547" spans="1:24" x14ac:dyDescent="0.25">
      <c r="A6547" s="26">
        <v>46265</v>
      </c>
      <c r="B6547" s="27" t="s">
        <v>11026</v>
      </c>
      <c r="C6547" s="27" t="s">
        <v>6642</v>
      </c>
      <c r="D6547" s="27" t="s">
        <v>147</v>
      </c>
      <c r="E6547" s="27" t="s">
        <v>67</v>
      </c>
      <c r="F6547" s="27" t="s">
        <v>32</v>
      </c>
      <c r="G6547" s="27"/>
      <c r="H6547" s="27" t="s">
        <v>64</v>
      </c>
      <c r="I6547" s="28">
        <v>536713200</v>
      </c>
      <c r="J6547" s="28">
        <v>0</v>
      </c>
      <c r="K6547" s="28">
        <v>536713200</v>
      </c>
      <c r="L6547" s="29">
        <v>1.61</v>
      </c>
      <c r="M6547" s="29">
        <f>IFERROR(_xlfn.XLOOKUP($B6547,'Ownership Metrics'!$A:$A,'Ownership Metrics'!$B:$B),"")</f>
        <v>33.17</v>
      </c>
      <c r="N6547" s="28">
        <f>IFERROR(_xlfn.XLOOKUP($B6547,'Ownership Metrics'!$A:$A,'Ownership Metrics'!$C:$C),"")</f>
        <v>2316</v>
      </c>
      <c r="O6547" s="29">
        <f>IFERROR(_xlfn.XLOOKUP($B6547,'Ownership Metrics'!$A:$A,'Ownership Metrics'!$D:$D),"")</f>
        <v>47.39</v>
      </c>
      <c r="P6547" s="29">
        <f>IFERROR(_xlfn.XLOOKUP($B6547,'Ownership Metrics'!$A:$A,'Ownership Metrics'!$E:$E),"")</f>
        <v>56.9</v>
      </c>
      <c r="Q6547" s="30">
        <f>IFERROR(_xlfn.XLOOKUP($B6547,'Ownership Metrics'!$A:$A,'Ownership Metrics'!$F:$F),"")</f>
        <v>8</v>
      </c>
      <c r="R6547" s="30">
        <f>IFERROR(_xlfn.XLOOKUP($B6547,'Ownership Metrics'!$A:$A,'Ownership Metrics'!$G:$G),"")</f>
        <v>43</v>
      </c>
      <c r="S6547" s="27" t="str">
        <f>IFERROR(_xlfn.XLOOKUP($B6547,'Ownership Metrics'!$A:$A,'Ownership Metrics'!$H:$H),"")</f>
        <v>Moderat</v>
      </c>
      <c r="T6547" s="27" t="str">
        <f>IFERROR(_xlfn.XLOOKUP($B6547,'Ownership Metrics'!$A:$A,'Ownership Metrics'!$I:$I),"")</f>
        <v>Sedang</v>
      </c>
      <c r="U6547" s="27">
        <f>IF(COUNTIFS($B$2:$B6547,$B6547,$D$2:$D6547,$D6547)=1,1,0)</f>
        <v>1</v>
      </c>
      <c r="V6547" s="27">
        <f t="shared" si="307"/>
        <v>1.61</v>
      </c>
      <c r="W6547" s="27">
        <f t="shared" si="308"/>
        <v>6</v>
      </c>
      <c r="X6547" s="27">
        <f t="shared" si="306"/>
        <v>1.6099993453000001</v>
      </c>
    </row>
    <row r="6548" spans="1:24" x14ac:dyDescent="0.25">
      <c r="A6548" s="26">
        <v>46265</v>
      </c>
      <c r="B6548" s="27" t="s">
        <v>11027</v>
      </c>
      <c r="C6548" s="27" t="s">
        <v>6648</v>
      </c>
      <c r="D6548" s="27" t="s">
        <v>6649</v>
      </c>
      <c r="E6548" s="27" t="s">
        <v>22</v>
      </c>
      <c r="F6548" s="27" t="s">
        <v>23</v>
      </c>
      <c r="G6548" s="27"/>
      <c r="H6548" s="27"/>
      <c r="I6548" s="28">
        <v>0</v>
      </c>
      <c r="J6548" s="28">
        <v>87062500</v>
      </c>
      <c r="K6548" s="28">
        <v>87062500</v>
      </c>
      <c r="L6548" s="29">
        <v>1.99</v>
      </c>
      <c r="M6548" s="29">
        <f>IFERROR(_xlfn.XLOOKUP($B6548,'Ownership Metrics'!$A:$A,'Ownership Metrics'!$B:$B),"")</f>
        <v>23.05</v>
      </c>
      <c r="N6548" s="28">
        <f>IFERROR(_xlfn.XLOOKUP($B6548,'Ownership Metrics'!$A:$A,'Ownership Metrics'!$C:$C),"")</f>
        <v>3129</v>
      </c>
      <c r="O6548" s="29">
        <f>IFERROR(_xlfn.XLOOKUP($B6548,'Ownership Metrics'!$A:$A,'Ownership Metrics'!$D:$D),"")</f>
        <v>54.17</v>
      </c>
      <c r="P6548" s="29">
        <f>IFERROR(_xlfn.XLOOKUP($B6548,'Ownership Metrics'!$A:$A,'Ownership Metrics'!$E:$E),"")</f>
        <v>72.8</v>
      </c>
      <c r="Q6548" s="30">
        <f>IFERROR(_xlfn.XLOOKUP($B6548,'Ownership Metrics'!$A:$A,'Ownership Metrics'!$F:$F),"")</f>
        <v>5</v>
      </c>
      <c r="R6548" s="30">
        <f>IFERROR(_xlfn.XLOOKUP($B6548,'Ownership Metrics'!$A:$A,'Ownership Metrics'!$G:$G),"")</f>
        <v>55</v>
      </c>
      <c r="S6548" s="27" t="str">
        <f>IFERROR(_xlfn.XLOOKUP($B6548,'Ownership Metrics'!$A:$A,'Ownership Metrics'!$H:$H),"")</f>
        <v>Mayoritas</v>
      </c>
      <c r="T6548" s="27" t="str">
        <f>IFERROR(_xlfn.XLOOKUP($B6548,'Ownership Metrics'!$A:$A,'Ownership Metrics'!$I:$I),"")</f>
        <v>Sedang</v>
      </c>
      <c r="U6548" s="27">
        <f>IF(COUNTIFS($B$2:$B6548,$B6548,$D$2:$D6548,$D6548)=1,1,0)</f>
        <v>1</v>
      </c>
      <c r="V6548" s="27">
        <f t="shared" si="307"/>
        <v>1.99</v>
      </c>
      <c r="W6548" s="27">
        <f t="shared" si="308"/>
        <v>5</v>
      </c>
      <c r="X6548" s="27">
        <f t="shared" si="306"/>
        <v>1.9899993452</v>
      </c>
    </row>
    <row r="6549" spans="1:24" x14ac:dyDescent="0.25">
      <c r="A6549" s="26">
        <v>46265</v>
      </c>
      <c r="B6549" s="27" t="s">
        <v>11027</v>
      </c>
      <c r="C6549" s="27" t="s">
        <v>6648</v>
      </c>
      <c r="D6549" s="27" t="s">
        <v>6650</v>
      </c>
      <c r="E6549" s="27" t="s">
        <v>35</v>
      </c>
      <c r="F6549" s="27" t="s">
        <v>23</v>
      </c>
      <c r="G6549" s="27" t="s">
        <v>36</v>
      </c>
      <c r="H6549" s="27" t="s">
        <v>24</v>
      </c>
      <c r="I6549" s="28">
        <v>518000100</v>
      </c>
      <c r="J6549" s="28">
        <v>0</v>
      </c>
      <c r="K6549" s="28">
        <v>518000100</v>
      </c>
      <c r="L6549" s="29">
        <v>11.84</v>
      </c>
      <c r="M6549" s="29">
        <f>IFERROR(_xlfn.XLOOKUP($B6549,'Ownership Metrics'!$A:$A,'Ownership Metrics'!$B:$B),"")</f>
        <v>23.05</v>
      </c>
      <c r="N6549" s="28">
        <f>IFERROR(_xlfn.XLOOKUP($B6549,'Ownership Metrics'!$A:$A,'Ownership Metrics'!$C:$C),"")</f>
        <v>3129</v>
      </c>
      <c r="O6549" s="29">
        <f>IFERROR(_xlfn.XLOOKUP($B6549,'Ownership Metrics'!$A:$A,'Ownership Metrics'!$D:$D),"")</f>
        <v>54.17</v>
      </c>
      <c r="P6549" s="29">
        <f>IFERROR(_xlfn.XLOOKUP($B6549,'Ownership Metrics'!$A:$A,'Ownership Metrics'!$E:$E),"")</f>
        <v>72.8</v>
      </c>
      <c r="Q6549" s="30">
        <f>IFERROR(_xlfn.XLOOKUP($B6549,'Ownership Metrics'!$A:$A,'Ownership Metrics'!$F:$F),"")</f>
        <v>5</v>
      </c>
      <c r="R6549" s="30">
        <f>IFERROR(_xlfn.XLOOKUP($B6549,'Ownership Metrics'!$A:$A,'Ownership Metrics'!$G:$G),"")</f>
        <v>55</v>
      </c>
      <c r="S6549" s="27" t="str">
        <f>IFERROR(_xlfn.XLOOKUP($B6549,'Ownership Metrics'!$A:$A,'Ownership Metrics'!$H:$H),"")</f>
        <v>Mayoritas</v>
      </c>
      <c r="T6549" s="27" t="str">
        <f>IFERROR(_xlfn.XLOOKUP($B6549,'Ownership Metrics'!$A:$A,'Ownership Metrics'!$I:$I),"")</f>
        <v>Sedang</v>
      </c>
      <c r="U6549" s="27">
        <f>IF(COUNTIFS($B$2:$B6549,$B6549,$D$2:$D6549,$D6549)=1,1,0)</f>
        <v>1</v>
      </c>
      <c r="V6549" s="27">
        <f t="shared" si="307"/>
        <v>11.84</v>
      </c>
      <c r="W6549" s="27">
        <f t="shared" si="308"/>
        <v>2</v>
      </c>
      <c r="X6549" s="27">
        <f t="shared" si="306"/>
        <v>11.839999345100001</v>
      </c>
    </row>
    <row r="6550" spans="1:24" x14ac:dyDescent="0.25">
      <c r="A6550" s="26">
        <v>46265</v>
      </c>
      <c r="B6550" s="27" t="s">
        <v>11027</v>
      </c>
      <c r="C6550" s="27" t="s">
        <v>6648</v>
      </c>
      <c r="D6550" s="27" t="s">
        <v>6651</v>
      </c>
      <c r="E6550" s="27" t="s">
        <v>35</v>
      </c>
      <c r="F6550" s="27" t="s">
        <v>23</v>
      </c>
      <c r="G6550" s="27" t="s">
        <v>36</v>
      </c>
      <c r="H6550" s="27" t="s">
        <v>24</v>
      </c>
      <c r="I6550" s="28">
        <v>2370129700</v>
      </c>
      <c r="J6550" s="28">
        <v>0</v>
      </c>
      <c r="K6550" s="28">
        <v>2370129700</v>
      </c>
      <c r="L6550" s="29">
        <v>54.17</v>
      </c>
      <c r="M6550" s="29">
        <f>IFERROR(_xlfn.XLOOKUP($B6550,'Ownership Metrics'!$A:$A,'Ownership Metrics'!$B:$B),"")</f>
        <v>23.05</v>
      </c>
      <c r="N6550" s="28">
        <f>IFERROR(_xlfn.XLOOKUP($B6550,'Ownership Metrics'!$A:$A,'Ownership Metrics'!$C:$C),"")</f>
        <v>3129</v>
      </c>
      <c r="O6550" s="29">
        <f>IFERROR(_xlfn.XLOOKUP($B6550,'Ownership Metrics'!$A:$A,'Ownership Metrics'!$D:$D),"")</f>
        <v>54.17</v>
      </c>
      <c r="P6550" s="29">
        <f>IFERROR(_xlfn.XLOOKUP($B6550,'Ownership Metrics'!$A:$A,'Ownership Metrics'!$E:$E),"")</f>
        <v>72.8</v>
      </c>
      <c r="Q6550" s="30">
        <f>IFERROR(_xlfn.XLOOKUP($B6550,'Ownership Metrics'!$A:$A,'Ownership Metrics'!$F:$F),"")</f>
        <v>5</v>
      </c>
      <c r="R6550" s="30">
        <f>IFERROR(_xlfn.XLOOKUP($B6550,'Ownership Metrics'!$A:$A,'Ownership Metrics'!$G:$G),"")</f>
        <v>55</v>
      </c>
      <c r="S6550" s="27" t="str">
        <f>IFERROR(_xlfn.XLOOKUP($B6550,'Ownership Metrics'!$A:$A,'Ownership Metrics'!$H:$H),"")</f>
        <v>Mayoritas</v>
      </c>
      <c r="T6550" s="27" t="str">
        <f>IFERROR(_xlfn.XLOOKUP($B6550,'Ownership Metrics'!$A:$A,'Ownership Metrics'!$I:$I),"")</f>
        <v>Sedang</v>
      </c>
      <c r="U6550" s="27">
        <f>IF(COUNTIFS($B$2:$B6550,$B6550,$D$2:$D6550,$D6550)=1,1,0)</f>
        <v>1</v>
      </c>
      <c r="V6550" s="27">
        <f t="shared" si="307"/>
        <v>54.17</v>
      </c>
      <c r="W6550" s="27">
        <f t="shared" si="308"/>
        <v>1</v>
      </c>
      <c r="X6550" s="27">
        <f t="shared" si="306"/>
        <v>54.169999345000001</v>
      </c>
    </row>
    <row r="6551" spans="1:24" x14ac:dyDescent="0.25">
      <c r="A6551" s="26">
        <v>46265</v>
      </c>
      <c r="B6551" s="27" t="s">
        <v>11027</v>
      </c>
      <c r="C6551" s="27" t="s">
        <v>6648</v>
      </c>
      <c r="D6551" s="27" t="s">
        <v>6652</v>
      </c>
      <c r="E6551" s="27" t="s">
        <v>35</v>
      </c>
      <c r="F6551" s="27" t="s">
        <v>23</v>
      </c>
      <c r="G6551" s="27" t="s">
        <v>36</v>
      </c>
      <c r="H6551" s="27" t="s">
        <v>24</v>
      </c>
      <c r="I6551" s="28">
        <v>94429500</v>
      </c>
      <c r="J6551" s="28">
        <v>0</v>
      </c>
      <c r="K6551" s="28">
        <v>94429500</v>
      </c>
      <c r="L6551" s="29">
        <v>2.16</v>
      </c>
      <c r="M6551" s="29">
        <f>IFERROR(_xlfn.XLOOKUP($B6551,'Ownership Metrics'!$A:$A,'Ownership Metrics'!$B:$B),"")</f>
        <v>23.05</v>
      </c>
      <c r="N6551" s="28">
        <f>IFERROR(_xlfn.XLOOKUP($B6551,'Ownership Metrics'!$A:$A,'Ownership Metrics'!$C:$C),"")</f>
        <v>3129</v>
      </c>
      <c r="O6551" s="29">
        <f>IFERROR(_xlfn.XLOOKUP($B6551,'Ownership Metrics'!$A:$A,'Ownership Metrics'!$D:$D),"")</f>
        <v>54.17</v>
      </c>
      <c r="P6551" s="29">
        <f>IFERROR(_xlfn.XLOOKUP($B6551,'Ownership Metrics'!$A:$A,'Ownership Metrics'!$E:$E),"")</f>
        <v>72.8</v>
      </c>
      <c r="Q6551" s="30">
        <f>IFERROR(_xlfn.XLOOKUP($B6551,'Ownership Metrics'!$A:$A,'Ownership Metrics'!$F:$F),"")</f>
        <v>5</v>
      </c>
      <c r="R6551" s="30">
        <f>IFERROR(_xlfn.XLOOKUP($B6551,'Ownership Metrics'!$A:$A,'Ownership Metrics'!$G:$G),"")</f>
        <v>55</v>
      </c>
      <c r="S6551" s="27" t="str">
        <f>IFERROR(_xlfn.XLOOKUP($B6551,'Ownership Metrics'!$A:$A,'Ownership Metrics'!$H:$H),"")</f>
        <v>Mayoritas</v>
      </c>
      <c r="T6551" s="27" t="str">
        <f>IFERROR(_xlfn.XLOOKUP($B6551,'Ownership Metrics'!$A:$A,'Ownership Metrics'!$I:$I),"")</f>
        <v>Sedang</v>
      </c>
      <c r="U6551" s="27">
        <f>IF(COUNTIFS($B$2:$B6551,$B6551,$D$2:$D6551,$D6551)=1,1,0)</f>
        <v>1</v>
      </c>
      <c r="V6551" s="27">
        <f t="shared" si="307"/>
        <v>2.16</v>
      </c>
      <c r="W6551" s="27">
        <f t="shared" si="308"/>
        <v>4</v>
      </c>
      <c r="X6551" s="27">
        <f t="shared" si="306"/>
        <v>2.1599993449000001</v>
      </c>
    </row>
    <row r="6552" spans="1:24" x14ac:dyDescent="0.25">
      <c r="A6552" s="26">
        <v>46265</v>
      </c>
      <c r="B6552" s="27" t="s">
        <v>11027</v>
      </c>
      <c r="C6552" s="27" t="s">
        <v>6648</v>
      </c>
      <c r="D6552" s="27" t="s">
        <v>6653</v>
      </c>
      <c r="E6552" s="27" t="s">
        <v>35</v>
      </c>
      <c r="F6552" s="27" t="s">
        <v>23</v>
      </c>
      <c r="G6552" s="27" t="s">
        <v>36</v>
      </c>
      <c r="H6552" s="27" t="s">
        <v>24</v>
      </c>
      <c r="I6552" s="28">
        <v>297150000</v>
      </c>
      <c r="J6552" s="28">
        <v>0</v>
      </c>
      <c r="K6552" s="28">
        <v>297150000</v>
      </c>
      <c r="L6552" s="29">
        <v>6.79</v>
      </c>
      <c r="M6552" s="29">
        <f>IFERROR(_xlfn.XLOOKUP($B6552,'Ownership Metrics'!$A:$A,'Ownership Metrics'!$B:$B),"")</f>
        <v>23.05</v>
      </c>
      <c r="N6552" s="28">
        <f>IFERROR(_xlfn.XLOOKUP($B6552,'Ownership Metrics'!$A:$A,'Ownership Metrics'!$C:$C),"")</f>
        <v>3129</v>
      </c>
      <c r="O6552" s="29">
        <f>IFERROR(_xlfn.XLOOKUP($B6552,'Ownership Metrics'!$A:$A,'Ownership Metrics'!$D:$D),"")</f>
        <v>54.17</v>
      </c>
      <c r="P6552" s="29">
        <f>IFERROR(_xlfn.XLOOKUP($B6552,'Ownership Metrics'!$A:$A,'Ownership Metrics'!$E:$E),"")</f>
        <v>72.8</v>
      </c>
      <c r="Q6552" s="30">
        <f>IFERROR(_xlfn.XLOOKUP($B6552,'Ownership Metrics'!$A:$A,'Ownership Metrics'!$F:$F),"")</f>
        <v>5</v>
      </c>
      <c r="R6552" s="30">
        <f>IFERROR(_xlfn.XLOOKUP($B6552,'Ownership Metrics'!$A:$A,'Ownership Metrics'!$G:$G),"")</f>
        <v>55</v>
      </c>
      <c r="S6552" s="27" t="str">
        <f>IFERROR(_xlfn.XLOOKUP($B6552,'Ownership Metrics'!$A:$A,'Ownership Metrics'!$H:$H),"")</f>
        <v>Mayoritas</v>
      </c>
      <c r="T6552" s="27" t="str">
        <f>IFERROR(_xlfn.XLOOKUP($B6552,'Ownership Metrics'!$A:$A,'Ownership Metrics'!$I:$I),"")</f>
        <v>Sedang</v>
      </c>
      <c r="U6552" s="27">
        <f>IF(COUNTIFS($B$2:$B6552,$B6552,$D$2:$D6552,$D6552)=1,1,0)</f>
        <v>1</v>
      </c>
      <c r="V6552" s="27">
        <f t="shared" si="307"/>
        <v>6.79</v>
      </c>
      <c r="W6552" s="27">
        <f t="shared" si="308"/>
        <v>3</v>
      </c>
      <c r="X6552" s="27">
        <f t="shared" si="306"/>
        <v>6.7899993448</v>
      </c>
    </row>
    <row r="6553" spans="1:24" x14ac:dyDescent="0.25">
      <c r="A6553" s="26">
        <v>46265</v>
      </c>
      <c r="B6553" s="27" t="s">
        <v>11028</v>
      </c>
      <c r="C6553" s="27" t="s">
        <v>6655</v>
      </c>
      <c r="D6553" s="27" t="s">
        <v>6656</v>
      </c>
      <c r="E6553" s="27" t="s">
        <v>22</v>
      </c>
      <c r="F6553" s="27" t="s">
        <v>23</v>
      </c>
      <c r="G6553" s="27"/>
      <c r="H6553" s="27"/>
      <c r="I6553" s="28">
        <v>0</v>
      </c>
      <c r="J6553" s="28">
        <v>1926650000</v>
      </c>
      <c r="K6553" s="28">
        <v>1926650000</v>
      </c>
      <c r="L6553" s="29">
        <v>56.5</v>
      </c>
      <c r="M6553" s="29">
        <f>IFERROR(_xlfn.XLOOKUP($B6553,'Ownership Metrics'!$A:$A,'Ownership Metrics'!$B:$B),"")</f>
        <v>22.8</v>
      </c>
      <c r="N6553" s="28">
        <f>IFERROR(_xlfn.XLOOKUP($B6553,'Ownership Metrics'!$A:$A,'Ownership Metrics'!$C:$C),"")</f>
        <v>3340</v>
      </c>
      <c r="O6553" s="29">
        <f>IFERROR(_xlfn.XLOOKUP($B6553,'Ownership Metrics'!$A:$A,'Ownership Metrics'!$D:$D),"")</f>
        <v>56.5</v>
      </c>
      <c r="P6553" s="29">
        <f>IFERROR(_xlfn.XLOOKUP($B6553,'Ownership Metrics'!$A:$A,'Ownership Metrics'!$E:$E),"")</f>
        <v>70.790000000000006</v>
      </c>
      <c r="Q6553" s="30">
        <f>IFERROR(_xlfn.XLOOKUP($B6553,'Ownership Metrics'!$A:$A,'Ownership Metrics'!$F:$F),"")</f>
        <v>6</v>
      </c>
      <c r="R6553" s="30">
        <f>IFERROR(_xlfn.XLOOKUP($B6553,'Ownership Metrics'!$A:$A,'Ownership Metrics'!$G:$G),"")</f>
        <v>55</v>
      </c>
      <c r="S6553" s="27" t="str">
        <f>IFERROR(_xlfn.XLOOKUP($B6553,'Ownership Metrics'!$A:$A,'Ownership Metrics'!$H:$H),"")</f>
        <v>Mayoritas</v>
      </c>
      <c r="T6553" s="27" t="str">
        <f>IFERROR(_xlfn.XLOOKUP($B6553,'Ownership Metrics'!$A:$A,'Ownership Metrics'!$I:$I),"")</f>
        <v>Sedang</v>
      </c>
      <c r="U6553" s="27">
        <f>IF(COUNTIFS($B$2:$B6553,$B6553,$D$2:$D6553,$D6553)=1,1,0)</f>
        <v>1</v>
      </c>
      <c r="V6553" s="27">
        <f t="shared" si="307"/>
        <v>56.5</v>
      </c>
      <c r="W6553" s="27">
        <f t="shared" si="308"/>
        <v>1</v>
      </c>
      <c r="X6553" s="27">
        <f t="shared" si="306"/>
        <v>56.499999344700001</v>
      </c>
    </row>
    <row r="6554" spans="1:24" x14ac:dyDescent="0.25">
      <c r="A6554" s="26">
        <v>46265</v>
      </c>
      <c r="B6554" s="27" t="s">
        <v>11028</v>
      </c>
      <c r="C6554" s="27" t="s">
        <v>6655</v>
      </c>
      <c r="D6554" s="27" t="s">
        <v>6657</v>
      </c>
      <c r="E6554" s="27" t="s">
        <v>22</v>
      </c>
      <c r="F6554" s="27" t="s">
        <v>23</v>
      </c>
      <c r="G6554" s="27"/>
      <c r="H6554" s="27" t="s">
        <v>24</v>
      </c>
      <c r="I6554" s="28">
        <v>111221880</v>
      </c>
      <c r="J6554" s="28">
        <v>0</v>
      </c>
      <c r="K6554" s="28">
        <v>111221880</v>
      </c>
      <c r="L6554" s="29">
        <v>3.26</v>
      </c>
      <c r="M6554" s="29">
        <f>IFERROR(_xlfn.XLOOKUP($B6554,'Ownership Metrics'!$A:$A,'Ownership Metrics'!$B:$B),"")</f>
        <v>22.8</v>
      </c>
      <c r="N6554" s="28">
        <f>IFERROR(_xlfn.XLOOKUP($B6554,'Ownership Metrics'!$A:$A,'Ownership Metrics'!$C:$C),"")</f>
        <v>3340</v>
      </c>
      <c r="O6554" s="29">
        <f>IFERROR(_xlfn.XLOOKUP($B6554,'Ownership Metrics'!$A:$A,'Ownership Metrics'!$D:$D),"")</f>
        <v>56.5</v>
      </c>
      <c r="P6554" s="29">
        <f>IFERROR(_xlfn.XLOOKUP($B6554,'Ownership Metrics'!$A:$A,'Ownership Metrics'!$E:$E),"")</f>
        <v>70.790000000000006</v>
      </c>
      <c r="Q6554" s="30">
        <f>IFERROR(_xlfn.XLOOKUP($B6554,'Ownership Metrics'!$A:$A,'Ownership Metrics'!$F:$F),"")</f>
        <v>6</v>
      </c>
      <c r="R6554" s="30">
        <f>IFERROR(_xlfn.XLOOKUP($B6554,'Ownership Metrics'!$A:$A,'Ownership Metrics'!$G:$G),"")</f>
        <v>55</v>
      </c>
      <c r="S6554" s="27" t="str">
        <f>IFERROR(_xlfn.XLOOKUP($B6554,'Ownership Metrics'!$A:$A,'Ownership Metrics'!$H:$H),"")</f>
        <v>Mayoritas</v>
      </c>
      <c r="T6554" s="27" t="str">
        <f>IFERROR(_xlfn.XLOOKUP($B6554,'Ownership Metrics'!$A:$A,'Ownership Metrics'!$I:$I),"")</f>
        <v>Sedang</v>
      </c>
      <c r="U6554" s="27">
        <f>IF(COUNTIFS($B$2:$B6554,$B6554,$D$2:$D6554,$D6554)=1,1,0)</f>
        <v>1</v>
      </c>
      <c r="V6554" s="27">
        <f t="shared" si="307"/>
        <v>3.26</v>
      </c>
      <c r="W6554" s="27">
        <f t="shared" si="308"/>
        <v>3</v>
      </c>
      <c r="X6554" s="27">
        <f t="shared" si="306"/>
        <v>3.2599993445999997</v>
      </c>
    </row>
    <row r="6555" spans="1:24" x14ac:dyDescent="0.25">
      <c r="A6555" s="26">
        <v>46265</v>
      </c>
      <c r="B6555" s="27" t="s">
        <v>11028</v>
      </c>
      <c r="C6555" s="27" t="s">
        <v>6655</v>
      </c>
      <c r="D6555" s="27" t="s">
        <v>6658</v>
      </c>
      <c r="E6555" s="27" t="s">
        <v>35</v>
      </c>
      <c r="F6555" s="27" t="s">
        <v>23</v>
      </c>
      <c r="G6555" s="27" t="s">
        <v>36</v>
      </c>
      <c r="H6555" s="27" t="s">
        <v>24</v>
      </c>
      <c r="I6555" s="28">
        <v>376043240</v>
      </c>
      <c r="J6555" s="28">
        <v>0</v>
      </c>
      <c r="K6555" s="28">
        <v>376043240</v>
      </c>
      <c r="L6555" s="29">
        <v>11.03</v>
      </c>
      <c r="M6555" s="29">
        <f>IFERROR(_xlfn.XLOOKUP($B6555,'Ownership Metrics'!$A:$A,'Ownership Metrics'!$B:$B),"")</f>
        <v>22.8</v>
      </c>
      <c r="N6555" s="28">
        <f>IFERROR(_xlfn.XLOOKUP($B6555,'Ownership Metrics'!$A:$A,'Ownership Metrics'!$C:$C),"")</f>
        <v>3340</v>
      </c>
      <c r="O6555" s="29">
        <f>IFERROR(_xlfn.XLOOKUP($B6555,'Ownership Metrics'!$A:$A,'Ownership Metrics'!$D:$D),"")</f>
        <v>56.5</v>
      </c>
      <c r="P6555" s="29">
        <f>IFERROR(_xlfn.XLOOKUP($B6555,'Ownership Metrics'!$A:$A,'Ownership Metrics'!$E:$E),"")</f>
        <v>70.790000000000006</v>
      </c>
      <c r="Q6555" s="30">
        <f>IFERROR(_xlfn.XLOOKUP($B6555,'Ownership Metrics'!$A:$A,'Ownership Metrics'!$F:$F),"")</f>
        <v>6</v>
      </c>
      <c r="R6555" s="30">
        <f>IFERROR(_xlfn.XLOOKUP($B6555,'Ownership Metrics'!$A:$A,'Ownership Metrics'!$G:$G),"")</f>
        <v>55</v>
      </c>
      <c r="S6555" s="27" t="str">
        <f>IFERROR(_xlfn.XLOOKUP($B6555,'Ownership Metrics'!$A:$A,'Ownership Metrics'!$H:$H),"")</f>
        <v>Mayoritas</v>
      </c>
      <c r="T6555" s="27" t="str">
        <f>IFERROR(_xlfn.XLOOKUP($B6555,'Ownership Metrics'!$A:$A,'Ownership Metrics'!$I:$I),"")</f>
        <v>Sedang</v>
      </c>
      <c r="U6555" s="27">
        <f>IF(COUNTIFS($B$2:$B6555,$B6555,$D$2:$D6555,$D6555)=1,1,0)</f>
        <v>1</v>
      </c>
      <c r="V6555" s="27">
        <f t="shared" si="307"/>
        <v>11.03</v>
      </c>
      <c r="W6555" s="27">
        <f t="shared" si="308"/>
        <v>2</v>
      </c>
      <c r="X6555" s="27">
        <f t="shared" si="306"/>
        <v>11.0299993445</v>
      </c>
    </row>
    <row r="6556" spans="1:24" x14ac:dyDescent="0.25">
      <c r="A6556" s="26">
        <v>46265</v>
      </c>
      <c r="B6556" s="27" t="s">
        <v>11028</v>
      </c>
      <c r="C6556" s="27" t="s">
        <v>6655</v>
      </c>
      <c r="D6556" s="27" t="s">
        <v>6659</v>
      </c>
      <c r="E6556" s="27" t="s">
        <v>35</v>
      </c>
      <c r="F6556" s="27" t="s">
        <v>23</v>
      </c>
      <c r="G6556" s="27" t="s">
        <v>36</v>
      </c>
      <c r="H6556" s="27" t="s">
        <v>36</v>
      </c>
      <c r="I6556" s="28">
        <v>0</v>
      </c>
      <c r="J6556" s="28">
        <v>62232500</v>
      </c>
      <c r="K6556" s="28">
        <v>62232500</v>
      </c>
      <c r="L6556" s="29">
        <v>1.83</v>
      </c>
      <c r="M6556" s="29">
        <f>IFERROR(_xlfn.XLOOKUP($B6556,'Ownership Metrics'!$A:$A,'Ownership Metrics'!$B:$B),"")</f>
        <v>22.8</v>
      </c>
      <c r="N6556" s="28">
        <f>IFERROR(_xlfn.XLOOKUP($B6556,'Ownership Metrics'!$A:$A,'Ownership Metrics'!$C:$C),"")</f>
        <v>3340</v>
      </c>
      <c r="O6556" s="29">
        <f>IFERROR(_xlfn.XLOOKUP($B6556,'Ownership Metrics'!$A:$A,'Ownership Metrics'!$D:$D),"")</f>
        <v>56.5</v>
      </c>
      <c r="P6556" s="29">
        <f>IFERROR(_xlfn.XLOOKUP($B6556,'Ownership Metrics'!$A:$A,'Ownership Metrics'!$E:$E),"")</f>
        <v>70.790000000000006</v>
      </c>
      <c r="Q6556" s="30">
        <f>IFERROR(_xlfn.XLOOKUP($B6556,'Ownership Metrics'!$A:$A,'Ownership Metrics'!$F:$F),"")</f>
        <v>6</v>
      </c>
      <c r="R6556" s="30">
        <f>IFERROR(_xlfn.XLOOKUP($B6556,'Ownership Metrics'!$A:$A,'Ownership Metrics'!$G:$G),"")</f>
        <v>55</v>
      </c>
      <c r="S6556" s="27" t="str">
        <f>IFERROR(_xlfn.XLOOKUP($B6556,'Ownership Metrics'!$A:$A,'Ownership Metrics'!$H:$H),"")</f>
        <v>Mayoritas</v>
      </c>
      <c r="T6556" s="27" t="str">
        <f>IFERROR(_xlfn.XLOOKUP($B6556,'Ownership Metrics'!$A:$A,'Ownership Metrics'!$I:$I),"")</f>
        <v>Sedang</v>
      </c>
      <c r="U6556" s="27">
        <f>IF(COUNTIFS($B$2:$B6556,$B6556,$D$2:$D6556,$D6556)=1,1,0)</f>
        <v>1</v>
      </c>
      <c r="V6556" s="27">
        <f t="shared" si="307"/>
        <v>1.83</v>
      </c>
      <c r="W6556" s="27">
        <f t="shared" si="308"/>
        <v>5</v>
      </c>
      <c r="X6556" s="27">
        <f t="shared" si="306"/>
        <v>1.8299993444</v>
      </c>
    </row>
    <row r="6557" spans="1:24" x14ac:dyDescent="0.25">
      <c r="A6557" s="26">
        <v>46265</v>
      </c>
      <c r="B6557" s="27" t="s">
        <v>11028</v>
      </c>
      <c r="C6557" s="27" t="s">
        <v>6655</v>
      </c>
      <c r="D6557" s="27" t="s">
        <v>480</v>
      </c>
      <c r="E6557" s="27" t="s">
        <v>35</v>
      </c>
      <c r="F6557" s="27" t="s">
        <v>23</v>
      </c>
      <c r="G6557" s="27" t="s">
        <v>36</v>
      </c>
      <c r="H6557" s="27" t="s">
        <v>24</v>
      </c>
      <c r="I6557" s="28">
        <v>47855800</v>
      </c>
      <c r="J6557" s="28">
        <v>0</v>
      </c>
      <c r="K6557" s="28">
        <v>47855800</v>
      </c>
      <c r="L6557" s="29">
        <v>1.4</v>
      </c>
      <c r="M6557" s="29">
        <f>IFERROR(_xlfn.XLOOKUP($B6557,'Ownership Metrics'!$A:$A,'Ownership Metrics'!$B:$B),"")</f>
        <v>22.8</v>
      </c>
      <c r="N6557" s="28">
        <f>IFERROR(_xlfn.XLOOKUP($B6557,'Ownership Metrics'!$A:$A,'Ownership Metrics'!$C:$C),"")</f>
        <v>3340</v>
      </c>
      <c r="O6557" s="29">
        <f>IFERROR(_xlfn.XLOOKUP($B6557,'Ownership Metrics'!$A:$A,'Ownership Metrics'!$D:$D),"")</f>
        <v>56.5</v>
      </c>
      <c r="P6557" s="29">
        <f>IFERROR(_xlfn.XLOOKUP($B6557,'Ownership Metrics'!$A:$A,'Ownership Metrics'!$E:$E),"")</f>
        <v>70.790000000000006</v>
      </c>
      <c r="Q6557" s="30">
        <f>IFERROR(_xlfn.XLOOKUP($B6557,'Ownership Metrics'!$A:$A,'Ownership Metrics'!$F:$F),"")</f>
        <v>6</v>
      </c>
      <c r="R6557" s="30">
        <f>IFERROR(_xlfn.XLOOKUP($B6557,'Ownership Metrics'!$A:$A,'Ownership Metrics'!$G:$G),"")</f>
        <v>55</v>
      </c>
      <c r="S6557" s="27" t="str">
        <f>IFERROR(_xlfn.XLOOKUP($B6557,'Ownership Metrics'!$A:$A,'Ownership Metrics'!$H:$H),"")</f>
        <v>Mayoritas</v>
      </c>
      <c r="T6557" s="27" t="str">
        <f>IFERROR(_xlfn.XLOOKUP($B6557,'Ownership Metrics'!$A:$A,'Ownership Metrics'!$I:$I),"")</f>
        <v>Sedang</v>
      </c>
      <c r="U6557" s="27">
        <f>IF(COUNTIFS($B$2:$B6557,$B6557,$D$2:$D6557,$D6557)=1,1,0)</f>
        <v>1</v>
      </c>
      <c r="V6557" s="27">
        <f t="shared" si="307"/>
        <v>1.4</v>
      </c>
      <c r="W6557" s="27">
        <f t="shared" si="308"/>
        <v>6</v>
      </c>
      <c r="X6557" s="27">
        <f t="shared" si="306"/>
        <v>1.3999993442999998</v>
      </c>
    </row>
    <row r="6558" spans="1:24" x14ac:dyDescent="0.25">
      <c r="A6558" s="26">
        <v>46265</v>
      </c>
      <c r="B6558" s="27" t="s">
        <v>11028</v>
      </c>
      <c r="C6558" s="27" t="s">
        <v>6655</v>
      </c>
      <c r="D6558" s="27" t="s">
        <v>354</v>
      </c>
      <c r="E6558" s="27" t="s">
        <v>67</v>
      </c>
      <c r="F6558" s="27" t="s">
        <v>32</v>
      </c>
      <c r="G6558" s="27"/>
      <c r="H6558" s="27" t="s">
        <v>64</v>
      </c>
      <c r="I6558" s="28">
        <v>108588200</v>
      </c>
      <c r="J6558" s="28">
        <v>0</v>
      </c>
      <c r="K6558" s="28">
        <v>108588200</v>
      </c>
      <c r="L6558" s="29">
        <v>3.18</v>
      </c>
      <c r="M6558" s="29">
        <f>IFERROR(_xlfn.XLOOKUP($B6558,'Ownership Metrics'!$A:$A,'Ownership Metrics'!$B:$B),"")</f>
        <v>22.8</v>
      </c>
      <c r="N6558" s="28">
        <f>IFERROR(_xlfn.XLOOKUP($B6558,'Ownership Metrics'!$A:$A,'Ownership Metrics'!$C:$C),"")</f>
        <v>3340</v>
      </c>
      <c r="O6558" s="29">
        <f>IFERROR(_xlfn.XLOOKUP($B6558,'Ownership Metrics'!$A:$A,'Ownership Metrics'!$D:$D),"")</f>
        <v>56.5</v>
      </c>
      <c r="P6558" s="29">
        <f>IFERROR(_xlfn.XLOOKUP($B6558,'Ownership Metrics'!$A:$A,'Ownership Metrics'!$E:$E),"")</f>
        <v>70.790000000000006</v>
      </c>
      <c r="Q6558" s="30">
        <f>IFERROR(_xlfn.XLOOKUP($B6558,'Ownership Metrics'!$A:$A,'Ownership Metrics'!$F:$F),"")</f>
        <v>6</v>
      </c>
      <c r="R6558" s="30">
        <f>IFERROR(_xlfn.XLOOKUP($B6558,'Ownership Metrics'!$A:$A,'Ownership Metrics'!$G:$G),"")</f>
        <v>55</v>
      </c>
      <c r="S6558" s="27" t="str">
        <f>IFERROR(_xlfn.XLOOKUP($B6558,'Ownership Metrics'!$A:$A,'Ownership Metrics'!$H:$H),"")</f>
        <v>Mayoritas</v>
      </c>
      <c r="T6558" s="27" t="str">
        <f>IFERROR(_xlfn.XLOOKUP($B6558,'Ownership Metrics'!$A:$A,'Ownership Metrics'!$I:$I),"")</f>
        <v>Sedang</v>
      </c>
      <c r="U6558" s="27">
        <f>IF(COUNTIFS($B$2:$B6558,$B6558,$D$2:$D6558,$D6558)=1,1,0)</f>
        <v>1</v>
      </c>
      <c r="V6558" s="27">
        <f t="shared" si="307"/>
        <v>3.18</v>
      </c>
      <c r="W6558" s="27">
        <f t="shared" si="308"/>
        <v>4</v>
      </c>
      <c r="X6558" s="27">
        <f t="shared" si="306"/>
        <v>3.1799993442000001</v>
      </c>
    </row>
    <row r="6559" spans="1:24" x14ac:dyDescent="0.25">
      <c r="A6559" s="26">
        <v>46265</v>
      </c>
      <c r="B6559" s="27" t="s">
        <v>11029</v>
      </c>
      <c r="C6559" s="27" t="s">
        <v>6661</v>
      </c>
      <c r="D6559" s="27" t="s">
        <v>6265</v>
      </c>
      <c r="E6559" s="27" t="s">
        <v>22</v>
      </c>
      <c r="F6559" s="27" t="s">
        <v>23</v>
      </c>
      <c r="G6559" s="27"/>
      <c r="H6559" s="27" t="s">
        <v>24</v>
      </c>
      <c r="I6559" s="28">
        <v>545841050</v>
      </c>
      <c r="J6559" s="28">
        <v>2486707200</v>
      </c>
      <c r="K6559" s="28">
        <v>3032548250</v>
      </c>
      <c r="L6559" s="29">
        <v>29.39</v>
      </c>
      <c r="M6559" s="29">
        <f>IFERROR(_xlfn.XLOOKUP($B6559,'Ownership Metrics'!$A:$A,'Ownership Metrics'!$B:$B),"")</f>
        <v>8.83</v>
      </c>
      <c r="N6559" s="28">
        <f>IFERROR(_xlfn.XLOOKUP($B6559,'Ownership Metrics'!$A:$A,'Ownership Metrics'!$C:$C),"")</f>
        <v>2785</v>
      </c>
      <c r="O6559" s="29">
        <f>IFERROR(_xlfn.XLOOKUP($B6559,'Ownership Metrics'!$A:$A,'Ownership Metrics'!$D:$D),"")</f>
        <v>36.6</v>
      </c>
      <c r="P6559" s="29">
        <f>IFERROR(_xlfn.XLOOKUP($B6559,'Ownership Metrics'!$A:$A,'Ownership Metrics'!$E:$E),"")</f>
        <v>90.09</v>
      </c>
      <c r="Q6559" s="30">
        <f>IFERROR(_xlfn.XLOOKUP($B6559,'Ownership Metrics'!$A:$A,'Ownership Metrics'!$F:$F),"")</f>
        <v>4</v>
      </c>
      <c r="R6559" s="30">
        <f>IFERROR(_xlfn.XLOOKUP($B6559,'Ownership Metrics'!$A:$A,'Ownership Metrics'!$G:$G),"")</f>
        <v>61</v>
      </c>
      <c r="S6559" s="27" t="str">
        <f>IFERROR(_xlfn.XLOOKUP($B6559,'Ownership Metrics'!$A:$A,'Ownership Metrics'!$H:$H),"")</f>
        <v>Terkonsentrasi</v>
      </c>
      <c r="T6559" s="27" t="str">
        <f>IFERROR(_xlfn.XLOOKUP($B6559,'Ownership Metrics'!$A:$A,'Ownership Metrics'!$I:$I),"")</f>
        <v>Tinggi</v>
      </c>
      <c r="U6559" s="27">
        <f>IF(COUNTIFS($B$2:$B6559,$B6559,$D$2:$D6559,$D6559)=1,1,0)</f>
        <v>1</v>
      </c>
      <c r="V6559" s="27">
        <f t="shared" si="307"/>
        <v>29.39</v>
      </c>
      <c r="W6559" s="27">
        <f t="shared" si="308"/>
        <v>2</v>
      </c>
      <c r="X6559" s="27">
        <f t="shared" si="306"/>
        <v>29.389999344100001</v>
      </c>
    </row>
    <row r="6560" spans="1:24" x14ac:dyDescent="0.25">
      <c r="A6560" s="26">
        <v>46265</v>
      </c>
      <c r="B6560" s="27" t="s">
        <v>11029</v>
      </c>
      <c r="C6560" s="27" t="s">
        <v>6661</v>
      </c>
      <c r="D6560" s="27" t="s">
        <v>6267</v>
      </c>
      <c r="E6560" s="27" t="s">
        <v>166</v>
      </c>
      <c r="F6560" s="27" t="s">
        <v>32</v>
      </c>
      <c r="G6560" s="27"/>
      <c r="H6560" s="27" t="s">
        <v>64</v>
      </c>
      <c r="I6560" s="28">
        <v>111266200</v>
      </c>
      <c r="J6560" s="28">
        <v>0</v>
      </c>
      <c r="K6560" s="28">
        <v>111266200</v>
      </c>
      <c r="L6560" s="29">
        <v>1.08</v>
      </c>
      <c r="M6560" s="29">
        <f>IFERROR(_xlfn.XLOOKUP($B6560,'Ownership Metrics'!$A:$A,'Ownership Metrics'!$B:$B),"")</f>
        <v>8.83</v>
      </c>
      <c r="N6560" s="28">
        <f>IFERROR(_xlfn.XLOOKUP($B6560,'Ownership Metrics'!$A:$A,'Ownership Metrics'!$C:$C),"")</f>
        <v>2785</v>
      </c>
      <c r="O6560" s="29">
        <f>IFERROR(_xlfn.XLOOKUP($B6560,'Ownership Metrics'!$A:$A,'Ownership Metrics'!$D:$D),"")</f>
        <v>36.6</v>
      </c>
      <c r="P6560" s="29">
        <f>IFERROR(_xlfn.XLOOKUP($B6560,'Ownership Metrics'!$A:$A,'Ownership Metrics'!$E:$E),"")</f>
        <v>90.09</v>
      </c>
      <c r="Q6560" s="30">
        <f>IFERROR(_xlfn.XLOOKUP($B6560,'Ownership Metrics'!$A:$A,'Ownership Metrics'!$F:$F),"")</f>
        <v>4</v>
      </c>
      <c r="R6560" s="30">
        <f>IFERROR(_xlfn.XLOOKUP($B6560,'Ownership Metrics'!$A:$A,'Ownership Metrics'!$G:$G),"")</f>
        <v>61</v>
      </c>
      <c r="S6560" s="27" t="str">
        <f>IFERROR(_xlfn.XLOOKUP($B6560,'Ownership Metrics'!$A:$A,'Ownership Metrics'!$H:$H),"")</f>
        <v>Terkonsentrasi</v>
      </c>
      <c r="T6560" s="27" t="str">
        <f>IFERROR(_xlfn.XLOOKUP($B6560,'Ownership Metrics'!$A:$A,'Ownership Metrics'!$I:$I),"")</f>
        <v>Tinggi</v>
      </c>
      <c r="U6560" s="27">
        <f>IF(COUNTIFS($B$2:$B6560,$B6560,$D$2:$D6560,$D6560)=1,1,0)</f>
        <v>1</v>
      </c>
      <c r="V6560" s="27">
        <f t="shared" si="307"/>
        <v>1.08</v>
      </c>
      <c r="W6560" s="27">
        <f t="shared" si="308"/>
        <v>4</v>
      </c>
      <c r="X6560" s="27">
        <f t="shared" si="306"/>
        <v>1.079999344</v>
      </c>
    </row>
    <row r="6561" spans="1:24" x14ac:dyDescent="0.25">
      <c r="A6561" s="26">
        <v>46265</v>
      </c>
      <c r="B6561" s="27" t="s">
        <v>11029</v>
      </c>
      <c r="C6561" s="27" t="s">
        <v>6661</v>
      </c>
      <c r="D6561" s="27" t="s">
        <v>6662</v>
      </c>
      <c r="E6561" s="27"/>
      <c r="F6561" s="27"/>
      <c r="G6561" s="27"/>
      <c r="H6561" s="27"/>
      <c r="I6561" s="28">
        <v>0</v>
      </c>
      <c r="J6561" s="28">
        <v>2486707200</v>
      </c>
      <c r="K6561" s="28">
        <v>2486707200</v>
      </c>
      <c r="L6561" s="29">
        <v>24.1</v>
      </c>
      <c r="M6561" s="29">
        <f>IFERROR(_xlfn.XLOOKUP($B6561,'Ownership Metrics'!$A:$A,'Ownership Metrics'!$B:$B),"")</f>
        <v>8.83</v>
      </c>
      <c r="N6561" s="28">
        <f>IFERROR(_xlfn.XLOOKUP($B6561,'Ownership Metrics'!$A:$A,'Ownership Metrics'!$C:$C),"")</f>
        <v>2785</v>
      </c>
      <c r="O6561" s="29">
        <f>IFERROR(_xlfn.XLOOKUP($B6561,'Ownership Metrics'!$A:$A,'Ownership Metrics'!$D:$D),"")</f>
        <v>36.6</v>
      </c>
      <c r="P6561" s="29">
        <f>IFERROR(_xlfn.XLOOKUP($B6561,'Ownership Metrics'!$A:$A,'Ownership Metrics'!$E:$E),"")</f>
        <v>90.09</v>
      </c>
      <c r="Q6561" s="30">
        <f>IFERROR(_xlfn.XLOOKUP($B6561,'Ownership Metrics'!$A:$A,'Ownership Metrics'!$F:$F),"")</f>
        <v>4</v>
      </c>
      <c r="R6561" s="30">
        <f>IFERROR(_xlfn.XLOOKUP($B6561,'Ownership Metrics'!$A:$A,'Ownership Metrics'!$G:$G),"")</f>
        <v>61</v>
      </c>
      <c r="S6561" s="27" t="str">
        <f>IFERROR(_xlfn.XLOOKUP($B6561,'Ownership Metrics'!$A:$A,'Ownership Metrics'!$H:$H),"")</f>
        <v>Terkonsentrasi</v>
      </c>
      <c r="T6561" s="27" t="str">
        <f>IFERROR(_xlfn.XLOOKUP($B6561,'Ownership Metrics'!$A:$A,'Ownership Metrics'!$I:$I),"")</f>
        <v>Tinggi</v>
      </c>
      <c r="U6561" s="27">
        <f>IF(COUNTIFS($B$2:$B6561,$B6561,$D$2:$D6561,$D6561)=1,1,0)</f>
        <v>1</v>
      </c>
      <c r="V6561" s="27">
        <f t="shared" si="307"/>
        <v>24.1</v>
      </c>
      <c r="W6561" s="27">
        <f t="shared" si="308"/>
        <v>3</v>
      </c>
      <c r="X6561" s="27">
        <f t="shared" si="306"/>
        <v>24.099999343900002</v>
      </c>
    </row>
    <row r="6562" spans="1:24" x14ac:dyDescent="0.25">
      <c r="A6562" s="26">
        <v>46265</v>
      </c>
      <c r="B6562" s="27" t="s">
        <v>11029</v>
      </c>
      <c r="C6562" s="27" t="s">
        <v>6661</v>
      </c>
      <c r="D6562" s="27" t="s">
        <v>6663</v>
      </c>
      <c r="E6562" s="27"/>
      <c r="F6562" s="27"/>
      <c r="G6562" s="27"/>
      <c r="H6562" s="27"/>
      <c r="I6562" s="28">
        <v>0</v>
      </c>
      <c r="J6562" s="28">
        <v>3777446800</v>
      </c>
      <c r="K6562" s="28">
        <v>3777446800</v>
      </c>
      <c r="L6562" s="29">
        <v>36.6</v>
      </c>
      <c r="M6562" s="29">
        <f>IFERROR(_xlfn.XLOOKUP($B6562,'Ownership Metrics'!$A:$A,'Ownership Metrics'!$B:$B),"")</f>
        <v>8.83</v>
      </c>
      <c r="N6562" s="28">
        <f>IFERROR(_xlfn.XLOOKUP($B6562,'Ownership Metrics'!$A:$A,'Ownership Metrics'!$C:$C),"")</f>
        <v>2785</v>
      </c>
      <c r="O6562" s="29">
        <f>IFERROR(_xlfn.XLOOKUP($B6562,'Ownership Metrics'!$A:$A,'Ownership Metrics'!$D:$D),"")</f>
        <v>36.6</v>
      </c>
      <c r="P6562" s="29">
        <f>IFERROR(_xlfn.XLOOKUP($B6562,'Ownership Metrics'!$A:$A,'Ownership Metrics'!$E:$E),"")</f>
        <v>90.09</v>
      </c>
      <c r="Q6562" s="30">
        <f>IFERROR(_xlfn.XLOOKUP($B6562,'Ownership Metrics'!$A:$A,'Ownership Metrics'!$F:$F),"")</f>
        <v>4</v>
      </c>
      <c r="R6562" s="30">
        <f>IFERROR(_xlfn.XLOOKUP($B6562,'Ownership Metrics'!$A:$A,'Ownership Metrics'!$G:$G),"")</f>
        <v>61</v>
      </c>
      <c r="S6562" s="27" t="str">
        <f>IFERROR(_xlfn.XLOOKUP($B6562,'Ownership Metrics'!$A:$A,'Ownership Metrics'!$H:$H),"")</f>
        <v>Terkonsentrasi</v>
      </c>
      <c r="T6562" s="27" t="str">
        <f>IFERROR(_xlfn.XLOOKUP($B6562,'Ownership Metrics'!$A:$A,'Ownership Metrics'!$I:$I),"")</f>
        <v>Tinggi</v>
      </c>
      <c r="U6562" s="27">
        <f>IF(COUNTIFS($B$2:$B6562,$B6562,$D$2:$D6562,$D6562)=1,1,0)</f>
        <v>1</v>
      </c>
      <c r="V6562" s="27">
        <f t="shared" si="307"/>
        <v>36.6</v>
      </c>
      <c r="W6562" s="27">
        <f t="shared" si="308"/>
        <v>1</v>
      </c>
      <c r="X6562" s="27">
        <f t="shared" si="306"/>
        <v>36.5999993438</v>
      </c>
    </row>
    <row r="6563" spans="1:24" x14ac:dyDescent="0.25">
      <c r="A6563" s="26">
        <v>46265</v>
      </c>
      <c r="B6563" s="27" t="s">
        <v>11030</v>
      </c>
      <c r="C6563" s="27" t="s">
        <v>6665</v>
      </c>
      <c r="D6563" s="27" t="s">
        <v>6666</v>
      </c>
      <c r="E6563" s="27" t="s">
        <v>22</v>
      </c>
      <c r="F6563" s="27" t="s">
        <v>23</v>
      </c>
      <c r="G6563" s="27"/>
      <c r="H6563" s="27" t="s">
        <v>24</v>
      </c>
      <c r="I6563" s="28">
        <v>685114554</v>
      </c>
      <c r="J6563" s="28">
        <v>0</v>
      </c>
      <c r="K6563" s="28">
        <v>685114554</v>
      </c>
      <c r="L6563" s="29">
        <v>1.1599999999999999</v>
      </c>
      <c r="M6563" s="29">
        <f>IFERROR(_xlfn.XLOOKUP($B6563,'Ownership Metrics'!$A:$A,'Ownership Metrics'!$B:$B),"")</f>
        <v>20.21</v>
      </c>
      <c r="N6563" s="28">
        <f>IFERROR(_xlfn.XLOOKUP($B6563,'Ownership Metrics'!$A:$A,'Ownership Metrics'!$C:$C),"")</f>
        <v>2497</v>
      </c>
      <c r="O6563" s="29">
        <f>IFERROR(_xlfn.XLOOKUP($B6563,'Ownership Metrics'!$A:$A,'Ownership Metrics'!$D:$D),"")</f>
        <v>45.29</v>
      </c>
      <c r="P6563" s="29">
        <f>IFERROR(_xlfn.XLOOKUP($B6563,'Ownership Metrics'!$A:$A,'Ownership Metrics'!$E:$E),"")</f>
        <v>70.569999999999993</v>
      </c>
      <c r="Q6563" s="30">
        <f>IFERROR(_xlfn.XLOOKUP($B6563,'Ownership Metrics'!$A:$A,'Ownership Metrics'!$F:$F),"")</f>
        <v>8</v>
      </c>
      <c r="R6563" s="30">
        <f>IFERROR(_xlfn.XLOOKUP($B6563,'Ownership Metrics'!$A:$A,'Ownership Metrics'!$G:$G),"")</f>
        <v>49</v>
      </c>
      <c r="S6563" s="27" t="str">
        <f>IFERROR(_xlfn.XLOOKUP($B6563,'Ownership Metrics'!$A:$A,'Ownership Metrics'!$H:$H),"")</f>
        <v>Terkonsentrasi</v>
      </c>
      <c r="T6563" s="27" t="str">
        <f>IFERROR(_xlfn.XLOOKUP($B6563,'Ownership Metrics'!$A:$A,'Ownership Metrics'!$I:$I),"")</f>
        <v>Sedang</v>
      </c>
      <c r="U6563" s="27">
        <f>IF(COUNTIFS($B$2:$B6563,$B6563,$D$2:$D6563,$D6563)=1,1,0)</f>
        <v>1</v>
      </c>
      <c r="V6563" s="27">
        <f t="shared" si="307"/>
        <v>1.1599999999999999</v>
      </c>
      <c r="W6563" s="27">
        <f t="shared" si="308"/>
        <v>8</v>
      </c>
      <c r="X6563" s="27">
        <f t="shared" si="306"/>
        <v>1.1599993437</v>
      </c>
    </row>
    <row r="6564" spans="1:24" x14ac:dyDescent="0.25">
      <c r="A6564" s="26">
        <v>46265</v>
      </c>
      <c r="B6564" s="27" t="s">
        <v>11030</v>
      </c>
      <c r="C6564" s="27" t="s">
        <v>6665</v>
      </c>
      <c r="D6564" s="27" t="s">
        <v>918</v>
      </c>
      <c r="E6564" s="27" t="s">
        <v>22</v>
      </c>
      <c r="F6564" s="27" t="s">
        <v>23</v>
      </c>
      <c r="G6564" s="27"/>
      <c r="H6564" s="27" t="s">
        <v>24</v>
      </c>
      <c r="I6564" s="28">
        <v>4401224985</v>
      </c>
      <c r="J6564" s="28">
        <v>7391464952</v>
      </c>
      <c r="K6564" s="28">
        <v>11792689937</v>
      </c>
      <c r="L6564" s="29">
        <v>19.95</v>
      </c>
      <c r="M6564" s="29">
        <f>IFERROR(_xlfn.XLOOKUP($B6564,'Ownership Metrics'!$A:$A,'Ownership Metrics'!$B:$B),"")</f>
        <v>20.21</v>
      </c>
      <c r="N6564" s="28">
        <f>IFERROR(_xlfn.XLOOKUP($B6564,'Ownership Metrics'!$A:$A,'Ownership Metrics'!$C:$C),"")</f>
        <v>2497</v>
      </c>
      <c r="O6564" s="29">
        <f>IFERROR(_xlfn.XLOOKUP($B6564,'Ownership Metrics'!$A:$A,'Ownership Metrics'!$D:$D),"")</f>
        <v>45.29</v>
      </c>
      <c r="P6564" s="29">
        <f>IFERROR(_xlfn.XLOOKUP($B6564,'Ownership Metrics'!$A:$A,'Ownership Metrics'!$E:$E),"")</f>
        <v>70.569999999999993</v>
      </c>
      <c r="Q6564" s="30">
        <f>IFERROR(_xlfn.XLOOKUP($B6564,'Ownership Metrics'!$A:$A,'Ownership Metrics'!$F:$F),"")</f>
        <v>8</v>
      </c>
      <c r="R6564" s="30">
        <f>IFERROR(_xlfn.XLOOKUP($B6564,'Ownership Metrics'!$A:$A,'Ownership Metrics'!$G:$G),"")</f>
        <v>49</v>
      </c>
      <c r="S6564" s="27" t="str">
        <f>IFERROR(_xlfn.XLOOKUP($B6564,'Ownership Metrics'!$A:$A,'Ownership Metrics'!$H:$H),"")</f>
        <v>Terkonsentrasi</v>
      </c>
      <c r="T6564" s="27" t="str">
        <f>IFERROR(_xlfn.XLOOKUP($B6564,'Ownership Metrics'!$A:$A,'Ownership Metrics'!$I:$I),"")</f>
        <v>Sedang</v>
      </c>
      <c r="U6564" s="27">
        <f>IF(COUNTIFS($B$2:$B6564,$B6564,$D$2:$D6564,$D6564)=1,1,0)</f>
        <v>1</v>
      </c>
      <c r="V6564" s="27">
        <f t="shared" si="307"/>
        <v>19.95</v>
      </c>
      <c r="W6564" s="27">
        <f t="shared" si="308"/>
        <v>2</v>
      </c>
      <c r="X6564" s="27">
        <f t="shared" si="306"/>
        <v>19.949999343599998</v>
      </c>
    </row>
    <row r="6565" spans="1:24" x14ac:dyDescent="0.25">
      <c r="A6565" s="26">
        <v>46265</v>
      </c>
      <c r="B6565" s="27" t="s">
        <v>11030</v>
      </c>
      <c r="C6565" s="27" t="s">
        <v>6665</v>
      </c>
      <c r="D6565" s="27" t="s">
        <v>1066</v>
      </c>
      <c r="E6565" s="27" t="s">
        <v>22</v>
      </c>
      <c r="F6565" s="27" t="s">
        <v>23</v>
      </c>
      <c r="G6565" s="27"/>
      <c r="H6565" s="27" t="s">
        <v>24</v>
      </c>
      <c r="I6565" s="28">
        <v>1231625200</v>
      </c>
      <c r="J6565" s="28">
        <v>25532620965</v>
      </c>
      <c r="K6565" s="28">
        <v>26764246165</v>
      </c>
      <c r="L6565" s="29">
        <v>45.29</v>
      </c>
      <c r="M6565" s="29">
        <f>IFERROR(_xlfn.XLOOKUP($B6565,'Ownership Metrics'!$A:$A,'Ownership Metrics'!$B:$B),"")</f>
        <v>20.21</v>
      </c>
      <c r="N6565" s="28">
        <f>IFERROR(_xlfn.XLOOKUP($B6565,'Ownership Metrics'!$A:$A,'Ownership Metrics'!$C:$C),"")</f>
        <v>2497</v>
      </c>
      <c r="O6565" s="29">
        <f>IFERROR(_xlfn.XLOOKUP($B6565,'Ownership Metrics'!$A:$A,'Ownership Metrics'!$D:$D),"")</f>
        <v>45.29</v>
      </c>
      <c r="P6565" s="29">
        <f>IFERROR(_xlfn.XLOOKUP($B6565,'Ownership Metrics'!$A:$A,'Ownership Metrics'!$E:$E),"")</f>
        <v>70.569999999999993</v>
      </c>
      <c r="Q6565" s="30">
        <f>IFERROR(_xlfn.XLOOKUP($B6565,'Ownership Metrics'!$A:$A,'Ownership Metrics'!$F:$F),"")</f>
        <v>8</v>
      </c>
      <c r="R6565" s="30">
        <f>IFERROR(_xlfn.XLOOKUP($B6565,'Ownership Metrics'!$A:$A,'Ownership Metrics'!$G:$G),"")</f>
        <v>49</v>
      </c>
      <c r="S6565" s="27" t="str">
        <f>IFERROR(_xlfn.XLOOKUP($B6565,'Ownership Metrics'!$A:$A,'Ownership Metrics'!$H:$H),"")</f>
        <v>Terkonsentrasi</v>
      </c>
      <c r="T6565" s="27" t="str">
        <f>IFERROR(_xlfn.XLOOKUP($B6565,'Ownership Metrics'!$A:$A,'Ownership Metrics'!$I:$I),"")</f>
        <v>Sedang</v>
      </c>
      <c r="U6565" s="27">
        <f>IF(COUNTIFS($B$2:$B6565,$B6565,$D$2:$D6565,$D6565)=1,1,0)</f>
        <v>1</v>
      </c>
      <c r="V6565" s="27">
        <f t="shared" si="307"/>
        <v>45.29</v>
      </c>
      <c r="W6565" s="27">
        <f t="shared" si="308"/>
        <v>1</v>
      </c>
      <c r="X6565" s="27">
        <f t="shared" si="306"/>
        <v>45.2899993435</v>
      </c>
    </row>
    <row r="6566" spans="1:24" x14ac:dyDescent="0.25">
      <c r="A6566" s="26">
        <v>46265</v>
      </c>
      <c r="B6566" s="27" t="s">
        <v>11030</v>
      </c>
      <c r="C6566" s="27" t="s">
        <v>6665</v>
      </c>
      <c r="D6566" s="27" t="s">
        <v>1069</v>
      </c>
      <c r="E6566" s="27" t="s">
        <v>22</v>
      </c>
      <c r="F6566" s="27" t="s">
        <v>23</v>
      </c>
      <c r="G6566" s="27"/>
      <c r="H6566" s="27" t="s">
        <v>24</v>
      </c>
      <c r="I6566" s="28">
        <v>3151757446</v>
      </c>
      <c r="J6566" s="28">
        <v>0</v>
      </c>
      <c r="K6566" s="28">
        <v>3151757446</v>
      </c>
      <c r="L6566" s="29">
        <v>5.33</v>
      </c>
      <c r="M6566" s="29">
        <f>IFERROR(_xlfn.XLOOKUP($B6566,'Ownership Metrics'!$A:$A,'Ownership Metrics'!$B:$B),"")</f>
        <v>20.21</v>
      </c>
      <c r="N6566" s="28">
        <f>IFERROR(_xlfn.XLOOKUP($B6566,'Ownership Metrics'!$A:$A,'Ownership Metrics'!$C:$C),"")</f>
        <v>2497</v>
      </c>
      <c r="O6566" s="29">
        <f>IFERROR(_xlfn.XLOOKUP($B6566,'Ownership Metrics'!$A:$A,'Ownership Metrics'!$D:$D),"")</f>
        <v>45.29</v>
      </c>
      <c r="P6566" s="29">
        <f>IFERROR(_xlfn.XLOOKUP($B6566,'Ownership Metrics'!$A:$A,'Ownership Metrics'!$E:$E),"")</f>
        <v>70.569999999999993</v>
      </c>
      <c r="Q6566" s="30">
        <f>IFERROR(_xlfn.XLOOKUP($B6566,'Ownership Metrics'!$A:$A,'Ownership Metrics'!$F:$F),"")</f>
        <v>8</v>
      </c>
      <c r="R6566" s="30">
        <f>IFERROR(_xlfn.XLOOKUP($B6566,'Ownership Metrics'!$A:$A,'Ownership Metrics'!$G:$G),"")</f>
        <v>49</v>
      </c>
      <c r="S6566" s="27" t="str">
        <f>IFERROR(_xlfn.XLOOKUP($B6566,'Ownership Metrics'!$A:$A,'Ownership Metrics'!$H:$H),"")</f>
        <v>Terkonsentrasi</v>
      </c>
      <c r="T6566" s="27" t="str">
        <f>IFERROR(_xlfn.XLOOKUP($B6566,'Ownership Metrics'!$A:$A,'Ownership Metrics'!$I:$I),"")</f>
        <v>Sedang</v>
      </c>
      <c r="U6566" s="27">
        <f>IF(COUNTIFS($B$2:$B6566,$B6566,$D$2:$D6566,$D6566)=1,1,0)</f>
        <v>1</v>
      </c>
      <c r="V6566" s="27">
        <f t="shared" si="307"/>
        <v>5.33</v>
      </c>
      <c r="W6566" s="27">
        <f t="shared" si="308"/>
        <v>3</v>
      </c>
      <c r="X6566" s="27">
        <f t="shared" si="306"/>
        <v>5.3299993433999999</v>
      </c>
    </row>
    <row r="6567" spans="1:24" x14ac:dyDescent="0.25">
      <c r="A6567" s="26">
        <v>46265</v>
      </c>
      <c r="B6567" s="27" t="s">
        <v>11030</v>
      </c>
      <c r="C6567" s="27" t="s">
        <v>6665</v>
      </c>
      <c r="D6567" s="27" t="s">
        <v>207</v>
      </c>
      <c r="E6567" s="27" t="s">
        <v>26</v>
      </c>
      <c r="F6567" s="27" t="s">
        <v>32</v>
      </c>
      <c r="G6567" s="27"/>
      <c r="H6567" s="27" t="s">
        <v>64</v>
      </c>
      <c r="I6567" s="28">
        <v>1834004121</v>
      </c>
      <c r="J6567" s="28">
        <v>0</v>
      </c>
      <c r="K6567" s="28">
        <v>1834004121</v>
      </c>
      <c r="L6567" s="29">
        <v>3.1</v>
      </c>
      <c r="M6567" s="29">
        <f>IFERROR(_xlfn.XLOOKUP($B6567,'Ownership Metrics'!$A:$A,'Ownership Metrics'!$B:$B),"")</f>
        <v>20.21</v>
      </c>
      <c r="N6567" s="28">
        <f>IFERROR(_xlfn.XLOOKUP($B6567,'Ownership Metrics'!$A:$A,'Ownership Metrics'!$C:$C),"")</f>
        <v>2497</v>
      </c>
      <c r="O6567" s="29">
        <f>IFERROR(_xlfn.XLOOKUP($B6567,'Ownership Metrics'!$A:$A,'Ownership Metrics'!$D:$D),"")</f>
        <v>45.29</v>
      </c>
      <c r="P6567" s="29">
        <f>IFERROR(_xlfn.XLOOKUP($B6567,'Ownership Metrics'!$A:$A,'Ownership Metrics'!$E:$E),"")</f>
        <v>70.569999999999993</v>
      </c>
      <c r="Q6567" s="30">
        <f>IFERROR(_xlfn.XLOOKUP($B6567,'Ownership Metrics'!$A:$A,'Ownership Metrics'!$F:$F),"")</f>
        <v>8</v>
      </c>
      <c r="R6567" s="30">
        <f>IFERROR(_xlfn.XLOOKUP($B6567,'Ownership Metrics'!$A:$A,'Ownership Metrics'!$G:$G),"")</f>
        <v>49</v>
      </c>
      <c r="S6567" s="27" t="str">
        <f>IFERROR(_xlfn.XLOOKUP($B6567,'Ownership Metrics'!$A:$A,'Ownership Metrics'!$H:$H),"")</f>
        <v>Terkonsentrasi</v>
      </c>
      <c r="T6567" s="27" t="str">
        <f>IFERROR(_xlfn.XLOOKUP($B6567,'Ownership Metrics'!$A:$A,'Ownership Metrics'!$I:$I),"")</f>
        <v>Sedang</v>
      </c>
      <c r="U6567" s="27">
        <f>IF(COUNTIFS($B$2:$B6567,$B6567,$D$2:$D6567,$D6567)=1,1,0)</f>
        <v>1</v>
      </c>
      <c r="V6567" s="27">
        <f t="shared" si="307"/>
        <v>3.1</v>
      </c>
      <c r="W6567" s="27">
        <f t="shared" si="308"/>
        <v>4</v>
      </c>
      <c r="X6567" s="27">
        <f t="shared" si="306"/>
        <v>3.0999993432999999</v>
      </c>
    </row>
    <row r="6568" spans="1:24" x14ac:dyDescent="0.25">
      <c r="A6568" s="26">
        <v>46265</v>
      </c>
      <c r="B6568" s="27" t="s">
        <v>11030</v>
      </c>
      <c r="C6568" s="27" t="s">
        <v>6665</v>
      </c>
      <c r="D6568" s="27" t="s">
        <v>2292</v>
      </c>
      <c r="E6568" s="27" t="s">
        <v>1035</v>
      </c>
      <c r="F6568" s="27" t="s">
        <v>32</v>
      </c>
      <c r="G6568" s="27"/>
      <c r="H6568" s="27" t="s">
        <v>102</v>
      </c>
      <c r="I6568" s="28">
        <v>893364100</v>
      </c>
      <c r="J6568" s="28">
        <v>0</v>
      </c>
      <c r="K6568" s="28">
        <v>893364100</v>
      </c>
      <c r="L6568" s="29">
        <v>1.51</v>
      </c>
      <c r="M6568" s="29">
        <f>IFERROR(_xlfn.XLOOKUP($B6568,'Ownership Metrics'!$A:$A,'Ownership Metrics'!$B:$B),"")</f>
        <v>20.21</v>
      </c>
      <c r="N6568" s="28">
        <f>IFERROR(_xlfn.XLOOKUP($B6568,'Ownership Metrics'!$A:$A,'Ownership Metrics'!$C:$C),"")</f>
        <v>2497</v>
      </c>
      <c r="O6568" s="29">
        <f>IFERROR(_xlfn.XLOOKUP($B6568,'Ownership Metrics'!$A:$A,'Ownership Metrics'!$D:$D),"")</f>
        <v>45.29</v>
      </c>
      <c r="P6568" s="29">
        <f>IFERROR(_xlfn.XLOOKUP($B6568,'Ownership Metrics'!$A:$A,'Ownership Metrics'!$E:$E),"")</f>
        <v>70.569999999999993</v>
      </c>
      <c r="Q6568" s="30">
        <f>IFERROR(_xlfn.XLOOKUP($B6568,'Ownership Metrics'!$A:$A,'Ownership Metrics'!$F:$F),"")</f>
        <v>8</v>
      </c>
      <c r="R6568" s="30">
        <f>IFERROR(_xlfn.XLOOKUP($B6568,'Ownership Metrics'!$A:$A,'Ownership Metrics'!$G:$G),"")</f>
        <v>49</v>
      </c>
      <c r="S6568" s="27" t="str">
        <f>IFERROR(_xlfn.XLOOKUP($B6568,'Ownership Metrics'!$A:$A,'Ownership Metrics'!$H:$H),"")</f>
        <v>Terkonsentrasi</v>
      </c>
      <c r="T6568" s="27" t="str">
        <f>IFERROR(_xlfn.XLOOKUP($B6568,'Ownership Metrics'!$A:$A,'Ownership Metrics'!$I:$I),"")</f>
        <v>Sedang</v>
      </c>
      <c r="U6568" s="27">
        <f>IF(COUNTIFS($B$2:$B6568,$B6568,$D$2:$D6568,$D6568)=1,1,0)</f>
        <v>1</v>
      </c>
      <c r="V6568" s="27">
        <f t="shared" si="307"/>
        <v>1.51</v>
      </c>
      <c r="W6568" s="27">
        <f t="shared" si="308"/>
        <v>7</v>
      </c>
      <c r="X6568" s="27">
        <f t="shared" si="306"/>
        <v>1.5099993432000001</v>
      </c>
    </row>
    <row r="6569" spans="1:24" x14ac:dyDescent="0.25">
      <c r="A6569" s="26">
        <v>46265</v>
      </c>
      <c r="B6569" s="27" t="s">
        <v>11030</v>
      </c>
      <c r="C6569" s="27" t="s">
        <v>6665</v>
      </c>
      <c r="D6569" s="27" t="s">
        <v>5407</v>
      </c>
      <c r="E6569" s="27" t="s">
        <v>35</v>
      </c>
      <c r="F6569" s="27" t="s">
        <v>23</v>
      </c>
      <c r="G6569" s="27" t="s">
        <v>36</v>
      </c>
      <c r="H6569" s="27" t="s">
        <v>24</v>
      </c>
      <c r="I6569" s="28">
        <v>956527000</v>
      </c>
      <c r="J6569" s="28">
        <v>0</v>
      </c>
      <c r="K6569" s="28">
        <v>956527000</v>
      </c>
      <c r="L6569" s="29">
        <v>1.62</v>
      </c>
      <c r="M6569" s="29">
        <f>IFERROR(_xlfn.XLOOKUP($B6569,'Ownership Metrics'!$A:$A,'Ownership Metrics'!$B:$B),"")</f>
        <v>20.21</v>
      </c>
      <c r="N6569" s="28">
        <f>IFERROR(_xlfn.XLOOKUP($B6569,'Ownership Metrics'!$A:$A,'Ownership Metrics'!$C:$C),"")</f>
        <v>2497</v>
      </c>
      <c r="O6569" s="29">
        <f>IFERROR(_xlfn.XLOOKUP($B6569,'Ownership Metrics'!$A:$A,'Ownership Metrics'!$D:$D),"")</f>
        <v>45.29</v>
      </c>
      <c r="P6569" s="29">
        <f>IFERROR(_xlfn.XLOOKUP($B6569,'Ownership Metrics'!$A:$A,'Ownership Metrics'!$E:$E),"")</f>
        <v>70.569999999999993</v>
      </c>
      <c r="Q6569" s="30">
        <f>IFERROR(_xlfn.XLOOKUP($B6569,'Ownership Metrics'!$A:$A,'Ownership Metrics'!$F:$F),"")</f>
        <v>8</v>
      </c>
      <c r="R6569" s="30">
        <f>IFERROR(_xlfn.XLOOKUP($B6569,'Ownership Metrics'!$A:$A,'Ownership Metrics'!$G:$G),"")</f>
        <v>49</v>
      </c>
      <c r="S6569" s="27" t="str">
        <f>IFERROR(_xlfn.XLOOKUP($B6569,'Ownership Metrics'!$A:$A,'Ownership Metrics'!$H:$H),"")</f>
        <v>Terkonsentrasi</v>
      </c>
      <c r="T6569" s="27" t="str">
        <f>IFERROR(_xlfn.XLOOKUP($B6569,'Ownership Metrics'!$A:$A,'Ownership Metrics'!$I:$I),"")</f>
        <v>Sedang</v>
      </c>
      <c r="U6569" s="27">
        <f>IF(COUNTIFS($B$2:$B6569,$B6569,$D$2:$D6569,$D6569)=1,1,0)</f>
        <v>1</v>
      </c>
      <c r="V6569" s="27">
        <f t="shared" si="307"/>
        <v>1.62</v>
      </c>
      <c r="W6569" s="27">
        <f t="shared" si="308"/>
        <v>6</v>
      </c>
      <c r="X6569" s="27">
        <f t="shared" si="306"/>
        <v>1.6199993431000002</v>
      </c>
    </row>
    <row r="6570" spans="1:24" x14ac:dyDescent="0.25">
      <c r="A6570" s="26">
        <v>46265</v>
      </c>
      <c r="B6570" s="27" t="s">
        <v>11030</v>
      </c>
      <c r="C6570" s="27" t="s">
        <v>6665</v>
      </c>
      <c r="D6570" s="27" t="s">
        <v>43</v>
      </c>
      <c r="E6570" s="27" t="s">
        <v>44</v>
      </c>
      <c r="F6570" s="27" t="s">
        <v>23</v>
      </c>
      <c r="G6570" s="27"/>
      <c r="H6570" s="27" t="s">
        <v>24</v>
      </c>
      <c r="I6570" s="28">
        <v>1079520500</v>
      </c>
      <c r="J6570" s="28">
        <v>0</v>
      </c>
      <c r="K6570" s="28">
        <v>1079520500</v>
      </c>
      <c r="L6570" s="29">
        <v>1.83</v>
      </c>
      <c r="M6570" s="29">
        <f>IFERROR(_xlfn.XLOOKUP($B6570,'Ownership Metrics'!$A:$A,'Ownership Metrics'!$B:$B),"")</f>
        <v>20.21</v>
      </c>
      <c r="N6570" s="28">
        <f>IFERROR(_xlfn.XLOOKUP($B6570,'Ownership Metrics'!$A:$A,'Ownership Metrics'!$C:$C),"")</f>
        <v>2497</v>
      </c>
      <c r="O6570" s="29">
        <f>IFERROR(_xlfn.XLOOKUP($B6570,'Ownership Metrics'!$A:$A,'Ownership Metrics'!$D:$D),"")</f>
        <v>45.29</v>
      </c>
      <c r="P6570" s="29">
        <f>IFERROR(_xlfn.XLOOKUP($B6570,'Ownership Metrics'!$A:$A,'Ownership Metrics'!$E:$E),"")</f>
        <v>70.569999999999993</v>
      </c>
      <c r="Q6570" s="30">
        <f>IFERROR(_xlfn.XLOOKUP($B6570,'Ownership Metrics'!$A:$A,'Ownership Metrics'!$F:$F),"")</f>
        <v>8</v>
      </c>
      <c r="R6570" s="30">
        <f>IFERROR(_xlfn.XLOOKUP($B6570,'Ownership Metrics'!$A:$A,'Ownership Metrics'!$G:$G),"")</f>
        <v>49</v>
      </c>
      <c r="S6570" s="27" t="str">
        <f>IFERROR(_xlfn.XLOOKUP($B6570,'Ownership Metrics'!$A:$A,'Ownership Metrics'!$H:$H),"")</f>
        <v>Terkonsentrasi</v>
      </c>
      <c r="T6570" s="27" t="str">
        <f>IFERROR(_xlfn.XLOOKUP($B6570,'Ownership Metrics'!$A:$A,'Ownership Metrics'!$I:$I),"")</f>
        <v>Sedang</v>
      </c>
      <c r="U6570" s="27">
        <f>IF(COUNTIFS($B$2:$B6570,$B6570,$D$2:$D6570,$D6570)=1,1,0)</f>
        <v>1</v>
      </c>
      <c r="V6570" s="27">
        <f t="shared" si="307"/>
        <v>1.83</v>
      </c>
      <c r="W6570" s="27">
        <f t="shared" si="308"/>
        <v>5</v>
      </c>
      <c r="X6570" s="27">
        <f t="shared" si="306"/>
        <v>1.8299993430000001</v>
      </c>
    </row>
    <row r="6571" spans="1:24" x14ac:dyDescent="0.25">
      <c r="A6571" s="26">
        <v>46265</v>
      </c>
      <c r="B6571" s="27" t="s">
        <v>11031</v>
      </c>
      <c r="C6571" s="27" t="s">
        <v>6668</v>
      </c>
      <c r="D6571" s="27" t="s">
        <v>6669</v>
      </c>
      <c r="E6571" s="27" t="s">
        <v>74</v>
      </c>
      <c r="F6571" s="27" t="s">
        <v>23</v>
      </c>
      <c r="G6571" s="27"/>
      <c r="H6571" s="27" t="s">
        <v>24</v>
      </c>
      <c r="I6571" s="28">
        <v>296521959</v>
      </c>
      <c r="J6571" s="28">
        <v>0</v>
      </c>
      <c r="K6571" s="28">
        <v>296521959</v>
      </c>
      <c r="L6571" s="29">
        <v>20.66</v>
      </c>
      <c r="M6571" s="29">
        <f>IFERROR(_xlfn.XLOOKUP($B6571,'Ownership Metrics'!$A:$A,'Ownership Metrics'!$B:$B),"")</f>
        <v>34.33</v>
      </c>
      <c r="N6571" s="28">
        <f>IFERROR(_xlfn.XLOOKUP($B6571,'Ownership Metrics'!$A:$A,'Ownership Metrics'!$C:$C),"")</f>
        <v>1323</v>
      </c>
      <c r="O6571" s="29">
        <f>IFERROR(_xlfn.XLOOKUP($B6571,'Ownership Metrics'!$A:$A,'Ownership Metrics'!$D:$D),"")</f>
        <v>28.86</v>
      </c>
      <c r="P6571" s="29">
        <f>IFERROR(_xlfn.XLOOKUP($B6571,'Ownership Metrics'!$A:$A,'Ownership Metrics'!$E:$E),"")</f>
        <v>54.8</v>
      </c>
      <c r="Q6571" s="30">
        <f>IFERROR(_xlfn.XLOOKUP($B6571,'Ownership Metrics'!$A:$A,'Ownership Metrics'!$F:$F),"")</f>
        <v>8</v>
      </c>
      <c r="R6571" s="30">
        <f>IFERROR(_xlfn.XLOOKUP($B6571,'Ownership Metrics'!$A:$A,'Ownership Metrics'!$G:$G),"")</f>
        <v>38</v>
      </c>
      <c r="S6571" s="27" t="str">
        <f>IFERROR(_xlfn.XLOOKUP($B6571,'Ownership Metrics'!$A:$A,'Ownership Metrics'!$H:$H),"")</f>
        <v>Moderat</v>
      </c>
      <c r="T6571" s="27" t="str">
        <f>IFERROR(_xlfn.XLOOKUP($B6571,'Ownership Metrics'!$A:$A,'Ownership Metrics'!$I:$I),"")</f>
        <v>Sedang</v>
      </c>
      <c r="U6571" s="27">
        <f>IF(COUNTIFS($B$2:$B6571,$B6571,$D$2:$D6571,$D6571)=1,1,0)</f>
        <v>1</v>
      </c>
      <c r="V6571" s="27">
        <f t="shared" si="307"/>
        <v>20.66</v>
      </c>
      <c r="W6571" s="27">
        <f t="shared" si="308"/>
        <v>2</v>
      </c>
      <c r="X6571" s="27">
        <f t="shared" si="306"/>
        <v>20.659999342900001</v>
      </c>
    </row>
    <row r="6572" spans="1:24" x14ac:dyDescent="0.25">
      <c r="A6572" s="26">
        <v>46265</v>
      </c>
      <c r="B6572" s="27" t="s">
        <v>11031</v>
      </c>
      <c r="C6572" s="27" t="s">
        <v>6668</v>
      </c>
      <c r="D6572" s="27" t="s">
        <v>6670</v>
      </c>
      <c r="E6572" s="27" t="s">
        <v>35</v>
      </c>
      <c r="F6572" s="27" t="s">
        <v>23</v>
      </c>
      <c r="G6572" s="27" t="s">
        <v>36</v>
      </c>
      <c r="H6572" s="27" t="s">
        <v>24</v>
      </c>
      <c r="I6572" s="28">
        <v>22082300</v>
      </c>
      <c r="J6572" s="28">
        <v>0</v>
      </c>
      <c r="K6572" s="28">
        <v>22082300</v>
      </c>
      <c r="L6572" s="29">
        <v>1.54</v>
      </c>
      <c r="M6572" s="29">
        <f>IFERROR(_xlfn.XLOOKUP($B6572,'Ownership Metrics'!$A:$A,'Ownership Metrics'!$B:$B),"")</f>
        <v>34.33</v>
      </c>
      <c r="N6572" s="28">
        <f>IFERROR(_xlfn.XLOOKUP($B6572,'Ownership Metrics'!$A:$A,'Ownership Metrics'!$C:$C),"")</f>
        <v>1323</v>
      </c>
      <c r="O6572" s="29">
        <f>IFERROR(_xlfn.XLOOKUP($B6572,'Ownership Metrics'!$A:$A,'Ownership Metrics'!$D:$D),"")</f>
        <v>28.86</v>
      </c>
      <c r="P6572" s="29">
        <f>IFERROR(_xlfn.XLOOKUP($B6572,'Ownership Metrics'!$A:$A,'Ownership Metrics'!$E:$E),"")</f>
        <v>54.8</v>
      </c>
      <c r="Q6572" s="30">
        <f>IFERROR(_xlfn.XLOOKUP($B6572,'Ownership Metrics'!$A:$A,'Ownership Metrics'!$F:$F),"")</f>
        <v>8</v>
      </c>
      <c r="R6572" s="30">
        <f>IFERROR(_xlfn.XLOOKUP($B6572,'Ownership Metrics'!$A:$A,'Ownership Metrics'!$G:$G),"")</f>
        <v>38</v>
      </c>
      <c r="S6572" s="27" t="str">
        <f>IFERROR(_xlfn.XLOOKUP($B6572,'Ownership Metrics'!$A:$A,'Ownership Metrics'!$H:$H),"")</f>
        <v>Moderat</v>
      </c>
      <c r="T6572" s="27" t="str">
        <f>IFERROR(_xlfn.XLOOKUP($B6572,'Ownership Metrics'!$A:$A,'Ownership Metrics'!$I:$I),"")</f>
        <v>Sedang</v>
      </c>
      <c r="U6572" s="27">
        <f>IF(COUNTIFS($B$2:$B6572,$B6572,$D$2:$D6572,$D6572)=1,1,0)</f>
        <v>1</v>
      </c>
      <c r="V6572" s="27">
        <f t="shared" si="307"/>
        <v>1.54</v>
      </c>
      <c r="W6572" s="27">
        <f t="shared" si="308"/>
        <v>5</v>
      </c>
      <c r="X6572" s="27">
        <f t="shared" si="306"/>
        <v>1.5399993428000001</v>
      </c>
    </row>
    <row r="6573" spans="1:24" x14ac:dyDescent="0.25">
      <c r="A6573" s="26">
        <v>46265</v>
      </c>
      <c r="B6573" s="27" t="s">
        <v>11031</v>
      </c>
      <c r="C6573" s="27" t="s">
        <v>6668</v>
      </c>
      <c r="D6573" s="27" t="s">
        <v>6671</v>
      </c>
      <c r="E6573" s="27" t="s">
        <v>35</v>
      </c>
      <c r="F6573" s="27" t="s">
        <v>23</v>
      </c>
      <c r="G6573" s="27" t="s">
        <v>36</v>
      </c>
      <c r="H6573" s="27" t="s">
        <v>24</v>
      </c>
      <c r="I6573" s="28">
        <v>414089900</v>
      </c>
      <c r="J6573" s="28">
        <v>0</v>
      </c>
      <c r="K6573" s="28">
        <v>414089900</v>
      </c>
      <c r="L6573" s="29">
        <v>28.86</v>
      </c>
      <c r="M6573" s="29">
        <f>IFERROR(_xlfn.XLOOKUP($B6573,'Ownership Metrics'!$A:$A,'Ownership Metrics'!$B:$B),"")</f>
        <v>34.33</v>
      </c>
      <c r="N6573" s="28">
        <f>IFERROR(_xlfn.XLOOKUP($B6573,'Ownership Metrics'!$A:$A,'Ownership Metrics'!$C:$C),"")</f>
        <v>1323</v>
      </c>
      <c r="O6573" s="29">
        <f>IFERROR(_xlfn.XLOOKUP($B6573,'Ownership Metrics'!$A:$A,'Ownership Metrics'!$D:$D),"")</f>
        <v>28.86</v>
      </c>
      <c r="P6573" s="29">
        <f>IFERROR(_xlfn.XLOOKUP($B6573,'Ownership Metrics'!$A:$A,'Ownership Metrics'!$E:$E),"")</f>
        <v>54.8</v>
      </c>
      <c r="Q6573" s="30">
        <f>IFERROR(_xlfn.XLOOKUP($B6573,'Ownership Metrics'!$A:$A,'Ownership Metrics'!$F:$F),"")</f>
        <v>8</v>
      </c>
      <c r="R6573" s="30">
        <f>IFERROR(_xlfn.XLOOKUP($B6573,'Ownership Metrics'!$A:$A,'Ownership Metrics'!$G:$G),"")</f>
        <v>38</v>
      </c>
      <c r="S6573" s="27" t="str">
        <f>IFERROR(_xlfn.XLOOKUP($B6573,'Ownership Metrics'!$A:$A,'Ownership Metrics'!$H:$H),"")</f>
        <v>Moderat</v>
      </c>
      <c r="T6573" s="27" t="str">
        <f>IFERROR(_xlfn.XLOOKUP($B6573,'Ownership Metrics'!$A:$A,'Ownership Metrics'!$I:$I),"")</f>
        <v>Sedang</v>
      </c>
      <c r="U6573" s="27">
        <f>IF(COUNTIFS($B$2:$B6573,$B6573,$D$2:$D6573,$D6573)=1,1,0)</f>
        <v>1</v>
      </c>
      <c r="V6573" s="27">
        <f t="shared" si="307"/>
        <v>28.86</v>
      </c>
      <c r="W6573" s="27">
        <f t="shared" si="308"/>
        <v>1</v>
      </c>
      <c r="X6573" s="27">
        <f t="shared" si="306"/>
        <v>28.8599993427</v>
      </c>
    </row>
    <row r="6574" spans="1:24" x14ac:dyDescent="0.25">
      <c r="A6574" s="26">
        <v>46265</v>
      </c>
      <c r="B6574" s="27" t="s">
        <v>11031</v>
      </c>
      <c r="C6574" s="27" t="s">
        <v>6668</v>
      </c>
      <c r="D6574" s="27" t="s">
        <v>6652</v>
      </c>
      <c r="E6574" s="27" t="s">
        <v>35</v>
      </c>
      <c r="F6574" s="27" t="s">
        <v>23</v>
      </c>
      <c r="G6574" s="27" t="s">
        <v>36</v>
      </c>
      <c r="H6574" s="27" t="s">
        <v>24</v>
      </c>
      <c r="I6574" s="28">
        <v>20130000</v>
      </c>
      <c r="J6574" s="28">
        <v>0</v>
      </c>
      <c r="K6574" s="28">
        <v>20130000</v>
      </c>
      <c r="L6574" s="29">
        <v>1.4</v>
      </c>
      <c r="M6574" s="29">
        <f>IFERROR(_xlfn.XLOOKUP($B6574,'Ownership Metrics'!$A:$A,'Ownership Metrics'!$B:$B),"")</f>
        <v>34.33</v>
      </c>
      <c r="N6574" s="28">
        <f>IFERROR(_xlfn.XLOOKUP($B6574,'Ownership Metrics'!$A:$A,'Ownership Metrics'!$C:$C),"")</f>
        <v>1323</v>
      </c>
      <c r="O6574" s="29">
        <f>IFERROR(_xlfn.XLOOKUP($B6574,'Ownership Metrics'!$A:$A,'Ownership Metrics'!$D:$D),"")</f>
        <v>28.86</v>
      </c>
      <c r="P6574" s="29">
        <f>IFERROR(_xlfn.XLOOKUP($B6574,'Ownership Metrics'!$A:$A,'Ownership Metrics'!$E:$E),"")</f>
        <v>54.8</v>
      </c>
      <c r="Q6574" s="30">
        <f>IFERROR(_xlfn.XLOOKUP($B6574,'Ownership Metrics'!$A:$A,'Ownership Metrics'!$F:$F),"")</f>
        <v>8</v>
      </c>
      <c r="R6574" s="30">
        <f>IFERROR(_xlfn.XLOOKUP($B6574,'Ownership Metrics'!$A:$A,'Ownership Metrics'!$G:$G),"")</f>
        <v>38</v>
      </c>
      <c r="S6574" s="27" t="str">
        <f>IFERROR(_xlfn.XLOOKUP($B6574,'Ownership Metrics'!$A:$A,'Ownership Metrics'!$H:$H),"")</f>
        <v>Moderat</v>
      </c>
      <c r="T6574" s="27" t="str">
        <f>IFERROR(_xlfn.XLOOKUP($B6574,'Ownership Metrics'!$A:$A,'Ownership Metrics'!$I:$I),"")</f>
        <v>Sedang</v>
      </c>
      <c r="U6574" s="27">
        <f>IF(COUNTIFS($B$2:$B6574,$B6574,$D$2:$D6574,$D6574)=1,1,0)</f>
        <v>1</v>
      </c>
      <c r="V6574" s="27">
        <f t="shared" si="307"/>
        <v>1.4</v>
      </c>
      <c r="W6574" s="27">
        <f t="shared" si="308"/>
        <v>7</v>
      </c>
      <c r="X6574" s="27">
        <f t="shared" si="306"/>
        <v>1.3999993425999999</v>
      </c>
    </row>
    <row r="6575" spans="1:24" x14ac:dyDescent="0.25">
      <c r="A6575" s="26">
        <v>46265</v>
      </c>
      <c r="B6575" s="27" t="s">
        <v>11031</v>
      </c>
      <c r="C6575" s="27" t="s">
        <v>6668</v>
      </c>
      <c r="D6575" s="27" t="s">
        <v>1011</v>
      </c>
      <c r="E6575" s="27" t="s">
        <v>35</v>
      </c>
      <c r="F6575" s="27" t="s">
        <v>23</v>
      </c>
      <c r="G6575" s="27" t="s">
        <v>36</v>
      </c>
      <c r="H6575" s="27" t="s">
        <v>24</v>
      </c>
      <c r="I6575" s="28">
        <v>16708700</v>
      </c>
      <c r="J6575" s="28">
        <v>0</v>
      </c>
      <c r="K6575" s="28">
        <v>16708700</v>
      </c>
      <c r="L6575" s="29">
        <v>1.1599999999999999</v>
      </c>
      <c r="M6575" s="29">
        <f>IFERROR(_xlfn.XLOOKUP($B6575,'Ownership Metrics'!$A:$A,'Ownership Metrics'!$B:$B),"")</f>
        <v>34.33</v>
      </c>
      <c r="N6575" s="28">
        <f>IFERROR(_xlfn.XLOOKUP($B6575,'Ownership Metrics'!$A:$A,'Ownership Metrics'!$C:$C),"")</f>
        <v>1323</v>
      </c>
      <c r="O6575" s="29">
        <f>IFERROR(_xlfn.XLOOKUP($B6575,'Ownership Metrics'!$A:$A,'Ownership Metrics'!$D:$D),"")</f>
        <v>28.86</v>
      </c>
      <c r="P6575" s="29">
        <f>IFERROR(_xlfn.XLOOKUP($B6575,'Ownership Metrics'!$A:$A,'Ownership Metrics'!$E:$E),"")</f>
        <v>54.8</v>
      </c>
      <c r="Q6575" s="30">
        <f>IFERROR(_xlfn.XLOOKUP($B6575,'Ownership Metrics'!$A:$A,'Ownership Metrics'!$F:$F),"")</f>
        <v>8</v>
      </c>
      <c r="R6575" s="30">
        <f>IFERROR(_xlfn.XLOOKUP($B6575,'Ownership Metrics'!$A:$A,'Ownership Metrics'!$G:$G),"")</f>
        <v>38</v>
      </c>
      <c r="S6575" s="27" t="str">
        <f>IFERROR(_xlfn.XLOOKUP($B6575,'Ownership Metrics'!$A:$A,'Ownership Metrics'!$H:$H),"")</f>
        <v>Moderat</v>
      </c>
      <c r="T6575" s="27" t="str">
        <f>IFERROR(_xlfn.XLOOKUP($B6575,'Ownership Metrics'!$A:$A,'Ownership Metrics'!$I:$I),"")</f>
        <v>Sedang</v>
      </c>
      <c r="U6575" s="27">
        <f>IF(COUNTIFS($B$2:$B6575,$B6575,$D$2:$D6575,$D6575)=1,1,0)</f>
        <v>1</v>
      </c>
      <c r="V6575" s="27">
        <f t="shared" si="307"/>
        <v>1.1599999999999999</v>
      </c>
      <c r="W6575" s="27">
        <f t="shared" si="308"/>
        <v>8</v>
      </c>
      <c r="X6575" s="27">
        <f t="shared" si="306"/>
        <v>1.1599993424999999</v>
      </c>
    </row>
    <row r="6576" spans="1:24" x14ac:dyDescent="0.25">
      <c r="A6576" s="26">
        <v>46265</v>
      </c>
      <c r="B6576" s="27" t="s">
        <v>11031</v>
      </c>
      <c r="C6576" s="27" t="s">
        <v>6668</v>
      </c>
      <c r="D6576" s="27" t="s">
        <v>6672</v>
      </c>
      <c r="E6576" s="27" t="s">
        <v>35</v>
      </c>
      <c r="F6576" s="27" t="s">
        <v>23</v>
      </c>
      <c r="G6576" s="27" t="s">
        <v>36</v>
      </c>
      <c r="H6576" s="27" t="s">
        <v>24</v>
      </c>
      <c r="I6576" s="28">
        <v>21450000</v>
      </c>
      <c r="J6576" s="28">
        <v>0</v>
      </c>
      <c r="K6576" s="28">
        <v>21450000</v>
      </c>
      <c r="L6576" s="29">
        <v>1.49</v>
      </c>
      <c r="M6576" s="29">
        <f>IFERROR(_xlfn.XLOOKUP($B6576,'Ownership Metrics'!$A:$A,'Ownership Metrics'!$B:$B),"")</f>
        <v>34.33</v>
      </c>
      <c r="N6576" s="28">
        <f>IFERROR(_xlfn.XLOOKUP($B6576,'Ownership Metrics'!$A:$A,'Ownership Metrics'!$C:$C),"")</f>
        <v>1323</v>
      </c>
      <c r="O6576" s="29">
        <f>IFERROR(_xlfn.XLOOKUP($B6576,'Ownership Metrics'!$A:$A,'Ownership Metrics'!$D:$D),"")</f>
        <v>28.86</v>
      </c>
      <c r="P6576" s="29">
        <f>IFERROR(_xlfn.XLOOKUP($B6576,'Ownership Metrics'!$A:$A,'Ownership Metrics'!$E:$E),"")</f>
        <v>54.8</v>
      </c>
      <c r="Q6576" s="30">
        <f>IFERROR(_xlfn.XLOOKUP($B6576,'Ownership Metrics'!$A:$A,'Ownership Metrics'!$F:$F),"")</f>
        <v>8</v>
      </c>
      <c r="R6576" s="30">
        <f>IFERROR(_xlfn.XLOOKUP($B6576,'Ownership Metrics'!$A:$A,'Ownership Metrics'!$G:$G),"")</f>
        <v>38</v>
      </c>
      <c r="S6576" s="27" t="str">
        <f>IFERROR(_xlfn.XLOOKUP($B6576,'Ownership Metrics'!$A:$A,'Ownership Metrics'!$H:$H),"")</f>
        <v>Moderat</v>
      </c>
      <c r="T6576" s="27" t="str">
        <f>IFERROR(_xlfn.XLOOKUP($B6576,'Ownership Metrics'!$A:$A,'Ownership Metrics'!$I:$I),"")</f>
        <v>Sedang</v>
      </c>
      <c r="U6576" s="27">
        <f>IF(COUNTIFS($B$2:$B6576,$B6576,$D$2:$D6576,$D6576)=1,1,0)</f>
        <v>1</v>
      </c>
      <c r="V6576" s="27">
        <f t="shared" si="307"/>
        <v>1.49</v>
      </c>
      <c r="W6576" s="27">
        <f t="shared" si="308"/>
        <v>6</v>
      </c>
      <c r="X6576" s="27">
        <f t="shared" si="306"/>
        <v>1.4899993424</v>
      </c>
    </row>
    <row r="6577" spans="1:24" x14ac:dyDescent="0.25">
      <c r="A6577" s="26">
        <v>46265</v>
      </c>
      <c r="B6577" s="27" t="s">
        <v>11031</v>
      </c>
      <c r="C6577" s="27" t="s">
        <v>6668</v>
      </c>
      <c r="D6577" s="27" t="s">
        <v>6673</v>
      </c>
      <c r="E6577" s="27" t="s">
        <v>35</v>
      </c>
      <c r="F6577" s="27" t="s">
        <v>23</v>
      </c>
      <c r="G6577" s="27" t="s">
        <v>36</v>
      </c>
      <c r="H6577" s="27" t="s">
        <v>24</v>
      </c>
      <c r="I6577" s="28">
        <v>75750000</v>
      </c>
      <c r="J6577" s="28">
        <v>0</v>
      </c>
      <c r="K6577" s="28">
        <v>75750000</v>
      </c>
      <c r="L6577" s="29">
        <v>5.28</v>
      </c>
      <c r="M6577" s="29">
        <f>IFERROR(_xlfn.XLOOKUP($B6577,'Ownership Metrics'!$A:$A,'Ownership Metrics'!$B:$B),"")</f>
        <v>34.33</v>
      </c>
      <c r="N6577" s="28">
        <f>IFERROR(_xlfn.XLOOKUP($B6577,'Ownership Metrics'!$A:$A,'Ownership Metrics'!$C:$C),"")</f>
        <v>1323</v>
      </c>
      <c r="O6577" s="29">
        <f>IFERROR(_xlfn.XLOOKUP($B6577,'Ownership Metrics'!$A:$A,'Ownership Metrics'!$D:$D),"")</f>
        <v>28.86</v>
      </c>
      <c r="P6577" s="29">
        <f>IFERROR(_xlfn.XLOOKUP($B6577,'Ownership Metrics'!$A:$A,'Ownership Metrics'!$E:$E),"")</f>
        <v>54.8</v>
      </c>
      <c r="Q6577" s="30">
        <f>IFERROR(_xlfn.XLOOKUP($B6577,'Ownership Metrics'!$A:$A,'Ownership Metrics'!$F:$F),"")</f>
        <v>8</v>
      </c>
      <c r="R6577" s="30">
        <f>IFERROR(_xlfn.XLOOKUP($B6577,'Ownership Metrics'!$A:$A,'Ownership Metrics'!$G:$G),"")</f>
        <v>38</v>
      </c>
      <c r="S6577" s="27" t="str">
        <f>IFERROR(_xlfn.XLOOKUP($B6577,'Ownership Metrics'!$A:$A,'Ownership Metrics'!$H:$H),"")</f>
        <v>Moderat</v>
      </c>
      <c r="T6577" s="27" t="str">
        <f>IFERROR(_xlfn.XLOOKUP($B6577,'Ownership Metrics'!$A:$A,'Ownership Metrics'!$I:$I),"")</f>
        <v>Sedang</v>
      </c>
      <c r="U6577" s="27">
        <f>IF(COUNTIFS($B$2:$B6577,$B6577,$D$2:$D6577,$D6577)=1,1,0)</f>
        <v>1</v>
      </c>
      <c r="V6577" s="27">
        <f t="shared" si="307"/>
        <v>5.28</v>
      </c>
      <c r="W6577" s="27">
        <f t="shared" si="308"/>
        <v>3</v>
      </c>
      <c r="X6577" s="27">
        <f t="shared" si="306"/>
        <v>5.2799993423</v>
      </c>
    </row>
    <row r="6578" spans="1:24" x14ac:dyDescent="0.25">
      <c r="A6578" s="26">
        <v>46265</v>
      </c>
      <c r="B6578" s="27" t="s">
        <v>11031</v>
      </c>
      <c r="C6578" s="27" t="s">
        <v>6668</v>
      </c>
      <c r="D6578" s="27" t="s">
        <v>6674</v>
      </c>
      <c r="E6578" s="27" t="s">
        <v>35</v>
      </c>
      <c r="F6578" s="27" t="s">
        <v>32</v>
      </c>
      <c r="G6578" s="27" t="s">
        <v>2532</v>
      </c>
      <c r="H6578" s="27" t="s">
        <v>24</v>
      </c>
      <c r="I6578" s="28">
        <v>75750000</v>
      </c>
      <c r="J6578" s="28">
        <v>0</v>
      </c>
      <c r="K6578" s="28">
        <v>75750000</v>
      </c>
      <c r="L6578" s="29">
        <v>5.28</v>
      </c>
      <c r="M6578" s="29">
        <f>IFERROR(_xlfn.XLOOKUP($B6578,'Ownership Metrics'!$A:$A,'Ownership Metrics'!$B:$B),"")</f>
        <v>34.33</v>
      </c>
      <c r="N6578" s="28">
        <f>IFERROR(_xlfn.XLOOKUP($B6578,'Ownership Metrics'!$A:$A,'Ownership Metrics'!$C:$C),"")</f>
        <v>1323</v>
      </c>
      <c r="O6578" s="29">
        <f>IFERROR(_xlfn.XLOOKUP($B6578,'Ownership Metrics'!$A:$A,'Ownership Metrics'!$D:$D),"")</f>
        <v>28.86</v>
      </c>
      <c r="P6578" s="29">
        <f>IFERROR(_xlfn.XLOOKUP($B6578,'Ownership Metrics'!$A:$A,'Ownership Metrics'!$E:$E),"")</f>
        <v>54.8</v>
      </c>
      <c r="Q6578" s="30">
        <f>IFERROR(_xlfn.XLOOKUP($B6578,'Ownership Metrics'!$A:$A,'Ownership Metrics'!$F:$F),"")</f>
        <v>8</v>
      </c>
      <c r="R6578" s="30">
        <f>IFERROR(_xlfn.XLOOKUP($B6578,'Ownership Metrics'!$A:$A,'Ownership Metrics'!$G:$G),"")</f>
        <v>38</v>
      </c>
      <c r="S6578" s="27" t="str">
        <f>IFERROR(_xlfn.XLOOKUP($B6578,'Ownership Metrics'!$A:$A,'Ownership Metrics'!$H:$H),"")</f>
        <v>Moderat</v>
      </c>
      <c r="T6578" s="27" t="str">
        <f>IFERROR(_xlfn.XLOOKUP($B6578,'Ownership Metrics'!$A:$A,'Ownership Metrics'!$I:$I),"")</f>
        <v>Sedang</v>
      </c>
      <c r="U6578" s="27">
        <f>IF(COUNTIFS($B$2:$B6578,$B6578,$D$2:$D6578,$D6578)=1,1,0)</f>
        <v>1</v>
      </c>
      <c r="V6578" s="27">
        <f t="shared" si="307"/>
        <v>5.28</v>
      </c>
      <c r="W6578" s="27">
        <f t="shared" si="308"/>
        <v>4</v>
      </c>
      <c r="X6578" s="27">
        <f t="shared" si="306"/>
        <v>5.2799993422</v>
      </c>
    </row>
    <row r="6579" spans="1:24" x14ac:dyDescent="0.25">
      <c r="A6579" s="26">
        <v>46265</v>
      </c>
      <c r="B6579" s="27" t="s">
        <v>11032</v>
      </c>
      <c r="C6579" s="27" t="s">
        <v>6676</v>
      </c>
      <c r="D6579" s="27" t="s">
        <v>6677</v>
      </c>
      <c r="E6579" s="27" t="s">
        <v>22</v>
      </c>
      <c r="F6579" s="27" t="s">
        <v>23</v>
      </c>
      <c r="G6579" s="27"/>
      <c r="H6579" s="27" t="s">
        <v>24</v>
      </c>
      <c r="I6579" s="28">
        <v>0</v>
      </c>
      <c r="J6579" s="28">
        <v>12976731760</v>
      </c>
      <c r="K6579" s="28">
        <v>12976731760</v>
      </c>
      <c r="L6579" s="29">
        <v>15</v>
      </c>
      <c r="M6579" s="29">
        <f>IFERROR(_xlfn.XLOOKUP($B6579,'Ownership Metrics'!$A:$A,'Ownership Metrics'!$B:$B),"")</f>
        <v>20.72</v>
      </c>
      <c r="N6579" s="28">
        <f>IFERROR(_xlfn.XLOOKUP($B6579,'Ownership Metrics'!$A:$A,'Ownership Metrics'!$C:$C),"")</f>
        <v>1737</v>
      </c>
      <c r="O6579" s="29">
        <f>IFERROR(_xlfn.XLOOKUP($B6579,'Ownership Metrics'!$A:$A,'Ownership Metrics'!$D:$D),"")</f>
        <v>34.630000000000003</v>
      </c>
      <c r="P6579" s="29">
        <f>IFERROR(_xlfn.XLOOKUP($B6579,'Ownership Metrics'!$A:$A,'Ownership Metrics'!$E:$E),"")</f>
        <v>65.34</v>
      </c>
      <c r="Q6579" s="30">
        <f>IFERROR(_xlfn.XLOOKUP($B6579,'Ownership Metrics'!$A:$A,'Ownership Metrics'!$F:$F),"")</f>
        <v>6</v>
      </c>
      <c r="R6579" s="30">
        <f>IFERROR(_xlfn.XLOOKUP($B6579,'Ownership Metrics'!$A:$A,'Ownership Metrics'!$G:$G),"")</f>
        <v>45</v>
      </c>
      <c r="S6579" s="27" t="str">
        <f>IFERROR(_xlfn.XLOOKUP($B6579,'Ownership Metrics'!$A:$A,'Ownership Metrics'!$H:$H),"")</f>
        <v>Oligopoli</v>
      </c>
      <c r="T6579" s="27" t="str">
        <f>IFERROR(_xlfn.XLOOKUP($B6579,'Ownership Metrics'!$A:$A,'Ownership Metrics'!$I:$I),"")</f>
        <v>Sedang</v>
      </c>
      <c r="U6579" s="27">
        <f>IF(COUNTIFS($B$2:$B6579,$B6579,$D$2:$D6579,$D6579)=1,1,0)</f>
        <v>1</v>
      </c>
      <c r="V6579" s="27">
        <f t="shared" si="307"/>
        <v>15</v>
      </c>
      <c r="W6579" s="27">
        <f t="shared" si="308"/>
        <v>3</v>
      </c>
      <c r="X6579" s="27">
        <f t="shared" si="306"/>
        <v>14.999999342100001</v>
      </c>
    </row>
    <row r="6580" spans="1:24" x14ac:dyDescent="0.25">
      <c r="A6580" s="26">
        <v>46265</v>
      </c>
      <c r="B6580" s="27" t="s">
        <v>11032</v>
      </c>
      <c r="C6580" s="27" t="s">
        <v>6676</v>
      </c>
      <c r="D6580" s="27" t="s">
        <v>1501</v>
      </c>
      <c r="E6580" s="27" t="s">
        <v>22</v>
      </c>
      <c r="F6580" s="27" t="s">
        <v>23</v>
      </c>
      <c r="G6580" s="27"/>
      <c r="H6580" s="27" t="s">
        <v>24</v>
      </c>
      <c r="I6580" s="28">
        <v>11825453500</v>
      </c>
      <c r="J6580" s="28">
        <v>18132216900</v>
      </c>
      <c r="K6580" s="28">
        <v>29957670400</v>
      </c>
      <c r="L6580" s="29">
        <v>34.630000000000003</v>
      </c>
      <c r="M6580" s="29">
        <f>IFERROR(_xlfn.XLOOKUP($B6580,'Ownership Metrics'!$A:$A,'Ownership Metrics'!$B:$B),"")</f>
        <v>20.72</v>
      </c>
      <c r="N6580" s="28">
        <f>IFERROR(_xlfn.XLOOKUP($B6580,'Ownership Metrics'!$A:$A,'Ownership Metrics'!$C:$C),"")</f>
        <v>1737</v>
      </c>
      <c r="O6580" s="29">
        <f>IFERROR(_xlfn.XLOOKUP($B6580,'Ownership Metrics'!$A:$A,'Ownership Metrics'!$D:$D),"")</f>
        <v>34.630000000000003</v>
      </c>
      <c r="P6580" s="29">
        <f>IFERROR(_xlfn.XLOOKUP($B6580,'Ownership Metrics'!$A:$A,'Ownership Metrics'!$E:$E),"")</f>
        <v>65.34</v>
      </c>
      <c r="Q6580" s="30">
        <f>IFERROR(_xlfn.XLOOKUP($B6580,'Ownership Metrics'!$A:$A,'Ownership Metrics'!$F:$F),"")</f>
        <v>6</v>
      </c>
      <c r="R6580" s="30">
        <f>IFERROR(_xlfn.XLOOKUP($B6580,'Ownership Metrics'!$A:$A,'Ownership Metrics'!$G:$G),"")</f>
        <v>45</v>
      </c>
      <c r="S6580" s="27" t="str">
        <f>IFERROR(_xlfn.XLOOKUP($B6580,'Ownership Metrics'!$A:$A,'Ownership Metrics'!$H:$H),"")</f>
        <v>Oligopoli</v>
      </c>
      <c r="T6580" s="27" t="str">
        <f>IFERROR(_xlfn.XLOOKUP($B6580,'Ownership Metrics'!$A:$A,'Ownership Metrics'!$I:$I),"")</f>
        <v>Sedang</v>
      </c>
      <c r="U6580" s="27">
        <f>IF(COUNTIFS($B$2:$B6580,$B6580,$D$2:$D6580,$D6580)=1,1,0)</f>
        <v>1</v>
      </c>
      <c r="V6580" s="27">
        <f t="shared" si="307"/>
        <v>34.630000000000003</v>
      </c>
      <c r="W6580" s="27">
        <f t="shared" si="308"/>
        <v>1</v>
      </c>
      <c r="X6580" s="27">
        <f t="shared" si="306"/>
        <v>34.629999342000005</v>
      </c>
    </row>
    <row r="6581" spans="1:24" x14ac:dyDescent="0.25">
      <c r="A6581" s="26">
        <v>46265</v>
      </c>
      <c r="B6581" s="27" t="s">
        <v>11032</v>
      </c>
      <c r="C6581" s="27" t="s">
        <v>6676</v>
      </c>
      <c r="D6581" s="27" t="s">
        <v>6678</v>
      </c>
      <c r="E6581" s="27" t="s">
        <v>22</v>
      </c>
      <c r="F6581" s="27" t="s">
        <v>32</v>
      </c>
      <c r="G6581" s="27"/>
      <c r="H6581" s="27" t="s">
        <v>64</v>
      </c>
      <c r="I6581" s="28">
        <v>3387243720</v>
      </c>
      <c r="J6581" s="28">
        <v>0</v>
      </c>
      <c r="K6581" s="28">
        <v>3387243720</v>
      </c>
      <c r="L6581" s="29">
        <v>3.92</v>
      </c>
      <c r="M6581" s="29">
        <f>IFERROR(_xlfn.XLOOKUP($B6581,'Ownership Metrics'!$A:$A,'Ownership Metrics'!$B:$B),"")</f>
        <v>20.72</v>
      </c>
      <c r="N6581" s="28">
        <f>IFERROR(_xlfn.XLOOKUP($B6581,'Ownership Metrics'!$A:$A,'Ownership Metrics'!$C:$C),"")</f>
        <v>1737</v>
      </c>
      <c r="O6581" s="29">
        <f>IFERROR(_xlfn.XLOOKUP($B6581,'Ownership Metrics'!$A:$A,'Ownership Metrics'!$D:$D),"")</f>
        <v>34.630000000000003</v>
      </c>
      <c r="P6581" s="29">
        <f>IFERROR(_xlfn.XLOOKUP($B6581,'Ownership Metrics'!$A:$A,'Ownership Metrics'!$E:$E),"")</f>
        <v>65.34</v>
      </c>
      <c r="Q6581" s="30">
        <f>IFERROR(_xlfn.XLOOKUP($B6581,'Ownership Metrics'!$A:$A,'Ownership Metrics'!$F:$F),"")</f>
        <v>6</v>
      </c>
      <c r="R6581" s="30">
        <f>IFERROR(_xlfn.XLOOKUP($B6581,'Ownership Metrics'!$A:$A,'Ownership Metrics'!$G:$G),"")</f>
        <v>45</v>
      </c>
      <c r="S6581" s="27" t="str">
        <f>IFERROR(_xlfn.XLOOKUP($B6581,'Ownership Metrics'!$A:$A,'Ownership Metrics'!$H:$H),"")</f>
        <v>Oligopoli</v>
      </c>
      <c r="T6581" s="27" t="str">
        <f>IFERROR(_xlfn.XLOOKUP($B6581,'Ownership Metrics'!$A:$A,'Ownership Metrics'!$I:$I),"")</f>
        <v>Sedang</v>
      </c>
      <c r="U6581" s="27">
        <f>IF(COUNTIFS($B$2:$B6581,$B6581,$D$2:$D6581,$D6581)=1,1,0)</f>
        <v>1</v>
      </c>
      <c r="V6581" s="27">
        <f t="shared" si="307"/>
        <v>3.92</v>
      </c>
      <c r="W6581" s="27">
        <f t="shared" si="308"/>
        <v>6</v>
      </c>
      <c r="X6581" s="27">
        <f t="shared" si="306"/>
        <v>3.9199993419000001</v>
      </c>
    </row>
    <row r="6582" spans="1:24" x14ac:dyDescent="0.25">
      <c r="A6582" s="26">
        <v>46265</v>
      </c>
      <c r="B6582" s="27" t="s">
        <v>11032</v>
      </c>
      <c r="C6582" s="27" t="s">
        <v>6676</v>
      </c>
      <c r="D6582" s="27" t="s">
        <v>6679</v>
      </c>
      <c r="E6582" s="27" t="s">
        <v>22</v>
      </c>
      <c r="F6582" s="27" t="s">
        <v>32</v>
      </c>
      <c r="G6582" s="27"/>
      <c r="H6582" s="27" t="s">
        <v>184</v>
      </c>
      <c r="I6582" s="28">
        <v>0</v>
      </c>
      <c r="J6582" s="28">
        <v>13589972562</v>
      </c>
      <c r="K6582" s="28">
        <v>13589972562</v>
      </c>
      <c r="L6582" s="29">
        <v>15.71</v>
      </c>
      <c r="M6582" s="29">
        <f>IFERROR(_xlfn.XLOOKUP($B6582,'Ownership Metrics'!$A:$A,'Ownership Metrics'!$B:$B),"")</f>
        <v>20.72</v>
      </c>
      <c r="N6582" s="28">
        <f>IFERROR(_xlfn.XLOOKUP($B6582,'Ownership Metrics'!$A:$A,'Ownership Metrics'!$C:$C),"")</f>
        <v>1737</v>
      </c>
      <c r="O6582" s="29">
        <f>IFERROR(_xlfn.XLOOKUP($B6582,'Ownership Metrics'!$A:$A,'Ownership Metrics'!$D:$D),"")</f>
        <v>34.630000000000003</v>
      </c>
      <c r="P6582" s="29">
        <f>IFERROR(_xlfn.XLOOKUP($B6582,'Ownership Metrics'!$A:$A,'Ownership Metrics'!$E:$E),"")</f>
        <v>65.34</v>
      </c>
      <c r="Q6582" s="30">
        <f>IFERROR(_xlfn.XLOOKUP($B6582,'Ownership Metrics'!$A:$A,'Ownership Metrics'!$F:$F),"")</f>
        <v>6</v>
      </c>
      <c r="R6582" s="30">
        <f>IFERROR(_xlfn.XLOOKUP($B6582,'Ownership Metrics'!$A:$A,'Ownership Metrics'!$G:$G),"")</f>
        <v>45</v>
      </c>
      <c r="S6582" s="27" t="str">
        <f>IFERROR(_xlfn.XLOOKUP($B6582,'Ownership Metrics'!$A:$A,'Ownership Metrics'!$H:$H),"")</f>
        <v>Oligopoli</v>
      </c>
      <c r="T6582" s="27" t="str">
        <f>IFERROR(_xlfn.XLOOKUP($B6582,'Ownership Metrics'!$A:$A,'Ownership Metrics'!$I:$I),"")</f>
        <v>Sedang</v>
      </c>
      <c r="U6582" s="27">
        <f>IF(COUNTIFS($B$2:$B6582,$B6582,$D$2:$D6582,$D6582)=1,1,0)</f>
        <v>1</v>
      </c>
      <c r="V6582" s="27">
        <f t="shared" si="307"/>
        <v>15.71</v>
      </c>
      <c r="W6582" s="27">
        <f t="shared" si="308"/>
        <v>2</v>
      </c>
      <c r="X6582" s="27">
        <f t="shared" si="306"/>
        <v>15.709999341800001</v>
      </c>
    </row>
    <row r="6583" spans="1:24" x14ac:dyDescent="0.25">
      <c r="A6583" s="26">
        <v>46265</v>
      </c>
      <c r="B6583" s="27" t="s">
        <v>11032</v>
      </c>
      <c r="C6583" s="27" t="s">
        <v>6676</v>
      </c>
      <c r="D6583" s="27" t="s">
        <v>1405</v>
      </c>
      <c r="E6583" s="27" t="s">
        <v>114</v>
      </c>
      <c r="F6583" s="27" t="s">
        <v>32</v>
      </c>
      <c r="G6583" s="27"/>
      <c r="H6583" s="27" t="s">
        <v>184</v>
      </c>
      <c r="I6583" s="28">
        <v>4317648400</v>
      </c>
      <c r="J6583" s="28">
        <v>0</v>
      </c>
      <c r="K6583" s="28">
        <v>4317648400</v>
      </c>
      <c r="L6583" s="29">
        <v>4.99</v>
      </c>
      <c r="M6583" s="29">
        <f>IFERROR(_xlfn.XLOOKUP($B6583,'Ownership Metrics'!$A:$A,'Ownership Metrics'!$B:$B),"")</f>
        <v>20.72</v>
      </c>
      <c r="N6583" s="28">
        <f>IFERROR(_xlfn.XLOOKUP($B6583,'Ownership Metrics'!$A:$A,'Ownership Metrics'!$C:$C),"")</f>
        <v>1737</v>
      </c>
      <c r="O6583" s="29">
        <f>IFERROR(_xlfn.XLOOKUP($B6583,'Ownership Metrics'!$A:$A,'Ownership Metrics'!$D:$D),"")</f>
        <v>34.630000000000003</v>
      </c>
      <c r="P6583" s="29">
        <f>IFERROR(_xlfn.XLOOKUP($B6583,'Ownership Metrics'!$A:$A,'Ownership Metrics'!$E:$E),"")</f>
        <v>65.34</v>
      </c>
      <c r="Q6583" s="30">
        <f>IFERROR(_xlfn.XLOOKUP($B6583,'Ownership Metrics'!$A:$A,'Ownership Metrics'!$F:$F),"")</f>
        <v>6</v>
      </c>
      <c r="R6583" s="30">
        <f>IFERROR(_xlfn.XLOOKUP($B6583,'Ownership Metrics'!$A:$A,'Ownership Metrics'!$G:$G),"")</f>
        <v>45</v>
      </c>
      <c r="S6583" s="27" t="str">
        <f>IFERROR(_xlfn.XLOOKUP($B6583,'Ownership Metrics'!$A:$A,'Ownership Metrics'!$H:$H),"")</f>
        <v>Oligopoli</v>
      </c>
      <c r="T6583" s="27" t="str">
        <f>IFERROR(_xlfn.XLOOKUP($B6583,'Ownership Metrics'!$A:$A,'Ownership Metrics'!$I:$I),"")</f>
        <v>Sedang</v>
      </c>
      <c r="U6583" s="27">
        <f>IF(COUNTIFS($B$2:$B6583,$B6583,$D$2:$D6583,$D6583)=1,1,0)</f>
        <v>1</v>
      </c>
      <c r="V6583" s="27">
        <f t="shared" si="307"/>
        <v>4.99</v>
      </c>
      <c r="W6583" s="27">
        <f t="shared" si="308"/>
        <v>5</v>
      </c>
      <c r="X6583" s="27">
        <f t="shared" si="306"/>
        <v>4.9899993416999999</v>
      </c>
    </row>
    <row r="6584" spans="1:24" x14ac:dyDescent="0.25">
      <c r="A6584" s="26">
        <v>46265</v>
      </c>
      <c r="B6584" s="27" t="s">
        <v>11032</v>
      </c>
      <c r="C6584" s="27" t="s">
        <v>6676</v>
      </c>
      <c r="D6584" s="27" t="s">
        <v>1538</v>
      </c>
      <c r="E6584" s="27" t="s">
        <v>35</v>
      </c>
      <c r="F6584" s="27" t="s">
        <v>23</v>
      </c>
      <c r="G6584" s="27" t="s">
        <v>36</v>
      </c>
      <c r="H6584" s="27" t="s">
        <v>24</v>
      </c>
      <c r="I6584" s="28">
        <v>3870459562</v>
      </c>
      <c r="J6584" s="28">
        <v>483922602</v>
      </c>
      <c r="K6584" s="28">
        <v>4354382164</v>
      </c>
      <c r="L6584" s="29">
        <v>5.03</v>
      </c>
      <c r="M6584" s="29">
        <f>IFERROR(_xlfn.XLOOKUP($B6584,'Ownership Metrics'!$A:$A,'Ownership Metrics'!$B:$B),"")</f>
        <v>20.72</v>
      </c>
      <c r="N6584" s="28">
        <f>IFERROR(_xlfn.XLOOKUP($B6584,'Ownership Metrics'!$A:$A,'Ownership Metrics'!$C:$C),"")</f>
        <v>1737</v>
      </c>
      <c r="O6584" s="29">
        <f>IFERROR(_xlfn.XLOOKUP($B6584,'Ownership Metrics'!$A:$A,'Ownership Metrics'!$D:$D),"")</f>
        <v>34.630000000000003</v>
      </c>
      <c r="P6584" s="29">
        <f>IFERROR(_xlfn.XLOOKUP($B6584,'Ownership Metrics'!$A:$A,'Ownership Metrics'!$E:$E),"")</f>
        <v>65.34</v>
      </c>
      <c r="Q6584" s="30">
        <f>IFERROR(_xlfn.XLOOKUP($B6584,'Ownership Metrics'!$A:$A,'Ownership Metrics'!$F:$F),"")</f>
        <v>6</v>
      </c>
      <c r="R6584" s="30">
        <f>IFERROR(_xlfn.XLOOKUP($B6584,'Ownership Metrics'!$A:$A,'Ownership Metrics'!$G:$G),"")</f>
        <v>45</v>
      </c>
      <c r="S6584" s="27" t="str">
        <f>IFERROR(_xlfn.XLOOKUP($B6584,'Ownership Metrics'!$A:$A,'Ownership Metrics'!$H:$H),"")</f>
        <v>Oligopoli</v>
      </c>
      <c r="T6584" s="27" t="str">
        <f>IFERROR(_xlfn.XLOOKUP($B6584,'Ownership Metrics'!$A:$A,'Ownership Metrics'!$I:$I),"")</f>
        <v>Sedang</v>
      </c>
      <c r="U6584" s="27">
        <f>IF(COUNTIFS($B$2:$B6584,$B6584,$D$2:$D6584,$D6584)=1,1,0)</f>
        <v>1</v>
      </c>
      <c r="V6584" s="27">
        <f t="shared" si="307"/>
        <v>5.03</v>
      </c>
      <c r="W6584" s="27">
        <f t="shared" si="308"/>
        <v>4</v>
      </c>
      <c r="X6584" s="27">
        <f t="shared" si="306"/>
        <v>5.0299993416</v>
      </c>
    </row>
    <row r="6585" spans="1:24" x14ac:dyDescent="0.25">
      <c r="A6585" s="26">
        <v>46265</v>
      </c>
      <c r="B6585" s="27" t="s">
        <v>11033</v>
      </c>
      <c r="C6585" s="27" t="s">
        <v>6681</v>
      </c>
      <c r="D6585" s="27" t="s">
        <v>6682</v>
      </c>
      <c r="E6585" s="27" t="s">
        <v>22</v>
      </c>
      <c r="F6585" s="27" t="s">
        <v>23</v>
      </c>
      <c r="G6585" s="27"/>
      <c r="H6585" s="27" t="s">
        <v>24</v>
      </c>
      <c r="I6585" s="28">
        <v>315896590</v>
      </c>
      <c r="J6585" s="28">
        <v>0</v>
      </c>
      <c r="K6585" s="28">
        <v>315896590</v>
      </c>
      <c r="L6585" s="29">
        <v>9.01</v>
      </c>
      <c r="M6585" s="29">
        <f>IFERROR(_xlfn.XLOOKUP($B6585,'Ownership Metrics'!$A:$A,'Ownership Metrics'!$B:$B),"")</f>
        <v>25.43</v>
      </c>
      <c r="N6585" s="28">
        <f>IFERROR(_xlfn.XLOOKUP($B6585,'Ownership Metrics'!$A:$A,'Ownership Metrics'!$C:$C),"")</f>
        <v>2824</v>
      </c>
      <c r="O6585" s="29">
        <f>IFERROR(_xlfn.XLOOKUP($B6585,'Ownership Metrics'!$A:$A,'Ownership Metrics'!$D:$D),"")</f>
        <v>52.04</v>
      </c>
      <c r="P6585" s="29">
        <f>IFERROR(_xlfn.XLOOKUP($B6585,'Ownership Metrics'!$A:$A,'Ownership Metrics'!$E:$E),"")</f>
        <v>64.650000000000006</v>
      </c>
      <c r="Q6585" s="30">
        <f>IFERROR(_xlfn.XLOOKUP($B6585,'Ownership Metrics'!$A:$A,'Ownership Metrics'!$F:$F),"")</f>
        <v>8</v>
      </c>
      <c r="R6585" s="30">
        <f>IFERROR(_xlfn.XLOOKUP($B6585,'Ownership Metrics'!$A:$A,'Ownership Metrics'!$G:$G),"")</f>
        <v>48</v>
      </c>
      <c r="S6585" s="27" t="str">
        <f>IFERROR(_xlfn.XLOOKUP($B6585,'Ownership Metrics'!$A:$A,'Ownership Metrics'!$H:$H),"")</f>
        <v>Mayoritas</v>
      </c>
      <c r="T6585" s="27" t="str">
        <f>IFERROR(_xlfn.XLOOKUP($B6585,'Ownership Metrics'!$A:$A,'Ownership Metrics'!$I:$I),"")</f>
        <v>Sedang</v>
      </c>
      <c r="U6585" s="27">
        <f>IF(COUNTIFS($B$2:$B6585,$B6585,$D$2:$D6585,$D6585)=1,1,0)</f>
        <v>1</v>
      </c>
      <c r="V6585" s="27">
        <f t="shared" si="307"/>
        <v>9.01</v>
      </c>
      <c r="W6585" s="27">
        <f t="shared" si="308"/>
        <v>2</v>
      </c>
      <c r="X6585" s="27">
        <f t="shared" si="306"/>
        <v>9.0099993415000004</v>
      </c>
    </row>
    <row r="6586" spans="1:24" x14ac:dyDescent="0.25">
      <c r="A6586" s="26">
        <v>46265</v>
      </c>
      <c r="B6586" s="27" t="s">
        <v>11033</v>
      </c>
      <c r="C6586" s="27" t="s">
        <v>6681</v>
      </c>
      <c r="D6586" s="27" t="s">
        <v>6683</v>
      </c>
      <c r="E6586" s="27" t="s">
        <v>22</v>
      </c>
      <c r="F6586" s="27" t="s">
        <v>23</v>
      </c>
      <c r="G6586" s="27"/>
      <c r="H6586" s="27" t="s">
        <v>24</v>
      </c>
      <c r="I6586" s="28">
        <v>78748500</v>
      </c>
      <c r="J6586" s="28">
        <v>0</v>
      </c>
      <c r="K6586" s="28">
        <v>78748500</v>
      </c>
      <c r="L6586" s="29">
        <v>2.25</v>
      </c>
      <c r="M6586" s="29">
        <f>IFERROR(_xlfn.XLOOKUP($B6586,'Ownership Metrics'!$A:$A,'Ownership Metrics'!$B:$B),"")</f>
        <v>25.43</v>
      </c>
      <c r="N6586" s="28">
        <f>IFERROR(_xlfn.XLOOKUP($B6586,'Ownership Metrics'!$A:$A,'Ownership Metrics'!$C:$C),"")</f>
        <v>2824</v>
      </c>
      <c r="O6586" s="29">
        <f>IFERROR(_xlfn.XLOOKUP($B6586,'Ownership Metrics'!$A:$A,'Ownership Metrics'!$D:$D),"")</f>
        <v>52.04</v>
      </c>
      <c r="P6586" s="29">
        <f>IFERROR(_xlfn.XLOOKUP($B6586,'Ownership Metrics'!$A:$A,'Ownership Metrics'!$E:$E),"")</f>
        <v>64.650000000000006</v>
      </c>
      <c r="Q6586" s="30">
        <f>IFERROR(_xlfn.XLOOKUP($B6586,'Ownership Metrics'!$A:$A,'Ownership Metrics'!$F:$F),"")</f>
        <v>8</v>
      </c>
      <c r="R6586" s="30">
        <f>IFERROR(_xlfn.XLOOKUP($B6586,'Ownership Metrics'!$A:$A,'Ownership Metrics'!$G:$G),"")</f>
        <v>48</v>
      </c>
      <c r="S6586" s="27" t="str">
        <f>IFERROR(_xlfn.XLOOKUP($B6586,'Ownership Metrics'!$A:$A,'Ownership Metrics'!$H:$H),"")</f>
        <v>Mayoritas</v>
      </c>
      <c r="T6586" s="27" t="str">
        <f>IFERROR(_xlfn.XLOOKUP($B6586,'Ownership Metrics'!$A:$A,'Ownership Metrics'!$I:$I),"")</f>
        <v>Sedang</v>
      </c>
      <c r="U6586" s="27">
        <f>IF(COUNTIFS($B$2:$B6586,$B6586,$D$2:$D6586,$D6586)=1,1,0)</f>
        <v>1</v>
      </c>
      <c r="V6586" s="27">
        <f t="shared" si="307"/>
        <v>2.25</v>
      </c>
      <c r="W6586" s="27">
        <f t="shared" si="308"/>
        <v>5</v>
      </c>
      <c r="X6586" s="27">
        <f t="shared" si="306"/>
        <v>2.2499993414000001</v>
      </c>
    </row>
    <row r="6587" spans="1:24" x14ac:dyDescent="0.25">
      <c r="A6587" s="26">
        <v>46265</v>
      </c>
      <c r="B6587" s="27" t="s">
        <v>11033</v>
      </c>
      <c r="C6587" s="27" t="s">
        <v>6681</v>
      </c>
      <c r="D6587" s="27" t="s">
        <v>6684</v>
      </c>
      <c r="E6587" s="27" t="s">
        <v>22</v>
      </c>
      <c r="F6587" s="27" t="s">
        <v>23</v>
      </c>
      <c r="G6587" s="27"/>
      <c r="H6587" s="27" t="s">
        <v>24</v>
      </c>
      <c r="I6587" s="28">
        <v>100000000</v>
      </c>
      <c r="J6587" s="28">
        <v>0</v>
      </c>
      <c r="K6587" s="28">
        <v>100000000</v>
      </c>
      <c r="L6587" s="29">
        <v>2.85</v>
      </c>
      <c r="M6587" s="29">
        <f>IFERROR(_xlfn.XLOOKUP($B6587,'Ownership Metrics'!$A:$A,'Ownership Metrics'!$B:$B),"")</f>
        <v>25.43</v>
      </c>
      <c r="N6587" s="28">
        <f>IFERROR(_xlfn.XLOOKUP($B6587,'Ownership Metrics'!$A:$A,'Ownership Metrics'!$C:$C),"")</f>
        <v>2824</v>
      </c>
      <c r="O6587" s="29">
        <f>IFERROR(_xlfn.XLOOKUP($B6587,'Ownership Metrics'!$A:$A,'Ownership Metrics'!$D:$D),"")</f>
        <v>52.04</v>
      </c>
      <c r="P6587" s="29">
        <f>IFERROR(_xlfn.XLOOKUP($B6587,'Ownership Metrics'!$A:$A,'Ownership Metrics'!$E:$E),"")</f>
        <v>64.650000000000006</v>
      </c>
      <c r="Q6587" s="30">
        <f>IFERROR(_xlfn.XLOOKUP($B6587,'Ownership Metrics'!$A:$A,'Ownership Metrics'!$F:$F),"")</f>
        <v>8</v>
      </c>
      <c r="R6587" s="30">
        <f>IFERROR(_xlfn.XLOOKUP($B6587,'Ownership Metrics'!$A:$A,'Ownership Metrics'!$G:$G),"")</f>
        <v>48</v>
      </c>
      <c r="S6587" s="27" t="str">
        <f>IFERROR(_xlfn.XLOOKUP($B6587,'Ownership Metrics'!$A:$A,'Ownership Metrics'!$H:$H),"")</f>
        <v>Mayoritas</v>
      </c>
      <c r="T6587" s="27" t="str">
        <f>IFERROR(_xlfn.XLOOKUP($B6587,'Ownership Metrics'!$A:$A,'Ownership Metrics'!$I:$I),"")</f>
        <v>Sedang</v>
      </c>
      <c r="U6587" s="27">
        <f>IF(COUNTIFS($B$2:$B6587,$B6587,$D$2:$D6587,$D6587)=1,1,0)</f>
        <v>1</v>
      </c>
      <c r="V6587" s="27">
        <f t="shared" si="307"/>
        <v>2.85</v>
      </c>
      <c r="W6587" s="27">
        <f t="shared" si="308"/>
        <v>4</v>
      </c>
      <c r="X6587" s="27">
        <f t="shared" si="306"/>
        <v>2.8499993413000002</v>
      </c>
    </row>
    <row r="6588" spans="1:24" x14ac:dyDescent="0.25">
      <c r="A6588" s="26">
        <v>46265</v>
      </c>
      <c r="B6588" s="27" t="s">
        <v>11033</v>
      </c>
      <c r="C6588" s="27" t="s">
        <v>6681</v>
      </c>
      <c r="D6588" s="27" t="s">
        <v>6685</v>
      </c>
      <c r="E6588" s="27" t="s">
        <v>22</v>
      </c>
      <c r="F6588" s="27" t="s">
        <v>23</v>
      </c>
      <c r="G6588" s="27"/>
      <c r="H6588" s="27" t="s">
        <v>24</v>
      </c>
      <c r="I6588" s="28">
        <v>1825430197</v>
      </c>
      <c r="J6588" s="28">
        <v>0</v>
      </c>
      <c r="K6588" s="28">
        <v>1825430197</v>
      </c>
      <c r="L6588" s="29">
        <v>52.04</v>
      </c>
      <c r="M6588" s="29">
        <f>IFERROR(_xlfn.XLOOKUP($B6588,'Ownership Metrics'!$A:$A,'Ownership Metrics'!$B:$B),"")</f>
        <v>25.43</v>
      </c>
      <c r="N6588" s="28">
        <f>IFERROR(_xlfn.XLOOKUP($B6588,'Ownership Metrics'!$A:$A,'Ownership Metrics'!$C:$C),"")</f>
        <v>2824</v>
      </c>
      <c r="O6588" s="29">
        <f>IFERROR(_xlfn.XLOOKUP($B6588,'Ownership Metrics'!$A:$A,'Ownership Metrics'!$D:$D),"")</f>
        <v>52.04</v>
      </c>
      <c r="P6588" s="29">
        <f>IFERROR(_xlfn.XLOOKUP($B6588,'Ownership Metrics'!$A:$A,'Ownership Metrics'!$E:$E),"")</f>
        <v>64.650000000000006</v>
      </c>
      <c r="Q6588" s="30">
        <f>IFERROR(_xlfn.XLOOKUP($B6588,'Ownership Metrics'!$A:$A,'Ownership Metrics'!$F:$F),"")</f>
        <v>8</v>
      </c>
      <c r="R6588" s="30">
        <f>IFERROR(_xlfn.XLOOKUP($B6588,'Ownership Metrics'!$A:$A,'Ownership Metrics'!$G:$G),"")</f>
        <v>48</v>
      </c>
      <c r="S6588" s="27" t="str">
        <f>IFERROR(_xlfn.XLOOKUP($B6588,'Ownership Metrics'!$A:$A,'Ownership Metrics'!$H:$H),"")</f>
        <v>Mayoritas</v>
      </c>
      <c r="T6588" s="27" t="str">
        <f>IFERROR(_xlfn.XLOOKUP($B6588,'Ownership Metrics'!$A:$A,'Ownership Metrics'!$I:$I),"")</f>
        <v>Sedang</v>
      </c>
      <c r="U6588" s="27">
        <f>IF(COUNTIFS($B$2:$B6588,$B6588,$D$2:$D6588,$D6588)=1,1,0)</f>
        <v>1</v>
      </c>
      <c r="V6588" s="27">
        <f t="shared" si="307"/>
        <v>52.04</v>
      </c>
      <c r="W6588" s="27">
        <f t="shared" si="308"/>
        <v>1</v>
      </c>
      <c r="X6588" s="27">
        <f t="shared" si="306"/>
        <v>52.039999341200001</v>
      </c>
    </row>
    <row r="6589" spans="1:24" x14ac:dyDescent="0.25">
      <c r="A6589" s="26">
        <v>46265</v>
      </c>
      <c r="B6589" s="27" t="s">
        <v>11033</v>
      </c>
      <c r="C6589" s="27" t="s">
        <v>6681</v>
      </c>
      <c r="D6589" s="27" t="s">
        <v>6686</v>
      </c>
      <c r="E6589" s="27" t="s">
        <v>35</v>
      </c>
      <c r="F6589" s="27" t="s">
        <v>23</v>
      </c>
      <c r="G6589" s="27" t="s">
        <v>36</v>
      </c>
      <c r="H6589" s="27" t="s">
        <v>24</v>
      </c>
      <c r="I6589" s="28">
        <v>126169687</v>
      </c>
      <c r="J6589" s="28">
        <v>0</v>
      </c>
      <c r="K6589" s="28">
        <v>126169687</v>
      </c>
      <c r="L6589" s="29">
        <v>3.6</v>
      </c>
      <c r="M6589" s="29">
        <f>IFERROR(_xlfn.XLOOKUP($B6589,'Ownership Metrics'!$A:$A,'Ownership Metrics'!$B:$B),"")</f>
        <v>25.43</v>
      </c>
      <c r="N6589" s="28">
        <f>IFERROR(_xlfn.XLOOKUP($B6589,'Ownership Metrics'!$A:$A,'Ownership Metrics'!$C:$C),"")</f>
        <v>2824</v>
      </c>
      <c r="O6589" s="29">
        <f>IFERROR(_xlfn.XLOOKUP($B6589,'Ownership Metrics'!$A:$A,'Ownership Metrics'!$D:$D),"")</f>
        <v>52.04</v>
      </c>
      <c r="P6589" s="29">
        <f>IFERROR(_xlfn.XLOOKUP($B6589,'Ownership Metrics'!$A:$A,'Ownership Metrics'!$E:$E),"")</f>
        <v>64.650000000000006</v>
      </c>
      <c r="Q6589" s="30">
        <f>IFERROR(_xlfn.XLOOKUP($B6589,'Ownership Metrics'!$A:$A,'Ownership Metrics'!$F:$F),"")</f>
        <v>8</v>
      </c>
      <c r="R6589" s="30">
        <f>IFERROR(_xlfn.XLOOKUP($B6589,'Ownership Metrics'!$A:$A,'Ownership Metrics'!$G:$G),"")</f>
        <v>48</v>
      </c>
      <c r="S6589" s="27" t="str">
        <f>IFERROR(_xlfn.XLOOKUP($B6589,'Ownership Metrics'!$A:$A,'Ownership Metrics'!$H:$H),"")</f>
        <v>Mayoritas</v>
      </c>
      <c r="T6589" s="27" t="str">
        <f>IFERROR(_xlfn.XLOOKUP($B6589,'Ownership Metrics'!$A:$A,'Ownership Metrics'!$I:$I),"")</f>
        <v>Sedang</v>
      </c>
      <c r="U6589" s="27">
        <f>IF(COUNTIFS($B$2:$B6589,$B6589,$D$2:$D6589,$D6589)=1,1,0)</f>
        <v>1</v>
      </c>
      <c r="V6589" s="27">
        <f t="shared" si="307"/>
        <v>3.6</v>
      </c>
      <c r="W6589" s="27">
        <f t="shared" si="308"/>
        <v>3</v>
      </c>
      <c r="X6589" s="27">
        <f t="shared" si="306"/>
        <v>3.5999993411000002</v>
      </c>
    </row>
    <row r="6590" spans="1:24" x14ac:dyDescent="0.25">
      <c r="A6590" s="26">
        <v>46265</v>
      </c>
      <c r="B6590" s="27" t="s">
        <v>11033</v>
      </c>
      <c r="C6590" s="27" t="s">
        <v>6681</v>
      </c>
      <c r="D6590" s="27" t="s">
        <v>1831</v>
      </c>
      <c r="E6590" s="27" t="s">
        <v>35</v>
      </c>
      <c r="F6590" s="27" t="s">
        <v>23</v>
      </c>
      <c r="G6590" s="27" t="s">
        <v>36</v>
      </c>
      <c r="H6590" s="27" t="s">
        <v>24</v>
      </c>
      <c r="I6590" s="28">
        <v>50000000</v>
      </c>
      <c r="J6590" s="28">
        <v>0</v>
      </c>
      <c r="K6590" s="28">
        <v>50000000</v>
      </c>
      <c r="L6590" s="29">
        <v>1.43</v>
      </c>
      <c r="M6590" s="29">
        <f>IFERROR(_xlfn.XLOOKUP($B6590,'Ownership Metrics'!$A:$A,'Ownership Metrics'!$B:$B),"")</f>
        <v>25.43</v>
      </c>
      <c r="N6590" s="28">
        <f>IFERROR(_xlfn.XLOOKUP($B6590,'Ownership Metrics'!$A:$A,'Ownership Metrics'!$C:$C),"")</f>
        <v>2824</v>
      </c>
      <c r="O6590" s="29">
        <f>IFERROR(_xlfn.XLOOKUP($B6590,'Ownership Metrics'!$A:$A,'Ownership Metrics'!$D:$D),"")</f>
        <v>52.04</v>
      </c>
      <c r="P6590" s="29">
        <f>IFERROR(_xlfn.XLOOKUP($B6590,'Ownership Metrics'!$A:$A,'Ownership Metrics'!$E:$E),"")</f>
        <v>64.650000000000006</v>
      </c>
      <c r="Q6590" s="30">
        <f>IFERROR(_xlfn.XLOOKUP($B6590,'Ownership Metrics'!$A:$A,'Ownership Metrics'!$F:$F),"")</f>
        <v>8</v>
      </c>
      <c r="R6590" s="30">
        <f>IFERROR(_xlfn.XLOOKUP($B6590,'Ownership Metrics'!$A:$A,'Ownership Metrics'!$G:$G),"")</f>
        <v>48</v>
      </c>
      <c r="S6590" s="27" t="str">
        <f>IFERROR(_xlfn.XLOOKUP($B6590,'Ownership Metrics'!$A:$A,'Ownership Metrics'!$H:$H),"")</f>
        <v>Mayoritas</v>
      </c>
      <c r="T6590" s="27" t="str">
        <f>IFERROR(_xlfn.XLOOKUP($B6590,'Ownership Metrics'!$A:$A,'Ownership Metrics'!$I:$I),"")</f>
        <v>Sedang</v>
      </c>
      <c r="U6590" s="27">
        <f>IF(COUNTIFS($B$2:$B6590,$B6590,$D$2:$D6590,$D6590)=1,1,0)</f>
        <v>1</v>
      </c>
      <c r="V6590" s="27">
        <f t="shared" si="307"/>
        <v>1.43</v>
      </c>
      <c r="W6590" s="27">
        <f t="shared" si="308"/>
        <v>7</v>
      </c>
      <c r="X6590" s="27">
        <f t="shared" si="306"/>
        <v>1.429999341</v>
      </c>
    </row>
    <row r="6591" spans="1:24" x14ac:dyDescent="0.25">
      <c r="A6591" s="26">
        <v>46265</v>
      </c>
      <c r="B6591" s="27" t="s">
        <v>11033</v>
      </c>
      <c r="C6591" s="27" t="s">
        <v>6681</v>
      </c>
      <c r="D6591" s="27" t="s">
        <v>6687</v>
      </c>
      <c r="E6591" s="27" t="s">
        <v>35</v>
      </c>
      <c r="F6591" s="27" t="s">
        <v>23</v>
      </c>
      <c r="G6591" s="27" t="s">
        <v>36</v>
      </c>
      <c r="H6591" s="27" t="s">
        <v>24</v>
      </c>
      <c r="I6591" s="28">
        <v>42700000</v>
      </c>
      <c r="J6591" s="28">
        <v>0</v>
      </c>
      <c r="K6591" s="28">
        <v>42700000</v>
      </c>
      <c r="L6591" s="29">
        <v>1.22</v>
      </c>
      <c r="M6591" s="29">
        <f>IFERROR(_xlfn.XLOOKUP($B6591,'Ownership Metrics'!$A:$A,'Ownership Metrics'!$B:$B),"")</f>
        <v>25.43</v>
      </c>
      <c r="N6591" s="28">
        <f>IFERROR(_xlfn.XLOOKUP($B6591,'Ownership Metrics'!$A:$A,'Ownership Metrics'!$C:$C),"")</f>
        <v>2824</v>
      </c>
      <c r="O6591" s="29">
        <f>IFERROR(_xlfn.XLOOKUP($B6591,'Ownership Metrics'!$A:$A,'Ownership Metrics'!$D:$D),"")</f>
        <v>52.04</v>
      </c>
      <c r="P6591" s="29">
        <f>IFERROR(_xlfn.XLOOKUP($B6591,'Ownership Metrics'!$A:$A,'Ownership Metrics'!$E:$E),"")</f>
        <v>64.650000000000006</v>
      </c>
      <c r="Q6591" s="30">
        <f>IFERROR(_xlfn.XLOOKUP($B6591,'Ownership Metrics'!$A:$A,'Ownership Metrics'!$F:$F),"")</f>
        <v>8</v>
      </c>
      <c r="R6591" s="30">
        <f>IFERROR(_xlfn.XLOOKUP($B6591,'Ownership Metrics'!$A:$A,'Ownership Metrics'!$G:$G),"")</f>
        <v>48</v>
      </c>
      <c r="S6591" s="27" t="str">
        <f>IFERROR(_xlfn.XLOOKUP($B6591,'Ownership Metrics'!$A:$A,'Ownership Metrics'!$H:$H),"")</f>
        <v>Mayoritas</v>
      </c>
      <c r="T6591" s="27" t="str">
        <f>IFERROR(_xlfn.XLOOKUP($B6591,'Ownership Metrics'!$A:$A,'Ownership Metrics'!$I:$I),"")</f>
        <v>Sedang</v>
      </c>
      <c r="U6591" s="27">
        <f>IF(COUNTIFS($B$2:$B6591,$B6591,$D$2:$D6591,$D6591)=1,1,0)</f>
        <v>1</v>
      </c>
      <c r="V6591" s="27">
        <f t="shared" si="307"/>
        <v>1.22</v>
      </c>
      <c r="W6591" s="27">
        <f t="shared" si="308"/>
        <v>8</v>
      </c>
      <c r="X6591" s="27">
        <f t="shared" si="306"/>
        <v>1.2199993409000001</v>
      </c>
    </row>
    <row r="6592" spans="1:24" x14ac:dyDescent="0.25">
      <c r="A6592" s="26">
        <v>46265</v>
      </c>
      <c r="B6592" s="27" t="s">
        <v>11033</v>
      </c>
      <c r="C6592" s="27" t="s">
        <v>6681</v>
      </c>
      <c r="D6592" s="27" t="s">
        <v>6688</v>
      </c>
      <c r="E6592" s="27" t="s">
        <v>35</v>
      </c>
      <c r="F6592" s="27" t="s">
        <v>23</v>
      </c>
      <c r="G6592" s="27" t="s">
        <v>36</v>
      </c>
      <c r="H6592" s="27" t="s">
        <v>24</v>
      </c>
      <c r="I6592" s="28">
        <v>76060387</v>
      </c>
      <c r="J6592" s="28">
        <v>0</v>
      </c>
      <c r="K6592" s="28">
        <v>76060387</v>
      </c>
      <c r="L6592" s="29">
        <v>2.17</v>
      </c>
      <c r="M6592" s="29">
        <f>IFERROR(_xlfn.XLOOKUP($B6592,'Ownership Metrics'!$A:$A,'Ownership Metrics'!$B:$B),"")</f>
        <v>25.43</v>
      </c>
      <c r="N6592" s="28">
        <f>IFERROR(_xlfn.XLOOKUP($B6592,'Ownership Metrics'!$A:$A,'Ownership Metrics'!$C:$C),"")</f>
        <v>2824</v>
      </c>
      <c r="O6592" s="29">
        <f>IFERROR(_xlfn.XLOOKUP($B6592,'Ownership Metrics'!$A:$A,'Ownership Metrics'!$D:$D),"")</f>
        <v>52.04</v>
      </c>
      <c r="P6592" s="29">
        <f>IFERROR(_xlfn.XLOOKUP($B6592,'Ownership Metrics'!$A:$A,'Ownership Metrics'!$E:$E),"")</f>
        <v>64.650000000000006</v>
      </c>
      <c r="Q6592" s="30">
        <f>IFERROR(_xlfn.XLOOKUP($B6592,'Ownership Metrics'!$A:$A,'Ownership Metrics'!$F:$F),"")</f>
        <v>8</v>
      </c>
      <c r="R6592" s="30">
        <f>IFERROR(_xlfn.XLOOKUP($B6592,'Ownership Metrics'!$A:$A,'Ownership Metrics'!$G:$G),"")</f>
        <v>48</v>
      </c>
      <c r="S6592" s="27" t="str">
        <f>IFERROR(_xlfn.XLOOKUP($B6592,'Ownership Metrics'!$A:$A,'Ownership Metrics'!$H:$H),"")</f>
        <v>Mayoritas</v>
      </c>
      <c r="T6592" s="27" t="str">
        <f>IFERROR(_xlfn.XLOOKUP($B6592,'Ownership Metrics'!$A:$A,'Ownership Metrics'!$I:$I),"")</f>
        <v>Sedang</v>
      </c>
      <c r="U6592" s="27">
        <f>IF(COUNTIFS($B$2:$B6592,$B6592,$D$2:$D6592,$D6592)=1,1,0)</f>
        <v>1</v>
      </c>
      <c r="V6592" s="27">
        <f t="shared" si="307"/>
        <v>2.17</v>
      </c>
      <c r="W6592" s="27">
        <f t="shared" si="308"/>
        <v>6</v>
      </c>
      <c r="X6592" s="27">
        <f t="shared" si="306"/>
        <v>2.1699993408</v>
      </c>
    </row>
    <row r="6593" spans="1:24" x14ac:dyDescent="0.25">
      <c r="A6593" s="26">
        <v>46265</v>
      </c>
      <c r="B6593" s="27" t="s">
        <v>11034</v>
      </c>
      <c r="C6593" s="27" t="s">
        <v>6690</v>
      </c>
      <c r="D6593" s="27" t="s">
        <v>6691</v>
      </c>
      <c r="E6593" s="27" t="s">
        <v>204</v>
      </c>
      <c r="F6593" s="27" t="s">
        <v>23</v>
      </c>
      <c r="G6593" s="27"/>
      <c r="H6593" s="27" t="s">
        <v>24</v>
      </c>
      <c r="I6593" s="28">
        <v>709749700</v>
      </c>
      <c r="J6593" s="28">
        <v>0</v>
      </c>
      <c r="K6593" s="28">
        <v>709749700</v>
      </c>
      <c r="L6593" s="29">
        <v>1.43</v>
      </c>
      <c r="M6593" s="29">
        <f>IFERROR(_xlfn.XLOOKUP($B6593,'Ownership Metrics'!$A:$A,'Ownership Metrics'!$B:$B),"")</f>
        <v>22.4</v>
      </c>
      <c r="N6593" s="28">
        <f>IFERROR(_xlfn.XLOOKUP($B6593,'Ownership Metrics'!$A:$A,'Ownership Metrics'!$C:$C),"")</f>
        <v>2339</v>
      </c>
      <c r="O6593" s="29">
        <f>IFERROR(_xlfn.XLOOKUP($B6593,'Ownership Metrics'!$A:$A,'Ownership Metrics'!$D:$D),"")</f>
        <v>47.14</v>
      </c>
      <c r="P6593" s="29">
        <f>IFERROR(_xlfn.XLOOKUP($B6593,'Ownership Metrics'!$A:$A,'Ownership Metrics'!$E:$E),"")</f>
        <v>58.27</v>
      </c>
      <c r="Q6593" s="30">
        <f>IFERROR(_xlfn.XLOOKUP($B6593,'Ownership Metrics'!$A:$A,'Ownership Metrics'!$F:$F),"")</f>
        <v>12</v>
      </c>
      <c r="R6593" s="30">
        <f>IFERROR(_xlfn.XLOOKUP($B6593,'Ownership Metrics'!$A:$A,'Ownership Metrics'!$G:$G),"")</f>
        <v>39</v>
      </c>
      <c r="S6593" s="27" t="str">
        <f>IFERROR(_xlfn.XLOOKUP($B6593,'Ownership Metrics'!$A:$A,'Ownership Metrics'!$H:$H),"")</f>
        <v>Moderat</v>
      </c>
      <c r="T6593" s="27" t="str">
        <f>IFERROR(_xlfn.XLOOKUP($B6593,'Ownership Metrics'!$A:$A,'Ownership Metrics'!$I:$I),"")</f>
        <v>Sedang</v>
      </c>
      <c r="U6593" s="27">
        <f>IF(COUNTIFS($B$2:$B6593,$B6593,$D$2:$D6593,$D6593)=1,1,0)</f>
        <v>1</v>
      </c>
      <c r="V6593" s="27">
        <f t="shared" si="307"/>
        <v>1.43</v>
      </c>
      <c r="W6593" s="27">
        <f t="shared" si="308"/>
        <v>9</v>
      </c>
      <c r="X6593" s="27">
        <f t="shared" si="306"/>
        <v>1.4299993407</v>
      </c>
    </row>
    <row r="6594" spans="1:24" x14ac:dyDescent="0.25">
      <c r="A6594" s="26">
        <v>46265</v>
      </c>
      <c r="B6594" s="27" t="s">
        <v>11034</v>
      </c>
      <c r="C6594" s="27" t="s">
        <v>6690</v>
      </c>
      <c r="D6594" s="27" t="s">
        <v>1612</v>
      </c>
      <c r="E6594" s="27" t="s">
        <v>22</v>
      </c>
      <c r="F6594" s="27" t="s">
        <v>23</v>
      </c>
      <c r="G6594" s="27"/>
      <c r="H6594" s="27" t="s">
        <v>24</v>
      </c>
      <c r="I6594" s="28">
        <v>1250000000</v>
      </c>
      <c r="J6594" s="28">
        <v>0</v>
      </c>
      <c r="K6594" s="28">
        <v>1250000000</v>
      </c>
      <c r="L6594" s="29">
        <v>2.52</v>
      </c>
      <c r="M6594" s="29">
        <f>IFERROR(_xlfn.XLOOKUP($B6594,'Ownership Metrics'!$A:$A,'Ownership Metrics'!$B:$B),"")</f>
        <v>22.4</v>
      </c>
      <c r="N6594" s="28">
        <f>IFERROR(_xlfn.XLOOKUP($B6594,'Ownership Metrics'!$A:$A,'Ownership Metrics'!$C:$C),"")</f>
        <v>2339</v>
      </c>
      <c r="O6594" s="29">
        <f>IFERROR(_xlfn.XLOOKUP($B6594,'Ownership Metrics'!$A:$A,'Ownership Metrics'!$D:$D),"")</f>
        <v>47.14</v>
      </c>
      <c r="P6594" s="29">
        <f>IFERROR(_xlfn.XLOOKUP($B6594,'Ownership Metrics'!$A:$A,'Ownership Metrics'!$E:$E),"")</f>
        <v>58.27</v>
      </c>
      <c r="Q6594" s="30">
        <f>IFERROR(_xlfn.XLOOKUP($B6594,'Ownership Metrics'!$A:$A,'Ownership Metrics'!$F:$F),"")</f>
        <v>12</v>
      </c>
      <c r="R6594" s="30">
        <f>IFERROR(_xlfn.XLOOKUP($B6594,'Ownership Metrics'!$A:$A,'Ownership Metrics'!$G:$G),"")</f>
        <v>39</v>
      </c>
      <c r="S6594" s="27" t="str">
        <f>IFERROR(_xlfn.XLOOKUP($B6594,'Ownership Metrics'!$A:$A,'Ownership Metrics'!$H:$H),"")</f>
        <v>Moderat</v>
      </c>
      <c r="T6594" s="27" t="str">
        <f>IFERROR(_xlfn.XLOOKUP($B6594,'Ownership Metrics'!$A:$A,'Ownership Metrics'!$I:$I),"")</f>
        <v>Sedang</v>
      </c>
      <c r="U6594" s="27">
        <f>IF(COUNTIFS($B$2:$B6594,$B6594,$D$2:$D6594,$D6594)=1,1,0)</f>
        <v>1</v>
      </c>
      <c r="V6594" s="27">
        <f t="shared" si="307"/>
        <v>2.52</v>
      </c>
      <c r="W6594" s="27">
        <f t="shared" si="308"/>
        <v>6</v>
      </c>
      <c r="X6594" s="27">
        <f t="shared" ref="X6594:X6657" si="309">$V6594-(ROW()*0.0000000001)</f>
        <v>2.5199993406000001</v>
      </c>
    </row>
    <row r="6595" spans="1:24" x14ac:dyDescent="0.25">
      <c r="A6595" s="26">
        <v>46265</v>
      </c>
      <c r="B6595" s="27" t="s">
        <v>11034</v>
      </c>
      <c r="C6595" s="27" t="s">
        <v>6690</v>
      </c>
      <c r="D6595" s="27" t="s">
        <v>6692</v>
      </c>
      <c r="E6595" s="27" t="s">
        <v>35</v>
      </c>
      <c r="F6595" s="27" t="s">
        <v>23</v>
      </c>
      <c r="G6595" s="27" t="s">
        <v>36</v>
      </c>
      <c r="H6595" s="27" t="s">
        <v>24</v>
      </c>
      <c r="I6595" s="28">
        <v>990000200</v>
      </c>
      <c r="J6595" s="28">
        <v>0</v>
      </c>
      <c r="K6595" s="28">
        <v>990000200</v>
      </c>
      <c r="L6595" s="29">
        <v>1.99</v>
      </c>
      <c r="M6595" s="29">
        <f>IFERROR(_xlfn.XLOOKUP($B6595,'Ownership Metrics'!$A:$A,'Ownership Metrics'!$B:$B),"")</f>
        <v>22.4</v>
      </c>
      <c r="N6595" s="28">
        <f>IFERROR(_xlfn.XLOOKUP($B6595,'Ownership Metrics'!$A:$A,'Ownership Metrics'!$C:$C),"")</f>
        <v>2339</v>
      </c>
      <c r="O6595" s="29">
        <f>IFERROR(_xlfn.XLOOKUP($B6595,'Ownership Metrics'!$A:$A,'Ownership Metrics'!$D:$D),"")</f>
        <v>47.14</v>
      </c>
      <c r="P6595" s="29">
        <f>IFERROR(_xlfn.XLOOKUP($B6595,'Ownership Metrics'!$A:$A,'Ownership Metrics'!$E:$E),"")</f>
        <v>58.27</v>
      </c>
      <c r="Q6595" s="30">
        <f>IFERROR(_xlfn.XLOOKUP($B6595,'Ownership Metrics'!$A:$A,'Ownership Metrics'!$F:$F),"")</f>
        <v>12</v>
      </c>
      <c r="R6595" s="30">
        <f>IFERROR(_xlfn.XLOOKUP($B6595,'Ownership Metrics'!$A:$A,'Ownership Metrics'!$G:$G),"")</f>
        <v>39</v>
      </c>
      <c r="S6595" s="27" t="str">
        <f>IFERROR(_xlfn.XLOOKUP($B6595,'Ownership Metrics'!$A:$A,'Ownership Metrics'!$H:$H),"")</f>
        <v>Moderat</v>
      </c>
      <c r="T6595" s="27" t="str">
        <f>IFERROR(_xlfn.XLOOKUP($B6595,'Ownership Metrics'!$A:$A,'Ownership Metrics'!$I:$I),"")</f>
        <v>Sedang</v>
      </c>
      <c r="U6595" s="27">
        <f>IF(COUNTIFS($B$2:$B6595,$B6595,$D$2:$D6595,$D6595)=1,1,0)</f>
        <v>1</v>
      </c>
      <c r="V6595" s="27">
        <f t="shared" ref="V6595:V6658" si="310">SUMIFS($L$2:$L$10000,$B$2:$B$10000,$B6595,$D$2:$D$10000,$D6595)</f>
        <v>1.99</v>
      </c>
      <c r="W6595" s="27">
        <f t="shared" ref="W6595:W6658" si="311">COUNTIFS($B$2:$B$10000,$B6595,$U$2:$U$10000,1,$X$2:$X$10000,"&gt;"&amp;$X6595)+1</f>
        <v>7</v>
      </c>
      <c r="X6595" s="27">
        <f t="shared" si="309"/>
        <v>1.9899993405</v>
      </c>
    </row>
    <row r="6596" spans="1:24" x14ac:dyDescent="0.25">
      <c r="A6596" s="26">
        <v>46265</v>
      </c>
      <c r="B6596" s="27" t="s">
        <v>11034</v>
      </c>
      <c r="C6596" s="27" t="s">
        <v>6690</v>
      </c>
      <c r="D6596" s="27" t="s">
        <v>6693</v>
      </c>
      <c r="E6596" s="27" t="s">
        <v>35</v>
      </c>
      <c r="F6596" s="27" t="s">
        <v>23</v>
      </c>
      <c r="G6596" s="27" t="s">
        <v>36</v>
      </c>
      <c r="H6596" s="27" t="s">
        <v>24</v>
      </c>
      <c r="I6596" s="28">
        <v>2473490000</v>
      </c>
      <c r="J6596" s="28">
        <v>0</v>
      </c>
      <c r="K6596" s="28">
        <v>2473490000</v>
      </c>
      <c r="L6596" s="29">
        <v>4.9800000000000004</v>
      </c>
      <c r="M6596" s="29">
        <f>IFERROR(_xlfn.XLOOKUP($B6596,'Ownership Metrics'!$A:$A,'Ownership Metrics'!$B:$B),"")</f>
        <v>22.4</v>
      </c>
      <c r="N6596" s="28">
        <f>IFERROR(_xlfn.XLOOKUP($B6596,'Ownership Metrics'!$A:$A,'Ownership Metrics'!$C:$C),"")</f>
        <v>2339</v>
      </c>
      <c r="O6596" s="29">
        <f>IFERROR(_xlfn.XLOOKUP($B6596,'Ownership Metrics'!$A:$A,'Ownership Metrics'!$D:$D),"")</f>
        <v>47.14</v>
      </c>
      <c r="P6596" s="29">
        <f>IFERROR(_xlfn.XLOOKUP($B6596,'Ownership Metrics'!$A:$A,'Ownership Metrics'!$E:$E),"")</f>
        <v>58.27</v>
      </c>
      <c r="Q6596" s="30">
        <f>IFERROR(_xlfn.XLOOKUP($B6596,'Ownership Metrics'!$A:$A,'Ownership Metrics'!$F:$F),"")</f>
        <v>12</v>
      </c>
      <c r="R6596" s="30">
        <f>IFERROR(_xlfn.XLOOKUP($B6596,'Ownership Metrics'!$A:$A,'Ownership Metrics'!$G:$G),"")</f>
        <v>39</v>
      </c>
      <c r="S6596" s="27" t="str">
        <f>IFERROR(_xlfn.XLOOKUP($B6596,'Ownership Metrics'!$A:$A,'Ownership Metrics'!$H:$H),"")</f>
        <v>Moderat</v>
      </c>
      <c r="T6596" s="27" t="str">
        <f>IFERROR(_xlfn.XLOOKUP($B6596,'Ownership Metrics'!$A:$A,'Ownership Metrics'!$I:$I),"")</f>
        <v>Sedang</v>
      </c>
      <c r="U6596" s="27">
        <f>IF(COUNTIFS($B$2:$B6596,$B6596,$D$2:$D6596,$D6596)=1,1,0)</f>
        <v>1</v>
      </c>
      <c r="V6596" s="27">
        <f t="shared" si="310"/>
        <v>4.9800000000000004</v>
      </c>
      <c r="W6596" s="27">
        <f t="shared" si="311"/>
        <v>3</v>
      </c>
      <c r="X6596" s="27">
        <f t="shared" si="309"/>
        <v>4.9799993404</v>
      </c>
    </row>
    <row r="6597" spans="1:24" x14ac:dyDescent="0.25">
      <c r="A6597" s="26">
        <v>46265</v>
      </c>
      <c r="B6597" s="27" t="s">
        <v>11034</v>
      </c>
      <c r="C6597" s="27" t="s">
        <v>6690</v>
      </c>
      <c r="D6597" s="27" t="s">
        <v>5496</v>
      </c>
      <c r="E6597" s="27" t="s">
        <v>35</v>
      </c>
      <c r="F6597" s="27" t="s">
        <v>23</v>
      </c>
      <c r="G6597" s="27" t="s">
        <v>36</v>
      </c>
      <c r="H6597" s="27" t="s">
        <v>24</v>
      </c>
      <c r="I6597" s="28">
        <v>2472367100</v>
      </c>
      <c r="J6597" s="28">
        <v>0</v>
      </c>
      <c r="K6597" s="28">
        <v>2472367100</v>
      </c>
      <c r="L6597" s="29">
        <v>4.9800000000000004</v>
      </c>
      <c r="M6597" s="29">
        <f>IFERROR(_xlfn.XLOOKUP($B6597,'Ownership Metrics'!$A:$A,'Ownership Metrics'!$B:$B),"")</f>
        <v>22.4</v>
      </c>
      <c r="N6597" s="28">
        <f>IFERROR(_xlfn.XLOOKUP($B6597,'Ownership Metrics'!$A:$A,'Ownership Metrics'!$C:$C),"")</f>
        <v>2339</v>
      </c>
      <c r="O6597" s="29">
        <f>IFERROR(_xlfn.XLOOKUP($B6597,'Ownership Metrics'!$A:$A,'Ownership Metrics'!$D:$D),"")</f>
        <v>47.14</v>
      </c>
      <c r="P6597" s="29">
        <f>IFERROR(_xlfn.XLOOKUP($B6597,'Ownership Metrics'!$A:$A,'Ownership Metrics'!$E:$E),"")</f>
        <v>58.27</v>
      </c>
      <c r="Q6597" s="30">
        <f>IFERROR(_xlfn.XLOOKUP($B6597,'Ownership Metrics'!$A:$A,'Ownership Metrics'!$F:$F),"")</f>
        <v>12</v>
      </c>
      <c r="R6597" s="30">
        <f>IFERROR(_xlfn.XLOOKUP($B6597,'Ownership Metrics'!$A:$A,'Ownership Metrics'!$G:$G),"")</f>
        <v>39</v>
      </c>
      <c r="S6597" s="27" t="str">
        <f>IFERROR(_xlfn.XLOOKUP($B6597,'Ownership Metrics'!$A:$A,'Ownership Metrics'!$H:$H),"")</f>
        <v>Moderat</v>
      </c>
      <c r="T6597" s="27" t="str">
        <f>IFERROR(_xlfn.XLOOKUP($B6597,'Ownership Metrics'!$A:$A,'Ownership Metrics'!$I:$I),"")</f>
        <v>Sedang</v>
      </c>
      <c r="U6597" s="27">
        <f>IF(COUNTIFS($B$2:$B6597,$B6597,$D$2:$D6597,$D6597)=1,1,0)</f>
        <v>1</v>
      </c>
      <c r="V6597" s="27">
        <f t="shared" si="310"/>
        <v>4.9800000000000004</v>
      </c>
      <c r="W6597" s="27">
        <f t="shared" si="311"/>
        <v>4</v>
      </c>
      <c r="X6597" s="27">
        <f t="shared" si="309"/>
        <v>4.9799993403</v>
      </c>
    </row>
    <row r="6598" spans="1:24" x14ac:dyDescent="0.25">
      <c r="A6598" s="26">
        <v>46265</v>
      </c>
      <c r="B6598" s="27" t="s">
        <v>11034</v>
      </c>
      <c r="C6598" s="27" t="s">
        <v>6690</v>
      </c>
      <c r="D6598" s="27" t="s">
        <v>587</v>
      </c>
      <c r="E6598" s="27" t="s">
        <v>44</v>
      </c>
      <c r="F6598" s="27" t="s">
        <v>23</v>
      </c>
      <c r="G6598" s="27"/>
      <c r="H6598" s="27" t="s">
        <v>24</v>
      </c>
      <c r="I6598" s="28">
        <v>1609802633</v>
      </c>
      <c r="J6598" s="28">
        <v>0</v>
      </c>
      <c r="K6598" s="28">
        <v>1609802633</v>
      </c>
      <c r="L6598" s="29">
        <v>3.24</v>
      </c>
      <c r="M6598" s="29">
        <f>IFERROR(_xlfn.XLOOKUP($B6598,'Ownership Metrics'!$A:$A,'Ownership Metrics'!$B:$B),"")</f>
        <v>22.4</v>
      </c>
      <c r="N6598" s="28">
        <f>IFERROR(_xlfn.XLOOKUP($B6598,'Ownership Metrics'!$A:$A,'Ownership Metrics'!$C:$C),"")</f>
        <v>2339</v>
      </c>
      <c r="O6598" s="29">
        <f>IFERROR(_xlfn.XLOOKUP($B6598,'Ownership Metrics'!$A:$A,'Ownership Metrics'!$D:$D),"")</f>
        <v>47.14</v>
      </c>
      <c r="P6598" s="29">
        <f>IFERROR(_xlfn.XLOOKUP($B6598,'Ownership Metrics'!$A:$A,'Ownership Metrics'!$E:$E),"")</f>
        <v>58.27</v>
      </c>
      <c r="Q6598" s="30">
        <f>IFERROR(_xlfn.XLOOKUP($B6598,'Ownership Metrics'!$A:$A,'Ownership Metrics'!$F:$F),"")</f>
        <v>12</v>
      </c>
      <c r="R6598" s="30">
        <f>IFERROR(_xlfn.XLOOKUP($B6598,'Ownership Metrics'!$A:$A,'Ownership Metrics'!$G:$G),"")</f>
        <v>39</v>
      </c>
      <c r="S6598" s="27" t="str">
        <f>IFERROR(_xlfn.XLOOKUP($B6598,'Ownership Metrics'!$A:$A,'Ownership Metrics'!$H:$H),"")</f>
        <v>Moderat</v>
      </c>
      <c r="T6598" s="27" t="str">
        <f>IFERROR(_xlfn.XLOOKUP($B6598,'Ownership Metrics'!$A:$A,'Ownership Metrics'!$I:$I),"")</f>
        <v>Sedang</v>
      </c>
      <c r="U6598" s="27">
        <f>IF(COUNTIFS($B$2:$B6598,$B6598,$D$2:$D6598,$D6598)=1,1,0)</f>
        <v>1</v>
      </c>
      <c r="V6598" s="27">
        <f t="shared" si="310"/>
        <v>3.24</v>
      </c>
      <c r="W6598" s="27">
        <f t="shared" si="311"/>
        <v>5</v>
      </c>
      <c r="X6598" s="27">
        <f t="shared" si="309"/>
        <v>3.2399993402000002</v>
      </c>
    </row>
    <row r="6599" spans="1:24" x14ac:dyDescent="0.25">
      <c r="A6599" s="26">
        <v>46265</v>
      </c>
      <c r="B6599" s="27" t="s">
        <v>11034</v>
      </c>
      <c r="C6599" s="27" t="s">
        <v>6690</v>
      </c>
      <c r="D6599" s="27" t="s">
        <v>551</v>
      </c>
      <c r="E6599" s="27" t="s">
        <v>98</v>
      </c>
      <c r="F6599" s="27" t="s">
        <v>23</v>
      </c>
      <c r="G6599" s="27"/>
      <c r="H6599" s="27" t="s">
        <v>24</v>
      </c>
      <c r="I6599" s="28">
        <v>3054358437</v>
      </c>
      <c r="J6599" s="28">
        <v>0</v>
      </c>
      <c r="K6599" s="28">
        <v>3054358437</v>
      </c>
      <c r="L6599" s="29">
        <v>6.15</v>
      </c>
      <c r="M6599" s="29">
        <f>IFERROR(_xlfn.XLOOKUP($B6599,'Ownership Metrics'!$A:$A,'Ownership Metrics'!$B:$B),"")</f>
        <v>22.4</v>
      </c>
      <c r="N6599" s="28">
        <f>IFERROR(_xlfn.XLOOKUP($B6599,'Ownership Metrics'!$A:$A,'Ownership Metrics'!$C:$C),"")</f>
        <v>2339</v>
      </c>
      <c r="O6599" s="29">
        <f>IFERROR(_xlfn.XLOOKUP($B6599,'Ownership Metrics'!$A:$A,'Ownership Metrics'!$D:$D),"")</f>
        <v>47.14</v>
      </c>
      <c r="P6599" s="29">
        <f>IFERROR(_xlfn.XLOOKUP($B6599,'Ownership Metrics'!$A:$A,'Ownership Metrics'!$E:$E),"")</f>
        <v>58.27</v>
      </c>
      <c r="Q6599" s="30">
        <f>IFERROR(_xlfn.XLOOKUP($B6599,'Ownership Metrics'!$A:$A,'Ownership Metrics'!$F:$F),"")</f>
        <v>12</v>
      </c>
      <c r="R6599" s="30">
        <f>IFERROR(_xlfn.XLOOKUP($B6599,'Ownership Metrics'!$A:$A,'Ownership Metrics'!$G:$G),"")</f>
        <v>39</v>
      </c>
      <c r="S6599" s="27" t="str">
        <f>IFERROR(_xlfn.XLOOKUP($B6599,'Ownership Metrics'!$A:$A,'Ownership Metrics'!$H:$H),"")</f>
        <v>Moderat</v>
      </c>
      <c r="T6599" s="27" t="str">
        <f>IFERROR(_xlfn.XLOOKUP($B6599,'Ownership Metrics'!$A:$A,'Ownership Metrics'!$I:$I),"")</f>
        <v>Sedang</v>
      </c>
      <c r="U6599" s="27">
        <f>IF(COUNTIFS($B$2:$B6599,$B6599,$D$2:$D6599,$D6599)=1,1,0)</f>
        <v>1</v>
      </c>
      <c r="V6599" s="27">
        <f t="shared" si="310"/>
        <v>6.15</v>
      </c>
      <c r="W6599" s="27">
        <f t="shared" si="311"/>
        <v>2</v>
      </c>
      <c r="X6599" s="27">
        <f t="shared" si="309"/>
        <v>6.1499993400999999</v>
      </c>
    </row>
    <row r="6600" spans="1:24" x14ac:dyDescent="0.25">
      <c r="A6600" s="26">
        <v>46265</v>
      </c>
      <c r="B6600" s="27" t="s">
        <v>11034</v>
      </c>
      <c r="C6600" s="27" t="s">
        <v>6690</v>
      </c>
      <c r="D6600" s="27" t="s">
        <v>3337</v>
      </c>
      <c r="E6600" s="27" t="s">
        <v>72</v>
      </c>
      <c r="F6600" s="27" t="s">
        <v>23</v>
      </c>
      <c r="G6600" s="27"/>
      <c r="H6600" s="27" t="s">
        <v>24</v>
      </c>
      <c r="I6600" s="28">
        <v>601268000</v>
      </c>
      <c r="J6600" s="28">
        <v>0</v>
      </c>
      <c r="K6600" s="28">
        <v>601268000</v>
      </c>
      <c r="L6600" s="29">
        <v>1.21</v>
      </c>
      <c r="M6600" s="29">
        <f>IFERROR(_xlfn.XLOOKUP($B6600,'Ownership Metrics'!$A:$A,'Ownership Metrics'!$B:$B),"")</f>
        <v>22.4</v>
      </c>
      <c r="N6600" s="28">
        <f>IFERROR(_xlfn.XLOOKUP($B6600,'Ownership Metrics'!$A:$A,'Ownership Metrics'!$C:$C),"")</f>
        <v>2339</v>
      </c>
      <c r="O6600" s="29">
        <f>IFERROR(_xlfn.XLOOKUP($B6600,'Ownership Metrics'!$A:$A,'Ownership Metrics'!$D:$D),"")</f>
        <v>47.14</v>
      </c>
      <c r="P6600" s="29">
        <f>IFERROR(_xlfn.XLOOKUP($B6600,'Ownership Metrics'!$A:$A,'Ownership Metrics'!$E:$E),"")</f>
        <v>58.27</v>
      </c>
      <c r="Q6600" s="30">
        <f>IFERROR(_xlfn.XLOOKUP($B6600,'Ownership Metrics'!$A:$A,'Ownership Metrics'!$F:$F),"")</f>
        <v>12</v>
      </c>
      <c r="R6600" s="30">
        <f>IFERROR(_xlfn.XLOOKUP($B6600,'Ownership Metrics'!$A:$A,'Ownership Metrics'!$G:$G),"")</f>
        <v>39</v>
      </c>
      <c r="S6600" s="27" t="str">
        <f>IFERROR(_xlfn.XLOOKUP($B6600,'Ownership Metrics'!$A:$A,'Ownership Metrics'!$H:$H),"")</f>
        <v>Moderat</v>
      </c>
      <c r="T6600" s="27" t="str">
        <f>IFERROR(_xlfn.XLOOKUP($B6600,'Ownership Metrics'!$A:$A,'Ownership Metrics'!$I:$I),"")</f>
        <v>Sedang</v>
      </c>
      <c r="U6600" s="27">
        <f>IF(COUNTIFS($B$2:$B6600,$B6600,$D$2:$D6600,$D6600)=1,1,0)</f>
        <v>1</v>
      </c>
      <c r="V6600" s="27">
        <f t="shared" si="310"/>
        <v>1.21</v>
      </c>
      <c r="W6600" s="27">
        <f t="shared" si="311"/>
        <v>10</v>
      </c>
      <c r="X6600" s="27">
        <f t="shared" si="309"/>
        <v>1.20999934</v>
      </c>
    </row>
    <row r="6601" spans="1:24" x14ac:dyDescent="0.25">
      <c r="A6601" s="26">
        <v>46265</v>
      </c>
      <c r="B6601" s="27" t="s">
        <v>11034</v>
      </c>
      <c r="C6601" s="27" t="s">
        <v>6690</v>
      </c>
      <c r="D6601" s="27" t="s">
        <v>2665</v>
      </c>
      <c r="E6601" s="27" t="s">
        <v>72</v>
      </c>
      <c r="F6601" s="27" t="s">
        <v>23</v>
      </c>
      <c r="G6601" s="27"/>
      <c r="H6601" s="27" t="s">
        <v>24</v>
      </c>
      <c r="I6601" s="28">
        <v>572200309</v>
      </c>
      <c r="J6601" s="28">
        <v>0</v>
      </c>
      <c r="K6601" s="28">
        <v>572200309</v>
      </c>
      <c r="L6601" s="29">
        <v>1.1499999999999999</v>
      </c>
      <c r="M6601" s="29">
        <f>IFERROR(_xlfn.XLOOKUP($B6601,'Ownership Metrics'!$A:$A,'Ownership Metrics'!$B:$B),"")</f>
        <v>22.4</v>
      </c>
      <c r="N6601" s="28">
        <f>IFERROR(_xlfn.XLOOKUP($B6601,'Ownership Metrics'!$A:$A,'Ownership Metrics'!$C:$C),"")</f>
        <v>2339</v>
      </c>
      <c r="O6601" s="29">
        <f>IFERROR(_xlfn.XLOOKUP($B6601,'Ownership Metrics'!$A:$A,'Ownership Metrics'!$D:$D),"")</f>
        <v>47.14</v>
      </c>
      <c r="P6601" s="29">
        <f>IFERROR(_xlfn.XLOOKUP($B6601,'Ownership Metrics'!$A:$A,'Ownership Metrics'!$E:$E),"")</f>
        <v>58.27</v>
      </c>
      <c r="Q6601" s="30">
        <f>IFERROR(_xlfn.XLOOKUP($B6601,'Ownership Metrics'!$A:$A,'Ownership Metrics'!$F:$F),"")</f>
        <v>12</v>
      </c>
      <c r="R6601" s="30">
        <f>IFERROR(_xlfn.XLOOKUP($B6601,'Ownership Metrics'!$A:$A,'Ownership Metrics'!$G:$G),"")</f>
        <v>39</v>
      </c>
      <c r="S6601" s="27" t="str">
        <f>IFERROR(_xlfn.XLOOKUP($B6601,'Ownership Metrics'!$A:$A,'Ownership Metrics'!$H:$H),"")</f>
        <v>Moderat</v>
      </c>
      <c r="T6601" s="27" t="str">
        <f>IFERROR(_xlfn.XLOOKUP($B6601,'Ownership Metrics'!$A:$A,'Ownership Metrics'!$I:$I),"")</f>
        <v>Sedang</v>
      </c>
      <c r="U6601" s="27">
        <f>IF(COUNTIFS($B$2:$B6601,$B6601,$D$2:$D6601,$D6601)=1,1,0)</f>
        <v>1</v>
      </c>
      <c r="V6601" s="27">
        <f t="shared" si="310"/>
        <v>1.1499999999999999</v>
      </c>
      <c r="W6601" s="27">
        <f t="shared" si="311"/>
        <v>11</v>
      </c>
      <c r="X6601" s="27">
        <f t="shared" si="309"/>
        <v>1.1499993398999999</v>
      </c>
    </row>
    <row r="6602" spans="1:24" x14ac:dyDescent="0.25">
      <c r="A6602" s="26">
        <v>46265</v>
      </c>
      <c r="B6602" s="27" t="s">
        <v>11034</v>
      </c>
      <c r="C6602" s="27" t="s">
        <v>6690</v>
      </c>
      <c r="D6602" s="27" t="s">
        <v>6694</v>
      </c>
      <c r="E6602" s="27" t="s">
        <v>72</v>
      </c>
      <c r="F6602" s="27" t="s">
        <v>32</v>
      </c>
      <c r="G6602" s="27"/>
      <c r="H6602" s="27" t="s">
        <v>135</v>
      </c>
      <c r="I6602" s="28">
        <v>537807334</v>
      </c>
      <c r="J6602" s="28">
        <v>0</v>
      </c>
      <c r="K6602" s="28">
        <v>537807334</v>
      </c>
      <c r="L6602" s="29">
        <v>1.08</v>
      </c>
      <c r="M6602" s="29">
        <f>IFERROR(_xlfn.XLOOKUP($B6602,'Ownership Metrics'!$A:$A,'Ownership Metrics'!$B:$B),"")</f>
        <v>22.4</v>
      </c>
      <c r="N6602" s="28">
        <f>IFERROR(_xlfn.XLOOKUP($B6602,'Ownership Metrics'!$A:$A,'Ownership Metrics'!$C:$C),"")</f>
        <v>2339</v>
      </c>
      <c r="O6602" s="29">
        <f>IFERROR(_xlfn.XLOOKUP($B6602,'Ownership Metrics'!$A:$A,'Ownership Metrics'!$D:$D),"")</f>
        <v>47.14</v>
      </c>
      <c r="P6602" s="29">
        <f>IFERROR(_xlfn.XLOOKUP($B6602,'Ownership Metrics'!$A:$A,'Ownership Metrics'!$E:$E),"")</f>
        <v>58.27</v>
      </c>
      <c r="Q6602" s="30">
        <f>IFERROR(_xlfn.XLOOKUP($B6602,'Ownership Metrics'!$A:$A,'Ownership Metrics'!$F:$F),"")</f>
        <v>12</v>
      </c>
      <c r="R6602" s="30">
        <f>IFERROR(_xlfn.XLOOKUP($B6602,'Ownership Metrics'!$A:$A,'Ownership Metrics'!$G:$G),"")</f>
        <v>39</v>
      </c>
      <c r="S6602" s="27" t="str">
        <f>IFERROR(_xlfn.XLOOKUP($B6602,'Ownership Metrics'!$A:$A,'Ownership Metrics'!$H:$H),"")</f>
        <v>Moderat</v>
      </c>
      <c r="T6602" s="27" t="str">
        <f>IFERROR(_xlfn.XLOOKUP($B6602,'Ownership Metrics'!$A:$A,'Ownership Metrics'!$I:$I),"")</f>
        <v>Sedang</v>
      </c>
      <c r="U6602" s="27">
        <f>IF(COUNTIFS($B$2:$B6602,$B6602,$D$2:$D6602,$D6602)=1,1,0)</f>
        <v>1</v>
      </c>
      <c r="V6602" s="27">
        <f t="shared" si="310"/>
        <v>1.08</v>
      </c>
      <c r="W6602" s="27">
        <f t="shared" si="311"/>
        <v>12</v>
      </c>
      <c r="X6602" s="27">
        <f t="shared" si="309"/>
        <v>1.0799993398000001</v>
      </c>
    </row>
    <row r="6603" spans="1:24" x14ac:dyDescent="0.25">
      <c r="A6603" s="26">
        <v>46265</v>
      </c>
      <c r="B6603" s="27" t="s">
        <v>11034</v>
      </c>
      <c r="C6603" s="27" t="s">
        <v>6690</v>
      </c>
      <c r="D6603" s="27" t="s">
        <v>554</v>
      </c>
      <c r="E6603" s="27" t="s">
        <v>555</v>
      </c>
      <c r="F6603" s="27" t="s">
        <v>23</v>
      </c>
      <c r="G6603" s="27"/>
      <c r="H6603" s="27" t="s">
        <v>24</v>
      </c>
      <c r="I6603" s="28">
        <v>23402869906</v>
      </c>
      <c r="J6603" s="28">
        <v>0</v>
      </c>
      <c r="K6603" s="28">
        <v>23402869906</v>
      </c>
      <c r="L6603" s="29">
        <v>47.14</v>
      </c>
      <c r="M6603" s="29">
        <f>IFERROR(_xlfn.XLOOKUP($B6603,'Ownership Metrics'!$A:$A,'Ownership Metrics'!$B:$B),"")</f>
        <v>22.4</v>
      </c>
      <c r="N6603" s="28">
        <f>IFERROR(_xlfn.XLOOKUP($B6603,'Ownership Metrics'!$A:$A,'Ownership Metrics'!$C:$C),"")</f>
        <v>2339</v>
      </c>
      <c r="O6603" s="29">
        <f>IFERROR(_xlfn.XLOOKUP($B6603,'Ownership Metrics'!$A:$A,'Ownership Metrics'!$D:$D),"")</f>
        <v>47.14</v>
      </c>
      <c r="P6603" s="29">
        <f>IFERROR(_xlfn.XLOOKUP($B6603,'Ownership Metrics'!$A:$A,'Ownership Metrics'!$E:$E),"")</f>
        <v>58.27</v>
      </c>
      <c r="Q6603" s="30">
        <f>IFERROR(_xlfn.XLOOKUP($B6603,'Ownership Metrics'!$A:$A,'Ownership Metrics'!$F:$F),"")</f>
        <v>12</v>
      </c>
      <c r="R6603" s="30">
        <f>IFERROR(_xlfn.XLOOKUP($B6603,'Ownership Metrics'!$A:$A,'Ownership Metrics'!$G:$G),"")</f>
        <v>39</v>
      </c>
      <c r="S6603" s="27" t="str">
        <f>IFERROR(_xlfn.XLOOKUP($B6603,'Ownership Metrics'!$A:$A,'Ownership Metrics'!$H:$H),"")</f>
        <v>Moderat</v>
      </c>
      <c r="T6603" s="27" t="str">
        <f>IFERROR(_xlfn.XLOOKUP($B6603,'Ownership Metrics'!$A:$A,'Ownership Metrics'!$I:$I),"")</f>
        <v>Sedang</v>
      </c>
      <c r="U6603" s="27">
        <f>IF(COUNTIFS($B$2:$B6603,$B6603,$D$2:$D6603,$D6603)=1,1,0)</f>
        <v>1</v>
      </c>
      <c r="V6603" s="27">
        <f t="shared" si="310"/>
        <v>47.14</v>
      </c>
      <c r="W6603" s="27">
        <f t="shared" si="311"/>
        <v>1</v>
      </c>
      <c r="X6603" s="27">
        <f t="shared" si="309"/>
        <v>47.139999339699997</v>
      </c>
    </row>
    <row r="6604" spans="1:24" x14ac:dyDescent="0.25">
      <c r="A6604" s="26">
        <v>46265</v>
      </c>
      <c r="B6604" s="27" t="s">
        <v>11034</v>
      </c>
      <c r="C6604" s="27" t="s">
        <v>6690</v>
      </c>
      <c r="D6604" s="27" t="s">
        <v>3339</v>
      </c>
      <c r="E6604" s="27" t="s">
        <v>67</v>
      </c>
      <c r="F6604" s="27" t="s">
        <v>23</v>
      </c>
      <c r="G6604" s="27"/>
      <c r="H6604" s="27" t="s">
        <v>24</v>
      </c>
      <c r="I6604" s="28">
        <v>857044620</v>
      </c>
      <c r="J6604" s="28">
        <v>0</v>
      </c>
      <c r="K6604" s="28">
        <v>857044620</v>
      </c>
      <c r="L6604" s="29">
        <v>1.73</v>
      </c>
      <c r="M6604" s="29">
        <f>IFERROR(_xlfn.XLOOKUP($B6604,'Ownership Metrics'!$A:$A,'Ownership Metrics'!$B:$B),"")</f>
        <v>22.4</v>
      </c>
      <c r="N6604" s="28">
        <f>IFERROR(_xlfn.XLOOKUP($B6604,'Ownership Metrics'!$A:$A,'Ownership Metrics'!$C:$C),"")</f>
        <v>2339</v>
      </c>
      <c r="O6604" s="29">
        <f>IFERROR(_xlfn.XLOOKUP($B6604,'Ownership Metrics'!$A:$A,'Ownership Metrics'!$D:$D),"")</f>
        <v>47.14</v>
      </c>
      <c r="P6604" s="29">
        <f>IFERROR(_xlfn.XLOOKUP($B6604,'Ownership Metrics'!$A:$A,'Ownership Metrics'!$E:$E),"")</f>
        <v>58.27</v>
      </c>
      <c r="Q6604" s="30">
        <f>IFERROR(_xlfn.XLOOKUP($B6604,'Ownership Metrics'!$A:$A,'Ownership Metrics'!$F:$F),"")</f>
        <v>12</v>
      </c>
      <c r="R6604" s="30">
        <f>IFERROR(_xlfn.XLOOKUP($B6604,'Ownership Metrics'!$A:$A,'Ownership Metrics'!$G:$G),"")</f>
        <v>39</v>
      </c>
      <c r="S6604" s="27" t="str">
        <f>IFERROR(_xlfn.XLOOKUP($B6604,'Ownership Metrics'!$A:$A,'Ownership Metrics'!$H:$H),"")</f>
        <v>Moderat</v>
      </c>
      <c r="T6604" s="27" t="str">
        <f>IFERROR(_xlfn.XLOOKUP($B6604,'Ownership Metrics'!$A:$A,'Ownership Metrics'!$I:$I),"")</f>
        <v>Sedang</v>
      </c>
      <c r="U6604" s="27">
        <f>IF(COUNTIFS($B$2:$B6604,$B6604,$D$2:$D6604,$D6604)=1,1,0)</f>
        <v>1</v>
      </c>
      <c r="V6604" s="27">
        <f t="shared" si="310"/>
        <v>1.73</v>
      </c>
      <c r="W6604" s="27">
        <f t="shared" si="311"/>
        <v>8</v>
      </c>
      <c r="X6604" s="27">
        <f t="shared" si="309"/>
        <v>1.7299993396</v>
      </c>
    </row>
    <row r="6605" spans="1:24" x14ac:dyDescent="0.25">
      <c r="A6605" s="26">
        <v>46265</v>
      </c>
      <c r="B6605" s="27" t="s">
        <v>11035</v>
      </c>
      <c r="C6605" s="27" t="s">
        <v>6696</v>
      </c>
      <c r="D6605" s="27" t="s">
        <v>6697</v>
      </c>
      <c r="E6605" s="27" t="s">
        <v>74</v>
      </c>
      <c r="F6605" s="27" t="s">
        <v>23</v>
      </c>
      <c r="G6605" s="27"/>
      <c r="H6605" s="27" t="s">
        <v>24</v>
      </c>
      <c r="I6605" s="28">
        <v>2389286000</v>
      </c>
      <c r="J6605" s="28">
        <v>4056096700</v>
      </c>
      <c r="K6605" s="28">
        <v>6445382700</v>
      </c>
      <c r="L6605" s="29">
        <v>81.12</v>
      </c>
      <c r="M6605" s="29">
        <f>IFERROR(_xlfn.XLOOKUP($B6605,'Ownership Metrics'!$A:$A,'Ownership Metrics'!$B:$B),"")</f>
        <v>6.03</v>
      </c>
      <c r="N6605" s="28">
        <f>IFERROR(_xlfn.XLOOKUP($B6605,'Ownership Metrics'!$A:$A,'Ownership Metrics'!$C:$C),"")</f>
        <v>6636</v>
      </c>
      <c r="O6605" s="29">
        <f>IFERROR(_xlfn.XLOOKUP($B6605,'Ownership Metrics'!$A:$A,'Ownership Metrics'!$D:$D),"")</f>
        <v>81.12</v>
      </c>
      <c r="P6605" s="29">
        <f>IFERROR(_xlfn.XLOOKUP($B6605,'Ownership Metrics'!$A:$A,'Ownership Metrics'!$E:$E),"")</f>
        <v>90.32</v>
      </c>
      <c r="Q6605" s="30">
        <f>IFERROR(_xlfn.XLOOKUP($B6605,'Ownership Metrics'!$A:$A,'Ownership Metrics'!$F:$F),"")</f>
        <v>4</v>
      </c>
      <c r="R6605" s="30">
        <f>IFERROR(_xlfn.XLOOKUP($B6605,'Ownership Metrics'!$A:$A,'Ownership Metrics'!$G:$G),"")</f>
        <v>78</v>
      </c>
      <c r="S6605" s="27" t="str">
        <f>IFERROR(_xlfn.XLOOKUP($B6605,'Ownership Metrics'!$A:$A,'Ownership Metrics'!$H:$H),"")</f>
        <v>Mayoritas</v>
      </c>
      <c r="T6605" s="27" t="str">
        <f>IFERROR(_xlfn.XLOOKUP($B6605,'Ownership Metrics'!$A:$A,'Ownership Metrics'!$I:$I),"")</f>
        <v>Tinggi</v>
      </c>
      <c r="U6605" s="27">
        <f>IF(COUNTIFS($B$2:$B6605,$B6605,$D$2:$D6605,$D6605)=1,1,0)</f>
        <v>1</v>
      </c>
      <c r="V6605" s="27">
        <f t="shared" si="310"/>
        <v>81.12</v>
      </c>
      <c r="W6605" s="27">
        <f t="shared" si="311"/>
        <v>1</v>
      </c>
      <c r="X6605" s="27">
        <f t="shared" si="309"/>
        <v>81.119999339499998</v>
      </c>
    </row>
    <row r="6606" spans="1:24" x14ac:dyDescent="0.25">
      <c r="A6606" s="26">
        <v>46265</v>
      </c>
      <c r="B6606" s="27" t="s">
        <v>11035</v>
      </c>
      <c r="C6606" s="27" t="s">
        <v>6696</v>
      </c>
      <c r="D6606" s="27" t="s">
        <v>6698</v>
      </c>
      <c r="E6606" s="27" t="s">
        <v>51</v>
      </c>
      <c r="F6606" s="27" t="s">
        <v>32</v>
      </c>
      <c r="G6606" s="27"/>
      <c r="H6606" s="27" t="s">
        <v>64</v>
      </c>
      <c r="I6606" s="28">
        <v>337752200</v>
      </c>
      <c r="J6606" s="28">
        <v>0</v>
      </c>
      <c r="K6606" s="28">
        <v>337752200</v>
      </c>
      <c r="L6606" s="29">
        <v>4.25</v>
      </c>
      <c r="M6606" s="29">
        <f>IFERROR(_xlfn.XLOOKUP($B6606,'Ownership Metrics'!$A:$A,'Ownership Metrics'!$B:$B),"")</f>
        <v>6.03</v>
      </c>
      <c r="N6606" s="28">
        <f>IFERROR(_xlfn.XLOOKUP($B6606,'Ownership Metrics'!$A:$A,'Ownership Metrics'!$C:$C),"")</f>
        <v>6636</v>
      </c>
      <c r="O6606" s="29">
        <f>IFERROR(_xlfn.XLOOKUP($B6606,'Ownership Metrics'!$A:$A,'Ownership Metrics'!$D:$D),"")</f>
        <v>81.12</v>
      </c>
      <c r="P6606" s="29">
        <f>IFERROR(_xlfn.XLOOKUP($B6606,'Ownership Metrics'!$A:$A,'Ownership Metrics'!$E:$E),"")</f>
        <v>90.32</v>
      </c>
      <c r="Q6606" s="30">
        <f>IFERROR(_xlfn.XLOOKUP($B6606,'Ownership Metrics'!$A:$A,'Ownership Metrics'!$F:$F),"")</f>
        <v>4</v>
      </c>
      <c r="R6606" s="30">
        <f>IFERROR(_xlfn.XLOOKUP($B6606,'Ownership Metrics'!$A:$A,'Ownership Metrics'!$G:$G),"")</f>
        <v>78</v>
      </c>
      <c r="S6606" s="27" t="str">
        <f>IFERROR(_xlfn.XLOOKUP($B6606,'Ownership Metrics'!$A:$A,'Ownership Metrics'!$H:$H),"")</f>
        <v>Mayoritas</v>
      </c>
      <c r="T6606" s="27" t="str">
        <f>IFERROR(_xlfn.XLOOKUP($B6606,'Ownership Metrics'!$A:$A,'Ownership Metrics'!$I:$I),"")</f>
        <v>Tinggi</v>
      </c>
      <c r="U6606" s="27">
        <f>IF(COUNTIFS($B$2:$B6606,$B6606,$D$2:$D6606,$D6606)=1,1,0)</f>
        <v>1</v>
      </c>
      <c r="V6606" s="27">
        <f t="shared" si="310"/>
        <v>4.25</v>
      </c>
      <c r="W6606" s="27">
        <f t="shared" si="311"/>
        <v>3</v>
      </c>
      <c r="X6606" s="27">
        <f t="shared" si="309"/>
        <v>4.2499993394000004</v>
      </c>
    </row>
    <row r="6607" spans="1:24" x14ac:dyDescent="0.25">
      <c r="A6607" s="26">
        <v>46265</v>
      </c>
      <c r="B6607" s="27" t="s">
        <v>11035</v>
      </c>
      <c r="C6607" s="27" t="s">
        <v>6696</v>
      </c>
      <c r="D6607" s="27" t="s">
        <v>6699</v>
      </c>
      <c r="E6607" s="27" t="s">
        <v>22</v>
      </c>
      <c r="F6607" s="27" t="s">
        <v>32</v>
      </c>
      <c r="G6607" s="27"/>
      <c r="H6607" s="27" t="s">
        <v>64</v>
      </c>
      <c r="I6607" s="28">
        <v>393241900</v>
      </c>
      <c r="J6607" s="28">
        <v>0</v>
      </c>
      <c r="K6607" s="28">
        <v>393241900</v>
      </c>
      <c r="L6607" s="29">
        <v>4.95</v>
      </c>
      <c r="M6607" s="29">
        <f>IFERROR(_xlfn.XLOOKUP($B6607,'Ownership Metrics'!$A:$A,'Ownership Metrics'!$B:$B),"")</f>
        <v>6.03</v>
      </c>
      <c r="N6607" s="28">
        <f>IFERROR(_xlfn.XLOOKUP($B6607,'Ownership Metrics'!$A:$A,'Ownership Metrics'!$C:$C),"")</f>
        <v>6636</v>
      </c>
      <c r="O6607" s="29">
        <f>IFERROR(_xlfn.XLOOKUP($B6607,'Ownership Metrics'!$A:$A,'Ownership Metrics'!$D:$D),"")</f>
        <v>81.12</v>
      </c>
      <c r="P6607" s="29">
        <f>IFERROR(_xlfn.XLOOKUP($B6607,'Ownership Metrics'!$A:$A,'Ownership Metrics'!$E:$E),"")</f>
        <v>90.32</v>
      </c>
      <c r="Q6607" s="30">
        <f>IFERROR(_xlfn.XLOOKUP($B6607,'Ownership Metrics'!$A:$A,'Ownership Metrics'!$F:$F),"")</f>
        <v>4</v>
      </c>
      <c r="R6607" s="30">
        <f>IFERROR(_xlfn.XLOOKUP($B6607,'Ownership Metrics'!$A:$A,'Ownership Metrics'!$G:$G),"")</f>
        <v>78</v>
      </c>
      <c r="S6607" s="27" t="str">
        <f>IFERROR(_xlfn.XLOOKUP($B6607,'Ownership Metrics'!$A:$A,'Ownership Metrics'!$H:$H),"")</f>
        <v>Mayoritas</v>
      </c>
      <c r="T6607" s="27" t="str">
        <f>IFERROR(_xlfn.XLOOKUP($B6607,'Ownership Metrics'!$A:$A,'Ownership Metrics'!$I:$I),"")</f>
        <v>Tinggi</v>
      </c>
      <c r="U6607" s="27">
        <f>IF(COUNTIFS($B$2:$B6607,$B6607,$D$2:$D6607,$D6607)=1,1,0)</f>
        <v>1</v>
      </c>
      <c r="V6607" s="27">
        <f t="shared" si="310"/>
        <v>4.95</v>
      </c>
      <c r="W6607" s="27">
        <f t="shared" si="311"/>
        <v>2</v>
      </c>
      <c r="X6607" s="27">
        <f t="shared" si="309"/>
        <v>4.9499993393000006</v>
      </c>
    </row>
    <row r="6608" spans="1:24" x14ac:dyDescent="0.25">
      <c r="A6608" s="26">
        <v>46265</v>
      </c>
      <c r="B6608" s="27" t="s">
        <v>11035</v>
      </c>
      <c r="C6608" s="27" t="s">
        <v>6696</v>
      </c>
      <c r="D6608" s="27" t="s">
        <v>6700</v>
      </c>
      <c r="E6608" s="27" t="s">
        <v>83</v>
      </c>
      <c r="F6608" s="27" t="s">
        <v>32</v>
      </c>
      <c r="G6608" s="27"/>
      <c r="H6608" s="27" t="s">
        <v>64</v>
      </c>
      <c r="I6608" s="28">
        <v>290119500</v>
      </c>
      <c r="J6608" s="28">
        <v>0</v>
      </c>
      <c r="K6608" s="28">
        <v>290119500</v>
      </c>
      <c r="L6608" s="29">
        <v>3.65</v>
      </c>
      <c r="M6608" s="29">
        <f>IFERROR(_xlfn.XLOOKUP($B6608,'Ownership Metrics'!$A:$A,'Ownership Metrics'!$B:$B),"")</f>
        <v>6.03</v>
      </c>
      <c r="N6608" s="28">
        <f>IFERROR(_xlfn.XLOOKUP($B6608,'Ownership Metrics'!$A:$A,'Ownership Metrics'!$C:$C),"")</f>
        <v>6636</v>
      </c>
      <c r="O6608" s="29">
        <f>IFERROR(_xlfn.XLOOKUP($B6608,'Ownership Metrics'!$A:$A,'Ownership Metrics'!$D:$D),"")</f>
        <v>81.12</v>
      </c>
      <c r="P6608" s="29">
        <f>IFERROR(_xlfn.XLOOKUP($B6608,'Ownership Metrics'!$A:$A,'Ownership Metrics'!$E:$E),"")</f>
        <v>90.32</v>
      </c>
      <c r="Q6608" s="30">
        <f>IFERROR(_xlfn.XLOOKUP($B6608,'Ownership Metrics'!$A:$A,'Ownership Metrics'!$F:$F),"")</f>
        <v>4</v>
      </c>
      <c r="R6608" s="30">
        <f>IFERROR(_xlfn.XLOOKUP($B6608,'Ownership Metrics'!$A:$A,'Ownership Metrics'!$G:$G),"")</f>
        <v>78</v>
      </c>
      <c r="S6608" s="27" t="str">
        <f>IFERROR(_xlfn.XLOOKUP($B6608,'Ownership Metrics'!$A:$A,'Ownership Metrics'!$H:$H),"")</f>
        <v>Mayoritas</v>
      </c>
      <c r="T6608" s="27" t="str">
        <f>IFERROR(_xlfn.XLOOKUP($B6608,'Ownership Metrics'!$A:$A,'Ownership Metrics'!$I:$I),"")</f>
        <v>Tinggi</v>
      </c>
      <c r="U6608" s="27">
        <f>IF(COUNTIFS($B$2:$B6608,$B6608,$D$2:$D6608,$D6608)=1,1,0)</f>
        <v>1</v>
      </c>
      <c r="V6608" s="27">
        <f t="shared" si="310"/>
        <v>3.65</v>
      </c>
      <c r="W6608" s="27">
        <f t="shared" si="311"/>
        <v>4</v>
      </c>
      <c r="X6608" s="27">
        <f t="shared" si="309"/>
        <v>3.6499993391999999</v>
      </c>
    </row>
    <row r="6609" spans="1:24" x14ac:dyDescent="0.25">
      <c r="A6609" s="26">
        <v>46265</v>
      </c>
      <c r="B6609" s="27" t="s">
        <v>11036</v>
      </c>
      <c r="C6609" s="27" t="s">
        <v>6702</v>
      </c>
      <c r="D6609" s="27" t="s">
        <v>6703</v>
      </c>
      <c r="E6609" s="27" t="s">
        <v>22</v>
      </c>
      <c r="F6609" s="27" t="s">
        <v>23</v>
      </c>
      <c r="G6609" s="27"/>
      <c r="H6609" s="27" t="s">
        <v>24</v>
      </c>
      <c r="I6609" s="28">
        <v>173150000</v>
      </c>
      <c r="J6609" s="28">
        <v>0</v>
      </c>
      <c r="K6609" s="28">
        <v>173150000</v>
      </c>
      <c r="L6609" s="29">
        <v>14.43</v>
      </c>
      <c r="M6609" s="29">
        <f>IFERROR(_xlfn.XLOOKUP($B6609,'Ownership Metrics'!$A:$A,'Ownership Metrics'!$B:$B),"")</f>
        <v>17.829999999999998</v>
      </c>
      <c r="N6609" s="28">
        <f>IFERROR(_xlfn.XLOOKUP($B6609,'Ownership Metrics'!$A:$A,'Ownership Metrics'!$C:$C),"")</f>
        <v>3545</v>
      </c>
      <c r="O6609" s="29">
        <f>IFERROR(_xlfn.XLOOKUP($B6609,'Ownership Metrics'!$A:$A,'Ownership Metrics'!$D:$D),"")</f>
        <v>57.54</v>
      </c>
      <c r="P6609" s="29">
        <f>IFERROR(_xlfn.XLOOKUP($B6609,'Ownership Metrics'!$A:$A,'Ownership Metrics'!$E:$E),"")</f>
        <v>75.98</v>
      </c>
      <c r="Q6609" s="30">
        <f>IFERROR(_xlfn.XLOOKUP($B6609,'Ownership Metrics'!$A:$A,'Ownership Metrics'!$F:$F),"")</f>
        <v>7</v>
      </c>
      <c r="R6609" s="30">
        <f>IFERROR(_xlfn.XLOOKUP($B6609,'Ownership Metrics'!$A:$A,'Ownership Metrics'!$G:$G),"")</f>
        <v>56</v>
      </c>
      <c r="S6609" s="27" t="str">
        <f>IFERROR(_xlfn.XLOOKUP($B6609,'Ownership Metrics'!$A:$A,'Ownership Metrics'!$H:$H),"")</f>
        <v>Mayoritas</v>
      </c>
      <c r="T6609" s="27" t="str">
        <f>IFERROR(_xlfn.XLOOKUP($B6609,'Ownership Metrics'!$A:$A,'Ownership Metrics'!$I:$I),"")</f>
        <v>Tinggi</v>
      </c>
      <c r="U6609" s="27">
        <f>IF(COUNTIFS($B$2:$B6609,$B6609,$D$2:$D6609,$D6609)=1,1,0)</f>
        <v>1</v>
      </c>
      <c r="V6609" s="27">
        <f t="shared" si="310"/>
        <v>14.43</v>
      </c>
      <c r="W6609" s="27">
        <f t="shared" si="311"/>
        <v>2</v>
      </c>
      <c r="X6609" s="27">
        <f t="shared" si="309"/>
        <v>14.4299993391</v>
      </c>
    </row>
    <row r="6610" spans="1:24" x14ac:dyDescent="0.25">
      <c r="A6610" s="26">
        <v>46265</v>
      </c>
      <c r="B6610" s="27" t="s">
        <v>11036</v>
      </c>
      <c r="C6610" s="27" t="s">
        <v>6702</v>
      </c>
      <c r="D6610" s="27" t="s">
        <v>6704</v>
      </c>
      <c r="E6610" s="27" t="s">
        <v>22</v>
      </c>
      <c r="F6610" s="27" t="s">
        <v>23</v>
      </c>
      <c r="G6610" s="27"/>
      <c r="H6610" s="27" t="s">
        <v>24</v>
      </c>
      <c r="I6610" s="28">
        <v>690483740</v>
      </c>
      <c r="J6610" s="28">
        <v>0</v>
      </c>
      <c r="K6610" s="28">
        <v>690483740</v>
      </c>
      <c r="L6610" s="29">
        <v>57.54</v>
      </c>
      <c r="M6610" s="29">
        <f>IFERROR(_xlfn.XLOOKUP($B6610,'Ownership Metrics'!$A:$A,'Ownership Metrics'!$B:$B),"")</f>
        <v>17.829999999999998</v>
      </c>
      <c r="N6610" s="28">
        <f>IFERROR(_xlfn.XLOOKUP($B6610,'Ownership Metrics'!$A:$A,'Ownership Metrics'!$C:$C),"")</f>
        <v>3545</v>
      </c>
      <c r="O6610" s="29">
        <f>IFERROR(_xlfn.XLOOKUP($B6610,'Ownership Metrics'!$A:$A,'Ownership Metrics'!$D:$D),"")</f>
        <v>57.54</v>
      </c>
      <c r="P6610" s="29">
        <f>IFERROR(_xlfn.XLOOKUP($B6610,'Ownership Metrics'!$A:$A,'Ownership Metrics'!$E:$E),"")</f>
        <v>75.98</v>
      </c>
      <c r="Q6610" s="30">
        <f>IFERROR(_xlfn.XLOOKUP($B6610,'Ownership Metrics'!$A:$A,'Ownership Metrics'!$F:$F),"")</f>
        <v>7</v>
      </c>
      <c r="R6610" s="30">
        <f>IFERROR(_xlfn.XLOOKUP($B6610,'Ownership Metrics'!$A:$A,'Ownership Metrics'!$G:$G),"")</f>
        <v>56</v>
      </c>
      <c r="S6610" s="27" t="str">
        <f>IFERROR(_xlfn.XLOOKUP($B6610,'Ownership Metrics'!$A:$A,'Ownership Metrics'!$H:$H),"")</f>
        <v>Mayoritas</v>
      </c>
      <c r="T6610" s="27" t="str">
        <f>IFERROR(_xlfn.XLOOKUP($B6610,'Ownership Metrics'!$A:$A,'Ownership Metrics'!$I:$I),"")</f>
        <v>Tinggi</v>
      </c>
      <c r="U6610" s="27">
        <f>IF(COUNTIFS($B$2:$B6610,$B6610,$D$2:$D6610,$D6610)=1,1,0)</f>
        <v>1</v>
      </c>
      <c r="V6610" s="27">
        <f t="shared" si="310"/>
        <v>57.54</v>
      </c>
      <c r="W6610" s="27">
        <f t="shared" si="311"/>
        <v>1</v>
      </c>
      <c r="X6610" s="27">
        <f t="shared" si="309"/>
        <v>57.539999338999998</v>
      </c>
    </row>
    <row r="6611" spans="1:24" x14ac:dyDescent="0.25">
      <c r="A6611" s="26">
        <v>46265</v>
      </c>
      <c r="B6611" s="27" t="s">
        <v>11036</v>
      </c>
      <c r="C6611" s="27" t="s">
        <v>6702</v>
      </c>
      <c r="D6611" s="27" t="s">
        <v>6295</v>
      </c>
      <c r="E6611" s="27" t="s">
        <v>51</v>
      </c>
      <c r="F6611" s="27" t="s">
        <v>32</v>
      </c>
      <c r="G6611" s="27"/>
      <c r="H6611" s="27" t="s">
        <v>64</v>
      </c>
      <c r="I6611" s="28">
        <v>48071500</v>
      </c>
      <c r="J6611" s="28">
        <v>0</v>
      </c>
      <c r="K6611" s="28">
        <v>48071500</v>
      </c>
      <c r="L6611" s="29">
        <v>4.01</v>
      </c>
      <c r="M6611" s="29">
        <f>IFERROR(_xlfn.XLOOKUP($B6611,'Ownership Metrics'!$A:$A,'Ownership Metrics'!$B:$B),"")</f>
        <v>17.829999999999998</v>
      </c>
      <c r="N6611" s="28">
        <f>IFERROR(_xlfn.XLOOKUP($B6611,'Ownership Metrics'!$A:$A,'Ownership Metrics'!$C:$C),"")</f>
        <v>3545</v>
      </c>
      <c r="O6611" s="29">
        <f>IFERROR(_xlfn.XLOOKUP($B6611,'Ownership Metrics'!$A:$A,'Ownership Metrics'!$D:$D),"")</f>
        <v>57.54</v>
      </c>
      <c r="P6611" s="29">
        <f>IFERROR(_xlfn.XLOOKUP($B6611,'Ownership Metrics'!$A:$A,'Ownership Metrics'!$E:$E),"")</f>
        <v>75.98</v>
      </c>
      <c r="Q6611" s="30">
        <f>IFERROR(_xlfn.XLOOKUP($B6611,'Ownership Metrics'!$A:$A,'Ownership Metrics'!$F:$F),"")</f>
        <v>7</v>
      </c>
      <c r="R6611" s="30">
        <f>IFERROR(_xlfn.XLOOKUP($B6611,'Ownership Metrics'!$A:$A,'Ownership Metrics'!$G:$G),"")</f>
        <v>56</v>
      </c>
      <c r="S6611" s="27" t="str">
        <f>IFERROR(_xlfn.XLOOKUP($B6611,'Ownership Metrics'!$A:$A,'Ownership Metrics'!$H:$H),"")</f>
        <v>Mayoritas</v>
      </c>
      <c r="T6611" s="27" t="str">
        <f>IFERROR(_xlfn.XLOOKUP($B6611,'Ownership Metrics'!$A:$A,'Ownership Metrics'!$I:$I),"")</f>
        <v>Tinggi</v>
      </c>
      <c r="U6611" s="27">
        <f>IF(COUNTIFS($B$2:$B6611,$B6611,$D$2:$D6611,$D6611)=1,1,0)</f>
        <v>1</v>
      </c>
      <c r="V6611" s="27">
        <f t="shared" si="310"/>
        <v>4.01</v>
      </c>
      <c r="W6611" s="27">
        <f t="shared" si="311"/>
        <v>3</v>
      </c>
      <c r="X6611" s="27">
        <f t="shared" si="309"/>
        <v>4.0099993389000002</v>
      </c>
    </row>
    <row r="6612" spans="1:24" x14ac:dyDescent="0.25">
      <c r="A6612" s="26">
        <v>46265</v>
      </c>
      <c r="B6612" s="27" t="s">
        <v>11036</v>
      </c>
      <c r="C6612" s="27" t="s">
        <v>6702</v>
      </c>
      <c r="D6612" s="27" t="s">
        <v>6705</v>
      </c>
      <c r="E6612" s="27" t="s">
        <v>35</v>
      </c>
      <c r="F6612" s="27" t="s">
        <v>23</v>
      </c>
      <c r="G6612" s="27" t="s">
        <v>36</v>
      </c>
      <c r="H6612" s="27" t="s">
        <v>24</v>
      </c>
      <c r="I6612" s="28">
        <v>16600000</v>
      </c>
      <c r="J6612" s="28">
        <v>0</v>
      </c>
      <c r="K6612" s="28">
        <v>16600000</v>
      </c>
      <c r="L6612" s="29">
        <v>1.38</v>
      </c>
      <c r="M6612" s="29">
        <f>IFERROR(_xlfn.XLOOKUP($B6612,'Ownership Metrics'!$A:$A,'Ownership Metrics'!$B:$B),"")</f>
        <v>17.829999999999998</v>
      </c>
      <c r="N6612" s="28">
        <f>IFERROR(_xlfn.XLOOKUP($B6612,'Ownership Metrics'!$A:$A,'Ownership Metrics'!$C:$C),"")</f>
        <v>3545</v>
      </c>
      <c r="O6612" s="29">
        <f>IFERROR(_xlfn.XLOOKUP($B6612,'Ownership Metrics'!$A:$A,'Ownership Metrics'!$D:$D),"")</f>
        <v>57.54</v>
      </c>
      <c r="P6612" s="29">
        <f>IFERROR(_xlfn.XLOOKUP($B6612,'Ownership Metrics'!$A:$A,'Ownership Metrics'!$E:$E),"")</f>
        <v>75.98</v>
      </c>
      <c r="Q6612" s="30">
        <f>IFERROR(_xlfn.XLOOKUP($B6612,'Ownership Metrics'!$A:$A,'Ownership Metrics'!$F:$F),"")</f>
        <v>7</v>
      </c>
      <c r="R6612" s="30">
        <f>IFERROR(_xlfn.XLOOKUP($B6612,'Ownership Metrics'!$A:$A,'Ownership Metrics'!$G:$G),"")</f>
        <v>56</v>
      </c>
      <c r="S6612" s="27" t="str">
        <f>IFERROR(_xlfn.XLOOKUP($B6612,'Ownership Metrics'!$A:$A,'Ownership Metrics'!$H:$H),"")</f>
        <v>Mayoritas</v>
      </c>
      <c r="T6612" s="27" t="str">
        <f>IFERROR(_xlfn.XLOOKUP($B6612,'Ownership Metrics'!$A:$A,'Ownership Metrics'!$I:$I),"")</f>
        <v>Tinggi</v>
      </c>
      <c r="U6612" s="27">
        <f>IF(COUNTIFS($B$2:$B6612,$B6612,$D$2:$D6612,$D6612)=1,1,0)</f>
        <v>1</v>
      </c>
      <c r="V6612" s="27">
        <f t="shared" si="310"/>
        <v>1.38</v>
      </c>
      <c r="W6612" s="27">
        <f t="shared" si="311"/>
        <v>6</v>
      </c>
      <c r="X6612" s="27">
        <f t="shared" si="309"/>
        <v>1.3799993387999998</v>
      </c>
    </row>
    <row r="6613" spans="1:24" x14ac:dyDescent="0.25">
      <c r="A6613" s="26">
        <v>46265</v>
      </c>
      <c r="B6613" s="27" t="s">
        <v>11036</v>
      </c>
      <c r="C6613" s="27" t="s">
        <v>6702</v>
      </c>
      <c r="D6613" s="27" t="s">
        <v>3389</v>
      </c>
      <c r="E6613" s="27" t="s">
        <v>35</v>
      </c>
      <c r="F6613" s="27" t="s">
        <v>23</v>
      </c>
      <c r="G6613" s="27" t="s">
        <v>36</v>
      </c>
      <c r="H6613" s="27" t="s">
        <v>24</v>
      </c>
      <c r="I6613" s="28">
        <v>23072900</v>
      </c>
      <c r="J6613" s="28">
        <v>0</v>
      </c>
      <c r="K6613" s="28">
        <v>23072900</v>
      </c>
      <c r="L6613" s="29">
        <v>1.92</v>
      </c>
      <c r="M6613" s="29">
        <f>IFERROR(_xlfn.XLOOKUP($B6613,'Ownership Metrics'!$A:$A,'Ownership Metrics'!$B:$B),"")</f>
        <v>17.829999999999998</v>
      </c>
      <c r="N6613" s="28">
        <f>IFERROR(_xlfn.XLOOKUP($B6613,'Ownership Metrics'!$A:$A,'Ownership Metrics'!$C:$C),"")</f>
        <v>3545</v>
      </c>
      <c r="O6613" s="29">
        <f>IFERROR(_xlfn.XLOOKUP($B6613,'Ownership Metrics'!$A:$A,'Ownership Metrics'!$D:$D),"")</f>
        <v>57.54</v>
      </c>
      <c r="P6613" s="29">
        <f>IFERROR(_xlfn.XLOOKUP($B6613,'Ownership Metrics'!$A:$A,'Ownership Metrics'!$E:$E),"")</f>
        <v>75.98</v>
      </c>
      <c r="Q6613" s="30">
        <f>IFERROR(_xlfn.XLOOKUP($B6613,'Ownership Metrics'!$A:$A,'Ownership Metrics'!$F:$F),"")</f>
        <v>7</v>
      </c>
      <c r="R6613" s="30">
        <f>IFERROR(_xlfn.XLOOKUP($B6613,'Ownership Metrics'!$A:$A,'Ownership Metrics'!$G:$G),"")</f>
        <v>56</v>
      </c>
      <c r="S6613" s="27" t="str">
        <f>IFERROR(_xlfn.XLOOKUP($B6613,'Ownership Metrics'!$A:$A,'Ownership Metrics'!$H:$H),"")</f>
        <v>Mayoritas</v>
      </c>
      <c r="T6613" s="27" t="str">
        <f>IFERROR(_xlfn.XLOOKUP($B6613,'Ownership Metrics'!$A:$A,'Ownership Metrics'!$I:$I),"")</f>
        <v>Tinggi</v>
      </c>
      <c r="U6613" s="27">
        <f>IF(COUNTIFS($B$2:$B6613,$B6613,$D$2:$D6613,$D6613)=1,1,0)</f>
        <v>1</v>
      </c>
      <c r="V6613" s="27">
        <f t="shared" si="310"/>
        <v>1.92</v>
      </c>
      <c r="W6613" s="27">
        <f t="shared" si="311"/>
        <v>4</v>
      </c>
      <c r="X6613" s="27">
        <f t="shared" si="309"/>
        <v>1.9199993386999998</v>
      </c>
    </row>
    <row r="6614" spans="1:24" x14ac:dyDescent="0.25">
      <c r="A6614" s="26">
        <v>46265</v>
      </c>
      <c r="B6614" s="27" t="s">
        <v>11036</v>
      </c>
      <c r="C6614" s="27" t="s">
        <v>6702</v>
      </c>
      <c r="D6614" s="27" t="s">
        <v>677</v>
      </c>
      <c r="E6614" s="27" t="s">
        <v>35</v>
      </c>
      <c r="F6614" s="27" t="s">
        <v>23</v>
      </c>
      <c r="G6614" s="27" t="s">
        <v>36</v>
      </c>
      <c r="H6614" s="27"/>
      <c r="I6614" s="28">
        <v>22291000</v>
      </c>
      <c r="J6614" s="28">
        <v>0</v>
      </c>
      <c r="K6614" s="28">
        <v>22291000</v>
      </c>
      <c r="L6614" s="29">
        <v>1.86</v>
      </c>
      <c r="M6614" s="29">
        <f>IFERROR(_xlfn.XLOOKUP($B6614,'Ownership Metrics'!$A:$A,'Ownership Metrics'!$B:$B),"")</f>
        <v>17.829999999999998</v>
      </c>
      <c r="N6614" s="28">
        <f>IFERROR(_xlfn.XLOOKUP($B6614,'Ownership Metrics'!$A:$A,'Ownership Metrics'!$C:$C),"")</f>
        <v>3545</v>
      </c>
      <c r="O6614" s="29">
        <f>IFERROR(_xlfn.XLOOKUP($B6614,'Ownership Metrics'!$A:$A,'Ownership Metrics'!$D:$D),"")</f>
        <v>57.54</v>
      </c>
      <c r="P6614" s="29">
        <f>IFERROR(_xlfn.XLOOKUP($B6614,'Ownership Metrics'!$A:$A,'Ownership Metrics'!$E:$E),"")</f>
        <v>75.98</v>
      </c>
      <c r="Q6614" s="30">
        <f>IFERROR(_xlfn.XLOOKUP($B6614,'Ownership Metrics'!$A:$A,'Ownership Metrics'!$F:$F),"")</f>
        <v>7</v>
      </c>
      <c r="R6614" s="30">
        <f>IFERROR(_xlfn.XLOOKUP($B6614,'Ownership Metrics'!$A:$A,'Ownership Metrics'!$G:$G),"")</f>
        <v>56</v>
      </c>
      <c r="S6614" s="27" t="str">
        <f>IFERROR(_xlfn.XLOOKUP($B6614,'Ownership Metrics'!$A:$A,'Ownership Metrics'!$H:$H),"")</f>
        <v>Mayoritas</v>
      </c>
      <c r="T6614" s="27" t="str">
        <f>IFERROR(_xlfn.XLOOKUP($B6614,'Ownership Metrics'!$A:$A,'Ownership Metrics'!$I:$I),"")</f>
        <v>Tinggi</v>
      </c>
      <c r="U6614" s="27">
        <f>IF(COUNTIFS($B$2:$B6614,$B6614,$D$2:$D6614,$D6614)=1,1,0)</f>
        <v>1</v>
      </c>
      <c r="V6614" s="27">
        <f t="shared" si="310"/>
        <v>1.86</v>
      </c>
      <c r="W6614" s="27">
        <f t="shared" si="311"/>
        <v>5</v>
      </c>
      <c r="X6614" s="27">
        <f t="shared" si="309"/>
        <v>1.8599993386</v>
      </c>
    </row>
    <row r="6615" spans="1:24" x14ac:dyDescent="0.25">
      <c r="A6615" s="26">
        <v>46265</v>
      </c>
      <c r="B6615" s="27" t="s">
        <v>11036</v>
      </c>
      <c r="C6615" s="27" t="s">
        <v>6702</v>
      </c>
      <c r="D6615" s="27" t="s">
        <v>6706</v>
      </c>
      <c r="E6615" s="27" t="s">
        <v>35</v>
      </c>
      <c r="F6615" s="27" t="s">
        <v>23</v>
      </c>
      <c r="G6615" s="27" t="s">
        <v>36</v>
      </c>
      <c r="H6615" s="27"/>
      <c r="I6615" s="28">
        <v>12390000</v>
      </c>
      <c r="J6615" s="28">
        <v>0</v>
      </c>
      <c r="K6615" s="28">
        <v>12390000</v>
      </c>
      <c r="L6615" s="29">
        <v>1.03</v>
      </c>
      <c r="M6615" s="29">
        <f>IFERROR(_xlfn.XLOOKUP($B6615,'Ownership Metrics'!$A:$A,'Ownership Metrics'!$B:$B),"")</f>
        <v>17.829999999999998</v>
      </c>
      <c r="N6615" s="28">
        <f>IFERROR(_xlfn.XLOOKUP($B6615,'Ownership Metrics'!$A:$A,'Ownership Metrics'!$C:$C),"")</f>
        <v>3545</v>
      </c>
      <c r="O6615" s="29">
        <f>IFERROR(_xlfn.XLOOKUP($B6615,'Ownership Metrics'!$A:$A,'Ownership Metrics'!$D:$D),"")</f>
        <v>57.54</v>
      </c>
      <c r="P6615" s="29">
        <f>IFERROR(_xlfn.XLOOKUP($B6615,'Ownership Metrics'!$A:$A,'Ownership Metrics'!$E:$E),"")</f>
        <v>75.98</v>
      </c>
      <c r="Q6615" s="30">
        <f>IFERROR(_xlfn.XLOOKUP($B6615,'Ownership Metrics'!$A:$A,'Ownership Metrics'!$F:$F),"")</f>
        <v>7</v>
      </c>
      <c r="R6615" s="30">
        <f>IFERROR(_xlfn.XLOOKUP($B6615,'Ownership Metrics'!$A:$A,'Ownership Metrics'!$G:$G),"")</f>
        <v>56</v>
      </c>
      <c r="S6615" s="27" t="str">
        <f>IFERROR(_xlfn.XLOOKUP($B6615,'Ownership Metrics'!$A:$A,'Ownership Metrics'!$H:$H),"")</f>
        <v>Mayoritas</v>
      </c>
      <c r="T6615" s="27" t="str">
        <f>IFERROR(_xlfn.XLOOKUP($B6615,'Ownership Metrics'!$A:$A,'Ownership Metrics'!$I:$I),"")</f>
        <v>Tinggi</v>
      </c>
      <c r="U6615" s="27">
        <f>IF(COUNTIFS($B$2:$B6615,$B6615,$D$2:$D6615,$D6615)=1,1,0)</f>
        <v>1</v>
      </c>
      <c r="V6615" s="27">
        <f t="shared" si="310"/>
        <v>1.03</v>
      </c>
      <c r="W6615" s="27">
        <f t="shared" si="311"/>
        <v>7</v>
      </c>
      <c r="X6615" s="27">
        <f t="shared" si="309"/>
        <v>1.0299993384999999</v>
      </c>
    </row>
    <row r="6616" spans="1:24" x14ac:dyDescent="0.25">
      <c r="A6616" s="26">
        <v>46265</v>
      </c>
      <c r="B6616" s="27" t="s">
        <v>11037</v>
      </c>
      <c r="C6616" s="27" t="s">
        <v>6708</v>
      </c>
      <c r="D6616" s="27" t="s">
        <v>1169</v>
      </c>
      <c r="E6616" s="27" t="s">
        <v>22</v>
      </c>
      <c r="F6616" s="27" t="s">
        <v>23</v>
      </c>
      <c r="G6616" s="27"/>
      <c r="H6616" s="27" t="s">
        <v>24</v>
      </c>
      <c r="I6616" s="28">
        <v>247943000</v>
      </c>
      <c r="J6616" s="28">
        <v>0</v>
      </c>
      <c r="K6616" s="28">
        <v>247943000</v>
      </c>
      <c r="L6616" s="29">
        <v>3.49</v>
      </c>
      <c r="M6616" s="29">
        <f>IFERROR(_xlfn.XLOOKUP($B6616,'Ownership Metrics'!$A:$A,'Ownership Metrics'!$B:$B),"")</f>
        <v>8.6199999999999992</v>
      </c>
      <c r="N6616" s="28">
        <f>IFERROR(_xlfn.XLOOKUP($B6616,'Ownership Metrics'!$A:$A,'Ownership Metrics'!$C:$C),"")</f>
        <v>1463</v>
      </c>
      <c r="O6616" s="29">
        <f>IFERROR(_xlfn.XLOOKUP($B6616,'Ownership Metrics'!$A:$A,'Ownership Metrics'!$D:$D),"")</f>
        <v>34.68</v>
      </c>
      <c r="P6616" s="29">
        <f>IFERROR(_xlfn.XLOOKUP($B6616,'Ownership Metrics'!$A:$A,'Ownership Metrics'!$E:$E),"")</f>
        <v>48.35</v>
      </c>
      <c r="Q6616" s="30">
        <f>IFERROR(_xlfn.XLOOKUP($B6616,'Ownership Metrics'!$A:$A,'Ownership Metrics'!$F:$F),"")</f>
        <v>17</v>
      </c>
      <c r="R6616" s="30">
        <f>IFERROR(_xlfn.XLOOKUP($B6616,'Ownership Metrics'!$A:$A,'Ownership Metrics'!$G:$G),"")</f>
        <v>27</v>
      </c>
      <c r="S6616" s="27" t="str">
        <f>IFERROR(_xlfn.XLOOKUP($B6616,'Ownership Metrics'!$A:$A,'Ownership Metrics'!$H:$H),"")</f>
        <v>Moderat</v>
      </c>
      <c r="T6616" s="27" t="str">
        <f>IFERROR(_xlfn.XLOOKUP($B6616,'Ownership Metrics'!$A:$A,'Ownership Metrics'!$I:$I),"")</f>
        <v>Sedang</v>
      </c>
      <c r="U6616" s="27">
        <f>IF(COUNTIFS($B$2:$B6616,$B6616,$D$2:$D6616,$D6616)=1,1,0)</f>
        <v>1</v>
      </c>
      <c r="V6616" s="27">
        <f t="shared" si="310"/>
        <v>3.49</v>
      </c>
      <c r="W6616" s="27">
        <f t="shared" si="311"/>
        <v>10</v>
      </c>
      <c r="X6616" s="27">
        <f t="shared" si="309"/>
        <v>3.4899993384000001</v>
      </c>
    </row>
    <row r="6617" spans="1:24" x14ac:dyDescent="0.25">
      <c r="A6617" s="26">
        <v>46265</v>
      </c>
      <c r="B6617" s="27" t="s">
        <v>11037</v>
      </c>
      <c r="C6617" s="27" t="s">
        <v>6708</v>
      </c>
      <c r="D6617" s="27" t="s">
        <v>1442</v>
      </c>
      <c r="E6617" s="27" t="s">
        <v>1128</v>
      </c>
      <c r="F6617" s="27" t="s">
        <v>23</v>
      </c>
      <c r="G6617" s="27"/>
      <c r="H6617" s="27" t="s">
        <v>24</v>
      </c>
      <c r="I6617" s="28">
        <v>77207500</v>
      </c>
      <c r="J6617" s="28">
        <v>0</v>
      </c>
      <c r="K6617" s="28">
        <v>77207500</v>
      </c>
      <c r="L6617" s="29">
        <v>1.0900000000000001</v>
      </c>
      <c r="M6617" s="29">
        <f>IFERROR(_xlfn.XLOOKUP($B6617,'Ownership Metrics'!$A:$A,'Ownership Metrics'!$B:$B),"")</f>
        <v>8.6199999999999992</v>
      </c>
      <c r="N6617" s="28">
        <f>IFERROR(_xlfn.XLOOKUP($B6617,'Ownership Metrics'!$A:$A,'Ownership Metrics'!$C:$C),"")</f>
        <v>1463</v>
      </c>
      <c r="O6617" s="29">
        <f>IFERROR(_xlfn.XLOOKUP($B6617,'Ownership Metrics'!$A:$A,'Ownership Metrics'!$D:$D),"")</f>
        <v>34.68</v>
      </c>
      <c r="P6617" s="29">
        <f>IFERROR(_xlfn.XLOOKUP($B6617,'Ownership Metrics'!$A:$A,'Ownership Metrics'!$E:$E),"")</f>
        <v>48.35</v>
      </c>
      <c r="Q6617" s="30">
        <f>IFERROR(_xlfn.XLOOKUP($B6617,'Ownership Metrics'!$A:$A,'Ownership Metrics'!$F:$F),"")</f>
        <v>17</v>
      </c>
      <c r="R6617" s="30">
        <f>IFERROR(_xlfn.XLOOKUP($B6617,'Ownership Metrics'!$A:$A,'Ownership Metrics'!$G:$G),"")</f>
        <v>27</v>
      </c>
      <c r="S6617" s="27" t="str">
        <f>IFERROR(_xlfn.XLOOKUP($B6617,'Ownership Metrics'!$A:$A,'Ownership Metrics'!$H:$H),"")</f>
        <v>Moderat</v>
      </c>
      <c r="T6617" s="27" t="str">
        <f>IFERROR(_xlfn.XLOOKUP($B6617,'Ownership Metrics'!$A:$A,'Ownership Metrics'!$I:$I),"")</f>
        <v>Sedang</v>
      </c>
      <c r="U6617" s="27">
        <f>IF(COUNTIFS($B$2:$B6617,$B6617,$D$2:$D6617,$D6617)=1,1,0)</f>
        <v>1</v>
      </c>
      <c r="V6617" s="27">
        <f t="shared" si="310"/>
        <v>1.0900000000000001</v>
      </c>
      <c r="W6617" s="27">
        <f t="shared" si="311"/>
        <v>17</v>
      </c>
      <c r="X6617" s="27">
        <f t="shared" si="309"/>
        <v>1.0899993383000002</v>
      </c>
    </row>
    <row r="6618" spans="1:24" x14ac:dyDescent="0.25">
      <c r="A6618" s="26">
        <v>46265</v>
      </c>
      <c r="B6618" s="27" t="s">
        <v>11037</v>
      </c>
      <c r="C6618" s="27" t="s">
        <v>6708</v>
      </c>
      <c r="D6618" s="27" t="s">
        <v>6709</v>
      </c>
      <c r="E6618" s="27" t="s">
        <v>22</v>
      </c>
      <c r="F6618" s="27" t="s">
        <v>23</v>
      </c>
      <c r="G6618" s="27"/>
      <c r="H6618" s="27" t="s">
        <v>24</v>
      </c>
      <c r="I6618" s="28">
        <v>261780000</v>
      </c>
      <c r="J6618" s="28">
        <v>0</v>
      </c>
      <c r="K6618" s="28">
        <v>261780000</v>
      </c>
      <c r="L6618" s="29">
        <v>3.68</v>
      </c>
      <c r="M6618" s="29">
        <f>IFERROR(_xlfn.XLOOKUP($B6618,'Ownership Metrics'!$A:$A,'Ownership Metrics'!$B:$B),"")</f>
        <v>8.6199999999999992</v>
      </c>
      <c r="N6618" s="28">
        <f>IFERROR(_xlfn.XLOOKUP($B6618,'Ownership Metrics'!$A:$A,'Ownership Metrics'!$C:$C),"")</f>
        <v>1463</v>
      </c>
      <c r="O6618" s="29">
        <f>IFERROR(_xlfn.XLOOKUP($B6618,'Ownership Metrics'!$A:$A,'Ownership Metrics'!$D:$D),"")</f>
        <v>34.68</v>
      </c>
      <c r="P6618" s="29">
        <f>IFERROR(_xlfn.XLOOKUP($B6618,'Ownership Metrics'!$A:$A,'Ownership Metrics'!$E:$E),"")</f>
        <v>48.35</v>
      </c>
      <c r="Q6618" s="30">
        <f>IFERROR(_xlfn.XLOOKUP($B6618,'Ownership Metrics'!$A:$A,'Ownership Metrics'!$F:$F),"")</f>
        <v>17</v>
      </c>
      <c r="R6618" s="30">
        <f>IFERROR(_xlfn.XLOOKUP($B6618,'Ownership Metrics'!$A:$A,'Ownership Metrics'!$G:$G),"")</f>
        <v>27</v>
      </c>
      <c r="S6618" s="27" t="str">
        <f>IFERROR(_xlfn.XLOOKUP($B6618,'Ownership Metrics'!$A:$A,'Ownership Metrics'!$H:$H),"")</f>
        <v>Moderat</v>
      </c>
      <c r="T6618" s="27" t="str">
        <f>IFERROR(_xlfn.XLOOKUP($B6618,'Ownership Metrics'!$A:$A,'Ownership Metrics'!$I:$I),"")</f>
        <v>Sedang</v>
      </c>
      <c r="U6618" s="27">
        <f>IF(COUNTIFS($B$2:$B6618,$B6618,$D$2:$D6618,$D6618)=1,1,0)</f>
        <v>1</v>
      </c>
      <c r="V6618" s="27">
        <f t="shared" si="310"/>
        <v>3.68</v>
      </c>
      <c r="W6618" s="27">
        <f t="shared" si="311"/>
        <v>8</v>
      </c>
      <c r="X6618" s="27">
        <f t="shared" si="309"/>
        <v>3.6799993382</v>
      </c>
    </row>
    <row r="6619" spans="1:24" x14ac:dyDescent="0.25">
      <c r="A6619" s="26">
        <v>46265</v>
      </c>
      <c r="B6619" s="27" t="s">
        <v>11037</v>
      </c>
      <c r="C6619" s="27" t="s">
        <v>6708</v>
      </c>
      <c r="D6619" s="27" t="s">
        <v>1443</v>
      </c>
      <c r="E6619" s="27" t="s">
        <v>51</v>
      </c>
      <c r="F6619" s="27" t="s">
        <v>23</v>
      </c>
      <c r="G6619" s="27"/>
      <c r="H6619" s="27" t="s">
        <v>24</v>
      </c>
      <c r="I6619" s="28">
        <v>91264100</v>
      </c>
      <c r="J6619" s="28">
        <v>0</v>
      </c>
      <c r="K6619" s="28">
        <v>91264100</v>
      </c>
      <c r="L6619" s="29">
        <v>1.28</v>
      </c>
      <c r="M6619" s="29">
        <f>IFERROR(_xlfn.XLOOKUP($B6619,'Ownership Metrics'!$A:$A,'Ownership Metrics'!$B:$B),"")</f>
        <v>8.6199999999999992</v>
      </c>
      <c r="N6619" s="28">
        <f>IFERROR(_xlfn.XLOOKUP($B6619,'Ownership Metrics'!$A:$A,'Ownership Metrics'!$C:$C),"")</f>
        <v>1463</v>
      </c>
      <c r="O6619" s="29">
        <f>IFERROR(_xlfn.XLOOKUP($B6619,'Ownership Metrics'!$A:$A,'Ownership Metrics'!$D:$D),"")</f>
        <v>34.68</v>
      </c>
      <c r="P6619" s="29">
        <f>IFERROR(_xlfn.XLOOKUP($B6619,'Ownership Metrics'!$A:$A,'Ownership Metrics'!$E:$E),"")</f>
        <v>48.35</v>
      </c>
      <c r="Q6619" s="30">
        <f>IFERROR(_xlfn.XLOOKUP($B6619,'Ownership Metrics'!$A:$A,'Ownership Metrics'!$F:$F),"")</f>
        <v>17</v>
      </c>
      <c r="R6619" s="30">
        <f>IFERROR(_xlfn.XLOOKUP($B6619,'Ownership Metrics'!$A:$A,'Ownership Metrics'!$G:$G),"")</f>
        <v>27</v>
      </c>
      <c r="S6619" s="27" t="str">
        <f>IFERROR(_xlfn.XLOOKUP($B6619,'Ownership Metrics'!$A:$A,'Ownership Metrics'!$H:$H),"")</f>
        <v>Moderat</v>
      </c>
      <c r="T6619" s="27" t="str">
        <f>IFERROR(_xlfn.XLOOKUP($B6619,'Ownership Metrics'!$A:$A,'Ownership Metrics'!$I:$I),"")</f>
        <v>Sedang</v>
      </c>
      <c r="U6619" s="27">
        <f>IF(COUNTIFS($B$2:$B6619,$B6619,$D$2:$D6619,$D6619)=1,1,0)</f>
        <v>1</v>
      </c>
      <c r="V6619" s="27">
        <f t="shared" si="310"/>
        <v>1.28</v>
      </c>
      <c r="W6619" s="27">
        <f t="shared" si="311"/>
        <v>14</v>
      </c>
      <c r="X6619" s="27">
        <f t="shared" si="309"/>
        <v>1.2799993381000001</v>
      </c>
    </row>
    <row r="6620" spans="1:24" x14ac:dyDescent="0.25">
      <c r="A6620" s="26">
        <v>46265</v>
      </c>
      <c r="B6620" s="27" t="s">
        <v>11037</v>
      </c>
      <c r="C6620" s="27" t="s">
        <v>6708</v>
      </c>
      <c r="D6620" s="27" t="s">
        <v>6710</v>
      </c>
      <c r="E6620" s="27" t="s">
        <v>22</v>
      </c>
      <c r="F6620" s="27" t="s">
        <v>23</v>
      </c>
      <c r="G6620" s="27"/>
      <c r="H6620" s="27" t="s">
        <v>24</v>
      </c>
      <c r="I6620" s="28">
        <v>340805250</v>
      </c>
      <c r="J6620" s="28">
        <v>0</v>
      </c>
      <c r="K6620" s="28">
        <v>340805250</v>
      </c>
      <c r="L6620" s="29">
        <v>4.79</v>
      </c>
      <c r="M6620" s="29">
        <f>IFERROR(_xlfn.XLOOKUP($B6620,'Ownership Metrics'!$A:$A,'Ownership Metrics'!$B:$B),"")</f>
        <v>8.6199999999999992</v>
      </c>
      <c r="N6620" s="28">
        <f>IFERROR(_xlfn.XLOOKUP($B6620,'Ownership Metrics'!$A:$A,'Ownership Metrics'!$C:$C),"")</f>
        <v>1463</v>
      </c>
      <c r="O6620" s="29">
        <f>IFERROR(_xlfn.XLOOKUP($B6620,'Ownership Metrics'!$A:$A,'Ownership Metrics'!$D:$D),"")</f>
        <v>34.68</v>
      </c>
      <c r="P6620" s="29">
        <f>IFERROR(_xlfn.XLOOKUP($B6620,'Ownership Metrics'!$A:$A,'Ownership Metrics'!$E:$E),"")</f>
        <v>48.35</v>
      </c>
      <c r="Q6620" s="30">
        <f>IFERROR(_xlfn.XLOOKUP($B6620,'Ownership Metrics'!$A:$A,'Ownership Metrics'!$F:$F),"")</f>
        <v>17</v>
      </c>
      <c r="R6620" s="30">
        <f>IFERROR(_xlfn.XLOOKUP($B6620,'Ownership Metrics'!$A:$A,'Ownership Metrics'!$G:$G),"")</f>
        <v>27</v>
      </c>
      <c r="S6620" s="27" t="str">
        <f>IFERROR(_xlfn.XLOOKUP($B6620,'Ownership Metrics'!$A:$A,'Ownership Metrics'!$H:$H),"")</f>
        <v>Moderat</v>
      </c>
      <c r="T6620" s="27" t="str">
        <f>IFERROR(_xlfn.XLOOKUP($B6620,'Ownership Metrics'!$A:$A,'Ownership Metrics'!$I:$I),"")</f>
        <v>Sedang</v>
      </c>
      <c r="U6620" s="27">
        <f>IF(COUNTIFS($B$2:$B6620,$B6620,$D$2:$D6620,$D6620)=1,1,0)</f>
        <v>1</v>
      </c>
      <c r="V6620" s="27">
        <f t="shared" si="310"/>
        <v>4.79</v>
      </c>
      <c r="W6620" s="27">
        <f t="shared" si="311"/>
        <v>7</v>
      </c>
      <c r="X6620" s="27">
        <f t="shared" si="309"/>
        <v>4.7899993380000003</v>
      </c>
    </row>
    <row r="6621" spans="1:24" x14ac:dyDescent="0.25">
      <c r="A6621" s="26">
        <v>46265</v>
      </c>
      <c r="B6621" s="27" t="s">
        <v>11037</v>
      </c>
      <c r="C6621" s="27" t="s">
        <v>6708</v>
      </c>
      <c r="D6621" s="27" t="s">
        <v>6711</v>
      </c>
      <c r="E6621" s="27" t="s">
        <v>22</v>
      </c>
      <c r="F6621" s="27" t="s">
        <v>23</v>
      </c>
      <c r="G6621" s="27"/>
      <c r="H6621" s="27" t="s">
        <v>24</v>
      </c>
      <c r="I6621" s="28">
        <v>413000000</v>
      </c>
      <c r="J6621" s="28">
        <v>0</v>
      </c>
      <c r="K6621" s="28">
        <v>413000000</v>
      </c>
      <c r="L6621" s="29">
        <v>5.81</v>
      </c>
      <c r="M6621" s="29">
        <f>IFERROR(_xlfn.XLOOKUP($B6621,'Ownership Metrics'!$A:$A,'Ownership Metrics'!$B:$B),"")</f>
        <v>8.6199999999999992</v>
      </c>
      <c r="N6621" s="28">
        <f>IFERROR(_xlfn.XLOOKUP($B6621,'Ownership Metrics'!$A:$A,'Ownership Metrics'!$C:$C),"")</f>
        <v>1463</v>
      </c>
      <c r="O6621" s="29">
        <f>IFERROR(_xlfn.XLOOKUP($B6621,'Ownership Metrics'!$A:$A,'Ownership Metrics'!$D:$D),"")</f>
        <v>34.68</v>
      </c>
      <c r="P6621" s="29">
        <f>IFERROR(_xlfn.XLOOKUP($B6621,'Ownership Metrics'!$A:$A,'Ownership Metrics'!$E:$E),"")</f>
        <v>48.35</v>
      </c>
      <c r="Q6621" s="30">
        <f>IFERROR(_xlfn.XLOOKUP($B6621,'Ownership Metrics'!$A:$A,'Ownership Metrics'!$F:$F),"")</f>
        <v>17</v>
      </c>
      <c r="R6621" s="30">
        <f>IFERROR(_xlfn.XLOOKUP($B6621,'Ownership Metrics'!$A:$A,'Ownership Metrics'!$G:$G),"")</f>
        <v>27</v>
      </c>
      <c r="S6621" s="27" t="str">
        <f>IFERROR(_xlfn.XLOOKUP($B6621,'Ownership Metrics'!$A:$A,'Ownership Metrics'!$H:$H),"")</f>
        <v>Moderat</v>
      </c>
      <c r="T6621" s="27" t="str">
        <f>IFERROR(_xlfn.XLOOKUP($B6621,'Ownership Metrics'!$A:$A,'Ownership Metrics'!$I:$I),"")</f>
        <v>Sedang</v>
      </c>
      <c r="U6621" s="27">
        <f>IF(COUNTIFS($B$2:$B6621,$B6621,$D$2:$D6621,$D6621)=1,1,0)</f>
        <v>1</v>
      </c>
      <c r="V6621" s="27">
        <f t="shared" si="310"/>
        <v>5.81</v>
      </c>
      <c r="W6621" s="27">
        <f t="shared" si="311"/>
        <v>3</v>
      </c>
      <c r="X6621" s="27">
        <f t="shared" si="309"/>
        <v>5.8099993378999999</v>
      </c>
    </row>
    <row r="6622" spans="1:24" x14ac:dyDescent="0.25">
      <c r="A6622" s="26">
        <v>46265</v>
      </c>
      <c r="B6622" s="27" t="s">
        <v>11037</v>
      </c>
      <c r="C6622" s="27" t="s">
        <v>6708</v>
      </c>
      <c r="D6622" s="27" t="s">
        <v>1752</v>
      </c>
      <c r="E6622" s="27" t="s">
        <v>22</v>
      </c>
      <c r="F6622" s="27" t="s">
        <v>23</v>
      </c>
      <c r="G6622" s="27"/>
      <c r="H6622" s="27" t="s">
        <v>24</v>
      </c>
      <c r="I6622" s="28">
        <v>79793000</v>
      </c>
      <c r="J6622" s="28">
        <v>0</v>
      </c>
      <c r="K6622" s="28">
        <v>79793000</v>
      </c>
      <c r="L6622" s="29">
        <v>1.1200000000000001</v>
      </c>
      <c r="M6622" s="29">
        <f>IFERROR(_xlfn.XLOOKUP($B6622,'Ownership Metrics'!$A:$A,'Ownership Metrics'!$B:$B),"")</f>
        <v>8.6199999999999992</v>
      </c>
      <c r="N6622" s="28">
        <f>IFERROR(_xlfn.XLOOKUP($B6622,'Ownership Metrics'!$A:$A,'Ownership Metrics'!$C:$C),"")</f>
        <v>1463</v>
      </c>
      <c r="O6622" s="29">
        <f>IFERROR(_xlfn.XLOOKUP($B6622,'Ownership Metrics'!$A:$A,'Ownership Metrics'!$D:$D),"")</f>
        <v>34.68</v>
      </c>
      <c r="P6622" s="29">
        <f>IFERROR(_xlfn.XLOOKUP($B6622,'Ownership Metrics'!$A:$A,'Ownership Metrics'!$E:$E),"")</f>
        <v>48.35</v>
      </c>
      <c r="Q6622" s="30">
        <f>IFERROR(_xlfn.XLOOKUP($B6622,'Ownership Metrics'!$A:$A,'Ownership Metrics'!$F:$F),"")</f>
        <v>17</v>
      </c>
      <c r="R6622" s="30">
        <f>IFERROR(_xlfn.XLOOKUP($B6622,'Ownership Metrics'!$A:$A,'Ownership Metrics'!$G:$G),"")</f>
        <v>27</v>
      </c>
      <c r="S6622" s="27" t="str">
        <f>IFERROR(_xlfn.XLOOKUP($B6622,'Ownership Metrics'!$A:$A,'Ownership Metrics'!$H:$H),"")</f>
        <v>Moderat</v>
      </c>
      <c r="T6622" s="27" t="str">
        <f>IFERROR(_xlfn.XLOOKUP($B6622,'Ownership Metrics'!$A:$A,'Ownership Metrics'!$I:$I),"")</f>
        <v>Sedang</v>
      </c>
      <c r="U6622" s="27">
        <f>IF(COUNTIFS($B$2:$B6622,$B6622,$D$2:$D6622,$D6622)=1,1,0)</f>
        <v>1</v>
      </c>
      <c r="V6622" s="27">
        <f t="shared" si="310"/>
        <v>1.1200000000000001</v>
      </c>
      <c r="W6622" s="27">
        <f t="shared" si="311"/>
        <v>15</v>
      </c>
      <c r="X6622" s="27">
        <f t="shared" si="309"/>
        <v>1.1199993378000002</v>
      </c>
    </row>
    <row r="6623" spans="1:24" x14ac:dyDescent="0.25">
      <c r="A6623" s="26">
        <v>46265</v>
      </c>
      <c r="B6623" s="27" t="s">
        <v>11037</v>
      </c>
      <c r="C6623" s="27" t="s">
        <v>6708</v>
      </c>
      <c r="D6623" s="27" t="s">
        <v>1229</v>
      </c>
      <c r="E6623" s="27" t="s">
        <v>26</v>
      </c>
      <c r="F6623" s="27" t="s">
        <v>32</v>
      </c>
      <c r="G6623" s="27"/>
      <c r="H6623" s="27" t="s">
        <v>64</v>
      </c>
      <c r="I6623" s="28">
        <v>354450000</v>
      </c>
      <c r="J6623" s="28">
        <v>0</v>
      </c>
      <c r="K6623" s="28">
        <v>354450000</v>
      </c>
      <c r="L6623" s="29">
        <v>4.99</v>
      </c>
      <c r="M6623" s="29">
        <f>IFERROR(_xlfn.XLOOKUP($B6623,'Ownership Metrics'!$A:$A,'Ownership Metrics'!$B:$B),"")</f>
        <v>8.6199999999999992</v>
      </c>
      <c r="N6623" s="28">
        <f>IFERROR(_xlfn.XLOOKUP($B6623,'Ownership Metrics'!$A:$A,'Ownership Metrics'!$C:$C),"")</f>
        <v>1463</v>
      </c>
      <c r="O6623" s="29">
        <f>IFERROR(_xlfn.XLOOKUP($B6623,'Ownership Metrics'!$A:$A,'Ownership Metrics'!$D:$D),"")</f>
        <v>34.68</v>
      </c>
      <c r="P6623" s="29">
        <f>IFERROR(_xlfn.XLOOKUP($B6623,'Ownership Metrics'!$A:$A,'Ownership Metrics'!$E:$E),"")</f>
        <v>48.35</v>
      </c>
      <c r="Q6623" s="30">
        <f>IFERROR(_xlfn.XLOOKUP($B6623,'Ownership Metrics'!$A:$A,'Ownership Metrics'!$F:$F),"")</f>
        <v>17</v>
      </c>
      <c r="R6623" s="30">
        <f>IFERROR(_xlfn.XLOOKUP($B6623,'Ownership Metrics'!$A:$A,'Ownership Metrics'!$G:$G),"")</f>
        <v>27</v>
      </c>
      <c r="S6623" s="27" t="str">
        <f>IFERROR(_xlfn.XLOOKUP($B6623,'Ownership Metrics'!$A:$A,'Ownership Metrics'!$H:$H),"")</f>
        <v>Moderat</v>
      </c>
      <c r="T6623" s="27" t="str">
        <f>IFERROR(_xlfn.XLOOKUP($B6623,'Ownership Metrics'!$A:$A,'Ownership Metrics'!$I:$I),"")</f>
        <v>Sedang</v>
      </c>
      <c r="U6623" s="27">
        <f>IF(COUNTIFS($B$2:$B6623,$B6623,$D$2:$D6623,$D6623)=1,1,0)</f>
        <v>1</v>
      </c>
      <c r="V6623" s="27">
        <f t="shared" si="310"/>
        <v>4.99</v>
      </c>
      <c r="W6623" s="27">
        <f t="shared" si="311"/>
        <v>4</v>
      </c>
      <c r="X6623" s="27">
        <f t="shared" si="309"/>
        <v>4.9899993377000005</v>
      </c>
    </row>
    <row r="6624" spans="1:24" x14ac:dyDescent="0.25">
      <c r="A6624" s="26">
        <v>46265</v>
      </c>
      <c r="B6624" s="27" t="s">
        <v>11037</v>
      </c>
      <c r="C6624" s="27" t="s">
        <v>6708</v>
      </c>
      <c r="D6624" s="27" t="s">
        <v>34</v>
      </c>
      <c r="E6624" s="27" t="s">
        <v>35</v>
      </c>
      <c r="F6624" s="27" t="s">
        <v>23</v>
      </c>
      <c r="G6624" s="27" t="s">
        <v>36</v>
      </c>
      <c r="H6624" s="27" t="s">
        <v>24</v>
      </c>
      <c r="I6624" s="28">
        <v>2465846700</v>
      </c>
      <c r="J6624" s="28">
        <v>0</v>
      </c>
      <c r="K6624" s="28">
        <v>2465846700</v>
      </c>
      <c r="L6624" s="29">
        <v>34.68</v>
      </c>
      <c r="M6624" s="29">
        <f>IFERROR(_xlfn.XLOOKUP($B6624,'Ownership Metrics'!$A:$A,'Ownership Metrics'!$B:$B),"")</f>
        <v>8.6199999999999992</v>
      </c>
      <c r="N6624" s="28">
        <f>IFERROR(_xlfn.XLOOKUP($B6624,'Ownership Metrics'!$A:$A,'Ownership Metrics'!$C:$C),"")</f>
        <v>1463</v>
      </c>
      <c r="O6624" s="29">
        <f>IFERROR(_xlfn.XLOOKUP($B6624,'Ownership Metrics'!$A:$A,'Ownership Metrics'!$D:$D),"")</f>
        <v>34.68</v>
      </c>
      <c r="P6624" s="29">
        <f>IFERROR(_xlfn.XLOOKUP($B6624,'Ownership Metrics'!$A:$A,'Ownership Metrics'!$E:$E),"")</f>
        <v>48.35</v>
      </c>
      <c r="Q6624" s="30">
        <f>IFERROR(_xlfn.XLOOKUP($B6624,'Ownership Metrics'!$A:$A,'Ownership Metrics'!$F:$F),"")</f>
        <v>17</v>
      </c>
      <c r="R6624" s="30">
        <f>IFERROR(_xlfn.XLOOKUP($B6624,'Ownership Metrics'!$A:$A,'Ownership Metrics'!$G:$G),"")</f>
        <v>27</v>
      </c>
      <c r="S6624" s="27" t="str">
        <f>IFERROR(_xlfn.XLOOKUP($B6624,'Ownership Metrics'!$A:$A,'Ownership Metrics'!$H:$H),"")</f>
        <v>Moderat</v>
      </c>
      <c r="T6624" s="27" t="str">
        <f>IFERROR(_xlfn.XLOOKUP($B6624,'Ownership Metrics'!$A:$A,'Ownership Metrics'!$I:$I),"")</f>
        <v>Sedang</v>
      </c>
      <c r="U6624" s="27">
        <f>IF(COUNTIFS($B$2:$B6624,$B6624,$D$2:$D6624,$D6624)=1,1,0)</f>
        <v>1</v>
      </c>
      <c r="V6624" s="27">
        <f t="shared" si="310"/>
        <v>34.68</v>
      </c>
      <c r="W6624" s="27">
        <f t="shared" si="311"/>
        <v>1</v>
      </c>
      <c r="X6624" s="27">
        <f t="shared" si="309"/>
        <v>34.679999337600002</v>
      </c>
    </row>
    <row r="6625" spans="1:24" x14ac:dyDescent="0.25">
      <c r="A6625" s="26">
        <v>46265</v>
      </c>
      <c r="B6625" s="27" t="s">
        <v>11037</v>
      </c>
      <c r="C6625" s="27" t="s">
        <v>6708</v>
      </c>
      <c r="D6625" s="27" t="s">
        <v>6712</v>
      </c>
      <c r="E6625" s="27" t="s">
        <v>35</v>
      </c>
      <c r="F6625" s="27" t="s">
        <v>23</v>
      </c>
      <c r="G6625" s="27" t="s">
        <v>36</v>
      </c>
      <c r="H6625" s="27" t="s">
        <v>24</v>
      </c>
      <c r="I6625" s="28">
        <v>355000000</v>
      </c>
      <c r="J6625" s="28">
        <v>0</v>
      </c>
      <c r="K6625" s="28">
        <v>355000000</v>
      </c>
      <c r="L6625" s="29">
        <v>4.99</v>
      </c>
      <c r="M6625" s="29">
        <f>IFERROR(_xlfn.XLOOKUP($B6625,'Ownership Metrics'!$A:$A,'Ownership Metrics'!$B:$B),"")</f>
        <v>8.6199999999999992</v>
      </c>
      <c r="N6625" s="28">
        <f>IFERROR(_xlfn.XLOOKUP($B6625,'Ownership Metrics'!$A:$A,'Ownership Metrics'!$C:$C),"")</f>
        <v>1463</v>
      </c>
      <c r="O6625" s="29">
        <f>IFERROR(_xlfn.XLOOKUP($B6625,'Ownership Metrics'!$A:$A,'Ownership Metrics'!$D:$D),"")</f>
        <v>34.68</v>
      </c>
      <c r="P6625" s="29">
        <f>IFERROR(_xlfn.XLOOKUP($B6625,'Ownership Metrics'!$A:$A,'Ownership Metrics'!$E:$E),"")</f>
        <v>48.35</v>
      </c>
      <c r="Q6625" s="30">
        <f>IFERROR(_xlfn.XLOOKUP($B6625,'Ownership Metrics'!$A:$A,'Ownership Metrics'!$F:$F),"")</f>
        <v>17</v>
      </c>
      <c r="R6625" s="30">
        <f>IFERROR(_xlfn.XLOOKUP($B6625,'Ownership Metrics'!$A:$A,'Ownership Metrics'!$G:$G),"")</f>
        <v>27</v>
      </c>
      <c r="S6625" s="27" t="str">
        <f>IFERROR(_xlfn.XLOOKUP($B6625,'Ownership Metrics'!$A:$A,'Ownership Metrics'!$H:$H),"")</f>
        <v>Moderat</v>
      </c>
      <c r="T6625" s="27" t="str">
        <f>IFERROR(_xlfn.XLOOKUP($B6625,'Ownership Metrics'!$A:$A,'Ownership Metrics'!$I:$I),"")</f>
        <v>Sedang</v>
      </c>
      <c r="U6625" s="27">
        <f>IF(COUNTIFS($B$2:$B6625,$B6625,$D$2:$D6625,$D6625)=1,1,0)</f>
        <v>1</v>
      </c>
      <c r="V6625" s="27">
        <f t="shared" si="310"/>
        <v>4.99</v>
      </c>
      <c r="W6625" s="27">
        <f t="shared" si="311"/>
        <v>5</v>
      </c>
      <c r="X6625" s="27">
        <f t="shared" si="309"/>
        <v>4.9899993375000005</v>
      </c>
    </row>
    <row r="6626" spans="1:24" x14ac:dyDescent="0.25">
      <c r="A6626" s="26">
        <v>46265</v>
      </c>
      <c r="B6626" s="27" t="s">
        <v>11037</v>
      </c>
      <c r="C6626" s="27" t="s">
        <v>6708</v>
      </c>
      <c r="D6626" s="27" t="s">
        <v>1446</v>
      </c>
      <c r="E6626" s="27" t="s">
        <v>35</v>
      </c>
      <c r="F6626" s="27" t="s">
        <v>23</v>
      </c>
      <c r="G6626" s="27" t="s">
        <v>36</v>
      </c>
      <c r="H6626" s="27" t="s">
        <v>24</v>
      </c>
      <c r="I6626" s="28">
        <v>345000000</v>
      </c>
      <c r="J6626" s="28">
        <v>0</v>
      </c>
      <c r="K6626" s="28">
        <v>345000000</v>
      </c>
      <c r="L6626" s="29">
        <v>4.8499999999999996</v>
      </c>
      <c r="M6626" s="29">
        <f>IFERROR(_xlfn.XLOOKUP($B6626,'Ownership Metrics'!$A:$A,'Ownership Metrics'!$B:$B),"")</f>
        <v>8.6199999999999992</v>
      </c>
      <c r="N6626" s="28">
        <f>IFERROR(_xlfn.XLOOKUP($B6626,'Ownership Metrics'!$A:$A,'Ownership Metrics'!$C:$C),"")</f>
        <v>1463</v>
      </c>
      <c r="O6626" s="29">
        <f>IFERROR(_xlfn.XLOOKUP($B6626,'Ownership Metrics'!$A:$A,'Ownership Metrics'!$D:$D),"")</f>
        <v>34.68</v>
      </c>
      <c r="P6626" s="29">
        <f>IFERROR(_xlfn.XLOOKUP($B6626,'Ownership Metrics'!$A:$A,'Ownership Metrics'!$E:$E),"")</f>
        <v>48.35</v>
      </c>
      <c r="Q6626" s="30">
        <f>IFERROR(_xlfn.XLOOKUP($B6626,'Ownership Metrics'!$A:$A,'Ownership Metrics'!$F:$F),"")</f>
        <v>17</v>
      </c>
      <c r="R6626" s="30">
        <f>IFERROR(_xlfn.XLOOKUP($B6626,'Ownership Metrics'!$A:$A,'Ownership Metrics'!$G:$G),"")</f>
        <v>27</v>
      </c>
      <c r="S6626" s="27" t="str">
        <f>IFERROR(_xlfn.XLOOKUP($B6626,'Ownership Metrics'!$A:$A,'Ownership Metrics'!$H:$H),"")</f>
        <v>Moderat</v>
      </c>
      <c r="T6626" s="27" t="str">
        <f>IFERROR(_xlfn.XLOOKUP($B6626,'Ownership Metrics'!$A:$A,'Ownership Metrics'!$I:$I),"")</f>
        <v>Sedang</v>
      </c>
      <c r="U6626" s="27">
        <f>IF(COUNTIFS($B$2:$B6626,$B6626,$D$2:$D6626,$D6626)=1,1,0)</f>
        <v>1</v>
      </c>
      <c r="V6626" s="27">
        <f t="shared" si="310"/>
        <v>4.8499999999999996</v>
      </c>
      <c r="W6626" s="27">
        <f t="shared" si="311"/>
        <v>6</v>
      </c>
      <c r="X6626" s="27">
        <f t="shared" si="309"/>
        <v>4.8499993373999999</v>
      </c>
    </row>
    <row r="6627" spans="1:24" x14ac:dyDescent="0.25">
      <c r="A6627" s="26">
        <v>46265</v>
      </c>
      <c r="B6627" s="27" t="s">
        <v>11037</v>
      </c>
      <c r="C6627" s="27" t="s">
        <v>6708</v>
      </c>
      <c r="D6627" s="27" t="s">
        <v>1448</v>
      </c>
      <c r="E6627" s="27" t="s">
        <v>35</v>
      </c>
      <c r="F6627" s="27" t="s">
        <v>23</v>
      </c>
      <c r="G6627" s="27" t="s">
        <v>36</v>
      </c>
      <c r="H6627" s="27" t="s">
        <v>24</v>
      </c>
      <c r="I6627" s="28">
        <v>97646800</v>
      </c>
      <c r="J6627" s="28">
        <v>0</v>
      </c>
      <c r="K6627" s="28">
        <v>97646800</v>
      </c>
      <c r="L6627" s="29">
        <v>1.37</v>
      </c>
      <c r="M6627" s="29">
        <f>IFERROR(_xlfn.XLOOKUP($B6627,'Ownership Metrics'!$A:$A,'Ownership Metrics'!$B:$B),"")</f>
        <v>8.6199999999999992</v>
      </c>
      <c r="N6627" s="28">
        <f>IFERROR(_xlfn.XLOOKUP($B6627,'Ownership Metrics'!$A:$A,'Ownership Metrics'!$C:$C),"")</f>
        <v>1463</v>
      </c>
      <c r="O6627" s="29">
        <f>IFERROR(_xlfn.XLOOKUP($B6627,'Ownership Metrics'!$A:$A,'Ownership Metrics'!$D:$D),"")</f>
        <v>34.68</v>
      </c>
      <c r="P6627" s="29">
        <f>IFERROR(_xlfn.XLOOKUP($B6627,'Ownership Metrics'!$A:$A,'Ownership Metrics'!$E:$E),"")</f>
        <v>48.35</v>
      </c>
      <c r="Q6627" s="30">
        <f>IFERROR(_xlfn.XLOOKUP($B6627,'Ownership Metrics'!$A:$A,'Ownership Metrics'!$F:$F),"")</f>
        <v>17</v>
      </c>
      <c r="R6627" s="30">
        <f>IFERROR(_xlfn.XLOOKUP($B6627,'Ownership Metrics'!$A:$A,'Ownership Metrics'!$G:$G),"")</f>
        <v>27</v>
      </c>
      <c r="S6627" s="27" t="str">
        <f>IFERROR(_xlfn.XLOOKUP($B6627,'Ownership Metrics'!$A:$A,'Ownership Metrics'!$H:$H),"")</f>
        <v>Moderat</v>
      </c>
      <c r="T6627" s="27" t="str">
        <f>IFERROR(_xlfn.XLOOKUP($B6627,'Ownership Metrics'!$A:$A,'Ownership Metrics'!$I:$I),"")</f>
        <v>Sedang</v>
      </c>
      <c r="U6627" s="27">
        <f>IF(COUNTIFS($B$2:$B6627,$B6627,$D$2:$D6627,$D6627)=1,1,0)</f>
        <v>1</v>
      </c>
      <c r="V6627" s="27">
        <f t="shared" si="310"/>
        <v>1.37</v>
      </c>
      <c r="W6627" s="27">
        <f t="shared" si="311"/>
        <v>13</v>
      </c>
      <c r="X6627" s="27">
        <f t="shared" si="309"/>
        <v>1.3699993373000001</v>
      </c>
    </row>
    <row r="6628" spans="1:24" x14ac:dyDescent="0.25">
      <c r="A6628" s="26">
        <v>46265</v>
      </c>
      <c r="B6628" s="27" t="s">
        <v>11037</v>
      </c>
      <c r="C6628" s="27" t="s">
        <v>6708</v>
      </c>
      <c r="D6628" s="27" t="s">
        <v>1450</v>
      </c>
      <c r="E6628" s="27" t="s">
        <v>35</v>
      </c>
      <c r="F6628" s="27" t="s">
        <v>23</v>
      </c>
      <c r="G6628" s="27" t="s">
        <v>36</v>
      </c>
      <c r="H6628" s="27" t="s">
        <v>24</v>
      </c>
      <c r="I6628" s="28">
        <v>78444800</v>
      </c>
      <c r="J6628" s="28">
        <v>0</v>
      </c>
      <c r="K6628" s="28">
        <v>78444800</v>
      </c>
      <c r="L6628" s="29">
        <v>1.1000000000000001</v>
      </c>
      <c r="M6628" s="29">
        <f>IFERROR(_xlfn.XLOOKUP($B6628,'Ownership Metrics'!$A:$A,'Ownership Metrics'!$B:$B),"")</f>
        <v>8.6199999999999992</v>
      </c>
      <c r="N6628" s="28">
        <f>IFERROR(_xlfn.XLOOKUP($B6628,'Ownership Metrics'!$A:$A,'Ownership Metrics'!$C:$C),"")</f>
        <v>1463</v>
      </c>
      <c r="O6628" s="29">
        <f>IFERROR(_xlfn.XLOOKUP($B6628,'Ownership Metrics'!$A:$A,'Ownership Metrics'!$D:$D),"")</f>
        <v>34.68</v>
      </c>
      <c r="P6628" s="29">
        <f>IFERROR(_xlfn.XLOOKUP($B6628,'Ownership Metrics'!$A:$A,'Ownership Metrics'!$E:$E),"")</f>
        <v>48.35</v>
      </c>
      <c r="Q6628" s="30">
        <f>IFERROR(_xlfn.XLOOKUP($B6628,'Ownership Metrics'!$A:$A,'Ownership Metrics'!$F:$F),"")</f>
        <v>17</v>
      </c>
      <c r="R6628" s="30">
        <f>IFERROR(_xlfn.XLOOKUP($B6628,'Ownership Metrics'!$A:$A,'Ownership Metrics'!$G:$G),"")</f>
        <v>27</v>
      </c>
      <c r="S6628" s="27" t="str">
        <f>IFERROR(_xlfn.XLOOKUP($B6628,'Ownership Metrics'!$A:$A,'Ownership Metrics'!$H:$H),"")</f>
        <v>Moderat</v>
      </c>
      <c r="T6628" s="27" t="str">
        <f>IFERROR(_xlfn.XLOOKUP($B6628,'Ownership Metrics'!$A:$A,'Ownership Metrics'!$I:$I),"")</f>
        <v>Sedang</v>
      </c>
      <c r="U6628" s="27">
        <f>IF(COUNTIFS($B$2:$B6628,$B6628,$D$2:$D6628,$D6628)=1,1,0)</f>
        <v>1</v>
      </c>
      <c r="V6628" s="27">
        <f t="shared" si="310"/>
        <v>1.1000000000000001</v>
      </c>
      <c r="W6628" s="27">
        <f t="shared" si="311"/>
        <v>16</v>
      </c>
      <c r="X6628" s="27">
        <f t="shared" si="309"/>
        <v>1.0999993372000001</v>
      </c>
    </row>
    <row r="6629" spans="1:24" x14ac:dyDescent="0.25">
      <c r="A6629" s="26">
        <v>46265</v>
      </c>
      <c r="B6629" s="27" t="s">
        <v>11037</v>
      </c>
      <c r="C6629" s="27" t="s">
        <v>6708</v>
      </c>
      <c r="D6629" s="27" t="s">
        <v>6713</v>
      </c>
      <c r="E6629" s="27" t="s">
        <v>35</v>
      </c>
      <c r="F6629" s="27" t="s">
        <v>23</v>
      </c>
      <c r="G6629" s="27" t="s">
        <v>36</v>
      </c>
      <c r="H6629" s="27" t="s">
        <v>24</v>
      </c>
      <c r="I6629" s="28">
        <v>559044000</v>
      </c>
      <c r="J6629" s="28">
        <v>0</v>
      </c>
      <c r="K6629" s="28">
        <v>559044000</v>
      </c>
      <c r="L6629" s="29">
        <v>7.86</v>
      </c>
      <c r="M6629" s="29">
        <f>IFERROR(_xlfn.XLOOKUP($B6629,'Ownership Metrics'!$A:$A,'Ownership Metrics'!$B:$B),"")</f>
        <v>8.6199999999999992</v>
      </c>
      <c r="N6629" s="28">
        <f>IFERROR(_xlfn.XLOOKUP($B6629,'Ownership Metrics'!$A:$A,'Ownership Metrics'!$C:$C),"")</f>
        <v>1463</v>
      </c>
      <c r="O6629" s="29">
        <f>IFERROR(_xlfn.XLOOKUP($B6629,'Ownership Metrics'!$A:$A,'Ownership Metrics'!$D:$D),"")</f>
        <v>34.68</v>
      </c>
      <c r="P6629" s="29">
        <f>IFERROR(_xlfn.XLOOKUP($B6629,'Ownership Metrics'!$A:$A,'Ownership Metrics'!$E:$E),"")</f>
        <v>48.35</v>
      </c>
      <c r="Q6629" s="30">
        <f>IFERROR(_xlfn.XLOOKUP($B6629,'Ownership Metrics'!$A:$A,'Ownership Metrics'!$F:$F),"")</f>
        <v>17</v>
      </c>
      <c r="R6629" s="30">
        <f>IFERROR(_xlfn.XLOOKUP($B6629,'Ownership Metrics'!$A:$A,'Ownership Metrics'!$G:$G),"")</f>
        <v>27</v>
      </c>
      <c r="S6629" s="27" t="str">
        <f>IFERROR(_xlfn.XLOOKUP($B6629,'Ownership Metrics'!$A:$A,'Ownership Metrics'!$H:$H),"")</f>
        <v>Moderat</v>
      </c>
      <c r="T6629" s="27" t="str">
        <f>IFERROR(_xlfn.XLOOKUP($B6629,'Ownership Metrics'!$A:$A,'Ownership Metrics'!$I:$I),"")</f>
        <v>Sedang</v>
      </c>
      <c r="U6629" s="27">
        <f>IF(COUNTIFS($B$2:$B6629,$B6629,$D$2:$D6629,$D6629)=1,1,0)</f>
        <v>1</v>
      </c>
      <c r="V6629" s="27">
        <f t="shared" si="310"/>
        <v>7.86</v>
      </c>
      <c r="W6629" s="27">
        <f t="shared" si="311"/>
        <v>2</v>
      </c>
      <c r="X6629" s="27">
        <f t="shared" si="309"/>
        <v>7.8599993371000005</v>
      </c>
    </row>
    <row r="6630" spans="1:24" x14ac:dyDescent="0.25">
      <c r="A6630" s="26">
        <v>46265</v>
      </c>
      <c r="B6630" s="27" t="s">
        <v>11037</v>
      </c>
      <c r="C6630" s="27" t="s">
        <v>6708</v>
      </c>
      <c r="D6630" s="27" t="s">
        <v>198</v>
      </c>
      <c r="E6630" s="27" t="s">
        <v>67</v>
      </c>
      <c r="F6630" s="27" t="s">
        <v>23</v>
      </c>
      <c r="G6630" s="27"/>
      <c r="H6630" s="27" t="s">
        <v>24</v>
      </c>
      <c r="I6630" s="28">
        <v>225800064</v>
      </c>
      <c r="J6630" s="28">
        <v>0</v>
      </c>
      <c r="K6630" s="28">
        <v>225800064</v>
      </c>
      <c r="L6630" s="29">
        <v>3.18</v>
      </c>
      <c r="M6630" s="29">
        <f>IFERROR(_xlfn.XLOOKUP($B6630,'Ownership Metrics'!$A:$A,'Ownership Metrics'!$B:$B),"")</f>
        <v>8.6199999999999992</v>
      </c>
      <c r="N6630" s="28">
        <f>IFERROR(_xlfn.XLOOKUP($B6630,'Ownership Metrics'!$A:$A,'Ownership Metrics'!$C:$C),"")</f>
        <v>1463</v>
      </c>
      <c r="O6630" s="29">
        <f>IFERROR(_xlfn.XLOOKUP($B6630,'Ownership Metrics'!$A:$A,'Ownership Metrics'!$D:$D),"")</f>
        <v>34.68</v>
      </c>
      <c r="P6630" s="29">
        <f>IFERROR(_xlfn.XLOOKUP($B6630,'Ownership Metrics'!$A:$A,'Ownership Metrics'!$E:$E),"")</f>
        <v>48.35</v>
      </c>
      <c r="Q6630" s="30">
        <f>IFERROR(_xlfn.XLOOKUP($B6630,'Ownership Metrics'!$A:$A,'Ownership Metrics'!$F:$F),"")</f>
        <v>17</v>
      </c>
      <c r="R6630" s="30">
        <f>IFERROR(_xlfn.XLOOKUP($B6630,'Ownership Metrics'!$A:$A,'Ownership Metrics'!$G:$G),"")</f>
        <v>27</v>
      </c>
      <c r="S6630" s="27" t="str">
        <f>IFERROR(_xlfn.XLOOKUP($B6630,'Ownership Metrics'!$A:$A,'Ownership Metrics'!$H:$H),"")</f>
        <v>Moderat</v>
      </c>
      <c r="T6630" s="27" t="str">
        <f>IFERROR(_xlfn.XLOOKUP($B6630,'Ownership Metrics'!$A:$A,'Ownership Metrics'!$I:$I),"")</f>
        <v>Sedang</v>
      </c>
      <c r="U6630" s="27">
        <f>IF(COUNTIFS($B$2:$B6630,$B6630,$D$2:$D6630,$D6630)=1,1,0)</f>
        <v>1</v>
      </c>
      <c r="V6630" s="27">
        <f t="shared" si="310"/>
        <v>3.18</v>
      </c>
      <c r="W6630" s="27">
        <f t="shared" si="311"/>
        <v>12</v>
      </c>
      <c r="X6630" s="27">
        <f t="shared" si="309"/>
        <v>3.1799993370000004</v>
      </c>
    </row>
    <row r="6631" spans="1:24" x14ac:dyDescent="0.25">
      <c r="A6631" s="26">
        <v>46265</v>
      </c>
      <c r="B6631" s="27" t="s">
        <v>11037</v>
      </c>
      <c r="C6631" s="27" t="s">
        <v>6708</v>
      </c>
      <c r="D6631" s="27" t="s">
        <v>6714</v>
      </c>
      <c r="E6631" s="27" t="s">
        <v>67</v>
      </c>
      <c r="F6631" s="27" t="s">
        <v>32</v>
      </c>
      <c r="G6631" s="27"/>
      <c r="H6631" s="27" t="s">
        <v>116</v>
      </c>
      <c r="I6631" s="28">
        <v>245870800</v>
      </c>
      <c r="J6631" s="28">
        <v>0</v>
      </c>
      <c r="K6631" s="28">
        <v>245870800</v>
      </c>
      <c r="L6631" s="29">
        <v>3.46</v>
      </c>
      <c r="M6631" s="29">
        <f>IFERROR(_xlfn.XLOOKUP($B6631,'Ownership Metrics'!$A:$A,'Ownership Metrics'!$B:$B),"")</f>
        <v>8.6199999999999992</v>
      </c>
      <c r="N6631" s="28">
        <f>IFERROR(_xlfn.XLOOKUP($B6631,'Ownership Metrics'!$A:$A,'Ownership Metrics'!$C:$C),"")</f>
        <v>1463</v>
      </c>
      <c r="O6631" s="29">
        <f>IFERROR(_xlfn.XLOOKUP($B6631,'Ownership Metrics'!$A:$A,'Ownership Metrics'!$D:$D),"")</f>
        <v>34.68</v>
      </c>
      <c r="P6631" s="29">
        <f>IFERROR(_xlfn.XLOOKUP($B6631,'Ownership Metrics'!$A:$A,'Ownership Metrics'!$E:$E),"")</f>
        <v>48.35</v>
      </c>
      <c r="Q6631" s="30">
        <f>IFERROR(_xlfn.XLOOKUP($B6631,'Ownership Metrics'!$A:$A,'Ownership Metrics'!$F:$F),"")</f>
        <v>17</v>
      </c>
      <c r="R6631" s="30">
        <f>IFERROR(_xlfn.XLOOKUP($B6631,'Ownership Metrics'!$A:$A,'Ownership Metrics'!$G:$G),"")</f>
        <v>27</v>
      </c>
      <c r="S6631" s="27" t="str">
        <f>IFERROR(_xlfn.XLOOKUP($B6631,'Ownership Metrics'!$A:$A,'Ownership Metrics'!$H:$H),"")</f>
        <v>Moderat</v>
      </c>
      <c r="T6631" s="27" t="str">
        <f>IFERROR(_xlfn.XLOOKUP($B6631,'Ownership Metrics'!$A:$A,'Ownership Metrics'!$I:$I),"")</f>
        <v>Sedang</v>
      </c>
      <c r="U6631" s="27">
        <f>IF(COUNTIFS($B$2:$B6631,$B6631,$D$2:$D6631,$D6631)=1,1,0)</f>
        <v>1</v>
      </c>
      <c r="V6631" s="27">
        <f t="shared" si="310"/>
        <v>3.46</v>
      </c>
      <c r="W6631" s="27">
        <f t="shared" si="311"/>
        <v>11</v>
      </c>
      <c r="X6631" s="27">
        <f t="shared" si="309"/>
        <v>3.4599993369000002</v>
      </c>
    </row>
    <row r="6632" spans="1:24" x14ac:dyDescent="0.25">
      <c r="A6632" s="26">
        <v>46265</v>
      </c>
      <c r="B6632" s="27" t="s">
        <v>11037</v>
      </c>
      <c r="C6632" s="27" t="s">
        <v>6708</v>
      </c>
      <c r="D6632" s="27" t="s">
        <v>147</v>
      </c>
      <c r="E6632" s="27" t="s">
        <v>67</v>
      </c>
      <c r="F6632" s="27" t="s">
        <v>32</v>
      </c>
      <c r="G6632" s="27"/>
      <c r="H6632" s="27" t="s">
        <v>64</v>
      </c>
      <c r="I6632" s="28">
        <v>259056900</v>
      </c>
      <c r="J6632" s="28">
        <v>0</v>
      </c>
      <c r="K6632" s="28">
        <v>259056900</v>
      </c>
      <c r="L6632" s="29">
        <v>3.64</v>
      </c>
      <c r="M6632" s="29">
        <f>IFERROR(_xlfn.XLOOKUP($B6632,'Ownership Metrics'!$A:$A,'Ownership Metrics'!$B:$B),"")</f>
        <v>8.6199999999999992</v>
      </c>
      <c r="N6632" s="28">
        <f>IFERROR(_xlfn.XLOOKUP($B6632,'Ownership Metrics'!$A:$A,'Ownership Metrics'!$C:$C),"")</f>
        <v>1463</v>
      </c>
      <c r="O6632" s="29">
        <f>IFERROR(_xlfn.XLOOKUP($B6632,'Ownership Metrics'!$A:$A,'Ownership Metrics'!$D:$D),"")</f>
        <v>34.68</v>
      </c>
      <c r="P6632" s="29">
        <f>IFERROR(_xlfn.XLOOKUP($B6632,'Ownership Metrics'!$A:$A,'Ownership Metrics'!$E:$E),"")</f>
        <v>48.35</v>
      </c>
      <c r="Q6632" s="30">
        <f>IFERROR(_xlfn.XLOOKUP($B6632,'Ownership Metrics'!$A:$A,'Ownership Metrics'!$F:$F),"")</f>
        <v>17</v>
      </c>
      <c r="R6632" s="30">
        <f>IFERROR(_xlfn.XLOOKUP($B6632,'Ownership Metrics'!$A:$A,'Ownership Metrics'!$G:$G),"")</f>
        <v>27</v>
      </c>
      <c r="S6632" s="27" t="str">
        <f>IFERROR(_xlfn.XLOOKUP($B6632,'Ownership Metrics'!$A:$A,'Ownership Metrics'!$H:$H),"")</f>
        <v>Moderat</v>
      </c>
      <c r="T6632" s="27" t="str">
        <f>IFERROR(_xlfn.XLOOKUP($B6632,'Ownership Metrics'!$A:$A,'Ownership Metrics'!$I:$I),"")</f>
        <v>Sedang</v>
      </c>
      <c r="U6632" s="27">
        <f>IF(COUNTIFS($B$2:$B6632,$B6632,$D$2:$D6632,$D6632)=1,1,0)</f>
        <v>1</v>
      </c>
      <c r="V6632" s="27">
        <f t="shared" si="310"/>
        <v>3.64</v>
      </c>
      <c r="W6632" s="27">
        <f t="shared" si="311"/>
        <v>9</v>
      </c>
      <c r="X6632" s="27">
        <f t="shared" si="309"/>
        <v>3.6399993368000003</v>
      </c>
    </row>
    <row r="6633" spans="1:24" x14ac:dyDescent="0.25">
      <c r="A6633" s="26">
        <v>46265</v>
      </c>
      <c r="B6633" s="27" t="s">
        <v>11038</v>
      </c>
      <c r="C6633" s="27" t="s">
        <v>6716</v>
      </c>
      <c r="D6633" s="27" t="s">
        <v>6717</v>
      </c>
      <c r="E6633" s="27" t="s">
        <v>22</v>
      </c>
      <c r="F6633" s="27" t="s">
        <v>23</v>
      </c>
      <c r="G6633" s="27"/>
      <c r="H6633" s="27" t="s">
        <v>24</v>
      </c>
      <c r="I6633" s="28">
        <v>1628738000</v>
      </c>
      <c r="J6633" s="28">
        <v>0</v>
      </c>
      <c r="K6633" s="28">
        <v>1628738000</v>
      </c>
      <c r="L6633" s="29">
        <v>35.78</v>
      </c>
      <c r="M6633" s="29">
        <f>IFERROR(_xlfn.XLOOKUP($B6633,'Ownership Metrics'!$A:$A,'Ownership Metrics'!$B:$B),"")</f>
        <v>20.190000000000001</v>
      </c>
      <c r="N6633" s="28">
        <f>IFERROR(_xlfn.XLOOKUP($B6633,'Ownership Metrics'!$A:$A,'Ownership Metrics'!$C:$C),"")</f>
        <v>2076</v>
      </c>
      <c r="O6633" s="29">
        <f>IFERROR(_xlfn.XLOOKUP($B6633,'Ownership Metrics'!$A:$A,'Ownership Metrics'!$D:$D),"")</f>
        <v>35.78</v>
      </c>
      <c r="P6633" s="29">
        <f>IFERROR(_xlfn.XLOOKUP($B6633,'Ownership Metrics'!$A:$A,'Ownership Metrics'!$E:$E),"")</f>
        <v>68.86</v>
      </c>
      <c r="Q6633" s="30">
        <f>IFERROR(_xlfn.XLOOKUP($B6633,'Ownership Metrics'!$A:$A,'Ownership Metrics'!$F:$F),"")</f>
        <v>11</v>
      </c>
      <c r="R6633" s="30">
        <f>IFERROR(_xlfn.XLOOKUP($B6633,'Ownership Metrics'!$A:$A,'Ownership Metrics'!$G:$G),"")</f>
        <v>43</v>
      </c>
      <c r="S6633" s="27" t="str">
        <f>IFERROR(_xlfn.XLOOKUP($B6633,'Ownership Metrics'!$A:$A,'Ownership Metrics'!$H:$H),"")</f>
        <v>Oligopoli</v>
      </c>
      <c r="T6633" s="27" t="str">
        <f>IFERROR(_xlfn.XLOOKUP($B6633,'Ownership Metrics'!$A:$A,'Ownership Metrics'!$I:$I),"")</f>
        <v>Sedang</v>
      </c>
      <c r="U6633" s="27">
        <f>IF(COUNTIFS($B$2:$B6633,$B6633,$D$2:$D6633,$D6633)=1,1,0)</f>
        <v>1</v>
      </c>
      <c r="V6633" s="27">
        <f t="shared" si="310"/>
        <v>35.78</v>
      </c>
      <c r="W6633" s="27">
        <f t="shared" si="311"/>
        <v>1</v>
      </c>
      <c r="X6633" s="27">
        <f t="shared" si="309"/>
        <v>35.779999336700001</v>
      </c>
    </row>
    <row r="6634" spans="1:24" x14ac:dyDescent="0.25">
      <c r="A6634" s="26">
        <v>46265</v>
      </c>
      <c r="B6634" s="27" t="s">
        <v>11038</v>
      </c>
      <c r="C6634" s="27" t="s">
        <v>6716</v>
      </c>
      <c r="D6634" s="27" t="s">
        <v>6718</v>
      </c>
      <c r="E6634" s="27" t="s">
        <v>22</v>
      </c>
      <c r="F6634" s="27" t="s">
        <v>23</v>
      </c>
      <c r="G6634" s="27"/>
      <c r="H6634" s="27" t="s">
        <v>24</v>
      </c>
      <c r="I6634" s="28">
        <v>53197528</v>
      </c>
      <c r="J6634" s="28">
        <v>0</v>
      </c>
      <c r="K6634" s="28">
        <v>53197528</v>
      </c>
      <c r="L6634" s="29">
        <v>1.17</v>
      </c>
      <c r="M6634" s="29">
        <f>IFERROR(_xlfn.XLOOKUP($B6634,'Ownership Metrics'!$A:$A,'Ownership Metrics'!$B:$B),"")</f>
        <v>20.190000000000001</v>
      </c>
      <c r="N6634" s="28">
        <f>IFERROR(_xlfn.XLOOKUP($B6634,'Ownership Metrics'!$A:$A,'Ownership Metrics'!$C:$C),"")</f>
        <v>2076</v>
      </c>
      <c r="O6634" s="29">
        <f>IFERROR(_xlfn.XLOOKUP($B6634,'Ownership Metrics'!$A:$A,'Ownership Metrics'!$D:$D),"")</f>
        <v>35.78</v>
      </c>
      <c r="P6634" s="29">
        <f>IFERROR(_xlfn.XLOOKUP($B6634,'Ownership Metrics'!$A:$A,'Ownership Metrics'!$E:$E),"")</f>
        <v>68.86</v>
      </c>
      <c r="Q6634" s="30">
        <f>IFERROR(_xlfn.XLOOKUP($B6634,'Ownership Metrics'!$A:$A,'Ownership Metrics'!$F:$F),"")</f>
        <v>11</v>
      </c>
      <c r="R6634" s="30">
        <f>IFERROR(_xlfn.XLOOKUP($B6634,'Ownership Metrics'!$A:$A,'Ownership Metrics'!$G:$G),"")</f>
        <v>43</v>
      </c>
      <c r="S6634" s="27" t="str">
        <f>IFERROR(_xlfn.XLOOKUP($B6634,'Ownership Metrics'!$A:$A,'Ownership Metrics'!$H:$H),"")</f>
        <v>Oligopoli</v>
      </c>
      <c r="T6634" s="27" t="str">
        <f>IFERROR(_xlfn.XLOOKUP($B6634,'Ownership Metrics'!$A:$A,'Ownership Metrics'!$I:$I),"")</f>
        <v>Sedang</v>
      </c>
      <c r="U6634" s="27">
        <f>IF(COUNTIFS($B$2:$B6634,$B6634,$D$2:$D6634,$D6634)=1,1,0)</f>
        <v>1</v>
      </c>
      <c r="V6634" s="27">
        <f t="shared" si="310"/>
        <v>1.17</v>
      </c>
      <c r="W6634" s="27">
        <f t="shared" si="311"/>
        <v>6</v>
      </c>
      <c r="X6634" s="27">
        <f t="shared" si="309"/>
        <v>1.1699993365999999</v>
      </c>
    </row>
    <row r="6635" spans="1:24" x14ac:dyDescent="0.25">
      <c r="A6635" s="26">
        <v>46265</v>
      </c>
      <c r="B6635" s="27" t="s">
        <v>11038</v>
      </c>
      <c r="C6635" s="27" t="s">
        <v>6716</v>
      </c>
      <c r="D6635" s="27" t="s">
        <v>4049</v>
      </c>
      <c r="E6635" s="27" t="s">
        <v>22</v>
      </c>
      <c r="F6635" s="27" t="s">
        <v>23</v>
      </c>
      <c r="G6635" s="27"/>
      <c r="H6635" s="27" t="s">
        <v>24</v>
      </c>
      <c r="I6635" s="28">
        <v>264109000</v>
      </c>
      <c r="J6635" s="28">
        <v>0</v>
      </c>
      <c r="K6635" s="28">
        <v>264109000</v>
      </c>
      <c r="L6635" s="29">
        <v>5.8</v>
      </c>
      <c r="M6635" s="29">
        <f>IFERROR(_xlfn.XLOOKUP($B6635,'Ownership Metrics'!$A:$A,'Ownership Metrics'!$B:$B),"")</f>
        <v>20.190000000000001</v>
      </c>
      <c r="N6635" s="28">
        <f>IFERROR(_xlfn.XLOOKUP($B6635,'Ownership Metrics'!$A:$A,'Ownership Metrics'!$C:$C),"")</f>
        <v>2076</v>
      </c>
      <c r="O6635" s="29">
        <f>IFERROR(_xlfn.XLOOKUP($B6635,'Ownership Metrics'!$A:$A,'Ownership Metrics'!$D:$D),"")</f>
        <v>35.78</v>
      </c>
      <c r="P6635" s="29">
        <f>IFERROR(_xlfn.XLOOKUP($B6635,'Ownership Metrics'!$A:$A,'Ownership Metrics'!$E:$E),"")</f>
        <v>68.86</v>
      </c>
      <c r="Q6635" s="30">
        <f>IFERROR(_xlfn.XLOOKUP($B6635,'Ownership Metrics'!$A:$A,'Ownership Metrics'!$F:$F),"")</f>
        <v>11</v>
      </c>
      <c r="R6635" s="30">
        <f>IFERROR(_xlfn.XLOOKUP($B6635,'Ownership Metrics'!$A:$A,'Ownership Metrics'!$G:$G),"")</f>
        <v>43</v>
      </c>
      <c r="S6635" s="27" t="str">
        <f>IFERROR(_xlfn.XLOOKUP($B6635,'Ownership Metrics'!$A:$A,'Ownership Metrics'!$H:$H),"")</f>
        <v>Oligopoli</v>
      </c>
      <c r="T6635" s="27" t="str">
        <f>IFERROR(_xlfn.XLOOKUP($B6635,'Ownership Metrics'!$A:$A,'Ownership Metrics'!$I:$I),"")</f>
        <v>Sedang</v>
      </c>
      <c r="U6635" s="27">
        <f>IF(COUNTIFS($B$2:$B6635,$B6635,$D$2:$D6635,$D6635)=1,1,0)</f>
        <v>1</v>
      </c>
      <c r="V6635" s="27">
        <f t="shared" si="310"/>
        <v>5.8</v>
      </c>
      <c r="W6635" s="27">
        <f t="shared" si="311"/>
        <v>3</v>
      </c>
      <c r="X6635" s="27">
        <f t="shared" si="309"/>
        <v>5.7999993365</v>
      </c>
    </row>
    <row r="6636" spans="1:24" x14ac:dyDescent="0.25">
      <c r="A6636" s="26">
        <v>46265</v>
      </c>
      <c r="B6636" s="27" t="s">
        <v>11038</v>
      </c>
      <c r="C6636" s="27" t="s">
        <v>6716</v>
      </c>
      <c r="D6636" s="27" t="s">
        <v>6719</v>
      </c>
      <c r="E6636" s="27" t="s">
        <v>51</v>
      </c>
      <c r="F6636" s="27" t="s">
        <v>23</v>
      </c>
      <c r="G6636" s="27"/>
      <c r="H6636" s="27" t="s">
        <v>24</v>
      </c>
      <c r="I6636" s="28">
        <v>1241574500</v>
      </c>
      <c r="J6636" s="28">
        <v>0</v>
      </c>
      <c r="K6636" s="28">
        <v>1241574500</v>
      </c>
      <c r="L6636" s="29">
        <v>27.28</v>
      </c>
      <c r="M6636" s="29">
        <f>IFERROR(_xlfn.XLOOKUP($B6636,'Ownership Metrics'!$A:$A,'Ownership Metrics'!$B:$B),"")</f>
        <v>20.190000000000001</v>
      </c>
      <c r="N6636" s="28">
        <f>IFERROR(_xlfn.XLOOKUP($B6636,'Ownership Metrics'!$A:$A,'Ownership Metrics'!$C:$C),"")</f>
        <v>2076</v>
      </c>
      <c r="O6636" s="29">
        <f>IFERROR(_xlfn.XLOOKUP($B6636,'Ownership Metrics'!$A:$A,'Ownership Metrics'!$D:$D),"")</f>
        <v>35.78</v>
      </c>
      <c r="P6636" s="29">
        <f>IFERROR(_xlfn.XLOOKUP($B6636,'Ownership Metrics'!$A:$A,'Ownership Metrics'!$E:$E),"")</f>
        <v>68.86</v>
      </c>
      <c r="Q6636" s="30">
        <f>IFERROR(_xlfn.XLOOKUP($B6636,'Ownership Metrics'!$A:$A,'Ownership Metrics'!$F:$F),"")</f>
        <v>11</v>
      </c>
      <c r="R6636" s="30">
        <f>IFERROR(_xlfn.XLOOKUP($B6636,'Ownership Metrics'!$A:$A,'Ownership Metrics'!$G:$G),"")</f>
        <v>43</v>
      </c>
      <c r="S6636" s="27" t="str">
        <f>IFERROR(_xlfn.XLOOKUP($B6636,'Ownership Metrics'!$A:$A,'Ownership Metrics'!$H:$H),"")</f>
        <v>Oligopoli</v>
      </c>
      <c r="T6636" s="27" t="str">
        <f>IFERROR(_xlfn.XLOOKUP($B6636,'Ownership Metrics'!$A:$A,'Ownership Metrics'!$I:$I),"")</f>
        <v>Sedang</v>
      </c>
      <c r="U6636" s="27">
        <f>IF(COUNTIFS($B$2:$B6636,$B6636,$D$2:$D6636,$D6636)=1,1,0)</f>
        <v>1</v>
      </c>
      <c r="V6636" s="27">
        <f t="shared" si="310"/>
        <v>27.28</v>
      </c>
      <c r="W6636" s="27">
        <f t="shared" si="311"/>
        <v>2</v>
      </c>
      <c r="X6636" s="27">
        <f t="shared" si="309"/>
        <v>27.2799993364</v>
      </c>
    </row>
    <row r="6637" spans="1:24" x14ac:dyDescent="0.25">
      <c r="A6637" s="26">
        <v>46265</v>
      </c>
      <c r="B6637" s="27" t="s">
        <v>11038</v>
      </c>
      <c r="C6637" s="27" t="s">
        <v>6716</v>
      </c>
      <c r="D6637" s="27" t="s">
        <v>6720</v>
      </c>
      <c r="E6637" s="27" t="s">
        <v>83</v>
      </c>
      <c r="F6637" s="27" t="s">
        <v>23</v>
      </c>
      <c r="G6637" s="27"/>
      <c r="H6637" s="27" t="s">
        <v>24</v>
      </c>
      <c r="I6637" s="28">
        <v>45514600</v>
      </c>
      <c r="J6637" s="28">
        <v>0</v>
      </c>
      <c r="K6637" s="28">
        <v>45514600</v>
      </c>
      <c r="L6637" s="29">
        <v>1</v>
      </c>
      <c r="M6637" s="29">
        <f>IFERROR(_xlfn.XLOOKUP($B6637,'Ownership Metrics'!$A:$A,'Ownership Metrics'!$B:$B),"")</f>
        <v>20.190000000000001</v>
      </c>
      <c r="N6637" s="28">
        <f>IFERROR(_xlfn.XLOOKUP($B6637,'Ownership Metrics'!$A:$A,'Ownership Metrics'!$C:$C),"")</f>
        <v>2076</v>
      </c>
      <c r="O6637" s="29">
        <f>IFERROR(_xlfn.XLOOKUP($B6637,'Ownership Metrics'!$A:$A,'Ownership Metrics'!$D:$D),"")</f>
        <v>35.78</v>
      </c>
      <c r="P6637" s="29">
        <f>IFERROR(_xlfn.XLOOKUP($B6637,'Ownership Metrics'!$A:$A,'Ownership Metrics'!$E:$E),"")</f>
        <v>68.86</v>
      </c>
      <c r="Q6637" s="30">
        <f>IFERROR(_xlfn.XLOOKUP($B6637,'Ownership Metrics'!$A:$A,'Ownership Metrics'!$F:$F),"")</f>
        <v>11</v>
      </c>
      <c r="R6637" s="30">
        <f>IFERROR(_xlfn.XLOOKUP($B6637,'Ownership Metrics'!$A:$A,'Ownership Metrics'!$G:$G),"")</f>
        <v>43</v>
      </c>
      <c r="S6637" s="27" t="str">
        <f>IFERROR(_xlfn.XLOOKUP($B6637,'Ownership Metrics'!$A:$A,'Ownership Metrics'!$H:$H),"")</f>
        <v>Oligopoli</v>
      </c>
      <c r="T6637" s="27" t="str">
        <f>IFERROR(_xlfn.XLOOKUP($B6637,'Ownership Metrics'!$A:$A,'Ownership Metrics'!$I:$I),"")</f>
        <v>Sedang</v>
      </c>
      <c r="U6637" s="27">
        <f>IF(COUNTIFS($B$2:$B6637,$B6637,$D$2:$D6637,$D6637)=1,1,0)</f>
        <v>1</v>
      </c>
      <c r="V6637" s="27">
        <f t="shared" si="310"/>
        <v>1</v>
      </c>
      <c r="W6637" s="27">
        <f t="shared" si="311"/>
        <v>11</v>
      </c>
      <c r="X6637" s="27">
        <f t="shared" si="309"/>
        <v>0.99999933630000004</v>
      </c>
    </row>
    <row r="6638" spans="1:24" x14ac:dyDescent="0.25">
      <c r="A6638" s="26">
        <v>46265</v>
      </c>
      <c r="B6638" s="27" t="s">
        <v>11038</v>
      </c>
      <c r="C6638" s="27" t="s">
        <v>6716</v>
      </c>
      <c r="D6638" s="27" t="s">
        <v>6721</v>
      </c>
      <c r="E6638" s="27" t="s">
        <v>83</v>
      </c>
      <c r="F6638" s="27" t="s">
        <v>23</v>
      </c>
      <c r="G6638" s="27"/>
      <c r="H6638" s="27" t="s">
        <v>24</v>
      </c>
      <c r="I6638" s="28">
        <v>133068072</v>
      </c>
      <c r="J6638" s="28">
        <v>0</v>
      </c>
      <c r="K6638" s="28">
        <v>133068072</v>
      </c>
      <c r="L6638" s="29">
        <v>2.92</v>
      </c>
      <c r="M6638" s="29">
        <f>IFERROR(_xlfn.XLOOKUP($B6638,'Ownership Metrics'!$A:$A,'Ownership Metrics'!$B:$B),"")</f>
        <v>20.190000000000001</v>
      </c>
      <c r="N6638" s="28">
        <f>IFERROR(_xlfn.XLOOKUP($B6638,'Ownership Metrics'!$A:$A,'Ownership Metrics'!$C:$C),"")</f>
        <v>2076</v>
      </c>
      <c r="O6638" s="29">
        <f>IFERROR(_xlfn.XLOOKUP($B6638,'Ownership Metrics'!$A:$A,'Ownership Metrics'!$D:$D),"")</f>
        <v>35.78</v>
      </c>
      <c r="P6638" s="29">
        <f>IFERROR(_xlfn.XLOOKUP($B6638,'Ownership Metrics'!$A:$A,'Ownership Metrics'!$E:$E),"")</f>
        <v>68.86</v>
      </c>
      <c r="Q6638" s="30">
        <f>IFERROR(_xlfn.XLOOKUP($B6638,'Ownership Metrics'!$A:$A,'Ownership Metrics'!$F:$F),"")</f>
        <v>11</v>
      </c>
      <c r="R6638" s="30">
        <f>IFERROR(_xlfn.XLOOKUP($B6638,'Ownership Metrics'!$A:$A,'Ownership Metrics'!$G:$G),"")</f>
        <v>43</v>
      </c>
      <c r="S6638" s="27" t="str">
        <f>IFERROR(_xlfn.XLOOKUP($B6638,'Ownership Metrics'!$A:$A,'Ownership Metrics'!$H:$H),"")</f>
        <v>Oligopoli</v>
      </c>
      <c r="T6638" s="27" t="str">
        <f>IFERROR(_xlfn.XLOOKUP($B6638,'Ownership Metrics'!$A:$A,'Ownership Metrics'!$I:$I),"")</f>
        <v>Sedang</v>
      </c>
      <c r="U6638" s="27">
        <f>IF(COUNTIFS($B$2:$B6638,$B6638,$D$2:$D6638,$D6638)=1,1,0)</f>
        <v>1</v>
      </c>
      <c r="V6638" s="27">
        <f t="shared" si="310"/>
        <v>2.92</v>
      </c>
      <c r="W6638" s="27">
        <f t="shared" si="311"/>
        <v>4</v>
      </c>
      <c r="X6638" s="27">
        <f t="shared" si="309"/>
        <v>2.9199993362000001</v>
      </c>
    </row>
    <row r="6639" spans="1:24" x14ac:dyDescent="0.25">
      <c r="A6639" s="26">
        <v>46265</v>
      </c>
      <c r="B6639" s="27" t="s">
        <v>11038</v>
      </c>
      <c r="C6639" s="27" t="s">
        <v>6716</v>
      </c>
      <c r="D6639" s="27" t="s">
        <v>6722</v>
      </c>
      <c r="E6639" s="27" t="s">
        <v>35</v>
      </c>
      <c r="F6639" s="27" t="s">
        <v>23</v>
      </c>
      <c r="G6639" s="27" t="s">
        <v>36</v>
      </c>
      <c r="H6639" s="27" t="s">
        <v>24</v>
      </c>
      <c r="I6639" s="28">
        <v>48365000</v>
      </c>
      <c r="J6639" s="28">
        <v>0</v>
      </c>
      <c r="K6639" s="28">
        <v>48365000</v>
      </c>
      <c r="L6639" s="29">
        <v>1.06</v>
      </c>
      <c r="M6639" s="29">
        <f>IFERROR(_xlfn.XLOOKUP($B6639,'Ownership Metrics'!$A:$A,'Ownership Metrics'!$B:$B),"")</f>
        <v>20.190000000000001</v>
      </c>
      <c r="N6639" s="28">
        <f>IFERROR(_xlfn.XLOOKUP($B6639,'Ownership Metrics'!$A:$A,'Ownership Metrics'!$C:$C),"")</f>
        <v>2076</v>
      </c>
      <c r="O6639" s="29">
        <f>IFERROR(_xlfn.XLOOKUP($B6639,'Ownership Metrics'!$A:$A,'Ownership Metrics'!$D:$D),"")</f>
        <v>35.78</v>
      </c>
      <c r="P6639" s="29">
        <f>IFERROR(_xlfn.XLOOKUP($B6639,'Ownership Metrics'!$A:$A,'Ownership Metrics'!$E:$E),"")</f>
        <v>68.86</v>
      </c>
      <c r="Q6639" s="30">
        <f>IFERROR(_xlfn.XLOOKUP($B6639,'Ownership Metrics'!$A:$A,'Ownership Metrics'!$F:$F),"")</f>
        <v>11</v>
      </c>
      <c r="R6639" s="30">
        <f>IFERROR(_xlfn.XLOOKUP($B6639,'Ownership Metrics'!$A:$A,'Ownership Metrics'!$G:$G),"")</f>
        <v>43</v>
      </c>
      <c r="S6639" s="27" t="str">
        <f>IFERROR(_xlfn.XLOOKUP($B6639,'Ownership Metrics'!$A:$A,'Ownership Metrics'!$H:$H),"")</f>
        <v>Oligopoli</v>
      </c>
      <c r="T6639" s="27" t="str">
        <f>IFERROR(_xlfn.XLOOKUP($B6639,'Ownership Metrics'!$A:$A,'Ownership Metrics'!$I:$I),"")</f>
        <v>Sedang</v>
      </c>
      <c r="U6639" s="27">
        <f>IF(COUNTIFS($B$2:$B6639,$B6639,$D$2:$D6639,$D6639)=1,1,0)</f>
        <v>1</v>
      </c>
      <c r="V6639" s="27">
        <f t="shared" si="310"/>
        <v>1.06</v>
      </c>
      <c r="W6639" s="27">
        <f t="shared" si="311"/>
        <v>9</v>
      </c>
      <c r="X6639" s="27">
        <f t="shared" si="309"/>
        <v>1.0599993361</v>
      </c>
    </row>
    <row r="6640" spans="1:24" x14ac:dyDescent="0.25">
      <c r="A6640" s="26">
        <v>46265</v>
      </c>
      <c r="B6640" s="27" t="s">
        <v>11038</v>
      </c>
      <c r="C6640" s="27" t="s">
        <v>6716</v>
      </c>
      <c r="D6640" s="27" t="s">
        <v>2120</v>
      </c>
      <c r="E6640" s="27" t="s">
        <v>35</v>
      </c>
      <c r="F6640" s="27" t="s">
        <v>23</v>
      </c>
      <c r="G6640" s="27" t="s">
        <v>36</v>
      </c>
      <c r="H6640" s="27" t="s">
        <v>24</v>
      </c>
      <c r="I6640" s="28">
        <v>68300000</v>
      </c>
      <c r="J6640" s="28">
        <v>0</v>
      </c>
      <c r="K6640" s="28">
        <v>68300000</v>
      </c>
      <c r="L6640" s="29">
        <v>1.5</v>
      </c>
      <c r="M6640" s="29">
        <f>IFERROR(_xlfn.XLOOKUP($B6640,'Ownership Metrics'!$A:$A,'Ownership Metrics'!$B:$B),"")</f>
        <v>20.190000000000001</v>
      </c>
      <c r="N6640" s="28">
        <f>IFERROR(_xlfn.XLOOKUP($B6640,'Ownership Metrics'!$A:$A,'Ownership Metrics'!$C:$C),"")</f>
        <v>2076</v>
      </c>
      <c r="O6640" s="29">
        <f>IFERROR(_xlfn.XLOOKUP($B6640,'Ownership Metrics'!$A:$A,'Ownership Metrics'!$D:$D),"")</f>
        <v>35.78</v>
      </c>
      <c r="P6640" s="29">
        <f>IFERROR(_xlfn.XLOOKUP($B6640,'Ownership Metrics'!$A:$A,'Ownership Metrics'!$E:$E),"")</f>
        <v>68.86</v>
      </c>
      <c r="Q6640" s="30">
        <f>IFERROR(_xlfn.XLOOKUP($B6640,'Ownership Metrics'!$A:$A,'Ownership Metrics'!$F:$F),"")</f>
        <v>11</v>
      </c>
      <c r="R6640" s="30">
        <f>IFERROR(_xlfn.XLOOKUP($B6640,'Ownership Metrics'!$A:$A,'Ownership Metrics'!$G:$G),"")</f>
        <v>43</v>
      </c>
      <c r="S6640" s="27" t="str">
        <f>IFERROR(_xlfn.XLOOKUP($B6640,'Ownership Metrics'!$A:$A,'Ownership Metrics'!$H:$H),"")</f>
        <v>Oligopoli</v>
      </c>
      <c r="T6640" s="27" t="str">
        <f>IFERROR(_xlfn.XLOOKUP($B6640,'Ownership Metrics'!$A:$A,'Ownership Metrics'!$I:$I),"")</f>
        <v>Sedang</v>
      </c>
      <c r="U6640" s="27">
        <f>IF(COUNTIFS($B$2:$B6640,$B6640,$D$2:$D6640,$D6640)=1,1,0)</f>
        <v>1</v>
      </c>
      <c r="V6640" s="27">
        <f t="shared" si="310"/>
        <v>1.5</v>
      </c>
      <c r="W6640" s="27">
        <f t="shared" si="311"/>
        <v>5</v>
      </c>
      <c r="X6640" s="27">
        <f t="shared" si="309"/>
        <v>1.4999993359999999</v>
      </c>
    </row>
    <row r="6641" spans="1:24" x14ac:dyDescent="0.25">
      <c r="A6641" s="26">
        <v>46265</v>
      </c>
      <c r="B6641" s="27" t="s">
        <v>11038</v>
      </c>
      <c r="C6641" s="27" t="s">
        <v>6716</v>
      </c>
      <c r="D6641" s="27" t="s">
        <v>2708</v>
      </c>
      <c r="E6641" s="27" t="s">
        <v>35</v>
      </c>
      <c r="F6641" s="27" t="s">
        <v>23</v>
      </c>
      <c r="G6641" s="27" t="s">
        <v>36</v>
      </c>
      <c r="H6641" s="27" t="s">
        <v>24</v>
      </c>
      <c r="I6641" s="28">
        <v>49711235</v>
      </c>
      <c r="J6641" s="28">
        <v>0</v>
      </c>
      <c r="K6641" s="28">
        <v>49711235</v>
      </c>
      <c r="L6641" s="29">
        <v>1.0900000000000001</v>
      </c>
      <c r="M6641" s="29">
        <f>IFERROR(_xlfn.XLOOKUP($B6641,'Ownership Metrics'!$A:$A,'Ownership Metrics'!$B:$B),"")</f>
        <v>20.190000000000001</v>
      </c>
      <c r="N6641" s="28">
        <f>IFERROR(_xlfn.XLOOKUP($B6641,'Ownership Metrics'!$A:$A,'Ownership Metrics'!$C:$C),"")</f>
        <v>2076</v>
      </c>
      <c r="O6641" s="29">
        <f>IFERROR(_xlfn.XLOOKUP($B6641,'Ownership Metrics'!$A:$A,'Ownership Metrics'!$D:$D),"")</f>
        <v>35.78</v>
      </c>
      <c r="P6641" s="29">
        <f>IFERROR(_xlfn.XLOOKUP($B6641,'Ownership Metrics'!$A:$A,'Ownership Metrics'!$E:$E),"")</f>
        <v>68.86</v>
      </c>
      <c r="Q6641" s="30">
        <f>IFERROR(_xlfn.XLOOKUP($B6641,'Ownership Metrics'!$A:$A,'Ownership Metrics'!$F:$F),"")</f>
        <v>11</v>
      </c>
      <c r="R6641" s="30">
        <f>IFERROR(_xlfn.XLOOKUP($B6641,'Ownership Metrics'!$A:$A,'Ownership Metrics'!$G:$G),"")</f>
        <v>43</v>
      </c>
      <c r="S6641" s="27" t="str">
        <f>IFERROR(_xlfn.XLOOKUP($B6641,'Ownership Metrics'!$A:$A,'Ownership Metrics'!$H:$H),"")</f>
        <v>Oligopoli</v>
      </c>
      <c r="T6641" s="27" t="str">
        <f>IFERROR(_xlfn.XLOOKUP($B6641,'Ownership Metrics'!$A:$A,'Ownership Metrics'!$I:$I),"")</f>
        <v>Sedang</v>
      </c>
      <c r="U6641" s="27">
        <f>IF(COUNTIFS($B$2:$B6641,$B6641,$D$2:$D6641,$D6641)=1,1,0)</f>
        <v>1</v>
      </c>
      <c r="V6641" s="27">
        <f t="shared" si="310"/>
        <v>1.0900000000000001</v>
      </c>
      <c r="W6641" s="27">
        <f t="shared" si="311"/>
        <v>8</v>
      </c>
      <c r="X6641" s="27">
        <f t="shared" si="309"/>
        <v>1.0899993359</v>
      </c>
    </row>
    <row r="6642" spans="1:24" x14ac:dyDescent="0.25">
      <c r="A6642" s="26">
        <v>46265</v>
      </c>
      <c r="B6642" s="27" t="s">
        <v>11038</v>
      </c>
      <c r="C6642" s="27" t="s">
        <v>6716</v>
      </c>
      <c r="D6642" s="27" t="s">
        <v>2710</v>
      </c>
      <c r="E6642" s="27" t="s">
        <v>35</v>
      </c>
      <c r="F6642" s="27" t="s">
        <v>23</v>
      </c>
      <c r="G6642" s="27" t="s">
        <v>36</v>
      </c>
      <c r="H6642" s="27" t="s">
        <v>24</v>
      </c>
      <c r="I6642" s="28">
        <v>52867100</v>
      </c>
      <c r="J6642" s="28">
        <v>0</v>
      </c>
      <c r="K6642" s="28">
        <v>52867100</v>
      </c>
      <c r="L6642" s="29">
        <v>1.1599999999999999</v>
      </c>
      <c r="M6642" s="29">
        <f>IFERROR(_xlfn.XLOOKUP($B6642,'Ownership Metrics'!$A:$A,'Ownership Metrics'!$B:$B),"")</f>
        <v>20.190000000000001</v>
      </c>
      <c r="N6642" s="28">
        <f>IFERROR(_xlfn.XLOOKUP($B6642,'Ownership Metrics'!$A:$A,'Ownership Metrics'!$C:$C),"")</f>
        <v>2076</v>
      </c>
      <c r="O6642" s="29">
        <f>IFERROR(_xlfn.XLOOKUP($B6642,'Ownership Metrics'!$A:$A,'Ownership Metrics'!$D:$D),"")</f>
        <v>35.78</v>
      </c>
      <c r="P6642" s="29">
        <f>IFERROR(_xlfn.XLOOKUP($B6642,'Ownership Metrics'!$A:$A,'Ownership Metrics'!$E:$E),"")</f>
        <v>68.86</v>
      </c>
      <c r="Q6642" s="30">
        <f>IFERROR(_xlfn.XLOOKUP($B6642,'Ownership Metrics'!$A:$A,'Ownership Metrics'!$F:$F),"")</f>
        <v>11</v>
      </c>
      <c r="R6642" s="30">
        <f>IFERROR(_xlfn.XLOOKUP($B6642,'Ownership Metrics'!$A:$A,'Ownership Metrics'!$G:$G),"")</f>
        <v>43</v>
      </c>
      <c r="S6642" s="27" t="str">
        <f>IFERROR(_xlfn.XLOOKUP($B6642,'Ownership Metrics'!$A:$A,'Ownership Metrics'!$H:$H),"")</f>
        <v>Oligopoli</v>
      </c>
      <c r="T6642" s="27" t="str">
        <f>IFERROR(_xlfn.XLOOKUP($B6642,'Ownership Metrics'!$A:$A,'Ownership Metrics'!$I:$I),"")</f>
        <v>Sedang</v>
      </c>
      <c r="U6642" s="27">
        <f>IF(COUNTIFS($B$2:$B6642,$B6642,$D$2:$D6642,$D6642)=1,1,0)</f>
        <v>1</v>
      </c>
      <c r="V6642" s="27">
        <f t="shared" si="310"/>
        <v>1.1599999999999999</v>
      </c>
      <c r="W6642" s="27">
        <f t="shared" si="311"/>
        <v>7</v>
      </c>
      <c r="X6642" s="27">
        <f t="shared" si="309"/>
        <v>1.1599993358</v>
      </c>
    </row>
    <row r="6643" spans="1:24" x14ac:dyDescent="0.25">
      <c r="A6643" s="26">
        <v>46265</v>
      </c>
      <c r="B6643" s="27" t="s">
        <v>11038</v>
      </c>
      <c r="C6643" s="27" t="s">
        <v>6716</v>
      </c>
      <c r="D6643" s="27" t="s">
        <v>6723</v>
      </c>
      <c r="E6643" s="27"/>
      <c r="F6643" s="27"/>
      <c r="G6643" s="27"/>
      <c r="H6643" s="27"/>
      <c r="I6643" s="28">
        <v>0</v>
      </c>
      <c r="J6643" s="28">
        <v>47892223</v>
      </c>
      <c r="K6643" s="28">
        <v>47892223</v>
      </c>
      <c r="L6643" s="29">
        <v>1.05</v>
      </c>
      <c r="M6643" s="29">
        <f>IFERROR(_xlfn.XLOOKUP($B6643,'Ownership Metrics'!$A:$A,'Ownership Metrics'!$B:$B),"")</f>
        <v>20.190000000000001</v>
      </c>
      <c r="N6643" s="28">
        <f>IFERROR(_xlfn.XLOOKUP($B6643,'Ownership Metrics'!$A:$A,'Ownership Metrics'!$C:$C),"")</f>
        <v>2076</v>
      </c>
      <c r="O6643" s="29">
        <f>IFERROR(_xlfn.XLOOKUP($B6643,'Ownership Metrics'!$A:$A,'Ownership Metrics'!$D:$D),"")</f>
        <v>35.78</v>
      </c>
      <c r="P6643" s="29">
        <f>IFERROR(_xlfn.XLOOKUP($B6643,'Ownership Metrics'!$A:$A,'Ownership Metrics'!$E:$E),"")</f>
        <v>68.86</v>
      </c>
      <c r="Q6643" s="30">
        <f>IFERROR(_xlfn.XLOOKUP($B6643,'Ownership Metrics'!$A:$A,'Ownership Metrics'!$F:$F),"")</f>
        <v>11</v>
      </c>
      <c r="R6643" s="30">
        <f>IFERROR(_xlfn.XLOOKUP($B6643,'Ownership Metrics'!$A:$A,'Ownership Metrics'!$G:$G),"")</f>
        <v>43</v>
      </c>
      <c r="S6643" s="27" t="str">
        <f>IFERROR(_xlfn.XLOOKUP($B6643,'Ownership Metrics'!$A:$A,'Ownership Metrics'!$H:$H),"")</f>
        <v>Oligopoli</v>
      </c>
      <c r="T6643" s="27" t="str">
        <f>IFERROR(_xlfn.XLOOKUP($B6643,'Ownership Metrics'!$A:$A,'Ownership Metrics'!$I:$I),"")</f>
        <v>Sedang</v>
      </c>
      <c r="U6643" s="27">
        <f>IF(COUNTIFS($B$2:$B6643,$B6643,$D$2:$D6643,$D6643)=1,1,0)</f>
        <v>1</v>
      </c>
      <c r="V6643" s="27">
        <f t="shared" si="310"/>
        <v>1.05</v>
      </c>
      <c r="W6643" s="27">
        <f t="shared" si="311"/>
        <v>10</v>
      </c>
      <c r="X6643" s="27">
        <f t="shared" si="309"/>
        <v>1.0499993357000001</v>
      </c>
    </row>
    <row r="6644" spans="1:24" x14ac:dyDescent="0.25">
      <c r="A6644" s="26">
        <v>46265</v>
      </c>
      <c r="B6644" s="27" t="s">
        <v>11039</v>
      </c>
      <c r="C6644" s="27" t="s">
        <v>6725</v>
      </c>
      <c r="D6644" s="27" t="s">
        <v>6726</v>
      </c>
      <c r="E6644" s="27" t="s">
        <v>51</v>
      </c>
      <c r="F6644" s="27" t="s">
        <v>23</v>
      </c>
      <c r="G6644" s="27"/>
      <c r="H6644" s="27" t="s">
        <v>24</v>
      </c>
      <c r="I6644" s="28">
        <v>0</v>
      </c>
      <c r="J6644" s="28">
        <v>9948636242</v>
      </c>
      <c r="K6644" s="28">
        <v>9948636242</v>
      </c>
      <c r="L6644" s="29">
        <v>38.25</v>
      </c>
      <c r="M6644" s="29">
        <f>IFERROR(_xlfn.XLOOKUP($B6644,'Ownership Metrics'!$A:$A,'Ownership Metrics'!$B:$B),"")</f>
        <v>1.99</v>
      </c>
      <c r="N6644" s="28">
        <f>IFERROR(_xlfn.XLOOKUP($B6644,'Ownership Metrics'!$A:$A,'Ownership Metrics'!$C:$C),"")</f>
        <v>2433</v>
      </c>
      <c r="O6644" s="29">
        <f>IFERROR(_xlfn.XLOOKUP($B6644,'Ownership Metrics'!$A:$A,'Ownership Metrics'!$D:$D),"")</f>
        <v>38.25</v>
      </c>
      <c r="P6644" s="29">
        <f>IFERROR(_xlfn.XLOOKUP($B6644,'Ownership Metrics'!$A:$A,'Ownership Metrics'!$E:$E),"")</f>
        <v>76.75</v>
      </c>
      <c r="Q6644" s="30">
        <f>IFERROR(_xlfn.XLOOKUP($B6644,'Ownership Metrics'!$A:$A,'Ownership Metrics'!$F:$F),"")</f>
        <v>8</v>
      </c>
      <c r="R6644" s="30">
        <f>IFERROR(_xlfn.XLOOKUP($B6644,'Ownership Metrics'!$A:$A,'Ownership Metrics'!$G:$G),"")</f>
        <v>50</v>
      </c>
      <c r="S6644" s="27" t="str">
        <f>IFERROR(_xlfn.XLOOKUP($B6644,'Ownership Metrics'!$A:$A,'Ownership Metrics'!$H:$H),"")</f>
        <v>Terkonsentrasi</v>
      </c>
      <c r="T6644" s="27" t="str">
        <f>IFERROR(_xlfn.XLOOKUP($B6644,'Ownership Metrics'!$A:$A,'Ownership Metrics'!$I:$I),"")</f>
        <v>Sedang</v>
      </c>
      <c r="U6644" s="27">
        <f>IF(COUNTIFS($B$2:$B6644,$B6644,$D$2:$D6644,$D6644)=1,1,0)</f>
        <v>1</v>
      </c>
      <c r="V6644" s="27">
        <f t="shared" si="310"/>
        <v>38.25</v>
      </c>
      <c r="W6644" s="27">
        <f t="shared" si="311"/>
        <v>1</v>
      </c>
      <c r="X6644" s="27">
        <f t="shared" si="309"/>
        <v>38.249999335600002</v>
      </c>
    </row>
    <row r="6645" spans="1:24" x14ac:dyDescent="0.25">
      <c r="A6645" s="26">
        <v>46265</v>
      </c>
      <c r="B6645" s="27" t="s">
        <v>11039</v>
      </c>
      <c r="C6645" s="27" t="s">
        <v>6725</v>
      </c>
      <c r="D6645" s="27" t="s">
        <v>6727</v>
      </c>
      <c r="E6645" s="27" t="s">
        <v>22</v>
      </c>
      <c r="F6645" s="27" t="s">
        <v>23</v>
      </c>
      <c r="G6645" s="27"/>
      <c r="H6645" s="27" t="s">
        <v>24</v>
      </c>
      <c r="I6645" s="28">
        <v>2259227224</v>
      </c>
      <c r="J6645" s="28">
        <v>0</v>
      </c>
      <c r="K6645" s="28">
        <v>2259227224</v>
      </c>
      <c r="L6645" s="29">
        <v>8.69</v>
      </c>
      <c r="M6645" s="29">
        <f>IFERROR(_xlfn.XLOOKUP($B6645,'Ownership Metrics'!$A:$A,'Ownership Metrics'!$B:$B),"")</f>
        <v>1.99</v>
      </c>
      <c r="N6645" s="28">
        <f>IFERROR(_xlfn.XLOOKUP($B6645,'Ownership Metrics'!$A:$A,'Ownership Metrics'!$C:$C),"")</f>
        <v>2433</v>
      </c>
      <c r="O6645" s="29">
        <f>IFERROR(_xlfn.XLOOKUP($B6645,'Ownership Metrics'!$A:$A,'Ownership Metrics'!$D:$D),"")</f>
        <v>38.25</v>
      </c>
      <c r="P6645" s="29">
        <f>IFERROR(_xlfn.XLOOKUP($B6645,'Ownership Metrics'!$A:$A,'Ownership Metrics'!$E:$E),"")</f>
        <v>76.75</v>
      </c>
      <c r="Q6645" s="30">
        <f>IFERROR(_xlfn.XLOOKUP($B6645,'Ownership Metrics'!$A:$A,'Ownership Metrics'!$F:$F),"")</f>
        <v>8</v>
      </c>
      <c r="R6645" s="30">
        <f>IFERROR(_xlfn.XLOOKUP($B6645,'Ownership Metrics'!$A:$A,'Ownership Metrics'!$G:$G),"")</f>
        <v>50</v>
      </c>
      <c r="S6645" s="27" t="str">
        <f>IFERROR(_xlfn.XLOOKUP($B6645,'Ownership Metrics'!$A:$A,'Ownership Metrics'!$H:$H),"")</f>
        <v>Terkonsentrasi</v>
      </c>
      <c r="T6645" s="27" t="str">
        <f>IFERROR(_xlfn.XLOOKUP($B6645,'Ownership Metrics'!$A:$A,'Ownership Metrics'!$I:$I),"")</f>
        <v>Sedang</v>
      </c>
      <c r="U6645" s="27">
        <f>IF(COUNTIFS($B$2:$B6645,$B6645,$D$2:$D6645,$D6645)=1,1,0)</f>
        <v>1</v>
      </c>
      <c r="V6645" s="27">
        <f t="shared" si="310"/>
        <v>8.69</v>
      </c>
      <c r="W6645" s="27">
        <f t="shared" si="311"/>
        <v>4</v>
      </c>
      <c r="X6645" s="27">
        <f t="shared" si="309"/>
        <v>8.6899993354999996</v>
      </c>
    </row>
    <row r="6646" spans="1:24" x14ac:dyDescent="0.25">
      <c r="A6646" s="26">
        <v>46265</v>
      </c>
      <c r="B6646" s="27" t="s">
        <v>11039</v>
      </c>
      <c r="C6646" s="27" t="s">
        <v>6725</v>
      </c>
      <c r="D6646" s="27" t="s">
        <v>1613</v>
      </c>
      <c r="E6646" s="27" t="s">
        <v>358</v>
      </c>
      <c r="F6646" s="27" t="s">
        <v>23</v>
      </c>
      <c r="G6646" s="27"/>
      <c r="H6646" s="27" t="s">
        <v>24</v>
      </c>
      <c r="I6646" s="28">
        <v>312196260</v>
      </c>
      <c r="J6646" s="28">
        <v>0</v>
      </c>
      <c r="K6646" s="28">
        <v>312196260</v>
      </c>
      <c r="L6646" s="29">
        <v>1.2</v>
      </c>
      <c r="M6646" s="29">
        <f>IFERROR(_xlfn.XLOOKUP($B6646,'Ownership Metrics'!$A:$A,'Ownership Metrics'!$B:$B),"")</f>
        <v>1.99</v>
      </c>
      <c r="N6646" s="28">
        <f>IFERROR(_xlfn.XLOOKUP($B6646,'Ownership Metrics'!$A:$A,'Ownership Metrics'!$C:$C),"")</f>
        <v>2433</v>
      </c>
      <c r="O6646" s="29">
        <f>IFERROR(_xlfn.XLOOKUP($B6646,'Ownership Metrics'!$A:$A,'Ownership Metrics'!$D:$D),"")</f>
        <v>38.25</v>
      </c>
      <c r="P6646" s="29">
        <f>IFERROR(_xlfn.XLOOKUP($B6646,'Ownership Metrics'!$A:$A,'Ownership Metrics'!$E:$E),"")</f>
        <v>76.75</v>
      </c>
      <c r="Q6646" s="30">
        <f>IFERROR(_xlfn.XLOOKUP($B6646,'Ownership Metrics'!$A:$A,'Ownership Metrics'!$F:$F),"")</f>
        <v>8</v>
      </c>
      <c r="R6646" s="30">
        <f>IFERROR(_xlfn.XLOOKUP($B6646,'Ownership Metrics'!$A:$A,'Ownership Metrics'!$G:$G),"")</f>
        <v>50</v>
      </c>
      <c r="S6646" s="27" t="str">
        <f>IFERROR(_xlfn.XLOOKUP($B6646,'Ownership Metrics'!$A:$A,'Ownership Metrics'!$H:$H),"")</f>
        <v>Terkonsentrasi</v>
      </c>
      <c r="T6646" s="27" t="str">
        <f>IFERROR(_xlfn.XLOOKUP($B6646,'Ownership Metrics'!$A:$A,'Ownership Metrics'!$I:$I),"")</f>
        <v>Sedang</v>
      </c>
      <c r="U6646" s="27">
        <f>IF(COUNTIFS($B$2:$B6646,$B6646,$D$2:$D6646,$D6646)=1,1,0)</f>
        <v>1</v>
      </c>
      <c r="V6646" s="27">
        <f t="shared" si="310"/>
        <v>1.2</v>
      </c>
      <c r="W6646" s="27">
        <f t="shared" si="311"/>
        <v>8</v>
      </c>
      <c r="X6646" s="27">
        <f t="shared" si="309"/>
        <v>1.1999993354</v>
      </c>
    </row>
    <row r="6647" spans="1:24" x14ac:dyDescent="0.25">
      <c r="A6647" s="26">
        <v>46265</v>
      </c>
      <c r="B6647" s="27" t="s">
        <v>11039</v>
      </c>
      <c r="C6647" s="27" t="s">
        <v>6725</v>
      </c>
      <c r="D6647" s="27" t="s">
        <v>6728</v>
      </c>
      <c r="E6647" s="27" t="s">
        <v>22</v>
      </c>
      <c r="F6647" s="27" t="s">
        <v>32</v>
      </c>
      <c r="G6647" s="27"/>
      <c r="H6647" s="27" t="s">
        <v>64</v>
      </c>
      <c r="I6647" s="28">
        <v>367529716</v>
      </c>
      <c r="J6647" s="28">
        <v>0</v>
      </c>
      <c r="K6647" s="28">
        <v>367529716</v>
      </c>
      <c r="L6647" s="29">
        <v>1.41</v>
      </c>
      <c r="M6647" s="29">
        <f>IFERROR(_xlfn.XLOOKUP($B6647,'Ownership Metrics'!$A:$A,'Ownership Metrics'!$B:$B),"")</f>
        <v>1.99</v>
      </c>
      <c r="N6647" s="28">
        <f>IFERROR(_xlfn.XLOOKUP($B6647,'Ownership Metrics'!$A:$A,'Ownership Metrics'!$C:$C),"")</f>
        <v>2433</v>
      </c>
      <c r="O6647" s="29">
        <f>IFERROR(_xlfn.XLOOKUP($B6647,'Ownership Metrics'!$A:$A,'Ownership Metrics'!$D:$D),"")</f>
        <v>38.25</v>
      </c>
      <c r="P6647" s="29">
        <f>IFERROR(_xlfn.XLOOKUP($B6647,'Ownership Metrics'!$A:$A,'Ownership Metrics'!$E:$E),"")</f>
        <v>76.75</v>
      </c>
      <c r="Q6647" s="30">
        <f>IFERROR(_xlfn.XLOOKUP($B6647,'Ownership Metrics'!$A:$A,'Ownership Metrics'!$F:$F),"")</f>
        <v>8</v>
      </c>
      <c r="R6647" s="30">
        <f>IFERROR(_xlfn.XLOOKUP($B6647,'Ownership Metrics'!$A:$A,'Ownership Metrics'!$G:$G),"")</f>
        <v>50</v>
      </c>
      <c r="S6647" s="27" t="str">
        <f>IFERROR(_xlfn.XLOOKUP($B6647,'Ownership Metrics'!$A:$A,'Ownership Metrics'!$H:$H),"")</f>
        <v>Terkonsentrasi</v>
      </c>
      <c r="T6647" s="27" t="str">
        <f>IFERROR(_xlfn.XLOOKUP($B6647,'Ownership Metrics'!$A:$A,'Ownership Metrics'!$I:$I),"")</f>
        <v>Sedang</v>
      </c>
      <c r="U6647" s="27">
        <f>IF(COUNTIFS($B$2:$B6647,$B6647,$D$2:$D6647,$D6647)=1,1,0)</f>
        <v>1</v>
      </c>
      <c r="V6647" s="27">
        <f t="shared" si="310"/>
        <v>1.41</v>
      </c>
      <c r="W6647" s="27">
        <f t="shared" si="311"/>
        <v>7</v>
      </c>
      <c r="X6647" s="27">
        <f t="shared" si="309"/>
        <v>1.4099993353</v>
      </c>
    </row>
    <row r="6648" spans="1:24" x14ac:dyDescent="0.25">
      <c r="A6648" s="26">
        <v>46265</v>
      </c>
      <c r="B6648" s="27" t="s">
        <v>11039</v>
      </c>
      <c r="C6648" s="27" t="s">
        <v>6725</v>
      </c>
      <c r="D6648" s="27" t="s">
        <v>6729</v>
      </c>
      <c r="E6648" s="27" t="s">
        <v>22</v>
      </c>
      <c r="F6648" s="27" t="s">
        <v>32</v>
      </c>
      <c r="G6648" s="27"/>
      <c r="H6648" s="27" t="s">
        <v>64</v>
      </c>
      <c r="I6648" s="28">
        <v>2136744500</v>
      </c>
      <c r="J6648" s="28">
        <v>0</v>
      </c>
      <c r="K6648" s="28">
        <v>2136744500</v>
      </c>
      <c r="L6648" s="29">
        <v>8.2200000000000006</v>
      </c>
      <c r="M6648" s="29">
        <f>IFERROR(_xlfn.XLOOKUP($B6648,'Ownership Metrics'!$A:$A,'Ownership Metrics'!$B:$B),"")</f>
        <v>1.99</v>
      </c>
      <c r="N6648" s="28">
        <f>IFERROR(_xlfn.XLOOKUP($B6648,'Ownership Metrics'!$A:$A,'Ownership Metrics'!$C:$C),"")</f>
        <v>2433</v>
      </c>
      <c r="O6648" s="29">
        <f>IFERROR(_xlfn.XLOOKUP($B6648,'Ownership Metrics'!$A:$A,'Ownership Metrics'!$D:$D),"")</f>
        <v>38.25</v>
      </c>
      <c r="P6648" s="29">
        <f>IFERROR(_xlfn.XLOOKUP($B6648,'Ownership Metrics'!$A:$A,'Ownership Metrics'!$E:$E),"")</f>
        <v>76.75</v>
      </c>
      <c r="Q6648" s="30">
        <f>IFERROR(_xlfn.XLOOKUP($B6648,'Ownership Metrics'!$A:$A,'Ownership Metrics'!$F:$F),"")</f>
        <v>8</v>
      </c>
      <c r="R6648" s="30">
        <f>IFERROR(_xlfn.XLOOKUP($B6648,'Ownership Metrics'!$A:$A,'Ownership Metrics'!$G:$G),"")</f>
        <v>50</v>
      </c>
      <c r="S6648" s="27" t="str">
        <f>IFERROR(_xlfn.XLOOKUP($B6648,'Ownership Metrics'!$A:$A,'Ownership Metrics'!$H:$H),"")</f>
        <v>Terkonsentrasi</v>
      </c>
      <c r="T6648" s="27" t="str">
        <f>IFERROR(_xlfn.XLOOKUP($B6648,'Ownership Metrics'!$A:$A,'Ownership Metrics'!$I:$I),"")</f>
        <v>Sedang</v>
      </c>
      <c r="U6648" s="27">
        <f>IF(COUNTIFS($B$2:$B6648,$B6648,$D$2:$D6648,$D6648)=1,1,0)</f>
        <v>1</v>
      </c>
      <c r="V6648" s="27">
        <f t="shared" si="310"/>
        <v>8.2200000000000006</v>
      </c>
      <c r="W6648" s="27">
        <f t="shared" si="311"/>
        <v>5</v>
      </c>
      <c r="X6648" s="27">
        <f t="shared" si="309"/>
        <v>8.2199993352000007</v>
      </c>
    </row>
    <row r="6649" spans="1:24" x14ac:dyDescent="0.25">
      <c r="A6649" s="26">
        <v>46265</v>
      </c>
      <c r="B6649" s="27" t="s">
        <v>11039</v>
      </c>
      <c r="C6649" s="27" t="s">
        <v>6725</v>
      </c>
      <c r="D6649" s="27" t="s">
        <v>6730</v>
      </c>
      <c r="E6649" s="27" t="s">
        <v>114</v>
      </c>
      <c r="F6649" s="27" t="s">
        <v>23</v>
      </c>
      <c r="G6649" s="27"/>
      <c r="H6649" s="27" t="s">
        <v>24</v>
      </c>
      <c r="I6649" s="28">
        <v>452943913</v>
      </c>
      <c r="J6649" s="28">
        <v>0</v>
      </c>
      <c r="K6649" s="28">
        <v>452943913</v>
      </c>
      <c r="L6649" s="29">
        <v>1.74</v>
      </c>
      <c r="M6649" s="29">
        <f>IFERROR(_xlfn.XLOOKUP($B6649,'Ownership Metrics'!$A:$A,'Ownership Metrics'!$B:$B),"")</f>
        <v>1.99</v>
      </c>
      <c r="N6649" s="28">
        <f>IFERROR(_xlfn.XLOOKUP($B6649,'Ownership Metrics'!$A:$A,'Ownership Metrics'!$C:$C),"")</f>
        <v>2433</v>
      </c>
      <c r="O6649" s="29">
        <f>IFERROR(_xlfn.XLOOKUP($B6649,'Ownership Metrics'!$A:$A,'Ownership Metrics'!$D:$D),"")</f>
        <v>38.25</v>
      </c>
      <c r="P6649" s="29">
        <f>IFERROR(_xlfn.XLOOKUP($B6649,'Ownership Metrics'!$A:$A,'Ownership Metrics'!$E:$E),"")</f>
        <v>76.75</v>
      </c>
      <c r="Q6649" s="30">
        <f>IFERROR(_xlfn.XLOOKUP($B6649,'Ownership Metrics'!$A:$A,'Ownership Metrics'!$F:$F),"")</f>
        <v>8</v>
      </c>
      <c r="R6649" s="30">
        <f>IFERROR(_xlfn.XLOOKUP($B6649,'Ownership Metrics'!$A:$A,'Ownership Metrics'!$G:$G),"")</f>
        <v>50</v>
      </c>
      <c r="S6649" s="27" t="str">
        <f>IFERROR(_xlfn.XLOOKUP($B6649,'Ownership Metrics'!$A:$A,'Ownership Metrics'!$H:$H),"")</f>
        <v>Terkonsentrasi</v>
      </c>
      <c r="T6649" s="27" t="str">
        <f>IFERROR(_xlfn.XLOOKUP($B6649,'Ownership Metrics'!$A:$A,'Ownership Metrics'!$I:$I),"")</f>
        <v>Sedang</v>
      </c>
      <c r="U6649" s="27">
        <f>IF(COUNTIFS($B$2:$B6649,$B6649,$D$2:$D6649,$D6649)=1,1,0)</f>
        <v>1</v>
      </c>
      <c r="V6649" s="27">
        <f t="shared" si="310"/>
        <v>1.74</v>
      </c>
      <c r="W6649" s="27">
        <f t="shared" si="311"/>
        <v>6</v>
      </c>
      <c r="X6649" s="27">
        <f t="shared" si="309"/>
        <v>1.7399993351</v>
      </c>
    </row>
    <row r="6650" spans="1:24" x14ac:dyDescent="0.25">
      <c r="A6650" s="26">
        <v>46265</v>
      </c>
      <c r="B6650" s="27" t="s">
        <v>11039</v>
      </c>
      <c r="C6650" s="27" t="s">
        <v>6725</v>
      </c>
      <c r="D6650" s="27" t="s">
        <v>1514</v>
      </c>
      <c r="E6650" s="27" t="s">
        <v>166</v>
      </c>
      <c r="F6650" s="27" t="s">
        <v>32</v>
      </c>
      <c r="G6650" s="27"/>
      <c r="H6650" s="27" t="s">
        <v>64</v>
      </c>
      <c r="I6650" s="28">
        <v>9277500</v>
      </c>
      <c r="J6650" s="28">
        <v>6631323456</v>
      </c>
      <c r="K6650" s="28">
        <v>6640600956</v>
      </c>
      <c r="L6650" s="29">
        <v>25.53</v>
      </c>
      <c r="M6650" s="29">
        <f>IFERROR(_xlfn.XLOOKUP($B6650,'Ownership Metrics'!$A:$A,'Ownership Metrics'!$B:$B),"")</f>
        <v>1.99</v>
      </c>
      <c r="N6650" s="28">
        <f>IFERROR(_xlfn.XLOOKUP($B6650,'Ownership Metrics'!$A:$A,'Ownership Metrics'!$C:$C),"")</f>
        <v>2433</v>
      </c>
      <c r="O6650" s="29">
        <f>IFERROR(_xlfn.XLOOKUP($B6650,'Ownership Metrics'!$A:$A,'Ownership Metrics'!$D:$D),"")</f>
        <v>38.25</v>
      </c>
      <c r="P6650" s="29">
        <f>IFERROR(_xlfn.XLOOKUP($B6650,'Ownership Metrics'!$A:$A,'Ownership Metrics'!$E:$E),"")</f>
        <v>76.75</v>
      </c>
      <c r="Q6650" s="30">
        <f>IFERROR(_xlfn.XLOOKUP($B6650,'Ownership Metrics'!$A:$A,'Ownership Metrics'!$F:$F),"")</f>
        <v>8</v>
      </c>
      <c r="R6650" s="30">
        <f>IFERROR(_xlfn.XLOOKUP($B6650,'Ownership Metrics'!$A:$A,'Ownership Metrics'!$G:$G),"")</f>
        <v>50</v>
      </c>
      <c r="S6650" s="27" t="str">
        <f>IFERROR(_xlfn.XLOOKUP($B6650,'Ownership Metrics'!$A:$A,'Ownership Metrics'!$H:$H),"")</f>
        <v>Terkonsentrasi</v>
      </c>
      <c r="T6650" s="27" t="str">
        <f>IFERROR(_xlfn.XLOOKUP($B6650,'Ownership Metrics'!$A:$A,'Ownership Metrics'!$I:$I),"")</f>
        <v>Sedang</v>
      </c>
      <c r="U6650" s="27">
        <f>IF(COUNTIFS($B$2:$B6650,$B6650,$D$2:$D6650,$D6650)=1,1,0)</f>
        <v>1</v>
      </c>
      <c r="V6650" s="27">
        <f t="shared" si="310"/>
        <v>25.53</v>
      </c>
      <c r="W6650" s="27">
        <f t="shared" si="311"/>
        <v>2</v>
      </c>
      <c r="X6650" s="27">
        <f t="shared" si="309"/>
        <v>25.529999334999999</v>
      </c>
    </row>
    <row r="6651" spans="1:24" x14ac:dyDescent="0.25">
      <c r="A6651" s="26">
        <v>46265</v>
      </c>
      <c r="B6651" s="27" t="s">
        <v>11039</v>
      </c>
      <c r="C6651" s="27" t="s">
        <v>6725</v>
      </c>
      <c r="D6651" s="27" t="s">
        <v>147</v>
      </c>
      <c r="E6651" s="27" t="s">
        <v>67</v>
      </c>
      <c r="F6651" s="27" t="s">
        <v>32</v>
      </c>
      <c r="G6651" s="27"/>
      <c r="H6651" s="27" t="s">
        <v>64</v>
      </c>
      <c r="I6651" s="28">
        <v>3372249347</v>
      </c>
      <c r="J6651" s="28">
        <v>0</v>
      </c>
      <c r="K6651" s="28">
        <v>3372249347</v>
      </c>
      <c r="L6651" s="29">
        <v>12.97</v>
      </c>
      <c r="M6651" s="29">
        <f>IFERROR(_xlfn.XLOOKUP($B6651,'Ownership Metrics'!$A:$A,'Ownership Metrics'!$B:$B),"")</f>
        <v>1.99</v>
      </c>
      <c r="N6651" s="28">
        <f>IFERROR(_xlfn.XLOOKUP($B6651,'Ownership Metrics'!$A:$A,'Ownership Metrics'!$C:$C),"")</f>
        <v>2433</v>
      </c>
      <c r="O6651" s="29">
        <f>IFERROR(_xlfn.XLOOKUP($B6651,'Ownership Metrics'!$A:$A,'Ownership Metrics'!$D:$D),"")</f>
        <v>38.25</v>
      </c>
      <c r="P6651" s="29">
        <f>IFERROR(_xlfn.XLOOKUP($B6651,'Ownership Metrics'!$A:$A,'Ownership Metrics'!$E:$E),"")</f>
        <v>76.75</v>
      </c>
      <c r="Q6651" s="30">
        <f>IFERROR(_xlfn.XLOOKUP($B6651,'Ownership Metrics'!$A:$A,'Ownership Metrics'!$F:$F),"")</f>
        <v>8</v>
      </c>
      <c r="R6651" s="30">
        <f>IFERROR(_xlfn.XLOOKUP($B6651,'Ownership Metrics'!$A:$A,'Ownership Metrics'!$G:$G),"")</f>
        <v>50</v>
      </c>
      <c r="S6651" s="27" t="str">
        <f>IFERROR(_xlfn.XLOOKUP($B6651,'Ownership Metrics'!$A:$A,'Ownership Metrics'!$H:$H),"")</f>
        <v>Terkonsentrasi</v>
      </c>
      <c r="T6651" s="27" t="str">
        <f>IFERROR(_xlfn.XLOOKUP($B6651,'Ownership Metrics'!$A:$A,'Ownership Metrics'!$I:$I),"")</f>
        <v>Sedang</v>
      </c>
      <c r="U6651" s="27">
        <f>IF(COUNTIFS($B$2:$B6651,$B6651,$D$2:$D6651,$D6651)=1,1,0)</f>
        <v>1</v>
      </c>
      <c r="V6651" s="27">
        <f t="shared" si="310"/>
        <v>12.97</v>
      </c>
      <c r="W6651" s="27">
        <f t="shared" si="311"/>
        <v>3</v>
      </c>
      <c r="X6651" s="27">
        <f t="shared" si="309"/>
        <v>12.969999334900001</v>
      </c>
    </row>
    <row r="6652" spans="1:24" x14ac:dyDescent="0.25">
      <c r="A6652" s="26">
        <v>46265</v>
      </c>
      <c r="B6652" s="27" t="s">
        <v>11040</v>
      </c>
      <c r="C6652" s="27" t="s">
        <v>6732</v>
      </c>
      <c r="D6652" s="27" t="s">
        <v>1072</v>
      </c>
      <c r="E6652" s="27" t="s">
        <v>22</v>
      </c>
      <c r="F6652" s="27" t="s">
        <v>23</v>
      </c>
      <c r="G6652" s="27"/>
      <c r="H6652" s="27" t="s">
        <v>24</v>
      </c>
      <c r="I6652" s="28">
        <v>49688900</v>
      </c>
      <c r="J6652" s="28">
        <v>0</v>
      </c>
      <c r="K6652" s="28">
        <v>49688900</v>
      </c>
      <c r="L6652" s="29">
        <v>1.58</v>
      </c>
      <c r="M6652" s="29">
        <f>IFERROR(_xlfn.XLOOKUP($B6652,'Ownership Metrics'!$A:$A,'Ownership Metrics'!$B:$B),"")</f>
        <v>4.4400000000000004</v>
      </c>
      <c r="N6652" s="28">
        <f>IFERROR(_xlfn.XLOOKUP($B6652,'Ownership Metrics'!$A:$A,'Ownership Metrics'!$C:$C),"")</f>
        <v>1968</v>
      </c>
      <c r="O6652" s="29">
        <f>IFERROR(_xlfn.XLOOKUP($B6652,'Ownership Metrics'!$A:$A,'Ownership Metrics'!$D:$D),"")</f>
        <v>27.28</v>
      </c>
      <c r="P6652" s="29">
        <f>IFERROR(_xlfn.XLOOKUP($B6652,'Ownership Metrics'!$A:$A,'Ownership Metrics'!$E:$E),"")</f>
        <v>74.72</v>
      </c>
      <c r="Q6652" s="30">
        <f>IFERROR(_xlfn.XLOOKUP($B6652,'Ownership Metrics'!$A:$A,'Ownership Metrics'!$F:$F),"")</f>
        <v>11</v>
      </c>
      <c r="R6652" s="30">
        <f>IFERROR(_xlfn.XLOOKUP($B6652,'Ownership Metrics'!$A:$A,'Ownership Metrics'!$G:$G),"")</f>
        <v>44</v>
      </c>
      <c r="S6652" s="27" t="str">
        <f>IFERROR(_xlfn.XLOOKUP($B6652,'Ownership Metrics'!$A:$A,'Ownership Metrics'!$H:$H),"")</f>
        <v>Terkonsentrasi</v>
      </c>
      <c r="T6652" s="27" t="str">
        <f>IFERROR(_xlfn.XLOOKUP($B6652,'Ownership Metrics'!$A:$A,'Ownership Metrics'!$I:$I),"")</f>
        <v>Sedang</v>
      </c>
      <c r="U6652" s="27">
        <f>IF(COUNTIFS($B$2:$B6652,$B6652,$D$2:$D6652,$D6652)=1,1,0)</f>
        <v>1</v>
      </c>
      <c r="V6652" s="27">
        <f t="shared" si="310"/>
        <v>1.58</v>
      </c>
      <c r="W6652" s="27">
        <f t="shared" si="311"/>
        <v>8</v>
      </c>
      <c r="X6652" s="27">
        <f t="shared" si="309"/>
        <v>1.5799993348000001</v>
      </c>
    </row>
    <row r="6653" spans="1:24" x14ac:dyDescent="0.25">
      <c r="A6653" s="26">
        <v>46265</v>
      </c>
      <c r="B6653" s="27" t="s">
        <v>11040</v>
      </c>
      <c r="C6653" s="27" t="s">
        <v>6732</v>
      </c>
      <c r="D6653" s="27" t="s">
        <v>6733</v>
      </c>
      <c r="E6653" s="27" t="s">
        <v>22</v>
      </c>
      <c r="F6653" s="27" t="s">
        <v>23</v>
      </c>
      <c r="G6653" s="27"/>
      <c r="H6653" s="27" t="s">
        <v>24</v>
      </c>
      <c r="I6653" s="28">
        <v>37000</v>
      </c>
      <c r="J6653" s="28">
        <v>120000000</v>
      </c>
      <c r="K6653" s="28">
        <v>120037000</v>
      </c>
      <c r="L6653" s="29">
        <v>3.82</v>
      </c>
      <c r="M6653" s="29">
        <f>IFERROR(_xlfn.XLOOKUP($B6653,'Ownership Metrics'!$A:$A,'Ownership Metrics'!$B:$B),"")</f>
        <v>4.4400000000000004</v>
      </c>
      <c r="N6653" s="28">
        <f>IFERROR(_xlfn.XLOOKUP($B6653,'Ownership Metrics'!$A:$A,'Ownership Metrics'!$C:$C),"")</f>
        <v>1968</v>
      </c>
      <c r="O6653" s="29">
        <f>IFERROR(_xlfn.XLOOKUP($B6653,'Ownership Metrics'!$A:$A,'Ownership Metrics'!$D:$D),"")</f>
        <v>27.28</v>
      </c>
      <c r="P6653" s="29">
        <f>IFERROR(_xlfn.XLOOKUP($B6653,'Ownership Metrics'!$A:$A,'Ownership Metrics'!$E:$E),"")</f>
        <v>74.72</v>
      </c>
      <c r="Q6653" s="30">
        <f>IFERROR(_xlfn.XLOOKUP($B6653,'Ownership Metrics'!$A:$A,'Ownership Metrics'!$F:$F),"")</f>
        <v>11</v>
      </c>
      <c r="R6653" s="30">
        <f>IFERROR(_xlfn.XLOOKUP($B6653,'Ownership Metrics'!$A:$A,'Ownership Metrics'!$G:$G),"")</f>
        <v>44</v>
      </c>
      <c r="S6653" s="27" t="str">
        <f>IFERROR(_xlfn.XLOOKUP($B6653,'Ownership Metrics'!$A:$A,'Ownership Metrics'!$H:$H),"")</f>
        <v>Terkonsentrasi</v>
      </c>
      <c r="T6653" s="27" t="str">
        <f>IFERROR(_xlfn.XLOOKUP($B6653,'Ownership Metrics'!$A:$A,'Ownership Metrics'!$I:$I),"")</f>
        <v>Sedang</v>
      </c>
      <c r="U6653" s="27">
        <f>IF(COUNTIFS($B$2:$B6653,$B6653,$D$2:$D6653,$D6653)=1,1,0)</f>
        <v>1</v>
      </c>
      <c r="V6653" s="27">
        <f t="shared" si="310"/>
        <v>3.82</v>
      </c>
      <c r="W6653" s="27">
        <f t="shared" si="311"/>
        <v>6</v>
      </c>
      <c r="X6653" s="27">
        <f t="shared" si="309"/>
        <v>3.8199993346999999</v>
      </c>
    </row>
    <row r="6654" spans="1:24" x14ac:dyDescent="0.25">
      <c r="A6654" s="26">
        <v>46265</v>
      </c>
      <c r="B6654" s="27" t="s">
        <v>11040</v>
      </c>
      <c r="C6654" s="27" t="s">
        <v>6732</v>
      </c>
      <c r="D6654" s="27" t="s">
        <v>6734</v>
      </c>
      <c r="E6654" s="27" t="s">
        <v>22</v>
      </c>
      <c r="F6654" s="27" t="s">
        <v>23</v>
      </c>
      <c r="G6654" s="27"/>
      <c r="H6654" s="27" t="s">
        <v>24</v>
      </c>
      <c r="I6654" s="28">
        <v>0</v>
      </c>
      <c r="J6654" s="28">
        <v>633384048</v>
      </c>
      <c r="K6654" s="28">
        <v>633384048</v>
      </c>
      <c r="L6654" s="29">
        <v>20.16</v>
      </c>
      <c r="M6654" s="29">
        <f>IFERROR(_xlfn.XLOOKUP($B6654,'Ownership Metrics'!$A:$A,'Ownership Metrics'!$B:$B),"")</f>
        <v>4.4400000000000004</v>
      </c>
      <c r="N6654" s="28">
        <f>IFERROR(_xlfn.XLOOKUP($B6654,'Ownership Metrics'!$A:$A,'Ownership Metrics'!$C:$C),"")</f>
        <v>1968</v>
      </c>
      <c r="O6654" s="29">
        <f>IFERROR(_xlfn.XLOOKUP($B6654,'Ownership Metrics'!$A:$A,'Ownership Metrics'!$D:$D),"")</f>
        <v>27.28</v>
      </c>
      <c r="P6654" s="29">
        <f>IFERROR(_xlfn.XLOOKUP($B6654,'Ownership Metrics'!$A:$A,'Ownership Metrics'!$E:$E),"")</f>
        <v>74.72</v>
      </c>
      <c r="Q6654" s="30">
        <f>IFERROR(_xlfn.XLOOKUP($B6654,'Ownership Metrics'!$A:$A,'Ownership Metrics'!$F:$F),"")</f>
        <v>11</v>
      </c>
      <c r="R6654" s="30">
        <f>IFERROR(_xlfn.XLOOKUP($B6654,'Ownership Metrics'!$A:$A,'Ownership Metrics'!$G:$G),"")</f>
        <v>44</v>
      </c>
      <c r="S6654" s="27" t="str">
        <f>IFERROR(_xlfn.XLOOKUP($B6654,'Ownership Metrics'!$A:$A,'Ownership Metrics'!$H:$H),"")</f>
        <v>Terkonsentrasi</v>
      </c>
      <c r="T6654" s="27" t="str">
        <f>IFERROR(_xlfn.XLOOKUP($B6654,'Ownership Metrics'!$A:$A,'Ownership Metrics'!$I:$I),"")</f>
        <v>Sedang</v>
      </c>
      <c r="U6654" s="27">
        <f>IF(COUNTIFS($B$2:$B6654,$B6654,$D$2:$D6654,$D6654)=1,1,0)</f>
        <v>1</v>
      </c>
      <c r="V6654" s="27">
        <f t="shared" si="310"/>
        <v>20.16</v>
      </c>
      <c r="W6654" s="27">
        <f t="shared" si="311"/>
        <v>3</v>
      </c>
      <c r="X6654" s="27">
        <f t="shared" si="309"/>
        <v>20.159999334599998</v>
      </c>
    </row>
    <row r="6655" spans="1:24" x14ac:dyDescent="0.25">
      <c r="A6655" s="26">
        <v>46265</v>
      </c>
      <c r="B6655" s="27" t="s">
        <v>11040</v>
      </c>
      <c r="C6655" s="27" t="s">
        <v>6732</v>
      </c>
      <c r="D6655" s="27" t="s">
        <v>1074</v>
      </c>
      <c r="E6655" s="27" t="s">
        <v>22</v>
      </c>
      <c r="F6655" s="27" t="s">
        <v>23</v>
      </c>
      <c r="G6655" s="27"/>
      <c r="H6655" s="27" t="s">
        <v>24</v>
      </c>
      <c r="I6655" s="28">
        <v>54887874</v>
      </c>
      <c r="J6655" s="28">
        <v>0</v>
      </c>
      <c r="K6655" s="28">
        <v>54887874</v>
      </c>
      <c r="L6655" s="29">
        <v>1.75</v>
      </c>
      <c r="M6655" s="29">
        <f>IFERROR(_xlfn.XLOOKUP($B6655,'Ownership Metrics'!$A:$A,'Ownership Metrics'!$B:$B),"")</f>
        <v>4.4400000000000004</v>
      </c>
      <c r="N6655" s="28">
        <f>IFERROR(_xlfn.XLOOKUP($B6655,'Ownership Metrics'!$A:$A,'Ownership Metrics'!$C:$C),"")</f>
        <v>1968</v>
      </c>
      <c r="O6655" s="29">
        <f>IFERROR(_xlfn.XLOOKUP($B6655,'Ownership Metrics'!$A:$A,'Ownership Metrics'!$D:$D),"")</f>
        <v>27.28</v>
      </c>
      <c r="P6655" s="29">
        <f>IFERROR(_xlfn.XLOOKUP($B6655,'Ownership Metrics'!$A:$A,'Ownership Metrics'!$E:$E),"")</f>
        <v>74.72</v>
      </c>
      <c r="Q6655" s="30">
        <f>IFERROR(_xlfn.XLOOKUP($B6655,'Ownership Metrics'!$A:$A,'Ownership Metrics'!$F:$F),"")</f>
        <v>11</v>
      </c>
      <c r="R6655" s="30">
        <f>IFERROR(_xlfn.XLOOKUP($B6655,'Ownership Metrics'!$A:$A,'Ownership Metrics'!$G:$G),"")</f>
        <v>44</v>
      </c>
      <c r="S6655" s="27" t="str">
        <f>IFERROR(_xlfn.XLOOKUP($B6655,'Ownership Metrics'!$A:$A,'Ownership Metrics'!$H:$H),"")</f>
        <v>Terkonsentrasi</v>
      </c>
      <c r="T6655" s="27" t="str">
        <f>IFERROR(_xlfn.XLOOKUP($B6655,'Ownership Metrics'!$A:$A,'Ownership Metrics'!$I:$I),"")</f>
        <v>Sedang</v>
      </c>
      <c r="U6655" s="27">
        <f>IF(COUNTIFS($B$2:$B6655,$B6655,$D$2:$D6655,$D6655)=1,1,0)</f>
        <v>1</v>
      </c>
      <c r="V6655" s="27">
        <f t="shared" si="310"/>
        <v>1.75</v>
      </c>
      <c r="W6655" s="27">
        <f t="shared" si="311"/>
        <v>7</v>
      </c>
      <c r="X6655" s="27">
        <f t="shared" si="309"/>
        <v>1.7499993345</v>
      </c>
    </row>
    <row r="6656" spans="1:24" x14ac:dyDescent="0.25">
      <c r="A6656" s="26">
        <v>46265</v>
      </c>
      <c r="B6656" s="27" t="s">
        <v>11040</v>
      </c>
      <c r="C6656" s="27" t="s">
        <v>6732</v>
      </c>
      <c r="D6656" s="27" t="s">
        <v>6735</v>
      </c>
      <c r="E6656" s="27" t="s">
        <v>22</v>
      </c>
      <c r="F6656" s="27" t="s">
        <v>23</v>
      </c>
      <c r="G6656" s="27"/>
      <c r="H6656" s="27" t="s">
        <v>24</v>
      </c>
      <c r="I6656" s="28">
        <v>1814700</v>
      </c>
      <c r="J6656" s="28">
        <v>151000000</v>
      </c>
      <c r="K6656" s="28">
        <v>152814700</v>
      </c>
      <c r="L6656" s="29">
        <v>4.8600000000000003</v>
      </c>
      <c r="M6656" s="29">
        <f>IFERROR(_xlfn.XLOOKUP($B6656,'Ownership Metrics'!$A:$A,'Ownership Metrics'!$B:$B),"")</f>
        <v>4.4400000000000004</v>
      </c>
      <c r="N6656" s="28">
        <f>IFERROR(_xlfn.XLOOKUP($B6656,'Ownership Metrics'!$A:$A,'Ownership Metrics'!$C:$C),"")</f>
        <v>1968</v>
      </c>
      <c r="O6656" s="29">
        <f>IFERROR(_xlfn.XLOOKUP($B6656,'Ownership Metrics'!$A:$A,'Ownership Metrics'!$D:$D),"")</f>
        <v>27.28</v>
      </c>
      <c r="P6656" s="29">
        <f>IFERROR(_xlfn.XLOOKUP($B6656,'Ownership Metrics'!$A:$A,'Ownership Metrics'!$E:$E),"")</f>
        <v>74.72</v>
      </c>
      <c r="Q6656" s="30">
        <f>IFERROR(_xlfn.XLOOKUP($B6656,'Ownership Metrics'!$A:$A,'Ownership Metrics'!$F:$F),"")</f>
        <v>11</v>
      </c>
      <c r="R6656" s="30">
        <f>IFERROR(_xlfn.XLOOKUP($B6656,'Ownership Metrics'!$A:$A,'Ownership Metrics'!$G:$G),"")</f>
        <v>44</v>
      </c>
      <c r="S6656" s="27" t="str">
        <f>IFERROR(_xlfn.XLOOKUP($B6656,'Ownership Metrics'!$A:$A,'Ownership Metrics'!$H:$H),"")</f>
        <v>Terkonsentrasi</v>
      </c>
      <c r="T6656" s="27" t="str">
        <f>IFERROR(_xlfn.XLOOKUP($B6656,'Ownership Metrics'!$A:$A,'Ownership Metrics'!$I:$I),"")</f>
        <v>Sedang</v>
      </c>
      <c r="U6656" s="27">
        <f>IF(COUNTIFS($B$2:$B6656,$B6656,$D$2:$D6656,$D6656)=1,1,0)</f>
        <v>1</v>
      </c>
      <c r="V6656" s="27">
        <f t="shared" si="310"/>
        <v>4.8600000000000003</v>
      </c>
      <c r="W6656" s="27">
        <f t="shared" si="311"/>
        <v>5</v>
      </c>
      <c r="X6656" s="27">
        <f t="shared" si="309"/>
        <v>4.8599993344000003</v>
      </c>
    </row>
    <row r="6657" spans="1:24" x14ac:dyDescent="0.25">
      <c r="A6657" s="26">
        <v>46265</v>
      </c>
      <c r="B6657" s="27" t="s">
        <v>11040</v>
      </c>
      <c r="C6657" s="27" t="s">
        <v>6732</v>
      </c>
      <c r="D6657" s="27" t="s">
        <v>207</v>
      </c>
      <c r="E6657" s="27" t="s">
        <v>26</v>
      </c>
      <c r="F6657" s="27" t="s">
        <v>32</v>
      </c>
      <c r="G6657" s="27"/>
      <c r="H6657" s="27" t="s">
        <v>64</v>
      </c>
      <c r="I6657" s="28">
        <v>153500000</v>
      </c>
      <c r="J6657" s="28">
        <v>0</v>
      </c>
      <c r="K6657" s="28">
        <v>153500000</v>
      </c>
      <c r="L6657" s="29">
        <v>4.8899999999999997</v>
      </c>
      <c r="M6657" s="29">
        <f>IFERROR(_xlfn.XLOOKUP($B6657,'Ownership Metrics'!$A:$A,'Ownership Metrics'!$B:$B),"")</f>
        <v>4.4400000000000004</v>
      </c>
      <c r="N6657" s="28">
        <f>IFERROR(_xlfn.XLOOKUP($B6657,'Ownership Metrics'!$A:$A,'Ownership Metrics'!$C:$C),"")</f>
        <v>1968</v>
      </c>
      <c r="O6657" s="29">
        <f>IFERROR(_xlfn.XLOOKUP($B6657,'Ownership Metrics'!$A:$A,'Ownership Metrics'!$D:$D),"")</f>
        <v>27.28</v>
      </c>
      <c r="P6657" s="29">
        <f>IFERROR(_xlfn.XLOOKUP($B6657,'Ownership Metrics'!$A:$A,'Ownership Metrics'!$E:$E),"")</f>
        <v>74.72</v>
      </c>
      <c r="Q6657" s="30">
        <f>IFERROR(_xlfn.XLOOKUP($B6657,'Ownership Metrics'!$A:$A,'Ownership Metrics'!$F:$F),"")</f>
        <v>11</v>
      </c>
      <c r="R6657" s="30">
        <f>IFERROR(_xlfn.XLOOKUP($B6657,'Ownership Metrics'!$A:$A,'Ownership Metrics'!$G:$G),"")</f>
        <v>44</v>
      </c>
      <c r="S6657" s="27" t="str">
        <f>IFERROR(_xlfn.XLOOKUP($B6657,'Ownership Metrics'!$A:$A,'Ownership Metrics'!$H:$H),"")</f>
        <v>Terkonsentrasi</v>
      </c>
      <c r="T6657" s="27" t="str">
        <f>IFERROR(_xlfn.XLOOKUP($B6657,'Ownership Metrics'!$A:$A,'Ownership Metrics'!$I:$I),"")</f>
        <v>Sedang</v>
      </c>
      <c r="U6657" s="27">
        <f>IF(COUNTIFS($B$2:$B6657,$B6657,$D$2:$D6657,$D6657)=1,1,0)</f>
        <v>1</v>
      </c>
      <c r="V6657" s="27">
        <f t="shared" si="310"/>
        <v>4.8899999999999997</v>
      </c>
      <c r="W6657" s="27">
        <f t="shared" si="311"/>
        <v>4</v>
      </c>
      <c r="X6657" s="27">
        <f t="shared" si="309"/>
        <v>4.8899993342999997</v>
      </c>
    </row>
    <row r="6658" spans="1:24" x14ac:dyDescent="0.25">
      <c r="A6658" s="26">
        <v>46265</v>
      </c>
      <c r="B6658" s="27" t="s">
        <v>11040</v>
      </c>
      <c r="C6658" s="27" t="s">
        <v>6732</v>
      </c>
      <c r="D6658" s="27" t="s">
        <v>1866</v>
      </c>
      <c r="E6658" s="27" t="s">
        <v>83</v>
      </c>
      <c r="F6658" s="27" t="s">
        <v>32</v>
      </c>
      <c r="G6658" s="27"/>
      <c r="H6658" s="27" t="s">
        <v>56</v>
      </c>
      <c r="I6658" s="28">
        <v>36159850</v>
      </c>
      <c r="J6658" s="28">
        <v>0</v>
      </c>
      <c r="K6658" s="28">
        <v>36159850</v>
      </c>
      <c r="L6658" s="29">
        <v>1.1499999999999999</v>
      </c>
      <c r="M6658" s="29">
        <f>IFERROR(_xlfn.XLOOKUP($B6658,'Ownership Metrics'!$A:$A,'Ownership Metrics'!$B:$B),"")</f>
        <v>4.4400000000000004</v>
      </c>
      <c r="N6658" s="28">
        <f>IFERROR(_xlfn.XLOOKUP($B6658,'Ownership Metrics'!$A:$A,'Ownership Metrics'!$C:$C),"")</f>
        <v>1968</v>
      </c>
      <c r="O6658" s="29">
        <f>IFERROR(_xlfn.XLOOKUP($B6658,'Ownership Metrics'!$A:$A,'Ownership Metrics'!$D:$D),"")</f>
        <v>27.28</v>
      </c>
      <c r="P6658" s="29">
        <f>IFERROR(_xlfn.XLOOKUP($B6658,'Ownership Metrics'!$A:$A,'Ownership Metrics'!$E:$E),"")</f>
        <v>74.72</v>
      </c>
      <c r="Q6658" s="30">
        <f>IFERROR(_xlfn.XLOOKUP($B6658,'Ownership Metrics'!$A:$A,'Ownership Metrics'!$F:$F),"")</f>
        <v>11</v>
      </c>
      <c r="R6658" s="30">
        <f>IFERROR(_xlfn.XLOOKUP($B6658,'Ownership Metrics'!$A:$A,'Ownership Metrics'!$G:$G),"")</f>
        <v>44</v>
      </c>
      <c r="S6658" s="27" t="str">
        <f>IFERROR(_xlfn.XLOOKUP($B6658,'Ownership Metrics'!$A:$A,'Ownership Metrics'!$H:$H),"")</f>
        <v>Terkonsentrasi</v>
      </c>
      <c r="T6658" s="27" t="str">
        <f>IFERROR(_xlfn.XLOOKUP($B6658,'Ownership Metrics'!$A:$A,'Ownership Metrics'!$I:$I),"")</f>
        <v>Sedang</v>
      </c>
      <c r="U6658" s="27">
        <f>IF(COUNTIFS($B$2:$B6658,$B6658,$D$2:$D6658,$D6658)=1,1,0)</f>
        <v>1</v>
      </c>
      <c r="V6658" s="27">
        <f t="shared" si="310"/>
        <v>1.1499999999999999</v>
      </c>
      <c r="W6658" s="27">
        <f t="shared" si="311"/>
        <v>11</v>
      </c>
      <c r="X6658" s="27">
        <f t="shared" ref="X6658:X6721" si="312">$V6658-(ROW()*0.0000000001)</f>
        <v>1.1499993341999999</v>
      </c>
    </row>
    <row r="6659" spans="1:24" x14ac:dyDescent="0.25">
      <c r="A6659" s="26">
        <v>46265</v>
      </c>
      <c r="B6659" s="27" t="s">
        <v>11040</v>
      </c>
      <c r="C6659" s="27" t="s">
        <v>6732</v>
      </c>
      <c r="D6659" s="27" t="s">
        <v>1868</v>
      </c>
      <c r="E6659" s="27" t="s">
        <v>35</v>
      </c>
      <c r="F6659" s="27" t="s">
        <v>23</v>
      </c>
      <c r="G6659" s="27" t="s">
        <v>36</v>
      </c>
      <c r="H6659" s="27" t="s">
        <v>24</v>
      </c>
      <c r="I6659" s="28">
        <v>857072000</v>
      </c>
      <c r="J6659" s="28">
        <v>0</v>
      </c>
      <c r="K6659" s="28">
        <v>857072000</v>
      </c>
      <c r="L6659" s="29">
        <v>27.28</v>
      </c>
      <c r="M6659" s="29">
        <f>IFERROR(_xlfn.XLOOKUP($B6659,'Ownership Metrics'!$A:$A,'Ownership Metrics'!$B:$B),"")</f>
        <v>4.4400000000000004</v>
      </c>
      <c r="N6659" s="28">
        <f>IFERROR(_xlfn.XLOOKUP($B6659,'Ownership Metrics'!$A:$A,'Ownership Metrics'!$C:$C),"")</f>
        <v>1968</v>
      </c>
      <c r="O6659" s="29">
        <f>IFERROR(_xlfn.XLOOKUP($B6659,'Ownership Metrics'!$A:$A,'Ownership Metrics'!$D:$D),"")</f>
        <v>27.28</v>
      </c>
      <c r="P6659" s="29">
        <f>IFERROR(_xlfn.XLOOKUP($B6659,'Ownership Metrics'!$A:$A,'Ownership Metrics'!$E:$E),"")</f>
        <v>74.72</v>
      </c>
      <c r="Q6659" s="30">
        <f>IFERROR(_xlfn.XLOOKUP($B6659,'Ownership Metrics'!$A:$A,'Ownership Metrics'!$F:$F),"")</f>
        <v>11</v>
      </c>
      <c r="R6659" s="30">
        <f>IFERROR(_xlfn.XLOOKUP($B6659,'Ownership Metrics'!$A:$A,'Ownership Metrics'!$G:$G),"")</f>
        <v>44</v>
      </c>
      <c r="S6659" s="27" t="str">
        <f>IFERROR(_xlfn.XLOOKUP($B6659,'Ownership Metrics'!$A:$A,'Ownership Metrics'!$H:$H),"")</f>
        <v>Terkonsentrasi</v>
      </c>
      <c r="T6659" s="27" t="str">
        <f>IFERROR(_xlfn.XLOOKUP($B6659,'Ownership Metrics'!$A:$A,'Ownership Metrics'!$I:$I),"")</f>
        <v>Sedang</v>
      </c>
      <c r="U6659" s="27">
        <f>IF(COUNTIFS($B$2:$B6659,$B6659,$D$2:$D6659,$D6659)=1,1,0)</f>
        <v>1</v>
      </c>
      <c r="V6659" s="27">
        <f t="shared" ref="V6659:V6722" si="313">SUMIFS($L$2:$L$10000,$B$2:$B$10000,$B6659,$D$2:$D$10000,$D6659)</f>
        <v>27.28</v>
      </c>
      <c r="W6659" s="27">
        <f t="shared" ref="W6659:W6722" si="314">COUNTIFS($B$2:$B$10000,$B6659,$U$2:$U$10000,1,$X$2:$X$10000,"&gt;"&amp;$X6659)+1</f>
        <v>1</v>
      </c>
      <c r="X6659" s="27">
        <f t="shared" si="312"/>
        <v>27.279999334100001</v>
      </c>
    </row>
    <row r="6660" spans="1:24" x14ac:dyDescent="0.25">
      <c r="A6660" s="26">
        <v>46265</v>
      </c>
      <c r="B6660" s="27" t="s">
        <v>11040</v>
      </c>
      <c r="C6660" s="27" t="s">
        <v>6732</v>
      </c>
      <c r="D6660" s="27" t="s">
        <v>1869</v>
      </c>
      <c r="E6660" s="27" t="s">
        <v>35</v>
      </c>
      <c r="F6660" s="27" t="s">
        <v>23</v>
      </c>
      <c r="G6660" s="27" t="s">
        <v>36</v>
      </c>
      <c r="H6660" s="27" t="s">
        <v>24</v>
      </c>
      <c r="I6660" s="28">
        <v>857072000</v>
      </c>
      <c r="J6660" s="28">
        <v>0</v>
      </c>
      <c r="K6660" s="28">
        <v>857072000</v>
      </c>
      <c r="L6660" s="29">
        <v>27.28</v>
      </c>
      <c r="M6660" s="29">
        <f>IFERROR(_xlfn.XLOOKUP($B6660,'Ownership Metrics'!$A:$A,'Ownership Metrics'!$B:$B),"")</f>
        <v>4.4400000000000004</v>
      </c>
      <c r="N6660" s="28">
        <f>IFERROR(_xlfn.XLOOKUP($B6660,'Ownership Metrics'!$A:$A,'Ownership Metrics'!$C:$C),"")</f>
        <v>1968</v>
      </c>
      <c r="O6660" s="29">
        <f>IFERROR(_xlfn.XLOOKUP($B6660,'Ownership Metrics'!$A:$A,'Ownership Metrics'!$D:$D),"")</f>
        <v>27.28</v>
      </c>
      <c r="P6660" s="29">
        <f>IFERROR(_xlfn.XLOOKUP($B6660,'Ownership Metrics'!$A:$A,'Ownership Metrics'!$E:$E),"")</f>
        <v>74.72</v>
      </c>
      <c r="Q6660" s="30">
        <f>IFERROR(_xlfn.XLOOKUP($B6660,'Ownership Metrics'!$A:$A,'Ownership Metrics'!$F:$F),"")</f>
        <v>11</v>
      </c>
      <c r="R6660" s="30">
        <f>IFERROR(_xlfn.XLOOKUP($B6660,'Ownership Metrics'!$A:$A,'Ownership Metrics'!$G:$G),"")</f>
        <v>44</v>
      </c>
      <c r="S6660" s="27" t="str">
        <f>IFERROR(_xlfn.XLOOKUP($B6660,'Ownership Metrics'!$A:$A,'Ownership Metrics'!$H:$H),"")</f>
        <v>Terkonsentrasi</v>
      </c>
      <c r="T6660" s="27" t="str">
        <f>IFERROR(_xlfn.XLOOKUP($B6660,'Ownership Metrics'!$A:$A,'Ownership Metrics'!$I:$I),"")</f>
        <v>Sedang</v>
      </c>
      <c r="U6660" s="27">
        <f>IF(COUNTIFS($B$2:$B6660,$B6660,$D$2:$D6660,$D6660)=1,1,0)</f>
        <v>1</v>
      </c>
      <c r="V6660" s="27">
        <f t="shared" si="313"/>
        <v>27.28</v>
      </c>
      <c r="W6660" s="27">
        <f t="shared" si="314"/>
        <v>2</v>
      </c>
      <c r="X6660" s="27">
        <f t="shared" si="312"/>
        <v>27.279999334000003</v>
      </c>
    </row>
    <row r="6661" spans="1:24" x14ac:dyDescent="0.25">
      <c r="A6661" s="26">
        <v>46265</v>
      </c>
      <c r="B6661" s="27" t="s">
        <v>11040</v>
      </c>
      <c r="C6661" s="27" t="s">
        <v>6732</v>
      </c>
      <c r="D6661" s="27" t="s">
        <v>2391</v>
      </c>
      <c r="E6661" s="27" t="s">
        <v>72</v>
      </c>
      <c r="F6661" s="27" t="s">
        <v>23</v>
      </c>
      <c r="G6661" s="27"/>
      <c r="H6661" s="27" t="s">
        <v>24</v>
      </c>
      <c r="I6661" s="28">
        <v>39275100</v>
      </c>
      <c r="J6661" s="28">
        <v>0</v>
      </c>
      <c r="K6661" s="28">
        <v>39275100</v>
      </c>
      <c r="L6661" s="29">
        <v>1.25</v>
      </c>
      <c r="M6661" s="29">
        <f>IFERROR(_xlfn.XLOOKUP($B6661,'Ownership Metrics'!$A:$A,'Ownership Metrics'!$B:$B),"")</f>
        <v>4.4400000000000004</v>
      </c>
      <c r="N6661" s="28">
        <f>IFERROR(_xlfn.XLOOKUP($B6661,'Ownership Metrics'!$A:$A,'Ownership Metrics'!$C:$C),"")</f>
        <v>1968</v>
      </c>
      <c r="O6661" s="29">
        <f>IFERROR(_xlfn.XLOOKUP($B6661,'Ownership Metrics'!$A:$A,'Ownership Metrics'!$D:$D),"")</f>
        <v>27.28</v>
      </c>
      <c r="P6661" s="29">
        <f>IFERROR(_xlfn.XLOOKUP($B6661,'Ownership Metrics'!$A:$A,'Ownership Metrics'!$E:$E),"")</f>
        <v>74.72</v>
      </c>
      <c r="Q6661" s="30">
        <f>IFERROR(_xlfn.XLOOKUP($B6661,'Ownership Metrics'!$A:$A,'Ownership Metrics'!$F:$F),"")</f>
        <v>11</v>
      </c>
      <c r="R6661" s="30">
        <f>IFERROR(_xlfn.XLOOKUP($B6661,'Ownership Metrics'!$A:$A,'Ownership Metrics'!$G:$G),"")</f>
        <v>44</v>
      </c>
      <c r="S6661" s="27" t="str">
        <f>IFERROR(_xlfn.XLOOKUP($B6661,'Ownership Metrics'!$A:$A,'Ownership Metrics'!$H:$H),"")</f>
        <v>Terkonsentrasi</v>
      </c>
      <c r="T6661" s="27" t="str">
        <f>IFERROR(_xlfn.XLOOKUP($B6661,'Ownership Metrics'!$A:$A,'Ownership Metrics'!$I:$I),"")</f>
        <v>Sedang</v>
      </c>
      <c r="U6661" s="27">
        <f>IF(COUNTIFS($B$2:$B6661,$B6661,$D$2:$D6661,$D6661)=1,1,0)</f>
        <v>1</v>
      </c>
      <c r="V6661" s="27">
        <f t="shared" si="313"/>
        <v>1.25</v>
      </c>
      <c r="W6661" s="27">
        <f t="shared" si="314"/>
        <v>10</v>
      </c>
      <c r="X6661" s="27">
        <f t="shared" si="312"/>
        <v>1.2499993339</v>
      </c>
    </row>
    <row r="6662" spans="1:24" x14ac:dyDescent="0.25">
      <c r="A6662" s="26">
        <v>46265</v>
      </c>
      <c r="B6662" s="27" t="s">
        <v>11040</v>
      </c>
      <c r="C6662" s="27" t="s">
        <v>6732</v>
      </c>
      <c r="D6662" s="27" t="s">
        <v>519</v>
      </c>
      <c r="E6662" s="27" t="s">
        <v>22</v>
      </c>
      <c r="F6662" s="27" t="s">
        <v>32</v>
      </c>
      <c r="G6662" s="27"/>
      <c r="H6662" s="27" t="s">
        <v>64</v>
      </c>
      <c r="I6662" s="28">
        <v>48229375</v>
      </c>
      <c r="J6662" s="28">
        <v>0</v>
      </c>
      <c r="K6662" s="28">
        <v>48229375</v>
      </c>
      <c r="L6662" s="29">
        <v>1.54</v>
      </c>
      <c r="M6662" s="29">
        <f>IFERROR(_xlfn.XLOOKUP($B6662,'Ownership Metrics'!$A:$A,'Ownership Metrics'!$B:$B),"")</f>
        <v>4.4400000000000004</v>
      </c>
      <c r="N6662" s="28">
        <f>IFERROR(_xlfn.XLOOKUP($B6662,'Ownership Metrics'!$A:$A,'Ownership Metrics'!$C:$C),"")</f>
        <v>1968</v>
      </c>
      <c r="O6662" s="29">
        <f>IFERROR(_xlfn.XLOOKUP($B6662,'Ownership Metrics'!$A:$A,'Ownership Metrics'!$D:$D),"")</f>
        <v>27.28</v>
      </c>
      <c r="P6662" s="29">
        <f>IFERROR(_xlfn.XLOOKUP($B6662,'Ownership Metrics'!$A:$A,'Ownership Metrics'!$E:$E),"")</f>
        <v>74.72</v>
      </c>
      <c r="Q6662" s="30">
        <f>IFERROR(_xlfn.XLOOKUP($B6662,'Ownership Metrics'!$A:$A,'Ownership Metrics'!$F:$F),"")</f>
        <v>11</v>
      </c>
      <c r="R6662" s="30">
        <f>IFERROR(_xlfn.XLOOKUP($B6662,'Ownership Metrics'!$A:$A,'Ownership Metrics'!$G:$G),"")</f>
        <v>44</v>
      </c>
      <c r="S6662" s="27" t="str">
        <f>IFERROR(_xlfn.XLOOKUP($B6662,'Ownership Metrics'!$A:$A,'Ownership Metrics'!$H:$H),"")</f>
        <v>Terkonsentrasi</v>
      </c>
      <c r="T6662" s="27" t="str">
        <f>IFERROR(_xlfn.XLOOKUP($B6662,'Ownership Metrics'!$A:$A,'Ownership Metrics'!$I:$I),"")</f>
        <v>Sedang</v>
      </c>
      <c r="U6662" s="27">
        <f>IF(COUNTIFS($B$2:$B6662,$B6662,$D$2:$D6662,$D6662)=1,1,0)</f>
        <v>1</v>
      </c>
      <c r="V6662" s="27">
        <f t="shared" si="313"/>
        <v>1.54</v>
      </c>
      <c r="W6662" s="27">
        <f t="shared" si="314"/>
        <v>9</v>
      </c>
      <c r="X6662" s="27">
        <f t="shared" si="312"/>
        <v>1.5399993338</v>
      </c>
    </row>
    <row r="6663" spans="1:24" x14ac:dyDescent="0.25">
      <c r="A6663" s="26">
        <v>46265</v>
      </c>
      <c r="B6663" s="27" t="s">
        <v>11041</v>
      </c>
      <c r="C6663" s="27" t="s">
        <v>6737</v>
      </c>
      <c r="D6663" s="27" t="s">
        <v>6738</v>
      </c>
      <c r="E6663" s="27" t="s">
        <v>51</v>
      </c>
      <c r="F6663" s="27" t="s">
        <v>23</v>
      </c>
      <c r="G6663" s="27"/>
      <c r="H6663" s="27" t="s">
        <v>24</v>
      </c>
      <c r="I6663" s="28">
        <v>79496700</v>
      </c>
      <c r="J6663" s="28">
        <v>0</v>
      </c>
      <c r="K6663" s="28">
        <v>79496700</v>
      </c>
      <c r="L6663" s="29">
        <v>5.26</v>
      </c>
      <c r="M6663" s="29">
        <f>IFERROR(_xlfn.XLOOKUP($B6663,'Ownership Metrics'!$A:$A,'Ownership Metrics'!$B:$B),"")</f>
        <v>7.97</v>
      </c>
      <c r="N6663" s="28">
        <f>IFERROR(_xlfn.XLOOKUP($B6663,'Ownership Metrics'!$A:$A,'Ownership Metrics'!$C:$C),"")</f>
        <v>7056</v>
      </c>
      <c r="O6663" s="29">
        <f>IFERROR(_xlfn.XLOOKUP($B6663,'Ownership Metrics'!$A:$A,'Ownership Metrics'!$D:$D),"")</f>
        <v>83.81</v>
      </c>
      <c r="P6663" s="29">
        <f>IFERROR(_xlfn.XLOOKUP($B6663,'Ownership Metrics'!$A:$A,'Ownership Metrics'!$E:$E),"")</f>
        <v>90.95</v>
      </c>
      <c r="Q6663" s="30">
        <f>IFERROR(_xlfn.XLOOKUP($B6663,'Ownership Metrics'!$A:$A,'Ownership Metrics'!$F:$F),"")</f>
        <v>4</v>
      </c>
      <c r="R6663" s="30">
        <f>IFERROR(_xlfn.XLOOKUP($B6663,'Ownership Metrics'!$A:$A,'Ownership Metrics'!$G:$G),"")</f>
        <v>80</v>
      </c>
      <c r="S6663" s="27" t="str">
        <f>IFERROR(_xlfn.XLOOKUP($B6663,'Ownership Metrics'!$A:$A,'Ownership Metrics'!$H:$H),"")</f>
        <v>Mayoritas</v>
      </c>
      <c r="T6663" s="27" t="str">
        <f>IFERROR(_xlfn.XLOOKUP($B6663,'Ownership Metrics'!$A:$A,'Ownership Metrics'!$I:$I),"")</f>
        <v>Tinggi</v>
      </c>
      <c r="U6663" s="27">
        <f>IF(COUNTIFS($B$2:$B6663,$B6663,$D$2:$D6663,$D6663)=1,1,0)</f>
        <v>1</v>
      </c>
      <c r="V6663" s="27">
        <f t="shared" si="313"/>
        <v>5.26</v>
      </c>
      <c r="W6663" s="27">
        <f t="shared" si="314"/>
        <v>2</v>
      </c>
      <c r="X6663" s="27">
        <f t="shared" si="312"/>
        <v>5.2599993336999997</v>
      </c>
    </row>
    <row r="6664" spans="1:24" x14ac:dyDescent="0.25">
      <c r="A6664" s="26">
        <v>46265</v>
      </c>
      <c r="B6664" s="27" t="s">
        <v>11041</v>
      </c>
      <c r="C6664" s="27" t="s">
        <v>6737</v>
      </c>
      <c r="D6664" s="27" t="s">
        <v>6739</v>
      </c>
      <c r="E6664" s="27" t="s">
        <v>22</v>
      </c>
      <c r="F6664" s="27" t="s">
        <v>23</v>
      </c>
      <c r="G6664" s="27"/>
      <c r="H6664" s="27" t="s">
        <v>24</v>
      </c>
      <c r="I6664" s="28">
        <v>28321700</v>
      </c>
      <c r="J6664" s="28">
        <v>0</v>
      </c>
      <c r="K6664" s="28">
        <v>28321700</v>
      </c>
      <c r="L6664" s="29">
        <v>1.88</v>
      </c>
      <c r="M6664" s="29">
        <f>IFERROR(_xlfn.XLOOKUP($B6664,'Ownership Metrics'!$A:$A,'Ownership Metrics'!$B:$B),"")</f>
        <v>7.97</v>
      </c>
      <c r="N6664" s="28">
        <f>IFERROR(_xlfn.XLOOKUP($B6664,'Ownership Metrics'!$A:$A,'Ownership Metrics'!$C:$C),"")</f>
        <v>7056</v>
      </c>
      <c r="O6664" s="29">
        <f>IFERROR(_xlfn.XLOOKUP($B6664,'Ownership Metrics'!$A:$A,'Ownership Metrics'!$D:$D),"")</f>
        <v>83.81</v>
      </c>
      <c r="P6664" s="29">
        <f>IFERROR(_xlfn.XLOOKUP($B6664,'Ownership Metrics'!$A:$A,'Ownership Metrics'!$E:$E),"")</f>
        <v>90.95</v>
      </c>
      <c r="Q6664" s="30">
        <f>IFERROR(_xlfn.XLOOKUP($B6664,'Ownership Metrics'!$A:$A,'Ownership Metrics'!$F:$F),"")</f>
        <v>4</v>
      </c>
      <c r="R6664" s="30">
        <f>IFERROR(_xlfn.XLOOKUP($B6664,'Ownership Metrics'!$A:$A,'Ownership Metrics'!$G:$G),"")</f>
        <v>80</v>
      </c>
      <c r="S6664" s="27" t="str">
        <f>IFERROR(_xlfn.XLOOKUP($B6664,'Ownership Metrics'!$A:$A,'Ownership Metrics'!$H:$H),"")</f>
        <v>Mayoritas</v>
      </c>
      <c r="T6664" s="27" t="str">
        <f>IFERROR(_xlfn.XLOOKUP($B6664,'Ownership Metrics'!$A:$A,'Ownership Metrics'!$I:$I),"")</f>
        <v>Tinggi</v>
      </c>
      <c r="U6664" s="27">
        <f>IF(COUNTIFS($B$2:$B6664,$B6664,$D$2:$D6664,$D6664)=1,1,0)</f>
        <v>1</v>
      </c>
      <c r="V6664" s="27">
        <f t="shared" si="313"/>
        <v>1.88</v>
      </c>
      <c r="W6664" s="27">
        <f t="shared" si="314"/>
        <v>3</v>
      </c>
      <c r="X6664" s="27">
        <f t="shared" si="312"/>
        <v>1.8799993335999998</v>
      </c>
    </row>
    <row r="6665" spans="1:24" x14ac:dyDescent="0.25">
      <c r="A6665" s="26">
        <v>46265</v>
      </c>
      <c r="B6665" s="27" t="s">
        <v>11041</v>
      </c>
      <c r="C6665" s="27" t="s">
        <v>6737</v>
      </c>
      <c r="D6665" s="27" t="s">
        <v>6740</v>
      </c>
      <c r="E6665" s="27" t="s">
        <v>22</v>
      </c>
      <c r="F6665" s="27" t="s">
        <v>23</v>
      </c>
      <c r="G6665" s="27"/>
      <c r="H6665" s="27" t="s">
        <v>24</v>
      </c>
      <c r="I6665" s="28">
        <v>1265646100</v>
      </c>
      <c r="J6665" s="28">
        <v>0</v>
      </c>
      <c r="K6665" s="28">
        <v>1265646100</v>
      </c>
      <c r="L6665" s="29">
        <v>83.81</v>
      </c>
      <c r="M6665" s="29">
        <f>IFERROR(_xlfn.XLOOKUP($B6665,'Ownership Metrics'!$A:$A,'Ownership Metrics'!$B:$B),"")</f>
        <v>7.97</v>
      </c>
      <c r="N6665" s="28">
        <f>IFERROR(_xlfn.XLOOKUP($B6665,'Ownership Metrics'!$A:$A,'Ownership Metrics'!$C:$C),"")</f>
        <v>7056</v>
      </c>
      <c r="O6665" s="29">
        <f>IFERROR(_xlfn.XLOOKUP($B6665,'Ownership Metrics'!$A:$A,'Ownership Metrics'!$D:$D),"")</f>
        <v>83.81</v>
      </c>
      <c r="P6665" s="29">
        <f>IFERROR(_xlfn.XLOOKUP($B6665,'Ownership Metrics'!$A:$A,'Ownership Metrics'!$E:$E),"")</f>
        <v>90.95</v>
      </c>
      <c r="Q6665" s="30">
        <f>IFERROR(_xlfn.XLOOKUP($B6665,'Ownership Metrics'!$A:$A,'Ownership Metrics'!$F:$F),"")</f>
        <v>4</v>
      </c>
      <c r="R6665" s="30">
        <f>IFERROR(_xlfn.XLOOKUP($B6665,'Ownership Metrics'!$A:$A,'Ownership Metrics'!$G:$G),"")</f>
        <v>80</v>
      </c>
      <c r="S6665" s="27" t="str">
        <f>IFERROR(_xlfn.XLOOKUP($B6665,'Ownership Metrics'!$A:$A,'Ownership Metrics'!$H:$H),"")</f>
        <v>Mayoritas</v>
      </c>
      <c r="T6665" s="27" t="str">
        <f>IFERROR(_xlfn.XLOOKUP($B6665,'Ownership Metrics'!$A:$A,'Ownership Metrics'!$I:$I),"")</f>
        <v>Tinggi</v>
      </c>
      <c r="U6665" s="27">
        <f>IF(COUNTIFS($B$2:$B6665,$B6665,$D$2:$D6665,$D6665)=1,1,0)</f>
        <v>1</v>
      </c>
      <c r="V6665" s="27">
        <f t="shared" si="313"/>
        <v>83.81</v>
      </c>
      <c r="W6665" s="27">
        <f t="shared" si="314"/>
        <v>1</v>
      </c>
      <c r="X6665" s="27">
        <f t="shared" si="312"/>
        <v>83.809999333500002</v>
      </c>
    </row>
    <row r="6666" spans="1:24" x14ac:dyDescent="0.25">
      <c r="A6666" s="26">
        <v>46265</v>
      </c>
      <c r="B6666" s="27" t="s">
        <v>11041</v>
      </c>
      <c r="C6666" s="27" t="s">
        <v>6737</v>
      </c>
      <c r="D6666" s="27" t="s">
        <v>1009</v>
      </c>
      <c r="E6666" s="27" t="s">
        <v>35</v>
      </c>
      <c r="F6666" s="27" t="s">
        <v>23</v>
      </c>
      <c r="G6666" s="27" t="s">
        <v>36</v>
      </c>
      <c r="H6666" s="27" t="s">
        <v>24</v>
      </c>
      <c r="I6666" s="28">
        <v>16244400</v>
      </c>
      <c r="J6666" s="28">
        <v>0</v>
      </c>
      <c r="K6666" s="28">
        <v>16244400</v>
      </c>
      <c r="L6666" s="29">
        <v>1.08</v>
      </c>
      <c r="M6666" s="29">
        <f>IFERROR(_xlfn.XLOOKUP($B6666,'Ownership Metrics'!$A:$A,'Ownership Metrics'!$B:$B),"")</f>
        <v>7.97</v>
      </c>
      <c r="N6666" s="28">
        <f>IFERROR(_xlfn.XLOOKUP($B6666,'Ownership Metrics'!$A:$A,'Ownership Metrics'!$C:$C),"")</f>
        <v>7056</v>
      </c>
      <c r="O6666" s="29">
        <f>IFERROR(_xlfn.XLOOKUP($B6666,'Ownership Metrics'!$A:$A,'Ownership Metrics'!$D:$D),"")</f>
        <v>83.81</v>
      </c>
      <c r="P6666" s="29">
        <f>IFERROR(_xlfn.XLOOKUP($B6666,'Ownership Metrics'!$A:$A,'Ownership Metrics'!$E:$E),"")</f>
        <v>90.95</v>
      </c>
      <c r="Q6666" s="30">
        <f>IFERROR(_xlfn.XLOOKUP($B6666,'Ownership Metrics'!$A:$A,'Ownership Metrics'!$F:$F),"")</f>
        <v>4</v>
      </c>
      <c r="R6666" s="30">
        <f>IFERROR(_xlfn.XLOOKUP($B6666,'Ownership Metrics'!$A:$A,'Ownership Metrics'!$G:$G),"")</f>
        <v>80</v>
      </c>
      <c r="S6666" s="27" t="str">
        <f>IFERROR(_xlfn.XLOOKUP($B6666,'Ownership Metrics'!$A:$A,'Ownership Metrics'!$H:$H),"")</f>
        <v>Mayoritas</v>
      </c>
      <c r="T6666" s="27" t="str">
        <f>IFERROR(_xlfn.XLOOKUP($B6666,'Ownership Metrics'!$A:$A,'Ownership Metrics'!$I:$I),"")</f>
        <v>Tinggi</v>
      </c>
      <c r="U6666" s="27">
        <f>IF(COUNTIFS($B$2:$B6666,$B6666,$D$2:$D6666,$D6666)=1,1,0)</f>
        <v>1</v>
      </c>
      <c r="V6666" s="27">
        <f t="shared" si="313"/>
        <v>1.08</v>
      </c>
      <c r="W6666" s="27">
        <f t="shared" si="314"/>
        <v>4</v>
      </c>
      <c r="X6666" s="27">
        <f t="shared" si="312"/>
        <v>1.0799993334</v>
      </c>
    </row>
    <row r="6667" spans="1:24" x14ac:dyDescent="0.25">
      <c r="A6667" s="26">
        <v>46265</v>
      </c>
      <c r="B6667" s="27" t="s">
        <v>11042</v>
      </c>
      <c r="C6667" s="27" t="s">
        <v>6742</v>
      </c>
      <c r="D6667" s="27" t="s">
        <v>6743</v>
      </c>
      <c r="E6667" s="27" t="s">
        <v>51</v>
      </c>
      <c r="F6667" s="27" t="s">
        <v>23</v>
      </c>
      <c r="G6667" s="27"/>
      <c r="H6667" s="27" t="s">
        <v>24</v>
      </c>
      <c r="I6667" s="28">
        <v>1742046400</v>
      </c>
      <c r="J6667" s="28">
        <v>0</v>
      </c>
      <c r="K6667" s="28">
        <v>1742046400</v>
      </c>
      <c r="L6667" s="29">
        <v>59.03</v>
      </c>
      <c r="M6667" s="29">
        <f>IFERROR(_xlfn.XLOOKUP($B6667,'Ownership Metrics'!$A:$A,'Ownership Metrics'!$B:$B),"")</f>
        <v>25.81</v>
      </c>
      <c r="N6667" s="28">
        <f>IFERROR(_xlfn.XLOOKUP($B6667,'Ownership Metrics'!$A:$A,'Ownership Metrics'!$C:$C),"")</f>
        <v>3527</v>
      </c>
      <c r="O6667" s="29">
        <f>IFERROR(_xlfn.XLOOKUP($B6667,'Ownership Metrics'!$A:$A,'Ownership Metrics'!$D:$D),"")</f>
        <v>59.03</v>
      </c>
      <c r="P6667" s="29">
        <f>IFERROR(_xlfn.XLOOKUP($B6667,'Ownership Metrics'!$A:$A,'Ownership Metrics'!$E:$E),"")</f>
        <v>66.239999999999995</v>
      </c>
      <c r="Q6667" s="30">
        <f>IFERROR(_xlfn.XLOOKUP($B6667,'Ownership Metrics'!$A:$A,'Ownership Metrics'!$F:$F),"")</f>
        <v>7</v>
      </c>
      <c r="R6667" s="30">
        <f>IFERROR(_xlfn.XLOOKUP($B6667,'Ownership Metrics'!$A:$A,'Ownership Metrics'!$G:$G),"")</f>
        <v>53</v>
      </c>
      <c r="S6667" s="27" t="str">
        <f>IFERROR(_xlfn.XLOOKUP($B6667,'Ownership Metrics'!$A:$A,'Ownership Metrics'!$H:$H),"")</f>
        <v>Mayoritas</v>
      </c>
      <c r="T6667" s="27" t="str">
        <f>IFERROR(_xlfn.XLOOKUP($B6667,'Ownership Metrics'!$A:$A,'Ownership Metrics'!$I:$I),"")</f>
        <v>Sedang</v>
      </c>
      <c r="U6667" s="27">
        <f>IF(COUNTIFS($B$2:$B6667,$B6667,$D$2:$D6667,$D6667)=1,1,0)</f>
        <v>1</v>
      </c>
      <c r="V6667" s="27">
        <f t="shared" si="313"/>
        <v>59.03</v>
      </c>
      <c r="W6667" s="27">
        <f t="shared" si="314"/>
        <v>1</v>
      </c>
      <c r="X6667" s="27">
        <f t="shared" si="312"/>
        <v>59.029999333300005</v>
      </c>
    </row>
    <row r="6668" spans="1:24" x14ac:dyDescent="0.25">
      <c r="A6668" s="26">
        <v>46265</v>
      </c>
      <c r="B6668" s="27" t="s">
        <v>11042</v>
      </c>
      <c r="C6668" s="27" t="s">
        <v>6742</v>
      </c>
      <c r="D6668" s="27" t="s">
        <v>6744</v>
      </c>
      <c r="E6668" s="27" t="s">
        <v>22</v>
      </c>
      <c r="F6668" s="27" t="s">
        <v>23</v>
      </c>
      <c r="G6668" s="27"/>
      <c r="H6668" s="27" t="s">
        <v>24</v>
      </c>
      <c r="I6668" s="28">
        <v>48941500</v>
      </c>
      <c r="J6668" s="28">
        <v>0</v>
      </c>
      <c r="K6668" s="28">
        <v>48941500</v>
      </c>
      <c r="L6668" s="29">
        <v>1.66</v>
      </c>
      <c r="M6668" s="29">
        <f>IFERROR(_xlfn.XLOOKUP($B6668,'Ownership Metrics'!$A:$A,'Ownership Metrics'!$B:$B),"")</f>
        <v>25.81</v>
      </c>
      <c r="N6668" s="28">
        <f>IFERROR(_xlfn.XLOOKUP($B6668,'Ownership Metrics'!$A:$A,'Ownership Metrics'!$C:$C),"")</f>
        <v>3527</v>
      </c>
      <c r="O6668" s="29">
        <f>IFERROR(_xlfn.XLOOKUP($B6668,'Ownership Metrics'!$A:$A,'Ownership Metrics'!$D:$D),"")</f>
        <v>59.03</v>
      </c>
      <c r="P6668" s="29">
        <f>IFERROR(_xlfn.XLOOKUP($B6668,'Ownership Metrics'!$A:$A,'Ownership Metrics'!$E:$E),"")</f>
        <v>66.239999999999995</v>
      </c>
      <c r="Q6668" s="30">
        <f>IFERROR(_xlfn.XLOOKUP($B6668,'Ownership Metrics'!$A:$A,'Ownership Metrics'!$F:$F),"")</f>
        <v>7</v>
      </c>
      <c r="R6668" s="30">
        <f>IFERROR(_xlfn.XLOOKUP($B6668,'Ownership Metrics'!$A:$A,'Ownership Metrics'!$G:$G),"")</f>
        <v>53</v>
      </c>
      <c r="S6668" s="27" t="str">
        <f>IFERROR(_xlfn.XLOOKUP($B6668,'Ownership Metrics'!$A:$A,'Ownership Metrics'!$H:$H),"")</f>
        <v>Mayoritas</v>
      </c>
      <c r="T6668" s="27" t="str">
        <f>IFERROR(_xlfn.XLOOKUP($B6668,'Ownership Metrics'!$A:$A,'Ownership Metrics'!$I:$I),"")</f>
        <v>Sedang</v>
      </c>
      <c r="U6668" s="27">
        <f>IF(COUNTIFS($B$2:$B6668,$B6668,$D$2:$D6668,$D6668)=1,1,0)</f>
        <v>1</v>
      </c>
      <c r="V6668" s="27">
        <f t="shared" si="313"/>
        <v>1.66</v>
      </c>
      <c r="W6668" s="27">
        <f t="shared" si="314"/>
        <v>6</v>
      </c>
      <c r="X6668" s="27">
        <f t="shared" si="312"/>
        <v>1.6599993331999998</v>
      </c>
    </row>
    <row r="6669" spans="1:24" x14ac:dyDescent="0.25">
      <c r="A6669" s="26">
        <v>46265</v>
      </c>
      <c r="B6669" s="27" t="s">
        <v>11042</v>
      </c>
      <c r="C6669" s="27" t="s">
        <v>6742</v>
      </c>
      <c r="D6669" s="27" t="s">
        <v>6745</v>
      </c>
      <c r="E6669" s="27" t="s">
        <v>22</v>
      </c>
      <c r="F6669" s="27" t="s">
        <v>32</v>
      </c>
      <c r="G6669" s="27"/>
      <c r="H6669" s="27" t="s">
        <v>56</v>
      </c>
      <c r="I6669" s="28">
        <v>105503400</v>
      </c>
      <c r="J6669" s="28">
        <v>0</v>
      </c>
      <c r="K6669" s="28">
        <v>105503400</v>
      </c>
      <c r="L6669" s="29">
        <v>3.57</v>
      </c>
      <c r="M6669" s="29">
        <f>IFERROR(_xlfn.XLOOKUP($B6669,'Ownership Metrics'!$A:$A,'Ownership Metrics'!$B:$B),"")</f>
        <v>25.81</v>
      </c>
      <c r="N6669" s="28">
        <f>IFERROR(_xlfn.XLOOKUP($B6669,'Ownership Metrics'!$A:$A,'Ownership Metrics'!$C:$C),"")</f>
        <v>3527</v>
      </c>
      <c r="O6669" s="29">
        <f>IFERROR(_xlfn.XLOOKUP($B6669,'Ownership Metrics'!$A:$A,'Ownership Metrics'!$D:$D),"")</f>
        <v>59.03</v>
      </c>
      <c r="P6669" s="29">
        <f>IFERROR(_xlfn.XLOOKUP($B6669,'Ownership Metrics'!$A:$A,'Ownership Metrics'!$E:$E),"")</f>
        <v>66.239999999999995</v>
      </c>
      <c r="Q6669" s="30">
        <f>IFERROR(_xlfn.XLOOKUP($B6669,'Ownership Metrics'!$A:$A,'Ownership Metrics'!$F:$F),"")</f>
        <v>7</v>
      </c>
      <c r="R6669" s="30">
        <f>IFERROR(_xlfn.XLOOKUP($B6669,'Ownership Metrics'!$A:$A,'Ownership Metrics'!$G:$G),"")</f>
        <v>53</v>
      </c>
      <c r="S6669" s="27" t="str">
        <f>IFERROR(_xlfn.XLOOKUP($B6669,'Ownership Metrics'!$A:$A,'Ownership Metrics'!$H:$H),"")</f>
        <v>Mayoritas</v>
      </c>
      <c r="T6669" s="27" t="str">
        <f>IFERROR(_xlfn.XLOOKUP($B6669,'Ownership Metrics'!$A:$A,'Ownership Metrics'!$I:$I),"")</f>
        <v>Sedang</v>
      </c>
      <c r="U6669" s="27">
        <f>IF(COUNTIFS($B$2:$B6669,$B6669,$D$2:$D6669,$D6669)=1,1,0)</f>
        <v>1</v>
      </c>
      <c r="V6669" s="27">
        <f t="shared" si="313"/>
        <v>3.57</v>
      </c>
      <c r="W6669" s="27">
        <f t="shared" si="314"/>
        <v>3</v>
      </c>
      <c r="X6669" s="27">
        <f t="shared" si="312"/>
        <v>3.5699993330999997</v>
      </c>
    </row>
    <row r="6670" spans="1:24" x14ac:dyDescent="0.25">
      <c r="A6670" s="26">
        <v>46265</v>
      </c>
      <c r="B6670" s="27" t="s">
        <v>11042</v>
      </c>
      <c r="C6670" s="27" t="s">
        <v>6742</v>
      </c>
      <c r="D6670" s="27" t="s">
        <v>6746</v>
      </c>
      <c r="E6670" s="27" t="s">
        <v>35</v>
      </c>
      <c r="F6670" s="27" t="s">
        <v>23</v>
      </c>
      <c r="G6670" s="27" t="s">
        <v>36</v>
      </c>
      <c r="H6670" s="27" t="s">
        <v>24</v>
      </c>
      <c r="I6670" s="28">
        <v>47839000</v>
      </c>
      <c r="J6670" s="28">
        <v>0</v>
      </c>
      <c r="K6670" s="28">
        <v>47839000</v>
      </c>
      <c r="L6670" s="29">
        <v>1.62</v>
      </c>
      <c r="M6670" s="29">
        <f>IFERROR(_xlfn.XLOOKUP($B6670,'Ownership Metrics'!$A:$A,'Ownership Metrics'!$B:$B),"")</f>
        <v>25.81</v>
      </c>
      <c r="N6670" s="28">
        <f>IFERROR(_xlfn.XLOOKUP($B6670,'Ownership Metrics'!$A:$A,'Ownership Metrics'!$C:$C),"")</f>
        <v>3527</v>
      </c>
      <c r="O6670" s="29">
        <f>IFERROR(_xlfn.XLOOKUP($B6670,'Ownership Metrics'!$A:$A,'Ownership Metrics'!$D:$D),"")</f>
        <v>59.03</v>
      </c>
      <c r="P6670" s="29">
        <f>IFERROR(_xlfn.XLOOKUP($B6670,'Ownership Metrics'!$A:$A,'Ownership Metrics'!$E:$E),"")</f>
        <v>66.239999999999995</v>
      </c>
      <c r="Q6670" s="30">
        <f>IFERROR(_xlfn.XLOOKUP($B6670,'Ownership Metrics'!$A:$A,'Ownership Metrics'!$F:$F),"")</f>
        <v>7</v>
      </c>
      <c r="R6670" s="30">
        <f>IFERROR(_xlfn.XLOOKUP($B6670,'Ownership Metrics'!$A:$A,'Ownership Metrics'!$G:$G),"")</f>
        <v>53</v>
      </c>
      <c r="S6670" s="27" t="str">
        <f>IFERROR(_xlfn.XLOOKUP($B6670,'Ownership Metrics'!$A:$A,'Ownership Metrics'!$H:$H),"")</f>
        <v>Mayoritas</v>
      </c>
      <c r="T6670" s="27" t="str">
        <f>IFERROR(_xlfn.XLOOKUP($B6670,'Ownership Metrics'!$A:$A,'Ownership Metrics'!$I:$I),"")</f>
        <v>Sedang</v>
      </c>
      <c r="U6670" s="27">
        <f>IF(COUNTIFS($B$2:$B6670,$B6670,$D$2:$D6670,$D6670)=1,1,0)</f>
        <v>1</v>
      </c>
      <c r="V6670" s="27">
        <f t="shared" si="313"/>
        <v>1.62</v>
      </c>
      <c r="W6670" s="27">
        <f t="shared" si="314"/>
        <v>7</v>
      </c>
      <c r="X6670" s="27">
        <f t="shared" si="312"/>
        <v>1.6199993330000002</v>
      </c>
    </row>
    <row r="6671" spans="1:24" x14ac:dyDescent="0.25">
      <c r="A6671" s="26">
        <v>46265</v>
      </c>
      <c r="B6671" s="27" t="s">
        <v>11042</v>
      </c>
      <c r="C6671" s="27" t="s">
        <v>6742</v>
      </c>
      <c r="D6671" s="27" t="s">
        <v>6747</v>
      </c>
      <c r="E6671" s="27" t="s">
        <v>35</v>
      </c>
      <c r="F6671" s="27" t="s">
        <v>23</v>
      </c>
      <c r="G6671" s="27" t="s">
        <v>36</v>
      </c>
      <c r="H6671" s="27" t="s">
        <v>24</v>
      </c>
      <c r="I6671" s="28">
        <v>107413900</v>
      </c>
      <c r="J6671" s="28">
        <v>0</v>
      </c>
      <c r="K6671" s="28">
        <v>107413900</v>
      </c>
      <c r="L6671" s="29">
        <v>3.64</v>
      </c>
      <c r="M6671" s="29">
        <f>IFERROR(_xlfn.XLOOKUP($B6671,'Ownership Metrics'!$A:$A,'Ownership Metrics'!$B:$B),"")</f>
        <v>25.81</v>
      </c>
      <c r="N6671" s="28">
        <f>IFERROR(_xlfn.XLOOKUP($B6671,'Ownership Metrics'!$A:$A,'Ownership Metrics'!$C:$C),"")</f>
        <v>3527</v>
      </c>
      <c r="O6671" s="29">
        <f>IFERROR(_xlfn.XLOOKUP($B6671,'Ownership Metrics'!$A:$A,'Ownership Metrics'!$D:$D),"")</f>
        <v>59.03</v>
      </c>
      <c r="P6671" s="29">
        <f>IFERROR(_xlfn.XLOOKUP($B6671,'Ownership Metrics'!$A:$A,'Ownership Metrics'!$E:$E),"")</f>
        <v>66.239999999999995</v>
      </c>
      <c r="Q6671" s="30">
        <f>IFERROR(_xlfn.XLOOKUP($B6671,'Ownership Metrics'!$A:$A,'Ownership Metrics'!$F:$F),"")</f>
        <v>7</v>
      </c>
      <c r="R6671" s="30">
        <f>IFERROR(_xlfn.XLOOKUP($B6671,'Ownership Metrics'!$A:$A,'Ownership Metrics'!$G:$G),"")</f>
        <v>53</v>
      </c>
      <c r="S6671" s="27" t="str">
        <f>IFERROR(_xlfn.XLOOKUP($B6671,'Ownership Metrics'!$A:$A,'Ownership Metrics'!$H:$H),"")</f>
        <v>Mayoritas</v>
      </c>
      <c r="T6671" s="27" t="str">
        <f>IFERROR(_xlfn.XLOOKUP($B6671,'Ownership Metrics'!$A:$A,'Ownership Metrics'!$I:$I),"")</f>
        <v>Sedang</v>
      </c>
      <c r="U6671" s="27">
        <f>IF(COUNTIFS($B$2:$B6671,$B6671,$D$2:$D6671,$D6671)=1,1,0)</f>
        <v>1</v>
      </c>
      <c r="V6671" s="27">
        <f t="shared" si="313"/>
        <v>3.64</v>
      </c>
      <c r="W6671" s="27">
        <f t="shared" si="314"/>
        <v>2</v>
      </c>
      <c r="X6671" s="27">
        <f t="shared" si="312"/>
        <v>3.6399993329</v>
      </c>
    </row>
    <row r="6672" spans="1:24" x14ac:dyDescent="0.25">
      <c r="A6672" s="26">
        <v>46265</v>
      </c>
      <c r="B6672" s="27" t="s">
        <v>11042</v>
      </c>
      <c r="C6672" s="27" t="s">
        <v>6742</v>
      </c>
      <c r="D6672" s="27" t="s">
        <v>3908</v>
      </c>
      <c r="E6672" s="27" t="s">
        <v>35</v>
      </c>
      <c r="F6672" s="27" t="s">
        <v>23</v>
      </c>
      <c r="G6672" s="27" t="s">
        <v>36</v>
      </c>
      <c r="H6672" s="27" t="s">
        <v>24</v>
      </c>
      <c r="I6672" s="28">
        <v>84650090</v>
      </c>
      <c r="J6672" s="28">
        <v>0</v>
      </c>
      <c r="K6672" s="28">
        <v>84650090</v>
      </c>
      <c r="L6672" s="29">
        <v>2.87</v>
      </c>
      <c r="M6672" s="29">
        <f>IFERROR(_xlfn.XLOOKUP($B6672,'Ownership Metrics'!$A:$A,'Ownership Metrics'!$B:$B),"")</f>
        <v>25.81</v>
      </c>
      <c r="N6672" s="28">
        <f>IFERROR(_xlfn.XLOOKUP($B6672,'Ownership Metrics'!$A:$A,'Ownership Metrics'!$C:$C),"")</f>
        <v>3527</v>
      </c>
      <c r="O6672" s="29">
        <f>IFERROR(_xlfn.XLOOKUP($B6672,'Ownership Metrics'!$A:$A,'Ownership Metrics'!$D:$D),"")</f>
        <v>59.03</v>
      </c>
      <c r="P6672" s="29">
        <f>IFERROR(_xlfn.XLOOKUP($B6672,'Ownership Metrics'!$A:$A,'Ownership Metrics'!$E:$E),"")</f>
        <v>66.239999999999995</v>
      </c>
      <c r="Q6672" s="30">
        <f>IFERROR(_xlfn.XLOOKUP($B6672,'Ownership Metrics'!$A:$A,'Ownership Metrics'!$F:$F),"")</f>
        <v>7</v>
      </c>
      <c r="R6672" s="30">
        <f>IFERROR(_xlfn.XLOOKUP($B6672,'Ownership Metrics'!$A:$A,'Ownership Metrics'!$G:$G),"")</f>
        <v>53</v>
      </c>
      <c r="S6672" s="27" t="str">
        <f>IFERROR(_xlfn.XLOOKUP($B6672,'Ownership Metrics'!$A:$A,'Ownership Metrics'!$H:$H),"")</f>
        <v>Mayoritas</v>
      </c>
      <c r="T6672" s="27" t="str">
        <f>IFERROR(_xlfn.XLOOKUP($B6672,'Ownership Metrics'!$A:$A,'Ownership Metrics'!$I:$I),"")</f>
        <v>Sedang</v>
      </c>
      <c r="U6672" s="27">
        <f>IF(COUNTIFS($B$2:$B6672,$B6672,$D$2:$D6672,$D6672)=1,1,0)</f>
        <v>1</v>
      </c>
      <c r="V6672" s="27">
        <f t="shared" si="313"/>
        <v>2.87</v>
      </c>
      <c r="W6672" s="27">
        <f t="shared" si="314"/>
        <v>4</v>
      </c>
      <c r="X6672" s="27">
        <f t="shared" si="312"/>
        <v>2.8699993328</v>
      </c>
    </row>
    <row r="6673" spans="1:24" x14ac:dyDescent="0.25">
      <c r="A6673" s="26">
        <v>46265</v>
      </c>
      <c r="B6673" s="27" t="s">
        <v>11042</v>
      </c>
      <c r="C6673" s="27" t="s">
        <v>6742</v>
      </c>
      <c r="D6673" s="27" t="s">
        <v>6748</v>
      </c>
      <c r="E6673" s="27" t="s">
        <v>35</v>
      </c>
      <c r="F6673" s="27" t="s">
        <v>23</v>
      </c>
      <c r="G6673" s="27" t="s">
        <v>36</v>
      </c>
      <c r="H6673" s="27" t="s">
        <v>24</v>
      </c>
      <c r="I6673" s="28">
        <v>53052100</v>
      </c>
      <c r="J6673" s="28">
        <v>0</v>
      </c>
      <c r="K6673" s="28">
        <v>53052100</v>
      </c>
      <c r="L6673" s="29">
        <v>1.8</v>
      </c>
      <c r="M6673" s="29">
        <f>IFERROR(_xlfn.XLOOKUP($B6673,'Ownership Metrics'!$A:$A,'Ownership Metrics'!$B:$B),"")</f>
        <v>25.81</v>
      </c>
      <c r="N6673" s="28">
        <f>IFERROR(_xlfn.XLOOKUP($B6673,'Ownership Metrics'!$A:$A,'Ownership Metrics'!$C:$C),"")</f>
        <v>3527</v>
      </c>
      <c r="O6673" s="29">
        <f>IFERROR(_xlfn.XLOOKUP($B6673,'Ownership Metrics'!$A:$A,'Ownership Metrics'!$D:$D),"")</f>
        <v>59.03</v>
      </c>
      <c r="P6673" s="29">
        <f>IFERROR(_xlfn.XLOOKUP($B6673,'Ownership Metrics'!$A:$A,'Ownership Metrics'!$E:$E),"")</f>
        <v>66.239999999999995</v>
      </c>
      <c r="Q6673" s="30">
        <f>IFERROR(_xlfn.XLOOKUP($B6673,'Ownership Metrics'!$A:$A,'Ownership Metrics'!$F:$F),"")</f>
        <v>7</v>
      </c>
      <c r="R6673" s="30">
        <f>IFERROR(_xlfn.XLOOKUP($B6673,'Ownership Metrics'!$A:$A,'Ownership Metrics'!$G:$G),"")</f>
        <v>53</v>
      </c>
      <c r="S6673" s="27" t="str">
        <f>IFERROR(_xlfn.XLOOKUP($B6673,'Ownership Metrics'!$A:$A,'Ownership Metrics'!$H:$H),"")</f>
        <v>Mayoritas</v>
      </c>
      <c r="T6673" s="27" t="str">
        <f>IFERROR(_xlfn.XLOOKUP($B6673,'Ownership Metrics'!$A:$A,'Ownership Metrics'!$I:$I),"")</f>
        <v>Sedang</v>
      </c>
      <c r="U6673" s="27">
        <f>IF(COUNTIFS($B$2:$B6673,$B6673,$D$2:$D6673,$D6673)=1,1,0)</f>
        <v>1</v>
      </c>
      <c r="V6673" s="27">
        <f t="shared" si="313"/>
        <v>1.8</v>
      </c>
      <c r="W6673" s="27">
        <f t="shared" si="314"/>
        <v>5</v>
      </c>
      <c r="X6673" s="27">
        <f t="shared" si="312"/>
        <v>1.7999993327000001</v>
      </c>
    </row>
    <row r="6674" spans="1:24" x14ac:dyDescent="0.25">
      <c r="A6674" s="26">
        <v>46265</v>
      </c>
      <c r="B6674" s="27" t="s">
        <v>11043</v>
      </c>
      <c r="C6674" s="27" t="s">
        <v>6750</v>
      </c>
      <c r="D6674" s="27" t="s">
        <v>6751</v>
      </c>
      <c r="E6674" s="27" t="s">
        <v>22</v>
      </c>
      <c r="F6674" s="27" t="s">
        <v>23</v>
      </c>
      <c r="G6674" s="27"/>
      <c r="H6674" s="27" t="s">
        <v>24</v>
      </c>
      <c r="I6674" s="28">
        <v>163625060</v>
      </c>
      <c r="J6674" s="28">
        <v>0</v>
      </c>
      <c r="K6674" s="28">
        <v>163625060</v>
      </c>
      <c r="L6674" s="29">
        <v>5.83</v>
      </c>
      <c r="M6674" s="29">
        <f>IFERROR(_xlfn.XLOOKUP($B6674,'Ownership Metrics'!$A:$A,'Ownership Metrics'!$B:$B),"")</f>
        <v>11.21</v>
      </c>
      <c r="N6674" s="28">
        <f>IFERROR(_xlfn.XLOOKUP($B6674,'Ownership Metrics'!$A:$A,'Ownership Metrics'!$C:$C),"")</f>
        <v>1242</v>
      </c>
      <c r="O6674" s="29">
        <f>IFERROR(_xlfn.XLOOKUP($B6674,'Ownership Metrics'!$A:$A,'Ownership Metrics'!$D:$D),"")</f>
        <v>26.71</v>
      </c>
      <c r="P6674" s="29">
        <f>IFERROR(_xlfn.XLOOKUP($B6674,'Ownership Metrics'!$A:$A,'Ownership Metrics'!$E:$E),"")</f>
        <v>52.33</v>
      </c>
      <c r="Q6674" s="30">
        <f>IFERROR(_xlfn.XLOOKUP($B6674,'Ownership Metrics'!$A:$A,'Ownership Metrics'!$F:$F),"")</f>
        <v>14</v>
      </c>
      <c r="R6674" s="30">
        <f>IFERROR(_xlfn.XLOOKUP($B6674,'Ownership Metrics'!$A:$A,'Ownership Metrics'!$G:$G),"")</f>
        <v>30</v>
      </c>
      <c r="S6674" s="27" t="str">
        <f>IFERROR(_xlfn.XLOOKUP($B6674,'Ownership Metrics'!$A:$A,'Ownership Metrics'!$H:$H),"")</f>
        <v>Moderat</v>
      </c>
      <c r="T6674" s="27" t="str">
        <f>IFERROR(_xlfn.XLOOKUP($B6674,'Ownership Metrics'!$A:$A,'Ownership Metrics'!$I:$I),"")</f>
        <v>Sedang</v>
      </c>
      <c r="U6674" s="27">
        <f>IF(COUNTIFS($B$2:$B6674,$B6674,$D$2:$D6674,$D6674)=1,1,0)</f>
        <v>1</v>
      </c>
      <c r="V6674" s="27">
        <f t="shared" si="313"/>
        <v>5.83</v>
      </c>
      <c r="W6674" s="27">
        <f t="shared" si="314"/>
        <v>4</v>
      </c>
      <c r="X6674" s="27">
        <f t="shared" si="312"/>
        <v>5.8299993325999999</v>
      </c>
    </row>
    <row r="6675" spans="1:24" x14ac:dyDescent="0.25">
      <c r="A6675" s="26">
        <v>46265</v>
      </c>
      <c r="B6675" s="27" t="s">
        <v>11043</v>
      </c>
      <c r="C6675" s="27" t="s">
        <v>6750</v>
      </c>
      <c r="D6675" s="27" t="s">
        <v>6752</v>
      </c>
      <c r="E6675" s="27" t="s">
        <v>22</v>
      </c>
      <c r="F6675" s="27" t="s">
        <v>23</v>
      </c>
      <c r="G6675" s="27"/>
      <c r="H6675" s="27" t="s">
        <v>24</v>
      </c>
      <c r="I6675" s="28">
        <v>139696000</v>
      </c>
      <c r="J6675" s="28">
        <v>0</v>
      </c>
      <c r="K6675" s="28">
        <v>139696000</v>
      </c>
      <c r="L6675" s="29">
        <v>4.97</v>
      </c>
      <c r="M6675" s="29">
        <f>IFERROR(_xlfn.XLOOKUP($B6675,'Ownership Metrics'!$A:$A,'Ownership Metrics'!$B:$B),"")</f>
        <v>11.21</v>
      </c>
      <c r="N6675" s="28">
        <f>IFERROR(_xlfn.XLOOKUP($B6675,'Ownership Metrics'!$A:$A,'Ownership Metrics'!$C:$C),"")</f>
        <v>1242</v>
      </c>
      <c r="O6675" s="29">
        <f>IFERROR(_xlfn.XLOOKUP($B6675,'Ownership Metrics'!$A:$A,'Ownership Metrics'!$D:$D),"")</f>
        <v>26.71</v>
      </c>
      <c r="P6675" s="29">
        <f>IFERROR(_xlfn.XLOOKUP($B6675,'Ownership Metrics'!$A:$A,'Ownership Metrics'!$E:$E),"")</f>
        <v>52.33</v>
      </c>
      <c r="Q6675" s="30">
        <f>IFERROR(_xlfn.XLOOKUP($B6675,'Ownership Metrics'!$A:$A,'Ownership Metrics'!$F:$F),"")</f>
        <v>14</v>
      </c>
      <c r="R6675" s="30">
        <f>IFERROR(_xlfn.XLOOKUP($B6675,'Ownership Metrics'!$A:$A,'Ownership Metrics'!$G:$G),"")</f>
        <v>30</v>
      </c>
      <c r="S6675" s="27" t="str">
        <f>IFERROR(_xlfn.XLOOKUP($B6675,'Ownership Metrics'!$A:$A,'Ownership Metrics'!$H:$H),"")</f>
        <v>Moderat</v>
      </c>
      <c r="T6675" s="27" t="str">
        <f>IFERROR(_xlfn.XLOOKUP($B6675,'Ownership Metrics'!$A:$A,'Ownership Metrics'!$I:$I),"")</f>
        <v>Sedang</v>
      </c>
      <c r="U6675" s="27">
        <f>IF(COUNTIFS($B$2:$B6675,$B6675,$D$2:$D6675,$D6675)=1,1,0)</f>
        <v>1</v>
      </c>
      <c r="V6675" s="27">
        <f t="shared" si="313"/>
        <v>4.97</v>
      </c>
      <c r="W6675" s="27">
        <f t="shared" si="314"/>
        <v>5</v>
      </c>
      <c r="X6675" s="27">
        <f t="shared" si="312"/>
        <v>4.9699993324999996</v>
      </c>
    </row>
    <row r="6676" spans="1:24" x14ac:dyDescent="0.25">
      <c r="A6676" s="26">
        <v>46265</v>
      </c>
      <c r="B6676" s="27" t="s">
        <v>11043</v>
      </c>
      <c r="C6676" s="27" t="s">
        <v>6750</v>
      </c>
      <c r="D6676" s="27" t="s">
        <v>6753</v>
      </c>
      <c r="E6676" s="27" t="s">
        <v>22</v>
      </c>
      <c r="F6676" s="27" t="s">
        <v>23</v>
      </c>
      <c r="G6676" s="27"/>
      <c r="H6676" s="27" t="s">
        <v>24</v>
      </c>
      <c r="I6676" s="28">
        <v>216463250</v>
      </c>
      <c r="J6676" s="28">
        <v>0</v>
      </c>
      <c r="K6676" s="28">
        <v>216463250</v>
      </c>
      <c r="L6676" s="29">
        <v>7.71</v>
      </c>
      <c r="M6676" s="29">
        <f>IFERROR(_xlfn.XLOOKUP($B6676,'Ownership Metrics'!$A:$A,'Ownership Metrics'!$B:$B),"")</f>
        <v>11.21</v>
      </c>
      <c r="N6676" s="28">
        <f>IFERROR(_xlfn.XLOOKUP($B6676,'Ownership Metrics'!$A:$A,'Ownership Metrics'!$C:$C),"")</f>
        <v>1242</v>
      </c>
      <c r="O6676" s="29">
        <f>IFERROR(_xlfn.XLOOKUP($B6676,'Ownership Metrics'!$A:$A,'Ownership Metrics'!$D:$D),"")</f>
        <v>26.71</v>
      </c>
      <c r="P6676" s="29">
        <f>IFERROR(_xlfn.XLOOKUP($B6676,'Ownership Metrics'!$A:$A,'Ownership Metrics'!$E:$E),"")</f>
        <v>52.33</v>
      </c>
      <c r="Q6676" s="30">
        <f>IFERROR(_xlfn.XLOOKUP($B6676,'Ownership Metrics'!$A:$A,'Ownership Metrics'!$F:$F),"")</f>
        <v>14</v>
      </c>
      <c r="R6676" s="30">
        <f>IFERROR(_xlfn.XLOOKUP($B6676,'Ownership Metrics'!$A:$A,'Ownership Metrics'!$G:$G),"")</f>
        <v>30</v>
      </c>
      <c r="S6676" s="27" t="str">
        <f>IFERROR(_xlfn.XLOOKUP($B6676,'Ownership Metrics'!$A:$A,'Ownership Metrics'!$H:$H),"")</f>
        <v>Moderat</v>
      </c>
      <c r="T6676" s="27" t="str">
        <f>IFERROR(_xlfn.XLOOKUP($B6676,'Ownership Metrics'!$A:$A,'Ownership Metrics'!$I:$I),"")</f>
        <v>Sedang</v>
      </c>
      <c r="U6676" s="27">
        <f>IF(COUNTIFS($B$2:$B6676,$B6676,$D$2:$D6676,$D6676)=1,1,0)</f>
        <v>1</v>
      </c>
      <c r="V6676" s="27">
        <f t="shared" si="313"/>
        <v>7.71</v>
      </c>
      <c r="W6676" s="27">
        <f t="shared" si="314"/>
        <v>3</v>
      </c>
      <c r="X6676" s="27">
        <f t="shared" si="312"/>
        <v>7.7099993323999998</v>
      </c>
    </row>
    <row r="6677" spans="1:24" x14ac:dyDescent="0.25">
      <c r="A6677" s="26">
        <v>46265</v>
      </c>
      <c r="B6677" s="27" t="s">
        <v>11043</v>
      </c>
      <c r="C6677" s="27" t="s">
        <v>6750</v>
      </c>
      <c r="D6677" s="27" t="s">
        <v>6754</v>
      </c>
      <c r="E6677" s="27" t="s">
        <v>22</v>
      </c>
      <c r="F6677" s="27" t="s">
        <v>23</v>
      </c>
      <c r="G6677" s="27"/>
      <c r="H6677" s="27"/>
      <c r="I6677" s="28">
        <v>0</v>
      </c>
      <c r="J6677" s="28">
        <v>502784665</v>
      </c>
      <c r="K6677" s="28">
        <v>502784665</v>
      </c>
      <c r="L6677" s="29">
        <v>17.91</v>
      </c>
      <c r="M6677" s="29">
        <f>IFERROR(_xlfn.XLOOKUP($B6677,'Ownership Metrics'!$A:$A,'Ownership Metrics'!$B:$B),"")</f>
        <v>11.21</v>
      </c>
      <c r="N6677" s="28">
        <f>IFERROR(_xlfn.XLOOKUP($B6677,'Ownership Metrics'!$A:$A,'Ownership Metrics'!$C:$C),"")</f>
        <v>1242</v>
      </c>
      <c r="O6677" s="29">
        <f>IFERROR(_xlfn.XLOOKUP($B6677,'Ownership Metrics'!$A:$A,'Ownership Metrics'!$D:$D),"")</f>
        <v>26.71</v>
      </c>
      <c r="P6677" s="29">
        <f>IFERROR(_xlfn.XLOOKUP($B6677,'Ownership Metrics'!$A:$A,'Ownership Metrics'!$E:$E),"")</f>
        <v>52.33</v>
      </c>
      <c r="Q6677" s="30">
        <f>IFERROR(_xlfn.XLOOKUP($B6677,'Ownership Metrics'!$A:$A,'Ownership Metrics'!$F:$F),"")</f>
        <v>14</v>
      </c>
      <c r="R6677" s="30">
        <f>IFERROR(_xlfn.XLOOKUP($B6677,'Ownership Metrics'!$A:$A,'Ownership Metrics'!$G:$G),"")</f>
        <v>30</v>
      </c>
      <c r="S6677" s="27" t="str">
        <f>IFERROR(_xlfn.XLOOKUP($B6677,'Ownership Metrics'!$A:$A,'Ownership Metrics'!$H:$H),"")</f>
        <v>Moderat</v>
      </c>
      <c r="T6677" s="27" t="str">
        <f>IFERROR(_xlfn.XLOOKUP($B6677,'Ownership Metrics'!$A:$A,'Ownership Metrics'!$I:$I),"")</f>
        <v>Sedang</v>
      </c>
      <c r="U6677" s="27">
        <f>IF(COUNTIFS($B$2:$B6677,$B6677,$D$2:$D6677,$D6677)=1,1,0)</f>
        <v>1</v>
      </c>
      <c r="V6677" s="27">
        <f t="shared" si="313"/>
        <v>17.91</v>
      </c>
      <c r="W6677" s="27">
        <f t="shared" si="314"/>
        <v>2</v>
      </c>
      <c r="X6677" s="27">
        <f t="shared" si="312"/>
        <v>17.9099993323</v>
      </c>
    </row>
    <row r="6678" spans="1:24" x14ac:dyDescent="0.25">
      <c r="A6678" s="26">
        <v>46265</v>
      </c>
      <c r="B6678" s="27" t="s">
        <v>11043</v>
      </c>
      <c r="C6678" s="27" t="s">
        <v>6750</v>
      </c>
      <c r="D6678" s="27" t="s">
        <v>6755</v>
      </c>
      <c r="E6678" s="27" t="s">
        <v>22</v>
      </c>
      <c r="F6678" s="27" t="s">
        <v>23</v>
      </c>
      <c r="G6678" s="27"/>
      <c r="H6678" s="27" t="s">
        <v>24</v>
      </c>
      <c r="I6678" s="28">
        <v>750133500</v>
      </c>
      <c r="J6678" s="28">
        <v>0</v>
      </c>
      <c r="K6678" s="28">
        <v>750133500</v>
      </c>
      <c r="L6678" s="29">
        <v>26.71</v>
      </c>
      <c r="M6678" s="29">
        <f>IFERROR(_xlfn.XLOOKUP($B6678,'Ownership Metrics'!$A:$A,'Ownership Metrics'!$B:$B),"")</f>
        <v>11.21</v>
      </c>
      <c r="N6678" s="28">
        <f>IFERROR(_xlfn.XLOOKUP($B6678,'Ownership Metrics'!$A:$A,'Ownership Metrics'!$C:$C),"")</f>
        <v>1242</v>
      </c>
      <c r="O6678" s="29">
        <f>IFERROR(_xlfn.XLOOKUP($B6678,'Ownership Metrics'!$A:$A,'Ownership Metrics'!$D:$D),"")</f>
        <v>26.71</v>
      </c>
      <c r="P6678" s="29">
        <f>IFERROR(_xlfn.XLOOKUP($B6678,'Ownership Metrics'!$A:$A,'Ownership Metrics'!$E:$E),"")</f>
        <v>52.33</v>
      </c>
      <c r="Q6678" s="30">
        <f>IFERROR(_xlfn.XLOOKUP($B6678,'Ownership Metrics'!$A:$A,'Ownership Metrics'!$F:$F),"")</f>
        <v>14</v>
      </c>
      <c r="R6678" s="30">
        <f>IFERROR(_xlfn.XLOOKUP($B6678,'Ownership Metrics'!$A:$A,'Ownership Metrics'!$G:$G),"")</f>
        <v>30</v>
      </c>
      <c r="S6678" s="27" t="str">
        <f>IFERROR(_xlfn.XLOOKUP($B6678,'Ownership Metrics'!$A:$A,'Ownership Metrics'!$H:$H),"")</f>
        <v>Moderat</v>
      </c>
      <c r="T6678" s="27" t="str">
        <f>IFERROR(_xlfn.XLOOKUP($B6678,'Ownership Metrics'!$A:$A,'Ownership Metrics'!$I:$I),"")</f>
        <v>Sedang</v>
      </c>
      <c r="U6678" s="27">
        <f>IF(COUNTIFS($B$2:$B6678,$B6678,$D$2:$D6678,$D6678)=1,1,0)</f>
        <v>1</v>
      </c>
      <c r="V6678" s="27">
        <f t="shared" si="313"/>
        <v>26.71</v>
      </c>
      <c r="W6678" s="27">
        <f t="shared" si="314"/>
        <v>1</v>
      </c>
      <c r="X6678" s="27">
        <f t="shared" si="312"/>
        <v>26.709999332200002</v>
      </c>
    </row>
    <row r="6679" spans="1:24" x14ac:dyDescent="0.25">
      <c r="A6679" s="26">
        <v>46265</v>
      </c>
      <c r="B6679" s="27" t="s">
        <v>11043</v>
      </c>
      <c r="C6679" s="27" t="s">
        <v>6750</v>
      </c>
      <c r="D6679" s="27" t="s">
        <v>6756</v>
      </c>
      <c r="E6679" s="27" t="s">
        <v>22</v>
      </c>
      <c r="F6679" s="27" t="s">
        <v>32</v>
      </c>
      <c r="G6679" s="27"/>
      <c r="H6679" s="27" t="s">
        <v>64</v>
      </c>
      <c r="I6679" s="28">
        <v>100000000</v>
      </c>
      <c r="J6679" s="28">
        <v>0</v>
      </c>
      <c r="K6679" s="28">
        <v>100000000</v>
      </c>
      <c r="L6679" s="29">
        <v>3.56</v>
      </c>
      <c r="M6679" s="29">
        <f>IFERROR(_xlfn.XLOOKUP($B6679,'Ownership Metrics'!$A:$A,'Ownership Metrics'!$B:$B),"")</f>
        <v>11.21</v>
      </c>
      <c r="N6679" s="28">
        <f>IFERROR(_xlfn.XLOOKUP($B6679,'Ownership Metrics'!$A:$A,'Ownership Metrics'!$C:$C),"")</f>
        <v>1242</v>
      </c>
      <c r="O6679" s="29">
        <f>IFERROR(_xlfn.XLOOKUP($B6679,'Ownership Metrics'!$A:$A,'Ownership Metrics'!$D:$D),"")</f>
        <v>26.71</v>
      </c>
      <c r="P6679" s="29">
        <f>IFERROR(_xlfn.XLOOKUP($B6679,'Ownership Metrics'!$A:$A,'Ownership Metrics'!$E:$E),"")</f>
        <v>52.33</v>
      </c>
      <c r="Q6679" s="30">
        <f>IFERROR(_xlfn.XLOOKUP($B6679,'Ownership Metrics'!$A:$A,'Ownership Metrics'!$F:$F),"")</f>
        <v>14</v>
      </c>
      <c r="R6679" s="30">
        <f>IFERROR(_xlfn.XLOOKUP($B6679,'Ownership Metrics'!$A:$A,'Ownership Metrics'!$G:$G),"")</f>
        <v>30</v>
      </c>
      <c r="S6679" s="27" t="str">
        <f>IFERROR(_xlfn.XLOOKUP($B6679,'Ownership Metrics'!$A:$A,'Ownership Metrics'!$H:$H),"")</f>
        <v>Moderat</v>
      </c>
      <c r="T6679" s="27" t="str">
        <f>IFERROR(_xlfn.XLOOKUP($B6679,'Ownership Metrics'!$A:$A,'Ownership Metrics'!$I:$I),"")</f>
        <v>Sedang</v>
      </c>
      <c r="U6679" s="27">
        <f>IF(COUNTIFS($B$2:$B6679,$B6679,$D$2:$D6679,$D6679)=1,1,0)</f>
        <v>1</v>
      </c>
      <c r="V6679" s="27">
        <f t="shared" si="313"/>
        <v>3.56</v>
      </c>
      <c r="W6679" s="27">
        <f t="shared" si="314"/>
        <v>9</v>
      </c>
      <c r="X6679" s="27">
        <f t="shared" si="312"/>
        <v>3.5599993320999999</v>
      </c>
    </row>
    <row r="6680" spans="1:24" x14ac:dyDescent="0.25">
      <c r="A6680" s="26">
        <v>46265</v>
      </c>
      <c r="B6680" s="27" t="s">
        <v>11043</v>
      </c>
      <c r="C6680" s="27" t="s">
        <v>6750</v>
      </c>
      <c r="D6680" s="27" t="s">
        <v>6757</v>
      </c>
      <c r="E6680" s="27" t="s">
        <v>35</v>
      </c>
      <c r="F6680" s="27" t="s">
        <v>23</v>
      </c>
      <c r="G6680" s="27" t="s">
        <v>36</v>
      </c>
      <c r="H6680" s="27"/>
      <c r="I6680" s="28">
        <v>40000000</v>
      </c>
      <c r="J6680" s="28">
        <v>0</v>
      </c>
      <c r="K6680" s="28">
        <v>40000000</v>
      </c>
      <c r="L6680" s="29">
        <v>1.42</v>
      </c>
      <c r="M6680" s="29">
        <f>IFERROR(_xlfn.XLOOKUP($B6680,'Ownership Metrics'!$A:$A,'Ownership Metrics'!$B:$B),"")</f>
        <v>11.21</v>
      </c>
      <c r="N6680" s="28">
        <f>IFERROR(_xlfn.XLOOKUP($B6680,'Ownership Metrics'!$A:$A,'Ownership Metrics'!$C:$C),"")</f>
        <v>1242</v>
      </c>
      <c r="O6680" s="29">
        <f>IFERROR(_xlfn.XLOOKUP($B6680,'Ownership Metrics'!$A:$A,'Ownership Metrics'!$D:$D),"")</f>
        <v>26.71</v>
      </c>
      <c r="P6680" s="29">
        <f>IFERROR(_xlfn.XLOOKUP($B6680,'Ownership Metrics'!$A:$A,'Ownership Metrics'!$E:$E),"")</f>
        <v>52.33</v>
      </c>
      <c r="Q6680" s="30">
        <f>IFERROR(_xlfn.XLOOKUP($B6680,'Ownership Metrics'!$A:$A,'Ownership Metrics'!$F:$F),"")</f>
        <v>14</v>
      </c>
      <c r="R6680" s="30">
        <f>IFERROR(_xlfn.XLOOKUP($B6680,'Ownership Metrics'!$A:$A,'Ownership Metrics'!$G:$G),"")</f>
        <v>30</v>
      </c>
      <c r="S6680" s="27" t="str">
        <f>IFERROR(_xlfn.XLOOKUP($B6680,'Ownership Metrics'!$A:$A,'Ownership Metrics'!$H:$H),"")</f>
        <v>Moderat</v>
      </c>
      <c r="T6680" s="27" t="str">
        <f>IFERROR(_xlfn.XLOOKUP($B6680,'Ownership Metrics'!$A:$A,'Ownership Metrics'!$I:$I),"")</f>
        <v>Sedang</v>
      </c>
      <c r="U6680" s="27">
        <f>IF(COUNTIFS($B$2:$B6680,$B6680,$D$2:$D6680,$D6680)=1,1,0)</f>
        <v>1</v>
      </c>
      <c r="V6680" s="27">
        <f t="shared" si="313"/>
        <v>1.42</v>
      </c>
      <c r="W6680" s="27">
        <f t="shared" si="314"/>
        <v>13</v>
      </c>
      <c r="X6680" s="27">
        <f t="shared" si="312"/>
        <v>1.4199993319999999</v>
      </c>
    </row>
    <row r="6681" spans="1:24" x14ac:dyDescent="0.25">
      <c r="A6681" s="26">
        <v>46265</v>
      </c>
      <c r="B6681" s="27" t="s">
        <v>11043</v>
      </c>
      <c r="C6681" s="27" t="s">
        <v>6750</v>
      </c>
      <c r="D6681" s="27" t="s">
        <v>6758</v>
      </c>
      <c r="E6681" s="27" t="s">
        <v>35</v>
      </c>
      <c r="F6681" s="27" t="s">
        <v>23</v>
      </c>
      <c r="G6681" s="27" t="s">
        <v>36</v>
      </c>
      <c r="H6681" s="27" t="s">
        <v>24</v>
      </c>
      <c r="I6681" s="28">
        <v>85429000</v>
      </c>
      <c r="J6681" s="28">
        <v>0</v>
      </c>
      <c r="K6681" s="28">
        <v>85429000</v>
      </c>
      <c r="L6681" s="29">
        <v>3.04</v>
      </c>
      <c r="M6681" s="29">
        <f>IFERROR(_xlfn.XLOOKUP($B6681,'Ownership Metrics'!$A:$A,'Ownership Metrics'!$B:$B),"")</f>
        <v>11.21</v>
      </c>
      <c r="N6681" s="28">
        <f>IFERROR(_xlfn.XLOOKUP($B6681,'Ownership Metrics'!$A:$A,'Ownership Metrics'!$C:$C),"")</f>
        <v>1242</v>
      </c>
      <c r="O6681" s="29">
        <f>IFERROR(_xlfn.XLOOKUP($B6681,'Ownership Metrics'!$A:$A,'Ownership Metrics'!$D:$D),"")</f>
        <v>26.71</v>
      </c>
      <c r="P6681" s="29">
        <f>IFERROR(_xlfn.XLOOKUP($B6681,'Ownership Metrics'!$A:$A,'Ownership Metrics'!$E:$E),"")</f>
        <v>52.33</v>
      </c>
      <c r="Q6681" s="30">
        <f>IFERROR(_xlfn.XLOOKUP($B6681,'Ownership Metrics'!$A:$A,'Ownership Metrics'!$F:$F),"")</f>
        <v>14</v>
      </c>
      <c r="R6681" s="30">
        <f>IFERROR(_xlfn.XLOOKUP($B6681,'Ownership Metrics'!$A:$A,'Ownership Metrics'!$G:$G),"")</f>
        <v>30</v>
      </c>
      <c r="S6681" s="27" t="str">
        <f>IFERROR(_xlfn.XLOOKUP($B6681,'Ownership Metrics'!$A:$A,'Ownership Metrics'!$H:$H),"")</f>
        <v>Moderat</v>
      </c>
      <c r="T6681" s="27" t="str">
        <f>IFERROR(_xlfn.XLOOKUP($B6681,'Ownership Metrics'!$A:$A,'Ownership Metrics'!$I:$I),"")</f>
        <v>Sedang</v>
      </c>
      <c r="U6681" s="27">
        <f>IF(COUNTIFS($B$2:$B6681,$B6681,$D$2:$D6681,$D6681)=1,1,0)</f>
        <v>1</v>
      </c>
      <c r="V6681" s="27">
        <f t="shared" si="313"/>
        <v>3.04</v>
      </c>
      <c r="W6681" s="27">
        <f t="shared" si="314"/>
        <v>10</v>
      </c>
      <c r="X6681" s="27">
        <f t="shared" si="312"/>
        <v>3.0399993318999998</v>
      </c>
    </row>
    <row r="6682" spans="1:24" x14ac:dyDescent="0.25">
      <c r="A6682" s="26">
        <v>46265</v>
      </c>
      <c r="B6682" s="27" t="s">
        <v>11043</v>
      </c>
      <c r="C6682" s="27" t="s">
        <v>6750</v>
      </c>
      <c r="D6682" s="27" t="s">
        <v>6759</v>
      </c>
      <c r="E6682" s="27" t="s">
        <v>35</v>
      </c>
      <c r="F6682" s="27" t="s">
        <v>23</v>
      </c>
      <c r="G6682" s="27" t="s">
        <v>36</v>
      </c>
      <c r="H6682" s="27" t="s">
        <v>24</v>
      </c>
      <c r="I6682" s="28">
        <v>130000000</v>
      </c>
      <c r="J6682" s="28">
        <v>0</v>
      </c>
      <c r="K6682" s="28">
        <v>130000000</v>
      </c>
      <c r="L6682" s="29">
        <v>4.63</v>
      </c>
      <c r="M6682" s="29">
        <f>IFERROR(_xlfn.XLOOKUP($B6682,'Ownership Metrics'!$A:$A,'Ownership Metrics'!$B:$B),"")</f>
        <v>11.21</v>
      </c>
      <c r="N6682" s="28">
        <f>IFERROR(_xlfn.XLOOKUP($B6682,'Ownership Metrics'!$A:$A,'Ownership Metrics'!$C:$C),"")</f>
        <v>1242</v>
      </c>
      <c r="O6682" s="29">
        <f>IFERROR(_xlfn.XLOOKUP($B6682,'Ownership Metrics'!$A:$A,'Ownership Metrics'!$D:$D),"")</f>
        <v>26.71</v>
      </c>
      <c r="P6682" s="29">
        <f>IFERROR(_xlfn.XLOOKUP($B6682,'Ownership Metrics'!$A:$A,'Ownership Metrics'!$E:$E),"")</f>
        <v>52.33</v>
      </c>
      <c r="Q6682" s="30">
        <f>IFERROR(_xlfn.XLOOKUP($B6682,'Ownership Metrics'!$A:$A,'Ownership Metrics'!$F:$F),"")</f>
        <v>14</v>
      </c>
      <c r="R6682" s="30">
        <f>IFERROR(_xlfn.XLOOKUP($B6682,'Ownership Metrics'!$A:$A,'Ownership Metrics'!$G:$G),"")</f>
        <v>30</v>
      </c>
      <c r="S6682" s="27" t="str">
        <f>IFERROR(_xlfn.XLOOKUP($B6682,'Ownership Metrics'!$A:$A,'Ownership Metrics'!$H:$H),"")</f>
        <v>Moderat</v>
      </c>
      <c r="T6682" s="27" t="str">
        <f>IFERROR(_xlfn.XLOOKUP($B6682,'Ownership Metrics'!$A:$A,'Ownership Metrics'!$I:$I),"")</f>
        <v>Sedang</v>
      </c>
      <c r="U6682" s="27">
        <f>IF(COUNTIFS($B$2:$B6682,$B6682,$D$2:$D6682,$D6682)=1,1,0)</f>
        <v>1</v>
      </c>
      <c r="V6682" s="27">
        <f t="shared" si="313"/>
        <v>4.63</v>
      </c>
      <c r="W6682" s="27">
        <f t="shared" si="314"/>
        <v>7</v>
      </c>
      <c r="X6682" s="27">
        <f t="shared" si="312"/>
        <v>4.6299993317999997</v>
      </c>
    </row>
    <row r="6683" spans="1:24" x14ac:dyDescent="0.25">
      <c r="A6683" s="26">
        <v>46265</v>
      </c>
      <c r="B6683" s="27" t="s">
        <v>11043</v>
      </c>
      <c r="C6683" s="27" t="s">
        <v>6750</v>
      </c>
      <c r="D6683" s="27" t="s">
        <v>6760</v>
      </c>
      <c r="E6683" s="27" t="s">
        <v>35</v>
      </c>
      <c r="F6683" s="27" t="s">
        <v>23</v>
      </c>
      <c r="G6683" s="27" t="s">
        <v>36</v>
      </c>
      <c r="H6683" s="27" t="s">
        <v>24</v>
      </c>
      <c r="I6683" s="28">
        <v>46195210</v>
      </c>
      <c r="J6683" s="28">
        <v>0</v>
      </c>
      <c r="K6683" s="28">
        <v>46195210</v>
      </c>
      <c r="L6683" s="29">
        <v>1.65</v>
      </c>
      <c r="M6683" s="29">
        <f>IFERROR(_xlfn.XLOOKUP($B6683,'Ownership Metrics'!$A:$A,'Ownership Metrics'!$B:$B),"")</f>
        <v>11.21</v>
      </c>
      <c r="N6683" s="28">
        <f>IFERROR(_xlfn.XLOOKUP($B6683,'Ownership Metrics'!$A:$A,'Ownership Metrics'!$C:$C),"")</f>
        <v>1242</v>
      </c>
      <c r="O6683" s="29">
        <f>IFERROR(_xlfn.XLOOKUP($B6683,'Ownership Metrics'!$A:$A,'Ownership Metrics'!$D:$D),"")</f>
        <v>26.71</v>
      </c>
      <c r="P6683" s="29">
        <f>IFERROR(_xlfn.XLOOKUP($B6683,'Ownership Metrics'!$A:$A,'Ownership Metrics'!$E:$E),"")</f>
        <v>52.33</v>
      </c>
      <c r="Q6683" s="30">
        <f>IFERROR(_xlfn.XLOOKUP($B6683,'Ownership Metrics'!$A:$A,'Ownership Metrics'!$F:$F),"")</f>
        <v>14</v>
      </c>
      <c r="R6683" s="30">
        <f>IFERROR(_xlfn.XLOOKUP($B6683,'Ownership Metrics'!$A:$A,'Ownership Metrics'!$G:$G),"")</f>
        <v>30</v>
      </c>
      <c r="S6683" s="27" t="str">
        <f>IFERROR(_xlfn.XLOOKUP($B6683,'Ownership Metrics'!$A:$A,'Ownership Metrics'!$H:$H),"")</f>
        <v>Moderat</v>
      </c>
      <c r="T6683" s="27" t="str">
        <f>IFERROR(_xlfn.XLOOKUP($B6683,'Ownership Metrics'!$A:$A,'Ownership Metrics'!$I:$I),"")</f>
        <v>Sedang</v>
      </c>
      <c r="U6683" s="27">
        <f>IF(COUNTIFS($B$2:$B6683,$B6683,$D$2:$D6683,$D6683)=1,1,0)</f>
        <v>1</v>
      </c>
      <c r="V6683" s="27">
        <f t="shared" si="313"/>
        <v>1.65</v>
      </c>
      <c r="W6683" s="27">
        <f t="shared" si="314"/>
        <v>11</v>
      </c>
      <c r="X6683" s="27">
        <f t="shared" si="312"/>
        <v>1.6499993316999999</v>
      </c>
    </row>
    <row r="6684" spans="1:24" x14ac:dyDescent="0.25">
      <c r="A6684" s="26">
        <v>46265</v>
      </c>
      <c r="B6684" s="27" t="s">
        <v>11043</v>
      </c>
      <c r="C6684" s="27" t="s">
        <v>6750</v>
      </c>
      <c r="D6684" s="27" t="s">
        <v>6761</v>
      </c>
      <c r="E6684" s="27" t="s">
        <v>35</v>
      </c>
      <c r="F6684" s="27" t="s">
        <v>23</v>
      </c>
      <c r="G6684" s="27" t="s">
        <v>36</v>
      </c>
      <c r="H6684" s="27" t="s">
        <v>24</v>
      </c>
      <c r="I6684" s="28">
        <v>107338557</v>
      </c>
      <c r="J6684" s="28">
        <v>13750</v>
      </c>
      <c r="K6684" s="28">
        <v>107352307</v>
      </c>
      <c r="L6684" s="29">
        <v>3.82</v>
      </c>
      <c r="M6684" s="29">
        <f>IFERROR(_xlfn.XLOOKUP($B6684,'Ownership Metrics'!$A:$A,'Ownership Metrics'!$B:$B),"")</f>
        <v>11.21</v>
      </c>
      <c r="N6684" s="28">
        <f>IFERROR(_xlfn.XLOOKUP($B6684,'Ownership Metrics'!$A:$A,'Ownership Metrics'!$C:$C),"")</f>
        <v>1242</v>
      </c>
      <c r="O6684" s="29">
        <f>IFERROR(_xlfn.XLOOKUP($B6684,'Ownership Metrics'!$A:$A,'Ownership Metrics'!$D:$D),"")</f>
        <v>26.71</v>
      </c>
      <c r="P6684" s="29">
        <f>IFERROR(_xlfn.XLOOKUP($B6684,'Ownership Metrics'!$A:$A,'Ownership Metrics'!$E:$E),"")</f>
        <v>52.33</v>
      </c>
      <c r="Q6684" s="30">
        <f>IFERROR(_xlfn.XLOOKUP($B6684,'Ownership Metrics'!$A:$A,'Ownership Metrics'!$F:$F),"")</f>
        <v>14</v>
      </c>
      <c r="R6684" s="30">
        <f>IFERROR(_xlfn.XLOOKUP($B6684,'Ownership Metrics'!$A:$A,'Ownership Metrics'!$G:$G),"")</f>
        <v>30</v>
      </c>
      <c r="S6684" s="27" t="str">
        <f>IFERROR(_xlfn.XLOOKUP($B6684,'Ownership Metrics'!$A:$A,'Ownership Metrics'!$H:$H),"")</f>
        <v>Moderat</v>
      </c>
      <c r="T6684" s="27" t="str">
        <f>IFERROR(_xlfn.XLOOKUP($B6684,'Ownership Metrics'!$A:$A,'Ownership Metrics'!$I:$I),"")</f>
        <v>Sedang</v>
      </c>
      <c r="U6684" s="27">
        <f>IF(COUNTIFS($B$2:$B6684,$B6684,$D$2:$D6684,$D6684)=1,1,0)</f>
        <v>1</v>
      </c>
      <c r="V6684" s="27">
        <f t="shared" si="313"/>
        <v>3.82</v>
      </c>
      <c r="W6684" s="27">
        <f t="shared" si="314"/>
        <v>8</v>
      </c>
      <c r="X6684" s="27">
        <f t="shared" si="312"/>
        <v>3.8199993316</v>
      </c>
    </row>
    <row r="6685" spans="1:24" x14ac:dyDescent="0.25">
      <c r="A6685" s="26">
        <v>46265</v>
      </c>
      <c r="B6685" s="27" t="s">
        <v>11043</v>
      </c>
      <c r="C6685" s="27" t="s">
        <v>6750</v>
      </c>
      <c r="D6685" s="27" t="s">
        <v>6762</v>
      </c>
      <c r="E6685" s="27" t="s">
        <v>35</v>
      </c>
      <c r="F6685" s="27" t="s">
        <v>23</v>
      </c>
      <c r="G6685" s="27" t="s">
        <v>36</v>
      </c>
      <c r="H6685" s="27" t="s">
        <v>24</v>
      </c>
      <c r="I6685" s="28">
        <v>42095511</v>
      </c>
      <c r="J6685" s="28">
        <v>0</v>
      </c>
      <c r="K6685" s="28">
        <v>42095511</v>
      </c>
      <c r="L6685" s="29">
        <v>1.5</v>
      </c>
      <c r="M6685" s="29">
        <f>IFERROR(_xlfn.XLOOKUP($B6685,'Ownership Metrics'!$A:$A,'Ownership Metrics'!$B:$B),"")</f>
        <v>11.21</v>
      </c>
      <c r="N6685" s="28">
        <f>IFERROR(_xlfn.XLOOKUP($B6685,'Ownership Metrics'!$A:$A,'Ownership Metrics'!$C:$C),"")</f>
        <v>1242</v>
      </c>
      <c r="O6685" s="29">
        <f>IFERROR(_xlfn.XLOOKUP($B6685,'Ownership Metrics'!$A:$A,'Ownership Metrics'!$D:$D),"")</f>
        <v>26.71</v>
      </c>
      <c r="P6685" s="29">
        <f>IFERROR(_xlfn.XLOOKUP($B6685,'Ownership Metrics'!$A:$A,'Ownership Metrics'!$E:$E),"")</f>
        <v>52.33</v>
      </c>
      <c r="Q6685" s="30">
        <f>IFERROR(_xlfn.XLOOKUP($B6685,'Ownership Metrics'!$A:$A,'Ownership Metrics'!$F:$F),"")</f>
        <v>14</v>
      </c>
      <c r="R6685" s="30">
        <f>IFERROR(_xlfn.XLOOKUP($B6685,'Ownership Metrics'!$A:$A,'Ownership Metrics'!$G:$G),"")</f>
        <v>30</v>
      </c>
      <c r="S6685" s="27" t="str">
        <f>IFERROR(_xlfn.XLOOKUP($B6685,'Ownership Metrics'!$A:$A,'Ownership Metrics'!$H:$H),"")</f>
        <v>Moderat</v>
      </c>
      <c r="T6685" s="27" t="str">
        <f>IFERROR(_xlfn.XLOOKUP($B6685,'Ownership Metrics'!$A:$A,'Ownership Metrics'!$I:$I),"")</f>
        <v>Sedang</v>
      </c>
      <c r="U6685" s="27">
        <f>IF(COUNTIFS($B$2:$B6685,$B6685,$D$2:$D6685,$D6685)=1,1,0)</f>
        <v>1</v>
      </c>
      <c r="V6685" s="27">
        <f t="shared" si="313"/>
        <v>1.5</v>
      </c>
      <c r="W6685" s="27">
        <f t="shared" si="314"/>
        <v>12</v>
      </c>
      <c r="X6685" s="27">
        <f t="shared" si="312"/>
        <v>1.4999993315</v>
      </c>
    </row>
    <row r="6686" spans="1:24" x14ac:dyDescent="0.25">
      <c r="A6686" s="26">
        <v>46265</v>
      </c>
      <c r="B6686" s="27" t="s">
        <v>11043</v>
      </c>
      <c r="C6686" s="27" t="s">
        <v>6750</v>
      </c>
      <c r="D6686" s="27" t="s">
        <v>6763</v>
      </c>
      <c r="E6686" s="27" t="s">
        <v>35</v>
      </c>
      <c r="F6686" s="27" t="s">
        <v>23</v>
      </c>
      <c r="G6686" s="27" t="s">
        <v>36</v>
      </c>
      <c r="H6686" s="27" t="s">
        <v>64</v>
      </c>
      <c r="I6686" s="28">
        <v>136734500</v>
      </c>
      <c r="J6686" s="28">
        <v>0</v>
      </c>
      <c r="K6686" s="28">
        <v>136734500</v>
      </c>
      <c r="L6686" s="29">
        <v>4.87</v>
      </c>
      <c r="M6686" s="29">
        <f>IFERROR(_xlfn.XLOOKUP($B6686,'Ownership Metrics'!$A:$A,'Ownership Metrics'!$B:$B),"")</f>
        <v>11.21</v>
      </c>
      <c r="N6686" s="28">
        <f>IFERROR(_xlfn.XLOOKUP($B6686,'Ownership Metrics'!$A:$A,'Ownership Metrics'!$C:$C),"")</f>
        <v>1242</v>
      </c>
      <c r="O6686" s="29">
        <f>IFERROR(_xlfn.XLOOKUP($B6686,'Ownership Metrics'!$A:$A,'Ownership Metrics'!$D:$D),"")</f>
        <v>26.71</v>
      </c>
      <c r="P6686" s="29">
        <f>IFERROR(_xlfn.XLOOKUP($B6686,'Ownership Metrics'!$A:$A,'Ownership Metrics'!$E:$E),"")</f>
        <v>52.33</v>
      </c>
      <c r="Q6686" s="30">
        <f>IFERROR(_xlfn.XLOOKUP($B6686,'Ownership Metrics'!$A:$A,'Ownership Metrics'!$F:$F),"")</f>
        <v>14</v>
      </c>
      <c r="R6686" s="30">
        <f>IFERROR(_xlfn.XLOOKUP($B6686,'Ownership Metrics'!$A:$A,'Ownership Metrics'!$G:$G),"")</f>
        <v>30</v>
      </c>
      <c r="S6686" s="27" t="str">
        <f>IFERROR(_xlfn.XLOOKUP($B6686,'Ownership Metrics'!$A:$A,'Ownership Metrics'!$H:$H),"")</f>
        <v>Moderat</v>
      </c>
      <c r="T6686" s="27" t="str">
        <f>IFERROR(_xlfn.XLOOKUP($B6686,'Ownership Metrics'!$A:$A,'Ownership Metrics'!$I:$I),"")</f>
        <v>Sedang</v>
      </c>
      <c r="U6686" s="27">
        <f>IF(COUNTIFS($B$2:$B6686,$B6686,$D$2:$D6686,$D6686)=1,1,0)</f>
        <v>1</v>
      </c>
      <c r="V6686" s="27">
        <f t="shared" si="313"/>
        <v>4.87</v>
      </c>
      <c r="W6686" s="27">
        <f t="shared" si="314"/>
        <v>6</v>
      </c>
      <c r="X6686" s="27">
        <f t="shared" si="312"/>
        <v>4.8699993313999999</v>
      </c>
    </row>
    <row r="6687" spans="1:24" x14ac:dyDescent="0.25">
      <c r="A6687" s="26">
        <v>46265</v>
      </c>
      <c r="B6687" s="27" t="s">
        <v>11043</v>
      </c>
      <c r="C6687" s="27" t="s">
        <v>6750</v>
      </c>
      <c r="D6687" s="27" t="s">
        <v>6764</v>
      </c>
      <c r="E6687" s="27" t="s">
        <v>72</v>
      </c>
      <c r="F6687" s="27" t="s">
        <v>32</v>
      </c>
      <c r="G6687" s="27"/>
      <c r="H6687" s="27" t="s">
        <v>135</v>
      </c>
      <c r="I6687" s="28">
        <v>32818400</v>
      </c>
      <c r="J6687" s="28">
        <v>0</v>
      </c>
      <c r="K6687" s="28">
        <v>32818400</v>
      </c>
      <c r="L6687" s="29">
        <v>1.17</v>
      </c>
      <c r="M6687" s="29">
        <f>IFERROR(_xlfn.XLOOKUP($B6687,'Ownership Metrics'!$A:$A,'Ownership Metrics'!$B:$B),"")</f>
        <v>11.21</v>
      </c>
      <c r="N6687" s="28">
        <f>IFERROR(_xlfn.XLOOKUP($B6687,'Ownership Metrics'!$A:$A,'Ownership Metrics'!$C:$C),"")</f>
        <v>1242</v>
      </c>
      <c r="O6687" s="29">
        <f>IFERROR(_xlfn.XLOOKUP($B6687,'Ownership Metrics'!$A:$A,'Ownership Metrics'!$D:$D),"")</f>
        <v>26.71</v>
      </c>
      <c r="P6687" s="29">
        <f>IFERROR(_xlfn.XLOOKUP($B6687,'Ownership Metrics'!$A:$A,'Ownership Metrics'!$E:$E),"")</f>
        <v>52.33</v>
      </c>
      <c r="Q6687" s="30">
        <f>IFERROR(_xlfn.XLOOKUP($B6687,'Ownership Metrics'!$A:$A,'Ownership Metrics'!$F:$F),"")</f>
        <v>14</v>
      </c>
      <c r="R6687" s="30">
        <f>IFERROR(_xlfn.XLOOKUP($B6687,'Ownership Metrics'!$A:$A,'Ownership Metrics'!$G:$G),"")</f>
        <v>30</v>
      </c>
      <c r="S6687" s="27" t="str">
        <f>IFERROR(_xlfn.XLOOKUP($B6687,'Ownership Metrics'!$A:$A,'Ownership Metrics'!$H:$H),"")</f>
        <v>Moderat</v>
      </c>
      <c r="T6687" s="27" t="str">
        <f>IFERROR(_xlfn.XLOOKUP($B6687,'Ownership Metrics'!$A:$A,'Ownership Metrics'!$I:$I),"")</f>
        <v>Sedang</v>
      </c>
      <c r="U6687" s="27">
        <f>IF(COUNTIFS($B$2:$B6687,$B6687,$D$2:$D6687,$D6687)=1,1,0)</f>
        <v>1</v>
      </c>
      <c r="V6687" s="27">
        <f t="shared" si="313"/>
        <v>1.17</v>
      </c>
      <c r="W6687" s="27">
        <f t="shared" si="314"/>
        <v>14</v>
      </c>
      <c r="X6687" s="27">
        <f t="shared" si="312"/>
        <v>1.1699993312999999</v>
      </c>
    </row>
    <row r="6688" spans="1:24" x14ac:dyDescent="0.25">
      <c r="A6688" s="26">
        <v>46265</v>
      </c>
      <c r="B6688" s="27" t="s">
        <v>10145</v>
      </c>
      <c r="C6688" s="27" t="s">
        <v>6766</v>
      </c>
      <c r="D6688" s="27" t="s">
        <v>6767</v>
      </c>
      <c r="E6688" s="27" t="s">
        <v>22</v>
      </c>
      <c r="F6688" s="27" t="s">
        <v>23</v>
      </c>
      <c r="G6688" s="27"/>
      <c r="H6688" s="27" t="s">
        <v>24</v>
      </c>
      <c r="I6688" s="28">
        <v>271031456</v>
      </c>
      <c r="J6688" s="28">
        <v>0</v>
      </c>
      <c r="K6688" s="28">
        <v>271031456</v>
      </c>
      <c r="L6688" s="29">
        <v>3.58</v>
      </c>
      <c r="M6688" s="29">
        <f>IFERROR(_xlfn.XLOOKUP($B6688,'Ownership Metrics'!$A:$A,'Ownership Metrics'!$B:$B),"")</f>
        <v>24.96</v>
      </c>
      <c r="N6688" s="28">
        <f>IFERROR(_xlfn.XLOOKUP($B6688,'Ownership Metrics'!$A:$A,'Ownership Metrics'!$C:$C),"")</f>
        <v>3023</v>
      </c>
      <c r="O6688" s="29">
        <f>IFERROR(_xlfn.XLOOKUP($B6688,'Ownership Metrics'!$A:$A,'Ownership Metrics'!$D:$D),"")</f>
        <v>52.83</v>
      </c>
      <c r="P6688" s="29">
        <f>IFERROR(_xlfn.XLOOKUP($B6688,'Ownership Metrics'!$A:$A,'Ownership Metrics'!$E:$E),"")</f>
        <v>70.900000000000006</v>
      </c>
      <c r="Q6688" s="30">
        <f>IFERROR(_xlfn.XLOOKUP($B6688,'Ownership Metrics'!$A:$A,'Ownership Metrics'!$F:$F),"")</f>
        <v>5</v>
      </c>
      <c r="R6688" s="30">
        <f>IFERROR(_xlfn.XLOOKUP($B6688,'Ownership Metrics'!$A:$A,'Ownership Metrics'!$G:$G),"")</f>
        <v>54</v>
      </c>
      <c r="S6688" s="27" t="str">
        <f>IFERROR(_xlfn.XLOOKUP($B6688,'Ownership Metrics'!$A:$A,'Ownership Metrics'!$H:$H),"")</f>
        <v>Mayoritas</v>
      </c>
      <c r="T6688" s="27" t="str">
        <f>IFERROR(_xlfn.XLOOKUP($B6688,'Ownership Metrics'!$A:$A,'Ownership Metrics'!$I:$I),"")</f>
        <v>Sedang</v>
      </c>
      <c r="U6688" s="27">
        <f>IF(COUNTIFS($B$2:$B6688,$B6688,$D$2:$D6688,$D6688)=1,1,0)</f>
        <v>1</v>
      </c>
      <c r="V6688" s="27">
        <f>SUMIFS($L$2:$L$10000,$B$2:$B$10000,$B6688,$D$2:$D$10000,$D6688)</f>
        <v>3.58</v>
      </c>
      <c r="W6688" s="27">
        <f>COUNTIFS($B$2:$B$10000,$B6688,$U$2:$U$10000,1,$X$2:$X$10000,"&gt;"&amp;$X6688)+1</f>
        <v>3</v>
      </c>
      <c r="X6688" s="27">
        <f>$V6688-(ROW()*0.0000000001)</f>
        <v>3.5799993312000002</v>
      </c>
    </row>
    <row r="6689" spans="1:24" x14ac:dyDescent="0.25">
      <c r="A6689" s="26">
        <v>46265</v>
      </c>
      <c r="B6689" s="27" t="s">
        <v>10145</v>
      </c>
      <c r="C6689" s="27" t="s">
        <v>6766</v>
      </c>
      <c r="D6689" s="27" t="s">
        <v>6768</v>
      </c>
      <c r="E6689" s="27" t="s">
        <v>22</v>
      </c>
      <c r="F6689" s="27" t="s">
        <v>23</v>
      </c>
      <c r="G6689" s="27"/>
      <c r="H6689" s="27" t="s">
        <v>24</v>
      </c>
      <c r="I6689" s="28">
        <v>0</v>
      </c>
      <c r="J6689" s="28">
        <v>1097261584</v>
      </c>
      <c r="K6689" s="28">
        <v>1097261584</v>
      </c>
      <c r="L6689" s="29">
        <v>14.49</v>
      </c>
      <c r="M6689" s="29">
        <f>IFERROR(_xlfn.XLOOKUP($B6689,'Ownership Metrics'!$A:$A,'Ownership Metrics'!$B:$B),"")</f>
        <v>24.96</v>
      </c>
      <c r="N6689" s="28">
        <f>IFERROR(_xlfn.XLOOKUP($B6689,'Ownership Metrics'!$A:$A,'Ownership Metrics'!$C:$C),"")</f>
        <v>3023</v>
      </c>
      <c r="O6689" s="29">
        <f>IFERROR(_xlfn.XLOOKUP($B6689,'Ownership Metrics'!$A:$A,'Ownership Metrics'!$D:$D),"")</f>
        <v>52.83</v>
      </c>
      <c r="P6689" s="29">
        <f>IFERROR(_xlfn.XLOOKUP($B6689,'Ownership Metrics'!$A:$A,'Ownership Metrics'!$E:$E),"")</f>
        <v>70.900000000000006</v>
      </c>
      <c r="Q6689" s="30">
        <f>IFERROR(_xlfn.XLOOKUP($B6689,'Ownership Metrics'!$A:$A,'Ownership Metrics'!$F:$F),"")</f>
        <v>5</v>
      </c>
      <c r="R6689" s="30">
        <f>IFERROR(_xlfn.XLOOKUP($B6689,'Ownership Metrics'!$A:$A,'Ownership Metrics'!$G:$G),"")</f>
        <v>54</v>
      </c>
      <c r="S6689" s="27" t="str">
        <f>IFERROR(_xlfn.XLOOKUP($B6689,'Ownership Metrics'!$A:$A,'Ownership Metrics'!$H:$H),"")</f>
        <v>Mayoritas</v>
      </c>
      <c r="T6689" s="27" t="str">
        <f>IFERROR(_xlfn.XLOOKUP($B6689,'Ownership Metrics'!$A:$A,'Ownership Metrics'!$I:$I),"")</f>
        <v>Sedang</v>
      </c>
      <c r="U6689" s="27">
        <f>IF(COUNTIFS($B$2:$B6689,$B6689,$D$2:$D6689,$D6689)=1,1,0)</f>
        <v>1</v>
      </c>
      <c r="V6689" s="27">
        <f>SUMIFS($L$2:$L$10000,$B$2:$B$10000,$B6689,$D$2:$D$10000,$D6689)</f>
        <v>14.49</v>
      </c>
      <c r="W6689" s="27">
        <f t="shared" si="314"/>
        <v>2</v>
      </c>
      <c r="X6689" s="27">
        <f t="shared" si="312"/>
        <v>14.4899993311</v>
      </c>
    </row>
    <row r="6690" spans="1:24" x14ac:dyDescent="0.25">
      <c r="A6690" s="26">
        <v>46265</v>
      </c>
      <c r="B6690" s="27" t="s">
        <v>10145</v>
      </c>
      <c r="C6690" s="27" t="s">
        <v>6766</v>
      </c>
      <c r="D6690" s="27" t="s">
        <v>6769</v>
      </c>
      <c r="E6690" s="27" t="s">
        <v>51</v>
      </c>
      <c r="F6690" s="27" t="s">
        <v>23</v>
      </c>
      <c r="G6690" s="27"/>
      <c r="H6690" s="27" t="s">
        <v>24</v>
      </c>
      <c r="I6690" s="28">
        <v>4000000000</v>
      </c>
      <c r="J6690" s="28">
        <v>0</v>
      </c>
      <c r="K6690" s="28">
        <v>4000000000</v>
      </c>
      <c r="L6690" s="29">
        <v>52.83</v>
      </c>
      <c r="M6690" s="29">
        <f>IFERROR(_xlfn.XLOOKUP($B6690,'Ownership Metrics'!$A:$A,'Ownership Metrics'!$B:$B),"")</f>
        <v>24.96</v>
      </c>
      <c r="N6690" s="28">
        <f>IFERROR(_xlfn.XLOOKUP($B6690,'Ownership Metrics'!$A:$A,'Ownership Metrics'!$C:$C),"")</f>
        <v>3023</v>
      </c>
      <c r="O6690" s="29">
        <f>IFERROR(_xlfn.XLOOKUP($B6690,'Ownership Metrics'!$A:$A,'Ownership Metrics'!$D:$D),"")</f>
        <v>52.83</v>
      </c>
      <c r="P6690" s="29">
        <f>IFERROR(_xlfn.XLOOKUP($B6690,'Ownership Metrics'!$A:$A,'Ownership Metrics'!$E:$E),"")</f>
        <v>70.900000000000006</v>
      </c>
      <c r="Q6690" s="30">
        <f>IFERROR(_xlfn.XLOOKUP($B6690,'Ownership Metrics'!$A:$A,'Ownership Metrics'!$F:$F),"")</f>
        <v>5</v>
      </c>
      <c r="R6690" s="30">
        <f>IFERROR(_xlfn.XLOOKUP($B6690,'Ownership Metrics'!$A:$A,'Ownership Metrics'!$G:$G),"")</f>
        <v>54</v>
      </c>
      <c r="S6690" s="27" t="str">
        <f>IFERROR(_xlfn.XLOOKUP($B6690,'Ownership Metrics'!$A:$A,'Ownership Metrics'!$H:$H),"")</f>
        <v>Mayoritas</v>
      </c>
      <c r="T6690" s="27" t="str">
        <f>IFERROR(_xlfn.XLOOKUP($B6690,'Ownership Metrics'!$A:$A,'Ownership Metrics'!$I:$I),"")</f>
        <v>Sedang</v>
      </c>
      <c r="U6690" s="27">
        <f>IF(COUNTIFS($B$2:$B6690,$B6690,$D$2:$D6690,$D6690)=1,1,0)</f>
        <v>1</v>
      </c>
      <c r="V6690" s="27">
        <f t="shared" si="313"/>
        <v>52.83</v>
      </c>
      <c r="W6690" s="27">
        <f t="shared" si="314"/>
        <v>1</v>
      </c>
      <c r="X6690" s="27">
        <f t="shared" si="312"/>
        <v>52.829999330999996</v>
      </c>
    </row>
    <row r="6691" spans="1:24" x14ac:dyDescent="0.25">
      <c r="A6691" s="26">
        <v>46265</v>
      </c>
      <c r="B6691" s="27" t="s">
        <v>10145</v>
      </c>
      <c r="C6691" s="27" t="s">
        <v>6766</v>
      </c>
      <c r="D6691" s="27" t="s">
        <v>6770</v>
      </c>
      <c r="E6691" s="27" t="s">
        <v>35</v>
      </c>
      <c r="F6691" s="27" t="s">
        <v>23</v>
      </c>
      <c r="G6691" s="27" t="s">
        <v>36</v>
      </c>
      <c r="H6691" s="27" t="s">
        <v>24</v>
      </c>
      <c r="I6691" s="28">
        <v>0</v>
      </c>
      <c r="J6691" s="28">
        <v>107569484</v>
      </c>
      <c r="K6691" s="28">
        <v>107569484</v>
      </c>
      <c r="L6691" s="29">
        <v>1.42</v>
      </c>
      <c r="M6691" s="29">
        <f>IFERROR(_xlfn.XLOOKUP($B6691,'Ownership Metrics'!$A:$A,'Ownership Metrics'!$B:$B),"")</f>
        <v>24.96</v>
      </c>
      <c r="N6691" s="28">
        <f>IFERROR(_xlfn.XLOOKUP($B6691,'Ownership Metrics'!$A:$A,'Ownership Metrics'!$C:$C),"")</f>
        <v>3023</v>
      </c>
      <c r="O6691" s="29">
        <f>IFERROR(_xlfn.XLOOKUP($B6691,'Ownership Metrics'!$A:$A,'Ownership Metrics'!$D:$D),"")</f>
        <v>52.83</v>
      </c>
      <c r="P6691" s="29">
        <f>IFERROR(_xlfn.XLOOKUP($B6691,'Ownership Metrics'!$A:$A,'Ownership Metrics'!$E:$E),"")</f>
        <v>70.900000000000006</v>
      </c>
      <c r="Q6691" s="30">
        <f>IFERROR(_xlfn.XLOOKUP($B6691,'Ownership Metrics'!$A:$A,'Ownership Metrics'!$F:$F),"")</f>
        <v>5</v>
      </c>
      <c r="R6691" s="30">
        <f>IFERROR(_xlfn.XLOOKUP($B6691,'Ownership Metrics'!$A:$A,'Ownership Metrics'!$G:$G),"")</f>
        <v>54</v>
      </c>
      <c r="S6691" s="27" t="str">
        <f>IFERROR(_xlfn.XLOOKUP($B6691,'Ownership Metrics'!$A:$A,'Ownership Metrics'!$H:$H),"")</f>
        <v>Mayoritas</v>
      </c>
      <c r="T6691" s="27" t="str">
        <f>IFERROR(_xlfn.XLOOKUP($B6691,'Ownership Metrics'!$A:$A,'Ownership Metrics'!$I:$I),"")</f>
        <v>Sedang</v>
      </c>
      <c r="U6691" s="27">
        <f>IF(COUNTIFS($B$2:$B6691,$B6691,$D$2:$D6691,$D6691)=1,1,0)</f>
        <v>1</v>
      </c>
      <c r="V6691" s="27">
        <f t="shared" si="313"/>
        <v>1.42</v>
      </c>
      <c r="W6691" s="27">
        <f t="shared" si="314"/>
        <v>5</v>
      </c>
      <c r="X6691" s="27">
        <f t="shared" si="312"/>
        <v>1.4199993308999999</v>
      </c>
    </row>
    <row r="6692" spans="1:24" x14ac:dyDescent="0.25">
      <c r="A6692" s="26">
        <v>46265</v>
      </c>
      <c r="B6692" s="27" t="s">
        <v>10145</v>
      </c>
      <c r="C6692" s="27" t="s">
        <v>6766</v>
      </c>
      <c r="D6692" s="27" t="s">
        <v>6771</v>
      </c>
      <c r="E6692" s="27"/>
      <c r="F6692" s="27" t="s">
        <v>23</v>
      </c>
      <c r="G6692" s="27"/>
      <c r="H6692" s="27"/>
      <c r="I6692" s="28">
        <v>0</v>
      </c>
      <c r="J6692" s="28">
        <v>205588000</v>
      </c>
      <c r="K6692" s="28">
        <v>205588000</v>
      </c>
      <c r="L6692" s="29">
        <v>2.72</v>
      </c>
      <c r="M6692" s="29">
        <f>IFERROR(_xlfn.XLOOKUP($B6692,'Ownership Metrics'!$A:$A,'Ownership Metrics'!$B:$B),"")</f>
        <v>24.96</v>
      </c>
      <c r="N6692" s="28">
        <f>IFERROR(_xlfn.XLOOKUP($B6692,'Ownership Metrics'!$A:$A,'Ownership Metrics'!$C:$C),"")</f>
        <v>3023</v>
      </c>
      <c r="O6692" s="29">
        <f>IFERROR(_xlfn.XLOOKUP($B6692,'Ownership Metrics'!$A:$A,'Ownership Metrics'!$D:$D),"")</f>
        <v>52.83</v>
      </c>
      <c r="P6692" s="29">
        <f>IFERROR(_xlfn.XLOOKUP($B6692,'Ownership Metrics'!$A:$A,'Ownership Metrics'!$E:$E),"")</f>
        <v>70.900000000000006</v>
      </c>
      <c r="Q6692" s="30">
        <f>IFERROR(_xlfn.XLOOKUP($B6692,'Ownership Metrics'!$A:$A,'Ownership Metrics'!$F:$F),"")</f>
        <v>5</v>
      </c>
      <c r="R6692" s="30">
        <f>IFERROR(_xlfn.XLOOKUP($B6692,'Ownership Metrics'!$A:$A,'Ownership Metrics'!$G:$G),"")</f>
        <v>54</v>
      </c>
      <c r="S6692" s="27" t="str">
        <f>IFERROR(_xlfn.XLOOKUP($B6692,'Ownership Metrics'!$A:$A,'Ownership Metrics'!$H:$H),"")</f>
        <v>Mayoritas</v>
      </c>
      <c r="T6692" s="27" t="str">
        <f>IFERROR(_xlfn.XLOOKUP($B6692,'Ownership Metrics'!$A:$A,'Ownership Metrics'!$I:$I),"")</f>
        <v>Sedang</v>
      </c>
      <c r="U6692" s="27">
        <f>IF(COUNTIFS($B$2:$B6692,$B6692,$D$2:$D6692,$D6692)=1,1,0)</f>
        <v>1</v>
      </c>
      <c r="V6692" s="27">
        <f t="shared" si="313"/>
        <v>2.72</v>
      </c>
      <c r="W6692" s="27">
        <f t="shared" si="314"/>
        <v>4</v>
      </c>
      <c r="X6692" s="27">
        <f t="shared" si="312"/>
        <v>2.7199993308000003</v>
      </c>
    </row>
    <row r="6693" spans="1:24" x14ac:dyDescent="0.25">
      <c r="A6693" s="26">
        <v>46265</v>
      </c>
      <c r="B6693" s="27" t="s">
        <v>11044</v>
      </c>
      <c r="C6693" s="27" t="s">
        <v>6773</v>
      </c>
      <c r="D6693" s="27" t="s">
        <v>6774</v>
      </c>
      <c r="E6693" s="27" t="s">
        <v>22</v>
      </c>
      <c r="F6693" s="27" t="s">
        <v>23</v>
      </c>
      <c r="G6693" s="27"/>
      <c r="H6693" s="27" t="s">
        <v>24</v>
      </c>
      <c r="I6693" s="28">
        <v>87000000</v>
      </c>
      <c r="J6693" s="28">
        <v>0</v>
      </c>
      <c r="K6693" s="28">
        <v>87000000</v>
      </c>
      <c r="L6693" s="29">
        <v>20</v>
      </c>
      <c r="M6693" s="29">
        <f>IFERROR(_xlfn.XLOOKUP($B6693,'Ownership Metrics'!$A:$A,'Ownership Metrics'!$B:$B),"")</f>
        <v>12.13</v>
      </c>
      <c r="N6693" s="28">
        <f>IFERROR(_xlfn.XLOOKUP($B6693,'Ownership Metrics'!$A:$A,'Ownership Metrics'!$C:$C),"")</f>
        <v>1231</v>
      </c>
      <c r="O6693" s="29">
        <f>IFERROR(_xlfn.XLOOKUP($B6693,'Ownership Metrics'!$A:$A,'Ownership Metrics'!$D:$D),"")</f>
        <v>25.17</v>
      </c>
      <c r="P6693" s="29">
        <f>IFERROR(_xlfn.XLOOKUP($B6693,'Ownership Metrics'!$A:$A,'Ownership Metrics'!$E:$E),"")</f>
        <v>50.17</v>
      </c>
      <c r="Q6693" s="30">
        <f>IFERROR(_xlfn.XLOOKUP($B6693,'Ownership Metrics'!$A:$A,'Ownership Metrics'!$F:$F),"")</f>
        <v>12</v>
      </c>
      <c r="R6693" s="30">
        <f>IFERROR(_xlfn.XLOOKUP($B6693,'Ownership Metrics'!$A:$A,'Ownership Metrics'!$G:$G),"")</f>
        <v>32</v>
      </c>
      <c r="S6693" s="27" t="str">
        <f>IFERROR(_xlfn.XLOOKUP($B6693,'Ownership Metrics'!$A:$A,'Ownership Metrics'!$H:$H),"")</f>
        <v>Moderat</v>
      </c>
      <c r="T6693" s="27" t="str">
        <f>IFERROR(_xlfn.XLOOKUP($B6693,'Ownership Metrics'!$A:$A,'Ownership Metrics'!$I:$I),"")</f>
        <v>Sedang</v>
      </c>
      <c r="U6693" s="27">
        <f>IF(COUNTIFS($B$2:$B6693,$B6693,$D$2:$D6693,$D6693)=1,1,0)</f>
        <v>1</v>
      </c>
      <c r="V6693" s="27">
        <f t="shared" si="313"/>
        <v>20</v>
      </c>
      <c r="W6693" s="27">
        <f t="shared" si="314"/>
        <v>2</v>
      </c>
      <c r="X6693" s="27">
        <f t="shared" si="312"/>
        <v>19.9999993307</v>
      </c>
    </row>
    <row r="6694" spans="1:24" x14ac:dyDescent="0.25">
      <c r="A6694" s="26">
        <v>46265</v>
      </c>
      <c r="B6694" s="27" t="s">
        <v>11044</v>
      </c>
      <c r="C6694" s="27" t="s">
        <v>6773</v>
      </c>
      <c r="D6694" s="27" t="s">
        <v>6775</v>
      </c>
      <c r="E6694" s="27" t="s">
        <v>22</v>
      </c>
      <c r="F6694" s="27" t="s">
        <v>23</v>
      </c>
      <c r="G6694" s="27"/>
      <c r="H6694" s="27" t="s">
        <v>24</v>
      </c>
      <c r="I6694" s="28">
        <v>109484700</v>
      </c>
      <c r="J6694" s="28">
        <v>0</v>
      </c>
      <c r="K6694" s="28">
        <v>109484700</v>
      </c>
      <c r="L6694" s="29">
        <v>25.17</v>
      </c>
      <c r="M6694" s="29">
        <f>IFERROR(_xlfn.XLOOKUP($B6694,'Ownership Metrics'!$A:$A,'Ownership Metrics'!$B:$B),"")</f>
        <v>12.13</v>
      </c>
      <c r="N6694" s="28">
        <f>IFERROR(_xlfn.XLOOKUP($B6694,'Ownership Metrics'!$A:$A,'Ownership Metrics'!$C:$C),"")</f>
        <v>1231</v>
      </c>
      <c r="O6694" s="29">
        <f>IFERROR(_xlfn.XLOOKUP($B6694,'Ownership Metrics'!$A:$A,'Ownership Metrics'!$D:$D),"")</f>
        <v>25.17</v>
      </c>
      <c r="P6694" s="29">
        <f>IFERROR(_xlfn.XLOOKUP($B6694,'Ownership Metrics'!$A:$A,'Ownership Metrics'!$E:$E),"")</f>
        <v>50.17</v>
      </c>
      <c r="Q6694" s="30">
        <f>IFERROR(_xlfn.XLOOKUP($B6694,'Ownership Metrics'!$A:$A,'Ownership Metrics'!$F:$F),"")</f>
        <v>12</v>
      </c>
      <c r="R6694" s="30">
        <f>IFERROR(_xlfn.XLOOKUP($B6694,'Ownership Metrics'!$A:$A,'Ownership Metrics'!$G:$G),"")</f>
        <v>32</v>
      </c>
      <c r="S6694" s="27" t="str">
        <f>IFERROR(_xlfn.XLOOKUP($B6694,'Ownership Metrics'!$A:$A,'Ownership Metrics'!$H:$H),"")</f>
        <v>Moderat</v>
      </c>
      <c r="T6694" s="27" t="str">
        <f>IFERROR(_xlfn.XLOOKUP($B6694,'Ownership Metrics'!$A:$A,'Ownership Metrics'!$I:$I),"")</f>
        <v>Sedang</v>
      </c>
      <c r="U6694" s="27">
        <f>IF(COUNTIFS($B$2:$B6694,$B6694,$D$2:$D6694,$D6694)=1,1,0)</f>
        <v>1</v>
      </c>
      <c r="V6694" s="27">
        <f t="shared" si="313"/>
        <v>25.17</v>
      </c>
      <c r="W6694" s="27">
        <f t="shared" si="314"/>
        <v>1</v>
      </c>
      <c r="X6694" s="27">
        <f t="shared" si="312"/>
        <v>25.169999330600003</v>
      </c>
    </row>
    <row r="6695" spans="1:24" x14ac:dyDescent="0.25">
      <c r="A6695" s="26">
        <v>46265</v>
      </c>
      <c r="B6695" s="27" t="s">
        <v>11044</v>
      </c>
      <c r="C6695" s="27" t="s">
        <v>6773</v>
      </c>
      <c r="D6695" s="27" t="s">
        <v>6776</v>
      </c>
      <c r="E6695" s="27" t="s">
        <v>35</v>
      </c>
      <c r="F6695" s="27" t="s">
        <v>23</v>
      </c>
      <c r="G6695" s="27" t="s">
        <v>36</v>
      </c>
      <c r="H6695" s="27" t="s">
        <v>24</v>
      </c>
      <c r="I6695" s="28">
        <v>21225200</v>
      </c>
      <c r="J6695" s="28">
        <v>0</v>
      </c>
      <c r="K6695" s="28">
        <v>21225200</v>
      </c>
      <c r="L6695" s="29">
        <v>4.88</v>
      </c>
      <c r="M6695" s="29">
        <f>IFERROR(_xlfn.XLOOKUP($B6695,'Ownership Metrics'!$A:$A,'Ownership Metrics'!$B:$B),"")</f>
        <v>12.13</v>
      </c>
      <c r="N6695" s="28">
        <f>IFERROR(_xlfn.XLOOKUP($B6695,'Ownership Metrics'!$A:$A,'Ownership Metrics'!$C:$C),"")</f>
        <v>1231</v>
      </c>
      <c r="O6695" s="29">
        <f>IFERROR(_xlfn.XLOOKUP($B6695,'Ownership Metrics'!$A:$A,'Ownership Metrics'!$D:$D),"")</f>
        <v>25.17</v>
      </c>
      <c r="P6695" s="29">
        <f>IFERROR(_xlfn.XLOOKUP($B6695,'Ownership Metrics'!$A:$A,'Ownership Metrics'!$E:$E),"")</f>
        <v>50.17</v>
      </c>
      <c r="Q6695" s="30">
        <f>IFERROR(_xlfn.XLOOKUP($B6695,'Ownership Metrics'!$A:$A,'Ownership Metrics'!$F:$F),"")</f>
        <v>12</v>
      </c>
      <c r="R6695" s="30">
        <f>IFERROR(_xlfn.XLOOKUP($B6695,'Ownership Metrics'!$A:$A,'Ownership Metrics'!$G:$G),"")</f>
        <v>32</v>
      </c>
      <c r="S6695" s="27" t="str">
        <f>IFERROR(_xlfn.XLOOKUP($B6695,'Ownership Metrics'!$A:$A,'Ownership Metrics'!$H:$H),"")</f>
        <v>Moderat</v>
      </c>
      <c r="T6695" s="27" t="str">
        <f>IFERROR(_xlfn.XLOOKUP($B6695,'Ownership Metrics'!$A:$A,'Ownership Metrics'!$I:$I),"")</f>
        <v>Sedang</v>
      </c>
      <c r="U6695" s="27">
        <f>IF(COUNTIFS($B$2:$B6695,$B6695,$D$2:$D6695,$D6695)=1,1,0)</f>
        <v>1</v>
      </c>
      <c r="V6695" s="27">
        <f t="shared" si="313"/>
        <v>4.88</v>
      </c>
      <c r="W6695" s="27">
        <f t="shared" si="314"/>
        <v>9</v>
      </c>
      <c r="X6695" s="27">
        <f t="shared" si="312"/>
        <v>4.8799993304999996</v>
      </c>
    </row>
    <row r="6696" spans="1:24" x14ac:dyDescent="0.25">
      <c r="A6696" s="26">
        <v>46265</v>
      </c>
      <c r="B6696" s="27" t="s">
        <v>11044</v>
      </c>
      <c r="C6696" s="27" t="s">
        <v>6773</v>
      </c>
      <c r="D6696" s="27" t="s">
        <v>6777</v>
      </c>
      <c r="E6696" s="27" t="s">
        <v>35</v>
      </c>
      <c r="F6696" s="27" t="s">
        <v>23</v>
      </c>
      <c r="G6696" s="27" t="s">
        <v>36</v>
      </c>
      <c r="H6696" s="27" t="s">
        <v>24</v>
      </c>
      <c r="I6696" s="28">
        <v>21750000</v>
      </c>
      <c r="J6696" s="28">
        <v>0</v>
      </c>
      <c r="K6696" s="28">
        <v>21750000</v>
      </c>
      <c r="L6696" s="29">
        <v>5</v>
      </c>
      <c r="M6696" s="29">
        <f>IFERROR(_xlfn.XLOOKUP($B6696,'Ownership Metrics'!$A:$A,'Ownership Metrics'!$B:$B),"")</f>
        <v>12.13</v>
      </c>
      <c r="N6696" s="28">
        <f>IFERROR(_xlfn.XLOOKUP($B6696,'Ownership Metrics'!$A:$A,'Ownership Metrics'!$C:$C),"")</f>
        <v>1231</v>
      </c>
      <c r="O6696" s="29">
        <f>IFERROR(_xlfn.XLOOKUP($B6696,'Ownership Metrics'!$A:$A,'Ownership Metrics'!$D:$D),"")</f>
        <v>25.17</v>
      </c>
      <c r="P6696" s="29">
        <f>IFERROR(_xlfn.XLOOKUP($B6696,'Ownership Metrics'!$A:$A,'Ownership Metrics'!$E:$E),"")</f>
        <v>50.17</v>
      </c>
      <c r="Q6696" s="30">
        <f>IFERROR(_xlfn.XLOOKUP($B6696,'Ownership Metrics'!$A:$A,'Ownership Metrics'!$F:$F),"")</f>
        <v>12</v>
      </c>
      <c r="R6696" s="30">
        <f>IFERROR(_xlfn.XLOOKUP($B6696,'Ownership Metrics'!$A:$A,'Ownership Metrics'!$G:$G),"")</f>
        <v>32</v>
      </c>
      <c r="S6696" s="27" t="str">
        <f>IFERROR(_xlfn.XLOOKUP($B6696,'Ownership Metrics'!$A:$A,'Ownership Metrics'!$H:$H),"")</f>
        <v>Moderat</v>
      </c>
      <c r="T6696" s="27" t="str">
        <f>IFERROR(_xlfn.XLOOKUP($B6696,'Ownership Metrics'!$A:$A,'Ownership Metrics'!$I:$I),"")</f>
        <v>Sedang</v>
      </c>
      <c r="U6696" s="27">
        <f>IF(COUNTIFS($B$2:$B6696,$B6696,$D$2:$D6696,$D6696)=1,1,0)</f>
        <v>1</v>
      </c>
      <c r="V6696" s="27">
        <f t="shared" si="313"/>
        <v>5</v>
      </c>
      <c r="W6696" s="27">
        <f t="shared" si="314"/>
        <v>3</v>
      </c>
      <c r="X6696" s="27">
        <f t="shared" si="312"/>
        <v>4.9999993303999997</v>
      </c>
    </row>
    <row r="6697" spans="1:24" x14ac:dyDescent="0.25">
      <c r="A6697" s="26">
        <v>46265</v>
      </c>
      <c r="B6697" s="27" t="s">
        <v>11044</v>
      </c>
      <c r="C6697" s="27" t="s">
        <v>6773</v>
      </c>
      <c r="D6697" s="27" t="s">
        <v>6778</v>
      </c>
      <c r="E6697" s="27" t="s">
        <v>35</v>
      </c>
      <c r="F6697" s="27" t="s">
        <v>23</v>
      </c>
      <c r="G6697" s="27" t="s">
        <v>36</v>
      </c>
      <c r="H6697" s="27" t="s">
        <v>24</v>
      </c>
      <c r="I6697" s="28">
        <v>21750000</v>
      </c>
      <c r="J6697" s="28">
        <v>0</v>
      </c>
      <c r="K6697" s="28">
        <v>21750000</v>
      </c>
      <c r="L6697" s="29">
        <v>5</v>
      </c>
      <c r="M6697" s="29">
        <f>IFERROR(_xlfn.XLOOKUP($B6697,'Ownership Metrics'!$A:$A,'Ownership Metrics'!$B:$B),"")</f>
        <v>12.13</v>
      </c>
      <c r="N6697" s="28">
        <f>IFERROR(_xlfn.XLOOKUP($B6697,'Ownership Metrics'!$A:$A,'Ownership Metrics'!$C:$C),"")</f>
        <v>1231</v>
      </c>
      <c r="O6697" s="29">
        <f>IFERROR(_xlfn.XLOOKUP($B6697,'Ownership Metrics'!$A:$A,'Ownership Metrics'!$D:$D),"")</f>
        <v>25.17</v>
      </c>
      <c r="P6697" s="29">
        <f>IFERROR(_xlfn.XLOOKUP($B6697,'Ownership Metrics'!$A:$A,'Ownership Metrics'!$E:$E),"")</f>
        <v>50.17</v>
      </c>
      <c r="Q6697" s="30">
        <f>IFERROR(_xlfn.XLOOKUP($B6697,'Ownership Metrics'!$A:$A,'Ownership Metrics'!$F:$F),"")</f>
        <v>12</v>
      </c>
      <c r="R6697" s="30">
        <f>IFERROR(_xlfn.XLOOKUP($B6697,'Ownership Metrics'!$A:$A,'Ownership Metrics'!$G:$G),"")</f>
        <v>32</v>
      </c>
      <c r="S6697" s="27" t="str">
        <f>IFERROR(_xlfn.XLOOKUP($B6697,'Ownership Metrics'!$A:$A,'Ownership Metrics'!$H:$H),"")</f>
        <v>Moderat</v>
      </c>
      <c r="T6697" s="27" t="str">
        <f>IFERROR(_xlfn.XLOOKUP($B6697,'Ownership Metrics'!$A:$A,'Ownership Metrics'!$I:$I),"")</f>
        <v>Sedang</v>
      </c>
      <c r="U6697" s="27">
        <f>IF(COUNTIFS($B$2:$B6697,$B6697,$D$2:$D6697,$D6697)=1,1,0)</f>
        <v>1</v>
      </c>
      <c r="V6697" s="27">
        <f t="shared" si="313"/>
        <v>5</v>
      </c>
      <c r="W6697" s="27">
        <f t="shared" si="314"/>
        <v>4</v>
      </c>
      <c r="X6697" s="27">
        <f t="shared" si="312"/>
        <v>4.9999993302999997</v>
      </c>
    </row>
    <row r="6698" spans="1:24" x14ac:dyDescent="0.25">
      <c r="A6698" s="26">
        <v>46265</v>
      </c>
      <c r="B6698" s="27" t="s">
        <v>11044</v>
      </c>
      <c r="C6698" s="27" t="s">
        <v>6773</v>
      </c>
      <c r="D6698" s="27" t="s">
        <v>6779</v>
      </c>
      <c r="E6698" s="27" t="s">
        <v>35</v>
      </c>
      <c r="F6698" s="27" t="s">
        <v>23</v>
      </c>
      <c r="G6698" s="27" t="s">
        <v>36</v>
      </c>
      <c r="H6698" s="27" t="s">
        <v>24</v>
      </c>
      <c r="I6698" s="28">
        <v>16200000</v>
      </c>
      <c r="J6698" s="28">
        <v>0</v>
      </c>
      <c r="K6698" s="28">
        <v>16200000</v>
      </c>
      <c r="L6698" s="29">
        <v>3.72</v>
      </c>
      <c r="M6698" s="29">
        <f>IFERROR(_xlfn.XLOOKUP($B6698,'Ownership Metrics'!$A:$A,'Ownership Metrics'!$B:$B),"")</f>
        <v>12.13</v>
      </c>
      <c r="N6698" s="28">
        <f>IFERROR(_xlfn.XLOOKUP($B6698,'Ownership Metrics'!$A:$A,'Ownership Metrics'!$C:$C),"")</f>
        <v>1231</v>
      </c>
      <c r="O6698" s="29">
        <f>IFERROR(_xlfn.XLOOKUP($B6698,'Ownership Metrics'!$A:$A,'Ownership Metrics'!$D:$D),"")</f>
        <v>25.17</v>
      </c>
      <c r="P6698" s="29">
        <f>IFERROR(_xlfn.XLOOKUP($B6698,'Ownership Metrics'!$A:$A,'Ownership Metrics'!$E:$E),"")</f>
        <v>50.17</v>
      </c>
      <c r="Q6698" s="30">
        <f>IFERROR(_xlfn.XLOOKUP($B6698,'Ownership Metrics'!$A:$A,'Ownership Metrics'!$F:$F),"")</f>
        <v>12</v>
      </c>
      <c r="R6698" s="30">
        <f>IFERROR(_xlfn.XLOOKUP($B6698,'Ownership Metrics'!$A:$A,'Ownership Metrics'!$G:$G),"")</f>
        <v>32</v>
      </c>
      <c r="S6698" s="27" t="str">
        <f>IFERROR(_xlfn.XLOOKUP($B6698,'Ownership Metrics'!$A:$A,'Ownership Metrics'!$H:$H),"")</f>
        <v>Moderat</v>
      </c>
      <c r="T6698" s="27" t="str">
        <f>IFERROR(_xlfn.XLOOKUP($B6698,'Ownership Metrics'!$A:$A,'Ownership Metrics'!$I:$I),"")</f>
        <v>Sedang</v>
      </c>
      <c r="U6698" s="27">
        <f>IF(COUNTIFS($B$2:$B6698,$B6698,$D$2:$D6698,$D6698)=1,1,0)</f>
        <v>1</v>
      </c>
      <c r="V6698" s="27">
        <f t="shared" si="313"/>
        <v>3.72</v>
      </c>
      <c r="W6698" s="27">
        <f t="shared" si="314"/>
        <v>10</v>
      </c>
      <c r="X6698" s="27">
        <f t="shared" si="312"/>
        <v>3.7199993302000003</v>
      </c>
    </row>
    <row r="6699" spans="1:24" x14ac:dyDescent="0.25">
      <c r="A6699" s="26">
        <v>46265</v>
      </c>
      <c r="B6699" s="27" t="s">
        <v>11044</v>
      </c>
      <c r="C6699" s="27" t="s">
        <v>6773</v>
      </c>
      <c r="D6699" s="27" t="s">
        <v>6780</v>
      </c>
      <c r="E6699" s="27" t="s">
        <v>35</v>
      </c>
      <c r="F6699" s="27" t="s">
        <v>23</v>
      </c>
      <c r="G6699" s="27" t="s">
        <v>36</v>
      </c>
      <c r="H6699" s="27" t="s">
        <v>24</v>
      </c>
      <c r="I6699" s="28">
        <v>12732100</v>
      </c>
      <c r="J6699" s="28">
        <v>0</v>
      </c>
      <c r="K6699" s="28">
        <v>12732100</v>
      </c>
      <c r="L6699" s="29">
        <v>2.93</v>
      </c>
      <c r="M6699" s="29">
        <f>IFERROR(_xlfn.XLOOKUP($B6699,'Ownership Metrics'!$A:$A,'Ownership Metrics'!$B:$B),"")</f>
        <v>12.13</v>
      </c>
      <c r="N6699" s="28">
        <f>IFERROR(_xlfn.XLOOKUP($B6699,'Ownership Metrics'!$A:$A,'Ownership Metrics'!$C:$C),"")</f>
        <v>1231</v>
      </c>
      <c r="O6699" s="29">
        <f>IFERROR(_xlfn.XLOOKUP($B6699,'Ownership Metrics'!$A:$A,'Ownership Metrics'!$D:$D),"")</f>
        <v>25.17</v>
      </c>
      <c r="P6699" s="29">
        <f>IFERROR(_xlfn.XLOOKUP($B6699,'Ownership Metrics'!$A:$A,'Ownership Metrics'!$E:$E),"")</f>
        <v>50.17</v>
      </c>
      <c r="Q6699" s="30">
        <f>IFERROR(_xlfn.XLOOKUP($B6699,'Ownership Metrics'!$A:$A,'Ownership Metrics'!$F:$F),"")</f>
        <v>12</v>
      </c>
      <c r="R6699" s="30">
        <f>IFERROR(_xlfn.XLOOKUP($B6699,'Ownership Metrics'!$A:$A,'Ownership Metrics'!$G:$G),"")</f>
        <v>32</v>
      </c>
      <c r="S6699" s="27" t="str">
        <f>IFERROR(_xlfn.XLOOKUP($B6699,'Ownership Metrics'!$A:$A,'Ownership Metrics'!$H:$H),"")</f>
        <v>Moderat</v>
      </c>
      <c r="T6699" s="27" t="str">
        <f>IFERROR(_xlfn.XLOOKUP($B6699,'Ownership Metrics'!$A:$A,'Ownership Metrics'!$I:$I),"")</f>
        <v>Sedang</v>
      </c>
      <c r="U6699" s="27">
        <f>IF(COUNTIFS($B$2:$B6699,$B6699,$D$2:$D6699,$D6699)=1,1,0)</f>
        <v>1</v>
      </c>
      <c r="V6699" s="27">
        <f t="shared" si="313"/>
        <v>2.93</v>
      </c>
      <c r="W6699" s="27">
        <f t="shared" si="314"/>
        <v>11</v>
      </c>
      <c r="X6699" s="27">
        <f t="shared" si="312"/>
        <v>2.9299993301000002</v>
      </c>
    </row>
    <row r="6700" spans="1:24" x14ac:dyDescent="0.25">
      <c r="A6700" s="26">
        <v>46265</v>
      </c>
      <c r="B6700" s="27" t="s">
        <v>11044</v>
      </c>
      <c r="C6700" s="27" t="s">
        <v>6773</v>
      </c>
      <c r="D6700" s="27" t="s">
        <v>6781</v>
      </c>
      <c r="E6700" s="27" t="s">
        <v>35</v>
      </c>
      <c r="F6700" s="27" t="s">
        <v>23</v>
      </c>
      <c r="G6700" s="27" t="s">
        <v>36</v>
      </c>
      <c r="H6700" s="27" t="s">
        <v>24</v>
      </c>
      <c r="I6700" s="28">
        <v>21750000</v>
      </c>
      <c r="J6700" s="28">
        <v>0</v>
      </c>
      <c r="K6700" s="28">
        <v>21750000</v>
      </c>
      <c r="L6700" s="29">
        <v>5</v>
      </c>
      <c r="M6700" s="29">
        <f>IFERROR(_xlfn.XLOOKUP($B6700,'Ownership Metrics'!$A:$A,'Ownership Metrics'!$B:$B),"")</f>
        <v>12.13</v>
      </c>
      <c r="N6700" s="28">
        <f>IFERROR(_xlfn.XLOOKUP($B6700,'Ownership Metrics'!$A:$A,'Ownership Metrics'!$C:$C),"")</f>
        <v>1231</v>
      </c>
      <c r="O6700" s="29">
        <f>IFERROR(_xlfn.XLOOKUP($B6700,'Ownership Metrics'!$A:$A,'Ownership Metrics'!$D:$D),"")</f>
        <v>25.17</v>
      </c>
      <c r="P6700" s="29">
        <f>IFERROR(_xlfn.XLOOKUP($B6700,'Ownership Metrics'!$A:$A,'Ownership Metrics'!$E:$E),"")</f>
        <v>50.17</v>
      </c>
      <c r="Q6700" s="30">
        <f>IFERROR(_xlfn.XLOOKUP($B6700,'Ownership Metrics'!$A:$A,'Ownership Metrics'!$F:$F),"")</f>
        <v>12</v>
      </c>
      <c r="R6700" s="30">
        <f>IFERROR(_xlfn.XLOOKUP($B6700,'Ownership Metrics'!$A:$A,'Ownership Metrics'!$G:$G),"")</f>
        <v>32</v>
      </c>
      <c r="S6700" s="27" t="str">
        <f>IFERROR(_xlfn.XLOOKUP($B6700,'Ownership Metrics'!$A:$A,'Ownership Metrics'!$H:$H),"")</f>
        <v>Moderat</v>
      </c>
      <c r="T6700" s="27" t="str">
        <f>IFERROR(_xlfn.XLOOKUP($B6700,'Ownership Metrics'!$A:$A,'Ownership Metrics'!$I:$I),"")</f>
        <v>Sedang</v>
      </c>
      <c r="U6700" s="27">
        <f>IF(COUNTIFS($B$2:$B6700,$B6700,$D$2:$D6700,$D6700)=1,1,0)</f>
        <v>1</v>
      </c>
      <c r="V6700" s="27">
        <f t="shared" si="313"/>
        <v>5</v>
      </c>
      <c r="W6700" s="27">
        <f t="shared" si="314"/>
        <v>5</v>
      </c>
      <c r="X6700" s="27">
        <f t="shared" si="312"/>
        <v>4.9999993299999996</v>
      </c>
    </row>
    <row r="6701" spans="1:24" x14ac:dyDescent="0.25">
      <c r="A6701" s="26">
        <v>46265</v>
      </c>
      <c r="B6701" s="27" t="s">
        <v>11044</v>
      </c>
      <c r="C6701" s="27" t="s">
        <v>6773</v>
      </c>
      <c r="D6701" s="27" t="s">
        <v>6782</v>
      </c>
      <c r="E6701" s="27" t="s">
        <v>35</v>
      </c>
      <c r="F6701" s="27" t="s">
        <v>23</v>
      </c>
      <c r="G6701" s="27" t="s">
        <v>36</v>
      </c>
      <c r="H6701" s="27" t="s">
        <v>24</v>
      </c>
      <c r="I6701" s="28">
        <v>21750000</v>
      </c>
      <c r="J6701" s="28">
        <v>0</v>
      </c>
      <c r="K6701" s="28">
        <v>21750000</v>
      </c>
      <c r="L6701" s="29">
        <v>5</v>
      </c>
      <c r="M6701" s="29">
        <f>IFERROR(_xlfn.XLOOKUP($B6701,'Ownership Metrics'!$A:$A,'Ownership Metrics'!$B:$B),"")</f>
        <v>12.13</v>
      </c>
      <c r="N6701" s="28">
        <f>IFERROR(_xlfn.XLOOKUP($B6701,'Ownership Metrics'!$A:$A,'Ownership Metrics'!$C:$C),"")</f>
        <v>1231</v>
      </c>
      <c r="O6701" s="29">
        <f>IFERROR(_xlfn.XLOOKUP($B6701,'Ownership Metrics'!$A:$A,'Ownership Metrics'!$D:$D),"")</f>
        <v>25.17</v>
      </c>
      <c r="P6701" s="29">
        <f>IFERROR(_xlfn.XLOOKUP($B6701,'Ownership Metrics'!$A:$A,'Ownership Metrics'!$E:$E),"")</f>
        <v>50.17</v>
      </c>
      <c r="Q6701" s="30">
        <f>IFERROR(_xlfn.XLOOKUP($B6701,'Ownership Metrics'!$A:$A,'Ownership Metrics'!$F:$F),"")</f>
        <v>12</v>
      </c>
      <c r="R6701" s="30">
        <f>IFERROR(_xlfn.XLOOKUP($B6701,'Ownership Metrics'!$A:$A,'Ownership Metrics'!$G:$G),"")</f>
        <v>32</v>
      </c>
      <c r="S6701" s="27" t="str">
        <f>IFERROR(_xlfn.XLOOKUP($B6701,'Ownership Metrics'!$A:$A,'Ownership Metrics'!$H:$H),"")</f>
        <v>Moderat</v>
      </c>
      <c r="T6701" s="27" t="str">
        <f>IFERROR(_xlfn.XLOOKUP($B6701,'Ownership Metrics'!$A:$A,'Ownership Metrics'!$I:$I),"")</f>
        <v>Sedang</v>
      </c>
      <c r="U6701" s="27">
        <f>IF(COUNTIFS($B$2:$B6701,$B6701,$D$2:$D6701,$D6701)=1,1,0)</f>
        <v>1</v>
      </c>
      <c r="V6701" s="27">
        <f t="shared" si="313"/>
        <v>5</v>
      </c>
      <c r="W6701" s="27">
        <f t="shared" si="314"/>
        <v>6</v>
      </c>
      <c r="X6701" s="27">
        <f t="shared" si="312"/>
        <v>4.9999993298999996</v>
      </c>
    </row>
    <row r="6702" spans="1:24" x14ac:dyDescent="0.25">
      <c r="A6702" s="26">
        <v>46265</v>
      </c>
      <c r="B6702" s="27" t="s">
        <v>11044</v>
      </c>
      <c r="C6702" s="27" t="s">
        <v>6773</v>
      </c>
      <c r="D6702" s="27" t="s">
        <v>677</v>
      </c>
      <c r="E6702" s="27" t="s">
        <v>35</v>
      </c>
      <c r="F6702" s="27" t="s">
        <v>23</v>
      </c>
      <c r="G6702" s="27" t="s">
        <v>36</v>
      </c>
      <c r="H6702" s="27"/>
      <c r="I6702" s="28">
        <v>5250100</v>
      </c>
      <c r="J6702" s="28">
        <v>0</v>
      </c>
      <c r="K6702" s="28">
        <v>5250100</v>
      </c>
      <c r="L6702" s="29">
        <v>1.21</v>
      </c>
      <c r="M6702" s="29">
        <f>IFERROR(_xlfn.XLOOKUP($B6702,'Ownership Metrics'!$A:$A,'Ownership Metrics'!$B:$B),"")</f>
        <v>12.13</v>
      </c>
      <c r="N6702" s="28">
        <f>IFERROR(_xlfn.XLOOKUP($B6702,'Ownership Metrics'!$A:$A,'Ownership Metrics'!$C:$C),"")</f>
        <v>1231</v>
      </c>
      <c r="O6702" s="29">
        <f>IFERROR(_xlfn.XLOOKUP($B6702,'Ownership Metrics'!$A:$A,'Ownership Metrics'!$D:$D),"")</f>
        <v>25.17</v>
      </c>
      <c r="P6702" s="29">
        <f>IFERROR(_xlfn.XLOOKUP($B6702,'Ownership Metrics'!$A:$A,'Ownership Metrics'!$E:$E),"")</f>
        <v>50.17</v>
      </c>
      <c r="Q6702" s="30">
        <f>IFERROR(_xlfn.XLOOKUP($B6702,'Ownership Metrics'!$A:$A,'Ownership Metrics'!$F:$F),"")</f>
        <v>12</v>
      </c>
      <c r="R6702" s="30">
        <f>IFERROR(_xlfn.XLOOKUP($B6702,'Ownership Metrics'!$A:$A,'Ownership Metrics'!$G:$G),"")</f>
        <v>32</v>
      </c>
      <c r="S6702" s="27" t="str">
        <f>IFERROR(_xlfn.XLOOKUP($B6702,'Ownership Metrics'!$A:$A,'Ownership Metrics'!$H:$H),"")</f>
        <v>Moderat</v>
      </c>
      <c r="T6702" s="27" t="str">
        <f>IFERROR(_xlfn.XLOOKUP($B6702,'Ownership Metrics'!$A:$A,'Ownership Metrics'!$I:$I),"")</f>
        <v>Sedang</v>
      </c>
      <c r="U6702" s="27">
        <f>IF(COUNTIFS($B$2:$B6702,$B6702,$D$2:$D6702,$D6702)=1,1,0)</f>
        <v>1</v>
      </c>
      <c r="V6702" s="27">
        <f t="shared" si="313"/>
        <v>1.21</v>
      </c>
      <c r="W6702" s="27">
        <f t="shared" si="314"/>
        <v>12</v>
      </c>
      <c r="X6702" s="27">
        <f t="shared" si="312"/>
        <v>1.2099993298</v>
      </c>
    </row>
    <row r="6703" spans="1:24" x14ac:dyDescent="0.25">
      <c r="A6703" s="26">
        <v>46265</v>
      </c>
      <c r="B6703" s="27" t="s">
        <v>11044</v>
      </c>
      <c r="C6703" s="27" t="s">
        <v>6773</v>
      </c>
      <c r="D6703" s="27" t="s">
        <v>6783</v>
      </c>
      <c r="E6703" s="27" t="s">
        <v>35</v>
      </c>
      <c r="F6703" s="27" t="s">
        <v>23</v>
      </c>
      <c r="G6703" s="27" t="s">
        <v>36</v>
      </c>
      <c r="H6703" s="27" t="s">
        <v>24</v>
      </c>
      <c r="I6703" s="28">
        <v>21750000</v>
      </c>
      <c r="J6703" s="28">
        <v>0</v>
      </c>
      <c r="K6703" s="28">
        <v>21750000</v>
      </c>
      <c r="L6703" s="29">
        <v>5</v>
      </c>
      <c r="M6703" s="29">
        <f>IFERROR(_xlfn.XLOOKUP($B6703,'Ownership Metrics'!$A:$A,'Ownership Metrics'!$B:$B),"")</f>
        <v>12.13</v>
      </c>
      <c r="N6703" s="28">
        <f>IFERROR(_xlfn.XLOOKUP($B6703,'Ownership Metrics'!$A:$A,'Ownership Metrics'!$C:$C),"")</f>
        <v>1231</v>
      </c>
      <c r="O6703" s="29">
        <f>IFERROR(_xlfn.XLOOKUP($B6703,'Ownership Metrics'!$A:$A,'Ownership Metrics'!$D:$D),"")</f>
        <v>25.17</v>
      </c>
      <c r="P6703" s="29">
        <f>IFERROR(_xlfn.XLOOKUP($B6703,'Ownership Metrics'!$A:$A,'Ownership Metrics'!$E:$E),"")</f>
        <v>50.17</v>
      </c>
      <c r="Q6703" s="30">
        <f>IFERROR(_xlfn.XLOOKUP($B6703,'Ownership Metrics'!$A:$A,'Ownership Metrics'!$F:$F),"")</f>
        <v>12</v>
      </c>
      <c r="R6703" s="30">
        <f>IFERROR(_xlfn.XLOOKUP($B6703,'Ownership Metrics'!$A:$A,'Ownership Metrics'!$G:$G),"")</f>
        <v>32</v>
      </c>
      <c r="S6703" s="27" t="str">
        <f>IFERROR(_xlfn.XLOOKUP($B6703,'Ownership Metrics'!$A:$A,'Ownership Metrics'!$H:$H),"")</f>
        <v>Moderat</v>
      </c>
      <c r="T6703" s="27" t="str">
        <f>IFERROR(_xlfn.XLOOKUP($B6703,'Ownership Metrics'!$A:$A,'Ownership Metrics'!$I:$I),"")</f>
        <v>Sedang</v>
      </c>
      <c r="U6703" s="27">
        <f>IF(COUNTIFS($B$2:$B6703,$B6703,$D$2:$D6703,$D6703)=1,1,0)</f>
        <v>1</v>
      </c>
      <c r="V6703" s="27">
        <f t="shared" si="313"/>
        <v>5</v>
      </c>
      <c r="W6703" s="27">
        <f t="shared" si="314"/>
        <v>7</v>
      </c>
      <c r="X6703" s="27">
        <f t="shared" si="312"/>
        <v>4.9999993296999996</v>
      </c>
    </row>
    <row r="6704" spans="1:24" x14ac:dyDescent="0.25">
      <c r="A6704" s="26">
        <v>46265</v>
      </c>
      <c r="B6704" s="27" t="s">
        <v>11044</v>
      </c>
      <c r="C6704" s="27" t="s">
        <v>6773</v>
      </c>
      <c r="D6704" s="27" t="s">
        <v>6784</v>
      </c>
      <c r="E6704" s="27" t="s">
        <v>35</v>
      </c>
      <c r="F6704" s="27" t="s">
        <v>23</v>
      </c>
      <c r="G6704" s="27" t="s">
        <v>36</v>
      </c>
      <c r="H6704" s="27" t="s">
        <v>24</v>
      </c>
      <c r="I6704" s="28">
        <v>21584800</v>
      </c>
      <c r="J6704" s="28">
        <v>0</v>
      </c>
      <c r="K6704" s="28">
        <v>21584800</v>
      </c>
      <c r="L6704" s="29">
        <v>4.96</v>
      </c>
      <c r="M6704" s="29">
        <f>IFERROR(_xlfn.XLOOKUP($B6704,'Ownership Metrics'!$A:$A,'Ownership Metrics'!$B:$B),"")</f>
        <v>12.13</v>
      </c>
      <c r="N6704" s="28">
        <f>IFERROR(_xlfn.XLOOKUP($B6704,'Ownership Metrics'!$A:$A,'Ownership Metrics'!$C:$C),"")</f>
        <v>1231</v>
      </c>
      <c r="O6704" s="29">
        <f>IFERROR(_xlfn.XLOOKUP($B6704,'Ownership Metrics'!$A:$A,'Ownership Metrics'!$D:$D),"")</f>
        <v>25.17</v>
      </c>
      <c r="P6704" s="29">
        <f>IFERROR(_xlfn.XLOOKUP($B6704,'Ownership Metrics'!$A:$A,'Ownership Metrics'!$E:$E),"")</f>
        <v>50.17</v>
      </c>
      <c r="Q6704" s="30">
        <f>IFERROR(_xlfn.XLOOKUP($B6704,'Ownership Metrics'!$A:$A,'Ownership Metrics'!$F:$F),"")</f>
        <v>12</v>
      </c>
      <c r="R6704" s="30">
        <f>IFERROR(_xlfn.XLOOKUP($B6704,'Ownership Metrics'!$A:$A,'Ownership Metrics'!$G:$G),"")</f>
        <v>32</v>
      </c>
      <c r="S6704" s="27" t="str">
        <f>IFERROR(_xlfn.XLOOKUP($B6704,'Ownership Metrics'!$A:$A,'Ownership Metrics'!$H:$H),"")</f>
        <v>Moderat</v>
      </c>
      <c r="T6704" s="27" t="str">
        <f>IFERROR(_xlfn.XLOOKUP($B6704,'Ownership Metrics'!$A:$A,'Ownership Metrics'!$I:$I),"")</f>
        <v>Sedang</v>
      </c>
      <c r="U6704" s="27">
        <f>IF(COUNTIFS($B$2:$B6704,$B6704,$D$2:$D6704,$D6704)=1,1,0)</f>
        <v>1</v>
      </c>
      <c r="V6704" s="27">
        <f t="shared" si="313"/>
        <v>4.96</v>
      </c>
      <c r="W6704" s="27">
        <f t="shared" si="314"/>
        <v>8</v>
      </c>
      <c r="X6704" s="27">
        <f t="shared" si="312"/>
        <v>4.9599993295999996</v>
      </c>
    </row>
    <row r="6705" spans="1:24" x14ac:dyDescent="0.25">
      <c r="A6705" s="26">
        <v>46265</v>
      </c>
      <c r="B6705" s="27" t="s">
        <v>11045</v>
      </c>
      <c r="C6705" s="27" t="s">
        <v>6786</v>
      </c>
      <c r="D6705" s="27" t="s">
        <v>6787</v>
      </c>
      <c r="E6705" s="27" t="s">
        <v>22</v>
      </c>
      <c r="F6705" s="27" t="s">
        <v>23</v>
      </c>
      <c r="G6705" s="27"/>
      <c r="H6705" s="27" t="s">
        <v>24</v>
      </c>
      <c r="I6705" s="28">
        <v>32861000</v>
      </c>
      <c r="J6705" s="28">
        <v>0</v>
      </c>
      <c r="K6705" s="28">
        <v>32861000</v>
      </c>
      <c r="L6705" s="29">
        <v>4.1100000000000003</v>
      </c>
      <c r="M6705" s="29">
        <f>IFERROR(_xlfn.XLOOKUP($B6705,'Ownership Metrics'!$A:$A,'Ownership Metrics'!$B:$B),"")</f>
        <v>2.76</v>
      </c>
      <c r="N6705" s="28">
        <f>IFERROR(_xlfn.XLOOKUP($B6705,'Ownership Metrics'!$A:$A,'Ownership Metrics'!$C:$C),"")</f>
        <v>1914</v>
      </c>
      <c r="O6705" s="29">
        <f>IFERROR(_xlfn.XLOOKUP($B6705,'Ownership Metrics'!$A:$A,'Ownership Metrics'!$D:$D),"")</f>
        <v>30</v>
      </c>
      <c r="P6705" s="29">
        <f>IFERROR(_xlfn.XLOOKUP($B6705,'Ownership Metrics'!$A:$A,'Ownership Metrics'!$E:$E),"")</f>
        <v>67.319999999999993</v>
      </c>
      <c r="Q6705" s="30">
        <f>IFERROR(_xlfn.XLOOKUP($B6705,'Ownership Metrics'!$A:$A,'Ownership Metrics'!$F:$F),"")</f>
        <v>10</v>
      </c>
      <c r="R6705" s="30">
        <f>IFERROR(_xlfn.XLOOKUP($B6705,'Ownership Metrics'!$A:$A,'Ownership Metrics'!$G:$G),"")</f>
        <v>43</v>
      </c>
      <c r="S6705" s="27" t="str">
        <f>IFERROR(_xlfn.XLOOKUP($B6705,'Ownership Metrics'!$A:$A,'Ownership Metrics'!$H:$H),"")</f>
        <v>Oligopoli</v>
      </c>
      <c r="T6705" s="27" t="str">
        <f>IFERROR(_xlfn.XLOOKUP($B6705,'Ownership Metrics'!$A:$A,'Ownership Metrics'!$I:$I),"")</f>
        <v>Sedang</v>
      </c>
      <c r="U6705" s="27">
        <f>IF(COUNTIFS($B$2:$B6705,$B6705,$D$2:$D6705,$D6705)=1,1,0)</f>
        <v>1</v>
      </c>
      <c r="V6705" s="27">
        <f t="shared" si="313"/>
        <v>4.1100000000000003</v>
      </c>
      <c r="W6705" s="27">
        <f t="shared" si="314"/>
        <v>7</v>
      </c>
      <c r="X6705" s="27">
        <f t="shared" si="312"/>
        <v>4.1099993294999999</v>
      </c>
    </row>
    <row r="6706" spans="1:24" x14ac:dyDescent="0.25">
      <c r="A6706" s="26">
        <v>46265</v>
      </c>
      <c r="B6706" s="27" t="s">
        <v>11045</v>
      </c>
      <c r="C6706" s="27" t="s">
        <v>6786</v>
      </c>
      <c r="D6706" s="27" t="s">
        <v>6788</v>
      </c>
      <c r="E6706" s="27" t="s">
        <v>83</v>
      </c>
      <c r="F6706" s="27" t="s">
        <v>23</v>
      </c>
      <c r="G6706" s="27"/>
      <c r="H6706" s="27" t="s">
        <v>24</v>
      </c>
      <c r="I6706" s="28">
        <v>223760000</v>
      </c>
      <c r="J6706" s="28">
        <v>0</v>
      </c>
      <c r="K6706" s="28">
        <v>223760000</v>
      </c>
      <c r="L6706" s="29">
        <v>27.97</v>
      </c>
      <c r="M6706" s="29">
        <f>IFERROR(_xlfn.XLOOKUP($B6706,'Ownership Metrics'!$A:$A,'Ownership Metrics'!$B:$B),"")</f>
        <v>2.76</v>
      </c>
      <c r="N6706" s="28">
        <f>IFERROR(_xlfn.XLOOKUP($B6706,'Ownership Metrics'!$A:$A,'Ownership Metrics'!$C:$C),"")</f>
        <v>1914</v>
      </c>
      <c r="O6706" s="29">
        <f>IFERROR(_xlfn.XLOOKUP($B6706,'Ownership Metrics'!$A:$A,'Ownership Metrics'!$D:$D),"")</f>
        <v>30</v>
      </c>
      <c r="P6706" s="29">
        <f>IFERROR(_xlfn.XLOOKUP($B6706,'Ownership Metrics'!$A:$A,'Ownership Metrics'!$E:$E),"")</f>
        <v>67.319999999999993</v>
      </c>
      <c r="Q6706" s="30">
        <f>IFERROR(_xlfn.XLOOKUP($B6706,'Ownership Metrics'!$A:$A,'Ownership Metrics'!$F:$F),"")</f>
        <v>10</v>
      </c>
      <c r="R6706" s="30">
        <f>IFERROR(_xlfn.XLOOKUP($B6706,'Ownership Metrics'!$A:$A,'Ownership Metrics'!$G:$G),"")</f>
        <v>43</v>
      </c>
      <c r="S6706" s="27" t="str">
        <f>IFERROR(_xlfn.XLOOKUP($B6706,'Ownership Metrics'!$A:$A,'Ownership Metrics'!$H:$H),"")</f>
        <v>Oligopoli</v>
      </c>
      <c r="T6706" s="27" t="str">
        <f>IFERROR(_xlfn.XLOOKUP($B6706,'Ownership Metrics'!$A:$A,'Ownership Metrics'!$I:$I),"")</f>
        <v>Sedang</v>
      </c>
      <c r="U6706" s="27">
        <f>IF(COUNTIFS($B$2:$B6706,$B6706,$D$2:$D6706,$D6706)=1,1,0)</f>
        <v>1</v>
      </c>
      <c r="V6706" s="27">
        <f t="shared" si="313"/>
        <v>27.97</v>
      </c>
      <c r="W6706" s="27">
        <f t="shared" si="314"/>
        <v>2</v>
      </c>
      <c r="X6706" s="27">
        <f t="shared" si="312"/>
        <v>27.9699993294</v>
      </c>
    </row>
    <row r="6707" spans="1:24" x14ac:dyDescent="0.25">
      <c r="A6707" s="26">
        <v>46265</v>
      </c>
      <c r="B6707" s="27" t="s">
        <v>11045</v>
      </c>
      <c r="C6707" s="27" t="s">
        <v>6786</v>
      </c>
      <c r="D6707" s="27" t="s">
        <v>6789</v>
      </c>
      <c r="E6707" s="27" t="s">
        <v>83</v>
      </c>
      <c r="F6707" s="27" t="s">
        <v>23</v>
      </c>
      <c r="G6707" s="27"/>
      <c r="H6707" s="27" t="s">
        <v>24</v>
      </c>
      <c r="I6707" s="28">
        <v>74760000</v>
      </c>
      <c r="J6707" s="28">
        <v>0</v>
      </c>
      <c r="K6707" s="28">
        <v>74760000</v>
      </c>
      <c r="L6707" s="29">
        <v>9.35</v>
      </c>
      <c r="M6707" s="29">
        <f>IFERROR(_xlfn.XLOOKUP($B6707,'Ownership Metrics'!$A:$A,'Ownership Metrics'!$B:$B),"")</f>
        <v>2.76</v>
      </c>
      <c r="N6707" s="28">
        <f>IFERROR(_xlfn.XLOOKUP($B6707,'Ownership Metrics'!$A:$A,'Ownership Metrics'!$C:$C),"")</f>
        <v>1914</v>
      </c>
      <c r="O6707" s="29">
        <f>IFERROR(_xlfn.XLOOKUP($B6707,'Ownership Metrics'!$A:$A,'Ownership Metrics'!$D:$D),"")</f>
        <v>30</v>
      </c>
      <c r="P6707" s="29">
        <f>IFERROR(_xlfn.XLOOKUP($B6707,'Ownership Metrics'!$A:$A,'Ownership Metrics'!$E:$E),"")</f>
        <v>67.319999999999993</v>
      </c>
      <c r="Q6707" s="30">
        <f>IFERROR(_xlfn.XLOOKUP($B6707,'Ownership Metrics'!$A:$A,'Ownership Metrics'!$F:$F),"")</f>
        <v>10</v>
      </c>
      <c r="R6707" s="30">
        <f>IFERROR(_xlfn.XLOOKUP($B6707,'Ownership Metrics'!$A:$A,'Ownership Metrics'!$G:$G),"")</f>
        <v>43</v>
      </c>
      <c r="S6707" s="27" t="str">
        <f>IFERROR(_xlfn.XLOOKUP($B6707,'Ownership Metrics'!$A:$A,'Ownership Metrics'!$H:$H),"")</f>
        <v>Oligopoli</v>
      </c>
      <c r="T6707" s="27" t="str">
        <f>IFERROR(_xlfn.XLOOKUP($B6707,'Ownership Metrics'!$A:$A,'Ownership Metrics'!$I:$I),"")</f>
        <v>Sedang</v>
      </c>
      <c r="U6707" s="27">
        <f>IF(COUNTIFS($B$2:$B6707,$B6707,$D$2:$D6707,$D6707)=1,1,0)</f>
        <v>1</v>
      </c>
      <c r="V6707" s="27">
        <f t="shared" si="313"/>
        <v>9.35</v>
      </c>
      <c r="W6707" s="27">
        <f t="shared" si="314"/>
        <v>3</v>
      </c>
      <c r="X6707" s="27">
        <f t="shared" si="312"/>
        <v>9.3499993292999992</v>
      </c>
    </row>
    <row r="6708" spans="1:24" x14ac:dyDescent="0.25">
      <c r="A6708" s="26">
        <v>46265</v>
      </c>
      <c r="B6708" s="27" t="s">
        <v>11045</v>
      </c>
      <c r="C6708" s="27" t="s">
        <v>6786</v>
      </c>
      <c r="D6708" s="27" t="s">
        <v>6790</v>
      </c>
      <c r="E6708" s="27" t="s">
        <v>22</v>
      </c>
      <c r="F6708" s="27" t="s">
        <v>23</v>
      </c>
      <c r="G6708" s="27"/>
      <c r="H6708" s="27" t="s">
        <v>24</v>
      </c>
      <c r="I6708" s="28">
        <v>32861000</v>
      </c>
      <c r="J6708" s="28">
        <v>0</v>
      </c>
      <c r="K6708" s="28">
        <v>32861000</v>
      </c>
      <c r="L6708" s="29">
        <v>4.1100000000000003</v>
      </c>
      <c r="M6708" s="29">
        <f>IFERROR(_xlfn.XLOOKUP($B6708,'Ownership Metrics'!$A:$A,'Ownership Metrics'!$B:$B),"")</f>
        <v>2.76</v>
      </c>
      <c r="N6708" s="28">
        <f>IFERROR(_xlfn.XLOOKUP($B6708,'Ownership Metrics'!$A:$A,'Ownership Metrics'!$C:$C),"")</f>
        <v>1914</v>
      </c>
      <c r="O6708" s="29">
        <f>IFERROR(_xlfn.XLOOKUP($B6708,'Ownership Metrics'!$A:$A,'Ownership Metrics'!$D:$D),"")</f>
        <v>30</v>
      </c>
      <c r="P6708" s="29">
        <f>IFERROR(_xlfn.XLOOKUP($B6708,'Ownership Metrics'!$A:$A,'Ownership Metrics'!$E:$E),"")</f>
        <v>67.319999999999993</v>
      </c>
      <c r="Q6708" s="30">
        <f>IFERROR(_xlfn.XLOOKUP($B6708,'Ownership Metrics'!$A:$A,'Ownership Metrics'!$F:$F),"")</f>
        <v>10</v>
      </c>
      <c r="R6708" s="30">
        <f>IFERROR(_xlfn.XLOOKUP($B6708,'Ownership Metrics'!$A:$A,'Ownership Metrics'!$G:$G),"")</f>
        <v>43</v>
      </c>
      <c r="S6708" s="27" t="str">
        <f>IFERROR(_xlfn.XLOOKUP($B6708,'Ownership Metrics'!$A:$A,'Ownership Metrics'!$H:$H),"")</f>
        <v>Oligopoli</v>
      </c>
      <c r="T6708" s="27" t="str">
        <f>IFERROR(_xlfn.XLOOKUP($B6708,'Ownership Metrics'!$A:$A,'Ownership Metrics'!$I:$I),"")</f>
        <v>Sedang</v>
      </c>
      <c r="U6708" s="27">
        <f>IF(COUNTIFS($B$2:$B6708,$B6708,$D$2:$D6708,$D6708)=1,1,0)</f>
        <v>1</v>
      </c>
      <c r="V6708" s="27">
        <f t="shared" si="313"/>
        <v>4.1100000000000003</v>
      </c>
      <c r="W6708" s="27">
        <f t="shared" si="314"/>
        <v>8</v>
      </c>
      <c r="X6708" s="27">
        <f t="shared" si="312"/>
        <v>4.1099993291999999</v>
      </c>
    </row>
    <row r="6709" spans="1:24" x14ac:dyDescent="0.25">
      <c r="A6709" s="26">
        <v>46265</v>
      </c>
      <c r="B6709" s="27" t="s">
        <v>11045</v>
      </c>
      <c r="C6709" s="27" t="s">
        <v>6786</v>
      </c>
      <c r="D6709" s="27" t="s">
        <v>6791</v>
      </c>
      <c r="E6709" s="27" t="s">
        <v>35</v>
      </c>
      <c r="F6709" s="27" t="s">
        <v>23</v>
      </c>
      <c r="G6709" s="27" t="s">
        <v>36</v>
      </c>
      <c r="H6709" s="27" t="s">
        <v>24</v>
      </c>
      <c r="I6709" s="28">
        <v>22490000</v>
      </c>
      <c r="J6709" s="28">
        <v>0</v>
      </c>
      <c r="K6709" s="28">
        <v>22490000</v>
      </c>
      <c r="L6709" s="29">
        <v>2.81</v>
      </c>
      <c r="M6709" s="29">
        <f>IFERROR(_xlfn.XLOOKUP($B6709,'Ownership Metrics'!$A:$A,'Ownership Metrics'!$B:$B),"")</f>
        <v>2.76</v>
      </c>
      <c r="N6709" s="28">
        <f>IFERROR(_xlfn.XLOOKUP($B6709,'Ownership Metrics'!$A:$A,'Ownership Metrics'!$C:$C),"")</f>
        <v>1914</v>
      </c>
      <c r="O6709" s="29">
        <f>IFERROR(_xlfn.XLOOKUP($B6709,'Ownership Metrics'!$A:$A,'Ownership Metrics'!$D:$D),"")</f>
        <v>30</v>
      </c>
      <c r="P6709" s="29">
        <f>IFERROR(_xlfn.XLOOKUP($B6709,'Ownership Metrics'!$A:$A,'Ownership Metrics'!$E:$E),"")</f>
        <v>67.319999999999993</v>
      </c>
      <c r="Q6709" s="30">
        <f>IFERROR(_xlfn.XLOOKUP($B6709,'Ownership Metrics'!$A:$A,'Ownership Metrics'!$F:$F),"")</f>
        <v>10</v>
      </c>
      <c r="R6709" s="30">
        <f>IFERROR(_xlfn.XLOOKUP($B6709,'Ownership Metrics'!$A:$A,'Ownership Metrics'!$G:$G),"")</f>
        <v>43</v>
      </c>
      <c r="S6709" s="27" t="str">
        <f>IFERROR(_xlfn.XLOOKUP($B6709,'Ownership Metrics'!$A:$A,'Ownership Metrics'!$H:$H),"")</f>
        <v>Oligopoli</v>
      </c>
      <c r="T6709" s="27" t="str">
        <f>IFERROR(_xlfn.XLOOKUP($B6709,'Ownership Metrics'!$A:$A,'Ownership Metrics'!$I:$I),"")</f>
        <v>Sedang</v>
      </c>
      <c r="U6709" s="27">
        <f>IF(COUNTIFS($B$2:$B6709,$B6709,$D$2:$D6709,$D6709)=1,1,0)</f>
        <v>1</v>
      </c>
      <c r="V6709" s="27">
        <f t="shared" si="313"/>
        <v>2.81</v>
      </c>
      <c r="W6709" s="27">
        <f t="shared" si="314"/>
        <v>9</v>
      </c>
      <c r="X6709" s="27">
        <f t="shared" si="312"/>
        <v>2.8099993291000001</v>
      </c>
    </row>
    <row r="6710" spans="1:24" x14ac:dyDescent="0.25">
      <c r="A6710" s="26">
        <v>46265</v>
      </c>
      <c r="B6710" s="27" t="s">
        <v>11045</v>
      </c>
      <c r="C6710" s="27" t="s">
        <v>6786</v>
      </c>
      <c r="D6710" s="27" t="s">
        <v>3708</v>
      </c>
      <c r="E6710" s="27" t="s">
        <v>35</v>
      </c>
      <c r="F6710" s="27" t="s">
        <v>23</v>
      </c>
      <c r="G6710" s="27" t="s">
        <v>36</v>
      </c>
      <c r="H6710" s="27" t="s">
        <v>24</v>
      </c>
      <c r="I6710" s="28">
        <v>56190000</v>
      </c>
      <c r="J6710" s="28">
        <v>0</v>
      </c>
      <c r="K6710" s="28">
        <v>56190000</v>
      </c>
      <c r="L6710" s="29">
        <v>7.02</v>
      </c>
      <c r="M6710" s="29">
        <f>IFERROR(_xlfn.XLOOKUP($B6710,'Ownership Metrics'!$A:$A,'Ownership Metrics'!$B:$B),"")</f>
        <v>2.76</v>
      </c>
      <c r="N6710" s="28">
        <f>IFERROR(_xlfn.XLOOKUP($B6710,'Ownership Metrics'!$A:$A,'Ownership Metrics'!$C:$C),"")</f>
        <v>1914</v>
      </c>
      <c r="O6710" s="29">
        <f>IFERROR(_xlfn.XLOOKUP($B6710,'Ownership Metrics'!$A:$A,'Ownership Metrics'!$D:$D),"")</f>
        <v>30</v>
      </c>
      <c r="P6710" s="29">
        <f>IFERROR(_xlfn.XLOOKUP($B6710,'Ownership Metrics'!$A:$A,'Ownership Metrics'!$E:$E),"")</f>
        <v>67.319999999999993</v>
      </c>
      <c r="Q6710" s="30">
        <f>IFERROR(_xlfn.XLOOKUP($B6710,'Ownership Metrics'!$A:$A,'Ownership Metrics'!$F:$F),"")</f>
        <v>10</v>
      </c>
      <c r="R6710" s="30">
        <f>IFERROR(_xlfn.XLOOKUP($B6710,'Ownership Metrics'!$A:$A,'Ownership Metrics'!$G:$G),"")</f>
        <v>43</v>
      </c>
      <c r="S6710" s="27" t="str">
        <f>IFERROR(_xlfn.XLOOKUP($B6710,'Ownership Metrics'!$A:$A,'Ownership Metrics'!$H:$H),"")</f>
        <v>Oligopoli</v>
      </c>
      <c r="T6710" s="27" t="str">
        <f>IFERROR(_xlfn.XLOOKUP($B6710,'Ownership Metrics'!$A:$A,'Ownership Metrics'!$I:$I),"")</f>
        <v>Sedang</v>
      </c>
      <c r="U6710" s="27">
        <f>IF(COUNTIFS($B$2:$B6710,$B6710,$D$2:$D6710,$D6710)=1,1,0)</f>
        <v>1</v>
      </c>
      <c r="V6710" s="27">
        <f t="shared" si="313"/>
        <v>7.02</v>
      </c>
      <c r="W6710" s="27">
        <f t="shared" si="314"/>
        <v>4</v>
      </c>
      <c r="X6710" s="27">
        <f t="shared" si="312"/>
        <v>7.019999329</v>
      </c>
    </row>
    <row r="6711" spans="1:24" x14ac:dyDescent="0.25">
      <c r="A6711" s="26">
        <v>46265</v>
      </c>
      <c r="B6711" s="27" t="s">
        <v>11045</v>
      </c>
      <c r="C6711" s="27" t="s">
        <v>6786</v>
      </c>
      <c r="D6711" s="27" t="s">
        <v>6792</v>
      </c>
      <c r="E6711" s="27" t="s">
        <v>35</v>
      </c>
      <c r="F6711" s="27" t="s">
        <v>23</v>
      </c>
      <c r="G6711" s="27" t="s">
        <v>36</v>
      </c>
      <c r="H6711" s="27" t="s">
        <v>24</v>
      </c>
      <c r="I6711" s="28">
        <v>15604900</v>
      </c>
      <c r="J6711" s="28">
        <v>0</v>
      </c>
      <c r="K6711" s="28">
        <v>15604900</v>
      </c>
      <c r="L6711" s="29">
        <v>1.95</v>
      </c>
      <c r="M6711" s="29">
        <f>IFERROR(_xlfn.XLOOKUP($B6711,'Ownership Metrics'!$A:$A,'Ownership Metrics'!$B:$B),"")</f>
        <v>2.76</v>
      </c>
      <c r="N6711" s="28">
        <f>IFERROR(_xlfn.XLOOKUP($B6711,'Ownership Metrics'!$A:$A,'Ownership Metrics'!$C:$C),"")</f>
        <v>1914</v>
      </c>
      <c r="O6711" s="29">
        <f>IFERROR(_xlfn.XLOOKUP($B6711,'Ownership Metrics'!$A:$A,'Ownership Metrics'!$D:$D),"")</f>
        <v>30</v>
      </c>
      <c r="P6711" s="29">
        <f>IFERROR(_xlfn.XLOOKUP($B6711,'Ownership Metrics'!$A:$A,'Ownership Metrics'!$E:$E),"")</f>
        <v>67.319999999999993</v>
      </c>
      <c r="Q6711" s="30">
        <f>IFERROR(_xlfn.XLOOKUP($B6711,'Ownership Metrics'!$A:$A,'Ownership Metrics'!$F:$F),"")</f>
        <v>10</v>
      </c>
      <c r="R6711" s="30">
        <f>IFERROR(_xlfn.XLOOKUP($B6711,'Ownership Metrics'!$A:$A,'Ownership Metrics'!$G:$G),"")</f>
        <v>43</v>
      </c>
      <c r="S6711" s="27" t="str">
        <f>IFERROR(_xlfn.XLOOKUP($B6711,'Ownership Metrics'!$A:$A,'Ownership Metrics'!$H:$H),"")</f>
        <v>Oligopoli</v>
      </c>
      <c r="T6711" s="27" t="str">
        <f>IFERROR(_xlfn.XLOOKUP($B6711,'Ownership Metrics'!$A:$A,'Ownership Metrics'!$I:$I),"")</f>
        <v>Sedang</v>
      </c>
      <c r="U6711" s="27">
        <f>IF(COUNTIFS($B$2:$B6711,$B6711,$D$2:$D6711,$D6711)=1,1,0)</f>
        <v>1</v>
      </c>
      <c r="V6711" s="27">
        <f t="shared" si="313"/>
        <v>1.95</v>
      </c>
      <c r="W6711" s="27">
        <f t="shared" si="314"/>
        <v>10</v>
      </c>
      <c r="X6711" s="27">
        <f t="shared" si="312"/>
        <v>1.9499993288999999</v>
      </c>
    </row>
    <row r="6712" spans="1:24" x14ac:dyDescent="0.25">
      <c r="A6712" s="26">
        <v>46265</v>
      </c>
      <c r="B6712" s="27" t="s">
        <v>11045</v>
      </c>
      <c r="C6712" s="27" t="s">
        <v>6786</v>
      </c>
      <c r="D6712" s="27" t="s">
        <v>3709</v>
      </c>
      <c r="E6712" s="27" t="s">
        <v>35</v>
      </c>
      <c r="F6712" s="27" t="s">
        <v>23</v>
      </c>
      <c r="G6712" s="27" t="s">
        <v>36</v>
      </c>
      <c r="H6712" s="27" t="s">
        <v>24</v>
      </c>
      <c r="I6712" s="28">
        <v>39505000</v>
      </c>
      <c r="J6712" s="28">
        <v>0</v>
      </c>
      <c r="K6712" s="28">
        <v>39505000</v>
      </c>
      <c r="L6712" s="29">
        <v>4.9400000000000004</v>
      </c>
      <c r="M6712" s="29">
        <f>IFERROR(_xlfn.XLOOKUP($B6712,'Ownership Metrics'!$A:$A,'Ownership Metrics'!$B:$B),"")</f>
        <v>2.76</v>
      </c>
      <c r="N6712" s="28">
        <f>IFERROR(_xlfn.XLOOKUP($B6712,'Ownership Metrics'!$A:$A,'Ownership Metrics'!$C:$C),"")</f>
        <v>1914</v>
      </c>
      <c r="O6712" s="29">
        <f>IFERROR(_xlfn.XLOOKUP($B6712,'Ownership Metrics'!$A:$A,'Ownership Metrics'!$D:$D),"")</f>
        <v>30</v>
      </c>
      <c r="P6712" s="29">
        <f>IFERROR(_xlfn.XLOOKUP($B6712,'Ownership Metrics'!$A:$A,'Ownership Metrics'!$E:$E),"")</f>
        <v>67.319999999999993</v>
      </c>
      <c r="Q6712" s="30">
        <f>IFERROR(_xlfn.XLOOKUP($B6712,'Ownership Metrics'!$A:$A,'Ownership Metrics'!$F:$F),"")</f>
        <v>10</v>
      </c>
      <c r="R6712" s="30">
        <f>IFERROR(_xlfn.XLOOKUP($B6712,'Ownership Metrics'!$A:$A,'Ownership Metrics'!$G:$G),"")</f>
        <v>43</v>
      </c>
      <c r="S6712" s="27" t="str">
        <f>IFERROR(_xlfn.XLOOKUP($B6712,'Ownership Metrics'!$A:$A,'Ownership Metrics'!$H:$H),"")</f>
        <v>Oligopoli</v>
      </c>
      <c r="T6712" s="27" t="str">
        <f>IFERROR(_xlfn.XLOOKUP($B6712,'Ownership Metrics'!$A:$A,'Ownership Metrics'!$I:$I),"")</f>
        <v>Sedang</v>
      </c>
      <c r="U6712" s="27">
        <f>IF(COUNTIFS($B$2:$B6712,$B6712,$D$2:$D6712,$D6712)=1,1,0)</f>
        <v>1</v>
      </c>
      <c r="V6712" s="27">
        <f t="shared" si="313"/>
        <v>4.9400000000000004</v>
      </c>
      <c r="W6712" s="27">
        <f t="shared" si="314"/>
        <v>6</v>
      </c>
      <c r="X6712" s="27">
        <f t="shared" si="312"/>
        <v>4.9399993288000008</v>
      </c>
    </row>
    <row r="6713" spans="1:24" x14ac:dyDescent="0.25">
      <c r="A6713" s="26">
        <v>46265</v>
      </c>
      <c r="B6713" s="27" t="s">
        <v>11045</v>
      </c>
      <c r="C6713" s="27" t="s">
        <v>6786</v>
      </c>
      <c r="D6713" s="27" t="s">
        <v>6793</v>
      </c>
      <c r="E6713" s="27" t="s">
        <v>35</v>
      </c>
      <c r="F6713" s="27" t="s">
        <v>23</v>
      </c>
      <c r="G6713" s="27" t="s">
        <v>36</v>
      </c>
      <c r="H6713" s="27"/>
      <c r="I6713" s="28">
        <v>39808000</v>
      </c>
      <c r="J6713" s="28">
        <v>0</v>
      </c>
      <c r="K6713" s="28">
        <v>39808000</v>
      </c>
      <c r="L6713" s="29">
        <v>4.9800000000000004</v>
      </c>
      <c r="M6713" s="29">
        <f>IFERROR(_xlfn.XLOOKUP($B6713,'Ownership Metrics'!$A:$A,'Ownership Metrics'!$B:$B),"")</f>
        <v>2.76</v>
      </c>
      <c r="N6713" s="28">
        <f>IFERROR(_xlfn.XLOOKUP($B6713,'Ownership Metrics'!$A:$A,'Ownership Metrics'!$C:$C),"")</f>
        <v>1914</v>
      </c>
      <c r="O6713" s="29">
        <f>IFERROR(_xlfn.XLOOKUP($B6713,'Ownership Metrics'!$A:$A,'Ownership Metrics'!$D:$D),"")</f>
        <v>30</v>
      </c>
      <c r="P6713" s="29">
        <f>IFERROR(_xlfn.XLOOKUP($B6713,'Ownership Metrics'!$A:$A,'Ownership Metrics'!$E:$E),"")</f>
        <v>67.319999999999993</v>
      </c>
      <c r="Q6713" s="30">
        <f>IFERROR(_xlfn.XLOOKUP($B6713,'Ownership Metrics'!$A:$A,'Ownership Metrics'!$F:$F),"")</f>
        <v>10</v>
      </c>
      <c r="R6713" s="30">
        <f>IFERROR(_xlfn.XLOOKUP($B6713,'Ownership Metrics'!$A:$A,'Ownership Metrics'!$G:$G),"")</f>
        <v>43</v>
      </c>
      <c r="S6713" s="27" t="str">
        <f>IFERROR(_xlfn.XLOOKUP($B6713,'Ownership Metrics'!$A:$A,'Ownership Metrics'!$H:$H),"")</f>
        <v>Oligopoli</v>
      </c>
      <c r="T6713" s="27" t="str">
        <f>IFERROR(_xlfn.XLOOKUP($B6713,'Ownership Metrics'!$A:$A,'Ownership Metrics'!$I:$I),"")</f>
        <v>Sedang</v>
      </c>
      <c r="U6713" s="27">
        <f>IF(COUNTIFS($B$2:$B6713,$B6713,$D$2:$D6713,$D6713)=1,1,0)</f>
        <v>1</v>
      </c>
      <c r="V6713" s="27">
        <f t="shared" si="313"/>
        <v>4.9800000000000004</v>
      </c>
      <c r="W6713" s="27">
        <f t="shared" si="314"/>
        <v>5</v>
      </c>
      <c r="X6713" s="27">
        <f t="shared" si="312"/>
        <v>4.9799993287000008</v>
      </c>
    </row>
    <row r="6714" spans="1:24" x14ac:dyDescent="0.25">
      <c r="A6714" s="26">
        <v>46265</v>
      </c>
      <c r="B6714" s="27" t="s">
        <v>11045</v>
      </c>
      <c r="C6714" s="27" t="s">
        <v>6786</v>
      </c>
      <c r="D6714" s="27" t="s">
        <v>6794</v>
      </c>
      <c r="E6714" s="27"/>
      <c r="F6714" s="27"/>
      <c r="G6714" s="27"/>
      <c r="H6714" s="27"/>
      <c r="I6714" s="28">
        <v>0</v>
      </c>
      <c r="J6714" s="28">
        <v>240000000</v>
      </c>
      <c r="K6714" s="28">
        <v>240000000</v>
      </c>
      <c r="L6714" s="29">
        <v>30</v>
      </c>
      <c r="M6714" s="29">
        <f>IFERROR(_xlfn.XLOOKUP($B6714,'Ownership Metrics'!$A:$A,'Ownership Metrics'!$B:$B),"")</f>
        <v>2.76</v>
      </c>
      <c r="N6714" s="28">
        <f>IFERROR(_xlfn.XLOOKUP($B6714,'Ownership Metrics'!$A:$A,'Ownership Metrics'!$C:$C),"")</f>
        <v>1914</v>
      </c>
      <c r="O6714" s="29">
        <f>IFERROR(_xlfn.XLOOKUP($B6714,'Ownership Metrics'!$A:$A,'Ownership Metrics'!$D:$D),"")</f>
        <v>30</v>
      </c>
      <c r="P6714" s="29">
        <f>IFERROR(_xlfn.XLOOKUP($B6714,'Ownership Metrics'!$A:$A,'Ownership Metrics'!$E:$E),"")</f>
        <v>67.319999999999993</v>
      </c>
      <c r="Q6714" s="30">
        <f>IFERROR(_xlfn.XLOOKUP($B6714,'Ownership Metrics'!$A:$A,'Ownership Metrics'!$F:$F),"")</f>
        <v>10</v>
      </c>
      <c r="R6714" s="30">
        <f>IFERROR(_xlfn.XLOOKUP($B6714,'Ownership Metrics'!$A:$A,'Ownership Metrics'!$G:$G),"")</f>
        <v>43</v>
      </c>
      <c r="S6714" s="27" t="str">
        <f>IFERROR(_xlfn.XLOOKUP($B6714,'Ownership Metrics'!$A:$A,'Ownership Metrics'!$H:$H),"")</f>
        <v>Oligopoli</v>
      </c>
      <c r="T6714" s="27" t="str">
        <f>IFERROR(_xlfn.XLOOKUP($B6714,'Ownership Metrics'!$A:$A,'Ownership Metrics'!$I:$I),"")</f>
        <v>Sedang</v>
      </c>
      <c r="U6714" s="27">
        <f>IF(COUNTIFS($B$2:$B6714,$B6714,$D$2:$D6714,$D6714)=1,1,0)</f>
        <v>1</v>
      </c>
      <c r="V6714" s="27">
        <f t="shared" si="313"/>
        <v>30</v>
      </c>
      <c r="W6714" s="27">
        <f t="shared" si="314"/>
        <v>1</v>
      </c>
      <c r="X6714" s="27">
        <f t="shared" si="312"/>
        <v>29.999999328600001</v>
      </c>
    </row>
    <row r="6715" spans="1:24" x14ac:dyDescent="0.25">
      <c r="A6715" s="26">
        <v>46265</v>
      </c>
      <c r="B6715" s="27" t="s">
        <v>11046</v>
      </c>
      <c r="C6715" s="27" t="s">
        <v>6796</v>
      </c>
      <c r="D6715" s="27" t="s">
        <v>6797</v>
      </c>
      <c r="E6715" s="27" t="s">
        <v>22</v>
      </c>
      <c r="F6715" s="27" t="s">
        <v>23</v>
      </c>
      <c r="G6715" s="27"/>
      <c r="H6715" s="27" t="s">
        <v>24</v>
      </c>
      <c r="I6715" s="28">
        <v>4106902918</v>
      </c>
      <c r="J6715" s="28">
        <v>0</v>
      </c>
      <c r="K6715" s="28">
        <v>4106902918</v>
      </c>
      <c r="L6715" s="29">
        <v>91.06</v>
      </c>
      <c r="M6715" s="29">
        <f>IFERROR(_xlfn.XLOOKUP($B6715,'Ownership Metrics'!$A:$A,'Ownership Metrics'!$B:$B),"")</f>
        <v>8.94</v>
      </c>
      <c r="N6715" s="28">
        <f>IFERROR(_xlfn.XLOOKUP($B6715,'Ownership Metrics'!$A:$A,'Ownership Metrics'!$C:$C),"")</f>
        <v>8292</v>
      </c>
      <c r="O6715" s="29">
        <f>IFERROR(_xlfn.XLOOKUP($B6715,'Ownership Metrics'!$A:$A,'Ownership Metrics'!$D:$D),"")</f>
        <v>91.06</v>
      </c>
      <c r="P6715" s="29">
        <f>IFERROR(_xlfn.XLOOKUP($B6715,'Ownership Metrics'!$A:$A,'Ownership Metrics'!$E:$E),"")</f>
        <v>91.06</v>
      </c>
      <c r="Q6715" s="30">
        <f>IFERROR(_xlfn.XLOOKUP($B6715,'Ownership Metrics'!$A:$A,'Ownership Metrics'!$F:$F),"")</f>
        <v>1</v>
      </c>
      <c r="R6715" s="30">
        <f>IFERROR(_xlfn.XLOOKUP($B6715,'Ownership Metrics'!$A:$A,'Ownership Metrics'!$G:$G),"")</f>
        <v>89</v>
      </c>
      <c r="S6715" s="27" t="str">
        <f>IFERROR(_xlfn.XLOOKUP($B6715,'Ownership Metrics'!$A:$A,'Ownership Metrics'!$H:$H),"")</f>
        <v>Mayoritas</v>
      </c>
      <c r="T6715" s="27" t="str">
        <f>IFERROR(_xlfn.XLOOKUP($B6715,'Ownership Metrics'!$A:$A,'Ownership Metrics'!$I:$I),"")</f>
        <v>Tinggi</v>
      </c>
      <c r="U6715" s="27">
        <f>IF(COUNTIFS($B$2:$B6715,$B6715,$D$2:$D6715,$D6715)=1,1,0)</f>
        <v>1</v>
      </c>
      <c r="V6715" s="27">
        <f t="shared" si="313"/>
        <v>91.06</v>
      </c>
      <c r="W6715" s="27">
        <f t="shared" si="314"/>
        <v>1</v>
      </c>
      <c r="X6715" s="27">
        <f t="shared" si="312"/>
        <v>91.059999328499998</v>
      </c>
    </row>
    <row r="6716" spans="1:24" x14ac:dyDescent="0.25">
      <c r="A6716" s="26">
        <v>46265</v>
      </c>
      <c r="B6716" s="27" t="s">
        <v>11047</v>
      </c>
      <c r="C6716" s="27" t="s">
        <v>6799</v>
      </c>
      <c r="D6716" s="27" t="s">
        <v>5306</v>
      </c>
      <c r="E6716" s="27" t="s">
        <v>98</v>
      </c>
      <c r="F6716" s="27" t="s">
        <v>23</v>
      </c>
      <c r="G6716" s="27"/>
      <c r="H6716" s="27" t="s">
        <v>24</v>
      </c>
      <c r="I6716" s="28">
        <v>0</v>
      </c>
      <c r="J6716" s="28">
        <v>2080000000</v>
      </c>
      <c r="K6716" s="28">
        <v>2080000000</v>
      </c>
      <c r="L6716" s="29">
        <v>58.5</v>
      </c>
      <c r="M6716" s="29">
        <f>IFERROR(_xlfn.XLOOKUP($B6716,'Ownership Metrics'!$A:$A,'Ownership Metrics'!$B:$B),"")</f>
        <v>15.22</v>
      </c>
      <c r="N6716" s="28">
        <f>IFERROR(_xlfn.XLOOKUP($B6716,'Ownership Metrics'!$A:$A,'Ownership Metrics'!$C:$C),"")</f>
        <v>3719</v>
      </c>
      <c r="O6716" s="29">
        <f>IFERROR(_xlfn.XLOOKUP($B6716,'Ownership Metrics'!$A:$A,'Ownership Metrics'!$D:$D),"")</f>
        <v>58.5</v>
      </c>
      <c r="P6716" s="29">
        <f>IFERROR(_xlfn.XLOOKUP($B6716,'Ownership Metrics'!$A:$A,'Ownership Metrics'!$E:$E),"")</f>
        <v>79.63</v>
      </c>
      <c r="Q6716" s="30">
        <f>IFERROR(_xlfn.XLOOKUP($B6716,'Ownership Metrics'!$A:$A,'Ownership Metrics'!$F:$F),"")</f>
        <v>5</v>
      </c>
      <c r="R6716" s="30">
        <f>IFERROR(_xlfn.XLOOKUP($B6716,'Ownership Metrics'!$A:$A,'Ownership Metrics'!$G:$G),"")</f>
        <v>60</v>
      </c>
      <c r="S6716" s="27" t="str">
        <f>IFERROR(_xlfn.XLOOKUP($B6716,'Ownership Metrics'!$A:$A,'Ownership Metrics'!$H:$H),"")</f>
        <v>Mayoritas</v>
      </c>
      <c r="T6716" s="27" t="str">
        <f>IFERROR(_xlfn.XLOOKUP($B6716,'Ownership Metrics'!$A:$A,'Ownership Metrics'!$I:$I),"")</f>
        <v>Tinggi</v>
      </c>
      <c r="U6716" s="27">
        <f>IF(COUNTIFS($B$2:$B6716,$B6716,$D$2:$D6716,$D6716)=1,1,0)</f>
        <v>1</v>
      </c>
      <c r="V6716" s="27">
        <f t="shared" si="313"/>
        <v>58.5</v>
      </c>
      <c r="W6716" s="27">
        <f t="shared" si="314"/>
        <v>1</v>
      </c>
      <c r="X6716" s="27">
        <f t="shared" si="312"/>
        <v>58.499999328400001</v>
      </c>
    </row>
    <row r="6717" spans="1:24" x14ac:dyDescent="0.25">
      <c r="A6717" s="26">
        <v>46265</v>
      </c>
      <c r="B6717" s="27" t="s">
        <v>11047</v>
      </c>
      <c r="C6717" s="27" t="s">
        <v>6799</v>
      </c>
      <c r="D6717" s="27" t="s">
        <v>6800</v>
      </c>
      <c r="E6717" s="27" t="s">
        <v>74</v>
      </c>
      <c r="F6717" s="27" t="s">
        <v>32</v>
      </c>
      <c r="G6717" s="27"/>
      <c r="H6717" s="27" t="s">
        <v>62</v>
      </c>
      <c r="I6717" s="28">
        <v>146460582</v>
      </c>
      <c r="J6717" s="28">
        <v>0</v>
      </c>
      <c r="K6717" s="28">
        <v>146460582</v>
      </c>
      <c r="L6717" s="29">
        <v>4.12</v>
      </c>
      <c r="M6717" s="29">
        <f>IFERROR(_xlfn.XLOOKUP($B6717,'Ownership Metrics'!$A:$A,'Ownership Metrics'!$B:$B),"")</f>
        <v>15.22</v>
      </c>
      <c r="N6717" s="28">
        <f>IFERROR(_xlfn.XLOOKUP($B6717,'Ownership Metrics'!$A:$A,'Ownership Metrics'!$C:$C),"")</f>
        <v>3719</v>
      </c>
      <c r="O6717" s="29">
        <f>IFERROR(_xlfn.XLOOKUP($B6717,'Ownership Metrics'!$A:$A,'Ownership Metrics'!$D:$D),"")</f>
        <v>58.5</v>
      </c>
      <c r="P6717" s="29">
        <f>IFERROR(_xlfn.XLOOKUP($B6717,'Ownership Metrics'!$A:$A,'Ownership Metrics'!$E:$E),"")</f>
        <v>79.63</v>
      </c>
      <c r="Q6717" s="30">
        <f>IFERROR(_xlfn.XLOOKUP($B6717,'Ownership Metrics'!$A:$A,'Ownership Metrics'!$F:$F),"")</f>
        <v>5</v>
      </c>
      <c r="R6717" s="30">
        <f>IFERROR(_xlfn.XLOOKUP($B6717,'Ownership Metrics'!$A:$A,'Ownership Metrics'!$G:$G),"")</f>
        <v>60</v>
      </c>
      <c r="S6717" s="27" t="str">
        <f>IFERROR(_xlfn.XLOOKUP($B6717,'Ownership Metrics'!$A:$A,'Ownership Metrics'!$H:$H),"")</f>
        <v>Mayoritas</v>
      </c>
      <c r="T6717" s="27" t="str">
        <f>IFERROR(_xlfn.XLOOKUP($B6717,'Ownership Metrics'!$A:$A,'Ownership Metrics'!$I:$I),"")</f>
        <v>Tinggi</v>
      </c>
      <c r="U6717" s="27">
        <f>IF(COUNTIFS($B$2:$B6717,$B6717,$D$2:$D6717,$D6717)=1,1,0)</f>
        <v>1</v>
      </c>
      <c r="V6717" s="27">
        <f t="shared" si="313"/>
        <v>4.12</v>
      </c>
      <c r="W6717" s="27">
        <f t="shared" si="314"/>
        <v>4</v>
      </c>
      <c r="X6717" s="27">
        <f t="shared" si="312"/>
        <v>4.1199993283000005</v>
      </c>
    </row>
    <row r="6718" spans="1:24" x14ac:dyDescent="0.25">
      <c r="A6718" s="26">
        <v>46265</v>
      </c>
      <c r="B6718" s="27" t="s">
        <v>11047</v>
      </c>
      <c r="C6718" s="27" t="s">
        <v>6799</v>
      </c>
      <c r="D6718" s="27" t="s">
        <v>6801</v>
      </c>
      <c r="E6718" s="27" t="s">
        <v>35</v>
      </c>
      <c r="F6718" s="27" t="s">
        <v>23</v>
      </c>
      <c r="G6718" s="27" t="s">
        <v>36</v>
      </c>
      <c r="H6718" s="27" t="s">
        <v>24</v>
      </c>
      <c r="I6718" s="28">
        <v>36571600</v>
      </c>
      <c r="J6718" s="28">
        <v>0</v>
      </c>
      <c r="K6718" s="28">
        <v>36571600</v>
      </c>
      <c r="L6718" s="29">
        <v>1.03</v>
      </c>
      <c r="M6718" s="29">
        <f>IFERROR(_xlfn.XLOOKUP($B6718,'Ownership Metrics'!$A:$A,'Ownership Metrics'!$B:$B),"")</f>
        <v>15.22</v>
      </c>
      <c r="N6718" s="28">
        <f>IFERROR(_xlfn.XLOOKUP($B6718,'Ownership Metrics'!$A:$A,'Ownership Metrics'!$C:$C),"")</f>
        <v>3719</v>
      </c>
      <c r="O6718" s="29">
        <f>IFERROR(_xlfn.XLOOKUP($B6718,'Ownership Metrics'!$A:$A,'Ownership Metrics'!$D:$D),"")</f>
        <v>58.5</v>
      </c>
      <c r="P6718" s="29">
        <f>IFERROR(_xlfn.XLOOKUP($B6718,'Ownership Metrics'!$A:$A,'Ownership Metrics'!$E:$E),"")</f>
        <v>79.63</v>
      </c>
      <c r="Q6718" s="30">
        <f>IFERROR(_xlfn.XLOOKUP($B6718,'Ownership Metrics'!$A:$A,'Ownership Metrics'!$F:$F),"")</f>
        <v>5</v>
      </c>
      <c r="R6718" s="30">
        <f>IFERROR(_xlfn.XLOOKUP($B6718,'Ownership Metrics'!$A:$A,'Ownership Metrics'!$G:$G),"")</f>
        <v>60</v>
      </c>
      <c r="S6718" s="27" t="str">
        <f>IFERROR(_xlfn.XLOOKUP($B6718,'Ownership Metrics'!$A:$A,'Ownership Metrics'!$H:$H),"")</f>
        <v>Mayoritas</v>
      </c>
      <c r="T6718" s="27" t="str">
        <f>IFERROR(_xlfn.XLOOKUP($B6718,'Ownership Metrics'!$A:$A,'Ownership Metrics'!$I:$I),"")</f>
        <v>Tinggi</v>
      </c>
      <c r="U6718" s="27">
        <f>IF(COUNTIFS($B$2:$B6718,$B6718,$D$2:$D6718,$D6718)=1,1,0)</f>
        <v>1</v>
      </c>
      <c r="V6718" s="27">
        <f t="shared" si="313"/>
        <v>1.03</v>
      </c>
      <c r="W6718" s="27">
        <f t="shared" si="314"/>
        <v>5</v>
      </c>
      <c r="X6718" s="27">
        <f t="shared" si="312"/>
        <v>1.0299993282</v>
      </c>
    </row>
    <row r="6719" spans="1:24" x14ac:dyDescent="0.25">
      <c r="A6719" s="26">
        <v>46265</v>
      </c>
      <c r="B6719" s="27" t="s">
        <v>11047</v>
      </c>
      <c r="C6719" s="27" t="s">
        <v>6799</v>
      </c>
      <c r="D6719" s="27" t="s">
        <v>6802</v>
      </c>
      <c r="E6719" s="27" t="s">
        <v>44</v>
      </c>
      <c r="F6719" s="27" t="s">
        <v>32</v>
      </c>
      <c r="G6719" s="27"/>
      <c r="H6719" s="27" t="s">
        <v>133</v>
      </c>
      <c r="I6719" s="28">
        <v>188234000</v>
      </c>
      <c r="J6719" s="28">
        <v>0</v>
      </c>
      <c r="K6719" s="28">
        <v>188234000</v>
      </c>
      <c r="L6719" s="29">
        <v>5.29</v>
      </c>
      <c r="M6719" s="29">
        <f>IFERROR(_xlfn.XLOOKUP($B6719,'Ownership Metrics'!$A:$A,'Ownership Metrics'!$B:$B),"")</f>
        <v>15.22</v>
      </c>
      <c r="N6719" s="28">
        <f>IFERROR(_xlfn.XLOOKUP($B6719,'Ownership Metrics'!$A:$A,'Ownership Metrics'!$C:$C),"")</f>
        <v>3719</v>
      </c>
      <c r="O6719" s="29">
        <f>IFERROR(_xlfn.XLOOKUP($B6719,'Ownership Metrics'!$A:$A,'Ownership Metrics'!$D:$D),"")</f>
        <v>58.5</v>
      </c>
      <c r="P6719" s="29">
        <f>IFERROR(_xlfn.XLOOKUP($B6719,'Ownership Metrics'!$A:$A,'Ownership Metrics'!$E:$E),"")</f>
        <v>79.63</v>
      </c>
      <c r="Q6719" s="30">
        <f>IFERROR(_xlfn.XLOOKUP($B6719,'Ownership Metrics'!$A:$A,'Ownership Metrics'!$F:$F),"")</f>
        <v>5</v>
      </c>
      <c r="R6719" s="30">
        <f>IFERROR(_xlfn.XLOOKUP($B6719,'Ownership Metrics'!$A:$A,'Ownership Metrics'!$G:$G),"")</f>
        <v>60</v>
      </c>
      <c r="S6719" s="27" t="str">
        <f>IFERROR(_xlfn.XLOOKUP($B6719,'Ownership Metrics'!$A:$A,'Ownership Metrics'!$H:$H),"")</f>
        <v>Mayoritas</v>
      </c>
      <c r="T6719" s="27" t="str">
        <f>IFERROR(_xlfn.XLOOKUP($B6719,'Ownership Metrics'!$A:$A,'Ownership Metrics'!$I:$I),"")</f>
        <v>Tinggi</v>
      </c>
      <c r="U6719" s="27">
        <f>IF(COUNTIFS($B$2:$B6719,$B6719,$D$2:$D6719,$D6719)=1,1,0)</f>
        <v>1</v>
      </c>
      <c r="V6719" s="27">
        <f t="shared" si="313"/>
        <v>5.29</v>
      </c>
      <c r="W6719" s="27">
        <f t="shared" si="314"/>
        <v>3</v>
      </c>
      <c r="X6719" s="27">
        <f t="shared" si="312"/>
        <v>5.2899993281000004</v>
      </c>
    </row>
    <row r="6720" spans="1:24" x14ac:dyDescent="0.25">
      <c r="A6720" s="26">
        <v>46265</v>
      </c>
      <c r="B6720" s="27" t="s">
        <v>11047</v>
      </c>
      <c r="C6720" s="27" t="s">
        <v>6799</v>
      </c>
      <c r="D6720" s="27" t="s">
        <v>147</v>
      </c>
      <c r="E6720" s="27" t="s">
        <v>67</v>
      </c>
      <c r="F6720" s="27" t="s">
        <v>32</v>
      </c>
      <c r="G6720" s="27"/>
      <c r="H6720" s="27" t="s">
        <v>64</v>
      </c>
      <c r="I6720" s="28">
        <v>563200000</v>
      </c>
      <c r="J6720" s="28">
        <v>0</v>
      </c>
      <c r="K6720" s="28">
        <v>563200000</v>
      </c>
      <c r="L6720" s="29">
        <v>15.84</v>
      </c>
      <c r="M6720" s="29">
        <f>IFERROR(_xlfn.XLOOKUP($B6720,'Ownership Metrics'!$A:$A,'Ownership Metrics'!$B:$B),"")</f>
        <v>15.22</v>
      </c>
      <c r="N6720" s="28">
        <f>IFERROR(_xlfn.XLOOKUP($B6720,'Ownership Metrics'!$A:$A,'Ownership Metrics'!$C:$C),"")</f>
        <v>3719</v>
      </c>
      <c r="O6720" s="29">
        <f>IFERROR(_xlfn.XLOOKUP($B6720,'Ownership Metrics'!$A:$A,'Ownership Metrics'!$D:$D),"")</f>
        <v>58.5</v>
      </c>
      <c r="P6720" s="29">
        <f>IFERROR(_xlfn.XLOOKUP($B6720,'Ownership Metrics'!$A:$A,'Ownership Metrics'!$E:$E),"")</f>
        <v>79.63</v>
      </c>
      <c r="Q6720" s="30">
        <f>IFERROR(_xlfn.XLOOKUP($B6720,'Ownership Metrics'!$A:$A,'Ownership Metrics'!$F:$F),"")</f>
        <v>5</v>
      </c>
      <c r="R6720" s="30">
        <f>IFERROR(_xlfn.XLOOKUP($B6720,'Ownership Metrics'!$A:$A,'Ownership Metrics'!$G:$G),"")</f>
        <v>60</v>
      </c>
      <c r="S6720" s="27" t="str">
        <f>IFERROR(_xlfn.XLOOKUP($B6720,'Ownership Metrics'!$A:$A,'Ownership Metrics'!$H:$H),"")</f>
        <v>Mayoritas</v>
      </c>
      <c r="T6720" s="27" t="str">
        <f>IFERROR(_xlfn.XLOOKUP($B6720,'Ownership Metrics'!$A:$A,'Ownership Metrics'!$I:$I),"")</f>
        <v>Tinggi</v>
      </c>
      <c r="U6720" s="27">
        <f>IF(COUNTIFS($B$2:$B6720,$B6720,$D$2:$D6720,$D6720)=1,1,0)</f>
        <v>1</v>
      </c>
      <c r="V6720" s="27">
        <f t="shared" si="313"/>
        <v>15.84</v>
      </c>
      <c r="W6720" s="27">
        <f t="shared" si="314"/>
        <v>2</v>
      </c>
      <c r="X6720" s="27">
        <f t="shared" si="312"/>
        <v>15.839999327999999</v>
      </c>
    </row>
    <row r="6721" spans="1:24" x14ac:dyDescent="0.25">
      <c r="A6721" s="26">
        <v>46265</v>
      </c>
      <c r="B6721" s="27" t="s">
        <v>11048</v>
      </c>
      <c r="C6721" s="27" t="s">
        <v>6804</v>
      </c>
      <c r="D6721" s="27" t="s">
        <v>6805</v>
      </c>
      <c r="E6721" s="27" t="s">
        <v>22</v>
      </c>
      <c r="F6721" s="27" t="s">
        <v>23</v>
      </c>
      <c r="G6721" s="27"/>
      <c r="H6721" s="27" t="s">
        <v>24</v>
      </c>
      <c r="I6721" s="28">
        <v>70120000</v>
      </c>
      <c r="J6721" s="28">
        <v>0</v>
      </c>
      <c r="K6721" s="28">
        <v>70120000</v>
      </c>
      <c r="L6721" s="29">
        <v>2.0099999999999998</v>
      </c>
      <c r="M6721" s="29">
        <f>IFERROR(_xlfn.XLOOKUP($B6721,'Ownership Metrics'!$A:$A,'Ownership Metrics'!$B:$B),"")</f>
        <v>4.1500000000000004</v>
      </c>
      <c r="N6721" s="28">
        <f>IFERROR(_xlfn.XLOOKUP($B6721,'Ownership Metrics'!$A:$A,'Ownership Metrics'!$C:$C),"")</f>
        <v>2448</v>
      </c>
      <c r="O6721" s="29">
        <f>IFERROR(_xlfn.XLOOKUP($B6721,'Ownership Metrics'!$A:$A,'Ownership Metrics'!$D:$D),"")</f>
        <v>34.06</v>
      </c>
      <c r="P6721" s="29">
        <f>IFERROR(_xlfn.XLOOKUP($B6721,'Ownership Metrics'!$A:$A,'Ownership Metrics'!$E:$E),"")</f>
        <v>81.59</v>
      </c>
      <c r="Q6721" s="30">
        <f>IFERROR(_xlfn.XLOOKUP($B6721,'Ownership Metrics'!$A:$A,'Ownership Metrics'!$F:$F),"")</f>
        <v>9</v>
      </c>
      <c r="R6721" s="30">
        <f>IFERROR(_xlfn.XLOOKUP($B6721,'Ownership Metrics'!$A:$A,'Ownership Metrics'!$G:$G),"")</f>
        <v>51</v>
      </c>
      <c r="S6721" s="27" t="str">
        <f>IFERROR(_xlfn.XLOOKUP($B6721,'Ownership Metrics'!$A:$A,'Ownership Metrics'!$H:$H),"")</f>
        <v>Terkonsentrasi</v>
      </c>
      <c r="T6721" s="27" t="str">
        <f>IFERROR(_xlfn.XLOOKUP($B6721,'Ownership Metrics'!$A:$A,'Ownership Metrics'!$I:$I),"")</f>
        <v>Sedang</v>
      </c>
      <c r="U6721" s="27">
        <f>IF(COUNTIFS($B$2:$B6721,$B6721,$D$2:$D6721,$D6721)=1,1,0)</f>
        <v>1</v>
      </c>
      <c r="V6721" s="27">
        <f t="shared" si="313"/>
        <v>2.0099999999999998</v>
      </c>
      <c r="W6721" s="27">
        <f t="shared" si="314"/>
        <v>8</v>
      </c>
      <c r="X6721" s="27">
        <f t="shared" si="312"/>
        <v>2.0099993278999997</v>
      </c>
    </row>
    <row r="6722" spans="1:24" x14ac:dyDescent="0.25">
      <c r="A6722" s="26">
        <v>46265</v>
      </c>
      <c r="B6722" s="27" t="s">
        <v>11048</v>
      </c>
      <c r="C6722" s="27" t="s">
        <v>6804</v>
      </c>
      <c r="D6722" s="27" t="s">
        <v>6806</v>
      </c>
      <c r="E6722" s="27" t="s">
        <v>22</v>
      </c>
      <c r="F6722" s="27" t="s">
        <v>23</v>
      </c>
      <c r="G6722" s="27"/>
      <c r="H6722" s="27" t="s">
        <v>24</v>
      </c>
      <c r="I6722" s="28">
        <v>94743200</v>
      </c>
      <c r="J6722" s="28">
        <v>0</v>
      </c>
      <c r="K6722" s="28">
        <v>94743200</v>
      </c>
      <c r="L6722" s="29">
        <v>2.72</v>
      </c>
      <c r="M6722" s="29">
        <f>IFERROR(_xlfn.XLOOKUP($B6722,'Ownership Metrics'!$A:$A,'Ownership Metrics'!$B:$B),"")</f>
        <v>4.1500000000000004</v>
      </c>
      <c r="N6722" s="28">
        <f>IFERROR(_xlfn.XLOOKUP($B6722,'Ownership Metrics'!$A:$A,'Ownership Metrics'!$C:$C),"")</f>
        <v>2448</v>
      </c>
      <c r="O6722" s="29">
        <f>IFERROR(_xlfn.XLOOKUP($B6722,'Ownership Metrics'!$A:$A,'Ownership Metrics'!$D:$D),"")</f>
        <v>34.06</v>
      </c>
      <c r="P6722" s="29">
        <f>IFERROR(_xlfn.XLOOKUP($B6722,'Ownership Metrics'!$A:$A,'Ownership Metrics'!$E:$E),"")</f>
        <v>81.59</v>
      </c>
      <c r="Q6722" s="30">
        <f>IFERROR(_xlfn.XLOOKUP($B6722,'Ownership Metrics'!$A:$A,'Ownership Metrics'!$F:$F),"")</f>
        <v>9</v>
      </c>
      <c r="R6722" s="30">
        <f>IFERROR(_xlfn.XLOOKUP($B6722,'Ownership Metrics'!$A:$A,'Ownership Metrics'!$G:$G),"")</f>
        <v>51</v>
      </c>
      <c r="S6722" s="27" t="str">
        <f>IFERROR(_xlfn.XLOOKUP($B6722,'Ownership Metrics'!$A:$A,'Ownership Metrics'!$H:$H),"")</f>
        <v>Terkonsentrasi</v>
      </c>
      <c r="T6722" s="27" t="str">
        <f>IFERROR(_xlfn.XLOOKUP($B6722,'Ownership Metrics'!$A:$A,'Ownership Metrics'!$I:$I),"")</f>
        <v>Sedang</v>
      </c>
      <c r="U6722" s="27">
        <f>IF(COUNTIFS($B$2:$B6722,$B6722,$D$2:$D6722,$D6722)=1,1,0)</f>
        <v>1</v>
      </c>
      <c r="V6722" s="27">
        <f t="shared" si="313"/>
        <v>2.72</v>
      </c>
      <c r="W6722" s="27">
        <f t="shared" si="314"/>
        <v>5</v>
      </c>
      <c r="X6722" s="27">
        <f t="shared" ref="X6722:X6785" si="315">$V6722-(ROW()*0.0000000001)</f>
        <v>2.7199993278000001</v>
      </c>
    </row>
    <row r="6723" spans="1:24" x14ac:dyDescent="0.25">
      <c r="A6723" s="26">
        <v>46265</v>
      </c>
      <c r="B6723" s="27" t="s">
        <v>11048</v>
      </c>
      <c r="C6723" s="27" t="s">
        <v>6804</v>
      </c>
      <c r="D6723" s="27" t="s">
        <v>6807</v>
      </c>
      <c r="E6723" s="27" t="s">
        <v>22</v>
      </c>
      <c r="F6723" s="27" t="s">
        <v>23</v>
      </c>
      <c r="G6723" s="27"/>
      <c r="H6723" s="27" t="s">
        <v>24</v>
      </c>
      <c r="I6723" s="28">
        <v>80881800</v>
      </c>
      <c r="J6723" s="28">
        <v>0</v>
      </c>
      <c r="K6723" s="28">
        <v>80881800</v>
      </c>
      <c r="L6723" s="29">
        <v>2.3199999999999998</v>
      </c>
      <c r="M6723" s="29">
        <f>IFERROR(_xlfn.XLOOKUP($B6723,'Ownership Metrics'!$A:$A,'Ownership Metrics'!$B:$B),"")</f>
        <v>4.1500000000000004</v>
      </c>
      <c r="N6723" s="28">
        <f>IFERROR(_xlfn.XLOOKUP($B6723,'Ownership Metrics'!$A:$A,'Ownership Metrics'!$C:$C),"")</f>
        <v>2448</v>
      </c>
      <c r="O6723" s="29">
        <f>IFERROR(_xlfn.XLOOKUP($B6723,'Ownership Metrics'!$A:$A,'Ownership Metrics'!$D:$D),"")</f>
        <v>34.06</v>
      </c>
      <c r="P6723" s="29">
        <f>IFERROR(_xlfn.XLOOKUP($B6723,'Ownership Metrics'!$A:$A,'Ownership Metrics'!$E:$E),"")</f>
        <v>81.59</v>
      </c>
      <c r="Q6723" s="30">
        <f>IFERROR(_xlfn.XLOOKUP($B6723,'Ownership Metrics'!$A:$A,'Ownership Metrics'!$F:$F),"")</f>
        <v>9</v>
      </c>
      <c r="R6723" s="30">
        <f>IFERROR(_xlfn.XLOOKUP($B6723,'Ownership Metrics'!$A:$A,'Ownership Metrics'!$G:$G),"")</f>
        <v>51</v>
      </c>
      <c r="S6723" s="27" t="str">
        <f>IFERROR(_xlfn.XLOOKUP($B6723,'Ownership Metrics'!$A:$A,'Ownership Metrics'!$H:$H),"")</f>
        <v>Terkonsentrasi</v>
      </c>
      <c r="T6723" s="27" t="str">
        <f>IFERROR(_xlfn.XLOOKUP($B6723,'Ownership Metrics'!$A:$A,'Ownership Metrics'!$I:$I),"")</f>
        <v>Sedang</v>
      </c>
      <c r="U6723" s="27">
        <f>IF(COUNTIFS($B$2:$B6723,$B6723,$D$2:$D6723,$D6723)=1,1,0)</f>
        <v>1</v>
      </c>
      <c r="V6723" s="27">
        <f t="shared" ref="V6723:V6786" si="316">SUMIFS($L$2:$L$10000,$B$2:$B$10000,$B6723,$D$2:$D$10000,$D6723)</f>
        <v>2.3199999999999998</v>
      </c>
      <c r="W6723" s="27">
        <f t="shared" ref="W6723:W6786" si="317">COUNTIFS($B$2:$B$10000,$B6723,$U$2:$U$10000,1,$X$2:$X$10000,"&gt;"&amp;$X6723)+1</f>
        <v>6</v>
      </c>
      <c r="X6723" s="27">
        <f t="shared" si="315"/>
        <v>2.3199993276999997</v>
      </c>
    </row>
    <row r="6724" spans="1:24" x14ac:dyDescent="0.25">
      <c r="A6724" s="26">
        <v>46265</v>
      </c>
      <c r="B6724" s="27" t="s">
        <v>11048</v>
      </c>
      <c r="C6724" s="27" t="s">
        <v>6804</v>
      </c>
      <c r="D6724" s="27" t="s">
        <v>6808</v>
      </c>
      <c r="E6724" s="27" t="s">
        <v>22</v>
      </c>
      <c r="F6724" s="27" t="s">
        <v>23</v>
      </c>
      <c r="G6724" s="27"/>
      <c r="H6724" s="27" t="s">
        <v>24</v>
      </c>
      <c r="I6724" s="28">
        <v>61172300</v>
      </c>
      <c r="J6724" s="28">
        <v>0</v>
      </c>
      <c r="K6724" s="28">
        <v>61172300</v>
      </c>
      <c r="L6724" s="29">
        <v>1.76</v>
      </c>
      <c r="M6724" s="29">
        <f>IFERROR(_xlfn.XLOOKUP($B6724,'Ownership Metrics'!$A:$A,'Ownership Metrics'!$B:$B),"")</f>
        <v>4.1500000000000004</v>
      </c>
      <c r="N6724" s="28">
        <f>IFERROR(_xlfn.XLOOKUP($B6724,'Ownership Metrics'!$A:$A,'Ownership Metrics'!$C:$C),"")</f>
        <v>2448</v>
      </c>
      <c r="O6724" s="29">
        <f>IFERROR(_xlfn.XLOOKUP($B6724,'Ownership Metrics'!$A:$A,'Ownership Metrics'!$D:$D),"")</f>
        <v>34.06</v>
      </c>
      <c r="P6724" s="29">
        <f>IFERROR(_xlfn.XLOOKUP($B6724,'Ownership Metrics'!$A:$A,'Ownership Metrics'!$E:$E),"")</f>
        <v>81.59</v>
      </c>
      <c r="Q6724" s="30">
        <f>IFERROR(_xlfn.XLOOKUP($B6724,'Ownership Metrics'!$A:$A,'Ownership Metrics'!$F:$F),"")</f>
        <v>9</v>
      </c>
      <c r="R6724" s="30">
        <f>IFERROR(_xlfn.XLOOKUP($B6724,'Ownership Metrics'!$A:$A,'Ownership Metrics'!$G:$G),"")</f>
        <v>51</v>
      </c>
      <c r="S6724" s="27" t="str">
        <f>IFERROR(_xlfn.XLOOKUP($B6724,'Ownership Metrics'!$A:$A,'Ownership Metrics'!$H:$H),"")</f>
        <v>Terkonsentrasi</v>
      </c>
      <c r="T6724" s="27" t="str">
        <f>IFERROR(_xlfn.XLOOKUP($B6724,'Ownership Metrics'!$A:$A,'Ownership Metrics'!$I:$I),"")</f>
        <v>Sedang</v>
      </c>
      <c r="U6724" s="27">
        <f>IF(COUNTIFS($B$2:$B6724,$B6724,$D$2:$D6724,$D6724)=1,1,0)</f>
        <v>1</v>
      </c>
      <c r="V6724" s="27">
        <f t="shared" si="316"/>
        <v>1.76</v>
      </c>
      <c r="W6724" s="27">
        <f t="shared" si="317"/>
        <v>9</v>
      </c>
      <c r="X6724" s="27">
        <f t="shared" si="315"/>
        <v>1.7599993276000001</v>
      </c>
    </row>
    <row r="6725" spans="1:24" x14ac:dyDescent="0.25">
      <c r="A6725" s="26">
        <v>46265</v>
      </c>
      <c r="B6725" s="27" t="s">
        <v>11048</v>
      </c>
      <c r="C6725" s="27" t="s">
        <v>6804</v>
      </c>
      <c r="D6725" s="27" t="s">
        <v>6809</v>
      </c>
      <c r="E6725" s="27" t="s">
        <v>22</v>
      </c>
      <c r="F6725" s="27" t="s">
        <v>23</v>
      </c>
      <c r="G6725" s="27"/>
      <c r="H6725" s="27" t="s">
        <v>24</v>
      </c>
      <c r="I6725" s="28">
        <v>116923000</v>
      </c>
      <c r="J6725" s="28">
        <v>0</v>
      </c>
      <c r="K6725" s="28">
        <v>116923000</v>
      </c>
      <c r="L6725" s="29">
        <v>3.36</v>
      </c>
      <c r="M6725" s="29">
        <f>IFERROR(_xlfn.XLOOKUP($B6725,'Ownership Metrics'!$A:$A,'Ownership Metrics'!$B:$B),"")</f>
        <v>4.1500000000000004</v>
      </c>
      <c r="N6725" s="28">
        <f>IFERROR(_xlfn.XLOOKUP($B6725,'Ownership Metrics'!$A:$A,'Ownership Metrics'!$C:$C),"")</f>
        <v>2448</v>
      </c>
      <c r="O6725" s="29">
        <f>IFERROR(_xlfn.XLOOKUP($B6725,'Ownership Metrics'!$A:$A,'Ownership Metrics'!$D:$D),"")</f>
        <v>34.06</v>
      </c>
      <c r="P6725" s="29">
        <f>IFERROR(_xlfn.XLOOKUP($B6725,'Ownership Metrics'!$A:$A,'Ownership Metrics'!$E:$E),"")</f>
        <v>81.59</v>
      </c>
      <c r="Q6725" s="30">
        <f>IFERROR(_xlfn.XLOOKUP($B6725,'Ownership Metrics'!$A:$A,'Ownership Metrics'!$F:$F),"")</f>
        <v>9</v>
      </c>
      <c r="R6725" s="30">
        <f>IFERROR(_xlfn.XLOOKUP($B6725,'Ownership Metrics'!$A:$A,'Ownership Metrics'!$G:$G),"")</f>
        <v>51</v>
      </c>
      <c r="S6725" s="27" t="str">
        <f>IFERROR(_xlfn.XLOOKUP($B6725,'Ownership Metrics'!$A:$A,'Ownership Metrics'!$H:$H),"")</f>
        <v>Terkonsentrasi</v>
      </c>
      <c r="T6725" s="27" t="str">
        <f>IFERROR(_xlfn.XLOOKUP($B6725,'Ownership Metrics'!$A:$A,'Ownership Metrics'!$I:$I),"")</f>
        <v>Sedang</v>
      </c>
      <c r="U6725" s="27">
        <f>IF(COUNTIFS($B$2:$B6725,$B6725,$D$2:$D6725,$D6725)=1,1,0)</f>
        <v>1</v>
      </c>
      <c r="V6725" s="27">
        <f t="shared" si="316"/>
        <v>3.36</v>
      </c>
      <c r="W6725" s="27">
        <f t="shared" si="317"/>
        <v>4</v>
      </c>
      <c r="X6725" s="27">
        <f t="shared" si="315"/>
        <v>3.3599993274999997</v>
      </c>
    </row>
    <row r="6726" spans="1:24" x14ac:dyDescent="0.25">
      <c r="A6726" s="26">
        <v>46265</v>
      </c>
      <c r="B6726" s="27" t="s">
        <v>11048</v>
      </c>
      <c r="C6726" s="27" t="s">
        <v>6804</v>
      </c>
      <c r="D6726" s="27" t="s">
        <v>6810</v>
      </c>
      <c r="E6726" s="27" t="s">
        <v>22</v>
      </c>
      <c r="F6726" s="27" t="s">
        <v>23</v>
      </c>
      <c r="G6726" s="27"/>
      <c r="H6726" s="27" t="s">
        <v>24</v>
      </c>
      <c r="I6726" s="28">
        <v>72804400</v>
      </c>
      <c r="J6726" s="28">
        <v>0</v>
      </c>
      <c r="K6726" s="28">
        <v>72804400</v>
      </c>
      <c r="L6726" s="29">
        <v>2.09</v>
      </c>
      <c r="M6726" s="29">
        <f>IFERROR(_xlfn.XLOOKUP($B6726,'Ownership Metrics'!$A:$A,'Ownership Metrics'!$B:$B),"")</f>
        <v>4.1500000000000004</v>
      </c>
      <c r="N6726" s="28">
        <f>IFERROR(_xlfn.XLOOKUP($B6726,'Ownership Metrics'!$A:$A,'Ownership Metrics'!$C:$C),"")</f>
        <v>2448</v>
      </c>
      <c r="O6726" s="29">
        <f>IFERROR(_xlfn.XLOOKUP($B6726,'Ownership Metrics'!$A:$A,'Ownership Metrics'!$D:$D),"")</f>
        <v>34.06</v>
      </c>
      <c r="P6726" s="29">
        <f>IFERROR(_xlfn.XLOOKUP($B6726,'Ownership Metrics'!$A:$A,'Ownership Metrics'!$E:$E),"")</f>
        <v>81.59</v>
      </c>
      <c r="Q6726" s="30">
        <f>IFERROR(_xlfn.XLOOKUP($B6726,'Ownership Metrics'!$A:$A,'Ownership Metrics'!$F:$F),"")</f>
        <v>9</v>
      </c>
      <c r="R6726" s="30">
        <f>IFERROR(_xlfn.XLOOKUP($B6726,'Ownership Metrics'!$A:$A,'Ownership Metrics'!$G:$G),"")</f>
        <v>51</v>
      </c>
      <c r="S6726" s="27" t="str">
        <f>IFERROR(_xlfn.XLOOKUP($B6726,'Ownership Metrics'!$A:$A,'Ownership Metrics'!$H:$H),"")</f>
        <v>Terkonsentrasi</v>
      </c>
      <c r="T6726" s="27" t="str">
        <f>IFERROR(_xlfn.XLOOKUP($B6726,'Ownership Metrics'!$A:$A,'Ownership Metrics'!$I:$I),"")</f>
        <v>Sedang</v>
      </c>
      <c r="U6726" s="27">
        <f>IF(COUNTIFS($B$2:$B6726,$B6726,$D$2:$D6726,$D6726)=1,1,0)</f>
        <v>1</v>
      </c>
      <c r="V6726" s="27">
        <f t="shared" si="316"/>
        <v>2.09</v>
      </c>
      <c r="W6726" s="27">
        <f t="shared" si="317"/>
        <v>7</v>
      </c>
      <c r="X6726" s="27">
        <f t="shared" si="315"/>
        <v>2.0899993273999997</v>
      </c>
    </row>
    <row r="6727" spans="1:24" x14ac:dyDescent="0.25">
      <c r="A6727" s="26">
        <v>46265</v>
      </c>
      <c r="B6727" s="27" t="s">
        <v>11048</v>
      </c>
      <c r="C6727" s="27" t="s">
        <v>6804</v>
      </c>
      <c r="D6727" s="27" t="s">
        <v>6811</v>
      </c>
      <c r="E6727" s="27" t="s">
        <v>22</v>
      </c>
      <c r="F6727" s="27" t="s">
        <v>23</v>
      </c>
      <c r="G6727" s="27"/>
      <c r="H6727" s="27"/>
      <c r="I6727" s="28">
        <v>0</v>
      </c>
      <c r="J6727" s="28">
        <v>1100000000</v>
      </c>
      <c r="K6727" s="28">
        <v>1100000000</v>
      </c>
      <c r="L6727" s="29">
        <v>31.6</v>
      </c>
      <c r="M6727" s="29">
        <f>IFERROR(_xlfn.XLOOKUP($B6727,'Ownership Metrics'!$A:$A,'Ownership Metrics'!$B:$B),"")</f>
        <v>4.1500000000000004</v>
      </c>
      <c r="N6727" s="28">
        <f>IFERROR(_xlfn.XLOOKUP($B6727,'Ownership Metrics'!$A:$A,'Ownership Metrics'!$C:$C),"")</f>
        <v>2448</v>
      </c>
      <c r="O6727" s="29">
        <f>IFERROR(_xlfn.XLOOKUP($B6727,'Ownership Metrics'!$A:$A,'Ownership Metrics'!$D:$D),"")</f>
        <v>34.06</v>
      </c>
      <c r="P6727" s="29">
        <f>IFERROR(_xlfn.XLOOKUP($B6727,'Ownership Metrics'!$A:$A,'Ownership Metrics'!$E:$E),"")</f>
        <v>81.59</v>
      </c>
      <c r="Q6727" s="30">
        <f>IFERROR(_xlfn.XLOOKUP($B6727,'Ownership Metrics'!$A:$A,'Ownership Metrics'!$F:$F),"")</f>
        <v>9</v>
      </c>
      <c r="R6727" s="30">
        <f>IFERROR(_xlfn.XLOOKUP($B6727,'Ownership Metrics'!$A:$A,'Ownership Metrics'!$G:$G),"")</f>
        <v>51</v>
      </c>
      <c r="S6727" s="27" t="str">
        <f>IFERROR(_xlfn.XLOOKUP($B6727,'Ownership Metrics'!$A:$A,'Ownership Metrics'!$H:$H),"")</f>
        <v>Terkonsentrasi</v>
      </c>
      <c r="T6727" s="27" t="str">
        <f>IFERROR(_xlfn.XLOOKUP($B6727,'Ownership Metrics'!$A:$A,'Ownership Metrics'!$I:$I),"")</f>
        <v>Sedang</v>
      </c>
      <c r="U6727" s="27">
        <f>IF(COUNTIFS($B$2:$B6727,$B6727,$D$2:$D6727,$D6727)=1,1,0)</f>
        <v>1</v>
      </c>
      <c r="V6727" s="27">
        <f t="shared" si="316"/>
        <v>31.6</v>
      </c>
      <c r="W6727" s="27">
        <f t="shared" si="317"/>
        <v>2</v>
      </c>
      <c r="X6727" s="27">
        <f t="shared" si="315"/>
        <v>31.599999327300001</v>
      </c>
    </row>
    <row r="6728" spans="1:24" x14ac:dyDescent="0.25">
      <c r="A6728" s="26">
        <v>46265</v>
      </c>
      <c r="B6728" s="27" t="s">
        <v>11048</v>
      </c>
      <c r="C6728" s="27" t="s">
        <v>6804</v>
      </c>
      <c r="D6728" s="27" t="s">
        <v>6812</v>
      </c>
      <c r="E6728" s="27" t="s">
        <v>35</v>
      </c>
      <c r="F6728" s="27" t="s">
        <v>23</v>
      </c>
      <c r="G6728" s="27" t="s">
        <v>36</v>
      </c>
      <c r="H6728" s="27" t="s">
        <v>24</v>
      </c>
      <c r="I6728" s="28">
        <v>0</v>
      </c>
      <c r="J6728" s="28">
        <v>554340000</v>
      </c>
      <c r="K6728" s="28">
        <v>554340000</v>
      </c>
      <c r="L6728" s="29">
        <v>15.93</v>
      </c>
      <c r="M6728" s="29">
        <f>IFERROR(_xlfn.XLOOKUP($B6728,'Ownership Metrics'!$A:$A,'Ownership Metrics'!$B:$B),"")</f>
        <v>4.1500000000000004</v>
      </c>
      <c r="N6728" s="28">
        <f>IFERROR(_xlfn.XLOOKUP($B6728,'Ownership Metrics'!$A:$A,'Ownership Metrics'!$C:$C),"")</f>
        <v>2448</v>
      </c>
      <c r="O6728" s="29">
        <f>IFERROR(_xlfn.XLOOKUP($B6728,'Ownership Metrics'!$A:$A,'Ownership Metrics'!$D:$D),"")</f>
        <v>34.06</v>
      </c>
      <c r="P6728" s="29">
        <f>IFERROR(_xlfn.XLOOKUP($B6728,'Ownership Metrics'!$A:$A,'Ownership Metrics'!$E:$E),"")</f>
        <v>81.59</v>
      </c>
      <c r="Q6728" s="30">
        <f>IFERROR(_xlfn.XLOOKUP($B6728,'Ownership Metrics'!$A:$A,'Ownership Metrics'!$F:$F),"")</f>
        <v>9</v>
      </c>
      <c r="R6728" s="30">
        <f>IFERROR(_xlfn.XLOOKUP($B6728,'Ownership Metrics'!$A:$A,'Ownership Metrics'!$G:$G),"")</f>
        <v>51</v>
      </c>
      <c r="S6728" s="27" t="str">
        <f>IFERROR(_xlfn.XLOOKUP($B6728,'Ownership Metrics'!$A:$A,'Ownership Metrics'!$H:$H),"")</f>
        <v>Terkonsentrasi</v>
      </c>
      <c r="T6728" s="27" t="str">
        <f>IFERROR(_xlfn.XLOOKUP($B6728,'Ownership Metrics'!$A:$A,'Ownership Metrics'!$I:$I),"")</f>
        <v>Sedang</v>
      </c>
      <c r="U6728" s="27">
        <f>IF(COUNTIFS($B$2:$B6728,$B6728,$D$2:$D6728,$D6728)=1,1,0)</f>
        <v>1</v>
      </c>
      <c r="V6728" s="27">
        <f t="shared" si="316"/>
        <v>15.93</v>
      </c>
      <c r="W6728" s="27">
        <f t="shared" si="317"/>
        <v>3</v>
      </c>
      <c r="X6728" s="27">
        <f t="shared" si="315"/>
        <v>15.929999327199999</v>
      </c>
    </row>
    <row r="6729" spans="1:24" x14ac:dyDescent="0.25">
      <c r="A6729" s="26">
        <v>46265</v>
      </c>
      <c r="B6729" s="27" t="s">
        <v>11048</v>
      </c>
      <c r="C6729" s="27" t="s">
        <v>6804</v>
      </c>
      <c r="D6729" s="27" t="s">
        <v>5984</v>
      </c>
      <c r="E6729" s="27" t="s">
        <v>35</v>
      </c>
      <c r="F6729" s="27" t="s">
        <v>23</v>
      </c>
      <c r="G6729" s="27" t="s">
        <v>36</v>
      </c>
      <c r="H6729" s="27" t="s">
        <v>24</v>
      </c>
      <c r="I6729" s="28">
        <v>64376600</v>
      </c>
      <c r="J6729" s="28">
        <v>1121180000</v>
      </c>
      <c r="K6729" s="28">
        <v>1185556600</v>
      </c>
      <c r="L6729" s="29">
        <v>34.06</v>
      </c>
      <c r="M6729" s="29">
        <f>IFERROR(_xlfn.XLOOKUP($B6729,'Ownership Metrics'!$A:$A,'Ownership Metrics'!$B:$B),"")</f>
        <v>4.1500000000000004</v>
      </c>
      <c r="N6729" s="28">
        <f>IFERROR(_xlfn.XLOOKUP($B6729,'Ownership Metrics'!$A:$A,'Ownership Metrics'!$C:$C),"")</f>
        <v>2448</v>
      </c>
      <c r="O6729" s="29">
        <f>IFERROR(_xlfn.XLOOKUP($B6729,'Ownership Metrics'!$A:$A,'Ownership Metrics'!$D:$D),"")</f>
        <v>34.06</v>
      </c>
      <c r="P6729" s="29">
        <f>IFERROR(_xlfn.XLOOKUP($B6729,'Ownership Metrics'!$A:$A,'Ownership Metrics'!$E:$E),"")</f>
        <v>81.59</v>
      </c>
      <c r="Q6729" s="30">
        <f>IFERROR(_xlfn.XLOOKUP($B6729,'Ownership Metrics'!$A:$A,'Ownership Metrics'!$F:$F),"")</f>
        <v>9</v>
      </c>
      <c r="R6729" s="30">
        <f>IFERROR(_xlfn.XLOOKUP($B6729,'Ownership Metrics'!$A:$A,'Ownership Metrics'!$G:$G),"")</f>
        <v>51</v>
      </c>
      <c r="S6729" s="27" t="str">
        <f>IFERROR(_xlfn.XLOOKUP($B6729,'Ownership Metrics'!$A:$A,'Ownership Metrics'!$H:$H),"")</f>
        <v>Terkonsentrasi</v>
      </c>
      <c r="T6729" s="27" t="str">
        <f>IFERROR(_xlfn.XLOOKUP($B6729,'Ownership Metrics'!$A:$A,'Ownership Metrics'!$I:$I),"")</f>
        <v>Sedang</v>
      </c>
      <c r="U6729" s="27">
        <f>IF(COUNTIFS($B$2:$B6729,$B6729,$D$2:$D6729,$D6729)=1,1,0)</f>
        <v>1</v>
      </c>
      <c r="V6729" s="27">
        <f t="shared" si="316"/>
        <v>34.06</v>
      </c>
      <c r="W6729" s="27">
        <f t="shared" si="317"/>
        <v>1</v>
      </c>
      <c r="X6729" s="27">
        <f t="shared" si="315"/>
        <v>34.059999327100002</v>
      </c>
    </row>
    <row r="6730" spans="1:24" x14ac:dyDescent="0.25">
      <c r="A6730" s="26">
        <v>46265</v>
      </c>
      <c r="B6730" s="27" t="s">
        <v>11049</v>
      </c>
      <c r="C6730" s="27" t="s">
        <v>6814</v>
      </c>
      <c r="D6730" s="27" t="s">
        <v>6815</v>
      </c>
      <c r="E6730" s="27" t="s">
        <v>22</v>
      </c>
      <c r="F6730" s="27" t="s">
        <v>23</v>
      </c>
      <c r="G6730" s="27"/>
      <c r="H6730" s="27" t="s">
        <v>24</v>
      </c>
      <c r="I6730" s="28">
        <v>114773100</v>
      </c>
      <c r="J6730" s="28">
        <v>0</v>
      </c>
      <c r="K6730" s="28">
        <v>114773100</v>
      </c>
      <c r="L6730" s="29">
        <v>9.49</v>
      </c>
      <c r="M6730" s="29">
        <f>IFERROR(_xlfn.XLOOKUP($B6730,'Ownership Metrics'!$A:$A,'Ownership Metrics'!$B:$B),"")</f>
        <v>6.9</v>
      </c>
      <c r="N6730" s="28">
        <f>IFERROR(_xlfn.XLOOKUP($B6730,'Ownership Metrics'!$A:$A,'Ownership Metrics'!$C:$C),"")</f>
        <v>2436</v>
      </c>
      <c r="O6730" s="29">
        <f>IFERROR(_xlfn.XLOOKUP($B6730,'Ownership Metrics'!$A:$A,'Ownership Metrics'!$D:$D),"")</f>
        <v>41</v>
      </c>
      <c r="P6730" s="29">
        <f>IFERROR(_xlfn.XLOOKUP($B6730,'Ownership Metrics'!$A:$A,'Ownership Metrics'!$E:$E),"")</f>
        <v>76.59</v>
      </c>
      <c r="Q6730" s="30">
        <f>IFERROR(_xlfn.XLOOKUP($B6730,'Ownership Metrics'!$A:$A,'Ownership Metrics'!$F:$F),"")</f>
        <v>7</v>
      </c>
      <c r="R6730" s="30">
        <f>IFERROR(_xlfn.XLOOKUP($B6730,'Ownership Metrics'!$A:$A,'Ownership Metrics'!$G:$G),"")</f>
        <v>51</v>
      </c>
      <c r="S6730" s="27" t="str">
        <f>IFERROR(_xlfn.XLOOKUP($B6730,'Ownership Metrics'!$A:$A,'Ownership Metrics'!$H:$H),"")</f>
        <v>Terkonsentrasi</v>
      </c>
      <c r="T6730" s="27" t="str">
        <f>IFERROR(_xlfn.XLOOKUP($B6730,'Ownership Metrics'!$A:$A,'Ownership Metrics'!$I:$I),"")</f>
        <v>Sedang</v>
      </c>
      <c r="U6730" s="27">
        <f>IF(COUNTIFS($B$2:$B6730,$B6730,$D$2:$D6730,$D6730)=1,1,0)</f>
        <v>1</v>
      </c>
      <c r="V6730" s="27">
        <f t="shared" si="316"/>
        <v>9.49</v>
      </c>
      <c r="W6730" s="27">
        <f t="shared" si="317"/>
        <v>4</v>
      </c>
      <c r="X6730" s="27">
        <f t="shared" si="315"/>
        <v>9.4899993269999996</v>
      </c>
    </row>
    <row r="6731" spans="1:24" x14ac:dyDescent="0.25">
      <c r="A6731" s="26">
        <v>46265</v>
      </c>
      <c r="B6731" s="27" t="s">
        <v>11049</v>
      </c>
      <c r="C6731" s="27" t="s">
        <v>6814</v>
      </c>
      <c r="D6731" s="27" t="s">
        <v>6816</v>
      </c>
      <c r="E6731" s="27" t="s">
        <v>22</v>
      </c>
      <c r="F6731" s="27" t="s">
        <v>23</v>
      </c>
      <c r="G6731" s="27"/>
      <c r="H6731" s="27" t="s">
        <v>24</v>
      </c>
      <c r="I6731" s="28">
        <v>496049466</v>
      </c>
      <c r="J6731" s="28">
        <v>0</v>
      </c>
      <c r="K6731" s="28">
        <v>496049466</v>
      </c>
      <c r="L6731" s="29">
        <v>41</v>
      </c>
      <c r="M6731" s="29">
        <f>IFERROR(_xlfn.XLOOKUP($B6731,'Ownership Metrics'!$A:$A,'Ownership Metrics'!$B:$B),"")</f>
        <v>6.9</v>
      </c>
      <c r="N6731" s="28">
        <f>IFERROR(_xlfn.XLOOKUP($B6731,'Ownership Metrics'!$A:$A,'Ownership Metrics'!$C:$C),"")</f>
        <v>2436</v>
      </c>
      <c r="O6731" s="29">
        <f>IFERROR(_xlfn.XLOOKUP($B6731,'Ownership Metrics'!$A:$A,'Ownership Metrics'!$D:$D),"")</f>
        <v>41</v>
      </c>
      <c r="P6731" s="29">
        <f>IFERROR(_xlfn.XLOOKUP($B6731,'Ownership Metrics'!$A:$A,'Ownership Metrics'!$E:$E),"")</f>
        <v>76.59</v>
      </c>
      <c r="Q6731" s="30">
        <f>IFERROR(_xlfn.XLOOKUP($B6731,'Ownership Metrics'!$A:$A,'Ownership Metrics'!$F:$F),"")</f>
        <v>7</v>
      </c>
      <c r="R6731" s="30">
        <f>IFERROR(_xlfn.XLOOKUP($B6731,'Ownership Metrics'!$A:$A,'Ownership Metrics'!$G:$G),"")</f>
        <v>51</v>
      </c>
      <c r="S6731" s="27" t="str">
        <f>IFERROR(_xlfn.XLOOKUP($B6731,'Ownership Metrics'!$A:$A,'Ownership Metrics'!$H:$H),"")</f>
        <v>Terkonsentrasi</v>
      </c>
      <c r="T6731" s="27" t="str">
        <f>IFERROR(_xlfn.XLOOKUP($B6731,'Ownership Metrics'!$A:$A,'Ownership Metrics'!$I:$I),"")</f>
        <v>Sedang</v>
      </c>
      <c r="U6731" s="27">
        <f>IF(COUNTIFS($B$2:$B6731,$B6731,$D$2:$D6731,$D6731)=1,1,0)</f>
        <v>1</v>
      </c>
      <c r="V6731" s="27">
        <f t="shared" si="316"/>
        <v>41</v>
      </c>
      <c r="W6731" s="27">
        <f t="shared" si="317"/>
        <v>1</v>
      </c>
      <c r="X6731" s="27">
        <f t="shared" si="315"/>
        <v>40.999999326900003</v>
      </c>
    </row>
    <row r="6732" spans="1:24" x14ac:dyDescent="0.25">
      <c r="A6732" s="26">
        <v>46265</v>
      </c>
      <c r="B6732" s="27" t="s">
        <v>11049</v>
      </c>
      <c r="C6732" s="27" t="s">
        <v>6814</v>
      </c>
      <c r="D6732" s="27" t="s">
        <v>6817</v>
      </c>
      <c r="E6732" s="27" t="s">
        <v>74</v>
      </c>
      <c r="F6732" s="27" t="s">
        <v>23</v>
      </c>
      <c r="G6732" s="27"/>
      <c r="H6732" s="27" t="s">
        <v>24</v>
      </c>
      <c r="I6732" s="28">
        <v>59374600</v>
      </c>
      <c r="J6732" s="28">
        <v>0</v>
      </c>
      <c r="K6732" s="28">
        <v>59374600</v>
      </c>
      <c r="L6732" s="29">
        <v>4.91</v>
      </c>
      <c r="M6732" s="29">
        <f>IFERROR(_xlfn.XLOOKUP($B6732,'Ownership Metrics'!$A:$A,'Ownership Metrics'!$B:$B),"")</f>
        <v>6.9</v>
      </c>
      <c r="N6732" s="28">
        <f>IFERROR(_xlfn.XLOOKUP($B6732,'Ownership Metrics'!$A:$A,'Ownership Metrics'!$C:$C),"")</f>
        <v>2436</v>
      </c>
      <c r="O6732" s="29">
        <f>IFERROR(_xlfn.XLOOKUP($B6732,'Ownership Metrics'!$A:$A,'Ownership Metrics'!$D:$D),"")</f>
        <v>41</v>
      </c>
      <c r="P6732" s="29">
        <f>IFERROR(_xlfn.XLOOKUP($B6732,'Ownership Metrics'!$A:$A,'Ownership Metrics'!$E:$E),"")</f>
        <v>76.59</v>
      </c>
      <c r="Q6732" s="30">
        <f>IFERROR(_xlfn.XLOOKUP($B6732,'Ownership Metrics'!$A:$A,'Ownership Metrics'!$F:$F),"")</f>
        <v>7</v>
      </c>
      <c r="R6732" s="30">
        <f>IFERROR(_xlfn.XLOOKUP($B6732,'Ownership Metrics'!$A:$A,'Ownership Metrics'!$G:$G),"")</f>
        <v>51</v>
      </c>
      <c r="S6732" s="27" t="str">
        <f>IFERROR(_xlfn.XLOOKUP($B6732,'Ownership Metrics'!$A:$A,'Ownership Metrics'!$H:$H),"")</f>
        <v>Terkonsentrasi</v>
      </c>
      <c r="T6732" s="27" t="str">
        <f>IFERROR(_xlfn.XLOOKUP($B6732,'Ownership Metrics'!$A:$A,'Ownership Metrics'!$I:$I),"")</f>
        <v>Sedang</v>
      </c>
      <c r="U6732" s="27">
        <f>IF(COUNTIFS($B$2:$B6732,$B6732,$D$2:$D6732,$D6732)=1,1,0)</f>
        <v>1</v>
      </c>
      <c r="V6732" s="27">
        <f t="shared" si="316"/>
        <v>4.91</v>
      </c>
      <c r="W6732" s="27">
        <f t="shared" si="317"/>
        <v>5</v>
      </c>
      <c r="X6732" s="27">
        <f t="shared" si="315"/>
        <v>4.9099993268000004</v>
      </c>
    </row>
    <row r="6733" spans="1:24" x14ac:dyDescent="0.25">
      <c r="A6733" s="26">
        <v>46265</v>
      </c>
      <c r="B6733" s="27" t="s">
        <v>11049</v>
      </c>
      <c r="C6733" s="27" t="s">
        <v>6814</v>
      </c>
      <c r="D6733" s="27" t="s">
        <v>533</v>
      </c>
      <c r="E6733" s="27" t="s">
        <v>22</v>
      </c>
      <c r="F6733" s="27" t="s">
        <v>23</v>
      </c>
      <c r="G6733" s="27"/>
      <c r="H6733" s="27" t="s">
        <v>24</v>
      </c>
      <c r="I6733" s="28">
        <v>196446000</v>
      </c>
      <c r="J6733" s="28">
        <v>0</v>
      </c>
      <c r="K6733" s="28">
        <v>196446000</v>
      </c>
      <c r="L6733" s="29">
        <v>16.239999999999998</v>
      </c>
      <c r="M6733" s="29">
        <f>IFERROR(_xlfn.XLOOKUP($B6733,'Ownership Metrics'!$A:$A,'Ownership Metrics'!$B:$B),"")</f>
        <v>6.9</v>
      </c>
      <c r="N6733" s="28">
        <f>IFERROR(_xlfn.XLOOKUP($B6733,'Ownership Metrics'!$A:$A,'Ownership Metrics'!$C:$C),"")</f>
        <v>2436</v>
      </c>
      <c r="O6733" s="29">
        <f>IFERROR(_xlfn.XLOOKUP($B6733,'Ownership Metrics'!$A:$A,'Ownership Metrics'!$D:$D),"")</f>
        <v>41</v>
      </c>
      <c r="P6733" s="29">
        <f>IFERROR(_xlfn.XLOOKUP($B6733,'Ownership Metrics'!$A:$A,'Ownership Metrics'!$E:$E),"")</f>
        <v>76.59</v>
      </c>
      <c r="Q6733" s="30">
        <f>IFERROR(_xlfn.XLOOKUP($B6733,'Ownership Metrics'!$A:$A,'Ownership Metrics'!$F:$F),"")</f>
        <v>7</v>
      </c>
      <c r="R6733" s="30">
        <f>IFERROR(_xlfn.XLOOKUP($B6733,'Ownership Metrics'!$A:$A,'Ownership Metrics'!$G:$G),"")</f>
        <v>51</v>
      </c>
      <c r="S6733" s="27" t="str">
        <f>IFERROR(_xlfn.XLOOKUP($B6733,'Ownership Metrics'!$A:$A,'Ownership Metrics'!$H:$H),"")</f>
        <v>Terkonsentrasi</v>
      </c>
      <c r="T6733" s="27" t="str">
        <f>IFERROR(_xlfn.XLOOKUP($B6733,'Ownership Metrics'!$A:$A,'Ownership Metrics'!$I:$I),"")</f>
        <v>Sedang</v>
      </c>
      <c r="U6733" s="27">
        <f>IF(COUNTIFS($B$2:$B6733,$B6733,$D$2:$D6733,$D6733)=1,1,0)</f>
        <v>1</v>
      </c>
      <c r="V6733" s="27">
        <f t="shared" si="316"/>
        <v>16.239999999999998</v>
      </c>
      <c r="W6733" s="27">
        <f t="shared" si="317"/>
        <v>3</v>
      </c>
      <c r="X6733" s="27">
        <f t="shared" si="315"/>
        <v>16.239999326699998</v>
      </c>
    </row>
    <row r="6734" spans="1:24" x14ac:dyDescent="0.25">
      <c r="A6734" s="26">
        <v>46265</v>
      </c>
      <c r="B6734" s="27" t="s">
        <v>11049</v>
      </c>
      <c r="C6734" s="27" t="s">
        <v>6814</v>
      </c>
      <c r="D6734" s="27" t="s">
        <v>537</v>
      </c>
      <c r="E6734" s="27" t="s">
        <v>35</v>
      </c>
      <c r="F6734" s="27" t="s">
        <v>23</v>
      </c>
      <c r="G6734" s="27" t="s">
        <v>36</v>
      </c>
      <c r="H6734" s="27" t="s">
        <v>24</v>
      </c>
      <c r="I6734" s="28">
        <v>234178350</v>
      </c>
      <c r="J6734" s="28">
        <v>0</v>
      </c>
      <c r="K6734" s="28">
        <v>234178350</v>
      </c>
      <c r="L6734" s="29">
        <v>19.350000000000001</v>
      </c>
      <c r="M6734" s="29">
        <f>IFERROR(_xlfn.XLOOKUP($B6734,'Ownership Metrics'!$A:$A,'Ownership Metrics'!$B:$B),"")</f>
        <v>6.9</v>
      </c>
      <c r="N6734" s="28">
        <f>IFERROR(_xlfn.XLOOKUP($B6734,'Ownership Metrics'!$A:$A,'Ownership Metrics'!$C:$C),"")</f>
        <v>2436</v>
      </c>
      <c r="O6734" s="29">
        <f>IFERROR(_xlfn.XLOOKUP($B6734,'Ownership Metrics'!$A:$A,'Ownership Metrics'!$D:$D),"")</f>
        <v>41</v>
      </c>
      <c r="P6734" s="29">
        <f>IFERROR(_xlfn.XLOOKUP($B6734,'Ownership Metrics'!$A:$A,'Ownership Metrics'!$E:$E),"")</f>
        <v>76.59</v>
      </c>
      <c r="Q6734" s="30">
        <f>IFERROR(_xlfn.XLOOKUP($B6734,'Ownership Metrics'!$A:$A,'Ownership Metrics'!$F:$F),"")</f>
        <v>7</v>
      </c>
      <c r="R6734" s="30">
        <f>IFERROR(_xlfn.XLOOKUP($B6734,'Ownership Metrics'!$A:$A,'Ownership Metrics'!$G:$G),"")</f>
        <v>51</v>
      </c>
      <c r="S6734" s="27" t="str">
        <f>IFERROR(_xlfn.XLOOKUP($B6734,'Ownership Metrics'!$A:$A,'Ownership Metrics'!$H:$H),"")</f>
        <v>Terkonsentrasi</v>
      </c>
      <c r="T6734" s="27" t="str">
        <f>IFERROR(_xlfn.XLOOKUP($B6734,'Ownership Metrics'!$A:$A,'Ownership Metrics'!$I:$I),"")</f>
        <v>Sedang</v>
      </c>
      <c r="U6734" s="27">
        <f>IF(COUNTIFS($B$2:$B6734,$B6734,$D$2:$D6734,$D6734)=1,1,0)</f>
        <v>1</v>
      </c>
      <c r="V6734" s="27">
        <f t="shared" si="316"/>
        <v>19.350000000000001</v>
      </c>
      <c r="W6734" s="27">
        <f t="shared" si="317"/>
        <v>2</v>
      </c>
      <c r="X6734" s="27">
        <f t="shared" si="315"/>
        <v>19.349999326600003</v>
      </c>
    </row>
    <row r="6735" spans="1:24" x14ac:dyDescent="0.25">
      <c r="A6735" s="26">
        <v>46265</v>
      </c>
      <c r="B6735" s="27" t="s">
        <v>11049</v>
      </c>
      <c r="C6735" s="27" t="s">
        <v>6814</v>
      </c>
      <c r="D6735" s="27" t="s">
        <v>6818</v>
      </c>
      <c r="E6735" s="27" t="s">
        <v>35</v>
      </c>
      <c r="F6735" s="27" t="s">
        <v>23</v>
      </c>
      <c r="G6735" s="27" t="s">
        <v>36</v>
      </c>
      <c r="H6735" s="27" t="s">
        <v>24</v>
      </c>
      <c r="I6735" s="28">
        <v>12140000</v>
      </c>
      <c r="J6735" s="28">
        <v>0</v>
      </c>
      <c r="K6735" s="28">
        <v>12140000</v>
      </c>
      <c r="L6735" s="29">
        <v>1</v>
      </c>
      <c r="M6735" s="29">
        <f>IFERROR(_xlfn.XLOOKUP($B6735,'Ownership Metrics'!$A:$A,'Ownership Metrics'!$B:$B),"")</f>
        <v>6.9</v>
      </c>
      <c r="N6735" s="28">
        <f>IFERROR(_xlfn.XLOOKUP($B6735,'Ownership Metrics'!$A:$A,'Ownership Metrics'!$C:$C),"")</f>
        <v>2436</v>
      </c>
      <c r="O6735" s="29">
        <f>IFERROR(_xlfn.XLOOKUP($B6735,'Ownership Metrics'!$A:$A,'Ownership Metrics'!$D:$D),"")</f>
        <v>41</v>
      </c>
      <c r="P6735" s="29">
        <f>IFERROR(_xlfn.XLOOKUP($B6735,'Ownership Metrics'!$A:$A,'Ownership Metrics'!$E:$E),"")</f>
        <v>76.59</v>
      </c>
      <c r="Q6735" s="30">
        <f>IFERROR(_xlfn.XLOOKUP($B6735,'Ownership Metrics'!$A:$A,'Ownership Metrics'!$F:$F),"")</f>
        <v>7</v>
      </c>
      <c r="R6735" s="30">
        <f>IFERROR(_xlfn.XLOOKUP($B6735,'Ownership Metrics'!$A:$A,'Ownership Metrics'!$G:$G),"")</f>
        <v>51</v>
      </c>
      <c r="S6735" s="27" t="str">
        <f>IFERROR(_xlfn.XLOOKUP($B6735,'Ownership Metrics'!$A:$A,'Ownership Metrics'!$H:$H),"")</f>
        <v>Terkonsentrasi</v>
      </c>
      <c r="T6735" s="27" t="str">
        <f>IFERROR(_xlfn.XLOOKUP($B6735,'Ownership Metrics'!$A:$A,'Ownership Metrics'!$I:$I),"")</f>
        <v>Sedang</v>
      </c>
      <c r="U6735" s="27">
        <f>IF(COUNTIFS($B$2:$B6735,$B6735,$D$2:$D6735,$D6735)=1,1,0)</f>
        <v>1</v>
      </c>
      <c r="V6735" s="27">
        <f t="shared" si="316"/>
        <v>1</v>
      </c>
      <c r="W6735" s="27">
        <f t="shared" si="317"/>
        <v>7</v>
      </c>
      <c r="X6735" s="27">
        <f t="shared" si="315"/>
        <v>0.99999932650000001</v>
      </c>
    </row>
    <row r="6736" spans="1:24" x14ac:dyDescent="0.25">
      <c r="A6736" s="26">
        <v>46265</v>
      </c>
      <c r="B6736" s="27" t="s">
        <v>11049</v>
      </c>
      <c r="C6736" s="27" t="s">
        <v>6814</v>
      </c>
      <c r="D6736" s="27" t="s">
        <v>6819</v>
      </c>
      <c r="E6736" s="27"/>
      <c r="F6736" s="27"/>
      <c r="G6736" s="27"/>
      <c r="H6736" s="27"/>
      <c r="I6736" s="28">
        <v>0</v>
      </c>
      <c r="J6736" s="28">
        <v>13459000</v>
      </c>
      <c r="K6736" s="28">
        <v>13459000</v>
      </c>
      <c r="L6736" s="29">
        <v>1.1100000000000001</v>
      </c>
      <c r="M6736" s="29">
        <f>IFERROR(_xlfn.XLOOKUP($B6736,'Ownership Metrics'!$A:$A,'Ownership Metrics'!$B:$B),"")</f>
        <v>6.9</v>
      </c>
      <c r="N6736" s="28">
        <f>IFERROR(_xlfn.XLOOKUP($B6736,'Ownership Metrics'!$A:$A,'Ownership Metrics'!$C:$C),"")</f>
        <v>2436</v>
      </c>
      <c r="O6736" s="29">
        <f>IFERROR(_xlfn.XLOOKUP($B6736,'Ownership Metrics'!$A:$A,'Ownership Metrics'!$D:$D),"")</f>
        <v>41</v>
      </c>
      <c r="P6736" s="29">
        <f>IFERROR(_xlfn.XLOOKUP($B6736,'Ownership Metrics'!$A:$A,'Ownership Metrics'!$E:$E),"")</f>
        <v>76.59</v>
      </c>
      <c r="Q6736" s="30">
        <f>IFERROR(_xlfn.XLOOKUP($B6736,'Ownership Metrics'!$A:$A,'Ownership Metrics'!$F:$F),"")</f>
        <v>7</v>
      </c>
      <c r="R6736" s="30">
        <f>IFERROR(_xlfn.XLOOKUP($B6736,'Ownership Metrics'!$A:$A,'Ownership Metrics'!$G:$G),"")</f>
        <v>51</v>
      </c>
      <c r="S6736" s="27" t="str">
        <f>IFERROR(_xlfn.XLOOKUP($B6736,'Ownership Metrics'!$A:$A,'Ownership Metrics'!$H:$H),"")</f>
        <v>Terkonsentrasi</v>
      </c>
      <c r="T6736" s="27" t="str">
        <f>IFERROR(_xlfn.XLOOKUP($B6736,'Ownership Metrics'!$A:$A,'Ownership Metrics'!$I:$I),"")</f>
        <v>Sedang</v>
      </c>
      <c r="U6736" s="27">
        <f>IF(COUNTIFS($B$2:$B6736,$B6736,$D$2:$D6736,$D6736)=1,1,0)</f>
        <v>1</v>
      </c>
      <c r="V6736" s="27">
        <f t="shared" si="316"/>
        <v>1.1100000000000001</v>
      </c>
      <c r="W6736" s="27">
        <f t="shared" si="317"/>
        <v>6</v>
      </c>
      <c r="X6736" s="27">
        <f t="shared" si="315"/>
        <v>1.1099993264000001</v>
      </c>
    </row>
    <row r="6737" spans="1:24" x14ac:dyDescent="0.25">
      <c r="A6737" s="26">
        <v>46265</v>
      </c>
      <c r="B6737" s="27" t="s">
        <v>11050</v>
      </c>
      <c r="C6737" s="27" t="s">
        <v>6821</v>
      </c>
      <c r="D6737" s="27" t="s">
        <v>3456</v>
      </c>
      <c r="E6737" s="27" t="s">
        <v>22</v>
      </c>
      <c r="F6737" s="27" t="s">
        <v>23</v>
      </c>
      <c r="G6737" s="27"/>
      <c r="H6737" s="27" t="s">
        <v>24</v>
      </c>
      <c r="I6737" s="28">
        <v>550000000</v>
      </c>
      <c r="J6737" s="28">
        <v>314567054</v>
      </c>
      <c r="K6737" s="28">
        <v>864567054</v>
      </c>
      <c r="L6737" s="29">
        <v>20.8</v>
      </c>
      <c r="M6737" s="29">
        <f>IFERROR(_xlfn.XLOOKUP($B6737,'Ownership Metrics'!$A:$A,'Ownership Metrics'!$B:$B),"")</f>
        <v>10.41</v>
      </c>
      <c r="N6737" s="28">
        <f>IFERROR(_xlfn.XLOOKUP($B6737,'Ownership Metrics'!$A:$A,'Ownership Metrics'!$C:$C),"")</f>
        <v>3959</v>
      </c>
      <c r="O6737" s="29">
        <f>IFERROR(_xlfn.XLOOKUP($B6737,'Ownership Metrics'!$A:$A,'Ownership Metrics'!$D:$D),"")</f>
        <v>59.2</v>
      </c>
      <c r="P6737" s="29">
        <f>IFERROR(_xlfn.XLOOKUP($B6737,'Ownership Metrics'!$A:$A,'Ownership Metrics'!$E:$E),"")</f>
        <v>83.59</v>
      </c>
      <c r="Q6737" s="30">
        <f>IFERROR(_xlfn.XLOOKUP($B6737,'Ownership Metrics'!$A:$A,'Ownership Metrics'!$F:$F),"")</f>
        <v>7</v>
      </c>
      <c r="R6737" s="30">
        <f>IFERROR(_xlfn.XLOOKUP($B6737,'Ownership Metrics'!$A:$A,'Ownership Metrics'!$G:$G),"")</f>
        <v>61</v>
      </c>
      <c r="S6737" s="27" t="str">
        <f>IFERROR(_xlfn.XLOOKUP($B6737,'Ownership Metrics'!$A:$A,'Ownership Metrics'!$H:$H),"")</f>
        <v>Mayoritas</v>
      </c>
      <c r="T6737" s="27" t="str">
        <f>IFERROR(_xlfn.XLOOKUP($B6737,'Ownership Metrics'!$A:$A,'Ownership Metrics'!$I:$I),"")</f>
        <v>Tinggi</v>
      </c>
      <c r="U6737" s="27">
        <f>IF(COUNTIFS($B$2:$B6737,$B6737,$D$2:$D6737,$D6737)=1,1,0)</f>
        <v>1</v>
      </c>
      <c r="V6737" s="27">
        <f t="shared" si="316"/>
        <v>20.8</v>
      </c>
      <c r="W6737" s="27">
        <f t="shared" si="317"/>
        <v>2</v>
      </c>
      <c r="X6737" s="27">
        <f t="shared" si="315"/>
        <v>20.7999993263</v>
      </c>
    </row>
    <row r="6738" spans="1:24" x14ac:dyDescent="0.25">
      <c r="A6738" s="26">
        <v>46265</v>
      </c>
      <c r="B6738" s="27" t="s">
        <v>11050</v>
      </c>
      <c r="C6738" s="27" t="s">
        <v>6821</v>
      </c>
      <c r="D6738" s="27" t="s">
        <v>3130</v>
      </c>
      <c r="E6738" s="27" t="s">
        <v>74</v>
      </c>
      <c r="F6738" s="27" t="s">
        <v>32</v>
      </c>
      <c r="G6738" s="27"/>
      <c r="H6738" s="27" t="s">
        <v>256</v>
      </c>
      <c r="I6738" s="28">
        <v>149308800</v>
      </c>
      <c r="J6738" s="28">
        <v>0</v>
      </c>
      <c r="K6738" s="28">
        <v>149308800</v>
      </c>
      <c r="L6738" s="29">
        <v>3.59</v>
      </c>
      <c r="M6738" s="29">
        <f>IFERROR(_xlfn.XLOOKUP($B6738,'Ownership Metrics'!$A:$A,'Ownership Metrics'!$B:$B),"")</f>
        <v>10.41</v>
      </c>
      <c r="N6738" s="28">
        <f>IFERROR(_xlfn.XLOOKUP($B6738,'Ownership Metrics'!$A:$A,'Ownership Metrics'!$C:$C),"")</f>
        <v>3959</v>
      </c>
      <c r="O6738" s="29">
        <f>IFERROR(_xlfn.XLOOKUP($B6738,'Ownership Metrics'!$A:$A,'Ownership Metrics'!$D:$D),"")</f>
        <v>59.2</v>
      </c>
      <c r="P6738" s="29">
        <f>IFERROR(_xlfn.XLOOKUP($B6738,'Ownership Metrics'!$A:$A,'Ownership Metrics'!$E:$E),"")</f>
        <v>83.59</v>
      </c>
      <c r="Q6738" s="30">
        <f>IFERROR(_xlfn.XLOOKUP($B6738,'Ownership Metrics'!$A:$A,'Ownership Metrics'!$F:$F),"")</f>
        <v>7</v>
      </c>
      <c r="R6738" s="30">
        <f>IFERROR(_xlfn.XLOOKUP($B6738,'Ownership Metrics'!$A:$A,'Ownership Metrics'!$G:$G),"")</f>
        <v>61</v>
      </c>
      <c r="S6738" s="27" t="str">
        <f>IFERROR(_xlfn.XLOOKUP($B6738,'Ownership Metrics'!$A:$A,'Ownership Metrics'!$H:$H),"")</f>
        <v>Mayoritas</v>
      </c>
      <c r="T6738" s="27" t="str">
        <f>IFERROR(_xlfn.XLOOKUP($B6738,'Ownership Metrics'!$A:$A,'Ownership Metrics'!$I:$I),"")</f>
        <v>Tinggi</v>
      </c>
      <c r="U6738" s="27">
        <f>IF(COUNTIFS($B$2:$B6738,$B6738,$D$2:$D6738,$D6738)=1,1,0)</f>
        <v>1</v>
      </c>
      <c r="V6738" s="27">
        <f t="shared" si="316"/>
        <v>3.59</v>
      </c>
      <c r="W6738" s="27">
        <f t="shared" si="317"/>
        <v>3</v>
      </c>
      <c r="X6738" s="27">
        <f t="shared" si="315"/>
        <v>3.5899993262000001</v>
      </c>
    </row>
    <row r="6739" spans="1:24" x14ac:dyDescent="0.25">
      <c r="A6739" s="26">
        <v>46265</v>
      </c>
      <c r="B6739" s="27" t="s">
        <v>11050</v>
      </c>
      <c r="C6739" s="27" t="s">
        <v>6821</v>
      </c>
      <c r="D6739" s="27" t="s">
        <v>454</v>
      </c>
      <c r="E6739" s="27" t="s">
        <v>114</v>
      </c>
      <c r="F6739" s="27" t="s">
        <v>32</v>
      </c>
      <c r="G6739" s="27"/>
      <c r="H6739" s="27" t="s">
        <v>102</v>
      </c>
      <c r="I6739" s="28">
        <v>71674700</v>
      </c>
      <c r="J6739" s="28">
        <v>0</v>
      </c>
      <c r="K6739" s="28">
        <v>71674700</v>
      </c>
      <c r="L6739" s="29">
        <v>1.72</v>
      </c>
      <c r="M6739" s="29">
        <f>IFERROR(_xlfn.XLOOKUP($B6739,'Ownership Metrics'!$A:$A,'Ownership Metrics'!$B:$B),"")</f>
        <v>10.41</v>
      </c>
      <c r="N6739" s="28">
        <f>IFERROR(_xlfn.XLOOKUP($B6739,'Ownership Metrics'!$A:$A,'Ownership Metrics'!$C:$C),"")</f>
        <v>3959</v>
      </c>
      <c r="O6739" s="29">
        <f>IFERROR(_xlfn.XLOOKUP($B6739,'Ownership Metrics'!$A:$A,'Ownership Metrics'!$D:$D),"")</f>
        <v>59.2</v>
      </c>
      <c r="P6739" s="29">
        <f>IFERROR(_xlfn.XLOOKUP($B6739,'Ownership Metrics'!$A:$A,'Ownership Metrics'!$E:$E),"")</f>
        <v>83.59</v>
      </c>
      <c r="Q6739" s="30">
        <f>IFERROR(_xlfn.XLOOKUP($B6739,'Ownership Metrics'!$A:$A,'Ownership Metrics'!$F:$F),"")</f>
        <v>7</v>
      </c>
      <c r="R6739" s="30">
        <f>IFERROR(_xlfn.XLOOKUP($B6739,'Ownership Metrics'!$A:$A,'Ownership Metrics'!$G:$G),"")</f>
        <v>61</v>
      </c>
      <c r="S6739" s="27" t="str">
        <f>IFERROR(_xlfn.XLOOKUP($B6739,'Ownership Metrics'!$A:$A,'Ownership Metrics'!$H:$H),"")</f>
        <v>Mayoritas</v>
      </c>
      <c r="T6739" s="27" t="str">
        <f>IFERROR(_xlfn.XLOOKUP($B6739,'Ownership Metrics'!$A:$A,'Ownership Metrics'!$I:$I),"")</f>
        <v>Tinggi</v>
      </c>
      <c r="U6739" s="27">
        <f>IF(COUNTIFS($B$2:$B6739,$B6739,$D$2:$D6739,$D6739)=1,1,0)</f>
        <v>1</v>
      </c>
      <c r="V6739" s="27">
        <f t="shared" si="316"/>
        <v>1.72</v>
      </c>
      <c r="W6739" s="27">
        <f t="shared" si="317"/>
        <v>5</v>
      </c>
      <c r="X6739" s="27">
        <f t="shared" si="315"/>
        <v>1.7199993260999999</v>
      </c>
    </row>
    <row r="6740" spans="1:24" x14ac:dyDescent="0.25">
      <c r="A6740" s="26">
        <v>46265</v>
      </c>
      <c r="B6740" s="27" t="s">
        <v>11050</v>
      </c>
      <c r="C6740" s="27" t="s">
        <v>6821</v>
      </c>
      <c r="D6740" s="27" t="s">
        <v>5508</v>
      </c>
      <c r="E6740" s="27" t="s">
        <v>114</v>
      </c>
      <c r="F6740" s="27" t="s">
        <v>32</v>
      </c>
      <c r="G6740" s="27"/>
      <c r="H6740" s="27" t="s">
        <v>569</v>
      </c>
      <c r="I6740" s="28">
        <v>51355900</v>
      </c>
      <c r="J6740" s="28">
        <v>0</v>
      </c>
      <c r="K6740" s="28">
        <v>51355900</v>
      </c>
      <c r="L6740" s="29">
        <v>1.24</v>
      </c>
      <c r="M6740" s="29">
        <f>IFERROR(_xlfn.XLOOKUP($B6740,'Ownership Metrics'!$A:$A,'Ownership Metrics'!$B:$B),"")</f>
        <v>10.41</v>
      </c>
      <c r="N6740" s="28">
        <f>IFERROR(_xlfn.XLOOKUP($B6740,'Ownership Metrics'!$A:$A,'Ownership Metrics'!$C:$C),"")</f>
        <v>3959</v>
      </c>
      <c r="O6740" s="29">
        <f>IFERROR(_xlfn.XLOOKUP($B6740,'Ownership Metrics'!$A:$A,'Ownership Metrics'!$D:$D),"")</f>
        <v>59.2</v>
      </c>
      <c r="P6740" s="29">
        <f>IFERROR(_xlfn.XLOOKUP($B6740,'Ownership Metrics'!$A:$A,'Ownership Metrics'!$E:$E),"")</f>
        <v>83.59</v>
      </c>
      <c r="Q6740" s="30">
        <f>IFERROR(_xlfn.XLOOKUP($B6740,'Ownership Metrics'!$A:$A,'Ownership Metrics'!$F:$F),"")</f>
        <v>7</v>
      </c>
      <c r="R6740" s="30">
        <f>IFERROR(_xlfn.XLOOKUP($B6740,'Ownership Metrics'!$A:$A,'Ownership Metrics'!$G:$G),"")</f>
        <v>61</v>
      </c>
      <c r="S6740" s="27" t="str">
        <f>IFERROR(_xlfn.XLOOKUP($B6740,'Ownership Metrics'!$A:$A,'Ownership Metrics'!$H:$H),"")</f>
        <v>Mayoritas</v>
      </c>
      <c r="T6740" s="27" t="str">
        <f>IFERROR(_xlfn.XLOOKUP($B6740,'Ownership Metrics'!$A:$A,'Ownership Metrics'!$I:$I),"")</f>
        <v>Tinggi</v>
      </c>
      <c r="U6740" s="27">
        <f>IF(COUNTIFS($B$2:$B6740,$B6740,$D$2:$D6740,$D6740)=1,1,0)</f>
        <v>1</v>
      </c>
      <c r="V6740" s="27">
        <f t="shared" si="316"/>
        <v>1.24</v>
      </c>
      <c r="W6740" s="27">
        <f t="shared" si="317"/>
        <v>7</v>
      </c>
      <c r="X6740" s="27">
        <f t="shared" si="315"/>
        <v>1.239999326</v>
      </c>
    </row>
    <row r="6741" spans="1:24" x14ac:dyDescent="0.25">
      <c r="A6741" s="26">
        <v>46265</v>
      </c>
      <c r="B6741" s="27" t="s">
        <v>11050</v>
      </c>
      <c r="C6741" s="27" t="s">
        <v>6821</v>
      </c>
      <c r="D6741" s="27" t="s">
        <v>570</v>
      </c>
      <c r="E6741" s="27" t="s">
        <v>72</v>
      </c>
      <c r="F6741" s="27" t="s">
        <v>32</v>
      </c>
      <c r="G6741" s="27"/>
      <c r="H6741" s="27" t="s">
        <v>571</v>
      </c>
      <c r="I6741" s="28">
        <v>72000000</v>
      </c>
      <c r="J6741" s="28">
        <v>0</v>
      </c>
      <c r="K6741" s="28">
        <v>72000000</v>
      </c>
      <c r="L6741" s="29">
        <v>1.73</v>
      </c>
      <c r="M6741" s="29">
        <f>IFERROR(_xlfn.XLOOKUP($B6741,'Ownership Metrics'!$A:$A,'Ownership Metrics'!$B:$B),"")</f>
        <v>10.41</v>
      </c>
      <c r="N6741" s="28">
        <f>IFERROR(_xlfn.XLOOKUP($B6741,'Ownership Metrics'!$A:$A,'Ownership Metrics'!$C:$C),"")</f>
        <v>3959</v>
      </c>
      <c r="O6741" s="29">
        <f>IFERROR(_xlfn.XLOOKUP($B6741,'Ownership Metrics'!$A:$A,'Ownership Metrics'!$D:$D),"")</f>
        <v>59.2</v>
      </c>
      <c r="P6741" s="29">
        <f>IFERROR(_xlfn.XLOOKUP($B6741,'Ownership Metrics'!$A:$A,'Ownership Metrics'!$E:$E),"")</f>
        <v>83.59</v>
      </c>
      <c r="Q6741" s="30">
        <f>IFERROR(_xlfn.XLOOKUP($B6741,'Ownership Metrics'!$A:$A,'Ownership Metrics'!$F:$F),"")</f>
        <v>7</v>
      </c>
      <c r="R6741" s="30">
        <f>IFERROR(_xlfn.XLOOKUP($B6741,'Ownership Metrics'!$A:$A,'Ownership Metrics'!$G:$G),"")</f>
        <v>61</v>
      </c>
      <c r="S6741" s="27" t="str">
        <f>IFERROR(_xlfn.XLOOKUP($B6741,'Ownership Metrics'!$A:$A,'Ownership Metrics'!$H:$H),"")</f>
        <v>Mayoritas</v>
      </c>
      <c r="T6741" s="27" t="str">
        <f>IFERROR(_xlfn.XLOOKUP($B6741,'Ownership Metrics'!$A:$A,'Ownership Metrics'!$I:$I),"")</f>
        <v>Tinggi</v>
      </c>
      <c r="U6741" s="27">
        <f>IF(COUNTIFS($B$2:$B6741,$B6741,$D$2:$D6741,$D6741)=1,1,0)</f>
        <v>1</v>
      </c>
      <c r="V6741" s="27">
        <f t="shared" si="316"/>
        <v>1.73</v>
      </c>
      <c r="W6741" s="27">
        <f t="shared" si="317"/>
        <v>4</v>
      </c>
      <c r="X6741" s="27">
        <f t="shared" si="315"/>
        <v>1.7299993258999999</v>
      </c>
    </row>
    <row r="6742" spans="1:24" x14ac:dyDescent="0.25">
      <c r="A6742" s="26">
        <v>46265</v>
      </c>
      <c r="B6742" s="27" t="s">
        <v>11050</v>
      </c>
      <c r="C6742" s="27" t="s">
        <v>6821</v>
      </c>
      <c r="D6742" s="27" t="s">
        <v>147</v>
      </c>
      <c r="E6742" s="27" t="s">
        <v>67</v>
      </c>
      <c r="F6742" s="27" t="s">
        <v>32</v>
      </c>
      <c r="G6742" s="27"/>
      <c r="H6742" s="27" t="s">
        <v>64</v>
      </c>
      <c r="I6742" s="28">
        <v>54454900</v>
      </c>
      <c r="J6742" s="28">
        <v>0</v>
      </c>
      <c r="K6742" s="28">
        <v>54454900</v>
      </c>
      <c r="L6742" s="29">
        <v>1.31</v>
      </c>
      <c r="M6742" s="29">
        <f>IFERROR(_xlfn.XLOOKUP($B6742,'Ownership Metrics'!$A:$A,'Ownership Metrics'!$B:$B),"")</f>
        <v>10.41</v>
      </c>
      <c r="N6742" s="28">
        <f>IFERROR(_xlfn.XLOOKUP($B6742,'Ownership Metrics'!$A:$A,'Ownership Metrics'!$C:$C),"")</f>
        <v>3959</v>
      </c>
      <c r="O6742" s="29">
        <f>IFERROR(_xlfn.XLOOKUP($B6742,'Ownership Metrics'!$A:$A,'Ownership Metrics'!$D:$D),"")</f>
        <v>59.2</v>
      </c>
      <c r="P6742" s="29">
        <f>IFERROR(_xlfn.XLOOKUP($B6742,'Ownership Metrics'!$A:$A,'Ownership Metrics'!$E:$E),"")</f>
        <v>83.59</v>
      </c>
      <c r="Q6742" s="30">
        <f>IFERROR(_xlfn.XLOOKUP($B6742,'Ownership Metrics'!$A:$A,'Ownership Metrics'!$F:$F),"")</f>
        <v>7</v>
      </c>
      <c r="R6742" s="30">
        <f>IFERROR(_xlfn.XLOOKUP($B6742,'Ownership Metrics'!$A:$A,'Ownership Metrics'!$G:$G),"")</f>
        <v>61</v>
      </c>
      <c r="S6742" s="27" t="str">
        <f>IFERROR(_xlfn.XLOOKUP($B6742,'Ownership Metrics'!$A:$A,'Ownership Metrics'!$H:$H),"")</f>
        <v>Mayoritas</v>
      </c>
      <c r="T6742" s="27" t="str">
        <f>IFERROR(_xlfn.XLOOKUP($B6742,'Ownership Metrics'!$A:$A,'Ownership Metrics'!$I:$I),"")</f>
        <v>Tinggi</v>
      </c>
      <c r="U6742" s="27">
        <f>IF(COUNTIFS($B$2:$B6742,$B6742,$D$2:$D6742,$D6742)=1,1,0)</f>
        <v>1</v>
      </c>
      <c r="V6742" s="27">
        <f t="shared" si="316"/>
        <v>1.31</v>
      </c>
      <c r="W6742" s="27">
        <f t="shared" si="317"/>
        <v>6</v>
      </c>
      <c r="X6742" s="27">
        <f t="shared" si="315"/>
        <v>1.3099993258</v>
      </c>
    </row>
    <row r="6743" spans="1:24" x14ac:dyDescent="0.25">
      <c r="A6743" s="26">
        <v>46265</v>
      </c>
      <c r="B6743" s="27" t="s">
        <v>11050</v>
      </c>
      <c r="C6743" s="27" t="s">
        <v>6821</v>
      </c>
      <c r="D6743" s="27" t="s">
        <v>6822</v>
      </c>
      <c r="E6743" s="27"/>
      <c r="F6743" s="27"/>
      <c r="G6743" s="27"/>
      <c r="H6743" s="27"/>
      <c r="I6743" s="28">
        <v>0</v>
      </c>
      <c r="J6743" s="28">
        <v>2460690846</v>
      </c>
      <c r="K6743" s="28">
        <v>2460690846</v>
      </c>
      <c r="L6743" s="29">
        <v>59.2</v>
      </c>
      <c r="M6743" s="29">
        <f>IFERROR(_xlfn.XLOOKUP($B6743,'Ownership Metrics'!$A:$A,'Ownership Metrics'!$B:$B),"")</f>
        <v>10.41</v>
      </c>
      <c r="N6743" s="28">
        <f>IFERROR(_xlfn.XLOOKUP($B6743,'Ownership Metrics'!$A:$A,'Ownership Metrics'!$C:$C),"")</f>
        <v>3959</v>
      </c>
      <c r="O6743" s="29">
        <f>IFERROR(_xlfn.XLOOKUP($B6743,'Ownership Metrics'!$A:$A,'Ownership Metrics'!$D:$D),"")</f>
        <v>59.2</v>
      </c>
      <c r="P6743" s="29">
        <f>IFERROR(_xlfn.XLOOKUP($B6743,'Ownership Metrics'!$A:$A,'Ownership Metrics'!$E:$E),"")</f>
        <v>83.59</v>
      </c>
      <c r="Q6743" s="30">
        <f>IFERROR(_xlfn.XLOOKUP($B6743,'Ownership Metrics'!$A:$A,'Ownership Metrics'!$F:$F),"")</f>
        <v>7</v>
      </c>
      <c r="R6743" s="30">
        <f>IFERROR(_xlfn.XLOOKUP($B6743,'Ownership Metrics'!$A:$A,'Ownership Metrics'!$G:$G),"")</f>
        <v>61</v>
      </c>
      <c r="S6743" s="27" t="str">
        <f>IFERROR(_xlfn.XLOOKUP($B6743,'Ownership Metrics'!$A:$A,'Ownership Metrics'!$H:$H),"")</f>
        <v>Mayoritas</v>
      </c>
      <c r="T6743" s="27" t="str">
        <f>IFERROR(_xlfn.XLOOKUP($B6743,'Ownership Metrics'!$A:$A,'Ownership Metrics'!$I:$I),"")</f>
        <v>Tinggi</v>
      </c>
      <c r="U6743" s="27">
        <f>IF(COUNTIFS($B$2:$B6743,$B6743,$D$2:$D6743,$D6743)=1,1,0)</f>
        <v>1</v>
      </c>
      <c r="V6743" s="27">
        <f t="shared" si="316"/>
        <v>59.2</v>
      </c>
      <c r="W6743" s="27">
        <f t="shared" si="317"/>
        <v>1</v>
      </c>
      <c r="X6743" s="27">
        <f t="shared" si="315"/>
        <v>59.199999325700006</v>
      </c>
    </row>
    <row r="6744" spans="1:24" x14ac:dyDescent="0.25">
      <c r="A6744" s="26">
        <v>46265</v>
      </c>
      <c r="B6744" s="27" t="s">
        <v>11051</v>
      </c>
      <c r="C6744" s="27" t="s">
        <v>6824</v>
      </c>
      <c r="D6744" s="27" t="s">
        <v>1749</v>
      </c>
      <c r="E6744" s="27" t="s">
        <v>22</v>
      </c>
      <c r="F6744" s="27" t="s">
        <v>23</v>
      </c>
      <c r="G6744" s="27"/>
      <c r="H6744" s="27" t="s">
        <v>24</v>
      </c>
      <c r="I6744" s="28">
        <v>86615300</v>
      </c>
      <c r="J6744" s="28">
        <v>0</v>
      </c>
      <c r="K6744" s="28">
        <v>86615300</v>
      </c>
      <c r="L6744" s="29">
        <v>4.95</v>
      </c>
      <c r="M6744" s="29">
        <f>IFERROR(_xlfn.XLOOKUP($B6744,'Ownership Metrics'!$A:$A,'Ownership Metrics'!$B:$B),"")</f>
        <v>6.78</v>
      </c>
      <c r="N6744" s="28">
        <f>IFERROR(_xlfn.XLOOKUP($B6744,'Ownership Metrics'!$A:$A,'Ownership Metrics'!$C:$C),"")</f>
        <v>1258</v>
      </c>
      <c r="O6744" s="29">
        <f>IFERROR(_xlfn.XLOOKUP($B6744,'Ownership Metrics'!$A:$A,'Ownership Metrics'!$D:$D),"")</f>
        <v>22.71</v>
      </c>
      <c r="P6744" s="29">
        <f>IFERROR(_xlfn.XLOOKUP($B6744,'Ownership Metrics'!$A:$A,'Ownership Metrics'!$E:$E),"")</f>
        <v>50.99</v>
      </c>
      <c r="Q6744" s="30">
        <f>IFERROR(_xlfn.XLOOKUP($B6744,'Ownership Metrics'!$A:$A,'Ownership Metrics'!$F:$F),"")</f>
        <v>13</v>
      </c>
      <c r="R6744" s="30">
        <f>IFERROR(_xlfn.XLOOKUP($B6744,'Ownership Metrics'!$A:$A,'Ownership Metrics'!$G:$G),"")</f>
        <v>31</v>
      </c>
      <c r="S6744" s="27" t="str">
        <f>IFERROR(_xlfn.XLOOKUP($B6744,'Ownership Metrics'!$A:$A,'Ownership Metrics'!$H:$H),"")</f>
        <v>Moderat</v>
      </c>
      <c r="T6744" s="27" t="str">
        <f>IFERROR(_xlfn.XLOOKUP($B6744,'Ownership Metrics'!$A:$A,'Ownership Metrics'!$I:$I),"")</f>
        <v>Sedang</v>
      </c>
      <c r="U6744" s="27">
        <f>IF(COUNTIFS($B$2:$B6744,$B6744,$D$2:$D6744,$D6744)=1,1,0)</f>
        <v>1</v>
      </c>
      <c r="V6744" s="27">
        <f t="shared" si="316"/>
        <v>4.95</v>
      </c>
      <c r="W6744" s="27">
        <f t="shared" si="317"/>
        <v>5</v>
      </c>
      <c r="X6744" s="27">
        <f t="shared" si="315"/>
        <v>4.9499993256000003</v>
      </c>
    </row>
    <row r="6745" spans="1:24" x14ac:dyDescent="0.25">
      <c r="A6745" s="26">
        <v>46265</v>
      </c>
      <c r="B6745" s="27" t="s">
        <v>11051</v>
      </c>
      <c r="C6745" s="27" t="s">
        <v>6824</v>
      </c>
      <c r="D6745" s="27" t="s">
        <v>30</v>
      </c>
      <c r="E6745" s="27" t="s">
        <v>31</v>
      </c>
      <c r="F6745" s="27" t="s">
        <v>32</v>
      </c>
      <c r="G6745" s="27"/>
      <c r="H6745" s="27" t="s">
        <v>33</v>
      </c>
      <c r="I6745" s="28">
        <v>23315000</v>
      </c>
      <c r="J6745" s="28">
        <v>0</v>
      </c>
      <c r="K6745" s="28">
        <v>23315000</v>
      </c>
      <c r="L6745" s="29">
        <v>1.33</v>
      </c>
      <c r="M6745" s="29">
        <f>IFERROR(_xlfn.XLOOKUP($B6745,'Ownership Metrics'!$A:$A,'Ownership Metrics'!$B:$B),"")</f>
        <v>6.78</v>
      </c>
      <c r="N6745" s="28">
        <f>IFERROR(_xlfn.XLOOKUP($B6745,'Ownership Metrics'!$A:$A,'Ownership Metrics'!$C:$C),"")</f>
        <v>1258</v>
      </c>
      <c r="O6745" s="29">
        <f>IFERROR(_xlfn.XLOOKUP($B6745,'Ownership Metrics'!$A:$A,'Ownership Metrics'!$D:$D),"")</f>
        <v>22.71</v>
      </c>
      <c r="P6745" s="29">
        <f>IFERROR(_xlfn.XLOOKUP($B6745,'Ownership Metrics'!$A:$A,'Ownership Metrics'!$E:$E),"")</f>
        <v>50.99</v>
      </c>
      <c r="Q6745" s="30">
        <f>IFERROR(_xlfn.XLOOKUP($B6745,'Ownership Metrics'!$A:$A,'Ownership Metrics'!$F:$F),"")</f>
        <v>13</v>
      </c>
      <c r="R6745" s="30">
        <f>IFERROR(_xlfn.XLOOKUP($B6745,'Ownership Metrics'!$A:$A,'Ownership Metrics'!$G:$G),"")</f>
        <v>31</v>
      </c>
      <c r="S6745" s="27" t="str">
        <f>IFERROR(_xlfn.XLOOKUP($B6745,'Ownership Metrics'!$A:$A,'Ownership Metrics'!$H:$H),"")</f>
        <v>Moderat</v>
      </c>
      <c r="T6745" s="27" t="str">
        <f>IFERROR(_xlfn.XLOOKUP($B6745,'Ownership Metrics'!$A:$A,'Ownership Metrics'!$I:$I),"")</f>
        <v>Sedang</v>
      </c>
      <c r="U6745" s="27">
        <f>IF(COUNTIFS($B$2:$B6745,$B6745,$D$2:$D6745,$D6745)=1,1,0)</f>
        <v>1</v>
      </c>
      <c r="V6745" s="27">
        <f t="shared" si="316"/>
        <v>1.33</v>
      </c>
      <c r="W6745" s="27">
        <f t="shared" si="317"/>
        <v>13</v>
      </c>
      <c r="X6745" s="27">
        <f t="shared" si="315"/>
        <v>1.3299993255</v>
      </c>
    </row>
    <row r="6746" spans="1:24" x14ac:dyDescent="0.25">
      <c r="A6746" s="26">
        <v>46265</v>
      </c>
      <c r="B6746" s="27" t="s">
        <v>11051</v>
      </c>
      <c r="C6746" s="27" t="s">
        <v>6824</v>
      </c>
      <c r="D6746" s="27" t="s">
        <v>6825</v>
      </c>
      <c r="E6746" s="27" t="s">
        <v>35</v>
      </c>
      <c r="F6746" s="27" t="s">
        <v>23</v>
      </c>
      <c r="G6746" s="27" t="s">
        <v>36</v>
      </c>
      <c r="H6746" s="27" t="s">
        <v>24</v>
      </c>
      <c r="I6746" s="28">
        <v>397500000</v>
      </c>
      <c r="J6746" s="28">
        <v>0</v>
      </c>
      <c r="K6746" s="28">
        <v>397500000</v>
      </c>
      <c r="L6746" s="29">
        <v>22.71</v>
      </c>
      <c r="M6746" s="29">
        <f>IFERROR(_xlfn.XLOOKUP($B6746,'Ownership Metrics'!$A:$A,'Ownership Metrics'!$B:$B),"")</f>
        <v>6.78</v>
      </c>
      <c r="N6746" s="28">
        <f>IFERROR(_xlfn.XLOOKUP($B6746,'Ownership Metrics'!$A:$A,'Ownership Metrics'!$C:$C),"")</f>
        <v>1258</v>
      </c>
      <c r="O6746" s="29">
        <f>IFERROR(_xlfn.XLOOKUP($B6746,'Ownership Metrics'!$A:$A,'Ownership Metrics'!$D:$D),"")</f>
        <v>22.71</v>
      </c>
      <c r="P6746" s="29">
        <f>IFERROR(_xlfn.XLOOKUP($B6746,'Ownership Metrics'!$A:$A,'Ownership Metrics'!$E:$E),"")</f>
        <v>50.99</v>
      </c>
      <c r="Q6746" s="30">
        <f>IFERROR(_xlfn.XLOOKUP($B6746,'Ownership Metrics'!$A:$A,'Ownership Metrics'!$F:$F),"")</f>
        <v>13</v>
      </c>
      <c r="R6746" s="30">
        <f>IFERROR(_xlfn.XLOOKUP($B6746,'Ownership Metrics'!$A:$A,'Ownership Metrics'!$G:$G),"")</f>
        <v>31</v>
      </c>
      <c r="S6746" s="27" t="str">
        <f>IFERROR(_xlfn.XLOOKUP($B6746,'Ownership Metrics'!$A:$A,'Ownership Metrics'!$H:$H),"")</f>
        <v>Moderat</v>
      </c>
      <c r="T6746" s="27" t="str">
        <f>IFERROR(_xlfn.XLOOKUP($B6746,'Ownership Metrics'!$A:$A,'Ownership Metrics'!$I:$I),"")</f>
        <v>Sedang</v>
      </c>
      <c r="U6746" s="27">
        <f>IF(COUNTIFS($B$2:$B6746,$B6746,$D$2:$D6746,$D6746)=1,1,0)</f>
        <v>1</v>
      </c>
      <c r="V6746" s="27">
        <f t="shared" si="316"/>
        <v>22.71</v>
      </c>
      <c r="W6746" s="27">
        <f t="shared" si="317"/>
        <v>1</v>
      </c>
      <c r="X6746" s="27">
        <f t="shared" si="315"/>
        <v>22.709999325400002</v>
      </c>
    </row>
    <row r="6747" spans="1:24" x14ac:dyDescent="0.25">
      <c r="A6747" s="26">
        <v>46265</v>
      </c>
      <c r="B6747" s="27" t="s">
        <v>11051</v>
      </c>
      <c r="C6747" s="27" t="s">
        <v>6824</v>
      </c>
      <c r="D6747" s="27" t="s">
        <v>6826</v>
      </c>
      <c r="E6747" s="27" t="s">
        <v>35</v>
      </c>
      <c r="F6747" s="27" t="s">
        <v>23</v>
      </c>
      <c r="G6747" s="27" t="s">
        <v>36</v>
      </c>
      <c r="H6747" s="27" t="s">
        <v>24</v>
      </c>
      <c r="I6747" s="28">
        <v>397500000</v>
      </c>
      <c r="J6747" s="28">
        <v>0</v>
      </c>
      <c r="K6747" s="28">
        <v>397500000</v>
      </c>
      <c r="L6747" s="29">
        <v>22.71</v>
      </c>
      <c r="M6747" s="29">
        <f>IFERROR(_xlfn.XLOOKUP($B6747,'Ownership Metrics'!$A:$A,'Ownership Metrics'!$B:$B),"")</f>
        <v>6.78</v>
      </c>
      <c r="N6747" s="28">
        <f>IFERROR(_xlfn.XLOOKUP($B6747,'Ownership Metrics'!$A:$A,'Ownership Metrics'!$C:$C),"")</f>
        <v>1258</v>
      </c>
      <c r="O6747" s="29">
        <f>IFERROR(_xlfn.XLOOKUP($B6747,'Ownership Metrics'!$A:$A,'Ownership Metrics'!$D:$D),"")</f>
        <v>22.71</v>
      </c>
      <c r="P6747" s="29">
        <f>IFERROR(_xlfn.XLOOKUP($B6747,'Ownership Metrics'!$A:$A,'Ownership Metrics'!$E:$E),"")</f>
        <v>50.99</v>
      </c>
      <c r="Q6747" s="30">
        <f>IFERROR(_xlfn.XLOOKUP($B6747,'Ownership Metrics'!$A:$A,'Ownership Metrics'!$F:$F),"")</f>
        <v>13</v>
      </c>
      <c r="R6747" s="30">
        <f>IFERROR(_xlfn.XLOOKUP($B6747,'Ownership Metrics'!$A:$A,'Ownership Metrics'!$G:$G),"")</f>
        <v>31</v>
      </c>
      <c r="S6747" s="27" t="str">
        <f>IFERROR(_xlfn.XLOOKUP($B6747,'Ownership Metrics'!$A:$A,'Ownership Metrics'!$H:$H),"")</f>
        <v>Moderat</v>
      </c>
      <c r="T6747" s="27" t="str">
        <f>IFERROR(_xlfn.XLOOKUP($B6747,'Ownership Metrics'!$A:$A,'Ownership Metrics'!$I:$I),"")</f>
        <v>Sedang</v>
      </c>
      <c r="U6747" s="27">
        <f>IF(COUNTIFS($B$2:$B6747,$B6747,$D$2:$D6747,$D6747)=1,1,0)</f>
        <v>1</v>
      </c>
      <c r="V6747" s="27">
        <f t="shared" si="316"/>
        <v>22.71</v>
      </c>
      <c r="W6747" s="27">
        <f t="shared" si="317"/>
        <v>2</v>
      </c>
      <c r="X6747" s="27">
        <f t="shared" si="315"/>
        <v>22.7099993253</v>
      </c>
    </row>
    <row r="6748" spans="1:24" x14ac:dyDescent="0.25">
      <c r="A6748" s="26">
        <v>46265</v>
      </c>
      <c r="B6748" s="27" t="s">
        <v>11051</v>
      </c>
      <c r="C6748" s="27" t="s">
        <v>6824</v>
      </c>
      <c r="D6748" s="27" t="s">
        <v>6827</v>
      </c>
      <c r="E6748" s="27" t="s">
        <v>35</v>
      </c>
      <c r="F6748" s="27" t="s">
        <v>23</v>
      </c>
      <c r="G6748" s="27" t="s">
        <v>36</v>
      </c>
      <c r="H6748" s="27" t="s">
        <v>24</v>
      </c>
      <c r="I6748" s="28">
        <v>87000000</v>
      </c>
      <c r="J6748" s="28">
        <v>0</v>
      </c>
      <c r="K6748" s="28">
        <v>87000000</v>
      </c>
      <c r="L6748" s="29">
        <v>4.97</v>
      </c>
      <c r="M6748" s="29">
        <f>IFERROR(_xlfn.XLOOKUP($B6748,'Ownership Metrics'!$A:$A,'Ownership Metrics'!$B:$B),"")</f>
        <v>6.78</v>
      </c>
      <c r="N6748" s="28">
        <f>IFERROR(_xlfn.XLOOKUP($B6748,'Ownership Metrics'!$A:$A,'Ownership Metrics'!$C:$C),"")</f>
        <v>1258</v>
      </c>
      <c r="O6748" s="29">
        <f>IFERROR(_xlfn.XLOOKUP($B6748,'Ownership Metrics'!$A:$A,'Ownership Metrics'!$D:$D),"")</f>
        <v>22.71</v>
      </c>
      <c r="P6748" s="29">
        <f>IFERROR(_xlfn.XLOOKUP($B6748,'Ownership Metrics'!$A:$A,'Ownership Metrics'!$E:$E),"")</f>
        <v>50.99</v>
      </c>
      <c r="Q6748" s="30">
        <f>IFERROR(_xlfn.XLOOKUP($B6748,'Ownership Metrics'!$A:$A,'Ownership Metrics'!$F:$F),"")</f>
        <v>13</v>
      </c>
      <c r="R6748" s="30">
        <f>IFERROR(_xlfn.XLOOKUP($B6748,'Ownership Metrics'!$A:$A,'Ownership Metrics'!$G:$G),"")</f>
        <v>31</v>
      </c>
      <c r="S6748" s="27" t="str">
        <f>IFERROR(_xlfn.XLOOKUP($B6748,'Ownership Metrics'!$A:$A,'Ownership Metrics'!$H:$H),"")</f>
        <v>Moderat</v>
      </c>
      <c r="T6748" s="27" t="str">
        <f>IFERROR(_xlfn.XLOOKUP($B6748,'Ownership Metrics'!$A:$A,'Ownership Metrics'!$I:$I),"")</f>
        <v>Sedang</v>
      </c>
      <c r="U6748" s="27">
        <f>IF(COUNTIFS($B$2:$B6748,$B6748,$D$2:$D6748,$D6748)=1,1,0)</f>
        <v>1</v>
      </c>
      <c r="V6748" s="27">
        <f t="shared" si="316"/>
        <v>4.97</v>
      </c>
      <c r="W6748" s="27">
        <f t="shared" si="317"/>
        <v>4</v>
      </c>
      <c r="X6748" s="27">
        <f t="shared" si="315"/>
        <v>4.9699993251999999</v>
      </c>
    </row>
    <row r="6749" spans="1:24" x14ac:dyDescent="0.25">
      <c r="A6749" s="26">
        <v>46265</v>
      </c>
      <c r="B6749" s="27" t="s">
        <v>11051</v>
      </c>
      <c r="C6749" s="27" t="s">
        <v>6824</v>
      </c>
      <c r="D6749" s="27" t="s">
        <v>6828</v>
      </c>
      <c r="E6749" s="27" t="s">
        <v>35</v>
      </c>
      <c r="F6749" s="27" t="s">
        <v>23</v>
      </c>
      <c r="G6749" s="27" t="s">
        <v>36</v>
      </c>
      <c r="H6749" s="27" t="s">
        <v>24</v>
      </c>
      <c r="I6749" s="28">
        <v>86702000</v>
      </c>
      <c r="J6749" s="28">
        <v>0</v>
      </c>
      <c r="K6749" s="28">
        <v>86702000</v>
      </c>
      <c r="L6749" s="29">
        <v>4.95</v>
      </c>
      <c r="M6749" s="29">
        <f>IFERROR(_xlfn.XLOOKUP($B6749,'Ownership Metrics'!$A:$A,'Ownership Metrics'!$B:$B),"")</f>
        <v>6.78</v>
      </c>
      <c r="N6749" s="28">
        <f>IFERROR(_xlfn.XLOOKUP($B6749,'Ownership Metrics'!$A:$A,'Ownership Metrics'!$C:$C),"")</f>
        <v>1258</v>
      </c>
      <c r="O6749" s="29">
        <f>IFERROR(_xlfn.XLOOKUP($B6749,'Ownership Metrics'!$A:$A,'Ownership Metrics'!$D:$D),"")</f>
        <v>22.71</v>
      </c>
      <c r="P6749" s="29">
        <f>IFERROR(_xlfn.XLOOKUP($B6749,'Ownership Metrics'!$A:$A,'Ownership Metrics'!$E:$E),"")</f>
        <v>50.99</v>
      </c>
      <c r="Q6749" s="30">
        <f>IFERROR(_xlfn.XLOOKUP($B6749,'Ownership Metrics'!$A:$A,'Ownership Metrics'!$F:$F),"")</f>
        <v>13</v>
      </c>
      <c r="R6749" s="30">
        <f>IFERROR(_xlfn.XLOOKUP($B6749,'Ownership Metrics'!$A:$A,'Ownership Metrics'!$G:$G),"")</f>
        <v>31</v>
      </c>
      <c r="S6749" s="27" t="str">
        <f>IFERROR(_xlfn.XLOOKUP($B6749,'Ownership Metrics'!$A:$A,'Ownership Metrics'!$H:$H),"")</f>
        <v>Moderat</v>
      </c>
      <c r="T6749" s="27" t="str">
        <f>IFERROR(_xlfn.XLOOKUP($B6749,'Ownership Metrics'!$A:$A,'Ownership Metrics'!$I:$I),"")</f>
        <v>Sedang</v>
      </c>
      <c r="U6749" s="27">
        <f>IF(COUNTIFS($B$2:$B6749,$B6749,$D$2:$D6749,$D6749)=1,1,0)</f>
        <v>1</v>
      </c>
      <c r="V6749" s="27">
        <f t="shared" si="316"/>
        <v>4.95</v>
      </c>
      <c r="W6749" s="27">
        <f t="shared" si="317"/>
        <v>6</v>
      </c>
      <c r="X6749" s="27">
        <f t="shared" si="315"/>
        <v>4.9499993251000003</v>
      </c>
    </row>
    <row r="6750" spans="1:24" x14ac:dyDescent="0.25">
      <c r="A6750" s="26">
        <v>46265</v>
      </c>
      <c r="B6750" s="27" t="s">
        <v>11051</v>
      </c>
      <c r="C6750" s="27" t="s">
        <v>6824</v>
      </c>
      <c r="D6750" s="27" t="s">
        <v>6829</v>
      </c>
      <c r="E6750" s="27" t="s">
        <v>35</v>
      </c>
      <c r="F6750" s="27" t="s">
        <v>23</v>
      </c>
      <c r="G6750" s="27" t="s">
        <v>36</v>
      </c>
      <c r="H6750" s="27" t="s">
        <v>24</v>
      </c>
      <c r="I6750" s="28">
        <v>86183900</v>
      </c>
      <c r="J6750" s="28">
        <v>0</v>
      </c>
      <c r="K6750" s="28">
        <v>86183900</v>
      </c>
      <c r="L6750" s="29">
        <v>4.92</v>
      </c>
      <c r="M6750" s="29">
        <f>IFERROR(_xlfn.XLOOKUP($B6750,'Ownership Metrics'!$A:$A,'Ownership Metrics'!$B:$B),"")</f>
        <v>6.78</v>
      </c>
      <c r="N6750" s="28">
        <f>IFERROR(_xlfn.XLOOKUP($B6750,'Ownership Metrics'!$A:$A,'Ownership Metrics'!$C:$C),"")</f>
        <v>1258</v>
      </c>
      <c r="O6750" s="29">
        <f>IFERROR(_xlfn.XLOOKUP($B6750,'Ownership Metrics'!$A:$A,'Ownership Metrics'!$D:$D),"")</f>
        <v>22.71</v>
      </c>
      <c r="P6750" s="29">
        <f>IFERROR(_xlfn.XLOOKUP($B6750,'Ownership Metrics'!$A:$A,'Ownership Metrics'!$E:$E),"")</f>
        <v>50.99</v>
      </c>
      <c r="Q6750" s="30">
        <f>IFERROR(_xlfn.XLOOKUP($B6750,'Ownership Metrics'!$A:$A,'Ownership Metrics'!$F:$F),"")</f>
        <v>13</v>
      </c>
      <c r="R6750" s="30">
        <f>IFERROR(_xlfn.XLOOKUP($B6750,'Ownership Metrics'!$A:$A,'Ownership Metrics'!$G:$G),"")</f>
        <v>31</v>
      </c>
      <c r="S6750" s="27" t="str">
        <f>IFERROR(_xlfn.XLOOKUP($B6750,'Ownership Metrics'!$A:$A,'Ownership Metrics'!$H:$H),"")</f>
        <v>Moderat</v>
      </c>
      <c r="T6750" s="27" t="str">
        <f>IFERROR(_xlfn.XLOOKUP($B6750,'Ownership Metrics'!$A:$A,'Ownership Metrics'!$I:$I),"")</f>
        <v>Sedang</v>
      </c>
      <c r="U6750" s="27">
        <f>IF(COUNTIFS($B$2:$B6750,$B6750,$D$2:$D6750,$D6750)=1,1,0)</f>
        <v>1</v>
      </c>
      <c r="V6750" s="27">
        <f t="shared" si="316"/>
        <v>4.92</v>
      </c>
      <c r="W6750" s="27">
        <f t="shared" si="317"/>
        <v>7</v>
      </c>
      <c r="X6750" s="27">
        <f t="shared" si="315"/>
        <v>4.919999325</v>
      </c>
    </row>
    <row r="6751" spans="1:24" x14ac:dyDescent="0.25">
      <c r="A6751" s="26">
        <v>46265</v>
      </c>
      <c r="B6751" s="27" t="s">
        <v>11051</v>
      </c>
      <c r="C6751" s="27" t="s">
        <v>6824</v>
      </c>
      <c r="D6751" s="27" t="s">
        <v>6830</v>
      </c>
      <c r="E6751" s="27" t="s">
        <v>35</v>
      </c>
      <c r="F6751" s="27" t="s">
        <v>23</v>
      </c>
      <c r="G6751" s="27" t="s">
        <v>36</v>
      </c>
      <c r="H6751" s="27" t="s">
        <v>24</v>
      </c>
      <c r="I6751" s="28">
        <v>82302100</v>
      </c>
      <c r="J6751" s="28">
        <v>0</v>
      </c>
      <c r="K6751" s="28">
        <v>82302100</v>
      </c>
      <c r="L6751" s="29">
        <v>4.7</v>
      </c>
      <c r="M6751" s="29">
        <f>IFERROR(_xlfn.XLOOKUP($B6751,'Ownership Metrics'!$A:$A,'Ownership Metrics'!$B:$B),"")</f>
        <v>6.78</v>
      </c>
      <c r="N6751" s="28">
        <f>IFERROR(_xlfn.XLOOKUP($B6751,'Ownership Metrics'!$A:$A,'Ownership Metrics'!$C:$C),"")</f>
        <v>1258</v>
      </c>
      <c r="O6751" s="29">
        <f>IFERROR(_xlfn.XLOOKUP($B6751,'Ownership Metrics'!$A:$A,'Ownership Metrics'!$D:$D),"")</f>
        <v>22.71</v>
      </c>
      <c r="P6751" s="29">
        <f>IFERROR(_xlfn.XLOOKUP($B6751,'Ownership Metrics'!$A:$A,'Ownership Metrics'!$E:$E),"")</f>
        <v>50.99</v>
      </c>
      <c r="Q6751" s="30">
        <f>IFERROR(_xlfn.XLOOKUP($B6751,'Ownership Metrics'!$A:$A,'Ownership Metrics'!$F:$F),"")</f>
        <v>13</v>
      </c>
      <c r="R6751" s="30">
        <f>IFERROR(_xlfn.XLOOKUP($B6751,'Ownership Metrics'!$A:$A,'Ownership Metrics'!$G:$G),"")</f>
        <v>31</v>
      </c>
      <c r="S6751" s="27" t="str">
        <f>IFERROR(_xlfn.XLOOKUP($B6751,'Ownership Metrics'!$A:$A,'Ownership Metrics'!$H:$H),"")</f>
        <v>Moderat</v>
      </c>
      <c r="T6751" s="27" t="str">
        <f>IFERROR(_xlfn.XLOOKUP($B6751,'Ownership Metrics'!$A:$A,'Ownership Metrics'!$I:$I),"")</f>
        <v>Sedang</v>
      </c>
      <c r="U6751" s="27">
        <f>IF(COUNTIFS($B$2:$B6751,$B6751,$D$2:$D6751,$D6751)=1,1,0)</f>
        <v>1</v>
      </c>
      <c r="V6751" s="27">
        <f t="shared" si="316"/>
        <v>4.7</v>
      </c>
      <c r="W6751" s="27">
        <f t="shared" si="317"/>
        <v>11</v>
      </c>
      <c r="X6751" s="27">
        <f t="shared" si="315"/>
        <v>4.6999993249000003</v>
      </c>
    </row>
    <row r="6752" spans="1:24" x14ac:dyDescent="0.25">
      <c r="A6752" s="26">
        <v>46265</v>
      </c>
      <c r="B6752" s="27" t="s">
        <v>11051</v>
      </c>
      <c r="C6752" s="27" t="s">
        <v>6824</v>
      </c>
      <c r="D6752" s="27" t="s">
        <v>6831</v>
      </c>
      <c r="E6752" s="27" t="s">
        <v>35</v>
      </c>
      <c r="F6752" s="27" t="s">
        <v>23</v>
      </c>
      <c r="G6752" s="27" t="s">
        <v>36</v>
      </c>
      <c r="H6752" s="27" t="s">
        <v>24</v>
      </c>
      <c r="I6752" s="28">
        <v>84000000</v>
      </c>
      <c r="J6752" s="28">
        <v>0</v>
      </c>
      <c r="K6752" s="28">
        <v>84000000</v>
      </c>
      <c r="L6752" s="29">
        <v>4.8</v>
      </c>
      <c r="M6752" s="29">
        <f>IFERROR(_xlfn.XLOOKUP($B6752,'Ownership Metrics'!$A:$A,'Ownership Metrics'!$B:$B),"")</f>
        <v>6.78</v>
      </c>
      <c r="N6752" s="28">
        <f>IFERROR(_xlfn.XLOOKUP($B6752,'Ownership Metrics'!$A:$A,'Ownership Metrics'!$C:$C),"")</f>
        <v>1258</v>
      </c>
      <c r="O6752" s="29">
        <f>IFERROR(_xlfn.XLOOKUP($B6752,'Ownership Metrics'!$A:$A,'Ownership Metrics'!$D:$D),"")</f>
        <v>22.71</v>
      </c>
      <c r="P6752" s="29">
        <f>IFERROR(_xlfn.XLOOKUP($B6752,'Ownership Metrics'!$A:$A,'Ownership Metrics'!$E:$E),"")</f>
        <v>50.99</v>
      </c>
      <c r="Q6752" s="30">
        <f>IFERROR(_xlfn.XLOOKUP($B6752,'Ownership Metrics'!$A:$A,'Ownership Metrics'!$F:$F),"")</f>
        <v>13</v>
      </c>
      <c r="R6752" s="30">
        <f>IFERROR(_xlfn.XLOOKUP($B6752,'Ownership Metrics'!$A:$A,'Ownership Metrics'!$G:$G),"")</f>
        <v>31</v>
      </c>
      <c r="S6752" s="27" t="str">
        <f>IFERROR(_xlfn.XLOOKUP($B6752,'Ownership Metrics'!$A:$A,'Ownership Metrics'!$H:$H),"")</f>
        <v>Moderat</v>
      </c>
      <c r="T6752" s="27" t="str">
        <f>IFERROR(_xlfn.XLOOKUP($B6752,'Ownership Metrics'!$A:$A,'Ownership Metrics'!$I:$I),"")</f>
        <v>Sedang</v>
      </c>
      <c r="U6752" s="27">
        <f>IF(COUNTIFS($B$2:$B6752,$B6752,$D$2:$D6752,$D6752)=1,1,0)</f>
        <v>1</v>
      </c>
      <c r="V6752" s="27">
        <f t="shared" si="316"/>
        <v>4.8</v>
      </c>
      <c r="W6752" s="27">
        <f t="shared" si="317"/>
        <v>9</v>
      </c>
      <c r="X6752" s="27">
        <f t="shared" si="315"/>
        <v>4.7999993247999999</v>
      </c>
    </row>
    <row r="6753" spans="1:24" x14ac:dyDescent="0.25">
      <c r="A6753" s="26">
        <v>46265</v>
      </c>
      <c r="B6753" s="27" t="s">
        <v>11051</v>
      </c>
      <c r="C6753" s="27" t="s">
        <v>6824</v>
      </c>
      <c r="D6753" s="27" t="s">
        <v>1760</v>
      </c>
      <c r="E6753" s="27" t="s">
        <v>35</v>
      </c>
      <c r="F6753" s="27" t="s">
        <v>23</v>
      </c>
      <c r="G6753" s="27" t="s">
        <v>36</v>
      </c>
      <c r="H6753" s="27" t="s">
        <v>24</v>
      </c>
      <c r="I6753" s="28">
        <v>86049300</v>
      </c>
      <c r="J6753" s="28">
        <v>0</v>
      </c>
      <c r="K6753" s="28">
        <v>86049300</v>
      </c>
      <c r="L6753" s="29">
        <v>4.92</v>
      </c>
      <c r="M6753" s="29">
        <f>IFERROR(_xlfn.XLOOKUP($B6753,'Ownership Metrics'!$A:$A,'Ownership Metrics'!$B:$B),"")</f>
        <v>6.78</v>
      </c>
      <c r="N6753" s="28">
        <f>IFERROR(_xlfn.XLOOKUP($B6753,'Ownership Metrics'!$A:$A,'Ownership Metrics'!$C:$C),"")</f>
        <v>1258</v>
      </c>
      <c r="O6753" s="29">
        <f>IFERROR(_xlfn.XLOOKUP($B6753,'Ownership Metrics'!$A:$A,'Ownership Metrics'!$D:$D),"")</f>
        <v>22.71</v>
      </c>
      <c r="P6753" s="29">
        <f>IFERROR(_xlfn.XLOOKUP($B6753,'Ownership Metrics'!$A:$A,'Ownership Metrics'!$E:$E),"")</f>
        <v>50.99</v>
      </c>
      <c r="Q6753" s="30">
        <f>IFERROR(_xlfn.XLOOKUP($B6753,'Ownership Metrics'!$A:$A,'Ownership Metrics'!$F:$F),"")</f>
        <v>13</v>
      </c>
      <c r="R6753" s="30">
        <f>IFERROR(_xlfn.XLOOKUP($B6753,'Ownership Metrics'!$A:$A,'Ownership Metrics'!$G:$G),"")</f>
        <v>31</v>
      </c>
      <c r="S6753" s="27" t="str">
        <f>IFERROR(_xlfn.XLOOKUP($B6753,'Ownership Metrics'!$A:$A,'Ownership Metrics'!$H:$H),"")</f>
        <v>Moderat</v>
      </c>
      <c r="T6753" s="27" t="str">
        <f>IFERROR(_xlfn.XLOOKUP($B6753,'Ownership Metrics'!$A:$A,'Ownership Metrics'!$I:$I),"")</f>
        <v>Sedang</v>
      </c>
      <c r="U6753" s="27">
        <f>IF(COUNTIFS($B$2:$B6753,$B6753,$D$2:$D6753,$D6753)=1,1,0)</f>
        <v>1</v>
      </c>
      <c r="V6753" s="27">
        <f t="shared" si="316"/>
        <v>4.92</v>
      </c>
      <c r="W6753" s="27">
        <f t="shared" si="317"/>
        <v>8</v>
      </c>
      <c r="X6753" s="27">
        <f t="shared" si="315"/>
        <v>4.9199993247</v>
      </c>
    </row>
    <row r="6754" spans="1:24" x14ac:dyDescent="0.25">
      <c r="A6754" s="26">
        <v>46265</v>
      </c>
      <c r="B6754" s="27" t="s">
        <v>11051</v>
      </c>
      <c r="C6754" s="27" t="s">
        <v>6824</v>
      </c>
      <c r="D6754" s="27" t="s">
        <v>6832</v>
      </c>
      <c r="E6754" s="27" t="s">
        <v>35</v>
      </c>
      <c r="F6754" s="27" t="s">
        <v>23</v>
      </c>
      <c r="G6754" s="27" t="s">
        <v>36</v>
      </c>
      <c r="H6754" s="27" t="s">
        <v>24</v>
      </c>
      <c r="I6754" s="28">
        <v>97500000</v>
      </c>
      <c r="J6754" s="28">
        <v>0</v>
      </c>
      <c r="K6754" s="28">
        <v>97500000</v>
      </c>
      <c r="L6754" s="29">
        <v>5.57</v>
      </c>
      <c r="M6754" s="29">
        <f>IFERROR(_xlfn.XLOOKUP($B6754,'Ownership Metrics'!$A:$A,'Ownership Metrics'!$B:$B),"")</f>
        <v>6.78</v>
      </c>
      <c r="N6754" s="28">
        <f>IFERROR(_xlfn.XLOOKUP($B6754,'Ownership Metrics'!$A:$A,'Ownership Metrics'!$C:$C),"")</f>
        <v>1258</v>
      </c>
      <c r="O6754" s="29">
        <f>IFERROR(_xlfn.XLOOKUP($B6754,'Ownership Metrics'!$A:$A,'Ownership Metrics'!$D:$D),"")</f>
        <v>22.71</v>
      </c>
      <c r="P6754" s="29">
        <f>IFERROR(_xlfn.XLOOKUP($B6754,'Ownership Metrics'!$A:$A,'Ownership Metrics'!$E:$E),"")</f>
        <v>50.99</v>
      </c>
      <c r="Q6754" s="30">
        <f>IFERROR(_xlfn.XLOOKUP($B6754,'Ownership Metrics'!$A:$A,'Ownership Metrics'!$F:$F),"")</f>
        <v>13</v>
      </c>
      <c r="R6754" s="30">
        <f>IFERROR(_xlfn.XLOOKUP($B6754,'Ownership Metrics'!$A:$A,'Ownership Metrics'!$G:$G),"")</f>
        <v>31</v>
      </c>
      <c r="S6754" s="27" t="str">
        <f>IFERROR(_xlfn.XLOOKUP($B6754,'Ownership Metrics'!$A:$A,'Ownership Metrics'!$H:$H),"")</f>
        <v>Moderat</v>
      </c>
      <c r="T6754" s="27" t="str">
        <f>IFERROR(_xlfn.XLOOKUP($B6754,'Ownership Metrics'!$A:$A,'Ownership Metrics'!$I:$I),"")</f>
        <v>Sedang</v>
      </c>
      <c r="U6754" s="27">
        <f>IF(COUNTIFS($B$2:$B6754,$B6754,$D$2:$D6754,$D6754)=1,1,0)</f>
        <v>1</v>
      </c>
      <c r="V6754" s="27">
        <f t="shared" si="316"/>
        <v>5.57</v>
      </c>
      <c r="W6754" s="27">
        <f t="shared" si="317"/>
        <v>3</v>
      </c>
      <c r="X6754" s="27">
        <f t="shared" si="315"/>
        <v>5.5699993246000004</v>
      </c>
    </row>
    <row r="6755" spans="1:24" x14ac:dyDescent="0.25">
      <c r="A6755" s="26">
        <v>46265</v>
      </c>
      <c r="B6755" s="27" t="s">
        <v>11051</v>
      </c>
      <c r="C6755" s="27" t="s">
        <v>6824</v>
      </c>
      <c r="D6755" s="27" t="s">
        <v>6833</v>
      </c>
      <c r="E6755" s="27" t="s">
        <v>35</v>
      </c>
      <c r="F6755" s="27" t="s">
        <v>23</v>
      </c>
      <c r="G6755" s="27" t="s">
        <v>36</v>
      </c>
      <c r="H6755" s="27" t="s">
        <v>24</v>
      </c>
      <c r="I6755" s="28">
        <v>33006400</v>
      </c>
      <c r="J6755" s="28">
        <v>0</v>
      </c>
      <c r="K6755" s="28">
        <v>33006400</v>
      </c>
      <c r="L6755" s="29">
        <v>1.89</v>
      </c>
      <c r="M6755" s="29">
        <f>IFERROR(_xlfn.XLOOKUP($B6755,'Ownership Metrics'!$A:$A,'Ownership Metrics'!$B:$B),"")</f>
        <v>6.78</v>
      </c>
      <c r="N6755" s="28">
        <f>IFERROR(_xlfn.XLOOKUP($B6755,'Ownership Metrics'!$A:$A,'Ownership Metrics'!$C:$C),"")</f>
        <v>1258</v>
      </c>
      <c r="O6755" s="29">
        <f>IFERROR(_xlfn.XLOOKUP($B6755,'Ownership Metrics'!$A:$A,'Ownership Metrics'!$D:$D),"")</f>
        <v>22.71</v>
      </c>
      <c r="P6755" s="29">
        <f>IFERROR(_xlfn.XLOOKUP($B6755,'Ownership Metrics'!$A:$A,'Ownership Metrics'!$E:$E),"")</f>
        <v>50.99</v>
      </c>
      <c r="Q6755" s="30">
        <f>IFERROR(_xlfn.XLOOKUP($B6755,'Ownership Metrics'!$A:$A,'Ownership Metrics'!$F:$F),"")</f>
        <v>13</v>
      </c>
      <c r="R6755" s="30">
        <f>IFERROR(_xlfn.XLOOKUP($B6755,'Ownership Metrics'!$A:$A,'Ownership Metrics'!$G:$G),"")</f>
        <v>31</v>
      </c>
      <c r="S6755" s="27" t="str">
        <f>IFERROR(_xlfn.XLOOKUP($B6755,'Ownership Metrics'!$A:$A,'Ownership Metrics'!$H:$H),"")</f>
        <v>Moderat</v>
      </c>
      <c r="T6755" s="27" t="str">
        <f>IFERROR(_xlfn.XLOOKUP($B6755,'Ownership Metrics'!$A:$A,'Ownership Metrics'!$I:$I),"")</f>
        <v>Sedang</v>
      </c>
      <c r="U6755" s="27">
        <f>IF(COUNTIFS($B$2:$B6755,$B6755,$D$2:$D6755,$D6755)=1,1,0)</f>
        <v>1</v>
      </c>
      <c r="V6755" s="27">
        <f t="shared" si="316"/>
        <v>1.89</v>
      </c>
      <c r="W6755" s="27">
        <f t="shared" si="317"/>
        <v>12</v>
      </c>
      <c r="X6755" s="27">
        <f t="shared" si="315"/>
        <v>1.8899993245</v>
      </c>
    </row>
    <row r="6756" spans="1:24" x14ac:dyDescent="0.25">
      <c r="A6756" s="26">
        <v>46265</v>
      </c>
      <c r="B6756" s="27" t="s">
        <v>11051</v>
      </c>
      <c r="C6756" s="27" t="s">
        <v>6824</v>
      </c>
      <c r="D6756" s="27" t="s">
        <v>6834</v>
      </c>
      <c r="E6756" s="27" t="s">
        <v>35</v>
      </c>
      <c r="F6756" s="27" t="s">
        <v>23</v>
      </c>
      <c r="G6756" s="27" t="s">
        <v>36</v>
      </c>
      <c r="H6756" s="27" t="s">
        <v>24</v>
      </c>
      <c r="I6756" s="28">
        <v>83937500</v>
      </c>
      <c r="J6756" s="28">
        <v>0</v>
      </c>
      <c r="K6756" s="28">
        <v>83937500</v>
      </c>
      <c r="L6756" s="29">
        <v>4.8</v>
      </c>
      <c r="M6756" s="29">
        <f>IFERROR(_xlfn.XLOOKUP($B6756,'Ownership Metrics'!$A:$A,'Ownership Metrics'!$B:$B),"")</f>
        <v>6.78</v>
      </c>
      <c r="N6756" s="28">
        <f>IFERROR(_xlfn.XLOOKUP($B6756,'Ownership Metrics'!$A:$A,'Ownership Metrics'!$C:$C),"")</f>
        <v>1258</v>
      </c>
      <c r="O6756" s="29">
        <f>IFERROR(_xlfn.XLOOKUP($B6756,'Ownership Metrics'!$A:$A,'Ownership Metrics'!$D:$D),"")</f>
        <v>22.71</v>
      </c>
      <c r="P6756" s="29">
        <f>IFERROR(_xlfn.XLOOKUP($B6756,'Ownership Metrics'!$A:$A,'Ownership Metrics'!$E:$E),"")</f>
        <v>50.99</v>
      </c>
      <c r="Q6756" s="30">
        <f>IFERROR(_xlfn.XLOOKUP($B6756,'Ownership Metrics'!$A:$A,'Ownership Metrics'!$F:$F),"")</f>
        <v>13</v>
      </c>
      <c r="R6756" s="30">
        <f>IFERROR(_xlfn.XLOOKUP($B6756,'Ownership Metrics'!$A:$A,'Ownership Metrics'!$G:$G),"")</f>
        <v>31</v>
      </c>
      <c r="S6756" s="27" t="str">
        <f>IFERROR(_xlfn.XLOOKUP($B6756,'Ownership Metrics'!$A:$A,'Ownership Metrics'!$H:$H),"")</f>
        <v>Moderat</v>
      </c>
      <c r="T6756" s="27" t="str">
        <f>IFERROR(_xlfn.XLOOKUP($B6756,'Ownership Metrics'!$A:$A,'Ownership Metrics'!$I:$I),"")</f>
        <v>Sedang</v>
      </c>
      <c r="U6756" s="27">
        <f>IF(COUNTIFS($B$2:$B6756,$B6756,$D$2:$D6756,$D6756)=1,1,0)</f>
        <v>1</v>
      </c>
      <c r="V6756" s="27">
        <f t="shared" si="316"/>
        <v>4.8</v>
      </c>
      <c r="W6756" s="27">
        <f t="shared" si="317"/>
        <v>10</v>
      </c>
      <c r="X6756" s="27">
        <f t="shared" si="315"/>
        <v>4.7999993243999999</v>
      </c>
    </row>
    <row r="6757" spans="1:24" x14ac:dyDescent="0.25">
      <c r="A6757" s="26">
        <v>46265</v>
      </c>
      <c r="B6757" s="27" t="s">
        <v>11052</v>
      </c>
      <c r="C6757" s="27" t="s">
        <v>6836</v>
      </c>
      <c r="D6757" s="27" t="s">
        <v>6076</v>
      </c>
      <c r="E6757" s="27" t="s">
        <v>22</v>
      </c>
      <c r="F6757" s="27" t="s">
        <v>23</v>
      </c>
      <c r="G6757" s="27"/>
      <c r="H6757" s="27" t="s">
        <v>24</v>
      </c>
      <c r="I6757" s="28">
        <v>120373869</v>
      </c>
      <c r="J6757" s="28">
        <v>0</v>
      </c>
      <c r="K6757" s="28">
        <v>120373869</v>
      </c>
      <c r="L6757" s="29">
        <v>4.1500000000000004</v>
      </c>
      <c r="M6757" s="29">
        <f>IFERROR(_xlfn.XLOOKUP($B6757,'Ownership Metrics'!$A:$A,'Ownership Metrics'!$B:$B),"")</f>
        <v>7.68</v>
      </c>
      <c r="N6757" s="28">
        <f>IFERROR(_xlfn.XLOOKUP($B6757,'Ownership Metrics'!$A:$A,'Ownership Metrics'!$C:$C),"")</f>
        <v>5295</v>
      </c>
      <c r="O6757" s="29">
        <f>IFERROR(_xlfn.XLOOKUP($B6757,'Ownership Metrics'!$A:$A,'Ownership Metrics'!$D:$D),"")</f>
        <v>72</v>
      </c>
      <c r="P6757" s="29">
        <f>IFERROR(_xlfn.XLOOKUP($B6757,'Ownership Metrics'!$A:$A,'Ownership Metrics'!$E:$E),"")</f>
        <v>84.47</v>
      </c>
      <c r="Q6757" s="30">
        <f>IFERROR(_xlfn.XLOOKUP($B6757,'Ownership Metrics'!$A:$A,'Ownership Metrics'!$F:$F),"")</f>
        <v>5</v>
      </c>
      <c r="R6757" s="30">
        <f>IFERROR(_xlfn.XLOOKUP($B6757,'Ownership Metrics'!$A:$A,'Ownership Metrics'!$G:$G),"")</f>
        <v>69</v>
      </c>
      <c r="S6757" s="27" t="str">
        <f>IFERROR(_xlfn.XLOOKUP($B6757,'Ownership Metrics'!$A:$A,'Ownership Metrics'!$H:$H),"")</f>
        <v>Mayoritas</v>
      </c>
      <c r="T6757" s="27" t="str">
        <f>IFERROR(_xlfn.XLOOKUP($B6757,'Ownership Metrics'!$A:$A,'Ownership Metrics'!$I:$I),"")</f>
        <v>Tinggi</v>
      </c>
      <c r="U6757" s="27">
        <f>IF(COUNTIFS($B$2:$B6757,$B6757,$D$2:$D6757,$D6757)=1,1,0)</f>
        <v>1</v>
      </c>
      <c r="V6757" s="27">
        <f t="shared" si="316"/>
        <v>4.1500000000000004</v>
      </c>
      <c r="W6757" s="27">
        <f t="shared" si="317"/>
        <v>4</v>
      </c>
      <c r="X6757" s="27">
        <f t="shared" si="315"/>
        <v>4.1499993243000004</v>
      </c>
    </row>
    <row r="6758" spans="1:24" x14ac:dyDescent="0.25">
      <c r="A6758" s="26">
        <v>46265</v>
      </c>
      <c r="B6758" s="27" t="s">
        <v>11052</v>
      </c>
      <c r="C6758" s="27" t="s">
        <v>6836</v>
      </c>
      <c r="D6758" s="27" t="s">
        <v>6837</v>
      </c>
      <c r="E6758" s="27" t="s">
        <v>22</v>
      </c>
      <c r="F6758" s="27" t="s">
        <v>23</v>
      </c>
      <c r="G6758" s="27"/>
      <c r="H6758" s="27"/>
      <c r="I6758" s="28">
        <v>0</v>
      </c>
      <c r="J6758" s="28">
        <v>2086749000</v>
      </c>
      <c r="K6758" s="28">
        <v>2086749000</v>
      </c>
      <c r="L6758" s="29">
        <v>72</v>
      </c>
      <c r="M6758" s="29">
        <f>IFERROR(_xlfn.XLOOKUP($B6758,'Ownership Metrics'!$A:$A,'Ownership Metrics'!$B:$B),"")</f>
        <v>7.68</v>
      </c>
      <c r="N6758" s="28">
        <f>IFERROR(_xlfn.XLOOKUP($B6758,'Ownership Metrics'!$A:$A,'Ownership Metrics'!$C:$C),"")</f>
        <v>5295</v>
      </c>
      <c r="O6758" s="29">
        <f>IFERROR(_xlfn.XLOOKUP($B6758,'Ownership Metrics'!$A:$A,'Ownership Metrics'!$D:$D),"")</f>
        <v>72</v>
      </c>
      <c r="P6758" s="29">
        <f>IFERROR(_xlfn.XLOOKUP($B6758,'Ownership Metrics'!$A:$A,'Ownership Metrics'!$E:$E),"")</f>
        <v>84.47</v>
      </c>
      <c r="Q6758" s="30">
        <f>IFERROR(_xlfn.XLOOKUP($B6758,'Ownership Metrics'!$A:$A,'Ownership Metrics'!$F:$F),"")</f>
        <v>5</v>
      </c>
      <c r="R6758" s="30">
        <f>IFERROR(_xlfn.XLOOKUP($B6758,'Ownership Metrics'!$A:$A,'Ownership Metrics'!$G:$G),"")</f>
        <v>69</v>
      </c>
      <c r="S6758" s="27" t="str">
        <f>IFERROR(_xlfn.XLOOKUP($B6758,'Ownership Metrics'!$A:$A,'Ownership Metrics'!$H:$H),"")</f>
        <v>Mayoritas</v>
      </c>
      <c r="T6758" s="27" t="str">
        <f>IFERROR(_xlfn.XLOOKUP($B6758,'Ownership Metrics'!$A:$A,'Ownership Metrics'!$I:$I),"")</f>
        <v>Tinggi</v>
      </c>
      <c r="U6758" s="27">
        <f>IF(COUNTIFS($B$2:$B6758,$B6758,$D$2:$D6758,$D6758)=1,1,0)</f>
        <v>1</v>
      </c>
      <c r="V6758" s="27">
        <f t="shared" si="316"/>
        <v>72</v>
      </c>
      <c r="W6758" s="27">
        <f t="shared" si="317"/>
        <v>1</v>
      </c>
      <c r="X6758" s="27">
        <f t="shared" si="315"/>
        <v>71.999999324200004</v>
      </c>
    </row>
    <row r="6759" spans="1:24" x14ac:dyDescent="0.25">
      <c r="A6759" s="26">
        <v>46265</v>
      </c>
      <c r="B6759" s="27" t="s">
        <v>11052</v>
      </c>
      <c r="C6759" s="27" t="s">
        <v>6836</v>
      </c>
      <c r="D6759" s="27" t="s">
        <v>6838</v>
      </c>
      <c r="E6759" s="27" t="s">
        <v>35</v>
      </c>
      <c r="F6759" s="27" t="s">
        <v>23</v>
      </c>
      <c r="G6759" s="27" t="s">
        <v>36</v>
      </c>
      <c r="H6759" s="27" t="s">
        <v>24</v>
      </c>
      <c r="I6759" s="28">
        <v>59649000</v>
      </c>
      <c r="J6759" s="28">
        <v>92744400</v>
      </c>
      <c r="K6759" s="28">
        <v>152393400</v>
      </c>
      <c r="L6759" s="29">
        <v>5.26</v>
      </c>
      <c r="M6759" s="29">
        <f>IFERROR(_xlfn.XLOOKUP($B6759,'Ownership Metrics'!$A:$A,'Ownership Metrics'!$B:$B),"")</f>
        <v>7.68</v>
      </c>
      <c r="N6759" s="28">
        <f>IFERROR(_xlfn.XLOOKUP($B6759,'Ownership Metrics'!$A:$A,'Ownership Metrics'!$C:$C),"")</f>
        <v>5295</v>
      </c>
      <c r="O6759" s="29">
        <f>IFERROR(_xlfn.XLOOKUP($B6759,'Ownership Metrics'!$A:$A,'Ownership Metrics'!$D:$D),"")</f>
        <v>72</v>
      </c>
      <c r="P6759" s="29">
        <f>IFERROR(_xlfn.XLOOKUP($B6759,'Ownership Metrics'!$A:$A,'Ownership Metrics'!$E:$E),"")</f>
        <v>84.47</v>
      </c>
      <c r="Q6759" s="30">
        <f>IFERROR(_xlfn.XLOOKUP($B6759,'Ownership Metrics'!$A:$A,'Ownership Metrics'!$F:$F),"")</f>
        <v>5</v>
      </c>
      <c r="R6759" s="30">
        <f>IFERROR(_xlfn.XLOOKUP($B6759,'Ownership Metrics'!$A:$A,'Ownership Metrics'!$G:$G),"")</f>
        <v>69</v>
      </c>
      <c r="S6759" s="27" t="str">
        <f>IFERROR(_xlfn.XLOOKUP($B6759,'Ownership Metrics'!$A:$A,'Ownership Metrics'!$H:$H),"")</f>
        <v>Mayoritas</v>
      </c>
      <c r="T6759" s="27" t="str">
        <f>IFERROR(_xlfn.XLOOKUP($B6759,'Ownership Metrics'!$A:$A,'Ownership Metrics'!$I:$I),"")</f>
        <v>Tinggi</v>
      </c>
      <c r="U6759" s="27">
        <f>IF(COUNTIFS($B$2:$B6759,$B6759,$D$2:$D6759,$D6759)=1,1,0)</f>
        <v>1</v>
      </c>
      <c r="V6759" s="27">
        <f t="shared" si="316"/>
        <v>5.26</v>
      </c>
      <c r="W6759" s="27">
        <f t="shared" si="317"/>
        <v>3</v>
      </c>
      <c r="X6759" s="27">
        <f t="shared" si="315"/>
        <v>5.2599993240999998</v>
      </c>
    </row>
    <row r="6760" spans="1:24" x14ac:dyDescent="0.25">
      <c r="A6760" s="26">
        <v>46265</v>
      </c>
      <c r="B6760" s="27" t="s">
        <v>11052</v>
      </c>
      <c r="C6760" s="27" t="s">
        <v>6836</v>
      </c>
      <c r="D6760" s="27" t="s">
        <v>4773</v>
      </c>
      <c r="E6760" s="27" t="s">
        <v>35</v>
      </c>
      <c r="F6760" s="27" t="s">
        <v>23</v>
      </c>
      <c r="G6760" s="27" t="s">
        <v>36</v>
      </c>
      <c r="H6760" s="27"/>
      <c r="I6760" s="28">
        <v>107133972</v>
      </c>
      <c r="J6760" s="28">
        <v>0</v>
      </c>
      <c r="K6760" s="28">
        <v>107133972</v>
      </c>
      <c r="L6760" s="29">
        <v>3.7</v>
      </c>
      <c r="M6760" s="29">
        <f>IFERROR(_xlfn.XLOOKUP($B6760,'Ownership Metrics'!$A:$A,'Ownership Metrics'!$B:$B),"")</f>
        <v>7.68</v>
      </c>
      <c r="N6760" s="28">
        <f>IFERROR(_xlfn.XLOOKUP($B6760,'Ownership Metrics'!$A:$A,'Ownership Metrics'!$C:$C),"")</f>
        <v>5295</v>
      </c>
      <c r="O6760" s="29">
        <f>IFERROR(_xlfn.XLOOKUP($B6760,'Ownership Metrics'!$A:$A,'Ownership Metrics'!$D:$D),"")</f>
        <v>72</v>
      </c>
      <c r="P6760" s="29">
        <f>IFERROR(_xlfn.XLOOKUP($B6760,'Ownership Metrics'!$A:$A,'Ownership Metrics'!$E:$E),"")</f>
        <v>84.47</v>
      </c>
      <c r="Q6760" s="30">
        <f>IFERROR(_xlfn.XLOOKUP($B6760,'Ownership Metrics'!$A:$A,'Ownership Metrics'!$F:$F),"")</f>
        <v>5</v>
      </c>
      <c r="R6760" s="30">
        <f>IFERROR(_xlfn.XLOOKUP($B6760,'Ownership Metrics'!$A:$A,'Ownership Metrics'!$G:$G),"")</f>
        <v>69</v>
      </c>
      <c r="S6760" s="27" t="str">
        <f>IFERROR(_xlfn.XLOOKUP($B6760,'Ownership Metrics'!$A:$A,'Ownership Metrics'!$H:$H),"")</f>
        <v>Mayoritas</v>
      </c>
      <c r="T6760" s="27" t="str">
        <f>IFERROR(_xlfn.XLOOKUP($B6760,'Ownership Metrics'!$A:$A,'Ownership Metrics'!$I:$I),"")</f>
        <v>Tinggi</v>
      </c>
      <c r="U6760" s="27">
        <f>IF(COUNTIFS($B$2:$B6760,$B6760,$D$2:$D6760,$D6760)=1,1,0)</f>
        <v>1</v>
      </c>
      <c r="V6760" s="27">
        <f t="shared" si="316"/>
        <v>3.7</v>
      </c>
      <c r="W6760" s="27">
        <f t="shared" si="317"/>
        <v>5</v>
      </c>
      <c r="X6760" s="27">
        <f t="shared" si="315"/>
        <v>3.6999993240000002</v>
      </c>
    </row>
    <row r="6761" spans="1:24" x14ac:dyDescent="0.25">
      <c r="A6761" s="26">
        <v>46265</v>
      </c>
      <c r="B6761" s="27" t="s">
        <v>11052</v>
      </c>
      <c r="C6761" s="27" t="s">
        <v>6836</v>
      </c>
      <c r="D6761" s="27" t="s">
        <v>4774</v>
      </c>
      <c r="E6761" s="27" t="s">
        <v>35</v>
      </c>
      <c r="F6761" s="27" t="s">
        <v>23</v>
      </c>
      <c r="G6761" s="27" t="s">
        <v>36</v>
      </c>
      <c r="H6761" s="27" t="s">
        <v>24</v>
      </c>
      <c r="I6761" s="28">
        <v>69822557</v>
      </c>
      <c r="J6761" s="28">
        <v>139116600</v>
      </c>
      <c r="K6761" s="28">
        <v>208939157</v>
      </c>
      <c r="L6761" s="29">
        <v>7.21</v>
      </c>
      <c r="M6761" s="29">
        <f>IFERROR(_xlfn.XLOOKUP($B6761,'Ownership Metrics'!$A:$A,'Ownership Metrics'!$B:$B),"")</f>
        <v>7.68</v>
      </c>
      <c r="N6761" s="28">
        <f>IFERROR(_xlfn.XLOOKUP($B6761,'Ownership Metrics'!$A:$A,'Ownership Metrics'!$C:$C),"")</f>
        <v>5295</v>
      </c>
      <c r="O6761" s="29">
        <f>IFERROR(_xlfn.XLOOKUP($B6761,'Ownership Metrics'!$A:$A,'Ownership Metrics'!$D:$D),"")</f>
        <v>72</v>
      </c>
      <c r="P6761" s="29">
        <f>IFERROR(_xlfn.XLOOKUP($B6761,'Ownership Metrics'!$A:$A,'Ownership Metrics'!$E:$E),"")</f>
        <v>84.47</v>
      </c>
      <c r="Q6761" s="30">
        <f>IFERROR(_xlfn.XLOOKUP($B6761,'Ownership Metrics'!$A:$A,'Ownership Metrics'!$F:$F),"")</f>
        <v>5</v>
      </c>
      <c r="R6761" s="30">
        <f>IFERROR(_xlfn.XLOOKUP($B6761,'Ownership Metrics'!$A:$A,'Ownership Metrics'!$G:$G),"")</f>
        <v>69</v>
      </c>
      <c r="S6761" s="27" t="str">
        <f>IFERROR(_xlfn.XLOOKUP($B6761,'Ownership Metrics'!$A:$A,'Ownership Metrics'!$H:$H),"")</f>
        <v>Mayoritas</v>
      </c>
      <c r="T6761" s="27" t="str">
        <f>IFERROR(_xlfn.XLOOKUP($B6761,'Ownership Metrics'!$A:$A,'Ownership Metrics'!$I:$I),"")</f>
        <v>Tinggi</v>
      </c>
      <c r="U6761" s="27">
        <f>IF(COUNTIFS($B$2:$B6761,$B6761,$D$2:$D6761,$D6761)=1,1,0)</f>
        <v>1</v>
      </c>
      <c r="V6761" s="27">
        <f t="shared" si="316"/>
        <v>7.21</v>
      </c>
      <c r="W6761" s="27">
        <f t="shared" si="317"/>
        <v>2</v>
      </c>
      <c r="X6761" s="27">
        <f t="shared" si="315"/>
        <v>7.2099993239</v>
      </c>
    </row>
    <row r="6762" spans="1:24" x14ac:dyDescent="0.25">
      <c r="A6762" s="26">
        <v>46265</v>
      </c>
      <c r="B6762" s="27" t="s">
        <v>11053</v>
      </c>
      <c r="C6762" s="27" t="s">
        <v>6840</v>
      </c>
      <c r="D6762" s="27" t="s">
        <v>6841</v>
      </c>
      <c r="E6762" s="27" t="s">
        <v>22</v>
      </c>
      <c r="F6762" s="27" t="s">
        <v>23</v>
      </c>
      <c r="G6762" s="27"/>
      <c r="H6762" s="27" t="s">
        <v>24</v>
      </c>
      <c r="I6762" s="28">
        <v>0</v>
      </c>
      <c r="J6762" s="28">
        <v>2472304260</v>
      </c>
      <c r="K6762" s="28">
        <v>2472304260</v>
      </c>
      <c r="L6762" s="29">
        <v>23.78</v>
      </c>
      <c r="M6762" s="29">
        <f>IFERROR(_xlfn.XLOOKUP($B6762,'Ownership Metrics'!$A:$A,'Ownership Metrics'!$B:$B),"")</f>
        <v>10.44</v>
      </c>
      <c r="N6762" s="28">
        <f>IFERROR(_xlfn.XLOOKUP($B6762,'Ownership Metrics'!$A:$A,'Ownership Metrics'!$C:$C),"")</f>
        <v>3429</v>
      </c>
      <c r="O6762" s="29">
        <f>IFERROR(_xlfn.XLOOKUP($B6762,'Ownership Metrics'!$A:$A,'Ownership Metrics'!$D:$D),"")</f>
        <v>53.17</v>
      </c>
      <c r="P6762" s="29">
        <f>IFERROR(_xlfn.XLOOKUP($B6762,'Ownership Metrics'!$A:$A,'Ownership Metrics'!$E:$E),"")</f>
        <v>80.56</v>
      </c>
      <c r="Q6762" s="30">
        <f>IFERROR(_xlfn.XLOOKUP($B6762,'Ownership Metrics'!$A:$A,'Ownership Metrics'!$F:$F),"")</f>
        <v>7</v>
      </c>
      <c r="R6762" s="30">
        <f>IFERROR(_xlfn.XLOOKUP($B6762,'Ownership Metrics'!$A:$A,'Ownership Metrics'!$G:$G),"")</f>
        <v>57</v>
      </c>
      <c r="S6762" s="27" t="str">
        <f>IFERROR(_xlfn.XLOOKUP($B6762,'Ownership Metrics'!$A:$A,'Ownership Metrics'!$H:$H),"")</f>
        <v>Mayoritas</v>
      </c>
      <c r="T6762" s="27" t="str">
        <f>IFERROR(_xlfn.XLOOKUP($B6762,'Ownership Metrics'!$A:$A,'Ownership Metrics'!$I:$I),"")</f>
        <v>Tinggi</v>
      </c>
      <c r="U6762" s="27">
        <f>IF(COUNTIFS($B$2:$B6762,$B6762,$D$2:$D6762,$D6762)=1,1,0)</f>
        <v>1</v>
      </c>
      <c r="V6762" s="27">
        <f t="shared" si="316"/>
        <v>23.78</v>
      </c>
      <c r="W6762" s="27">
        <f t="shared" si="317"/>
        <v>2</v>
      </c>
      <c r="X6762" s="27">
        <f t="shared" si="315"/>
        <v>23.779999323800002</v>
      </c>
    </row>
    <row r="6763" spans="1:24" x14ac:dyDescent="0.25">
      <c r="A6763" s="26">
        <v>46265</v>
      </c>
      <c r="B6763" s="27" t="s">
        <v>11053</v>
      </c>
      <c r="C6763" s="27" t="s">
        <v>6840</v>
      </c>
      <c r="D6763" s="27" t="s">
        <v>6842</v>
      </c>
      <c r="E6763" s="27" t="s">
        <v>35</v>
      </c>
      <c r="F6763" s="27" t="s">
        <v>23</v>
      </c>
      <c r="G6763" s="27" t="s">
        <v>36</v>
      </c>
      <c r="H6763" s="27" t="s">
        <v>24</v>
      </c>
      <c r="I6763" s="28">
        <v>0</v>
      </c>
      <c r="J6763" s="28">
        <v>375000000</v>
      </c>
      <c r="K6763" s="28">
        <v>375000000</v>
      </c>
      <c r="L6763" s="29">
        <v>3.61</v>
      </c>
      <c r="M6763" s="29">
        <f>IFERROR(_xlfn.XLOOKUP($B6763,'Ownership Metrics'!$A:$A,'Ownership Metrics'!$B:$B),"")</f>
        <v>10.44</v>
      </c>
      <c r="N6763" s="28">
        <f>IFERROR(_xlfn.XLOOKUP($B6763,'Ownership Metrics'!$A:$A,'Ownership Metrics'!$C:$C),"")</f>
        <v>3429</v>
      </c>
      <c r="O6763" s="29">
        <f>IFERROR(_xlfn.XLOOKUP($B6763,'Ownership Metrics'!$A:$A,'Ownership Metrics'!$D:$D),"")</f>
        <v>53.17</v>
      </c>
      <c r="P6763" s="29">
        <f>IFERROR(_xlfn.XLOOKUP($B6763,'Ownership Metrics'!$A:$A,'Ownership Metrics'!$E:$E),"")</f>
        <v>80.56</v>
      </c>
      <c r="Q6763" s="30">
        <f>IFERROR(_xlfn.XLOOKUP($B6763,'Ownership Metrics'!$A:$A,'Ownership Metrics'!$F:$F),"")</f>
        <v>7</v>
      </c>
      <c r="R6763" s="30">
        <f>IFERROR(_xlfn.XLOOKUP($B6763,'Ownership Metrics'!$A:$A,'Ownership Metrics'!$G:$G),"")</f>
        <v>57</v>
      </c>
      <c r="S6763" s="27" t="str">
        <f>IFERROR(_xlfn.XLOOKUP($B6763,'Ownership Metrics'!$A:$A,'Ownership Metrics'!$H:$H),"")</f>
        <v>Mayoritas</v>
      </c>
      <c r="T6763" s="27" t="str">
        <f>IFERROR(_xlfn.XLOOKUP($B6763,'Ownership Metrics'!$A:$A,'Ownership Metrics'!$I:$I),"")</f>
        <v>Tinggi</v>
      </c>
      <c r="U6763" s="27">
        <f>IF(COUNTIFS($B$2:$B6763,$B6763,$D$2:$D6763,$D6763)=1,1,0)</f>
        <v>1</v>
      </c>
      <c r="V6763" s="27">
        <f t="shared" si="316"/>
        <v>3.61</v>
      </c>
      <c r="W6763" s="27">
        <f t="shared" si="317"/>
        <v>3</v>
      </c>
      <c r="X6763" s="27">
        <f t="shared" si="315"/>
        <v>3.6099993236999999</v>
      </c>
    </row>
    <row r="6764" spans="1:24" x14ac:dyDescent="0.25">
      <c r="A6764" s="26">
        <v>46265</v>
      </c>
      <c r="B6764" s="27" t="s">
        <v>11053</v>
      </c>
      <c r="C6764" s="27" t="s">
        <v>6840</v>
      </c>
      <c r="D6764" s="27" t="s">
        <v>1726</v>
      </c>
      <c r="E6764" s="27" t="s">
        <v>35</v>
      </c>
      <c r="F6764" s="27" t="s">
        <v>23</v>
      </c>
      <c r="G6764" s="27" t="s">
        <v>36</v>
      </c>
      <c r="H6764" s="27"/>
      <c r="I6764" s="28">
        <v>5528219300</v>
      </c>
      <c r="J6764" s="28">
        <v>0</v>
      </c>
      <c r="K6764" s="28">
        <v>5528219300</v>
      </c>
      <c r="L6764" s="29">
        <v>53.17</v>
      </c>
      <c r="M6764" s="29">
        <f>IFERROR(_xlfn.XLOOKUP($B6764,'Ownership Metrics'!$A:$A,'Ownership Metrics'!$B:$B),"")</f>
        <v>10.44</v>
      </c>
      <c r="N6764" s="28">
        <f>IFERROR(_xlfn.XLOOKUP($B6764,'Ownership Metrics'!$A:$A,'Ownership Metrics'!$C:$C),"")</f>
        <v>3429</v>
      </c>
      <c r="O6764" s="29">
        <f>IFERROR(_xlfn.XLOOKUP($B6764,'Ownership Metrics'!$A:$A,'Ownership Metrics'!$D:$D),"")</f>
        <v>53.17</v>
      </c>
      <c r="P6764" s="29">
        <f>IFERROR(_xlfn.XLOOKUP($B6764,'Ownership Metrics'!$A:$A,'Ownership Metrics'!$E:$E),"")</f>
        <v>80.56</v>
      </c>
      <c r="Q6764" s="30">
        <f>IFERROR(_xlfn.XLOOKUP($B6764,'Ownership Metrics'!$A:$A,'Ownership Metrics'!$F:$F),"")</f>
        <v>7</v>
      </c>
      <c r="R6764" s="30">
        <f>IFERROR(_xlfn.XLOOKUP($B6764,'Ownership Metrics'!$A:$A,'Ownership Metrics'!$G:$G),"")</f>
        <v>57</v>
      </c>
      <c r="S6764" s="27" t="str">
        <f>IFERROR(_xlfn.XLOOKUP($B6764,'Ownership Metrics'!$A:$A,'Ownership Metrics'!$H:$H),"")</f>
        <v>Mayoritas</v>
      </c>
      <c r="T6764" s="27" t="str">
        <f>IFERROR(_xlfn.XLOOKUP($B6764,'Ownership Metrics'!$A:$A,'Ownership Metrics'!$I:$I),"")</f>
        <v>Tinggi</v>
      </c>
      <c r="U6764" s="27">
        <f>IF(COUNTIFS($B$2:$B6764,$B6764,$D$2:$D6764,$D6764)=1,1,0)</f>
        <v>1</v>
      </c>
      <c r="V6764" s="27">
        <f t="shared" si="316"/>
        <v>53.17</v>
      </c>
      <c r="W6764" s="27">
        <f t="shared" si="317"/>
        <v>1</v>
      </c>
      <c r="X6764" s="27">
        <f t="shared" si="315"/>
        <v>53.169999323600003</v>
      </c>
    </row>
    <row r="6765" spans="1:24" x14ac:dyDescent="0.25">
      <c r="A6765" s="26">
        <v>46265</v>
      </c>
      <c r="B6765" s="27" t="s">
        <v>11053</v>
      </c>
      <c r="C6765" s="27" t="s">
        <v>6840</v>
      </c>
      <c r="D6765" s="27" t="s">
        <v>1727</v>
      </c>
      <c r="E6765" s="27" t="s">
        <v>35</v>
      </c>
      <c r="F6765" s="27" t="s">
        <v>23</v>
      </c>
      <c r="G6765" s="27" t="s">
        <v>36</v>
      </c>
      <c r="H6765" s="27" t="s">
        <v>24</v>
      </c>
      <c r="I6765" s="28">
        <v>47862200</v>
      </c>
      <c r="J6765" s="28">
        <v>109848160</v>
      </c>
      <c r="K6765" s="28">
        <v>157710360</v>
      </c>
      <c r="L6765" s="29">
        <v>1.52</v>
      </c>
      <c r="M6765" s="29">
        <f>IFERROR(_xlfn.XLOOKUP($B6765,'Ownership Metrics'!$A:$A,'Ownership Metrics'!$B:$B),"")</f>
        <v>10.44</v>
      </c>
      <c r="N6765" s="28">
        <f>IFERROR(_xlfn.XLOOKUP($B6765,'Ownership Metrics'!$A:$A,'Ownership Metrics'!$C:$C),"")</f>
        <v>3429</v>
      </c>
      <c r="O6765" s="29">
        <f>IFERROR(_xlfn.XLOOKUP($B6765,'Ownership Metrics'!$A:$A,'Ownership Metrics'!$D:$D),"")</f>
        <v>53.17</v>
      </c>
      <c r="P6765" s="29">
        <f>IFERROR(_xlfn.XLOOKUP($B6765,'Ownership Metrics'!$A:$A,'Ownership Metrics'!$E:$E),"")</f>
        <v>80.56</v>
      </c>
      <c r="Q6765" s="30">
        <f>IFERROR(_xlfn.XLOOKUP($B6765,'Ownership Metrics'!$A:$A,'Ownership Metrics'!$F:$F),"")</f>
        <v>7</v>
      </c>
      <c r="R6765" s="30">
        <f>IFERROR(_xlfn.XLOOKUP($B6765,'Ownership Metrics'!$A:$A,'Ownership Metrics'!$G:$G),"")</f>
        <v>57</v>
      </c>
      <c r="S6765" s="27" t="str">
        <f>IFERROR(_xlfn.XLOOKUP($B6765,'Ownership Metrics'!$A:$A,'Ownership Metrics'!$H:$H),"")</f>
        <v>Mayoritas</v>
      </c>
      <c r="T6765" s="27" t="str">
        <f>IFERROR(_xlfn.XLOOKUP($B6765,'Ownership Metrics'!$A:$A,'Ownership Metrics'!$I:$I),"")</f>
        <v>Tinggi</v>
      </c>
      <c r="U6765" s="27">
        <f>IF(COUNTIFS($B$2:$B6765,$B6765,$D$2:$D6765,$D6765)=1,1,0)</f>
        <v>1</v>
      </c>
      <c r="V6765" s="27">
        <f t="shared" si="316"/>
        <v>1.52</v>
      </c>
      <c r="W6765" s="27">
        <f t="shared" si="317"/>
        <v>6</v>
      </c>
      <c r="X6765" s="27">
        <f t="shared" si="315"/>
        <v>1.5199993235</v>
      </c>
    </row>
    <row r="6766" spans="1:24" x14ac:dyDescent="0.25">
      <c r="A6766" s="26">
        <v>46265</v>
      </c>
      <c r="B6766" s="27" t="s">
        <v>11053</v>
      </c>
      <c r="C6766" s="27" t="s">
        <v>6840</v>
      </c>
      <c r="D6766" s="27" t="s">
        <v>1173</v>
      </c>
      <c r="E6766" s="27" t="s">
        <v>44</v>
      </c>
      <c r="F6766" s="27" t="s">
        <v>23</v>
      </c>
      <c r="G6766" s="27"/>
      <c r="H6766" s="27" t="s">
        <v>24</v>
      </c>
      <c r="I6766" s="28">
        <v>247679200</v>
      </c>
      <c r="J6766" s="28">
        <v>0</v>
      </c>
      <c r="K6766" s="28">
        <v>247679200</v>
      </c>
      <c r="L6766" s="29">
        <v>2.38</v>
      </c>
      <c r="M6766" s="29">
        <f>IFERROR(_xlfn.XLOOKUP($B6766,'Ownership Metrics'!$A:$A,'Ownership Metrics'!$B:$B),"")</f>
        <v>10.44</v>
      </c>
      <c r="N6766" s="28">
        <f>IFERROR(_xlfn.XLOOKUP($B6766,'Ownership Metrics'!$A:$A,'Ownership Metrics'!$C:$C),"")</f>
        <v>3429</v>
      </c>
      <c r="O6766" s="29">
        <f>IFERROR(_xlfn.XLOOKUP($B6766,'Ownership Metrics'!$A:$A,'Ownership Metrics'!$D:$D),"")</f>
        <v>53.17</v>
      </c>
      <c r="P6766" s="29">
        <f>IFERROR(_xlfn.XLOOKUP($B6766,'Ownership Metrics'!$A:$A,'Ownership Metrics'!$E:$E),"")</f>
        <v>80.56</v>
      </c>
      <c r="Q6766" s="30">
        <f>IFERROR(_xlfn.XLOOKUP($B6766,'Ownership Metrics'!$A:$A,'Ownership Metrics'!$F:$F),"")</f>
        <v>7</v>
      </c>
      <c r="R6766" s="30">
        <f>IFERROR(_xlfn.XLOOKUP($B6766,'Ownership Metrics'!$A:$A,'Ownership Metrics'!$G:$G),"")</f>
        <v>57</v>
      </c>
      <c r="S6766" s="27" t="str">
        <f>IFERROR(_xlfn.XLOOKUP($B6766,'Ownership Metrics'!$A:$A,'Ownership Metrics'!$H:$H),"")</f>
        <v>Mayoritas</v>
      </c>
      <c r="T6766" s="27" t="str">
        <f>IFERROR(_xlfn.XLOOKUP($B6766,'Ownership Metrics'!$A:$A,'Ownership Metrics'!$I:$I),"")</f>
        <v>Tinggi</v>
      </c>
      <c r="U6766" s="27">
        <f>IF(COUNTIFS($B$2:$B6766,$B6766,$D$2:$D6766,$D6766)=1,1,0)</f>
        <v>1</v>
      </c>
      <c r="V6766" s="27">
        <f t="shared" si="316"/>
        <v>2.38</v>
      </c>
      <c r="W6766" s="27">
        <f t="shared" si="317"/>
        <v>5</v>
      </c>
      <c r="X6766" s="27">
        <f t="shared" si="315"/>
        <v>2.3799993233999999</v>
      </c>
    </row>
    <row r="6767" spans="1:24" x14ac:dyDescent="0.25">
      <c r="A6767" s="26">
        <v>46265</v>
      </c>
      <c r="B6767" s="27" t="s">
        <v>11053</v>
      </c>
      <c r="C6767" s="27" t="s">
        <v>6840</v>
      </c>
      <c r="D6767" s="27" t="s">
        <v>1174</v>
      </c>
      <c r="E6767" s="27" t="s">
        <v>44</v>
      </c>
      <c r="F6767" s="27" t="s">
        <v>23</v>
      </c>
      <c r="G6767" s="27"/>
      <c r="H6767" s="27" t="s">
        <v>24</v>
      </c>
      <c r="I6767" s="28">
        <v>154782400</v>
      </c>
      <c r="J6767" s="28">
        <v>0</v>
      </c>
      <c r="K6767" s="28">
        <v>154782400</v>
      </c>
      <c r="L6767" s="29">
        <v>1.49</v>
      </c>
      <c r="M6767" s="29">
        <f>IFERROR(_xlfn.XLOOKUP($B6767,'Ownership Metrics'!$A:$A,'Ownership Metrics'!$B:$B),"")</f>
        <v>10.44</v>
      </c>
      <c r="N6767" s="28">
        <f>IFERROR(_xlfn.XLOOKUP($B6767,'Ownership Metrics'!$A:$A,'Ownership Metrics'!$C:$C),"")</f>
        <v>3429</v>
      </c>
      <c r="O6767" s="29">
        <f>IFERROR(_xlfn.XLOOKUP($B6767,'Ownership Metrics'!$A:$A,'Ownership Metrics'!$D:$D),"")</f>
        <v>53.17</v>
      </c>
      <c r="P6767" s="29">
        <f>IFERROR(_xlfn.XLOOKUP($B6767,'Ownership Metrics'!$A:$A,'Ownership Metrics'!$E:$E),"")</f>
        <v>80.56</v>
      </c>
      <c r="Q6767" s="30">
        <f>IFERROR(_xlfn.XLOOKUP($B6767,'Ownership Metrics'!$A:$A,'Ownership Metrics'!$F:$F),"")</f>
        <v>7</v>
      </c>
      <c r="R6767" s="30">
        <f>IFERROR(_xlfn.XLOOKUP($B6767,'Ownership Metrics'!$A:$A,'Ownership Metrics'!$G:$G),"")</f>
        <v>57</v>
      </c>
      <c r="S6767" s="27" t="str">
        <f>IFERROR(_xlfn.XLOOKUP($B6767,'Ownership Metrics'!$A:$A,'Ownership Metrics'!$H:$H),"")</f>
        <v>Mayoritas</v>
      </c>
      <c r="T6767" s="27" t="str">
        <f>IFERROR(_xlfn.XLOOKUP($B6767,'Ownership Metrics'!$A:$A,'Ownership Metrics'!$I:$I),"")</f>
        <v>Tinggi</v>
      </c>
      <c r="U6767" s="27">
        <f>IF(COUNTIFS($B$2:$B6767,$B6767,$D$2:$D6767,$D6767)=1,1,0)</f>
        <v>1</v>
      </c>
      <c r="V6767" s="27">
        <f t="shared" si="316"/>
        <v>1.49</v>
      </c>
      <c r="W6767" s="27">
        <f t="shared" si="317"/>
        <v>7</v>
      </c>
      <c r="X6767" s="27">
        <f t="shared" si="315"/>
        <v>1.4899993233</v>
      </c>
    </row>
    <row r="6768" spans="1:24" x14ac:dyDescent="0.25">
      <c r="A6768" s="26">
        <v>46265</v>
      </c>
      <c r="B6768" s="27" t="s">
        <v>11053</v>
      </c>
      <c r="C6768" s="27" t="s">
        <v>6840</v>
      </c>
      <c r="D6768" s="27" t="s">
        <v>6843</v>
      </c>
      <c r="E6768" s="27"/>
      <c r="F6768" s="27"/>
      <c r="G6768" s="27"/>
      <c r="H6768" s="27"/>
      <c r="I6768" s="28">
        <v>0</v>
      </c>
      <c r="J6768" s="28">
        <v>375000000</v>
      </c>
      <c r="K6768" s="28">
        <v>375000000</v>
      </c>
      <c r="L6768" s="29">
        <v>3.61</v>
      </c>
      <c r="M6768" s="29">
        <f>IFERROR(_xlfn.XLOOKUP($B6768,'Ownership Metrics'!$A:$A,'Ownership Metrics'!$B:$B),"")</f>
        <v>10.44</v>
      </c>
      <c r="N6768" s="28">
        <f>IFERROR(_xlfn.XLOOKUP($B6768,'Ownership Metrics'!$A:$A,'Ownership Metrics'!$C:$C),"")</f>
        <v>3429</v>
      </c>
      <c r="O6768" s="29">
        <f>IFERROR(_xlfn.XLOOKUP($B6768,'Ownership Metrics'!$A:$A,'Ownership Metrics'!$D:$D),"")</f>
        <v>53.17</v>
      </c>
      <c r="P6768" s="29">
        <f>IFERROR(_xlfn.XLOOKUP($B6768,'Ownership Metrics'!$A:$A,'Ownership Metrics'!$E:$E),"")</f>
        <v>80.56</v>
      </c>
      <c r="Q6768" s="30">
        <f>IFERROR(_xlfn.XLOOKUP($B6768,'Ownership Metrics'!$A:$A,'Ownership Metrics'!$F:$F),"")</f>
        <v>7</v>
      </c>
      <c r="R6768" s="30">
        <f>IFERROR(_xlfn.XLOOKUP($B6768,'Ownership Metrics'!$A:$A,'Ownership Metrics'!$G:$G),"")</f>
        <v>57</v>
      </c>
      <c r="S6768" s="27" t="str">
        <f>IFERROR(_xlfn.XLOOKUP($B6768,'Ownership Metrics'!$A:$A,'Ownership Metrics'!$H:$H),"")</f>
        <v>Mayoritas</v>
      </c>
      <c r="T6768" s="27" t="str">
        <f>IFERROR(_xlfn.XLOOKUP($B6768,'Ownership Metrics'!$A:$A,'Ownership Metrics'!$I:$I),"")</f>
        <v>Tinggi</v>
      </c>
      <c r="U6768" s="27">
        <f>IF(COUNTIFS($B$2:$B6768,$B6768,$D$2:$D6768,$D6768)=1,1,0)</f>
        <v>1</v>
      </c>
      <c r="V6768" s="27">
        <f t="shared" si="316"/>
        <v>3.61</v>
      </c>
      <c r="W6768" s="27">
        <f t="shared" si="317"/>
        <v>4</v>
      </c>
      <c r="X6768" s="27">
        <f t="shared" si="315"/>
        <v>3.6099993231999998</v>
      </c>
    </row>
    <row r="6769" spans="1:24" x14ac:dyDescent="0.25">
      <c r="A6769" s="26">
        <v>46265</v>
      </c>
      <c r="B6769" s="27" t="s">
        <v>11054</v>
      </c>
      <c r="C6769" s="27" t="s">
        <v>6845</v>
      </c>
      <c r="D6769" s="27" t="s">
        <v>4503</v>
      </c>
      <c r="E6769" s="27" t="s">
        <v>22</v>
      </c>
      <c r="F6769" s="27" t="s">
        <v>23</v>
      </c>
      <c r="G6769" s="27"/>
      <c r="H6769" s="27" t="s">
        <v>24</v>
      </c>
      <c r="I6769" s="28">
        <v>39635036</v>
      </c>
      <c r="J6769" s="28">
        <v>0</v>
      </c>
      <c r="K6769" s="28">
        <v>39635036</v>
      </c>
      <c r="L6769" s="29">
        <v>10.34</v>
      </c>
      <c r="M6769" s="29">
        <f>IFERROR(_xlfn.XLOOKUP($B6769,'Ownership Metrics'!$A:$A,'Ownership Metrics'!$B:$B),"")</f>
        <v>2.57</v>
      </c>
      <c r="N6769" s="28">
        <f>IFERROR(_xlfn.XLOOKUP($B6769,'Ownership Metrics'!$A:$A,'Ownership Metrics'!$C:$C),"")</f>
        <v>1707</v>
      </c>
      <c r="O6769" s="29">
        <f>IFERROR(_xlfn.XLOOKUP($B6769,'Ownership Metrics'!$A:$A,'Ownership Metrics'!$D:$D),"")</f>
        <v>36.35</v>
      </c>
      <c r="P6769" s="29">
        <f>IFERROR(_xlfn.XLOOKUP($B6769,'Ownership Metrics'!$A:$A,'Ownership Metrics'!$E:$E),"")</f>
        <v>58.08</v>
      </c>
      <c r="Q6769" s="30">
        <f>IFERROR(_xlfn.XLOOKUP($B6769,'Ownership Metrics'!$A:$A,'Ownership Metrics'!$F:$F),"")</f>
        <v>15</v>
      </c>
      <c r="R6769" s="30">
        <f>IFERROR(_xlfn.XLOOKUP($B6769,'Ownership Metrics'!$A:$A,'Ownership Metrics'!$G:$G),"")</f>
        <v>33</v>
      </c>
      <c r="S6769" s="27" t="str">
        <f>IFERROR(_xlfn.XLOOKUP($B6769,'Ownership Metrics'!$A:$A,'Ownership Metrics'!$H:$H),"")</f>
        <v>Moderat</v>
      </c>
      <c r="T6769" s="27" t="str">
        <f>IFERROR(_xlfn.XLOOKUP($B6769,'Ownership Metrics'!$A:$A,'Ownership Metrics'!$I:$I),"")</f>
        <v>Sedang</v>
      </c>
      <c r="U6769" s="27">
        <f>IF(COUNTIFS($B$2:$B6769,$B6769,$D$2:$D6769,$D6769)=1,1,0)</f>
        <v>1</v>
      </c>
      <c r="V6769" s="27">
        <f t="shared" si="316"/>
        <v>10.34</v>
      </c>
      <c r="W6769" s="27">
        <f t="shared" si="317"/>
        <v>3</v>
      </c>
      <c r="X6769" s="27">
        <f t="shared" si="315"/>
        <v>10.339999323100001</v>
      </c>
    </row>
    <row r="6770" spans="1:24" x14ac:dyDescent="0.25">
      <c r="A6770" s="26">
        <v>46265</v>
      </c>
      <c r="B6770" s="27" t="s">
        <v>11054</v>
      </c>
      <c r="C6770" s="27" t="s">
        <v>6845</v>
      </c>
      <c r="D6770" s="27" t="s">
        <v>4253</v>
      </c>
      <c r="E6770" s="27" t="s">
        <v>22</v>
      </c>
      <c r="F6770" s="27" t="s">
        <v>23</v>
      </c>
      <c r="G6770" s="27"/>
      <c r="H6770" s="27" t="s">
        <v>24</v>
      </c>
      <c r="I6770" s="28">
        <v>22858900</v>
      </c>
      <c r="J6770" s="28">
        <v>0</v>
      </c>
      <c r="K6770" s="28">
        <v>22858900</v>
      </c>
      <c r="L6770" s="29">
        <v>5.96</v>
      </c>
      <c r="M6770" s="29">
        <f>IFERROR(_xlfn.XLOOKUP($B6770,'Ownership Metrics'!$A:$A,'Ownership Metrics'!$B:$B),"")</f>
        <v>2.57</v>
      </c>
      <c r="N6770" s="28">
        <f>IFERROR(_xlfn.XLOOKUP($B6770,'Ownership Metrics'!$A:$A,'Ownership Metrics'!$C:$C),"")</f>
        <v>1707</v>
      </c>
      <c r="O6770" s="29">
        <f>IFERROR(_xlfn.XLOOKUP($B6770,'Ownership Metrics'!$A:$A,'Ownership Metrics'!$D:$D),"")</f>
        <v>36.35</v>
      </c>
      <c r="P6770" s="29">
        <f>IFERROR(_xlfn.XLOOKUP($B6770,'Ownership Metrics'!$A:$A,'Ownership Metrics'!$E:$E),"")</f>
        <v>58.08</v>
      </c>
      <c r="Q6770" s="30">
        <f>IFERROR(_xlfn.XLOOKUP($B6770,'Ownership Metrics'!$A:$A,'Ownership Metrics'!$F:$F),"")</f>
        <v>15</v>
      </c>
      <c r="R6770" s="30">
        <f>IFERROR(_xlfn.XLOOKUP($B6770,'Ownership Metrics'!$A:$A,'Ownership Metrics'!$G:$G),"")</f>
        <v>33</v>
      </c>
      <c r="S6770" s="27" t="str">
        <f>IFERROR(_xlfn.XLOOKUP($B6770,'Ownership Metrics'!$A:$A,'Ownership Metrics'!$H:$H),"")</f>
        <v>Moderat</v>
      </c>
      <c r="T6770" s="27" t="str">
        <f>IFERROR(_xlfn.XLOOKUP($B6770,'Ownership Metrics'!$A:$A,'Ownership Metrics'!$I:$I),"")</f>
        <v>Sedang</v>
      </c>
      <c r="U6770" s="27">
        <f>IF(COUNTIFS($B$2:$B6770,$B6770,$D$2:$D6770,$D6770)=1,1,0)</f>
        <v>1</v>
      </c>
      <c r="V6770" s="27">
        <f t="shared" si="316"/>
        <v>5.96</v>
      </c>
      <c r="W6770" s="27">
        <f t="shared" si="317"/>
        <v>4</v>
      </c>
      <c r="X6770" s="27">
        <f t="shared" si="315"/>
        <v>5.9599993229999999</v>
      </c>
    </row>
    <row r="6771" spans="1:24" x14ac:dyDescent="0.25">
      <c r="A6771" s="26">
        <v>46265</v>
      </c>
      <c r="B6771" s="27" t="s">
        <v>11054</v>
      </c>
      <c r="C6771" s="27" t="s">
        <v>6845</v>
      </c>
      <c r="D6771" s="27" t="s">
        <v>6846</v>
      </c>
      <c r="E6771" s="27" t="s">
        <v>22</v>
      </c>
      <c r="F6771" s="27" t="s">
        <v>23</v>
      </c>
      <c r="G6771" s="27"/>
      <c r="H6771" s="27" t="s">
        <v>24</v>
      </c>
      <c r="I6771" s="28">
        <v>13986000</v>
      </c>
      <c r="J6771" s="28">
        <v>0</v>
      </c>
      <c r="K6771" s="28">
        <v>13986000</v>
      </c>
      <c r="L6771" s="29">
        <v>3.65</v>
      </c>
      <c r="M6771" s="29">
        <f>IFERROR(_xlfn.XLOOKUP($B6771,'Ownership Metrics'!$A:$A,'Ownership Metrics'!$B:$B),"")</f>
        <v>2.57</v>
      </c>
      <c r="N6771" s="28">
        <f>IFERROR(_xlfn.XLOOKUP($B6771,'Ownership Metrics'!$A:$A,'Ownership Metrics'!$C:$C),"")</f>
        <v>1707</v>
      </c>
      <c r="O6771" s="29">
        <f>IFERROR(_xlfn.XLOOKUP($B6771,'Ownership Metrics'!$A:$A,'Ownership Metrics'!$D:$D),"")</f>
        <v>36.35</v>
      </c>
      <c r="P6771" s="29">
        <f>IFERROR(_xlfn.XLOOKUP($B6771,'Ownership Metrics'!$A:$A,'Ownership Metrics'!$E:$E),"")</f>
        <v>58.08</v>
      </c>
      <c r="Q6771" s="30">
        <f>IFERROR(_xlfn.XLOOKUP($B6771,'Ownership Metrics'!$A:$A,'Ownership Metrics'!$F:$F),"")</f>
        <v>15</v>
      </c>
      <c r="R6771" s="30">
        <f>IFERROR(_xlfn.XLOOKUP($B6771,'Ownership Metrics'!$A:$A,'Ownership Metrics'!$G:$G),"")</f>
        <v>33</v>
      </c>
      <c r="S6771" s="27" t="str">
        <f>IFERROR(_xlfn.XLOOKUP($B6771,'Ownership Metrics'!$A:$A,'Ownership Metrics'!$H:$H),"")</f>
        <v>Moderat</v>
      </c>
      <c r="T6771" s="27" t="str">
        <f>IFERROR(_xlfn.XLOOKUP($B6771,'Ownership Metrics'!$A:$A,'Ownership Metrics'!$I:$I),"")</f>
        <v>Sedang</v>
      </c>
      <c r="U6771" s="27">
        <f>IF(COUNTIFS($B$2:$B6771,$B6771,$D$2:$D6771,$D6771)=1,1,0)</f>
        <v>1</v>
      </c>
      <c r="V6771" s="27">
        <f t="shared" si="316"/>
        <v>3.65</v>
      </c>
      <c r="W6771" s="27">
        <f t="shared" si="317"/>
        <v>9</v>
      </c>
      <c r="X6771" s="27">
        <f t="shared" si="315"/>
        <v>3.6499993228999998</v>
      </c>
    </row>
    <row r="6772" spans="1:24" x14ac:dyDescent="0.25">
      <c r="A6772" s="26">
        <v>46265</v>
      </c>
      <c r="B6772" s="27" t="s">
        <v>11054</v>
      </c>
      <c r="C6772" s="27" t="s">
        <v>6845</v>
      </c>
      <c r="D6772" s="27" t="s">
        <v>6847</v>
      </c>
      <c r="E6772" s="27" t="s">
        <v>22</v>
      </c>
      <c r="F6772" s="27" t="s">
        <v>23</v>
      </c>
      <c r="G6772" s="27"/>
      <c r="H6772" s="27" t="s">
        <v>24</v>
      </c>
      <c r="I6772" s="28">
        <v>139351604</v>
      </c>
      <c r="J6772" s="28">
        <v>0</v>
      </c>
      <c r="K6772" s="28">
        <v>139351604</v>
      </c>
      <c r="L6772" s="29">
        <v>36.35</v>
      </c>
      <c r="M6772" s="29">
        <f>IFERROR(_xlfn.XLOOKUP($B6772,'Ownership Metrics'!$A:$A,'Ownership Metrics'!$B:$B),"")</f>
        <v>2.57</v>
      </c>
      <c r="N6772" s="28">
        <f>IFERROR(_xlfn.XLOOKUP($B6772,'Ownership Metrics'!$A:$A,'Ownership Metrics'!$C:$C),"")</f>
        <v>1707</v>
      </c>
      <c r="O6772" s="29">
        <f>IFERROR(_xlfn.XLOOKUP($B6772,'Ownership Metrics'!$A:$A,'Ownership Metrics'!$D:$D),"")</f>
        <v>36.35</v>
      </c>
      <c r="P6772" s="29">
        <f>IFERROR(_xlfn.XLOOKUP($B6772,'Ownership Metrics'!$A:$A,'Ownership Metrics'!$E:$E),"")</f>
        <v>58.08</v>
      </c>
      <c r="Q6772" s="30">
        <f>IFERROR(_xlfn.XLOOKUP($B6772,'Ownership Metrics'!$A:$A,'Ownership Metrics'!$F:$F),"")</f>
        <v>15</v>
      </c>
      <c r="R6772" s="30">
        <f>IFERROR(_xlfn.XLOOKUP($B6772,'Ownership Metrics'!$A:$A,'Ownership Metrics'!$G:$G),"")</f>
        <v>33</v>
      </c>
      <c r="S6772" s="27" t="str">
        <f>IFERROR(_xlfn.XLOOKUP($B6772,'Ownership Metrics'!$A:$A,'Ownership Metrics'!$H:$H),"")</f>
        <v>Moderat</v>
      </c>
      <c r="T6772" s="27" t="str">
        <f>IFERROR(_xlfn.XLOOKUP($B6772,'Ownership Metrics'!$A:$A,'Ownership Metrics'!$I:$I),"")</f>
        <v>Sedang</v>
      </c>
      <c r="U6772" s="27">
        <f>IF(COUNTIFS($B$2:$B6772,$B6772,$D$2:$D6772,$D6772)=1,1,0)</f>
        <v>1</v>
      </c>
      <c r="V6772" s="27">
        <f t="shared" si="316"/>
        <v>36.35</v>
      </c>
      <c r="W6772" s="27">
        <f t="shared" si="317"/>
        <v>1</v>
      </c>
      <c r="X6772" s="27">
        <f t="shared" si="315"/>
        <v>36.349999322800002</v>
      </c>
    </row>
    <row r="6773" spans="1:24" x14ac:dyDescent="0.25">
      <c r="A6773" s="26">
        <v>46265</v>
      </c>
      <c r="B6773" s="27" t="s">
        <v>11054</v>
      </c>
      <c r="C6773" s="27" t="s">
        <v>6845</v>
      </c>
      <c r="D6773" s="27" t="s">
        <v>4255</v>
      </c>
      <c r="E6773" s="27" t="s">
        <v>22</v>
      </c>
      <c r="F6773" s="27" t="s">
        <v>23</v>
      </c>
      <c r="G6773" s="27"/>
      <c r="H6773" s="27" t="s">
        <v>24</v>
      </c>
      <c r="I6773" s="28">
        <v>43660821</v>
      </c>
      <c r="J6773" s="28">
        <v>0</v>
      </c>
      <c r="K6773" s="28">
        <v>43660821</v>
      </c>
      <c r="L6773" s="29">
        <v>11.39</v>
      </c>
      <c r="M6773" s="29">
        <f>IFERROR(_xlfn.XLOOKUP($B6773,'Ownership Metrics'!$A:$A,'Ownership Metrics'!$B:$B),"")</f>
        <v>2.57</v>
      </c>
      <c r="N6773" s="28">
        <f>IFERROR(_xlfn.XLOOKUP($B6773,'Ownership Metrics'!$A:$A,'Ownership Metrics'!$C:$C),"")</f>
        <v>1707</v>
      </c>
      <c r="O6773" s="29">
        <f>IFERROR(_xlfn.XLOOKUP($B6773,'Ownership Metrics'!$A:$A,'Ownership Metrics'!$D:$D),"")</f>
        <v>36.35</v>
      </c>
      <c r="P6773" s="29">
        <f>IFERROR(_xlfn.XLOOKUP($B6773,'Ownership Metrics'!$A:$A,'Ownership Metrics'!$E:$E),"")</f>
        <v>58.08</v>
      </c>
      <c r="Q6773" s="30">
        <f>IFERROR(_xlfn.XLOOKUP($B6773,'Ownership Metrics'!$A:$A,'Ownership Metrics'!$F:$F),"")</f>
        <v>15</v>
      </c>
      <c r="R6773" s="30">
        <f>IFERROR(_xlfn.XLOOKUP($B6773,'Ownership Metrics'!$A:$A,'Ownership Metrics'!$G:$G),"")</f>
        <v>33</v>
      </c>
      <c r="S6773" s="27" t="str">
        <f>IFERROR(_xlfn.XLOOKUP($B6773,'Ownership Metrics'!$A:$A,'Ownership Metrics'!$H:$H),"")</f>
        <v>Moderat</v>
      </c>
      <c r="T6773" s="27" t="str">
        <f>IFERROR(_xlfn.XLOOKUP($B6773,'Ownership Metrics'!$A:$A,'Ownership Metrics'!$I:$I),"")</f>
        <v>Sedang</v>
      </c>
      <c r="U6773" s="27">
        <f>IF(COUNTIFS($B$2:$B6773,$B6773,$D$2:$D6773,$D6773)=1,1,0)</f>
        <v>1</v>
      </c>
      <c r="V6773" s="27">
        <f t="shared" si="316"/>
        <v>11.39</v>
      </c>
      <c r="W6773" s="27">
        <f t="shared" si="317"/>
        <v>2</v>
      </c>
      <c r="X6773" s="27">
        <f t="shared" si="315"/>
        <v>11.389999322700001</v>
      </c>
    </row>
    <row r="6774" spans="1:24" x14ac:dyDescent="0.25">
      <c r="A6774" s="26">
        <v>46265</v>
      </c>
      <c r="B6774" s="27" t="s">
        <v>11054</v>
      </c>
      <c r="C6774" s="27" t="s">
        <v>6845</v>
      </c>
      <c r="D6774" s="27" t="s">
        <v>6848</v>
      </c>
      <c r="E6774" s="27" t="s">
        <v>35</v>
      </c>
      <c r="F6774" s="27" t="s">
        <v>23</v>
      </c>
      <c r="G6774" s="27" t="s">
        <v>36</v>
      </c>
      <c r="H6774" s="27"/>
      <c r="I6774" s="28">
        <v>6727830</v>
      </c>
      <c r="J6774" s="28">
        <v>0</v>
      </c>
      <c r="K6774" s="28">
        <v>6727830</v>
      </c>
      <c r="L6774" s="29">
        <v>1.76</v>
      </c>
      <c r="M6774" s="29">
        <f>IFERROR(_xlfn.XLOOKUP($B6774,'Ownership Metrics'!$A:$A,'Ownership Metrics'!$B:$B),"")</f>
        <v>2.57</v>
      </c>
      <c r="N6774" s="28">
        <f>IFERROR(_xlfn.XLOOKUP($B6774,'Ownership Metrics'!$A:$A,'Ownership Metrics'!$C:$C),"")</f>
        <v>1707</v>
      </c>
      <c r="O6774" s="29">
        <f>IFERROR(_xlfn.XLOOKUP($B6774,'Ownership Metrics'!$A:$A,'Ownership Metrics'!$D:$D),"")</f>
        <v>36.35</v>
      </c>
      <c r="P6774" s="29">
        <f>IFERROR(_xlfn.XLOOKUP($B6774,'Ownership Metrics'!$A:$A,'Ownership Metrics'!$E:$E),"")</f>
        <v>58.08</v>
      </c>
      <c r="Q6774" s="30">
        <f>IFERROR(_xlfn.XLOOKUP($B6774,'Ownership Metrics'!$A:$A,'Ownership Metrics'!$F:$F),"")</f>
        <v>15</v>
      </c>
      <c r="R6774" s="30">
        <f>IFERROR(_xlfn.XLOOKUP($B6774,'Ownership Metrics'!$A:$A,'Ownership Metrics'!$G:$G),"")</f>
        <v>33</v>
      </c>
      <c r="S6774" s="27" t="str">
        <f>IFERROR(_xlfn.XLOOKUP($B6774,'Ownership Metrics'!$A:$A,'Ownership Metrics'!$H:$H),"")</f>
        <v>Moderat</v>
      </c>
      <c r="T6774" s="27" t="str">
        <f>IFERROR(_xlfn.XLOOKUP($B6774,'Ownership Metrics'!$A:$A,'Ownership Metrics'!$I:$I),"")</f>
        <v>Sedang</v>
      </c>
      <c r="U6774" s="27">
        <f>IF(COUNTIFS($B$2:$B6774,$B6774,$D$2:$D6774,$D6774)=1,1,0)</f>
        <v>1</v>
      </c>
      <c r="V6774" s="27">
        <f t="shared" si="316"/>
        <v>1.76</v>
      </c>
      <c r="W6774" s="27">
        <f t="shared" si="317"/>
        <v>15</v>
      </c>
      <c r="X6774" s="27">
        <f t="shared" si="315"/>
        <v>1.7599993225999999</v>
      </c>
    </row>
    <row r="6775" spans="1:24" x14ac:dyDescent="0.25">
      <c r="A6775" s="26">
        <v>46265</v>
      </c>
      <c r="B6775" s="27" t="s">
        <v>11054</v>
      </c>
      <c r="C6775" s="27" t="s">
        <v>6845</v>
      </c>
      <c r="D6775" s="27" t="s">
        <v>6849</v>
      </c>
      <c r="E6775" s="27" t="s">
        <v>35</v>
      </c>
      <c r="F6775" s="27" t="s">
        <v>23</v>
      </c>
      <c r="G6775" s="27" t="s">
        <v>36</v>
      </c>
      <c r="H6775" s="27"/>
      <c r="I6775" s="28">
        <v>13589428</v>
      </c>
      <c r="J6775" s="28">
        <v>0</v>
      </c>
      <c r="K6775" s="28">
        <v>13589428</v>
      </c>
      <c r="L6775" s="29">
        <v>3.55</v>
      </c>
      <c r="M6775" s="29">
        <f>IFERROR(_xlfn.XLOOKUP($B6775,'Ownership Metrics'!$A:$A,'Ownership Metrics'!$B:$B),"")</f>
        <v>2.57</v>
      </c>
      <c r="N6775" s="28">
        <f>IFERROR(_xlfn.XLOOKUP($B6775,'Ownership Metrics'!$A:$A,'Ownership Metrics'!$C:$C),"")</f>
        <v>1707</v>
      </c>
      <c r="O6775" s="29">
        <f>IFERROR(_xlfn.XLOOKUP($B6775,'Ownership Metrics'!$A:$A,'Ownership Metrics'!$D:$D),"")</f>
        <v>36.35</v>
      </c>
      <c r="P6775" s="29">
        <f>IFERROR(_xlfn.XLOOKUP($B6775,'Ownership Metrics'!$A:$A,'Ownership Metrics'!$E:$E),"")</f>
        <v>58.08</v>
      </c>
      <c r="Q6775" s="30">
        <f>IFERROR(_xlfn.XLOOKUP($B6775,'Ownership Metrics'!$A:$A,'Ownership Metrics'!$F:$F),"")</f>
        <v>15</v>
      </c>
      <c r="R6775" s="30">
        <f>IFERROR(_xlfn.XLOOKUP($B6775,'Ownership Metrics'!$A:$A,'Ownership Metrics'!$G:$G),"")</f>
        <v>33</v>
      </c>
      <c r="S6775" s="27" t="str">
        <f>IFERROR(_xlfn.XLOOKUP($B6775,'Ownership Metrics'!$A:$A,'Ownership Metrics'!$H:$H),"")</f>
        <v>Moderat</v>
      </c>
      <c r="T6775" s="27" t="str">
        <f>IFERROR(_xlfn.XLOOKUP($B6775,'Ownership Metrics'!$A:$A,'Ownership Metrics'!$I:$I),"")</f>
        <v>Sedang</v>
      </c>
      <c r="U6775" s="27">
        <f>IF(COUNTIFS($B$2:$B6775,$B6775,$D$2:$D6775,$D6775)=1,1,0)</f>
        <v>1</v>
      </c>
      <c r="V6775" s="27">
        <f t="shared" si="316"/>
        <v>3.55</v>
      </c>
      <c r="W6775" s="27">
        <f t="shared" si="317"/>
        <v>10</v>
      </c>
      <c r="X6775" s="27">
        <f t="shared" si="315"/>
        <v>3.5499993224999997</v>
      </c>
    </row>
    <row r="6776" spans="1:24" x14ac:dyDescent="0.25">
      <c r="A6776" s="26">
        <v>46265</v>
      </c>
      <c r="B6776" s="27" t="s">
        <v>11054</v>
      </c>
      <c r="C6776" s="27" t="s">
        <v>6845</v>
      </c>
      <c r="D6776" s="27" t="s">
        <v>6850</v>
      </c>
      <c r="E6776" s="27" t="s">
        <v>35</v>
      </c>
      <c r="F6776" s="27" t="s">
        <v>23</v>
      </c>
      <c r="G6776" s="27" t="s">
        <v>36</v>
      </c>
      <c r="H6776" s="27"/>
      <c r="I6776" s="28">
        <v>7215076</v>
      </c>
      <c r="J6776" s="28">
        <v>0</v>
      </c>
      <c r="K6776" s="28">
        <v>7215076</v>
      </c>
      <c r="L6776" s="29">
        <v>1.88</v>
      </c>
      <c r="M6776" s="29">
        <f>IFERROR(_xlfn.XLOOKUP($B6776,'Ownership Metrics'!$A:$A,'Ownership Metrics'!$B:$B),"")</f>
        <v>2.57</v>
      </c>
      <c r="N6776" s="28">
        <f>IFERROR(_xlfn.XLOOKUP($B6776,'Ownership Metrics'!$A:$A,'Ownership Metrics'!$C:$C),"")</f>
        <v>1707</v>
      </c>
      <c r="O6776" s="29">
        <f>IFERROR(_xlfn.XLOOKUP($B6776,'Ownership Metrics'!$A:$A,'Ownership Metrics'!$D:$D),"")</f>
        <v>36.35</v>
      </c>
      <c r="P6776" s="29">
        <f>IFERROR(_xlfn.XLOOKUP($B6776,'Ownership Metrics'!$A:$A,'Ownership Metrics'!$E:$E),"")</f>
        <v>58.08</v>
      </c>
      <c r="Q6776" s="30">
        <f>IFERROR(_xlfn.XLOOKUP($B6776,'Ownership Metrics'!$A:$A,'Ownership Metrics'!$F:$F),"")</f>
        <v>15</v>
      </c>
      <c r="R6776" s="30">
        <f>IFERROR(_xlfn.XLOOKUP($B6776,'Ownership Metrics'!$A:$A,'Ownership Metrics'!$G:$G),"")</f>
        <v>33</v>
      </c>
      <c r="S6776" s="27" t="str">
        <f>IFERROR(_xlfn.XLOOKUP($B6776,'Ownership Metrics'!$A:$A,'Ownership Metrics'!$H:$H),"")</f>
        <v>Moderat</v>
      </c>
      <c r="T6776" s="27" t="str">
        <f>IFERROR(_xlfn.XLOOKUP($B6776,'Ownership Metrics'!$A:$A,'Ownership Metrics'!$I:$I),"")</f>
        <v>Sedang</v>
      </c>
      <c r="U6776" s="27">
        <f>IF(COUNTIFS($B$2:$B6776,$B6776,$D$2:$D6776,$D6776)=1,1,0)</f>
        <v>1</v>
      </c>
      <c r="V6776" s="27">
        <f t="shared" si="316"/>
        <v>1.88</v>
      </c>
      <c r="W6776" s="27">
        <f t="shared" si="317"/>
        <v>12</v>
      </c>
      <c r="X6776" s="27">
        <f t="shared" si="315"/>
        <v>1.8799993223999998</v>
      </c>
    </row>
    <row r="6777" spans="1:24" x14ac:dyDescent="0.25">
      <c r="A6777" s="26">
        <v>46265</v>
      </c>
      <c r="B6777" s="27" t="s">
        <v>11054</v>
      </c>
      <c r="C6777" s="27" t="s">
        <v>6845</v>
      </c>
      <c r="D6777" s="27" t="s">
        <v>6851</v>
      </c>
      <c r="E6777" s="27" t="s">
        <v>35</v>
      </c>
      <c r="F6777" s="27" t="s">
        <v>23</v>
      </c>
      <c r="G6777" s="27" t="s">
        <v>36</v>
      </c>
      <c r="H6777" s="27" t="s">
        <v>24</v>
      </c>
      <c r="I6777" s="28">
        <v>16475692</v>
      </c>
      <c r="J6777" s="28">
        <v>0</v>
      </c>
      <c r="K6777" s="28">
        <v>16475692</v>
      </c>
      <c r="L6777" s="29">
        <v>4.3</v>
      </c>
      <c r="M6777" s="29">
        <f>IFERROR(_xlfn.XLOOKUP($B6777,'Ownership Metrics'!$A:$A,'Ownership Metrics'!$B:$B),"")</f>
        <v>2.57</v>
      </c>
      <c r="N6777" s="28">
        <f>IFERROR(_xlfn.XLOOKUP($B6777,'Ownership Metrics'!$A:$A,'Ownership Metrics'!$C:$C),"")</f>
        <v>1707</v>
      </c>
      <c r="O6777" s="29">
        <f>IFERROR(_xlfn.XLOOKUP($B6777,'Ownership Metrics'!$A:$A,'Ownership Metrics'!$D:$D),"")</f>
        <v>36.35</v>
      </c>
      <c r="P6777" s="29">
        <f>IFERROR(_xlfn.XLOOKUP($B6777,'Ownership Metrics'!$A:$A,'Ownership Metrics'!$E:$E),"")</f>
        <v>58.08</v>
      </c>
      <c r="Q6777" s="30">
        <f>IFERROR(_xlfn.XLOOKUP($B6777,'Ownership Metrics'!$A:$A,'Ownership Metrics'!$F:$F),"")</f>
        <v>15</v>
      </c>
      <c r="R6777" s="30">
        <f>IFERROR(_xlfn.XLOOKUP($B6777,'Ownership Metrics'!$A:$A,'Ownership Metrics'!$G:$G),"")</f>
        <v>33</v>
      </c>
      <c r="S6777" s="27" t="str">
        <f>IFERROR(_xlfn.XLOOKUP($B6777,'Ownership Metrics'!$A:$A,'Ownership Metrics'!$H:$H),"")</f>
        <v>Moderat</v>
      </c>
      <c r="T6777" s="27" t="str">
        <f>IFERROR(_xlfn.XLOOKUP($B6777,'Ownership Metrics'!$A:$A,'Ownership Metrics'!$I:$I),"")</f>
        <v>Sedang</v>
      </c>
      <c r="U6777" s="27">
        <f>IF(COUNTIFS($B$2:$B6777,$B6777,$D$2:$D6777,$D6777)=1,1,0)</f>
        <v>1</v>
      </c>
      <c r="V6777" s="27">
        <f t="shared" si="316"/>
        <v>4.3</v>
      </c>
      <c r="W6777" s="27">
        <f t="shared" si="317"/>
        <v>5</v>
      </c>
      <c r="X6777" s="27">
        <f t="shared" si="315"/>
        <v>4.2999993222999997</v>
      </c>
    </row>
    <row r="6778" spans="1:24" x14ac:dyDescent="0.25">
      <c r="A6778" s="26">
        <v>46265</v>
      </c>
      <c r="B6778" s="27" t="s">
        <v>11054</v>
      </c>
      <c r="C6778" s="27" t="s">
        <v>6845</v>
      </c>
      <c r="D6778" s="27" t="s">
        <v>6852</v>
      </c>
      <c r="E6778" s="27" t="s">
        <v>35</v>
      </c>
      <c r="F6778" s="27" t="s">
        <v>23</v>
      </c>
      <c r="G6778" s="27" t="s">
        <v>36</v>
      </c>
      <c r="H6778" s="27" t="s">
        <v>24</v>
      </c>
      <c r="I6778" s="28">
        <v>16035840</v>
      </c>
      <c r="J6778" s="28">
        <v>0</v>
      </c>
      <c r="K6778" s="28">
        <v>16035840</v>
      </c>
      <c r="L6778" s="29">
        <v>4.18</v>
      </c>
      <c r="M6778" s="29">
        <f>IFERROR(_xlfn.XLOOKUP($B6778,'Ownership Metrics'!$A:$A,'Ownership Metrics'!$B:$B),"")</f>
        <v>2.57</v>
      </c>
      <c r="N6778" s="28">
        <f>IFERROR(_xlfn.XLOOKUP($B6778,'Ownership Metrics'!$A:$A,'Ownership Metrics'!$C:$C),"")</f>
        <v>1707</v>
      </c>
      <c r="O6778" s="29">
        <f>IFERROR(_xlfn.XLOOKUP($B6778,'Ownership Metrics'!$A:$A,'Ownership Metrics'!$D:$D),"")</f>
        <v>36.35</v>
      </c>
      <c r="P6778" s="29">
        <f>IFERROR(_xlfn.XLOOKUP($B6778,'Ownership Metrics'!$A:$A,'Ownership Metrics'!$E:$E),"")</f>
        <v>58.08</v>
      </c>
      <c r="Q6778" s="30">
        <f>IFERROR(_xlfn.XLOOKUP($B6778,'Ownership Metrics'!$A:$A,'Ownership Metrics'!$F:$F),"")</f>
        <v>15</v>
      </c>
      <c r="R6778" s="30">
        <f>IFERROR(_xlfn.XLOOKUP($B6778,'Ownership Metrics'!$A:$A,'Ownership Metrics'!$G:$G),"")</f>
        <v>33</v>
      </c>
      <c r="S6778" s="27" t="str">
        <f>IFERROR(_xlfn.XLOOKUP($B6778,'Ownership Metrics'!$A:$A,'Ownership Metrics'!$H:$H),"")</f>
        <v>Moderat</v>
      </c>
      <c r="T6778" s="27" t="str">
        <f>IFERROR(_xlfn.XLOOKUP($B6778,'Ownership Metrics'!$A:$A,'Ownership Metrics'!$I:$I),"")</f>
        <v>Sedang</v>
      </c>
      <c r="U6778" s="27">
        <f>IF(COUNTIFS($B$2:$B6778,$B6778,$D$2:$D6778,$D6778)=1,1,0)</f>
        <v>1</v>
      </c>
      <c r="V6778" s="27">
        <f t="shared" si="316"/>
        <v>4.18</v>
      </c>
      <c r="W6778" s="27">
        <f t="shared" si="317"/>
        <v>7</v>
      </c>
      <c r="X6778" s="27">
        <f t="shared" si="315"/>
        <v>4.1799993221999996</v>
      </c>
    </row>
    <row r="6779" spans="1:24" x14ac:dyDescent="0.25">
      <c r="A6779" s="26">
        <v>46265</v>
      </c>
      <c r="B6779" s="27" t="s">
        <v>11054</v>
      </c>
      <c r="C6779" s="27" t="s">
        <v>6845</v>
      </c>
      <c r="D6779" s="27" t="s">
        <v>6853</v>
      </c>
      <c r="E6779" s="27" t="s">
        <v>35</v>
      </c>
      <c r="F6779" s="27" t="s">
        <v>23</v>
      </c>
      <c r="G6779" s="27" t="s">
        <v>36</v>
      </c>
      <c r="H6779" s="27"/>
      <c r="I6779" s="28">
        <v>15000000</v>
      </c>
      <c r="J6779" s="28">
        <v>0</v>
      </c>
      <c r="K6779" s="28">
        <v>15000000</v>
      </c>
      <c r="L6779" s="29">
        <v>3.91</v>
      </c>
      <c r="M6779" s="29">
        <f>IFERROR(_xlfn.XLOOKUP($B6779,'Ownership Metrics'!$A:$A,'Ownership Metrics'!$B:$B),"")</f>
        <v>2.57</v>
      </c>
      <c r="N6779" s="28">
        <f>IFERROR(_xlfn.XLOOKUP($B6779,'Ownership Metrics'!$A:$A,'Ownership Metrics'!$C:$C),"")</f>
        <v>1707</v>
      </c>
      <c r="O6779" s="29">
        <f>IFERROR(_xlfn.XLOOKUP($B6779,'Ownership Metrics'!$A:$A,'Ownership Metrics'!$D:$D),"")</f>
        <v>36.35</v>
      </c>
      <c r="P6779" s="29">
        <f>IFERROR(_xlfn.XLOOKUP($B6779,'Ownership Metrics'!$A:$A,'Ownership Metrics'!$E:$E),"")</f>
        <v>58.08</v>
      </c>
      <c r="Q6779" s="30">
        <f>IFERROR(_xlfn.XLOOKUP($B6779,'Ownership Metrics'!$A:$A,'Ownership Metrics'!$F:$F),"")</f>
        <v>15</v>
      </c>
      <c r="R6779" s="30">
        <f>IFERROR(_xlfn.XLOOKUP($B6779,'Ownership Metrics'!$A:$A,'Ownership Metrics'!$G:$G),"")</f>
        <v>33</v>
      </c>
      <c r="S6779" s="27" t="str">
        <f>IFERROR(_xlfn.XLOOKUP($B6779,'Ownership Metrics'!$A:$A,'Ownership Metrics'!$H:$H),"")</f>
        <v>Moderat</v>
      </c>
      <c r="T6779" s="27" t="str">
        <f>IFERROR(_xlfn.XLOOKUP($B6779,'Ownership Metrics'!$A:$A,'Ownership Metrics'!$I:$I),"")</f>
        <v>Sedang</v>
      </c>
      <c r="U6779" s="27">
        <f>IF(COUNTIFS($B$2:$B6779,$B6779,$D$2:$D6779,$D6779)=1,1,0)</f>
        <v>1</v>
      </c>
      <c r="V6779" s="27">
        <f t="shared" si="316"/>
        <v>3.91</v>
      </c>
      <c r="W6779" s="27">
        <f t="shared" si="317"/>
        <v>8</v>
      </c>
      <c r="X6779" s="27">
        <f t="shared" si="315"/>
        <v>3.9099993221</v>
      </c>
    </row>
    <row r="6780" spans="1:24" x14ac:dyDescent="0.25">
      <c r="A6780" s="26">
        <v>46265</v>
      </c>
      <c r="B6780" s="27" t="s">
        <v>11054</v>
      </c>
      <c r="C6780" s="27" t="s">
        <v>6845</v>
      </c>
      <c r="D6780" s="27" t="s">
        <v>6854</v>
      </c>
      <c r="E6780" s="27" t="s">
        <v>35</v>
      </c>
      <c r="F6780" s="27" t="s">
        <v>23</v>
      </c>
      <c r="G6780" s="27" t="s">
        <v>36</v>
      </c>
      <c r="H6780" s="27"/>
      <c r="I6780" s="28">
        <v>7160000</v>
      </c>
      <c r="J6780" s="28">
        <v>0</v>
      </c>
      <c r="K6780" s="28">
        <v>7160000</v>
      </c>
      <c r="L6780" s="29">
        <v>1.87</v>
      </c>
      <c r="M6780" s="29">
        <f>IFERROR(_xlfn.XLOOKUP($B6780,'Ownership Metrics'!$A:$A,'Ownership Metrics'!$B:$B),"")</f>
        <v>2.57</v>
      </c>
      <c r="N6780" s="28">
        <f>IFERROR(_xlfn.XLOOKUP($B6780,'Ownership Metrics'!$A:$A,'Ownership Metrics'!$C:$C),"")</f>
        <v>1707</v>
      </c>
      <c r="O6780" s="29">
        <f>IFERROR(_xlfn.XLOOKUP($B6780,'Ownership Metrics'!$A:$A,'Ownership Metrics'!$D:$D),"")</f>
        <v>36.35</v>
      </c>
      <c r="P6780" s="29">
        <f>IFERROR(_xlfn.XLOOKUP($B6780,'Ownership Metrics'!$A:$A,'Ownership Metrics'!$E:$E),"")</f>
        <v>58.08</v>
      </c>
      <c r="Q6780" s="30">
        <f>IFERROR(_xlfn.XLOOKUP($B6780,'Ownership Metrics'!$A:$A,'Ownership Metrics'!$F:$F),"")</f>
        <v>15</v>
      </c>
      <c r="R6780" s="30">
        <f>IFERROR(_xlfn.XLOOKUP($B6780,'Ownership Metrics'!$A:$A,'Ownership Metrics'!$G:$G),"")</f>
        <v>33</v>
      </c>
      <c r="S6780" s="27" t="str">
        <f>IFERROR(_xlfn.XLOOKUP($B6780,'Ownership Metrics'!$A:$A,'Ownership Metrics'!$H:$H),"")</f>
        <v>Moderat</v>
      </c>
      <c r="T6780" s="27" t="str">
        <f>IFERROR(_xlfn.XLOOKUP($B6780,'Ownership Metrics'!$A:$A,'Ownership Metrics'!$I:$I),"")</f>
        <v>Sedang</v>
      </c>
      <c r="U6780" s="27">
        <f>IF(COUNTIFS($B$2:$B6780,$B6780,$D$2:$D6780,$D6780)=1,1,0)</f>
        <v>1</v>
      </c>
      <c r="V6780" s="27">
        <f t="shared" si="316"/>
        <v>1.87</v>
      </c>
      <c r="W6780" s="27">
        <f t="shared" si="317"/>
        <v>14</v>
      </c>
      <c r="X6780" s="27">
        <f t="shared" si="315"/>
        <v>1.8699993220000002</v>
      </c>
    </row>
    <row r="6781" spans="1:24" x14ac:dyDescent="0.25">
      <c r="A6781" s="26">
        <v>46265</v>
      </c>
      <c r="B6781" s="27" t="s">
        <v>11054</v>
      </c>
      <c r="C6781" s="27" t="s">
        <v>6845</v>
      </c>
      <c r="D6781" s="27" t="s">
        <v>6855</v>
      </c>
      <c r="E6781" s="27" t="s">
        <v>35</v>
      </c>
      <c r="F6781" s="27" t="s">
        <v>23</v>
      </c>
      <c r="G6781" s="27" t="s">
        <v>36</v>
      </c>
      <c r="H6781" s="27"/>
      <c r="I6781" s="28">
        <v>8085572</v>
      </c>
      <c r="J6781" s="28">
        <v>0</v>
      </c>
      <c r="K6781" s="28">
        <v>8085572</v>
      </c>
      <c r="L6781" s="29">
        <v>2.11</v>
      </c>
      <c r="M6781" s="29">
        <f>IFERROR(_xlfn.XLOOKUP($B6781,'Ownership Metrics'!$A:$A,'Ownership Metrics'!$B:$B),"")</f>
        <v>2.57</v>
      </c>
      <c r="N6781" s="28">
        <f>IFERROR(_xlfn.XLOOKUP($B6781,'Ownership Metrics'!$A:$A,'Ownership Metrics'!$C:$C),"")</f>
        <v>1707</v>
      </c>
      <c r="O6781" s="29">
        <f>IFERROR(_xlfn.XLOOKUP($B6781,'Ownership Metrics'!$A:$A,'Ownership Metrics'!$D:$D),"")</f>
        <v>36.35</v>
      </c>
      <c r="P6781" s="29">
        <f>IFERROR(_xlfn.XLOOKUP($B6781,'Ownership Metrics'!$A:$A,'Ownership Metrics'!$E:$E),"")</f>
        <v>58.08</v>
      </c>
      <c r="Q6781" s="30">
        <f>IFERROR(_xlfn.XLOOKUP($B6781,'Ownership Metrics'!$A:$A,'Ownership Metrics'!$F:$F),"")</f>
        <v>15</v>
      </c>
      <c r="R6781" s="30">
        <f>IFERROR(_xlfn.XLOOKUP($B6781,'Ownership Metrics'!$A:$A,'Ownership Metrics'!$G:$G),"")</f>
        <v>33</v>
      </c>
      <c r="S6781" s="27" t="str">
        <f>IFERROR(_xlfn.XLOOKUP($B6781,'Ownership Metrics'!$A:$A,'Ownership Metrics'!$H:$H),"")</f>
        <v>Moderat</v>
      </c>
      <c r="T6781" s="27" t="str">
        <f>IFERROR(_xlfn.XLOOKUP($B6781,'Ownership Metrics'!$A:$A,'Ownership Metrics'!$I:$I),"")</f>
        <v>Sedang</v>
      </c>
      <c r="U6781" s="27">
        <f>IF(COUNTIFS($B$2:$B6781,$B6781,$D$2:$D6781,$D6781)=1,1,0)</f>
        <v>1</v>
      </c>
      <c r="V6781" s="27">
        <f t="shared" si="316"/>
        <v>2.11</v>
      </c>
      <c r="W6781" s="27">
        <f t="shared" si="317"/>
        <v>11</v>
      </c>
      <c r="X6781" s="27">
        <f t="shared" si="315"/>
        <v>2.1099993218999997</v>
      </c>
    </row>
    <row r="6782" spans="1:24" x14ac:dyDescent="0.25">
      <c r="A6782" s="26">
        <v>46265</v>
      </c>
      <c r="B6782" s="27" t="s">
        <v>11054</v>
      </c>
      <c r="C6782" s="27" t="s">
        <v>6845</v>
      </c>
      <c r="D6782" s="27" t="s">
        <v>6856</v>
      </c>
      <c r="E6782" s="27" t="s">
        <v>35</v>
      </c>
      <c r="F6782" s="27" t="s">
        <v>23</v>
      </c>
      <c r="G6782" s="27" t="s">
        <v>36</v>
      </c>
      <c r="H6782" s="27"/>
      <c r="I6782" s="28">
        <v>7225591</v>
      </c>
      <c r="J6782" s="28">
        <v>0</v>
      </c>
      <c r="K6782" s="28">
        <v>7225591</v>
      </c>
      <c r="L6782" s="29">
        <v>1.88</v>
      </c>
      <c r="M6782" s="29">
        <f>IFERROR(_xlfn.XLOOKUP($B6782,'Ownership Metrics'!$A:$A,'Ownership Metrics'!$B:$B),"")</f>
        <v>2.57</v>
      </c>
      <c r="N6782" s="28">
        <f>IFERROR(_xlfn.XLOOKUP($B6782,'Ownership Metrics'!$A:$A,'Ownership Metrics'!$C:$C),"")</f>
        <v>1707</v>
      </c>
      <c r="O6782" s="29">
        <f>IFERROR(_xlfn.XLOOKUP($B6782,'Ownership Metrics'!$A:$A,'Ownership Metrics'!$D:$D),"")</f>
        <v>36.35</v>
      </c>
      <c r="P6782" s="29">
        <f>IFERROR(_xlfn.XLOOKUP($B6782,'Ownership Metrics'!$A:$A,'Ownership Metrics'!$E:$E),"")</f>
        <v>58.08</v>
      </c>
      <c r="Q6782" s="30">
        <f>IFERROR(_xlfn.XLOOKUP($B6782,'Ownership Metrics'!$A:$A,'Ownership Metrics'!$F:$F),"")</f>
        <v>15</v>
      </c>
      <c r="R6782" s="30">
        <f>IFERROR(_xlfn.XLOOKUP($B6782,'Ownership Metrics'!$A:$A,'Ownership Metrics'!$G:$G),"")</f>
        <v>33</v>
      </c>
      <c r="S6782" s="27" t="str">
        <f>IFERROR(_xlfn.XLOOKUP($B6782,'Ownership Metrics'!$A:$A,'Ownership Metrics'!$H:$H),"")</f>
        <v>Moderat</v>
      </c>
      <c r="T6782" s="27" t="str">
        <f>IFERROR(_xlfn.XLOOKUP($B6782,'Ownership Metrics'!$A:$A,'Ownership Metrics'!$I:$I),"")</f>
        <v>Sedang</v>
      </c>
      <c r="U6782" s="27">
        <f>IF(COUNTIFS($B$2:$B6782,$B6782,$D$2:$D6782,$D6782)=1,1,0)</f>
        <v>1</v>
      </c>
      <c r="V6782" s="27">
        <f t="shared" si="316"/>
        <v>1.88</v>
      </c>
      <c r="W6782" s="27">
        <f t="shared" si="317"/>
        <v>13</v>
      </c>
      <c r="X6782" s="27">
        <f t="shared" si="315"/>
        <v>1.8799993218</v>
      </c>
    </row>
    <row r="6783" spans="1:24" x14ac:dyDescent="0.25">
      <c r="A6783" s="26">
        <v>46265</v>
      </c>
      <c r="B6783" s="27" t="s">
        <v>11054</v>
      </c>
      <c r="C6783" s="27" t="s">
        <v>6845</v>
      </c>
      <c r="D6783" s="27" t="s">
        <v>4263</v>
      </c>
      <c r="E6783" s="27" t="s">
        <v>35</v>
      </c>
      <c r="F6783" s="27" t="s">
        <v>23</v>
      </c>
      <c r="G6783" s="27" t="s">
        <v>36</v>
      </c>
      <c r="H6783" s="27" t="s">
        <v>24</v>
      </c>
      <c r="I6783" s="28">
        <v>16476044</v>
      </c>
      <c r="J6783" s="28">
        <v>0</v>
      </c>
      <c r="K6783" s="28">
        <v>16476044</v>
      </c>
      <c r="L6783" s="29">
        <v>4.3</v>
      </c>
      <c r="M6783" s="29">
        <f>IFERROR(_xlfn.XLOOKUP($B6783,'Ownership Metrics'!$A:$A,'Ownership Metrics'!$B:$B),"")</f>
        <v>2.57</v>
      </c>
      <c r="N6783" s="28">
        <f>IFERROR(_xlfn.XLOOKUP($B6783,'Ownership Metrics'!$A:$A,'Ownership Metrics'!$C:$C),"")</f>
        <v>1707</v>
      </c>
      <c r="O6783" s="29">
        <f>IFERROR(_xlfn.XLOOKUP($B6783,'Ownership Metrics'!$A:$A,'Ownership Metrics'!$D:$D),"")</f>
        <v>36.35</v>
      </c>
      <c r="P6783" s="29">
        <f>IFERROR(_xlfn.XLOOKUP($B6783,'Ownership Metrics'!$A:$A,'Ownership Metrics'!$E:$E),"")</f>
        <v>58.08</v>
      </c>
      <c r="Q6783" s="30">
        <f>IFERROR(_xlfn.XLOOKUP($B6783,'Ownership Metrics'!$A:$A,'Ownership Metrics'!$F:$F),"")</f>
        <v>15</v>
      </c>
      <c r="R6783" s="30">
        <f>IFERROR(_xlfn.XLOOKUP($B6783,'Ownership Metrics'!$A:$A,'Ownership Metrics'!$G:$G),"")</f>
        <v>33</v>
      </c>
      <c r="S6783" s="27" t="str">
        <f>IFERROR(_xlfn.XLOOKUP($B6783,'Ownership Metrics'!$A:$A,'Ownership Metrics'!$H:$H),"")</f>
        <v>Moderat</v>
      </c>
      <c r="T6783" s="27" t="str">
        <f>IFERROR(_xlfn.XLOOKUP($B6783,'Ownership Metrics'!$A:$A,'Ownership Metrics'!$I:$I),"")</f>
        <v>Sedang</v>
      </c>
      <c r="U6783" s="27">
        <f>IF(COUNTIFS($B$2:$B6783,$B6783,$D$2:$D6783,$D6783)=1,1,0)</f>
        <v>1</v>
      </c>
      <c r="V6783" s="27">
        <f t="shared" si="316"/>
        <v>4.3</v>
      </c>
      <c r="W6783" s="27">
        <f t="shared" si="317"/>
        <v>6</v>
      </c>
      <c r="X6783" s="27">
        <f t="shared" si="315"/>
        <v>4.2999993216999997</v>
      </c>
    </row>
    <row r="6784" spans="1:24" x14ac:dyDescent="0.25">
      <c r="A6784" s="26">
        <v>46265</v>
      </c>
      <c r="B6784" s="27" t="s">
        <v>11055</v>
      </c>
      <c r="C6784" s="27" t="s">
        <v>6858</v>
      </c>
      <c r="D6784" s="27" t="s">
        <v>6859</v>
      </c>
      <c r="E6784" s="27" t="s">
        <v>35</v>
      </c>
      <c r="F6784" s="27" t="s">
        <v>23</v>
      </c>
      <c r="G6784" s="27" t="s">
        <v>36</v>
      </c>
      <c r="H6784" s="27" t="s">
        <v>24</v>
      </c>
      <c r="I6784" s="28">
        <v>706818395</v>
      </c>
      <c r="J6784" s="28">
        <v>0</v>
      </c>
      <c r="K6784" s="28">
        <v>706818395</v>
      </c>
      <c r="L6784" s="29">
        <v>22.52</v>
      </c>
      <c r="M6784" s="29">
        <f>IFERROR(_xlfn.XLOOKUP($B6784,'Ownership Metrics'!$A:$A,'Ownership Metrics'!$B:$B),"")</f>
        <v>14.34</v>
      </c>
      <c r="N6784" s="28">
        <f>IFERROR(_xlfn.XLOOKUP($B6784,'Ownership Metrics'!$A:$A,'Ownership Metrics'!$C:$C),"")</f>
        <v>1364</v>
      </c>
      <c r="O6784" s="29">
        <f>IFERROR(_xlfn.XLOOKUP($B6784,'Ownership Metrics'!$A:$A,'Ownership Metrics'!$D:$D),"")</f>
        <v>22.52</v>
      </c>
      <c r="P6784" s="29">
        <f>IFERROR(_xlfn.XLOOKUP($B6784,'Ownership Metrics'!$A:$A,'Ownership Metrics'!$E:$E),"")</f>
        <v>56.99</v>
      </c>
      <c r="Q6784" s="30">
        <f>IFERROR(_xlfn.XLOOKUP($B6784,'Ownership Metrics'!$A:$A,'Ownership Metrics'!$F:$F),"")</f>
        <v>8</v>
      </c>
      <c r="R6784" s="30">
        <f>IFERROR(_xlfn.XLOOKUP($B6784,'Ownership Metrics'!$A:$A,'Ownership Metrics'!$G:$G),"")</f>
        <v>39</v>
      </c>
      <c r="S6784" s="27" t="str">
        <f>IFERROR(_xlfn.XLOOKUP($B6784,'Ownership Metrics'!$A:$A,'Ownership Metrics'!$H:$H),"")</f>
        <v>Moderat</v>
      </c>
      <c r="T6784" s="27" t="str">
        <f>IFERROR(_xlfn.XLOOKUP($B6784,'Ownership Metrics'!$A:$A,'Ownership Metrics'!$I:$I),"")</f>
        <v>Sedang</v>
      </c>
      <c r="U6784" s="27">
        <f>IF(COUNTIFS($B$2:$B6784,$B6784,$D$2:$D6784,$D6784)=1,1,0)</f>
        <v>1</v>
      </c>
      <c r="V6784" s="27">
        <f t="shared" si="316"/>
        <v>22.52</v>
      </c>
      <c r="W6784" s="27">
        <f t="shared" si="317"/>
        <v>1</v>
      </c>
      <c r="X6784" s="27">
        <f t="shared" si="315"/>
        <v>22.5199993216</v>
      </c>
    </row>
    <row r="6785" spans="1:24" x14ac:dyDescent="0.25">
      <c r="A6785" s="26">
        <v>46265</v>
      </c>
      <c r="B6785" s="27" t="s">
        <v>11055</v>
      </c>
      <c r="C6785" s="27" t="s">
        <v>6858</v>
      </c>
      <c r="D6785" s="27" t="s">
        <v>6860</v>
      </c>
      <c r="E6785" s="27" t="s">
        <v>35</v>
      </c>
      <c r="F6785" s="27" t="s">
        <v>23</v>
      </c>
      <c r="G6785" s="27" t="s">
        <v>36</v>
      </c>
      <c r="H6785" s="27" t="s">
        <v>24</v>
      </c>
      <c r="I6785" s="28">
        <v>375000000</v>
      </c>
      <c r="J6785" s="28">
        <v>0</v>
      </c>
      <c r="K6785" s="28">
        <v>375000000</v>
      </c>
      <c r="L6785" s="29">
        <v>11.95</v>
      </c>
      <c r="M6785" s="29">
        <f>IFERROR(_xlfn.XLOOKUP($B6785,'Ownership Metrics'!$A:$A,'Ownership Metrics'!$B:$B),"")</f>
        <v>14.34</v>
      </c>
      <c r="N6785" s="28">
        <f>IFERROR(_xlfn.XLOOKUP($B6785,'Ownership Metrics'!$A:$A,'Ownership Metrics'!$C:$C),"")</f>
        <v>1364</v>
      </c>
      <c r="O6785" s="29">
        <f>IFERROR(_xlfn.XLOOKUP($B6785,'Ownership Metrics'!$A:$A,'Ownership Metrics'!$D:$D),"")</f>
        <v>22.52</v>
      </c>
      <c r="P6785" s="29">
        <f>IFERROR(_xlfn.XLOOKUP($B6785,'Ownership Metrics'!$A:$A,'Ownership Metrics'!$E:$E),"")</f>
        <v>56.99</v>
      </c>
      <c r="Q6785" s="30">
        <f>IFERROR(_xlfn.XLOOKUP($B6785,'Ownership Metrics'!$A:$A,'Ownership Metrics'!$F:$F),"")</f>
        <v>8</v>
      </c>
      <c r="R6785" s="30">
        <f>IFERROR(_xlfn.XLOOKUP($B6785,'Ownership Metrics'!$A:$A,'Ownership Metrics'!$G:$G),"")</f>
        <v>39</v>
      </c>
      <c r="S6785" s="27" t="str">
        <f>IFERROR(_xlfn.XLOOKUP($B6785,'Ownership Metrics'!$A:$A,'Ownership Metrics'!$H:$H),"")</f>
        <v>Moderat</v>
      </c>
      <c r="T6785" s="27" t="str">
        <f>IFERROR(_xlfn.XLOOKUP($B6785,'Ownership Metrics'!$A:$A,'Ownership Metrics'!$I:$I),"")</f>
        <v>Sedang</v>
      </c>
      <c r="U6785" s="27">
        <f>IF(COUNTIFS($B$2:$B6785,$B6785,$D$2:$D6785,$D6785)=1,1,0)</f>
        <v>1</v>
      </c>
      <c r="V6785" s="27">
        <f t="shared" si="316"/>
        <v>11.95</v>
      </c>
      <c r="W6785" s="27">
        <f t="shared" si="317"/>
        <v>3</v>
      </c>
      <c r="X6785" s="27">
        <f t="shared" si="315"/>
        <v>11.9499993215</v>
      </c>
    </row>
    <row r="6786" spans="1:24" x14ac:dyDescent="0.25">
      <c r="A6786" s="26">
        <v>46265</v>
      </c>
      <c r="B6786" s="27" t="s">
        <v>11055</v>
      </c>
      <c r="C6786" s="27" t="s">
        <v>6858</v>
      </c>
      <c r="D6786" s="27" t="s">
        <v>6861</v>
      </c>
      <c r="E6786" s="27" t="s">
        <v>35</v>
      </c>
      <c r="F6786" s="27" t="s">
        <v>23</v>
      </c>
      <c r="G6786" s="27" t="s">
        <v>36</v>
      </c>
      <c r="H6786" s="27" t="s">
        <v>24</v>
      </c>
      <c r="I6786" s="28">
        <v>100682500</v>
      </c>
      <c r="J6786" s="28">
        <v>0</v>
      </c>
      <c r="K6786" s="28">
        <v>100682500</v>
      </c>
      <c r="L6786" s="29">
        <v>3.21</v>
      </c>
      <c r="M6786" s="29">
        <f>IFERROR(_xlfn.XLOOKUP($B6786,'Ownership Metrics'!$A:$A,'Ownership Metrics'!$B:$B),"")</f>
        <v>14.34</v>
      </c>
      <c r="N6786" s="28">
        <f>IFERROR(_xlfn.XLOOKUP($B6786,'Ownership Metrics'!$A:$A,'Ownership Metrics'!$C:$C),"")</f>
        <v>1364</v>
      </c>
      <c r="O6786" s="29">
        <f>IFERROR(_xlfn.XLOOKUP($B6786,'Ownership Metrics'!$A:$A,'Ownership Metrics'!$D:$D),"")</f>
        <v>22.52</v>
      </c>
      <c r="P6786" s="29">
        <f>IFERROR(_xlfn.XLOOKUP($B6786,'Ownership Metrics'!$A:$A,'Ownership Metrics'!$E:$E),"")</f>
        <v>56.99</v>
      </c>
      <c r="Q6786" s="30">
        <f>IFERROR(_xlfn.XLOOKUP($B6786,'Ownership Metrics'!$A:$A,'Ownership Metrics'!$F:$F),"")</f>
        <v>8</v>
      </c>
      <c r="R6786" s="30">
        <f>IFERROR(_xlfn.XLOOKUP($B6786,'Ownership Metrics'!$A:$A,'Ownership Metrics'!$G:$G),"")</f>
        <v>39</v>
      </c>
      <c r="S6786" s="27" t="str">
        <f>IFERROR(_xlfn.XLOOKUP($B6786,'Ownership Metrics'!$A:$A,'Ownership Metrics'!$H:$H),"")</f>
        <v>Moderat</v>
      </c>
      <c r="T6786" s="27" t="str">
        <f>IFERROR(_xlfn.XLOOKUP($B6786,'Ownership Metrics'!$A:$A,'Ownership Metrics'!$I:$I),"")</f>
        <v>Sedang</v>
      </c>
      <c r="U6786" s="27">
        <f>IF(COUNTIFS($B$2:$B6786,$B6786,$D$2:$D6786,$D6786)=1,1,0)</f>
        <v>1</v>
      </c>
      <c r="V6786" s="27">
        <f t="shared" si="316"/>
        <v>3.21</v>
      </c>
      <c r="W6786" s="27">
        <f t="shared" si="317"/>
        <v>7</v>
      </c>
      <c r="X6786" s="27">
        <f t="shared" ref="X6786:X6849" si="318">$V6786-(ROW()*0.0000000001)</f>
        <v>3.2099993213999998</v>
      </c>
    </row>
    <row r="6787" spans="1:24" x14ac:dyDescent="0.25">
      <c r="A6787" s="26">
        <v>46265</v>
      </c>
      <c r="B6787" s="27" t="s">
        <v>11055</v>
      </c>
      <c r="C6787" s="27" t="s">
        <v>6858</v>
      </c>
      <c r="D6787" s="27" t="s">
        <v>6862</v>
      </c>
      <c r="E6787" s="27" t="s">
        <v>35</v>
      </c>
      <c r="F6787" s="27" t="s">
        <v>23</v>
      </c>
      <c r="G6787" s="27" t="s">
        <v>36</v>
      </c>
      <c r="H6787" s="27" t="s">
        <v>24</v>
      </c>
      <c r="I6787" s="28">
        <v>334302326</v>
      </c>
      <c r="J6787" s="28">
        <v>0</v>
      </c>
      <c r="K6787" s="28">
        <v>334302326</v>
      </c>
      <c r="L6787" s="29">
        <v>10.65</v>
      </c>
      <c r="M6787" s="29">
        <f>IFERROR(_xlfn.XLOOKUP($B6787,'Ownership Metrics'!$A:$A,'Ownership Metrics'!$B:$B),"")</f>
        <v>14.34</v>
      </c>
      <c r="N6787" s="28">
        <f>IFERROR(_xlfn.XLOOKUP($B6787,'Ownership Metrics'!$A:$A,'Ownership Metrics'!$C:$C),"")</f>
        <v>1364</v>
      </c>
      <c r="O6787" s="29">
        <f>IFERROR(_xlfn.XLOOKUP($B6787,'Ownership Metrics'!$A:$A,'Ownership Metrics'!$D:$D),"")</f>
        <v>22.52</v>
      </c>
      <c r="P6787" s="29">
        <f>IFERROR(_xlfn.XLOOKUP($B6787,'Ownership Metrics'!$A:$A,'Ownership Metrics'!$E:$E),"")</f>
        <v>56.99</v>
      </c>
      <c r="Q6787" s="30">
        <f>IFERROR(_xlfn.XLOOKUP($B6787,'Ownership Metrics'!$A:$A,'Ownership Metrics'!$F:$F),"")</f>
        <v>8</v>
      </c>
      <c r="R6787" s="30">
        <f>IFERROR(_xlfn.XLOOKUP($B6787,'Ownership Metrics'!$A:$A,'Ownership Metrics'!$G:$G),"")</f>
        <v>39</v>
      </c>
      <c r="S6787" s="27" t="str">
        <f>IFERROR(_xlfn.XLOOKUP($B6787,'Ownership Metrics'!$A:$A,'Ownership Metrics'!$H:$H),"")</f>
        <v>Moderat</v>
      </c>
      <c r="T6787" s="27" t="str">
        <f>IFERROR(_xlfn.XLOOKUP($B6787,'Ownership Metrics'!$A:$A,'Ownership Metrics'!$I:$I),"")</f>
        <v>Sedang</v>
      </c>
      <c r="U6787" s="27">
        <f>IF(COUNTIFS($B$2:$B6787,$B6787,$D$2:$D6787,$D6787)=1,1,0)</f>
        <v>1</v>
      </c>
      <c r="V6787" s="27">
        <f t="shared" ref="V6787:V6850" si="319">SUMIFS($L$2:$L$10000,$B$2:$B$10000,$B6787,$D$2:$D$10000,$D6787)</f>
        <v>10.65</v>
      </c>
      <c r="W6787" s="27">
        <f t="shared" ref="W6787:W6850" si="320">COUNTIFS($B$2:$B$10000,$B6787,$U$2:$U$10000,1,$X$2:$X$10000,"&gt;"&amp;$X6787)+1</f>
        <v>4</v>
      </c>
      <c r="X6787" s="27">
        <f t="shared" si="318"/>
        <v>10.649999321300001</v>
      </c>
    </row>
    <row r="6788" spans="1:24" x14ac:dyDescent="0.25">
      <c r="A6788" s="26">
        <v>46265</v>
      </c>
      <c r="B6788" s="27" t="s">
        <v>11055</v>
      </c>
      <c r="C6788" s="27" t="s">
        <v>6858</v>
      </c>
      <c r="D6788" s="27" t="s">
        <v>6863</v>
      </c>
      <c r="E6788" s="27" t="s">
        <v>35</v>
      </c>
      <c r="F6788" s="27" t="s">
        <v>23</v>
      </c>
      <c r="G6788" s="27" t="s">
        <v>36</v>
      </c>
      <c r="H6788" s="27" t="s">
        <v>24</v>
      </c>
      <c r="I6788" s="28">
        <v>706818395</v>
      </c>
      <c r="J6788" s="28">
        <v>0</v>
      </c>
      <c r="K6788" s="28">
        <v>706818395</v>
      </c>
      <c r="L6788" s="29">
        <v>22.52</v>
      </c>
      <c r="M6788" s="29">
        <f>IFERROR(_xlfn.XLOOKUP($B6788,'Ownership Metrics'!$A:$A,'Ownership Metrics'!$B:$B),"")</f>
        <v>14.34</v>
      </c>
      <c r="N6788" s="28">
        <f>IFERROR(_xlfn.XLOOKUP($B6788,'Ownership Metrics'!$A:$A,'Ownership Metrics'!$C:$C),"")</f>
        <v>1364</v>
      </c>
      <c r="O6788" s="29">
        <f>IFERROR(_xlfn.XLOOKUP($B6788,'Ownership Metrics'!$A:$A,'Ownership Metrics'!$D:$D),"")</f>
        <v>22.52</v>
      </c>
      <c r="P6788" s="29">
        <f>IFERROR(_xlfn.XLOOKUP($B6788,'Ownership Metrics'!$A:$A,'Ownership Metrics'!$E:$E),"")</f>
        <v>56.99</v>
      </c>
      <c r="Q6788" s="30">
        <f>IFERROR(_xlfn.XLOOKUP($B6788,'Ownership Metrics'!$A:$A,'Ownership Metrics'!$F:$F),"")</f>
        <v>8</v>
      </c>
      <c r="R6788" s="30">
        <f>IFERROR(_xlfn.XLOOKUP($B6788,'Ownership Metrics'!$A:$A,'Ownership Metrics'!$G:$G),"")</f>
        <v>39</v>
      </c>
      <c r="S6788" s="27" t="str">
        <f>IFERROR(_xlfn.XLOOKUP($B6788,'Ownership Metrics'!$A:$A,'Ownership Metrics'!$H:$H),"")</f>
        <v>Moderat</v>
      </c>
      <c r="T6788" s="27" t="str">
        <f>IFERROR(_xlfn.XLOOKUP($B6788,'Ownership Metrics'!$A:$A,'Ownership Metrics'!$I:$I),"")</f>
        <v>Sedang</v>
      </c>
      <c r="U6788" s="27">
        <f>IF(COUNTIFS($B$2:$B6788,$B6788,$D$2:$D6788,$D6788)=1,1,0)</f>
        <v>1</v>
      </c>
      <c r="V6788" s="27">
        <f t="shared" si="319"/>
        <v>22.52</v>
      </c>
      <c r="W6788" s="27">
        <f t="shared" si="320"/>
        <v>2</v>
      </c>
      <c r="X6788" s="27">
        <f t="shared" si="318"/>
        <v>22.5199993212</v>
      </c>
    </row>
    <row r="6789" spans="1:24" x14ac:dyDescent="0.25">
      <c r="A6789" s="26">
        <v>46265</v>
      </c>
      <c r="B6789" s="27" t="s">
        <v>11055</v>
      </c>
      <c r="C6789" s="27" t="s">
        <v>6858</v>
      </c>
      <c r="D6789" s="27" t="s">
        <v>6864</v>
      </c>
      <c r="E6789" s="27" t="s">
        <v>35</v>
      </c>
      <c r="F6789" s="27" t="s">
        <v>23</v>
      </c>
      <c r="G6789" s="27" t="s">
        <v>36</v>
      </c>
      <c r="H6789" s="27" t="s">
        <v>24</v>
      </c>
      <c r="I6789" s="28">
        <v>75595100</v>
      </c>
      <c r="J6789" s="28">
        <v>0</v>
      </c>
      <c r="K6789" s="28">
        <v>75595100</v>
      </c>
      <c r="L6789" s="29">
        <v>2.41</v>
      </c>
      <c r="M6789" s="29">
        <f>IFERROR(_xlfn.XLOOKUP($B6789,'Ownership Metrics'!$A:$A,'Ownership Metrics'!$B:$B),"")</f>
        <v>14.34</v>
      </c>
      <c r="N6789" s="28">
        <f>IFERROR(_xlfn.XLOOKUP($B6789,'Ownership Metrics'!$A:$A,'Ownership Metrics'!$C:$C),"")</f>
        <v>1364</v>
      </c>
      <c r="O6789" s="29">
        <f>IFERROR(_xlfn.XLOOKUP($B6789,'Ownership Metrics'!$A:$A,'Ownership Metrics'!$D:$D),"")</f>
        <v>22.52</v>
      </c>
      <c r="P6789" s="29">
        <f>IFERROR(_xlfn.XLOOKUP($B6789,'Ownership Metrics'!$A:$A,'Ownership Metrics'!$E:$E),"")</f>
        <v>56.99</v>
      </c>
      <c r="Q6789" s="30">
        <f>IFERROR(_xlfn.XLOOKUP($B6789,'Ownership Metrics'!$A:$A,'Ownership Metrics'!$F:$F),"")</f>
        <v>8</v>
      </c>
      <c r="R6789" s="30">
        <f>IFERROR(_xlfn.XLOOKUP($B6789,'Ownership Metrics'!$A:$A,'Ownership Metrics'!$G:$G),"")</f>
        <v>39</v>
      </c>
      <c r="S6789" s="27" t="str">
        <f>IFERROR(_xlfn.XLOOKUP($B6789,'Ownership Metrics'!$A:$A,'Ownership Metrics'!$H:$H),"")</f>
        <v>Moderat</v>
      </c>
      <c r="T6789" s="27" t="str">
        <f>IFERROR(_xlfn.XLOOKUP($B6789,'Ownership Metrics'!$A:$A,'Ownership Metrics'!$I:$I),"")</f>
        <v>Sedang</v>
      </c>
      <c r="U6789" s="27">
        <f>IF(COUNTIFS($B$2:$B6789,$B6789,$D$2:$D6789,$D6789)=1,1,0)</f>
        <v>1</v>
      </c>
      <c r="V6789" s="27">
        <f t="shared" si="319"/>
        <v>2.41</v>
      </c>
      <c r="W6789" s="27">
        <f t="shared" si="320"/>
        <v>8</v>
      </c>
      <c r="X6789" s="27">
        <f t="shared" si="318"/>
        <v>2.4099993210999999</v>
      </c>
    </row>
    <row r="6790" spans="1:24" x14ac:dyDescent="0.25">
      <c r="A6790" s="26">
        <v>46265</v>
      </c>
      <c r="B6790" s="27" t="s">
        <v>11055</v>
      </c>
      <c r="C6790" s="27" t="s">
        <v>6858</v>
      </c>
      <c r="D6790" s="27" t="s">
        <v>6865</v>
      </c>
      <c r="E6790" s="27" t="s">
        <v>35</v>
      </c>
      <c r="F6790" s="27" t="s">
        <v>23</v>
      </c>
      <c r="G6790" s="27" t="s">
        <v>36</v>
      </c>
      <c r="H6790" s="27" t="s">
        <v>24</v>
      </c>
      <c r="I6790" s="28">
        <v>194767442</v>
      </c>
      <c r="J6790" s="28">
        <v>0</v>
      </c>
      <c r="K6790" s="28">
        <v>194767442</v>
      </c>
      <c r="L6790" s="29">
        <v>6.2</v>
      </c>
      <c r="M6790" s="29">
        <f>IFERROR(_xlfn.XLOOKUP($B6790,'Ownership Metrics'!$A:$A,'Ownership Metrics'!$B:$B),"")</f>
        <v>14.34</v>
      </c>
      <c r="N6790" s="28">
        <f>IFERROR(_xlfn.XLOOKUP($B6790,'Ownership Metrics'!$A:$A,'Ownership Metrics'!$C:$C),"")</f>
        <v>1364</v>
      </c>
      <c r="O6790" s="29">
        <f>IFERROR(_xlfn.XLOOKUP($B6790,'Ownership Metrics'!$A:$A,'Ownership Metrics'!$D:$D),"")</f>
        <v>22.52</v>
      </c>
      <c r="P6790" s="29">
        <f>IFERROR(_xlfn.XLOOKUP($B6790,'Ownership Metrics'!$A:$A,'Ownership Metrics'!$E:$E),"")</f>
        <v>56.99</v>
      </c>
      <c r="Q6790" s="30">
        <f>IFERROR(_xlfn.XLOOKUP($B6790,'Ownership Metrics'!$A:$A,'Ownership Metrics'!$F:$F),"")</f>
        <v>8</v>
      </c>
      <c r="R6790" s="30">
        <f>IFERROR(_xlfn.XLOOKUP($B6790,'Ownership Metrics'!$A:$A,'Ownership Metrics'!$G:$G),"")</f>
        <v>39</v>
      </c>
      <c r="S6790" s="27" t="str">
        <f>IFERROR(_xlfn.XLOOKUP($B6790,'Ownership Metrics'!$A:$A,'Ownership Metrics'!$H:$H),"")</f>
        <v>Moderat</v>
      </c>
      <c r="T6790" s="27" t="str">
        <f>IFERROR(_xlfn.XLOOKUP($B6790,'Ownership Metrics'!$A:$A,'Ownership Metrics'!$I:$I),"")</f>
        <v>Sedang</v>
      </c>
      <c r="U6790" s="27">
        <f>IF(COUNTIFS($B$2:$B6790,$B6790,$D$2:$D6790,$D6790)=1,1,0)</f>
        <v>1</v>
      </c>
      <c r="V6790" s="27">
        <f t="shared" si="319"/>
        <v>6.2</v>
      </c>
      <c r="W6790" s="27">
        <f t="shared" si="320"/>
        <v>5</v>
      </c>
      <c r="X6790" s="27">
        <f t="shared" si="318"/>
        <v>6.199999321</v>
      </c>
    </row>
    <row r="6791" spans="1:24" x14ac:dyDescent="0.25">
      <c r="A6791" s="26">
        <v>46265</v>
      </c>
      <c r="B6791" s="27" t="s">
        <v>11055</v>
      </c>
      <c r="C6791" s="27" t="s">
        <v>6858</v>
      </c>
      <c r="D6791" s="27" t="s">
        <v>6866</v>
      </c>
      <c r="E6791" s="27" t="s">
        <v>35</v>
      </c>
      <c r="F6791" s="27" t="s">
        <v>23</v>
      </c>
      <c r="G6791" s="27" t="s">
        <v>36</v>
      </c>
      <c r="H6791" s="27" t="s">
        <v>24</v>
      </c>
      <c r="I6791" s="28">
        <v>194767442</v>
      </c>
      <c r="J6791" s="28">
        <v>0</v>
      </c>
      <c r="K6791" s="28">
        <v>194767442</v>
      </c>
      <c r="L6791" s="29">
        <v>6.2</v>
      </c>
      <c r="M6791" s="29">
        <f>IFERROR(_xlfn.XLOOKUP($B6791,'Ownership Metrics'!$A:$A,'Ownership Metrics'!$B:$B),"")</f>
        <v>14.34</v>
      </c>
      <c r="N6791" s="28">
        <f>IFERROR(_xlfn.XLOOKUP($B6791,'Ownership Metrics'!$A:$A,'Ownership Metrics'!$C:$C),"")</f>
        <v>1364</v>
      </c>
      <c r="O6791" s="29">
        <f>IFERROR(_xlfn.XLOOKUP($B6791,'Ownership Metrics'!$A:$A,'Ownership Metrics'!$D:$D),"")</f>
        <v>22.52</v>
      </c>
      <c r="P6791" s="29">
        <f>IFERROR(_xlfn.XLOOKUP($B6791,'Ownership Metrics'!$A:$A,'Ownership Metrics'!$E:$E),"")</f>
        <v>56.99</v>
      </c>
      <c r="Q6791" s="30">
        <f>IFERROR(_xlfn.XLOOKUP($B6791,'Ownership Metrics'!$A:$A,'Ownership Metrics'!$F:$F),"")</f>
        <v>8</v>
      </c>
      <c r="R6791" s="30">
        <f>IFERROR(_xlfn.XLOOKUP($B6791,'Ownership Metrics'!$A:$A,'Ownership Metrics'!$G:$G),"")</f>
        <v>39</v>
      </c>
      <c r="S6791" s="27" t="str">
        <f>IFERROR(_xlfn.XLOOKUP($B6791,'Ownership Metrics'!$A:$A,'Ownership Metrics'!$H:$H),"")</f>
        <v>Moderat</v>
      </c>
      <c r="T6791" s="27" t="str">
        <f>IFERROR(_xlfn.XLOOKUP($B6791,'Ownership Metrics'!$A:$A,'Ownership Metrics'!$I:$I),"")</f>
        <v>Sedang</v>
      </c>
      <c r="U6791" s="27">
        <f>IF(COUNTIFS($B$2:$B6791,$B6791,$D$2:$D6791,$D6791)=1,1,0)</f>
        <v>1</v>
      </c>
      <c r="V6791" s="27">
        <f t="shared" si="319"/>
        <v>6.2</v>
      </c>
      <c r="W6791" s="27">
        <f t="shared" si="320"/>
        <v>6</v>
      </c>
      <c r="X6791" s="27">
        <f t="shared" si="318"/>
        <v>6.1999993208999999</v>
      </c>
    </row>
    <row r="6792" spans="1:24" x14ac:dyDescent="0.25">
      <c r="A6792" s="26">
        <v>46265</v>
      </c>
      <c r="B6792" s="27" t="s">
        <v>11056</v>
      </c>
      <c r="C6792" s="27" t="s">
        <v>6868</v>
      </c>
      <c r="D6792" s="27" t="s">
        <v>6869</v>
      </c>
      <c r="E6792" s="27" t="s">
        <v>22</v>
      </c>
      <c r="F6792" s="27" t="s">
        <v>23</v>
      </c>
      <c r="G6792" s="27"/>
      <c r="H6792" s="27" t="s">
        <v>24</v>
      </c>
      <c r="I6792" s="28">
        <v>0</v>
      </c>
      <c r="J6792" s="28">
        <v>3735000</v>
      </c>
      <c r="K6792" s="28">
        <v>3735000</v>
      </c>
      <c r="L6792" s="29">
        <v>4.95</v>
      </c>
      <c r="M6792" s="29">
        <f>IFERROR(_xlfn.XLOOKUP($B6792,'Ownership Metrics'!$A:$A,'Ownership Metrics'!$B:$B),"")</f>
        <v>14.74</v>
      </c>
      <c r="N6792" s="28">
        <f>IFERROR(_xlfn.XLOOKUP($B6792,'Ownership Metrics'!$A:$A,'Ownership Metrics'!$C:$C),"")</f>
        <v>787</v>
      </c>
      <c r="O6792" s="29">
        <f>IFERROR(_xlfn.XLOOKUP($B6792,'Ownership Metrics'!$A:$A,'Ownership Metrics'!$D:$D),"")</f>
        <v>21.78</v>
      </c>
      <c r="P6792" s="29">
        <f>IFERROR(_xlfn.XLOOKUP($B6792,'Ownership Metrics'!$A:$A,'Ownership Metrics'!$E:$E),"")</f>
        <v>34.36</v>
      </c>
      <c r="Q6792" s="30">
        <f>IFERROR(_xlfn.XLOOKUP($B6792,'Ownership Metrics'!$A:$A,'Ownership Metrics'!$F:$F),"")</f>
        <v>16</v>
      </c>
      <c r="R6792" s="30">
        <f>IFERROR(_xlfn.XLOOKUP($B6792,'Ownership Metrics'!$A:$A,'Ownership Metrics'!$G:$G),"")</f>
        <v>20</v>
      </c>
      <c r="S6792" s="27" t="str">
        <f>IFERROR(_xlfn.XLOOKUP($B6792,'Ownership Metrics'!$A:$A,'Ownership Metrics'!$H:$H),"")</f>
        <v>Tersebar</v>
      </c>
      <c r="T6792" s="27" t="str">
        <f>IFERROR(_xlfn.XLOOKUP($B6792,'Ownership Metrics'!$A:$A,'Ownership Metrics'!$I:$I),"")</f>
        <v>Rendah</v>
      </c>
      <c r="U6792" s="27">
        <f>IF(COUNTIFS($B$2:$B6792,$B6792,$D$2:$D6792,$D6792)=1,1,0)</f>
        <v>1</v>
      </c>
      <c r="V6792" s="27">
        <f t="shared" si="319"/>
        <v>4.95</v>
      </c>
      <c r="W6792" s="27">
        <f t="shared" si="320"/>
        <v>4</v>
      </c>
      <c r="X6792" s="27">
        <f t="shared" si="318"/>
        <v>4.9499993207999999</v>
      </c>
    </row>
    <row r="6793" spans="1:24" x14ac:dyDescent="0.25">
      <c r="A6793" s="26">
        <v>46265</v>
      </c>
      <c r="B6793" s="27" t="s">
        <v>11056</v>
      </c>
      <c r="C6793" s="27" t="s">
        <v>6868</v>
      </c>
      <c r="D6793" s="27" t="s">
        <v>6870</v>
      </c>
      <c r="E6793" s="27" t="s">
        <v>22</v>
      </c>
      <c r="F6793" s="27" t="s">
        <v>23</v>
      </c>
      <c r="G6793" s="27"/>
      <c r="H6793" s="27" t="s">
        <v>24</v>
      </c>
      <c r="I6793" s="28">
        <v>0</v>
      </c>
      <c r="J6793" s="28">
        <v>3735000</v>
      </c>
      <c r="K6793" s="28">
        <v>3735000</v>
      </c>
      <c r="L6793" s="29">
        <v>4.95</v>
      </c>
      <c r="M6793" s="29">
        <f>IFERROR(_xlfn.XLOOKUP($B6793,'Ownership Metrics'!$A:$A,'Ownership Metrics'!$B:$B),"")</f>
        <v>14.74</v>
      </c>
      <c r="N6793" s="28">
        <f>IFERROR(_xlfn.XLOOKUP($B6793,'Ownership Metrics'!$A:$A,'Ownership Metrics'!$C:$C),"")</f>
        <v>787</v>
      </c>
      <c r="O6793" s="29">
        <f>IFERROR(_xlfn.XLOOKUP($B6793,'Ownership Metrics'!$A:$A,'Ownership Metrics'!$D:$D),"")</f>
        <v>21.78</v>
      </c>
      <c r="P6793" s="29">
        <f>IFERROR(_xlfn.XLOOKUP($B6793,'Ownership Metrics'!$A:$A,'Ownership Metrics'!$E:$E),"")</f>
        <v>34.36</v>
      </c>
      <c r="Q6793" s="30">
        <f>IFERROR(_xlfn.XLOOKUP($B6793,'Ownership Metrics'!$A:$A,'Ownership Metrics'!$F:$F),"")</f>
        <v>16</v>
      </c>
      <c r="R6793" s="30">
        <f>IFERROR(_xlfn.XLOOKUP($B6793,'Ownership Metrics'!$A:$A,'Ownership Metrics'!$G:$G),"")</f>
        <v>20</v>
      </c>
      <c r="S6793" s="27" t="str">
        <f>IFERROR(_xlfn.XLOOKUP($B6793,'Ownership Metrics'!$A:$A,'Ownership Metrics'!$H:$H),"")</f>
        <v>Tersebar</v>
      </c>
      <c r="T6793" s="27" t="str">
        <f>IFERROR(_xlfn.XLOOKUP($B6793,'Ownership Metrics'!$A:$A,'Ownership Metrics'!$I:$I),"")</f>
        <v>Rendah</v>
      </c>
      <c r="U6793" s="27">
        <f>IF(COUNTIFS($B$2:$B6793,$B6793,$D$2:$D6793,$D6793)=1,1,0)</f>
        <v>1</v>
      </c>
      <c r="V6793" s="27">
        <f t="shared" si="319"/>
        <v>4.95</v>
      </c>
      <c r="W6793" s="27">
        <f t="shared" si="320"/>
        <v>5</v>
      </c>
      <c r="X6793" s="27">
        <f t="shared" si="318"/>
        <v>4.9499993206999999</v>
      </c>
    </row>
    <row r="6794" spans="1:24" x14ac:dyDescent="0.25">
      <c r="A6794" s="26">
        <v>46265</v>
      </c>
      <c r="B6794" s="27" t="s">
        <v>11056</v>
      </c>
      <c r="C6794" s="27" t="s">
        <v>6868</v>
      </c>
      <c r="D6794" s="27" t="s">
        <v>6871</v>
      </c>
      <c r="E6794" s="27" t="s">
        <v>22</v>
      </c>
      <c r="F6794" s="27" t="s">
        <v>23</v>
      </c>
      <c r="G6794" s="27"/>
      <c r="H6794" s="27" t="s">
        <v>24</v>
      </c>
      <c r="I6794" s="28">
        <v>0</v>
      </c>
      <c r="J6794" s="28">
        <v>3742800</v>
      </c>
      <c r="K6794" s="28">
        <v>3742800</v>
      </c>
      <c r="L6794" s="29">
        <v>4.96</v>
      </c>
      <c r="M6794" s="29">
        <f>IFERROR(_xlfn.XLOOKUP($B6794,'Ownership Metrics'!$A:$A,'Ownership Metrics'!$B:$B),"")</f>
        <v>14.74</v>
      </c>
      <c r="N6794" s="28">
        <f>IFERROR(_xlfn.XLOOKUP($B6794,'Ownership Metrics'!$A:$A,'Ownership Metrics'!$C:$C),"")</f>
        <v>787</v>
      </c>
      <c r="O6794" s="29">
        <f>IFERROR(_xlfn.XLOOKUP($B6794,'Ownership Metrics'!$A:$A,'Ownership Metrics'!$D:$D),"")</f>
        <v>21.78</v>
      </c>
      <c r="P6794" s="29">
        <f>IFERROR(_xlfn.XLOOKUP($B6794,'Ownership Metrics'!$A:$A,'Ownership Metrics'!$E:$E),"")</f>
        <v>34.36</v>
      </c>
      <c r="Q6794" s="30">
        <f>IFERROR(_xlfn.XLOOKUP($B6794,'Ownership Metrics'!$A:$A,'Ownership Metrics'!$F:$F),"")</f>
        <v>16</v>
      </c>
      <c r="R6794" s="30">
        <f>IFERROR(_xlfn.XLOOKUP($B6794,'Ownership Metrics'!$A:$A,'Ownership Metrics'!$G:$G),"")</f>
        <v>20</v>
      </c>
      <c r="S6794" s="27" t="str">
        <f>IFERROR(_xlfn.XLOOKUP($B6794,'Ownership Metrics'!$A:$A,'Ownership Metrics'!$H:$H),"")</f>
        <v>Tersebar</v>
      </c>
      <c r="T6794" s="27" t="str">
        <f>IFERROR(_xlfn.XLOOKUP($B6794,'Ownership Metrics'!$A:$A,'Ownership Metrics'!$I:$I),"")</f>
        <v>Rendah</v>
      </c>
      <c r="U6794" s="27">
        <f>IF(COUNTIFS($B$2:$B6794,$B6794,$D$2:$D6794,$D6794)=1,1,0)</f>
        <v>1</v>
      </c>
      <c r="V6794" s="27">
        <f t="shared" si="319"/>
        <v>4.96</v>
      </c>
      <c r="W6794" s="27">
        <f t="shared" si="320"/>
        <v>3</v>
      </c>
      <c r="X6794" s="27">
        <f t="shared" si="318"/>
        <v>4.9599993205999997</v>
      </c>
    </row>
    <row r="6795" spans="1:24" x14ac:dyDescent="0.25">
      <c r="A6795" s="26">
        <v>46265</v>
      </c>
      <c r="B6795" s="27" t="s">
        <v>11056</v>
      </c>
      <c r="C6795" s="27" t="s">
        <v>6868</v>
      </c>
      <c r="D6795" s="27" t="s">
        <v>6872</v>
      </c>
      <c r="E6795" s="27" t="s">
        <v>22</v>
      </c>
      <c r="F6795" s="27" t="s">
        <v>23</v>
      </c>
      <c r="G6795" s="27"/>
      <c r="H6795" s="27" t="s">
        <v>24</v>
      </c>
      <c r="I6795" s="28">
        <v>0</v>
      </c>
      <c r="J6795" s="28">
        <v>3725000</v>
      </c>
      <c r="K6795" s="28">
        <v>3725000</v>
      </c>
      <c r="L6795" s="29">
        <v>4.9400000000000004</v>
      </c>
      <c r="M6795" s="29">
        <f>IFERROR(_xlfn.XLOOKUP($B6795,'Ownership Metrics'!$A:$A,'Ownership Metrics'!$B:$B),"")</f>
        <v>14.74</v>
      </c>
      <c r="N6795" s="28">
        <f>IFERROR(_xlfn.XLOOKUP($B6795,'Ownership Metrics'!$A:$A,'Ownership Metrics'!$C:$C),"")</f>
        <v>787</v>
      </c>
      <c r="O6795" s="29">
        <f>IFERROR(_xlfn.XLOOKUP($B6795,'Ownership Metrics'!$A:$A,'Ownership Metrics'!$D:$D),"")</f>
        <v>21.78</v>
      </c>
      <c r="P6795" s="29">
        <f>IFERROR(_xlfn.XLOOKUP($B6795,'Ownership Metrics'!$A:$A,'Ownership Metrics'!$E:$E),"")</f>
        <v>34.36</v>
      </c>
      <c r="Q6795" s="30">
        <f>IFERROR(_xlfn.XLOOKUP($B6795,'Ownership Metrics'!$A:$A,'Ownership Metrics'!$F:$F),"")</f>
        <v>16</v>
      </c>
      <c r="R6795" s="30">
        <f>IFERROR(_xlfn.XLOOKUP($B6795,'Ownership Metrics'!$A:$A,'Ownership Metrics'!$G:$G),"")</f>
        <v>20</v>
      </c>
      <c r="S6795" s="27" t="str">
        <f>IFERROR(_xlfn.XLOOKUP($B6795,'Ownership Metrics'!$A:$A,'Ownership Metrics'!$H:$H),"")</f>
        <v>Tersebar</v>
      </c>
      <c r="T6795" s="27" t="str">
        <f>IFERROR(_xlfn.XLOOKUP($B6795,'Ownership Metrics'!$A:$A,'Ownership Metrics'!$I:$I),"")</f>
        <v>Rendah</v>
      </c>
      <c r="U6795" s="27">
        <f>IF(COUNTIFS($B$2:$B6795,$B6795,$D$2:$D6795,$D6795)=1,1,0)</f>
        <v>1</v>
      </c>
      <c r="V6795" s="27">
        <f t="shared" si="319"/>
        <v>4.9400000000000004</v>
      </c>
      <c r="W6795" s="27">
        <f t="shared" si="320"/>
        <v>6</v>
      </c>
      <c r="X6795" s="27">
        <f t="shared" si="318"/>
        <v>4.9399993205000001</v>
      </c>
    </row>
    <row r="6796" spans="1:24" x14ac:dyDescent="0.25">
      <c r="A6796" s="26">
        <v>46265</v>
      </c>
      <c r="B6796" s="27" t="s">
        <v>11056</v>
      </c>
      <c r="C6796" s="27" t="s">
        <v>6868</v>
      </c>
      <c r="D6796" s="27" t="s">
        <v>6873</v>
      </c>
      <c r="E6796" s="27" t="s">
        <v>22</v>
      </c>
      <c r="F6796" s="27" t="s">
        <v>23</v>
      </c>
      <c r="G6796" s="27"/>
      <c r="H6796" s="27" t="s">
        <v>24</v>
      </c>
      <c r="I6796" s="28">
        <v>0</v>
      </c>
      <c r="J6796" s="28">
        <v>3701550</v>
      </c>
      <c r="K6796" s="28">
        <v>3701550</v>
      </c>
      <c r="L6796" s="29">
        <v>4.91</v>
      </c>
      <c r="M6796" s="29">
        <f>IFERROR(_xlfn.XLOOKUP($B6796,'Ownership Metrics'!$A:$A,'Ownership Metrics'!$B:$B),"")</f>
        <v>14.74</v>
      </c>
      <c r="N6796" s="28">
        <f>IFERROR(_xlfn.XLOOKUP($B6796,'Ownership Metrics'!$A:$A,'Ownership Metrics'!$C:$C),"")</f>
        <v>787</v>
      </c>
      <c r="O6796" s="29">
        <f>IFERROR(_xlfn.XLOOKUP($B6796,'Ownership Metrics'!$A:$A,'Ownership Metrics'!$D:$D),"")</f>
        <v>21.78</v>
      </c>
      <c r="P6796" s="29">
        <f>IFERROR(_xlfn.XLOOKUP($B6796,'Ownership Metrics'!$A:$A,'Ownership Metrics'!$E:$E),"")</f>
        <v>34.36</v>
      </c>
      <c r="Q6796" s="30">
        <f>IFERROR(_xlfn.XLOOKUP($B6796,'Ownership Metrics'!$A:$A,'Ownership Metrics'!$F:$F),"")</f>
        <v>16</v>
      </c>
      <c r="R6796" s="30">
        <f>IFERROR(_xlfn.XLOOKUP($B6796,'Ownership Metrics'!$A:$A,'Ownership Metrics'!$G:$G),"")</f>
        <v>20</v>
      </c>
      <c r="S6796" s="27" t="str">
        <f>IFERROR(_xlfn.XLOOKUP($B6796,'Ownership Metrics'!$A:$A,'Ownership Metrics'!$H:$H),"")</f>
        <v>Tersebar</v>
      </c>
      <c r="T6796" s="27" t="str">
        <f>IFERROR(_xlfn.XLOOKUP($B6796,'Ownership Metrics'!$A:$A,'Ownership Metrics'!$I:$I),"")</f>
        <v>Rendah</v>
      </c>
      <c r="U6796" s="27">
        <f>IF(COUNTIFS($B$2:$B6796,$B6796,$D$2:$D6796,$D6796)=1,1,0)</f>
        <v>1</v>
      </c>
      <c r="V6796" s="27">
        <f t="shared" si="319"/>
        <v>4.91</v>
      </c>
      <c r="W6796" s="27">
        <f t="shared" si="320"/>
        <v>9</v>
      </c>
      <c r="X6796" s="27">
        <f t="shared" si="318"/>
        <v>4.9099993203999999</v>
      </c>
    </row>
    <row r="6797" spans="1:24" x14ac:dyDescent="0.25">
      <c r="A6797" s="26">
        <v>46265</v>
      </c>
      <c r="B6797" s="27" t="s">
        <v>11056</v>
      </c>
      <c r="C6797" s="27" t="s">
        <v>6868</v>
      </c>
      <c r="D6797" s="27" t="s">
        <v>6874</v>
      </c>
      <c r="E6797" s="27" t="s">
        <v>22</v>
      </c>
      <c r="F6797" s="27" t="s">
        <v>23</v>
      </c>
      <c r="G6797" s="27"/>
      <c r="H6797" s="27" t="s">
        <v>24</v>
      </c>
      <c r="I6797" s="28">
        <v>0</v>
      </c>
      <c r="J6797" s="28">
        <v>3700000</v>
      </c>
      <c r="K6797" s="28">
        <v>3700000</v>
      </c>
      <c r="L6797" s="29">
        <v>4.91</v>
      </c>
      <c r="M6797" s="29">
        <f>IFERROR(_xlfn.XLOOKUP($B6797,'Ownership Metrics'!$A:$A,'Ownership Metrics'!$B:$B),"")</f>
        <v>14.74</v>
      </c>
      <c r="N6797" s="28">
        <f>IFERROR(_xlfn.XLOOKUP($B6797,'Ownership Metrics'!$A:$A,'Ownership Metrics'!$C:$C),"")</f>
        <v>787</v>
      </c>
      <c r="O6797" s="29">
        <f>IFERROR(_xlfn.XLOOKUP($B6797,'Ownership Metrics'!$A:$A,'Ownership Metrics'!$D:$D),"")</f>
        <v>21.78</v>
      </c>
      <c r="P6797" s="29">
        <f>IFERROR(_xlfn.XLOOKUP($B6797,'Ownership Metrics'!$A:$A,'Ownership Metrics'!$E:$E),"")</f>
        <v>34.36</v>
      </c>
      <c r="Q6797" s="30">
        <f>IFERROR(_xlfn.XLOOKUP($B6797,'Ownership Metrics'!$A:$A,'Ownership Metrics'!$F:$F),"")</f>
        <v>16</v>
      </c>
      <c r="R6797" s="30">
        <f>IFERROR(_xlfn.XLOOKUP($B6797,'Ownership Metrics'!$A:$A,'Ownership Metrics'!$G:$G),"")</f>
        <v>20</v>
      </c>
      <c r="S6797" s="27" t="str">
        <f>IFERROR(_xlfn.XLOOKUP($B6797,'Ownership Metrics'!$A:$A,'Ownership Metrics'!$H:$H),"")</f>
        <v>Tersebar</v>
      </c>
      <c r="T6797" s="27" t="str">
        <f>IFERROR(_xlfn.XLOOKUP($B6797,'Ownership Metrics'!$A:$A,'Ownership Metrics'!$I:$I),"")</f>
        <v>Rendah</v>
      </c>
      <c r="U6797" s="27">
        <f>IF(COUNTIFS($B$2:$B6797,$B6797,$D$2:$D6797,$D6797)=1,1,0)</f>
        <v>1</v>
      </c>
      <c r="V6797" s="27">
        <f t="shared" si="319"/>
        <v>4.91</v>
      </c>
      <c r="W6797" s="27">
        <f t="shared" si="320"/>
        <v>10</v>
      </c>
      <c r="X6797" s="27">
        <f t="shared" si="318"/>
        <v>4.9099993202999999</v>
      </c>
    </row>
    <row r="6798" spans="1:24" x14ac:dyDescent="0.25">
      <c r="A6798" s="26">
        <v>46265</v>
      </c>
      <c r="B6798" s="27" t="s">
        <v>11056</v>
      </c>
      <c r="C6798" s="27" t="s">
        <v>6868</v>
      </c>
      <c r="D6798" s="27" t="s">
        <v>6875</v>
      </c>
      <c r="E6798" s="27" t="s">
        <v>22</v>
      </c>
      <c r="F6798" s="27" t="s">
        <v>23</v>
      </c>
      <c r="G6798" s="27"/>
      <c r="H6798" s="27" t="s">
        <v>24</v>
      </c>
      <c r="I6798" s="28">
        <v>0</v>
      </c>
      <c r="J6798" s="28">
        <v>3725000</v>
      </c>
      <c r="K6798" s="28">
        <v>3725000</v>
      </c>
      <c r="L6798" s="29">
        <v>4.9400000000000004</v>
      </c>
      <c r="M6798" s="29">
        <f>IFERROR(_xlfn.XLOOKUP($B6798,'Ownership Metrics'!$A:$A,'Ownership Metrics'!$B:$B),"")</f>
        <v>14.74</v>
      </c>
      <c r="N6798" s="28">
        <f>IFERROR(_xlfn.XLOOKUP($B6798,'Ownership Metrics'!$A:$A,'Ownership Metrics'!$C:$C),"")</f>
        <v>787</v>
      </c>
      <c r="O6798" s="29">
        <f>IFERROR(_xlfn.XLOOKUP($B6798,'Ownership Metrics'!$A:$A,'Ownership Metrics'!$D:$D),"")</f>
        <v>21.78</v>
      </c>
      <c r="P6798" s="29">
        <f>IFERROR(_xlfn.XLOOKUP($B6798,'Ownership Metrics'!$A:$A,'Ownership Metrics'!$E:$E),"")</f>
        <v>34.36</v>
      </c>
      <c r="Q6798" s="30">
        <f>IFERROR(_xlfn.XLOOKUP($B6798,'Ownership Metrics'!$A:$A,'Ownership Metrics'!$F:$F),"")</f>
        <v>16</v>
      </c>
      <c r="R6798" s="30">
        <f>IFERROR(_xlfn.XLOOKUP($B6798,'Ownership Metrics'!$A:$A,'Ownership Metrics'!$G:$G),"")</f>
        <v>20</v>
      </c>
      <c r="S6798" s="27" t="str">
        <f>IFERROR(_xlfn.XLOOKUP($B6798,'Ownership Metrics'!$A:$A,'Ownership Metrics'!$H:$H),"")</f>
        <v>Tersebar</v>
      </c>
      <c r="T6798" s="27" t="str">
        <f>IFERROR(_xlfn.XLOOKUP($B6798,'Ownership Metrics'!$A:$A,'Ownership Metrics'!$I:$I),"")</f>
        <v>Rendah</v>
      </c>
      <c r="U6798" s="27">
        <f>IF(COUNTIFS($B$2:$B6798,$B6798,$D$2:$D6798,$D6798)=1,1,0)</f>
        <v>1</v>
      </c>
      <c r="V6798" s="27">
        <f t="shared" si="319"/>
        <v>4.9400000000000004</v>
      </c>
      <c r="W6798" s="27">
        <f t="shared" si="320"/>
        <v>7</v>
      </c>
      <c r="X6798" s="27">
        <f t="shared" si="318"/>
        <v>4.9399993202000001</v>
      </c>
    </row>
    <row r="6799" spans="1:24" x14ac:dyDescent="0.25">
      <c r="A6799" s="26">
        <v>46265</v>
      </c>
      <c r="B6799" s="27" t="s">
        <v>11056</v>
      </c>
      <c r="C6799" s="27" t="s">
        <v>6868</v>
      </c>
      <c r="D6799" s="27" t="s">
        <v>6876</v>
      </c>
      <c r="E6799" s="27" t="s">
        <v>22</v>
      </c>
      <c r="F6799" s="27" t="s">
        <v>32</v>
      </c>
      <c r="G6799" s="27"/>
      <c r="H6799" s="27" t="s">
        <v>56</v>
      </c>
      <c r="I6799" s="28">
        <v>16423425</v>
      </c>
      <c r="J6799" s="28">
        <v>0</v>
      </c>
      <c r="K6799" s="28">
        <v>16423425</v>
      </c>
      <c r="L6799" s="29">
        <v>21.78</v>
      </c>
      <c r="M6799" s="29">
        <f>IFERROR(_xlfn.XLOOKUP($B6799,'Ownership Metrics'!$A:$A,'Ownership Metrics'!$B:$B),"")</f>
        <v>14.74</v>
      </c>
      <c r="N6799" s="28">
        <f>IFERROR(_xlfn.XLOOKUP($B6799,'Ownership Metrics'!$A:$A,'Ownership Metrics'!$C:$C),"")</f>
        <v>787</v>
      </c>
      <c r="O6799" s="29">
        <f>IFERROR(_xlfn.XLOOKUP($B6799,'Ownership Metrics'!$A:$A,'Ownership Metrics'!$D:$D),"")</f>
        <v>21.78</v>
      </c>
      <c r="P6799" s="29">
        <f>IFERROR(_xlfn.XLOOKUP($B6799,'Ownership Metrics'!$A:$A,'Ownership Metrics'!$E:$E),"")</f>
        <v>34.36</v>
      </c>
      <c r="Q6799" s="30">
        <f>IFERROR(_xlfn.XLOOKUP($B6799,'Ownership Metrics'!$A:$A,'Ownership Metrics'!$F:$F),"")</f>
        <v>16</v>
      </c>
      <c r="R6799" s="30">
        <f>IFERROR(_xlfn.XLOOKUP($B6799,'Ownership Metrics'!$A:$A,'Ownership Metrics'!$G:$G),"")</f>
        <v>20</v>
      </c>
      <c r="S6799" s="27" t="str">
        <f>IFERROR(_xlfn.XLOOKUP($B6799,'Ownership Metrics'!$A:$A,'Ownership Metrics'!$H:$H),"")</f>
        <v>Tersebar</v>
      </c>
      <c r="T6799" s="27" t="str">
        <f>IFERROR(_xlfn.XLOOKUP($B6799,'Ownership Metrics'!$A:$A,'Ownership Metrics'!$I:$I),"")</f>
        <v>Rendah</v>
      </c>
      <c r="U6799" s="27">
        <f>IF(COUNTIFS($B$2:$B6799,$B6799,$D$2:$D6799,$D6799)=1,1,0)</f>
        <v>1</v>
      </c>
      <c r="V6799" s="27">
        <f t="shared" si="319"/>
        <v>21.78</v>
      </c>
      <c r="W6799" s="27">
        <f t="shared" si="320"/>
        <v>1</v>
      </c>
      <c r="X6799" s="27">
        <f t="shared" si="318"/>
        <v>21.7799993201</v>
      </c>
    </row>
    <row r="6800" spans="1:24" x14ac:dyDescent="0.25">
      <c r="A6800" s="26">
        <v>46265</v>
      </c>
      <c r="B6800" s="27" t="s">
        <v>11056</v>
      </c>
      <c r="C6800" s="27" t="s">
        <v>6868</v>
      </c>
      <c r="D6800" s="27" t="s">
        <v>140</v>
      </c>
      <c r="E6800" s="27" t="s">
        <v>35</v>
      </c>
      <c r="F6800" s="27" t="s">
        <v>23</v>
      </c>
      <c r="G6800" s="27" t="s">
        <v>36</v>
      </c>
      <c r="H6800" s="27" t="s">
        <v>24</v>
      </c>
      <c r="I6800" s="28">
        <v>952900</v>
      </c>
      <c r="J6800" s="28">
        <v>0</v>
      </c>
      <c r="K6800" s="28">
        <v>952900</v>
      </c>
      <c r="L6800" s="29">
        <v>1.26</v>
      </c>
      <c r="M6800" s="29">
        <f>IFERROR(_xlfn.XLOOKUP($B6800,'Ownership Metrics'!$A:$A,'Ownership Metrics'!$B:$B),"")</f>
        <v>14.74</v>
      </c>
      <c r="N6800" s="28">
        <f>IFERROR(_xlfn.XLOOKUP($B6800,'Ownership Metrics'!$A:$A,'Ownership Metrics'!$C:$C),"")</f>
        <v>787</v>
      </c>
      <c r="O6800" s="29">
        <f>IFERROR(_xlfn.XLOOKUP($B6800,'Ownership Metrics'!$A:$A,'Ownership Metrics'!$D:$D),"")</f>
        <v>21.78</v>
      </c>
      <c r="P6800" s="29">
        <f>IFERROR(_xlfn.XLOOKUP($B6800,'Ownership Metrics'!$A:$A,'Ownership Metrics'!$E:$E),"")</f>
        <v>34.36</v>
      </c>
      <c r="Q6800" s="30">
        <f>IFERROR(_xlfn.XLOOKUP($B6800,'Ownership Metrics'!$A:$A,'Ownership Metrics'!$F:$F),"")</f>
        <v>16</v>
      </c>
      <c r="R6800" s="30">
        <f>IFERROR(_xlfn.XLOOKUP($B6800,'Ownership Metrics'!$A:$A,'Ownership Metrics'!$G:$G),"")</f>
        <v>20</v>
      </c>
      <c r="S6800" s="27" t="str">
        <f>IFERROR(_xlfn.XLOOKUP($B6800,'Ownership Metrics'!$A:$A,'Ownership Metrics'!$H:$H),"")</f>
        <v>Tersebar</v>
      </c>
      <c r="T6800" s="27" t="str">
        <f>IFERROR(_xlfn.XLOOKUP($B6800,'Ownership Metrics'!$A:$A,'Ownership Metrics'!$I:$I),"")</f>
        <v>Rendah</v>
      </c>
      <c r="U6800" s="27">
        <f>IF(COUNTIFS($B$2:$B6800,$B6800,$D$2:$D6800,$D6800)=1,1,0)</f>
        <v>1</v>
      </c>
      <c r="V6800" s="27">
        <f t="shared" si="319"/>
        <v>1.26</v>
      </c>
      <c r="W6800" s="27">
        <f t="shared" si="320"/>
        <v>15</v>
      </c>
      <c r="X6800" s="27">
        <f t="shared" si="318"/>
        <v>1.2599993199999999</v>
      </c>
    </row>
    <row r="6801" spans="1:24" x14ac:dyDescent="0.25">
      <c r="A6801" s="26">
        <v>46265</v>
      </c>
      <c r="B6801" s="27" t="s">
        <v>11056</v>
      </c>
      <c r="C6801" s="27" t="s">
        <v>6868</v>
      </c>
      <c r="D6801" s="27" t="s">
        <v>6877</v>
      </c>
      <c r="E6801" s="27" t="s">
        <v>35</v>
      </c>
      <c r="F6801" s="27" t="s">
        <v>23</v>
      </c>
      <c r="G6801" s="27" t="s">
        <v>36</v>
      </c>
      <c r="H6801" s="27"/>
      <c r="I6801" s="28">
        <v>3727700</v>
      </c>
      <c r="J6801" s="28">
        <v>0</v>
      </c>
      <c r="K6801" s="28">
        <v>3727700</v>
      </c>
      <c r="L6801" s="29">
        <v>4.9400000000000004</v>
      </c>
      <c r="M6801" s="29">
        <f>IFERROR(_xlfn.XLOOKUP($B6801,'Ownership Metrics'!$A:$A,'Ownership Metrics'!$B:$B),"")</f>
        <v>14.74</v>
      </c>
      <c r="N6801" s="28">
        <f>IFERROR(_xlfn.XLOOKUP($B6801,'Ownership Metrics'!$A:$A,'Ownership Metrics'!$C:$C),"")</f>
        <v>787</v>
      </c>
      <c r="O6801" s="29">
        <f>IFERROR(_xlfn.XLOOKUP($B6801,'Ownership Metrics'!$A:$A,'Ownership Metrics'!$D:$D),"")</f>
        <v>21.78</v>
      </c>
      <c r="P6801" s="29">
        <f>IFERROR(_xlfn.XLOOKUP($B6801,'Ownership Metrics'!$A:$A,'Ownership Metrics'!$E:$E),"")</f>
        <v>34.36</v>
      </c>
      <c r="Q6801" s="30">
        <f>IFERROR(_xlfn.XLOOKUP($B6801,'Ownership Metrics'!$A:$A,'Ownership Metrics'!$F:$F),"")</f>
        <v>16</v>
      </c>
      <c r="R6801" s="30">
        <f>IFERROR(_xlfn.XLOOKUP($B6801,'Ownership Metrics'!$A:$A,'Ownership Metrics'!$G:$G),"")</f>
        <v>20</v>
      </c>
      <c r="S6801" s="27" t="str">
        <f>IFERROR(_xlfn.XLOOKUP($B6801,'Ownership Metrics'!$A:$A,'Ownership Metrics'!$H:$H),"")</f>
        <v>Tersebar</v>
      </c>
      <c r="T6801" s="27" t="str">
        <f>IFERROR(_xlfn.XLOOKUP($B6801,'Ownership Metrics'!$A:$A,'Ownership Metrics'!$I:$I),"")</f>
        <v>Rendah</v>
      </c>
      <c r="U6801" s="27">
        <f>IF(COUNTIFS($B$2:$B6801,$B6801,$D$2:$D6801,$D6801)=1,1,0)</f>
        <v>1</v>
      </c>
      <c r="V6801" s="27">
        <f t="shared" si="319"/>
        <v>4.9400000000000004</v>
      </c>
      <c r="W6801" s="27">
        <f t="shared" si="320"/>
        <v>8</v>
      </c>
      <c r="X6801" s="27">
        <f t="shared" si="318"/>
        <v>4.9399993199000001</v>
      </c>
    </row>
    <row r="6802" spans="1:24" x14ac:dyDescent="0.25">
      <c r="A6802" s="26">
        <v>46265</v>
      </c>
      <c r="B6802" s="27" t="s">
        <v>11056</v>
      </c>
      <c r="C6802" s="27" t="s">
        <v>6868</v>
      </c>
      <c r="D6802" s="27" t="s">
        <v>3389</v>
      </c>
      <c r="E6802" s="27" t="s">
        <v>35</v>
      </c>
      <c r="F6802" s="27" t="s">
        <v>23</v>
      </c>
      <c r="G6802" s="27" t="s">
        <v>36</v>
      </c>
      <c r="H6802" s="27" t="s">
        <v>24</v>
      </c>
      <c r="I6802" s="28">
        <v>3546100</v>
      </c>
      <c r="J6802" s="28">
        <v>0</v>
      </c>
      <c r="K6802" s="28">
        <v>3546100</v>
      </c>
      <c r="L6802" s="29">
        <v>4.7</v>
      </c>
      <c r="M6802" s="29">
        <f>IFERROR(_xlfn.XLOOKUP($B6802,'Ownership Metrics'!$A:$A,'Ownership Metrics'!$B:$B),"")</f>
        <v>14.74</v>
      </c>
      <c r="N6802" s="28">
        <f>IFERROR(_xlfn.XLOOKUP($B6802,'Ownership Metrics'!$A:$A,'Ownership Metrics'!$C:$C),"")</f>
        <v>787</v>
      </c>
      <c r="O6802" s="29">
        <f>IFERROR(_xlfn.XLOOKUP($B6802,'Ownership Metrics'!$A:$A,'Ownership Metrics'!$D:$D),"")</f>
        <v>21.78</v>
      </c>
      <c r="P6802" s="29">
        <f>IFERROR(_xlfn.XLOOKUP($B6802,'Ownership Metrics'!$A:$A,'Ownership Metrics'!$E:$E),"")</f>
        <v>34.36</v>
      </c>
      <c r="Q6802" s="30">
        <f>IFERROR(_xlfn.XLOOKUP($B6802,'Ownership Metrics'!$A:$A,'Ownership Metrics'!$F:$F),"")</f>
        <v>16</v>
      </c>
      <c r="R6802" s="30">
        <f>IFERROR(_xlfn.XLOOKUP($B6802,'Ownership Metrics'!$A:$A,'Ownership Metrics'!$G:$G),"")</f>
        <v>20</v>
      </c>
      <c r="S6802" s="27" t="str">
        <f>IFERROR(_xlfn.XLOOKUP($B6802,'Ownership Metrics'!$A:$A,'Ownership Metrics'!$H:$H),"")</f>
        <v>Tersebar</v>
      </c>
      <c r="T6802" s="27" t="str">
        <f>IFERROR(_xlfn.XLOOKUP($B6802,'Ownership Metrics'!$A:$A,'Ownership Metrics'!$I:$I),"")</f>
        <v>Rendah</v>
      </c>
      <c r="U6802" s="27">
        <f>IF(COUNTIFS($B$2:$B6802,$B6802,$D$2:$D6802,$D6802)=1,1,0)</f>
        <v>1</v>
      </c>
      <c r="V6802" s="27">
        <f t="shared" si="319"/>
        <v>4.7</v>
      </c>
      <c r="W6802" s="27">
        <f t="shared" si="320"/>
        <v>12</v>
      </c>
      <c r="X6802" s="27">
        <f t="shared" si="318"/>
        <v>4.6999993197999999</v>
      </c>
    </row>
    <row r="6803" spans="1:24" x14ac:dyDescent="0.25">
      <c r="A6803" s="26">
        <v>46265</v>
      </c>
      <c r="B6803" s="27" t="s">
        <v>11056</v>
      </c>
      <c r="C6803" s="27" t="s">
        <v>6868</v>
      </c>
      <c r="D6803" s="27" t="s">
        <v>6878</v>
      </c>
      <c r="E6803" s="27" t="s">
        <v>35</v>
      </c>
      <c r="F6803" s="27" t="s">
        <v>23</v>
      </c>
      <c r="G6803" s="27" t="s">
        <v>36</v>
      </c>
      <c r="H6803" s="27"/>
      <c r="I6803" s="28">
        <v>2300250</v>
      </c>
      <c r="J6803" s="28">
        <v>0</v>
      </c>
      <c r="K6803" s="28">
        <v>2300250</v>
      </c>
      <c r="L6803" s="29">
        <v>3.05</v>
      </c>
      <c r="M6803" s="29">
        <f>IFERROR(_xlfn.XLOOKUP($B6803,'Ownership Metrics'!$A:$A,'Ownership Metrics'!$B:$B),"")</f>
        <v>14.74</v>
      </c>
      <c r="N6803" s="28">
        <f>IFERROR(_xlfn.XLOOKUP($B6803,'Ownership Metrics'!$A:$A,'Ownership Metrics'!$C:$C),"")</f>
        <v>787</v>
      </c>
      <c r="O6803" s="29">
        <f>IFERROR(_xlfn.XLOOKUP($B6803,'Ownership Metrics'!$A:$A,'Ownership Metrics'!$D:$D),"")</f>
        <v>21.78</v>
      </c>
      <c r="P6803" s="29">
        <f>IFERROR(_xlfn.XLOOKUP($B6803,'Ownership Metrics'!$A:$A,'Ownership Metrics'!$E:$E),"")</f>
        <v>34.36</v>
      </c>
      <c r="Q6803" s="30">
        <f>IFERROR(_xlfn.XLOOKUP($B6803,'Ownership Metrics'!$A:$A,'Ownership Metrics'!$F:$F),"")</f>
        <v>16</v>
      </c>
      <c r="R6803" s="30">
        <f>IFERROR(_xlfn.XLOOKUP($B6803,'Ownership Metrics'!$A:$A,'Ownership Metrics'!$G:$G),"")</f>
        <v>20</v>
      </c>
      <c r="S6803" s="27" t="str">
        <f>IFERROR(_xlfn.XLOOKUP($B6803,'Ownership Metrics'!$A:$A,'Ownership Metrics'!$H:$H),"")</f>
        <v>Tersebar</v>
      </c>
      <c r="T6803" s="27" t="str">
        <f>IFERROR(_xlfn.XLOOKUP($B6803,'Ownership Metrics'!$A:$A,'Ownership Metrics'!$I:$I),"")</f>
        <v>Rendah</v>
      </c>
      <c r="U6803" s="27">
        <f>IF(COUNTIFS($B$2:$B6803,$B6803,$D$2:$D6803,$D6803)=1,1,0)</f>
        <v>1</v>
      </c>
      <c r="V6803" s="27">
        <f t="shared" si="319"/>
        <v>3.05</v>
      </c>
      <c r="W6803" s="27">
        <f t="shared" si="320"/>
        <v>13</v>
      </c>
      <c r="X6803" s="27">
        <f t="shared" si="318"/>
        <v>3.0499993196999999</v>
      </c>
    </row>
    <row r="6804" spans="1:24" x14ac:dyDescent="0.25">
      <c r="A6804" s="26">
        <v>46265</v>
      </c>
      <c r="B6804" s="27" t="s">
        <v>11056</v>
      </c>
      <c r="C6804" s="27" t="s">
        <v>6868</v>
      </c>
      <c r="D6804" s="27" t="s">
        <v>1336</v>
      </c>
      <c r="E6804" s="27" t="s">
        <v>35</v>
      </c>
      <c r="F6804" s="27" t="s">
        <v>23</v>
      </c>
      <c r="G6804" s="27" t="s">
        <v>36</v>
      </c>
      <c r="H6804" s="27" t="s">
        <v>24</v>
      </c>
      <c r="I6804" s="28">
        <v>959800</v>
      </c>
      <c r="J6804" s="28">
        <v>0</v>
      </c>
      <c r="K6804" s="28">
        <v>959800</v>
      </c>
      <c r="L6804" s="29">
        <v>1.27</v>
      </c>
      <c r="M6804" s="29">
        <f>IFERROR(_xlfn.XLOOKUP($B6804,'Ownership Metrics'!$A:$A,'Ownership Metrics'!$B:$B),"")</f>
        <v>14.74</v>
      </c>
      <c r="N6804" s="28">
        <f>IFERROR(_xlfn.XLOOKUP($B6804,'Ownership Metrics'!$A:$A,'Ownership Metrics'!$C:$C),"")</f>
        <v>787</v>
      </c>
      <c r="O6804" s="29">
        <f>IFERROR(_xlfn.XLOOKUP($B6804,'Ownership Metrics'!$A:$A,'Ownership Metrics'!$D:$D),"")</f>
        <v>21.78</v>
      </c>
      <c r="P6804" s="29">
        <f>IFERROR(_xlfn.XLOOKUP($B6804,'Ownership Metrics'!$A:$A,'Ownership Metrics'!$E:$E),"")</f>
        <v>34.36</v>
      </c>
      <c r="Q6804" s="30">
        <f>IFERROR(_xlfn.XLOOKUP($B6804,'Ownership Metrics'!$A:$A,'Ownership Metrics'!$F:$F),"")</f>
        <v>16</v>
      </c>
      <c r="R6804" s="30">
        <f>IFERROR(_xlfn.XLOOKUP($B6804,'Ownership Metrics'!$A:$A,'Ownership Metrics'!$G:$G),"")</f>
        <v>20</v>
      </c>
      <c r="S6804" s="27" t="str">
        <f>IFERROR(_xlfn.XLOOKUP($B6804,'Ownership Metrics'!$A:$A,'Ownership Metrics'!$H:$H),"")</f>
        <v>Tersebar</v>
      </c>
      <c r="T6804" s="27" t="str">
        <f>IFERROR(_xlfn.XLOOKUP($B6804,'Ownership Metrics'!$A:$A,'Ownership Metrics'!$I:$I),"")</f>
        <v>Rendah</v>
      </c>
      <c r="U6804" s="27">
        <f>IF(COUNTIFS($B$2:$B6804,$B6804,$D$2:$D6804,$D6804)=1,1,0)</f>
        <v>1</v>
      </c>
      <c r="V6804" s="27">
        <f t="shared" si="319"/>
        <v>1.27</v>
      </c>
      <c r="W6804" s="27">
        <f t="shared" si="320"/>
        <v>14</v>
      </c>
      <c r="X6804" s="27">
        <f t="shared" si="318"/>
        <v>1.2699993196000001</v>
      </c>
    </row>
    <row r="6805" spans="1:24" x14ac:dyDescent="0.25">
      <c r="A6805" s="26">
        <v>46265</v>
      </c>
      <c r="B6805" s="27" t="s">
        <v>11056</v>
      </c>
      <c r="C6805" s="27" t="s">
        <v>6868</v>
      </c>
      <c r="D6805" s="27" t="s">
        <v>6879</v>
      </c>
      <c r="E6805" s="27" t="s">
        <v>35</v>
      </c>
      <c r="F6805" s="27" t="s">
        <v>23</v>
      </c>
      <c r="G6805" s="27" t="s">
        <v>36</v>
      </c>
      <c r="H6805" s="27"/>
      <c r="I6805" s="28">
        <v>895000</v>
      </c>
      <c r="J6805" s="28">
        <v>0</v>
      </c>
      <c r="K6805" s="28">
        <v>895000</v>
      </c>
      <c r="L6805" s="29">
        <v>1.19</v>
      </c>
      <c r="M6805" s="29">
        <f>IFERROR(_xlfn.XLOOKUP($B6805,'Ownership Metrics'!$A:$A,'Ownership Metrics'!$B:$B),"")</f>
        <v>14.74</v>
      </c>
      <c r="N6805" s="28">
        <f>IFERROR(_xlfn.XLOOKUP($B6805,'Ownership Metrics'!$A:$A,'Ownership Metrics'!$C:$C),"")</f>
        <v>787</v>
      </c>
      <c r="O6805" s="29">
        <f>IFERROR(_xlfn.XLOOKUP($B6805,'Ownership Metrics'!$A:$A,'Ownership Metrics'!$D:$D),"")</f>
        <v>21.78</v>
      </c>
      <c r="P6805" s="29">
        <f>IFERROR(_xlfn.XLOOKUP($B6805,'Ownership Metrics'!$A:$A,'Ownership Metrics'!$E:$E),"")</f>
        <v>34.36</v>
      </c>
      <c r="Q6805" s="30">
        <f>IFERROR(_xlfn.XLOOKUP($B6805,'Ownership Metrics'!$A:$A,'Ownership Metrics'!$F:$F),"")</f>
        <v>16</v>
      </c>
      <c r="R6805" s="30">
        <f>IFERROR(_xlfn.XLOOKUP($B6805,'Ownership Metrics'!$A:$A,'Ownership Metrics'!$G:$G),"")</f>
        <v>20</v>
      </c>
      <c r="S6805" s="27" t="str">
        <f>IFERROR(_xlfn.XLOOKUP($B6805,'Ownership Metrics'!$A:$A,'Ownership Metrics'!$H:$H),"")</f>
        <v>Tersebar</v>
      </c>
      <c r="T6805" s="27" t="str">
        <f>IFERROR(_xlfn.XLOOKUP($B6805,'Ownership Metrics'!$A:$A,'Ownership Metrics'!$I:$I),"")</f>
        <v>Rendah</v>
      </c>
      <c r="U6805" s="27">
        <f>IF(COUNTIFS($B$2:$B6805,$B6805,$D$2:$D6805,$D6805)=1,1,0)</f>
        <v>1</v>
      </c>
      <c r="V6805" s="27">
        <f t="shared" si="319"/>
        <v>1.19</v>
      </c>
      <c r="W6805" s="27">
        <f t="shared" si="320"/>
        <v>16</v>
      </c>
      <c r="X6805" s="27">
        <f t="shared" si="318"/>
        <v>1.1899993195</v>
      </c>
    </row>
    <row r="6806" spans="1:24" x14ac:dyDescent="0.25">
      <c r="A6806" s="26">
        <v>46265</v>
      </c>
      <c r="B6806" s="27" t="s">
        <v>11056</v>
      </c>
      <c r="C6806" s="27" t="s">
        <v>6868</v>
      </c>
      <c r="D6806" s="27" t="s">
        <v>554</v>
      </c>
      <c r="E6806" s="27" t="s">
        <v>555</v>
      </c>
      <c r="F6806" s="27" t="s">
        <v>23</v>
      </c>
      <c r="G6806" s="27"/>
      <c r="H6806" s="27" t="s">
        <v>24</v>
      </c>
      <c r="I6806" s="28">
        <v>3690100</v>
      </c>
      <c r="J6806" s="28">
        <v>0</v>
      </c>
      <c r="K6806" s="28">
        <v>3690100</v>
      </c>
      <c r="L6806" s="29">
        <v>4.8899999999999997</v>
      </c>
      <c r="M6806" s="29">
        <f>IFERROR(_xlfn.XLOOKUP($B6806,'Ownership Metrics'!$A:$A,'Ownership Metrics'!$B:$B),"")</f>
        <v>14.74</v>
      </c>
      <c r="N6806" s="28">
        <f>IFERROR(_xlfn.XLOOKUP($B6806,'Ownership Metrics'!$A:$A,'Ownership Metrics'!$C:$C),"")</f>
        <v>787</v>
      </c>
      <c r="O6806" s="29">
        <f>IFERROR(_xlfn.XLOOKUP($B6806,'Ownership Metrics'!$A:$A,'Ownership Metrics'!$D:$D),"")</f>
        <v>21.78</v>
      </c>
      <c r="P6806" s="29">
        <f>IFERROR(_xlfn.XLOOKUP($B6806,'Ownership Metrics'!$A:$A,'Ownership Metrics'!$E:$E),"")</f>
        <v>34.36</v>
      </c>
      <c r="Q6806" s="30">
        <f>IFERROR(_xlfn.XLOOKUP($B6806,'Ownership Metrics'!$A:$A,'Ownership Metrics'!$F:$F),"")</f>
        <v>16</v>
      </c>
      <c r="R6806" s="30">
        <f>IFERROR(_xlfn.XLOOKUP($B6806,'Ownership Metrics'!$A:$A,'Ownership Metrics'!$G:$G),"")</f>
        <v>20</v>
      </c>
      <c r="S6806" s="27" t="str">
        <f>IFERROR(_xlfn.XLOOKUP($B6806,'Ownership Metrics'!$A:$A,'Ownership Metrics'!$H:$H),"")</f>
        <v>Tersebar</v>
      </c>
      <c r="T6806" s="27" t="str">
        <f>IFERROR(_xlfn.XLOOKUP($B6806,'Ownership Metrics'!$A:$A,'Ownership Metrics'!$I:$I),"")</f>
        <v>Rendah</v>
      </c>
      <c r="U6806" s="27">
        <f>IF(COUNTIFS($B$2:$B6806,$B6806,$D$2:$D6806,$D6806)=1,1,0)</f>
        <v>1</v>
      </c>
      <c r="V6806" s="27">
        <f t="shared" si="319"/>
        <v>4.8899999999999997</v>
      </c>
      <c r="W6806" s="27">
        <f t="shared" si="320"/>
        <v>11</v>
      </c>
      <c r="X6806" s="27">
        <f t="shared" si="318"/>
        <v>4.8899993193999993</v>
      </c>
    </row>
    <row r="6807" spans="1:24" x14ac:dyDescent="0.25">
      <c r="A6807" s="26">
        <v>46265</v>
      </c>
      <c r="B6807" s="27" t="s">
        <v>11056</v>
      </c>
      <c r="C6807" s="27" t="s">
        <v>6868</v>
      </c>
      <c r="D6807" s="27" t="s">
        <v>6880</v>
      </c>
      <c r="E6807" s="27" t="s">
        <v>124</v>
      </c>
      <c r="F6807" s="27" t="s">
        <v>32</v>
      </c>
      <c r="G6807" s="27"/>
      <c r="H6807" s="27" t="s">
        <v>256</v>
      </c>
      <c r="I6807" s="28">
        <v>5749750</v>
      </c>
      <c r="J6807" s="28">
        <v>0</v>
      </c>
      <c r="K6807" s="28">
        <v>5749750</v>
      </c>
      <c r="L6807" s="29">
        <v>7.62</v>
      </c>
      <c r="M6807" s="29">
        <f>IFERROR(_xlfn.XLOOKUP($B6807,'Ownership Metrics'!$A:$A,'Ownership Metrics'!$B:$B),"")</f>
        <v>14.74</v>
      </c>
      <c r="N6807" s="28">
        <f>IFERROR(_xlfn.XLOOKUP($B6807,'Ownership Metrics'!$A:$A,'Ownership Metrics'!$C:$C),"")</f>
        <v>787</v>
      </c>
      <c r="O6807" s="29">
        <f>IFERROR(_xlfn.XLOOKUP($B6807,'Ownership Metrics'!$A:$A,'Ownership Metrics'!$D:$D),"")</f>
        <v>21.78</v>
      </c>
      <c r="P6807" s="29">
        <f>IFERROR(_xlfn.XLOOKUP($B6807,'Ownership Metrics'!$A:$A,'Ownership Metrics'!$E:$E),"")</f>
        <v>34.36</v>
      </c>
      <c r="Q6807" s="30">
        <f>IFERROR(_xlfn.XLOOKUP($B6807,'Ownership Metrics'!$A:$A,'Ownership Metrics'!$F:$F),"")</f>
        <v>16</v>
      </c>
      <c r="R6807" s="30">
        <f>IFERROR(_xlfn.XLOOKUP($B6807,'Ownership Metrics'!$A:$A,'Ownership Metrics'!$G:$G),"")</f>
        <v>20</v>
      </c>
      <c r="S6807" s="27" t="str">
        <f>IFERROR(_xlfn.XLOOKUP($B6807,'Ownership Metrics'!$A:$A,'Ownership Metrics'!$H:$H),"")</f>
        <v>Tersebar</v>
      </c>
      <c r="T6807" s="27" t="str">
        <f>IFERROR(_xlfn.XLOOKUP($B6807,'Ownership Metrics'!$A:$A,'Ownership Metrics'!$I:$I),"")</f>
        <v>Rendah</v>
      </c>
      <c r="U6807" s="27">
        <f>IF(COUNTIFS($B$2:$B6807,$B6807,$D$2:$D6807,$D6807)=1,1,0)</f>
        <v>1</v>
      </c>
      <c r="V6807" s="27">
        <f t="shared" si="319"/>
        <v>7.62</v>
      </c>
      <c r="W6807" s="27">
        <f t="shared" si="320"/>
        <v>2</v>
      </c>
      <c r="X6807" s="27">
        <f t="shared" si="318"/>
        <v>7.6199993192999997</v>
      </c>
    </row>
    <row r="6808" spans="1:24" x14ac:dyDescent="0.25">
      <c r="A6808" s="26">
        <v>46265</v>
      </c>
      <c r="B6808" s="27" t="s">
        <v>11057</v>
      </c>
      <c r="C6808" s="27" t="s">
        <v>6882</v>
      </c>
      <c r="D6808" s="27" t="s">
        <v>1182</v>
      </c>
      <c r="E6808" s="27" t="s">
        <v>22</v>
      </c>
      <c r="F6808" s="27" t="s">
        <v>23</v>
      </c>
      <c r="G6808" s="27"/>
      <c r="H6808" s="27" t="s">
        <v>24</v>
      </c>
      <c r="I6808" s="28">
        <v>886785948</v>
      </c>
      <c r="J6808" s="28">
        <v>0</v>
      </c>
      <c r="K6808" s="28">
        <v>886785948</v>
      </c>
      <c r="L6808" s="29">
        <v>5.21</v>
      </c>
      <c r="M6808" s="29">
        <f>IFERROR(_xlfn.XLOOKUP($B6808,'Ownership Metrics'!$A:$A,'Ownership Metrics'!$B:$B),"")</f>
        <v>9.3699999999999992</v>
      </c>
      <c r="N6808" s="28">
        <f>IFERROR(_xlfn.XLOOKUP($B6808,'Ownership Metrics'!$A:$A,'Ownership Metrics'!$C:$C),"")</f>
        <v>3461</v>
      </c>
      <c r="O6808" s="29">
        <f>IFERROR(_xlfn.XLOOKUP($B6808,'Ownership Metrics'!$A:$A,'Ownership Metrics'!$D:$D),"")</f>
        <v>55.64</v>
      </c>
      <c r="P6808" s="29">
        <f>IFERROR(_xlfn.XLOOKUP($B6808,'Ownership Metrics'!$A:$A,'Ownership Metrics'!$E:$E),"")</f>
        <v>78.53</v>
      </c>
      <c r="Q6808" s="30">
        <f>IFERROR(_xlfn.XLOOKUP($B6808,'Ownership Metrics'!$A:$A,'Ownership Metrics'!$F:$F),"")</f>
        <v>9</v>
      </c>
      <c r="R6808" s="30">
        <f>IFERROR(_xlfn.XLOOKUP($B6808,'Ownership Metrics'!$A:$A,'Ownership Metrics'!$G:$G),"")</f>
        <v>55</v>
      </c>
      <c r="S6808" s="27" t="str">
        <f>IFERROR(_xlfn.XLOOKUP($B6808,'Ownership Metrics'!$A:$A,'Ownership Metrics'!$H:$H),"")</f>
        <v>Mayoritas</v>
      </c>
      <c r="T6808" s="27" t="str">
        <f>IFERROR(_xlfn.XLOOKUP($B6808,'Ownership Metrics'!$A:$A,'Ownership Metrics'!$I:$I),"")</f>
        <v>Sedang</v>
      </c>
      <c r="U6808" s="27">
        <f>IF(COUNTIFS($B$2:$B6808,$B6808,$D$2:$D6808,$D6808)=1,1,0)</f>
        <v>1</v>
      </c>
      <c r="V6808" s="27">
        <f t="shared" si="319"/>
        <v>5.21</v>
      </c>
      <c r="W6808" s="27">
        <f t="shared" si="320"/>
        <v>3</v>
      </c>
      <c r="X6808" s="27">
        <f t="shared" si="318"/>
        <v>5.2099993191999996</v>
      </c>
    </row>
    <row r="6809" spans="1:24" x14ac:dyDescent="0.25">
      <c r="A6809" s="26">
        <v>46265</v>
      </c>
      <c r="B6809" s="27" t="s">
        <v>11057</v>
      </c>
      <c r="C6809" s="27" t="s">
        <v>6882</v>
      </c>
      <c r="D6809" s="27" t="s">
        <v>1615</v>
      </c>
      <c r="E6809" s="27" t="s">
        <v>204</v>
      </c>
      <c r="F6809" s="27" t="s">
        <v>23</v>
      </c>
      <c r="G6809" s="27"/>
      <c r="H6809" s="27" t="s">
        <v>24</v>
      </c>
      <c r="I6809" s="28">
        <v>401885078</v>
      </c>
      <c r="J6809" s="28">
        <v>0</v>
      </c>
      <c r="K6809" s="28">
        <v>401885078</v>
      </c>
      <c r="L6809" s="29">
        <v>2.36</v>
      </c>
      <c r="M6809" s="29">
        <f>IFERROR(_xlfn.XLOOKUP($B6809,'Ownership Metrics'!$A:$A,'Ownership Metrics'!$B:$B),"")</f>
        <v>9.3699999999999992</v>
      </c>
      <c r="N6809" s="28">
        <f>IFERROR(_xlfn.XLOOKUP($B6809,'Ownership Metrics'!$A:$A,'Ownership Metrics'!$C:$C),"")</f>
        <v>3461</v>
      </c>
      <c r="O6809" s="29">
        <f>IFERROR(_xlfn.XLOOKUP($B6809,'Ownership Metrics'!$A:$A,'Ownership Metrics'!$D:$D),"")</f>
        <v>55.64</v>
      </c>
      <c r="P6809" s="29">
        <f>IFERROR(_xlfn.XLOOKUP($B6809,'Ownership Metrics'!$A:$A,'Ownership Metrics'!$E:$E),"")</f>
        <v>78.53</v>
      </c>
      <c r="Q6809" s="30">
        <f>IFERROR(_xlfn.XLOOKUP($B6809,'Ownership Metrics'!$A:$A,'Ownership Metrics'!$F:$F),"")</f>
        <v>9</v>
      </c>
      <c r="R6809" s="30">
        <f>IFERROR(_xlfn.XLOOKUP($B6809,'Ownership Metrics'!$A:$A,'Ownership Metrics'!$G:$G),"")</f>
        <v>55</v>
      </c>
      <c r="S6809" s="27" t="str">
        <f>IFERROR(_xlfn.XLOOKUP($B6809,'Ownership Metrics'!$A:$A,'Ownership Metrics'!$H:$H),"")</f>
        <v>Mayoritas</v>
      </c>
      <c r="T6809" s="27" t="str">
        <f>IFERROR(_xlfn.XLOOKUP($B6809,'Ownership Metrics'!$A:$A,'Ownership Metrics'!$I:$I),"")</f>
        <v>Sedang</v>
      </c>
      <c r="U6809" s="27">
        <f>IF(COUNTIFS($B$2:$B6809,$B6809,$D$2:$D6809,$D6809)=1,1,0)</f>
        <v>1</v>
      </c>
      <c r="V6809" s="27">
        <f t="shared" si="319"/>
        <v>2.36</v>
      </c>
      <c r="W6809" s="27">
        <f t="shared" si="320"/>
        <v>5</v>
      </c>
      <c r="X6809" s="27">
        <f t="shared" si="318"/>
        <v>2.3599993190999999</v>
      </c>
    </row>
    <row r="6810" spans="1:24" x14ac:dyDescent="0.25">
      <c r="A6810" s="26">
        <v>46265</v>
      </c>
      <c r="B6810" s="27" t="s">
        <v>11057</v>
      </c>
      <c r="C6810" s="27" t="s">
        <v>6882</v>
      </c>
      <c r="D6810" s="27" t="s">
        <v>6883</v>
      </c>
      <c r="E6810" s="27" t="s">
        <v>22</v>
      </c>
      <c r="F6810" s="27" t="s">
        <v>32</v>
      </c>
      <c r="G6810" s="27"/>
      <c r="H6810" s="27" t="s">
        <v>234</v>
      </c>
      <c r="I6810" s="28">
        <v>9461314663</v>
      </c>
      <c r="J6810" s="28">
        <v>0</v>
      </c>
      <c r="K6810" s="28">
        <v>9461314663</v>
      </c>
      <c r="L6810" s="29">
        <v>55.64</v>
      </c>
      <c r="M6810" s="29">
        <f>IFERROR(_xlfn.XLOOKUP($B6810,'Ownership Metrics'!$A:$A,'Ownership Metrics'!$B:$B),"")</f>
        <v>9.3699999999999992</v>
      </c>
      <c r="N6810" s="28">
        <f>IFERROR(_xlfn.XLOOKUP($B6810,'Ownership Metrics'!$A:$A,'Ownership Metrics'!$C:$C),"")</f>
        <v>3461</v>
      </c>
      <c r="O6810" s="29">
        <f>IFERROR(_xlfn.XLOOKUP($B6810,'Ownership Metrics'!$A:$A,'Ownership Metrics'!$D:$D),"")</f>
        <v>55.64</v>
      </c>
      <c r="P6810" s="29">
        <f>IFERROR(_xlfn.XLOOKUP($B6810,'Ownership Metrics'!$A:$A,'Ownership Metrics'!$E:$E),"")</f>
        <v>78.53</v>
      </c>
      <c r="Q6810" s="30">
        <f>IFERROR(_xlfn.XLOOKUP($B6810,'Ownership Metrics'!$A:$A,'Ownership Metrics'!$F:$F),"")</f>
        <v>9</v>
      </c>
      <c r="R6810" s="30">
        <f>IFERROR(_xlfn.XLOOKUP($B6810,'Ownership Metrics'!$A:$A,'Ownership Metrics'!$G:$G),"")</f>
        <v>55</v>
      </c>
      <c r="S6810" s="27" t="str">
        <f>IFERROR(_xlfn.XLOOKUP($B6810,'Ownership Metrics'!$A:$A,'Ownership Metrics'!$H:$H),"")</f>
        <v>Mayoritas</v>
      </c>
      <c r="T6810" s="27" t="str">
        <f>IFERROR(_xlfn.XLOOKUP($B6810,'Ownership Metrics'!$A:$A,'Ownership Metrics'!$I:$I),"")</f>
        <v>Sedang</v>
      </c>
      <c r="U6810" s="27">
        <f>IF(COUNTIFS($B$2:$B6810,$B6810,$D$2:$D6810,$D6810)=1,1,0)</f>
        <v>1</v>
      </c>
      <c r="V6810" s="27">
        <f t="shared" si="319"/>
        <v>55.64</v>
      </c>
      <c r="W6810" s="27">
        <f t="shared" si="320"/>
        <v>1</v>
      </c>
      <c r="X6810" s="27">
        <f t="shared" si="318"/>
        <v>55.639999318999998</v>
      </c>
    </row>
    <row r="6811" spans="1:24" x14ac:dyDescent="0.25">
      <c r="A6811" s="26">
        <v>46265</v>
      </c>
      <c r="B6811" s="27" t="s">
        <v>11057</v>
      </c>
      <c r="C6811" s="27" t="s">
        <v>6882</v>
      </c>
      <c r="D6811" s="27" t="s">
        <v>939</v>
      </c>
      <c r="E6811" s="27" t="s">
        <v>26</v>
      </c>
      <c r="F6811" s="27" t="s">
        <v>32</v>
      </c>
      <c r="G6811" s="27"/>
      <c r="H6811" s="27" t="s">
        <v>940</v>
      </c>
      <c r="I6811" s="28">
        <v>283143911</v>
      </c>
      <c r="J6811" s="28">
        <v>0</v>
      </c>
      <c r="K6811" s="28">
        <v>283143911</v>
      </c>
      <c r="L6811" s="29">
        <v>1.67</v>
      </c>
      <c r="M6811" s="29">
        <f>IFERROR(_xlfn.XLOOKUP($B6811,'Ownership Metrics'!$A:$A,'Ownership Metrics'!$B:$B),"")</f>
        <v>9.3699999999999992</v>
      </c>
      <c r="N6811" s="28">
        <f>IFERROR(_xlfn.XLOOKUP($B6811,'Ownership Metrics'!$A:$A,'Ownership Metrics'!$C:$C),"")</f>
        <v>3461</v>
      </c>
      <c r="O6811" s="29">
        <f>IFERROR(_xlfn.XLOOKUP($B6811,'Ownership Metrics'!$A:$A,'Ownership Metrics'!$D:$D),"")</f>
        <v>55.64</v>
      </c>
      <c r="P6811" s="29">
        <f>IFERROR(_xlfn.XLOOKUP($B6811,'Ownership Metrics'!$A:$A,'Ownership Metrics'!$E:$E),"")</f>
        <v>78.53</v>
      </c>
      <c r="Q6811" s="30">
        <f>IFERROR(_xlfn.XLOOKUP($B6811,'Ownership Metrics'!$A:$A,'Ownership Metrics'!$F:$F),"")</f>
        <v>9</v>
      </c>
      <c r="R6811" s="30">
        <f>IFERROR(_xlfn.XLOOKUP($B6811,'Ownership Metrics'!$A:$A,'Ownership Metrics'!$G:$G),"")</f>
        <v>55</v>
      </c>
      <c r="S6811" s="27" t="str">
        <f>IFERROR(_xlfn.XLOOKUP($B6811,'Ownership Metrics'!$A:$A,'Ownership Metrics'!$H:$H),"")</f>
        <v>Mayoritas</v>
      </c>
      <c r="T6811" s="27" t="str">
        <f>IFERROR(_xlfn.XLOOKUP($B6811,'Ownership Metrics'!$A:$A,'Ownership Metrics'!$I:$I),"")</f>
        <v>Sedang</v>
      </c>
      <c r="U6811" s="27">
        <f>IF(COUNTIFS($B$2:$B6811,$B6811,$D$2:$D6811,$D6811)=1,1,0)</f>
        <v>1</v>
      </c>
      <c r="V6811" s="27">
        <f t="shared" si="319"/>
        <v>1.67</v>
      </c>
      <c r="W6811" s="27">
        <f t="shared" si="320"/>
        <v>7</v>
      </c>
      <c r="X6811" s="27">
        <f t="shared" si="318"/>
        <v>1.6699993189</v>
      </c>
    </row>
    <row r="6812" spans="1:24" x14ac:dyDescent="0.25">
      <c r="A6812" s="26">
        <v>46265</v>
      </c>
      <c r="B6812" s="27" t="s">
        <v>11057</v>
      </c>
      <c r="C6812" s="27" t="s">
        <v>6882</v>
      </c>
      <c r="D6812" s="27" t="s">
        <v>4260</v>
      </c>
      <c r="E6812" s="27" t="s">
        <v>83</v>
      </c>
      <c r="F6812" s="27" t="s">
        <v>32</v>
      </c>
      <c r="G6812" s="27"/>
      <c r="H6812" s="27" t="s">
        <v>64</v>
      </c>
      <c r="I6812" s="28">
        <v>400813333</v>
      </c>
      <c r="J6812" s="28">
        <v>0</v>
      </c>
      <c r="K6812" s="28">
        <v>400813333</v>
      </c>
      <c r="L6812" s="29">
        <v>2.36</v>
      </c>
      <c r="M6812" s="29">
        <f>IFERROR(_xlfn.XLOOKUP($B6812,'Ownership Metrics'!$A:$A,'Ownership Metrics'!$B:$B),"")</f>
        <v>9.3699999999999992</v>
      </c>
      <c r="N6812" s="28">
        <f>IFERROR(_xlfn.XLOOKUP($B6812,'Ownership Metrics'!$A:$A,'Ownership Metrics'!$C:$C),"")</f>
        <v>3461</v>
      </c>
      <c r="O6812" s="29">
        <f>IFERROR(_xlfn.XLOOKUP($B6812,'Ownership Metrics'!$A:$A,'Ownership Metrics'!$D:$D),"")</f>
        <v>55.64</v>
      </c>
      <c r="P6812" s="29">
        <f>IFERROR(_xlfn.XLOOKUP($B6812,'Ownership Metrics'!$A:$A,'Ownership Metrics'!$E:$E),"")</f>
        <v>78.53</v>
      </c>
      <c r="Q6812" s="30">
        <f>IFERROR(_xlfn.XLOOKUP($B6812,'Ownership Metrics'!$A:$A,'Ownership Metrics'!$F:$F),"")</f>
        <v>9</v>
      </c>
      <c r="R6812" s="30">
        <f>IFERROR(_xlfn.XLOOKUP($B6812,'Ownership Metrics'!$A:$A,'Ownership Metrics'!$G:$G),"")</f>
        <v>55</v>
      </c>
      <c r="S6812" s="27" t="str">
        <f>IFERROR(_xlfn.XLOOKUP($B6812,'Ownership Metrics'!$A:$A,'Ownership Metrics'!$H:$H),"")</f>
        <v>Mayoritas</v>
      </c>
      <c r="T6812" s="27" t="str">
        <f>IFERROR(_xlfn.XLOOKUP($B6812,'Ownership Metrics'!$A:$A,'Ownership Metrics'!$I:$I),"")</f>
        <v>Sedang</v>
      </c>
      <c r="U6812" s="27">
        <f>IF(COUNTIFS($B$2:$B6812,$B6812,$D$2:$D6812,$D6812)=1,1,0)</f>
        <v>1</v>
      </c>
      <c r="V6812" s="27">
        <f t="shared" si="319"/>
        <v>2.36</v>
      </c>
      <c r="W6812" s="27">
        <f t="shared" si="320"/>
        <v>6</v>
      </c>
      <c r="X6812" s="27">
        <f t="shared" si="318"/>
        <v>2.3599993187999999</v>
      </c>
    </row>
    <row r="6813" spans="1:24" x14ac:dyDescent="0.25">
      <c r="A6813" s="26">
        <v>46265</v>
      </c>
      <c r="B6813" s="27" t="s">
        <v>11057</v>
      </c>
      <c r="C6813" s="27" t="s">
        <v>6882</v>
      </c>
      <c r="D6813" s="27" t="s">
        <v>6884</v>
      </c>
      <c r="E6813" s="27" t="s">
        <v>35</v>
      </c>
      <c r="F6813" s="27" t="s">
        <v>23</v>
      </c>
      <c r="G6813" s="27" t="s">
        <v>36</v>
      </c>
      <c r="H6813" s="27" t="s">
        <v>24</v>
      </c>
      <c r="I6813" s="28">
        <v>273921631</v>
      </c>
      <c r="J6813" s="28">
        <v>0</v>
      </c>
      <c r="K6813" s="28">
        <v>273921631</v>
      </c>
      <c r="L6813" s="29">
        <v>1.61</v>
      </c>
      <c r="M6813" s="29">
        <f>IFERROR(_xlfn.XLOOKUP($B6813,'Ownership Metrics'!$A:$A,'Ownership Metrics'!$B:$B),"")</f>
        <v>9.3699999999999992</v>
      </c>
      <c r="N6813" s="28">
        <f>IFERROR(_xlfn.XLOOKUP($B6813,'Ownership Metrics'!$A:$A,'Ownership Metrics'!$C:$C),"")</f>
        <v>3461</v>
      </c>
      <c r="O6813" s="29">
        <f>IFERROR(_xlfn.XLOOKUP($B6813,'Ownership Metrics'!$A:$A,'Ownership Metrics'!$D:$D),"")</f>
        <v>55.64</v>
      </c>
      <c r="P6813" s="29">
        <f>IFERROR(_xlfn.XLOOKUP($B6813,'Ownership Metrics'!$A:$A,'Ownership Metrics'!$E:$E),"")</f>
        <v>78.53</v>
      </c>
      <c r="Q6813" s="30">
        <f>IFERROR(_xlfn.XLOOKUP($B6813,'Ownership Metrics'!$A:$A,'Ownership Metrics'!$F:$F),"")</f>
        <v>9</v>
      </c>
      <c r="R6813" s="30">
        <f>IFERROR(_xlfn.XLOOKUP($B6813,'Ownership Metrics'!$A:$A,'Ownership Metrics'!$G:$G),"")</f>
        <v>55</v>
      </c>
      <c r="S6813" s="27" t="str">
        <f>IFERROR(_xlfn.XLOOKUP($B6813,'Ownership Metrics'!$A:$A,'Ownership Metrics'!$H:$H),"")</f>
        <v>Mayoritas</v>
      </c>
      <c r="T6813" s="27" t="str">
        <f>IFERROR(_xlfn.XLOOKUP($B6813,'Ownership Metrics'!$A:$A,'Ownership Metrics'!$I:$I),"")</f>
        <v>Sedang</v>
      </c>
      <c r="U6813" s="27">
        <f>IF(COUNTIFS($B$2:$B6813,$B6813,$D$2:$D6813,$D6813)=1,1,0)</f>
        <v>1</v>
      </c>
      <c r="V6813" s="27">
        <f t="shared" si="319"/>
        <v>1.61</v>
      </c>
      <c r="W6813" s="27">
        <f t="shared" si="320"/>
        <v>8</v>
      </c>
      <c r="X6813" s="27">
        <f t="shared" si="318"/>
        <v>1.6099993187000001</v>
      </c>
    </row>
    <row r="6814" spans="1:24" x14ac:dyDescent="0.25">
      <c r="A6814" s="26">
        <v>46265</v>
      </c>
      <c r="B6814" s="27" t="s">
        <v>11057</v>
      </c>
      <c r="C6814" s="27" t="s">
        <v>6882</v>
      </c>
      <c r="D6814" s="27" t="s">
        <v>6885</v>
      </c>
      <c r="E6814" s="27" t="s">
        <v>35</v>
      </c>
      <c r="F6814" s="27" t="s">
        <v>23</v>
      </c>
      <c r="G6814" s="27" t="s">
        <v>36</v>
      </c>
      <c r="H6814" s="27" t="s">
        <v>24</v>
      </c>
      <c r="I6814" s="28">
        <v>230265187</v>
      </c>
      <c r="J6814" s="28">
        <v>0</v>
      </c>
      <c r="K6814" s="28">
        <v>230265187</v>
      </c>
      <c r="L6814" s="29">
        <v>1.35</v>
      </c>
      <c r="M6814" s="29">
        <f>IFERROR(_xlfn.XLOOKUP($B6814,'Ownership Metrics'!$A:$A,'Ownership Metrics'!$B:$B),"")</f>
        <v>9.3699999999999992</v>
      </c>
      <c r="N6814" s="28">
        <f>IFERROR(_xlfn.XLOOKUP($B6814,'Ownership Metrics'!$A:$A,'Ownership Metrics'!$C:$C),"")</f>
        <v>3461</v>
      </c>
      <c r="O6814" s="29">
        <f>IFERROR(_xlfn.XLOOKUP($B6814,'Ownership Metrics'!$A:$A,'Ownership Metrics'!$D:$D),"")</f>
        <v>55.64</v>
      </c>
      <c r="P6814" s="29">
        <f>IFERROR(_xlfn.XLOOKUP($B6814,'Ownership Metrics'!$A:$A,'Ownership Metrics'!$E:$E),"")</f>
        <v>78.53</v>
      </c>
      <c r="Q6814" s="30">
        <f>IFERROR(_xlfn.XLOOKUP($B6814,'Ownership Metrics'!$A:$A,'Ownership Metrics'!$F:$F),"")</f>
        <v>9</v>
      </c>
      <c r="R6814" s="30">
        <f>IFERROR(_xlfn.XLOOKUP($B6814,'Ownership Metrics'!$A:$A,'Ownership Metrics'!$G:$G),"")</f>
        <v>55</v>
      </c>
      <c r="S6814" s="27" t="str">
        <f>IFERROR(_xlfn.XLOOKUP($B6814,'Ownership Metrics'!$A:$A,'Ownership Metrics'!$H:$H),"")</f>
        <v>Mayoritas</v>
      </c>
      <c r="T6814" s="27" t="str">
        <f>IFERROR(_xlfn.XLOOKUP($B6814,'Ownership Metrics'!$A:$A,'Ownership Metrics'!$I:$I),"")</f>
        <v>Sedang</v>
      </c>
      <c r="U6814" s="27">
        <f>IF(COUNTIFS($B$2:$B6814,$B6814,$D$2:$D6814,$D6814)=1,1,0)</f>
        <v>1</v>
      </c>
      <c r="V6814" s="27">
        <f t="shared" si="319"/>
        <v>1.35</v>
      </c>
      <c r="W6814" s="27">
        <f t="shared" si="320"/>
        <v>9</v>
      </c>
      <c r="X6814" s="27">
        <f t="shared" si="318"/>
        <v>1.3499993186000001</v>
      </c>
    </row>
    <row r="6815" spans="1:24" x14ac:dyDescent="0.25">
      <c r="A6815" s="26">
        <v>46265</v>
      </c>
      <c r="B6815" s="27" t="s">
        <v>11057</v>
      </c>
      <c r="C6815" s="27" t="s">
        <v>6882</v>
      </c>
      <c r="D6815" s="27" t="s">
        <v>6886</v>
      </c>
      <c r="E6815" s="27" t="s">
        <v>72</v>
      </c>
      <c r="F6815" s="27" t="s">
        <v>32</v>
      </c>
      <c r="G6815" s="27"/>
      <c r="H6815" s="27" t="s">
        <v>62</v>
      </c>
      <c r="I6815" s="28">
        <v>3005863413</v>
      </c>
      <c r="J6815" s="28">
        <v>0</v>
      </c>
      <c r="K6815" s="28">
        <v>3005863413</v>
      </c>
      <c r="L6815" s="29">
        <v>17.68</v>
      </c>
      <c r="M6815" s="29">
        <f>IFERROR(_xlfn.XLOOKUP($B6815,'Ownership Metrics'!$A:$A,'Ownership Metrics'!$B:$B),"")</f>
        <v>9.3699999999999992</v>
      </c>
      <c r="N6815" s="28">
        <f>IFERROR(_xlfn.XLOOKUP($B6815,'Ownership Metrics'!$A:$A,'Ownership Metrics'!$C:$C),"")</f>
        <v>3461</v>
      </c>
      <c r="O6815" s="29">
        <f>IFERROR(_xlfn.XLOOKUP($B6815,'Ownership Metrics'!$A:$A,'Ownership Metrics'!$D:$D),"")</f>
        <v>55.64</v>
      </c>
      <c r="P6815" s="29">
        <f>IFERROR(_xlfn.XLOOKUP($B6815,'Ownership Metrics'!$A:$A,'Ownership Metrics'!$E:$E),"")</f>
        <v>78.53</v>
      </c>
      <c r="Q6815" s="30">
        <f>IFERROR(_xlfn.XLOOKUP($B6815,'Ownership Metrics'!$A:$A,'Ownership Metrics'!$F:$F),"")</f>
        <v>9</v>
      </c>
      <c r="R6815" s="30">
        <f>IFERROR(_xlfn.XLOOKUP($B6815,'Ownership Metrics'!$A:$A,'Ownership Metrics'!$G:$G),"")</f>
        <v>55</v>
      </c>
      <c r="S6815" s="27" t="str">
        <f>IFERROR(_xlfn.XLOOKUP($B6815,'Ownership Metrics'!$A:$A,'Ownership Metrics'!$H:$H),"")</f>
        <v>Mayoritas</v>
      </c>
      <c r="T6815" s="27" t="str">
        <f>IFERROR(_xlfn.XLOOKUP($B6815,'Ownership Metrics'!$A:$A,'Ownership Metrics'!$I:$I),"")</f>
        <v>Sedang</v>
      </c>
      <c r="U6815" s="27">
        <f>IF(COUNTIFS($B$2:$B6815,$B6815,$D$2:$D6815,$D6815)=1,1,0)</f>
        <v>1</v>
      </c>
      <c r="V6815" s="27">
        <f t="shared" si="319"/>
        <v>17.68</v>
      </c>
      <c r="W6815" s="27">
        <f t="shared" si="320"/>
        <v>2</v>
      </c>
      <c r="X6815" s="27">
        <f t="shared" si="318"/>
        <v>17.679999318499998</v>
      </c>
    </row>
    <row r="6816" spans="1:24" x14ac:dyDescent="0.25">
      <c r="A6816" s="26">
        <v>46265</v>
      </c>
      <c r="B6816" s="27" t="s">
        <v>11057</v>
      </c>
      <c r="C6816" s="27" t="s">
        <v>6882</v>
      </c>
      <c r="D6816" s="27" t="s">
        <v>6887</v>
      </c>
      <c r="E6816" s="27" t="s">
        <v>124</v>
      </c>
      <c r="F6816" s="27" t="s">
        <v>32</v>
      </c>
      <c r="G6816" s="27"/>
      <c r="H6816" s="27" t="s">
        <v>64</v>
      </c>
      <c r="I6816" s="28">
        <v>468099496</v>
      </c>
      <c r="J6816" s="28">
        <v>0</v>
      </c>
      <c r="K6816" s="28">
        <v>468099496</v>
      </c>
      <c r="L6816" s="29">
        <v>2.75</v>
      </c>
      <c r="M6816" s="29">
        <f>IFERROR(_xlfn.XLOOKUP($B6816,'Ownership Metrics'!$A:$A,'Ownership Metrics'!$B:$B),"")</f>
        <v>9.3699999999999992</v>
      </c>
      <c r="N6816" s="28">
        <f>IFERROR(_xlfn.XLOOKUP($B6816,'Ownership Metrics'!$A:$A,'Ownership Metrics'!$C:$C),"")</f>
        <v>3461</v>
      </c>
      <c r="O6816" s="29">
        <f>IFERROR(_xlfn.XLOOKUP($B6816,'Ownership Metrics'!$A:$A,'Ownership Metrics'!$D:$D),"")</f>
        <v>55.64</v>
      </c>
      <c r="P6816" s="29">
        <f>IFERROR(_xlfn.XLOOKUP($B6816,'Ownership Metrics'!$A:$A,'Ownership Metrics'!$E:$E),"")</f>
        <v>78.53</v>
      </c>
      <c r="Q6816" s="30">
        <f>IFERROR(_xlfn.XLOOKUP($B6816,'Ownership Metrics'!$A:$A,'Ownership Metrics'!$F:$F),"")</f>
        <v>9</v>
      </c>
      <c r="R6816" s="30">
        <f>IFERROR(_xlfn.XLOOKUP($B6816,'Ownership Metrics'!$A:$A,'Ownership Metrics'!$G:$G),"")</f>
        <v>55</v>
      </c>
      <c r="S6816" s="27" t="str">
        <f>IFERROR(_xlfn.XLOOKUP($B6816,'Ownership Metrics'!$A:$A,'Ownership Metrics'!$H:$H),"")</f>
        <v>Mayoritas</v>
      </c>
      <c r="T6816" s="27" t="str">
        <f>IFERROR(_xlfn.XLOOKUP($B6816,'Ownership Metrics'!$A:$A,'Ownership Metrics'!$I:$I),"")</f>
        <v>Sedang</v>
      </c>
      <c r="U6816" s="27">
        <f>IF(COUNTIFS($B$2:$B6816,$B6816,$D$2:$D6816,$D6816)=1,1,0)</f>
        <v>1</v>
      </c>
      <c r="V6816" s="27">
        <f t="shared" si="319"/>
        <v>2.75</v>
      </c>
      <c r="W6816" s="27">
        <f t="shared" si="320"/>
        <v>4</v>
      </c>
      <c r="X6816" s="27">
        <f t="shared" si="318"/>
        <v>2.7499993184</v>
      </c>
    </row>
    <row r="6817" spans="1:24" x14ac:dyDescent="0.25">
      <c r="A6817" s="26">
        <v>46265</v>
      </c>
      <c r="B6817" s="27" t="s">
        <v>11058</v>
      </c>
      <c r="C6817" s="27" t="s">
        <v>6889</v>
      </c>
      <c r="D6817" s="27" t="s">
        <v>6890</v>
      </c>
      <c r="E6817" s="27" t="s">
        <v>22</v>
      </c>
      <c r="F6817" s="27" t="s">
        <v>23</v>
      </c>
      <c r="G6817" s="27"/>
      <c r="H6817" s="27" t="s">
        <v>24</v>
      </c>
      <c r="I6817" s="28">
        <v>191647400</v>
      </c>
      <c r="J6817" s="28">
        <v>0</v>
      </c>
      <c r="K6817" s="28">
        <v>191647400</v>
      </c>
      <c r="L6817" s="29">
        <v>2.87</v>
      </c>
      <c r="M6817" s="29">
        <f>IFERROR(_xlfn.XLOOKUP($B6817,'Ownership Metrics'!$A:$A,'Ownership Metrics'!$B:$B),"")</f>
        <v>9.26</v>
      </c>
      <c r="N6817" s="28">
        <f>IFERROR(_xlfn.XLOOKUP($B6817,'Ownership Metrics'!$A:$A,'Ownership Metrics'!$C:$C),"")</f>
        <v>1426</v>
      </c>
      <c r="O6817" s="29">
        <f>IFERROR(_xlfn.XLOOKUP($B6817,'Ownership Metrics'!$A:$A,'Ownership Metrics'!$D:$D),"")</f>
        <v>22.5</v>
      </c>
      <c r="P6817" s="29">
        <f>IFERROR(_xlfn.XLOOKUP($B6817,'Ownership Metrics'!$A:$A,'Ownership Metrics'!$E:$E),"")</f>
        <v>58.12</v>
      </c>
      <c r="Q6817" s="30">
        <f>IFERROR(_xlfn.XLOOKUP($B6817,'Ownership Metrics'!$A:$A,'Ownership Metrics'!$F:$F),"")</f>
        <v>12</v>
      </c>
      <c r="R6817" s="30">
        <f>IFERROR(_xlfn.XLOOKUP($B6817,'Ownership Metrics'!$A:$A,'Ownership Metrics'!$G:$G),"")</f>
        <v>35</v>
      </c>
      <c r="S6817" s="27" t="str">
        <f>IFERROR(_xlfn.XLOOKUP($B6817,'Ownership Metrics'!$A:$A,'Ownership Metrics'!$H:$H),"")</f>
        <v>Moderat</v>
      </c>
      <c r="T6817" s="27" t="str">
        <f>IFERROR(_xlfn.XLOOKUP($B6817,'Ownership Metrics'!$A:$A,'Ownership Metrics'!$I:$I),"")</f>
        <v>Sedang</v>
      </c>
      <c r="U6817" s="27">
        <f>IF(COUNTIFS($B$2:$B6817,$B6817,$D$2:$D6817,$D6817)=1,1,0)</f>
        <v>1</v>
      </c>
      <c r="V6817" s="27">
        <f t="shared" si="319"/>
        <v>2.87</v>
      </c>
      <c r="W6817" s="27">
        <f t="shared" si="320"/>
        <v>7</v>
      </c>
      <c r="X6817" s="27">
        <f t="shared" si="318"/>
        <v>2.8699993183000001</v>
      </c>
    </row>
    <row r="6818" spans="1:24" x14ac:dyDescent="0.25">
      <c r="A6818" s="26">
        <v>46265</v>
      </c>
      <c r="B6818" s="27" t="s">
        <v>11058</v>
      </c>
      <c r="C6818" s="27" t="s">
        <v>6889</v>
      </c>
      <c r="D6818" s="27" t="s">
        <v>6891</v>
      </c>
      <c r="E6818" s="27" t="s">
        <v>22</v>
      </c>
      <c r="F6818" s="27" t="s">
        <v>23</v>
      </c>
      <c r="G6818" s="27"/>
      <c r="H6818" s="27" t="s">
        <v>24</v>
      </c>
      <c r="I6818" s="28">
        <v>203409500</v>
      </c>
      <c r="J6818" s="28">
        <v>0</v>
      </c>
      <c r="K6818" s="28">
        <v>203409500</v>
      </c>
      <c r="L6818" s="29">
        <v>3.05</v>
      </c>
      <c r="M6818" s="29">
        <f>IFERROR(_xlfn.XLOOKUP($B6818,'Ownership Metrics'!$A:$A,'Ownership Metrics'!$B:$B),"")</f>
        <v>9.26</v>
      </c>
      <c r="N6818" s="28">
        <f>IFERROR(_xlfn.XLOOKUP($B6818,'Ownership Metrics'!$A:$A,'Ownership Metrics'!$C:$C),"")</f>
        <v>1426</v>
      </c>
      <c r="O6818" s="29">
        <f>IFERROR(_xlfn.XLOOKUP($B6818,'Ownership Metrics'!$A:$A,'Ownership Metrics'!$D:$D),"")</f>
        <v>22.5</v>
      </c>
      <c r="P6818" s="29">
        <f>IFERROR(_xlfn.XLOOKUP($B6818,'Ownership Metrics'!$A:$A,'Ownership Metrics'!$E:$E),"")</f>
        <v>58.12</v>
      </c>
      <c r="Q6818" s="30">
        <f>IFERROR(_xlfn.XLOOKUP($B6818,'Ownership Metrics'!$A:$A,'Ownership Metrics'!$F:$F),"")</f>
        <v>12</v>
      </c>
      <c r="R6818" s="30">
        <f>IFERROR(_xlfn.XLOOKUP($B6818,'Ownership Metrics'!$A:$A,'Ownership Metrics'!$G:$G),"")</f>
        <v>35</v>
      </c>
      <c r="S6818" s="27" t="str">
        <f>IFERROR(_xlfn.XLOOKUP($B6818,'Ownership Metrics'!$A:$A,'Ownership Metrics'!$H:$H),"")</f>
        <v>Moderat</v>
      </c>
      <c r="T6818" s="27" t="str">
        <f>IFERROR(_xlfn.XLOOKUP($B6818,'Ownership Metrics'!$A:$A,'Ownership Metrics'!$I:$I),"")</f>
        <v>Sedang</v>
      </c>
      <c r="U6818" s="27">
        <f>IF(COUNTIFS($B$2:$B6818,$B6818,$D$2:$D6818,$D6818)=1,1,0)</f>
        <v>1</v>
      </c>
      <c r="V6818" s="27">
        <f t="shared" si="319"/>
        <v>3.05</v>
      </c>
      <c r="W6818" s="27">
        <f t="shared" si="320"/>
        <v>6</v>
      </c>
      <c r="X6818" s="27">
        <f t="shared" si="318"/>
        <v>3.0499993181999998</v>
      </c>
    </row>
    <row r="6819" spans="1:24" x14ac:dyDescent="0.25">
      <c r="A6819" s="26">
        <v>46265</v>
      </c>
      <c r="B6819" s="27" t="s">
        <v>11058</v>
      </c>
      <c r="C6819" s="27" t="s">
        <v>6889</v>
      </c>
      <c r="D6819" s="27" t="s">
        <v>6892</v>
      </c>
      <c r="E6819" s="27" t="s">
        <v>22</v>
      </c>
      <c r="F6819" s="27" t="s">
        <v>23</v>
      </c>
      <c r="G6819" s="27"/>
      <c r="H6819" s="27" t="s">
        <v>24</v>
      </c>
      <c r="I6819" s="28">
        <v>169527400</v>
      </c>
      <c r="J6819" s="28">
        <v>0</v>
      </c>
      <c r="K6819" s="28">
        <v>169527400</v>
      </c>
      <c r="L6819" s="29">
        <v>2.54</v>
      </c>
      <c r="M6819" s="29">
        <f>IFERROR(_xlfn.XLOOKUP($B6819,'Ownership Metrics'!$A:$A,'Ownership Metrics'!$B:$B),"")</f>
        <v>9.26</v>
      </c>
      <c r="N6819" s="28">
        <f>IFERROR(_xlfn.XLOOKUP($B6819,'Ownership Metrics'!$A:$A,'Ownership Metrics'!$C:$C),"")</f>
        <v>1426</v>
      </c>
      <c r="O6819" s="29">
        <f>IFERROR(_xlfn.XLOOKUP($B6819,'Ownership Metrics'!$A:$A,'Ownership Metrics'!$D:$D),"")</f>
        <v>22.5</v>
      </c>
      <c r="P6819" s="29">
        <f>IFERROR(_xlfn.XLOOKUP($B6819,'Ownership Metrics'!$A:$A,'Ownership Metrics'!$E:$E),"")</f>
        <v>58.12</v>
      </c>
      <c r="Q6819" s="30">
        <f>IFERROR(_xlfn.XLOOKUP($B6819,'Ownership Metrics'!$A:$A,'Ownership Metrics'!$F:$F),"")</f>
        <v>12</v>
      </c>
      <c r="R6819" s="30">
        <f>IFERROR(_xlfn.XLOOKUP($B6819,'Ownership Metrics'!$A:$A,'Ownership Metrics'!$G:$G),"")</f>
        <v>35</v>
      </c>
      <c r="S6819" s="27" t="str">
        <f>IFERROR(_xlfn.XLOOKUP($B6819,'Ownership Metrics'!$A:$A,'Ownership Metrics'!$H:$H),"")</f>
        <v>Moderat</v>
      </c>
      <c r="T6819" s="27" t="str">
        <f>IFERROR(_xlfn.XLOOKUP($B6819,'Ownership Metrics'!$A:$A,'Ownership Metrics'!$I:$I),"")</f>
        <v>Sedang</v>
      </c>
      <c r="U6819" s="27">
        <f>IF(COUNTIFS($B$2:$B6819,$B6819,$D$2:$D6819,$D6819)=1,1,0)</f>
        <v>1</v>
      </c>
      <c r="V6819" s="27">
        <f t="shared" si="319"/>
        <v>2.54</v>
      </c>
      <c r="W6819" s="27">
        <f t="shared" si="320"/>
        <v>8</v>
      </c>
      <c r="X6819" s="27">
        <f t="shared" si="318"/>
        <v>2.5399993181</v>
      </c>
    </row>
    <row r="6820" spans="1:24" x14ac:dyDescent="0.25">
      <c r="A6820" s="26">
        <v>46265</v>
      </c>
      <c r="B6820" s="27" t="s">
        <v>11058</v>
      </c>
      <c r="C6820" s="27" t="s">
        <v>6889</v>
      </c>
      <c r="D6820" s="27" t="s">
        <v>6893</v>
      </c>
      <c r="E6820" s="27" t="s">
        <v>22</v>
      </c>
      <c r="F6820" s="27" t="s">
        <v>23</v>
      </c>
      <c r="G6820" s="27"/>
      <c r="H6820" s="27" t="s">
        <v>24</v>
      </c>
      <c r="I6820" s="28">
        <v>127934300</v>
      </c>
      <c r="J6820" s="28">
        <v>0</v>
      </c>
      <c r="K6820" s="28">
        <v>127934300</v>
      </c>
      <c r="L6820" s="29">
        <v>1.92</v>
      </c>
      <c r="M6820" s="29">
        <f>IFERROR(_xlfn.XLOOKUP($B6820,'Ownership Metrics'!$A:$A,'Ownership Metrics'!$B:$B),"")</f>
        <v>9.26</v>
      </c>
      <c r="N6820" s="28">
        <f>IFERROR(_xlfn.XLOOKUP($B6820,'Ownership Metrics'!$A:$A,'Ownership Metrics'!$C:$C),"")</f>
        <v>1426</v>
      </c>
      <c r="O6820" s="29">
        <f>IFERROR(_xlfn.XLOOKUP($B6820,'Ownership Metrics'!$A:$A,'Ownership Metrics'!$D:$D),"")</f>
        <v>22.5</v>
      </c>
      <c r="P6820" s="29">
        <f>IFERROR(_xlfn.XLOOKUP($B6820,'Ownership Metrics'!$A:$A,'Ownership Metrics'!$E:$E),"")</f>
        <v>58.12</v>
      </c>
      <c r="Q6820" s="30">
        <f>IFERROR(_xlfn.XLOOKUP($B6820,'Ownership Metrics'!$A:$A,'Ownership Metrics'!$F:$F),"")</f>
        <v>12</v>
      </c>
      <c r="R6820" s="30">
        <f>IFERROR(_xlfn.XLOOKUP($B6820,'Ownership Metrics'!$A:$A,'Ownership Metrics'!$G:$G),"")</f>
        <v>35</v>
      </c>
      <c r="S6820" s="27" t="str">
        <f>IFERROR(_xlfn.XLOOKUP($B6820,'Ownership Metrics'!$A:$A,'Ownership Metrics'!$H:$H),"")</f>
        <v>Moderat</v>
      </c>
      <c r="T6820" s="27" t="str">
        <f>IFERROR(_xlfn.XLOOKUP($B6820,'Ownership Metrics'!$A:$A,'Ownership Metrics'!$I:$I),"")</f>
        <v>Sedang</v>
      </c>
      <c r="U6820" s="27">
        <f>IF(COUNTIFS($B$2:$B6820,$B6820,$D$2:$D6820,$D6820)=1,1,0)</f>
        <v>1</v>
      </c>
      <c r="V6820" s="27">
        <f t="shared" si="319"/>
        <v>1.92</v>
      </c>
      <c r="W6820" s="27">
        <f t="shared" si="320"/>
        <v>9</v>
      </c>
      <c r="X6820" s="27">
        <f t="shared" si="318"/>
        <v>1.9199993179999999</v>
      </c>
    </row>
    <row r="6821" spans="1:24" x14ac:dyDescent="0.25">
      <c r="A6821" s="26">
        <v>46265</v>
      </c>
      <c r="B6821" s="27" t="s">
        <v>11058</v>
      </c>
      <c r="C6821" s="27" t="s">
        <v>6889</v>
      </c>
      <c r="D6821" s="27" t="s">
        <v>6894</v>
      </c>
      <c r="E6821" s="27" t="s">
        <v>35</v>
      </c>
      <c r="F6821" s="27" t="s">
        <v>23</v>
      </c>
      <c r="G6821" s="27" t="s">
        <v>36</v>
      </c>
      <c r="H6821" s="27" t="s">
        <v>24</v>
      </c>
      <c r="I6821" s="28">
        <v>0</v>
      </c>
      <c r="J6821" s="28">
        <v>125000000</v>
      </c>
      <c r="K6821" s="28">
        <v>125000000</v>
      </c>
      <c r="L6821" s="29">
        <v>1.87</v>
      </c>
      <c r="M6821" s="29">
        <f>IFERROR(_xlfn.XLOOKUP($B6821,'Ownership Metrics'!$A:$A,'Ownership Metrics'!$B:$B),"")</f>
        <v>9.26</v>
      </c>
      <c r="N6821" s="28">
        <f>IFERROR(_xlfn.XLOOKUP($B6821,'Ownership Metrics'!$A:$A,'Ownership Metrics'!$C:$C),"")</f>
        <v>1426</v>
      </c>
      <c r="O6821" s="29">
        <f>IFERROR(_xlfn.XLOOKUP($B6821,'Ownership Metrics'!$A:$A,'Ownership Metrics'!$D:$D),"")</f>
        <v>22.5</v>
      </c>
      <c r="P6821" s="29">
        <f>IFERROR(_xlfn.XLOOKUP($B6821,'Ownership Metrics'!$A:$A,'Ownership Metrics'!$E:$E),"")</f>
        <v>58.12</v>
      </c>
      <c r="Q6821" s="30">
        <f>IFERROR(_xlfn.XLOOKUP($B6821,'Ownership Metrics'!$A:$A,'Ownership Metrics'!$F:$F),"")</f>
        <v>12</v>
      </c>
      <c r="R6821" s="30">
        <f>IFERROR(_xlfn.XLOOKUP($B6821,'Ownership Metrics'!$A:$A,'Ownership Metrics'!$G:$G),"")</f>
        <v>35</v>
      </c>
      <c r="S6821" s="27" t="str">
        <f>IFERROR(_xlfn.XLOOKUP($B6821,'Ownership Metrics'!$A:$A,'Ownership Metrics'!$H:$H),"")</f>
        <v>Moderat</v>
      </c>
      <c r="T6821" s="27" t="str">
        <f>IFERROR(_xlfn.XLOOKUP($B6821,'Ownership Metrics'!$A:$A,'Ownership Metrics'!$I:$I),"")</f>
        <v>Sedang</v>
      </c>
      <c r="U6821" s="27">
        <f>IF(COUNTIFS($B$2:$B6821,$B6821,$D$2:$D6821,$D6821)=1,1,0)</f>
        <v>1</v>
      </c>
      <c r="V6821" s="27">
        <f t="shared" si="319"/>
        <v>1.87</v>
      </c>
      <c r="W6821" s="27">
        <f t="shared" si="320"/>
        <v>10</v>
      </c>
      <c r="X6821" s="27">
        <f t="shared" si="318"/>
        <v>1.8699993179000001</v>
      </c>
    </row>
    <row r="6822" spans="1:24" x14ac:dyDescent="0.25">
      <c r="A6822" s="26">
        <v>46265</v>
      </c>
      <c r="B6822" s="27" t="s">
        <v>11058</v>
      </c>
      <c r="C6822" s="27" t="s">
        <v>6889</v>
      </c>
      <c r="D6822" s="27" t="s">
        <v>6895</v>
      </c>
      <c r="E6822" s="27" t="s">
        <v>35</v>
      </c>
      <c r="F6822" s="27" t="s">
        <v>23</v>
      </c>
      <c r="G6822" s="27" t="s">
        <v>36</v>
      </c>
      <c r="H6822" s="27" t="s">
        <v>24</v>
      </c>
      <c r="I6822" s="28">
        <v>67831300</v>
      </c>
      <c r="J6822" s="28">
        <v>0</v>
      </c>
      <c r="K6822" s="28">
        <v>67831300</v>
      </c>
      <c r="L6822" s="29">
        <v>1.02</v>
      </c>
      <c r="M6822" s="29">
        <f>IFERROR(_xlfn.XLOOKUP($B6822,'Ownership Metrics'!$A:$A,'Ownership Metrics'!$B:$B),"")</f>
        <v>9.26</v>
      </c>
      <c r="N6822" s="28">
        <f>IFERROR(_xlfn.XLOOKUP($B6822,'Ownership Metrics'!$A:$A,'Ownership Metrics'!$C:$C),"")</f>
        <v>1426</v>
      </c>
      <c r="O6822" s="29">
        <f>IFERROR(_xlfn.XLOOKUP($B6822,'Ownership Metrics'!$A:$A,'Ownership Metrics'!$D:$D),"")</f>
        <v>22.5</v>
      </c>
      <c r="P6822" s="29">
        <f>IFERROR(_xlfn.XLOOKUP($B6822,'Ownership Metrics'!$A:$A,'Ownership Metrics'!$E:$E),"")</f>
        <v>58.12</v>
      </c>
      <c r="Q6822" s="30">
        <f>IFERROR(_xlfn.XLOOKUP($B6822,'Ownership Metrics'!$A:$A,'Ownership Metrics'!$F:$F),"")</f>
        <v>12</v>
      </c>
      <c r="R6822" s="30">
        <f>IFERROR(_xlfn.XLOOKUP($B6822,'Ownership Metrics'!$A:$A,'Ownership Metrics'!$G:$G),"")</f>
        <v>35</v>
      </c>
      <c r="S6822" s="27" t="str">
        <f>IFERROR(_xlfn.XLOOKUP($B6822,'Ownership Metrics'!$A:$A,'Ownership Metrics'!$H:$H),"")</f>
        <v>Moderat</v>
      </c>
      <c r="T6822" s="27" t="str">
        <f>IFERROR(_xlfn.XLOOKUP($B6822,'Ownership Metrics'!$A:$A,'Ownership Metrics'!$I:$I),"")</f>
        <v>Sedang</v>
      </c>
      <c r="U6822" s="27">
        <f>IF(COUNTIFS($B$2:$B6822,$B6822,$D$2:$D6822,$D6822)=1,1,0)</f>
        <v>1</v>
      </c>
      <c r="V6822" s="27">
        <f t="shared" si="319"/>
        <v>1.02</v>
      </c>
      <c r="W6822" s="27">
        <f t="shared" si="320"/>
        <v>12</v>
      </c>
      <c r="X6822" s="27">
        <f t="shared" si="318"/>
        <v>1.0199993178</v>
      </c>
    </row>
    <row r="6823" spans="1:24" x14ac:dyDescent="0.25">
      <c r="A6823" s="26">
        <v>46265</v>
      </c>
      <c r="B6823" s="27" t="s">
        <v>11058</v>
      </c>
      <c r="C6823" s="27" t="s">
        <v>6889</v>
      </c>
      <c r="D6823" s="27" t="s">
        <v>6896</v>
      </c>
      <c r="E6823" s="27" t="s">
        <v>35</v>
      </c>
      <c r="F6823" s="27" t="s">
        <v>23</v>
      </c>
      <c r="G6823" s="27" t="s">
        <v>36</v>
      </c>
      <c r="H6823" s="27" t="s">
        <v>24</v>
      </c>
      <c r="I6823" s="28">
        <v>217962500</v>
      </c>
      <c r="J6823" s="28">
        <v>0</v>
      </c>
      <c r="K6823" s="28">
        <v>217962500</v>
      </c>
      <c r="L6823" s="29">
        <v>3.27</v>
      </c>
      <c r="M6823" s="29">
        <f>IFERROR(_xlfn.XLOOKUP($B6823,'Ownership Metrics'!$A:$A,'Ownership Metrics'!$B:$B),"")</f>
        <v>9.26</v>
      </c>
      <c r="N6823" s="28">
        <f>IFERROR(_xlfn.XLOOKUP($B6823,'Ownership Metrics'!$A:$A,'Ownership Metrics'!$C:$C),"")</f>
        <v>1426</v>
      </c>
      <c r="O6823" s="29">
        <f>IFERROR(_xlfn.XLOOKUP($B6823,'Ownership Metrics'!$A:$A,'Ownership Metrics'!$D:$D),"")</f>
        <v>22.5</v>
      </c>
      <c r="P6823" s="29">
        <f>IFERROR(_xlfn.XLOOKUP($B6823,'Ownership Metrics'!$A:$A,'Ownership Metrics'!$E:$E),"")</f>
        <v>58.12</v>
      </c>
      <c r="Q6823" s="30">
        <f>IFERROR(_xlfn.XLOOKUP($B6823,'Ownership Metrics'!$A:$A,'Ownership Metrics'!$F:$F),"")</f>
        <v>12</v>
      </c>
      <c r="R6823" s="30">
        <f>IFERROR(_xlfn.XLOOKUP($B6823,'Ownership Metrics'!$A:$A,'Ownership Metrics'!$G:$G),"")</f>
        <v>35</v>
      </c>
      <c r="S6823" s="27" t="str">
        <f>IFERROR(_xlfn.XLOOKUP($B6823,'Ownership Metrics'!$A:$A,'Ownership Metrics'!$H:$H),"")</f>
        <v>Moderat</v>
      </c>
      <c r="T6823" s="27" t="str">
        <f>IFERROR(_xlfn.XLOOKUP($B6823,'Ownership Metrics'!$A:$A,'Ownership Metrics'!$I:$I),"")</f>
        <v>Sedang</v>
      </c>
      <c r="U6823" s="27">
        <f>IF(COUNTIFS($B$2:$B6823,$B6823,$D$2:$D6823,$D6823)=1,1,0)</f>
        <v>1</v>
      </c>
      <c r="V6823" s="27">
        <f t="shared" si="319"/>
        <v>3.27</v>
      </c>
      <c r="W6823" s="27">
        <f t="shared" si="320"/>
        <v>5</v>
      </c>
      <c r="X6823" s="27">
        <f t="shared" si="318"/>
        <v>3.2699993177</v>
      </c>
    </row>
    <row r="6824" spans="1:24" x14ac:dyDescent="0.25">
      <c r="A6824" s="26">
        <v>46265</v>
      </c>
      <c r="B6824" s="27" t="s">
        <v>11058</v>
      </c>
      <c r="C6824" s="27" t="s">
        <v>6889</v>
      </c>
      <c r="D6824" s="27" t="s">
        <v>6897</v>
      </c>
      <c r="E6824" s="27" t="s">
        <v>35</v>
      </c>
      <c r="F6824" s="27" t="s">
        <v>23</v>
      </c>
      <c r="G6824" s="27" t="s">
        <v>36</v>
      </c>
      <c r="H6824" s="27" t="s">
        <v>24</v>
      </c>
      <c r="I6824" s="28">
        <v>0</v>
      </c>
      <c r="J6824" s="28">
        <v>1000000000</v>
      </c>
      <c r="K6824" s="28">
        <v>1000000000</v>
      </c>
      <c r="L6824" s="29">
        <v>15</v>
      </c>
      <c r="M6824" s="29">
        <f>IFERROR(_xlfn.XLOOKUP($B6824,'Ownership Metrics'!$A:$A,'Ownership Metrics'!$B:$B),"")</f>
        <v>9.26</v>
      </c>
      <c r="N6824" s="28">
        <f>IFERROR(_xlfn.XLOOKUP($B6824,'Ownership Metrics'!$A:$A,'Ownership Metrics'!$C:$C),"")</f>
        <v>1426</v>
      </c>
      <c r="O6824" s="29">
        <f>IFERROR(_xlfn.XLOOKUP($B6824,'Ownership Metrics'!$A:$A,'Ownership Metrics'!$D:$D),"")</f>
        <v>22.5</v>
      </c>
      <c r="P6824" s="29">
        <f>IFERROR(_xlfn.XLOOKUP($B6824,'Ownership Metrics'!$A:$A,'Ownership Metrics'!$E:$E),"")</f>
        <v>58.12</v>
      </c>
      <c r="Q6824" s="30">
        <f>IFERROR(_xlfn.XLOOKUP($B6824,'Ownership Metrics'!$A:$A,'Ownership Metrics'!$F:$F),"")</f>
        <v>12</v>
      </c>
      <c r="R6824" s="30">
        <f>IFERROR(_xlfn.XLOOKUP($B6824,'Ownership Metrics'!$A:$A,'Ownership Metrics'!$G:$G),"")</f>
        <v>35</v>
      </c>
      <c r="S6824" s="27" t="str">
        <f>IFERROR(_xlfn.XLOOKUP($B6824,'Ownership Metrics'!$A:$A,'Ownership Metrics'!$H:$H),"")</f>
        <v>Moderat</v>
      </c>
      <c r="T6824" s="27" t="str">
        <f>IFERROR(_xlfn.XLOOKUP($B6824,'Ownership Metrics'!$A:$A,'Ownership Metrics'!$I:$I),"")</f>
        <v>Sedang</v>
      </c>
      <c r="U6824" s="27">
        <f>IF(COUNTIFS($B$2:$B6824,$B6824,$D$2:$D6824,$D6824)=1,1,0)</f>
        <v>1</v>
      </c>
      <c r="V6824" s="27">
        <f t="shared" si="319"/>
        <v>15</v>
      </c>
      <c r="W6824" s="27">
        <f t="shared" si="320"/>
        <v>3</v>
      </c>
      <c r="X6824" s="27">
        <f t="shared" si="318"/>
        <v>14.9999993176</v>
      </c>
    </row>
    <row r="6825" spans="1:24" x14ac:dyDescent="0.25">
      <c r="A6825" s="26">
        <v>46265</v>
      </c>
      <c r="B6825" s="27" t="s">
        <v>11058</v>
      </c>
      <c r="C6825" s="27" t="s">
        <v>6889</v>
      </c>
      <c r="D6825" s="27" t="s">
        <v>6898</v>
      </c>
      <c r="E6825" s="27" t="s">
        <v>35</v>
      </c>
      <c r="F6825" s="27" t="s">
        <v>23</v>
      </c>
      <c r="G6825" s="27" t="s">
        <v>36</v>
      </c>
      <c r="H6825" s="27" t="s">
        <v>24</v>
      </c>
      <c r="I6825" s="28">
        <v>0</v>
      </c>
      <c r="J6825" s="28">
        <v>1375000000</v>
      </c>
      <c r="K6825" s="28">
        <v>1375000000</v>
      </c>
      <c r="L6825" s="29">
        <v>20.62</v>
      </c>
      <c r="M6825" s="29">
        <f>IFERROR(_xlfn.XLOOKUP($B6825,'Ownership Metrics'!$A:$A,'Ownership Metrics'!$B:$B),"")</f>
        <v>9.26</v>
      </c>
      <c r="N6825" s="28">
        <f>IFERROR(_xlfn.XLOOKUP($B6825,'Ownership Metrics'!$A:$A,'Ownership Metrics'!$C:$C),"")</f>
        <v>1426</v>
      </c>
      <c r="O6825" s="29">
        <f>IFERROR(_xlfn.XLOOKUP($B6825,'Ownership Metrics'!$A:$A,'Ownership Metrics'!$D:$D),"")</f>
        <v>22.5</v>
      </c>
      <c r="P6825" s="29">
        <f>IFERROR(_xlfn.XLOOKUP($B6825,'Ownership Metrics'!$A:$A,'Ownership Metrics'!$E:$E),"")</f>
        <v>58.12</v>
      </c>
      <c r="Q6825" s="30">
        <f>IFERROR(_xlfn.XLOOKUP($B6825,'Ownership Metrics'!$A:$A,'Ownership Metrics'!$F:$F),"")</f>
        <v>12</v>
      </c>
      <c r="R6825" s="30">
        <f>IFERROR(_xlfn.XLOOKUP($B6825,'Ownership Metrics'!$A:$A,'Ownership Metrics'!$G:$G),"")</f>
        <v>35</v>
      </c>
      <c r="S6825" s="27" t="str">
        <f>IFERROR(_xlfn.XLOOKUP($B6825,'Ownership Metrics'!$A:$A,'Ownership Metrics'!$H:$H),"")</f>
        <v>Moderat</v>
      </c>
      <c r="T6825" s="27" t="str">
        <f>IFERROR(_xlfn.XLOOKUP($B6825,'Ownership Metrics'!$A:$A,'Ownership Metrics'!$I:$I),"")</f>
        <v>Sedang</v>
      </c>
      <c r="U6825" s="27">
        <f>IF(COUNTIFS($B$2:$B6825,$B6825,$D$2:$D6825,$D6825)=1,1,0)</f>
        <v>1</v>
      </c>
      <c r="V6825" s="27">
        <f t="shared" si="319"/>
        <v>20.62</v>
      </c>
      <c r="W6825" s="27">
        <f t="shared" si="320"/>
        <v>2</v>
      </c>
      <c r="X6825" s="27">
        <f t="shared" si="318"/>
        <v>20.6199993175</v>
      </c>
    </row>
    <row r="6826" spans="1:24" x14ac:dyDescent="0.25">
      <c r="A6826" s="26">
        <v>46265</v>
      </c>
      <c r="B6826" s="27" t="s">
        <v>11058</v>
      </c>
      <c r="C6826" s="27" t="s">
        <v>6889</v>
      </c>
      <c r="D6826" s="27" t="s">
        <v>6899</v>
      </c>
      <c r="E6826" s="27" t="s">
        <v>35</v>
      </c>
      <c r="F6826" s="27" t="s">
        <v>23</v>
      </c>
      <c r="G6826" s="27" t="s">
        <v>36</v>
      </c>
      <c r="H6826" s="27" t="s">
        <v>24</v>
      </c>
      <c r="I6826" s="28">
        <v>0</v>
      </c>
      <c r="J6826" s="28">
        <v>1000000000</v>
      </c>
      <c r="K6826" s="28">
        <v>1000000000</v>
      </c>
      <c r="L6826" s="29">
        <v>15</v>
      </c>
      <c r="M6826" s="29">
        <f>IFERROR(_xlfn.XLOOKUP($B6826,'Ownership Metrics'!$A:$A,'Ownership Metrics'!$B:$B),"")</f>
        <v>9.26</v>
      </c>
      <c r="N6826" s="28">
        <f>IFERROR(_xlfn.XLOOKUP($B6826,'Ownership Metrics'!$A:$A,'Ownership Metrics'!$C:$C),"")</f>
        <v>1426</v>
      </c>
      <c r="O6826" s="29">
        <f>IFERROR(_xlfn.XLOOKUP($B6826,'Ownership Metrics'!$A:$A,'Ownership Metrics'!$D:$D),"")</f>
        <v>22.5</v>
      </c>
      <c r="P6826" s="29">
        <f>IFERROR(_xlfn.XLOOKUP($B6826,'Ownership Metrics'!$A:$A,'Ownership Metrics'!$E:$E),"")</f>
        <v>58.12</v>
      </c>
      <c r="Q6826" s="30">
        <f>IFERROR(_xlfn.XLOOKUP($B6826,'Ownership Metrics'!$A:$A,'Ownership Metrics'!$F:$F),"")</f>
        <v>12</v>
      </c>
      <c r="R6826" s="30">
        <f>IFERROR(_xlfn.XLOOKUP($B6826,'Ownership Metrics'!$A:$A,'Ownership Metrics'!$G:$G),"")</f>
        <v>35</v>
      </c>
      <c r="S6826" s="27" t="str">
        <f>IFERROR(_xlfn.XLOOKUP($B6826,'Ownership Metrics'!$A:$A,'Ownership Metrics'!$H:$H),"")</f>
        <v>Moderat</v>
      </c>
      <c r="T6826" s="27" t="str">
        <f>IFERROR(_xlfn.XLOOKUP($B6826,'Ownership Metrics'!$A:$A,'Ownership Metrics'!$I:$I),"")</f>
        <v>Sedang</v>
      </c>
      <c r="U6826" s="27">
        <f>IF(COUNTIFS($B$2:$B6826,$B6826,$D$2:$D6826,$D6826)=1,1,0)</f>
        <v>1</v>
      </c>
      <c r="V6826" s="27">
        <f t="shared" si="319"/>
        <v>15</v>
      </c>
      <c r="W6826" s="27">
        <f t="shared" si="320"/>
        <v>4</v>
      </c>
      <c r="X6826" s="27">
        <f t="shared" si="318"/>
        <v>14.9999993174</v>
      </c>
    </row>
    <row r="6827" spans="1:24" x14ac:dyDescent="0.25">
      <c r="A6827" s="26">
        <v>46265</v>
      </c>
      <c r="B6827" s="27" t="s">
        <v>11058</v>
      </c>
      <c r="C6827" s="27" t="s">
        <v>6889</v>
      </c>
      <c r="D6827" s="27" t="s">
        <v>6900</v>
      </c>
      <c r="E6827" s="27" t="s">
        <v>35</v>
      </c>
      <c r="F6827" s="27" t="s">
        <v>23</v>
      </c>
      <c r="G6827" s="27" t="s">
        <v>36</v>
      </c>
      <c r="H6827" s="27" t="s">
        <v>24</v>
      </c>
      <c r="I6827" s="28">
        <v>0</v>
      </c>
      <c r="J6827" s="28">
        <v>1500000000</v>
      </c>
      <c r="K6827" s="28">
        <v>1500000000</v>
      </c>
      <c r="L6827" s="29">
        <v>22.5</v>
      </c>
      <c r="M6827" s="29">
        <f>IFERROR(_xlfn.XLOOKUP($B6827,'Ownership Metrics'!$A:$A,'Ownership Metrics'!$B:$B),"")</f>
        <v>9.26</v>
      </c>
      <c r="N6827" s="28">
        <f>IFERROR(_xlfn.XLOOKUP($B6827,'Ownership Metrics'!$A:$A,'Ownership Metrics'!$C:$C),"")</f>
        <v>1426</v>
      </c>
      <c r="O6827" s="29">
        <f>IFERROR(_xlfn.XLOOKUP($B6827,'Ownership Metrics'!$A:$A,'Ownership Metrics'!$D:$D),"")</f>
        <v>22.5</v>
      </c>
      <c r="P6827" s="29">
        <f>IFERROR(_xlfn.XLOOKUP($B6827,'Ownership Metrics'!$A:$A,'Ownership Metrics'!$E:$E),"")</f>
        <v>58.12</v>
      </c>
      <c r="Q6827" s="30">
        <f>IFERROR(_xlfn.XLOOKUP($B6827,'Ownership Metrics'!$A:$A,'Ownership Metrics'!$F:$F),"")</f>
        <v>12</v>
      </c>
      <c r="R6827" s="30">
        <f>IFERROR(_xlfn.XLOOKUP($B6827,'Ownership Metrics'!$A:$A,'Ownership Metrics'!$G:$G),"")</f>
        <v>35</v>
      </c>
      <c r="S6827" s="27" t="str">
        <f>IFERROR(_xlfn.XLOOKUP($B6827,'Ownership Metrics'!$A:$A,'Ownership Metrics'!$H:$H),"")</f>
        <v>Moderat</v>
      </c>
      <c r="T6827" s="27" t="str">
        <f>IFERROR(_xlfn.XLOOKUP($B6827,'Ownership Metrics'!$A:$A,'Ownership Metrics'!$I:$I),"")</f>
        <v>Sedang</v>
      </c>
      <c r="U6827" s="27">
        <f>IF(COUNTIFS($B$2:$B6827,$B6827,$D$2:$D6827,$D6827)=1,1,0)</f>
        <v>1</v>
      </c>
      <c r="V6827" s="27">
        <f t="shared" si="319"/>
        <v>22.5</v>
      </c>
      <c r="W6827" s="27">
        <f t="shared" si="320"/>
        <v>1</v>
      </c>
      <c r="X6827" s="27">
        <f t="shared" si="318"/>
        <v>22.499999317299999</v>
      </c>
    </row>
    <row r="6828" spans="1:24" x14ac:dyDescent="0.25">
      <c r="A6828" s="26">
        <v>46265</v>
      </c>
      <c r="B6828" s="27" t="s">
        <v>11058</v>
      </c>
      <c r="C6828" s="27" t="s">
        <v>6889</v>
      </c>
      <c r="D6828" s="27" t="s">
        <v>6901</v>
      </c>
      <c r="E6828" s="27" t="s">
        <v>35</v>
      </c>
      <c r="F6828" s="27" t="s">
        <v>32</v>
      </c>
      <c r="G6828" s="27" t="s">
        <v>195</v>
      </c>
      <c r="H6828" s="27" t="s">
        <v>24</v>
      </c>
      <c r="I6828" s="28">
        <v>72000000</v>
      </c>
      <c r="J6828" s="28">
        <v>0</v>
      </c>
      <c r="K6828" s="28">
        <v>72000000</v>
      </c>
      <c r="L6828" s="29">
        <v>1.08</v>
      </c>
      <c r="M6828" s="29">
        <f>IFERROR(_xlfn.XLOOKUP($B6828,'Ownership Metrics'!$A:$A,'Ownership Metrics'!$B:$B),"")</f>
        <v>9.26</v>
      </c>
      <c r="N6828" s="28">
        <f>IFERROR(_xlfn.XLOOKUP($B6828,'Ownership Metrics'!$A:$A,'Ownership Metrics'!$C:$C),"")</f>
        <v>1426</v>
      </c>
      <c r="O6828" s="29">
        <f>IFERROR(_xlfn.XLOOKUP($B6828,'Ownership Metrics'!$A:$A,'Ownership Metrics'!$D:$D),"")</f>
        <v>22.5</v>
      </c>
      <c r="P6828" s="29">
        <f>IFERROR(_xlfn.XLOOKUP($B6828,'Ownership Metrics'!$A:$A,'Ownership Metrics'!$E:$E),"")</f>
        <v>58.12</v>
      </c>
      <c r="Q6828" s="30">
        <f>IFERROR(_xlfn.XLOOKUP($B6828,'Ownership Metrics'!$A:$A,'Ownership Metrics'!$F:$F),"")</f>
        <v>12</v>
      </c>
      <c r="R6828" s="30">
        <f>IFERROR(_xlfn.XLOOKUP($B6828,'Ownership Metrics'!$A:$A,'Ownership Metrics'!$G:$G),"")</f>
        <v>35</v>
      </c>
      <c r="S6828" s="27" t="str">
        <f>IFERROR(_xlfn.XLOOKUP($B6828,'Ownership Metrics'!$A:$A,'Ownership Metrics'!$H:$H),"")</f>
        <v>Moderat</v>
      </c>
      <c r="T6828" s="27" t="str">
        <f>IFERROR(_xlfn.XLOOKUP($B6828,'Ownership Metrics'!$A:$A,'Ownership Metrics'!$I:$I),"")</f>
        <v>Sedang</v>
      </c>
      <c r="U6828" s="27">
        <f>IF(COUNTIFS($B$2:$B6828,$B6828,$D$2:$D6828,$D6828)=1,1,0)</f>
        <v>1</v>
      </c>
      <c r="V6828" s="27">
        <f t="shared" si="319"/>
        <v>1.08</v>
      </c>
      <c r="W6828" s="27">
        <f t="shared" si="320"/>
        <v>11</v>
      </c>
      <c r="X6828" s="27">
        <f t="shared" si="318"/>
        <v>1.0799993172</v>
      </c>
    </row>
    <row r="6829" spans="1:24" x14ac:dyDescent="0.25">
      <c r="A6829" s="26">
        <v>46265</v>
      </c>
      <c r="B6829" s="27" t="s">
        <v>11059</v>
      </c>
      <c r="C6829" s="27" t="s">
        <v>6903</v>
      </c>
      <c r="D6829" s="27" t="s">
        <v>42</v>
      </c>
      <c r="E6829" s="27" t="s">
        <v>22</v>
      </c>
      <c r="F6829" s="27" t="s">
        <v>23</v>
      </c>
      <c r="G6829" s="27"/>
      <c r="H6829" s="27" t="s">
        <v>24</v>
      </c>
      <c r="I6829" s="28">
        <v>0</v>
      </c>
      <c r="J6829" s="28">
        <v>2219317358</v>
      </c>
      <c r="K6829" s="28">
        <v>2219317358</v>
      </c>
      <c r="L6829" s="29">
        <v>59.5</v>
      </c>
      <c r="M6829" s="29">
        <f>IFERROR(_xlfn.XLOOKUP($B6829,'Ownership Metrics'!$A:$A,'Ownership Metrics'!$B:$B),"")</f>
        <v>28.72</v>
      </c>
      <c r="N6829" s="28">
        <f>IFERROR(_xlfn.XLOOKUP($B6829,'Ownership Metrics'!$A:$A,'Ownership Metrics'!$C:$C),"")</f>
        <v>3607</v>
      </c>
      <c r="O6829" s="29">
        <f>IFERROR(_xlfn.XLOOKUP($B6829,'Ownership Metrics'!$A:$A,'Ownership Metrics'!$D:$D),"")</f>
        <v>59.5</v>
      </c>
      <c r="P6829" s="29">
        <f>IFERROR(_xlfn.XLOOKUP($B6829,'Ownership Metrics'!$A:$A,'Ownership Metrics'!$E:$E),"")</f>
        <v>69.900000000000006</v>
      </c>
      <c r="Q6829" s="30">
        <f>IFERROR(_xlfn.XLOOKUP($B6829,'Ownership Metrics'!$A:$A,'Ownership Metrics'!$F:$F),"")</f>
        <v>4</v>
      </c>
      <c r="R6829" s="30">
        <f>IFERROR(_xlfn.XLOOKUP($B6829,'Ownership Metrics'!$A:$A,'Ownership Metrics'!$G:$G),"")</f>
        <v>58</v>
      </c>
      <c r="S6829" s="27" t="str">
        <f>IFERROR(_xlfn.XLOOKUP($B6829,'Ownership Metrics'!$A:$A,'Ownership Metrics'!$H:$H),"")</f>
        <v>Mayoritas</v>
      </c>
      <c r="T6829" s="27" t="str">
        <f>IFERROR(_xlfn.XLOOKUP($B6829,'Ownership Metrics'!$A:$A,'Ownership Metrics'!$I:$I),"")</f>
        <v>Tinggi</v>
      </c>
      <c r="U6829" s="27">
        <f>IF(COUNTIFS($B$2:$B6829,$B6829,$D$2:$D6829,$D6829)=1,1,0)</f>
        <v>1</v>
      </c>
      <c r="V6829" s="27">
        <f t="shared" si="319"/>
        <v>59.5</v>
      </c>
      <c r="W6829" s="27">
        <f t="shared" si="320"/>
        <v>1</v>
      </c>
      <c r="X6829" s="27">
        <f t="shared" si="318"/>
        <v>59.499999317099999</v>
      </c>
    </row>
    <row r="6830" spans="1:24" x14ac:dyDescent="0.25">
      <c r="A6830" s="26">
        <v>46265</v>
      </c>
      <c r="B6830" s="27" t="s">
        <v>11059</v>
      </c>
      <c r="C6830" s="27" t="s">
        <v>6903</v>
      </c>
      <c r="D6830" s="27" t="s">
        <v>6904</v>
      </c>
      <c r="E6830" s="27" t="s">
        <v>22</v>
      </c>
      <c r="F6830" s="27" t="s">
        <v>23</v>
      </c>
      <c r="G6830" s="27"/>
      <c r="H6830" s="27" t="s">
        <v>24</v>
      </c>
      <c r="I6830" s="28">
        <v>280621900</v>
      </c>
      <c r="J6830" s="28">
        <v>0</v>
      </c>
      <c r="K6830" s="28">
        <v>280621900</v>
      </c>
      <c r="L6830" s="29">
        <v>7.52</v>
      </c>
      <c r="M6830" s="29">
        <f>IFERROR(_xlfn.XLOOKUP($B6830,'Ownership Metrics'!$A:$A,'Ownership Metrics'!$B:$B),"")</f>
        <v>28.72</v>
      </c>
      <c r="N6830" s="28">
        <f>IFERROR(_xlfn.XLOOKUP($B6830,'Ownership Metrics'!$A:$A,'Ownership Metrics'!$C:$C),"")</f>
        <v>3607</v>
      </c>
      <c r="O6830" s="29">
        <f>IFERROR(_xlfn.XLOOKUP($B6830,'Ownership Metrics'!$A:$A,'Ownership Metrics'!$D:$D),"")</f>
        <v>59.5</v>
      </c>
      <c r="P6830" s="29">
        <f>IFERROR(_xlfn.XLOOKUP($B6830,'Ownership Metrics'!$A:$A,'Ownership Metrics'!$E:$E),"")</f>
        <v>69.900000000000006</v>
      </c>
      <c r="Q6830" s="30">
        <f>IFERROR(_xlfn.XLOOKUP($B6830,'Ownership Metrics'!$A:$A,'Ownership Metrics'!$F:$F),"")</f>
        <v>4</v>
      </c>
      <c r="R6830" s="30">
        <f>IFERROR(_xlfn.XLOOKUP($B6830,'Ownership Metrics'!$A:$A,'Ownership Metrics'!$G:$G),"")</f>
        <v>58</v>
      </c>
      <c r="S6830" s="27" t="str">
        <f>IFERROR(_xlfn.XLOOKUP($B6830,'Ownership Metrics'!$A:$A,'Ownership Metrics'!$H:$H),"")</f>
        <v>Mayoritas</v>
      </c>
      <c r="T6830" s="27" t="str">
        <f>IFERROR(_xlfn.XLOOKUP($B6830,'Ownership Metrics'!$A:$A,'Ownership Metrics'!$I:$I),"")</f>
        <v>Tinggi</v>
      </c>
      <c r="U6830" s="27">
        <f>IF(COUNTIFS($B$2:$B6830,$B6830,$D$2:$D6830,$D6830)=1,1,0)</f>
        <v>1</v>
      </c>
      <c r="V6830" s="27">
        <f t="shared" si="319"/>
        <v>7.52</v>
      </c>
      <c r="W6830" s="27">
        <f t="shared" si="320"/>
        <v>2</v>
      </c>
      <c r="X6830" s="27">
        <f t="shared" si="318"/>
        <v>7.5199993169999999</v>
      </c>
    </row>
    <row r="6831" spans="1:24" x14ac:dyDescent="0.25">
      <c r="A6831" s="26">
        <v>46265</v>
      </c>
      <c r="B6831" s="27" t="s">
        <v>11059</v>
      </c>
      <c r="C6831" s="27" t="s">
        <v>6903</v>
      </c>
      <c r="D6831" s="27" t="s">
        <v>43</v>
      </c>
      <c r="E6831" s="27" t="s">
        <v>44</v>
      </c>
      <c r="F6831" s="27" t="s">
        <v>23</v>
      </c>
      <c r="G6831" s="27"/>
      <c r="H6831" s="27" t="s">
        <v>24</v>
      </c>
      <c r="I6831" s="28">
        <v>107479000</v>
      </c>
      <c r="J6831" s="28">
        <v>0</v>
      </c>
      <c r="K6831" s="28">
        <v>107479000</v>
      </c>
      <c r="L6831" s="29">
        <v>2.88</v>
      </c>
      <c r="M6831" s="29">
        <f>IFERROR(_xlfn.XLOOKUP($B6831,'Ownership Metrics'!$A:$A,'Ownership Metrics'!$B:$B),"")</f>
        <v>28.72</v>
      </c>
      <c r="N6831" s="28">
        <f>IFERROR(_xlfn.XLOOKUP($B6831,'Ownership Metrics'!$A:$A,'Ownership Metrics'!$C:$C),"")</f>
        <v>3607</v>
      </c>
      <c r="O6831" s="29">
        <f>IFERROR(_xlfn.XLOOKUP($B6831,'Ownership Metrics'!$A:$A,'Ownership Metrics'!$D:$D),"")</f>
        <v>59.5</v>
      </c>
      <c r="P6831" s="29">
        <f>IFERROR(_xlfn.XLOOKUP($B6831,'Ownership Metrics'!$A:$A,'Ownership Metrics'!$E:$E),"")</f>
        <v>69.900000000000006</v>
      </c>
      <c r="Q6831" s="30">
        <f>IFERROR(_xlfn.XLOOKUP($B6831,'Ownership Metrics'!$A:$A,'Ownership Metrics'!$F:$F),"")</f>
        <v>4</v>
      </c>
      <c r="R6831" s="30">
        <f>IFERROR(_xlfn.XLOOKUP($B6831,'Ownership Metrics'!$A:$A,'Ownership Metrics'!$G:$G),"")</f>
        <v>58</v>
      </c>
      <c r="S6831" s="27" t="str">
        <f>IFERROR(_xlfn.XLOOKUP($B6831,'Ownership Metrics'!$A:$A,'Ownership Metrics'!$H:$H),"")</f>
        <v>Mayoritas</v>
      </c>
      <c r="T6831" s="27" t="str">
        <f>IFERROR(_xlfn.XLOOKUP($B6831,'Ownership Metrics'!$A:$A,'Ownership Metrics'!$I:$I),"")</f>
        <v>Tinggi</v>
      </c>
      <c r="U6831" s="27">
        <f>IF(COUNTIFS($B$2:$B6831,$B6831,$D$2:$D6831,$D6831)=1,1,0)</f>
        <v>1</v>
      </c>
      <c r="V6831" s="27">
        <f t="shared" si="319"/>
        <v>2.88</v>
      </c>
      <c r="W6831" s="27">
        <f t="shared" si="320"/>
        <v>3</v>
      </c>
      <c r="X6831" s="27">
        <f t="shared" si="318"/>
        <v>2.8799993168999998</v>
      </c>
    </row>
    <row r="6832" spans="1:24" x14ac:dyDescent="0.25">
      <c r="A6832" s="26">
        <v>46265</v>
      </c>
      <c r="B6832" s="27" t="s">
        <v>11059</v>
      </c>
      <c r="C6832" s="27" t="s">
        <v>6903</v>
      </c>
      <c r="D6832" s="27" t="s">
        <v>260</v>
      </c>
      <c r="E6832" s="27" t="s">
        <v>171</v>
      </c>
      <c r="F6832" s="27" t="s">
        <v>32</v>
      </c>
      <c r="G6832" s="27"/>
      <c r="H6832" s="27" t="s">
        <v>33</v>
      </c>
      <c r="I6832" s="28">
        <v>51522600</v>
      </c>
      <c r="J6832" s="28">
        <v>0</v>
      </c>
      <c r="K6832" s="28">
        <v>51522600</v>
      </c>
      <c r="L6832" s="29">
        <v>1.38</v>
      </c>
      <c r="M6832" s="29">
        <f>IFERROR(_xlfn.XLOOKUP($B6832,'Ownership Metrics'!$A:$A,'Ownership Metrics'!$B:$B),"")</f>
        <v>28.72</v>
      </c>
      <c r="N6832" s="28">
        <f>IFERROR(_xlfn.XLOOKUP($B6832,'Ownership Metrics'!$A:$A,'Ownership Metrics'!$C:$C),"")</f>
        <v>3607</v>
      </c>
      <c r="O6832" s="29">
        <f>IFERROR(_xlfn.XLOOKUP($B6832,'Ownership Metrics'!$A:$A,'Ownership Metrics'!$D:$D),"")</f>
        <v>59.5</v>
      </c>
      <c r="P6832" s="29">
        <f>IFERROR(_xlfn.XLOOKUP($B6832,'Ownership Metrics'!$A:$A,'Ownership Metrics'!$E:$E),"")</f>
        <v>69.900000000000006</v>
      </c>
      <c r="Q6832" s="30">
        <f>IFERROR(_xlfn.XLOOKUP($B6832,'Ownership Metrics'!$A:$A,'Ownership Metrics'!$F:$F),"")</f>
        <v>4</v>
      </c>
      <c r="R6832" s="30">
        <f>IFERROR(_xlfn.XLOOKUP($B6832,'Ownership Metrics'!$A:$A,'Ownership Metrics'!$G:$G),"")</f>
        <v>58</v>
      </c>
      <c r="S6832" s="27" t="str">
        <f>IFERROR(_xlfn.XLOOKUP($B6832,'Ownership Metrics'!$A:$A,'Ownership Metrics'!$H:$H),"")</f>
        <v>Mayoritas</v>
      </c>
      <c r="T6832" s="27" t="str">
        <f>IFERROR(_xlfn.XLOOKUP($B6832,'Ownership Metrics'!$A:$A,'Ownership Metrics'!$I:$I),"")</f>
        <v>Tinggi</v>
      </c>
      <c r="U6832" s="27">
        <f>IF(COUNTIFS($B$2:$B6832,$B6832,$D$2:$D6832,$D6832)=1,1,0)</f>
        <v>1</v>
      </c>
      <c r="V6832" s="27">
        <f t="shared" si="319"/>
        <v>1.38</v>
      </c>
      <c r="W6832" s="27">
        <f t="shared" si="320"/>
        <v>4</v>
      </c>
      <c r="X6832" s="27">
        <f t="shared" si="318"/>
        <v>1.3799993168</v>
      </c>
    </row>
    <row r="6833" spans="1:24" x14ac:dyDescent="0.25">
      <c r="A6833" s="26">
        <v>46265</v>
      </c>
      <c r="B6833" s="27" t="s">
        <v>11060</v>
      </c>
      <c r="C6833" s="27" t="s">
        <v>6906</v>
      </c>
      <c r="D6833" s="27" t="s">
        <v>6907</v>
      </c>
      <c r="E6833" s="27" t="s">
        <v>22</v>
      </c>
      <c r="F6833" s="27" t="s">
        <v>23</v>
      </c>
      <c r="G6833" s="27"/>
      <c r="H6833" s="27"/>
      <c r="I6833" s="28">
        <v>0</v>
      </c>
      <c r="J6833" s="28">
        <v>32424387500</v>
      </c>
      <c r="K6833" s="28">
        <v>32424387500</v>
      </c>
      <c r="L6833" s="29">
        <v>84.99</v>
      </c>
      <c r="M6833" s="29">
        <f>IFERROR(_xlfn.XLOOKUP($B6833,'Ownership Metrics'!$A:$A,'Ownership Metrics'!$B:$B),"")</f>
        <v>13.95</v>
      </c>
      <c r="N6833" s="28">
        <f>IFERROR(_xlfn.XLOOKUP($B6833,'Ownership Metrics'!$A:$A,'Ownership Metrics'!$C:$C),"")</f>
        <v>7224</v>
      </c>
      <c r="O6833" s="29">
        <f>IFERROR(_xlfn.XLOOKUP($B6833,'Ownership Metrics'!$A:$A,'Ownership Metrics'!$D:$D),"")</f>
        <v>84.99</v>
      </c>
      <c r="P6833" s="29">
        <f>IFERROR(_xlfn.XLOOKUP($B6833,'Ownership Metrics'!$A:$A,'Ownership Metrics'!$E:$E),"")</f>
        <v>86.05</v>
      </c>
      <c r="Q6833" s="30">
        <f>IFERROR(_xlfn.XLOOKUP($B6833,'Ownership Metrics'!$A:$A,'Ownership Metrics'!$F:$F),"")</f>
        <v>2</v>
      </c>
      <c r="R6833" s="30">
        <f>IFERROR(_xlfn.XLOOKUP($B6833,'Ownership Metrics'!$A:$A,'Ownership Metrics'!$G:$G),"")</f>
        <v>82</v>
      </c>
      <c r="S6833" s="27" t="str">
        <f>IFERROR(_xlfn.XLOOKUP($B6833,'Ownership Metrics'!$A:$A,'Ownership Metrics'!$H:$H),"")</f>
        <v>Mayoritas</v>
      </c>
      <c r="T6833" s="27" t="str">
        <f>IFERROR(_xlfn.XLOOKUP($B6833,'Ownership Metrics'!$A:$A,'Ownership Metrics'!$I:$I),"")</f>
        <v>Tinggi</v>
      </c>
      <c r="U6833" s="27">
        <f>IF(COUNTIFS($B$2:$B6833,$B6833,$D$2:$D6833,$D6833)=1,1,0)</f>
        <v>1</v>
      </c>
      <c r="V6833" s="27">
        <f t="shared" si="319"/>
        <v>84.99</v>
      </c>
      <c r="W6833" s="27">
        <f t="shared" si="320"/>
        <v>1</v>
      </c>
      <c r="X6833" s="27">
        <f t="shared" si="318"/>
        <v>84.989999316699993</v>
      </c>
    </row>
    <row r="6834" spans="1:24" x14ac:dyDescent="0.25">
      <c r="A6834" s="26">
        <v>46265</v>
      </c>
      <c r="B6834" s="27" t="s">
        <v>11060</v>
      </c>
      <c r="C6834" s="27" t="s">
        <v>6906</v>
      </c>
      <c r="D6834" s="27" t="s">
        <v>43</v>
      </c>
      <c r="E6834" s="27" t="s">
        <v>44</v>
      </c>
      <c r="F6834" s="27" t="s">
        <v>23</v>
      </c>
      <c r="G6834" s="27"/>
      <c r="H6834" s="27" t="s">
        <v>24</v>
      </c>
      <c r="I6834" s="28">
        <v>404210300</v>
      </c>
      <c r="J6834" s="28">
        <v>0</v>
      </c>
      <c r="K6834" s="28">
        <v>404210300</v>
      </c>
      <c r="L6834" s="29">
        <v>1.06</v>
      </c>
      <c r="M6834" s="29">
        <f>IFERROR(_xlfn.XLOOKUP($B6834,'Ownership Metrics'!$A:$A,'Ownership Metrics'!$B:$B),"")</f>
        <v>13.95</v>
      </c>
      <c r="N6834" s="28">
        <f>IFERROR(_xlfn.XLOOKUP($B6834,'Ownership Metrics'!$A:$A,'Ownership Metrics'!$C:$C),"")</f>
        <v>7224</v>
      </c>
      <c r="O6834" s="29">
        <f>IFERROR(_xlfn.XLOOKUP($B6834,'Ownership Metrics'!$A:$A,'Ownership Metrics'!$D:$D),"")</f>
        <v>84.99</v>
      </c>
      <c r="P6834" s="29">
        <f>IFERROR(_xlfn.XLOOKUP($B6834,'Ownership Metrics'!$A:$A,'Ownership Metrics'!$E:$E),"")</f>
        <v>86.05</v>
      </c>
      <c r="Q6834" s="30">
        <f>IFERROR(_xlfn.XLOOKUP($B6834,'Ownership Metrics'!$A:$A,'Ownership Metrics'!$F:$F),"")</f>
        <v>2</v>
      </c>
      <c r="R6834" s="30">
        <f>IFERROR(_xlfn.XLOOKUP($B6834,'Ownership Metrics'!$A:$A,'Ownership Metrics'!$G:$G),"")</f>
        <v>82</v>
      </c>
      <c r="S6834" s="27" t="str">
        <f>IFERROR(_xlfn.XLOOKUP($B6834,'Ownership Metrics'!$A:$A,'Ownership Metrics'!$H:$H),"")</f>
        <v>Mayoritas</v>
      </c>
      <c r="T6834" s="27" t="str">
        <f>IFERROR(_xlfn.XLOOKUP($B6834,'Ownership Metrics'!$A:$A,'Ownership Metrics'!$I:$I),"")</f>
        <v>Tinggi</v>
      </c>
      <c r="U6834" s="27">
        <f>IF(COUNTIFS($B$2:$B6834,$B6834,$D$2:$D6834,$D6834)=1,1,0)</f>
        <v>1</v>
      </c>
      <c r="V6834" s="27">
        <f t="shared" si="319"/>
        <v>1.06</v>
      </c>
      <c r="W6834" s="27">
        <f t="shared" si="320"/>
        <v>2</v>
      </c>
      <c r="X6834" s="27">
        <f t="shared" si="318"/>
        <v>1.0599993166000001</v>
      </c>
    </row>
    <row r="6835" spans="1:24" x14ac:dyDescent="0.25">
      <c r="A6835" s="26">
        <v>46265</v>
      </c>
      <c r="B6835" s="27" t="s">
        <v>11061</v>
      </c>
      <c r="C6835" s="27" t="s">
        <v>6909</v>
      </c>
      <c r="D6835" s="27" t="s">
        <v>6910</v>
      </c>
      <c r="E6835" s="27" t="s">
        <v>22</v>
      </c>
      <c r="F6835" s="27" t="s">
        <v>23</v>
      </c>
      <c r="G6835" s="27"/>
      <c r="H6835" s="27" t="s">
        <v>24</v>
      </c>
      <c r="I6835" s="28">
        <v>2401409999</v>
      </c>
      <c r="J6835" s="28">
        <v>0</v>
      </c>
      <c r="K6835" s="28">
        <v>2401409999</v>
      </c>
      <c r="L6835" s="29">
        <v>74.3</v>
      </c>
      <c r="M6835" s="29">
        <f>IFERROR(_xlfn.XLOOKUP($B6835,'Ownership Metrics'!$A:$A,'Ownership Metrics'!$B:$B),"")</f>
        <v>5.27</v>
      </c>
      <c r="N6835" s="28">
        <f>IFERROR(_xlfn.XLOOKUP($B6835,'Ownership Metrics'!$A:$A,'Ownership Metrics'!$C:$C),"")</f>
        <v>5652</v>
      </c>
      <c r="O6835" s="29">
        <f>IFERROR(_xlfn.XLOOKUP($B6835,'Ownership Metrics'!$A:$A,'Ownership Metrics'!$D:$D),"")</f>
        <v>74.3</v>
      </c>
      <c r="P6835" s="29">
        <f>IFERROR(_xlfn.XLOOKUP($B6835,'Ownership Metrics'!$A:$A,'Ownership Metrics'!$E:$E),"")</f>
        <v>88.86</v>
      </c>
      <c r="Q6835" s="30">
        <f>IFERROR(_xlfn.XLOOKUP($B6835,'Ownership Metrics'!$A:$A,'Ownership Metrics'!$F:$F),"")</f>
        <v>6</v>
      </c>
      <c r="R6835" s="30">
        <f>IFERROR(_xlfn.XLOOKUP($B6835,'Ownership Metrics'!$A:$A,'Ownership Metrics'!$G:$G),"")</f>
        <v>71</v>
      </c>
      <c r="S6835" s="27" t="str">
        <f>IFERROR(_xlfn.XLOOKUP($B6835,'Ownership Metrics'!$A:$A,'Ownership Metrics'!$H:$H),"")</f>
        <v>Mayoritas</v>
      </c>
      <c r="T6835" s="27" t="str">
        <f>IFERROR(_xlfn.XLOOKUP($B6835,'Ownership Metrics'!$A:$A,'Ownership Metrics'!$I:$I),"")</f>
        <v>Tinggi</v>
      </c>
      <c r="U6835" s="27">
        <f>IF(COUNTIFS($B$2:$B6835,$B6835,$D$2:$D6835,$D6835)=1,1,0)</f>
        <v>1</v>
      </c>
      <c r="V6835" s="27">
        <f t="shared" si="319"/>
        <v>74.3</v>
      </c>
      <c r="W6835" s="27">
        <f t="shared" si="320"/>
        <v>1</v>
      </c>
      <c r="X6835" s="27">
        <f t="shared" si="318"/>
        <v>74.299999316499992</v>
      </c>
    </row>
    <row r="6836" spans="1:24" x14ac:dyDescent="0.25">
      <c r="A6836" s="26">
        <v>46265</v>
      </c>
      <c r="B6836" s="27" t="s">
        <v>11061</v>
      </c>
      <c r="C6836" s="27" t="s">
        <v>6909</v>
      </c>
      <c r="D6836" s="27" t="s">
        <v>6911</v>
      </c>
      <c r="E6836" s="27" t="s">
        <v>22</v>
      </c>
      <c r="F6836" s="27" t="s">
        <v>23</v>
      </c>
      <c r="G6836" s="27"/>
      <c r="H6836" s="27" t="s">
        <v>24</v>
      </c>
      <c r="I6836" s="28">
        <v>112524500</v>
      </c>
      <c r="J6836" s="28">
        <v>0</v>
      </c>
      <c r="K6836" s="28">
        <v>112524500</v>
      </c>
      <c r="L6836" s="29">
        <v>3.48</v>
      </c>
      <c r="M6836" s="29">
        <f>IFERROR(_xlfn.XLOOKUP($B6836,'Ownership Metrics'!$A:$A,'Ownership Metrics'!$B:$B),"")</f>
        <v>5.27</v>
      </c>
      <c r="N6836" s="28">
        <f>IFERROR(_xlfn.XLOOKUP($B6836,'Ownership Metrics'!$A:$A,'Ownership Metrics'!$C:$C),"")</f>
        <v>5652</v>
      </c>
      <c r="O6836" s="29">
        <f>IFERROR(_xlfn.XLOOKUP($B6836,'Ownership Metrics'!$A:$A,'Ownership Metrics'!$D:$D),"")</f>
        <v>74.3</v>
      </c>
      <c r="P6836" s="29">
        <f>IFERROR(_xlfn.XLOOKUP($B6836,'Ownership Metrics'!$A:$A,'Ownership Metrics'!$E:$E),"")</f>
        <v>88.86</v>
      </c>
      <c r="Q6836" s="30">
        <f>IFERROR(_xlfn.XLOOKUP($B6836,'Ownership Metrics'!$A:$A,'Ownership Metrics'!$F:$F),"")</f>
        <v>6</v>
      </c>
      <c r="R6836" s="30">
        <f>IFERROR(_xlfn.XLOOKUP($B6836,'Ownership Metrics'!$A:$A,'Ownership Metrics'!$G:$G),"")</f>
        <v>71</v>
      </c>
      <c r="S6836" s="27" t="str">
        <f>IFERROR(_xlfn.XLOOKUP($B6836,'Ownership Metrics'!$A:$A,'Ownership Metrics'!$H:$H),"")</f>
        <v>Mayoritas</v>
      </c>
      <c r="T6836" s="27" t="str">
        <f>IFERROR(_xlfn.XLOOKUP($B6836,'Ownership Metrics'!$A:$A,'Ownership Metrics'!$I:$I),"")</f>
        <v>Tinggi</v>
      </c>
      <c r="U6836" s="27">
        <f>IF(COUNTIFS($B$2:$B6836,$B6836,$D$2:$D6836,$D6836)=1,1,0)</f>
        <v>1</v>
      </c>
      <c r="V6836" s="27">
        <f t="shared" si="319"/>
        <v>3.48</v>
      </c>
      <c r="W6836" s="27">
        <f t="shared" si="320"/>
        <v>4</v>
      </c>
      <c r="X6836" s="27">
        <f t="shared" si="318"/>
        <v>3.4799993163999998</v>
      </c>
    </row>
    <row r="6837" spans="1:24" x14ac:dyDescent="0.25">
      <c r="A6837" s="26">
        <v>46265</v>
      </c>
      <c r="B6837" s="27" t="s">
        <v>11061</v>
      </c>
      <c r="C6837" s="27" t="s">
        <v>6909</v>
      </c>
      <c r="D6837" s="27" t="s">
        <v>3767</v>
      </c>
      <c r="E6837" s="27" t="s">
        <v>35</v>
      </c>
      <c r="F6837" s="27" t="s">
        <v>23</v>
      </c>
      <c r="G6837" s="27" t="s">
        <v>36</v>
      </c>
      <c r="H6837" s="27" t="s">
        <v>24</v>
      </c>
      <c r="I6837" s="28">
        <v>44708800</v>
      </c>
      <c r="J6837" s="28">
        <v>0</v>
      </c>
      <c r="K6837" s="28">
        <v>44708800</v>
      </c>
      <c r="L6837" s="29">
        <v>1.38</v>
      </c>
      <c r="M6837" s="29">
        <f>IFERROR(_xlfn.XLOOKUP($B6837,'Ownership Metrics'!$A:$A,'Ownership Metrics'!$B:$B),"")</f>
        <v>5.27</v>
      </c>
      <c r="N6837" s="28">
        <f>IFERROR(_xlfn.XLOOKUP($B6837,'Ownership Metrics'!$A:$A,'Ownership Metrics'!$C:$C),"")</f>
        <v>5652</v>
      </c>
      <c r="O6837" s="29">
        <f>IFERROR(_xlfn.XLOOKUP($B6837,'Ownership Metrics'!$A:$A,'Ownership Metrics'!$D:$D),"")</f>
        <v>74.3</v>
      </c>
      <c r="P6837" s="29">
        <f>IFERROR(_xlfn.XLOOKUP($B6837,'Ownership Metrics'!$A:$A,'Ownership Metrics'!$E:$E),"")</f>
        <v>88.86</v>
      </c>
      <c r="Q6837" s="30">
        <f>IFERROR(_xlfn.XLOOKUP($B6837,'Ownership Metrics'!$A:$A,'Ownership Metrics'!$F:$F),"")</f>
        <v>6</v>
      </c>
      <c r="R6837" s="30">
        <f>IFERROR(_xlfn.XLOOKUP($B6837,'Ownership Metrics'!$A:$A,'Ownership Metrics'!$G:$G),"")</f>
        <v>71</v>
      </c>
      <c r="S6837" s="27" t="str">
        <f>IFERROR(_xlfn.XLOOKUP($B6837,'Ownership Metrics'!$A:$A,'Ownership Metrics'!$H:$H),"")</f>
        <v>Mayoritas</v>
      </c>
      <c r="T6837" s="27" t="str">
        <f>IFERROR(_xlfn.XLOOKUP($B6837,'Ownership Metrics'!$A:$A,'Ownership Metrics'!$I:$I),"")</f>
        <v>Tinggi</v>
      </c>
      <c r="U6837" s="27">
        <f>IF(COUNTIFS($B$2:$B6837,$B6837,$D$2:$D6837,$D6837)=1,1,0)</f>
        <v>1</v>
      </c>
      <c r="V6837" s="27">
        <f t="shared" si="319"/>
        <v>1.38</v>
      </c>
      <c r="W6837" s="27">
        <f t="shared" si="320"/>
        <v>5</v>
      </c>
      <c r="X6837" s="27">
        <f t="shared" si="318"/>
        <v>1.3799993162999999</v>
      </c>
    </row>
    <row r="6838" spans="1:24" x14ac:dyDescent="0.25">
      <c r="A6838" s="26">
        <v>46265</v>
      </c>
      <c r="B6838" s="27" t="s">
        <v>11061</v>
      </c>
      <c r="C6838" s="27" t="s">
        <v>6909</v>
      </c>
      <c r="D6838" s="27" t="s">
        <v>6912</v>
      </c>
      <c r="E6838" s="27" t="s">
        <v>35</v>
      </c>
      <c r="F6838" s="27" t="s">
        <v>32</v>
      </c>
      <c r="G6838" s="27"/>
      <c r="H6838" s="27" t="s">
        <v>24</v>
      </c>
      <c r="I6838" s="28">
        <v>32600000</v>
      </c>
      <c r="J6838" s="28">
        <v>0</v>
      </c>
      <c r="K6838" s="28">
        <v>32600000</v>
      </c>
      <c r="L6838" s="29">
        <v>1.01</v>
      </c>
      <c r="M6838" s="29">
        <f>IFERROR(_xlfn.XLOOKUP($B6838,'Ownership Metrics'!$A:$A,'Ownership Metrics'!$B:$B),"")</f>
        <v>5.27</v>
      </c>
      <c r="N6838" s="28">
        <f>IFERROR(_xlfn.XLOOKUP($B6838,'Ownership Metrics'!$A:$A,'Ownership Metrics'!$C:$C),"")</f>
        <v>5652</v>
      </c>
      <c r="O6838" s="29">
        <f>IFERROR(_xlfn.XLOOKUP($B6838,'Ownership Metrics'!$A:$A,'Ownership Metrics'!$D:$D),"")</f>
        <v>74.3</v>
      </c>
      <c r="P6838" s="29">
        <f>IFERROR(_xlfn.XLOOKUP($B6838,'Ownership Metrics'!$A:$A,'Ownership Metrics'!$E:$E),"")</f>
        <v>88.86</v>
      </c>
      <c r="Q6838" s="30">
        <f>IFERROR(_xlfn.XLOOKUP($B6838,'Ownership Metrics'!$A:$A,'Ownership Metrics'!$F:$F),"")</f>
        <v>6</v>
      </c>
      <c r="R6838" s="30">
        <f>IFERROR(_xlfn.XLOOKUP($B6838,'Ownership Metrics'!$A:$A,'Ownership Metrics'!$G:$G),"")</f>
        <v>71</v>
      </c>
      <c r="S6838" s="27" t="str">
        <f>IFERROR(_xlfn.XLOOKUP($B6838,'Ownership Metrics'!$A:$A,'Ownership Metrics'!$H:$H),"")</f>
        <v>Mayoritas</v>
      </c>
      <c r="T6838" s="27" t="str">
        <f>IFERROR(_xlfn.XLOOKUP($B6838,'Ownership Metrics'!$A:$A,'Ownership Metrics'!$I:$I),"")</f>
        <v>Tinggi</v>
      </c>
      <c r="U6838" s="27">
        <f>IF(COUNTIFS($B$2:$B6838,$B6838,$D$2:$D6838,$D6838)=1,1,0)</f>
        <v>1</v>
      </c>
      <c r="V6838" s="27">
        <f t="shared" si="319"/>
        <v>1.01</v>
      </c>
      <c r="W6838" s="27">
        <f t="shared" si="320"/>
        <v>6</v>
      </c>
      <c r="X6838" s="27">
        <f t="shared" si="318"/>
        <v>1.0099993162000001</v>
      </c>
    </row>
    <row r="6839" spans="1:24" x14ac:dyDescent="0.25">
      <c r="A6839" s="26">
        <v>46265</v>
      </c>
      <c r="B6839" s="27" t="s">
        <v>11061</v>
      </c>
      <c r="C6839" s="27" t="s">
        <v>6909</v>
      </c>
      <c r="D6839" s="27" t="s">
        <v>6913</v>
      </c>
      <c r="E6839" s="27" t="s">
        <v>204</v>
      </c>
      <c r="F6839" s="27" t="s">
        <v>32</v>
      </c>
      <c r="G6839" s="27"/>
      <c r="H6839" s="27" t="s">
        <v>56</v>
      </c>
      <c r="I6839" s="28">
        <v>160000000</v>
      </c>
      <c r="J6839" s="28">
        <v>0</v>
      </c>
      <c r="K6839" s="28">
        <v>160000000</v>
      </c>
      <c r="L6839" s="29">
        <v>4.95</v>
      </c>
      <c r="M6839" s="29">
        <f>IFERROR(_xlfn.XLOOKUP($B6839,'Ownership Metrics'!$A:$A,'Ownership Metrics'!$B:$B),"")</f>
        <v>5.27</v>
      </c>
      <c r="N6839" s="28">
        <f>IFERROR(_xlfn.XLOOKUP($B6839,'Ownership Metrics'!$A:$A,'Ownership Metrics'!$C:$C),"")</f>
        <v>5652</v>
      </c>
      <c r="O6839" s="29">
        <f>IFERROR(_xlfn.XLOOKUP($B6839,'Ownership Metrics'!$A:$A,'Ownership Metrics'!$D:$D),"")</f>
        <v>74.3</v>
      </c>
      <c r="P6839" s="29">
        <f>IFERROR(_xlfn.XLOOKUP($B6839,'Ownership Metrics'!$A:$A,'Ownership Metrics'!$E:$E),"")</f>
        <v>88.86</v>
      </c>
      <c r="Q6839" s="30">
        <f>IFERROR(_xlfn.XLOOKUP($B6839,'Ownership Metrics'!$A:$A,'Ownership Metrics'!$F:$F),"")</f>
        <v>6</v>
      </c>
      <c r="R6839" s="30">
        <f>IFERROR(_xlfn.XLOOKUP($B6839,'Ownership Metrics'!$A:$A,'Ownership Metrics'!$G:$G),"")</f>
        <v>71</v>
      </c>
      <c r="S6839" s="27" t="str">
        <f>IFERROR(_xlfn.XLOOKUP($B6839,'Ownership Metrics'!$A:$A,'Ownership Metrics'!$H:$H),"")</f>
        <v>Mayoritas</v>
      </c>
      <c r="T6839" s="27" t="str">
        <f>IFERROR(_xlfn.XLOOKUP($B6839,'Ownership Metrics'!$A:$A,'Ownership Metrics'!$I:$I),"")</f>
        <v>Tinggi</v>
      </c>
      <c r="U6839" s="27">
        <f>IF(COUNTIFS($B$2:$B6839,$B6839,$D$2:$D6839,$D6839)=1,1,0)</f>
        <v>1</v>
      </c>
      <c r="V6839" s="27">
        <f t="shared" si="319"/>
        <v>4.95</v>
      </c>
      <c r="W6839" s="27">
        <f t="shared" si="320"/>
        <v>3</v>
      </c>
      <c r="X6839" s="27">
        <f t="shared" si="318"/>
        <v>4.9499993161000004</v>
      </c>
    </row>
    <row r="6840" spans="1:24" x14ac:dyDescent="0.25">
      <c r="A6840" s="26">
        <v>46265</v>
      </c>
      <c r="B6840" s="27" t="s">
        <v>11061</v>
      </c>
      <c r="C6840" s="27" t="s">
        <v>6909</v>
      </c>
      <c r="D6840" s="27" t="s">
        <v>6914</v>
      </c>
      <c r="E6840" s="27" t="s">
        <v>22</v>
      </c>
      <c r="F6840" s="27" t="s">
        <v>32</v>
      </c>
      <c r="G6840" s="27"/>
      <c r="H6840" s="27" t="s">
        <v>56</v>
      </c>
      <c r="I6840" s="28">
        <v>310712500</v>
      </c>
      <c r="J6840" s="28">
        <v>0</v>
      </c>
      <c r="K6840" s="28">
        <v>310712500</v>
      </c>
      <c r="L6840" s="29">
        <v>9.61</v>
      </c>
      <c r="M6840" s="29">
        <f>IFERROR(_xlfn.XLOOKUP($B6840,'Ownership Metrics'!$A:$A,'Ownership Metrics'!$B:$B),"")</f>
        <v>5.27</v>
      </c>
      <c r="N6840" s="28">
        <f>IFERROR(_xlfn.XLOOKUP($B6840,'Ownership Metrics'!$A:$A,'Ownership Metrics'!$C:$C),"")</f>
        <v>5652</v>
      </c>
      <c r="O6840" s="29">
        <f>IFERROR(_xlfn.XLOOKUP($B6840,'Ownership Metrics'!$A:$A,'Ownership Metrics'!$D:$D),"")</f>
        <v>74.3</v>
      </c>
      <c r="P6840" s="29">
        <f>IFERROR(_xlfn.XLOOKUP($B6840,'Ownership Metrics'!$A:$A,'Ownership Metrics'!$E:$E),"")</f>
        <v>88.86</v>
      </c>
      <c r="Q6840" s="30">
        <f>IFERROR(_xlfn.XLOOKUP($B6840,'Ownership Metrics'!$A:$A,'Ownership Metrics'!$F:$F),"")</f>
        <v>6</v>
      </c>
      <c r="R6840" s="30">
        <f>IFERROR(_xlfn.XLOOKUP($B6840,'Ownership Metrics'!$A:$A,'Ownership Metrics'!$G:$G),"")</f>
        <v>71</v>
      </c>
      <c r="S6840" s="27" t="str">
        <f>IFERROR(_xlfn.XLOOKUP($B6840,'Ownership Metrics'!$A:$A,'Ownership Metrics'!$H:$H),"")</f>
        <v>Mayoritas</v>
      </c>
      <c r="T6840" s="27" t="str">
        <f>IFERROR(_xlfn.XLOOKUP($B6840,'Ownership Metrics'!$A:$A,'Ownership Metrics'!$I:$I),"")</f>
        <v>Tinggi</v>
      </c>
      <c r="U6840" s="27">
        <f>IF(COUNTIFS($B$2:$B6840,$B6840,$D$2:$D6840,$D6840)=1,1,0)</f>
        <v>1</v>
      </c>
      <c r="V6840" s="27">
        <f t="shared" si="319"/>
        <v>9.61</v>
      </c>
      <c r="W6840" s="27">
        <f t="shared" si="320"/>
        <v>2</v>
      </c>
      <c r="X6840" s="27">
        <f t="shared" si="318"/>
        <v>9.6099993159999997</v>
      </c>
    </row>
    <row r="6841" spans="1:24" x14ac:dyDescent="0.25">
      <c r="A6841" s="26">
        <v>46265</v>
      </c>
      <c r="B6841" s="27" t="s">
        <v>11062</v>
      </c>
      <c r="C6841" s="27" t="s">
        <v>6916</v>
      </c>
      <c r="D6841" s="27" t="s">
        <v>6917</v>
      </c>
      <c r="E6841" s="27" t="s">
        <v>22</v>
      </c>
      <c r="F6841" s="27" t="s">
        <v>23</v>
      </c>
      <c r="G6841" s="27"/>
      <c r="H6841" s="27" t="s">
        <v>24</v>
      </c>
      <c r="I6841" s="28">
        <v>26803400</v>
      </c>
      <c r="J6841" s="28">
        <v>0</v>
      </c>
      <c r="K6841" s="28">
        <v>26803400</v>
      </c>
      <c r="L6841" s="29">
        <v>1.34</v>
      </c>
      <c r="M6841" s="29">
        <f>IFERROR(_xlfn.XLOOKUP($B6841,'Ownership Metrics'!$A:$A,'Ownership Metrics'!$B:$B),"")</f>
        <v>33.479999999999997</v>
      </c>
      <c r="N6841" s="28">
        <f>IFERROR(_xlfn.XLOOKUP($B6841,'Ownership Metrics'!$A:$A,'Ownership Metrics'!$C:$C),"")</f>
        <v>1079</v>
      </c>
      <c r="O6841" s="29">
        <f>IFERROR(_xlfn.XLOOKUP($B6841,'Ownership Metrics'!$A:$A,'Ownership Metrics'!$D:$D),"")</f>
        <v>31.18</v>
      </c>
      <c r="P6841" s="29">
        <f>IFERROR(_xlfn.XLOOKUP($B6841,'Ownership Metrics'!$A:$A,'Ownership Metrics'!$E:$E),"")</f>
        <v>40.01</v>
      </c>
      <c r="Q6841" s="30">
        <f>IFERROR(_xlfn.XLOOKUP($B6841,'Ownership Metrics'!$A:$A,'Ownership Metrics'!$F:$F),"")</f>
        <v>15</v>
      </c>
      <c r="R6841" s="30">
        <f>IFERROR(_xlfn.XLOOKUP($B6841,'Ownership Metrics'!$A:$A,'Ownership Metrics'!$G:$G),"")</f>
        <v>24</v>
      </c>
      <c r="S6841" s="27" t="str">
        <f>IFERROR(_xlfn.XLOOKUP($B6841,'Ownership Metrics'!$A:$A,'Ownership Metrics'!$H:$H),"")</f>
        <v>Moderat</v>
      </c>
      <c r="T6841" s="27" t="str">
        <f>IFERROR(_xlfn.XLOOKUP($B6841,'Ownership Metrics'!$A:$A,'Ownership Metrics'!$I:$I),"")</f>
        <v>Rendah</v>
      </c>
      <c r="U6841" s="27">
        <f>IF(COUNTIFS($B$2:$B6841,$B6841,$D$2:$D6841,$D6841)=1,1,0)</f>
        <v>1</v>
      </c>
      <c r="V6841" s="27">
        <f t="shared" si="319"/>
        <v>1.34</v>
      </c>
      <c r="W6841" s="27">
        <f t="shared" si="320"/>
        <v>13</v>
      </c>
      <c r="X6841" s="27">
        <f t="shared" si="318"/>
        <v>1.3399993159000001</v>
      </c>
    </row>
    <row r="6842" spans="1:24" x14ac:dyDescent="0.25">
      <c r="A6842" s="26">
        <v>46265</v>
      </c>
      <c r="B6842" s="27" t="s">
        <v>11062</v>
      </c>
      <c r="C6842" s="27" t="s">
        <v>6916</v>
      </c>
      <c r="D6842" s="27" t="s">
        <v>2738</v>
      </c>
      <c r="E6842" s="27" t="s">
        <v>51</v>
      </c>
      <c r="F6842" s="27" t="s">
        <v>23</v>
      </c>
      <c r="G6842" s="27"/>
      <c r="H6842" s="27" t="s">
        <v>24</v>
      </c>
      <c r="I6842" s="28">
        <v>623557467</v>
      </c>
      <c r="J6842" s="28">
        <v>0</v>
      </c>
      <c r="K6842" s="28">
        <v>623557467</v>
      </c>
      <c r="L6842" s="29">
        <v>31.18</v>
      </c>
      <c r="M6842" s="29">
        <f>IFERROR(_xlfn.XLOOKUP($B6842,'Ownership Metrics'!$A:$A,'Ownership Metrics'!$B:$B),"")</f>
        <v>33.479999999999997</v>
      </c>
      <c r="N6842" s="28">
        <f>IFERROR(_xlfn.XLOOKUP($B6842,'Ownership Metrics'!$A:$A,'Ownership Metrics'!$C:$C),"")</f>
        <v>1079</v>
      </c>
      <c r="O6842" s="29">
        <f>IFERROR(_xlfn.XLOOKUP($B6842,'Ownership Metrics'!$A:$A,'Ownership Metrics'!$D:$D),"")</f>
        <v>31.18</v>
      </c>
      <c r="P6842" s="29">
        <f>IFERROR(_xlfn.XLOOKUP($B6842,'Ownership Metrics'!$A:$A,'Ownership Metrics'!$E:$E),"")</f>
        <v>40.01</v>
      </c>
      <c r="Q6842" s="30">
        <f>IFERROR(_xlfn.XLOOKUP($B6842,'Ownership Metrics'!$A:$A,'Ownership Metrics'!$F:$F),"")</f>
        <v>15</v>
      </c>
      <c r="R6842" s="30">
        <f>IFERROR(_xlfn.XLOOKUP($B6842,'Ownership Metrics'!$A:$A,'Ownership Metrics'!$G:$G),"")</f>
        <v>24</v>
      </c>
      <c r="S6842" s="27" t="str">
        <f>IFERROR(_xlfn.XLOOKUP($B6842,'Ownership Metrics'!$A:$A,'Ownership Metrics'!$H:$H),"")</f>
        <v>Moderat</v>
      </c>
      <c r="T6842" s="27" t="str">
        <f>IFERROR(_xlfn.XLOOKUP($B6842,'Ownership Metrics'!$A:$A,'Ownership Metrics'!$I:$I),"")</f>
        <v>Rendah</v>
      </c>
      <c r="U6842" s="27">
        <f>IF(COUNTIFS($B$2:$B6842,$B6842,$D$2:$D6842,$D6842)=1,1,0)</f>
        <v>1</v>
      </c>
      <c r="V6842" s="27">
        <f t="shared" si="319"/>
        <v>31.18</v>
      </c>
      <c r="W6842" s="27">
        <f t="shared" si="320"/>
        <v>1</v>
      </c>
      <c r="X6842" s="27">
        <f t="shared" si="318"/>
        <v>31.1799993158</v>
      </c>
    </row>
    <row r="6843" spans="1:24" x14ac:dyDescent="0.25">
      <c r="A6843" s="26">
        <v>46265</v>
      </c>
      <c r="B6843" s="27" t="s">
        <v>11062</v>
      </c>
      <c r="C6843" s="27" t="s">
        <v>6916</v>
      </c>
      <c r="D6843" s="27" t="s">
        <v>6918</v>
      </c>
      <c r="E6843" s="27" t="s">
        <v>35</v>
      </c>
      <c r="F6843" s="27" t="s">
        <v>23</v>
      </c>
      <c r="G6843" s="27" t="s">
        <v>36</v>
      </c>
      <c r="H6843" s="27" t="s">
        <v>24</v>
      </c>
      <c r="I6843" s="28">
        <v>64041800</v>
      </c>
      <c r="J6843" s="28">
        <v>0</v>
      </c>
      <c r="K6843" s="28">
        <v>64041800</v>
      </c>
      <c r="L6843" s="29">
        <v>3.2</v>
      </c>
      <c r="M6843" s="29">
        <f>IFERROR(_xlfn.XLOOKUP($B6843,'Ownership Metrics'!$A:$A,'Ownership Metrics'!$B:$B),"")</f>
        <v>33.479999999999997</v>
      </c>
      <c r="N6843" s="28">
        <f>IFERROR(_xlfn.XLOOKUP($B6843,'Ownership Metrics'!$A:$A,'Ownership Metrics'!$C:$C),"")</f>
        <v>1079</v>
      </c>
      <c r="O6843" s="29">
        <f>IFERROR(_xlfn.XLOOKUP($B6843,'Ownership Metrics'!$A:$A,'Ownership Metrics'!$D:$D),"")</f>
        <v>31.18</v>
      </c>
      <c r="P6843" s="29">
        <f>IFERROR(_xlfn.XLOOKUP($B6843,'Ownership Metrics'!$A:$A,'Ownership Metrics'!$E:$E),"")</f>
        <v>40.01</v>
      </c>
      <c r="Q6843" s="30">
        <f>IFERROR(_xlfn.XLOOKUP($B6843,'Ownership Metrics'!$A:$A,'Ownership Metrics'!$F:$F),"")</f>
        <v>15</v>
      </c>
      <c r="R6843" s="30">
        <f>IFERROR(_xlfn.XLOOKUP($B6843,'Ownership Metrics'!$A:$A,'Ownership Metrics'!$G:$G),"")</f>
        <v>24</v>
      </c>
      <c r="S6843" s="27" t="str">
        <f>IFERROR(_xlfn.XLOOKUP($B6843,'Ownership Metrics'!$A:$A,'Ownership Metrics'!$H:$H),"")</f>
        <v>Moderat</v>
      </c>
      <c r="T6843" s="27" t="str">
        <f>IFERROR(_xlfn.XLOOKUP($B6843,'Ownership Metrics'!$A:$A,'Ownership Metrics'!$I:$I),"")</f>
        <v>Rendah</v>
      </c>
      <c r="U6843" s="27">
        <f>IF(COUNTIFS($B$2:$B6843,$B6843,$D$2:$D6843,$D6843)=1,1,0)</f>
        <v>1</v>
      </c>
      <c r="V6843" s="27">
        <f t="shared" si="319"/>
        <v>3.2</v>
      </c>
      <c r="W6843" s="27">
        <f t="shared" si="320"/>
        <v>5</v>
      </c>
      <c r="X6843" s="27">
        <f t="shared" si="318"/>
        <v>3.1999993157</v>
      </c>
    </row>
    <row r="6844" spans="1:24" x14ac:dyDescent="0.25">
      <c r="A6844" s="26">
        <v>46265</v>
      </c>
      <c r="B6844" s="27" t="s">
        <v>11062</v>
      </c>
      <c r="C6844" s="27" t="s">
        <v>6916</v>
      </c>
      <c r="D6844" s="27" t="s">
        <v>6919</v>
      </c>
      <c r="E6844" s="27" t="s">
        <v>35</v>
      </c>
      <c r="F6844" s="27" t="s">
        <v>23</v>
      </c>
      <c r="G6844" s="27" t="s">
        <v>36</v>
      </c>
      <c r="H6844" s="27" t="s">
        <v>24</v>
      </c>
      <c r="I6844" s="28">
        <v>45000000</v>
      </c>
      <c r="J6844" s="28">
        <v>0</v>
      </c>
      <c r="K6844" s="28">
        <v>45000000</v>
      </c>
      <c r="L6844" s="29">
        <v>2.25</v>
      </c>
      <c r="M6844" s="29">
        <f>IFERROR(_xlfn.XLOOKUP($B6844,'Ownership Metrics'!$A:$A,'Ownership Metrics'!$B:$B),"")</f>
        <v>33.479999999999997</v>
      </c>
      <c r="N6844" s="28">
        <f>IFERROR(_xlfn.XLOOKUP($B6844,'Ownership Metrics'!$A:$A,'Ownership Metrics'!$C:$C),"")</f>
        <v>1079</v>
      </c>
      <c r="O6844" s="29">
        <f>IFERROR(_xlfn.XLOOKUP($B6844,'Ownership Metrics'!$A:$A,'Ownership Metrics'!$D:$D),"")</f>
        <v>31.18</v>
      </c>
      <c r="P6844" s="29">
        <f>IFERROR(_xlfn.XLOOKUP($B6844,'Ownership Metrics'!$A:$A,'Ownership Metrics'!$E:$E),"")</f>
        <v>40.01</v>
      </c>
      <c r="Q6844" s="30">
        <f>IFERROR(_xlfn.XLOOKUP($B6844,'Ownership Metrics'!$A:$A,'Ownership Metrics'!$F:$F),"")</f>
        <v>15</v>
      </c>
      <c r="R6844" s="30">
        <f>IFERROR(_xlfn.XLOOKUP($B6844,'Ownership Metrics'!$A:$A,'Ownership Metrics'!$G:$G),"")</f>
        <v>24</v>
      </c>
      <c r="S6844" s="27" t="str">
        <f>IFERROR(_xlfn.XLOOKUP($B6844,'Ownership Metrics'!$A:$A,'Ownership Metrics'!$H:$H),"")</f>
        <v>Moderat</v>
      </c>
      <c r="T6844" s="27" t="str">
        <f>IFERROR(_xlfn.XLOOKUP($B6844,'Ownership Metrics'!$A:$A,'Ownership Metrics'!$I:$I),"")</f>
        <v>Rendah</v>
      </c>
      <c r="U6844" s="27">
        <f>IF(COUNTIFS($B$2:$B6844,$B6844,$D$2:$D6844,$D6844)=1,1,0)</f>
        <v>1</v>
      </c>
      <c r="V6844" s="27">
        <f t="shared" si="319"/>
        <v>2.25</v>
      </c>
      <c r="W6844" s="27">
        <f t="shared" si="320"/>
        <v>10</v>
      </c>
      <c r="X6844" s="27">
        <f t="shared" si="318"/>
        <v>2.2499993156000002</v>
      </c>
    </row>
    <row r="6845" spans="1:24" x14ac:dyDescent="0.25">
      <c r="A6845" s="26">
        <v>46265</v>
      </c>
      <c r="B6845" s="27" t="s">
        <v>11062</v>
      </c>
      <c r="C6845" s="27" t="s">
        <v>6916</v>
      </c>
      <c r="D6845" s="27" t="s">
        <v>6920</v>
      </c>
      <c r="E6845" s="27" t="s">
        <v>35</v>
      </c>
      <c r="F6845" s="27" t="s">
        <v>23</v>
      </c>
      <c r="G6845" s="27" t="s">
        <v>36</v>
      </c>
      <c r="H6845" s="27" t="s">
        <v>24</v>
      </c>
      <c r="I6845" s="28">
        <v>21765800</v>
      </c>
      <c r="J6845" s="28">
        <v>0</v>
      </c>
      <c r="K6845" s="28">
        <v>21765800</v>
      </c>
      <c r="L6845" s="29">
        <v>1.0900000000000001</v>
      </c>
      <c r="M6845" s="29">
        <f>IFERROR(_xlfn.XLOOKUP($B6845,'Ownership Metrics'!$A:$A,'Ownership Metrics'!$B:$B),"")</f>
        <v>33.479999999999997</v>
      </c>
      <c r="N6845" s="28">
        <f>IFERROR(_xlfn.XLOOKUP($B6845,'Ownership Metrics'!$A:$A,'Ownership Metrics'!$C:$C),"")</f>
        <v>1079</v>
      </c>
      <c r="O6845" s="29">
        <f>IFERROR(_xlfn.XLOOKUP($B6845,'Ownership Metrics'!$A:$A,'Ownership Metrics'!$D:$D),"")</f>
        <v>31.18</v>
      </c>
      <c r="P6845" s="29">
        <f>IFERROR(_xlfn.XLOOKUP($B6845,'Ownership Metrics'!$A:$A,'Ownership Metrics'!$E:$E),"")</f>
        <v>40.01</v>
      </c>
      <c r="Q6845" s="30">
        <f>IFERROR(_xlfn.XLOOKUP($B6845,'Ownership Metrics'!$A:$A,'Ownership Metrics'!$F:$F),"")</f>
        <v>15</v>
      </c>
      <c r="R6845" s="30">
        <f>IFERROR(_xlfn.XLOOKUP($B6845,'Ownership Metrics'!$A:$A,'Ownership Metrics'!$G:$G),"")</f>
        <v>24</v>
      </c>
      <c r="S6845" s="27" t="str">
        <f>IFERROR(_xlfn.XLOOKUP($B6845,'Ownership Metrics'!$A:$A,'Ownership Metrics'!$H:$H),"")</f>
        <v>Moderat</v>
      </c>
      <c r="T6845" s="27" t="str">
        <f>IFERROR(_xlfn.XLOOKUP($B6845,'Ownership Metrics'!$A:$A,'Ownership Metrics'!$I:$I),"")</f>
        <v>Rendah</v>
      </c>
      <c r="U6845" s="27">
        <f>IF(COUNTIFS($B$2:$B6845,$B6845,$D$2:$D6845,$D6845)=1,1,0)</f>
        <v>1</v>
      </c>
      <c r="V6845" s="27">
        <f t="shared" si="319"/>
        <v>1.0900000000000001</v>
      </c>
      <c r="W6845" s="27">
        <f t="shared" si="320"/>
        <v>15</v>
      </c>
      <c r="X6845" s="27">
        <f t="shared" si="318"/>
        <v>1.0899993155000001</v>
      </c>
    </row>
    <row r="6846" spans="1:24" x14ac:dyDescent="0.25">
      <c r="A6846" s="26">
        <v>46265</v>
      </c>
      <c r="B6846" s="27" t="s">
        <v>11062</v>
      </c>
      <c r="C6846" s="27" t="s">
        <v>6916</v>
      </c>
      <c r="D6846" s="27" t="s">
        <v>2742</v>
      </c>
      <c r="E6846" s="27" t="s">
        <v>35</v>
      </c>
      <c r="F6846" s="27" t="s">
        <v>23</v>
      </c>
      <c r="G6846" s="27" t="s">
        <v>36</v>
      </c>
      <c r="H6846" s="27" t="s">
        <v>24</v>
      </c>
      <c r="I6846" s="28">
        <v>22761600</v>
      </c>
      <c r="J6846" s="28">
        <v>0</v>
      </c>
      <c r="K6846" s="28">
        <v>22761600</v>
      </c>
      <c r="L6846" s="29">
        <v>1.1399999999999999</v>
      </c>
      <c r="M6846" s="29">
        <f>IFERROR(_xlfn.XLOOKUP($B6846,'Ownership Metrics'!$A:$A,'Ownership Metrics'!$B:$B),"")</f>
        <v>33.479999999999997</v>
      </c>
      <c r="N6846" s="28">
        <f>IFERROR(_xlfn.XLOOKUP($B6846,'Ownership Metrics'!$A:$A,'Ownership Metrics'!$C:$C),"")</f>
        <v>1079</v>
      </c>
      <c r="O6846" s="29">
        <f>IFERROR(_xlfn.XLOOKUP($B6846,'Ownership Metrics'!$A:$A,'Ownership Metrics'!$D:$D),"")</f>
        <v>31.18</v>
      </c>
      <c r="P6846" s="29">
        <f>IFERROR(_xlfn.XLOOKUP($B6846,'Ownership Metrics'!$A:$A,'Ownership Metrics'!$E:$E),"")</f>
        <v>40.01</v>
      </c>
      <c r="Q6846" s="30">
        <f>IFERROR(_xlfn.XLOOKUP($B6846,'Ownership Metrics'!$A:$A,'Ownership Metrics'!$F:$F),"")</f>
        <v>15</v>
      </c>
      <c r="R6846" s="30">
        <f>IFERROR(_xlfn.XLOOKUP($B6846,'Ownership Metrics'!$A:$A,'Ownership Metrics'!$G:$G),"")</f>
        <v>24</v>
      </c>
      <c r="S6846" s="27" t="str">
        <f>IFERROR(_xlfn.XLOOKUP($B6846,'Ownership Metrics'!$A:$A,'Ownership Metrics'!$H:$H),"")</f>
        <v>Moderat</v>
      </c>
      <c r="T6846" s="27" t="str">
        <f>IFERROR(_xlfn.XLOOKUP($B6846,'Ownership Metrics'!$A:$A,'Ownership Metrics'!$I:$I),"")</f>
        <v>Rendah</v>
      </c>
      <c r="U6846" s="27">
        <f>IF(COUNTIFS($B$2:$B6846,$B6846,$D$2:$D6846,$D6846)=1,1,0)</f>
        <v>1</v>
      </c>
      <c r="V6846" s="27">
        <f t="shared" si="319"/>
        <v>1.1399999999999999</v>
      </c>
      <c r="W6846" s="27">
        <f t="shared" si="320"/>
        <v>14</v>
      </c>
      <c r="X6846" s="27">
        <f t="shared" si="318"/>
        <v>1.1399993153999999</v>
      </c>
    </row>
    <row r="6847" spans="1:24" x14ac:dyDescent="0.25">
      <c r="A6847" s="26">
        <v>46265</v>
      </c>
      <c r="B6847" s="27" t="s">
        <v>11062</v>
      </c>
      <c r="C6847" s="27" t="s">
        <v>6916</v>
      </c>
      <c r="D6847" s="27" t="s">
        <v>6921</v>
      </c>
      <c r="E6847" s="27" t="s">
        <v>35</v>
      </c>
      <c r="F6847" s="27" t="s">
        <v>23</v>
      </c>
      <c r="G6847" s="27" t="s">
        <v>36</v>
      </c>
      <c r="H6847" s="27" t="s">
        <v>24</v>
      </c>
      <c r="I6847" s="28">
        <v>47432400</v>
      </c>
      <c r="J6847" s="28">
        <v>0</v>
      </c>
      <c r="K6847" s="28">
        <v>47432400</v>
      </c>
      <c r="L6847" s="29">
        <v>2.37</v>
      </c>
      <c r="M6847" s="29">
        <f>IFERROR(_xlfn.XLOOKUP($B6847,'Ownership Metrics'!$A:$A,'Ownership Metrics'!$B:$B),"")</f>
        <v>33.479999999999997</v>
      </c>
      <c r="N6847" s="28">
        <f>IFERROR(_xlfn.XLOOKUP($B6847,'Ownership Metrics'!$A:$A,'Ownership Metrics'!$C:$C),"")</f>
        <v>1079</v>
      </c>
      <c r="O6847" s="29">
        <f>IFERROR(_xlfn.XLOOKUP($B6847,'Ownership Metrics'!$A:$A,'Ownership Metrics'!$D:$D),"")</f>
        <v>31.18</v>
      </c>
      <c r="P6847" s="29">
        <f>IFERROR(_xlfn.XLOOKUP($B6847,'Ownership Metrics'!$A:$A,'Ownership Metrics'!$E:$E),"")</f>
        <v>40.01</v>
      </c>
      <c r="Q6847" s="30">
        <f>IFERROR(_xlfn.XLOOKUP($B6847,'Ownership Metrics'!$A:$A,'Ownership Metrics'!$F:$F),"")</f>
        <v>15</v>
      </c>
      <c r="R6847" s="30">
        <f>IFERROR(_xlfn.XLOOKUP($B6847,'Ownership Metrics'!$A:$A,'Ownership Metrics'!$G:$G),"")</f>
        <v>24</v>
      </c>
      <c r="S6847" s="27" t="str">
        <f>IFERROR(_xlfn.XLOOKUP($B6847,'Ownership Metrics'!$A:$A,'Ownership Metrics'!$H:$H),"")</f>
        <v>Moderat</v>
      </c>
      <c r="T6847" s="27" t="str">
        <f>IFERROR(_xlfn.XLOOKUP($B6847,'Ownership Metrics'!$A:$A,'Ownership Metrics'!$I:$I),"")</f>
        <v>Rendah</v>
      </c>
      <c r="U6847" s="27">
        <f>IF(COUNTIFS($B$2:$B6847,$B6847,$D$2:$D6847,$D6847)=1,1,0)</f>
        <v>1</v>
      </c>
      <c r="V6847" s="27">
        <f t="shared" si="319"/>
        <v>2.37</v>
      </c>
      <c r="W6847" s="27">
        <f t="shared" si="320"/>
        <v>8</v>
      </c>
      <c r="X6847" s="27">
        <f t="shared" si="318"/>
        <v>2.3699993153000003</v>
      </c>
    </row>
    <row r="6848" spans="1:24" x14ac:dyDescent="0.25">
      <c r="A6848" s="26">
        <v>46265</v>
      </c>
      <c r="B6848" s="27" t="s">
        <v>11062</v>
      </c>
      <c r="C6848" s="27" t="s">
        <v>6916</v>
      </c>
      <c r="D6848" s="27" t="s">
        <v>6922</v>
      </c>
      <c r="E6848" s="27" t="s">
        <v>35</v>
      </c>
      <c r="F6848" s="27" t="s">
        <v>23</v>
      </c>
      <c r="G6848" s="27" t="s">
        <v>36</v>
      </c>
      <c r="H6848" s="27" t="s">
        <v>24</v>
      </c>
      <c r="I6848" s="28">
        <v>81500000</v>
      </c>
      <c r="J6848" s="28">
        <v>0</v>
      </c>
      <c r="K6848" s="28">
        <v>81500000</v>
      </c>
      <c r="L6848" s="29">
        <v>4.07</v>
      </c>
      <c r="M6848" s="29">
        <f>IFERROR(_xlfn.XLOOKUP($B6848,'Ownership Metrics'!$A:$A,'Ownership Metrics'!$B:$B),"")</f>
        <v>33.479999999999997</v>
      </c>
      <c r="N6848" s="28">
        <f>IFERROR(_xlfn.XLOOKUP($B6848,'Ownership Metrics'!$A:$A,'Ownership Metrics'!$C:$C),"")</f>
        <v>1079</v>
      </c>
      <c r="O6848" s="29">
        <f>IFERROR(_xlfn.XLOOKUP($B6848,'Ownership Metrics'!$A:$A,'Ownership Metrics'!$D:$D),"")</f>
        <v>31.18</v>
      </c>
      <c r="P6848" s="29">
        <f>IFERROR(_xlfn.XLOOKUP($B6848,'Ownership Metrics'!$A:$A,'Ownership Metrics'!$E:$E),"")</f>
        <v>40.01</v>
      </c>
      <c r="Q6848" s="30">
        <f>IFERROR(_xlfn.XLOOKUP($B6848,'Ownership Metrics'!$A:$A,'Ownership Metrics'!$F:$F),"")</f>
        <v>15</v>
      </c>
      <c r="R6848" s="30">
        <f>IFERROR(_xlfn.XLOOKUP($B6848,'Ownership Metrics'!$A:$A,'Ownership Metrics'!$G:$G),"")</f>
        <v>24</v>
      </c>
      <c r="S6848" s="27" t="str">
        <f>IFERROR(_xlfn.XLOOKUP($B6848,'Ownership Metrics'!$A:$A,'Ownership Metrics'!$H:$H),"")</f>
        <v>Moderat</v>
      </c>
      <c r="T6848" s="27" t="str">
        <f>IFERROR(_xlfn.XLOOKUP($B6848,'Ownership Metrics'!$A:$A,'Ownership Metrics'!$I:$I),"")</f>
        <v>Rendah</v>
      </c>
      <c r="U6848" s="27">
        <f>IF(COUNTIFS($B$2:$B6848,$B6848,$D$2:$D6848,$D6848)=1,1,0)</f>
        <v>1</v>
      </c>
      <c r="V6848" s="27">
        <f t="shared" si="319"/>
        <v>4.07</v>
      </c>
      <c r="W6848" s="27">
        <f t="shared" si="320"/>
        <v>3</v>
      </c>
      <c r="X6848" s="27">
        <f t="shared" si="318"/>
        <v>4.0699993152000005</v>
      </c>
    </row>
    <row r="6849" spans="1:24" x14ac:dyDescent="0.25">
      <c r="A6849" s="26">
        <v>46265</v>
      </c>
      <c r="B6849" s="27" t="s">
        <v>11062</v>
      </c>
      <c r="C6849" s="27" t="s">
        <v>6916</v>
      </c>
      <c r="D6849" s="27" t="s">
        <v>3908</v>
      </c>
      <c r="E6849" s="27" t="s">
        <v>35</v>
      </c>
      <c r="F6849" s="27" t="s">
        <v>23</v>
      </c>
      <c r="G6849" s="27" t="s">
        <v>36</v>
      </c>
      <c r="H6849" s="27" t="s">
        <v>24</v>
      </c>
      <c r="I6849" s="28">
        <v>52250000</v>
      </c>
      <c r="J6849" s="28">
        <v>0</v>
      </c>
      <c r="K6849" s="28">
        <v>52250000</v>
      </c>
      <c r="L6849" s="29">
        <v>2.61</v>
      </c>
      <c r="M6849" s="29">
        <f>IFERROR(_xlfn.XLOOKUP($B6849,'Ownership Metrics'!$A:$A,'Ownership Metrics'!$B:$B),"")</f>
        <v>33.479999999999997</v>
      </c>
      <c r="N6849" s="28">
        <f>IFERROR(_xlfn.XLOOKUP($B6849,'Ownership Metrics'!$A:$A,'Ownership Metrics'!$C:$C),"")</f>
        <v>1079</v>
      </c>
      <c r="O6849" s="29">
        <f>IFERROR(_xlfn.XLOOKUP($B6849,'Ownership Metrics'!$A:$A,'Ownership Metrics'!$D:$D),"")</f>
        <v>31.18</v>
      </c>
      <c r="P6849" s="29">
        <f>IFERROR(_xlfn.XLOOKUP($B6849,'Ownership Metrics'!$A:$A,'Ownership Metrics'!$E:$E),"")</f>
        <v>40.01</v>
      </c>
      <c r="Q6849" s="30">
        <f>IFERROR(_xlfn.XLOOKUP($B6849,'Ownership Metrics'!$A:$A,'Ownership Metrics'!$F:$F),"")</f>
        <v>15</v>
      </c>
      <c r="R6849" s="30">
        <f>IFERROR(_xlfn.XLOOKUP($B6849,'Ownership Metrics'!$A:$A,'Ownership Metrics'!$G:$G),"")</f>
        <v>24</v>
      </c>
      <c r="S6849" s="27" t="str">
        <f>IFERROR(_xlfn.XLOOKUP($B6849,'Ownership Metrics'!$A:$A,'Ownership Metrics'!$H:$H),"")</f>
        <v>Moderat</v>
      </c>
      <c r="T6849" s="27" t="str">
        <f>IFERROR(_xlfn.XLOOKUP($B6849,'Ownership Metrics'!$A:$A,'Ownership Metrics'!$I:$I),"")</f>
        <v>Rendah</v>
      </c>
      <c r="U6849" s="27">
        <f>IF(COUNTIFS($B$2:$B6849,$B6849,$D$2:$D6849,$D6849)=1,1,0)</f>
        <v>1</v>
      </c>
      <c r="V6849" s="27">
        <f t="shared" si="319"/>
        <v>2.61</v>
      </c>
      <c r="W6849" s="27">
        <f t="shared" si="320"/>
        <v>7</v>
      </c>
      <c r="X6849" s="27">
        <f t="shared" si="318"/>
        <v>2.6099993151000001</v>
      </c>
    </row>
    <row r="6850" spans="1:24" x14ac:dyDescent="0.25">
      <c r="A6850" s="26">
        <v>46265</v>
      </c>
      <c r="B6850" s="27" t="s">
        <v>11062</v>
      </c>
      <c r="C6850" s="27" t="s">
        <v>6916</v>
      </c>
      <c r="D6850" s="27" t="s">
        <v>6923</v>
      </c>
      <c r="E6850" s="27" t="s">
        <v>35</v>
      </c>
      <c r="F6850" s="27" t="s">
        <v>23</v>
      </c>
      <c r="G6850" s="27" t="s">
        <v>36</v>
      </c>
      <c r="H6850" s="27" t="s">
        <v>24</v>
      </c>
      <c r="I6850" s="28">
        <v>56143400</v>
      </c>
      <c r="J6850" s="28">
        <v>0</v>
      </c>
      <c r="K6850" s="28">
        <v>56143400</v>
      </c>
      <c r="L6850" s="29">
        <v>2.81</v>
      </c>
      <c r="M6850" s="29">
        <f>IFERROR(_xlfn.XLOOKUP($B6850,'Ownership Metrics'!$A:$A,'Ownership Metrics'!$B:$B),"")</f>
        <v>33.479999999999997</v>
      </c>
      <c r="N6850" s="28">
        <f>IFERROR(_xlfn.XLOOKUP($B6850,'Ownership Metrics'!$A:$A,'Ownership Metrics'!$C:$C),"")</f>
        <v>1079</v>
      </c>
      <c r="O6850" s="29">
        <f>IFERROR(_xlfn.XLOOKUP($B6850,'Ownership Metrics'!$A:$A,'Ownership Metrics'!$D:$D),"")</f>
        <v>31.18</v>
      </c>
      <c r="P6850" s="29">
        <f>IFERROR(_xlfn.XLOOKUP($B6850,'Ownership Metrics'!$A:$A,'Ownership Metrics'!$E:$E),"")</f>
        <v>40.01</v>
      </c>
      <c r="Q6850" s="30">
        <f>IFERROR(_xlfn.XLOOKUP($B6850,'Ownership Metrics'!$A:$A,'Ownership Metrics'!$F:$F),"")</f>
        <v>15</v>
      </c>
      <c r="R6850" s="30">
        <f>IFERROR(_xlfn.XLOOKUP($B6850,'Ownership Metrics'!$A:$A,'Ownership Metrics'!$G:$G),"")</f>
        <v>24</v>
      </c>
      <c r="S6850" s="27" t="str">
        <f>IFERROR(_xlfn.XLOOKUP($B6850,'Ownership Metrics'!$A:$A,'Ownership Metrics'!$H:$H),"")</f>
        <v>Moderat</v>
      </c>
      <c r="T6850" s="27" t="str">
        <f>IFERROR(_xlfn.XLOOKUP($B6850,'Ownership Metrics'!$A:$A,'Ownership Metrics'!$I:$I),"")</f>
        <v>Rendah</v>
      </c>
      <c r="U6850" s="27">
        <f>IF(COUNTIFS($B$2:$B6850,$B6850,$D$2:$D6850,$D6850)=1,1,0)</f>
        <v>1</v>
      </c>
      <c r="V6850" s="27">
        <f t="shared" si="319"/>
        <v>2.81</v>
      </c>
      <c r="W6850" s="27">
        <f t="shared" si="320"/>
        <v>6</v>
      </c>
      <c r="X6850" s="27">
        <f t="shared" ref="X6850:X6913" si="321">$V6850-(ROW()*0.0000000001)</f>
        <v>2.8099993150000002</v>
      </c>
    </row>
    <row r="6851" spans="1:24" x14ac:dyDescent="0.25">
      <c r="A6851" s="26">
        <v>46265</v>
      </c>
      <c r="B6851" s="27" t="s">
        <v>11062</v>
      </c>
      <c r="C6851" s="27" t="s">
        <v>6916</v>
      </c>
      <c r="D6851" s="27" t="s">
        <v>6924</v>
      </c>
      <c r="E6851" s="27" t="s">
        <v>35</v>
      </c>
      <c r="F6851" s="27" t="s">
        <v>23</v>
      </c>
      <c r="G6851" s="27" t="s">
        <v>36</v>
      </c>
      <c r="H6851" s="27" t="s">
        <v>24</v>
      </c>
      <c r="I6851" s="28">
        <v>81030700</v>
      </c>
      <c r="J6851" s="28">
        <v>0</v>
      </c>
      <c r="K6851" s="28">
        <v>81030700</v>
      </c>
      <c r="L6851" s="29">
        <v>4.05</v>
      </c>
      <c r="M6851" s="29">
        <f>IFERROR(_xlfn.XLOOKUP($B6851,'Ownership Metrics'!$A:$A,'Ownership Metrics'!$B:$B),"")</f>
        <v>33.479999999999997</v>
      </c>
      <c r="N6851" s="28">
        <f>IFERROR(_xlfn.XLOOKUP($B6851,'Ownership Metrics'!$A:$A,'Ownership Metrics'!$C:$C),"")</f>
        <v>1079</v>
      </c>
      <c r="O6851" s="29">
        <f>IFERROR(_xlfn.XLOOKUP($B6851,'Ownership Metrics'!$A:$A,'Ownership Metrics'!$D:$D),"")</f>
        <v>31.18</v>
      </c>
      <c r="P6851" s="29">
        <f>IFERROR(_xlfn.XLOOKUP($B6851,'Ownership Metrics'!$A:$A,'Ownership Metrics'!$E:$E),"")</f>
        <v>40.01</v>
      </c>
      <c r="Q6851" s="30">
        <f>IFERROR(_xlfn.XLOOKUP($B6851,'Ownership Metrics'!$A:$A,'Ownership Metrics'!$F:$F),"")</f>
        <v>15</v>
      </c>
      <c r="R6851" s="30">
        <f>IFERROR(_xlfn.XLOOKUP($B6851,'Ownership Metrics'!$A:$A,'Ownership Metrics'!$G:$G),"")</f>
        <v>24</v>
      </c>
      <c r="S6851" s="27" t="str">
        <f>IFERROR(_xlfn.XLOOKUP($B6851,'Ownership Metrics'!$A:$A,'Ownership Metrics'!$H:$H),"")</f>
        <v>Moderat</v>
      </c>
      <c r="T6851" s="27" t="str">
        <f>IFERROR(_xlfn.XLOOKUP($B6851,'Ownership Metrics'!$A:$A,'Ownership Metrics'!$I:$I),"")</f>
        <v>Rendah</v>
      </c>
      <c r="U6851" s="27">
        <f>IF(COUNTIFS($B$2:$B6851,$B6851,$D$2:$D6851,$D6851)=1,1,0)</f>
        <v>1</v>
      </c>
      <c r="V6851" s="27">
        <f t="shared" ref="V6851:V6914" si="322">SUMIFS($L$2:$L$10000,$B$2:$B$10000,$B6851,$D$2:$D$10000,$D6851)</f>
        <v>4.05</v>
      </c>
      <c r="W6851" s="27">
        <f t="shared" ref="W6851:W6914" si="323">COUNTIFS($B$2:$B$10000,$B6851,$U$2:$U$10000,1,$X$2:$X$10000,"&gt;"&amp;$X6851)+1</f>
        <v>4</v>
      </c>
      <c r="X6851" s="27">
        <f t="shared" si="321"/>
        <v>4.0499993149</v>
      </c>
    </row>
    <row r="6852" spans="1:24" x14ac:dyDescent="0.25">
      <c r="A6852" s="26">
        <v>46265</v>
      </c>
      <c r="B6852" s="27" t="s">
        <v>11062</v>
      </c>
      <c r="C6852" s="27" t="s">
        <v>6916</v>
      </c>
      <c r="D6852" s="27" t="s">
        <v>6925</v>
      </c>
      <c r="E6852" s="27" t="s">
        <v>35</v>
      </c>
      <c r="F6852" s="27" t="s">
        <v>23</v>
      </c>
      <c r="G6852" s="27" t="s">
        <v>36</v>
      </c>
      <c r="H6852" s="27" t="s">
        <v>24</v>
      </c>
      <c r="I6852" s="28">
        <v>95182300</v>
      </c>
      <c r="J6852" s="28">
        <v>0</v>
      </c>
      <c r="K6852" s="28">
        <v>95182300</v>
      </c>
      <c r="L6852" s="29">
        <v>4.76</v>
      </c>
      <c r="M6852" s="29">
        <f>IFERROR(_xlfn.XLOOKUP($B6852,'Ownership Metrics'!$A:$A,'Ownership Metrics'!$B:$B),"")</f>
        <v>33.479999999999997</v>
      </c>
      <c r="N6852" s="28">
        <f>IFERROR(_xlfn.XLOOKUP($B6852,'Ownership Metrics'!$A:$A,'Ownership Metrics'!$C:$C),"")</f>
        <v>1079</v>
      </c>
      <c r="O6852" s="29">
        <f>IFERROR(_xlfn.XLOOKUP($B6852,'Ownership Metrics'!$A:$A,'Ownership Metrics'!$D:$D),"")</f>
        <v>31.18</v>
      </c>
      <c r="P6852" s="29">
        <f>IFERROR(_xlfn.XLOOKUP($B6852,'Ownership Metrics'!$A:$A,'Ownership Metrics'!$E:$E),"")</f>
        <v>40.01</v>
      </c>
      <c r="Q6852" s="30">
        <f>IFERROR(_xlfn.XLOOKUP($B6852,'Ownership Metrics'!$A:$A,'Ownership Metrics'!$F:$F),"")</f>
        <v>15</v>
      </c>
      <c r="R6852" s="30">
        <f>IFERROR(_xlfn.XLOOKUP($B6852,'Ownership Metrics'!$A:$A,'Ownership Metrics'!$G:$G),"")</f>
        <v>24</v>
      </c>
      <c r="S6852" s="27" t="str">
        <f>IFERROR(_xlfn.XLOOKUP($B6852,'Ownership Metrics'!$A:$A,'Ownership Metrics'!$H:$H),"")</f>
        <v>Moderat</v>
      </c>
      <c r="T6852" s="27" t="str">
        <f>IFERROR(_xlfn.XLOOKUP($B6852,'Ownership Metrics'!$A:$A,'Ownership Metrics'!$I:$I),"")</f>
        <v>Rendah</v>
      </c>
      <c r="U6852" s="27">
        <f>IF(COUNTIFS($B$2:$B6852,$B6852,$D$2:$D6852,$D6852)=1,1,0)</f>
        <v>1</v>
      </c>
      <c r="V6852" s="27">
        <f t="shared" si="322"/>
        <v>4.76</v>
      </c>
      <c r="W6852" s="27">
        <f t="shared" si="323"/>
        <v>2</v>
      </c>
      <c r="X6852" s="27">
        <f t="shared" si="321"/>
        <v>4.7599993147999999</v>
      </c>
    </row>
    <row r="6853" spans="1:24" x14ac:dyDescent="0.25">
      <c r="A6853" s="26">
        <v>46265</v>
      </c>
      <c r="B6853" s="27" t="s">
        <v>11062</v>
      </c>
      <c r="C6853" s="27" t="s">
        <v>6916</v>
      </c>
      <c r="D6853" s="27" t="s">
        <v>2743</v>
      </c>
      <c r="E6853" s="27" t="s">
        <v>35</v>
      </c>
      <c r="F6853" s="27" t="s">
        <v>23</v>
      </c>
      <c r="G6853" s="27" t="s">
        <v>36</v>
      </c>
      <c r="H6853" s="27" t="s">
        <v>24</v>
      </c>
      <c r="I6853" s="28">
        <v>28587800</v>
      </c>
      <c r="J6853" s="28">
        <v>0</v>
      </c>
      <c r="K6853" s="28">
        <v>28587800</v>
      </c>
      <c r="L6853" s="29">
        <v>1.43</v>
      </c>
      <c r="M6853" s="29">
        <f>IFERROR(_xlfn.XLOOKUP($B6853,'Ownership Metrics'!$A:$A,'Ownership Metrics'!$B:$B),"")</f>
        <v>33.479999999999997</v>
      </c>
      <c r="N6853" s="28">
        <f>IFERROR(_xlfn.XLOOKUP($B6853,'Ownership Metrics'!$A:$A,'Ownership Metrics'!$C:$C),"")</f>
        <v>1079</v>
      </c>
      <c r="O6853" s="29">
        <f>IFERROR(_xlfn.XLOOKUP($B6853,'Ownership Metrics'!$A:$A,'Ownership Metrics'!$D:$D),"")</f>
        <v>31.18</v>
      </c>
      <c r="P6853" s="29">
        <f>IFERROR(_xlfn.XLOOKUP($B6853,'Ownership Metrics'!$A:$A,'Ownership Metrics'!$E:$E),"")</f>
        <v>40.01</v>
      </c>
      <c r="Q6853" s="30">
        <f>IFERROR(_xlfn.XLOOKUP($B6853,'Ownership Metrics'!$A:$A,'Ownership Metrics'!$F:$F),"")</f>
        <v>15</v>
      </c>
      <c r="R6853" s="30">
        <f>IFERROR(_xlfn.XLOOKUP($B6853,'Ownership Metrics'!$A:$A,'Ownership Metrics'!$G:$G),"")</f>
        <v>24</v>
      </c>
      <c r="S6853" s="27" t="str">
        <f>IFERROR(_xlfn.XLOOKUP($B6853,'Ownership Metrics'!$A:$A,'Ownership Metrics'!$H:$H),"")</f>
        <v>Moderat</v>
      </c>
      <c r="T6853" s="27" t="str">
        <f>IFERROR(_xlfn.XLOOKUP($B6853,'Ownership Metrics'!$A:$A,'Ownership Metrics'!$I:$I),"")</f>
        <v>Rendah</v>
      </c>
      <c r="U6853" s="27">
        <f>IF(COUNTIFS($B$2:$B6853,$B6853,$D$2:$D6853,$D6853)=1,1,0)</f>
        <v>1</v>
      </c>
      <c r="V6853" s="27">
        <f t="shared" si="322"/>
        <v>1.43</v>
      </c>
      <c r="W6853" s="27">
        <f t="shared" si="323"/>
        <v>12</v>
      </c>
      <c r="X6853" s="27">
        <f t="shared" si="321"/>
        <v>1.4299993146999999</v>
      </c>
    </row>
    <row r="6854" spans="1:24" x14ac:dyDescent="0.25">
      <c r="A6854" s="26">
        <v>46265</v>
      </c>
      <c r="B6854" s="27" t="s">
        <v>11062</v>
      </c>
      <c r="C6854" s="27" t="s">
        <v>6916</v>
      </c>
      <c r="D6854" s="27" t="s">
        <v>5665</v>
      </c>
      <c r="E6854" s="27" t="s">
        <v>35</v>
      </c>
      <c r="F6854" s="27" t="s">
        <v>23</v>
      </c>
      <c r="G6854" s="27" t="s">
        <v>36</v>
      </c>
      <c r="H6854" s="27" t="s">
        <v>24</v>
      </c>
      <c r="I6854" s="28">
        <v>46070700</v>
      </c>
      <c r="J6854" s="28">
        <v>0</v>
      </c>
      <c r="K6854" s="28">
        <v>46070700</v>
      </c>
      <c r="L6854" s="29">
        <v>2.2999999999999998</v>
      </c>
      <c r="M6854" s="29">
        <f>IFERROR(_xlfn.XLOOKUP($B6854,'Ownership Metrics'!$A:$A,'Ownership Metrics'!$B:$B),"")</f>
        <v>33.479999999999997</v>
      </c>
      <c r="N6854" s="28">
        <f>IFERROR(_xlfn.XLOOKUP($B6854,'Ownership Metrics'!$A:$A,'Ownership Metrics'!$C:$C),"")</f>
        <v>1079</v>
      </c>
      <c r="O6854" s="29">
        <f>IFERROR(_xlfn.XLOOKUP($B6854,'Ownership Metrics'!$A:$A,'Ownership Metrics'!$D:$D),"")</f>
        <v>31.18</v>
      </c>
      <c r="P6854" s="29">
        <f>IFERROR(_xlfn.XLOOKUP($B6854,'Ownership Metrics'!$A:$A,'Ownership Metrics'!$E:$E),"")</f>
        <v>40.01</v>
      </c>
      <c r="Q6854" s="30">
        <f>IFERROR(_xlfn.XLOOKUP($B6854,'Ownership Metrics'!$A:$A,'Ownership Metrics'!$F:$F),"")</f>
        <v>15</v>
      </c>
      <c r="R6854" s="30">
        <f>IFERROR(_xlfn.XLOOKUP($B6854,'Ownership Metrics'!$A:$A,'Ownership Metrics'!$G:$G),"")</f>
        <v>24</v>
      </c>
      <c r="S6854" s="27" t="str">
        <f>IFERROR(_xlfn.XLOOKUP($B6854,'Ownership Metrics'!$A:$A,'Ownership Metrics'!$H:$H),"")</f>
        <v>Moderat</v>
      </c>
      <c r="T6854" s="27" t="str">
        <f>IFERROR(_xlfn.XLOOKUP($B6854,'Ownership Metrics'!$A:$A,'Ownership Metrics'!$I:$I),"")</f>
        <v>Rendah</v>
      </c>
      <c r="U6854" s="27">
        <f>IF(COUNTIFS($B$2:$B6854,$B6854,$D$2:$D6854,$D6854)=1,1,0)</f>
        <v>1</v>
      </c>
      <c r="V6854" s="27">
        <f t="shared" si="322"/>
        <v>2.2999999999999998</v>
      </c>
      <c r="W6854" s="27">
        <f t="shared" si="323"/>
        <v>9</v>
      </c>
      <c r="X6854" s="27">
        <f t="shared" si="321"/>
        <v>2.2999993146</v>
      </c>
    </row>
    <row r="6855" spans="1:24" x14ac:dyDescent="0.25">
      <c r="A6855" s="26">
        <v>46265</v>
      </c>
      <c r="B6855" s="27" t="s">
        <v>11062</v>
      </c>
      <c r="C6855" s="27" t="s">
        <v>6916</v>
      </c>
      <c r="D6855" s="27" t="s">
        <v>3812</v>
      </c>
      <c r="E6855" s="27" t="s">
        <v>67</v>
      </c>
      <c r="F6855" s="27" t="s">
        <v>23</v>
      </c>
      <c r="G6855" s="27"/>
      <c r="H6855" s="27" t="s">
        <v>24</v>
      </c>
      <c r="I6855" s="28">
        <v>38482500</v>
      </c>
      <c r="J6855" s="28">
        <v>0</v>
      </c>
      <c r="K6855" s="28">
        <v>38482500</v>
      </c>
      <c r="L6855" s="29">
        <v>1.92</v>
      </c>
      <c r="M6855" s="29">
        <f>IFERROR(_xlfn.XLOOKUP($B6855,'Ownership Metrics'!$A:$A,'Ownership Metrics'!$B:$B),"")</f>
        <v>33.479999999999997</v>
      </c>
      <c r="N6855" s="28">
        <f>IFERROR(_xlfn.XLOOKUP($B6855,'Ownership Metrics'!$A:$A,'Ownership Metrics'!$C:$C),"")</f>
        <v>1079</v>
      </c>
      <c r="O6855" s="29">
        <f>IFERROR(_xlfn.XLOOKUP($B6855,'Ownership Metrics'!$A:$A,'Ownership Metrics'!$D:$D),"")</f>
        <v>31.18</v>
      </c>
      <c r="P6855" s="29">
        <f>IFERROR(_xlfn.XLOOKUP($B6855,'Ownership Metrics'!$A:$A,'Ownership Metrics'!$E:$E),"")</f>
        <v>40.01</v>
      </c>
      <c r="Q6855" s="30">
        <f>IFERROR(_xlfn.XLOOKUP($B6855,'Ownership Metrics'!$A:$A,'Ownership Metrics'!$F:$F),"")</f>
        <v>15</v>
      </c>
      <c r="R6855" s="30">
        <f>IFERROR(_xlfn.XLOOKUP($B6855,'Ownership Metrics'!$A:$A,'Ownership Metrics'!$G:$G),"")</f>
        <v>24</v>
      </c>
      <c r="S6855" s="27" t="str">
        <f>IFERROR(_xlfn.XLOOKUP($B6855,'Ownership Metrics'!$A:$A,'Ownership Metrics'!$H:$H),"")</f>
        <v>Moderat</v>
      </c>
      <c r="T6855" s="27" t="str">
        <f>IFERROR(_xlfn.XLOOKUP($B6855,'Ownership Metrics'!$A:$A,'Ownership Metrics'!$I:$I),"")</f>
        <v>Rendah</v>
      </c>
      <c r="U6855" s="27">
        <f>IF(COUNTIFS($B$2:$B6855,$B6855,$D$2:$D6855,$D6855)=1,1,0)</f>
        <v>1</v>
      </c>
      <c r="V6855" s="27">
        <f t="shared" si="322"/>
        <v>1.92</v>
      </c>
      <c r="W6855" s="27">
        <f t="shared" si="323"/>
        <v>11</v>
      </c>
      <c r="X6855" s="27">
        <f t="shared" si="321"/>
        <v>1.9199993144999998</v>
      </c>
    </row>
    <row r="6856" spans="1:24" x14ac:dyDescent="0.25">
      <c r="A6856" s="26">
        <v>46265</v>
      </c>
      <c r="B6856" s="27" t="s">
        <v>11063</v>
      </c>
      <c r="C6856" s="27" t="s">
        <v>6927</v>
      </c>
      <c r="D6856" s="27" t="s">
        <v>6928</v>
      </c>
      <c r="E6856" s="27" t="s">
        <v>22</v>
      </c>
      <c r="F6856" s="27" t="s">
        <v>23</v>
      </c>
      <c r="G6856" s="27"/>
      <c r="H6856" s="27" t="s">
        <v>24</v>
      </c>
      <c r="I6856" s="28">
        <v>0</v>
      </c>
      <c r="J6856" s="28">
        <v>2138400000</v>
      </c>
      <c r="K6856" s="28">
        <v>2138400000</v>
      </c>
      <c r="L6856" s="29">
        <v>69.98</v>
      </c>
      <c r="M6856" s="29">
        <f>IFERROR(_xlfn.XLOOKUP($B6856,'Ownership Metrics'!$A:$A,'Ownership Metrics'!$B:$B),"")</f>
        <v>6.19</v>
      </c>
      <c r="N6856" s="28">
        <f>IFERROR(_xlfn.XLOOKUP($B6856,'Ownership Metrics'!$A:$A,'Ownership Metrics'!$C:$C),"")</f>
        <v>5009</v>
      </c>
      <c r="O6856" s="29">
        <f>IFERROR(_xlfn.XLOOKUP($B6856,'Ownership Metrics'!$A:$A,'Ownership Metrics'!$D:$D),"")</f>
        <v>69.98</v>
      </c>
      <c r="P6856" s="29">
        <f>IFERROR(_xlfn.XLOOKUP($B6856,'Ownership Metrics'!$A:$A,'Ownership Metrics'!$E:$E),"")</f>
        <v>82.13</v>
      </c>
      <c r="Q6856" s="30">
        <f>IFERROR(_xlfn.XLOOKUP($B6856,'Ownership Metrics'!$A:$A,'Ownership Metrics'!$F:$F),"")</f>
        <v>8</v>
      </c>
      <c r="R6856" s="30">
        <f>IFERROR(_xlfn.XLOOKUP($B6856,'Ownership Metrics'!$A:$A,'Ownership Metrics'!$G:$G),"")</f>
        <v>64</v>
      </c>
      <c r="S6856" s="27" t="str">
        <f>IFERROR(_xlfn.XLOOKUP($B6856,'Ownership Metrics'!$A:$A,'Ownership Metrics'!$H:$H),"")</f>
        <v>Mayoritas</v>
      </c>
      <c r="T6856" s="27" t="str">
        <f>IFERROR(_xlfn.XLOOKUP($B6856,'Ownership Metrics'!$A:$A,'Ownership Metrics'!$I:$I),"")</f>
        <v>Tinggi</v>
      </c>
      <c r="U6856" s="27">
        <f>IF(COUNTIFS($B$2:$B6856,$B6856,$D$2:$D6856,$D6856)=1,1,0)</f>
        <v>1</v>
      </c>
      <c r="V6856" s="27">
        <f t="shared" si="322"/>
        <v>69.98</v>
      </c>
      <c r="W6856" s="27">
        <f t="shared" si="323"/>
        <v>1</v>
      </c>
      <c r="X6856" s="27">
        <f t="shared" si="321"/>
        <v>69.979999314400004</v>
      </c>
    </row>
    <row r="6857" spans="1:24" x14ac:dyDescent="0.25">
      <c r="A6857" s="26">
        <v>46265</v>
      </c>
      <c r="B6857" s="27" t="s">
        <v>11063</v>
      </c>
      <c r="C6857" s="27" t="s">
        <v>6927</v>
      </c>
      <c r="D6857" s="27" t="s">
        <v>6929</v>
      </c>
      <c r="E6857" s="27" t="s">
        <v>22</v>
      </c>
      <c r="F6857" s="27" t="s">
        <v>23</v>
      </c>
      <c r="G6857" s="27"/>
      <c r="H6857" s="27"/>
      <c r="I6857" s="28">
        <v>0</v>
      </c>
      <c r="J6857" s="28">
        <v>237600000</v>
      </c>
      <c r="K6857" s="28">
        <v>237600000</v>
      </c>
      <c r="L6857" s="29">
        <v>7.78</v>
      </c>
      <c r="M6857" s="29">
        <f>IFERROR(_xlfn.XLOOKUP($B6857,'Ownership Metrics'!$A:$A,'Ownership Metrics'!$B:$B),"")</f>
        <v>6.19</v>
      </c>
      <c r="N6857" s="28">
        <f>IFERROR(_xlfn.XLOOKUP($B6857,'Ownership Metrics'!$A:$A,'Ownership Metrics'!$C:$C),"")</f>
        <v>5009</v>
      </c>
      <c r="O6857" s="29">
        <f>IFERROR(_xlfn.XLOOKUP($B6857,'Ownership Metrics'!$A:$A,'Ownership Metrics'!$D:$D),"")</f>
        <v>69.98</v>
      </c>
      <c r="P6857" s="29">
        <f>IFERROR(_xlfn.XLOOKUP($B6857,'Ownership Metrics'!$A:$A,'Ownership Metrics'!$E:$E),"")</f>
        <v>82.13</v>
      </c>
      <c r="Q6857" s="30">
        <f>IFERROR(_xlfn.XLOOKUP($B6857,'Ownership Metrics'!$A:$A,'Ownership Metrics'!$F:$F),"")</f>
        <v>8</v>
      </c>
      <c r="R6857" s="30">
        <f>IFERROR(_xlfn.XLOOKUP($B6857,'Ownership Metrics'!$A:$A,'Ownership Metrics'!$G:$G),"")</f>
        <v>64</v>
      </c>
      <c r="S6857" s="27" t="str">
        <f>IFERROR(_xlfn.XLOOKUP($B6857,'Ownership Metrics'!$A:$A,'Ownership Metrics'!$H:$H),"")</f>
        <v>Mayoritas</v>
      </c>
      <c r="T6857" s="27" t="str">
        <f>IFERROR(_xlfn.XLOOKUP($B6857,'Ownership Metrics'!$A:$A,'Ownership Metrics'!$I:$I),"")</f>
        <v>Tinggi</v>
      </c>
      <c r="U6857" s="27">
        <f>IF(COUNTIFS($B$2:$B6857,$B6857,$D$2:$D6857,$D6857)=1,1,0)</f>
        <v>1</v>
      </c>
      <c r="V6857" s="27">
        <f t="shared" si="322"/>
        <v>7.78</v>
      </c>
      <c r="W6857" s="27">
        <f t="shared" si="323"/>
        <v>2</v>
      </c>
      <c r="X6857" s="27">
        <f t="shared" si="321"/>
        <v>7.7799993143000004</v>
      </c>
    </row>
    <row r="6858" spans="1:24" x14ac:dyDescent="0.25">
      <c r="A6858" s="26">
        <v>46265</v>
      </c>
      <c r="B6858" s="27" t="s">
        <v>11063</v>
      </c>
      <c r="C6858" s="27" t="s">
        <v>6927</v>
      </c>
      <c r="D6858" s="27" t="s">
        <v>6930</v>
      </c>
      <c r="E6858" s="27" t="s">
        <v>35</v>
      </c>
      <c r="F6858" s="27" t="s">
        <v>23</v>
      </c>
      <c r="G6858" s="27" t="s">
        <v>36</v>
      </c>
      <c r="H6858" s="27" t="s">
        <v>24</v>
      </c>
      <c r="I6858" s="28">
        <v>62938700</v>
      </c>
      <c r="J6858" s="28">
        <v>0</v>
      </c>
      <c r="K6858" s="28">
        <v>62938700</v>
      </c>
      <c r="L6858" s="29">
        <v>2.06</v>
      </c>
      <c r="M6858" s="29">
        <f>IFERROR(_xlfn.XLOOKUP($B6858,'Ownership Metrics'!$A:$A,'Ownership Metrics'!$B:$B),"")</f>
        <v>6.19</v>
      </c>
      <c r="N6858" s="28">
        <f>IFERROR(_xlfn.XLOOKUP($B6858,'Ownership Metrics'!$A:$A,'Ownership Metrics'!$C:$C),"")</f>
        <v>5009</v>
      </c>
      <c r="O6858" s="29">
        <f>IFERROR(_xlfn.XLOOKUP($B6858,'Ownership Metrics'!$A:$A,'Ownership Metrics'!$D:$D),"")</f>
        <v>69.98</v>
      </c>
      <c r="P6858" s="29">
        <f>IFERROR(_xlfn.XLOOKUP($B6858,'Ownership Metrics'!$A:$A,'Ownership Metrics'!$E:$E),"")</f>
        <v>82.13</v>
      </c>
      <c r="Q6858" s="30">
        <f>IFERROR(_xlfn.XLOOKUP($B6858,'Ownership Metrics'!$A:$A,'Ownership Metrics'!$F:$F),"")</f>
        <v>8</v>
      </c>
      <c r="R6858" s="30">
        <f>IFERROR(_xlfn.XLOOKUP($B6858,'Ownership Metrics'!$A:$A,'Ownership Metrics'!$G:$G),"")</f>
        <v>64</v>
      </c>
      <c r="S6858" s="27" t="str">
        <f>IFERROR(_xlfn.XLOOKUP($B6858,'Ownership Metrics'!$A:$A,'Ownership Metrics'!$H:$H),"")</f>
        <v>Mayoritas</v>
      </c>
      <c r="T6858" s="27" t="str">
        <f>IFERROR(_xlfn.XLOOKUP($B6858,'Ownership Metrics'!$A:$A,'Ownership Metrics'!$I:$I),"")</f>
        <v>Tinggi</v>
      </c>
      <c r="U6858" s="27">
        <f>IF(COUNTIFS($B$2:$B6858,$B6858,$D$2:$D6858,$D6858)=1,1,0)</f>
        <v>1</v>
      </c>
      <c r="V6858" s="27">
        <f t="shared" si="322"/>
        <v>2.06</v>
      </c>
      <c r="W6858" s="27">
        <f t="shared" si="323"/>
        <v>6</v>
      </c>
      <c r="X6858" s="27">
        <f t="shared" si="321"/>
        <v>2.0599993142000002</v>
      </c>
    </row>
    <row r="6859" spans="1:24" x14ac:dyDescent="0.25">
      <c r="A6859" s="26">
        <v>46265</v>
      </c>
      <c r="B6859" s="27" t="s">
        <v>11063</v>
      </c>
      <c r="C6859" s="27" t="s">
        <v>6927</v>
      </c>
      <c r="D6859" s="27" t="s">
        <v>6931</v>
      </c>
      <c r="E6859" s="27" t="s">
        <v>35</v>
      </c>
      <c r="F6859" s="27" t="s">
        <v>23</v>
      </c>
      <c r="G6859" s="27" t="s">
        <v>36</v>
      </c>
      <c r="H6859" s="27" t="s">
        <v>24</v>
      </c>
      <c r="I6859" s="28">
        <v>79898800</v>
      </c>
      <c r="J6859" s="28">
        <v>0</v>
      </c>
      <c r="K6859" s="28">
        <v>79898800</v>
      </c>
      <c r="L6859" s="29">
        <v>2.61</v>
      </c>
      <c r="M6859" s="29">
        <f>IFERROR(_xlfn.XLOOKUP($B6859,'Ownership Metrics'!$A:$A,'Ownership Metrics'!$B:$B),"")</f>
        <v>6.19</v>
      </c>
      <c r="N6859" s="28">
        <f>IFERROR(_xlfn.XLOOKUP($B6859,'Ownership Metrics'!$A:$A,'Ownership Metrics'!$C:$C),"")</f>
        <v>5009</v>
      </c>
      <c r="O6859" s="29">
        <f>IFERROR(_xlfn.XLOOKUP($B6859,'Ownership Metrics'!$A:$A,'Ownership Metrics'!$D:$D),"")</f>
        <v>69.98</v>
      </c>
      <c r="P6859" s="29">
        <f>IFERROR(_xlfn.XLOOKUP($B6859,'Ownership Metrics'!$A:$A,'Ownership Metrics'!$E:$E),"")</f>
        <v>82.13</v>
      </c>
      <c r="Q6859" s="30">
        <f>IFERROR(_xlfn.XLOOKUP($B6859,'Ownership Metrics'!$A:$A,'Ownership Metrics'!$F:$F),"")</f>
        <v>8</v>
      </c>
      <c r="R6859" s="30">
        <f>IFERROR(_xlfn.XLOOKUP($B6859,'Ownership Metrics'!$A:$A,'Ownership Metrics'!$G:$G),"")</f>
        <v>64</v>
      </c>
      <c r="S6859" s="27" t="str">
        <f>IFERROR(_xlfn.XLOOKUP($B6859,'Ownership Metrics'!$A:$A,'Ownership Metrics'!$H:$H),"")</f>
        <v>Mayoritas</v>
      </c>
      <c r="T6859" s="27" t="str">
        <f>IFERROR(_xlfn.XLOOKUP($B6859,'Ownership Metrics'!$A:$A,'Ownership Metrics'!$I:$I),"")</f>
        <v>Tinggi</v>
      </c>
      <c r="U6859" s="27">
        <f>IF(COUNTIFS($B$2:$B6859,$B6859,$D$2:$D6859,$D6859)=1,1,0)</f>
        <v>1</v>
      </c>
      <c r="V6859" s="27">
        <f t="shared" si="322"/>
        <v>2.61</v>
      </c>
      <c r="W6859" s="27">
        <f t="shared" si="323"/>
        <v>5</v>
      </c>
      <c r="X6859" s="27">
        <f t="shared" si="321"/>
        <v>2.6099993141</v>
      </c>
    </row>
    <row r="6860" spans="1:24" x14ac:dyDescent="0.25">
      <c r="A6860" s="26">
        <v>46265</v>
      </c>
      <c r="B6860" s="27" t="s">
        <v>11063</v>
      </c>
      <c r="C6860" s="27" t="s">
        <v>6927</v>
      </c>
      <c r="D6860" s="27" t="s">
        <v>6932</v>
      </c>
      <c r="E6860" s="27" t="s">
        <v>35</v>
      </c>
      <c r="F6860" s="27" t="s">
        <v>23</v>
      </c>
      <c r="G6860" s="27" t="s">
        <v>36</v>
      </c>
      <c r="H6860" s="27" t="s">
        <v>24</v>
      </c>
      <c r="I6860" s="28">
        <v>122809300</v>
      </c>
      <c r="J6860" s="28">
        <v>0</v>
      </c>
      <c r="K6860" s="28">
        <v>122809300</v>
      </c>
      <c r="L6860" s="29">
        <v>4.0199999999999996</v>
      </c>
      <c r="M6860" s="29">
        <f>IFERROR(_xlfn.XLOOKUP($B6860,'Ownership Metrics'!$A:$A,'Ownership Metrics'!$B:$B),"")</f>
        <v>6.19</v>
      </c>
      <c r="N6860" s="28">
        <f>IFERROR(_xlfn.XLOOKUP($B6860,'Ownership Metrics'!$A:$A,'Ownership Metrics'!$C:$C),"")</f>
        <v>5009</v>
      </c>
      <c r="O6860" s="29">
        <f>IFERROR(_xlfn.XLOOKUP($B6860,'Ownership Metrics'!$A:$A,'Ownership Metrics'!$D:$D),"")</f>
        <v>69.98</v>
      </c>
      <c r="P6860" s="29">
        <f>IFERROR(_xlfn.XLOOKUP($B6860,'Ownership Metrics'!$A:$A,'Ownership Metrics'!$E:$E),"")</f>
        <v>82.13</v>
      </c>
      <c r="Q6860" s="30">
        <f>IFERROR(_xlfn.XLOOKUP($B6860,'Ownership Metrics'!$A:$A,'Ownership Metrics'!$F:$F),"")</f>
        <v>8</v>
      </c>
      <c r="R6860" s="30">
        <f>IFERROR(_xlfn.XLOOKUP($B6860,'Ownership Metrics'!$A:$A,'Ownership Metrics'!$G:$G),"")</f>
        <v>64</v>
      </c>
      <c r="S6860" s="27" t="str">
        <f>IFERROR(_xlfn.XLOOKUP($B6860,'Ownership Metrics'!$A:$A,'Ownership Metrics'!$H:$H),"")</f>
        <v>Mayoritas</v>
      </c>
      <c r="T6860" s="27" t="str">
        <f>IFERROR(_xlfn.XLOOKUP($B6860,'Ownership Metrics'!$A:$A,'Ownership Metrics'!$I:$I),"")</f>
        <v>Tinggi</v>
      </c>
      <c r="U6860" s="27">
        <f>IF(COUNTIFS($B$2:$B6860,$B6860,$D$2:$D6860,$D6860)=1,1,0)</f>
        <v>1</v>
      </c>
      <c r="V6860" s="27">
        <f t="shared" si="322"/>
        <v>4.0199999999999996</v>
      </c>
      <c r="W6860" s="27">
        <f t="shared" si="323"/>
        <v>4</v>
      </c>
      <c r="X6860" s="27">
        <f t="shared" si="321"/>
        <v>4.0199993139999997</v>
      </c>
    </row>
    <row r="6861" spans="1:24" x14ac:dyDescent="0.25">
      <c r="A6861" s="26">
        <v>46265</v>
      </c>
      <c r="B6861" s="27" t="s">
        <v>11063</v>
      </c>
      <c r="C6861" s="27" t="s">
        <v>6927</v>
      </c>
      <c r="D6861" s="27" t="s">
        <v>6933</v>
      </c>
      <c r="E6861" s="27" t="s">
        <v>35</v>
      </c>
      <c r="F6861" s="27" t="s">
        <v>23</v>
      </c>
      <c r="G6861" s="27" t="s">
        <v>36</v>
      </c>
      <c r="H6861" s="27" t="s">
        <v>24</v>
      </c>
      <c r="I6861" s="28">
        <v>39659000</v>
      </c>
      <c r="J6861" s="28">
        <v>0</v>
      </c>
      <c r="K6861" s="28">
        <v>39659000</v>
      </c>
      <c r="L6861" s="29">
        <v>1.3</v>
      </c>
      <c r="M6861" s="29">
        <f>IFERROR(_xlfn.XLOOKUP($B6861,'Ownership Metrics'!$A:$A,'Ownership Metrics'!$B:$B),"")</f>
        <v>6.19</v>
      </c>
      <c r="N6861" s="28">
        <f>IFERROR(_xlfn.XLOOKUP($B6861,'Ownership Metrics'!$A:$A,'Ownership Metrics'!$C:$C),"")</f>
        <v>5009</v>
      </c>
      <c r="O6861" s="29">
        <f>IFERROR(_xlfn.XLOOKUP($B6861,'Ownership Metrics'!$A:$A,'Ownership Metrics'!$D:$D),"")</f>
        <v>69.98</v>
      </c>
      <c r="P6861" s="29">
        <f>IFERROR(_xlfn.XLOOKUP($B6861,'Ownership Metrics'!$A:$A,'Ownership Metrics'!$E:$E),"")</f>
        <v>82.13</v>
      </c>
      <c r="Q6861" s="30">
        <f>IFERROR(_xlfn.XLOOKUP($B6861,'Ownership Metrics'!$A:$A,'Ownership Metrics'!$F:$F),"")</f>
        <v>8</v>
      </c>
      <c r="R6861" s="30">
        <f>IFERROR(_xlfn.XLOOKUP($B6861,'Ownership Metrics'!$A:$A,'Ownership Metrics'!$G:$G),"")</f>
        <v>64</v>
      </c>
      <c r="S6861" s="27" t="str">
        <f>IFERROR(_xlfn.XLOOKUP($B6861,'Ownership Metrics'!$A:$A,'Ownership Metrics'!$H:$H),"")</f>
        <v>Mayoritas</v>
      </c>
      <c r="T6861" s="27" t="str">
        <f>IFERROR(_xlfn.XLOOKUP($B6861,'Ownership Metrics'!$A:$A,'Ownership Metrics'!$I:$I),"")</f>
        <v>Tinggi</v>
      </c>
      <c r="U6861" s="27">
        <f>IF(COUNTIFS($B$2:$B6861,$B6861,$D$2:$D6861,$D6861)=1,1,0)</f>
        <v>1</v>
      </c>
      <c r="V6861" s="27">
        <f t="shared" si="322"/>
        <v>1.3</v>
      </c>
      <c r="W6861" s="27">
        <f t="shared" si="323"/>
        <v>8</v>
      </c>
      <c r="X6861" s="27">
        <f t="shared" si="321"/>
        <v>1.2999993139000001</v>
      </c>
    </row>
    <row r="6862" spans="1:24" x14ac:dyDescent="0.25">
      <c r="A6862" s="26">
        <v>46265</v>
      </c>
      <c r="B6862" s="27" t="s">
        <v>11063</v>
      </c>
      <c r="C6862" s="27" t="s">
        <v>6927</v>
      </c>
      <c r="D6862" s="27" t="s">
        <v>6934</v>
      </c>
      <c r="E6862" s="27" t="s">
        <v>35</v>
      </c>
      <c r="F6862" s="27" t="s">
        <v>23</v>
      </c>
      <c r="G6862" s="27" t="s">
        <v>36</v>
      </c>
      <c r="H6862" s="27" t="s">
        <v>24</v>
      </c>
      <c r="I6862" s="28">
        <v>133660700</v>
      </c>
      <c r="J6862" s="28">
        <v>0</v>
      </c>
      <c r="K6862" s="28">
        <v>133660700</v>
      </c>
      <c r="L6862" s="29">
        <v>4.37</v>
      </c>
      <c r="M6862" s="29">
        <f>IFERROR(_xlfn.XLOOKUP($B6862,'Ownership Metrics'!$A:$A,'Ownership Metrics'!$B:$B),"")</f>
        <v>6.19</v>
      </c>
      <c r="N6862" s="28">
        <f>IFERROR(_xlfn.XLOOKUP($B6862,'Ownership Metrics'!$A:$A,'Ownership Metrics'!$C:$C),"")</f>
        <v>5009</v>
      </c>
      <c r="O6862" s="29">
        <f>IFERROR(_xlfn.XLOOKUP($B6862,'Ownership Metrics'!$A:$A,'Ownership Metrics'!$D:$D),"")</f>
        <v>69.98</v>
      </c>
      <c r="P6862" s="29">
        <f>IFERROR(_xlfn.XLOOKUP($B6862,'Ownership Metrics'!$A:$A,'Ownership Metrics'!$E:$E),"")</f>
        <v>82.13</v>
      </c>
      <c r="Q6862" s="30">
        <f>IFERROR(_xlfn.XLOOKUP($B6862,'Ownership Metrics'!$A:$A,'Ownership Metrics'!$F:$F),"")</f>
        <v>8</v>
      </c>
      <c r="R6862" s="30">
        <f>IFERROR(_xlfn.XLOOKUP($B6862,'Ownership Metrics'!$A:$A,'Ownership Metrics'!$G:$G),"")</f>
        <v>64</v>
      </c>
      <c r="S6862" s="27" t="str">
        <f>IFERROR(_xlfn.XLOOKUP($B6862,'Ownership Metrics'!$A:$A,'Ownership Metrics'!$H:$H),"")</f>
        <v>Mayoritas</v>
      </c>
      <c r="T6862" s="27" t="str">
        <f>IFERROR(_xlfn.XLOOKUP($B6862,'Ownership Metrics'!$A:$A,'Ownership Metrics'!$I:$I),"")</f>
        <v>Tinggi</v>
      </c>
      <c r="U6862" s="27">
        <f>IF(COUNTIFS($B$2:$B6862,$B6862,$D$2:$D6862,$D6862)=1,1,0)</f>
        <v>1</v>
      </c>
      <c r="V6862" s="27">
        <f t="shared" si="322"/>
        <v>4.37</v>
      </c>
      <c r="W6862" s="27">
        <f t="shared" si="323"/>
        <v>3</v>
      </c>
      <c r="X6862" s="27">
        <f t="shared" si="321"/>
        <v>4.3699993138000002</v>
      </c>
    </row>
    <row r="6863" spans="1:24" x14ac:dyDescent="0.25">
      <c r="A6863" s="26">
        <v>46265</v>
      </c>
      <c r="B6863" s="27" t="s">
        <v>11063</v>
      </c>
      <c r="C6863" s="27" t="s">
        <v>6927</v>
      </c>
      <c r="D6863" s="27" t="s">
        <v>6935</v>
      </c>
      <c r="E6863" s="27" t="s">
        <v>35</v>
      </c>
      <c r="F6863" s="27" t="s">
        <v>23</v>
      </c>
      <c r="G6863" s="27" t="s">
        <v>36</v>
      </c>
      <c r="H6863" s="27" t="s">
        <v>24</v>
      </c>
      <c r="I6863" s="28">
        <v>51772500</v>
      </c>
      <c r="J6863" s="28">
        <v>0</v>
      </c>
      <c r="K6863" s="28">
        <v>51772500</v>
      </c>
      <c r="L6863" s="29">
        <v>1.69</v>
      </c>
      <c r="M6863" s="29">
        <f>IFERROR(_xlfn.XLOOKUP($B6863,'Ownership Metrics'!$A:$A,'Ownership Metrics'!$B:$B),"")</f>
        <v>6.19</v>
      </c>
      <c r="N6863" s="28">
        <f>IFERROR(_xlfn.XLOOKUP($B6863,'Ownership Metrics'!$A:$A,'Ownership Metrics'!$C:$C),"")</f>
        <v>5009</v>
      </c>
      <c r="O6863" s="29">
        <f>IFERROR(_xlfn.XLOOKUP($B6863,'Ownership Metrics'!$A:$A,'Ownership Metrics'!$D:$D),"")</f>
        <v>69.98</v>
      </c>
      <c r="P6863" s="29">
        <f>IFERROR(_xlfn.XLOOKUP($B6863,'Ownership Metrics'!$A:$A,'Ownership Metrics'!$E:$E),"")</f>
        <v>82.13</v>
      </c>
      <c r="Q6863" s="30">
        <f>IFERROR(_xlfn.XLOOKUP($B6863,'Ownership Metrics'!$A:$A,'Ownership Metrics'!$F:$F),"")</f>
        <v>8</v>
      </c>
      <c r="R6863" s="30">
        <f>IFERROR(_xlfn.XLOOKUP($B6863,'Ownership Metrics'!$A:$A,'Ownership Metrics'!$G:$G),"")</f>
        <v>64</v>
      </c>
      <c r="S6863" s="27" t="str">
        <f>IFERROR(_xlfn.XLOOKUP($B6863,'Ownership Metrics'!$A:$A,'Ownership Metrics'!$H:$H),"")</f>
        <v>Mayoritas</v>
      </c>
      <c r="T6863" s="27" t="str">
        <f>IFERROR(_xlfn.XLOOKUP($B6863,'Ownership Metrics'!$A:$A,'Ownership Metrics'!$I:$I),"")</f>
        <v>Tinggi</v>
      </c>
      <c r="U6863" s="27">
        <f>IF(COUNTIFS($B$2:$B6863,$B6863,$D$2:$D6863,$D6863)=1,1,0)</f>
        <v>1</v>
      </c>
      <c r="V6863" s="27">
        <f t="shared" si="322"/>
        <v>1.69</v>
      </c>
      <c r="W6863" s="27">
        <f t="shared" si="323"/>
        <v>7</v>
      </c>
      <c r="X6863" s="27">
        <f t="shared" si="321"/>
        <v>1.6899993137</v>
      </c>
    </row>
    <row r="6864" spans="1:24" x14ac:dyDescent="0.25">
      <c r="A6864" s="26">
        <v>46265</v>
      </c>
      <c r="B6864" s="27" t="s">
        <v>11064</v>
      </c>
      <c r="C6864" s="27" t="s">
        <v>6937</v>
      </c>
      <c r="D6864" s="27" t="s">
        <v>6938</v>
      </c>
      <c r="E6864" s="27" t="s">
        <v>35</v>
      </c>
      <c r="F6864" s="27" t="s">
        <v>23</v>
      </c>
      <c r="G6864" s="27" t="s">
        <v>36</v>
      </c>
      <c r="H6864" s="27" t="s">
        <v>24</v>
      </c>
      <c r="I6864" s="28">
        <v>244950500</v>
      </c>
      <c r="J6864" s="28">
        <v>0</v>
      </c>
      <c r="K6864" s="28">
        <v>244950500</v>
      </c>
      <c r="L6864" s="29">
        <v>5.14</v>
      </c>
      <c r="M6864" s="29">
        <f>IFERROR(_xlfn.XLOOKUP($B6864,'Ownership Metrics'!$A:$A,'Ownership Metrics'!$B:$B),"")</f>
        <v>5.14</v>
      </c>
      <c r="N6864" s="28">
        <f>IFERROR(_xlfn.XLOOKUP($B6864,'Ownership Metrics'!$A:$A,'Ownership Metrics'!$C:$C),"")</f>
        <v>3136</v>
      </c>
      <c r="O6864" s="29">
        <f>IFERROR(_xlfn.XLOOKUP($B6864,'Ownership Metrics'!$A:$A,'Ownership Metrics'!$D:$D),"")</f>
        <v>46.63</v>
      </c>
      <c r="P6864" s="29">
        <f>IFERROR(_xlfn.XLOOKUP($B6864,'Ownership Metrics'!$A:$A,'Ownership Metrics'!$E:$E),"")</f>
        <v>81.33</v>
      </c>
      <c r="Q6864" s="30">
        <f>IFERROR(_xlfn.XLOOKUP($B6864,'Ownership Metrics'!$A:$A,'Ownership Metrics'!$F:$F),"")</f>
        <v>6</v>
      </c>
      <c r="R6864" s="30">
        <f>IFERROR(_xlfn.XLOOKUP($B6864,'Ownership Metrics'!$A:$A,'Ownership Metrics'!$G:$G),"")</f>
        <v>57</v>
      </c>
      <c r="S6864" s="27" t="str">
        <f>IFERROR(_xlfn.XLOOKUP($B6864,'Ownership Metrics'!$A:$A,'Ownership Metrics'!$H:$H),"")</f>
        <v>Terkonsentrasi</v>
      </c>
      <c r="T6864" s="27" t="str">
        <f>IFERROR(_xlfn.XLOOKUP($B6864,'Ownership Metrics'!$A:$A,'Ownership Metrics'!$I:$I),"")</f>
        <v>Tinggi</v>
      </c>
      <c r="U6864" s="27">
        <f>IF(COUNTIFS($B$2:$B6864,$B6864,$D$2:$D6864,$D6864)=1,1,0)</f>
        <v>1</v>
      </c>
      <c r="V6864" s="27">
        <f t="shared" si="322"/>
        <v>5.14</v>
      </c>
      <c r="W6864" s="27">
        <f t="shared" si="323"/>
        <v>3</v>
      </c>
      <c r="X6864" s="27">
        <f t="shared" si="321"/>
        <v>5.1399993135999997</v>
      </c>
    </row>
    <row r="6865" spans="1:24" x14ac:dyDescent="0.25">
      <c r="A6865" s="26">
        <v>46265</v>
      </c>
      <c r="B6865" s="27" t="s">
        <v>11064</v>
      </c>
      <c r="C6865" s="27" t="s">
        <v>6937</v>
      </c>
      <c r="D6865" s="27" t="s">
        <v>6939</v>
      </c>
      <c r="E6865" s="27" t="s">
        <v>35</v>
      </c>
      <c r="F6865" s="27" t="s">
        <v>23</v>
      </c>
      <c r="G6865" s="27" t="s">
        <v>36</v>
      </c>
      <c r="H6865" s="27" t="s">
        <v>24</v>
      </c>
      <c r="I6865" s="28">
        <v>222365600</v>
      </c>
      <c r="J6865" s="28">
        <v>0</v>
      </c>
      <c r="K6865" s="28">
        <v>222365600</v>
      </c>
      <c r="L6865" s="29">
        <v>4.67</v>
      </c>
      <c r="M6865" s="29">
        <f>IFERROR(_xlfn.XLOOKUP($B6865,'Ownership Metrics'!$A:$A,'Ownership Metrics'!$B:$B),"")</f>
        <v>5.14</v>
      </c>
      <c r="N6865" s="28">
        <f>IFERROR(_xlfn.XLOOKUP($B6865,'Ownership Metrics'!$A:$A,'Ownership Metrics'!$C:$C),"")</f>
        <v>3136</v>
      </c>
      <c r="O6865" s="29">
        <f>IFERROR(_xlfn.XLOOKUP($B6865,'Ownership Metrics'!$A:$A,'Ownership Metrics'!$D:$D),"")</f>
        <v>46.63</v>
      </c>
      <c r="P6865" s="29">
        <f>IFERROR(_xlfn.XLOOKUP($B6865,'Ownership Metrics'!$A:$A,'Ownership Metrics'!$E:$E),"")</f>
        <v>81.33</v>
      </c>
      <c r="Q6865" s="30">
        <f>IFERROR(_xlfn.XLOOKUP($B6865,'Ownership Metrics'!$A:$A,'Ownership Metrics'!$F:$F),"")</f>
        <v>6</v>
      </c>
      <c r="R6865" s="30">
        <f>IFERROR(_xlfn.XLOOKUP($B6865,'Ownership Metrics'!$A:$A,'Ownership Metrics'!$G:$G),"")</f>
        <v>57</v>
      </c>
      <c r="S6865" s="27" t="str">
        <f>IFERROR(_xlfn.XLOOKUP($B6865,'Ownership Metrics'!$A:$A,'Ownership Metrics'!$H:$H),"")</f>
        <v>Terkonsentrasi</v>
      </c>
      <c r="T6865" s="27" t="str">
        <f>IFERROR(_xlfn.XLOOKUP($B6865,'Ownership Metrics'!$A:$A,'Ownership Metrics'!$I:$I),"")</f>
        <v>Tinggi</v>
      </c>
      <c r="U6865" s="27">
        <f>IF(COUNTIFS($B$2:$B6865,$B6865,$D$2:$D6865,$D6865)=1,1,0)</f>
        <v>1</v>
      </c>
      <c r="V6865" s="27">
        <f t="shared" si="322"/>
        <v>4.67</v>
      </c>
      <c r="W6865" s="27">
        <f t="shared" si="323"/>
        <v>4</v>
      </c>
      <c r="X6865" s="27">
        <f t="shared" si="321"/>
        <v>4.6699993135</v>
      </c>
    </row>
    <row r="6866" spans="1:24" x14ac:dyDescent="0.25">
      <c r="A6866" s="26">
        <v>46265</v>
      </c>
      <c r="B6866" s="27" t="s">
        <v>11064</v>
      </c>
      <c r="C6866" s="27" t="s">
        <v>6937</v>
      </c>
      <c r="D6866" s="27" t="s">
        <v>6940</v>
      </c>
      <c r="E6866" s="27" t="s">
        <v>35</v>
      </c>
      <c r="F6866" s="27" t="s">
        <v>23</v>
      </c>
      <c r="G6866" s="27" t="s">
        <v>36</v>
      </c>
      <c r="H6866" s="27" t="s">
        <v>24</v>
      </c>
      <c r="I6866" s="28">
        <v>217089100</v>
      </c>
      <c r="J6866" s="28">
        <v>0</v>
      </c>
      <c r="K6866" s="28">
        <v>217089100</v>
      </c>
      <c r="L6866" s="29">
        <v>4.5599999999999996</v>
      </c>
      <c r="M6866" s="29">
        <f>IFERROR(_xlfn.XLOOKUP($B6866,'Ownership Metrics'!$A:$A,'Ownership Metrics'!$B:$B),"")</f>
        <v>5.14</v>
      </c>
      <c r="N6866" s="28">
        <f>IFERROR(_xlfn.XLOOKUP($B6866,'Ownership Metrics'!$A:$A,'Ownership Metrics'!$C:$C),"")</f>
        <v>3136</v>
      </c>
      <c r="O6866" s="29">
        <f>IFERROR(_xlfn.XLOOKUP($B6866,'Ownership Metrics'!$A:$A,'Ownership Metrics'!$D:$D),"")</f>
        <v>46.63</v>
      </c>
      <c r="P6866" s="29">
        <f>IFERROR(_xlfn.XLOOKUP($B6866,'Ownership Metrics'!$A:$A,'Ownership Metrics'!$E:$E),"")</f>
        <v>81.33</v>
      </c>
      <c r="Q6866" s="30">
        <f>IFERROR(_xlfn.XLOOKUP($B6866,'Ownership Metrics'!$A:$A,'Ownership Metrics'!$F:$F),"")</f>
        <v>6</v>
      </c>
      <c r="R6866" s="30">
        <f>IFERROR(_xlfn.XLOOKUP($B6866,'Ownership Metrics'!$A:$A,'Ownership Metrics'!$G:$G),"")</f>
        <v>57</v>
      </c>
      <c r="S6866" s="27" t="str">
        <f>IFERROR(_xlfn.XLOOKUP($B6866,'Ownership Metrics'!$A:$A,'Ownership Metrics'!$H:$H),"")</f>
        <v>Terkonsentrasi</v>
      </c>
      <c r="T6866" s="27" t="str">
        <f>IFERROR(_xlfn.XLOOKUP($B6866,'Ownership Metrics'!$A:$A,'Ownership Metrics'!$I:$I),"")</f>
        <v>Tinggi</v>
      </c>
      <c r="U6866" s="27">
        <f>IF(COUNTIFS($B$2:$B6866,$B6866,$D$2:$D6866,$D6866)=1,1,0)</f>
        <v>1</v>
      </c>
      <c r="V6866" s="27">
        <f t="shared" si="322"/>
        <v>4.5599999999999996</v>
      </c>
      <c r="W6866" s="27">
        <f t="shared" si="323"/>
        <v>5</v>
      </c>
      <c r="X6866" s="27">
        <f t="shared" si="321"/>
        <v>4.5599993133999996</v>
      </c>
    </row>
    <row r="6867" spans="1:24" x14ac:dyDescent="0.25">
      <c r="A6867" s="26">
        <v>46265</v>
      </c>
      <c r="B6867" s="27" t="s">
        <v>11064</v>
      </c>
      <c r="C6867" s="27" t="s">
        <v>6937</v>
      </c>
      <c r="D6867" s="27" t="s">
        <v>6941</v>
      </c>
      <c r="E6867" s="27" t="s">
        <v>35</v>
      </c>
      <c r="F6867" s="27" t="s">
        <v>23</v>
      </c>
      <c r="G6867" s="27" t="s">
        <v>36</v>
      </c>
      <c r="H6867" s="27" t="s">
        <v>24</v>
      </c>
      <c r="I6867" s="28">
        <v>2222325000</v>
      </c>
      <c r="J6867" s="28">
        <v>0</v>
      </c>
      <c r="K6867" s="28">
        <v>2222325000</v>
      </c>
      <c r="L6867" s="29">
        <v>46.63</v>
      </c>
      <c r="M6867" s="29">
        <f>IFERROR(_xlfn.XLOOKUP($B6867,'Ownership Metrics'!$A:$A,'Ownership Metrics'!$B:$B),"")</f>
        <v>5.14</v>
      </c>
      <c r="N6867" s="28">
        <f>IFERROR(_xlfn.XLOOKUP($B6867,'Ownership Metrics'!$A:$A,'Ownership Metrics'!$C:$C),"")</f>
        <v>3136</v>
      </c>
      <c r="O6867" s="29">
        <f>IFERROR(_xlfn.XLOOKUP($B6867,'Ownership Metrics'!$A:$A,'Ownership Metrics'!$D:$D),"")</f>
        <v>46.63</v>
      </c>
      <c r="P6867" s="29">
        <f>IFERROR(_xlfn.XLOOKUP($B6867,'Ownership Metrics'!$A:$A,'Ownership Metrics'!$E:$E),"")</f>
        <v>81.33</v>
      </c>
      <c r="Q6867" s="30">
        <f>IFERROR(_xlfn.XLOOKUP($B6867,'Ownership Metrics'!$A:$A,'Ownership Metrics'!$F:$F),"")</f>
        <v>6</v>
      </c>
      <c r="R6867" s="30">
        <f>IFERROR(_xlfn.XLOOKUP($B6867,'Ownership Metrics'!$A:$A,'Ownership Metrics'!$G:$G),"")</f>
        <v>57</v>
      </c>
      <c r="S6867" s="27" t="str">
        <f>IFERROR(_xlfn.XLOOKUP($B6867,'Ownership Metrics'!$A:$A,'Ownership Metrics'!$H:$H),"")</f>
        <v>Terkonsentrasi</v>
      </c>
      <c r="T6867" s="27" t="str">
        <f>IFERROR(_xlfn.XLOOKUP($B6867,'Ownership Metrics'!$A:$A,'Ownership Metrics'!$I:$I),"")</f>
        <v>Tinggi</v>
      </c>
      <c r="U6867" s="27">
        <f>IF(COUNTIFS($B$2:$B6867,$B6867,$D$2:$D6867,$D6867)=1,1,0)</f>
        <v>1</v>
      </c>
      <c r="V6867" s="27">
        <f t="shared" si="322"/>
        <v>46.63</v>
      </c>
      <c r="W6867" s="27">
        <f t="shared" si="323"/>
        <v>1</v>
      </c>
      <c r="X6867" s="27">
        <f t="shared" si="321"/>
        <v>46.629999313300004</v>
      </c>
    </row>
    <row r="6868" spans="1:24" x14ac:dyDescent="0.25">
      <c r="A6868" s="26">
        <v>46265</v>
      </c>
      <c r="B6868" s="27" t="s">
        <v>11064</v>
      </c>
      <c r="C6868" s="27" t="s">
        <v>6937</v>
      </c>
      <c r="D6868" s="27" t="s">
        <v>6942</v>
      </c>
      <c r="E6868" s="27" t="s">
        <v>35</v>
      </c>
      <c r="F6868" s="27" t="s">
        <v>23</v>
      </c>
      <c r="G6868" s="27" t="s">
        <v>36</v>
      </c>
      <c r="H6868" s="27" t="s">
        <v>24</v>
      </c>
      <c r="I6868" s="28">
        <v>1408925000</v>
      </c>
      <c r="J6868" s="28">
        <v>0</v>
      </c>
      <c r="K6868" s="28">
        <v>1408925000</v>
      </c>
      <c r="L6868" s="29">
        <v>29.56</v>
      </c>
      <c r="M6868" s="29">
        <f>IFERROR(_xlfn.XLOOKUP($B6868,'Ownership Metrics'!$A:$A,'Ownership Metrics'!$B:$B),"")</f>
        <v>5.14</v>
      </c>
      <c r="N6868" s="28">
        <f>IFERROR(_xlfn.XLOOKUP($B6868,'Ownership Metrics'!$A:$A,'Ownership Metrics'!$C:$C),"")</f>
        <v>3136</v>
      </c>
      <c r="O6868" s="29">
        <f>IFERROR(_xlfn.XLOOKUP($B6868,'Ownership Metrics'!$A:$A,'Ownership Metrics'!$D:$D),"")</f>
        <v>46.63</v>
      </c>
      <c r="P6868" s="29">
        <f>IFERROR(_xlfn.XLOOKUP($B6868,'Ownership Metrics'!$A:$A,'Ownership Metrics'!$E:$E),"")</f>
        <v>81.33</v>
      </c>
      <c r="Q6868" s="30">
        <f>IFERROR(_xlfn.XLOOKUP($B6868,'Ownership Metrics'!$A:$A,'Ownership Metrics'!$F:$F),"")</f>
        <v>6</v>
      </c>
      <c r="R6868" s="30">
        <f>IFERROR(_xlfn.XLOOKUP($B6868,'Ownership Metrics'!$A:$A,'Ownership Metrics'!$G:$G),"")</f>
        <v>57</v>
      </c>
      <c r="S6868" s="27" t="str">
        <f>IFERROR(_xlfn.XLOOKUP($B6868,'Ownership Metrics'!$A:$A,'Ownership Metrics'!$H:$H),"")</f>
        <v>Terkonsentrasi</v>
      </c>
      <c r="T6868" s="27" t="str">
        <f>IFERROR(_xlfn.XLOOKUP($B6868,'Ownership Metrics'!$A:$A,'Ownership Metrics'!$I:$I),"")</f>
        <v>Tinggi</v>
      </c>
      <c r="U6868" s="27">
        <f>IF(COUNTIFS($B$2:$B6868,$B6868,$D$2:$D6868,$D6868)=1,1,0)</f>
        <v>1</v>
      </c>
      <c r="V6868" s="27">
        <f t="shared" si="322"/>
        <v>29.56</v>
      </c>
      <c r="W6868" s="27">
        <f t="shared" si="323"/>
        <v>2</v>
      </c>
      <c r="X6868" s="27">
        <f t="shared" si="321"/>
        <v>29.559999313199999</v>
      </c>
    </row>
    <row r="6869" spans="1:24" x14ac:dyDescent="0.25">
      <c r="A6869" s="26">
        <v>46265</v>
      </c>
      <c r="B6869" s="27" t="s">
        <v>11064</v>
      </c>
      <c r="C6869" s="27" t="s">
        <v>6937</v>
      </c>
      <c r="D6869" s="27" t="s">
        <v>6943</v>
      </c>
      <c r="E6869" s="27" t="s">
        <v>35</v>
      </c>
      <c r="F6869" s="27" t="s">
        <v>23</v>
      </c>
      <c r="G6869" s="27" t="s">
        <v>36</v>
      </c>
      <c r="H6869" s="27" t="s">
        <v>24</v>
      </c>
      <c r="I6869" s="28">
        <v>204762900</v>
      </c>
      <c r="J6869" s="28">
        <v>0</v>
      </c>
      <c r="K6869" s="28">
        <v>204762900</v>
      </c>
      <c r="L6869" s="29">
        <v>4.3</v>
      </c>
      <c r="M6869" s="29">
        <f>IFERROR(_xlfn.XLOOKUP($B6869,'Ownership Metrics'!$A:$A,'Ownership Metrics'!$B:$B),"")</f>
        <v>5.14</v>
      </c>
      <c r="N6869" s="28">
        <f>IFERROR(_xlfn.XLOOKUP($B6869,'Ownership Metrics'!$A:$A,'Ownership Metrics'!$C:$C),"")</f>
        <v>3136</v>
      </c>
      <c r="O6869" s="29">
        <f>IFERROR(_xlfn.XLOOKUP($B6869,'Ownership Metrics'!$A:$A,'Ownership Metrics'!$D:$D),"")</f>
        <v>46.63</v>
      </c>
      <c r="P6869" s="29">
        <f>IFERROR(_xlfn.XLOOKUP($B6869,'Ownership Metrics'!$A:$A,'Ownership Metrics'!$E:$E),"")</f>
        <v>81.33</v>
      </c>
      <c r="Q6869" s="30">
        <f>IFERROR(_xlfn.XLOOKUP($B6869,'Ownership Metrics'!$A:$A,'Ownership Metrics'!$F:$F),"")</f>
        <v>6</v>
      </c>
      <c r="R6869" s="30">
        <f>IFERROR(_xlfn.XLOOKUP($B6869,'Ownership Metrics'!$A:$A,'Ownership Metrics'!$G:$G),"")</f>
        <v>57</v>
      </c>
      <c r="S6869" s="27" t="str">
        <f>IFERROR(_xlfn.XLOOKUP($B6869,'Ownership Metrics'!$A:$A,'Ownership Metrics'!$H:$H),"")</f>
        <v>Terkonsentrasi</v>
      </c>
      <c r="T6869" s="27" t="str">
        <f>IFERROR(_xlfn.XLOOKUP($B6869,'Ownership Metrics'!$A:$A,'Ownership Metrics'!$I:$I),"")</f>
        <v>Tinggi</v>
      </c>
      <c r="U6869" s="27">
        <f>IF(COUNTIFS($B$2:$B6869,$B6869,$D$2:$D6869,$D6869)=1,1,0)</f>
        <v>1</v>
      </c>
      <c r="V6869" s="27">
        <f t="shared" si="322"/>
        <v>4.3</v>
      </c>
      <c r="W6869" s="27">
        <f t="shared" si="323"/>
        <v>6</v>
      </c>
      <c r="X6869" s="27">
        <f t="shared" si="321"/>
        <v>4.2999993130999998</v>
      </c>
    </row>
    <row r="6870" spans="1:24" x14ac:dyDescent="0.25">
      <c r="A6870" s="26">
        <v>46265</v>
      </c>
      <c r="B6870" s="27" t="s">
        <v>11065</v>
      </c>
      <c r="C6870" s="27" t="s">
        <v>6945</v>
      </c>
      <c r="D6870" s="27" t="s">
        <v>6946</v>
      </c>
      <c r="E6870" s="27" t="s">
        <v>22</v>
      </c>
      <c r="F6870" s="27" t="s">
        <v>23</v>
      </c>
      <c r="G6870" s="27"/>
      <c r="H6870" s="27" t="s">
        <v>24</v>
      </c>
      <c r="I6870" s="28">
        <v>133000000</v>
      </c>
      <c r="J6870" s="28">
        <v>0</v>
      </c>
      <c r="K6870" s="28">
        <v>133000000</v>
      </c>
      <c r="L6870" s="29">
        <v>1.98</v>
      </c>
      <c r="M6870" s="29">
        <f>IFERROR(_xlfn.XLOOKUP($B6870,'Ownership Metrics'!$A:$A,'Ownership Metrics'!$B:$B),"")</f>
        <v>5.37</v>
      </c>
      <c r="N6870" s="28">
        <f>IFERROR(_xlfn.XLOOKUP($B6870,'Ownership Metrics'!$A:$A,'Ownership Metrics'!$C:$C),"")</f>
        <v>4249</v>
      </c>
      <c r="O6870" s="29">
        <f>IFERROR(_xlfn.XLOOKUP($B6870,'Ownership Metrics'!$A:$A,'Ownership Metrics'!$D:$D),"")</f>
        <v>59.95</v>
      </c>
      <c r="P6870" s="29">
        <f>IFERROR(_xlfn.XLOOKUP($B6870,'Ownership Metrics'!$A:$A,'Ownership Metrics'!$E:$E),"")</f>
        <v>89.59</v>
      </c>
      <c r="Q6870" s="30">
        <f>IFERROR(_xlfn.XLOOKUP($B6870,'Ownership Metrics'!$A:$A,'Ownership Metrics'!$F:$F),"")</f>
        <v>6</v>
      </c>
      <c r="R6870" s="30">
        <f>IFERROR(_xlfn.XLOOKUP($B6870,'Ownership Metrics'!$A:$A,'Ownership Metrics'!$G:$G),"")</f>
        <v>65</v>
      </c>
      <c r="S6870" s="27" t="str">
        <f>IFERROR(_xlfn.XLOOKUP($B6870,'Ownership Metrics'!$A:$A,'Ownership Metrics'!$H:$H),"")</f>
        <v>Mayoritas</v>
      </c>
      <c r="T6870" s="27" t="str">
        <f>IFERROR(_xlfn.XLOOKUP($B6870,'Ownership Metrics'!$A:$A,'Ownership Metrics'!$I:$I),"")</f>
        <v>Tinggi</v>
      </c>
      <c r="U6870" s="27">
        <f>IF(COUNTIFS($B$2:$B6870,$B6870,$D$2:$D6870,$D6870)=1,1,0)</f>
        <v>1</v>
      </c>
      <c r="V6870" s="27">
        <f t="shared" si="322"/>
        <v>1.98</v>
      </c>
      <c r="W6870" s="27">
        <f t="shared" si="323"/>
        <v>4</v>
      </c>
      <c r="X6870" s="27">
        <f t="shared" si="321"/>
        <v>1.979999313</v>
      </c>
    </row>
    <row r="6871" spans="1:24" x14ac:dyDescent="0.25">
      <c r="A6871" s="26">
        <v>46265</v>
      </c>
      <c r="B6871" s="27" t="s">
        <v>11065</v>
      </c>
      <c r="C6871" s="27" t="s">
        <v>6945</v>
      </c>
      <c r="D6871" s="27" t="s">
        <v>6718</v>
      </c>
      <c r="E6871" s="27" t="s">
        <v>22</v>
      </c>
      <c r="F6871" s="27" t="s">
        <v>23</v>
      </c>
      <c r="G6871" s="27"/>
      <c r="H6871" s="27" t="s">
        <v>24</v>
      </c>
      <c r="I6871" s="28">
        <v>4021380000</v>
      </c>
      <c r="J6871" s="28">
        <v>0</v>
      </c>
      <c r="K6871" s="28">
        <v>4021380000</v>
      </c>
      <c r="L6871" s="29">
        <v>59.95</v>
      </c>
      <c r="M6871" s="29">
        <f>IFERROR(_xlfn.XLOOKUP($B6871,'Ownership Metrics'!$A:$A,'Ownership Metrics'!$B:$B),"")</f>
        <v>5.37</v>
      </c>
      <c r="N6871" s="28">
        <f>IFERROR(_xlfn.XLOOKUP($B6871,'Ownership Metrics'!$A:$A,'Ownership Metrics'!$C:$C),"")</f>
        <v>4249</v>
      </c>
      <c r="O6871" s="29">
        <f>IFERROR(_xlfn.XLOOKUP($B6871,'Ownership Metrics'!$A:$A,'Ownership Metrics'!$D:$D),"")</f>
        <v>59.95</v>
      </c>
      <c r="P6871" s="29">
        <f>IFERROR(_xlfn.XLOOKUP($B6871,'Ownership Metrics'!$A:$A,'Ownership Metrics'!$E:$E),"")</f>
        <v>89.59</v>
      </c>
      <c r="Q6871" s="30">
        <f>IFERROR(_xlfn.XLOOKUP($B6871,'Ownership Metrics'!$A:$A,'Ownership Metrics'!$F:$F),"")</f>
        <v>6</v>
      </c>
      <c r="R6871" s="30">
        <f>IFERROR(_xlfn.XLOOKUP($B6871,'Ownership Metrics'!$A:$A,'Ownership Metrics'!$G:$G),"")</f>
        <v>65</v>
      </c>
      <c r="S6871" s="27" t="str">
        <f>IFERROR(_xlfn.XLOOKUP($B6871,'Ownership Metrics'!$A:$A,'Ownership Metrics'!$H:$H),"")</f>
        <v>Mayoritas</v>
      </c>
      <c r="T6871" s="27" t="str">
        <f>IFERROR(_xlfn.XLOOKUP($B6871,'Ownership Metrics'!$A:$A,'Ownership Metrics'!$I:$I),"")</f>
        <v>Tinggi</v>
      </c>
      <c r="U6871" s="27">
        <f>IF(COUNTIFS($B$2:$B6871,$B6871,$D$2:$D6871,$D6871)=1,1,0)</f>
        <v>1</v>
      </c>
      <c r="V6871" s="27">
        <f t="shared" si="322"/>
        <v>59.95</v>
      </c>
      <c r="W6871" s="27">
        <f t="shared" si="323"/>
        <v>1</v>
      </c>
      <c r="X6871" s="27">
        <f t="shared" si="321"/>
        <v>59.949999312900005</v>
      </c>
    </row>
    <row r="6872" spans="1:24" x14ac:dyDescent="0.25">
      <c r="A6872" s="26">
        <v>46265</v>
      </c>
      <c r="B6872" s="27" t="s">
        <v>11065</v>
      </c>
      <c r="C6872" s="27" t="s">
        <v>6945</v>
      </c>
      <c r="D6872" s="27" t="s">
        <v>6947</v>
      </c>
      <c r="E6872" s="27" t="s">
        <v>22</v>
      </c>
      <c r="F6872" s="27" t="s">
        <v>23</v>
      </c>
      <c r="G6872" s="27"/>
      <c r="H6872" s="27" t="s">
        <v>24</v>
      </c>
      <c r="I6872" s="28">
        <v>122913000</v>
      </c>
      <c r="J6872" s="28">
        <v>0</v>
      </c>
      <c r="K6872" s="28">
        <v>122913000</v>
      </c>
      <c r="L6872" s="29">
        <v>1.83</v>
      </c>
      <c r="M6872" s="29">
        <f>IFERROR(_xlfn.XLOOKUP($B6872,'Ownership Metrics'!$A:$A,'Ownership Metrics'!$B:$B),"")</f>
        <v>5.37</v>
      </c>
      <c r="N6872" s="28">
        <f>IFERROR(_xlfn.XLOOKUP($B6872,'Ownership Metrics'!$A:$A,'Ownership Metrics'!$C:$C),"")</f>
        <v>4249</v>
      </c>
      <c r="O6872" s="29">
        <f>IFERROR(_xlfn.XLOOKUP($B6872,'Ownership Metrics'!$A:$A,'Ownership Metrics'!$D:$D),"")</f>
        <v>59.95</v>
      </c>
      <c r="P6872" s="29">
        <f>IFERROR(_xlfn.XLOOKUP($B6872,'Ownership Metrics'!$A:$A,'Ownership Metrics'!$E:$E),"")</f>
        <v>89.59</v>
      </c>
      <c r="Q6872" s="30">
        <f>IFERROR(_xlfn.XLOOKUP($B6872,'Ownership Metrics'!$A:$A,'Ownership Metrics'!$F:$F),"")</f>
        <v>6</v>
      </c>
      <c r="R6872" s="30">
        <f>IFERROR(_xlfn.XLOOKUP($B6872,'Ownership Metrics'!$A:$A,'Ownership Metrics'!$G:$G),"")</f>
        <v>65</v>
      </c>
      <c r="S6872" s="27" t="str">
        <f>IFERROR(_xlfn.XLOOKUP($B6872,'Ownership Metrics'!$A:$A,'Ownership Metrics'!$H:$H),"")</f>
        <v>Mayoritas</v>
      </c>
      <c r="T6872" s="27" t="str">
        <f>IFERROR(_xlfn.XLOOKUP($B6872,'Ownership Metrics'!$A:$A,'Ownership Metrics'!$I:$I),"")</f>
        <v>Tinggi</v>
      </c>
      <c r="U6872" s="27">
        <f>IF(COUNTIFS($B$2:$B6872,$B6872,$D$2:$D6872,$D6872)=1,1,0)</f>
        <v>1</v>
      </c>
      <c r="V6872" s="27">
        <f t="shared" si="322"/>
        <v>1.83</v>
      </c>
      <c r="W6872" s="27">
        <f t="shared" si="323"/>
        <v>5</v>
      </c>
      <c r="X6872" s="27">
        <f t="shared" si="321"/>
        <v>1.8299993128000001</v>
      </c>
    </row>
    <row r="6873" spans="1:24" x14ac:dyDescent="0.25">
      <c r="A6873" s="26">
        <v>46265</v>
      </c>
      <c r="B6873" s="27" t="s">
        <v>11065</v>
      </c>
      <c r="C6873" s="27" t="s">
        <v>6945</v>
      </c>
      <c r="D6873" s="27" t="s">
        <v>6948</v>
      </c>
      <c r="E6873" s="27" t="s">
        <v>22</v>
      </c>
      <c r="F6873" s="27" t="s">
        <v>23</v>
      </c>
      <c r="G6873" s="27"/>
      <c r="H6873" s="27" t="s">
        <v>24</v>
      </c>
      <c r="I6873" s="28">
        <v>82471200</v>
      </c>
      <c r="J6873" s="28">
        <v>0</v>
      </c>
      <c r="K6873" s="28">
        <v>82471200</v>
      </c>
      <c r="L6873" s="29">
        <v>1.23</v>
      </c>
      <c r="M6873" s="29">
        <f>IFERROR(_xlfn.XLOOKUP($B6873,'Ownership Metrics'!$A:$A,'Ownership Metrics'!$B:$B),"")</f>
        <v>5.37</v>
      </c>
      <c r="N6873" s="28">
        <f>IFERROR(_xlfn.XLOOKUP($B6873,'Ownership Metrics'!$A:$A,'Ownership Metrics'!$C:$C),"")</f>
        <v>4249</v>
      </c>
      <c r="O6873" s="29">
        <f>IFERROR(_xlfn.XLOOKUP($B6873,'Ownership Metrics'!$A:$A,'Ownership Metrics'!$D:$D),"")</f>
        <v>59.95</v>
      </c>
      <c r="P6873" s="29">
        <f>IFERROR(_xlfn.XLOOKUP($B6873,'Ownership Metrics'!$A:$A,'Ownership Metrics'!$E:$E),"")</f>
        <v>89.59</v>
      </c>
      <c r="Q6873" s="30">
        <f>IFERROR(_xlfn.XLOOKUP($B6873,'Ownership Metrics'!$A:$A,'Ownership Metrics'!$F:$F),"")</f>
        <v>6</v>
      </c>
      <c r="R6873" s="30">
        <f>IFERROR(_xlfn.XLOOKUP($B6873,'Ownership Metrics'!$A:$A,'Ownership Metrics'!$G:$G),"")</f>
        <v>65</v>
      </c>
      <c r="S6873" s="27" t="str">
        <f>IFERROR(_xlfn.XLOOKUP($B6873,'Ownership Metrics'!$A:$A,'Ownership Metrics'!$H:$H),"")</f>
        <v>Mayoritas</v>
      </c>
      <c r="T6873" s="27" t="str">
        <f>IFERROR(_xlfn.XLOOKUP($B6873,'Ownership Metrics'!$A:$A,'Ownership Metrics'!$I:$I),"")</f>
        <v>Tinggi</v>
      </c>
      <c r="U6873" s="27">
        <f>IF(COUNTIFS($B$2:$B6873,$B6873,$D$2:$D6873,$D6873)=1,1,0)</f>
        <v>1</v>
      </c>
      <c r="V6873" s="27">
        <f t="shared" si="322"/>
        <v>1.23</v>
      </c>
      <c r="W6873" s="27">
        <f t="shared" si="323"/>
        <v>6</v>
      </c>
      <c r="X6873" s="27">
        <f t="shared" si="321"/>
        <v>1.2299993127</v>
      </c>
    </row>
    <row r="6874" spans="1:24" x14ac:dyDescent="0.25">
      <c r="A6874" s="26">
        <v>46265</v>
      </c>
      <c r="B6874" s="27" t="s">
        <v>11065</v>
      </c>
      <c r="C6874" s="27" t="s">
        <v>6945</v>
      </c>
      <c r="D6874" s="27" t="s">
        <v>6949</v>
      </c>
      <c r="E6874" s="27" t="s">
        <v>22</v>
      </c>
      <c r="F6874" s="27" t="s">
        <v>32</v>
      </c>
      <c r="G6874" s="27"/>
      <c r="H6874" s="27" t="s">
        <v>64</v>
      </c>
      <c r="I6874" s="28">
        <v>1677000000</v>
      </c>
      <c r="J6874" s="28">
        <v>0</v>
      </c>
      <c r="K6874" s="28">
        <v>1677000000</v>
      </c>
      <c r="L6874" s="29">
        <v>25</v>
      </c>
      <c r="M6874" s="29">
        <f>IFERROR(_xlfn.XLOOKUP($B6874,'Ownership Metrics'!$A:$A,'Ownership Metrics'!$B:$B),"")</f>
        <v>5.37</v>
      </c>
      <c r="N6874" s="28">
        <f>IFERROR(_xlfn.XLOOKUP($B6874,'Ownership Metrics'!$A:$A,'Ownership Metrics'!$C:$C),"")</f>
        <v>4249</v>
      </c>
      <c r="O6874" s="29">
        <f>IFERROR(_xlfn.XLOOKUP($B6874,'Ownership Metrics'!$A:$A,'Ownership Metrics'!$D:$D),"")</f>
        <v>59.95</v>
      </c>
      <c r="P6874" s="29">
        <f>IFERROR(_xlfn.XLOOKUP($B6874,'Ownership Metrics'!$A:$A,'Ownership Metrics'!$E:$E),"")</f>
        <v>89.59</v>
      </c>
      <c r="Q6874" s="30">
        <f>IFERROR(_xlfn.XLOOKUP($B6874,'Ownership Metrics'!$A:$A,'Ownership Metrics'!$F:$F),"")</f>
        <v>6</v>
      </c>
      <c r="R6874" s="30">
        <f>IFERROR(_xlfn.XLOOKUP($B6874,'Ownership Metrics'!$A:$A,'Ownership Metrics'!$G:$G),"")</f>
        <v>65</v>
      </c>
      <c r="S6874" s="27" t="str">
        <f>IFERROR(_xlfn.XLOOKUP($B6874,'Ownership Metrics'!$A:$A,'Ownership Metrics'!$H:$H),"")</f>
        <v>Mayoritas</v>
      </c>
      <c r="T6874" s="27" t="str">
        <f>IFERROR(_xlfn.XLOOKUP($B6874,'Ownership Metrics'!$A:$A,'Ownership Metrics'!$I:$I),"")</f>
        <v>Tinggi</v>
      </c>
      <c r="U6874" s="27">
        <f>IF(COUNTIFS($B$2:$B6874,$B6874,$D$2:$D6874,$D6874)=1,1,0)</f>
        <v>1</v>
      </c>
      <c r="V6874" s="27">
        <f t="shared" si="322"/>
        <v>25</v>
      </c>
      <c r="W6874" s="27">
        <f t="shared" si="323"/>
        <v>2</v>
      </c>
      <c r="X6874" s="27">
        <f t="shared" si="321"/>
        <v>24.9999993126</v>
      </c>
    </row>
    <row r="6875" spans="1:24" x14ac:dyDescent="0.25">
      <c r="A6875" s="26">
        <v>46265</v>
      </c>
      <c r="B6875" s="27" t="s">
        <v>11065</v>
      </c>
      <c r="C6875" s="27" t="s">
        <v>6945</v>
      </c>
      <c r="D6875" s="27" t="s">
        <v>6950</v>
      </c>
      <c r="E6875" s="27" t="s">
        <v>35</v>
      </c>
      <c r="F6875" s="27" t="s">
        <v>23</v>
      </c>
      <c r="G6875" s="27" t="s">
        <v>36</v>
      </c>
      <c r="H6875" s="27" t="s">
        <v>24</v>
      </c>
      <c r="I6875" s="28">
        <v>311462100</v>
      </c>
      <c r="J6875" s="28">
        <v>0</v>
      </c>
      <c r="K6875" s="28">
        <v>311462100</v>
      </c>
      <c r="L6875" s="29">
        <v>4.6399999999999997</v>
      </c>
      <c r="M6875" s="29">
        <f>IFERROR(_xlfn.XLOOKUP($B6875,'Ownership Metrics'!$A:$A,'Ownership Metrics'!$B:$B),"")</f>
        <v>5.37</v>
      </c>
      <c r="N6875" s="28">
        <f>IFERROR(_xlfn.XLOOKUP($B6875,'Ownership Metrics'!$A:$A,'Ownership Metrics'!$C:$C),"")</f>
        <v>4249</v>
      </c>
      <c r="O6875" s="29">
        <f>IFERROR(_xlfn.XLOOKUP($B6875,'Ownership Metrics'!$A:$A,'Ownership Metrics'!$D:$D),"")</f>
        <v>59.95</v>
      </c>
      <c r="P6875" s="29">
        <f>IFERROR(_xlfn.XLOOKUP($B6875,'Ownership Metrics'!$A:$A,'Ownership Metrics'!$E:$E),"")</f>
        <v>89.59</v>
      </c>
      <c r="Q6875" s="30">
        <f>IFERROR(_xlfn.XLOOKUP($B6875,'Ownership Metrics'!$A:$A,'Ownership Metrics'!$F:$F),"")</f>
        <v>6</v>
      </c>
      <c r="R6875" s="30">
        <f>IFERROR(_xlfn.XLOOKUP($B6875,'Ownership Metrics'!$A:$A,'Ownership Metrics'!$G:$G),"")</f>
        <v>65</v>
      </c>
      <c r="S6875" s="27" t="str">
        <f>IFERROR(_xlfn.XLOOKUP($B6875,'Ownership Metrics'!$A:$A,'Ownership Metrics'!$H:$H),"")</f>
        <v>Mayoritas</v>
      </c>
      <c r="T6875" s="27" t="str">
        <f>IFERROR(_xlfn.XLOOKUP($B6875,'Ownership Metrics'!$A:$A,'Ownership Metrics'!$I:$I),"")</f>
        <v>Tinggi</v>
      </c>
      <c r="U6875" s="27">
        <f>IF(COUNTIFS($B$2:$B6875,$B6875,$D$2:$D6875,$D6875)=1,1,0)</f>
        <v>1</v>
      </c>
      <c r="V6875" s="27">
        <f t="shared" si="322"/>
        <v>4.6399999999999997</v>
      </c>
      <c r="W6875" s="27">
        <f t="shared" si="323"/>
        <v>3</v>
      </c>
      <c r="X6875" s="27">
        <f t="shared" si="321"/>
        <v>4.6399993124999996</v>
      </c>
    </row>
    <row r="6876" spans="1:24" x14ac:dyDescent="0.25">
      <c r="A6876" s="26">
        <v>46265</v>
      </c>
      <c r="B6876" s="27" t="s">
        <v>11066</v>
      </c>
      <c r="C6876" s="27" t="s">
        <v>6952</v>
      </c>
      <c r="D6876" s="27" t="s">
        <v>4556</v>
      </c>
      <c r="E6876" s="27" t="s">
        <v>22</v>
      </c>
      <c r="F6876" s="27" t="s">
        <v>23</v>
      </c>
      <c r="G6876" s="27"/>
      <c r="H6876" s="27" t="s">
        <v>24</v>
      </c>
      <c r="I6876" s="28">
        <v>215696900</v>
      </c>
      <c r="J6876" s="28">
        <v>0</v>
      </c>
      <c r="K6876" s="28">
        <v>215696900</v>
      </c>
      <c r="L6876" s="29">
        <v>1.42</v>
      </c>
      <c r="M6876" s="29">
        <f>IFERROR(_xlfn.XLOOKUP($B6876,'Ownership Metrics'!$A:$A,'Ownership Metrics'!$B:$B),"")</f>
        <v>9.06</v>
      </c>
      <c r="N6876" s="28">
        <f>IFERROR(_xlfn.XLOOKUP($B6876,'Ownership Metrics'!$A:$A,'Ownership Metrics'!$C:$C),"")</f>
        <v>2802</v>
      </c>
      <c r="O6876" s="29">
        <f>IFERROR(_xlfn.XLOOKUP($B6876,'Ownership Metrics'!$A:$A,'Ownership Metrics'!$D:$D),"")</f>
        <v>45.06</v>
      </c>
      <c r="P6876" s="29">
        <f>IFERROR(_xlfn.XLOOKUP($B6876,'Ownership Metrics'!$A:$A,'Ownership Metrics'!$E:$E),"")</f>
        <v>76.42</v>
      </c>
      <c r="Q6876" s="30">
        <f>IFERROR(_xlfn.XLOOKUP($B6876,'Ownership Metrics'!$A:$A,'Ownership Metrics'!$F:$F),"")</f>
        <v>9</v>
      </c>
      <c r="R6876" s="30">
        <f>IFERROR(_xlfn.XLOOKUP($B6876,'Ownership Metrics'!$A:$A,'Ownership Metrics'!$G:$G),"")</f>
        <v>51</v>
      </c>
      <c r="S6876" s="27" t="str">
        <f>IFERROR(_xlfn.XLOOKUP($B6876,'Ownership Metrics'!$A:$A,'Ownership Metrics'!$H:$H),"")</f>
        <v>Terkonsentrasi</v>
      </c>
      <c r="T6876" s="27" t="str">
        <f>IFERROR(_xlfn.XLOOKUP($B6876,'Ownership Metrics'!$A:$A,'Ownership Metrics'!$I:$I),"")</f>
        <v>Sedang</v>
      </c>
      <c r="U6876" s="27">
        <f>IF(COUNTIFS($B$2:$B6876,$B6876,$D$2:$D6876,$D6876)=1,1,0)</f>
        <v>1</v>
      </c>
      <c r="V6876" s="27">
        <f t="shared" si="322"/>
        <v>1.42</v>
      </c>
      <c r="W6876" s="27">
        <f t="shared" si="323"/>
        <v>9</v>
      </c>
      <c r="X6876" s="27">
        <f t="shared" si="321"/>
        <v>1.4199993123999999</v>
      </c>
    </row>
    <row r="6877" spans="1:24" x14ac:dyDescent="0.25">
      <c r="A6877" s="26">
        <v>46265</v>
      </c>
      <c r="B6877" s="27" t="s">
        <v>11066</v>
      </c>
      <c r="C6877" s="27" t="s">
        <v>6952</v>
      </c>
      <c r="D6877" s="27" t="s">
        <v>6953</v>
      </c>
      <c r="E6877" s="27" t="s">
        <v>22</v>
      </c>
      <c r="F6877" s="27" t="s">
        <v>23</v>
      </c>
      <c r="G6877" s="27"/>
      <c r="H6877" s="27" t="s">
        <v>24</v>
      </c>
      <c r="I6877" s="28">
        <v>666464000</v>
      </c>
      <c r="J6877" s="28">
        <v>0</v>
      </c>
      <c r="K6877" s="28">
        <v>666464000</v>
      </c>
      <c r="L6877" s="29">
        <v>4.38</v>
      </c>
      <c r="M6877" s="29">
        <f>IFERROR(_xlfn.XLOOKUP($B6877,'Ownership Metrics'!$A:$A,'Ownership Metrics'!$B:$B),"")</f>
        <v>9.06</v>
      </c>
      <c r="N6877" s="28">
        <f>IFERROR(_xlfn.XLOOKUP($B6877,'Ownership Metrics'!$A:$A,'Ownership Metrics'!$C:$C),"")</f>
        <v>2802</v>
      </c>
      <c r="O6877" s="29">
        <f>IFERROR(_xlfn.XLOOKUP($B6877,'Ownership Metrics'!$A:$A,'Ownership Metrics'!$D:$D),"")</f>
        <v>45.06</v>
      </c>
      <c r="P6877" s="29">
        <f>IFERROR(_xlfn.XLOOKUP($B6877,'Ownership Metrics'!$A:$A,'Ownership Metrics'!$E:$E),"")</f>
        <v>76.42</v>
      </c>
      <c r="Q6877" s="30">
        <f>IFERROR(_xlfn.XLOOKUP($B6877,'Ownership Metrics'!$A:$A,'Ownership Metrics'!$F:$F),"")</f>
        <v>9</v>
      </c>
      <c r="R6877" s="30">
        <f>IFERROR(_xlfn.XLOOKUP($B6877,'Ownership Metrics'!$A:$A,'Ownership Metrics'!$G:$G),"")</f>
        <v>51</v>
      </c>
      <c r="S6877" s="27" t="str">
        <f>IFERROR(_xlfn.XLOOKUP($B6877,'Ownership Metrics'!$A:$A,'Ownership Metrics'!$H:$H),"")</f>
        <v>Terkonsentrasi</v>
      </c>
      <c r="T6877" s="27" t="str">
        <f>IFERROR(_xlfn.XLOOKUP($B6877,'Ownership Metrics'!$A:$A,'Ownership Metrics'!$I:$I),"")</f>
        <v>Sedang</v>
      </c>
      <c r="U6877" s="27">
        <f>IF(COUNTIFS($B$2:$B6877,$B6877,$D$2:$D6877,$D6877)=1,1,0)</f>
        <v>1</v>
      </c>
      <c r="V6877" s="27">
        <f t="shared" si="322"/>
        <v>4.38</v>
      </c>
      <c r="W6877" s="27">
        <f t="shared" si="323"/>
        <v>4</v>
      </c>
      <c r="X6877" s="27">
        <f t="shared" si="321"/>
        <v>4.3799993122999998</v>
      </c>
    </row>
    <row r="6878" spans="1:24" x14ac:dyDescent="0.25">
      <c r="A6878" s="26">
        <v>46265</v>
      </c>
      <c r="B6878" s="27" t="s">
        <v>11066</v>
      </c>
      <c r="C6878" s="27" t="s">
        <v>6952</v>
      </c>
      <c r="D6878" s="27" t="s">
        <v>1198</v>
      </c>
      <c r="E6878" s="27" t="s">
        <v>22</v>
      </c>
      <c r="F6878" s="27" t="s">
        <v>23</v>
      </c>
      <c r="G6878" s="27"/>
      <c r="H6878" s="27" t="s">
        <v>24</v>
      </c>
      <c r="I6878" s="28">
        <v>721939800</v>
      </c>
      <c r="J6878" s="28">
        <v>0</v>
      </c>
      <c r="K6878" s="28">
        <v>721939800</v>
      </c>
      <c r="L6878" s="29">
        <v>4.74</v>
      </c>
      <c r="M6878" s="29">
        <f>IFERROR(_xlfn.XLOOKUP($B6878,'Ownership Metrics'!$A:$A,'Ownership Metrics'!$B:$B),"")</f>
        <v>9.06</v>
      </c>
      <c r="N6878" s="28">
        <f>IFERROR(_xlfn.XLOOKUP($B6878,'Ownership Metrics'!$A:$A,'Ownership Metrics'!$C:$C),"")</f>
        <v>2802</v>
      </c>
      <c r="O6878" s="29">
        <f>IFERROR(_xlfn.XLOOKUP($B6878,'Ownership Metrics'!$A:$A,'Ownership Metrics'!$D:$D),"")</f>
        <v>45.06</v>
      </c>
      <c r="P6878" s="29">
        <f>IFERROR(_xlfn.XLOOKUP($B6878,'Ownership Metrics'!$A:$A,'Ownership Metrics'!$E:$E),"")</f>
        <v>76.42</v>
      </c>
      <c r="Q6878" s="30">
        <f>IFERROR(_xlfn.XLOOKUP($B6878,'Ownership Metrics'!$A:$A,'Ownership Metrics'!$F:$F),"")</f>
        <v>9</v>
      </c>
      <c r="R6878" s="30">
        <f>IFERROR(_xlfn.XLOOKUP($B6878,'Ownership Metrics'!$A:$A,'Ownership Metrics'!$G:$G),"")</f>
        <v>51</v>
      </c>
      <c r="S6878" s="27" t="str">
        <f>IFERROR(_xlfn.XLOOKUP($B6878,'Ownership Metrics'!$A:$A,'Ownership Metrics'!$H:$H),"")</f>
        <v>Terkonsentrasi</v>
      </c>
      <c r="T6878" s="27" t="str">
        <f>IFERROR(_xlfn.XLOOKUP($B6878,'Ownership Metrics'!$A:$A,'Ownership Metrics'!$I:$I),"")</f>
        <v>Sedang</v>
      </c>
      <c r="U6878" s="27">
        <f>IF(COUNTIFS($B$2:$B6878,$B6878,$D$2:$D6878,$D6878)=1,1,0)</f>
        <v>1</v>
      </c>
      <c r="V6878" s="27">
        <f t="shared" si="322"/>
        <v>4.74</v>
      </c>
      <c r="W6878" s="27">
        <f t="shared" si="323"/>
        <v>3</v>
      </c>
      <c r="X6878" s="27">
        <f t="shared" si="321"/>
        <v>4.7399993122000001</v>
      </c>
    </row>
    <row r="6879" spans="1:24" x14ac:dyDescent="0.25">
      <c r="A6879" s="26">
        <v>46265</v>
      </c>
      <c r="B6879" s="27" t="s">
        <v>11066</v>
      </c>
      <c r="C6879" s="27" t="s">
        <v>6952</v>
      </c>
      <c r="D6879" s="27" t="s">
        <v>6954</v>
      </c>
      <c r="E6879" s="27" t="s">
        <v>22</v>
      </c>
      <c r="F6879" s="27" t="s">
        <v>23</v>
      </c>
      <c r="G6879" s="27"/>
      <c r="H6879" s="27" t="s">
        <v>24</v>
      </c>
      <c r="I6879" s="28">
        <v>339078724</v>
      </c>
      <c r="J6879" s="28">
        <v>0</v>
      </c>
      <c r="K6879" s="28">
        <v>339078724</v>
      </c>
      <c r="L6879" s="29">
        <v>2.23</v>
      </c>
      <c r="M6879" s="29">
        <f>IFERROR(_xlfn.XLOOKUP($B6879,'Ownership Metrics'!$A:$A,'Ownership Metrics'!$B:$B),"")</f>
        <v>9.06</v>
      </c>
      <c r="N6879" s="28">
        <f>IFERROR(_xlfn.XLOOKUP($B6879,'Ownership Metrics'!$A:$A,'Ownership Metrics'!$C:$C),"")</f>
        <v>2802</v>
      </c>
      <c r="O6879" s="29">
        <f>IFERROR(_xlfn.XLOOKUP($B6879,'Ownership Metrics'!$A:$A,'Ownership Metrics'!$D:$D),"")</f>
        <v>45.06</v>
      </c>
      <c r="P6879" s="29">
        <f>IFERROR(_xlfn.XLOOKUP($B6879,'Ownership Metrics'!$A:$A,'Ownership Metrics'!$E:$E),"")</f>
        <v>76.42</v>
      </c>
      <c r="Q6879" s="30">
        <f>IFERROR(_xlfn.XLOOKUP($B6879,'Ownership Metrics'!$A:$A,'Ownership Metrics'!$F:$F),"")</f>
        <v>9</v>
      </c>
      <c r="R6879" s="30">
        <f>IFERROR(_xlfn.XLOOKUP($B6879,'Ownership Metrics'!$A:$A,'Ownership Metrics'!$G:$G),"")</f>
        <v>51</v>
      </c>
      <c r="S6879" s="27" t="str">
        <f>IFERROR(_xlfn.XLOOKUP($B6879,'Ownership Metrics'!$A:$A,'Ownership Metrics'!$H:$H),"")</f>
        <v>Terkonsentrasi</v>
      </c>
      <c r="T6879" s="27" t="str">
        <f>IFERROR(_xlfn.XLOOKUP($B6879,'Ownership Metrics'!$A:$A,'Ownership Metrics'!$I:$I),"")</f>
        <v>Sedang</v>
      </c>
      <c r="U6879" s="27">
        <f>IF(COUNTIFS($B$2:$B6879,$B6879,$D$2:$D6879,$D6879)=1,1,0)</f>
        <v>1</v>
      </c>
      <c r="V6879" s="27">
        <f t="shared" si="322"/>
        <v>2.23</v>
      </c>
      <c r="W6879" s="27">
        <f t="shared" si="323"/>
        <v>7</v>
      </c>
      <c r="X6879" s="27">
        <f t="shared" si="321"/>
        <v>2.2299993120999999</v>
      </c>
    </row>
    <row r="6880" spans="1:24" x14ac:dyDescent="0.25">
      <c r="A6880" s="26">
        <v>46265</v>
      </c>
      <c r="B6880" s="27" t="s">
        <v>11066</v>
      </c>
      <c r="C6880" s="27" t="s">
        <v>6952</v>
      </c>
      <c r="D6880" s="27" t="s">
        <v>6955</v>
      </c>
      <c r="E6880" s="27" t="s">
        <v>22</v>
      </c>
      <c r="F6880" s="27" t="s">
        <v>23</v>
      </c>
      <c r="G6880" s="27"/>
      <c r="H6880" s="27" t="s">
        <v>24</v>
      </c>
      <c r="I6880" s="28">
        <v>6856943900</v>
      </c>
      <c r="J6880" s="28">
        <v>0</v>
      </c>
      <c r="K6880" s="28">
        <v>6856943900</v>
      </c>
      <c r="L6880" s="29">
        <v>45.06</v>
      </c>
      <c r="M6880" s="29">
        <f>IFERROR(_xlfn.XLOOKUP($B6880,'Ownership Metrics'!$A:$A,'Ownership Metrics'!$B:$B),"")</f>
        <v>9.06</v>
      </c>
      <c r="N6880" s="28">
        <f>IFERROR(_xlfn.XLOOKUP($B6880,'Ownership Metrics'!$A:$A,'Ownership Metrics'!$C:$C),"")</f>
        <v>2802</v>
      </c>
      <c r="O6880" s="29">
        <f>IFERROR(_xlfn.XLOOKUP($B6880,'Ownership Metrics'!$A:$A,'Ownership Metrics'!$D:$D),"")</f>
        <v>45.06</v>
      </c>
      <c r="P6880" s="29">
        <f>IFERROR(_xlfn.XLOOKUP($B6880,'Ownership Metrics'!$A:$A,'Ownership Metrics'!$E:$E),"")</f>
        <v>76.42</v>
      </c>
      <c r="Q6880" s="30">
        <f>IFERROR(_xlfn.XLOOKUP($B6880,'Ownership Metrics'!$A:$A,'Ownership Metrics'!$F:$F),"")</f>
        <v>9</v>
      </c>
      <c r="R6880" s="30">
        <f>IFERROR(_xlfn.XLOOKUP($B6880,'Ownership Metrics'!$A:$A,'Ownership Metrics'!$G:$G),"")</f>
        <v>51</v>
      </c>
      <c r="S6880" s="27" t="str">
        <f>IFERROR(_xlfn.XLOOKUP($B6880,'Ownership Metrics'!$A:$A,'Ownership Metrics'!$H:$H),"")</f>
        <v>Terkonsentrasi</v>
      </c>
      <c r="T6880" s="27" t="str">
        <f>IFERROR(_xlfn.XLOOKUP($B6880,'Ownership Metrics'!$A:$A,'Ownership Metrics'!$I:$I),"")</f>
        <v>Sedang</v>
      </c>
      <c r="U6880" s="27">
        <f>IF(COUNTIFS($B$2:$B6880,$B6880,$D$2:$D6880,$D6880)=1,1,0)</f>
        <v>1</v>
      </c>
      <c r="V6880" s="27">
        <f t="shared" si="322"/>
        <v>45.06</v>
      </c>
      <c r="W6880" s="27">
        <f t="shared" si="323"/>
        <v>1</v>
      </c>
      <c r="X6880" s="27">
        <f t="shared" si="321"/>
        <v>45.059999312000002</v>
      </c>
    </row>
    <row r="6881" spans="1:24" x14ac:dyDescent="0.25">
      <c r="A6881" s="26">
        <v>46265</v>
      </c>
      <c r="B6881" s="27" t="s">
        <v>11066</v>
      </c>
      <c r="C6881" s="27" t="s">
        <v>6952</v>
      </c>
      <c r="D6881" s="27" t="s">
        <v>6956</v>
      </c>
      <c r="E6881" s="27" t="s">
        <v>22</v>
      </c>
      <c r="F6881" s="27" t="s">
        <v>23</v>
      </c>
      <c r="G6881" s="27"/>
      <c r="H6881" s="27" t="s">
        <v>24</v>
      </c>
      <c r="I6881" s="28">
        <v>369052000</v>
      </c>
      <c r="J6881" s="28">
        <v>0</v>
      </c>
      <c r="K6881" s="28">
        <v>369052000</v>
      </c>
      <c r="L6881" s="29">
        <v>2.4300000000000002</v>
      </c>
      <c r="M6881" s="29">
        <f>IFERROR(_xlfn.XLOOKUP($B6881,'Ownership Metrics'!$A:$A,'Ownership Metrics'!$B:$B),"")</f>
        <v>9.06</v>
      </c>
      <c r="N6881" s="28">
        <f>IFERROR(_xlfn.XLOOKUP($B6881,'Ownership Metrics'!$A:$A,'Ownership Metrics'!$C:$C),"")</f>
        <v>2802</v>
      </c>
      <c r="O6881" s="29">
        <f>IFERROR(_xlfn.XLOOKUP($B6881,'Ownership Metrics'!$A:$A,'Ownership Metrics'!$D:$D),"")</f>
        <v>45.06</v>
      </c>
      <c r="P6881" s="29">
        <f>IFERROR(_xlfn.XLOOKUP($B6881,'Ownership Metrics'!$A:$A,'Ownership Metrics'!$E:$E),"")</f>
        <v>76.42</v>
      </c>
      <c r="Q6881" s="30">
        <f>IFERROR(_xlfn.XLOOKUP($B6881,'Ownership Metrics'!$A:$A,'Ownership Metrics'!$F:$F),"")</f>
        <v>9</v>
      </c>
      <c r="R6881" s="30">
        <f>IFERROR(_xlfn.XLOOKUP($B6881,'Ownership Metrics'!$A:$A,'Ownership Metrics'!$G:$G),"")</f>
        <v>51</v>
      </c>
      <c r="S6881" s="27" t="str">
        <f>IFERROR(_xlfn.XLOOKUP($B6881,'Ownership Metrics'!$A:$A,'Ownership Metrics'!$H:$H),"")</f>
        <v>Terkonsentrasi</v>
      </c>
      <c r="T6881" s="27" t="str">
        <f>IFERROR(_xlfn.XLOOKUP($B6881,'Ownership Metrics'!$A:$A,'Ownership Metrics'!$I:$I),"")</f>
        <v>Sedang</v>
      </c>
      <c r="U6881" s="27">
        <f>IF(COUNTIFS($B$2:$B6881,$B6881,$D$2:$D6881,$D6881)=1,1,0)</f>
        <v>1</v>
      </c>
      <c r="V6881" s="27">
        <f t="shared" si="322"/>
        <v>2.4300000000000002</v>
      </c>
      <c r="W6881" s="27">
        <f t="shared" si="323"/>
        <v>5</v>
      </c>
      <c r="X6881" s="27">
        <f t="shared" si="321"/>
        <v>2.4299993119000001</v>
      </c>
    </row>
    <row r="6882" spans="1:24" x14ac:dyDescent="0.25">
      <c r="A6882" s="26">
        <v>46265</v>
      </c>
      <c r="B6882" s="27" t="s">
        <v>11066</v>
      </c>
      <c r="C6882" s="27" t="s">
        <v>6952</v>
      </c>
      <c r="D6882" s="27" t="s">
        <v>1201</v>
      </c>
      <c r="E6882" s="27" t="s">
        <v>22</v>
      </c>
      <c r="F6882" s="27" t="s">
        <v>32</v>
      </c>
      <c r="G6882" s="27"/>
      <c r="H6882" s="27" t="s">
        <v>64</v>
      </c>
      <c r="I6882" s="28">
        <v>264000000</v>
      </c>
      <c r="J6882" s="28">
        <v>0</v>
      </c>
      <c r="K6882" s="28">
        <v>264000000</v>
      </c>
      <c r="L6882" s="29">
        <v>1.73</v>
      </c>
      <c r="M6882" s="29">
        <f>IFERROR(_xlfn.XLOOKUP($B6882,'Ownership Metrics'!$A:$A,'Ownership Metrics'!$B:$B),"")</f>
        <v>9.06</v>
      </c>
      <c r="N6882" s="28">
        <f>IFERROR(_xlfn.XLOOKUP($B6882,'Ownership Metrics'!$A:$A,'Ownership Metrics'!$C:$C),"")</f>
        <v>2802</v>
      </c>
      <c r="O6882" s="29">
        <f>IFERROR(_xlfn.XLOOKUP($B6882,'Ownership Metrics'!$A:$A,'Ownership Metrics'!$D:$D),"")</f>
        <v>45.06</v>
      </c>
      <c r="P6882" s="29">
        <f>IFERROR(_xlfn.XLOOKUP($B6882,'Ownership Metrics'!$A:$A,'Ownership Metrics'!$E:$E),"")</f>
        <v>76.42</v>
      </c>
      <c r="Q6882" s="30">
        <f>IFERROR(_xlfn.XLOOKUP($B6882,'Ownership Metrics'!$A:$A,'Ownership Metrics'!$F:$F),"")</f>
        <v>9</v>
      </c>
      <c r="R6882" s="30">
        <f>IFERROR(_xlfn.XLOOKUP($B6882,'Ownership Metrics'!$A:$A,'Ownership Metrics'!$G:$G),"")</f>
        <v>51</v>
      </c>
      <c r="S6882" s="27" t="str">
        <f>IFERROR(_xlfn.XLOOKUP($B6882,'Ownership Metrics'!$A:$A,'Ownership Metrics'!$H:$H),"")</f>
        <v>Terkonsentrasi</v>
      </c>
      <c r="T6882" s="27" t="str">
        <f>IFERROR(_xlfn.XLOOKUP($B6882,'Ownership Metrics'!$A:$A,'Ownership Metrics'!$I:$I),"")</f>
        <v>Sedang</v>
      </c>
      <c r="U6882" s="27">
        <f>IF(COUNTIFS($B$2:$B6882,$B6882,$D$2:$D6882,$D6882)=1,1,0)</f>
        <v>1</v>
      </c>
      <c r="V6882" s="27">
        <f t="shared" si="322"/>
        <v>1.73</v>
      </c>
      <c r="W6882" s="27">
        <f t="shared" si="323"/>
        <v>8</v>
      </c>
      <c r="X6882" s="27">
        <f t="shared" si="321"/>
        <v>1.7299993117999999</v>
      </c>
    </row>
    <row r="6883" spans="1:24" x14ac:dyDescent="0.25">
      <c r="A6883" s="26">
        <v>46265</v>
      </c>
      <c r="B6883" s="27" t="s">
        <v>11066</v>
      </c>
      <c r="C6883" s="27" t="s">
        <v>6952</v>
      </c>
      <c r="D6883" s="27" t="s">
        <v>1202</v>
      </c>
      <c r="E6883" s="27" t="s">
        <v>35</v>
      </c>
      <c r="F6883" s="27" t="s">
        <v>23</v>
      </c>
      <c r="G6883" s="27" t="s">
        <v>36</v>
      </c>
      <c r="H6883" s="27" t="s">
        <v>24</v>
      </c>
      <c r="I6883" s="28">
        <v>4050858438</v>
      </c>
      <c r="J6883" s="28">
        <v>0</v>
      </c>
      <c r="K6883" s="28">
        <v>4050858438</v>
      </c>
      <c r="L6883" s="29">
        <v>26.62</v>
      </c>
      <c r="M6883" s="29">
        <f>IFERROR(_xlfn.XLOOKUP($B6883,'Ownership Metrics'!$A:$A,'Ownership Metrics'!$B:$B),"")</f>
        <v>9.06</v>
      </c>
      <c r="N6883" s="28">
        <f>IFERROR(_xlfn.XLOOKUP($B6883,'Ownership Metrics'!$A:$A,'Ownership Metrics'!$C:$C),"")</f>
        <v>2802</v>
      </c>
      <c r="O6883" s="29">
        <f>IFERROR(_xlfn.XLOOKUP($B6883,'Ownership Metrics'!$A:$A,'Ownership Metrics'!$D:$D),"")</f>
        <v>45.06</v>
      </c>
      <c r="P6883" s="29">
        <f>IFERROR(_xlfn.XLOOKUP($B6883,'Ownership Metrics'!$A:$A,'Ownership Metrics'!$E:$E),"")</f>
        <v>76.42</v>
      </c>
      <c r="Q6883" s="30">
        <f>IFERROR(_xlfn.XLOOKUP($B6883,'Ownership Metrics'!$A:$A,'Ownership Metrics'!$F:$F),"")</f>
        <v>9</v>
      </c>
      <c r="R6883" s="30">
        <f>IFERROR(_xlfn.XLOOKUP($B6883,'Ownership Metrics'!$A:$A,'Ownership Metrics'!$G:$G),"")</f>
        <v>51</v>
      </c>
      <c r="S6883" s="27" t="str">
        <f>IFERROR(_xlfn.XLOOKUP($B6883,'Ownership Metrics'!$A:$A,'Ownership Metrics'!$H:$H),"")</f>
        <v>Terkonsentrasi</v>
      </c>
      <c r="T6883" s="27" t="str">
        <f>IFERROR(_xlfn.XLOOKUP($B6883,'Ownership Metrics'!$A:$A,'Ownership Metrics'!$I:$I),"")</f>
        <v>Sedang</v>
      </c>
      <c r="U6883" s="27">
        <f>IF(COUNTIFS($B$2:$B6883,$B6883,$D$2:$D6883,$D6883)=1,1,0)</f>
        <v>1</v>
      </c>
      <c r="V6883" s="27">
        <f t="shared" si="322"/>
        <v>26.62</v>
      </c>
      <c r="W6883" s="27">
        <f t="shared" si="323"/>
        <v>2</v>
      </c>
      <c r="X6883" s="27">
        <f t="shared" si="321"/>
        <v>26.619999311700003</v>
      </c>
    </row>
    <row r="6884" spans="1:24" x14ac:dyDescent="0.25">
      <c r="A6884" s="26">
        <v>46265</v>
      </c>
      <c r="B6884" s="27" t="s">
        <v>11066</v>
      </c>
      <c r="C6884" s="27" t="s">
        <v>6952</v>
      </c>
      <c r="D6884" s="27" t="s">
        <v>4560</v>
      </c>
      <c r="E6884" s="27" t="s">
        <v>83</v>
      </c>
      <c r="F6884" s="27" t="s">
        <v>23</v>
      </c>
      <c r="G6884" s="27"/>
      <c r="H6884" s="27" t="s">
        <v>24</v>
      </c>
      <c r="I6884" s="28">
        <v>354204000</v>
      </c>
      <c r="J6884" s="28">
        <v>0</v>
      </c>
      <c r="K6884" s="28">
        <v>354204000</v>
      </c>
      <c r="L6884" s="29">
        <v>2.33</v>
      </c>
      <c r="M6884" s="29">
        <f>IFERROR(_xlfn.XLOOKUP($B6884,'Ownership Metrics'!$A:$A,'Ownership Metrics'!$B:$B),"")</f>
        <v>9.06</v>
      </c>
      <c r="N6884" s="28">
        <f>IFERROR(_xlfn.XLOOKUP($B6884,'Ownership Metrics'!$A:$A,'Ownership Metrics'!$C:$C),"")</f>
        <v>2802</v>
      </c>
      <c r="O6884" s="29">
        <f>IFERROR(_xlfn.XLOOKUP($B6884,'Ownership Metrics'!$A:$A,'Ownership Metrics'!$D:$D),"")</f>
        <v>45.06</v>
      </c>
      <c r="P6884" s="29">
        <f>IFERROR(_xlfn.XLOOKUP($B6884,'Ownership Metrics'!$A:$A,'Ownership Metrics'!$E:$E),"")</f>
        <v>76.42</v>
      </c>
      <c r="Q6884" s="30">
        <f>IFERROR(_xlfn.XLOOKUP($B6884,'Ownership Metrics'!$A:$A,'Ownership Metrics'!$F:$F),"")</f>
        <v>9</v>
      </c>
      <c r="R6884" s="30">
        <f>IFERROR(_xlfn.XLOOKUP($B6884,'Ownership Metrics'!$A:$A,'Ownership Metrics'!$G:$G),"")</f>
        <v>51</v>
      </c>
      <c r="S6884" s="27" t="str">
        <f>IFERROR(_xlfn.XLOOKUP($B6884,'Ownership Metrics'!$A:$A,'Ownership Metrics'!$H:$H),"")</f>
        <v>Terkonsentrasi</v>
      </c>
      <c r="T6884" s="27" t="str">
        <f>IFERROR(_xlfn.XLOOKUP($B6884,'Ownership Metrics'!$A:$A,'Ownership Metrics'!$I:$I),"")</f>
        <v>Sedang</v>
      </c>
      <c r="U6884" s="27">
        <f>IF(COUNTIFS($B$2:$B6884,$B6884,$D$2:$D6884,$D6884)=1,1,0)</f>
        <v>1</v>
      </c>
      <c r="V6884" s="27">
        <f t="shared" si="322"/>
        <v>2.33</v>
      </c>
      <c r="W6884" s="27">
        <f t="shared" si="323"/>
        <v>6</v>
      </c>
      <c r="X6884" s="27">
        <f t="shared" si="321"/>
        <v>2.3299993116</v>
      </c>
    </row>
    <row r="6885" spans="1:24" x14ac:dyDescent="0.25">
      <c r="A6885" s="26">
        <v>46265</v>
      </c>
      <c r="B6885" s="27" t="s">
        <v>11067</v>
      </c>
      <c r="C6885" s="27" t="s">
        <v>6958</v>
      </c>
      <c r="D6885" s="27" t="s">
        <v>541</v>
      </c>
      <c r="E6885" s="27" t="s">
        <v>22</v>
      </c>
      <c r="F6885" s="27" t="s">
        <v>23</v>
      </c>
      <c r="G6885" s="27"/>
      <c r="H6885" s="27" t="s">
        <v>24</v>
      </c>
      <c r="I6885" s="28">
        <v>1319359038</v>
      </c>
      <c r="J6885" s="28">
        <v>0</v>
      </c>
      <c r="K6885" s="28">
        <v>1319359038</v>
      </c>
      <c r="L6885" s="29">
        <v>84.93</v>
      </c>
      <c r="M6885" s="29">
        <f>IFERROR(_xlfn.XLOOKUP($B6885,'Ownership Metrics'!$A:$A,'Ownership Metrics'!$B:$B),"")</f>
        <v>4.41</v>
      </c>
      <c r="N6885" s="28">
        <f>IFERROR(_xlfn.XLOOKUP($B6885,'Ownership Metrics'!$A:$A,'Ownership Metrics'!$C:$C),"")</f>
        <v>7234</v>
      </c>
      <c r="O6885" s="29">
        <f>IFERROR(_xlfn.XLOOKUP($B6885,'Ownership Metrics'!$A:$A,'Ownership Metrics'!$D:$D),"")</f>
        <v>84.93</v>
      </c>
      <c r="P6885" s="29">
        <f>IFERROR(_xlfn.XLOOKUP($B6885,'Ownership Metrics'!$A:$A,'Ownership Metrics'!$E:$E),"")</f>
        <v>89.96</v>
      </c>
      <c r="Q6885" s="30">
        <f>IFERROR(_xlfn.XLOOKUP($B6885,'Ownership Metrics'!$A:$A,'Ownership Metrics'!$F:$F),"")</f>
        <v>7</v>
      </c>
      <c r="R6885" s="30">
        <f>IFERROR(_xlfn.XLOOKUP($B6885,'Ownership Metrics'!$A:$A,'Ownership Metrics'!$G:$G),"")</f>
        <v>78</v>
      </c>
      <c r="S6885" s="27" t="str">
        <f>IFERROR(_xlfn.XLOOKUP($B6885,'Ownership Metrics'!$A:$A,'Ownership Metrics'!$H:$H),"")</f>
        <v>Mayoritas</v>
      </c>
      <c r="T6885" s="27" t="str">
        <f>IFERROR(_xlfn.XLOOKUP($B6885,'Ownership Metrics'!$A:$A,'Ownership Metrics'!$I:$I),"")</f>
        <v>Tinggi</v>
      </c>
      <c r="U6885" s="27">
        <f>IF(COUNTIFS($B$2:$B6885,$B6885,$D$2:$D6885,$D6885)=1,1,0)</f>
        <v>1</v>
      </c>
      <c r="V6885" s="27">
        <f t="shared" si="322"/>
        <v>84.93</v>
      </c>
      <c r="W6885" s="27">
        <f t="shared" si="323"/>
        <v>1</v>
      </c>
      <c r="X6885" s="27">
        <f t="shared" si="321"/>
        <v>84.929999311500012</v>
      </c>
    </row>
    <row r="6886" spans="1:24" x14ac:dyDescent="0.25">
      <c r="A6886" s="26">
        <v>46265</v>
      </c>
      <c r="B6886" s="27" t="s">
        <v>11067</v>
      </c>
      <c r="C6886" s="27" t="s">
        <v>6958</v>
      </c>
      <c r="D6886" s="27" t="s">
        <v>6959</v>
      </c>
      <c r="E6886" s="27" t="s">
        <v>22</v>
      </c>
      <c r="F6886" s="27" t="s">
        <v>23</v>
      </c>
      <c r="G6886" s="27"/>
      <c r="H6886" s="27" t="s">
        <v>24</v>
      </c>
      <c r="I6886" s="28">
        <v>39029700</v>
      </c>
      <c r="J6886" s="28">
        <v>0</v>
      </c>
      <c r="K6886" s="28">
        <v>39029700</v>
      </c>
      <c r="L6886" s="29">
        <v>2.5099999999999998</v>
      </c>
      <c r="M6886" s="29">
        <f>IFERROR(_xlfn.XLOOKUP($B6886,'Ownership Metrics'!$A:$A,'Ownership Metrics'!$B:$B),"")</f>
        <v>4.41</v>
      </c>
      <c r="N6886" s="28">
        <f>IFERROR(_xlfn.XLOOKUP($B6886,'Ownership Metrics'!$A:$A,'Ownership Metrics'!$C:$C),"")</f>
        <v>7234</v>
      </c>
      <c r="O6886" s="29">
        <f>IFERROR(_xlfn.XLOOKUP($B6886,'Ownership Metrics'!$A:$A,'Ownership Metrics'!$D:$D),"")</f>
        <v>84.93</v>
      </c>
      <c r="P6886" s="29">
        <f>IFERROR(_xlfn.XLOOKUP($B6886,'Ownership Metrics'!$A:$A,'Ownership Metrics'!$E:$E),"")</f>
        <v>89.96</v>
      </c>
      <c r="Q6886" s="30">
        <f>IFERROR(_xlfn.XLOOKUP($B6886,'Ownership Metrics'!$A:$A,'Ownership Metrics'!$F:$F),"")</f>
        <v>7</v>
      </c>
      <c r="R6886" s="30">
        <f>IFERROR(_xlfn.XLOOKUP($B6886,'Ownership Metrics'!$A:$A,'Ownership Metrics'!$G:$G),"")</f>
        <v>78</v>
      </c>
      <c r="S6886" s="27" t="str">
        <f>IFERROR(_xlfn.XLOOKUP($B6886,'Ownership Metrics'!$A:$A,'Ownership Metrics'!$H:$H),"")</f>
        <v>Mayoritas</v>
      </c>
      <c r="T6886" s="27" t="str">
        <f>IFERROR(_xlfn.XLOOKUP($B6886,'Ownership Metrics'!$A:$A,'Ownership Metrics'!$I:$I),"")</f>
        <v>Tinggi</v>
      </c>
      <c r="U6886" s="27">
        <f>IF(COUNTIFS($B$2:$B6886,$B6886,$D$2:$D6886,$D6886)=1,1,0)</f>
        <v>1</v>
      </c>
      <c r="V6886" s="27">
        <f t="shared" si="322"/>
        <v>2.5099999999999998</v>
      </c>
      <c r="W6886" s="27">
        <f t="shared" si="323"/>
        <v>3</v>
      </c>
      <c r="X6886" s="27">
        <f t="shared" si="321"/>
        <v>2.5099993113999997</v>
      </c>
    </row>
    <row r="6887" spans="1:24" x14ac:dyDescent="0.25">
      <c r="A6887" s="26">
        <v>46265</v>
      </c>
      <c r="B6887" s="27" t="s">
        <v>11067</v>
      </c>
      <c r="C6887" s="27" t="s">
        <v>6958</v>
      </c>
      <c r="D6887" s="27" t="s">
        <v>6960</v>
      </c>
      <c r="E6887" s="27" t="s">
        <v>22</v>
      </c>
      <c r="F6887" s="27" t="s">
        <v>23</v>
      </c>
      <c r="G6887" s="27"/>
      <c r="H6887" s="27" t="s">
        <v>24</v>
      </c>
      <c r="I6887" s="28">
        <v>39176500</v>
      </c>
      <c r="J6887" s="28">
        <v>0</v>
      </c>
      <c r="K6887" s="28">
        <v>39176500</v>
      </c>
      <c r="L6887" s="29">
        <v>2.52</v>
      </c>
      <c r="M6887" s="29">
        <f>IFERROR(_xlfn.XLOOKUP($B6887,'Ownership Metrics'!$A:$A,'Ownership Metrics'!$B:$B),"")</f>
        <v>4.41</v>
      </c>
      <c r="N6887" s="28">
        <f>IFERROR(_xlfn.XLOOKUP($B6887,'Ownership Metrics'!$A:$A,'Ownership Metrics'!$C:$C),"")</f>
        <v>7234</v>
      </c>
      <c r="O6887" s="29">
        <f>IFERROR(_xlfn.XLOOKUP($B6887,'Ownership Metrics'!$A:$A,'Ownership Metrics'!$D:$D),"")</f>
        <v>84.93</v>
      </c>
      <c r="P6887" s="29">
        <f>IFERROR(_xlfn.XLOOKUP($B6887,'Ownership Metrics'!$A:$A,'Ownership Metrics'!$E:$E),"")</f>
        <v>89.96</v>
      </c>
      <c r="Q6887" s="30">
        <f>IFERROR(_xlfn.XLOOKUP($B6887,'Ownership Metrics'!$A:$A,'Ownership Metrics'!$F:$F),"")</f>
        <v>7</v>
      </c>
      <c r="R6887" s="30">
        <f>IFERROR(_xlfn.XLOOKUP($B6887,'Ownership Metrics'!$A:$A,'Ownership Metrics'!$G:$G),"")</f>
        <v>78</v>
      </c>
      <c r="S6887" s="27" t="str">
        <f>IFERROR(_xlfn.XLOOKUP($B6887,'Ownership Metrics'!$A:$A,'Ownership Metrics'!$H:$H),"")</f>
        <v>Mayoritas</v>
      </c>
      <c r="T6887" s="27" t="str">
        <f>IFERROR(_xlfn.XLOOKUP($B6887,'Ownership Metrics'!$A:$A,'Ownership Metrics'!$I:$I),"")</f>
        <v>Tinggi</v>
      </c>
      <c r="U6887" s="27">
        <f>IF(COUNTIFS($B$2:$B6887,$B6887,$D$2:$D6887,$D6887)=1,1,0)</f>
        <v>1</v>
      </c>
      <c r="V6887" s="27">
        <f t="shared" si="322"/>
        <v>2.52</v>
      </c>
      <c r="W6887" s="27">
        <f t="shared" si="323"/>
        <v>2</v>
      </c>
      <c r="X6887" s="27">
        <f t="shared" si="321"/>
        <v>2.5199993112999999</v>
      </c>
    </row>
    <row r="6888" spans="1:24" x14ac:dyDescent="0.25">
      <c r="A6888" s="26">
        <v>46265</v>
      </c>
      <c r="B6888" s="27" t="s">
        <v>11067</v>
      </c>
      <c r="C6888" s="27" t="s">
        <v>6958</v>
      </c>
      <c r="D6888" s="27" t="s">
        <v>1200</v>
      </c>
      <c r="E6888" s="27" t="s">
        <v>22</v>
      </c>
      <c r="F6888" s="27" t="s">
        <v>23</v>
      </c>
      <c r="G6888" s="27"/>
      <c r="H6888" s="27" t="s">
        <v>24</v>
      </c>
      <c r="I6888" s="28">
        <v>19181000</v>
      </c>
      <c r="J6888" s="28">
        <v>0</v>
      </c>
      <c r="K6888" s="28">
        <v>19181000</v>
      </c>
      <c r="L6888" s="29">
        <v>1.23</v>
      </c>
      <c r="M6888" s="29">
        <f>IFERROR(_xlfn.XLOOKUP($B6888,'Ownership Metrics'!$A:$A,'Ownership Metrics'!$B:$B),"")</f>
        <v>4.41</v>
      </c>
      <c r="N6888" s="28">
        <f>IFERROR(_xlfn.XLOOKUP($B6888,'Ownership Metrics'!$A:$A,'Ownership Metrics'!$C:$C),"")</f>
        <v>7234</v>
      </c>
      <c r="O6888" s="29">
        <f>IFERROR(_xlfn.XLOOKUP($B6888,'Ownership Metrics'!$A:$A,'Ownership Metrics'!$D:$D),"")</f>
        <v>84.93</v>
      </c>
      <c r="P6888" s="29">
        <f>IFERROR(_xlfn.XLOOKUP($B6888,'Ownership Metrics'!$A:$A,'Ownership Metrics'!$E:$E),"")</f>
        <v>89.96</v>
      </c>
      <c r="Q6888" s="30">
        <f>IFERROR(_xlfn.XLOOKUP($B6888,'Ownership Metrics'!$A:$A,'Ownership Metrics'!$F:$F),"")</f>
        <v>7</v>
      </c>
      <c r="R6888" s="30">
        <f>IFERROR(_xlfn.XLOOKUP($B6888,'Ownership Metrics'!$A:$A,'Ownership Metrics'!$G:$G),"")</f>
        <v>78</v>
      </c>
      <c r="S6888" s="27" t="str">
        <f>IFERROR(_xlfn.XLOOKUP($B6888,'Ownership Metrics'!$A:$A,'Ownership Metrics'!$H:$H),"")</f>
        <v>Mayoritas</v>
      </c>
      <c r="T6888" s="27" t="str">
        <f>IFERROR(_xlfn.XLOOKUP($B6888,'Ownership Metrics'!$A:$A,'Ownership Metrics'!$I:$I),"")</f>
        <v>Tinggi</v>
      </c>
      <c r="U6888" s="27">
        <f>IF(COUNTIFS($B$2:$B6888,$B6888,$D$2:$D6888,$D6888)=1,1,0)</f>
        <v>1</v>
      </c>
      <c r="V6888" s="27">
        <f t="shared" si="322"/>
        <v>1.23</v>
      </c>
      <c r="W6888" s="27">
        <f t="shared" si="323"/>
        <v>7</v>
      </c>
      <c r="X6888" s="27">
        <f t="shared" si="321"/>
        <v>1.2299993112000001</v>
      </c>
    </row>
    <row r="6889" spans="1:24" x14ac:dyDescent="0.25">
      <c r="A6889" s="26">
        <v>46265</v>
      </c>
      <c r="B6889" s="27" t="s">
        <v>11067</v>
      </c>
      <c r="C6889" s="27" t="s">
        <v>6958</v>
      </c>
      <c r="D6889" s="27" t="s">
        <v>6961</v>
      </c>
      <c r="E6889" s="27" t="s">
        <v>72</v>
      </c>
      <c r="F6889" s="27" t="s">
        <v>23</v>
      </c>
      <c r="G6889" s="27"/>
      <c r="H6889" s="27" t="s">
        <v>24</v>
      </c>
      <c r="I6889" s="28">
        <v>22000000</v>
      </c>
      <c r="J6889" s="28">
        <v>0</v>
      </c>
      <c r="K6889" s="28">
        <v>22000000</v>
      </c>
      <c r="L6889" s="29">
        <v>1.42</v>
      </c>
      <c r="M6889" s="29">
        <f>IFERROR(_xlfn.XLOOKUP($B6889,'Ownership Metrics'!$A:$A,'Ownership Metrics'!$B:$B),"")</f>
        <v>4.41</v>
      </c>
      <c r="N6889" s="28">
        <f>IFERROR(_xlfn.XLOOKUP($B6889,'Ownership Metrics'!$A:$A,'Ownership Metrics'!$C:$C),"")</f>
        <v>7234</v>
      </c>
      <c r="O6889" s="29">
        <f>IFERROR(_xlfn.XLOOKUP($B6889,'Ownership Metrics'!$A:$A,'Ownership Metrics'!$D:$D),"")</f>
        <v>84.93</v>
      </c>
      <c r="P6889" s="29">
        <f>IFERROR(_xlfn.XLOOKUP($B6889,'Ownership Metrics'!$A:$A,'Ownership Metrics'!$E:$E),"")</f>
        <v>89.96</v>
      </c>
      <c r="Q6889" s="30">
        <f>IFERROR(_xlfn.XLOOKUP($B6889,'Ownership Metrics'!$A:$A,'Ownership Metrics'!$F:$F),"")</f>
        <v>7</v>
      </c>
      <c r="R6889" s="30">
        <f>IFERROR(_xlfn.XLOOKUP($B6889,'Ownership Metrics'!$A:$A,'Ownership Metrics'!$G:$G),"")</f>
        <v>78</v>
      </c>
      <c r="S6889" s="27" t="str">
        <f>IFERROR(_xlfn.XLOOKUP($B6889,'Ownership Metrics'!$A:$A,'Ownership Metrics'!$H:$H),"")</f>
        <v>Mayoritas</v>
      </c>
      <c r="T6889" s="27" t="str">
        <f>IFERROR(_xlfn.XLOOKUP($B6889,'Ownership Metrics'!$A:$A,'Ownership Metrics'!$I:$I),"")</f>
        <v>Tinggi</v>
      </c>
      <c r="U6889" s="27">
        <f>IF(COUNTIFS($B$2:$B6889,$B6889,$D$2:$D6889,$D6889)=1,1,0)</f>
        <v>1</v>
      </c>
      <c r="V6889" s="27">
        <f t="shared" si="322"/>
        <v>1.42</v>
      </c>
      <c r="W6889" s="27">
        <f t="shared" si="323"/>
        <v>5</v>
      </c>
      <c r="X6889" s="27">
        <f t="shared" si="321"/>
        <v>1.4199993111</v>
      </c>
    </row>
    <row r="6890" spans="1:24" x14ac:dyDescent="0.25">
      <c r="A6890" s="26">
        <v>46265</v>
      </c>
      <c r="B6890" s="27" t="s">
        <v>11067</v>
      </c>
      <c r="C6890" s="27" t="s">
        <v>6958</v>
      </c>
      <c r="D6890" s="27" t="s">
        <v>813</v>
      </c>
      <c r="E6890" s="27" t="s">
        <v>72</v>
      </c>
      <c r="F6890" s="27" t="s">
        <v>23</v>
      </c>
      <c r="G6890" s="27"/>
      <c r="H6890" s="27" t="s">
        <v>24</v>
      </c>
      <c r="I6890" s="28">
        <v>25200000</v>
      </c>
      <c r="J6890" s="28">
        <v>0</v>
      </c>
      <c r="K6890" s="28">
        <v>25200000</v>
      </c>
      <c r="L6890" s="29">
        <v>1.62</v>
      </c>
      <c r="M6890" s="29">
        <f>IFERROR(_xlfn.XLOOKUP($B6890,'Ownership Metrics'!$A:$A,'Ownership Metrics'!$B:$B),"")</f>
        <v>4.41</v>
      </c>
      <c r="N6890" s="28">
        <f>IFERROR(_xlfn.XLOOKUP($B6890,'Ownership Metrics'!$A:$A,'Ownership Metrics'!$C:$C),"")</f>
        <v>7234</v>
      </c>
      <c r="O6890" s="29">
        <f>IFERROR(_xlfn.XLOOKUP($B6890,'Ownership Metrics'!$A:$A,'Ownership Metrics'!$D:$D),"")</f>
        <v>84.93</v>
      </c>
      <c r="P6890" s="29">
        <f>IFERROR(_xlfn.XLOOKUP($B6890,'Ownership Metrics'!$A:$A,'Ownership Metrics'!$E:$E),"")</f>
        <v>89.96</v>
      </c>
      <c r="Q6890" s="30">
        <f>IFERROR(_xlfn.XLOOKUP($B6890,'Ownership Metrics'!$A:$A,'Ownership Metrics'!$F:$F),"")</f>
        <v>7</v>
      </c>
      <c r="R6890" s="30">
        <f>IFERROR(_xlfn.XLOOKUP($B6890,'Ownership Metrics'!$A:$A,'Ownership Metrics'!$G:$G),"")</f>
        <v>78</v>
      </c>
      <c r="S6890" s="27" t="str">
        <f>IFERROR(_xlfn.XLOOKUP($B6890,'Ownership Metrics'!$A:$A,'Ownership Metrics'!$H:$H),"")</f>
        <v>Mayoritas</v>
      </c>
      <c r="T6890" s="27" t="str">
        <f>IFERROR(_xlfn.XLOOKUP($B6890,'Ownership Metrics'!$A:$A,'Ownership Metrics'!$I:$I),"")</f>
        <v>Tinggi</v>
      </c>
      <c r="U6890" s="27">
        <f>IF(COUNTIFS($B$2:$B6890,$B6890,$D$2:$D6890,$D6890)=1,1,0)</f>
        <v>1</v>
      </c>
      <c r="V6890" s="27">
        <f t="shared" si="322"/>
        <v>1.62</v>
      </c>
      <c r="W6890" s="27">
        <f t="shared" si="323"/>
        <v>4</v>
      </c>
      <c r="X6890" s="27">
        <f t="shared" si="321"/>
        <v>1.6199993110000002</v>
      </c>
    </row>
    <row r="6891" spans="1:24" x14ac:dyDescent="0.25">
      <c r="A6891" s="26">
        <v>46265</v>
      </c>
      <c r="B6891" s="27" t="s">
        <v>11067</v>
      </c>
      <c r="C6891" s="27" t="s">
        <v>6958</v>
      </c>
      <c r="D6891" s="27" t="s">
        <v>815</v>
      </c>
      <c r="E6891" s="27" t="s">
        <v>72</v>
      </c>
      <c r="F6891" s="27" t="s">
        <v>23</v>
      </c>
      <c r="G6891" s="27"/>
      <c r="H6891" s="27" t="s">
        <v>24</v>
      </c>
      <c r="I6891" s="28">
        <v>21150000</v>
      </c>
      <c r="J6891" s="28">
        <v>0</v>
      </c>
      <c r="K6891" s="28">
        <v>21150000</v>
      </c>
      <c r="L6891" s="29">
        <v>1.36</v>
      </c>
      <c r="M6891" s="29">
        <f>IFERROR(_xlfn.XLOOKUP($B6891,'Ownership Metrics'!$A:$A,'Ownership Metrics'!$B:$B),"")</f>
        <v>4.41</v>
      </c>
      <c r="N6891" s="28">
        <f>IFERROR(_xlfn.XLOOKUP($B6891,'Ownership Metrics'!$A:$A,'Ownership Metrics'!$C:$C),"")</f>
        <v>7234</v>
      </c>
      <c r="O6891" s="29">
        <f>IFERROR(_xlfn.XLOOKUP($B6891,'Ownership Metrics'!$A:$A,'Ownership Metrics'!$D:$D),"")</f>
        <v>84.93</v>
      </c>
      <c r="P6891" s="29">
        <f>IFERROR(_xlfn.XLOOKUP($B6891,'Ownership Metrics'!$A:$A,'Ownership Metrics'!$E:$E),"")</f>
        <v>89.96</v>
      </c>
      <c r="Q6891" s="30">
        <f>IFERROR(_xlfn.XLOOKUP($B6891,'Ownership Metrics'!$A:$A,'Ownership Metrics'!$F:$F),"")</f>
        <v>7</v>
      </c>
      <c r="R6891" s="30">
        <f>IFERROR(_xlfn.XLOOKUP($B6891,'Ownership Metrics'!$A:$A,'Ownership Metrics'!$G:$G),"")</f>
        <v>78</v>
      </c>
      <c r="S6891" s="27" t="str">
        <f>IFERROR(_xlfn.XLOOKUP($B6891,'Ownership Metrics'!$A:$A,'Ownership Metrics'!$H:$H),"")</f>
        <v>Mayoritas</v>
      </c>
      <c r="T6891" s="27" t="str">
        <f>IFERROR(_xlfn.XLOOKUP($B6891,'Ownership Metrics'!$A:$A,'Ownership Metrics'!$I:$I),"")</f>
        <v>Tinggi</v>
      </c>
      <c r="U6891" s="27">
        <f>IF(COUNTIFS($B$2:$B6891,$B6891,$D$2:$D6891,$D6891)=1,1,0)</f>
        <v>1</v>
      </c>
      <c r="V6891" s="27">
        <f t="shared" si="322"/>
        <v>1.36</v>
      </c>
      <c r="W6891" s="27">
        <f t="shared" si="323"/>
        <v>6</v>
      </c>
      <c r="X6891" s="27">
        <f t="shared" si="321"/>
        <v>1.3599993109000001</v>
      </c>
    </row>
    <row r="6892" spans="1:24" x14ac:dyDescent="0.25">
      <c r="A6892" s="26">
        <v>46265</v>
      </c>
      <c r="B6892" s="27" t="s">
        <v>11068</v>
      </c>
      <c r="C6892" s="27" t="s">
        <v>6963</v>
      </c>
      <c r="D6892" s="27" t="s">
        <v>6964</v>
      </c>
      <c r="E6892" s="27" t="s">
        <v>1128</v>
      </c>
      <c r="F6892" s="27" t="s">
        <v>23</v>
      </c>
      <c r="G6892" s="27"/>
      <c r="H6892" s="27" t="s">
        <v>24</v>
      </c>
      <c r="I6892" s="28">
        <v>312420000</v>
      </c>
      <c r="J6892" s="28">
        <v>0</v>
      </c>
      <c r="K6892" s="28">
        <v>312420000</v>
      </c>
      <c r="L6892" s="29">
        <v>10.16</v>
      </c>
      <c r="M6892" s="29">
        <f>IFERROR(_xlfn.XLOOKUP($B6892,'Ownership Metrics'!$A:$A,'Ownership Metrics'!$B:$B),"")</f>
        <v>20</v>
      </c>
      <c r="N6892" s="28">
        <f>IFERROR(_xlfn.XLOOKUP($B6892,'Ownership Metrics'!$A:$A,'Ownership Metrics'!$C:$C),"")</f>
        <v>3991</v>
      </c>
      <c r="O6892" s="29">
        <f>IFERROR(_xlfn.XLOOKUP($B6892,'Ownership Metrics'!$A:$A,'Ownership Metrics'!$D:$D),"")</f>
        <v>61.84</v>
      </c>
      <c r="P6892" s="29">
        <f>IFERROR(_xlfn.XLOOKUP($B6892,'Ownership Metrics'!$A:$A,'Ownership Metrics'!$E:$E),"")</f>
        <v>80</v>
      </c>
      <c r="Q6892" s="30">
        <f>IFERROR(_xlfn.XLOOKUP($B6892,'Ownership Metrics'!$A:$A,'Ownership Metrics'!$F:$F),"")</f>
        <v>3</v>
      </c>
      <c r="R6892" s="30">
        <f>IFERROR(_xlfn.XLOOKUP($B6892,'Ownership Metrics'!$A:$A,'Ownership Metrics'!$G:$G),"")</f>
        <v>64</v>
      </c>
      <c r="S6892" s="27" t="str">
        <f>IFERROR(_xlfn.XLOOKUP($B6892,'Ownership Metrics'!$A:$A,'Ownership Metrics'!$H:$H),"")</f>
        <v>Mayoritas</v>
      </c>
      <c r="T6892" s="27" t="str">
        <f>IFERROR(_xlfn.XLOOKUP($B6892,'Ownership Metrics'!$A:$A,'Ownership Metrics'!$I:$I),"")</f>
        <v>Tinggi</v>
      </c>
      <c r="U6892" s="27">
        <f>IF(COUNTIFS($B$2:$B6892,$B6892,$D$2:$D6892,$D6892)=1,1,0)</f>
        <v>1</v>
      </c>
      <c r="V6892" s="27">
        <f t="shared" si="322"/>
        <v>10.16</v>
      </c>
      <c r="W6892" s="27">
        <f t="shared" si="323"/>
        <v>2</v>
      </c>
      <c r="X6892" s="27">
        <f t="shared" si="321"/>
        <v>10.1599993108</v>
      </c>
    </row>
    <row r="6893" spans="1:24" x14ac:dyDescent="0.25">
      <c r="A6893" s="26">
        <v>46265</v>
      </c>
      <c r="B6893" s="27" t="s">
        <v>11068</v>
      </c>
      <c r="C6893" s="27" t="s">
        <v>6963</v>
      </c>
      <c r="D6893" s="27" t="s">
        <v>6965</v>
      </c>
      <c r="E6893" s="27" t="s">
        <v>1128</v>
      </c>
      <c r="F6893" s="27" t="s">
        <v>23</v>
      </c>
      <c r="G6893" s="27"/>
      <c r="H6893" s="27" t="s">
        <v>24</v>
      </c>
      <c r="I6893" s="28">
        <v>1901580000</v>
      </c>
      <c r="J6893" s="28">
        <v>0</v>
      </c>
      <c r="K6893" s="28">
        <v>1901580000</v>
      </c>
      <c r="L6893" s="29">
        <v>61.84</v>
      </c>
      <c r="M6893" s="29">
        <f>IFERROR(_xlfn.XLOOKUP($B6893,'Ownership Metrics'!$A:$A,'Ownership Metrics'!$B:$B),"")</f>
        <v>20</v>
      </c>
      <c r="N6893" s="28">
        <f>IFERROR(_xlfn.XLOOKUP($B6893,'Ownership Metrics'!$A:$A,'Ownership Metrics'!$C:$C),"")</f>
        <v>3991</v>
      </c>
      <c r="O6893" s="29">
        <f>IFERROR(_xlfn.XLOOKUP($B6893,'Ownership Metrics'!$A:$A,'Ownership Metrics'!$D:$D),"")</f>
        <v>61.84</v>
      </c>
      <c r="P6893" s="29">
        <f>IFERROR(_xlfn.XLOOKUP($B6893,'Ownership Metrics'!$A:$A,'Ownership Metrics'!$E:$E),"")</f>
        <v>80</v>
      </c>
      <c r="Q6893" s="30">
        <f>IFERROR(_xlfn.XLOOKUP($B6893,'Ownership Metrics'!$A:$A,'Ownership Metrics'!$F:$F),"")</f>
        <v>3</v>
      </c>
      <c r="R6893" s="30">
        <f>IFERROR(_xlfn.XLOOKUP($B6893,'Ownership Metrics'!$A:$A,'Ownership Metrics'!$G:$G),"")</f>
        <v>64</v>
      </c>
      <c r="S6893" s="27" t="str">
        <f>IFERROR(_xlfn.XLOOKUP($B6893,'Ownership Metrics'!$A:$A,'Ownership Metrics'!$H:$H),"")</f>
        <v>Mayoritas</v>
      </c>
      <c r="T6893" s="27" t="str">
        <f>IFERROR(_xlfn.XLOOKUP($B6893,'Ownership Metrics'!$A:$A,'Ownership Metrics'!$I:$I),"")</f>
        <v>Tinggi</v>
      </c>
      <c r="U6893" s="27">
        <f>IF(COUNTIFS($B$2:$B6893,$B6893,$D$2:$D6893,$D6893)=1,1,0)</f>
        <v>1</v>
      </c>
      <c r="V6893" s="27">
        <f t="shared" si="322"/>
        <v>61.84</v>
      </c>
      <c r="W6893" s="27">
        <f t="shared" si="323"/>
        <v>1</v>
      </c>
      <c r="X6893" s="27">
        <f t="shared" si="321"/>
        <v>61.839999310700001</v>
      </c>
    </row>
    <row r="6894" spans="1:24" x14ac:dyDescent="0.25">
      <c r="A6894" s="26">
        <v>46265</v>
      </c>
      <c r="B6894" s="27" t="s">
        <v>11068</v>
      </c>
      <c r="C6894" s="27" t="s">
        <v>6963</v>
      </c>
      <c r="D6894" s="27" t="s">
        <v>1752</v>
      </c>
      <c r="E6894" s="27" t="s">
        <v>22</v>
      </c>
      <c r="F6894" s="27" t="s">
        <v>23</v>
      </c>
      <c r="G6894" s="27"/>
      <c r="H6894" s="27" t="s">
        <v>24</v>
      </c>
      <c r="I6894" s="28">
        <v>246000000</v>
      </c>
      <c r="J6894" s="28">
        <v>0</v>
      </c>
      <c r="K6894" s="28">
        <v>246000000</v>
      </c>
      <c r="L6894" s="29">
        <v>8</v>
      </c>
      <c r="M6894" s="29">
        <f>IFERROR(_xlfn.XLOOKUP($B6894,'Ownership Metrics'!$A:$A,'Ownership Metrics'!$B:$B),"")</f>
        <v>20</v>
      </c>
      <c r="N6894" s="28">
        <f>IFERROR(_xlfn.XLOOKUP($B6894,'Ownership Metrics'!$A:$A,'Ownership Metrics'!$C:$C),"")</f>
        <v>3991</v>
      </c>
      <c r="O6894" s="29">
        <f>IFERROR(_xlfn.XLOOKUP($B6894,'Ownership Metrics'!$A:$A,'Ownership Metrics'!$D:$D),"")</f>
        <v>61.84</v>
      </c>
      <c r="P6894" s="29">
        <f>IFERROR(_xlfn.XLOOKUP($B6894,'Ownership Metrics'!$A:$A,'Ownership Metrics'!$E:$E),"")</f>
        <v>80</v>
      </c>
      <c r="Q6894" s="30">
        <f>IFERROR(_xlfn.XLOOKUP($B6894,'Ownership Metrics'!$A:$A,'Ownership Metrics'!$F:$F),"")</f>
        <v>3</v>
      </c>
      <c r="R6894" s="30">
        <f>IFERROR(_xlfn.XLOOKUP($B6894,'Ownership Metrics'!$A:$A,'Ownership Metrics'!$G:$G),"")</f>
        <v>64</v>
      </c>
      <c r="S6894" s="27" t="str">
        <f>IFERROR(_xlfn.XLOOKUP($B6894,'Ownership Metrics'!$A:$A,'Ownership Metrics'!$H:$H),"")</f>
        <v>Mayoritas</v>
      </c>
      <c r="T6894" s="27" t="str">
        <f>IFERROR(_xlfn.XLOOKUP($B6894,'Ownership Metrics'!$A:$A,'Ownership Metrics'!$I:$I),"")</f>
        <v>Tinggi</v>
      </c>
      <c r="U6894" s="27">
        <f>IF(COUNTIFS($B$2:$B6894,$B6894,$D$2:$D6894,$D6894)=1,1,0)</f>
        <v>1</v>
      </c>
      <c r="V6894" s="27">
        <f t="shared" si="322"/>
        <v>8</v>
      </c>
      <c r="W6894" s="27">
        <f t="shared" si="323"/>
        <v>3</v>
      </c>
      <c r="X6894" s="27">
        <f t="shared" si="321"/>
        <v>7.9999993105999998</v>
      </c>
    </row>
    <row r="6895" spans="1:24" x14ac:dyDescent="0.25">
      <c r="A6895" s="26">
        <v>46265</v>
      </c>
      <c r="B6895" s="27" t="s">
        <v>11069</v>
      </c>
      <c r="C6895" s="27" t="s">
        <v>6967</v>
      </c>
      <c r="D6895" s="27" t="s">
        <v>1609</v>
      </c>
      <c r="E6895" s="27" t="s">
        <v>22</v>
      </c>
      <c r="F6895" s="27" t="s">
        <v>23</v>
      </c>
      <c r="G6895" s="27"/>
      <c r="H6895" s="27" t="s">
        <v>24</v>
      </c>
      <c r="I6895" s="28">
        <v>5372678910</v>
      </c>
      <c r="J6895" s="28">
        <v>50950000</v>
      </c>
      <c r="K6895" s="28">
        <v>5423628910</v>
      </c>
      <c r="L6895" s="29">
        <v>32.94</v>
      </c>
      <c r="M6895" s="29">
        <f>IFERROR(_xlfn.XLOOKUP($B6895,'Ownership Metrics'!$A:$A,'Ownership Metrics'!$B:$B),"")</f>
        <v>32.32</v>
      </c>
      <c r="N6895" s="28">
        <f>IFERROR(_xlfn.XLOOKUP($B6895,'Ownership Metrics'!$A:$A,'Ownership Metrics'!$C:$C),"")</f>
        <v>1228</v>
      </c>
      <c r="O6895" s="29">
        <f>IFERROR(_xlfn.XLOOKUP($B6895,'Ownership Metrics'!$A:$A,'Ownership Metrics'!$D:$D),"")</f>
        <v>32.94</v>
      </c>
      <c r="P6895" s="29">
        <f>IFERROR(_xlfn.XLOOKUP($B6895,'Ownership Metrics'!$A:$A,'Ownership Metrics'!$E:$E),"")</f>
        <v>44.87</v>
      </c>
      <c r="Q6895" s="30">
        <f>IFERROR(_xlfn.XLOOKUP($B6895,'Ownership Metrics'!$A:$A,'Ownership Metrics'!$F:$F),"")</f>
        <v>12</v>
      </c>
      <c r="R6895" s="30">
        <f>IFERROR(_xlfn.XLOOKUP($B6895,'Ownership Metrics'!$A:$A,'Ownership Metrics'!$G:$G),"")</f>
        <v>30</v>
      </c>
      <c r="S6895" s="27" t="str">
        <f>IFERROR(_xlfn.XLOOKUP($B6895,'Ownership Metrics'!$A:$A,'Ownership Metrics'!$H:$H),"")</f>
        <v>Moderat</v>
      </c>
      <c r="T6895" s="27" t="str">
        <f>IFERROR(_xlfn.XLOOKUP($B6895,'Ownership Metrics'!$A:$A,'Ownership Metrics'!$I:$I),"")</f>
        <v>Sedang</v>
      </c>
      <c r="U6895" s="27">
        <f>IF(COUNTIFS($B$2:$B6895,$B6895,$D$2:$D6895,$D6895)=1,1,0)</f>
        <v>1</v>
      </c>
      <c r="V6895" s="27">
        <f t="shared" si="322"/>
        <v>32.94</v>
      </c>
      <c r="W6895" s="27">
        <f t="shared" si="323"/>
        <v>1</v>
      </c>
      <c r="X6895" s="27">
        <f t="shared" si="321"/>
        <v>32.939999310499999</v>
      </c>
    </row>
    <row r="6896" spans="1:24" x14ac:dyDescent="0.25">
      <c r="A6896" s="26">
        <v>46265</v>
      </c>
      <c r="B6896" s="27" t="s">
        <v>11069</v>
      </c>
      <c r="C6896" s="27" t="s">
        <v>6967</v>
      </c>
      <c r="D6896" s="27" t="s">
        <v>6968</v>
      </c>
      <c r="E6896" s="27" t="s">
        <v>22</v>
      </c>
      <c r="F6896" s="27" t="s">
        <v>23</v>
      </c>
      <c r="G6896" s="27"/>
      <c r="H6896" s="27" t="s">
        <v>24</v>
      </c>
      <c r="I6896" s="28">
        <v>1135863245</v>
      </c>
      <c r="J6896" s="28">
        <v>0</v>
      </c>
      <c r="K6896" s="28">
        <v>1135863245</v>
      </c>
      <c r="L6896" s="29">
        <v>6.9</v>
      </c>
      <c r="M6896" s="29">
        <f>IFERROR(_xlfn.XLOOKUP($B6896,'Ownership Metrics'!$A:$A,'Ownership Metrics'!$B:$B),"")</f>
        <v>32.32</v>
      </c>
      <c r="N6896" s="28">
        <f>IFERROR(_xlfn.XLOOKUP($B6896,'Ownership Metrics'!$A:$A,'Ownership Metrics'!$C:$C),"")</f>
        <v>1228</v>
      </c>
      <c r="O6896" s="29">
        <f>IFERROR(_xlfn.XLOOKUP($B6896,'Ownership Metrics'!$A:$A,'Ownership Metrics'!$D:$D),"")</f>
        <v>32.94</v>
      </c>
      <c r="P6896" s="29">
        <f>IFERROR(_xlfn.XLOOKUP($B6896,'Ownership Metrics'!$A:$A,'Ownership Metrics'!$E:$E),"")</f>
        <v>44.87</v>
      </c>
      <c r="Q6896" s="30">
        <f>IFERROR(_xlfn.XLOOKUP($B6896,'Ownership Metrics'!$A:$A,'Ownership Metrics'!$F:$F),"")</f>
        <v>12</v>
      </c>
      <c r="R6896" s="30">
        <f>IFERROR(_xlfn.XLOOKUP($B6896,'Ownership Metrics'!$A:$A,'Ownership Metrics'!$G:$G),"")</f>
        <v>30</v>
      </c>
      <c r="S6896" s="27" t="str">
        <f>IFERROR(_xlfn.XLOOKUP($B6896,'Ownership Metrics'!$A:$A,'Ownership Metrics'!$H:$H),"")</f>
        <v>Moderat</v>
      </c>
      <c r="T6896" s="27" t="str">
        <f>IFERROR(_xlfn.XLOOKUP($B6896,'Ownership Metrics'!$A:$A,'Ownership Metrics'!$I:$I),"")</f>
        <v>Sedang</v>
      </c>
      <c r="U6896" s="27">
        <f>IF(COUNTIFS($B$2:$B6896,$B6896,$D$2:$D6896,$D6896)=1,1,0)</f>
        <v>1</v>
      </c>
      <c r="V6896" s="27">
        <f t="shared" si="322"/>
        <v>6.9</v>
      </c>
      <c r="W6896" s="27">
        <f t="shared" si="323"/>
        <v>2</v>
      </c>
      <c r="X6896" s="27">
        <f t="shared" si="321"/>
        <v>6.8999993104000001</v>
      </c>
    </row>
    <row r="6897" spans="1:24" x14ac:dyDescent="0.25">
      <c r="A6897" s="26">
        <v>46265</v>
      </c>
      <c r="B6897" s="27" t="s">
        <v>11069</v>
      </c>
      <c r="C6897" s="27" t="s">
        <v>6967</v>
      </c>
      <c r="D6897" s="27" t="s">
        <v>454</v>
      </c>
      <c r="E6897" s="27" t="s">
        <v>114</v>
      </c>
      <c r="F6897" s="27" t="s">
        <v>32</v>
      </c>
      <c r="G6897" s="27"/>
      <c r="H6897" s="27" t="s">
        <v>102</v>
      </c>
      <c r="I6897" s="28">
        <v>648500000</v>
      </c>
      <c r="J6897" s="28">
        <v>0</v>
      </c>
      <c r="K6897" s="28">
        <v>648500000</v>
      </c>
      <c r="L6897" s="29">
        <v>3.94</v>
      </c>
      <c r="M6897" s="29">
        <f>IFERROR(_xlfn.XLOOKUP($B6897,'Ownership Metrics'!$A:$A,'Ownership Metrics'!$B:$B),"")</f>
        <v>32.32</v>
      </c>
      <c r="N6897" s="28">
        <f>IFERROR(_xlfn.XLOOKUP($B6897,'Ownership Metrics'!$A:$A,'Ownership Metrics'!$C:$C),"")</f>
        <v>1228</v>
      </c>
      <c r="O6897" s="29">
        <f>IFERROR(_xlfn.XLOOKUP($B6897,'Ownership Metrics'!$A:$A,'Ownership Metrics'!$D:$D),"")</f>
        <v>32.94</v>
      </c>
      <c r="P6897" s="29">
        <f>IFERROR(_xlfn.XLOOKUP($B6897,'Ownership Metrics'!$A:$A,'Ownership Metrics'!$E:$E),"")</f>
        <v>44.87</v>
      </c>
      <c r="Q6897" s="30">
        <f>IFERROR(_xlfn.XLOOKUP($B6897,'Ownership Metrics'!$A:$A,'Ownership Metrics'!$F:$F),"")</f>
        <v>12</v>
      </c>
      <c r="R6897" s="30">
        <f>IFERROR(_xlfn.XLOOKUP($B6897,'Ownership Metrics'!$A:$A,'Ownership Metrics'!$G:$G),"")</f>
        <v>30</v>
      </c>
      <c r="S6897" s="27" t="str">
        <f>IFERROR(_xlfn.XLOOKUP($B6897,'Ownership Metrics'!$A:$A,'Ownership Metrics'!$H:$H),"")</f>
        <v>Moderat</v>
      </c>
      <c r="T6897" s="27" t="str">
        <f>IFERROR(_xlfn.XLOOKUP($B6897,'Ownership Metrics'!$A:$A,'Ownership Metrics'!$I:$I),"")</f>
        <v>Sedang</v>
      </c>
      <c r="U6897" s="27">
        <f>IF(COUNTIFS($B$2:$B6897,$B6897,$D$2:$D6897,$D6897)=1,1,0)</f>
        <v>1</v>
      </c>
      <c r="V6897" s="27">
        <f t="shared" si="322"/>
        <v>3.94</v>
      </c>
      <c r="W6897" s="27">
        <f t="shared" si="323"/>
        <v>5</v>
      </c>
      <c r="X6897" s="27">
        <f t="shared" si="321"/>
        <v>3.9399993103000002</v>
      </c>
    </row>
    <row r="6898" spans="1:24" x14ac:dyDescent="0.25">
      <c r="A6898" s="26">
        <v>46265</v>
      </c>
      <c r="B6898" s="27" t="s">
        <v>11069</v>
      </c>
      <c r="C6898" s="27" t="s">
        <v>6967</v>
      </c>
      <c r="D6898" s="27" t="s">
        <v>6969</v>
      </c>
      <c r="E6898" s="27" t="s">
        <v>83</v>
      </c>
      <c r="F6898" s="27" t="s">
        <v>32</v>
      </c>
      <c r="G6898" s="27"/>
      <c r="H6898" s="27" t="s">
        <v>62</v>
      </c>
      <c r="I6898" s="28">
        <v>180000000</v>
      </c>
      <c r="J6898" s="28">
        <v>0</v>
      </c>
      <c r="K6898" s="28">
        <v>180000000</v>
      </c>
      <c r="L6898" s="29">
        <v>1.0900000000000001</v>
      </c>
      <c r="M6898" s="29">
        <f>IFERROR(_xlfn.XLOOKUP($B6898,'Ownership Metrics'!$A:$A,'Ownership Metrics'!$B:$B),"")</f>
        <v>32.32</v>
      </c>
      <c r="N6898" s="28">
        <f>IFERROR(_xlfn.XLOOKUP($B6898,'Ownership Metrics'!$A:$A,'Ownership Metrics'!$C:$C),"")</f>
        <v>1228</v>
      </c>
      <c r="O6898" s="29">
        <f>IFERROR(_xlfn.XLOOKUP($B6898,'Ownership Metrics'!$A:$A,'Ownership Metrics'!$D:$D),"")</f>
        <v>32.94</v>
      </c>
      <c r="P6898" s="29">
        <f>IFERROR(_xlfn.XLOOKUP($B6898,'Ownership Metrics'!$A:$A,'Ownership Metrics'!$E:$E),"")</f>
        <v>44.87</v>
      </c>
      <c r="Q6898" s="30">
        <f>IFERROR(_xlfn.XLOOKUP($B6898,'Ownership Metrics'!$A:$A,'Ownership Metrics'!$F:$F),"")</f>
        <v>12</v>
      </c>
      <c r="R6898" s="30">
        <f>IFERROR(_xlfn.XLOOKUP($B6898,'Ownership Metrics'!$A:$A,'Ownership Metrics'!$G:$G),"")</f>
        <v>30</v>
      </c>
      <c r="S6898" s="27" t="str">
        <f>IFERROR(_xlfn.XLOOKUP($B6898,'Ownership Metrics'!$A:$A,'Ownership Metrics'!$H:$H),"")</f>
        <v>Moderat</v>
      </c>
      <c r="T6898" s="27" t="str">
        <f>IFERROR(_xlfn.XLOOKUP($B6898,'Ownership Metrics'!$A:$A,'Ownership Metrics'!$I:$I),"")</f>
        <v>Sedang</v>
      </c>
      <c r="U6898" s="27">
        <f>IF(COUNTIFS($B$2:$B6898,$B6898,$D$2:$D6898,$D6898)=1,1,0)</f>
        <v>1</v>
      </c>
      <c r="V6898" s="27">
        <f t="shared" si="322"/>
        <v>1.0900000000000001</v>
      </c>
      <c r="W6898" s="27">
        <f t="shared" si="323"/>
        <v>12</v>
      </c>
      <c r="X6898" s="27">
        <f t="shared" si="321"/>
        <v>1.0899993102000001</v>
      </c>
    </row>
    <row r="6899" spans="1:24" x14ac:dyDescent="0.25">
      <c r="A6899" s="26">
        <v>46265</v>
      </c>
      <c r="B6899" s="27" t="s">
        <v>11069</v>
      </c>
      <c r="C6899" s="27" t="s">
        <v>6967</v>
      </c>
      <c r="D6899" s="27" t="s">
        <v>207</v>
      </c>
      <c r="E6899" s="27" t="s">
        <v>26</v>
      </c>
      <c r="F6899" s="27" t="s">
        <v>32</v>
      </c>
      <c r="G6899" s="27"/>
      <c r="H6899" s="27" t="s">
        <v>64</v>
      </c>
      <c r="I6899" s="28">
        <v>714197000</v>
      </c>
      <c r="J6899" s="28">
        <v>0</v>
      </c>
      <c r="K6899" s="28">
        <v>714197000</v>
      </c>
      <c r="L6899" s="29">
        <v>4.34</v>
      </c>
      <c r="M6899" s="29">
        <f>IFERROR(_xlfn.XLOOKUP($B6899,'Ownership Metrics'!$A:$A,'Ownership Metrics'!$B:$B),"")</f>
        <v>32.32</v>
      </c>
      <c r="N6899" s="28">
        <f>IFERROR(_xlfn.XLOOKUP($B6899,'Ownership Metrics'!$A:$A,'Ownership Metrics'!$C:$C),"")</f>
        <v>1228</v>
      </c>
      <c r="O6899" s="29">
        <f>IFERROR(_xlfn.XLOOKUP($B6899,'Ownership Metrics'!$A:$A,'Ownership Metrics'!$D:$D),"")</f>
        <v>32.94</v>
      </c>
      <c r="P6899" s="29">
        <f>IFERROR(_xlfn.XLOOKUP($B6899,'Ownership Metrics'!$A:$A,'Ownership Metrics'!$E:$E),"")</f>
        <v>44.87</v>
      </c>
      <c r="Q6899" s="30">
        <f>IFERROR(_xlfn.XLOOKUP($B6899,'Ownership Metrics'!$A:$A,'Ownership Metrics'!$F:$F),"")</f>
        <v>12</v>
      </c>
      <c r="R6899" s="30">
        <f>IFERROR(_xlfn.XLOOKUP($B6899,'Ownership Metrics'!$A:$A,'Ownership Metrics'!$G:$G),"")</f>
        <v>30</v>
      </c>
      <c r="S6899" s="27" t="str">
        <f>IFERROR(_xlfn.XLOOKUP($B6899,'Ownership Metrics'!$A:$A,'Ownership Metrics'!$H:$H),"")</f>
        <v>Moderat</v>
      </c>
      <c r="T6899" s="27" t="str">
        <f>IFERROR(_xlfn.XLOOKUP($B6899,'Ownership Metrics'!$A:$A,'Ownership Metrics'!$I:$I),"")</f>
        <v>Sedang</v>
      </c>
      <c r="U6899" s="27">
        <f>IF(COUNTIFS($B$2:$B6899,$B6899,$D$2:$D6899,$D6899)=1,1,0)</f>
        <v>1</v>
      </c>
      <c r="V6899" s="27">
        <f t="shared" si="322"/>
        <v>4.34</v>
      </c>
      <c r="W6899" s="27">
        <f t="shared" si="323"/>
        <v>4</v>
      </c>
      <c r="X6899" s="27">
        <f t="shared" si="321"/>
        <v>4.3399993100999996</v>
      </c>
    </row>
    <row r="6900" spans="1:24" x14ac:dyDescent="0.25">
      <c r="A6900" s="26">
        <v>46265</v>
      </c>
      <c r="B6900" s="27" t="s">
        <v>11069</v>
      </c>
      <c r="C6900" s="27" t="s">
        <v>6967</v>
      </c>
      <c r="D6900" s="27" t="s">
        <v>348</v>
      </c>
      <c r="E6900" s="27" t="s">
        <v>26</v>
      </c>
      <c r="F6900" s="27" t="s">
        <v>32</v>
      </c>
      <c r="G6900" s="27"/>
      <c r="H6900" s="27" t="s">
        <v>64</v>
      </c>
      <c r="I6900" s="28">
        <v>594000000</v>
      </c>
      <c r="J6900" s="28">
        <v>0</v>
      </c>
      <c r="K6900" s="28">
        <v>594000000</v>
      </c>
      <c r="L6900" s="29">
        <v>3.61</v>
      </c>
      <c r="M6900" s="29">
        <f>IFERROR(_xlfn.XLOOKUP($B6900,'Ownership Metrics'!$A:$A,'Ownership Metrics'!$B:$B),"")</f>
        <v>32.32</v>
      </c>
      <c r="N6900" s="28">
        <f>IFERROR(_xlfn.XLOOKUP($B6900,'Ownership Metrics'!$A:$A,'Ownership Metrics'!$C:$C),"")</f>
        <v>1228</v>
      </c>
      <c r="O6900" s="29">
        <f>IFERROR(_xlfn.XLOOKUP($B6900,'Ownership Metrics'!$A:$A,'Ownership Metrics'!$D:$D),"")</f>
        <v>32.94</v>
      </c>
      <c r="P6900" s="29">
        <f>IFERROR(_xlfn.XLOOKUP($B6900,'Ownership Metrics'!$A:$A,'Ownership Metrics'!$E:$E),"")</f>
        <v>44.87</v>
      </c>
      <c r="Q6900" s="30">
        <f>IFERROR(_xlfn.XLOOKUP($B6900,'Ownership Metrics'!$A:$A,'Ownership Metrics'!$F:$F),"")</f>
        <v>12</v>
      </c>
      <c r="R6900" s="30">
        <f>IFERROR(_xlfn.XLOOKUP($B6900,'Ownership Metrics'!$A:$A,'Ownership Metrics'!$G:$G),"")</f>
        <v>30</v>
      </c>
      <c r="S6900" s="27" t="str">
        <f>IFERROR(_xlfn.XLOOKUP($B6900,'Ownership Metrics'!$A:$A,'Ownership Metrics'!$H:$H),"")</f>
        <v>Moderat</v>
      </c>
      <c r="T6900" s="27" t="str">
        <f>IFERROR(_xlfn.XLOOKUP($B6900,'Ownership Metrics'!$A:$A,'Ownership Metrics'!$I:$I),"")</f>
        <v>Sedang</v>
      </c>
      <c r="U6900" s="27">
        <f>IF(COUNTIFS($B$2:$B6900,$B6900,$D$2:$D6900,$D6900)=1,1,0)</f>
        <v>1</v>
      </c>
      <c r="V6900" s="27">
        <f t="shared" si="322"/>
        <v>3.61</v>
      </c>
      <c r="W6900" s="27">
        <f t="shared" si="323"/>
        <v>6</v>
      </c>
      <c r="X6900" s="27">
        <f t="shared" si="321"/>
        <v>3.6099993100000001</v>
      </c>
    </row>
    <row r="6901" spans="1:24" x14ac:dyDescent="0.25">
      <c r="A6901" s="26">
        <v>46265</v>
      </c>
      <c r="B6901" s="27" t="s">
        <v>11069</v>
      </c>
      <c r="C6901" s="27" t="s">
        <v>6967</v>
      </c>
      <c r="D6901" s="27" t="s">
        <v>851</v>
      </c>
      <c r="E6901" s="27" t="s">
        <v>26</v>
      </c>
      <c r="F6901" s="27" t="s">
        <v>32</v>
      </c>
      <c r="G6901" s="27"/>
      <c r="H6901" s="27" t="s">
        <v>128</v>
      </c>
      <c r="I6901" s="28">
        <v>828013500</v>
      </c>
      <c r="J6901" s="28">
        <v>0</v>
      </c>
      <c r="K6901" s="28">
        <v>828013500</v>
      </c>
      <c r="L6901" s="29">
        <v>5.03</v>
      </c>
      <c r="M6901" s="29">
        <f>IFERROR(_xlfn.XLOOKUP($B6901,'Ownership Metrics'!$A:$A,'Ownership Metrics'!$B:$B),"")</f>
        <v>32.32</v>
      </c>
      <c r="N6901" s="28">
        <f>IFERROR(_xlfn.XLOOKUP($B6901,'Ownership Metrics'!$A:$A,'Ownership Metrics'!$C:$C),"")</f>
        <v>1228</v>
      </c>
      <c r="O6901" s="29">
        <f>IFERROR(_xlfn.XLOOKUP($B6901,'Ownership Metrics'!$A:$A,'Ownership Metrics'!$D:$D),"")</f>
        <v>32.94</v>
      </c>
      <c r="P6901" s="29">
        <f>IFERROR(_xlfn.XLOOKUP($B6901,'Ownership Metrics'!$A:$A,'Ownership Metrics'!$E:$E),"")</f>
        <v>44.87</v>
      </c>
      <c r="Q6901" s="30">
        <f>IFERROR(_xlfn.XLOOKUP($B6901,'Ownership Metrics'!$A:$A,'Ownership Metrics'!$F:$F),"")</f>
        <v>12</v>
      </c>
      <c r="R6901" s="30">
        <f>IFERROR(_xlfn.XLOOKUP($B6901,'Ownership Metrics'!$A:$A,'Ownership Metrics'!$G:$G),"")</f>
        <v>30</v>
      </c>
      <c r="S6901" s="27" t="str">
        <f>IFERROR(_xlfn.XLOOKUP($B6901,'Ownership Metrics'!$A:$A,'Ownership Metrics'!$H:$H),"")</f>
        <v>Moderat</v>
      </c>
      <c r="T6901" s="27" t="str">
        <f>IFERROR(_xlfn.XLOOKUP($B6901,'Ownership Metrics'!$A:$A,'Ownership Metrics'!$I:$I),"")</f>
        <v>Sedang</v>
      </c>
      <c r="U6901" s="27">
        <f>IF(COUNTIFS($B$2:$B6901,$B6901,$D$2:$D6901,$D6901)=1,1,0)</f>
        <v>1</v>
      </c>
      <c r="V6901" s="27">
        <f t="shared" si="322"/>
        <v>5.03</v>
      </c>
      <c r="W6901" s="27">
        <f t="shared" si="323"/>
        <v>3</v>
      </c>
      <c r="X6901" s="27">
        <f t="shared" si="321"/>
        <v>5.0299993099</v>
      </c>
    </row>
    <row r="6902" spans="1:24" x14ac:dyDescent="0.25">
      <c r="A6902" s="26">
        <v>46265</v>
      </c>
      <c r="B6902" s="27" t="s">
        <v>11069</v>
      </c>
      <c r="C6902" s="27" t="s">
        <v>6967</v>
      </c>
      <c r="D6902" s="27" t="s">
        <v>2120</v>
      </c>
      <c r="E6902" s="27" t="s">
        <v>35</v>
      </c>
      <c r="F6902" s="27" t="s">
        <v>23</v>
      </c>
      <c r="G6902" s="27" t="s">
        <v>36</v>
      </c>
      <c r="H6902" s="27" t="s">
        <v>24</v>
      </c>
      <c r="I6902" s="28">
        <v>300000000</v>
      </c>
      <c r="J6902" s="28">
        <v>0</v>
      </c>
      <c r="K6902" s="28">
        <v>300000000</v>
      </c>
      <c r="L6902" s="29">
        <v>1.82</v>
      </c>
      <c r="M6902" s="29">
        <f>IFERROR(_xlfn.XLOOKUP($B6902,'Ownership Metrics'!$A:$A,'Ownership Metrics'!$B:$B),"")</f>
        <v>32.32</v>
      </c>
      <c r="N6902" s="28">
        <f>IFERROR(_xlfn.XLOOKUP($B6902,'Ownership Metrics'!$A:$A,'Ownership Metrics'!$C:$C),"")</f>
        <v>1228</v>
      </c>
      <c r="O6902" s="29">
        <f>IFERROR(_xlfn.XLOOKUP($B6902,'Ownership Metrics'!$A:$A,'Ownership Metrics'!$D:$D),"")</f>
        <v>32.94</v>
      </c>
      <c r="P6902" s="29">
        <f>IFERROR(_xlfn.XLOOKUP($B6902,'Ownership Metrics'!$A:$A,'Ownership Metrics'!$E:$E),"")</f>
        <v>44.87</v>
      </c>
      <c r="Q6902" s="30">
        <f>IFERROR(_xlfn.XLOOKUP($B6902,'Ownership Metrics'!$A:$A,'Ownership Metrics'!$F:$F),"")</f>
        <v>12</v>
      </c>
      <c r="R6902" s="30">
        <f>IFERROR(_xlfn.XLOOKUP($B6902,'Ownership Metrics'!$A:$A,'Ownership Metrics'!$G:$G),"")</f>
        <v>30</v>
      </c>
      <c r="S6902" s="27" t="str">
        <f>IFERROR(_xlfn.XLOOKUP($B6902,'Ownership Metrics'!$A:$A,'Ownership Metrics'!$H:$H),"")</f>
        <v>Moderat</v>
      </c>
      <c r="T6902" s="27" t="str">
        <f>IFERROR(_xlfn.XLOOKUP($B6902,'Ownership Metrics'!$A:$A,'Ownership Metrics'!$I:$I),"")</f>
        <v>Sedang</v>
      </c>
      <c r="U6902" s="27">
        <f>IF(COUNTIFS($B$2:$B6902,$B6902,$D$2:$D6902,$D6902)=1,1,0)</f>
        <v>1</v>
      </c>
      <c r="V6902" s="27">
        <f t="shared" si="322"/>
        <v>1.82</v>
      </c>
      <c r="W6902" s="27">
        <f t="shared" si="323"/>
        <v>9</v>
      </c>
      <c r="X6902" s="27">
        <f t="shared" si="321"/>
        <v>1.8199993098</v>
      </c>
    </row>
    <row r="6903" spans="1:24" x14ac:dyDescent="0.25">
      <c r="A6903" s="26">
        <v>46265</v>
      </c>
      <c r="B6903" s="27" t="s">
        <v>11069</v>
      </c>
      <c r="C6903" s="27" t="s">
        <v>6967</v>
      </c>
      <c r="D6903" s="27" t="s">
        <v>6970</v>
      </c>
      <c r="E6903" s="27" t="s">
        <v>35</v>
      </c>
      <c r="F6903" s="27" t="s">
        <v>23</v>
      </c>
      <c r="G6903" s="27" t="s">
        <v>36</v>
      </c>
      <c r="H6903" s="27" t="s">
        <v>24</v>
      </c>
      <c r="I6903" s="28">
        <v>183560000</v>
      </c>
      <c r="J6903" s="28">
        <v>0</v>
      </c>
      <c r="K6903" s="28">
        <v>183560000</v>
      </c>
      <c r="L6903" s="29">
        <v>1.1100000000000001</v>
      </c>
      <c r="M6903" s="29">
        <f>IFERROR(_xlfn.XLOOKUP($B6903,'Ownership Metrics'!$A:$A,'Ownership Metrics'!$B:$B),"")</f>
        <v>32.32</v>
      </c>
      <c r="N6903" s="28">
        <f>IFERROR(_xlfn.XLOOKUP($B6903,'Ownership Metrics'!$A:$A,'Ownership Metrics'!$C:$C),"")</f>
        <v>1228</v>
      </c>
      <c r="O6903" s="29">
        <f>IFERROR(_xlfn.XLOOKUP($B6903,'Ownership Metrics'!$A:$A,'Ownership Metrics'!$D:$D),"")</f>
        <v>32.94</v>
      </c>
      <c r="P6903" s="29">
        <f>IFERROR(_xlfn.XLOOKUP($B6903,'Ownership Metrics'!$A:$A,'Ownership Metrics'!$E:$E),"")</f>
        <v>44.87</v>
      </c>
      <c r="Q6903" s="30">
        <f>IFERROR(_xlfn.XLOOKUP($B6903,'Ownership Metrics'!$A:$A,'Ownership Metrics'!$F:$F),"")</f>
        <v>12</v>
      </c>
      <c r="R6903" s="30">
        <f>IFERROR(_xlfn.XLOOKUP($B6903,'Ownership Metrics'!$A:$A,'Ownership Metrics'!$G:$G),"")</f>
        <v>30</v>
      </c>
      <c r="S6903" s="27" t="str">
        <f>IFERROR(_xlfn.XLOOKUP($B6903,'Ownership Metrics'!$A:$A,'Ownership Metrics'!$H:$H),"")</f>
        <v>Moderat</v>
      </c>
      <c r="T6903" s="27" t="str">
        <f>IFERROR(_xlfn.XLOOKUP($B6903,'Ownership Metrics'!$A:$A,'Ownership Metrics'!$I:$I),"")</f>
        <v>Sedang</v>
      </c>
      <c r="U6903" s="27">
        <f>IF(COUNTIFS($B$2:$B6903,$B6903,$D$2:$D6903,$D6903)=1,1,0)</f>
        <v>1</v>
      </c>
      <c r="V6903" s="27">
        <f t="shared" si="322"/>
        <v>1.1100000000000001</v>
      </c>
      <c r="W6903" s="27">
        <f t="shared" si="323"/>
        <v>11</v>
      </c>
      <c r="X6903" s="27">
        <f t="shared" si="321"/>
        <v>1.1099993097</v>
      </c>
    </row>
    <row r="6904" spans="1:24" x14ac:dyDescent="0.25">
      <c r="A6904" s="26">
        <v>46265</v>
      </c>
      <c r="B6904" s="27" t="s">
        <v>11069</v>
      </c>
      <c r="C6904" s="27" t="s">
        <v>6967</v>
      </c>
      <c r="D6904" s="27" t="s">
        <v>6971</v>
      </c>
      <c r="E6904" s="27" t="s">
        <v>72</v>
      </c>
      <c r="F6904" s="27" t="s">
        <v>32</v>
      </c>
      <c r="G6904" s="27"/>
      <c r="H6904" s="27" t="s">
        <v>62</v>
      </c>
      <c r="I6904" s="28">
        <v>319768200</v>
      </c>
      <c r="J6904" s="28">
        <v>0</v>
      </c>
      <c r="K6904" s="28">
        <v>319768200</v>
      </c>
      <c r="L6904" s="29">
        <v>1.94</v>
      </c>
      <c r="M6904" s="29">
        <f>IFERROR(_xlfn.XLOOKUP($B6904,'Ownership Metrics'!$A:$A,'Ownership Metrics'!$B:$B),"")</f>
        <v>32.32</v>
      </c>
      <c r="N6904" s="28">
        <f>IFERROR(_xlfn.XLOOKUP($B6904,'Ownership Metrics'!$A:$A,'Ownership Metrics'!$C:$C),"")</f>
        <v>1228</v>
      </c>
      <c r="O6904" s="29">
        <f>IFERROR(_xlfn.XLOOKUP($B6904,'Ownership Metrics'!$A:$A,'Ownership Metrics'!$D:$D),"")</f>
        <v>32.94</v>
      </c>
      <c r="P6904" s="29">
        <f>IFERROR(_xlfn.XLOOKUP($B6904,'Ownership Metrics'!$A:$A,'Ownership Metrics'!$E:$E),"")</f>
        <v>44.87</v>
      </c>
      <c r="Q6904" s="30">
        <f>IFERROR(_xlfn.XLOOKUP($B6904,'Ownership Metrics'!$A:$A,'Ownership Metrics'!$F:$F),"")</f>
        <v>12</v>
      </c>
      <c r="R6904" s="30">
        <f>IFERROR(_xlfn.XLOOKUP($B6904,'Ownership Metrics'!$A:$A,'Ownership Metrics'!$G:$G),"")</f>
        <v>30</v>
      </c>
      <c r="S6904" s="27" t="str">
        <f>IFERROR(_xlfn.XLOOKUP($B6904,'Ownership Metrics'!$A:$A,'Ownership Metrics'!$H:$H),"")</f>
        <v>Moderat</v>
      </c>
      <c r="T6904" s="27" t="str">
        <f>IFERROR(_xlfn.XLOOKUP($B6904,'Ownership Metrics'!$A:$A,'Ownership Metrics'!$I:$I),"")</f>
        <v>Sedang</v>
      </c>
      <c r="U6904" s="27">
        <f>IF(COUNTIFS($B$2:$B6904,$B6904,$D$2:$D6904,$D6904)=1,1,0)</f>
        <v>1</v>
      </c>
      <c r="V6904" s="27">
        <f t="shared" si="322"/>
        <v>1.94</v>
      </c>
      <c r="W6904" s="27">
        <f t="shared" si="323"/>
        <v>8</v>
      </c>
      <c r="X6904" s="27">
        <f t="shared" si="321"/>
        <v>1.9399993095999999</v>
      </c>
    </row>
    <row r="6905" spans="1:24" x14ac:dyDescent="0.25">
      <c r="A6905" s="26">
        <v>46265</v>
      </c>
      <c r="B6905" s="27" t="s">
        <v>11069</v>
      </c>
      <c r="C6905" s="27" t="s">
        <v>6967</v>
      </c>
      <c r="D6905" s="27" t="s">
        <v>2578</v>
      </c>
      <c r="E6905" s="27" t="s">
        <v>26</v>
      </c>
      <c r="F6905" s="27" t="s">
        <v>32</v>
      </c>
      <c r="G6905" s="27"/>
      <c r="H6905" s="27" t="s">
        <v>64</v>
      </c>
      <c r="I6905" s="28">
        <v>297625200</v>
      </c>
      <c r="J6905" s="28">
        <v>0</v>
      </c>
      <c r="K6905" s="28">
        <v>297625200</v>
      </c>
      <c r="L6905" s="29">
        <v>1.81</v>
      </c>
      <c r="M6905" s="29">
        <f>IFERROR(_xlfn.XLOOKUP($B6905,'Ownership Metrics'!$A:$A,'Ownership Metrics'!$B:$B),"")</f>
        <v>32.32</v>
      </c>
      <c r="N6905" s="28">
        <f>IFERROR(_xlfn.XLOOKUP($B6905,'Ownership Metrics'!$A:$A,'Ownership Metrics'!$C:$C),"")</f>
        <v>1228</v>
      </c>
      <c r="O6905" s="29">
        <f>IFERROR(_xlfn.XLOOKUP($B6905,'Ownership Metrics'!$A:$A,'Ownership Metrics'!$D:$D),"")</f>
        <v>32.94</v>
      </c>
      <c r="P6905" s="29">
        <f>IFERROR(_xlfn.XLOOKUP($B6905,'Ownership Metrics'!$A:$A,'Ownership Metrics'!$E:$E),"")</f>
        <v>44.87</v>
      </c>
      <c r="Q6905" s="30">
        <f>IFERROR(_xlfn.XLOOKUP($B6905,'Ownership Metrics'!$A:$A,'Ownership Metrics'!$F:$F),"")</f>
        <v>12</v>
      </c>
      <c r="R6905" s="30">
        <f>IFERROR(_xlfn.XLOOKUP($B6905,'Ownership Metrics'!$A:$A,'Ownership Metrics'!$G:$G),"")</f>
        <v>30</v>
      </c>
      <c r="S6905" s="27" t="str">
        <f>IFERROR(_xlfn.XLOOKUP($B6905,'Ownership Metrics'!$A:$A,'Ownership Metrics'!$H:$H),"")</f>
        <v>Moderat</v>
      </c>
      <c r="T6905" s="27" t="str">
        <f>IFERROR(_xlfn.XLOOKUP($B6905,'Ownership Metrics'!$A:$A,'Ownership Metrics'!$I:$I),"")</f>
        <v>Sedang</v>
      </c>
      <c r="U6905" s="27">
        <f>IF(COUNTIFS($B$2:$B6905,$B6905,$D$2:$D6905,$D6905)=1,1,0)</f>
        <v>1</v>
      </c>
      <c r="V6905" s="27">
        <f t="shared" si="322"/>
        <v>1.81</v>
      </c>
      <c r="W6905" s="27">
        <f t="shared" si="323"/>
        <v>10</v>
      </c>
      <c r="X6905" s="27">
        <f t="shared" si="321"/>
        <v>1.8099993095</v>
      </c>
    </row>
    <row r="6906" spans="1:24" x14ac:dyDescent="0.25">
      <c r="A6906" s="26">
        <v>46265</v>
      </c>
      <c r="B6906" s="27" t="s">
        <v>11069</v>
      </c>
      <c r="C6906" s="27" t="s">
        <v>6967</v>
      </c>
      <c r="D6906" s="27" t="s">
        <v>6972</v>
      </c>
      <c r="E6906" s="27" t="s">
        <v>51</v>
      </c>
      <c r="F6906" s="27" t="s">
        <v>32</v>
      </c>
      <c r="G6906" s="27"/>
      <c r="H6906" s="27" t="s">
        <v>62</v>
      </c>
      <c r="I6906" s="28">
        <v>517945800</v>
      </c>
      <c r="J6906" s="28">
        <v>0</v>
      </c>
      <c r="K6906" s="28">
        <v>517945800</v>
      </c>
      <c r="L6906" s="29">
        <v>3.15</v>
      </c>
      <c r="M6906" s="29">
        <f>IFERROR(_xlfn.XLOOKUP($B6906,'Ownership Metrics'!$A:$A,'Ownership Metrics'!$B:$B),"")</f>
        <v>32.32</v>
      </c>
      <c r="N6906" s="28">
        <f>IFERROR(_xlfn.XLOOKUP($B6906,'Ownership Metrics'!$A:$A,'Ownership Metrics'!$C:$C),"")</f>
        <v>1228</v>
      </c>
      <c r="O6906" s="29">
        <f>IFERROR(_xlfn.XLOOKUP($B6906,'Ownership Metrics'!$A:$A,'Ownership Metrics'!$D:$D),"")</f>
        <v>32.94</v>
      </c>
      <c r="P6906" s="29">
        <f>IFERROR(_xlfn.XLOOKUP($B6906,'Ownership Metrics'!$A:$A,'Ownership Metrics'!$E:$E),"")</f>
        <v>44.87</v>
      </c>
      <c r="Q6906" s="30">
        <f>IFERROR(_xlfn.XLOOKUP($B6906,'Ownership Metrics'!$A:$A,'Ownership Metrics'!$F:$F),"")</f>
        <v>12</v>
      </c>
      <c r="R6906" s="30">
        <f>IFERROR(_xlfn.XLOOKUP($B6906,'Ownership Metrics'!$A:$A,'Ownership Metrics'!$G:$G),"")</f>
        <v>30</v>
      </c>
      <c r="S6906" s="27" t="str">
        <f>IFERROR(_xlfn.XLOOKUP($B6906,'Ownership Metrics'!$A:$A,'Ownership Metrics'!$H:$H),"")</f>
        <v>Moderat</v>
      </c>
      <c r="T6906" s="27" t="str">
        <f>IFERROR(_xlfn.XLOOKUP($B6906,'Ownership Metrics'!$A:$A,'Ownership Metrics'!$I:$I),"")</f>
        <v>Sedang</v>
      </c>
      <c r="U6906" s="27">
        <f>IF(COUNTIFS($B$2:$B6906,$B6906,$D$2:$D6906,$D6906)=1,1,0)</f>
        <v>1</v>
      </c>
      <c r="V6906" s="27">
        <f t="shared" si="322"/>
        <v>3.15</v>
      </c>
      <c r="W6906" s="27">
        <f t="shared" si="323"/>
        <v>7</v>
      </c>
      <c r="X6906" s="27">
        <f t="shared" si="321"/>
        <v>3.1499993094000001</v>
      </c>
    </row>
    <row r="6907" spans="1:24" x14ac:dyDescent="0.25">
      <c r="A6907" s="26">
        <v>46265</v>
      </c>
      <c r="B6907" s="27" t="s">
        <v>11070</v>
      </c>
      <c r="C6907" s="27" t="s">
        <v>6974</v>
      </c>
      <c r="D6907" s="27" t="s">
        <v>2515</v>
      </c>
      <c r="E6907" s="27" t="s">
        <v>22</v>
      </c>
      <c r="F6907" s="27" t="s">
        <v>23</v>
      </c>
      <c r="G6907" s="27"/>
      <c r="H6907" s="27" t="s">
        <v>24</v>
      </c>
      <c r="I6907" s="28">
        <v>500000000</v>
      </c>
      <c r="J6907" s="28">
        <v>0</v>
      </c>
      <c r="K6907" s="28">
        <v>500000000</v>
      </c>
      <c r="L6907" s="29">
        <v>1.1399999999999999</v>
      </c>
      <c r="M6907" s="29">
        <f>IFERROR(_xlfn.XLOOKUP($B6907,'Ownership Metrics'!$A:$A,'Ownership Metrics'!$B:$B),"")</f>
        <v>9.67</v>
      </c>
      <c r="N6907" s="28">
        <f>IFERROR(_xlfn.XLOOKUP($B6907,'Ownership Metrics'!$A:$A,'Ownership Metrics'!$C:$C),"")</f>
        <v>1167</v>
      </c>
      <c r="O6907" s="29">
        <f>IFERROR(_xlfn.XLOOKUP($B6907,'Ownership Metrics'!$A:$A,'Ownership Metrics'!$D:$D),"")</f>
        <v>24.4</v>
      </c>
      <c r="P6907" s="29">
        <f>IFERROR(_xlfn.XLOOKUP($B6907,'Ownership Metrics'!$A:$A,'Ownership Metrics'!$E:$E),"")</f>
        <v>49.4</v>
      </c>
      <c r="Q6907" s="30">
        <f>IFERROR(_xlfn.XLOOKUP($B6907,'Ownership Metrics'!$A:$A,'Ownership Metrics'!$F:$F),"")</f>
        <v>20</v>
      </c>
      <c r="R6907" s="30">
        <f>IFERROR(_xlfn.XLOOKUP($B6907,'Ownership Metrics'!$A:$A,'Ownership Metrics'!$G:$G),"")</f>
        <v>23</v>
      </c>
      <c r="S6907" s="27" t="str">
        <f>IFERROR(_xlfn.XLOOKUP($B6907,'Ownership Metrics'!$A:$A,'Ownership Metrics'!$H:$H),"")</f>
        <v>Moderat</v>
      </c>
      <c r="T6907" s="27" t="str">
        <f>IFERROR(_xlfn.XLOOKUP($B6907,'Ownership Metrics'!$A:$A,'Ownership Metrics'!$I:$I),"")</f>
        <v>Rendah</v>
      </c>
      <c r="U6907" s="27">
        <f>IF(COUNTIFS($B$2:$B6907,$B6907,$D$2:$D6907,$D6907)=1,1,0)</f>
        <v>1</v>
      </c>
      <c r="V6907" s="27">
        <f t="shared" si="322"/>
        <v>1.1399999999999999</v>
      </c>
      <c r="W6907" s="27">
        <f t="shared" si="323"/>
        <v>19</v>
      </c>
      <c r="X6907" s="27">
        <f t="shared" si="321"/>
        <v>1.1399993092999998</v>
      </c>
    </row>
    <row r="6908" spans="1:24" x14ac:dyDescent="0.25">
      <c r="A6908" s="26">
        <v>46265</v>
      </c>
      <c r="B6908" s="27" t="s">
        <v>11070</v>
      </c>
      <c r="C6908" s="27" t="s">
        <v>6974</v>
      </c>
      <c r="D6908" s="27" t="s">
        <v>6975</v>
      </c>
      <c r="E6908" s="27" t="s">
        <v>22</v>
      </c>
      <c r="F6908" s="27" t="s">
        <v>23</v>
      </c>
      <c r="G6908" s="27"/>
      <c r="H6908" s="27" t="s">
        <v>24</v>
      </c>
      <c r="I6908" s="28">
        <v>1724237984</v>
      </c>
      <c r="J6908" s="28">
        <v>0</v>
      </c>
      <c r="K6908" s="28">
        <v>1724237984</v>
      </c>
      <c r="L6908" s="29">
        <v>3.94</v>
      </c>
      <c r="M6908" s="29">
        <f>IFERROR(_xlfn.XLOOKUP($B6908,'Ownership Metrics'!$A:$A,'Ownership Metrics'!$B:$B),"")</f>
        <v>9.67</v>
      </c>
      <c r="N6908" s="28">
        <f>IFERROR(_xlfn.XLOOKUP($B6908,'Ownership Metrics'!$A:$A,'Ownership Metrics'!$C:$C),"")</f>
        <v>1167</v>
      </c>
      <c r="O6908" s="29">
        <f>IFERROR(_xlfn.XLOOKUP($B6908,'Ownership Metrics'!$A:$A,'Ownership Metrics'!$D:$D),"")</f>
        <v>24.4</v>
      </c>
      <c r="P6908" s="29">
        <f>IFERROR(_xlfn.XLOOKUP($B6908,'Ownership Metrics'!$A:$A,'Ownership Metrics'!$E:$E),"")</f>
        <v>49.4</v>
      </c>
      <c r="Q6908" s="30">
        <f>IFERROR(_xlfn.XLOOKUP($B6908,'Ownership Metrics'!$A:$A,'Ownership Metrics'!$F:$F),"")</f>
        <v>20</v>
      </c>
      <c r="R6908" s="30">
        <f>IFERROR(_xlfn.XLOOKUP($B6908,'Ownership Metrics'!$A:$A,'Ownership Metrics'!$G:$G),"")</f>
        <v>23</v>
      </c>
      <c r="S6908" s="27" t="str">
        <f>IFERROR(_xlfn.XLOOKUP($B6908,'Ownership Metrics'!$A:$A,'Ownership Metrics'!$H:$H),"")</f>
        <v>Moderat</v>
      </c>
      <c r="T6908" s="27" t="str">
        <f>IFERROR(_xlfn.XLOOKUP($B6908,'Ownership Metrics'!$A:$A,'Ownership Metrics'!$I:$I),"")</f>
        <v>Rendah</v>
      </c>
      <c r="U6908" s="27">
        <f>IF(COUNTIFS($B$2:$B6908,$B6908,$D$2:$D6908,$D6908)=1,1,0)</f>
        <v>1</v>
      </c>
      <c r="V6908" s="27">
        <f t="shared" si="322"/>
        <v>3.94</v>
      </c>
      <c r="W6908" s="27">
        <f t="shared" si="323"/>
        <v>3</v>
      </c>
      <c r="X6908" s="27">
        <f t="shared" si="321"/>
        <v>3.9399993092000001</v>
      </c>
    </row>
    <row r="6909" spans="1:24" x14ac:dyDescent="0.25">
      <c r="A6909" s="26">
        <v>46265</v>
      </c>
      <c r="B6909" s="27" t="s">
        <v>11070</v>
      </c>
      <c r="C6909" s="27" t="s">
        <v>6974</v>
      </c>
      <c r="D6909" s="27" t="s">
        <v>4430</v>
      </c>
      <c r="E6909" s="27" t="s">
        <v>83</v>
      </c>
      <c r="F6909" s="27" t="s">
        <v>23</v>
      </c>
      <c r="G6909" s="27"/>
      <c r="H6909" s="27" t="s">
        <v>24</v>
      </c>
      <c r="I6909" s="28">
        <v>567612604</v>
      </c>
      <c r="J6909" s="28">
        <v>0</v>
      </c>
      <c r="K6909" s="28">
        <v>567612604</v>
      </c>
      <c r="L6909" s="29">
        <v>1.3</v>
      </c>
      <c r="M6909" s="29">
        <f>IFERROR(_xlfn.XLOOKUP($B6909,'Ownership Metrics'!$A:$A,'Ownership Metrics'!$B:$B),"")</f>
        <v>9.67</v>
      </c>
      <c r="N6909" s="28">
        <f>IFERROR(_xlfn.XLOOKUP($B6909,'Ownership Metrics'!$A:$A,'Ownership Metrics'!$C:$C),"")</f>
        <v>1167</v>
      </c>
      <c r="O6909" s="29">
        <f>IFERROR(_xlfn.XLOOKUP($B6909,'Ownership Metrics'!$A:$A,'Ownership Metrics'!$D:$D),"")</f>
        <v>24.4</v>
      </c>
      <c r="P6909" s="29">
        <f>IFERROR(_xlfn.XLOOKUP($B6909,'Ownership Metrics'!$A:$A,'Ownership Metrics'!$E:$E),"")</f>
        <v>49.4</v>
      </c>
      <c r="Q6909" s="30">
        <f>IFERROR(_xlfn.XLOOKUP($B6909,'Ownership Metrics'!$A:$A,'Ownership Metrics'!$F:$F),"")</f>
        <v>20</v>
      </c>
      <c r="R6909" s="30">
        <f>IFERROR(_xlfn.XLOOKUP($B6909,'Ownership Metrics'!$A:$A,'Ownership Metrics'!$G:$G),"")</f>
        <v>23</v>
      </c>
      <c r="S6909" s="27" t="str">
        <f>IFERROR(_xlfn.XLOOKUP($B6909,'Ownership Metrics'!$A:$A,'Ownership Metrics'!$H:$H),"")</f>
        <v>Moderat</v>
      </c>
      <c r="T6909" s="27" t="str">
        <f>IFERROR(_xlfn.XLOOKUP($B6909,'Ownership Metrics'!$A:$A,'Ownership Metrics'!$I:$I),"")</f>
        <v>Rendah</v>
      </c>
      <c r="U6909" s="27">
        <f>IF(COUNTIFS($B$2:$B6909,$B6909,$D$2:$D6909,$D6909)=1,1,0)</f>
        <v>1</v>
      </c>
      <c r="V6909" s="27">
        <f t="shared" si="322"/>
        <v>1.3</v>
      </c>
      <c r="W6909" s="27">
        <f t="shared" si="323"/>
        <v>16</v>
      </c>
      <c r="X6909" s="27">
        <f t="shared" si="321"/>
        <v>1.2999993090999999</v>
      </c>
    </row>
    <row r="6910" spans="1:24" x14ac:dyDescent="0.25">
      <c r="A6910" s="26">
        <v>46265</v>
      </c>
      <c r="B6910" s="27" t="s">
        <v>11070</v>
      </c>
      <c r="C6910" s="27" t="s">
        <v>6974</v>
      </c>
      <c r="D6910" s="27" t="s">
        <v>3696</v>
      </c>
      <c r="E6910" s="27" t="s">
        <v>74</v>
      </c>
      <c r="F6910" s="27" t="s">
        <v>23</v>
      </c>
      <c r="G6910" s="27"/>
      <c r="H6910" s="27" t="s">
        <v>24</v>
      </c>
      <c r="I6910" s="28">
        <v>450000000</v>
      </c>
      <c r="J6910" s="28">
        <v>0</v>
      </c>
      <c r="K6910" s="28">
        <v>450000000</v>
      </c>
      <c r="L6910" s="29">
        <v>1.03</v>
      </c>
      <c r="M6910" s="29">
        <f>IFERROR(_xlfn.XLOOKUP($B6910,'Ownership Metrics'!$A:$A,'Ownership Metrics'!$B:$B),"")</f>
        <v>9.67</v>
      </c>
      <c r="N6910" s="28">
        <f>IFERROR(_xlfn.XLOOKUP($B6910,'Ownership Metrics'!$A:$A,'Ownership Metrics'!$C:$C),"")</f>
        <v>1167</v>
      </c>
      <c r="O6910" s="29">
        <f>IFERROR(_xlfn.XLOOKUP($B6910,'Ownership Metrics'!$A:$A,'Ownership Metrics'!$D:$D),"")</f>
        <v>24.4</v>
      </c>
      <c r="P6910" s="29">
        <f>IFERROR(_xlfn.XLOOKUP($B6910,'Ownership Metrics'!$A:$A,'Ownership Metrics'!$E:$E),"")</f>
        <v>49.4</v>
      </c>
      <c r="Q6910" s="30">
        <f>IFERROR(_xlfn.XLOOKUP($B6910,'Ownership Metrics'!$A:$A,'Ownership Metrics'!$F:$F),"")</f>
        <v>20</v>
      </c>
      <c r="R6910" s="30">
        <f>IFERROR(_xlfn.XLOOKUP($B6910,'Ownership Metrics'!$A:$A,'Ownership Metrics'!$G:$G),"")</f>
        <v>23</v>
      </c>
      <c r="S6910" s="27" t="str">
        <f>IFERROR(_xlfn.XLOOKUP($B6910,'Ownership Metrics'!$A:$A,'Ownership Metrics'!$H:$H),"")</f>
        <v>Moderat</v>
      </c>
      <c r="T6910" s="27" t="str">
        <f>IFERROR(_xlfn.XLOOKUP($B6910,'Ownership Metrics'!$A:$A,'Ownership Metrics'!$I:$I),"")</f>
        <v>Rendah</v>
      </c>
      <c r="U6910" s="27">
        <f>IF(COUNTIFS($B$2:$B6910,$B6910,$D$2:$D6910,$D6910)=1,1,0)</f>
        <v>1</v>
      </c>
      <c r="V6910" s="27">
        <f t="shared" si="322"/>
        <v>1.03</v>
      </c>
      <c r="W6910" s="27">
        <f t="shared" si="323"/>
        <v>20</v>
      </c>
      <c r="X6910" s="27">
        <f t="shared" si="321"/>
        <v>1.0299993089999999</v>
      </c>
    </row>
    <row r="6911" spans="1:24" x14ac:dyDescent="0.25">
      <c r="A6911" s="26">
        <v>46265</v>
      </c>
      <c r="B6911" s="27" t="s">
        <v>11070</v>
      </c>
      <c r="C6911" s="27" t="s">
        <v>6974</v>
      </c>
      <c r="D6911" s="27" t="s">
        <v>6976</v>
      </c>
      <c r="E6911" s="27" t="s">
        <v>22</v>
      </c>
      <c r="F6911" s="27" t="s">
        <v>23</v>
      </c>
      <c r="G6911" s="27"/>
      <c r="H6911" s="27" t="s">
        <v>24</v>
      </c>
      <c r="I6911" s="28">
        <v>9214036759</v>
      </c>
      <c r="J6911" s="28">
        <v>0</v>
      </c>
      <c r="K6911" s="28">
        <v>9214036759</v>
      </c>
      <c r="L6911" s="29">
        <v>21.06</v>
      </c>
      <c r="M6911" s="29">
        <f>IFERROR(_xlfn.XLOOKUP($B6911,'Ownership Metrics'!$A:$A,'Ownership Metrics'!$B:$B),"")</f>
        <v>9.67</v>
      </c>
      <c r="N6911" s="28">
        <f>IFERROR(_xlfn.XLOOKUP($B6911,'Ownership Metrics'!$A:$A,'Ownership Metrics'!$C:$C),"")</f>
        <v>1167</v>
      </c>
      <c r="O6911" s="29">
        <f>IFERROR(_xlfn.XLOOKUP($B6911,'Ownership Metrics'!$A:$A,'Ownership Metrics'!$D:$D),"")</f>
        <v>24.4</v>
      </c>
      <c r="P6911" s="29">
        <f>IFERROR(_xlfn.XLOOKUP($B6911,'Ownership Metrics'!$A:$A,'Ownership Metrics'!$E:$E),"")</f>
        <v>49.4</v>
      </c>
      <c r="Q6911" s="30">
        <f>IFERROR(_xlfn.XLOOKUP($B6911,'Ownership Metrics'!$A:$A,'Ownership Metrics'!$F:$F),"")</f>
        <v>20</v>
      </c>
      <c r="R6911" s="30">
        <f>IFERROR(_xlfn.XLOOKUP($B6911,'Ownership Metrics'!$A:$A,'Ownership Metrics'!$G:$G),"")</f>
        <v>23</v>
      </c>
      <c r="S6911" s="27" t="str">
        <f>IFERROR(_xlfn.XLOOKUP($B6911,'Ownership Metrics'!$A:$A,'Ownership Metrics'!$H:$H),"")</f>
        <v>Moderat</v>
      </c>
      <c r="T6911" s="27" t="str">
        <f>IFERROR(_xlfn.XLOOKUP($B6911,'Ownership Metrics'!$A:$A,'Ownership Metrics'!$I:$I),"")</f>
        <v>Rendah</v>
      </c>
      <c r="U6911" s="27">
        <f>IF(COUNTIFS($B$2:$B6911,$B6911,$D$2:$D6911,$D6911)=1,1,0)</f>
        <v>1</v>
      </c>
      <c r="V6911" s="27">
        <f t="shared" si="322"/>
        <v>21.06</v>
      </c>
      <c r="W6911" s="27">
        <f t="shared" si="323"/>
        <v>2</v>
      </c>
      <c r="X6911" s="27">
        <f t="shared" si="321"/>
        <v>21.0599993089</v>
      </c>
    </row>
    <row r="6912" spans="1:24" x14ac:dyDescent="0.25">
      <c r="A6912" s="26">
        <v>46265</v>
      </c>
      <c r="B6912" s="27" t="s">
        <v>11070</v>
      </c>
      <c r="C6912" s="27" t="s">
        <v>6974</v>
      </c>
      <c r="D6912" s="27" t="s">
        <v>6977</v>
      </c>
      <c r="E6912" s="27" t="s">
        <v>22</v>
      </c>
      <c r="F6912" s="27" t="s">
        <v>23</v>
      </c>
      <c r="G6912" s="27"/>
      <c r="H6912" s="27" t="s">
        <v>24</v>
      </c>
      <c r="I6912" s="28">
        <v>678873400</v>
      </c>
      <c r="J6912" s="28">
        <v>0</v>
      </c>
      <c r="K6912" s="28">
        <v>678873400</v>
      </c>
      <c r="L6912" s="29">
        <v>1.55</v>
      </c>
      <c r="M6912" s="29">
        <f>IFERROR(_xlfn.XLOOKUP($B6912,'Ownership Metrics'!$A:$A,'Ownership Metrics'!$B:$B),"")</f>
        <v>9.67</v>
      </c>
      <c r="N6912" s="28">
        <f>IFERROR(_xlfn.XLOOKUP($B6912,'Ownership Metrics'!$A:$A,'Ownership Metrics'!$C:$C),"")</f>
        <v>1167</v>
      </c>
      <c r="O6912" s="29">
        <f>IFERROR(_xlfn.XLOOKUP($B6912,'Ownership Metrics'!$A:$A,'Ownership Metrics'!$D:$D),"")</f>
        <v>24.4</v>
      </c>
      <c r="P6912" s="29">
        <f>IFERROR(_xlfn.XLOOKUP($B6912,'Ownership Metrics'!$A:$A,'Ownership Metrics'!$E:$E),"")</f>
        <v>49.4</v>
      </c>
      <c r="Q6912" s="30">
        <f>IFERROR(_xlfn.XLOOKUP($B6912,'Ownership Metrics'!$A:$A,'Ownership Metrics'!$F:$F),"")</f>
        <v>20</v>
      </c>
      <c r="R6912" s="30">
        <f>IFERROR(_xlfn.XLOOKUP($B6912,'Ownership Metrics'!$A:$A,'Ownership Metrics'!$G:$G),"")</f>
        <v>23</v>
      </c>
      <c r="S6912" s="27" t="str">
        <f>IFERROR(_xlfn.XLOOKUP($B6912,'Ownership Metrics'!$A:$A,'Ownership Metrics'!$H:$H),"")</f>
        <v>Moderat</v>
      </c>
      <c r="T6912" s="27" t="str">
        <f>IFERROR(_xlfn.XLOOKUP($B6912,'Ownership Metrics'!$A:$A,'Ownership Metrics'!$I:$I),"")</f>
        <v>Rendah</v>
      </c>
      <c r="U6912" s="27">
        <f>IF(COUNTIFS($B$2:$B6912,$B6912,$D$2:$D6912,$D6912)=1,1,0)</f>
        <v>1</v>
      </c>
      <c r="V6912" s="27">
        <f t="shared" si="322"/>
        <v>1.55</v>
      </c>
      <c r="W6912" s="27">
        <f t="shared" si="323"/>
        <v>15</v>
      </c>
      <c r="X6912" s="27">
        <f t="shared" si="321"/>
        <v>1.5499993088000001</v>
      </c>
    </row>
    <row r="6913" spans="1:24" x14ac:dyDescent="0.25">
      <c r="A6913" s="26">
        <v>46265</v>
      </c>
      <c r="B6913" s="27" t="s">
        <v>11070</v>
      </c>
      <c r="C6913" s="27" t="s">
        <v>6974</v>
      </c>
      <c r="D6913" s="27" t="s">
        <v>6978</v>
      </c>
      <c r="E6913" s="27" t="s">
        <v>22</v>
      </c>
      <c r="F6913" s="27" t="s">
        <v>23</v>
      </c>
      <c r="G6913" s="27"/>
      <c r="H6913" s="27" t="s">
        <v>24</v>
      </c>
      <c r="I6913" s="28">
        <v>551594800</v>
      </c>
      <c r="J6913" s="28">
        <v>0</v>
      </c>
      <c r="K6913" s="28">
        <v>551594800</v>
      </c>
      <c r="L6913" s="29">
        <v>1.26</v>
      </c>
      <c r="M6913" s="29">
        <f>IFERROR(_xlfn.XLOOKUP($B6913,'Ownership Metrics'!$A:$A,'Ownership Metrics'!$B:$B),"")</f>
        <v>9.67</v>
      </c>
      <c r="N6913" s="28">
        <f>IFERROR(_xlfn.XLOOKUP($B6913,'Ownership Metrics'!$A:$A,'Ownership Metrics'!$C:$C),"")</f>
        <v>1167</v>
      </c>
      <c r="O6913" s="29">
        <f>IFERROR(_xlfn.XLOOKUP($B6913,'Ownership Metrics'!$A:$A,'Ownership Metrics'!$D:$D),"")</f>
        <v>24.4</v>
      </c>
      <c r="P6913" s="29">
        <f>IFERROR(_xlfn.XLOOKUP($B6913,'Ownership Metrics'!$A:$A,'Ownership Metrics'!$E:$E),"")</f>
        <v>49.4</v>
      </c>
      <c r="Q6913" s="30">
        <f>IFERROR(_xlfn.XLOOKUP($B6913,'Ownership Metrics'!$A:$A,'Ownership Metrics'!$F:$F),"")</f>
        <v>20</v>
      </c>
      <c r="R6913" s="30">
        <f>IFERROR(_xlfn.XLOOKUP($B6913,'Ownership Metrics'!$A:$A,'Ownership Metrics'!$G:$G),"")</f>
        <v>23</v>
      </c>
      <c r="S6913" s="27" t="str">
        <f>IFERROR(_xlfn.XLOOKUP($B6913,'Ownership Metrics'!$A:$A,'Ownership Metrics'!$H:$H),"")</f>
        <v>Moderat</v>
      </c>
      <c r="T6913" s="27" t="str">
        <f>IFERROR(_xlfn.XLOOKUP($B6913,'Ownership Metrics'!$A:$A,'Ownership Metrics'!$I:$I),"")</f>
        <v>Rendah</v>
      </c>
      <c r="U6913" s="27">
        <f>IF(COUNTIFS($B$2:$B6913,$B6913,$D$2:$D6913,$D6913)=1,1,0)</f>
        <v>1</v>
      </c>
      <c r="V6913" s="27">
        <f t="shared" si="322"/>
        <v>1.26</v>
      </c>
      <c r="W6913" s="27">
        <f t="shared" si="323"/>
        <v>17</v>
      </c>
      <c r="X6913" s="27">
        <f t="shared" si="321"/>
        <v>1.2599993087000001</v>
      </c>
    </row>
    <row r="6914" spans="1:24" x14ac:dyDescent="0.25">
      <c r="A6914" s="26">
        <v>46265</v>
      </c>
      <c r="B6914" s="27" t="s">
        <v>11070</v>
      </c>
      <c r="C6914" s="27" t="s">
        <v>6974</v>
      </c>
      <c r="D6914" s="27" t="s">
        <v>1512</v>
      </c>
      <c r="E6914" s="27" t="s">
        <v>22</v>
      </c>
      <c r="F6914" s="27" t="s">
        <v>23</v>
      </c>
      <c r="G6914" s="27"/>
      <c r="H6914" s="27" t="s">
        <v>24</v>
      </c>
      <c r="I6914" s="28">
        <v>1228523486</v>
      </c>
      <c r="J6914" s="28">
        <v>0</v>
      </c>
      <c r="K6914" s="28">
        <v>1228523486</v>
      </c>
      <c r="L6914" s="29">
        <v>2.81</v>
      </c>
      <c r="M6914" s="29">
        <f>IFERROR(_xlfn.XLOOKUP($B6914,'Ownership Metrics'!$A:$A,'Ownership Metrics'!$B:$B),"")</f>
        <v>9.67</v>
      </c>
      <c r="N6914" s="28">
        <f>IFERROR(_xlfn.XLOOKUP($B6914,'Ownership Metrics'!$A:$A,'Ownership Metrics'!$C:$C),"")</f>
        <v>1167</v>
      </c>
      <c r="O6914" s="29">
        <f>IFERROR(_xlfn.XLOOKUP($B6914,'Ownership Metrics'!$A:$A,'Ownership Metrics'!$D:$D),"")</f>
        <v>24.4</v>
      </c>
      <c r="P6914" s="29">
        <f>IFERROR(_xlfn.XLOOKUP($B6914,'Ownership Metrics'!$A:$A,'Ownership Metrics'!$E:$E),"")</f>
        <v>49.4</v>
      </c>
      <c r="Q6914" s="30">
        <f>IFERROR(_xlfn.XLOOKUP($B6914,'Ownership Metrics'!$A:$A,'Ownership Metrics'!$F:$F),"")</f>
        <v>20</v>
      </c>
      <c r="R6914" s="30">
        <f>IFERROR(_xlfn.XLOOKUP($B6914,'Ownership Metrics'!$A:$A,'Ownership Metrics'!$G:$G),"")</f>
        <v>23</v>
      </c>
      <c r="S6914" s="27" t="str">
        <f>IFERROR(_xlfn.XLOOKUP($B6914,'Ownership Metrics'!$A:$A,'Ownership Metrics'!$H:$H),"")</f>
        <v>Moderat</v>
      </c>
      <c r="T6914" s="27" t="str">
        <f>IFERROR(_xlfn.XLOOKUP($B6914,'Ownership Metrics'!$A:$A,'Ownership Metrics'!$I:$I),"")</f>
        <v>Rendah</v>
      </c>
      <c r="U6914" s="27">
        <f>IF(COUNTIFS($B$2:$B6914,$B6914,$D$2:$D6914,$D6914)=1,1,0)</f>
        <v>1</v>
      </c>
      <c r="V6914" s="27">
        <f t="shared" si="322"/>
        <v>2.81</v>
      </c>
      <c r="W6914" s="27">
        <f t="shared" si="323"/>
        <v>11</v>
      </c>
      <c r="X6914" s="27">
        <f t="shared" ref="X6914:X6977" si="324">$V6914-(ROW()*0.0000000001)</f>
        <v>2.8099993086000001</v>
      </c>
    </row>
    <row r="6915" spans="1:24" x14ac:dyDescent="0.25">
      <c r="A6915" s="26">
        <v>46265</v>
      </c>
      <c r="B6915" s="27" t="s">
        <v>11070</v>
      </c>
      <c r="C6915" s="27" t="s">
        <v>6974</v>
      </c>
      <c r="D6915" s="27" t="s">
        <v>6979</v>
      </c>
      <c r="E6915" s="27" t="s">
        <v>22</v>
      </c>
      <c r="F6915" s="27" t="s">
        <v>23</v>
      </c>
      <c r="G6915" s="27"/>
      <c r="H6915" s="27" t="s">
        <v>24</v>
      </c>
      <c r="I6915" s="28">
        <v>10676843318</v>
      </c>
      <c r="J6915" s="28">
        <v>0</v>
      </c>
      <c r="K6915" s="28">
        <v>10676843318</v>
      </c>
      <c r="L6915" s="29">
        <v>24.4</v>
      </c>
      <c r="M6915" s="29">
        <f>IFERROR(_xlfn.XLOOKUP($B6915,'Ownership Metrics'!$A:$A,'Ownership Metrics'!$B:$B),"")</f>
        <v>9.67</v>
      </c>
      <c r="N6915" s="28">
        <f>IFERROR(_xlfn.XLOOKUP($B6915,'Ownership Metrics'!$A:$A,'Ownership Metrics'!$C:$C),"")</f>
        <v>1167</v>
      </c>
      <c r="O6915" s="29">
        <f>IFERROR(_xlfn.XLOOKUP($B6915,'Ownership Metrics'!$A:$A,'Ownership Metrics'!$D:$D),"")</f>
        <v>24.4</v>
      </c>
      <c r="P6915" s="29">
        <f>IFERROR(_xlfn.XLOOKUP($B6915,'Ownership Metrics'!$A:$A,'Ownership Metrics'!$E:$E),"")</f>
        <v>49.4</v>
      </c>
      <c r="Q6915" s="30">
        <f>IFERROR(_xlfn.XLOOKUP($B6915,'Ownership Metrics'!$A:$A,'Ownership Metrics'!$F:$F),"")</f>
        <v>20</v>
      </c>
      <c r="R6915" s="30">
        <f>IFERROR(_xlfn.XLOOKUP($B6915,'Ownership Metrics'!$A:$A,'Ownership Metrics'!$G:$G),"")</f>
        <v>23</v>
      </c>
      <c r="S6915" s="27" t="str">
        <f>IFERROR(_xlfn.XLOOKUP($B6915,'Ownership Metrics'!$A:$A,'Ownership Metrics'!$H:$H),"")</f>
        <v>Moderat</v>
      </c>
      <c r="T6915" s="27" t="str">
        <f>IFERROR(_xlfn.XLOOKUP($B6915,'Ownership Metrics'!$A:$A,'Ownership Metrics'!$I:$I),"")</f>
        <v>Rendah</v>
      </c>
      <c r="U6915" s="27">
        <f>IF(COUNTIFS($B$2:$B6915,$B6915,$D$2:$D6915,$D6915)=1,1,0)</f>
        <v>1</v>
      </c>
      <c r="V6915" s="27">
        <f t="shared" ref="V6915:V6978" si="325">SUMIFS($L$2:$L$10000,$B$2:$B$10000,$B6915,$D$2:$D$10000,$D6915)</f>
        <v>24.4</v>
      </c>
      <c r="W6915" s="27">
        <f t="shared" ref="W6915:W6978" si="326">COUNTIFS($B$2:$B$10000,$B6915,$U$2:$U$10000,1,$X$2:$X$10000,"&gt;"&amp;$X6915)+1</f>
        <v>1</v>
      </c>
      <c r="X6915" s="27">
        <f t="shared" si="324"/>
        <v>24.3999993085</v>
      </c>
    </row>
    <row r="6916" spans="1:24" x14ac:dyDescent="0.25">
      <c r="A6916" s="26">
        <v>46265</v>
      </c>
      <c r="B6916" s="27" t="s">
        <v>11070</v>
      </c>
      <c r="C6916" s="27" t="s">
        <v>6974</v>
      </c>
      <c r="D6916" s="27" t="s">
        <v>2520</v>
      </c>
      <c r="E6916" s="27" t="s">
        <v>22</v>
      </c>
      <c r="F6916" s="27" t="s">
        <v>23</v>
      </c>
      <c r="G6916" s="27"/>
      <c r="H6916" s="27" t="s">
        <v>24</v>
      </c>
      <c r="I6916" s="28">
        <v>1594554500</v>
      </c>
      <c r="J6916" s="28">
        <v>0</v>
      </c>
      <c r="K6916" s="28">
        <v>1594554500</v>
      </c>
      <c r="L6916" s="29">
        <v>3.64</v>
      </c>
      <c r="M6916" s="29">
        <f>IFERROR(_xlfn.XLOOKUP($B6916,'Ownership Metrics'!$A:$A,'Ownership Metrics'!$B:$B),"")</f>
        <v>9.67</v>
      </c>
      <c r="N6916" s="28">
        <f>IFERROR(_xlfn.XLOOKUP($B6916,'Ownership Metrics'!$A:$A,'Ownership Metrics'!$C:$C),"")</f>
        <v>1167</v>
      </c>
      <c r="O6916" s="29">
        <f>IFERROR(_xlfn.XLOOKUP($B6916,'Ownership Metrics'!$A:$A,'Ownership Metrics'!$D:$D),"")</f>
        <v>24.4</v>
      </c>
      <c r="P6916" s="29">
        <f>IFERROR(_xlfn.XLOOKUP($B6916,'Ownership Metrics'!$A:$A,'Ownership Metrics'!$E:$E),"")</f>
        <v>49.4</v>
      </c>
      <c r="Q6916" s="30">
        <f>IFERROR(_xlfn.XLOOKUP($B6916,'Ownership Metrics'!$A:$A,'Ownership Metrics'!$F:$F),"")</f>
        <v>20</v>
      </c>
      <c r="R6916" s="30">
        <f>IFERROR(_xlfn.XLOOKUP($B6916,'Ownership Metrics'!$A:$A,'Ownership Metrics'!$G:$G),"")</f>
        <v>23</v>
      </c>
      <c r="S6916" s="27" t="str">
        <f>IFERROR(_xlfn.XLOOKUP($B6916,'Ownership Metrics'!$A:$A,'Ownership Metrics'!$H:$H),"")</f>
        <v>Moderat</v>
      </c>
      <c r="T6916" s="27" t="str">
        <f>IFERROR(_xlfn.XLOOKUP($B6916,'Ownership Metrics'!$A:$A,'Ownership Metrics'!$I:$I),"")</f>
        <v>Rendah</v>
      </c>
      <c r="U6916" s="27">
        <f>IF(COUNTIFS($B$2:$B6916,$B6916,$D$2:$D6916,$D6916)=1,1,0)</f>
        <v>1</v>
      </c>
      <c r="V6916" s="27">
        <f t="shared" si="325"/>
        <v>3.64</v>
      </c>
      <c r="W6916" s="27">
        <f t="shared" si="326"/>
        <v>4</v>
      </c>
      <c r="X6916" s="27">
        <f t="shared" si="324"/>
        <v>3.6399993084000002</v>
      </c>
    </row>
    <row r="6917" spans="1:24" x14ac:dyDescent="0.25">
      <c r="A6917" s="26">
        <v>46265</v>
      </c>
      <c r="B6917" s="27" t="s">
        <v>11070</v>
      </c>
      <c r="C6917" s="27" t="s">
        <v>6974</v>
      </c>
      <c r="D6917" s="27" t="s">
        <v>4431</v>
      </c>
      <c r="E6917" s="27" t="s">
        <v>22</v>
      </c>
      <c r="F6917" s="27" t="s">
        <v>23</v>
      </c>
      <c r="G6917" s="27"/>
      <c r="H6917" s="27" t="s">
        <v>24</v>
      </c>
      <c r="I6917" s="28">
        <v>1207520979</v>
      </c>
      <c r="J6917" s="28">
        <v>0</v>
      </c>
      <c r="K6917" s="28">
        <v>1207520979</v>
      </c>
      <c r="L6917" s="29">
        <v>2.76</v>
      </c>
      <c r="M6917" s="29">
        <f>IFERROR(_xlfn.XLOOKUP($B6917,'Ownership Metrics'!$A:$A,'Ownership Metrics'!$B:$B),"")</f>
        <v>9.67</v>
      </c>
      <c r="N6917" s="28">
        <f>IFERROR(_xlfn.XLOOKUP($B6917,'Ownership Metrics'!$A:$A,'Ownership Metrics'!$C:$C),"")</f>
        <v>1167</v>
      </c>
      <c r="O6917" s="29">
        <f>IFERROR(_xlfn.XLOOKUP($B6917,'Ownership Metrics'!$A:$A,'Ownership Metrics'!$D:$D),"")</f>
        <v>24.4</v>
      </c>
      <c r="P6917" s="29">
        <f>IFERROR(_xlfn.XLOOKUP($B6917,'Ownership Metrics'!$A:$A,'Ownership Metrics'!$E:$E),"")</f>
        <v>49.4</v>
      </c>
      <c r="Q6917" s="30">
        <f>IFERROR(_xlfn.XLOOKUP($B6917,'Ownership Metrics'!$A:$A,'Ownership Metrics'!$F:$F),"")</f>
        <v>20</v>
      </c>
      <c r="R6917" s="30">
        <f>IFERROR(_xlfn.XLOOKUP($B6917,'Ownership Metrics'!$A:$A,'Ownership Metrics'!$G:$G),"")</f>
        <v>23</v>
      </c>
      <c r="S6917" s="27" t="str">
        <f>IFERROR(_xlfn.XLOOKUP($B6917,'Ownership Metrics'!$A:$A,'Ownership Metrics'!$H:$H),"")</f>
        <v>Moderat</v>
      </c>
      <c r="T6917" s="27" t="str">
        <f>IFERROR(_xlfn.XLOOKUP($B6917,'Ownership Metrics'!$A:$A,'Ownership Metrics'!$I:$I),"")</f>
        <v>Rendah</v>
      </c>
      <c r="U6917" s="27">
        <f>IF(COUNTIFS($B$2:$B6917,$B6917,$D$2:$D6917,$D6917)=1,1,0)</f>
        <v>1</v>
      </c>
      <c r="V6917" s="27">
        <f t="shared" si="325"/>
        <v>2.76</v>
      </c>
      <c r="W6917" s="27">
        <f t="shared" si="326"/>
        <v>13</v>
      </c>
      <c r="X6917" s="27">
        <f t="shared" si="324"/>
        <v>2.7599993082999998</v>
      </c>
    </row>
    <row r="6918" spans="1:24" x14ac:dyDescent="0.25">
      <c r="A6918" s="26">
        <v>46265</v>
      </c>
      <c r="B6918" s="27" t="s">
        <v>11070</v>
      </c>
      <c r="C6918" s="27" t="s">
        <v>6974</v>
      </c>
      <c r="D6918" s="27" t="s">
        <v>6980</v>
      </c>
      <c r="E6918" s="27" t="s">
        <v>22</v>
      </c>
      <c r="F6918" s="27" t="s">
        <v>23</v>
      </c>
      <c r="G6918" s="27"/>
      <c r="H6918" s="27" t="s">
        <v>24</v>
      </c>
      <c r="I6918" s="28">
        <v>1533333334</v>
      </c>
      <c r="J6918" s="28">
        <v>0</v>
      </c>
      <c r="K6918" s="28">
        <v>1533333334</v>
      </c>
      <c r="L6918" s="29">
        <v>3.5</v>
      </c>
      <c r="M6918" s="29">
        <f>IFERROR(_xlfn.XLOOKUP($B6918,'Ownership Metrics'!$A:$A,'Ownership Metrics'!$B:$B),"")</f>
        <v>9.67</v>
      </c>
      <c r="N6918" s="28">
        <f>IFERROR(_xlfn.XLOOKUP($B6918,'Ownership Metrics'!$A:$A,'Ownership Metrics'!$C:$C),"")</f>
        <v>1167</v>
      </c>
      <c r="O6918" s="29">
        <f>IFERROR(_xlfn.XLOOKUP($B6918,'Ownership Metrics'!$A:$A,'Ownership Metrics'!$D:$D),"")</f>
        <v>24.4</v>
      </c>
      <c r="P6918" s="29">
        <f>IFERROR(_xlfn.XLOOKUP($B6918,'Ownership Metrics'!$A:$A,'Ownership Metrics'!$E:$E),"")</f>
        <v>49.4</v>
      </c>
      <c r="Q6918" s="30">
        <f>IFERROR(_xlfn.XLOOKUP($B6918,'Ownership Metrics'!$A:$A,'Ownership Metrics'!$F:$F),"")</f>
        <v>20</v>
      </c>
      <c r="R6918" s="30">
        <f>IFERROR(_xlfn.XLOOKUP($B6918,'Ownership Metrics'!$A:$A,'Ownership Metrics'!$G:$G),"")</f>
        <v>23</v>
      </c>
      <c r="S6918" s="27" t="str">
        <f>IFERROR(_xlfn.XLOOKUP($B6918,'Ownership Metrics'!$A:$A,'Ownership Metrics'!$H:$H),"")</f>
        <v>Moderat</v>
      </c>
      <c r="T6918" s="27" t="str">
        <f>IFERROR(_xlfn.XLOOKUP($B6918,'Ownership Metrics'!$A:$A,'Ownership Metrics'!$I:$I),"")</f>
        <v>Rendah</v>
      </c>
      <c r="U6918" s="27">
        <f>IF(COUNTIFS($B$2:$B6918,$B6918,$D$2:$D6918,$D6918)=1,1,0)</f>
        <v>1</v>
      </c>
      <c r="V6918" s="27">
        <f t="shared" si="325"/>
        <v>3.5</v>
      </c>
      <c r="W6918" s="27">
        <f t="shared" si="326"/>
        <v>5</v>
      </c>
      <c r="X6918" s="27">
        <f t="shared" si="324"/>
        <v>3.4999993082</v>
      </c>
    </row>
    <row r="6919" spans="1:24" x14ac:dyDescent="0.25">
      <c r="A6919" s="26">
        <v>46265</v>
      </c>
      <c r="B6919" s="27" t="s">
        <v>11070</v>
      </c>
      <c r="C6919" s="27" t="s">
        <v>6974</v>
      </c>
      <c r="D6919" s="27" t="s">
        <v>5101</v>
      </c>
      <c r="E6919" s="27" t="s">
        <v>22</v>
      </c>
      <c r="F6919" s="27" t="s">
        <v>23</v>
      </c>
      <c r="G6919" s="27"/>
      <c r="H6919" s="27" t="s">
        <v>24</v>
      </c>
      <c r="I6919" s="28">
        <v>1387308333</v>
      </c>
      <c r="J6919" s="28">
        <v>0</v>
      </c>
      <c r="K6919" s="28">
        <v>1387308333</v>
      </c>
      <c r="L6919" s="29">
        <v>3.17</v>
      </c>
      <c r="M6919" s="29">
        <f>IFERROR(_xlfn.XLOOKUP($B6919,'Ownership Metrics'!$A:$A,'Ownership Metrics'!$B:$B),"")</f>
        <v>9.67</v>
      </c>
      <c r="N6919" s="28">
        <f>IFERROR(_xlfn.XLOOKUP($B6919,'Ownership Metrics'!$A:$A,'Ownership Metrics'!$C:$C),"")</f>
        <v>1167</v>
      </c>
      <c r="O6919" s="29">
        <f>IFERROR(_xlfn.XLOOKUP($B6919,'Ownership Metrics'!$A:$A,'Ownership Metrics'!$D:$D),"")</f>
        <v>24.4</v>
      </c>
      <c r="P6919" s="29">
        <f>IFERROR(_xlfn.XLOOKUP($B6919,'Ownership Metrics'!$A:$A,'Ownership Metrics'!$E:$E),"")</f>
        <v>49.4</v>
      </c>
      <c r="Q6919" s="30">
        <f>IFERROR(_xlfn.XLOOKUP($B6919,'Ownership Metrics'!$A:$A,'Ownership Metrics'!$F:$F),"")</f>
        <v>20</v>
      </c>
      <c r="R6919" s="30">
        <f>IFERROR(_xlfn.XLOOKUP($B6919,'Ownership Metrics'!$A:$A,'Ownership Metrics'!$G:$G),"")</f>
        <v>23</v>
      </c>
      <c r="S6919" s="27" t="str">
        <f>IFERROR(_xlfn.XLOOKUP($B6919,'Ownership Metrics'!$A:$A,'Ownership Metrics'!$H:$H),"")</f>
        <v>Moderat</v>
      </c>
      <c r="T6919" s="27" t="str">
        <f>IFERROR(_xlfn.XLOOKUP($B6919,'Ownership Metrics'!$A:$A,'Ownership Metrics'!$I:$I),"")</f>
        <v>Rendah</v>
      </c>
      <c r="U6919" s="27">
        <f>IF(COUNTIFS($B$2:$B6919,$B6919,$D$2:$D6919,$D6919)=1,1,0)</f>
        <v>1</v>
      </c>
      <c r="V6919" s="27">
        <f t="shared" si="325"/>
        <v>3.17</v>
      </c>
      <c r="W6919" s="27">
        <f t="shared" si="326"/>
        <v>7</v>
      </c>
      <c r="X6919" s="27">
        <f t="shared" si="324"/>
        <v>3.1699993081</v>
      </c>
    </row>
    <row r="6920" spans="1:24" x14ac:dyDescent="0.25">
      <c r="A6920" s="26">
        <v>46265</v>
      </c>
      <c r="B6920" s="27" t="s">
        <v>11070</v>
      </c>
      <c r="C6920" s="27" t="s">
        <v>6974</v>
      </c>
      <c r="D6920" s="27" t="s">
        <v>5102</v>
      </c>
      <c r="E6920" s="27" t="s">
        <v>22</v>
      </c>
      <c r="F6920" s="27" t="s">
        <v>23</v>
      </c>
      <c r="G6920" s="27"/>
      <c r="H6920" s="27" t="s">
        <v>24</v>
      </c>
      <c r="I6920" s="28">
        <v>1308103009</v>
      </c>
      <c r="J6920" s="28">
        <v>0</v>
      </c>
      <c r="K6920" s="28">
        <v>1308103009</v>
      </c>
      <c r="L6920" s="29">
        <v>2.99</v>
      </c>
      <c r="M6920" s="29">
        <f>IFERROR(_xlfn.XLOOKUP($B6920,'Ownership Metrics'!$A:$A,'Ownership Metrics'!$B:$B),"")</f>
        <v>9.67</v>
      </c>
      <c r="N6920" s="28">
        <f>IFERROR(_xlfn.XLOOKUP($B6920,'Ownership Metrics'!$A:$A,'Ownership Metrics'!$C:$C),"")</f>
        <v>1167</v>
      </c>
      <c r="O6920" s="29">
        <f>IFERROR(_xlfn.XLOOKUP($B6920,'Ownership Metrics'!$A:$A,'Ownership Metrics'!$D:$D),"")</f>
        <v>24.4</v>
      </c>
      <c r="P6920" s="29">
        <f>IFERROR(_xlfn.XLOOKUP($B6920,'Ownership Metrics'!$A:$A,'Ownership Metrics'!$E:$E),"")</f>
        <v>49.4</v>
      </c>
      <c r="Q6920" s="30">
        <f>IFERROR(_xlfn.XLOOKUP($B6920,'Ownership Metrics'!$A:$A,'Ownership Metrics'!$F:$F),"")</f>
        <v>20</v>
      </c>
      <c r="R6920" s="30">
        <f>IFERROR(_xlfn.XLOOKUP($B6920,'Ownership Metrics'!$A:$A,'Ownership Metrics'!$G:$G),"")</f>
        <v>23</v>
      </c>
      <c r="S6920" s="27" t="str">
        <f>IFERROR(_xlfn.XLOOKUP($B6920,'Ownership Metrics'!$A:$A,'Ownership Metrics'!$H:$H),"")</f>
        <v>Moderat</v>
      </c>
      <c r="T6920" s="27" t="str">
        <f>IFERROR(_xlfn.XLOOKUP($B6920,'Ownership Metrics'!$A:$A,'Ownership Metrics'!$I:$I),"")</f>
        <v>Rendah</v>
      </c>
      <c r="U6920" s="27">
        <f>IF(COUNTIFS($B$2:$B6920,$B6920,$D$2:$D6920,$D6920)=1,1,0)</f>
        <v>1</v>
      </c>
      <c r="V6920" s="27">
        <f t="shared" si="325"/>
        <v>2.99</v>
      </c>
      <c r="W6920" s="27">
        <f t="shared" si="326"/>
        <v>9</v>
      </c>
      <c r="X6920" s="27">
        <f t="shared" si="324"/>
        <v>2.9899993080000002</v>
      </c>
    </row>
    <row r="6921" spans="1:24" x14ac:dyDescent="0.25">
      <c r="A6921" s="26">
        <v>46265</v>
      </c>
      <c r="B6921" s="27" t="s">
        <v>11070</v>
      </c>
      <c r="C6921" s="27" t="s">
        <v>6974</v>
      </c>
      <c r="D6921" s="27" t="s">
        <v>281</v>
      </c>
      <c r="E6921" s="27" t="s">
        <v>22</v>
      </c>
      <c r="F6921" s="27" t="s">
        <v>23</v>
      </c>
      <c r="G6921" s="27"/>
      <c r="H6921" s="27" t="s">
        <v>24</v>
      </c>
      <c r="I6921" s="28">
        <v>1215919700</v>
      </c>
      <c r="J6921" s="28">
        <v>0</v>
      </c>
      <c r="K6921" s="28">
        <v>1215919700</v>
      </c>
      <c r="L6921" s="29">
        <v>2.78</v>
      </c>
      <c r="M6921" s="29">
        <f>IFERROR(_xlfn.XLOOKUP($B6921,'Ownership Metrics'!$A:$A,'Ownership Metrics'!$B:$B),"")</f>
        <v>9.67</v>
      </c>
      <c r="N6921" s="28">
        <f>IFERROR(_xlfn.XLOOKUP($B6921,'Ownership Metrics'!$A:$A,'Ownership Metrics'!$C:$C),"")</f>
        <v>1167</v>
      </c>
      <c r="O6921" s="29">
        <f>IFERROR(_xlfn.XLOOKUP($B6921,'Ownership Metrics'!$A:$A,'Ownership Metrics'!$D:$D),"")</f>
        <v>24.4</v>
      </c>
      <c r="P6921" s="29">
        <f>IFERROR(_xlfn.XLOOKUP($B6921,'Ownership Metrics'!$A:$A,'Ownership Metrics'!$E:$E),"")</f>
        <v>49.4</v>
      </c>
      <c r="Q6921" s="30">
        <f>IFERROR(_xlfn.XLOOKUP($B6921,'Ownership Metrics'!$A:$A,'Ownership Metrics'!$F:$F),"")</f>
        <v>20</v>
      </c>
      <c r="R6921" s="30">
        <f>IFERROR(_xlfn.XLOOKUP($B6921,'Ownership Metrics'!$A:$A,'Ownership Metrics'!$G:$G),"")</f>
        <v>23</v>
      </c>
      <c r="S6921" s="27" t="str">
        <f>IFERROR(_xlfn.XLOOKUP($B6921,'Ownership Metrics'!$A:$A,'Ownership Metrics'!$H:$H),"")</f>
        <v>Moderat</v>
      </c>
      <c r="T6921" s="27" t="str">
        <f>IFERROR(_xlfn.XLOOKUP($B6921,'Ownership Metrics'!$A:$A,'Ownership Metrics'!$I:$I),"")</f>
        <v>Rendah</v>
      </c>
      <c r="U6921" s="27">
        <f>IF(COUNTIFS($B$2:$B6921,$B6921,$D$2:$D6921,$D6921)=1,1,0)</f>
        <v>1</v>
      </c>
      <c r="V6921" s="27">
        <f t="shared" si="325"/>
        <v>2.78</v>
      </c>
      <c r="W6921" s="27">
        <f t="shared" si="326"/>
        <v>12</v>
      </c>
      <c r="X6921" s="27">
        <f t="shared" si="324"/>
        <v>2.7799993078999998</v>
      </c>
    </row>
    <row r="6922" spans="1:24" x14ac:dyDescent="0.25">
      <c r="A6922" s="26">
        <v>46265</v>
      </c>
      <c r="B6922" s="27" t="s">
        <v>11070</v>
      </c>
      <c r="C6922" s="27" t="s">
        <v>6974</v>
      </c>
      <c r="D6922" s="27" t="s">
        <v>6981</v>
      </c>
      <c r="E6922" s="27" t="s">
        <v>83</v>
      </c>
      <c r="F6922" s="27" t="s">
        <v>32</v>
      </c>
      <c r="G6922" s="27"/>
      <c r="H6922" s="27" t="s">
        <v>453</v>
      </c>
      <c r="I6922" s="28">
        <v>1076638000</v>
      </c>
      <c r="J6922" s="28">
        <v>0</v>
      </c>
      <c r="K6922" s="28">
        <v>1076638000</v>
      </c>
      <c r="L6922" s="29">
        <v>2.46</v>
      </c>
      <c r="M6922" s="29">
        <f>IFERROR(_xlfn.XLOOKUP($B6922,'Ownership Metrics'!$A:$A,'Ownership Metrics'!$B:$B),"")</f>
        <v>9.67</v>
      </c>
      <c r="N6922" s="28">
        <f>IFERROR(_xlfn.XLOOKUP($B6922,'Ownership Metrics'!$A:$A,'Ownership Metrics'!$C:$C),"")</f>
        <v>1167</v>
      </c>
      <c r="O6922" s="29">
        <f>IFERROR(_xlfn.XLOOKUP($B6922,'Ownership Metrics'!$A:$A,'Ownership Metrics'!$D:$D),"")</f>
        <v>24.4</v>
      </c>
      <c r="P6922" s="29">
        <f>IFERROR(_xlfn.XLOOKUP($B6922,'Ownership Metrics'!$A:$A,'Ownership Metrics'!$E:$E),"")</f>
        <v>49.4</v>
      </c>
      <c r="Q6922" s="30">
        <f>IFERROR(_xlfn.XLOOKUP($B6922,'Ownership Metrics'!$A:$A,'Ownership Metrics'!$F:$F),"")</f>
        <v>20</v>
      </c>
      <c r="R6922" s="30">
        <f>IFERROR(_xlfn.XLOOKUP($B6922,'Ownership Metrics'!$A:$A,'Ownership Metrics'!$G:$G),"")</f>
        <v>23</v>
      </c>
      <c r="S6922" s="27" t="str">
        <f>IFERROR(_xlfn.XLOOKUP($B6922,'Ownership Metrics'!$A:$A,'Ownership Metrics'!$H:$H),"")</f>
        <v>Moderat</v>
      </c>
      <c r="T6922" s="27" t="str">
        <f>IFERROR(_xlfn.XLOOKUP($B6922,'Ownership Metrics'!$A:$A,'Ownership Metrics'!$I:$I),"")</f>
        <v>Rendah</v>
      </c>
      <c r="U6922" s="27">
        <f>IF(COUNTIFS($B$2:$B6922,$B6922,$D$2:$D6922,$D6922)=1,1,0)</f>
        <v>1</v>
      </c>
      <c r="V6922" s="27">
        <f t="shared" si="325"/>
        <v>2.46</v>
      </c>
      <c r="W6922" s="27">
        <f t="shared" si="326"/>
        <v>14</v>
      </c>
      <c r="X6922" s="27">
        <f t="shared" si="324"/>
        <v>2.4599993078</v>
      </c>
    </row>
    <row r="6923" spans="1:24" x14ac:dyDescent="0.25">
      <c r="A6923" s="26">
        <v>46265</v>
      </c>
      <c r="B6923" s="27" t="s">
        <v>11070</v>
      </c>
      <c r="C6923" s="27" t="s">
        <v>6974</v>
      </c>
      <c r="D6923" s="27" t="s">
        <v>6982</v>
      </c>
      <c r="E6923" s="27" t="s">
        <v>83</v>
      </c>
      <c r="F6923" s="27" t="s">
        <v>23</v>
      </c>
      <c r="G6923" s="27"/>
      <c r="H6923" s="27" t="s">
        <v>24</v>
      </c>
      <c r="I6923" s="28">
        <v>1370603800</v>
      </c>
      <c r="J6923" s="28">
        <v>0</v>
      </c>
      <c r="K6923" s="28">
        <v>1370603800</v>
      </c>
      <c r="L6923" s="29">
        <v>3.13</v>
      </c>
      <c r="M6923" s="29">
        <f>IFERROR(_xlfn.XLOOKUP($B6923,'Ownership Metrics'!$A:$A,'Ownership Metrics'!$B:$B),"")</f>
        <v>9.67</v>
      </c>
      <c r="N6923" s="28">
        <f>IFERROR(_xlfn.XLOOKUP($B6923,'Ownership Metrics'!$A:$A,'Ownership Metrics'!$C:$C),"")</f>
        <v>1167</v>
      </c>
      <c r="O6923" s="29">
        <f>IFERROR(_xlfn.XLOOKUP($B6923,'Ownership Metrics'!$A:$A,'Ownership Metrics'!$D:$D),"")</f>
        <v>24.4</v>
      </c>
      <c r="P6923" s="29">
        <f>IFERROR(_xlfn.XLOOKUP($B6923,'Ownership Metrics'!$A:$A,'Ownership Metrics'!$E:$E),"")</f>
        <v>49.4</v>
      </c>
      <c r="Q6923" s="30">
        <f>IFERROR(_xlfn.XLOOKUP($B6923,'Ownership Metrics'!$A:$A,'Ownership Metrics'!$F:$F),"")</f>
        <v>20</v>
      </c>
      <c r="R6923" s="30">
        <f>IFERROR(_xlfn.XLOOKUP($B6923,'Ownership Metrics'!$A:$A,'Ownership Metrics'!$G:$G),"")</f>
        <v>23</v>
      </c>
      <c r="S6923" s="27" t="str">
        <f>IFERROR(_xlfn.XLOOKUP($B6923,'Ownership Metrics'!$A:$A,'Ownership Metrics'!$H:$H),"")</f>
        <v>Moderat</v>
      </c>
      <c r="T6923" s="27" t="str">
        <f>IFERROR(_xlfn.XLOOKUP($B6923,'Ownership Metrics'!$A:$A,'Ownership Metrics'!$I:$I),"")</f>
        <v>Rendah</v>
      </c>
      <c r="U6923" s="27">
        <f>IF(COUNTIFS($B$2:$B6923,$B6923,$D$2:$D6923,$D6923)=1,1,0)</f>
        <v>1</v>
      </c>
      <c r="V6923" s="27">
        <f t="shared" si="325"/>
        <v>3.13</v>
      </c>
      <c r="W6923" s="27">
        <f t="shared" si="326"/>
        <v>8</v>
      </c>
      <c r="X6923" s="27">
        <f t="shared" si="324"/>
        <v>3.1299993076999999</v>
      </c>
    </row>
    <row r="6924" spans="1:24" x14ac:dyDescent="0.25">
      <c r="A6924" s="26">
        <v>46265</v>
      </c>
      <c r="B6924" s="27" t="s">
        <v>11070</v>
      </c>
      <c r="C6924" s="27" t="s">
        <v>6974</v>
      </c>
      <c r="D6924" s="27" t="s">
        <v>1230</v>
      </c>
      <c r="E6924" s="27" t="s">
        <v>26</v>
      </c>
      <c r="F6924" s="27" t="s">
        <v>32</v>
      </c>
      <c r="G6924" s="27"/>
      <c r="H6924" s="27" t="s">
        <v>64</v>
      </c>
      <c r="I6924" s="28">
        <v>551929560</v>
      </c>
      <c r="J6924" s="28">
        <v>0</v>
      </c>
      <c r="K6924" s="28">
        <v>551929560</v>
      </c>
      <c r="L6924" s="29">
        <v>1.26</v>
      </c>
      <c r="M6924" s="29">
        <f>IFERROR(_xlfn.XLOOKUP($B6924,'Ownership Metrics'!$A:$A,'Ownership Metrics'!$B:$B),"")</f>
        <v>9.67</v>
      </c>
      <c r="N6924" s="28">
        <f>IFERROR(_xlfn.XLOOKUP($B6924,'Ownership Metrics'!$A:$A,'Ownership Metrics'!$C:$C),"")</f>
        <v>1167</v>
      </c>
      <c r="O6924" s="29">
        <f>IFERROR(_xlfn.XLOOKUP($B6924,'Ownership Metrics'!$A:$A,'Ownership Metrics'!$D:$D),"")</f>
        <v>24.4</v>
      </c>
      <c r="P6924" s="29">
        <f>IFERROR(_xlfn.XLOOKUP($B6924,'Ownership Metrics'!$A:$A,'Ownership Metrics'!$E:$E),"")</f>
        <v>49.4</v>
      </c>
      <c r="Q6924" s="30">
        <f>IFERROR(_xlfn.XLOOKUP($B6924,'Ownership Metrics'!$A:$A,'Ownership Metrics'!$F:$F),"")</f>
        <v>20</v>
      </c>
      <c r="R6924" s="30">
        <f>IFERROR(_xlfn.XLOOKUP($B6924,'Ownership Metrics'!$A:$A,'Ownership Metrics'!$G:$G),"")</f>
        <v>23</v>
      </c>
      <c r="S6924" s="27" t="str">
        <f>IFERROR(_xlfn.XLOOKUP($B6924,'Ownership Metrics'!$A:$A,'Ownership Metrics'!$H:$H),"")</f>
        <v>Moderat</v>
      </c>
      <c r="T6924" s="27" t="str">
        <f>IFERROR(_xlfn.XLOOKUP($B6924,'Ownership Metrics'!$A:$A,'Ownership Metrics'!$I:$I),"")</f>
        <v>Rendah</v>
      </c>
      <c r="U6924" s="27">
        <f>IF(COUNTIFS($B$2:$B6924,$B6924,$D$2:$D6924,$D6924)=1,1,0)</f>
        <v>1</v>
      </c>
      <c r="V6924" s="27">
        <f t="shared" si="325"/>
        <v>1.26</v>
      </c>
      <c r="W6924" s="27">
        <f t="shared" si="326"/>
        <v>18</v>
      </c>
      <c r="X6924" s="27">
        <f t="shared" si="324"/>
        <v>1.2599993076</v>
      </c>
    </row>
    <row r="6925" spans="1:24" x14ac:dyDescent="0.25">
      <c r="A6925" s="26">
        <v>46265</v>
      </c>
      <c r="B6925" s="27" t="s">
        <v>11070</v>
      </c>
      <c r="C6925" s="27" t="s">
        <v>6974</v>
      </c>
      <c r="D6925" s="27" t="s">
        <v>1875</v>
      </c>
      <c r="E6925" s="27" t="s">
        <v>22</v>
      </c>
      <c r="F6925" s="27" t="s">
        <v>32</v>
      </c>
      <c r="G6925" s="27"/>
      <c r="H6925" s="27" t="s">
        <v>763</v>
      </c>
      <c r="I6925" s="28">
        <v>1438645500</v>
      </c>
      <c r="J6925" s="28">
        <v>0</v>
      </c>
      <c r="K6925" s="28">
        <v>1438645500</v>
      </c>
      <c r="L6925" s="29">
        <v>3.29</v>
      </c>
      <c r="M6925" s="29">
        <f>IFERROR(_xlfn.XLOOKUP($B6925,'Ownership Metrics'!$A:$A,'Ownership Metrics'!$B:$B),"")</f>
        <v>9.67</v>
      </c>
      <c r="N6925" s="28">
        <f>IFERROR(_xlfn.XLOOKUP($B6925,'Ownership Metrics'!$A:$A,'Ownership Metrics'!$C:$C),"")</f>
        <v>1167</v>
      </c>
      <c r="O6925" s="29">
        <f>IFERROR(_xlfn.XLOOKUP($B6925,'Ownership Metrics'!$A:$A,'Ownership Metrics'!$D:$D),"")</f>
        <v>24.4</v>
      </c>
      <c r="P6925" s="29">
        <f>IFERROR(_xlfn.XLOOKUP($B6925,'Ownership Metrics'!$A:$A,'Ownership Metrics'!$E:$E),"")</f>
        <v>49.4</v>
      </c>
      <c r="Q6925" s="30">
        <f>IFERROR(_xlfn.XLOOKUP($B6925,'Ownership Metrics'!$A:$A,'Ownership Metrics'!$F:$F),"")</f>
        <v>20</v>
      </c>
      <c r="R6925" s="30">
        <f>IFERROR(_xlfn.XLOOKUP($B6925,'Ownership Metrics'!$A:$A,'Ownership Metrics'!$G:$G),"")</f>
        <v>23</v>
      </c>
      <c r="S6925" s="27" t="str">
        <f>IFERROR(_xlfn.XLOOKUP($B6925,'Ownership Metrics'!$A:$A,'Ownership Metrics'!$H:$H),"")</f>
        <v>Moderat</v>
      </c>
      <c r="T6925" s="27" t="str">
        <f>IFERROR(_xlfn.XLOOKUP($B6925,'Ownership Metrics'!$A:$A,'Ownership Metrics'!$I:$I),"")</f>
        <v>Rendah</v>
      </c>
      <c r="U6925" s="27">
        <f>IF(COUNTIFS($B$2:$B6925,$B6925,$D$2:$D6925,$D6925)=1,1,0)</f>
        <v>1</v>
      </c>
      <c r="V6925" s="27">
        <f t="shared" si="325"/>
        <v>3.29</v>
      </c>
      <c r="W6925" s="27">
        <f t="shared" si="326"/>
        <v>6</v>
      </c>
      <c r="X6925" s="27">
        <f t="shared" si="324"/>
        <v>3.2899993075</v>
      </c>
    </row>
    <row r="6926" spans="1:24" x14ac:dyDescent="0.25">
      <c r="A6926" s="26">
        <v>46265</v>
      </c>
      <c r="B6926" s="27" t="s">
        <v>11070</v>
      </c>
      <c r="C6926" s="27" t="s">
        <v>6974</v>
      </c>
      <c r="D6926" s="27" t="s">
        <v>1194</v>
      </c>
      <c r="E6926" s="27" t="s">
        <v>67</v>
      </c>
      <c r="F6926" s="27" t="s">
        <v>23</v>
      </c>
      <c r="G6926" s="27"/>
      <c r="H6926" s="27" t="s">
        <v>24</v>
      </c>
      <c r="I6926" s="28">
        <v>1250000000</v>
      </c>
      <c r="J6926" s="28">
        <v>0</v>
      </c>
      <c r="K6926" s="28">
        <v>1250000000</v>
      </c>
      <c r="L6926" s="29">
        <v>2.86</v>
      </c>
      <c r="M6926" s="29">
        <f>IFERROR(_xlfn.XLOOKUP($B6926,'Ownership Metrics'!$A:$A,'Ownership Metrics'!$B:$B),"")</f>
        <v>9.67</v>
      </c>
      <c r="N6926" s="28">
        <f>IFERROR(_xlfn.XLOOKUP($B6926,'Ownership Metrics'!$A:$A,'Ownership Metrics'!$C:$C),"")</f>
        <v>1167</v>
      </c>
      <c r="O6926" s="29">
        <f>IFERROR(_xlfn.XLOOKUP($B6926,'Ownership Metrics'!$A:$A,'Ownership Metrics'!$D:$D),"")</f>
        <v>24.4</v>
      </c>
      <c r="P6926" s="29">
        <f>IFERROR(_xlfn.XLOOKUP($B6926,'Ownership Metrics'!$A:$A,'Ownership Metrics'!$E:$E),"")</f>
        <v>49.4</v>
      </c>
      <c r="Q6926" s="30">
        <f>IFERROR(_xlfn.XLOOKUP($B6926,'Ownership Metrics'!$A:$A,'Ownership Metrics'!$F:$F),"")</f>
        <v>20</v>
      </c>
      <c r="R6926" s="30">
        <f>IFERROR(_xlfn.XLOOKUP($B6926,'Ownership Metrics'!$A:$A,'Ownership Metrics'!$G:$G),"")</f>
        <v>23</v>
      </c>
      <c r="S6926" s="27" t="str">
        <f>IFERROR(_xlfn.XLOOKUP($B6926,'Ownership Metrics'!$A:$A,'Ownership Metrics'!$H:$H),"")</f>
        <v>Moderat</v>
      </c>
      <c r="T6926" s="27" t="str">
        <f>IFERROR(_xlfn.XLOOKUP($B6926,'Ownership Metrics'!$A:$A,'Ownership Metrics'!$I:$I),"")</f>
        <v>Rendah</v>
      </c>
      <c r="U6926" s="27">
        <f>IF(COUNTIFS($B$2:$B6926,$B6926,$D$2:$D6926,$D6926)=1,1,0)</f>
        <v>1</v>
      </c>
      <c r="V6926" s="27">
        <f t="shared" si="325"/>
        <v>2.86</v>
      </c>
      <c r="W6926" s="27">
        <f t="shared" si="326"/>
        <v>10</v>
      </c>
      <c r="X6926" s="27">
        <f t="shared" si="324"/>
        <v>2.8599993073999999</v>
      </c>
    </row>
    <row r="6927" spans="1:24" x14ac:dyDescent="0.25">
      <c r="A6927" s="26">
        <v>46265</v>
      </c>
      <c r="B6927" s="27" t="s">
        <v>11071</v>
      </c>
      <c r="C6927" s="27" t="s">
        <v>6984</v>
      </c>
      <c r="D6927" s="27" t="s">
        <v>6985</v>
      </c>
      <c r="E6927" s="27" t="s">
        <v>22</v>
      </c>
      <c r="F6927" s="27" t="s">
        <v>23</v>
      </c>
      <c r="G6927" s="27"/>
      <c r="H6927" s="27" t="s">
        <v>24</v>
      </c>
      <c r="I6927" s="28">
        <v>200000000</v>
      </c>
      <c r="J6927" s="28">
        <v>0</v>
      </c>
      <c r="K6927" s="28">
        <v>200000000</v>
      </c>
      <c r="L6927" s="29">
        <v>4.8099999999999996</v>
      </c>
      <c r="M6927" s="29">
        <f>IFERROR(_xlfn.XLOOKUP($B6927,'Ownership Metrics'!$A:$A,'Ownership Metrics'!$B:$B),"")</f>
        <v>0.9</v>
      </c>
      <c r="N6927" s="28">
        <f>IFERROR(_xlfn.XLOOKUP($B6927,'Ownership Metrics'!$A:$A,'Ownership Metrics'!$C:$C),"")</f>
        <v>3716</v>
      </c>
      <c r="O6927" s="29">
        <f>IFERROR(_xlfn.XLOOKUP($B6927,'Ownership Metrics'!$A:$A,'Ownership Metrics'!$D:$D),"")</f>
        <v>54.67</v>
      </c>
      <c r="P6927" s="29">
        <f>IFERROR(_xlfn.XLOOKUP($B6927,'Ownership Metrics'!$A:$A,'Ownership Metrics'!$E:$E),"")</f>
        <v>84.82</v>
      </c>
      <c r="Q6927" s="30">
        <f>IFERROR(_xlfn.XLOOKUP($B6927,'Ownership Metrics'!$A:$A,'Ownership Metrics'!$F:$F),"")</f>
        <v>6</v>
      </c>
      <c r="R6927" s="30">
        <f>IFERROR(_xlfn.XLOOKUP($B6927,'Ownership Metrics'!$A:$A,'Ownership Metrics'!$G:$G),"")</f>
        <v>61</v>
      </c>
      <c r="S6927" s="27" t="str">
        <f>IFERROR(_xlfn.XLOOKUP($B6927,'Ownership Metrics'!$A:$A,'Ownership Metrics'!$H:$H),"")</f>
        <v>Mayoritas</v>
      </c>
      <c r="T6927" s="27" t="str">
        <f>IFERROR(_xlfn.XLOOKUP($B6927,'Ownership Metrics'!$A:$A,'Ownership Metrics'!$I:$I),"")</f>
        <v>Tinggi</v>
      </c>
      <c r="U6927" s="27">
        <f>IF(COUNTIFS($B$2:$B6927,$B6927,$D$2:$D6927,$D6927)=1,1,0)</f>
        <v>1</v>
      </c>
      <c r="V6927" s="27">
        <f t="shared" si="325"/>
        <v>4.8099999999999996</v>
      </c>
      <c r="W6927" s="27">
        <f t="shared" si="326"/>
        <v>5</v>
      </c>
      <c r="X6927" s="27">
        <f t="shared" si="324"/>
        <v>4.8099993073</v>
      </c>
    </row>
    <row r="6928" spans="1:24" x14ac:dyDescent="0.25">
      <c r="A6928" s="26">
        <v>46265</v>
      </c>
      <c r="B6928" s="27" t="s">
        <v>11071</v>
      </c>
      <c r="C6928" s="27" t="s">
        <v>6984</v>
      </c>
      <c r="D6928" s="27" t="s">
        <v>6986</v>
      </c>
      <c r="E6928" s="27" t="s">
        <v>22</v>
      </c>
      <c r="F6928" s="27" t="s">
        <v>23</v>
      </c>
      <c r="G6928" s="27"/>
      <c r="H6928" s="27" t="s">
        <v>24</v>
      </c>
      <c r="I6928" s="28">
        <v>206588200</v>
      </c>
      <c r="J6928" s="28">
        <v>0</v>
      </c>
      <c r="K6928" s="28">
        <v>206588200</v>
      </c>
      <c r="L6928" s="29">
        <v>4.97</v>
      </c>
      <c r="M6928" s="29">
        <f>IFERROR(_xlfn.XLOOKUP($B6928,'Ownership Metrics'!$A:$A,'Ownership Metrics'!$B:$B),"")</f>
        <v>0.9</v>
      </c>
      <c r="N6928" s="28">
        <f>IFERROR(_xlfn.XLOOKUP($B6928,'Ownership Metrics'!$A:$A,'Ownership Metrics'!$C:$C),"")</f>
        <v>3716</v>
      </c>
      <c r="O6928" s="29">
        <f>IFERROR(_xlfn.XLOOKUP($B6928,'Ownership Metrics'!$A:$A,'Ownership Metrics'!$D:$D),"")</f>
        <v>54.67</v>
      </c>
      <c r="P6928" s="29">
        <f>IFERROR(_xlfn.XLOOKUP($B6928,'Ownership Metrics'!$A:$A,'Ownership Metrics'!$E:$E),"")</f>
        <v>84.82</v>
      </c>
      <c r="Q6928" s="30">
        <f>IFERROR(_xlfn.XLOOKUP($B6928,'Ownership Metrics'!$A:$A,'Ownership Metrics'!$F:$F),"")</f>
        <v>6</v>
      </c>
      <c r="R6928" s="30">
        <f>IFERROR(_xlfn.XLOOKUP($B6928,'Ownership Metrics'!$A:$A,'Ownership Metrics'!$G:$G),"")</f>
        <v>61</v>
      </c>
      <c r="S6928" s="27" t="str">
        <f>IFERROR(_xlfn.XLOOKUP($B6928,'Ownership Metrics'!$A:$A,'Ownership Metrics'!$H:$H),"")</f>
        <v>Mayoritas</v>
      </c>
      <c r="T6928" s="27" t="str">
        <f>IFERROR(_xlfn.XLOOKUP($B6928,'Ownership Metrics'!$A:$A,'Ownership Metrics'!$I:$I),"")</f>
        <v>Tinggi</v>
      </c>
      <c r="U6928" s="27">
        <f>IF(COUNTIFS($B$2:$B6928,$B6928,$D$2:$D6928,$D6928)=1,1,0)</f>
        <v>1</v>
      </c>
      <c r="V6928" s="27">
        <f t="shared" si="325"/>
        <v>4.97</v>
      </c>
      <c r="W6928" s="27">
        <f t="shared" si="326"/>
        <v>3</v>
      </c>
      <c r="X6928" s="27">
        <f t="shared" si="324"/>
        <v>4.9699993072000002</v>
      </c>
    </row>
    <row r="6929" spans="1:24" x14ac:dyDescent="0.25">
      <c r="A6929" s="26">
        <v>46265</v>
      </c>
      <c r="B6929" s="27" t="s">
        <v>11071</v>
      </c>
      <c r="C6929" s="27" t="s">
        <v>6984</v>
      </c>
      <c r="D6929" s="27" t="s">
        <v>6987</v>
      </c>
      <c r="E6929" s="27" t="s">
        <v>22</v>
      </c>
      <c r="F6929" s="27" t="s">
        <v>32</v>
      </c>
      <c r="G6929" s="27"/>
      <c r="H6929" s="27" t="s">
        <v>128</v>
      </c>
      <c r="I6929" s="28">
        <v>2271920320</v>
      </c>
      <c r="J6929" s="28">
        <v>0</v>
      </c>
      <c r="K6929" s="28">
        <v>2271920320</v>
      </c>
      <c r="L6929" s="29">
        <v>54.67</v>
      </c>
      <c r="M6929" s="29">
        <f>IFERROR(_xlfn.XLOOKUP($B6929,'Ownership Metrics'!$A:$A,'Ownership Metrics'!$B:$B),"")</f>
        <v>0.9</v>
      </c>
      <c r="N6929" s="28">
        <f>IFERROR(_xlfn.XLOOKUP($B6929,'Ownership Metrics'!$A:$A,'Ownership Metrics'!$C:$C),"")</f>
        <v>3716</v>
      </c>
      <c r="O6929" s="29">
        <f>IFERROR(_xlfn.XLOOKUP($B6929,'Ownership Metrics'!$A:$A,'Ownership Metrics'!$D:$D),"")</f>
        <v>54.67</v>
      </c>
      <c r="P6929" s="29">
        <f>IFERROR(_xlfn.XLOOKUP($B6929,'Ownership Metrics'!$A:$A,'Ownership Metrics'!$E:$E),"")</f>
        <v>84.82</v>
      </c>
      <c r="Q6929" s="30">
        <f>IFERROR(_xlfn.XLOOKUP($B6929,'Ownership Metrics'!$A:$A,'Ownership Metrics'!$F:$F),"")</f>
        <v>6</v>
      </c>
      <c r="R6929" s="30">
        <f>IFERROR(_xlfn.XLOOKUP($B6929,'Ownership Metrics'!$A:$A,'Ownership Metrics'!$G:$G),"")</f>
        <v>61</v>
      </c>
      <c r="S6929" s="27" t="str">
        <f>IFERROR(_xlfn.XLOOKUP($B6929,'Ownership Metrics'!$A:$A,'Ownership Metrics'!$H:$H),"")</f>
        <v>Mayoritas</v>
      </c>
      <c r="T6929" s="27" t="str">
        <f>IFERROR(_xlfn.XLOOKUP($B6929,'Ownership Metrics'!$A:$A,'Ownership Metrics'!$I:$I),"")</f>
        <v>Tinggi</v>
      </c>
      <c r="U6929" s="27">
        <f>IF(COUNTIFS($B$2:$B6929,$B6929,$D$2:$D6929,$D6929)=1,1,0)</f>
        <v>1</v>
      </c>
      <c r="V6929" s="27">
        <f t="shared" si="325"/>
        <v>54.67</v>
      </c>
      <c r="W6929" s="27">
        <f t="shared" si="326"/>
        <v>1</v>
      </c>
      <c r="X6929" s="27">
        <f t="shared" si="324"/>
        <v>54.669999307099999</v>
      </c>
    </row>
    <row r="6930" spans="1:24" x14ac:dyDescent="0.25">
      <c r="A6930" s="26">
        <v>46265</v>
      </c>
      <c r="B6930" s="27" t="s">
        <v>11071</v>
      </c>
      <c r="C6930" s="27" t="s">
        <v>6984</v>
      </c>
      <c r="D6930" s="27" t="s">
        <v>6988</v>
      </c>
      <c r="E6930" s="27" t="s">
        <v>35</v>
      </c>
      <c r="F6930" s="27" t="s">
        <v>23</v>
      </c>
      <c r="G6930" s="27" t="s">
        <v>36</v>
      </c>
      <c r="H6930" s="27" t="s">
        <v>24</v>
      </c>
      <c r="I6930" s="28">
        <v>190000000</v>
      </c>
      <c r="J6930" s="28">
        <v>0</v>
      </c>
      <c r="K6930" s="28">
        <v>190000000</v>
      </c>
      <c r="L6930" s="29">
        <v>4.57</v>
      </c>
      <c r="M6930" s="29">
        <f>IFERROR(_xlfn.XLOOKUP($B6930,'Ownership Metrics'!$A:$A,'Ownership Metrics'!$B:$B),"")</f>
        <v>0.9</v>
      </c>
      <c r="N6930" s="28">
        <f>IFERROR(_xlfn.XLOOKUP($B6930,'Ownership Metrics'!$A:$A,'Ownership Metrics'!$C:$C),"")</f>
        <v>3716</v>
      </c>
      <c r="O6930" s="29">
        <f>IFERROR(_xlfn.XLOOKUP($B6930,'Ownership Metrics'!$A:$A,'Ownership Metrics'!$D:$D),"")</f>
        <v>54.67</v>
      </c>
      <c r="P6930" s="29">
        <f>IFERROR(_xlfn.XLOOKUP($B6930,'Ownership Metrics'!$A:$A,'Ownership Metrics'!$E:$E),"")</f>
        <v>84.82</v>
      </c>
      <c r="Q6930" s="30">
        <f>IFERROR(_xlfn.XLOOKUP($B6930,'Ownership Metrics'!$A:$A,'Ownership Metrics'!$F:$F),"")</f>
        <v>6</v>
      </c>
      <c r="R6930" s="30">
        <f>IFERROR(_xlfn.XLOOKUP($B6930,'Ownership Metrics'!$A:$A,'Ownership Metrics'!$G:$G),"")</f>
        <v>61</v>
      </c>
      <c r="S6930" s="27" t="str">
        <f>IFERROR(_xlfn.XLOOKUP($B6930,'Ownership Metrics'!$A:$A,'Ownership Metrics'!$H:$H),"")</f>
        <v>Mayoritas</v>
      </c>
      <c r="T6930" s="27" t="str">
        <f>IFERROR(_xlfn.XLOOKUP($B6930,'Ownership Metrics'!$A:$A,'Ownership Metrics'!$I:$I),"")</f>
        <v>Tinggi</v>
      </c>
      <c r="U6930" s="27">
        <f>IF(COUNTIFS($B$2:$B6930,$B6930,$D$2:$D6930,$D6930)=1,1,0)</f>
        <v>1</v>
      </c>
      <c r="V6930" s="27">
        <f t="shared" si="325"/>
        <v>4.57</v>
      </c>
      <c r="W6930" s="27">
        <f t="shared" si="326"/>
        <v>6</v>
      </c>
      <c r="X6930" s="27">
        <f t="shared" si="324"/>
        <v>4.5699993070000007</v>
      </c>
    </row>
    <row r="6931" spans="1:24" x14ac:dyDescent="0.25">
      <c r="A6931" s="26">
        <v>46265</v>
      </c>
      <c r="B6931" s="27" t="s">
        <v>11071</v>
      </c>
      <c r="C6931" s="27" t="s">
        <v>6984</v>
      </c>
      <c r="D6931" s="27" t="s">
        <v>66</v>
      </c>
      <c r="E6931" s="27" t="s">
        <v>67</v>
      </c>
      <c r="F6931" s="27" t="s">
        <v>32</v>
      </c>
      <c r="G6931" s="27"/>
      <c r="H6931" s="27" t="s">
        <v>64</v>
      </c>
      <c r="I6931" s="28">
        <v>203500000</v>
      </c>
      <c r="J6931" s="28">
        <v>0</v>
      </c>
      <c r="K6931" s="28">
        <v>203500000</v>
      </c>
      <c r="L6931" s="29">
        <v>4.9000000000000004</v>
      </c>
      <c r="M6931" s="29">
        <f>IFERROR(_xlfn.XLOOKUP($B6931,'Ownership Metrics'!$A:$A,'Ownership Metrics'!$B:$B),"")</f>
        <v>0.9</v>
      </c>
      <c r="N6931" s="28">
        <f>IFERROR(_xlfn.XLOOKUP($B6931,'Ownership Metrics'!$A:$A,'Ownership Metrics'!$C:$C),"")</f>
        <v>3716</v>
      </c>
      <c r="O6931" s="29">
        <f>IFERROR(_xlfn.XLOOKUP($B6931,'Ownership Metrics'!$A:$A,'Ownership Metrics'!$D:$D),"")</f>
        <v>54.67</v>
      </c>
      <c r="P6931" s="29">
        <f>IFERROR(_xlfn.XLOOKUP($B6931,'Ownership Metrics'!$A:$A,'Ownership Metrics'!$E:$E),"")</f>
        <v>84.82</v>
      </c>
      <c r="Q6931" s="30">
        <f>IFERROR(_xlfn.XLOOKUP($B6931,'Ownership Metrics'!$A:$A,'Ownership Metrics'!$F:$F),"")</f>
        <v>6</v>
      </c>
      <c r="R6931" s="30">
        <f>IFERROR(_xlfn.XLOOKUP($B6931,'Ownership Metrics'!$A:$A,'Ownership Metrics'!$G:$G),"")</f>
        <v>61</v>
      </c>
      <c r="S6931" s="27" t="str">
        <f>IFERROR(_xlfn.XLOOKUP($B6931,'Ownership Metrics'!$A:$A,'Ownership Metrics'!$H:$H),"")</f>
        <v>Mayoritas</v>
      </c>
      <c r="T6931" s="27" t="str">
        <f>IFERROR(_xlfn.XLOOKUP($B6931,'Ownership Metrics'!$A:$A,'Ownership Metrics'!$I:$I),"")</f>
        <v>Tinggi</v>
      </c>
      <c r="U6931" s="27">
        <f>IF(COUNTIFS($B$2:$B6931,$B6931,$D$2:$D6931,$D6931)=1,1,0)</f>
        <v>1</v>
      </c>
      <c r="V6931" s="27">
        <f t="shared" si="325"/>
        <v>4.9000000000000004</v>
      </c>
      <c r="W6931" s="27">
        <f t="shared" si="326"/>
        <v>4</v>
      </c>
      <c r="X6931" s="27">
        <f t="shared" si="324"/>
        <v>4.8999993069000007</v>
      </c>
    </row>
    <row r="6932" spans="1:24" x14ac:dyDescent="0.25">
      <c r="A6932" s="26">
        <v>46265</v>
      </c>
      <c r="B6932" s="27" t="s">
        <v>11071</v>
      </c>
      <c r="C6932" s="27" t="s">
        <v>6984</v>
      </c>
      <c r="D6932" s="27" t="s">
        <v>6989</v>
      </c>
      <c r="E6932" s="27" t="s">
        <v>67</v>
      </c>
      <c r="F6932" s="27" t="s">
        <v>32</v>
      </c>
      <c r="G6932" s="27"/>
      <c r="H6932" s="27" t="s">
        <v>128</v>
      </c>
      <c r="I6932" s="28">
        <v>1046500000</v>
      </c>
      <c r="J6932" s="28">
        <v>0</v>
      </c>
      <c r="K6932" s="28">
        <v>1046500000</v>
      </c>
      <c r="L6932" s="29">
        <v>25.18</v>
      </c>
      <c r="M6932" s="29">
        <f>IFERROR(_xlfn.XLOOKUP($B6932,'Ownership Metrics'!$A:$A,'Ownership Metrics'!$B:$B),"")</f>
        <v>0.9</v>
      </c>
      <c r="N6932" s="28">
        <f>IFERROR(_xlfn.XLOOKUP($B6932,'Ownership Metrics'!$A:$A,'Ownership Metrics'!$C:$C),"")</f>
        <v>3716</v>
      </c>
      <c r="O6932" s="29">
        <f>IFERROR(_xlfn.XLOOKUP($B6932,'Ownership Metrics'!$A:$A,'Ownership Metrics'!$D:$D),"")</f>
        <v>54.67</v>
      </c>
      <c r="P6932" s="29">
        <f>IFERROR(_xlfn.XLOOKUP($B6932,'Ownership Metrics'!$A:$A,'Ownership Metrics'!$E:$E),"")</f>
        <v>84.82</v>
      </c>
      <c r="Q6932" s="30">
        <f>IFERROR(_xlfn.XLOOKUP($B6932,'Ownership Metrics'!$A:$A,'Ownership Metrics'!$F:$F),"")</f>
        <v>6</v>
      </c>
      <c r="R6932" s="30">
        <f>IFERROR(_xlfn.XLOOKUP($B6932,'Ownership Metrics'!$A:$A,'Ownership Metrics'!$G:$G),"")</f>
        <v>61</v>
      </c>
      <c r="S6932" s="27" t="str">
        <f>IFERROR(_xlfn.XLOOKUP($B6932,'Ownership Metrics'!$A:$A,'Ownership Metrics'!$H:$H),"")</f>
        <v>Mayoritas</v>
      </c>
      <c r="T6932" s="27" t="str">
        <f>IFERROR(_xlfn.XLOOKUP($B6932,'Ownership Metrics'!$A:$A,'Ownership Metrics'!$I:$I),"")</f>
        <v>Tinggi</v>
      </c>
      <c r="U6932" s="27">
        <f>IF(COUNTIFS($B$2:$B6932,$B6932,$D$2:$D6932,$D6932)=1,1,0)</f>
        <v>1</v>
      </c>
      <c r="V6932" s="27">
        <f t="shared" si="325"/>
        <v>25.18</v>
      </c>
      <c r="W6932" s="27">
        <f t="shared" si="326"/>
        <v>2</v>
      </c>
      <c r="X6932" s="27">
        <f t="shared" si="324"/>
        <v>25.179999306799999</v>
      </c>
    </row>
    <row r="6933" spans="1:24" x14ac:dyDescent="0.25">
      <c r="A6933" s="26">
        <v>46265</v>
      </c>
      <c r="B6933" s="27" t="s">
        <v>11072</v>
      </c>
      <c r="C6933" s="27" t="s">
        <v>6991</v>
      </c>
      <c r="D6933" s="27" t="s">
        <v>6992</v>
      </c>
      <c r="E6933" s="27" t="s">
        <v>22</v>
      </c>
      <c r="F6933" s="27" t="s">
        <v>23</v>
      </c>
      <c r="G6933" s="27"/>
      <c r="H6933" s="27" t="s">
        <v>24</v>
      </c>
      <c r="I6933" s="28">
        <v>243965040</v>
      </c>
      <c r="J6933" s="28">
        <v>0</v>
      </c>
      <c r="K6933" s="28">
        <v>243965040</v>
      </c>
      <c r="L6933" s="29">
        <v>4.29</v>
      </c>
      <c r="M6933" s="29">
        <f>IFERROR(_xlfn.XLOOKUP($B6933,'Ownership Metrics'!$A:$A,'Ownership Metrics'!$B:$B),"")</f>
        <v>2.12</v>
      </c>
      <c r="N6933" s="28">
        <f>IFERROR(_xlfn.XLOOKUP($B6933,'Ownership Metrics'!$A:$A,'Ownership Metrics'!$C:$C),"")</f>
        <v>5196</v>
      </c>
      <c r="O6933" s="29">
        <f>IFERROR(_xlfn.XLOOKUP($B6933,'Ownership Metrics'!$A:$A,'Ownership Metrics'!$D:$D),"")</f>
        <v>67.44</v>
      </c>
      <c r="P6933" s="29">
        <f>IFERROR(_xlfn.XLOOKUP($B6933,'Ownership Metrics'!$A:$A,'Ownership Metrics'!$E:$E),"")</f>
        <v>96.79</v>
      </c>
      <c r="Q6933" s="30">
        <f>IFERROR(_xlfn.XLOOKUP($B6933,'Ownership Metrics'!$A:$A,'Ownership Metrics'!$F:$F),"")</f>
        <v>4</v>
      </c>
      <c r="R6933" s="30">
        <f>IFERROR(_xlfn.XLOOKUP($B6933,'Ownership Metrics'!$A:$A,'Ownership Metrics'!$G:$G),"")</f>
        <v>74</v>
      </c>
      <c r="S6933" s="27" t="str">
        <f>IFERROR(_xlfn.XLOOKUP($B6933,'Ownership Metrics'!$A:$A,'Ownership Metrics'!$H:$H),"")</f>
        <v>Mayoritas</v>
      </c>
      <c r="T6933" s="27" t="str">
        <f>IFERROR(_xlfn.XLOOKUP($B6933,'Ownership Metrics'!$A:$A,'Ownership Metrics'!$I:$I),"")</f>
        <v>Tinggi</v>
      </c>
      <c r="U6933" s="27">
        <f>IF(COUNTIFS($B$2:$B6933,$B6933,$D$2:$D6933,$D6933)=1,1,0)</f>
        <v>1</v>
      </c>
      <c r="V6933" s="27">
        <f t="shared" si="325"/>
        <v>4.29</v>
      </c>
      <c r="W6933" s="27">
        <f t="shared" si="326"/>
        <v>3</v>
      </c>
      <c r="X6933" s="27">
        <f t="shared" si="324"/>
        <v>4.2899993067000004</v>
      </c>
    </row>
    <row r="6934" spans="1:24" x14ac:dyDescent="0.25">
      <c r="A6934" s="26">
        <v>46265</v>
      </c>
      <c r="B6934" s="27" t="s">
        <v>11072</v>
      </c>
      <c r="C6934" s="27" t="s">
        <v>6991</v>
      </c>
      <c r="D6934" s="27" t="s">
        <v>329</v>
      </c>
      <c r="E6934" s="27" t="s">
        <v>114</v>
      </c>
      <c r="F6934" s="27" t="s">
        <v>23</v>
      </c>
      <c r="G6934" s="27"/>
      <c r="H6934" s="27" t="s">
        <v>24</v>
      </c>
      <c r="I6934" s="28">
        <v>1290064004</v>
      </c>
      <c r="J6934" s="28">
        <v>135391600</v>
      </c>
      <c r="K6934" s="28">
        <v>1425455604</v>
      </c>
      <c r="L6934" s="29">
        <v>25.06</v>
      </c>
      <c r="M6934" s="29">
        <f>IFERROR(_xlfn.XLOOKUP($B6934,'Ownership Metrics'!$A:$A,'Ownership Metrics'!$B:$B),"")</f>
        <v>2.12</v>
      </c>
      <c r="N6934" s="28">
        <f>IFERROR(_xlfn.XLOOKUP($B6934,'Ownership Metrics'!$A:$A,'Ownership Metrics'!$C:$C),"")</f>
        <v>5196</v>
      </c>
      <c r="O6934" s="29">
        <f>IFERROR(_xlfn.XLOOKUP($B6934,'Ownership Metrics'!$A:$A,'Ownership Metrics'!$D:$D),"")</f>
        <v>67.44</v>
      </c>
      <c r="P6934" s="29">
        <f>IFERROR(_xlfn.XLOOKUP($B6934,'Ownership Metrics'!$A:$A,'Ownership Metrics'!$E:$E),"")</f>
        <v>96.79</v>
      </c>
      <c r="Q6934" s="30">
        <f>IFERROR(_xlfn.XLOOKUP($B6934,'Ownership Metrics'!$A:$A,'Ownership Metrics'!$F:$F),"")</f>
        <v>4</v>
      </c>
      <c r="R6934" s="30">
        <f>IFERROR(_xlfn.XLOOKUP($B6934,'Ownership Metrics'!$A:$A,'Ownership Metrics'!$G:$G),"")</f>
        <v>74</v>
      </c>
      <c r="S6934" s="27" t="str">
        <f>IFERROR(_xlfn.XLOOKUP($B6934,'Ownership Metrics'!$A:$A,'Ownership Metrics'!$H:$H),"")</f>
        <v>Mayoritas</v>
      </c>
      <c r="T6934" s="27" t="str">
        <f>IFERROR(_xlfn.XLOOKUP($B6934,'Ownership Metrics'!$A:$A,'Ownership Metrics'!$I:$I),"")</f>
        <v>Tinggi</v>
      </c>
      <c r="U6934" s="27">
        <f>IF(COUNTIFS($B$2:$B6934,$B6934,$D$2:$D6934,$D6934)=1,1,0)</f>
        <v>1</v>
      </c>
      <c r="V6934" s="27">
        <f t="shared" si="325"/>
        <v>25.06</v>
      </c>
      <c r="W6934" s="27">
        <f t="shared" si="326"/>
        <v>2</v>
      </c>
      <c r="X6934" s="27">
        <f t="shared" si="324"/>
        <v>25.059999306599998</v>
      </c>
    </row>
    <row r="6935" spans="1:24" x14ac:dyDescent="0.25">
      <c r="A6935" s="26">
        <v>46265</v>
      </c>
      <c r="B6935" s="27" t="s">
        <v>11072</v>
      </c>
      <c r="C6935" s="27" t="s">
        <v>6991</v>
      </c>
      <c r="D6935" s="27" t="s">
        <v>6993</v>
      </c>
      <c r="E6935" s="27" t="s">
        <v>31</v>
      </c>
      <c r="F6935" s="27" t="s">
        <v>32</v>
      </c>
      <c r="G6935" s="27"/>
      <c r="H6935" s="27" t="s">
        <v>116</v>
      </c>
      <c r="I6935" s="28">
        <v>3835346804</v>
      </c>
      <c r="J6935" s="28">
        <v>0</v>
      </c>
      <c r="K6935" s="28">
        <v>3835346804</v>
      </c>
      <c r="L6935" s="29">
        <v>67.44</v>
      </c>
      <c r="M6935" s="29">
        <f>IFERROR(_xlfn.XLOOKUP($B6935,'Ownership Metrics'!$A:$A,'Ownership Metrics'!$B:$B),"")</f>
        <v>2.12</v>
      </c>
      <c r="N6935" s="28">
        <f>IFERROR(_xlfn.XLOOKUP($B6935,'Ownership Metrics'!$A:$A,'Ownership Metrics'!$C:$C),"")</f>
        <v>5196</v>
      </c>
      <c r="O6935" s="29">
        <f>IFERROR(_xlfn.XLOOKUP($B6935,'Ownership Metrics'!$A:$A,'Ownership Metrics'!$D:$D),"")</f>
        <v>67.44</v>
      </c>
      <c r="P6935" s="29">
        <f>IFERROR(_xlfn.XLOOKUP($B6935,'Ownership Metrics'!$A:$A,'Ownership Metrics'!$E:$E),"")</f>
        <v>96.79</v>
      </c>
      <c r="Q6935" s="30">
        <f>IFERROR(_xlfn.XLOOKUP($B6935,'Ownership Metrics'!$A:$A,'Ownership Metrics'!$F:$F),"")</f>
        <v>4</v>
      </c>
      <c r="R6935" s="30">
        <f>IFERROR(_xlfn.XLOOKUP($B6935,'Ownership Metrics'!$A:$A,'Ownership Metrics'!$G:$G),"")</f>
        <v>74</v>
      </c>
      <c r="S6935" s="27" t="str">
        <f>IFERROR(_xlfn.XLOOKUP($B6935,'Ownership Metrics'!$A:$A,'Ownership Metrics'!$H:$H),"")</f>
        <v>Mayoritas</v>
      </c>
      <c r="T6935" s="27" t="str">
        <f>IFERROR(_xlfn.XLOOKUP($B6935,'Ownership Metrics'!$A:$A,'Ownership Metrics'!$I:$I),"")</f>
        <v>Tinggi</v>
      </c>
      <c r="U6935" s="27">
        <f>IF(COUNTIFS($B$2:$B6935,$B6935,$D$2:$D6935,$D6935)=1,1,0)</f>
        <v>1</v>
      </c>
      <c r="V6935" s="27">
        <f t="shared" si="325"/>
        <v>67.44</v>
      </c>
      <c r="W6935" s="27">
        <f t="shared" si="326"/>
        <v>1</v>
      </c>
      <c r="X6935" s="27">
        <f t="shared" si="324"/>
        <v>67.439999306499999</v>
      </c>
    </row>
    <row r="6936" spans="1:24" x14ac:dyDescent="0.25">
      <c r="A6936" s="26">
        <v>46265</v>
      </c>
      <c r="B6936" s="27" t="s">
        <v>11072</v>
      </c>
      <c r="C6936" s="27" t="s">
        <v>6991</v>
      </c>
      <c r="D6936" s="27" t="s">
        <v>331</v>
      </c>
      <c r="E6936" s="27" t="s">
        <v>171</v>
      </c>
      <c r="F6936" s="27" t="s">
        <v>23</v>
      </c>
      <c r="G6936" s="27"/>
      <c r="H6936" s="27" t="s">
        <v>24</v>
      </c>
      <c r="I6936" s="28">
        <v>61904800</v>
      </c>
      <c r="J6936" s="28">
        <v>0</v>
      </c>
      <c r="K6936" s="28">
        <v>61904800</v>
      </c>
      <c r="L6936" s="29">
        <v>1.0900000000000001</v>
      </c>
      <c r="M6936" s="29">
        <f>IFERROR(_xlfn.XLOOKUP($B6936,'Ownership Metrics'!$A:$A,'Ownership Metrics'!$B:$B),"")</f>
        <v>2.12</v>
      </c>
      <c r="N6936" s="28">
        <f>IFERROR(_xlfn.XLOOKUP($B6936,'Ownership Metrics'!$A:$A,'Ownership Metrics'!$C:$C),"")</f>
        <v>5196</v>
      </c>
      <c r="O6936" s="29">
        <f>IFERROR(_xlfn.XLOOKUP($B6936,'Ownership Metrics'!$A:$A,'Ownership Metrics'!$D:$D),"")</f>
        <v>67.44</v>
      </c>
      <c r="P6936" s="29">
        <f>IFERROR(_xlfn.XLOOKUP($B6936,'Ownership Metrics'!$A:$A,'Ownership Metrics'!$E:$E),"")</f>
        <v>96.79</v>
      </c>
      <c r="Q6936" s="30">
        <f>IFERROR(_xlfn.XLOOKUP($B6936,'Ownership Metrics'!$A:$A,'Ownership Metrics'!$F:$F),"")</f>
        <v>4</v>
      </c>
      <c r="R6936" s="30">
        <f>IFERROR(_xlfn.XLOOKUP($B6936,'Ownership Metrics'!$A:$A,'Ownership Metrics'!$G:$G),"")</f>
        <v>74</v>
      </c>
      <c r="S6936" s="27" t="str">
        <f>IFERROR(_xlfn.XLOOKUP($B6936,'Ownership Metrics'!$A:$A,'Ownership Metrics'!$H:$H),"")</f>
        <v>Mayoritas</v>
      </c>
      <c r="T6936" s="27" t="str">
        <f>IFERROR(_xlfn.XLOOKUP($B6936,'Ownership Metrics'!$A:$A,'Ownership Metrics'!$I:$I),"")</f>
        <v>Tinggi</v>
      </c>
      <c r="U6936" s="27">
        <f>IF(COUNTIFS($B$2:$B6936,$B6936,$D$2:$D6936,$D6936)=1,1,0)</f>
        <v>1</v>
      </c>
      <c r="V6936" s="27">
        <f t="shared" si="325"/>
        <v>1.0900000000000001</v>
      </c>
      <c r="W6936" s="27">
        <f t="shared" si="326"/>
        <v>4</v>
      </c>
      <c r="X6936" s="27">
        <f t="shared" si="324"/>
        <v>1.0899993064</v>
      </c>
    </row>
    <row r="6937" spans="1:24" x14ac:dyDescent="0.25">
      <c r="A6937" s="26">
        <v>46265</v>
      </c>
      <c r="B6937" s="27" t="s">
        <v>11073</v>
      </c>
      <c r="C6937" s="27" t="s">
        <v>6995</v>
      </c>
      <c r="D6937" s="27" t="s">
        <v>6996</v>
      </c>
      <c r="E6937" s="27" t="s">
        <v>22</v>
      </c>
      <c r="F6937" s="27" t="s">
        <v>23</v>
      </c>
      <c r="G6937" s="27"/>
      <c r="H6937" s="27" t="s">
        <v>24</v>
      </c>
      <c r="I6937" s="28">
        <v>303021320</v>
      </c>
      <c r="J6937" s="28">
        <v>0</v>
      </c>
      <c r="K6937" s="28">
        <v>303021320</v>
      </c>
      <c r="L6937" s="29">
        <v>4.84</v>
      </c>
      <c r="M6937" s="29">
        <f>IFERROR(_xlfn.XLOOKUP($B6937,'Ownership Metrics'!$A:$A,'Ownership Metrics'!$B:$B),"")</f>
        <v>12.29</v>
      </c>
      <c r="N6937" s="28">
        <f>IFERROR(_xlfn.XLOOKUP($B6937,'Ownership Metrics'!$A:$A,'Ownership Metrics'!$C:$C),"")</f>
        <v>1231</v>
      </c>
      <c r="O6937" s="29">
        <f>IFERROR(_xlfn.XLOOKUP($B6937,'Ownership Metrics'!$A:$A,'Ownership Metrics'!$D:$D),"")</f>
        <v>21.06</v>
      </c>
      <c r="P6937" s="29">
        <f>IFERROR(_xlfn.XLOOKUP($B6937,'Ownership Metrics'!$A:$A,'Ownership Metrics'!$E:$E),"")</f>
        <v>52.22</v>
      </c>
      <c r="Q6937" s="30">
        <f>IFERROR(_xlfn.XLOOKUP($B6937,'Ownership Metrics'!$A:$A,'Ownership Metrics'!$F:$F),"")</f>
        <v>9</v>
      </c>
      <c r="R6937" s="30">
        <f>IFERROR(_xlfn.XLOOKUP($B6937,'Ownership Metrics'!$A:$A,'Ownership Metrics'!$G:$G),"")</f>
        <v>35</v>
      </c>
      <c r="S6937" s="27" t="str">
        <f>IFERROR(_xlfn.XLOOKUP($B6937,'Ownership Metrics'!$A:$A,'Ownership Metrics'!$H:$H),"")</f>
        <v>Moderat</v>
      </c>
      <c r="T6937" s="27" t="str">
        <f>IFERROR(_xlfn.XLOOKUP($B6937,'Ownership Metrics'!$A:$A,'Ownership Metrics'!$I:$I),"")</f>
        <v>Sedang</v>
      </c>
      <c r="U6937" s="27">
        <f>IF(COUNTIFS($B$2:$B6937,$B6937,$D$2:$D6937,$D6937)=1,1,0)</f>
        <v>1</v>
      </c>
      <c r="V6937" s="27">
        <f t="shared" si="325"/>
        <v>4.84</v>
      </c>
      <c r="W6937" s="27">
        <f t="shared" si="326"/>
        <v>7</v>
      </c>
      <c r="X6937" s="27">
        <f t="shared" si="324"/>
        <v>4.8399993063000002</v>
      </c>
    </row>
    <row r="6938" spans="1:24" x14ac:dyDescent="0.25">
      <c r="A6938" s="26">
        <v>46265</v>
      </c>
      <c r="B6938" s="27" t="s">
        <v>11073</v>
      </c>
      <c r="C6938" s="27" t="s">
        <v>6995</v>
      </c>
      <c r="D6938" s="27" t="s">
        <v>6997</v>
      </c>
      <c r="E6938" s="27" t="s">
        <v>22</v>
      </c>
      <c r="F6938" s="27" t="s">
        <v>23</v>
      </c>
      <c r="G6938" s="27"/>
      <c r="H6938" s="27" t="s">
        <v>24</v>
      </c>
      <c r="I6938" s="28">
        <v>229558100</v>
      </c>
      <c r="J6938" s="28">
        <v>0</v>
      </c>
      <c r="K6938" s="28">
        <v>229558100</v>
      </c>
      <c r="L6938" s="29">
        <v>3.66</v>
      </c>
      <c r="M6938" s="29">
        <f>IFERROR(_xlfn.XLOOKUP($B6938,'Ownership Metrics'!$A:$A,'Ownership Metrics'!$B:$B),"")</f>
        <v>12.29</v>
      </c>
      <c r="N6938" s="28">
        <f>IFERROR(_xlfn.XLOOKUP($B6938,'Ownership Metrics'!$A:$A,'Ownership Metrics'!$C:$C),"")</f>
        <v>1231</v>
      </c>
      <c r="O6938" s="29">
        <f>IFERROR(_xlfn.XLOOKUP($B6938,'Ownership Metrics'!$A:$A,'Ownership Metrics'!$D:$D),"")</f>
        <v>21.06</v>
      </c>
      <c r="P6938" s="29">
        <f>IFERROR(_xlfn.XLOOKUP($B6938,'Ownership Metrics'!$A:$A,'Ownership Metrics'!$E:$E),"")</f>
        <v>52.22</v>
      </c>
      <c r="Q6938" s="30">
        <f>IFERROR(_xlfn.XLOOKUP($B6938,'Ownership Metrics'!$A:$A,'Ownership Metrics'!$F:$F),"")</f>
        <v>9</v>
      </c>
      <c r="R6938" s="30">
        <f>IFERROR(_xlfn.XLOOKUP($B6938,'Ownership Metrics'!$A:$A,'Ownership Metrics'!$G:$G),"")</f>
        <v>35</v>
      </c>
      <c r="S6938" s="27" t="str">
        <f>IFERROR(_xlfn.XLOOKUP($B6938,'Ownership Metrics'!$A:$A,'Ownership Metrics'!$H:$H),"")</f>
        <v>Moderat</v>
      </c>
      <c r="T6938" s="27" t="str">
        <f>IFERROR(_xlfn.XLOOKUP($B6938,'Ownership Metrics'!$A:$A,'Ownership Metrics'!$I:$I),"")</f>
        <v>Sedang</v>
      </c>
      <c r="U6938" s="27">
        <f>IF(COUNTIFS($B$2:$B6938,$B6938,$D$2:$D6938,$D6938)=1,1,0)</f>
        <v>1</v>
      </c>
      <c r="V6938" s="27">
        <f t="shared" si="325"/>
        <v>3.66</v>
      </c>
      <c r="W6938" s="27">
        <f t="shared" si="326"/>
        <v>8</v>
      </c>
      <c r="X6938" s="27">
        <f t="shared" si="324"/>
        <v>3.6599993062</v>
      </c>
    </row>
    <row r="6939" spans="1:24" x14ac:dyDescent="0.25">
      <c r="A6939" s="26">
        <v>46265</v>
      </c>
      <c r="B6939" s="27" t="s">
        <v>11073</v>
      </c>
      <c r="C6939" s="27" t="s">
        <v>6995</v>
      </c>
      <c r="D6939" s="27" t="s">
        <v>6998</v>
      </c>
      <c r="E6939" s="27" t="s">
        <v>204</v>
      </c>
      <c r="F6939" s="27" t="s">
        <v>32</v>
      </c>
      <c r="G6939" s="27"/>
      <c r="H6939" s="27" t="s">
        <v>116</v>
      </c>
      <c r="I6939" s="28">
        <v>605844660</v>
      </c>
      <c r="J6939" s="28">
        <v>0</v>
      </c>
      <c r="K6939" s="28">
        <v>605844660</v>
      </c>
      <c r="L6939" s="29">
        <v>9.67</v>
      </c>
      <c r="M6939" s="29">
        <f>IFERROR(_xlfn.XLOOKUP($B6939,'Ownership Metrics'!$A:$A,'Ownership Metrics'!$B:$B),"")</f>
        <v>12.29</v>
      </c>
      <c r="N6939" s="28">
        <f>IFERROR(_xlfn.XLOOKUP($B6939,'Ownership Metrics'!$A:$A,'Ownership Metrics'!$C:$C),"")</f>
        <v>1231</v>
      </c>
      <c r="O6939" s="29">
        <f>IFERROR(_xlfn.XLOOKUP($B6939,'Ownership Metrics'!$A:$A,'Ownership Metrics'!$D:$D),"")</f>
        <v>21.06</v>
      </c>
      <c r="P6939" s="29">
        <f>IFERROR(_xlfn.XLOOKUP($B6939,'Ownership Metrics'!$A:$A,'Ownership Metrics'!$E:$E),"")</f>
        <v>52.22</v>
      </c>
      <c r="Q6939" s="30">
        <f>IFERROR(_xlfn.XLOOKUP($B6939,'Ownership Metrics'!$A:$A,'Ownership Metrics'!$F:$F),"")</f>
        <v>9</v>
      </c>
      <c r="R6939" s="30">
        <f>IFERROR(_xlfn.XLOOKUP($B6939,'Ownership Metrics'!$A:$A,'Ownership Metrics'!$G:$G),"")</f>
        <v>35</v>
      </c>
      <c r="S6939" s="27" t="str">
        <f>IFERROR(_xlfn.XLOOKUP($B6939,'Ownership Metrics'!$A:$A,'Ownership Metrics'!$H:$H),"")</f>
        <v>Moderat</v>
      </c>
      <c r="T6939" s="27" t="str">
        <f>IFERROR(_xlfn.XLOOKUP($B6939,'Ownership Metrics'!$A:$A,'Ownership Metrics'!$I:$I),"")</f>
        <v>Sedang</v>
      </c>
      <c r="U6939" s="27">
        <f>IF(COUNTIFS($B$2:$B6939,$B6939,$D$2:$D6939,$D6939)=1,1,0)</f>
        <v>1</v>
      </c>
      <c r="V6939" s="27">
        <f t="shared" si="325"/>
        <v>9.67</v>
      </c>
      <c r="W6939" s="27">
        <f t="shared" si="326"/>
        <v>4</v>
      </c>
      <c r="X6939" s="27">
        <f t="shared" si="324"/>
        <v>9.6699993060999994</v>
      </c>
    </row>
    <row r="6940" spans="1:24" x14ac:dyDescent="0.25">
      <c r="A6940" s="26">
        <v>46265</v>
      </c>
      <c r="B6940" s="27" t="s">
        <v>11073</v>
      </c>
      <c r="C6940" s="27" t="s">
        <v>6995</v>
      </c>
      <c r="D6940" s="27" t="s">
        <v>345</v>
      </c>
      <c r="E6940" s="27" t="s">
        <v>83</v>
      </c>
      <c r="F6940" s="27" t="s">
        <v>32</v>
      </c>
      <c r="G6940" s="27"/>
      <c r="H6940" s="27" t="s">
        <v>116</v>
      </c>
      <c r="I6940" s="28">
        <v>77524300</v>
      </c>
      <c r="J6940" s="28">
        <v>0</v>
      </c>
      <c r="K6940" s="28">
        <v>77524300</v>
      </c>
      <c r="L6940" s="29">
        <v>1.24</v>
      </c>
      <c r="M6940" s="29">
        <f>IFERROR(_xlfn.XLOOKUP($B6940,'Ownership Metrics'!$A:$A,'Ownership Metrics'!$B:$B),"")</f>
        <v>12.29</v>
      </c>
      <c r="N6940" s="28">
        <f>IFERROR(_xlfn.XLOOKUP($B6940,'Ownership Metrics'!$A:$A,'Ownership Metrics'!$C:$C),"")</f>
        <v>1231</v>
      </c>
      <c r="O6940" s="29">
        <f>IFERROR(_xlfn.XLOOKUP($B6940,'Ownership Metrics'!$A:$A,'Ownership Metrics'!$D:$D),"")</f>
        <v>21.06</v>
      </c>
      <c r="P6940" s="29">
        <f>IFERROR(_xlfn.XLOOKUP($B6940,'Ownership Metrics'!$A:$A,'Ownership Metrics'!$E:$E),"")</f>
        <v>52.22</v>
      </c>
      <c r="Q6940" s="30">
        <f>IFERROR(_xlfn.XLOOKUP($B6940,'Ownership Metrics'!$A:$A,'Ownership Metrics'!$F:$F),"")</f>
        <v>9</v>
      </c>
      <c r="R6940" s="30">
        <f>IFERROR(_xlfn.XLOOKUP($B6940,'Ownership Metrics'!$A:$A,'Ownership Metrics'!$G:$G),"")</f>
        <v>35</v>
      </c>
      <c r="S6940" s="27" t="str">
        <f>IFERROR(_xlfn.XLOOKUP($B6940,'Ownership Metrics'!$A:$A,'Ownership Metrics'!$H:$H),"")</f>
        <v>Moderat</v>
      </c>
      <c r="T6940" s="27" t="str">
        <f>IFERROR(_xlfn.XLOOKUP($B6940,'Ownership Metrics'!$A:$A,'Ownership Metrics'!$I:$I),"")</f>
        <v>Sedang</v>
      </c>
      <c r="U6940" s="27">
        <f>IF(COUNTIFS($B$2:$B6940,$B6940,$D$2:$D6940,$D6940)=1,1,0)</f>
        <v>1</v>
      </c>
      <c r="V6940" s="27">
        <f t="shared" si="325"/>
        <v>1.24</v>
      </c>
      <c r="W6940" s="27">
        <f t="shared" si="326"/>
        <v>9</v>
      </c>
      <c r="X6940" s="27">
        <f t="shared" si="324"/>
        <v>1.2399993060000001</v>
      </c>
    </row>
    <row r="6941" spans="1:24" x14ac:dyDescent="0.25">
      <c r="A6941" s="26">
        <v>46265</v>
      </c>
      <c r="B6941" s="27" t="s">
        <v>11073</v>
      </c>
      <c r="C6941" s="27" t="s">
        <v>6995</v>
      </c>
      <c r="D6941" s="27" t="s">
        <v>6999</v>
      </c>
      <c r="E6941" s="27" t="s">
        <v>22</v>
      </c>
      <c r="F6941" s="27" t="s">
        <v>32</v>
      </c>
      <c r="G6941" s="27"/>
      <c r="H6941" s="27" t="s">
        <v>116</v>
      </c>
      <c r="I6941" s="28">
        <v>1319341020</v>
      </c>
      <c r="J6941" s="28">
        <v>0</v>
      </c>
      <c r="K6941" s="28">
        <v>1319341020</v>
      </c>
      <c r="L6941" s="29">
        <v>21.06</v>
      </c>
      <c r="M6941" s="29">
        <f>IFERROR(_xlfn.XLOOKUP($B6941,'Ownership Metrics'!$A:$A,'Ownership Metrics'!$B:$B),"")</f>
        <v>12.29</v>
      </c>
      <c r="N6941" s="28">
        <f>IFERROR(_xlfn.XLOOKUP($B6941,'Ownership Metrics'!$A:$A,'Ownership Metrics'!$C:$C),"")</f>
        <v>1231</v>
      </c>
      <c r="O6941" s="29">
        <f>IFERROR(_xlfn.XLOOKUP($B6941,'Ownership Metrics'!$A:$A,'Ownership Metrics'!$D:$D),"")</f>
        <v>21.06</v>
      </c>
      <c r="P6941" s="29">
        <f>IFERROR(_xlfn.XLOOKUP($B6941,'Ownership Metrics'!$A:$A,'Ownership Metrics'!$E:$E),"")</f>
        <v>52.22</v>
      </c>
      <c r="Q6941" s="30">
        <f>IFERROR(_xlfn.XLOOKUP($B6941,'Ownership Metrics'!$A:$A,'Ownership Metrics'!$F:$F),"")</f>
        <v>9</v>
      </c>
      <c r="R6941" s="30">
        <f>IFERROR(_xlfn.XLOOKUP($B6941,'Ownership Metrics'!$A:$A,'Ownership Metrics'!$G:$G),"")</f>
        <v>35</v>
      </c>
      <c r="S6941" s="27" t="str">
        <f>IFERROR(_xlfn.XLOOKUP($B6941,'Ownership Metrics'!$A:$A,'Ownership Metrics'!$H:$H),"")</f>
        <v>Moderat</v>
      </c>
      <c r="T6941" s="27" t="str">
        <f>IFERROR(_xlfn.XLOOKUP($B6941,'Ownership Metrics'!$A:$A,'Ownership Metrics'!$I:$I),"")</f>
        <v>Sedang</v>
      </c>
      <c r="U6941" s="27">
        <f>IF(COUNTIFS($B$2:$B6941,$B6941,$D$2:$D6941,$D6941)=1,1,0)</f>
        <v>1</v>
      </c>
      <c r="V6941" s="27">
        <f t="shared" si="325"/>
        <v>21.06</v>
      </c>
      <c r="W6941" s="27">
        <f t="shared" si="326"/>
        <v>1</v>
      </c>
      <c r="X6941" s="27">
        <f t="shared" si="324"/>
        <v>21.0599993059</v>
      </c>
    </row>
    <row r="6942" spans="1:24" x14ac:dyDescent="0.25">
      <c r="A6942" s="26">
        <v>46265</v>
      </c>
      <c r="B6942" s="27" t="s">
        <v>11073</v>
      </c>
      <c r="C6942" s="27" t="s">
        <v>6995</v>
      </c>
      <c r="D6942" s="27" t="s">
        <v>7000</v>
      </c>
      <c r="E6942" s="27" t="s">
        <v>22</v>
      </c>
      <c r="F6942" s="27" t="s">
        <v>32</v>
      </c>
      <c r="G6942" s="27"/>
      <c r="H6942" s="27" t="s">
        <v>116</v>
      </c>
      <c r="I6942" s="28">
        <v>470454560</v>
      </c>
      <c r="J6942" s="28">
        <v>0</v>
      </c>
      <c r="K6942" s="28">
        <v>470454560</v>
      </c>
      <c r="L6942" s="29">
        <v>7.51</v>
      </c>
      <c r="M6942" s="29">
        <f>IFERROR(_xlfn.XLOOKUP($B6942,'Ownership Metrics'!$A:$A,'Ownership Metrics'!$B:$B),"")</f>
        <v>12.29</v>
      </c>
      <c r="N6942" s="28">
        <f>IFERROR(_xlfn.XLOOKUP($B6942,'Ownership Metrics'!$A:$A,'Ownership Metrics'!$C:$C),"")</f>
        <v>1231</v>
      </c>
      <c r="O6942" s="29">
        <f>IFERROR(_xlfn.XLOOKUP($B6942,'Ownership Metrics'!$A:$A,'Ownership Metrics'!$D:$D),"")</f>
        <v>21.06</v>
      </c>
      <c r="P6942" s="29">
        <f>IFERROR(_xlfn.XLOOKUP($B6942,'Ownership Metrics'!$A:$A,'Ownership Metrics'!$E:$E),"")</f>
        <v>52.22</v>
      </c>
      <c r="Q6942" s="30">
        <f>IFERROR(_xlfn.XLOOKUP($B6942,'Ownership Metrics'!$A:$A,'Ownership Metrics'!$F:$F),"")</f>
        <v>9</v>
      </c>
      <c r="R6942" s="30">
        <f>IFERROR(_xlfn.XLOOKUP($B6942,'Ownership Metrics'!$A:$A,'Ownership Metrics'!$G:$G),"")</f>
        <v>35</v>
      </c>
      <c r="S6942" s="27" t="str">
        <f>IFERROR(_xlfn.XLOOKUP($B6942,'Ownership Metrics'!$A:$A,'Ownership Metrics'!$H:$H),"")</f>
        <v>Moderat</v>
      </c>
      <c r="T6942" s="27" t="str">
        <f>IFERROR(_xlfn.XLOOKUP($B6942,'Ownership Metrics'!$A:$A,'Ownership Metrics'!$I:$I),"")</f>
        <v>Sedang</v>
      </c>
      <c r="U6942" s="27">
        <f>IF(COUNTIFS($B$2:$B6942,$B6942,$D$2:$D6942,$D6942)=1,1,0)</f>
        <v>1</v>
      </c>
      <c r="V6942" s="27">
        <f t="shared" si="325"/>
        <v>7.51</v>
      </c>
      <c r="W6942" s="27">
        <f t="shared" si="326"/>
        <v>6</v>
      </c>
      <c r="X6942" s="27">
        <f t="shared" si="324"/>
        <v>7.5099993058000001</v>
      </c>
    </row>
    <row r="6943" spans="1:24" x14ac:dyDescent="0.25">
      <c r="A6943" s="26">
        <v>46265</v>
      </c>
      <c r="B6943" s="27" t="s">
        <v>11073</v>
      </c>
      <c r="C6943" s="27" t="s">
        <v>6995</v>
      </c>
      <c r="D6943" s="27" t="s">
        <v>7001</v>
      </c>
      <c r="E6943" s="27" t="s">
        <v>22</v>
      </c>
      <c r="F6943" s="27" t="s">
        <v>32</v>
      </c>
      <c r="G6943" s="27"/>
      <c r="H6943" s="27" t="s">
        <v>64</v>
      </c>
      <c r="I6943" s="28">
        <v>536915060</v>
      </c>
      <c r="J6943" s="28">
        <v>0</v>
      </c>
      <c r="K6943" s="28">
        <v>536915060</v>
      </c>
      <c r="L6943" s="29">
        <v>8.57</v>
      </c>
      <c r="M6943" s="29">
        <f>IFERROR(_xlfn.XLOOKUP($B6943,'Ownership Metrics'!$A:$A,'Ownership Metrics'!$B:$B),"")</f>
        <v>12.29</v>
      </c>
      <c r="N6943" s="28">
        <f>IFERROR(_xlfn.XLOOKUP($B6943,'Ownership Metrics'!$A:$A,'Ownership Metrics'!$C:$C),"")</f>
        <v>1231</v>
      </c>
      <c r="O6943" s="29">
        <f>IFERROR(_xlfn.XLOOKUP($B6943,'Ownership Metrics'!$A:$A,'Ownership Metrics'!$D:$D),"")</f>
        <v>21.06</v>
      </c>
      <c r="P6943" s="29">
        <f>IFERROR(_xlfn.XLOOKUP($B6943,'Ownership Metrics'!$A:$A,'Ownership Metrics'!$E:$E),"")</f>
        <v>52.22</v>
      </c>
      <c r="Q6943" s="30">
        <f>IFERROR(_xlfn.XLOOKUP($B6943,'Ownership Metrics'!$A:$A,'Ownership Metrics'!$F:$F),"")</f>
        <v>9</v>
      </c>
      <c r="R6943" s="30">
        <f>IFERROR(_xlfn.XLOOKUP($B6943,'Ownership Metrics'!$A:$A,'Ownership Metrics'!$G:$G),"")</f>
        <v>35</v>
      </c>
      <c r="S6943" s="27" t="str">
        <f>IFERROR(_xlfn.XLOOKUP($B6943,'Ownership Metrics'!$A:$A,'Ownership Metrics'!$H:$H),"")</f>
        <v>Moderat</v>
      </c>
      <c r="T6943" s="27" t="str">
        <f>IFERROR(_xlfn.XLOOKUP($B6943,'Ownership Metrics'!$A:$A,'Ownership Metrics'!$I:$I),"")</f>
        <v>Sedang</v>
      </c>
      <c r="U6943" s="27">
        <f>IF(COUNTIFS($B$2:$B6943,$B6943,$D$2:$D6943,$D6943)=1,1,0)</f>
        <v>1</v>
      </c>
      <c r="V6943" s="27">
        <f t="shared" si="325"/>
        <v>8.57</v>
      </c>
      <c r="W6943" s="27">
        <f t="shared" si="326"/>
        <v>5</v>
      </c>
      <c r="X6943" s="27">
        <f t="shared" si="324"/>
        <v>8.5699993056999997</v>
      </c>
    </row>
    <row r="6944" spans="1:24" x14ac:dyDescent="0.25">
      <c r="A6944" s="26">
        <v>46265</v>
      </c>
      <c r="B6944" s="27" t="s">
        <v>11073</v>
      </c>
      <c r="C6944" s="27" t="s">
        <v>6995</v>
      </c>
      <c r="D6944" s="27" t="s">
        <v>7002</v>
      </c>
      <c r="E6944" s="27" t="s">
        <v>22</v>
      </c>
      <c r="F6944" s="27" t="s">
        <v>32</v>
      </c>
      <c r="G6944" s="27"/>
      <c r="H6944" s="27" t="s">
        <v>116</v>
      </c>
      <c r="I6944" s="28">
        <v>695736080</v>
      </c>
      <c r="J6944" s="28">
        <v>0</v>
      </c>
      <c r="K6944" s="28">
        <v>695736080</v>
      </c>
      <c r="L6944" s="29">
        <v>11.1</v>
      </c>
      <c r="M6944" s="29">
        <f>IFERROR(_xlfn.XLOOKUP($B6944,'Ownership Metrics'!$A:$A,'Ownership Metrics'!$B:$B),"")</f>
        <v>12.29</v>
      </c>
      <c r="N6944" s="28">
        <f>IFERROR(_xlfn.XLOOKUP($B6944,'Ownership Metrics'!$A:$A,'Ownership Metrics'!$C:$C),"")</f>
        <v>1231</v>
      </c>
      <c r="O6944" s="29">
        <f>IFERROR(_xlfn.XLOOKUP($B6944,'Ownership Metrics'!$A:$A,'Ownership Metrics'!$D:$D),"")</f>
        <v>21.06</v>
      </c>
      <c r="P6944" s="29">
        <f>IFERROR(_xlfn.XLOOKUP($B6944,'Ownership Metrics'!$A:$A,'Ownership Metrics'!$E:$E),"")</f>
        <v>52.22</v>
      </c>
      <c r="Q6944" s="30">
        <f>IFERROR(_xlfn.XLOOKUP($B6944,'Ownership Metrics'!$A:$A,'Ownership Metrics'!$F:$F),"")</f>
        <v>9</v>
      </c>
      <c r="R6944" s="30">
        <f>IFERROR(_xlfn.XLOOKUP($B6944,'Ownership Metrics'!$A:$A,'Ownership Metrics'!$G:$G),"")</f>
        <v>35</v>
      </c>
      <c r="S6944" s="27" t="str">
        <f>IFERROR(_xlfn.XLOOKUP($B6944,'Ownership Metrics'!$A:$A,'Ownership Metrics'!$H:$H),"")</f>
        <v>Moderat</v>
      </c>
      <c r="T6944" s="27" t="str">
        <f>IFERROR(_xlfn.XLOOKUP($B6944,'Ownership Metrics'!$A:$A,'Ownership Metrics'!$I:$I),"")</f>
        <v>Sedang</v>
      </c>
      <c r="U6944" s="27">
        <f>IF(COUNTIFS($B$2:$B6944,$B6944,$D$2:$D6944,$D6944)=1,1,0)</f>
        <v>1</v>
      </c>
      <c r="V6944" s="27">
        <f t="shared" si="325"/>
        <v>11.1</v>
      </c>
      <c r="W6944" s="27">
        <f t="shared" si="326"/>
        <v>3</v>
      </c>
      <c r="X6944" s="27">
        <f t="shared" si="324"/>
        <v>11.099999305599999</v>
      </c>
    </row>
    <row r="6945" spans="1:24" x14ac:dyDescent="0.25">
      <c r="A6945" s="26">
        <v>46265</v>
      </c>
      <c r="B6945" s="27" t="s">
        <v>11073</v>
      </c>
      <c r="C6945" s="27" t="s">
        <v>6995</v>
      </c>
      <c r="D6945" s="27" t="s">
        <v>7003</v>
      </c>
      <c r="E6945" s="27" t="s">
        <v>35</v>
      </c>
      <c r="F6945" s="27" t="s">
        <v>32</v>
      </c>
      <c r="G6945" s="27" t="s">
        <v>2532</v>
      </c>
      <c r="H6945" s="27" t="s">
        <v>24</v>
      </c>
      <c r="I6945" s="28">
        <v>1256866974</v>
      </c>
      <c r="J6945" s="28">
        <v>0</v>
      </c>
      <c r="K6945" s="28">
        <v>1256866974</v>
      </c>
      <c r="L6945" s="29">
        <v>20.059999999999999</v>
      </c>
      <c r="M6945" s="29">
        <f>IFERROR(_xlfn.XLOOKUP($B6945,'Ownership Metrics'!$A:$A,'Ownership Metrics'!$B:$B),"")</f>
        <v>12.29</v>
      </c>
      <c r="N6945" s="28">
        <f>IFERROR(_xlfn.XLOOKUP($B6945,'Ownership Metrics'!$A:$A,'Ownership Metrics'!$C:$C),"")</f>
        <v>1231</v>
      </c>
      <c r="O6945" s="29">
        <f>IFERROR(_xlfn.XLOOKUP($B6945,'Ownership Metrics'!$A:$A,'Ownership Metrics'!$D:$D),"")</f>
        <v>21.06</v>
      </c>
      <c r="P6945" s="29">
        <f>IFERROR(_xlfn.XLOOKUP($B6945,'Ownership Metrics'!$A:$A,'Ownership Metrics'!$E:$E),"")</f>
        <v>52.22</v>
      </c>
      <c r="Q6945" s="30">
        <f>IFERROR(_xlfn.XLOOKUP($B6945,'Ownership Metrics'!$A:$A,'Ownership Metrics'!$F:$F),"")</f>
        <v>9</v>
      </c>
      <c r="R6945" s="30">
        <f>IFERROR(_xlfn.XLOOKUP($B6945,'Ownership Metrics'!$A:$A,'Ownership Metrics'!$G:$G),"")</f>
        <v>35</v>
      </c>
      <c r="S6945" s="27" t="str">
        <f>IFERROR(_xlfn.XLOOKUP($B6945,'Ownership Metrics'!$A:$A,'Ownership Metrics'!$H:$H),"")</f>
        <v>Moderat</v>
      </c>
      <c r="T6945" s="27" t="str">
        <f>IFERROR(_xlfn.XLOOKUP($B6945,'Ownership Metrics'!$A:$A,'Ownership Metrics'!$I:$I),"")</f>
        <v>Sedang</v>
      </c>
      <c r="U6945" s="27">
        <f>IF(COUNTIFS($B$2:$B6945,$B6945,$D$2:$D6945,$D6945)=1,1,0)</f>
        <v>1</v>
      </c>
      <c r="V6945" s="27">
        <f t="shared" si="325"/>
        <v>20.059999999999999</v>
      </c>
      <c r="W6945" s="27">
        <f t="shared" si="326"/>
        <v>2</v>
      </c>
      <c r="X6945" s="27">
        <f t="shared" si="324"/>
        <v>20.0599993055</v>
      </c>
    </row>
    <row r="6946" spans="1:24" x14ac:dyDescent="0.25">
      <c r="A6946" s="26">
        <v>46265</v>
      </c>
      <c r="B6946" s="27" t="s">
        <v>11074</v>
      </c>
      <c r="C6946" s="27" t="s">
        <v>7005</v>
      </c>
      <c r="D6946" s="27" t="s">
        <v>7006</v>
      </c>
      <c r="E6946" s="27" t="s">
        <v>22</v>
      </c>
      <c r="F6946" s="27" t="s">
        <v>23</v>
      </c>
      <c r="G6946" s="27"/>
      <c r="H6946" s="27" t="s">
        <v>24</v>
      </c>
      <c r="I6946" s="28">
        <v>55000000</v>
      </c>
      <c r="J6946" s="28">
        <v>0</v>
      </c>
      <c r="K6946" s="28">
        <v>55000000</v>
      </c>
      <c r="L6946" s="29">
        <v>4.43</v>
      </c>
      <c r="M6946" s="29">
        <f>IFERROR(_xlfn.XLOOKUP($B6946,'Ownership Metrics'!$A:$A,'Ownership Metrics'!$B:$B),"")</f>
        <v>11.12</v>
      </c>
      <c r="N6946" s="28">
        <f>IFERROR(_xlfn.XLOOKUP($B6946,'Ownership Metrics'!$A:$A,'Ownership Metrics'!$C:$C),"")</f>
        <v>2451</v>
      </c>
      <c r="O6946" s="29">
        <f>IFERROR(_xlfn.XLOOKUP($B6946,'Ownership Metrics'!$A:$A,'Ownership Metrics'!$D:$D),"")</f>
        <v>36.07</v>
      </c>
      <c r="P6946" s="29">
        <f>IFERROR(_xlfn.XLOOKUP($B6946,'Ownership Metrics'!$A:$A,'Ownership Metrics'!$E:$E),"")</f>
        <v>76.569999999999993</v>
      </c>
      <c r="Q6946" s="30">
        <f>IFERROR(_xlfn.XLOOKUP($B6946,'Ownership Metrics'!$A:$A,'Ownership Metrics'!$F:$F),"")</f>
        <v>9</v>
      </c>
      <c r="R6946" s="30">
        <f>IFERROR(_xlfn.XLOOKUP($B6946,'Ownership Metrics'!$A:$A,'Ownership Metrics'!$G:$G),"")</f>
        <v>49</v>
      </c>
      <c r="S6946" s="27" t="str">
        <f>IFERROR(_xlfn.XLOOKUP($B6946,'Ownership Metrics'!$A:$A,'Ownership Metrics'!$H:$H),"")</f>
        <v>Terkonsentrasi</v>
      </c>
      <c r="T6946" s="27" t="str">
        <f>IFERROR(_xlfn.XLOOKUP($B6946,'Ownership Metrics'!$A:$A,'Ownership Metrics'!$I:$I),"")</f>
        <v>Sedang</v>
      </c>
      <c r="U6946" s="27">
        <f>IF(COUNTIFS($B$2:$B6946,$B6946,$D$2:$D6946,$D6946)=1,1,0)</f>
        <v>1</v>
      </c>
      <c r="V6946" s="27">
        <f t="shared" si="325"/>
        <v>4.43</v>
      </c>
      <c r="W6946" s="27">
        <f t="shared" si="326"/>
        <v>4</v>
      </c>
      <c r="X6946" s="27">
        <f t="shared" si="324"/>
        <v>4.4299993054</v>
      </c>
    </row>
    <row r="6947" spans="1:24" x14ac:dyDescent="0.25">
      <c r="A6947" s="26">
        <v>46265</v>
      </c>
      <c r="B6947" s="27" t="s">
        <v>11074</v>
      </c>
      <c r="C6947" s="27" t="s">
        <v>7005</v>
      </c>
      <c r="D6947" s="27" t="s">
        <v>7007</v>
      </c>
      <c r="E6947" s="27" t="s">
        <v>22</v>
      </c>
      <c r="F6947" s="27" t="s">
        <v>23</v>
      </c>
      <c r="G6947" s="27"/>
      <c r="H6947" s="27" t="s">
        <v>24</v>
      </c>
      <c r="I6947" s="28">
        <v>447562500</v>
      </c>
      <c r="J6947" s="28">
        <v>0</v>
      </c>
      <c r="K6947" s="28">
        <v>447562500</v>
      </c>
      <c r="L6947" s="29">
        <v>36.07</v>
      </c>
      <c r="M6947" s="29">
        <f>IFERROR(_xlfn.XLOOKUP($B6947,'Ownership Metrics'!$A:$A,'Ownership Metrics'!$B:$B),"")</f>
        <v>11.12</v>
      </c>
      <c r="N6947" s="28">
        <f>IFERROR(_xlfn.XLOOKUP($B6947,'Ownership Metrics'!$A:$A,'Ownership Metrics'!$C:$C),"")</f>
        <v>2451</v>
      </c>
      <c r="O6947" s="29">
        <f>IFERROR(_xlfn.XLOOKUP($B6947,'Ownership Metrics'!$A:$A,'Ownership Metrics'!$D:$D),"")</f>
        <v>36.07</v>
      </c>
      <c r="P6947" s="29">
        <f>IFERROR(_xlfn.XLOOKUP($B6947,'Ownership Metrics'!$A:$A,'Ownership Metrics'!$E:$E),"")</f>
        <v>76.569999999999993</v>
      </c>
      <c r="Q6947" s="30">
        <f>IFERROR(_xlfn.XLOOKUP($B6947,'Ownership Metrics'!$A:$A,'Ownership Metrics'!$F:$F),"")</f>
        <v>9</v>
      </c>
      <c r="R6947" s="30">
        <f>IFERROR(_xlfn.XLOOKUP($B6947,'Ownership Metrics'!$A:$A,'Ownership Metrics'!$G:$G),"")</f>
        <v>49</v>
      </c>
      <c r="S6947" s="27" t="str">
        <f>IFERROR(_xlfn.XLOOKUP($B6947,'Ownership Metrics'!$A:$A,'Ownership Metrics'!$H:$H),"")</f>
        <v>Terkonsentrasi</v>
      </c>
      <c r="T6947" s="27" t="str">
        <f>IFERROR(_xlfn.XLOOKUP($B6947,'Ownership Metrics'!$A:$A,'Ownership Metrics'!$I:$I),"")</f>
        <v>Sedang</v>
      </c>
      <c r="U6947" s="27">
        <f>IF(COUNTIFS($B$2:$B6947,$B6947,$D$2:$D6947,$D6947)=1,1,0)</f>
        <v>1</v>
      </c>
      <c r="V6947" s="27">
        <f t="shared" si="325"/>
        <v>36.07</v>
      </c>
      <c r="W6947" s="27">
        <f t="shared" si="326"/>
        <v>1</v>
      </c>
      <c r="X6947" s="27">
        <f t="shared" si="324"/>
        <v>36.069999305300001</v>
      </c>
    </row>
    <row r="6948" spans="1:24" x14ac:dyDescent="0.25">
      <c r="A6948" s="26">
        <v>46265</v>
      </c>
      <c r="B6948" s="27" t="s">
        <v>11074</v>
      </c>
      <c r="C6948" s="27" t="s">
        <v>7005</v>
      </c>
      <c r="D6948" s="27" t="s">
        <v>7008</v>
      </c>
      <c r="E6948" s="27" t="s">
        <v>22</v>
      </c>
      <c r="F6948" s="27" t="s">
        <v>23</v>
      </c>
      <c r="G6948" s="27"/>
      <c r="H6948" s="27" t="s">
        <v>24</v>
      </c>
      <c r="I6948" s="28">
        <v>402562500</v>
      </c>
      <c r="J6948" s="28">
        <v>0</v>
      </c>
      <c r="K6948" s="28">
        <v>402562500</v>
      </c>
      <c r="L6948" s="29">
        <v>32.44</v>
      </c>
      <c r="M6948" s="29">
        <f>IFERROR(_xlfn.XLOOKUP($B6948,'Ownership Metrics'!$A:$A,'Ownership Metrics'!$B:$B),"")</f>
        <v>11.12</v>
      </c>
      <c r="N6948" s="28">
        <f>IFERROR(_xlfn.XLOOKUP($B6948,'Ownership Metrics'!$A:$A,'Ownership Metrics'!$C:$C),"")</f>
        <v>2451</v>
      </c>
      <c r="O6948" s="29">
        <f>IFERROR(_xlfn.XLOOKUP($B6948,'Ownership Metrics'!$A:$A,'Ownership Metrics'!$D:$D),"")</f>
        <v>36.07</v>
      </c>
      <c r="P6948" s="29">
        <f>IFERROR(_xlfn.XLOOKUP($B6948,'Ownership Metrics'!$A:$A,'Ownership Metrics'!$E:$E),"")</f>
        <v>76.569999999999993</v>
      </c>
      <c r="Q6948" s="30">
        <f>IFERROR(_xlfn.XLOOKUP($B6948,'Ownership Metrics'!$A:$A,'Ownership Metrics'!$F:$F),"")</f>
        <v>9</v>
      </c>
      <c r="R6948" s="30">
        <f>IFERROR(_xlfn.XLOOKUP($B6948,'Ownership Metrics'!$A:$A,'Ownership Metrics'!$G:$G),"")</f>
        <v>49</v>
      </c>
      <c r="S6948" s="27" t="str">
        <f>IFERROR(_xlfn.XLOOKUP($B6948,'Ownership Metrics'!$A:$A,'Ownership Metrics'!$H:$H),"")</f>
        <v>Terkonsentrasi</v>
      </c>
      <c r="T6948" s="27" t="str">
        <f>IFERROR(_xlfn.XLOOKUP($B6948,'Ownership Metrics'!$A:$A,'Ownership Metrics'!$I:$I),"")</f>
        <v>Sedang</v>
      </c>
      <c r="U6948" s="27">
        <f>IF(COUNTIFS($B$2:$B6948,$B6948,$D$2:$D6948,$D6948)=1,1,0)</f>
        <v>1</v>
      </c>
      <c r="V6948" s="27">
        <f t="shared" si="325"/>
        <v>32.44</v>
      </c>
      <c r="W6948" s="27">
        <f t="shared" si="326"/>
        <v>2</v>
      </c>
      <c r="X6948" s="27">
        <f t="shared" si="324"/>
        <v>32.439999305199997</v>
      </c>
    </row>
    <row r="6949" spans="1:24" x14ac:dyDescent="0.25">
      <c r="A6949" s="26">
        <v>46265</v>
      </c>
      <c r="B6949" s="27" t="s">
        <v>11074</v>
      </c>
      <c r="C6949" s="27" t="s">
        <v>7005</v>
      </c>
      <c r="D6949" s="27" t="s">
        <v>7009</v>
      </c>
      <c r="E6949" s="27" t="s">
        <v>22</v>
      </c>
      <c r="F6949" s="27" t="s">
        <v>23</v>
      </c>
      <c r="G6949" s="27"/>
      <c r="H6949" s="27" t="s">
        <v>24</v>
      </c>
      <c r="I6949" s="28">
        <v>100000000</v>
      </c>
      <c r="J6949" s="28">
        <v>0</v>
      </c>
      <c r="K6949" s="28">
        <v>100000000</v>
      </c>
      <c r="L6949" s="29">
        <v>8.06</v>
      </c>
      <c r="M6949" s="29">
        <f>IFERROR(_xlfn.XLOOKUP($B6949,'Ownership Metrics'!$A:$A,'Ownership Metrics'!$B:$B),"")</f>
        <v>11.12</v>
      </c>
      <c r="N6949" s="28">
        <f>IFERROR(_xlfn.XLOOKUP($B6949,'Ownership Metrics'!$A:$A,'Ownership Metrics'!$C:$C),"")</f>
        <v>2451</v>
      </c>
      <c r="O6949" s="29">
        <f>IFERROR(_xlfn.XLOOKUP($B6949,'Ownership Metrics'!$A:$A,'Ownership Metrics'!$D:$D),"")</f>
        <v>36.07</v>
      </c>
      <c r="P6949" s="29">
        <f>IFERROR(_xlfn.XLOOKUP($B6949,'Ownership Metrics'!$A:$A,'Ownership Metrics'!$E:$E),"")</f>
        <v>76.569999999999993</v>
      </c>
      <c r="Q6949" s="30">
        <f>IFERROR(_xlfn.XLOOKUP($B6949,'Ownership Metrics'!$A:$A,'Ownership Metrics'!$F:$F),"")</f>
        <v>9</v>
      </c>
      <c r="R6949" s="30">
        <f>IFERROR(_xlfn.XLOOKUP($B6949,'Ownership Metrics'!$A:$A,'Ownership Metrics'!$G:$G),"")</f>
        <v>49</v>
      </c>
      <c r="S6949" s="27" t="str">
        <f>IFERROR(_xlfn.XLOOKUP($B6949,'Ownership Metrics'!$A:$A,'Ownership Metrics'!$H:$H),"")</f>
        <v>Terkonsentrasi</v>
      </c>
      <c r="T6949" s="27" t="str">
        <f>IFERROR(_xlfn.XLOOKUP($B6949,'Ownership Metrics'!$A:$A,'Ownership Metrics'!$I:$I),"")</f>
        <v>Sedang</v>
      </c>
      <c r="U6949" s="27">
        <f>IF(COUNTIFS($B$2:$B6949,$B6949,$D$2:$D6949,$D6949)=1,1,0)</f>
        <v>1</v>
      </c>
      <c r="V6949" s="27">
        <f t="shared" si="325"/>
        <v>8.06</v>
      </c>
      <c r="W6949" s="27">
        <f t="shared" si="326"/>
        <v>3</v>
      </c>
      <c r="X6949" s="27">
        <f t="shared" si="324"/>
        <v>8.0599993050999998</v>
      </c>
    </row>
    <row r="6950" spans="1:24" x14ac:dyDescent="0.25">
      <c r="A6950" s="26">
        <v>46265</v>
      </c>
      <c r="B6950" s="27" t="s">
        <v>11074</v>
      </c>
      <c r="C6950" s="27" t="s">
        <v>7005</v>
      </c>
      <c r="D6950" s="27" t="s">
        <v>7010</v>
      </c>
      <c r="E6950" s="27" t="s">
        <v>35</v>
      </c>
      <c r="F6950" s="27" t="s">
        <v>23</v>
      </c>
      <c r="G6950" s="27" t="s">
        <v>36</v>
      </c>
      <c r="H6950" s="27" t="s">
        <v>24</v>
      </c>
      <c r="I6950" s="28">
        <v>15000000</v>
      </c>
      <c r="J6950" s="28">
        <v>0</v>
      </c>
      <c r="K6950" s="28">
        <v>15000000</v>
      </c>
      <c r="L6950" s="29">
        <v>1.21</v>
      </c>
      <c r="M6950" s="29">
        <f>IFERROR(_xlfn.XLOOKUP($B6950,'Ownership Metrics'!$A:$A,'Ownership Metrics'!$B:$B),"")</f>
        <v>11.12</v>
      </c>
      <c r="N6950" s="28">
        <f>IFERROR(_xlfn.XLOOKUP($B6950,'Ownership Metrics'!$A:$A,'Ownership Metrics'!$C:$C),"")</f>
        <v>2451</v>
      </c>
      <c r="O6950" s="29">
        <f>IFERROR(_xlfn.XLOOKUP($B6950,'Ownership Metrics'!$A:$A,'Ownership Metrics'!$D:$D),"")</f>
        <v>36.07</v>
      </c>
      <c r="P6950" s="29">
        <f>IFERROR(_xlfn.XLOOKUP($B6950,'Ownership Metrics'!$A:$A,'Ownership Metrics'!$E:$E),"")</f>
        <v>76.569999999999993</v>
      </c>
      <c r="Q6950" s="30">
        <f>IFERROR(_xlfn.XLOOKUP($B6950,'Ownership Metrics'!$A:$A,'Ownership Metrics'!$F:$F),"")</f>
        <v>9</v>
      </c>
      <c r="R6950" s="30">
        <f>IFERROR(_xlfn.XLOOKUP($B6950,'Ownership Metrics'!$A:$A,'Ownership Metrics'!$G:$G),"")</f>
        <v>49</v>
      </c>
      <c r="S6950" s="27" t="str">
        <f>IFERROR(_xlfn.XLOOKUP($B6950,'Ownership Metrics'!$A:$A,'Ownership Metrics'!$H:$H),"")</f>
        <v>Terkonsentrasi</v>
      </c>
      <c r="T6950" s="27" t="str">
        <f>IFERROR(_xlfn.XLOOKUP($B6950,'Ownership Metrics'!$A:$A,'Ownership Metrics'!$I:$I),"")</f>
        <v>Sedang</v>
      </c>
      <c r="U6950" s="27">
        <f>IF(COUNTIFS($B$2:$B6950,$B6950,$D$2:$D6950,$D6950)=1,1,0)</f>
        <v>1</v>
      </c>
      <c r="V6950" s="27">
        <f t="shared" si="325"/>
        <v>1.21</v>
      </c>
      <c r="W6950" s="27">
        <f t="shared" si="326"/>
        <v>9</v>
      </c>
      <c r="X6950" s="27">
        <f t="shared" si="324"/>
        <v>1.209999305</v>
      </c>
    </row>
    <row r="6951" spans="1:24" x14ac:dyDescent="0.25">
      <c r="A6951" s="26">
        <v>46265</v>
      </c>
      <c r="B6951" s="27" t="s">
        <v>11074</v>
      </c>
      <c r="C6951" s="27" t="s">
        <v>7005</v>
      </c>
      <c r="D6951" s="27" t="s">
        <v>7011</v>
      </c>
      <c r="E6951" s="27" t="s">
        <v>35</v>
      </c>
      <c r="F6951" s="27" t="s">
        <v>23</v>
      </c>
      <c r="G6951" s="27" t="s">
        <v>36</v>
      </c>
      <c r="H6951" s="27" t="s">
        <v>24</v>
      </c>
      <c r="I6951" s="28">
        <v>25500000</v>
      </c>
      <c r="J6951" s="28">
        <v>0</v>
      </c>
      <c r="K6951" s="28">
        <v>25500000</v>
      </c>
      <c r="L6951" s="29">
        <v>2.0499999999999998</v>
      </c>
      <c r="M6951" s="29">
        <f>IFERROR(_xlfn.XLOOKUP($B6951,'Ownership Metrics'!$A:$A,'Ownership Metrics'!$B:$B),"")</f>
        <v>11.12</v>
      </c>
      <c r="N6951" s="28">
        <f>IFERROR(_xlfn.XLOOKUP($B6951,'Ownership Metrics'!$A:$A,'Ownership Metrics'!$C:$C),"")</f>
        <v>2451</v>
      </c>
      <c r="O6951" s="29">
        <f>IFERROR(_xlfn.XLOOKUP($B6951,'Ownership Metrics'!$A:$A,'Ownership Metrics'!$D:$D),"")</f>
        <v>36.07</v>
      </c>
      <c r="P6951" s="29">
        <f>IFERROR(_xlfn.XLOOKUP($B6951,'Ownership Metrics'!$A:$A,'Ownership Metrics'!$E:$E),"")</f>
        <v>76.569999999999993</v>
      </c>
      <c r="Q6951" s="30">
        <f>IFERROR(_xlfn.XLOOKUP($B6951,'Ownership Metrics'!$A:$A,'Ownership Metrics'!$F:$F),"")</f>
        <v>9</v>
      </c>
      <c r="R6951" s="30">
        <f>IFERROR(_xlfn.XLOOKUP($B6951,'Ownership Metrics'!$A:$A,'Ownership Metrics'!$G:$G),"")</f>
        <v>49</v>
      </c>
      <c r="S6951" s="27" t="str">
        <f>IFERROR(_xlfn.XLOOKUP($B6951,'Ownership Metrics'!$A:$A,'Ownership Metrics'!$H:$H),"")</f>
        <v>Terkonsentrasi</v>
      </c>
      <c r="T6951" s="27" t="str">
        <f>IFERROR(_xlfn.XLOOKUP($B6951,'Ownership Metrics'!$A:$A,'Ownership Metrics'!$I:$I),"")</f>
        <v>Sedang</v>
      </c>
      <c r="U6951" s="27">
        <f>IF(COUNTIFS($B$2:$B6951,$B6951,$D$2:$D6951,$D6951)=1,1,0)</f>
        <v>1</v>
      </c>
      <c r="V6951" s="27">
        <f t="shared" si="325"/>
        <v>2.0499999999999998</v>
      </c>
      <c r="W6951" s="27">
        <f t="shared" si="326"/>
        <v>5</v>
      </c>
      <c r="X6951" s="27">
        <f t="shared" si="324"/>
        <v>2.0499993049</v>
      </c>
    </row>
    <row r="6952" spans="1:24" x14ac:dyDescent="0.25">
      <c r="A6952" s="26">
        <v>46265</v>
      </c>
      <c r="B6952" s="27" t="s">
        <v>11074</v>
      </c>
      <c r="C6952" s="27" t="s">
        <v>7005</v>
      </c>
      <c r="D6952" s="27" t="s">
        <v>7012</v>
      </c>
      <c r="E6952" s="27" t="s">
        <v>35</v>
      </c>
      <c r="F6952" s="27" t="s">
        <v>23</v>
      </c>
      <c r="G6952" s="27" t="s">
        <v>36</v>
      </c>
      <c r="H6952" s="27" t="s">
        <v>24</v>
      </c>
      <c r="I6952" s="28">
        <v>15890000</v>
      </c>
      <c r="J6952" s="28">
        <v>0</v>
      </c>
      <c r="K6952" s="28">
        <v>15890000</v>
      </c>
      <c r="L6952" s="29">
        <v>1.28</v>
      </c>
      <c r="M6952" s="29">
        <f>IFERROR(_xlfn.XLOOKUP($B6952,'Ownership Metrics'!$A:$A,'Ownership Metrics'!$B:$B),"")</f>
        <v>11.12</v>
      </c>
      <c r="N6952" s="28">
        <f>IFERROR(_xlfn.XLOOKUP($B6952,'Ownership Metrics'!$A:$A,'Ownership Metrics'!$C:$C),"")</f>
        <v>2451</v>
      </c>
      <c r="O6952" s="29">
        <f>IFERROR(_xlfn.XLOOKUP($B6952,'Ownership Metrics'!$A:$A,'Ownership Metrics'!$D:$D),"")</f>
        <v>36.07</v>
      </c>
      <c r="P6952" s="29">
        <f>IFERROR(_xlfn.XLOOKUP($B6952,'Ownership Metrics'!$A:$A,'Ownership Metrics'!$E:$E),"")</f>
        <v>76.569999999999993</v>
      </c>
      <c r="Q6952" s="30">
        <f>IFERROR(_xlfn.XLOOKUP($B6952,'Ownership Metrics'!$A:$A,'Ownership Metrics'!$F:$F),"")</f>
        <v>9</v>
      </c>
      <c r="R6952" s="30">
        <f>IFERROR(_xlfn.XLOOKUP($B6952,'Ownership Metrics'!$A:$A,'Ownership Metrics'!$G:$G),"")</f>
        <v>49</v>
      </c>
      <c r="S6952" s="27" t="str">
        <f>IFERROR(_xlfn.XLOOKUP($B6952,'Ownership Metrics'!$A:$A,'Ownership Metrics'!$H:$H),"")</f>
        <v>Terkonsentrasi</v>
      </c>
      <c r="T6952" s="27" t="str">
        <f>IFERROR(_xlfn.XLOOKUP($B6952,'Ownership Metrics'!$A:$A,'Ownership Metrics'!$I:$I),"")</f>
        <v>Sedang</v>
      </c>
      <c r="U6952" s="27">
        <f>IF(COUNTIFS($B$2:$B6952,$B6952,$D$2:$D6952,$D6952)=1,1,0)</f>
        <v>1</v>
      </c>
      <c r="V6952" s="27">
        <f t="shared" si="325"/>
        <v>1.28</v>
      </c>
      <c r="W6952" s="27">
        <f t="shared" si="326"/>
        <v>8</v>
      </c>
      <c r="X6952" s="27">
        <f t="shared" si="324"/>
        <v>1.2799993048</v>
      </c>
    </row>
    <row r="6953" spans="1:24" x14ac:dyDescent="0.25">
      <c r="A6953" s="26">
        <v>46265</v>
      </c>
      <c r="B6953" s="27" t="s">
        <v>11074</v>
      </c>
      <c r="C6953" s="27" t="s">
        <v>7005</v>
      </c>
      <c r="D6953" s="27" t="s">
        <v>7013</v>
      </c>
      <c r="E6953" s="27" t="s">
        <v>35</v>
      </c>
      <c r="F6953" s="27" t="s">
        <v>23</v>
      </c>
      <c r="G6953" s="27" t="s">
        <v>36</v>
      </c>
      <c r="H6953" s="27" t="s">
        <v>24</v>
      </c>
      <c r="I6953" s="28">
        <v>16775100</v>
      </c>
      <c r="J6953" s="28">
        <v>0</v>
      </c>
      <c r="K6953" s="28">
        <v>16775100</v>
      </c>
      <c r="L6953" s="29">
        <v>1.35</v>
      </c>
      <c r="M6953" s="29">
        <f>IFERROR(_xlfn.XLOOKUP($B6953,'Ownership Metrics'!$A:$A,'Ownership Metrics'!$B:$B),"")</f>
        <v>11.12</v>
      </c>
      <c r="N6953" s="28">
        <f>IFERROR(_xlfn.XLOOKUP($B6953,'Ownership Metrics'!$A:$A,'Ownership Metrics'!$C:$C),"")</f>
        <v>2451</v>
      </c>
      <c r="O6953" s="29">
        <f>IFERROR(_xlfn.XLOOKUP($B6953,'Ownership Metrics'!$A:$A,'Ownership Metrics'!$D:$D),"")</f>
        <v>36.07</v>
      </c>
      <c r="P6953" s="29">
        <f>IFERROR(_xlfn.XLOOKUP($B6953,'Ownership Metrics'!$A:$A,'Ownership Metrics'!$E:$E),"")</f>
        <v>76.569999999999993</v>
      </c>
      <c r="Q6953" s="30">
        <f>IFERROR(_xlfn.XLOOKUP($B6953,'Ownership Metrics'!$A:$A,'Ownership Metrics'!$F:$F),"")</f>
        <v>9</v>
      </c>
      <c r="R6953" s="30">
        <f>IFERROR(_xlfn.XLOOKUP($B6953,'Ownership Metrics'!$A:$A,'Ownership Metrics'!$G:$G),"")</f>
        <v>49</v>
      </c>
      <c r="S6953" s="27" t="str">
        <f>IFERROR(_xlfn.XLOOKUP($B6953,'Ownership Metrics'!$A:$A,'Ownership Metrics'!$H:$H),"")</f>
        <v>Terkonsentrasi</v>
      </c>
      <c r="T6953" s="27" t="str">
        <f>IFERROR(_xlfn.XLOOKUP($B6953,'Ownership Metrics'!$A:$A,'Ownership Metrics'!$I:$I),"")</f>
        <v>Sedang</v>
      </c>
      <c r="U6953" s="27">
        <f>IF(COUNTIFS($B$2:$B6953,$B6953,$D$2:$D6953,$D6953)=1,1,0)</f>
        <v>1</v>
      </c>
      <c r="V6953" s="27">
        <f t="shared" si="325"/>
        <v>1.35</v>
      </c>
      <c r="W6953" s="27">
        <f t="shared" si="326"/>
        <v>7</v>
      </c>
      <c r="X6953" s="27">
        <f t="shared" si="324"/>
        <v>1.3499993047000001</v>
      </c>
    </row>
    <row r="6954" spans="1:24" x14ac:dyDescent="0.25">
      <c r="A6954" s="26">
        <v>46265</v>
      </c>
      <c r="B6954" s="27" t="s">
        <v>11074</v>
      </c>
      <c r="C6954" s="27" t="s">
        <v>7005</v>
      </c>
      <c r="D6954" s="27" t="s">
        <v>7014</v>
      </c>
      <c r="E6954" s="27" t="s">
        <v>67</v>
      </c>
      <c r="F6954" s="27" t="s">
        <v>23</v>
      </c>
      <c r="G6954" s="27"/>
      <c r="H6954" s="27" t="s">
        <v>24</v>
      </c>
      <c r="I6954" s="28">
        <v>24699500</v>
      </c>
      <c r="J6954" s="28">
        <v>0</v>
      </c>
      <c r="K6954" s="28">
        <v>24699500</v>
      </c>
      <c r="L6954" s="29">
        <v>1.99</v>
      </c>
      <c r="M6954" s="29">
        <f>IFERROR(_xlfn.XLOOKUP($B6954,'Ownership Metrics'!$A:$A,'Ownership Metrics'!$B:$B),"")</f>
        <v>11.12</v>
      </c>
      <c r="N6954" s="28">
        <f>IFERROR(_xlfn.XLOOKUP($B6954,'Ownership Metrics'!$A:$A,'Ownership Metrics'!$C:$C),"")</f>
        <v>2451</v>
      </c>
      <c r="O6954" s="29">
        <f>IFERROR(_xlfn.XLOOKUP($B6954,'Ownership Metrics'!$A:$A,'Ownership Metrics'!$D:$D),"")</f>
        <v>36.07</v>
      </c>
      <c r="P6954" s="29">
        <f>IFERROR(_xlfn.XLOOKUP($B6954,'Ownership Metrics'!$A:$A,'Ownership Metrics'!$E:$E),"")</f>
        <v>76.569999999999993</v>
      </c>
      <c r="Q6954" s="30">
        <f>IFERROR(_xlfn.XLOOKUP($B6954,'Ownership Metrics'!$A:$A,'Ownership Metrics'!$F:$F),"")</f>
        <v>9</v>
      </c>
      <c r="R6954" s="30">
        <f>IFERROR(_xlfn.XLOOKUP($B6954,'Ownership Metrics'!$A:$A,'Ownership Metrics'!$G:$G),"")</f>
        <v>49</v>
      </c>
      <c r="S6954" s="27" t="str">
        <f>IFERROR(_xlfn.XLOOKUP($B6954,'Ownership Metrics'!$A:$A,'Ownership Metrics'!$H:$H),"")</f>
        <v>Terkonsentrasi</v>
      </c>
      <c r="T6954" s="27" t="str">
        <f>IFERROR(_xlfn.XLOOKUP($B6954,'Ownership Metrics'!$A:$A,'Ownership Metrics'!$I:$I),"")</f>
        <v>Sedang</v>
      </c>
      <c r="U6954" s="27">
        <f>IF(COUNTIFS($B$2:$B6954,$B6954,$D$2:$D6954,$D6954)=1,1,0)</f>
        <v>1</v>
      </c>
      <c r="V6954" s="27">
        <f t="shared" si="325"/>
        <v>1.99</v>
      </c>
      <c r="W6954" s="27">
        <f t="shared" si="326"/>
        <v>6</v>
      </c>
      <c r="X6954" s="27">
        <f t="shared" si="324"/>
        <v>1.9899993046</v>
      </c>
    </row>
    <row r="6955" spans="1:24" x14ac:dyDescent="0.25">
      <c r="A6955" s="26">
        <v>46265</v>
      </c>
      <c r="B6955" s="27" t="s">
        <v>11075</v>
      </c>
      <c r="C6955" s="27" t="s">
        <v>7016</v>
      </c>
      <c r="D6955" s="27" t="s">
        <v>7017</v>
      </c>
      <c r="E6955" s="27" t="s">
        <v>4571</v>
      </c>
      <c r="F6955" s="27" t="s">
        <v>32</v>
      </c>
      <c r="G6955" s="27"/>
      <c r="H6955" s="27" t="s">
        <v>64</v>
      </c>
      <c r="I6955" s="28">
        <v>118638900</v>
      </c>
      <c r="J6955" s="28">
        <v>0</v>
      </c>
      <c r="K6955" s="28">
        <v>118638900</v>
      </c>
      <c r="L6955" s="29">
        <v>1.37</v>
      </c>
      <c r="M6955" s="29">
        <f>IFERROR(_xlfn.XLOOKUP($B6955,'Ownership Metrics'!$A:$A,'Ownership Metrics'!$B:$B),"")</f>
        <v>9.7200000000000006</v>
      </c>
      <c r="N6955" s="28">
        <f>IFERROR(_xlfn.XLOOKUP($B6955,'Ownership Metrics'!$A:$A,'Ownership Metrics'!$C:$C),"")</f>
        <v>6284</v>
      </c>
      <c r="O6955" s="29">
        <f>IFERROR(_xlfn.XLOOKUP($B6955,'Ownership Metrics'!$A:$A,'Ownership Metrics'!$D:$D),"")</f>
        <v>79.010000000000005</v>
      </c>
      <c r="P6955" s="29">
        <f>IFERROR(_xlfn.XLOOKUP($B6955,'Ownership Metrics'!$A:$A,'Ownership Metrics'!$E:$E),"")</f>
        <v>87.72</v>
      </c>
      <c r="Q6955" s="30">
        <f>IFERROR(_xlfn.XLOOKUP($B6955,'Ownership Metrics'!$A:$A,'Ownership Metrics'!$F:$F),"")</f>
        <v>5</v>
      </c>
      <c r="R6955" s="30">
        <f>IFERROR(_xlfn.XLOOKUP($B6955,'Ownership Metrics'!$A:$A,'Ownership Metrics'!$G:$G),"")</f>
        <v>75</v>
      </c>
      <c r="S6955" s="27" t="str">
        <f>IFERROR(_xlfn.XLOOKUP($B6955,'Ownership Metrics'!$A:$A,'Ownership Metrics'!$H:$H),"")</f>
        <v>Mayoritas</v>
      </c>
      <c r="T6955" s="27" t="str">
        <f>IFERROR(_xlfn.XLOOKUP($B6955,'Ownership Metrics'!$A:$A,'Ownership Metrics'!$I:$I),"")</f>
        <v>Tinggi</v>
      </c>
      <c r="U6955" s="27">
        <f>IF(COUNTIFS($B$2:$B6955,$B6955,$D$2:$D6955,$D6955)=1,1,0)</f>
        <v>1</v>
      </c>
      <c r="V6955" s="27">
        <f t="shared" si="325"/>
        <v>1.37</v>
      </c>
      <c r="W6955" s="27">
        <f t="shared" si="326"/>
        <v>4</v>
      </c>
      <c r="X6955" s="27">
        <f t="shared" si="324"/>
        <v>1.3699993045000001</v>
      </c>
    </row>
    <row r="6956" spans="1:24" x14ac:dyDescent="0.25">
      <c r="A6956" s="26">
        <v>46265</v>
      </c>
      <c r="B6956" s="27" t="s">
        <v>11075</v>
      </c>
      <c r="C6956" s="27" t="s">
        <v>7016</v>
      </c>
      <c r="D6956" s="27" t="s">
        <v>7018</v>
      </c>
      <c r="E6956" s="27" t="s">
        <v>83</v>
      </c>
      <c r="F6956" s="27" t="s">
        <v>32</v>
      </c>
      <c r="G6956" s="27"/>
      <c r="H6956" s="27" t="s">
        <v>64</v>
      </c>
      <c r="I6956" s="28">
        <v>422142000</v>
      </c>
      <c r="J6956" s="28">
        <v>0</v>
      </c>
      <c r="K6956" s="28">
        <v>422142000</v>
      </c>
      <c r="L6956" s="29">
        <v>4.87</v>
      </c>
      <c r="M6956" s="29">
        <f>IFERROR(_xlfn.XLOOKUP($B6956,'Ownership Metrics'!$A:$A,'Ownership Metrics'!$B:$B),"")</f>
        <v>9.7200000000000006</v>
      </c>
      <c r="N6956" s="28">
        <f>IFERROR(_xlfn.XLOOKUP($B6956,'Ownership Metrics'!$A:$A,'Ownership Metrics'!$C:$C),"")</f>
        <v>6284</v>
      </c>
      <c r="O6956" s="29">
        <f>IFERROR(_xlfn.XLOOKUP($B6956,'Ownership Metrics'!$A:$A,'Ownership Metrics'!$D:$D),"")</f>
        <v>79.010000000000005</v>
      </c>
      <c r="P6956" s="29">
        <f>IFERROR(_xlfn.XLOOKUP($B6956,'Ownership Metrics'!$A:$A,'Ownership Metrics'!$E:$E),"")</f>
        <v>87.72</v>
      </c>
      <c r="Q6956" s="30">
        <f>IFERROR(_xlfn.XLOOKUP($B6956,'Ownership Metrics'!$A:$A,'Ownership Metrics'!$F:$F),"")</f>
        <v>5</v>
      </c>
      <c r="R6956" s="30">
        <f>IFERROR(_xlfn.XLOOKUP($B6956,'Ownership Metrics'!$A:$A,'Ownership Metrics'!$G:$G),"")</f>
        <v>75</v>
      </c>
      <c r="S6956" s="27" t="str">
        <f>IFERROR(_xlfn.XLOOKUP($B6956,'Ownership Metrics'!$A:$A,'Ownership Metrics'!$H:$H),"")</f>
        <v>Mayoritas</v>
      </c>
      <c r="T6956" s="27" t="str">
        <f>IFERROR(_xlfn.XLOOKUP($B6956,'Ownership Metrics'!$A:$A,'Ownership Metrics'!$I:$I),"")</f>
        <v>Tinggi</v>
      </c>
      <c r="U6956" s="27">
        <f>IF(COUNTIFS($B$2:$B6956,$B6956,$D$2:$D6956,$D6956)=1,1,0)</f>
        <v>1</v>
      </c>
      <c r="V6956" s="27">
        <f t="shared" si="325"/>
        <v>4.87</v>
      </c>
      <c r="W6956" s="27">
        <f t="shared" si="326"/>
        <v>2</v>
      </c>
      <c r="X6956" s="27">
        <f t="shared" si="324"/>
        <v>4.8699993044000003</v>
      </c>
    </row>
    <row r="6957" spans="1:24" x14ac:dyDescent="0.25">
      <c r="A6957" s="26">
        <v>46265</v>
      </c>
      <c r="B6957" s="27" t="s">
        <v>11075</v>
      </c>
      <c r="C6957" s="27" t="s">
        <v>7016</v>
      </c>
      <c r="D6957" s="27" t="s">
        <v>7019</v>
      </c>
      <c r="E6957" s="27" t="s">
        <v>166</v>
      </c>
      <c r="F6957" s="27" t="s">
        <v>32</v>
      </c>
      <c r="G6957" s="27"/>
      <c r="H6957" s="27" t="s">
        <v>64</v>
      </c>
      <c r="I6957" s="28">
        <v>332705800</v>
      </c>
      <c r="J6957" s="28">
        <v>0</v>
      </c>
      <c r="K6957" s="28">
        <v>332705800</v>
      </c>
      <c r="L6957" s="29">
        <v>3.84</v>
      </c>
      <c r="M6957" s="29">
        <f>IFERROR(_xlfn.XLOOKUP($B6957,'Ownership Metrics'!$A:$A,'Ownership Metrics'!$B:$B),"")</f>
        <v>9.7200000000000006</v>
      </c>
      <c r="N6957" s="28">
        <f>IFERROR(_xlfn.XLOOKUP($B6957,'Ownership Metrics'!$A:$A,'Ownership Metrics'!$C:$C),"")</f>
        <v>6284</v>
      </c>
      <c r="O6957" s="29">
        <f>IFERROR(_xlfn.XLOOKUP($B6957,'Ownership Metrics'!$A:$A,'Ownership Metrics'!$D:$D),"")</f>
        <v>79.010000000000005</v>
      </c>
      <c r="P6957" s="29">
        <f>IFERROR(_xlfn.XLOOKUP($B6957,'Ownership Metrics'!$A:$A,'Ownership Metrics'!$E:$E),"")</f>
        <v>87.72</v>
      </c>
      <c r="Q6957" s="30">
        <f>IFERROR(_xlfn.XLOOKUP($B6957,'Ownership Metrics'!$A:$A,'Ownership Metrics'!$F:$F),"")</f>
        <v>5</v>
      </c>
      <c r="R6957" s="30">
        <f>IFERROR(_xlfn.XLOOKUP($B6957,'Ownership Metrics'!$A:$A,'Ownership Metrics'!$G:$G),"")</f>
        <v>75</v>
      </c>
      <c r="S6957" s="27" t="str">
        <f>IFERROR(_xlfn.XLOOKUP($B6957,'Ownership Metrics'!$A:$A,'Ownership Metrics'!$H:$H),"")</f>
        <v>Mayoritas</v>
      </c>
      <c r="T6957" s="27" t="str">
        <f>IFERROR(_xlfn.XLOOKUP($B6957,'Ownership Metrics'!$A:$A,'Ownership Metrics'!$I:$I),"")</f>
        <v>Tinggi</v>
      </c>
      <c r="U6957" s="27">
        <f>IF(COUNTIFS($B$2:$B6957,$B6957,$D$2:$D6957,$D6957)=1,1,0)</f>
        <v>1</v>
      </c>
      <c r="V6957" s="27">
        <f t="shared" si="325"/>
        <v>3.84</v>
      </c>
      <c r="W6957" s="27">
        <f t="shared" si="326"/>
        <v>3</v>
      </c>
      <c r="X6957" s="27">
        <f t="shared" si="324"/>
        <v>3.8399993043</v>
      </c>
    </row>
    <row r="6958" spans="1:24" x14ac:dyDescent="0.25">
      <c r="A6958" s="26">
        <v>46265</v>
      </c>
      <c r="B6958" s="27" t="s">
        <v>11075</v>
      </c>
      <c r="C6958" s="27" t="s">
        <v>7016</v>
      </c>
      <c r="D6958" s="27" t="s">
        <v>7020</v>
      </c>
      <c r="E6958" s="27" t="s">
        <v>22</v>
      </c>
      <c r="F6958" s="27" t="s">
        <v>32</v>
      </c>
      <c r="G6958" s="27"/>
      <c r="H6958" s="27"/>
      <c r="I6958" s="28">
        <v>0</v>
      </c>
      <c r="J6958" s="28">
        <v>6853975000</v>
      </c>
      <c r="K6958" s="28">
        <v>6853975000</v>
      </c>
      <c r="L6958" s="29">
        <v>79.010000000000005</v>
      </c>
      <c r="M6958" s="29">
        <f>IFERROR(_xlfn.XLOOKUP($B6958,'Ownership Metrics'!$A:$A,'Ownership Metrics'!$B:$B),"")</f>
        <v>9.7200000000000006</v>
      </c>
      <c r="N6958" s="28">
        <f>IFERROR(_xlfn.XLOOKUP($B6958,'Ownership Metrics'!$A:$A,'Ownership Metrics'!$C:$C),"")</f>
        <v>6284</v>
      </c>
      <c r="O6958" s="29">
        <f>IFERROR(_xlfn.XLOOKUP($B6958,'Ownership Metrics'!$A:$A,'Ownership Metrics'!$D:$D),"")</f>
        <v>79.010000000000005</v>
      </c>
      <c r="P6958" s="29">
        <f>IFERROR(_xlfn.XLOOKUP($B6958,'Ownership Metrics'!$A:$A,'Ownership Metrics'!$E:$E),"")</f>
        <v>87.72</v>
      </c>
      <c r="Q6958" s="30">
        <f>IFERROR(_xlfn.XLOOKUP($B6958,'Ownership Metrics'!$A:$A,'Ownership Metrics'!$F:$F),"")</f>
        <v>5</v>
      </c>
      <c r="R6958" s="30">
        <f>IFERROR(_xlfn.XLOOKUP($B6958,'Ownership Metrics'!$A:$A,'Ownership Metrics'!$G:$G),"")</f>
        <v>75</v>
      </c>
      <c r="S6958" s="27" t="str">
        <f>IFERROR(_xlfn.XLOOKUP($B6958,'Ownership Metrics'!$A:$A,'Ownership Metrics'!$H:$H),"")</f>
        <v>Mayoritas</v>
      </c>
      <c r="T6958" s="27" t="str">
        <f>IFERROR(_xlfn.XLOOKUP($B6958,'Ownership Metrics'!$A:$A,'Ownership Metrics'!$I:$I),"")</f>
        <v>Tinggi</v>
      </c>
      <c r="U6958" s="27">
        <f>IF(COUNTIFS($B$2:$B6958,$B6958,$D$2:$D6958,$D6958)=1,1,0)</f>
        <v>1</v>
      </c>
      <c r="V6958" s="27">
        <f t="shared" si="325"/>
        <v>79.010000000000005</v>
      </c>
      <c r="W6958" s="27">
        <f t="shared" si="326"/>
        <v>1</v>
      </c>
      <c r="X6958" s="27">
        <f t="shared" si="324"/>
        <v>79.009999304200008</v>
      </c>
    </row>
    <row r="6959" spans="1:24" x14ac:dyDescent="0.25">
      <c r="A6959" s="26">
        <v>46265</v>
      </c>
      <c r="B6959" s="27" t="s">
        <v>11075</v>
      </c>
      <c r="C6959" s="27" t="s">
        <v>7016</v>
      </c>
      <c r="D6959" s="27" t="s">
        <v>1003</v>
      </c>
      <c r="E6959" s="27" t="s">
        <v>26</v>
      </c>
      <c r="F6959" s="27" t="s">
        <v>32</v>
      </c>
      <c r="G6959" s="27"/>
      <c r="H6959" s="27" t="s">
        <v>64</v>
      </c>
      <c r="I6959" s="28">
        <v>103144200</v>
      </c>
      <c r="J6959" s="28">
        <v>0</v>
      </c>
      <c r="K6959" s="28">
        <v>103144200</v>
      </c>
      <c r="L6959" s="29">
        <v>1.19</v>
      </c>
      <c r="M6959" s="29">
        <f>IFERROR(_xlfn.XLOOKUP($B6959,'Ownership Metrics'!$A:$A,'Ownership Metrics'!$B:$B),"")</f>
        <v>9.7200000000000006</v>
      </c>
      <c r="N6959" s="28">
        <f>IFERROR(_xlfn.XLOOKUP($B6959,'Ownership Metrics'!$A:$A,'Ownership Metrics'!$C:$C),"")</f>
        <v>6284</v>
      </c>
      <c r="O6959" s="29">
        <f>IFERROR(_xlfn.XLOOKUP($B6959,'Ownership Metrics'!$A:$A,'Ownership Metrics'!$D:$D),"")</f>
        <v>79.010000000000005</v>
      </c>
      <c r="P6959" s="29">
        <f>IFERROR(_xlfn.XLOOKUP($B6959,'Ownership Metrics'!$A:$A,'Ownership Metrics'!$E:$E),"")</f>
        <v>87.72</v>
      </c>
      <c r="Q6959" s="30">
        <f>IFERROR(_xlfn.XLOOKUP($B6959,'Ownership Metrics'!$A:$A,'Ownership Metrics'!$F:$F),"")</f>
        <v>5</v>
      </c>
      <c r="R6959" s="30">
        <f>IFERROR(_xlfn.XLOOKUP($B6959,'Ownership Metrics'!$A:$A,'Ownership Metrics'!$G:$G),"")</f>
        <v>75</v>
      </c>
      <c r="S6959" s="27" t="str">
        <f>IFERROR(_xlfn.XLOOKUP($B6959,'Ownership Metrics'!$A:$A,'Ownership Metrics'!$H:$H),"")</f>
        <v>Mayoritas</v>
      </c>
      <c r="T6959" s="27" t="str">
        <f>IFERROR(_xlfn.XLOOKUP($B6959,'Ownership Metrics'!$A:$A,'Ownership Metrics'!$I:$I),"")</f>
        <v>Tinggi</v>
      </c>
      <c r="U6959" s="27">
        <f>IF(COUNTIFS($B$2:$B6959,$B6959,$D$2:$D6959,$D6959)=1,1,0)</f>
        <v>1</v>
      </c>
      <c r="V6959" s="27">
        <f t="shared" si="325"/>
        <v>1.19</v>
      </c>
      <c r="W6959" s="27">
        <f t="shared" si="326"/>
        <v>5</v>
      </c>
      <c r="X6959" s="27">
        <f t="shared" si="324"/>
        <v>1.1899993040999999</v>
      </c>
    </row>
    <row r="6960" spans="1:24" x14ac:dyDescent="0.25">
      <c r="A6960" s="26">
        <v>46265</v>
      </c>
      <c r="B6960" s="27" t="s">
        <v>11076</v>
      </c>
      <c r="C6960" s="27" t="s">
        <v>7022</v>
      </c>
      <c r="D6960" s="27" t="s">
        <v>7023</v>
      </c>
      <c r="E6960" s="27" t="s">
        <v>98</v>
      </c>
      <c r="F6960" s="27" t="s">
        <v>23</v>
      </c>
      <c r="G6960" s="27"/>
      <c r="H6960" s="27" t="s">
        <v>24</v>
      </c>
      <c r="I6960" s="28">
        <v>0</v>
      </c>
      <c r="J6960" s="28">
        <v>6633000000</v>
      </c>
      <c r="K6960" s="28">
        <v>6633000000</v>
      </c>
      <c r="L6960" s="29">
        <v>69.3</v>
      </c>
      <c r="M6960" s="29">
        <f>IFERROR(_xlfn.XLOOKUP($B6960,'Ownership Metrics'!$A:$A,'Ownership Metrics'!$B:$B),"")</f>
        <v>23.86</v>
      </c>
      <c r="N6960" s="28">
        <f>IFERROR(_xlfn.XLOOKUP($B6960,'Ownership Metrics'!$A:$A,'Ownership Metrics'!$C:$C),"")</f>
        <v>4826</v>
      </c>
      <c r="O6960" s="29">
        <f>IFERROR(_xlfn.XLOOKUP($B6960,'Ownership Metrics'!$A:$A,'Ownership Metrics'!$D:$D),"")</f>
        <v>69.3</v>
      </c>
      <c r="P6960" s="29">
        <f>IFERROR(_xlfn.XLOOKUP($B6960,'Ownership Metrics'!$A:$A,'Ownership Metrics'!$E:$E),"")</f>
        <v>76.14</v>
      </c>
      <c r="Q6960" s="30">
        <f>IFERROR(_xlfn.XLOOKUP($B6960,'Ownership Metrics'!$A:$A,'Ownership Metrics'!$F:$F),"")</f>
        <v>3</v>
      </c>
      <c r="R6960" s="30">
        <f>IFERROR(_xlfn.XLOOKUP($B6960,'Ownership Metrics'!$A:$A,'Ownership Metrics'!$G:$G),"")</f>
        <v>66</v>
      </c>
      <c r="S6960" s="27" t="str">
        <f>IFERROR(_xlfn.XLOOKUP($B6960,'Ownership Metrics'!$A:$A,'Ownership Metrics'!$H:$H),"")</f>
        <v>Mayoritas</v>
      </c>
      <c r="T6960" s="27" t="str">
        <f>IFERROR(_xlfn.XLOOKUP($B6960,'Ownership Metrics'!$A:$A,'Ownership Metrics'!$I:$I),"")</f>
        <v>Tinggi</v>
      </c>
      <c r="U6960" s="27">
        <f>IF(COUNTIFS($B$2:$B6960,$B6960,$D$2:$D6960,$D6960)=1,1,0)</f>
        <v>1</v>
      </c>
      <c r="V6960" s="27">
        <f t="shared" si="325"/>
        <v>69.3</v>
      </c>
      <c r="W6960" s="27">
        <f t="shared" si="326"/>
        <v>1</v>
      </c>
      <c r="X6960" s="27">
        <f t="shared" si="324"/>
        <v>69.299999303999996</v>
      </c>
    </row>
    <row r="6961" spans="1:24" x14ac:dyDescent="0.25">
      <c r="A6961" s="26">
        <v>46265</v>
      </c>
      <c r="B6961" s="27" t="s">
        <v>11076</v>
      </c>
      <c r="C6961" s="27" t="s">
        <v>7022</v>
      </c>
      <c r="D6961" s="27" t="s">
        <v>7024</v>
      </c>
      <c r="E6961" s="27" t="s">
        <v>708</v>
      </c>
      <c r="F6961" s="27" t="s">
        <v>23</v>
      </c>
      <c r="G6961" s="27"/>
      <c r="H6961" s="27" t="s">
        <v>24</v>
      </c>
      <c r="I6961" s="28">
        <v>315295400</v>
      </c>
      <c r="J6961" s="28">
        <v>0</v>
      </c>
      <c r="K6961" s="28">
        <v>315295400</v>
      </c>
      <c r="L6961" s="29">
        <v>3.29</v>
      </c>
      <c r="M6961" s="29">
        <f>IFERROR(_xlfn.XLOOKUP($B6961,'Ownership Metrics'!$A:$A,'Ownership Metrics'!$B:$B),"")</f>
        <v>23.86</v>
      </c>
      <c r="N6961" s="28">
        <f>IFERROR(_xlfn.XLOOKUP($B6961,'Ownership Metrics'!$A:$A,'Ownership Metrics'!$C:$C),"")</f>
        <v>4826</v>
      </c>
      <c r="O6961" s="29">
        <f>IFERROR(_xlfn.XLOOKUP($B6961,'Ownership Metrics'!$A:$A,'Ownership Metrics'!$D:$D),"")</f>
        <v>69.3</v>
      </c>
      <c r="P6961" s="29">
        <f>IFERROR(_xlfn.XLOOKUP($B6961,'Ownership Metrics'!$A:$A,'Ownership Metrics'!$E:$E),"")</f>
        <v>76.14</v>
      </c>
      <c r="Q6961" s="30">
        <f>IFERROR(_xlfn.XLOOKUP($B6961,'Ownership Metrics'!$A:$A,'Ownership Metrics'!$F:$F),"")</f>
        <v>3</v>
      </c>
      <c r="R6961" s="30">
        <f>IFERROR(_xlfn.XLOOKUP($B6961,'Ownership Metrics'!$A:$A,'Ownership Metrics'!$G:$G),"")</f>
        <v>66</v>
      </c>
      <c r="S6961" s="27" t="str">
        <f>IFERROR(_xlfn.XLOOKUP($B6961,'Ownership Metrics'!$A:$A,'Ownership Metrics'!$H:$H),"")</f>
        <v>Mayoritas</v>
      </c>
      <c r="T6961" s="27" t="str">
        <f>IFERROR(_xlfn.XLOOKUP($B6961,'Ownership Metrics'!$A:$A,'Ownership Metrics'!$I:$I),"")</f>
        <v>Tinggi</v>
      </c>
      <c r="U6961" s="27">
        <f>IF(COUNTIFS($B$2:$B6961,$B6961,$D$2:$D6961,$D6961)=1,1,0)</f>
        <v>1</v>
      </c>
      <c r="V6961" s="27">
        <f t="shared" si="325"/>
        <v>3.29</v>
      </c>
      <c r="W6961" s="27">
        <f t="shared" si="326"/>
        <v>3</v>
      </c>
      <c r="X6961" s="27">
        <f t="shared" si="324"/>
        <v>3.2899993039000002</v>
      </c>
    </row>
    <row r="6962" spans="1:24" x14ac:dyDescent="0.25">
      <c r="A6962" s="26">
        <v>46265</v>
      </c>
      <c r="B6962" s="27" t="s">
        <v>11076</v>
      </c>
      <c r="C6962" s="27" t="s">
        <v>7022</v>
      </c>
      <c r="D6962" s="27" t="s">
        <v>2401</v>
      </c>
      <c r="E6962" s="27" t="s">
        <v>67</v>
      </c>
      <c r="F6962" s="27" t="s">
        <v>23</v>
      </c>
      <c r="G6962" s="27"/>
      <c r="H6962" s="27" t="s">
        <v>24</v>
      </c>
      <c r="I6962" s="28">
        <v>339578514</v>
      </c>
      <c r="J6962" s="28">
        <v>0</v>
      </c>
      <c r="K6962" s="28">
        <v>339578514</v>
      </c>
      <c r="L6962" s="29">
        <v>3.55</v>
      </c>
      <c r="M6962" s="29">
        <f>IFERROR(_xlfn.XLOOKUP($B6962,'Ownership Metrics'!$A:$A,'Ownership Metrics'!$B:$B),"")</f>
        <v>23.86</v>
      </c>
      <c r="N6962" s="28">
        <f>IFERROR(_xlfn.XLOOKUP($B6962,'Ownership Metrics'!$A:$A,'Ownership Metrics'!$C:$C),"")</f>
        <v>4826</v>
      </c>
      <c r="O6962" s="29">
        <f>IFERROR(_xlfn.XLOOKUP($B6962,'Ownership Metrics'!$A:$A,'Ownership Metrics'!$D:$D),"")</f>
        <v>69.3</v>
      </c>
      <c r="P6962" s="29">
        <f>IFERROR(_xlfn.XLOOKUP($B6962,'Ownership Metrics'!$A:$A,'Ownership Metrics'!$E:$E),"")</f>
        <v>76.14</v>
      </c>
      <c r="Q6962" s="30">
        <f>IFERROR(_xlfn.XLOOKUP($B6962,'Ownership Metrics'!$A:$A,'Ownership Metrics'!$F:$F),"")</f>
        <v>3</v>
      </c>
      <c r="R6962" s="30">
        <f>IFERROR(_xlfn.XLOOKUP($B6962,'Ownership Metrics'!$A:$A,'Ownership Metrics'!$G:$G),"")</f>
        <v>66</v>
      </c>
      <c r="S6962" s="27" t="str">
        <f>IFERROR(_xlfn.XLOOKUP($B6962,'Ownership Metrics'!$A:$A,'Ownership Metrics'!$H:$H),"")</f>
        <v>Mayoritas</v>
      </c>
      <c r="T6962" s="27" t="str">
        <f>IFERROR(_xlfn.XLOOKUP($B6962,'Ownership Metrics'!$A:$A,'Ownership Metrics'!$I:$I),"")</f>
        <v>Tinggi</v>
      </c>
      <c r="U6962" s="27">
        <f>IF(COUNTIFS($B$2:$B6962,$B6962,$D$2:$D6962,$D6962)=1,1,0)</f>
        <v>1</v>
      </c>
      <c r="V6962" s="27">
        <f t="shared" si="325"/>
        <v>3.55</v>
      </c>
      <c r="W6962" s="27">
        <f t="shared" si="326"/>
        <v>2</v>
      </c>
      <c r="X6962" s="27">
        <f t="shared" si="324"/>
        <v>3.5499993038</v>
      </c>
    </row>
    <row r="6963" spans="1:24" x14ac:dyDescent="0.25">
      <c r="A6963" s="26">
        <v>46265</v>
      </c>
      <c r="B6963" s="27" t="s">
        <v>11077</v>
      </c>
      <c r="C6963" s="27" t="s">
        <v>7026</v>
      </c>
      <c r="D6963" s="27" t="s">
        <v>5268</v>
      </c>
      <c r="E6963" s="27" t="s">
        <v>83</v>
      </c>
      <c r="F6963" s="27" t="s">
        <v>23</v>
      </c>
      <c r="G6963" s="27"/>
      <c r="H6963" s="27" t="s">
        <v>24</v>
      </c>
      <c r="I6963" s="28">
        <v>33203271</v>
      </c>
      <c r="J6963" s="28">
        <v>0</v>
      </c>
      <c r="K6963" s="28">
        <v>33203271</v>
      </c>
      <c r="L6963" s="29">
        <v>2.27</v>
      </c>
      <c r="M6963" s="29">
        <f>IFERROR(_xlfn.XLOOKUP($B6963,'Ownership Metrics'!$A:$A,'Ownership Metrics'!$B:$B),"")</f>
        <v>14.43</v>
      </c>
      <c r="N6963" s="28">
        <f>IFERROR(_xlfn.XLOOKUP($B6963,'Ownership Metrics'!$A:$A,'Ownership Metrics'!$C:$C),"")</f>
        <v>3010</v>
      </c>
      <c r="O6963" s="29">
        <f>IFERROR(_xlfn.XLOOKUP($B6963,'Ownership Metrics'!$A:$A,'Ownership Metrics'!$D:$D),"")</f>
        <v>52.48</v>
      </c>
      <c r="P6963" s="29">
        <f>IFERROR(_xlfn.XLOOKUP($B6963,'Ownership Metrics'!$A:$A,'Ownership Metrics'!$E:$E),"")</f>
        <v>71.02</v>
      </c>
      <c r="Q6963" s="30">
        <f>IFERROR(_xlfn.XLOOKUP($B6963,'Ownership Metrics'!$A:$A,'Ownership Metrics'!$F:$F),"")</f>
        <v>11</v>
      </c>
      <c r="R6963" s="30">
        <f>IFERROR(_xlfn.XLOOKUP($B6963,'Ownership Metrics'!$A:$A,'Ownership Metrics'!$G:$G),"")</f>
        <v>48</v>
      </c>
      <c r="S6963" s="27" t="str">
        <f>IFERROR(_xlfn.XLOOKUP($B6963,'Ownership Metrics'!$A:$A,'Ownership Metrics'!$H:$H),"")</f>
        <v>Mayoritas</v>
      </c>
      <c r="T6963" s="27" t="str">
        <f>IFERROR(_xlfn.XLOOKUP($B6963,'Ownership Metrics'!$A:$A,'Ownership Metrics'!$I:$I),"")</f>
        <v>Sedang</v>
      </c>
      <c r="U6963" s="27">
        <f>IF(COUNTIFS($B$2:$B6963,$B6963,$D$2:$D6963,$D6963)=1,1,0)</f>
        <v>1</v>
      </c>
      <c r="V6963" s="27">
        <f t="shared" si="325"/>
        <v>2.27</v>
      </c>
      <c r="W6963" s="27">
        <f t="shared" si="326"/>
        <v>5</v>
      </c>
      <c r="X6963" s="27">
        <f t="shared" si="324"/>
        <v>2.2699993037000001</v>
      </c>
    </row>
    <row r="6964" spans="1:24" x14ac:dyDescent="0.25">
      <c r="A6964" s="26">
        <v>46265</v>
      </c>
      <c r="B6964" s="27" t="s">
        <v>11077</v>
      </c>
      <c r="C6964" s="27" t="s">
        <v>7026</v>
      </c>
      <c r="D6964" s="27" t="s">
        <v>5198</v>
      </c>
      <c r="E6964" s="27" t="s">
        <v>22</v>
      </c>
      <c r="F6964" s="27" t="s">
        <v>23</v>
      </c>
      <c r="G6964" s="27"/>
      <c r="H6964" s="27" t="s">
        <v>24</v>
      </c>
      <c r="I6964" s="28">
        <v>211805686</v>
      </c>
      <c r="J6964" s="28">
        <v>0</v>
      </c>
      <c r="K6964" s="28">
        <v>211805686</v>
      </c>
      <c r="L6964" s="29">
        <v>14.5</v>
      </c>
      <c r="M6964" s="29">
        <f>IFERROR(_xlfn.XLOOKUP($B6964,'Ownership Metrics'!$A:$A,'Ownership Metrics'!$B:$B),"")</f>
        <v>14.43</v>
      </c>
      <c r="N6964" s="28">
        <f>IFERROR(_xlfn.XLOOKUP($B6964,'Ownership Metrics'!$A:$A,'Ownership Metrics'!$C:$C),"")</f>
        <v>3010</v>
      </c>
      <c r="O6964" s="29">
        <f>IFERROR(_xlfn.XLOOKUP($B6964,'Ownership Metrics'!$A:$A,'Ownership Metrics'!$D:$D),"")</f>
        <v>52.48</v>
      </c>
      <c r="P6964" s="29">
        <f>IFERROR(_xlfn.XLOOKUP($B6964,'Ownership Metrics'!$A:$A,'Ownership Metrics'!$E:$E),"")</f>
        <v>71.02</v>
      </c>
      <c r="Q6964" s="30">
        <f>IFERROR(_xlfn.XLOOKUP($B6964,'Ownership Metrics'!$A:$A,'Ownership Metrics'!$F:$F),"")</f>
        <v>11</v>
      </c>
      <c r="R6964" s="30">
        <f>IFERROR(_xlfn.XLOOKUP($B6964,'Ownership Metrics'!$A:$A,'Ownership Metrics'!$G:$G),"")</f>
        <v>48</v>
      </c>
      <c r="S6964" s="27" t="str">
        <f>IFERROR(_xlfn.XLOOKUP($B6964,'Ownership Metrics'!$A:$A,'Ownership Metrics'!$H:$H),"")</f>
        <v>Mayoritas</v>
      </c>
      <c r="T6964" s="27" t="str">
        <f>IFERROR(_xlfn.XLOOKUP($B6964,'Ownership Metrics'!$A:$A,'Ownership Metrics'!$I:$I),"")</f>
        <v>Sedang</v>
      </c>
      <c r="U6964" s="27">
        <f>IF(COUNTIFS($B$2:$B6964,$B6964,$D$2:$D6964,$D6964)=1,1,0)</f>
        <v>1</v>
      </c>
      <c r="V6964" s="27">
        <f t="shared" si="325"/>
        <v>14.5</v>
      </c>
      <c r="W6964" s="27">
        <f t="shared" si="326"/>
        <v>2</v>
      </c>
      <c r="X6964" s="27">
        <f t="shared" si="324"/>
        <v>14.499999303599999</v>
      </c>
    </row>
    <row r="6965" spans="1:24" x14ac:dyDescent="0.25">
      <c r="A6965" s="26">
        <v>46265</v>
      </c>
      <c r="B6965" s="27" t="s">
        <v>11077</v>
      </c>
      <c r="C6965" s="27" t="s">
        <v>7026</v>
      </c>
      <c r="D6965" s="27" t="s">
        <v>5269</v>
      </c>
      <c r="E6965" s="27" t="s">
        <v>22</v>
      </c>
      <c r="F6965" s="27" t="s">
        <v>23</v>
      </c>
      <c r="G6965" s="27"/>
      <c r="H6965" s="27" t="s">
        <v>24</v>
      </c>
      <c r="I6965" s="28">
        <v>766517000</v>
      </c>
      <c r="J6965" s="28">
        <v>0</v>
      </c>
      <c r="K6965" s="28">
        <v>766517000</v>
      </c>
      <c r="L6965" s="29">
        <v>52.48</v>
      </c>
      <c r="M6965" s="29">
        <f>IFERROR(_xlfn.XLOOKUP($B6965,'Ownership Metrics'!$A:$A,'Ownership Metrics'!$B:$B),"")</f>
        <v>14.43</v>
      </c>
      <c r="N6965" s="28">
        <f>IFERROR(_xlfn.XLOOKUP($B6965,'Ownership Metrics'!$A:$A,'Ownership Metrics'!$C:$C),"")</f>
        <v>3010</v>
      </c>
      <c r="O6965" s="29">
        <f>IFERROR(_xlfn.XLOOKUP($B6965,'Ownership Metrics'!$A:$A,'Ownership Metrics'!$D:$D),"")</f>
        <v>52.48</v>
      </c>
      <c r="P6965" s="29">
        <f>IFERROR(_xlfn.XLOOKUP($B6965,'Ownership Metrics'!$A:$A,'Ownership Metrics'!$E:$E),"")</f>
        <v>71.02</v>
      </c>
      <c r="Q6965" s="30">
        <f>IFERROR(_xlfn.XLOOKUP($B6965,'Ownership Metrics'!$A:$A,'Ownership Metrics'!$F:$F),"")</f>
        <v>11</v>
      </c>
      <c r="R6965" s="30">
        <f>IFERROR(_xlfn.XLOOKUP($B6965,'Ownership Metrics'!$A:$A,'Ownership Metrics'!$G:$G),"")</f>
        <v>48</v>
      </c>
      <c r="S6965" s="27" t="str">
        <f>IFERROR(_xlfn.XLOOKUP($B6965,'Ownership Metrics'!$A:$A,'Ownership Metrics'!$H:$H),"")</f>
        <v>Mayoritas</v>
      </c>
      <c r="T6965" s="27" t="str">
        <f>IFERROR(_xlfn.XLOOKUP($B6965,'Ownership Metrics'!$A:$A,'Ownership Metrics'!$I:$I),"")</f>
        <v>Sedang</v>
      </c>
      <c r="U6965" s="27">
        <f>IF(COUNTIFS($B$2:$B6965,$B6965,$D$2:$D6965,$D6965)=1,1,0)</f>
        <v>1</v>
      </c>
      <c r="V6965" s="27">
        <f t="shared" si="325"/>
        <v>52.48</v>
      </c>
      <c r="W6965" s="27">
        <f t="shared" si="326"/>
        <v>1</v>
      </c>
      <c r="X6965" s="27">
        <f t="shared" si="324"/>
        <v>52.479999303499994</v>
      </c>
    </row>
    <row r="6966" spans="1:24" x14ac:dyDescent="0.25">
      <c r="A6966" s="26">
        <v>46265</v>
      </c>
      <c r="B6966" s="27" t="s">
        <v>11077</v>
      </c>
      <c r="C6966" s="27" t="s">
        <v>7026</v>
      </c>
      <c r="D6966" s="27" t="s">
        <v>5200</v>
      </c>
      <c r="E6966" s="27" t="s">
        <v>22</v>
      </c>
      <c r="F6966" s="27" t="s">
        <v>23</v>
      </c>
      <c r="G6966" s="27"/>
      <c r="H6966" s="27" t="s">
        <v>24</v>
      </c>
      <c r="I6966" s="28">
        <v>15720200</v>
      </c>
      <c r="J6966" s="28">
        <v>0</v>
      </c>
      <c r="K6966" s="28">
        <v>15720200</v>
      </c>
      <c r="L6966" s="29">
        <v>1.08</v>
      </c>
      <c r="M6966" s="29">
        <f>IFERROR(_xlfn.XLOOKUP($B6966,'Ownership Metrics'!$A:$A,'Ownership Metrics'!$B:$B),"")</f>
        <v>14.43</v>
      </c>
      <c r="N6966" s="28">
        <f>IFERROR(_xlfn.XLOOKUP($B6966,'Ownership Metrics'!$A:$A,'Ownership Metrics'!$C:$C),"")</f>
        <v>3010</v>
      </c>
      <c r="O6966" s="29">
        <f>IFERROR(_xlfn.XLOOKUP($B6966,'Ownership Metrics'!$A:$A,'Ownership Metrics'!$D:$D),"")</f>
        <v>52.48</v>
      </c>
      <c r="P6966" s="29">
        <f>IFERROR(_xlfn.XLOOKUP($B6966,'Ownership Metrics'!$A:$A,'Ownership Metrics'!$E:$E),"")</f>
        <v>71.02</v>
      </c>
      <c r="Q6966" s="30">
        <f>IFERROR(_xlfn.XLOOKUP($B6966,'Ownership Metrics'!$A:$A,'Ownership Metrics'!$F:$F),"")</f>
        <v>11</v>
      </c>
      <c r="R6966" s="30">
        <f>IFERROR(_xlfn.XLOOKUP($B6966,'Ownership Metrics'!$A:$A,'Ownership Metrics'!$G:$G),"")</f>
        <v>48</v>
      </c>
      <c r="S6966" s="27" t="str">
        <f>IFERROR(_xlfn.XLOOKUP($B6966,'Ownership Metrics'!$A:$A,'Ownership Metrics'!$H:$H),"")</f>
        <v>Mayoritas</v>
      </c>
      <c r="T6966" s="27" t="str">
        <f>IFERROR(_xlfn.XLOOKUP($B6966,'Ownership Metrics'!$A:$A,'Ownership Metrics'!$I:$I),"")</f>
        <v>Sedang</v>
      </c>
      <c r="U6966" s="27">
        <f>IF(COUNTIFS($B$2:$B6966,$B6966,$D$2:$D6966,$D6966)=1,1,0)</f>
        <v>1</v>
      </c>
      <c r="V6966" s="27">
        <f t="shared" si="325"/>
        <v>1.08</v>
      </c>
      <c r="W6966" s="27">
        <f t="shared" si="326"/>
        <v>10</v>
      </c>
      <c r="X6966" s="27">
        <f t="shared" si="324"/>
        <v>1.0799993034000002</v>
      </c>
    </row>
    <row r="6967" spans="1:24" x14ac:dyDescent="0.25">
      <c r="A6967" s="26">
        <v>46265</v>
      </c>
      <c r="B6967" s="27" t="s">
        <v>11077</v>
      </c>
      <c r="C6967" s="27" t="s">
        <v>7026</v>
      </c>
      <c r="D6967" s="27" t="s">
        <v>5201</v>
      </c>
      <c r="E6967" s="27" t="s">
        <v>22</v>
      </c>
      <c r="F6967" s="27" t="s">
        <v>23</v>
      </c>
      <c r="G6967" s="27"/>
      <c r="H6967" s="27" t="s">
        <v>24</v>
      </c>
      <c r="I6967" s="28">
        <v>29250000</v>
      </c>
      <c r="J6967" s="28">
        <v>0</v>
      </c>
      <c r="K6967" s="28">
        <v>29250000</v>
      </c>
      <c r="L6967" s="29">
        <v>2</v>
      </c>
      <c r="M6967" s="29">
        <f>IFERROR(_xlfn.XLOOKUP($B6967,'Ownership Metrics'!$A:$A,'Ownership Metrics'!$B:$B),"")</f>
        <v>14.43</v>
      </c>
      <c r="N6967" s="28">
        <f>IFERROR(_xlfn.XLOOKUP($B6967,'Ownership Metrics'!$A:$A,'Ownership Metrics'!$C:$C),"")</f>
        <v>3010</v>
      </c>
      <c r="O6967" s="29">
        <f>IFERROR(_xlfn.XLOOKUP($B6967,'Ownership Metrics'!$A:$A,'Ownership Metrics'!$D:$D),"")</f>
        <v>52.48</v>
      </c>
      <c r="P6967" s="29">
        <f>IFERROR(_xlfn.XLOOKUP($B6967,'Ownership Metrics'!$A:$A,'Ownership Metrics'!$E:$E),"")</f>
        <v>71.02</v>
      </c>
      <c r="Q6967" s="30">
        <f>IFERROR(_xlfn.XLOOKUP($B6967,'Ownership Metrics'!$A:$A,'Ownership Metrics'!$F:$F),"")</f>
        <v>11</v>
      </c>
      <c r="R6967" s="30">
        <f>IFERROR(_xlfn.XLOOKUP($B6967,'Ownership Metrics'!$A:$A,'Ownership Metrics'!$G:$G),"")</f>
        <v>48</v>
      </c>
      <c r="S6967" s="27" t="str">
        <f>IFERROR(_xlfn.XLOOKUP($B6967,'Ownership Metrics'!$A:$A,'Ownership Metrics'!$H:$H),"")</f>
        <v>Mayoritas</v>
      </c>
      <c r="T6967" s="27" t="str">
        <f>IFERROR(_xlfn.XLOOKUP($B6967,'Ownership Metrics'!$A:$A,'Ownership Metrics'!$I:$I),"")</f>
        <v>Sedang</v>
      </c>
      <c r="U6967" s="27">
        <f>IF(COUNTIFS($B$2:$B6967,$B6967,$D$2:$D6967,$D6967)=1,1,0)</f>
        <v>1</v>
      </c>
      <c r="V6967" s="27">
        <f t="shared" si="325"/>
        <v>2</v>
      </c>
      <c r="W6967" s="27">
        <f t="shared" si="326"/>
        <v>8</v>
      </c>
      <c r="X6967" s="27">
        <f t="shared" si="324"/>
        <v>1.9999993033000001</v>
      </c>
    </row>
    <row r="6968" spans="1:24" x14ac:dyDescent="0.25">
      <c r="A6968" s="26">
        <v>46265</v>
      </c>
      <c r="B6968" s="27" t="s">
        <v>11077</v>
      </c>
      <c r="C6968" s="27" t="s">
        <v>7026</v>
      </c>
      <c r="D6968" s="27" t="s">
        <v>5202</v>
      </c>
      <c r="E6968" s="27" t="s">
        <v>22</v>
      </c>
      <c r="F6968" s="27" t="s">
        <v>23</v>
      </c>
      <c r="G6968" s="27"/>
      <c r="H6968" s="27" t="s">
        <v>24</v>
      </c>
      <c r="I6968" s="28">
        <v>30400000</v>
      </c>
      <c r="J6968" s="28">
        <v>0</v>
      </c>
      <c r="K6968" s="28">
        <v>30400000</v>
      </c>
      <c r="L6968" s="29">
        <v>2.08</v>
      </c>
      <c r="M6968" s="29">
        <f>IFERROR(_xlfn.XLOOKUP($B6968,'Ownership Metrics'!$A:$A,'Ownership Metrics'!$B:$B),"")</f>
        <v>14.43</v>
      </c>
      <c r="N6968" s="28">
        <f>IFERROR(_xlfn.XLOOKUP($B6968,'Ownership Metrics'!$A:$A,'Ownership Metrics'!$C:$C),"")</f>
        <v>3010</v>
      </c>
      <c r="O6968" s="29">
        <f>IFERROR(_xlfn.XLOOKUP($B6968,'Ownership Metrics'!$A:$A,'Ownership Metrics'!$D:$D),"")</f>
        <v>52.48</v>
      </c>
      <c r="P6968" s="29">
        <f>IFERROR(_xlfn.XLOOKUP($B6968,'Ownership Metrics'!$A:$A,'Ownership Metrics'!$E:$E),"")</f>
        <v>71.02</v>
      </c>
      <c r="Q6968" s="30">
        <f>IFERROR(_xlfn.XLOOKUP($B6968,'Ownership Metrics'!$A:$A,'Ownership Metrics'!$F:$F),"")</f>
        <v>11</v>
      </c>
      <c r="R6968" s="30">
        <f>IFERROR(_xlfn.XLOOKUP($B6968,'Ownership Metrics'!$A:$A,'Ownership Metrics'!$G:$G),"")</f>
        <v>48</v>
      </c>
      <c r="S6968" s="27" t="str">
        <f>IFERROR(_xlfn.XLOOKUP($B6968,'Ownership Metrics'!$A:$A,'Ownership Metrics'!$H:$H),"")</f>
        <v>Mayoritas</v>
      </c>
      <c r="T6968" s="27" t="str">
        <f>IFERROR(_xlfn.XLOOKUP($B6968,'Ownership Metrics'!$A:$A,'Ownership Metrics'!$I:$I),"")</f>
        <v>Sedang</v>
      </c>
      <c r="U6968" s="27">
        <f>IF(COUNTIFS($B$2:$B6968,$B6968,$D$2:$D6968,$D6968)=1,1,0)</f>
        <v>1</v>
      </c>
      <c r="V6968" s="27">
        <f t="shared" si="325"/>
        <v>2.08</v>
      </c>
      <c r="W6968" s="27">
        <f t="shared" si="326"/>
        <v>7</v>
      </c>
      <c r="X6968" s="27">
        <f t="shared" si="324"/>
        <v>2.0799993032000001</v>
      </c>
    </row>
    <row r="6969" spans="1:24" x14ac:dyDescent="0.25">
      <c r="A6969" s="26">
        <v>46265</v>
      </c>
      <c r="B6969" s="27" t="s">
        <v>11077</v>
      </c>
      <c r="C6969" s="27" t="s">
        <v>7026</v>
      </c>
      <c r="D6969" s="27" t="s">
        <v>5203</v>
      </c>
      <c r="E6969" s="27" t="s">
        <v>22</v>
      </c>
      <c r="F6969" s="27" t="s">
        <v>23</v>
      </c>
      <c r="G6969" s="27"/>
      <c r="H6969" s="27" t="s">
        <v>24</v>
      </c>
      <c r="I6969" s="28">
        <v>31568100</v>
      </c>
      <c r="J6969" s="28">
        <v>0</v>
      </c>
      <c r="K6969" s="28">
        <v>31568100</v>
      </c>
      <c r="L6969" s="29">
        <v>2.16</v>
      </c>
      <c r="M6969" s="29">
        <f>IFERROR(_xlfn.XLOOKUP($B6969,'Ownership Metrics'!$A:$A,'Ownership Metrics'!$B:$B),"")</f>
        <v>14.43</v>
      </c>
      <c r="N6969" s="28">
        <f>IFERROR(_xlfn.XLOOKUP($B6969,'Ownership Metrics'!$A:$A,'Ownership Metrics'!$C:$C),"")</f>
        <v>3010</v>
      </c>
      <c r="O6969" s="29">
        <f>IFERROR(_xlfn.XLOOKUP($B6969,'Ownership Metrics'!$A:$A,'Ownership Metrics'!$D:$D),"")</f>
        <v>52.48</v>
      </c>
      <c r="P6969" s="29">
        <f>IFERROR(_xlfn.XLOOKUP($B6969,'Ownership Metrics'!$A:$A,'Ownership Metrics'!$E:$E),"")</f>
        <v>71.02</v>
      </c>
      <c r="Q6969" s="30">
        <f>IFERROR(_xlfn.XLOOKUP($B6969,'Ownership Metrics'!$A:$A,'Ownership Metrics'!$F:$F),"")</f>
        <v>11</v>
      </c>
      <c r="R6969" s="30">
        <f>IFERROR(_xlfn.XLOOKUP($B6969,'Ownership Metrics'!$A:$A,'Ownership Metrics'!$G:$G),"")</f>
        <v>48</v>
      </c>
      <c r="S6969" s="27" t="str">
        <f>IFERROR(_xlfn.XLOOKUP($B6969,'Ownership Metrics'!$A:$A,'Ownership Metrics'!$H:$H),"")</f>
        <v>Mayoritas</v>
      </c>
      <c r="T6969" s="27" t="str">
        <f>IFERROR(_xlfn.XLOOKUP($B6969,'Ownership Metrics'!$A:$A,'Ownership Metrics'!$I:$I),"")</f>
        <v>Sedang</v>
      </c>
      <c r="U6969" s="27">
        <f>IF(COUNTIFS($B$2:$B6969,$B6969,$D$2:$D6969,$D6969)=1,1,0)</f>
        <v>1</v>
      </c>
      <c r="V6969" s="27">
        <f t="shared" si="325"/>
        <v>2.16</v>
      </c>
      <c r="W6969" s="27">
        <f t="shared" si="326"/>
        <v>6</v>
      </c>
      <c r="X6969" s="27">
        <f t="shared" si="324"/>
        <v>2.1599993031000002</v>
      </c>
    </row>
    <row r="6970" spans="1:24" x14ac:dyDescent="0.25">
      <c r="A6970" s="26">
        <v>46265</v>
      </c>
      <c r="B6970" s="27" t="s">
        <v>11077</v>
      </c>
      <c r="C6970" s="27" t="s">
        <v>7026</v>
      </c>
      <c r="D6970" s="27" t="s">
        <v>5204</v>
      </c>
      <c r="E6970" s="27" t="s">
        <v>35</v>
      </c>
      <c r="F6970" s="27" t="s">
        <v>23</v>
      </c>
      <c r="G6970" s="27" t="s">
        <v>36</v>
      </c>
      <c r="H6970" s="27" t="s">
        <v>24</v>
      </c>
      <c r="I6970" s="28">
        <v>12541000</v>
      </c>
      <c r="J6970" s="28">
        <v>3015000</v>
      </c>
      <c r="K6970" s="28">
        <v>15556000</v>
      </c>
      <c r="L6970" s="29">
        <v>1.07</v>
      </c>
      <c r="M6970" s="29">
        <f>IFERROR(_xlfn.XLOOKUP($B6970,'Ownership Metrics'!$A:$A,'Ownership Metrics'!$B:$B),"")</f>
        <v>14.43</v>
      </c>
      <c r="N6970" s="28">
        <f>IFERROR(_xlfn.XLOOKUP($B6970,'Ownership Metrics'!$A:$A,'Ownership Metrics'!$C:$C),"")</f>
        <v>3010</v>
      </c>
      <c r="O6970" s="29">
        <f>IFERROR(_xlfn.XLOOKUP($B6970,'Ownership Metrics'!$A:$A,'Ownership Metrics'!$D:$D),"")</f>
        <v>52.48</v>
      </c>
      <c r="P6970" s="29">
        <f>IFERROR(_xlfn.XLOOKUP($B6970,'Ownership Metrics'!$A:$A,'Ownership Metrics'!$E:$E),"")</f>
        <v>71.02</v>
      </c>
      <c r="Q6970" s="30">
        <f>IFERROR(_xlfn.XLOOKUP($B6970,'Ownership Metrics'!$A:$A,'Ownership Metrics'!$F:$F),"")</f>
        <v>11</v>
      </c>
      <c r="R6970" s="30">
        <f>IFERROR(_xlfn.XLOOKUP($B6970,'Ownership Metrics'!$A:$A,'Ownership Metrics'!$G:$G),"")</f>
        <v>48</v>
      </c>
      <c r="S6970" s="27" t="str">
        <f>IFERROR(_xlfn.XLOOKUP($B6970,'Ownership Metrics'!$A:$A,'Ownership Metrics'!$H:$H),"")</f>
        <v>Mayoritas</v>
      </c>
      <c r="T6970" s="27" t="str">
        <f>IFERROR(_xlfn.XLOOKUP($B6970,'Ownership Metrics'!$A:$A,'Ownership Metrics'!$I:$I),"")</f>
        <v>Sedang</v>
      </c>
      <c r="U6970" s="27">
        <f>IF(COUNTIFS($B$2:$B6970,$B6970,$D$2:$D6970,$D6970)=1,1,0)</f>
        <v>1</v>
      </c>
      <c r="V6970" s="27">
        <f t="shared" si="325"/>
        <v>1.07</v>
      </c>
      <c r="W6970" s="27">
        <f t="shared" si="326"/>
        <v>11</v>
      </c>
      <c r="X6970" s="27">
        <f t="shared" si="324"/>
        <v>1.0699993030000001</v>
      </c>
    </row>
    <row r="6971" spans="1:24" x14ac:dyDescent="0.25">
      <c r="A6971" s="26">
        <v>46265</v>
      </c>
      <c r="B6971" s="27" t="s">
        <v>11077</v>
      </c>
      <c r="C6971" s="27" t="s">
        <v>7026</v>
      </c>
      <c r="D6971" s="27" t="s">
        <v>7027</v>
      </c>
      <c r="E6971" s="27" t="s">
        <v>35</v>
      </c>
      <c r="F6971" s="27" t="s">
        <v>23</v>
      </c>
      <c r="G6971" s="27" t="s">
        <v>36</v>
      </c>
      <c r="H6971" s="27" t="s">
        <v>24</v>
      </c>
      <c r="I6971" s="28">
        <v>19272300</v>
      </c>
      <c r="J6971" s="28">
        <v>0</v>
      </c>
      <c r="K6971" s="28">
        <v>19272300</v>
      </c>
      <c r="L6971" s="29">
        <v>1.32</v>
      </c>
      <c r="M6971" s="29">
        <f>IFERROR(_xlfn.XLOOKUP($B6971,'Ownership Metrics'!$A:$A,'Ownership Metrics'!$B:$B),"")</f>
        <v>14.43</v>
      </c>
      <c r="N6971" s="28">
        <f>IFERROR(_xlfn.XLOOKUP($B6971,'Ownership Metrics'!$A:$A,'Ownership Metrics'!$C:$C),"")</f>
        <v>3010</v>
      </c>
      <c r="O6971" s="29">
        <f>IFERROR(_xlfn.XLOOKUP($B6971,'Ownership Metrics'!$A:$A,'Ownership Metrics'!$D:$D),"")</f>
        <v>52.48</v>
      </c>
      <c r="P6971" s="29">
        <f>IFERROR(_xlfn.XLOOKUP($B6971,'Ownership Metrics'!$A:$A,'Ownership Metrics'!$E:$E),"")</f>
        <v>71.02</v>
      </c>
      <c r="Q6971" s="30">
        <f>IFERROR(_xlfn.XLOOKUP($B6971,'Ownership Metrics'!$A:$A,'Ownership Metrics'!$F:$F),"")</f>
        <v>11</v>
      </c>
      <c r="R6971" s="30">
        <f>IFERROR(_xlfn.XLOOKUP($B6971,'Ownership Metrics'!$A:$A,'Ownership Metrics'!$G:$G),"")</f>
        <v>48</v>
      </c>
      <c r="S6971" s="27" t="str">
        <f>IFERROR(_xlfn.XLOOKUP($B6971,'Ownership Metrics'!$A:$A,'Ownership Metrics'!$H:$H),"")</f>
        <v>Mayoritas</v>
      </c>
      <c r="T6971" s="27" t="str">
        <f>IFERROR(_xlfn.XLOOKUP($B6971,'Ownership Metrics'!$A:$A,'Ownership Metrics'!$I:$I),"")</f>
        <v>Sedang</v>
      </c>
      <c r="U6971" s="27">
        <f>IF(COUNTIFS($B$2:$B6971,$B6971,$D$2:$D6971,$D6971)=1,1,0)</f>
        <v>1</v>
      </c>
      <c r="V6971" s="27">
        <f t="shared" si="325"/>
        <v>1.32</v>
      </c>
      <c r="W6971" s="27">
        <f t="shared" si="326"/>
        <v>9</v>
      </c>
      <c r="X6971" s="27">
        <f t="shared" si="324"/>
        <v>1.3199993029000001</v>
      </c>
    </row>
    <row r="6972" spans="1:24" x14ac:dyDescent="0.25">
      <c r="A6972" s="26">
        <v>46265</v>
      </c>
      <c r="B6972" s="27" t="s">
        <v>11077</v>
      </c>
      <c r="C6972" s="27" t="s">
        <v>7026</v>
      </c>
      <c r="D6972" s="27" t="s">
        <v>5205</v>
      </c>
      <c r="E6972" s="27" t="s">
        <v>35</v>
      </c>
      <c r="F6972" s="27" t="s">
        <v>23</v>
      </c>
      <c r="G6972" s="27" t="s">
        <v>36</v>
      </c>
      <c r="H6972" s="27" t="s">
        <v>24</v>
      </c>
      <c r="I6972" s="28">
        <v>59001600</v>
      </c>
      <c r="J6972" s="28">
        <v>0</v>
      </c>
      <c r="K6972" s="28">
        <v>59001600</v>
      </c>
      <c r="L6972" s="29">
        <v>4.04</v>
      </c>
      <c r="M6972" s="29">
        <f>IFERROR(_xlfn.XLOOKUP($B6972,'Ownership Metrics'!$A:$A,'Ownership Metrics'!$B:$B),"")</f>
        <v>14.43</v>
      </c>
      <c r="N6972" s="28">
        <f>IFERROR(_xlfn.XLOOKUP($B6972,'Ownership Metrics'!$A:$A,'Ownership Metrics'!$C:$C),"")</f>
        <v>3010</v>
      </c>
      <c r="O6972" s="29">
        <f>IFERROR(_xlfn.XLOOKUP($B6972,'Ownership Metrics'!$A:$A,'Ownership Metrics'!$D:$D),"")</f>
        <v>52.48</v>
      </c>
      <c r="P6972" s="29">
        <f>IFERROR(_xlfn.XLOOKUP($B6972,'Ownership Metrics'!$A:$A,'Ownership Metrics'!$E:$E),"")</f>
        <v>71.02</v>
      </c>
      <c r="Q6972" s="30">
        <f>IFERROR(_xlfn.XLOOKUP($B6972,'Ownership Metrics'!$A:$A,'Ownership Metrics'!$F:$F),"")</f>
        <v>11</v>
      </c>
      <c r="R6972" s="30">
        <f>IFERROR(_xlfn.XLOOKUP($B6972,'Ownership Metrics'!$A:$A,'Ownership Metrics'!$G:$G),"")</f>
        <v>48</v>
      </c>
      <c r="S6972" s="27" t="str">
        <f>IFERROR(_xlfn.XLOOKUP($B6972,'Ownership Metrics'!$A:$A,'Ownership Metrics'!$H:$H),"")</f>
        <v>Mayoritas</v>
      </c>
      <c r="T6972" s="27" t="str">
        <f>IFERROR(_xlfn.XLOOKUP($B6972,'Ownership Metrics'!$A:$A,'Ownership Metrics'!$I:$I),"")</f>
        <v>Sedang</v>
      </c>
      <c r="U6972" s="27">
        <f>IF(COUNTIFS($B$2:$B6972,$B6972,$D$2:$D6972,$D6972)=1,1,0)</f>
        <v>1</v>
      </c>
      <c r="V6972" s="27">
        <f t="shared" si="325"/>
        <v>4.04</v>
      </c>
      <c r="W6972" s="27">
        <f t="shared" si="326"/>
        <v>3</v>
      </c>
      <c r="X6972" s="27">
        <f t="shared" si="324"/>
        <v>4.0399993028000001</v>
      </c>
    </row>
    <row r="6973" spans="1:24" x14ac:dyDescent="0.25">
      <c r="A6973" s="26">
        <v>46265</v>
      </c>
      <c r="B6973" s="27" t="s">
        <v>11077</v>
      </c>
      <c r="C6973" s="27" t="s">
        <v>7026</v>
      </c>
      <c r="D6973" s="27" t="s">
        <v>5206</v>
      </c>
      <c r="E6973" s="27" t="s">
        <v>35</v>
      </c>
      <c r="F6973" s="27" t="s">
        <v>23</v>
      </c>
      <c r="G6973" s="27" t="s">
        <v>36</v>
      </c>
      <c r="H6973" s="27" t="s">
        <v>24</v>
      </c>
      <c r="I6973" s="28">
        <v>37500000</v>
      </c>
      <c r="J6973" s="28">
        <v>15000</v>
      </c>
      <c r="K6973" s="28">
        <v>37515000</v>
      </c>
      <c r="L6973" s="29">
        <v>2.57</v>
      </c>
      <c r="M6973" s="29">
        <f>IFERROR(_xlfn.XLOOKUP($B6973,'Ownership Metrics'!$A:$A,'Ownership Metrics'!$B:$B),"")</f>
        <v>14.43</v>
      </c>
      <c r="N6973" s="28">
        <f>IFERROR(_xlfn.XLOOKUP($B6973,'Ownership Metrics'!$A:$A,'Ownership Metrics'!$C:$C),"")</f>
        <v>3010</v>
      </c>
      <c r="O6973" s="29">
        <f>IFERROR(_xlfn.XLOOKUP($B6973,'Ownership Metrics'!$A:$A,'Ownership Metrics'!$D:$D),"")</f>
        <v>52.48</v>
      </c>
      <c r="P6973" s="29">
        <f>IFERROR(_xlfn.XLOOKUP($B6973,'Ownership Metrics'!$A:$A,'Ownership Metrics'!$E:$E),"")</f>
        <v>71.02</v>
      </c>
      <c r="Q6973" s="30">
        <f>IFERROR(_xlfn.XLOOKUP($B6973,'Ownership Metrics'!$A:$A,'Ownership Metrics'!$F:$F),"")</f>
        <v>11</v>
      </c>
      <c r="R6973" s="30">
        <f>IFERROR(_xlfn.XLOOKUP($B6973,'Ownership Metrics'!$A:$A,'Ownership Metrics'!$G:$G),"")</f>
        <v>48</v>
      </c>
      <c r="S6973" s="27" t="str">
        <f>IFERROR(_xlfn.XLOOKUP($B6973,'Ownership Metrics'!$A:$A,'Ownership Metrics'!$H:$H),"")</f>
        <v>Mayoritas</v>
      </c>
      <c r="T6973" s="27" t="str">
        <f>IFERROR(_xlfn.XLOOKUP($B6973,'Ownership Metrics'!$A:$A,'Ownership Metrics'!$I:$I),"")</f>
        <v>Sedang</v>
      </c>
      <c r="U6973" s="27">
        <f>IF(COUNTIFS($B$2:$B6973,$B6973,$D$2:$D6973,$D6973)=1,1,0)</f>
        <v>1</v>
      </c>
      <c r="V6973" s="27">
        <f t="shared" si="325"/>
        <v>2.57</v>
      </c>
      <c r="W6973" s="27">
        <f t="shared" si="326"/>
        <v>4</v>
      </c>
      <c r="X6973" s="27">
        <f t="shared" si="324"/>
        <v>2.5699993026999999</v>
      </c>
    </row>
    <row r="6974" spans="1:24" x14ac:dyDescent="0.25">
      <c r="A6974" s="26">
        <v>46265</v>
      </c>
      <c r="B6974" s="27" t="s">
        <v>11078</v>
      </c>
      <c r="C6974" s="27" t="s">
        <v>7029</v>
      </c>
      <c r="D6974" s="27" t="s">
        <v>7030</v>
      </c>
      <c r="E6974" s="27" t="s">
        <v>22</v>
      </c>
      <c r="F6974" s="27" t="s">
        <v>23</v>
      </c>
      <c r="G6974" s="27"/>
      <c r="H6974" s="27" t="s">
        <v>24</v>
      </c>
      <c r="I6974" s="28">
        <v>690960698</v>
      </c>
      <c r="J6974" s="28">
        <v>0</v>
      </c>
      <c r="K6974" s="28">
        <v>690960698</v>
      </c>
      <c r="L6974" s="29">
        <v>33.14</v>
      </c>
      <c r="M6974" s="29">
        <f>IFERROR(_xlfn.XLOOKUP($B6974,'Ownership Metrics'!$A:$A,'Ownership Metrics'!$B:$B),"")</f>
        <v>13.69</v>
      </c>
      <c r="N6974" s="28">
        <f>IFERROR(_xlfn.XLOOKUP($B6974,'Ownership Metrics'!$A:$A,'Ownership Metrics'!$C:$C),"")</f>
        <v>1542</v>
      </c>
      <c r="O6974" s="29">
        <f>IFERROR(_xlfn.XLOOKUP($B6974,'Ownership Metrics'!$A:$A,'Ownership Metrics'!$D:$D),"")</f>
        <v>33.14</v>
      </c>
      <c r="P6974" s="29">
        <f>IFERROR(_xlfn.XLOOKUP($B6974,'Ownership Metrics'!$A:$A,'Ownership Metrics'!$E:$E),"")</f>
        <v>56.72</v>
      </c>
      <c r="Q6974" s="30">
        <f>IFERROR(_xlfn.XLOOKUP($B6974,'Ownership Metrics'!$A:$A,'Ownership Metrics'!$F:$F),"")</f>
        <v>13</v>
      </c>
      <c r="R6974" s="30">
        <f>IFERROR(_xlfn.XLOOKUP($B6974,'Ownership Metrics'!$A:$A,'Ownership Metrics'!$G:$G),"")</f>
        <v>34</v>
      </c>
      <c r="S6974" s="27" t="str">
        <f>IFERROR(_xlfn.XLOOKUP($B6974,'Ownership Metrics'!$A:$A,'Ownership Metrics'!$H:$H),"")</f>
        <v>Moderat</v>
      </c>
      <c r="T6974" s="27" t="str">
        <f>IFERROR(_xlfn.XLOOKUP($B6974,'Ownership Metrics'!$A:$A,'Ownership Metrics'!$I:$I),"")</f>
        <v>Sedang</v>
      </c>
      <c r="U6974" s="27">
        <f>IF(COUNTIFS($B$2:$B6974,$B6974,$D$2:$D6974,$D6974)=1,1,0)</f>
        <v>1</v>
      </c>
      <c r="V6974" s="27">
        <f t="shared" si="325"/>
        <v>33.14</v>
      </c>
      <c r="W6974" s="27">
        <f t="shared" si="326"/>
        <v>1</v>
      </c>
      <c r="X6974" s="27">
        <f t="shared" si="324"/>
        <v>33.139999302600003</v>
      </c>
    </row>
    <row r="6975" spans="1:24" x14ac:dyDescent="0.25">
      <c r="A6975" s="26">
        <v>46265</v>
      </c>
      <c r="B6975" s="27" t="s">
        <v>11078</v>
      </c>
      <c r="C6975" s="27" t="s">
        <v>7029</v>
      </c>
      <c r="D6975" s="27" t="s">
        <v>7031</v>
      </c>
      <c r="E6975" s="27" t="s">
        <v>22</v>
      </c>
      <c r="F6975" s="27" t="s">
        <v>23</v>
      </c>
      <c r="G6975" s="27"/>
      <c r="H6975" s="27" t="s">
        <v>24</v>
      </c>
      <c r="I6975" s="28">
        <v>157240000</v>
      </c>
      <c r="J6975" s="28">
        <v>0</v>
      </c>
      <c r="K6975" s="28">
        <v>157240000</v>
      </c>
      <c r="L6975" s="29">
        <v>7.54</v>
      </c>
      <c r="M6975" s="29">
        <f>IFERROR(_xlfn.XLOOKUP($B6975,'Ownership Metrics'!$A:$A,'Ownership Metrics'!$B:$B),"")</f>
        <v>13.69</v>
      </c>
      <c r="N6975" s="28">
        <f>IFERROR(_xlfn.XLOOKUP($B6975,'Ownership Metrics'!$A:$A,'Ownership Metrics'!$C:$C),"")</f>
        <v>1542</v>
      </c>
      <c r="O6975" s="29">
        <f>IFERROR(_xlfn.XLOOKUP($B6975,'Ownership Metrics'!$A:$A,'Ownership Metrics'!$D:$D),"")</f>
        <v>33.14</v>
      </c>
      <c r="P6975" s="29">
        <f>IFERROR(_xlfn.XLOOKUP($B6975,'Ownership Metrics'!$A:$A,'Ownership Metrics'!$E:$E),"")</f>
        <v>56.72</v>
      </c>
      <c r="Q6975" s="30">
        <f>IFERROR(_xlfn.XLOOKUP($B6975,'Ownership Metrics'!$A:$A,'Ownership Metrics'!$F:$F),"")</f>
        <v>13</v>
      </c>
      <c r="R6975" s="30">
        <f>IFERROR(_xlfn.XLOOKUP($B6975,'Ownership Metrics'!$A:$A,'Ownership Metrics'!$G:$G),"")</f>
        <v>34</v>
      </c>
      <c r="S6975" s="27" t="str">
        <f>IFERROR(_xlfn.XLOOKUP($B6975,'Ownership Metrics'!$A:$A,'Ownership Metrics'!$H:$H),"")</f>
        <v>Moderat</v>
      </c>
      <c r="T6975" s="27" t="str">
        <f>IFERROR(_xlfn.XLOOKUP($B6975,'Ownership Metrics'!$A:$A,'Ownership Metrics'!$I:$I),"")</f>
        <v>Sedang</v>
      </c>
      <c r="U6975" s="27">
        <f>IF(COUNTIFS($B$2:$B6975,$B6975,$D$2:$D6975,$D6975)=1,1,0)</f>
        <v>1</v>
      </c>
      <c r="V6975" s="27">
        <f t="shared" si="325"/>
        <v>7.54</v>
      </c>
      <c r="W6975" s="27">
        <f t="shared" si="326"/>
        <v>5</v>
      </c>
      <c r="X6975" s="27">
        <f t="shared" si="324"/>
        <v>7.5399993025000001</v>
      </c>
    </row>
    <row r="6976" spans="1:24" x14ac:dyDescent="0.25">
      <c r="A6976" s="26">
        <v>46265</v>
      </c>
      <c r="B6976" s="27" t="s">
        <v>11078</v>
      </c>
      <c r="C6976" s="27" t="s">
        <v>7029</v>
      </c>
      <c r="D6976" s="27" t="s">
        <v>6463</v>
      </c>
      <c r="E6976" s="27" t="s">
        <v>204</v>
      </c>
      <c r="F6976" s="27" t="s">
        <v>23</v>
      </c>
      <c r="G6976" s="27"/>
      <c r="H6976" s="27" t="s">
        <v>24</v>
      </c>
      <c r="I6976" s="28">
        <v>233622000</v>
      </c>
      <c r="J6976" s="28">
        <v>0</v>
      </c>
      <c r="K6976" s="28">
        <v>233622000</v>
      </c>
      <c r="L6976" s="29">
        <v>11.2</v>
      </c>
      <c r="M6976" s="29">
        <f>IFERROR(_xlfn.XLOOKUP($B6976,'Ownership Metrics'!$A:$A,'Ownership Metrics'!$B:$B),"")</f>
        <v>13.69</v>
      </c>
      <c r="N6976" s="28">
        <f>IFERROR(_xlfn.XLOOKUP($B6976,'Ownership Metrics'!$A:$A,'Ownership Metrics'!$C:$C),"")</f>
        <v>1542</v>
      </c>
      <c r="O6976" s="29">
        <f>IFERROR(_xlfn.XLOOKUP($B6976,'Ownership Metrics'!$A:$A,'Ownership Metrics'!$D:$D),"")</f>
        <v>33.14</v>
      </c>
      <c r="P6976" s="29">
        <f>IFERROR(_xlfn.XLOOKUP($B6976,'Ownership Metrics'!$A:$A,'Ownership Metrics'!$E:$E),"")</f>
        <v>56.72</v>
      </c>
      <c r="Q6976" s="30">
        <f>IFERROR(_xlfn.XLOOKUP($B6976,'Ownership Metrics'!$A:$A,'Ownership Metrics'!$F:$F),"")</f>
        <v>13</v>
      </c>
      <c r="R6976" s="30">
        <f>IFERROR(_xlfn.XLOOKUP($B6976,'Ownership Metrics'!$A:$A,'Ownership Metrics'!$G:$G),"")</f>
        <v>34</v>
      </c>
      <c r="S6976" s="27" t="str">
        <f>IFERROR(_xlfn.XLOOKUP($B6976,'Ownership Metrics'!$A:$A,'Ownership Metrics'!$H:$H),"")</f>
        <v>Moderat</v>
      </c>
      <c r="T6976" s="27" t="str">
        <f>IFERROR(_xlfn.XLOOKUP($B6976,'Ownership Metrics'!$A:$A,'Ownership Metrics'!$I:$I),"")</f>
        <v>Sedang</v>
      </c>
      <c r="U6976" s="27">
        <f>IF(COUNTIFS($B$2:$B6976,$B6976,$D$2:$D6976,$D6976)=1,1,0)</f>
        <v>1</v>
      </c>
      <c r="V6976" s="27">
        <f t="shared" si="325"/>
        <v>11.2</v>
      </c>
      <c r="W6976" s="27">
        <f t="shared" si="326"/>
        <v>3</v>
      </c>
      <c r="X6976" s="27">
        <f t="shared" si="324"/>
        <v>11.199999302399998</v>
      </c>
    </row>
    <row r="6977" spans="1:24" x14ac:dyDescent="0.25">
      <c r="A6977" s="26">
        <v>46265</v>
      </c>
      <c r="B6977" s="27" t="s">
        <v>11078</v>
      </c>
      <c r="C6977" s="27" t="s">
        <v>7029</v>
      </c>
      <c r="D6977" s="27" t="s">
        <v>7032</v>
      </c>
      <c r="E6977" s="27" t="s">
        <v>22</v>
      </c>
      <c r="F6977" s="27" t="s">
        <v>23</v>
      </c>
      <c r="G6977" s="27"/>
      <c r="H6977" s="27" t="s">
        <v>24</v>
      </c>
      <c r="I6977" s="28">
        <v>193553202</v>
      </c>
      <c r="J6977" s="28">
        <v>0</v>
      </c>
      <c r="K6977" s="28">
        <v>193553202</v>
      </c>
      <c r="L6977" s="29">
        <v>9.2799999999999994</v>
      </c>
      <c r="M6977" s="29">
        <f>IFERROR(_xlfn.XLOOKUP($B6977,'Ownership Metrics'!$A:$A,'Ownership Metrics'!$B:$B),"")</f>
        <v>13.69</v>
      </c>
      <c r="N6977" s="28">
        <f>IFERROR(_xlfn.XLOOKUP($B6977,'Ownership Metrics'!$A:$A,'Ownership Metrics'!$C:$C),"")</f>
        <v>1542</v>
      </c>
      <c r="O6977" s="29">
        <f>IFERROR(_xlfn.XLOOKUP($B6977,'Ownership Metrics'!$A:$A,'Ownership Metrics'!$D:$D),"")</f>
        <v>33.14</v>
      </c>
      <c r="P6977" s="29">
        <f>IFERROR(_xlfn.XLOOKUP($B6977,'Ownership Metrics'!$A:$A,'Ownership Metrics'!$E:$E),"")</f>
        <v>56.72</v>
      </c>
      <c r="Q6977" s="30">
        <f>IFERROR(_xlfn.XLOOKUP($B6977,'Ownership Metrics'!$A:$A,'Ownership Metrics'!$F:$F),"")</f>
        <v>13</v>
      </c>
      <c r="R6977" s="30">
        <f>IFERROR(_xlfn.XLOOKUP($B6977,'Ownership Metrics'!$A:$A,'Ownership Metrics'!$G:$G),"")</f>
        <v>34</v>
      </c>
      <c r="S6977" s="27" t="str">
        <f>IFERROR(_xlfn.XLOOKUP($B6977,'Ownership Metrics'!$A:$A,'Ownership Metrics'!$H:$H),"")</f>
        <v>Moderat</v>
      </c>
      <c r="T6977" s="27" t="str">
        <f>IFERROR(_xlfn.XLOOKUP($B6977,'Ownership Metrics'!$A:$A,'Ownership Metrics'!$I:$I),"")</f>
        <v>Sedang</v>
      </c>
      <c r="U6977" s="27">
        <f>IF(COUNTIFS($B$2:$B6977,$B6977,$D$2:$D6977,$D6977)=1,1,0)</f>
        <v>1</v>
      </c>
      <c r="V6977" s="27">
        <f t="shared" si="325"/>
        <v>9.2799999999999994</v>
      </c>
      <c r="W6977" s="27">
        <f t="shared" si="326"/>
        <v>4</v>
      </c>
      <c r="X6977" s="27">
        <f t="shared" si="324"/>
        <v>9.2799993022999985</v>
      </c>
    </row>
    <row r="6978" spans="1:24" x14ac:dyDescent="0.25">
      <c r="A6978" s="26">
        <v>46265</v>
      </c>
      <c r="B6978" s="27" t="s">
        <v>11078</v>
      </c>
      <c r="C6978" s="27" t="s">
        <v>7029</v>
      </c>
      <c r="D6978" s="27" t="s">
        <v>7033</v>
      </c>
      <c r="E6978" s="27" t="s">
        <v>22</v>
      </c>
      <c r="F6978" s="27" t="s">
        <v>32</v>
      </c>
      <c r="G6978" s="27"/>
      <c r="H6978" s="27" t="s">
        <v>64</v>
      </c>
      <c r="I6978" s="28">
        <v>38800000</v>
      </c>
      <c r="J6978" s="28">
        <v>0</v>
      </c>
      <c r="K6978" s="28">
        <v>38800000</v>
      </c>
      <c r="L6978" s="29">
        <v>1.86</v>
      </c>
      <c r="M6978" s="29">
        <f>IFERROR(_xlfn.XLOOKUP($B6978,'Ownership Metrics'!$A:$A,'Ownership Metrics'!$B:$B),"")</f>
        <v>13.69</v>
      </c>
      <c r="N6978" s="28">
        <f>IFERROR(_xlfn.XLOOKUP($B6978,'Ownership Metrics'!$A:$A,'Ownership Metrics'!$C:$C),"")</f>
        <v>1542</v>
      </c>
      <c r="O6978" s="29">
        <f>IFERROR(_xlfn.XLOOKUP($B6978,'Ownership Metrics'!$A:$A,'Ownership Metrics'!$D:$D),"")</f>
        <v>33.14</v>
      </c>
      <c r="P6978" s="29">
        <f>IFERROR(_xlfn.XLOOKUP($B6978,'Ownership Metrics'!$A:$A,'Ownership Metrics'!$E:$E),"")</f>
        <v>56.72</v>
      </c>
      <c r="Q6978" s="30">
        <f>IFERROR(_xlfn.XLOOKUP($B6978,'Ownership Metrics'!$A:$A,'Ownership Metrics'!$F:$F),"")</f>
        <v>13</v>
      </c>
      <c r="R6978" s="30">
        <f>IFERROR(_xlfn.XLOOKUP($B6978,'Ownership Metrics'!$A:$A,'Ownership Metrics'!$G:$G),"")</f>
        <v>34</v>
      </c>
      <c r="S6978" s="27" t="str">
        <f>IFERROR(_xlfn.XLOOKUP($B6978,'Ownership Metrics'!$A:$A,'Ownership Metrics'!$H:$H),"")</f>
        <v>Moderat</v>
      </c>
      <c r="T6978" s="27" t="str">
        <f>IFERROR(_xlfn.XLOOKUP($B6978,'Ownership Metrics'!$A:$A,'Ownership Metrics'!$I:$I),"")</f>
        <v>Sedang</v>
      </c>
      <c r="U6978" s="27">
        <f>IF(COUNTIFS($B$2:$B6978,$B6978,$D$2:$D6978,$D6978)=1,1,0)</f>
        <v>1</v>
      </c>
      <c r="V6978" s="27">
        <f t="shared" si="325"/>
        <v>1.86</v>
      </c>
      <c r="W6978" s="27">
        <f t="shared" si="326"/>
        <v>7</v>
      </c>
      <c r="X6978" s="27">
        <f t="shared" ref="X6978:X7041" si="327">$V6978-(ROW()*0.0000000001)</f>
        <v>1.8599993022000001</v>
      </c>
    </row>
    <row r="6979" spans="1:24" x14ac:dyDescent="0.25">
      <c r="A6979" s="26">
        <v>46265</v>
      </c>
      <c r="B6979" s="27" t="s">
        <v>11078</v>
      </c>
      <c r="C6979" s="27" t="s">
        <v>7029</v>
      </c>
      <c r="D6979" s="27" t="s">
        <v>7034</v>
      </c>
      <c r="E6979" s="27" t="s">
        <v>35</v>
      </c>
      <c r="F6979" s="27" t="s">
        <v>23</v>
      </c>
      <c r="G6979" s="27" t="s">
        <v>36</v>
      </c>
      <c r="H6979" s="27" t="s">
        <v>24</v>
      </c>
      <c r="I6979" s="28">
        <v>23000000</v>
      </c>
      <c r="J6979" s="28">
        <v>0</v>
      </c>
      <c r="K6979" s="28">
        <v>23000000</v>
      </c>
      <c r="L6979" s="29">
        <v>1.1000000000000001</v>
      </c>
      <c r="M6979" s="29">
        <f>IFERROR(_xlfn.XLOOKUP($B6979,'Ownership Metrics'!$A:$A,'Ownership Metrics'!$B:$B),"")</f>
        <v>13.69</v>
      </c>
      <c r="N6979" s="28">
        <f>IFERROR(_xlfn.XLOOKUP($B6979,'Ownership Metrics'!$A:$A,'Ownership Metrics'!$C:$C),"")</f>
        <v>1542</v>
      </c>
      <c r="O6979" s="29">
        <f>IFERROR(_xlfn.XLOOKUP($B6979,'Ownership Metrics'!$A:$A,'Ownership Metrics'!$D:$D),"")</f>
        <v>33.14</v>
      </c>
      <c r="P6979" s="29">
        <f>IFERROR(_xlfn.XLOOKUP($B6979,'Ownership Metrics'!$A:$A,'Ownership Metrics'!$E:$E),"")</f>
        <v>56.72</v>
      </c>
      <c r="Q6979" s="30">
        <f>IFERROR(_xlfn.XLOOKUP($B6979,'Ownership Metrics'!$A:$A,'Ownership Metrics'!$F:$F),"")</f>
        <v>13</v>
      </c>
      <c r="R6979" s="30">
        <f>IFERROR(_xlfn.XLOOKUP($B6979,'Ownership Metrics'!$A:$A,'Ownership Metrics'!$G:$G),"")</f>
        <v>34</v>
      </c>
      <c r="S6979" s="27" t="str">
        <f>IFERROR(_xlfn.XLOOKUP($B6979,'Ownership Metrics'!$A:$A,'Ownership Metrics'!$H:$H),"")</f>
        <v>Moderat</v>
      </c>
      <c r="T6979" s="27" t="str">
        <f>IFERROR(_xlfn.XLOOKUP($B6979,'Ownership Metrics'!$A:$A,'Ownership Metrics'!$I:$I),"")</f>
        <v>Sedang</v>
      </c>
      <c r="U6979" s="27">
        <f>IF(COUNTIFS($B$2:$B6979,$B6979,$D$2:$D6979,$D6979)=1,1,0)</f>
        <v>1</v>
      </c>
      <c r="V6979" s="27">
        <f t="shared" ref="V6979:V7042" si="328">SUMIFS($L$2:$L$10000,$B$2:$B$10000,$B6979,$D$2:$D$10000,$D6979)</f>
        <v>1.1000000000000001</v>
      </c>
      <c r="W6979" s="27">
        <f t="shared" ref="W6979:W7042" si="329">COUNTIFS($B$2:$B$10000,$B6979,$U$2:$U$10000,1,$X$2:$X$10000,"&gt;"&amp;$X6979)+1</f>
        <v>12</v>
      </c>
      <c r="X6979" s="27">
        <f t="shared" si="327"/>
        <v>1.0999993021000001</v>
      </c>
    </row>
    <row r="6980" spans="1:24" x14ac:dyDescent="0.25">
      <c r="A6980" s="26">
        <v>46265</v>
      </c>
      <c r="B6980" s="27" t="s">
        <v>11078</v>
      </c>
      <c r="C6980" s="27" t="s">
        <v>7029</v>
      </c>
      <c r="D6980" s="27" t="s">
        <v>7035</v>
      </c>
      <c r="E6980" s="27" t="s">
        <v>35</v>
      </c>
      <c r="F6980" s="27" t="s">
        <v>23</v>
      </c>
      <c r="G6980" s="27" t="s">
        <v>36</v>
      </c>
      <c r="H6980" s="27" t="s">
        <v>24</v>
      </c>
      <c r="I6980" s="28">
        <v>57127900</v>
      </c>
      <c r="J6980" s="28">
        <v>0</v>
      </c>
      <c r="K6980" s="28">
        <v>57127900</v>
      </c>
      <c r="L6980" s="29">
        <v>2.74</v>
      </c>
      <c r="M6980" s="29">
        <f>IFERROR(_xlfn.XLOOKUP($B6980,'Ownership Metrics'!$A:$A,'Ownership Metrics'!$B:$B),"")</f>
        <v>13.69</v>
      </c>
      <c r="N6980" s="28">
        <f>IFERROR(_xlfn.XLOOKUP($B6980,'Ownership Metrics'!$A:$A,'Ownership Metrics'!$C:$C),"")</f>
        <v>1542</v>
      </c>
      <c r="O6980" s="29">
        <f>IFERROR(_xlfn.XLOOKUP($B6980,'Ownership Metrics'!$A:$A,'Ownership Metrics'!$D:$D),"")</f>
        <v>33.14</v>
      </c>
      <c r="P6980" s="29">
        <f>IFERROR(_xlfn.XLOOKUP($B6980,'Ownership Metrics'!$A:$A,'Ownership Metrics'!$E:$E),"")</f>
        <v>56.72</v>
      </c>
      <c r="Q6980" s="30">
        <f>IFERROR(_xlfn.XLOOKUP($B6980,'Ownership Metrics'!$A:$A,'Ownership Metrics'!$F:$F),"")</f>
        <v>13</v>
      </c>
      <c r="R6980" s="30">
        <f>IFERROR(_xlfn.XLOOKUP($B6980,'Ownership Metrics'!$A:$A,'Ownership Metrics'!$G:$G),"")</f>
        <v>34</v>
      </c>
      <c r="S6980" s="27" t="str">
        <f>IFERROR(_xlfn.XLOOKUP($B6980,'Ownership Metrics'!$A:$A,'Ownership Metrics'!$H:$H),"")</f>
        <v>Moderat</v>
      </c>
      <c r="T6980" s="27" t="str">
        <f>IFERROR(_xlfn.XLOOKUP($B6980,'Ownership Metrics'!$A:$A,'Ownership Metrics'!$I:$I),"")</f>
        <v>Sedang</v>
      </c>
      <c r="U6980" s="27">
        <f>IF(COUNTIFS($B$2:$B6980,$B6980,$D$2:$D6980,$D6980)=1,1,0)</f>
        <v>1</v>
      </c>
      <c r="V6980" s="27">
        <f t="shared" si="328"/>
        <v>2.74</v>
      </c>
      <c r="W6980" s="27">
        <f t="shared" si="329"/>
        <v>6</v>
      </c>
      <c r="X6980" s="27">
        <f t="shared" si="327"/>
        <v>2.7399993020000002</v>
      </c>
    </row>
    <row r="6981" spans="1:24" x14ac:dyDescent="0.25">
      <c r="A6981" s="26">
        <v>46265</v>
      </c>
      <c r="B6981" s="27" t="s">
        <v>11078</v>
      </c>
      <c r="C6981" s="27" t="s">
        <v>7029</v>
      </c>
      <c r="D6981" s="27" t="s">
        <v>2486</v>
      </c>
      <c r="E6981" s="27" t="s">
        <v>35</v>
      </c>
      <c r="F6981" s="27" t="s">
        <v>23</v>
      </c>
      <c r="G6981" s="27" t="s">
        <v>36</v>
      </c>
      <c r="H6981" s="27"/>
      <c r="I6981" s="28">
        <v>37657900</v>
      </c>
      <c r="J6981" s="28">
        <v>0</v>
      </c>
      <c r="K6981" s="28">
        <v>37657900</v>
      </c>
      <c r="L6981" s="29">
        <v>1.81</v>
      </c>
      <c r="M6981" s="29">
        <f>IFERROR(_xlfn.XLOOKUP($B6981,'Ownership Metrics'!$A:$A,'Ownership Metrics'!$B:$B),"")</f>
        <v>13.69</v>
      </c>
      <c r="N6981" s="28">
        <f>IFERROR(_xlfn.XLOOKUP($B6981,'Ownership Metrics'!$A:$A,'Ownership Metrics'!$C:$C),"")</f>
        <v>1542</v>
      </c>
      <c r="O6981" s="29">
        <f>IFERROR(_xlfn.XLOOKUP($B6981,'Ownership Metrics'!$A:$A,'Ownership Metrics'!$D:$D),"")</f>
        <v>33.14</v>
      </c>
      <c r="P6981" s="29">
        <f>IFERROR(_xlfn.XLOOKUP($B6981,'Ownership Metrics'!$A:$A,'Ownership Metrics'!$E:$E),"")</f>
        <v>56.72</v>
      </c>
      <c r="Q6981" s="30">
        <f>IFERROR(_xlfn.XLOOKUP($B6981,'Ownership Metrics'!$A:$A,'Ownership Metrics'!$F:$F),"")</f>
        <v>13</v>
      </c>
      <c r="R6981" s="30">
        <f>IFERROR(_xlfn.XLOOKUP($B6981,'Ownership Metrics'!$A:$A,'Ownership Metrics'!$G:$G),"")</f>
        <v>34</v>
      </c>
      <c r="S6981" s="27" t="str">
        <f>IFERROR(_xlfn.XLOOKUP($B6981,'Ownership Metrics'!$A:$A,'Ownership Metrics'!$H:$H),"")</f>
        <v>Moderat</v>
      </c>
      <c r="T6981" s="27" t="str">
        <f>IFERROR(_xlfn.XLOOKUP($B6981,'Ownership Metrics'!$A:$A,'Ownership Metrics'!$I:$I),"")</f>
        <v>Sedang</v>
      </c>
      <c r="U6981" s="27">
        <f>IF(COUNTIFS($B$2:$B6981,$B6981,$D$2:$D6981,$D6981)=1,1,0)</f>
        <v>1</v>
      </c>
      <c r="V6981" s="27">
        <f t="shared" si="328"/>
        <v>1.81</v>
      </c>
      <c r="W6981" s="27">
        <f t="shared" si="329"/>
        <v>8</v>
      </c>
      <c r="X6981" s="27">
        <f t="shared" si="327"/>
        <v>1.8099993019</v>
      </c>
    </row>
    <row r="6982" spans="1:24" x14ac:dyDescent="0.25">
      <c r="A6982" s="26">
        <v>46265</v>
      </c>
      <c r="B6982" s="27" t="s">
        <v>11078</v>
      </c>
      <c r="C6982" s="27" t="s">
        <v>7029</v>
      </c>
      <c r="D6982" s="27" t="s">
        <v>7036</v>
      </c>
      <c r="E6982" s="27" t="s">
        <v>35</v>
      </c>
      <c r="F6982" s="27" t="s">
        <v>23</v>
      </c>
      <c r="G6982" s="27" t="s">
        <v>36</v>
      </c>
      <c r="H6982" s="27" t="s">
        <v>24</v>
      </c>
      <c r="I6982" s="28">
        <v>31100800</v>
      </c>
      <c r="J6982" s="28">
        <v>0</v>
      </c>
      <c r="K6982" s="28">
        <v>31100800</v>
      </c>
      <c r="L6982" s="29">
        <v>1.49</v>
      </c>
      <c r="M6982" s="29">
        <f>IFERROR(_xlfn.XLOOKUP($B6982,'Ownership Metrics'!$A:$A,'Ownership Metrics'!$B:$B),"")</f>
        <v>13.69</v>
      </c>
      <c r="N6982" s="28">
        <f>IFERROR(_xlfn.XLOOKUP($B6982,'Ownership Metrics'!$A:$A,'Ownership Metrics'!$C:$C),"")</f>
        <v>1542</v>
      </c>
      <c r="O6982" s="29">
        <f>IFERROR(_xlfn.XLOOKUP($B6982,'Ownership Metrics'!$A:$A,'Ownership Metrics'!$D:$D),"")</f>
        <v>33.14</v>
      </c>
      <c r="P6982" s="29">
        <f>IFERROR(_xlfn.XLOOKUP($B6982,'Ownership Metrics'!$A:$A,'Ownership Metrics'!$E:$E),"")</f>
        <v>56.72</v>
      </c>
      <c r="Q6982" s="30">
        <f>IFERROR(_xlfn.XLOOKUP($B6982,'Ownership Metrics'!$A:$A,'Ownership Metrics'!$F:$F),"")</f>
        <v>13</v>
      </c>
      <c r="R6982" s="30">
        <f>IFERROR(_xlfn.XLOOKUP($B6982,'Ownership Metrics'!$A:$A,'Ownership Metrics'!$G:$G),"")</f>
        <v>34</v>
      </c>
      <c r="S6982" s="27" t="str">
        <f>IFERROR(_xlfn.XLOOKUP($B6982,'Ownership Metrics'!$A:$A,'Ownership Metrics'!$H:$H),"")</f>
        <v>Moderat</v>
      </c>
      <c r="T6982" s="27" t="str">
        <f>IFERROR(_xlfn.XLOOKUP($B6982,'Ownership Metrics'!$A:$A,'Ownership Metrics'!$I:$I),"")</f>
        <v>Sedang</v>
      </c>
      <c r="U6982" s="27">
        <f>IF(COUNTIFS($B$2:$B6982,$B6982,$D$2:$D6982,$D6982)=1,1,0)</f>
        <v>1</v>
      </c>
      <c r="V6982" s="27">
        <f t="shared" si="328"/>
        <v>1.49</v>
      </c>
      <c r="W6982" s="27">
        <f t="shared" si="329"/>
        <v>10</v>
      </c>
      <c r="X6982" s="27">
        <f t="shared" si="327"/>
        <v>1.4899993018</v>
      </c>
    </row>
    <row r="6983" spans="1:24" x14ac:dyDescent="0.25">
      <c r="A6983" s="26">
        <v>46265</v>
      </c>
      <c r="B6983" s="27" t="s">
        <v>11078</v>
      </c>
      <c r="C6983" s="27" t="s">
        <v>7029</v>
      </c>
      <c r="D6983" s="27" t="s">
        <v>7037</v>
      </c>
      <c r="E6983" s="27" t="s">
        <v>35</v>
      </c>
      <c r="F6983" s="27" t="s">
        <v>23</v>
      </c>
      <c r="G6983" s="27" t="s">
        <v>36</v>
      </c>
      <c r="H6983" s="27" t="s">
        <v>24</v>
      </c>
      <c r="I6983" s="28">
        <v>24825000</v>
      </c>
      <c r="J6983" s="28">
        <v>0</v>
      </c>
      <c r="K6983" s="28">
        <v>24825000</v>
      </c>
      <c r="L6983" s="29">
        <v>1.19</v>
      </c>
      <c r="M6983" s="29">
        <f>IFERROR(_xlfn.XLOOKUP($B6983,'Ownership Metrics'!$A:$A,'Ownership Metrics'!$B:$B),"")</f>
        <v>13.69</v>
      </c>
      <c r="N6983" s="28">
        <f>IFERROR(_xlfn.XLOOKUP($B6983,'Ownership Metrics'!$A:$A,'Ownership Metrics'!$C:$C),"")</f>
        <v>1542</v>
      </c>
      <c r="O6983" s="29">
        <f>IFERROR(_xlfn.XLOOKUP($B6983,'Ownership Metrics'!$A:$A,'Ownership Metrics'!$D:$D),"")</f>
        <v>33.14</v>
      </c>
      <c r="P6983" s="29">
        <f>IFERROR(_xlfn.XLOOKUP($B6983,'Ownership Metrics'!$A:$A,'Ownership Metrics'!$E:$E),"")</f>
        <v>56.72</v>
      </c>
      <c r="Q6983" s="30">
        <f>IFERROR(_xlfn.XLOOKUP($B6983,'Ownership Metrics'!$A:$A,'Ownership Metrics'!$F:$F),"")</f>
        <v>13</v>
      </c>
      <c r="R6983" s="30">
        <f>IFERROR(_xlfn.XLOOKUP($B6983,'Ownership Metrics'!$A:$A,'Ownership Metrics'!$G:$G),"")</f>
        <v>34</v>
      </c>
      <c r="S6983" s="27" t="str">
        <f>IFERROR(_xlfn.XLOOKUP($B6983,'Ownership Metrics'!$A:$A,'Ownership Metrics'!$H:$H),"")</f>
        <v>Moderat</v>
      </c>
      <c r="T6983" s="27" t="str">
        <f>IFERROR(_xlfn.XLOOKUP($B6983,'Ownership Metrics'!$A:$A,'Ownership Metrics'!$I:$I),"")</f>
        <v>Sedang</v>
      </c>
      <c r="U6983" s="27">
        <f>IF(COUNTIFS($B$2:$B6983,$B6983,$D$2:$D6983,$D6983)=1,1,0)</f>
        <v>1</v>
      </c>
      <c r="V6983" s="27">
        <f t="shared" si="328"/>
        <v>1.19</v>
      </c>
      <c r="W6983" s="27">
        <f t="shared" si="329"/>
        <v>11</v>
      </c>
      <c r="X6983" s="27">
        <f t="shared" si="327"/>
        <v>1.1899993016999999</v>
      </c>
    </row>
    <row r="6984" spans="1:24" x14ac:dyDescent="0.25">
      <c r="A6984" s="26">
        <v>46265</v>
      </c>
      <c r="B6984" s="27" t="s">
        <v>11078</v>
      </c>
      <c r="C6984" s="27" t="s">
        <v>7029</v>
      </c>
      <c r="D6984" s="27" t="s">
        <v>7038</v>
      </c>
      <c r="E6984" s="27" t="s">
        <v>35</v>
      </c>
      <c r="F6984" s="27" t="s">
        <v>23</v>
      </c>
      <c r="G6984" s="27" t="s">
        <v>36</v>
      </c>
      <c r="H6984" s="27" t="s">
        <v>24</v>
      </c>
      <c r="I6984" s="28">
        <v>22429600</v>
      </c>
      <c r="J6984" s="28">
        <v>0</v>
      </c>
      <c r="K6984" s="28">
        <v>22429600</v>
      </c>
      <c r="L6984" s="29">
        <v>1.08</v>
      </c>
      <c r="M6984" s="29">
        <f>IFERROR(_xlfn.XLOOKUP($B6984,'Ownership Metrics'!$A:$A,'Ownership Metrics'!$B:$B),"")</f>
        <v>13.69</v>
      </c>
      <c r="N6984" s="28">
        <f>IFERROR(_xlfn.XLOOKUP($B6984,'Ownership Metrics'!$A:$A,'Ownership Metrics'!$C:$C),"")</f>
        <v>1542</v>
      </c>
      <c r="O6984" s="29">
        <f>IFERROR(_xlfn.XLOOKUP($B6984,'Ownership Metrics'!$A:$A,'Ownership Metrics'!$D:$D),"")</f>
        <v>33.14</v>
      </c>
      <c r="P6984" s="29">
        <f>IFERROR(_xlfn.XLOOKUP($B6984,'Ownership Metrics'!$A:$A,'Ownership Metrics'!$E:$E),"")</f>
        <v>56.72</v>
      </c>
      <c r="Q6984" s="30">
        <f>IFERROR(_xlfn.XLOOKUP($B6984,'Ownership Metrics'!$A:$A,'Ownership Metrics'!$F:$F),"")</f>
        <v>13</v>
      </c>
      <c r="R6984" s="30">
        <f>IFERROR(_xlfn.XLOOKUP($B6984,'Ownership Metrics'!$A:$A,'Ownership Metrics'!$G:$G),"")</f>
        <v>34</v>
      </c>
      <c r="S6984" s="27" t="str">
        <f>IFERROR(_xlfn.XLOOKUP($B6984,'Ownership Metrics'!$A:$A,'Ownership Metrics'!$H:$H),"")</f>
        <v>Moderat</v>
      </c>
      <c r="T6984" s="27" t="str">
        <f>IFERROR(_xlfn.XLOOKUP($B6984,'Ownership Metrics'!$A:$A,'Ownership Metrics'!$I:$I),"")</f>
        <v>Sedang</v>
      </c>
      <c r="U6984" s="27">
        <f>IF(COUNTIFS($B$2:$B6984,$B6984,$D$2:$D6984,$D6984)=1,1,0)</f>
        <v>1</v>
      </c>
      <c r="V6984" s="27">
        <f t="shared" si="328"/>
        <v>1.08</v>
      </c>
      <c r="W6984" s="27">
        <f t="shared" si="329"/>
        <v>13</v>
      </c>
      <c r="X6984" s="27">
        <f t="shared" si="327"/>
        <v>1.0799993016</v>
      </c>
    </row>
    <row r="6985" spans="1:24" x14ac:dyDescent="0.25">
      <c r="A6985" s="26">
        <v>46265</v>
      </c>
      <c r="B6985" s="27" t="s">
        <v>11078</v>
      </c>
      <c r="C6985" s="27" t="s">
        <v>7029</v>
      </c>
      <c r="D6985" s="27" t="s">
        <v>6470</v>
      </c>
      <c r="E6985" s="27" t="s">
        <v>35</v>
      </c>
      <c r="F6985" s="27" t="s">
        <v>23</v>
      </c>
      <c r="G6985" s="27" t="s">
        <v>36</v>
      </c>
      <c r="H6985" s="27" t="s">
        <v>24</v>
      </c>
      <c r="I6985" s="28">
        <v>258140000</v>
      </c>
      <c r="J6985" s="28">
        <v>0</v>
      </c>
      <c r="K6985" s="28">
        <v>258140000</v>
      </c>
      <c r="L6985" s="29">
        <v>12.38</v>
      </c>
      <c r="M6985" s="29">
        <f>IFERROR(_xlfn.XLOOKUP($B6985,'Ownership Metrics'!$A:$A,'Ownership Metrics'!$B:$B),"")</f>
        <v>13.69</v>
      </c>
      <c r="N6985" s="28">
        <f>IFERROR(_xlfn.XLOOKUP($B6985,'Ownership Metrics'!$A:$A,'Ownership Metrics'!$C:$C),"")</f>
        <v>1542</v>
      </c>
      <c r="O6985" s="29">
        <f>IFERROR(_xlfn.XLOOKUP($B6985,'Ownership Metrics'!$A:$A,'Ownership Metrics'!$D:$D),"")</f>
        <v>33.14</v>
      </c>
      <c r="P6985" s="29">
        <f>IFERROR(_xlfn.XLOOKUP($B6985,'Ownership Metrics'!$A:$A,'Ownership Metrics'!$E:$E),"")</f>
        <v>56.72</v>
      </c>
      <c r="Q6985" s="30">
        <f>IFERROR(_xlfn.XLOOKUP($B6985,'Ownership Metrics'!$A:$A,'Ownership Metrics'!$F:$F),"")</f>
        <v>13</v>
      </c>
      <c r="R6985" s="30">
        <f>IFERROR(_xlfn.XLOOKUP($B6985,'Ownership Metrics'!$A:$A,'Ownership Metrics'!$G:$G),"")</f>
        <v>34</v>
      </c>
      <c r="S6985" s="27" t="str">
        <f>IFERROR(_xlfn.XLOOKUP($B6985,'Ownership Metrics'!$A:$A,'Ownership Metrics'!$H:$H),"")</f>
        <v>Moderat</v>
      </c>
      <c r="T6985" s="27" t="str">
        <f>IFERROR(_xlfn.XLOOKUP($B6985,'Ownership Metrics'!$A:$A,'Ownership Metrics'!$I:$I),"")</f>
        <v>Sedang</v>
      </c>
      <c r="U6985" s="27">
        <f>IF(COUNTIFS($B$2:$B6985,$B6985,$D$2:$D6985,$D6985)=1,1,0)</f>
        <v>1</v>
      </c>
      <c r="V6985" s="27">
        <f t="shared" si="328"/>
        <v>12.38</v>
      </c>
      <c r="W6985" s="27">
        <f t="shared" si="329"/>
        <v>2</v>
      </c>
      <c r="X6985" s="27">
        <f t="shared" si="327"/>
        <v>12.379999301500002</v>
      </c>
    </row>
    <row r="6986" spans="1:24" x14ac:dyDescent="0.25">
      <c r="A6986" s="26">
        <v>46265</v>
      </c>
      <c r="B6986" s="27" t="s">
        <v>11078</v>
      </c>
      <c r="C6986" s="27" t="s">
        <v>7029</v>
      </c>
      <c r="D6986" s="27" t="s">
        <v>7039</v>
      </c>
      <c r="E6986" s="27" t="s">
        <v>149</v>
      </c>
      <c r="F6986" s="27" t="s">
        <v>23</v>
      </c>
      <c r="G6986" s="27"/>
      <c r="H6986" s="27" t="s">
        <v>24</v>
      </c>
      <c r="I6986" s="28">
        <v>31293000</v>
      </c>
      <c r="J6986" s="28">
        <v>0</v>
      </c>
      <c r="K6986" s="28">
        <v>31293000</v>
      </c>
      <c r="L6986" s="29">
        <v>1.5</v>
      </c>
      <c r="M6986" s="29">
        <f>IFERROR(_xlfn.XLOOKUP($B6986,'Ownership Metrics'!$A:$A,'Ownership Metrics'!$B:$B),"")</f>
        <v>13.69</v>
      </c>
      <c r="N6986" s="28">
        <f>IFERROR(_xlfn.XLOOKUP($B6986,'Ownership Metrics'!$A:$A,'Ownership Metrics'!$C:$C),"")</f>
        <v>1542</v>
      </c>
      <c r="O6986" s="29">
        <f>IFERROR(_xlfn.XLOOKUP($B6986,'Ownership Metrics'!$A:$A,'Ownership Metrics'!$D:$D),"")</f>
        <v>33.14</v>
      </c>
      <c r="P6986" s="29">
        <f>IFERROR(_xlfn.XLOOKUP($B6986,'Ownership Metrics'!$A:$A,'Ownership Metrics'!$E:$E),"")</f>
        <v>56.72</v>
      </c>
      <c r="Q6986" s="30">
        <f>IFERROR(_xlfn.XLOOKUP($B6986,'Ownership Metrics'!$A:$A,'Ownership Metrics'!$F:$F),"")</f>
        <v>13</v>
      </c>
      <c r="R6986" s="30">
        <f>IFERROR(_xlfn.XLOOKUP($B6986,'Ownership Metrics'!$A:$A,'Ownership Metrics'!$G:$G),"")</f>
        <v>34</v>
      </c>
      <c r="S6986" s="27" t="str">
        <f>IFERROR(_xlfn.XLOOKUP($B6986,'Ownership Metrics'!$A:$A,'Ownership Metrics'!$H:$H),"")</f>
        <v>Moderat</v>
      </c>
      <c r="T6986" s="27" t="str">
        <f>IFERROR(_xlfn.XLOOKUP($B6986,'Ownership Metrics'!$A:$A,'Ownership Metrics'!$I:$I),"")</f>
        <v>Sedang</v>
      </c>
      <c r="U6986" s="27">
        <f>IF(COUNTIFS($B$2:$B6986,$B6986,$D$2:$D6986,$D6986)=1,1,0)</f>
        <v>1</v>
      </c>
      <c r="V6986" s="27">
        <f t="shared" si="328"/>
        <v>1.5</v>
      </c>
      <c r="W6986" s="27">
        <f t="shared" si="329"/>
        <v>9</v>
      </c>
      <c r="X6986" s="27">
        <f t="shared" si="327"/>
        <v>1.4999993013999999</v>
      </c>
    </row>
    <row r="6987" spans="1:24" x14ac:dyDescent="0.25">
      <c r="A6987" s="26">
        <v>46265</v>
      </c>
      <c r="B6987" s="27" t="s">
        <v>11079</v>
      </c>
      <c r="C6987" s="27" t="s">
        <v>7041</v>
      </c>
      <c r="D6987" s="27" t="s">
        <v>7042</v>
      </c>
      <c r="E6987" s="27" t="s">
        <v>22</v>
      </c>
      <c r="F6987" s="27" t="s">
        <v>32</v>
      </c>
      <c r="G6987" s="27"/>
      <c r="H6987" s="27" t="s">
        <v>102</v>
      </c>
      <c r="I6987" s="28">
        <v>2286096532</v>
      </c>
      <c r="J6987" s="28">
        <v>0</v>
      </c>
      <c r="K6987" s="28">
        <v>2286096532</v>
      </c>
      <c r="L6987" s="29">
        <v>95.5</v>
      </c>
      <c r="M6987" s="29">
        <f>IFERROR(_xlfn.XLOOKUP($B6987,'Ownership Metrics'!$A:$A,'Ownership Metrics'!$B:$B),"")</f>
        <v>1.9</v>
      </c>
      <c r="N6987" s="28">
        <f>IFERROR(_xlfn.XLOOKUP($B6987,'Ownership Metrics'!$A:$A,'Ownership Metrics'!$C:$C),"")</f>
        <v>9127</v>
      </c>
      <c r="O6987" s="29">
        <f>IFERROR(_xlfn.XLOOKUP($B6987,'Ownership Metrics'!$A:$A,'Ownership Metrics'!$D:$D),"")</f>
        <v>95.5</v>
      </c>
      <c r="P6987" s="29">
        <f>IFERROR(_xlfn.XLOOKUP($B6987,'Ownership Metrics'!$A:$A,'Ownership Metrics'!$E:$E),"")</f>
        <v>98.1</v>
      </c>
      <c r="Q6987" s="30">
        <f>IFERROR(_xlfn.XLOOKUP($B6987,'Ownership Metrics'!$A:$A,'Ownership Metrics'!$F:$F),"")</f>
        <v>2</v>
      </c>
      <c r="R6987" s="30">
        <f>IFERROR(_xlfn.XLOOKUP($B6987,'Ownership Metrics'!$A:$A,'Ownership Metrics'!$G:$G),"")</f>
        <v>94</v>
      </c>
      <c r="S6987" s="27" t="str">
        <f>IFERROR(_xlfn.XLOOKUP($B6987,'Ownership Metrics'!$A:$A,'Ownership Metrics'!$H:$H),"")</f>
        <v>Mayoritas</v>
      </c>
      <c r="T6987" s="27" t="str">
        <f>IFERROR(_xlfn.XLOOKUP($B6987,'Ownership Metrics'!$A:$A,'Ownership Metrics'!$I:$I),"")</f>
        <v>Tinggi</v>
      </c>
      <c r="U6987" s="27">
        <f>IF(COUNTIFS($B$2:$B6987,$B6987,$D$2:$D6987,$D6987)=1,1,0)</f>
        <v>1</v>
      </c>
      <c r="V6987" s="27">
        <f t="shared" si="328"/>
        <v>95.5</v>
      </c>
      <c r="W6987" s="27">
        <f t="shared" si="329"/>
        <v>1</v>
      </c>
      <c r="X6987" s="27">
        <f t="shared" si="327"/>
        <v>95.499999301299994</v>
      </c>
    </row>
    <row r="6988" spans="1:24" x14ac:dyDescent="0.25">
      <c r="A6988" s="26">
        <v>46265</v>
      </c>
      <c r="B6988" s="27" t="s">
        <v>11079</v>
      </c>
      <c r="C6988" s="27" t="s">
        <v>7041</v>
      </c>
      <c r="D6988" s="27" t="s">
        <v>147</v>
      </c>
      <c r="E6988" s="27" t="s">
        <v>67</v>
      </c>
      <c r="F6988" s="27" t="s">
        <v>32</v>
      </c>
      <c r="G6988" s="27"/>
      <c r="H6988" s="27" t="s">
        <v>64</v>
      </c>
      <c r="I6988" s="28">
        <v>62200000</v>
      </c>
      <c r="J6988" s="28">
        <v>0</v>
      </c>
      <c r="K6988" s="28">
        <v>62200000</v>
      </c>
      <c r="L6988" s="29">
        <v>2.6</v>
      </c>
      <c r="M6988" s="29">
        <f>IFERROR(_xlfn.XLOOKUP($B6988,'Ownership Metrics'!$A:$A,'Ownership Metrics'!$B:$B),"")</f>
        <v>1.9</v>
      </c>
      <c r="N6988" s="28">
        <f>IFERROR(_xlfn.XLOOKUP($B6988,'Ownership Metrics'!$A:$A,'Ownership Metrics'!$C:$C),"")</f>
        <v>9127</v>
      </c>
      <c r="O6988" s="29">
        <f>IFERROR(_xlfn.XLOOKUP($B6988,'Ownership Metrics'!$A:$A,'Ownership Metrics'!$D:$D),"")</f>
        <v>95.5</v>
      </c>
      <c r="P6988" s="29">
        <f>IFERROR(_xlfn.XLOOKUP($B6988,'Ownership Metrics'!$A:$A,'Ownership Metrics'!$E:$E),"")</f>
        <v>98.1</v>
      </c>
      <c r="Q6988" s="30">
        <f>IFERROR(_xlfn.XLOOKUP($B6988,'Ownership Metrics'!$A:$A,'Ownership Metrics'!$F:$F),"")</f>
        <v>2</v>
      </c>
      <c r="R6988" s="30">
        <f>IFERROR(_xlfn.XLOOKUP($B6988,'Ownership Metrics'!$A:$A,'Ownership Metrics'!$G:$G),"")</f>
        <v>94</v>
      </c>
      <c r="S6988" s="27" t="str">
        <f>IFERROR(_xlfn.XLOOKUP($B6988,'Ownership Metrics'!$A:$A,'Ownership Metrics'!$H:$H),"")</f>
        <v>Mayoritas</v>
      </c>
      <c r="T6988" s="27" t="str">
        <f>IFERROR(_xlfn.XLOOKUP($B6988,'Ownership Metrics'!$A:$A,'Ownership Metrics'!$I:$I),"")</f>
        <v>Tinggi</v>
      </c>
      <c r="U6988" s="27">
        <f>IF(COUNTIFS($B$2:$B6988,$B6988,$D$2:$D6988,$D6988)=1,1,0)</f>
        <v>1</v>
      </c>
      <c r="V6988" s="27">
        <f t="shared" si="328"/>
        <v>2.6</v>
      </c>
      <c r="W6988" s="27">
        <f t="shared" si="329"/>
        <v>2</v>
      </c>
      <c r="X6988" s="27">
        <f t="shared" si="327"/>
        <v>2.5999993012</v>
      </c>
    </row>
    <row r="6989" spans="1:24" x14ac:dyDescent="0.25">
      <c r="A6989" s="26">
        <v>46265</v>
      </c>
      <c r="B6989" s="27" t="s">
        <v>11080</v>
      </c>
      <c r="C6989" s="27" t="s">
        <v>7044</v>
      </c>
      <c r="D6989" s="27" t="s">
        <v>7045</v>
      </c>
      <c r="E6989" s="27" t="s">
        <v>35</v>
      </c>
      <c r="F6989" s="27" t="s">
        <v>23</v>
      </c>
      <c r="G6989" s="27" t="s">
        <v>36</v>
      </c>
      <c r="H6989" s="27" t="s">
        <v>24</v>
      </c>
      <c r="I6989" s="28">
        <v>124400000</v>
      </c>
      <c r="J6989" s="28">
        <v>800000000</v>
      </c>
      <c r="K6989" s="28">
        <v>924400000</v>
      </c>
      <c r="L6989" s="29">
        <v>57.77</v>
      </c>
      <c r="M6989" s="29">
        <f>IFERROR(_xlfn.XLOOKUP($B6989,'Ownership Metrics'!$A:$A,'Ownership Metrics'!$B:$B),"")</f>
        <v>39.22</v>
      </c>
      <c r="N6989" s="28">
        <f>IFERROR(_xlfn.XLOOKUP($B6989,'Ownership Metrics'!$A:$A,'Ownership Metrics'!$C:$C),"")</f>
        <v>3342</v>
      </c>
      <c r="O6989" s="29">
        <f>IFERROR(_xlfn.XLOOKUP($B6989,'Ownership Metrics'!$A:$A,'Ownership Metrics'!$D:$D),"")</f>
        <v>57.77</v>
      </c>
      <c r="P6989" s="29">
        <f>IFERROR(_xlfn.XLOOKUP($B6989,'Ownership Metrics'!$A:$A,'Ownership Metrics'!$E:$E),"")</f>
        <v>60.78</v>
      </c>
      <c r="Q6989" s="30">
        <f>IFERROR(_xlfn.XLOOKUP($B6989,'Ownership Metrics'!$A:$A,'Ownership Metrics'!$F:$F),"")</f>
        <v>3</v>
      </c>
      <c r="R6989" s="30">
        <f>IFERROR(_xlfn.XLOOKUP($B6989,'Ownership Metrics'!$A:$A,'Ownership Metrics'!$G:$G),"")</f>
        <v>54</v>
      </c>
      <c r="S6989" s="27" t="str">
        <f>IFERROR(_xlfn.XLOOKUP($B6989,'Ownership Metrics'!$A:$A,'Ownership Metrics'!$H:$H),"")</f>
        <v>Mayoritas</v>
      </c>
      <c r="T6989" s="27" t="str">
        <f>IFERROR(_xlfn.XLOOKUP($B6989,'Ownership Metrics'!$A:$A,'Ownership Metrics'!$I:$I),"")</f>
        <v>Sedang</v>
      </c>
      <c r="U6989" s="27">
        <f>IF(COUNTIFS($B$2:$B6989,$B6989,$D$2:$D6989,$D6989)=1,1,0)</f>
        <v>1</v>
      </c>
      <c r="V6989" s="27">
        <f t="shared" si="328"/>
        <v>57.77</v>
      </c>
      <c r="W6989" s="27">
        <f t="shared" si="329"/>
        <v>1</v>
      </c>
      <c r="X6989" s="27">
        <f t="shared" si="327"/>
        <v>57.7699993011</v>
      </c>
    </row>
    <row r="6990" spans="1:24" x14ac:dyDescent="0.25">
      <c r="A6990" s="26">
        <v>46265</v>
      </c>
      <c r="B6990" s="27" t="s">
        <v>11080</v>
      </c>
      <c r="C6990" s="27" t="s">
        <v>7044</v>
      </c>
      <c r="D6990" s="27" t="s">
        <v>7046</v>
      </c>
      <c r="E6990" s="27" t="s">
        <v>35</v>
      </c>
      <c r="F6990" s="27" t="s">
        <v>23</v>
      </c>
      <c r="G6990" s="27" t="s">
        <v>36</v>
      </c>
      <c r="H6990" s="27" t="s">
        <v>24</v>
      </c>
      <c r="I6990" s="28">
        <v>17527300</v>
      </c>
      <c r="J6990" s="28">
        <v>0</v>
      </c>
      <c r="K6990" s="28">
        <v>17527300</v>
      </c>
      <c r="L6990" s="29">
        <v>1.1000000000000001</v>
      </c>
      <c r="M6990" s="29">
        <f>IFERROR(_xlfn.XLOOKUP($B6990,'Ownership Metrics'!$A:$A,'Ownership Metrics'!$B:$B),"")</f>
        <v>39.22</v>
      </c>
      <c r="N6990" s="28">
        <f>IFERROR(_xlfn.XLOOKUP($B6990,'Ownership Metrics'!$A:$A,'Ownership Metrics'!$C:$C),"")</f>
        <v>3342</v>
      </c>
      <c r="O6990" s="29">
        <f>IFERROR(_xlfn.XLOOKUP($B6990,'Ownership Metrics'!$A:$A,'Ownership Metrics'!$D:$D),"")</f>
        <v>57.77</v>
      </c>
      <c r="P6990" s="29">
        <f>IFERROR(_xlfn.XLOOKUP($B6990,'Ownership Metrics'!$A:$A,'Ownership Metrics'!$E:$E),"")</f>
        <v>60.78</v>
      </c>
      <c r="Q6990" s="30">
        <f>IFERROR(_xlfn.XLOOKUP($B6990,'Ownership Metrics'!$A:$A,'Ownership Metrics'!$F:$F),"")</f>
        <v>3</v>
      </c>
      <c r="R6990" s="30">
        <f>IFERROR(_xlfn.XLOOKUP($B6990,'Ownership Metrics'!$A:$A,'Ownership Metrics'!$G:$G),"")</f>
        <v>54</v>
      </c>
      <c r="S6990" s="27" t="str">
        <f>IFERROR(_xlfn.XLOOKUP($B6990,'Ownership Metrics'!$A:$A,'Ownership Metrics'!$H:$H),"")</f>
        <v>Mayoritas</v>
      </c>
      <c r="T6990" s="27" t="str">
        <f>IFERROR(_xlfn.XLOOKUP($B6990,'Ownership Metrics'!$A:$A,'Ownership Metrics'!$I:$I),"")</f>
        <v>Sedang</v>
      </c>
      <c r="U6990" s="27">
        <f>IF(COUNTIFS($B$2:$B6990,$B6990,$D$2:$D6990,$D6990)=1,1,0)</f>
        <v>1</v>
      </c>
      <c r="V6990" s="27">
        <f t="shared" si="328"/>
        <v>1.1000000000000001</v>
      </c>
      <c r="W6990" s="27">
        <f t="shared" si="329"/>
        <v>3</v>
      </c>
      <c r="X6990" s="27">
        <f t="shared" si="327"/>
        <v>1.099999301</v>
      </c>
    </row>
    <row r="6991" spans="1:24" x14ac:dyDescent="0.25">
      <c r="A6991" s="26">
        <v>46265</v>
      </c>
      <c r="B6991" s="27" t="s">
        <v>11080</v>
      </c>
      <c r="C6991" s="27" t="s">
        <v>7044</v>
      </c>
      <c r="D6991" s="27" t="s">
        <v>7047</v>
      </c>
      <c r="E6991" s="27" t="s">
        <v>35</v>
      </c>
      <c r="F6991" s="27" t="s">
        <v>23</v>
      </c>
      <c r="G6991" s="27" t="s">
        <v>36</v>
      </c>
      <c r="H6991" s="27" t="s">
        <v>24</v>
      </c>
      <c r="I6991" s="28">
        <v>30500000</v>
      </c>
      <c r="J6991" s="28">
        <v>0</v>
      </c>
      <c r="K6991" s="28">
        <v>30500000</v>
      </c>
      <c r="L6991" s="29">
        <v>1.91</v>
      </c>
      <c r="M6991" s="29">
        <f>IFERROR(_xlfn.XLOOKUP($B6991,'Ownership Metrics'!$A:$A,'Ownership Metrics'!$B:$B),"")</f>
        <v>39.22</v>
      </c>
      <c r="N6991" s="28">
        <f>IFERROR(_xlfn.XLOOKUP($B6991,'Ownership Metrics'!$A:$A,'Ownership Metrics'!$C:$C),"")</f>
        <v>3342</v>
      </c>
      <c r="O6991" s="29">
        <f>IFERROR(_xlfn.XLOOKUP($B6991,'Ownership Metrics'!$A:$A,'Ownership Metrics'!$D:$D),"")</f>
        <v>57.77</v>
      </c>
      <c r="P6991" s="29">
        <f>IFERROR(_xlfn.XLOOKUP($B6991,'Ownership Metrics'!$A:$A,'Ownership Metrics'!$E:$E),"")</f>
        <v>60.78</v>
      </c>
      <c r="Q6991" s="30">
        <f>IFERROR(_xlfn.XLOOKUP($B6991,'Ownership Metrics'!$A:$A,'Ownership Metrics'!$F:$F),"")</f>
        <v>3</v>
      </c>
      <c r="R6991" s="30">
        <f>IFERROR(_xlfn.XLOOKUP($B6991,'Ownership Metrics'!$A:$A,'Ownership Metrics'!$G:$G),"")</f>
        <v>54</v>
      </c>
      <c r="S6991" s="27" t="str">
        <f>IFERROR(_xlfn.XLOOKUP($B6991,'Ownership Metrics'!$A:$A,'Ownership Metrics'!$H:$H),"")</f>
        <v>Mayoritas</v>
      </c>
      <c r="T6991" s="27" t="str">
        <f>IFERROR(_xlfn.XLOOKUP($B6991,'Ownership Metrics'!$A:$A,'Ownership Metrics'!$I:$I),"")</f>
        <v>Sedang</v>
      </c>
      <c r="U6991" s="27">
        <f>IF(COUNTIFS($B$2:$B6991,$B6991,$D$2:$D6991,$D6991)=1,1,0)</f>
        <v>1</v>
      </c>
      <c r="V6991" s="27">
        <f t="shared" si="328"/>
        <v>1.91</v>
      </c>
      <c r="W6991" s="27">
        <f t="shared" si="329"/>
        <v>2</v>
      </c>
      <c r="X6991" s="27">
        <f t="shared" si="327"/>
        <v>1.9099993009</v>
      </c>
    </row>
    <row r="6992" spans="1:24" x14ac:dyDescent="0.25">
      <c r="A6992" s="26">
        <v>46265</v>
      </c>
      <c r="B6992" s="27" t="s">
        <v>11081</v>
      </c>
      <c r="C6992" s="27" t="s">
        <v>7049</v>
      </c>
      <c r="D6992" s="27" t="s">
        <v>7050</v>
      </c>
      <c r="E6992" s="27" t="s">
        <v>51</v>
      </c>
      <c r="F6992" s="27" t="s">
        <v>23</v>
      </c>
      <c r="G6992" s="27"/>
      <c r="H6992" s="27" t="s">
        <v>24</v>
      </c>
      <c r="I6992" s="28">
        <v>2889087404</v>
      </c>
      <c r="J6992" s="28">
        <v>0</v>
      </c>
      <c r="K6992" s="28">
        <v>2889087404</v>
      </c>
      <c r="L6992" s="29">
        <v>54.42</v>
      </c>
      <c r="M6992" s="29">
        <f>IFERROR(_xlfn.XLOOKUP($B6992,'Ownership Metrics'!$A:$A,'Ownership Metrics'!$B:$B),"")</f>
        <v>37.72</v>
      </c>
      <c r="N6992" s="28">
        <f>IFERROR(_xlfn.XLOOKUP($B6992,'Ownership Metrics'!$A:$A,'Ownership Metrics'!$C:$C),"")</f>
        <v>2993</v>
      </c>
      <c r="O6992" s="29">
        <f>IFERROR(_xlfn.XLOOKUP($B6992,'Ownership Metrics'!$A:$A,'Ownership Metrics'!$D:$D),"")</f>
        <v>54.42</v>
      </c>
      <c r="P6992" s="29">
        <f>IFERROR(_xlfn.XLOOKUP($B6992,'Ownership Metrics'!$A:$A,'Ownership Metrics'!$E:$E),"")</f>
        <v>61.23</v>
      </c>
      <c r="Q6992" s="30">
        <f>IFERROR(_xlfn.XLOOKUP($B6992,'Ownership Metrics'!$A:$A,'Ownership Metrics'!$F:$F),"")</f>
        <v>4</v>
      </c>
      <c r="R6992" s="30">
        <f>IFERROR(_xlfn.XLOOKUP($B6992,'Ownership Metrics'!$A:$A,'Ownership Metrics'!$G:$G),"")</f>
        <v>52</v>
      </c>
      <c r="S6992" s="27" t="str">
        <f>IFERROR(_xlfn.XLOOKUP($B6992,'Ownership Metrics'!$A:$A,'Ownership Metrics'!$H:$H),"")</f>
        <v>Mayoritas</v>
      </c>
      <c r="T6992" s="27" t="str">
        <f>IFERROR(_xlfn.XLOOKUP($B6992,'Ownership Metrics'!$A:$A,'Ownership Metrics'!$I:$I),"")</f>
        <v>Sedang</v>
      </c>
      <c r="U6992" s="27">
        <f>IF(COUNTIFS($B$2:$B6992,$B6992,$D$2:$D6992,$D6992)=1,1,0)</f>
        <v>1</v>
      </c>
      <c r="V6992" s="27">
        <f t="shared" si="328"/>
        <v>54.42</v>
      </c>
      <c r="W6992" s="27">
        <f t="shared" si="329"/>
        <v>1</v>
      </c>
      <c r="X6992" s="27">
        <f t="shared" si="327"/>
        <v>54.419999300800001</v>
      </c>
    </row>
    <row r="6993" spans="1:24" x14ac:dyDescent="0.25">
      <c r="A6993" s="26">
        <v>46265</v>
      </c>
      <c r="B6993" s="27" t="s">
        <v>11081</v>
      </c>
      <c r="C6993" s="27" t="s">
        <v>7049</v>
      </c>
      <c r="D6993" s="27" t="s">
        <v>2120</v>
      </c>
      <c r="E6993" s="27" t="s">
        <v>35</v>
      </c>
      <c r="F6993" s="27" t="s">
        <v>23</v>
      </c>
      <c r="G6993" s="27" t="s">
        <v>36</v>
      </c>
      <c r="H6993" s="27" t="s">
        <v>24</v>
      </c>
      <c r="I6993" s="28">
        <v>280000000</v>
      </c>
      <c r="J6993" s="28">
        <v>0</v>
      </c>
      <c r="K6993" s="28">
        <v>280000000</v>
      </c>
      <c r="L6993" s="29">
        <v>5.27</v>
      </c>
      <c r="M6993" s="29">
        <f>IFERROR(_xlfn.XLOOKUP($B6993,'Ownership Metrics'!$A:$A,'Ownership Metrics'!$B:$B),"")</f>
        <v>37.72</v>
      </c>
      <c r="N6993" s="28">
        <f>IFERROR(_xlfn.XLOOKUP($B6993,'Ownership Metrics'!$A:$A,'Ownership Metrics'!$C:$C),"")</f>
        <v>2993</v>
      </c>
      <c r="O6993" s="29">
        <f>IFERROR(_xlfn.XLOOKUP($B6993,'Ownership Metrics'!$A:$A,'Ownership Metrics'!$D:$D),"")</f>
        <v>54.42</v>
      </c>
      <c r="P6993" s="29">
        <f>IFERROR(_xlfn.XLOOKUP($B6993,'Ownership Metrics'!$A:$A,'Ownership Metrics'!$E:$E),"")</f>
        <v>61.23</v>
      </c>
      <c r="Q6993" s="30">
        <f>IFERROR(_xlfn.XLOOKUP($B6993,'Ownership Metrics'!$A:$A,'Ownership Metrics'!$F:$F),"")</f>
        <v>4</v>
      </c>
      <c r="R6993" s="30">
        <f>IFERROR(_xlfn.XLOOKUP($B6993,'Ownership Metrics'!$A:$A,'Ownership Metrics'!$G:$G),"")</f>
        <v>52</v>
      </c>
      <c r="S6993" s="27" t="str">
        <f>IFERROR(_xlfn.XLOOKUP($B6993,'Ownership Metrics'!$A:$A,'Ownership Metrics'!$H:$H),"")</f>
        <v>Mayoritas</v>
      </c>
      <c r="T6993" s="27" t="str">
        <f>IFERROR(_xlfn.XLOOKUP($B6993,'Ownership Metrics'!$A:$A,'Ownership Metrics'!$I:$I),"")</f>
        <v>Sedang</v>
      </c>
      <c r="U6993" s="27">
        <f>IF(COUNTIFS($B$2:$B6993,$B6993,$D$2:$D6993,$D6993)=1,1,0)</f>
        <v>1</v>
      </c>
      <c r="V6993" s="27">
        <f t="shared" si="328"/>
        <v>5.27</v>
      </c>
      <c r="W6993" s="27">
        <f t="shared" si="329"/>
        <v>2</v>
      </c>
      <c r="X6993" s="27">
        <f t="shared" si="327"/>
        <v>5.2699993006999994</v>
      </c>
    </row>
    <row r="6994" spans="1:24" x14ac:dyDescent="0.25">
      <c r="A6994" s="26">
        <v>46265</v>
      </c>
      <c r="B6994" s="27" t="s">
        <v>11081</v>
      </c>
      <c r="C6994" s="27" t="s">
        <v>7049</v>
      </c>
      <c r="D6994" s="27" t="s">
        <v>7051</v>
      </c>
      <c r="E6994" s="27" t="s">
        <v>35</v>
      </c>
      <c r="F6994" s="27" t="s">
        <v>23</v>
      </c>
      <c r="G6994" s="27" t="s">
        <v>36</v>
      </c>
      <c r="H6994" s="27" t="s">
        <v>24</v>
      </c>
      <c r="I6994" s="28">
        <v>56000026</v>
      </c>
      <c r="J6994" s="28">
        <v>0</v>
      </c>
      <c r="K6994" s="28">
        <v>56000026</v>
      </c>
      <c r="L6994" s="29">
        <v>1.05</v>
      </c>
      <c r="M6994" s="29">
        <f>IFERROR(_xlfn.XLOOKUP($B6994,'Ownership Metrics'!$A:$A,'Ownership Metrics'!$B:$B),"")</f>
        <v>37.72</v>
      </c>
      <c r="N6994" s="28">
        <f>IFERROR(_xlfn.XLOOKUP($B6994,'Ownership Metrics'!$A:$A,'Ownership Metrics'!$C:$C),"")</f>
        <v>2993</v>
      </c>
      <c r="O6994" s="29">
        <f>IFERROR(_xlfn.XLOOKUP($B6994,'Ownership Metrics'!$A:$A,'Ownership Metrics'!$D:$D),"")</f>
        <v>54.42</v>
      </c>
      <c r="P6994" s="29">
        <f>IFERROR(_xlfn.XLOOKUP($B6994,'Ownership Metrics'!$A:$A,'Ownership Metrics'!$E:$E),"")</f>
        <v>61.23</v>
      </c>
      <c r="Q6994" s="30">
        <f>IFERROR(_xlfn.XLOOKUP($B6994,'Ownership Metrics'!$A:$A,'Ownership Metrics'!$F:$F),"")</f>
        <v>4</v>
      </c>
      <c r="R6994" s="30">
        <f>IFERROR(_xlfn.XLOOKUP($B6994,'Ownership Metrics'!$A:$A,'Ownership Metrics'!$G:$G),"")</f>
        <v>52</v>
      </c>
      <c r="S6994" s="27" t="str">
        <f>IFERROR(_xlfn.XLOOKUP($B6994,'Ownership Metrics'!$A:$A,'Ownership Metrics'!$H:$H),"")</f>
        <v>Mayoritas</v>
      </c>
      <c r="T6994" s="27" t="str">
        <f>IFERROR(_xlfn.XLOOKUP($B6994,'Ownership Metrics'!$A:$A,'Ownership Metrics'!$I:$I),"")</f>
        <v>Sedang</v>
      </c>
      <c r="U6994" s="27">
        <f>IF(COUNTIFS($B$2:$B6994,$B6994,$D$2:$D6994,$D6994)=1,1,0)</f>
        <v>1</v>
      </c>
      <c r="V6994" s="27">
        <f t="shared" si="328"/>
        <v>1.05</v>
      </c>
      <c r="W6994" s="27">
        <f t="shared" si="329"/>
        <v>4</v>
      </c>
      <c r="X6994" s="27">
        <f t="shared" si="327"/>
        <v>1.0499993006000001</v>
      </c>
    </row>
    <row r="6995" spans="1:24" x14ac:dyDescent="0.25">
      <c r="A6995" s="26">
        <v>46265</v>
      </c>
      <c r="B6995" s="27" t="s">
        <v>11081</v>
      </c>
      <c r="C6995" s="27" t="s">
        <v>7049</v>
      </c>
      <c r="D6995" s="27" t="s">
        <v>257</v>
      </c>
      <c r="E6995" s="27" t="s">
        <v>258</v>
      </c>
      <c r="F6995" s="27" t="s">
        <v>32</v>
      </c>
      <c r="G6995" s="27"/>
      <c r="H6995" s="27" t="s">
        <v>259</v>
      </c>
      <c r="I6995" s="28">
        <v>82000000</v>
      </c>
      <c r="J6995" s="28">
        <v>0</v>
      </c>
      <c r="K6995" s="28">
        <v>82000000</v>
      </c>
      <c r="L6995" s="29">
        <v>1.54</v>
      </c>
      <c r="M6995" s="29">
        <f>IFERROR(_xlfn.XLOOKUP($B6995,'Ownership Metrics'!$A:$A,'Ownership Metrics'!$B:$B),"")</f>
        <v>37.72</v>
      </c>
      <c r="N6995" s="28">
        <f>IFERROR(_xlfn.XLOOKUP($B6995,'Ownership Metrics'!$A:$A,'Ownership Metrics'!$C:$C),"")</f>
        <v>2993</v>
      </c>
      <c r="O6995" s="29">
        <f>IFERROR(_xlfn.XLOOKUP($B6995,'Ownership Metrics'!$A:$A,'Ownership Metrics'!$D:$D),"")</f>
        <v>54.42</v>
      </c>
      <c r="P6995" s="29">
        <f>IFERROR(_xlfn.XLOOKUP($B6995,'Ownership Metrics'!$A:$A,'Ownership Metrics'!$E:$E),"")</f>
        <v>61.23</v>
      </c>
      <c r="Q6995" s="30">
        <f>IFERROR(_xlfn.XLOOKUP($B6995,'Ownership Metrics'!$A:$A,'Ownership Metrics'!$F:$F),"")</f>
        <v>4</v>
      </c>
      <c r="R6995" s="30">
        <f>IFERROR(_xlfn.XLOOKUP($B6995,'Ownership Metrics'!$A:$A,'Ownership Metrics'!$G:$G),"")</f>
        <v>52</v>
      </c>
      <c r="S6995" s="27" t="str">
        <f>IFERROR(_xlfn.XLOOKUP($B6995,'Ownership Metrics'!$A:$A,'Ownership Metrics'!$H:$H),"")</f>
        <v>Mayoritas</v>
      </c>
      <c r="T6995" s="27" t="str">
        <f>IFERROR(_xlfn.XLOOKUP($B6995,'Ownership Metrics'!$A:$A,'Ownership Metrics'!$I:$I),"")</f>
        <v>Sedang</v>
      </c>
      <c r="U6995" s="27">
        <f>IF(COUNTIFS($B$2:$B6995,$B6995,$D$2:$D6995,$D6995)=1,1,0)</f>
        <v>1</v>
      </c>
      <c r="V6995" s="27">
        <f t="shared" si="328"/>
        <v>1.54</v>
      </c>
      <c r="W6995" s="27">
        <f t="shared" si="329"/>
        <v>3</v>
      </c>
      <c r="X6995" s="27">
        <f t="shared" si="327"/>
        <v>1.5399993005000001</v>
      </c>
    </row>
    <row r="6996" spans="1:24" x14ac:dyDescent="0.25">
      <c r="A6996" s="26">
        <v>46265</v>
      </c>
      <c r="B6996" s="27" t="s">
        <v>11082</v>
      </c>
      <c r="C6996" s="27" t="s">
        <v>7053</v>
      </c>
      <c r="D6996" s="27" t="s">
        <v>7054</v>
      </c>
      <c r="E6996" s="27" t="s">
        <v>35</v>
      </c>
      <c r="F6996" s="27" t="s">
        <v>23</v>
      </c>
      <c r="G6996" s="27" t="s">
        <v>36</v>
      </c>
      <c r="H6996" s="27" t="s">
        <v>24</v>
      </c>
      <c r="I6996" s="28">
        <v>44414100</v>
      </c>
      <c r="J6996" s="28">
        <v>0</v>
      </c>
      <c r="K6996" s="28">
        <v>44414100</v>
      </c>
      <c r="L6996" s="29">
        <v>2.12</v>
      </c>
      <c r="M6996" s="29">
        <f>IFERROR(_xlfn.XLOOKUP($B6996,'Ownership Metrics'!$A:$A,'Ownership Metrics'!$B:$B),"")</f>
        <v>16.75</v>
      </c>
      <c r="N6996" s="28">
        <f>IFERROR(_xlfn.XLOOKUP($B6996,'Ownership Metrics'!$A:$A,'Ownership Metrics'!$C:$C),"")</f>
        <v>1216</v>
      </c>
      <c r="O6996" s="29">
        <f>IFERROR(_xlfn.XLOOKUP($B6996,'Ownership Metrics'!$A:$A,'Ownership Metrics'!$D:$D),"")</f>
        <v>25.48</v>
      </c>
      <c r="P6996" s="29">
        <f>IFERROR(_xlfn.XLOOKUP($B6996,'Ownership Metrics'!$A:$A,'Ownership Metrics'!$E:$E),"")</f>
        <v>55.86</v>
      </c>
      <c r="Q6996" s="30">
        <f>IFERROR(_xlfn.XLOOKUP($B6996,'Ownership Metrics'!$A:$A,'Ownership Metrics'!$F:$F),"")</f>
        <v>13</v>
      </c>
      <c r="R6996" s="30">
        <f>IFERROR(_xlfn.XLOOKUP($B6996,'Ownership Metrics'!$A:$A,'Ownership Metrics'!$G:$G),"")</f>
        <v>32</v>
      </c>
      <c r="S6996" s="27" t="str">
        <f>IFERROR(_xlfn.XLOOKUP($B6996,'Ownership Metrics'!$A:$A,'Ownership Metrics'!$H:$H),"")</f>
        <v>Moderat</v>
      </c>
      <c r="T6996" s="27" t="str">
        <f>IFERROR(_xlfn.XLOOKUP($B6996,'Ownership Metrics'!$A:$A,'Ownership Metrics'!$I:$I),"")</f>
        <v>Sedang</v>
      </c>
      <c r="U6996" s="27">
        <f>IF(COUNTIFS($B$2:$B6996,$B6996,$D$2:$D6996,$D6996)=1,1,0)</f>
        <v>1</v>
      </c>
      <c r="V6996" s="27">
        <f t="shared" si="328"/>
        <v>2.12</v>
      </c>
      <c r="W6996" s="27">
        <f t="shared" si="329"/>
        <v>9</v>
      </c>
      <c r="X6996" s="27">
        <f t="shared" si="327"/>
        <v>2.1199993004</v>
      </c>
    </row>
    <row r="6997" spans="1:24" x14ac:dyDescent="0.25">
      <c r="A6997" s="26">
        <v>46265</v>
      </c>
      <c r="B6997" s="27" t="s">
        <v>11082</v>
      </c>
      <c r="C6997" s="27" t="s">
        <v>7053</v>
      </c>
      <c r="D6997" s="27" t="s">
        <v>7055</v>
      </c>
      <c r="E6997" s="27" t="s">
        <v>35</v>
      </c>
      <c r="F6997" s="27" t="s">
        <v>23</v>
      </c>
      <c r="G6997" s="27" t="s">
        <v>36</v>
      </c>
      <c r="H6997" s="27" t="s">
        <v>36</v>
      </c>
      <c r="I6997" s="28">
        <v>10208822</v>
      </c>
      <c r="J6997" s="28">
        <v>20365180</v>
      </c>
      <c r="K6997" s="28">
        <v>30574002</v>
      </c>
      <c r="L6997" s="29">
        <v>1.46</v>
      </c>
      <c r="M6997" s="29">
        <f>IFERROR(_xlfn.XLOOKUP($B6997,'Ownership Metrics'!$A:$A,'Ownership Metrics'!$B:$B),"")</f>
        <v>16.75</v>
      </c>
      <c r="N6997" s="28">
        <f>IFERROR(_xlfn.XLOOKUP($B6997,'Ownership Metrics'!$A:$A,'Ownership Metrics'!$C:$C),"")</f>
        <v>1216</v>
      </c>
      <c r="O6997" s="29">
        <f>IFERROR(_xlfn.XLOOKUP($B6997,'Ownership Metrics'!$A:$A,'Ownership Metrics'!$D:$D),"")</f>
        <v>25.48</v>
      </c>
      <c r="P6997" s="29">
        <f>IFERROR(_xlfn.XLOOKUP($B6997,'Ownership Metrics'!$A:$A,'Ownership Metrics'!$E:$E),"")</f>
        <v>55.86</v>
      </c>
      <c r="Q6997" s="30">
        <f>IFERROR(_xlfn.XLOOKUP($B6997,'Ownership Metrics'!$A:$A,'Ownership Metrics'!$F:$F),"")</f>
        <v>13</v>
      </c>
      <c r="R6997" s="30">
        <f>IFERROR(_xlfn.XLOOKUP($B6997,'Ownership Metrics'!$A:$A,'Ownership Metrics'!$G:$G),"")</f>
        <v>32</v>
      </c>
      <c r="S6997" s="27" t="str">
        <f>IFERROR(_xlfn.XLOOKUP($B6997,'Ownership Metrics'!$A:$A,'Ownership Metrics'!$H:$H),"")</f>
        <v>Moderat</v>
      </c>
      <c r="T6997" s="27" t="str">
        <f>IFERROR(_xlfn.XLOOKUP($B6997,'Ownership Metrics'!$A:$A,'Ownership Metrics'!$I:$I),"")</f>
        <v>Sedang</v>
      </c>
      <c r="U6997" s="27">
        <f>IF(COUNTIFS($B$2:$B6997,$B6997,$D$2:$D6997,$D6997)=1,1,0)</f>
        <v>1</v>
      </c>
      <c r="V6997" s="27">
        <f t="shared" si="328"/>
        <v>1.46</v>
      </c>
      <c r="W6997" s="27">
        <f t="shared" si="329"/>
        <v>11</v>
      </c>
      <c r="X6997" s="27">
        <f t="shared" si="327"/>
        <v>1.4599993003</v>
      </c>
    </row>
    <row r="6998" spans="1:24" x14ac:dyDescent="0.25">
      <c r="A6998" s="26">
        <v>46265</v>
      </c>
      <c r="B6998" s="27" t="s">
        <v>11082</v>
      </c>
      <c r="C6998" s="27" t="s">
        <v>7053</v>
      </c>
      <c r="D6998" s="27" t="s">
        <v>7056</v>
      </c>
      <c r="E6998" s="27" t="s">
        <v>35</v>
      </c>
      <c r="F6998" s="27" t="s">
        <v>23</v>
      </c>
      <c r="G6998" s="27" t="s">
        <v>36</v>
      </c>
      <c r="H6998" s="27" t="s">
        <v>24</v>
      </c>
      <c r="I6998" s="28">
        <v>115110341</v>
      </c>
      <c r="J6998" s="28">
        <v>203651770</v>
      </c>
      <c r="K6998" s="28">
        <v>318762111</v>
      </c>
      <c r="L6998" s="29">
        <v>15.18</v>
      </c>
      <c r="M6998" s="29">
        <f>IFERROR(_xlfn.XLOOKUP($B6998,'Ownership Metrics'!$A:$A,'Ownership Metrics'!$B:$B),"")</f>
        <v>16.75</v>
      </c>
      <c r="N6998" s="28">
        <f>IFERROR(_xlfn.XLOOKUP($B6998,'Ownership Metrics'!$A:$A,'Ownership Metrics'!$C:$C),"")</f>
        <v>1216</v>
      </c>
      <c r="O6998" s="29">
        <f>IFERROR(_xlfn.XLOOKUP($B6998,'Ownership Metrics'!$A:$A,'Ownership Metrics'!$D:$D),"")</f>
        <v>25.48</v>
      </c>
      <c r="P6998" s="29">
        <f>IFERROR(_xlfn.XLOOKUP($B6998,'Ownership Metrics'!$A:$A,'Ownership Metrics'!$E:$E),"")</f>
        <v>55.86</v>
      </c>
      <c r="Q6998" s="30">
        <f>IFERROR(_xlfn.XLOOKUP($B6998,'Ownership Metrics'!$A:$A,'Ownership Metrics'!$F:$F),"")</f>
        <v>13</v>
      </c>
      <c r="R6998" s="30">
        <f>IFERROR(_xlfn.XLOOKUP($B6998,'Ownership Metrics'!$A:$A,'Ownership Metrics'!$G:$G),"")</f>
        <v>32</v>
      </c>
      <c r="S6998" s="27" t="str">
        <f>IFERROR(_xlfn.XLOOKUP($B6998,'Ownership Metrics'!$A:$A,'Ownership Metrics'!$H:$H),"")</f>
        <v>Moderat</v>
      </c>
      <c r="T6998" s="27" t="str">
        <f>IFERROR(_xlfn.XLOOKUP($B6998,'Ownership Metrics'!$A:$A,'Ownership Metrics'!$I:$I),"")</f>
        <v>Sedang</v>
      </c>
      <c r="U6998" s="27">
        <f>IF(COUNTIFS($B$2:$B6998,$B6998,$D$2:$D6998,$D6998)=1,1,0)</f>
        <v>1</v>
      </c>
      <c r="V6998" s="27">
        <f t="shared" si="328"/>
        <v>15.18</v>
      </c>
      <c r="W6998" s="27">
        <f t="shared" si="329"/>
        <v>3</v>
      </c>
      <c r="X6998" s="27">
        <f t="shared" si="327"/>
        <v>15.1799993002</v>
      </c>
    </row>
    <row r="6999" spans="1:24" x14ac:dyDescent="0.25">
      <c r="A6999" s="26">
        <v>46265</v>
      </c>
      <c r="B6999" s="27" t="s">
        <v>11082</v>
      </c>
      <c r="C6999" s="27" t="s">
        <v>7053</v>
      </c>
      <c r="D6999" s="27" t="s">
        <v>7057</v>
      </c>
      <c r="E6999" s="27" t="s">
        <v>35</v>
      </c>
      <c r="F6999" s="27" t="s">
        <v>23</v>
      </c>
      <c r="G6999" s="27" t="s">
        <v>36</v>
      </c>
      <c r="H6999" s="27" t="s">
        <v>36</v>
      </c>
      <c r="I6999" s="28">
        <v>10208822</v>
      </c>
      <c r="J6999" s="28">
        <v>16970984</v>
      </c>
      <c r="K6999" s="28">
        <v>27179806</v>
      </c>
      <c r="L6999" s="29">
        <v>1.29</v>
      </c>
      <c r="M6999" s="29">
        <f>IFERROR(_xlfn.XLOOKUP($B6999,'Ownership Metrics'!$A:$A,'Ownership Metrics'!$B:$B),"")</f>
        <v>16.75</v>
      </c>
      <c r="N6999" s="28">
        <f>IFERROR(_xlfn.XLOOKUP($B6999,'Ownership Metrics'!$A:$A,'Ownership Metrics'!$C:$C),"")</f>
        <v>1216</v>
      </c>
      <c r="O6999" s="29">
        <f>IFERROR(_xlfn.XLOOKUP($B6999,'Ownership Metrics'!$A:$A,'Ownership Metrics'!$D:$D),"")</f>
        <v>25.48</v>
      </c>
      <c r="P6999" s="29">
        <f>IFERROR(_xlfn.XLOOKUP($B6999,'Ownership Metrics'!$A:$A,'Ownership Metrics'!$E:$E),"")</f>
        <v>55.86</v>
      </c>
      <c r="Q6999" s="30">
        <f>IFERROR(_xlfn.XLOOKUP($B6999,'Ownership Metrics'!$A:$A,'Ownership Metrics'!$F:$F),"")</f>
        <v>13</v>
      </c>
      <c r="R6999" s="30">
        <f>IFERROR(_xlfn.XLOOKUP($B6999,'Ownership Metrics'!$A:$A,'Ownership Metrics'!$G:$G),"")</f>
        <v>32</v>
      </c>
      <c r="S6999" s="27" t="str">
        <f>IFERROR(_xlfn.XLOOKUP($B6999,'Ownership Metrics'!$A:$A,'Ownership Metrics'!$H:$H),"")</f>
        <v>Moderat</v>
      </c>
      <c r="T6999" s="27" t="str">
        <f>IFERROR(_xlfn.XLOOKUP($B6999,'Ownership Metrics'!$A:$A,'Ownership Metrics'!$I:$I),"")</f>
        <v>Sedang</v>
      </c>
      <c r="U6999" s="27">
        <f>IF(COUNTIFS($B$2:$B6999,$B6999,$D$2:$D6999,$D6999)=1,1,0)</f>
        <v>1</v>
      </c>
      <c r="V6999" s="27">
        <f t="shared" si="328"/>
        <v>1.29</v>
      </c>
      <c r="W6999" s="27">
        <f t="shared" si="329"/>
        <v>12</v>
      </c>
      <c r="X6999" s="27">
        <f t="shared" si="327"/>
        <v>1.2899993001000001</v>
      </c>
    </row>
    <row r="7000" spans="1:24" x14ac:dyDescent="0.25">
      <c r="A7000" s="26">
        <v>46265</v>
      </c>
      <c r="B7000" s="27" t="s">
        <v>11082</v>
      </c>
      <c r="C7000" s="27" t="s">
        <v>7053</v>
      </c>
      <c r="D7000" s="27" t="s">
        <v>7058</v>
      </c>
      <c r="E7000" s="27" t="s">
        <v>35</v>
      </c>
      <c r="F7000" s="27" t="s">
        <v>23</v>
      </c>
      <c r="G7000" s="27" t="s">
        <v>36</v>
      </c>
      <c r="H7000" s="27" t="s">
        <v>24</v>
      </c>
      <c r="I7000" s="28">
        <v>20418154</v>
      </c>
      <c r="J7000" s="28">
        <v>40730360</v>
      </c>
      <c r="K7000" s="28">
        <v>61148514</v>
      </c>
      <c r="L7000" s="29">
        <v>2.91</v>
      </c>
      <c r="M7000" s="29">
        <f>IFERROR(_xlfn.XLOOKUP($B7000,'Ownership Metrics'!$A:$A,'Ownership Metrics'!$B:$B),"")</f>
        <v>16.75</v>
      </c>
      <c r="N7000" s="28">
        <f>IFERROR(_xlfn.XLOOKUP($B7000,'Ownership Metrics'!$A:$A,'Ownership Metrics'!$C:$C),"")</f>
        <v>1216</v>
      </c>
      <c r="O7000" s="29">
        <f>IFERROR(_xlfn.XLOOKUP($B7000,'Ownership Metrics'!$A:$A,'Ownership Metrics'!$D:$D),"")</f>
        <v>25.48</v>
      </c>
      <c r="P7000" s="29">
        <f>IFERROR(_xlfn.XLOOKUP($B7000,'Ownership Metrics'!$A:$A,'Ownership Metrics'!$E:$E),"")</f>
        <v>55.86</v>
      </c>
      <c r="Q7000" s="30">
        <f>IFERROR(_xlfn.XLOOKUP($B7000,'Ownership Metrics'!$A:$A,'Ownership Metrics'!$F:$F),"")</f>
        <v>13</v>
      </c>
      <c r="R7000" s="30">
        <f>IFERROR(_xlfn.XLOOKUP($B7000,'Ownership Metrics'!$A:$A,'Ownership Metrics'!$G:$G),"")</f>
        <v>32</v>
      </c>
      <c r="S7000" s="27" t="str">
        <f>IFERROR(_xlfn.XLOOKUP($B7000,'Ownership Metrics'!$A:$A,'Ownership Metrics'!$H:$H),"")</f>
        <v>Moderat</v>
      </c>
      <c r="T7000" s="27" t="str">
        <f>IFERROR(_xlfn.XLOOKUP($B7000,'Ownership Metrics'!$A:$A,'Ownership Metrics'!$I:$I),"")</f>
        <v>Sedang</v>
      </c>
      <c r="U7000" s="27">
        <f>IF(COUNTIFS($B$2:$B7000,$B7000,$D$2:$D7000,$D7000)=1,1,0)</f>
        <v>1</v>
      </c>
      <c r="V7000" s="27">
        <f t="shared" si="328"/>
        <v>2.91</v>
      </c>
      <c r="W7000" s="27">
        <f t="shared" si="329"/>
        <v>7</v>
      </c>
      <c r="X7000" s="27">
        <f t="shared" si="327"/>
        <v>2.9099993</v>
      </c>
    </row>
    <row r="7001" spans="1:24" x14ac:dyDescent="0.25">
      <c r="A7001" s="26">
        <v>46265</v>
      </c>
      <c r="B7001" s="27" t="s">
        <v>11082</v>
      </c>
      <c r="C7001" s="27" t="s">
        <v>7053</v>
      </c>
      <c r="D7001" s="27" t="s">
        <v>7059</v>
      </c>
      <c r="E7001" s="27" t="s">
        <v>35</v>
      </c>
      <c r="F7001" s="27" t="s">
        <v>23</v>
      </c>
      <c r="G7001" s="27" t="s">
        <v>36</v>
      </c>
      <c r="H7001" s="27" t="s">
        <v>36</v>
      </c>
      <c r="I7001" s="28">
        <v>648400</v>
      </c>
      <c r="J7001" s="28">
        <v>152738830</v>
      </c>
      <c r="K7001" s="28">
        <v>153387230</v>
      </c>
      <c r="L7001" s="29">
        <v>7.3</v>
      </c>
      <c r="M7001" s="29">
        <f>IFERROR(_xlfn.XLOOKUP($B7001,'Ownership Metrics'!$A:$A,'Ownership Metrics'!$B:$B),"")</f>
        <v>16.75</v>
      </c>
      <c r="N7001" s="28">
        <f>IFERROR(_xlfn.XLOOKUP($B7001,'Ownership Metrics'!$A:$A,'Ownership Metrics'!$C:$C),"")</f>
        <v>1216</v>
      </c>
      <c r="O7001" s="29">
        <f>IFERROR(_xlfn.XLOOKUP($B7001,'Ownership Metrics'!$A:$A,'Ownership Metrics'!$D:$D),"")</f>
        <v>25.48</v>
      </c>
      <c r="P7001" s="29">
        <f>IFERROR(_xlfn.XLOOKUP($B7001,'Ownership Metrics'!$A:$A,'Ownership Metrics'!$E:$E),"")</f>
        <v>55.86</v>
      </c>
      <c r="Q7001" s="30">
        <f>IFERROR(_xlfn.XLOOKUP($B7001,'Ownership Metrics'!$A:$A,'Ownership Metrics'!$F:$F),"")</f>
        <v>13</v>
      </c>
      <c r="R7001" s="30">
        <f>IFERROR(_xlfn.XLOOKUP($B7001,'Ownership Metrics'!$A:$A,'Ownership Metrics'!$G:$G),"")</f>
        <v>32</v>
      </c>
      <c r="S7001" s="27" t="str">
        <f>IFERROR(_xlfn.XLOOKUP($B7001,'Ownership Metrics'!$A:$A,'Ownership Metrics'!$H:$H),"")</f>
        <v>Moderat</v>
      </c>
      <c r="T7001" s="27" t="str">
        <f>IFERROR(_xlfn.XLOOKUP($B7001,'Ownership Metrics'!$A:$A,'Ownership Metrics'!$I:$I),"")</f>
        <v>Sedang</v>
      </c>
      <c r="U7001" s="27">
        <f>IF(COUNTIFS($B$2:$B7001,$B7001,$D$2:$D7001,$D7001)=1,1,0)</f>
        <v>1</v>
      </c>
      <c r="V7001" s="27">
        <f t="shared" si="328"/>
        <v>7.3</v>
      </c>
      <c r="W7001" s="27">
        <f t="shared" si="329"/>
        <v>4</v>
      </c>
      <c r="X7001" s="27">
        <f t="shared" si="327"/>
        <v>7.2999992998999996</v>
      </c>
    </row>
    <row r="7002" spans="1:24" x14ac:dyDescent="0.25">
      <c r="A7002" s="26">
        <v>46265</v>
      </c>
      <c r="B7002" s="27" t="s">
        <v>11082</v>
      </c>
      <c r="C7002" s="27" t="s">
        <v>7053</v>
      </c>
      <c r="D7002" s="27" t="s">
        <v>5026</v>
      </c>
      <c r="E7002" s="27" t="s">
        <v>35</v>
      </c>
      <c r="F7002" s="27" t="s">
        <v>23</v>
      </c>
      <c r="G7002" s="27" t="s">
        <v>36</v>
      </c>
      <c r="H7002" s="27" t="s">
        <v>24</v>
      </c>
      <c r="I7002" s="28">
        <v>23182900</v>
      </c>
      <c r="J7002" s="28">
        <v>0</v>
      </c>
      <c r="K7002" s="28">
        <v>23182900</v>
      </c>
      <c r="L7002" s="29">
        <v>1.1000000000000001</v>
      </c>
      <c r="M7002" s="29">
        <f>IFERROR(_xlfn.XLOOKUP($B7002,'Ownership Metrics'!$A:$A,'Ownership Metrics'!$B:$B),"")</f>
        <v>16.75</v>
      </c>
      <c r="N7002" s="28">
        <f>IFERROR(_xlfn.XLOOKUP($B7002,'Ownership Metrics'!$A:$A,'Ownership Metrics'!$C:$C),"")</f>
        <v>1216</v>
      </c>
      <c r="O7002" s="29">
        <f>IFERROR(_xlfn.XLOOKUP($B7002,'Ownership Metrics'!$A:$A,'Ownership Metrics'!$D:$D),"")</f>
        <v>25.48</v>
      </c>
      <c r="P7002" s="29">
        <f>IFERROR(_xlfn.XLOOKUP($B7002,'Ownership Metrics'!$A:$A,'Ownership Metrics'!$E:$E),"")</f>
        <v>55.86</v>
      </c>
      <c r="Q7002" s="30">
        <f>IFERROR(_xlfn.XLOOKUP($B7002,'Ownership Metrics'!$A:$A,'Ownership Metrics'!$F:$F),"")</f>
        <v>13</v>
      </c>
      <c r="R7002" s="30">
        <f>IFERROR(_xlfn.XLOOKUP($B7002,'Ownership Metrics'!$A:$A,'Ownership Metrics'!$G:$G),"")</f>
        <v>32</v>
      </c>
      <c r="S7002" s="27" t="str">
        <f>IFERROR(_xlfn.XLOOKUP($B7002,'Ownership Metrics'!$A:$A,'Ownership Metrics'!$H:$H),"")</f>
        <v>Moderat</v>
      </c>
      <c r="T7002" s="27" t="str">
        <f>IFERROR(_xlfn.XLOOKUP($B7002,'Ownership Metrics'!$A:$A,'Ownership Metrics'!$I:$I),"")</f>
        <v>Sedang</v>
      </c>
      <c r="U7002" s="27">
        <f>IF(COUNTIFS($B$2:$B7002,$B7002,$D$2:$D7002,$D7002)=1,1,0)</f>
        <v>1</v>
      </c>
      <c r="V7002" s="27">
        <f t="shared" si="328"/>
        <v>1.1000000000000001</v>
      </c>
      <c r="W7002" s="27">
        <f t="shared" si="329"/>
        <v>13</v>
      </c>
      <c r="X7002" s="27">
        <f t="shared" si="327"/>
        <v>1.0999992998000001</v>
      </c>
    </row>
    <row r="7003" spans="1:24" x14ac:dyDescent="0.25">
      <c r="A7003" s="26">
        <v>46265</v>
      </c>
      <c r="B7003" s="27" t="s">
        <v>11082</v>
      </c>
      <c r="C7003" s="27" t="s">
        <v>7053</v>
      </c>
      <c r="D7003" s="27" t="s">
        <v>5772</v>
      </c>
      <c r="E7003" s="27" t="s">
        <v>35</v>
      </c>
      <c r="F7003" s="27" t="s">
        <v>23</v>
      </c>
      <c r="G7003" s="27" t="s">
        <v>36</v>
      </c>
      <c r="H7003" s="27" t="s">
        <v>24</v>
      </c>
      <c r="I7003" s="28">
        <v>71105700</v>
      </c>
      <c r="J7003" s="28">
        <v>0</v>
      </c>
      <c r="K7003" s="28">
        <v>71105700</v>
      </c>
      <c r="L7003" s="29">
        <v>3.39</v>
      </c>
      <c r="M7003" s="29">
        <f>IFERROR(_xlfn.XLOOKUP($B7003,'Ownership Metrics'!$A:$A,'Ownership Metrics'!$B:$B),"")</f>
        <v>16.75</v>
      </c>
      <c r="N7003" s="28">
        <f>IFERROR(_xlfn.XLOOKUP($B7003,'Ownership Metrics'!$A:$A,'Ownership Metrics'!$C:$C),"")</f>
        <v>1216</v>
      </c>
      <c r="O7003" s="29">
        <f>IFERROR(_xlfn.XLOOKUP($B7003,'Ownership Metrics'!$A:$A,'Ownership Metrics'!$D:$D),"")</f>
        <v>25.48</v>
      </c>
      <c r="P7003" s="29">
        <f>IFERROR(_xlfn.XLOOKUP($B7003,'Ownership Metrics'!$A:$A,'Ownership Metrics'!$E:$E),"")</f>
        <v>55.86</v>
      </c>
      <c r="Q7003" s="30">
        <f>IFERROR(_xlfn.XLOOKUP($B7003,'Ownership Metrics'!$A:$A,'Ownership Metrics'!$F:$F),"")</f>
        <v>13</v>
      </c>
      <c r="R7003" s="30">
        <f>IFERROR(_xlfn.XLOOKUP($B7003,'Ownership Metrics'!$A:$A,'Ownership Metrics'!$G:$G),"")</f>
        <v>32</v>
      </c>
      <c r="S7003" s="27" t="str">
        <f>IFERROR(_xlfn.XLOOKUP($B7003,'Ownership Metrics'!$A:$A,'Ownership Metrics'!$H:$H),"")</f>
        <v>Moderat</v>
      </c>
      <c r="T7003" s="27" t="str">
        <f>IFERROR(_xlfn.XLOOKUP($B7003,'Ownership Metrics'!$A:$A,'Ownership Metrics'!$I:$I),"")</f>
        <v>Sedang</v>
      </c>
      <c r="U7003" s="27">
        <f>IF(COUNTIFS($B$2:$B7003,$B7003,$D$2:$D7003,$D7003)=1,1,0)</f>
        <v>1</v>
      </c>
      <c r="V7003" s="27">
        <f t="shared" si="328"/>
        <v>3.39</v>
      </c>
      <c r="W7003" s="27">
        <f t="shared" si="329"/>
        <v>6</v>
      </c>
      <c r="X7003" s="27">
        <f t="shared" si="327"/>
        <v>3.3899992996999999</v>
      </c>
    </row>
    <row r="7004" spans="1:24" x14ac:dyDescent="0.25">
      <c r="A7004" s="26">
        <v>46265</v>
      </c>
      <c r="B7004" s="27" t="s">
        <v>11082</v>
      </c>
      <c r="C7004" s="27" t="s">
        <v>7053</v>
      </c>
      <c r="D7004" s="27" t="s">
        <v>7060</v>
      </c>
      <c r="E7004" s="27" t="s">
        <v>35</v>
      </c>
      <c r="F7004" s="27" t="s">
        <v>23</v>
      </c>
      <c r="G7004" s="27" t="s">
        <v>36</v>
      </c>
      <c r="H7004" s="27"/>
      <c r="I7004" s="28">
        <v>49216400</v>
      </c>
      <c r="J7004" s="28">
        <v>0</v>
      </c>
      <c r="K7004" s="28">
        <v>49216400</v>
      </c>
      <c r="L7004" s="29">
        <v>2.34</v>
      </c>
      <c r="M7004" s="29">
        <f>IFERROR(_xlfn.XLOOKUP($B7004,'Ownership Metrics'!$A:$A,'Ownership Metrics'!$B:$B),"")</f>
        <v>16.75</v>
      </c>
      <c r="N7004" s="28">
        <f>IFERROR(_xlfn.XLOOKUP($B7004,'Ownership Metrics'!$A:$A,'Ownership Metrics'!$C:$C),"")</f>
        <v>1216</v>
      </c>
      <c r="O7004" s="29">
        <f>IFERROR(_xlfn.XLOOKUP($B7004,'Ownership Metrics'!$A:$A,'Ownership Metrics'!$D:$D),"")</f>
        <v>25.48</v>
      </c>
      <c r="P7004" s="29">
        <f>IFERROR(_xlfn.XLOOKUP($B7004,'Ownership Metrics'!$A:$A,'Ownership Metrics'!$E:$E),"")</f>
        <v>55.86</v>
      </c>
      <c r="Q7004" s="30">
        <f>IFERROR(_xlfn.XLOOKUP($B7004,'Ownership Metrics'!$A:$A,'Ownership Metrics'!$F:$F),"")</f>
        <v>13</v>
      </c>
      <c r="R7004" s="30">
        <f>IFERROR(_xlfn.XLOOKUP($B7004,'Ownership Metrics'!$A:$A,'Ownership Metrics'!$G:$G),"")</f>
        <v>32</v>
      </c>
      <c r="S7004" s="27" t="str">
        <f>IFERROR(_xlfn.XLOOKUP($B7004,'Ownership Metrics'!$A:$A,'Ownership Metrics'!$H:$H),"")</f>
        <v>Moderat</v>
      </c>
      <c r="T7004" s="27" t="str">
        <f>IFERROR(_xlfn.XLOOKUP($B7004,'Ownership Metrics'!$A:$A,'Ownership Metrics'!$I:$I),"")</f>
        <v>Sedang</v>
      </c>
      <c r="U7004" s="27">
        <f>IF(COUNTIFS($B$2:$B7004,$B7004,$D$2:$D7004,$D7004)=1,1,0)</f>
        <v>1</v>
      </c>
      <c r="V7004" s="27">
        <f t="shared" si="328"/>
        <v>2.34</v>
      </c>
      <c r="W7004" s="27">
        <f t="shared" si="329"/>
        <v>8</v>
      </c>
      <c r="X7004" s="27">
        <f t="shared" si="327"/>
        <v>2.3399992995999996</v>
      </c>
    </row>
    <row r="7005" spans="1:24" x14ac:dyDescent="0.25">
      <c r="A7005" s="26">
        <v>46265</v>
      </c>
      <c r="B7005" s="27" t="s">
        <v>11082</v>
      </c>
      <c r="C7005" s="27" t="s">
        <v>7053</v>
      </c>
      <c r="D7005" s="27" t="s">
        <v>7061</v>
      </c>
      <c r="E7005" s="27" t="s">
        <v>35</v>
      </c>
      <c r="F7005" s="27" t="s">
        <v>23</v>
      </c>
      <c r="G7005" s="27" t="s">
        <v>36</v>
      </c>
      <c r="H7005" s="27" t="s">
        <v>24</v>
      </c>
      <c r="I7005" s="28">
        <v>115498241</v>
      </c>
      <c r="J7005" s="28">
        <v>203651770</v>
      </c>
      <c r="K7005" s="28">
        <v>319150011</v>
      </c>
      <c r="L7005" s="29">
        <v>15.2</v>
      </c>
      <c r="M7005" s="29">
        <f>IFERROR(_xlfn.XLOOKUP($B7005,'Ownership Metrics'!$A:$A,'Ownership Metrics'!$B:$B),"")</f>
        <v>16.75</v>
      </c>
      <c r="N7005" s="28">
        <f>IFERROR(_xlfn.XLOOKUP($B7005,'Ownership Metrics'!$A:$A,'Ownership Metrics'!$C:$C),"")</f>
        <v>1216</v>
      </c>
      <c r="O7005" s="29">
        <f>IFERROR(_xlfn.XLOOKUP($B7005,'Ownership Metrics'!$A:$A,'Ownership Metrics'!$D:$D),"")</f>
        <v>25.48</v>
      </c>
      <c r="P7005" s="29">
        <f>IFERROR(_xlfn.XLOOKUP($B7005,'Ownership Metrics'!$A:$A,'Ownership Metrics'!$E:$E),"")</f>
        <v>55.86</v>
      </c>
      <c r="Q7005" s="30">
        <f>IFERROR(_xlfn.XLOOKUP($B7005,'Ownership Metrics'!$A:$A,'Ownership Metrics'!$F:$F),"")</f>
        <v>13</v>
      </c>
      <c r="R7005" s="30">
        <f>IFERROR(_xlfn.XLOOKUP($B7005,'Ownership Metrics'!$A:$A,'Ownership Metrics'!$G:$G),"")</f>
        <v>32</v>
      </c>
      <c r="S7005" s="27" t="str">
        <f>IFERROR(_xlfn.XLOOKUP($B7005,'Ownership Metrics'!$A:$A,'Ownership Metrics'!$H:$H),"")</f>
        <v>Moderat</v>
      </c>
      <c r="T7005" s="27" t="str">
        <f>IFERROR(_xlfn.XLOOKUP($B7005,'Ownership Metrics'!$A:$A,'Ownership Metrics'!$I:$I),"")</f>
        <v>Sedang</v>
      </c>
      <c r="U7005" s="27">
        <f>IF(COUNTIFS($B$2:$B7005,$B7005,$D$2:$D7005,$D7005)=1,1,0)</f>
        <v>1</v>
      </c>
      <c r="V7005" s="27">
        <f t="shared" si="328"/>
        <v>15.2</v>
      </c>
      <c r="W7005" s="27">
        <f t="shared" si="329"/>
        <v>2</v>
      </c>
      <c r="X7005" s="27">
        <f t="shared" si="327"/>
        <v>15.1999992995</v>
      </c>
    </row>
    <row r="7006" spans="1:24" x14ac:dyDescent="0.25">
      <c r="A7006" s="26">
        <v>46265</v>
      </c>
      <c r="B7006" s="27" t="s">
        <v>11082</v>
      </c>
      <c r="C7006" s="27" t="s">
        <v>7053</v>
      </c>
      <c r="D7006" s="27" t="s">
        <v>7062</v>
      </c>
      <c r="E7006" s="27" t="s">
        <v>35</v>
      </c>
      <c r="F7006" s="27" t="s">
        <v>23</v>
      </c>
      <c r="G7006" s="27" t="s">
        <v>36</v>
      </c>
      <c r="H7006" s="27" t="s">
        <v>36</v>
      </c>
      <c r="I7006" s="28">
        <v>178664065</v>
      </c>
      <c r="J7006" s="28">
        <v>356390600</v>
      </c>
      <c r="K7006" s="28">
        <v>535054665</v>
      </c>
      <c r="L7006" s="29">
        <v>25.48</v>
      </c>
      <c r="M7006" s="29">
        <f>IFERROR(_xlfn.XLOOKUP($B7006,'Ownership Metrics'!$A:$A,'Ownership Metrics'!$B:$B),"")</f>
        <v>16.75</v>
      </c>
      <c r="N7006" s="28">
        <f>IFERROR(_xlfn.XLOOKUP($B7006,'Ownership Metrics'!$A:$A,'Ownership Metrics'!$C:$C),"")</f>
        <v>1216</v>
      </c>
      <c r="O7006" s="29">
        <f>IFERROR(_xlfn.XLOOKUP($B7006,'Ownership Metrics'!$A:$A,'Ownership Metrics'!$D:$D),"")</f>
        <v>25.48</v>
      </c>
      <c r="P7006" s="29">
        <f>IFERROR(_xlfn.XLOOKUP($B7006,'Ownership Metrics'!$A:$A,'Ownership Metrics'!$E:$E),"")</f>
        <v>55.86</v>
      </c>
      <c r="Q7006" s="30">
        <f>IFERROR(_xlfn.XLOOKUP($B7006,'Ownership Metrics'!$A:$A,'Ownership Metrics'!$F:$F),"")</f>
        <v>13</v>
      </c>
      <c r="R7006" s="30">
        <f>IFERROR(_xlfn.XLOOKUP($B7006,'Ownership Metrics'!$A:$A,'Ownership Metrics'!$G:$G),"")</f>
        <v>32</v>
      </c>
      <c r="S7006" s="27" t="str">
        <f>IFERROR(_xlfn.XLOOKUP($B7006,'Ownership Metrics'!$A:$A,'Ownership Metrics'!$H:$H),"")</f>
        <v>Moderat</v>
      </c>
      <c r="T7006" s="27" t="str">
        <f>IFERROR(_xlfn.XLOOKUP($B7006,'Ownership Metrics'!$A:$A,'Ownership Metrics'!$I:$I),"")</f>
        <v>Sedang</v>
      </c>
      <c r="U7006" s="27">
        <f>IF(COUNTIFS($B$2:$B7006,$B7006,$D$2:$D7006,$D7006)=1,1,0)</f>
        <v>1</v>
      </c>
      <c r="V7006" s="27">
        <f t="shared" si="328"/>
        <v>25.48</v>
      </c>
      <c r="W7006" s="27">
        <f t="shared" si="329"/>
        <v>1</v>
      </c>
      <c r="X7006" s="27">
        <f t="shared" si="327"/>
        <v>25.479999299399999</v>
      </c>
    </row>
    <row r="7007" spans="1:24" x14ac:dyDescent="0.25">
      <c r="A7007" s="26">
        <v>46265</v>
      </c>
      <c r="B7007" s="27" t="s">
        <v>11082</v>
      </c>
      <c r="C7007" s="27" t="s">
        <v>7053</v>
      </c>
      <c r="D7007" s="27" t="s">
        <v>7063</v>
      </c>
      <c r="E7007" s="27" t="s">
        <v>35</v>
      </c>
      <c r="F7007" s="27" t="s">
        <v>23</v>
      </c>
      <c r="G7007" s="27" t="s">
        <v>36</v>
      </c>
      <c r="H7007" s="27" t="s">
        <v>24</v>
      </c>
      <c r="I7007" s="28">
        <v>77460825</v>
      </c>
      <c r="J7007" s="28">
        <v>0</v>
      </c>
      <c r="K7007" s="28">
        <v>77460825</v>
      </c>
      <c r="L7007" s="29">
        <v>3.69</v>
      </c>
      <c r="M7007" s="29">
        <f>IFERROR(_xlfn.XLOOKUP($B7007,'Ownership Metrics'!$A:$A,'Ownership Metrics'!$B:$B),"")</f>
        <v>16.75</v>
      </c>
      <c r="N7007" s="28">
        <f>IFERROR(_xlfn.XLOOKUP($B7007,'Ownership Metrics'!$A:$A,'Ownership Metrics'!$C:$C),"")</f>
        <v>1216</v>
      </c>
      <c r="O7007" s="29">
        <f>IFERROR(_xlfn.XLOOKUP($B7007,'Ownership Metrics'!$A:$A,'Ownership Metrics'!$D:$D),"")</f>
        <v>25.48</v>
      </c>
      <c r="P7007" s="29">
        <f>IFERROR(_xlfn.XLOOKUP($B7007,'Ownership Metrics'!$A:$A,'Ownership Metrics'!$E:$E),"")</f>
        <v>55.86</v>
      </c>
      <c r="Q7007" s="30">
        <f>IFERROR(_xlfn.XLOOKUP($B7007,'Ownership Metrics'!$A:$A,'Ownership Metrics'!$F:$F),"")</f>
        <v>13</v>
      </c>
      <c r="R7007" s="30">
        <f>IFERROR(_xlfn.XLOOKUP($B7007,'Ownership Metrics'!$A:$A,'Ownership Metrics'!$G:$G),"")</f>
        <v>32</v>
      </c>
      <c r="S7007" s="27" t="str">
        <f>IFERROR(_xlfn.XLOOKUP($B7007,'Ownership Metrics'!$A:$A,'Ownership Metrics'!$H:$H),"")</f>
        <v>Moderat</v>
      </c>
      <c r="T7007" s="27" t="str">
        <f>IFERROR(_xlfn.XLOOKUP($B7007,'Ownership Metrics'!$A:$A,'Ownership Metrics'!$I:$I),"")</f>
        <v>Sedang</v>
      </c>
      <c r="U7007" s="27">
        <f>IF(COUNTIFS($B$2:$B7007,$B7007,$D$2:$D7007,$D7007)=1,1,0)</f>
        <v>1</v>
      </c>
      <c r="V7007" s="27">
        <f t="shared" si="328"/>
        <v>3.69</v>
      </c>
      <c r="W7007" s="27">
        <f t="shared" si="329"/>
        <v>5</v>
      </c>
      <c r="X7007" s="27">
        <f t="shared" si="327"/>
        <v>3.6899992993000001</v>
      </c>
    </row>
    <row r="7008" spans="1:24" x14ac:dyDescent="0.25">
      <c r="A7008" s="26">
        <v>46265</v>
      </c>
      <c r="B7008" s="27" t="s">
        <v>11082</v>
      </c>
      <c r="C7008" s="27" t="s">
        <v>7053</v>
      </c>
      <c r="D7008" s="27" t="s">
        <v>566</v>
      </c>
      <c r="E7008" s="27" t="s">
        <v>44</v>
      </c>
      <c r="F7008" s="27" t="s">
        <v>23</v>
      </c>
      <c r="G7008" s="27"/>
      <c r="H7008" s="27" t="s">
        <v>24</v>
      </c>
      <c r="I7008" s="28">
        <v>37626000</v>
      </c>
      <c r="J7008" s="28">
        <v>0</v>
      </c>
      <c r="K7008" s="28">
        <v>37626000</v>
      </c>
      <c r="L7008" s="29">
        <v>1.79</v>
      </c>
      <c r="M7008" s="29">
        <f>IFERROR(_xlfn.XLOOKUP($B7008,'Ownership Metrics'!$A:$A,'Ownership Metrics'!$B:$B),"")</f>
        <v>16.75</v>
      </c>
      <c r="N7008" s="28">
        <f>IFERROR(_xlfn.XLOOKUP($B7008,'Ownership Metrics'!$A:$A,'Ownership Metrics'!$C:$C),"")</f>
        <v>1216</v>
      </c>
      <c r="O7008" s="29">
        <f>IFERROR(_xlfn.XLOOKUP($B7008,'Ownership Metrics'!$A:$A,'Ownership Metrics'!$D:$D),"")</f>
        <v>25.48</v>
      </c>
      <c r="P7008" s="29">
        <f>IFERROR(_xlfn.XLOOKUP($B7008,'Ownership Metrics'!$A:$A,'Ownership Metrics'!$E:$E),"")</f>
        <v>55.86</v>
      </c>
      <c r="Q7008" s="30">
        <f>IFERROR(_xlfn.XLOOKUP($B7008,'Ownership Metrics'!$A:$A,'Ownership Metrics'!$F:$F),"")</f>
        <v>13</v>
      </c>
      <c r="R7008" s="30">
        <f>IFERROR(_xlfn.XLOOKUP($B7008,'Ownership Metrics'!$A:$A,'Ownership Metrics'!$G:$G),"")</f>
        <v>32</v>
      </c>
      <c r="S7008" s="27" t="str">
        <f>IFERROR(_xlfn.XLOOKUP($B7008,'Ownership Metrics'!$A:$A,'Ownership Metrics'!$H:$H),"")</f>
        <v>Moderat</v>
      </c>
      <c r="T7008" s="27" t="str">
        <f>IFERROR(_xlfn.XLOOKUP($B7008,'Ownership Metrics'!$A:$A,'Ownership Metrics'!$I:$I),"")</f>
        <v>Sedang</v>
      </c>
      <c r="U7008" s="27">
        <f>IF(COUNTIFS($B$2:$B7008,$B7008,$D$2:$D7008,$D7008)=1,1,0)</f>
        <v>1</v>
      </c>
      <c r="V7008" s="27">
        <f t="shared" si="328"/>
        <v>1.79</v>
      </c>
      <c r="W7008" s="27">
        <f t="shared" si="329"/>
        <v>10</v>
      </c>
      <c r="X7008" s="27">
        <f t="shared" si="327"/>
        <v>1.7899992992</v>
      </c>
    </row>
    <row r="7009" spans="1:24" x14ac:dyDescent="0.25">
      <c r="A7009" s="26">
        <v>46265</v>
      </c>
      <c r="B7009" s="27" t="s">
        <v>11083</v>
      </c>
      <c r="C7009" s="27" t="s">
        <v>7065</v>
      </c>
      <c r="D7009" s="27" t="s">
        <v>106</v>
      </c>
      <c r="E7009" s="27" t="s">
        <v>22</v>
      </c>
      <c r="F7009" s="27" t="s">
        <v>23</v>
      </c>
      <c r="G7009" s="27"/>
      <c r="H7009" s="27"/>
      <c r="I7009" s="28">
        <v>0</v>
      </c>
      <c r="J7009" s="28">
        <v>35928785753</v>
      </c>
      <c r="K7009" s="28">
        <v>35928785753</v>
      </c>
      <c r="L7009" s="29">
        <v>90.11</v>
      </c>
      <c r="M7009" s="29">
        <f>IFERROR(_xlfn.XLOOKUP($B7009,'Ownership Metrics'!$A:$A,'Ownership Metrics'!$B:$B),"")</f>
        <v>9.89</v>
      </c>
      <c r="N7009" s="28">
        <f>IFERROR(_xlfn.XLOOKUP($B7009,'Ownership Metrics'!$A:$A,'Ownership Metrics'!$C:$C),"")</f>
        <v>8120</v>
      </c>
      <c r="O7009" s="29">
        <f>IFERROR(_xlfn.XLOOKUP($B7009,'Ownership Metrics'!$A:$A,'Ownership Metrics'!$D:$D),"")</f>
        <v>90.11</v>
      </c>
      <c r="P7009" s="29">
        <f>IFERROR(_xlfn.XLOOKUP($B7009,'Ownership Metrics'!$A:$A,'Ownership Metrics'!$E:$E),"")</f>
        <v>90.11</v>
      </c>
      <c r="Q7009" s="30">
        <f>IFERROR(_xlfn.XLOOKUP($B7009,'Ownership Metrics'!$A:$A,'Ownership Metrics'!$F:$F),"")</f>
        <v>1</v>
      </c>
      <c r="R7009" s="30">
        <f>IFERROR(_xlfn.XLOOKUP($B7009,'Ownership Metrics'!$A:$A,'Ownership Metrics'!$G:$G),"")</f>
        <v>88</v>
      </c>
      <c r="S7009" s="27" t="str">
        <f>IFERROR(_xlfn.XLOOKUP($B7009,'Ownership Metrics'!$A:$A,'Ownership Metrics'!$H:$H),"")</f>
        <v>Mayoritas</v>
      </c>
      <c r="T7009" s="27" t="str">
        <f>IFERROR(_xlfn.XLOOKUP($B7009,'Ownership Metrics'!$A:$A,'Ownership Metrics'!$I:$I),"")</f>
        <v>Tinggi</v>
      </c>
      <c r="U7009" s="27">
        <f>IF(COUNTIFS($B$2:$B7009,$B7009,$D$2:$D7009,$D7009)=1,1,0)</f>
        <v>1</v>
      </c>
      <c r="V7009" s="27">
        <f t="shared" si="328"/>
        <v>90.11</v>
      </c>
      <c r="W7009" s="27">
        <f t="shared" si="329"/>
        <v>1</v>
      </c>
      <c r="X7009" s="27">
        <f t="shared" si="327"/>
        <v>90.109999299099997</v>
      </c>
    </row>
    <row r="7010" spans="1:24" x14ac:dyDescent="0.25">
      <c r="A7010" s="26">
        <v>46265</v>
      </c>
      <c r="B7010" s="27" t="s">
        <v>11084</v>
      </c>
      <c r="C7010" s="27" t="s">
        <v>7067</v>
      </c>
      <c r="D7010" s="27" t="s">
        <v>7068</v>
      </c>
      <c r="E7010" s="27" t="s">
        <v>74</v>
      </c>
      <c r="F7010" s="27" t="s">
        <v>23</v>
      </c>
      <c r="G7010" s="27"/>
      <c r="H7010" s="27" t="s">
        <v>24</v>
      </c>
      <c r="I7010" s="28">
        <v>63616515</v>
      </c>
      <c r="J7010" s="28">
        <v>0</v>
      </c>
      <c r="K7010" s="28">
        <v>63616515</v>
      </c>
      <c r="L7010" s="29">
        <v>2.35</v>
      </c>
      <c r="M7010" s="29">
        <f>IFERROR(_xlfn.XLOOKUP($B7010,'Ownership Metrics'!$A:$A,'Ownership Metrics'!$B:$B),"")</f>
        <v>12.01</v>
      </c>
      <c r="N7010" s="28">
        <f>IFERROR(_xlfn.XLOOKUP($B7010,'Ownership Metrics'!$A:$A,'Ownership Metrics'!$C:$C),"")</f>
        <v>2876</v>
      </c>
      <c r="O7010" s="29">
        <f>IFERROR(_xlfn.XLOOKUP($B7010,'Ownership Metrics'!$A:$A,'Ownership Metrics'!$D:$D),"")</f>
        <v>37.5</v>
      </c>
      <c r="P7010" s="29">
        <f>IFERROR(_xlfn.XLOOKUP($B7010,'Ownership Metrics'!$A:$A,'Ownership Metrics'!$E:$E),"")</f>
        <v>82.24</v>
      </c>
      <c r="Q7010" s="30">
        <f>IFERROR(_xlfn.XLOOKUP($B7010,'Ownership Metrics'!$A:$A,'Ownership Metrics'!$F:$F),"")</f>
        <v>6</v>
      </c>
      <c r="R7010" s="30">
        <f>IFERROR(_xlfn.XLOOKUP($B7010,'Ownership Metrics'!$A:$A,'Ownership Metrics'!$G:$G),"")</f>
        <v>56</v>
      </c>
      <c r="S7010" s="27" t="str">
        <f>IFERROR(_xlfn.XLOOKUP($B7010,'Ownership Metrics'!$A:$A,'Ownership Metrics'!$H:$H),"")</f>
        <v>Terkonsentrasi</v>
      </c>
      <c r="T7010" s="27" t="str">
        <f>IFERROR(_xlfn.XLOOKUP($B7010,'Ownership Metrics'!$A:$A,'Ownership Metrics'!$I:$I),"")</f>
        <v>Tinggi</v>
      </c>
      <c r="U7010" s="27">
        <f>IF(COUNTIFS($B$2:$B7010,$B7010,$D$2:$D7010,$D7010)=1,1,0)</f>
        <v>1</v>
      </c>
      <c r="V7010" s="27">
        <f t="shared" si="328"/>
        <v>2.35</v>
      </c>
      <c r="W7010" s="27">
        <f t="shared" si="329"/>
        <v>4</v>
      </c>
      <c r="X7010" s="27">
        <f t="shared" si="327"/>
        <v>2.3499992990000003</v>
      </c>
    </row>
    <row r="7011" spans="1:24" x14ac:dyDescent="0.25">
      <c r="A7011" s="26">
        <v>46265</v>
      </c>
      <c r="B7011" s="27" t="s">
        <v>11084</v>
      </c>
      <c r="C7011" s="27" t="s">
        <v>7067</v>
      </c>
      <c r="D7011" s="27" t="s">
        <v>7069</v>
      </c>
      <c r="E7011" s="27" t="s">
        <v>22</v>
      </c>
      <c r="F7011" s="27" t="s">
        <v>23</v>
      </c>
      <c r="G7011" s="27"/>
      <c r="H7011" s="27" t="s">
        <v>24</v>
      </c>
      <c r="I7011" s="28">
        <v>51930800</v>
      </c>
      <c r="J7011" s="28">
        <v>0</v>
      </c>
      <c r="K7011" s="28">
        <v>51930800</v>
      </c>
      <c r="L7011" s="29">
        <v>1.92</v>
      </c>
      <c r="M7011" s="29">
        <f>IFERROR(_xlfn.XLOOKUP($B7011,'Ownership Metrics'!$A:$A,'Ownership Metrics'!$B:$B),"")</f>
        <v>12.01</v>
      </c>
      <c r="N7011" s="28">
        <f>IFERROR(_xlfn.XLOOKUP($B7011,'Ownership Metrics'!$A:$A,'Ownership Metrics'!$C:$C),"")</f>
        <v>2876</v>
      </c>
      <c r="O7011" s="29">
        <f>IFERROR(_xlfn.XLOOKUP($B7011,'Ownership Metrics'!$A:$A,'Ownership Metrics'!$D:$D),"")</f>
        <v>37.5</v>
      </c>
      <c r="P7011" s="29">
        <f>IFERROR(_xlfn.XLOOKUP($B7011,'Ownership Metrics'!$A:$A,'Ownership Metrics'!$E:$E),"")</f>
        <v>82.24</v>
      </c>
      <c r="Q7011" s="30">
        <f>IFERROR(_xlfn.XLOOKUP($B7011,'Ownership Metrics'!$A:$A,'Ownership Metrics'!$F:$F),"")</f>
        <v>6</v>
      </c>
      <c r="R7011" s="30">
        <f>IFERROR(_xlfn.XLOOKUP($B7011,'Ownership Metrics'!$A:$A,'Ownership Metrics'!$G:$G),"")</f>
        <v>56</v>
      </c>
      <c r="S7011" s="27" t="str">
        <f>IFERROR(_xlfn.XLOOKUP($B7011,'Ownership Metrics'!$A:$A,'Ownership Metrics'!$H:$H),"")</f>
        <v>Terkonsentrasi</v>
      </c>
      <c r="T7011" s="27" t="str">
        <f>IFERROR(_xlfn.XLOOKUP($B7011,'Ownership Metrics'!$A:$A,'Ownership Metrics'!$I:$I),"")</f>
        <v>Tinggi</v>
      </c>
      <c r="U7011" s="27">
        <f>IF(COUNTIFS($B$2:$B7011,$B7011,$D$2:$D7011,$D7011)=1,1,0)</f>
        <v>1</v>
      </c>
      <c r="V7011" s="27">
        <f t="shared" si="328"/>
        <v>1.92</v>
      </c>
      <c r="W7011" s="27">
        <f t="shared" si="329"/>
        <v>5</v>
      </c>
      <c r="X7011" s="27">
        <f t="shared" si="327"/>
        <v>1.9199992988999999</v>
      </c>
    </row>
    <row r="7012" spans="1:24" x14ac:dyDescent="0.25">
      <c r="A7012" s="26">
        <v>46265</v>
      </c>
      <c r="B7012" s="27" t="s">
        <v>11084</v>
      </c>
      <c r="C7012" s="27" t="s">
        <v>7067</v>
      </c>
      <c r="D7012" s="27" t="s">
        <v>7070</v>
      </c>
      <c r="E7012" s="27" t="s">
        <v>22</v>
      </c>
      <c r="F7012" s="27" t="s">
        <v>23</v>
      </c>
      <c r="G7012" s="27"/>
      <c r="H7012" s="27"/>
      <c r="I7012" s="28">
        <v>0</v>
      </c>
      <c r="J7012" s="28">
        <v>1016000000</v>
      </c>
      <c r="K7012" s="28">
        <v>1016000000</v>
      </c>
      <c r="L7012" s="29">
        <v>37.49</v>
      </c>
      <c r="M7012" s="29">
        <f>IFERROR(_xlfn.XLOOKUP($B7012,'Ownership Metrics'!$A:$A,'Ownership Metrics'!$B:$B),"")</f>
        <v>12.01</v>
      </c>
      <c r="N7012" s="28">
        <f>IFERROR(_xlfn.XLOOKUP($B7012,'Ownership Metrics'!$A:$A,'Ownership Metrics'!$C:$C),"")</f>
        <v>2876</v>
      </c>
      <c r="O7012" s="29">
        <f>IFERROR(_xlfn.XLOOKUP($B7012,'Ownership Metrics'!$A:$A,'Ownership Metrics'!$D:$D),"")</f>
        <v>37.5</v>
      </c>
      <c r="P7012" s="29">
        <f>IFERROR(_xlfn.XLOOKUP($B7012,'Ownership Metrics'!$A:$A,'Ownership Metrics'!$E:$E),"")</f>
        <v>82.24</v>
      </c>
      <c r="Q7012" s="30">
        <f>IFERROR(_xlfn.XLOOKUP($B7012,'Ownership Metrics'!$A:$A,'Ownership Metrics'!$F:$F),"")</f>
        <v>6</v>
      </c>
      <c r="R7012" s="30">
        <f>IFERROR(_xlfn.XLOOKUP($B7012,'Ownership Metrics'!$A:$A,'Ownership Metrics'!$G:$G),"")</f>
        <v>56</v>
      </c>
      <c r="S7012" s="27" t="str">
        <f>IFERROR(_xlfn.XLOOKUP($B7012,'Ownership Metrics'!$A:$A,'Ownership Metrics'!$H:$H),"")</f>
        <v>Terkonsentrasi</v>
      </c>
      <c r="T7012" s="27" t="str">
        <f>IFERROR(_xlfn.XLOOKUP($B7012,'Ownership Metrics'!$A:$A,'Ownership Metrics'!$I:$I),"")</f>
        <v>Tinggi</v>
      </c>
      <c r="U7012" s="27">
        <f>IF(COUNTIFS($B$2:$B7012,$B7012,$D$2:$D7012,$D7012)=1,1,0)</f>
        <v>1</v>
      </c>
      <c r="V7012" s="27">
        <f t="shared" si="328"/>
        <v>37.49</v>
      </c>
      <c r="W7012" s="27">
        <f t="shared" si="329"/>
        <v>2</v>
      </c>
      <c r="X7012" s="27">
        <f t="shared" si="327"/>
        <v>37.489999298800001</v>
      </c>
    </row>
    <row r="7013" spans="1:24" x14ac:dyDescent="0.25">
      <c r="A7013" s="26">
        <v>46265</v>
      </c>
      <c r="B7013" s="27" t="s">
        <v>11084</v>
      </c>
      <c r="C7013" s="27" t="s">
        <v>7067</v>
      </c>
      <c r="D7013" s="27" t="s">
        <v>207</v>
      </c>
      <c r="E7013" s="27" t="s">
        <v>26</v>
      </c>
      <c r="F7013" s="27" t="s">
        <v>32</v>
      </c>
      <c r="G7013" s="27"/>
      <c r="H7013" s="27" t="s">
        <v>64</v>
      </c>
      <c r="I7013" s="28">
        <v>40150800</v>
      </c>
      <c r="J7013" s="28">
        <v>0</v>
      </c>
      <c r="K7013" s="28">
        <v>40150800</v>
      </c>
      <c r="L7013" s="29">
        <v>1.48</v>
      </c>
      <c r="M7013" s="29">
        <f>IFERROR(_xlfn.XLOOKUP($B7013,'Ownership Metrics'!$A:$A,'Ownership Metrics'!$B:$B),"")</f>
        <v>12.01</v>
      </c>
      <c r="N7013" s="28">
        <f>IFERROR(_xlfn.XLOOKUP($B7013,'Ownership Metrics'!$A:$A,'Ownership Metrics'!$C:$C),"")</f>
        <v>2876</v>
      </c>
      <c r="O7013" s="29">
        <f>IFERROR(_xlfn.XLOOKUP($B7013,'Ownership Metrics'!$A:$A,'Ownership Metrics'!$D:$D),"")</f>
        <v>37.5</v>
      </c>
      <c r="P7013" s="29">
        <f>IFERROR(_xlfn.XLOOKUP($B7013,'Ownership Metrics'!$A:$A,'Ownership Metrics'!$E:$E),"")</f>
        <v>82.24</v>
      </c>
      <c r="Q7013" s="30">
        <f>IFERROR(_xlfn.XLOOKUP($B7013,'Ownership Metrics'!$A:$A,'Ownership Metrics'!$F:$F),"")</f>
        <v>6</v>
      </c>
      <c r="R7013" s="30">
        <f>IFERROR(_xlfn.XLOOKUP($B7013,'Ownership Metrics'!$A:$A,'Ownership Metrics'!$G:$G),"")</f>
        <v>56</v>
      </c>
      <c r="S7013" s="27" t="str">
        <f>IFERROR(_xlfn.XLOOKUP($B7013,'Ownership Metrics'!$A:$A,'Ownership Metrics'!$H:$H),"")</f>
        <v>Terkonsentrasi</v>
      </c>
      <c r="T7013" s="27" t="str">
        <f>IFERROR(_xlfn.XLOOKUP($B7013,'Ownership Metrics'!$A:$A,'Ownership Metrics'!$I:$I),"")</f>
        <v>Tinggi</v>
      </c>
      <c r="U7013" s="27">
        <f>IF(COUNTIFS($B$2:$B7013,$B7013,$D$2:$D7013,$D7013)=1,1,0)</f>
        <v>1</v>
      </c>
      <c r="V7013" s="27">
        <f t="shared" si="328"/>
        <v>1.48</v>
      </c>
      <c r="W7013" s="27">
        <f t="shared" si="329"/>
        <v>6</v>
      </c>
      <c r="X7013" s="27">
        <f t="shared" si="327"/>
        <v>1.4799992986999999</v>
      </c>
    </row>
    <row r="7014" spans="1:24" x14ac:dyDescent="0.25">
      <c r="A7014" s="26">
        <v>46265</v>
      </c>
      <c r="B7014" s="27" t="s">
        <v>11084</v>
      </c>
      <c r="C7014" s="27" t="s">
        <v>7067</v>
      </c>
      <c r="D7014" s="27" t="s">
        <v>7071</v>
      </c>
      <c r="E7014" s="27" t="s">
        <v>35</v>
      </c>
      <c r="F7014" s="27" t="s">
        <v>23</v>
      </c>
      <c r="G7014" s="27" t="s">
        <v>36</v>
      </c>
      <c r="H7014" s="27" t="s">
        <v>24</v>
      </c>
      <c r="I7014" s="28">
        <v>123900</v>
      </c>
      <c r="J7014" s="28">
        <v>1016000000</v>
      </c>
      <c r="K7014" s="28">
        <v>1016123900</v>
      </c>
      <c r="L7014" s="29">
        <v>37.5</v>
      </c>
      <c r="M7014" s="29">
        <f>IFERROR(_xlfn.XLOOKUP($B7014,'Ownership Metrics'!$A:$A,'Ownership Metrics'!$B:$B),"")</f>
        <v>12.01</v>
      </c>
      <c r="N7014" s="28">
        <f>IFERROR(_xlfn.XLOOKUP($B7014,'Ownership Metrics'!$A:$A,'Ownership Metrics'!$C:$C),"")</f>
        <v>2876</v>
      </c>
      <c r="O7014" s="29">
        <f>IFERROR(_xlfn.XLOOKUP($B7014,'Ownership Metrics'!$A:$A,'Ownership Metrics'!$D:$D),"")</f>
        <v>37.5</v>
      </c>
      <c r="P7014" s="29">
        <f>IFERROR(_xlfn.XLOOKUP($B7014,'Ownership Metrics'!$A:$A,'Ownership Metrics'!$E:$E),"")</f>
        <v>82.24</v>
      </c>
      <c r="Q7014" s="30">
        <f>IFERROR(_xlfn.XLOOKUP($B7014,'Ownership Metrics'!$A:$A,'Ownership Metrics'!$F:$F),"")</f>
        <v>6</v>
      </c>
      <c r="R7014" s="30">
        <f>IFERROR(_xlfn.XLOOKUP($B7014,'Ownership Metrics'!$A:$A,'Ownership Metrics'!$G:$G),"")</f>
        <v>56</v>
      </c>
      <c r="S7014" s="27" t="str">
        <f>IFERROR(_xlfn.XLOOKUP($B7014,'Ownership Metrics'!$A:$A,'Ownership Metrics'!$H:$H),"")</f>
        <v>Terkonsentrasi</v>
      </c>
      <c r="T7014" s="27" t="str">
        <f>IFERROR(_xlfn.XLOOKUP($B7014,'Ownership Metrics'!$A:$A,'Ownership Metrics'!$I:$I),"")</f>
        <v>Tinggi</v>
      </c>
      <c r="U7014" s="27">
        <f>IF(COUNTIFS($B$2:$B7014,$B7014,$D$2:$D7014,$D7014)=1,1,0)</f>
        <v>1</v>
      </c>
      <c r="V7014" s="27">
        <f t="shared" si="328"/>
        <v>37.5</v>
      </c>
      <c r="W7014" s="27">
        <f t="shared" si="329"/>
        <v>1</v>
      </c>
      <c r="X7014" s="27">
        <f t="shared" si="327"/>
        <v>37.499999298600002</v>
      </c>
    </row>
    <row r="7015" spans="1:24" x14ac:dyDescent="0.25">
      <c r="A7015" s="26">
        <v>46265</v>
      </c>
      <c r="B7015" s="27" t="s">
        <v>11084</v>
      </c>
      <c r="C7015" s="27" t="s">
        <v>7067</v>
      </c>
      <c r="D7015" s="27" t="s">
        <v>147</v>
      </c>
      <c r="E7015" s="27" t="s">
        <v>67</v>
      </c>
      <c r="F7015" s="27" t="s">
        <v>32</v>
      </c>
      <c r="G7015" s="27"/>
      <c r="H7015" s="27" t="s">
        <v>64</v>
      </c>
      <c r="I7015" s="28">
        <v>196386000</v>
      </c>
      <c r="J7015" s="28">
        <v>0</v>
      </c>
      <c r="K7015" s="28">
        <v>196386000</v>
      </c>
      <c r="L7015" s="29">
        <v>7.25</v>
      </c>
      <c r="M7015" s="29">
        <f>IFERROR(_xlfn.XLOOKUP($B7015,'Ownership Metrics'!$A:$A,'Ownership Metrics'!$B:$B),"")</f>
        <v>12.01</v>
      </c>
      <c r="N7015" s="28">
        <f>IFERROR(_xlfn.XLOOKUP($B7015,'Ownership Metrics'!$A:$A,'Ownership Metrics'!$C:$C),"")</f>
        <v>2876</v>
      </c>
      <c r="O7015" s="29">
        <f>IFERROR(_xlfn.XLOOKUP($B7015,'Ownership Metrics'!$A:$A,'Ownership Metrics'!$D:$D),"")</f>
        <v>37.5</v>
      </c>
      <c r="P7015" s="29">
        <f>IFERROR(_xlfn.XLOOKUP($B7015,'Ownership Metrics'!$A:$A,'Ownership Metrics'!$E:$E),"")</f>
        <v>82.24</v>
      </c>
      <c r="Q7015" s="30">
        <f>IFERROR(_xlfn.XLOOKUP($B7015,'Ownership Metrics'!$A:$A,'Ownership Metrics'!$F:$F),"")</f>
        <v>6</v>
      </c>
      <c r="R7015" s="30">
        <f>IFERROR(_xlfn.XLOOKUP($B7015,'Ownership Metrics'!$A:$A,'Ownership Metrics'!$G:$G),"")</f>
        <v>56</v>
      </c>
      <c r="S7015" s="27" t="str">
        <f>IFERROR(_xlfn.XLOOKUP($B7015,'Ownership Metrics'!$A:$A,'Ownership Metrics'!$H:$H),"")</f>
        <v>Terkonsentrasi</v>
      </c>
      <c r="T7015" s="27" t="str">
        <f>IFERROR(_xlfn.XLOOKUP($B7015,'Ownership Metrics'!$A:$A,'Ownership Metrics'!$I:$I),"")</f>
        <v>Tinggi</v>
      </c>
      <c r="U7015" s="27">
        <f>IF(COUNTIFS($B$2:$B7015,$B7015,$D$2:$D7015,$D7015)=1,1,0)</f>
        <v>1</v>
      </c>
      <c r="V7015" s="27">
        <f t="shared" si="328"/>
        <v>7.25</v>
      </c>
      <c r="W7015" s="27">
        <f t="shared" si="329"/>
        <v>3</v>
      </c>
      <c r="X7015" s="27">
        <f t="shared" si="327"/>
        <v>7.2499992984999997</v>
      </c>
    </row>
    <row r="7016" spans="1:24" x14ac:dyDescent="0.25">
      <c r="A7016" s="26">
        <v>46265</v>
      </c>
      <c r="B7016" s="27" t="s">
        <v>11085</v>
      </c>
      <c r="C7016" s="27" t="s">
        <v>7073</v>
      </c>
      <c r="D7016" s="27" t="s">
        <v>7074</v>
      </c>
      <c r="E7016" s="27" t="s">
        <v>22</v>
      </c>
      <c r="F7016" s="27" t="s">
        <v>23</v>
      </c>
      <c r="G7016" s="27"/>
      <c r="H7016" s="27" t="s">
        <v>24</v>
      </c>
      <c r="I7016" s="28">
        <v>2518476700</v>
      </c>
      <c r="J7016" s="28">
        <v>0</v>
      </c>
      <c r="K7016" s="28">
        <v>2518476700</v>
      </c>
      <c r="L7016" s="29">
        <v>48.11</v>
      </c>
      <c r="M7016" s="29">
        <f>IFERROR(_xlfn.XLOOKUP($B7016,'Ownership Metrics'!$A:$A,'Ownership Metrics'!$B:$B),"")</f>
        <v>50.49</v>
      </c>
      <c r="N7016" s="28">
        <f>IFERROR(_xlfn.XLOOKUP($B7016,'Ownership Metrics'!$A:$A,'Ownership Metrics'!$C:$C),"")</f>
        <v>2317</v>
      </c>
      <c r="O7016" s="29">
        <f>IFERROR(_xlfn.XLOOKUP($B7016,'Ownership Metrics'!$A:$A,'Ownership Metrics'!$D:$D),"")</f>
        <v>48.11</v>
      </c>
      <c r="P7016" s="29">
        <f>IFERROR(_xlfn.XLOOKUP($B7016,'Ownership Metrics'!$A:$A,'Ownership Metrics'!$E:$E),"")</f>
        <v>49.51</v>
      </c>
      <c r="Q7016" s="30">
        <f>IFERROR(_xlfn.XLOOKUP($B7016,'Ownership Metrics'!$A:$A,'Ownership Metrics'!$F:$F),"")</f>
        <v>2</v>
      </c>
      <c r="R7016" s="30">
        <f>IFERROR(_xlfn.XLOOKUP($B7016,'Ownership Metrics'!$A:$A,'Ownership Metrics'!$G:$G),"")</f>
        <v>47</v>
      </c>
      <c r="S7016" s="27" t="str">
        <f>IFERROR(_xlfn.XLOOKUP($B7016,'Ownership Metrics'!$A:$A,'Ownership Metrics'!$H:$H),"")</f>
        <v>Moderat</v>
      </c>
      <c r="T7016" s="27" t="str">
        <f>IFERROR(_xlfn.XLOOKUP($B7016,'Ownership Metrics'!$A:$A,'Ownership Metrics'!$I:$I),"")</f>
        <v>Sedang</v>
      </c>
      <c r="U7016" s="27">
        <f>IF(COUNTIFS($B$2:$B7016,$B7016,$D$2:$D7016,$D7016)=1,1,0)</f>
        <v>1</v>
      </c>
      <c r="V7016" s="27">
        <f t="shared" si="328"/>
        <v>48.11</v>
      </c>
      <c r="W7016" s="27">
        <f t="shared" si="329"/>
        <v>1</v>
      </c>
      <c r="X7016" s="27">
        <f t="shared" si="327"/>
        <v>48.109999298399998</v>
      </c>
    </row>
    <row r="7017" spans="1:24" x14ac:dyDescent="0.25">
      <c r="A7017" s="26">
        <v>46265</v>
      </c>
      <c r="B7017" s="27" t="s">
        <v>11085</v>
      </c>
      <c r="C7017" s="27" t="s">
        <v>7073</v>
      </c>
      <c r="D7017" s="27" t="s">
        <v>524</v>
      </c>
      <c r="E7017" s="27" t="s">
        <v>35</v>
      </c>
      <c r="F7017" s="27" t="s">
        <v>23</v>
      </c>
      <c r="G7017" s="27" t="s">
        <v>36</v>
      </c>
      <c r="H7017" s="27" t="s">
        <v>24</v>
      </c>
      <c r="I7017" s="28">
        <v>73505000</v>
      </c>
      <c r="J7017" s="28">
        <v>0</v>
      </c>
      <c r="K7017" s="28">
        <v>73505000</v>
      </c>
      <c r="L7017" s="29">
        <v>1.4</v>
      </c>
      <c r="M7017" s="29">
        <f>IFERROR(_xlfn.XLOOKUP($B7017,'Ownership Metrics'!$A:$A,'Ownership Metrics'!$B:$B),"")</f>
        <v>50.49</v>
      </c>
      <c r="N7017" s="28">
        <f>IFERROR(_xlfn.XLOOKUP($B7017,'Ownership Metrics'!$A:$A,'Ownership Metrics'!$C:$C),"")</f>
        <v>2317</v>
      </c>
      <c r="O7017" s="29">
        <f>IFERROR(_xlfn.XLOOKUP($B7017,'Ownership Metrics'!$A:$A,'Ownership Metrics'!$D:$D),"")</f>
        <v>48.11</v>
      </c>
      <c r="P7017" s="29">
        <f>IFERROR(_xlfn.XLOOKUP($B7017,'Ownership Metrics'!$A:$A,'Ownership Metrics'!$E:$E),"")</f>
        <v>49.51</v>
      </c>
      <c r="Q7017" s="30">
        <f>IFERROR(_xlfn.XLOOKUP($B7017,'Ownership Metrics'!$A:$A,'Ownership Metrics'!$F:$F),"")</f>
        <v>2</v>
      </c>
      <c r="R7017" s="30">
        <f>IFERROR(_xlfn.XLOOKUP($B7017,'Ownership Metrics'!$A:$A,'Ownership Metrics'!$G:$G),"")</f>
        <v>47</v>
      </c>
      <c r="S7017" s="27" t="str">
        <f>IFERROR(_xlfn.XLOOKUP($B7017,'Ownership Metrics'!$A:$A,'Ownership Metrics'!$H:$H),"")</f>
        <v>Moderat</v>
      </c>
      <c r="T7017" s="27" t="str">
        <f>IFERROR(_xlfn.XLOOKUP($B7017,'Ownership Metrics'!$A:$A,'Ownership Metrics'!$I:$I),"")</f>
        <v>Sedang</v>
      </c>
      <c r="U7017" s="27">
        <f>IF(COUNTIFS($B$2:$B7017,$B7017,$D$2:$D7017,$D7017)=1,1,0)</f>
        <v>1</v>
      </c>
      <c r="V7017" s="27">
        <f t="shared" si="328"/>
        <v>1.4</v>
      </c>
      <c r="W7017" s="27">
        <f t="shared" si="329"/>
        <v>2</v>
      </c>
      <c r="X7017" s="27">
        <f t="shared" si="327"/>
        <v>1.3999992982999998</v>
      </c>
    </row>
    <row r="7018" spans="1:24" x14ac:dyDescent="0.25">
      <c r="A7018" s="26">
        <v>46265</v>
      </c>
      <c r="B7018" s="27" t="s">
        <v>11086</v>
      </c>
      <c r="C7018" s="27" t="s">
        <v>7076</v>
      </c>
      <c r="D7018" s="27" t="s">
        <v>7077</v>
      </c>
      <c r="E7018" s="27" t="s">
        <v>22</v>
      </c>
      <c r="F7018" s="27" t="s">
        <v>23</v>
      </c>
      <c r="G7018" s="27"/>
      <c r="H7018" s="27" t="s">
        <v>24</v>
      </c>
      <c r="I7018" s="28">
        <v>590008777</v>
      </c>
      <c r="J7018" s="28">
        <v>948567589</v>
      </c>
      <c r="K7018" s="28">
        <v>1538576366</v>
      </c>
      <c r="L7018" s="29">
        <v>34.020000000000003</v>
      </c>
      <c r="M7018" s="29">
        <f>IFERROR(_xlfn.XLOOKUP($B7018,'Ownership Metrics'!$A:$A,'Ownership Metrics'!$B:$B),"")</f>
        <v>19.55</v>
      </c>
      <c r="N7018" s="28">
        <f>IFERROR(_xlfn.XLOOKUP($B7018,'Ownership Metrics'!$A:$A,'Ownership Metrics'!$C:$C),"")</f>
        <v>1400</v>
      </c>
      <c r="O7018" s="29">
        <f>IFERROR(_xlfn.XLOOKUP($B7018,'Ownership Metrics'!$A:$A,'Ownership Metrics'!$D:$D),"")</f>
        <v>34.020000000000003</v>
      </c>
      <c r="P7018" s="29">
        <f>IFERROR(_xlfn.XLOOKUP($B7018,'Ownership Metrics'!$A:$A,'Ownership Metrics'!$E:$E),"")</f>
        <v>49.66</v>
      </c>
      <c r="Q7018" s="30">
        <f>IFERROR(_xlfn.XLOOKUP($B7018,'Ownership Metrics'!$A:$A,'Ownership Metrics'!$F:$F),"")</f>
        <v>14</v>
      </c>
      <c r="R7018" s="30">
        <f>IFERROR(_xlfn.XLOOKUP($B7018,'Ownership Metrics'!$A:$A,'Ownership Metrics'!$G:$G),"")</f>
        <v>30</v>
      </c>
      <c r="S7018" s="27" t="str">
        <f>IFERROR(_xlfn.XLOOKUP($B7018,'Ownership Metrics'!$A:$A,'Ownership Metrics'!$H:$H),"")</f>
        <v>Moderat</v>
      </c>
      <c r="T7018" s="27" t="str">
        <f>IFERROR(_xlfn.XLOOKUP($B7018,'Ownership Metrics'!$A:$A,'Ownership Metrics'!$I:$I),"")</f>
        <v>Sedang</v>
      </c>
      <c r="U7018" s="27">
        <f>IF(COUNTIFS($B$2:$B7018,$B7018,$D$2:$D7018,$D7018)=1,1,0)</f>
        <v>1</v>
      </c>
      <c r="V7018" s="27">
        <f t="shared" si="328"/>
        <v>34.020000000000003</v>
      </c>
      <c r="W7018" s="27">
        <f t="shared" si="329"/>
        <v>1</v>
      </c>
      <c r="X7018" s="27">
        <f t="shared" si="327"/>
        <v>34.019999298200005</v>
      </c>
    </row>
    <row r="7019" spans="1:24" x14ac:dyDescent="0.25">
      <c r="A7019" s="26">
        <v>46265</v>
      </c>
      <c r="B7019" s="27" t="s">
        <v>11086</v>
      </c>
      <c r="C7019" s="27" t="s">
        <v>7076</v>
      </c>
      <c r="D7019" s="27" t="s">
        <v>7078</v>
      </c>
      <c r="E7019" s="27" t="s">
        <v>22</v>
      </c>
      <c r="F7019" s="27" t="s">
        <v>23</v>
      </c>
      <c r="G7019" s="27"/>
      <c r="H7019" s="27" t="s">
        <v>24</v>
      </c>
      <c r="I7019" s="28">
        <v>55814046</v>
      </c>
      <c r="J7019" s="28">
        <v>0</v>
      </c>
      <c r="K7019" s="28">
        <v>55814046</v>
      </c>
      <c r="L7019" s="29">
        <v>1.23</v>
      </c>
      <c r="M7019" s="29">
        <f>IFERROR(_xlfn.XLOOKUP($B7019,'Ownership Metrics'!$A:$A,'Ownership Metrics'!$B:$B),"")</f>
        <v>19.55</v>
      </c>
      <c r="N7019" s="28">
        <f>IFERROR(_xlfn.XLOOKUP($B7019,'Ownership Metrics'!$A:$A,'Ownership Metrics'!$C:$C),"")</f>
        <v>1400</v>
      </c>
      <c r="O7019" s="29">
        <f>IFERROR(_xlfn.XLOOKUP($B7019,'Ownership Metrics'!$A:$A,'Ownership Metrics'!$D:$D),"")</f>
        <v>34.020000000000003</v>
      </c>
      <c r="P7019" s="29">
        <f>IFERROR(_xlfn.XLOOKUP($B7019,'Ownership Metrics'!$A:$A,'Ownership Metrics'!$E:$E),"")</f>
        <v>49.66</v>
      </c>
      <c r="Q7019" s="30">
        <f>IFERROR(_xlfn.XLOOKUP($B7019,'Ownership Metrics'!$A:$A,'Ownership Metrics'!$F:$F),"")</f>
        <v>14</v>
      </c>
      <c r="R7019" s="30">
        <f>IFERROR(_xlfn.XLOOKUP($B7019,'Ownership Metrics'!$A:$A,'Ownership Metrics'!$G:$G),"")</f>
        <v>30</v>
      </c>
      <c r="S7019" s="27" t="str">
        <f>IFERROR(_xlfn.XLOOKUP($B7019,'Ownership Metrics'!$A:$A,'Ownership Metrics'!$H:$H),"")</f>
        <v>Moderat</v>
      </c>
      <c r="T7019" s="27" t="str">
        <f>IFERROR(_xlfn.XLOOKUP($B7019,'Ownership Metrics'!$A:$A,'Ownership Metrics'!$I:$I),"")</f>
        <v>Sedang</v>
      </c>
      <c r="U7019" s="27">
        <f>IF(COUNTIFS($B$2:$B7019,$B7019,$D$2:$D7019,$D7019)=1,1,0)</f>
        <v>1</v>
      </c>
      <c r="V7019" s="27">
        <f t="shared" si="328"/>
        <v>1.23</v>
      </c>
      <c r="W7019" s="27">
        <f t="shared" si="329"/>
        <v>12</v>
      </c>
      <c r="X7019" s="27">
        <f t="shared" si="327"/>
        <v>1.2299992981000001</v>
      </c>
    </row>
    <row r="7020" spans="1:24" x14ac:dyDescent="0.25">
      <c r="A7020" s="26">
        <v>46265</v>
      </c>
      <c r="B7020" s="27" t="s">
        <v>11086</v>
      </c>
      <c r="C7020" s="27" t="s">
        <v>7076</v>
      </c>
      <c r="D7020" s="27" t="s">
        <v>7079</v>
      </c>
      <c r="E7020" s="27" t="s">
        <v>22</v>
      </c>
      <c r="F7020" s="27" t="s">
        <v>23</v>
      </c>
      <c r="G7020" s="27"/>
      <c r="H7020" s="27" t="s">
        <v>24</v>
      </c>
      <c r="I7020" s="28">
        <v>66464665</v>
      </c>
      <c r="J7020" s="28">
        <v>0</v>
      </c>
      <c r="K7020" s="28">
        <v>66464665</v>
      </c>
      <c r="L7020" s="29">
        <v>1.47</v>
      </c>
      <c r="M7020" s="29">
        <f>IFERROR(_xlfn.XLOOKUP($B7020,'Ownership Metrics'!$A:$A,'Ownership Metrics'!$B:$B),"")</f>
        <v>19.55</v>
      </c>
      <c r="N7020" s="28">
        <f>IFERROR(_xlfn.XLOOKUP($B7020,'Ownership Metrics'!$A:$A,'Ownership Metrics'!$C:$C),"")</f>
        <v>1400</v>
      </c>
      <c r="O7020" s="29">
        <f>IFERROR(_xlfn.XLOOKUP($B7020,'Ownership Metrics'!$A:$A,'Ownership Metrics'!$D:$D),"")</f>
        <v>34.020000000000003</v>
      </c>
      <c r="P7020" s="29">
        <f>IFERROR(_xlfn.XLOOKUP($B7020,'Ownership Metrics'!$A:$A,'Ownership Metrics'!$E:$E),"")</f>
        <v>49.66</v>
      </c>
      <c r="Q7020" s="30">
        <f>IFERROR(_xlfn.XLOOKUP($B7020,'Ownership Metrics'!$A:$A,'Ownership Metrics'!$F:$F),"")</f>
        <v>14</v>
      </c>
      <c r="R7020" s="30">
        <f>IFERROR(_xlfn.XLOOKUP($B7020,'Ownership Metrics'!$A:$A,'Ownership Metrics'!$G:$G),"")</f>
        <v>30</v>
      </c>
      <c r="S7020" s="27" t="str">
        <f>IFERROR(_xlfn.XLOOKUP($B7020,'Ownership Metrics'!$A:$A,'Ownership Metrics'!$H:$H),"")</f>
        <v>Moderat</v>
      </c>
      <c r="T7020" s="27" t="str">
        <f>IFERROR(_xlfn.XLOOKUP($B7020,'Ownership Metrics'!$A:$A,'Ownership Metrics'!$I:$I),"")</f>
        <v>Sedang</v>
      </c>
      <c r="U7020" s="27">
        <f>IF(COUNTIFS($B$2:$B7020,$B7020,$D$2:$D7020,$D7020)=1,1,0)</f>
        <v>1</v>
      </c>
      <c r="V7020" s="27">
        <f t="shared" si="328"/>
        <v>1.47</v>
      </c>
      <c r="W7020" s="27">
        <f t="shared" si="329"/>
        <v>11</v>
      </c>
      <c r="X7020" s="27">
        <f t="shared" si="327"/>
        <v>1.4699992980000001</v>
      </c>
    </row>
    <row r="7021" spans="1:24" x14ac:dyDescent="0.25">
      <c r="A7021" s="26">
        <v>46265</v>
      </c>
      <c r="B7021" s="27" t="s">
        <v>11086</v>
      </c>
      <c r="C7021" s="27" t="s">
        <v>7076</v>
      </c>
      <c r="D7021" s="27" t="s">
        <v>578</v>
      </c>
      <c r="E7021" s="27" t="s">
        <v>26</v>
      </c>
      <c r="F7021" s="27" t="s">
        <v>32</v>
      </c>
      <c r="G7021" s="27"/>
      <c r="H7021" s="27" t="s">
        <v>64</v>
      </c>
      <c r="I7021" s="28">
        <v>177882766</v>
      </c>
      <c r="J7021" s="28">
        <v>0</v>
      </c>
      <c r="K7021" s="28">
        <v>177882766</v>
      </c>
      <c r="L7021" s="29">
        <v>3.93</v>
      </c>
      <c r="M7021" s="29">
        <f>IFERROR(_xlfn.XLOOKUP($B7021,'Ownership Metrics'!$A:$A,'Ownership Metrics'!$B:$B),"")</f>
        <v>19.55</v>
      </c>
      <c r="N7021" s="28">
        <f>IFERROR(_xlfn.XLOOKUP($B7021,'Ownership Metrics'!$A:$A,'Ownership Metrics'!$C:$C),"")</f>
        <v>1400</v>
      </c>
      <c r="O7021" s="29">
        <f>IFERROR(_xlfn.XLOOKUP($B7021,'Ownership Metrics'!$A:$A,'Ownership Metrics'!$D:$D),"")</f>
        <v>34.020000000000003</v>
      </c>
      <c r="P7021" s="29">
        <f>IFERROR(_xlfn.XLOOKUP($B7021,'Ownership Metrics'!$A:$A,'Ownership Metrics'!$E:$E),"")</f>
        <v>49.66</v>
      </c>
      <c r="Q7021" s="30">
        <f>IFERROR(_xlfn.XLOOKUP($B7021,'Ownership Metrics'!$A:$A,'Ownership Metrics'!$F:$F),"")</f>
        <v>14</v>
      </c>
      <c r="R7021" s="30">
        <f>IFERROR(_xlfn.XLOOKUP($B7021,'Ownership Metrics'!$A:$A,'Ownership Metrics'!$G:$G),"")</f>
        <v>30</v>
      </c>
      <c r="S7021" s="27" t="str">
        <f>IFERROR(_xlfn.XLOOKUP($B7021,'Ownership Metrics'!$A:$A,'Ownership Metrics'!$H:$H),"")</f>
        <v>Moderat</v>
      </c>
      <c r="T7021" s="27" t="str">
        <f>IFERROR(_xlfn.XLOOKUP($B7021,'Ownership Metrics'!$A:$A,'Ownership Metrics'!$I:$I),"")</f>
        <v>Sedang</v>
      </c>
      <c r="U7021" s="27">
        <f>IF(COUNTIFS($B$2:$B7021,$B7021,$D$2:$D7021,$D7021)=1,1,0)</f>
        <v>1</v>
      </c>
      <c r="V7021" s="27">
        <f t="shared" si="328"/>
        <v>3.93</v>
      </c>
      <c r="W7021" s="27">
        <f t="shared" si="329"/>
        <v>7</v>
      </c>
      <c r="X7021" s="27">
        <f t="shared" si="327"/>
        <v>3.9299992979000002</v>
      </c>
    </row>
    <row r="7022" spans="1:24" x14ac:dyDescent="0.25">
      <c r="A7022" s="26">
        <v>46265</v>
      </c>
      <c r="B7022" s="27" t="s">
        <v>11086</v>
      </c>
      <c r="C7022" s="27" t="s">
        <v>7076</v>
      </c>
      <c r="D7022" s="27" t="s">
        <v>1003</v>
      </c>
      <c r="E7022" s="27" t="s">
        <v>26</v>
      </c>
      <c r="F7022" s="27" t="s">
        <v>32</v>
      </c>
      <c r="G7022" s="27"/>
      <c r="H7022" s="27" t="s">
        <v>64</v>
      </c>
      <c r="I7022" s="28">
        <v>207078936</v>
      </c>
      <c r="J7022" s="28">
        <v>0</v>
      </c>
      <c r="K7022" s="28">
        <v>207078936</v>
      </c>
      <c r="L7022" s="29">
        <v>4.58</v>
      </c>
      <c r="M7022" s="29">
        <f>IFERROR(_xlfn.XLOOKUP($B7022,'Ownership Metrics'!$A:$A,'Ownership Metrics'!$B:$B),"")</f>
        <v>19.55</v>
      </c>
      <c r="N7022" s="28">
        <f>IFERROR(_xlfn.XLOOKUP($B7022,'Ownership Metrics'!$A:$A,'Ownership Metrics'!$C:$C),"")</f>
        <v>1400</v>
      </c>
      <c r="O7022" s="29">
        <f>IFERROR(_xlfn.XLOOKUP($B7022,'Ownership Metrics'!$A:$A,'Ownership Metrics'!$D:$D),"")</f>
        <v>34.020000000000003</v>
      </c>
      <c r="P7022" s="29">
        <f>IFERROR(_xlfn.XLOOKUP($B7022,'Ownership Metrics'!$A:$A,'Ownership Metrics'!$E:$E),"")</f>
        <v>49.66</v>
      </c>
      <c r="Q7022" s="30">
        <f>IFERROR(_xlfn.XLOOKUP($B7022,'Ownership Metrics'!$A:$A,'Ownership Metrics'!$F:$F),"")</f>
        <v>14</v>
      </c>
      <c r="R7022" s="30">
        <f>IFERROR(_xlfn.XLOOKUP($B7022,'Ownership Metrics'!$A:$A,'Ownership Metrics'!$G:$G),"")</f>
        <v>30</v>
      </c>
      <c r="S7022" s="27" t="str">
        <f>IFERROR(_xlfn.XLOOKUP($B7022,'Ownership Metrics'!$A:$A,'Ownership Metrics'!$H:$H),"")</f>
        <v>Moderat</v>
      </c>
      <c r="T7022" s="27" t="str">
        <f>IFERROR(_xlfn.XLOOKUP($B7022,'Ownership Metrics'!$A:$A,'Ownership Metrics'!$I:$I),"")</f>
        <v>Sedang</v>
      </c>
      <c r="U7022" s="27">
        <f>IF(COUNTIFS($B$2:$B7022,$B7022,$D$2:$D7022,$D7022)=1,1,0)</f>
        <v>1</v>
      </c>
      <c r="V7022" s="27">
        <f t="shared" si="328"/>
        <v>4.58</v>
      </c>
      <c r="W7022" s="27">
        <f t="shared" si="329"/>
        <v>6</v>
      </c>
      <c r="X7022" s="27">
        <f t="shared" si="327"/>
        <v>4.5799992977999997</v>
      </c>
    </row>
    <row r="7023" spans="1:24" x14ac:dyDescent="0.25">
      <c r="A7023" s="26">
        <v>46265</v>
      </c>
      <c r="B7023" s="27" t="s">
        <v>11086</v>
      </c>
      <c r="C7023" s="27" t="s">
        <v>7076</v>
      </c>
      <c r="D7023" s="27" t="s">
        <v>63</v>
      </c>
      <c r="E7023" s="27" t="s">
        <v>26</v>
      </c>
      <c r="F7023" s="27" t="s">
        <v>32</v>
      </c>
      <c r="G7023" s="27"/>
      <c r="H7023" s="27" t="s">
        <v>64</v>
      </c>
      <c r="I7023" s="28">
        <v>72507052</v>
      </c>
      <c r="J7023" s="28">
        <v>0</v>
      </c>
      <c r="K7023" s="28">
        <v>72507052</v>
      </c>
      <c r="L7023" s="29">
        <v>1.6</v>
      </c>
      <c r="M7023" s="29">
        <f>IFERROR(_xlfn.XLOOKUP($B7023,'Ownership Metrics'!$A:$A,'Ownership Metrics'!$B:$B),"")</f>
        <v>19.55</v>
      </c>
      <c r="N7023" s="28">
        <f>IFERROR(_xlfn.XLOOKUP($B7023,'Ownership Metrics'!$A:$A,'Ownership Metrics'!$C:$C),"")</f>
        <v>1400</v>
      </c>
      <c r="O7023" s="29">
        <f>IFERROR(_xlfn.XLOOKUP($B7023,'Ownership Metrics'!$A:$A,'Ownership Metrics'!$D:$D),"")</f>
        <v>34.020000000000003</v>
      </c>
      <c r="P7023" s="29">
        <f>IFERROR(_xlfn.XLOOKUP($B7023,'Ownership Metrics'!$A:$A,'Ownership Metrics'!$E:$E),"")</f>
        <v>49.66</v>
      </c>
      <c r="Q7023" s="30">
        <f>IFERROR(_xlfn.XLOOKUP($B7023,'Ownership Metrics'!$A:$A,'Ownership Metrics'!$F:$F),"")</f>
        <v>14</v>
      </c>
      <c r="R7023" s="30">
        <f>IFERROR(_xlfn.XLOOKUP($B7023,'Ownership Metrics'!$A:$A,'Ownership Metrics'!$G:$G),"")</f>
        <v>30</v>
      </c>
      <c r="S7023" s="27" t="str">
        <f>IFERROR(_xlfn.XLOOKUP($B7023,'Ownership Metrics'!$A:$A,'Ownership Metrics'!$H:$H),"")</f>
        <v>Moderat</v>
      </c>
      <c r="T7023" s="27" t="str">
        <f>IFERROR(_xlfn.XLOOKUP($B7023,'Ownership Metrics'!$A:$A,'Ownership Metrics'!$I:$I),"")</f>
        <v>Sedang</v>
      </c>
      <c r="U7023" s="27">
        <f>IF(COUNTIFS($B$2:$B7023,$B7023,$D$2:$D7023,$D7023)=1,1,0)</f>
        <v>1</v>
      </c>
      <c r="V7023" s="27">
        <f t="shared" si="328"/>
        <v>1.6</v>
      </c>
      <c r="W7023" s="27">
        <f t="shared" si="329"/>
        <v>10</v>
      </c>
      <c r="X7023" s="27">
        <f t="shared" si="327"/>
        <v>1.5999992977000002</v>
      </c>
    </row>
    <row r="7024" spans="1:24" x14ac:dyDescent="0.25">
      <c r="A7024" s="26">
        <v>46265</v>
      </c>
      <c r="B7024" s="27" t="s">
        <v>11086</v>
      </c>
      <c r="C7024" s="27" t="s">
        <v>7076</v>
      </c>
      <c r="D7024" s="27" t="s">
        <v>207</v>
      </c>
      <c r="E7024" s="27" t="s">
        <v>26</v>
      </c>
      <c r="F7024" s="27" t="s">
        <v>32</v>
      </c>
      <c r="G7024" s="27"/>
      <c r="H7024" s="27" t="s">
        <v>64</v>
      </c>
      <c r="I7024" s="28">
        <v>110050212</v>
      </c>
      <c r="J7024" s="28">
        <v>0</v>
      </c>
      <c r="K7024" s="28">
        <v>110050212</v>
      </c>
      <c r="L7024" s="29">
        <v>2.4300000000000002</v>
      </c>
      <c r="M7024" s="29">
        <f>IFERROR(_xlfn.XLOOKUP($B7024,'Ownership Metrics'!$A:$A,'Ownership Metrics'!$B:$B),"")</f>
        <v>19.55</v>
      </c>
      <c r="N7024" s="28">
        <f>IFERROR(_xlfn.XLOOKUP($B7024,'Ownership Metrics'!$A:$A,'Ownership Metrics'!$C:$C),"")</f>
        <v>1400</v>
      </c>
      <c r="O7024" s="29">
        <f>IFERROR(_xlfn.XLOOKUP($B7024,'Ownership Metrics'!$A:$A,'Ownership Metrics'!$D:$D),"")</f>
        <v>34.020000000000003</v>
      </c>
      <c r="P7024" s="29">
        <f>IFERROR(_xlfn.XLOOKUP($B7024,'Ownership Metrics'!$A:$A,'Ownership Metrics'!$E:$E),"")</f>
        <v>49.66</v>
      </c>
      <c r="Q7024" s="30">
        <f>IFERROR(_xlfn.XLOOKUP($B7024,'Ownership Metrics'!$A:$A,'Ownership Metrics'!$F:$F),"")</f>
        <v>14</v>
      </c>
      <c r="R7024" s="30">
        <f>IFERROR(_xlfn.XLOOKUP($B7024,'Ownership Metrics'!$A:$A,'Ownership Metrics'!$G:$G),"")</f>
        <v>30</v>
      </c>
      <c r="S7024" s="27" t="str">
        <f>IFERROR(_xlfn.XLOOKUP($B7024,'Ownership Metrics'!$A:$A,'Ownership Metrics'!$H:$H),"")</f>
        <v>Moderat</v>
      </c>
      <c r="T7024" s="27" t="str">
        <f>IFERROR(_xlfn.XLOOKUP($B7024,'Ownership Metrics'!$A:$A,'Ownership Metrics'!$I:$I),"")</f>
        <v>Sedang</v>
      </c>
      <c r="U7024" s="27">
        <f>IF(COUNTIFS($B$2:$B7024,$B7024,$D$2:$D7024,$D7024)=1,1,0)</f>
        <v>1</v>
      </c>
      <c r="V7024" s="27">
        <f t="shared" si="328"/>
        <v>2.4300000000000002</v>
      </c>
      <c r="W7024" s="27">
        <f t="shared" si="329"/>
        <v>8</v>
      </c>
      <c r="X7024" s="27">
        <f t="shared" si="327"/>
        <v>2.4299992976000002</v>
      </c>
    </row>
    <row r="7025" spans="1:24" x14ac:dyDescent="0.25">
      <c r="A7025" s="26">
        <v>46265</v>
      </c>
      <c r="B7025" s="27" t="s">
        <v>11086</v>
      </c>
      <c r="C7025" s="27" t="s">
        <v>7076</v>
      </c>
      <c r="D7025" s="27" t="s">
        <v>7080</v>
      </c>
      <c r="E7025" s="27" t="s">
        <v>35</v>
      </c>
      <c r="F7025" s="27" t="s">
        <v>23</v>
      </c>
      <c r="G7025" s="27" t="s">
        <v>36</v>
      </c>
      <c r="H7025" s="27" t="s">
        <v>24</v>
      </c>
      <c r="I7025" s="28">
        <v>339531422</v>
      </c>
      <c r="J7025" s="28">
        <v>0</v>
      </c>
      <c r="K7025" s="28">
        <v>339531422</v>
      </c>
      <c r="L7025" s="29">
        <v>7.51</v>
      </c>
      <c r="M7025" s="29">
        <f>IFERROR(_xlfn.XLOOKUP($B7025,'Ownership Metrics'!$A:$A,'Ownership Metrics'!$B:$B),"")</f>
        <v>19.55</v>
      </c>
      <c r="N7025" s="28">
        <f>IFERROR(_xlfn.XLOOKUP($B7025,'Ownership Metrics'!$A:$A,'Ownership Metrics'!$C:$C),"")</f>
        <v>1400</v>
      </c>
      <c r="O7025" s="29">
        <f>IFERROR(_xlfn.XLOOKUP($B7025,'Ownership Metrics'!$A:$A,'Ownership Metrics'!$D:$D),"")</f>
        <v>34.020000000000003</v>
      </c>
      <c r="P7025" s="29">
        <f>IFERROR(_xlfn.XLOOKUP($B7025,'Ownership Metrics'!$A:$A,'Ownership Metrics'!$E:$E),"")</f>
        <v>49.66</v>
      </c>
      <c r="Q7025" s="30">
        <f>IFERROR(_xlfn.XLOOKUP($B7025,'Ownership Metrics'!$A:$A,'Ownership Metrics'!$F:$F),"")</f>
        <v>14</v>
      </c>
      <c r="R7025" s="30">
        <f>IFERROR(_xlfn.XLOOKUP($B7025,'Ownership Metrics'!$A:$A,'Ownership Metrics'!$G:$G),"")</f>
        <v>30</v>
      </c>
      <c r="S7025" s="27" t="str">
        <f>IFERROR(_xlfn.XLOOKUP($B7025,'Ownership Metrics'!$A:$A,'Ownership Metrics'!$H:$H),"")</f>
        <v>Moderat</v>
      </c>
      <c r="T7025" s="27" t="str">
        <f>IFERROR(_xlfn.XLOOKUP($B7025,'Ownership Metrics'!$A:$A,'Ownership Metrics'!$I:$I),"")</f>
        <v>Sedang</v>
      </c>
      <c r="U7025" s="27">
        <f>IF(COUNTIFS($B$2:$B7025,$B7025,$D$2:$D7025,$D7025)=1,1,0)</f>
        <v>1</v>
      </c>
      <c r="V7025" s="27">
        <f t="shared" si="328"/>
        <v>7.51</v>
      </c>
      <c r="W7025" s="27">
        <f t="shared" si="329"/>
        <v>3</v>
      </c>
      <c r="X7025" s="27">
        <f t="shared" si="327"/>
        <v>7.5099992974999994</v>
      </c>
    </row>
    <row r="7026" spans="1:24" x14ac:dyDescent="0.25">
      <c r="A7026" s="26">
        <v>46265</v>
      </c>
      <c r="B7026" s="27" t="s">
        <v>11086</v>
      </c>
      <c r="C7026" s="27" t="s">
        <v>7076</v>
      </c>
      <c r="D7026" s="27" t="s">
        <v>1305</v>
      </c>
      <c r="E7026" s="27" t="s">
        <v>35</v>
      </c>
      <c r="F7026" s="27" t="s">
        <v>23</v>
      </c>
      <c r="G7026" s="27" t="s">
        <v>36</v>
      </c>
      <c r="H7026" s="27" t="s">
        <v>24</v>
      </c>
      <c r="I7026" s="28">
        <v>330472524</v>
      </c>
      <c r="J7026" s="28">
        <v>37090407</v>
      </c>
      <c r="K7026" s="28">
        <v>367562931</v>
      </c>
      <c r="L7026" s="29">
        <v>8.1300000000000008</v>
      </c>
      <c r="M7026" s="29">
        <f>IFERROR(_xlfn.XLOOKUP($B7026,'Ownership Metrics'!$A:$A,'Ownership Metrics'!$B:$B),"")</f>
        <v>19.55</v>
      </c>
      <c r="N7026" s="28">
        <f>IFERROR(_xlfn.XLOOKUP($B7026,'Ownership Metrics'!$A:$A,'Ownership Metrics'!$C:$C),"")</f>
        <v>1400</v>
      </c>
      <c r="O7026" s="29">
        <f>IFERROR(_xlfn.XLOOKUP($B7026,'Ownership Metrics'!$A:$A,'Ownership Metrics'!$D:$D),"")</f>
        <v>34.020000000000003</v>
      </c>
      <c r="P7026" s="29">
        <f>IFERROR(_xlfn.XLOOKUP($B7026,'Ownership Metrics'!$A:$A,'Ownership Metrics'!$E:$E),"")</f>
        <v>49.66</v>
      </c>
      <c r="Q7026" s="30">
        <f>IFERROR(_xlfn.XLOOKUP($B7026,'Ownership Metrics'!$A:$A,'Ownership Metrics'!$F:$F),"")</f>
        <v>14</v>
      </c>
      <c r="R7026" s="30">
        <f>IFERROR(_xlfn.XLOOKUP($B7026,'Ownership Metrics'!$A:$A,'Ownership Metrics'!$G:$G),"")</f>
        <v>30</v>
      </c>
      <c r="S7026" s="27" t="str">
        <f>IFERROR(_xlfn.XLOOKUP($B7026,'Ownership Metrics'!$A:$A,'Ownership Metrics'!$H:$H),"")</f>
        <v>Moderat</v>
      </c>
      <c r="T7026" s="27" t="str">
        <f>IFERROR(_xlfn.XLOOKUP($B7026,'Ownership Metrics'!$A:$A,'Ownership Metrics'!$I:$I),"")</f>
        <v>Sedang</v>
      </c>
      <c r="U7026" s="27">
        <f>IF(COUNTIFS($B$2:$B7026,$B7026,$D$2:$D7026,$D7026)=1,1,0)</f>
        <v>1</v>
      </c>
      <c r="V7026" s="27">
        <f t="shared" si="328"/>
        <v>8.1300000000000008</v>
      </c>
      <c r="W7026" s="27">
        <f t="shared" si="329"/>
        <v>2</v>
      </c>
      <c r="X7026" s="27">
        <f t="shared" si="327"/>
        <v>8.1299992974000013</v>
      </c>
    </row>
    <row r="7027" spans="1:24" x14ac:dyDescent="0.25">
      <c r="A7027" s="26">
        <v>46265</v>
      </c>
      <c r="B7027" s="27" t="s">
        <v>11086</v>
      </c>
      <c r="C7027" s="27" t="s">
        <v>7076</v>
      </c>
      <c r="D7027" s="27" t="s">
        <v>7081</v>
      </c>
      <c r="E7027" s="27" t="s">
        <v>35</v>
      </c>
      <c r="F7027" s="27" t="s">
        <v>23</v>
      </c>
      <c r="G7027" s="27" t="s">
        <v>36</v>
      </c>
      <c r="H7027" s="27" t="s">
        <v>24</v>
      </c>
      <c r="I7027" s="28">
        <v>46399652</v>
      </c>
      <c r="J7027" s="28">
        <v>0</v>
      </c>
      <c r="K7027" s="28">
        <v>46399652</v>
      </c>
      <c r="L7027" s="29">
        <v>1.03</v>
      </c>
      <c r="M7027" s="29">
        <f>IFERROR(_xlfn.XLOOKUP($B7027,'Ownership Metrics'!$A:$A,'Ownership Metrics'!$B:$B),"")</f>
        <v>19.55</v>
      </c>
      <c r="N7027" s="28">
        <f>IFERROR(_xlfn.XLOOKUP($B7027,'Ownership Metrics'!$A:$A,'Ownership Metrics'!$C:$C),"")</f>
        <v>1400</v>
      </c>
      <c r="O7027" s="29">
        <f>IFERROR(_xlfn.XLOOKUP($B7027,'Ownership Metrics'!$A:$A,'Ownership Metrics'!$D:$D),"")</f>
        <v>34.020000000000003</v>
      </c>
      <c r="P7027" s="29">
        <f>IFERROR(_xlfn.XLOOKUP($B7027,'Ownership Metrics'!$A:$A,'Ownership Metrics'!$E:$E),"")</f>
        <v>49.66</v>
      </c>
      <c r="Q7027" s="30">
        <f>IFERROR(_xlfn.XLOOKUP($B7027,'Ownership Metrics'!$A:$A,'Ownership Metrics'!$F:$F),"")</f>
        <v>14</v>
      </c>
      <c r="R7027" s="30">
        <f>IFERROR(_xlfn.XLOOKUP($B7027,'Ownership Metrics'!$A:$A,'Ownership Metrics'!$G:$G),"")</f>
        <v>30</v>
      </c>
      <c r="S7027" s="27" t="str">
        <f>IFERROR(_xlfn.XLOOKUP($B7027,'Ownership Metrics'!$A:$A,'Ownership Metrics'!$H:$H),"")</f>
        <v>Moderat</v>
      </c>
      <c r="T7027" s="27" t="str">
        <f>IFERROR(_xlfn.XLOOKUP($B7027,'Ownership Metrics'!$A:$A,'Ownership Metrics'!$I:$I),"")</f>
        <v>Sedang</v>
      </c>
      <c r="U7027" s="27">
        <f>IF(COUNTIFS($B$2:$B7027,$B7027,$D$2:$D7027,$D7027)=1,1,0)</f>
        <v>1</v>
      </c>
      <c r="V7027" s="27">
        <f t="shared" si="328"/>
        <v>1.03</v>
      </c>
      <c r="W7027" s="27">
        <f t="shared" si="329"/>
        <v>13</v>
      </c>
      <c r="X7027" s="27">
        <f t="shared" si="327"/>
        <v>1.0299992973000001</v>
      </c>
    </row>
    <row r="7028" spans="1:24" x14ac:dyDescent="0.25">
      <c r="A7028" s="26">
        <v>46265</v>
      </c>
      <c r="B7028" s="27" t="s">
        <v>11086</v>
      </c>
      <c r="C7028" s="27" t="s">
        <v>7076</v>
      </c>
      <c r="D7028" s="27" t="s">
        <v>2294</v>
      </c>
      <c r="E7028" s="27" t="s">
        <v>35</v>
      </c>
      <c r="F7028" s="27" t="s">
        <v>23</v>
      </c>
      <c r="G7028" s="27" t="s">
        <v>36</v>
      </c>
      <c r="H7028" s="27" t="s">
        <v>24</v>
      </c>
      <c r="I7028" s="28">
        <v>249875968</v>
      </c>
      <c r="J7028" s="28">
        <v>0</v>
      </c>
      <c r="K7028" s="28">
        <v>249875968</v>
      </c>
      <c r="L7028" s="29">
        <v>5.52</v>
      </c>
      <c r="M7028" s="29">
        <f>IFERROR(_xlfn.XLOOKUP($B7028,'Ownership Metrics'!$A:$A,'Ownership Metrics'!$B:$B),"")</f>
        <v>19.55</v>
      </c>
      <c r="N7028" s="28">
        <f>IFERROR(_xlfn.XLOOKUP($B7028,'Ownership Metrics'!$A:$A,'Ownership Metrics'!$C:$C),"")</f>
        <v>1400</v>
      </c>
      <c r="O7028" s="29">
        <f>IFERROR(_xlfn.XLOOKUP($B7028,'Ownership Metrics'!$A:$A,'Ownership Metrics'!$D:$D),"")</f>
        <v>34.020000000000003</v>
      </c>
      <c r="P7028" s="29">
        <f>IFERROR(_xlfn.XLOOKUP($B7028,'Ownership Metrics'!$A:$A,'Ownership Metrics'!$E:$E),"")</f>
        <v>49.66</v>
      </c>
      <c r="Q7028" s="30">
        <f>IFERROR(_xlfn.XLOOKUP($B7028,'Ownership Metrics'!$A:$A,'Ownership Metrics'!$F:$F),"")</f>
        <v>14</v>
      </c>
      <c r="R7028" s="30">
        <f>IFERROR(_xlfn.XLOOKUP($B7028,'Ownership Metrics'!$A:$A,'Ownership Metrics'!$G:$G),"")</f>
        <v>30</v>
      </c>
      <c r="S7028" s="27" t="str">
        <f>IFERROR(_xlfn.XLOOKUP($B7028,'Ownership Metrics'!$A:$A,'Ownership Metrics'!$H:$H),"")</f>
        <v>Moderat</v>
      </c>
      <c r="T7028" s="27" t="str">
        <f>IFERROR(_xlfn.XLOOKUP($B7028,'Ownership Metrics'!$A:$A,'Ownership Metrics'!$I:$I),"")</f>
        <v>Sedang</v>
      </c>
      <c r="U7028" s="27">
        <f>IF(COUNTIFS($B$2:$B7028,$B7028,$D$2:$D7028,$D7028)=1,1,0)</f>
        <v>1</v>
      </c>
      <c r="V7028" s="27">
        <f t="shared" si="328"/>
        <v>5.52</v>
      </c>
      <c r="W7028" s="27">
        <f t="shared" si="329"/>
        <v>5</v>
      </c>
      <c r="X7028" s="27">
        <f t="shared" si="327"/>
        <v>5.5199992971999992</v>
      </c>
    </row>
    <row r="7029" spans="1:24" x14ac:dyDescent="0.25">
      <c r="A7029" s="26">
        <v>46265</v>
      </c>
      <c r="B7029" s="27" t="s">
        <v>11086</v>
      </c>
      <c r="C7029" s="27" t="s">
        <v>7076</v>
      </c>
      <c r="D7029" s="27" t="s">
        <v>2295</v>
      </c>
      <c r="E7029" s="27" t="s">
        <v>35</v>
      </c>
      <c r="F7029" s="27" t="s">
        <v>23</v>
      </c>
      <c r="G7029" s="27" t="s">
        <v>36</v>
      </c>
      <c r="H7029" s="27" t="s">
        <v>24</v>
      </c>
      <c r="I7029" s="28">
        <v>268413503</v>
      </c>
      <c r="J7029" s="28">
        <v>0</v>
      </c>
      <c r="K7029" s="28">
        <v>268413503</v>
      </c>
      <c r="L7029" s="29">
        <v>5.93</v>
      </c>
      <c r="M7029" s="29">
        <f>IFERROR(_xlfn.XLOOKUP($B7029,'Ownership Metrics'!$A:$A,'Ownership Metrics'!$B:$B),"")</f>
        <v>19.55</v>
      </c>
      <c r="N7029" s="28">
        <f>IFERROR(_xlfn.XLOOKUP($B7029,'Ownership Metrics'!$A:$A,'Ownership Metrics'!$C:$C),"")</f>
        <v>1400</v>
      </c>
      <c r="O7029" s="29">
        <f>IFERROR(_xlfn.XLOOKUP($B7029,'Ownership Metrics'!$A:$A,'Ownership Metrics'!$D:$D),"")</f>
        <v>34.020000000000003</v>
      </c>
      <c r="P7029" s="29">
        <f>IFERROR(_xlfn.XLOOKUP($B7029,'Ownership Metrics'!$A:$A,'Ownership Metrics'!$E:$E),"")</f>
        <v>49.66</v>
      </c>
      <c r="Q7029" s="30">
        <f>IFERROR(_xlfn.XLOOKUP($B7029,'Ownership Metrics'!$A:$A,'Ownership Metrics'!$F:$F),"")</f>
        <v>14</v>
      </c>
      <c r="R7029" s="30">
        <f>IFERROR(_xlfn.XLOOKUP($B7029,'Ownership Metrics'!$A:$A,'Ownership Metrics'!$G:$G),"")</f>
        <v>30</v>
      </c>
      <c r="S7029" s="27" t="str">
        <f>IFERROR(_xlfn.XLOOKUP($B7029,'Ownership Metrics'!$A:$A,'Ownership Metrics'!$H:$H),"")</f>
        <v>Moderat</v>
      </c>
      <c r="T7029" s="27" t="str">
        <f>IFERROR(_xlfn.XLOOKUP($B7029,'Ownership Metrics'!$A:$A,'Ownership Metrics'!$I:$I),"")</f>
        <v>Sedang</v>
      </c>
      <c r="U7029" s="27">
        <f>IF(COUNTIFS($B$2:$B7029,$B7029,$D$2:$D7029,$D7029)=1,1,0)</f>
        <v>1</v>
      </c>
      <c r="V7029" s="27">
        <f t="shared" si="328"/>
        <v>5.93</v>
      </c>
      <c r="W7029" s="27">
        <f t="shared" si="329"/>
        <v>4</v>
      </c>
      <c r="X7029" s="27">
        <f t="shared" si="327"/>
        <v>5.9299992970999993</v>
      </c>
    </row>
    <row r="7030" spans="1:24" x14ac:dyDescent="0.25">
      <c r="A7030" s="26">
        <v>46265</v>
      </c>
      <c r="B7030" s="27" t="s">
        <v>11086</v>
      </c>
      <c r="C7030" s="27" t="s">
        <v>7076</v>
      </c>
      <c r="D7030" s="27" t="s">
        <v>7082</v>
      </c>
      <c r="E7030" s="27" t="s">
        <v>35</v>
      </c>
      <c r="F7030" s="27" t="s">
        <v>32</v>
      </c>
      <c r="G7030" s="27" t="s">
        <v>181</v>
      </c>
      <c r="H7030" s="27" t="s">
        <v>64</v>
      </c>
      <c r="I7030" s="28">
        <v>45550131</v>
      </c>
      <c r="J7030" s="28">
        <v>0</v>
      </c>
      <c r="K7030" s="28">
        <v>45550131</v>
      </c>
      <c r="L7030" s="29">
        <v>1.01</v>
      </c>
      <c r="M7030" s="29">
        <f>IFERROR(_xlfn.XLOOKUP($B7030,'Ownership Metrics'!$A:$A,'Ownership Metrics'!$B:$B),"")</f>
        <v>19.55</v>
      </c>
      <c r="N7030" s="28">
        <f>IFERROR(_xlfn.XLOOKUP($B7030,'Ownership Metrics'!$A:$A,'Ownership Metrics'!$C:$C),"")</f>
        <v>1400</v>
      </c>
      <c r="O7030" s="29">
        <f>IFERROR(_xlfn.XLOOKUP($B7030,'Ownership Metrics'!$A:$A,'Ownership Metrics'!$D:$D),"")</f>
        <v>34.020000000000003</v>
      </c>
      <c r="P7030" s="29">
        <f>IFERROR(_xlfn.XLOOKUP($B7030,'Ownership Metrics'!$A:$A,'Ownership Metrics'!$E:$E),"")</f>
        <v>49.66</v>
      </c>
      <c r="Q7030" s="30">
        <f>IFERROR(_xlfn.XLOOKUP($B7030,'Ownership Metrics'!$A:$A,'Ownership Metrics'!$F:$F),"")</f>
        <v>14</v>
      </c>
      <c r="R7030" s="30">
        <f>IFERROR(_xlfn.XLOOKUP($B7030,'Ownership Metrics'!$A:$A,'Ownership Metrics'!$G:$G),"")</f>
        <v>30</v>
      </c>
      <c r="S7030" s="27" t="str">
        <f>IFERROR(_xlfn.XLOOKUP($B7030,'Ownership Metrics'!$A:$A,'Ownership Metrics'!$H:$H),"")</f>
        <v>Moderat</v>
      </c>
      <c r="T7030" s="27" t="str">
        <f>IFERROR(_xlfn.XLOOKUP($B7030,'Ownership Metrics'!$A:$A,'Ownership Metrics'!$I:$I),"")</f>
        <v>Sedang</v>
      </c>
      <c r="U7030" s="27">
        <f>IF(COUNTIFS($B$2:$B7030,$B7030,$D$2:$D7030,$D7030)=1,1,0)</f>
        <v>1</v>
      </c>
      <c r="V7030" s="27">
        <f t="shared" si="328"/>
        <v>1.01</v>
      </c>
      <c r="W7030" s="27">
        <f t="shared" si="329"/>
        <v>14</v>
      </c>
      <c r="X7030" s="27">
        <f t="shared" si="327"/>
        <v>1.009999297</v>
      </c>
    </row>
    <row r="7031" spans="1:24" x14ac:dyDescent="0.25">
      <c r="A7031" s="26">
        <v>46265</v>
      </c>
      <c r="B7031" s="27" t="s">
        <v>11086</v>
      </c>
      <c r="C7031" s="27" t="s">
        <v>7076</v>
      </c>
      <c r="D7031" s="27" t="s">
        <v>7083</v>
      </c>
      <c r="E7031" s="27" t="s">
        <v>72</v>
      </c>
      <c r="F7031" s="27" t="s">
        <v>23</v>
      </c>
      <c r="G7031" s="27"/>
      <c r="H7031" s="27" t="s">
        <v>24</v>
      </c>
      <c r="I7031" s="28">
        <v>93329284</v>
      </c>
      <c r="J7031" s="28">
        <v>0</v>
      </c>
      <c r="K7031" s="28">
        <v>93329284</v>
      </c>
      <c r="L7031" s="29">
        <v>2.06</v>
      </c>
      <c r="M7031" s="29">
        <f>IFERROR(_xlfn.XLOOKUP($B7031,'Ownership Metrics'!$A:$A,'Ownership Metrics'!$B:$B),"")</f>
        <v>19.55</v>
      </c>
      <c r="N7031" s="28">
        <f>IFERROR(_xlfn.XLOOKUP($B7031,'Ownership Metrics'!$A:$A,'Ownership Metrics'!$C:$C),"")</f>
        <v>1400</v>
      </c>
      <c r="O7031" s="29">
        <f>IFERROR(_xlfn.XLOOKUP($B7031,'Ownership Metrics'!$A:$A,'Ownership Metrics'!$D:$D),"")</f>
        <v>34.020000000000003</v>
      </c>
      <c r="P7031" s="29">
        <f>IFERROR(_xlfn.XLOOKUP($B7031,'Ownership Metrics'!$A:$A,'Ownership Metrics'!$E:$E),"")</f>
        <v>49.66</v>
      </c>
      <c r="Q7031" s="30">
        <f>IFERROR(_xlfn.XLOOKUP($B7031,'Ownership Metrics'!$A:$A,'Ownership Metrics'!$F:$F),"")</f>
        <v>14</v>
      </c>
      <c r="R7031" s="30">
        <f>IFERROR(_xlfn.XLOOKUP($B7031,'Ownership Metrics'!$A:$A,'Ownership Metrics'!$G:$G),"")</f>
        <v>30</v>
      </c>
      <c r="S7031" s="27" t="str">
        <f>IFERROR(_xlfn.XLOOKUP($B7031,'Ownership Metrics'!$A:$A,'Ownership Metrics'!$H:$H),"")</f>
        <v>Moderat</v>
      </c>
      <c r="T7031" s="27" t="str">
        <f>IFERROR(_xlfn.XLOOKUP($B7031,'Ownership Metrics'!$A:$A,'Ownership Metrics'!$I:$I),"")</f>
        <v>Sedang</v>
      </c>
      <c r="U7031" s="27">
        <f>IF(COUNTIFS($B$2:$B7031,$B7031,$D$2:$D7031,$D7031)=1,1,0)</f>
        <v>1</v>
      </c>
      <c r="V7031" s="27">
        <f t="shared" si="328"/>
        <v>2.06</v>
      </c>
      <c r="W7031" s="27">
        <f t="shared" si="329"/>
        <v>9</v>
      </c>
      <c r="X7031" s="27">
        <f t="shared" si="327"/>
        <v>2.0599992969000001</v>
      </c>
    </row>
    <row r="7032" spans="1:24" x14ac:dyDescent="0.25">
      <c r="A7032" s="26">
        <v>46265</v>
      </c>
      <c r="B7032" s="27" t="s">
        <v>11087</v>
      </c>
      <c r="C7032" s="27" t="s">
        <v>7085</v>
      </c>
      <c r="D7032" s="27" t="s">
        <v>7086</v>
      </c>
      <c r="E7032" s="27" t="s">
        <v>22</v>
      </c>
      <c r="F7032" s="27" t="s">
        <v>23</v>
      </c>
      <c r="G7032" s="27"/>
      <c r="H7032" s="27" t="s">
        <v>24</v>
      </c>
      <c r="I7032" s="28">
        <v>179569500</v>
      </c>
      <c r="J7032" s="28">
        <v>0</v>
      </c>
      <c r="K7032" s="28">
        <v>179569500</v>
      </c>
      <c r="L7032" s="29">
        <v>1.5</v>
      </c>
      <c r="M7032" s="29">
        <f>IFERROR(_xlfn.XLOOKUP($B7032,'Ownership Metrics'!$A:$A,'Ownership Metrics'!$B:$B),"")</f>
        <v>76.400000000000006</v>
      </c>
      <c r="N7032" s="28">
        <f>IFERROR(_xlfn.XLOOKUP($B7032,'Ownership Metrics'!$A:$A,'Ownership Metrics'!$C:$C),"")</f>
        <v>60</v>
      </c>
      <c r="O7032" s="29">
        <f>IFERROR(_xlfn.XLOOKUP($B7032,'Ownership Metrics'!$A:$A,'Ownership Metrics'!$D:$D),"")</f>
        <v>4.8</v>
      </c>
      <c r="P7032" s="29">
        <f>IFERROR(_xlfn.XLOOKUP($B7032,'Ownership Metrics'!$A:$A,'Ownership Metrics'!$E:$E),"")</f>
        <v>10.83</v>
      </c>
      <c r="Q7032" s="30">
        <f>IFERROR(_xlfn.XLOOKUP($B7032,'Ownership Metrics'!$A:$A,'Ownership Metrics'!$F:$F),"")</f>
        <v>13</v>
      </c>
      <c r="R7032" s="30">
        <f>IFERROR(_xlfn.XLOOKUP($B7032,'Ownership Metrics'!$A:$A,'Ownership Metrics'!$G:$G),"")</f>
        <v>11</v>
      </c>
      <c r="S7032" s="27" t="str">
        <f>IFERROR(_xlfn.XLOOKUP($B7032,'Ownership Metrics'!$A:$A,'Ownership Metrics'!$H:$H),"")</f>
        <v>Tersebar</v>
      </c>
      <c r="T7032" s="27" t="str">
        <f>IFERROR(_xlfn.XLOOKUP($B7032,'Ownership Metrics'!$A:$A,'Ownership Metrics'!$I:$I),"")</f>
        <v>Rendah</v>
      </c>
      <c r="U7032" s="27">
        <f>IF(COUNTIFS($B$2:$B7032,$B7032,$D$2:$D7032,$D7032)=1,1,0)</f>
        <v>1</v>
      </c>
      <c r="V7032" s="27">
        <f t="shared" si="328"/>
        <v>1.5</v>
      </c>
      <c r="W7032" s="27">
        <f t="shared" si="329"/>
        <v>5</v>
      </c>
      <c r="X7032" s="27">
        <f t="shared" si="327"/>
        <v>1.4999992968</v>
      </c>
    </row>
    <row r="7033" spans="1:24" x14ac:dyDescent="0.25">
      <c r="A7033" s="26">
        <v>46265</v>
      </c>
      <c r="B7033" s="27" t="s">
        <v>11087</v>
      </c>
      <c r="C7033" s="27" t="s">
        <v>7085</v>
      </c>
      <c r="D7033" s="27" t="s">
        <v>4589</v>
      </c>
      <c r="E7033" s="27" t="s">
        <v>22</v>
      </c>
      <c r="F7033" s="27" t="s">
        <v>23</v>
      </c>
      <c r="G7033" s="27"/>
      <c r="H7033" s="27" t="s">
        <v>24</v>
      </c>
      <c r="I7033" s="28">
        <v>167975500</v>
      </c>
      <c r="J7033" s="28">
        <v>0</v>
      </c>
      <c r="K7033" s="28">
        <v>167975500</v>
      </c>
      <c r="L7033" s="29">
        <v>1.41</v>
      </c>
      <c r="M7033" s="29">
        <f>IFERROR(_xlfn.XLOOKUP($B7033,'Ownership Metrics'!$A:$A,'Ownership Metrics'!$B:$B),"")</f>
        <v>76.400000000000006</v>
      </c>
      <c r="N7033" s="28">
        <f>IFERROR(_xlfn.XLOOKUP($B7033,'Ownership Metrics'!$A:$A,'Ownership Metrics'!$C:$C),"")</f>
        <v>60</v>
      </c>
      <c r="O7033" s="29">
        <f>IFERROR(_xlfn.XLOOKUP($B7033,'Ownership Metrics'!$A:$A,'Ownership Metrics'!$D:$D),"")</f>
        <v>4.8</v>
      </c>
      <c r="P7033" s="29">
        <f>IFERROR(_xlfn.XLOOKUP($B7033,'Ownership Metrics'!$A:$A,'Ownership Metrics'!$E:$E),"")</f>
        <v>10.83</v>
      </c>
      <c r="Q7033" s="30">
        <f>IFERROR(_xlfn.XLOOKUP($B7033,'Ownership Metrics'!$A:$A,'Ownership Metrics'!$F:$F),"")</f>
        <v>13</v>
      </c>
      <c r="R7033" s="30">
        <f>IFERROR(_xlfn.XLOOKUP($B7033,'Ownership Metrics'!$A:$A,'Ownership Metrics'!$G:$G),"")</f>
        <v>11</v>
      </c>
      <c r="S7033" s="27" t="str">
        <f>IFERROR(_xlfn.XLOOKUP($B7033,'Ownership Metrics'!$A:$A,'Ownership Metrics'!$H:$H),"")</f>
        <v>Tersebar</v>
      </c>
      <c r="T7033" s="27" t="str">
        <f>IFERROR(_xlfn.XLOOKUP($B7033,'Ownership Metrics'!$A:$A,'Ownership Metrics'!$I:$I),"")</f>
        <v>Rendah</v>
      </c>
      <c r="U7033" s="27">
        <f>IF(COUNTIFS($B$2:$B7033,$B7033,$D$2:$D7033,$D7033)=1,1,0)</f>
        <v>1</v>
      </c>
      <c r="V7033" s="27">
        <f t="shared" si="328"/>
        <v>1.41</v>
      </c>
      <c r="W7033" s="27">
        <f t="shared" si="329"/>
        <v>7</v>
      </c>
      <c r="X7033" s="27">
        <f t="shared" si="327"/>
        <v>1.4099992966999999</v>
      </c>
    </row>
    <row r="7034" spans="1:24" x14ac:dyDescent="0.25">
      <c r="A7034" s="26">
        <v>46265</v>
      </c>
      <c r="B7034" s="27" t="s">
        <v>11087</v>
      </c>
      <c r="C7034" s="27" t="s">
        <v>7085</v>
      </c>
      <c r="D7034" s="27" t="s">
        <v>7087</v>
      </c>
      <c r="E7034" s="27" t="s">
        <v>22</v>
      </c>
      <c r="F7034" s="27" t="s">
        <v>23</v>
      </c>
      <c r="G7034" s="27"/>
      <c r="H7034" s="27" t="s">
        <v>24</v>
      </c>
      <c r="I7034" s="28">
        <v>190420000</v>
      </c>
      <c r="J7034" s="28">
        <v>0</v>
      </c>
      <c r="K7034" s="28">
        <v>190420000</v>
      </c>
      <c r="L7034" s="29">
        <v>1.59</v>
      </c>
      <c r="M7034" s="29">
        <f>IFERROR(_xlfn.XLOOKUP($B7034,'Ownership Metrics'!$A:$A,'Ownership Metrics'!$B:$B),"")</f>
        <v>76.400000000000006</v>
      </c>
      <c r="N7034" s="28">
        <f>IFERROR(_xlfn.XLOOKUP($B7034,'Ownership Metrics'!$A:$A,'Ownership Metrics'!$C:$C),"")</f>
        <v>60</v>
      </c>
      <c r="O7034" s="29">
        <f>IFERROR(_xlfn.XLOOKUP($B7034,'Ownership Metrics'!$A:$A,'Ownership Metrics'!$D:$D),"")</f>
        <v>4.8</v>
      </c>
      <c r="P7034" s="29">
        <f>IFERROR(_xlfn.XLOOKUP($B7034,'Ownership Metrics'!$A:$A,'Ownership Metrics'!$E:$E),"")</f>
        <v>10.83</v>
      </c>
      <c r="Q7034" s="30">
        <f>IFERROR(_xlfn.XLOOKUP($B7034,'Ownership Metrics'!$A:$A,'Ownership Metrics'!$F:$F),"")</f>
        <v>13</v>
      </c>
      <c r="R7034" s="30">
        <f>IFERROR(_xlfn.XLOOKUP($B7034,'Ownership Metrics'!$A:$A,'Ownership Metrics'!$G:$G),"")</f>
        <v>11</v>
      </c>
      <c r="S7034" s="27" t="str">
        <f>IFERROR(_xlfn.XLOOKUP($B7034,'Ownership Metrics'!$A:$A,'Ownership Metrics'!$H:$H),"")</f>
        <v>Tersebar</v>
      </c>
      <c r="T7034" s="27" t="str">
        <f>IFERROR(_xlfn.XLOOKUP($B7034,'Ownership Metrics'!$A:$A,'Ownership Metrics'!$I:$I),"")</f>
        <v>Rendah</v>
      </c>
      <c r="U7034" s="27">
        <f>IF(COUNTIFS($B$2:$B7034,$B7034,$D$2:$D7034,$D7034)=1,1,0)</f>
        <v>1</v>
      </c>
      <c r="V7034" s="27">
        <f t="shared" si="328"/>
        <v>1.59</v>
      </c>
      <c r="W7034" s="27">
        <f t="shared" si="329"/>
        <v>4</v>
      </c>
      <c r="X7034" s="27">
        <f t="shared" si="327"/>
        <v>1.5899992966000001</v>
      </c>
    </row>
    <row r="7035" spans="1:24" x14ac:dyDescent="0.25">
      <c r="A7035" s="26">
        <v>46265</v>
      </c>
      <c r="B7035" s="27" t="s">
        <v>11087</v>
      </c>
      <c r="C7035" s="27" t="s">
        <v>7085</v>
      </c>
      <c r="D7035" s="27" t="s">
        <v>7088</v>
      </c>
      <c r="E7035" s="27" t="s">
        <v>83</v>
      </c>
      <c r="F7035" s="27" t="s">
        <v>23</v>
      </c>
      <c r="G7035" s="27"/>
      <c r="H7035" s="27" t="s">
        <v>24</v>
      </c>
      <c r="I7035" s="28">
        <v>477563310</v>
      </c>
      <c r="J7035" s="28">
        <v>0</v>
      </c>
      <c r="K7035" s="28">
        <v>477563310</v>
      </c>
      <c r="L7035" s="29">
        <v>4</v>
      </c>
      <c r="M7035" s="29">
        <f>IFERROR(_xlfn.XLOOKUP($B7035,'Ownership Metrics'!$A:$A,'Ownership Metrics'!$B:$B),"")</f>
        <v>76.400000000000006</v>
      </c>
      <c r="N7035" s="28">
        <f>IFERROR(_xlfn.XLOOKUP($B7035,'Ownership Metrics'!$A:$A,'Ownership Metrics'!$C:$C),"")</f>
        <v>60</v>
      </c>
      <c r="O7035" s="29">
        <f>IFERROR(_xlfn.XLOOKUP($B7035,'Ownership Metrics'!$A:$A,'Ownership Metrics'!$D:$D),"")</f>
        <v>4.8</v>
      </c>
      <c r="P7035" s="29">
        <f>IFERROR(_xlfn.XLOOKUP($B7035,'Ownership Metrics'!$A:$A,'Ownership Metrics'!$E:$E),"")</f>
        <v>10.83</v>
      </c>
      <c r="Q7035" s="30">
        <f>IFERROR(_xlfn.XLOOKUP($B7035,'Ownership Metrics'!$A:$A,'Ownership Metrics'!$F:$F),"")</f>
        <v>13</v>
      </c>
      <c r="R7035" s="30">
        <f>IFERROR(_xlfn.XLOOKUP($B7035,'Ownership Metrics'!$A:$A,'Ownership Metrics'!$G:$G),"")</f>
        <v>11</v>
      </c>
      <c r="S7035" s="27" t="str">
        <f>IFERROR(_xlfn.XLOOKUP($B7035,'Ownership Metrics'!$A:$A,'Ownership Metrics'!$H:$H),"")</f>
        <v>Tersebar</v>
      </c>
      <c r="T7035" s="27" t="str">
        <f>IFERROR(_xlfn.XLOOKUP($B7035,'Ownership Metrics'!$A:$A,'Ownership Metrics'!$I:$I),"")</f>
        <v>Rendah</v>
      </c>
      <c r="U7035" s="27">
        <f>IF(COUNTIFS($B$2:$B7035,$B7035,$D$2:$D7035,$D7035)=1,1,0)</f>
        <v>1</v>
      </c>
      <c r="V7035" s="27">
        <f t="shared" si="328"/>
        <v>4</v>
      </c>
      <c r="W7035" s="27">
        <f t="shared" si="329"/>
        <v>2</v>
      </c>
      <c r="X7035" s="27">
        <f t="shared" si="327"/>
        <v>3.9999992965</v>
      </c>
    </row>
    <row r="7036" spans="1:24" x14ac:dyDescent="0.25">
      <c r="A7036" s="26">
        <v>46265</v>
      </c>
      <c r="B7036" s="27" t="s">
        <v>11087</v>
      </c>
      <c r="C7036" s="27" t="s">
        <v>7085</v>
      </c>
      <c r="D7036" s="27" t="s">
        <v>7089</v>
      </c>
      <c r="E7036" s="27" t="s">
        <v>22</v>
      </c>
      <c r="F7036" s="27" t="s">
        <v>23</v>
      </c>
      <c r="G7036" s="27"/>
      <c r="H7036" s="27"/>
      <c r="I7036" s="28">
        <v>0</v>
      </c>
      <c r="J7036" s="28">
        <v>155820000</v>
      </c>
      <c r="K7036" s="28">
        <v>155820000</v>
      </c>
      <c r="L7036" s="29">
        <v>1.31</v>
      </c>
      <c r="M7036" s="29">
        <f>IFERROR(_xlfn.XLOOKUP($B7036,'Ownership Metrics'!$A:$A,'Ownership Metrics'!$B:$B),"")</f>
        <v>76.400000000000006</v>
      </c>
      <c r="N7036" s="28">
        <f>IFERROR(_xlfn.XLOOKUP($B7036,'Ownership Metrics'!$A:$A,'Ownership Metrics'!$C:$C),"")</f>
        <v>60</v>
      </c>
      <c r="O7036" s="29">
        <f>IFERROR(_xlfn.XLOOKUP($B7036,'Ownership Metrics'!$A:$A,'Ownership Metrics'!$D:$D),"")</f>
        <v>4.8</v>
      </c>
      <c r="P7036" s="29">
        <f>IFERROR(_xlfn.XLOOKUP($B7036,'Ownership Metrics'!$A:$A,'Ownership Metrics'!$E:$E),"")</f>
        <v>10.83</v>
      </c>
      <c r="Q7036" s="30">
        <f>IFERROR(_xlfn.XLOOKUP($B7036,'Ownership Metrics'!$A:$A,'Ownership Metrics'!$F:$F),"")</f>
        <v>13</v>
      </c>
      <c r="R7036" s="30">
        <f>IFERROR(_xlfn.XLOOKUP($B7036,'Ownership Metrics'!$A:$A,'Ownership Metrics'!$G:$G),"")</f>
        <v>11</v>
      </c>
      <c r="S7036" s="27" t="str">
        <f>IFERROR(_xlfn.XLOOKUP($B7036,'Ownership Metrics'!$A:$A,'Ownership Metrics'!$H:$H),"")</f>
        <v>Tersebar</v>
      </c>
      <c r="T7036" s="27" t="str">
        <f>IFERROR(_xlfn.XLOOKUP($B7036,'Ownership Metrics'!$A:$A,'Ownership Metrics'!$I:$I),"")</f>
        <v>Rendah</v>
      </c>
      <c r="U7036" s="27">
        <f>IF(COUNTIFS($B$2:$B7036,$B7036,$D$2:$D7036,$D7036)=1,1,0)</f>
        <v>1</v>
      </c>
      <c r="V7036" s="27">
        <f t="shared" si="328"/>
        <v>1.31</v>
      </c>
      <c r="W7036" s="27">
        <f t="shared" si="329"/>
        <v>8</v>
      </c>
      <c r="X7036" s="27">
        <f t="shared" si="327"/>
        <v>1.3099992964</v>
      </c>
    </row>
    <row r="7037" spans="1:24" x14ac:dyDescent="0.25">
      <c r="A7037" s="26">
        <v>46265</v>
      </c>
      <c r="B7037" s="27" t="s">
        <v>11087</v>
      </c>
      <c r="C7037" s="27" t="s">
        <v>7085</v>
      </c>
      <c r="D7037" s="27" t="s">
        <v>7090</v>
      </c>
      <c r="E7037" s="27" t="s">
        <v>83</v>
      </c>
      <c r="F7037" s="27" t="s">
        <v>32</v>
      </c>
      <c r="G7037" s="27"/>
      <c r="H7037" s="27" t="s">
        <v>62</v>
      </c>
      <c r="I7037" s="28">
        <v>123707400</v>
      </c>
      <c r="J7037" s="28">
        <v>0</v>
      </c>
      <c r="K7037" s="28">
        <v>123707400</v>
      </c>
      <c r="L7037" s="29">
        <v>1.04</v>
      </c>
      <c r="M7037" s="29">
        <f>IFERROR(_xlfn.XLOOKUP($B7037,'Ownership Metrics'!$A:$A,'Ownership Metrics'!$B:$B),"")</f>
        <v>76.400000000000006</v>
      </c>
      <c r="N7037" s="28">
        <f>IFERROR(_xlfn.XLOOKUP($B7037,'Ownership Metrics'!$A:$A,'Ownership Metrics'!$C:$C),"")</f>
        <v>60</v>
      </c>
      <c r="O7037" s="29">
        <f>IFERROR(_xlfn.XLOOKUP($B7037,'Ownership Metrics'!$A:$A,'Ownership Metrics'!$D:$D),"")</f>
        <v>4.8</v>
      </c>
      <c r="P7037" s="29">
        <f>IFERROR(_xlfn.XLOOKUP($B7037,'Ownership Metrics'!$A:$A,'Ownership Metrics'!$E:$E),"")</f>
        <v>10.83</v>
      </c>
      <c r="Q7037" s="30">
        <f>IFERROR(_xlfn.XLOOKUP($B7037,'Ownership Metrics'!$A:$A,'Ownership Metrics'!$F:$F),"")</f>
        <v>13</v>
      </c>
      <c r="R7037" s="30">
        <f>IFERROR(_xlfn.XLOOKUP($B7037,'Ownership Metrics'!$A:$A,'Ownership Metrics'!$G:$G),"")</f>
        <v>11</v>
      </c>
      <c r="S7037" s="27" t="str">
        <f>IFERROR(_xlfn.XLOOKUP($B7037,'Ownership Metrics'!$A:$A,'Ownership Metrics'!$H:$H),"")</f>
        <v>Tersebar</v>
      </c>
      <c r="T7037" s="27" t="str">
        <f>IFERROR(_xlfn.XLOOKUP($B7037,'Ownership Metrics'!$A:$A,'Ownership Metrics'!$I:$I),"")</f>
        <v>Rendah</v>
      </c>
      <c r="U7037" s="27">
        <f>IF(COUNTIFS($B$2:$B7037,$B7037,$D$2:$D7037,$D7037)=1,1,0)</f>
        <v>1</v>
      </c>
      <c r="V7037" s="27">
        <f t="shared" si="328"/>
        <v>1.04</v>
      </c>
      <c r="W7037" s="27">
        <f t="shared" si="329"/>
        <v>12</v>
      </c>
      <c r="X7037" s="27">
        <f t="shared" si="327"/>
        <v>1.0399992963</v>
      </c>
    </row>
    <row r="7038" spans="1:24" x14ac:dyDescent="0.25">
      <c r="A7038" s="26">
        <v>46265</v>
      </c>
      <c r="B7038" s="27" t="s">
        <v>11087</v>
      </c>
      <c r="C7038" s="27" t="s">
        <v>7085</v>
      </c>
      <c r="D7038" s="27" t="s">
        <v>7091</v>
      </c>
      <c r="E7038" s="27" t="s">
        <v>35</v>
      </c>
      <c r="F7038" s="27" t="s">
        <v>23</v>
      </c>
      <c r="G7038" s="27" t="s">
        <v>36</v>
      </c>
      <c r="H7038" s="27" t="s">
        <v>24</v>
      </c>
      <c r="I7038" s="28">
        <v>129709400</v>
      </c>
      <c r="J7038" s="28">
        <v>0</v>
      </c>
      <c r="K7038" s="28">
        <v>129709400</v>
      </c>
      <c r="L7038" s="29">
        <v>1.0900000000000001</v>
      </c>
      <c r="M7038" s="29">
        <f>IFERROR(_xlfn.XLOOKUP($B7038,'Ownership Metrics'!$A:$A,'Ownership Metrics'!$B:$B),"")</f>
        <v>76.400000000000006</v>
      </c>
      <c r="N7038" s="28">
        <f>IFERROR(_xlfn.XLOOKUP($B7038,'Ownership Metrics'!$A:$A,'Ownership Metrics'!$C:$C),"")</f>
        <v>60</v>
      </c>
      <c r="O7038" s="29">
        <f>IFERROR(_xlfn.XLOOKUP($B7038,'Ownership Metrics'!$A:$A,'Ownership Metrics'!$D:$D),"")</f>
        <v>4.8</v>
      </c>
      <c r="P7038" s="29">
        <f>IFERROR(_xlfn.XLOOKUP($B7038,'Ownership Metrics'!$A:$A,'Ownership Metrics'!$E:$E),"")</f>
        <v>10.83</v>
      </c>
      <c r="Q7038" s="30">
        <f>IFERROR(_xlfn.XLOOKUP($B7038,'Ownership Metrics'!$A:$A,'Ownership Metrics'!$F:$F),"")</f>
        <v>13</v>
      </c>
      <c r="R7038" s="30">
        <f>IFERROR(_xlfn.XLOOKUP($B7038,'Ownership Metrics'!$A:$A,'Ownership Metrics'!$G:$G),"")</f>
        <v>11</v>
      </c>
      <c r="S7038" s="27" t="str">
        <f>IFERROR(_xlfn.XLOOKUP($B7038,'Ownership Metrics'!$A:$A,'Ownership Metrics'!$H:$H),"")</f>
        <v>Tersebar</v>
      </c>
      <c r="T7038" s="27" t="str">
        <f>IFERROR(_xlfn.XLOOKUP($B7038,'Ownership Metrics'!$A:$A,'Ownership Metrics'!$I:$I),"")</f>
        <v>Rendah</v>
      </c>
      <c r="U7038" s="27">
        <f>IF(COUNTIFS($B$2:$B7038,$B7038,$D$2:$D7038,$D7038)=1,1,0)</f>
        <v>1</v>
      </c>
      <c r="V7038" s="27">
        <f t="shared" si="328"/>
        <v>1.0900000000000001</v>
      </c>
      <c r="W7038" s="27">
        <f t="shared" si="329"/>
        <v>11</v>
      </c>
      <c r="X7038" s="27">
        <f t="shared" si="327"/>
        <v>1.0899992962</v>
      </c>
    </row>
    <row r="7039" spans="1:24" x14ac:dyDescent="0.25">
      <c r="A7039" s="26">
        <v>46265</v>
      </c>
      <c r="B7039" s="27" t="s">
        <v>11087</v>
      </c>
      <c r="C7039" s="27" t="s">
        <v>7085</v>
      </c>
      <c r="D7039" s="27" t="s">
        <v>7092</v>
      </c>
      <c r="E7039" s="27" t="s">
        <v>35</v>
      </c>
      <c r="F7039" s="27" t="s">
        <v>23</v>
      </c>
      <c r="G7039" s="27" t="s">
        <v>36</v>
      </c>
      <c r="H7039" s="27" t="s">
        <v>24</v>
      </c>
      <c r="I7039" s="28">
        <v>134959900</v>
      </c>
      <c r="J7039" s="28">
        <v>0</v>
      </c>
      <c r="K7039" s="28">
        <v>134959900</v>
      </c>
      <c r="L7039" s="29">
        <v>1.1299999999999999</v>
      </c>
      <c r="M7039" s="29">
        <f>IFERROR(_xlfn.XLOOKUP($B7039,'Ownership Metrics'!$A:$A,'Ownership Metrics'!$B:$B),"")</f>
        <v>76.400000000000006</v>
      </c>
      <c r="N7039" s="28">
        <f>IFERROR(_xlfn.XLOOKUP($B7039,'Ownership Metrics'!$A:$A,'Ownership Metrics'!$C:$C),"")</f>
        <v>60</v>
      </c>
      <c r="O7039" s="29">
        <f>IFERROR(_xlfn.XLOOKUP($B7039,'Ownership Metrics'!$A:$A,'Ownership Metrics'!$D:$D),"")</f>
        <v>4.8</v>
      </c>
      <c r="P7039" s="29">
        <f>IFERROR(_xlfn.XLOOKUP($B7039,'Ownership Metrics'!$A:$A,'Ownership Metrics'!$E:$E),"")</f>
        <v>10.83</v>
      </c>
      <c r="Q7039" s="30">
        <f>IFERROR(_xlfn.XLOOKUP($B7039,'Ownership Metrics'!$A:$A,'Ownership Metrics'!$F:$F),"")</f>
        <v>13</v>
      </c>
      <c r="R7039" s="30">
        <f>IFERROR(_xlfn.XLOOKUP($B7039,'Ownership Metrics'!$A:$A,'Ownership Metrics'!$G:$G),"")</f>
        <v>11</v>
      </c>
      <c r="S7039" s="27" t="str">
        <f>IFERROR(_xlfn.XLOOKUP($B7039,'Ownership Metrics'!$A:$A,'Ownership Metrics'!$H:$H),"")</f>
        <v>Tersebar</v>
      </c>
      <c r="T7039" s="27" t="str">
        <f>IFERROR(_xlfn.XLOOKUP($B7039,'Ownership Metrics'!$A:$A,'Ownership Metrics'!$I:$I),"")</f>
        <v>Rendah</v>
      </c>
      <c r="U7039" s="27">
        <f>IF(COUNTIFS($B$2:$B7039,$B7039,$D$2:$D7039,$D7039)=1,1,0)</f>
        <v>1</v>
      </c>
      <c r="V7039" s="27">
        <f t="shared" si="328"/>
        <v>1.1299999999999999</v>
      </c>
      <c r="W7039" s="27">
        <f t="shared" si="329"/>
        <v>10</v>
      </c>
      <c r="X7039" s="27">
        <f t="shared" si="327"/>
        <v>1.1299992960999998</v>
      </c>
    </row>
    <row r="7040" spans="1:24" x14ac:dyDescent="0.25">
      <c r="A7040" s="26">
        <v>46265</v>
      </c>
      <c r="B7040" s="27" t="s">
        <v>11087</v>
      </c>
      <c r="C7040" s="27" t="s">
        <v>7085</v>
      </c>
      <c r="D7040" s="27" t="s">
        <v>7093</v>
      </c>
      <c r="E7040" s="27" t="s">
        <v>35</v>
      </c>
      <c r="F7040" s="27" t="s">
        <v>23</v>
      </c>
      <c r="G7040" s="27" t="s">
        <v>36</v>
      </c>
      <c r="H7040" s="27" t="s">
        <v>24</v>
      </c>
      <c r="I7040" s="28">
        <v>144559500</v>
      </c>
      <c r="J7040" s="28">
        <v>0</v>
      </c>
      <c r="K7040" s="28">
        <v>144559500</v>
      </c>
      <c r="L7040" s="29">
        <v>1.21</v>
      </c>
      <c r="M7040" s="29">
        <f>IFERROR(_xlfn.XLOOKUP($B7040,'Ownership Metrics'!$A:$A,'Ownership Metrics'!$B:$B),"")</f>
        <v>76.400000000000006</v>
      </c>
      <c r="N7040" s="28">
        <f>IFERROR(_xlfn.XLOOKUP($B7040,'Ownership Metrics'!$A:$A,'Ownership Metrics'!$C:$C),"")</f>
        <v>60</v>
      </c>
      <c r="O7040" s="29">
        <f>IFERROR(_xlfn.XLOOKUP($B7040,'Ownership Metrics'!$A:$A,'Ownership Metrics'!$D:$D),"")</f>
        <v>4.8</v>
      </c>
      <c r="P7040" s="29">
        <f>IFERROR(_xlfn.XLOOKUP($B7040,'Ownership Metrics'!$A:$A,'Ownership Metrics'!$E:$E),"")</f>
        <v>10.83</v>
      </c>
      <c r="Q7040" s="30">
        <f>IFERROR(_xlfn.XLOOKUP($B7040,'Ownership Metrics'!$A:$A,'Ownership Metrics'!$F:$F),"")</f>
        <v>13</v>
      </c>
      <c r="R7040" s="30">
        <f>IFERROR(_xlfn.XLOOKUP($B7040,'Ownership Metrics'!$A:$A,'Ownership Metrics'!$G:$G),"")</f>
        <v>11</v>
      </c>
      <c r="S7040" s="27" t="str">
        <f>IFERROR(_xlfn.XLOOKUP($B7040,'Ownership Metrics'!$A:$A,'Ownership Metrics'!$H:$H),"")</f>
        <v>Tersebar</v>
      </c>
      <c r="T7040" s="27" t="str">
        <f>IFERROR(_xlfn.XLOOKUP($B7040,'Ownership Metrics'!$A:$A,'Ownership Metrics'!$I:$I),"")</f>
        <v>Rendah</v>
      </c>
      <c r="U7040" s="27">
        <f>IF(COUNTIFS($B$2:$B7040,$B7040,$D$2:$D7040,$D7040)=1,1,0)</f>
        <v>1</v>
      </c>
      <c r="V7040" s="27">
        <f t="shared" si="328"/>
        <v>1.21</v>
      </c>
      <c r="W7040" s="27">
        <f t="shared" si="329"/>
        <v>9</v>
      </c>
      <c r="X7040" s="27">
        <f t="shared" si="327"/>
        <v>1.2099992959999999</v>
      </c>
    </row>
    <row r="7041" spans="1:24" x14ac:dyDescent="0.25">
      <c r="A7041" s="26">
        <v>46265</v>
      </c>
      <c r="B7041" s="27" t="s">
        <v>11087</v>
      </c>
      <c r="C7041" s="27" t="s">
        <v>7085</v>
      </c>
      <c r="D7041" s="27" t="s">
        <v>360</v>
      </c>
      <c r="E7041" s="27" t="s">
        <v>35</v>
      </c>
      <c r="F7041" s="27" t="s">
        <v>23</v>
      </c>
      <c r="G7041" s="27" t="s">
        <v>36</v>
      </c>
      <c r="H7041" s="27" t="s">
        <v>24</v>
      </c>
      <c r="I7041" s="28">
        <v>241957900</v>
      </c>
      <c r="J7041" s="28">
        <v>0</v>
      </c>
      <c r="K7041" s="28">
        <v>241957900</v>
      </c>
      <c r="L7041" s="29">
        <v>2.0299999999999998</v>
      </c>
      <c r="M7041" s="29">
        <f>IFERROR(_xlfn.XLOOKUP($B7041,'Ownership Metrics'!$A:$A,'Ownership Metrics'!$B:$B),"")</f>
        <v>76.400000000000006</v>
      </c>
      <c r="N7041" s="28">
        <f>IFERROR(_xlfn.XLOOKUP($B7041,'Ownership Metrics'!$A:$A,'Ownership Metrics'!$C:$C),"")</f>
        <v>60</v>
      </c>
      <c r="O7041" s="29">
        <f>IFERROR(_xlfn.XLOOKUP($B7041,'Ownership Metrics'!$A:$A,'Ownership Metrics'!$D:$D),"")</f>
        <v>4.8</v>
      </c>
      <c r="P7041" s="29">
        <f>IFERROR(_xlfn.XLOOKUP($B7041,'Ownership Metrics'!$A:$A,'Ownership Metrics'!$E:$E),"")</f>
        <v>10.83</v>
      </c>
      <c r="Q7041" s="30">
        <f>IFERROR(_xlfn.XLOOKUP($B7041,'Ownership Metrics'!$A:$A,'Ownership Metrics'!$F:$F),"")</f>
        <v>13</v>
      </c>
      <c r="R7041" s="30">
        <f>IFERROR(_xlfn.XLOOKUP($B7041,'Ownership Metrics'!$A:$A,'Ownership Metrics'!$G:$G),"")</f>
        <v>11</v>
      </c>
      <c r="S7041" s="27" t="str">
        <f>IFERROR(_xlfn.XLOOKUP($B7041,'Ownership Metrics'!$A:$A,'Ownership Metrics'!$H:$H),"")</f>
        <v>Tersebar</v>
      </c>
      <c r="T7041" s="27" t="str">
        <f>IFERROR(_xlfn.XLOOKUP($B7041,'Ownership Metrics'!$A:$A,'Ownership Metrics'!$I:$I),"")</f>
        <v>Rendah</v>
      </c>
      <c r="U7041" s="27">
        <f>IF(COUNTIFS($B$2:$B7041,$B7041,$D$2:$D7041,$D7041)=1,1,0)</f>
        <v>1</v>
      </c>
      <c r="V7041" s="27">
        <f t="shared" si="328"/>
        <v>2.0299999999999998</v>
      </c>
      <c r="W7041" s="27">
        <f t="shared" si="329"/>
        <v>3</v>
      </c>
      <c r="X7041" s="27">
        <f t="shared" si="327"/>
        <v>2.0299992958999997</v>
      </c>
    </row>
    <row r="7042" spans="1:24" x14ac:dyDescent="0.25">
      <c r="A7042" s="26">
        <v>46265</v>
      </c>
      <c r="B7042" s="27" t="s">
        <v>11087</v>
      </c>
      <c r="C7042" s="27" t="s">
        <v>7085</v>
      </c>
      <c r="D7042" s="27" t="s">
        <v>7094</v>
      </c>
      <c r="E7042" s="27" t="s">
        <v>35</v>
      </c>
      <c r="F7042" s="27" t="s">
        <v>23</v>
      </c>
      <c r="G7042" s="27" t="s">
        <v>36</v>
      </c>
      <c r="H7042" s="27" t="s">
        <v>24</v>
      </c>
      <c r="I7042" s="28">
        <v>177821000</v>
      </c>
      <c r="J7042" s="28">
        <v>0</v>
      </c>
      <c r="K7042" s="28">
        <v>177821000</v>
      </c>
      <c r="L7042" s="29">
        <v>1.49</v>
      </c>
      <c r="M7042" s="29">
        <f>IFERROR(_xlfn.XLOOKUP($B7042,'Ownership Metrics'!$A:$A,'Ownership Metrics'!$B:$B),"")</f>
        <v>76.400000000000006</v>
      </c>
      <c r="N7042" s="28">
        <f>IFERROR(_xlfn.XLOOKUP($B7042,'Ownership Metrics'!$A:$A,'Ownership Metrics'!$C:$C),"")</f>
        <v>60</v>
      </c>
      <c r="O7042" s="29">
        <f>IFERROR(_xlfn.XLOOKUP($B7042,'Ownership Metrics'!$A:$A,'Ownership Metrics'!$D:$D),"")</f>
        <v>4.8</v>
      </c>
      <c r="P7042" s="29">
        <f>IFERROR(_xlfn.XLOOKUP($B7042,'Ownership Metrics'!$A:$A,'Ownership Metrics'!$E:$E),"")</f>
        <v>10.83</v>
      </c>
      <c r="Q7042" s="30">
        <f>IFERROR(_xlfn.XLOOKUP($B7042,'Ownership Metrics'!$A:$A,'Ownership Metrics'!$F:$F),"")</f>
        <v>13</v>
      </c>
      <c r="R7042" s="30">
        <f>IFERROR(_xlfn.XLOOKUP($B7042,'Ownership Metrics'!$A:$A,'Ownership Metrics'!$G:$G),"")</f>
        <v>11</v>
      </c>
      <c r="S7042" s="27" t="str">
        <f>IFERROR(_xlfn.XLOOKUP($B7042,'Ownership Metrics'!$A:$A,'Ownership Metrics'!$H:$H),"")</f>
        <v>Tersebar</v>
      </c>
      <c r="T7042" s="27" t="str">
        <f>IFERROR(_xlfn.XLOOKUP($B7042,'Ownership Metrics'!$A:$A,'Ownership Metrics'!$I:$I),"")</f>
        <v>Rendah</v>
      </c>
      <c r="U7042" s="27">
        <f>IF(COUNTIFS($B$2:$B7042,$B7042,$D$2:$D7042,$D7042)=1,1,0)</f>
        <v>1</v>
      </c>
      <c r="V7042" s="27">
        <f t="shared" si="328"/>
        <v>1.49</v>
      </c>
      <c r="W7042" s="27">
        <f t="shared" si="329"/>
        <v>6</v>
      </c>
      <c r="X7042" s="27">
        <f t="shared" ref="X7042:X7105" si="330">$V7042-(ROW()*0.0000000001)</f>
        <v>1.4899992957999999</v>
      </c>
    </row>
    <row r="7043" spans="1:24" x14ac:dyDescent="0.25">
      <c r="A7043" s="26">
        <v>46265</v>
      </c>
      <c r="B7043" s="27" t="s">
        <v>11087</v>
      </c>
      <c r="C7043" s="27" t="s">
        <v>7085</v>
      </c>
      <c r="D7043" s="27" t="s">
        <v>4530</v>
      </c>
      <c r="E7043" s="27" t="s">
        <v>35</v>
      </c>
      <c r="F7043" s="27" t="s">
        <v>32</v>
      </c>
      <c r="G7043" s="27" t="s">
        <v>4233</v>
      </c>
      <c r="H7043" s="27" t="s">
        <v>135</v>
      </c>
      <c r="I7043" s="28">
        <v>572598238</v>
      </c>
      <c r="J7043" s="28">
        <v>0</v>
      </c>
      <c r="K7043" s="28">
        <v>572598238</v>
      </c>
      <c r="L7043" s="29">
        <v>4.8</v>
      </c>
      <c r="M7043" s="29">
        <f>IFERROR(_xlfn.XLOOKUP($B7043,'Ownership Metrics'!$A:$A,'Ownership Metrics'!$B:$B),"")</f>
        <v>76.400000000000006</v>
      </c>
      <c r="N7043" s="28">
        <f>IFERROR(_xlfn.XLOOKUP($B7043,'Ownership Metrics'!$A:$A,'Ownership Metrics'!$C:$C),"")</f>
        <v>60</v>
      </c>
      <c r="O7043" s="29">
        <f>IFERROR(_xlfn.XLOOKUP($B7043,'Ownership Metrics'!$A:$A,'Ownership Metrics'!$D:$D),"")</f>
        <v>4.8</v>
      </c>
      <c r="P7043" s="29">
        <f>IFERROR(_xlfn.XLOOKUP($B7043,'Ownership Metrics'!$A:$A,'Ownership Metrics'!$E:$E),"")</f>
        <v>10.83</v>
      </c>
      <c r="Q7043" s="30">
        <f>IFERROR(_xlfn.XLOOKUP($B7043,'Ownership Metrics'!$A:$A,'Ownership Metrics'!$F:$F),"")</f>
        <v>13</v>
      </c>
      <c r="R7043" s="30">
        <f>IFERROR(_xlfn.XLOOKUP($B7043,'Ownership Metrics'!$A:$A,'Ownership Metrics'!$G:$G),"")</f>
        <v>11</v>
      </c>
      <c r="S7043" s="27" t="str">
        <f>IFERROR(_xlfn.XLOOKUP($B7043,'Ownership Metrics'!$A:$A,'Ownership Metrics'!$H:$H),"")</f>
        <v>Tersebar</v>
      </c>
      <c r="T7043" s="27" t="str">
        <f>IFERROR(_xlfn.XLOOKUP($B7043,'Ownership Metrics'!$A:$A,'Ownership Metrics'!$I:$I),"")</f>
        <v>Rendah</v>
      </c>
      <c r="U7043" s="27">
        <f>IF(COUNTIFS($B$2:$B7043,$B7043,$D$2:$D7043,$D7043)=1,1,0)</f>
        <v>1</v>
      </c>
      <c r="V7043" s="27">
        <f t="shared" ref="V7043:V7106" si="331">SUMIFS($L$2:$L$10000,$B$2:$B$10000,$B7043,$D$2:$D$10000,$D7043)</f>
        <v>4.8</v>
      </c>
      <c r="W7043" s="27">
        <f t="shared" ref="W7043:W7106" si="332">COUNTIFS($B$2:$B$10000,$B7043,$U$2:$U$10000,1,$X$2:$X$10000,"&gt;"&amp;$X7043)+1</f>
        <v>1</v>
      </c>
      <c r="X7043" s="27">
        <f t="shared" si="330"/>
        <v>4.7999992957000002</v>
      </c>
    </row>
    <row r="7044" spans="1:24" x14ac:dyDescent="0.25">
      <c r="A7044" s="26">
        <v>46265</v>
      </c>
      <c r="B7044" s="27" t="s">
        <v>11087</v>
      </c>
      <c r="C7044" s="27" t="s">
        <v>7085</v>
      </c>
      <c r="D7044" s="27" t="s">
        <v>7095</v>
      </c>
      <c r="E7044" s="27" t="s">
        <v>166</v>
      </c>
      <c r="F7044" s="27" t="s">
        <v>32</v>
      </c>
      <c r="G7044" s="27"/>
      <c r="H7044" s="27" t="s">
        <v>33</v>
      </c>
      <c r="I7044" s="28">
        <v>119700700</v>
      </c>
      <c r="J7044" s="28">
        <v>0</v>
      </c>
      <c r="K7044" s="28">
        <v>119700700</v>
      </c>
      <c r="L7044" s="29">
        <v>1</v>
      </c>
      <c r="M7044" s="29">
        <f>IFERROR(_xlfn.XLOOKUP($B7044,'Ownership Metrics'!$A:$A,'Ownership Metrics'!$B:$B),"")</f>
        <v>76.400000000000006</v>
      </c>
      <c r="N7044" s="28">
        <f>IFERROR(_xlfn.XLOOKUP($B7044,'Ownership Metrics'!$A:$A,'Ownership Metrics'!$C:$C),"")</f>
        <v>60</v>
      </c>
      <c r="O7044" s="29">
        <f>IFERROR(_xlfn.XLOOKUP($B7044,'Ownership Metrics'!$A:$A,'Ownership Metrics'!$D:$D),"")</f>
        <v>4.8</v>
      </c>
      <c r="P7044" s="29">
        <f>IFERROR(_xlfn.XLOOKUP($B7044,'Ownership Metrics'!$A:$A,'Ownership Metrics'!$E:$E),"")</f>
        <v>10.83</v>
      </c>
      <c r="Q7044" s="30">
        <f>IFERROR(_xlfn.XLOOKUP($B7044,'Ownership Metrics'!$A:$A,'Ownership Metrics'!$F:$F),"")</f>
        <v>13</v>
      </c>
      <c r="R7044" s="30">
        <f>IFERROR(_xlfn.XLOOKUP($B7044,'Ownership Metrics'!$A:$A,'Ownership Metrics'!$G:$G),"")</f>
        <v>11</v>
      </c>
      <c r="S7044" s="27" t="str">
        <f>IFERROR(_xlfn.XLOOKUP($B7044,'Ownership Metrics'!$A:$A,'Ownership Metrics'!$H:$H),"")</f>
        <v>Tersebar</v>
      </c>
      <c r="T7044" s="27" t="str">
        <f>IFERROR(_xlfn.XLOOKUP($B7044,'Ownership Metrics'!$A:$A,'Ownership Metrics'!$I:$I),"")</f>
        <v>Rendah</v>
      </c>
      <c r="U7044" s="27">
        <f>IF(COUNTIFS($B$2:$B7044,$B7044,$D$2:$D7044,$D7044)=1,1,0)</f>
        <v>1</v>
      </c>
      <c r="V7044" s="27">
        <f t="shared" si="331"/>
        <v>1</v>
      </c>
      <c r="W7044" s="27">
        <f t="shared" si="332"/>
        <v>13</v>
      </c>
      <c r="X7044" s="27">
        <f t="shared" si="330"/>
        <v>0.9999992956</v>
      </c>
    </row>
    <row r="7045" spans="1:24" x14ac:dyDescent="0.25">
      <c r="A7045" s="26">
        <v>46265</v>
      </c>
      <c r="B7045" s="27" t="s">
        <v>11088</v>
      </c>
      <c r="C7045" s="27" t="s">
        <v>7097</v>
      </c>
      <c r="D7045" s="27" t="s">
        <v>7098</v>
      </c>
      <c r="E7045" s="27" t="s">
        <v>22</v>
      </c>
      <c r="F7045" s="27" t="s">
        <v>23</v>
      </c>
      <c r="G7045" s="27"/>
      <c r="H7045" s="27" t="s">
        <v>24</v>
      </c>
      <c r="I7045" s="28">
        <v>350000000</v>
      </c>
      <c r="J7045" s="28">
        <v>0</v>
      </c>
      <c r="K7045" s="28">
        <v>350000000</v>
      </c>
      <c r="L7045" s="29">
        <v>1.19</v>
      </c>
      <c r="M7045" s="29">
        <f>IFERROR(_xlfn.XLOOKUP($B7045,'Ownership Metrics'!$A:$A,'Ownership Metrics'!$B:$B),"")</f>
        <v>15.15</v>
      </c>
      <c r="N7045" s="28">
        <f>IFERROR(_xlfn.XLOOKUP($B7045,'Ownership Metrics'!$A:$A,'Ownership Metrics'!$C:$C),"")</f>
        <v>4554</v>
      </c>
      <c r="O7045" s="29">
        <f>IFERROR(_xlfn.XLOOKUP($B7045,'Ownership Metrics'!$A:$A,'Ownership Metrics'!$D:$D),"")</f>
        <v>66.95</v>
      </c>
      <c r="P7045" s="29">
        <f>IFERROR(_xlfn.XLOOKUP($B7045,'Ownership Metrics'!$A:$A,'Ownership Metrics'!$E:$E),"")</f>
        <v>77.02</v>
      </c>
      <c r="Q7045" s="30">
        <f>IFERROR(_xlfn.XLOOKUP($B7045,'Ownership Metrics'!$A:$A,'Ownership Metrics'!$F:$F),"")</f>
        <v>8</v>
      </c>
      <c r="R7045" s="30">
        <f>IFERROR(_xlfn.XLOOKUP($B7045,'Ownership Metrics'!$A:$A,'Ownership Metrics'!$G:$G),"")</f>
        <v>60</v>
      </c>
      <c r="S7045" s="27" t="str">
        <f>IFERROR(_xlfn.XLOOKUP($B7045,'Ownership Metrics'!$A:$A,'Ownership Metrics'!$H:$H),"")</f>
        <v>Mayoritas</v>
      </c>
      <c r="T7045" s="27" t="str">
        <f>IFERROR(_xlfn.XLOOKUP($B7045,'Ownership Metrics'!$A:$A,'Ownership Metrics'!$I:$I),"")</f>
        <v>Tinggi</v>
      </c>
      <c r="U7045" s="27">
        <f>IF(COUNTIFS($B$2:$B7045,$B7045,$D$2:$D7045,$D7045)=1,1,0)</f>
        <v>1</v>
      </c>
      <c r="V7045" s="27">
        <f t="shared" si="331"/>
        <v>1.19</v>
      </c>
      <c r="W7045" s="27">
        <f t="shared" si="332"/>
        <v>5</v>
      </c>
      <c r="X7045" s="27">
        <f t="shared" si="330"/>
        <v>1.1899992955000001</v>
      </c>
    </row>
    <row r="7046" spans="1:24" x14ac:dyDescent="0.25">
      <c r="A7046" s="26">
        <v>46265</v>
      </c>
      <c r="B7046" s="27" t="s">
        <v>11088</v>
      </c>
      <c r="C7046" s="27" t="s">
        <v>7097</v>
      </c>
      <c r="D7046" s="27" t="s">
        <v>2312</v>
      </c>
      <c r="E7046" s="27" t="s">
        <v>22</v>
      </c>
      <c r="F7046" s="27" t="s">
        <v>23</v>
      </c>
      <c r="G7046" s="27"/>
      <c r="H7046" s="27" t="s">
        <v>24</v>
      </c>
      <c r="I7046" s="28">
        <v>314422600</v>
      </c>
      <c r="J7046" s="28">
        <v>0</v>
      </c>
      <c r="K7046" s="28">
        <v>314422600</v>
      </c>
      <c r="L7046" s="29">
        <v>1.07</v>
      </c>
      <c r="M7046" s="29">
        <f>IFERROR(_xlfn.XLOOKUP($B7046,'Ownership Metrics'!$A:$A,'Ownership Metrics'!$B:$B),"")</f>
        <v>15.15</v>
      </c>
      <c r="N7046" s="28">
        <f>IFERROR(_xlfn.XLOOKUP($B7046,'Ownership Metrics'!$A:$A,'Ownership Metrics'!$C:$C),"")</f>
        <v>4554</v>
      </c>
      <c r="O7046" s="29">
        <f>IFERROR(_xlfn.XLOOKUP($B7046,'Ownership Metrics'!$A:$A,'Ownership Metrics'!$D:$D),"")</f>
        <v>66.95</v>
      </c>
      <c r="P7046" s="29">
        <f>IFERROR(_xlfn.XLOOKUP($B7046,'Ownership Metrics'!$A:$A,'Ownership Metrics'!$E:$E),"")</f>
        <v>77.02</v>
      </c>
      <c r="Q7046" s="30">
        <f>IFERROR(_xlfn.XLOOKUP($B7046,'Ownership Metrics'!$A:$A,'Ownership Metrics'!$F:$F),"")</f>
        <v>8</v>
      </c>
      <c r="R7046" s="30">
        <f>IFERROR(_xlfn.XLOOKUP($B7046,'Ownership Metrics'!$A:$A,'Ownership Metrics'!$G:$G),"")</f>
        <v>60</v>
      </c>
      <c r="S7046" s="27" t="str">
        <f>IFERROR(_xlfn.XLOOKUP($B7046,'Ownership Metrics'!$A:$A,'Ownership Metrics'!$H:$H),"")</f>
        <v>Mayoritas</v>
      </c>
      <c r="T7046" s="27" t="str">
        <f>IFERROR(_xlfn.XLOOKUP($B7046,'Ownership Metrics'!$A:$A,'Ownership Metrics'!$I:$I),"")</f>
        <v>Tinggi</v>
      </c>
      <c r="U7046" s="27">
        <f>IF(COUNTIFS($B$2:$B7046,$B7046,$D$2:$D7046,$D7046)=1,1,0)</f>
        <v>1</v>
      </c>
      <c r="V7046" s="27">
        <f t="shared" si="331"/>
        <v>1.07</v>
      </c>
      <c r="W7046" s="27">
        <f t="shared" si="332"/>
        <v>6</v>
      </c>
      <c r="X7046" s="27">
        <f t="shared" si="330"/>
        <v>1.0699992954000002</v>
      </c>
    </row>
    <row r="7047" spans="1:24" x14ac:dyDescent="0.25">
      <c r="A7047" s="26">
        <v>46265</v>
      </c>
      <c r="B7047" s="27" t="s">
        <v>11088</v>
      </c>
      <c r="C7047" s="27" t="s">
        <v>7097</v>
      </c>
      <c r="D7047" s="27" t="s">
        <v>7099</v>
      </c>
      <c r="E7047" s="27" t="s">
        <v>22</v>
      </c>
      <c r="F7047" s="27" t="s">
        <v>23</v>
      </c>
      <c r="G7047" s="27"/>
      <c r="H7047" s="27" t="s">
        <v>24</v>
      </c>
      <c r="I7047" s="28">
        <v>299854000</v>
      </c>
      <c r="J7047" s="28">
        <v>0</v>
      </c>
      <c r="K7047" s="28">
        <v>299854000</v>
      </c>
      <c r="L7047" s="29">
        <v>1.02</v>
      </c>
      <c r="M7047" s="29">
        <f>IFERROR(_xlfn.XLOOKUP($B7047,'Ownership Metrics'!$A:$A,'Ownership Metrics'!$B:$B),"")</f>
        <v>15.15</v>
      </c>
      <c r="N7047" s="28">
        <f>IFERROR(_xlfn.XLOOKUP($B7047,'Ownership Metrics'!$A:$A,'Ownership Metrics'!$C:$C),"")</f>
        <v>4554</v>
      </c>
      <c r="O7047" s="29">
        <f>IFERROR(_xlfn.XLOOKUP($B7047,'Ownership Metrics'!$A:$A,'Ownership Metrics'!$D:$D),"")</f>
        <v>66.95</v>
      </c>
      <c r="P7047" s="29">
        <f>IFERROR(_xlfn.XLOOKUP($B7047,'Ownership Metrics'!$A:$A,'Ownership Metrics'!$E:$E),"")</f>
        <v>77.02</v>
      </c>
      <c r="Q7047" s="30">
        <f>IFERROR(_xlfn.XLOOKUP($B7047,'Ownership Metrics'!$A:$A,'Ownership Metrics'!$F:$F),"")</f>
        <v>8</v>
      </c>
      <c r="R7047" s="30">
        <f>IFERROR(_xlfn.XLOOKUP($B7047,'Ownership Metrics'!$A:$A,'Ownership Metrics'!$G:$G),"")</f>
        <v>60</v>
      </c>
      <c r="S7047" s="27" t="str">
        <f>IFERROR(_xlfn.XLOOKUP($B7047,'Ownership Metrics'!$A:$A,'Ownership Metrics'!$H:$H),"")</f>
        <v>Mayoritas</v>
      </c>
      <c r="T7047" s="27" t="str">
        <f>IFERROR(_xlfn.XLOOKUP($B7047,'Ownership Metrics'!$A:$A,'Ownership Metrics'!$I:$I),"")</f>
        <v>Tinggi</v>
      </c>
      <c r="U7047" s="27">
        <f>IF(COUNTIFS($B$2:$B7047,$B7047,$D$2:$D7047,$D7047)=1,1,0)</f>
        <v>1</v>
      </c>
      <c r="V7047" s="27">
        <f t="shared" si="331"/>
        <v>1.02</v>
      </c>
      <c r="W7047" s="27">
        <f t="shared" si="332"/>
        <v>8</v>
      </c>
      <c r="X7047" s="27">
        <f t="shared" si="330"/>
        <v>1.0199992953000001</v>
      </c>
    </row>
    <row r="7048" spans="1:24" x14ac:dyDescent="0.25">
      <c r="A7048" s="26">
        <v>46265</v>
      </c>
      <c r="B7048" s="27" t="s">
        <v>11088</v>
      </c>
      <c r="C7048" s="27" t="s">
        <v>7097</v>
      </c>
      <c r="D7048" s="27" t="s">
        <v>5063</v>
      </c>
      <c r="E7048" s="27" t="s">
        <v>83</v>
      </c>
      <c r="F7048" s="27" t="s">
        <v>32</v>
      </c>
      <c r="G7048" s="27"/>
      <c r="H7048" s="27" t="s">
        <v>56</v>
      </c>
      <c r="I7048" s="28">
        <v>1915475100</v>
      </c>
      <c r="J7048" s="28">
        <v>0</v>
      </c>
      <c r="K7048" s="28">
        <v>1915475100</v>
      </c>
      <c r="L7048" s="29">
        <v>6.51</v>
      </c>
      <c r="M7048" s="29">
        <f>IFERROR(_xlfn.XLOOKUP($B7048,'Ownership Metrics'!$A:$A,'Ownership Metrics'!$B:$B),"")</f>
        <v>15.15</v>
      </c>
      <c r="N7048" s="28">
        <f>IFERROR(_xlfn.XLOOKUP($B7048,'Ownership Metrics'!$A:$A,'Ownership Metrics'!$C:$C),"")</f>
        <v>4554</v>
      </c>
      <c r="O7048" s="29">
        <f>IFERROR(_xlfn.XLOOKUP($B7048,'Ownership Metrics'!$A:$A,'Ownership Metrics'!$D:$D),"")</f>
        <v>66.95</v>
      </c>
      <c r="P7048" s="29">
        <f>IFERROR(_xlfn.XLOOKUP($B7048,'Ownership Metrics'!$A:$A,'Ownership Metrics'!$E:$E),"")</f>
        <v>77.02</v>
      </c>
      <c r="Q7048" s="30">
        <f>IFERROR(_xlfn.XLOOKUP($B7048,'Ownership Metrics'!$A:$A,'Ownership Metrics'!$F:$F),"")</f>
        <v>8</v>
      </c>
      <c r="R7048" s="30">
        <f>IFERROR(_xlfn.XLOOKUP($B7048,'Ownership Metrics'!$A:$A,'Ownership Metrics'!$G:$G),"")</f>
        <v>60</v>
      </c>
      <c r="S7048" s="27" t="str">
        <f>IFERROR(_xlfn.XLOOKUP($B7048,'Ownership Metrics'!$A:$A,'Ownership Metrics'!$H:$H),"")</f>
        <v>Mayoritas</v>
      </c>
      <c r="T7048" s="27" t="str">
        <f>IFERROR(_xlfn.XLOOKUP($B7048,'Ownership Metrics'!$A:$A,'Ownership Metrics'!$I:$I),"")</f>
        <v>Tinggi</v>
      </c>
      <c r="U7048" s="27">
        <f>IF(COUNTIFS($B$2:$B7048,$B7048,$D$2:$D7048,$D7048)=1,1,0)</f>
        <v>1</v>
      </c>
      <c r="V7048" s="27">
        <f t="shared" si="331"/>
        <v>6.51</v>
      </c>
      <c r="W7048" s="27">
        <f t="shared" si="332"/>
        <v>2</v>
      </c>
      <c r="X7048" s="27">
        <f t="shared" si="330"/>
        <v>6.5099992952000001</v>
      </c>
    </row>
    <row r="7049" spans="1:24" x14ac:dyDescent="0.25">
      <c r="A7049" s="26">
        <v>46265</v>
      </c>
      <c r="B7049" s="27" t="s">
        <v>11088</v>
      </c>
      <c r="C7049" s="27" t="s">
        <v>7097</v>
      </c>
      <c r="D7049" s="27" t="s">
        <v>7100</v>
      </c>
      <c r="E7049" s="27" t="s">
        <v>35</v>
      </c>
      <c r="F7049" s="27" t="s">
        <v>23</v>
      </c>
      <c r="G7049" s="27" t="s">
        <v>36</v>
      </c>
      <c r="H7049" s="27" t="s">
        <v>24</v>
      </c>
      <c r="I7049" s="28">
        <v>312500000</v>
      </c>
      <c r="J7049" s="28">
        <v>0</v>
      </c>
      <c r="K7049" s="28">
        <v>312500000</v>
      </c>
      <c r="L7049" s="29">
        <v>1.06</v>
      </c>
      <c r="M7049" s="29">
        <f>IFERROR(_xlfn.XLOOKUP($B7049,'Ownership Metrics'!$A:$A,'Ownership Metrics'!$B:$B),"")</f>
        <v>15.15</v>
      </c>
      <c r="N7049" s="28">
        <f>IFERROR(_xlfn.XLOOKUP($B7049,'Ownership Metrics'!$A:$A,'Ownership Metrics'!$C:$C),"")</f>
        <v>4554</v>
      </c>
      <c r="O7049" s="29">
        <f>IFERROR(_xlfn.XLOOKUP($B7049,'Ownership Metrics'!$A:$A,'Ownership Metrics'!$D:$D),"")</f>
        <v>66.95</v>
      </c>
      <c r="P7049" s="29">
        <f>IFERROR(_xlfn.XLOOKUP($B7049,'Ownership Metrics'!$A:$A,'Ownership Metrics'!$E:$E),"")</f>
        <v>77.02</v>
      </c>
      <c r="Q7049" s="30">
        <f>IFERROR(_xlfn.XLOOKUP($B7049,'Ownership Metrics'!$A:$A,'Ownership Metrics'!$F:$F),"")</f>
        <v>8</v>
      </c>
      <c r="R7049" s="30">
        <f>IFERROR(_xlfn.XLOOKUP($B7049,'Ownership Metrics'!$A:$A,'Ownership Metrics'!$G:$G),"")</f>
        <v>60</v>
      </c>
      <c r="S7049" s="27" t="str">
        <f>IFERROR(_xlfn.XLOOKUP($B7049,'Ownership Metrics'!$A:$A,'Ownership Metrics'!$H:$H),"")</f>
        <v>Mayoritas</v>
      </c>
      <c r="T7049" s="27" t="str">
        <f>IFERROR(_xlfn.XLOOKUP($B7049,'Ownership Metrics'!$A:$A,'Ownership Metrics'!$I:$I),"")</f>
        <v>Tinggi</v>
      </c>
      <c r="U7049" s="27">
        <f>IF(COUNTIFS($B$2:$B7049,$B7049,$D$2:$D7049,$D7049)=1,1,0)</f>
        <v>1</v>
      </c>
      <c r="V7049" s="27">
        <f t="shared" si="331"/>
        <v>1.06</v>
      </c>
      <c r="W7049" s="27">
        <f t="shared" si="332"/>
        <v>7</v>
      </c>
      <c r="X7049" s="27">
        <f t="shared" si="330"/>
        <v>1.0599992951000001</v>
      </c>
    </row>
    <row r="7050" spans="1:24" x14ac:dyDescent="0.25">
      <c r="A7050" s="26">
        <v>46265</v>
      </c>
      <c r="B7050" s="27" t="s">
        <v>11088</v>
      </c>
      <c r="C7050" s="27" t="s">
        <v>7097</v>
      </c>
      <c r="D7050" s="27" t="s">
        <v>7101</v>
      </c>
      <c r="E7050" s="27" t="s">
        <v>35</v>
      </c>
      <c r="F7050" s="27" t="s">
        <v>23</v>
      </c>
      <c r="G7050" s="27" t="s">
        <v>36</v>
      </c>
      <c r="H7050" s="27" t="s">
        <v>24</v>
      </c>
      <c r="I7050" s="28">
        <v>9644587910</v>
      </c>
      <c r="J7050" s="28">
        <v>10050000000</v>
      </c>
      <c r="K7050" s="28">
        <v>19694587910</v>
      </c>
      <c r="L7050" s="29">
        <v>66.95</v>
      </c>
      <c r="M7050" s="29">
        <f>IFERROR(_xlfn.XLOOKUP($B7050,'Ownership Metrics'!$A:$A,'Ownership Metrics'!$B:$B),"")</f>
        <v>15.15</v>
      </c>
      <c r="N7050" s="28">
        <f>IFERROR(_xlfn.XLOOKUP($B7050,'Ownership Metrics'!$A:$A,'Ownership Metrics'!$C:$C),"")</f>
        <v>4554</v>
      </c>
      <c r="O7050" s="29">
        <f>IFERROR(_xlfn.XLOOKUP($B7050,'Ownership Metrics'!$A:$A,'Ownership Metrics'!$D:$D),"")</f>
        <v>66.95</v>
      </c>
      <c r="P7050" s="29">
        <f>IFERROR(_xlfn.XLOOKUP($B7050,'Ownership Metrics'!$A:$A,'Ownership Metrics'!$E:$E),"")</f>
        <v>77.02</v>
      </c>
      <c r="Q7050" s="30">
        <f>IFERROR(_xlfn.XLOOKUP($B7050,'Ownership Metrics'!$A:$A,'Ownership Metrics'!$F:$F),"")</f>
        <v>8</v>
      </c>
      <c r="R7050" s="30">
        <f>IFERROR(_xlfn.XLOOKUP($B7050,'Ownership Metrics'!$A:$A,'Ownership Metrics'!$G:$G),"")</f>
        <v>60</v>
      </c>
      <c r="S7050" s="27" t="str">
        <f>IFERROR(_xlfn.XLOOKUP($B7050,'Ownership Metrics'!$A:$A,'Ownership Metrics'!$H:$H),"")</f>
        <v>Mayoritas</v>
      </c>
      <c r="T7050" s="27" t="str">
        <f>IFERROR(_xlfn.XLOOKUP($B7050,'Ownership Metrics'!$A:$A,'Ownership Metrics'!$I:$I),"")</f>
        <v>Tinggi</v>
      </c>
      <c r="U7050" s="27">
        <f>IF(COUNTIFS($B$2:$B7050,$B7050,$D$2:$D7050,$D7050)=1,1,0)</f>
        <v>1</v>
      </c>
      <c r="V7050" s="27">
        <f t="shared" si="331"/>
        <v>66.95</v>
      </c>
      <c r="W7050" s="27">
        <f t="shared" si="332"/>
        <v>1</v>
      </c>
      <c r="X7050" s="27">
        <f t="shared" si="330"/>
        <v>66.949999294999998</v>
      </c>
    </row>
    <row r="7051" spans="1:24" x14ac:dyDescent="0.25">
      <c r="A7051" s="26">
        <v>46265</v>
      </c>
      <c r="B7051" s="27" t="s">
        <v>11088</v>
      </c>
      <c r="C7051" s="27" t="s">
        <v>7097</v>
      </c>
      <c r="D7051" s="27" t="s">
        <v>7102</v>
      </c>
      <c r="E7051" s="27" t="s">
        <v>708</v>
      </c>
      <c r="F7051" s="27" t="s">
        <v>23</v>
      </c>
      <c r="G7051" s="27"/>
      <c r="H7051" s="27" t="s">
        <v>24</v>
      </c>
      <c r="I7051" s="28">
        <v>1046801600</v>
      </c>
      <c r="J7051" s="28">
        <v>0</v>
      </c>
      <c r="K7051" s="28">
        <v>1046801600</v>
      </c>
      <c r="L7051" s="29">
        <v>3.56</v>
      </c>
      <c r="M7051" s="29">
        <f>IFERROR(_xlfn.XLOOKUP($B7051,'Ownership Metrics'!$A:$A,'Ownership Metrics'!$B:$B),"")</f>
        <v>15.15</v>
      </c>
      <c r="N7051" s="28">
        <f>IFERROR(_xlfn.XLOOKUP($B7051,'Ownership Metrics'!$A:$A,'Ownership Metrics'!$C:$C),"")</f>
        <v>4554</v>
      </c>
      <c r="O7051" s="29">
        <f>IFERROR(_xlfn.XLOOKUP($B7051,'Ownership Metrics'!$A:$A,'Ownership Metrics'!$D:$D),"")</f>
        <v>66.95</v>
      </c>
      <c r="P7051" s="29">
        <f>IFERROR(_xlfn.XLOOKUP($B7051,'Ownership Metrics'!$A:$A,'Ownership Metrics'!$E:$E),"")</f>
        <v>77.02</v>
      </c>
      <c r="Q7051" s="30">
        <f>IFERROR(_xlfn.XLOOKUP($B7051,'Ownership Metrics'!$A:$A,'Ownership Metrics'!$F:$F),"")</f>
        <v>8</v>
      </c>
      <c r="R7051" s="30">
        <f>IFERROR(_xlfn.XLOOKUP($B7051,'Ownership Metrics'!$A:$A,'Ownership Metrics'!$G:$G),"")</f>
        <v>60</v>
      </c>
      <c r="S7051" s="27" t="str">
        <f>IFERROR(_xlfn.XLOOKUP($B7051,'Ownership Metrics'!$A:$A,'Ownership Metrics'!$H:$H),"")</f>
        <v>Mayoritas</v>
      </c>
      <c r="T7051" s="27" t="str">
        <f>IFERROR(_xlfn.XLOOKUP($B7051,'Ownership Metrics'!$A:$A,'Ownership Metrics'!$I:$I),"")</f>
        <v>Tinggi</v>
      </c>
      <c r="U7051" s="27">
        <f>IF(COUNTIFS($B$2:$B7051,$B7051,$D$2:$D7051,$D7051)=1,1,0)</f>
        <v>1</v>
      </c>
      <c r="V7051" s="27">
        <f t="shared" si="331"/>
        <v>3.56</v>
      </c>
      <c r="W7051" s="27">
        <f t="shared" si="332"/>
        <v>3</v>
      </c>
      <c r="X7051" s="27">
        <f t="shared" si="330"/>
        <v>3.5599992948999999</v>
      </c>
    </row>
    <row r="7052" spans="1:24" x14ac:dyDescent="0.25">
      <c r="A7052" s="26">
        <v>46265</v>
      </c>
      <c r="B7052" s="27" t="s">
        <v>11088</v>
      </c>
      <c r="C7052" s="27" t="s">
        <v>7097</v>
      </c>
      <c r="D7052" s="27" t="s">
        <v>7103</v>
      </c>
      <c r="E7052" s="27" t="s">
        <v>708</v>
      </c>
      <c r="F7052" s="27" t="s">
        <v>23</v>
      </c>
      <c r="G7052" s="27"/>
      <c r="H7052" s="27" t="s">
        <v>24</v>
      </c>
      <c r="I7052" s="28">
        <v>1027629400</v>
      </c>
      <c r="J7052" s="28">
        <v>0</v>
      </c>
      <c r="K7052" s="28">
        <v>1027629400</v>
      </c>
      <c r="L7052" s="29">
        <v>3.49</v>
      </c>
      <c r="M7052" s="29">
        <f>IFERROR(_xlfn.XLOOKUP($B7052,'Ownership Metrics'!$A:$A,'Ownership Metrics'!$B:$B),"")</f>
        <v>15.15</v>
      </c>
      <c r="N7052" s="28">
        <f>IFERROR(_xlfn.XLOOKUP($B7052,'Ownership Metrics'!$A:$A,'Ownership Metrics'!$C:$C),"")</f>
        <v>4554</v>
      </c>
      <c r="O7052" s="29">
        <f>IFERROR(_xlfn.XLOOKUP($B7052,'Ownership Metrics'!$A:$A,'Ownership Metrics'!$D:$D),"")</f>
        <v>66.95</v>
      </c>
      <c r="P7052" s="29">
        <f>IFERROR(_xlfn.XLOOKUP($B7052,'Ownership Metrics'!$A:$A,'Ownership Metrics'!$E:$E),"")</f>
        <v>77.02</v>
      </c>
      <c r="Q7052" s="30">
        <f>IFERROR(_xlfn.XLOOKUP($B7052,'Ownership Metrics'!$A:$A,'Ownership Metrics'!$F:$F),"")</f>
        <v>8</v>
      </c>
      <c r="R7052" s="30">
        <f>IFERROR(_xlfn.XLOOKUP($B7052,'Ownership Metrics'!$A:$A,'Ownership Metrics'!$G:$G),"")</f>
        <v>60</v>
      </c>
      <c r="S7052" s="27" t="str">
        <f>IFERROR(_xlfn.XLOOKUP($B7052,'Ownership Metrics'!$A:$A,'Ownership Metrics'!$H:$H),"")</f>
        <v>Mayoritas</v>
      </c>
      <c r="T7052" s="27" t="str">
        <f>IFERROR(_xlfn.XLOOKUP($B7052,'Ownership Metrics'!$A:$A,'Ownership Metrics'!$I:$I),"")</f>
        <v>Tinggi</v>
      </c>
      <c r="U7052" s="27">
        <f>IF(COUNTIFS($B$2:$B7052,$B7052,$D$2:$D7052,$D7052)=1,1,0)</f>
        <v>1</v>
      </c>
      <c r="V7052" s="27">
        <f t="shared" si="331"/>
        <v>3.49</v>
      </c>
      <c r="W7052" s="27">
        <f t="shared" si="332"/>
        <v>4</v>
      </c>
      <c r="X7052" s="27">
        <f t="shared" si="330"/>
        <v>3.4899992948</v>
      </c>
    </row>
    <row r="7053" spans="1:24" x14ac:dyDescent="0.25">
      <c r="A7053" s="26">
        <v>46265</v>
      </c>
      <c r="B7053" s="27" t="s">
        <v>11089</v>
      </c>
      <c r="C7053" s="27" t="s">
        <v>7105</v>
      </c>
      <c r="D7053" s="27" t="s">
        <v>7106</v>
      </c>
      <c r="E7053" s="27" t="s">
        <v>22</v>
      </c>
      <c r="F7053" s="27" t="s">
        <v>23</v>
      </c>
      <c r="G7053" s="27"/>
      <c r="H7053" s="27" t="s">
        <v>24</v>
      </c>
      <c r="I7053" s="28">
        <v>3547794328</v>
      </c>
      <c r="J7053" s="28">
        <v>1750000000</v>
      </c>
      <c r="K7053" s="28">
        <v>5297794328</v>
      </c>
      <c r="L7053" s="29">
        <v>40.94</v>
      </c>
      <c r="M7053" s="29">
        <f>IFERROR(_xlfn.XLOOKUP($B7053,'Ownership Metrics'!$A:$A,'Ownership Metrics'!$B:$B),"")</f>
        <v>48.83</v>
      </c>
      <c r="N7053" s="28">
        <f>IFERROR(_xlfn.XLOOKUP($B7053,'Ownership Metrics'!$A:$A,'Ownership Metrics'!$C:$C),"")</f>
        <v>1701</v>
      </c>
      <c r="O7053" s="29">
        <f>IFERROR(_xlfn.XLOOKUP($B7053,'Ownership Metrics'!$A:$A,'Ownership Metrics'!$D:$D),"")</f>
        <v>40.94</v>
      </c>
      <c r="P7053" s="29">
        <f>IFERROR(_xlfn.XLOOKUP($B7053,'Ownership Metrics'!$A:$A,'Ownership Metrics'!$E:$E),"")</f>
        <v>46.77</v>
      </c>
      <c r="Q7053" s="30">
        <f>IFERROR(_xlfn.XLOOKUP($B7053,'Ownership Metrics'!$A:$A,'Ownership Metrics'!$F:$F),"")</f>
        <v>6</v>
      </c>
      <c r="R7053" s="30">
        <f>IFERROR(_xlfn.XLOOKUP($B7053,'Ownership Metrics'!$A:$A,'Ownership Metrics'!$G:$G),"")</f>
        <v>39</v>
      </c>
      <c r="S7053" s="27" t="str">
        <f>IFERROR(_xlfn.XLOOKUP($B7053,'Ownership Metrics'!$A:$A,'Ownership Metrics'!$H:$H),"")</f>
        <v>Moderat</v>
      </c>
      <c r="T7053" s="27" t="str">
        <f>IFERROR(_xlfn.XLOOKUP($B7053,'Ownership Metrics'!$A:$A,'Ownership Metrics'!$I:$I),"")</f>
        <v>Sedang</v>
      </c>
      <c r="U7053" s="27">
        <f>IF(COUNTIFS($B$2:$B7053,$B7053,$D$2:$D7053,$D7053)=1,1,0)</f>
        <v>1</v>
      </c>
      <c r="V7053" s="27">
        <f t="shared" si="331"/>
        <v>40.94</v>
      </c>
      <c r="W7053" s="27">
        <f t="shared" si="332"/>
        <v>1</v>
      </c>
      <c r="X7053" s="27">
        <f t="shared" si="330"/>
        <v>40.939999294699994</v>
      </c>
    </row>
    <row r="7054" spans="1:24" x14ac:dyDescent="0.25">
      <c r="A7054" s="26">
        <v>46265</v>
      </c>
      <c r="B7054" s="27" t="s">
        <v>11089</v>
      </c>
      <c r="C7054" s="27" t="s">
        <v>7105</v>
      </c>
      <c r="D7054" s="27" t="s">
        <v>7107</v>
      </c>
      <c r="E7054" s="27" t="s">
        <v>22</v>
      </c>
      <c r="F7054" s="27" t="s">
        <v>23</v>
      </c>
      <c r="G7054" s="27"/>
      <c r="H7054" s="27" t="s">
        <v>24</v>
      </c>
      <c r="I7054" s="28">
        <v>296000000</v>
      </c>
      <c r="J7054" s="28">
        <v>0</v>
      </c>
      <c r="K7054" s="28">
        <v>296000000</v>
      </c>
      <c r="L7054" s="29">
        <v>2.29</v>
      </c>
      <c r="M7054" s="29">
        <f>IFERROR(_xlfn.XLOOKUP($B7054,'Ownership Metrics'!$A:$A,'Ownership Metrics'!$B:$B),"")</f>
        <v>48.83</v>
      </c>
      <c r="N7054" s="28">
        <f>IFERROR(_xlfn.XLOOKUP($B7054,'Ownership Metrics'!$A:$A,'Ownership Metrics'!$C:$C),"")</f>
        <v>1701</v>
      </c>
      <c r="O7054" s="29">
        <f>IFERROR(_xlfn.XLOOKUP($B7054,'Ownership Metrics'!$A:$A,'Ownership Metrics'!$D:$D),"")</f>
        <v>40.94</v>
      </c>
      <c r="P7054" s="29">
        <f>IFERROR(_xlfn.XLOOKUP($B7054,'Ownership Metrics'!$A:$A,'Ownership Metrics'!$E:$E),"")</f>
        <v>46.77</v>
      </c>
      <c r="Q7054" s="30">
        <f>IFERROR(_xlfn.XLOOKUP($B7054,'Ownership Metrics'!$A:$A,'Ownership Metrics'!$F:$F),"")</f>
        <v>6</v>
      </c>
      <c r="R7054" s="30">
        <f>IFERROR(_xlfn.XLOOKUP($B7054,'Ownership Metrics'!$A:$A,'Ownership Metrics'!$G:$G),"")</f>
        <v>39</v>
      </c>
      <c r="S7054" s="27" t="str">
        <f>IFERROR(_xlfn.XLOOKUP($B7054,'Ownership Metrics'!$A:$A,'Ownership Metrics'!$H:$H),"")</f>
        <v>Moderat</v>
      </c>
      <c r="T7054" s="27" t="str">
        <f>IFERROR(_xlfn.XLOOKUP($B7054,'Ownership Metrics'!$A:$A,'Ownership Metrics'!$I:$I),"")</f>
        <v>Sedang</v>
      </c>
      <c r="U7054" s="27">
        <f>IF(COUNTIFS($B$2:$B7054,$B7054,$D$2:$D7054,$D7054)=1,1,0)</f>
        <v>1</v>
      </c>
      <c r="V7054" s="27">
        <f t="shared" si="331"/>
        <v>2.29</v>
      </c>
      <c r="W7054" s="27">
        <f t="shared" si="332"/>
        <v>3</v>
      </c>
      <c r="X7054" s="27">
        <f t="shared" si="330"/>
        <v>2.2899992945999998</v>
      </c>
    </row>
    <row r="7055" spans="1:24" x14ac:dyDescent="0.25">
      <c r="A7055" s="26">
        <v>46265</v>
      </c>
      <c r="B7055" s="27" t="s">
        <v>11089</v>
      </c>
      <c r="C7055" s="27" t="s">
        <v>7105</v>
      </c>
      <c r="D7055" s="27" t="s">
        <v>3154</v>
      </c>
      <c r="E7055" s="27" t="s">
        <v>35</v>
      </c>
      <c r="F7055" s="27" t="s">
        <v>23</v>
      </c>
      <c r="G7055" s="27" t="s">
        <v>36</v>
      </c>
      <c r="H7055" s="27" t="s">
        <v>24</v>
      </c>
      <c r="I7055" s="28">
        <v>260001300</v>
      </c>
      <c r="J7055" s="28">
        <v>0</v>
      </c>
      <c r="K7055" s="28">
        <v>260001300</v>
      </c>
      <c r="L7055" s="29">
        <v>2.0099999999999998</v>
      </c>
      <c r="M7055" s="29">
        <f>IFERROR(_xlfn.XLOOKUP($B7055,'Ownership Metrics'!$A:$A,'Ownership Metrics'!$B:$B),"")</f>
        <v>48.83</v>
      </c>
      <c r="N7055" s="28">
        <f>IFERROR(_xlfn.XLOOKUP($B7055,'Ownership Metrics'!$A:$A,'Ownership Metrics'!$C:$C),"")</f>
        <v>1701</v>
      </c>
      <c r="O7055" s="29">
        <f>IFERROR(_xlfn.XLOOKUP($B7055,'Ownership Metrics'!$A:$A,'Ownership Metrics'!$D:$D),"")</f>
        <v>40.94</v>
      </c>
      <c r="P7055" s="29">
        <f>IFERROR(_xlfn.XLOOKUP($B7055,'Ownership Metrics'!$A:$A,'Ownership Metrics'!$E:$E),"")</f>
        <v>46.77</v>
      </c>
      <c r="Q7055" s="30">
        <f>IFERROR(_xlfn.XLOOKUP($B7055,'Ownership Metrics'!$A:$A,'Ownership Metrics'!$F:$F),"")</f>
        <v>6</v>
      </c>
      <c r="R7055" s="30">
        <f>IFERROR(_xlfn.XLOOKUP($B7055,'Ownership Metrics'!$A:$A,'Ownership Metrics'!$G:$G),"")</f>
        <v>39</v>
      </c>
      <c r="S7055" s="27" t="str">
        <f>IFERROR(_xlfn.XLOOKUP($B7055,'Ownership Metrics'!$A:$A,'Ownership Metrics'!$H:$H),"")</f>
        <v>Moderat</v>
      </c>
      <c r="T7055" s="27" t="str">
        <f>IFERROR(_xlfn.XLOOKUP($B7055,'Ownership Metrics'!$A:$A,'Ownership Metrics'!$I:$I),"")</f>
        <v>Sedang</v>
      </c>
      <c r="U7055" s="27">
        <f>IF(COUNTIFS($B$2:$B7055,$B7055,$D$2:$D7055,$D7055)=1,1,0)</f>
        <v>1</v>
      </c>
      <c r="V7055" s="27">
        <f t="shared" si="331"/>
        <v>2.0099999999999998</v>
      </c>
      <c r="W7055" s="27">
        <f t="shared" si="332"/>
        <v>4</v>
      </c>
      <c r="X7055" s="27">
        <f t="shared" si="330"/>
        <v>2.0099992944999996</v>
      </c>
    </row>
    <row r="7056" spans="1:24" x14ac:dyDescent="0.25">
      <c r="A7056" s="26">
        <v>46265</v>
      </c>
      <c r="B7056" s="27" t="s">
        <v>11089</v>
      </c>
      <c r="C7056" s="27" t="s">
        <v>7105</v>
      </c>
      <c r="D7056" s="27" t="s">
        <v>7100</v>
      </c>
      <c r="E7056" s="27" t="s">
        <v>35</v>
      </c>
      <c r="F7056" s="27" t="s">
        <v>23</v>
      </c>
      <c r="G7056" s="27" t="s">
        <v>36</v>
      </c>
      <c r="H7056" s="27" t="s">
        <v>24</v>
      </c>
      <c r="I7056" s="28">
        <v>138888800</v>
      </c>
      <c r="J7056" s="28">
        <v>0</v>
      </c>
      <c r="K7056" s="28">
        <v>138888800</v>
      </c>
      <c r="L7056" s="29">
        <v>1.07</v>
      </c>
      <c r="M7056" s="29">
        <f>IFERROR(_xlfn.XLOOKUP($B7056,'Ownership Metrics'!$A:$A,'Ownership Metrics'!$B:$B),"")</f>
        <v>48.83</v>
      </c>
      <c r="N7056" s="28">
        <f>IFERROR(_xlfn.XLOOKUP($B7056,'Ownership Metrics'!$A:$A,'Ownership Metrics'!$C:$C),"")</f>
        <v>1701</v>
      </c>
      <c r="O7056" s="29">
        <f>IFERROR(_xlfn.XLOOKUP($B7056,'Ownership Metrics'!$A:$A,'Ownership Metrics'!$D:$D),"")</f>
        <v>40.94</v>
      </c>
      <c r="P7056" s="29">
        <f>IFERROR(_xlfn.XLOOKUP($B7056,'Ownership Metrics'!$A:$A,'Ownership Metrics'!$E:$E),"")</f>
        <v>46.77</v>
      </c>
      <c r="Q7056" s="30">
        <f>IFERROR(_xlfn.XLOOKUP($B7056,'Ownership Metrics'!$A:$A,'Ownership Metrics'!$F:$F),"")</f>
        <v>6</v>
      </c>
      <c r="R7056" s="30">
        <f>IFERROR(_xlfn.XLOOKUP($B7056,'Ownership Metrics'!$A:$A,'Ownership Metrics'!$G:$G),"")</f>
        <v>39</v>
      </c>
      <c r="S7056" s="27" t="str">
        <f>IFERROR(_xlfn.XLOOKUP($B7056,'Ownership Metrics'!$A:$A,'Ownership Metrics'!$H:$H),"")</f>
        <v>Moderat</v>
      </c>
      <c r="T7056" s="27" t="str">
        <f>IFERROR(_xlfn.XLOOKUP($B7056,'Ownership Metrics'!$A:$A,'Ownership Metrics'!$I:$I),"")</f>
        <v>Sedang</v>
      </c>
      <c r="U7056" s="27">
        <f>IF(COUNTIFS($B$2:$B7056,$B7056,$D$2:$D7056,$D7056)=1,1,0)</f>
        <v>1</v>
      </c>
      <c r="V7056" s="27">
        <f t="shared" si="331"/>
        <v>1.07</v>
      </c>
      <c r="W7056" s="27">
        <f t="shared" si="332"/>
        <v>6</v>
      </c>
      <c r="X7056" s="27">
        <f t="shared" si="330"/>
        <v>1.0699992944000001</v>
      </c>
    </row>
    <row r="7057" spans="1:24" x14ac:dyDescent="0.25">
      <c r="A7057" s="26">
        <v>46265</v>
      </c>
      <c r="B7057" s="27" t="s">
        <v>11089</v>
      </c>
      <c r="C7057" s="27" t="s">
        <v>7105</v>
      </c>
      <c r="D7057" s="27" t="s">
        <v>7108</v>
      </c>
      <c r="E7057" s="27" t="s">
        <v>35</v>
      </c>
      <c r="F7057" s="27" t="s">
        <v>23</v>
      </c>
      <c r="G7057" s="27" t="s">
        <v>36</v>
      </c>
      <c r="H7057" s="27" t="s">
        <v>24</v>
      </c>
      <c r="I7057" s="28">
        <v>457951400</v>
      </c>
      <c r="J7057" s="28">
        <v>0</v>
      </c>
      <c r="K7057" s="28">
        <v>457951400</v>
      </c>
      <c r="L7057" s="29">
        <v>3.54</v>
      </c>
      <c r="M7057" s="29">
        <f>IFERROR(_xlfn.XLOOKUP($B7057,'Ownership Metrics'!$A:$A,'Ownership Metrics'!$B:$B),"")</f>
        <v>48.83</v>
      </c>
      <c r="N7057" s="28">
        <f>IFERROR(_xlfn.XLOOKUP($B7057,'Ownership Metrics'!$A:$A,'Ownership Metrics'!$C:$C),"")</f>
        <v>1701</v>
      </c>
      <c r="O7057" s="29">
        <f>IFERROR(_xlfn.XLOOKUP($B7057,'Ownership Metrics'!$A:$A,'Ownership Metrics'!$D:$D),"")</f>
        <v>40.94</v>
      </c>
      <c r="P7057" s="29">
        <f>IFERROR(_xlfn.XLOOKUP($B7057,'Ownership Metrics'!$A:$A,'Ownership Metrics'!$E:$E),"")</f>
        <v>46.77</v>
      </c>
      <c r="Q7057" s="30">
        <f>IFERROR(_xlfn.XLOOKUP($B7057,'Ownership Metrics'!$A:$A,'Ownership Metrics'!$F:$F),"")</f>
        <v>6</v>
      </c>
      <c r="R7057" s="30">
        <f>IFERROR(_xlfn.XLOOKUP($B7057,'Ownership Metrics'!$A:$A,'Ownership Metrics'!$G:$G),"")</f>
        <v>39</v>
      </c>
      <c r="S7057" s="27" t="str">
        <f>IFERROR(_xlfn.XLOOKUP($B7057,'Ownership Metrics'!$A:$A,'Ownership Metrics'!$H:$H),"")</f>
        <v>Moderat</v>
      </c>
      <c r="T7057" s="27" t="str">
        <f>IFERROR(_xlfn.XLOOKUP($B7057,'Ownership Metrics'!$A:$A,'Ownership Metrics'!$I:$I),"")</f>
        <v>Sedang</v>
      </c>
      <c r="U7057" s="27">
        <f>IF(COUNTIFS($B$2:$B7057,$B7057,$D$2:$D7057,$D7057)=1,1,0)</f>
        <v>1</v>
      </c>
      <c r="V7057" s="27">
        <f t="shared" si="331"/>
        <v>3.54</v>
      </c>
      <c r="W7057" s="27">
        <f t="shared" si="332"/>
        <v>2</v>
      </c>
      <c r="X7057" s="27">
        <f t="shared" si="330"/>
        <v>3.5399992942999998</v>
      </c>
    </row>
    <row r="7058" spans="1:24" x14ac:dyDescent="0.25">
      <c r="A7058" s="26">
        <v>46265</v>
      </c>
      <c r="B7058" s="27" t="s">
        <v>11089</v>
      </c>
      <c r="C7058" s="27" t="s">
        <v>7105</v>
      </c>
      <c r="D7058" s="27" t="s">
        <v>7109</v>
      </c>
      <c r="E7058" s="27" t="s">
        <v>35</v>
      </c>
      <c r="F7058" s="27" t="s">
        <v>23</v>
      </c>
      <c r="G7058" s="27" t="s">
        <v>36</v>
      </c>
      <c r="H7058" s="27" t="s">
        <v>24</v>
      </c>
      <c r="I7058" s="28">
        <v>170233800</v>
      </c>
      <c r="J7058" s="28">
        <v>0</v>
      </c>
      <c r="K7058" s="28">
        <v>170233800</v>
      </c>
      <c r="L7058" s="29">
        <v>1.32</v>
      </c>
      <c r="M7058" s="29">
        <f>IFERROR(_xlfn.XLOOKUP($B7058,'Ownership Metrics'!$A:$A,'Ownership Metrics'!$B:$B),"")</f>
        <v>48.83</v>
      </c>
      <c r="N7058" s="28">
        <f>IFERROR(_xlfn.XLOOKUP($B7058,'Ownership Metrics'!$A:$A,'Ownership Metrics'!$C:$C),"")</f>
        <v>1701</v>
      </c>
      <c r="O7058" s="29">
        <f>IFERROR(_xlfn.XLOOKUP($B7058,'Ownership Metrics'!$A:$A,'Ownership Metrics'!$D:$D),"")</f>
        <v>40.94</v>
      </c>
      <c r="P7058" s="29">
        <f>IFERROR(_xlfn.XLOOKUP($B7058,'Ownership Metrics'!$A:$A,'Ownership Metrics'!$E:$E),"")</f>
        <v>46.77</v>
      </c>
      <c r="Q7058" s="30">
        <f>IFERROR(_xlfn.XLOOKUP($B7058,'Ownership Metrics'!$A:$A,'Ownership Metrics'!$F:$F),"")</f>
        <v>6</v>
      </c>
      <c r="R7058" s="30">
        <f>IFERROR(_xlfn.XLOOKUP($B7058,'Ownership Metrics'!$A:$A,'Ownership Metrics'!$G:$G),"")</f>
        <v>39</v>
      </c>
      <c r="S7058" s="27" t="str">
        <f>IFERROR(_xlfn.XLOOKUP($B7058,'Ownership Metrics'!$A:$A,'Ownership Metrics'!$H:$H),"")</f>
        <v>Moderat</v>
      </c>
      <c r="T7058" s="27" t="str">
        <f>IFERROR(_xlfn.XLOOKUP($B7058,'Ownership Metrics'!$A:$A,'Ownership Metrics'!$I:$I),"")</f>
        <v>Sedang</v>
      </c>
      <c r="U7058" s="27">
        <f>IF(COUNTIFS($B$2:$B7058,$B7058,$D$2:$D7058,$D7058)=1,1,0)</f>
        <v>1</v>
      </c>
      <c r="V7058" s="27">
        <f t="shared" si="331"/>
        <v>1.32</v>
      </c>
      <c r="W7058" s="27">
        <f t="shared" si="332"/>
        <v>5</v>
      </c>
      <c r="X7058" s="27">
        <f t="shared" si="330"/>
        <v>1.3199992942000001</v>
      </c>
    </row>
    <row r="7059" spans="1:24" x14ac:dyDescent="0.25">
      <c r="A7059" s="26">
        <v>46265</v>
      </c>
      <c r="B7059" s="27" t="s">
        <v>11090</v>
      </c>
      <c r="C7059" s="27" t="s">
        <v>7111</v>
      </c>
      <c r="D7059" s="27" t="s">
        <v>7112</v>
      </c>
      <c r="E7059" s="27" t="s">
        <v>22</v>
      </c>
      <c r="F7059" s="27" t="s">
        <v>23</v>
      </c>
      <c r="G7059" s="27"/>
      <c r="H7059" s="27" t="s">
        <v>24</v>
      </c>
      <c r="I7059" s="28">
        <v>870600000</v>
      </c>
      <c r="J7059" s="28">
        <v>0</v>
      </c>
      <c r="K7059" s="28">
        <v>870600000</v>
      </c>
      <c r="L7059" s="29">
        <v>25.01</v>
      </c>
      <c r="M7059" s="29">
        <f>IFERROR(_xlfn.XLOOKUP($B7059,'Ownership Metrics'!$A:$A,'Ownership Metrics'!$B:$B),"")</f>
        <v>4.8600000000000003</v>
      </c>
      <c r="N7059" s="28">
        <f>IFERROR(_xlfn.XLOOKUP($B7059,'Ownership Metrics'!$A:$A,'Ownership Metrics'!$C:$C),"")</f>
        <v>5184</v>
      </c>
      <c r="O7059" s="29">
        <f>IFERROR(_xlfn.XLOOKUP($B7059,'Ownership Metrics'!$A:$A,'Ownership Metrics'!$D:$D),"")</f>
        <v>67.489999999999995</v>
      </c>
      <c r="P7059" s="29">
        <f>IFERROR(_xlfn.XLOOKUP($B7059,'Ownership Metrics'!$A:$A,'Ownership Metrics'!$E:$E),"")</f>
        <v>94.08</v>
      </c>
      <c r="Q7059" s="30">
        <f>IFERROR(_xlfn.XLOOKUP($B7059,'Ownership Metrics'!$A:$A,'Ownership Metrics'!$F:$F),"")</f>
        <v>4</v>
      </c>
      <c r="R7059" s="30">
        <f>IFERROR(_xlfn.XLOOKUP($B7059,'Ownership Metrics'!$A:$A,'Ownership Metrics'!$G:$G),"")</f>
        <v>73</v>
      </c>
      <c r="S7059" s="27" t="str">
        <f>IFERROR(_xlfn.XLOOKUP($B7059,'Ownership Metrics'!$A:$A,'Ownership Metrics'!$H:$H),"")</f>
        <v>Mayoritas</v>
      </c>
      <c r="T7059" s="27" t="str">
        <f>IFERROR(_xlfn.XLOOKUP($B7059,'Ownership Metrics'!$A:$A,'Ownership Metrics'!$I:$I),"")</f>
        <v>Tinggi</v>
      </c>
      <c r="U7059" s="27">
        <f>IF(COUNTIFS($B$2:$B7059,$B7059,$D$2:$D7059,$D7059)=1,1,0)</f>
        <v>1</v>
      </c>
      <c r="V7059" s="27">
        <f t="shared" si="331"/>
        <v>25.01</v>
      </c>
      <c r="W7059" s="27">
        <f t="shared" si="332"/>
        <v>2</v>
      </c>
      <c r="X7059" s="27">
        <f t="shared" si="330"/>
        <v>25.009999294100002</v>
      </c>
    </row>
    <row r="7060" spans="1:24" x14ac:dyDescent="0.25">
      <c r="A7060" s="26">
        <v>46265</v>
      </c>
      <c r="B7060" s="27" t="s">
        <v>11090</v>
      </c>
      <c r="C7060" s="27" t="s">
        <v>7111</v>
      </c>
      <c r="D7060" s="27" t="s">
        <v>7113</v>
      </c>
      <c r="E7060" s="27" t="s">
        <v>83</v>
      </c>
      <c r="F7060" s="27" t="s">
        <v>23</v>
      </c>
      <c r="G7060" s="27"/>
      <c r="H7060" s="27" t="s">
        <v>24</v>
      </c>
      <c r="I7060" s="28">
        <v>37000000</v>
      </c>
      <c r="J7060" s="28">
        <v>0</v>
      </c>
      <c r="K7060" s="28">
        <v>37000000</v>
      </c>
      <c r="L7060" s="29">
        <v>1.06</v>
      </c>
      <c r="M7060" s="29">
        <f>IFERROR(_xlfn.XLOOKUP($B7060,'Ownership Metrics'!$A:$A,'Ownership Metrics'!$B:$B),"")</f>
        <v>4.8600000000000003</v>
      </c>
      <c r="N7060" s="28">
        <f>IFERROR(_xlfn.XLOOKUP($B7060,'Ownership Metrics'!$A:$A,'Ownership Metrics'!$C:$C),"")</f>
        <v>5184</v>
      </c>
      <c r="O7060" s="29">
        <f>IFERROR(_xlfn.XLOOKUP($B7060,'Ownership Metrics'!$A:$A,'Ownership Metrics'!$D:$D),"")</f>
        <v>67.489999999999995</v>
      </c>
      <c r="P7060" s="29">
        <f>IFERROR(_xlfn.XLOOKUP($B7060,'Ownership Metrics'!$A:$A,'Ownership Metrics'!$E:$E),"")</f>
        <v>94.08</v>
      </c>
      <c r="Q7060" s="30">
        <f>IFERROR(_xlfn.XLOOKUP($B7060,'Ownership Metrics'!$A:$A,'Ownership Metrics'!$F:$F),"")</f>
        <v>4</v>
      </c>
      <c r="R7060" s="30">
        <f>IFERROR(_xlfn.XLOOKUP($B7060,'Ownership Metrics'!$A:$A,'Ownership Metrics'!$G:$G),"")</f>
        <v>73</v>
      </c>
      <c r="S7060" s="27" t="str">
        <f>IFERROR(_xlfn.XLOOKUP($B7060,'Ownership Metrics'!$A:$A,'Ownership Metrics'!$H:$H),"")</f>
        <v>Mayoritas</v>
      </c>
      <c r="T7060" s="27" t="str">
        <f>IFERROR(_xlfn.XLOOKUP($B7060,'Ownership Metrics'!$A:$A,'Ownership Metrics'!$I:$I),"")</f>
        <v>Tinggi</v>
      </c>
      <c r="U7060" s="27">
        <f>IF(COUNTIFS($B$2:$B7060,$B7060,$D$2:$D7060,$D7060)=1,1,0)</f>
        <v>1</v>
      </c>
      <c r="V7060" s="27">
        <f t="shared" si="331"/>
        <v>1.06</v>
      </c>
      <c r="W7060" s="27">
        <f t="shared" si="332"/>
        <v>4</v>
      </c>
      <c r="X7060" s="27">
        <f t="shared" si="330"/>
        <v>1.059999294</v>
      </c>
    </row>
    <row r="7061" spans="1:24" x14ac:dyDescent="0.25">
      <c r="A7061" s="26">
        <v>46265</v>
      </c>
      <c r="B7061" s="27" t="s">
        <v>11090</v>
      </c>
      <c r="C7061" s="27" t="s">
        <v>7111</v>
      </c>
      <c r="D7061" s="27" t="s">
        <v>7114</v>
      </c>
      <c r="E7061" s="27" t="s">
        <v>114</v>
      </c>
      <c r="F7061" s="27" t="s">
        <v>23</v>
      </c>
      <c r="G7061" s="27"/>
      <c r="H7061" s="27" t="s">
        <v>24</v>
      </c>
      <c r="I7061" s="28">
        <v>2349646729</v>
      </c>
      <c r="J7061" s="28">
        <v>0</v>
      </c>
      <c r="K7061" s="28">
        <v>2349646729</v>
      </c>
      <c r="L7061" s="29">
        <v>67.489999999999995</v>
      </c>
      <c r="M7061" s="29">
        <f>IFERROR(_xlfn.XLOOKUP($B7061,'Ownership Metrics'!$A:$A,'Ownership Metrics'!$B:$B),"")</f>
        <v>4.8600000000000003</v>
      </c>
      <c r="N7061" s="28">
        <f>IFERROR(_xlfn.XLOOKUP($B7061,'Ownership Metrics'!$A:$A,'Ownership Metrics'!$C:$C),"")</f>
        <v>5184</v>
      </c>
      <c r="O7061" s="29">
        <f>IFERROR(_xlfn.XLOOKUP($B7061,'Ownership Metrics'!$A:$A,'Ownership Metrics'!$D:$D),"")</f>
        <v>67.489999999999995</v>
      </c>
      <c r="P7061" s="29">
        <f>IFERROR(_xlfn.XLOOKUP($B7061,'Ownership Metrics'!$A:$A,'Ownership Metrics'!$E:$E),"")</f>
        <v>94.08</v>
      </c>
      <c r="Q7061" s="30">
        <f>IFERROR(_xlfn.XLOOKUP($B7061,'Ownership Metrics'!$A:$A,'Ownership Metrics'!$F:$F),"")</f>
        <v>4</v>
      </c>
      <c r="R7061" s="30">
        <f>IFERROR(_xlfn.XLOOKUP($B7061,'Ownership Metrics'!$A:$A,'Ownership Metrics'!$G:$G),"")</f>
        <v>73</v>
      </c>
      <c r="S7061" s="27" t="str">
        <f>IFERROR(_xlfn.XLOOKUP($B7061,'Ownership Metrics'!$A:$A,'Ownership Metrics'!$H:$H),"")</f>
        <v>Mayoritas</v>
      </c>
      <c r="T7061" s="27" t="str">
        <f>IFERROR(_xlfn.XLOOKUP($B7061,'Ownership Metrics'!$A:$A,'Ownership Metrics'!$I:$I),"")</f>
        <v>Tinggi</v>
      </c>
      <c r="U7061" s="27">
        <f>IF(COUNTIFS($B$2:$B7061,$B7061,$D$2:$D7061,$D7061)=1,1,0)</f>
        <v>1</v>
      </c>
      <c r="V7061" s="27">
        <f t="shared" si="331"/>
        <v>67.489999999999995</v>
      </c>
      <c r="W7061" s="27">
        <f t="shared" si="332"/>
        <v>1</v>
      </c>
      <c r="X7061" s="27">
        <f t="shared" si="330"/>
        <v>67.489999293899999</v>
      </c>
    </row>
    <row r="7062" spans="1:24" x14ac:dyDescent="0.25">
      <c r="A7062" s="26">
        <v>46265</v>
      </c>
      <c r="B7062" s="27" t="s">
        <v>11090</v>
      </c>
      <c r="C7062" s="27" t="s">
        <v>7111</v>
      </c>
      <c r="D7062" s="27" t="s">
        <v>207</v>
      </c>
      <c r="E7062" s="27" t="s">
        <v>26</v>
      </c>
      <c r="F7062" s="27" t="s">
        <v>32</v>
      </c>
      <c r="G7062" s="27"/>
      <c r="H7062" s="27" t="s">
        <v>64</v>
      </c>
      <c r="I7062" s="28">
        <v>55000000</v>
      </c>
      <c r="J7062" s="28">
        <v>0</v>
      </c>
      <c r="K7062" s="28">
        <v>55000000</v>
      </c>
      <c r="L7062" s="29">
        <v>1.58</v>
      </c>
      <c r="M7062" s="29">
        <f>IFERROR(_xlfn.XLOOKUP($B7062,'Ownership Metrics'!$A:$A,'Ownership Metrics'!$B:$B),"")</f>
        <v>4.8600000000000003</v>
      </c>
      <c r="N7062" s="28">
        <f>IFERROR(_xlfn.XLOOKUP($B7062,'Ownership Metrics'!$A:$A,'Ownership Metrics'!$C:$C),"")</f>
        <v>5184</v>
      </c>
      <c r="O7062" s="29">
        <f>IFERROR(_xlfn.XLOOKUP($B7062,'Ownership Metrics'!$A:$A,'Ownership Metrics'!$D:$D),"")</f>
        <v>67.489999999999995</v>
      </c>
      <c r="P7062" s="29">
        <f>IFERROR(_xlfn.XLOOKUP($B7062,'Ownership Metrics'!$A:$A,'Ownership Metrics'!$E:$E),"")</f>
        <v>94.08</v>
      </c>
      <c r="Q7062" s="30">
        <f>IFERROR(_xlfn.XLOOKUP($B7062,'Ownership Metrics'!$A:$A,'Ownership Metrics'!$F:$F),"")</f>
        <v>4</v>
      </c>
      <c r="R7062" s="30">
        <f>IFERROR(_xlfn.XLOOKUP($B7062,'Ownership Metrics'!$A:$A,'Ownership Metrics'!$G:$G),"")</f>
        <v>73</v>
      </c>
      <c r="S7062" s="27" t="str">
        <f>IFERROR(_xlfn.XLOOKUP($B7062,'Ownership Metrics'!$A:$A,'Ownership Metrics'!$H:$H),"")</f>
        <v>Mayoritas</v>
      </c>
      <c r="T7062" s="27" t="str">
        <f>IFERROR(_xlfn.XLOOKUP($B7062,'Ownership Metrics'!$A:$A,'Ownership Metrics'!$I:$I),"")</f>
        <v>Tinggi</v>
      </c>
      <c r="U7062" s="27">
        <f>IF(COUNTIFS($B$2:$B7062,$B7062,$D$2:$D7062,$D7062)=1,1,0)</f>
        <v>1</v>
      </c>
      <c r="V7062" s="27">
        <f t="shared" si="331"/>
        <v>1.58</v>
      </c>
      <c r="W7062" s="27">
        <f t="shared" si="332"/>
        <v>3</v>
      </c>
      <c r="X7062" s="27">
        <f t="shared" si="330"/>
        <v>1.5799992938</v>
      </c>
    </row>
    <row r="7063" spans="1:24" x14ac:dyDescent="0.25">
      <c r="A7063" s="26">
        <v>46265</v>
      </c>
      <c r="B7063" s="27" t="s">
        <v>11091</v>
      </c>
      <c r="C7063" s="27" t="s">
        <v>7116</v>
      </c>
      <c r="D7063" s="27" t="s">
        <v>918</v>
      </c>
      <c r="E7063" s="27" t="s">
        <v>22</v>
      </c>
      <c r="F7063" s="27" t="s">
        <v>23</v>
      </c>
      <c r="G7063" s="27"/>
      <c r="H7063" s="27" t="s">
        <v>24</v>
      </c>
      <c r="I7063" s="28">
        <v>70144800</v>
      </c>
      <c r="J7063" s="28">
        <v>0</v>
      </c>
      <c r="K7063" s="28">
        <v>70144800</v>
      </c>
      <c r="L7063" s="29">
        <v>1.0900000000000001</v>
      </c>
      <c r="M7063" s="29">
        <f>IFERROR(_xlfn.XLOOKUP($B7063,'Ownership Metrics'!$A:$A,'Ownership Metrics'!$B:$B),"")</f>
        <v>16.940000000000001</v>
      </c>
      <c r="N7063" s="28">
        <f>IFERROR(_xlfn.XLOOKUP($B7063,'Ownership Metrics'!$A:$A,'Ownership Metrics'!$C:$C),"")</f>
        <v>5091</v>
      </c>
      <c r="O7063" s="29">
        <f>IFERROR(_xlfn.XLOOKUP($B7063,'Ownership Metrics'!$A:$A,'Ownership Metrics'!$D:$D),"")</f>
        <v>71.05</v>
      </c>
      <c r="P7063" s="29">
        <f>IFERROR(_xlfn.XLOOKUP($B7063,'Ownership Metrics'!$A:$A,'Ownership Metrics'!$E:$E),"")</f>
        <v>79.27</v>
      </c>
      <c r="Q7063" s="30">
        <f>IFERROR(_xlfn.XLOOKUP($B7063,'Ownership Metrics'!$A:$A,'Ownership Metrics'!$F:$F),"")</f>
        <v>5</v>
      </c>
      <c r="R7063" s="30">
        <f>IFERROR(_xlfn.XLOOKUP($B7063,'Ownership Metrics'!$A:$A,'Ownership Metrics'!$G:$G),"")</f>
        <v>66</v>
      </c>
      <c r="S7063" s="27" t="str">
        <f>IFERROR(_xlfn.XLOOKUP($B7063,'Ownership Metrics'!$A:$A,'Ownership Metrics'!$H:$H),"")</f>
        <v>Mayoritas</v>
      </c>
      <c r="T7063" s="27" t="str">
        <f>IFERROR(_xlfn.XLOOKUP($B7063,'Ownership Metrics'!$A:$A,'Ownership Metrics'!$I:$I),"")</f>
        <v>Tinggi</v>
      </c>
      <c r="U7063" s="27">
        <f>IF(COUNTIFS($B$2:$B7063,$B7063,$D$2:$D7063,$D7063)=1,1,0)</f>
        <v>1</v>
      </c>
      <c r="V7063" s="27">
        <f t="shared" si="331"/>
        <v>1.0900000000000001</v>
      </c>
      <c r="W7063" s="27">
        <f t="shared" si="332"/>
        <v>5</v>
      </c>
      <c r="X7063" s="27">
        <f t="shared" si="330"/>
        <v>1.0899992937</v>
      </c>
    </row>
    <row r="7064" spans="1:24" x14ac:dyDescent="0.25">
      <c r="A7064" s="26">
        <v>46265</v>
      </c>
      <c r="B7064" s="27" t="s">
        <v>11091</v>
      </c>
      <c r="C7064" s="27" t="s">
        <v>7116</v>
      </c>
      <c r="D7064" s="27" t="s">
        <v>7117</v>
      </c>
      <c r="E7064" s="27" t="s">
        <v>22</v>
      </c>
      <c r="F7064" s="27" t="s">
        <v>23</v>
      </c>
      <c r="G7064" s="27"/>
      <c r="H7064" s="27" t="s">
        <v>24</v>
      </c>
      <c r="I7064" s="28">
        <v>1096335000</v>
      </c>
      <c r="J7064" s="28">
        <v>3477500000</v>
      </c>
      <c r="K7064" s="28">
        <v>4573835000</v>
      </c>
      <c r="L7064" s="29">
        <v>71.05</v>
      </c>
      <c r="M7064" s="29">
        <f>IFERROR(_xlfn.XLOOKUP($B7064,'Ownership Metrics'!$A:$A,'Ownership Metrics'!$B:$B),"")</f>
        <v>16.940000000000001</v>
      </c>
      <c r="N7064" s="28">
        <f>IFERROR(_xlfn.XLOOKUP($B7064,'Ownership Metrics'!$A:$A,'Ownership Metrics'!$C:$C),"")</f>
        <v>5091</v>
      </c>
      <c r="O7064" s="29">
        <f>IFERROR(_xlfn.XLOOKUP($B7064,'Ownership Metrics'!$A:$A,'Ownership Metrics'!$D:$D),"")</f>
        <v>71.05</v>
      </c>
      <c r="P7064" s="29">
        <f>IFERROR(_xlfn.XLOOKUP($B7064,'Ownership Metrics'!$A:$A,'Ownership Metrics'!$E:$E),"")</f>
        <v>79.27</v>
      </c>
      <c r="Q7064" s="30">
        <f>IFERROR(_xlfn.XLOOKUP($B7064,'Ownership Metrics'!$A:$A,'Ownership Metrics'!$F:$F),"")</f>
        <v>5</v>
      </c>
      <c r="R7064" s="30">
        <f>IFERROR(_xlfn.XLOOKUP($B7064,'Ownership Metrics'!$A:$A,'Ownership Metrics'!$G:$G),"")</f>
        <v>66</v>
      </c>
      <c r="S7064" s="27" t="str">
        <f>IFERROR(_xlfn.XLOOKUP($B7064,'Ownership Metrics'!$A:$A,'Ownership Metrics'!$H:$H),"")</f>
        <v>Mayoritas</v>
      </c>
      <c r="T7064" s="27" t="str">
        <f>IFERROR(_xlfn.XLOOKUP($B7064,'Ownership Metrics'!$A:$A,'Ownership Metrics'!$I:$I),"")</f>
        <v>Tinggi</v>
      </c>
      <c r="U7064" s="27">
        <f>IF(COUNTIFS($B$2:$B7064,$B7064,$D$2:$D7064,$D7064)=1,1,0)</f>
        <v>1</v>
      </c>
      <c r="V7064" s="27">
        <f t="shared" si="331"/>
        <v>71.05</v>
      </c>
      <c r="W7064" s="27">
        <f t="shared" si="332"/>
        <v>1</v>
      </c>
      <c r="X7064" s="27">
        <f t="shared" si="330"/>
        <v>71.049999293599996</v>
      </c>
    </row>
    <row r="7065" spans="1:24" x14ac:dyDescent="0.25">
      <c r="A7065" s="26">
        <v>46265</v>
      </c>
      <c r="B7065" s="27" t="s">
        <v>11091</v>
      </c>
      <c r="C7065" s="27" t="s">
        <v>7116</v>
      </c>
      <c r="D7065" s="27" t="s">
        <v>7118</v>
      </c>
      <c r="E7065" s="27" t="s">
        <v>74</v>
      </c>
      <c r="F7065" s="27" t="s">
        <v>23</v>
      </c>
      <c r="G7065" s="27"/>
      <c r="H7065" s="27" t="s">
        <v>24</v>
      </c>
      <c r="I7065" s="28">
        <v>173543100</v>
      </c>
      <c r="J7065" s="28">
        <v>0</v>
      </c>
      <c r="K7065" s="28">
        <v>173543100</v>
      </c>
      <c r="L7065" s="29">
        <v>2.7</v>
      </c>
      <c r="M7065" s="29">
        <f>IFERROR(_xlfn.XLOOKUP($B7065,'Ownership Metrics'!$A:$A,'Ownership Metrics'!$B:$B),"")</f>
        <v>16.940000000000001</v>
      </c>
      <c r="N7065" s="28">
        <f>IFERROR(_xlfn.XLOOKUP($B7065,'Ownership Metrics'!$A:$A,'Ownership Metrics'!$C:$C),"")</f>
        <v>5091</v>
      </c>
      <c r="O7065" s="29">
        <f>IFERROR(_xlfn.XLOOKUP($B7065,'Ownership Metrics'!$A:$A,'Ownership Metrics'!$D:$D),"")</f>
        <v>71.05</v>
      </c>
      <c r="P7065" s="29">
        <f>IFERROR(_xlfn.XLOOKUP($B7065,'Ownership Metrics'!$A:$A,'Ownership Metrics'!$E:$E),"")</f>
        <v>79.27</v>
      </c>
      <c r="Q7065" s="30">
        <f>IFERROR(_xlfn.XLOOKUP($B7065,'Ownership Metrics'!$A:$A,'Ownership Metrics'!$F:$F),"")</f>
        <v>5</v>
      </c>
      <c r="R7065" s="30">
        <f>IFERROR(_xlfn.XLOOKUP($B7065,'Ownership Metrics'!$A:$A,'Ownership Metrics'!$G:$G),"")</f>
        <v>66</v>
      </c>
      <c r="S7065" s="27" t="str">
        <f>IFERROR(_xlfn.XLOOKUP($B7065,'Ownership Metrics'!$A:$A,'Ownership Metrics'!$H:$H),"")</f>
        <v>Mayoritas</v>
      </c>
      <c r="T7065" s="27" t="str">
        <f>IFERROR(_xlfn.XLOOKUP($B7065,'Ownership Metrics'!$A:$A,'Ownership Metrics'!$I:$I),"")</f>
        <v>Tinggi</v>
      </c>
      <c r="U7065" s="27">
        <f>IF(COUNTIFS($B$2:$B7065,$B7065,$D$2:$D7065,$D7065)=1,1,0)</f>
        <v>1</v>
      </c>
      <c r="V7065" s="27">
        <f t="shared" si="331"/>
        <v>2.7</v>
      </c>
      <c r="W7065" s="27">
        <f t="shared" si="332"/>
        <v>4</v>
      </c>
      <c r="X7065" s="27">
        <f t="shared" si="330"/>
        <v>2.6999992935000003</v>
      </c>
    </row>
    <row r="7066" spans="1:24" x14ac:dyDescent="0.25">
      <c r="A7066" s="26">
        <v>46265</v>
      </c>
      <c r="B7066" s="27" t="s">
        <v>11091</v>
      </c>
      <c r="C7066" s="27" t="s">
        <v>7116</v>
      </c>
      <c r="D7066" s="27" t="s">
        <v>7119</v>
      </c>
      <c r="E7066" s="27" t="s">
        <v>22</v>
      </c>
      <c r="F7066" s="27" t="s">
        <v>23</v>
      </c>
      <c r="G7066" s="27"/>
      <c r="H7066" s="27" t="s">
        <v>24</v>
      </c>
      <c r="I7066" s="28">
        <v>300648500</v>
      </c>
      <c r="J7066" s="28">
        <v>0</v>
      </c>
      <c r="K7066" s="28">
        <v>300648500</v>
      </c>
      <c r="L7066" s="29">
        <v>4.67</v>
      </c>
      <c r="M7066" s="29">
        <f>IFERROR(_xlfn.XLOOKUP($B7066,'Ownership Metrics'!$A:$A,'Ownership Metrics'!$B:$B),"")</f>
        <v>16.940000000000001</v>
      </c>
      <c r="N7066" s="28">
        <f>IFERROR(_xlfn.XLOOKUP($B7066,'Ownership Metrics'!$A:$A,'Ownership Metrics'!$C:$C),"")</f>
        <v>5091</v>
      </c>
      <c r="O7066" s="29">
        <f>IFERROR(_xlfn.XLOOKUP($B7066,'Ownership Metrics'!$A:$A,'Ownership Metrics'!$D:$D),"")</f>
        <v>71.05</v>
      </c>
      <c r="P7066" s="29">
        <f>IFERROR(_xlfn.XLOOKUP($B7066,'Ownership Metrics'!$A:$A,'Ownership Metrics'!$E:$E),"")</f>
        <v>79.27</v>
      </c>
      <c r="Q7066" s="30">
        <f>IFERROR(_xlfn.XLOOKUP($B7066,'Ownership Metrics'!$A:$A,'Ownership Metrics'!$F:$F),"")</f>
        <v>5</v>
      </c>
      <c r="R7066" s="30">
        <f>IFERROR(_xlfn.XLOOKUP($B7066,'Ownership Metrics'!$A:$A,'Ownership Metrics'!$G:$G),"")</f>
        <v>66</v>
      </c>
      <c r="S7066" s="27" t="str">
        <f>IFERROR(_xlfn.XLOOKUP($B7066,'Ownership Metrics'!$A:$A,'Ownership Metrics'!$H:$H),"")</f>
        <v>Mayoritas</v>
      </c>
      <c r="T7066" s="27" t="str">
        <f>IFERROR(_xlfn.XLOOKUP($B7066,'Ownership Metrics'!$A:$A,'Ownership Metrics'!$I:$I),"")</f>
        <v>Tinggi</v>
      </c>
      <c r="U7066" s="27">
        <f>IF(COUNTIFS($B$2:$B7066,$B7066,$D$2:$D7066,$D7066)=1,1,0)</f>
        <v>1</v>
      </c>
      <c r="V7066" s="27">
        <f t="shared" si="331"/>
        <v>4.67</v>
      </c>
      <c r="W7066" s="27">
        <f t="shared" si="332"/>
        <v>2</v>
      </c>
      <c r="X7066" s="27">
        <f t="shared" si="330"/>
        <v>4.6699992934000001</v>
      </c>
    </row>
    <row r="7067" spans="1:24" x14ac:dyDescent="0.25">
      <c r="A7067" s="26">
        <v>46265</v>
      </c>
      <c r="B7067" s="27" t="s">
        <v>11091</v>
      </c>
      <c r="C7067" s="27" t="s">
        <v>7116</v>
      </c>
      <c r="D7067" s="27" t="s">
        <v>7120</v>
      </c>
      <c r="E7067" s="27" t="s">
        <v>22</v>
      </c>
      <c r="F7067" s="27" t="s">
        <v>23</v>
      </c>
      <c r="G7067" s="27"/>
      <c r="H7067" s="27" t="s">
        <v>24</v>
      </c>
      <c r="I7067" s="28">
        <v>228398000</v>
      </c>
      <c r="J7067" s="28">
        <v>0</v>
      </c>
      <c r="K7067" s="28">
        <v>228398000</v>
      </c>
      <c r="L7067" s="29">
        <v>3.55</v>
      </c>
      <c r="M7067" s="29">
        <f>IFERROR(_xlfn.XLOOKUP($B7067,'Ownership Metrics'!$A:$A,'Ownership Metrics'!$B:$B),"")</f>
        <v>16.940000000000001</v>
      </c>
      <c r="N7067" s="28">
        <f>IFERROR(_xlfn.XLOOKUP($B7067,'Ownership Metrics'!$A:$A,'Ownership Metrics'!$C:$C),"")</f>
        <v>5091</v>
      </c>
      <c r="O7067" s="29">
        <f>IFERROR(_xlfn.XLOOKUP($B7067,'Ownership Metrics'!$A:$A,'Ownership Metrics'!$D:$D),"")</f>
        <v>71.05</v>
      </c>
      <c r="P7067" s="29">
        <f>IFERROR(_xlfn.XLOOKUP($B7067,'Ownership Metrics'!$A:$A,'Ownership Metrics'!$E:$E),"")</f>
        <v>79.27</v>
      </c>
      <c r="Q7067" s="30">
        <f>IFERROR(_xlfn.XLOOKUP($B7067,'Ownership Metrics'!$A:$A,'Ownership Metrics'!$F:$F),"")</f>
        <v>5</v>
      </c>
      <c r="R7067" s="30">
        <f>IFERROR(_xlfn.XLOOKUP($B7067,'Ownership Metrics'!$A:$A,'Ownership Metrics'!$G:$G),"")</f>
        <v>66</v>
      </c>
      <c r="S7067" s="27" t="str">
        <f>IFERROR(_xlfn.XLOOKUP($B7067,'Ownership Metrics'!$A:$A,'Ownership Metrics'!$H:$H),"")</f>
        <v>Mayoritas</v>
      </c>
      <c r="T7067" s="27" t="str">
        <f>IFERROR(_xlfn.XLOOKUP($B7067,'Ownership Metrics'!$A:$A,'Ownership Metrics'!$I:$I),"")</f>
        <v>Tinggi</v>
      </c>
      <c r="U7067" s="27">
        <f>IF(COUNTIFS($B$2:$B7067,$B7067,$D$2:$D7067,$D7067)=1,1,0)</f>
        <v>1</v>
      </c>
      <c r="V7067" s="27">
        <f t="shared" si="331"/>
        <v>3.55</v>
      </c>
      <c r="W7067" s="27">
        <f t="shared" si="332"/>
        <v>3</v>
      </c>
      <c r="X7067" s="27">
        <f t="shared" si="330"/>
        <v>3.5499992933</v>
      </c>
    </row>
    <row r="7068" spans="1:24" x14ac:dyDescent="0.25">
      <c r="A7068" s="26">
        <v>46265</v>
      </c>
      <c r="B7068" s="27" t="s">
        <v>11092</v>
      </c>
      <c r="C7068" s="27" t="s">
        <v>7122</v>
      </c>
      <c r="D7068" s="27" t="s">
        <v>7123</v>
      </c>
      <c r="E7068" s="27" t="s">
        <v>22</v>
      </c>
      <c r="F7068" s="27" t="s">
        <v>23</v>
      </c>
      <c r="G7068" s="27"/>
      <c r="H7068" s="27" t="s">
        <v>24</v>
      </c>
      <c r="I7068" s="28">
        <v>1050673048</v>
      </c>
      <c r="J7068" s="28">
        <v>0</v>
      </c>
      <c r="K7068" s="28">
        <v>1050673048</v>
      </c>
      <c r="L7068" s="29">
        <v>42.44</v>
      </c>
      <c r="M7068" s="29">
        <f>IFERROR(_xlfn.XLOOKUP($B7068,'Ownership Metrics'!$A:$A,'Ownership Metrics'!$B:$B),"")</f>
        <v>44.46</v>
      </c>
      <c r="N7068" s="28">
        <f>IFERROR(_xlfn.XLOOKUP($B7068,'Ownership Metrics'!$A:$A,'Ownership Metrics'!$C:$C),"")</f>
        <v>1850</v>
      </c>
      <c r="O7068" s="29">
        <f>IFERROR(_xlfn.XLOOKUP($B7068,'Ownership Metrics'!$A:$A,'Ownership Metrics'!$D:$D),"")</f>
        <v>42.44</v>
      </c>
      <c r="P7068" s="29">
        <f>IFERROR(_xlfn.XLOOKUP($B7068,'Ownership Metrics'!$A:$A,'Ownership Metrics'!$E:$E),"")</f>
        <v>51.09</v>
      </c>
      <c r="Q7068" s="30">
        <f>IFERROR(_xlfn.XLOOKUP($B7068,'Ownership Metrics'!$A:$A,'Ownership Metrics'!$F:$F),"")</f>
        <v>5</v>
      </c>
      <c r="R7068" s="30">
        <f>IFERROR(_xlfn.XLOOKUP($B7068,'Ownership Metrics'!$A:$A,'Ownership Metrics'!$G:$G),"")</f>
        <v>42</v>
      </c>
      <c r="S7068" s="27" t="str">
        <f>IFERROR(_xlfn.XLOOKUP($B7068,'Ownership Metrics'!$A:$A,'Ownership Metrics'!$H:$H),"")</f>
        <v>Moderat</v>
      </c>
      <c r="T7068" s="27" t="str">
        <f>IFERROR(_xlfn.XLOOKUP($B7068,'Ownership Metrics'!$A:$A,'Ownership Metrics'!$I:$I),"")</f>
        <v>Sedang</v>
      </c>
      <c r="U7068" s="27">
        <f>IF(COUNTIFS($B$2:$B7068,$B7068,$D$2:$D7068,$D7068)=1,1,0)</f>
        <v>1</v>
      </c>
      <c r="V7068" s="27">
        <f t="shared" si="331"/>
        <v>42.44</v>
      </c>
      <c r="W7068" s="27">
        <f t="shared" si="332"/>
        <v>1</v>
      </c>
      <c r="X7068" s="27">
        <f t="shared" si="330"/>
        <v>42.439999293199996</v>
      </c>
    </row>
    <row r="7069" spans="1:24" x14ac:dyDescent="0.25">
      <c r="A7069" s="26">
        <v>46265</v>
      </c>
      <c r="B7069" s="27" t="s">
        <v>11092</v>
      </c>
      <c r="C7069" s="27" t="s">
        <v>7122</v>
      </c>
      <c r="D7069" s="27" t="s">
        <v>7124</v>
      </c>
      <c r="E7069" s="27" t="s">
        <v>35</v>
      </c>
      <c r="F7069" s="27" t="s">
        <v>23</v>
      </c>
      <c r="G7069" s="27" t="s">
        <v>36</v>
      </c>
      <c r="H7069" s="27" t="s">
        <v>24</v>
      </c>
      <c r="I7069" s="28">
        <v>120000000</v>
      </c>
      <c r="J7069" s="28">
        <v>0</v>
      </c>
      <c r="K7069" s="28">
        <v>120000000</v>
      </c>
      <c r="L7069" s="29">
        <v>4.8499999999999996</v>
      </c>
      <c r="M7069" s="29">
        <f>IFERROR(_xlfn.XLOOKUP($B7069,'Ownership Metrics'!$A:$A,'Ownership Metrics'!$B:$B),"")</f>
        <v>44.46</v>
      </c>
      <c r="N7069" s="28">
        <f>IFERROR(_xlfn.XLOOKUP($B7069,'Ownership Metrics'!$A:$A,'Ownership Metrics'!$C:$C),"")</f>
        <v>1850</v>
      </c>
      <c r="O7069" s="29">
        <f>IFERROR(_xlfn.XLOOKUP($B7069,'Ownership Metrics'!$A:$A,'Ownership Metrics'!$D:$D),"")</f>
        <v>42.44</v>
      </c>
      <c r="P7069" s="29">
        <f>IFERROR(_xlfn.XLOOKUP($B7069,'Ownership Metrics'!$A:$A,'Ownership Metrics'!$E:$E),"")</f>
        <v>51.09</v>
      </c>
      <c r="Q7069" s="30">
        <f>IFERROR(_xlfn.XLOOKUP($B7069,'Ownership Metrics'!$A:$A,'Ownership Metrics'!$F:$F),"")</f>
        <v>5</v>
      </c>
      <c r="R7069" s="30">
        <f>IFERROR(_xlfn.XLOOKUP($B7069,'Ownership Metrics'!$A:$A,'Ownership Metrics'!$G:$G),"")</f>
        <v>42</v>
      </c>
      <c r="S7069" s="27" t="str">
        <f>IFERROR(_xlfn.XLOOKUP($B7069,'Ownership Metrics'!$A:$A,'Ownership Metrics'!$H:$H),"")</f>
        <v>Moderat</v>
      </c>
      <c r="T7069" s="27" t="str">
        <f>IFERROR(_xlfn.XLOOKUP($B7069,'Ownership Metrics'!$A:$A,'Ownership Metrics'!$I:$I),"")</f>
        <v>Sedang</v>
      </c>
      <c r="U7069" s="27">
        <f>IF(COUNTIFS($B$2:$B7069,$B7069,$D$2:$D7069,$D7069)=1,1,0)</f>
        <v>1</v>
      </c>
      <c r="V7069" s="27">
        <f t="shared" si="331"/>
        <v>4.8499999999999996</v>
      </c>
      <c r="W7069" s="27">
        <f t="shared" si="332"/>
        <v>2</v>
      </c>
      <c r="X7069" s="27">
        <f t="shared" si="330"/>
        <v>4.8499992930999998</v>
      </c>
    </row>
    <row r="7070" spans="1:24" x14ac:dyDescent="0.25">
      <c r="A7070" s="26">
        <v>46265</v>
      </c>
      <c r="B7070" s="27" t="s">
        <v>11092</v>
      </c>
      <c r="C7070" s="27" t="s">
        <v>7122</v>
      </c>
      <c r="D7070" s="27" t="s">
        <v>7125</v>
      </c>
      <c r="E7070" s="27" t="s">
        <v>35</v>
      </c>
      <c r="F7070" s="27" t="s">
        <v>23</v>
      </c>
      <c r="G7070" s="27" t="s">
        <v>36</v>
      </c>
      <c r="H7070" s="27" t="s">
        <v>24</v>
      </c>
      <c r="I7070" s="28">
        <v>73507200</v>
      </c>
      <c r="J7070" s="28">
        <v>0</v>
      </c>
      <c r="K7070" s="28">
        <v>73507200</v>
      </c>
      <c r="L7070" s="29">
        <v>2.97</v>
      </c>
      <c r="M7070" s="29">
        <f>IFERROR(_xlfn.XLOOKUP($B7070,'Ownership Metrics'!$A:$A,'Ownership Metrics'!$B:$B),"")</f>
        <v>44.46</v>
      </c>
      <c r="N7070" s="28">
        <f>IFERROR(_xlfn.XLOOKUP($B7070,'Ownership Metrics'!$A:$A,'Ownership Metrics'!$C:$C),"")</f>
        <v>1850</v>
      </c>
      <c r="O7070" s="29">
        <f>IFERROR(_xlfn.XLOOKUP($B7070,'Ownership Metrics'!$A:$A,'Ownership Metrics'!$D:$D),"")</f>
        <v>42.44</v>
      </c>
      <c r="P7070" s="29">
        <f>IFERROR(_xlfn.XLOOKUP($B7070,'Ownership Metrics'!$A:$A,'Ownership Metrics'!$E:$E),"")</f>
        <v>51.09</v>
      </c>
      <c r="Q7070" s="30">
        <f>IFERROR(_xlfn.XLOOKUP($B7070,'Ownership Metrics'!$A:$A,'Ownership Metrics'!$F:$F),"")</f>
        <v>5</v>
      </c>
      <c r="R7070" s="30">
        <f>IFERROR(_xlfn.XLOOKUP($B7070,'Ownership Metrics'!$A:$A,'Ownership Metrics'!$G:$G),"")</f>
        <v>42</v>
      </c>
      <c r="S7070" s="27" t="str">
        <f>IFERROR(_xlfn.XLOOKUP($B7070,'Ownership Metrics'!$A:$A,'Ownership Metrics'!$H:$H),"")</f>
        <v>Moderat</v>
      </c>
      <c r="T7070" s="27" t="str">
        <f>IFERROR(_xlfn.XLOOKUP($B7070,'Ownership Metrics'!$A:$A,'Ownership Metrics'!$I:$I),"")</f>
        <v>Sedang</v>
      </c>
      <c r="U7070" s="27">
        <f>IF(COUNTIFS($B$2:$B7070,$B7070,$D$2:$D7070,$D7070)=1,1,0)</f>
        <v>1</v>
      </c>
      <c r="V7070" s="27">
        <f t="shared" si="331"/>
        <v>2.97</v>
      </c>
      <c r="W7070" s="27">
        <f t="shared" si="332"/>
        <v>4</v>
      </c>
      <c r="X7070" s="27">
        <f t="shared" si="330"/>
        <v>2.9699992930000003</v>
      </c>
    </row>
    <row r="7071" spans="1:24" x14ac:dyDescent="0.25">
      <c r="A7071" s="26">
        <v>46265</v>
      </c>
      <c r="B7071" s="27" t="s">
        <v>11092</v>
      </c>
      <c r="C7071" s="27" t="s">
        <v>7122</v>
      </c>
      <c r="D7071" s="27" t="s">
        <v>7126</v>
      </c>
      <c r="E7071" s="27" t="s">
        <v>35</v>
      </c>
      <c r="F7071" s="27" t="s">
        <v>23</v>
      </c>
      <c r="G7071" s="27" t="s">
        <v>36</v>
      </c>
      <c r="H7071" s="27" t="s">
        <v>24</v>
      </c>
      <c r="I7071" s="28">
        <v>94000000</v>
      </c>
      <c r="J7071" s="28">
        <v>0</v>
      </c>
      <c r="K7071" s="28">
        <v>94000000</v>
      </c>
      <c r="L7071" s="29">
        <v>3.8</v>
      </c>
      <c r="M7071" s="29">
        <f>IFERROR(_xlfn.XLOOKUP($B7071,'Ownership Metrics'!$A:$A,'Ownership Metrics'!$B:$B),"")</f>
        <v>44.46</v>
      </c>
      <c r="N7071" s="28">
        <f>IFERROR(_xlfn.XLOOKUP($B7071,'Ownership Metrics'!$A:$A,'Ownership Metrics'!$C:$C),"")</f>
        <v>1850</v>
      </c>
      <c r="O7071" s="29">
        <f>IFERROR(_xlfn.XLOOKUP($B7071,'Ownership Metrics'!$A:$A,'Ownership Metrics'!$D:$D),"")</f>
        <v>42.44</v>
      </c>
      <c r="P7071" s="29">
        <f>IFERROR(_xlfn.XLOOKUP($B7071,'Ownership Metrics'!$A:$A,'Ownership Metrics'!$E:$E),"")</f>
        <v>51.09</v>
      </c>
      <c r="Q7071" s="30">
        <f>IFERROR(_xlfn.XLOOKUP($B7071,'Ownership Metrics'!$A:$A,'Ownership Metrics'!$F:$F),"")</f>
        <v>5</v>
      </c>
      <c r="R7071" s="30">
        <f>IFERROR(_xlfn.XLOOKUP($B7071,'Ownership Metrics'!$A:$A,'Ownership Metrics'!$G:$G),"")</f>
        <v>42</v>
      </c>
      <c r="S7071" s="27" t="str">
        <f>IFERROR(_xlfn.XLOOKUP($B7071,'Ownership Metrics'!$A:$A,'Ownership Metrics'!$H:$H),"")</f>
        <v>Moderat</v>
      </c>
      <c r="T7071" s="27" t="str">
        <f>IFERROR(_xlfn.XLOOKUP($B7071,'Ownership Metrics'!$A:$A,'Ownership Metrics'!$I:$I),"")</f>
        <v>Sedang</v>
      </c>
      <c r="U7071" s="27">
        <f>IF(COUNTIFS($B$2:$B7071,$B7071,$D$2:$D7071,$D7071)=1,1,0)</f>
        <v>1</v>
      </c>
      <c r="V7071" s="27">
        <f t="shared" si="331"/>
        <v>3.8</v>
      </c>
      <c r="W7071" s="27">
        <f t="shared" si="332"/>
        <v>3</v>
      </c>
      <c r="X7071" s="27">
        <f t="shared" si="330"/>
        <v>3.7999992928999999</v>
      </c>
    </row>
    <row r="7072" spans="1:24" x14ac:dyDescent="0.25">
      <c r="A7072" s="26">
        <v>46265</v>
      </c>
      <c r="B7072" s="27" t="s">
        <v>11092</v>
      </c>
      <c r="C7072" s="27" t="s">
        <v>7122</v>
      </c>
      <c r="D7072" s="27" t="s">
        <v>7127</v>
      </c>
      <c r="E7072" s="27"/>
      <c r="F7072" s="27"/>
      <c r="G7072" s="27"/>
      <c r="H7072" s="27"/>
      <c r="I7072" s="28">
        <v>0</v>
      </c>
      <c r="J7072" s="28">
        <v>36697968</v>
      </c>
      <c r="K7072" s="28">
        <v>36697968</v>
      </c>
      <c r="L7072" s="29">
        <v>1.48</v>
      </c>
      <c r="M7072" s="29">
        <f>IFERROR(_xlfn.XLOOKUP($B7072,'Ownership Metrics'!$A:$A,'Ownership Metrics'!$B:$B),"")</f>
        <v>44.46</v>
      </c>
      <c r="N7072" s="28">
        <f>IFERROR(_xlfn.XLOOKUP($B7072,'Ownership Metrics'!$A:$A,'Ownership Metrics'!$C:$C),"")</f>
        <v>1850</v>
      </c>
      <c r="O7072" s="29">
        <f>IFERROR(_xlfn.XLOOKUP($B7072,'Ownership Metrics'!$A:$A,'Ownership Metrics'!$D:$D),"")</f>
        <v>42.44</v>
      </c>
      <c r="P7072" s="29">
        <f>IFERROR(_xlfn.XLOOKUP($B7072,'Ownership Metrics'!$A:$A,'Ownership Metrics'!$E:$E),"")</f>
        <v>51.09</v>
      </c>
      <c r="Q7072" s="30">
        <f>IFERROR(_xlfn.XLOOKUP($B7072,'Ownership Metrics'!$A:$A,'Ownership Metrics'!$F:$F),"")</f>
        <v>5</v>
      </c>
      <c r="R7072" s="30">
        <f>IFERROR(_xlfn.XLOOKUP($B7072,'Ownership Metrics'!$A:$A,'Ownership Metrics'!$G:$G),"")</f>
        <v>42</v>
      </c>
      <c r="S7072" s="27" t="str">
        <f>IFERROR(_xlfn.XLOOKUP($B7072,'Ownership Metrics'!$A:$A,'Ownership Metrics'!$H:$H),"")</f>
        <v>Moderat</v>
      </c>
      <c r="T7072" s="27" t="str">
        <f>IFERROR(_xlfn.XLOOKUP($B7072,'Ownership Metrics'!$A:$A,'Ownership Metrics'!$I:$I),"")</f>
        <v>Sedang</v>
      </c>
      <c r="U7072" s="27">
        <f>IF(COUNTIFS($B$2:$B7072,$B7072,$D$2:$D7072,$D7072)=1,1,0)</f>
        <v>1</v>
      </c>
      <c r="V7072" s="27">
        <f t="shared" si="331"/>
        <v>1.48</v>
      </c>
      <c r="W7072" s="27">
        <f t="shared" si="332"/>
        <v>5</v>
      </c>
      <c r="X7072" s="27">
        <f t="shared" si="330"/>
        <v>1.4799992928000001</v>
      </c>
    </row>
    <row r="7073" spans="1:24" x14ac:dyDescent="0.25">
      <c r="A7073" s="26">
        <v>46265</v>
      </c>
      <c r="B7073" s="27" t="s">
        <v>11093</v>
      </c>
      <c r="C7073" s="27" t="s">
        <v>7129</v>
      </c>
      <c r="D7073" s="27" t="s">
        <v>7130</v>
      </c>
      <c r="E7073" s="27" t="s">
        <v>22</v>
      </c>
      <c r="F7073" s="27" t="s">
        <v>23</v>
      </c>
      <c r="G7073" s="27"/>
      <c r="H7073" s="27" t="s">
        <v>24</v>
      </c>
      <c r="I7073" s="28">
        <v>729371069</v>
      </c>
      <c r="J7073" s="28">
        <v>0</v>
      </c>
      <c r="K7073" s="28">
        <v>729371069</v>
      </c>
      <c r="L7073" s="29">
        <v>1.28</v>
      </c>
      <c r="M7073" s="29">
        <f>IFERROR(_xlfn.XLOOKUP($B7073,'Ownership Metrics'!$A:$A,'Ownership Metrics'!$B:$B),"")</f>
        <v>51.8</v>
      </c>
      <c r="N7073" s="28">
        <f>IFERROR(_xlfn.XLOOKUP($B7073,'Ownership Metrics'!$A:$A,'Ownership Metrics'!$C:$C),"")</f>
        <v>867</v>
      </c>
      <c r="O7073" s="29">
        <f>IFERROR(_xlfn.XLOOKUP($B7073,'Ownership Metrics'!$A:$A,'Ownership Metrics'!$D:$D),"")</f>
        <v>28.12</v>
      </c>
      <c r="P7073" s="29">
        <f>IFERROR(_xlfn.XLOOKUP($B7073,'Ownership Metrics'!$A:$A,'Ownership Metrics'!$E:$E),"")</f>
        <v>38.24</v>
      </c>
      <c r="Q7073" s="30">
        <f>IFERROR(_xlfn.XLOOKUP($B7073,'Ownership Metrics'!$A:$A,'Ownership Metrics'!$F:$F),"")</f>
        <v>9</v>
      </c>
      <c r="R7073" s="30">
        <f>IFERROR(_xlfn.XLOOKUP($B7073,'Ownership Metrics'!$A:$A,'Ownership Metrics'!$G:$G),"")</f>
        <v>29</v>
      </c>
      <c r="S7073" s="27" t="str">
        <f>IFERROR(_xlfn.XLOOKUP($B7073,'Ownership Metrics'!$A:$A,'Ownership Metrics'!$H:$H),"")</f>
        <v>Tersebar</v>
      </c>
      <c r="T7073" s="27" t="str">
        <f>IFERROR(_xlfn.XLOOKUP($B7073,'Ownership Metrics'!$A:$A,'Ownership Metrics'!$I:$I),"")</f>
        <v>Sedang</v>
      </c>
      <c r="U7073" s="27">
        <f>IF(COUNTIFS($B$2:$B7073,$B7073,$D$2:$D7073,$D7073)=1,1,0)</f>
        <v>1</v>
      </c>
      <c r="V7073" s="27">
        <f t="shared" si="331"/>
        <v>1.28</v>
      </c>
      <c r="W7073" s="27">
        <f t="shared" si="332"/>
        <v>7</v>
      </c>
      <c r="X7073" s="27">
        <f t="shared" si="330"/>
        <v>1.2799992927000001</v>
      </c>
    </row>
    <row r="7074" spans="1:24" x14ac:dyDescent="0.25">
      <c r="A7074" s="26">
        <v>46265</v>
      </c>
      <c r="B7074" s="27" t="s">
        <v>11093</v>
      </c>
      <c r="C7074" s="27" t="s">
        <v>7129</v>
      </c>
      <c r="D7074" s="27" t="s">
        <v>7131</v>
      </c>
      <c r="E7074" s="27" t="s">
        <v>139</v>
      </c>
      <c r="F7074" s="27" t="s">
        <v>23</v>
      </c>
      <c r="G7074" s="27"/>
      <c r="H7074" s="27" t="s">
        <v>24</v>
      </c>
      <c r="I7074" s="28">
        <v>656266836</v>
      </c>
      <c r="J7074" s="28">
        <v>0</v>
      </c>
      <c r="K7074" s="28">
        <v>656266836</v>
      </c>
      <c r="L7074" s="29">
        <v>1.1499999999999999</v>
      </c>
      <c r="M7074" s="29">
        <f>IFERROR(_xlfn.XLOOKUP($B7074,'Ownership Metrics'!$A:$A,'Ownership Metrics'!$B:$B),"")</f>
        <v>51.8</v>
      </c>
      <c r="N7074" s="28">
        <f>IFERROR(_xlfn.XLOOKUP($B7074,'Ownership Metrics'!$A:$A,'Ownership Metrics'!$C:$C),"")</f>
        <v>867</v>
      </c>
      <c r="O7074" s="29">
        <f>IFERROR(_xlfn.XLOOKUP($B7074,'Ownership Metrics'!$A:$A,'Ownership Metrics'!$D:$D),"")</f>
        <v>28.12</v>
      </c>
      <c r="P7074" s="29">
        <f>IFERROR(_xlfn.XLOOKUP($B7074,'Ownership Metrics'!$A:$A,'Ownership Metrics'!$E:$E),"")</f>
        <v>38.24</v>
      </c>
      <c r="Q7074" s="30">
        <f>IFERROR(_xlfn.XLOOKUP($B7074,'Ownership Metrics'!$A:$A,'Ownership Metrics'!$F:$F),"")</f>
        <v>9</v>
      </c>
      <c r="R7074" s="30">
        <f>IFERROR(_xlfn.XLOOKUP($B7074,'Ownership Metrics'!$A:$A,'Ownership Metrics'!$G:$G),"")</f>
        <v>29</v>
      </c>
      <c r="S7074" s="27" t="str">
        <f>IFERROR(_xlfn.XLOOKUP($B7074,'Ownership Metrics'!$A:$A,'Ownership Metrics'!$H:$H),"")</f>
        <v>Tersebar</v>
      </c>
      <c r="T7074" s="27" t="str">
        <f>IFERROR(_xlfn.XLOOKUP($B7074,'Ownership Metrics'!$A:$A,'Ownership Metrics'!$I:$I),"")</f>
        <v>Sedang</v>
      </c>
      <c r="U7074" s="27">
        <f>IF(COUNTIFS($B$2:$B7074,$B7074,$D$2:$D7074,$D7074)=1,1,0)</f>
        <v>1</v>
      </c>
      <c r="V7074" s="27">
        <f t="shared" si="331"/>
        <v>1.1499999999999999</v>
      </c>
      <c r="W7074" s="27">
        <f t="shared" si="332"/>
        <v>8</v>
      </c>
      <c r="X7074" s="27">
        <f t="shared" si="330"/>
        <v>1.1499992926</v>
      </c>
    </row>
    <row r="7075" spans="1:24" x14ac:dyDescent="0.25">
      <c r="A7075" s="26">
        <v>46265</v>
      </c>
      <c r="B7075" s="27" t="s">
        <v>11093</v>
      </c>
      <c r="C7075" s="27" t="s">
        <v>7129</v>
      </c>
      <c r="D7075" s="27" t="s">
        <v>7132</v>
      </c>
      <c r="E7075" s="27" t="s">
        <v>22</v>
      </c>
      <c r="F7075" s="27" t="s">
        <v>23</v>
      </c>
      <c r="G7075" s="27"/>
      <c r="H7075" s="27" t="s">
        <v>24</v>
      </c>
      <c r="I7075" s="28">
        <v>1233003206</v>
      </c>
      <c r="J7075" s="28">
        <v>0</v>
      </c>
      <c r="K7075" s="28">
        <v>1233003206</v>
      </c>
      <c r="L7075" s="29">
        <v>2.16</v>
      </c>
      <c r="M7075" s="29">
        <f>IFERROR(_xlfn.XLOOKUP($B7075,'Ownership Metrics'!$A:$A,'Ownership Metrics'!$B:$B),"")</f>
        <v>51.8</v>
      </c>
      <c r="N7075" s="28">
        <f>IFERROR(_xlfn.XLOOKUP($B7075,'Ownership Metrics'!$A:$A,'Ownership Metrics'!$C:$C),"")</f>
        <v>867</v>
      </c>
      <c r="O7075" s="29">
        <f>IFERROR(_xlfn.XLOOKUP($B7075,'Ownership Metrics'!$A:$A,'Ownership Metrics'!$D:$D),"")</f>
        <v>28.12</v>
      </c>
      <c r="P7075" s="29">
        <f>IFERROR(_xlfn.XLOOKUP($B7075,'Ownership Metrics'!$A:$A,'Ownership Metrics'!$E:$E),"")</f>
        <v>38.24</v>
      </c>
      <c r="Q7075" s="30">
        <f>IFERROR(_xlfn.XLOOKUP($B7075,'Ownership Metrics'!$A:$A,'Ownership Metrics'!$F:$F),"")</f>
        <v>9</v>
      </c>
      <c r="R7075" s="30">
        <f>IFERROR(_xlfn.XLOOKUP($B7075,'Ownership Metrics'!$A:$A,'Ownership Metrics'!$G:$G),"")</f>
        <v>29</v>
      </c>
      <c r="S7075" s="27" t="str">
        <f>IFERROR(_xlfn.XLOOKUP($B7075,'Ownership Metrics'!$A:$A,'Ownership Metrics'!$H:$H),"")</f>
        <v>Tersebar</v>
      </c>
      <c r="T7075" s="27" t="str">
        <f>IFERROR(_xlfn.XLOOKUP($B7075,'Ownership Metrics'!$A:$A,'Ownership Metrics'!$I:$I),"")</f>
        <v>Sedang</v>
      </c>
      <c r="U7075" s="27">
        <f>IF(COUNTIFS($B$2:$B7075,$B7075,$D$2:$D7075,$D7075)=1,1,0)</f>
        <v>1</v>
      </c>
      <c r="V7075" s="27">
        <f t="shared" si="331"/>
        <v>2.16</v>
      </c>
      <c r="W7075" s="27">
        <f t="shared" si="332"/>
        <v>5</v>
      </c>
      <c r="X7075" s="27">
        <f t="shared" si="330"/>
        <v>2.1599992925000002</v>
      </c>
    </row>
    <row r="7076" spans="1:24" x14ac:dyDescent="0.25">
      <c r="A7076" s="26">
        <v>46265</v>
      </c>
      <c r="B7076" s="27" t="s">
        <v>11093</v>
      </c>
      <c r="C7076" s="27" t="s">
        <v>7129</v>
      </c>
      <c r="D7076" s="27" t="s">
        <v>7133</v>
      </c>
      <c r="E7076" s="27" t="s">
        <v>22</v>
      </c>
      <c r="F7076" s="27" t="s">
        <v>23</v>
      </c>
      <c r="G7076" s="27"/>
      <c r="H7076" s="27" t="s">
        <v>24</v>
      </c>
      <c r="I7076" s="28">
        <v>3918646978</v>
      </c>
      <c r="J7076" s="28">
        <v>0</v>
      </c>
      <c r="K7076" s="28">
        <v>3918646978</v>
      </c>
      <c r="L7076" s="29">
        <v>6.88</v>
      </c>
      <c r="M7076" s="29">
        <f>IFERROR(_xlfn.XLOOKUP($B7076,'Ownership Metrics'!$A:$A,'Ownership Metrics'!$B:$B),"")</f>
        <v>51.8</v>
      </c>
      <c r="N7076" s="28">
        <f>IFERROR(_xlfn.XLOOKUP($B7076,'Ownership Metrics'!$A:$A,'Ownership Metrics'!$C:$C),"")</f>
        <v>867</v>
      </c>
      <c r="O7076" s="29">
        <f>IFERROR(_xlfn.XLOOKUP($B7076,'Ownership Metrics'!$A:$A,'Ownership Metrics'!$D:$D),"")</f>
        <v>28.12</v>
      </c>
      <c r="P7076" s="29">
        <f>IFERROR(_xlfn.XLOOKUP($B7076,'Ownership Metrics'!$A:$A,'Ownership Metrics'!$E:$E),"")</f>
        <v>38.24</v>
      </c>
      <c r="Q7076" s="30">
        <f>IFERROR(_xlfn.XLOOKUP($B7076,'Ownership Metrics'!$A:$A,'Ownership Metrics'!$F:$F),"")</f>
        <v>9</v>
      </c>
      <c r="R7076" s="30">
        <f>IFERROR(_xlfn.XLOOKUP($B7076,'Ownership Metrics'!$A:$A,'Ownership Metrics'!$G:$G),"")</f>
        <v>29</v>
      </c>
      <c r="S7076" s="27" t="str">
        <f>IFERROR(_xlfn.XLOOKUP($B7076,'Ownership Metrics'!$A:$A,'Ownership Metrics'!$H:$H),"")</f>
        <v>Tersebar</v>
      </c>
      <c r="T7076" s="27" t="str">
        <f>IFERROR(_xlfn.XLOOKUP($B7076,'Ownership Metrics'!$A:$A,'Ownership Metrics'!$I:$I),"")</f>
        <v>Sedang</v>
      </c>
      <c r="U7076" s="27">
        <f>IF(COUNTIFS($B$2:$B7076,$B7076,$D$2:$D7076,$D7076)=1,1,0)</f>
        <v>1</v>
      </c>
      <c r="V7076" s="27">
        <f t="shared" si="331"/>
        <v>6.88</v>
      </c>
      <c r="W7076" s="27">
        <f t="shared" si="332"/>
        <v>2</v>
      </c>
      <c r="X7076" s="27">
        <f t="shared" si="330"/>
        <v>6.8799992924</v>
      </c>
    </row>
    <row r="7077" spans="1:24" x14ac:dyDescent="0.25">
      <c r="A7077" s="26">
        <v>46265</v>
      </c>
      <c r="B7077" s="27" t="s">
        <v>11093</v>
      </c>
      <c r="C7077" s="27" t="s">
        <v>7129</v>
      </c>
      <c r="D7077" s="27" t="s">
        <v>7134</v>
      </c>
      <c r="E7077" s="27" t="s">
        <v>22</v>
      </c>
      <c r="F7077" s="27" t="s">
        <v>23</v>
      </c>
      <c r="G7077" s="27"/>
      <c r="H7077" s="27" t="s">
        <v>24</v>
      </c>
      <c r="I7077" s="28">
        <v>595567515</v>
      </c>
      <c r="J7077" s="28">
        <v>0</v>
      </c>
      <c r="K7077" s="28">
        <v>595567515</v>
      </c>
      <c r="L7077" s="29">
        <v>1.05</v>
      </c>
      <c r="M7077" s="29">
        <f>IFERROR(_xlfn.XLOOKUP($B7077,'Ownership Metrics'!$A:$A,'Ownership Metrics'!$B:$B),"")</f>
        <v>51.8</v>
      </c>
      <c r="N7077" s="28">
        <f>IFERROR(_xlfn.XLOOKUP($B7077,'Ownership Metrics'!$A:$A,'Ownership Metrics'!$C:$C),"")</f>
        <v>867</v>
      </c>
      <c r="O7077" s="29">
        <f>IFERROR(_xlfn.XLOOKUP($B7077,'Ownership Metrics'!$A:$A,'Ownership Metrics'!$D:$D),"")</f>
        <v>28.12</v>
      </c>
      <c r="P7077" s="29">
        <f>IFERROR(_xlfn.XLOOKUP($B7077,'Ownership Metrics'!$A:$A,'Ownership Metrics'!$E:$E),"")</f>
        <v>38.24</v>
      </c>
      <c r="Q7077" s="30">
        <f>IFERROR(_xlfn.XLOOKUP($B7077,'Ownership Metrics'!$A:$A,'Ownership Metrics'!$F:$F),"")</f>
        <v>9</v>
      </c>
      <c r="R7077" s="30">
        <f>IFERROR(_xlfn.XLOOKUP($B7077,'Ownership Metrics'!$A:$A,'Ownership Metrics'!$G:$G),"")</f>
        <v>29</v>
      </c>
      <c r="S7077" s="27" t="str">
        <f>IFERROR(_xlfn.XLOOKUP($B7077,'Ownership Metrics'!$A:$A,'Ownership Metrics'!$H:$H),"")</f>
        <v>Tersebar</v>
      </c>
      <c r="T7077" s="27" t="str">
        <f>IFERROR(_xlfn.XLOOKUP($B7077,'Ownership Metrics'!$A:$A,'Ownership Metrics'!$I:$I),"")</f>
        <v>Sedang</v>
      </c>
      <c r="U7077" s="27">
        <f>IF(COUNTIFS($B$2:$B7077,$B7077,$D$2:$D7077,$D7077)=1,1,0)</f>
        <v>1</v>
      </c>
      <c r="V7077" s="27">
        <f t="shared" si="331"/>
        <v>1.05</v>
      </c>
      <c r="W7077" s="27">
        <f t="shared" si="332"/>
        <v>9</v>
      </c>
      <c r="X7077" s="27">
        <f t="shared" si="330"/>
        <v>1.0499992923000001</v>
      </c>
    </row>
    <row r="7078" spans="1:24" x14ac:dyDescent="0.25">
      <c r="A7078" s="26">
        <v>46265</v>
      </c>
      <c r="B7078" s="27" t="s">
        <v>11093</v>
      </c>
      <c r="C7078" s="27" t="s">
        <v>7129</v>
      </c>
      <c r="D7078" s="27" t="s">
        <v>7135</v>
      </c>
      <c r="E7078" s="27" t="s">
        <v>22</v>
      </c>
      <c r="F7078" s="27" t="s">
        <v>23</v>
      </c>
      <c r="G7078" s="27"/>
      <c r="H7078" s="27" t="s">
        <v>24</v>
      </c>
      <c r="I7078" s="28">
        <v>1845281000</v>
      </c>
      <c r="J7078" s="28">
        <v>0</v>
      </c>
      <c r="K7078" s="28">
        <v>1845281000</v>
      </c>
      <c r="L7078" s="29">
        <v>3.24</v>
      </c>
      <c r="M7078" s="29">
        <f>IFERROR(_xlfn.XLOOKUP($B7078,'Ownership Metrics'!$A:$A,'Ownership Metrics'!$B:$B),"")</f>
        <v>51.8</v>
      </c>
      <c r="N7078" s="28">
        <f>IFERROR(_xlfn.XLOOKUP($B7078,'Ownership Metrics'!$A:$A,'Ownership Metrics'!$C:$C),"")</f>
        <v>867</v>
      </c>
      <c r="O7078" s="29">
        <f>IFERROR(_xlfn.XLOOKUP($B7078,'Ownership Metrics'!$A:$A,'Ownership Metrics'!$D:$D),"")</f>
        <v>28.12</v>
      </c>
      <c r="P7078" s="29">
        <f>IFERROR(_xlfn.XLOOKUP($B7078,'Ownership Metrics'!$A:$A,'Ownership Metrics'!$E:$E),"")</f>
        <v>38.24</v>
      </c>
      <c r="Q7078" s="30">
        <f>IFERROR(_xlfn.XLOOKUP($B7078,'Ownership Metrics'!$A:$A,'Ownership Metrics'!$F:$F),"")</f>
        <v>9</v>
      </c>
      <c r="R7078" s="30">
        <f>IFERROR(_xlfn.XLOOKUP($B7078,'Ownership Metrics'!$A:$A,'Ownership Metrics'!$G:$G),"")</f>
        <v>29</v>
      </c>
      <c r="S7078" s="27" t="str">
        <f>IFERROR(_xlfn.XLOOKUP($B7078,'Ownership Metrics'!$A:$A,'Ownership Metrics'!$H:$H),"")</f>
        <v>Tersebar</v>
      </c>
      <c r="T7078" s="27" t="str">
        <f>IFERROR(_xlfn.XLOOKUP($B7078,'Ownership Metrics'!$A:$A,'Ownership Metrics'!$I:$I),"")</f>
        <v>Sedang</v>
      </c>
      <c r="U7078" s="27">
        <f>IF(COUNTIFS($B$2:$B7078,$B7078,$D$2:$D7078,$D7078)=1,1,0)</f>
        <v>1</v>
      </c>
      <c r="V7078" s="27">
        <f t="shared" si="331"/>
        <v>3.24</v>
      </c>
      <c r="W7078" s="27">
        <f t="shared" si="332"/>
        <v>3</v>
      </c>
      <c r="X7078" s="27">
        <f t="shared" si="330"/>
        <v>3.2399992922000003</v>
      </c>
    </row>
    <row r="7079" spans="1:24" x14ac:dyDescent="0.25">
      <c r="A7079" s="26">
        <v>46265</v>
      </c>
      <c r="B7079" s="27" t="s">
        <v>11093</v>
      </c>
      <c r="C7079" s="27" t="s">
        <v>7129</v>
      </c>
      <c r="D7079" s="27" t="s">
        <v>7136</v>
      </c>
      <c r="E7079" s="27" t="s">
        <v>98</v>
      </c>
      <c r="F7079" s="27" t="s">
        <v>23</v>
      </c>
      <c r="G7079" s="27"/>
      <c r="H7079" s="27" t="s">
        <v>24</v>
      </c>
      <c r="I7079" s="28">
        <v>0</v>
      </c>
      <c r="J7079" s="28">
        <v>16017557697</v>
      </c>
      <c r="K7079" s="28">
        <v>16017557697</v>
      </c>
      <c r="L7079" s="29">
        <v>28.12</v>
      </c>
      <c r="M7079" s="29">
        <f>IFERROR(_xlfn.XLOOKUP($B7079,'Ownership Metrics'!$A:$A,'Ownership Metrics'!$B:$B),"")</f>
        <v>51.8</v>
      </c>
      <c r="N7079" s="28">
        <f>IFERROR(_xlfn.XLOOKUP($B7079,'Ownership Metrics'!$A:$A,'Ownership Metrics'!$C:$C),"")</f>
        <v>867</v>
      </c>
      <c r="O7079" s="29">
        <f>IFERROR(_xlfn.XLOOKUP($B7079,'Ownership Metrics'!$A:$A,'Ownership Metrics'!$D:$D),"")</f>
        <v>28.12</v>
      </c>
      <c r="P7079" s="29">
        <f>IFERROR(_xlfn.XLOOKUP($B7079,'Ownership Metrics'!$A:$A,'Ownership Metrics'!$E:$E),"")</f>
        <v>38.24</v>
      </c>
      <c r="Q7079" s="30">
        <f>IFERROR(_xlfn.XLOOKUP($B7079,'Ownership Metrics'!$A:$A,'Ownership Metrics'!$F:$F),"")</f>
        <v>9</v>
      </c>
      <c r="R7079" s="30">
        <f>IFERROR(_xlfn.XLOOKUP($B7079,'Ownership Metrics'!$A:$A,'Ownership Metrics'!$G:$G),"")</f>
        <v>29</v>
      </c>
      <c r="S7079" s="27" t="str">
        <f>IFERROR(_xlfn.XLOOKUP($B7079,'Ownership Metrics'!$A:$A,'Ownership Metrics'!$H:$H),"")</f>
        <v>Tersebar</v>
      </c>
      <c r="T7079" s="27" t="str">
        <f>IFERROR(_xlfn.XLOOKUP($B7079,'Ownership Metrics'!$A:$A,'Ownership Metrics'!$I:$I),"")</f>
        <v>Sedang</v>
      </c>
      <c r="U7079" s="27">
        <f>IF(COUNTIFS($B$2:$B7079,$B7079,$D$2:$D7079,$D7079)=1,1,0)</f>
        <v>1</v>
      </c>
      <c r="V7079" s="27">
        <f t="shared" si="331"/>
        <v>28.12</v>
      </c>
      <c r="W7079" s="27">
        <f t="shared" si="332"/>
        <v>1</v>
      </c>
      <c r="X7079" s="27">
        <f t="shared" si="330"/>
        <v>28.119999292100001</v>
      </c>
    </row>
    <row r="7080" spans="1:24" x14ac:dyDescent="0.25">
      <c r="A7080" s="26">
        <v>46265</v>
      </c>
      <c r="B7080" s="27" t="s">
        <v>11093</v>
      </c>
      <c r="C7080" s="27" t="s">
        <v>7129</v>
      </c>
      <c r="D7080" s="27" t="s">
        <v>7137</v>
      </c>
      <c r="E7080" s="27" t="s">
        <v>22</v>
      </c>
      <c r="F7080" s="27" t="s">
        <v>23</v>
      </c>
      <c r="G7080" s="27"/>
      <c r="H7080" s="27" t="s">
        <v>24</v>
      </c>
      <c r="I7080" s="28">
        <v>1476851029</v>
      </c>
      <c r="J7080" s="28">
        <v>0</v>
      </c>
      <c r="K7080" s="28">
        <v>1476851029</v>
      </c>
      <c r="L7080" s="29">
        <v>2.59</v>
      </c>
      <c r="M7080" s="29">
        <f>IFERROR(_xlfn.XLOOKUP($B7080,'Ownership Metrics'!$A:$A,'Ownership Metrics'!$B:$B),"")</f>
        <v>51.8</v>
      </c>
      <c r="N7080" s="28">
        <f>IFERROR(_xlfn.XLOOKUP($B7080,'Ownership Metrics'!$A:$A,'Ownership Metrics'!$C:$C),"")</f>
        <v>867</v>
      </c>
      <c r="O7080" s="29">
        <f>IFERROR(_xlfn.XLOOKUP($B7080,'Ownership Metrics'!$A:$A,'Ownership Metrics'!$D:$D),"")</f>
        <v>28.12</v>
      </c>
      <c r="P7080" s="29">
        <f>IFERROR(_xlfn.XLOOKUP($B7080,'Ownership Metrics'!$A:$A,'Ownership Metrics'!$E:$E),"")</f>
        <v>38.24</v>
      </c>
      <c r="Q7080" s="30">
        <f>IFERROR(_xlfn.XLOOKUP($B7080,'Ownership Metrics'!$A:$A,'Ownership Metrics'!$F:$F),"")</f>
        <v>9</v>
      </c>
      <c r="R7080" s="30">
        <f>IFERROR(_xlfn.XLOOKUP($B7080,'Ownership Metrics'!$A:$A,'Ownership Metrics'!$G:$G),"")</f>
        <v>29</v>
      </c>
      <c r="S7080" s="27" t="str">
        <f>IFERROR(_xlfn.XLOOKUP($B7080,'Ownership Metrics'!$A:$A,'Ownership Metrics'!$H:$H),"")</f>
        <v>Tersebar</v>
      </c>
      <c r="T7080" s="27" t="str">
        <f>IFERROR(_xlfn.XLOOKUP($B7080,'Ownership Metrics'!$A:$A,'Ownership Metrics'!$I:$I),"")</f>
        <v>Sedang</v>
      </c>
      <c r="U7080" s="27">
        <f>IF(COUNTIFS($B$2:$B7080,$B7080,$D$2:$D7080,$D7080)=1,1,0)</f>
        <v>1</v>
      </c>
      <c r="V7080" s="27">
        <f t="shared" si="331"/>
        <v>2.59</v>
      </c>
      <c r="W7080" s="27">
        <f t="shared" si="332"/>
        <v>4</v>
      </c>
      <c r="X7080" s="27">
        <f t="shared" si="330"/>
        <v>2.5899992919999999</v>
      </c>
    </row>
    <row r="7081" spans="1:24" x14ac:dyDescent="0.25">
      <c r="A7081" s="26">
        <v>46265</v>
      </c>
      <c r="B7081" s="27" t="s">
        <v>11093</v>
      </c>
      <c r="C7081" s="27" t="s">
        <v>7129</v>
      </c>
      <c r="D7081" s="27" t="s">
        <v>7138</v>
      </c>
      <c r="E7081" s="27" t="s">
        <v>22</v>
      </c>
      <c r="F7081" s="27" t="s">
        <v>23</v>
      </c>
      <c r="G7081" s="27"/>
      <c r="H7081" s="27" t="s">
        <v>24</v>
      </c>
      <c r="I7081" s="28">
        <v>987948658</v>
      </c>
      <c r="J7081" s="28">
        <v>0</v>
      </c>
      <c r="K7081" s="28">
        <v>987948658</v>
      </c>
      <c r="L7081" s="29">
        <v>1.73</v>
      </c>
      <c r="M7081" s="29">
        <f>IFERROR(_xlfn.XLOOKUP($B7081,'Ownership Metrics'!$A:$A,'Ownership Metrics'!$B:$B),"")</f>
        <v>51.8</v>
      </c>
      <c r="N7081" s="28">
        <f>IFERROR(_xlfn.XLOOKUP($B7081,'Ownership Metrics'!$A:$A,'Ownership Metrics'!$C:$C),"")</f>
        <v>867</v>
      </c>
      <c r="O7081" s="29">
        <f>IFERROR(_xlfn.XLOOKUP($B7081,'Ownership Metrics'!$A:$A,'Ownership Metrics'!$D:$D),"")</f>
        <v>28.12</v>
      </c>
      <c r="P7081" s="29">
        <f>IFERROR(_xlfn.XLOOKUP($B7081,'Ownership Metrics'!$A:$A,'Ownership Metrics'!$E:$E),"")</f>
        <v>38.24</v>
      </c>
      <c r="Q7081" s="30">
        <f>IFERROR(_xlfn.XLOOKUP($B7081,'Ownership Metrics'!$A:$A,'Ownership Metrics'!$F:$F),"")</f>
        <v>9</v>
      </c>
      <c r="R7081" s="30">
        <f>IFERROR(_xlfn.XLOOKUP($B7081,'Ownership Metrics'!$A:$A,'Ownership Metrics'!$G:$G),"")</f>
        <v>29</v>
      </c>
      <c r="S7081" s="27" t="str">
        <f>IFERROR(_xlfn.XLOOKUP($B7081,'Ownership Metrics'!$A:$A,'Ownership Metrics'!$H:$H),"")</f>
        <v>Tersebar</v>
      </c>
      <c r="T7081" s="27" t="str">
        <f>IFERROR(_xlfn.XLOOKUP($B7081,'Ownership Metrics'!$A:$A,'Ownership Metrics'!$I:$I),"")</f>
        <v>Sedang</v>
      </c>
      <c r="U7081" s="27">
        <f>IF(COUNTIFS($B$2:$B7081,$B7081,$D$2:$D7081,$D7081)=1,1,0)</f>
        <v>1</v>
      </c>
      <c r="V7081" s="27">
        <f t="shared" si="331"/>
        <v>1.73</v>
      </c>
      <c r="W7081" s="27">
        <f t="shared" si="332"/>
        <v>6</v>
      </c>
      <c r="X7081" s="27">
        <f t="shared" si="330"/>
        <v>1.7299992919</v>
      </c>
    </row>
    <row r="7082" spans="1:24" x14ac:dyDescent="0.25">
      <c r="A7082" s="26">
        <v>46265</v>
      </c>
      <c r="B7082" s="27" t="s">
        <v>11094</v>
      </c>
      <c r="C7082" s="27" t="s">
        <v>7140</v>
      </c>
      <c r="D7082" s="27" t="s">
        <v>106</v>
      </c>
      <c r="E7082" s="27" t="s">
        <v>22</v>
      </c>
      <c r="F7082" s="27" t="s">
        <v>23</v>
      </c>
      <c r="G7082" s="27"/>
      <c r="H7082" s="27"/>
      <c r="I7082" s="28">
        <v>0</v>
      </c>
      <c r="J7082" s="28">
        <v>21488577028</v>
      </c>
      <c r="K7082" s="28">
        <v>21488577028</v>
      </c>
      <c r="L7082" s="29">
        <v>74.599999999999994</v>
      </c>
      <c r="M7082" s="29">
        <f>IFERROR(_xlfn.XLOOKUP($B7082,'Ownership Metrics'!$A:$A,'Ownership Metrics'!$B:$B),"")</f>
        <v>23.88</v>
      </c>
      <c r="N7082" s="28">
        <f>IFERROR(_xlfn.XLOOKUP($B7082,'Ownership Metrics'!$A:$A,'Ownership Metrics'!$C:$C),"")</f>
        <v>5567</v>
      </c>
      <c r="O7082" s="29">
        <f>IFERROR(_xlfn.XLOOKUP($B7082,'Ownership Metrics'!$A:$A,'Ownership Metrics'!$D:$D),"")</f>
        <v>74.599999999999994</v>
      </c>
      <c r="P7082" s="29">
        <f>IFERROR(_xlfn.XLOOKUP($B7082,'Ownership Metrics'!$A:$A,'Ownership Metrics'!$E:$E),"")</f>
        <v>76.12</v>
      </c>
      <c r="Q7082" s="30">
        <f>IFERROR(_xlfn.XLOOKUP($B7082,'Ownership Metrics'!$A:$A,'Ownership Metrics'!$F:$F),"")</f>
        <v>2</v>
      </c>
      <c r="R7082" s="30">
        <f>IFERROR(_xlfn.XLOOKUP($B7082,'Ownership Metrics'!$A:$A,'Ownership Metrics'!$G:$G),"")</f>
        <v>71</v>
      </c>
      <c r="S7082" s="27" t="str">
        <f>IFERROR(_xlfn.XLOOKUP($B7082,'Ownership Metrics'!$A:$A,'Ownership Metrics'!$H:$H),"")</f>
        <v>Mayoritas</v>
      </c>
      <c r="T7082" s="27" t="str">
        <f>IFERROR(_xlfn.XLOOKUP($B7082,'Ownership Metrics'!$A:$A,'Ownership Metrics'!$I:$I),"")</f>
        <v>Tinggi</v>
      </c>
      <c r="U7082" s="27">
        <f>IF(COUNTIFS($B$2:$B7082,$B7082,$D$2:$D7082,$D7082)=1,1,0)</f>
        <v>1</v>
      </c>
      <c r="V7082" s="27">
        <f t="shared" si="331"/>
        <v>74.599999999999994</v>
      </c>
      <c r="W7082" s="27">
        <f t="shared" si="332"/>
        <v>1</v>
      </c>
      <c r="X7082" s="27">
        <f t="shared" si="330"/>
        <v>74.599999291799989</v>
      </c>
    </row>
    <row r="7083" spans="1:24" x14ac:dyDescent="0.25">
      <c r="A7083" s="26">
        <v>46265</v>
      </c>
      <c r="B7083" s="27" t="s">
        <v>11094</v>
      </c>
      <c r="C7083" s="27" t="s">
        <v>7140</v>
      </c>
      <c r="D7083" s="27" t="s">
        <v>43</v>
      </c>
      <c r="E7083" s="27" t="s">
        <v>44</v>
      </c>
      <c r="F7083" s="27" t="s">
        <v>23</v>
      </c>
      <c r="G7083" s="27"/>
      <c r="H7083" s="27" t="s">
        <v>24</v>
      </c>
      <c r="I7083" s="28">
        <v>436461133</v>
      </c>
      <c r="J7083" s="28">
        <v>0</v>
      </c>
      <c r="K7083" s="28">
        <v>436461133</v>
      </c>
      <c r="L7083" s="29">
        <v>1.52</v>
      </c>
      <c r="M7083" s="29">
        <f>IFERROR(_xlfn.XLOOKUP($B7083,'Ownership Metrics'!$A:$A,'Ownership Metrics'!$B:$B),"")</f>
        <v>23.88</v>
      </c>
      <c r="N7083" s="28">
        <f>IFERROR(_xlfn.XLOOKUP($B7083,'Ownership Metrics'!$A:$A,'Ownership Metrics'!$C:$C),"")</f>
        <v>5567</v>
      </c>
      <c r="O7083" s="29">
        <f>IFERROR(_xlfn.XLOOKUP($B7083,'Ownership Metrics'!$A:$A,'Ownership Metrics'!$D:$D),"")</f>
        <v>74.599999999999994</v>
      </c>
      <c r="P7083" s="29">
        <f>IFERROR(_xlfn.XLOOKUP($B7083,'Ownership Metrics'!$A:$A,'Ownership Metrics'!$E:$E),"")</f>
        <v>76.12</v>
      </c>
      <c r="Q7083" s="30">
        <f>IFERROR(_xlfn.XLOOKUP($B7083,'Ownership Metrics'!$A:$A,'Ownership Metrics'!$F:$F),"")</f>
        <v>2</v>
      </c>
      <c r="R7083" s="30">
        <f>IFERROR(_xlfn.XLOOKUP($B7083,'Ownership Metrics'!$A:$A,'Ownership Metrics'!$G:$G),"")</f>
        <v>71</v>
      </c>
      <c r="S7083" s="27" t="str">
        <f>IFERROR(_xlfn.XLOOKUP($B7083,'Ownership Metrics'!$A:$A,'Ownership Metrics'!$H:$H),"")</f>
        <v>Mayoritas</v>
      </c>
      <c r="T7083" s="27" t="str">
        <f>IFERROR(_xlfn.XLOOKUP($B7083,'Ownership Metrics'!$A:$A,'Ownership Metrics'!$I:$I),"")</f>
        <v>Tinggi</v>
      </c>
      <c r="U7083" s="27">
        <f>IF(COUNTIFS($B$2:$B7083,$B7083,$D$2:$D7083,$D7083)=1,1,0)</f>
        <v>1</v>
      </c>
      <c r="V7083" s="27">
        <f t="shared" si="331"/>
        <v>1.52</v>
      </c>
      <c r="W7083" s="27">
        <f t="shared" si="332"/>
        <v>2</v>
      </c>
      <c r="X7083" s="27">
        <f t="shared" si="330"/>
        <v>1.5199992917</v>
      </c>
    </row>
    <row r="7084" spans="1:24" x14ac:dyDescent="0.25">
      <c r="A7084" s="26">
        <v>46265</v>
      </c>
      <c r="B7084" s="27" t="s">
        <v>11095</v>
      </c>
      <c r="C7084" s="27" t="s">
        <v>7142</v>
      </c>
      <c r="D7084" s="27" t="s">
        <v>7023</v>
      </c>
      <c r="E7084" s="27" t="s">
        <v>98</v>
      </c>
      <c r="F7084" s="27" t="s">
        <v>23</v>
      </c>
      <c r="G7084" s="27"/>
      <c r="H7084" s="27" t="s">
        <v>24</v>
      </c>
      <c r="I7084" s="28">
        <v>0</v>
      </c>
      <c r="J7084" s="28">
        <v>5229279960</v>
      </c>
      <c r="K7084" s="28">
        <v>5229279960</v>
      </c>
      <c r="L7084" s="29">
        <v>60</v>
      </c>
      <c r="M7084" s="29">
        <f>IFERROR(_xlfn.XLOOKUP($B7084,'Ownership Metrics'!$A:$A,'Ownership Metrics'!$B:$B),"")</f>
        <v>30.28</v>
      </c>
      <c r="N7084" s="28">
        <f>IFERROR(_xlfn.XLOOKUP($B7084,'Ownership Metrics'!$A:$A,'Ownership Metrics'!$C:$C),"")</f>
        <v>3628</v>
      </c>
      <c r="O7084" s="29">
        <f>IFERROR(_xlfn.XLOOKUP($B7084,'Ownership Metrics'!$A:$A,'Ownership Metrics'!$D:$D),"")</f>
        <v>60</v>
      </c>
      <c r="P7084" s="29">
        <f>IFERROR(_xlfn.XLOOKUP($B7084,'Ownership Metrics'!$A:$A,'Ownership Metrics'!$E:$E),"")</f>
        <v>66.75</v>
      </c>
      <c r="Q7084" s="30">
        <f>IFERROR(_xlfn.XLOOKUP($B7084,'Ownership Metrics'!$A:$A,'Ownership Metrics'!$F:$F),"")</f>
        <v>5</v>
      </c>
      <c r="R7084" s="30">
        <f>IFERROR(_xlfn.XLOOKUP($B7084,'Ownership Metrics'!$A:$A,'Ownership Metrics'!$G:$G),"")</f>
        <v>55</v>
      </c>
      <c r="S7084" s="27" t="str">
        <f>IFERROR(_xlfn.XLOOKUP($B7084,'Ownership Metrics'!$A:$A,'Ownership Metrics'!$H:$H),"")</f>
        <v>Mayoritas</v>
      </c>
      <c r="T7084" s="27" t="str">
        <f>IFERROR(_xlfn.XLOOKUP($B7084,'Ownership Metrics'!$A:$A,'Ownership Metrics'!$I:$I),"")</f>
        <v>Sedang</v>
      </c>
      <c r="U7084" s="27">
        <f>IF(COUNTIFS($B$2:$B7084,$B7084,$D$2:$D7084,$D7084)=1,1,0)</f>
        <v>1</v>
      </c>
      <c r="V7084" s="27">
        <f t="shared" si="331"/>
        <v>60</v>
      </c>
      <c r="W7084" s="27">
        <f t="shared" si="332"/>
        <v>1</v>
      </c>
      <c r="X7084" s="27">
        <f t="shared" si="330"/>
        <v>59.999999291599998</v>
      </c>
    </row>
    <row r="7085" spans="1:24" x14ac:dyDescent="0.25">
      <c r="A7085" s="26">
        <v>46265</v>
      </c>
      <c r="B7085" s="27" t="s">
        <v>11095</v>
      </c>
      <c r="C7085" s="27" t="s">
        <v>7142</v>
      </c>
      <c r="D7085" s="27" t="s">
        <v>43</v>
      </c>
      <c r="E7085" s="27" t="s">
        <v>44</v>
      </c>
      <c r="F7085" s="27" t="s">
        <v>23</v>
      </c>
      <c r="G7085" s="27"/>
      <c r="H7085" s="27" t="s">
        <v>24</v>
      </c>
      <c r="I7085" s="28">
        <v>243629400</v>
      </c>
      <c r="J7085" s="28">
        <v>0</v>
      </c>
      <c r="K7085" s="28">
        <v>243629400</v>
      </c>
      <c r="L7085" s="29">
        <v>2.8</v>
      </c>
      <c r="M7085" s="29">
        <f>IFERROR(_xlfn.XLOOKUP($B7085,'Ownership Metrics'!$A:$A,'Ownership Metrics'!$B:$B),"")</f>
        <v>30.28</v>
      </c>
      <c r="N7085" s="28">
        <f>IFERROR(_xlfn.XLOOKUP($B7085,'Ownership Metrics'!$A:$A,'Ownership Metrics'!$C:$C),"")</f>
        <v>3628</v>
      </c>
      <c r="O7085" s="29">
        <f>IFERROR(_xlfn.XLOOKUP($B7085,'Ownership Metrics'!$A:$A,'Ownership Metrics'!$D:$D),"")</f>
        <v>60</v>
      </c>
      <c r="P7085" s="29">
        <f>IFERROR(_xlfn.XLOOKUP($B7085,'Ownership Metrics'!$A:$A,'Ownership Metrics'!$E:$E),"")</f>
        <v>66.75</v>
      </c>
      <c r="Q7085" s="30">
        <f>IFERROR(_xlfn.XLOOKUP($B7085,'Ownership Metrics'!$A:$A,'Ownership Metrics'!$F:$F),"")</f>
        <v>5</v>
      </c>
      <c r="R7085" s="30">
        <f>IFERROR(_xlfn.XLOOKUP($B7085,'Ownership Metrics'!$A:$A,'Ownership Metrics'!$G:$G),"")</f>
        <v>55</v>
      </c>
      <c r="S7085" s="27" t="str">
        <f>IFERROR(_xlfn.XLOOKUP($B7085,'Ownership Metrics'!$A:$A,'Ownership Metrics'!$H:$H),"")</f>
        <v>Mayoritas</v>
      </c>
      <c r="T7085" s="27" t="str">
        <f>IFERROR(_xlfn.XLOOKUP($B7085,'Ownership Metrics'!$A:$A,'Ownership Metrics'!$I:$I),"")</f>
        <v>Sedang</v>
      </c>
      <c r="U7085" s="27">
        <f>IF(COUNTIFS($B$2:$B7085,$B7085,$D$2:$D7085,$D7085)=1,1,0)</f>
        <v>1</v>
      </c>
      <c r="V7085" s="27">
        <f t="shared" si="331"/>
        <v>2.8</v>
      </c>
      <c r="W7085" s="27">
        <f t="shared" si="332"/>
        <v>3</v>
      </c>
      <c r="X7085" s="27">
        <f t="shared" si="330"/>
        <v>2.7999992914999998</v>
      </c>
    </row>
    <row r="7086" spans="1:24" x14ac:dyDescent="0.25">
      <c r="A7086" s="26">
        <v>46265</v>
      </c>
      <c r="B7086" s="27" t="s">
        <v>11095</v>
      </c>
      <c r="C7086" s="27" t="s">
        <v>7142</v>
      </c>
      <c r="D7086" s="27" t="s">
        <v>953</v>
      </c>
      <c r="E7086" s="27" t="s">
        <v>98</v>
      </c>
      <c r="F7086" s="27" t="s">
        <v>23</v>
      </c>
      <c r="G7086" s="27"/>
      <c r="H7086" s="27" t="s">
        <v>24</v>
      </c>
      <c r="I7086" s="28">
        <v>120468400</v>
      </c>
      <c r="J7086" s="28">
        <v>0</v>
      </c>
      <c r="K7086" s="28">
        <v>120468400</v>
      </c>
      <c r="L7086" s="29">
        <v>1.38</v>
      </c>
      <c r="M7086" s="29">
        <f>IFERROR(_xlfn.XLOOKUP($B7086,'Ownership Metrics'!$A:$A,'Ownership Metrics'!$B:$B),"")</f>
        <v>30.28</v>
      </c>
      <c r="N7086" s="28">
        <f>IFERROR(_xlfn.XLOOKUP($B7086,'Ownership Metrics'!$A:$A,'Ownership Metrics'!$C:$C),"")</f>
        <v>3628</v>
      </c>
      <c r="O7086" s="29">
        <f>IFERROR(_xlfn.XLOOKUP($B7086,'Ownership Metrics'!$A:$A,'Ownership Metrics'!$D:$D),"")</f>
        <v>60</v>
      </c>
      <c r="P7086" s="29">
        <f>IFERROR(_xlfn.XLOOKUP($B7086,'Ownership Metrics'!$A:$A,'Ownership Metrics'!$E:$E),"")</f>
        <v>66.75</v>
      </c>
      <c r="Q7086" s="30">
        <f>IFERROR(_xlfn.XLOOKUP($B7086,'Ownership Metrics'!$A:$A,'Ownership Metrics'!$F:$F),"")</f>
        <v>5</v>
      </c>
      <c r="R7086" s="30">
        <f>IFERROR(_xlfn.XLOOKUP($B7086,'Ownership Metrics'!$A:$A,'Ownership Metrics'!$G:$G),"")</f>
        <v>55</v>
      </c>
      <c r="S7086" s="27" t="str">
        <f>IFERROR(_xlfn.XLOOKUP($B7086,'Ownership Metrics'!$A:$A,'Ownership Metrics'!$H:$H),"")</f>
        <v>Mayoritas</v>
      </c>
      <c r="T7086" s="27" t="str">
        <f>IFERROR(_xlfn.XLOOKUP($B7086,'Ownership Metrics'!$A:$A,'Ownership Metrics'!$I:$I),"")</f>
        <v>Sedang</v>
      </c>
      <c r="U7086" s="27">
        <f>IF(COUNTIFS($B$2:$B7086,$B7086,$D$2:$D7086,$D7086)=1,1,0)</f>
        <v>1</v>
      </c>
      <c r="V7086" s="27">
        <f t="shared" si="331"/>
        <v>1.38</v>
      </c>
      <c r="W7086" s="27">
        <f t="shared" si="332"/>
        <v>5</v>
      </c>
      <c r="X7086" s="27">
        <f t="shared" si="330"/>
        <v>1.3799992913999999</v>
      </c>
    </row>
    <row r="7087" spans="1:24" x14ac:dyDescent="0.25">
      <c r="A7087" s="26">
        <v>46265</v>
      </c>
      <c r="B7087" s="27" t="s">
        <v>11095</v>
      </c>
      <c r="C7087" s="27" t="s">
        <v>7142</v>
      </c>
      <c r="D7087" s="27" t="s">
        <v>7024</v>
      </c>
      <c r="E7087" s="27" t="s">
        <v>708</v>
      </c>
      <c r="F7087" s="27" t="s">
        <v>23</v>
      </c>
      <c r="G7087" s="27"/>
      <c r="H7087" s="27" t="s">
        <v>24</v>
      </c>
      <c r="I7087" s="28">
        <v>344345649</v>
      </c>
      <c r="J7087" s="28">
        <v>0</v>
      </c>
      <c r="K7087" s="28">
        <v>344345649</v>
      </c>
      <c r="L7087" s="29">
        <v>3.95</v>
      </c>
      <c r="M7087" s="29">
        <f>IFERROR(_xlfn.XLOOKUP($B7087,'Ownership Metrics'!$A:$A,'Ownership Metrics'!$B:$B),"")</f>
        <v>30.28</v>
      </c>
      <c r="N7087" s="28">
        <f>IFERROR(_xlfn.XLOOKUP($B7087,'Ownership Metrics'!$A:$A,'Ownership Metrics'!$C:$C),"")</f>
        <v>3628</v>
      </c>
      <c r="O7087" s="29">
        <f>IFERROR(_xlfn.XLOOKUP($B7087,'Ownership Metrics'!$A:$A,'Ownership Metrics'!$D:$D),"")</f>
        <v>60</v>
      </c>
      <c r="P7087" s="29">
        <f>IFERROR(_xlfn.XLOOKUP($B7087,'Ownership Metrics'!$A:$A,'Ownership Metrics'!$E:$E),"")</f>
        <v>66.75</v>
      </c>
      <c r="Q7087" s="30">
        <f>IFERROR(_xlfn.XLOOKUP($B7087,'Ownership Metrics'!$A:$A,'Ownership Metrics'!$F:$F),"")</f>
        <v>5</v>
      </c>
      <c r="R7087" s="30">
        <f>IFERROR(_xlfn.XLOOKUP($B7087,'Ownership Metrics'!$A:$A,'Ownership Metrics'!$G:$G),"")</f>
        <v>55</v>
      </c>
      <c r="S7087" s="27" t="str">
        <f>IFERROR(_xlfn.XLOOKUP($B7087,'Ownership Metrics'!$A:$A,'Ownership Metrics'!$H:$H),"")</f>
        <v>Mayoritas</v>
      </c>
      <c r="T7087" s="27" t="str">
        <f>IFERROR(_xlfn.XLOOKUP($B7087,'Ownership Metrics'!$A:$A,'Ownership Metrics'!$I:$I),"")</f>
        <v>Sedang</v>
      </c>
      <c r="U7087" s="27">
        <f>IF(COUNTIFS($B$2:$B7087,$B7087,$D$2:$D7087,$D7087)=1,1,0)</f>
        <v>1</v>
      </c>
      <c r="V7087" s="27">
        <f t="shared" si="331"/>
        <v>3.95</v>
      </c>
      <c r="W7087" s="27">
        <f t="shared" si="332"/>
        <v>2</v>
      </c>
      <c r="X7087" s="27">
        <f t="shared" si="330"/>
        <v>3.9499992913000002</v>
      </c>
    </row>
    <row r="7088" spans="1:24" x14ac:dyDescent="0.25">
      <c r="A7088" s="26">
        <v>46265</v>
      </c>
      <c r="B7088" s="27" t="s">
        <v>11095</v>
      </c>
      <c r="C7088" s="27" t="s">
        <v>7142</v>
      </c>
      <c r="D7088" s="27" t="s">
        <v>110</v>
      </c>
      <c r="E7088" s="27" t="s">
        <v>67</v>
      </c>
      <c r="F7088" s="27" t="s">
        <v>23</v>
      </c>
      <c r="G7088" s="27"/>
      <c r="H7088" s="27" t="s">
        <v>24</v>
      </c>
      <c r="I7088" s="28">
        <v>138325700</v>
      </c>
      <c r="J7088" s="28">
        <v>0</v>
      </c>
      <c r="K7088" s="28">
        <v>138325700</v>
      </c>
      <c r="L7088" s="29">
        <v>1.59</v>
      </c>
      <c r="M7088" s="29">
        <f>IFERROR(_xlfn.XLOOKUP($B7088,'Ownership Metrics'!$A:$A,'Ownership Metrics'!$B:$B),"")</f>
        <v>30.28</v>
      </c>
      <c r="N7088" s="28">
        <f>IFERROR(_xlfn.XLOOKUP($B7088,'Ownership Metrics'!$A:$A,'Ownership Metrics'!$C:$C),"")</f>
        <v>3628</v>
      </c>
      <c r="O7088" s="29">
        <f>IFERROR(_xlfn.XLOOKUP($B7088,'Ownership Metrics'!$A:$A,'Ownership Metrics'!$D:$D),"")</f>
        <v>60</v>
      </c>
      <c r="P7088" s="29">
        <f>IFERROR(_xlfn.XLOOKUP($B7088,'Ownership Metrics'!$A:$A,'Ownership Metrics'!$E:$E),"")</f>
        <v>66.75</v>
      </c>
      <c r="Q7088" s="30">
        <f>IFERROR(_xlfn.XLOOKUP($B7088,'Ownership Metrics'!$A:$A,'Ownership Metrics'!$F:$F),"")</f>
        <v>5</v>
      </c>
      <c r="R7088" s="30">
        <f>IFERROR(_xlfn.XLOOKUP($B7088,'Ownership Metrics'!$A:$A,'Ownership Metrics'!$G:$G),"")</f>
        <v>55</v>
      </c>
      <c r="S7088" s="27" t="str">
        <f>IFERROR(_xlfn.XLOOKUP($B7088,'Ownership Metrics'!$A:$A,'Ownership Metrics'!$H:$H),"")</f>
        <v>Mayoritas</v>
      </c>
      <c r="T7088" s="27" t="str">
        <f>IFERROR(_xlfn.XLOOKUP($B7088,'Ownership Metrics'!$A:$A,'Ownership Metrics'!$I:$I),"")</f>
        <v>Sedang</v>
      </c>
      <c r="U7088" s="27">
        <f>IF(COUNTIFS($B$2:$B7088,$B7088,$D$2:$D7088,$D7088)=1,1,0)</f>
        <v>1</v>
      </c>
      <c r="V7088" s="27">
        <f t="shared" si="331"/>
        <v>1.59</v>
      </c>
      <c r="W7088" s="27">
        <f t="shared" si="332"/>
        <v>4</v>
      </c>
      <c r="X7088" s="27">
        <f t="shared" si="330"/>
        <v>1.5899992912000001</v>
      </c>
    </row>
    <row r="7089" spans="1:24" x14ac:dyDescent="0.25">
      <c r="A7089" s="26">
        <v>46265</v>
      </c>
      <c r="B7089" s="27" t="s">
        <v>11096</v>
      </c>
      <c r="C7089" s="27" t="s">
        <v>7144</v>
      </c>
      <c r="D7089" s="27" t="s">
        <v>7145</v>
      </c>
      <c r="E7089" s="27" t="s">
        <v>22</v>
      </c>
      <c r="F7089" s="27" t="s">
        <v>23</v>
      </c>
      <c r="G7089" s="27"/>
      <c r="H7089" s="27" t="s">
        <v>24</v>
      </c>
      <c r="I7089" s="28">
        <v>698799998</v>
      </c>
      <c r="J7089" s="28">
        <v>0</v>
      </c>
      <c r="K7089" s="28">
        <v>698799998</v>
      </c>
      <c r="L7089" s="29">
        <v>36.53</v>
      </c>
      <c r="M7089" s="29">
        <f>IFERROR(_xlfn.XLOOKUP($B7089,'Ownership Metrics'!$A:$A,'Ownership Metrics'!$B:$B),"")</f>
        <v>63.47</v>
      </c>
      <c r="N7089" s="28">
        <f>IFERROR(_xlfn.XLOOKUP($B7089,'Ownership Metrics'!$A:$A,'Ownership Metrics'!$C:$C),"")</f>
        <v>1334</v>
      </c>
      <c r="O7089" s="29">
        <f>IFERROR(_xlfn.XLOOKUP($B7089,'Ownership Metrics'!$A:$A,'Ownership Metrics'!$D:$D),"")</f>
        <v>36.53</v>
      </c>
      <c r="P7089" s="29">
        <f>IFERROR(_xlfn.XLOOKUP($B7089,'Ownership Metrics'!$A:$A,'Ownership Metrics'!$E:$E),"")</f>
        <v>36.53</v>
      </c>
      <c r="Q7089" s="30">
        <f>IFERROR(_xlfn.XLOOKUP($B7089,'Ownership Metrics'!$A:$A,'Ownership Metrics'!$F:$F),"")</f>
        <v>1</v>
      </c>
      <c r="R7089" s="30">
        <f>IFERROR(_xlfn.XLOOKUP($B7089,'Ownership Metrics'!$A:$A,'Ownership Metrics'!$G:$G),"")</f>
        <v>39</v>
      </c>
      <c r="S7089" s="27" t="str">
        <f>IFERROR(_xlfn.XLOOKUP($B7089,'Ownership Metrics'!$A:$A,'Ownership Metrics'!$H:$H),"")</f>
        <v>Tersebar</v>
      </c>
      <c r="T7089" s="27" t="str">
        <f>IFERROR(_xlfn.XLOOKUP($B7089,'Ownership Metrics'!$A:$A,'Ownership Metrics'!$I:$I),"")</f>
        <v>Sedang</v>
      </c>
      <c r="U7089" s="27">
        <f>IF(COUNTIFS($B$2:$B7089,$B7089,$D$2:$D7089,$D7089)=1,1,0)</f>
        <v>1</v>
      </c>
      <c r="V7089" s="27">
        <f t="shared" si="331"/>
        <v>36.53</v>
      </c>
      <c r="W7089" s="27">
        <f t="shared" si="332"/>
        <v>1</v>
      </c>
      <c r="X7089" s="27">
        <f t="shared" si="330"/>
        <v>36.529999291100005</v>
      </c>
    </row>
    <row r="7090" spans="1:24" x14ac:dyDescent="0.25">
      <c r="A7090" s="26">
        <v>46265</v>
      </c>
      <c r="B7090" s="27" t="s">
        <v>11097</v>
      </c>
      <c r="C7090" s="27" t="s">
        <v>7147</v>
      </c>
      <c r="D7090" s="27" t="s">
        <v>7148</v>
      </c>
      <c r="E7090" s="27" t="s">
        <v>22</v>
      </c>
      <c r="F7090" s="27" t="s">
        <v>32</v>
      </c>
      <c r="G7090" s="27"/>
      <c r="H7090" s="27" t="s">
        <v>64</v>
      </c>
      <c r="I7090" s="28">
        <v>75087225</v>
      </c>
      <c r="J7090" s="28">
        <v>0</v>
      </c>
      <c r="K7090" s="28">
        <v>75087225</v>
      </c>
      <c r="L7090" s="29">
        <v>1.91</v>
      </c>
      <c r="M7090" s="29">
        <f>IFERROR(_xlfn.XLOOKUP($B7090,'Ownership Metrics'!$A:$A,'Ownership Metrics'!$B:$B),"")</f>
        <v>7.78</v>
      </c>
      <c r="N7090" s="28">
        <f>IFERROR(_xlfn.XLOOKUP($B7090,'Ownership Metrics'!$A:$A,'Ownership Metrics'!$C:$C),"")</f>
        <v>2198</v>
      </c>
      <c r="O7090" s="29">
        <f>IFERROR(_xlfn.XLOOKUP($B7090,'Ownership Metrics'!$A:$A,'Ownership Metrics'!$D:$D),"")</f>
        <v>36.89</v>
      </c>
      <c r="P7090" s="29">
        <f>IFERROR(_xlfn.XLOOKUP($B7090,'Ownership Metrics'!$A:$A,'Ownership Metrics'!$E:$E),"")</f>
        <v>75.849999999999994</v>
      </c>
      <c r="Q7090" s="30">
        <f>IFERROR(_xlfn.XLOOKUP($B7090,'Ownership Metrics'!$A:$A,'Ownership Metrics'!$F:$F),"")</f>
        <v>11</v>
      </c>
      <c r="R7090" s="30">
        <f>IFERROR(_xlfn.XLOOKUP($B7090,'Ownership Metrics'!$A:$A,'Ownership Metrics'!$G:$G),"")</f>
        <v>46</v>
      </c>
      <c r="S7090" s="27" t="str">
        <f>IFERROR(_xlfn.XLOOKUP($B7090,'Ownership Metrics'!$A:$A,'Ownership Metrics'!$H:$H),"")</f>
        <v>Terkonsentrasi</v>
      </c>
      <c r="T7090" s="27" t="str">
        <f>IFERROR(_xlfn.XLOOKUP($B7090,'Ownership Metrics'!$A:$A,'Ownership Metrics'!$I:$I),"")</f>
        <v>Sedang</v>
      </c>
      <c r="U7090" s="27">
        <f>IF(COUNTIFS($B$2:$B7090,$B7090,$D$2:$D7090,$D7090)=1,1,0)</f>
        <v>1</v>
      </c>
      <c r="V7090" s="27">
        <f t="shared" si="331"/>
        <v>1.91</v>
      </c>
      <c r="W7090" s="27">
        <f t="shared" si="332"/>
        <v>8</v>
      </c>
      <c r="X7090" s="27">
        <f t="shared" si="330"/>
        <v>1.9099992909999999</v>
      </c>
    </row>
    <row r="7091" spans="1:24" x14ac:dyDescent="0.25">
      <c r="A7091" s="26">
        <v>46265</v>
      </c>
      <c r="B7091" s="27" t="s">
        <v>11097</v>
      </c>
      <c r="C7091" s="27" t="s">
        <v>7147</v>
      </c>
      <c r="D7091" s="27" t="s">
        <v>7149</v>
      </c>
      <c r="E7091" s="27" t="s">
        <v>22</v>
      </c>
      <c r="F7091" s="27" t="s">
        <v>32</v>
      </c>
      <c r="G7091" s="27"/>
      <c r="H7091" s="27" t="s">
        <v>64</v>
      </c>
      <c r="I7091" s="28">
        <v>595581775</v>
      </c>
      <c r="J7091" s="28">
        <v>0</v>
      </c>
      <c r="K7091" s="28">
        <v>595581775</v>
      </c>
      <c r="L7091" s="29">
        <v>15.17</v>
      </c>
      <c r="M7091" s="29">
        <f>IFERROR(_xlfn.XLOOKUP($B7091,'Ownership Metrics'!$A:$A,'Ownership Metrics'!$B:$B),"")</f>
        <v>7.78</v>
      </c>
      <c r="N7091" s="28">
        <f>IFERROR(_xlfn.XLOOKUP($B7091,'Ownership Metrics'!$A:$A,'Ownership Metrics'!$C:$C),"")</f>
        <v>2198</v>
      </c>
      <c r="O7091" s="29">
        <f>IFERROR(_xlfn.XLOOKUP($B7091,'Ownership Metrics'!$A:$A,'Ownership Metrics'!$D:$D),"")</f>
        <v>36.89</v>
      </c>
      <c r="P7091" s="29">
        <f>IFERROR(_xlfn.XLOOKUP($B7091,'Ownership Metrics'!$A:$A,'Ownership Metrics'!$E:$E),"")</f>
        <v>75.849999999999994</v>
      </c>
      <c r="Q7091" s="30">
        <f>IFERROR(_xlfn.XLOOKUP($B7091,'Ownership Metrics'!$A:$A,'Ownership Metrics'!$F:$F),"")</f>
        <v>11</v>
      </c>
      <c r="R7091" s="30">
        <f>IFERROR(_xlfn.XLOOKUP($B7091,'Ownership Metrics'!$A:$A,'Ownership Metrics'!$G:$G),"")</f>
        <v>46</v>
      </c>
      <c r="S7091" s="27" t="str">
        <f>IFERROR(_xlfn.XLOOKUP($B7091,'Ownership Metrics'!$A:$A,'Ownership Metrics'!$H:$H),"")</f>
        <v>Terkonsentrasi</v>
      </c>
      <c r="T7091" s="27" t="str">
        <f>IFERROR(_xlfn.XLOOKUP($B7091,'Ownership Metrics'!$A:$A,'Ownership Metrics'!$I:$I),"")</f>
        <v>Sedang</v>
      </c>
      <c r="U7091" s="27">
        <f>IF(COUNTIFS($B$2:$B7091,$B7091,$D$2:$D7091,$D7091)=1,1,0)</f>
        <v>1</v>
      </c>
      <c r="V7091" s="27">
        <f t="shared" si="331"/>
        <v>15.17</v>
      </c>
      <c r="W7091" s="27">
        <f t="shared" si="332"/>
        <v>3</v>
      </c>
      <c r="X7091" s="27">
        <f t="shared" si="330"/>
        <v>15.1699992909</v>
      </c>
    </row>
    <row r="7092" spans="1:24" x14ac:dyDescent="0.25">
      <c r="A7092" s="26">
        <v>46265</v>
      </c>
      <c r="B7092" s="27" t="s">
        <v>11097</v>
      </c>
      <c r="C7092" s="27" t="s">
        <v>7147</v>
      </c>
      <c r="D7092" s="27" t="s">
        <v>7150</v>
      </c>
      <c r="E7092" s="27" t="s">
        <v>35</v>
      </c>
      <c r="F7092" s="27" t="s">
        <v>23</v>
      </c>
      <c r="G7092" s="27" t="s">
        <v>36</v>
      </c>
      <c r="H7092" s="27" t="s">
        <v>24</v>
      </c>
      <c r="I7092" s="28">
        <v>1448710000</v>
      </c>
      <c r="J7092" s="28">
        <v>0</v>
      </c>
      <c r="K7092" s="28">
        <v>1448710000</v>
      </c>
      <c r="L7092" s="29">
        <v>36.89</v>
      </c>
      <c r="M7092" s="29">
        <f>IFERROR(_xlfn.XLOOKUP($B7092,'Ownership Metrics'!$A:$A,'Ownership Metrics'!$B:$B),"")</f>
        <v>7.78</v>
      </c>
      <c r="N7092" s="28">
        <f>IFERROR(_xlfn.XLOOKUP($B7092,'Ownership Metrics'!$A:$A,'Ownership Metrics'!$C:$C),"")</f>
        <v>2198</v>
      </c>
      <c r="O7092" s="29">
        <f>IFERROR(_xlfn.XLOOKUP($B7092,'Ownership Metrics'!$A:$A,'Ownership Metrics'!$D:$D),"")</f>
        <v>36.89</v>
      </c>
      <c r="P7092" s="29">
        <f>IFERROR(_xlfn.XLOOKUP($B7092,'Ownership Metrics'!$A:$A,'Ownership Metrics'!$E:$E),"")</f>
        <v>75.849999999999994</v>
      </c>
      <c r="Q7092" s="30">
        <f>IFERROR(_xlfn.XLOOKUP($B7092,'Ownership Metrics'!$A:$A,'Ownership Metrics'!$F:$F),"")</f>
        <v>11</v>
      </c>
      <c r="R7092" s="30">
        <f>IFERROR(_xlfn.XLOOKUP($B7092,'Ownership Metrics'!$A:$A,'Ownership Metrics'!$G:$G),"")</f>
        <v>46</v>
      </c>
      <c r="S7092" s="27" t="str">
        <f>IFERROR(_xlfn.XLOOKUP($B7092,'Ownership Metrics'!$A:$A,'Ownership Metrics'!$H:$H),"")</f>
        <v>Terkonsentrasi</v>
      </c>
      <c r="T7092" s="27" t="str">
        <f>IFERROR(_xlfn.XLOOKUP($B7092,'Ownership Metrics'!$A:$A,'Ownership Metrics'!$I:$I),"")</f>
        <v>Sedang</v>
      </c>
      <c r="U7092" s="27">
        <f>IF(COUNTIFS($B$2:$B7092,$B7092,$D$2:$D7092,$D7092)=1,1,0)</f>
        <v>1</v>
      </c>
      <c r="V7092" s="27">
        <f t="shared" si="331"/>
        <v>36.89</v>
      </c>
      <c r="W7092" s="27">
        <f t="shared" si="332"/>
        <v>1</v>
      </c>
      <c r="X7092" s="27">
        <f t="shared" si="330"/>
        <v>36.889999290799999</v>
      </c>
    </row>
    <row r="7093" spans="1:24" x14ac:dyDescent="0.25">
      <c r="A7093" s="26">
        <v>46265</v>
      </c>
      <c r="B7093" s="27" t="s">
        <v>11097</v>
      </c>
      <c r="C7093" s="27" t="s">
        <v>7147</v>
      </c>
      <c r="D7093" s="27" t="s">
        <v>7151</v>
      </c>
      <c r="E7093" s="27" t="s">
        <v>35</v>
      </c>
      <c r="F7093" s="27" t="s">
        <v>23</v>
      </c>
      <c r="G7093" s="27" t="s">
        <v>36</v>
      </c>
      <c r="H7093" s="27"/>
      <c r="I7093" s="28">
        <v>42690000</v>
      </c>
      <c r="J7093" s="28">
        <v>0</v>
      </c>
      <c r="K7093" s="28">
        <v>42690000</v>
      </c>
      <c r="L7093" s="29">
        <v>1.0900000000000001</v>
      </c>
      <c r="M7093" s="29">
        <f>IFERROR(_xlfn.XLOOKUP($B7093,'Ownership Metrics'!$A:$A,'Ownership Metrics'!$B:$B),"")</f>
        <v>7.78</v>
      </c>
      <c r="N7093" s="28">
        <f>IFERROR(_xlfn.XLOOKUP($B7093,'Ownership Metrics'!$A:$A,'Ownership Metrics'!$C:$C),"")</f>
        <v>2198</v>
      </c>
      <c r="O7093" s="29">
        <f>IFERROR(_xlfn.XLOOKUP($B7093,'Ownership Metrics'!$A:$A,'Ownership Metrics'!$D:$D),"")</f>
        <v>36.89</v>
      </c>
      <c r="P7093" s="29">
        <f>IFERROR(_xlfn.XLOOKUP($B7093,'Ownership Metrics'!$A:$A,'Ownership Metrics'!$E:$E),"")</f>
        <v>75.849999999999994</v>
      </c>
      <c r="Q7093" s="30">
        <f>IFERROR(_xlfn.XLOOKUP($B7093,'Ownership Metrics'!$A:$A,'Ownership Metrics'!$F:$F),"")</f>
        <v>11</v>
      </c>
      <c r="R7093" s="30">
        <f>IFERROR(_xlfn.XLOOKUP($B7093,'Ownership Metrics'!$A:$A,'Ownership Metrics'!$G:$G),"")</f>
        <v>46</v>
      </c>
      <c r="S7093" s="27" t="str">
        <f>IFERROR(_xlfn.XLOOKUP($B7093,'Ownership Metrics'!$A:$A,'Ownership Metrics'!$H:$H),"")</f>
        <v>Terkonsentrasi</v>
      </c>
      <c r="T7093" s="27" t="str">
        <f>IFERROR(_xlfn.XLOOKUP($B7093,'Ownership Metrics'!$A:$A,'Ownership Metrics'!$I:$I),"")</f>
        <v>Sedang</v>
      </c>
      <c r="U7093" s="27">
        <f>IF(COUNTIFS($B$2:$B7093,$B7093,$D$2:$D7093,$D7093)=1,1,0)</f>
        <v>1</v>
      </c>
      <c r="V7093" s="27">
        <f t="shared" si="331"/>
        <v>1.0900000000000001</v>
      </c>
      <c r="W7093" s="27">
        <f t="shared" si="332"/>
        <v>10</v>
      </c>
      <c r="X7093" s="27">
        <f t="shared" si="330"/>
        <v>1.0899992907</v>
      </c>
    </row>
    <row r="7094" spans="1:24" x14ac:dyDescent="0.25">
      <c r="A7094" s="26">
        <v>46265</v>
      </c>
      <c r="B7094" s="27" t="s">
        <v>11097</v>
      </c>
      <c r="C7094" s="27" t="s">
        <v>7147</v>
      </c>
      <c r="D7094" s="27" t="s">
        <v>7152</v>
      </c>
      <c r="E7094" s="27" t="s">
        <v>35</v>
      </c>
      <c r="F7094" s="27" t="s">
        <v>23</v>
      </c>
      <c r="G7094" s="27" t="s">
        <v>36</v>
      </c>
      <c r="H7094" s="27" t="s">
        <v>24</v>
      </c>
      <c r="I7094" s="28">
        <v>934110000</v>
      </c>
      <c r="J7094" s="28">
        <v>0</v>
      </c>
      <c r="K7094" s="28">
        <v>934110000</v>
      </c>
      <c r="L7094" s="29">
        <v>23.79</v>
      </c>
      <c r="M7094" s="29">
        <f>IFERROR(_xlfn.XLOOKUP($B7094,'Ownership Metrics'!$A:$A,'Ownership Metrics'!$B:$B),"")</f>
        <v>7.78</v>
      </c>
      <c r="N7094" s="28">
        <f>IFERROR(_xlfn.XLOOKUP($B7094,'Ownership Metrics'!$A:$A,'Ownership Metrics'!$C:$C),"")</f>
        <v>2198</v>
      </c>
      <c r="O7094" s="29">
        <f>IFERROR(_xlfn.XLOOKUP($B7094,'Ownership Metrics'!$A:$A,'Ownership Metrics'!$D:$D),"")</f>
        <v>36.89</v>
      </c>
      <c r="P7094" s="29">
        <f>IFERROR(_xlfn.XLOOKUP($B7094,'Ownership Metrics'!$A:$A,'Ownership Metrics'!$E:$E),"")</f>
        <v>75.849999999999994</v>
      </c>
      <c r="Q7094" s="30">
        <f>IFERROR(_xlfn.XLOOKUP($B7094,'Ownership Metrics'!$A:$A,'Ownership Metrics'!$F:$F),"")</f>
        <v>11</v>
      </c>
      <c r="R7094" s="30">
        <f>IFERROR(_xlfn.XLOOKUP($B7094,'Ownership Metrics'!$A:$A,'Ownership Metrics'!$G:$G),"")</f>
        <v>46</v>
      </c>
      <c r="S7094" s="27" t="str">
        <f>IFERROR(_xlfn.XLOOKUP($B7094,'Ownership Metrics'!$A:$A,'Ownership Metrics'!$H:$H),"")</f>
        <v>Terkonsentrasi</v>
      </c>
      <c r="T7094" s="27" t="str">
        <f>IFERROR(_xlfn.XLOOKUP($B7094,'Ownership Metrics'!$A:$A,'Ownership Metrics'!$I:$I),"")</f>
        <v>Sedang</v>
      </c>
      <c r="U7094" s="27">
        <f>IF(COUNTIFS($B$2:$B7094,$B7094,$D$2:$D7094,$D7094)=1,1,0)</f>
        <v>1</v>
      </c>
      <c r="V7094" s="27">
        <f t="shared" si="331"/>
        <v>23.79</v>
      </c>
      <c r="W7094" s="27">
        <f t="shared" si="332"/>
        <v>2</v>
      </c>
      <c r="X7094" s="27">
        <f t="shared" si="330"/>
        <v>23.789999290600001</v>
      </c>
    </row>
    <row r="7095" spans="1:24" x14ac:dyDescent="0.25">
      <c r="A7095" s="26">
        <v>46265</v>
      </c>
      <c r="B7095" s="27" t="s">
        <v>11097</v>
      </c>
      <c r="C7095" s="27" t="s">
        <v>7147</v>
      </c>
      <c r="D7095" s="27" t="s">
        <v>7153</v>
      </c>
      <c r="E7095" s="27" t="s">
        <v>35</v>
      </c>
      <c r="F7095" s="27" t="s">
        <v>23</v>
      </c>
      <c r="G7095" s="27" t="s">
        <v>36</v>
      </c>
      <c r="H7095" s="27" t="s">
        <v>24</v>
      </c>
      <c r="I7095" s="28">
        <v>42000000</v>
      </c>
      <c r="J7095" s="28">
        <v>0</v>
      </c>
      <c r="K7095" s="28">
        <v>42000000</v>
      </c>
      <c r="L7095" s="29">
        <v>1.07</v>
      </c>
      <c r="M7095" s="29">
        <f>IFERROR(_xlfn.XLOOKUP($B7095,'Ownership Metrics'!$A:$A,'Ownership Metrics'!$B:$B),"")</f>
        <v>7.78</v>
      </c>
      <c r="N7095" s="28">
        <f>IFERROR(_xlfn.XLOOKUP($B7095,'Ownership Metrics'!$A:$A,'Ownership Metrics'!$C:$C),"")</f>
        <v>2198</v>
      </c>
      <c r="O7095" s="29">
        <f>IFERROR(_xlfn.XLOOKUP($B7095,'Ownership Metrics'!$A:$A,'Ownership Metrics'!$D:$D),"")</f>
        <v>36.89</v>
      </c>
      <c r="P7095" s="29">
        <f>IFERROR(_xlfn.XLOOKUP($B7095,'Ownership Metrics'!$A:$A,'Ownership Metrics'!$E:$E),"")</f>
        <v>75.849999999999994</v>
      </c>
      <c r="Q7095" s="30">
        <f>IFERROR(_xlfn.XLOOKUP($B7095,'Ownership Metrics'!$A:$A,'Ownership Metrics'!$F:$F),"")</f>
        <v>11</v>
      </c>
      <c r="R7095" s="30">
        <f>IFERROR(_xlfn.XLOOKUP($B7095,'Ownership Metrics'!$A:$A,'Ownership Metrics'!$G:$G),"")</f>
        <v>46</v>
      </c>
      <c r="S7095" s="27" t="str">
        <f>IFERROR(_xlfn.XLOOKUP($B7095,'Ownership Metrics'!$A:$A,'Ownership Metrics'!$H:$H),"")</f>
        <v>Terkonsentrasi</v>
      </c>
      <c r="T7095" s="27" t="str">
        <f>IFERROR(_xlfn.XLOOKUP($B7095,'Ownership Metrics'!$A:$A,'Ownership Metrics'!$I:$I),"")</f>
        <v>Sedang</v>
      </c>
      <c r="U7095" s="27">
        <f>IF(COUNTIFS($B$2:$B7095,$B7095,$D$2:$D7095,$D7095)=1,1,0)</f>
        <v>1</v>
      </c>
      <c r="V7095" s="27">
        <f t="shared" si="331"/>
        <v>1.07</v>
      </c>
      <c r="W7095" s="27">
        <f t="shared" si="332"/>
        <v>11</v>
      </c>
      <c r="X7095" s="27">
        <f t="shared" si="330"/>
        <v>1.0699992905</v>
      </c>
    </row>
    <row r="7096" spans="1:24" x14ac:dyDescent="0.25">
      <c r="A7096" s="26">
        <v>46265</v>
      </c>
      <c r="B7096" s="27" t="s">
        <v>11097</v>
      </c>
      <c r="C7096" s="27" t="s">
        <v>7147</v>
      </c>
      <c r="D7096" s="27" t="s">
        <v>7154</v>
      </c>
      <c r="E7096" s="27" t="s">
        <v>35</v>
      </c>
      <c r="F7096" s="27" t="s">
        <v>23</v>
      </c>
      <c r="G7096" s="27" t="s">
        <v>36</v>
      </c>
      <c r="H7096" s="27" t="s">
        <v>24</v>
      </c>
      <c r="I7096" s="28">
        <v>85865500</v>
      </c>
      <c r="J7096" s="28">
        <v>0</v>
      </c>
      <c r="K7096" s="28">
        <v>85865500</v>
      </c>
      <c r="L7096" s="29">
        <v>2.19</v>
      </c>
      <c r="M7096" s="29">
        <f>IFERROR(_xlfn.XLOOKUP($B7096,'Ownership Metrics'!$A:$A,'Ownership Metrics'!$B:$B),"")</f>
        <v>7.78</v>
      </c>
      <c r="N7096" s="28">
        <f>IFERROR(_xlfn.XLOOKUP($B7096,'Ownership Metrics'!$A:$A,'Ownership Metrics'!$C:$C),"")</f>
        <v>2198</v>
      </c>
      <c r="O7096" s="29">
        <f>IFERROR(_xlfn.XLOOKUP($B7096,'Ownership Metrics'!$A:$A,'Ownership Metrics'!$D:$D),"")</f>
        <v>36.89</v>
      </c>
      <c r="P7096" s="29">
        <f>IFERROR(_xlfn.XLOOKUP($B7096,'Ownership Metrics'!$A:$A,'Ownership Metrics'!$E:$E),"")</f>
        <v>75.849999999999994</v>
      </c>
      <c r="Q7096" s="30">
        <f>IFERROR(_xlfn.XLOOKUP($B7096,'Ownership Metrics'!$A:$A,'Ownership Metrics'!$F:$F),"")</f>
        <v>11</v>
      </c>
      <c r="R7096" s="30">
        <f>IFERROR(_xlfn.XLOOKUP($B7096,'Ownership Metrics'!$A:$A,'Ownership Metrics'!$G:$G),"")</f>
        <v>46</v>
      </c>
      <c r="S7096" s="27" t="str">
        <f>IFERROR(_xlfn.XLOOKUP($B7096,'Ownership Metrics'!$A:$A,'Ownership Metrics'!$H:$H),"")</f>
        <v>Terkonsentrasi</v>
      </c>
      <c r="T7096" s="27" t="str">
        <f>IFERROR(_xlfn.XLOOKUP($B7096,'Ownership Metrics'!$A:$A,'Ownership Metrics'!$I:$I),"")</f>
        <v>Sedang</v>
      </c>
      <c r="U7096" s="27">
        <f>IF(COUNTIFS($B$2:$B7096,$B7096,$D$2:$D7096,$D7096)=1,1,0)</f>
        <v>1</v>
      </c>
      <c r="V7096" s="27">
        <f t="shared" si="331"/>
        <v>2.19</v>
      </c>
      <c r="W7096" s="27">
        <f t="shared" si="332"/>
        <v>5</v>
      </c>
      <c r="X7096" s="27">
        <f t="shared" si="330"/>
        <v>2.1899992903999999</v>
      </c>
    </row>
    <row r="7097" spans="1:24" x14ac:dyDescent="0.25">
      <c r="A7097" s="26">
        <v>46265</v>
      </c>
      <c r="B7097" s="27" t="s">
        <v>11097</v>
      </c>
      <c r="C7097" s="27" t="s">
        <v>7147</v>
      </c>
      <c r="D7097" s="27" t="s">
        <v>7155</v>
      </c>
      <c r="E7097" s="27" t="s">
        <v>35</v>
      </c>
      <c r="F7097" s="27" t="s">
        <v>23</v>
      </c>
      <c r="G7097" s="27" t="s">
        <v>36</v>
      </c>
      <c r="H7097" s="27" t="s">
        <v>24</v>
      </c>
      <c r="I7097" s="28">
        <v>86127800</v>
      </c>
      <c r="J7097" s="28">
        <v>0</v>
      </c>
      <c r="K7097" s="28">
        <v>86127800</v>
      </c>
      <c r="L7097" s="29">
        <v>2.19</v>
      </c>
      <c r="M7097" s="29">
        <f>IFERROR(_xlfn.XLOOKUP($B7097,'Ownership Metrics'!$A:$A,'Ownership Metrics'!$B:$B),"")</f>
        <v>7.78</v>
      </c>
      <c r="N7097" s="28">
        <f>IFERROR(_xlfn.XLOOKUP($B7097,'Ownership Metrics'!$A:$A,'Ownership Metrics'!$C:$C),"")</f>
        <v>2198</v>
      </c>
      <c r="O7097" s="29">
        <f>IFERROR(_xlfn.XLOOKUP($B7097,'Ownership Metrics'!$A:$A,'Ownership Metrics'!$D:$D),"")</f>
        <v>36.89</v>
      </c>
      <c r="P7097" s="29">
        <f>IFERROR(_xlfn.XLOOKUP($B7097,'Ownership Metrics'!$A:$A,'Ownership Metrics'!$E:$E),"")</f>
        <v>75.849999999999994</v>
      </c>
      <c r="Q7097" s="30">
        <f>IFERROR(_xlfn.XLOOKUP($B7097,'Ownership Metrics'!$A:$A,'Ownership Metrics'!$F:$F),"")</f>
        <v>11</v>
      </c>
      <c r="R7097" s="30">
        <f>IFERROR(_xlfn.XLOOKUP($B7097,'Ownership Metrics'!$A:$A,'Ownership Metrics'!$G:$G),"")</f>
        <v>46</v>
      </c>
      <c r="S7097" s="27" t="str">
        <f>IFERROR(_xlfn.XLOOKUP($B7097,'Ownership Metrics'!$A:$A,'Ownership Metrics'!$H:$H),"")</f>
        <v>Terkonsentrasi</v>
      </c>
      <c r="T7097" s="27" t="str">
        <f>IFERROR(_xlfn.XLOOKUP($B7097,'Ownership Metrics'!$A:$A,'Ownership Metrics'!$I:$I),"")</f>
        <v>Sedang</v>
      </c>
      <c r="U7097" s="27">
        <f>IF(COUNTIFS($B$2:$B7097,$B7097,$D$2:$D7097,$D7097)=1,1,0)</f>
        <v>1</v>
      </c>
      <c r="V7097" s="27">
        <f t="shared" si="331"/>
        <v>2.19</v>
      </c>
      <c r="W7097" s="27">
        <f t="shared" si="332"/>
        <v>6</v>
      </c>
      <c r="X7097" s="27">
        <f t="shared" si="330"/>
        <v>2.1899992902999998</v>
      </c>
    </row>
    <row r="7098" spans="1:24" x14ac:dyDescent="0.25">
      <c r="A7098" s="26">
        <v>46265</v>
      </c>
      <c r="B7098" s="27" t="s">
        <v>11097</v>
      </c>
      <c r="C7098" s="27" t="s">
        <v>7147</v>
      </c>
      <c r="D7098" s="27" t="s">
        <v>2345</v>
      </c>
      <c r="E7098" s="27" t="s">
        <v>171</v>
      </c>
      <c r="F7098" s="27" t="s">
        <v>23</v>
      </c>
      <c r="G7098" s="27"/>
      <c r="H7098" s="27" t="s">
        <v>24</v>
      </c>
      <c r="I7098" s="28">
        <v>173370200</v>
      </c>
      <c r="J7098" s="28">
        <v>0</v>
      </c>
      <c r="K7098" s="28">
        <v>173370200</v>
      </c>
      <c r="L7098" s="29">
        <v>4.41</v>
      </c>
      <c r="M7098" s="29">
        <f>IFERROR(_xlfn.XLOOKUP($B7098,'Ownership Metrics'!$A:$A,'Ownership Metrics'!$B:$B),"")</f>
        <v>7.78</v>
      </c>
      <c r="N7098" s="28">
        <f>IFERROR(_xlfn.XLOOKUP($B7098,'Ownership Metrics'!$A:$A,'Ownership Metrics'!$C:$C),"")</f>
        <v>2198</v>
      </c>
      <c r="O7098" s="29">
        <f>IFERROR(_xlfn.XLOOKUP($B7098,'Ownership Metrics'!$A:$A,'Ownership Metrics'!$D:$D),"")</f>
        <v>36.89</v>
      </c>
      <c r="P7098" s="29">
        <f>IFERROR(_xlfn.XLOOKUP($B7098,'Ownership Metrics'!$A:$A,'Ownership Metrics'!$E:$E),"")</f>
        <v>75.849999999999994</v>
      </c>
      <c r="Q7098" s="30">
        <f>IFERROR(_xlfn.XLOOKUP($B7098,'Ownership Metrics'!$A:$A,'Ownership Metrics'!$F:$F),"")</f>
        <v>11</v>
      </c>
      <c r="R7098" s="30">
        <f>IFERROR(_xlfn.XLOOKUP($B7098,'Ownership Metrics'!$A:$A,'Ownership Metrics'!$G:$G),"")</f>
        <v>46</v>
      </c>
      <c r="S7098" s="27" t="str">
        <f>IFERROR(_xlfn.XLOOKUP($B7098,'Ownership Metrics'!$A:$A,'Ownership Metrics'!$H:$H),"")</f>
        <v>Terkonsentrasi</v>
      </c>
      <c r="T7098" s="27" t="str">
        <f>IFERROR(_xlfn.XLOOKUP($B7098,'Ownership Metrics'!$A:$A,'Ownership Metrics'!$I:$I),"")</f>
        <v>Sedang</v>
      </c>
      <c r="U7098" s="27">
        <f>IF(COUNTIFS($B$2:$B7098,$B7098,$D$2:$D7098,$D7098)=1,1,0)</f>
        <v>1</v>
      </c>
      <c r="V7098" s="27">
        <f t="shared" si="331"/>
        <v>4.41</v>
      </c>
      <c r="W7098" s="27">
        <f t="shared" si="332"/>
        <v>4</v>
      </c>
      <c r="X7098" s="27">
        <f t="shared" si="330"/>
        <v>4.4099992902</v>
      </c>
    </row>
    <row r="7099" spans="1:24" x14ac:dyDescent="0.25">
      <c r="A7099" s="26">
        <v>46265</v>
      </c>
      <c r="B7099" s="27" t="s">
        <v>11097</v>
      </c>
      <c r="C7099" s="27" t="s">
        <v>7147</v>
      </c>
      <c r="D7099" s="27" t="s">
        <v>7156</v>
      </c>
      <c r="E7099" s="27" t="s">
        <v>171</v>
      </c>
      <c r="F7099" s="27" t="s">
        <v>23</v>
      </c>
      <c r="G7099" s="27"/>
      <c r="H7099" s="27" t="s">
        <v>24</v>
      </c>
      <c r="I7099" s="28">
        <v>54800000</v>
      </c>
      <c r="J7099" s="28">
        <v>0</v>
      </c>
      <c r="K7099" s="28">
        <v>54800000</v>
      </c>
      <c r="L7099" s="29">
        <v>1.4</v>
      </c>
      <c r="M7099" s="29">
        <f>IFERROR(_xlfn.XLOOKUP($B7099,'Ownership Metrics'!$A:$A,'Ownership Metrics'!$B:$B),"")</f>
        <v>7.78</v>
      </c>
      <c r="N7099" s="28">
        <f>IFERROR(_xlfn.XLOOKUP($B7099,'Ownership Metrics'!$A:$A,'Ownership Metrics'!$C:$C),"")</f>
        <v>2198</v>
      </c>
      <c r="O7099" s="29">
        <f>IFERROR(_xlfn.XLOOKUP($B7099,'Ownership Metrics'!$A:$A,'Ownership Metrics'!$D:$D),"")</f>
        <v>36.89</v>
      </c>
      <c r="P7099" s="29">
        <f>IFERROR(_xlfn.XLOOKUP($B7099,'Ownership Metrics'!$A:$A,'Ownership Metrics'!$E:$E),"")</f>
        <v>75.849999999999994</v>
      </c>
      <c r="Q7099" s="30">
        <f>IFERROR(_xlfn.XLOOKUP($B7099,'Ownership Metrics'!$A:$A,'Ownership Metrics'!$F:$F),"")</f>
        <v>11</v>
      </c>
      <c r="R7099" s="30">
        <f>IFERROR(_xlfn.XLOOKUP($B7099,'Ownership Metrics'!$A:$A,'Ownership Metrics'!$G:$G),"")</f>
        <v>46</v>
      </c>
      <c r="S7099" s="27" t="str">
        <f>IFERROR(_xlfn.XLOOKUP($B7099,'Ownership Metrics'!$A:$A,'Ownership Metrics'!$H:$H),"")</f>
        <v>Terkonsentrasi</v>
      </c>
      <c r="T7099" s="27" t="str">
        <f>IFERROR(_xlfn.XLOOKUP($B7099,'Ownership Metrics'!$A:$A,'Ownership Metrics'!$I:$I),"")</f>
        <v>Sedang</v>
      </c>
      <c r="U7099" s="27">
        <f>IF(COUNTIFS($B$2:$B7099,$B7099,$D$2:$D7099,$D7099)=1,1,0)</f>
        <v>1</v>
      </c>
      <c r="V7099" s="27">
        <f t="shared" si="331"/>
        <v>1.4</v>
      </c>
      <c r="W7099" s="27">
        <f t="shared" si="332"/>
        <v>9</v>
      </c>
      <c r="X7099" s="27">
        <f t="shared" si="330"/>
        <v>1.3999992901</v>
      </c>
    </row>
    <row r="7100" spans="1:24" x14ac:dyDescent="0.25">
      <c r="A7100" s="26">
        <v>46265</v>
      </c>
      <c r="B7100" s="27" t="s">
        <v>11097</v>
      </c>
      <c r="C7100" s="27" t="s">
        <v>7147</v>
      </c>
      <c r="D7100" s="27" t="s">
        <v>7157</v>
      </c>
      <c r="E7100" s="27" t="s">
        <v>171</v>
      </c>
      <c r="F7100" s="27" t="s">
        <v>23</v>
      </c>
      <c r="G7100" s="27"/>
      <c r="H7100" s="27" t="s">
        <v>24</v>
      </c>
      <c r="I7100" s="28">
        <v>82878100</v>
      </c>
      <c r="J7100" s="28">
        <v>0</v>
      </c>
      <c r="K7100" s="28">
        <v>82878100</v>
      </c>
      <c r="L7100" s="29">
        <v>2.11</v>
      </c>
      <c r="M7100" s="29">
        <f>IFERROR(_xlfn.XLOOKUP($B7100,'Ownership Metrics'!$A:$A,'Ownership Metrics'!$B:$B),"")</f>
        <v>7.78</v>
      </c>
      <c r="N7100" s="28">
        <f>IFERROR(_xlfn.XLOOKUP($B7100,'Ownership Metrics'!$A:$A,'Ownership Metrics'!$C:$C),"")</f>
        <v>2198</v>
      </c>
      <c r="O7100" s="29">
        <f>IFERROR(_xlfn.XLOOKUP($B7100,'Ownership Metrics'!$A:$A,'Ownership Metrics'!$D:$D),"")</f>
        <v>36.89</v>
      </c>
      <c r="P7100" s="29">
        <f>IFERROR(_xlfn.XLOOKUP($B7100,'Ownership Metrics'!$A:$A,'Ownership Metrics'!$E:$E),"")</f>
        <v>75.849999999999994</v>
      </c>
      <c r="Q7100" s="30">
        <f>IFERROR(_xlfn.XLOOKUP($B7100,'Ownership Metrics'!$A:$A,'Ownership Metrics'!$F:$F),"")</f>
        <v>11</v>
      </c>
      <c r="R7100" s="30">
        <f>IFERROR(_xlfn.XLOOKUP($B7100,'Ownership Metrics'!$A:$A,'Ownership Metrics'!$G:$G),"")</f>
        <v>46</v>
      </c>
      <c r="S7100" s="27" t="str">
        <f>IFERROR(_xlfn.XLOOKUP($B7100,'Ownership Metrics'!$A:$A,'Ownership Metrics'!$H:$H),"")</f>
        <v>Terkonsentrasi</v>
      </c>
      <c r="T7100" s="27" t="str">
        <f>IFERROR(_xlfn.XLOOKUP($B7100,'Ownership Metrics'!$A:$A,'Ownership Metrics'!$I:$I),"")</f>
        <v>Sedang</v>
      </c>
      <c r="U7100" s="27">
        <f>IF(COUNTIFS($B$2:$B7100,$B7100,$D$2:$D7100,$D7100)=1,1,0)</f>
        <v>1</v>
      </c>
      <c r="V7100" s="27">
        <f t="shared" si="331"/>
        <v>2.11</v>
      </c>
      <c r="W7100" s="27">
        <f t="shared" si="332"/>
        <v>7</v>
      </c>
      <c r="X7100" s="27">
        <f t="shared" si="330"/>
        <v>2.1099992899999997</v>
      </c>
    </row>
    <row r="7101" spans="1:24" x14ac:dyDescent="0.25">
      <c r="A7101" s="26">
        <v>46265</v>
      </c>
      <c r="B7101" s="27" t="s">
        <v>11098</v>
      </c>
      <c r="C7101" s="27" t="s">
        <v>7159</v>
      </c>
      <c r="D7101" s="27" t="s">
        <v>7160</v>
      </c>
      <c r="E7101" s="27" t="s">
        <v>22</v>
      </c>
      <c r="F7101" s="27" t="s">
        <v>23</v>
      </c>
      <c r="G7101" s="27"/>
      <c r="H7101" s="27" t="s">
        <v>24</v>
      </c>
      <c r="I7101" s="28">
        <v>597650500</v>
      </c>
      <c r="J7101" s="28">
        <v>0</v>
      </c>
      <c r="K7101" s="28">
        <v>597650500</v>
      </c>
      <c r="L7101" s="29">
        <v>89.47</v>
      </c>
      <c r="M7101" s="29">
        <f>IFERROR(_xlfn.XLOOKUP($B7101,'Ownership Metrics'!$A:$A,'Ownership Metrics'!$B:$B),"")</f>
        <v>2.4900000000000002</v>
      </c>
      <c r="N7101" s="28">
        <f>IFERROR(_xlfn.XLOOKUP($B7101,'Ownership Metrics'!$A:$A,'Ownership Metrics'!$C:$C),"")</f>
        <v>8039</v>
      </c>
      <c r="O7101" s="29">
        <f>IFERROR(_xlfn.XLOOKUP($B7101,'Ownership Metrics'!$A:$A,'Ownership Metrics'!$D:$D),"")</f>
        <v>89.47</v>
      </c>
      <c r="P7101" s="29">
        <f>IFERROR(_xlfn.XLOOKUP($B7101,'Ownership Metrics'!$A:$A,'Ownership Metrics'!$E:$E),"")</f>
        <v>97.51</v>
      </c>
      <c r="Q7101" s="30">
        <f>IFERROR(_xlfn.XLOOKUP($B7101,'Ownership Metrics'!$A:$A,'Ownership Metrics'!$F:$F),"")</f>
        <v>3</v>
      </c>
      <c r="R7101" s="30">
        <f>IFERROR(_xlfn.XLOOKUP($B7101,'Ownership Metrics'!$A:$A,'Ownership Metrics'!$G:$G),"")</f>
        <v>88</v>
      </c>
      <c r="S7101" s="27" t="str">
        <f>IFERROR(_xlfn.XLOOKUP($B7101,'Ownership Metrics'!$A:$A,'Ownership Metrics'!$H:$H),"")</f>
        <v>Mayoritas</v>
      </c>
      <c r="T7101" s="27" t="str">
        <f>IFERROR(_xlfn.XLOOKUP($B7101,'Ownership Metrics'!$A:$A,'Ownership Metrics'!$I:$I),"")</f>
        <v>Tinggi</v>
      </c>
      <c r="U7101" s="27">
        <f>IF(COUNTIFS($B$2:$B7101,$B7101,$D$2:$D7101,$D7101)=1,1,0)</f>
        <v>1</v>
      </c>
      <c r="V7101" s="27">
        <f t="shared" si="331"/>
        <v>89.47</v>
      </c>
      <c r="W7101" s="27">
        <f t="shared" si="332"/>
        <v>1</v>
      </c>
      <c r="X7101" s="27">
        <f t="shared" si="330"/>
        <v>89.469999289900002</v>
      </c>
    </row>
    <row r="7102" spans="1:24" x14ac:dyDescent="0.25">
      <c r="A7102" s="26">
        <v>46265</v>
      </c>
      <c r="B7102" s="27" t="s">
        <v>11098</v>
      </c>
      <c r="C7102" s="27" t="s">
        <v>7159</v>
      </c>
      <c r="D7102" s="27" t="s">
        <v>7161</v>
      </c>
      <c r="E7102" s="27" t="s">
        <v>35</v>
      </c>
      <c r="F7102" s="27" t="s">
        <v>23</v>
      </c>
      <c r="G7102" s="27" t="s">
        <v>36</v>
      </c>
      <c r="H7102" s="27"/>
      <c r="I7102" s="28">
        <v>32818100</v>
      </c>
      <c r="J7102" s="28">
        <v>0</v>
      </c>
      <c r="K7102" s="28">
        <v>32818100</v>
      </c>
      <c r="L7102" s="29">
        <v>4.91</v>
      </c>
      <c r="M7102" s="29">
        <f>IFERROR(_xlfn.XLOOKUP($B7102,'Ownership Metrics'!$A:$A,'Ownership Metrics'!$B:$B),"")</f>
        <v>2.4900000000000002</v>
      </c>
      <c r="N7102" s="28">
        <f>IFERROR(_xlfn.XLOOKUP($B7102,'Ownership Metrics'!$A:$A,'Ownership Metrics'!$C:$C),"")</f>
        <v>8039</v>
      </c>
      <c r="O7102" s="29">
        <f>IFERROR(_xlfn.XLOOKUP($B7102,'Ownership Metrics'!$A:$A,'Ownership Metrics'!$D:$D),"")</f>
        <v>89.47</v>
      </c>
      <c r="P7102" s="29">
        <f>IFERROR(_xlfn.XLOOKUP($B7102,'Ownership Metrics'!$A:$A,'Ownership Metrics'!$E:$E),"")</f>
        <v>97.51</v>
      </c>
      <c r="Q7102" s="30">
        <f>IFERROR(_xlfn.XLOOKUP($B7102,'Ownership Metrics'!$A:$A,'Ownership Metrics'!$F:$F),"")</f>
        <v>3</v>
      </c>
      <c r="R7102" s="30">
        <f>IFERROR(_xlfn.XLOOKUP($B7102,'Ownership Metrics'!$A:$A,'Ownership Metrics'!$G:$G),"")</f>
        <v>88</v>
      </c>
      <c r="S7102" s="27" t="str">
        <f>IFERROR(_xlfn.XLOOKUP($B7102,'Ownership Metrics'!$A:$A,'Ownership Metrics'!$H:$H),"")</f>
        <v>Mayoritas</v>
      </c>
      <c r="T7102" s="27" t="str">
        <f>IFERROR(_xlfn.XLOOKUP($B7102,'Ownership Metrics'!$A:$A,'Ownership Metrics'!$I:$I),"")</f>
        <v>Tinggi</v>
      </c>
      <c r="U7102" s="27">
        <f>IF(COUNTIFS($B$2:$B7102,$B7102,$D$2:$D7102,$D7102)=1,1,0)</f>
        <v>1</v>
      </c>
      <c r="V7102" s="27">
        <f t="shared" si="331"/>
        <v>4.91</v>
      </c>
      <c r="W7102" s="27">
        <f t="shared" si="332"/>
        <v>2</v>
      </c>
      <c r="X7102" s="27">
        <f t="shared" si="330"/>
        <v>4.9099992898</v>
      </c>
    </row>
    <row r="7103" spans="1:24" x14ac:dyDescent="0.25">
      <c r="A7103" s="26">
        <v>46265</v>
      </c>
      <c r="B7103" s="27" t="s">
        <v>11098</v>
      </c>
      <c r="C7103" s="27" t="s">
        <v>7159</v>
      </c>
      <c r="D7103" s="27" t="s">
        <v>7162</v>
      </c>
      <c r="E7103" s="27" t="s">
        <v>35</v>
      </c>
      <c r="F7103" s="27" t="s">
        <v>23</v>
      </c>
      <c r="G7103" s="27" t="s">
        <v>36</v>
      </c>
      <c r="H7103" s="27" t="s">
        <v>24</v>
      </c>
      <c r="I7103" s="28">
        <v>20913300</v>
      </c>
      <c r="J7103" s="28">
        <v>0</v>
      </c>
      <c r="K7103" s="28">
        <v>20913300</v>
      </c>
      <c r="L7103" s="29">
        <v>3.13</v>
      </c>
      <c r="M7103" s="29">
        <f>IFERROR(_xlfn.XLOOKUP($B7103,'Ownership Metrics'!$A:$A,'Ownership Metrics'!$B:$B),"")</f>
        <v>2.4900000000000002</v>
      </c>
      <c r="N7103" s="28">
        <f>IFERROR(_xlfn.XLOOKUP($B7103,'Ownership Metrics'!$A:$A,'Ownership Metrics'!$C:$C),"")</f>
        <v>8039</v>
      </c>
      <c r="O7103" s="29">
        <f>IFERROR(_xlfn.XLOOKUP($B7103,'Ownership Metrics'!$A:$A,'Ownership Metrics'!$D:$D),"")</f>
        <v>89.47</v>
      </c>
      <c r="P7103" s="29">
        <f>IFERROR(_xlfn.XLOOKUP($B7103,'Ownership Metrics'!$A:$A,'Ownership Metrics'!$E:$E),"")</f>
        <v>97.51</v>
      </c>
      <c r="Q7103" s="30">
        <f>IFERROR(_xlfn.XLOOKUP($B7103,'Ownership Metrics'!$A:$A,'Ownership Metrics'!$F:$F),"")</f>
        <v>3</v>
      </c>
      <c r="R7103" s="30">
        <f>IFERROR(_xlfn.XLOOKUP($B7103,'Ownership Metrics'!$A:$A,'Ownership Metrics'!$G:$G),"")</f>
        <v>88</v>
      </c>
      <c r="S7103" s="27" t="str">
        <f>IFERROR(_xlfn.XLOOKUP($B7103,'Ownership Metrics'!$A:$A,'Ownership Metrics'!$H:$H),"")</f>
        <v>Mayoritas</v>
      </c>
      <c r="T7103" s="27" t="str">
        <f>IFERROR(_xlfn.XLOOKUP($B7103,'Ownership Metrics'!$A:$A,'Ownership Metrics'!$I:$I),"")</f>
        <v>Tinggi</v>
      </c>
      <c r="U7103" s="27">
        <f>IF(COUNTIFS($B$2:$B7103,$B7103,$D$2:$D7103,$D7103)=1,1,0)</f>
        <v>1</v>
      </c>
      <c r="V7103" s="27">
        <f t="shared" si="331"/>
        <v>3.13</v>
      </c>
      <c r="W7103" s="27">
        <f t="shared" si="332"/>
        <v>3</v>
      </c>
      <c r="X7103" s="27">
        <f t="shared" si="330"/>
        <v>3.1299992896999997</v>
      </c>
    </row>
    <row r="7104" spans="1:24" x14ac:dyDescent="0.25">
      <c r="A7104" s="26">
        <v>46265</v>
      </c>
      <c r="B7104" s="27" t="s">
        <v>11099</v>
      </c>
      <c r="C7104" s="27" t="s">
        <v>7164</v>
      </c>
      <c r="D7104" s="27" t="s">
        <v>7165</v>
      </c>
      <c r="E7104" s="27" t="s">
        <v>22</v>
      </c>
      <c r="F7104" s="27" t="s">
        <v>23</v>
      </c>
      <c r="G7104" s="27"/>
      <c r="H7104" s="27" t="s">
        <v>24</v>
      </c>
      <c r="I7104" s="28">
        <v>25965106</v>
      </c>
      <c r="J7104" s="28">
        <v>0</v>
      </c>
      <c r="K7104" s="28">
        <v>25965106</v>
      </c>
      <c r="L7104" s="29">
        <v>1.45</v>
      </c>
      <c r="M7104" s="29">
        <f>IFERROR(_xlfn.XLOOKUP($B7104,'Ownership Metrics'!$A:$A,'Ownership Metrics'!$B:$B),"")</f>
        <v>32.36</v>
      </c>
      <c r="N7104" s="28">
        <f>IFERROR(_xlfn.XLOOKUP($B7104,'Ownership Metrics'!$A:$A,'Ownership Metrics'!$C:$C),"")</f>
        <v>378</v>
      </c>
      <c r="O7104" s="29">
        <f>IFERROR(_xlfn.XLOOKUP($B7104,'Ownership Metrics'!$A:$A,'Ownership Metrics'!$D:$D),"")</f>
        <v>11.08</v>
      </c>
      <c r="P7104" s="29">
        <f>IFERROR(_xlfn.XLOOKUP($B7104,'Ownership Metrics'!$A:$A,'Ownership Metrics'!$E:$E),"")</f>
        <v>26.18</v>
      </c>
      <c r="Q7104" s="30">
        <f>IFERROR(_xlfn.XLOOKUP($B7104,'Ownership Metrics'!$A:$A,'Ownership Metrics'!$F:$F),"")</f>
        <v>19</v>
      </c>
      <c r="R7104" s="30">
        <f>IFERROR(_xlfn.XLOOKUP($B7104,'Ownership Metrics'!$A:$A,'Ownership Metrics'!$G:$G),"")</f>
        <v>12</v>
      </c>
      <c r="S7104" s="27" t="str">
        <f>IFERROR(_xlfn.XLOOKUP($B7104,'Ownership Metrics'!$A:$A,'Ownership Metrics'!$H:$H),"")</f>
        <v>Tersebar</v>
      </c>
      <c r="T7104" s="27" t="str">
        <f>IFERROR(_xlfn.XLOOKUP($B7104,'Ownership Metrics'!$A:$A,'Ownership Metrics'!$I:$I),"")</f>
        <v>Rendah</v>
      </c>
      <c r="U7104" s="27">
        <f>IF(COUNTIFS($B$2:$B7104,$B7104,$D$2:$D7104,$D7104)=1,1,0)</f>
        <v>1</v>
      </c>
      <c r="V7104" s="27">
        <f t="shared" si="331"/>
        <v>1.45</v>
      </c>
      <c r="W7104" s="27">
        <f t="shared" si="332"/>
        <v>15</v>
      </c>
      <c r="X7104" s="27">
        <f t="shared" si="330"/>
        <v>1.4499992896</v>
      </c>
    </row>
    <row r="7105" spans="1:24" x14ac:dyDescent="0.25">
      <c r="A7105" s="26">
        <v>46265</v>
      </c>
      <c r="B7105" s="27" t="s">
        <v>11099</v>
      </c>
      <c r="C7105" s="27" t="s">
        <v>7164</v>
      </c>
      <c r="D7105" s="27" t="s">
        <v>7166</v>
      </c>
      <c r="E7105" s="27" t="s">
        <v>22</v>
      </c>
      <c r="F7105" s="27" t="s">
        <v>23</v>
      </c>
      <c r="G7105" s="27"/>
      <c r="H7105" s="27" t="s">
        <v>24</v>
      </c>
      <c r="I7105" s="28">
        <v>29582922</v>
      </c>
      <c r="J7105" s="28">
        <v>0</v>
      </c>
      <c r="K7105" s="28">
        <v>29582922</v>
      </c>
      <c r="L7105" s="29">
        <v>1.66</v>
      </c>
      <c r="M7105" s="29">
        <f>IFERROR(_xlfn.XLOOKUP($B7105,'Ownership Metrics'!$A:$A,'Ownership Metrics'!$B:$B),"")</f>
        <v>32.36</v>
      </c>
      <c r="N7105" s="28">
        <f>IFERROR(_xlfn.XLOOKUP($B7105,'Ownership Metrics'!$A:$A,'Ownership Metrics'!$C:$C),"")</f>
        <v>378</v>
      </c>
      <c r="O7105" s="29">
        <f>IFERROR(_xlfn.XLOOKUP($B7105,'Ownership Metrics'!$A:$A,'Ownership Metrics'!$D:$D),"")</f>
        <v>11.08</v>
      </c>
      <c r="P7105" s="29">
        <f>IFERROR(_xlfn.XLOOKUP($B7105,'Ownership Metrics'!$A:$A,'Ownership Metrics'!$E:$E),"")</f>
        <v>26.18</v>
      </c>
      <c r="Q7105" s="30">
        <f>IFERROR(_xlfn.XLOOKUP($B7105,'Ownership Metrics'!$A:$A,'Ownership Metrics'!$F:$F),"")</f>
        <v>19</v>
      </c>
      <c r="R7105" s="30">
        <f>IFERROR(_xlfn.XLOOKUP($B7105,'Ownership Metrics'!$A:$A,'Ownership Metrics'!$G:$G),"")</f>
        <v>12</v>
      </c>
      <c r="S7105" s="27" t="str">
        <f>IFERROR(_xlfn.XLOOKUP($B7105,'Ownership Metrics'!$A:$A,'Ownership Metrics'!$H:$H),"")</f>
        <v>Tersebar</v>
      </c>
      <c r="T7105" s="27" t="str">
        <f>IFERROR(_xlfn.XLOOKUP($B7105,'Ownership Metrics'!$A:$A,'Ownership Metrics'!$I:$I),"")</f>
        <v>Rendah</v>
      </c>
      <c r="U7105" s="27">
        <f>IF(COUNTIFS($B$2:$B7105,$B7105,$D$2:$D7105,$D7105)=1,1,0)</f>
        <v>1</v>
      </c>
      <c r="V7105" s="27">
        <f t="shared" si="331"/>
        <v>1.66</v>
      </c>
      <c r="W7105" s="27">
        <f t="shared" si="332"/>
        <v>14</v>
      </c>
      <c r="X7105" s="27">
        <f t="shared" si="330"/>
        <v>1.6599992895</v>
      </c>
    </row>
    <row r="7106" spans="1:24" x14ac:dyDescent="0.25">
      <c r="A7106" s="26">
        <v>46265</v>
      </c>
      <c r="B7106" s="27" t="s">
        <v>11099</v>
      </c>
      <c r="C7106" s="27" t="s">
        <v>7164</v>
      </c>
      <c r="D7106" s="27" t="s">
        <v>7167</v>
      </c>
      <c r="E7106" s="27" t="s">
        <v>22</v>
      </c>
      <c r="F7106" s="27" t="s">
        <v>23</v>
      </c>
      <c r="G7106" s="27"/>
      <c r="H7106" s="27" t="s">
        <v>24</v>
      </c>
      <c r="I7106" s="28">
        <v>178214304</v>
      </c>
      <c r="J7106" s="28">
        <v>0</v>
      </c>
      <c r="K7106" s="28">
        <v>178214304</v>
      </c>
      <c r="L7106" s="29">
        <v>9.98</v>
      </c>
      <c r="M7106" s="29">
        <f>IFERROR(_xlfn.XLOOKUP($B7106,'Ownership Metrics'!$A:$A,'Ownership Metrics'!$B:$B),"")</f>
        <v>32.36</v>
      </c>
      <c r="N7106" s="28">
        <f>IFERROR(_xlfn.XLOOKUP($B7106,'Ownership Metrics'!$A:$A,'Ownership Metrics'!$C:$C),"")</f>
        <v>378</v>
      </c>
      <c r="O7106" s="29">
        <f>IFERROR(_xlfn.XLOOKUP($B7106,'Ownership Metrics'!$A:$A,'Ownership Metrics'!$D:$D),"")</f>
        <v>11.08</v>
      </c>
      <c r="P7106" s="29">
        <f>IFERROR(_xlfn.XLOOKUP($B7106,'Ownership Metrics'!$A:$A,'Ownership Metrics'!$E:$E),"")</f>
        <v>26.18</v>
      </c>
      <c r="Q7106" s="30">
        <f>IFERROR(_xlfn.XLOOKUP($B7106,'Ownership Metrics'!$A:$A,'Ownership Metrics'!$F:$F),"")</f>
        <v>19</v>
      </c>
      <c r="R7106" s="30">
        <f>IFERROR(_xlfn.XLOOKUP($B7106,'Ownership Metrics'!$A:$A,'Ownership Metrics'!$G:$G),"")</f>
        <v>12</v>
      </c>
      <c r="S7106" s="27" t="str">
        <f>IFERROR(_xlfn.XLOOKUP($B7106,'Ownership Metrics'!$A:$A,'Ownership Metrics'!$H:$H),"")</f>
        <v>Tersebar</v>
      </c>
      <c r="T7106" s="27" t="str">
        <f>IFERROR(_xlfn.XLOOKUP($B7106,'Ownership Metrics'!$A:$A,'Ownership Metrics'!$I:$I),"")</f>
        <v>Rendah</v>
      </c>
      <c r="U7106" s="27">
        <f>IF(COUNTIFS($B$2:$B7106,$B7106,$D$2:$D7106,$D7106)=1,1,0)</f>
        <v>1</v>
      </c>
      <c r="V7106" s="27">
        <f t="shared" si="331"/>
        <v>9.98</v>
      </c>
      <c r="W7106" s="27">
        <f t="shared" si="332"/>
        <v>2</v>
      </c>
      <c r="X7106" s="27">
        <f t="shared" ref="X7106:X7159" si="333">$V7106-(ROW()*0.0000000001)</f>
        <v>9.9799992894000003</v>
      </c>
    </row>
    <row r="7107" spans="1:24" x14ac:dyDescent="0.25">
      <c r="A7107" s="26">
        <v>46265</v>
      </c>
      <c r="B7107" s="27" t="s">
        <v>11099</v>
      </c>
      <c r="C7107" s="27" t="s">
        <v>7164</v>
      </c>
      <c r="D7107" s="27" t="s">
        <v>5152</v>
      </c>
      <c r="E7107" s="27" t="s">
        <v>26</v>
      </c>
      <c r="F7107" s="27" t="s">
        <v>32</v>
      </c>
      <c r="G7107" s="27"/>
      <c r="H7107" s="27" t="s">
        <v>64</v>
      </c>
      <c r="I7107" s="28">
        <v>49942300</v>
      </c>
      <c r="J7107" s="28">
        <v>0</v>
      </c>
      <c r="K7107" s="28">
        <v>49942300</v>
      </c>
      <c r="L7107" s="29">
        <v>2.8</v>
      </c>
      <c r="M7107" s="29">
        <f>IFERROR(_xlfn.XLOOKUP($B7107,'Ownership Metrics'!$A:$A,'Ownership Metrics'!$B:$B),"")</f>
        <v>32.36</v>
      </c>
      <c r="N7107" s="28">
        <f>IFERROR(_xlfn.XLOOKUP($B7107,'Ownership Metrics'!$A:$A,'Ownership Metrics'!$C:$C),"")</f>
        <v>378</v>
      </c>
      <c r="O7107" s="29">
        <f>IFERROR(_xlfn.XLOOKUP($B7107,'Ownership Metrics'!$A:$A,'Ownership Metrics'!$D:$D),"")</f>
        <v>11.08</v>
      </c>
      <c r="P7107" s="29">
        <f>IFERROR(_xlfn.XLOOKUP($B7107,'Ownership Metrics'!$A:$A,'Ownership Metrics'!$E:$E),"")</f>
        <v>26.18</v>
      </c>
      <c r="Q7107" s="30">
        <f>IFERROR(_xlfn.XLOOKUP($B7107,'Ownership Metrics'!$A:$A,'Ownership Metrics'!$F:$F),"")</f>
        <v>19</v>
      </c>
      <c r="R7107" s="30">
        <f>IFERROR(_xlfn.XLOOKUP($B7107,'Ownership Metrics'!$A:$A,'Ownership Metrics'!$G:$G),"")</f>
        <v>12</v>
      </c>
      <c r="S7107" s="27" t="str">
        <f>IFERROR(_xlfn.XLOOKUP($B7107,'Ownership Metrics'!$A:$A,'Ownership Metrics'!$H:$H),"")</f>
        <v>Tersebar</v>
      </c>
      <c r="T7107" s="27" t="str">
        <f>IFERROR(_xlfn.XLOOKUP($B7107,'Ownership Metrics'!$A:$A,'Ownership Metrics'!$I:$I),"")</f>
        <v>Rendah</v>
      </c>
      <c r="U7107" s="27">
        <f>IF(COUNTIFS($B$2:$B7107,$B7107,$D$2:$D7107,$D7107)=1,1,0)</f>
        <v>1</v>
      </c>
      <c r="V7107" s="27">
        <f t="shared" ref="V7107:V7159" si="334">SUMIFS($L$2:$L$10000,$B$2:$B$10000,$B7107,$D$2:$D$10000,$D7107)</f>
        <v>2.8</v>
      </c>
      <c r="W7107" s="27">
        <f t="shared" ref="W7107:W7159" si="335">COUNTIFS($B$2:$B$10000,$B7107,$U$2:$U$10000,1,$X$2:$X$10000,"&gt;"&amp;$X7107)+1</f>
        <v>10</v>
      </c>
      <c r="X7107" s="27">
        <f t="shared" si="333"/>
        <v>2.7999992892999996</v>
      </c>
    </row>
    <row r="7108" spans="1:24" x14ac:dyDescent="0.25">
      <c r="A7108" s="26">
        <v>46265</v>
      </c>
      <c r="B7108" s="27" t="s">
        <v>11099</v>
      </c>
      <c r="C7108" s="27" t="s">
        <v>7164</v>
      </c>
      <c r="D7108" s="27" t="s">
        <v>348</v>
      </c>
      <c r="E7108" s="27" t="s">
        <v>26</v>
      </c>
      <c r="F7108" s="27" t="s">
        <v>32</v>
      </c>
      <c r="G7108" s="27"/>
      <c r="H7108" s="27" t="s">
        <v>64</v>
      </c>
      <c r="I7108" s="28">
        <v>77786500</v>
      </c>
      <c r="J7108" s="28">
        <v>0</v>
      </c>
      <c r="K7108" s="28">
        <v>77786500</v>
      </c>
      <c r="L7108" s="29">
        <v>4.3600000000000003</v>
      </c>
      <c r="M7108" s="29">
        <f>IFERROR(_xlfn.XLOOKUP($B7108,'Ownership Metrics'!$A:$A,'Ownership Metrics'!$B:$B),"")</f>
        <v>32.36</v>
      </c>
      <c r="N7108" s="28">
        <f>IFERROR(_xlfn.XLOOKUP($B7108,'Ownership Metrics'!$A:$A,'Ownership Metrics'!$C:$C),"")</f>
        <v>378</v>
      </c>
      <c r="O7108" s="29">
        <f>IFERROR(_xlfn.XLOOKUP($B7108,'Ownership Metrics'!$A:$A,'Ownership Metrics'!$D:$D),"")</f>
        <v>11.08</v>
      </c>
      <c r="P7108" s="29">
        <f>IFERROR(_xlfn.XLOOKUP($B7108,'Ownership Metrics'!$A:$A,'Ownership Metrics'!$E:$E),"")</f>
        <v>26.18</v>
      </c>
      <c r="Q7108" s="30">
        <f>IFERROR(_xlfn.XLOOKUP($B7108,'Ownership Metrics'!$A:$A,'Ownership Metrics'!$F:$F),"")</f>
        <v>19</v>
      </c>
      <c r="R7108" s="30">
        <f>IFERROR(_xlfn.XLOOKUP($B7108,'Ownership Metrics'!$A:$A,'Ownership Metrics'!$G:$G),"")</f>
        <v>12</v>
      </c>
      <c r="S7108" s="27" t="str">
        <f>IFERROR(_xlfn.XLOOKUP($B7108,'Ownership Metrics'!$A:$A,'Ownership Metrics'!$H:$H),"")</f>
        <v>Tersebar</v>
      </c>
      <c r="T7108" s="27" t="str">
        <f>IFERROR(_xlfn.XLOOKUP($B7108,'Ownership Metrics'!$A:$A,'Ownership Metrics'!$I:$I),"")</f>
        <v>Rendah</v>
      </c>
      <c r="U7108" s="27">
        <f>IF(COUNTIFS($B$2:$B7108,$B7108,$D$2:$D7108,$D7108)=1,1,0)</f>
        <v>1</v>
      </c>
      <c r="V7108" s="27">
        <f t="shared" si="334"/>
        <v>4.3600000000000003</v>
      </c>
      <c r="W7108" s="27">
        <f t="shared" si="335"/>
        <v>5</v>
      </c>
      <c r="X7108" s="27">
        <f t="shared" si="333"/>
        <v>4.3599992892000001</v>
      </c>
    </row>
    <row r="7109" spans="1:24" x14ac:dyDescent="0.25">
      <c r="A7109" s="26">
        <v>46265</v>
      </c>
      <c r="B7109" s="27" t="s">
        <v>11099</v>
      </c>
      <c r="C7109" s="27" t="s">
        <v>7164</v>
      </c>
      <c r="D7109" s="27" t="s">
        <v>7168</v>
      </c>
      <c r="E7109" s="27" t="s">
        <v>35</v>
      </c>
      <c r="F7109" s="27" t="s">
        <v>23</v>
      </c>
      <c r="G7109" s="27" t="s">
        <v>36</v>
      </c>
      <c r="H7109" s="27" t="s">
        <v>24</v>
      </c>
      <c r="I7109" s="28">
        <v>21635710</v>
      </c>
      <c r="J7109" s="28">
        <v>0</v>
      </c>
      <c r="K7109" s="28">
        <v>21635710</v>
      </c>
      <c r="L7109" s="29">
        <v>1.21</v>
      </c>
      <c r="M7109" s="29">
        <f>IFERROR(_xlfn.XLOOKUP($B7109,'Ownership Metrics'!$A:$A,'Ownership Metrics'!$B:$B),"")</f>
        <v>32.36</v>
      </c>
      <c r="N7109" s="28">
        <f>IFERROR(_xlfn.XLOOKUP($B7109,'Ownership Metrics'!$A:$A,'Ownership Metrics'!$C:$C),"")</f>
        <v>378</v>
      </c>
      <c r="O7109" s="29">
        <f>IFERROR(_xlfn.XLOOKUP($B7109,'Ownership Metrics'!$A:$A,'Ownership Metrics'!$D:$D),"")</f>
        <v>11.08</v>
      </c>
      <c r="P7109" s="29">
        <f>IFERROR(_xlfn.XLOOKUP($B7109,'Ownership Metrics'!$A:$A,'Ownership Metrics'!$E:$E),"")</f>
        <v>26.18</v>
      </c>
      <c r="Q7109" s="30">
        <f>IFERROR(_xlfn.XLOOKUP($B7109,'Ownership Metrics'!$A:$A,'Ownership Metrics'!$F:$F),"")</f>
        <v>19</v>
      </c>
      <c r="R7109" s="30">
        <f>IFERROR(_xlfn.XLOOKUP($B7109,'Ownership Metrics'!$A:$A,'Ownership Metrics'!$G:$G),"")</f>
        <v>12</v>
      </c>
      <c r="S7109" s="27" t="str">
        <f>IFERROR(_xlfn.XLOOKUP($B7109,'Ownership Metrics'!$A:$A,'Ownership Metrics'!$H:$H),"")</f>
        <v>Tersebar</v>
      </c>
      <c r="T7109" s="27" t="str">
        <f>IFERROR(_xlfn.XLOOKUP($B7109,'Ownership Metrics'!$A:$A,'Ownership Metrics'!$I:$I),"")</f>
        <v>Rendah</v>
      </c>
      <c r="U7109" s="27">
        <f>IF(COUNTIFS($B$2:$B7109,$B7109,$D$2:$D7109,$D7109)=1,1,0)</f>
        <v>1</v>
      </c>
      <c r="V7109" s="27">
        <f t="shared" si="334"/>
        <v>1.21</v>
      </c>
      <c r="W7109" s="27">
        <f t="shared" si="335"/>
        <v>18</v>
      </c>
      <c r="X7109" s="27">
        <f t="shared" si="333"/>
        <v>1.2099992891</v>
      </c>
    </row>
    <row r="7110" spans="1:24" x14ac:dyDescent="0.25">
      <c r="A7110" s="26">
        <v>46265</v>
      </c>
      <c r="B7110" s="27" t="s">
        <v>11099</v>
      </c>
      <c r="C7110" s="27" t="s">
        <v>7164</v>
      </c>
      <c r="D7110" s="27" t="s">
        <v>7169</v>
      </c>
      <c r="E7110" s="27" t="s">
        <v>35</v>
      </c>
      <c r="F7110" s="27" t="s">
        <v>23</v>
      </c>
      <c r="G7110" s="27" t="s">
        <v>36</v>
      </c>
      <c r="H7110" s="27" t="s">
        <v>24</v>
      </c>
      <c r="I7110" s="28">
        <v>91326516</v>
      </c>
      <c r="J7110" s="28">
        <v>0</v>
      </c>
      <c r="K7110" s="28">
        <v>91326516</v>
      </c>
      <c r="L7110" s="29">
        <v>5.12</v>
      </c>
      <c r="M7110" s="29">
        <f>IFERROR(_xlfn.XLOOKUP($B7110,'Ownership Metrics'!$A:$A,'Ownership Metrics'!$B:$B),"")</f>
        <v>32.36</v>
      </c>
      <c r="N7110" s="28">
        <f>IFERROR(_xlfn.XLOOKUP($B7110,'Ownership Metrics'!$A:$A,'Ownership Metrics'!$C:$C),"")</f>
        <v>378</v>
      </c>
      <c r="O7110" s="29">
        <f>IFERROR(_xlfn.XLOOKUP($B7110,'Ownership Metrics'!$A:$A,'Ownership Metrics'!$D:$D),"")</f>
        <v>11.08</v>
      </c>
      <c r="P7110" s="29">
        <f>IFERROR(_xlfn.XLOOKUP($B7110,'Ownership Metrics'!$A:$A,'Ownership Metrics'!$E:$E),"")</f>
        <v>26.18</v>
      </c>
      <c r="Q7110" s="30">
        <f>IFERROR(_xlfn.XLOOKUP($B7110,'Ownership Metrics'!$A:$A,'Ownership Metrics'!$F:$F),"")</f>
        <v>19</v>
      </c>
      <c r="R7110" s="30">
        <f>IFERROR(_xlfn.XLOOKUP($B7110,'Ownership Metrics'!$A:$A,'Ownership Metrics'!$G:$G),"")</f>
        <v>12</v>
      </c>
      <c r="S7110" s="27" t="str">
        <f>IFERROR(_xlfn.XLOOKUP($B7110,'Ownership Metrics'!$A:$A,'Ownership Metrics'!$H:$H),"")</f>
        <v>Tersebar</v>
      </c>
      <c r="T7110" s="27" t="str">
        <f>IFERROR(_xlfn.XLOOKUP($B7110,'Ownership Metrics'!$A:$A,'Ownership Metrics'!$I:$I),"")</f>
        <v>Rendah</v>
      </c>
      <c r="U7110" s="27">
        <f>IF(COUNTIFS($B$2:$B7110,$B7110,$D$2:$D7110,$D7110)=1,1,0)</f>
        <v>1</v>
      </c>
      <c r="V7110" s="27">
        <f t="shared" si="334"/>
        <v>5.12</v>
      </c>
      <c r="W7110" s="27">
        <f t="shared" si="335"/>
        <v>3</v>
      </c>
      <c r="X7110" s="27">
        <f t="shared" si="333"/>
        <v>5.1199992889999999</v>
      </c>
    </row>
    <row r="7111" spans="1:24" x14ac:dyDescent="0.25">
      <c r="A7111" s="26">
        <v>46265</v>
      </c>
      <c r="B7111" s="27" t="s">
        <v>11099</v>
      </c>
      <c r="C7111" s="27" t="s">
        <v>7164</v>
      </c>
      <c r="D7111" s="27" t="s">
        <v>7170</v>
      </c>
      <c r="E7111" s="27" t="s">
        <v>35</v>
      </c>
      <c r="F7111" s="27" t="s">
        <v>23</v>
      </c>
      <c r="G7111" s="27" t="s">
        <v>36</v>
      </c>
      <c r="H7111" s="27" t="s">
        <v>24</v>
      </c>
      <c r="I7111" s="28">
        <v>74279765</v>
      </c>
      <c r="J7111" s="28">
        <v>0</v>
      </c>
      <c r="K7111" s="28">
        <v>74279765</v>
      </c>
      <c r="L7111" s="29">
        <v>4.16</v>
      </c>
      <c r="M7111" s="29">
        <f>IFERROR(_xlfn.XLOOKUP($B7111,'Ownership Metrics'!$A:$A,'Ownership Metrics'!$B:$B),"")</f>
        <v>32.36</v>
      </c>
      <c r="N7111" s="28">
        <f>IFERROR(_xlfn.XLOOKUP($B7111,'Ownership Metrics'!$A:$A,'Ownership Metrics'!$C:$C),"")</f>
        <v>378</v>
      </c>
      <c r="O7111" s="29">
        <f>IFERROR(_xlfn.XLOOKUP($B7111,'Ownership Metrics'!$A:$A,'Ownership Metrics'!$D:$D),"")</f>
        <v>11.08</v>
      </c>
      <c r="P7111" s="29">
        <f>IFERROR(_xlfn.XLOOKUP($B7111,'Ownership Metrics'!$A:$A,'Ownership Metrics'!$E:$E),"")</f>
        <v>26.18</v>
      </c>
      <c r="Q7111" s="30">
        <f>IFERROR(_xlfn.XLOOKUP($B7111,'Ownership Metrics'!$A:$A,'Ownership Metrics'!$F:$F),"")</f>
        <v>19</v>
      </c>
      <c r="R7111" s="30">
        <f>IFERROR(_xlfn.XLOOKUP($B7111,'Ownership Metrics'!$A:$A,'Ownership Metrics'!$G:$G),"")</f>
        <v>12</v>
      </c>
      <c r="S7111" s="27" t="str">
        <f>IFERROR(_xlfn.XLOOKUP($B7111,'Ownership Metrics'!$A:$A,'Ownership Metrics'!$H:$H),"")</f>
        <v>Tersebar</v>
      </c>
      <c r="T7111" s="27" t="str">
        <f>IFERROR(_xlfn.XLOOKUP($B7111,'Ownership Metrics'!$A:$A,'Ownership Metrics'!$I:$I),"")</f>
        <v>Rendah</v>
      </c>
      <c r="U7111" s="27">
        <f>IF(COUNTIFS($B$2:$B7111,$B7111,$D$2:$D7111,$D7111)=1,1,0)</f>
        <v>1</v>
      </c>
      <c r="V7111" s="27">
        <f t="shared" si="334"/>
        <v>4.16</v>
      </c>
      <c r="W7111" s="27">
        <f t="shared" si="335"/>
        <v>6</v>
      </c>
      <c r="X7111" s="27">
        <f t="shared" si="333"/>
        <v>4.1599992888999999</v>
      </c>
    </row>
    <row r="7112" spans="1:24" x14ac:dyDescent="0.25">
      <c r="A7112" s="26">
        <v>46265</v>
      </c>
      <c r="B7112" s="27" t="s">
        <v>11099</v>
      </c>
      <c r="C7112" s="27" t="s">
        <v>7164</v>
      </c>
      <c r="D7112" s="27" t="s">
        <v>7171</v>
      </c>
      <c r="E7112" s="27" t="s">
        <v>35</v>
      </c>
      <c r="F7112" s="27" t="s">
        <v>23</v>
      </c>
      <c r="G7112" s="27" t="s">
        <v>36</v>
      </c>
      <c r="H7112" s="27" t="s">
        <v>24</v>
      </c>
      <c r="I7112" s="28">
        <v>20020433</v>
      </c>
      <c r="J7112" s="28">
        <v>0</v>
      </c>
      <c r="K7112" s="28">
        <v>20020433</v>
      </c>
      <c r="L7112" s="29">
        <v>1.1200000000000001</v>
      </c>
      <c r="M7112" s="29">
        <f>IFERROR(_xlfn.XLOOKUP($B7112,'Ownership Metrics'!$A:$A,'Ownership Metrics'!$B:$B),"")</f>
        <v>32.36</v>
      </c>
      <c r="N7112" s="28">
        <f>IFERROR(_xlfn.XLOOKUP($B7112,'Ownership Metrics'!$A:$A,'Ownership Metrics'!$C:$C),"")</f>
        <v>378</v>
      </c>
      <c r="O7112" s="29">
        <f>IFERROR(_xlfn.XLOOKUP($B7112,'Ownership Metrics'!$A:$A,'Ownership Metrics'!$D:$D),"")</f>
        <v>11.08</v>
      </c>
      <c r="P7112" s="29">
        <f>IFERROR(_xlfn.XLOOKUP($B7112,'Ownership Metrics'!$A:$A,'Ownership Metrics'!$E:$E),"")</f>
        <v>26.18</v>
      </c>
      <c r="Q7112" s="30">
        <f>IFERROR(_xlfn.XLOOKUP($B7112,'Ownership Metrics'!$A:$A,'Ownership Metrics'!$F:$F),"")</f>
        <v>19</v>
      </c>
      <c r="R7112" s="30">
        <f>IFERROR(_xlfn.XLOOKUP($B7112,'Ownership Metrics'!$A:$A,'Ownership Metrics'!$G:$G),"")</f>
        <v>12</v>
      </c>
      <c r="S7112" s="27" t="str">
        <f>IFERROR(_xlfn.XLOOKUP($B7112,'Ownership Metrics'!$A:$A,'Ownership Metrics'!$H:$H),"")</f>
        <v>Tersebar</v>
      </c>
      <c r="T7112" s="27" t="str">
        <f>IFERROR(_xlfn.XLOOKUP($B7112,'Ownership Metrics'!$A:$A,'Ownership Metrics'!$I:$I),"")</f>
        <v>Rendah</v>
      </c>
      <c r="U7112" s="27">
        <f>IF(COUNTIFS($B$2:$B7112,$B7112,$D$2:$D7112,$D7112)=1,1,0)</f>
        <v>1</v>
      </c>
      <c r="V7112" s="27">
        <f t="shared" si="334"/>
        <v>1.1200000000000001</v>
      </c>
      <c r="W7112" s="27">
        <f t="shared" si="335"/>
        <v>19</v>
      </c>
      <c r="X7112" s="27">
        <f t="shared" si="333"/>
        <v>1.1199992888000001</v>
      </c>
    </row>
    <row r="7113" spans="1:24" x14ac:dyDescent="0.25">
      <c r="A7113" s="26">
        <v>46265</v>
      </c>
      <c r="B7113" s="27" t="s">
        <v>11099</v>
      </c>
      <c r="C7113" s="27" t="s">
        <v>7164</v>
      </c>
      <c r="D7113" s="27" t="s">
        <v>4034</v>
      </c>
      <c r="E7113" s="27" t="s">
        <v>35</v>
      </c>
      <c r="F7113" s="27" t="s">
        <v>23</v>
      </c>
      <c r="G7113" s="27" t="s">
        <v>36</v>
      </c>
      <c r="H7113" s="27" t="s">
        <v>24</v>
      </c>
      <c r="I7113" s="28">
        <v>50477400</v>
      </c>
      <c r="J7113" s="28">
        <v>0</v>
      </c>
      <c r="K7113" s="28">
        <v>50477400</v>
      </c>
      <c r="L7113" s="29">
        <v>2.83</v>
      </c>
      <c r="M7113" s="29">
        <f>IFERROR(_xlfn.XLOOKUP($B7113,'Ownership Metrics'!$A:$A,'Ownership Metrics'!$B:$B),"")</f>
        <v>32.36</v>
      </c>
      <c r="N7113" s="28">
        <f>IFERROR(_xlfn.XLOOKUP($B7113,'Ownership Metrics'!$A:$A,'Ownership Metrics'!$C:$C),"")</f>
        <v>378</v>
      </c>
      <c r="O7113" s="29">
        <f>IFERROR(_xlfn.XLOOKUP($B7113,'Ownership Metrics'!$A:$A,'Ownership Metrics'!$D:$D),"")</f>
        <v>11.08</v>
      </c>
      <c r="P7113" s="29">
        <f>IFERROR(_xlfn.XLOOKUP($B7113,'Ownership Metrics'!$A:$A,'Ownership Metrics'!$E:$E),"")</f>
        <v>26.18</v>
      </c>
      <c r="Q7113" s="30">
        <f>IFERROR(_xlfn.XLOOKUP($B7113,'Ownership Metrics'!$A:$A,'Ownership Metrics'!$F:$F),"")</f>
        <v>19</v>
      </c>
      <c r="R7113" s="30">
        <f>IFERROR(_xlfn.XLOOKUP($B7113,'Ownership Metrics'!$A:$A,'Ownership Metrics'!$G:$G),"")</f>
        <v>12</v>
      </c>
      <c r="S7113" s="27" t="str">
        <f>IFERROR(_xlfn.XLOOKUP($B7113,'Ownership Metrics'!$A:$A,'Ownership Metrics'!$H:$H),"")</f>
        <v>Tersebar</v>
      </c>
      <c r="T7113" s="27" t="str">
        <f>IFERROR(_xlfn.XLOOKUP($B7113,'Ownership Metrics'!$A:$A,'Ownership Metrics'!$I:$I),"")</f>
        <v>Rendah</v>
      </c>
      <c r="U7113" s="27">
        <f>IF(COUNTIFS($B$2:$B7113,$B7113,$D$2:$D7113,$D7113)=1,1,0)</f>
        <v>1</v>
      </c>
      <c r="V7113" s="27">
        <f t="shared" si="334"/>
        <v>2.83</v>
      </c>
      <c r="W7113" s="27">
        <f t="shared" si="335"/>
        <v>9</v>
      </c>
      <c r="X7113" s="27">
        <f t="shared" si="333"/>
        <v>2.8299992887000003</v>
      </c>
    </row>
    <row r="7114" spans="1:24" x14ac:dyDescent="0.25">
      <c r="A7114" s="26">
        <v>46265</v>
      </c>
      <c r="B7114" s="27" t="s">
        <v>11099</v>
      </c>
      <c r="C7114" s="27" t="s">
        <v>7164</v>
      </c>
      <c r="D7114" s="27" t="s">
        <v>4846</v>
      </c>
      <c r="E7114" s="27" t="s">
        <v>35</v>
      </c>
      <c r="F7114" s="27" t="s">
        <v>23</v>
      </c>
      <c r="G7114" s="27" t="s">
        <v>36</v>
      </c>
      <c r="H7114" s="27" t="s">
        <v>24</v>
      </c>
      <c r="I7114" s="28">
        <v>68227783</v>
      </c>
      <c r="J7114" s="28">
        <v>0</v>
      </c>
      <c r="K7114" s="28">
        <v>68227783</v>
      </c>
      <c r="L7114" s="29">
        <v>3.82</v>
      </c>
      <c r="M7114" s="29">
        <f>IFERROR(_xlfn.XLOOKUP($B7114,'Ownership Metrics'!$A:$A,'Ownership Metrics'!$B:$B),"")</f>
        <v>32.36</v>
      </c>
      <c r="N7114" s="28">
        <f>IFERROR(_xlfn.XLOOKUP($B7114,'Ownership Metrics'!$A:$A,'Ownership Metrics'!$C:$C),"")</f>
        <v>378</v>
      </c>
      <c r="O7114" s="29">
        <f>IFERROR(_xlfn.XLOOKUP($B7114,'Ownership Metrics'!$A:$A,'Ownership Metrics'!$D:$D),"")</f>
        <v>11.08</v>
      </c>
      <c r="P7114" s="29">
        <f>IFERROR(_xlfn.XLOOKUP($B7114,'Ownership Metrics'!$A:$A,'Ownership Metrics'!$E:$E),"")</f>
        <v>26.18</v>
      </c>
      <c r="Q7114" s="30">
        <f>IFERROR(_xlfn.XLOOKUP($B7114,'Ownership Metrics'!$A:$A,'Ownership Metrics'!$F:$F),"")</f>
        <v>19</v>
      </c>
      <c r="R7114" s="30">
        <f>IFERROR(_xlfn.XLOOKUP($B7114,'Ownership Metrics'!$A:$A,'Ownership Metrics'!$G:$G),"")</f>
        <v>12</v>
      </c>
      <c r="S7114" s="27" t="str">
        <f>IFERROR(_xlfn.XLOOKUP($B7114,'Ownership Metrics'!$A:$A,'Ownership Metrics'!$H:$H),"")</f>
        <v>Tersebar</v>
      </c>
      <c r="T7114" s="27" t="str">
        <f>IFERROR(_xlfn.XLOOKUP($B7114,'Ownership Metrics'!$A:$A,'Ownership Metrics'!$I:$I),"")</f>
        <v>Rendah</v>
      </c>
      <c r="U7114" s="27">
        <f>IF(COUNTIFS($B$2:$B7114,$B7114,$D$2:$D7114,$D7114)=1,1,0)</f>
        <v>1</v>
      </c>
      <c r="V7114" s="27">
        <f t="shared" si="334"/>
        <v>3.82</v>
      </c>
      <c r="W7114" s="27">
        <f t="shared" si="335"/>
        <v>7</v>
      </c>
      <c r="X7114" s="27">
        <f t="shared" si="333"/>
        <v>3.8199992886</v>
      </c>
    </row>
    <row r="7115" spans="1:24" x14ac:dyDescent="0.25">
      <c r="A7115" s="26">
        <v>46265</v>
      </c>
      <c r="B7115" s="27" t="s">
        <v>11099</v>
      </c>
      <c r="C7115" s="27" t="s">
        <v>7164</v>
      </c>
      <c r="D7115" s="27" t="s">
        <v>7172</v>
      </c>
      <c r="E7115" s="27" t="s">
        <v>35</v>
      </c>
      <c r="F7115" s="27" t="s">
        <v>23</v>
      </c>
      <c r="G7115" s="27" t="s">
        <v>36</v>
      </c>
      <c r="H7115" s="27" t="s">
        <v>24</v>
      </c>
      <c r="I7115" s="28">
        <v>43450200</v>
      </c>
      <c r="J7115" s="28">
        <v>0</v>
      </c>
      <c r="K7115" s="28">
        <v>43450200</v>
      </c>
      <c r="L7115" s="29">
        <v>2.4300000000000002</v>
      </c>
      <c r="M7115" s="29">
        <f>IFERROR(_xlfn.XLOOKUP($B7115,'Ownership Metrics'!$A:$A,'Ownership Metrics'!$B:$B),"")</f>
        <v>32.36</v>
      </c>
      <c r="N7115" s="28">
        <f>IFERROR(_xlfn.XLOOKUP($B7115,'Ownership Metrics'!$A:$A,'Ownership Metrics'!$C:$C),"")</f>
        <v>378</v>
      </c>
      <c r="O7115" s="29">
        <f>IFERROR(_xlfn.XLOOKUP($B7115,'Ownership Metrics'!$A:$A,'Ownership Metrics'!$D:$D),"")</f>
        <v>11.08</v>
      </c>
      <c r="P7115" s="29">
        <f>IFERROR(_xlfn.XLOOKUP($B7115,'Ownership Metrics'!$A:$A,'Ownership Metrics'!$E:$E),"")</f>
        <v>26.18</v>
      </c>
      <c r="Q7115" s="30">
        <f>IFERROR(_xlfn.XLOOKUP($B7115,'Ownership Metrics'!$A:$A,'Ownership Metrics'!$F:$F),"")</f>
        <v>19</v>
      </c>
      <c r="R7115" s="30">
        <f>IFERROR(_xlfn.XLOOKUP($B7115,'Ownership Metrics'!$A:$A,'Ownership Metrics'!$G:$G),"")</f>
        <v>12</v>
      </c>
      <c r="S7115" s="27" t="str">
        <f>IFERROR(_xlfn.XLOOKUP($B7115,'Ownership Metrics'!$A:$A,'Ownership Metrics'!$H:$H),"")</f>
        <v>Tersebar</v>
      </c>
      <c r="T7115" s="27" t="str">
        <f>IFERROR(_xlfn.XLOOKUP($B7115,'Ownership Metrics'!$A:$A,'Ownership Metrics'!$I:$I),"")</f>
        <v>Rendah</v>
      </c>
      <c r="U7115" s="27">
        <f>IF(COUNTIFS($B$2:$B7115,$B7115,$D$2:$D7115,$D7115)=1,1,0)</f>
        <v>1</v>
      </c>
      <c r="V7115" s="27">
        <f t="shared" si="334"/>
        <v>2.4300000000000002</v>
      </c>
      <c r="W7115" s="27">
        <f t="shared" si="335"/>
        <v>13</v>
      </c>
      <c r="X7115" s="27">
        <f t="shared" si="333"/>
        <v>2.4299992885000004</v>
      </c>
    </row>
    <row r="7116" spans="1:24" x14ac:dyDescent="0.25">
      <c r="A7116" s="26">
        <v>46265</v>
      </c>
      <c r="B7116" s="27" t="s">
        <v>11099</v>
      </c>
      <c r="C7116" s="27" t="s">
        <v>7164</v>
      </c>
      <c r="D7116" s="27" t="s">
        <v>4848</v>
      </c>
      <c r="E7116" s="27" t="s">
        <v>35</v>
      </c>
      <c r="F7116" s="27" t="s">
        <v>23</v>
      </c>
      <c r="G7116" s="27" t="s">
        <v>36</v>
      </c>
      <c r="H7116" s="27" t="s">
        <v>24</v>
      </c>
      <c r="I7116" s="28">
        <v>82685729</v>
      </c>
      <c r="J7116" s="28">
        <v>0</v>
      </c>
      <c r="K7116" s="28">
        <v>82685729</v>
      </c>
      <c r="L7116" s="29">
        <v>4.63</v>
      </c>
      <c r="M7116" s="29">
        <f>IFERROR(_xlfn.XLOOKUP($B7116,'Ownership Metrics'!$A:$A,'Ownership Metrics'!$B:$B),"")</f>
        <v>32.36</v>
      </c>
      <c r="N7116" s="28">
        <f>IFERROR(_xlfn.XLOOKUP($B7116,'Ownership Metrics'!$A:$A,'Ownership Metrics'!$C:$C),"")</f>
        <v>378</v>
      </c>
      <c r="O7116" s="29">
        <f>IFERROR(_xlfn.XLOOKUP($B7116,'Ownership Metrics'!$A:$A,'Ownership Metrics'!$D:$D),"")</f>
        <v>11.08</v>
      </c>
      <c r="P7116" s="29">
        <f>IFERROR(_xlfn.XLOOKUP($B7116,'Ownership Metrics'!$A:$A,'Ownership Metrics'!$E:$E),"")</f>
        <v>26.18</v>
      </c>
      <c r="Q7116" s="30">
        <f>IFERROR(_xlfn.XLOOKUP($B7116,'Ownership Metrics'!$A:$A,'Ownership Metrics'!$F:$F),"")</f>
        <v>19</v>
      </c>
      <c r="R7116" s="30">
        <f>IFERROR(_xlfn.XLOOKUP($B7116,'Ownership Metrics'!$A:$A,'Ownership Metrics'!$G:$G),"")</f>
        <v>12</v>
      </c>
      <c r="S7116" s="27" t="str">
        <f>IFERROR(_xlfn.XLOOKUP($B7116,'Ownership Metrics'!$A:$A,'Ownership Metrics'!$H:$H),"")</f>
        <v>Tersebar</v>
      </c>
      <c r="T7116" s="27" t="str">
        <f>IFERROR(_xlfn.XLOOKUP($B7116,'Ownership Metrics'!$A:$A,'Ownership Metrics'!$I:$I),"")</f>
        <v>Rendah</v>
      </c>
      <c r="U7116" s="27">
        <f>IF(COUNTIFS($B$2:$B7116,$B7116,$D$2:$D7116,$D7116)=1,1,0)</f>
        <v>1</v>
      </c>
      <c r="V7116" s="27">
        <f t="shared" si="334"/>
        <v>4.63</v>
      </c>
      <c r="W7116" s="27">
        <f t="shared" si="335"/>
        <v>4</v>
      </c>
      <c r="X7116" s="27">
        <f t="shared" si="333"/>
        <v>4.6299992883999996</v>
      </c>
    </row>
    <row r="7117" spans="1:24" x14ac:dyDescent="0.25">
      <c r="A7117" s="26">
        <v>46265</v>
      </c>
      <c r="B7117" s="27" t="s">
        <v>11099</v>
      </c>
      <c r="C7117" s="27" t="s">
        <v>7164</v>
      </c>
      <c r="D7117" s="27" t="s">
        <v>7173</v>
      </c>
      <c r="E7117" s="27" t="s">
        <v>35</v>
      </c>
      <c r="F7117" s="27" t="s">
        <v>23</v>
      </c>
      <c r="G7117" s="27" t="s">
        <v>36</v>
      </c>
      <c r="H7117" s="27" t="s">
        <v>24</v>
      </c>
      <c r="I7117" s="28">
        <v>23038376</v>
      </c>
      <c r="J7117" s="28">
        <v>0</v>
      </c>
      <c r="K7117" s="28">
        <v>23038376</v>
      </c>
      <c r="L7117" s="29">
        <v>1.29</v>
      </c>
      <c r="M7117" s="29">
        <f>IFERROR(_xlfn.XLOOKUP($B7117,'Ownership Metrics'!$A:$A,'Ownership Metrics'!$B:$B),"")</f>
        <v>32.36</v>
      </c>
      <c r="N7117" s="28">
        <f>IFERROR(_xlfn.XLOOKUP($B7117,'Ownership Metrics'!$A:$A,'Ownership Metrics'!$C:$C),"")</f>
        <v>378</v>
      </c>
      <c r="O7117" s="29">
        <f>IFERROR(_xlfn.XLOOKUP($B7117,'Ownership Metrics'!$A:$A,'Ownership Metrics'!$D:$D),"")</f>
        <v>11.08</v>
      </c>
      <c r="P7117" s="29">
        <f>IFERROR(_xlfn.XLOOKUP($B7117,'Ownership Metrics'!$A:$A,'Ownership Metrics'!$E:$E),"")</f>
        <v>26.18</v>
      </c>
      <c r="Q7117" s="30">
        <f>IFERROR(_xlfn.XLOOKUP($B7117,'Ownership Metrics'!$A:$A,'Ownership Metrics'!$F:$F),"")</f>
        <v>19</v>
      </c>
      <c r="R7117" s="30">
        <f>IFERROR(_xlfn.XLOOKUP($B7117,'Ownership Metrics'!$A:$A,'Ownership Metrics'!$G:$G),"")</f>
        <v>12</v>
      </c>
      <c r="S7117" s="27" t="str">
        <f>IFERROR(_xlfn.XLOOKUP($B7117,'Ownership Metrics'!$A:$A,'Ownership Metrics'!$H:$H),"")</f>
        <v>Tersebar</v>
      </c>
      <c r="T7117" s="27" t="str">
        <f>IFERROR(_xlfn.XLOOKUP($B7117,'Ownership Metrics'!$A:$A,'Ownership Metrics'!$I:$I),"")</f>
        <v>Rendah</v>
      </c>
      <c r="U7117" s="27">
        <f>IF(COUNTIFS($B$2:$B7117,$B7117,$D$2:$D7117,$D7117)=1,1,0)</f>
        <v>1</v>
      </c>
      <c r="V7117" s="27">
        <f t="shared" si="334"/>
        <v>1.29</v>
      </c>
      <c r="W7117" s="27">
        <f t="shared" si="335"/>
        <v>16</v>
      </c>
      <c r="X7117" s="27">
        <f t="shared" si="333"/>
        <v>1.2899992883</v>
      </c>
    </row>
    <row r="7118" spans="1:24" x14ac:dyDescent="0.25">
      <c r="A7118" s="26">
        <v>46265</v>
      </c>
      <c r="B7118" s="27" t="s">
        <v>11099</v>
      </c>
      <c r="C7118" s="27" t="s">
        <v>7164</v>
      </c>
      <c r="D7118" s="27" t="s">
        <v>4849</v>
      </c>
      <c r="E7118" s="27" t="s">
        <v>44</v>
      </c>
      <c r="F7118" s="27" t="s">
        <v>23</v>
      </c>
      <c r="G7118" s="27"/>
      <c r="H7118" s="27" t="s">
        <v>24</v>
      </c>
      <c r="I7118" s="28">
        <v>22728200</v>
      </c>
      <c r="J7118" s="28">
        <v>0</v>
      </c>
      <c r="K7118" s="28">
        <v>22728200</v>
      </c>
      <c r="L7118" s="29">
        <v>1.27</v>
      </c>
      <c r="M7118" s="29">
        <f>IFERROR(_xlfn.XLOOKUP($B7118,'Ownership Metrics'!$A:$A,'Ownership Metrics'!$B:$B),"")</f>
        <v>32.36</v>
      </c>
      <c r="N7118" s="28">
        <f>IFERROR(_xlfn.XLOOKUP($B7118,'Ownership Metrics'!$A:$A,'Ownership Metrics'!$C:$C),"")</f>
        <v>378</v>
      </c>
      <c r="O7118" s="29">
        <f>IFERROR(_xlfn.XLOOKUP($B7118,'Ownership Metrics'!$A:$A,'Ownership Metrics'!$D:$D),"")</f>
        <v>11.08</v>
      </c>
      <c r="P7118" s="29">
        <f>IFERROR(_xlfn.XLOOKUP($B7118,'Ownership Metrics'!$A:$A,'Ownership Metrics'!$E:$E),"")</f>
        <v>26.18</v>
      </c>
      <c r="Q7118" s="30">
        <f>IFERROR(_xlfn.XLOOKUP($B7118,'Ownership Metrics'!$A:$A,'Ownership Metrics'!$F:$F),"")</f>
        <v>19</v>
      </c>
      <c r="R7118" s="30">
        <f>IFERROR(_xlfn.XLOOKUP($B7118,'Ownership Metrics'!$A:$A,'Ownership Metrics'!$G:$G),"")</f>
        <v>12</v>
      </c>
      <c r="S7118" s="27" t="str">
        <f>IFERROR(_xlfn.XLOOKUP($B7118,'Ownership Metrics'!$A:$A,'Ownership Metrics'!$H:$H),"")</f>
        <v>Tersebar</v>
      </c>
      <c r="T7118" s="27" t="str">
        <f>IFERROR(_xlfn.XLOOKUP($B7118,'Ownership Metrics'!$A:$A,'Ownership Metrics'!$I:$I),"")</f>
        <v>Rendah</v>
      </c>
      <c r="U7118" s="27">
        <f>IF(COUNTIFS($B$2:$B7118,$B7118,$D$2:$D7118,$D7118)=1,1,0)</f>
        <v>1</v>
      </c>
      <c r="V7118" s="27">
        <f t="shared" si="334"/>
        <v>1.27</v>
      </c>
      <c r="W7118" s="27">
        <f t="shared" si="335"/>
        <v>17</v>
      </c>
      <c r="X7118" s="27">
        <f t="shared" si="333"/>
        <v>1.2699992882</v>
      </c>
    </row>
    <row r="7119" spans="1:24" x14ac:dyDescent="0.25">
      <c r="A7119" s="26">
        <v>46265</v>
      </c>
      <c r="B7119" s="27" t="s">
        <v>11099</v>
      </c>
      <c r="C7119" s="27" t="s">
        <v>7164</v>
      </c>
      <c r="D7119" s="27" t="s">
        <v>7174</v>
      </c>
      <c r="E7119" s="27" t="s">
        <v>708</v>
      </c>
      <c r="F7119" s="27" t="s">
        <v>23</v>
      </c>
      <c r="G7119" s="27"/>
      <c r="H7119" s="27" t="s">
        <v>24</v>
      </c>
      <c r="I7119" s="28">
        <v>59493106</v>
      </c>
      <c r="J7119" s="28">
        <v>0</v>
      </c>
      <c r="K7119" s="28">
        <v>59493106</v>
      </c>
      <c r="L7119" s="29">
        <v>3.33</v>
      </c>
      <c r="M7119" s="29">
        <f>IFERROR(_xlfn.XLOOKUP($B7119,'Ownership Metrics'!$A:$A,'Ownership Metrics'!$B:$B),"")</f>
        <v>32.36</v>
      </c>
      <c r="N7119" s="28">
        <f>IFERROR(_xlfn.XLOOKUP($B7119,'Ownership Metrics'!$A:$A,'Ownership Metrics'!$C:$C),"")</f>
        <v>378</v>
      </c>
      <c r="O7119" s="29">
        <f>IFERROR(_xlfn.XLOOKUP($B7119,'Ownership Metrics'!$A:$A,'Ownership Metrics'!$D:$D),"")</f>
        <v>11.08</v>
      </c>
      <c r="P7119" s="29">
        <f>IFERROR(_xlfn.XLOOKUP($B7119,'Ownership Metrics'!$A:$A,'Ownership Metrics'!$E:$E),"")</f>
        <v>26.18</v>
      </c>
      <c r="Q7119" s="30">
        <f>IFERROR(_xlfn.XLOOKUP($B7119,'Ownership Metrics'!$A:$A,'Ownership Metrics'!$F:$F),"")</f>
        <v>19</v>
      </c>
      <c r="R7119" s="30">
        <f>IFERROR(_xlfn.XLOOKUP($B7119,'Ownership Metrics'!$A:$A,'Ownership Metrics'!$G:$G),"")</f>
        <v>12</v>
      </c>
      <c r="S7119" s="27" t="str">
        <f>IFERROR(_xlfn.XLOOKUP($B7119,'Ownership Metrics'!$A:$A,'Ownership Metrics'!$H:$H),"")</f>
        <v>Tersebar</v>
      </c>
      <c r="T7119" s="27" t="str">
        <f>IFERROR(_xlfn.XLOOKUP($B7119,'Ownership Metrics'!$A:$A,'Ownership Metrics'!$I:$I),"")</f>
        <v>Rendah</v>
      </c>
      <c r="U7119" s="27">
        <f>IF(COUNTIFS($B$2:$B7119,$B7119,$D$2:$D7119,$D7119)=1,1,0)</f>
        <v>1</v>
      </c>
      <c r="V7119" s="27">
        <f t="shared" si="334"/>
        <v>3.33</v>
      </c>
      <c r="W7119" s="27">
        <f t="shared" si="335"/>
        <v>8</v>
      </c>
      <c r="X7119" s="27">
        <f t="shared" si="333"/>
        <v>3.3299992881000002</v>
      </c>
    </row>
    <row r="7120" spans="1:24" x14ac:dyDescent="0.25">
      <c r="A7120" s="26">
        <v>46265</v>
      </c>
      <c r="B7120" s="27" t="s">
        <v>11099</v>
      </c>
      <c r="C7120" s="27" t="s">
        <v>7164</v>
      </c>
      <c r="D7120" s="27" t="s">
        <v>2401</v>
      </c>
      <c r="E7120" s="27" t="s">
        <v>67</v>
      </c>
      <c r="F7120" s="27" t="s">
        <v>23</v>
      </c>
      <c r="G7120" s="27"/>
      <c r="H7120" s="27" t="s">
        <v>24</v>
      </c>
      <c r="I7120" s="28">
        <v>197713200</v>
      </c>
      <c r="J7120" s="28">
        <v>0</v>
      </c>
      <c r="K7120" s="28">
        <v>197713200</v>
      </c>
      <c r="L7120" s="29">
        <v>11.08</v>
      </c>
      <c r="M7120" s="29">
        <f>IFERROR(_xlfn.XLOOKUP($B7120,'Ownership Metrics'!$A:$A,'Ownership Metrics'!$B:$B),"")</f>
        <v>32.36</v>
      </c>
      <c r="N7120" s="28">
        <f>IFERROR(_xlfn.XLOOKUP($B7120,'Ownership Metrics'!$A:$A,'Ownership Metrics'!$C:$C),"")</f>
        <v>378</v>
      </c>
      <c r="O7120" s="29">
        <f>IFERROR(_xlfn.XLOOKUP($B7120,'Ownership Metrics'!$A:$A,'Ownership Metrics'!$D:$D),"")</f>
        <v>11.08</v>
      </c>
      <c r="P7120" s="29">
        <f>IFERROR(_xlfn.XLOOKUP($B7120,'Ownership Metrics'!$A:$A,'Ownership Metrics'!$E:$E),"")</f>
        <v>26.18</v>
      </c>
      <c r="Q7120" s="30">
        <f>IFERROR(_xlfn.XLOOKUP($B7120,'Ownership Metrics'!$A:$A,'Ownership Metrics'!$F:$F),"")</f>
        <v>19</v>
      </c>
      <c r="R7120" s="30">
        <f>IFERROR(_xlfn.XLOOKUP($B7120,'Ownership Metrics'!$A:$A,'Ownership Metrics'!$G:$G),"")</f>
        <v>12</v>
      </c>
      <c r="S7120" s="27" t="str">
        <f>IFERROR(_xlfn.XLOOKUP($B7120,'Ownership Metrics'!$A:$A,'Ownership Metrics'!$H:$H),"")</f>
        <v>Tersebar</v>
      </c>
      <c r="T7120" s="27" t="str">
        <f>IFERROR(_xlfn.XLOOKUP($B7120,'Ownership Metrics'!$A:$A,'Ownership Metrics'!$I:$I),"")</f>
        <v>Rendah</v>
      </c>
      <c r="U7120" s="27">
        <f>IF(COUNTIFS($B$2:$B7120,$B7120,$D$2:$D7120,$D7120)=1,1,0)</f>
        <v>1</v>
      </c>
      <c r="V7120" s="27">
        <f t="shared" si="334"/>
        <v>11.08</v>
      </c>
      <c r="W7120" s="27">
        <f t="shared" si="335"/>
        <v>1</v>
      </c>
      <c r="X7120" s="27">
        <f t="shared" si="333"/>
        <v>11.079999288</v>
      </c>
    </row>
    <row r="7121" spans="1:24" x14ac:dyDescent="0.25">
      <c r="A7121" s="26">
        <v>46265</v>
      </c>
      <c r="B7121" s="27" t="s">
        <v>11099</v>
      </c>
      <c r="C7121" s="27" t="s">
        <v>7164</v>
      </c>
      <c r="D7121" s="27" t="s">
        <v>66</v>
      </c>
      <c r="E7121" s="27" t="s">
        <v>67</v>
      </c>
      <c r="F7121" s="27" t="s">
        <v>32</v>
      </c>
      <c r="G7121" s="27"/>
      <c r="H7121" s="27" t="s">
        <v>64</v>
      </c>
      <c r="I7121" s="28">
        <v>45900000</v>
      </c>
      <c r="J7121" s="28">
        <v>0</v>
      </c>
      <c r="K7121" s="28">
        <v>45900000</v>
      </c>
      <c r="L7121" s="29">
        <v>2.57</v>
      </c>
      <c r="M7121" s="29">
        <f>IFERROR(_xlfn.XLOOKUP($B7121,'Ownership Metrics'!$A:$A,'Ownership Metrics'!$B:$B),"")</f>
        <v>32.36</v>
      </c>
      <c r="N7121" s="28">
        <f>IFERROR(_xlfn.XLOOKUP($B7121,'Ownership Metrics'!$A:$A,'Ownership Metrics'!$C:$C),"")</f>
        <v>378</v>
      </c>
      <c r="O7121" s="29">
        <f>IFERROR(_xlfn.XLOOKUP($B7121,'Ownership Metrics'!$A:$A,'Ownership Metrics'!$D:$D),"")</f>
        <v>11.08</v>
      </c>
      <c r="P7121" s="29">
        <f>IFERROR(_xlfn.XLOOKUP($B7121,'Ownership Metrics'!$A:$A,'Ownership Metrics'!$E:$E),"")</f>
        <v>26.18</v>
      </c>
      <c r="Q7121" s="30">
        <f>IFERROR(_xlfn.XLOOKUP($B7121,'Ownership Metrics'!$A:$A,'Ownership Metrics'!$F:$F),"")</f>
        <v>19</v>
      </c>
      <c r="R7121" s="30">
        <f>IFERROR(_xlfn.XLOOKUP($B7121,'Ownership Metrics'!$A:$A,'Ownership Metrics'!$G:$G),"")</f>
        <v>12</v>
      </c>
      <c r="S7121" s="27" t="str">
        <f>IFERROR(_xlfn.XLOOKUP($B7121,'Ownership Metrics'!$A:$A,'Ownership Metrics'!$H:$H),"")</f>
        <v>Tersebar</v>
      </c>
      <c r="T7121" s="27" t="str">
        <f>IFERROR(_xlfn.XLOOKUP($B7121,'Ownership Metrics'!$A:$A,'Ownership Metrics'!$I:$I),"")</f>
        <v>Rendah</v>
      </c>
      <c r="U7121" s="27">
        <f>IF(COUNTIFS($B$2:$B7121,$B7121,$D$2:$D7121,$D7121)=1,1,0)</f>
        <v>1</v>
      </c>
      <c r="V7121" s="27">
        <f t="shared" si="334"/>
        <v>2.57</v>
      </c>
      <c r="W7121" s="27">
        <f t="shared" si="335"/>
        <v>11</v>
      </c>
      <c r="X7121" s="27">
        <f t="shared" si="333"/>
        <v>2.5699992879</v>
      </c>
    </row>
    <row r="7122" spans="1:24" x14ac:dyDescent="0.25">
      <c r="A7122" s="26">
        <v>46265</v>
      </c>
      <c r="B7122" s="27" t="s">
        <v>11099</v>
      </c>
      <c r="C7122" s="27" t="s">
        <v>7164</v>
      </c>
      <c r="D7122" s="27" t="s">
        <v>2744</v>
      </c>
      <c r="E7122" s="27" t="s">
        <v>67</v>
      </c>
      <c r="F7122" s="27" t="s">
        <v>32</v>
      </c>
      <c r="G7122" s="27"/>
      <c r="H7122" s="27" t="s">
        <v>128</v>
      </c>
      <c r="I7122" s="28">
        <v>45200000</v>
      </c>
      <c r="J7122" s="28">
        <v>0</v>
      </c>
      <c r="K7122" s="28">
        <v>45200000</v>
      </c>
      <c r="L7122" s="29">
        <v>2.5299999999999998</v>
      </c>
      <c r="M7122" s="29">
        <f>IFERROR(_xlfn.XLOOKUP($B7122,'Ownership Metrics'!$A:$A,'Ownership Metrics'!$B:$B),"")</f>
        <v>32.36</v>
      </c>
      <c r="N7122" s="28">
        <f>IFERROR(_xlfn.XLOOKUP($B7122,'Ownership Metrics'!$A:$A,'Ownership Metrics'!$C:$C),"")</f>
        <v>378</v>
      </c>
      <c r="O7122" s="29">
        <f>IFERROR(_xlfn.XLOOKUP($B7122,'Ownership Metrics'!$A:$A,'Ownership Metrics'!$D:$D),"")</f>
        <v>11.08</v>
      </c>
      <c r="P7122" s="29">
        <f>IFERROR(_xlfn.XLOOKUP($B7122,'Ownership Metrics'!$A:$A,'Ownership Metrics'!$E:$E),"")</f>
        <v>26.18</v>
      </c>
      <c r="Q7122" s="30">
        <f>IFERROR(_xlfn.XLOOKUP($B7122,'Ownership Metrics'!$A:$A,'Ownership Metrics'!$F:$F),"")</f>
        <v>19</v>
      </c>
      <c r="R7122" s="30">
        <f>IFERROR(_xlfn.XLOOKUP($B7122,'Ownership Metrics'!$A:$A,'Ownership Metrics'!$G:$G),"")</f>
        <v>12</v>
      </c>
      <c r="S7122" s="27" t="str">
        <f>IFERROR(_xlfn.XLOOKUP($B7122,'Ownership Metrics'!$A:$A,'Ownership Metrics'!$H:$H),"")</f>
        <v>Tersebar</v>
      </c>
      <c r="T7122" s="27" t="str">
        <f>IFERROR(_xlfn.XLOOKUP($B7122,'Ownership Metrics'!$A:$A,'Ownership Metrics'!$I:$I),"")</f>
        <v>Rendah</v>
      </c>
      <c r="U7122" s="27">
        <f>IF(COUNTIFS($B$2:$B7122,$B7122,$D$2:$D7122,$D7122)=1,1,0)</f>
        <v>1</v>
      </c>
      <c r="V7122" s="27">
        <f t="shared" si="334"/>
        <v>2.5299999999999998</v>
      </c>
      <c r="W7122" s="27">
        <f t="shared" si="335"/>
        <v>12</v>
      </c>
      <c r="X7122" s="27">
        <f t="shared" si="333"/>
        <v>2.5299992877999999</v>
      </c>
    </row>
    <row r="7123" spans="1:24" x14ac:dyDescent="0.25">
      <c r="A7123" s="26">
        <v>46265</v>
      </c>
      <c r="B7123" s="27" t="s">
        <v>11100</v>
      </c>
      <c r="C7123" s="27" t="s">
        <v>7176</v>
      </c>
      <c r="D7123" s="27" t="s">
        <v>7177</v>
      </c>
      <c r="E7123" s="27" t="s">
        <v>22</v>
      </c>
      <c r="F7123" s="27" t="s">
        <v>23</v>
      </c>
      <c r="G7123" s="27"/>
      <c r="H7123" s="27" t="s">
        <v>24</v>
      </c>
      <c r="I7123" s="28">
        <v>7690039800</v>
      </c>
      <c r="J7123" s="28">
        <v>0</v>
      </c>
      <c r="K7123" s="28">
        <v>7690039800</v>
      </c>
      <c r="L7123" s="29">
        <v>90</v>
      </c>
      <c r="M7123" s="29">
        <f>IFERROR(_xlfn.XLOOKUP($B7123,'Ownership Metrics'!$A:$A,'Ownership Metrics'!$B:$B),"")</f>
        <v>1.1000000000000001</v>
      </c>
      <c r="N7123" s="28">
        <f>IFERROR(_xlfn.XLOOKUP($B7123,'Ownership Metrics'!$A:$A,'Ownership Metrics'!$C:$C),"")</f>
        <v>8119</v>
      </c>
      <c r="O7123" s="29">
        <f>IFERROR(_xlfn.XLOOKUP($B7123,'Ownership Metrics'!$A:$A,'Ownership Metrics'!$D:$D),"")</f>
        <v>90</v>
      </c>
      <c r="P7123" s="29">
        <f>IFERROR(_xlfn.XLOOKUP($B7123,'Ownership Metrics'!$A:$A,'Ownership Metrics'!$E:$E),"")</f>
        <v>94.83</v>
      </c>
      <c r="Q7123" s="30">
        <f>IFERROR(_xlfn.XLOOKUP($B7123,'Ownership Metrics'!$A:$A,'Ownership Metrics'!$F:$F),"")</f>
        <v>6</v>
      </c>
      <c r="R7123" s="30">
        <f>IFERROR(_xlfn.XLOOKUP($B7123,'Ownership Metrics'!$A:$A,'Ownership Metrics'!$G:$G),"")</f>
        <v>84</v>
      </c>
      <c r="S7123" s="27" t="str">
        <f>IFERROR(_xlfn.XLOOKUP($B7123,'Ownership Metrics'!$A:$A,'Ownership Metrics'!$H:$H),"")</f>
        <v>Mayoritas</v>
      </c>
      <c r="T7123" s="27" t="str">
        <f>IFERROR(_xlfn.XLOOKUP($B7123,'Ownership Metrics'!$A:$A,'Ownership Metrics'!$I:$I),"")</f>
        <v>Tinggi</v>
      </c>
      <c r="U7123" s="27">
        <f>IF(COUNTIFS($B$2:$B7123,$B7123,$D$2:$D7123,$D7123)=1,1,0)</f>
        <v>1</v>
      </c>
      <c r="V7123" s="27">
        <f t="shared" si="334"/>
        <v>90</v>
      </c>
      <c r="W7123" s="27">
        <f t="shared" si="335"/>
        <v>1</v>
      </c>
      <c r="X7123" s="27">
        <f t="shared" si="333"/>
        <v>89.999999287700007</v>
      </c>
    </row>
    <row r="7124" spans="1:24" x14ac:dyDescent="0.25">
      <c r="A7124" s="26">
        <v>46265</v>
      </c>
      <c r="B7124" s="27" t="s">
        <v>11100</v>
      </c>
      <c r="C7124" s="27" t="s">
        <v>7176</v>
      </c>
      <c r="D7124" s="27" t="s">
        <v>7019</v>
      </c>
      <c r="E7124" s="27" t="s">
        <v>166</v>
      </c>
      <c r="F7124" s="27" t="s">
        <v>32</v>
      </c>
      <c r="G7124" s="27"/>
      <c r="H7124" s="27" t="s">
        <v>64</v>
      </c>
      <c r="I7124" s="28">
        <v>101508500</v>
      </c>
      <c r="J7124" s="28">
        <v>0</v>
      </c>
      <c r="K7124" s="28">
        <v>101508500</v>
      </c>
      <c r="L7124" s="29">
        <v>1.19</v>
      </c>
      <c r="M7124" s="29">
        <f>IFERROR(_xlfn.XLOOKUP($B7124,'Ownership Metrics'!$A:$A,'Ownership Metrics'!$B:$B),"")</f>
        <v>1.1000000000000001</v>
      </c>
      <c r="N7124" s="28">
        <f>IFERROR(_xlfn.XLOOKUP($B7124,'Ownership Metrics'!$A:$A,'Ownership Metrics'!$C:$C),"")</f>
        <v>8119</v>
      </c>
      <c r="O7124" s="29">
        <f>IFERROR(_xlfn.XLOOKUP($B7124,'Ownership Metrics'!$A:$A,'Ownership Metrics'!$D:$D),"")</f>
        <v>90</v>
      </c>
      <c r="P7124" s="29">
        <f>IFERROR(_xlfn.XLOOKUP($B7124,'Ownership Metrics'!$A:$A,'Ownership Metrics'!$E:$E),"")</f>
        <v>94.83</v>
      </c>
      <c r="Q7124" s="30">
        <f>IFERROR(_xlfn.XLOOKUP($B7124,'Ownership Metrics'!$A:$A,'Ownership Metrics'!$F:$F),"")</f>
        <v>6</v>
      </c>
      <c r="R7124" s="30">
        <f>IFERROR(_xlfn.XLOOKUP($B7124,'Ownership Metrics'!$A:$A,'Ownership Metrics'!$G:$G),"")</f>
        <v>84</v>
      </c>
      <c r="S7124" s="27" t="str">
        <f>IFERROR(_xlfn.XLOOKUP($B7124,'Ownership Metrics'!$A:$A,'Ownership Metrics'!$H:$H),"")</f>
        <v>Mayoritas</v>
      </c>
      <c r="T7124" s="27" t="str">
        <f>IFERROR(_xlfn.XLOOKUP($B7124,'Ownership Metrics'!$A:$A,'Ownership Metrics'!$I:$I),"")</f>
        <v>Tinggi</v>
      </c>
      <c r="U7124" s="27">
        <f>IF(COUNTIFS($B$2:$B7124,$B7124,$D$2:$D7124,$D7124)=1,1,0)</f>
        <v>1</v>
      </c>
      <c r="V7124" s="27">
        <f t="shared" si="334"/>
        <v>1.19</v>
      </c>
      <c r="W7124" s="27">
        <f t="shared" si="335"/>
        <v>6</v>
      </c>
      <c r="X7124" s="27">
        <f t="shared" si="333"/>
        <v>1.1899992875999998</v>
      </c>
    </row>
    <row r="7125" spans="1:24" x14ac:dyDescent="0.25">
      <c r="A7125" s="26">
        <v>46265</v>
      </c>
      <c r="B7125" s="27" t="s">
        <v>11100</v>
      </c>
      <c r="C7125" s="27" t="s">
        <v>7176</v>
      </c>
      <c r="D7125" s="27" t="s">
        <v>7178</v>
      </c>
      <c r="E7125" s="27" t="s">
        <v>427</v>
      </c>
      <c r="F7125" s="27" t="s">
        <v>32</v>
      </c>
      <c r="G7125" s="27"/>
      <c r="H7125" s="27" t="s">
        <v>64</v>
      </c>
      <c r="I7125" s="28">
        <v>288669900</v>
      </c>
      <c r="J7125" s="28">
        <v>0</v>
      </c>
      <c r="K7125" s="28">
        <v>288669900</v>
      </c>
      <c r="L7125" s="29">
        <v>3.38</v>
      </c>
      <c r="M7125" s="29">
        <f>IFERROR(_xlfn.XLOOKUP($B7125,'Ownership Metrics'!$A:$A,'Ownership Metrics'!$B:$B),"")</f>
        <v>1.1000000000000001</v>
      </c>
      <c r="N7125" s="28">
        <f>IFERROR(_xlfn.XLOOKUP($B7125,'Ownership Metrics'!$A:$A,'Ownership Metrics'!$C:$C),"")</f>
        <v>8119</v>
      </c>
      <c r="O7125" s="29">
        <f>IFERROR(_xlfn.XLOOKUP($B7125,'Ownership Metrics'!$A:$A,'Ownership Metrics'!$D:$D),"")</f>
        <v>90</v>
      </c>
      <c r="P7125" s="29">
        <f>IFERROR(_xlfn.XLOOKUP($B7125,'Ownership Metrics'!$A:$A,'Ownership Metrics'!$E:$E),"")</f>
        <v>94.83</v>
      </c>
      <c r="Q7125" s="30">
        <f>IFERROR(_xlfn.XLOOKUP($B7125,'Ownership Metrics'!$A:$A,'Ownership Metrics'!$F:$F),"")</f>
        <v>6</v>
      </c>
      <c r="R7125" s="30">
        <f>IFERROR(_xlfn.XLOOKUP($B7125,'Ownership Metrics'!$A:$A,'Ownership Metrics'!$G:$G),"")</f>
        <v>84</v>
      </c>
      <c r="S7125" s="27" t="str">
        <f>IFERROR(_xlfn.XLOOKUP($B7125,'Ownership Metrics'!$A:$A,'Ownership Metrics'!$H:$H),"")</f>
        <v>Mayoritas</v>
      </c>
      <c r="T7125" s="27" t="str">
        <f>IFERROR(_xlfn.XLOOKUP($B7125,'Ownership Metrics'!$A:$A,'Ownership Metrics'!$I:$I),"")</f>
        <v>Tinggi</v>
      </c>
      <c r="U7125" s="27">
        <f>IF(COUNTIFS($B$2:$B7125,$B7125,$D$2:$D7125,$D7125)=1,1,0)</f>
        <v>1</v>
      </c>
      <c r="V7125" s="27">
        <f t="shared" si="334"/>
        <v>3.38</v>
      </c>
      <c r="W7125" s="27">
        <f t="shared" si="335"/>
        <v>2</v>
      </c>
      <c r="X7125" s="27">
        <f t="shared" si="333"/>
        <v>3.3799992875</v>
      </c>
    </row>
    <row r="7126" spans="1:24" x14ac:dyDescent="0.25">
      <c r="A7126" s="26">
        <v>46265</v>
      </c>
      <c r="B7126" s="27" t="s">
        <v>11100</v>
      </c>
      <c r="C7126" s="27" t="s">
        <v>7176</v>
      </c>
      <c r="D7126" s="27" t="s">
        <v>7179</v>
      </c>
      <c r="E7126" s="27" t="s">
        <v>72</v>
      </c>
      <c r="F7126" s="27" t="s">
        <v>32</v>
      </c>
      <c r="G7126" s="27"/>
      <c r="H7126" s="27" t="s">
        <v>64</v>
      </c>
      <c r="I7126" s="28">
        <v>124065900</v>
      </c>
      <c r="J7126" s="28">
        <v>0</v>
      </c>
      <c r="K7126" s="28">
        <v>124065900</v>
      </c>
      <c r="L7126" s="29">
        <v>1.45</v>
      </c>
      <c r="M7126" s="29">
        <f>IFERROR(_xlfn.XLOOKUP($B7126,'Ownership Metrics'!$A:$A,'Ownership Metrics'!$B:$B),"")</f>
        <v>1.1000000000000001</v>
      </c>
      <c r="N7126" s="28">
        <f>IFERROR(_xlfn.XLOOKUP($B7126,'Ownership Metrics'!$A:$A,'Ownership Metrics'!$C:$C),"")</f>
        <v>8119</v>
      </c>
      <c r="O7126" s="29">
        <f>IFERROR(_xlfn.XLOOKUP($B7126,'Ownership Metrics'!$A:$A,'Ownership Metrics'!$D:$D),"")</f>
        <v>90</v>
      </c>
      <c r="P7126" s="29">
        <f>IFERROR(_xlfn.XLOOKUP($B7126,'Ownership Metrics'!$A:$A,'Ownership Metrics'!$E:$E),"")</f>
        <v>94.83</v>
      </c>
      <c r="Q7126" s="30">
        <f>IFERROR(_xlfn.XLOOKUP($B7126,'Ownership Metrics'!$A:$A,'Ownership Metrics'!$F:$F),"")</f>
        <v>6</v>
      </c>
      <c r="R7126" s="30">
        <f>IFERROR(_xlfn.XLOOKUP($B7126,'Ownership Metrics'!$A:$A,'Ownership Metrics'!$G:$G),"")</f>
        <v>84</v>
      </c>
      <c r="S7126" s="27" t="str">
        <f>IFERROR(_xlfn.XLOOKUP($B7126,'Ownership Metrics'!$A:$A,'Ownership Metrics'!$H:$H),"")</f>
        <v>Mayoritas</v>
      </c>
      <c r="T7126" s="27" t="str">
        <f>IFERROR(_xlfn.XLOOKUP($B7126,'Ownership Metrics'!$A:$A,'Ownership Metrics'!$I:$I),"")</f>
        <v>Tinggi</v>
      </c>
      <c r="U7126" s="27">
        <f>IF(COUNTIFS($B$2:$B7126,$B7126,$D$2:$D7126,$D7126)=1,1,0)</f>
        <v>1</v>
      </c>
      <c r="V7126" s="27">
        <f t="shared" si="334"/>
        <v>1.45</v>
      </c>
      <c r="W7126" s="27">
        <f t="shared" si="335"/>
        <v>3</v>
      </c>
      <c r="X7126" s="27">
        <f t="shared" si="333"/>
        <v>1.4499992874000001</v>
      </c>
    </row>
    <row r="7127" spans="1:24" x14ac:dyDescent="0.25">
      <c r="A7127" s="26">
        <v>46265</v>
      </c>
      <c r="B7127" s="27" t="s">
        <v>11100</v>
      </c>
      <c r="C7127" s="27" t="s">
        <v>7176</v>
      </c>
      <c r="D7127" s="27" t="s">
        <v>7180</v>
      </c>
      <c r="E7127" s="27" t="s">
        <v>72</v>
      </c>
      <c r="F7127" s="27" t="s">
        <v>32</v>
      </c>
      <c r="G7127" s="27"/>
      <c r="H7127" s="27" t="s">
        <v>64</v>
      </c>
      <c r="I7127" s="28">
        <v>122121000</v>
      </c>
      <c r="J7127" s="28">
        <v>0</v>
      </c>
      <c r="K7127" s="28">
        <v>122121000</v>
      </c>
      <c r="L7127" s="29">
        <v>1.43</v>
      </c>
      <c r="M7127" s="29">
        <f>IFERROR(_xlfn.XLOOKUP($B7127,'Ownership Metrics'!$A:$A,'Ownership Metrics'!$B:$B),"")</f>
        <v>1.1000000000000001</v>
      </c>
      <c r="N7127" s="28">
        <f>IFERROR(_xlfn.XLOOKUP($B7127,'Ownership Metrics'!$A:$A,'Ownership Metrics'!$C:$C),"")</f>
        <v>8119</v>
      </c>
      <c r="O7127" s="29">
        <f>IFERROR(_xlfn.XLOOKUP($B7127,'Ownership Metrics'!$A:$A,'Ownership Metrics'!$D:$D),"")</f>
        <v>90</v>
      </c>
      <c r="P7127" s="29">
        <f>IFERROR(_xlfn.XLOOKUP($B7127,'Ownership Metrics'!$A:$A,'Ownership Metrics'!$E:$E),"")</f>
        <v>94.83</v>
      </c>
      <c r="Q7127" s="30">
        <f>IFERROR(_xlfn.XLOOKUP($B7127,'Ownership Metrics'!$A:$A,'Ownership Metrics'!$F:$F),"")</f>
        <v>6</v>
      </c>
      <c r="R7127" s="30">
        <f>IFERROR(_xlfn.XLOOKUP($B7127,'Ownership Metrics'!$A:$A,'Ownership Metrics'!$G:$G),"")</f>
        <v>84</v>
      </c>
      <c r="S7127" s="27" t="str">
        <f>IFERROR(_xlfn.XLOOKUP($B7127,'Ownership Metrics'!$A:$A,'Ownership Metrics'!$H:$H),"")</f>
        <v>Mayoritas</v>
      </c>
      <c r="T7127" s="27" t="str">
        <f>IFERROR(_xlfn.XLOOKUP($B7127,'Ownership Metrics'!$A:$A,'Ownership Metrics'!$I:$I),"")</f>
        <v>Tinggi</v>
      </c>
      <c r="U7127" s="27">
        <f>IF(COUNTIFS($B$2:$B7127,$B7127,$D$2:$D7127,$D7127)=1,1,0)</f>
        <v>1</v>
      </c>
      <c r="V7127" s="27">
        <f t="shared" si="334"/>
        <v>1.43</v>
      </c>
      <c r="W7127" s="27">
        <f t="shared" si="335"/>
        <v>5</v>
      </c>
      <c r="X7127" s="27">
        <f t="shared" si="333"/>
        <v>1.4299992873</v>
      </c>
    </row>
    <row r="7128" spans="1:24" x14ac:dyDescent="0.25">
      <c r="A7128" s="26">
        <v>46265</v>
      </c>
      <c r="B7128" s="27" t="s">
        <v>11100</v>
      </c>
      <c r="C7128" s="27" t="s">
        <v>7176</v>
      </c>
      <c r="D7128" s="27" t="s">
        <v>7181</v>
      </c>
      <c r="E7128" s="27" t="s">
        <v>72</v>
      </c>
      <c r="F7128" s="27" t="s">
        <v>32</v>
      </c>
      <c r="G7128" s="27"/>
      <c r="H7128" s="27" t="s">
        <v>64</v>
      </c>
      <c r="I7128" s="28">
        <v>124102200</v>
      </c>
      <c r="J7128" s="28">
        <v>0</v>
      </c>
      <c r="K7128" s="28">
        <v>124102200</v>
      </c>
      <c r="L7128" s="29">
        <v>1.45</v>
      </c>
      <c r="M7128" s="29">
        <f>IFERROR(_xlfn.XLOOKUP($B7128,'Ownership Metrics'!$A:$A,'Ownership Metrics'!$B:$B),"")</f>
        <v>1.1000000000000001</v>
      </c>
      <c r="N7128" s="28">
        <f>IFERROR(_xlfn.XLOOKUP($B7128,'Ownership Metrics'!$A:$A,'Ownership Metrics'!$C:$C),"")</f>
        <v>8119</v>
      </c>
      <c r="O7128" s="29">
        <f>IFERROR(_xlfn.XLOOKUP($B7128,'Ownership Metrics'!$A:$A,'Ownership Metrics'!$D:$D),"")</f>
        <v>90</v>
      </c>
      <c r="P7128" s="29">
        <f>IFERROR(_xlfn.XLOOKUP($B7128,'Ownership Metrics'!$A:$A,'Ownership Metrics'!$E:$E),"")</f>
        <v>94.83</v>
      </c>
      <c r="Q7128" s="30">
        <f>IFERROR(_xlfn.XLOOKUP($B7128,'Ownership Metrics'!$A:$A,'Ownership Metrics'!$F:$F),"")</f>
        <v>6</v>
      </c>
      <c r="R7128" s="30">
        <f>IFERROR(_xlfn.XLOOKUP($B7128,'Ownership Metrics'!$A:$A,'Ownership Metrics'!$G:$G),"")</f>
        <v>84</v>
      </c>
      <c r="S7128" s="27" t="str">
        <f>IFERROR(_xlfn.XLOOKUP($B7128,'Ownership Metrics'!$A:$A,'Ownership Metrics'!$H:$H),"")</f>
        <v>Mayoritas</v>
      </c>
      <c r="T7128" s="27" t="str">
        <f>IFERROR(_xlfn.XLOOKUP($B7128,'Ownership Metrics'!$A:$A,'Ownership Metrics'!$I:$I),"")</f>
        <v>Tinggi</v>
      </c>
      <c r="U7128" s="27">
        <f>IF(COUNTIFS($B$2:$B7128,$B7128,$D$2:$D7128,$D7128)=1,1,0)</f>
        <v>1</v>
      </c>
      <c r="V7128" s="27">
        <f t="shared" si="334"/>
        <v>1.45</v>
      </c>
      <c r="W7128" s="27">
        <f t="shared" si="335"/>
        <v>4</v>
      </c>
      <c r="X7128" s="27">
        <f t="shared" si="333"/>
        <v>1.4499992872</v>
      </c>
    </row>
    <row r="7129" spans="1:24" x14ac:dyDescent="0.25">
      <c r="A7129" s="26">
        <v>46265</v>
      </c>
      <c r="B7129" s="27" t="s">
        <v>11101</v>
      </c>
      <c r="C7129" s="27" t="s">
        <v>7183</v>
      </c>
      <c r="D7129" s="27" t="s">
        <v>3568</v>
      </c>
      <c r="E7129" s="27" t="s">
        <v>22</v>
      </c>
      <c r="F7129" s="27" t="s">
        <v>23</v>
      </c>
      <c r="G7129" s="27"/>
      <c r="H7129" s="27" t="s">
        <v>24</v>
      </c>
      <c r="I7129" s="28">
        <v>5837675422</v>
      </c>
      <c r="J7129" s="28">
        <v>0</v>
      </c>
      <c r="K7129" s="28">
        <v>5837675422</v>
      </c>
      <c r="L7129" s="29">
        <v>68.709999999999994</v>
      </c>
      <c r="M7129" s="29">
        <f>IFERROR(_xlfn.XLOOKUP($B7129,'Ownership Metrics'!$A:$A,'Ownership Metrics'!$B:$B),"")</f>
        <v>25.64</v>
      </c>
      <c r="N7129" s="28">
        <f>IFERROR(_xlfn.XLOOKUP($B7129,'Ownership Metrics'!$A:$A,'Ownership Metrics'!$C:$C),"")</f>
        <v>4743</v>
      </c>
      <c r="O7129" s="29">
        <f>IFERROR(_xlfn.XLOOKUP($B7129,'Ownership Metrics'!$A:$A,'Ownership Metrics'!$D:$D),"")</f>
        <v>68.709999999999994</v>
      </c>
      <c r="P7129" s="29">
        <f>IFERROR(_xlfn.XLOOKUP($B7129,'Ownership Metrics'!$A:$A,'Ownership Metrics'!$E:$E),"")</f>
        <v>74.36</v>
      </c>
      <c r="Q7129" s="30">
        <f>IFERROR(_xlfn.XLOOKUP($B7129,'Ownership Metrics'!$A:$A,'Ownership Metrics'!$F:$F),"")</f>
        <v>3</v>
      </c>
      <c r="R7129" s="30">
        <f>IFERROR(_xlfn.XLOOKUP($B7129,'Ownership Metrics'!$A:$A,'Ownership Metrics'!$G:$G),"")</f>
        <v>65</v>
      </c>
      <c r="S7129" s="27" t="str">
        <f>IFERROR(_xlfn.XLOOKUP($B7129,'Ownership Metrics'!$A:$A,'Ownership Metrics'!$H:$H),"")</f>
        <v>Mayoritas</v>
      </c>
      <c r="T7129" s="27" t="str">
        <f>IFERROR(_xlfn.XLOOKUP($B7129,'Ownership Metrics'!$A:$A,'Ownership Metrics'!$I:$I),"")</f>
        <v>Tinggi</v>
      </c>
      <c r="U7129" s="27">
        <f>IF(COUNTIFS($B$2:$B7129,$B7129,$D$2:$D7129,$D7129)=1,1,0)</f>
        <v>1</v>
      </c>
      <c r="V7129" s="27">
        <f t="shared" si="334"/>
        <v>68.709999999999994</v>
      </c>
      <c r="W7129" s="27">
        <f t="shared" si="335"/>
        <v>1</v>
      </c>
      <c r="X7129" s="27">
        <f t="shared" si="333"/>
        <v>68.70999928709999</v>
      </c>
    </row>
    <row r="7130" spans="1:24" x14ac:dyDescent="0.25">
      <c r="A7130" s="26">
        <v>46265</v>
      </c>
      <c r="B7130" s="27" t="s">
        <v>11101</v>
      </c>
      <c r="C7130" s="27" t="s">
        <v>7183</v>
      </c>
      <c r="D7130" s="27" t="s">
        <v>7184</v>
      </c>
      <c r="E7130" s="27" t="s">
        <v>35</v>
      </c>
      <c r="F7130" s="27" t="s">
        <v>23</v>
      </c>
      <c r="G7130" s="27" t="s">
        <v>36</v>
      </c>
      <c r="H7130" s="27" t="s">
        <v>24</v>
      </c>
      <c r="I7130" s="28">
        <v>390000000</v>
      </c>
      <c r="J7130" s="28">
        <v>0</v>
      </c>
      <c r="K7130" s="28">
        <v>390000000</v>
      </c>
      <c r="L7130" s="29">
        <v>4.59</v>
      </c>
      <c r="M7130" s="29">
        <f>IFERROR(_xlfn.XLOOKUP($B7130,'Ownership Metrics'!$A:$A,'Ownership Metrics'!$B:$B),"")</f>
        <v>25.64</v>
      </c>
      <c r="N7130" s="28">
        <f>IFERROR(_xlfn.XLOOKUP($B7130,'Ownership Metrics'!$A:$A,'Ownership Metrics'!$C:$C),"")</f>
        <v>4743</v>
      </c>
      <c r="O7130" s="29">
        <f>IFERROR(_xlfn.XLOOKUP($B7130,'Ownership Metrics'!$A:$A,'Ownership Metrics'!$D:$D),"")</f>
        <v>68.709999999999994</v>
      </c>
      <c r="P7130" s="29">
        <f>IFERROR(_xlfn.XLOOKUP($B7130,'Ownership Metrics'!$A:$A,'Ownership Metrics'!$E:$E),"")</f>
        <v>74.36</v>
      </c>
      <c r="Q7130" s="30">
        <f>IFERROR(_xlfn.XLOOKUP($B7130,'Ownership Metrics'!$A:$A,'Ownership Metrics'!$F:$F),"")</f>
        <v>3</v>
      </c>
      <c r="R7130" s="30">
        <f>IFERROR(_xlfn.XLOOKUP($B7130,'Ownership Metrics'!$A:$A,'Ownership Metrics'!$G:$G),"")</f>
        <v>65</v>
      </c>
      <c r="S7130" s="27" t="str">
        <f>IFERROR(_xlfn.XLOOKUP($B7130,'Ownership Metrics'!$A:$A,'Ownership Metrics'!$H:$H),"")</f>
        <v>Mayoritas</v>
      </c>
      <c r="T7130" s="27" t="str">
        <f>IFERROR(_xlfn.XLOOKUP($B7130,'Ownership Metrics'!$A:$A,'Ownership Metrics'!$I:$I),"")</f>
        <v>Tinggi</v>
      </c>
      <c r="U7130" s="27">
        <f>IF(COUNTIFS($B$2:$B7130,$B7130,$D$2:$D7130,$D7130)=1,1,0)</f>
        <v>1</v>
      </c>
      <c r="V7130" s="27">
        <f t="shared" si="334"/>
        <v>4.59</v>
      </c>
      <c r="W7130" s="27">
        <f t="shared" si="335"/>
        <v>2</v>
      </c>
      <c r="X7130" s="27">
        <f t="shared" si="333"/>
        <v>4.5899992869999995</v>
      </c>
    </row>
    <row r="7131" spans="1:24" x14ac:dyDescent="0.25">
      <c r="A7131" s="26">
        <v>46265</v>
      </c>
      <c r="B7131" s="27" t="s">
        <v>11101</v>
      </c>
      <c r="C7131" s="27" t="s">
        <v>7183</v>
      </c>
      <c r="D7131" s="27" t="s">
        <v>7185</v>
      </c>
      <c r="E7131" s="27" t="s">
        <v>35</v>
      </c>
      <c r="F7131" s="27" t="s">
        <v>23</v>
      </c>
      <c r="G7131" s="27" t="s">
        <v>36</v>
      </c>
      <c r="H7131" s="27" t="s">
        <v>24</v>
      </c>
      <c r="I7131" s="28">
        <v>90000000</v>
      </c>
      <c r="J7131" s="28">
        <v>0</v>
      </c>
      <c r="K7131" s="28">
        <v>90000000</v>
      </c>
      <c r="L7131" s="29">
        <v>1.06</v>
      </c>
      <c r="M7131" s="29">
        <f>IFERROR(_xlfn.XLOOKUP($B7131,'Ownership Metrics'!$A:$A,'Ownership Metrics'!$B:$B),"")</f>
        <v>25.64</v>
      </c>
      <c r="N7131" s="28">
        <f>IFERROR(_xlfn.XLOOKUP($B7131,'Ownership Metrics'!$A:$A,'Ownership Metrics'!$C:$C),"")</f>
        <v>4743</v>
      </c>
      <c r="O7131" s="29">
        <f>IFERROR(_xlfn.XLOOKUP($B7131,'Ownership Metrics'!$A:$A,'Ownership Metrics'!$D:$D),"")</f>
        <v>68.709999999999994</v>
      </c>
      <c r="P7131" s="29">
        <f>IFERROR(_xlfn.XLOOKUP($B7131,'Ownership Metrics'!$A:$A,'Ownership Metrics'!$E:$E),"")</f>
        <v>74.36</v>
      </c>
      <c r="Q7131" s="30">
        <f>IFERROR(_xlfn.XLOOKUP($B7131,'Ownership Metrics'!$A:$A,'Ownership Metrics'!$F:$F),"")</f>
        <v>3</v>
      </c>
      <c r="R7131" s="30">
        <f>IFERROR(_xlfn.XLOOKUP($B7131,'Ownership Metrics'!$A:$A,'Ownership Metrics'!$G:$G),"")</f>
        <v>65</v>
      </c>
      <c r="S7131" s="27" t="str">
        <f>IFERROR(_xlfn.XLOOKUP($B7131,'Ownership Metrics'!$A:$A,'Ownership Metrics'!$H:$H),"")</f>
        <v>Mayoritas</v>
      </c>
      <c r="T7131" s="27" t="str">
        <f>IFERROR(_xlfn.XLOOKUP($B7131,'Ownership Metrics'!$A:$A,'Ownership Metrics'!$I:$I),"")</f>
        <v>Tinggi</v>
      </c>
      <c r="U7131" s="27">
        <f>IF(COUNTIFS($B$2:$B7131,$B7131,$D$2:$D7131,$D7131)=1,1,0)</f>
        <v>1</v>
      </c>
      <c r="V7131" s="27">
        <f t="shared" si="334"/>
        <v>1.06</v>
      </c>
      <c r="W7131" s="27">
        <f t="shared" si="335"/>
        <v>3</v>
      </c>
      <c r="X7131" s="27">
        <f t="shared" si="333"/>
        <v>1.0599992869000001</v>
      </c>
    </row>
    <row r="7132" spans="1:24" x14ac:dyDescent="0.25">
      <c r="A7132" s="26">
        <v>46265</v>
      </c>
      <c r="B7132" s="27" t="s">
        <v>11102</v>
      </c>
      <c r="C7132" s="27" t="s">
        <v>7187</v>
      </c>
      <c r="D7132" s="27" t="s">
        <v>7188</v>
      </c>
      <c r="E7132" s="27" t="s">
        <v>22</v>
      </c>
      <c r="F7132" s="27" t="s">
        <v>23</v>
      </c>
      <c r="G7132" s="27"/>
      <c r="H7132" s="27" t="s">
        <v>24</v>
      </c>
      <c r="I7132" s="28">
        <v>105621603</v>
      </c>
      <c r="J7132" s="28">
        <v>0</v>
      </c>
      <c r="K7132" s="28">
        <v>105621603</v>
      </c>
      <c r="L7132" s="29">
        <v>4.21</v>
      </c>
      <c r="M7132" s="29">
        <f>IFERROR(_xlfn.XLOOKUP($B7132,'Ownership Metrics'!$A:$A,'Ownership Metrics'!$B:$B),"")</f>
        <v>7.24</v>
      </c>
      <c r="N7132" s="28">
        <f>IFERROR(_xlfn.XLOOKUP($B7132,'Ownership Metrics'!$A:$A,'Ownership Metrics'!$C:$C),"")</f>
        <v>4145</v>
      </c>
      <c r="O7132" s="29">
        <f>IFERROR(_xlfn.XLOOKUP($B7132,'Ownership Metrics'!$A:$A,'Ownership Metrics'!$D:$D),"")</f>
        <v>62.01</v>
      </c>
      <c r="P7132" s="29">
        <f>IFERROR(_xlfn.XLOOKUP($B7132,'Ownership Metrics'!$A:$A,'Ownership Metrics'!$E:$E),"")</f>
        <v>82.09</v>
      </c>
      <c r="Q7132" s="30">
        <f>IFERROR(_xlfn.XLOOKUP($B7132,'Ownership Metrics'!$A:$A,'Ownership Metrics'!$F:$F),"")</f>
        <v>6</v>
      </c>
      <c r="R7132" s="30">
        <f>IFERROR(_xlfn.XLOOKUP($B7132,'Ownership Metrics'!$A:$A,'Ownership Metrics'!$G:$G),"")</f>
        <v>62</v>
      </c>
      <c r="S7132" s="27" t="str">
        <f>IFERROR(_xlfn.XLOOKUP($B7132,'Ownership Metrics'!$A:$A,'Ownership Metrics'!$H:$H),"")</f>
        <v>Mayoritas</v>
      </c>
      <c r="T7132" s="27" t="str">
        <f>IFERROR(_xlfn.XLOOKUP($B7132,'Ownership Metrics'!$A:$A,'Ownership Metrics'!$I:$I),"")</f>
        <v>Tinggi</v>
      </c>
      <c r="U7132" s="27">
        <f>IF(COUNTIFS($B$2:$B7132,$B7132,$D$2:$D7132,$D7132)=1,1,0)</f>
        <v>1</v>
      </c>
      <c r="V7132" s="27">
        <f t="shared" si="334"/>
        <v>4.21</v>
      </c>
      <c r="W7132" s="27">
        <f t="shared" si="335"/>
        <v>4</v>
      </c>
      <c r="X7132" s="27">
        <f t="shared" si="333"/>
        <v>4.2099992867999996</v>
      </c>
    </row>
    <row r="7133" spans="1:24" x14ac:dyDescent="0.25">
      <c r="A7133" s="26">
        <v>46265</v>
      </c>
      <c r="B7133" s="27" t="s">
        <v>11102</v>
      </c>
      <c r="C7133" s="27" t="s">
        <v>7187</v>
      </c>
      <c r="D7133" s="27" t="s">
        <v>7189</v>
      </c>
      <c r="E7133" s="27" t="s">
        <v>22</v>
      </c>
      <c r="F7133" s="27" t="s">
        <v>23</v>
      </c>
      <c r="G7133" s="27"/>
      <c r="H7133" s="27" t="s">
        <v>24</v>
      </c>
      <c r="I7133" s="28">
        <v>1556871192</v>
      </c>
      <c r="J7133" s="28">
        <v>0</v>
      </c>
      <c r="K7133" s="28">
        <v>1556871192</v>
      </c>
      <c r="L7133" s="29">
        <v>62.01</v>
      </c>
      <c r="M7133" s="29">
        <f>IFERROR(_xlfn.XLOOKUP($B7133,'Ownership Metrics'!$A:$A,'Ownership Metrics'!$B:$B),"")</f>
        <v>7.24</v>
      </c>
      <c r="N7133" s="28">
        <f>IFERROR(_xlfn.XLOOKUP($B7133,'Ownership Metrics'!$A:$A,'Ownership Metrics'!$C:$C),"")</f>
        <v>4145</v>
      </c>
      <c r="O7133" s="29">
        <f>IFERROR(_xlfn.XLOOKUP($B7133,'Ownership Metrics'!$A:$A,'Ownership Metrics'!$D:$D),"")</f>
        <v>62.01</v>
      </c>
      <c r="P7133" s="29">
        <f>IFERROR(_xlfn.XLOOKUP($B7133,'Ownership Metrics'!$A:$A,'Ownership Metrics'!$E:$E),"")</f>
        <v>82.09</v>
      </c>
      <c r="Q7133" s="30">
        <f>IFERROR(_xlfn.XLOOKUP($B7133,'Ownership Metrics'!$A:$A,'Ownership Metrics'!$F:$F),"")</f>
        <v>6</v>
      </c>
      <c r="R7133" s="30">
        <f>IFERROR(_xlfn.XLOOKUP($B7133,'Ownership Metrics'!$A:$A,'Ownership Metrics'!$G:$G),"")</f>
        <v>62</v>
      </c>
      <c r="S7133" s="27" t="str">
        <f>IFERROR(_xlfn.XLOOKUP($B7133,'Ownership Metrics'!$A:$A,'Ownership Metrics'!$H:$H),"")</f>
        <v>Mayoritas</v>
      </c>
      <c r="T7133" s="27" t="str">
        <f>IFERROR(_xlfn.XLOOKUP($B7133,'Ownership Metrics'!$A:$A,'Ownership Metrics'!$I:$I),"")</f>
        <v>Tinggi</v>
      </c>
      <c r="U7133" s="27">
        <f>IF(COUNTIFS($B$2:$B7133,$B7133,$D$2:$D7133,$D7133)=1,1,0)</f>
        <v>1</v>
      </c>
      <c r="V7133" s="27">
        <f t="shared" si="334"/>
        <v>62.01</v>
      </c>
      <c r="W7133" s="27">
        <f t="shared" si="335"/>
        <v>1</v>
      </c>
      <c r="X7133" s="27">
        <f t="shared" si="333"/>
        <v>62.009999286700001</v>
      </c>
    </row>
    <row r="7134" spans="1:24" x14ac:dyDescent="0.25">
      <c r="A7134" s="26">
        <v>46265</v>
      </c>
      <c r="B7134" s="27" t="s">
        <v>11102</v>
      </c>
      <c r="C7134" s="27" t="s">
        <v>7187</v>
      </c>
      <c r="D7134" s="27" t="s">
        <v>7190</v>
      </c>
      <c r="E7134" s="27" t="s">
        <v>51</v>
      </c>
      <c r="F7134" s="27" t="s">
        <v>23</v>
      </c>
      <c r="G7134" s="27"/>
      <c r="H7134" s="27" t="s">
        <v>24</v>
      </c>
      <c r="I7134" s="28">
        <v>105288635</v>
      </c>
      <c r="J7134" s="28">
        <v>0</v>
      </c>
      <c r="K7134" s="28">
        <v>105288635</v>
      </c>
      <c r="L7134" s="29">
        <v>4.1900000000000004</v>
      </c>
      <c r="M7134" s="29">
        <f>IFERROR(_xlfn.XLOOKUP($B7134,'Ownership Metrics'!$A:$A,'Ownership Metrics'!$B:$B),"")</f>
        <v>7.24</v>
      </c>
      <c r="N7134" s="28">
        <f>IFERROR(_xlfn.XLOOKUP($B7134,'Ownership Metrics'!$A:$A,'Ownership Metrics'!$C:$C),"")</f>
        <v>4145</v>
      </c>
      <c r="O7134" s="29">
        <f>IFERROR(_xlfn.XLOOKUP($B7134,'Ownership Metrics'!$A:$A,'Ownership Metrics'!$D:$D),"")</f>
        <v>62.01</v>
      </c>
      <c r="P7134" s="29">
        <f>IFERROR(_xlfn.XLOOKUP($B7134,'Ownership Metrics'!$A:$A,'Ownership Metrics'!$E:$E),"")</f>
        <v>82.09</v>
      </c>
      <c r="Q7134" s="30">
        <f>IFERROR(_xlfn.XLOOKUP($B7134,'Ownership Metrics'!$A:$A,'Ownership Metrics'!$F:$F),"")</f>
        <v>6</v>
      </c>
      <c r="R7134" s="30">
        <f>IFERROR(_xlfn.XLOOKUP($B7134,'Ownership Metrics'!$A:$A,'Ownership Metrics'!$G:$G),"")</f>
        <v>62</v>
      </c>
      <c r="S7134" s="27" t="str">
        <f>IFERROR(_xlfn.XLOOKUP($B7134,'Ownership Metrics'!$A:$A,'Ownership Metrics'!$H:$H),"")</f>
        <v>Mayoritas</v>
      </c>
      <c r="T7134" s="27" t="str">
        <f>IFERROR(_xlfn.XLOOKUP($B7134,'Ownership Metrics'!$A:$A,'Ownership Metrics'!$I:$I),"")</f>
        <v>Tinggi</v>
      </c>
      <c r="U7134" s="27">
        <f>IF(COUNTIFS($B$2:$B7134,$B7134,$D$2:$D7134,$D7134)=1,1,0)</f>
        <v>1</v>
      </c>
      <c r="V7134" s="27">
        <f t="shared" si="334"/>
        <v>4.1900000000000004</v>
      </c>
      <c r="W7134" s="27">
        <f t="shared" si="335"/>
        <v>5</v>
      </c>
      <c r="X7134" s="27">
        <f t="shared" si="333"/>
        <v>4.1899992866</v>
      </c>
    </row>
    <row r="7135" spans="1:24" x14ac:dyDescent="0.25">
      <c r="A7135" s="26">
        <v>46265</v>
      </c>
      <c r="B7135" s="27" t="s">
        <v>11102</v>
      </c>
      <c r="C7135" s="27" t="s">
        <v>7187</v>
      </c>
      <c r="D7135" s="27" t="s">
        <v>63</v>
      </c>
      <c r="E7135" s="27" t="s">
        <v>26</v>
      </c>
      <c r="F7135" s="27" t="s">
        <v>32</v>
      </c>
      <c r="G7135" s="27"/>
      <c r="H7135" s="27" t="s">
        <v>64</v>
      </c>
      <c r="I7135" s="28">
        <v>117050800</v>
      </c>
      <c r="J7135" s="28">
        <v>0</v>
      </c>
      <c r="K7135" s="28">
        <v>117050800</v>
      </c>
      <c r="L7135" s="29">
        <v>4.66</v>
      </c>
      <c r="M7135" s="29">
        <f>IFERROR(_xlfn.XLOOKUP($B7135,'Ownership Metrics'!$A:$A,'Ownership Metrics'!$B:$B),"")</f>
        <v>7.24</v>
      </c>
      <c r="N7135" s="28">
        <f>IFERROR(_xlfn.XLOOKUP($B7135,'Ownership Metrics'!$A:$A,'Ownership Metrics'!$C:$C),"")</f>
        <v>4145</v>
      </c>
      <c r="O7135" s="29">
        <f>IFERROR(_xlfn.XLOOKUP($B7135,'Ownership Metrics'!$A:$A,'Ownership Metrics'!$D:$D),"")</f>
        <v>62.01</v>
      </c>
      <c r="P7135" s="29">
        <f>IFERROR(_xlfn.XLOOKUP($B7135,'Ownership Metrics'!$A:$A,'Ownership Metrics'!$E:$E),"")</f>
        <v>82.09</v>
      </c>
      <c r="Q7135" s="30">
        <f>IFERROR(_xlfn.XLOOKUP($B7135,'Ownership Metrics'!$A:$A,'Ownership Metrics'!$F:$F),"")</f>
        <v>6</v>
      </c>
      <c r="R7135" s="30">
        <f>IFERROR(_xlfn.XLOOKUP($B7135,'Ownership Metrics'!$A:$A,'Ownership Metrics'!$G:$G),"")</f>
        <v>62</v>
      </c>
      <c r="S7135" s="27" t="str">
        <f>IFERROR(_xlfn.XLOOKUP($B7135,'Ownership Metrics'!$A:$A,'Ownership Metrics'!$H:$H),"")</f>
        <v>Mayoritas</v>
      </c>
      <c r="T7135" s="27" t="str">
        <f>IFERROR(_xlfn.XLOOKUP($B7135,'Ownership Metrics'!$A:$A,'Ownership Metrics'!$I:$I),"")</f>
        <v>Tinggi</v>
      </c>
      <c r="U7135" s="27">
        <f>IF(COUNTIFS($B$2:$B7135,$B7135,$D$2:$D7135,$D7135)=1,1,0)</f>
        <v>1</v>
      </c>
      <c r="V7135" s="27">
        <f t="shared" si="334"/>
        <v>4.66</v>
      </c>
      <c r="W7135" s="27">
        <f t="shared" si="335"/>
        <v>3</v>
      </c>
      <c r="X7135" s="27">
        <f t="shared" si="333"/>
        <v>4.6599992864999997</v>
      </c>
    </row>
    <row r="7136" spans="1:24" x14ac:dyDescent="0.25">
      <c r="A7136" s="26">
        <v>46265</v>
      </c>
      <c r="B7136" s="27" t="s">
        <v>11102</v>
      </c>
      <c r="C7136" s="27" t="s">
        <v>7187</v>
      </c>
      <c r="D7136" s="27" t="s">
        <v>7191</v>
      </c>
      <c r="E7136" s="27" t="s">
        <v>35</v>
      </c>
      <c r="F7136" s="27" t="s">
        <v>23</v>
      </c>
      <c r="G7136" s="27" t="s">
        <v>36</v>
      </c>
      <c r="H7136" s="27" t="s">
        <v>24</v>
      </c>
      <c r="I7136" s="28">
        <v>56984200</v>
      </c>
      <c r="J7136" s="28">
        <v>0</v>
      </c>
      <c r="K7136" s="28">
        <v>56984200</v>
      </c>
      <c r="L7136" s="29">
        <v>2.27</v>
      </c>
      <c r="M7136" s="29">
        <f>IFERROR(_xlfn.XLOOKUP($B7136,'Ownership Metrics'!$A:$A,'Ownership Metrics'!$B:$B),"")</f>
        <v>7.24</v>
      </c>
      <c r="N7136" s="28">
        <f>IFERROR(_xlfn.XLOOKUP($B7136,'Ownership Metrics'!$A:$A,'Ownership Metrics'!$C:$C),"")</f>
        <v>4145</v>
      </c>
      <c r="O7136" s="29">
        <f>IFERROR(_xlfn.XLOOKUP($B7136,'Ownership Metrics'!$A:$A,'Ownership Metrics'!$D:$D),"")</f>
        <v>62.01</v>
      </c>
      <c r="P7136" s="29">
        <f>IFERROR(_xlfn.XLOOKUP($B7136,'Ownership Metrics'!$A:$A,'Ownership Metrics'!$E:$E),"")</f>
        <v>82.09</v>
      </c>
      <c r="Q7136" s="30">
        <f>IFERROR(_xlfn.XLOOKUP($B7136,'Ownership Metrics'!$A:$A,'Ownership Metrics'!$F:$F),"")</f>
        <v>6</v>
      </c>
      <c r="R7136" s="30">
        <f>IFERROR(_xlfn.XLOOKUP($B7136,'Ownership Metrics'!$A:$A,'Ownership Metrics'!$G:$G),"")</f>
        <v>62</v>
      </c>
      <c r="S7136" s="27" t="str">
        <f>IFERROR(_xlfn.XLOOKUP($B7136,'Ownership Metrics'!$A:$A,'Ownership Metrics'!$H:$H),"")</f>
        <v>Mayoritas</v>
      </c>
      <c r="T7136" s="27" t="str">
        <f>IFERROR(_xlfn.XLOOKUP($B7136,'Ownership Metrics'!$A:$A,'Ownership Metrics'!$I:$I),"")</f>
        <v>Tinggi</v>
      </c>
      <c r="U7136" s="27">
        <f>IF(COUNTIFS($B$2:$B7136,$B7136,$D$2:$D7136,$D7136)=1,1,0)</f>
        <v>1</v>
      </c>
      <c r="V7136" s="27">
        <f t="shared" si="334"/>
        <v>2.27</v>
      </c>
      <c r="W7136" s="27">
        <f t="shared" si="335"/>
        <v>6</v>
      </c>
      <c r="X7136" s="27">
        <f t="shared" si="333"/>
        <v>2.2699992864</v>
      </c>
    </row>
    <row r="7137" spans="1:24" x14ac:dyDescent="0.25">
      <c r="A7137" s="26">
        <v>46265</v>
      </c>
      <c r="B7137" s="27" t="s">
        <v>11102</v>
      </c>
      <c r="C7137" s="27" t="s">
        <v>7187</v>
      </c>
      <c r="D7137" s="27" t="s">
        <v>380</v>
      </c>
      <c r="E7137" s="27" t="s">
        <v>67</v>
      </c>
      <c r="F7137" s="27" t="s">
        <v>23</v>
      </c>
      <c r="G7137" s="27"/>
      <c r="H7137" s="27" t="s">
        <v>24</v>
      </c>
      <c r="I7137" s="28">
        <v>387223800</v>
      </c>
      <c r="J7137" s="28">
        <v>0</v>
      </c>
      <c r="K7137" s="28">
        <v>387223800</v>
      </c>
      <c r="L7137" s="29">
        <v>15.42</v>
      </c>
      <c r="M7137" s="29">
        <f>IFERROR(_xlfn.XLOOKUP($B7137,'Ownership Metrics'!$A:$A,'Ownership Metrics'!$B:$B),"")</f>
        <v>7.24</v>
      </c>
      <c r="N7137" s="28">
        <f>IFERROR(_xlfn.XLOOKUP($B7137,'Ownership Metrics'!$A:$A,'Ownership Metrics'!$C:$C),"")</f>
        <v>4145</v>
      </c>
      <c r="O7137" s="29">
        <f>IFERROR(_xlfn.XLOOKUP($B7137,'Ownership Metrics'!$A:$A,'Ownership Metrics'!$D:$D),"")</f>
        <v>62.01</v>
      </c>
      <c r="P7137" s="29">
        <f>IFERROR(_xlfn.XLOOKUP($B7137,'Ownership Metrics'!$A:$A,'Ownership Metrics'!$E:$E),"")</f>
        <v>82.09</v>
      </c>
      <c r="Q7137" s="30">
        <f>IFERROR(_xlfn.XLOOKUP($B7137,'Ownership Metrics'!$A:$A,'Ownership Metrics'!$F:$F),"")</f>
        <v>6</v>
      </c>
      <c r="R7137" s="30">
        <f>IFERROR(_xlfn.XLOOKUP($B7137,'Ownership Metrics'!$A:$A,'Ownership Metrics'!$G:$G),"")</f>
        <v>62</v>
      </c>
      <c r="S7137" s="27" t="str">
        <f>IFERROR(_xlfn.XLOOKUP($B7137,'Ownership Metrics'!$A:$A,'Ownership Metrics'!$H:$H),"")</f>
        <v>Mayoritas</v>
      </c>
      <c r="T7137" s="27" t="str">
        <f>IFERROR(_xlfn.XLOOKUP($B7137,'Ownership Metrics'!$A:$A,'Ownership Metrics'!$I:$I),"")</f>
        <v>Tinggi</v>
      </c>
      <c r="U7137" s="27">
        <f>IF(COUNTIFS($B$2:$B7137,$B7137,$D$2:$D7137,$D7137)=1,1,0)</f>
        <v>1</v>
      </c>
      <c r="V7137" s="27">
        <f t="shared" si="334"/>
        <v>15.42</v>
      </c>
      <c r="W7137" s="27">
        <f t="shared" si="335"/>
        <v>2</v>
      </c>
      <c r="X7137" s="27">
        <f t="shared" si="333"/>
        <v>15.419999286299999</v>
      </c>
    </row>
    <row r="7138" spans="1:24" x14ac:dyDescent="0.25">
      <c r="A7138" s="26">
        <v>46265</v>
      </c>
      <c r="B7138" s="27" t="s">
        <v>11103</v>
      </c>
      <c r="C7138" s="27" t="s">
        <v>7193</v>
      </c>
      <c r="D7138" s="27" t="s">
        <v>7194</v>
      </c>
      <c r="E7138" s="27" t="s">
        <v>22</v>
      </c>
      <c r="F7138" s="27" t="s">
        <v>23</v>
      </c>
      <c r="G7138" s="27"/>
      <c r="H7138" s="27" t="s">
        <v>24</v>
      </c>
      <c r="I7138" s="28">
        <v>2470509344</v>
      </c>
      <c r="J7138" s="28">
        <v>0</v>
      </c>
      <c r="K7138" s="28">
        <v>2470509344</v>
      </c>
      <c r="L7138" s="29">
        <v>9.7799999999999994</v>
      </c>
      <c r="M7138" s="29">
        <f>IFERROR(_xlfn.XLOOKUP($B7138,'Ownership Metrics'!$A:$A,'Ownership Metrics'!$B:$B),"")</f>
        <v>29.49</v>
      </c>
      <c r="N7138" s="28">
        <f>IFERROR(_xlfn.XLOOKUP($B7138,'Ownership Metrics'!$A:$A,'Ownership Metrics'!$C:$C),"")</f>
        <v>760</v>
      </c>
      <c r="O7138" s="29">
        <f>IFERROR(_xlfn.XLOOKUP($B7138,'Ownership Metrics'!$A:$A,'Ownership Metrics'!$D:$D),"")</f>
        <v>14.42</v>
      </c>
      <c r="P7138" s="29">
        <f>IFERROR(_xlfn.XLOOKUP($B7138,'Ownership Metrics'!$A:$A,'Ownership Metrics'!$E:$E),"")</f>
        <v>36.9</v>
      </c>
      <c r="Q7138" s="30">
        <f>IFERROR(_xlfn.XLOOKUP($B7138,'Ownership Metrics'!$A:$A,'Ownership Metrics'!$F:$F),"")</f>
        <v>7</v>
      </c>
      <c r="R7138" s="30">
        <f>IFERROR(_xlfn.XLOOKUP($B7138,'Ownership Metrics'!$A:$A,'Ownership Metrics'!$G:$G),"")</f>
        <v>30</v>
      </c>
      <c r="S7138" s="27" t="str">
        <f>IFERROR(_xlfn.XLOOKUP($B7138,'Ownership Metrics'!$A:$A,'Ownership Metrics'!$H:$H),"")</f>
        <v>Tersebar</v>
      </c>
      <c r="T7138" s="27" t="str">
        <f>IFERROR(_xlfn.XLOOKUP($B7138,'Ownership Metrics'!$A:$A,'Ownership Metrics'!$I:$I),"")</f>
        <v>Sedang</v>
      </c>
      <c r="U7138" s="27">
        <f>IF(COUNTIFS($B$2:$B7138,$B7138,$D$2:$D7138,$D7138)=1,1,0)</f>
        <v>1</v>
      </c>
      <c r="V7138" s="27">
        <f t="shared" si="334"/>
        <v>9.7799999999999994</v>
      </c>
      <c r="W7138" s="27">
        <f t="shared" si="335"/>
        <v>4</v>
      </c>
      <c r="X7138" s="27">
        <f t="shared" si="333"/>
        <v>9.7799992861999989</v>
      </c>
    </row>
    <row r="7139" spans="1:24" x14ac:dyDescent="0.25">
      <c r="A7139" s="26">
        <v>46265</v>
      </c>
      <c r="B7139" s="27" t="s">
        <v>11103</v>
      </c>
      <c r="C7139" s="27" t="s">
        <v>7193</v>
      </c>
      <c r="D7139" s="27" t="s">
        <v>1603</v>
      </c>
      <c r="E7139" s="27" t="s">
        <v>166</v>
      </c>
      <c r="F7139" s="27" t="s">
        <v>32</v>
      </c>
      <c r="G7139" s="27"/>
      <c r="H7139" s="27" t="s">
        <v>102</v>
      </c>
      <c r="I7139" s="28">
        <v>1288003580</v>
      </c>
      <c r="J7139" s="28">
        <v>0</v>
      </c>
      <c r="K7139" s="28">
        <v>1288003580</v>
      </c>
      <c r="L7139" s="29">
        <v>5.0999999999999996</v>
      </c>
      <c r="M7139" s="29">
        <f>IFERROR(_xlfn.XLOOKUP($B7139,'Ownership Metrics'!$A:$A,'Ownership Metrics'!$B:$B),"")</f>
        <v>29.49</v>
      </c>
      <c r="N7139" s="28">
        <f>IFERROR(_xlfn.XLOOKUP($B7139,'Ownership Metrics'!$A:$A,'Ownership Metrics'!$C:$C),"")</f>
        <v>760</v>
      </c>
      <c r="O7139" s="29">
        <f>IFERROR(_xlfn.XLOOKUP($B7139,'Ownership Metrics'!$A:$A,'Ownership Metrics'!$D:$D),"")</f>
        <v>14.42</v>
      </c>
      <c r="P7139" s="29">
        <f>IFERROR(_xlfn.XLOOKUP($B7139,'Ownership Metrics'!$A:$A,'Ownership Metrics'!$E:$E),"")</f>
        <v>36.9</v>
      </c>
      <c r="Q7139" s="30">
        <f>IFERROR(_xlfn.XLOOKUP($B7139,'Ownership Metrics'!$A:$A,'Ownership Metrics'!$F:$F),"")</f>
        <v>7</v>
      </c>
      <c r="R7139" s="30">
        <f>IFERROR(_xlfn.XLOOKUP($B7139,'Ownership Metrics'!$A:$A,'Ownership Metrics'!$G:$G),"")</f>
        <v>30</v>
      </c>
      <c r="S7139" s="27" t="str">
        <f>IFERROR(_xlfn.XLOOKUP($B7139,'Ownership Metrics'!$A:$A,'Ownership Metrics'!$H:$H),"")</f>
        <v>Tersebar</v>
      </c>
      <c r="T7139" s="27" t="str">
        <f>IFERROR(_xlfn.XLOOKUP($B7139,'Ownership Metrics'!$A:$A,'Ownership Metrics'!$I:$I),"")</f>
        <v>Sedang</v>
      </c>
      <c r="U7139" s="27">
        <f>IF(COUNTIFS($B$2:$B7139,$B7139,$D$2:$D7139,$D7139)=1,1,0)</f>
        <v>1</v>
      </c>
      <c r="V7139" s="27">
        <f t="shared" si="334"/>
        <v>5.0999999999999996</v>
      </c>
      <c r="W7139" s="27">
        <f t="shared" si="335"/>
        <v>7</v>
      </c>
      <c r="X7139" s="27">
        <f t="shared" si="333"/>
        <v>5.0999992861000001</v>
      </c>
    </row>
    <row r="7140" spans="1:24" x14ac:dyDescent="0.25">
      <c r="A7140" s="26">
        <v>46265</v>
      </c>
      <c r="B7140" s="27" t="s">
        <v>11103</v>
      </c>
      <c r="C7140" s="27" t="s">
        <v>7193</v>
      </c>
      <c r="D7140" s="27" t="s">
        <v>7195</v>
      </c>
      <c r="E7140" s="27" t="s">
        <v>35</v>
      </c>
      <c r="F7140" s="27" t="s">
        <v>23</v>
      </c>
      <c r="G7140" s="27" t="s">
        <v>36</v>
      </c>
      <c r="H7140" s="27" t="s">
        <v>24</v>
      </c>
      <c r="I7140" s="28">
        <v>3639992000</v>
      </c>
      <c r="J7140" s="28">
        <v>0</v>
      </c>
      <c r="K7140" s="28">
        <v>3639992000</v>
      </c>
      <c r="L7140" s="29">
        <v>14.42</v>
      </c>
      <c r="M7140" s="29">
        <f>IFERROR(_xlfn.XLOOKUP($B7140,'Ownership Metrics'!$A:$A,'Ownership Metrics'!$B:$B),"")</f>
        <v>29.49</v>
      </c>
      <c r="N7140" s="28">
        <f>IFERROR(_xlfn.XLOOKUP($B7140,'Ownership Metrics'!$A:$A,'Ownership Metrics'!$C:$C),"")</f>
        <v>760</v>
      </c>
      <c r="O7140" s="29">
        <f>IFERROR(_xlfn.XLOOKUP($B7140,'Ownership Metrics'!$A:$A,'Ownership Metrics'!$D:$D),"")</f>
        <v>14.42</v>
      </c>
      <c r="P7140" s="29">
        <f>IFERROR(_xlfn.XLOOKUP($B7140,'Ownership Metrics'!$A:$A,'Ownership Metrics'!$E:$E),"")</f>
        <v>36.9</v>
      </c>
      <c r="Q7140" s="30">
        <f>IFERROR(_xlfn.XLOOKUP($B7140,'Ownership Metrics'!$A:$A,'Ownership Metrics'!$F:$F),"")</f>
        <v>7</v>
      </c>
      <c r="R7140" s="30">
        <f>IFERROR(_xlfn.XLOOKUP($B7140,'Ownership Metrics'!$A:$A,'Ownership Metrics'!$G:$G),"")</f>
        <v>30</v>
      </c>
      <c r="S7140" s="27" t="str">
        <f>IFERROR(_xlfn.XLOOKUP($B7140,'Ownership Metrics'!$A:$A,'Ownership Metrics'!$H:$H),"")</f>
        <v>Tersebar</v>
      </c>
      <c r="T7140" s="27" t="str">
        <f>IFERROR(_xlfn.XLOOKUP($B7140,'Ownership Metrics'!$A:$A,'Ownership Metrics'!$I:$I),"")</f>
        <v>Sedang</v>
      </c>
      <c r="U7140" s="27">
        <f>IF(COUNTIFS($B$2:$B7140,$B7140,$D$2:$D7140,$D7140)=1,1,0)</f>
        <v>1</v>
      </c>
      <c r="V7140" s="27">
        <f t="shared" si="334"/>
        <v>14.42</v>
      </c>
      <c r="W7140" s="27">
        <f t="shared" si="335"/>
        <v>1</v>
      </c>
      <c r="X7140" s="27">
        <f t="shared" si="333"/>
        <v>14.419999285999999</v>
      </c>
    </row>
    <row r="7141" spans="1:24" x14ac:dyDescent="0.25">
      <c r="A7141" s="26">
        <v>46265</v>
      </c>
      <c r="B7141" s="27" t="s">
        <v>11103</v>
      </c>
      <c r="C7141" s="27" t="s">
        <v>7193</v>
      </c>
      <c r="D7141" s="27" t="s">
        <v>7196</v>
      </c>
      <c r="E7141" s="27" t="s">
        <v>35</v>
      </c>
      <c r="F7141" s="27" t="s">
        <v>23</v>
      </c>
      <c r="G7141" s="27" t="s">
        <v>36</v>
      </c>
      <c r="H7141" s="27" t="s">
        <v>36</v>
      </c>
      <c r="I7141" s="28">
        <v>0</v>
      </c>
      <c r="J7141" s="28">
        <v>2416000000</v>
      </c>
      <c r="K7141" s="28">
        <v>2416000000</v>
      </c>
      <c r="L7141" s="29">
        <v>9.57</v>
      </c>
      <c r="M7141" s="29">
        <f>IFERROR(_xlfn.XLOOKUP($B7141,'Ownership Metrics'!$A:$A,'Ownership Metrics'!$B:$B),"")</f>
        <v>29.49</v>
      </c>
      <c r="N7141" s="28">
        <f>IFERROR(_xlfn.XLOOKUP($B7141,'Ownership Metrics'!$A:$A,'Ownership Metrics'!$C:$C),"")</f>
        <v>760</v>
      </c>
      <c r="O7141" s="29">
        <f>IFERROR(_xlfn.XLOOKUP($B7141,'Ownership Metrics'!$A:$A,'Ownership Metrics'!$D:$D),"")</f>
        <v>14.42</v>
      </c>
      <c r="P7141" s="29">
        <f>IFERROR(_xlfn.XLOOKUP($B7141,'Ownership Metrics'!$A:$A,'Ownership Metrics'!$E:$E),"")</f>
        <v>36.9</v>
      </c>
      <c r="Q7141" s="30">
        <f>IFERROR(_xlfn.XLOOKUP($B7141,'Ownership Metrics'!$A:$A,'Ownership Metrics'!$F:$F),"")</f>
        <v>7</v>
      </c>
      <c r="R7141" s="30">
        <f>IFERROR(_xlfn.XLOOKUP($B7141,'Ownership Metrics'!$A:$A,'Ownership Metrics'!$G:$G),"")</f>
        <v>30</v>
      </c>
      <c r="S7141" s="27" t="str">
        <f>IFERROR(_xlfn.XLOOKUP($B7141,'Ownership Metrics'!$A:$A,'Ownership Metrics'!$H:$H),"")</f>
        <v>Tersebar</v>
      </c>
      <c r="T7141" s="27" t="str">
        <f>IFERROR(_xlfn.XLOOKUP($B7141,'Ownership Metrics'!$A:$A,'Ownership Metrics'!$I:$I),"")</f>
        <v>Sedang</v>
      </c>
      <c r="U7141" s="27">
        <f>IF(COUNTIFS($B$2:$B7141,$B7141,$D$2:$D7141,$D7141)=1,1,0)</f>
        <v>1</v>
      </c>
      <c r="V7141" s="27">
        <f t="shared" si="334"/>
        <v>9.57</v>
      </c>
      <c r="W7141" s="27">
        <f t="shared" si="335"/>
        <v>5</v>
      </c>
      <c r="X7141" s="27">
        <f t="shared" si="333"/>
        <v>9.5699992858999998</v>
      </c>
    </row>
    <row r="7142" spans="1:24" x14ac:dyDescent="0.25">
      <c r="A7142" s="26">
        <v>46265</v>
      </c>
      <c r="B7142" s="27" t="s">
        <v>11103</v>
      </c>
      <c r="C7142" s="27" t="s">
        <v>7193</v>
      </c>
      <c r="D7142" s="27" t="s">
        <v>7197</v>
      </c>
      <c r="E7142" s="27" t="s">
        <v>35</v>
      </c>
      <c r="F7142" s="27" t="s">
        <v>23</v>
      </c>
      <c r="G7142" s="27" t="s">
        <v>36</v>
      </c>
      <c r="H7142" s="27" t="s">
        <v>24</v>
      </c>
      <c r="I7142" s="28">
        <v>3113992000</v>
      </c>
      <c r="J7142" s="28">
        <v>0</v>
      </c>
      <c r="K7142" s="28">
        <v>3113992000</v>
      </c>
      <c r="L7142" s="29">
        <v>12.33</v>
      </c>
      <c r="M7142" s="29">
        <f>IFERROR(_xlfn.XLOOKUP($B7142,'Ownership Metrics'!$A:$A,'Ownership Metrics'!$B:$B),"")</f>
        <v>29.49</v>
      </c>
      <c r="N7142" s="28">
        <f>IFERROR(_xlfn.XLOOKUP($B7142,'Ownership Metrics'!$A:$A,'Ownership Metrics'!$C:$C),"")</f>
        <v>760</v>
      </c>
      <c r="O7142" s="29">
        <f>IFERROR(_xlfn.XLOOKUP($B7142,'Ownership Metrics'!$A:$A,'Ownership Metrics'!$D:$D),"")</f>
        <v>14.42</v>
      </c>
      <c r="P7142" s="29">
        <f>IFERROR(_xlfn.XLOOKUP($B7142,'Ownership Metrics'!$A:$A,'Ownership Metrics'!$E:$E),"")</f>
        <v>36.9</v>
      </c>
      <c r="Q7142" s="30">
        <f>IFERROR(_xlfn.XLOOKUP($B7142,'Ownership Metrics'!$A:$A,'Ownership Metrics'!$F:$F),"")</f>
        <v>7</v>
      </c>
      <c r="R7142" s="30">
        <f>IFERROR(_xlfn.XLOOKUP($B7142,'Ownership Metrics'!$A:$A,'Ownership Metrics'!$G:$G),"")</f>
        <v>30</v>
      </c>
      <c r="S7142" s="27" t="str">
        <f>IFERROR(_xlfn.XLOOKUP($B7142,'Ownership Metrics'!$A:$A,'Ownership Metrics'!$H:$H),"")</f>
        <v>Tersebar</v>
      </c>
      <c r="T7142" s="27" t="str">
        <f>IFERROR(_xlfn.XLOOKUP($B7142,'Ownership Metrics'!$A:$A,'Ownership Metrics'!$I:$I),"")</f>
        <v>Sedang</v>
      </c>
      <c r="U7142" s="27">
        <f>IF(COUNTIFS($B$2:$B7142,$B7142,$D$2:$D7142,$D7142)=1,1,0)</f>
        <v>1</v>
      </c>
      <c r="V7142" s="27">
        <f t="shared" si="334"/>
        <v>12.33</v>
      </c>
      <c r="W7142" s="27">
        <f t="shared" si="335"/>
        <v>2</v>
      </c>
      <c r="X7142" s="27">
        <f t="shared" si="333"/>
        <v>12.3299992858</v>
      </c>
    </row>
    <row r="7143" spans="1:24" x14ac:dyDescent="0.25">
      <c r="A7143" s="26">
        <v>46265</v>
      </c>
      <c r="B7143" s="27" t="s">
        <v>11103</v>
      </c>
      <c r="C7143" s="27" t="s">
        <v>7193</v>
      </c>
      <c r="D7143" s="27" t="s">
        <v>7198</v>
      </c>
      <c r="E7143" s="27" t="s">
        <v>35</v>
      </c>
      <c r="F7143" s="27" t="s">
        <v>23</v>
      </c>
      <c r="G7143" s="27" t="s">
        <v>36</v>
      </c>
      <c r="H7143" s="27" t="s">
        <v>24</v>
      </c>
      <c r="I7143" s="28">
        <v>2562000000</v>
      </c>
      <c r="J7143" s="28">
        <v>0</v>
      </c>
      <c r="K7143" s="28">
        <v>2562000000</v>
      </c>
      <c r="L7143" s="29">
        <v>10.15</v>
      </c>
      <c r="M7143" s="29">
        <f>IFERROR(_xlfn.XLOOKUP($B7143,'Ownership Metrics'!$A:$A,'Ownership Metrics'!$B:$B),"")</f>
        <v>29.49</v>
      </c>
      <c r="N7143" s="28">
        <f>IFERROR(_xlfn.XLOOKUP($B7143,'Ownership Metrics'!$A:$A,'Ownership Metrics'!$C:$C),"")</f>
        <v>760</v>
      </c>
      <c r="O7143" s="29">
        <f>IFERROR(_xlfn.XLOOKUP($B7143,'Ownership Metrics'!$A:$A,'Ownership Metrics'!$D:$D),"")</f>
        <v>14.42</v>
      </c>
      <c r="P7143" s="29">
        <f>IFERROR(_xlfn.XLOOKUP($B7143,'Ownership Metrics'!$A:$A,'Ownership Metrics'!$E:$E),"")</f>
        <v>36.9</v>
      </c>
      <c r="Q7143" s="30">
        <f>IFERROR(_xlfn.XLOOKUP($B7143,'Ownership Metrics'!$A:$A,'Ownership Metrics'!$F:$F),"")</f>
        <v>7</v>
      </c>
      <c r="R7143" s="30">
        <f>IFERROR(_xlfn.XLOOKUP($B7143,'Ownership Metrics'!$A:$A,'Ownership Metrics'!$G:$G),"")</f>
        <v>30</v>
      </c>
      <c r="S7143" s="27" t="str">
        <f>IFERROR(_xlfn.XLOOKUP($B7143,'Ownership Metrics'!$A:$A,'Ownership Metrics'!$H:$H),"")</f>
        <v>Tersebar</v>
      </c>
      <c r="T7143" s="27" t="str">
        <f>IFERROR(_xlfn.XLOOKUP($B7143,'Ownership Metrics'!$A:$A,'Ownership Metrics'!$I:$I),"")</f>
        <v>Sedang</v>
      </c>
      <c r="U7143" s="27">
        <f>IF(COUNTIFS($B$2:$B7143,$B7143,$D$2:$D7143,$D7143)=1,1,0)</f>
        <v>1</v>
      </c>
      <c r="V7143" s="27">
        <f t="shared" si="334"/>
        <v>10.15</v>
      </c>
      <c r="W7143" s="27">
        <f t="shared" si="335"/>
        <v>3</v>
      </c>
      <c r="X7143" s="27">
        <f t="shared" si="333"/>
        <v>10.1499992857</v>
      </c>
    </row>
    <row r="7144" spans="1:24" x14ac:dyDescent="0.25">
      <c r="A7144" s="26">
        <v>46265</v>
      </c>
      <c r="B7144" s="27" t="s">
        <v>11103</v>
      </c>
      <c r="C7144" s="27" t="s">
        <v>7193</v>
      </c>
      <c r="D7144" s="27" t="s">
        <v>7199</v>
      </c>
      <c r="E7144" s="27" t="s">
        <v>35</v>
      </c>
      <c r="F7144" s="27" t="s">
        <v>23</v>
      </c>
      <c r="G7144" s="27" t="s">
        <v>36</v>
      </c>
      <c r="H7144" s="27" t="s">
        <v>24</v>
      </c>
      <c r="I7144" s="28">
        <v>2314000000</v>
      </c>
      <c r="J7144" s="28">
        <v>0</v>
      </c>
      <c r="K7144" s="28">
        <v>2314000000</v>
      </c>
      <c r="L7144" s="29">
        <v>9.16</v>
      </c>
      <c r="M7144" s="29">
        <f>IFERROR(_xlfn.XLOOKUP($B7144,'Ownership Metrics'!$A:$A,'Ownership Metrics'!$B:$B),"")</f>
        <v>29.49</v>
      </c>
      <c r="N7144" s="28">
        <f>IFERROR(_xlfn.XLOOKUP($B7144,'Ownership Metrics'!$A:$A,'Ownership Metrics'!$C:$C),"")</f>
        <v>760</v>
      </c>
      <c r="O7144" s="29">
        <f>IFERROR(_xlfn.XLOOKUP($B7144,'Ownership Metrics'!$A:$A,'Ownership Metrics'!$D:$D),"")</f>
        <v>14.42</v>
      </c>
      <c r="P7144" s="29">
        <f>IFERROR(_xlfn.XLOOKUP($B7144,'Ownership Metrics'!$A:$A,'Ownership Metrics'!$E:$E),"")</f>
        <v>36.9</v>
      </c>
      <c r="Q7144" s="30">
        <f>IFERROR(_xlfn.XLOOKUP($B7144,'Ownership Metrics'!$A:$A,'Ownership Metrics'!$F:$F),"")</f>
        <v>7</v>
      </c>
      <c r="R7144" s="30">
        <f>IFERROR(_xlfn.XLOOKUP($B7144,'Ownership Metrics'!$A:$A,'Ownership Metrics'!$G:$G),"")</f>
        <v>30</v>
      </c>
      <c r="S7144" s="27" t="str">
        <f>IFERROR(_xlfn.XLOOKUP($B7144,'Ownership Metrics'!$A:$A,'Ownership Metrics'!$H:$H),"")</f>
        <v>Tersebar</v>
      </c>
      <c r="T7144" s="27" t="str">
        <f>IFERROR(_xlfn.XLOOKUP($B7144,'Ownership Metrics'!$A:$A,'Ownership Metrics'!$I:$I),"")</f>
        <v>Sedang</v>
      </c>
      <c r="U7144" s="27">
        <f>IF(COUNTIFS($B$2:$B7144,$B7144,$D$2:$D7144,$D7144)=1,1,0)</f>
        <v>1</v>
      </c>
      <c r="V7144" s="27">
        <f t="shared" si="334"/>
        <v>9.16</v>
      </c>
      <c r="W7144" s="27">
        <f t="shared" si="335"/>
        <v>6</v>
      </c>
      <c r="X7144" s="27">
        <f t="shared" si="333"/>
        <v>9.1599992855999997</v>
      </c>
    </row>
    <row r="7145" spans="1:24" x14ac:dyDescent="0.25">
      <c r="A7145" s="26">
        <v>46265</v>
      </c>
      <c r="B7145" s="27" t="s">
        <v>11104</v>
      </c>
      <c r="C7145" s="27" t="s">
        <v>7201</v>
      </c>
      <c r="D7145" s="27" t="s">
        <v>7202</v>
      </c>
      <c r="E7145" s="27" t="s">
        <v>22</v>
      </c>
      <c r="F7145" s="27" t="s">
        <v>23</v>
      </c>
      <c r="G7145" s="27"/>
      <c r="H7145" s="27" t="s">
        <v>24</v>
      </c>
      <c r="I7145" s="28">
        <v>38271478</v>
      </c>
      <c r="J7145" s="28">
        <v>0</v>
      </c>
      <c r="K7145" s="28">
        <v>38271478</v>
      </c>
      <c r="L7145" s="29">
        <v>4.4000000000000004</v>
      </c>
      <c r="M7145" s="29">
        <f>IFERROR(_xlfn.XLOOKUP($B7145,'Ownership Metrics'!$A:$A,'Ownership Metrics'!$B:$B),"")</f>
        <v>1.77</v>
      </c>
      <c r="N7145" s="28">
        <f>IFERROR(_xlfn.XLOOKUP($B7145,'Ownership Metrics'!$A:$A,'Ownership Metrics'!$C:$C),"")</f>
        <v>2152</v>
      </c>
      <c r="O7145" s="29">
        <f>IFERROR(_xlfn.XLOOKUP($B7145,'Ownership Metrics'!$A:$A,'Ownership Metrics'!$D:$D),"")</f>
        <v>35.92</v>
      </c>
      <c r="P7145" s="29">
        <f>IFERROR(_xlfn.XLOOKUP($B7145,'Ownership Metrics'!$A:$A,'Ownership Metrics'!$E:$E),"")</f>
        <v>71.78</v>
      </c>
      <c r="Q7145" s="30">
        <f>IFERROR(_xlfn.XLOOKUP($B7145,'Ownership Metrics'!$A:$A,'Ownership Metrics'!$F:$F),"")</f>
        <v>8</v>
      </c>
      <c r="R7145" s="30">
        <f>IFERROR(_xlfn.XLOOKUP($B7145,'Ownership Metrics'!$A:$A,'Ownership Metrics'!$G:$G),"")</f>
        <v>47</v>
      </c>
      <c r="S7145" s="27" t="str">
        <f>IFERROR(_xlfn.XLOOKUP($B7145,'Ownership Metrics'!$A:$A,'Ownership Metrics'!$H:$H),"")</f>
        <v>Terkonsentrasi</v>
      </c>
      <c r="T7145" s="27" t="str">
        <f>IFERROR(_xlfn.XLOOKUP($B7145,'Ownership Metrics'!$A:$A,'Ownership Metrics'!$I:$I),"")</f>
        <v>Sedang</v>
      </c>
      <c r="U7145" s="27">
        <f>IF(COUNTIFS($B$2:$B7145,$B7145,$D$2:$D7145,$D7145)=1,1,0)</f>
        <v>1</v>
      </c>
      <c r="V7145" s="27">
        <f t="shared" si="334"/>
        <v>4.4000000000000004</v>
      </c>
      <c r="W7145" s="27">
        <f t="shared" si="335"/>
        <v>7</v>
      </c>
      <c r="X7145" s="27">
        <f t="shared" si="333"/>
        <v>4.3999992855000007</v>
      </c>
    </row>
    <row r="7146" spans="1:24" x14ac:dyDescent="0.25">
      <c r="A7146" s="26">
        <v>46265</v>
      </c>
      <c r="B7146" s="27" t="s">
        <v>11104</v>
      </c>
      <c r="C7146" s="27" t="s">
        <v>7201</v>
      </c>
      <c r="D7146" s="27" t="s">
        <v>1284</v>
      </c>
      <c r="E7146" s="27" t="s">
        <v>22</v>
      </c>
      <c r="F7146" s="27" t="s">
        <v>23</v>
      </c>
      <c r="G7146" s="27"/>
      <c r="H7146" s="27" t="s">
        <v>24</v>
      </c>
      <c r="I7146" s="28">
        <v>205797000</v>
      </c>
      <c r="J7146" s="28">
        <v>0</v>
      </c>
      <c r="K7146" s="28">
        <v>205797000</v>
      </c>
      <c r="L7146" s="29">
        <v>23.65</v>
      </c>
      <c r="M7146" s="29">
        <f>IFERROR(_xlfn.XLOOKUP($B7146,'Ownership Metrics'!$A:$A,'Ownership Metrics'!$B:$B),"")</f>
        <v>1.77</v>
      </c>
      <c r="N7146" s="28">
        <f>IFERROR(_xlfn.XLOOKUP($B7146,'Ownership Metrics'!$A:$A,'Ownership Metrics'!$C:$C),"")</f>
        <v>2152</v>
      </c>
      <c r="O7146" s="29">
        <f>IFERROR(_xlfn.XLOOKUP($B7146,'Ownership Metrics'!$A:$A,'Ownership Metrics'!$D:$D),"")</f>
        <v>35.92</v>
      </c>
      <c r="P7146" s="29">
        <f>IFERROR(_xlfn.XLOOKUP($B7146,'Ownership Metrics'!$A:$A,'Ownership Metrics'!$E:$E),"")</f>
        <v>71.78</v>
      </c>
      <c r="Q7146" s="30">
        <f>IFERROR(_xlfn.XLOOKUP($B7146,'Ownership Metrics'!$A:$A,'Ownership Metrics'!$F:$F),"")</f>
        <v>8</v>
      </c>
      <c r="R7146" s="30">
        <f>IFERROR(_xlfn.XLOOKUP($B7146,'Ownership Metrics'!$A:$A,'Ownership Metrics'!$G:$G),"")</f>
        <v>47</v>
      </c>
      <c r="S7146" s="27" t="str">
        <f>IFERROR(_xlfn.XLOOKUP($B7146,'Ownership Metrics'!$A:$A,'Ownership Metrics'!$H:$H),"")</f>
        <v>Terkonsentrasi</v>
      </c>
      <c r="T7146" s="27" t="str">
        <f>IFERROR(_xlfn.XLOOKUP($B7146,'Ownership Metrics'!$A:$A,'Ownership Metrics'!$I:$I),"")</f>
        <v>Sedang</v>
      </c>
      <c r="U7146" s="27">
        <f>IF(COUNTIFS($B$2:$B7146,$B7146,$D$2:$D7146,$D7146)=1,1,0)</f>
        <v>1</v>
      </c>
      <c r="V7146" s="27">
        <f t="shared" si="334"/>
        <v>23.65</v>
      </c>
      <c r="W7146" s="27">
        <f t="shared" si="335"/>
        <v>2</v>
      </c>
      <c r="X7146" s="27">
        <f t="shared" si="333"/>
        <v>23.6499992854</v>
      </c>
    </row>
    <row r="7147" spans="1:24" x14ac:dyDescent="0.25">
      <c r="A7147" s="26">
        <v>46265</v>
      </c>
      <c r="B7147" s="27" t="s">
        <v>11104</v>
      </c>
      <c r="C7147" s="27" t="s">
        <v>7201</v>
      </c>
      <c r="D7147" s="27" t="s">
        <v>7203</v>
      </c>
      <c r="E7147" s="27" t="s">
        <v>22</v>
      </c>
      <c r="F7147" s="27" t="s">
        <v>23</v>
      </c>
      <c r="G7147" s="27"/>
      <c r="H7147" s="27" t="s">
        <v>24</v>
      </c>
      <c r="I7147" s="28">
        <v>36900000</v>
      </c>
      <c r="J7147" s="28">
        <v>0</v>
      </c>
      <c r="K7147" s="28">
        <v>36900000</v>
      </c>
      <c r="L7147" s="29">
        <v>4.24</v>
      </c>
      <c r="M7147" s="29">
        <f>IFERROR(_xlfn.XLOOKUP($B7147,'Ownership Metrics'!$A:$A,'Ownership Metrics'!$B:$B),"")</f>
        <v>1.77</v>
      </c>
      <c r="N7147" s="28">
        <f>IFERROR(_xlfn.XLOOKUP($B7147,'Ownership Metrics'!$A:$A,'Ownership Metrics'!$C:$C),"")</f>
        <v>2152</v>
      </c>
      <c r="O7147" s="29">
        <f>IFERROR(_xlfn.XLOOKUP($B7147,'Ownership Metrics'!$A:$A,'Ownership Metrics'!$D:$D),"")</f>
        <v>35.92</v>
      </c>
      <c r="P7147" s="29">
        <f>IFERROR(_xlfn.XLOOKUP($B7147,'Ownership Metrics'!$A:$A,'Ownership Metrics'!$E:$E),"")</f>
        <v>71.78</v>
      </c>
      <c r="Q7147" s="30">
        <f>IFERROR(_xlfn.XLOOKUP($B7147,'Ownership Metrics'!$A:$A,'Ownership Metrics'!$F:$F),"")</f>
        <v>8</v>
      </c>
      <c r="R7147" s="30">
        <f>IFERROR(_xlfn.XLOOKUP($B7147,'Ownership Metrics'!$A:$A,'Ownership Metrics'!$G:$G),"")</f>
        <v>47</v>
      </c>
      <c r="S7147" s="27" t="str">
        <f>IFERROR(_xlfn.XLOOKUP($B7147,'Ownership Metrics'!$A:$A,'Ownership Metrics'!$H:$H),"")</f>
        <v>Terkonsentrasi</v>
      </c>
      <c r="T7147" s="27" t="str">
        <f>IFERROR(_xlfn.XLOOKUP($B7147,'Ownership Metrics'!$A:$A,'Ownership Metrics'!$I:$I),"")</f>
        <v>Sedang</v>
      </c>
      <c r="U7147" s="27">
        <f>IF(COUNTIFS($B$2:$B7147,$B7147,$D$2:$D7147,$D7147)=1,1,0)</f>
        <v>1</v>
      </c>
      <c r="V7147" s="27">
        <f t="shared" si="334"/>
        <v>4.24</v>
      </c>
      <c r="W7147" s="27">
        <f t="shared" si="335"/>
        <v>8</v>
      </c>
      <c r="X7147" s="27">
        <f t="shared" si="333"/>
        <v>4.2399992853000006</v>
      </c>
    </row>
    <row r="7148" spans="1:24" x14ac:dyDescent="0.25">
      <c r="A7148" s="26">
        <v>46265</v>
      </c>
      <c r="B7148" s="27" t="s">
        <v>11104</v>
      </c>
      <c r="C7148" s="27" t="s">
        <v>7201</v>
      </c>
      <c r="D7148" s="27" t="s">
        <v>7204</v>
      </c>
      <c r="E7148" s="27" t="s">
        <v>35</v>
      </c>
      <c r="F7148" s="27" t="s">
        <v>23</v>
      </c>
      <c r="G7148" s="27" t="s">
        <v>36</v>
      </c>
      <c r="H7148" s="27" t="s">
        <v>24</v>
      </c>
      <c r="I7148" s="28">
        <v>2945900</v>
      </c>
      <c r="J7148" s="28">
        <v>71650000</v>
      </c>
      <c r="K7148" s="28">
        <v>74595900</v>
      </c>
      <c r="L7148" s="29">
        <v>8.57</v>
      </c>
      <c r="M7148" s="29">
        <f>IFERROR(_xlfn.XLOOKUP($B7148,'Ownership Metrics'!$A:$A,'Ownership Metrics'!$B:$B),"")</f>
        <v>1.77</v>
      </c>
      <c r="N7148" s="28">
        <f>IFERROR(_xlfn.XLOOKUP($B7148,'Ownership Metrics'!$A:$A,'Ownership Metrics'!$C:$C),"")</f>
        <v>2152</v>
      </c>
      <c r="O7148" s="29">
        <f>IFERROR(_xlfn.XLOOKUP($B7148,'Ownership Metrics'!$A:$A,'Ownership Metrics'!$D:$D),"")</f>
        <v>35.92</v>
      </c>
      <c r="P7148" s="29">
        <f>IFERROR(_xlfn.XLOOKUP($B7148,'Ownership Metrics'!$A:$A,'Ownership Metrics'!$E:$E),"")</f>
        <v>71.78</v>
      </c>
      <c r="Q7148" s="30">
        <f>IFERROR(_xlfn.XLOOKUP($B7148,'Ownership Metrics'!$A:$A,'Ownership Metrics'!$F:$F),"")</f>
        <v>8</v>
      </c>
      <c r="R7148" s="30">
        <f>IFERROR(_xlfn.XLOOKUP($B7148,'Ownership Metrics'!$A:$A,'Ownership Metrics'!$G:$G),"")</f>
        <v>47</v>
      </c>
      <c r="S7148" s="27" t="str">
        <f>IFERROR(_xlfn.XLOOKUP($B7148,'Ownership Metrics'!$A:$A,'Ownership Metrics'!$H:$H),"")</f>
        <v>Terkonsentrasi</v>
      </c>
      <c r="T7148" s="27" t="str">
        <f>IFERROR(_xlfn.XLOOKUP($B7148,'Ownership Metrics'!$A:$A,'Ownership Metrics'!$I:$I),"")</f>
        <v>Sedang</v>
      </c>
      <c r="U7148" s="27">
        <f>IF(COUNTIFS($B$2:$B7148,$B7148,$D$2:$D7148,$D7148)=1,1,0)</f>
        <v>1</v>
      </c>
      <c r="V7148" s="27">
        <f t="shared" si="334"/>
        <v>8.57</v>
      </c>
      <c r="W7148" s="27">
        <f t="shared" si="335"/>
        <v>4</v>
      </c>
      <c r="X7148" s="27">
        <f t="shared" si="333"/>
        <v>8.5699992851999998</v>
      </c>
    </row>
    <row r="7149" spans="1:24" x14ac:dyDescent="0.25">
      <c r="A7149" s="26">
        <v>46265</v>
      </c>
      <c r="B7149" s="27" t="s">
        <v>11104</v>
      </c>
      <c r="C7149" s="27" t="s">
        <v>7201</v>
      </c>
      <c r="D7149" s="27" t="s">
        <v>5302</v>
      </c>
      <c r="E7149" s="27" t="s">
        <v>35</v>
      </c>
      <c r="F7149" s="27" t="s">
        <v>23</v>
      </c>
      <c r="G7149" s="27" t="s">
        <v>36</v>
      </c>
      <c r="H7149" s="27" t="s">
        <v>24</v>
      </c>
      <c r="I7149" s="28">
        <v>992500</v>
      </c>
      <c r="J7149" s="28">
        <v>37500000</v>
      </c>
      <c r="K7149" s="28">
        <v>38492500</v>
      </c>
      <c r="L7149" s="29">
        <v>4.42</v>
      </c>
      <c r="M7149" s="29">
        <f>IFERROR(_xlfn.XLOOKUP($B7149,'Ownership Metrics'!$A:$A,'Ownership Metrics'!$B:$B),"")</f>
        <v>1.77</v>
      </c>
      <c r="N7149" s="28">
        <f>IFERROR(_xlfn.XLOOKUP($B7149,'Ownership Metrics'!$A:$A,'Ownership Metrics'!$C:$C),"")</f>
        <v>2152</v>
      </c>
      <c r="O7149" s="29">
        <f>IFERROR(_xlfn.XLOOKUP($B7149,'Ownership Metrics'!$A:$A,'Ownership Metrics'!$D:$D),"")</f>
        <v>35.92</v>
      </c>
      <c r="P7149" s="29">
        <f>IFERROR(_xlfn.XLOOKUP($B7149,'Ownership Metrics'!$A:$A,'Ownership Metrics'!$E:$E),"")</f>
        <v>71.78</v>
      </c>
      <c r="Q7149" s="30">
        <f>IFERROR(_xlfn.XLOOKUP($B7149,'Ownership Metrics'!$A:$A,'Ownership Metrics'!$F:$F),"")</f>
        <v>8</v>
      </c>
      <c r="R7149" s="30">
        <f>IFERROR(_xlfn.XLOOKUP($B7149,'Ownership Metrics'!$A:$A,'Ownership Metrics'!$G:$G),"")</f>
        <v>47</v>
      </c>
      <c r="S7149" s="27" t="str">
        <f>IFERROR(_xlfn.XLOOKUP($B7149,'Ownership Metrics'!$A:$A,'Ownership Metrics'!$H:$H),"")</f>
        <v>Terkonsentrasi</v>
      </c>
      <c r="T7149" s="27" t="str">
        <f>IFERROR(_xlfn.XLOOKUP($B7149,'Ownership Metrics'!$A:$A,'Ownership Metrics'!$I:$I),"")</f>
        <v>Sedang</v>
      </c>
      <c r="U7149" s="27">
        <f>IF(COUNTIFS($B$2:$B7149,$B7149,$D$2:$D7149,$D7149)=1,1,0)</f>
        <v>1</v>
      </c>
      <c r="V7149" s="27">
        <f t="shared" si="334"/>
        <v>4.42</v>
      </c>
      <c r="W7149" s="27">
        <f t="shared" si="335"/>
        <v>6</v>
      </c>
      <c r="X7149" s="27">
        <f t="shared" si="333"/>
        <v>4.4199992851000003</v>
      </c>
    </row>
    <row r="7150" spans="1:24" x14ac:dyDescent="0.25">
      <c r="A7150" s="26">
        <v>46265</v>
      </c>
      <c r="B7150" s="27" t="s">
        <v>11104</v>
      </c>
      <c r="C7150" s="27" t="s">
        <v>7201</v>
      </c>
      <c r="D7150" s="27" t="s">
        <v>7205</v>
      </c>
      <c r="E7150" s="27" t="s">
        <v>35</v>
      </c>
      <c r="F7150" s="27" t="s">
        <v>23</v>
      </c>
      <c r="G7150" s="27" t="s">
        <v>36</v>
      </c>
      <c r="H7150" s="27" t="s">
        <v>24</v>
      </c>
      <c r="I7150" s="28">
        <v>11380000</v>
      </c>
      <c r="J7150" s="28">
        <v>301150000</v>
      </c>
      <c r="K7150" s="28">
        <v>312530000</v>
      </c>
      <c r="L7150" s="29">
        <v>35.92</v>
      </c>
      <c r="M7150" s="29">
        <f>IFERROR(_xlfn.XLOOKUP($B7150,'Ownership Metrics'!$A:$A,'Ownership Metrics'!$B:$B),"")</f>
        <v>1.77</v>
      </c>
      <c r="N7150" s="28">
        <f>IFERROR(_xlfn.XLOOKUP($B7150,'Ownership Metrics'!$A:$A,'Ownership Metrics'!$C:$C),"")</f>
        <v>2152</v>
      </c>
      <c r="O7150" s="29">
        <f>IFERROR(_xlfn.XLOOKUP($B7150,'Ownership Metrics'!$A:$A,'Ownership Metrics'!$D:$D),"")</f>
        <v>35.92</v>
      </c>
      <c r="P7150" s="29">
        <f>IFERROR(_xlfn.XLOOKUP($B7150,'Ownership Metrics'!$A:$A,'Ownership Metrics'!$E:$E),"")</f>
        <v>71.78</v>
      </c>
      <c r="Q7150" s="30">
        <f>IFERROR(_xlfn.XLOOKUP($B7150,'Ownership Metrics'!$A:$A,'Ownership Metrics'!$F:$F),"")</f>
        <v>8</v>
      </c>
      <c r="R7150" s="30">
        <f>IFERROR(_xlfn.XLOOKUP($B7150,'Ownership Metrics'!$A:$A,'Ownership Metrics'!$G:$G),"")</f>
        <v>47</v>
      </c>
      <c r="S7150" s="27" t="str">
        <f>IFERROR(_xlfn.XLOOKUP($B7150,'Ownership Metrics'!$A:$A,'Ownership Metrics'!$H:$H),"")</f>
        <v>Terkonsentrasi</v>
      </c>
      <c r="T7150" s="27" t="str">
        <f>IFERROR(_xlfn.XLOOKUP($B7150,'Ownership Metrics'!$A:$A,'Ownership Metrics'!$I:$I),"")</f>
        <v>Sedang</v>
      </c>
      <c r="U7150" s="27">
        <f>IF(COUNTIFS($B$2:$B7150,$B7150,$D$2:$D7150,$D7150)=1,1,0)</f>
        <v>1</v>
      </c>
      <c r="V7150" s="27">
        <f t="shared" si="334"/>
        <v>35.92</v>
      </c>
      <c r="W7150" s="27">
        <f t="shared" si="335"/>
        <v>1</v>
      </c>
      <c r="X7150" s="27">
        <f t="shared" si="333"/>
        <v>35.919999285000003</v>
      </c>
    </row>
    <row r="7151" spans="1:24" x14ac:dyDescent="0.25">
      <c r="A7151" s="26">
        <v>46265</v>
      </c>
      <c r="B7151" s="27" t="s">
        <v>11104</v>
      </c>
      <c r="C7151" s="27" t="s">
        <v>7201</v>
      </c>
      <c r="D7151" s="27" t="s">
        <v>7206</v>
      </c>
      <c r="E7151" s="27" t="s">
        <v>35</v>
      </c>
      <c r="F7151" s="27" t="s">
        <v>23</v>
      </c>
      <c r="G7151" s="27" t="s">
        <v>36</v>
      </c>
      <c r="H7151" s="27" t="s">
        <v>24</v>
      </c>
      <c r="I7151" s="28">
        <v>0</v>
      </c>
      <c r="J7151" s="28">
        <v>106225000</v>
      </c>
      <c r="K7151" s="28">
        <v>106225000</v>
      </c>
      <c r="L7151" s="29">
        <v>12.21</v>
      </c>
      <c r="M7151" s="29">
        <f>IFERROR(_xlfn.XLOOKUP($B7151,'Ownership Metrics'!$A:$A,'Ownership Metrics'!$B:$B),"")</f>
        <v>1.77</v>
      </c>
      <c r="N7151" s="28">
        <f>IFERROR(_xlfn.XLOOKUP($B7151,'Ownership Metrics'!$A:$A,'Ownership Metrics'!$C:$C),"")</f>
        <v>2152</v>
      </c>
      <c r="O7151" s="29">
        <f>IFERROR(_xlfn.XLOOKUP($B7151,'Ownership Metrics'!$A:$A,'Ownership Metrics'!$D:$D),"")</f>
        <v>35.92</v>
      </c>
      <c r="P7151" s="29">
        <f>IFERROR(_xlfn.XLOOKUP($B7151,'Ownership Metrics'!$A:$A,'Ownership Metrics'!$E:$E),"")</f>
        <v>71.78</v>
      </c>
      <c r="Q7151" s="30">
        <f>IFERROR(_xlfn.XLOOKUP($B7151,'Ownership Metrics'!$A:$A,'Ownership Metrics'!$F:$F),"")</f>
        <v>8</v>
      </c>
      <c r="R7151" s="30">
        <f>IFERROR(_xlfn.XLOOKUP($B7151,'Ownership Metrics'!$A:$A,'Ownership Metrics'!$G:$G),"")</f>
        <v>47</v>
      </c>
      <c r="S7151" s="27" t="str">
        <f>IFERROR(_xlfn.XLOOKUP($B7151,'Ownership Metrics'!$A:$A,'Ownership Metrics'!$H:$H),"")</f>
        <v>Terkonsentrasi</v>
      </c>
      <c r="T7151" s="27" t="str">
        <f>IFERROR(_xlfn.XLOOKUP($B7151,'Ownership Metrics'!$A:$A,'Ownership Metrics'!$I:$I),"")</f>
        <v>Sedang</v>
      </c>
      <c r="U7151" s="27">
        <f>IF(COUNTIFS($B$2:$B7151,$B7151,$D$2:$D7151,$D7151)=1,1,0)</f>
        <v>1</v>
      </c>
      <c r="V7151" s="27">
        <f t="shared" si="334"/>
        <v>12.21</v>
      </c>
      <c r="W7151" s="27">
        <f t="shared" si="335"/>
        <v>3</v>
      </c>
      <c r="X7151" s="27">
        <f t="shared" si="333"/>
        <v>12.2099992849</v>
      </c>
    </row>
    <row r="7152" spans="1:24" x14ac:dyDescent="0.25">
      <c r="A7152" s="26">
        <v>46265</v>
      </c>
      <c r="B7152" s="27" t="s">
        <v>11104</v>
      </c>
      <c r="C7152" s="27" t="s">
        <v>7201</v>
      </c>
      <c r="D7152" s="27" t="s">
        <v>147</v>
      </c>
      <c r="E7152" s="27" t="s">
        <v>67</v>
      </c>
      <c r="F7152" s="27" t="s">
        <v>32</v>
      </c>
      <c r="G7152" s="27"/>
      <c r="H7152" s="27" t="s">
        <v>64</v>
      </c>
      <c r="I7152" s="28">
        <v>41921200</v>
      </c>
      <c r="J7152" s="28">
        <v>0</v>
      </c>
      <c r="K7152" s="28">
        <v>41921200</v>
      </c>
      <c r="L7152" s="29">
        <v>4.82</v>
      </c>
      <c r="M7152" s="29">
        <f>IFERROR(_xlfn.XLOOKUP($B7152,'Ownership Metrics'!$A:$A,'Ownership Metrics'!$B:$B),"")</f>
        <v>1.77</v>
      </c>
      <c r="N7152" s="28">
        <f>IFERROR(_xlfn.XLOOKUP($B7152,'Ownership Metrics'!$A:$A,'Ownership Metrics'!$C:$C),"")</f>
        <v>2152</v>
      </c>
      <c r="O7152" s="29">
        <f>IFERROR(_xlfn.XLOOKUP($B7152,'Ownership Metrics'!$A:$A,'Ownership Metrics'!$D:$D),"")</f>
        <v>35.92</v>
      </c>
      <c r="P7152" s="29">
        <f>IFERROR(_xlfn.XLOOKUP($B7152,'Ownership Metrics'!$A:$A,'Ownership Metrics'!$E:$E),"")</f>
        <v>71.78</v>
      </c>
      <c r="Q7152" s="30">
        <f>IFERROR(_xlfn.XLOOKUP($B7152,'Ownership Metrics'!$A:$A,'Ownership Metrics'!$F:$F),"")</f>
        <v>8</v>
      </c>
      <c r="R7152" s="30">
        <f>IFERROR(_xlfn.XLOOKUP($B7152,'Ownership Metrics'!$A:$A,'Ownership Metrics'!$G:$G),"")</f>
        <v>47</v>
      </c>
      <c r="S7152" s="27" t="str">
        <f>IFERROR(_xlfn.XLOOKUP($B7152,'Ownership Metrics'!$A:$A,'Ownership Metrics'!$H:$H),"")</f>
        <v>Terkonsentrasi</v>
      </c>
      <c r="T7152" s="27" t="str">
        <f>IFERROR(_xlfn.XLOOKUP($B7152,'Ownership Metrics'!$A:$A,'Ownership Metrics'!$I:$I),"")</f>
        <v>Sedang</v>
      </c>
      <c r="U7152" s="27">
        <f>IF(COUNTIFS($B$2:$B7152,$B7152,$D$2:$D7152,$D7152)=1,1,0)</f>
        <v>1</v>
      </c>
      <c r="V7152" s="27">
        <f t="shared" si="334"/>
        <v>4.82</v>
      </c>
      <c r="W7152" s="27">
        <f t="shared" si="335"/>
        <v>5</v>
      </c>
      <c r="X7152" s="27">
        <f t="shared" si="333"/>
        <v>4.8199992848000006</v>
      </c>
    </row>
    <row r="7153" spans="1:24" x14ac:dyDescent="0.25">
      <c r="A7153" s="26">
        <v>46265</v>
      </c>
      <c r="B7153" s="27" t="s">
        <v>11105</v>
      </c>
      <c r="C7153" s="27" t="s">
        <v>7208</v>
      </c>
      <c r="D7153" s="27" t="s">
        <v>2208</v>
      </c>
      <c r="E7153" s="27" t="s">
        <v>22</v>
      </c>
      <c r="F7153" s="27" t="s">
        <v>23</v>
      </c>
      <c r="G7153" s="27"/>
      <c r="H7153" s="27" t="s">
        <v>24</v>
      </c>
      <c r="I7153" s="28">
        <v>29253600</v>
      </c>
      <c r="J7153" s="28">
        <v>0</v>
      </c>
      <c r="K7153" s="28">
        <v>29253600</v>
      </c>
      <c r="L7153" s="29">
        <v>2.19</v>
      </c>
      <c r="M7153" s="29">
        <f>IFERROR(_xlfn.XLOOKUP($B7153,'Ownership Metrics'!$A:$A,'Ownership Metrics'!$B:$B),"")</f>
        <v>8.89</v>
      </c>
      <c r="N7153" s="28">
        <f>IFERROR(_xlfn.XLOOKUP($B7153,'Ownership Metrics'!$A:$A,'Ownership Metrics'!$C:$C),"")</f>
        <v>3595</v>
      </c>
      <c r="O7153" s="29">
        <f>IFERROR(_xlfn.XLOOKUP($B7153,'Ownership Metrics'!$A:$A,'Ownership Metrics'!$D:$D),"")</f>
        <v>56.41</v>
      </c>
      <c r="P7153" s="29">
        <f>IFERROR(_xlfn.XLOOKUP($B7153,'Ownership Metrics'!$A:$A,'Ownership Metrics'!$E:$E),"")</f>
        <v>80.06</v>
      </c>
      <c r="Q7153" s="30">
        <f>IFERROR(_xlfn.XLOOKUP($B7153,'Ownership Metrics'!$A:$A,'Ownership Metrics'!$F:$F),"")</f>
        <v>7</v>
      </c>
      <c r="R7153" s="30">
        <f>IFERROR(_xlfn.XLOOKUP($B7153,'Ownership Metrics'!$A:$A,'Ownership Metrics'!$G:$G),"")</f>
        <v>58</v>
      </c>
      <c r="S7153" s="27" t="str">
        <f>IFERROR(_xlfn.XLOOKUP($B7153,'Ownership Metrics'!$A:$A,'Ownership Metrics'!$H:$H),"")</f>
        <v>Mayoritas</v>
      </c>
      <c r="T7153" s="27" t="str">
        <f>IFERROR(_xlfn.XLOOKUP($B7153,'Ownership Metrics'!$A:$A,'Ownership Metrics'!$I:$I),"")</f>
        <v>Tinggi</v>
      </c>
      <c r="U7153" s="27">
        <f>IF(COUNTIFS($B$2:$B7153,$B7153,$D$2:$D7153,$D7153)=1,1,0)</f>
        <v>1</v>
      </c>
      <c r="V7153" s="27">
        <f t="shared" si="334"/>
        <v>2.19</v>
      </c>
      <c r="W7153" s="27">
        <f t="shared" si="335"/>
        <v>6</v>
      </c>
      <c r="X7153" s="27">
        <f t="shared" si="333"/>
        <v>2.1899992846999998</v>
      </c>
    </row>
    <row r="7154" spans="1:24" x14ac:dyDescent="0.25">
      <c r="A7154" s="26">
        <v>46265</v>
      </c>
      <c r="B7154" s="27" t="s">
        <v>11105</v>
      </c>
      <c r="C7154" s="27" t="s">
        <v>7208</v>
      </c>
      <c r="D7154" s="27" t="s">
        <v>7209</v>
      </c>
      <c r="E7154" s="27" t="s">
        <v>22</v>
      </c>
      <c r="F7154" s="27" t="s">
        <v>23</v>
      </c>
      <c r="G7154" s="27"/>
      <c r="H7154" s="27" t="s">
        <v>24</v>
      </c>
      <c r="I7154" s="28">
        <v>38290400</v>
      </c>
      <c r="J7154" s="28">
        <v>0</v>
      </c>
      <c r="K7154" s="28">
        <v>38290400</v>
      </c>
      <c r="L7154" s="29">
        <v>2.87</v>
      </c>
      <c r="M7154" s="29">
        <f>IFERROR(_xlfn.XLOOKUP($B7154,'Ownership Metrics'!$A:$A,'Ownership Metrics'!$B:$B),"")</f>
        <v>8.89</v>
      </c>
      <c r="N7154" s="28">
        <f>IFERROR(_xlfn.XLOOKUP($B7154,'Ownership Metrics'!$A:$A,'Ownership Metrics'!$C:$C),"")</f>
        <v>3595</v>
      </c>
      <c r="O7154" s="29">
        <f>IFERROR(_xlfn.XLOOKUP($B7154,'Ownership Metrics'!$A:$A,'Ownership Metrics'!$D:$D),"")</f>
        <v>56.41</v>
      </c>
      <c r="P7154" s="29">
        <f>IFERROR(_xlfn.XLOOKUP($B7154,'Ownership Metrics'!$A:$A,'Ownership Metrics'!$E:$E),"")</f>
        <v>80.06</v>
      </c>
      <c r="Q7154" s="30">
        <f>IFERROR(_xlfn.XLOOKUP($B7154,'Ownership Metrics'!$A:$A,'Ownership Metrics'!$F:$F),"")</f>
        <v>7</v>
      </c>
      <c r="R7154" s="30">
        <f>IFERROR(_xlfn.XLOOKUP($B7154,'Ownership Metrics'!$A:$A,'Ownership Metrics'!$G:$G),"")</f>
        <v>58</v>
      </c>
      <c r="S7154" s="27" t="str">
        <f>IFERROR(_xlfn.XLOOKUP($B7154,'Ownership Metrics'!$A:$A,'Ownership Metrics'!$H:$H),"")</f>
        <v>Mayoritas</v>
      </c>
      <c r="T7154" s="27" t="str">
        <f>IFERROR(_xlfn.XLOOKUP($B7154,'Ownership Metrics'!$A:$A,'Ownership Metrics'!$I:$I),"")</f>
        <v>Tinggi</v>
      </c>
      <c r="U7154" s="27">
        <f>IF(COUNTIFS($B$2:$B7154,$B7154,$D$2:$D7154,$D7154)=1,1,0)</f>
        <v>1</v>
      </c>
      <c r="V7154" s="27">
        <f t="shared" si="334"/>
        <v>2.87</v>
      </c>
      <c r="W7154" s="27">
        <f t="shared" si="335"/>
        <v>5</v>
      </c>
      <c r="X7154" s="27">
        <f t="shared" si="333"/>
        <v>2.8699992846</v>
      </c>
    </row>
    <row r="7155" spans="1:24" x14ac:dyDescent="0.25">
      <c r="A7155" s="26">
        <v>46265</v>
      </c>
      <c r="B7155" s="27" t="s">
        <v>11105</v>
      </c>
      <c r="C7155" s="27" t="s">
        <v>7208</v>
      </c>
      <c r="D7155" s="27" t="s">
        <v>7210</v>
      </c>
      <c r="E7155" s="27" t="s">
        <v>22</v>
      </c>
      <c r="F7155" s="27" t="s">
        <v>23</v>
      </c>
      <c r="G7155" s="27"/>
      <c r="H7155" s="27" t="s">
        <v>24</v>
      </c>
      <c r="I7155" s="28">
        <v>63860900</v>
      </c>
      <c r="J7155" s="28">
        <v>0</v>
      </c>
      <c r="K7155" s="28">
        <v>63860900</v>
      </c>
      <c r="L7155" s="29">
        <v>4.79</v>
      </c>
      <c r="M7155" s="29">
        <f>IFERROR(_xlfn.XLOOKUP($B7155,'Ownership Metrics'!$A:$A,'Ownership Metrics'!$B:$B),"")</f>
        <v>8.89</v>
      </c>
      <c r="N7155" s="28">
        <f>IFERROR(_xlfn.XLOOKUP($B7155,'Ownership Metrics'!$A:$A,'Ownership Metrics'!$C:$C),"")</f>
        <v>3595</v>
      </c>
      <c r="O7155" s="29">
        <f>IFERROR(_xlfn.XLOOKUP($B7155,'Ownership Metrics'!$A:$A,'Ownership Metrics'!$D:$D),"")</f>
        <v>56.41</v>
      </c>
      <c r="P7155" s="29">
        <f>IFERROR(_xlfn.XLOOKUP($B7155,'Ownership Metrics'!$A:$A,'Ownership Metrics'!$E:$E),"")</f>
        <v>80.06</v>
      </c>
      <c r="Q7155" s="30">
        <f>IFERROR(_xlfn.XLOOKUP($B7155,'Ownership Metrics'!$A:$A,'Ownership Metrics'!$F:$F),"")</f>
        <v>7</v>
      </c>
      <c r="R7155" s="30">
        <f>IFERROR(_xlfn.XLOOKUP($B7155,'Ownership Metrics'!$A:$A,'Ownership Metrics'!$G:$G),"")</f>
        <v>58</v>
      </c>
      <c r="S7155" s="27" t="str">
        <f>IFERROR(_xlfn.XLOOKUP($B7155,'Ownership Metrics'!$A:$A,'Ownership Metrics'!$H:$H),"")</f>
        <v>Mayoritas</v>
      </c>
      <c r="T7155" s="27" t="str">
        <f>IFERROR(_xlfn.XLOOKUP($B7155,'Ownership Metrics'!$A:$A,'Ownership Metrics'!$I:$I),"")</f>
        <v>Tinggi</v>
      </c>
      <c r="U7155" s="27">
        <f>IF(COUNTIFS($B$2:$B7155,$B7155,$D$2:$D7155,$D7155)=1,1,0)</f>
        <v>1</v>
      </c>
      <c r="V7155" s="27">
        <f t="shared" si="334"/>
        <v>4.79</v>
      </c>
      <c r="W7155" s="27">
        <f t="shared" si="335"/>
        <v>4</v>
      </c>
      <c r="X7155" s="27">
        <f t="shared" si="333"/>
        <v>4.7899992845000003</v>
      </c>
    </row>
    <row r="7156" spans="1:24" x14ac:dyDescent="0.25">
      <c r="A7156" s="26">
        <v>46265</v>
      </c>
      <c r="B7156" s="27" t="s">
        <v>11105</v>
      </c>
      <c r="C7156" s="27" t="s">
        <v>7208</v>
      </c>
      <c r="D7156" s="27" t="s">
        <v>1343</v>
      </c>
      <c r="E7156" s="27" t="s">
        <v>51</v>
      </c>
      <c r="F7156" s="27" t="s">
        <v>23</v>
      </c>
      <c r="G7156" s="27"/>
      <c r="H7156" s="27" t="s">
        <v>24</v>
      </c>
      <c r="I7156" s="28">
        <v>65352000</v>
      </c>
      <c r="J7156" s="28">
        <v>0</v>
      </c>
      <c r="K7156" s="28">
        <v>65352000</v>
      </c>
      <c r="L7156" s="29">
        <v>4.9000000000000004</v>
      </c>
      <c r="M7156" s="29">
        <f>IFERROR(_xlfn.XLOOKUP($B7156,'Ownership Metrics'!$A:$A,'Ownership Metrics'!$B:$B),"")</f>
        <v>8.89</v>
      </c>
      <c r="N7156" s="28">
        <f>IFERROR(_xlfn.XLOOKUP($B7156,'Ownership Metrics'!$A:$A,'Ownership Metrics'!$C:$C),"")</f>
        <v>3595</v>
      </c>
      <c r="O7156" s="29">
        <f>IFERROR(_xlfn.XLOOKUP($B7156,'Ownership Metrics'!$A:$A,'Ownership Metrics'!$D:$D),"")</f>
        <v>56.41</v>
      </c>
      <c r="P7156" s="29">
        <f>IFERROR(_xlfn.XLOOKUP($B7156,'Ownership Metrics'!$A:$A,'Ownership Metrics'!$E:$E),"")</f>
        <v>80.06</v>
      </c>
      <c r="Q7156" s="30">
        <f>IFERROR(_xlfn.XLOOKUP($B7156,'Ownership Metrics'!$A:$A,'Ownership Metrics'!$F:$F),"")</f>
        <v>7</v>
      </c>
      <c r="R7156" s="30">
        <f>IFERROR(_xlfn.XLOOKUP($B7156,'Ownership Metrics'!$A:$A,'Ownership Metrics'!$G:$G),"")</f>
        <v>58</v>
      </c>
      <c r="S7156" s="27" t="str">
        <f>IFERROR(_xlfn.XLOOKUP($B7156,'Ownership Metrics'!$A:$A,'Ownership Metrics'!$H:$H),"")</f>
        <v>Mayoritas</v>
      </c>
      <c r="T7156" s="27" t="str">
        <f>IFERROR(_xlfn.XLOOKUP($B7156,'Ownership Metrics'!$A:$A,'Ownership Metrics'!$I:$I),"")</f>
        <v>Tinggi</v>
      </c>
      <c r="U7156" s="27">
        <f>IF(COUNTIFS($B$2:$B7156,$B7156,$D$2:$D7156,$D7156)=1,1,0)</f>
        <v>1</v>
      </c>
      <c r="V7156" s="27">
        <f t="shared" si="334"/>
        <v>4.9000000000000004</v>
      </c>
      <c r="W7156" s="27">
        <f t="shared" si="335"/>
        <v>3</v>
      </c>
      <c r="X7156" s="27">
        <f t="shared" si="333"/>
        <v>4.8999992844000007</v>
      </c>
    </row>
    <row r="7157" spans="1:24" x14ac:dyDescent="0.25">
      <c r="A7157" s="26">
        <v>46265</v>
      </c>
      <c r="B7157" s="27" t="s">
        <v>11105</v>
      </c>
      <c r="C7157" s="27" t="s">
        <v>7208</v>
      </c>
      <c r="D7157" s="27" t="s">
        <v>7211</v>
      </c>
      <c r="E7157" s="27" t="s">
        <v>35</v>
      </c>
      <c r="F7157" s="27" t="s">
        <v>23</v>
      </c>
      <c r="G7157" s="27" t="s">
        <v>36</v>
      </c>
      <c r="H7157" s="27" t="s">
        <v>24</v>
      </c>
      <c r="I7157" s="28">
        <v>2076700</v>
      </c>
      <c r="J7157" s="28">
        <v>750000000</v>
      </c>
      <c r="K7157" s="28">
        <v>752076700</v>
      </c>
      <c r="L7157" s="29">
        <v>56.41</v>
      </c>
      <c r="M7157" s="29">
        <f>IFERROR(_xlfn.XLOOKUP($B7157,'Ownership Metrics'!$A:$A,'Ownership Metrics'!$B:$B),"")</f>
        <v>8.89</v>
      </c>
      <c r="N7157" s="28">
        <f>IFERROR(_xlfn.XLOOKUP($B7157,'Ownership Metrics'!$A:$A,'Ownership Metrics'!$C:$C),"")</f>
        <v>3595</v>
      </c>
      <c r="O7157" s="29">
        <f>IFERROR(_xlfn.XLOOKUP($B7157,'Ownership Metrics'!$A:$A,'Ownership Metrics'!$D:$D),"")</f>
        <v>56.41</v>
      </c>
      <c r="P7157" s="29">
        <f>IFERROR(_xlfn.XLOOKUP($B7157,'Ownership Metrics'!$A:$A,'Ownership Metrics'!$E:$E),"")</f>
        <v>80.06</v>
      </c>
      <c r="Q7157" s="30">
        <f>IFERROR(_xlfn.XLOOKUP($B7157,'Ownership Metrics'!$A:$A,'Ownership Metrics'!$F:$F),"")</f>
        <v>7</v>
      </c>
      <c r="R7157" s="30">
        <f>IFERROR(_xlfn.XLOOKUP($B7157,'Ownership Metrics'!$A:$A,'Ownership Metrics'!$G:$G),"")</f>
        <v>58</v>
      </c>
      <c r="S7157" s="27" t="str">
        <f>IFERROR(_xlfn.XLOOKUP($B7157,'Ownership Metrics'!$A:$A,'Ownership Metrics'!$H:$H),"")</f>
        <v>Mayoritas</v>
      </c>
      <c r="T7157" s="27" t="str">
        <f>IFERROR(_xlfn.XLOOKUP($B7157,'Ownership Metrics'!$A:$A,'Ownership Metrics'!$I:$I),"")</f>
        <v>Tinggi</v>
      </c>
      <c r="U7157" s="27">
        <f>IF(COUNTIFS($B$2:$B7157,$B7157,$D$2:$D7157,$D7157)=1,1,0)</f>
        <v>1</v>
      </c>
      <c r="V7157" s="27">
        <f t="shared" si="334"/>
        <v>56.41</v>
      </c>
      <c r="W7157" s="27">
        <f t="shared" si="335"/>
        <v>1</v>
      </c>
      <c r="X7157" s="27">
        <f t="shared" si="333"/>
        <v>56.4099992843</v>
      </c>
    </row>
    <row r="7158" spans="1:24" x14ac:dyDescent="0.25">
      <c r="A7158" s="26">
        <v>46265</v>
      </c>
      <c r="B7158" s="27" t="s">
        <v>11105</v>
      </c>
      <c r="C7158" s="27" t="s">
        <v>7208</v>
      </c>
      <c r="D7158" s="27" t="s">
        <v>7212</v>
      </c>
      <c r="E7158" s="27" t="s">
        <v>35</v>
      </c>
      <c r="F7158" s="27" t="s">
        <v>23</v>
      </c>
      <c r="G7158" s="27" t="s">
        <v>36</v>
      </c>
      <c r="H7158" s="27" t="s">
        <v>24</v>
      </c>
      <c r="I7158" s="28">
        <v>0</v>
      </c>
      <c r="J7158" s="28">
        <v>250000000</v>
      </c>
      <c r="K7158" s="28">
        <v>250000000</v>
      </c>
      <c r="L7158" s="29">
        <v>18.75</v>
      </c>
      <c r="M7158" s="29">
        <f>IFERROR(_xlfn.XLOOKUP($B7158,'Ownership Metrics'!$A:$A,'Ownership Metrics'!$B:$B),"")</f>
        <v>8.89</v>
      </c>
      <c r="N7158" s="28">
        <f>IFERROR(_xlfn.XLOOKUP($B7158,'Ownership Metrics'!$A:$A,'Ownership Metrics'!$C:$C),"")</f>
        <v>3595</v>
      </c>
      <c r="O7158" s="29">
        <f>IFERROR(_xlfn.XLOOKUP($B7158,'Ownership Metrics'!$A:$A,'Ownership Metrics'!$D:$D),"")</f>
        <v>56.41</v>
      </c>
      <c r="P7158" s="29">
        <f>IFERROR(_xlfn.XLOOKUP($B7158,'Ownership Metrics'!$A:$A,'Ownership Metrics'!$E:$E),"")</f>
        <v>80.06</v>
      </c>
      <c r="Q7158" s="30">
        <f>IFERROR(_xlfn.XLOOKUP($B7158,'Ownership Metrics'!$A:$A,'Ownership Metrics'!$F:$F),"")</f>
        <v>7</v>
      </c>
      <c r="R7158" s="30">
        <f>IFERROR(_xlfn.XLOOKUP($B7158,'Ownership Metrics'!$A:$A,'Ownership Metrics'!$G:$G),"")</f>
        <v>58</v>
      </c>
      <c r="S7158" s="27" t="str">
        <f>IFERROR(_xlfn.XLOOKUP($B7158,'Ownership Metrics'!$A:$A,'Ownership Metrics'!$H:$H),"")</f>
        <v>Mayoritas</v>
      </c>
      <c r="T7158" s="27" t="str">
        <f>IFERROR(_xlfn.XLOOKUP($B7158,'Ownership Metrics'!$A:$A,'Ownership Metrics'!$I:$I),"")</f>
        <v>Tinggi</v>
      </c>
      <c r="U7158" s="27">
        <f>IF(COUNTIFS($B$2:$B7158,$B7158,$D$2:$D7158,$D7158)=1,1,0)</f>
        <v>1</v>
      </c>
      <c r="V7158" s="27">
        <f t="shared" si="334"/>
        <v>18.75</v>
      </c>
      <c r="W7158" s="27">
        <f t="shared" si="335"/>
        <v>2</v>
      </c>
      <c r="X7158" s="27">
        <f t="shared" si="333"/>
        <v>18.749999284200001</v>
      </c>
    </row>
    <row r="7159" spans="1:24" x14ac:dyDescent="0.25">
      <c r="A7159" s="26">
        <v>46265</v>
      </c>
      <c r="B7159" s="27" t="s">
        <v>11105</v>
      </c>
      <c r="C7159" s="27" t="s">
        <v>7208</v>
      </c>
      <c r="D7159" s="27" t="s">
        <v>7213</v>
      </c>
      <c r="E7159" s="27" t="s">
        <v>35</v>
      </c>
      <c r="F7159" s="27" t="s">
        <v>23</v>
      </c>
      <c r="G7159" s="27" t="s">
        <v>36</v>
      </c>
      <c r="H7159" s="27" t="s">
        <v>24</v>
      </c>
      <c r="I7159" s="28">
        <v>16000000</v>
      </c>
      <c r="J7159" s="28">
        <v>0</v>
      </c>
      <c r="K7159" s="28">
        <v>16000000</v>
      </c>
      <c r="L7159" s="29">
        <v>1.2</v>
      </c>
      <c r="M7159" s="29">
        <f>IFERROR(_xlfn.XLOOKUP($B7159,'Ownership Metrics'!$A:$A,'Ownership Metrics'!$B:$B),"")</f>
        <v>8.89</v>
      </c>
      <c r="N7159" s="28">
        <f>IFERROR(_xlfn.XLOOKUP($B7159,'Ownership Metrics'!$A:$A,'Ownership Metrics'!$C:$C),"")</f>
        <v>3595</v>
      </c>
      <c r="O7159" s="29">
        <f>IFERROR(_xlfn.XLOOKUP($B7159,'Ownership Metrics'!$A:$A,'Ownership Metrics'!$D:$D),"")</f>
        <v>56.41</v>
      </c>
      <c r="P7159" s="29">
        <f>IFERROR(_xlfn.XLOOKUP($B7159,'Ownership Metrics'!$A:$A,'Ownership Metrics'!$E:$E),"")</f>
        <v>80.06</v>
      </c>
      <c r="Q7159" s="30">
        <f>IFERROR(_xlfn.XLOOKUP($B7159,'Ownership Metrics'!$A:$A,'Ownership Metrics'!$F:$F),"")</f>
        <v>7</v>
      </c>
      <c r="R7159" s="30">
        <f>IFERROR(_xlfn.XLOOKUP($B7159,'Ownership Metrics'!$A:$A,'Ownership Metrics'!$G:$G),"")</f>
        <v>58</v>
      </c>
      <c r="S7159" s="27" t="str">
        <f>IFERROR(_xlfn.XLOOKUP($B7159,'Ownership Metrics'!$A:$A,'Ownership Metrics'!$H:$H),"")</f>
        <v>Mayoritas</v>
      </c>
      <c r="T7159" s="27" t="str">
        <f>IFERROR(_xlfn.XLOOKUP($B7159,'Ownership Metrics'!$A:$A,'Ownership Metrics'!$I:$I),"")</f>
        <v>Tinggi</v>
      </c>
      <c r="U7159" s="27">
        <f>IF(COUNTIFS($B$2:$B7159,$B7159,$D$2:$D7159,$D7159)=1,1,0)</f>
        <v>1</v>
      </c>
      <c r="V7159" s="27">
        <f t="shared" si="334"/>
        <v>1.2</v>
      </c>
      <c r="W7159" s="27">
        <f t="shared" si="335"/>
        <v>7</v>
      </c>
      <c r="X7159" s="27">
        <f t="shared" si="333"/>
        <v>1.1999992841</v>
      </c>
    </row>
  </sheetData>
  <autoFilter ref="A1:X7159" xr:uid="{00000000-0001-0000-0200-000000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AQ963"/>
  <sheetViews>
    <sheetView showGridLines="0" workbookViewId="0">
      <pane xSplit="3" ySplit="1" topLeftCell="D2" activePane="bottomRight" state="frozen"/>
      <selection activeCell="B1" sqref="B1:B2"/>
      <selection pane="topRight" activeCell="B1" sqref="B1:B2"/>
      <selection pane="bottomLeft" activeCell="B1" sqref="B1:B2"/>
      <selection pane="bottomRight"/>
    </sheetView>
  </sheetViews>
  <sheetFormatPr defaultRowHeight="15" x14ac:dyDescent="0.25"/>
  <cols>
    <col min="1" max="1" width="12" style="22" bestFit="1" customWidth="1"/>
    <col min="2" max="2" width="10" style="18" bestFit="1" customWidth="1"/>
    <col min="3" max="3" width="30" style="18" bestFit="1" customWidth="1"/>
    <col min="4" max="4" width="16" style="18" bestFit="1" customWidth="1"/>
    <col min="5" max="5" width="16" style="18" customWidth="1"/>
    <col min="6" max="7" width="16" style="18" bestFit="1" customWidth="1"/>
    <col min="8" max="9" width="16" style="18" customWidth="1"/>
    <col min="10" max="11" width="16" style="18" bestFit="1" customWidth="1"/>
    <col min="12" max="12" width="16" style="18" customWidth="1"/>
    <col min="13" max="28" width="16" style="18" bestFit="1" customWidth="1"/>
    <col min="29" max="29" width="16" style="18" customWidth="1"/>
    <col min="30" max="43" width="16" style="18" bestFit="1" customWidth="1"/>
    <col min="44" max="16384" width="9.140625" style="18"/>
  </cols>
  <sheetData>
    <row r="1" spans="1:43" ht="54" x14ac:dyDescent="0.25">
      <c r="A1" s="8" t="s">
        <v>0</v>
      </c>
      <c r="B1" s="8" t="s">
        <v>10144</v>
      </c>
      <c r="C1" s="8" t="s">
        <v>1</v>
      </c>
      <c r="D1" s="8" t="s">
        <v>114</v>
      </c>
      <c r="E1" s="8" t="s">
        <v>555</v>
      </c>
      <c r="F1" s="8" t="s">
        <v>51</v>
      </c>
      <c r="G1" s="8" t="s">
        <v>166</v>
      </c>
      <c r="H1" s="8" t="s">
        <v>204</v>
      </c>
      <c r="I1" s="8" t="s">
        <v>26</v>
      </c>
      <c r="J1" s="8" t="s">
        <v>1516</v>
      </c>
      <c r="K1" s="8" t="s">
        <v>149</v>
      </c>
      <c r="L1" s="8" t="s">
        <v>83</v>
      </c>
      <c r="M1" s="8" t="s">
        <v>4571</v>
      </c>
      <c r="N1" s="8" t="s">
        <v>427</v>
      </c>
      <c r="O1" s="8" t="s">
        <v>258</v>
      </c>
      <c r="P1" s="8" t="s">
        <v>1035</v>
      </c>
      <c r="Q1" s="8" t="s">
        <v>10046</v>
      </c>
      <c r="R1" s="8" t="s">
        <v>74</v>
      </c>
      <c r="S1" s="8" t="s">
        <v>435</v>
      </c>
      <c r="T1" s="8" t="s">
        <v>10047</v>
      </c>
      <c r="U1" s="8" t="s">
        <v>10048</v>
      </c>
      <c r="V1" s="8" t="s">
        <v>10049</v>
      </c>
      <c r="W1" s="8" t="s">
        <v>22</v>
      </c>
      <c r="X1" s="8" t="s">
        <v>10050</v>
      </c>
      <c r="Y1" s="8" t="s">
        <v>98</v>
      </c>
      <c r="Z1" s="8" t="s">
        <v>10051</v>
      </c>
      <c r="AA1" s="8" t="s">
        <v>315</v>
      </c>
      <c r="AB1" s="8" t="s">
        <v>10052</v>
      </c>
      <c r="AC1" s="8" t="s">
        <v>10053</v>
      </c>
      <c r="AD1" s="8" t="s">
        <v>10054</v>
      </c>
      <c r="AE1" s="8" t="s">
        <v>708</v>
      </c>
      <c r="AF1" s="8" t="s">
        <v>10055</v>
      </c>
      <c r="AG1" s="8" t="s">
        <v>10056</v>
      </c>
      <c r="AH1" s="8" t="s">
        <v>124</v>
      </c>
      <c r="AI1" s="8" t="s">
        <v>6555</v>
      </c>
      <c r="AJ1" s="8" t="s">
        <v>10057</v>
      </c>
      <c r="AK1" s="8" t="s">
        <v>10058</v>
      </c>
      <c r="AL1" s="8" t="s">
        <v>10059</v>
      </c>
      <c r="AM1" s="8" t="s">
        <v>10060</v>
      </c>
      <c r="AN1" s="8" t="s">
        <v>10061</v>
      </c>
      <c r="AO1" s="8" t="s">
        <v>10062</v>
      </c>
      <c r="AP1" s="8" t="s">
        <v>10063</v>
      </c>
      <c r="AQ1" s="8" t="s">
        <v>10064</v>
      </c>
    </row>
    <row r="2" spans="1:43" x14ac:dyDescent="0.25">
      <c r="A2" s="19">
        <v>46265</v>
      </c>
      <c r="B2" s="20" t="s">
        <v>19</v>
      </c>
      <c r="C2" s="20" t="s">
        <v>20</v>
      </c>
      <c r="D2" s="21">
        <v>22689622</v>
      </c>
      <c r="E2" s="21">
        <v>2445800</v>
      </c>
      <c r="F2" s="21">
        <v>15534069</v>
      </c>
      <c r="G2" s="21">
        <v>14091457</v>
      </c>
      <c r="H2" s="21">
        <v>279109</v>
      </c>
      <c r="I2" s="21">
        <v>407745164</v>
      </c>
      <c r="J2" s="21">
        <v>74101165</v>
      </c>
      <c r="K2" s="21">
        <v>902068</v>
      </c>
      <c r="L2" s="21">
        <v>43202412</v>
      </c>
      <c r="M2" s="21">
        <v>1001874</v>
      </c>
      <c r="N2" s="21">
        <v>1511900</v>
      </c>
      <c r="O2" s="21">
        <v>5548173</v>
      </c>
      <c r="P2" s="21">
        <v>3431914</v>
      </c>
      <c r="Q2" s="21">
        <v>7896556</v>
      </c>
      <c r="R2" s="21">
        <v>9310345</v>
      </c>
      <c r="S2" s="21">
        <v>0</v>
      </c>
      <c r="T2" s="21">
        <v>0</v>
      </c>
      <c r="U2" s="21">
        <v>0</v>
      </c>
      <c r="V2" s="21">
        <v>2600</v>
      </c>
      <c r="W2" s="21">
        <v>4767324914</v>
      </c>
      <c r="X2" s="21">
        <v>117700</v>
      </c>
      <c r="Y2" s="21">
        <v>0</v>
      </c>
      <c r="Z2" s="21">
        <v>6906800</v>
      </c>
      <c r="AA2" s="21">
        <v>238400</v>
      </c>
      <c r="AB2" s="21">
        <v>0</v>
      </c>
      <c r="AC2" s="21">
        <v>0</v>
      </c>
      <c r="AD2" s="21">
        <v>0</v>
      </c>
      <c r="AE2" s="21">
        <v>75</v>
      </c>
      <c r="AF2" s="21">
        <v>0</v>
      </c>
      <c r="AG2" s="21">
        <v>0</v>
      </c>
      <c r="AH2" s="21">
        <v>1361600</v>
      </c>
      <c r="AI2" s="21">
        <v>112506</v>
      </c>
      <c r="AJ2" s="21">
        <v>375253695</v>
      </c>
      <c r="AK2" s="21">
        <v>25532845</v>
      </c>
      <c r="AL2" s="21">
        <v>50398966</v>
      </c>
      <c r="AM2" s="21">
        <v>112444141</v>
      </c>
      <c r="AN2" s="21">
        <v>129761778</v>
      </c>
      <c r="AO2" s="21">
        <v>2732997</v>
      </c>
      <c r="AP2" s="21">
        <v>1705011115</v>
      </c>
      <c r="AQ2" s="21">
        <v>7786891760</v>
      </c>
    </row>
    <row r="3" spans="1:43" x14ac:dyDescent="0.25">
      <c r="A3" s="19">
        <v>46265</v>
      </c>
      <c r="B3" s="20" t="s">
        <v>40</v>
      </c>
      <c r="C3" s="20" t="s">
        <v>41</v>
      </c>
      <c r="D3" s="21">
        <v>17637913</v>
      </c>
      <c r="E3" s="21">
        <v>1706710</v>
      </c>
      <c r="F3" s="21">
        <v>665700</v>
      </c>
      <c r="G3" s="21">
        <v>444300</v>
      </c>
      <c r="H3" s="21">
        <v>0</v>
      </c>
      <c r="I3" s="21">
        <v>7986754</v>
      </c>
      <c r="J3" s="21">
        <v>3191010</v>
      </c>
      <c r="K3" s="21">
        <v>1092664</v>
      </c>
      <c r="L3" s="21">
        <v>20600401</v>
      </c>
      <c r="M3" s="21">
        <v>2442862</v>
      </c>
      <c r="N3" s="21">
        <v>461000</v>
      </c>
      <c r="O3" s="21">
        <v>1938458</v>
      </c>
      <c r="P3" s="21">
        <v>867079</v>
      </c>
      <c r="Q3" s="21">
        <v>2469300</v>
      </c>
      <c r="R3" s="21">
        <v>923700</v>
      </c>
      <c r="S3" s="21">
        <v>0</v>
      </c>
      <c r="T3" s="21">
        <v>0</v>
      </c>
      <c r="U3" s="21">
        <v>0</v>
      </c>
      <c r="V3" s="21">
        <v>0</v>
      </c>
      <c r="W3" s="21">
        <v>28382779</v>
      </c>
      <c r="X3" s="21">
        <v>0</v>
      </c>
      <c r="Y3" s="21">
        <v>13683700</v>
      </c>
      <c r="Z3" s="21">
        <v>103500</v>
      </c>
      <c r="AA3" s="21">
        <v>0</v>
      </c>
      <c r="AB3" s="21">
        <v>0</v>
      </c>
      <c r="AC3" s="21">
        <v>0</v>
      </c>
      <c r="AD3" s="21">
        <v>0</v>
      </c>
      <c r="AE3" s="21">
        <v>7800</v>
      </c>
      <c r="AF3" s="21">
        <v>0</v>
      </c>
      <c r="AG3" s="21">
        <v>0</v>
      </c>
      <c r="AH3" s="21">
        <v>4747227</v>
      </c>
      <c r="AI3" s="21">
        <v>0</v>
      </c>
      <c r="AJ3" s="21">
        <v>51282467</v>
      </c>
      <c r="AK3" s="21">
        <v>3963986</v>
      </c>
      <c r="AL3" s="21">
        <v>25024332</v>
      </c>
      <c r="AM3" s="21">
        <v>246036</v>
      </c>
      <c r="AN3" s="21">
        <v>59061116</v>
      </c>
      <c r="AO3" s="21">
        <v>4213312</v>
      </c>
      <c r="AP3" s="21">
        <v>137652987</v>
      </c>
      <c r="AQ3" s="21">
        <v>390797093</v>
      </c>
    </row>
    <row r="4" spans="1:43" x14ac:dyDescent="0.25">
      <c r="A4" s="19">
        <v>46265</v>
      </c>
      <c r="B4" s="20" t="s">
        <v>45</v>
      </c>
      <c r="C4" s="20" t="s">
        <v>46</v>
      </c>
      <c r="D4" s="21">
        <v>629886</v>
      </c>
      <c r="E4" s="21">
        <v>0</v>
      </c>
      <c r="F4" s="21">
        <v>1593331618</v>
      </c>
      <c r="G4" s="21">
        <v>0</v>
      </c>
      <c r="H4" s="21">
        <v>0</v>
      </c>
      <c r="I4" s="21">
        <v>1690100</v>
      </c>
      <c r="J4" s="21">
        <v>0</v>
      </c>
      <c r="K4" s="21">
        <v>0</v>
      </c>
      <c r="L4" s="21">
        <v>77100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46247699</v>
      </c>
      <c r="S4" s="21">
        <v>0</v>
      </c>
      <c r="T4" s="21">
        <v>0</v>
      </c>
      <c r="U4" s="21">
        <v>0</v>
      </c>
      <c r="V4" s="21">
        <v>0</v>
      </c>
      <c r="W4" s="21">
        <v>728542388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1754780</v>
      </c>
      <c r="AL4" s="21">
        <v>0</v>
      </c>
      <c r="AM4" s="21">
        <v>39999999</v>
      </c>
      <c r="AN4" s="21">
        <v>0</v>
      </c>
      <c r="AO4" s="21">
        <v>71</v>
      </c>
      <c r="AP4" s="21">
        <v>1065382715</v>
      </c>
      <c r="AQ4" s="21">
        <v>3477656356</v>
      </c>
    </row>
    <row r="5" spans="1:43" x14ac:dyDescent="0.25">
      <c r="A5" s="19">
        <v>46265</v>
      </c>
      <c r="B5" s="20" t="s">
        <v>59</v>
      </c>
      <c r="C5" s="20" t="s">
        <v>60</v>
      </c>
      <c r="D5" s="21">
        <v>3598</v>
      </c>
      <c r="E5" s="21">
        <v>20</v>
      </c>
      <c r="F5" s="21">
        <v>21750171</v>
      </c>
      <c r="G5" s="21">
        <v>0</v>
      </c>
      <c r="H5" s="21">
        <v>0</v>
      </c>
      <c r="I5" s="21">
        <v>28002100</v>
      </c>
      <c r="J5" s="21">
        <v>0</v>
      </c>
      <c r="K5" s="21">
        <v>0</v>
      </c>
      <c r="L5" s="21">
        <v>516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32120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30511250</v>
      </c>
      <c r="AL5" s="21">
        <v>0</v>
      </c>
      <c r="AM5" s="21">
        <v>0</v>
      </c>
      <c r="AN5" s="21">
        <v>538604204</v>
      </c>
      <c r="AO5" s="21">
        <v>422334</v>
      </c>
      <c r="AP5" s="21">
        <v>442757</v>
      </c>
      <c r="AQ5" s="21">
        <v>619769070</v>
      </c>
    </row>
    <row r="6" spans="1:43" x14ac:dyDescent="0.25">
      <c r="A6" s="19">
        <v>46265</v>
      </c>
      <c r="B6" s="20" t="s">
        <v>68</v>
      </c>
      <c r="C6" s="20" t="s">
        <v>69</v>
      </c>
      <c r="D6" s="21">
        <v>19432</v>
      </c>
      <c r="E6" s="21">
        <v>42100</v>
      </c>
      <c r="F6" s="21">
        <v>43000</v>
      </c>
      <c r="G6" s="21">
        <v>131000</v>
      </c>
      <c r="H6" s="21">
        <v>127000</v>
      </c>
      <c r="I6" s="21">
        <v>1000100</v>
      </c>
      <c r="J6" s="21">
        <v>2594000</v>
      </c>
      <c r="K6" s="21">
        <v>705520</v>
      </c>
      <c r="L6" s="21">
        <v>4615100</v>
      </c>
      <c r="M6" s="21">
        <v>373120</v>
      </c>
      <c r="N6" s="21">
        <v>0</v>
      </c>
      <c r="O6" s="21">
        <v>93400</v>
      </c>
      <c r="P6" s="21">
        <v>20000</v>
      </c>
      <c r="Q6" s="21">
        <v>486800</v>
      </c>
      <c r="R6" s="21">
        <v>702464167</v>
      </c>
      <c r="S6" s="21">
        <v>0</v>
      </c>
      <c r="T6" s="21">
        <v>0</v>
      </c>
      <c r="U6" s="21">
        <v>0</v>
      </c>
      <c r="V6" s="21">
        <v>0</v>
      </c>
      <c r="W6" s="21">
        <v>1502322871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30637</v>
      </c>
      <c r="AI6" s="21">
        <v>0</v>
      </c>
      <c r="AJ6" s="21">
        <v>109379735</v>
      </c>
      <c r="AK6" s="21">
        <v>3973324</v>
      </c>
      <c r="AL6" s="21">
        <v>4376994</v>
      </c>
      <c r="AM6" s="21">
        <v>460000</v>
      </c>
      <c r="AN6" s="21">
        <v>1453200</v>
      </c>
      <c r="AO6" s="21">
        <v>0</v>
      </c>
      <c r="AP6" s="21">
        <v>418453500</v>
      </c>
      <c r="AQ6" s="21">
        <v>2753165000</v>
      </c>
    </row>
    <row r="7" spans="1:43" x14ac:dyDescent="0.25">
      <c r="A7" s="19">
        <v>46265</v>
      </c>
      <c r="B7" s="20" t="s">
        <v>76</v>
      </c>
      <c r="C7" s="20" t="s">
        <v>77</v>
      </c>
      <c r="D7" s="21">
        <v>187720069</v>
      </c>
      <c r="E7" s="21">
        <v>23427500</v>
      </c>
      <c r="F7" s="21">
        <v>28559900</v>
      </c>
      <c r="G7" s="21">
        <v>20888800</v>
      </c>
      <c r="H7" s="21">
        <v>28612200</v>
      </c>
      <c r="I7" s="21">
        <v>21264500</v>
      </c>
      <c r="J7" s="21">
        <v>193513238</v>
      </c>
      <c r="K7" s="21">
        <v>34626947</v>
      </c>
      <c r="L7" s="21">
        <v>373436954</v>
      </c>
      <c r="M7" s="21">
        <v>174827</v>
      </c>
      <c r="N7" s="21">
        <v>0</v>
      </c>
      <c r="O7" s="21">
        <v>116448000</v>
      </c>
      <c r="P7" s="21">
        <v>1263274</v>
      </c>
      <c r="Q7" s="21">
        <v>426200</v>
      </c>
      <c r="R7" s="21">
        <v>2154800</v>
      </c>
      <c r="S7" s="21">
        <v>0</v>
      </c>
      <c r="T7" s="21">
        <v>0</v>
      </c>
      <c r="U7" s="21">
        <v>0</v>
      </c>
      <c r="V7" s="21">
        <v>605500</v>
      </c>
      <c r="W7" s="21">
        <v>10907882112</v>
      </c>
      <c r="X7" s="21">
        <v>3800</v>
      </c>
      <c r="Y7" s="21">
        <v>0</v>
      </c>
      <c r="Z7" s="21">
        <v>4665812</v>
      </c>
      <c r="AA7" s="21">
        <v>0</v>
      </c>
      <c r="AB7" s="21">
        <v>0</v>
      </c>
      <c r="AC7" s="21">
        <v>0</v>
      </c>
      <c r="AD7" s="21">
        <v>300000</v>
      </c>
      <c r="AE7" s="21">
        <v>28637687</v>
      </c>
      <c r="AF7" s="21">
        <v>1700000</v>
      </c>
      <c r="AG7" s="21">
        <v>0</v>
      </c>
      <c r="AH7" s="21">
        <v>40000</v>
      </c>
      <c r="AI7" s="21">
        <v>100</v>
      </c>
      <c r="AJ7" s="21">
        <v>1641078609</v>
      </c>
      <c r="AK7" s="21">
        <v>153091663</v>
      </c>
      <c r="AL7" s="21">
        <v>391273703</v>
      </c>
      <c r="AM7" s="21">
        <v>9285900</v>
      </c>
      <c r="AN7" s="21">
        <v>229630300</v>
      </c>
      <c r="AO7" s="21">
        <v>16623414</v>
      </c>
      <c r="AP7" s="21">
        <v>2702953891</v>
      </c>
      <c r="AQ7" s="21">
        <v>17120289700</v>
      </c>
    </row>
    <row r="8" spans="1:43" x14ac:dyDescent="0.25">
      <c r="A8" s="19">
        <v>46265</v>
      </c>
      <c r="B8" s="20" t="s">
        <v>85</v>
      </c>
      <c r="C8" s="20" t="s">
        <v>86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3602900</v>
      </c>
      <c r="M8" s="21">
        <v>0</v>
      </c>
      <c r="N8" s="21">
        <v>0</v>
      </c>
      <c r="O8" s="21">
        <v>0</v>
      </c>
      <c r="P8" s="21">
        <v>0</v>
      </c>
      <c r="Q8" s="21">
        <v>4700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109303</v>
      </c>
      <c r="AL8" s="21">
        <v>0</v>
      </c>
      <c r="AM8" s="21">
        <v>0</v>
      </c>
      <c r="AN8" s="21">
        <v>0</v>
      </c>
      <c r="AO8" s="21">
        <v>0</v>
      </c>
      <c r="AP8" s="21">
        <v>3465628634</v>
      </c>
      <c r="AQ8" s="21">
        <v>3469345537</v>
      </c>
    </row>
    <row r="9" spans="1:43" x14ac:dyDescent="0.25">
      <c r="A9" s="19">
        <v>46265</v>
      </c>
      <c r="B9" s="20" t="s">
        <v>92</v>
      </c>
      <c r="C9" s="20" t="s">
        <v>93</v>
      </c>
      <c r="D9" s="21">
        <v>1888020</v>
      </c>
      <c r="E9" s="21">
        <v>80</v>
      </c>
      <c r="F9" s="21">
        <v>0</v>
      </c>
      <c r="G9" s="21">
        <v>0</v>
      </c>
      <c r="H9" s="21">
        <v>0</v>
      </c>
      <c r="I9" s="21">
        <v>1433224</v>
      </c>
      <c r="J9" s="21">
        <v>0</v>
      </c>
      <c r="K9" s="21">
        <v>1430035</v>
      </c>
      <c r="L9" s="21">
        <v>5081800</v>
      </c>
      <c r="M9" s="21">
        <v>20</v>
      </c>
      <c r="N9" s="21">
        <v>0</v>
      </c>
      <c r="O9" s="21">
        <v>0</v>
      </c>
      <c r="P9" s="21">
        <v>0</v>
      </c>
      <c r="Q9" s="21">
        <v>228400</v>
      </c>
      <c r="R9" s="21">
        <v>20029600</v>
      </c>
      <c r="S9" s="21">
        <v>0</v>
      </c>
      <c r="T9" s="21">
        <v>0</v>
      </c>
      <c r="U9" s="21">
        <v>67</v>
      </c>
      <c r="V9" s="21">
        <v>0</v>
      </c>
      <c r="W9" s="21">
        <v>16201140388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100</v>
      </c>
      <c r="AJ9" s="21">
        <v>0</v>
      </c>
      <c r="AK9" s="21">
        <v>391040</v>
      </c>
      <c r="AL9" s="21">
        <v>0</v>
      </c>
      <c r="AM9" s="21">
        <v>0</v>
      </c>
      <c r="AN9" s="21">
        <v>0</v>
      </c>
      <c r="AO9" s="21">
        <v>0</v>
      </c>
      <c r="AP9" s="21">
        <v>1443537226</v>
      </c>
      <c r="AQ9" s="21">
        <v>17675160000</v>
      </c>
    </row>
    <row r="10" spans="1:43" x14ac:dyDescent="0.25">
      <c r="A10" s="19">
        <v>46265</v>
      </c>
      <c r="B10" s="20" t="s">
        <v>95</v>
      </c>
      <c r="C10" s="20" t="s">
        <v>96</v>
      </c>
      <c r="D10" s="21">
        <v>1526600</v>
      </c>
      <c r="E10" s="21">
        <v>0</v>
      </c>
      <c r="F10" s="21">
        <v>0</v>
      </c>
      <c r="G10" s="21">
        <v>0</v>
      </c>
      <c r="H10" s="21">
        <v>0</v>
      </c>
      <c r="I10" s="21">
        <v>100</v>
      </c>
      <c r="J10" s="21">
        <v>0</v>
      </c>
      <c r="K10" s="21">
        <v>0</v>
      </c>
      <c r="L10" s="21">
        <v>2815200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452547000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147078400</v>
      </c>
      <c r="AF10" s="21">
        <v>0</v>
      </c>
      <c r="AG10" s="21">
        <v>0</v>
      </c>
      <c r="AH10" s="21">
        <v>0</v>
      </c>
      <c r="AI10" s="21">
        <v>700</v>
      </c>
      <c r="AJ10" s="21">
        <v>0</v>
      </c>
      <c r="AK10" s="21">
        <v>1772700</v>
      </c>
      <c r="AL10" s="21">
        <v>1200000</v>
      </c>
      <c r="AM10" s="21">
        <v>0</v>
      </c>
      <c r="AN10" s="21">
        <v>0</v>
      </c>
      <c r="AO10" s="21">
        <v>400</v>
      </c>
      <c r="AP10" s="21">
        <v>1615281100</v>
      </c>
      <c r="AQ10" s="21">
        <v>2222222200</v>
      </c>
    </row>
    <row r="11" spans="1:43" x14ac:dyDescent="0.25">
      <c r="A11" s="19">
        <v>46265</v>
      </c>
      <c r="B11" s="20" t="s">
        <v>99</v>
      </c>
      <c r="C11" s="20" t="s">
        <v>100</v>
      </c>
      <c r="D11" s="21">
        <v>3925450</v>
      </c>
      <c r="E11" s="21">
        <v>0</v>
      </c>
      <c r="F11" s="21">
        <v>16900</v>
      </c>
      <c r="G11" s="21">
        <v>61400</v>
      </c>
      <c r="H11" s="21">
        <v>0</v>
      </c>
      <c r="I11" s="21">
        <v>126400</v>
      </c>
      <c r="J11" s="21">
        <v>0</v>
      </c>
      <c r="K11" s="21">
        <v>193600</v>
      </c>
      <c r="L11" s="21">
        <v>5300</v>
      </c>
      <c r="M11" s="21">
        <v>97</v>
      </c>
      <c r="N11" s="21">
        <v>0</v>
      </c>
      <c r="O11" s="21">
        <v>0</v>
      </c>
      <c r="P11" s="21">
        <v>2000</v>
      </c>
      <c r="Q11" s="21">
        <v>200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542487377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453300</v>
      </c>
      <c r="AK11" s="21">
        <v>243171</v>
      </c>
      <c r="AL11" s="21">
        <v>60300</v>
      </c>
      <c r="AM11" s="21">
        <v>10000</v>
      </c>
      <c r="AN11" s="21">
        <v>0</v>
      </c>
      <c r="AO11" s="21">
        <v>0</v>
      </c>
      <c r="AP11" s="21">
        <v>41622877</v>
      </c>
      <c r="AQ11" s="21">
        <v>589208372</v>
      </c>
    </row>
    <row r="12" spans="1:43" x14ac:dyDescent="0.25">
      <c r="A12" s="19">
        <v>46265</v>
      </c>
      <c r="B12" s="20" t="s">
        <v>104</v>
      </c>
      <c r="C12" s="20" t="s">
        <v>105</v>
      </c>
      <c r="D12" s="21">
        <v>4370003</v>
      </c>
      <c r="E12" s="21">
        <v>8140487</v>
      </c>
      <c r="F12" s="21">
        <v>814100</v>
      </c>
      <c r="G12" s="21">
        <v>0</v>
      </c>
      <c r="H12" s="21">
        <v>0</v>
      </c>
      <c r="I12" s="21">
        <v>10354029</v>
      </c>
      <c r="J12" s="21">
        <v>5778269</v>
      </c>
      <c r="K12" s="21">
        <v>377423</v>
      </c>
      <c r="L12" s="21">
        <v>7373914</v>
      </c>
      <c r="M12" s="21">
        <v>78</v>
      </c>
      <c r="N12" s="21">
        <v>0</v>
      </c>
      <c r="O12" s="21">
        <v>226107</v>
      </c>
      <c r="P12" s="21">
        <v>2874334</v>
      </c>
      <c r="Q12" s="21">
        <v>1400084</v>
      </c>
      <c r="R12" s="21">
        <v>105979900</v>
      </c>
      <c r="S12" s="21">
        <v>0</v>
      </c>
      <c r="T12" s="21">
        <v>0</v>
      </c>
      <c r="U12" s="21">
        <v>0</v>
      </c>
      <c r="V12" s="21">
        <v>0</v>
      </c>
      <c r="W12" s="21">
        <v>139799261</v>
      </c>
      <c r="X12" s="21">
        <v>0</v>
      </c>
      <c r="Y12" s="21">
        <v>260820</v>
      </c>
      <c r="Z12" s="21">
        <v>2359600</v>
      </c>
      <c r="AA12" s="21">
        <v>0</v>
      </c>
      <c r="AB12" s="21">
        <v>0</v>
      </c>
      <c r="AC12" s="21">
        <v>0</v>
      </c>
      <c r="AD12" s="21">
        <v>20000</v>
      </c>
      <c r="AE12" s="21">
        <v>964900</v>
      </c>
      <c r="AF12" s="21">
        <v>0</v>
      </c>
      <c r="AG12" s="21">
        <v>0</v>
      </c>
      <c r="AH12" s="21">
        <v>0</v>
      </c>
      <c r="AI12" s="21">
        <v>300</v>
      </c>
      <c r="AJ12" s="21">
        <v>3004602</v>
      </c>
      <c r="AK12" s="21">
        <v>261691553</v>
      </c>
      <c r="AL12" s="21">
        <v>50630880</v>
      </c>
      <c r="AM12" s="21">
        <v>3000000</v>
      </c>
      <c r="AN12" s="21">
        <v>15478759</v>
      </c>
      <c r="AO12" s="21">
        <v>1150438</v>
      </c>
      <c r="AP12" s="21">
        <v>2372775346</v>
      </c>
      <c r="AQ12" s="21">
        <v>2998825187</v>
      </c>
    </row>
    <row r="13" spans="1:43" x14ac:dyDescent="0.25">
      <c r="A13" s="19">
        <v>46265</v>
      </c>
      <c r="B13" s="20" t="s">
        <v>111</v>
      </c>
      <c r="C13" s="20" t="s">
        <v>112</v>
      </c>
      <c r="D13" s="21">
        <v>920905338</v>
      </c>
      <c r="E13" s="21">
        <v>0</v>
      </c>
      <c r="F13" s="21">
        <v>50000</v>
      </c>
      <c r="G13" s="21">
        <v>0</v>
      </c>
      <c r="H13" s="21">
        <v>0</v>
      </c>
      <c r="I13" s="21">
        <v>233807670</v>
      </c>
      <c r="J13" s="21">
        <v>0</v>
      </c>
      <c r="K13" s="21">
        <v>29631</v>
      </c>
      <c r="L13" s="21">
        <v>58606</v>
      </c>
      <c r="M13" s="21">
        <v>17247</v>
      </c>
      <c r="N13" s="21">
        <v>168500</v>
      </c>
      <c r="O13" s="21">
        <v>0</v>
      </c>
      <c r="P13" s="21">
        <v>0</v>
      </c>
      <c r="Q13" s="21">
        <v>200</v>
      </c>
      <c r="R13" s="21">
        <v>16000</v>
      </c>
      <c r="S13" s="21">
        <v>0</v>
      </c>
      <c r="T13" s="21">
        <v>0</v>
      </c>
      <c r="U13" s="21">
        <v>0</v>
      </c>
      <c r="V13" s="21">
        <v>400</v>
      </c>
      <c r="W13" s="21">
        <v>681088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8857000</v>
      </c>
      <c r="AK13" s="21">
        <v>8509766</v>
      </c>
      <c r="AL13" s="21">
        <v>274274</v>
      </c>
      <c r="AM13" s="21">
        <v>9836454</v>
      </c>
      <c r="AN13" s="21">
        <v>5082393</v>
      </c>
      <c r="AO13" s="21">
        <v>98</v>
      </c>
      <c r="AP13" s="21">
        <v>47408444</v>
      </c>
      <c r="AQ13" s="21">
        <v>1235703109</v>
      </c>
    </row>
    <row r="14" spans="1:43" x14ac:dyDescent="0.25">
      <c r="A14" s="19">
        <v>46265</v>
      </c>
      <c r="B14" s="20" t="s">
        <v>117</v>
      </c>
      <c r="C14" s="20" t="s">
        <v>118</v>
      </c>
      <c r="D14" s="21">
        <v>2685047</v>
      </c>
      <c r="E14" s="21">
        <v>0</v>
      </c>
      <c r="F14" s="21">
        <v>0</v>
      </c>
      <c r="G14" s="21">
        <v>0</v>
      </c>
      <c r="H14" s="21">
        <v>0</v>
      </c>
      <c r="I14" s="21">
        <v>2000100</v>
      </c>
      <c r="J14" s="21">
        <v>0</v>
      </c>
      <c r="K14" s="21">
        <v>100000</v>
      </c>
      <c r="L14" s="21">
        <v>199500</v>
      </c>
      <c r="M14" s="21">
        <v>158</v>
      </c>
      <c r="N14" s="21">
        <v>0</v>
      </c>
      <c r="O14" s="21">
        <v>0</v>
      </c>
      <c r="P14" s="21">
        <v>1435781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1399510593</v>
      </c>
      <c r="X14" s="21">
        <v>0</v>
      </c>
      <c r="Y14" s="21">
        <v>100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1925414417</v>
      </c>
      <c r="AI14" s="21">
        <v>300</v>
      </c>
      <c r="AJ14" s="21">
        <v>83</v>
      </c>
      <c r="AK14" s="21">
        <v>4687327</v>
      </c>
      <c r="AL14" s="21">
        <v>2290400</v>
      </c>
      <c r="AM14" s="21">
        <v>0</v>
      </c>
      <c r="AN14" s="21">
        <v>1030000</v>
      </c>
      <c r="AO14" s="21">
        <v>0</v>
      </c>
      <c r="AP14" s="21">
        <v>505916987</v>
      </c>
      <c r="AQ14" s="21">
        <v>3845270793</v>
      </c>
    </row>
    <row r="15" spans="1:43" x14ac:dyDescent="0.25">
      <c r="A15" s="19">
        <v>46265</v>
      </c>
      <c r="B15" s="20" t="s">
        <v>125</v>
      </c>
      <c r="C15" s="20" t="s">
        <v>126</v>
      </c>
      <c r="D15" s="21">
        <v>52463146</v>
      </c>
      <c r="E15" s="21">
        <v>665800</v>
      </c>
      <c r="F15" s="21">
        <v>12663100</v>
      </c>
      <c r="G15" s="21">
        <v>15890300</v>
      </c>
      <c r="H15" s="21">
        <v>100000</v>
      </c>
      <c r="I15" s="21">
        <v>124075996</v>
      </c>
      <c r="J15" s="21">
        <v>46714300</v>
      </c>
      <c r="K15" s="21">
        <v>7789527</v>
      </c>
      <c r="L15" s="21">
        <v>619664480</v>
      </c>
      <c r="M15" s="21">
        <v>2989</v>
      </c>
      <c r="N15" s="21">
        <v>0</v>
      </c>
      <c r="O15" s="21">
        <v>153323700</v>
      </c>
      <c r="P15" s="21">
        <v>15467900</v>
      </c>
      <c r="Q15" s="21">
        <v>1031900</v>
      </c>
      <c r="R15" s="21">
        <v>0</v>
      </c>
      <c r="S15" s="21">
        <v>0</v>
      </c>
      <c r="T15" s="21">
        <v>4000</v>
      </c>
      <c r="U15" s="21">
        <v>0</v>
      </c>
      <c r="V15" s="21">
        <v>2000</v>
      </c>
      <c r="W15" s="21">
        <v>36290593319</v>
      </c>
      <c r="X15" s="21">
        <v>400000</v>
      </c>
      <c r="Y15" s="21">
        <v>0</v>
      </c>
      <c r="Z15" s="21">
        <v>345200</v>
      </c>
      <c r="AA15" s="21">
        <v>0</v>
      </c>
      <c r="AB15" s="21">
        <v>0</v>
      </c>
      <c r="AC15" s="21">
        <v>1050000</v>
      </c>
      <c r="AD15" s="21">
        <v>0</v>
      </c>
      <c r="AE15" s="21">
        <v>259900</v>
      </c>
      <c r="AF15" s="21">
        <v>0</v>
      </c>
      <c r="AG15" s="21">
        <v>0</v>
      </c>
      <c r="AH15" s="21">
        <v>534000</v>
      </c>
      <c r="AI15" s="21">
        <v>2598200</v>
      </c>
      <c r="AJ15" s="21">
        <v>852460255</v>
      </c>
      <c r="AK15" s="21">
        <v>19152628</v>
      </c>
      <c r="AL15" s="21">
        <v>342738030</v>
      </c>
      <c r="AM15" s="21">
        <v>3451894</v>
      </c>
      <c r="AN15" s="21">
        <v>753769061</v>
      </c>
      <c r="AO15" s="21">
        <v>27275500</v>
      </c>
      <c r="AP15" s="21">
        <v>1537844375</v>
      </c>
      <c r="AQ15" s="21">
        <v>40882331500</v>
      </c>
    </row>
    <row r="16" spans="1:43" x14ac:dyDescent="0.25">
      <c r="A16" s="19">
        <v>46265</v>
      </c>
      <c r="B16" s="20" t="s">
        <v>130</v>
      </c>
      <c r="C16" s="20" t="s">
        <v>131</v>
      </c>
      <c r="D16" s="21">
        <v>201800272</v>
      </c>
      <c r="E16" s="21">
        <v>23234800</v>
      </c>
      <c r="F16" s="21">
        <v>60504463</v>
      </c>
      <c r="G16" s="21">
        <v>97917000</v>
      </c>
      <c r="H16" s="21">
        <v>3320200</v>
      </c>
      <c r="I16" s="21">
        <v>1262837256</v>
      </c>
      <c r="J16" s="21">
        <v>825060962</v>
      </c>
      <c r="K16" s="21">
        <v>35696652</v>
      </c>
      <c r="L16" s="21">
        <v>247139955</v>
      </c>
      <c r="M16" s="21">
        <v>104052295</v>
      </c>
      <c r="N16" s="21">
        <v>3537300</v>
      </c>
      <c r="O16" s="21">
        <v>49094388</v>
      </c>
      <c r="P16" s="21">
        <v>28339748</v>
      </c>
      <c r="Q16" s="21">
        <v>5533810</v>
      </c>
      <c r="R16" s="21">
        <v>227808200</v>
      </c>
      <c r="S16" s="21">
        <v>0</v>
      </c>
      <c r="T16" s="21">
        <v>0</v>
      </c>
      <c r="U16" s="21">
        <v>0</v>
      </c>
      <c r="V16" s="21">
        <v>0</v>
      </c>
      <c r="W16" s="21">
        <v>15308673155</v>
      </c>
      <c r="X16" s="21">
        <v>104900</v>
      </c>
      <c r="Y16" s="21">
        <v>12858800</v>
      </c>
      <c r="Z16" s="21">
        <v>28156400</v>
      </c>
      <c r="AA16" s="21">
        <v>0</v>
      </c>
      <c r="AB16" s="21">
        <v>0</v>
      </c>
      <c r="AC16" s="21">
        <v>350000</v>
      </c>
      <c r="AD16" s="21">
        <v>0</v>
      </c>
      <c r="AE16" s="21">
        <v>4700</v>
      </c>
      <c r="AF16" s="21">
        <v>5196500</v>
      </c>
      <c r="AG16" s="21">
        <v>0</v>
      </c>
      <c r="AH16" s="21">
        <v>97960315</v>
      </c>
      <c r="AI16" s="21">
        <v>530000</v>
      </c>
      <c r="AJ16" s="21">
        <v>1616125304</v>
      </c>
      <c r="AK16" s="21">
        <v>76399427</v>
      </c>
      <c r="AL16" s="21">
        <v>563605871</v>
      </c>
      <c r="AM16" s="21">
        <v>54441445</v>
      </c>
      <c r="AN16" s="21">
        <v>475546412</v>
      </c>
      <c r="AO16" s="21">
        <v>45725200</v>
      </c>
      <c r="AP16" s="21">
        <v>7338938470</v>
      </c>
      <c r="AQ16" s="21">
        <v>28800494200</v>
      </c>
    </row>
    <row r="17" spans="1:43" x14ac:dyDescent="0.25">
      <c r="A17" s="19">
        <v>46265</v>
      </c>
      <c r="B17" s="20" t="s">
        <v>136</v>
      </c>
      <c r="C17" s="20" t="s">
        <v>137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14704300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10433000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1529500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44095725</v>
      </c>
      <c r="AL17" s="21">
        <v>0</v>
      </c>
      <c r="AM17" s="21">
        <v>0</v>
      </c>
      <c r="AN17" s="21">
        <v>0</v>
      </c>
      <c r="AO17" s="21">
        <v>0</v>
      </c>
      <c r="AP17" s="21">
        <v>935318196</v>
      </c>
      <c r="AQ17" s="21">
        <v>1006080721</v>
      </c>
    </row>
    <row r="18" spans="1:43" x14ac:dyDescent="0.25">
      <c r="A18" s="19">
        <v>46265</v>
      </c>
      <c r="B18" s="20" t="s">
        <v>150</v>
      </c>
      <c r="C18" s="20" t="s">
        <v>151</v>
      </c>
      <c r="D18" s="21">
        <v>7000</v>
      </c>
      <c r="E18" s="21">
        <v>0</v>
      </c>
      <c r="F18" s="21">
        <v>0</v>
      </c>
      <c r="G18" s="21">
        <v>0</v>
      </c>
      <c r="H18" s="21">
        <v>0</v>
      </c>
      <c r="I18" s="21">
        <v>100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798985300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42200</v>
      </c>
      <c r="AL18" s="21">
        <v>0</v>
      </c>
      <c r="AM18" s="21">
        <v>0</v>
      </c>
      <c r="AN18" s="21">
        <v>0</v>
      </c>
      <c r="AO18" s="21">
        <v>0</v>
      </c>
      <c r="AP18" s="21">
        <v>200965400</v>
      </c>
      <c r="AQ18" s="21">
        <v>1000000000</v>
      </c>
    </row>
    <row r="19" spans="1:43" x14ac:dyDescent="0.25">
      <c r="A19" s="19">
        <v>46265</v>
      </c>
      <c r="B19" s="20" t="s">
        <v>160</v>
      </c>
      <c r="C19" s="20" t="s">
        <v>161</v>
      </c>
      <c r="D19" s="21">
        <v>2744500</v>
      </c>
      <c r="E19" s="21">
        <v>0</v>
      </c>
      <c r="F19" s="21">
        <v>993795720</v>
      </c>
      <c r="G19" s="21">
        <v>91633900</v>
      </c>
      <c r="H19" s="21">
        <v>0</v>
      </c>
      <c r="I19" s="21">
        <v>315740700</v>
      </c>
      <c r="J19" s="21">
        <v>616400</v>
      </c>
      <c r="K19" s="21">
        <v>765000</v>
      </c>
      <c r="L19" s="21">
        <v>773400</v>
      </c>
      <c r="M19" s="21">
        <v>0</v>
      </c>
      <c r="N19" s="21">
        <v>0</v>
      </c>
      <c r="O19" s="21">
        <v>0</v>
      </c>
      <c r="P19" s="21">
        <v>0</v>
      </c>
      <c r="Q19" s="21">
        <v>26700</v>
      </c>
      <c r="R19" s="21">
        <v>0</v>
      </c>
      <c r="S19" s="21">
        <v>0</v>
      </c>
      <c r="T19" s="21">
        <v>0</v>
      </c>
      <c r="U19" s="21">
        <v>0</v>
      </c>
      <c r="V19" s="21">
        <v>1000</v>
      </c>
      <c r="W19" s="21">
        <v>1170300029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47054400</v>
      </c>
      <c r="AK19" s="21">
        <v>4753660</v>
      </c>
      <c r="AL19" s="21">
        <v>0</v>
      </c>
      <c r="AM19" s="21">
        <v>0</v>
      </c>
      <c r="AN19" s="21">
        <v>0</v>
      </c>
      <c r="AO19" s="21">
        <v>100</v>
      </c>
      <c r="AP19" s="21">
        <v>67310491</v>
      </c>
      <c r="AQ19" s="21">
        <v>2695516000</v>
      </c>
    </row>
    <row r="20" spans="1:43" x14ac:dyDescent="0.25">
      <c r="A20" s="19">
        <v>46265</v>
      </c>
      <c r="B20" s="20" t="s">
        <v>167</v>
      </c>
      <c r="C20" s="20" t="s">
        <v>168</v>
      </c>
      <c r="D20" s="21">
        <v>21315126686</v>
      </c>
      <c r="E20" s="21">
        <v>0</v>
      </c>
      <c r="F20" s="21">
        <v>60</v>
      </c>
      <c r="G20" s="21">
        <v>0</v>
      </c>
      <c r="H20" s="21">
        <v>93</v>
      </c>
      <c r="I20" s="21">
        <v>1334852</v>
      </c>
      <c r="J20" s="21">
        <v>0</v>
      </c>
      <c r="K20" s="21">
        <v>2412928</v>
      </c>
      <c r="L20" s="21">
        <v>6342000</v>
      </c>
      <c r="M20" s="21">
        <v>80</v>
      </c>
      <c r="N20" s="21">
        <v>0</v>
      </c>
      <c r="O20" s="21">
        <v>0</v>
      </c>
      <c r="P20" s="21">
        <v>250000</v>
      </c>
      <c r="Q20" s="21">
        <v>1529400</v>
      </c>
      <c r="R20" s="21">
        <v>162757</v>
      </c>
      <c r="S20" s="21">
        <v>0</v>
      </c>
      <c r="T20" s="21">
        <v>0</v>
      </c>
      <c r="U20" s="21">
        <v>0</v>
      </c>
      <c r="V20" s="21">
        <v>214100</v>
      </c>
      <c r="W20" s="21">
        <v>127711680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894971</v>
      </c>
      <c r="AF20" s="21">
        <v>0</v>
      </c>
      <c r="AG20" s="21">
        <v>0</v>
      </c>
      <c r="AH20" s="21">
        <v>0</v>
      </c>
      <c r="AI20" s="21">
        <v>2769600</v>
      </c>
      <c r="AJ20" s="21">
        <v>4880998</v>
      </c>
      <c r="AK20" s="21">
        <v>2086189</v>
      </c>
      <c r="AL20" s="21">
        <v>602594703</v>
      </c>
      <c r="AM20" s="21">
        <v>0</v>
      </c>
      <c r="AN20" s="21">
        <v>0</v>
      </c>
      <c r="AO20" s="21">
        <v>125494</v>
      </c>
      <c r="AP20" s="21">
        <v>2415040802</v>
      </c>
      <c r="AQ20" s="21">
        <v>24483477393</v>
      </c>
    </row>
    <row r="21" spans="1:43" x14ac:dyDescent="0.25">
      <c r="A21" s="19">
        <v>46265</v>
      </c>
      <c r="B21" s="20" t="s">
        <v>172</v>
      </c>
      <c r="C21" s="20" t="s">
        <v>173</v>
      </c>
      <c r="D21" s="21">
        <v>44961100</v>
      </c>
      <c r="E21" s="21">
        <v>0</v>
      </c>
      <c r="F21" s="21">
        <v>0</v>
      </c>
      <c r="G21" s="21">
        <v>0</v>
      </c>
      <c r="H21" s="21">
        <v>0</v>
      </c>
      <c r="I21" s="21">
        <v>4702910754</v>
      </c>
      <c r="J21" s="21">
        <v>0</v>
      </c>
      <c r="K21" s="21">
        <v>410000</v>
      </c>
      <c r="L21" s="21">
        <v>2056100</v>
      </c>
      <c r="M21" s="21">
        <v>19977001</v>
      </c>
      <c r="N21" s="21">
        <v>0</v>
      </c>
      <c r="O21" s="21">
        <v>0</v>
      </c>
      <c r="P21" s="21">
        <v>0</v>
      </c>
      <c r="Q21" s="21">
        <v>469881</v>
      </c>
      <c r="R21" s="21">
        <v>11711000</v>
      </c>
      <c r="S21" s="21">
        <v>0</v>
      </c>
      <c r="T21" s="21">
        <v>0</v>
      </c>
      <c r="U21" s="21">
        <v>0</v>
      </c>
      <c r="V21" s="21">
        <v>0</v>
      </c>
      <c r="W21" s="21">
        <v>380275191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700</v>
      </c>
      <c r="AJ21" s="21">
        <v>0</v>
      </c>
      <c r="AK21" s="21">
        <v>1414993160</v>
      </c>
      <c r="AL21" s="21">
        <v>0</v>
      </c>
      <c r="AM21" s="21">
        <v>0</v>
      </c>
      <c r="AN21" s="21">
        <v>0</v>
      </c>
      <c r="AO21" s="21">
        <v>81</v>
      </c>
      <c r="AP21" s="21">
        <v>1698383861</v>
      </c>
      <c r="AQ21" s="21">
        <v>8276148829</v>
      </c>
    </row>
    <row r="22" spans="1:43" x14ac:dyDescent="0.25">
      <c r="A22" s="19">
        <v>46265</v>
      </c>
      <c r="B22" s="20" t="s">
        <v>176</v>
      </c>
      <c r="C22" s="20" t="s">
        <v>177</v>
      </c>
      <c r="D22" s="21">
        <v>1136500</v>
      </c>
      <c r="E22" s="21">
        <v>0</v>
      </c>
      <c r="F22" s="21">
        <v>0</v>
      </c>
      <c r="G22" s="21">
        <v>0</v>
      </c>
      <c r="H22" s="21">
        <v>0</v>
      </c>
      <c r="I22" s="21">
        <v>331</v>
      </c>
      <c r="J22" s="21">
        <v>0</v>
      </c>
      <c r="K22" s="21">
        <v>0</v>
      </c>
      <c r="L22" s="21">
        <v>10906100</v>
      </c>
      <c r="M22" s="21">
        <v>56</v>
      </c>
      <c r="N22" s="21">
        <v>0</v>
      </c>
      <c r="O22" s="21">
        <v>0</v>
      </c>
      <c r="P22" s="21">
        <v>0</v>
      </c>
      <c r="Q22" s="21">
        <v>0</v>
      </c>
      <c r="R22" s="21">
        <v>2569900</v>
      </c>
      <c r="S22" s="21">
        <v>0</v>
      </c>
      <c r="T22" s="21">
        <v>0</v>
      </c>
      <c r="U22" s="21">
        <v>0</v>
      </c>
      <c r="V22" s="21">
        <v>0</v>
      </c>
      <c r="W22" s="21">
        <v>54505276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113336</v>
      </c>
      <c r="AL22" s="21">
        <v>0</v>
      </c>
      <c r="AM22" s="21">
        <v>103341</v>
      </c>
      <c r="AN22" s="21">
        <v>3130429009</v>
      </c>
      <c r="AO22" s="21">
        <v>66</v>
      </c>
      <c r="AP22" s="21">
        <v>1695895227</v>
      </c>
      <c r="AQ22" s="21">
        <v>4895659142</v>
      </c>
    </row>
    <row r="23" spans="1:43" x14ac:dyDescent="0.25">
      <c r="A23" s="19">
        <v>46265</v>
      </c>
      <c r="B23" s="20" t="s">
        <v>185</v>
      </c>
      <c r="C23" s="20" t="s">
        <v>186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100</v>
      </c>
      <c r="J23" s="21">
        <v>0</v>
      </c>
      <c r="K23" s="21">
        <v>0</v>
      </c>
      <c r="L23" s="21">
        <v>74827991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69810251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2758400</v>
      </c>
      <c r="AL23" s="21">
        <v>0</v>
      </c>
      <c r="AM23" s="21">
        <v>0</v>
      </c>
      <c r="AN23" s="21">
        <v>0</v>
      </c>
      <c r="AO23" s="21">
        <v>0</v>
      </c>
      <c r="AP23" s="21">
        <v>72453258</v>
      </c>
      <c r="AQ23" s="21">
        <v>219850000</v>
      </c>
    </row>
    <row r="24" spans="1:43" x14ac:dyDescent="0.25">
      <c r="A24" s="19">
        <v>46265</v>
      </c>
      <c r="B24" s="20" t="s">
        <v>199</v>
      </c>
      <c r="C24" s="20" t="s">
        <v>200</v>
      </c>
      <c r="D24" s="21">
        <v>6511901</v>
      </c>
      <c r="E24" s="21">
        <v>270050</v>
      </c>
      <c r="F24" s="21">
        <v>10400</v>
      </c>
      <c r="G24" s="21">
        <v>0</v>
      </c>
      <c r="H24" s="21">
        <v>189880957</v>
      </c>
      <c r="I24" s="21">
        <v>159556800</v>
      </c>
      <c r="J24" s="21">
        <v>0</v>
      </c>
      <c r="K24" s="21">
        <v>7570700</v>
      </c>
      <c r="L24" s="21">
        <v>1617200</v>
      </c>
      <c r="M24" s="21">
        <v>149165</v>
      </c>
      <c r="N24" s="21">
        <v>0</v>
      </c>
      <c r="O24" s="21">
        <v>0</v>
      </c>
      <c r="P24" s="21">
        <v>76711</v>
      </c>
      <c r="Q24" s="21">
        <v>1860</v>
      </c>
      <c r="R24" s="21">
        <v>150000</v>
      </c>
      <c r="S24" s="21">
        <v>0</v>
      </c>
      <c r="T24" s="21">
        <v>0</v>
      </c>
      <c r="U24" s="21">
        <v>500</v>
      </c>
      <c r="V24" s="21">
        <v>0</v>
      </c>
      <c r="W24" s="21">
        <v>7143555291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8794615</v>
      </c>
      <c r="AF24" s="21">
        <v>0</v>
      </c>
      <c r="AG24" s="21">
        <v>0</v>
      </c>
      <c r="AH24" s="21">
        <v>0</v>
      </c>
      <c r="AI24" s="21">
        <v>300</v>
      </c>
      <c r="AJ24" s="21">
        <v>3364513</v>
      </c>
      <c r="AK24" s="21">
        <v>3331127</v>
      </c>
      <c r="AL24" s="21">
        <v>6277700</v>
      </c>
      <c r="AM24" s="21">
        <v>0</v>
      </c>
      <c r="AN24" s="21">
        <v>169350529</v>
      </c>
      <c r="AO24" s="21">
        <v>160</v>
      </c>
      <c r="AP24" s="21">
        <v>1610702021</v>
      </c>
      <c r="AQ24" s="21">
        <v>9311172500</v>
      </c>
    </row>
    <row r="25" spans="1:43" x14ac:dyDescent="0.25">
      <c r="A25" s="19">
        <v>46265</v>
      </c>
      <c r="B25" s="20" t="s">
        <v>209</v>
      </c>
      <c r="C25" s="20" t="s">
        <v>210</v>
      </c>
      <c r="D25" s="21">
        <v>0</v>
      </c>
      <c r="E25" s="21">
        <v>0</v>
      </c>
      <c r="F25" s="21">
        <v>72535100</v>
      </c>
      <c r="G25" s="21">
        <v>0</v>
      </c>
      <c r="H25" s="21">
        <v>195289000</v>
      </c>
      <c r="I25" s="21">
        <v>100</v>
      </c>
      <c r="J25" s="21">
        <v>0</v>
      </c>
      <c r="K25" s="21">
        <v>0</v>
      </c>
      <c r="L25" s="21">
        <v>23000000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2701540900</v>
      </c>
      <c r="S25" s="21">
        <v>0</v>
      </c>
      <c r="T25" s="21">
        <v>0</v>
      </c>
      <c r="U25" s="21">
        <v>0</v>
      </c>
      <c r="V25" s="21">
        <v>0</v>
      </c>
      <c r="W25" s="21">
        <v>2818123200</v>
      </c>
      <c r="X25" s="21">
        <v>0</v>
      </c>
      <c r="Y25" s="21">
        <v>1900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2704700</v>
      </c>
      <c r="AL25" s="21">
        <v>0</v>
      </c>
      <c r="AM25" s="21">
        <v>0</v>
      </c>
      <c r="AN25" s="21">
        <v>0</v>
      </c>
      <c r="AO25" s="21">
        <v>6900</v>
      </c>
      <c r="AP25" s="21">
        <v>636261836</v>
      </c>
      <c r="AQ25" s="21">
        <v>6449463636</v>
      </c>
    </row>
    <row r="26" spans="1:43" x14ac:dyDescent="0.25">
      <c r="A26" s="19">
        <v>46265</v>
      </c>
      <c r="B26" s="20" t="s">
        <v>236</v>
      </c>
      <c r="C26" s="20" t="s">
        <v>237</v>
      </c>
      <c r="D26" s="21">
        <v>136370</v>
      </c>
      <c r="E26" s="21">
        <v>0</v>
      </c>
      <c r="F26" s="21">
        <v>10000</v>
      </c>
      <c r="G26" s="21">
        <v>0</v>
      </c>
      <c r="H26" s="21">
        <v>0</v>
      </c>
      <c r="I26" s="21">
        <v>100</v>
      </c>
      <c r="J26" s="21">
        <v>0</v>
      </c>
      <c r="K26" s="21">
        <v>71500</v>
      </c>
      <c r="L26" s="21">
        <v>47600</v>
      </c>
      <c r="M26" s="21">
        <v>533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146212673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17500</v>
      </c>
      <c r="AK26" s="21">
        <v>9022</v>
      </c>
      <c r="AL26" s="21">
        <v>34</v>
      </c>
      <c r="AM26" s="21">
        <v>0</v>
      </c>
      <c r="AN26" s="21">
        <v>4000</v>
      </c>
      <c r="AO26" s="21">
        <v>0</v>
      </c>
      <c r="AP26" s="21">
        <v>100755707</v>
      </c>
      <c r="AQ26" s="21">
        <v>247265039</v>
      </c>
    </row>
    <row r="27" spans="1:43" x14ac:dyDescent="0.25">
      <c r="A27" s="19">
        <v>46265</v>
      </c>
      <c r="B27" s="20" t="s">
        <v>250</v>
      </c>
      <c r="C27" s="20" t="s">
        <v>251</v>
      </c>
      <c r="D27" s="21">
        <v>185634185</v>
      </c>
      <c r="E27" s="21">
        <v>83484100</v>
      </c>
      <c r="F27" s="21">
        <v>2251900</v>
      </c>
      <c r="G27" s="21">
        <v>68955600</v>
      </c>
      <c r="H27" s="21">
        <v>0</v>
      </c>
      <c r="I27" s="21">
        <v>60665569</v>
      </c>
      <c r="J27" s="21">
        <v>321580772</v>
      </c>
      <c r="K27" s="21">
        <v>32745393</v>
      </c>
      <c r="L27" s="21">
        <v>243029200</v>
      </c>
      <c r="M27" s="21">
        <v>3785423</v>
      </c>
      <c r="N27" s="21">
        <v>81262200</v>
      </c>
      <c r="O27" s="21">
        <v>603153767</v>
      </c>
      <c r="P27" s="21">
        <v>10919425</v>
      </c>
      <c r="Q27" s="21">
        <v>1294900</v>
      </c>
      <c r="R27" s="21">
        <v>3332383800</v>
      </c>
      <c r="S27" s="21">
        <v>0</v>
      </c>
      <c r="T27" s="21">
        <v>0</v>
      </c>
      <c r="U27" s="21">
        <v>0</v>
      </c>
      <c r="V27" s="21">
        <v>3600</v>
      </c>
      <c r="W27" s="21">
        <v>164778310</v>
      </c>
      <c r="X27" s="21">
        <v>0</v>
      </c>
      <c r="Y27" s="21">
        <v>115508000</v>
      </c>
      <c r="Z27" s="21">
        <v>513500</v>
      </c>
      <c r="AA27" s="21">
        <v>4454400</v>
      </c>
      <c r="AB27" s="21">
        <v>0</v>
      </c>
      <c r="AC27" s="21">
        <v>0</v>
      </c>
      <c r="AD27" s="21">
        <v>1204300</v>
      </c>
      <c r="AE27" s="21">
        <v>65600</v>
      </c>
      <c r="AF27" s="21">
        <v>155800</v>
      </c>
      <c r="AG27" s="21">
        <v>0</v>
      </c>
      <c r="AH27" s="21">
        <v>124358532</v>
      </c>
      <c r="AI27" s="21">
        <v>0</v>
      </c>
      <c r="AJ27" s="21">
        <v>1992410536</v>
      </c>
      <c r="AK27" s="21">
        <v>119363377</v>
      </c>
      <c r="AL27" s="21">
        <v>1047937695</v>
      </c>
      <c r="AM27" s="21">
        <v>7970700</v>
      </c>
      <c r="AN27" s="21">
        <v>857405900</v>
      </c>
      <c r="AO27" s="21">
        <v>47158131</v>
      </c>
      <c r="AP27" s="21">
        <v>847410885</v>
      </c>
      <c r="AQ27" s="21">
        <v>10361845500</v>
      </c>
    </row>
    <row r="28" spans="1:43" x14ac:dyDescent="0.25">
      <c r="A28" s="19">
        <v>46265</v>
      </c>
      <c r="B28" s="20" t="s">
        <v>261</v>
      </c>
      <c r="C28" s="20" t="s">
        <v>262</v>
      </c>
      <c r="D28" s="21">
        <v>0</v>
      </c>
      <c r="E28" s="21">
        <v>0</v>
      </c>
      <c r="F28" s="21">
        <v>44</v>
      </c>
      <c r="G28" s="21">
        <v>0</v>
      </c>
      <c r="H28" s="21">
        <v>0</v>
      </c>
      <c r="I28" s="21">
        <v>100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6467300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19800</v>
      </c>
      <c r="AL28" s="21">
        <v>0</v>
      </c>
      <c r="AM28" s="21">
        <v>0</v>
      </c>
      <c r="AN28" s="21">
        <v>0</v>
      </c>
      <c r="AO28" s="21">
        <v>0</v>
      </c>
      <c r="AP28" s="21">
        <v>51051256</v>
      </c>
      <c r="AQ28" s="21">
        <v>57538500</v>
      </c>
    </row>
    <row r="29" spans="1:43" x14ac:dyDescent="0.25">
      <c r="A29" s="19">
        <v>46265</v>
      </c>
      <c r="B29" s="20" t="s">
        <v>264</v>
      </c>
      <c r="C29" s="20" t="s">
        <v>265</v>
      </c>
      <c r="D29" s="21">
        <v>334400</v>
      </c>
      <c r="E29" s="21">
        <v>0</v>
      </c>
      <c r="F29" s="21">
        <v>0</v>
      </c>
      <c r="G29" s="21">
        <v>0</v>
      </c>
      <c r="H29" s="21">
        <v>0</v>
      </c>
      <c r="I29" s="21">
        <v>200</v>
      </c>
      <c r="J29" s="21">
        <v>0</v>
      </c>
      <c r="K29" s="21">
        <v>0</v>
      </c>
      <c r="L29" s="21">
        <v>75232</v>
      </c>
      <c r="M29" s="21">
        <v>12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1945719032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82</v>
      </c>
      <c r="AL29" s="21">
        <v>0</v>
      </c>
      <c r="AM29" s="21">
        <v>0</v>
      </c>
      <c r="AN29" s="21">
        <v>0</v>
      </c>
      <c r="AO29" s="21">
        <v>0</v>
      </c>
      <c r="AP29" s="21">
        <v>754584786</v>
      </c>
      <c r="AQ29" s="21">
        <v>2700713744</v>
      </c>
    </row>
    <row r="30" spans="1:43" x14ac:dyDescent="0.25">
      <c r="A30" s="19">
        <v>46265</v>
      </c>
      <c r="B30" s="20" t="s">
        <v>279</v>
      </c>
      <c r="C30" s="20" t="s">
        <v>280</v>
      </c>
      <c r="D30" s="21">
        <v>184700</v>
      </c>
      <c r="E30" s="21">
        <v>0</v>
      </c>
      <c r="F30" s="21">
        <v>79500</v>
      </c>
      <c r="G30" s="21">
        <v>0</v>
      </c>
      <c r="H30" s="21">
        <v>0</v>
      </c>
      <c r="I30" s="21">
        <v>2000000</v>
      </c>
      <c r="J30" s="21">
        <v>0</v>
      </c>
      <c r="K30" s="21">
        <v>0</v>
      </c>
      <c r="L30" s="21">
        <v>2027900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26000</v>
      </c>
      <c r="S30" s="21">
        <v>0</v>
      </c>
      <c r="T30" s="21">
        <v>0</v>
      </c>
      <c r="U30" s="21">
        <v>0</v>
      </c>
      <c r="V30" s="21">
        <v>0</v>
      </c>
      <c r="W30" s="21">
        <v>12382780650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2604122040</v>
      </c>
      <c r="AK30" s="21">
        <v>1661300</v>
      </c>
      <c r="AL30" s="21">
        <v>0</v>
      </c>
      <c r="AM30" s="21">
        <v>0</v>
      </c>
      <c r="AN30" s="21">
        <v>0</v>
      </c>
      <c r="AO30" s="21">
        <v>0</v>
      </c>
      <c r="AP30" s="21">
        <v>832917910</v>
      </c>
      <c r="AQ30" s="21">
        <v>15825800000</v>
      </c>
    </row>
    <row r="31" spans="1:43" x14ac:dyDescent="0.25">
      <c r="A31" s="19">
        <v>46265</v>
      </c>
      <c r="B31" s="20" t="s">
        <v>294</v>
      </c>
      <c r="C31" s="20" t="s">
        <v>295</v>
      </c>
      <c r="D31" s="21">
        <v>87500</v>
      </c>
      <c r="E31" s="21">
        <v>0</v>
      </c>
      <c r="F31" s="21">
        <v>0</v>
      </c>
      <c r="G31" s="21">
        <v>0</v>
      </c>
      <c r="H31" s="21">
        <v>0</v>
      </c>
      <c r="I31" s="21">
        <v>100</v>
      </c>
      <c r="J31" s="21">
        <v>0</v>
      </c>
      <c r="K31" s="21">
        <v>0</v>
      </c>
      <c r="L31" s="21">
        <v>14385900</v>
      </c>
      <c r="M31" s="21">
        <v>2500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5000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21300</v>
      </c>
      <c r="AL31" s="21">
        <v>0</v>
      </c>
      <c r="AM31" s="21">
        <v>0</v>
      </c>
      <c r="AN31" s="21">
        <v>0</v>
      </c>
      <c r="AO31" s="21">
        <v>0</v>
      </c>
      <c r="AP31" s="21">
        <v>52250028</v>
      </c>
      <c r="AQ31" s="21">
        <v>66752328</v>
      </c>
    </row>
    <row r="32" spans="1:43" x14ac:dyDescent="0.25">
      <c r="A32" s="19">
        <v>46265</v>
      </c>
      <c r="B32" s="20" t="s">
        <v>302</v>
      </c>
      <c r="C32" s="20" t="s">
        <v>303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12700</v>
      </c>
      <c r="J32" s="21">
        <v>0</v>
      </c>
      <c r="K32" s="21">
        <v>1409300</v>
      </c>
      <c r="L32" s="21">
        <v>74044336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443500</v>
      </c>
      <c r="S32" s="21">
        <v>0</v>
      </c>
      <c r="T32" s="21">
        <v>0</v>
      </c>
      <c r="U32" s="21">
        <v>0</v>
      </c>
      <c r="V32" s="21">
        <v>0</v>
      </c>
      <c r="W32" s="21">
        <v>55384504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477200</v>
      </c>
      <c r="AL32" s="21">
        <v>0</v>
      </c>
      <c r="AM32" s="21">
        <v>0</v>
      </c>
      <c r="AN32" s="21">
        <v>0</v>
      </c>
      <c r="AO32" s="21">
        <v>0</v>
      </c>
      <c r="AP32" s="21">
        <v>47732200</v>
      </c>
      <c r="AQ32" s="21">
        <v>179503740</v>
      </c>
    </row>
    <row r="33" spans="1:43" x14ac:dyDescent="0.25">
      <c r="A33" s="19">
        <v>46265</v>
      </c>
      <c r="B33" s="20" t="s">
        <v>309</v>
      </c>
      <c r="C33" s="20" t="s">
        <v>310</v>
      </c>
      <c r="D33" s="21">
        <v>0</v>
      </c>
      <c r="E33" s="21">
        <v>0</v>
      </c>
      <c r="F33" s="21">
        <v>0</v>
      </c>
      <c r="G33" s="21">
        <v>0</v>
      </c>
      <c r="H33" s="21">
        <v>750</v>
      </c>
      <c r="I33" s="21">
        <v>7560100</v>
      </c>
      <c r="J33" s="21">
        <v>0</v>
      </c>
      <c r="K33" s="21">
        <v>1998400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990000</v>
      </c>
      <c r="S33" s="21">
        <v>0</v>
      </c>
      <c r="T33" s="21">
        <v>0</v>
      </c>
      <c r="U33" s="21">
        <v>0</v>
      </c>
      <c r="V33" s="21">
        <v>0</v>
      </c>
      <c r="W33" s="21">
        <v>1221416827</v>
      </c>
      <c r="X33" s="21">
        <v>0</v>
      </c>
      <c r="Y33" s="21">
        <v>0</v>
      </c>
      <c r="Z33" s="21">
        <v>0</v>
      </c>
      <c r="AA33" s="21">
        <v>149437339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233139618</v>
      </c>
      <c r="AL33" s="21">
        <v>0</v>
      </c>
      <c r="AM33" s="21">
        <v>0</v>
      </c>
      <c r="AN33" s="21">
        <v>0</v>
      </c>
      <c r="AO33" s="21">
        <v>0</v>
      </c>
      <c r="AP33" s="21">
        <v>577076024</v>
      </c>
      <c r="AQ33" s="21">
        <v>2191619058</v>
      </c>
    </row>
    <row r="34" spans="1:43" x14ac:dyDescent="0.25">
      <c r="A34" s="19">
        <v>46265</v>
      </c>
      <c r="B34" s="20" t="s">
        <v>324</v>
      </c>
      <c r="C34" s="20" t="s">
        <v>325</v>
      </c>
      <c r="D34" s="21">
        <v>389845500</v>
      </c>
      <c r="E34" s="21">
        <v>0</v>
      </c>
      <c r="F34" s="21">
        <v>188233921</v>
      </c>
      <c r="G34" s="21">
        <v>0</v>
      </c>
      <c r="H34" s="21">
        <v>0</v>
      </c>
      <c r="I34" s="21">
        <v>850100</v>
      </c>
      <c r="J34" s="21">
        <v>0</v>
      </c>
      <c r="K34" s="21">
        <v>6018100</v>
      </c>
      <c r="L34" s="21">
        <v>46400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8936800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2066800</v>
      </c>
      <c r="AK34" s="21">
        <v>91367000</v>
      </c>
      <c r="AL34" s="21">
        <v>210019533</v>
      </c>
      <c r="AM34" s="21">
        <v>0</v>
      </c>
      <c r="AN34" s="21">
        <v>55806100</v>
      </c>
      <c r="AO34" s="21">
        <v>0</v>
      </c>
      <c r="AP34" s="21">
        <v>47053096</v>
      </c>
      <c r="AQ34" s="21">
        <v>1000243350</v>
      </c>
    </row>
    <row r="35" spans="1:43" x14ac:dyDescent="0.25">
      <c r="A35" s="19">
        <v>46265</v>
      </c>
      <c r="B35" s="20" t="s">
        <v>332</v>
      </c>
      <c r="C35" s="20" t="s">
        <v>333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100</v>
      </c>
      <c r="J35" s="21">
        <v>0</v>
      </c>
      <c r="K35" s="21">
        <v>0</v>
      </c>
      <c r="L35" s="21">
        <v>1418400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100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200</v>
      </c>
      <c r="AL35" s="21">
        <v>0</v>
      </c>
      <c r="AM35" s="21">
        <v>0</v>
      </c>
      <c r="AN35" s="21">
        <v>0</v>
      </c>
      <c r="AO35" s="21">
        <v>0</v>
      </c>
      <c r="AP35" s="21">
        <v>583581200</v>
      </c>
      <c r="AQ35" s="21">
        <v>585000000</v>
      </c>
    </row>
    <row r="36" spans="1:43" x14ac:dyDescent="0.25">
      <c r="A36" s="19">
        <v>46265</v>
      </c>
      <c r="B36" s="20" t="s">
        <v>341</v>
      </c>
      <c r="C36" s="20" t="s">
        <v>342</v>
      </c>
      <c r="D36" s="21">
        <v>415971653</v>
      </c>
      <c r="E36" s="21">
        <v>0</v>
      </c>
      <c r="F36" s="21">
        <v>0</v>
      </c>
      <c r="G36" s="21">
        <v>0</v>
      </c>
      <c r="H36" s="21">
        <v>0</v>
      </c>
      <c r="I36" s="21">
        <v>1156900158</v>
      </c>
      <c r="J36" s="21">
        <v>4391900</v>
      </c>
      <c r="K36" s="21">
        <v>126600</v>
      </c>
      <c r="L36" s="21">
        <v>1036123386</v>
      </c>
      <c r="M36" s="21">
        <v>0</v>
      </c>
      <c r="N36" s="21">
        <v>0</v>
      </c>
      <c r="O36" s="21">
        <v>821275</v>
      </c>
      <c r="P36" s="21">
        <v>0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15112915033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17142723</v>
      </c>
      <c r="AK36" s="21">
        <v>30224631</v>
      </c>
      <c r="AL36" s="21">
        <v>0</v>
      </c>
      <c r="AM36" s="21">
        <v>925148</v>
      </c>
      <c r="AN36" s="21">
        <v>0</v>
      </c>
      <c r="AO36" s="21">
        <v>176</v>
      </c>
      <c r="AP36" s="21">
        <v>421741077</v>
      </c>
      <c r="AQ36" s="21">
        <v>18197283760</v>
      </c>
    </row>
    <row r="37" spans="1:43" x14ac:dyDescent="0.25">
      <c r="A37" s="19">
        <v>46265</v>
      </c>
      <c r="B37" s="20" t="s">
        <v>349</v>
      </c>
      <c r="C37" s="20" t="s">
        <v>350</v>
      </c>
      <c r="D37" s="21">
        <v>356500</v>
      </c>
      <c r="E37" s="21">
        <v>0</v>
      </c>
      <c r="F37" s="21">
        <v>0</v>
      </c>
      <c r="G37" s="21">
        <v>0</v>
      </c>
      <c r="H37" s="21">
        <v>0</v>
      </c>
      <c r="I37" s="21">
        <v>1940600</v>
      </c>
      <c r="J37" s="21">
        <v>0</v>
      </c>
      <c r="K37" s="21">
        <v>0</v>
      </c>
      <c r="L37" s="21">
        <v>382</v>
      </c>
      <c r="M37" s="21">
        <v>695842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33329700</v>
      </c>
      <c r="X37" s="21">
        <v>0</v>
      </c>
      <c r="Y37" s="21">
        <v>0</v>
      </c>
      <c r="Z37" s="21">
        <v>55300</v>
      </c>
      <c r="AA37" s="21">
        <v>0</v>
      </c>
      <c r="AB37" s="21">
        <v>0</v>
      </c>
      <c r="AC37" s="21">
        <v>0</v>
      </c>
      <c r="AD37" s="21">
        <v>99300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329800</v>
      </c>
      <c r="AK37" s="21">
        <v>12739006</v>
      </c>
      <c r="AL37" s="21">
        <v>162700</v>
      </c>
      <c r="AM37" s="21">
        <v>36900</v>
      </c>
      <c r="AN37" s="21">
        <v>134200</v>
      </c>
      <c r="AO37" s="21">
        <v>76900</v>
      </c>
      <c r="AP37" s="21">
        <v>35582370</v>
      </c>
      <c r="AQ37" s="21">
        <v>85539500</v>
      </c>
    </row>
    <row r="38" spans="1:43" x14ac:dyDescent="0.25">
      <c r="A38" s="19">
        <v>46265</v>
      </c>
      <c r="B38" s="20" t="s">
        <v>355</v>
      </c>
      <c r="C38" s="20" t="s">
        <v>356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1">
        <v>2821800</v>
      </c>
      <c r="J38" s="21">
        <v>0</v>
      </c>
      <c r="K38" s="21">
        <v>0</v>
      </c>
      <c r="L38" s="21">
        <v>28100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17438300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12121600</v>
      </c>
      <c r="AL38" s="21">
        <v>0</v>
      </c>
      <c r="AM38" s="21">
        <v>0</v>
      </c>
      <c r="AN38" s="21">
        <v>0</v>
      </c>
      <c r="AO38" s="21">
        <v>0</v>
      </c>
      <c r="AP38" s="21">
        <v>316790200</v>
      </c>
      <c r="AQ38" s="21">
        <v>349200000</v>
      </c>
    </row>
    <row r="39" spans="1:43" x14ac:dyDescent="0.25">
      <c r="A39" s="19">
        <v>46265</v>
      </c>
      <c r="B39" s="20" t="s">
        <v>370</v>
      </c>
      <c r="C39" s="20" t="s">
        <v>371</v>
      </c>
      <c r="D39" s="21">
        <v>626295583</v>
      </c>
      <c r="E39" s="21">
        <v>30800</v>
      </c>
      <c r="F39" s="21">
        <v>1813317900</v>
      </c>
      <c r="G39" s="21">
        <v>15409725</v>
      </c>
      <c r="H39" s="21">
        <v>2589700</v>
      </c>
      <c r="I39" s="21">
        <v>141261000</v>
      </c>
      <c r="J39" s="21">
        <v>911141288</v>
      </c>
      <c r="K39" s="21">
        <v>162258203</v>
      </c>
      <c r="L39" s="21">
        <v>212695535</v>
      </c>
      <c r="M39" s="21">
        <v>78453</v>
      </c>
      <c r="N39" s="21">
        <v>1971843</v>
      </c>
      <c r="O39" s="21">
        <v>209978600</v>
      </c>
      <c r="P39" s="21">
        <v>7100487</v>
      </c>
      <c r="Q39" s="21">
        <v>4529322</v>
      </c>
      <c r="R39" s="21">
        <v>32430900</v>
      </c>
      <c r="S39" s="21">
        <v>0</v>
      </c>
      <c r="T39" s="21">
        <v>0</v>
      </c>
      <c r="U39" s="21">
        <v>7345000</v>
      </c>
      <c r="V39" s="21">
        <v>74703230</v>
      </c>
      <c r="W39" s="21">
        <v>63106669877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687500</v>
      </c>
      <c r="AD39" s="21">
        <v>0</v>
      </c>
      <c r="AE39" s="21">
        <v>20002400</v>
      </c>
      <c r="AF39" s="21">
        <v>0</v>
      </c>
      <c r="AG39" s="21">
        <v>0</v>
      </c>
      <c r="AH39" s="21">
        <v>50600</v>
      </c>
      <c r="AI39" s="21">
        <v>1054400</v>
      </c>
      <c r="AJ39" s="21">
        <v>1544417820</v>
      </c>
      <c r="AK39" s="21">
        <v>1203451015</v>
      </c>
      <c r="AL39" s="21">
        <v>175257459</v>
      </c>
      <c r="AM39" s="21">
        <v>52400</v>
      </c>
      <c r="AN39" s="21">
        <v>536105181</v>
      </c>
      <c r="AO39" s="21">
        <v>9984900</v>
      </c>
      <c r="AP39" s="21">
        <v>1697346535</v>
      </c>
      <c r="AQ39" s="21">
        <v>72518217656</v>
      </c>
    </row>
    <row r="40" spans="1:43" x14ac:dyDescent="0.25">
      <c r="A40" s="19">
        <v>46265</v>
      </c>
      <c r="B40" s="20" t="s">
        <v>381</v>
      </c>
      <c r="C40" s="20" t="s">
        <v>382</v>
      </c>
      <c r="D40" s="21">
        <v>200</v>
      </c>
      <c r="E40" s="21">
        <v>0</v>
      </c>
      <c r="F40" s="21">
        <v>0</v>
      </c>
      <c r="G40" s="21">
        <v>0</v>
      </c>
      <c r="H40" s="21">
        <v>0</v>
      </c>
      <c r="I40" s="21">
        <v>100</v>
      </c>
      <c r="J40" s="21">
        <v>0</v>
      </c>
      <c r="K40" s="21">
        <v>0</v>
      </c>
      <c r="L40" s="21">
        <v>60634543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931097517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960159</v>
      </c>
      <c r="AL40" s="21">
        <v>0</v>
      </c>
      <c r="AM40" s="21">
        <v>0</v>
      </c>
      <c r="AN40" s="21">
        <v>0</v>
      </c>
      <c r="AO40" s="21">
        <v>38</v>
      </c>
      <c r="AP40" s="21">
        <v>242604245</v>
      </c>
      <c r="AQ40" s="21">
        <v>1235296802</v>
      </c>
    </row>
    <row r="41" spans="1:43" x14ac:dyDescent="0.25">
      <c r="A41" s="19">
        <v>46265</v>
      </c>
      <c r="B41" s="20" t="s">
        <v>388</v>
      </c>
      <c r="C41" s="20" t="s">
        <v>389</v>
      </c>
      <c r="D41" s="21">
        <v>0</v>
      </c>
      <c r="E41" s="21">
        <v>0</v>
      </c>
      <c r="F41" s="21">
        <v>0</v>
      </c>
      <c r="G41" s="21">
        <v>0</v>
      </c>
      <c r="H41" s="21">
        <v>17951400</v>
      </c>
      <c r="I41" s="21">
        <v>420100</v>
      </c>
      <c r="J41" s="21">
        <v>0</v>
      </c>
      <c r="K41" s="21">
        <v>32107800</v>
      </c>
      <c r="L41" s="21">
        <v>388900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100</v>
      </c>
      <c r="W41" s="21">
        <v>334456400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1807946</v>
      </c>
      <c r="AK41" s="21">
        <v>408200</v>
      </c>
      <c r="AL41" s="21">
        <v>0</v>
      </c>
      <c r="AM41" s="21">
        <v>0</v>
      </c>
      <c r="AN41" s="21">
        <v>17657254</v>
      </c>
      <c r="AO41" s="21">
        <v>0</v>
      </c>
      <c r="AP41" s="21">
        <v>482904300</v>
      </c>
      <c r="AQ41" s="21">
        <v>888102400</v>
      </c>
    </row>
    <row r="42" spans="1:43" x14ac:dyDescent="0.25">
      <c r="A42" s="19">
        <v>46265</v>
      </c>
      <c r="B42" s="20" t="s">
        <v>396</v>
      </c>
      <c r="C42" s="20" t="s">
        <v>397</v>
      </c>
      <c r="D42" s="21">
        <v>248550099</v>
      </c>
      <c r="E42" s="21">
        <v>41358000</v>
      </c>
      <c r="F42" s="21">
        <v>30000</v>
      </c>
      <c r="G42" s="21">
        <v>369666000</v>
      </c>
      <c r="H42" s="21">
        <v>299600</v>
      </c>
      <c r="I42" s="21">
        <v>139046400</v>
      </c>
      <c r="J42" s="21">
        <v>594379013</v>
      </c>
      <c r="K42" s="21">
        <v>124799475</v>
      </c>
      <c r="L42" s="21">
        <v>380389821</v>
      </c>
      <c r="M42" s="21">
        <v>585552</v>
      </c>
      <c r="N42" s="21">
        <v>30181600</v>
      </c>
      <c r="O42" s="21">
        <v>151042637</v>
      </c>
      <c r="P42" s="21">
        <v>83231411</v>
      </c>
      <c r="Q42" s="21">
        <v>25009700</v>
      </c>
      <c r="R42" s="21">
        <v>2221194501</v>
      </c>
      <c r="S42" s="21">
        <v>70979000</v>
      </c>
      <c r="T42" s="21">
        <v>0</v>
      </c>
      <c r="U42" s="21">
        <v>0</v>
      </c>
      <c r="V42" s="21">
        <v>0</v>
      </c>
      <c r="W42" s="21">
        <v>25033210219</v>
      </c>
      <c r="X42" s="21">
        <v>0</v>
      </c>
      <c r="Y42" s="21">
        <v>19923900</v>
      </c>
      <c r="Z42" s="21">
        <v>32541500</v>
      </c>
      <c r="AA42" s="21">
        <v>3686600</v>
      </c>
      <c r="AB42" s="21">
        <v>0</v>
      </c>
      <c r="AC42" s="21">
        <v>0</v>
      </c>
      <c r="AD42" s="21">
        <v>0</v>
      </c>
      <c r="AE42" s="21">
        <v>259000</v>
      </c>
      <c r="AF42" s="21">
        <v>561500</v>
      </c>
      <c r="AG42" s="21">
        <v>0</v>
      </c>
      <c r="AH42" s="21">
        <v>114937733</v>
      </c>
      <c r="AI42" s="21">
        <v>11971200</v>
      </c>
      <c r="AJ42" s="21">
        <v>5469187771</v>
      </c>
      <c r="AK42" s="21">
        <v>125710964</v>
      </c>
      <c r="AL42" s="21">
        <v>1442944518</v>
      </c>
      <c r="AM42" s="21">
        <v>4759760</v>
      </c>
      <c r="AN42" s="21">
        <v>748027936</v>
      </c>
      <c r="AO42" s="21">
        <v>24198600</v>
      </c>
      <c r="AP42" s="21">
        <v>4011837690</v>
      </c>
      <c r="AQ42" s="21">
        <v>41524501700</v>
      </c>
    </row>
    <row r="43" spans="1:43" x14ac:dyDescent="0.25">
      <c r="A43" s="19">
        <v>46265</v>
      </c>
      <c r="B43" s="20" t="s">
        <v>406</v>
      </c>
      <c r="C43" s="20" t="s">
        <v>407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5100</v>
      </c>
      <c r="J43" s="21">
        <v>0</v>
      </c>
      <c r="K43" s="21">
        <v>21711108</v>
      </c>
      <c r="L43" s="21">
        <v>5000000</v>
      </c>
      <c r="M43" s="21">
        <v>0</v>
      </c>
      <c r="N43" s="21">
        <v>0</v>
      </c>
      <c r="O43" s="21">
        <v>0</v>
      </c>
      <c r="P43" s="21">
        <v>0</v>
      </c>
      <c r="Q43" s="21">
        <v>833940</v>
      </c>
      <c r="R43" s="21">
        <v>3622299</v>
      </c>
      <c r="S43" s="21">
        <v>543981</v>
      </c>
      <c r="T43" s="21">
        <v>0</v>
      </c>
      <c r="U43" s="21">
        <v>0</v>
      </c>
      <c r="V43" s="21">
        <v>0</v>
      </c>
      <c r="W43" s="21">
        <v>807751393</v>
      </c>
      <c r="X43" s="21">
        <v>0</v>
      </c>
      <c r="Y43" s="21">
        <v>19219105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26</v>
      </c>
      <c r="AF43" s="21">
        <v>0</v>
      </c>
      <c r="AG43" s="21">
        <v>0</v>
      </c>
      <c r="AH43" s="21">
        <v>0</v>
      </c>
      <c r="AI43" s="21">
        <v>0</v>
      </c>
      <c r="AJ43" s="21">
        <v>1017794267</v>
      </c>
      <c r="AK43" s="21">
        <v>245072796</v>
      </c>
      <c r="AL43" s="21">
        <v>563700</v>
      </c>
      <c r="AM43" s="21">
        <v>0</v>
      </c>
      <c r="AN43" s="21">
        <v>1366550</v>
      </c>
      <c r="AO43" s="21">
        <v>110879</v>
      </c>
      <c r="AP43" s="21">
        <v>2576374856</v>
      </c>
      <c r="AQ43" s="21">
        <v>4699970000</v>
      </c>
    </row>
    <row r="44" spans="1:43" x14ac:dyDescent="0.25">
      <c r="A44" s="19">
        <v>46265</v>
      </c>
      <c r="B44" s="20" t="s">
        <v>419</v>
      </c>
      <c r="C44" s="20" t="s">
        <v>420</v>
      </c>
      <c r="D44" s="21">
        <v>1900</v>
      </c>
      <c r="E44" s="21">
        <v>0</v>
      </c>
      <c r="F44" s="21">
        <v>0</v>
      </c>
      <c r="G44" s="21">
        <v>0</v>
      </c>
      <c r="H44" s="21">
        <v>0</v>
      </c>
      <c r="I44" s="21">
        <v>100</v>
      </c>
      <c r="J44" s="21">
        <v>0</v>
      </c>
      <c r="K44" s="21">
        <v>308000</v>
      </c>
      <c r="L44" s="21">
        <v>451300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3299863782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100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53549818</v>
      </c>
      <c r="AQ44" s="21">
        <v>3354175000</v>
      </c>
    </row>
    <row r="45" spans="1:43" x14ac:dyDescent="0.25">
      <c r="A45" s="19">
        <v>46265</v>
      </c>
      <c r="B45" s="20" t="s">
        <v>423</v>
      </c>
      <c r="C45" s="20" t="s">
        <v>424</v>
      </c>
      <c r="D45" s="21">
        <v>150675905</v>
      </c>
      <c r="E45" s="21">
        <v>37595200</v>
      </c>
      <c r="F45" s="21">
        <v>14519605</v>
      </c>
      <c r="G45" s="21">
        <v>145863362</v>
      </c>
      <c r="H45" s="21">
        <v>3124300</v>
      </c>
      <c r="I45" s="21">
        <v>68889551</v>
      </c>
      <c r="J45" s="21">
        <v>329532400</v>
      </c>
      <c r="K45" s="21">
        <v>23765269</v>
      </c>
      <c r="L45" s="21">
        <v>180292149</v>
      </c>
      <c r="M45" s="21">
        <v>70139</v>
      </c>
      <c r="N45" s="21">
        <v>245521600</v>
      </c>
      <c r="O45" s="21">
        <v>39819900</v>
      </c>
      <c r="P45" s="21">
        <v>16205356</v>
      </c>
      <c r="Q45" s="21">
        <v>3469300</v>
      </c>
      <c r="R45" s="21">
        <v>2650987</v>
      </c>
      <c r="S45" s="21">
        <v>125000</v>
      </c>
      <c r="T45" s="21">
        <v>0</v>
      </c>
      <c r="U45" s="21">
        <v>0</v>
      </c>
      <c r="V45" s="21">
        <v>3600</v>
      </c>
      <c r="W45" s="21">
        <v>116337574</v>
      </c>
      <c r="X45" s="21">
        <v>112500</v>
      </c>
      <c r="Y45" s="21">
        <v>81226033</v>
      </c>
      <c r="Z45" s="21">
        <v>59934908</v>
      </c>
      <c r="AA45" s="21">
        <v>2104700</v>
      </c>
      <c r="AB45" s="21">
        <v>0</v>
      </c>
      <c r="AC45" s="21">
        <v>125000</v>
      </c>
      <c r="AD45" s="21">
        <v>460900</v>
      </c>
      <c r="AE45" s="21">
        <v>390000</v>
      </c>
      <c r="AF45" s="21">
        <v>370400</v>
      </c>
      <c r="AG45" s="21">
        <v>0</v>
      </c>
      <c r="AH45" s="21">
        <v>20971559</v>
      </c>
      <c r="AI45" s="21">
        <v>2884648</v>
      </c>
      <c r="AJ45" s="21">
        <v>2334813958</v>
      </c>
      <c r="AK45" s="21">
        <v>52683804</v>
      </c>
      <c r="AL45" s="21">
        <v>1196285508</v>
      </c>
      <c r="AM45" s="21">
        <v>57572220</v>
      </c>
      <c r="AN45" s="21">
        <v>946212955</v>
      </c>
      <c r="AO45" s="21">
        <v>94743351</v>
      </c>
      <c r="AP45" s="21">
        <v>2144147226</v>
      </c>
      <c r="AQ45" s="21">
        <v>8373500867</v>
      </c>
    </row>
    <row r="46" spans="1:43" x14ac:dyDescent="0.25">
      <c r="A46" s="19">
        <v>46265</v>
      </c>
      <c r="B46" s="20" t="s">
        <v>428</v>
      </c>
      <c r="C46" s="20" t="s">
        <v>429</v>
      </c>
      <c r="D46" s="21">
        <v>9399200</v>
      </c>
      <c r="E46" s="21">
        <v>0</v>
      </c>
      <c r="F46" s="21">
        <v>1138607806</v>
      </c>
      <c r="G46" s="21">
        <v>0</v>
      </c>
      <c r="H46" s="21">
        <v>0</v>
      </c>
      <c r="I46" s="21">
        <v>54630100</v>
      </c>
      <c r="J46" s="21">
        <v>0</v>
      </c>
      <c r="K46" s="21">
        <v>0</v>
      </c>
      <c r="L46" s="21">
        <v>19615900</v>
      </c>
      <c r="M46" s="21">
        <v>22</v>
      </c>
      <c r="N46" s="21">
        <v>0</v>
      </c>
      <c r="O46" s="21">
        <v>0</v>
      </c>
      <c r="P46" s="21">
        <v>166801</v>
      </c>
      <c r="Q46" s="21">
        <v>360000</v>
      </c>
      <c r="R46" s="21">
        <v>159295175</v>
      </c>
      <c r="S46" s="21">
        <v>220767550</v>
      </c>
      <c r="T46" s="21">
        <v>0</v>
      </c>
      <c r="U46" s="21">
        <v>0</v>
      </c>
      <c r="V46" s="21">
        <v>0</v>
      </c>
      <c r="W46" s="21">
        <v>3147944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838414284</v>
      </c>
      <c r="AL46" s="21">
        <v>0</v>
      </c>
      <c r="AM46" s="21">
        <v>0</v>
      </c>
      <c r="AN46" s="21">
        <v>0</v>
      </c>
      <c r="AO46" s="21">
        <v>0</v>
      </c>
      <c r="AP46" s="21">
        <v>937363180</v>
      </c>
      <c r="AQ46" s="21">
        <v>3381767962</v>
      </c>
    </row>
    <row r="47" spans="1:43" x14ac:dyDescent="0.25">
      <c r="A47" s="19">
        <v>46265</v>
      </c>
      <c r="B47" s="20" t="s">
        <v>439</v>
      </c>
      <c r="C47" s="20" t="s">
        <v>440</v>
      </c>
      <c r="D47" s="21">
        <v>388609982</v>
      </c>
      <c r="E47" s="21">
        <v>0</v>
      </c>
      <c r="F47" s="21">
        <v>0</v>
      </c>
      <c r="G47" s="21">
        <v>30453600</v>
      </c>
      <c r="H47" s="21">
        <v>40400000</v>
      </c>
      <c r="I47" s="21">
        <v>100</v>
      </c>
      <c r="J47" s="21">
        <v>59475600</v>
      </c>
      <c r="K47" s="21">
        <v>139000148</v>
      </c>
      <c r="L47" s="21">
        <v>1557006050</v>
      </c>
      <c r="M47" s="21">
        <v>28</v>
      </c>
      <c r="N47" s="21">
        <v>0</v>
      </c>
      <c r="O47" s="21">
        <v>143873</v>
      </c>
      <c r="P47" s="21">
        <v>500000</v>
      </c>
      <c r="Q47" s="21">
        <v>0</v>
      </c>
      <c r="R47" s="21">
        <v>3828111155</v>
      </c>
      <c r="S47" s="21">
        <v>0</v>
      </c>
      <c r="T47" s="21">
        <v>0</v>
      </c>
      <c r="U47" s="21">
        <v>0</v>
      </c>
      <c r="V47" s="21">
        <v>0</v>
      </c>
      <c r="W47" s="21">
        <v>2803456735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339184800</v>
      </c>
      <c r="AI47" s="21">
        <v>0</v>
      </c>
      <c r="AJ47" s="21">
        <v>608593675</v>
      </c>
      <c r="AK47" s="21">
        <v>636350175</v>
      </c>
      <c r="AL47" s="21">
        <v>26641600</v>
      </c>
      <c r="AM47" s="21">
        <v>754100</v>
      </c>
      <c r="AN47" s="21">
        <v>95796000</v>
      </c>
      <c r="AO47" s="21">
        <v>0</v>
      </c>
      <c r="AP47" s="21">
        <v>1211835867</v>
      </c>
      <c r="AQ47" s="21">
        <v>11766313488</v>
      </c>
    </row>
    <row r="48" spans="1:43" x14ac:dyDescent="0.25">
      <c r="A48" s="19">
        <v>46265</v>
      </c>
      <c r="B48" s="20" t="s">
        <v>459</v>
      </c>
      <c r="C48" s="20" t="s">
        <v>460</v>
      </c>
      <c r="D48" s="21">
        <v>1500000</v>
      </c>
      <c r="E48" s="21">
        <v>0</v>
      </c>
      <c r="F48" s="21">
        <v>142971000</v>
      </c>
      <c r="G48" s="21">
        <v>0</v>
      </c>
      <c r="H48" s="21">
        <v>0</v>
      </c>
      <c r="I48" s="21">
        <v>798700</v>
      </c>
      <c r="J48" s="21">
        <v>0</v>
      </c>
      <c r="K48" s="21">
        <v>34660700</v>
      </c>
      <c r="L48" s="21">
        <v>4900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1896200</v>
      </c>
      <c r="S48" s="21">
        <v>0</v>
      </c>
      <c r="T48" s="21">
        <v>0</v>
      </c>
      <c r="U48" s="21">
        <v>0</v>
      </c>
      <c r="V48" s="21">
        <v>0</v>
      </c>
      <c r="W48" s="21">
        <v>100000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129000</v>
      </c>
      <c r="AL48" s="21">
        <v>0</v>
      </c>
      <c r="AM48" s="21">
        <v>0</v>
      </c>
      <c r="AN48" s="21">
        <v>0</v>
      </c>
      <c r="AO48" s="21">
        <v>0</v>
      </c>
      <c r="AP48" s="21">
        <v>92563500</v>
      </c>
      <c r="AQ48" s="21">
        <v>274624000</v>
      </c>
    </row>
    <row r="49" spans="1:43" x14ac:dyDescent="0.25">
      <c r="A49" s="19">
        <v>46265</v>
      </c>
      <c r="B49" s="20" t="s">
        <v>469</v>
      </c>
      <c r="C49" s="20" t="s">
        <v>470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100</v>
      </c>
      <c r="J49" s="21">
        <v>0</v>
      </c>
      <c r="K49" s="21">
        <v>0</v>
      </c>
      <c r="L49" s="21">
        <v>206800</v>
      </c>
      <c r="M49" s="21">
        <v>500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216696400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659000</v>
      </c>
      <c r="AL49" s="21">
        <v>0</v>
      </c>
      <c r="AM49" s="21">
        <v>0</v>
      </c>
      <c r="AN49" s="21">
        <v>0</v>
      </c>
      <c r="AO49" s="21">
        <v>0</v>
      </c>
      <c r="AP49" s="21">
        <v>545007600</v>
      </c>
      <c r="AQ49" s="21">
        <v>762570400</v>
      </c>
    </row>
    <row r="50" spans="1:43" x14ac:dyDescent="0.25">
      <c r="A50" s="19">
        <v>46265</v>
      </c>
      <c r="B50" s="20" t="s">
        <v>476</v>
      </c>
      <c r="C50" s="20" t="s">
        <v>477</v>
      </c>
      <c r="D50" s="21">
        <v>21817264</v>
      </c>
      <c r="E50" s="21">
        <v>6890183</v>
      </c>
      <c r="F50" s="21">
        <v>1643300</v>
      </c>
      <c r="G50" s="21">
        <v>0</v>
      </c>
      <c r="H50" s="21">
        <v>0</v>
      </c>
      <c r="I50" s="21">
        <v>279255941</v>
      </c>
      <c r="J50" s="21">
        <v>80200</v>
      </c>
      <c r="K50" s="21">
        <v>5330000</v>
      </c>
      <c r="L50" s="21">
        <v>2746388</v>
      </c>
      <c r="M50" s="21">
        <v>200170</v>
      </c>
      <c r="N50" s="21">
        <v>0</v>
      </c>
      <c r="O50" s="21">
        <v>0</v>
      </c>
      <c r="P50" s="21">
        <v>10000</v>
      </c>
      <c r="Q50" s="21">
        <v>100000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19066722880</v>
      </c>
      <c r="X50" s="21">
        <v>0</v>
      </c>
      <c r="Y50" s="21">
        <v>1595800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390000</v>
      </c>
      <c r="AF50" s="21">
        <v>0</v>
      </c>
      <c r="AG50" s="21">
        <v>0</v>
      </c>
      <c r="AH50" s="21">
        <v>10581717</v>
      </c>
      <c r="AI50" s="21">
        <v>100</v>
      </c>
      <c r="AJ50" s="21">
        <v>49812067</v>
      </c>
      <c r="AK50" s="21">
        <v>65995055</v>
      </c>
      <c r="AL50" s="21">
        <v>13618698</v>
      </c>
      <c r="AM50" s="21">
        <v>0</v>
      </c>
      <c r="AN50" s="21">
        <v>3688600</v>
      </c>
      <c r="AO50" s="21">
        <v>700000</v>
      </c>
      <c r="AP50" s="21">
        <v>3168148416</v>
      </c>
      <c r="AQ50" s="21">
        <v>22699326779</v>
      </c>
    </row>
    <row r="51" spans="1:43" x14ac:dyDescent="0.25">
      <c r="A51" s="19">
        <v>46265</v>
      </c>
      <c r="B51" s="20" t="s">
        <v>481</v>
      </c>
      <c r="C51" s="20" t="s">
        <v>482</v>
      </c>
      <c r="D51" s="21">
        <v>16634562</v>
      </c>
      <c r="E51" s="21">
        <v>0</v>
      </c>
      <c r="F51" s="21">
        <v>2972800</v>
      </c>
      <c r="G51" s="21">
        <v>2249700</v>
      </c>
      <c r="H51" s="21">
        <v>4217500</v>
      </c>
      <c r="I51" s="21">
        <v>8769900</v>
      </c>
      <c r="J51" s="21">
        <v>76060522</v>
      </c>
      <c r="K51" s="21">
        <v>886600</v>
      </c>
      <c r="L51" s="21">
        <v>54403061</v>
      </c>
      <c r="M51" s="21">
        <v>10</v>
      </c>
      <c r="N51" s="21">
        <v>37162000</v>
      </c>
      <c r="O51" s="21">
        <v>399372100</v>
      </c>
      <c r="P51" s="21">
        <v>162600</v>
      </c>
      <c r="Q51" s="21">
        <v>2292700</v>
      </c>
      <c r="R51" s="21">
        <v>2367200</v>
      </c>
      <c r="S51" s="21">
        <v>0</v>
      </c>
      <c r="T51" s="21">
        <v>22100</v>
      </c>
      <c r="U51" s="21">
        <v>0</v>
      </c>
      <c r="V51" s="21">
        <v>0</v>
      </c>
      <c r="W51" s="21">
        <v>21339239716</v>
      </c>
      <c r="X51" s="21">
        <v>75000</v>
      </c>
      <c r="Y51" s="21">
        <v>0</v>
      </c>
      <c r="Z51" s="21">
        <v>0</v>
      </c>
      <c r="AA51" s="21">
        <v>0</v>
      </c>
      <c r="AB51" s="21">
        <v>0</v>
      </c>
      <c r="AC51" s="21">
        <v>550000</v>
      </c>
      <c r="AD51" s="21">
        <v>0</v>
      </c>
      <c r="AE51" s="21">
        <v>1000</v>
      </c>
      <c r="AF51" s="21">
        <v>0</v>
      </c>
      <c r="AG51" s="21">
        <v>0</v>
      </c>
      <c r="AH51" s="21">
        <v>0</v>
      </c>
      <c r="AI51" s="21">
        <v>75000</v>
      </c>
      <c r="AJ51" s="21">
        <v>660529650</v>
      </c>
      <c r="AK51" s="21">
        <v>611386656</v>
      </c>
      <c r="AL51" s="21">
        <v>134638500</v>
      </c>
      <c r="AM51" s="21">
        <v>0</v>
      </c>
      <c r="AN51" s="21">
        <v>699958500</v>
      </c>
      <c r="AO51" s="21">
        <v>12237100</v>
      </c>
      <c r="AP51" s="21">
        <v>1168735523</v>
      </c>
      <c r="AQ51" s="21">
        <v>25235000000</v>
      </c>
    </row>
    <row r="52" spans="1:43" x14ac:dyDescent="0.25">
      <c r="A52" s="19">
        <v>46265</v>
      </c>
      <c r="B52" s="20" t="s">
        <v>485</v>
      </c>
      <c r="C52" s="20" t="s">
        <v>486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192800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383258200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11300</v>
      </c>
      <c r="AL52" s="21">
        <v>0</v>
      </c>
      <c r="AM52" s="21">
        <v>0</v>
      </c>
      <c r="AN52" s="21">
        <v>0</v>
      </c>
      <c r="AO52" s="21">
        <v>0</v>
      </c>
      <c r="AP52" s="21">
        <v>126537700</v>
      </c>
      <c r="AQ52" s="21">
        <v>510000000</v>
      </c>
    </row>
    <row r="53" spans="1:43" x14ac:dyDescent="0.25">
      <c r="A53" s="19">
        <v>46265</v>
      </c>
      <c r="B53" s="20" t="s">
        <v>494</v>
      </c>
      <c r="C53" s="20" t="s">
        <v>495</v>
      </c>
      <c r="D53" s="21">
        <v>5299380</v>
      </c>
      <c r="E53" s="21">
        <v>0</v>
      </c>
      <c r="F53" s="21">
        <v>0</v>
      </c>
      <c r="G53" s="21">
        <v>0</v>
      </c>
      <c r="H53" s="21">
        <v>0</v>
      </c>
      <c r="I53" s="21">
        <v>100</v>
      </c>
      <c r="J53" s="21">
        <v>0</v>
      </c>
      <c r="K53" s="21">
        <v>5720</v>
      </c>
      <c r="L53" s="21">
        <v>13100</v>
      </c>
      <c r="M53" s="21">
        <v>2000</v>
      </c>
      <c r="N53" s="21">
        <v>0</v>
      </c>
      <c r="O53" s="21">
        <v>0</v>
      </c>
      <c r="P53" s="21">
        <v>12500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659692014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70100</v>
      </c>
      <c r="AL53" s="21">
        <v>0</v>
      </c>
      <c r="AM53" s="21">
        <v>4000</v>
      </c>
      <c r="AN53" s="21">
        <v>45000</v>
      </c>
      <c r="AO53" s="21">
        <v>0</v>
      </c>
      <c r="AP53" s="21">
        <v>3023100</v>
      </c>
      <c r="AQ53" s="21">
        <v>668167014</v>
      </c>
    </row>
    <row r="54" spans="1:43" x14ac:dyDescent="0.25">
      <c r="A54" s="19">
        <v>46265</v>
      </c>
      <c r="B54" s="20" t="s">
        <v>506</v>
      </c>
      <c r="C54" s="20" t="s">
        <v>507</v>
      </c>
      <c r="D54" s="21">
        <v>1584600</v>
      </c>
      <c r="E54" s="21">
        <v>0</v>
      </c>
      <c r="F54" s="21">
        <v>16393500</v>
      </c>
      <c r="G54" s="21">
        <v>0</v>
      </c>
      <c r="H54" s="21">
        <v>0</v>
      </c>
      <c r="I54" s="21">
        <v>212896600</v>
      </c>
      <c r="J54" s="21">
        <v>0</v>
      </c>
      <c r="K54" s="21">
        <v>23500</v>
      </c>
      <c r="L54" s="21">
        <v>31504100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600000</v>
      </c>
      <c r="S54" s="21">
        <v>0</v>
      </c>
      <c r="T54" s="21">
        <v>0</v>
      </c>
      <c r="U54" s="21">
        <v>0</v>
      </c>
      <c r="V54" s="21">
        <v>0</v>
      </c>
      <c r="W54" s="21">
        <v>2206031800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300</v>
      </c>
      <c r="AJ54" s="21">
        <v>144990300</v>
      </c>
      <c r="AK54" s="21">
        <v>0</v>
      </c>
      <c r="AL54" s="21">
        <v>0</v>
      </c>
      <c r="AM54" s="21">
        <v>0</v>
      </c>
      <c r="AN54" s="21">
        <v>117981800</v>
      </c>
      <c r="AO54" s="21">
        <v>35000</v>
      </c>
      <c r="AP54" s="21">
        <v>530597500</v>
      </c>
      <c r="AQ54" s="21">
        <v>3262639000</v>
      </c>
    </row>
    <row r="55" spans="1:43" x14ac:dyDescent="0.25">
      <c r="A55" s="19">
        <v>46265</v>
      </c>
      <c r="B55" s="20" t="s">
        <v>520</v>
      </c>
      <c r="C55" s="20" t="s">
        <v>521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100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21800</v>
      </c>
      <c r="S55" s="21">
        <v>0</v>
      </c>
      <c r="T55" s="21">
        <v>0</v>
      </c>
      <c r="U55" s="21">
        <v>0</v>
      </c>
      <c r="V55" s="21">
        <v>0</v>
      </c>
      <c r="W55" s="21">
        <v>1092802700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1168700</v>
      </c>
      <c r="AL55" s="21">
        <v>0</v>
      </c>
      <c r="AM55" s="21">
        <v>0</v>
      </c>
      <c r="AN55" s="21">
        <v>0</v>
      </c>
      <c r="AO55" s="21">
        <v>0</v>
      </c>
      <c r="AP55" s="21">
        <v>904756700</v>
      </c>
      <c r="AQ55" s="21">
        <v>1998750000</v>
      </c>
    </row>
    <row r="56" spans="1:43" x14ac:dyDescent="0.25">
      <c r="A56" s="19">
        <v>46265</v>
      </c>
      <c r="B56" s="20" t="s">
        <v>526</v>
      </c>
      <c r="C56" s="20" t="s">
        <v>527</v>
      </c>
      <c r="D56" s="21">
        <v>714700</v>
      </c>
      <c r="E56" s="21">
        <v>0</v>
      </c>
      <c r="F56" s="21">
        <v>32987732</v>
      </c>
      <c r="G56" s="21">
        <v>0</v>
      </c>
      <c r="H56" s="21">
        <v>21009100</v>
      </c>
      <c r="I56" s="21">
        <v>14663900</v>
      </c>
      <c r="J56" s="21">
        <v>0</v>
      </c>
      <c r="K56" s="21">
        <v>27000</v>
      </c>
      <c r="L56" s="21">
        <v>114118300</v>
      </c>
      <c r="M56" s="21">
        <v>0</v>
      </c>
      <c r="N56" s="21">
        <v>0</v>
      </c>
      <c r="O56" s="21">
        <v>0</v>
      </c>
      <c r="P56" s="21">
        <v>0</v>
      </c>
      <c r="Q56" s="21">
        <v>38700</v>
      </c>
      <c r="R56" s="21">
        <v>4423300</v>
      </c>
      <c r="S56" s="21">
        <v>0</v>
      </c>
      <c r="T56" s="21">
        <v>0</v>
      </c>
      <c r="U56" s="21">
        <v>0</v>
      </c>
      <c r="V56" s="21">
        <v>0</v>
      </c>
      <c r="W56" s="21">
        <v>2441982618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5918600</v>
      </c>
      <c r="AK56" s="21">
        <v>1223600</v>
      </c>
      <c r="AL56" s="21">
        <v>0</v>
      </c>
      <c r="AM56" s="21">
        <v>0</v>
      </c>
      <c r="AN56" s="21">
        <v>0</v>
      </c>
      <c r="AO56" s="21">
        <v>0</v>
      </c>
      <c r="AP56" s="21">
        <v>291387450</v>
      </c>
      <c r="AQ56" s="21">
        <v>2928495000</v>
      </c>
    </row>
    <row r="57" spans="1:43" x14ac:dyDescent="0.25">
      <c r="A57" s="19">
        <v>46265</v>
      </c>
      <c r="B57" s="20" t="s">
        <v>538</v>
      </c>
      <c r="C57" s="20" t="s">
        <v>539</v>
      </c>
      <c r="D57" s="21">
        <v>265999207</v>
      </c>
      <c r="E57" s="21">
        <v>526952595</v>
      </c>
      <c r="F57" s="21">
        <v>2107268800</v>
      </c>
      <c r="G57" s="21">
        <v>0</v>
      </c>
      <c r="H57" s="21">
        <v>0</v>
      </c>
      <c r="I57" s="21">
        <v>29125000</v>
      </c>
      <c r="J57" s="21">
        <v>230900</v>
      </c>
      <c r="K57" s="21">
        <v>34821816</v>
      </c>
      <c r="L57" s="21">
        <v>4395582</v>
      </c>
      <c r="M57" s="21">
        <v>8660123</v>
      </c>
      <c r="N57" s="21">
        <v>0</v>
      </c>
      <c r="O57" s="21">
        <v>0</v>
      </c>
      <c r="P57" s="21">
        <v>0</v>
      </c>
      <c r="Q57" s="21">
        <v>120170</v>
      </c>
      <c r="R57" s="21">
        <v>456876889</v>
      </c>
      <c r="S57" s="21">
        <v>106704</v>
      </c>
      <c r="T57" s="21">
        <v>0</v>
      </c>
      <c r="U57" s="21">
        <v>0</v>
      </c>
      <c r="V57" s="21">
        <v>0</v>
      </c>
      <c r="W57" s="21">
        <v>909049849</v>
      </c>
      <c r="X57" s="21">
        <v>0</v>
      </c>
      <c r="Y57" s="21">
        <v>1042703112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367500</v>
      </c>
      <c r="AJ57" s="21">
        <v>1110550602</v>
      </c>
      <c r="AK57" s="21">
        <v>277008833</v>
      </c>
      <c r="AL57" s="21">
        <v>8227180</v>
      </c>
      <c r="AM57" s="21">
        <v>0</v>
      </c>
      <c r="AN57" s="21">
        <v>196216367</v>
      </c>
      <c r="AO57" s="21">
        <v>2173880</v>
      </c>
      <c r="AP57" s="21">
        <v>1804980391</v>
      </c>
      <c r="AQ57" s="21">
        <v>8785835500</v>
      </c>
    </row>
    <row r="58" spans="1:43" x14ac:dyDescent="0.25">
      <c r="A58" s="19">
        <v>46265</v>
      </c>
      <c r="B58" s="20" t="s">
        <v>557</v>
      </c>
      <c r="C58" s="20" t="s">
        <v>558</v>
      </c>
      <c r="D58" s="21">
        <v>138852978</v>
      </c>
      <c r="E58" s="21">
        <v>0</v>
      </c>
      <c r="F58" s="21">
        <v>0</v>
      </c>
      <c r="G58" s="21">
        <v>0</v>
      </c>
      <c r="H58" s="21">
        <v>0</v>
      </c>
      <c r="I58" s="21">
        <v>61922300</v>
      </c>
      <c r="J58" s="21">
        <v>8209700</v>
      </c>
      <c r="K58" s="21">
        <v>15416300</v>
      </c>
      <c r="L58" s="21">
        <v>416463500</v>
      </c>
      <c r="M58" s="21">
        <v>2783905</v>
      </c>
      <c r="N58" s="21">
        <v>0</v>
      </c>
      <c r="O58" s="21">
        <v>109316400</v>
      </c>
      <c r="P58" s="21">
        <v>41500</v>
      </c>
      <c r="Q58" s="21">
        <v>16700</v>
      </c>
      <c r="R58" s="21">
        <v>40000</v>
      </c>
      <c r="S58" s="21">
        <v>0</v>
      </c>
      <c r="T58" s="21">
        <v>0</v>
      </c>
      <c r="U58" s="21">
        <v>0</v>
      </c>
      <c r="V58" s="21">
        <v>0</v>
      </c>
      <c r="W58" s="21">
        <v>1497862376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21045734</v>
      </c>
      <c r="AI58" s="21">
        <v>0</v>
      </c>
      <c r="AJ58" s="21">
        <v>1067601476</v>
      </c>
      <c r="AK58" s="21">
        <v>47290641</v>
      </c>
      <c r="AL58" s="21">
        <v>68791700</v>
      </c>
      <c r="AM58" s="21">
        <v>24340500</v>
      </c>
      <c r="AN58" s="21">
        <v>207801597</v>
      </c>
      <c r="AO58" s="21">
        <v>0</v>
      </c>
      <c r="AP58" s="21">
        <v>3653633669</v>
      </c>
      <c r="AQ58" s="21">
        <v>7341430976</v>
      </c>
    </row>
    <row r="59" spans="1:43" x14ac:dyDescent="0.25">
      <c r="A59" s="19">
        <v>46265</v>
      </c>
      <c r="B59" s="20" t="s">
        <v>572</v>
      </c>
      <c r="C59" s="20" t="s">
        <v>573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20000350</v>
      </c>
      <c r="J59" s="21">
        <v>0</v>
      </c>
      <c r="K59" s="21">
        <v>249900</v>
      </c>
      <c r="L59" s="21">
        <v>800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17859300</v>
      </c>
      <c r="S59" s="21">
        <v>0</v>
      </c>
      <c r="T59" s="21">
        <v>0</v>
      </c>
      <c r="U59" s="21">
        <v>0</v>
      </c>
      <c r="V59" s="21">
        <v>0</v>
      </c>
      <c r="W59" s="21">
        <v>34017600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5931800</v>
      </c>
      <c r="AL59" s="21">
        <v>0</v>
      </c>
      <c r="AM59" s="21">
        <v>0</v>
      </c>
      <c r="AN59" s="21">
        <v>0</v>
      </c>
      <c r="AO59" s="21">
        <v>0</v>
      </c>
      <c r="AP59" s="21">
        <v>368614425</v>
      </c>
      <c r="AQ59" s="21">
        <v>446674175</v>
      </c>
    </row>
    <row r="60" spans="1:43" x14ac:dyDescent="0.25">
      <c r="A60" s="19">
        <v>46265</v>
      </c>
      <c r="B60" s="20" t="s">
        <v>580</v>
      </c>
      <c r="C60" s="20" t="s">
        <v>581</v>
      </c>
      <c r="D60" s="21">
        <v>100</v>
      </c>
      <c r="E60" s="21">
        <v>23750000</v>
      </c>
      <c r="F60" s="21">
        <v>548500</v>
      </c>
      <c r="G60" s="21">
        <v>0</v>
      </c>
      <c r="H60" s="21">
        <v>1000000</v>
      </c>
      <c r="I60" s="21">
        <v>0</v>
      </c>
      <c r="J60" s="21">
        <v>20569200</v>
      </c>
      <c r="K60" s="21">
        <v>1320500</v>
      </c>
      <c r="L60" s="21">
        <v>6109900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2642082786</v>
      </c>
      <c r="X60" s="21">
        <v>0</v>
      </c>
      <c r="Y60" s="21">
        <v>200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135600100</v>
      </c>
      <c r="AK60" s="21">
        <v>8790590</v>
      </c>
      <c r="AL60" s="21">
        <v>739500000</v>
      </c>
      <c r="AM60" s="21">
        <v>0</v>
      </c>
      <c r="AN60" s="21">
        <v>423655974</v>
      </c>
      <c r="AO60" s="21">
        <v>20000</v>
      </c>
      <c r="AP60" s="21">
        <v>3835677150</v>
      </c>
      <c r="AQ60" s="21">
        <v>7838625000</v>
      </c>
    </row>
    <row r="61" spans="1:43" x14ac:dyDescent="0.25">
      <c r="A61" s="19">
        <v>46265</v>
      </c>
      <c r="B61" s="20" t="s">
        <v>590</v>
      </c>
      <c r="C61" s="20" t="s">
        <v>591</v>
      </c>
      <c r="D61" s="21">
        <v>7047720</v>
      </c>
      <c r="E61" s="21">
        <v>1148211849</v>
      </c>
      <c r="F61" s="21">
        <v>30038</v>
      </c>
      <c r="G61" s="21">
        <v>144245505</v>
      </c>
      <c r="H61" s="21">
        <v>1443800</v>
      </c>
      <c r="I61" s="21">
        <v>115662087</v>
      </c>
      <c r="J61" s="21">
        <v>87611535</v>
      </c>
      <c r="K61" s="21">
        <v>22268893</v>
      </c>
      <c r="L61" s="21">
        <v>227148278</v>
      </c>
      <c r="M61" s="21">
        <v>144576</v>
      </c>
      <c r="N61" s="21">
        <v>0</v>
      </c>
      <c r="O61" s="21">
        <v>56327626</v>
      </c>
      <c r="P61" s="21">
        <v>26113285</v>
      </c>
      <c r="Q61" s="21">
        <v>34100</v>
      </c>
      <c r="R61" s="21">
        <v>3993404763</v>
      </c>
      <c r="S61" s="21">
        <v>0</v>
      </c>
      <c r="T61" s="21">
        <v>0</v>
      </c>
      <c r="U61" s="21">
        <v>0</v>
      </c>
      <c r="V61" s="21">
        <v>0</v>
      </c>
      <c r="W61" s="21">
        <v>4334058366</v>
      </c>
      <c r="X61" s="21">
        <v>0</v>
      </c>
      <c r="Y61" s="21">
        <v>0</v>
      </c>
      <c r="Z61" s="21">
        <v>101939351</v>
      </c>
      <c r="AA61" s="21">
        <v>0</v>
      </c>
      <c r="AB61" s="21">
        <v>0</v>
      </c>
      <c r="AC61" s="21">
        <v>0</v>
      </c>
      <c r="AD61" s="21">
        <v>0</v>
      </c>
      <c r="AE61" s="21">
        <v>55415</v>
      </c>
      <c r="AF61" s="21">
        <v>0</v>
      </c>
      <c r="AG61" s="21">
        <v>0</v>
      </c>
      <c r="AH61" s="21">
        <v>17755000</v>
      </c>
      <c r="AI61" s="21">
        <v>20392833</v>
      </c>
      <c r="AJ61" s="21">
        <v>231373096</v>
      </c>
      <c r="AK61" s="21">
        <v>37845460</v>
      </c>
      <c r="AL61" s="21">
        <v>82975797</v>
      </c>
      <c r="AM61" s="21">
        <v>1620728475</v>
      </c>
      <c r="AN61" s="21">
        <v>65956444</v>
      </c>
      <c r="AO61" s="21">
        <v>8120965</v>
      </c>
      <c r="AP61" s="21">
        <v>1271873143</v>
      </c>
      <c r="AQ61" s="21">
        <v>13622768400</v>
      </c>
    </row>
    <row r="62" spans="1:43" x14ac:dyDescent="0.25">
      <c r="A62" s="19">
        <v>46265</v>
      </c>
      <c r="B62" s="20" t="s">
        <v>599</v>
      </c>
      <c r="C62" s="20" t="s">
        <v>600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100</v>
      </c>
      <c r="J62" s="21">
        <v>0</v>
      </c>
      <c r="K62" s="21">
        <v>167788</v>
      </c>
      <c r="L62" s="21">
        <v>860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2200</v>
      </c>
      <c r="W62" s="21">
        <v>315700169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811886</v>
      </c>
      <c r="AL62" s="21">
        <v>22</v>
      </c>
      <c r="AM62" s="21">
        <v>180540</v>
      </c>
      <c r="AN62" s="21">
        <v>13410592</v>
      </c>
      <c r="AO62" s="21">
        <v>40</v>
      </c>
      <c r="AP62" s="21">
        <v>15215649</v>
      </c>
      <c r="AQ62" s="21">
        <v>345489846</v>
      </c>
    </row>
    <row r="63" spans="1:43" x14ac:dyDescent="0.25">
      <c r="A63" s="19">
        <v>46265</v>
      </c>
      <c r="B63" s="20" t="s">
        <v>609</v>
      </c>
      <c r="C63" s="20" t="s">
        <v>610</v>
      </c>
      <c r="D63" s="21">
        <v>892200</v>
      </c>
      <c r="E63" s="21">
        <v>0</v>
      </c>
      <c r="F63" s="21">
        <v>0</v>
      </c>
      <c r="G63" s="21">
        <v>0</v>
      </c>
      <c r="H63" s="21">
        <v>0</v>
      </c>
      <c r="I63" s="21">
        <v>36200</v>
      </c>
      <c r="J63" s="21">
        <v>0</v>
      </c>
      <c r="K63" s="21">
        <v>4398600</v>
      </c>
      <c r="L63" s="21">
        <v>34454100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0</v>
      </c>
      <c r="T63" s="21">
        <v>0</v>
      </c>
      <c r="U63" s="21">
        <v>0</v>
      </c>
      <c r="V63" s="21">
        <v>0</v>
      </c>
      <c r="W63" s="21">
        <v>31295800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4000000</v>
      </c>
      <c r="AK63" s="21">
        <v>16800</v>
      </c>
      <c r="AL63" s="21">
        <v>0</v>
      </c>
      <c r="AM63" s="21">
        <v>67200</v>
      </c>
      <c r="AN63" s="21">
        <v>0</v>
      </c>
      <c r="AO63" s="21">
        <v>0</v>
      </c>
      <c r="AP63" s="21">
        <v>34549620</v>
      </c>
      <c r="AQ63" s="21">
        <v>109710520</v>
      </c>
    </row>
    <row r="64" spans="1:43" x14ac:dyDescent="0.25">
      <c r="A64" s="19">
        <v>46265</v>
      </c>
      <c r="B64" s="20" t="s">
        <v>616</v>
      </c>
      <c r="C64" s="20" t="s">
        <v>617</v>
      </c>
      <c r="D64" s="21">
        <v>6790325</v>
      </c>
      <c r="E64" s="21">
        <v>607500</v>
      </c>
      <c r="F64" s="21">
        <v>245000</v>
      </c>
      <c r="G64" s="21">
        <v>345300</v>
      </c>
      <c r="H64" s="21">
        <v>0</v>
      </c>
      <c r="I64" s="21">
        <v>4014200</v>
      </c>
      <c r="J64" s="21">
        <v>508500</v>
      </c>
      <c r="K64" s="21">
        <v>3316800</v>
      </c>
      <c r="L64" s="21">
        <v>4878700</v>
      </c>
      <c r="M64" s="21">
        <v>2646</v>
      </c>
      <c r="N64" s="21">
        <v>0</v>
      </c>
      <c r="O64" s="21">
        <v>0</v>
      </c>
      <c r="P64" s="21">
        <v>217700</v>
      </c>
      <c r="Q64" s="21">
        <v>4488100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13235200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1477700</v>
      </c>
      <c r="AI64" s="21">
        <v>294400</v>
      </c>
      <c r="AJ64" s="21">
        <v>12728500</v>
      </c>
      <c r="AK64" s="21">
        <v>2430341</v>
      </c>
      <c r="AL64" s="21">
        <v>3751700</v>
      </c>
      <c r="AM64" s="21">
        <v>403500</v>
      </c>
      <c r="AN64" s="21">
        <v>1667600</v>
      </c>
      <c r="AO64" s="21">
        <v>500</v>
      </c>
      <c r="AP64" s="21">
        <v>236197848</v>
      </c>
      <c r="AQ64" s="21">
        <v>297602060</v>
      </c>
    </row>
    <row r="65" spans="1:43" x14ac:dyDescent="0.25">
      <c r="A65" s="19">
        <v>46265</v>
      </c>
      <c r="B65" s="20" t="s">
        <v>620</v>
      </c>
      <c r="C65" s="20" t="s">
        <v>621</v>
      </c>
      <c r="D65" s="21">
        <v>1525200</v>
      </c>
      <c r="E65" s="21">
        <v>0</v>
      </c>
      <c r="F65" s="21">
        <v>0</v>
      </c>
      <c r="G65" s="21">
        <v>0</v>
      </c>
      <c r="H65" s="21">
        <v>0</v>
      </c>
      <c r="I65" s="21">
        <v>650100</v>
      </c>
      <c r="J65" s="21">
        <v>0</v>
      </c>
      <c r="K65" s="21">
        <v>0</v>
      </c>
      <c r="L65" s="21">
        <v>24236400</v>
      </c>
      <c r="M65" s="21">
        <v>0</v>
      </c>
      <c r="N65" s="21">
        <v>0</v>
      </c>
      <c r="O65" s="21">
        <v>0</v>
      </c>
      <c r="P65" s="21">
        <v>0</v>
      </c>
      <c r="Q65" s="21">
        <v>30600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2601103600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4000000</v>
      </c>
      <c r="AL65" s="21">
        <v>0</v>
      </c>
      <c r="AM65" s="21">
        <v>0</v>
      </c>
      <c r="AN65" s="21">
        <v>0</v>
      </c>
      <c r="AO65" s="21">
        <v>0</v>
      </c>
      <c r="AP65" s="21">
        <v>2368454100</v>
      </c>
      <c r="AQ65" s="21">
        <v>5000000000</v>
      </c>
    </row>
    <row r="66" spans="1:43" x14ac:dyDescent="0.25">
      <c r="A66" s="19">
        <v>46265</v>
      </c>
      <c r="B66" s="20" t="s">
        <v>632</v>
      </c>
      <c r="C66" s="20" t="s">
        <v>633</v>
      </c>
      <c r="D66" s="21">
        <v>648734908</v>
      </c>
      <c r="E66" s="21">
        <v>118516037</v>
      </c>
      <c r="F66" s="21">
        <v>13183258</v>
      </c>
      <c r="G66" s="21">
        <v>489980896</v>
      </c>
      <c r="H66" s="21">
        <v>3032500</v>
      </c>
      <c r="I66" s="21">
        <v>65827243</v>
      </c>
      <c r="J66" s="21">
        <v>1184240030</v>
      </c>
      <c r="K66" s="21">
        <v>63213384</v>
      </c>
      <c r="L66" s="21">
        <v>272918857</v>
      </c>
      <c r="M66" s="21">
        <v>9521719</v>
      </c>
      <c r="N66" s="21">
        <v>246244742</v>
      </c>
      <c r="O66" s="21">
        <v>318019690</v>
      </c>
      <c r="P66" s="21">
        <v>89061900</v>
      </c>
      <c r="Q66" s="21">
        <v>4443801</v>
      </c>
      <c r="R66" s="21">
        <v>19223855</v>
      </c>
      <c r="S66" s="21">
        <v>0</v>
      </c>
      <c r="T66" s="21">
        <v>0</v>
      </c>
      <c r="U66" s="21">
        <v>39969700</v>
      </c>
      <c r="V66" s="21">
        <v>3300</v>
      </c>
      <c r="W66" s="21">
        <v>989402876</v>
      </c>
      <c r="X66" s="21">
        <v>3700</v>
      </c>
      <c r="Y66" s="21">
        <v>240078160</v>
      </c>
      <c r="Z66" s="21">
        <v>655679716</v>
      </c>
      <c r="AA66" s="21">
        <v>21622300</v>
      </c>
      <c r="AB66" s="21">
        <v>0</v>
      </c>
      <c r="AC66" s="21">
        <v>100000</v>
      </c>
      <c r="AD66" s="21">
        <v>165000</v>
      </c>
      <c r="AE66" s="21">
        <v>78900</v>
      </c>
      <c r="AF66" s="21">
        <v>2787500</v>
      </c>
      <c r="AG66" s="21">
        <v>0</v>
      </c>
      <c r="AH66" s="21">
        <v>105352197</v>
      </c>
      <c r="AI66" s="21">
        <v>4377600</v>
      </c>
      <c r="AJ66" s="21">
        <v>6385449383</v>
      </c>
      <c r="AK66" s="21">
        <v>92598659</v>
      </c>
      <c r="AL66" s="21">
        <v>2091778525</v>
      </c>
      <c r="AM66" s="21">
        <v>235164855</v>
      </c>
      <c r="AN66" s="21">
        <v>2177036145</v>
      </c>
      <c r="AO66" s="21">
        <v>305604700</v>
      </c>
      <c r="AP66" s="21">
        <v>1362183224</v>
      </c>
      <c r="AQ66" s="21">
        <v>18255599260</v>
      </c>
    </row>
    <row r="67" spans="1:43" x14ac:dyDescent="0.25">
      <c r="A67" s="19">
        <v>46265</v>
      </c>
      <c r="B67" s="20" t="s">
        <v>637</v>
      </c>
      <c r="C67" s="20" t="s">
        <v>638</v>
      </c>
      <c r="D67" s="21">
        <v>0</v>
      </c>
      <c r="E67" s="21">
        <v>0</v>
      </c>
      <c r="F67" s="21">
        <v>2195000</v>
      </c>
      <c r="G67" s="21">
        <v>0</v>
      </c>
      <c r="H67" s="21">
        <v>0</v>
      </c>
      <c r="I67" s="21">
        <v>878</v>
      </c>
      <c r="J67" s="21">
        <v>0</v>
      </c>
      <c r="K67" s="21">
        <v>0</v>
      </c>
      <c r="L67" s="21">
        <v>170000</v>
      </c>
      <c r="M67" s="21">
        <v>0</v>
      </c>
      <c r="N67" s="21">
        <v>0</v>
      </c>
      <c r="O67" s="21">
        <v>0</v>
      </c>
      <c r="P67" s="21">
        <v>0</v>
      </c>
      <c r="Q67" s="21">
        <v>10997</v>
      </c>
      <c r="R67" s="21">
        <v>3135600</v>
      </c>
      <c r="S67" s="21">
        <v>0</v>
      </c>
      <c r="T67" s="21">
        <v>0</v>
      </c>
      <c r="U67" s="21">
        <v>0</v>
      </c>
      <c r="V67" s="21">
        <v>0</v>
      </c>
      <c r="W67" s="21">
        <v>16715449</v>
      </c>
      <c r="X67" s="21">
        <v>0</v>
      </c>
      <c r="Y67" s="21">
        <v>28130800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5702950</v>
      </c>
      <c r="AF67" s="21">
        <v>0</v>
      </c>
      <c r="AG67" s="21">
        <v>0</v>
      </c>
      <c r="AH67" s="21">
        <v>0</v>
      </c>
      <c r="AI67" s="21">
        <v>0</v>
      </c>
      <c r="AJ67" s="21">
        <v>8295841</v>
      </c>
      <c r="AK67" s="21">
        <v>56379088</v>
      </c>
      <c r="AL67" s="21">
        <v>1083520009</v>
      </c>
      <c r="AM67" s="21">
        <v>0</v>
      </c>
      <c r="AN67" s="21">
        <v>0</v>
      </c>
      <c r="AO67" s="21">
        <v>22</v>
      </c>
      <c r="AP67" s="21">
        <v>195743366</v>
      </c>
      <c r="AQ67" s="21">
        <v>1400000000</v>
      </c>
    </row>
    <row r="68" spans="1:43" x14ac:dyDescent="0.25">
      <c r="A68" s="19">
        <v>46265</v>
      </c>
      <c r="B68" s="20" t="s">
        <v>642</v>
      </c>
      <c r="C68" s="20" t="s">
        <v>643</v>
      </c>
      <c r="D68" s="21">
        <v>800</v>
      </c>
      <c r="E68" s="21">
        <v>0</v>
      </c>
      <c r="F68" s="21">
        <v>0</v>
      </c>
      <c r="G68" s="21">
        <v>0</v>
      </c>
      <c r="H68" s="21">
        <v>0</v>
      </c>
      <c r="I68" s="21">
        <v>43900</v>
      </c>
      <c r="J68" s="21">
        <v>0</v>
      </c>
      <c r="K68" s="21">
        <v>1063600</v>
      </c>
      <c r="L68" s="21">
        <v>4995600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6987900</v>
      </c>
      <c r="S68" s="21">
        <v>0</v>
      </c>
      <c r="T68" s="21">
        <v>0</v>
      </c>
      <c r="U68" s="21">
        <v>0</v>
      </c>
      <c r="V68" s="21">
        <v>0</v>
      </c>
      <c r="W68" s="21">
        <v>213475463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54961300</v>
      </c>
      <c r="AI68" s="21">
        <v>0</v>
      </c>
      <c r="AJ68" s="21">
        <v>0</v>
      </c>
      <c r="AK68" s="21">
        <v>650500</v>
      </c>
      <c r="AL68" s="21">
        <v>0</v>
      </c>
      <c r="AM68" s="21">
        <v>1894000</v>
      </c>
      <c r="AN68" s="21">
        <v>0</v>
      </c>
      <c r="AO68" s="21">
        <v>100</v>
      </c>
      <c r="AP68" s="21">
        <v>2571064922</v>
      </c>
      <c r="AQ68" s="21">
        <v>2855138085</v>
      </c>
    </row>
    <row r="69" spans="1:43" x14ac:dyDescent="0.25">
      <c r="A69" s="19">
        <v>46265</v>
      </c>
      <c r="B69" s="20" t="s">
        <v>647</v>
      </c>
      <c r="C69" s="20" t="s">
        <v>648</v>
      </c>
      <c r="D69" s="21">
        <v>53400</v>
      </c>
      <c r="E69" s="21">
        <v>0</v>
      </c>
      <c r="F69" s="21">
        <v>0</v>
      </c>
      <c r="G69" s="21">
        <v>0</v>
      </c>
      <c r="H69" s="21">
        <v>0</v>
      </c>
      <c r="I69" s="21">
        <v>590000</v>
      </c>
      <c r="J69" s="21">
        <v>0</v>
      </c>
      <c r="K69" s="21">
        <v>550000</v>
      </c>
      <c r="L69" s="21">
        <v>8377800</v>
      </c>
      <c r="M69" s="21">
        <v>0</v>
      </c>
      <c r="N69" s="21">
        <v>0</v>
      </c>
      <c r="O69" s="21">
        <v>0</v>
      </c>
      <c r="P69" s="21">
        <v>0</v>
      </c>
      <c r="Q69" s="21">
        <v>25000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4175272500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300600</v>
      </c>
      <c r="AL69" s="21">
        <v>0</v>
      </c>
      <c r="AM69" s="21">
        <v>0</v>
      </c>
      <c r="AN69" s="21">
        <v>0</v>
      </c>
      <c r="AO69" s="21">
        <v>50000</v>
      </c>
      <c r="AP69" s="21">
        <v>2064780700</v>
      </c>
      <c r="AQ69" s="21">
        <v>6250000000</v>
      </c>
    </row>
    <row r="70" spans="1:43" x14ac:dyDescent="0.25">
      <c r="A70" s="19">
        <v>46265</v>
      </c>
      <c r="B70" s="20" t="s">
        <v>656</v>
      </c>
      <c r="C70" s="20" t="s">
        <v>657</v>
      </c>
      <c r="D70" s="21">
        <v>700</v>
      </c>
      <c r="E70" s="21">
        <v>0</v>
      </c>
      <c r="F70" s="21">
        <v>23473800</v>
      </c>
      <c r="G70" s="21">
        <v>0</v>
      </c>
      <c r="H70" s="21">
        <v>0</v>
      </c>
      <c r="I70" s="21">
        <v>100</v>
      </c>
      <c r="J70" s="21">
        <v>0</v>
      </c>
      <c r="K70" s="21">
        <v>31488600</v>
      </c>
      <c r="L70" s="21">
        <v>98756300</v>
      </c>
      <c r="M70" s="21">
        <v>47659600</v>
      </c>
      <c r="N70" s="21">
        <v>0</v>
      </c>
      <c r="O70" s="21">
        <v>0</v>
      </c>
      <c r="P70" s="21">
        <v>0</v>
      </c>
      <c r="Q70" s="21">
        <v>24833900</v>
      </c>
      <c r="R70" s="21">
        <v>215672100</v>
      </c>
      <c r="S70" s="21">
        <v>0</v>
      </c>
      <c r="T70" s="21">
        <v>0</v>
      </c>
      <c r="U70" s="21">
        <v>0</v>
      </c>
      <c r="V70" s="21">
        <v>0</v>
      </c>
      <c r="W70" s="21">
        <v>1358904900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5969100</v>
      </c>
      <c r="AI70" s="21">
        <v>0</v>
      </c>
      <c r="AJ70" s="21">
        <v>431000</v>
      </c>
      <c r="AK70" s="21">
        <v>12890050</v>
      </c>
      <c r="AL70" s="21">
        <v>0</v>
      </c>
      <c r="AM70" s="21">
        <v>0</v>
      </c>
      <c r="AN70" s="21">
        <v>2693479000</v>
      </c>
      <c r="AO70" s="21">
        <v>0</v>
      </c>
      <c r="AP70" s="21">
        <v>4444821310</v>
      </c>
      <c r="AQ70" s="21">
        <v>8958380460</v>
      </c>
    </row>
    <row r="71" spans="1:43" x14ac:dyDescent="0.25">
      <c r="A71" s="19">
        <v>46265</v>
      </c>
      <c r="B71" s="20" t="s">
        <v>667</v>
      </c>
      <c r="C71" s="20" t="s">
        <v>668</v>
      </c>
      <c r="D71" s="21">
        <v>200</v>
      </c>
      <c r="E71" s="21">
        <v>0</v>
      </c>
      <c r="F71" s="21">
        <v>0</v>
      </c>
      <c r="G71" s="21">
        <v>0</v>
      </c>
      <c r="H71" s="21">
        <v>450000</v>
      </c>
      <c r="I71" s="21">
        <v>100</v>
      </c>
      <c r="J71" s="21">
        <v>0</v>
      </c>
      <c r="K71" s="21">
        <v>0</v>
      </c>
      <c r="L71" s="21">
        <v>355200</v>
      </c>
      <c r="M71" s="21">
        <v>0</v>
      </c>
      <c r="N71" s="21">
        <v>0</v>
      </c>
      <c r="O71" s="21">
        <v>0</v>
      </c>
      <c r="P71" s="21">
        <v>0</v>
      </c>
      <c r="Q71" s="21">
        <v>6727200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351218000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1200100</v>
      </c>
      <c r="AL71" s="21">
        <v>0</v>
      </c>
      <c r="AM71" s="21">
        <v>0</v>
      </c>
      <c r="AN71" s="21">
        <v>0</v>
      </c>
      <c r="AO71" s="21">
        <v>0</v>
      </c>
      <c r="AP71" s="21">
        <v>323854925</v>
      </c>
      <c r="AQ71" s="21">
        <v>683805725</v>
      </c>
    </row>
    <row r="72" spans="1:43" x14ac:dyDescent="0.25">
      <c r="A72" s="19">
        <v>46265</v>
      </c>
      <c r="B72" s="20" t="s">
        <v>681</v>
      </c>
      <c r="C72" s="20" t="s">
        <v>682</v>
      </c>
      <c r="D72" s="21">
        <v>12913700</v>
      </c>
      <c r="E72" s="21">
        <v>0</v>
      </c>
      <c r="F72" s="21">
        <v>0</v>
      </c>
      <c r="G72" s="21">
        <v>0</v>
      </c>
      <c r="H72" s="21">
        <v>0</v>
      </c>
      <c r="I72" s="21">
        <v>0</v>
      </c>
      <c r="J72" s="21">
        <v>0</v>
      </c>
      <c r="K72" s="21">
        <v>1000</v>
      </c>
      <c r="L72" s="21">
        <v>31902400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435000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11574800</v>
      </c>
      <c r="AL72" s="21">
        <v>0</v>
      </c>
      <c r="AM72" s="21">
        <v>0</v>
      </c>
      <c r="AN72" s="21">
        <v>0</v>
      </c>
      <c r="AO72" s="21">
        <v>0</v>
      </c>
      <c r="AP72" s="21">
        <v>755173100</v>
      </c>
      <c r="AQ72" s="21">
        <v>812000000</v>
      </c>
    </row>
    <row r="73" spans="1:43" x14ac:dyDescent="0.25">
      <c r="A73" s="19">
        <v>46265</v>
      </c>
      <c r="B73" s="20" t="s">
        <v>689</v>
      </c>
      <c r="C73" s="20" t="s">
        <v>690</v>
      </c>
      <c r="D73" s="21">
        <v>10888769</v>
      </c>
      <c r="E73" s="21">
        <v>21641215</v>
      </c>
      <c r="F73" s="21">
        <v>0</v>
      </c>
      <c r="G73" s="21">
        <v>0</v>
      </c>
      <c r="H73" s="21">
        <v>0</v>
      </c>
      <c r="I73" s="21">
        <v>242563200</v>
      </c>
      <c r="J73" s="21">
        <v>29482600</v>
      </c>
      <c r="K73" s="21">
        <v>33441600</v>
      </c>
      <c r="L73" s="21">
        <v>5515603</v>
      </c>
      <c r="M73" s="21">
        <v>153</v>
      </c>
      <c r="N73" s="21">
        <v>0</v>
      </c>
      <c r="O73" s="21">
        <v>1576100</v>
      </c>
      <c r="P73" s="21">
        <v>5921700</v>
      </c>
      <c r="Q73" s="21">
        <v>2554800</v>
      </c>
      <c r="R73" s="21">
        <v>7801000</v>
      </c>
      <c r="S73" s="21">
        <v>0</v>
      </c>
      <c r="T73" s="21">
        <v>0</v>
      </c>
      <c r="U73" s="21">
        <v>0</v>
      </c>
      <c r="V73" s="21">
        <v>0</v>
      </c>
      <c r="W73" s="21">
        <v>9895209766</v>
      </c>
      <c r="X73" s="21">
        <v>100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250000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347180411</v>
      </c>
      <c r="AK73" s="21">
        <v>2374278407</v>
      </c>
      <c r="AL73" s="21">
        <v>78963000</v>
      </c>
      <c r="AM73" s="21">
        <v>3459300</v>
      </c>
      <c r="AN73" s="21">
        <v>78223400</v>
      </c>
      <c r="AO73" s="21">
        <v>1045000</v>
      </c>
      <c r="AP73" s="21">
        <v>3526965764</v>
      </c>
      <c r="AQ73" s="21">
        <v>16666961888</v>
      </c>
    </row>
    <row r="74" spans="1:43" x14ac:dyDescent="0.25">
      <c r="A74" s="19">
        <v>46265</v>
      </c>
      <c r="B74" s="20" t="s">
        <v>698</v>
      </c>
      <c r="C74" s="20" t="s">
        <v>699</v>
      </c>
      <c r="D74" s="21">
        <v>0</v>
      </c>
      <c r="E74" s="21">
        <v>0</v>
      </c>
      <c r="F74" s="21">
        <v>9513</v>
      </c>
      <c r="G74" s="21">
        <v>0</v>
      </c>
      <c r="H74" s="21">
        <v>135030147</v>
      </c>
      <c r="I74" s="21">
        <v>441</v>
      </c>
      <c r="J74" s="21">
        <v>0</v>
      </c>
      <c r="K74" s="21">
        <v>0</v>
      </c>
      <c r="L74" s="21">
        <v>9500</v>
      </c>
      <c r="M74" s="21">
        <v>52823</v>
      </c>
      <c r="N74" s="21">
        <v>0</v>
      </c>
      <c r="O74" s="21">
        <v>0</v>
      </c>
      <c r="P74" s="21">
        <v>8891</v>
      </c>
      <c r="Q74" s="21">
        <v>0</v>
      </c>
      <c r="R74" s="21">
        <v>1503</v>
      </c>
      <c r="S74" s="21">
        <v>0</v>
      </c>
      <c r="T74" s="21">
        <v>0</v>
      </c>
      <c r="U74" s="21">
        <v>0</v>
      </c>
      <c r="V74" s="21">
        <v>0</v>
      </c>
      <c r="W74" s="21">
        <v>5026668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20447956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10308332</v>
      </c>
      <c r="AL74" s="21">
        <v>0</v>
      </c>
      <c r="AM74" s="21">
        <v>0</v>
      </c>
      <c r="AN74" s="21">
        <v>63894</v>
      </c>
      <c r="AO74" s="21">
        <v>567</v>
      </c>
      <c r="AP74" s="21">
        <v>98478682</v>
      </c>
      <c r="AQ74" s="21">
        <v>269438917</v>
      </c>
    </row>
    <row r="75" spans="1:43" x14ac:dyDescent="0.25">
      <c r="A75" s="19">
        <v>46265</v>
      </c>
      <c r="B75" s="20" t="s">
        <v>709</v>
      </c>
      <c r="C75" s="20" t="s">
        <v>710</v>
      </c>
      <c r="D75" s="21">
        <v>41815505</v>
      </c>
      <c r="E75" s="21">
        <v>1289900</v>
      </c>
      <c r="F75" s="21">
        <v>963806974</v>
      </c>
      <c r="G75" s="21">
        <v>0</v>
      </c>
      <c r="H75" s="21">
        <v>0</v>
      </c>
      <c r="I75" s="21">
        <v>11841500</v>
      </c>
      <c r="J75" s="21">
        <v>5962500</v>
      </c>
      <c r="K75" s="21">
        <v>101540264</v>
      </c>
      <c r="L75" s="21">
        <v>11954900</v>
      </c>
      <c r="M75" s="21">
        <v>77</v>
      </c>
      <c r="N75" s="21">
        <v>0</v>
      </c>
      <c r="O75" s="21">
        <v>31474400</v>
      </c>
      <c r="P75" s="21">
        <v>3776600</v>
      </c>
      <c r="Q75" s="21">
        <v>271400</v>
      </c>
      <c r="R75" s="21">
        <v>651500000</v>
      </c>
      <c r="S75" s="21">
        <v>0</v>
      </c>
      <c r="T75" s="21">
        <v>0</v>
      </c>
      <c r="U75" s="21">
        <v>0</v>
      </c>
      <c r="V75" s="21">
        <v>40000</v>
      </c>
      <c r="W75" s="21">
        <v>214119883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13500</v>
      </c>
      <c r="AF75" s="21">
        <v>0</v>
      </c>
      <c r="AG75" s="21">
        <v>0</v>
      </c>
      <c r="AH75" s="21">
        <v>100</v>
      </c>
      <c r="AI75" s="21">
        <v>0</v>
      </c>
      <c r="AJ75" s="21">
        <v>96394551</v>
      </c>
      <c r="AK75" s="21">
        <v>19668157</v>
      </c>
      <c r="AL75" s="21">
        <v>22171933</v>
      </c>
      <c r="AM75" s="21">
        <v>708200</v>
      </c>
      <c r="AN75" s="21">
        <v>10895200</v>
      </c>
      <c r="AO75" s="21">
        <v>3109529</v>
      </c>
      <c r="AP75" s="21">
        <v>1498782444</v>
      </c>
      <c r="AQ75" s="21">
        <v>3691137517</v>
      </c>
    </row>
    <row r="76" spans="1:43" x14ac:dyDescent="0.25">
      <c r="A76" s="19">
        <v>46265</v>
      </c>
      <c r="B76" s="20" t="s">
        <v>721</v>
      </c>
      <c r="C76" s="20" t="s">
        <v>722</v>
      </c>
      <c r="D76" s="21">
        <v>167600</v>
      </c>
      <c r="E76" s="21">
        <v>0</v>
      </c>
      <c r="F76" s="21">
        <v>0</v>
      </c>
      <c r="G76" s="21">
        <v>0</v>
      </c>
      <c r="H76" s="21">
        <v>0</v>
      </c>
      <c r="I76" s="21">
        <v>100</v>
      </c>
      <c r="J76" s="21">
        <v>0</v>
      </c>
      <c r="K76" s="21">
        <v>0</v>
      </c>
      <c r="L76" s="21">
        <v>98000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1350000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250000</v>
      </c>
      <c r="AP76" s="21">
        <v>248134300</v>
      </c>
      <c r="AQ76" s="21">
        <v>250000000</v>
      </c>
    </row>
    <row r="77" spans="1:43" x14ac:dyDescent="0.25">
      <c r="A77" s="19">
        <v>46265</v>
      </c>
      <c r="B77" s="20" t="s">
        <v>727</v>
      </c>
      <c r="C77" s="20" t="s">
        <v>728</v>
      </c>
      <c r="D77" s="21">
        <v>1200</v>
      </c>
      <c r="E77" s="21">
        <v>0</v>
      </c>
      <c r="F77" s="21">
        <v>804387435</v>
      </c>
      <c r="G77" s="21">
        <v>0</v>
      </c>
      <c r="H77" s="21">
        <v>0</v>
      </c>
      <c r="I77" s="21">
        <v>100</v>
      </c>
      <c r="J77" s="21">
        <v>0</v>
      </c>
      <c r="K77" s="21">
        <v>25000</v>
      </c>
      <c r="L77" s="21">
        <v>93800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1000</v>
      </c>
      <c r="S77" s="21">
        <v>0</v>
      </c>
      <c r="T77" s="21">
        <v>0</v>
      </c>
      <c r="U77" s="21">
        <v>0</v>
      </c>
      <c r="V77" s="21">
        <v>0</v>
      </c>
      <c r="W77" s="21">
        <v>1216479452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45</v>
      </c>
      <c r="AL77" s="21">
        <v>169900</v>
      </c>
      <c r="AM77" s="21">
        <v>0</v>
      </c>
      <c r="AN77" s="21">
        <v>0</v>
      </c>
      <c r="AO77" s="21">
        <v>0</v>
      </c>
      <c r="AP77" s="21">
        <v>873043761</v>
      </c>
      <c r="AQ77" s="21">
        <v>2894201693</v>
      </c>
    </row>
    <row r="78" spans="1:43" x14ac:dyDescent="0.25">
      <c r="A78" s="19">
        <v>46265</v>
      </c>
      <c r="B78" s="20" t="s">
        <v>745</v>
      </c>
      <c r="C78" s="20" t="s">
        <v>746</v>
      </c>
      <c r="D78" s="21">
        <v>5196000</v>
      </c>
      <c r="E78" s="21">
        <v>0</v>
      </c>
      <c r="F78" s="21">
        <v>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0</v>
      </c>
      <c r="T78" s="21">
        <v>0</v>
      </c>
      <c r="U78" s="21">
        <v>0</v>
      </c>
      <c r="V78" s="21">
        <v>0</v>
      </c>
      <c r="W78" s="21">
        <v>4421800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2000000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5996480</v>
      </c>
      <c r="AL78" s="21">
        <v>0</v>
      </c>
      <c r="AM78" s="21">
        <v>0</v>
      </c>
      <c r="AN78" s="21">
        <v>0</v>
      </c>
      <c r="AO78" s="21">
        <v>905</v>
      </c>
      <c r="AP78" s="21">
        <v>6181962508</v>
      </c>
      <c r="AQ78" s="21">
        <v>6199577693</v>
      </c>
    </row>
    <row r="79" spans="1:43" x14ac:dyDescent="0.25">
      <c r="A79" s="19">
        <v>46265</v>
      </c>
      <c r="B79" s="20" t="s">
        <v>749</v>
      </c>
      <c r="C79" s="20" t="s">
        <v>750</v>
      </c>
      <c r="D79" s="21">
        <v>29745648</v>
      </c>
      <c r="E79" s="21">
        <v>2078620</v>
      </c>
      <c r="F79" s="21">
        <v>3400</v>
      </c>
      <c r="G79" s="21">
        <v>1485000</v>
      </c>
      <c r="H79" s="21">
        <v>0</v>
      </c>
      <c r="I79" s="21">
        <v>25061785</v>
      </c>
      <c r="J79" s="21">
        <v>6499708</v>
      </c>
      <c r="K79" s="21">
        <v>2696297</v>
      </c>
      <c r="L79" s="21">
        <v>11950461</v>
      </c>
      <c r="M79" s="21">
        <v>48</v>
      </c>
      <c r="N79" s="21">
        <v>0</v>
      </c>
      <c r="O79" s="21">
        <v>45720400</v>
      </c>
      <c r="P79" s="21">
        <v>0</v>
      </c>
      <c r="Q79" s="21">
        <v>39800</v>
      </c>
      <c r="R79" s="21">
        <v>1000</v>
      </c>
      <c r="S79" s="21">
        <v>0</v>
      </c>
      <c r="T79" s="21">
        <v>0</v>
      </c>
      <c r="U79" s="21">
        <v>0</v>
      </c>
      <c r="V79" s="21">
        <v>0</v>
      </c>
      <c r="W79" s="21">
        <v>327890973</v>
      </c>
      <c r="X79" s="21">
        <v>0</v>
      </c>
      <c r="Y79" s="21">
        <v>200</v>
      </c>
      <c r="Z79" s="21">
        <v>503608</v>
      </c>
      <c r="AA79" s="21">
        <v>0</v>
      </c>
      <c r="AB79" s="21">
        <v>0</v>
      </c>
      <c r="AC79" s="21">
        <v>0</v>
      </c>
      <c r="AD79" s="21">
        <v>0</v>
      </c>
      <c r="AE79" s="21">
        <v>75</v>
      </c>
      <c r="AF79" s="21">
        <v>0</v>
      </c>
      <c r="AG79" s="21">
        <v>0</v>
      </c>
      <c r="AH79" s="21">
        <v>1497900</v>
      </c>
      <c r="AI79" s="21">
        <v>0</v>
      </c>
      <c r="AJ79" s="21">
        <v>154691239</v>
      </c>
      <c r="AK79" s="21">
        <v>41565227</v>
      </c>
      <c r="AL79" s="21">
        <v>27836767</v>
      </c>
      <c r="AM79" s="21">
        <v>149200</v>
      </c>
      <c r="AN79" s="21">
        <v>68210700</v>
      </c>
      <c r="AO79" s="21">
        <v>1981200</v>
      </c>
      <c r="AP79" s="21">
        <v>213100187</v>
      </c>
      <c r="AQ79" s="21">
        <v>962709443</v>
      </c>
    </row>
    <row r="80" spans="1:43" x14ac:dyDescent="0.25">
      <c r="A80" s="19">
        <v>46265</v>
      </c>
      <c r="B80" s="20" t="s">
        <v>754</v>
      </c>
      <c r="C80" s="20" t="s">
        <v>755</v>
      </c>
      <c r="D80" s="21">
        <v>44111259</v>
      </c>
      <c r="E80" s="21">
        <v>10004900</v>
      </c>
      <c r="F80" s="21">
        <v>0</v>
      </c>
      <c r="G80" s="21">
        <v>691091485</v>
      </c>
      <c r="H80" s="21">
        <v>0</v>
      </c>
      <c r="I80" s="21">
        <v>52989029</v>
      </c>
      <c r="J80" s="21">
        <v>464399083</v>
      </c>
      <c r="K80" s="21">
        <v>47498245</v>
      </c>
      <c r="L80" s="21">
        <v>370038773</v>
      </c>
      <c r="M80" s="21">
        <v>1450099</v>
      </c>
      <c r="N80" s="21">
        <v>201150000</v>
      </c>
      <c r="O80" s="21">
        <v>283348321</v>
      </c>
      <c r="P80" s="21">
        <v>3379800</v>
      </c>
      <c r="Q80" s="21">
        <v>216800</v>
      </c>
      <c r="R80" s="21">
        <v>3500</v>
      </c>
      <c r="S80" s="21">
        <v>0</v>
      </c>
      <c r="T80" s="21">
        <v>0</v>
      </c>
      <c r="U80" s="21">
        <v>0</v>
      </c>
      <c r="V80" s="21">
        <v>123200</v>
      </c>
      <c r="W80" s="21">
        <v>29346904964</v>
      </c>
      <c r="X80" s="21">
        <v>0</v>
      </c>
      <c r="Y80" s="21">
        <v>0</v>
      </c>
      <c r="Z80" s="21">
        <v>656800</v>
      </c>
      <c r="AA80" s="21">
        <v>0</v>
      </c>
      <c r="AB80" s="21">
        <v>0</v>
      </c>
      <c r="AC80" s="21">
        <v>0</v>
      </c>
      <c r="AD80" s="21">
        <v>0</v>
      </c>
      <c r="AE80" s="21">
        <v>890300</v>
      </c>
      <c r="AF80" s="21">
        <v>0</v>
      </c>
      <c r="AG80" s="21">
        <v>0</v>
      </c>
      <c r="AH80" s="21">
        <v>586900</v>
      </c>
      <c r="AI80" s="21">
        <v>49834200</v>
      </c>
      <c r="AJ80" s="21">
        <v>2814130029</v>
      </c>
      <c r="AK80" s="21">
        <v>87284363</v>
      </c>
      <c r="AL80" s="21">
        <v>395784669</v>
      </c>
      <c r="AM80" s="21">
        <v>741724200</v>
      </c>
      <c r="AN80" s="21">
        <v>110147900</v>
      </c>
      <c r="AO80" s="21">
        <v>11703900</v>
      </c>
      <c r="AP80" s="21">
        <v>1119569681</v>
      </c>
      <c r="AQ80" s="21">
        <v>36849022400</v>
      </c>
    </row>
    <row r="81" spans="1:43" x14ac:dyDescent="0.25">
      <c r="A81" s="19">
        <v>46265</v>
      </c>
      <c r="B81" s="20" t="s">
        <v>766</v>
      </c>
      <c r="C81" s="20" t="s">
        <v>767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28335500</v>
      </c>
      <c r="J81" s="21">
        <v>0</v>
      </c>
      <c r="K81" s="21">
        <v>0</v>
      </c>
      <c r="L81" s="21">
        <v>698000</v>
      </c>
      <c r="M81" s="21">
        <v>0</v>
      </c>
      <c r="N81" s="21">
        <v>0</v>
      </c>
      <c r="O81" s="21">
        <v>0</v>
      </c>
      <c r="P81" s="21">
        <v>0</v>
      </c>
      <c r="Q81" s="21">
        <v>4500000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2641390915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400000000</v>
      </c>
      <c r="AK81" s="21">
        <v>32558200</v>
      </c>
      <c r="AL81" s="21">
        <v>0</v>
      </c>
      <c r="AM81" s="21">
        <v>0</v>
      </c>
      <c r="AN81" s="21">
        <v>0</v>
      </c>
      <c r="AO81" s="21">
        <v>0</v>
      </c>
      <c r="AP81" s="21">
        <v>327517385</v>
      </c>
      <c r="AQ81" s="21">
        <v>3435000000</v>
      </c>
    </row>
    <row r="82" spans="1:43" x14ac:dyDescent="0.25">
      <c r="A82" s="19">
        <v>46265</v>
      </c>
      <c r="B82" s="20" t="s">
        <v>773</v>
      </c>
      <c r="C82" s="20" t="s">
        <v>774</v>
      </c>
      <c r="D82" s="21">
        <v>0</v>
      </c>
      <c r="E82" s="21">
        <v>0</v>
      </c>
      <c r="F82" s="21">
        <v>0</v>
      </c>
      <c r="G82" s="21">
        <v>0</v>
      </c>
      <c r="H82" s="21">
        <v>0</v>
      </c>
      <c r="I82" s="21">
        <v>100</v>
      </c>
      <c r="J82" s="21">
        <v>0</v>
      </c>
      <c r="K82" s="21">
        <v>0</v>
      </c>
      <c r="L82" s="21">
        <v>89900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0</v>
      </c>
      <c r="T82" s="21">
        <v>0</v>
      </c>
      <c r="U82" s="21">
        <v>0</v>
      </c>
      <c r="V82" s="21">
        <v>0</v>
      </c>
      <c r="W82" s="21">
        <v>1143379800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546656700</v>
      </c>
      <c r="AQ82" s="21">
        <v>1690126500</v>
      </c>
    </row>
    <row r="83" spans="1:43" x14ac:dyDescent="0.25">
      <c r="A83" s="19">
        <v>46265</v>
      </c>
      <c r="B83" s="20" t="s">
        <v>783</v>
      </c>
      <c r="C83" s="20" t="s">
        <v>784</v>
      </c>
      <c r="D83" s="21">
        <v>21083200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68976800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81914700</v>
      </c>
      <c r="S83" s="21">
        <v>0</v>
      </c>
      <c r="T83" s="21">
        <v>0</v>
      </c>
      <c r="U83" s="21">
        <v>0</v>
      </c>
      <c r="V83" s="21">
        <v>0</v>
      </c>
      <c r="W83" s="21">
        <v>1446000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1884600</v>
      </c>
      <c r="AK83" s="21">
        <v>4769500</v>
      </c>
      <c r="AL83" s="21">
        <v>0</v>
      </c>
      <c r="AM83" s="21">
        <v>0</v>
      </c>
      <c r="AN83" s="21">
        <v>0</v>
      </c>
      <c r="AO83" s="21">
        <v>0</v>
      </c>
      <c r="AP83" s="21">
        <v>3755925200</v>
      </c>
      <c r="AQ83" s="21">
        <v>3936000000</v>
      </c>
    </row>
    <row r="84" spans="1:43" x14ac:dyDescent="0.25">
      <c r="A84" s="19">
        <v>46265</v>
      </c>
      <c r="B84" s="20" t="s">
        <v>790</v>
      </c>
      <c r="C84" s="20" t="s">
        <v>791</v>
      </c>
      <c r="D84" s="21">
        <v>200</v>
      </c>
      <c r="E84" s="21">
        <v>0</v>
      </c>
      <c r="F84" s="21">
        <v>178500</v>
      </c>
      <c r="G84" s="21">
        <v>0</v>
      </c>
      <c r="H84" s="21">
        <v>0</v>
      </c>
      <c r="I84" s="21">
        <v>500100</v>
      </c>
      <c r="J84" s="21">
        <v>0</v>
      </c>
      <c r="K84" s="21">
        <v>200000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6618500</v>
      </c>
      <c r="S84" s="21">
        <v>0</v>
      </c>
      <c r="T84" s="21">
        <v>0</v>
      </c>
      <c r="U84" s="21">
        <v>0</v>
      </c>
      <c r="V84" s="21">
        <v>0</v>
      </c>
      <c r="W84" s="21">
        <v>596498400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5500300</v>
      </c>
      <c r="AL84" s="21">
        <v>0</v>
      </c>
      <c r="AM84" s="21">
        <v>0</v>
      </c>
      <c r="AN84" s="21">
        <v>0</v>
      </c>
      <c r="AO84" s="21">
        <v>0</v>
      </c>
      <c r="AP84" s="21">
        <v>243927236</v>
      </c>
      <c r="AQ84" s="21">
        <v>853423236</v>
      </c>
    </row>
    <row r="85" spans="1:43" x14ac:dyDescent="0.25">
      <c r="A85" s="19">
        <v>46265</v>
      </c>
      <c r="B85" s="20" t="s">
        <v>798</v>
      </c>
      <c r="C85" s="20" t="s">
        <v>799</v>
      </c>
      <c r="D85" s="21">
        <v>3539376</v>
      </c>
      <c r="E85" s="21">
        <v>24</v>
      </c>
      <c r="F85" s="21">
        <v>60000</v>
      </c>
      <c r="G85" s="21">
        <v>0</v>
      </c>
      <c r="H85" s="21">
        <v>145600</v>
      </c>
      <c r="I85" s="21">
        <v>75632100</v>
      </c>
      <c r="J85" s="21">
        <v>0</v>
      </c>
      <c r="K85" s="21">
        <v>23969033</v>
      </c>
      <c r="L85" s="21">
        <v>32157656234</v>
      </c>
      <c r="M85" s="21">
        <v>22</v>
      </c>
      <c r="N85" s="21">
        <v>0</v>
      </c>
      <c r="O85" s="21">
        <v>0</v>
      </c>
      <c r="P85" s="21">
        <v>0</v>
      </c>
      <c r="Q85" s="21">
        <v>5414700</v>
      </c>
      <c r="R85" s="21">
        <v>3034300364</v>
      </c>
      <c r="S85" s="21">
        <v>0</v>
      </c>
      <c r="T85" s="21">
        <v>0</v>
      </c>
      <c r="U85" s="21">
        <v>0</v>
      </c>
      <c r="V85" s="21">
        <v>42950000</v>
      </c>
      <c r="W85" s="21">
        <v>3228194533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41146400</v>
      </c>
      <c r="AI85" s="21">
        <v>3899400</v>
      </c>
      <c r="AJ85" s="21">
        <v>78990300</v>
      </c>
      <c r="AK85" s="21">
        <v>26578969</v>
      </c>
      <c r="AL85" s="21">
        <v>21225000</v>
      </c>
      <c r="AM85" s="21">
        <v>0</v>
      </c>
      <c r="AN85" s="21">
        <v>117046900</v>
      </c>
      <c r="AO85" s="21">
        <v>12295</v>
      </c>
      <c r="AP85" s="21">
        <v>5153571876</v>
      </c>
      <c r="AQ85" s="21">
        <v>44014333126</v>
      </c>
    </row>
    <row r="86" spans="1:43" x14ac:dyDescent="0.25">
      <c r="A86" s="19">
        <v>46265</v>
      </c>
      <c r="B86" s="20" t="s">
        <v>804</v>
      </c>
      <c r="C86" s="20" t="s">
        <v>805</v>
      </c>
      <c r="D86" s="21">
        <v>563200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1089600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2724153931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129019851</v>
      </c>
      <c r="AQ86" s="21">
        <v>2854826582</v>
      </c>
    </row>
    <row r="87" spans="1:43" x14ac:dyDescent="0.25">
      <c r="A87" s="19">
        <v>46265</v>
      </c>
      <c r="B87" s="20" t="s">
        <v>808</v>
      </c>
      <c r="C87" s="20" t="s">
        <v>809</v>
      </c>
      <c r="D87" s="21">
        <v>19258699</v>
      </c>
      <c r="E87" s="21">
        <v>5641100</v>
      </c>
      <c r="F87" s="21">
        <v>9909897262</v>
      </c>
      <c r="G87" s="21">
        <v>0</v>
      </c>
      <c r="H87" s="21">
        <v>10000</v>
      </c>
      <c r="I87" s="21">
        <v>4796302589</v>
      </c>
      <c r="J87" s="21">
        <v>633700</v>
      </c>
      <c r="K87" s="21">
        <v>188844007</v>
      </c>
      <c r="L87" s="21">
        <v>1307200</v>
      </c>
      <c r="M87" s="21">
        <v>100</v>
      </c>
      <c r="N87" s="21">
        <v>0</v>
      </c>
      <c r="O87" s="21">
        <v>2148300</v>
      </c>
      <c r="P87" s="21">
        <v>0</v>
      </c>
      <c r="Q87" s="21">
        <v>0</v>
      </c>
      <c r="R87" s="21">
        <v>38661764</v>
      </c>
      <c r="S87" s="21">
        <v>0</v>
      </c>
      <c r="T87" s="21">
        <v>0</v>
      </c>
      <c r="U87" s="21">
        <v>0</v>
      </c>
      <c r="V87" s="21">
        <v>0</v>
      </c>
      <c r="W87" s="21">
        <v>1036825845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37500</v>
      </c>
      <c r="AF87" s="21">
        <v>0</v>
      </c>
      <c r="AG87" s="21">
        <v>0</v>
      </c>
      <c r="AH87" s="21">
        <v>0</v>
      </c>
      <c r="AI87" s="21">
        <v>1006600</v>
      </c>
      <c r="AJ87" s="21">
        <v>1918449713</v>
      </c>
      <c r="AK87" s="21">
        <v>11870</v>
      </c>
      <c r="AL87" s="21">
        <v>2145700</v>
      </c>
      <c r="AM87" s="21">
        <v>933000</v>
      </c>
      <c r="AN87" s="21">
        <v>367100000</v>
      </c>
      <c r="AO87" s="21">
        <v>0</v>
      </c>
      <c r="AP87" s="21">
        <v>1464279687</v>
      </c>
      <c r="AQ87" s="21">
        <v>19753494636</v>
      </c>
    </row>
    <row r="88" spans="1:43" x14ac:dyDescent="0.25">
      <c r="A88" s="19">
        <v>46265</v>
      </c>
      <c r="B88" s="20" t="s">
        <v>816</v>
      </c>
      <c r="C88" s="20" t="s">
        <v>817</v>
      </c>
      <c r="D88" s="21">
        <v>7349800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59600</v>
      </c>
      <c r="R88" s="21">
        <v>100</v>
      </c>
      <c r="S88" s="21">
        <v>0</v>
      </c>
      <c r="T88" s="21">
        <v>0</v>
      </c>
      <c r="U88" s="21">
        <v>0</v>
      </c>
      <c r="V88" s="21">
        <v>0</v>
      </c>
      <c r="W88" s="21">
        <v>1042896100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100</v>
      </c>
      <c r="AJ88" s="21">
        <v>0</v>
      </c>
      <c r="AK88" s="21">
        <v>800</v>
      </c>
      <c r="AL88" s="21">
        <v>0</v>
      </c>
      <c r="AM88" s="21">
        <v>0</v>
      </c>
      <c r="AN88" s="21">
        <v>0</v>
      </c>
      <c r="AO88" s="21">
        <v>0</v>
      </c>
      <c r="AP88" s="21">
        <v>629709402</v>
      </c>
      <c r="AQ88" s="21">
        <v>1680015902</v>
      </c>
    </row>
    <row r="89" spans="1:43" x14ac:dyDescent="0.25">
      <c r="A89" s="19">
        <v>46265</v>
      </c>
      <c r="B89" s="20" t="s">
        <v>824</v>
      </c>
      <c r="C89" s="20" t="s">
        <v>825</v>
      </c>
      <c r="D89" s="21">
        <v>4092700</v>
      </c>
      <c r="E89" s="21">
        <v>0</v>
      </c>
      <c r="F89" s="21">
        <v>100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4928100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89800</v>
      </c>
      <c r="S89" s="21">
        <v>0</v>
      </c>
      <c r="T89" s="21">
        <v>0</v>
      </c>
      <c r="U89" s="21">
        <v>0</v>
      </c>
      <c r="V89" s="21">
        <v>0</v>
      </c>
      <c r="W89" s="21">
        <v>117700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545800</v>
      </c>
      <c r="AL89" s="21">
        <v>0</v>
      </c>
      <c r="AM89" s="21">
        <v>0</v>
      </c>
      <c r="AN89" s="21">
        <v>0</v>
      </c>
      <c r="AO89" s="21">
        <v>0</v>
      </c>
      <c r="AP89" s="21">
        <v>217723372</v>
      </c>
      <c r="AQ89" s="21">
        <v>227497572</v>
      </c>
    </row>
    <row r="90" spans="1:43" x14ac:dyDescent="0.25">
      <c r="A90" s="19">
        <v>46265</v>
      </c>
      <c r="B90" s="20" t="s">
        <v>827</v>
      </c>
      <c r="C90" s="20" t="s">
        <v>828</v>
      </c>
      <c r="D90" s="21">
        <v>1998200</v>
      </c>
      <c r="E90" s="21">
        <v>0</v>
      </c>
      <c r="F90" s="21">
        <v>0</v>
      </c>
      <c r="G90" s="21">
        <v>0</v>
      </c>
      <c r="H90" s="21">
        <v>0</v>
      </c>
      <c r="I90" s="21">
        <v>100</v>
      </c>
      <c r="J90" s="21">
        <v>0</v>
      </c>
      <c r="K90" s="21">
        <v>5500</v>
      </c>
      <c r="L90" s="21">
        <v>677600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0</v>
      </c>
      <c r="T90" s="21">
        <v>0</v>
      </c>
      <c r="U90" s="21">
        <v>0</v>
      </c>
      <c r="V90" s="21">
        <v>0</v>
      </c>
      <c r="W90" s="21">
        <v>88001200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1000</v>
      </c>
      <c r="AL90" s="21">
        <v>0</v>
      </c>
      <c r="AM90" s="21">
        <v>0</v>
      </c>
      <c r="AN90" s="21">
        <v>0</v>
      </c>
      <c r="AO90" s="21">
        <v>0</v>
      </c>
      <c r="AP90" s="21">
        <v>309316400</v>
      </c>
      <c r="AQ90" s="21">
        <v>400000000</v>
      </c>
    </row>
    <row r="91" spans="1:43" x14ac:dyDescent="0.25">
      <c r="A91" s="19">
        <v>46265</v>
      </c>
      <c r="B91" s="20" t="s">
        <v>840</v>
      </c>
      <c r="C91" s="20" t="s">
        <v>841</v>
      </c>
      <c r="D91" s="21">
        <v>100</v>
      </c>
      <c r="E91" s="21">
        <v>0</v>
      </c>
      <c r="F91" s="21">
        <v>192500000</v>
      </c>
      <c r="G91" s="21">
        <v>0</v>
      </c>
      <c r="H91" s="21">
        <v>0</v>
      </c>
      <c r="I91" s="21">
        <v>67000100</v>
      </c>
      <c r="J91" s="21">
        <v>0</v>
      </c>
      <c r="K91" s="21">
        <v>0</v>
      </c>
      <c r="L91" s="21">
        <v>68631200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2593581521</v>
      </c>
      <c r="X91" s="21">
        <v>0</v>
      </c>
      <c r="Y91" s="21">
        <v>38033100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170653800</v>
      </c>
      <c r="AK91" s="21">
        <v>113945450</v>
      </c>
      <c r="AL91" s="21">
        <v>0</v>
      </c>
      <c r="AM91" s="21">
        <v>0</v>
      </c>
      <c r="AN91" s="21">
        <v>2</v>
      </c>
      <c r="AO91" s="21">
        <v>0</v>
      </c>
      <c r="AP91" s="21">
        <v>248177227</v>
      </c>
      <c r="AQ91" s="21">
        <v>3492522500</v>
      </c>
    </row>
    <row r="92" spans="1:43" x14ac:dyDescent="0.25">
      <c r="A92" s="19">
        <v>46265</v>
      </c>
      <c r="B92" s="20" t="s">
        <v>857</v>
      </c>
      <c r="C92" s="20" t="s">
        <v>858</v>
      </c>
      <c r="D92" s="21">
        <v>3247869</v>
      </c>
      <c r="E92" s="21">
        <v>0</v>
      </c>
      <c r="F92" s="21">
        <v>72581000</v>
      </c>
      <c r="G92" s="21">
        <v>20002700</v>
      </c>
      <c r="H92" s="21">
        <v>6000</v>
      </c>
      <c r="I92" s="21">
        <v>259640700</v>
      </c>
      <c r="J92" s="21">
        <v>59830100</v>
      </c>
      <c r="K92" s="21">
        <v>25443811</v>
      </c>
      <c r="L92" s="21">
        <v>298584129</v>
      </c>
      <c r="M92" s="21">
        <v>119</v>
      </c>
      <c r="N92" s="21">
        <v>0</v>
      </c>
      <c r="O92" s="21">
        <v>276959</v>
      </c>
      <c r="P92" s="21">
        <v>1127274</v>
      </c>
      <c r="Q92" s="21">
        <v>0</v>
      </c>
      <c r="R92" s="21">
        <v>33981900</v>
      </c>
      <c r="S92" s="21">
        <v>0</v>
      </c>
      <c r="T92" s="21">
        <v>0</v>
      </c>
      <c r="U92" s="21">
        <v>0</v>
      </c>
      <c r="V92" s="21">
        <v>0</v>
      </c>
      <c r="W92" s="21">
        <v>9503350270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1142263700</v>
      </c>
      <c r="AK92" s="21">
        <v>143855702</v>
      </c>
      <c r="AL92" s="21">
        <v>14554300</v>
      </c>
      <c r="AM92" s="21">
        <v>594700</v>
      </c>
      <c r="AN92" s="21">
        <v>2128417900</v>
      </c>
      <c r="AO92" s="21">
        <v>300</v>
      </c>
      <c r="AP92" s="21">
        <v>282824141</v>
      </c>
      <c r="AQ92" s="21">
        <v>13990583574</v>
      </c>
    </row>
    <row r="93" spans="1:43" x14ac:dyDescent="0.25">
      <c r="A93" s="19">
        <v>46265</v>
      </c>
      <c r="B93" s="20" t="s">
        <v>869</v>
      </c>
      <c r="C93" s="20" t="s">
        <v>870</v>
      </c>
      <c r="D93" s="21">
        <v>1499000</v>
      </c>
      <c r="E93" s="21">
        <v>0</v>
      </c>
      <c r="F93" s="21">
        <v>0</v>
      </c>
      <c r="G93" s="21">
        <v>0</v>
      </c>
      <c r="H93" s="21">
        <v>0</v>
      </c>
      <c r="I93" s="21">
        <v>100</v>
      </c>
      <c r="J93" s="21">
        <v>0</v>
      </c>
      <c r="K93" s="21">
        <v>0</v>
      </c>
      <c r="L93" s="21">
        <v>2736700</v>
      </c>
      <c r="M93" s="21">
        <v>4305500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329853300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64326317</v>
      </c>
      <c r="AL93" s="21">
        <v>0</v>
      </c>
      <c r="AM93" s="21">
        <v>0</v>
      </c>
      <c r="AN93" s="21">
        <v>0</v>
      </c>
      <c r="AO93" s="21">
        <v>0</v>
      </c>
      <c r="AP93" s="21">
        <v>259058603</v>
      </c>
      <c r="AQ93" s="21">
        <v>661779520</v>
      </c>
    </row>
    <row r="94" spans="1:43" x14ac:dyDescent="0.25">
      <c r="A94" s="19">
        <v>46265</v>
      </c>
      <c r="B94" s="20" t="s">
        <v>877</v>
      </c>
      <c r="C94" s="20" t="s">
        <v>878</v>
      </c>
      <c r="D94" s="21">
        <v>51847638</v>
      </c>
      <c r="E94" s="21">
        <v>0</v>
      </c>
      <c r="F94" s="21">
        <v>0</v>
      </c>
      <c r="G94" s="21">
        <v>0</v>
      </c>
      <c r="H94" s="21">
        <v>0</v>
      </c>
      <c r="I94" s="21">
        <v>40100</v>
      </c>
      <c r="J94" s="21">
        <v>0</v>
      </c>
      <c r="K94" s="21">
        <v>45</v>
      </c>
      <c r="L94" s="21">
        <v>270453</v>
      </c>
      <c r="M94" s="21">
        <v>749548</v>
      </c>
      <c r="N94" s="21">
        <v>0</v>
      </c>
      <c r="O94" s="21">
        <v>0</v>
      </c>
      <c r="P94" s="21">
        <v>0</v>
      </c>
      <c r="Q94" s="21">
        <v>0</v>
      </c>
      <c r="R94" s="21">
        <v>1100210</v>
      </c>
      <c r="S94" s="21">
        <v>84490</v>
      </c>
      <c r="T94" s="21">
        <v>0</v>
      </c>
      <c r="U94" s="21">
        <v>0</v>
      </c>
      <c r="V94" s="21">
        <v>0</v>
      </c>
      <c r="W94" s="21">
        <v>1045511119</v>
      </c>
      <c r="X94" s="21">
        <v>0</v>
      </c>
      <c r="Y94" s="21">
        <v>37981406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102500</v>
      </c>
      <c r="AF94" s="21">
        <v>0</v>
      </c>
      <c r="AG94" s="21">
        <v>0</v>
      </c>
      <c r="AH94" s="21">
        <v>0</v>
      </c>
      <c r="AI94" s="21">
        <v>40</v>
      </c>
      <c r="AJ94" s="21">
        <v>116102322</v>
      </c>
      <c r="AK94" s="21">
        <v>6944368</v>
      </c>
      <c r="AL94" s="21">
        <v>70994</v>
      </c>
      <c r="AM94" s="21">
        <v>0</v>
      </c>
      <c r="AN94" s="21">
        <v>86593</v>
      </c>
      <c r="AO94" s="21">
        <v>1068889</v>
      </c>
      <c r="AP94" s="21">
        <v>2079344038</v>
      </c>
      <c r="AQ94" s="21">
        <v>3341304753</v>
      </c>
    </row>
    <row r="95" spans="1:43" x14ac:dyDescent="0.25">
      <c r="A95" s="19">
        <v>46265</v>
      </c>
      <c r="B95" s="20" t="s">
        <v>884</v>
      </c>
      <c r="C95" s="20" t="s">
        <v>885</v>
      </c>
      <c r="D95" s="21">
        <v>50000</v>
      </c>
      <c r="E95" s="21">
        <v>0</v>
      </c>
      <c r="F95" s="21">
        <v>0</v>
      </c>
      <c r="G95" s="21">
        <v>0</v>
      </c>
      <c r="H95" s="21">
        <v>0</v>
      </c>
      <c r="I95" s="21">
        <v>100</v>
      </c>
      <c r="J95" s="21">
        <v>0</v>
      </c>
      <c r="K95" s="21">
        <v>2300000</v>
      </c>
      <c r="L95" s="21">
        <v>1499800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280000</v>
      </c>
      <c r="S95" s="21">
        <v>0</v>
      </c>
      <c r="T95" s="21">
        <v>0</v>
      </c>
      <c r="U95" s="21">
        <v>0</v>
      </c>
      <c r="V95" s="21">
        <v>0</v>
      </c>
      <c r="W95" s="21">
        <v>321000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54313900</v>
      </c>
      <c r="AK95" s="21">
        <v>796500</v>
      </c>
      <c r="AL95" s="21">
        <v>0</v>
      </c>
      <c r="AM95" s="21">
        <v>0</v>
      </c>
      <c r="AN95" s="21">
        <v>0</v>
      </c>
      <c r="AO95" s="21">
        <v>0</v>
      </c>
      <c r="AP95" s="21">
        <v>160949170</v>
      </c>
      <c r="AQ95" s="21">
        <v>220510470</v>
      </c>
    </row>
    <row r="96" spans="1:43" x14ac:dyDescent="0.25">
      <c r="A96" s="19">
        <v>46265</v>
      </c>
      <c r="B96" s="20" t="s">
        <v>887</v>
      </c>
      <c r="C96" s="20" t="s">
        <v>888</v>
      </c>
      <c r="D96" s="21">
        <v>280000</v>
      </c>
      <c r="E96" s="21">
        <v>0</v>
      </c>
      <c r="F96" s="21">
        <v>0</v>
      </c>
      <c r="G96" s="21">
        <v>0</v>
      </c>
      <c r="H96" s="21">
        <v>0</v>
      </c>
      <c r="I96" s="21">
        <v>0</v>
      </c>
      <c r="J96" s="21">
        <v>0</v>
      </c>
      <c r="K96" s="21">
        <v>0</v>
      </c>
      <c r="L96" s="21">
        <v>691600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354728700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2669337053</v>
      </c>
      <c r="AQ96" s="21">
        <v>3025037353</v>
      </c>
    </row>
    <row r="97" spans="1:43" x14ac:dyDescent="0.25">
      <c r="A97" s="19">
        <v>46265</v>
      </c>
      <c r="B97" s="20" t="s">
        <v>899</v>
      </c>
      <c r="C97" s="20" t="s">
        <v>900</v>
      </c>
      <c r="D97" s="21">
        <v>800</v>
      </c>
      <c r="E97" s="21">
        <v>0</v>
      </c>
      <c r="F97" s="21">
        <v>749910000</v>
      </c>
      <c r="G97" s="21">
        <v>0</v>
      </c>
      <c r="H97" s="21">
        <v>0</v>
      </c>
      <c r="I97" s="21">
        <v>100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2617525200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58000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40</v>
      </c>
      <c r="AL97" s="21">
        <v>0</v>
      </c>
      <c r="AM97" s="21">
        <v>0</v>
      </c>
      <c r="AN97" s="21">
        <v>0</v>
      </c>
      <c r="AO97" s="21">
        <v>41000</v>
      </c>
      <c r="AP97" s="21">
        <v>1432647829</v>
      </c>
      <c r="AQ97" s="21">
        <v>4800182969</v>
      </c>
    </row>
    <row r="98" spans="1:43" x14ac:dyDescent="0.25">
      <c r="A98" s="19">
        <v>46265</v>
      </c>
      <c r="B98" s="20" t="s">
        <v>904</v>
      </c>
      <c r="C98" s="20" t="s">
        <v>905</v>
      </c>
      <c r="D98" s="21">
        <v>17359584</v>
      </c>
      <c r="E98" s="21">
        <v>0</v>
      </c>
      <c r="F98" s="21">
        <v>29</v>
      </c>
      <c r="G98" s="21">
        <v>0</v>
      </c>
      <c r="H98" s="21">
        <v>0</v>
      </c>
      <c r="I98" s="21">
        <v>148816136</v>
      </c>
      <c r="J98" s="21">
        <v>0</v>
      </c>
      <c r="K98" s="21">
        <v>763430</v>
      </c>
      <c r="L98" s="21">
        <v>19672</v>
      </c>
      <c r="M98" s="21">
        <v>1250</v>
      </c>
      <c r="N98" s="21">
        <v>0</v>
      </c>
      <c r="O98" s="21">
        <v>0</v>
      </c>
      <c r="P98" s="21">
        <v>363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125182346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21343300</v>
      </c>
      <c r="AK98" s="21">
        <v>20081</v>
      </c>
      <c r="AL98" s="21">
        <v>0</v>
      </c>
      <c r="AM98" s="21">
        <v>215</v>
      </c>
      <c r="AN98" s="21">
        <v>607283</v>
      </c>
      <c r="AO98" s="21">
        <v>0</v>
      </c>
      <c r="AP98" s="21">
        <v>31285266</v>
      </c>
      <c r="AQ98" s="21">
        <v>345398955</v>
      </c>
    </row>
    <row r="99" spans="1:43" x14ac:dyDescent="0.25">
      <c r="A99" s="19">
        <v>46265</v>
      </c>
      <c r="B99" s="20" t="s">
        <v>916</v>
      </c>
      <c r="C99" s="20" t="s">
        <v>917</v>
      </c>
      <c r="D99" s="21">
        <v>1728998752</v>
      </c>
      <c r="E99" s="21">
        <v>442772096</v>
      </c>
      <c r="F99" s="21">
        <v>108175288</v>
      </c>
      <c r="G99" s="21">
        <v>982393403</v>
      </c>
      <c r="H99" s="21">
        <v>5877100</v>
      </c>
      <c r="I99" s="21">
        <v>237939225</v>
      </c>
      <c r="J99" s="21">
        <v>2673472816</v>
      </c>
      <c r="K99" s="21">
        <v>196298618</v>
      </c>
      <c r="L99" s="21">
        <v>268043892</v>
      </c>
      <c r="M99" s="21">
        <v>1086958</v>
      </c>
      <c r="N99" s="21">
        <v>207898724</v>
      </c>
      <c r="O99" s="21">
        <v>1816223472</v>
      </c>
      <c r="P99" s="21">
        <v>189522330</v>
      </c>
      <c r="Q99" s="21">
        <v>18106534</v>
      </c>
      <c r="R99" s="21">
        <v>18790939</v>
      </c>
      <c r="S99" s="21">
        <v>0</v>
      </c>
      <c r="T99" s="21">
        <v>18000</v>
      </c>
      <c r="U99" s="21">
        <v>0</v>
      </c>
      <c r="V99" s="21">
        <v>17840000</v>
      </c>
      <c r="W99" s="21">
        <v>967602346</v>
      </c>
      <c r="X99" s="21">
        <v>9895519</v>
      </c>
      <c r="Y99" s="21">
        <v>325055923</v>
      </c>
      <c r="Z99" s="21">
        <v>1091911046</v>
      </c>
      <c r="AA99" s="21">
        <v>68719500</v>
      </c>
      <c r="AB99" s="21">
        <v>0</v>
      </c>
      <c r="AC99" s="21">
        <v>663700</v>
      </c>
      <c r="AD99" s="21">
        <v>10843000</v>
      </c>
      <c r="AE99" s="21">
        <v>9188600</v>
      </c>
      <c r="AF99" s="21">
        <v>137765530</v>
      </c>
      <c r="AG99" s="21">
        <v>0</v>
      </c>
      <c r="AH99" s="21">
        <v>431835489</v>
      </c>
      <c r="AI99" s="21">
        <v>62778570</v>
      </c>
      <c r="AJ99" s="21">
        <v>20055167462</v>
      </c>
      <c r="AK99" s="21">
        <v>360330664</v>
      </c>
      <c r="AL99" s="21">
        <v>5422467154</v>
      </c>
      <c r="AM99" s="21">
        <v>158837810</v>
      </c>
      <c r="AN99" s="21">
        <v>2700588328</v>
      </c>
      <c r="AO99" s="21">
        <v>390149065</v>
      </c>
      <c r="AP99" s="21">
        <v>11336433267</v>
      </c>
      <c r="AQ99" s="21">
        <v>52453691120</v>
      </c>
    </row>
    <row r="100" spans="1:43" x14ac:dyDescent="0.25">
      <c r="A100" s="19">
        <v>46265</v>
      </c>
      <c r="B100" s="20" t="s">
        <v>922</v>
      </c>
      <c r="C100" s="20" t="s">
        <v>923</v>
      </c>
      <c r="D100" s="21">
        <v>342675775</v>
      </c>
      <c r="E100" s="21">
        <v>0</v>
      </c>
      <c r="F100" s="21">
        <v>2824933316</v>
      </c>
      <c r="G100" s="21">
        <v>0</v>
      </c>
      <c r="H100" s="21">
        <v>0</v>
      </c>
      <c r="I100" s="21">
        <v>302092239</v>
      </c>
      <c r="J100" s="21">
        <v>1503200</v>
      </c>
      <c r="K100" s="21">
        <v>1444760</v>
      </c>
      <c r="L100" s="21">
        <v>3827</v>
      </c>
      <c r="M100" s="21">
        <v>60</v>
      </c>
      <c r="N100" s="21">
        <v>0</v>
      </c>
      <c r="O100" s="21">
        <v>202300</v>
      </c>
      <c r="P100" s="21">
        <v>0</v>
      </c>
      <c r="Q100" s="21">
        <v>602</v>
      </c>
      <c r="R100" s="21">
        <v>13011208266</v>
      </c>
      <c r="S100" s="21">
        <v>0</v>
      </c>
      <c r="T100" s="21">
        <v>0</v>
      </c>
      <c r="U100" s="21">
        <v>0</v>
      </c>
      <c r="V100" s="21">
        <v>0</v>
      </c>
      <c r="W100" s="21">
        <v>4159261149</v>
      </c>
      <c r="X100" s="21">
        <v>1951600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4989272</v>
      </c>
      <c r="AK100" s="21">
        <v>21635725</v>
      </c>
      <c r="AL100" s="21">
        <v>234000</v>
      </c>
      <c r="AM100" s="21">
        <v>496700</v>
      </c>
      <c r="AN100" s="21">
        <v>81</v>
      </c>
      <c r="AO100" s="21">
        <v>410</v>
      </c>
      <c r="AP100" s="21">
        <v>840320595</v>
      </c>
      <c r="AQ100" s="21">
        <v>21512953877</v>
      </c>
    </row>
    <row r="101" spans="1:43" x14ac:dyDescent="0.25">
      <c r="A101" s="19">
        <v>46265</v>
      </c>
      <c r="B101" s="20" t="s">
        <v>931</v>
      </c>
      <c r="C101" s="20" t="s">
        <v>932</v>
      </c>
      <c r="D101" s="21">
        <v>216203175</v>
      </c>
      <c r="E101" s="21">
        <v>0</v>
      </c>
      <c r="F101" s="21">
        <v>32784467694</v>
      </c>
      <c r="G101" s="21">
        <v>0</v>
      </c>
      <c r="H101" s="21">
        <v>0</v>
      </c>
      <c r="I101" s="21">
        <v>243713382</v>
      </c>
      <c r="J101" s="21">
        <v>351897</v>
      </c>
      <c r="K101" s="21">
        <v>29268927</v>
      </c>
      <c r="L101" s="21">
        <v>93611230</v>
      </c>
      <c r="M101" s="21">
        <v>3265027</v>
      </c>
      <c r="N101" s="21">
        <v>0</v>
      </c>
      <c r="O101" s="21">
        <v>0</v>
      </c>
      <c r="P101" s="21">
        <v>55447</v>
      </c>
      <c r="Q101" s="21">
        <v>8533313</v>
      </c>
      <c r="R101" s="21">
        <v>118538800</v>
      </c>
      <c r="S101" s="21">
        <v>0</v>
      </c>
      <c r="T101" s="21">
        <v>66662</v>
      </c>
      <c r="U101" s="21">
        <v>0</v>
      </c>
      <c r="V101" s="21">
        <v>20000</v>
      </c>
      <c r="W101" s="21">
        <v>2217887334</v>
      </c>
      <c r="X101" s="21">
        <v>0</v>
      </c>
      <c r="Y101" s="21">
        <v>1038968631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501810235</v>
      </c>
      <c r="AF101" s="21">
        <v>0</v>
      </c>
      <c r="AG101" s="21">
        <v>0</v>
      </c>
      <c r="AH101" s="21">
        <v>0</v>
      </c>
      <c r="AI101" s="21">
        <v>3100900</v>
      </c>
      <c r="AJ101" s="21">
        <v>370520708</v>
      </c>
      <c r="AK101" s="21">
        <v>228476136</v>
      </c>
      <c r="AL101" s="21">
        <v>20487987</v>
      </c>
      <c r="AM101" s="21">
        <v>4414432</v>
      </c>
      <c r="AN101" s="21">
        <v>16826800</v>
      </c>
      <c r="AO101" s="21">
        <v>2054</v>
      </c>
      <c r="AP101" s="21">
        <v>23092728756</v>
      </c>
      <c r="AQ101" s="21">
        <v>60993319527</v>
      </c>
    </row>
    <row r="102" spans="1:43" x14ac:dyDescent="0.25">
      <c r="A102" s="19">
        <v>46265</v>
      </c>
      <c r="B102" s="20" t="s">
        <v>935</v>
      </c>
      <c r="C102" s="20" t="s">
        <v>936</v>
      </c>
      <c r="D102" s="21">
        <v>6261209</v>
      </c>
      <c r="E102" s="21">
        <v>0</v>
      </c>
      <c r="F102" s="21">
        <v>0</v>
      </c>
      <c r="G102" s="21">
        <v>0</v>
      </c>
      <c r="H102" s="21">
        <v>0</v>
      </c>
      <c r="I102" s="21">
        <v>249525271</v>
      </c>
      <c r="J102" s="21">
        <v>0</v>
      </c>
      <c r="K102" s="21">
        <v>60</v>
      </c>
      <c r="L102" s="21">
        <v>31852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1244114583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1125300</v>
      </c>
      <c r="AK102" s="21">
        <v>226478</v>
      </c>
      <c r="AL102" s="21">
        <v>0</v>
      </c>
      <c r="AM102" s="21">
        <v>0</v>
      </c>
      <c r="AN102" s="21">
        <v>44535385</v>
      </c>
      <c r="AO102" s="21">
        <v>0</v>
      </c>
      <c r="AP102" s="21">
        <v>98651892</v>
      </c>
      <c r="AQ102" s="21">
        <v>1644472030</v>
      </c>
    </row>
    <row r="103" spans="1:43" x14ac:dyDescent="0.25">
      <c r="A103" s="19">
        <v>46265</v>
      </c>
      <c r="B103" s="20" t="s">
        <v>943</v>
      </c>
      <c r="C103" s="20" t="s">
        <v>944</v>
      </c>
      <c r="D103" s="21">
        <v>60965500</v>
      </c>
      <c r="E103" s="21">
        <v>0</v>
      </c>
      <c r="F103" s="21">
        <v>0</v>
      </c>
      <c r="G103" s="21">
        <v>0</v>
      </c>
      <c r="H103" s="21">
        <v>0</v>
      </c>
      <c r="I103" s="21">
        <v>100</v>
      </c>
      <c r="J103" s="21">
        <v>0</v>
      </c>
      <c r="K103" s="21">
        <v>0</v>
      </c>
      <c r="L103" s="21">
        <v>1200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200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111048600</v>
      </c>
      <c r="AL103" s="21">
        <v>0</v>
      </c>
      <c r="AM103" s="21">
        <v>0</v>
      </c>
      <c r="AN103" s="21">
        <v>0</v>
      </c>
      <c r="AO103" s="21">
        <v>0</v>
      </c>
      <c r="AP103" s="21">
        <v>257984400</v>
      </c>
      <c r="AQ103" s="21">
        <v>430000000</v>
      </c>
    </row>
    <row r="104" spans="1:43" x14ac:dyDescent="0.25">
      <c r="A104" s="19">
        <v>46265</v>
      </c>
      <c r="B104" s="20" t="s">
        <v>950</v>
      </c>
      <c r="C104" s="20" t="s">
        <v>951</v>
      </c>
      <c r="D104" s="21">
        <v>167060792</v>
      </c>
      <c r="E104" s="21">
        <v>84121281</v>
      </c>
      <c r="F104" s="21">
        <v>26102865</v>
      </c>
      <c r="G104" s="21">
        <v>285844499</v>
      </c>
      <c r="H104" s="21">
        <v>6107200</v>
      </c>
      <c r="I104" s="21">
        <v>38284169</v>
      </c>
      <c r="J104" s="21">
        <v>854240157</v>
      </c>
      <c r="K104" s="21">
        <v>74545371</v>
      </c>
      <c r="L104" s="21">
        <v>126590312</v>
      </c>
      <c r="M104" s="21">
        <v>157112</v>
      </c>
      <c r="N104" s="21">
        <v>84930588</v>
      </c>
      <c r="O104" s="21">
        <v>432753068</v>
      </c>
      <c r="P104" s="21">
        <v>49966477</v>
      </c>
      <c r="Q104" s="21">
        <v>2543310</v>
      </c>
      <c r="R104" s="21">
        <v>23347792</v>
      </c>
      <c r="S104" s="21">
        <v>374</v>
      </c>
      <c r="T104" s="21">
        <v>0</v>
      </c>
      <c r="U104" s="21">
        <v>0</v>
      </c>
      <c r="V104" s="21">
        <v>11066632</v>
      </c>
      <c r="W104" s="21">
        <v>251040922</v>
      </c>
      <c r="X104" s="21">
        <v>1203344</v>
      </c>
      <c r="Y104" s="21">
        <v>538500561</v>
      </c>
      <c r="Z104" s="21">
        <v>375937199</v>
      </c>
      <c r="AA104" s="21">
        <v>9067402</v>
      </c>
      <c r="AB104" s="21">
        <v>0</v>
      </c>
      <c r="AC104" s="21">
        <v>200000</v>
      </c>
      <c r="AD104" s="21">
        <v>0</v>
      </c>
      <c r="AE104" s="21">
        <v>2817330</v>
      </c>
      <c r="AF104" s="21">
        <v>883400</v>
      </c>
      <c r="AG104" s="21">
        <v>0</v>
      </c>
      <c r="AH104" s="21">
        <v>34431667</v>
      </c>
      <c r="AI104" s="21">
        <v>18228550</v>
      </c>
      <c r="AJ104" s="21">
        <v>4145342816</v>
      </c>
      <c r="AK104" s="21">
        <v>110498270</v>
      </c>
      <c r="AL104" s="21">
        <v>1692090019</v>
      </c>
      <c r="AM104" s="21">
        <v>141586354</v>
      </c>
      <c r="AN104" s="21">
        <v>2156385774</v>
      </c>
      <c r="AO104" s="21">
        <v>69730076</v>
      </c>
      <c r="AP104" s="21">
        <v>3096821289</v>
      </c>
      <c r="AQ104" s="21">
        <v>14912426972</v>
      </c>
    </row>
    <row r="105" spans="1:43" x14ac:dyDescent="0.25">
      <c r="A105" s="19">
        <v>46265</v>
      </c>
      <c r="B105" s="20" t="s">
        <v>954</v>
      </c>
      <c r="C105" s="20" t="s">
        <v>955</v>
      </c>
      <c r="D105" s="21">
        <v>2077865162</v>
      </c>
      <c r="E105" s="21">
        <v>967193839</v>
      </c>
      <c r="F105" s="21">
        <v>215299137</v>
      </c>
      <c r="G105" s="21">
        <v>1163480385</v>
      </c>
      <c r="H105" s="21">
        <v>11552453</v>
      </c>
      <c r="I105" s="21">
        <v>266553034</v>
      </c>
      <c r="J105" s="21">
        <v>3720298967</v>
      </c>
      <c r="K105" s="21">
        <v>212134079</v>
      </c>
      <c r="L105" s="21">
        <v>423722404</v>
      </c>
      <c r="M105" s="21">
        <v>5532445</v>
      </c>
      <c r="N105" s="21">
        <v>915269271</v>
      </c>
      <c r="O105" s="21">
        <v>6540193156</v>
      </c>
      <c r="P105" s="21">
        <v>295966096</v>
      </c>
      <c r="Q105" s="21">
        <v>73486201</v>
      </c>
      <c r="R105" s="21">
        <v>118362784</v>
      </c>
      <c r="S105" s="21">
        <v>220000</v>
      </c>
      <c r="T105" s="21">
        <v>32600</v>
      </c>
      <c r="U105" s="21">
        <v>78592500</v>
      </c>
      <c r="V105" s="21">
        <v>23930800</v>
      </c>
      <c r="W105" s="21">
        <v>949054640</v>
      </c>
      <c r="X105" s="21">
        <v>25469262</v>
      </c>
      <c r="Y105" s="21">
        <v>897937365</v>
      </c>
      <c r="Z105" s="21">
        <v>1255247819</v>
      </c>
      <c r="AA105" s="21">
        <v>30961832</v>
      </c>
      <c r="AB105" s="21">
        <v>2895600</v>
      </c>
      <c r="AC105" s="21">
        <v>100000</v>
      </c>
      <c r="AD105" s="21">
        <v>2163400</v>
      </c>
      <c r="AE105" s="21">
        <v>12719751</v>
      </c>
      <c r="AF105" s="21">
        <v>4452866</v>
      </c>
      <c r="AG105" s="21">
        <v>0</v>
      </c>
      <c r="AH105" s="21">
        <v>219197575</v>
      </c>
      <c r="AI105" s="21">
        <v>63743060</v>
      </c>
      <c r="AJ105" s="21">
        <v>18562630146</v>
      </c>
      <c r="AK105" s="21">
        <v>379446143</v>
      </c>
      <c r="AL105" s="21">
        <v>8717190141</v>
      </c>
      <c r="AM105" s="21">
        <v>665530839</v>
      </c>
      <c r="AN105" s="21">
        <v>5464388740</v>
      </c>
      <c r="AO105" s="21">
        <v>623014276</v>
      </c>
      <c r="AP105" s="21">
        <v>15953938504</v>
      </c>
      <c r="AQ105" s="21">
        <v>70939767272</v>
      </c>
    </row>
    <row r="106" spans="1:43" x14ac:dyDescent="0.25">
      <c r="A106" s="19">
        <v>46265</v>
      </c>
      <c r="B106" s="20" t="s">
        <v>957</v>
      </c>
      <c r="C106" s="20" t="s">
        <v>958</v>
      </c>
      <c r="D106" s="21">
        <v>157000000</v>
      </c>
      <c r="E106" s="21">
        <v>0</v>
      </c>
      <c r="F106" s="21">
        <v>47501634</v>
      </c>
      <c r="G106" s="21">
        <v>0</v>
      </c>
      <c r="H106" s="21">
        <v>0</v>
      </c>
      <c r="I106" s="21">
        <v>115918742</v>
      </c>
      <c r="J106" s="21">
        <v>0</v>
      </c>
      <c r="K106" s="21">
        <v>32419726</v>
      </c>
      <c r="L106" s="21">
        <v>888100</v>
      </c>
      <c r="M106" s="21">
        <v>0</v>
      </c>
      <c r="N106" s="21">
        <v>0</v>
      </c>
      <c r="O106" s="21">
        <v>0</v>
      </c>
      <c r="P106" s="21">
        <v>0</v>
      </c>
      <c r="Q106" s="21">
        <v>10054266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7699540984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36493312</v>
      </c>
      <c r="AL106" s="21">
        <v>0</v>
      </c>
      <c r="AM106" s="21">
        <v>20357843</v>
      </c>
      <c r="AN106" s="21">
        <v>0</v>
      </c>
      <c r="AO106" s="21">
        <v>66</v>
      </c>
      <c r="AP106" s="21">
        <v>359314526</v>
      </c>
      <c r="AQ106" s="21">
        <v>8479489199</v>
      </c>
    </row>
    <row r="107" spans="1:43" x14ac:dyDescent="0.25">
      <c r="A107" s="19">
        <v>46265</v>
      </c>
      <c r="B107" s="20" t="s">
        <v>963</v>
      </c>
      <c r="C107" s="20" t="s">
        <v>964</v>
      </c>
      <c r="D107" s="21">
        <v>9235</v>
      </c>
      <c r="E107" s="21">
        <v>0</v>
      </c>
      <c r="F107" s="21">
        <v>0</v>
      </c>
      <c r="G107" s="21">
        <v>0</v>
      </c>
      <c r="H107" s="21">
        <v>6161</v>
      </c>
      <c r="I107" s="21">
        <v>168135851</v>
      </c>
      <c r="J107" s="21">
        <v>0</v>
      </c>
      <c r="K107" s="21">
        <v>8000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3273327154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4617</v>
      </c>
      <c r="AL107" s="21">
        <v>0</v>
      </c>
      <c r="AM107" s="21">
        <v>0</v>
      </c>
      <c r="AN107" s="21">
        <v>0</v>
      </c>
      <c r="AO107" s="21">
        <v>2</v>
      </c>
      <c r="AP107" s="21">
        <v>208453288</v>
      </c>
      <c r="AQ107" s="21">
        <v>3649944308</v>
      </c>
    </row>
    <row r="108" spans="1:43" x14ac:dyDescent="0.25">
      <c r="A108" s="19">
        <v>46265</v>
      </c>
      <c r="B108" s="20" t="s">
        <v>971</v>
      </c>
      <c r="C108" s="20" t="s">
        <v>972</v>
      </c>
      <c r="D108" s="21">
        <v>200</v>
      </c>
      <c r="E108" s="21">
        <v>0</v>
      </c>
      <c r="F108" s="21">
        <v>796862800</v>
      </c>
      <c r="G108" s="21">
        <v>0</v>
      </c>
      <c r="H108" s="21">
        <v>0</v>
      </c>
      <c r="I108" s="21">
        <v>100</v>
      </c>
      <c r="J108" s="21">
        <v>0</v>
      </c>
      <c r="K108" s="21">
        <v>0</v>
      </c>
      <c r="L108" s="21">
        <v>14600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14500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5000</v>
      </c>
      <c r="AL108" s="21">
        <v>0</v>
      </c>
      <c r="AM108" s="21">
        <v>0</v>
      </c>
      <c r="AN108" s="21">
        <v>0</v>
      </c>
      <c r="AO108" s="21">
        <v>0</v>
      </c>
      <c r="AP108" s="21">
        <v>503118820</v>
      </c>
      <c r="AQ108" s="21">
        <v>1300016020</v>
      </c>
    </row>
    <row r="109" spans="1:43" x14ac:dyDescent="0.25">
      <c r="A109" s="19">
        <v>46265</v>
      </c>
      <c r="B109" s="20" t="s">
        <v>977</v>
      </c>
      <c r="C109" s="20" t="s">
        <v>978</v>
      </c>
      <c r="D109" s="21">
        <v>168671530</v>
      </c>
      <c r="E109" s="21">
        <v>70374765</v>
      </c>
      <c r="F109" s="21">
        <v>417400</v>
      </c>
      <c r="G109" s="21">
        <v>54373500</v>
      </c>
      <c r="H109" s="21">
        <v>4482100</v>
      </c>
      <c r="I109" s="21">
        <v>17730532</v>
      </c>
      <c r="J109" s="21">
        <v>355762575</v>
      </c>
      <c r="K109" s="21">
        <v>52284827</v>
      </c>
      <c r="L109" s="21">
        <v>75971786</v>
      </c>
      <c r="M109" s="21">
        <v>1017190</v>
      </c>
      <c r="N109" s="21">
        <v>0</v>
      </c>
      <c r="O109" s="21">
        <v>45375712</v>
      </c>
      <c r="P109" s="21">
        <v>2447589</v>
      </c>
      <c r="Q109" s="21">
        <v>1785702</v>
      </c>
      <c r="R109" s="21">
        <v>22430562</v>
      </c>
      <c r="S109" s="21">
        <v>0</v>
      </c>
      <c r="T109" s="21">
        <v>0</v>
      </c>
      <c r="U109" s="21">
        <v>0</v>
      </c>
      <c r="V109" s="21">
        <v>0</v>
      </c>
      <c r="W109" s="21">
        <v>54758949</v>
      </c>
      <c r="X109" s="21">
        <v>0</v>
      </c>
      <c r="Y109" s="21">
        <v>725229317</v>
      </c>
      <c r="Z109" s="21">
        <v>2535600</v>
      </c>
      <c r="AA109" s="21">
        <v>478200</v>
      </c>
      <c r="AB109" s="21">
        <v>0</v>
      </c>
      <c r="AC109" s="21">
        <v>0</v>
      </c>
      <c r="AD109" s="21">
        <v>80000</v>
      </c>
      <c r="AE109" s="21">
        <v>844300</v>
      </c>
      <c r="AF109" s="21">
        <v>138574</v>
      </c>
      <c r="AG109" s="21">
        <v>0</v>
      </c>
      <c r="AH109" s="21">
        <v>73206300</v>
      </c>
      <c r="AI109" s="21">
        <v>51779604</v>
      </c>
      <c r="AJ109" s="21">
        <v>1338295049</v>
      </c>
      <c r="AK109" s="21">
        <v>61840904</v>
      </c>
      <c r="AL109" s="21">
        <v>427577397</v>
      </c>
      <c r="AM109" s="21">
        <v>6889835</v>
      </c>
      <c r="AN109" s="21">
        <v>734311937</v>
      </c>
      <c r="AO109" s="21">
        <v>45472126</v>
      </c>
      <c r="AP109" s="21">
        <v>1217113203</v>
      </c>
      <c r="AQ109" s="21">
        <v>5613677065</v>
      </c>
    </row>
    <row r="110" spans="1:43" x14ac:dyDescent="0.25">
      <c r="A110" s="19">
        <v>46265</v>
      </c>
      <c r="B110" s="20" t="s">
        <v>980</v>
      </c>
      <c r="C110" s="20" t="s">
        <v>981</v>
      </c>
      <c r="D110" s="21">
        <v>17832159</v>
      </c>
      <c r="E110" s="21">
        <v>3888788</v>
      </c>
      <c r="F110" s="21">
        <v>86473181</v>
      </c>
      <c r="G110" s="21">
        <v>258100</v>
      </c>
      <c r="H110" s="21">
        <v>125641268</v>
      </c>
      <c r="I110" s="21">
        <v>578332545</v>
      </c>
      <c r="J110" s="21">
        <v>133452096</v>
      </c>
      <c r="K110" s="21">
        <v>1776314</v>
      </c>
      <c r="L110" s="21">
        <v>203815625</v>
      </c>
      <c r="M110" s="21">
        <v>107</v>
      </c>
      <c r="N110" s="21">
        <v>20357996</v>
      </c>
      <c r="O110" s="21">
        <v>440000</v>
      </c>
      <c r="P110" s="21">
        <v>0</v>
      </c>
      <c r="Q110" s="21">
        <v>28729229</v>
      </c>
      <c r="R110" s="21">
        <v>5339200</v>
      </c>
      <c r="S110" s="21">
        <v>0</v>
      </c>
      <c r="T110" s="21">
        <v>0</v>
      </c>
      <c r="U110" s="21">
        <v>0</v>
      </c>
      <c r="V110" s="21">
        <v>26300</v>
      </c>
      <c r="W110" s="21">
        <v>7537906459</v>
      </c>
      <c r="X110" s="21">
        <v>0</v>
      </c>
      <c r="Y110" s="21">
        <v>0</v>
      </c>
      <c r="Z110" s="21">
        <v>0</v>
      </c>
      <c r="AA110" s="21">
        <v>0</v>
      </c>
      <c r="AB110" s="21">
        <v>28</v>
      </c>
      <c r="AC110" s="21">
        <v>0</v>
      </c>
      <c r="AD110" s="21">
        <v>0</v>
      </c>
      <c r="AE110" s="21">
        <v>74556728</v>
      </c>
      <c r="AF110" s="21">
        <v>0</v>
      </c>
      <c r="AG110" s="21">
        <v>0</v>
      </c>
      <c r="AH110" s="21">
        <v>0</v>
      </c>
      <c r="AI110" s="21">
        <v>0</v>
      </c>
      <c r="AJ110" s="21">
        <v>530095762</v>
      </c>
      <c r="AK110" s="21">
        <v>361487430</v>
      </c>
      <c r="AL110" s="21">
        <v>52453659</v>
      </c>
      <c r="AM110" s="21">
        <v>5697210</v>
      </c>
      <c r="AN110" s="21">
        <v>35889017</v>
      </c>
      <c r="AO110" s="21">
        <v>3285003</v>
      </c>
      <c r="AP110" s="21">
        <v>3452321568</v>
      </c>
      <c r="AQ110" s="21">
        <v>13260055772</v>
      </c>
    </row>
    <row r="111" spans="1:43" x14ac:dyDescent="0.25">
      <c r="A111" s="19">
        <v>46265</v>
      </c>
      <c r="B111" s="20" t="s">
        <v>989</v>
      </c>
      <c r="C111" s="20" t="s">
        <v>990</v>
      </c>
      <c r="D111" s="21">
        <v>181800</v>
      </c>
      <c r="E111" s="21">
        <v>0</v>
      </c>
      <c r="F111" s="21">
        <v>0</v>
      </c>
      <c r="G111" s="21">
        <v>0</v>
      </c>
      <c r="H111" s="21">
        <v>0</v>
      </c>
      <c r="I111" s="21">
        <v>115055200</v>
      </c>
      <c r="J111" s="21">
        <v>0</v>
      </c>
      <c r="K111" s="21">
        <v>116666800</v>
      </c>
      <c r="L111" s="21">
        <v>5062019935</v>
      </c>
      <c r="M111" s="21">
        <v>0</v>
      </c>
      <c r="N111" s="21">
        <v>0</v>
      </c>
      <c r="O111" s="21">
        <v>0</v>
      </c>
      <c r="P111" s="21">
        <v>0</v>
      </c>
      <c r="Q111" s="21">
        <v>10971300</v>
      </c>
      <c r="R111" s="21">
        <v>2100000000</v>
      </c>
      <c r="S111" s="21">
        <v>0</v>
      </c>
      <c r="T111" s="21">
        <v>0</v>
      </c>
      <c r="U111" s="21">
        <v>0</v>
      </c>
      <c r="V111" s="21">
        <v>1432327989</v>
      </c>
      <c r="W111" s="21">
        <v>20714351682</v>
      </c>
      <c r="X111" s="21">
        <v>0</v>
      </c>
      <c r="Y111" s="21">
        <v>606100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19607900</v>
      </c>
      <c r="AF111" s="21">
        <v>0</v>
      </c>
      <c r="AG111" s="21">
        <v>0</v>
      </c>
      <c r="AH111" s="21">
        <v>4686880619</v>
      </c>
      <c r="AI111" s="21">
        <v>0</v>
      </c>
      <c r="AJ111" s="21">
        <v>24533800</v>
      </c>
      <c r="AK111" s="21">
        <v>2789166026</v>
      </c>
      <c r="AL111" s="21">
        <v>61865200</v>
      </c>
      <c r="AM111" s="21">
        <v>0</v>
      </c>
      <c r="AN111" s="21">
        <v>0</v>
      </c>
      <c r="AO111" s="21">
        <v>0</v>
      </c>
      <c r="AP111" s="21">
        <v>5484616576</v>
      </c>
      <c r="AQ111" s="21">
        <v>42618850927</v>
      </c>
    </row>
    <row r="112" spans="1:43" x14ac:dyDescent="0.25">
      <c r="A112" s="19">
        <v>46265</v>
      </c>
      <c r="B112" s="20" t="s">
        <v>997</v>
      </c>
      <c r="C112" s="20" t="s">
        <v>998</v>
      </c>
      <c r="D112" s="21">
        <v>13320712</v>
      </c>
      <c r="E112" s="21">
        <v>39</v>
      </c>
      <c r="F112" s="21">
        <v>29174</v>
      </c>
      <c r="G112" s="21">
        <v>0</v>
      </c>
      <c r="H112" s="21">
        <v>0</v>
      </c>
      <c r="I112" s="21">
        <v>5550738843</v>
      </c>
      <c r="J112" s="21">
        <v>0</v>
      </c>
      <c r="K112" s="21">
        <v>6354</v>
      </c>
      <c r="L112" s="21">
        <v>911841259</v>
      </c>
      <c r="M112" s="21">
        <v>52</v>
      </c>
      <c r="N112" s="21">
        <v>0</v>
      </c>
      <c r="O112" s="21">
        <v>0</v>
      </c>
      <c r="P112" s="21">
        <v>33</v>
      </c>
      <c r="Q112" s="21">
        <v>0</v>
      </c>
      <c r="R112" s="21">
        <v>4</v>
      </c>
      <c r="S112" s="21">
        <v>14018</v>
      </c>
      <c r="T112" s="21">
        <v>0</v>
      </c>
      <c r="U112" s="21">
        <v>0</v>
      </c>
      <c r="V112" s="21">
        <v>0</v>
      </c>
      <c r="W112" s="21">
        <v>431453161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205</v>
      </c>
      <c r="AK112" s="21">
        <v>1755877</v>
      </c>
      <c r="AL112" s="21">
        <v>0</v>
      </c>
      <c r="AM112" s="21">
        <v>26519</v>
      </c>
      <c r="AN112" s="21">
        <v>0</v>
      </c>
      <c r="AO112" s="21">
        <v>99</v>
      </c>
      <c r="AP112" s="21">
        <v>231338083</v>
      </c>
      <c r="AQ112" s="21">
        <v>7140524432</v>
      </c>
    </row>
    <row r="113" spans="1:43" x14ac:dyDescent="0.25">
      <c r="A113" s="19">
        <v>46265</v>
      </c>
      <c r="B113" s="20" t="s">
        <v>1004</v>
      </c>
      <c r="C113" s="20" t="s">
        <v>1005</v>
      </c>
      <c r="D113" s="21">
        <v>5013100</v>
      </c>
      <c r="E113" s="21">
        <v>90</v>
      </c>
      <c r="F113" s="21">
        <v>0</v>
      </c>
      <c r="G113" s="21">
        <v>0</v>
      </c>
      <c r="H113" s="21">
        <v>0</v>
      </c>
      <c r="I113" s="21">
        <v>4100</v>
      </c>
      <c r="J113" s="21">
        <v>0</v>
      </c>
      <c r="K113" s="21">
        <v>0</v>
      </c>
      <c r="L113" s="21">
        <v>539069700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4500</v>
      </c>
      <c r="W113" s="21">
        <v>32455320</v>
      </c>
      <c r="X113" s="21">
        <v>0</v>
      </c>
      <c r="Y113" s="21">
        <v>18000000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56027309</v>
      </c>
      <c r="AK113" s="21">
        <v>832301</v>
      </c>
      <c r="AL113" s="21">
        <v>44057000</v>
      </c>
      <c r="AM113" s="21">
        <v>0</v>
      </c>
      <c r="AN113" s="21">
        <v>0</v>
      </c>
      <c r="AO113" s="21">
        <v>0</v>
      </c>
      <c r="AP113" s="21">
        <v>734452105</v>
      </c>
      <c r="AQ113" s="21">
        <v>1429915525</v>
      </c>
    </row>
    <row r="114" spans="1:43" x14ac:dyDescent="0.25">
      <c r="A114" s="19">
        <v>46265</v>
      </c>
      <c r="B114" s="20" t="s">
        <v>1014</v>
      </c>
      <c r="C114" s="20" t="s">
        <v>1015</v>
      </c>
      <c r="D114" s="21">
        <v>1166600</v>
      </c>
      <c r="E114" s="21">
        <v>0</v>
      </c>
      <c r="F114" s="21">
        <v>0</v>
      </c>
      <c r="G114" s="21">
        <v>0</v>
      </c>
      <c r="H114" s="21">
        <v>0</v>
      </c>
      <c r="I114" s="21">
        <v>100</v>
      </c>
      <c r="J114" s="21">
        <v>0</v>
      </c>
      <c r="K114" s="21">
        <v>0</v>
      </c>
      <c r="L114" s="21">
        <v>2677200</v>
      </c>
      <c r="M114" s="21">
        <v>15000000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1393485100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5571800</v>
      </c>
      <c r="AK114" s="21">
        <v>8100</v>
      </c>
      <c r="AL114" s="21">
        <v>0</v>
      </c>
      <c r="AM114" s="21">
        <v>0</v>
      </c>
      <c r="AN114" s="21">
        <v>0</v>
      </c>
      <c r="AO114" s="21">
        <v>0</v>
      </c>
      <c r="AP114" s="21">
        <v>3307192622</v>
      </c>
      <c r="AQ114" s="21">
        <v>4725101522</v>
      </c>
    </row>
    <row r="115" spans="1:43" x14ac:dyDescent="0.25">
      <c r="A115" s="19">
        <v>46265</v>
      </c>
      <c r="B115" s="20" t="s">
        <v>1028</v>
      </c>
      <c r="C115" s="20" t="s">
        <v>1029</v>
      </c>
      <c r="D115" s="21">
        <v>186797853</v>
      </c>
      <c r="E115" s="21">
        <v>2042181</v>
      </c>
      <c r="F115" s="21">
        <v>306600</v>
      </c>
      <c r="G115" s="21">
        <v>353760</v>
      </c>
      <c r="H115" s="21">
        <v>1651200</v>
      </c>
      <c r="I115" s="21">
        <v>8951375493</v>
      </c>
      <c r="J115" s="21">
        <v>9615377</v>
      </c>
      <c r="K115" s="21">
        <v>1678645</v>
      </c>
      <c r="L115" s="21">
        <v>1612848</v>
      </c>
      <c r="M115" s="21">
        <v>2468</v>
      </c>
      <c r="N115" s="21">
        <v>886300</v>
      </c>
      <c r="O115" s="21">
        <v>30663700</v>
      </c>
      <c r="P115" s="21">
        <v>414117</v>
      </c>
      <c r="Q115" s="21">
        <v>1573300</v>
      </c>
      <c r="R115" s="21">
        <v>6318100</v>
      </c>
      <c r="S115" s="21">
        <v>0</v>
      </c>
      <c r="T115" s="21">
        <v>0</v>
      </c>
      <c r="U115" s="21">
        <v>95846434</v>
      </c>
      <c r="V115" s="21">
        <v>2026</v>
      </c>
      <c r="W115" s="21">
        <v>83749513</v>
      </c>
      <c r="X115" s="21">
        <v>103700</v>
      </c>
      <c r="Y115" s="21">
        <v>47</v>
      </c>
      <c r="Z115" s="21">
        <v>329396</v>
      </c>
      <c r="AA115" s="21">
        <v>1</v>
      </c>
      <c r="AB115" s="21">
        <v>0</v>
      </c>
      <c r="AC115" s="21">
        <v>0</v>
      </c>
      <c r="AD115" s="21">
        <v>0</v>
      </c>
      <c r="AE115" s="21">
        <v>2900</v>
      </c>
      <c r="AF115" s="21">
        <v>0</v>
      </c>
      <c r="AG115" s="21">
        <v>0</v>
      </c>
      <c r="AH115" s="21">
        <v>38300</v>
      </c>
      <c r="AI115" s="21">
        <v>0</v>
      </c>
      <c r="AJ115" s="21">
        <v>44012464</v>
      </c>
      <c r="AK115" s="21">
        <v>17980469</v>
      </c>
      <c r="AL115" s="21">
        <v>26601705</v>
      </c>
      <c r="AM115" s="21">
        <v>1165</v>
      </c>
      <c r="AN115" s="21">
        <v>21831841</v>
      </c>
      <c r="AO115" s="21">
        <v>2787971</v>
      </c>
      <c r="AP115" s="21">
        <v>281526676</v>
      </c>
      <c r="AQ115" s="21">
        <v>9770106550</v>
      </c>
    </row>
    <row r="116" spans="1:43" x14ac:dyDescent="0.25">
      <c r="A116" s="19">
        <v>46265</v>
      </c>
      <c r="B116" s="20" t="s">
        <v>1030</v>
      </c>
      <c r="C116" s="20" t="s">
        <v>1031</v>
      </c>
      <c r="D116" s="21">
        <v>2479717890</v>
      </c>
      <c r="E116" s="21">
        <v>0</v>
      </c>
      <c r="F116" s="21">
        <v>0</v>
      </c>
      <c r="G116" s="21">
        <v>19876200</v>
      </c>
      <c r="H116" s="21">
        <v>361579800</v>
      </c>
      <c r="I116" s="21">
        <v>50000000</v>
      </c>
      <c r="J116" s="21">
        <v>39940500</v>
      </c>
      <c r="K116" s="21">
        <v>11006235</v>
      </c>
      <c r="L116" s="21">
        <v>395999800</v>
      </c>
      <c r="M116" s="21">
        <v>135</v>
      </c>
      <c r="N116" s="21">
        <v>0</v>
      </c>
      <c r="O116" s="21">
        <v>0</v>
      </c>
      <c r="P116" s="21">
        <v>2573439510</v>
      </c>
      <c r="Q116" s="21">
        <v>0</v>
      </c>
      <c r="R116" s="21">
        <v>367971575</v>
      </c>
      <c r="S116" s="21">
        <v>0</v>
      </c>
      <c r="T116" s="21">
        <v>0</v>
      </c>
      <c r="U116" s="21">
        <v>0</v>
      </c>
      <c r="V116" s="21">
        <v>0</v>
      </c>
      <c r="W116" s="21">
        <v>16784052255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570129890</v>
      </c>
      <c r="AL116" s="21">
        <v>0</v>
      </c>
      <c r="AM116" s="21">
        <v>0</v>
      </c>
      <c r="AN116" s="21">
        <v>0</v>
      </c>
      <c r="AO116" s="21">
        <v>2500</v>
      </c>
      <c r="AP116" s="21">
        <v>21346283710</v>
      </c>
      <c r="AQ116" s="21">
        <v>45000000000</v>
      </c>
    </row>
    <row r="117" spans="1:43" x14ac:dyDescent="0.25">
      <c r="A117" s="19">
        <v>46265</v>
      </c>
      <c r="B117" s="20" t="s">
        <v>1046</v>
      </c>
      <c r="C117" s="20" t="s">
        <v>1047</v>
      </c>
      <c r="D117" s="21">
        <v>19696425</v>
      </c>
      <c r="E117" s="21">
        <v>0</v>
      </c>
      <c r="F117" s="21">
        <v>475000</v>
      </c>
      <c r="G117" s="21">
        <v>0</v>
      </c>
      <c r="H117" s="21">
        <v>0</v>
      </c>
      <c r="I117" s="21">
        <v>117</v>
      </c>
      <c r="J117" s="21">
        <v>0</v>
      </c>
      <c r="K117" s="21">
        <v>0</v>
      </c>
      <c r="L117" s="21">
        <v>337123479</v>
      </c>
      <c r="M117" s="21">
        <v>40</v>
      </c>
      <c r="N117" s="21">
        <v>0</v>
      </c>
      <c r="O117" s="21">
        <v>0</v>
      </c>
      <c r="P117" s="21">
        <v>0</v>
      </c>
      <c r="Q117" s="21">
        <v>201200</v>
      </c>
      <c r="R117" s="21">
        <v>0</v>
      </c>
      <c r="S117" s="21">
        <v>0</v>
      </c>
      <c r="T117" s="21">
        <v>0</v>
      </c>
      <c r="U117" s="21">
        <v>0</v>
      </c>
      <c r="V117" s="21">
        <v>97</v>
      </c>
      <c r="W117" s="21">
        <v>6149619185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9861796</v>
      </c>
      <c r="AL117" s="21">
        <v>70</v>
      </c>
      <c r="AM117" s="21">
        <v>0</v>
      </c>
      <c r="AN117" s="21">
        <v>795000</v>
      </c>
      <c r="AO117" s="21">
        <v>130</v>
      </c>
      <c r="AP117" s="21">
        <v>1597303286</v>
      </c>
      <c r="AQ117" s="21">
        <v>8115075825</v>
      </c>
    </row>
    <row r="118" spans="1:43" x14ac:dyDescent="0.25">
      <c r="A118" s="19">
        <v>46265</v>
      </c>
      <c r="B118" s="20" t="s">
        <v>1053</v>
      </c>
      <c r="C118" s="20" t="s">
        <v>1054</v>
      </c>
      <c r="D118" s="21">
        <v>426100</v>
      </c>
      <c r="E118" s="21">
        <v>0</v>
      </c>
      <c r="F118" s="21">
        <v>368438600</v>
      </c>
      <c r="G118" s="21">
        <v>0</v>
      </c>
      <c r="H118" s="21">
        <v>0</v>
      </c>
      <c r="I118" s="21">
        <v>100</v>
      </c>
      <c r="J118" s="21">
        <v>0</v>
      </c>
      <c r="K118" s="21">
        <v>0</v>
      </c>
      <c r="L118" s="21">
        <v>4028100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3059417925</v>
      </c>
      <c r="X118" s="21">
        <v>10000000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10000000</v>
      </c>
      <c r="AJ118" s="21">
        <v>289311500</v>
      </c>
      <c r="AK118" s="21">
        <v>9200</v>
      </c>
      <c r="AL118" s="21">
        <v>5000000</v>
      </c>
      <c r="AM118" s="21">
        <v>0</v>
      </c>
      <c r="AN118" s="21">
        <v>0</v>
      </c>
      <c r="AO118" s="21">
        <v>4500075</v>
      </c>
      <c r="AP118" s="21">
        <v>248868400</v>
      </c>
      <c r="AQ118" s="21">
        <v>4000000000</v>
      </c>
    </row>
    <row r="119" spans="1:43" x14ac:dyDescent="0.25">
      <c r="A119" s="19">
        <v>46265</v>
      </c>
      <c r="B119" s="20" t="s">
        <v>1060</v>
      </c>
      <c r="C119" s="20" t="s">
        <v>1061</v>
      </c>
      <c r="D119" s="21">
        <v>27809306</v>
      </c>
      <c r="E119" s="21">
        <v>0</v>
      </c>
      <c r="F119" s="21">
        <v>501512</v>
      </c>
      <c r="G119" s="21">
        <v>0</v>
      </c>
      <c r="H119" s="21">
        <v>0</v>
      </c>
      <c r="I119" s="21">
        <v>298264148</v>
      </c>
      <c r="J119" s="21">
        <v>0</v>
      </c>
      <c r="K119" s="21">
        <v>1668759</v>
      </c>
      <c r="L119" s="21">
        <v>0</v>
      </c>
      <c r="M119" s="21">
        <v>367044</v>
      </c>
      <c r="N119" s="21">
        <v>0</v>
      </c>
      <c r="O119" s="21">
        <v>0</v>
      </c>
      <c r="P119" s="21">
        <v>0</v>
      </c>
      <c r="Q119" s="21">
        <v>420303</v>
      </c>
      <c r="R119" s="21">
        <v>132530</v>
      </c>
      <c r="S119" s="21">
        <v>0</v>
      </c>
      <c r="T119" s="21">
        <v>0</v>
      </c>
      <c r="U119" s="21">
        <v>0</v>
      </c>
      <c r="V119" s="21">
        <v>600000</v>
      </c>
      <c r="W119" s="21">
        <v>521441725</v>
      </c>
      <c r="X119" s="21">
        <v>0</v>
      </c>
      <c r="Y119" s="21">
        <v>5530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2555718</v>
      </c>
      <c r="AF119" s="21">
        <v>0</v>
      </c>
      <c r="AG119" s="21">
        <v>0</v>
      </c>
      <c r="AH119" s="21">
        <v>0</v>
      </c>
      <c r="AI119" s="21">
        <v>0</v>
      </c>
      <c r="AJ119" s="21">
        <v>106985155</v>
      </c>
      <c r="AK119" s="21">
        <v>315000062</v>
      </c>
      <c r="AL119" s="21">
        <v>1429400</v>
      </c>
      <c r="AM119" s="21">
        <v>0</v>
      </c>
      <c r="AN119" s="21">
        <v>150090</v>
      </c>
      <c r="AO119" s="21">
        <v>61041</v>
      </c>
      <c r="AP119" s="21">
        <v>16303290282</v>
      </c>
      <c r="AQ119" s="21">
        <v>17580682605</v>
      </c>
    </row>
    <row r="120" spans="1:43" x14ac:dyDescent="0.25">
      <c r="A120" s="19">
        <v>46265</v>
      </c>
      <c r="B120" s="20" t="s">
        <v>1064</v>
      </c>
      <c r="C120" s="20" t="s">
        <v>1065</v>
      </c>
      <c r="D120" s="21">
        <v>4316261</v>
      </c>
      <c r="E120" s="21">
        <v>0</v>
      </c>
      <c r="F120" s="21">
        <v>0</v>
      </c>
      <c r="G120" s="21">
        <v>6454225</v>
      </c>
      <c r="H120" s="21">
        <v>0</v>
      </c>
      <c r="I120" s="21">
        <v>17690100</v>
      </c>
      <c r="J120" s="21">
        <v>0</v>
      </c>
      <c r="K120" s="21">
        <v>3939400</v>
      </c>
      <c r="L120" s="21">
        <v>233200</v>
      </c>
      <c r="M120" s="21">
        <v>81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35885346211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66137787</v>
      </c>
      <c r="AK120" s="21">
        <v>214837630</v>
      </c>
      <c r="AL120" s="21">
        <v>1485921</v>
      </c>
      <c r="AM120" s="21">
        <v>776500</v>
      </c>
      <c r="AN120" s="21">
        <v>0</v>
      </c>
      <c r="AO120" s="21">
        <v>0</v>
      </c>
      <c r="AP120" s="21">
        <v>1862569973</v>
      </c>
      <c r="AQ120" s="21">
        <v>38063787289</v>
      </c>
    </row>
    <row r="121" spans="1:43" x14ac:dyDescent="0.25">
      <c r="A121" s="19">
        <v>46265</v>
      </c>
      <c r="B121" s="20" t="s">
        <v>1070</v>
      </c>
      <c r="C121" s="20" t="s">
        <v>1071</v>
      </c>
      <c r="D121" s="21">
        <v>3116912</v>
      </c>
      <c r="E121" s="21">
        <v>0</v>
      </c>
      <c r="F121" s="21">
        <v>0</v>
      </c>
      <c r="G121" s="21">
        <v>0</v>
      </c>
      <c r="H121" s="21">
        <v>0</v>
      </c>
      <c r="I121" s="21">
        <v>36785088</v>
      </c>
      <c r="J121" s="21">
        <v>0</v>
      </c>
      <c r="K121" s="21">
        <v>6095700</v>
      </c>
      <c r="L121" s="21">
        <v>7082400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6593576600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485100</v>
      </c>
      <c r="AL121" s="21">
        <v>0</v>
      </c>
      <c r="AM121" s="21">
        <v>0</v>
      </c>
      <c r="AN121" s="21">
        <v>0</v>
      </c>
      <c r="AO121" s="21">
        <v>0</v>
      </c>
      <c r="AP121" s="21">
        <v>602858200</v>
      </c>
      <c r="AQ121" s="21">
        <v>7250000000</v>
      </c>
    </row>
    <row r="122" spans="1:43" x14ac:dyDescent="0.25">
      <c r="A122" s="19">
        <v>46265</v>
      </c>
      <c r="B122" s="20" t="s">
        <v>1076</v>
      </c>
      <c r="C122" s="20" t="s">
        <v>1077</v>
      </c>
      <c r="D122" s="21">
        <v>4000</v>
      </c>
      <c r="E122" s="21">
        <v>0</v>
      </c>
      <c r="F122" s="21">
        <v>0</v>
      </c>
      <c r="G122" s="21">
        <v>0</v>
      </c>
      <c r="H122" s="21">
        <v>0</v>
      </c>
      <c r="I122" s="21">
        <v>100</v>
      </c>
      <c r="J122" s="21">
        <v>0</v>
      </c>
      <c r="K122" s="21">
        <v>0</v>
      </c>
      <c r="L122" s="21">
        <v>700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503209233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237241495</v>
      </c>
      <c r="AQ122" s="21">
        <v>740455528</v>
      </c>
    </row>
    <row r="123" spans="1:43" x14ac:dyDescent="0.25">
      <c r="A123" s="19">
        <v>46265</v>
      </c>
      <c r="B123" s="20" t="s">
        <v>1083</v>
      </c>
      <c r="C123" s="20" t="s">
        <v>1084</v>
      </c>
      <c r="D123" s="21">
        <v>41712059</v>
      </c>
      <c r="E123" s="21">
        <v>0</v>
      </c>
      <c r="F123" s="21">
        <v>0</v>
      </c>
      <c r="G123" s="21">
        <v>0</v>
      </c>
      <c r="H123" s="21">
        <v>44601000</v>
      </c>
      <c r="I123" s="21">
        <v>115621300</v>
      </c>
      <c r="J123" s="21">
        <v>0</v>
      </c>
      <c r="K123" s="21">
        <v>69887</v>
      </c>
      <c r="L123" s="21">
        <v>5653400</v>
      </c>
      <c r="M123" s="21">
        <v>146002</v>
      </c>
      <c r="N123" s="21">
        <v>0</v>
      </c>
      <c r="O123" s="21">
        <v>0</v>
      </c>
      <c r="P123" s="21">
        <v>374150</v>
      </c>
      <c r="Q123" s="21">
        <v>100000</v>
      </c>
      <c r="R123" s="21">
        <v>129496900</v>
      </c>
      <c r="S123" s="21">
        <v>0</v>
      </c>
      <c r="T123" s="21">
        <v>0</v>
      </c>
      <c r="U123" s="21">
        <v>0</v>
      </c>
      <c r="V123" s="21">
        <v>0</v>
      </c>
      <c r="W123" s="21">
        <v>5985391000</v>
      </c>
      <c r="X123" s="21">
        <v>0</v>
      </c>
      <c r="Y123" s="21">
        <v>100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223274800</v>
      </c>
      <c r="AK123" s="21">
        <v>239518941</v>
      </c>
      <c r="AL123" s="21">
        <v>2520000</v>
      </c>
      <c r="AM123" s="21">
        <v>0</v>
      </c>
      <c r="AN123" s="21">
        <v>134637500</v>
      </c>
      <c r="AO123" s="21">
        <v>2000</v>
      </c>
      <c r="AP123" s="21">
        <v>2717192111</v>
      </c>
      <c r="AQ123" s="21">
        <v>9640311150</v>
      </c>
    </row>
    <row r="124" spans="1:43" x14ac:dyDescent="0.25">
      <c r="A124" s="19">
        <v>46265</v>
      </c>
      <c r="B124" s="20" t="s">
        <v>1092</v>
      </c>
      <c r="C124" s="20" t="s">
        <v>1093</v>
      </c>
      <c r="D124" s="21">
        <v>55820589</v>
      </c>
      <c r="E124" s="21">
        <v>5278500</v>
      </c>
      <c r="F124" s="21">
        <v>748106800</v>
      </c>
      <c r="G124" s="21">
        <v>86295020</v>
      </c>
      <c r="H124" s="21">
        <v>4600</v>
      </c>
      <c r="I124" s="21">
        <v>197467500</v>
      </c>
      <c r="J124" s="21">
        <v>206623856</v>
      </c>
      <c r="K124" s="21">
        <v>5132968</v>
      </c>
      <c r="L124" s="21">
        <v>403997760</v>
      </c>
      <c r="M124" s="21">
        <v>6711437</v>
      </c>
      <c r="N124" s="21">
        <v>871403698</v>
      </c>
      <c r="O124" s="21">
        <v>80892935</v>
      </c>
      <c r="P124" s="21">
        <v>3024300</v>
      </c>
      <c r="Q124" s="21">
        <v>5515700</v>
      </c>
      <c r="R124" s="21">
        <v>290150000</v>
      </c>
      <c r="S124" s="21">
        <v>0</v>
      </c>
      <c r="T124" s="21">
        <v>0</v>
      </c>
      <c r="U124" s="21">
        <v>0</v>
      </c>
      <c r="V124" s="21">
        <v>6600</v>
      </c>
      <c r="W124" s="21">
        <v>8057267502</v>
      </c>
      <c r="X124" s="21">
        <v>0</v>
      </c>
      <c r="Y124" s="21">
        <v>5000</v>
      </c>
      <c r="Z124" s="21">
        <v>307900</v>
      </c>
      <c r="AA124" s="21">
        <v>0</v>
      </c>
      <c r="AB124" s="21">
        <v>0</v>
      </c>
      <c r="AC124" s="21">
        <v>0</v>
      </c>
      <c r="AD124" s="21">
        <v>86840</v>
      </c>
      <c r="AE124" s="21">
        <v>90334140</v>
      </c>
      <c r="AF124" s="21">
        <v>132600</v>
      </c>
      <c r="AG124" s="21">
        <v>0</v>
      </c>
      <c r="AH124" s="21">
        <v>2944240</v>
      </c>
      <c r="AI124" s="21">
        <v>2426200</v>
      </c>
      <c r="AJ124" s="21">
        <v>679590165</v>
      </c>
      <c r="AK124" s="21">
        <v>154907028</v>
      </c>
      <c r="AL124" s="21">
        <v>303149434</v>
      </c>
      <c r="AM124" s="21">
        <v>2408640</v>
      </c>
      <c r="AN124" s="21">
        <v>436317600</v>
      </c>
      <c r="AO124" s="21">
        <v>14174900</v>
      </c>
      <c r="AP124" s="21">
        <v>2312120008</v>
      </c>
      <c r="AQ124" s="21">
        <v>15022604460</v>
      </c>
    </row>
    <row r="125" spans="1:43" x14ac:dyDescent="0.25">
      <c r="A125" s="19">
        <v>46265</v>
      </c>
      <c r="B125" s="20" t="s">
        <v>1101</v>
      </c>
      <c r="C125" s="20" t="s">
        <v>1102</v>
      </c>
      <c r="D125" s="21">
        <v>17770900</v>
      </c>
      <c r="E125" s="21">
        <v>0</v>
      </c>
      <c r="F125" s="21">
        <v>250000</v>
      </c>
      <c r="G125" s="21">
        <v>0</v>
      </c>
      <c r="H125" s="21">
        <v>333720000</v>
      </c>
      <c r="I125" s="21">
        <v>14642000</v>
      </c>
      <c r="J125" s="21">
        <v>13799400</v>
      </c>
      <c r="K125" s="21">
        <v>431920000</v>
      </c>
      <c r="L125" s="21">
        <v>791312300</v>
      </c>
      <c r="M125" s="21">
        <v>50</v>
      </c>
      <c r="N125" s="21">
        <v>0</v>
      </c>
      <c r="O125" s="21">
        <v>0</v>
      </c>
      <c r="P125" s="21">
        <v>0</v>
      </c>
      <c r="Q125" s="21">
        <v>2701</v>
      </c>
      <c r="R125" s="21">
        <v>22388900</v>
      </c>
      <c r="S125" s="21">
        <v>0</v>
      </c>
      <c r="T125" s="21">
        <v>0</v>
      </c>
      <c r="U125" s="21">
        <v>0</v>
      </c>
      <c r="V125" s="21">
        <v>0</v>
      </c>
      <c r="W125" s="21">
        <v>9898689874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1972000</v>
      </c>
      <c r="AJ125" s="21">
        <v>42816800</v>
      </c>
      <c r="AK125" s="21">
        <v>1389004522</v>
      </c>
      <c r="AL125" s="21">
        <v>0</v>
      </c>
      <c r="AM125" s="21">
        <v>3212200</v>
      </c>
      <c r="AN125" s="21">
        <v>3664700</v>
      </c>
      <c r="AO125" s="21">
        <v>137</v>
      </c>
      <c r="AP125" s="21">
        <v>2572596619</v>
      </c>
      <c r="AQ125" s="21">
        <v>15537763103</v>
      </c>
    </row>
    <row r="126" spans="1:43" x14ac:dyDescent="0.25">
      <c r="A126" s="19">
        <v>46265</v>
      </c>
      <c r="B126" s="20" t="s">
        <v>1112</v>
      </c>
      <c r="C126" s="20" t="s">
        <v>1113</v>
      </c>
      <c r="D126" s="21">
        <v>130100</v>
      </c>
      <c r="E126" s="21">
        <v>0</v>
      </c>
      <c r="F126" s="21">
        <v>0</v>
      </c>
      <c r="G126" s="21">
        <v>0</v>
      </c>
      <c r="H126" s="21">
        <v>0</v>
      </c>
      <c r="I126" s="21">
        <v>100</v>
      </c>
      <c r="J126" s="21">
        <v>0</v>
      </c>
      <c r="K126" s="21">
        <v>54570000</v>
      </c>
      <c r="L126" s="21">
        <v>719999400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113288500</v>
      </c>
      <c r="S126" s="21">
        <v>0</v>
      </c>
      <c r="T126" s="21">
        <v>0</v>
      </c>
      <c r="U126" s="21">
        <v>0</v>
      </c>
      <c r="V126" s="21">
        <v>0</v>
      </c>
      <c r="W126" s="21">
        <v>3157018000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206536000</v>
      </c>
      <c r="AI126" s="21">
        <v>0</v>
      </c>
      <c r="AJ126" s="21">
        <v>311395900</v>
      </c>
      <c r="AK126" s="21">
        <v>115200</v>
      </c>
      <c r="AL126" s="21">
        <v>0</v>
      </c>
      <c r="AM126" s="21">
        <v>0</v>
      </c>
      <c r="AN126" s="21">
        <v>316460000</v>
      </c>
      <c r="AO126" s="21">
        <v>0</v>
      </c>
      <c r="AP126" s="21">
        <v>120486800</v>
      </c>
      <c r="AQ126" s="21">
        <v>5000000000</v>
      </c>
    </row>
    <row r="127" spans="1:43" x14ac:dyDescent="0.25">
      <c r="A127" s="19">
        <v>46265</v>
      </c>
      <c r="B127" s="20" t="s">
        <v>1124</v>
      </c>
      <c r="C127" s="20" t="s">
        <v>1125</v>
      </c>
      <c r="D127" s="21">
        <v>3687626</v>
      </c>
      <c r="E127" s="21">
        <v>0</v>
      </c>
      <c r="F127" s="21">
        <v>1361000</v>
      </c>
      <c r="G127" s="21">
        <v>0</v>
      </c>
      <c r="H127" s="21">
        <v>10000000</v>
      </c>
      <c r="I127" s="21">
        <v>950964000</v>
      </c>
      <c r="J127" s="21">
        <v>0</v>
      </c>
      <c r="K127" s="21">
        <v>84759730</v>
      </c>
      <c r="L127" s="21">
        <v>25981603820</v>
      </c>
      <c r="M127" s="21">
        <v>33250067</v>
      </c>
      <c r="N127" s="21">
        <v>0</v>
      </c>
      <c r="O127" s="21">
        <v>0</v>
      </c>
      <c r="P127" s="21">
        <v>0</v>
      </c>
      <c r="Q127" s="21">
        <v>700</v>
      </c>
      <c r="R127" s="21">
        <v>0</v>
      </c>
      <c r="S127" s="21">
        <v>0</v>
      </c>
      <c r="T127" s="21">
        <v>0</v>
      </c>
      <c r="U127" s="21">
        <v>0</v>
      </c>
      <c r="V127" s="21">
        <v>14454571255</v>
      </c>
      <c r="W127" s="21">
        <v>19891381779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46800</v>
      </c>
      <c r="AF127" s="21">
        <v>0</v>
      </c>
      <c r="AG127" s="21">
        <v>0</v>
      </c>
      <c r="AH127" s="21">
        <v>3609580679</v>
      </c>
      <c r="AI127" s="21">
        <v>17200</v>
      </c>
      <c r="AJ127" s="21">
        <v>493958000</v>
      </c>
      <c r="AK127" s="21">
        <v>2186718999</v>
      </c>
      <c r="AL127" s="21">
        <v>52355360</v>
      </c>
      <c r="AM127" s="21">
        <v>174</v>
      </c>
      <c r="AN127" s="21">
        <v>5095000</v>
      </c>
      <c r="AO127" s="21">
        <v>2090</v>
      </c>
      <c r="AP127" s="21">
        <v>18308792426</v>
      </c>
      <c r="AQ127" s="21">
        <v>86068146705</v>
      </c>
    </row>
    <row r="128" spans="1:43" x14ac:dyDescent="0.25">
      <c r="A128" s="19">
        <v>46265</v>
      </c>
      <c r="B128" s="20" t="s">
        <v>1144</v>
      </c>
      <c r="C128" s="20" t="s">
        <v>1145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100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700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100</v>
      </c>
      <c r="AL128" s="21">
        <v>0</v>
      </c>
      <c r="AM128" s="21">
        <v>0</v>
      </c>
      <c r="AN128" s="21">
        <v>0</v>
      </c>
      <c r="AO128" s="21">
        <v>0</v>
      </c>
      <c r="AP128" s="21">
        <v>592179100</v>
      </c>
      <c r="AQ128" s="21">
        <v>592180000</v>
      </c>
    </row>
    <row r="129" spans="1:43" x14ac:dyDescent="0.25">
      <c r="A129" s="19">
        <v>46265</v>
      </c>
      <c r="B129" s="20" t="s">
        <v>1155</v>
      </c>
      <c r="C129" s="20" t="s">
        <v>1156</v>
      </c>
      <c r="D129" s="21">
        <v>426800</v>
      </c>
      <c r="E129" s="21">
        <v>0</v>
      </c>
      <c r="F129" s="21">
        <v>0</v>
      </c>
      <c r="G129" s="21">
        <v>0</v>
      </c>
      <c r="H129" s="21">
        <v>0</v>
      </c>
      <c r="I129" s="21">
        <v>431300</v>
      </c>
      <c r="J129" s="21">
        <v>0</v>
      </c>
      <c r="K129" s="21">
        <v>1099600</v>
      </c>
      <c r="L129" s="21">
        <v>5104900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1063021584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100</v>
      </c>
      <c r="AL129" s="21">
        <v>0</v>
      </c>
      <c r="AM129" s="21">
        <v>0</v>
      </c>
      <c r="AN129" s="21">
        <v>0</v>
      </c>
      <c r="AO129" s="21">
        <v>0</v>
      </c>
      <c r="AP129" s="21">
        <v>223832120</v>
      </c>
      <c r="AQ129" s="21">
        <v>1293916404</v>
      </c>
    </row>
    <row r="130" spans="1:43" x14ac:dyDescent="0.25">
      <c r="A130" s="19">
        <v>46265</v>
      </c>
      <c r="B130" s="20" t="s">
        <v>1162</v>
      </c>
      <c r="C130" s="20" t="s">
        <v>1163</v>
      </c>
      <c r="D130" s="21">
        <v>0</v>
      </c>
      <c r="E130" s="21">
        <v>0</v>
      </c>
      <c r="F130" s="21">
        <v>4300000</v>
      </c>
      <c r="G130" s="21">
        <v>0</v>
      </c>
      <c r="H130" s="21">
        <v>0</v>
      </c>
      <c r="I130" s="21">
        <v>100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6893900</v>
      </c>
      <c r="S130" s="21">
        <v>0</v>
      </c>
      <c r="T130" s="21">
        <v>0</v>
      </c>
      <c r="U130" s="21">
        <v>0</v>
      </c>
      <c r="V130" s="21">
        <v>0</v>
      </c>
      <c r="W130" s="21">
        <v>10000000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19820200</v>
      </c>
      <c r="AL130" s="21">
        <v>0</v>
      </c>
      <c r="AM130" s="21">
        <v>0</v>
      </c>
      <c r="AN130" s="21">
        <v>570000</v>
      </c>
      <c r="AO130" s="21">
        <v>0</v>
      </c>
      <c r="AP130" s="21">
        <v>44887880</v>
      </c>
      <c r="AQ130" s="21">
        <v>86472080</v>
      </c>
    </row>
    <row r="131" spans="1:43" x14ac:dyDescent="0.25">
      <c r="A131" s="19">
        <v>46265</v>
      </c>
      <c r="B131" s="20" t="s">
        <v>1167</v>
      </c>
      <c r="C131" s="20" t="s">
        <v>1168</v>
      </c>
      <c r="D131" s="21">
        <v>25550</v>
      </c>
      <c r="E131" s="21">
        <v>0</v>
      </c>
      <c r="F131" s="21">
        <v>200545000</v>
      </c>
      <c r="G131" s="21">
        <v>0</v>
      </c>
      <c r="H131" s="21">
        <v>8192600</v>
      </c>
      <c r="I131" s="21">
        <v>593387850</v>
      </c>
      <c r="J131" s="21">
        <v>8983600</v>
      </c>
      <c r="K131" s="21">
        <v>5339000</v>
      </c>
      <c r="L131" s="21">
        <v>109100</v>
      </c>
      <c r="M131" s="21">
        <v>0</v>
      </c>
      <c r="N131" s="21">
        <v>0</v>
      </c>
      <c r="O131" s="21">
        <v>261700</v>
      </c>
      <c r="P131" s="21">
        <v>27092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1983688421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89115600</v>
      </c>
      <c r="AK131" s="21">
        <v>1244419841</v>
      </c>
      <c r="AL131" s="21">
        <v>38976800</v>
      </c>
      <c r="AM131" s="21">
        <v>0</v>
      </c>
      <c r="AN131" s="21">
        <v>1869069985</v>
      </c>
      <c r="AO131" s="21">
        <v>70</v>
      </c>
      <c r="AP131" s="21">
        <v>31227289</v>
      </c>
      <c r="AQ131" s="21">
        <v>6073369498</v>
      </c>
    </row>
    <row r="132" spans="1:43" x14ac:dyDescent="0.25">
      <c r="A132" s="19">
        <v>46265</v>
      </c>
      <c r="B132" s="20" t="s">
        <v>1175</v>
      </c>
      <c r="C132" s="20" t="s">
        <v>1176</v>
      </c>
      <c r="D132" s="21">
        <v>200</v>
      </c>
      <c r="E132" s="21">
        <v>0</v>
      </c>
      <c r="F132" s="21">
        <v>0</v>
      </c>
      <c r="G132" s="21">
        <v>0</v>
      </c>
      <c r="H132" s="21">
        <v>0</v>
      </c>
      <c r="I132" s="21">
        <v>100</v>
      </c>
      <c r="J132" s="21">
        <v>0</v>
      </c>
      <c r="K132" s="21">
        <v>0</v>
      </c>
      <c r="L132" s="21">
        <v>288000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1949465800</v>
      </c>
      <c r="S132" s="21">
        <v>0</v>
      </c>
      <c r="T132" s="21">
        <v>0</v>
      </c>
      <c r="U132" s="21">
        <v>0</v>
      </c>
      <c r="V132" s="21">
        <v>0</v>
      </c>
      <c r="W132" s="21">
        <v>174022700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50</v>
      </c>
      <c r="AL132" s="21">
        <v>0</v>
      </c>
      <c r="AM132" s="21">
        <v>0</v>
      </c>
      <c r="AN132" s="21">
        <v>0</v>
      </c>
      <c r="AO132" s="21">
        <v>0</v>
      </c>
      <c r="AP132" s="21">
        <v>151539261</v>
      </c>
      <c r="AQ132" s="21">
        <v>2275316111</v>
      </c>
    </row>
    <row r="133" spans="1:43" x14ac:dyDescent="0.25">
      <c r="A133" s="19">
        <v>46265</v>
      </c>
      <c r="B133" s="20" t="s">
        <v>1179</v>
      </c>
      <c r="C133" s="20" t="s">
        <v>1180</v>
      </c>
      <c r="D133" s="21">
        <v>192171300</v>
      </c>
      <c r="E133" s="21">
        <v>6</v>
      </c>
      <c r="F133" s="21">
        <v>3342437067</v>
      </c>
      <c r="G133" s="21">
        <v>0</v>
      </c>
      <c r="H133" s="21">
        <v>668256600</v>
      </c>
      <c r="I133" s="21">
        <v>449811600</v>
      </c>
      <c r="J133" s="21">
        <v>92974600</v>
      </c>
      <c r="K133" s="21">
        <v>6331747688</v>
      </c>
      <c r="L133" s="21">
        <v>4339527804</v>
      </c>
      <c r="M133" s="21">
        <v>745078</v>
      </c>
      <c r="N133" s="21">
        <v>0</v>
      </c>
      <c r="O133" s="21">
        <v>0</v>
      </c>
      <c r="P133" s="21">
        <v>12353211413</v>
      </c>
      <c r="Q133" s="21">
        <v>48342400</v>
      </c>
      <c r="R133" s="21">
        <v>2343993900</v>
      </c>
      <c r="S133" s="21">
        <v>279619533</v>
      </c>
      <c r="T133" s="21">
        <v>0</v>
      </c>
      <c r="U133" s="21">
        <v>0</v>
      </c>
      <c r="V133" s="21">
        <v>500000</v>
      </c>
      <c r="W133" s="21">
        <v>15498329248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1200000</v>
      </c>
      <c r="AF133" s="21">
        <v>0</v>
      </c>
      <c r="AG133" s="21">
        <v>0</v>
      </c>
      <c r="AH133" s="21">
        <v>1000000</v>
      </c>
      <c r="AI133" s="21">
        <v>200</v>
      </c>
      <c r="AJ133" s="21">
        <v>306295800</v>
      </c>
      <c r="AK133" s="21">
        <v>2932946787</v>
      </c>
      <c r="AL133" s="21">
        <v>31592200</v>
      </c>
      <c r="AM133" s="21">
        <v>5199000</v>
      </c>
      <c r="AN133" s="21">
        <v>2631802708</v>
      </c>
      <c r="AO133" s="21">
        <v>0</v>
      </c>
      <c r="AP133" s="21">
        <v>11858491985</v>
      </c>
      <c r="AQ133" s="21">
        <v>63710196917</v>
      </c>
    </row>
    <row r="134" spans="1:43" x14ac:dyDescent="0.25">
      <c r="A134" s="19">
        <v>46265</v>
      </c>
      <c r="B134" s="20" t="s">
        <v>1196</v>
      </c>
      <c r="C134" s="20" t="s">
        <v>1197</v>
      </c>
      <c r="D134" s="21">
        <v>1765980</v>
      </c>
      <c r="E134" s="21">
        <v>0</v>
      </c>
      <c r="F134" s="21">
        <v>4000</v>
      </c>
      <c r="G134" s="21">
        <v>0</v>
      </c>
      <c r="H134" s="21">
        <v>0</v>
      </c>
      <c r="I134" s="21">
        <v>79200</v>
      </c>
      <c r="J134" s="21">
        <v>0</v>
      </c>
      <c r="K134" s="21">
        <v>154000</v>
      </c>
      <c r="L134" s="21">
        <v>92361900</v>
      </c>
      <c r="M134" s="21">
        <v>120500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10000</v>
      </c>
      <c r="W134" s="21">
        <v>3899242195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9410000</v>
      </c>
      <c r="AK134" s="21">
        <v>941643</v>
      </c>
      <c r="AL134" s="21">
        <v>21000300</v>
      </c>
      <c r="AM134" s="21">
        <v>500</v>
      </c>
      <c r="AN134" s="21">
        <v>0</v>
      </c>
      <c r="AO134" s="21">
        <v>500</v>
      </c>
      <c r="AP134" s="21">
        <v>980578733</v>
      </c>
      <c r="AQ134" s="21">
        <v>5005669451</v>
      </c>
    </row>
    <row r="135" spans="1:43" x14ac:dyDescent="0.25">
      <c r="A135" s="19">
        <v>46265</v>
      </c>
      <c r="B135" s="20" t="s">
        <v>1206</v>
      </c>
      <c r="C135" s="20" t="s">
        <v>1207</v>
      </c>
      <c r="D135" s="21">
        <v>17657053</v>
      </c>
      <c r="E135" s="21">
        <v>3356505</v>
      </c>
      <c r="F135" s="21">
        <v>100000</v>
      </c>
      <c r="G135" s="21">
        <v>17295300</v>
      </c>
      <c r="H135" s="21">
        <v>28005000</v>
      </c>
      <c r="I135" s="21">
        <v>5360500</v>
      </c>
      <c r="J135" s="21">
        <v>3342900</v>
      </c>
      <c r="K135" s="21">
        <v>6666851</v>
      </c>
      <c r="L135" s="21">
        <v>9757200</v>
      </c>
      <c r="M135" s="21">
        <v>82</v>
      </c>
      <c r="N135" s="21">
        <v>0</v>
      </c>
      <c r="O135" s="21">
        <v>578307</v>
      </c>
      <c r="P135" s="21">
        <v>397200</v>
      </c>
      <c r="Q135" s="21">
        <v>120000</v>
      </c>
      <c r="R135" s="21">
        <v>50200</v>
      </c>
      <c r="S135" s="21">
        <v>0</v>
      </c>
      <c r="T135" s="21">
        <v>0</v>
      </c>
      <c r="U135" s="21">
        <v>147200</v>
      </c>
      <c r="V135" s="21">
        <v>2000</v>
      </c>
      <c r="W135" s="21">
        <v>539927654</v>
      </c>
      <c r="X135" s="21">
        <v>0</v>
      </c>
      <c r="Y135" s="21">
        <v>0</v>
      </c>
      <c r="Z135" s="21">
        <v>824600</v>
      </c>
      <c r="AA135" s="21">
        <v>0</v>
      </c>
      <c r="AB135" s="21">
        <v>0</v>
      </c>
      <c r="AC135" s="21">
        <v>0</v>
      </c>
      <c r="AD135" s="21">
        <v>0</v>
      </c>
      <c r="AE135" s="21">
        <v>3018</v>
      </c>
      <c r="AF135" s="21">
        <v>0</v>
      </c>
      <c r="AG135" s="21">
        <v>0</v>
      </c>
      <c r="AH135" s="21">
        <v>0</v>
      </c>
      <c r="AI135" s="21">
        <v>0</v>
      </c>
      <c r="AJ135" s="21">
        <v>95292368</v>
      </c>
      <c r="AK135" s="21">
        <v>7212846</v>
      </c>
      <c r="AL135" s="21">
        <v>11514130</v>
      </c>
      <c r="AM135" s="21">
        <v>181700</v>
      </c>
      <c r="AN135" s="21">
        <v>17641400</v>
      </c>
      <c r="AO135" s="21">
        <v>0</v>
      </c>
      <c r="AP135" s="21">
        <v>746645986</v>
      </c>
      <c r="AQ135" s="21">
        <v>1512080000</v>
      </c>
    </row>
    <row r="136" spans="1:43" x14ac:dyDescent="0.25">
      <c r="A136" s="19">
        <v>46265</v>
      </c>
      <c r="B136" s="20" t="s">
        <v>1223</v>
      </c>
      <c r="C136" s="20" t="s">
        <v>1224</v>
      </c>
      <c r="D136" s="21">
        <v>151606227</v>
      </c>
      <c r="E136" s="21">
        <v>1552200</v>
      </c>
      <c r="F136" s="21">
        <v>82074500</v>
      </c>
      <c r="G136" s="21">
        <v>0</v>
      </c>
      <c r="H136" s="21">
        <v>16961500</v>
      </c>
      <c r="I136" s="21">
        <v>797180000</v>
      </c>
      <c r="J136" s="21">
        <v>831700</v>
      </c>
      <c r="K136" s="21">
        <v>1749300</v>
      </c>
      <c r="L136" s="21">
        <v>23668700</v>
      </c>
      <c r="M136" s="21">
        <v>522</v>
      </c>
      <c r="N136" s="21">
        <v>57567100</v>
      </c>
      <c r="O136" s="21">
        <v>537200</v>
      </c>
      <c r="P136" s="21">
        <v>325784</v>
      </c>
      <c r="Q136" s="21">
        <v>0</v>
      </c>
      <c r="R136" s="21">
        <v>500</v>
      </c>
      <c r="S136" s="21">
        <v>0</v>
      </c>
      <c r="T136" s="21">
        <v>0</v>
      </c>
      <c r="U136" s="21">
        <v>0</v>
      </c>
      <c r="V136" s="21">
        <v>0</v>
      </c>
      <c r="W136" s="21">
        <v>21504000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69265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26828086</v>
      </c>
      <c r="AK136" s="21">
        <v>44223440</v>
      </c>
      <c r="AL136" s="21">
        <v>701400</v>
      </c>
      <c r="AM136" s="21">
        <v>348400</v>
      </c>
      <c r="AN136" s="21">
        <v>20500</v>
      </c>
      <c r="AO136" s="21">
        <v>453197</v>
      </c>
      <c r="AP136" s="21">
        <v>147483979</v>
      </c>
      <c r="AQ136" s="21">
        <v>1375687500</v>
      </c>
    </row>
    <row r="137" spans="1:43" x14ac:dyDescent="0.25">
      <c r="A137" s="19">
        <v>46265</v>
      </c>
      <c r="B137" s="20" t="s">
        <v>1233</v>
      </c>
      <c r="C137" s="20" t="s">
        <v>1234</v>
      </c>
      <c r="D137" s="21">
        <v>37746017</v>
      </c>
      <c r="E137" s="21">
        <v>6431547</v>
      </c>
      <c r="F137" s="21">
        <v>358000</v>
      </c>
      <c r="G137" s="21">
        <v>0</v>
      </c>
      <c r="H137" s="21">
        <v>0</v>
      </c>
      <c r="I137" s="21">
        <v>12397902</v>
      </c>
      <c r="J137" s="21">
        <v>15403192</v>
      </c>
      <c r="K137" s="21">
        <v>7812786</v>
      </c>
      <c r="L137" s="21">
        <v>4199420</v>
      </c>
      <c r="M137" s="21">
        <v>3291046</v>
      </c>
      <c r="N137" s="21">
        <v>0</v>
      </c>
      <c r="O137" s="21">
        <v>837841</v>
      </c>
      <c r="P137" s="21">
        <v>9900</v>
      </c>
      <c r="Q137" s="21">
        <v>0</v>
      </c>
      <c r="R137" s="21">
        <v>1706700</v>
      </c>
      <c r="S137" s="21">
        <v>0</v>
      </c>
      <c r="T137" s="21">
        <v>0</v>
      </c>
      <c r="U137" s="21">
        <v>0</v>
      </c>
      <c r="V137" s="21">
        <v>110000</v>
      </c>
      <c r="W137" s="21">
        <v>22892839</v>
      </c>
      <c r="X137" s="21">
        <v>0</v>
      </c>
      <c r="Y137" s="21">
        <v>631203000</v>
      </c>
      <c r="Z137" s="21">
        <v>0</v>
      </c>
      <c r="AA137" s="21">
        <v>0</v>
      </c>
      <c r="AB137" s="21">
        <v>0</v>
      </c>
      <c r="AC137" s="21">
        <v>0</v>
      </c>
      <c r="AD137" s="21">
        <v>250000</v>
      </c>
      <c r="AE137" s="21">
        <v>0</v>
      </c>
      <c r="AF137" s="21">
        <v>0</v>
      </c>
      <c r="AG137" s="21">
        <v>0</v>
      </c>
      <c r="AH137" s="21">
        <v>0</v>
      </c>
      <c r="AI137" s="21">
        <v>2175500</v>
      </c>
      <c r="AJ137" s="21">
        <v>119256256</v>
      </c>
      <c r="AK137" s="21">
        <v>64462888</v>
      </c>
      <c r="AL137" s="21">
        <v>41545977</v>
      </c>
      <c r="AM137" s="21">
        <v>937668</v>
      </c>
      <c r="AN137" s="21">
        <v>334665400</v>
      </c>
      <c r="AO137" s="21">
        <v>260</v>
      </c>
      <c r="AP137" s="21">
        <v>1265156216</v>
      </c>
      <c r="AQ137" s="21">
        <v>2572850355</v>
      </c>
    </row>
    <row r="138" spans="1:43" x14ac:dyDescent="0.25">
      <c r="A138" s="19">
        <v>46265</v>
      </c>
      <c r="B138" s="20" t="s">
        <v>1246</v>
      </c>
      <c r="C138" s="20" t="s">
        <v>1247</v>
      </c>
      <c r="D138" s="21">
        <v>80212295</v>
      </c>
      <c r="E138" s="21">
        <v>7355576</v>
      </c>
      <c r="F138" s="21">
        <v>827500</v>
      </c>
      <c r="G138" s="21">
        <v>1082100</v>
      </c>
      <c r="H138" s="21">
        <v>0</v>
      </c>
      <c r="I138" s="21">
        <v>9677600</v>
      </c>
      <c r="J138" s="21">
        <v>30656801</v>
      </c>
      <c r="K138" s="21">
        <v>798200</v>
      </c>
      <c r="L138" s="21">
        <v>16247790</v>
      </c>
      <c r="M138" s="21">
        <v>150131</v>
      </c>
      <c r="N138" s="21">
        <v>0</v>
      </c>
      <c r="O138" s="21">
        <v>846800</v>
      </c>
      <c r="P138" s="21">
        <v>590641</v>
      </c>
      <c r="Q138" s="21">
        <v>2000400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65033287</v>
      </c>
      <c r="X138" s="21">
        <v>0</v>
      </c>
      <c r="Y138" s="21">
        <v>414504700</v>
      </c>
      <c r="Z138" s="21">
        <v>0</v>
      </c>
      <c r="AA138" s="21">
        <v>6108500</v>
      </c>
      <c r="AB138" s="21">
        <v>0</v>
      </c>
      <c r="AC138" s="21">
        <v>0</v>
      </c>
      <c r="AD138" s="21">
        <v>449200</v>
      </c>
      <c r="AE138" s="21">
        <v>0</v>
      </c>
      <c r="AF138" s="21">
        <v>0</v>
      </c>
      <c r="AG138" s="21">
        <v>0</v>
      </c>
      <c r="AH138" s="21">
        <v>0</v>
      </c>
      <c r="AI138" s="21">
        <v>3635300</v>
      </c>
      <c r="AJ138" s="21">
        <v>118621990</v>
      </c>
      <c r="AK138" s="21">
        <v>126684228</v>
      </c>
      <c r="AL138" s="21">
        <v>81172854</v>
      </c>
      <c r="AM138" s="21">
        <v>1663800</v>
      </c>
      <c r="AN138" s="21">
        <v>39910700</v>
      </c>
      <c r="AO138" s="21">
        <v>6975500</v>
      </c>
      <c r="AP138" s="21">
        <v>2066144207</v>
      </c>
      <c r="AQ138" s="21">
        <v>3081350100</v>
      </c>
    </row>
    <row r="139" spans="1:43" x14ac:dyDescent="0.25">
      <c r="A139" s="19">
        <v>46265</v>
      </c>
      <c r="B139" s="20" t="s">
        <v>1257</v>
      </c>
      <c r="C139" s="20" t="s">
        <v>1258</v>
      </c>
      <c r="D139" s="21">
        <v>822300</v>
      </c>
      <c r="E139" s="21">
        <v>0</v>
      </c>
      <c r="F139" s="21">
        <v>0</v>
      </c>
      <c r="G139" s="21">
        <v>0</v>
      </c>
      <c r="H139" s="21">
        <v>0</v>
      </c>
      <c r="I139" s="21">
        <v>100</v>
      </c>
      <c r="J139" s="21">
        <v>0</v>
      </c>
      <c r="K139" s="21">
        <v>0</v>
      </c>
      <c r="L139" s="21">
        <v>8543000</v>
      </c>
      <c r="M139" s="21">
        <v>800000</v>
      </c>
      <c r="N139" s="21">
        <v>0</v>
      </c>
      <c r="O139" s="21">
        <v>0</v>
      </c>
      <c r="P139" s="21">
        <v>0</v>
      </c>
      <c r="Q139" s="21">
        <v>12059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2611089840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22305526</v>
      </c>
      <c r="AK139" s="21">
        <v>90300</v>
      </c>
      <c r="AL139" s="21">
        <v>0</v>
      </c>
      <c r="AM139" s="21">
        <v>0</v>
      </c>
      <c r="AN139" s="21">
        <v>72579</v>
      </c>
      <c r="AO139" s="21">
        <v>47</v>
      </c>
      <c r="AP139" s="21">
        <v>1670256501</v>
      </c>
      <c r="AQ139" s="21">
        <v>4313992252</v>
      </c>
    </row>
    <row r="140" spans="1:43" x14ac:dyDescent="0.25">
      <c r="A140" s="19">
        <v>46265</v>
      </c>
      <c r="B140" s="20" t="s">
        <v>1268</v>
      </c>
      <c r="C140" s="20" t="s">
        <v>1269</v>
      </c>
      <c r="D140" s="21">
        <v>71501550</v>
      </c>
      <c r="E140" s="21">
        <v>0</v>
      </c>
      <c r="F140" s="21">
        <v>127712173</v>
      </c>
      <c r="G140" s="21">
        <v>0</v>
      </c>
      <c r="H140" s="21">
        <v>30296000</v>
      </c>
      <c r="I140" s="21">
        <v>722524968</v>
      </c>
      <c r="J140" s="21">
        <v>124621082</v>
      </c>
      <c r="K140" s="21">
        <v>1190742442</v>
      </c>
      <c r="L140" s="21">
        <v>187939804</v>
      </c>
      <c r="M140" s="21">
        <v>1644</v>
      </c>
      <c r="N140" s="21">
        <v>0</v>
      </c>
      <c r="O140" s="21">
        <v>1890000000</v>
      </c>
      <c r="P140" s="21">
        <v>2387001</v>
      </c>
      <c r="Q140" s="21">
        <v>10623900</v>
      </c>
      <c r="R140" s="21">
        <v>12045672</v>
      </c>
      <c r="S140" s="21">
        <v>0</v>
      </c>
      <c r="T140" s="21">
        <v>10000</v>
      </c>
      <c r="U140" s="21">
        <v>0</v>
      </c>
      <c r="V140" s="21">
        <v>0</v>
      </c>
      <c r="W140" s="21">
        <v>61078259859</v>
      </c>
      <c r="X140" s="21">
        <v>0</v>
      </c>
      <c r="Y140" s="21">
        <v>1100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68900</v>
      </c>
      <c r="AF140" s="21">
        <v>0</v>
      </c>
      <c r="AG140" s="21">
        <v>0</v>
      </c>
      <c r="AH140" s="21">
        <v>142392900</v>
      </c>
      <c r="AI140" s="21">
        <v>0</v>
      </c>
      <c r="AJ140" s="21">
        <v>2825102905</v>
      </c>
      <c r="AK140" s="21">
        <v>7313995657</v>
      </c>
      <c r="AL140" s="21">
        <v>88025800</v>
      </c>
      <c r="AM140" s="21">
        <v>20100500</v>
      </c>
      <c r="AN140" s="21">
        <v>221341500</v>
      </c>
      <c r="AO140" s="21">
        <v>53068160</v>
      </c>
      <c r="AP140" s="21">
        <v>25280565136</v>
      </c>
      <c r="AQ140" s="21">
        <v>101393328653</v>
      </c>
    </row>
    <row r="141" spans="1:43" x14ac:dyDescent="0.25">
      <c r="A141" s="19">
        <v>46265</v>
      </c>
      <c r="B141" s="20" t="s">
        <v>1276</v>
      </c>
      <c r="C141" s="20" t="s">
        <v>1277</v>
      </c>
      <c r="D141" s="21">
        <v>32203743562</v>
      </c>
      <c r="E141" s="21">
        <v>0</v>
      </c>
      <c r="F141" s="21">
        <v>0</v>
      </c>
      <c r="G141" s="21">
        <v>0</v>
      </c>
      <c r="H141" s="21">
        <v>0</v>
      </c>
      <c r="I141" s="21">
        <v>17399027</v>
      </c>
      <c r="J141" s="21">
        <v>0</v>
      </c>
      <c r="K141" s="21">
        <v>77</v>
      </c>
      <c r="L141" s="21">
        <v>8184500</v>
      </c>
      <c r="M141" s="21">
        <v>0</v>
      </c>
      <c r="N141" s="21">
        <v>0</v>
      </c>
      <c r="O141" s="21">
        <v>0</v>
      </c>
      <c r="P141" s="21">
        <v>0</v>
      </c>
      <c r="Q141" s="21">
        <v>100</v>
      </c>
      <c r="R141" s="21">
        <v>13989200</v>
      </c>
      <c r="S141" s="21">
        <v>0</v>
      </c>
      <c r="T141" s="21">
        <v>0</v>
      </c>
      <c r="U141" s="21">
        <v>0</v>
      </c>
      <c r="V141" s="21">
        <v>0</v>
      </c>
      <c r="W141" s="21">
        <v>43976942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100</v>
      </c>
      <c r="AF141" s="21">
        <v>0</v>
      </c>
      <c r="AG141" s="21">
        <v>0</v>
      </c>
      <c r="AH141" s="21">
        <v>0</v>
      </c>
      <c r="AI141" s="21">
        <v>800</v>
      </c>
      <c r="AJ141" s="21">
        <v>289396400</v>
      </c>
      <c r="AK141" s="21">
        <v>1074805064</v>
      </c>
      <c r="AL141" s="21">
        <v>0</v>
      </c>
      <c r="AM141" s="21">
        <v>0</v>
      </c>
      <c r="AN141" s="21">
        <v>28020000</v>
      </c>
      <c r="AO141" s="21">
        <v>0</v>
      </c>
      <c r="AP141" s="21">
        <v>1126695381</v>
      </c>
      <c r="AQ141" s="21">
        <v>34806211153</v>
      </c>
    </row>
    <row r="142" spans="1:43" x14ac:dyDescent="0.25">
      <c r="A142" s="19">
        <v>46265</v>
      </c>
      <c r="B142" s="20" t="s">
        <v>1281</v>
      </c>
      <c r="C142" s="20" t="s">
        <v>1282</v>
      </c>
      <c r="D142" s="21">
        <v>5785600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192800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86414000</v>
      </c>
      <c r="S142" s="21">
        <v>0</v>
      </c>
      <c r="T142" s="21">
        <v>0</v>
      </c>
      <c r="U142" s="21">
        <v>0</v>
      </c>
      <c r="V142" s="21">
        <v>0</v>
      </c>
      <c r="W142" s="21">
        <v>889130000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1149800</v>
      </c>
      <c r="AJ142" s="21">
        <v>7123200</v>
      </c>
      <c r="AK142" s="21">
        <v>533500</v>
      </c>
      <c r="AL142" s="21">
        <v>0</v>
      </c>
      <c r="AM142" s="21">
        <v>0</v>
      </c>
      <c r="AN142" s="21">
        <v>0</v>
      </c>
      <c r="AO142" s="21">
        <v>0</v>
      </c>
      <c r="AP142" s="21">
        <v>454877500</v>
      </c>
      <c r="AQ142" s="21">
        <v>1445206400</v>
      </c>
    </row>
    <row r="143" spans="1:43" x14ac:dyDescent="0.25">
      <c r="A143" s="19">
        <v>46265</v>
      </c>
      <c r="B143" s="20" t="s">
        <v>1288</v>
      </c>
      <c r="C143" s="20" t="s">
        <v>1289</v>
      </c>
      <c r="D143" s="21">
        <v>200</v>
      </c>
      <c r="E143" s="21">
        <v>0</v>
      </c>
      <c r="F143" s="21">
        <v>0</v>
      </c>
      <c r="G143" s="21">
        <v>0</v>
      </c>
      <c r="H143" s="21">
        <v>0</v>
      </c>
      <c r="I143" s="21">
        <v>200000</v>
      </c>
      <c r="J143" s="21">
        <v>0</v>
      </c>
      <c r="K143" s="21">
        <v>0</v>
      </c>
      <c r="L143" s="21">
        <v>72600</v>
      </c>
      <c r="M143" s="21">
        <v>0</v>
      </c>
      <c r="N143" s="21">
        <v>0</v>
      </c>
      <c r="O143" s="21">
        <v>0</v>
      </c>
      <c r="P143" s="21">
        <v>60000</v>
      </c>
      <c r="Q143" s="21">
        <v>300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2959897200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100</v>
      </c>
      <c r="AJ143" s="21">
        <v>0</v>
      </c>
      <c r="AK143" s="21">
        <v>350000</v>
      </c>
      <c r="AL143" s="21">
        <v>0</v>
      </c>
      <c r="AM143" s="21">
        <v>0</v>
      </c>
      <c r="AN143" s="21">
        <v>0</v>
      </c>
      <c r="AO143" s="21">
        <v>0</v>
      </c>
      <c r="AP143" s="21">
        <v>418906800</v>
      </c>
      <c r="AQ143" s="21">
        <v>3379487200</v>
      </c>
    </row>
    <row r="144" spans="1:43" x14ac:dyDescent="0.25">
      <c r="A144" s="19">
        <v>46265</v>
      </c>
      <c r="B144" s="20" t="s">
        <v>1294</v>
      </c>
      <c r="C144" s="20" t="s">
        <v>1295</v>
      </c>
      <c r="D144" s="21">
        <v>247510743</v>
      </c>
      <c r="E144" s="21">
        <v>0</v>
      </c>
      <c r="F144" s="21">
        <v>63933145</v>
      </c>
      <c r="G144" s="21">
        <v>39429535</v>
      </c>
      <c r="H144" s="21">
        <v>0</v>
      </c>
      <c r="I144" s="21">
        <v>1325602320</v>
      </c>
      <c r="J144" s="21">
        <v>0</v>
      </c>
      <c r="K144" s="21">
        <v>109173974</v>
      </c>
      <c r="L144" s="21">
        <v>41212155</v>
      </c>
      <c r="M144" s="21">
        <v>575091</v>
      </c>
      <c r="N144" s="21">
        <v>0</v>
      </c>
      <c r="O144" s="21">
        <v>0</v>
      </c>
      <c r="P144" s="21">
        <v>28595673</v>
      </c>
      <c r="Q144" s="21">
        <v>0</v>
      </c>
      <c r="R144" s="21">
        <v>62188866</v>
      </c>
      <c r="S144" s="21">
        <v>0</v>
      </c>
      <c r="T144" s="21">
        <v>0</v>
      </c>
      <c r="U144" s="21">
        <v>0</v>
      </c>
      <c r="V144" s="21">
        <v>0</v>
      </c>
      <c r="W144" s="21">
        <v>7172273681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9300000</v>
      </c>
      <c r="AE144" s="21">
        <v>2757456</v>
      </c>
      <c r="AF144" s="21">
        <v>0</v>
      </c>
      <c r="AG144" s="21">
        <v>0</v>
      </c>
      <c r="AH144" s="21">
        <v>1071060687</v>
      </c>
      <c r="AI144" s="21">
        <v>0</v>
      </c>
      <c r="AJ144" s="21">
        <v>689352907</v>
      </c>
      <c r="AK144" s="21">
        <v>160968701</v>
      </c>
      <c r="AL144" s="21">
        <v>228549969</v>
      </c>
      <c r="AM144" s="21">
        <v>10700</v>
      </c>
      <c r="AN144" s="21">
        <v>28973112</v>
      </c>
      <c r="AO144" s="21">
        <v>2928816</v>
      </c>
      <c r="AP144" s="21">
        <v>5641441755</v>
      </c>
      <c r="AQ144" s="21">
        <v>16925839286</v>
      </c>
    </row>
    <row r="145" spans="1:43" x14ac:dyDescent="0.25">
      <c r="A145" s="19">
        <v>46265</v>
      </c>
      <c r="B145" s="20" t="s">
        <v>1310</v>
      </c>
      <c r="C145" s="20" t="s">
        <v>1311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4043182</v>
      </c>
      <c r="J145" s="21">
        <v>0</v>
      </c>
      <c r="K145" s="21">
        <v>0</v>
      </c>
      <c r="L145" s="21">
        <v>53400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421735774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445708436</v>
      </c>
      <c r="AI145" s="21">
        <v>0</v>
      </c>
      <c r="AJ145" s="21">
        <v>0</v>
      </c>
      <c r="AK145" s="21">
        <v>4158</v>
      </c>
      <c r="AL145" s="21">
        <v>0</v>
      </c>
      <c r="AM145" s="21">
        <v>0</v>
      </c>
      <c r="AN145" s="21">
        <v>0</v>
      </c>
      <c r="AO145" s="21">
        <v>0</v>
      </c>
      <c r="AP145" s="21">
        <v>2028592</v>
      </c>
      <c r="AQ145" s="21">
        <v>873573542</v>
      </c>
    </row>
    <row r="146" spans="1:43" x14ac:dyDescent="0.25">
      <c r="A146" s="19">
        <v>46265</v>
      </c>
      <c r="B146" s="20" t="s">
        <v>1316</v>
      </c>
      <c r="C146" s="20" t="s">
        <v>1317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100</v>
      </c>
      <c r="J146" s="21">
        <v>0</v>
      </c>
      <c r="K146" s="21">
        <v>0</v>
      </c>
      <c r="L146" s="21">
        <v>162100</v>
      </c>
      <c r="M146" s="21">
        <v>0</v>
      </c>
      <c r="N146" s="21">
        <v>0</v>
      </c>
      <c r="O146" s="21">
        <v>0</v>
      </c>
      <c r="P146" s="21">
        <v>0</v>
      </c>
      <c r="Q146" s="21">
        <v>1076025</v>
      </c>
      <c r="R146" s="21">
        <v>700000</v>
      </c>
      <c r="S146" s="21">
        <v>0</v>
      </c>
      <c r="T146" s="21">
        <v>0</v>
      </c>
      <c r="U146" s="21">
        <v>0</v>
      </c>
      <c r="V146" s="21">
        <v>0</v>
      </c>
      <c r="W146" s="21">
        <v>119899800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17799500</v>
      </c>
      <c r="AL146" s="21">
        <v>0</v>
      </c>
      <c r="AM146" s="21">
        <v>0</v>
      </c>
      <c r="AN146" s="21">
        <v>0</v>
      </c>
      <c r="AO146" s="21">
        <v>0</v>
      </c>
      <c r="AP146" s="21">
        <v>278362475</v>
      </c>
      <c r="AQ146" s="21">
        <v>418000000</v>
      </c>
    </row>
    <row r="147" spans="1:43" x14ac:dyDescent="0.25">
      <c r="A147" s="19">
        <v>46265</v>
      </c>
      <c r="B147" s="20" t="s">
        <v>1324</v>
      </c>
      <c r="C147" s="20" t="s">
        <v>1325</v>
      </c>
      <c r="D147" s="21">
        <v>534415150</v>
      </c>
      <c r="E147" s="21">
        <v>0</v>
      </c>
      <c r="F147" s="21">
        <v>0</v>
      </c>
      <c r="G147" s="21">
        <v>0</v>
      </c>
      <c r="H147" s="21">
        <v>0</v>
      </c>
      <c r="I147" s="21">
        <v>100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17547399260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12056</v>
      </c>
      <c r="AL147" s="21">
        <v>0</v>
      </c>
      <c r="AM147" s="21">
        <v>0</v>
      </c>
      <c r="AN147" s="21">
        <v>0</v>
      </c>
      <c r="AO147" s="21">
        <v>0</v>
      </c>
      <c r="AP147" s="21">
        <v>20835738</v>
      </c>
      <c r="AQ147" s="21">
        <v>18102662304</v>
      </c>
    </row>
    <row r="148" spans="1:43" x14ac:dyDescent="0.25">
      <c r="A148" s="19">
        <v>46265</v>
      </c>
      <c r="B148" s="20" t="s">
        <v>1330</v>
      </c>
      <c r="C148" s="20" t="s">
        <v>1331</v>
      </c>
      <c r="D148" s="21">
        <v>0</v>
      </c>
      <c r="E148" s="21">
        <v>0</v>
      </c>
      <c r="F148" s="21">
        <v>6483000</v>
      </c>
      <c r="G148" s="21">
        <v>0</v>
      </c>
      <c r="H148" s="21">
        <v>6500</v>
      </c>
      <c r="I148" s="21">
        <v>100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0</v>
      </c>
      <c r="T148" s="21">
        <v>0</v>
      </c>
      <c r="U148" s="21">
        <v>0</v>
      </c>
      <c r="V148" s="21">
        <v>0</v>
      </c>
      <c r="W148" s="21">
        <v>195929700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30500</v>
      </c>
      <c r="AL148" s="21">
        <v>0</v>
      </c>
      <c r="AM148" s="21">
        <v>0</v>
      </c>
      <c r="AN148" s="21">
        <v>0</v>
      </c>
      <c r="AO148" s="21">
        <v>0</v>
      </c>
      <c r="AP148" s="21">
        <v>695131195</v>
      </c>
      <c r="AQ148" s="21">
        <v>897580995</v>
      </c>
    </row>
    <row r="149" spans="1:43" x14ac:dyDescent="0.25">
      <c r="A149" s="19">
        <v>46265</v>
      </c>
      <c r="B149" s="20" t="s">
        <v>1341</v>
      </c>
      <c r="C149" s="20" t="s">
        <v>1342</v>
      </c>
      <c r="D149" s="21">
        <v>0</v>
      </c>
      <c r="E149" s="21">
        <v>0</v>
      </c>
      <c r="F149" s="21">
        <v>4935430900</v>
      </c>
      <c r="G149" s="21">
        <v>0</v>
      </c>
      <c r="H149" s="21">
        <v>0</v>
      </c>
      <c r="I149" s="21">
        <v>255921100</v>
      </c>
      <c r="J149" s="21">
        <v>0</v>
      </c>
      <c r="K149" s="21">
        <v>278000</v>
      </c>
      <c r="L149" s="21">
        <v>885350776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292397700</v>
      </c>
      <c r="S149" s="21">
        <v>0</v>
      </c>
      <c r="T149" s="21">
        <v>0</v>
      </c>
      <c r="U149" s="21">
        <v>0</v>
      </c>
      <c r="V149" s="21">
        <v>0</v>
      </c>
      <c r="W149" s="21">
        <v>116153700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47952300</v>
      </c>
      <c r="AK149" s="21">
        <v>1205300</v>
      </c>
      <c r="AL149" s="21">
        <v>9706100</v>
      </c>
      <c r="AM149" s="21">
        <v>0</v>
      </c>
      <c r="AN149" s="21">
        <v>54593000</v>
      </c>
      <c r="AO149" s="21">
        <v>2079100</v>
      </c>
      <c r="AP149" s="21">
        <v>1972348200</v>
      </c>
      <c r="AQ149" s="21">
        <v>8573416176</v>
      </c>
    </row>
    <row r="150" spans="1:43" x14ac:dyDescent="0.25">
      <c r="A150" s="19">
        <v>46265</v>
      </c>
      <c r="B150" s="20" t="s">
        <v>1353</v>
      </c>
      <c r="C150" s="20" t="s">
        <v>1354</v>
      </c>
      <c r="D150" s="21">
        <v>1124418517</v>
      </c>
      <c r="E150" s="21">
        <v>333402049</v>
      </c>
      <c r="F150" s="21">
        <v>72777792</v>
      </c>
      <c r="G150" s="21">
        <v>763316264</v>
      </c>
      <c r="H150" s="21">
        <v>18598600</v>
      </c>
      <c r="I150" s="21">
        <v>204817054</v>
      </c>
      <c r="J150" s="21">
        <v>2474595793</v>
      </c>
      <c r="K150" s="21">
        <v>204879466</v>
      </c>
      <c r="L150" s="21">
        <v>565411279</v>
      </c>
      <c r="M150" s="21">
        <v>6636492</v>
      </c>
      <c r="N150" s="21">
        <v>38955387</v>
      </c>
      <c r="O150" s="21">
        <v>8481350570</v>
      </c>
      <c r="P150" s="21">
        <v>162368622</v>
      </c>
      <c r="Q150" s="21">
        <v>24684284</v>
      </c>
      <c r="R150" s="21">
        <v>52753061</v>
      </c>
      <c r="S150" s="21">
        <v>0</v>
      </c>
      <c r="T150" s="21">
        <v>9200</v>
      </c>
      <c r="U150" s="21">
        <v>0</v>
      </c>
      <c r="V150" s="21">
        <v>15601700</v>
      </c>
      <c r="W150" s="21">
        <v>667288588</v>
      </c>
      <c r="X150" s="21">
        <v>3032592</v>
      </c>
      <c r="Y150" s="21">
        <v>716193767</v>
      </c>
      <c r="Z150" s="21">
        <v>722777891</v>
      </c>
      <c r="AA150" s="21">
        <v>34633788</v>
      </c>
      <c r="AB150" s="21">
        <v>0</v>
      </c>
      <c r="AC150" s="21">
        <v>250000</v>
      </c>
      <c r="AD150" s="21">
        <v>5073738</v>
      </c>
      <c r="AE150" s="21">
        <v>5228000</v>
      </c>
      <c r="AF150" s="21">
        <v>21922100</v>
      </c>
      <c r="AG150" s="21">
        <v>0</v>
      </c>
      <c r="AH150" s="21">
        <v>85186207</v>
      </c>
      <c r="AI150" s="21">
        <v>49210729</v>
      </c>
      <c r="AJ150" s="21">
        <v>11495593091</v>
      </c>
      <c r="AK150" s="21">
        <v>570711349</v>
      </c>
      <c r="AL150" s="21">
        <v>5444695229</v>
      </c>
      <c r="AM150" s="21">
        <v>264355736</v>
      </c>
      <c r="AN150" s="21">
        <v>3216428921</v>
      </c>
      <c r="AO150" s="21">
        <v>133222532</v>
      </c>
      <c r="AP150" s="21">
        <v>6819619610</v>
      </c>
      <c r="AQ150" s="21">
        <v>44799999998</v>
      </c>
    </row>
    <row r="151" spans="1:43" x14ac:dyDescent="0.25">
      <c r="A151" s="19">
        <v>46265</v>
      </c>
      <c r="B151" s="20" t="s">
        <v>1355</v>
      </c>
      <c r="C151" s="20" t="s">
        <v>1356</v>
      </c>
      <c r="D151" s="21">
        <v>0</v>
      </c>
      <c r="E151" s="21">
        <v>0</v>
      </c>
      <c r="F151" s="21">
        <v>52000000</v>
      </c>
      <c r="G151" s="21">
        <v>0</v>
      </c>
      <c r="H151" s="21">
        <v>0</v>
      </c>
      <c r="I151" s="21">
        <v>10000100</v>
      </c>
      <c r="J151" s="21">
        <v>0</v>
      </c>
      <c r="K151" s="21">
        <v>3562700</v>
      </c>
      <c r="L151" s="21">
        <v>24200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55743000</v>
      </c>
      <c r="S151" s="21">
        <v>0</v>
      </c>
      <c r="T151" s="21">
        <v>0</v>
      </c>
      <c r="U151" s="21">
        <v>0</v>
      </c>
      <c r="V151" s="21">
        <v>0</v>
      </c>
      <c r="W151" s="21">
        <v>844923032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195300</v>
      </c>
      <c r="AK151" s="21">
        <v>12459900</v>
      </c>
      <c r="AL151" s="21">
        <v>37150000</v>
      </c>
      <c r="AM151" s="21">
        <v>0</v>
      </c>
      <c r="AN151" s="21">
        <v>0</v>
      </c>
      <c r="AO151" s="21">
        <v>0</v>
      </c>
      <c r="AP151" s="21">
        <v>143016792</v>
      </c>
      <c r="AQ151" s="21">
        <v>1159075024</v>
      </c>
    </row>
    <row r="152" spans="1:43" x14ac:dyDescent="0.25">
      <c r="A152" s="19">
        <v>46265</v>
      </c>
      <c r="B152" s="20" t="s">
        <v>1361</v>
      </c>
      <c r="C152" s="20" t="s">
        <v>1362</v>
      </c>
      <c r="D152" s="21">
        <v>115143811</v>
      </c>
      <c r="E152" s="21">
        <v>0</v>
      </c>
      <c r="F152" s="21">
        <v>89090900</v>
      </c>
      <c r="G152" s="21">
        <v>1001000</v>
      </c>
      <c r="H152" s="21">
        <v>57575900</v>
      </c>
      <c r="I152" s="21">
        <v>211724200</v>
      </c>
      <c r="J152" s="21">
        <v>10857700</v>
      </c>
      <c r="K152" s="21">
        <v>54359067</v>
      </c>
      <c r="L152" s="21">
        <v>853675337</v>
      </c>
      <c r="M152" s="21">
        <v>57839</v>
      </c>
      <c r="N152" s="21">
        <v>0</v>
      </c>
      <c r="O152" s="21">
        <v>0</v>
      </c>
      <c r="P152" s="21">
        <v>20739126</v>
      </c>
      <c r="Q152" s="21">
        <v>622200</v>
      </c>
      <c r="R152" s="21">
        <v>100</v>
      </c>
      <c r="S152" s="21">
        <v>0</v>
      </c>
      <c r="T152" s="21">
        <v>0</v>
      </c>
      <c r="U152" s="21">
        <v>0</v>
      </c>
      <c r="V152" s="21">
        <v>463229099</v>
      </c>
      <c r="W152" s="21">
        <v>6767194117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36300</v>
      </c>
      <c r="AF152" s="21">
        <v>0</v>
      </c>
      <c r="AG152" s="21">
        <v>0</v>
      </c>
      <c r="AH152" s="21">
        <v>82574740</v>
      </c>
      <c r="AI152" s="21">
        <v>100</v>
      </c>
      <c r="AJ152" s="21">
        <v>380502700</v>
      </c>
      <c r="AK152" s="21">
        <v>738093057</v>
      </c>
      <c r="AL152" s="21">
        <v>12977750</v>
      </c>
      <c r="AM152" s="21">
        <v>2864500</v>
      </c>
      <c r="AN152" s="21">
        <v>1500</v>
      </c>
      <c r="AO152" s="21">
        <v>5055100</v>
      </c>
      <c r="AP152" s="21">
        <v>6711932623</v>
      </c>
      <c r="AQ152" s="21">
        <v>16579308766</v>
      </c>
    </row>
    <row r="153" spans="1:43" x14ac:dyDescent="0.25">
      <c r="A153" s="19">
        <v>46265</v>
      </c>
      <c r="B153" s="20" t="s">
        <v>1370</v>
      </c>
      <c r="C153" s="20" t="s">
        <v>1371</v>
      </c>
      <c r="D153" s="21">
        <v>958080</v>
      </c>
      <c r="E153" s="21">
        <v>0</v>
      </c>
      <c r="F153" s="21">
        <v>0</v>
      </c>
      <c r="G153" s="21">
        <v>0</v>
      </c>
      <c r="H153" s="21">
        <v>0</v>
      </c>
      <c r="I153" s="21">
        <v>8009040</v>
      </c>
      <c r="J153" s="21">
        <v>0</v>
      </c>
      <c r="K153" s="21">
        <v>1125400</v>
      </c>
      <c r="L153" s="21">
        <v>315000</v>
      </c>
      <c r="M153" s="21">
        <v>0</v>
      </c>
      <c r="N153" s="21">
        <v>0</v>
      </c>
      <c r="O153" s="21">
        <v>0</v>
      </c>
      <c r="P153" s="21">
        <v>0</v>
      </c>
      <c r="Q153" s="21">
        <v>1200000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1185017881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8058094</v>
      </c>
      <c r="AL153" s="21">
        <v>0</v>
      </c>
      <c r="AM153" s="21">
        <v>0</v>
      </c>
      <c r="AN153" s="21">
        <v>8140332</v>
      </c>
      <c r="AO153" s="21">
        <v>60</v>
      </c>
      <c r="AP153" s="21">
        <v>203559183</v>
      </c>
      <c r="AQ153" s="21">
        <v>1416383070</v>
      </c>
    </row>
    <row r="154" spans="1:43" x14ac:dyDescent="0.25">
      <c r="A154" s="19">
        <v>46265</v>
      </c>
      <c r="B154" s="20" t="s">
        <v>1376</v>
      </c>
      <c r="C154" s="20" t="s">
        <v>1377</v>
      </c>
      <c r="D154" s="21">
        <v>174935260</v>
      </c>
      <c r="E154" s="21">
        <v>0</v>
      </c>
      <c r="F154" s="21">
        <v>581828186</v>
      </c>
      <c r="G154" s="21">
        <v>3752833</v>
      </c>
      <c r="H154" s="21">
        <v>9247347512</v>
      </c>
      <c r="I154" s="21">
        <v>277466575</v>
      </c>
      <c r="J154" s="21">
        <v>0</v>
      </c>
      <c r="K154" s="21">
        <v>107771809</v>
      </c>
      <c r="L154" s="21">
        <v>30553287540</v>
      </c>
      <c r="M154" s="21">
        <v>238113</v>
      </c>
      <c r="N154" s="21">
        <v>0</v>
      </c>
      <c r="O154" s="21">
        <v>0</v>
      </c>
      <c r="P154" s="21">
        <v>6573910</v>
      </c>
      <c r="Q154" s="21">
        <v>45688004</v>
      </c>
      <c r="R154" s="21">
        <v>1713306471</v>
      </c>
      <c r="S154" s="21">
        <v>1048</v>
      </c>
      <c r="T154" s="21">
        <v>0</v>
      </c>
      <c r="U154" s="21">
        <v>8</v>
      </c>
      <c r="V154" s="21">
        <v>57650</v>
      </c>
      <c r="W154" s="21">
        <v>89353240649</v>
      </c>
      <c r="X154" s="21">
        <v>0</v>
      </c>
      <c r="Y154" s="21">
        <v>6545</v>
      </c>
      <c r="Z154" s="21">
        <v>0</v>
      </c>
      <c r="AA154" s="21">
        <v>0</v>
      </c>
      <c r="AB154" s="21">
        <v>0</v>
      </c>
      <c r="AC154" s="21">
        <v>5000000</v>
      </c>
      <c r="AD154" s="21">
        <v>0</v>
      </c>
      <c r="AE154" s="21">
        <v>50</v>
      </c>
      <c r="AF154" s="21">
        <v>0</v>
      </c>
      <c r="AG154" s="21">
        <v>0</v>
      </c>
      <c r="AH154" s="21">
        <v>203662943</v>
      </c>
      <c r="AI154" s="21">
        <v>80050</v>
      </c>
      <c r="AJ154" s="21">
        <v>226727121</v>
      </c>
      <c r="AK154" s="21">
        <v>7015225906</v>
      </c>
      <c r="AL154" s="21">
        <v>59713750</v>
      </c>
      <c r="AM154" s="21">
        <v>611769</v>
      </c>
      <c r="AN154" s="21">
        <v>2391103964</v>
      </c>
      <c r="AO154" s="21">
        <v>200403</v>
      </c>
      <c r="AP154" s="21">
        <v>23747698256</v>
      </c>
      <c r="AQ154" s="21">
        <v>165715526325</v>
      </c>
    </row>
    <row r="155" spans="1:43" x14ac:dyDescent="0.25">
      <c r="A155" s="19">
        <v>46265</v>
      </c>
      <c r="B155" s="20" t="s">
        <v>1391</v>
      </c>
      <c r="C155" s="20" t="s">
        <v>1392</v>
      </c>
      <c r="D155" s="21">
        <v>23025631212</v>
      </c>
      <c r="E155" s="21">
        <v>798281</v>
      </c>
      <c r="F155" s="21">
        <v>1175423</v>
      </c>
      <c r="G155" s="21">
        <v>5362579</v>
      </c>
      <c r="H155" s="21">
        <v>0</v>
      </c>
      <c r="I155" s="21">
        <v>20950021</v>
      </c>
      <c r="J155" s="21">
        <v>21523009</v>
      </c>
      <c r="K155" s="21">
        <v>22955571</v>
      </c>
      <c r="L155" s="21">
        <v>1023773</v>
      </c>
      <c r="M155" s="21">
        <v>77181</v>
      </c>
      <c r="N155" s="21">
        <v>0</v>
      </c>
      <c r="O155" s="21">
        <v>206028931</v>
      </c>
      <c r="P155" s="21">
        <v>13932286</v>
      </c>
      <c r="Q155" s="21">
        <v>297200</v>
      </c>
      <c r="R155" s="21">
        <v>943300</v>
      </c>
      <c r="S155" s="21">
        <v>0</v>
      </c>
      <c r="T155" s="21">
        <v>0</v>
      </c>
      <c r="U155" s="21">
        <v>0</v>
      </c>
      <c r="V155" s="21">
        <v>18806</v>
      </c>
      <c r="W155" s="21">
        <v>129032239</v>
      </c>
      <c r="X155" s="21">
        <v>54500</v>
      </c>
      <c r="Y155" s="21">
        <v>0</v>
      </c>
      <c r="Z155" s="21">
        <v>3050100</v>
      </c>
      <c r="AA155" s="21">
        <v>0</v>
      </c>
      <c r="AB155" s="21">
        <v>0</v>
      </c>
      <c r="AC155" s="21">
        <v>0</v>
      </c>
      <c r="AD155" s="21">
        <v>0</v>
      </c>
      <c r="AE155" s="21">
        <v>3208727</v>
      </c>
      <c r="AF155" s="21">
        <v>0</v>
      </c>
      <c r="AG155" s="21">
        <v>0</v>
      </c>
      <c r="AH155" s="21">
        <v>1722</v>
      </c>
      <c r="AI155" s="21">
        <v>58000</v>
      </c>
      <c r="AJ155" s="21">
        <v>192520465</v>
      </c>
      <c r="AK155" s="21">
        <v>35419795</v>
      </c>
      <c r="AL155" s="21">
        <v>34255238</v>
      </c>
      <c r="AM155" s="21">
        <v>60470</v>
      </c>
      <c r="AN155" s="21">
        <v>52794740</v>
      </c>
      <c r="AO155" s="21">
        <v>1559</v>
      </c>
      <c r="AP155" s="21">
        <v>1098776178</v>
      </c>
      <c r="AQ155" s="21">
        <v>24869951306</v>
      </c>
    </row>
    <row r="156" spans="1:43" x14ac:dyDescent="0.25">
      <c r="A156" s="19">
        <v>46265</v>
      </c>
      <c r="B156" s="20" t="s">
        <v>1395</v>
      </c>
      <c r="C156" s="20" t="s">
        <v>1396</v>
      </c>
      <c r="D156" s="21">
        <v>78642299</v>
      </c>
      <c r="E156" s="21">
        <v>5432300</v>
      </c>
      <c r="F156" s="21">
        <v>552290</v>
      </c>
      <c r="G156" s="21">
        <v>3520023</v>
      </c>
      <c r="H156" s="21">
        <v>100</v>
      </c>
      <c r="I156" s="21">
        <v>13992655379</v>
      </c>
      <c r="J156" s="21">
        <v>6003600</v>
      </c>
      <c r="K156" s="21">
        <v>43009817</v>
      </c>
      <c r="L156" s="21">
        <v>1289362</v>
      </c>
      <c r="M156" s="21">
        <v>83181</v>
      </c>
      <c r="N156" s="21">
        <v>0</v>
      </c>
      <c r="O156" s="21">
        <v>3838900</v>
      </c>
      <c r="P156" s="21">
        <v>208745045</v>
      </c>
      <c r="Q156" s="21">
        <v>0</v>
      </c>
      <c r="R156" s="21">
        <v>565900</v>
      </c>
      <c r="S156" s="21">
        <v>0</v>
      </c>
      <c r="T156" s="21">
        <v>0</v>
      </c>
      <c r="U156" s="21">
        <v>0</v>
      </c>
      <c r="V156" s="21">
        <v>5403</v>
      </c>
      <c r="W156" s="21">
        <v>1532348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897865</v>
      </c>
      <c r="AF156" s="21">
        <v>0</v>
      </c>
      <c r="AG156" s="21">
        <v>0</v>
      </c>
      <c r="AH156" s="21">
        <v>1041</v>
      </c>
      <c r="AI156" s="21">
        <v>0</v>
      </c>
      <c r="AJ156" s="21">
        <v>23611802</v>
      </c>
      <c r="AK156" s="21">
        <v>62883889</v>
      </c>
      <c r="AL156" s="21">
        <v>924305</v>
      </c>
      <c r="AM156" s="21">
        <v>2687708</v>
      </c>
      <c r="AN156" s="21">
        <v>57463</v>
      </c>
      <c r="AO156" s="21">
        <v>855581</v>
      </c>
      <c r="AP156" s="21">
        <v>632681204</v>
      </c>
      <c r="AQ156" s="21">
        <v>15070476805</v>
      </c>
    </row>
    <row r="157" spans="1:43" x14ac:dyDescent="0.25">
      <c r="A157" s="19">
        <v>46265</v>
      </c>
      <c r="B157" s="20" t="s">
        <v>1403</v>
      </c>
      <c r="C157" s="20" t="s">
        <v>1404</v>
      </c>
      <c r="D157" s="21">
        <v>32245150505</v>
      </c>
      <c r="E157" s="21">
        <v>0</v>
      </c>
      <c r="F157" s="21">
        <v>5739</v>
      </c>
      <c r="G157" s="21">
        <v>19258</v>
      </c>
      <c r="H157" s="21">
        <v>0</v>
      </c>
      <c r="I157" s="21">
        <v>1860195</v>
      </c>
      <c r="J157" s="21">
        <v>0</v>
      </c>
      <c r="K157" s="21">
        <v>1743997786</v>
      </c>
      <c r="L157" s="21">
        <v>1726427299</v>
      </c>
      <c r="M157" s="21">
        <v>8610</v>
      </c>
      <c r="N157" s="21">
        <v>0</v>
      </c>
      <c r="O157" s="21">
        <v>0</v>
      </c>
      <c r="P157" s="21">
        <v>6442237</v>
      </c>
      <c r="Q157" s="21">
        <v>0</v>
      </c>
      <c r="R157" s="21">
        <v>27500</v>
      </c>
      <c r="S157" s="21">
        <v>0</v>
      </c>
      <c r="T157" s="21">
        <v>0</v>
      </c>
      <c r="U157" s="21">
        <v>0</v>
      </c>
      <c r="V157" s="21">
        <v>20000</v>
      </c>
      <c r="W157" s="21">
        <v>1498992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423083</v>
      </c>
      <c r="AF157" s="21">
        <v>0</v>
      </c>
      <c r="AG157" s="21">
        <v>0</v>
      </c>
      <c r="AH157" s="21">
        <v>200</v>
      </c>
      <c r="AI157" s="21">
        <v>0</v>
      </c>
      <c r="AJ157" s="21">
        <v>94</v>
      </c>
      <c r="AK157" s="21">
        <v>1617325</v>
      </c>
      <c r="AL157" s="21">
        <v>123120</v>
      </c>
      <c r="AM157" s="21">
        <v>727</v>
      </c>
      <c r="AN157" s="21">
        <v>9522</v>
      </c>
      <c r="AO157" s="21">
        <v>113</v>
      </c>
      <c r="AP157" s="21">
        <v>90108464</v>
      </c>
      <c r="AQ157" s="21">
        <v>35817740769</v>
      </c>
    </row>
    <row r="158" spans="1:43" x14ac:dyDescent="0.25">
      <c r="A158" s="19">
        <v>46265</v>
      </c>
      <c r="B158" s="20" t="s">
        <v>1408</v>
      </c>
      <c r="C158" s="20" t="s">
        <v>1409</v>
      </c>
      <c r="D158" s="21">
        <v>200</v>
      </c>
      <c r="E158" s="21">
        <v>0</v>
      </c>
      <c r="F158" s="21">
        <v>0</v>
      </c>
      <c r="G158" s="21">
        <v>0</v>
      </c>
      <c r="H158" s="21">
        <v>0</v>
      </c>
      <c r="I158" s="21">
        <v>2380500</v>
      </c>
      <c r="J158" s="21">
        <v>0</v>
      </c>
      <c r="K158" s="21">
        <v>0</v>
      </c>
      <c r="L158" s="21">
        <v>2032200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348727700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4073200</v>
      </c>
      <c r="AL158" s="21">
        <v>0</v>
      </c>
      <c r="AM158" s="21">
        <v>0</v>
      </c>
      <c r="AN158" s="21">
        <v>0</v>
      </c>
      <c r="AO158" s="21">
        <v>0</v>
      </c>
      <c r="AP158" s="21">
        <v>3144466200</v>
      </c>
      <c r="AQ158" s="21">
        <v>3501680000</v>
      </c>
    </row>
    <row r="159" spans="1:43" x14ac:dyDescent="0.25">
      <c r="A159" s="19">
        <v>46265</v>
      </c>
      <c r="B159" s="20" t="s">
        <v>1416</v>
      </c>
      <c r="C159" s="20" t="s">
        <v>1417</v>
      </c>
      <c r="D159" s="21">
        <v>0</v>
      </c>
      <c r="E159" s="21">
        <v>0</v>
      </c>
      <c r="F159" s="21">
        <v>0</v>
      </c>
      <c r="G159" s="21">
        <v>0</v>
      </c>
      <c r="H159" s="21">
        <v>0</v>
      </c>
      <c r="I159" s="21">
        <v>100</v>
      </c>
      <c r="J159" s="21">
        <v>0</v>
      </c>
      <c r="K159" s="21">
        <v>0</v>
      </c>
      <c r="L159" s="21">
        <v>572800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325060000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140300</v>
      </c>
      <c r="AL159" s="21">
        <v>0</v>
      </c>
      <c r="AM159" s="21">
        <v>0</v>
      </c>
      <c r="AN159" s="21">
        <v>0</v>
      </c>
      <c r="AO159" s="21">
        <v>0</v>
      </c>
      <c r="AP159" s="21">
        <v>657192800</v>
      </c>
      <c r="AQ159" s="21">
        <v>982966000</v>
      </c>
    </row>
    <row r="160" spans="1:43" x14ac:dyDescent="0.25">
      <c r="A160" s="19">
        <v>46265</v>
      </c>
      <c r="B160" s="20" t="s">
        <v>1432</v>
      </c>
      <c r="C160" s="20" t="s">
        <v>1433</v>
      </c>
      <c r="D160" s="21">
        <v>2000</v>
      </c>
      <c r="E160" s="21">
        <v>0</v>
      </c>
      <c r="F160" s="21">
        <v>0</v>
      </c>
      <c r="G160" s="21">
        <v>0</v>
      </c>
      <c r="H160" s="21">
        <v>0</v>
      </c>
      <c r="I160" s="21">
        <v>100</v>
      </c>
      <c r="J160" s="21">
        <v>1180100</v>
      </c>
      <c r="K160" s="21">
        <v>135950000</v>
      </c>
      <c r="L160" s="21">
        <v>41539900</v>
      </c>
      <c r="M160" s="21">
        <v>37</v>
      </c>
      <c r="N160" s="21">
        <v>0</v>
      </c>
      <c r="O160" s="21">
        <v>0</v>
      </c>
      <c r="P160" s="21">
        <v>0</v>
      </c>
      <c r="Q160" s="21">
        <v>0</v>
      </c>
      <c r="R160" s="21">
        <v>163355900</v>
      </c>
      <c r="S160" s="21">
        <v>0</v>
      </c>
      <c r="T160" s="21">
        <v>0</v>
      </c>
      <c r="U160" s="21">
        <v>0</v>
      </c>
      <c r="V160" s="21">
        <v>0</v>
      </c>
      <c r="W160" s="21">
        <v>2142186407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80000000</v>
      </c>
      <c r="AI160" s="21">
        <v>0</v>
      </c>
      <c r="AJ160" s="21">
        <v>441557468</v>
      </c>
      <c r="AK160" s="21">
        <v>61020063</v>
      </c>
      <c r="AL160" s="21">
        <v>0</v>
      </c>
      <c r="AM160" s="21">
        <v>0</v>
      </c>
      <c r="AN160" s="21">
        <v>671179000</v>
      </c>
      <c r="AO160" s="21">
        <v>0</v>
      </c>
      <c r="AP160" s="21">
        <v>65555235</v>
      </c>
      <c r="AQ160" s="21">
        <v>3803526210</v>
      </c>
    </row>
    <row r="161" spans="1:43" x14ac:dyDescent="0.25">
      <c r="A161" s="19">
        <v>46265</v>
      </c>
      <c r="B161" s="20" t="s">
        <v>1440</v>
      </c>
      <c r="C161" s="20" t="s">
        <v>1441</v>
      </c>
      <c r="D161" s="21">
        <v>17300</v>
      </c>
      <c r="E161" s="21">
        <v>0</v>
      </c>
      <c r="F161" s="21">
        <v>127220000</v>
      </c>
      <c r="G161" s="21">
        <v>0</v>
      </c>
      <c r="H161" s="21">
        <v>0</v>
      </c>
      <c r="I161" s="21">
        <v>1518600</v>
      </c>
      <c r="J161" s="21">
        <v>0</v>
      </c>
      <c r="K161" s="21">
        <v>2110000</v>
      </c>
      <c r="L161" s="21">
        <v>610600</v>
      </c>
      <c r="M161" s="21">
        <v>0</v>
      </c>
      <c r="N161" s="21">
        <v>0</v>
      </c>
      <c r="O161" s="21">
        <v>0</v>
      </c>
      <c r="P161" s="21">
        <v>0</v>
      </c>
      <c r="Q161" s="21">
        <v>350000</v>
      </c>
      <c r="R161" s="21">
        <v>414300</v>
      </c>
      <c r="S161" s="21">
        <v>0</v>
      </c>
      <c r="T161" s="21">
        <v>0</v>
      </c>
      <c r="U161" s="21">
        <v>0</v>
      </c>
      <c r="V161" s="21">
        <v>66878600</v>
      </c>
      <c r="W161" s="21">
        <v>141140700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125384340</v>
      </c>
      <c r="AL161" s="21">
        <v>0</v>
      </c>
      <c r="AM161" s="21">
        <v>18557300</v>
      </c>
      <c r="AN161" s="21">
        <v>1240561800</v>
      </c>
      <c r="AO161" s="21">
        <v>100</v>
      </c>
      <c r="AP161" s="21">
        <v>4275236360</v>
      </c>
      <c r="AQ161" s="21">
        <v>6000000000</v>
      </c>
    </row>
    <row r="162" spans="1:43" x14ac:dyDescent="0.25">
      <c r="A162" s="19">
        <v>46265</v>
      </c>
      <c r="B162" s="20" t="s">
        <v>1452</v>
      </c>
      <c r="C162" s="20" t="s">
        <v>1453</v>
      </c>
      <c r="D162" s="21">
        <v>200</v>
      </c>
      <c r="E162" s="21">
        <v>0</v>
      </c>
      <c r="F162" s="21">
        <v>0</v>
      </c>
      <c r="G162" s="21">
        <v>102500000</v>
      </c>
      <c r="H162" s="21">
        <v>752300</v>
      </c>
      <c r="I162" s="21">
        <v>100</v>
      </c>
      <c r="J162" s="21">
        <v>0</v>
      </c>
      <c r="K162" s="21">
        <v>0</v>
      </c>
      <c r="L162" s="21">
        <v>4000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54000000</v>
      </c>
      <c r="S162" s="21">
        <v>0</v>
      </c>
      <c r="T162" s="21">
        <v>0</v>
      </c>
      <c r="U162" s="21">
        <v>0</v>
      </c>
      <c r="V162" s="21">
        <v>0</v>
      </c>
      <c r="W162" s="21">
        <v>205908700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9874400</v>
      </c>
      <c r="AK162" s="21">
        <v>93247900</v>
      </c>
      <c r="AL162" s="21">
        <v>0</v>
      </c>
      <c r="AM162" s="21">
        <v>0</v>
      </c>
      <c r="AN162" s="21">
        <v>0</v>
      </c>
      <c r="AO162" s="21">
        <v>0</v>
      </c>
      <c r="AP162" s="21">
        <v>114962400</v>
      </c>
      <c r="AQ162" s="21">
        <v>581250000</v>
      </c>
    </row>
    <row r="163" spans="1:43" x14ac:dyDescent="0.25">
      <c r="A163" s="19">
        <v>46265</v>
      </c>
      <c r="B163" s="20" t="s">
        <v>1460</v>
      </c>
      <c r="C163" s="20" t="s">
        <v>1461</v>
      </c>
      <c r="D163" s="21">
        <v>540</v>
      </c>
      <c r="E163" s="21">
        <v>0</v>
      </c>
      <c r="F163" s="21">
        <v>64700</v>
      </c>
      <c r="G163" s="21">
        <v>0</v>
      </c>
      <c r="H163" s="21">
        <v>0</v>
      </c>
      <c r="I163" s="21">
        <v>330100</v>
      </c>
      <c r="J163" s="21">
        <v>0</v>
      </c>
      <c r="K163" s="21">
        <v>662000</v>
      </c>
      <c r="L163" s="21">
        <v>0</v>
      </c>
      <c r="M163" s="21">
        <v>60</v>
      </c>
      <c r="N163" s="21">
        <v>0</v>
      </c>
      <c r="O163" s="21">
        <v>0</v>
      </c>
      <c r="P163" s="21">
        <v>0</v>
      </c>
      <c r="Q163" s="21">
        <v>43100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458150398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40652300</v>
      </c>
      <c r="AK163" s="21">
        <v>3532278</v>
      </c>
      <c r="AL163" s="21">
        <v>0</v>
      </c>
      <c r="AM163" s="21">
        <v>0</v>
      </c>
      <c r="AN163" s="21">
        <v>0</v>
      </c>
      <c r="AO163" s="21">
        <v>0</v>
      </c>
      <c r="AP163" s="21">
        <v>896564524</v>
      </c>
      <c r="AQ163" s="21">
        <v>1400000000</v>
      </c>
    </row>
    <row r="164" spans="1:43" x14ac:dyDescent="0.25">
      <c r="A164" s="19">
        <v>46265</v>
      </c>
      <c r="B164" s="20" t="s">
        <v>1479</v>
      </c>
      <c r="C164" s="20" t="s">
        <v>1480</v>
      </c>
      <c r="D164" s="21">
        <v>2420000</v>
      </c>
      <c r="E164" s="21">
        <v>0</v>
      </c>
      <c r="F164" s="21">
        <v>0</v>
      </c>
      <c r="G164" s="21">
        <v>0</v>
      </c>
      <c r="H164" s="21">
        <v>0</v>
      </c>
      <c r="I164" s="21">
        <v>100</v>
      </c>
      <c r="J164" s="21">
        <v>0</v>
      </c>
      <c r="K164" s="21">
        <v>0</v>
      </c>
      <c r="L164" s="21">
        <v>33000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2477128980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171706997</v>
      </c>
      <c r="AL164" s="21">
        <v>0</v>
      </c>
      <c r="AM164" s="21">
        <v>0</v>
      </c>
      <c r="AN164" s="21">
        <v>0</v>
      </c>
      <c r="AO164" s="21">
        <v>0</v>
      </c>
      <c r="AP164" s="21">
        <v>22706285</v>
      </c>
      <c r="AQ164" s="21">
        <v>2673995362</v>
      </c>
    </row>
    <row r="165" spans="1:43" x14ac:dyDescent="0.25">
      <c r="A165" s="19">
        <v>46265</v>
      </c>
      <c r="B165" s="20" t="s">
        <v>1483</v>
      </c>
      <c r="C165" s="20" t="s">
        <v>1484</v>
      </c>
      <c r="D165" s="21">
        <v>89600</v>
      </c>
      <c r="E165" s="21">
        <v>0</v>
      </c>
      <c r="F165" s="21">
        <v>7100000000</v>
      </c>
      <c r="G165" s="21">
        <v>0</v>
      </c>
      <c r="H165" s="21">
        <v>0</v>
      </c>
      <c r="I165" s="21">
        <v>2000</v>
      </c>
      <c r="J165" s="21">
        <v>0</v>
      </c>
      <c r="K165" s="21">
        <v>42500</v>
      </c>
      <c r="L165" s="21">
        <v>488465000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1802861240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488417000</v>
      </c>
      <c r="AL165" s="21">
        <v>0</v>
      </c>
      <c r="AM165" s="21">
        <v>0</v>
      </c>
      <c r="AN165" s="21">
        <v>0</v>
      </c>
      <c r="AO165" s="21">
        <v>0</v>
      </c>
      <c r="AP165" s="21">
        <v>4275900</v>
      </c>
      <c r="AQ165" s="21">
        <v>9884153240</v>
      </c>
    </row>
    <row r="166" spans="1:43" x14ac:dyDescent="0.25">
      <c r="A166" s="19">
        <v>46265</v>
      </c>
      <c r="B166" s="20" t="s">
        <v>1487</v>
      </c>
      <c r="C166" s="20" t="s">
        <v>1488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1">
        <v>100</v>
      </c>
      <c r="J166" s="21">
        <v>0</v>
      </c>
      <c r="K166" s="21">
        <v>6074400</v>
      </c>
      <c r="L166" s="21">
        <v>6626900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10100024</v>
      </c>
      <c r="V166" s="21">
        <v>0</v>
      </c>
      <c r="W166" s="21">
        <v>3268563373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848000</v>
      </c>
      <c r="AK166" s="21">
        <v>18752576</v>
      </c>
      <c r="AL166" s="21">
        <v>0</v>
      </c>
      <c r="AM166" s="21">
        <v>0</v>
      </c>
      <c r="AN166" s="21">
        <v>0</v>
      </c>
      <c r="AO166" s="21">
        <v>0</v>
      </c>
      <c r="AP166" s="21">
        <v>223034627</v>
      </c>
      <c r="AQ166" s="21">
        <v>3534000000</v>
      </c>
    </row>
    <row r="167" spans="1:43" x14ac:dyDescent="0.25">
      <c r="A167" s="19">
        <v>46265</v>
      </c>
      <c r="B167" s="20" t="s">
        <v>1492</v>
      </c>
      <c r="C167" s="20" t="s">
        <v>1493</v>
      </c>
      <c r="D167" s="21">
        <v>71300</v>
      </c>
      <c r="E167" s="21">
        <v>0</v>
      </c>
      <c r="F167" s="21">
        <v>0</v>
      </c>
      <c r="G167" s="21">
        <v>0</v>
      </c>
      <c r="H167" s="21">
        <v>0</v>
      </c>
      <c r="I167" s="21">
        <v>7200</v>
      </c>
      <c r="J167" s="21">
        <v>0</v>
      </c>
      <c r="K167" s="21">
        <v>158100</v>
      </c>
      <c r="L167" s="21">
        <v>900</v>
      </c>
      <c r="M167" s="21">
        <v>0</v>
      </c>
      <c r="N167" s="21">
        <v>0</v>
      </c>
      <c r="O167" s="21">
        <v>0</v>
      </c>
      <c r="P167" s="21">
        <v>100</v>
      </c>
      <c r="Q167" s="21">
        <v>0</v>
      </c>
      <c r="R167" s="21">
        <v>0</v>
      </c>
      <c r="S167" s="21">
        <v>0</v>
      </c>
      <c r="T167" s="21">
        <v>0</v>
      </c>
      <c r="U167" s="21">
        <v>0</v>
      </c>
      <c r="V167" s="21">
        <v>0</v>
      </c>
      <c r="W167" s="21">
        <v>312386968</v>
      </c>
      <c r="X167" s="21">
        <v>0</v>
      </c>
      <c r="Y167" s="21">
        <v>0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1575300</v>
      </c>
      <c r="AL167" s="21">
        <v>0</v>
      </c>
      <c r="AM167" s="21">
        <v>0</v>
      </c>
      <c r="AN167" s="21">
        <v>0</v>
      </c>
      <c r="AO167" s="21">
        <v>0</v>
      </c>
      <c r="AP167" s="21">
        <v>134713938</v>
      </c>
      <c r="AQ167" s="21">
        <v>448913806</v>
      </c>
    </row>
    <row r="168" spans="1:43" x14ac:dyDescent="0.25">
      <c r="A168" s="19">
        <v>46265</v>
      </c>
      <c r="B168" s="20" t="s">
        <v>1499</v>
      </c>
      <c r="C168" s="20" t="s">
        <v>1500</v>
      </c>
      <c r="D168" s="21">
        <v>328885036</v>
      </c>
      <c r="E168" s="21">
        <v>0</v>
      </c>
      <c r="F168" s="21">
        <v>121390</v>
      </c>
      <c r="G168" s="21">
        <v>3788866567</v>
      </c>
      <c r="H168" s="21">
        <v>0</v>
      </c>
      <c r="I168" s="21">
        <v>3346169170</v>
      </c>
      <c r="J168" s="21">
        <v>166489437</v>
      </c>
      <c r="K168" s="21">
        <v>49073863</v>
      </c>
      <c r="L168" s="21">
        <v>224838200</v>
      </c>
      <c r="M168" s="21">
        <v>60580275</v>
      </c>
      <c r="N168" s="21">
        <v>285554200</v>
      </c>
      <c r="O168" s="21">
        <v>4000030</v>
      </c>
      <c r="P168" s="21">
        <v>64463400</v>
      </c>
      <c r="Q168" s="21">
        <v>43200</v>
      </c>
      <c r="R168" s="21">
        <v>0</v>
      </c>
      <c r="S168" s="21">
        <v>0</v>
      </c>
      <c r="T168" s="21">
        <v>0</v>
      </c>
      <c r="U168" s="21">
        <v>0</v>
      </c>
      <c r="V168" s="21">
        <v>65000</v>
      </c>
      <c r="W168" s="21">
        <v>33486961876</v>
      </c>
      <c r="X168" s="21">
        <v>0</v>
      </c>
      <c r="Y168" s="21">
        <v>0</v>
      </c>
      <c r="Z168" s="21">
        <v>0</v>
      </c>
      <c r="AA168" s="21">
        <v>0</v>
      </c>
      <c r="AB168" s="21">
        <v>0</v>
      </c>
      <c r="AC168" s="21">
        <v>0</v>
      </c>
      <c r="AD168" s="21">
        <v>45000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4375993559</v>
      </c>
      <c r="AK168" s="21">
        <v>2363992630</v>
      </c>
      <c r="AL168" s="21">
        <v>3436100</v>
      </c>
      <c r="AM168" s="21">
        <v>0</v>
      </c>
      <c r="AN168" s="21">
        <v>33011291</v>
      </c>
      <c r="AO168" s="21">
        <v>0</v>
      </c>
      <c r="AP168" s="21">
        <v>569483110</v>
      </c>
      <c r="AQ168" s="21">
        <v>49152073334</v>
      </c>
    </row>
    <row r="169" spans="1:43" x14ac:dyDescent="0.25">
      <c r="A169" s="19">
        <v>46265</v>
      </c>
      <c r="B169" s="20" t="s">
        <v>1505</v>
      </c>
      <c r="C169" s="20" t="s">
        <v>1506</v>
      </c>
      <c r="D169" s="21">
        <v>17728702335</v>
      </c>
      <c r="E169" s="21">
        <v>21279400</v>
      </c>
      <c r="F169" s="21">
        <v>167500</v>
      </c>
      <c r="G169" s="21">
        <v>893532</v>
      </c>
      <c r="H169" s="21">
        <v>200000</v>
      </c>
      <c r="I169" s="21">
        <v>1573700</v>
      </c>
      <c r="J169" s="21">
        <v>55864711</v>
      </c>
      <c r="K169" s="21">
        <v>466750</v>
      </c>
      <c r="L169" s="21">
        <v>25103544</v>
      </c>
      <c r="M169" s="21">
        <v>165</v>
      </c>
      <c r="N169" s="21">
        <v>1324900</v>
      </c>
      <c r="O169" s="21">
        <v>270405595</v>
      </c>
      <c r="P169" s="21">
        <v>0</v>
      </c>
      <c r="Q169" s="21">
        <v>204564</v>
      </c>
      <c r="R169" s="21">
        <v>115400</v>
      </c>
      <c r="S169" s="21">
        <v>0</v>
      </c>
      <c r="T169" s="21">
        <v>10000</v>
      </c>
      <c r="U169" s="21">
        <v>0</v>
      </c>
      <c r="V169" s="21">
        <v>2500</v>
      </c>
      <c r="W169" s="21">
        <v>34209383</v>
      </c>
      <c r="X169" s="21">
        <v>3300</v>
      </c>
      <c r="Y169" s="21">
        <v>23520682972</v>
      </c>
      <c r="Z169" s="21">
        <v>534472</v>
      </c>
      <c r="AA169" s="21">
        <v>0</v>
      </c>
      <c r="AB169" s="21">
        <v>0</v>
      </c>
      <c r="AC169" s="21">
        <v>0</v>
      </c>
      <c r="AD169" s="21">
        <v>0</v>
      </c>
      <c r="AE169" s="21">
        <v>740694</v>
      </c>
      <c r="AF169" s="21">
        <v>430000</v>
      </c>
      <c r="AG169" s="21">
        <v>0</v>
      </c>
      <c r="AH169" s="21">
        <v>29200</v>
      </c>
      <c r="AI169" s="21">
        <v>2334100</v>
      </c>
      <c r="AJ169" s="21">
        <v>1615894157</v>
      </c>
      <c r="AK169" s="21">
        <v>1294947</v>
      </c>
      <c r="AL169" s="21">
        <v>942597283</v>
      </c>
      <c r="AM169" s="21">
        <v>9175331</v>
      </c>
      <c r="AN169" s="21">
        <v>222893392</v>
      </c>
      <c r="AO169" s="21">
        <v>158101297</v>
      </c>
      <c r="AP169" s="21">
        <v>1052642514</v>
      </c>
      <c r="AQ169" s="21">
        <v>45667877638</v>
      </c>
    </row>
    <row r="170" spans="1:43" x14ac:dyDescent="0.25">
      <c r="A170" s="19">
        <v>46265</v>
      </c>
      <c r="B170" s="20" t="s">
        <v>1509</v>
      </c>
      <c r="C170" s="20" t="s">
        <v>1510</v>
      </c>
      <c r="D170" s="21">
        <v>723308604</v>
      </c>
      <c r="E170" s="21">
        <v>182355349</v>
      </c>
      <c r="F170" s="21">
        <v>36218115081</v>
      </c>
      <c r="G170" s="21">
        <v>11588084846</v>
      </c>
      <c r="H170" s="21">
        <v>471640775</v>
      </c>
      <c r="I170" s="21">
        <v>432410168</v>
      </c>
      <c r="J170" s="21">
        <v>8691459163</v>
      </c>
      <c r="K170" s="21">
        <v>8095978521</v>
      </c>
      <c r="L170" s="21">
        <v>484062514</v>
      </c>
      <c r="M170" s="21">
        <v>226</v>
      </c>
      <c r="N170" s="21">
        <v>15545200</v>
      </c>
      <c r="O170" s="21">
        <v>818952985</v>
      </c>
      <c r="P170" s="21">
        <v>2243202022</v>
      </c>
      <c r="Q170" s="21">
        <v>32577631</v>
      </c>
      <c r="R170" s="21">
        <v>268785095</v>
      </c>
      <c r="S170" s="21">
        <v>0</v>
      </c>
      <c r="T170" s="21">
        <v>30000</v>
      </c>
      <c r="U170" s="21">
        <v>2600000032</v>
      </c>
      <c r="V170" s="21">
        <v>0</v>
      </c>
      <c r="W170" s="21">
        <v>17198623292</v>
      </c>
      <c r="X170" s="21">
        <v>48000</v>
      </c>
      <c r="Y170" s="21">
        <v>18199563</v>
      </c>
      <c r="Z170" s="21">
        <v>884407100</v>
      </c>
      <c r="AA170" s="21">
        <v>131027000</v>
      </c>
      <c r="AB170" s="21">
        <v>0</v>
      </c>
      <c r="AC170" s="21">
        <v>3100000</v>
      </c>
      <c r="AD170" s="21">
        <v>0</v>
      </c>
      <c r="AE170" s="21">
        <v>5707100</v>
      </c>
      <c r="AF170" s="21">
        <v>1048800</v>
      </c>
      <c r="AG170" s="21">
        <v>0</v>
      </c>
      <c r="AH170" s="21">
        <v>15366400</v>
      </c>
      <c r="AI170" s="21">
        <v>57418900</v>
      </c>
      <c r="AJ170" s="21">
        <v>4640815722</v>
      </c>
      <c r="AK170" s="21">
        <v>23371031997</v>
      </c>
      <c r="AL170" s="21">
        <v>2317429581</v>
      </c>
      <c r="AM170" s="21">
        <v>1391900</v>
      </c>
      <c r="AN170" s="21">
        <v>2978534209</v>
      </c>
      <c r="AO170" s="21">
        <v>29857655</v>
      </c>
      <c r="AP170" s="21">
        <v>17263524807</v>
      </c>
      <c r="AQ170" s="21">
        <v>141784040238</v>
      </c>
    </row>
    <row r="171" spans="1:43" x14ac:dyDescent="0.25">
      <c r="A171" s="19">
        <v>46265</v>
      </c>
      <c r="B171" s="20" t="s">
        <v>1520</v>
      </c>
      <c r="C171" s="20" t="s">
        <v>1521</v>
      </c>
      <c r="D171" s="21">
        <v>115000</v>
      </c>
      <c r="E171" s="21">
        <v>0</v>
      </c>
      <c r="F171" s="21">
        <v>0</v>
      </c>
      <c r="G171" s="21">
        <v>0</v>
      </c>
      <c r="H171" s="21">
        <v>0</v>
      </c>
      <c r="I171" s="21">
        <v>6886503</v>
      </c>
      <c r="J171" s="21">
        <v>0</v>
      </c>
      <c r="K171" s="21">
        <v>65100</v>
      </c>
      <c r="L171" s="21">
        <v>30100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631092865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22383000</v>
      </c>
      <c r="AI171" s="21">
        <v>0</v>
      </c>
      <c r="AJ171" s="21">
        <v>102414000</v>
      </c>
      <c r="AK171" s="21">
        <v>2768222</v>
      </c>
      <c r="AL171" s="21">
        <v>0</v>
      </c>
      <c r="AM171" s="21">
        <v>0</v>
      </c>
      <c r="AN171" s="21">
        <v>0</v>
      </c>
      <c r="AO171" s="21">
        <v>0</v>
      </c>
      <c r="AP171" s="21">
        <v>205669610</v>
      </c>
      <c r="AQ171" s="21">
        <v>971424400</v>
      </c>
    </row>
    <row r="172" spans="1:43" x14ac:dyDescent="0.25">
      <c r="A172" s="19">
        <v>46265</v>
      </c>
      <c r="B172" s="20" t="s">
        <v>1536</v>
      </c>
      <c r="C172" s="20" t="s">
        <v>1537</v>
      </c>
      <c r="D172" s="21">
        <v>5984286269</v>
      </c>
      <c r="E172" s="21">
        <v>46336100</v>
      </c>
      <c r="F172" s="21">
        <v>23763558</v>
      </c>
      <c r="G172" s="21">
        <v>551141195</v>
      </c>
      <c r="H172" s="21">
        <v>0</v>
      </c>
      <c r="I172" s="21">
        <v>7204981124</v>
      </c>
      <c r="J172" s="21">
        <v>1050619856</v>
      </c>
      <c r="K172" s="21">
        <v>25237294</v>
      </c>
      <c r="L172" s="21">
        <v>48271609</v>
      </c>
      <c r="M172" s="21">
        <v>52419229</v>
      </c>
      <c r="N172" s="21">
        <v>324567</v>
      </c>
      <c r="O172" s="21">
        <v>112751923</v>
      </c>
      <c r="P172" s="21">
        <v>54196519</v>
      </c>
      <c r="Q172" s="21">
        <v>1396743</v>
      </c>
      <c r="R172" s="21">
        <v>3823128</v>
      </c>
      <c r="S172" s="21">
        <v>40</v>
      </c>
      <c r="T172" s="21">
        <v>0</v>
      </c>
      <c r="U172" s="21">
        <v>0</v>
      </c>
      <c r="V172" s="21">
        <v>138294</v>
      </c>
      <c r="W172" s="21">
        <v>3399061928</v>
      </c>
      <c r="X172" s="21">
        <v>189600</v>
      </c>
      <c r="Y172" s="21">
        <v>23840845</v>
      </c>
      <c r="Z172" s="21">
        <v>373000094</v>
      </c>
      <c r="AA172" s="21">
        <v>4696050</v>
      </c>
      <c r="AB172" s="21">
        <v>0</v>
      </c>
      <c r="AC172" s="21">
        <v>450000</v>
      </c>
      <c r="AD172" s="21">
        <v>70000</v>
      </c>
      <c r="AE172" s="21">
        <v>67428</v>
      </c>
      <c r="AF172" s="21">
        <v>493508</v>
      </c>
      <c r="AG172" s="21">
        <v>0</v>
      </c>
      <c r="AH172" s="21">
        <v>1520074</v>
      </c>
      <c r="AI172" s="21">
        <v>17000</v>
      </c>
      <c r="AJ172" s="21">
        <v>1795421687</v>
      </c>
      <c r="AK172" s="21">
        <v>2424135427</v>
      </c>
      <c r="AL172" s="21">
        <v>797096894</v>
      </c>
      <c r="AM172" s="21">
        <v>553525</v>
      </c>
      <c r="AN172" s="21">
        <v>198206022</v>
      </c>
      <c r="AO172" s="21">
        <v>5989920</v>
      </c>
      <c r="AP172" s="21">
        <v>20355883251</v>
      </c>
      <c r="AQ172" s="21">
        <v>44540380701</v>
      </c>
    </row>
    <row r="173" spans="1:43" x14ac:dyDescent="0.25">
      <c r="A173" s="19">
        <v>46265</v>
      </c>
      <c r="B173" s="20" t="s">
        <v>1540</v>
      </c>
      <c r="C173" s="20" t="s">
        <v>1541</v>
      </c>
      <c r="D173" s="21">
        <v>4379200</v>
      </c>
      <c r="E173" s="21">
        <v>0</v>
      </c>
      <c r="F173" s="21">
        <v>0</v>
      </c>
      <c r="G173" s="21">
        <v>0</v>
      </c>
      <c r="H173" s="21">
        <v>0</v>
      </c>
      <c r="I173" s="21">
        <v>10000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71001808</v>
      </c>
      <c r="X173" s="21">
        <v>10000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737100</v>
      </c>
      <c r="AL173" s="21">
        <v>0</v>
      </c>
      <c r="AM173" s="21">
        <v>0</v>
      </c>
      <c r="AN173" s="21">
        <v>0</v>
      </c>
      <c r="AO173" s="21">
        <v>0</v>
      </c>
      <c r="AP173" s="21">
        <v>918464928</v>
      </c>
      <c r="AQ173" s="21">
        <v>994603036</v>
      </c>
    </row>
    <row r="174" spans="1:43" x14ac:dyDescent="0.25">
      <c r="A174" s="19">
        <v>46265</v>
      </c>
      <c r="B174" s="20" t="s">
        <v>1549</v>
      </c>
      <c r="C174" s="20" t="s">
        <v>1550</v>
      </c>
      <c r="D174" s="21">
        <v>9003000</v>
      </c>
      <c r="E174" s="21">
        <v>0</v>
      </c>
      <c r="F174" s="21">
        <v>1029597258</v>
      </c>
      <c r="G174" s="21">
        <v>0</v>
      </c>
      <c r="H174" s="21">
        <v>1312116139</v>
      </c>
      <c r="I174" s="21">
        <v>100</v>
      </c>
      <c r="J174" s="21">
        <v>0</v>
      </c>
      <c r="K174" s="21">
        <v>0</v>
      </c>
      <c r="L174" s="21">
        <v>162100</v>
      </c>
      <c r="M174" s="21">
        <v>0</v>
      </c>
      <c r="N174" s="21">
        <v>0</v>
      </c>
      <c r="O174" s="21">
        <v>0</v>
      </c>
      <c r="P174" s="21">
        <v>7878000</v>
      </c>
      <c r="Q174" s="21">
        <v>0</v>
      </c>
      <c r="R174" s="21">
        <v>1002500</v>
      </c>
      <c r="S174" s="21">
        <v>0</v>
      </c>
      <c r="T174" s="21">
        <v>0</v>
      </c>
      <c r="U174" s="21">
        <v>21383700</v>
      </c>
      <c r="V174" s="21">
        <v>0</v>
      </c>
      <c r="W174" s="21">
        <v>360403800</v>
      </c>
      <c r="X174" s="21">
        <v>0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15027398</v>
      </c>
      <c r="AL174" s="21">
        <v>0</v>
      </c>
      <c r="AM174" s="21">
        <v>0</v>
      </c>
      <c r="AN174" s="21">
        <v>0</v>
      </c>
      <c r="AO174" s="21">
        <v>150</v>
      </c>
      <c r="AP174" s="21">
        <v>2335308230</v>
      </c>
      <c r="AQ174" s="21">
        <v>5091882375</v>
      </c>
    </row>
    <row r="175" spans="1:43" x14ac:dyDescent="0.25">
      <c r="A175" s="19">
        <v>46265</v>
      </c>
      <c r="B175" s="20" t="s">
        <v>1556</v>
      </c>
      <c r="C175" s="20" t="s">
        <v>1557</v>
      </c>
      <c r="D175" s="21">
        <v>116779132</v>
      </c>
      <c r="E175" s="21">
        <v>7292800</v>
      </c>
      <c r="F175" s="21">
        <v>53346500</v>
      </c>
      <c r="G175" s="21">
        <v>5757400</v>
      </c>
      <c r="H175" s="21">
        <v>3673000</v>
      </c>
      <c r="I175" s="21">
        <v>10834600</v>
      </c>
      <c r="J175" s="21">
        <v>60827512</v>
      </c>
      <c r="K175" s="21">
        <v>3867265</v>
      </c>
      <c r="L175" s="21">
        <v>6904300</v>
      </c>
      <c r="M175" s="21">
        <v>206937</v>
      </c>
      <c r="N175" s="21">
        <v>0</v>
      </c>
      <c r="O175" s="21">
        <v>225997092</v>
      </c>
      <c r="P175" s="21">
        <v>80379</v>
      </c>
      <c r="Q175" s="21">
        <v>534500</v>
      </c>
      <c r="R175" s="21">
        <v>8169800</v>
      </c>
      <c r="S175" s="21">
        <v>0</v>
      </c>
      <c r="T175" s="21">
        <v>0</v>
      </c>
      <c r="U175" s="21">
        <v>0</v>
      </c>
      <c r="V175" s="21">
        <v>0</v>
      </c>
      <c r="W175" s="21">
        <v>4548547797</v>
      </c>
      <c r="X175" s="21">
        <v>0</v>
      </c>
      <c r="Y175" s="21">
        <v>318917710</v>
      </c>
      <c r="Z175" s="21">
        <v>268000</v>
      </c>
      <c r="AA175" s="21">
        <v>0</v>
      </c>
      <c r="AB175" s="21">
        <v>0</v>
      </c>
      <c r="AC175" s="21">
        <v>0</v>
      </c>
      <c r="AD175" s="21">
        <v>75000</v>
      </c>
      <c r="AE175" s="21">
        <v>0</v>
      </c>
      <c r="AF175" s="21">
        <v>0</v>
      </c>
      <c r="AG175" s="21">
        <v>0</v>
      </c>
      <c r="AH175" s="21">
        <v>3101</v>
      </c>
      <c r="AI175" s="21">
        <v>0</v>
      </c>
      <c r="AJ175" s="21">
        <v>417113028</v>
      </c>
      <c r="AK175" s="21">
        <v>92242599</v>
      </c>
      <c r="AL175" s="21">
        <v>163987379</v>
      </c>
      <c r="AM175" s="21">
        <v>3748600</v>
      </c>
      <c r="AN175" s="21">
        <v>866833702</v>
      </c>
      <c r="AO175" s="21">
        <v>19113300</v>
      </c>
      <c r="AP175" s="21">
        <v>1709085069</v>
      </c>
      <c r="AQ175" s="21">
        <v>8644206502</v>
      </c>
    </row>
    <row r="176" spans="1:43" x14ac:dyDescent="0.25">
      <c r="A176" s="19">
        <v>46265</v>
      </c>
      <c r="B176" s="20" t="s">
        <v>1563</v>
      </c>
      <c r="C176" s="20" t="s">
        <v>1564</v>
      </c>
      <c r="D176" s="21">
        <v>1497050</v>
      </c>
      <c r="E176" s="21">
        <v>0</v>
      </c>
      <c r="F176" s="21">
        <v>2495621</v>
      </c>
      <c r="G176" s="21">
        <v>0</v>
      </c>
      <c r="H176" s="21">
        <v>545590174</v>
      </c>
      <c r="I176" s="21">
        <v>711428479</v>
      </c>
      <c r="J176" s="21">
        <v>0</v>
      </c>
      <c r="K176" s="21">
        <v>48725</v>
      </c>
      <c r="L176" s="21">
        <v>1391474526</v>
      </c>
      <c r="M176" s="21">
        <v>0</v>
      </c>
      <c r="N176" s="21">
        <v>0</v>
      </c>
      <c r="O176" s="21">
        <v>0</v>
      </c>
      <c r="P176" s="21">
        <v>368293630</v>
      </c>
      <c r="Q176" s="21">
        <v>0</v>
      </c>
      <c r="R176" s="21">
        <v>0</v>
      </c>
      <c r="S176" s="21">
        <v>0</v>
      </c>
      <c r="T176" s="21">
        <v>704894412</v>
      </c>
      <c r="U176" s="21">
        <v>0</v>
      </c>
      <c r="V176" s="21">
        <v>0</v>
      </c>
      <c r="W176" s="21">
        <v>14852331790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16015500</v>
      </c>
      <c r="AK176" s="21">
        <v>653761425</v>
      </c>
      <c r="AL176" s="21">
        <v>0</v>
      </c>
      <c r="AM176" s="21">
        <v>0</v>
      </c>
      <c r="AN176" s="21">
        <v>21737700</v>
      </c>
      <c r="AO176" s="21">
        <v>0</v>
      </c>
      <c r="AP176" s="21">
        <v>111447221</v>
      </c>
      <c r="AQ176" s="21">
        <v>19381016253</v>
      </c>
    </row>
    <row r="177" spans="1:43" x14ac:dyDescent="0.25">
      <c r="A177" s="19">
        <v>46265</v>
      </c>
      <c r="B177" s="20" t="s">
        <v>1578</v>
      </c>
      <c r="C177" s="20" t="s">
        <v>1579</v>
      </c>
      <c r="D177" s="21">
        <v>27202500</v>
      </c>
      <c r="E177" s="21">
        <v>0</v>
      </c>
      <c r="F177" s="21">
        <v>725296565</v>
      </c>
      <c r="G177" s="21">
        <v>0</v>
      </c>
      <c r="H177" s="21">
        <v>0</v>
      </c>
      <c r="I177" s="21">
        <v>276200</v>
      </c>
      <c r="J177" s="21">
        <v>0</v>
      </c>
      <c r="K177" s="21">
        <v>0</v>
      </c>
      <c r="L177" s="21">
        <v>47531535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74778400</v>
      </c>
      <c r="S177" s="21">
        <v>0</v>
      </c>
      <c r="T177" s="21">
        <v>0</v>
      </c>
      <c r="U177" s="21">
        <v>0</v>
      </c>
      <c r="V177" s="21">
        <v>0</v>
      </c>
      <c r="W177" s="21">
        <v>141641200</v>
      </c>
      <c r="X177" s="21">
        <v>0</v>
      </c>
      <c r="Y177" s="21">
        <v>0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43171500</v>
      </c>
      <c r="AL177" s="21">
        <v>0</v>
      </c>
      <c r="AM177" s="21">
        <v>0</v>
      </c>
      <c r="AN177" s="21">
        <v>464500</v>
      </c>
      <c r="AO177" s="21">
        <v>0</v>
      </c>
      <c r="AP177" s="21">
        <v>789862600</v>
      </c>
      <c r="AQ177" s="21">
        <v>1850225000</v>
      </c>
    </row>
    <row r="178" spans="1:43" x14ac:dyDescent="0.25">
      <c r="A178" s="19">
        <v>46265</v>
      </c>
      <c r="B178" s="20" t="s">
        <v>1589</v>
      </c>
      <c r="C178" s="20" t="s">
        <v>1590</v>
      </c>
      <c r="D178" s="21">
        <v>20889593</v>
      </c>
      <c r="E178" s="21">
        <v>508078</v>
      </c>
      <c r="F178" s="21">
        <v>680374500</v>
      </c>
      <c r="G178" s="21">
        <v>0</v>
      </c>
      <c r="H178" s="21">
        <v>0</v>
      </c>
      <c r="I178" s="21">
        <v>15900125</v>
      </c>
      <c r="J178" s="21">
        <v>0</v>
      </c>
      <c r="K178" s="21">
        <v>12600</v>
      </c>
      <c r="L178" s="21">
        <v>3897000</v>
      </c>
      <c r="M178" s="21">
        <v>167</v>
      </c>
      <c r="N178" s="21">
        <v>0</v>
      </c>
      <c r="O178" s="21">
        <v>0</v>
      </c>
      <c r="P178" s="21">
        <v>1050300</v>
      </c>
      <c r="Q178" s="21">
        <v>5243000</v>
      </c>
      <c r="R178" s="21">
        <v>0</v>
      </c>
      <c r="S178" s="21">
        <v>0</v>
      </c>
      <c r="T178" s="21">
        <v>0</v>
      </c>
      <c r="U178" s="21">
        <v>0</v>
      </c>
      <c r="V178" s="21">
        <v>300</v>
      </c>
      <c r="W178" s="21">
        <v>386335900</v>
      </c>
      <c r="X178" s="21">
        <v>0</v>
      </c>
      <c r="Y178" s="21">
        <v>0</v>
      </c>
      <c r="Z178" s="21">
        <v>383200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171700</v>
      </c>
      <c r="AI178" s="21">
        <v>0</v>
      </c>
      <c r="AJ178" s="21">
        <v>2935283</v>
      </c>
      <c r="AK178" s="21">
        <v>198389</v>
      </c>
      <c r="AL178" s="21">
        <v>4054665</v>
      </c>
      <c r="AM178" s="21">
        <v>0</v>
      </c>
      <c r="AN178" s="21">
        <v>0</v>
      </c>
      <c r="AO178" s="21">
        <v>0</v>
      </c>
      <c r="AP178" s="21">
        <v>186264526</v>
      </c>
      <c r="AQ178" s="21">
        <v>1308219326</v>
      </c>
    </row>
    <row r="179" spans="1:43" x14ac:dyDescent="0.25">
      <c r="A179" s="19">
        <v>46265</v>
      </c>
      <c r="B179" s="20" t="s">
        <v>1595</v>
      </c>
      <c r="C179" s="20" t="s">
        <v>1596</v>
      </c>
      <c r="D179" s="21">
        <v>0</v>
      </c>
      <c r="E179" s="21">
        <v>152000</v>
      </c>
      <c r="F179" s="21">
        <v>0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131063491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2000</v>
      </c>
      <c r="AL179" s="21">
        <v>0</v>
      </c>
      <c r="AM179" s="21">
        <v>0</v>
      </c>
      <c r="AN179" s="21">
        <v>0</v>
      </c>
      <c r="AO179" s="21">
        <v>0</v>
      </c>
      <c r="AP179" s="21">
        <v>149186854</v>
      </c>
      <c r="AQ179" s="21">
        <v>280404345</v>
      </c>
    </row>
    <row r="180" spans="1:43" x14ac:dyDescent="0.25">
      <c r="A180" s="19">
        <v>46265</v>
      </c>
      <c r="B180" s="20" t="s">
        <v>1600</v>
      </c>
      <c r="C180" s="20" t="s">
        <v>1601</v>
      </c>
      <c r="D180" s="21">
        <v>474400</v>
      </c>
      <c r="E180" s="21">
        <v>0</v>
      </c>
      <c r="F180" s="21">
        <v>0</v>
      </c>
      <c r="G180" s="21">
        <v>1605404888</v>
      </c>
      <c r="H180" s="21">
        <v>0</v>
      </c>
      <c r="I180" s="21">
        <v>451776100</v>
      </c>
      <c r="J180" s="21">
        <v>432393000</v>
      </c>
      <c r="K180" s="21">
        <v>120853615</v>
      </c>
      <c r="L180" s="21">
        <v>4922986</v>
      </c>
      <c r="M180" s="21">
        <v>21648706</v>
      </c>
      <c r="N180" s="21">
        <v>0</v>
      </c>
      <c r="O180" s="21">
        <v>0</v>
      </c>
      <c r="P180" s="21">
        <v>0</v>
      </c>
      <c r="Q180" s="21">
        <v>2181030</v>
      </c>
      <c r="R180" s="21">
        <v>18154561</v>
      </c>
      <c r="S180" s="21">
        <v>2256484</v>
      </c>
      <c r="T180" s="21">
        <v>0</v>
      </c>
      <c r="U180" s="21">
        <v>0</v>
      </c>
      <c r="V180" s="21">
        <v>0</v>
      </c>
      <c r="W180" s="21">
        <v>19664423707</v>
      </c>
      <c r="X180" s="21">
        <v>0</v>
      </c>
      <c r="Y180" s="21">
        <v>4557527258</v>
      </c>
      <c r="Z180" s="21">
        <v>0</v>
      </c>
      <c r="AA180" s="21">
        <v>0</v>
      </c>
      <c r="AB180" s="21">
        <v>0</v>
      </c>
      <c r="AC180" s="21">
        <v>0</v>
      </c>
      <c r="AD180" s="21">
        <v>0</v>
      </c>
      <c r="AE180" s="21">
        <v>42</v>
      </c>
      <c r="AF180" s="21">
        <v>0</v>
      </c>
      <c r="AG180" s="21">
        <v>0</v>
      </c>
      <c r="AH180" s="21">
        <v>0</v>
      </c>
      <c r="AI180" s="21">
        <v>78</v>
      </c>
      <c r="AJ180" s="21">
        <v>5269181709</v>
      </c>
      <c r="AK180" s="21">
        <v>380572588</v>
      </c>
      <c r="AL180" s="21">
        <v>9837907</v>
      </c>
      <c r="AM180" s="21">
        <v>0</v>
      </c>
      <c r="AN180" s="21">
        <v>2500908</v>
      </c>
      <c r="AO180" s="21">
        <v>3975303</v>
      </c>
      <c r="AP180" s="21">
        <v>13454423106</v>
      </c>
      <c r="AQ180" s="21">
        <v>46002508376</v>
      </c>
    </row>
    <row r="181" spans="1:43" x14ac:dyDescent="0.25">
      <c r="A181" s="19">
        <v>46265</v>
      </c>
      <c r="B181" s="20" t="s">
        <v>1606</v>
      </c>
      <c r="C181" s="20" t="s">
        <v>1607</v>
      </c>
      <c r="D181" s="21">
        <v>1618800300</v>
      </c>
      <c r="E181" s="21">
        <v>1252831231</v>
      </c>
      <c r="F181" s="21">
        <v>321927716</v>
      </c>
      <c r="G181" s="21">
        <v>238009500</v>
      </c>
      <c r="H181" s="21">
        <v>3145050000</v>
      </c>
      <c r="I181" s="21">
        <v>390649909</v>
      </c>
      <c r="J181" s="21">
        <v>18000000</v>
      </c>
      <c r="K181" s="21">
        <v>151327935</v>
      </c>
      <c r="L181" s="21">
        <v>296636901</v>
      </c>
      <c r="M181" s="21">
        <v>935</v>
      </c>
      <c r="N181" s="21">
        <v>0</v>
      </c>
      <c r="O181" s="21">
        <v>0</v>
      </c>
      <c r="P181" s="21">
        <v>13004109</v>
      </c>
      <c r="Q181" s="21">
        <v>482802</v>
      </c>
      <c r="R181" s="21">
        <v>136901000</v>
      </c>
      <c r="S181" s="21">
        <v>0</v>
      </c>
      <c r="T181" s="21">
        <v>0</v>
      </c>
      <c r="U181" s="21">
        <v>6189313980</v>
      </c>
      <c r="V181" s="21">
        <v>14486047</v>
      </c>
      <c r="W181" s="21">
        <v>20378693464</v>
      </c>
      <c r="X181" s="21">
        <v>0</v>
      </c>
      <c r="Y181" s="21">
        <v>38141077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16460000</v>
      </c>
      <c r="AF181" s="21">
        <v>0</v>
      </c>
      <c r="AG181" s="21">
        <v>0</v>
      </c>
      <c r="AH181" s="21">
        <v>395556850</v>
      </c>
      <c r="AI181" s="21">
        <v>0</v>
      </c>
      <c r="AJ181" s="21">
        <v>1517533213</v>
      </c>
      <c r="AK181" s="21">
        <v>1455885144</v>
      </c>
      <c r="AL181" s="21">
        <v>98023749</v>
      </c>
      <c r="AM181" s="21">
        <v>24979489</v>
      </c>
      <c r="AN181" s="21">
        <v>1280455525</v>
      </c>
      <c r="AO181" s="21">
        <v>43</v>
      </c>
      <c r="AP181" s="21">
        <v>5351406608</v>
      </c>
      <c r="AQ181" s="21">
        <v>44344557527</v>
      </c>
    </row>
    <row r="182" spans="1:43" x14ac:dyDescent="0.25">
      <c r="A182" s="19">
        <v>46265</v>
      </c>
      <c r="B182" s="20" t="s">
        <v>1620</v>
      </c>
      <c r="C182" s="20" t="s">
        <v>1621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100</v>
      </c>
      <c r="J182" s="21">
        <v>0</v>
      </c>
      <c r="K182" s="21">
        <v>0</v>
      </c>
      <c r="L182" s="21">
        <v>12009200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>
        <v>140000</v>
      </c>
      <c r="X182" s="21">
        <v>0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40000</v>
      </c>
      <c r="AL182" s="21">
        <v>0</v>
      </c>
      <c r="AM182" s="21">
        <v>0</v>
      </c>
      <c r="AN182" s="21">
        <v>0</v>
      </c>
      <c r="AO182" s="21">
        <v>0</v>
      </c>
      <c r="AP182" s="21">
        <v>98310700</v>
      </c>
      <c r="AQ182" s="21">
        <v>110500000</v>
      </c>
    </row>
    <row r="183" spans="1:43" x14ac:dyDescent="0.25">
      <c r="A183" s="19">
        <v>46265</v>
      </c>
      <c r="B183" s="20" t="s">
        <v>1633</v>
      </c>
      <c r="C183" s="20" t="s">
        <v>1634</v>
      </c>
      <c r="D183" s="21">
        <v>10095800404</v>
      </c>
      <c r="E183" s="21">
        <v>0</v>
      </c>
      <c r="F183" s="21">
        <v>1177500</v>
      </c>
      <c r="G183" s="21">
        <v>0</v>
      </c>
      <c r="H183" s="21">
        <v>0</v>
      </c>
      <c r="I183" s="21">
        <v>100</v>
      </c>
      <c r="J183" s="21">
        <v>0</v>
      </c>
      <c r="K183" s="21">
        <v>200003000</v>
      </c>
      <c r="L183" s="21">
        <v>200005600</v>
      </c>
      <c r="M183" s="21">
        <v>47</v>
      </c>
      <c r="N183" s="21">
        <v>0</v>
      </c>
      <c r="O183" s="21">
        <v>0</v>
      </c>
      <c r="P183" s="21">
        <v>7500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1178964</v>
      </c>
      <c r="X183" s="21">
        <v>0</v>
      </c>
      <c r="Y183" s="21">
        <v>0</v>
      </c>
      <c r="Z183" s="21">
        <v>0</v>
      </c>
      <c r="AA183" s="21">
        <v>0</v>
      </c>
      <c r="AB183" s="21">
        <v>0</v>
      </c>
      <c r="AC183" s="21">
        <v>0</v>
      </c>
      <c r="AD183" s="21">
        <v>0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96618</v>
      </c>
      <c r="AL183" s="21">
        <v>117500</v>
      </c>
      <c r="AM183" s="21">
        <v>0</v>
      </c>
      <c r="AN183" s="21">
        <v>0</v>
      </c>
      <c r="AO183" s="21">
        <v>12600</v>
      </c>
      <c r="AP183" s="21">
        <v>25796720</v>
      </c>
      <c r="AQ183" s="21">
        <v>10524196553</v>
      </c>
    </row>
    <row r="184" spans="1:43" x14ac:dyDescent="0.25">
      <c r="A184" s="19">
        <v>46265</v>
      </c>
      <c r="B184" s="20" t="s">
        <v>1637</v>
      </c>
      <c r="C184" s="20" t="s">
        <v>1638</v>
      </c>
      <c r="D184" s="21">
        <v>5410584440</v>
      </c>
      <c r="E184" s="21">
        <v>797900</v>
      </c>
      <c r="F184" s="21">
        <v>0</v>
      </c>
      <c r="G184" s="21">
        <v>6449100</v>
      </c>
      <c r="H184" s="21">
        <v>63000</v>
      </c>
      <c r="I184" s="21">
        <v>6909100</v>
      </c>
      <c r="J184" s="21">
        <v>19765909</v>
      </c>
      <c r="K184" s="21">
        <v>323197</v>
      </c>
      <c r="L184" s="21">
        <v>75970613</v>
      </c>
      <c r="M184" s="21">
        <v>93</v>
      </c>
      <c r="N184" s="21">
        <v>169594227</v>
      </c>
      <c r="O184" s="21">
        <v>206815300</v>
      </c>
      <c r="P184" s="21">
        <v>37039</v>
      </c>
      <c r="Q184" s="21">
        <v>176300</v>
      </c>
      <c r="R184" s="21">
        <v>3321000</v>
      </c>
      <c r="S184" s="21">
        <v>0</v>
      </c>
      <c r="T184" s="21">
        <v>0</v>
      </c>
      <c r="U184" s="21">
        <v>0</v>
      </c>
      <c r="V184" s="21">
        <v>18500</v>
      </c>
      <c r="W184" s="21">
        <v>9801700</v>
      </c>
      <c r="X184" s="21">
        <v>1000</v>
      </c>
      <c r="Y184" s="21">
        <v>18984200</v>
      </c>
      <c r="Z184" s="21">
        <v>0</v>
      </c>
      <c r="AA184" s="21">
        <v>0</v>
      </c>
      <c r="AB184" s="21">
        <v>0</v>
      </c>
      <c r="AC184" s="21">
        <v>0</v>
      </c>
      <c r="AD184" s="21">
        <v>805000</v>
      </c>
      <c r="AE184" s="21">
        <v>0</v>
      </c>
      <c r="AF184" s="21">
        <v>0</v>
      </c>
      <c r="AG184" s="21">
        <v>0</v>
      </c>
      <c r="AH184" s="21">
        <v>3206493</v>
      </c>
      <c r="AI184" s="21">
        <v>0</v>
      </c>
      <c r="AJ184" s="21">
        <v>582668399</v>
      </c>
      <c r="AK184" s="21">
        <v>7483364</v>
      </c>
      <c r="AL184" s="21">
        <v>95148543</v>
      </c>
      <c r="AM184" s="21">
        <v>723300</v>
      </c>
      <c r="AN184" s="21">
        <v>57835700</v>
      </c>
      <c r="AO184" s="21">
        <v>15700</v>
      </c>
      <c r="AP184" s="21">
        <v>949163883</v>
      </c>
      <c r="AQ184" s="21">
        <v>7626663000</v>
      </c>
    </row>
    <row r="185" spans="1:43" x14ac:dyDescent="0.25">
      <c r="A185" s="19">
        <v>46265</v>
      </c>
      <c r="B185" s="20" t="s">
        <v>1640</v>
      </c>
      <c r="C185" s="20" t="s">
        <v>1641</v>
      </c>
      <c r="D185" s="21">
        <v>0</v>
      </c>
      <c r="E185" s="21">
        <v>0</v>
      </c>
      <c r="F185" s="21">
        <v>0</v>
      </c>
      <c r="G185" s="21">
        <v>0</v>
      </c>
      <c r="H185" s="21">
        <v>0</v>
      </c>
      <c r="I185" s="21">
        <v>200</v>
      </c>
      <c r="J185" s="21">
        <v>0</v>
      </c>
      <c r="K185" s="21">
        <v>0</v>
      </c>
      <c r="L185" s="21">
        <v>180900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111753000</v>
      </c>
      <c r="X185" s="21">
        <v>0</v>
      </c>
      <c r="Y185" s="21">
        <v>0</v>
      </c>
      <c r="Z185" s="21">
        <v>0</v>
      </c>
      <c r="AA185" s="21">
        <v>0</v>
      </c>
      <c r="AB185" s="21">
        <v>0</v>
      </c>
      <c r="AC185" s="21">
        <v>0</v>
      </c>
      <c r="AD185" s="21">
        <v>0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0</v>
      </c>
      <c r="AN185" s="21">
        <v>0</v>
      </c>
      <c r="AO185" s="21">
        <v>0</v>
      </c>
      <c r="AP185" s="21">
        <v>288065900</v>
      </c>
      <c r="AQ185" s="21">
        <v>400000000</v>
      </c>
    </row>
    <row r="186" spans="1:43" x14ac:dyDescent="0.25">
      <c r="A186" s="19">
        <v>46265</v>
      </c>
      <c r="B186" s="20" t="s">
        <v>1654</v>
      </c>
      <c r="C186" s="20" t="s">
        <v>1655</v>
      </c>
      <c r="D186" s="21">
        <v>3623180</v>
      </c>
      <c r="E186" s="21">
        <v>0</v>
      </c>
      <c r="F186" s="21">
        <v>0</v>
      </c>
      <c r="G186" s="21">
        <v>216257166</v>
      </c>
      <c r="H186" s="21">
        <v>0</v>
      </c>
      <c r="I186" s="21">
        <v>1700</v>
      </c>
      <c r="J186" s="21">
        <v>0</v>
      </c>
      <c r="K186" s="21">
        <v>187381466</v>
      </c>
      <c r="L186" s="21">
        <v>8900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0</v>
      </c>
      <c r="T186" s="21">
        <v>0</v>
      </c>
      <c r="U186" s="21">
        <v>0</v>
      </c>
      <c r="V186" s="21">
        <v>10000</v>
      </c>
      <c r="W186" s="21">
        <v>3132339330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2029200</v>
      </c>
      <c r="AK186" s="21">
        <v>774638732</v>
      </c>
      <c r="AL186" s="21">
        <v>0</v>
      </c>
      <c r="AM186" s="21">
        <v>2082500</v>
      </c>
      <c r="AN186" s="21">
        <v>0</v>
      </c>
      <c r="AO186" s="21">
        <v>52200</v>
      </c>
      <c r="AP186" s="21">
        <v>180257113</v>
      </c>
      <c r="AQ186" s="21">
        <v>4498681487</v>
      </c>
    </row>
    <row r="187" spans="1:43" x14ac:dyDescent="0.25">
      <c r="A187" s="19">
        <v>46265</v>
      </c>
      <c r="B187" s="20" t="s">
        <v>1661</v>
      </c>
      <c r="C187" s="20" t="s">
        <v>1662</v>
      </c>
      <c r="D187" s="21">
        <v>1178017321</v>
      </c>
      <c r="E187" s="21">
        <v>20952300</v>
      </c>
      <c r="F187" s="21">
        <v>245407100</v>
      </c>
      <c r="G187" s="21">
        <v>346952818</v>
      </c>
      <c r="H187" s="21">
        <v>2441357899</v>
      </c>
      <c r="I187" s="21">
        <v>343199000</v>
      </c>
      <c r="J187" s="21">
        <v>1572033418</v>
      </c>
      <c r="K187" s="21">
        <v>959644821</v>
      </c>
      <c r="L187" s="21">
        <v>215156293</v>
      </c>
      <c r="M187" s="21">
        <v>4104</v>
      </c>
      <c r="N187" s="21">
        <v>0</v>
      </c>
      <c r="O187" s="21">
        <v>607449226</v>
      </c>
      <c r="P187" s="21">
        <v>9820372</v>
      </c>
      <c r="Q187" s="21">
        <v>25569700</v>
      </c>
      <c r="R187" s="21">
        <v>8318400</v>
      </c>
      <c r="S187" s="21">
        <v>100000</v>
      </c>
      <c r="T187" s="21">
        <v>0</v>
      </c>
      <c r="U187" s="21">
        <v>0</v>
      </c>
      <c r="V187" s="21">
        <v>2000000</v>
      </c>
      <c r="W187" s="21">
        <v>74471683608</v>
      </c>
      <c r="X187" s="21">
        <v>6150000</v>
      </c>
      <c r="Y187" s="21">
        <v>0</v>
      </c>
      <c r="Z187" s="21">
        <v>2214400</v>
      </c>
      <c r="AA187" s="21">
        <v>16282100</v>
      </c>
      <c r="AB187" s="21">
        <v>0</v>
      </c>
      <c r="AC187" s="21">
        <v>0</v>
      </c>
      <c r="AD187" s="21">
        <v>0</v>
      </c>
      <c r="AE187" s="21">
        <v>10400</v>
      </c>
      <c r="AF187" s="21">
        <v>0</v>
      </c>
      <c r="AG187" s="21">
        <v>0</v>
      </c>
      <c r="AH187" s="21">
        <v>102380738</v>
      </c>
      <c r="AI187" s="21">
        <v>8564700</v>
      </c>
      <c r="AJ187" s="21">
        <v>2473380989</v>
      </c>
      <c r="AK187" s="21">
        <v>1516808370</v>
      </c>
      <c r="AL187" s="21">
        <v>760605782</v>
      </c>
      <c r="AM187" s="21">
        <v>255829441</v>
      </c>
      <c r="AN187" s="21">
        <v>652342500</v>
      </c>
      <c r="AO187" s="21">
        <v>32997700</v>
      </c>
      <c r="AP187" s="21">
        <v>14887481779</v>
      </c>
      <c r="AQ187" s="21">
        <v>103162715279</v>
      </c>
    </row>
    <row r="188" spans="1:43" x14ac:dyDescent="0.25">
      <c r="A188" s="19">
        <v>46265</v>
      </c>
      <c r="B188" s="20" t="s">
        <v>1669</v>
      </c>
      <c r="C188" s="20" t="s">
        <v>1670</v>
      </c>
      <c r="D188" s="21">
        <v>231100</v>
      </c>
      <c r="E188" s="21">
        <v>0</v>
      </c>
      <c r="F188" s="21">
        <v>0</v>
      </c>
      <c r="G188" s="21">
        <v>4920700</v>
      </c>
      <c r="H188" s="21">
        <v>36901500</v>
      </c>
      <c r="I188" s="21">
        <v>25100</v>
      </c>
      <c r="J188" s="21">
        <v>0</v>
      </c>
      <c r="K188" s="21">
        <v>180000</v>
      </c>
      <c r="L188" s="21">
        <v>220900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2367000</v>
      </c>
      <c r="T188" s="21">
        <v>0</v>
      </c>
      <c r="U188" s="21">
        <v>0</v>
      </c>
      <c r="V188" s="21">
        <v>0</v>
      </c>
      <c r="W188" s="21">
        <v>190300</v>
      </c>
      <c r="X188" s="21">
        <v>0</v>
      </c>
      <c r="Y188" s="21">
        <v>0</v>
      </c>
      <c r="Z188" s="21">
        <v>0</v>
      </c>
      <c r="AA188" s="21">
        <v>0</v>
      </c>
      <c r="AB188" s="21">
        <v>0</v>
      </c>
      <c r="AC188" s="21">
        <v>0</v>
      </c>
      <c r="AD188" s="21">
        <v>0</v>
      </c>
      <c r="AE188" s="21">
        <v>116896974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481650</v>
      </c>
      <c r="AL188" s="21">
        <v>12500</v>
      </c>
      <c r="AM188" s="21">
        <v>279000</v>
      </c>
      <c r="AN188" s="21">
        <v>3075300</v>
      </c>
      <c r="AO188" s="21">
        <v>0</v>
      </c>
      <c r="AP188" s="21">
        <v>2441785226</v>
      </c>
      <c r="AQ188" s="21">
        <v>2607567250</v>
      </c>
    </row>
    <row r="189" spans="1:43" x14ac:dyDescent="0.25">
      <c r="A189" s="19">
        <v>46265</v>
      </c>
      <c r="B189" s="20" t="s">
        <v>1677</v>
      </c>
      <c r="C189" s="20" t="s">
        <v>1678</v>
      </c>
      <c r="D189" s="21">
        <v>243376712</v>
      </c>
      <c r="E189" s="21">
        <v>3854200</v>
      </c>
      <c r="F189" s="21">
        <v>563629013</v>
      </c>
      <c r="G189" s="21">
        <v>0</v>
      </c>
      <c r="H189" s="21">
        <v>92092788</v>
      </c>
      <c r="I189" s="21">
        <v>280898200</v>
      </c>
      <c r="J189" s="21">
        <v>88148500</v>
      </c>
      <c r="K189" s="21">
        <v>1835086</v>
      </c>
      <c r="L189" s="21">
        <v>154663173</v>
      </c>
      <c r="M189" s="21">
        <v>84</v>
      </c>
      <c r="N189" s="21">
        <v>0</v>
      </c>
      <c r="O189" s="21">
        <v>1873200</v>
      </c>
      <c r="P189" s="21">
        <v>275100</v>
      </c>
      <c r="Q189" s="21">
        <v>23581750</v>
      </c>
      <c r="R189" s="21">
        <v>2814725667</v>
      </c>
      <c r="S189" s="21">
        <v>0</v>
      </c>
      <c r="T189" s="21">
        <v>0</v>
      </c>
      <c r="U189" s="21">
        <v>0</v>
      </c>
      <c r="V189" s="21">
        <v>300000</v>
      </c>
      <c r="W189" s="21">
        <v>3328573575</v>
      </c>
      <c r="X189" s="21">
        <v>0</v>
      </c>
      <c r="Y189" s="21">
        <v>0</v>
      </c>
      <c r="Z189" s="21">
        <v>0</v>
      </c>
      <c r="AA189" s="21">
        <v>0</v>
      </c>
      <c r="AB189" s="21">
        <v>0</v>
      </c>
      <c r="AC189" s="21">
        <v>4250000</v>
      </c>
      <c r="AD189" s="21">
        <v>0</v>
      </c>
      <c r="AE189" s="21">
        <v>654200</v>
      </c>
      <c r="AF189" s="21">
        <v>0</v>
      </c>
      <c r="AG189" s="21">
        <v>0</v>
      </c>
      <c r="AH189" s="21">
        <v>0</v>
      </c>
      <c r="AI189" s="21">
        <v>27500</v>
      </c>
      <c r="AJ189" s="21">
        <v>841151469</v>
      </c>
      <c r="AK189" s="21">
        <v>602534073</v>
      </c>
      <c r="AL189" s="21">
        <v>70697000</v>
      </c>
      <c r="AM189" s="21">
        <v>5087700</v>
      </c>
      <c r="AN189" s="21">
        <v>77413700</v>
      </c>
      <c r="AO189" s="21">
        <v>1476913</v>
      </c>
      <c r="AP189" s="21">
        <v>6293316990</v>
      </c>
      <c r="AQ189" s="21">
        <v>15494436593</v>
      </c>
    </row>
    <row r="190" spans="1:43" x14ac:dyDescent="0.25">
      <c r="A190" s="19">
        <v>46265</v>
      </c>
      <c r="B190" s="20" t="s">
        <v>1683</v>
      </c>
      <c r="C190" s="20" t="s">
        <v>1684</v>
      </c>
      <c r="D190" s="21">
        <v>1348384642</v>
      </c>
      <c r="E190" s="21">
        <v>1444200</v>
      </c>
      <c r="F190" s="21">
        <v>183048437406</v>
      </c>
      <c r="G190" s="21">
        <v>24423460647</v>
      </c>
      <c r="H190" s="21">
        <v>385933314</v>
      </c>
      <c r="I190" s="21">
        <v>8665279794</v>
      </c>
      <c r="J190" s="21">
        <v>3454422058</v>
      </c>
      <c r="K190" s="21">
        <v>6981109638</v>
      </c>
      <c r="L190" s="21">
        <v>1872702953</v>
      </c>
      <c r="M190" s="21">
        <v>3046422</v>
      </c>
      <c r="N190" s="21">
        <v>35599900</v>
      </c>
      <c r="O190" s="21">
        <v>402595524</v>
      </c>
      <c r="P190" s="21">
        <v>119718679</v>
      </c>
      <c r="Q190" s="21">
        <v>297492500</v>
      </c>
      <c r="R190" s="21">
        <v>1278699400</v>
      </c>
      <c r="S190" s="21">
        <v>67500</v>
      </c>
      <c r="T190" s="21">
        <v>40000</v>
      </c>
      <c r="U190" s="21">
        <v>0</v>
      </c>
      <c r="V190" s="21">
        <v>1539400</v>
      </c>
      <c r="W190" s="21">
        <v>22142370986</v>
      </c>
      <c r="X190" s="21">
        <v>862400</v>
      </c>
      <c r="Y190" s="21">
        <v>350200</v>
      </c>
      <c r="Z190" s="21">
        <v>95992900</v>
      </c>
      <c r="AA190" s="21">
        <v>0</v>
      </c>
      <c r="AB190" s="21">
        <v>0</v>
      </c>
      <c r="AC190" s="21">
        <v>5000000</v>
      </c>
      <c r="AD190" s="21">
        <v>0</v>
      </c>
      <c r="AE190" s="21">
        <v>32132200</v>
      </c>
      <c r="AF190" s="21">
        <v>3678700</v>
      </c>
      <c r="AG190" s="21">
        <v>0</v>
      </c>
      <c r="AH190" s="21">
        <v>5205100</v>
      </c>
      <c r="AI190" s="21">
        <v>45500600</v>
      </c>
      <c r="AJ190" s="21">
        <v>12641495301</v>
      </c>
      <c r="AK190" s="21">
        <v>6712600627</v>
      </c>
      <c r="AL190" s="21">
        <v>4040192115</v>
      </c>
      <c r="AM190" s="21">
        <v>23814576</v>
      </c>
      <c r="AN190" s="21">
        <v>3482528895</v>
      </c>
      <c r="AO190" s="21">
        <v>180513885</v>
      </c>
      <c r="AP190" s="21">
        <v>89572745949</v>
      </c>
      <c r="AQ190" s="21">
        <v>371304958411</v>
      </c>
    </row>
    <row r="191" spans="1:43" x14ac:dyDescent="0.25">
      <c r="A191" s="19">
        <v>46265</v>
      </c>
      <c r="B191" s="20" t="s">
        <v>1688</v>
      </c>
      <c r="C191" s="20" t="s">
        <v>1689</v>
      </c>
      <c r="D191" s="21">
        <v>15035378</v>
      </c>
      <c r="E191" s="21">
        <v>0</v>
      </c>
      <c r="F191" s="21">
        <v>372132764</v>
      </c>
      <c r="G191" s="21">
        <v>14233300</v>
      </c>
      <c r="H191" s="21">
        <v>90129678</v>
      </c>
      <c r="I191" s="21">
        <v>54748122</v>
      </c>
      <c r="J191" s="21">
        <v>483000</v>
      </c>
      <c r="K191" s="21">
        <v>98933615</v>
      </c>
      <c r="L191" s="21">
        <v>532679898</v>
      </c>
      <c r="M191" s="21">
        <v>82</v>
      </c>
      <c r="N191" s="21">
        <v>0</v>
      </c>
      <c r="O191" s="21">
        <v>0</v>
      </c>
      <c r="P191" s="21">
        <v>331400</v>
      </c>
      <c r="Q191" s="21">
        <v>26300407</v>
      </c>
      <c r="R191" s="21">
        <v>165000</v>
      </c>
      <c r="S191" s="21">
        <v>0</v>
      </c>
      <c r="T191" s="21">
        <v>0</v>
      </c>
      <c r="U191" s="21">
        <v>0</v>
      </c>
      <c r="V191" s="21">
        <v>120000</v>
      </c>
      <c r="W191" s="21">
        <v>19220020746</v>
      </c>
      <c r="X191" s="21">
        <v>300000</v>
      </c>
      <c r="Y191" s="21">
        <v>0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97800</v>
      </c>
      <c r="AF191" s="21">
        <v>0</v>
      </c>
      <c r="AG191" s="21">
        <v>0</v>
      </c>
      <c r="AH191" s="21">
        <v>0</v>
      </c>
      <c r="AI191" s="21">
        <v>45000</v>
      </c>
      <c r="AJ191" s="21">
        <v>104342560</v>
      </c>
      <c r="AK191" s="21">
        <v>55853934</v>
      </c>
      <c r="AL191" s="21">
        <v>5098825</v>
      </c>
      <c r="AM191" s="21">
        <v>0</v>
      </c>
      <c r="AN191" s="21">
        <v>20440257</v>
      </c>
      <c r="AO191" s="21">
        <v>20249</v>
      </c>
      <c r="AP191" s="21">
        <v>4005542627</v>
      </c>
      <c r="AQ191" s="21">
        <v>24617054642</v>
      </c>
    </row>
    <row r="192" spans="1:43" x14ac:dyDescent="0.25">
      <c r="A192" s="19">
        <v>46265</v>
      </c>
      <c r="B192" s="20" t="s">
        <v>1696</v>
      </c>
      <c r="C192" s="20" t="s">
        <v>1697</v>
      </c>
      <c r="D192" s="21">
        <v>7179100</v>
      </c>
      <c r="E192" s="21">
        <v>0</v>
      </c>
      <c r="F192" s="21">
        <v>1000</v>
      </c>
      <c r="G192" s="21">
        <v>0</v>
      </c>
      <c r="H192" s="21">
        <v>0</v>
      </c>
      <c r="I192" s="21">
        <v>100814</v>
      </c>
      <c r="J192" s="21">
        <v>0</v>
      </c>
      <c r="K192" s="21">
        <v>2626000</v>
      </c>
      <c r="L192" s="21">
        <v>1500700</v>
      </c>
      <c r="M192" s="21">
        <v>2575</v>
      </c>
      <c r="N192" s="21">
        <v>0</v>
      </c>
      <c r="O192" s="21">
        <v>0</v>
      </c>
      <c r="P192" s="21">
        <v>0</v>
      </c>
      <c r="Q192" s="21">
        <v>0</v>
      </c>
      <c r="R192" s="21">
        <v>1958234404</v>
      </c>
      <c r="S192" s="21">
        <v>0</v>
      </c>
      <c r="T192" s="21">
        <v>0</v>
      </c>
      <c r="U192" s="21">
        <v>0</v>
      </c>
      <c r="V192" s="21">
        <v>0</v>
      </c>
      <c r="W192" s="21">
        <v>12633243798</v>
      </c>
      <c r="X192" s="21">
        <v>0</v>
      </c>
      <c r="Y192" s="21">
        <v>0</v>
      </c>
      <c r="Z192" s="21">
        <v>0</v>
      </c>
      <c r="AA192" s="21">
        <v>0</v>
      </c>
      <c r="AB192" s="21">
        <v>0</v>
      </c>
      <c r="AC192" s="21">
        <v>0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400</v>
      </c>
      <c r="AJ192" s="21">
        <v>0</v>
      </c>
      <c r="AK192" s="21">
        <v>26870003</v>
      </c>
      <c r="AL192" s="21">
        <v>0</v>
      </c>
      <c r="AM192" s="21">
        <v>780394335</v>
      </c>
      <c r="AN192" s="21">
        <v>0</v>
      </c>
      <c r="AO192" s="21">
        <v>0</v>
      </c>
      <c r="AP192" s="21">
        <v>3008075699</v>
      </c>
      <c r="AQ192" s="21">
        <v>18418228828</v>
      </c>
    </row>
    <row r="193" spans="1:43" x14ac:dyDescent="0.25">
      <c r="A193" s="19">
        <v>46265</v>
      </c>
      <c r="B193" s="20" t="s">
        <v>1700</v>
      </c>
      <c r="C193" s="20" t="s">
        <v>1701</v>
      </c>
      <c r="D193" s="21">
        <v>191650385</v>
      </c>
      <c r="E193" s="21">
        <v>0</v>
      </c>
      <c r="F193" s="21">
        <v>3808300</v>
      </c>
      <c r="G193" s="21">
        <v>0</v>
      </c>
      <c r="H193" s="21">
        <v>11664357670</v>
      </c>
      <c r="I193" s="21">
        <v>73521600</v>
      </c>
      <c r="J193" s="21">
        <v>8720500</v>
      </c>
      <c r="K193" s="21">
        <v>81035700</v>
      </c>
      <c r="L193" s="21">
        <v>60904968</v>
      </c>
      <c r="M193" s="21">
        <v>116</v>
      </c>
      <c r="N193" s="21">
        <v>0</v>
      </c>
      <c r="O193" s="21">
        <v>0</v>
      </c>
      <c r="P193" s="21">
        <v>3367950</v>
      </c>
      <c r="Q193" s="21">
        <v>1675000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13425083465</v>
      </c>
      <c r="X193" s="21">
        <v>0</v>
      </c>
      <c r="Y193" s="21">
        <v>656857500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307460400</v>
      </c>
      <c r="AF193" s="21">
        <v>0</v>
      </c>
      <c r="AG193" s="21">
        <v>0</v>
      </c>
      <c r="AH193" s="21">
        <v>0</v>
      </c>
      <c r="AI193" s="21">
        <v>0</v>
      </c>
      <c r="AJ193" s="21">
        <v>46340000</v>
      </c>
      <c r="AK193" s="21">
        <v>156595376</v>
      </c>
      <c r="AL193" s="21">
        <v>13670900</v>
      </c>
      <c r="AM193" s="21">
        <v>0</v>
      </c>
      <c r="AN193" s="21">
        <v>1600000</v>
      </c>
      <c r="AO193" s="21">
        <v>187500</v>
      </c>
      <c r="AP193" s="21">
        <v>4828453670</v>
      </c>
      <c r="AQ193" s="21">
        <v>31525291000</v>
      </c>
    </row>
    <row r="194" spans="1:43" x14ac:dyDescent="0.25">
      <c r="A194" s="19">
        <v>46265</v>
      </c>
      <c r="B194" s="20" t="s">
        <v>1706</v>
      </c>
      <c r="C194" s="20" t="s">
        <v>1707</v>
      </c>
      <c r="D194" s="21">
        <v>2960960</v>
      </c>
      <c r="E194" s="21">
        <v>0</v>
      </c>
      <c r="F194" s="21">
        <v>0</v>
      </c>
      <c r="G194" s="21">
        <v>0</v>
      </c>
      <c r="H194" s="21">
        <v>0</v>
      </c>
      <c r="I194" s="21">
        <v>149870095</v>
      </c>
      <c r="J194" s="21">
        <v>0</v>
      </c>
      <c r="K194" s="21">
        <v>110098</v>
      </c>
      <c r="L194" s="21">
        <v>48150</v>
      </c>
      <c r="M194" s="21">
        <v>40248</v>
      </c>
      <c r="N194" s="21">
        <v>0</v>
      </c>
      <c r="O194" s="21">
        <v>0</v>
      </c>
      <c r="P194" s="21">
        <v>130275</v>
      </c>
      <c r="Q194" s="21">
        <v>2600</v>
      </c>
      <c r="R194" s="21">
        <v>0</v>
      </c>
      <c r="S194" s="21">
        <v>2666666800</v>
      </c>
      <c r="T194" s="21">
        <v>0</v>
      </c>
      <c r="U194" s="21">
        <v>1333336400</v>
      </c>
      <c r="V194" s="21">
        <v>0</v>
      </c>
      <c r="W194" s="21">
        <v>6149004000</v>
      </c>
      <c r="X194" s="21">
        <v>0</v>
      </c>
      <c r="Y194" s="21">
        <v>0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3540034</v>
      </c>
      <c r="AL194" s="21">
        <v>0</v>
      </c>
      <c r="AM194" s="21">
        <v>0</v>
      </c>
      <c r="AN194" s="21">
        <v>26100</v>
      </c>
      <c r="AO194" s="21">
        <v>0</v>
      </c>
      <c r="AP194" s="21">
        <v>22032621740</v>
      </c>
      <c r="AQ194" s="21">
        <v>32338357500</v>
      </c>
    </row>
    <row r="195" spans="1:43" x14ac:dyDescent="0.25">
      <c r="A195" s="19">
        <v>46265</v>
      </c>
      <c r="B195" s="20" t="s">
        <v>1717</v>
      </c>
      <c r="C195" s="20" t="s">
        <v>1718</v>
      </c>
      <c r="D195" s="21">
        <v>0</v>
      </c>
      <c r="E195" s="21">
        <v>0</v>
      </c>
      <c r="F195" s="21">
        <v>0</v>
      </c>
      <c r="G195" s="21">
        <v>0</v>
      </c>
      <c r="H195" s="21">
        <v>0</v>
      </c>
      <c r="I195" s="21">
        <v>100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1067666200</v>
      </c>
      <c r="X195" s="21">
        <v>400</v>
      </c>
      <c r="Y195" s="21">
        <v>0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21955</v>
      </c>
      <c r="AK195" s="21">
        <v>90037</v>
      </c>
      <c r="AL195" s="21">
        <v>155</v>
      </c>
      <c r="AM195" s="21">
        <v>0</v>
      </c>
      <c r="AN195" s="21">
        <v>0</v>
      </c>
      <c r="AO195" s="21">
        <v>0</v>
      </c>
      <c r="AP195" s="21">
        <v>135521372</v>
      </c>
      <c r="AQ195" s="21">
        <v>1203300219</v>
      </c>
    </row>
    <row r="196" spans="1:43" x14ac:dyDescent="0.25">
      <c r="A196" s="19">
        <v>46265</v>
      </c>
      <c r="B196" s="20" t="s">
        <v>1721</v>
      </c>
      <c r="C196" s="20" t="s">
        <v>1722</v>
      </c>
      <c r="D196" s="21">
        <v>140117</v>
      </c>
      <c r="E196" s="21">
        <v>0</v>
      </c>
      <c r="F196" s="21">
        <v>0</v>
      </c>
      <c r="G196" s="21">
        <v>0</v>
      </c>
      <c r="H196" s="21">
        <v>0</v>
      </c>
      <c r="I196" s="21">
        <v>3615100</v>
      </c>
      <c r="J196" s="21">
        <v>0</v>
      </c>
      <c r="K196" s="21">
        <v>823500</v>
      </c>
      <c r="L196" s="21">
        <v>3173200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6332600</v>
      </c>
      <c r="X196" s="21">
        <v>0</v>
      </c>
      <c r="Y196" s="21">
        <v>0</v>
      </c>
      <c r="Z196" s="21">
        <v>0</v>
      </c>
      <c r="AA196" s="21">
        <v>0</v>
      </c>
      <c r="AB196" s="21">
        <v>0</v>
      </c>
      <c r="AC196" s="21">
        <v>0</v>
      </c>
      <c r="AD196" s="21">
        <v>0</v>
      </c>
      <c r="AE196" s="21">
        <v>37000</v>
      </c>
      <c r="AF196" s="21">
        <v>0</v>
      </c>
      <c r="AG196" s="21">
        <v>0</v>
      </c>
      <c r="AH196" s="21">
        <v>0</v>
      </c>
      <c r="AI196" s="21">
        <v>0</v>
      </c>
      <c r="AJ196" s="21">
        <v>5418700</v>
      </c>
      <c r="AK196" s="21">
        <v>2992883</v>
      </c>
      <c r="AL196" s="21">
        <v>0</v>
      </c>
      <c r="AM196" s="21">
        <v>0</v>
      </c>
      <c r="AN196" s="21">
        <v>0</v>
      </c>
      <c r="AO196" s="21">
        <v>0</v>
      </c>
      <c r="AP196" s="21">
        <v>5862456900</v>
      </c>
      <c r="AQ196" s="21">
        <v>5884990000</v>
      </c>
    </row>
    <row r="197" spans="1:43" x14ac:dyDescent="0.25">
      <c r="A197" s="19">
        <v>46265</v>
      </c>
      <c r="B197" s="20" t="s">
        <v>1728</v>
      </c>
      <c r="C197" s="20" t="s">
        <v>1729</v>
      </c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1">
        <v>100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325041700</v>
      </c>
      <c r="X197" s="21">
        <v>0</v>
      </c>
      <c r="Y197" s="21">
        <v>0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71609100</v>
      </c>
      <c r="AL197" s="21">
        <v>0</v>
      </c>
      <c r="AM197" s="21">
        <v>0</v>
      </c>
      <c r="AN197" s="21">
        <v>0</v>
      </c>
      <c r="AO197" s="21">
        <v>0</v>
      </c>
      <c r="AP197" s="21">
        <v>136750700</v>
      </c>
      <c r="AQ197" s="21">
        <v>533401600</v>
      </c>
    </row>
    <row r="198" spans="1:43" x14ac:dyDescent="0.25">
      <c r="A198" s="19">
        <v>46265</v>
      </c>
      <c r="B198" s="20" t="s">
        <v>1738</v>
      </c>
      <c r="C198" s="20" t="s">
        <v>1739</v>
      </c>
      <c r="D198" s="21">
        <v>7911174</v>
      </c>
      <c r="E198" s="21">
        <v>1100</v>
      </c>
      <c r="F198" s="21">
        <v>303508400</v>
      </c>
      <c r="G198" s="21">
        <v>8600</v>
      </c>
      <c r="H198" s="21">
        <v>0</v>
      </c>
      <c r="I198" s="21">
        <v>7398406800</v>
      </c>
      <c r="J198" s="21">
        <v>31562200</v>
      </c>
      <c r="K198" s="21">
        <v>362200026</v>
      </c>
      <c r="L198" s="21">
        <v>373002258</v>
      </c>
      <c r="M198" s="21">
        <v>39</v>
      </c>
      <c r="N198" s="21">
        <v>0</v>
      </c>
      <c r="O198" s="21">
        <v>602700</v>
      </c>
      <c r="P198" s="21">
        <v>2447500</v>
      </c>
      <c r="Q198" s="21">
        <v>0</v>
      </c>
      <c r="R198" s="21">
        <v>413691500</v>
      </c>
      <c r="S198" s="21">
        <v>0</v>
      </c>
      <c r="T198" s="21">
        <v>0</v>
      </c>
      <c r="U198" s="21">
        <v>0</v>
      </c>
      <c r="V198" s="21">
        <v>0</v>
      </c>
      <c r="W198" s="21">
        <v>15558205567</v>
      </c>
      <c r="X198" s="21">
        <v>0</v>
      </c>
      <c r="Y198" s="21">
        <v>300</v>
      </c>
      <c r="Z198" s="21">
        <v>0</v>
      </c>
      <c r="AA198" s="21">
        <v>0</v>
      </c>
      <c r="AB198" s="21">
        <v>0</v>
      </c>
      <c r="AC198" s="21">
        <v>0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>
        <v>1374625600</v>
      </c>
      <c r="AK198" s="21">
        <v>192213842</v>
      </c>
      <c r="AL198" s="21">
        <v>6609500</v>
      </c>
      <c r="AM198" s="21">
        <v>1726600</v>
      </c>
      <c r="AN198" s="21">
        <v>2029785796</v>
      </c>
      <c r="AO198" s="21">
        <v>0</v>
      </c>
      <c r="AP198" s="21">
        <v>1093490498</v>
      </c>
      <c r="AQ198" s="21">
        <v>29150000000</v>
      </c>
    </row>
    <row r="199" spans="1:43" x14ac:dyDescent="0.25">
      <c r="A199" s="19">
        <v>46265</v>
      </c>
      <c r="B199" s="20" t="s">
        <v>1743</v>
      </c>
      <c r="C199" s="20" t="s">
        <v>1744</v>
      </c>
      <c r="D199" s="21">
        <v>1281400</v>
      </c>
      <c r="E199" s="21">
        <v>0</v>
      </c>
      <c r="F199" s="21">
        <v>171013100</v>
      </c>
      <c r="G199" s="21">
        <v>0</v>
      </c>
      <c r="H199" s="21">
        <v>0</v>
      </c>
      <c r="I199" s="21">
        <v>195184800</v>
      </c>
      <c r="J199" s="21">
        <v>27409300</v>
      </c>
      <c r="K199" s="21">
        <v>0</v>
      </c>
      <c r="L199" s="21">
        <v>848833600</v>
      </c>
      <c r="M199" s="21">
        <v>80</v>
      </c>
      <c r="N199" s="21">
        <v>0</v>
      </c>
      <c r="O199" s="21">
        <v>0</v>
      </c>
      <c r="P199" s="21">
        <v>0</v>
      </c>
      <c r="Q199" s="21">
        <v>75000</v>
      </c>
      <c r="R199" s="21">
        <v>673822800</v>
      </c>
      <c r="S199" s="21">
        <v>0</v>
      </c>
      <c r="T199" s="21">
        <v>0</v>
      </c>
      <c r="U199" s="21">
        <v>0</v>
      </c>
      <c r="V199" s="21">
        <v>433098300</v>
      </c>
      <c r="W199" s="21">
        <v>3713049088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>
        <v>35333500</v>
      </c>
      <c r="AK199" s="21">
        <v>1020997495</v>
      </c>
      <c r="AL199" s="21">
        <v>38758000</v>
      </c>
      <c r="AM199" s="21">
        <v>409882600</v>
      </c>
      <c r="AN199" s="21">
        <v>0</v>
      </c>
      <c r="AO199" s="21">
        <v>4200000</v>
      </c>
      <c r="AP199" s="21">
        <v>7427060937</v>
      </c>
      <c r="AQ199" s="21">
        <v>15000000000</v>
      </c>
    </row>
    <row r="200" spans="1:43" x14ac:dyDescent="0.25">
      <c r="A200" s="19">
        <v>46265</v>
      </c>
      <c r="B200" s="20" t="s">
        <v>1763</v>
      </c>
      <c r="C200" s="20" t="s">
        <v>1764</v>
      </c>
      <c r="D200" s="21">
        <v>405</v>
      </c>
      <c r="E200" s="21">
        <v>0</v>
      </c>
      <c r="F200" s="21">
        <v>16356749</v>
      </c>
      <c r="G200" s="21">
        <v>0</v>
      </c>
      <c r="H200" s="21">
        <v>0</v>
      </c>
      <c r="I200" s="21">
        <v>1549613600</v>
      </c>
      <c r="J200" s="21">
        <v>13559122</v>
      </c>
      <c r="K200" s="21">
        <v>115550025</v>
      </c>
      <c r="L200" s="21">
        <v>4356614300</v>
      </c>
      <c r="M200" s="21">
        <v>32</v>
      </c>
      <c r="N200" s="21">
        <v>0</v>
      </c>
      <c r="O200" s="21">
        <v>0</v>
      </c>
      <c r="P200" s="21">
        <v>0</v>
      </c>
      <c r="Q200" s="21">
        <v>0</v>
      </c>
      <c r="R200" s="21">
        <v>465488400</v>
      </c>
      <c r="S200" s="21">
        <v>0</v>
      </c>
      <c r="T200" s="21">
        <v>0</v>
      </c>
      <c r="U200" s="21">
        <v>0</v>
      </c>
      <c r="V200" s="21">
        <v>0</v>
      </c>
      <c r="W200" s="21">
        <v>37131668330</v>
      </c>
      <c r="X200" s="21">
        <v>0</v>
      </c>
      <c r="Y200" s="21">
        <v>0</v>
      </c>
      <c r="Z200" s="21">
        <v>323000</v>
      </c>
      <c r="AA200" s="21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0</v>
      </c>
      <c r="AG200" s="21">
        <v>0</v>
      </c>
      <c r="AH200" s="21">
        <v>3146226000</v>
      </c>
      <c r="AI200" s="21">
        <v>0</v>
      </c>
      <c r="AJ200" s="21">
        <v>424700900</v>
      </c>
      <c r="AK200" s="21">
        <v>177425271</v>
      </c>
      <c r="AL200" s="21">
        <v>47873800</v>
      </c>
      <c r="AM200" s="21">
        <v>595400</v>
      </c>
      <c r="AN200" s="21">
        <v>644053269</v>
      </c>
      <c r="AO200" s="21">
        <v>0</v>
      </c>
      <c r="AP200" s="21">
        <v>698588700</v>
      </c>
      <c r="AQ200" s="21">
        <v>48788637303</v>
      </c>
    </row>
    <row r="201" spans="1:43" x14ac:dyDescent="0.25">
      <c r="A201" s="19">
        <v>46265</v>
      </c>
      <c r="B201" s="20" t="s">
        <v>1770</v>
      </c>
      <c r="C201" s="20" t="s">
        <v>1771</v>
      </c>
      <c r="D201" s="21">
        <v>0</v>
      </c>
      <c r="E201" s="21">
        <v>0</v>
      </c>
      <c r="F201" s="21">
        <v>500072</v>
      </c>
      <c r="G201" s="21">
        <v>0</v>
      </c>
      <c r="H201" s="21">
        <v>0</v>
      </c>
      <c r="I201" s="21">
        <v>100</v>
      </c>
      <c r="J201" s="21">
        <v>0</v>
      </c>
      <c r="K201" s="21">
        <v>4200</v>
      </c>
      <c r="L201" s="21">
        <v>1175800</v>
      </c>
      <c r="M201" s="21">
        <v>38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91635024</v>
      </c>
      <c r="X201" s="21">
        <v>12500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2627732</v>
      </c>
      <c r="AL201" s="21">
        <v>0</v>
      </c>
      <c r="AM201" s="21">
        <v>0</v>
      </c>
      <c r="AN201" s="21">
        <v>0</v>
      </c>
      <c r="AO201" s="21">
        <v>0</v>
      </c>
      <c r="AP201" s="21">
        <v>2331846750</v>
      </c>
      <c r="AQ201" s="21">
        <v>2427802216</v>
      </c>
    </row>
    <row r="202" spans="1:43" x14ac:dyDescent="0.25">
      <c r="A202" s="19">
        <v>46265</v>
      </c>
      <c r="B202" s="20" t="s">
        <v>1777</v>
      </c>
      <c r="C202" s="20" t="s">
        <v>1778</v>
      </c>
      <c r="D202" s="21">
        <v>6246800</v>
      </c>
      <c r="E202" s="21">
        <v>0</v>
      </c>
      <c r="F202" s="21">
        <v>0</v>
      </c>
      <c r="G202" s="21">
        <v>0</v>
      </c>
      <c r="H202" s="21">
        <v>0</v>
      </c>
      <c r="I202" s="21">
        <v>14939700</v>
      </c>
      <c r="J202" s="21">
        <v>0</v>
      </c>
      <c r="K202" s="21">
        <v>2986400</v>
      </c>
      <c r="L202" s="21">
        <v>0</v>
      </c>
      <c r="M202" s="21">
        <v>1295300</v>
      </c>
      <c r="N202" s="21">
        <v>0</v>
      </c>
      <c r="O202" s="21">
        <v>0</v>
      </c>
      <c r="P202" s="21">
        <v>0</v>
      </c>
      <c r="Q202" s="21">
        <v>21536100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1728432700</v>
      </c>
      <c r="X202" s="21">
        <v>0</v>
      </c>
      <c r="Y202" s="21">
        <v>0</v>
      </c>
      <c r="Z202" s="21">
        <v>0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>
        <v>24737400</v>
      </c>
      <c r="AK202" s="21">
        <v>85664600</v>
      </c>
      <c r="AL202" s="21">
        <v>156600</v>
      </c>
      <c r="AM202" s="21">
        <v>1054800</v>
      </c>
      <c r="AN202" s="21">
        <v>216800</v>
      </c>
      <c r="AO202" s="21">
        <v>0</v>
      </c>
      <c r="AP202" s="21">
        <v>199682800</v>
      </c>
      <c r="AQ202" s="21">
        <v>2086950000</v>
      </c>
    </row>
    <row r="203" spans="1:43" x14ac:dyDescent="0.25">
      <c r="A203" s="19">
        <v>46265</v>
      </c>
      <c r="B203" s="20" t="s">
        <v>1781</v>
      </c>
      <c r="C203" s="20" t="s">
        <v>1782</v>
      </c>
      <c r="D203" s="21">
        <v>1704529</v>
      </c>
      <c r="E203" s="21">
        <v>0</v>
      </c>
      <c r="F203" s="21">
        <v>11248200</v>
      </c>
      <c r="G203" s="21">
        <v>0</v>
      </c>
      <c r="H203" s="21">
        <v>1936100</v>
      </c>
      <c r="I203" s="21">
        <v>13992900</v>
      </c>
      <c r="J203" s="21">
        <v>770414</v>
      </c>
      <c r="K203" s="21">
        <v>574172</v>
      </c>
      <c r="L203" s="21">
        <v>4556700</v>
      </c>
      <c r="M203" s="21">
        <v>27</v>
      </c>
      <c r="N203" s="21">
        <v>0</v>
      </c>
      <c r="O203" s="21">
        <v>0</v>
      </c>
      <c r="P203" s="21">
        <v>342300</v>
      </c>
      <c r="Q203" s="21">
        <v>272800</v>
      </c>
      <c r="R203" s="21">
        <v>155285800</v>
      </c>
      <c r="S203" s="21">
        <v>0</v>
      </c>
      <c r="T203" s="21">
        <v>0</v>
      </c>
      <c r="U203" s="21">
        <v>15070400</v>
      </c>
      <c r="V203" s="21">
        <v>0</v>
      </c>
      <c r="W203" s="21">
        <v>183779240</v>
      </c>
      <c r="X203" s="21">
        <v>200</v>
      </c>
      <c r="Y203" s="21">
        <v>0</v>
      </c>
      <c r="Z203" s="21">
        <v>0</v>
      </c>
      <c r="AA203" s="21">
        <v>0</v>
      </c>
      <c r="AB203" s="21">
        <v>0</v>
      </c>
      <c r="AC203" s="21">
        <v>0</v>
      </c>
      <c r="AD203" s="21">
        <v>0</v>
      </c>
      <c r="AE203" s="21">
        <v>5000</v>
      </c>
      <c r="AF203" s="21">
        <v>0</v>
      </c>
      <c r="AG203" s="21">
        <v>0</v>
      </c>
      <c r="AH203" s="21">
        <v>0</v>
      </c>
      <c r="AI203" s="21">
        <v>0</v>
      </c>
      <c r="AJ203" s="21">
        <v>17364000</v>
      </c>
      <c r="AK203" s="21">
        <v>27921762</v>
      </c>
      <c r="AL203" s="21">
        <v>4038600</v>
      </c>
      <c r="AM203" s="21">
        <v>0</v>
      </c>
      <c r="AN203" s="21">
        <v>7673100</v>
      </c>
      <c r="AO203" s="21">
        <v>0</v>
      </c>
      <c r="AP203" s="21">
        <v>370358256</v>
      </c>
      <c r="AQ203" s="21">
        <v>816894500</v>
      </c>
    </row>
    <row r="204" spans="1:43" x14ac:dyDescent="0.25">
      <c r="A204" s="19">
        <v>46265</v>
      </c>
      <c r="B204" s="20" t="s">
        <v>1784</v>
      </c>
      <c r="C204" s="20" t="s">
        <v>1785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190000</v>
      </c>
      <c r="S204" s="21">
        <v>0</v>
      </c>
      <c r="T204" s="21">
        <v>0</v>
      </c>
      <c r="U204" s="21">
        <v>0</v>
      </c>
      <c r="V204" s="21">
        <v>0</v>
      </c>
      <c r="W204" s="21">
        <v>1425500100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  <c r="AC204" s="21">
        <v>0</v>
      </c>
      <c r="AD204" s="21">
        <v>0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1009100</v>
      </c>
      <c r="AL204" s="21">
        <v>0</v>
      </c>
      <c r="AM204" s="21">
        <v>0</v>
      </c>
      <c r="AN204" s="21">
        <v>0</v>
      </c>
      <c r="AO204" s="21">
        <v>0</v>
      </c>
      <c r="AP204" s="21">
        <v>448300800</v>
      </c>
      <c r="AQ204" s="21">
        <v>1875000000</v>
      </c>
    </row>
    <row r="205" spans="1:43" x14ac:dyDescent="0.25">
      <c r="A205" s="19">
        <v>46265</v>
      </c>
      <c r="B205" s="20" t="s">
        <v>1789</v>
      </c>
      <c r="C205" s="20" t="s">
        <v>1790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21">
        <v>100</v>
      </c>
      <c r="J205" s="21">
        <v>0</v>
      </c>
      <c r="K205" s="21">
        <v>0</v>
      </c>
      <c r="L205" s="21">
        <v>39400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1000</v>
      </c>
      <c r="W205" s="21">
        <v>169297500</v>
      </c>
      <c r="X205" s="21">
        <v>0</v>
      </c>
      <c r="Y205" s="21">
        <v>0</v>
      </c>
      <c r="Z205" s="21">
        <v>0</v>
      </c>
      <c r="AA205" s="21">
        <v>0</v>
      </c>
      <c r="AB205" s="21">
        <v>0</v>
      </c>
      <c r="AC205" s="21">
        <v>0</v>
      </c>
      <c r="AD205" s="21">
        <v>0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101912000</v>
      </c>
      <c r="AQ205" s="21">
        <v>271250000</v>
      </c>
    </row>
    <row r="206" spans="1:43" x14ac:dyDescent="0.25">
      <c r="A206" s="19">
        <v>46265</v>
      </c>
      <c r="B206" s="20" t="s">
        <v>1797</v>
      </c>
      <c r="C206" s="20" t="s">
        <v>1798</v>
      </c>
      <c r="D206" s="21">
        <v>1667400</v>
      </c>
      <c r="E206" s="21">
        <v>0</v>
      </c>
      <c r="F206" s="21">
        <v>0</v>
      </c>
      <c r="G206" s="21">
        <v>0</v>
      </c>
      <c r="H206" s="21">
        <v>7000</v>
      </c>
      <c r="I206" s="21">
        <v>230100</v>
      </c>
      <c r="J206" s="21">
        <v>0</v>
      </c>
      <c r="K206" s="21">
        <v>327700</v>
      </c>
      <c r="L206" s="21">
        <v>2358200</v>
      </c>
      <c r="M206" s="21">
        <v>0</v>
      </c>
      <c r="N206" s="21">
        <v>0</v>
      </c>
      <c r="O206" s="21">
        <v>0</v>
      </c>
      <c r="P206" s="21">
        <v>0</v>
      </c>
      <c r="Q206" s="21">
        <v>150000</v>
      </c>
      <c r="R206" s="21">
        <v>0</v>
      </c>
      <c r="S206" s="21">
        <v>0</v>
      </c>
      <c r="T206" s="21">
        <v>0</v>
      </c>
      <c r="U206" s="21">
        <v>0</v>
      </c>
      <c r="V206" s="21">
        <v>30000</v>
      </c>
      <c r="W206" s="21">
        <v>3224780464</v>
      </c>
      <c r="X206" s="21">
        <v>0</v>
      </c>
      <c r="Y206" s="21">
        <v>0</v>
      </c>
      <c r="Z206" s="21">
        <v>0</v>
      </c>
      <c r="AA206" s="21">
        <v>0</v>
      </c>
      <c r="AB206" s="21">
        <v>0</v>
      </c>
      <c r="AC206" s="21">
        <v>0</v>
      </c>
      <c r="AD206" s="21">
        <v>0</v>
      </c>
      <c r="AE206" s="21">
        <v>3000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5518110</v>
      </c>
      <c r="AL206" s="21">
        <v>100000</v>
      </c>
      <c r="AM206" s="21">
        <v>0</v>
      </c>
      <c r="AN206" s="21">
        <v>0</v>
      </c>
      <c r="AO206" s="21">
        <v>1000</v>
      </c>
      <c r="AP206" s="21">
        <v>1302894467</v>
      </c>
      <c r="AQ206" s="21">
        <v>4538067441</v>
      </c>
    </row>
    <row r="207" spans="1:43" x14ac:dyDescent="0.25">
      <c r="A207" s="19">
        <v>46265</v>
      </c>
      <c r="B207" s="20" t="s">
        <v>1803</v>
      </c>
      <c r="C207" s="20" t="s">
        <v>1804</v>
      </c>
      <c r="D207" s="21">
        <v>443300</v>
      </c>
      <c r="E207" s="21">
        <v>0</v>
      </c>
      <c r="F207" s="21">
        <v>11963280</v>
      </c>
      <c r="G207" s="21">
        <v>0</v>
      </c>
      <c r="H207" s="21">
        <v>0</v>
      </c>
      <c r="I207" s="21">
        <v>372189221</v>
      </c>
      <c r="J207" s="21">
        <v>0</v>
      </c>
      <c r="K207" s="21">
        <v>0</v>
      </c>
      <c r="L207" s="21">
        <v>125850479</v>
      </c>
      <c r="M207" s="21">
        <v>0</v>
      </c>
      <c r="N207" s="21">
        <v>0</v>
      </c>
      <c r="O207" s="21">
        <v>0</v>
      </c>
      <c r="P207" s="21">
        <v>0</v>
      </c>
      <c r="Q207" s="21">
        <v>55000</v>
      </c>
      <c r="R207" s="21">
        <v>24421860</v>
      </c>
      <c r="S207" s="21">
        <v>0</v>
      </c>
      <c r="T207" s="21">
        <v>0</v>
      </c>
      <c r="U207" s="21">
        <v>0</v>
      </c>
      <c r="V207" s="21">
        <v>0</v>
      </c>
      <c r="W207" s="21">
        <v>1718010460</v>
      </c>
      <c r="X207" s="21">
        <v>0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4453400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11876700</v>
      </c>
      <c r="AQ207" s="21">
        <v>2269263700</v>
      </c>
    </row>
    <row r="208" spans="1:43" x14ac:dyDescent="0.25">
      <c r="A208" s="19">
        <v>46265</v>
      </c>
      <c r="B208" s="20" t="s">
        <v>1810</v>
      </c>
      <c r="C208" s="20" t="s">
        <v>1811</v>
      </c>
      <c r="D208" s="21">
        <v>20</v>
      </c>
      <c r="E208" s="21">
        <v>0</v>
      </c>
      <c r="F208" s="21">
        <v>0</v>
      </c>
      <c r="G208" s="21">
        <v>0</v>
      </c>
      <c r="H208" s="21">
        <v>17900</v>
      </c>
      <c r="I208" s="21">
        <v>18888920</v>
      </c>
      <c r="J208" s="21">
        <v>0</v>
      </c>
      <c r="K208" s="21">
        <v>0</v>
      </c>
      <c r="L208" s="21">
        <v>94700</v>
      </c>
      <c r="M208" s="21">
        <v>0</v>
      </c>
      <c r="N208" s="21">
        <v>0</v>
      </c>
      <c r="O208" s="21">
        <v>0</v>
      </c>
      <c r="P208" s="21">
        <v>0</v>
      </c>
      <c r="Q208" s="21">
        <v>60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835942267</v>
      </c>
      <c r="X208" s="21">
        <v>0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21240</v>
      </c>
      <c r="AK208" s="21">
        <v>99900</v>
      </c>
      <c r="AL208" s="21">
        <v>0</v>
      </c>
      <c r="AM208" s="21">
        <v>0</v>
      </c>
      <c r="AN208" s="21">
        <v>0</v>
      </c>
      <c r="AO208" s="21">
        <v>60</v>
      </c>
      <c r="AP208" s="21">
        <v>219333620</v>
      </c>
      <c r="AQ208" s="21">
        <v>1074398687</v>
      </c>
    </row>
    <row r="209" spans="1:43" x14ac:dyDescent="0.25">
      <c r="A209" s="19">
        <v>46265</v>
      </c>
      <c r="B209" s="20" t="s">
        <v>1817</v>
      </c>
      <c r="C209" s="20" t="s">
        <v>1818</v>
      </c>
      <c r="D209" s="21">
        <v>1282989900</v>
      </c>
      <c r="E209" s="21">
        <v>0</v>
      </c>
      <c r="F209" s="21">
        <v>1207000</v>
      </c>
      <c r="G209" s="21">
        <v>0</v>
      </c>
      <c r="H209" s="21">
        <v>1116000</v>
      </c>
      <c r="I209" s="21">
        <v>108225300</v>
      </c>
      <c r="J209" s="21">
        <v>5445962</v>
      </c>
      <c r="K209" s="21">
        <v>2254427</v>
      </c>
      <c r="L209" s="21">
        <v>15819900</v>
      </c>
      <c r="M209" s="21">
        <v>900000</v>
      </c>
      <c r="N209" s="21">
        <v>0</v>
      </c>
      <c r="O209" s="21">
        <v>0</v>
      </c>
      <c r="P209" s="21">
        <v>0</v>
      </c>
      <c r="Q209" s="21">
        <v>3566300</v>
      </c>
      <c r="R209" s="21">
        <v>1608100</v>
      </c>
      <c r="S209" s="21">
        <v>0</v>
      </c>
      <c r="T209" s="21">
        <v>0</v>
      </c>
      <c r="U209" s="21">
        <v>0</v>
      </c>
      <c r="V209" s="21">
        <v>105500</v>
      </c>
      <c r="W209" s="21">
        <v>15582208658</v>
      </c>
      <c r="X209" s="21">
        <v>300000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145000</v>
      </c>
      <c r="AF209" s="21">
        <v>0</v>
      </c>
      <c r="AG209" s="21">
        <v>0</v>
      </c>
      <c r="AH209" s="21">
        <v>0</v>
      </c>
      <c r="AI209" s="21">
        <v>20000</v>
      </c>
      <c r="AJ209" s="21">
        <v>43834800</v>
      </c>
      <c r="AK209" s="21">
        <v>360316753</v>
      </c>
      <c r="AL209" s="21">
        <v>5425000</v>
      </c>
      <c r="AM209" s="21">
        <v>0</v>
      </c>
      <c r="AN209" s="21">
        <v>29554700</v>
      </c>
      <c r="AO209" s="21">
        <v>136000</v>
      </c>
      <c r="AP209" s="21">
        <v>6272401300</v>
      </c>
      <c r="AQ209" s="21">
        <v>23717580600</v>
      </c>
    </row>
    <row r="210" spans="1:43" x14ac:dyDescent="0.25">
      <c r="A210" s="19">
        <v>46265</v>
      </c>
      <c r="B210" s="20" t="s">
        <v>1821</v>
      </c>
      <c r="C210" s="20" t="s">
        <v>1822</v>
      </c>
      <c r="D210" s="21">
        <v>94800</v>
      </c>
      <c r="E210" s="21">
        <v>0</v>
      </c>
      <c r="F210" s="21">
        <v>0</v>
      </c>
      <c r="G210" s="21">
        <v>0</v>
      </c>
      <c r="H210" s="21">
        <v>0</v>
      </c>
      <c r="I210" s="21">
        <v>1336700</v>
      </c>
      <c r="J210" s="21">
        <v>0</v>
      </c>
      <c r="K210" s="21">
        <v>902500</v>
      </c>
      <c r="L210" s="21">
        <v>19500</v>
      </c>
      <c r="M210" s="21">
        <v>470050</v>
      </c>
      <c r="N210" s="21">
        <v>0</v>
      </c>
      <c r="O210" s="21">
        <v>0</v>
      </c>
      <c r="P210" s="21">
        <v>215700</v>
      </c>
      <c r="Q210" s="21">
        <v>0</v>
      </c>
      <c r="R210" s="21">
        <v>12500</v>
      </c>
      <c r="S210" s="21">
        <v>0</v>
      </c>
      <c r="T210" s="21">
        <v>0</v>
      </c>
      <c r="U210" s="21">
        <v>511684000</v>
      </c>
      <c r="V210" s="21">
        <v>29490000</v>
      </c>
      <c r="W210" s="21">
        <v>115152</v>
      </c>
      <c r="X210" s="21">
        <v>0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300000</v>
      </c>
      <c r="AK210" s="21">
        <v>154692</v>
      </c>
      <c r="AL210" s="21">
        <v>0</v>
      </c>
      <c r="AM210" s="21">
        <v>0</v>
      </c>
      <c r="AN210" s="21">
        <v>21000</v>
      </c>
      <c r="AO210" s="21">
        <v>0</v>
      </c>
      <c r="AP210" s="21">
        <v>49332406</v>
      </c>
      <c r="AQ210" s="21">
        <v>594149000</v>
      </c>
    </row>
    <row r="211" spans="1:43" x14ac:dyDescent="0.25">
      <c r="A211" s="19">
        <v>46265</v>
      </c>
      <c r="B211" s="20" t="s">
        <v>1826</v>
      </c>
      <c r="C211" s="20" t="s">
        <v>1827</v>
      </c>
      <c r="D211" s="21">
        <v>2533900</v>
      </c>
      <c r="E211" s="21">
        <v>0</v>
      </c>
      <c r="F211" s="21">
        <v>0</v>
      </c>
      <c r="G211" s="21">
        <v>0</v>
      </c>
      <c r="H211" s="21">
        <v>0</v>
      </c>
      <c r="I211" s="21">
        <v>100</v>
      </c>
      <c r="J211" s="21">
        <v>0</v>
      </c>
      <c r="K211" s="21">
        <v>19900040</v>
      </c>
      <c r="L211" s="21">
        <v>1681300</v>
      </c>
      <c r="M211" s="21">
        <v>0</v>
      </c>
      <c r="N211" s="21">
        <v>0</v>
      </c>
      <c r="O211" s="21">
        <v>0</v>
      </c>
      <c r="P211" s="21">
        <v>8029200</v>
      </c>
      <c r="Q211" s="21">
        <v>100000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28793160932</v>
      </c>
      <c r="X211" s="21">
        <v>0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1247994996</v>
      </c>
      <c r="AL211" s="21">
        <v>0</v>
      </c>
      <c r="AM211" s="21">
        <v>0</v>
      </c>
      <c r="AN211" s="21">
        <v>0</v>
      </c>
      <c r="AO211" s="21">
        <v>100000</v>
      </c>
      <c r="AP211" s="21">
        <v>1109964432</v>
      </c>
      <c r="AQ211" s="21">
        <v>31183464900</v>
      </c>
    </row>
    <row r="212" spans="1:43" x14ac:dyDescent="0.25">
      <c r="A212" s="19">
        <v>46265</v>
      </c>
      <c r="B212" s="20" t="s">
        <v>1829</v>
      </c>
      <c r="C212" s="20" t="s">
        <v>1830</v>
      </c>
      <c r="D212" s="21">
        <v>2092647977</v>
      </c>
      <c r="E212" s="21">
        <v>6691622</v>
      </c>
      <c r="F212" s="21">
        <v>0</v>
      </c>
      <c r="G212" s="21">
        <v>0</v>
      </c>
      <c r="H212" s="21">
        <v>0</v>
      </c>
      <c r="I212" s="21">
        <v>2474813</v>
      </c>
      <c r="J212" s="21">
        <v>1995000</v>
      </c>
      <c r="K212" s="21">
        <v>2209800</v>
      </c>
      <c r="L212" s="21">
        <v>3779000</v>
      </c>
      <c r="M212" s="21">
        <v>155496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62500</v>
      </c>
      <c r="W212" s="21">
        <v>6409808</v>
      </c>
      <c r="X212" s="21">
        <v>0</v>
      </c>
      <c r="Y212" s="21">
        <v>0</v>
      </c>
      <c r="Z212" s="21">
        <v>0</v>
      </c>
      <c r="AA212" s="21">
        <v>0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416115738</v>
      </c>
      <c r="AK212" s="21">
        <v>315775449</v>
      </c>
      <c r="AL212" s="21">
        <v>19254882</v>
      </c>
      <c r="AM212" s="21">
        <v>0</v>
      </c>
      <c r="AN212" s="21">
        <v>0</v>
      </c>
      <c r="AO212" s="21">
        <v>22</v>
      </c>
      <c r="AP212" s="21">
        <v>1115355398</v>
      </c>
      <c r="AQ212" s="21">
        <v>3982927505</v>
      </c>
    </row>
    <row r="213" spans="1:43" x14ac:dyDescent="0.25">
      <c r="A213" s="19">
        <v>46265</v>
      </c>
      <c r="B213" s="20" t="s">
        <v>1832</v>
      </c>
      <c r="C213" s="20" t="s">
        <v>1833</v>
      </c>
      <c r="D213" s="21">
        <v>2011700</v>
      </c>
      <c r="E213" s="21">
        <v>0</v>
      </c>
      <c r="F213" s="21">
        <v>7700</v>
      </c>
      <c r="G213" s="21">
        <v>0</v>
      </c>
      <c r="H213" s="21">
        <v>0</v>
      </c>
      <c r="I213" s="21">
        <v>700000</v>
      </c>
      <c r="J213" s="21">
        <v>0</v>
      </c>
      <c r="K213" s="21">
        <v>0</v>
      </c>
      <c r="L213" s="21">
        <v>3024200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2468900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  <c r="AC213" s="21">
        <v>0</v>
      </c>
      <c r="AD213" s="21">
        <v>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100</v>
      </c>
      <c r="AL213" s="21">
        <v>0</v>
      </c>
      <c r="AM213" s="21">
        <v>0</v>
      </c>
      <c r="AN213" s="21">
        <v>0</v>
      </c>
      <c r="AO213" s="21">
        <v>0</v>
      </c>
      <c r="AP213" s="21">
        <v>523286439</v>
      </c>
      <c r="AQ213" s="21">
        <v>531499039</v>
      </c>
    </row>
    <row r="214" spans="1:43" x14ac:dyDescent="0.25">
      <c r="A214" s="19">
        <v>46265</v>
      </c>
      <c r="B214" s="20" t="s">
        <v>1842</v>
      </c>
      <c r="C214" s="20" t="s">
        <v>1843</v>
      </c>
      <c r="D214" s="21">
        <v>200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1103500</v>
      </c>
      <c r="M214" s="21">
        <v>0</v>
      </c>
      <c r="N214" s="21">
        <v>0</v>
      </c>
      <c r="O214" s="21">
        <v>0</v>
      </c>
      <c r="P214" s="21">
        <v>0</v>
      </c>
      <c r="Q214" s="21">
        <v>71248600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509677876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200</v>
      </c>
      <c r="AL214" s="21">
        <v>0</v>
      </c>
      <c r="AM214" s="21">
        <v>0</v>
      </c>
      <c r="AN214" s="21">
        <v>0</v>
      </c>
      <c r="AO214" s="21">
        <v>0</v>
      </c>
      <c r="AP214" s="21">
        <v>374028500</v>
      </c>
      <c r="AQ214" s="21">
        <v>956058876</v>
      </c>
    </row>
    <row r="215" spans="1:43" x14ac:dyDescent="0.25">
      <c r="A215" s="19">
        <v>46265</v>
      </c>
      <c r="B215" s="20" t="s">
        <v>1850</v>
      </c>
      <c r="C215" s="20" t="s">
        <v>1851</v>
      </c>
      <c r="D215" s="21">
        <v>0</v>
      </c>
      <c r="E215" s="21">
        <v>0</v>
      </c>
      <c r="F215" s="21">
        <v>230400</v>
      </c>
      <c r="G215" s="21">
        <v>0</v>
      </c>
      <c r="H215" s="21">
        <v>0</v>
      </c>
      <c r="I215" s="21">
        <v>100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96700</v>
      </c>
      <c r="X215" s="21">
        <v>0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107000</v>
      </c>
      <c r="AL215" s="21">
        <v>647800</v>
      </c>
      <c r="AM215" s="21">
        <v>0</v>
      </c>
      <c r="AN215" s="21">
        <v>0</v>
      </c>
      <c r="AO215" s="21">
        <v>0</v>
      </c>
      <c r="AP215" s="21">
        <v>498950794</v>
      </c>
      <c r="AQ215" s="21">
        <v>500032794</v>
      </c>
    </row>
    <row r="216" spans="1:43" x14ac:dyDescent="0.25">
      <c r="A216" s="19">
        <v>46265</v>
      </c>
      <c r="B216" s="20" t="s">
        <v>1853</v>
      </c>
      <c r="C216" s="20" t="s">
        <v>1854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100</v>
      </c>
      <c r="J216" s="21">
        <v>0</v>
      </c>
      <c r="K216" s="21">
        <v>0</v>
      </c>
      <c r="L216" s="21">
        <v>12900</v>
      </c>
      <c r="M216" s="21">
        <v>0</v>
      </c>
      <c r="N216" s="21">
        <v>0</v>
      </c>
      <c r="O216" s="21">
        <v>0</v>
      </c>
      <c r="P216" s="21">
        <v>0</v>
      </c>
      <c r="Q216" s="21">
        <v>19926800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629516300</v>
      </c>
      <c r="X216" s="21">
        <v>0</v>
      </c>
      <c r="Y216" s="21">
        <v>0</v>
      </c>
      <c r="Z216" s="21">
        <v>0</v>
      </c>
      <c r="AA216" s="21">
        <v>0</v>
      </c>
      <c r="AB216" s="21">
        <v>0</v>
      </c>
      <c r="AC216" s="21">
        <v>0</v>
      </c>
      <c r="AD216" s="21">
        <v>0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3000</v>
      </c>
      <c r="AL216" s="21">
        <v>0</v>
      </c>
      <c r="AM216" s="21">
        <v>0</v>
      </c>
      <c r="AN216" s="21">
        <v>0</v>
      </c>
      <c r="AO216" s="21">
        <v>0</v>
      </c>
      <c r="AP216" s="21">
        <v>156540900</v>
      </c>
      <c r="AQ216" s="21">
        <v>806000000</v>
      </c>
    </row>
    <row r="217" spans="1:43" x14ac:dyDescent="0.25">
      <c r="A217" s="19">
        <v>46265</v>
      </c>
      <c r="B217" s="20" t="s">
        <v>1862</v>
      </c>
      <c r="C217" s="20" t="s">
        <v>1863</v>
      </c>
      <c r="D217" s="21">
        <v>0</v>
      </c>
      <c r="E217" s="21">
        <v>0</v>
      </c>
      <c r="F217" s="21">
        <v>0</v>
      </c>
      <c r="G217" s="21">
        <v>0</v>
      </c>
      <c r="H217" s="21">
        <v>35667250</v>
      </c>
      <c r="I217" s="21">
        <v>49000100</v>
      </c>
      <c r="J217" s="21">
        <v>0</v>
      </c>
      <c r="K217" s="21">
        <v>19250000</v>
      </c>
      <c r="L217" s="21">
        <v>106490650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117616200</v>
      </c>
      <c r="X217" s="21">
        <v>0</v>
      </c>
      <c r="Y217" s="21">
        <v>0</v>
      </c>
      <c r="Z217" s="21">
        <v>0</v>
      </c>
      <c r="AA217" s="21">
        <v>0</v>
      </c>
      <c r="AB217" s="21">
        <v>0</v>
      </c>
      <c r="AC217" s="21">
        <v>0</v>
      </c>
      <c r="AD217" s="21">
        <v>0</v>
      </c>
      <c r="AE217" s="21">
        <v>88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5660400</v>
      </c>
      <c r="AO217" s="21">
        <v>100</v>
      </c>
      <c r="AP217" s="21">
        <v>151837112</v>
      </c>
      <c r="AQ217" s="21">
        <v>485521900</v>
      </c>
    </row>
    <row r="218" spans="1:43" x14ac:dyDescent="0.25">
      <c r="A218" s="19">
        <v>46265</v>
      </c>
      <c r="B218" s="20" t="s">
        <v>1871</v>
      </c>
      <c r="C218" s="20" t="s">
        <v>1872</v>
      </c>
      <c r="D218" s="21">
        <v>22698</v>
      </c>
      <c r="E218" s="21">
        <v>188500</v>
      </c>
      <c r="F218" s="21">
        <v>14300</v>
      </c>
      <c r="G218" s="21">
        <v>0</v>
      </c>
      <c r="H218" s="21">
        <v>0</v>
      </c>
      <c r="I218" s="21">
        <v>7769950</v>
      </c>
      <c r="J218" s="21">
        <v>0</v>
      </c>
      <c r="K218" s="21">
        <v>221300</v>
      </c>
      <c r="L218" s="21">
        <v>124600</v>
      </c>
      <c r="M218" s="21">
        <v>0</v>
      </c>
      <c r="N218" s="21">
        <v>0</v>
      </c>
      <c r="O218" s="21">
        <v>0</v>
      </c>
      <c r="P218" s="21">
        <v>4000</v>
      </c>
      <c r="Q218" s="21">
        <v>42810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2129423979</v>
      </c>
      <c r="X218" s="21">
        <v>0</v>
      </c>
      <c r="Y218" s="21">
        <v>0</v>
      </c>
      <c r="Z218" s="21">
        <v>0</v>
      </c>
      <c r="AA218" s="21">
        <v>0</v>
      </c>
      <c r="AB218" s="21">
        <v>0</v>
      </c>
      <c r="AC218" s="21">
        <v>0</v>
      </c>
      <c r="AD218" s="21">
        <v>36400</v>
      </c>
      <c r="AE218" s="21">
        <v>0</v>
      </c>
      <c r="AF218" s="21">
        <v>0</v>
      </c>
      <c r="AG218" s="21">
        <v>0</v>
      </c>
      <c r="AH218" s="21">
        <v>0</v>
      </c>
      <c r="AI218" s="21">
        <v>90800</v>
      </c>
      <c r="AJ218" s="21">
        <v>1920202</v>
      </c>
      <c r="AK218" s="21">
        <v>116910030</v>
      </c>
      <c r="AL218" s="21">
        <v>282800</v>
      </c>
      <c r="AM218" s="21">
        <v>519500</v>
      </c>
      <c r="AN218" s="21">
        <v>50000</v>
      </c>
      <c r="AO218" s="21">
        <v>0</v>
      </c>
      <c r="AP218" s="21">
        <v>42634118</v>
      </c>
      <c r="AQ218" s="21">
        <v>2300255987</v>
      </c>
    </row>
    <row r="219" spans="1:43" x14ac:dyDescent="0.25">
      <c r="A219" s="19">
        <v>46265</v>
      </c>
      <c r="B219" s="20" t="s">
        <v>1876</v>
      </c>
      <c r="C219" s="20" t="s">
        <v>1877</v>
      </c>
      <c r="D219" s="21">
        <v>1246000</v>
      </c>
      <c r="E219" s="21">
        <v>0</v>
      </c>
      <c r="F219" s="21">
        <v>5338500</v>
      </c>
      <c r="G219" s="21">
        <v>0</v>
      </c>
      <c r="H219" s="21">
        <v>0</v>
      </c>
      <c r="I219" s="21">
        <v>100</v>
      </c>
      <c r="J219" s="21">
        <v>0</v>
      </c>
      <c r="K219" s="21">
        <v>0</v>
      </c>
      <c r="L219" s="21">
        <v>5680800</v>
      </c>
      <c r="M219" s="21">
        <v>0</v>
      </c>
      <c r="N219" s="21">
        <v>0</v>
      </c>
      <c r="O219" s="21">
        <v>0</v>
      </c>
      <c r="P219" s="21">
        <v>0</v>
      </c>
      <c r="Q219" s="21">
        <v>155252169</v>
      </c>
      <c r="R219" s="21">
        <v>18405000</v>
      </c>
      <c r="S219" s="21">
        <v>0</v>
      </c>
      <c r="T219" s="21">
        <v>0</v>
      </c>
      <c r="U219" s="21">
        <v>0</v>
      </c>
      <c r="V219" s="21">
        <v>0</v>
      </c>
      <c r="W219" s="21">
        <v>40088278</v>
      </c>
      <c r="X219" s="21">
        <v>0</v>
      </c>
      <c r="Y219" s="21">
        <v>0</v>
      </c>
      <c r="Z219" s="21">
        <v>0</v>
      </c>
      <c r="AA219" s="21">
        <v>0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50723033</v>
      </c>
      <c r="AK219" s="21">
        <v>83623475</v>
      </c>
      <c r="AL219" s="21">
        <v>0</v>
      </c>
      <c r="AM219" s="21">
        <v>0</v>
      </c>
      <c r="AN219" s="21">
        <v>46</v>
      </c>
      <c r="AO219" s="21">
        <v>83</v>
      </c>
      <c r="AP219" s="21">
        <v>58726612</v>
      </c>
      <c r="AQ219" s="21">
        <v>419084096</v>
      </c>
    </row>
    <row r="220" spans="1:43" x14ac:dyDescent="0.25">
      <c r="A220" s="19">
        <v>46265</v>
      </c>
      <c r="B220" s="20" t="s">
        <v>1892</v>
      </c>
      <c r="C220" s="20" t="s">
        <v>1893</v>
      </c>
      <c r="D220" s="21">
        <v>700</v>
      </c>
      <c r="E220" s="21">
        <v>0</v>
      </c>
      <c r="F220" s="21">
        <v>0</v>
      </c>
      <c r="G220" s="21">
        <v>0</v>
      </c>
      <c r="H220" s="21">
        <v>44843667</v>
      </c>
      <c r="I220" s="21">
        <v>100</v>
      </c>
      <c r="J220" s="21">
        <v>0</v>
      </c>
      <c r="K220" s="21">
        <v>0</v>
      </c>
      <c r="L220" s="21">
        <v>34100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8810000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1823000</v>
      </c>
      <c r="AK220" s="21">
        <v>3003400</v>
      </c>
      <c r="AL220" s="21">
        <v>0</v>
      </c>
      <c r="AM220" s="21">
        <v>0</v>
      </c>
      <c r="AN220" s="21">
        <v>0</v>
      </c>
      <c r="AO220" s="21">
        <v>0</v>
      </c>
      <c r="AP220" s="21">
        <v>461485033</v>
      </c>
      <c r="AQ220" s="21">
        <v>520000000</v>
      </c>
    </row>
    <row r="221" spans="1:43" x14ac:dyDescent="0.25">
      <c r="A221" s="19">
        <v>46265</v>
      </c>
      <c r="B221" s="20" t="s">
        <v>1901</v>
      </c>
      <c r="C221" s="20" t="s">
        <v>1902</v>
      </c>
      <c r="D221" s="21">
        <v>3986661</v>
      </c>
      <c r="E221" s="21">
        <v>0</v>
      </c>
      <c r="F221" s="21">
        <v>0</v>
      </c>
      <c r="G221" s="21">
        <v>0</v>
      </c>
      <c r="H221" s="21">
        <v>0</v>
      </c>
      <c r="I221" s="21">
        <v>200</v>
      </c>
      <c r="J221" s="21">
        <v>12370700</v>
      </c>
      <c r="K221" s="21">
        <v>217961</v>
      </c>
      <c r="L221" s="21">
        <v>20666700</v>
      </c>
      <c r="M221" s="21">
        <v>28</v>
      </c>
      <c r="N221" s="21">
        <v>0</v>
      </c>
      <c r="O221" s="21">
        <v>0</v>
      </c>
      <c r="P221" s="21">
        <v>782700</v>
      </c>
      <c r="Q221" s="21">
        <v>875700</v>
      </c>
      <c r="R221" s="21">
        <v>931996300</v>
      </c>
      <c r="S221" s="21">
        <v>0</v>
      </c>
      <c r="T221" s="21">
        <v>0</v>
      </c>
      <c r="U221" s="21">
        <v>0</v>
      </c>
      <c r="V221" s="21">
        <v>0</v>
      </c>
      <c r="W221" s="21">
        <v>2418448300</v>
      </c>
      <c r="X221" s="21">
        <v>0</v>
      </c>
      <c r="Y221" s="21">
        <v>200</v>
      </c>
      <c r="Z221" s="21">
        <v>0</v>
      </c>
      <c r="AA221" s="21">
        <v>0</v>
      </c>
      <c r="AB221" s="21">
        <v>0</v>
      </c>
      <c r="AC221" s="21">
        <v>0</v>
      </c>
      <c r="AD221" s="21">
        <v>0</v>
      </c>
      <c r="AE221" s="21">
        <v>2330100</v>
      </c>
      <c r="AF221" s="21">
        <v>0</v>
      </c>
      <c r="AG221" s="21">
        <v>0</v>
      </c>
      <c r="AH221" s="21">
        <v>1600000</v>
      </c>
      <c r="AI221" s="21">
        <v>0</v>
      </c>
      <c r="AJ221" s="21">
        <v>52762800</v>
      </c>
      <c r="AK221" s="21">
        <v>3343504</v>
      </c>
      <c r="AL221" s="21">
        <v>277400</v>
      </c>
      <c r="AM221" s="21">
        <v>1840100</v>
      </c>
      <c r="AN221" s="21">
        <v>0</v>
      </c>
      <c r="AO221" s="21">
        <v>1100</v>
      </c>
      <c r="AP221" s="21">
        <v>2288499046</v>
      </c>
      <c r="AQ221" s="21">
        <v>5739999500</v>
      </c>
    </row>
    <row r="222" spans="1:43" x14ac:dyDescent="0.25">
      <c r="A222" s="19">
        <v>46265</v>
      </c>
      <c r="B222" s="20" t="s">
        <v>1909</v>
      </c>
      <c r="C222" s="20" t="s">
        <v>1910</v>
      </c>
      <c r="D222" s="21">
        <v>354500</v>
      </c>
      <c r="E222" s="21">
        <v>0</v>
      </c>
      <c r="F222" s="21">
        <v>0</v>
      </c>
      <c r="G222" s="21">
        <v>74000</v>
      </c>
      <c r="H222" s="21">
        <v>0</v>
      </c>
      <c r="I222" s="21">
        <v>100</v>
      </c>
      <c r="J222" s="21">
        <v>0</v>
      </c>
      <c r="K222" s="21">
        <v>1685300</v>
      </c>
      <c r="L222" s="21">
        <v>110900</v>
      </c>
      <c r="M222" s="21">
        <v>0</v>
      </c>
      <c r="N222" s="21">
        <v>0</v>
      </c>
      <c r="O222" s="21">
        <v>0</v>
      </c>
      <c r="P222" s="21">
        <v>97500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157228400</v>
      </c>
      <c r="X222" s="21">
        <v>0</v>
      </c>
      <c r="Y222" s="21">
        <v>0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560400</v>
      </c>
      <c r="AK222" s="21">
        <v>55800</v>
      </c>
      <c r="AL222" s="21">
        <v>0</v>
      </c>
      <c r="AM222" s="21">
        <v>0</v>
      </c>
      <c r="AN222" s="21">
        <v>0</v>
      </c>
      <c r="AO222" s="21">
        <v>50100</v>
      </c>
      <c r="AP222" s="21">
        <v>124061500</v>
      </c>
      <c r="AQ222" s="21">
        <v>284278500</v>
      </c>
    </row>
    <row r="223" spans="1:43" x14ac:dyDescent="0.25">
      <c r="A223" s="19">
        <v>46265</v>
      </c>
      <c r="B223" s="20" t="s">
        <v>1922</v>
      </c>
      <c r="C223" s="20" t="s">
        <v>1923</v>
      </c>
      <c r="D223" s="21">
        <v>1011442</v>
      </c>
      <c r="E223" s="21">
        <v>0</v>
      </c>
      <c r="F223" s="21">
        <v>131000</v>
      </c>
      <c r="G223" s="21">
        <v>0</v>
      </c>
      <c r="H223" s="21">
        <v>0</v>
      </c>
      <c r="I223" s="21">
        <v>3975877326</v>
      </c>
      <c r="J223" s="21">
        <v>1021250</v>
      </c>
      <c r="K223" s="21">
        <v>5053</v>
      </c>
      <c r="L223" s="21">
        <v>120660</v>
      </c>
      <c r="M223" s="21">
        <v>51160</v>
      </c>
      <c r="N223" s="21">
        <v>0</v>
      </c>
      <c r="O223" s="21">
        <v>265950</v>
      </c>
      <c r="P223" s="21">
        <v>136334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28782</v>
      </c>
      <c r="W223" s="21">
        <v>334102106</v>
      </c>
      <c r="X223" s="21">
        <v>0</v>
      </c>
      <c r="Y223" s="21">
        <v>0</v>
      </c>
      <c r="Z223" s="21">
        <v>0</v>
      </c>
      <c r="AA223" s="21">
        <v>0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131</v>
      </c>
      <c r="AI223" s="21">
        <v>0</v>
      </c>
      <c r="AJ223" s="21">
        <v>35246430</v>
      </c>
      <c r="AK223" s="21">
        <v>11062161</v>
      </c>
      <c r="AL223" s="21">
        <v>296686</v>
      </c>
      <c r="AM223" s="21">
        <v>68</v>
      </c>
      <c r="AN223" s="21">
        <v>0</v>
      </c>
      <c r="AO223" s="21">
        <v>812</v>
      </c>
      <c r="AP223" s="21">
        <v>2285088221</v>
      </c>
      <c r="AQ223" s="21">
        <v>6644445572</v>
      </c>
    </row>
    <row r="224" spans="1:43" x14ac:dyDescent="0.25">
      <c r="A224" s="19">
        <v>46265</v>
      </c>
      <c r="B224" s="20" t="s">
        <v>1930</v>
      </c>
      <c r="C224" s="20" t="s">
        <v>1931</v>
      </c>
      <c r="D224" s="21">
        <v>15050200</v>
      </c>
      <c r="E224" s="21">
        <v>0</v>
      </c>
      <c r="F224" s="21">
        <v>0</v>
      </c>
      <c r="G224" s="21">
        <v>0</v>
      </c>
      <c r="H224" s="21">
        <v>0</v>
      </c>
      <c r="I224" s="21">
        <v>233940900</v>
      </c>
      <c r="J224" s="21">
        <v>3523300</v>
      </c>
      <c r="K224" s="21">
        <v>0</v>
      </c>
      <c r="L224" s="21">
        <v>194982600</v>
      </c>
      <c r="M224" s="21">
        <v>0</v>
      </c>
      <c r="N224" s="21">
        <v>0</v>
      </c>
      <c r="O224" s="21">
        <v>0</v>
      </c>
      <c r="P224" s="21">
        <v>1400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16429640400</v>
      </c>
      <c r="X224" s="21">
        <v>0</v>
      </c>
      <c r="Y224" s="21">
        <v>0</v>
      </c>
      <c r="Z224" s="21">
        <v>0</v>
      </c>
      <c r="AA224" s="21">
        <v>0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5794000</v>
      </c>
      <c r="AK224" s="21">
        <v>3400837</v>
      </c>
      <c r="AL224" s="21">
        <v>0</v>
      </c>
      <c r="AM224" s="21">
        <v>674400</v>
      </c>
      <c r="AN224" s="21">
        <v>1072500</v>
      </c>
      <c r="AO224" s="21">
        <v>0</v>
      </c>
      <c r="AP224" s="21">
        <v>237423463</v>
      </c>
      <c r="AQ224" s="21">
        <v>17125504000</v>
      </c>
    </row>
    <row r="225" spans="1:43" x14ac:dyDescent="0.25">
      <c r="A225" s="19">
        <v>46265</v>
      </c>
      <c r="B225" s="20" t="s">
        <v>1937</v>
      </c>
      <c r="C225" s="20" t="s">
        <v>1938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7097200</v>
      </c>
      <c r="J225" s="21">
        <v>0</v>
      </c>
      <c r="K225" s="21">
        <v>732000</v>
      </c>
      <c r="L225" s="21">
        <v>91700000</v>
      </c>
      <c r="M225" s="21">
        <v>0</v>
      </c>
      <c r="N225" s="21">
        <v>0</v>
      </c>
      <c r="O225" s="21">
        <v>0</v>
      </c>
      <c r="P225" s="21">
        <v>0</v>
      </c>
      <c r="Q225" s="21">
        <v>2719200</v>
      </c>
      <c r="R225" s="21">
        <v>20258000</v>
      </c>
      <c r="S225" s="21">
        <v>0</v>
      </c>
      <c r="T225" s="21">
        <v>0</v>
      </c>
      <c r="U225" s="21">
        <v>0</v>
      </c>
      <c r="V225" s="21">
        <v>0</v>
      </c>
      <c r="W225" s="21">
        <v>9945320300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450391100</v>
      </c>
      <c r="AL225" s="21">
        <v>0</v>
      </c>
      <c r="AM225" s="21">
        <v>0</v>
      </c>
      <c r="AN225" s="21">
        <v>0</v>
      </c>
      <c r="AO225" s="21">
        <v>100000</v>
      </c>
      <c r="AP225" s="21">
        <v>165668641</v>
      </c>
      <c r="AQ225" s="21">
        <v>10683986441</v>
      </c>
    </row>
    <row r="226" spans="1:43" x14ac:dyDescent="0.25">
      <c r="A226" s="19">
        <v>46265</v>
      </c>
      <c r="B226" s="20" t="s">
        <v>1941</v>
      </c>
      <c r="C226" s="20" t="s">
        <v>1942</v>
      </c>
      <c r="D226" s="21">
        <v>27104606</v>
      </c>
      <c r="E226" s="21">
        <v>160300</v>
      </c>
      <c r="F226" s="21">
        <v>448135948</v>
      </c>
      <c r="G226" s="21">
        <v>19139100</v>
      </c>
      <c r="H226" s="21">
        <v>0</v>
      </c>
      <c r="I226" s="21">
        <v>9311650</v>
      </c>
      <c r="J226" s="21">
        <v>26545307</v>
      </c>
      <c r="K226" s="21">
        <v>33904656</v>
      </c>
      <c r="L226" s="21">
        <v>48796400</v>
      </c>
      <c r="M226" s="21">
        <v>38090</v>
      </c>
      <c r="N226" s="21">
        <v>27631800</v>
      </c>
      <c r="O226" s="21">
        <v>49024278</v>
      </c>
      <c r="P226" s="21">
        <v>443782</v>
      </c>
      <c r="Q226" s="21">
        <v>590000</v>
      </c>
      <c r="R226" s="21">
        <v>500</v>
      </c>
      <c r="S226" s="21">
        <v>19884800</v>
      </c>
      <c r="T226" s="21">
        <v>0</v>
      </c>
      <c r="U226" s="21">
        <v>0</v>
      </c>
      <c r="V226" s="21">
        <v>0</v>
      </c>
      <c r="W226" s="21">
        <v>77610415</v>
      </c>
      <c r="X226" s="21">
        <v>0</v>
      </c>
      <c r="Y226" s="21">
        <v>0</v>
      </c>
      <c r="Z226" s="21">
        <v>165700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1">
        <v>19448200</v>
      </c>
      <c r="AG226" s="21">
        <v>0</v>
      </c>
      <c r="AH226" s="21">
        <v>371900</v>
      </c>
      <c r="AI226" s="21">
        <v>420700</v>
      </c>
      <c r="AJ226" s="21">
        <v>596007655</v>
      </c>
      <c r="AK226" s="21">
        <v>115295755</v>
      </c>
      <c r="AL226" s="21">
        <v>103398385</v>
      </c>
      <c r="AM226" s="21">
        <v>10963701</v>
      </c>
      <c r="AN226" s="21">
        <v>276663000</v>
      </c>
      <c r="AO226" s="21">
        <v>3787600</v>
      </c>
      <c r="AP226" s="21">
        <v>1745832372</v>
      </c>
      <c r="AQ226" s="21">
        <v>3660676600</v>
      </c>
    </row>
    <row r="227" spans="1:43" x14ac:dyDescent="0.25">
      <c r="A227" s="19">
        <v>46265</v>
      </c>
      <c r="B227" s="20" t="s">
        <v>1949</v>
      </c>
      <c r="C227" s="20" t="s">
        <v>1950</v>
      </c>
      <c r="D227" s="21">
        <v>4401800</v>
      </c>
      <c r="E227" s="21">
        <v>0</v>
      </c>
      <c r="F227" s="21">
        <v>183450</v>
      </c>
      <c r="G227" s="21">
        <v>0</v>
      </c>
      <c r="H227" s="21">
        <v>0</v>
      </c>
      <c r="I227" s="21">
        <v>178400600</v>
      </c>
      <c r="J227" s="21">
        <v>0</v>
      </c>
      <c r="K227" s="21">
        <v>2326027</v>
      </c>
      <c r="L227" s="21">
        <v>12</v>
      </c>
      <c r="M227" s="21">
        <v>1425</v>
      </c>
      <c r="N227" s="21">
        <v>0</v>
      </c>
      <c r="O227" s="21">
        <v>0</v>
      </c>
      <c r="P227" s="21">
        <v>100000</v>
      </c>
      <c r="Q227" s="21">
        <v>27950</v>
      </c>
      <c r="R227" s="21">
        <v>300000</v>
      </c>
      <c r="S227" s="21">
        <v>0</v>
      </c>
      <c r="T227" s="21">
        <v>0</v>
      </c>
      <c r="U227" s="21">
        <v>0</v>
      </c>
      <c r="V227" s="21">
        <v>2200000</v>
      </c>
      <c r="W227" s="21">
        <v>4308966164</v>
      </c>
      <c r="X227" s="21">
        <v>0</v>
      </c>
      <c r="Y227" s="21">
        <v>1500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91487963</v>
      </c>
      <c r="AK227" s="21">
        <v>84988998</v>
      </c>
      <c r="AL227" s="21">
        <v>12500000</v>
      </c>
      <c r="AM227" s="21">
        <v>0</v>
      </c>
      <c r="AN227" s="21">
        <v>196254</v>
      </c>
      <c r="AO227" s="21">
        <v>1350147</v>
      </c>
      <c r="AP227" s="21">
        <v>4268923816</v>
      </c>
      <c r="AQ227" s="21">
        <v>8956356106</v>
      </c>
    </row>
    <row r="228" spans="1:43" x14ac:dyDescent="0.25">
      <c r="A228" s="19">
        <v>46265</v>
      </c>
      <c r="B228" s="20" t="s">
        <v>1955</v>
      </c>
      <c r="C228" s="20" t="s">
        <v>1956</v>
      </c>
      <c r="D228" s="21">
        <v>10777046</v>
      </c>
      <c r="E228" s="21">
        <v>0</v>
      </c>
      <c r="F228" s="21">
        <v>0</v>
      </c>
      <c r="G228" s="21">
        <v>1530000</v>
      </c>
      <c r="H228" s="21">
        <v>0</v>
      </c>
      <c r="I228" s="21">
        <v>30406400</v>
      </c>
      <c r="J228" s="21">
        <v>0</v>
      </c>
      <c r="K228" s="21">
        <v>1373600</v>
      </c>
      <c r="L228" s="21">
        <v>902743566</v>
      </c>
      <c r="M228" s="21">
        <v>13</v>
      </c>
      <c r="N228" s="21">
        <v>0</v>
      </c>
      <c r="O228" s="21">
        <v>89657356</v>
      </c>
      <c r="P228" s="21">
        <v>3460200</v>
      </c>
      <c r="Q228" s="21">
        <v>4825688</v>
      </c>
      <c r="R228" s="21">
        <v>11475000000</v>
      </c>
      <c r="S228" s="21">
        <v>0</v>
      </c>
      <c r="T228" s="21">
        <v>0</v>
      </c>
      <c r="U228" s="21">
        <v>0</v>
      </c>
      <c r="V228" s="21">
        <v>0</v>
      </c>
      <c r="W228" s="21">
        <v>20329740967</v>
      </c>
      <c r="X228" s="21">
        <v>0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10184700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2333679804</v>
      </c>
      <c r="AK228" s="21">
        <v>3688301</v>
      </c>
      <c r="AL228" s="21">
        <v>176172132</v>
      </c>
      <c r="AM228" s="21">
        <v>0</v>
      </c>
      <c r="AN228" s="21">
        <v>123384588</v>
      </c>
      <c r="AO228" s="21">
        <v>57300758</v>
      </c>
      <c r="AP228" s="21">
        <v>2791074881</v>
      </c>
      <c r="AQ228" s="21">
        <v>38345000000</v>
      </c>
    </row>
    <row r="229" spans="1:43" x14ac:dyDescent="0.25">
      <c r="A229" s="19">
        <v>46265</v>
      </c>
      <c r="B229" s="20" t="s">
        <v>1961</v>
      </c>
      <c r="C229" s="20" t="s">
        <v>1962</v>
      </c>
      <c r="D229" s="21">
        <v>29191900</v>
      </c>
      <c r="E229" s="21">
        <v>0</v>
      </c>
      <c r="F229" s="21">
        <v>0</v>
      </c>
      <c r="G229" s="21">
        <v>0</v>
      </c>
      <c r="H229" s="21">
        <v>0</v>
      </c>
      <c r="I229" s="21">
        <v>1589100</v>
      </c>
      <c r="J229" s="21">
        <v>0</v>
      </c>
      <c r="K229" s="21">
        <v>200000</v>
      </c>
      <c r="L229" s="21">
        <v>51331000</v>
      </c>
      <c r="M229" s="21">
        <v>0</v>
      </c>
      <c r="N229" s="21">
        <v>0</v>
      </c>
      <c r="O229" s="21">
        <v>0</v>
      </c>
      <c r="P229" s="21">
        <v>2000</v>
      </c>
      <c r="Q229" s="21">
        <v>900</v>
      </c>
      <c r="R229" s="21">
        <v>843600</v>
      </c>
      <c r="S229" s="21">
        <v>0</v>
      </c>
      <c r="T229" s="21">
        <v>0</v>
      </c>
      <c r="U229" s="21">
        <v>0</v>
      </c>
      <c r="V229" s="21">
        <v>100000</v>
      </c>
      <c r="W229" s="21">
        <v>85605500</v>
      </c>
      <c r="X229" s="21">
        <v>2500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1308200</v>
      </c>
      <c r="AL229" s="21">
        <v>0</v>
      </c>
      <c r="AM229" s="21">
        <v>0</v>
      </c>
      <c r="AN229" s="21">
        <v>0</v>
      </c>
      <c r="AO229" s="21">
        <v>1200</v>
      </c>
      <c r="AP229" s="21">
        <v>5829824100</v>
      </c>
      <c r="AQ229" s="21">
        <v>6000000000</v>
      </c>
    </row>
    <row r="230" spans="1:43" x14ac:dyDescent="0.25">
      <c r="A230" s="19">
        <v>46265</v>
      </c>
      <c r="B230" s="20" t="s">
        <v>1969</v>
      </c>
      <c r="C230" s="20" t="s">
        <v>1970</v>
      </c>
      <c r="D230" s="21">
        <v>10176400</v>
      </c>
      <c r="E230" s="21">
        <v>0</v>
      </c>
      <c r="F230" s="21">
        <v>7426115069</v>
      </c>
      <c r="G230" s="21">
        <v>0</v>
      </c>
      <c r="H230" s="21">
        <v>37500000</v>
      </c>
      <c r="I230" s="21">
        <v>698769076</v>
      </c>
      <c r="J230" s="21">
        <v>0</v>
      </c>
      <c r="K230" s="21">
        <v>11624538</v>
      </c>
      <c r="L230" s="21">
        <v>2952255</v>
      </c>
      <c r="M230" s="21">
        <v>0</v>
      </c>
      <c r="N230" s="21">
        <v>0</v>
      </c>
      <c r="O230" s="21">
        <v>0</v>
      </c>
      <c r="P230" s="21">
        <v>0</v>
      </c>
      <c r="Q230" s="21">
        <v>4700000</v>
      </c>
      <c r="R230" s="21">
        <v>854563</v>
      </c>
      <c r="S230" s="21">
        <v>0</v>
      </c>
      <c r="T230" s="21">
        <v>0</v>
      </c>
      <c r="U230" s="21">
        <v>0</v>
      </c>
      <c r="V230" s="21">
        <v>1200000</v>
      </c>
      <c r="W230" s="21">
        <v>262236422</v>
      </c>
      <c r="X230" s="21">
        <v>0</v>
      </c>
      <c r="Y230" s="21">
        <v>0</v>
      </c>
      <c r="Z230" s="21">
        <v>0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82645100</v>
      </c>
      <c r="AK230" s="21">
        <v>4006726</v>
      </c>
      <c r="AL230" s="21">
        <v>0</v>
      </c>
      <c r="AM230" s="21">
        <v>0</v>
      </c>
      <c r="AN230" s="21">
        <v>0</v>
      </c>
      <c r="AO230" s="21">
        <v>52</v>
      </c>
      <c r="AP230" s="21">
        <v>5695043495</v>
      </c>
      <c r="AQ230" s="21">
        <v>14237823696</v>
      </c>
    </row>
    <row r="231" spans="1:43" x14ac:dyDescent="0.25">
      <c r="A231" s="19">
        <v>46265</v>
      </c>
      <c r="B231" s="20" t="s">
        <v>1972</v>
      </c>
      <c r="C231" s="20" t="s">
        <v>1973</v>
      </c>
      <c r="D231" s="21">
        <v>3008000</v>
      </c>
      <c r="E231" s="21">
        <v>0</v>
      </c>
      <c r="F231" s="21">
        <v>8000</v>
      </c>
      <c r="G231" s="21">
        <v>0</v>
      </c>
      <c r="H231" s="21">
        <v>10000000</v>
      </c>
      <c r="I231" s="21">
        <v>179062100</v>
      </c>
      <c r="J231" s="21">
        <v>2076500</v>
      </c>
      <c r="K231" s="21">
        <v>1240400</v>
      </c>
      <c r="L231" s="21">
        <v>9919130300</v>
      </c>
      <c r="M231" s="21">
        <v>0</v>
      </c>
      <c r="N231" s="21">
        <v>0</v>
      </c>
      <c r="O231" s="21">
        <v>0</v>
      </c>
      <c r="P231" s="21">
        <v>95200</v>
      </c>
      <c r="Q231" s="21">
        <v>593100</v>
      </c>
      <c r="R231" s="21">
        <v>0</v>
      </c>
      <c r="S231" s="21">
        <v>0</v>
      </c>
      <c r="T231" s="21">
        <v>0</v>
      </c>
      <c r="U231" s="21">
        <v>0</v>
      </c>
      <c r="V231" s="21">
        <v>150000</v>
      </c>
      <c r="W231" s="21">
        <v>2218526900</v>
      </c>
      <c r="X231" s="21">
        <v>0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200000</v>
      </c>
      <c r="AK231" s="21">
        <v>3267500</v>
      </c>
      <c r="AL231" s="21">
        <v>0</v>
      </c>
      <c r="AM231" s="21">
        <v>0</v>
      </c>
      <c r="AN231" s="21">
        <v>1458600</v>
      </c>
      <c r="AO231" s="21">
        <v>0</v>
      </c>
      <c r="AP231" s="21">
        <v>2367065800</v>
      </c>
      <c r="AQ231" s="21">
        <v>14705882400</v>
      </c>
    </row>
    <row r="232" spans="1:43" x14ac:dyDescent="0.25">
      <c r="A232" s="19">
        <v>46265</v>
      </c>
      <c r="B232" s="20" t="s">
        <v>1989</v>
      </c>
      <c r="C232" s="20" t="s">
        <v>1990</v>
      </c>
      <c r="D232" s="21">
        <v>0</v>
      </c>
      <c r="E232" s="21">
        <v>40800</v>
      </c>
      <c r="F232" s="21">
        <v>0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1094511039</v>
      </c>
      <c r="V232" s="21">
        <v>0</v>
      </c>
      <c r="W232" s="21">
        <v>3575333804</v>
      </c>
      <c r="X232" s="21">
        <v>0</v>
      </c>
      <c r="Y232" s="21">
        <v>147493</v>
      </c>
      <c r="Z232" s="21">
        <v>0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125615659</v>
      </c>
      <c r="AK232" s="21">
        <v>40840</v>
      </c>
      <c r="AL232" s="21">
        <v>2231</v>
      </c>
      <c r="AM232" s="21">
        <v>0</v>
      </c>
      <c r="AN232" s="21">
        <v>10000</v>
      </c>
      <c r="AO232" s="21">
        <v>0</v>
      </c>
      <c r="AP232" s="21">
        <v>75512155</v>
      </c>
      <c r="AQ232" s="21">
        <v>4871214021</v>
      </c>
    </row>
    <row r="233" spans="1:43" x14ac:dyDescent="0.25">
      <c r="A233" s="19">
        <v>46265</v>
      </c>
      <c r="B233" s="20" t="s">
        <v>1995</v>
      </c>
      <c r="C233" s="20" t="s">
        <v>1996</v>
      </c>
      <c r="D233" s="21">
        <v>37898501</v>
      </c>
      <c r="E233" s="21">
        <v>24017815</v>
      </c>
      <c r="F233" s="21">
        <v>10266862</v>
      </c>
      <c r="G233" s="21">
        <v>589225240</v>
      </c>
      <c r="H233" s="21">
        <v>0</v>
      </c>
      <c r="I233" s="21">
        <v>3091184814</v>
      </c>
      <c r="J233" s="21">
        <v>431083730</v>
      </c>
      <c r="K233" s="21">
        <v>8508936</v>
      </c>
      <c r="L233" s="21">
        <v>24196877</v>
      </c>
      <c r="M233" s="21">
        <v>19541</v>
      </c>
      <c r="N233" s="21">
        <v>0</v>
      </c>
      <c r="O233" s="21">
        <v>43243152</v>
      </c>
      <c r="P233" s="21">
        <v>52142975</v>
      </c>
      <c r="Q233" s="21">
        <v>196076</v>
      </c>
      <c r="R233" s="21">
        <v>5300</v>
      </c>
      <c r="S233" s="21">
        <v>0</v>
      </c>
      <c r="T233" s="21">
        <v>0</v>
      </c>
      <c r="U233" s="21">
        <v>0</v>
      </c>
      <c r="V233" s="21">
        <v>0</v>
      </c>
      <c r="W233" s="21">
        <v>73211912</v>
      </c>
      <c r="X233" s="21">
        <v>5500</v>
      </c>
      <c r="Y233" s="21">
        <v>8151022</v>
      </c>
      <c r="Z233" s="21">
        <v>88448529</v>
      </c>
      <c r="AA233" s="21">
        <v>1108300</v>
      </c>
      <c r="AB233" s="21">
        <v>0</v>
      </c>
      <c r="AC233" s="21">
        <v>0</v>
      </c>
      <c r="AD233" s="21">
        <v>0</v>
      </c>
      <c r="AE233" s="21">
        <v>3049600</v>
      </c>
      <c r="AF233" s="21">
        <v>141800</v>
      </c>
      <c r="AG233" s="21">
        <v>0</v>
      </c>
      <c r="AH233" s="21">
        <v>4092387</v>
      </c>
      <c r="AI233" s="21">
        <v>7217247</v>
      </c>
      <c r="AJ233" s="21">
        <v>538067141</v>
      </c>
      <c r="AK233" s="21">
        <v>435172686</v>
      </c>
      <c r="AL233" s="21">
        <v>335377220</v>
      </c>
      <c r="AM233" s="21">
        <v>1881313</v>
      </c>
      <c r="AN233" s="21">
        <v>426583141</v>
      </c>
      <c r="AO233" s="21">
        <v>10185400</v>
      </c>
      <c r="AP233" s="21">
        <v>334915773</v>
      </c>
      <c r="AQ233" s="21">
        <v>6579598790</v>
      </c>
    </row>
    <row r="234" spans="1:43" x14ac:dyDescent="0.25">
      <c r="A234" s="19">
        <v>46265</v>
      </c>
      <c r="B234" s="20" t="s">
        <v>2000</v>
      </c>
      <c r="C234" s="20" t="s">
        <v>2001</v>
      </c>
      <c r="D234" s="21">
        <v>5061771</v>
      </c>
      <c r="E234" s="21">
        <v>0</v>
      </c>
      <c r="F234" s="21">
        <v>0</v>
      </c>
      <c r="G234" s="21">
        <v>0</v>
      </c>
      <c r="H234" s="21">
        <v>0</v>
      </c>
      <c r="I234" s="21">
        <v>100</v>
      </c>
      <c r="J234" s="21">
        <v>0</v>
      </c>
      <c r="K234" s="21">
        <v>5650000</v>
      </c>
      <c r="L234" s="21">
        <v>0</v>
      </c>
      <c r="M234" s="21">
        <v>890000</v>
      </c>
      <c r="N234" s="21">
        <v>0</v>
      </c>
      <c r="O234" s="21">
        <v>0</v>
      </c>
      <c r="P234" s="21">
        <v>0</v>
      </c>
      <c r="Q234" s="21">
        <v>85000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>
        <v>0</v>
      </c>
      <c r="X234" s="21">
        <v>0</v>
      </c>
      <c r="Y234" s="21">
        <v>10808557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51300</v>
      </c>
      <c r="AF234" s="21">
        <v>0</v>
      </c>
      <c r="AG234" s="21">
        <v>0</v>
      </c>
      <c r="AH234" s="21">
        <v>0</v>
      </c>
      <c r="AI234" s="21">
        <v>0</v>
      </c>
      <c r="AJ234" s="21">
        <v>53925108</v>
      </c>
      <c r="AK234" s="21">
        <v>130391900</v>
      </c>
      <c r="AL234" s="21">
        <v>2163624</v>
      </c>
      <c r="AM234" s="21">
        <v>0</v>
      </c>
      <c r="AN234" s="21">
        <v>0</v>
      </c>
      <c r="AO234" s="21">
        <v>5100</v>
      </c>
      <c r="AP234" s="21">
        <v>474347498</v>
      </c>
      <c r="AQ234" s="21">
        <v>683379958</v>
      </c>
    </row>
    <row r="235" spans="1:43" x14ac:dyDescent="0.25">
      <c r="A235" s="19">
        <v>46265</v>
      </c>
      <c r="B235" s="20" t="s">
        <v>2003</v>
      </c>
      <c r="C235" s="20" t="s">
        <v>2004</v>
      </c>
      <c r="D235" s="21">
        <v>212112400</v>
      </c>
      <c r="E235" s="21">
        <v>0</v>
      </c>
      <c r="F235" s="21">
        <v>48272390</v>
      </c>
      <c r="G235" s="21">
        <v>0</v>
      </c>
      <c r="H235" s="21">
        <v>0</v>
      </c>
      <c r="I235" s="21">
        <v>10110762016</v>
      </c>
      <c r="J235" s="21">
        <v>0</v>
      </c>
      <c r="K235" s="21">
        <v>59310116</v>
      </c>
      <c r="L235" s="21">
        <v>21248700</v>
      </c>
      <c r="M235" s="21">
        <v>30063</v>
      </c>
      <c r="N235" s="21">
        <v>0</v>
      </c>
      <c r="O235" s="21">
        <v>0</v>
      </c>
      <c r="P235" s="21">
        <v>73805013</v>
      </c>
      <c r="Q235" s="21">
        <v>4057600</v>
      </c>
      <c r="R235" s="21">
        <v>13283000</v>
      </c>
      <c r="S235" s="21">
        <v>0</v>
      </c>
      <c r="T235" s="21">
        <v>0</v>
      </c>
      <c r="U235" s="21">
        <v>0</v>
      </c>
      <c r="V235" s="21">
        <v>693000</v>
      </c>
      <c r="W235" s="21">
        <v>27180493290</v>
      </c>
      <c r="X235" s="21">
        <v>0</v>
      </c>
      <c r="Y235" s="21">
        <v>1500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135000</v>
      </c>
      <c r="AF235" s="21">
        <v>0</v>
      </c>
      <c r="AG235" s="21">
        <v>0</v>
      </c>
      <c r="AH235" s="21">
        <v>17397100</v>
      </c>
      <c r="AI235" s="21">
        <v>0</v>
      </c>
      <c r="AJ235" s="21">
        <v>224601600</v>
      </c>
      <c r="AK235" s="21">
        <v>5435149734</v>
      </c>
      <c r="AL235" s="21">
        <v>250000</v>
      </c>
      <c r="AM235" s="21">
        <v>0</v>
      </c>
      <c r="AN235" s="21">
        <v>49125500</v>
      </c>
      <c r="AO235" s="21">
        <v>27002</v>
      </c>
      <c r="AP235" s="21">
        <v>16046510326</v>
      </c>
      <c r="AQ235" s="21">
        <v>59497265350</v>
      </c>
    </row>
    <row r="236" spans="1:43" x14ac:dyDescent="0.25">
      <c r="A236" s="19">
        <v>46265</v>
      </c>
      <c r="B236" s="20" t="s">
        <v>2007</v>
      </c>
      <c r="C236" s="20" t="s">
        <v>2008</v>
      </c>
      <c r="D236" s="21">
        <v>0</v>
      </c>
      <c r="E236" s="21">
        <v>0</v>
      </c>
      <c r="F236" s="21">
        <v>0</v>
      </c>
      <c r="G236" s="21">
        <v>0</v>
      </c>
      <c r="H236" s="21">
        <v>0</v>
      </c>
      <c r="I236" s="21">
        <v>100</v>
      </c>
      <c r="J236" s="21">
        <v>0</v>
      </c>
      <c r="K236" s="21">
        <v>0</v>
      </c>
      <c r="L236" s="21">
        <v>644300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239671700</v>
      </c>
      <c r="W236" s="21">
        <v>0</v>
      </c>
      <c r="X236" s="21">
        <v>0</v>
      </c>
      <c r="Y236" s="21">
        <v>0</v>
      </c>
      <c r="Z236" s="21">
        <v>0</v>
      </c>
      <c r="AA236" s="21">
        <v>0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149683900</v>
      </c>
      <c r="AQ236" s="21">
        <v>390000000</v>
      </c>
    </row>
    <row r="237" spans="1:43" x14ac:dyDescent="0.25">
      <c r="A237" s="19">
        <v>46265</v>
      </c>
      <c r="B237" s="20" t="s">
        <v>2020</v>
      </c>
      <c r="C237" s="20" t="s">
        <v>2021</v>
      </c>
      <c r="D237" s="21">
        <v>0</v>
      </c>
      <c r="E237" s="21">
        <v>0</v>
      </c>
      <c r="F237" s="21">
        <v>0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144268300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144100000</v>
      </c>
      <c r="S237" s="21">
        <v>0</v>
      </c>
      <c r="T237" s="21">
        <v>0</v>
      </c>
      <c r="U237" s="21">
        <v>0</v>
      </c>
      <c r="V237" s="21">
        <v>0</v>
      </c>
      <c r="W237" s="21">
        <v>159231200</v>
      </c>
      <c r="X237" s="21">
        <v>0</v>
      </c>
      <c r="Y237" s="21">
        <v>0</v>
      </c>
      <c r="Z237" s="21">
        <v>0</v>
      </c>
      <c r="AA237" s="21">
        <v>0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200</v>
      </c>
      <c r="AL237" s="21">
        <v>0</v>
      </c>
      <c r="AM237" s="21">
        <v>0</v>
      </c>
      <c r="AN237" s="21">
        <v>0</v>
      </c>
      <c r="AO237" s="21">
        <v>0</v>
      </c>
      <c r="AP237" s="21">
        <v>860424300</v>
      </c>
      <c r="AQ237" s="21">
        <v>1308024000</v>
      </c>
    </row>
    <row r="238" spans="1:43" x14ac:dyDescent="0.25">
      <c r="A238" s="19">
        <v>46265</v>
      </c>
      <c r="B238" s="20" t="s">
        <v>2028</v>
      </c>
      <c r="C238" s="20" t="s">
        <v>2029</v>
      </c>
      <c r="D238" s="21">
        <v>155920</v>
      </c>
      <c r="E238" s="21">
        <v>125100</v>
      </c>
      <c r="F238" s="21">
        <v>0</v>
      </c>
      <c r="G238" s="21">
        <v>0</v>
      </c>
      <c r="H238" s="21">
        <v>0</v>
      </c>
      <c r="I238" s="21">
        <v>48936300</v>
      </c>
      <c r="J238" s="21">
        <v>0</v>
      </c>
      <c r="K238" s="21">
        <v>8130709</v>
      </c>
      <c r="L238" s="21">
        <v>30700</v>
      </c>
      <c r="M238" s="21">
        <v>10</v>
      </c>
      <c r="N238" s="21">
        <v>749033925</v>
      </c>
      <c r="O238" s="21">
        <v>0</v>
      </c>
      <c r="P238" s="21">
        <v>26077</v>
      </c>
      <c r="Q238" s="21">
        <v>600</v>
      </c>
      <c r="R238" s="21">
        <v>3075900</v>
      </c>
      <c r="S238" s="21">
        <v>0</v>
      </c>
      <c r="T238" s="21">
        <v>0</v>
      </c>
      <c r="U238" s="21">
        <v>0</v>
      </c>
      <c r="V238" s="21">
        <v>0</v>
      </c>
      <c r="W238" s="21">
        <v>200987900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569200463</v>
      </c>
      <c r="AK238" s="21">
        <v>4304430</v>
      </c>
      <c r="AL238" s="21">
        <v>0</v>
      </c>
      <c r="AM238" s="21">
        <v>0</v>
      </c>
      <c r="AN238" s="21">
        <v>0</v>
      </c>
      <c r="AO238" s="21">
        <v>0</v>
      </c>
      <c r="AP238" s="21">
        <v>163718287</v>
      </c>
      <c r="AQ238" s="21">
        <v>1747726321</v>
      </c>
    </row>
    <row r="239" spans="1:43" x14ac:dyDescent="0.25">
      <c r="A239" s="19">
        <v>46265</v>
      </c>
      <c r="B239" s="20" t="s">
        <v>2034</v>
      </c>
      <c r="C239" s="20" t="s">
        <v>2035</v>
      </c>
      <c r="D239" s="21">
        <v>200</v>
      </c>
      <c r="E239" s="21">
        <v>0</v>
      </c>
      <c r="F239" s="21">
        <v>0</v>
      </c>
      <c r="G239" s="21">
        <v>0</v>
      </c>
      <c r="H239" s="21">
        <v>0</v>
      </c>
      <c r="I239" s="21">
        <v>100</v>
      </c>
      <c r="J239" s="21">
        <v>0</v>
      </c>
      <c r="K239" s="21">
        <v>0</v>
      </c>
      <c r="L239" s="21">
        <v>1261200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6600</v>
      </c>
      <c r="W239" s="21">
        <v>1543744659</v>
      </c>
      <c r="X239" s="21">
        <v>0</v>
      </c>
      <c r="Y239" s="21">
        <v>3800</v>
      </c>
      <c r="Z239" s="21">
        <v>0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4320</v>
      </c>
      <c r="AL239" s="21">
        <v>0</v>
      </c>
      <c r="AM239" s="21">
        <v>0</v>
      </c>
      <c r="AN239" s="21">
        <v>0</v>
      </c>
      <c r="AO239" s="21">
        <v>0</v>
      </c>
      <c r="AP239" s="21">
        <v>284782631</v>
      </c>
      <c r="AQ239" s="21">
        <v>1829803510</v>
      </c>
    </row>
    <row r="240" spans="1:43" x14ac:dyDescent="0.25">
      <c r="A240" s="19">
        <v>46265</v>
      </c>
      <c r="B240" s="20" t="s">
        <v>2038</v>
      </c>
      <c r="C240" s="20" t="s">
        <v>2039</v>
      </c>
      <c r="D240" s="21">
        <v>4397000</v>
      </c>
      <c r="E240" s="21">
        <v>0</v>
      </c>
      <c r="F240" s="21"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27748300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58900</v>
      </c>
      <c r="S240" s="21">
        <v>0</v>
      </c>
      <c r="T240" s="21">
        <v>0</v>
      </c>
      <c r="U240" s="21">
        <v>0</v>
      </c>
      <c r="V240" s="21">
        <v>0</v>
      </c>
      <c r="W240" s="21">
        <v>15825900</v>
      </c>
      <c r="X240" s="21">
        <v>0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309831400</v>
      </c>
      <c r="AQ240" s="21">
        <v>357861500</v>
      </c>
    </row>
    <row r="241" spans="1:43" x14ac:dyDescent="0.25">
      <c r="A241" s="19">
        <v>46265</v>
      </c>
      <c r="B241" s="20" t="s">
        <v>2046</v>
      </c>
      <c r="C241" s="20" t="s">
        <v>2047</v>
      </c>
      <c r="D241" s="21">
        <v>5700</v>
      </c>
      <c r="E241" s="21">
        <v>0</v>
      </c>
      <c r="F241" s="21">
        <v>137457972</v>
      </c>
      <c r="G241" s="21">
        <v>0</v>
      </c>
      <c r="H241" s="21">
        <v>0</v>
      </c>
      <c r="I241" s="21">
        <v>100</v>
      </c>
      <c r="J241" s="21">
        <v>0</v>
      </c>
      <c r="K241" s="21">
        <v>63</v>
      </c>
      <c r="L241" s="21">
        <v>214300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2921600</v>
      </c>
      <c r="S241" s="21">
        <v>0</v>
      </c>
      <c r="T241" s="21">
        <v>0</v>
      </c>
      <c r="U241" s="21">
        <v>0</v>
      </c>
      <c r="V241" s="21">
        <v>0</v>
      </c>
      <c r="W241" s="21">
        <v>1740217600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253100</v>
      </c>
      <c r="AJ241" s="21">
        <v>2585425</v>
      </c>
      <c r="AK241" s="21">
        <v>411042</v>
      </c>
      <c r="AL241" s="21">
        <v>2774532</v>
      </c>
      <c r="AM241" s="21">
        <v>91794</v>
      </c>
      <c r="AN241" s="21">
        <v>171944</v>
      </c>
      <c r="AO241" s="21">
        <v>363800</v>
      </c>
      <c r="AP241" s="21">
        <v>162531028</v>
      </c>
      <c r="AQ241" s="21">
        <v>2050000000</v>
      </c>
    </row>
    <row r="242" spans="1:43" x14ac:dyDescent="0.25">
      <c r="A242" s="19">
        <v>46265</v>
      </c>
      <c r="B242" s="20" t="s">
        <v>2055</v>
      </c>
      <c r="C242" s="20" t="s">
        <v>2056</v>
      </c>
      <c r="D242" s="21">
        <v>10266500</v>
      </c>
      <c r="E242" s="21">
        <v>0</v>
      </c>
      <c r="F242" s="21">
        <v>0</v>
      </c>
      <c r="G242" s="21">
        <v>0</v>
      </c>
      <c r="H242" s="21">
        <v>0</v>
      </c>
      <c r="I242" s="21">
        <v>2400100</v>
      </c>
      <c r="J242" s="21">
        <v>0</v>
      </c>
      <c r="K242" s="21">
        <v>0</v>
      </c>
      <c r="L242" s="21">
        <v>6000</v>
      </c>
      <c r="M242" s="21">
        <v>0</v>
      </c>
      <c r="N242" s="21">
        <v>0</v>
      </c>
      <c r="O242" s="21">
        <v>0</v>
      </c>
      <c r="P242" s="21">
        <v>100</v>
      </c>
      <c r="Q242" s="21">
        <v>0</v>
      </c>
      <c r="R242" s="21">
        <v>654029420</v>
      </c>
      <c r="S242" s="21">
        <v>0</v>
      </c>
      <c r="T242" s="21">
        <v>0</v>
      </c>
      <c r="U242" s="21">
        <v>0</v>
      </c>
      <c r="V242" s="21">
        <v>0</v>
      </c>
      <c r="W242" s="21">
        <v>130154610</v>
      </c>
      <c r="X242" s="21">
        <v>0</v>
      </c>
      <c r="Y242" s="21">
        <v>0</v>
      </c>
      <c r="Z242" s="21">
        <v>0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2337960</v>
      </c>
      <c r="AQ242" s="21">
        <v>799194690</v>
      </c>
    </row>
    <row r="243" spans="1:43" x14ac:dyDescent="0.25">
      <c r="A243" s="19">
        <v>46265</v>
      </c>
      <c r="B243" s="20" t="s">
        <v>2064</v>
      </c>
      <c r="C243" s="20" t="s">
        <v>2065</v>
      </c>
      <c r="D243" s="21">
        <v>114613122</v>
      </c>
      <c r="E243" s="21">
        <v>18811931</v>
      </c>
      <c r="F243" s="21">
        <v>4112546</v>
      </c>
      <c r="G243" s="21">
        <v>135776680</v>
      </c>
      <c r="H243" s="21">
        <v>200000</v>
      </c>
      <c r="I243" s="21">
        <v>44799457</v>
      </c>
      <c r="J243" s="21">
        <v>481632823</v>
      </c>
      <c r="K243" s="21">
        <v>140938250</v>
      </c>
      <c r="L243" s="21">
        <v>4697821</v>
      </c>
      <c r="M243" s="21">
        <v>1143</v>
      </c>
      <c r="N243" s="21">
        <v>1000000</v>
      </c>
      <c r="O243" s="21">
        <v>415944948</v>
      </c>
      <c r="P243" s="21">
        <v>573115</v>
      </c>
      <c r="Q243" s="21">
        <v>19400</v>
      </c>
      <c r="R243" s="21">
        <v>376164</v>
      </c>
      <c r="S243" s="21">
        <v>0</v>
      </c>
      <c r="T243" s="21">
        <v>0</v>
      </c>
      <c r="U243" s="21">
        <v>0</v>
      </c>
      <c r="V243" s="21">
        <v>38000</v>
      </c>
      <c r="W243" s="21">
        <v>10528341739</v>
      </c>
      <c r="X243" s="21">
        <v>0</v>
      </c>
      <c r="Y243" s="21">
        <v>0</v>
      </c>
      <c r="Z243" s="21">
        <v>329500</v>
      </c>
      <c r="AA243" s="21">
        <v>7481900</v>
      </c>
      <c r="AB243" s="21">
        <v>0</v>
      </c>
      <c r="AC243" s="21">
        <v>0</v>
      </c>
      <c r="AD243" s="21">
        <v>0</v>
      </c>
      <c r="AE243" s="21">
        <v>340</v>
      </c>
      <c r="AF243" s="21">
        <v>163200</v>
      </c>
      <c r="AG243" s="21">
        <v>0</v>
      </c>
      <c r="AH243" s="21">
        <v>2823400</v>
      </c>
      <c r="AI243" s="21">
        <v>9707625</v>
      </c>
      <c r="AJ243" s="21">
        <v>2725579239</v>
      </c>
      <c r="AK243" s="21">
        <v>124614601</v>
      </c>
      <c r="AL243" s="21">
        <v>349402847</v>
      </c>
      <c r="AM243" s="21">
        <v>3196010</v>
      </c>
      <c r="AN243" s="21">
        <v>903085151</v>
      </c>
      <c r="AO243" s="21">
        <v>23533547</v>
      </c>
      <c r="AP243" s="21">
        <v>2319249884</v>
      </c>
      <c r="AQ243" s="21">
        <v>18361044383</v>
      </c>
    </row>
    <row r="244" spans="1:43" x14ac:dyDescent="0.25">
      <c r="A244" s="19">
        <v>46265</v>
      </c>
      <c r="B244" s="20" t="s">
        <v>2070</v>
      </c>
      <c r="C244" s="20" t="s">
        <v>2071</v>
      </c>
      <c r="D244" s="21">
        <v>2985225</v>
      </c>
      <c r="E244" s="21">
        <v>52725864</v>
      </c>
      <c r="F244" s="21">
        <v>64800681</v>
      </c>
      <c r="G244" s="21">
        <v>0</v>
      </c>
      <c r="H244" s="21">
        <v>0</v>
      </c>
      <c r="I244" s="21">
        <v>100</v>
      </c>
      <c r="J244" s="21">
        <v>0</v>
      </c>
      <c r="K244" s="21">
        <v>0</v>
      </c>
      <c r="L244" s="21">
        <v>740200</v>
      </c>
      <c r="M244" s="21">
        <v>17000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>
        <v>73610930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116529469</v>
      </c>
      <c r="AL244" s="21">
        <v>0</v>
      </c>
      <c r="AM244" s="21">
        <v>0</v>
      </c>
      <c r="AN244" s="21">
        <v>0</v>
      </c>
      <c r="AO244" s="21">
        <v>0</v>
      </c>
      <c r="AP244" s="21">
        <v>531297245</v>
      </c>
      <c r="AQ244" s="21">
        <v>842706714</v>
      </c>
    </row>
    <row r="245" spans="1:43" x14ac:dyDescent="0.25">
      <c r="A245" s="19">
        <v>46265</v>
      </c>
      <c r="B245" s="20" t="s">
        <v>2085</v>
      </c>
      <c r="C245" s="20" t="s">
        <v>2086</v>
      </c>
      <c r="D245" s="21">
        <v>1452312217</v>
      </c>
      <c r="E245" s="21">
        <v>0</v>
      </c>
      <c r="F245" s="21">
        <v>35832800</v>
      </c>
      <c r="G245" s="21">
        <v>15592300</v>
      </c>
      <c r="H245" s="21">
        <v>0</v>
      </c>
      <c r="I245" s="21">
        <v>6603525450</v>
      </c>
      <c r="J245" s="21">
        <v>114099981</v>
      </c>
      <c r="K245" s="21">
        <v>9191567</v>
      </c>
      <c r="L245" s="21">
        <v>1150841099</v>
      </c>
      <c r="M245" s="21">
        <v>1769766967</v>
      </c>
      <c r="N245" s="21">
        <v>715163500</v>
      </c>
      <c r="O245" s="21">
        <v>62</v>
      </c>
      <c r="P245" s="21">
        <v>1400600</v>
      </c>
      <c r="Q245" s="21">
        <v>7711400</v>
      </c>
      <c r="R245" s="21">
        <v>1542100</v>
      </c>
      <c r="S245" s="21">
        <v>0</v>
      </c>
      <c r="T245" s="21">
        <v>0</v>
      </c>
      <c r="U245" s="21">
        <v>0</v>
      </c>
      <c r="V245" s="21">
        <v>85000</v>
      </c>
      <c r="W245" s="21">
        <v>2220849690</v>
      </c>
      <c r="X245" s="21">
        <v>0</v>
      </c>
      <c r="Y245" s="21">
        <v>0</v>
      </c>
      <c r="Z245" s="21">
        <v>2080000</v>
      </c>
      <c r="AA245" s="21">
        <v>0</v>
      </c>
      <c r="AB245" s="21">
        <v>0</v>
      </c>
      <c r="AC245" s="21">
        <v>800000</v>
      </c>
      <c r="AD245" s="21">
        <v>0</v>
      </c>
      <c r="AE245" s="21">
        <v>19200</v>
      </c>
      <c r="AF245" s="21">
        <v>0</v>
      </c>
      <c r="AG245" s="21">
        <v>0</v>
      </c>
      <c r="AH245" s="21">
        <v>0</v>
      </c>
      <c r="AI245" s="21">
        <v>749000</v>
      </c>
      <c r="AJ245" s="21">
        <v>981983257</v>
      </c>
      <c r="AK245" s="21">
        <v>1975934470</v>
      </c>
      <c r="AL245" s="21">
        <v>176972880</v>
      </c>
      <c r="AM245" s="21">
        <v>2888700</v>
      </c>
      <c r="AN245" s="21">
        <v>14567300</v>
      </c>
      <c r="AO245" s="21">
        <v>450000</v>
      </c>
      <c r="AP245" s="21">
        <v>7025411218</v>
      </c>
      <c r="AQ245" s="21">
        <v>24279770758</v>
      </c>
    </row>
    <row r="246" spans="1:43" x14ac:dyDescent="0.25">
      <c r="A246" s="19">
        <v>46265</v>
      </c>
      <c r="B246" s="20" t="s">
        <v>2088</v>
      </c>
      <c r="C246" s="20" t="s">
        <v>2089</v>
      </c>
      <c r="D246" s="21">
        <v>677219320</v>
      </c>
      <c r="E246" s="21">
        <v>0</v>
      </c>
      <c r="F246" s="21">
        <v>3550069914</v>
      </c>
      <c r="G246" s="21">
        <v>1130720840</v>
      </c>
      <c r="H246" s="21">
        <v>159774900</v>
      </c>
      <c r="I246" s="21">
        <v>632121326</v>
      </c>
      <c r="J246" s="21">
        <v>12730961</v>
      </c>
      <c r="K246" s="21">
        <v>2088000</v>
      </c>
      <c r="L246" s="21">
        <v>495276300</v>
      </c>
      <c r="M246" s="21">
        <v>280619</v>
      </c>
      <c r="N246" s="21">
        <v>0</v>
      </c>
      <c r="O246" s="21">
        <v>0</v>
      </c>
      <c r="P246" s="21">
        <v>20914000</v>
      </c>
      <c r="Q246" s="21">
        <v>1130000</v>
      </c>
      <c r="R246" s="21">
        <v>47618400</v>
      </c>
      <c r="S246" s="21">
        <v>0</v>
      </c>
      <c r="T246" s="21">
        <v>0</v>
      </c>
      <c r="U246" s="21">
        <v>0</v>
      </c>
      <c r="V246" s="21">
        <v>0</v>
      </c>
      <c r="W246" s="21">
        <v>5176390958</v>
      </c>
      <c r="X246" s="21">
        <v>0</v>
      </c>
      <c r="Y246" s="21">
        <v>0</v>
      </c>
      <c r="Z246" s="21">
        <v>0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24854300</v>
      </c>
      <c r="AK246" s="21">
        <v>550186870</v>
      </c>
      <c r="AL246" s="21">
        <v>1762400</v>
      </c>
      <c r="AM246" s="21">
        <v>0</v>
      </c>
      <c r="AN246" s="21">
        <v>921800</v>
      </c>
      <c r="AO246" s="21">
        <v>0</v>
      </c>
      <c r="AP246" s="21">
        <v>999739597</v>
      </c>
      <c r="AQ246" s="21">
        <v>13483800505</v>
      </c>
    </row>
    <row r="247" spans="1:43" x14ac:dyDescent="0.25">
      <c r="A247" s="19">
        <v>46265</v>
      </c>
      <c r="B247" s="20" t="s">
        <v>2100</v>
      </c>
      <c r="C247" s="20" t="s">
        <v>2101</v>
      </c>
      <c r="D247" s="21">
        <v>5100</v>
      </c>
      <c r="E247" s="21">
        <v>0</v>
      </c>
      <c r="F247" s="21">
        <v>156970000</v>
      </c>
      <c r="G247" s="21">
        <v>0</v>
      </c>
      <c r="H247" s="21">
        <v>0</v>
      </c>
      <c r="I247" s="21">
        <v>11352700</v>
      </c>
      <c r="J247" s="21">
        <v>0</v>
      </c>
      <c r="K247" s="21">
        <v>973800</v>
      </c>
      <c r="L247" s="21">
        <v>220200</v>
      </c>
      <c r="M247" s="21">
        <v>0</v>
      </c>
      <c r="N247" s="21">
        <v>0</v>
      </c>
      <c r="O247" s="21">
        <v>0</v>
      </c>
      <c r="P247" s="21">
        <v>0</v>
      </c>
      <c r="Q247" s="21">
        <v>557900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>
        <v>96304400</v>
      </c>
      <c r="X247" s="21">
        <v>0</v>
      </c>
      <c r="Y247" s="21">
        <v>0</v>
      </c>
      <c r="Z247" s="21">
        <v>0</v>
      </c>
      <c r="AA247" s="21">
        <v>0</v>
      </c>
      <c r="AB247" s="21">
        <v>0</v>
      </c>
      <c r="AC247" s="21">
        <v>0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63100</v>
      </c>
      <c r="AL247" s="21">
        <v>0</v>
      </c>
      <c r="AM247" s="21">
        <v>0</v>
      </c>
      <c r="AN247" s="21">
        <v>0</v>
      </c>
      <c r="AO247" s="21">
        <v>0</v>
      </c>
      <c r="AP247" s="21">
        <v>73909393</v>
      </c>
      <c r="AQ247" s="21">
        <v>340356593</v>
      </c>
    </row>
    <row r="248" spans="1:43" x14ac:dyDescent="0.25">
      <c r="A248" s="19">
        <v>46265</v>
      </c>
      <c r="B248" s="20" t="s">
        <v>2109</v>
      </c>
      <c r="C248" s="20" t="s">
        <v>2110</v>
      </c>
      <c r="D248" s="21">
        <v>2526300</v>
      </c>
      <c r="E248" s="21">
        <v>0</v>
      </c>
      <c r="F248" s="21">
        <v>0</v>
      </c>
      <c r="G248" s="21">
        <v>0</v>
      </c>
      <c r="H248" s="21">
        <v>0</v>
      </c>
      <c r="I248" s="21">
        <v>100</v>
      </c>
      <c r="J248" s="21">
        <v>0</v>
      </c>
      <c r="K248" s="21">
        <v>6500000</v>
      </c>
      <c r="L248" s="21">
        <v>1019000</v>
      </c>
      <c r="M248" s="21">
        <v>0</v>
      </c>
      <c r="N248" s="21">
        <v>0</v>
      </c>
      <c r="O248" s="21">
        <v>0</v>
      </c>
      <c r="P248" s="21">
        <v>0</v>
      </c>
      <c r="Q248" s="21">
        <v>2500</v>
      </c>
      <c r="R248" s="21">
        <v>1140000</v>
      </c>
      <c r="S248" s="21">
        <v>0</v>
      </c>
      <c r="T248" s="21">
        <v>0</v>
      </c>
      <c r="U248" s="21">
        <v>0</v>
      </c>
      <c r="V248" s="21">
        <v>208200</v>
      </c>
      <c r="W248" s="21">
        <v>1606626600</v>
      </c>
      <c r="X248" s="21">
        <v>0</v>
      </c>
      <c r="Y248" s="21">
        <v>0</v>
      </c>
      <c r="Z248" s="21">
        <v>0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102502001</v>
      </c>
      <c r="AL248" s="21">
        <v>0</v>
      </c>
      <c r="AM248" s="21">
        <v>0</v>
      </c>
      <c r="AN248" s="21">
        <v>0</v>
      </c>
      <c r="AO248" s="21">
        <v>28705</v>
      </c>
      <c r="AP248" s="21">
        <v>5675977394</v>
      </c>
      <c r="AQ248" s="21">
        <v>7396530800</v>
      </c>
    </row>
    <row r="249" spans="1:43" x14ac:dyDescent="0.25">
      <c r="A249" s="19">
        <v>46265</v>
      </c>
      <c r="B249" s="20" t="s">
        <v>2114</v>
      </c>
      <c r="C249" s="20" t="s">
        <v>2115</v>
      </c>
      <c r="D249" s="21">
        <v>217240</v>
      </c>
      <c r="E249" s="21">
        <v>20</v>
      </c>
      <c r="F249" s="21">
        <v>10000</v>
      </c>
      <c r="G249" s="21">
        <v>0</v>
      </c>
      <c r="H249" s="21">
        <v>0</v>
      </c>
      <c r="I249" s="21">
        <v>93147680</v>
      </c>
      <c r="J249" s="21">
        <v>0</v>
      </c>
      <c r="K249" s="21">
        <v>0</v>
      </c>
      <c r="L249" s="21">
        <v>603912</v>
      </c>
      <c r="M249" s="21">
        <v>20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>
        <v>1395583208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21">
        <v>180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494336</v>
      </c>
      <c r="AL249" s="21">
        <v>1096000</v>
      </c>
      <c r="AM249" s="21">
        <v>20000</v>
      </c>
      <c r="AN249" s="21">
        <v>960</v>
      </c>
      <c r="AO249" s="21">
        <v>4682500</v>
      </c>
      <c r="AP249" s="21">
        <v>1597134190</v>
      </c>
      <c r="AQ249" s="21">
        <v>3092990246</v>
      </c>
    </row>
    <row r="250" spans="1:43" x14ac:dyDescent="0.25">
      <c r="A250" s="19">
        <v>46265</v>
      </c>
      <c r="B250" s="20" t="s">
        <v>2118</v>
      </c>
      <c r="C250" s="20" t="s">
        <v>2119</v>
      </c>
      <c r="D250" s="21">
        <v>33200</v>
      </c>
      <c r="E250" s="21">
        <v>0</v>
      </c>
      <c r="F250" s="21">
        <v>0</v>
      </c>
      <c r="G250" s="21">
        <v>0</v>
      </c>
      <c r="H250" s="21">
        <v>0</v>
      </c>
      <c r="I250" s="21">
        <v>285600</v>
      </c>
      <c r="J250" s="21">
        <v>0</v>
      </c>
      <c r="K250" s="21">
        <v>0</v>
      </c>
      <c r="L250" s="21">
        <v>33700</v>
      </c>
      <c r="M250" s="21">
        <v>0</v>
      </c>
      <c r="N250" s="21">
        <v>0</v>
      </c>
      <c r="O250" s="21">
        <v>0</v>
      </c>
      <c r="P250" s="21">
        <v>0</v>
      </c>
      <c r="Q250" s="21">
        <v>450700</v>
      </c>
      <c r="R250" s="21">
        <v>5000</v>
      </c>
      <c r="S250" s="21">
        <v>0</v>
      </c>
      <c r="T250" s="21">
        <v>0</v>
      </c>
      <c r="U250" s="21">
        <v>0</v>
      </c>
      <c r="V250" s="21">
        <v>0</v>
      </c>
      <c r="W250" s="21">
        <v>701454700</v>
      </c>
      <c r="X250" s="21">
        <v>0</v>
      </c>
      <c r="Y250" s="21">
        <v>0</v>
      </c>
      <c r="Z250" s="21">
        <v>0</v>
      </c>
      <c r="AA250" s="21">
        <v>0</v>
      </c>
      <c r="AB250" s="21">
        <v>0</v>
      </c>
      <c r="AC250" s="21">
        <v>0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672737100</v>
      </c>
      <c r="AQ250" s="21">
        <v>1375000000</v>
      </c>
    </row>
    <row r="251" spans="1:43" x14ac:dyDescent="0.25">
      <c r="A251" s="19">
        <v>46265</v>
      </c>
      <c r="B251" s="20" t="s">
        <v>2121</v>
      </c>
      <c r="C251" s="20" t="s">
        <v>2122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104576000</v>
      </c>
      <c r="J251" s="21">
        <v>0</v>
      </c>
      <c r="K251" s="21">
        <v>153200</v>
      </c>
      <c r="L251" s="21">
        <v>2600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447007259</v>
      </c>
      <c r="S251" s="21">
        <v>0</v>
      </c>
      <c r="T251" s="21">
        <v>0</v>
      </c>
      <c r="U251" s="21">
        <v>0</v>
      </c>
      <c r="V251" s="21">
        <v>0</v>
      </c>
      <c r="W251" s="21">
        <v>1918100</v>
      </c>
      <c r="X251" s="21">
        <v>0</v>
      </c>
      <c r="Y251" s="21">
        <v>0</v>
      </c>
      <c r="Z251" s="21">
        <v>0</v>
      </c>
      <c r="AA251" s="21">
        <v>0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70000000</v>
      </c>
      <c r="AL251" s="21">
        <v>0</v>
      </c>
      <c r="AM251" s="21">
        <v>1788029003</v>
      </c>
      <c r="AN251" s="21">
        <v>0</v>
      </c>
      <c r="AO251" s="21">
        <v>0</v>
      </c>
      <c r="AP251" s="21">
        <v>8860863</v>
      </c>
      <c r="AQ251" s="21">
        <v>2420547025</v>
      </c>
    </row>
    <row r="252" spans="1:43" x14ac:dyDescent="0.25">
      <c r="A252" s="19">
        <v>46265</v>
      </c>
      <c r="B252" s="20" t="s">
        <v>2126</v>
      </c>
      <c r="C252" s="20" t="s">
        <v>2127</v>
      </c>
      <c r="D252" s="21">
        <v>0</v>
      </c>
      <c r="E252" s="21">
        <v>0</v>
      </c>
      <c r="F252" s="21">
        <v>210000000</v>
      </c>
      <c r="G252" s="21">
        <v>0</v>
      </c>
      <c r="H252" s="21">
        <v>74531600</v>
      </c>
      <c r="I252" s="21">
        <v>5400</v>
      </c>
      <c r="J252" s="21">
        <v>0</v>
      </c>
      <c r="K252" s="21">
        <v>0</v>
      </c>
      <c r="L252" s="21">
        <v>80257800</v>
      </c>
      <c r="M252" s="21">
        <v>0</v>
      </c>
      <c r="N252" s="21">
        <v>0</v>
      </c>
      <c r="O252" s="21">
        <v>0</v>
      </c>
      <c r="P252" s="21">
        <v>100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>
        <v>66923050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1600</v>
      </c>
      <c r="AK252" s="21">
        <v>700</v>
      </c>
      <c r="AL252" s="21">
        <v>0</v>
      </c>
      <c r="AM252" s="21">
        <v>0</v>
      </c>
      <c r="AN252" s="21">
        <v>146450</v>
      </c>
      <c r="AO252" s="21">
        <v>0</v>
      </c>
      <c r="AP252" s="21">
        <v>275334961</v>
      </c>
      <c r="AQ252" s="21">
        <v>707201661</v>
      </c>
    </row>
    <row r="253" spans="1:43" x14ac:dyDescent="0.25">
      <c r="A253" s="19">
        <v>46265</v>
      </c>
      <c r="B253" s="20" t="s">
        <v>2136</v>
      </c>
      <c r="C253" s="20" t="s">
        <v>2137</v>
      </c>
      <c r="D253" s="21">
        <v>0</v>
      </c>
      <c r="E253" s="21">
        <v>0</v>
      </c>
      <c r="F253" s="21">
        <v>0</v>
      </c>
      <c r="G253" s="21">
        <v>0</v>
      </c>
      <c r="H253" s="21">
        <v>0</v>
      </c>
      <c r="I253" s="21">
        <v>100</v>
      </c>
      <c r="J253" s="21">
        <v>0</v>
      </c>
      <c r="K253" s="21">
        <v>0</v>
      </c>
      <c r="L253" s="21">
        <v>100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>
        <v>89105500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4355740</v>
      </c>
      <c r="AL253" s="21">
        <v>6250000</v>
      </c>
      <c r="AM253" s="21">
        <v>0</v>
      </c>
      <c r="AN253" s="21">
        <v>0</v>
      </c>
      <c r="AO253" s="21">
        <v>12200</v>
      </c>
      <c r="AP253" s="21">
        <v>999359578</v>
      </c>
      <c r="AQ253" s="21">
        <v>1099083218</v>
      </c>
    </row>
    <row r="254" spans="1:43" x14ac:dyDescent="0.25">
      <c r="A254" s="19">
        <v>46265</v>
      </c>
      <c r="B254" s="20" t="s">
        <v>2149</v>
      </c>
      <c r="C254" s="20" t="s">
        <v>2150</v>
      </c>
      <c r="D254" s="21">
        <v>139200</v>
      </c>
      <c r="E254" s="21">
        <v>6597938</v>
      </c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50000000</v>
      </c>
      <c r="L254" s="21">
        <v>6700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70</v>
      </c>
      <c r="S254" s="21">
        <v>0</v>
      </c>
      <c r="T254" s="21">
        <v>0</v>
      </c>
      <c r="U254" s="21">
        <v>0</v>
      </c>
      <c r="V254" s="21">
        <v>0</v>
      </c>
      <c r="W254" s="21">
        <v>71094359</v>
      </c>
      <c r="X254" s="21">
        <v>0</v>
      </c>
      <c r="Y254" s="21">
        <v>0</v>
      </c>
      <c r="Z254" s="21">
        <v>0</v>
      </c>
      <c r="AA254" s="21">
        <v>0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125000</v>
      </c>
      <c r="AJ254" s="21">
        <v>0</v>
      </c>
      <c r="AK254" s="21">
        <v>335403</v>
      </c>
      <c r="AL254" s="21">
        <v>0</v>
      </c>
      <c r="AM254" s="21">
        <v>66</v>
      </c>
      <c r="AN254" s="21">
        <v>166834540</v>
      </c>
      <c r="AO254" s="21">
        <v>0</v>
      </c>
      <c r="AP254" s="21">
        <v>392133390</v>
      </c>
      <c r="AQ254" s="21">
        <v>687266666</v>
      </c>
    </row>
    <row r="255" spans="1:43" x14ac:dyDescent="0.25">
      <c r="A255" s="19">
        <v>46265</v>
      </c>
      <c r="B255" s="20" t="s">
        <v>2156</v>
      </c>
      <c r="C255" s="20" t="s">
        <v>2157</v>
      </c>
      <c r="D255" s="21">
        <v>9600</v>
      </c>
      <c r="E255" s="21">
        <v>0</v>
      </c>
      <c r="F255" s="21">
        <v>0</v>
      </c>
      <c r="G255" s="21">
        <v>0</v>
      </c>
      <c r="H255" s="21">
        <v>0</v>
      </c>
      <c r="I255" s="21">
        <v>100</v>
      </c>
      <c r="J255" s="21">
        <v>0</v>
      </c>
      <c r="K255" s="21">
        <v>1440600</v>
      </c>
      <c r="L255" s="21">
        <v>226800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>
        <v>1621186000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152826500</v>
      </c>
      <c r="AK255" s="21">
        <v>59327100</v>
      </c>
      <c r="AL255" s="21">
        <v>28400</v>
      </c>
      <c r="AM255" s="21">
        <v>0</v>
      </c>
      <c r="AN255" s="21">
        <v>0</v>
      </c>
      <c r="AO255" s="21">
        <v>0</v>
      </c>
      <c r="AP255" s="21">
        <v>175889100</v>
      </c>
      <c r="AQ255" s="21">
        <v>2010934200</v>
      </c>
    </row>
    <row r="256" spans="1:43" x14ac:dyDescent="0.25">
      <c r="A256" s="19">
        <v>46265</v>
      </c>
      <c r="B256" s="20" t="s">
        <v>2161</v>
      </c>
      <c r="C256" s="20" t="s">
        <v>2162</v>
      </c>
      <c r="D256" s="21">
        <v>290431457</v>
      </c>
      <c r="E256" s="21">
        <v>8</v>
      </c>
      <c r="F256" s="21">
        <v>3865265344</v>
      </c>
      <c r="G256" s="21">
        <v>22850200</v>
      </c>
      <c r="H256" s="21">
        <v>16375700</v>
      </c>
      <c r="I256" s="21">
        <v>92451600</v>
      </c>
      <c r="J256" s="21">
        <v>219029767</v>
      </c>
      <c r="K256" s="21">
        <v>2601690900</v>
      </c>
      <c r="L256" s="21">
        <v>86646730</v>
      </c>
      <c r="M256" s="21">
        <v>620068</v>
      </c>
      <c r="N256" s="21">
        <v>0</v>
      </c>
      <c r="O256" s="21">
        <v>580900</v>
      </c>
      <c r="P256" s="21">
        <v>62468920</v>
      </c>
      <c r="Q256" s="21">
        <v>61217400</v>
      </c>
      <c r="R256" s="21">
        <v>2554071666</v>
      </c>
      <c r="S256" s="21">
        <v>0</v>
      </c>
      <c r="T256" s="21">
        <v>0</v>
      </c>
      <c r="U256" s="21">
        <v>0</v>
      </c>
      <c r="V256" s="21">
        <v>1565900</v>
      </c>
      <c r="W256" s="21">
        <v>8065634723</v>
      </c>
      <c r="X256" s="21">
        <v>0</v>
      </c>
      <c r="Y256" s="21">
        <v>2200</v>
      </c>
      <c r="Z256" s="21">
        <v>1217500</v>
      </c>
      <c r="AA256" s="21">
        <v>0</v>
      </c>
      <c r="AB256" s="21">
        <v>0</v>
      </c>
      <c r="AC256" s="21">
        <v>1000000</v>
      </c>
      <c r="AD256" s="21">
        <v>0</v>
      </c>
      <c r="AE256" s="21">
        <v>9552400</v>
      </c>
      <c r="AF256" s="21">
        <v>0</v>
      </c>
      <c r="AG256" s="21">
        <v>0</v>
      </c>
      <c r="AH256" s="21">
        <v>5889400</v>
      </c>
      <c r="AI256" s="21">
        <v>8911879</v>
      </c>
      <c r="AJ256" s="21">
        <v>1889961324</v>
      </c>
      <c r="AK256" s="21">
        <v>5057024922</v>
      </c>
      <c r="AL256" s="21">
        <v>132076529</v>
      </c>
      <c r="AM256" s="21">
        <v>6798500</v>
      </c>
      <c r="AN256" s="21">
        <v>226650300</v>
      </c>
      <c r="AO256" s="21">
        <v>27118109</v>
      </c>
      <c r="AP256" s="21">
        <v>15380329898</v>
      </c>
      <c r="AQ256" s="21">
        <v>40687434244</v>
      </c>
    </row>
    <row r="257" spans="1:43" x14ac:dyDescent="0.25">
      <c r="A257" s="19">
        <v>46265</v>
      </c>
      <c r="B257" s="20" t="s">
        <v>2170</v>
      </c>
      <c r="C257" s="20" t="s">
        <v>2171</v>
      </c>
      <c r="D257" s="21">
        <v>33652500</v>
      </c>
      <c r="E257" s="21">
        <v>0</v>
      </c>
      <c r="F257" s="21">
        <v>0</v>
      </c>
      <c r="G257" s="21">
        <v>0</v>
      </c>
      <c r="H257" s="21">
        <v>0</v>
      </c>
      <c r="I257" s="21">
        <v>7700100</v>
      </c>
      <c r="J257" s="21">
        <v>0</v>
      </c>
      <c r="K257" s="21">
        <v>0</v>
      </c>
      <c r="L257" s="21">
        <v>20755200</v>
      </c>
      <c r="M257" s="21">
        <v>0</v>
      </c>
      <c r="N257" s="21">
        <v>0</v>
      </c>
      <c r="O257" s="21">
        <v>0</v>
      </c>
      <c r="P257" s="21">
        <v>0</v>
      </c>
      <c r="Q257" s="21">
        <v>250000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>
        <v>5060000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6770900</v>
      </c>
      <c r="AL257" s="21">
        <v>0</v>
      </c>
      <c r="AM257" s="21">
        <v>0</v>
      </c>
      <c r="AN257" s="21">
        <v>23000000</v>
      </c>
      <c r="AO257" s="21">
        <v>0</v>
      </c>
      <c r="AP257" s="21">
        <v>1109811300</v>
      </c>
      <c r="AQ257" s="21">
        <v>1207000000</v>
      </c>
    </row>
    <row r="258" spans="1:43" x14ac:dyDescent="0.25">
      <c r="A258" s="19">
        <v>46265</v>
      </c>
      <c r="B258" s="20" t="s">
        <v>2181</v>
      </c>
      <c r="C258" s="20" t="s">
        <v>2182</v>
      </c>
      <c r="D258" s="21">
        <v>323800</v>
      </c>
      <c r="E258" s="21">
        <v>0</v>
      </c>
      <c r="F258" s="21">
        <v>27500</v>
      </c>
      <c r="G258" s="21">
        <v>0</v>
      </c>
      <c r="H258" s="21">
        <v>0</v>
      </c>
      <c r="I258" s="21">
        <v>100</v>
      </c>
      <c r="J258" s="21">
        <v>0</v>
      </c>
      <c r="K258" s="21">
        <v>0</v>
      </c>
      <c r="L258" s="21">
        <v>32670</v>
      </c>
      <c r="M258" s="21">
        <v>0</v>
      </c>
      <c r="N258" s="21">
        <v>0</v>
      </c>
      <c r="O258" s="21">
        <v>0</v>
      </c>
      <c r="P258" s="21">
        <v>0</v>
      </c>
      <c r="Q258" s="21">
        <v>700000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>
        <v>1016959800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240084900</v>
      </c>
      <c r="AK258" s="21">
        <v>50</v>
      </c>
      <c r="AL258" s="21">
        <v>0</v>
      </c>
      <c r="AM258" s="21">
        <v>0</v>
      </c>
      <c r="AN258" s="21">
        <v>0</v>
      </c>
      <c r="AO258" s="21">
        <v>0</v>
      </c>
      <c r="AP258" s="21">
        <v>641724030</v>
      </c>
      <c r="AQ258" s="21">
        <v>1899852850</v>
      </c>
    </row>
    <row r="259" spans="1:43" x14ac:dyDescent="0.25">
      <c r="A259" s="19">
        <v>46265</v>
      </c>
      <c r="B259" s="20" t="s">
        <v>2190</v>
      </c>
      <c r="C259" s="20" t="s">
        <v>2191</v>
      </c>
      <c r="D259" s="21">
        <v>306900</v>
      </c>
      <c r="E259" s="21">
        <v>0</v>
      </c>
      <c r="F259" s="21">
        <v>560509100</v>
      </c>
      <c r="G259" s="21">
        <v>3000000</v>
      </c>
      <c r="H259" s="21">
        <v>183851700</v>
      </c>
      <c r="I259" s="21">
        <v>2972100</v>
      </c>
      <c r="J259" s="21">
        <v>0</v>
      </c>
      <c r="K259" s="21">
        <v>0</v>
      </c>
      <c r="L259" s="21">
        <v>895800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7225000</v>
      </c>
      <c r="S259" s="21">
        <v>0</v>
      </c>
      <c r="T259" s="21">
        <v>0</v>
      </c>
      <c r="U259" s="21">
        <v>0</v>
      </c>
      <c r="V259" s="21">
        <v>0</v>
      </c>
      <c r="W259" s="21">
        <v>3569682800</v>
      </c>
      <c r="X259" s="21">
        <v>0</v>
      </c>
      <c r="Y259" s="21">
        <v>100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536808300</v>
      </c>
      <c r="AL259" s="21">
        <v>0</v>
      </c>
      <c r="AM259" s="21">
        <v>0</v>
      </c>
      <c r="AN259" s="21">
        <v>0</v>
      </c>
      <c r="AO259" s="21">
        <v>0</v>
      </c>
      <c r="AP259" s="21">
        <v>520913200</v>
      </c>
      <c r="AQ259" s="21">
        <v>5386165000</v>
      </c>
    </row>
    <row r="260" spans="1:43" x14ac:dyDescent="0.25">
      <c r="A260" s="19">
        <v>46265</v>
      </c>
      <c r="B260" s="20" t="s">
        <v>2202</v>
      </c>
      <c r="C260" s="20" t="s">
        <v>2203</v>
      </c>
      <c r="D260" s="21">
        <v>200</v>
      </c>
      <c r="E260" s="21">
        <v>0</v>
      </c>
      <c r="F260" s="21">
        <v>41453300</v>
      </c>
      <c r="G260" s="21">
        <v>0</v>
      </c>
      <c r="H260" s="21">
        <v>0</v>
      </c>
      <c r="I260" s="21">
        <v>4578000</v>
      </c>
      <c r="J260" s="21">
        <v>0</v>
      </c>
      <c r="K260" s="21">
        <v>0</v>
      </c>
      <c r="L260" s="21">
        <v>246800</v>
      </c>
      <c r="M260" s="21">
        <v>0</v>
      </c>
      <c r="N260" s="21">
        <v>0</v>
      </c>
      <c r="O260" s="21">
        <v>0</v>
      </c>
      <c r="P260" s="21">
        <v>0</v>
      </c>
      <c r="Q260" s="21">
        <v>124400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>
        <v>153008700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0</v>
      </c>
      <c r="AE260" s="21">
        <v>3800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74000</v>
      </c>
      <c r="AL260" s="21">
        <v>0</v>
      </c>
      <c r="AM260" s="21">
        <v>0</v>
      </c>
      <c r="AN260" s="21">
        <v>0</v>
      </c>
      <c r="AO260" s="21">
        <v>0</v>
      </c>
      <c r="AP260" s="21">
        <v>279138800</v>
      </c>
      <c r="AQ260" s="21">
        <v>478628000</v>
      </c>
    </row>
    <row r="261" spans="1:43" x14ac:dyDescent="0.25">
      <c r="A261" s="19">
        <v>46265</v>
      </c>
      <c r="B261" s="20" t="s">
        <v>2206</v>
      </c>
      <c r="C261" s="20" t="s">
        <v>2207</v>
      </c>
      <c r="D261" s="21">
        <v>1281400</v>
      </c>
      <c r="E261" s="21">
        <v>0</v>
      </c>
      <c r="F261" s="21">
        <v>0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8045500</v>
      </c>
      <c r="M261" s="21">
        <v>0</v>
      </c>
      <c r="N261" s="21">
        <v>0</v>
      </c>
      <c r="O261" s="21">
        <v>0</v>
      </c>
      <c r="P261" s="21">
        <v>0</v>
      </c>
      <c r="Q261" s="21">
        <v>800</v>
      </c>
      <c r="R261" s="21">
        <v>2266600</v>
      </c>
      <c r="S261" s="21">
        <v>0</v>
      </c>
      <c r="T261" s="21">
        <v>0</v>
      </c>
      <c r="U261" s="21">
        <v>0</v>
      </c>
      <c r="V261" s="21">
        <v>0</v>
      </c>
      <c r="W261" s="21">
        <v>839430645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455927555</v>
      </c>
      <c r="AL261" s="21">
        <v>1667100</v>
      </c>
      <c r="AM261" s="21">
        <v>600000</v>
      </c>
      <c r="AN261" s="21">
        <v>0</v>
      </c>
      <c r="AO261" s="21">
        <v>0</v>
      </c>
      <c r="AP261" s="21">
        <v>2087839300</v>
      </c>
      <c r="AQ261" s="21">
        <v>3397058900</v>
      </c>
    </row>
    <row r="262" spans="1:43" x14ac:dyDescent="0.25">
      <c r="A262" s="19">
        <v>46265</v>
      </c>
      <c r="B262" s="20" t="s">
        <v>2213</v>
      </c>
      <c r="C262" s="20" t="s">
        <v>2214</v>
      </c>
      <c r="D262" s="21">
        <v>0</v>
      </c>
      <c r="E262" s="21">
        <v>0</v>
      </c>
      <c r="F262" s="21">
        <v>100</v>
      </c>
      <c r="G262" s="21">
        <v>0</v>
      </c>
      <c r="H262" s="21">
        <v>800000</v>
      </c>
      <c r="I262" s="21">
        <v>100</v>
      </c>
      <c r="J262" s="21">
        <v>0</v>
      </c>
      <c r="K262" s="21">
        <v>0</v>
      </c>
      <c r="L262" s="21">
        <v>584817200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>
        <v>3719200</v>
      </c>
      <c r="X262" s="21">
        <v>0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623000</v>
      </c>
      <c r="AL262" s="21">
        <v>0</v>
      </c>
      <c r="AM262" s="21">
        <v>0</v>
      </c>
      <c r="AN262" s="21">
        <v>0</v>
      </c>
      <c r="AO262" s="21">
        <v>8700</v>
      </c>
      <c r="AP262" s="21">
        <v>1035031700</v>
      </c>
      <c r="AQ262" s="21">
        <v>1625000000</v>
      </c>
    </row>
    <row r="263" spans="1:43" x14ac:dyDescent="0.25">
      <c r="A263" s="19">
        <v>46265</v>
      </c>
      <c r="B263" s="20" t="s">
        <v>2219</v>
      </c>
      <c r="C263" s="20" t="s">
        <v>2220</v>
      </c>
      <c r="D263" s="21">
        <v>518049111</v>
      </c>
      <c r="E263" s="21">
        <v>12374900</v>
      </c>
      <c r="F263" s="21">
        <v>10500</v>
      </c>
      <c r="G263" s="21">
        <v>292804675</v>
      </c>
      <c r="H263" s="21">
        <v>0</v>
      </c>
      <c r="I263" s="21">
        <v>699683900</v>
      </c>
      <c r="J263" s="21">
        <v>5617200</v>
      </c>
      <c r="K263" s="21">
        <v>23390600</v>
      </c>
      <c r="L263" s="21">
        <v>831041246</v>
      </c>
      <c r="M263" s="21">
        <v>100138</v>
      </c>
      <c r="N263" s="21">
        <v>0</v>
      </c>
      <c r="O263" s="21">
        <v>2115400</v>
      </c>
      <c r="P263" s="21">
        <v>830078</v>
      </c>
      <c r="Q263" s="21">
        <v>0</v>
      </c>
      <c r="R263" s="21">
        <v>6100000</v>
      </c>
      <c r="S263" s="21">
        <v>400000</v>
      </c>
      <c r="T263" s="21">
        <v>0</v>
      </c>
      <c r="U263" s="21">
        <v>0</v>
      </c>
      <c r="V263" s="21">
        <v>0</v>
      </c>
      <c r="W263" s="21">
        <v>2880374356</v>
      </c>
      <c r="X263" s="21">
        <v>0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3262680</v>
      </c>
      <c r="AF263" s="21">
        <v>0</v>
      </c>
      <c r="AG263" s="21">
        <v>0</v>
      </c>
      <c r="AH263" s="21">
        <v>13210100</v>
      </c>
      <c r="AI263" s="21">
        <v>0</v>
      </c>
      <c r="AJ263" s="21">
        <v>155743080</v>
      </c>
      <c r="AK263" s="21">
        <v>230778125</v>
      </c>
      <c r="AL263" s="21">
        <v>18085381</v>
      </c>
      <c r="AM263" s="21">
        <v>0</v>
      </c>
      <c r="AN263" s="21">
        <v>28082800</v>
      </c>
      <c r="AO263" s="21">
        <v>300</v>
      </c>
      <c r="AP263" s="21">
        <v>4503380923</v>
      </c>
      <c r="AQ263" s="21">
        <v>10225435493</v>
      </c>
    </row>
    <row r="264" spans="1:43" x14ac:dyDescent="0.25">
      <c r="A264" s="19">
        <v>46265</v>
      </c>
      <c r="B264" s="20" t="s">
        <v>2226</v>
      </c>
      <c r="C264" s="20" t="s">
        <v>2227</v>
      </c>
      <c r="D264" s="21">
        <v>477800</v>
      </c>
      <c r="E264" s="21">
        <v>0</v>
      </c>
      <c r="F264" s="21">
        <v>11185600</v>
      </c>
      <c r="G264" s="21">
        <v>0</v>
      </c>
      <c r="H264" s="21">
        <v>0</v>
      </c>
      <c r="I264" s="21">
        <v>100</v>
      </c>
      <c r="J264" s="21">
        <v>0</v>
      </c>
      <c r="K264" s="21">
        <v>1273200</v>
      </c>
      <c r="L264" s="21">
        <v>1850100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217369900</v>
      </c>
      <c r="S264" s="21">
        <v>0</v>
      </c>
      <c r="T264" s="21">
        <v>0</v>
      </c>
      <c r="U264" s="21">
        <v>0</v>
      </c>
      <c r="V264" s="21">
        <v>0</v>
      </c>
      <c r="W264" s="21">
        <v>390887000</v>
      </c>
      <c r="X264" s="21">
        <v>0</v>
      </c>
      <c r="Y264" s="21">
        <v>0</v>
      </c>
      <c r="Z264" s="21">
        <v>0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171200</v>
      </c>
      <c r="AL264" s="21">
        <v>0</v>
      </c>
      <c r="AM264" s="21">
        <v>0</v>
      </c>
      <c r="AN264" s="21">
        <v>487979600</v>
      </c>
      <c r="AO264" s="21">
        <v>0</v>
      </c>
      <c r="AP264" s="21">
        <v>317376900</v>
      </c>
      <c r="AQ264" s="21">
        <v>1428571400</v>
      </c>
    </row>
    <row r="265" spans="1:43" x14ac:dyDescent="0.25">
      <c r="A265" s="19">
        <v>46265</v>
      </c>
      <c r="B265" s="20" t="s">
        <v>2234</v>
      </c>
      <c r="C265" s="20" t="s">
        <v>2235</v>
      </c>
      <c r="D265" s="21">
        <v>2547200</v>
      </c>
      <c r="E265" s="21">
        <v>0</v>
      </c>
      <c r="F265" s="21">
        <v>0</v>
      </c>
      <c r="G265" s="21">
        <v>0</v>
      </c>
      <c r="H265" s="21">
        <v>0</v>
      </c>
      <c r="I265" s="21">
        <v>96461300</v>
      </c>
      <c r="J265" s="21">
        <v>15912200</v>
      </c>
      <c r="K265" s="21">
        <v>33159</v>
      </c>
      <c r="L265" s="21">
        <v>1046200</v>
      </c>
      <c r="M265" s="21">
        <v>241532</v>
      </c>
      <c r="N265" s="21">
        <v>0</v>
      </c>
      <c r="O265" s="21">
        <v>0</v>
      </c>
      <c r="P265" s="21">
        <v>0</v>
      </c>
      <c r="Q265" s="21">
        <v>0</v>
      </c>
      <c r="R265" s="21">
        <v>100</v>
      </c>
      <c r="S265" s="21">
        <v>0</v>
      </c>
      <c r="T265" s="21">
        <v>0</v>
      </c>
      <c r="U265" s="21">
        <v>0</v>
      </c>
      <c r="V265" s="21">
        <v>0</v>
      </c>
      <c r="W265" s="21">
        <v>3751649403</v>
      </c>
      <c r="X265" s="21">
        <v>0</v>
      </c>
      <c r="Y265" s="21">
        <v>400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34224700</v>
      </c>
      <c r="AK265" s="21">
        <v>53074239</v>
      </c>
      <c r="AL265" s="21">
        <v>3051700</v>
      </c>
      <c r="AM265" s="21">
        <v>0</v>
      </c>
      <c r="AN265" s="21">
        <v>0</v>
      </c>
      <c r="AO265" s="21">
        <v>0</v>
      </c>
      <c r="AP265" s="21">
        <v>1667004467</v>
      </c>
      <c r="AQ265" s="21">
        <v>5625246600</v>
      </c>
    </row>
    <row r="266" spans="1:43" x14ac:dyDescent="0.25">
      <c r="A266" s="19">
        <v>46265</v>
      </c>
      <c r="B266" s="20" t="s">
        <v>2242</v>
      </c>
      <c r="C266" s="20" t="s">
        <v>2243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1713500</v>
      </c>
      <c r="M266" s="21">
        <v>0</v>
      </c>
      <c r="N266" s="21">
        <v>0</v>
      </c>
      <c r="O266" s="21">
        <v>0</v>
      </c>
      <c r="P266" s="21">
        <v>0</v>
      </c>
      <c r="Q266" s="21">
        <v>500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>
        <v>4076600</v>
      </c>
      <c r="X266" s="21">
        <v>0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50</v>
      </c>
      <c r="AP266" s="21">
        <v>524521974</v>
      </c>
      <c r="AQ266" s="21">
        <v>530312624</v>
      </c>
    </row>
    <row r="267" spans="1:43" x14ac:dyDescent="0.25">
      <c r="A267" s="19">
        <v>46265</v>
      </c>
      <c r="B267" s="20" t="s">
        <v>2245</v>
      </c>
      <c r="C267" s="20" t="s">
        <v>2246</v>
      </c>
      <c r="D267" s="21">
        <v>151800</v>
      </c>
      <c r="E267" s="21">
        <v>0</v>
      </c>
      <c r="F267" s="21">
        <v>2712150</v>
      </c>
      <c r="G267" s="21">
        <v>130800</v>
      </c>
      <c r="H267" s="21">
        <v>0</v>
      </c>
      <c r="I267" s="21">
        <v>100</v>
      </c>
      <c r="J267" s="21">
        <v>0</v>
      </c>
      <c r="K267" s="21">
        <v>166000</v>
      </c>
      <c r="L267" s="21">
        <v>0</v>
      </c>
      <c r="M267" s="21">
        <v>600000</v>
      </c>
      <c r="N267" s="21">
        <v>0</v>
      </c>
      <c r="O267" s="21">
        <v>0</v>
      </c>
      <c r="P267" s="21">
        <v>350000</v>
      </c>
      <c r="Q267" s="21">
        <v>0</v>
      </c>
      <c r="R267" s="21">
        <v>1000</v>
      </c>
      <c r="S267" s="21">
        <v>0</v>
      </c>
      <c r="T267" s="21">
        <v>0</v>
      </c>
      <c r="U267" s="21">
        <v>0</v>
      </c>
      <c r="V267" s="21">
        <v>0</v>
      </c>
      <c r="W267" s="21">
        <v>674100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40908550</v>
      </c>
      <c r="AK267" s="21">
        <v>6223400</v>
      </c>
      <c r="AL267" s="21">
        <v>0</v>
      </c>
      <c r="AM267" s="21">
        <v>0</v>
      </c>
      <c r="AN267" s="21">
        <v>0</v>
      </c>
      <c r="AO267" s="21">
        <v>82000</v>
      </c>
      <c r="AP267" s="21">
        <v>68516350</v>
      </c>
      <c r="AQ267" s="21">
        <v>120516250</v>
      </c>
    </row>
    <row r="268" spans="1:43" x14ac:dyDescent="0.25">
      <c r="A268" s="19">
        <v>46265</v>
      </c>
      <c r="B268" s="20" t="s">
        <v>2250</v>
      </c>
      <c r="C268" s="20" t="s">
        <v>2251</v>
      </c>
      <c r="D268" s="21">
        <v>376967428</v>
      </c>
      <c r="E268" s="21">
        <v>878600</v>
      </c>
      <c r="F268" s="21">
        <v>1000000</v>
      </c>
      <c r="G268" s="21">
        <v>0</v>
      </c>
      <c r="H268" s="21">
        <v>9500</v>
      </c>
      <c r="I268" s="21">
        <v>44557800</v>
      </c>
      <c r="J268" s="21">
        <v>27888900</v>
      </c>
      <c r="K268" s="21">
        <v>13602716</v>
      </c>
      <c r="L268" s="21">
        <v>222287800</v>
      </c>
      <c r="M268" s="21">
        <v>187</v>
      </c>
      <c r="N268" s="21">
        <v>0</v>
      </c>
      <c r="O268" s="21">
        <v>17002500</v>
      </c>
      <c r="P268" s="21">
        <v>7072000</v>
      </c>
      <c r="Q268" s="21">
        <v>2766900</v>
      </c>
      <c r="R268" s="21">
        <v>11800000</v>
      </c>
      <c r="S268" s="21">
        <v>0</v>
      </c>
      <c r="T268" s="21">
        <v>0</v>
      </c>
      <c r="U268" s="21">
        <v>0</v>
      </c>
      <c r="V268" s="21">
        <v>597300</v>
      </c>
      <c r="W268" s="21">
        <v>849627400</v>
      </c>
      <c r="X268" s="21">
        <v>0</v>
      </c>
      <c r="Y268" s="21">
        <v>853927400</v>
      </c>
      <c r="Z268" s="21">
        <v>0</v>
      </c>
      <c r="AA268" s="21">
        <v>0</v>
      </c>
      <c r="AB268" s="21">
        <v>0</v>
      </c>
      <c r="AC268" s="21">
        <v>3500000</v>
      </c>
      <c r="AD268" s="21">
        <v>0</v>
      </c>
      <c r="AE268" s="21">
        <v>122500</v>
      </c>
      <c r="AF268" s="21">
        <v>0</v>
      </c>
      <c r="AG268" s="21">
        <v>0</v>
      </c>
      <c r="AH268" s="21">
        <v>0</v>
      </c>
      <c r="AI268" s="21">
        <v>0</v>
      </c>
      <c r="AJ268" s="21">
        <v>672387300</v>
      </c>
      <c r="AK268" s="21">
        <v>166383853</v>
      </c>
      <c r="AL268" s="21">
        <v>74984116</v>
      </c>
      <c r="AM268" s="21">
        <v>3906600</v>
      </c>
      <c r="AN268" s="21">
        <v>250291900</v>
      </c>
      <c r="AO268" s="21">
        <v>22623900</v>
      </c>
      <c r="AP268" s="21">
        <v>4915624500</v>
      </c>
      <c r="AQ268" s="21">
        <v>8539811100</v>
      </c>
    </row>
    <row r="269" spans="1:43" x14ac:dyDescent="0.25">
      <c r="A269" s="19">
        <v>46265</v>
      </c>
      <c r="B269" s="20" t="s">
        <v>2256</v>
      </c>
      <c r="C269" s="20" t="s">
        <v>2257</v>
      </c>
      <c r="D269" s="21">
        <v>110795</v>
      </c>
      <c r="E269" s="21">
        <v>0</v>
      </c>
      <c r="F269" s="21">
        <v>341214000</v>
      </c>
      <c r="G269" s="21">
        <v>0</v>
      </c>
      <c r="H269" s="21">
        <v>2096100</v>
      </c>
      <c r="I269" s="21">
        <v>1068254350</v>
      </c>
      <c r="J269" s="21">
        <v>475000</v>
      </c>
      <c r="K269" s="21">
        <v>4000</v>
      </c>
      <c r="L269" s="21">
        <v>217600</v>
      </c>
      <c r="M269" s="21">
        <v>68</v>
      </c>
      <c r="N269" s="21">
        <v>0</v>
      </c>
      <c r="O269" s="21">
        <v>0</v>
      </c>
      <c r="P269" s="21">
        <v>0</v>
      </c>
      <c r="Q269" s="21">
        <v>0</v>
      </c>
      <c r="R269" s="21">
        <v>1226261332</v>
      </c>
      <c r="S269" s="21">
        <v>0</v>
      </c>
      <c r="T269" s="21">
        <v>0</v>
      </c>
      <c r="U269" s="21">
        <v>0</v>
      </c>
      <c r="V269" s="21">
        <v>0</v>
      </c>
      <c r="W269" s="21">
        <v>3703719300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51234887</v>
      </c>
      <c r="AL269" s="21">
        <v>104500</v>
      </c>
      <c r="AM269" s="21">
        <v>0</v>
      </c>
      <c r="AN269" s="21">
        <v>0</v>
      </c>
      <c r="AO269" s="21">
        <v>0</v>
      </c>
      <c r="AP269" s="21">
        <v>1298615768</v>
      </c>
      <c r="AQ269" s="21">
        <v>7692307700</v>
      </c>
    </row>
    <row r="270" spans="1:43" x14ac:dyDescent="0.25">
      <c r="A270" s="19">
        <v>46265</v>
      </c>
      <c r="B270" s="20" t="s">
        <v>2266</v>
      </c>
      <c r="C270" s="20" t="s">
        <v>2267</v>
      </c>
      <c r="D270" s="21">
        <v>900</v>
      </c>
      <c r="E270" s="21">
        <v>0</v>
      </c>
      <c r="F270" s="21">
        <v>0</v>
      </c>
      <c r="G270" s="21">
        <v>0</v>
      </c>
      <c r="H270" s="21">
        <v>0</v>
      </c>
      <c r="I270" s="21">
        <v>40100</v>
      </c>
      <c r="J270" s="21">
        <v>0</v>
      </c>
      <c r="K270" s="21">
        <v>30000</v>
      </c>
      <c r="L270" s="21">
        <v>10500</v>
      </c>
      <c r="M270" s="21">
        <v>0</v>
      </c>
      <c r="N270" s="21">
        <v>657482849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>
        <v>1951810964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40832500</v>
      </c>
      <c r="AQ270" s="21">
        <v>2650207813</v>
      </c>
    </row>
    <row r="271" spans="1:43" x14ac:dyDescent="0.25">
      <c r="A271" s="19">
        <v>46265</v>
      </c>
      <c r="B271" s="20" t="s">
        <v>2275</v>
      </c>
      <c r="C271" s="20" t="s">
        <v>2276</v>
      </c>
      <c r="D271" s="21">
        <v>300911</v>
      </c>
      <c r="E271" s="21">
        <v>0</v>
      </c>
      <c r="F271" s="21">
        <v>0</v>
      </c>
      <c r="G271" s="21">
        <v>0</v>
      </c>
      <c r="H271" s="21">
        <v>0</v>
      </c>
      <c r="I271" s="21">
        <v>7031971</v>
      </c>
      <c r="J271" s="21">
        <v>0</v>
      </c>
      <c r="K271" s="21">
        <v>8000</v>
      </c>
      <c r="L271" s="21">
        <v>625791323</v>
      </c>
      <c r="M271" s="21">
        <v>0</v>
      </c>
      <c r="N271" s="21">
        <v>0</v>
      </c>
      <c r="O271" s="21">
        <v>0</v>
      </c>
      <c r="P271" s="21">
        <v>0</v>
      </c>
      <c r="Q271" s="21">
        <v>420000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>
        <v>1864500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1360833</v>
      </c>
      <c r="AL271" s="21">
        <v>0</v>
      </c>
      <c r="AM271" s="21">
        <v>4923693929</v>
      </c>
      <c r="AN271" s="21">
        <v>0</v>
      </c>
      <c r="AO271" s="21">
        <v>77</v>
      </c>
      <c r="AP271" s="21">
        <v>805440327</v>
      </c>
      <c r="AQ271" s="21">
        <v>6365911871</v>
      </c>
    </row>
    <row r="272" spans="1:43" x14ac:dyDescent="0.25">
      <c r="A272" s="19">
        <v>46265</v>
      </c>
      <c r="B272" s="20" t="s">
        <v>2280</v>
      </c>
      <c r="C272" s="20" t="s">
        <v>2281</v>
      </c>
      <c r="D272" s="21">
        <v>13200</v>
      </c>
      <c r="E272" s="21">
        <v>0</v>
      </c>
      <c r="F272" s="21">
        <v>189836500</v>
      </c>
      <c r="G272" s="21">
        <v>0</v>
      </c>
      <c r="H272" s="21">
        <v>0</v>
      </c>
      <c r="I272" s="21">
        <v>100</v>
      </c>
      <c r="J272" s="21">
        <v>0</v>
      </c>
      <c r="K272" s="21">
        <v>38065800</v>
      </c>
      <c r="L272" s="21">
        <v>0</v>
      </c>
      <c r="M272" s="21">
        <v>0</v>
      </c>
      <c r="N272" s="21">
        <v>0</v>
      </c>
      <c r="O272" s="21">
        <v>0</v>
      </c>
      <c r="P272" s="21">
        <v>500</v>
      </c>
      <c r="Q272" s="21">
        <v>53100</v>
      </c>
      <c r="R272" s="21">
        <v>22239200</v>
      </c>
      <c r="S272" s="21">
        <v>0</v>
      </c>
      <c r="T272" s="21">
        <v>0</v>
      </c>
      <c r="U272" s="21">
        <v>0</v>
      </c>
      <c r="V272" s="21">
        <v>0</v>
      </c>
      <c r="W272" s="21">
        <v>9962997569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10789900</v>
      </c>
      <c r="AK272" s="21">
        <v>12050008</v>
      </c>
      <c r="AL272" s="21">
        <v>1147200</v>
      </c>
      <c r="AM272" s="21">
        <v>0</v>
      </c>
      <c r="AN272" s="21">
        <v>342116100</v>
      </c>
      <c r="AO272" s="21">
        <v>0</v>
      </c>
      <c r="AP272" s="21">
        <v>3602540823</v>
      </c>
      <c r="AQ272" s="21">
        <v>14181850000</v>
      </c>
    </row>
    <row r="273" spans="1:43" x14ac:dyDescent="0.25">
      <c r="A273" s="19">
        <v>46265</v>
      </c>
      <c r="B273" s="20" t="s">
        <v>2288</v>
      </c>
      <c r="C273" s="20" t="s">
        <v>2289</v>
      </c>
      <c r="D273" s="21">
        <v>352433475</v>
      </c>
      <c r="E273" s="21">
        <v>0</v>
      </c>
      <c r="F273" s="21">
        <v>2925485000</v>
      </c>
      <c r="G273" s="21">
        <v>0</v>
      </c>
      <c r="H273" s="21">
        <v>0</v>
      </c>
      <c r="I273" s="21">
        <v>623496715</v>
      </c>
      <c r="J273" s="21">
        <v>21645900</v>
      </c>
      <c r="K273" s="21">
        <v>6851678</v>
      </c>
      <c r="L273" s="21">
        <v>10216258</v>
      </c>
      <c r="M273" s="21">
        <v>75</v>
      </c>
      <c r="N273" s="21">
        <v>29012147</v>
      </c>
      <c r="O273" s="21">
        <v>0</v>
      </c>
      <c r="P273" s="21">
        <v>432184000</v>
      </c>
      <c r="Q273" s="21">
        <v>505300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>
        <v>370028276</v>
      </c>
      <c r="X273" s="21">
        <v>0</v>
      </c>
      <c r="Y273" s="21">
        <v>0</v>
      </c>
      <c r="Z273" s="21">
        <v>0</v>
      </c>
      <c r="AA273" s="21">
        <v>0</v>
      </c>
      <c r="AB273" s="21">
        <v>0</v>
      </c>
      <c r="AC273" s="21">
        <v>0</v>
      </c>
      <c r="AD273" s="21">
        <v>189400</v>
      </c>
      <c r="AE273" s="21">
        <v>0</v>
      </c>
      <c r="AF273" s="21">
        <v>0</v>
      </c>
      <c r="AG273" s="21">
        <v>0</v>
      </c>
      <c r="AH273" s="21">
        <v>0</v>
      </c>
      <c r="AI273" s="21">
        <v>300</v>
      </c>
      <c r="AJ273" s="21">
        <v>132800669</v>
      </c>
      <c r="AK273" s="21">
        <v>241277195</v>
      </c>
      <c r="AL273" s="21">
        <v>65564685</v>
      </c>
      <c r="AM273" s="21">
        <v>1148600</v>
      </c>
      <c r="AN273" s="21">
        <v>18671100</v>
      </c>
      <c r="AO273" s="21">
        <v>89000</v>
      </c>
      <c r="AP273" s="21">
        <v>2418407359</v>
      </c>
      <c r="AQ273" s="21">
        <v>7650007132</v>
      </c>
    </row>
    <row r="274" spans="1:43" x14ac:dyDescent="0.25">
      <c r="A274" s="19">
        <v>46265</v>
      </c>
      <c r="B274" s="20" t="s">
        <v>2299</v>
      </c>
      <c r="C274" s="20" t="s">
        <v>2300</v>
      </c>
      <c r="D274" s="21">
        <v>49876400</v>
      </c>
      <c r="E274" s="21">
        <v>0</v>
      </c>
      <c r="F274" s="21">
        <v>96158600</v>
      </c>
      <c r="G274" s="21">
        <v>0</v>
      </c>
      <c r="H274" s="21">
        <v>2000000</v>
      </c>
      <c r="I274" s="21">
        <v>0</v>
      </c>
      <c r="J274" s="21">
        <v>0</v>
      </c>
      <c r="K274" s="21">
        <v>0</v>
      </c>
      <c r="L274" s="21">
        <v>33453100</v>
      </c>
      <c r="M274" s="21">
        <v>0</v>
      </c>
      <c r="N274" s="21">
        <v>0</v>
      </c>
      <c r="O274" s="21">
        <v>0</v>
      </c>
      <c r="P274" s="21">
        <v>0</v>
      </c>
      <c r="Q274" s="21">
        <v>12150000</v>
      </c>
      <c r="R274" s="21">
        <v>214312300</v>
      </c>
      <c r="S274" s="21">
        <v>0</v>
      </c>
      <c r="T274" s="21">
        <v>0</v>
      </c>
      <c r="U274" s="21">
        <v>0</v>
      </c>
      <c r="V274" s="21">
        <v>0</v>
      </c>
      <c r="W274" s="21">
        <v>5794654100</v>
      </c>
      <c r="X274" s="21">
        <v>0</v>
      </c>
      <c r="Y274" s="21">
        <v>0</v>
      </c>
      <c r="Z274" s="21">
        <v>0</v>
      </c>
      <c r="AA274" s="21">
        <v>0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14275220</v>
      </c>
      <c r="AL274" s="21">
        <v>0</v>
      </c>
      <c r="AM274" s="21">
        <v>0</v>
      </c>
      <c r="AN274" s="21">
        <v>0</v>
      </c>
      <c r="AO274" s="21">
        <v>1813200</v>
      </c>
      <c r="AP274" s="21">
        <v>1496198116</v>
      </c>
      <c r="AQ274" s="21">
        <v>7714891036</v>
      </c>
    </row>
    <row r="275" spans="1:43" x14ac:dyDescent="0.25">
      <c r="A275" s="19">
        <v>46265</v>
      </c>
      <c r="B275" s="20" t="s">
        <v>2304</v>
      </c>
      <c r="C275" s="20" t="s">
        <v>2305</v>
      </c>
      <c r="D275" s="21">
        <v>643900</v>
      </c>
      <c r="E275" s="21">
        <v>0</v>
      </c>
      <c r="F275" s="21">
        <v>1000000</v>
      </c>
      <c r="G275" s="21">
        <v>0</v>
      </c>
      <c r="H275" s="21">
        <v>0</v>
      </c>
      <c r="I275" s="21">
        <v>85093500</v>
      </c>
      <c r="J275" s="21">
        <v>0</v>
      </c>
      <c r="K275" s="21">
        <v>0</v>
      </c>
      <c r="L275" s="21">
        <v>391100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7407000</v>
      </c>
      <c r="S275" s="21">
        <v>0</v>
      </c>
      <c r="T275" s="21">
        <v>0</v>
      </c>
      <c r="U275" s="21">
        <v>0</v>
      </c>
      <c r="V275" s="21">
        <v>0</v>
      </c>
      <c r="W275" s="21">
        <v>7939600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3381100</v>
      </c>
      <c r="AK275" s="21">
        <v>14512600</v>
      </c>
      <c r="AL275" s="21">
        <v>0</v>
      </c>
      <c r="AM275" s="21">
        <v>0</v>
      </c>
      <c r="AN275" s="21">
        <v>0</v>
      </c>
      <c r="AO275" s="21">
        <v>0</v>
      </c>
      <c r="AP275" s="21">
        <v>518056200</v>
      </c>
      <c r="AQ275" s="21">
        <v>638425000</v>
      </c>
    </row>
    <row r="276" spans="1:43" x14ac:dyDescent="0.25">
      <c r="A276" s="19">
        <v>46265</v>
      </c>
      <c r="B276" s="20" t="s">
        <v>2310</v>
      </c>
      <c r="C276" s="20" t="s">
        <v>2311</v>
      </c>
      <c r="D276" s="21">
        <v>9077</v>
      </c>
      <c r="E276" s="21">
        <v>16</v>
      </c>
      <c r="F276" s="21">
        <v>627338</v>
      </c>
      <c r="G276" s="21">
        <v>0</v>
      </c>
      <c r="H276" s="21">
        <v>0</v>
      </c>
      <c r="I276" s="21">
        <v>38045922</v>
      </c>
      <c r="J276" s="21">
        <v>0</v>
      </c>
      <c r="K276" s="21">
        <v>30000</v>
      </c>
      <c r="L276" s="21">
        <v>0</v>
      </c>
      <c r="M276" s="21">
        <v>1670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>
        <v>121655743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1272526</v>
      </c>
      <c r="AL276" s="21">
        <v>0</v>
      </c>
      <c r="AM276" s="21">
        <v>444</v>
      </c>
      <c r="AN276" s="21">
        <v>80</v>
      </c>
      <c r="AO276" s="21">
        <v>84</v>
      </c>
      <c r="AP276" s="21">
        <v>100200272</v>
      </c>
      <c r="AQ276" s="21">
        <v>261843172</v>
      </c>
    </row>
    <row r="277" spans="1:43" x14ac:dyDescent="0.25">
      <c r="A277" s="19">
        <v>46265</v>
      </c>
      <c r="B277" s="20" t="s">
        <v>2320</v>
      </c>
      <c r="C277" s="20" t="s">
        <v>2321</v>
      </c>
      <c r="D277" s="21">
        <v>655702</v>
      </c>
      <c r="E277" s="21">
        <v>0</v>
      </c>
      <c r="F277" s="21">
        <v>0</v>
      </c>
      <c r="G277" s="21">
        <v>0</v>
      </c>
      <c r="H277" s="21">
        <v>0</v>
      </c>
      <c r="I277" s="21">
        <v>0</v>
      </c>
      <c r="J277" s="21">
        <v>157669500</v>
      </c>
      <c r="K277" s="21">
        <v>40237000</v>
      </c>
      <c r="L277" s="21">
        <v>14462800</v>
      </c>
      <c r="M277" s="21">
        <v>0</v>
      </c>
      <c r="N277" s="21">
        <v>0</v>
      </c>
      <c r="O277" s="21">
        <v>0</v>
      </c>
      <c r="P277" s="21">
        <v>4247000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>
        <v>2837049390</v>
      </c>
      <c r="X277" s="21">
        <v>0</v>
      </c>
      <c r="Y277" s="21">
        <v>53338780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316800</v>
      </c>
      <c r="AK277" s="21">
        <v>103688100</v>
      </c>
      <c r="AL277" s="21">
        <v>156637100</v>
      </c>
      <c r="AM277" s="21">
        <v>163636300</v>
      </c>
      <c r="AN277" s="21">
        <v>0</v>
      </c>
      <c r="AO277" s="21">
        <v>0</v>
      </c>
      <c r="AP277" s="21">
        <v>643061528</v>
      </c>
      <c r="AQ277" s="21">
        <v>4175000000</v>
      </c>
    </row>
    <row r="278" spans="1:43" x14ac:dyDescent="0.25">
      <c r="A278" s="19">
        <v>46265</v>
      </c>
      <c r="B278" s="20" t="s">
        <v>2329</v>
      </c>
      <c r="C278" s="20" t="s">
        <v>2330</v>
      </c>
      <c r="D278" s="21">
        <v>39593381</v>
      </c>
      <c r="E278" s="21">
        <v>1130400</v>
      </c>
      <c r="F278" s="21">
        <v>10000000</v>
      </c>
      <c r="G278" s="21">
        <v>3500000</v>
      </c>
      <c r="H278" s="21">
        <v>782800</v>
      </c>
      <c r="I278" s="21">
        <v>15000100</v>
      </c>
      <c r="J278" s="21">
        <v>1718200</v>
      </c>
      <c r="K278" s="21">
        <v>2443200</v>
      </c>
      <c r="L278" s="21">
        <v>612200</v>
      </c>
      <c r="M278" s="21">
        <v>28</v>
      </c>
      <c r="N278" s="21">
        <v>0</v>
      </c>
      <c r="O278" s="21">
        <v>0</v>
      </c>
      <c r="P278" s="21">
        <v>41742900</v>
      </c>
      <c r="Q278" s="21">
        <v>800000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>
        <v>3009400200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363291900</v>
      </c>
      <c r="AK278" s="21">
        <v>1242223</v>
      </c>
      <c r="AL278" s="21">
        <v>23991868</v>
      </c>
      <c r="AM278" s="21">
        <v>0</v>
      </c>
      <c r="AN278" s="21">
        <v>4459700</v>
      </c>
      <c r="AO278" s="21">
        <v>0</v>
      </c>
      <c r="AP278" s="21">
        <v>1066173200</v>
      </c>
      <c r="AQ278" s="21">
        <v>4585882300</v>
      </c>
    </row>
    <row r="279" spans="1:43" x14ac:dyDescent="0.25">
      <c r="A279" s="19">
        <v>46265</v>
      </c>
      <c r="B279" s="20" t="s">
        <v>2340</v>
      </c>
      <c r="C279" s="20" t="s">
        <v>2341</v>
      </c>
      <c r="D279" s="21">
        <v>16521300</v>
      </c>
      <c r="E279" s="21">
        <v>0</v>
      </c>
      <c r="F279" s="21">
        <v>0</v>
      </c>
      <c r="G279" s="21">
        <v>0</v>
      </c>
      <c r="H279" s="21">
        <v>0</v>
      </c>
      <c r="I279" s="21">
        <v>100</v>
      </c>
      <c r="J279" s="21">
        <v>0</v>
      </c>
      <c r="K279" s="21">
        <v>0</v>
      </c>
      <c r="L279" s="21">
        <v>1293693150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>
        <v>66587500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545000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26335815</v>
      </c>
      <c r="AL279" s="21">
        <v>34130800</v>
      </c>
      <c r="AM279" s="21">
        <v>0</v>
      </c>
      <c r="AN279" s="21">
        <v>0</v>
      </c>
      <c r="AO279" s="21">
        <v>300</v>
      </c>
      <c r="AP279" s="21">
        <v>419321535</v>
      </c>
      <c r="AQ279" s="21">
        <v>1857135500</v>
      </c>
    </row>
    <row r="280" spans="1:43" x14ac:dyDescent="0.25">
      <c r="A280" s="19">
        <v>46265</v>
      </c>
      <c r="B280" s="20" t="s">
        <v>2347</v>
      </c>
      <c r="C280" s="20" t="s">
        <v>2348</v>
      </c>
      <c r="D280" s="21">
        <v>37713544</v>
      </c>
      <c r="E280" s="21">
        <v>13740116</v>
      </c>
      <c r="F280" s="21">
        <v>10014300</v>
      </c>
      <c r="G280" s="21">
        <v>723700</v>
      </c>
      <c r="H280" s="21">
        <v>0</v>
      </c>
      <c r="I280" s="21">
        <v>423255561</v>
      </c>
      <c r="J280" s="21">
        <v>70846633</v>
      </c>
      <c r="K280" s="21">
        <v>1209361</v>
      </c>
      <c r="L280" s="21">
        <v>11505575</v>
      </c>
      <c r="M280" s="21">
        <v>37</v>
      </c>
      <c r="N280" s="21">
        <v>0</v>
      </c>
      <c r="O280" s="21">
        <v>27762583</v>
      </c>
      <c r="P280" s="21">
        <v>0</v>
      </c>
      <c r="Q280" s="21">
        <v>1254200</v>
      </c>
      <c r="R280" s="21">
        <v>252576919</v>
      </c>
      <c r="S280" s="21">
        <v>0</v>
      </c>
      <c r="T280" s="21">
        <v>0</v>
      </c>
      <c r="U280" s="21">
        <v>0</v>
      </c>
      <c r="V280" s="21">
        <v>0</v>
      </c>
      <c r="W280" s="21">
        <v>4687404723</v>
      </c>
      <c r="X280" s="21">
        <v>0</v>
      </c>
      <c r="Y280" s="21">
        <v>0</v>
      </c>
      <c r="Z280" s="21">
        <v>5145900</v>
      </c>
      <c r="AA280" s="21">
        <v>2520300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11820036</v>
      </c>
      <c r="AI280" s="21">
        <v>0</v>
      </c>
      <c r="AJ280" s="21">
        <v>276601086</v>
      </c>
      <c r="AK280" s="21">
        <v>626899067</v>
      </c>
      <c r="AL280" s="21">
        <v>89178659</v>
      </c>
      <c r="AM280" s="21">
        <v>1184900</v>
      </c>
      <c r="AN280" s="21">
        <v>118148700</v>
      </c>
      <c r="AO280" s="21">
        <v>200900</v>
      </c>
      <c r="AP280" s="21">
        <v>1436978100</v>
      </c>
      <c r="AQ280" s="21">
        <v>8106684900</v>
      </c>
    </row>
    <row r="281" spans="1:43" x14ac:dyDescent="0.25">
      <c r="A281" s="19">
        <v>46265</v>
      </c>
      <c r="B281" s="20" t="s">
        <v>2361</v>
      </c>
      <c r="C281" s="20" t="s">
        <v>2362</v>
      </c>
      <c r="D281" s="21">
        <v>1644019445</v>
      </c>
      <c r="E281" s="21">
        <v>0</v>
      </c>
      <c r="F281" s="21">
        <v>2023289300</v>
      </c>
      <c r="G281" s="21">
        <v>119268400</v>
      </c>
      <c r="H281" s="21">
        <v>18266200</v>
      </c>
      <c r="I281" s="21">
        <v>7431098250</v>
      </c>
      <c r="J281" s="21">
        <v>56743800</v>
      </c>
      <c r="K281" s="21">
        <v>37468150</v>
      </c>
      <c r="L281" s="21">
        <v>14488600778</v>
      </c>
      <c r="M281" s="21">
        <v>110221823</v>
      </c>
      <c r="N281" s="21">
        <v>4449400</v>
      </c>
      <c r="O281" s="21">
        <v>75</v>
      </c>
      <c r="P281" s="21">
        <v>1546650</v>
      </c>
      <c r="Q281" s="21">
        <v>7221100</v>
      </c>
      <c r="R281" s="21">
        <v>37904000</v>
      </c>
      <c r="S281" s="21">
        <v>0</v>
      </c>
      <c r="T281" s="21">
        <v>0</v>
      </c>
      <c r="U281" s="21">
        <v>0</v>
      </c>
      <c r="V281" s="21">
        <v>200</v>
      </c>
      <c r="W281" s="21">
        <v>36354471622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750000</v>
      </c>
      <c r="AD281" s="21">
        <v>0</v>
      </c>
      <c r="AE281" s="21">
        <v>152300</v>
      </c>
      <c r="AF281" s="21">
        <v>0</v>
      </c>
      <c r="AG281" s="21">
        <v>0</v>
      </c>
      <c r="AH281" s="21">
        <v>0</v>
      </c>
      <c r="AI281" s="21">
        <v>5000</v>
      </c>
      <c r="AJ281" s="21">
        <v>1971785517</v>
      </c>
      <c r="AK281" s="21">
        <v>9030676690</v>
      </c>
      <c r="AL281" s="21">
        <v>90248800</v>
      </c>
      <c r="AM281" s="21">
        <v>1273499800</v>
      </c>
      <c r="AN281" s="21">
        <v>3216900</v>
      </c>
      <c r="AO281" s="21">
        <v>3506000</v>
      </c>
      <c r="AP281" s="21">
        <v>2541589800</v>
      </c>
      <c r="AQ281" s="21">
        <v>77250000000</v>
      </c>
    </row>
    <row r="282" spans="1:43" x14ac:dyDescent="0.25">
      <c r="A282" s="19">
        <v>46265</v>
      </c>
      <c r="B282" s="20" t="s">
        <v>2366</v>
      </c>
      <c r="C282" s="20" t="s">
        <v>2367</v>
      </c>
      <c r="D282" s="21">
        <v>27165800</v>
      </c>
      <c r="E282" s="21">
        <v>2567400</v>
      </c>
      <c r="F282" s="21">
        <v>53</v>
      </c>
      <c r="G282" s="21">
        <v>0</v>
      </c>
      <c r="H282" s="21">
        <v>0</v>
      </c>
      <c r="I282" s="21">
        <v>29610700</v>
      </c>
      <c r="J282" s="21">
        <v>0</v>
      </c>
      <c r="K282" s="21">
        <v>141900</v>
      </c>
      <c r="L282" s="21">
        <v>0</v>
      </c>
      <c r="M282" s="21">
        <v>5185797</v>
      </c>
      <c r="N282" s="21">
        <v>0</v>
      </c>
      <c r="O282" s="21">
        <v>0</v>
      </c>
      <c r="P282" s="21">
        <v>0</v>
      </c>
      <c r="Q282" s="21">
        <v>4889900</v>
      </c>
      <c r="R282" s="21">
        <v>3330000</v>
      </c>
      <c r="S282" s="21">
        <v>0</v>
      </c>
      <c r="T282" s="21">
        <v>0</v>
      </c>
      <c r="U282" s="21">
        <v>0</v>
      </c>
      <c r="V282" s="21">
        <v>0</v>
      </c>
      <c r="W282" s="21">
        <v>101933754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62620000</v>
      </c>
      <c r="AI282" s="21">
        <v>81200</v>
      </c>
      <c r="AJ282" s="21">
        <v>183191322</v>
      </c>
      <c r="AK282" s="21">
        <v>16577653</v>
      </c>
      <c r="AL282" s="21">
        <v>1982297</v>
      </c>
      <c r="AM282" s="21">
        <v>0</v>
      </c>
      <c r="AN282" s="21">
        <v>60411600</v>
      </c>
      <c r="AO282" s="21">
        <v>3300</v>
      </c>
      <c r="AP282" s="21">
        <v>783637324</v>
      </c>
      <c r="AQ282" s="21">
        <v>1283330000</v>
      </c>
    </row>
    <row r="283" spans="1:43" x14ac:dyDescent="0.25">
      <c r="A283" s="19">
        <v>46265</v>
      </c>
      <c r="B283" s="20" t="s">
        <v>2374</v>
      </c>
      <c r="C283" s="20" t="s">
        <v>2375</v>
      </c>
      <c r="D283" s="21">
        <v>383250</v>
      </c>
      <c r="E283" s="21">
        <v>33</v>
      </c>
      <c r="F283" s="21">
        <v>0</v>
      </c>
      <c r="G283" s="21">
        <v>0</v>
      </c>
      <c r="H283" s="21">
        <v>0</v>
      </c>
      <c r="I283" s="21">
        <v>766500</v>
      </c>
      <c r="J283" s="21">
        <v>0</v>
      </c>
      <c r="K283" s="21">
        <v>387800</v>
      </c>
      <c r="L283" s="21">
        <v>250</v>
      </c>
      <c r="M283" s="21">
        <v>0</v>
      </c>
      <c r="N283" s="21">
        <v>0</v>
      </c>
      <c r="O283" s="21">
        <v>0</v>
      </c>
      <c r="P283" s="21">
        <v>410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260878267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2376800</v>
      </c>
      <c r="AK283" s="21">
        <v>29958</v>
      </c>
      <c r="AL283" s="21">
        <v>0</v>
      </c>
      <c r="AM283" s="21">
        <v>0</v>
      </c>
      <c r="AN283" s="21">
        <v>0</v>
      </c>
      <c r="AO283" s="21">
        <v>0</v>
      </c>
      <c r="AP283" s="21">
        <v>5990175</v>
      </c>
      <c r="AQ283" s="21">
        <v>270813443</v>
      </c>
    </row>
    <row r="284" spans="1:43" x14ac:dyDescent="0.25">
      <c r="A284" s="19">
        <v>46265</v>
      </c>
      <c r="B284" s="20" t="s">
        <v>2376</v>
      </c>
      <c r="C284" s="20" t="s">
        <v>2377</v>
      </c>
      <c r="D284" s="21">
        <v>670380</v>
      </c>
      <c r="E284" s="21">
        <v>0</v>
      </c>
      <c r="F284" s="21">
        <v>0</v>
      </c>
      <c r="G284" s="21">
        <v>0</v>
      </c>
      <c r="H284" s="21">
        <v>0</v>
      </c>
      <c r="I284" s="21">
        <v>10038100</v>
      </c>
      <c r="J284" s="21">
        <v>0</v>
      </c>
      <c r="K284" s="21">
        <v>0</v>
      </c>
      <c r="L284" s="21">
        <v>8200</v>
      </c>
      <c r="M284" s="21">
        <v>169500</v>
      </c>
      <c r="N284" s="21">
        <v>0</v>
      </c>
      <c r="O284" s="21">
        <v>0</v>
      </c>
      <c r="P284" s="21">
        <v>0</v>
      </c>
      <c r="Q284" s="21">
        <v>288000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1074678712</v>
      </c>
      <c r="X284" s="21">
        <v>0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4448785</v>
      </c>
      <c r="AL284" s="21">
        <v>0</v>
      </c>
      <c r="AM284" s="21">
        <v>0</v>
      </c>
      <c r="AN284" s="21">
        <v>0</v>
      </c>
      <c r="AO284" s="21">
        <v>0</v>
      </c>
      <c r="AP284" s="21">
        <v>28398115</v>
      </c>
      <c r="AQ284" s="21">
        <v>1118699792</v>
      </c>
    </row>
    <row r="285" spans="1:43" x14ac:dyDescent="0.25">
      <c r="A285" s="19">
        <v>46265</v>
      </c>
      <c r="B285" s="20" t="s">
        <v>2380</v>
      </c>
      <c r="C285" s="20" t="s">
        <v>2381</v>
      </c>
      <c r="D285" s="21">
        <v>694900</v>
      </c>
      <c r="E285" s="21">
        <v>0</v>
      </c>
      <c r="F285" s="21">
        <v>0</v>
      </c>
      <c r="G285" s="21">
        <v>0</v>
      </c>
      <c r="H285" s="21">
        <v>0</v>
      </c>
      <c r="I285" s="21">
        <v>100</v>
      </c>
      <c r="J285" s="21">
        <v>0</v>
      </c>
      <c r="K285" s="21">
        <v>0</v>
      </c>
      <c r="L285" s="21">
        <v>149700</v>
      </c>
      <c r="M285" s="21">
        <v>0</v>
      </c>
      <c r="N285" s="21">
        <v>0</v>
      </c>
      <c r="O285" s="21">
        <v>0</v>
      </c>
      <c r="P285" s="21">
        <v>2795000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3110947971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202569200</v>
      </c>
      <c r="AK285" s="21">
        <v>43</v>
      </c>
      <c r="AL285" s="21">
        <v>0</v>
      </c>
      <c r="AM285" s="21">
        <v>0</v>
      </c>
      <c r="AN285" s="21">
        <v>780038966</v>
      </c>
      <c r="AO285" s="21">
        <v>0</v>
      </c>
      <c r="AP285" s="21">
        <v>107752967</v>
      </c>
      <c r="AQ285" s="21">
        <v>4204948847</v>
      </c>
    </row>
    <row r="286" spans="1:43" x14ac:dyDescent="0.25">
      <c r="A286" s="19">
        <v>46265</v>
      </c>
      <c r="B286" s="20" t="s">
        <v>2392</v>
      </c>
      <c r="C286" s="20" t="s">
        <v>2393</v>
      </c>
      <c r="D286" s="21">
        <v>18592100</v>
      </c>
      <c r="E286" s="21">
        <v>0</v>
      </c>
      <c r="F286" s="21">
        <v>0</v>
      </c>
      <c r="G286" s="21">
        <v>0</v>
      </c>
      <c r="H286" s="21">
        <v>0</v>
      </c>
      <c r="I286" s="21">
        <v>200100</v>
      </c>
      <c r="J286" s="21">
        <v>0</v>
      </c>
      <c r="K286" s="21">
        <v>390000</v>
      </c>
      <c r="L286" s="21">
        <v>12035800</v>
      </c>
      <c r="M286" s="21">
        <v>100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2353723869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7480800</v>
      </c>
      <c r="AF286" s="21">
        <v>0</v>
      </c>
      <c r="AG286" s="21">
        <v>0</v>
      </c>
      <c r="AH286" s="21">
        <v>0</v>
      </c>
      <c r="AI286" s="21">
        <v>0</v>
      </c>
      <c r="AJ286" s="21">
        <v>52225400</v>
      </c>
      <c r="AK286" s="21">
        <v>298084300</v>
      </c>
      <c r="AL286" s="21">
        <v>0</v>
      </c>
      <c r="AM286" s="21">
        <v>0</v>
      </c>
      <c r="AN286" s="21">
        <v>15404900</v>
      </c>
      <c r="AO286" s="21">
        <v>0</v>
      </c>
      <c r="AP286" s="21">
        <v>1173569571</v>
      </c>
      <c r="AQ286" s="21">
        <v>3931706940</v>
      </c>
    </row>
    <row r="287" spans="1:43" x14ac:dyDescent="0.25">
      <c r="A287" s="19">
        <v>46265</v>
      </c>
      <c r="B287" s="20" t="s">
        <v>2402</v>
      </c>
      <c r="C287" s="20" t="s">
        <v>2403</v>
      </c>
      <c r="D287" s="21">
        <v>0</v>
      </c>
      <c r="E287" s="21">
        <v>0</v>
      </c>
      <c r="F287" s="21">
        <v>16500</v>
      </c>
      <c r="G287" s="21">
        <v>0</v>
      </c>
      <c r="H287" s="21">
        <v>0</v>
      </c>
      <c r="I287" s="21">
        <v>1266500</v>
      </c>
      <c r="J287" s="21">
        <v>0</v>
      </c>
      <c r="K287" s="21">
        <v>0</v>
      </c>
      <c r="L287" s="21">
        <v>796500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41400</v>
      </c>
      <c r="X287" s="21">
        <v>54700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48993200</v>
      </c>
      <c r="AL287" s="21">
        <v>10511800</v>
      </c>
      <c r="AM287" s="21">
        <v>0</v>
      </c>
      <c r="AN287" s="21">
        <v>0</v>
      </c>
      <c r="AO287" s="21">
        <v>0</v>
      </c>
      <c r="AP287" s="21">
        <v>2210138326</v>
      </c>
      <c r="AQ287" s="21">
        <v>2271818926</v>
      </c>
    </row>
    <row r="288" spans="1:43" x14ac:dyDescent="0.25">
      <c r="A288" s="19">
        <v>46265</v>
      </c>
      <c r="B288" s="20" t="s">
        <v>2424</v>
      </c>
      <c r="C288" s="20" t="s">
        <v>2425</v>
      </c>
      <c r="D288" s="21">
        <v>11611000</v>
      </c>
      <c r="E288" s="21">
        <v>0</v>
      </c>
      <c r="F288" s="21">
        <v>0</v>
      </c>
      <c r="G288" s="21">
        <v>189900</v>
      </c>
      <c r="H288" s="21">
        <v>0</v>
      </c>
      <c r="I288" s="21">
        <v>100</v>
      </c>
      <c r="J288" s="21">
        <v>0</v>
      </c>
      <c r="K288" s="21">
        <v>10000</v>
      </c>
      <c r="L288" s="21">
        <v>821500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173181995</v>
      </c>
      <c r="X288" s="21">
        <v>0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395926205</v>
      </c>
      <c r="AK288" s="21">
        <v>4835400</v>
      </c>
      <c r="AL288" s="21">
        <v>0</v>
      </c>
      <c r="AM288" s="21">
        <v>0</v>
      </c>
      <c r="AN288" s="21">
        <v>5347500</v>
      </c>
      <c r="AO288" s="21">
        <v>0</v>
      </c>
      <c r="AP288" s="21">
        <v>91792400</v>
      </c>
      <c r="AQ288" s="21">
        <v>683716000</v>
      </c>
    </row>
    <row r="289" spans="1:43" x14ac:dyDescent="0.25">
      <c r="A289" s="19">
        <v>46265</v>
      </c>
      <c r="B289" s="20" t="s">
        <v>2431</v>
      </c>
      <c r="C289" s="20" t="s">
        <v>2432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6000</v>
      </c>
      <c r="L289" s="21">
        <v>28200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1867770200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151526400</v>
      </c>
      <c r="AL289" s="21">
        <v>0</v>
      </c>
      <c r="AM289" s="21">
        <v>0</v>
      </c>
      <c r="AN289" s="21">
        <v>0</v>
      </c>
      <c r="AO289" s="21">
        <v>0</v>
      </c>
      <c r="AP289" s="21">
        <v>919200</v>
      </c>
      <c r="AQ289" s="21">
        <v>2020250000</v>
      </c>
    </row>
    <row r="290" spans="1:43" x14ac:dyDescent="0.25">
      <c r="A290" s="19">
        <v>46265</v>
      </c>
      <c r="B290" s="20" t="s">
        <v>2435</v>
      </c>
      <c r="C290" s="20" t="s">
        <v>2436</v>
      </c>
      <c r="D290" s="21">
        <v>4561505</v>
      </c>
      <c r="E290" s="21">
        <v>0</v>
      </c>
      <c r="F290" s="21">
        <v>0</v>
      </c>
      <c r="G290" s="21">
        <v>0</v>
      </c>
      <c r="H290" s="21">
        <v>0</v>
      </c>
      <c r="I290" s="21">
        <v>322700</v>
      </c>
      <c r="J290" s="21">
        <v>0</v>
      </c>
      <c r="K290" s="21">
        <v>6819200</v>
      </c>
      <c r="L290" s="21">
        <v>24800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2874199800</v>
      </c>
      <c r="X290" s="21">
        <v>1500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202000</v>
      </c>
      <c r="AK290" s="21">
        <v>124093045</v>
      </c>
      <c r="AL290" s="21">
        <v>0</v>
      </c>
      <c r="AM290" s="21">
        <v>0</v>
      </c>
      <c r="AN290" s="21">
        <v>0</v>
      </c>
      <c r="AO290" s="21">
        <v>275</v>
      </c>
      <c r="AP290" s="21">
        <v>451658900</v>
      </c>
      <c r="AQ290" s="21">
        <v>3461883725</v>
      </c>
    </row>
    <row r="291" spans="1:43" x14ac:dyDescent="0.25">
      <c r="A291" s="19">
        <v>46265</v>
      </c>
      <c r="B291" s="20" t="s">
        <v>2440</v>
      </c>
      <c r="C291" s="20" t="s">
        <v>2441</v>
      </c>
      <c r="D291" s="21">
        <v>3905400</v>
      </c>
      <c r="E291" s="21">
        <v>0</v>
      </c>
      <c r="F291" s="21">
        <v>2870000</v>
      </c>
      <c r="G291" s="21">
        <v>0</v>
      </c>
      <c r="H291" s="21">
        <v>0</v>
      </c>
      <c r="I291" s="21">
        <v>100</v>
      </c>
      <c r="J291" s="21">
        <v>0</v>
      </c>
      <c r="K291" s="21">
        <v>500000</v>
      </c>
      <c r="L291" s="21">
        <v>2426500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445401320</v>
      </c>
      <c r="X291" s="21">
        <v>0</v>
      </c>
      <c r="Y291" s="21">
        <v>0</v>
      </c>
      <c r="Z291" s="21">
        <v>0</v>
      </c>
      <c r="AA291" s="21">
        <v>0</v>
      </c>
      <c r="AB291" s="21">
        <v>0</v>
      </c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275000</v>
      </c>
      <c r="AK291" s="21">
        <v>34883101</v>
      </c>
      <c r="AL291" s="21">
        <v>0</v>
      </c>
      <c r="AM291" s="21">
        <v>0</v>
      </c>
      <c r="AN291" s="21">
        <v>0</v>
      </c>
      <c r="AO291" s="21">
        <v>0</v>
      </c>
      <c r="AP291" s="21">
        <v>551377744</v>
      </c>
      <c r="AQ291" s="21">
        <v>1041639165</v>
      </c>
    </row>
    <row r="292" spans="1:43" x14ac:dyDescent="0.25">
      <c r="A292" s="19">
        <v>46265</v>
      </c>
      <c r="B292" s="20" t="s">
        <v>2450</v>
      </c>
      <c r="C292" s="20" t="s">
        <v>2451</v>
      </c>
      <c r="D292" s="21">
        <v>439800</v>
      </c>
      <c r="E292" s="21">
        <v>0</v>
      </c>
      <c r="F292" s="21">
        <v>0</v>
      </c>
      <c r="G292" s="21">
        <v>0</v>
      </c>
      <c r="H292" s="21">
        <v>0</v>
      </c>
      <c r="I292" s="21">
        <v>233035621</v>
      </c>
      <c r="J292" s="21">
        <v>0</v>
      </c>
      <c r="K292" s="21">
        <v>84300</v>
      </c>
      <c r="L292" s="21">
        <v>14168</v>
      </c>
      <c r="M292" s="21">
        <v>0</v>
      </c>
      <c r="N292" s="21">
        <v>0</v>
      </c>
      <c r="O292" s="21">
        <v>1285128</v>
      </c>
      <c r="P292" s="21">
        <v>0</v>
      </c>
      <c r="Q292" s="21">
        <v>0</v>
      </c>
      <c r="R292" s="21">
        <v>35000000</v>
      </c>
      <c r="S292" s="21">
        <v>0</v>
      </c>
      <c r="T292" s="21">
        <v>0</v>
      </c>
      <c r="U292" s="21">
        <v>0</v>
      </c>
      <c r="V292" s="21">
        <v>0</v>
      </c>
      <c r="W292" s="21">
        <v>8605858682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2572441</v>
      </c>
      <c r="AK292" s="21">
        <v>204628200</v>
      </c>
      <c r="AL292" s="21">
        <v>6166370</v>
      </c>
      <c r="AM292" s="21">
        <v>0</v>
      </c>
      <c r="AN292" s="21">
        <v>0</v>
      </c>
      <c r="AO292" s="21">
        <v>0</v>
      </c>
      <c r="AP292" s="21">
        <v>435335290</v>
      </c>
      <c r="AQ292" s="21">
        <v>9524420000</v>
      </c>
    </row>
    <row r="293" spans="1:43" x14ac:dyDescent="0.25">
      <c r="A293" s="19">
        <v>46265</v>
      </c>
      <c r="B293" s="20" t="s">
        <v>2458</v>
      </c>
      <c r="C293" s="20" t="s">
        <v>2459</v>
      </c>
      <c r="D293" s="21">
        <v>109813897</v>
      </c>
      <c r="E293" s="21">
        <v>69418822</v>
      </c>
      <c r="F293" s="21">
        <v>1695405</v>
      </c>
      <c r="G293" s="21">
        <v>780400</v>
      </c>
      <c r="H293" s="21">
        <v>6089300</v>
      </c>
      <c r="I293" s="21">
        <v>9720200</v>
      </c>
      <c r="J293" s="21">
        <v>209007587</v>
      </c>
      <c r="K293" s="21">
        <v>4987167</v>
      </c>
      <c r="L293" s="21">
        <v>34269948</v>
      </c>
      <c r="M293" s="21">
        <v>112</v>
      </c>
      <c r="N293" s="21">
        <v>950500</v>
      </c>
      <c r="O293" s="21">
        <v>163900</v>
      </c>
      <c r="P293" s="21">
        <v>1566000</v>
      </c>
      <c r="Q293" s="21">
        <v>3115100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92835640</v>
      </c>
      <c r="X293" s="21">
        <v>0</v>
      </c>
      <c r="Y293" s="21">
        <v>3729781100</v>
      </c>
      <c r="Z293" s="21">
        <v>0</v>
      </c>
      <c r="AA293" s="21">
        <v>26414400</v>
      </c>
      <c r="AB293" s="21">
        <v>0</v>
      </c>
      <c r="AC293" s="21">
        <v>0</v>
      </c>
      <c r="AD293" s="21">
        <v>0</v>
      </c>
      <c r="AE293" s="21">
        <v>1961700</v>
      </c>
      <c r="AF293" s="21">
        <v>0</v>
      </c>
      <c r="AG293" s="21">
        <v>0</v>
      </c>
      <c r="AH293" s="21">
        <v>56918878</v>
      </c>
      <c r="AI293" s="21">
        <v>0</v>
      </c>
      <c r="AJ293" s="21">
        <v>801764633</v>
      </c>
      <c r="AK293" s="21">
        <v>87959678</v>
      </c>
      <c r="AL293" s="21">
        <v>133462704</v>
      </c>
      <c r="AM293" s="21">
        <v>5364200</v>
      </c>
      <c r="AN293" s="21">
        <v>138668700</v>
      </c>
      <c r="AO293" s="21">
        <v>922000</v>
      </c>
      <c r="AP293" s="21">
        <v>1765145529</v>
      </c>
      <c r="AQ293" s="21">
        <v>7292777500</v>
      </c>
    </row>
    <row r="294" spans="1:43" x14ac:dyDescent="0.25">
      <c r="A294" s="19">
        <v>46265</v>
      </c>
      <c r="B294" s="20" t="s">
        <v>2464</v>
      </c>
      <c r="C294" s="20" t="s">
        <v>2465</v>
      </c>
      <c r="D294" s="21">
        <v>93000443</v>
      </c>
      <c r="E294" s="21">
        <v>0</v>
      </c>
      <c r="F294" s="21">
        <v>1102113896</v>
      </c>
      <c r="G294" s="21">
        <v>2900000</v>
      </c>
      <c r="H294" s="21">
        <v>135576700</v>
      </c>
      <c r="I294" s="21">
        <v>1613847053</v>
      </c>
      <c r="J294" s="21">
        <v>0</v>
      </c>
      <c r="K294" s="21">
        <v>60326000</v>
      </c>
      <c r="L294" s="21">
        <v>120500700</v>
      </c>
      <c r="M294" s="21">
        <v>1836064</v>
      </c>
      <c r="N294" s="21">
        <v>0</v>
      </c>
      <c r="O294" s="21">
        <v>0</v>
      </c>
      <c r="P294" s="21">
        <v>258361860</v>
      </c>
      <c r="Q294" s="21">
        <v>1274686</v>
      </c>
      <c r="R294" s="21">
        <v>480497800</v>
      </c>
      <c r="S294" s="21">
        <v>5000000</v>
      </c>
      <c r="T294" s="21">
        <v>0</v>
      </c>
      <c r="U294" s="21">
        <v>0</v>
      </c>
      <c r="V294" s="21">
        <v>37500</v>
      </c>
      <c r="W294" s="21">
        <v>6034481326</v>
      </c>
      <c r="X294" s="21">
        <v>300000</v>
      </c>
      <c r="Y294" s="21">
        <v>300000</v>
      </c>
      <c r="Z294" s="21">
        <v>0</v>
      </c>
      <c r="AA294" s="21">
        <v>0</v>
      </c>
      <c r="AB294" s="21">
        <v>0</v>
      </c>
      <c r="AC294" s="21">
        <v>0</v>
      </c>
      <c r="AD294" s="21">
        <v>0</v>
      </c>
      <c r="AE294" s="21">
        <v>1010000</v>
      </c>
      <c r="AF294" s="21">
        <v>0</v>
      </c>
      <c r="AG294" s="21">
        <v>0</v>
      </c>
      <c r="AH294" s="21">
        <v>2650000</v>
      </c>
      <c r="AI294" s="21">
        <v>47578</v>
      </c>
      <c r="AJ294" s="21">
        <v>3204236145</v>
      </c>
      <c r="AK294" s="21">
        <v>287824096</v>
      </c>
      <c r="AL294" s="21">
        <v>153211986</v>
      </c>
      <c r="AM294" s="21">
        <v>0</v>
      </c>
      <c r="AN294" s="21">
        <v>2349915477</v>
      </c>
      <c r="AO294" s="21">
        <v>5530384</v>
      </c>
      <c r="AP294" s="21">
        <v>26807817325</v>
      </c>
      <c r="AQ294" s="21">
        <v>42722597019</v>
      </c>
    </row>
    <row r="295" spans="1:43" x14ac:dyDescent="0.25">
      <c r="A295" s="19">
        <v>46265</v>
      </c>
      <c r="B295" s="20" t="s">
        <v>2471</v>
      </c>
      <c r="C295" s="20" t="s">
        <v>2472</v>
      </c>
      <c r="D295" s="21">
        <v>1132902389</v>
      </c>
      <c r="E295" s="21">
        <v>0</v>
      </c>
      <c r="F295" s="21">
        <v>9017400</v>
      </c>
      <c r="G295" s="21">
        <v>19066900</v>
      </c>
      <c r="H295" s="21">
        <v>2116300</v>
      </c>
      <c r="I295" s="21">
        <v>52279000</v>
      </c>
      <c r="J295" s="21">
        <v>165952622</v>
      </c>
      <c r="K295" s="21">
        <v>1366872</v>
      </c>
      <c r="L295" s="21">
        <v>543573674</v>
      </c>
      <c r="M295" s="21">
        <v>107</v>
      </c>
      <c r="N295" s="21">
        <v>263000</v>
      </c>
      <c r="O295" s="21">
        <v>2692700</v>
      </c>
      <c r="P295" s="21">
        <v>196500</v>
      </c>
      <c r="Q295" s="21">
        <v>42700</v>
      </c>
      <c r="R295" s="21">
        <v>2268200</v>
      </c>
      <c r="S295" s="21">
        <v>0</v>
      </c>
      <c r="T295" s="21">
        <v>0</v>
      </c>
      <c r="U295" s="21">
        <v>0</v>
      </c>
      <c r="V295" s="21">
        <v>25714300</v>
      </c>
      <c r="W295" s="21">
        <v>10626466571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1">
        <v>75000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372551127</v>
      </c>
      <c r="AK295" s="21">
        <v>85959847</v>
      </c>
      <c r="AL295" s="21">
        <v>7092600</v>
      </c>
      <c r="AM295" s="21">
        <v>0</v>
      </c>
      <c r="AN295" s="21">
        <v>142906706</v>
      </c>
      <c r="AO295" s="21">
        <v>517600</v>
      </c>
      <c r="AP295" s="21">
        <v>1465321380</v>
      </c>
      <c r="AQ295" s="21">
        <v>14658343495</v>
      </c>
    </row>
    <row r="296" spans="1:43" x14ac:dyDescent="0.25">
      <c r="A296" s="19">
        <v>46265</v>
      </c>
      <c r="B296" s="20" t="s">
        <v>2480</v>
      </c>
      <c r="C296" s="20" t="s">
        <v>2481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231348100</v>
      </c>
      <c r="J296" s="21">
        <v>0</v>
      </c>
      <c r="K296" s="21">
        <v>0</v>
      </c>
      <c r="L296" s="21">
        <v>4794100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31418200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3604000</v>
      </c>
      <c r="AF296" s="21">
        <v>0</v>
      </c>
      <c r="AG296" s="21">
        <v>0</v>
      </c>
      <c r="AH296" s="21">
        <v>0</v>
      </c>
      <c r="AI296" s="21">
        <v>0</v>
      </c>
      <c r="AJ296" s="21">
        <v>4189500</v>
      </c>
      <c r="AK296" s="21">
        <v>87100</v>
      </c>
      <c r="AL296" s="21">
        <v>0</v>
      </c>
      <c r="AM296" s="21">
        <v>0</v>
      </c>
      <c r="AN296" s="21">
        <v>0</v>
      </c>
      <c r="AO296" s="21">
        <v>0</v>
      </c>
      <c r="AP296" s="21">
        <v>837540680</v>
      </c>
      <c r="AQ296" s="21">
        <v>1112981680</v>
      </c>
    </row>
    <row r="297" spans="1:43" x14ac:dyDescent="0.25">
      <c r="A297" s="19">
        <v>46265</v>
      </c>
      <c r="B297" s="20" t="s">
        <v>2488</v>
      </c>
      <c r="C297" s="20" t="s">
        <v>2489</v>
      </c>
      <c r="D297" s="21">
        <v>308400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511500</v>
      </c>
      <c r="L297" s="21">
        <v>280000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25336200</v>
      </c>
      <c r="U297" s="21">
        <v>0</v>
      </c>
      <c r="V297" s="21">
        <v>0</v>
      </c>
      <c r="W297" s="21">
        <v>57668100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1023000</v>
      </c>
      <c r="AK297" s="21">
        <v>169792400</v>
      </c>
      <c r="AL297" s="21">
        <v>0</v>
      </c>
      <c r="AM297" s="21">
        <v>0</v>
      </c>
      <c r="AN297" s="21">
        <v>20465600</v>
      </c>
      <c r="AO297" s="21">
        <v>0</v>
      </c>
      <c r="AP297" s="21">
        <v>1467471800</v>
      </c>
      <c r="AQ297" s="21">
        <v>1742857000</v>
      </c>
    </row>
    <row r="298" spans="1:43" x14ac:dyDescent="0.25">
      <c r="A298" s="19">
        <v>46265</v>
      </c>
      <c r="B298" s="20" t="s">
        <v>2498</v>
      </c>
      <c r="C298" s="20" t="s">
        <v>2499</v>
      </c>
      <c r="D298" s="21">
        <v>1701429579</v>
      </c>
      <c r="E298" s="21">
        <v>7246700</v>
      </c>
      <c r="F298" s="21">
        <v>461900</v>
      </c>
      <c r="G298" s="21">
        <v>79437500</v>
      </c>
      <c r="H298" s="21">
        <v>0</v>
      </c>
      <c r="I298" s="21">
        <v>405667996</v>
      </c>
      <c r="J298" s="21">
        <v>532015819</v>
      </c>
      <c r="K298" s="21">
        <v>4273280</v>
      </c>
      <c r="L298" s="21">
        <v>138070600</v>
      </c>
      <c r="M298" s="21">
        <v>42478</v>
      </c>
      <c r="N298" s="21">
        <v>0</v>
      </c>
      <c r="O298" s="21">
        <v>132906656</v>
      </c>
      <c r="P298" s="21">
        <v>2189600</v>
      </c>
      <c r="Q298" s="21">
        <v>3379803</v>
      </c>
      <c r="R298" s="21">
        <v>90172200</v>
      </c>
      <c r="S298" s="21">
        <v>0</v>
      </c>
      <c r="T298" s="21">
        <v>0</v>
      </c>
      <c r="U298" s="21">
        <v>0</v>
      </c>
      <c r="V298" s="21">
        <v>462500</v>
      </c>
      <c r="W298" s="21">
        <v>16959193116</v>
      </c>
      <c r="X298" s="21">
        <v>0</v>
      </c>
      <c r="Y298" s="21">
        <v>1130000</v>
      </c>
      <c r="Z298" s="21">
        <v>1369000</v>
      </c>
      <c r="AA298" s="21">
        <v>0</v>
      </c>
      <c r="AB298" s="21">
        <v>0</v>
      </c>
      <c r="AC298" s="21">
        <v>0</v>
      </c>
      <c r="AD298" s="21">
        <v>0</v>
      </c>
      <c r="AE298" s="21">
        <v>88746700</v>
      </c>
      <c r="AF298" s="21">
        <v>333300</v>
      </c>
      <c r="AG298" s="21">
        <v>0</v>
      </c>
      <c r="AH298" s="21">
        <v>0</v>
      </c>
      <c r="AI298" s="21">
        <v>3426600</v>
      </c>
      <c r="AJ298" s="21">
        <v>1590089808</v>
      </c>
      <c r="AK298" s="21">
        <v>829099194</v>
      </c>
      <c r="AL298" s="21">
        <v>274213437</v>
      </c>
      <c r="AM298" s="21">
        <v>2252500</v>
      </c>
      <c r="AN298" s="21">
        <v>700325938</v>
      </c>
      <c r="AO298" s="21">
        <v>8621600</v>
      </c>
      <c r="AP298" s="21">
        <v>37869893679</v>
      </c>
      <c r="AQ298" s="21">
        <v>61426451483</v>
      </c>
    </row>
    <row r="299" spans="1:43" x14ac:dyDescent="0.25">
      <c r="A299" s="19">
        <v>46265</v>
      </c>
      <c r="B299" s="20" t="s">
        <v>2506</v>
      </c>
      <c r="C299" s="20" t="s">
        <v>2507</v>
      </c>
      <c r="D299" s="21">
        <v>0</v>
      </c>
      <c r="E299" s="21">
        <v>4985645</v>
      </c>
      <c r="F299" s="21">
        <v>0</v>
      </c>
      <c r="G299" s="21">
        <v>0</v>
      </c>
      <c r="H299" s="21">
        <v>1893600</v>
      </c>
      <c r="I299" s="21">
        <v>87645900</v>
      </c>
      <c r="J299" s="21">
        <v>0</v>
      </c>
      <c r="K299" s="21">
        <v>0</v>
      </c>
      <c r="L299" s="21">
        <v>1181540900</v>
      </c>
      <c r="M299" s="21">
        <v>0</v>
      </c>
      <c r="N299" s="21">
        <v>0</v>
      </c>
      <c r="O299" s="21">
        <v>0</v>
      </c>
      <c r="P299" s="21">
        <v>0</v>
      </c>
      <c r="Q299" s="21">
        <v>28500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473306300</v>
      </c>
      <c r="X299" s="21">
        <v>0</v>
      </c>
      <c r="Y299" s="21">
        <v>0</v>
      </c>
      <c r="Z299" s="21">
        <v>383200</v>
      </c>
      <c r="AA299" s="21">
        <v>0</v>
      </c>
      <c r="AB299" s="21">
        <v>0</v>
      </c>
      <c r="AC299" s="21">
        <v>0</v>
      </c>
      <c r="AD299" s="21">
        <v>3239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20437016</v>
      </c>
      <c r="AK299" s="21">
        <v>1291100</v>
      </c>
      <c r="AL299" s="21">
        <v>1085600</v>
      </c>
      <c r="AM299" s="21">
        <v>0</v>
      </c>
      <c r="AN299" s="21">
        <v>0</v>
      </c>
      <c r="AO299" s="21">
        <v>0</v>
      </c>
      <c r="AP299" s="21">
        <v>394065800</v>
      </c>
      <c r="AQ299" s="21">
        <v>2166666800</v>
      </c>
    </row>
    <row r="300" spans="1:43" x14ac:dyDescent="0.25">
      <c r="A300" s="19">
        <v>46265</v>
      </c>
      <c r="B300" s="20" t="s">
        <v>2513</v>
      </c>
      <c r="C300" s="20" t="s">
        <v>2514</v>
      </c>
      <c r="D300" s="21">
        <v>26284821</v>
      </c>
      <c r="E300" s="21">
        <v>3650800</v>
      </c>
      <c r="F300" s="21">
        <v>566620214</v>
      </c>
      <c r="G300" s="21">
        <v>117410475</v>
      </c>
      <c r="H300" s="21">
        <v>178031850</v>
      </c>
      <c r="I300" s="21">
        <v>162814334</v>
      </c>
      <c r="J300" s="21">
        <v>571255440</v>
      </c>
      <c r="K300" s="21">
        <v>1024221007</v>
      </c>
      <c r="L300" s="21">
        <v>133777032</v>
      </c>
      <c r="M300" s="21">
        <v>31364</v>
      </c>
      <c r="N300" s="21">
        <v>0</v>
      </c>
      <c r="O300" s="21">
        <v>51458828</v>
      </c>
      <c r="P300" s="21">
        <v>1294159</v>
      </c>
      <c r="Q300" s="21">
        <v>4705250</v>
      </c>
      <c r="R300" s="21">
        <v>217589200</v>
      </c>
      <c r="S300" s="21">
        <v>0</v>
      </c>
      <c r="T300" s="21">
        <v>0</v>
      </c>
      <c r="U300" s="21">
        <v>0</v>
      </c>
      <c r="V300" s="21">
        <v>22500</v>
      </c>
      <c r="W300" s="21">
        <v>11436880000</v>
      </c>
      <c r="X300" s="21">
        <v>0</v>
      </c>
      <c r="Y300" s="21">
        <v>62500</v>
      </c>
      <c r="Z300" s="21">
        <v>2332000</v>
      </c>
      <c r="AA300" s="21">
        <v>0</v>
      </c>
      <c r="AB300" s="21">
        <v>0</v>
      </c>
      <c r="AC300" s="21">
        <v>750000</v>
      </c>
      <c r="AD300" s="21">
        <v>0</v>
      </c>
      <c r="AE300" s="21">
        <v>503658</v>
      </c>
      <c r="AF300" s="21">
        <v>166700</v>
      </c>
      <c r="AG300" s="21">
        <v>0</v>
      </c>
      <c r="AH300" s="21">
        <v>5598446</v>
      </c>
      <c r="AI300" s="21">
        <v>0</v>
      </c>
      <c r="AJ300" s="21">
        <v>375105063</v>
      </c>
      <c r="AK300" s="21">
        <v>9081362419</v>
      </c>
      <c r="AL300" s="21">
        <v>131221728</v>
      </c>
      <c r="AM300" s="21">
        <v>9126500</v>
      </c>
      <c r="AN300" s="21">
        <v>201112301</v>
      </c>
      <c r="AO300" s="21">
        <v>941165</v>
      </c>
      <c r="AP300" s="21">
        <v>2259621473</v>
      </c>
      <c r="AQ300" s="21">
        <v>26563951227</v>
      </c>
    </row>
    <row r="301" spans="1:43" x14ac:dyDescent="0.25">
      <c r="A301" s="19">
        <v>46265</v>
      </c>
      <c r="B301" s="20" t="s">
        <v>2523</v>
      </c>
      <c r="C301" s="20" t="s">
        <v>2524</v>
      </c>
      <c r="D301" s="21">
        <v>2413000</v>
      </c>
      <c r="E301" s="21">
        <v>4006300</v>
      </c>
      <c r="F301" s="21">
        <v>132400</v>
      </c>
      <c r="G301" s="21">
        <v>937222</v>
      </c>
      <c r="H301" s="21">
        <v>123500</v>
      </c>
      <c r="I301" s="21">
        <v>25387200</v>
      </c>
      <c r="J301" s="21">
        <v>0</v>
      </c>
      <c r="K301" s="21">
        <v>70000</v>
      </c>
      <c r="L301" s="21">
        <v>0</v>
      </c>
      <c r="M301" s="21">
        <v>78</v>
      </c>
      <c r="N301" s="21">
        <v>0</v>
      </c>
      <c r="O301" s="21">
        <v>0</v>
      </c>
      <c r="P301" s="21">
        <v>0</v>
      </c>
      <c r="Q301" s="21">
        <v>108157000</v>
      </c>
      <c r="R301" s="21">
        <v>0</v>
      </c>
      <c r="S301" s="21">
        <v>0</v>
      </c>
      <c r="T301" s="21">
        <v>0</v>
      </c>
      <c r="U301" s="21">
        <v>1350000</v>
      </c>
      <c r="V301" s="21">
        <v>0</v>
      </c>
      <c r="W301" s="21">
        <v>9596858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41765800</v>
      </c>
      <c r="AL301" s="21">
        <v>483000</v>
      </c>
      <c r="AM301" s="21">
        <v>0</v>
      </c>
      <c r="AN301" s="21">
        <v>13783500</v>
      </c>
      <c r="AO301" s="21">
        <v>700</v>
      </c>
      <c r="AP301" s="21">
        <v>1461441342</v>
      </c>
      <c r="AQ301" s="21">
        <v>1669647900</v>
      </c>
    </row>
    <row r="302" spans="1:43" x14ac:dyDescent="0.25">
      <c r="A302" s="19">
        <v>46265</v>
      </c>
      <c r="B302" s="20" t="s">
        <v>2533</v>
      </c>
      <c r="C302" s="20" t="s">
        <v>2534</v>
      </c>
      <c r="D302" s="21">
        <v>2400</v>
      </c>
      <c r="E302" s="21">
        <v>0</v>
      </c>
      <c r="F302" s="21">
        <v>0</v>
      </c>
      <c r="G302" s="21">
        <v>0</v>
      </c>
      <c r="H302" s="21">
        <v>7500</v>
      </c>
      <c r="I302" s="21">
        <v>100</v>
      </c>
      <c r="J302" s="21">
        <v>0</v>
      </c>
      <c r="K302" s="21">
        <v>0</v>
      </c>
      <c r="L302" s="21">
        <v>747900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800185100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666204122</v>
      </c>
      <c r="AQ302" s="21">
        <v>1467147122</v>
      </c>
    </row>
    <row r="303" spans="1:43" x14ac:dyDescent="0.25">
      <c r="A303" s="19">
        <v>46265</v>
      </c>
      <c r="B303" s="20" t="s">
        <v>2540</v>
      </c>
      <c r="C303" s="20" t="s">
        <v>2541</v>
      </c>
      <c r="D303" s="21">
        <v>3188100</v>
      </c>
      <c r="E303" s="21">
        <v>0</v>
      </c>
      <c r="F303" s="21">
        <v>0</v>
      </c>
      <c r="G303" s="21">
        <v>0</v>
      </c>
      <c r="H303" s="21">
        <v>0</v>
      </c>
      <c r="I303" s="21">
        <v>460100</v>
      </c>
      <c r="J303" s="21">
        <v>0</v>
      </c>
      <c r="K303" s="21">
        <v>2500</v>
      </c>
      <c r="L303" s="21">
        <v>6425900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2085765600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10000000</v>
      </c>
      <c r="AK303" s="21">
        <v>185100</v>
      </c>
      <c r="AL303" s="21">
        <v>0</v>
      </c>
      <c r="AM303" s="21">
        <v>0</v>
      </c>
      <c r="AN303" s="21">
        <v>0</v>
      </c>
      <c r="AO303" s="21">
        <v>0</v>
      </c>
      <c r="AP303" s="21">
        <v>1197372700</v>
      </c>
      <c r="AQ303" s="21">
        <v>3303400000</v>
      </c>
    </row>
    <row r="304" spans="1:43" x14ac:dyDescent="0.25">
      <c r="A304" s="19">
        <v>46265</v>
      </c>
      <c r="B304" s="20" t="s">
        <v>2547</v>
      </c>
      <c r="C304" s="20" t="s">
        <v>2548</v>
      </c>
      <c r="D304" s="21">
        <v>809000</v>
      </c>
      <c r="E304" s="21">
        <v>0</v>
      </c>
      <c r="F304" s="21">
        <v>235500</v>
      </c>
      <c r="G304" s="21">
        <v>0</v>
      </c>
      <c r="H304" s="21">
        <v>0</v>
      </c>
      <c r="I304" s="21">
        <v>100</v>
      </c>
      <c r="J304" s="21">
        <v>0</v>
      </c>
      <c r="K304" s="21">
        <v>483000</v>
      </c>
      <c r="L304" s="21">
        <v>25700</v>
      </c>
      <c r="M304" s="21">
        <v>40</v>
      </c>
      <c r="N304" s="21">
        <v>0</v>
      </c>
      <c r="O304" s="21">
        <v>0</v>
      </c>
      <c r="P304" s="21">
        <v>200000</v>
      </c>
      <c r="Q304" s="21">
        <v>0</v>
      </c>
      <c r="R304" s="21">
        <v>14290500</v>
      </c>
      <c r="S304" s="21">
        <v>0</v>
      </c>
      <c r="T304" s="21">
        <v>0</v>
      </c>
      <c r="U304" s="21">
        <v>0</v>
      </c>
      <c r="V304" s="21">
        <v>0</v>
      </c>
      <c r="W304" s="21">
        <v>2571557195</v>
      </c>
      <c r="X304" s="21">
        <v>0</v>
      </c>
      <c r="Y304" s="21">
        <v>0</v>
      </c>
      <c r="Z304" s="21">
        <v>0</v>
      </c>
      <c r="AA304" s="21">
        <v>0</v>
      </c>
      <c r="AB304" s="21">
        <v>0</v>
      </c>
      <c r="AC304" s="21">
        <v>0</v>
      </c>
      <c r="AD304" s="21">
        <v>101200</v>
      </c>
      <c r="AE304" s="21">
        <v>0</v>
      </c>
      <c r="AF304" s="21">
        <v>0</v>
      </c>
      <c r="AG304" s="21">
        <v>0</v>
      </c>
      <c r="AH304" s="21">
        <v>62737794</v>
      </c>
      <c r="AI304" s="21">
        <v>0</v>
      </c>
      <c r="AJ304" s="21">
        <v>1898700</v>
      </c>
      <c r="AK304" s="21">
        <v>3270410</v>
      </c>
      <c r="AL304" s="21">
        <v>0</v>
      </c>
      <c r="AM304" s="21">
        <v>0</v>
      </c>
      <c r="AN304" s="21">
        <v>0</v>
      </c>
      <c r="AO304" s="21">
        <v>0</v>
      </c>
      <c r="AP304" s="21">
        <v>50490705</v>
      </c>
      <c r="AQ304" s="21">
        <v>2706099844</v>
      </c>
    </row>
    <row r="305" spans="1:43" x14ac:dyDescent="0.25">
      <c r="A305" s="19">
        <v>46265</v>
      </c>
      <c r="B305" s="20" t="s">
        <v>2550</v>
      </c>
      <c r="C305" s="20" t="s">
        <v>2551</v>
      </c>
      <c r="D305" s="21">
        <v>260482878</v>
      </c>
      <c r="E305" s="21">
        <v>56801627</v>
      </c>
      <c r="F305" s="21">
        <v>2190000</v>
      </c>
      <c r="G305" s="21">
        <v>21399700</v>
      </c>
      <c r="H305" s="21">
        <v>599500</v>
      </c>
      <c r="I305" s="21">
        <v>668314800</v>
      </c>
      <c r="J305" s="21">
        <v>253256390</v>
      </c>
      <c r="K305" s="21">
        <v>21686973</v>
      </c>
      <c r="L305" s="21">
        <v>213492525</v>
      </c>
      <c r="M305" s="21">
        <v>38805</v>
      </c>
      <c r="N305" s="21">
        <v>5836700</v>
      </c>
      <c r="O305" s="21">
        <v>1158410</v>
      </c>
      <c r="P305" s="21">
        <v>27196400</v>
      </c>
      <c r="Q305" s="21">
        <v>13098900</v>
      </c>
      <c r="R305" s="21">
        <v>806000</v>
      </c>
      <c r="S305" s="21">
        <v>263633500</v>
      </c>
      <c r="T305" s="21">
        <v>0</v>
      </c>
      <c r="U305" s="21">
        <v>0</v>
      </c>
      <c r="V305" s="21">
        <v>1100</v>
      </c>
      <c r="W305" s="21">
        <v>3335680148</v>
      </c>
      <c r="X305" s="21">
        <v>0</v>
      </c>
      <c r="Y305" s="21">
        <v>5500</v>
      </c>
      <c r="Z305" s="21">
        <v>0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1">
        <v>0</v>
      </c>
      <c r="AH305" s="21">
        <v>28846200</v>
      </c>
      <c r="AI305" s="21">
        <v>0</v>
      </c>
      <c r="AJ305" s="21">
        <v>1342830743</v>
      </c>
      <c r="AK305" s="21">
        <v>130263394</v>
      </c>
      <c r="AL305" s="21">
        <v>97347800</v>
      </c>
      <c r="AM305" s="21">
        <v>2926000</v>
      </c>
      <c r="AN305" s="21">
        <v>1109162197</v>
      </c>
      <c r="AO305" s="21">
        <v>14984800</v>
      </c>
      <c r="AP305" s="21">
        <v>1882978810</v>
      </c>
      <c r="AQ305" s="21">
        <v>9755019800</v>
      </c>
    </row>
    <row r="306" spans="1:43" x14ac:dyDescent="0.25">
      <c r="A306" s="19">
        <v>46265</v>
      </c>
      <c r="B306" s="20" t="s">
        <v>2556</v>
      </c>
      <c r="C306" s="20" t="s">
        <v>2557</v>
      </c>
      <c r="D306" s="21">
        <v>9920200</v>
      </c>
      <c r="E306" s="21">
        <v>0</v>
      </c>
      <c r="F306" s="21">
        <v>100000</v>
      </c>
      <c r="G306" s="21">
        <v>0</v>
      </c>
      <c r="H306" s="21">
        <v>0</v>
      </c>
      <c r="I306" s="21">
        <v>171900</v>
      </c>
      <c r="J306" s="21">
        <v>0</v>
      </c>
      <c r="K306" s="21">
        <v>6219000</v>
      </c>
      <c r="L306" s="21">
        <v>6485500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11177600</v>
      </c>
      <c r="S306" s="21">
        <v>0</v>
      </c>
      <c r="T306" s="21">
        <v>0</v>
      </c>
      <c r="U306" s="21">
        <v>0</v>
      </c>
      <c r="V306" s="21">
        <v>0</v>
      </c>
      <c r="W306" s="21">
        <v>27672700</v>
      </c>
      <c r="X306" s="21">
        <v>0</v>
      </c>
      <c r="Y306" s="21">
        <v>0</v>
      </c>
      <c r="Z306" s="21">
        <v>0</v>
      </c>
      <c r="AA306" s="21">
        <v>0</v>
      </c>
      <c r="AB306" s="21">
        <v>0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27664100</v>
      </c>
      <c r="AK306" s="21">
        <v>1836200</v>
      </c>
      <c r="AL306" s="21">
        <v>0</v>
      </c>
      <c r="AM306" s="21">
        <v>0</v>
      </c>
      <c r="AN306" s="21">
        <v>11900</v>
      </c>
      <c r="AO306" s="21">
        <v>10800</v>
      </c>
      <c r="AP306" s="21">
        <v>946240100</v>
      </c>
      <c r="AQ306" s="21">
        <v>1037510000</v>
      </c>
    </row>
    <row r="307" spans="1:43" x14ac:dyDescent="0.25">
      <c r="A307" s="19">
        <v>46265</v>
      </c>
      <c r="B307" s="20" t="s">
        <v>2558</v>
      </c>
      <c r="C307" s="20" t="s">
        <v>2559</v>
      </c>
      <c r="D307" s="21">
        <v>200</v>
      </c>
      <c r="E307" s="21">
        <v>0</v>
      </c>
      <c r="F307" s="21">
        <v>0</v>
      </c>
      <c r="G307" s="21">
        <v>0</v>
      </c>
      <c r="H307" s="21">
        <v>0</v>
      </c>
      <c r="I307" s="21">
        <v>100</v>
      </c>
      <c r="J307" s="21">
        <v>0</v>
      </c>
      <c r="K307" s="21">
        <v>0</v>
      </c>
      <c r="L307" s="21">
        <v>885000</v>
      </c>
      <c r="M307" s="21">
        <v>1000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1186435292</v>
      </c>
      <c r="X307" s="21">
        <v>0</v>
      </c>
      <c r="Y307" s="21">
        <v>0</v>
      </c>
      <c r="Z307" s="21">
        <v>0</v>
      </c>
      <c r="AA307" s="21">
        <v>0</v>
      </c>
      <c r="AB307" s="21">
        <v>0</v>
      </c>
      <c r="AC307" s="21">
        <v>0</v>
      </c>
      <c r="AD307" s="21">
        <v>0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1660</v>
      </c>
      <c r="AL307" s="21">
        <v>0</v>
      </c>
      <c r="AM307" s="21">
        <v>0</v>
      </c>
      <c r="AN307" s="21">
        <v>0</v>
      </c>
      <c r="AO307" s="21">
        <v>0</v>
      </c>
      <c r="AP307" s="21">
        <v>95253340</v>
      </c>
      <c r="AQ307" s="21">
        <v>1282576592</v>
      </c>
    </row>
    <row r="308" spans="1:43" x14ac:dyDescent="0.25">
      <c r="A308" s="19">
        <v>46265</v>
      </c>
      <c r="B308" s="20" t="s">
        <v>2561</v>
      </c>
      <c r="C308" s="20" t="s">
        <v>2562</v>
      </c>
      <c r="D308" s="21">
        <v>1322900</v>
      </c>
      <c r="E308" s="21">
        <v>0</v>
      </c>
      <c r="F308" s="21">
        <v>0</v>
      </c>
      <c r="G308" s="21">
        <v>0</v>
      </c>
      <c r="H308" s="21">
        <v>0</v>
      </c>
      <c r="I308" s="21">
        <v>60100</v>
      </c>
      <c r="J308" s="21">
        <v>0</v>
      </c>
      <c r="K308" s="21">
        <v>2100</v>
      </c>
      <c r="L308" s="21">
        <v>246954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4100</v>
      </c>
      <c r="X308" s="21">
        <v>0</v>
      </c>
      <c r="Y308" s="21">
        <v>0</v>
      </c>
      <c r="Z308" s="21">
        <v>0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355247</v>
      </c>
      <c r="AL308" s="21">
        <v>0</v>
      </c>
      <c r="AM308" s="21">
        <v>0</v>
      </c>
      <c r="AN308" s="21">
        <v>0</v>
      </c>
      <c r="AO308" s="21">
        <v>20</v>
      </c>
      <c r="AP308" s="21">
        <v>753562426</v>
      </c>
      <c r="AQ308" s="21">
        <v>755553847</v>
      </c>
    </row>
    <row r="309" spans="1:43" x14ac:dyDescent="0.25">
      <c r="A309" s="19">
        <v>46265</v>
      </c>
      <c r="B309" s="20" t="s">
        <v>2565</v>
      </c>
      <c r="C309" s="20" t="s">
        <v>2566</v>
      </c>
      <c r="D309" s="21">
        <v>42798804</v>
      </c>
      <c r="E309" s="21">
        <v>4850800</v>
      </c>
      <c r="F309" s="21">
        <v>101441300</v>
      </c>
      <c r="G309" s="21">
        <v>24953581</v>
      </c>
      <c r="H309" s="21">
        <v>5036800</v>
      </c>
      <c r="I309" s="21">
        <v>1872563233</v>
      </c>
      <c r="J309" s="21">
        <v>244929493</v>
      </c>
      <c r="K309" s="21">
        <v>5104482</v>
      </c>
      <c r="L309" s="21">
        <v>746276400</v>
      </c>
      <c r="M309" s="21">
        <v>7</v>
      </c>
      <c r="N309" s="21">
        <v>14344400</v>
      </c>
      <c r="O309" s="21">
        <v>305701479</v>
      </c>
      <c r="P309" s="21">
        <v>2877900</v>
      </c>
      <c r="Q309" s="21">
        <v>7517400</v>
      </c>
      <c r="R309" s="21">
        <v>33328910</v>
      </c>
      <c r="S309" s="21">
        <v>0</v>
      </c>
      <c r="T309" s="21">
        <v>40000</v>
      </c>
      <c r="U309" s="21">
        <v>0</v>
      </c>
      <c r="V309" s="21">
        <v>1530300</v>
      </c>
      <c r="W309" s="21">
        <v>1968849947</v>
      </c>
      <c r="X309" s="21">
        <v>0</v>
      </c>
      <c r="Y309" s="21">
        <v>0</v>
      </c>
      <c r="Z309" s="21">
        <v>0</v>
      </c>
      <c r="AA309" s="21">
        <v>0</v>
      </c>
      <c r="AB309" s="21">
        <v>0</v>
      </c>
      <c r="AC309" s="21">
        <v>0</v>
      </c>
      <c r="AD309" s="21">
        <v>0</v>
      </c>
      <c r="AE309" s="21">
        <v>13500</v>
      </c>
      <c r="AF309" s="21">
        <v>0</v>
      </c>
      <c r="AG309" s="21">
        <v>0</v>
      </c>
      <c r="AH309" s="21">
        <v>2217000</v>
      </c>
      <c r="AI309" s="21">
        <v>12354000</v>
      </c>
      <c r="AJ309" s="21">
        <v>1014634164</v>
      </c>
      <c r="AK309" s="21">
        <v>785687283</v>
      </c>
      <c r="AL309" s="21">
        <v>279871302</v>
      </c>
      <c r="AM309" s="21">
        <v>2597700</v>
      </c>
      <c r="AN309" s="21">
        <v>562052700</v>
      </c>
      <c r="AO309" s="21">
        <v>27664400</v>
      </c>
      <c r="AP309" s="21">
        <v>9157738415</v>
      </c>
      <c r="AQ309" s="21">
        <v>17226975700</v>
      </c>
    </row>
    <row r="310" spans="1:43" x14ac:dyDescent="0.25">
      <c r="A310" s="19">
        <v>46265</v>
      </c>
      <c r="B310" s="20" t="s">
        <v>2571</v>
      </c>
      <c r="C310" s="20" t="s">
        <v>2572</v>
      </c>
      <c r="D310" s="21">
        <v>200</v>
      </c>
      <c r="E310" s="21">
        <v>0</v>
      </c>
      <c r="F310" s="21">
        <v>0</v>
      </c>
      <c r="G310" s="21">
        <v>0</v>
      </c>
      <c r="H310" s="21">
        <v>188762050</v>
      </c>
      <c r="I310" s="21">
        <v>494150759</v>
      </c>
      <c r="J310" s="21">
        <v>0</v>
      </c>
      <c r="K310" s="21">
        <v>0</v>
      </c>
      <c r="L310" s="21">
        <v>546200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1518970799</v>
      </c>
      <c r="X310" s="21">
        <v>0</v>
      </c>
      <c r="Y310" s="21">
        <v>0</v>
      </c>
      <c r="Z310" s="21">
        <v>0</v>
      </c>
      <c r="AA310" s="21">
        <v>0</v>
      </c>
      <c r="AB310" s="21">
        <v>0</v>
      </c>
      <c r="AC310" s="21">
        <v>0</v>
      </c>
      <c r="AD310" s="21">
        <v>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102</v>
      </c>
      <c r="AL310" s="21">
        <v>0</v>
      </c>
      <c r="AM310" s="21">
        <v>0</v>
      </c>
      <c r="AN310" s="21">
        <v>0</v>
      </c>
      <c r="AO310" s="21">
        <v>0</v>
      </c>
      <c r="AP310" s="21">
        <v>222924069</v>
      </c>
      <c r="AQ310" s="21">
        <v>2425354179</v>
      </c>
    </row>
    <row r="311" spans="1:43" x14ac:dyDescent="0.25">
      <c r="A311" s="19">
        <v>46265</v>
      </c>
      <c r="B311" s="20" t="s">
        <v>2579</v>
      </c>
      <c r="C311" s="20" t="s">
        <v>2580</v>
      </c>
      <c r="D311" s="21">
        <v>115077</v>
      </c>
      <c r="E311" s="21">
        <v>0</v>
      </c>
      <c r="F311" s="21">
        <v>0</v>
      </c>
      <c r="G311" s="21">
        <v>0</v>
      </c>
      <c r="H311" s="21">
        <v>0</v>
      </c>
      <c r="I311" s="21">
        <v>100</v>
      </c>
      <c r="J311" s="21">
        <v>0</v>
      </c>
      <c r="K311" s="21">
        <v>0</v>
      </c>
      <c r="L311" s="21">
        <v>689400</v>
      </c>
      <c r="M311" s="21">
        <v>70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945889218</v>
      </c>
      <c r="X311" s="21">
        <v>0</v>
      </c>
      <c r="Y311" s="21">
        <v>0</v>
      </c>
      <c r="Z311" s="21">
        <v>0</v>
      </c>
      <c r="AA311" s="21">
        <v>0</v>
      </c>
      <c r="AB311" s="21">
        <v>0</v>
      </c>
      <c r="AC311" s="21">
        <v>0</v>
      </c>
      <c r="AD311" s="21">
        <v>0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2365</v>
      </c>
      <c r="AL311" s="21">
        <v>0</v>
      </c>
      <c r="AM311" s="21">
        <v>140</v>
      </c>
      <c r="AN311" s="21">
        <v>2500</v>
      </c>
      <c r="AO311" s="21">
        <v>0</v>
      </c>
      <c r="AP311" s="21">
        <v>170339725</v>
      </c>
      <c r="AQ311" s="21">
        <v>1117038595</v>
      </c>
    </row>
    <row r="312" spans="1:43" x14ac:dyDescent="0.25">
      <c r="A312" s="19">
        <v>46265</v>
      </c>
      <c r="B312" s="20" t="s">
        <v>2583</v>
      </c>
      <c r="C312" s="20" t="s">
        <v>2584</v>
      </c>
      <c r="D312" s="21">
        <v>46000</v>
      </c>
      <c r="E312" s="21">
        <v>0</v>
      </c>
      <c r="F312" s="21">
        <v>3903098400</v>
      </c>
      <c r="G312" s="21">
        <v>0</v>
      </c>
      <c r="H312" s="21">
        <v>0</v>
      </c>
      <c r="I312" s="21">
        <v>90374100</v>
      </c>
      <c r="J312" s="21">
        <v>0</v>
      </c>
      <c r="K312" s="21">
        <v>0</v>
      </c>
      <c r="L312" s="21">
        <v>2000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115100800</v>
      </c>
      <c r="X312" s="21">
        <v>0</v>
      </c>
      <c r="Y312" s="21">
        <v>0</v>
      </c>
      <c r="Z312" s="21">
        <v>0</v>
      </c>
      <c r="AA312" s="21">
        <v>0</v>
      </c>
      <c r="AB312" s="21">
        <v>0</v>
      </c>
      <c r="AC312" s="21">
        <v>0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563000</v>
      </c>
      <c r="AK312" s="21">
        <v>48943900</v>
      </c>
      <c r="AL312" s="21">
        <v>32900</v>
      </c>
      <c r="AM312" s="21">
        <v>0</v>
      </c>
      <c r="AN312" s="21">
        <v>500</v>
      </c>
      <c r="AO312" s="21">
        <v>0</v>
      </c>
      <c r="AP312" s="21">
        <v>271527300</v>
      </c>
      <c r="AQ312" s="21">
        <v>4429688900</v>
      </c>
    </row>
    <row r="313" spans="1:43" x14ac:dyDescent="0.25">
      <c r="A313" s="19">
        <v>46265</v>
      </c>
      <c r="B313" s="20" t="s">
        <v>2590</v>
      </c>
      <c r="C313" s="20" t="s">
        <v>2591</v>
      </c>
      <c r="D313" s="21">
        <v>33400</v>
      </c>
      <c r="E313" s="21">
        <v>0</v>
      </c>
      <c r="F313" s="21">
        <v>30815500</v>
      </c>
      <c r="G313" s="21">
        <v>0</v>
      </c>
      <c r="H313" s="21">
        <v>0</v>
      </c>
      <c r="I313" s="21">
        <v>100</v>
      </c>
      <c r="J313" s="21">
        <v>0</v>
      </c>
      <c r="K313" s="21">
        <v>0</v>
      </c>
      <c r="L313" s="21">
        <v>202089500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248763200</v>
      </c>
      <c r="S313" s="21">
        <v>0</v>
      </c>
      <c r="T313" s="21">
        <v>0</v>
      </c>
      <c r="U313" s="21">
        <v>0</v>
      </c>
      <c r="V313" s="21">
        <v>0</v>
      </c>
      <c r="W313" s="21">
        <v>1715246120</v>
      </c>
      <c r="X313" s="21">
        <v>0</v>
      </c>
      <c r="Y313" s="21">
        <v>0</v>
      </c>
      <c r="Z313" s="21">
        <v>0</v>
      </c>
      <c r="AA313" s="21">
        <v>0</v>
      </c>
      <c r="AB313" s="21">
        <v>0</v>
      </c>
      <c r="AC313" s="21">
        <v>0</v>
      </c>
      <c r="AD313" s="21">
        <v>0</v>
      </c>
      <c r="AE313" s="21">
        <v>0</v>
      </c>
      <c r="AF313" s="21">
        <v>0</v>
      </c>
      <c r="AG313" s="21">
        <v>0</v>
      </c>
      <c r="AH313" s="21">
        <v>0</v>
      </c>
      <c r="AI313" s="21">
        <v>0</v>
      </c>
      <c r="AJ313" s="21">
        <v>0</v>
      </c>
      <c r="AK313" s="21">
        <v>63180070</v>
      </c>
      <c r="AL313" s="21">
        <v>0</v>
      </c>
      <c r="AM313" s="21">
        <v>0</v>
      </c>
      <c r="AN313" s="21">
        <v>0</v>
      </c>
      <c r="AO313" s="21">
        <v>0</v>
      </c>
      <c r="AP313" s="21">
        <v>288698538</v>
      </c>
      <c r="AQ313" s="21">
        <v>2548826428</v>
      </c>
    </row>
    <row r="314" spans="1:43" x14ac:dyDescent="0.25">
      <c r="A314" s="19">
        <v>46265</v>
      </c>
      <c r="B314" s="20" t="s">
        <v>2600</v>
      </c>
      <c r="C314" s="20" t="s">
        <v>2601</v>
      </c>
      <c r="D314" s="21">
        <v>28745178</v>
      </c>
      <c r="E314" s="21">
        <v>2996120</v>
      </c>
      <c r="F314" s="21">
        <v>220901496</v>
      </c>
      <c r="G314" s="21">
        <v>35640200</v>
      </c>
      <c r="H314" s="21">
        <v>32573</v>
      </c>
      <c r="I314" s="21">
        <v>988938722</v>
      </c>
      <c r="J314" s="21">
        <v>178916708</v>
      </c>
      <c r="K314" s="21">
        <v>2909171</v>
      </c>
      <c r="L314" s="21">
        <v>929538479</v>
      </c>
      <c r="M314" s="21">
        <v>105872</v>
      </c>
      <c r="N314" s="21">
        <v>0</v>
      </c>
      <c r="O314" s="21">
        <v>164411855</v>
      </c>
      <c r="P314" s="21">
        <v>6325886357</v>
      </c>
      <c r="Q314" s="21">
        <v>1692696</v>
      </c>
      <c r="R314" s="21">
        <v>292304649</v>
      </c>
      <c r="S314" s="21">
        <v>0</v>
      </c>
      <c r="T314" s="21">
        <v>0</v>
      </c>
      <c r="U314" s="21">
        <v>1</v>
      </c>
      <c r="V314" s="21">
        <v>1000000</v>
      </c>
      <c r="W314" s="21">
        <v>3371486452</v>
      </c>
      <c r="X314" s="21">
        <v>11</v>
      </c>
      <c r="Y314" s="21">
        <v>3</v>
      </c>
      <c r="Z314" s="21">
        <v>825315</v>
      </c>
      <c r="AA314" s="21">
        <v>0</v>
      </c>
      <c r="AB314" s="21">
        <v>0</v>
      </c>
      <c r="AC314" s="21">
        <v>0</v>
      </c>
      <c r="AD314" s="21">
        <v>0</v>
      </c>
      <c r="AE314" s="21">
        <v>827</v>
      </c>
      <c r="AF314" s="21">
        <v>88600</v>
      </c>
      <c r="AG314" s="21">
        <v>0</v>
      </c>
      <c r="AH314" s="21">
        <v>296332</v>
      </c>
      <c r="AI314" s="21">
        <v>4144032</v>
      </c>
      <c r="AJ314" s="21">
        <v>635915838</v>
      </c>
      <c r="AK314" s="21">
        <v>992866852</v>
      </c>
      <c r="AL314" s="21">
        <v>145491794</v>
      </c>
      <c r="AM314" s="21">
        <v>1910908</v>
      </c>
      <c r="AN314" s="21">
        <v>240675760</v>
      </c>
      <c r="AO314" s="21">
        <v>5595245</v>
      </c>
      <c r="AP314" s="21">
        <v>413853552</v>
      </c>
      <c r="AQ314" s="21">
        <v>14987171598</v>
      </c>
    </row>
    <row r="315" spans="1:43" x14ac:dyDescent="0.25">
      <c r="A315" s="19">
        <v>46265</v>
      </c>
      <c r="B315" s="20" t="s">
        <v>2608</v>
      </c>
      <c r="C315" s="20" t="s">
        <v>2609</v>
      </c>
      <c r="D315" s="21">
        <v>51300</v>
      </c>
      <c r="E315" s="21">
        <v>0</v>
      </c>
      <c r="F315" s="21">
        <v>65386100</v>
      </c>
      <c r="G315" s="21">
        <v>0</v>
      </c>
      <c r="H315" s="21">
        <v>0</v>
      </c>
      <c r="I315" s="21">
        <v>100</v>
      </c>
      <c r="J315" s="21">
        <v>0</v>
      </c>
      <c r="K315" s="21">
        <v>0</v>
      </c>
      <c r="L315" s="21">
        <v>2500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1111196970</v>
      </c>
      <c r="X315" s="21">
        <v>0</v>
      </c>
      <c r="Y315" s="21">
        <v>0</v>
      </c>
      <c r="Z315" s="21">
        <v>0</v>
      </c>
      <c r="AA315" s="21">
        <v>0</v>
      </c>
      <c r="AB315" s="21">
        <v>0</v>
      </c>
      <c r="AC315" s="21">
        <v>0</v>
      </c>
      <c r="AD315" s="21">
        <v>0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</v>
      </c>
      <c r="AN315" s="21">
        <v>0</v>
      </c>
      <c r="AO315" s="21">
        <v>4500</v>
      </c>
      <c r="AP315" s="21">
        <v>137000</v>
      </c>
      <c r="AQ315" s="21">
        <v>1176778470</v>
      </c>
    </row>
    <row r="316" spans="1:43" x14ac:dyDescent="0.25">
      <c r="A316" s="19">
        <v>46265</v>
      </c>
      <c r="B316" s="20" t="s">
        <v>2617</v>
      </c>
      <c r="C316" s="20" t="s">
        <v>2618</v>
      </c>
      <c r="D316" s="21">
        <v>31142144</v>
      </c>
      <c r="E316" s="21">
        <v>0</v>
      </c>
      <c r="F316" s="21">
        <v>57023768</v>
      </c>
      <c r="G316" s="21">
        <v>600000</v>
      </c>
      <c r="H316" s="21">
        <v>100</v>
      </c>
      <c r="I316" s="21">
        <v>17290674</v>
      </c>
      <c r="J316" s="21">
        <v>0</v>
      </c>
      <c r="K316" s="21">
        <v>18242022</v>
      </c>
      <c r="L316" s="21">
        <v>941100</v>
      </c>
      <c r="M316" s="21">
        <v>1848691</v>
      </c>
      <c r="N316" s="21">
        <v>0</v>
      </c>
      <c r="O316" s="21">
        <v>0</v>
      </c>
      <c r="P316" s="21">
        <v>65000</v>
      </c>
      <c r="Q316" s="21">
        <v>21000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1787760199</v>
      </c>
      <c r="X316" s="21">
        <v>0</v>
      </c>
      <c r="Y316" s="21">
        <v>0</v>
      </c>
      <c r="Z316" s="21">
        <v>0</v>
      </c>
      <c r="AA316" s="21">
        <v>0</v>
      </c>
      <c r="AB316" s="21">
        <v>0</v>
      </c>
      <c r="AC316" s="21">
        <v>0</v>
      </c>
      <c r="AD316" s="21">
        <v>0</v>
      </c>
      <c r="AE316" s="21">
        <v>6384440</v>
      </c>
      <c r="AF316" s="21">
        <v>0</v>
      </c>
      <c r="AG316" s="21">
        <v>0</v>
      </c>
      <c r="AH316" s="21">
        <v>0</v>
      </c>
      <c r="AI316" s="21">
        <v>0</v>
      </c>
      <c r="AJ316" s="21">
        <v>135359000</v>
      </c>
      <c r="AK316" s="21">
        <v>2597309</v>
      </c>
      <c r="AL316" s="21">
        <v>0</v>
      </c>
      <c r="AM316" s="21">
        <v>0</v>
      </c>
      <c r="AN316" s="21">
        <v>296034796</v>
      </c>
      <c r="AO316" s="21">
        <v>50000</v>
      </c>
      <c r="AP316" s="21">
        <v>292716610</v>
      </c>
      <c r="AQ316" s="21">
        <v>2648076853</v>
      </c>
    </row>
    <row r="317" spans="1:43" x14ac:dyDescent="0.25">
      <c r="A317" s="19">
        <v>46265</v>
      </c>
      <c r="B317" s="20" t="s">
        <v>2624</v>
      </c>
      <c r="C317" s="20" t="s">
        <v>2625</v>
      </c>
      <c r="D317" s="21">
        <v>1393700</v>
      </c>
      <c r="E317" s="21">
        <v>0</v>
      </c>
      <c r="F317" s="21">
        <v>0</v>
      </c>
      <c r="G317" s="21">
        <v>0</v>
      </c>
      <c r="H317" s="21">
        <v>0</v>
      </c>
      <c r="I317" s="21">
        <v>100</v>
      </c>
      <c r="J317" s="21">
        <v>0</v>
      </c>
      <c r="K317" s="21">
        <v>0</v>
      </c>
      <c r="L317" s="21">
        <v>2601602</v>
      </c>
      <c r="M317" s="21">
        <v>306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3214128733</v>
      </c>
      <c r="X317" s="21">
        <v>0</v>
      </c>
      <c r="Y317" s="21">
        <v>0</v>
      </c>
      <c r="Z317" s="21">
        <v>0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290058</v>
      </c>
      <c r="AL317" s="21">
        <v>0</v>
      </c>
      <c r="AM317" s="21">
        <v>167</v>
      </c>
      <c r="AN317" s="21">
        <v>4000</v>
      </c>
      <c r="AO317" s="21">
        <v>100</v>
      </c>
      <c r="AP317" s="21">
        <v>1153929</v>
      </c>
      <c r="AQ317" s="21">
        <v>3219572695</v>
      </c>
    </row>
    <row r="318" spans="1:43" x14ac:dyDescent="0.25">
      <c r="A318" s="19">
        <v>46265</v>
      </c>
      <c r="B318" s="20" t="s">
        <v>2628</v>
      </c>
      <c r="C318" s="20" t="s">
        <v>2629</v>
      </c>
      <c r="D318" s="21">
        <v>20610491</v>
      </c>
      <c r="E318" s="21">
        <v>0</v>
      </c>
      <c r="F318" s="21">
        <v>161990</v>
      </c>
      <c r="G318" s="21">
        <v>9415000</v>
      </c>
      <c r="H318" s="21">
        <v>0</v>
      </c>
      <c r="I318" s="21">
        <v>61550100</v>
      </c>
      <c r="J318" s="21">
        <v>74693672</v>
      </c>
      <c r="K318" s="21">
        <v>308660002</v>
      </c>
      <c r="L318" s="21">
        <v>19439100</v>
      </c>
      <c r="M318" s="21">
        <v>260617</v>
      </c>
      <c r="N318" s="21">
        <v>0</v>
      </c>
      <c r="O318" s="21">
        <v>11635821</v>
      </c>
      <c r="P318" s="21">
        <v>0</v>
      </c>
      <c r="Q318" s="21">
        <v>1125884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2349691750</v>
      </c>
      <c r="X318" s="21">
        <v>0</v>
      </c>
      <c r="Y318" s="21">
        <v>0</v>
      </c>
      <c r="Z318" s="21">
        <v>0</v>
      </c>
      <c r="AA318" s="21">
        <v>0</v>
      </c>
      <c r="AB318" s="21">
        <v>0</v>
      </c>
      <c r="AC318" s="21">
        <v>0</v>
      </c>
      <c r="AD318" s="21">
        <v>0</v>
      </c>
      <c r="AE318" s="21">
        <v>52</v>
      </c>
      <c r="AF318" s="21">
        <v>0</v>
      </c>
      <c r="AG318" s="21">
        <v>0</v>
      </c>
      <c r="AH318" s="21">
        <v>250012271</v>
      </c>
      <c r="AI318" s="21">
        <v>0</v>
      </c>
      <c r="AJ318" s="21">
        <v>12519669</v>
      </c>
      <c r="AK318" s="21">
        <v>1075988970</v>
      </c>
      <c r="AL318" s="21">
        <v>10436111</v>
      </c>
      <c r="AM318" s="21">
        <v>218790</v>
      </c>
      <c r="AN318" s="21">
        <v>9187420</v>
      </c>
      <c r="AO318" s="21">
        <v>2206</v>
      </c>
      <c r="AP318" s="21">
        <v>822558387</v>
      </c>
      <c r="AQ318" s="21">
        <v>5038168303</v>
      </c>
    </row>
    <row r="319" spans="1:43" x14ac:dyDescent="0.25">
      <c r="A319" s="19">
        <v>46265</v>
      </c>
      <c r="B319" s="20" t="s">
        <v>2637</v>
      </c>
      <c r="C319" s="20" t="s">
        <v>2638</v>
      </c>
      <c r="D319" s="21">
        <v>0</v>
      </c>
      <c r="E319" s="21">
        <v>0</v>
      </c>
      <c r="F319" s="21">
        <v>0</v>
      </c>
      <c r="G319" s="21">
        <v>0</v>
      </c>
      <c r="H319" s="21">
        <v>0</v>
      </c>
      <c r="I319" s="21">
        <v>100</v>
      </c>
      <c r="J319" s="21">
        <v>0</v>
      </c>
      <c r="K319" s="21">
        <v>0</v>
      </c>
      <c r="L319" s="21">
        <v>40300000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60618400</v>
      </c>
      <c r="X319" s="21">
        <v>0</v>
      </c>
      <c r="Y319" s="21">
        <v>0</v>
      </c>
      <c r="Z319" s="21">
        <v>0</v>
      </c>
      <c r="AA319" s="21">
        <v>0</v>
      </c>
      <c r="AB319" s="21">
        <v>0</v>
      </c>
      <c r="AC319" s="21">
        <v>0</v>
      </c>
      <c r="AD319" s="21">
        <v>0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0</v>
      </c>
      <c r="AO319" s="21">
        <v>0</v>
      </c>
      <c r="AP319" s="21">
        <v>299082475</v>
      </c>
      <c r="AQ319" s="21">
        <v>400000975</v>
      </c>
    </row>
    <row r="320" spans="1:43" x14ac:dyDescent="0.25">
      <c r="A320" s="19">
        <v>46265</v>
      </c>
      <c r="B320" s="20" t="s">
        <v>2661</v>
      </c>
      <c r="C320" s="20" t="s">
        <v>2662</v>
      </c>
      <c r="D320" s="21">
        <v>1422300</v>
      </c>
      <c r="E320" s="21">
        <v>50</v>
      </c>
      <c r="F320" s="21">
        <v>0</v>
      </c>
      <c r="G320" s="21">
        <v>0</v>
      </c>
      <c r="H320" s="21">
        <v>0</v>
      </c>
      <c r="I320" s="21">
        <v>100</v>
      </c>
      <c r="J320" s="21">
        <v>888300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859600</v>
      </c>
      <c r="S320" s="21">
        <v>0</v>
      </c>
      <c r="T320" s="21">
        <v>0</v>
      </c>
      <c r="U320" s="21">
        <v>0</v>
      </c>
      <c r="V320" s="21">
        <v>0</v>
      </c>
      <c r="W320" s="21">
        <v>9046400</v>
      </c>
      <c r="X320" s="21">
        <v>0</v>
      </c>
      <c r="Y320" s="21">
        <v>348128850</v>
      </c>
      <c r="Z320" s="21">
        <v>0</v>
      </c>
      <c r="AA320" s="21">
        <v>0</v>
      </c>
      <c r="AB320" s="21">
        <v>0</v>
      </c>
      <c r="AC320" s="21">
        <v>0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17</v>
      </c>
      <c r="AJ320" s="21">
        <v>86400586</v>
      </c>
      <c r="AK320" s="21">
        <v>4780114</v>
      </c>
      <c r="AL320" s="21">
        <v>8</v>
      </c>
      <c r="AM320" s="21">
        <v>0</v>
      </c>
      <c r="AN320" s="21">
        <v>0</v>
      </c>
      <c r="AO320" s="21">
        <v>87</v>
      </c>
      <c r="AP320" s="21">
        <v>1023811767</v>
      </c>
      <c r="AQ320" s="21">
        <v>1475338179</v>
      </c>
    </row>
    <row r="321" spans="1:43" x14ac:dyDescent="0.25">
      <c r="A321" s="19">
        <v>46265</v>
      </c>
      <c r="B321" s="20" t="s">
        <v>2666</v>
      </c>
      <c r="C321" s="20" t="s">
        <v>2667</v>
      </c>
      <c r="D321" s="21">
        <v>100</v>
      </c>
      <c r="E321" s="21">
        <v>0</v>
      </c>
      <c r="F321" s="21">
        <v>0</v>
      </c>
      <c r="G321" s="21">
        <v>0</v>
      </c>
      <c r="H321" s="21">
        <v>0</v>
      </c>
      <c r="I321" s="21">
        <v>6808500</v>
      </c>
      <c r="J321" s="21">
        <v>0</v>
      </c>
      <c r="K321" s="21">
        <v>0</v>
      </c>
      <c r="L321" s="21">
        <v>42300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4294274000</v>
      </c>
      <c r="X321" s="21">
        <v>0</v>
      </c>
      <c r="Y321" s="21">
        <v>0</v>
      </c>
      <c r="Z321" s="21">
        <v>0</v>
      </c>
      <c r="AA321" s="21">
        <v>0</v>
      </c>
      <c r="AB321" s="21">
        <v>0</v>
      </c>
      <c r="AC321" s="21">
        <v>0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563900</v>
      </c>
      <c r="AL321" s="21">
        <v>0</v>
      </c>
      <c r="AM321" s="21">
        <v>0</v>
      </c>
      <c r="AN321" s="21">
        <v>0</v>
      </c>
      <c r="AO321" s="21">
        <v>0</v>
      </c>
      <c r="AP321" s="21">
        <v>498311200</v>
      </c>
      <c r="AQ321" s="21">
        <v>4800000000</v>
      </c>
    </row>
    <row r="322" spans="1:43" x14ac:dyDescent="0.25">
      <c r="A322" s="19">
        <v>46265</v>
      </c>
      <c r="B322" s="20" t="s">
        <v>2673</v>
      </c>
      <c r="C322" s="20" t="s">
        <v>2674</v>
      </c>
      <c r="D322" s="21">
        <v>200</v>
      </c>
      <c r="E322" s="21">
        <v>0</v>
      </c>
      <c r="F322" s="21">
        <v>122400</v>
      </c>
      <c r="G322" s="21">
        <v>0</v>
      </c>
      <c r="H322" s="21">
        <v>0</v>
      </c>
      <c r="I322" s="21">
        <v>100</v>
      </c>
      <c r="J322" s="21">
        <v>0</v>
      </c>
      <c r="K322" s="21">
        <v>0</v>
      </c>
      <c r="L322" s="21">
        <v>666200</v>
      </c>
      <c r="M322" s="21">
        <v>0</v>
      </c>
      <c r="N322" s="21">
        <v>0</v>
      </c>
      <c r="O322" s="21">
        <v>0</v>
      </c>
      <c r="P322" s="21">
        <v>0</v>
      </c>
      <c r="Q322" s="21">
        <v>250000</v>
      </c>
      <c r="R322" s="21">
        <v>0</v>
      </c>
      <c r="S322" s="21">
        <v>0</v>
      </c>
      <c r="T322" s="21">
        <v>0</v>
      </c>
      <c r="U322" s="21">
        <v>1032397500</v>
      </c>
      <c r="V322" s="21">
        <v>0</v>
      </c>
      <c r="W322" s="21">
        <v>178528000</v>
      </c>
      <c r="X322" s="21">
        <v>0</v>
      </c>
      <c r="Y322" s="21">
        <v>0</v>
      </c>
      <c r="Z322" s="21">
        <v>0</v>
      </c>
      <c r="AA322" s="21">
        <v>0</v>
      </c>
      <c r="AB322" s="21">
        <v>0</v>
      </c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8438000</v>
      </c>
      <c r="AL322" s="21">
        <v>0</v>
      </c>
      <c r="AM322" s="21">
        <v>0</v>
      </c>
      <c r="AN322" s="21">
        <v>0</v>
      </c>
      <c r="AO322" s="21">
        <v>0</v>
      </c>
      <c r="AP322" s="21">
        <v>83869651</v>
      </c>
      <c r="AQ322" s="21">
        <v>1304272051</v>
      </c>
    </row>
    <row r="323" spans="1:43" x14ac:dyDescent="0.25">
      <c r="A323" s="19">
        <v>46265</v>
      </c>
      <c r="B323" s="20" t="s">
        <v>2679</v>
      </c>
      <c r="C323" s="20" t="s">
        <v>2680</v>
      </c>
      <c r="D323" s="21">
        <v>200</v>
      </c>
      <c r="E323" s="21">
        <v>0</v>
      </c>
      <c r="F323" s="21">
        <v>0</v>
      </c>
      <c r="G323" s="21">
        <v>0</v>
      </c>
      <c r="H323" s="21">
        <v>0</v>
      </c>
      <c r="I323" s="21">
        <v>0</v>
      </c>
      <c r="J323" s="21">
        <v>0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3718200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96361177</v>
      </c>
      <c r="X323" s="21">
        <v>0</v>
      </c>
      <c r="Y323" s="21">
        <v>0</v>
      </c>
      <c r="Z323" s="21">
        <v>0</v>
      </c>
      <c r="AA323" s="21">
        <v>0</v>
      </c>
      <c r="AB323" s="21">
        <v>0</v>
      </c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400</v>
      </c>
      <c r="AL323" s="21">
        <v>0</v>
      </c>
      <c r="AM323" s="21">
        <v>0</v>
      </c>
      <c r="AN323" s="21">
        <v>0</v>
      </c>
      <c r="AO323" s="21">
        <v>0</v>
      </c>
      <c r="AP323" s="21">
        <v>681170023</v>
      </c>
      <c r="AQ323" s="21">
        <v>781250000</v>
      </c>
    </row>
    <row r="324" spans="1:43" x14ac:dyDescent="0.25">
      <c r="A324" s="19">
        <v>46265</v>
      </c>
      <c r="B324" s="20" t="s">
        <v>2693</v>
      </c>
      <c r="C324" s="20" t="s">
        <v>2694</v>
      </c>
      <c r="D324" s="21">
        <v>150</v>
      </c>
      <c r="E324" s="21">
        <v>0</v>
      </c>
      <c r="F324" s="21">
        <v>0</v>
      </c>
      <c r="G324" s="21">
        <v>0</v>
      </c>
      <c r="H324" s="21">
        <v>0</v>
      </c>
      <c r="I324" s="21">
        <v>234</v>
      </c>
      <c r="J324" s="21">
        <v>0</v>
      </c>
      <c r="K324" s="21">
        <v>0</v>
      </c>
      <c r="L324" s="21">
        <v>24500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3014004903</v>
      </c>
      <c r="X324" s="21">
        <v>0</v>
      </c>
      <c r="Y324" s="21">
        <v>0</v>
      </c>
      <c r="Z324" s="21">
        <v>0</v>
      </c>
      <c r="AA324" s="21">
        <v>0</v>
      </c>
      <c r="AB324" s="21">
        <v>0</v>
      </c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138756449</v>
      </c>
      <c r="AL324" s="21">
        <v>0</v>
      </c>
      <c r="AM324" s="21">
        <v>0</v>
      </c>
      <c r="AN324" s="21">
        <v>0</v>
      </c>
      <c r="AO324" s="21">
        <v>72</v>
      </c>
      <c r="AP324" s="21">
        <v>3247213692</v>
      </c>
      <c r="AQ324" s="21">
        <v>6400000000</v>
      </c>
    </row>
    <row r="325" spans="1:43" x14ac:dyDescent="0.25">
      <c r="A325" s="19">
        <v>46265</v>
      </c>
      <c r="B325" s="20" t="s">
        <v>2700</v>
      </c>
      <c r="C325" s="20" t="s">
        <v>2701</v>
      </c>
      <c r="D325" s="21">
        <v>1339300</v>
      </c>
      <c r="E325" s="21">
        <v>0</v>
      </c>
      <c r="F325" s="21">
        <v>860573481</v>
      </c>
      <c r="G325" s="21">
        <v>0</v>
      </c>
      <c r="H325" s="21">
        <v>0</v>
      </c>
      <c r="I325" s="21">
        <v>0</v>
      </c>
      <c r="J325" s="21">
        <v>0</v>
      </c>
      <c r="K325" s="21">
        <v>0</v>
      </c>
      <c r="L325" s="21">
        <v>3073500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175558467</v>
      </c>
      <c r="S325" s="21">
        <v>0</v>
      </c>
      <c r="T325" s="21">
        <v>0</v>
      </c>
      <c r="U325" s="21">
        <v>0</v>
      </c>
      <c r="V325" s="21">
        <v>0</v>
      </c>
      <c r="W325" s="21">
        <v>1854429027</v>
      </c>
      <c r="X325" s="21">
        <v>0</v>
      </c>
      <c r="Y325" s="21">
        <v>0</v>
      </c>
      <c r="Z325" s="21">
        <v>0</v>
      </c>
      <c r="AA325" s="21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12332850</v>
      </c>
      <c r="AL325" s="21">
        <v>0</v>
      </c>
      <c r="AM325" s="21">
        <v>0</v>
      </c>
      <c r="AN325" s="21">
        <v>0</v>
      </c>
      <c r="AO325" s="21">
        <v>0</v>
      </c>
      <c r="AP325" s="21">
        <v>1184050919</v>
      </c>
      <c r="AQ325" s="21">
        <v>4091357544</v>
      </c>
    </row>
    <row r="326" spans="1:43" x14ac:dyDescent="0.25">
      <c r="A326" s="19">
        <v>46265</v>
      </c>
      <c r="B326" s="20" t="s">
        <v>2711</v>
      </c>
      <c r="C326" s="20" t="s">
        <v>2712</v>
      </c>
      <c r="D326" s="21">
        <v>0</v>
      </c>
      <c r="E326" s="21">
        <v>0</v>
      </c>
      <c r="F326" s="21">
        <v>0</v>
      </c>
      <c r="G326" s="21">
        <v>0</v>
      </c>
      <c r="H326" s="21">
        <v>500</v>
      </c>
      <c r="I326" s="21">
        <v>100</v>
      </c>
      <c r="J326" s="21">
        <v>0</v>
      </c>
      <c r="K326" s="21">
        <v>0</v>
      </c>
      <c r="L326" s="21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161600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  <c r="W326" s="21">
        <v>1030400</v>
      </c>
      <c r="X326" s="21">
        <v>0</v>
      </c>
      <c r="Y326" s="21">
        <v>0</v>
      </c>
      <c r="Z326" s="21">
        <v>0</v>
      </c>
      <c r="AA326" s="21">
        <v>0</v>
      </c>
      <c r="AB326" s="21">
        <v>0</v>
      </c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32500</v>
      </c>
      <c r="AL326" s="21">
        <v>0</v>
      </c>
      <c r="AM326" s="21">
        <v>0</v>
      </c>
      <c r="AN326" s="21">
        <v>0</v>
      </c>
      <c r="AO326" s="21">
        <v>0</v>
      </c>
      <c r="AP326" s="21">
        <v>148774900</v>
      </c>
      <c r="AQ326" s="21">
        <v>150000000</v>
      </c>
    </row>
    <row r="327" spans="1:43" x14ac:dyDescent="0.25">
      <c r="A327" s="19">
        <v>46265</v>
      </c>
      <c r="B327" s="20" t="s">
        <v>2720</v>
      </c>
      <c r="C327" s="20" t="s">
        <v>2721</v>
      </c>
      <c r="D327" s="21">
        <v>5762000</v>
      </c>
      <c r="E327" s="21">
        <v>0</v>
      </c>
      <c r="F327" s="21">
        <v>0</v>
      </c>
      <c r="G327" s="21">
        <v>0</v>
      </c>
      <c r="H327" s="21">
        <v>0</v>
      </c>
      <c r="I327" s="21">
        <v>265957000</v>
      </c>
      <c r="J327" s="21">
        <v>0</v>
      </c>
      <c r="K327" s="21">
        <v>103771400</v>
      </c>
      <c r="L327" s="21">
        <v>246920100</v>
      </c>
      <c r="M327" s="21">
        <v>0</v>
      </c>
      <c r="N327" s="21">
        <v>0</v>
      </c>
      <c r="O327" s="21">
        <v>0</v>
      </c>
      <c r="P327" s="21">
        <v>0</v>
      </c>
      <c r="Q327" s="21">
        <v>435000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154600900</v>
      </c>
      <c r="X327" s="21">
        <v>0</v>
      </c>
      <c r="Y327" s="21">
        <v>0</v>
      </c>
      <c r="Z327" s="21">
        <v>0</v>
      </c>
      <c r="AA327" s="21">
        <v>0</v>
      </c>
      <c r="AB327" s="21">
        <v>0</v>
      </c>
      <c r="AC327" s="21">
        <v>0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158256000</v>
      </c>
      <c r="AK327" s="21">
        <v>267277100</v>
      </c>
      <c r="AL327" s="21">
        <v>0</v>
      </c>
      <c r="AM327" s="21">
        <v>0</v>
      </c>
      <c r="AN327" s="21">
        <v>0</v>
      </c>
      <c r="AO327" s="21">
        <v>0</v>
      </c>
      <c r="AP327" s="21">
        <v>677020500</v>
      </c>
      <c r="AQ327" s="21">
        <v>1880000000</v>
      </c>
    </row>
    <row r="328" spans="1:43" x14ac:dyDescent="0.25">
      <c r="A328" s="19">
        <v>46265</v>
      </c>
      <c r="B328" s="20" t="s">
        <v>2727</v>
      </c>
      <c r="C328" s="20" t="s">
        <v>2728</v>
      </c>
      <c r="D328" s="21">
        <v>140600</v>
      </c>
      <c r="E328" s="21">
        <v>0</v>
      </c>
      <c r="F328" s="21">
        <v>357342600</v>
      </c>
      <c r="G328" s="21">
        <v>0</v>
      </c>
      <c r="H328" s="21">
        <v>0</v>
      </c>
      <c r="I328" s="21">
        <v>100</v>
      </c>
      <c r="J328" s="21">
        <v>0</v>
      </c>
      <c r="K328" s="21">
        <v>30700</v>
      </c>
      <c r="L328" s="21">
        <v>132700</v>
      </c>
      <c r="M328" s="21">
        <v>0</v>
      </c>
      <c r="N328" s="21">
        <v>0</v>
      </c>
      <c r="O328" s="21">
        <v>0</v>
      </c>
      <c r="P328" s="21">
        <v>0</v>
      </c>
      <c r="Q328" s="21">
        <v>50000</v>
      </c>
      <c r="R328" s="21">
        <v>0</v>
      </c>
      <c r="S328" s="21">
        <v>0</v>
      </c>
      <c r="T328" s="21">
        <v>0</v>
      </c>
      <c r="U328" s="21">
        <v>0</v>
      </c>
      <c r="V328" s="21">
        <v>0</v>
      </c>
      <c r="W328" s="21">
        <v>53935500</v>
      </c>
      <c r="X328" s="21">
        <v>0</v>
      </c>
      <c r="Y328" s="21">
        <v>0</v>
      </c>
      <c r="Z328" s="21">
        <v>0</v>
      </c>
      <c r="AA328" s="21">
        <v>0</v>
      </c>
      <c r="AB328" s="21">
        <v>0</v>
      </c>
      <c r="AC328" s="21">
        <v>0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38100</v>
      </c>
      <c r="AL328" s="21">
        <v>0</v>
      </c>
      <c r="AM328" s="21">
        <v>0</v>
      </c>
      <c r="AN328" s="21">
        <v>0</v>
      </c>
      <c r="AO328" s="21">
        <v>0</v>
      </c>
      <c r="AP328" s="21">
        <v>53553700</v>
      </c>
      <c r="AQ328" s="21">
        <v>465224000</v>
      </c>
    </row>
    <row r="329" spans="1:43" x14ac:dyDescent="0.25">
      <c r="A329" s="19">
        <v>46265</v>
      </c>
      <c r="B329" s="20" t="s">
        <v>2732</v>
      </c>
      <c r="C329" s="20" t="s">
        <v>2733</v>
      </c>
      <c r="D329" s="21">
        <v>1905000</v>
      </c>
      <c r="E329" s="21">
        <v>0</v>
      </c>
      <c r="F329" s="21">
        <v>0</v>
      </c>
      <c r="G329" s="21">
        <v>0</v>
      </c>
      <c r="H329" s="21">
        <v>0</v>
      </c>
      <c r="I329" s="21">
        <v>100100</v>
      </c>
      <c r="J329" s="21">
        <v>0</v>
      </c>
      <c r="K329" s="21">
        <v>0</v>
      </c>
      <c r="L329" s="21">
        <v>1267600</v>
      </c>
      <c r="M329" s="21">
        <v>13392</v>
      </c>
      <c r="N329" s="21">
        <v>0</v>
      </c>
      <c r="O329" s="21">
        <v>0</v>
      </c>
      <c r="P329" s="21">
        <v>0</v>
      </c>
      <c r="Q329" s="21">
        <v>0</v>
      </c>
      <c r="R329" s="21">
        <v>10100</v>
      </c>
      <c r="S329" s="21">
        <v>0</v>
      </c>
      <c r="T329" s="21">
        <v>0</v>
      </c>
      <c r="U329" s="21">
        <v>0</v>
      </c>
      <c r="V329" s="21">
        <v>73600</v>
      </c>
      <c r="W329" s="21">
        <v>118374455</v>
      </c>
      <c r="X329" s="21">
        <v>0</v>
      </c>
      <c r="Y329" s="21">
        <v>0</v>
      </c>
      <c r="Z329" s="21">
        <v>0</v>
      </c>
      <c r="AA329" s="21">
        <v>0</v>
      </c>
      <c r="AB329" s="21">
        <v>0</v>
      </c>
      <c r="AC329" s="21">
        <v>0</v>
      </c>
      <c r="AD329" s="21">
        <v>0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>
        <v>54</v>
      </c>
      <c r="AK329" s="21">
        <v>1889273</v>
      </c>
      <c r="AL329" s="21">
        <v>0</v>
      </c>
      <c r="AM329" s="21">
        <v>750000</v>
      </c>
      <c r="AN329" s="21">
        <v>0</v>
      </c>
      <c r="AO329" s="21">
        <v>0</v>
      </c>
      <c r="AP329" s="21">
        <v>409749731</v>
      </c>
      <c r="AQ329" s="21">
        <v>534133305</v>
      </c>
    </row>
    <row r="330" spans="1:43" x14ac:dyDescent="0.25">
      <c r="A330" s="19">
        <v>46265</v>
      </c>
      <c r="B330" s="20" t="s">
        <v>2735</v>
      </c>
      <c r="C330" s="20" t="s">
        <v>2736</v>
      </c>
      <c r="D330" s="21">
        <v>4500</v>
      </c>
      <c r="E330" s="21">
        <v>0</v>
      </c>
      <c r="F330" s="21">
        <v>142593400</v>
      </c>
      <c r="G330" s="21">
        <v>0</v>
      </c>
      <c r="H330" s="21">
        <v>0</v>
      </c>
      <c r="I330" s="21">
        <v>715000100</v>
      </c>
      <c r="J330" s="21">
        <v>0</v>
      </c>
      <c r="K330" s="21">
        <v>0</v>
      </c>
      <c r="L330" s="21">
        <v>5695800</v>
      </c>
      <c r="M330" s="21">
        <v>0</v>
      </c>
      <c r="N330" s="21">
        <v>0</v>
      </c>
      <c r="O330" s="21">
        <v>0</v>
      </c>
      <c r="P330" s="21">
        <v>0</v>
      </c>
      <c r="Q330" s="21">
        <v>42600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19429100</v>
      </c>
      <c r="X330" s="21">
        <v>0</v>
      </c>
      <c r="Y330" s="21">
        <v>0</v>
      </c>
      <c r="Z330" s="21">
        <v>0</v>
      </c>
      <c r="AA330" s="21">
        <v>0</v>
      </c>
      <c r="AB330" s="21">
        <v>0</v>
      </c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57964300</v>
      </c>
      <c r="AL330" s="21">
        <v>0</v>
      </c>
      <c r="AM330" s="21">
        <v>0</v>
      </c>
      <c r="AN330" s="21">
        <v>0</v>
      </c>
      <c r="AO330" s="21">
        <v>0</v>
      </c>
      <c r="AP330" s="21">
        <v>359270200</v>
      </c>
      <c r="AQ330" s="21">
        <v>1300000000</v>
      </c>
    </row>
    <row r="331" spans="1:43" x14ac:dyDescent="0.25">
      <c r="A331" s="19">
        <v>46265</v>
      </c>
      <c r="B331" s="20" t="s">
        <v>2745</v>
      </c>
      <c r="C331" s="20" t="s">
        <v>2746</v>
      </c>
      <c r="D331" s="21">
        <v>8858400</v>
      </c>
      <c r="E331" s="21">
        <v>0</v>
      </c>
      <c r="F331" s="21">
        <v>0</v>
      </c>
      <c r="G331" s="21">
        <v>0</v>
      </c>
      <c r="H331" s="21">
        <v>0</v>
      </c>
      <c r="I331" s="21">
        <v>4050100</v>
      </c>
      <c r="J331" s="21">
        <v>0</v>
      </c>
      <c r="K331" s="21">
        <v>6010000</v>
      </c>
      <c r="L331" s="21">
        <v>2775600</v>
      </c>
      <c r="M331" s="21">
        <v>0</v>
      </c>
      <c r="N331" s="21">
        <v>0</v>
      </c>
      <c r="O331" s="21">
        <v>0</v>
      </c>
      <c r="P331" s="21">
        <v>0</v>
      </c>
      <c r="Q331" s="21">
        <v>600000</v>
      </c>
      <c r="R331" s="21">
        <v>9700</v>
      </c>
      <c r="S331" s="21">
        <v>0</v>
      </c>
      <c r="T331" s="21">
        <v>0</v>
      </c>
      <c r="U331" s="21">
        <v>0</v>
      </c>
      <c r="V331" s="21">
        <v>0</v>
      </c>
      <c r="W331" s="21">
        <v>3434595940</v>
      </c>
      <c r="X331" s="21">
        <v>0</v>
      </c>
      <c r="Y331" s="21">
        <v>0</v>
      </c>
      <c r="Z331" s="21">
        <v>0</v>
      </c>
      <c r="AA331" s="21">
        <v>0</v>
      </c>
      <c r="AB331" s="21">
        <v>0</v>
      </c>
      <c r="AC331" s="21">
        <v>0</v>
      </c>
      <c r="AD331" s="21">
        <v>0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182648160</v>
      </c>
      <c r="AL331" s="21">
        <v>0</v>
      </c>
      <c r="AM331" s="21">
        <v>0</v>
      </c>
      <c r="AN331" s="21">
        <v>0</v>
      </c>
      <c r="AO331" s="21">
        <v>20</v>
      </c>
      <c r="AP331" s="21">
        <v>2996004039</v>
      </c>
      <c r="AQ331" s="21">
        <v>6635551959</v>
      </c>
    </row>
    <row r="332" spans="1:43" x14ac:dyDescent="0.25">
      <c r="A332" s="19">
        <v>46265</v>
      </c>
      <c r="B332" s="20" t="s">
        <v>2756</v>
      </c>
      <c r="C332" s="20" t="s">
        <v>2757</v>
      </c>
      <c r="D332" s="21">
        <v>13885900</v>
      </c>
      <c r="E332" s="21">
        <v>0</v>
      </c>
      <c r="F332" s="21">
        <v>0</v>
      </c>
      <c r="G332" s="21">
        <v>0</v>
      </c>
      <c r="H332" s="21">
        <v>0</v>
      </c>
      <c r="I332" s="21">
        <v>100</v>
      </c>
      <c r="J332" s="21">
        <v>0</v>
      </c>
      <c r="K332" s="21">
        <v>0</v>
      </c>
      <c r="L332" s="21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1618251700</v>
      </c>
      <c r="X332" s="21">
        <v>0</v>
      </c>
      <c r="Y332" s="21">
        <v>0</v>
      </c>
      <c r="Z332" s="21">
        <v>0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16152400</v>
      </c>
      <c r="AL332" s="21">
        <v>0</v>
      </c>
      <c r="AM332" s="21">
        <v>0</v>
      </c>
      <c r="AN332" s="21">
        <v>0</v>
      </c>
      <c r="AO332" s="21">
        <v>0</v>
      </c>
      <c r="AP332" s="21">
        <v>314709900</v>
      </c>
      <c r="AQ332" s="21">
        <v>1963000000</v>
      </c>
    </row>
    <row r="333" spans="1:43" x14ac:dyDescent="0.25">
      <c r="A333" s="19">
        <v>46265</v>
      </c>
      <c r="B333" s="20" t="s">
        <v>2760</v>
      </c>
      <c r="C333" s="20" t="s">
        <v>2761</v>
      </c>
      <c r="D333" s="21">
        <v>1700</v>
      </c>
      <c r="E333" s="21">
        <v>14200000</v>
      </c>
      <c r="F333" s="21">
        <v>0</v>
      </c>
      <c r="G333" s="21">
        <v>0</v>
      </c>
      <c r="H333" s="21">
        <v>0</v>
      </c>
      <c r="I333" s="21">
        <v>100</v>
      </c>
      <c r="J333" s="21">
        <v>0</v>
      </c>
      <c r="K333" s="21">
        <v>0</v>
      </c>
      <c r="L333" s="21">
        <v>2403000000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493000000</v>
      </c>
      <c r="S333" s="21">
        <v>0</v>
      </c>
      <c r="T333" s="21">
        <v>0</v>
      </c>
      <c r="U333" s="21">
        <v>0</v>
      </c>
      <c r="V333" s="21">
        <v>0</v>
      </c>
      <c r="W333" s="21">
        <v>4651192900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1845957900</v>
      </c>
      <c r="AK333" s="21">
        <v>296024700</v>
      </c>
      <c r="AL333" s="21">
        <v>0</v>
      </c>
      <c r="AM333" s="21">
        <v>0</v>
      </c>
      <c r="AN333" s="21">
        <v>0</v>
      </c>
      <c r="AO333" s="21">
        <v>0</v>
      </c>
      <c r="AP333" s="21">
        <v>307650356</v>
      </c>
      <c r="AQ333" s="21">
        <v>10011027656</v>
      </c>
    </row>
    <row r="334" spans="1:43" x14ac:dyDescent="0.25">
      <c r="A334" s="19">
        <v>46265</v>
      </c>
      <c r="B334" s="20" t="s">
        <v>2770</v>
      </c>
      <c r="C334" s="20" t="s">
        <v>2771</v>
      </c>
      <c r="D334" s="21">
        <v>278961106</v>
      </c>
      <c r="E334" s="21">
        <v>0</v>
      </c>
      <c r="F334" s="21">
        <v>0</v>
      </c>
      <c r="G334" s="21">
        <v>0</v>
      </c>
      <c r="H334" s="21">
        <v>0</v>
      </c>
      <c r="I334" s="21">
        <v>100</v>
      </c>
      <c r="J334" s="21">
        <v>0</v>
      </c>
      <c r="K334" s="21">
        <v>30000</v>
      </c>
      <c r="L334" s="21">
        <v>461177200</v>
      </c>
      <c r="M334" s="21">
        <v>445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139000</v>
      </c>
      <c r="W334" s="21">
        <v>165510</v>
      </c>
      <c r="X334" s="21">
        <v>0</v>
      </c>
      <c r="Y334" s="21">
        <v>0</v>
      </c>
      <c r="Z334" s="21">
        <v>0</v>
      </c>
      <c r="AA334" s="21">
        <v>0</v>
      </c>
      <c r="AB334" s="21">
        <v>0</v>
      </c>
      <c r="AC334" s="21">
        <v>0</v>
      </c>
      <c r="AD334" s="21">
        <v>0</v>
      </c>
      <c r="AE334" s="21">
        <v>0</v>
      </c>
      <c r="AF334" s="21">
        <v>0</v>
      </c>
      <c r="AG334" s="21">
        <v>0</v>
      </c>
      <c r="AH334" s="21">
        <v>0</v>
      </c>
      <c r="AI334" s="21">
        <v>100</v>
      </c>
      <c r="AJ334" s="21">
        <v>0</v>
      </c>
      <c r="AK334" s="21">
        <v>407591</v>
      </c>
      <c r="AL334" s="21">
        <v>695000</v>
      </c>
      <c r="AM334" s="21">
        <v>0</v>
      </c>
      <c r="AN334" s="21">
        <v>0</v>
      </c>
      <c r="AO334" s="21">
        <v>85</v>
      </c>
      <c r="AP334" s="21">
        <v>277358848</v>
      </c>
      <c r="AQ334" s="21">
        <v>1018934985</v>
      </c>
    </row>
    <row r="335" spans="1:43" x14ac:dyDescent="0.25">
      <c r="A335" s="19">
        <v>46265</v>
      </c>
      <c r="B335" s="20" t="s">
        <v>2774</v>
      </c>
      <c r="C335" s="20" t="s">
        <v>2775</v>
      </c>
      <c r="D335" s="21">
        <v>14956600</v>
      </c>
      <c r="E335" s="21">
        <v>0</v>
      </c>
      <c r="F335" s="21">
        <v>0</v>
      </c>
      <c r="G335" s="21">
        <v>0</v>
      </c>
      <c r="H335" s="21">
        <v>0</v>
      </c>
      <c r="I335" s="21">
        <v>901600</v>
      </c>
      <c r="J335" s="21">
        <v>0</v>
      </c>
      <c r="K335" s="21">
        <v>0</v>
      </c>
      <c r="L335" s="21">
        <v>1291000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20120400</v>
      </c>
      <c r="X335" s="21">
        <v>0</v>
      </c>
      <c r="Y335" s="21">
        <v>0</v>
      </c>
      <c r="Z335" s="21">
        <v>0</v>
      </c>
      <c r="AA335" s="21">
        <v>0</v>
      </c>
      <c r="AB335" s="21">
        <v>0</v>
      </c>
      <c r="AC335" s="21">
        <v>0</v>
      </c>
      <c r="AD335" s="21">
        <v>0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578760</v>
      </c>
      <c r="AL335" s="21">
        <v>0</v>
      </c>
      <c r="AM335" s="21">
        <v>0</v>
      </c>
      <c r="AN335" s="21">
        <v>170000</v>
      </c>
      <c r="AO335" s="21">
        <v>200000</v>
      </c>
      <c r="AP335" s="21">
        <v>18938640</v>
      </c>
      <c r="AQ335" s="21">
        <v>57157000</v>
      </c>
    </row>
    <row r="336" spans="1:43" x14ac:dyDescent="0.25">
      <c r="A336" s="19">
        <v>46265</v>
      </c>
      <c r="B336" s="20" t="s">
        <v>2780</v>
      </c>
      <c r="C336" s="20" t="s">
        <v>2781</v>
      </c>
      <c r="D336" s="21">
        <v>200</v>
      </c>
      <c r="E336" s="21">
        <v>0</v>
      </c>
      <c r="F336" s="21">
        <v>0</v>
      </c>
      <c r="G336" s="21">
        <v>0</v>
      </c>
      <c r="H336" s="21">
        <v>0</v>
      </c>
      <c r="I336" s="21">
        <v>100</v>
      </c>
      <c r="J336" s="21">
        <v>0</v>
      </c>
      <c r="K336" s="21">
        <v>67200</v>
      </c>
      <c r="L336" s="21">
        <v>791300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  <c r="W336" s="21">
        <v>296085000</v>
      </c>
      <c r="X336" s="21">
        <v>0</v>
      </c>
      <c r="Y336" s="21">
        <v>0</v>
      </c>
      <c r="Z336" s="21">
        <v>0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800900</v>
      </c>
      <c r="AL336" s="21">
        <v>0</v>
      </c>
      <c r="AM336" s="21">
        <v>0</v>
      </c>
      <c r="AN336" s="21">
        <v>0</v>
      </c>
      <c r="AO336" s="21">
        <v>0</v>
      </c>
      <c r="AP336" s="21">
        <v>390255300</v>
      </c>
      <c r="AQ336" s="21">
        <v>688000000</v>
      </c>
    </row>
    <row r="337" spans="1:43" x14ac:dyDescent="0.25">
      <c r="A337" s="19">
        <v>46265</v>
      </c>
      <c r="B337" s="20" t="s">
        <v>2785</v>
      </c>
      <c r="C337" s="20" t="s">
        <v>2786</v>
      </c>
      <c r="D337" s="21">
        <v>5130</v>
      </c>
      <c r="E337" s="21">
        <v>87581</v>
      </c>
      <c r="F337" s="21">
        <v>17700</v>
      </c>
      <c r="G337" s="21">
        <v>228700</v>
      </c>
      <c r="H337" s="21">
        <v>0</v>
      </c>
      <c r="I337" s="21">
        <v>161439</v>
      </c>
      <c r="J337" s="21">
        <v>230000</v>
      </c>
      <c r="K337" s="21">
        <v>92755</v>
      </c>
      <c r="L337" s="21">
        <v>55300</v>
      </c>
      <c r="M337" s="21">
        <v>141</v>
      </c>
      <c r="N337" s="21">
        <v>54800</v>
      </c>
      <c r="O337" s="21">
        <v>0</v>
      </c>
      <c r="P337" s="21">
        <v>0</v>
      </c>
      <c r="Q337" s="21">
        <v>1429700</v>
      </c>
      <c r="R337" s="21">
        <v>411192353</v>
      </c>
      <c r="S337" s="21">
        <v>0</v>
      </c>
      <c r="T337" s="21">
        <v>0</v>
      </c>
      <c r="U337" s="21">
        <v>0</v>
      </c>
      <c r="V337" s="21">
        <v>0</v>
      </c>
      <c r="W337" s="21">
        <v>5434002978</v>
      </c>
      <c r="X337" s="21">
        <v>0</v>
      </c>
      <c r="Y337" s="21">
        <v>0</v>
      </c>
      <c r="Z337" s="21">
        <v>51400</v>
      </c>
      <c r="AA337" s="21">
        <v>0</v>
      </c>
      <c r="AB337" s="21">
        <v>0</v>
      </c>
      <c r="AC337" s="21">
        <v>0</v>
      </c>
      <c r="AD337" s="21">
        <v>0</v>
      </c>
      <c r="AE337" s="21">
        <v>1000</v>
      </c>
      <c r="AF337" s="21">
        <v>0</v>
      </c>
      <c r="AG337" s="21">
        <v>0</v>
      </c>
      <c r="AH337" s="21">
        <v>344568</v>
      </c>
      <c r="AI337" s="21">
        <v>0</v>
      </c>
      <c r="AJ337" s="21">
        <v>3956233</v>
      </c>
      <c r="AK337" s="21">
        <v>539344</v>
      </c>
      <c r="AL337" s="21">
        <v>782465</v>
      </c>
      <c r="AM337" s="21">
        <v>37100</v>
      </c>
      <c r="AN337" s="21">
        <v>3882700</v>
      </c>
      <c r="AO337" s="21">
        <v>0</v>
      </c>
      <c r="AP337" s="21">
        <v>25199613</v>
      </c>
      <c r="AQ337" s="21">
        <v>5882353000</v>
      </c>
    </row>
    <row r="338" spans="1:43" x14ac:dyDescent="0.25">
      <c r="A338" s="19">
        <v>46265</v>
      </c>
      <c r="B338" s="20" t="s">
        <v>2790</v>
      </c>
      <c r="C338" s="20" t="s">
        <v>2791</v>
      </c>
      <c r="D338" s="21">
        <v>17308254</v>
      </c>
      <c r="E338" s="21">
        <v>2763038</v>
      </c>
      <c r="F338" s="21">
        <v>406700</v>
      </c>
      <c r="G338" s="21">
        <v>7418169</v>
      </c>
      <c r="H338" s="21">
        <v>0</v>
      </c>
      <c r="I338" s="21">
        <v>4020419</v>
      </c>
      <c r="J338" s="21">
        <v>11145851</v>
      </c>
      <c r="K338" s="21">
        <v>353020</v>
      </c>
      <c r="L338" s="21">
        <v>8606208</v>
      </c>
      <c r="M338" s="21">
        <v>7345347</v>
      </c>
      <c r="N338" s="21">
        <v>1262271</v>
      </c>
      <c r="O338" s="21">
        <v>2298594</v>
      </c>
      <c r="P338" s="21">
        <v>3238910</v>
      </c>
      <c r="Q338" s="21">
        <v>69809</v>
      </c>
      <c r="R338" s="21">
        <v>1731700</v>
      </c>
      <c r="S338" s="21">
        <v>40000</v>
      </c>
      <c r="T338" s="21">
        <v>0</v>
      </c>
      <c r="U338" s="21">
        <v>0</v>
      </c>
      <c r="V338" s="21">
        <v>0</v>
      </c>
      <c r="W338" s="21">
        <v>47024555</v>
      </c>
      <c r="X338" s="21">
        <v>0</v>
      </c>
      <c r="Y338" s="21">
        <v>11620200</v>
      </c>
      <c r="Z338" s="21">
        <v>0</v>
      </c>
      <c r="AA338" s="21">
        <v>0</v>
      </c>
      <c r="AB338" s="21">
        <v>0</v>
      </c>
      <c r="AC338" s="21">
        <v>0</v>
      </c>
      <c r="AD338" s="21">
        <v>0</v>
      </c>
      <c r="AE338" s="21">
        <v>205500</v>
      </c>
      <c r="AF338" s="21">
        <v>12500</v>
      </c>
      <c r="AG338" s="21">
        <v>0</v>
      </c>
      <c r="AH338" s="21">
        <v>463702</v>
      </c>
      <c r="AI338" s="21">
        <v>0</v>
      </c>
      <c r="AJ338" s="21">
        <v>57304245</v>
      </c>
      <c r="AK338" s="21">
        <v>10172786</v>
      </c>
      <c r="AL338" s="21">
        <v>15840156</v>
      </c>
      <c r="AM338" s="21">
        <v>295100</v>
      </c>
      <c r="AN338" s="21">
        <v>9558301</v>
      </c>
      <c r="AO338" s="21">
        <v>307300</v>
      </c>
      <c r="AP338" s="21">
        <v>109352780</v>
      </c>
      <c r="AQ338" s="21">
        <v>330165415</v>
      </c>
    </row>
    <row r="339" spans="1:43" x14ac:dyDescent="0.25">
      <c r="A339" s="19">
        <v>46265</v>
      </c>
      <c r="B339" s="20" t="s">
        <v>2796</v>
      </c>
      <c r="C339" s="20" t="s">
        <v>2797</v>
      </c>
      <c r="D339" s="21">
        <v>1675200</v>
      </c>
      <c r="E339" s="21">
        <v>0</v>
      </c>
      <c r="F339" s="21">
        <v>0</v>
      </c>
      <c r="G339" s="21">
        <v>0</v>
      </c>
      <c r="H339" s="21">
        <v>988800</v>
      </c>
      <c r="I339" s="21">
        <v>526518600</v>
      </c>
      <c r="J339" s="21">
        <v>0</v>
      </c>
      <c r="K339" s="21">
        <v>0</v>
      </c>
      <c r="L339" s="21">
        <v>517500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10509500</v>
      </c>
      <c r="S339" s="21">
        <v>0</v>
      </c>
      <c r="T339" s="21">
        <v>0</v>
      </c>
      <c r="U339" s="21">
        <v>0</v>
      </c>
      <c r="V339" s="21">
        <v>0</v>
      </c>
      <c r="W339" s="21">
        <v>3070261907</v>
      </c>
      <c r="X339" s="21">
        <v>0</v>
      </c>
      <c r="Y339" s="21">
        <v>0</v>
      </c>
      <c r="Z339" s="21">
        <v>0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60938200</v>
      </c>
      <c r="AL339" s="21">
        <v>82000</v>
      </c>
      <c r="AM339" s="21">
        <v>0</v>
      </c>
      <c r="AN339" s="21">
        <v>0</v>
      </c>
      <c r="AO339" s="21">
        <v>0</v>
      </c>
      <c r="AP339" s="21">
        <v>4530459450</v>
      </c>
      <c r="AQ339" s="21">
        <v>8201951157</v>
      </c>
    </row>
    <row r="340" spans="1:43" x14ac:dyDescent="0.25">
      <c r="A340" s="19">
        <v>46265</v>
      </c>
      <c r="B340" s="20" t="s">
        <v>2806</v>
      </c>
      <c r="C340" s="20" t="s">
        <v>2807</v>
      </c>
      <c r="D340" s="21">
        <v>0</v>
      </c>
      <c r="E340" s="21">
        <v>0</v>
      </c>
      <c r="F340" s="21">
        <v>0</v>
      </c>
      <c r="G340" s="21">
        <v>0</v>
      </c>
      <c r="H340" s="21">
        <v>0</v>
      </c>
      <c r="I340" s="21">
        <v>100</v>
      </c>
      <c r="J340" s="21">
        <v>0</v>
      </c>
      <c r="K340" s="21">
        <v>0</v>
      </c>
      <c r="L340" s="21">
        <v>4900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323110100</v>
      </c>
      <c r="X340" s="21">
        <v>0</v>
      </c>
      <c r="Y340" s="21">
        <v>0</v>
      </c>
      <c r="Z340" s="21">
        <v>0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300</v>
      </c>
      <c r="AL340" s="21">
        <v>0</v>
      </c>
      <c r="AM340" s="21">
        <v>0</v>
      </c>
      <c r="AN340" s="21">
        <v>0</v>
      </c>
      <c r="AO340" s="21">
        <v>0</v>
      </c>
      <c r="AP340" s="21">
        <v>226884600</v>
      </c>
      <c r="AQ340" s="21">
        <v>550000000</v>
      </c>
    </row>
    <row r="341" spans="1:43" x14ac:dyDescent="0.25">
      <c r="A341" s="19">
        <v>46265</v>
      </c>
      <c r="B341" s="20" t="s">
        <v>2814</v>
      </c>
      <c r="C341" s="20" t="s">
        <v>2815</v>
      </c>
      <c r="D341" s="21">
        <v>3033296066</v>
      </c>
      <c r="E341" s="21">
        <v>302484000</v>
      </c>
      <c r="F341" s="21">
        <v>51883961</v>
      </c>
      <c r="G341" s="21">
        <v>6515261</v>
      </c>
      <c r="H341" s="21">
        <v>4754459</v>
      </c>
      <c r="I341" s="21">
        <v>744084710</v>
      </c>
      <c r="J341" s="21">
        <v>0</v>
      </c>
      <c r="K341" s="21">
        <v>10689591</v>
      </c>
      <c r="L341" s="21">
        <v>892834345</v>
      </c>
      <c r="M341" s="21">
        <v>161684</v>
      </c>
      <c r="N341" s="21">
        <v>79790017</v>
      </c>
      <c r="O341" s="21">
        <v>0</v>
      </c>
      <c r="P341" s="21">
        <v>169840410</v>
      </c>
      <c r="Q341" s="21">
        <v>50800000</v>
      </c>
      <c r="R341" s="21">
        <v>95539335</v>
      </c>
      <c r="S341" s="21">
        <v>0</v>
      </c>
      <c r="T341" s="21">
        <v>0</v>
      </c>
      <c r="U341" s="21">
        <v>0</v>
      </c>
      <c r="V341" s="21">
        <v>1250000</v>
      </c>
      <c r="W341" s="21">
        <v>13280703516</v>
      </c>
      <c r="X341" s="21">
        <v>0</v>
      </c>
      <c r="Y341" s="21">
        <v>188948198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15457993</v>
      </c>
      <c r="AF341" s="21">
        <v>383300892</v>
      </c>
      <c r="AG341" s="21">
        <v>0</v>
      </c>
      <c r="AH341" s="21">
        <v>97</v>
      </c>
      <c r="AI341" s="21">
        <v>2500</v>
      </c>
      <c r="AJ341" s="21">
        <v>321328800</v>
      </c>
      <c r="AK341" s="21">
        <v>517072547</v>
      </c>
      <c r="AL341" s="21">
        <v>67773879</v>
      </c>
      <c r="AM341" s="21">
        <v>35672929</v>
      </c>
      <c r="AN341" s="21">
        <v>385559002</v>
      </c>
      <c r="AO341" s="21">
        <v>9720294</v>
      </c>
      <c r="AP341" s="21">
        <v>11652906595</v>
      </c>
      <c r="AQ341" s="21">
        <v>32302371081</v>
      </c>
    </row>
    <row r="342" spans="1:43" x14ac:dyDescent="0.25">
      <c r="A342" s="19">
        <v>46265</v>
      </c>
      <c r="B342" s="20" t="s">
        <v>2817</v>
      </c>
      <c r="C342" s="20" t="s">
        <v>2818</v>
      </c>
      <c r="D342" s="21">
        <v>68017064</v>
      </c>
      <c r="E342" s="21">
        <v>8449740</v>
      </c>
      <c r="F342" s="21">
        <v>2426713</v>
      </c>
      <c r="G342" s="21">
        <v>200000</v>
      </c>
      <c r="H342" s="21">
        <v>5000</v>
      </c>
      <c r="I342" s="21">
        <v>10185100</v>
      </c>
      <c r="J342" s="21">
        <v>10023600</v>
      </c>
      <c r="K342" s="21">
        <v>4129900</v>
      </c>
      <c r="L342" s="21">
        <v>36389404</v>
      </c>
      <c r="M342" s="21">
        <v>566</v>
      </c>
      <c r="N342" s="21">
        <v>0</v>
      </c>
      <c r="O342" s="21">
        <v>333500</v>
      </c>
      <c r="P342" s="21">
        <v>529800</v>
      </c>
      <c r="Q342" s="21">
        <v>305900</v>
      </c>
      <c r="R342" s="21">
        <v>1000</v>
      </c>
      <c r="S342" s="21">
        <v>0</v>
      </c>
      <c r="T342" s="21">
        <v>0</v>
      </c>
      <c r="U342" s="21">
        <v>0</v>
      </c>
      <c r="V342" s="21">
        <v>0</v>
      </c>
      <c r="W342" s="21">
        <v>439129385</v>
      </c>
      <c r="X342" s="21">
        <v>0</v>
      </c>
      <c r="Y342" s="21">
        <v>0</v>
      </c>
      <c r="Z342" s="21">
        <v>1919832</v>
      </c>
      <c r="AA342" s="21">
        <v>0</v>
      </c>
      <c r="AB342" s="21">
        <v>0</v>
      </c>
      <c r="AC342" s="21">
        <v>0</v>
      </c>
      <c r="AD342" s="21">
        <v>0</v>
      </c>
      <c r="AE342" s="21">
        <v>1365700</v>
      </c>
      <c r="AF342" s="21">
        <v>0</v>
      </c>
      <c r="AG342" s="21">
        <v>0</v>
      </c>
      <c r="AH342" s="21">
        <v>702500</v>
      </c>
      <c r="AI342" s="21">
        <v>0</v>
      </c>
      <c r="AJ342" s="21">
        <v>114954066</v>
      </c>
      <c r="AK342" s="21">
        <v>51978591</v>
      </c>
      <c r="AL342" s="21">
        <v>32308880</v>
      </c>
      <c r="AM342" s="21">
        <v>749618</v>
      </c>
      <c r="AN342" s="21">
        <v>375500</v>
      </c>
      <c r="AO342" s="21">
        <v>948</v>
      </c>
      <c r="AP342" s="21">
        <v>959076900</v>
      </c>
      <c r="AQ342" s="21">
        <v>1743559207</v>
      </c>
    </row>
    <row r="343" spans="1:43" x14ac:dyDescent="0.25">
      <c r="A343" s="19">
        <v>46265</v>
      </c>
      <c r="B343" s="20" t="s">
        <v>2824</v>
      </c>
      <c r="C343" s="20" t="s">
        <v>2825</v>
      </c>
      <c r="D343" s="21">
        <v>1500</v>
      </c>
      <c r="E343" s="21">
        <v>0</v>
      </c>
      <c r="F343" s="21">
        <v>29750500</v>
      </c>
      <c r="G343" s="21">
        <v>0</v>
      </c>
      <c r="H343" s="21">
        <v>0</v>
      </c>
      <c r="I343" s="21">
        <v>17950600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50000</v>
      </c>
      <c r="W343" s="21">
        <v>996522500</v>
      </c>
      <c r="X343" s="21">
        <v>0</v>
      </c>
      <c r="Y343" s="21">
        <v>0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0</v>
      </c>
      <c r="AK343" s="21">
        <v>46122900</v>
      </c>
      <c r="AL343" s="21">
        <v>0</v>
      </c>
      <c r="AM343" s="21">
        <v>0</v>
      </c>
      <c r="AN343" s="21">
        <v>0</v>
      </c>
      <c r="AO343" s="21">
        <v>0</v>
      </c>
      <c r="AP343" s="21">
        <v>20714000</v>
      </c>
      <c r="AQ343" s="21">
        <v>1111112000</v>
      </c>
    </row>
    <row r="344" spans="1:43" x14ac:dyDescent="0.25">
      <c r="A344" s="19">
        <v>46265</v>
      </c>
      <c r="B344" s="20" t="s">
        <v>2828</v>
      </c>
      <c r="C344" s="20" t="s">
        <v>2829</v>
      </c>
      <c r="D344" s="21">
        <v>0</v>
      </c>
      <c r="E344" s="21">
        <v>0</v>
      </c>
      <c r="F344" s="21">
        <v>0</v>
      </c>
      <c r="G344" s="21">
        <v>0</v>
      </c>
      <c r="H344" s="21">
        <v>0</v>
      </c>
      <c r="I344" s="21">
        <v>50000100</v>
      </c>
      <c r="J344" s="21">
        <v>0</v>
      </c>
      <c r="K344" s="21">
        <v>73191400</v>
      </c>
      <c r="L344" s="21">
        <v>14500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180301900</v>
      </c>
      <c r="X344" s="21">
        <v>0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171300000</v>
      </c>
      <c r="AL344" s="21">
        <v>0</v>
      </c>
      <c r="AM344" s="21">
        <v>0</v>
      </c>
      <c r="AN344" s="21">
        <v>0</v>
      </c>
      <c r="AO344" s="21">
        <v>42073700</v>
      </c>
      <c r="AP344" s="21">
        <v>283118400</v>
      </c>
      <c r="AQ344" s="21">
        <v>800000000</v>
      </c>
    </row>
    <row r="345" spans="1:43" x14ac:dyDescent="0.25">
      <c r="A345" s="19">
        <v>46265</v>
      </c>
      <c r="B345" s="20" t="s">
        <v>2840</v>
      </c>
      <c r="C345" s="20" t="s">
        <v>2841</v>
      </c>
      <c r="D345" s="21">
        <v>169448454</v>
      </c>
      <c r="E345" s="21">
        <v>10529200</v>
      </c>
      <c r="F345" s="21">
        <v>100</v>
      </c>
      <c r="G345" s="21">
        <v>0</v>
      </c>
      <c r="H345" s="21">
        <v>0</v>
      </c>
      <c r="I345" s="21">
        <v>80194</v>
      </c>
      <c r="J345" s="21">
        <v>0</v>
      </c>
      <c r="K345" s="21">
        <v>0</v>
      </c>
      <c r="L345" s="21">
        <v>46041600</v>
      </c>
      <c r="M345" s="21">
        <v>70</v>
      </c>
      <c r="N345" s="21">
        <v>0</v>
      </c>
      <c r="O345" s="21">
        <v>0</v>
      </c>
      <c r="P345" s="21">
        <v>0</v>
      </c>
      <c r="Q345" s="21">
        <v>32000</v>
      </c>
      <c r="R345" s="21">
        <v>373600</v>
      </c>
      <c r="S345" s="21">
        <v>0</v>
      </c>
      <c r="T345" s="21">
        <v>0</v>
      </c>
      <c r="U345" s="21">
        <v>0</v>
      </c>
      <c r="V345" s="21">
        <v>0</v>
      </c>
      <c r="W345" s="21">
        <v>95095237</v>
      </c>
      <c r="X345" s="21">
        <v>0</v>
      </c>
      <c r="Y345" s="21">
        <v>83297996900</v>
      </c>
      <c r="Z345" s="21">
        <v>0</v>
      </c>
      <c r="AA345" s="21">
        <v>0</v>
      </c>
      <c r="AB345" s="21">
        <v>0</v>
      </c>
      <c r="AC345" s="21">
        <v>0</v>
      </c>
      <c r="AD345" s="21">
        <v>0</v>
      </c>
      <c r="AE345" s="21">
        <v>151561775</v>
      </c>
      <c r="AF345" s="21">
        <v>0</v>
      </c>
      <c r="AG345" s="21">
        <v>0</v>
      </c>
      <c r="AH345" s="21">
        <v>0</v>
      </c>
      <c r="AI345" s="21">
        <v>2200</v>
      </c>
      <c r="AJ345" s="21">
        <v>7822810</v>
      </c>
      <c r="AK345" s="21">
        <v>542653958</v>
      </c>
      <c r="AL345" s="21">
        <v>3780000</v>
      </c>
      <c r="AM345" s="21">
        <v>161050000</v>
      </c>
      <c r="AN345" s="21">
        <v>47996656</v>
      </c>
      <c r="AO345" s="21">
        <v>0</v>
      </c>
      <c r="AP345" s="21">
        <v>5705536780</v>
      </c>
      <c r="AQ345" s="21">
        <v>90240001534</v>
      </c>
    </row>
    <row r="346" spans="1:43" x14ac:dyDescent="0.25">
      <c r="A346" s="19">
        <v>46265</v>
      </c>
      <c r="B346" s="20" t="s">
        <v>2844</v>
      </c>
      <c r="C346" s="20" t="s">
        <v>2845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1">
        <v>78000</v>
      </c>
      <c r="J346" s="21">
        <v>0</v>
      </c>
      <c r="K346" s="21">
        <v>0</v>
      </c>
      <c r="L346" s="21">
        <v>74119500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19623400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0</v>
      </c>
      <c r="AG346" s="21">
        <v>0</v>
      </c>
      <c r="AH346" s="21">
        <v>0</v>
      </c>
      <c r="AI346" s="21">
        <v>0</v>
      </c>
      <c r="AJ346" s="21">
        <v>7162500</v>
      </c>
      <c r="AK346" s="21">
        <v>0</v>
      </c>
      <c r="AL346" s="21">
        <v>0</v>
      </c>
      <c r="AM346" s="21">
        <v>0</v>
      </c>
      <c r="AN346" s="21">
        <v>0</v>
      </c>
      <c r="AO346" s="21">
        <v>0</v>
      </c>
      <c r="AP346" s="21">
        <v>2157600</v>
      </c>
      <c r="AQ346" s="21">
        <v>103141000</v>
      </c>
    </row>
    <row r="347" spans="1:43" x14ac:dyDescent="0.25">
      <c r="A347" s="19">
        <v>46265</v>
      </c>
      <c r="B347" s="20" t="s">
        <v>2862</v>
      </c>
      <c r="C347" s="20" t="s">
        <v>2863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4208425</v>
      </c>
      <c r="J347" s="21">
        <v>0</v>
      </c>
      <c r="K347" s="21">
        <v>0</v>
      </c>
      <c r="L347" s="21">
        <v>41600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83805000</v>
      </c>
      <c r="S347" s="21">
        <v>0</v>
      </c>
      <c r="T347" s="21">
        <v>0</v>
      </c>
      <c r="U347" s="21">
        <v>0</v>
      </c>
      <c r="V347" s="21">
        <v>0</v>
      </c>
      <c r="W347" s="21">
        <v>1072151364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0</v>
      </c>
      <c r="AG347" s="21">
        <v>0</v>
      </c>
      <c r="AH347" s="21">
        <v>0</v>
      </c>
      <c r="AI347" s="21">
        <v>0</v>
      </c>
      <c r="AJ347" s="21">
        <v>0</v>
      </c>
      <c r="AK347" s="21">
        <v>102659927</v>
      </c>
      <c r="AL347" s="21">
        <v>0</v>
      </c>
      <c r="AM347" s="21">
        <v>0</v>
      </c>
      <c r="AN347" s="21">
        <v>0</v>
      </c>
      <c r="AO347" s="21">
        <v>0</v>
      </c>
      <c r="AP347" s="21">
        <v>14409684</v>
      </c>
      <c r="AQ347" s="21">
        <v>1277276000</v>
      </c>
    </row>
    <row r="348" spans="1:43" x14ac:dyDescent="0.25">
      <c r="A348" s="19">
        <v>46265</v>
      </c>
      <c r="B348" s="20" t="s">
        <v>2867</v>
      </c>
      <c r="C348" s="20" t="s">
        <v>2868</v>
      </c>
      <c r="D348" s="21">
        <v>0</v>
      </c>
      <c r="E348" s="21">
        <v>0</v>
      </c>
      <c r="F348" s="21">
        <v>100000</v>
      </c>
      <c r="G348" s="21">
        <v>0</v>
      </c>
      <c r="H348" s="21">
        <v>0</v>
      </c>
      <c r="I348" s="21">
        <v>0</v>
      </c>
      <c r="J348" s="21">
        <v>0</v>
      </c>
      <c r="K348" s="21">
        <v>0</v>
      </c>
      <c r="L348" s="21">
        <v>1659200</v>
      </c>
      <c r="M348" s="21">
        <v>0</v>
      </c>
      <c r="N348" s="21">
        <v>0</v>
      </c>
      <c r="O348" s="21">
        <v>0</v>
      </c>
      <c r="P348" s="21">
        <v>0</v>
      </c>
      <c r="Q348" s="21">
        <v>53500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1323182200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1">
        <v>0</v>
      </c>
      <c r="AD348" s="21">
        <v>0</v>
      </c>
      <c r="AE348" s="21">
        <v>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130000</v>
      </c>
      <c r="AL348" s="21">
        <v>0</v>
      </c>
      <c r="AM348" s="21">
        <v>0</v>
      </c>
      <c r="AN348" s="21">
        <v>0</v>
      </c>
      <c r="AO348" s="21">
        <v>0</v>
      </c>
      <c r="AP348" s="21">
        <v>624875100</v>
      </c>
      <c r="AQ348" s="21">
        <v>1950000000</v>
      </c>
    </row>
    <row r="349" spans="1:43" x14ac:dyDescent="0.25">
      <c r="A349" s="19">
        <v>46265</v>
      </c>
      <c r="B349" s="20" t="s">
        <v>2875</v>
      </c>
      <c r="C349" s="20" t="s">
        <v>2876</v>
      </c>
      <c r="D349" s="21">
        <v>11656900</v>
      </c>
      <c r="E349" s="21">
        <v>0</v>
      </c>
      <c r="F349" s="21">
        <v>266000000</v>
      </c>
      <c r="G349" s="21">
        <v>0</v>
      </c>
      <c r="H349" s="21">
        <v>0</v>
      </c>
      <c r="I349" s="21">
        <v>0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29700</v>
      </c>
      <c r="R349" s="21">
        <v>155350000</v>
      </c>
      <c r="S349" s="21">
        <v>0</v>
      </c>
      <c r="T349" s="21">
        <v>0</v>
      </c>
      <c r="U349" s="21">
        <v>0</v>
      </c>
      <c r="V349" s="21">
        <v>0</v>
      </c>
      <c r="W349" s="21">
        <v>3076588400</v>
      </c>
      <c r="X349" s="21">
        <v>0</v>
      </c>
      <c r="Y349" s="21">
        <v>0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10100</v>
      </c>
      <c r="AL349" s="21">
        <v>0</v>
      </c>
      <c r="AM349" s="21">
        <v>800000</v>
      </c>
      <c r="AN349" s="21">
        <v>0</v>
      </c>
      <c r="AO349" s="21">
        <v>25000</v>
      </c>
      <c r="AP349" s="21">
        <v>154530459</v>
      </c>
      <c r="AQ349" s="21">
        <v>3664990559</v>
      </c>
    </row>
    <row r="350" spans="1:43" x14ac:dyDescent="0.25">
      <c r="A350" s="19">
        <v>46265</v>
      </c>
      <c r="B350" s="20" t="s">
        <v>2883</v>
      </c>
      <c r="C350" s="20" t="s">
        <v>2884</v>
      </c>
      <c r="D350" s="21">
        <v>518500</v>
      </c>
      <c r="E350" s="21">
        <v>0</v>
      </c>
      <c r="F350" s="21">
        <v>0</v>
      </c>
      <c r="G350" s="21">
        <v>0</v>
      </c>
      <c r="H350" s="21">
        <v>0</v>
      </c>
      <c r="I350" s="21">
        <v>100100</v>
      </c>
      <c r="J350" s="21">
        <v>9194600</v>
      </c>
      <c r="K350" s="21">
        <v>480000</v>
      </c>
      <c r="L350" s="21">
        <v>98100</v>
      </c>
      <c r="M350" s="21">
        <v>0</v>
      </c>
      <c r="N350" s="21">
        <v>0</v>
      </c>
      <c r="O350" s="21">
        <v>1649900</v>
      </c>
      <c r="P350" s="21">
        <v>156500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12588766687</v>
      </c>
      <c r="X350" s="21">
        <v>0</v>
      </c>
      <c r="Y350" s="21">
        <v>0</v>
      </c>
      <c r="Z350" s="21">
        <v>0</v>
      </c>
      <c r="AA350" s="21">
        <v>0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4350000</v>
      </c>
      <c r="AI350" s="21">
        <v>100</v>
      </c>
      <c r="AJ350" s="21">
        <v>279465700</v>
      </c>
      <c r="AK350" s="21">
        <v>1372200</v>
      </c>
      <c r="AL350" s="21">
        <v>1274500</v>
      </c>
      <c r="AM350" s="21">
        <v>1373600</v>
      </c>
      <c r="AN350" s="21">
        <v>17500000</v>
      </c>
      <c r="AO350" s="21">
        <v>65000</v>
      </c>
      <c r="AP350" s="21">
        <v>23991535968</v>
      </c>
      <c r="AQ350" s="21">
        <v>36897901455</v>
      </c>
    </row>
    <row r="351" spans="1:43" x14ac:dyDescent="0.25">
      <c r="A351" s="19">
        <v>46265</v>
      </c>
      <c r="B351" s="20" t="s">
        <v>2901</v>
      </c>
      <c r="C351" s="20" t="s">
        <v>2902</v>
      </c>
      <c r="D351" s="21">
        <v>21279553493</v>
      </c>
      <c r="E351" s="21">
        <v>3292498967</v>
      </c>
      <c r="F351" s="21">
        <v>20060348507</v>
      </c>
      <c r="G351" s="21">
        <v>26819797994</v>
      </c>
      <c r="H351" s="21">
        <v>54227934441</v>
      </c>
      <c r="I351" s="21">
        <v>66209172655</v>
      </c>
      <c r="J351" s="21">
        <v>16999763419</v>
      </c>
      <c r="K351" s="21">
        <v>1914295188</v>
      </c>
      <c r="L351" s="21">
        <v>148960732454</v>
      </c>
      <c r="M351" s="21">
        <v>3936388626</v>
      </c>
      <c r="N351" s="21">
        <v>396034409</v>
      </c>
      <c r="O351" s="21">
        <v>9038666303</v>
      </c>
      <c r="P351" s="21">
        <v>5500328962</v>
      </c>
      <c r="Q351" s="21">
        <v>149690432</v>
      </c>
      <c r="R351" s="21">
        <v>436528960</v>
      </c>
      <c r="S351" s="21">
        <v>0</v>
      </c>
      <c r="T351" s="21">
        <v>0</v>
      </c>
      <c r="U351" s="21">
        <v>0</v>
      </c>
      <c r="V351" s="21">
        <v>93026600</v>
      </c>
      <c r="W351" s="21">
        <v>370898420748</v>
      </c>
      <c r="X351" s="21">
        <v>3544100</v>
      </c>
      <c r="Y351" s="21">
        <v>6013971845</v>
      </c>
      <c r="Z351" s="21">
        <v>14814268017</v>
      </c>
      <c r="AA351" s="21">
        <v>4010835074</v>
      </c>
      <c r="AB351" s="21">
        <v>0</v>
      </c>
      <c r="AC351" s="21">
        <v>2500000</v>
      </c>
      <c r="AD351" s="21">
        <v>0</v>
      </c>
      <c r="AE351" s="21">
        <v>30000100</v>
      </c>
      <c r="AF351" s="21">
        <v>16655000</v>
      </c>
      <c r="AG351" s="21">
        <v>0</v>
      </c>
      <c r="AH351" s="21">
        <v>6614387155</v>
      </c>
      <c r="AI351" s="21">
        <v>1099133677</v>
      </c>
      <c r="AJ351" s="21">
        <v>93246511818</v>
      </c>
      <c r="AK351" s="21">
        <v>11900053404</v>
      </c>
      <c r="AL351" s="21">
        <v>35535816544</v>
      </c>
      <c r="AM351" s="21">
        <v>5702567379</v>
      </c>
      <c r="AN351" s="21">
        <v>25062293703</v>
      </c>
      <c r="AO351" s="21">
        <v>899328700</v>
      </c>
      <c r="AP351" s="21">
        <v>182549318799</v>
      </c>
      <c r="AQ351" s="21">
        <v>1137714367473</v>
      </c>
    </row>
    <row r="352" spans="1:43" x14ac:dyDescent="0.25">
      <c r="A352" s="19">
        <v>46265</v>
      </c>
      <c r="B352" s="20" t="s">
        <v>2919</v>
      </c>
      <c r="C352" s="20" t="s">
        <v>2920</v>
      </c>
      <c r="D352" s="21">
        <v>32454000</v>
      </c>
      <c r="E352" s="21">
        <v>0</v>
      </c>
      <c r="F352" s="21">
        <v>0</v>
      </c>
      <c r="G352" s="21">
        <v>0</v>
      </c>
      <c r="H352" s="21">
        <v>724034</v>
      </c>
      <c r="I352" s="21">
        <v>1890100</v>
      </c>
      <c r="J352" s="21">
        <v>0</v>
      </c>
      <c r="K352" s="21">
        <v>16631600</v>
      </c>
      <c r="L352" s="21">
        <v>13584400</v>
      </c>
      <c r="M352" s="21">
        <v>84</v>
      </c>
      <c r="N352" s="21">
        <v>0</v>
      </c>
      <c r="O352" s="21">
        <v>0</v>
      </c>
      <c r="P352" s="21">
        <v>0</v>
      </c>
      <c r="Q352" s="21">
        <v>0</v>
      </c>
      <c r="R352" s="21">
        <v>1956204420</v>
      </c>
      <c r="S352" s="21">
        <v>0</v>
      </c>
      <c r="T352" s="21">
        <v>0</v>
      </c>
      <c r="U352" s="21">
        <v>0</v>
      </c>
      <c r="V352" s="21">
        <v>0</v>
      </c>
      <c r="W352" s="21">
        <v>589270977</v>
      </c>
      <c r="X352" s="21">
        <v>0</v>
      </c>
      <c r="Y352" s="21">
        <v>0</v>
      </c>
      <c r="Z352" s="21">
        <v>0</v>
      </c>
      <c r="AA352" s="21">
        <v>0</v>
      </c>
      <c r="AB352" s="21">
        <v>0</v>
      </c>
      <c r="AC352" s="21">
        <v>0</v>
      </c>
      <c r="AD352" s="21">
        <v>0</v>
      </c>
      <c r="AE352" s="21">
        <v>8360500</v>
      </c>
      <c r="AF352" s="21">
        <v>0</v>
      </c>
      <c r="AG352" s="21">
        <v>0</v>
      </c>
      <c r="AH352" s="21">
        <v>0</v>
      </c>
      <c r="AI352" s="21">
        <v>0</v>
      </c>
      <c r="AJ352" s="21">
        <v>8000000</v>
      </c>
      <c r="AK352" s="21">
        <v>6705184</v>
      </c>
      <c r="AL352" s="21">
        <v>0</v>
      </c>
      <c r="AM352" s="21">
        <v>0</v>
      </c>
      <c r="AN352" s="21">
        <v>0</v>
      </c>
      <c r="AO352" s="21">
        <v>226</v>
      </c>
      <c r="AP352" s="21">
        <v>1642829811</v>
      </c>
      <c r="AQ352" s="21">
        <v>4276655336</v>
      </c>
    </row>
    <row r="353" spans="1:43" x14ac:dyDescent="0.25">
      <c r="A353" s="19">
        <v>46265</v>
      </c>
      <c r="B353" s="20" t="s">
        <v>2932</v>
      </c>
      <c r="C353" s="20" t="s">
        <v>2933</v>
      </c>
      <c r="D353" s="21">
        <v>1922300</v>
      </c>
      <c r="E353" s="21">
        <v>0</v>
      </c>
      <c r="F353" s="21">
        <v>0</v>
      </c>
      <c r="G353" s="21">
        <v>0</v>
      </c>
      <c r="H353" s="21">
        <v>0</v>
      </c>
      <c r="I353" s="21">
        <v>12300100</v>
      </c>
      <c r="J353" s="21">
        <v>0</v>
      </c>
      <c r="K353" s="21">
        <v>0</v>
      </c>
      <c r="L353" s="21">
        <v>3518700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0</v>
      </c>
      <c r="T353" s="21">
        <v>0</v>
      </c>
      <c r="U353" s="21">
        <v>0</v>
      </c>
      <c r="V353" s="21">
        <v>0</v>
      </c>
      <c r="W353" s="21">
        <v>353968886</v>
      </c>
      <c r="X353" s="21">
        <v>0</v>
      </c>
      <c r="Y353" s="21">
        <v>0</v>
      </c>
      <c r="Z353" s="21">
        <v>0</v>
      </c>
      <c r="AA353" s="21">
        <v>0</v>
      </c>
      <c r="AB353" s="21">
        <v>0</v>
      </c>
      <c r="AC353" s="21">
        <v>0</v>
      </c>
      <c r="AD353" s="21">
        <v>0</v>
      </c>
      <c r="AE353" s="21">
        <v>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109000</v>
      </c>
      <c r="AL353" s="21">
        <v>0</v>
      </c>
      <c r="AM353" s="21">
        <v>0</v>
      </c>
      <c r="AN353" s="21">
        <v>6900000</v>
      </c>
      <c r="AO353" s="21">
        <v>0</v>
      </c>
      <c r="AP353" s="21">
        <v>354696117</v>
      </c>
      <c r="AQ353" s="21">
        <v>733415103</v>
      </c>
    </row>
    <row r="354" spans="1:43" x14ac:dyDescent="0.25">
      <c r="A354" s="19">
        <v>46265</v>
      </c>
      <c r="B354" s="20" t="s">
        <v>2940</v>
      </c>
      <c r="C354" s="20" t="s">
        <v>2941</v>
      </c>
      <c r="D354" s="21">
        <v>17800</v>
      </c>
      <c r="E354" s="21">
        <v>0</v>
      </c>
      <c r="F354" s="21">
        <v>0</v>
      </c>
      <c r="G354" s="21">
        <v>0</v>
      </c>
      <c r="H354" s="21">
        <v>0</v>
      </c>
      <c r="I354" s="21">
        <v>0</v>
      </c>
      <c r="J354" s="21">
        <v>0</v>
      </c>
      <c r="K354" s="21">
        <v>0</v>
      </c>
      <c r="L354" s="21">
        <v>2105000</v>
      </c>
      <c r="M354" s="21">
        <v>0</v>
      </c>
      <c r="N354" s="21">
        <v>0</v>
      </c>
      <c r="O354" s="21">
        <v>0</v>
      </c>
      <c r="P354" s="21">
        <v>0</v>
      </c>
      <c r="Q354" s="21">
        <v>0</v>
      </c>
      <c r="R354" s="21">
        <v>0</v>
      </c>
      <c r="S354" s="21">
        <v>0</v>
      </c>
      <c r="T354" s="21">
        <v>0</v>
      </c>
      <c r="U354" s="21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21">
        <v>0</v>
      </c>
      <c r="AB354" s="21">
        <v>0</v>
      </c>
      <c r="AC354" s="21">
        <v>0</v>
      </c>
      <c r="AD354" s="21">
        <v>0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18900</v>
      </c>
      <c r="AL354" s="21">
        <v>0</v>
      </c>
      <c r="AM354" s="21">
        <v>0</v>
      </c>
      <c r="AN354" s="21">
        <v>0</v>
      </c>
      <c r="AO354" s="21">
        <v>0</v>
      </c>
      <c r="AP354" s="21">
        <v>4897378974</v>
      </c>
      <c r="AQ354" s="21">
        <v>4899520674</v>
      </c>
    </row>
    <row r="355" spans="1:43" x14ac:dyDescent="0.25">
      <c r="A355" s="19">
        <v>46265</v>
      </c>
      <c r="B355" s="20" t="s">
        <v>2954</v>
      </c>
      <c r="C355" s="20" t="s">
        <v>2955</v>
      </c>
      <c r="D355" s="21">
        <v>289300</v>
      </c>
      <c r="E355" s="21">
        <v>0</v>
      </c>
      <c r="F355" s="21">
        <v>0</v>
      </c>
      <c r="G355" s="21">
        <v>0</v>
      </c>
      <c r="H355" s="21">
        <v>0</v>
      </c>
      <c r="I355" s="21">
        <v>0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  <c r="W355" s="21">
        <v>702517300</v>
      </c>
      <c r="X355" s="21">
        <v>0</v>
      </c>
      <c r="Y355" s="21">
        <v>0</v>
      </c>
      <c r="Z355" s="21">
        <v>0</v>
      </c>
      <c r="AA355" s="21">
        <v>0</v>
      </c>
      <c r="AB355" s="21">
        <v>0</v>
      </c>
      <c r="AC355" s="21">
        <v>0</v>
      </c>
      <c r="AD355" s="21">
        <v>0</v>
      </c>
      <c r="AE355" s="21">
        <v>0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531000</v>
      </c>
      <c r="AL355" s="21">
        <v>0</v>
      </c>
      <c r="AM355" s="21">
        <v>0</v>
      </c>
      <c r="AN355" s="21">
        <v>0</v>
      </c>
      <c r="AO355" s="21">
        <v>0</v>
      </c>
      <c r="AP355" s="21">
        <v>296662400</v>
      </c>
      <c r="AQ355" s="21">
        <v>1000000000</v>
      </c>
    </row>
    <row r="356" spans="1:43" x14ac:dyDescent="0.25">
      <c r="A356" s="19">
        <v>46265</v>
      </c>
      <c r="B356" s="20" t="s">
        <v>2960</v>
      </c>
      <c r="C356" s="20" t="s">
        <v>2961</v>
      </c>
      <c r="D356" s="21">
        <v>0</v>
      </c>
      <c r="E356" s="21">
        <v>0</v>
      </c>
      <c r="F356" s="21">
        <v>0</v>
      </c>
      <c r="G356" s="21">
        <v>0</v>
      </c>
      <c r="H356" s="21">
        <v>0</v>
      </c>
      <c r="I356" s="21">
        <v>0</v>
      </c>
      <c r="J356" s="21">
        <v>0</v>
      </c>
      <c r="K356" s="21">
        <v>0</v>
      </c>
      <c r="L356" s="21">
        <v>205100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1091861200</v>
      </c>
      <c r="X356" s="21">
        <v>0</v>
      </c>
      <c r="Y356" s="21">
        <v>0</v>
      </c>
      <c r="Z356" s="21">
        <v>0</v>
      </c>
      <c r="AA356" s="21">
        <v>0</v>
      </c>
      <c r="AB356" s="21">
        <v>0</v>
      </c>
      <c r="AC356" s="21">
        <v>0</v>
      </c>
      <c r="AD356" s="21">
        <v>0</v>
      </c>
      <c r="AE356" s="21">
        <v>0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4985300</v>
      </c>
      <c r="AL356" s="21">
        <v>0</v>
      </c>
      <c r="AM356" s="21">
        <v>0</v>
      </c>
      <c r="AN356" s="21">
        <v>0</v>
      </c>
      <c r="AO356" s="21">
        <v>40000</v>
      </c>
      <c r="AP356" s="21">
        <v>474574869</v>
      </c>
      <c r="AQ356" s="21">
        <v>1571666469</v>
      </c>
    </row>
    <row r="357" spans="1:43" x14ac:dyDescent="0.25">
      <c r="A357" s="19">
        <v>46265</v>
      </c>
      <c r="B357" s="20" t="s">
        <v>2967</v>
      </c>
      <c r="C357" s="20" t="s">
        <v>2968</v>
      </c>
      <c r="D357" s="21">
        <v>55380</v>
      </c>
      <c r="E357" s="21">
        <v>36</v>
      </c>
      <c r="F357" s="21">
        <v>0</v>
      </c>
      <c r="G357" s="21">
        <v>0</v>
      </c>
      <c r="H357" s="21">
        <v>55000000</v>
      </c>
      <c r="I357" s="21">
        <v>300</v>
      </c>
      <c r="J357" s="21">
        <v>0</v>
      </c>
      <c r="K357" s="21">
        <v>0</v>
      </c>
      <c r="L357" s="21">
        <v>264897394</v>
      </c>
      <c r="M357" s="21">
        <v>27524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  <c r="W357" s="21">
        <v>14793397264</v>
      </c>
      <c r="X357" s="21">
        <v>0</v>
      </c>
      <c r="Y357" s="21">
        <v>0</v>
      </c>
      <c r="Z357" s="21">
        <v>0</v>
      </c>
      <c r="AA357" s="21">
        <v>0</v>
      </c>
      <c r="AB357" s="21">
        <v>0</v>
      </c>
      <c r="AC357" s="21">
        <v>0</v>
      </c>
      <c r="AD357" s="21">
        <v>0</v>
      </c>
      <c r="AE357" s="21">
        <v>0</v>
      </c>
      <c r="AF357" s="21">
        <v>0</v>
      </c>
      <c r="AG357" s="21">
        <v>0</v>
      </c>
      <c r="AH357" s="21">
        <v>0</v>
      </c>
      <c r="AI357" s="21">
        <v>0</v>
      </c>
      <c r="AJ357" s="21">
        <v>0</v>
      </c>
      <c r="AK357" s="21">
        <v>56072</v>
      </c>
      <c r="AL357" s="21">
        <v>0</v>
      </c>
      <c r="AM357" s="21">
        <v>6000</v>
      </c>
      <c r="AN357" s="21">
        <v>37500</v>
      </c>
      <c r="AO357" s="21">
        <v>0</v>
      </c>
      <c r="AP357" s="21">
        <v>124478017</v>
      </c>
      <c r="AQ357" s="21">
        <v>15237955487</v>
      </c>
    </row>
    <row r="358" spans="1:43" x14ac:dyDescent="0.25">
      <c r="A358" s="19">
        <v>46265</v>
      </c>
      <c r="B358" s="20" t="s">
        <v>2976</v>
      </c>
      <c r="C358" s="20" t="s">
        <v>2977</v>
      </c>
      <c r="D358" s="21">
        <v>6624400</v>
      </c>
      <c r="E358" s="21">
        <v>0</v>
      </c>
      <c r="F358" s="21">
        <v>0</v>
      </c>
      <c r="G358" s="21">
        <v>0</v>
      </c>
      <c r="H358" s="21">
        <v>0</v>
      </c>
      <c r="I358" s="21">
        <v>1748470500</v>
      </c>
      <c r="J358" s="21">
        <v>0</v>
      </c>
      <c r="K358" s="21">
        <v>50000</v>
      </c>
      <c r="L358" s="21">
        <v>130300</v>
      </c>
      <c r="M358" s="21">
        <v>106</v>
      </c>
      <c r="N358" s="21">
        <v>0</v>
      </c>
      <c r="O358" s="21">
        <v>0</v>
      </c>
      <c r="P358" s="21">
        <v>0</v>
      </c>
      <c r="Q358" s="21">
        <v>0</v>
      </c>
      <c r="R358" s="21">
        <v>4496000</v>
      </c>
      <c r="S358" s="21">
        <v>0</v>
      </c>
      <c r="T358" s="21">
        <v>0</v>
      </c>
      <c r="U358" s="21">
        <v>0</v>
      </c>
      <c r="V358" s="21">
        <v>0</v>
      </c>
      <c r="W358" s="21">
        <v>655303000</v>
      </c>
      <c r="X358" s="21">
        <v>0</v>
      </c>
      <c r="Y358" s="21">
        <v>0</v>
      </c>
      <c r="Z358" s="21">
        <v>0</v>
      </c>
      <c r="AA358" s="21">
        <v>0</v>
      </c>
      <c r="AB358" s="21">
        <v>0</v>
      </c>
      <c r="AC358" s="21">
        <v>0</v>
      </c>
      <c r="AD358" s="21">
        <v>0</v>
      </c>
      <c r="AE358" s="21">
        <v>0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25594</v>
      </c>
      <c r="AL358" s="21">
        <v>0</v>
      </c>
      <c r="AM358" s="21">
        <v>0</v>
      </c>
      <c r="AN358" s="21">
        <v>4973000</v>
      </c>
      <c r="AO358" s="21">
        <v>0</v>
      </c>
      <c r="AP358" s="21">
        <v>77731600</v>
      </c>
      <c r="AQ358" s="21">
        <v>2497804500</v>
      </c>
    </row>
    <row r="359" spans="1:43" x14ac:dyDescent="0.25">
      <c r="A359" s="19">
        <v>46265</v>
      </c>
      <c r="B359" s="20" t="s">
        <v>2982</v>
      </c>
      <c r="C359" s="20" t="s">
        <v>2983</v>
      </c>
      <c r="D359" s="21">
        <v>700</v>
      </c>
      <c r="E359" s="21">
        <v>0</v>
      </c>
      <c r="F359" s="21">
        <v>0</v>
      </c>
      <c r="G359" s="21">
        <v>0</v>
      </c>
      <c r="H359" s="21">
        <v>200</v>
      </c>
      <c r="I359" s="21">
        <v>0</v>
      </c>
      <c r="J359" s="21">
        <v>0</v>
      </c>
      <c r="K359" s="21">
        <v>0</v>
      </c>
      <c r="L359" s="21">
        <v>165400</v>
      </c>
      <c r="M359" s="21">
        <v>0</v>
      </c>
      <c r="N359" s="21">
        <v>0</v>
      </c>
      <c r="O359" s="21">
        <v>0</v>
      </c>
      <c r="P359" s="21">
        <v>0</v>
      </c>
      <c r="Q359" s="21">
        <v>618400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1325273000</v>
      </c>
      <c r="X359" s="21">
        <v>0</v>
      </c>
      <c r="Y359" s="21">
        <v>0</v>
      </c>
      <c r="Z359" s="21">
        <v>0</v>
      </c>
      <c r="AA359" s="21">
        <v>0</v>
      </c>
      <c r="AB359" s="21">
        <v>0</v>
      </c>
      <c r="AC359" s="21">
        <v>0</v>
      </c>
      <c r="AD359" s="21">
        <v>0</v>
      </c>
      <c r="AE359" s="21">
        <v>0</v>
      </c>
      <c r="AF359" s="21">
        <v>0</v>
      </c>
      <c r="AG359" s="21">
        <v>0</v>
      </c>
      <c r="AH359" s="21">
        <v>0</v>
      </c>
      <c r="AI359" s="21">
        <v>0</v>
      </c>
      <c r="AJ359" s="21">
        <v>0</v>
      </c>
      <c r="AK359" s="21">
        <v>828600</v>
      </c>
      <c r="AL359" s="21">
        <v>0</v>
      </c>
      <c r="AM359" s="21">
        <v>0</v>
      </c>
      <c r="AN359" s="21">
        <v>0</v>
      </c>
      <c r="AO359" s="21">
        <v>0</v>
      </c>
      <c r="AP359" s="21">
        <v>567488700</v>
      </c>
      <c r="AQ359" s="21">
        <v>1894375000</v>
      </c>
    </row>
    <row r="360" spans="1:43" x14ac:dyDescent="0.25">
      <c r="A360" s="19">
        <v>46265</v>
      </c>
      <c r="B360" s="20" t="s">
        <v>2993</v>
      </c>
      <c r="C360" s="20" t="s">
        <v>2994</v>
      </c>
      <c r="D360" s="21">
        <v>4162600</v>
      </c>
      <c r="E360" s="21">
        <v>0</v>
      </c>
      <c r="F360" s="21">
        <v>0</v>
      </c>
      <c r="G360" s="21">
        <v>0</v>
      </c>
      <c r="H360" s="21">
        <v>0</v>
      </c>
      <c r="I360" s="21">
        <v>200100</v>
      </c>
      <c r="J360" s="21">
        <v>0</v>
      </c>
      <c r="K360" s="21">
        <v>2269000</v>
      </c>
      <c r="L360" s="21">
        <v>1903400</v>
      </c>
      <c r="M360" s="21">
        <v>0</v>
      </c>
      <c r="N360" s="21">
        <v>0</v>
      </c>
      <c r="O360" s="21">
        <v>0</v>
      </c>
      <c r="P360" s="21">
        <v>0</v>
      </c>
      <c r="Q360" s="21">
        <v>1000000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13622917379</v>
      </c>
      <c r="X360" s="21">
        <v>0</v>
      </c>
      <c r="Y360" s="21">
        <v>0</v>
      </c>
      <c r="Z360" s="21">
        <v>0</v>
      </c>
      <c r="AA360" s="21">
        <v>0</v>
      </c>
      <c r="AB360" s="21">
        <v>0</v>
      </c>
      <c r="AC360" s="21">
        <v>0</v>
      </c>
      <c r="AD360" s="21">
        <v>0</v>
      </c>
      <c r="AE360" s="21">
        <v>34300</v>
      </c>
      <c r="AF360" s="21">
        <v>0</v>
      </c>
      <c r="AG360" s="21">
        <v>0</v>
      </c>
      <c r="AH360" s="21">
        <v>0</v>
      </c>
      <c r="AI360" s="21">
        <v>0</v>
      </c>
      <c r="AJ360" s="21">
        <v>167473000</v>
      </c>
      <c r="AK360" s="21">
        <v>16118000</v>
      </c>
      <c r="AL360" s="21">
        <v>25198500</v>
      </c>
      <c r="AM360" s="21">
        <v>0</v>
      </c>
      <c r="AN360" s="21">
        <v>11833300</v>
      </c>
      <c r="AO360" s="21">
        <v>0</v>
      </c>
      <c r="AP360" s="21">
        <v>1961153500</v>
      </c>
      <c r="AQ360" s="21">
        <v>15814263079</v>
      </c>
    </row>
    <row r="361" spans="1:43" x14ac:dyDescent="0.25">
      <c r="A361" s="19">
        <v>46265</v>
      </c>
      <c r="B361" s="20" t="s">
        <v>2997</v>
      </c>
      <c r="C361" s="20" t="s">
        <v>2998</v>
      </c>
      <c r="D361" s="21">
        <v>12567900</v>
      </c>
      <c r="E361" s="21">
        <v>0</v>
      </c>
      <c r="F361" s="21">
        <v>7487200</v>
      </c>
      <c r="G361" s="21">
        <v>0</v>
      </c>
      <c r="H361" s="21">
        <v>0</v>
      </c>
      <c r="I361" s="21">
        <v>20100</v>
      </c>
      <c r="J361" s="21">
        <v>0</v>
      </c>
      <c r="K361" s="21">
        <v>7500</v>
      </c>
      <c r="L361" s="21">
        <v>8780900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591120100</v>
      </c>
      <c r="X361" s="21">
        <v>0</v>
      </c>
      <c r="Y361" s="21">
        <v>0</v>
      </c>
      <c r="Z361" s="21">
        <v>0</v>
      </c>
      <c r="AA361" s="21">
        <v>0</v>
      </c>
      <c r="AB361" s="21">
        <v>0</v>
      </c>
      <c r="AC361" s="21">
        <v>0</v>
      </c>
      <c r="AD361" s="21">
        <v>0</v>
      </c>
      <c r="AE361" s="21">
        <v>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12098000</v>
      </c>
      <c r="AL361" s="21">
        <v>0</v>
      </c>
      <c r="AM361" s="21">
        <v>0</v>
      </c>
      <c r="AN361" s="21">
        <v>0</v>
      </c>
      <c r="AO361" s="21">
        <v>0</v>
      </c>
      <c r="AP361" s="21">
        <v>438280800</v>
      </c>
      <c r="AQ361" s="21">
        <v>1070362500</v>
      </c>
    </row>
    <row r="362" spans="1:43" x14ac:dyDescent="0.25">
      <c r="A362" s="19">
        <v>46265</v>
      </c>
      <c r="B362" s="20" t="s">
        <v>3008</v>
      </c>
      <c r="C362" s="20" t="s">
        <v>3009</v>
      </c>
      <c r="D362" s="21">
        <v>0</v>
      </c>
      <c r="E362" s="21">
        <v>0</v>
      </c>
      <c r="F362" s="21">
        <v>100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188100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368145600</v>
      </c>
      <c r="X362" s="21">
        <v>0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21">
        <v>0</v>
      </c>
      <c r="AO362" s="21">
        <v>0</v>
      </c>
      <c r="AP362" s="21">
        <v>2131666200</v>
      </c>
      <c r="AQ362" s="21">
        <v>2500000000</v>
      </c>
    </row>
    <row r="363" spans="1:43" x14ac:dyDescent="0.25">
      <c r="A363" s="19">
        <v>46265</v>
      </c>
      <c r="B363" s="20" t="s">
        <v>3018</v>
      </c>
      <c r="C363" s="20" t="s">
        <v>3019</v>
      </c>
      <c r="D363" s="21">
        <v>200</v>
      </c>
      <c r="E363" s="21">
        <v>0</v>
      </c>
      <c r="F363" s="21">
        <v>165250000</v>
      </c>
      <c r="G363" s="21">
        <v>0</v>
      </c>
      <c r="H363" s="21">
        <v>0</v>
      </c>
      <c r="I363" s="21">
        <v>100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329384600</v>
      </c>
      <c r="X363" s="21">
        <v>0</v>
      </c>
      <c r="Y363" s="21">
        <v>0</v>
      </c>
      <c r="Z363" s="21">
        <v>0</v>
      </c>
      <c r="AA363" s="21">
        <v>0</v>
      </c>
      <c r="AB363" s="21">
        <v>0</v>
      </c>
      <c r="AC363" s="21">
        <v>0</v>
      </c>
      <c r="AD363" s="21">
        <v>0</v>
      </c>
      <c r="AE363" s="21">
        <v>0</v>
      </c>
      <c r="AF363" s="21">
        <v>0</v>
      </c>
      <c r="AG363" s="21">
        <v>0</v>
      </c>
      <c r="AH363" s="21">
        <v>0</v>
      </c>
      <c r="AI363" s="21">
        <v>0</v>
      </c>
      <c r="AJ363" s="21">
        <v>77854500</v>
      </c>
      <c r="AK363" s="21">
        <v>12467700</v>
      </c>
      <c r="AL363" s="21">
        <v>367250000</v>
      </c>
      <c r="AM363" s="21">
        <v>0</v>
      </c>
      <c r="AN363" s="21">
        <v>0</v>
      </c>
      <c r="AO363" s="21">
        <v>0</v>
      </c>
      <c r="AP363" s="21">
        <v>647484900</v>
      </c>
      <c r="AQ363" s="21">
        <v>1599692000</v>
      </c>
    </row>
    <row r="364" spans="1:43" x14ac:dyDescent="0.25">
      <c r="A364" s="19">
        <v>46265</v>
      </c>
      <c r="B364" s="20" t="s">
        <v>3024</v>
      </c>
      <c r="C364" s="20" t="s">
        <v>3025</v>
      </c>
      <c r="D364" s="21">
        <v>1003500</v>
      </c>
      <c r="E364" s="21">
        <v>0</v>
      </c>
      <c r="F364" s="21">
        <v>295000</v>
      </c>
      <c r="G364" s="21">
        <v>0</v>
      </c>
      <c r="H364" s="21">
        <v>0</v>
      </c>
      <c r="I364" s="21">
        <v>1005100</v>
      </c>
      <c r="J364" s="21">
        <v>0</v>
      </c>
      <c r="K364" s="21">
        <v>230300</v>
      </c>
      <c r="L364" s="21">
        <v>5032700</v>
      </c>
      <c r="M364" s="21">
        <v>0</v>
      </c>
      <c r="N364" s="21">
        <v>0</v>
      </c>
      <c r="O364" s="21">
        <v>0</v>
      </c>
      <c r="P364" s="21">
        <v>24432100</v>
      </c>
      <c r="Q364" s="21">
        <v>0</v>
      </c>
      <c r="R364" s="21">
        <v>140000</v>
      </c>
      <c r="S364" s="21">
        <v>0</v>
      </c>
      <c r="T364" s="21">
        <v>0</v>
      </c>
      <c r="U364" s="21">
        <v>0</v>
      </c>
      <c r="V364" s="21">
        <v>0</v>
      </c>
      <c r="W364" s="21">
        <v>2101352100</v>
      </c>
      <c r="X364" s="21">
        <v>0</v>
      </c>
      <c r="Y364" s="21">
        <v>0</v>
      </c>
      <c r="Z364" s="21">
        <v>0</v>
      </c>
      <c r="AA364" s="21">
        <v>0</v>
      </c>
      <c r="AB364" s="21">
        <v>0</v>
      </c>
      <c r="AC364" s="21">
        <v>0</v>
      </c>
      <c r="AD364" s="21">
        <v>0</v>
      </c>
      <c r="AE364" s="21">
        <v>0</v>
      </c>
      <c r="AF364" s="21">
        <v>0</v>
      </c>
      <c r="AG364" s="21">
        <v>0</v>
      </c>
      <c r="AH364" s="21">
        <v>0</v>
      </c>
      <c r="AI364" s="21">
        <v>0</v>
      </c>
      <c r="AJ364" s="21">
        <v>630000</v>
      </c>
      <c r="AK364" s="21">
        <v>147410600</v>
      </c>
      <c r="AL364" s="21">
        <v>10475000</v>
      </c>
      <c r="AM364" s="21">
        <v>132218600</v>
      </c>
      <c r="AN364" s="21">
        <v>0</v>
      </c>
      <c r="AO364" s="21">
        <v>0</v>
      </c>
      <c r="AP364" s="21">
        <v>3575775000</v>
      </c>
      <c r="AQ364" s="21">
        <v>6000000000</v>
      </c>
    </row>
    <row r="365" spans="1:43" x14ac:dyDescent="0.25">
      <c r="A365" s="19">
        <v>46265</v>
      </c>
      <c r="B365" s="20" t="s">
        <v>3031</v>
      </c>
      <c r="C365" s="20" t="s">
        <v>3032</v>
      </c>
      <c r="D365" s="21">
        <v>0</v>
      </c>
      <c r="E365" s="21">
        <v>0</v>
      </c>
      <c r="F365" s="21">
        <v>848100</v>
      </c>
      <c r="G365" s="21">
        <v>0</v>
      </c>
      <c r="H365" s="21">
        <v>0</v>
      </c>
      <c r="I365" s="21">
        <v>100</v>
      </c>
      <c r="J365" s="21">
        <v>0</v>
      </c>
      <c r="K365" s="21">
        <v>13558000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420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207364160</v>
      </c>
      <c r="X365" s="21">
        <v>0</v>
      </c>
      <c r="Y365" s="21">
        <v>0</v>
      </c>
      <c r="Z365" s="21">
        <v>0</v>
      </c>
      <c r="AA365" s="21">
        <v>0</v>
      </c>
      <c r="AB365" s="21">
        <v>0</v>
      </c>
      <c r="AC365" s="21">
        <v>0</v>
      </c>
      <c r="AD365" s="21">
        <v>0</v>
      </c>
      <c r="AE365" s="21">
        <v>0</v>
      </c>
      <c r="AF365" s="21">
        <v>0</v>
      </c>
      <c r="AG365" s="21">
        <v>0</v>
      </c>
      <c r="AH365" s="21">
        <v>0</v>
      </c>
      <c r="AI365" s="21">
        <v>31</v>
      </c>
      <c r="AJ365" s="21">
        <v>89205840</v>
      </c>
      <c r="AK365" s="21">
        <v>5517086</v>
      </c>
      <c r="AL365" s="21">
        <v>202800181</v>
      </c>
      <c r="AM365" s="21">
        <v>0</v>
      </c>
      <c r="AN365" s="21">
        <v>1596109</v>
      </c>
      <c r="AO365" s="21">
        <v>109</v>
      </c>
      <c r="AP365" s="21">
        <v>881909864</v>
      </c>
      <c r="AQ365" s="21">
        <v>1402800000</v>
      </c>
    </row>
    <row r="366" spans="1:43" x14ac:dyDescent="0.25">
      <c r="A366" s="19">
        <v>46265</v>
      </c>
      <c r="B366" s="20" t="s">
        <v>3039</v>
      </c>
      <c r="C366" s="20" t="s">
        <v>3040</v>
      </c>
      <c r="D366" s="21">
        <v>200</v>
      </c>
      <c r="E366" s="21">
        <v>0</v>
      </c>
      <c r="F366" s="21">
        <v>0</v>
      </c>
      <c r="G366" s="21">
        <v>0</v>
      </c>
      <c r="H366" s="21">
        <v>0</v>
      </c>
      <c r="I366" s="21">
        <v>100</v>
      </c>
      <c r="J366" s="21">
        <v>0</v>
      </c>
      <c r="K366" s="21">
        <v>9364500</v>
      </c>
      <c r="L366" s="21">
        <v>534200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327100</v>
      </c>
      <c r="S366" s="21">
        <v>0</v>
      </c>
      <c r="T366" s="21">
        <v>0</v>
      </c>
      <c r="U366" s="21">
        <v>0</v>
      </c>
      <c r="V366" s="21">
        <v>20000</v>
      </c>
      <c r="W366" s="21">
        <v>304261100</v>
      </c>
      <c r="X366" s="21">
        <v>0</v>
      </c>
      <c r="Y366" s="21">
        <v>0</v>
      </c>
      <c r="Z366" s="21">
        <v>0</v>
      </c>
      <c r="AA366" s="21">
        <v>0</v>
      </c>
      <c r="AB366" s="21">
        <v>0</v>
      </c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10098600</v>
      </c>
      <c r="AK366" s="21">
        <v>943700</v>
      </c>
      <c r="AL366" s="21">
        <v>0</v>
      </c>
      <c r="AM366" s="21">
        <v>0</v>
      </c>
      <c r="AN366" s="21">
        <v>0</v>
      </c>
      <c r="AO366" s="21">
        <v>0</v>
      </c>
      <c r="AP366" s="21">
        <v>1082120500</v>
      </c>
      <c r="AQ366" s="21">
        <v>1407670000</v>
      </c>
    </row>
    <row r="367" spans="1:43" x14ac:dyDescent="0.25">
      <c r="A367" s="19">
        <v>46265</v>
      </c>
      <c r="B367" s="20" t="s">
        <v>3054</v>
      </c>
      <c r="C367" s="20" t="s">
        <v>3055</v>
      </c>
      <c r="D367" s="21">
        <v>893400</v>
      </c>
      <c r="E367" s="21">
        <v>0</v>
      </c>
      <c r="F367" s="21"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14541600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2013759370</v>
      </c>
      <c r="X367" s="21">
        <v>0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569860</v>
      </c>
      <c r="AL367" s="21">
        <v>0</v>
      </c>
      <c r="AM367" s="21">
        <v>0</v>
      </c>
      <c r="AN367" s="21">
        <v>0</v>
      </c>
      <c r="AO367" s="21">
        <v>0</v>
      </c>
      <c r="AP367" s="21">
        <v>438763342</v>
      </c>
      <c r="AQ367" s="21">
        <v>2468527572</v>
      </c>
    </row>
    <row r="368" spans="1:43" x14ac:dyDescent="0.25">
      <c r="A368" s="19">
        <v>46265</v>
      </c>
      <c r="B368" s="20" t="s">
        <v>3065</v>
      </c>
      <c r="C368" s="20" t="s">
        <v>3066</v>
      </c>
      <c r="D368" s="21">
        <v>230300</v>
      </c>
      <c r="E368" s="21">
        <v>0</v>
      </c>
      <c r="F368" s="21">
        <v>0</v>
      </c>
      <c r="G368" s="21">
        <v>0</v>
      </c>
      <c r="H368" s="21">
        <v>0</v>
      </c>
      <c r="I368" s="21">
        <v>100</v>
      </c>
      <c r="J368" s="21">
        <v>0</v>
      </c>
      <c r="K368" s="21">
        <v>0</v>
      </c>
      <c r="L368" s="21">
        <v>5714000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1500000</v>
      </c>
      <c r="S368" s="21">
        <v>0</v>
      </c>
      <c r="T368" s="21">
        <v>0</v>
      </c>
      <c r="U368" s="21">
        <v>0</v>
      </c>
      <c r="V368" s="21">
        <v>0</v>
      </c>
      <c r="W368" s="21">
        <v>387290800</v>
      </c>
      <c r="X368" s="21">
        <v>0</v>
      </c>
      <c r="Y368" s="21">
        <v>0</v>
      </c>
      <c r="Z368" s="21">
        <v>0</v>
      </c>
      <c r="AA368" s="21">
        <v>0</v>
      </c>
      <c r="AB368" s="21">
        <v>0</v>
      </c>
      <c r="AC368" s="21">
        <v>0</v>
      </c>
      <c r="AD368" s="21">
        <v>0</v>
      </c>
      <c r="AE368" s="21">
        <v>0</v>
      </c>
      <c r="AF368" s="21">
        <v>0</v>
      </c>
      <c r="AG368" s="21">
        <v>0</v>
      </c>
      <c r="AH368" s="21">
        <v>0</v>
      </c>
      <c r="AI368" s="21">
        <v>0</v>
      </c>
      <c r="AJ368" s="21">
        <v>0</v>
      </c>
      <c r="AK368" s="21">
        <v>4000</v>
      </c>
      <c r="AL368" s="21">
        <v>0</v>
      </c>
      <c r="AM368" s="21">
        <v>0</v>
      </c>
      <c r="AN368" s="21">
        <v>0</v>
      </c>
      <c r="AO368" s="21">
        <v>2600</v>
      </c>
      <c r="AP368" s="21">
        <v>5683987317</v>
      </c>
      <c r="AQ368" s="21">
        <v>6078729117</v>
      </c>
    </row>
    <row r="369" spans="1:43" x14ac:dyDescent="0.25">
      <c r="A369" s="19">
        <v>46265</v>
      </c>
      <c r="B369" s="20" t="s">
        <v>3071</v>
      </c>
      <c r="C369" s="20" t="s">
        <v>3072</v>
      </c>
      <c r="D369" s="21">
        <v>10072100</v>
      </c>
      <c r="E369" s="21">
        <v>0</v>
      </c>
      <c r="F369" s="21">
        <v>179349600</v>
      </c>
      <c r="G369" s="21">
        <v>0</v>
      </c>
      <c r="H369" s="21">
        <v>0</v>
      </c>
      <c r="I369" s="21">
        <v>7600</v>
      </c>
      <c r="J369" s="21">
        <v>0</v>
      </c>
      <c r="K369" s="21">
        <v>0</v>
      </c>
      <c r="L369" s="21">
        <v>1534088</v>
      </c>
      <c r="M369" s="21">
        <v>210500</v>
      </c>
      <c r="N369" s="21">
        <v>0</v>
      </c>
      <c r="O369" s="21">
        <v>0</v>
      </c>
      <c r="P369" s="21">
        <v>0</v>
      </c>
      <c r="Q369" s="21">
        <v>0</v>
      </c>
      <c r="R369" s="21">
        <v>4400000</v>
      </c>
      <c r="S369" s="21">
        <v>0</v>
      </c>
      <c r="T369" s="21">
        <v>0</v>
      </c>
      <c r="U369" s="21">
        <v>0</v>
      </c>
      <c r="V369" s="21">
        <v>0</v>
      </c>
      <c r="W369" s="21">
        <v>1996714761</v>
      </c>
      <c r="X369" s="21">
        <v>0</v>
      </c>
      <c r="Y369" s="21">
        <v>0</v>
      </c>
      <c r="Z369" s="21">
        <v>0</v>
      </c>
      <c r="AA369" s="21">
        <v>0</v>
      </c>
      <c r="AB369" s="21">
        <v>0</v>
      </c>
      <c r="AC369" s="21">
        <v>0</v>
      </c>
      <c r="AD369" s="21">
        <v>0</v>
      </c>
      <c r="AE369" s="21">
        <v>0</v>
      </c>
      <c r="AF369" s="21">
        <v>0</v>
      </c>
      <c r="AG369" s="21">
        <v>0</v>
      </c>
      <c r="AH369" s="21">
        <v>0</v>
      </c>
      <c r="AI369" s="21">
        <v>0</v>
      </c>
      <c r="AJ369" s="21">
        <v>17500</v>
      </c>
      <c r="AK369" s="21">
        <v>3856220</v>
      </c>
      <c r="AL369" s="21">
        <v>0</v>
      </c>
      <c r="AM369" s="21">
        <v>0</v>
      </c>
      <c r="AN369" s="21">
        <v>0</v>
      </c>
      <c r="AO369" s="21">
        <v>100</v>
      </c>
      <c r="AP369" s="21">
        <v>883837531</v>
      </c>
      <c r="AQ369" s="21">
        <v>3080000000</v>
      </c>
    </row>
    <row r="370" spans="1:43" x14ac:dyDescent="0.25">
      <c r="A370" s="19">
        <v>46265</v>
      </c>
      <c r="B370" s="20" t="s">
        <v>3079</v>
      </c>
      <c r="C370" s="20" t="s">
        <v>3080</v>
      </c>
      <c r="D370" s="21">
        <v>0</v>
      </c>
      <c r="E370" s="21">
        <v>0</v>
      </c>
      <c r="F370" s="21">
        <v>0</v>
      </c>
      <c r="G370" s="21">
        <v>0</v>
      </c>
      <c r="H370" s="21">
        <v>0</v>
      </c>
      <c r="I370" s="21">
        <v>0</v>
      </c>
      <c r="J370" s="21">
        <v>0</v>
      </c>
      <c r="K370" s="21">
        <v>0</v>
      </c>
      <c r="L370" s="21">
        <v>767400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0</v>
      </c>
      <c r="AC370" s="21">
        <v>0</v>
      </c>
      <c r="AD370" s="21">
        <v>0</v>
      </c>
      <c r="AE370" s="21">
        <v>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0</v>
      </c>
      <c r="AN370" s="21">
        <v>0</v>
      </c>
      <c r="AO370" s="21">
        <v>0</v>
      </c>
      <c r="AP370" s="21">
        <v>1039973400</v>
      </c>
      <c r="AQ370" s="21">
        <v>1040740800</v>
      </c>
    </row>
    <row r="371" spans="1:43" x14ac:dyDescent="0.25">
      <c r="A371" s="19">
        <v>46265</v>
      </c>
      <c r="B371" s="20" t="s">
        <v>3086</v>
      </c>
      <c r="C371" s="20" t="s">
        <v>3087</v>
      </c>
      <c r="D371" s="21">
        <v>1229100</v>
      </c>
      <c r="E371" s="21">
        <v>0</v>
      </c>
      <c r="F371" s="21">
        <v>0</v>
      </c>
      <c r="G371" s="21">
        <v>0</v>
      </c>
      <c r="H371" s="21">
        <v>3683066737</v>
      </c>
      <c r="I371" s="21">
        <v>265723100</v>
      </c>
      <c r="J371" s="21">
        <v>0</v>
      </c>
      <c r="K371" s="21">
        <v>12374400</v>
      </c>
      <c r="L371" s="21">
        <v>360800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2455707293</v>
      </c>
      <c r="X371" s="21">
        <v>0</v>
      </c>
      <c r="Y371" s="21">
        <v>0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100</v>
      </c>
      <c r="AL371" s="21">
        <v>0</v>
      </c>
      <c r="AM371" s="21">
        <v>0</v>
      </c>
      <c r="AN371" s="21">
        <v>0</v>
      </c>
      <c r="AO371" s="21">
        <v>0</v>
      </c>
      <c r="AP371" s="21">
        <v>123984253</v>
      </c>
      <c r="AQ371" s="21">
        <v>6542445783</v>
      </c>
    </row>
    <row r="372" spans="1:43" x14ac:dyDescent="0.25">
      <c r="A372" s="19">
        <v>46265</v>
      </c>
      <c r="B372" s="20" t="s">
        <v>3090</v>
      </c>
      <c r="C372" s="20" t="s">
        <v>3091</v>
      </c>
      <c r="D372" s="21">
        <v>231300</v>
      </c>
      <c r="E372" s="21">
        <v>0</v>
      </c>
      <c r="F372" s="21">
        <v>796679400</v>
      </c>
      <c r="G372" s="21">
        <v>0</v>
      </c>
      <c r="H372" s="21">
        <v>0</v>
      </c>
      <c r="I372" s="21">
        <v>100</v>
      </c>
      <c r="J372" s="21">
        <v>0</v>
      </c>
      <c r="K372" s="21">
        <v>0</v>
      </c>
      <c r="L372" s="21">
        <v>1014700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491100</v>
      </c>
      <c r="S372" s="21">
        <v>0</v>
      </c>
      <c r="T372" s="21">
        <v>0</v>
      </c>
      <c r="U372" s="21">
        <v>0</v>
      </c>
      <c r="V372" s="21">
        <v>0</v>
      </c>
      <c r="W372" s="21">
        <v>5000</v>
      </c>
      <c r="X372" s="21">
        <v>0</v>
      </c>
      <c r="Y372" s="21">
        <v>0</v>
      </c>
      <c r="Z372" s="21">
        <v>0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34700</v>
      </c>
      <c r="AL372" s="21">
        <v>2062700</v>
      </c>
      <c r="AM372" s="21">
        <v>0</v>
      </c>
      <c r="AN372" s="21">
        <v>0</v>
      </c>
      <c r="AO372" s="21">
        <v>0</v>
      </c>
      <c r="AP372" s="21">
        <v>724151000</v>
      </c>
      <c r="AQ372" s="21">
        <v>1524670000</v>
      </c>
    </row>
    <row r="373" spans="1:43" x14ac:dyDescent="0.25">
      <c r="A373" s="19">
        <v>46265</v>
      </c>
      <c r="B373" s="20" t="s">
        <v>3096</v>
      </c>
      <c r="C373" s="20" t="s">
        <v>3097</v>
      </c>
      <c r="D373" s="21">
        <v>35403979</v>
      </c>
      <c r="E373" s="21">
        <v>0</v>
      </c>
      <c r="F373" s="21">
        <v>1195950500</v>
      </c>
      <c r="G373" s="21">
        <v>32862800</v>
      </c>
      <c r="H373" s="21">
        <v>0</v>
      </c>
      <c r="I373" s="21">
        <v>41638900</v>
      </c>
      <c r="J373" s="21">
        <v>122480287</v>
      </c>
      <c r="K373" s="21">
        <v>2645604</v>
      </c>
      <c r="L373" s="21">
        <v>104188638</v>
      </c>
      <c r="M373" s="21">
        <v>12173637</v>
      </c>
      <c r="N373" s="21">
        <v>55086500</v>
      </c>
      <c r="O373" s="21">
        <v>90498556</v>
      </c>
      <c r="P373" s="21">
        <v>0</v>
      </c>
      <c r="Q373" s="21">
        <v>2111100</v>
      </c>
      <c r="R373" s="21">
        <v>0</v>
      </c>
      <c r="S373" s="21">
        <v>0</v>
      </c>
      <c r="T373" s="21">
        <v>0</v>
      </c>
      <c r="U373" s="21">
        <v>0</v>
      </c>
      <c r="V373" s="21">
        <v>1000</v>
      </c>
      <c r="W373" s="21">
        <v>4483698668</v>
      </c>
      <c r="X373" s="21">
        <v>0</v>
      </c>
      <c r="Y373" s="21">
        <v>0</v>
      </c>
      <c r="Z373" s="21">
        <v>635300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350000000</v>
      </c>
      <c r="AG373" s="21">
        <v>0</v>
      </c>
      <c r="AH373" s="21">
        <v>0</v>
      </c>
      <c r="AI373" s="21">
        <v>900</v>
      </c>
      <c r="AJ373" s="21">
        <v>590748617</v>
      </c>
      <c r="AK373" s="21">
        <v>67606056</v>
      </c>
      <c r="AL373" s="21">
        <v>96505656</v>
      </c>
      <c r="AM373" s="21">
        <v>1887200</v>
      </c>
      <c r="AN373" s="21">
        <v>239140400</v>
      </c>
      <c r="AO373" s="21">
        <v>980700</v>
      </c>
      <c r="AP373" s="21">
        <v>7839705002</v>
      </c>
      <c r="AQ373" s="21">
        <v>15365950000</v>
      </c>
    </row>
    <row r="374" spans="1:43" x14ac:dyDescent="0.25">
      <c r="A374" s="19">
        <v>46265</v>
      </c>
      <c r="B374" s="20" t="s">
        <v>3119</v>
      </c>
      <c r="C374" s="20" t="s">
        <v>3120</v>
      </c>
      <c r="D374" s="21">
        <v>0</v>
      </c>
      <c r="E374" s="21">
        <v>0</v>
      </c>
      <c r="F374" s="21">
        <v>0</v>
      </c>
      <c r="G374" s="21">
        <v>0</v>
      </c>
      <c r="H374" s="21">
        <v>0</v>
      </c>
      <c r="I374" s="21">
        <v>100</v>
      </c>
      <c r="J374" s="21">
        <v>0</v>
      </c>
      <c r="K374" s="21">
        <v>200000</v>
      </c>
      <c r="L374" s="21">
        <v>200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  <c r="W374" s="21">
        <v>607130800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22100</v>
      </c>
      <c r="AL374" s="21">
        <v>0</v>
      </c>
      <c r="AM374" s="21">
        <v>0</v>
      </c>
      <c r="AN374" s="21">
        <v>0</v>
      </c>
      <c r="AO374" s="21">
        <v>0</v>
      </c>
      <c r="AP374" s="21">
        <v>75509187</v>
      </c>
      <c r="AQ374" s="21">
        <v>682862387</v>
      </c>
    </row>
    <row r="375" spans="1:43" x14ac:dyDescent="0.25">
      <c r="A375" s="19">
        <v>46265</v>
      </c>
      <c r="B375" s="20" t="s">
        <v>3127</v>
      </c>
      <c r="C375" s="20" t="s">
        <v>3128</v>
      </c>
      <c r="D375" s="21">
        <v>259800</v>
      </c>
      <c r="E375" s="21">
        <v>0</v>
      </c>
      <c r="F375" s="21">
        <v>0</v>
      </c>
      <c r="G375" s="21">
        <v>0</v>
      </c>
      <c r="H375" s="21">
        <v>0</v>
      </c>
      <c r="I375" s="21">
        <v>7627950</v>
      </c>
      <c r="J375" s="21">
        <v>0</v>
      </c>
      <c r="K375" s="21">
        <v>500</v>
      </c>
      <c r="L375" s="21">
        <v>552500</v>
      </c>
      <c r="M375" s="21">
        <v>76286</v>
      </c>
      <c r="N375" s="21">
        <v>0</v>
      </c>
      <c r="O375" s="21">
        <v>0</v>
      </c>
      <c r="P375" s="21">
        <v>0</v>
      </c>
      <c r="Q375" s="21">
        <v>0</v>
      </c>
      <c r="R375" s="21">
        <v>211258106</v>
      </c>
      <c r="S375" s="21">
        <v>0</v>
      </c>
      <c r="T375" s="21">
        <v>0</v>
      </c>
      <c r="U375" s="21">
        <v>0</v>
      </c>
      <c r="V375" s="21">
        <v>330000</v>
      </c>
      <c r="W375" s="21">
        <v>34452820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394097476</v>
      </c>
      <c r="AL375" s="21">
        <v>0</v>
      </c>
      <c r="AM375" s="21">
        <v>25400</v>
      </c>
      <c r="AN375" s="21">
        <v>0</v>
      </c>
      <c r="AO375" s="21">
        <v>0</v>
      </c>
      <c r="AP375" s="21">
        <v>141698518</v>
      </c>
      <c r="AQ375" s="21">
        <v>790379356</v>
      </c>
    </row>
    <row r="376" spans="1:43" x14ac:dyDescent="0.25">
      <c r="A376" s="19">
        <v>46265</v>
      </c>
      <c r="B376" s="20" t="s">
        <v>3135</v>
      </c>
      <c r="C376" s="20" t="s">
        <v>3136</v>
      </c>
      <c r="D376" s="21">
        <v>10042</v>
      </c>
      <c r="E376" s="21">
        <v>0</v>
      </c>
      <c r="F376" s="21">
        <v>0</v>
      </c>
      <c r="G376" s="21">
        <v>715000</v>
      </c>
      <c r="H376" s="21">
        <v>100</v>
      </c>
      <c r="I376" s="21">
        <v>1331100</v>
      </c>
      <c r="J376" s="21">
        <v>364500</v>
      </c>
      <c r="K376" s="21">
        <v>3252400</v>
      </c>
      <c r="L376" s="21">
        <v>2499600</v>
      </c>
      <c r="M376" s="21">
        <v>160075</v>
      </c>
      <c r="N376" s="21">
        <v>0</v>
      </c>
      <c r="O376" s="21">
        <v>0</v>
      </c>
      <c r="P376" s="21">
        <v>871382</v>
      </c>
      <c r="Q376" s="21">
        <v>1275200</v>
      </c>
      <c r="R376" s="21">
        <v>0</v>
      </c>
      <c r="S376" s="21">
        <v>0</v>
      </c>
      <c r="T376" s="21">
        <v>0</v>
      </c>
      <c r="U376" s="21">
        <v>0</v>
      </c>
      <c r="V376" s="21">
        <v>500</v>
      </c>
      <c r="W376" s="21">
        <v>43179570</v>
      </c>
      <c r="X376" s="21">
        <v>0</v>
      </c>
      <c r="Y376" s="21">
        <v>0</v>
      </c>
      <c r="Z376" s="21">
        <v>0</v>
      </c>
      <c r="AA376" s="21">
        <v>0</v>
      </c>
      <c r="AB376" s="21">
        <v>0</v>
      </c>
      <c r="AC376" s="21">
        <v>0</v>
      </c>
      <c r="AD376" s="21">
        <v>0</v>
      </c>
      <c r="AE376" s="21">
        <v>0</v>
      </c>
      <c r="AF376" s="21">
        <v>0</v>
      </c>
      <c r="AG376" s="21">
        <v>0</v>
      </c>
      <c r="AH376" s="21">
        <v>2375700</v>
      </c>
      <c r="AI376" s="21">
        <v>0</v>
      </c>
      <c r="AJ376" s="21">
        <v>25070996</v>
      </c>
      <c r="AK376" s="21">
        <v>22055050</v>
      </c>
      <c r="AL376" s="21">
        <v>869200</v>
      </c>
      <c r="AM376" s="21">
        <v>38500</v>
      </c>
      <c r="AN376" s="21">
        <v>0</v>
      </c>
      <c r="AO376" s="21">
        <v>0</v>
      </c>
      <c r="AP376" s="21">
        <v>113229085</v>
      </c>
      <c r="AQ376" s="21">
        <v>217298000</v>
      </c>
    </row>
    <row r="377" spans="1:43" x14ac:dyDescent="0.25">
      <c r="A377" s="19">
        <v>46265</v>
      </c>
      <c r="B377" s="20" t="s">
        <v>3141</v>
      </c>
      <c r="C377" s="20" t="s">
        <v>3142</v>
      </c>
      <c r="D377" s="21">
        <v>510000</v>
      </c>
      <c r="E377" s="21">
        <v>0</v>
      </c>
      <c r="F377" s="21">
        <v>0</v>
      </c>
      <c r="G377" s="21">
        <v>0</v>
      </c>
      <c r="H377" s="21">
        <v>0</v>
      </c>
      <c r="I377" s="21">
        <v>100000</v>
      </c>
      <c r="J377" s="21">
        <v>0</v>
      </c>
      <c r="K377" s="21">
        <v>0</v>
      </c>
      <c r="L377" s="21">
        <v>414000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0</v>
      </c>
      <c r="S377" s="21">
        <v>0</v>
      </c>
      <c r="T377" s="21">
        <v>0</v>
      </c>
      <c r="U377" s="21">
        <v>0</v>
      </c>
      <c r="V377" s="21">
        <v>0</v>
      </c>
      <c r="W377" s="21">
        <v>1863861900</v>
      </c>
      <c r="X377" s="21">
        <v>0</v>
      </c>
      <c r="Y377" s="21">
        <v>0</v>
      </c>
      <c r="Z377" s="21">
        <v>0</v>
      </c>
      <c r="AA377" s="21">
        <v>0</v>
      </c>
      <c r="AB377" s="21">
        <v>0</v>
      </c>
      <c r="AC377" s="21">
        <v>0</v>
      </c>
      <c r="AD377" s="21">
        <v>0</v>
      </c>
      <c r="AE377" s="21">
        <v>0</v>
      </c>
      <c r="AF377" s="21">
        <v>0</v>
      </c>
      <c r="AG377" s="21">
        <v>0</v>
      </c>
      <c r="AH377" s="21">
        <v>0</v>
      </c>
      <c r="AI377" s="21">
        <v>0</v>
      </c>
      <c r="AJ377" s="21">
        <v>0</v>
      </c>
      <c r="AK377" s="21">
        <v>0</v>
      </c>
      <c r="AL377" s="21">
        <v>0</v>
      </c>
      <c r="AM377" s="21">
        <v>0</v>
      </c>
      <c r="AN377" s="21">
        <v>0</v>
      </c>
      <c r="AO377" s="21">
        <v>0</v>
      </c>
      <c r="AP377" s="21">
        <v>4635114100</v>
      </c>
      <c r="AQ377" s="21">
        <v>6500000000</v>
      </c>
    </row>
    <row r="378" spans="1:43" x14ac:dyDescent="0.25">
      <c r="A378" s="19">
        <v>46265</v>
      </c>
      <c r="B378" s="20" t="s">
        <v>3150</v>
      </c>
      <c r="C378" s="20" t="s">
        <v>3151</v>
      </c>
      <c r="D378" s="21">
        <v>659600</v>
      </c>
      <c r="E378" s="21">
        <v>0</v>
      </c>
      <c r="F378" s="21">
        <v>0</v>
      </c>
      <c r="G378" s="21">
        <v>0</v>
      </c>
      <c r="H378" s="21">
        <v>0</v>
      </c>
      <c r="I378" s="21">
        <v>500</v>
      </c>
      <c r="J378" s="21">
        <v>123600</v>
      </c>
      <c r="K378" s="21">
        <v>0</v>
      </c>
      <c r="L378" s="21">
        <v>16369200</v>
      </c>
      <c r="M378" s="21">
        <v>0</v>
      </c>
      <c r="N378" s="21">
        <v>0</v>
      </c>
      <c r="O378" s="21">
        <v>0</v>
      </c>
      <c r="P378" s="21">
        <v>0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5780033800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0</v>
      </c>
      <c r="AE378" s="21">
        <v>0</v>
      </c>
      <c r="AF378" s="21">
        <v>0</v>
      </c>
      <c r="AG378" s="21">
        <v>0</v>
      </c>
      <c r="AH378" s="21">
        <v>0</v>
      </c>
      <c r="AI378" s="21">
        <v>0</v>
      </c>
      <c r="AJ378" s="21">
        <v>294852300</v>
      </c>
      <c r="AK378" s="21">
        <v>2366717200</v>
      </c>
      <c r="AL378" s="21">
        <v>0</v>
      </c>
      <c r="AM378" s="21">
        <v>0</v>
      </c>
      <c r="AN378" s="21">
        <v>33466000</v>
      </c>
      <c r="AO378" s="21">
        <v>0</v>
      </c>
      <c r="AP378" s="21">
        <v>3868577800</v>
      </c>
      <c r="AQ378" s="21">
        <v>12360800000</v>
      </c>
    </row>
    <row r="379" spans="1:43" x14ac:dyDescent="0.25">
      <c r="A379" s="19">
        <v>46265</v>
      </c>
      <c r="B379" s="20" t="s">
        <v>3158</v>
      </c>
      <c r="C379" s="20" t="s">
        <v>3159</v>
      </c>
      <c r="D379" s="21">
        <v>0</v>
      </c>
      <c r="E379" s="21">
        <v>0</v>
      </c>
      <c r="F379" s="21">
        <v>0</v>
      </c>
      <c r="G379" s="21">
        <v>0</v>
      </c>
      <c r="H379" s="21">
        <v>0</v>
      </c>
      <c r="I379" s="21">
        <v>100</v>
      </c>
      <c r="J379" s="21">
        <v>0</v>
      </c>
      <c r="K379" s="21">
        <v>10000</v>
      </c>
      <c r="L379" s="21">
        <v>94700</v>
      </c>
      <c r="M379" s="21">
        <v>65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>
        <v>0</v>
      </c>
      <c r="T379" s="21">
        <v>0</v>
      </c>
      <c r="U379" s="21">
        <v>230</v>
      </c>
      <c r="V379" s="21">
        <v>0</v>
      </c>
      <c r="W379" s="21">
        <v>7095156633</v>
      </c>
      <c r="X379" s="21">
        <v>0</v>
      </c>
      <c r="Y379" s="21">
        <v>0</v>
      </c>
      <c r="Z379" s="21">
        <v>0</v>
      </c>
      <c r="AA379" s="21">
        <v>0</v>
      </c>
      <c r="AB379" s="21">
        <v>0</v>
      </c>
      <c r="AC379" s="21">
        <v>0</v>
      </c>
      <c r="AD379" s="21">
        <v>0</v>
      </c>
      <c r="AE379" s="21">
        <v>290417</v>
      </c>
      <c r="AF379" s="21">
        <v>0</v>
      </c>
      <c r="AG379" s="21">
        <v>0</v>
      </c>
      <c r="AH379" s="21">
        <v>0</v>
      </c>
      <c r="AI379" s="21">
        <v>0</v>
      </c>
      <c r="AJ379" s="21">
        <v>0</v>
      </c>
      <c r="AK379" s="21">
        <v>484</v>
      </c>
      <c r="AL379" s="21">
        <v>0</v>
      </c>
      <c r="AM379" s="21">
        <v>0</v>
      </c>
      <c r="AN379" s="21">
        <v>0</v>
      </c>
      <c r="AO379" s="21">
        <v>0</v>
      </c>
      <c r="AP379" s="21">
        <v>1957043</v>
      </c>
      <c r="AQ379" s="21">
        <v>7097509672</v>
      </c>
    </row>
    <row r="380" spans="1:43" x14ac:dyDescent="0.25">
      <c r="A380" s="19">
        <v>46265</v>
      </c>
      <c r="B380" s="20" t="s">
        <v>3164</v>
      </c>
      <c r="C380" s="20" t="s">
        <v>3165</v>
      </c>
      <c r="D380" s="21">
        <v>1257700</v>
      </c>
      <c r="E380" s="21">
        <v>91398700</v>
      </c>
      <c r="F380" s="21">
        <v>0</v>
      </c>
      <c r="G380" s="21">
        <v>0</v>
      </c>
      <c r="H380" s="21">
        <v>0</v>
      </c>
      <c r="I380" s="21">
        <v>200100</v>
      </c>
      <c r="J380" s="21">
        <v>0</v>
      </c>
      <c r="K380" s="21">
        <v>1950000</v>
      </c>
      <c r="L380" s="21">
        <v>107712720</v>
      </c>
      <c r="M380" s="21">
        <v>0</v>
      </c>
      <c r="N380" s="21">
        <v>0</v>
      </c>
      <c r="O380" s="21">
        <v>0</v>
      </c>
      <c r="P380" s="21">
        <v>0</v>
      </c>
      <c r="Q380" s="21">
        <v>5000</v>
      </c>
      <c r="R380" s="21">
        <v>5500000</v>
      </c>
      <c r="S380" s="21">
        <v>0</v>
      </c>
      <c r="T380" s="21">
        <v>0</v>
      </c>
      <c r="U380" s="21">
        <v>0</v>
      </c>
      <c r="V380" s="21">
        <v>0</v>
      </c>
      <c r="W380" s="21">
        <v>454373342</v>
      </c>
      <c r="X380" s="21">
        <v>0</v>
      </c>
      <c r="Y380" s="21">
        <v>0</v>
      </c>
      <c r="Z380" s="21">
        <v>0</v>
      </c>
      <c r="AA380" s="21">
        <v>0</v>
      </c>
      <c r="AB380" s="21">
        <v>0</v>
      </c>
      <c r="AC380" s="21">
        <v>0</v>
      </c>
      <c r="AD380" s="21">
        <v>0</v>
      </c>
      <c r="AE380" s="21">
        <v>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20000</v>
      </c>
      <c r="AL380" s="21">
        <v>2420000</v>
      </c>
      <c r="AM380" s="21">
        <v>0</v>
      </c>
      <c r="AN380" s="21">
        <v>1299100</v>
      </c>
      <c r="AO380" s="21">
        <v>300</v>
      </c>
      <c r="AP380" s="21">
        <v>2555613038</v>
      </c>
      <c r="AQ380" s="21">
        <v>3221750000</v>
      </c>
    </row>
    <row r="381" spans="1:43" x14ac:dyDescent="0.25">
      <c r="A381" s="19">
        <v>46265</v>
      </c>
      <c r="B381" s="20" t="s">
        <v>3177</v>
      </c>
      <c r="C381" s="20" t="s">
        <v>3178</v>
      </c>
      <c r="D381" s="21">
        <v>111757743</v>
      </c>
      <c r="E381" s="21">
        <v>20392818</v>
      </c>
      <c r="F381" s="21">
        <v>12705100</v>
      </c>
      <c r="G381" s="21">
        <v>715725</v>
      </c>
      <c r="H381" s="21">
        <v>100</v>
      </c>
      <c r="I381" s="21">
        <v>248808075</v>
      </c>
      <c r="J381" s="21">
        <v>88475224</v>
      </c>
      <c r="K381" s="21">
        <v>5032669</v>
      </c>
      <c r="L381" s="21">
        <v>26706681</v>
      </c>
      <c r="M381" s="21">
        <v>20320121</v>
      </c>
      <c r="N381" s="21">
        <v>0</v>
      </c>
      <c r="O381" s="21">
        <v>2265200</v>
      </c>
      <c r="P381" s="21">
        <v>6324237</v>
      </c>
      <c r="Q381" s="21">
        <v>646000</v>
      </c>
      <c r="R381" s="21">
        <v>82717200</v>
      </c>
      <c r="S381" s="21">
        <v>100000</v>
      </c>
      <c r="T381" s="21">
        <v>0</v>
      </c>
      <c r="U381" s="21">
        <v>0</v>
      </c>
      <c r="V381" s="21">
        <v>0</v>
      </c>
      <c r="W381" s="21">
        <v>814344375</v>
      </c>
      <c r="X381" s="21">
        <v>0</v>
      </c>
      <c r="Y381" s="21">
        <v>127275100</v>
      </c>
      <c r="Z381" s="21">
        <v>3851700</v>
      </c>
      <c r="AA381" s="21">
        <v>3150500</v>
      </c>
      <c r="AB381" s="21">
        <v>0</v>
      </c>
      <c r="AC381" s="21">
        <v>0</v>
      </c>
      <c r="AD381" s="21">
        <v>0</v>
      </c>
      <c r="AE381" s="21">
        <v>83100</v>
      </c>
      <c r="AF381" s="21">
        <v>0</v>
      </c>
      <c r="AG381" s="21">
        <v>0</v>
      </c>
      <c r="AH381" s="21">
        <v>9911611</v>
      </c>
      <c r="AI381" s="21">
        <v>216000</v>
      </c>
      <c r="AJ381" s="21">
        <v>782933959</v>
      </c>
      <c r="AK381" s="21">
        <v>195257585</v>
      </c>
      <c r="AL381" s="21">
        <v>254048845</v>
      </c>
      <c r="AM381" s="21">
        <v>3250570</v>
      </c>
      <c r="AN381" s="21">
        <v>622679200</v>
      </c>
      <c r="AO381" s="21">
        <v>9770300</v>
      </c>
      <c r="AP381" s="21">
        <v>5272528537</v>
      </c>
      <c r="AQ381" s="21">
        <v>8726268275</v>
      </c>
    </row>
    <row r="382" spans="1:43" x14ac:dyDescent="0.25">
      <c r="A382" s="19">
        <v>46265</v>
      </c>
      <c r="B382" s="20" t="s">
        <v>3180</v>
      </c>
      <c r="C382" s="20" t="s">
        <v>3181</v>
      </c>
      <c r="D382" s="21">
        <v>2970000</v>
      </c>
      <c r="E382" s="21">
        <v>0</v>
      </c>
      <c r="F382" s="21">
        <v>6660000</v>
      </c>
      <c r="G382" s="21">
        <v>0</v>
      </c>
      <c r="H382" s="21">
        <v>0</v>
      </c>
      <c r="I382" s="21">
        <v>100</v>
      </c>
      <c r="J382" s="21">
        <v>0</v>
      </c>
      <c r="K382" s="21">
        <v>12000</v>
      </c>
      <c r="L382" s="21">
        <v>39707000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  <c r="W382" s="21">
        <v>23881200</v>
      </c>
      <c r="X382" s="21">
        <v>0</v>
      </c>
      <c r="Y382" s="21">
        <v>12000000</v>
      </c>
      <c r="Z382" s="21">
        <v>0</v>
      </c>
      <c r="AA382" s="21">
        <v>0</v>
      </c>
      <c r="AB382" s="21">
        <v>0</v>
      </c>
      <c r="AC382" s="21">
        <v>0</v>
      </c>
      <c r="AD382" s="21">
        <v>0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6261100</v>
      </c>
      <c r="AL382" s="21">
        <v>75000</v>
      </c>
      <c r="AM382" s="21">
        <v>0</v>
      </c>
      <c r="AN382" s="21">
        <v>35075300</v>
      </c>
      <c r="AO382" s="21">
        <v>0</v>
      </c>
      <c r="AP382" s="21">
        <v>3434998614</v>
      </c>
      <c r="AQ382" s="21">
        <v>3561640314</v>
      </c>
    </row>
    <row r="383" spans="1:43" x14ac:dyDescent="0.25">
      <c r="A383" s="19">
        <v>46265</v>
      </c>
      <c r="B383" s="20" t="s">
        <v>3185</v>
      </c>
      <c r="C383" s="20" t="s">
        <v>3186</v>
      </c>
      <c r="D383" s="21">
        <v>516377425</v>
      </c>
      <c r="E383" s="21">
        <v>5479895094</v>
      </c>
      <c r="F383" s="21">
        <v>755693200</v>
      </c>
      <c r="G383" s="21">
        <v>0</v>
      </c>
      <c r="H383" s="21">
        <v>0</v>
      </c>
      <c r="I383" s="21">
        <v>20490100</v>
      </c>
      <c r="J383" s="21">
        <v>0</v>
      </c>
      <c r="K383" s="21">
        <v>19050078</v>
      </c>
      <c r="L383" s="21">
        <v>49059900</v>
      </c>
      <c r="M383" s="21">
        <v>0</v>
      </c>
      <c r="N383" s="21">
        <v>0</v>
      </c>
      <c r="O383" s="21">
        <v>0</v>
      </c>
      <c r="P383" s="21">
        <v>0</v>
      </c>
      <c r="Q383" s="21">
        <v>1167528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  <c r="W383" s="21">
        <v>823396521</v>
      </c>
      <c r="X383" s="21">
        <v>0</v>
      </c>
      <c r="Y383" s="21">
        <v>310539612</v>
      </c>
      <c r="Z383" s="21">
        <v>0</v>
      </c>
      <c r="AA383" s="21">
        <v>0</v>
      </c>
      <c r="AB383" s="21">
        <v>0</v>
      </c>
      <c r="AC383" s="21">
        <v>0</v>
      </c>
      <c r="AD383" s="21">
        <v>0</v>
      </c>
      <c r="AE383" s="21">
        <v>800100</v>
      </c>
      <c r="AF383" s="21">
        <v>0</v>
      </c>
      <c r="AG383" s="21">
        <v>0</v>
      </c>
      <c r="AH383" s="21">
        <v>0</v>
      </c>
      <c r="AI383" s="21">
        <v>7972900</v>
      </c>
      <c r="AJ383" s="21">
        <v>2395775254</v>
      </c>
      <c r="AK383" s="21">
        <v>2863810052</v>
      </c>
      <c r="AL383" s="21">
        <v>5904061</v>
      </c>
      <c r="AM383" s="21">
        <v>0</v>
      </c>
      <c r="AN383" s="21">
        <v>9605097</v>
      </c>
      <c r="AO383" s="21">
        <v>325922</v>
      </c>
      <c r="AP383" s="21">
        <v>7730646938</v>
      </c>
      <c r="AQ383" s="21">
        <v>20990509782</v>
      </c>
    </row>
    <row r="384" spans="1:43" x14ac:dyDescent="0.25">
      <c r="A384" s="19">
        <v>46265</v>
      </c>
      <c r="B384" s="20" t="s">
        <v>3193</v>
      </c>
      <c r="C384" s="20" t="s">
        <v>3194</v>
      </c>
      <c r="D384" s="21">
        <v>200</v>
      </c>
      <c r="E384" s="21">
        <v>0</v>
      </c>
      <c r="F384" s="21">
        <v>0</v>
      </c>
      <c r="G384" s="21">
        <v>0</v>
      </c>
      <c r="H384" s="21">
        <v>0</v>
      </c>
      <c r="I384" s="21">
        <v>100</v>
      </c>
      <c r="J384" s="21">
        <v>0</v>
      </c>
      <c r="K384" s="21">
        <v>0</v>
      </c>
      <c r="L384" s="21">
        <v>584700</v>
      </c>
      <c r="M384" s="21">
        <v>0</v>
      </c>
      <c r="N384" s="21">
        <v>0</v>
      </c>
      <c r="O384" s="21">
        <v>0</v>
      </c>
      <c r="P384" s="21">
        <v>0</v>
      </c>
      <c r="Q384" s="21">
        <v>0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  <c r="W384" s="21">
        <v>833914300</v>
      </c>
      <c r="X384" s="21">
        <v>0</v>
      </c>
      <c r="Y384" s="21">
        <v>0</v>
      </c>
      <c r="Z384" s="21">
        <v>0</v>
      </c>
      <c r="AA384" s="21">
        <v>0</v>
      </c>
      <c r="AB384" s="21">
        <v>0</v>
      </c>
      <c r="AC384" s="21">
        <v>0</v>
      </c>
      <c r="AD384" s="21">
        <v>0</v>
      </c>
      <c r="AE384" s="21">
        <v>0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21">
        <v>0</v>
      </c>
      <c r="AO384" s="21">
        <v>0</v>
      </c>
      <c r="AP384" s="21">
        <v>740500700</v>
      </c>
      <c r="AQ384" s="21">
        <v>1575000000</v>
      </c>
    </row>
    <row r="385" spans="1:43" x14ac:dyDescent="0.25">
      <c r="A385" s="19">
        <v>46265</v>
      </c>
      <c r="B385" s="20" t="s">
        <v>3205</v>
      </c>
      <c r="C385" s="20" t="s">
        <v>3206</v>
      </c>
      <c r="D385" s="21">
        <v>4880300</v>
      </c>
      <c r="E385" s="21">
        <v>0</v>
      </c>
      <c r="F385" s="21">
        <v>0</v>
      </c>
      <c r="G385" s="21">
        <v>0</v>
      </c>
      <c r="H385" s="21">
        <v>77860216</v>
      </c>
      <c r="I385" s="21">
        <v>100</v>
      </c>
      <c r="J385" s="21">
        <v>0</v>
      </c>
      <c r="K385" s="21">
        <v>20000</v>
      </c>
      <c r="L385" s="21">
        <v>2380300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  <c r="W385" s="21">
        <v>891817667</v>
      </c>
      <c r="X385" s="21">
        <v>0</v>
      </c>
      <c r="Y385" s="21">
        <v>0</v>
      </c>
      <c r="Z385" s="21">
        <v>0</v>
      </c>
      <c r="AA385" s="21">
        <v>0</v>
      </c>
      <c r="AB385" s="21">
        <v>0</v>
      </c>
      <c r="AC385" s="21">
        <v>0</v>
      </c>
      <c r="AD385" s="21">
        <v>0</v>
      </c>
      <c r="AE385" s="21">
        <v>0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4590233</v>
      </c>
      <c r="AL385" s="21">
        <v>0</v>
      </c>
      <c r="AM385" s="21">
        <v>0</v>
      </c>
      <c r="AN385" s="21">
        <v>0</v>
      </c>
      <c r="AO385" s="21">
        <v>0</v>
      </c>
      <c r="AP385" s="21">
        <v>1136061387</v>
      </c>
      <c r="AQ385" s="21">
        <v>2117610203</v>
      </c>
    </row>
    <row r="386" spans="1:43" x14ac:dyDescent="0.25">
      <c r="A386" s="19">
        <v>46265</v>
      </c>
      <c r="B386" s="20" t="s">
        <v>3219</v>
      </c>
      <c r="C386" s="20" t="s">
        <v>3220</v>
      </c>
      <c r="D386" s="21">
        <v>0</v>
      </c>
      <c r="E386" s="21">
        <v>15719865</v>
      </c>
      <c r="F386" s="21"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33393900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0</v>
      </c>
      <c r="T386" s="21">
        <v>0</v>
      </c>
      <c r="U386" s="21">
        <v>0</v>
      </c>
      <c r="V386" s="21">
        <v>0</v>
      </c>
      <c r="W386" s="21">
        <v>2019446500</v>
      </c>
      <c r="X386" s="21">
        <v>0</v>
      </c>
      <c r="Y386" s="21">
        <v>0</v>
      </c>
      <c r="Z386" s="21">
        <v>0</v>
      </c>
      <c r="AA386" s="21">
        <v>0</v>
      </c>
      <c r="AB386" s="21">
        <v>0</v>
      </c>
      <c r="AC386" s="21">
        <v>0</v>
      </c>
      <c r="AD386" s="21">
        <v>0</v>
      </c>
      <c r="AE386" s="21">
        <v>0</v>
      </c>
      <c r="AF386" s="21">
        <v>0</v>
      </c>
      <c r="AG386" s="21">
        <v>0</v>
      </c>
      <c r="AH386" s="21">
        <v>0</v>
      </c>
      <c r="AI386" s="21">
        <v>0</v>
      </c>
      <c r="AJ386" s="21">
        <v>81670000</v>
      </c>
      <c r="AK386" s="21">
        <v>111000</v>
      </c>
      <c r="AL386" s="21">
        <v>0</v>
      </c>
      <c r="AM386" s="21">
        <v>0</v>
      </c>
      <c r="AN386" s="21">
        <v>0</v>
      </c>
      <c r="AO386" s="21">
        <v>0</v>
      </c>
      <c r="AP386" s="21">
        <v>1384660187</v>
      </c>
      <c r="AQ386" s="21">
        <v>3535001452</v>
      </c>
    </row>
    <row r="387" spans="1:43" x14ac:dyDescent="0.25">
      <c r="A387" s="19">
        <v>46265</v>
      </c>
      <c r="B387" s="20" t="s">
        <v>3227</v>
      </c>
      <c r="C387" s="20" t="s">
        <v>3228</v>
      </c>
      <c r="D387" s="21">
        <v>23200</v>
      </c>
      <c r="E387" s="21">
        <v>0</v>
      </c>
      <c r="F387" s="21">
        <v>8400</v>
      </c>
      <c r="G387" s="21">
        <v>0</v>
      </c>
      <c r="H387" s="21">
        <v>816600</v>
      </c>
      <c r="I387" s="21">
        <v>25350100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0</v>
      </c>
      <c r="S387" s="21">
        <v>0</v>
      </c>
      <c r="T387" s="21">
        <v>0</v>
      </c>
      <c r="U387" s="21">
        <v>0</v>
      </c>
      <c r="V387" s="21">
        <v>0</v>
      </c>
      <c r="W387" s="21">
        <v>5098334500</v>
      </c>
      <c r="X387" s="21">
        <v>0</v>
      </c>
      <c r="Y387" s="21">
        <v>0</v>
      </c>
      <c r="Z387" s="21">
        <v>0</v>
      </c>
      <c r="AA387" s="21">
        <v>0</v>
      </c>
      <c r="AB387" s="21">
        <v>0</v>
      </c>
      <c r="AC387" s="21">
        <v>0</v>
      </c>
      <c r="AD387" s="21">
        <v>0</v>
      </c>
      <c r="AE387" s="21">
        <v>0</v>
      </c>
      <c r="AF387" s="21">
        <v>0</v>
      </c>
      <c r="AG387" s="21">
        <v>0</v>
      </c>
      <c r="AH387" s="21">
        <v>0</v>
      </c>
      <c r="AI387" s="21">
        <v>0</v>
      </c>
      <c r="AJ387" s="21">
        <v>0</v>
      </c>
      <c r="AK387" s="21">
        <v>107900</v>
      </c>
      <c r="AL387" s="21">
        <v>0</v>
      </c>
      <c r="AM387" s="21">
        <v>0</v>
      </c>
      <c r="AN387" s="21">
        <v>0</v>
      </c>
      <c r="AO387" s="21">
        <v>0</v>
      </c>
      <c r="AP387" s="21">
        <v>834109300</v>
      </c>
      <c r="AQ387" s="21">
        <v>5958750000</v>
      </c>
    </row>
    <row r="388" spans="1:43" x14ac:dyDescent="0.25">
      <c r="A388" s="19">
        <v>46265</v>
      </c>
      <c r="B388" s="20" t="s">
        <v>3231</v>
      </c>
      <c r="C388" s="20" t="s">
        <v>3232</v>
      </c>
      <c r="D388" s="21">
        <v>19701427</v>
      </c>
      <c r="E388" s="21">
        <v>544900</v>
      </c>
      <c r="F388" s="21">
        <v>1999200</v>
      </c>
      <c r="G388" s="21">
        <v>1313000</v>
      </c>
      <c r="H388" s="21">
        <v>0</v>
      </c>
      <c r="I388" s="21">
        <v>3230300</v>
      </c>
      <c r="J388" s="21">
        <v>3846408</v>
      </c>
      <c r="K388" s="21">
        <v>1918600</v>
      </c>
      <c r="L388" s="21">
        <v>19648200</v>
      </c>
      <c r="M388" s="21">
        <v>34158</v>
      </c>
      <c r="N388" s="21">
        <v>0</v>
      </c>
      <c r="O388" s="21">
        <v>1969100</v>
      </c>
      <c r="P388" s="21">
        <v>0</v>
      </c>
      <c r="Q388" s="21">
        <v>1075200</v>
      </c>
      <c r="R388" s="21">
        <v>0</v>
      </c>
      <c r="S388" s="21">
        <v>0</v>
      </c>
      <c r="T388" s="21">
        <v>0</v>
      </c>
      <c r="U388" s="21">
        <v>0</v>
      </c>
      <c r="V388" s="21">
        <v>0</v>
      </c>
      <c r="W388" s="21">
        <v>3325068413</v>
      </c>
      <c r="X388" s="21">
        <v>0</v>
      </c>
      <c r="Y388" s="21">
        <v>130000</v>
      </c>
      <c r="Z388" s="21">
        <v>0</v>
      </c>
      <c r="AA388" s="21">
        <v>0</v>
      </c>
      <c r="AB388" s="21">
        <v>0</v>
      </c>
      <c r="AC388" s="21">
        <v>200000</v>
      </c>
      <c r="AD388" s="21">
        <v>0</v>
      </c>
      <c r="AE388" s="21">
        <v>0</v>
      </c>
      <c r="AF388" s="21">
        <v>0</v>
      </c>
      <c r="AG388" s="21">
        <v>0</v>
      </c>
      <c r="AH388" s="21">
        <v>5962766</v>
      </c>
      <c r="AI388" s="21">
        <v>1663200</v>
      </c>
      <c r="AJ388" s="21">
        <v>380441877</v>
      </c>
      <c r="AK388" s="21">
        <v>1511482</v>
      </c>
      <c r="AL388" s="21">
        <v>29211650</v>
      </c>
      <c r="AM388" s="21">
        <v>19</v>
      </c>
      <c r="AN388" s="21">
        <v>212301200</v>
      </c>
      <c r="AO388" s="21">
        <v>1964400</v>
      </c>
      <c r="AP388" s="21">
        <v>591526900</v>
      </c>
      <c r="AQ388" s="21">
        <v>4605262400</v>
      </c>
    </row>
    <row r="389" spans="1:43" x14ac:dyDescent="0.25">
      <c r="A389" s="19">
        <v>46265</v>
      </c>
      <c r="B389" s="20" t="s">
        <v>3236</v>
      </c>
      <c r="C389" s="20" t="s">
        <v>3237</v>
      </c>
      <c r="D389" s="21">
        <v>28242974</v>
      </c>
      <c r="E389" s="21">
        <v>34100</v>
      </c>
      <c r="F389" s="21">
        <v>120500</v>
      </c>
      <c r="G389" s="21">
        <v>166500</v>
      </c>
      <c r="H389" s="21">
        <v>2175500</v>
      </c>
      <c r="I389" s="21">
        <v>53153650</v>
      </c>
      <c r="J389" s="21">
        <v>13512470</v>
      </c>
      <c r="K389" s="21">
        <v>8482605</v>
      </c>
      <c r="L389" s="21">
        <v>22826400</v>
      </c>
      <c r="M389" s="21">
        <v>177702</v>
      </c>
      <c r="N389" s="21">
        <v>0</v>
      </c>
      <c r="O389" s="21">
        <v>439300</v>
      </c>
      <c r="P389" s="21">
        <v>3837285</v>
      </c>
      <c r="Q389" s="21">
        <v>937500</v>
      </c>
      <c r="R389" s="21">
        <v>2049514200</v>
      </c>
      <c r="S389" s="21">
        <v>150000</v>
      </c>
      <c r="T389" s="21">
        <v>0</v>
      </c>
      <c r="U389" s="21">
        <v>0</v>
      </c>
      <c r="V389" s="21">
        <v>0</v>
      </c>
      <c r="W389" s="21">
        <v>484771134</v>
      </c>
      <c r="X389" s="21">
        <v>0</v>
      </c>
      <c r="Y389" s="21">
        <v>903300</v>
      </c>
      <c r="Z389" s="21">
        <v>430400</v>
      </c>
      <c r="AA389" s="21">
        <v>0</v>
      </c>
      <c r="AB389" s="21">
        <v>0</v>
      </c>
      <c r="AC389" s="21">
        <v>0</v>
      </c>
      <c r="AD389" s="21">
        <v>50000</v>
      </c>
      <c r="AE389" s="21">
        <v>0</v>
      </c>
      <c r="AF389" s="21">
        <v>0</v>
      </c>
      <c r="AG389" s="21">
        <v>0</v>
      </c>
      <c r="AH389" s="21">
        <v>0</v>
      </c>
      <c r="AI389" s="21">
        <v>21100</v>
      </c>
      <c r="AJ389" s="21">
        <v>66281001</v>
      </c>
      <c r="AK389" s="21">
        <v>29597614</v>
      </c>
      <c r="AL389" s="21">
        <v>22752100</v>
      </c>
      <c r="AM389" s="21">
        <v>862000</v>
      </c>
      <c r="AN389" s="21">
        <v>425438100</v>
      </c>
      <c r="AO389" s="21">
        <v>6174400</v>
      </c>
      <c r="AP389" s="21">
        <v>1547378165</v>
      </c>
      <c r="AQ389" s="21">
        <v>4768430000</v>
      </c>
    </row>
    <row r="390" spans="1:43" x14ac:dyDescent="0.25">
      <c r="A390" s="19">
        <v>46265</v>
      </c>
      <c r="B390" s="20" t="s">
        <v>3240</v>
      </c>
      <c r="C390" s="20" t="s">
        <v>3241</v>
      </c>
      <c r="D390" s="21">
        <v>19543800</v>
      </c>
      <c r="E390" s="21">
        <v>0</v>
      </c>
      <c r="F390" s="21">
        <v>0</v>
      </c>
      <c r="G390" s="21">
        <v>0</v>
      </c>
      <c r="H390" s="21">
        <v>0</v>
      </c>
      <c r="I390" s="21">
        <v>0</v>
      </c>
      <c r="J390" s="21">
        <v>0</v>
      </c>
      <c r="K390" s="21">
        <v>1005900</v>
      </c>
      <c r="L390" s="21">
        <v>18490400</v>
      </c>
      <c r="M390" s="21">
        <v>0</v>
      </c>
      <c r="N390" s="21">
        <v>0</v>
      </c>
      <c r="O390" s="21">
        <v>0</v>
      </c>
      <c r="P390" s="21">
        <v>0</v>
      </c>
      <c r="Q390" s="21">
        <v>0</v>
      </c>
      <c r="R390" s="21">
        <v>3300</v>
      </c>
      <c r="S390" s="21">
        <v>0</v>
      </c>
      <c r="T390" s="21">
        <v>0</v>
      </c>
      <c r="U390" s="21">
        <v>0</v>
      </c>
      <c r="V390" s="21">
        <v>0</v>
      </c>
      <c r="W390" s="21">
        <v>14471602000</v>
      </c>
      <c r="X390" s="21">
        <v>0</v>
      </c>
      <c r="Y390" s="21">
        <v>0</v>
      </c>
      <c r="Z390" s="21">
        <v>0</v>
      </c>
      <c r="AA390" s="21">
        <v>0</v>
      </c>
      <c r="AB390" s="21">
        <v>0</v>
      </c>
      <c r="AC390" s="21">
        <v>0</v>
      </c>
      <c r="AD390" s="21">
        <v>0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6513150</v>
      </c>
      <c r="AL390" s="21">
        <v>0</v>
      </c>
      <c r="AM390" s="21">
        <v>0</v>
      </c>
      <c r="AN390" s="21">
        <v>0</v>
      </c>
      <c r="AO390" s="21">
        <v>70</v>
      </c>
      <c r="AP390" s="21">
        <v>3546282959</v>
      </c>
      <c r="AQ390" s="21">
        <v>18063441579</v>
      </c>
    </row>
    <row r="391" spans="1:43" x14ac:dyDescent="0.25">
      <c r="A391" s="19">
        <v>46265</v>
      </c>
      <c r="B391" s="20" t="s">
        <v>3245</v>
      </c>
      <c r="C391" s="20" t="s">
        <v>3246</v>
      </c>
      <c r="D391" s="21">
        <v>0</v>
      </c>
      <c r="E391" s="21">
        <v>0</v>
      </c>
      <c r="F391" s="21">
        <v>0</v>
      </c>
      <c r="G391" s="21">
        <v>28500000</v>
      </c>
      <c r="H391" s="21">
        <v>0</v>
      </c>
      <c r="I391" s="21">
        <v>59521300</v>
      </c>
      <c r="J391" s="21">
        <v>0</v>
      </c>
      <c r="K391" s="21">
        <v>0</v>
      </c>
      <c r="L391" s="21">
        <v>538400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>
        <v>0</v>
      </c>
      <c r="T391" s="21">
        <v>0</v>
      </c>
      <c r="U391" s="21">
        <v>0</v>
      </c>
      <c r="V391" s="21">
        <v>0</v>
      </c>
      <c r="W391" s="21">
        <v>78279700</v>
      </c>
      <c r="X391" s="21">
        <v>0</v>
      </c>
      <c r="Y391" s="21">
        <v>0</v>
      </c>
      <c r="Z391" s="21">
        <v>0</v>
      </c>
      <c r="AA391" s="21">
        <v>0</v>
      </c>
      <c r="AB391" s="21">
        <v>0</v>
      </c>
      <c r="AC391" s="21">
        <v>0</v>
      </c>
      <c r="AD391" s="21">
        <v>0</v>
      </c>
      <c r="AE391" s="21">
        <v>0</v>
      </c>
      <c r="AF391" s="21">
        <v>0</v>
      </c>
      <c r="AG391" s="21">
        <v>0</v>
      </c>
      <c r="AH391" s="21">
        <v>0</v>
      </c>
      <c r="AI391" s="21">
        <v>0</v>
      </c>
      <c r="AJ391" s="21">
        <v>0</v>
      </c>
      <c r="AK391" s="21">
        <v>191473200</v>
      </c>
      <c r="AL391" s="21">
        <v>0</v>
      </c>
      <c r="AM391" s="21">
        <v>0</v>
      </c>
      <c r="AN391" s="21">
        <v>0</v>
      </c>
      <c r="AO391" s="21">
        <v>0</v>
      </c>
      <c r="AP391" s="21">
        <v>2166687400</v>
      </c>
      <c r="AQ391" s="21">
        <v>2525000000</v>
      </c>
    </row>
    <row r="392" spans="1:43" x14ac:dyDescent="0.25">
      <c r="A392" s="19">
        <v>46265</v>
      </c>
      <c r="B392" s="20" t="s">
        <v>3255</v>
      </c>
      <c r="C392" s="20" t="s">
        <v>3256</v>
      </c>
      <c r="D392" s="21">
        <v>15900200</v>
      </c>
      <c r="E392" s="21">
        <v>0</v>
      </c>
      <c r="F392" s="21">
        <v>18879087400</v>
      </c>
      <c r="G392" s="21">
        <v>2</v>
      </c>
      <c r="H392" s="21">
        <v>0</v>
      </c>
      <c r="I392" s="21">
        <v>41954966</v>
      </c>
      <c r="J392" s="21">
        <v>0</v>
      </c>
      <c r="K392" s="21">
        <v>118230499</v>
      </c>
      <c r="L392" s="21">
        <v>22716000</v>
      </c>
      <c r="M392" s="21">
        <v>66</v>
      </c>
      <c r="N392" s="21">
        <v>0</v>
      </c>
      <c r="O392" s="21">
        <v>0</v>
      </c>
      <c r="P392" s="21">
        <v>12641000</v>
      </c>
      <c r="Q392" s="21">
        <v>4500000</v>
      </c>
      <c r="R392" s="21">
        <v>38211</v>
      </c>
      <c r="S392" s="21">
        <v>0</v>
      </c>
      <c r="T392" s="21">
        <v>0</v>
      </c>
      <c r="U392" s="21">
        <v>0</v>
      </c>
      <c r="V392" s="21">
        <v>200183</v>
      </c>
      <c r="W392" s="21">
        <v>873375316</v>
      </c>
      <c r="X392" s="21">
        <v>0</v>
      </c>
      <c r="Y392" s="21">
        <v>1000</v>
      </c>
      <c r="Z392" s="21">
        <v>0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0</v>
      </c>
      <c r="AH392" s="21">
        <v>89280807</v>
      </c>
      <c r="AI392" s="21">
        <v>20100</v>
      </c>
      <c r="AJ392" s="21">
        <v>45500000</v>
      </c>
      <c r="AK392" s="21">
        <v>9634862</v>
      </c>
      <c r="AL392" s="21">
        <v>10252000</v>
      </c>
      <c r="AM392" s="21">
        <v>0</v>
      </c>
      <c r="AN392" s="21">
        <v>11530</v>
      </c>
      <c r="AO392" s="21">
        <v>566</v>
      </c>
      <c r="AP392" s="21">
        <v>11151005635</v>
      </c>
      <c r="AQ392" s="21">
        <v>31274350343</v>
      </c>
    </row>
    <row r="393" spans="1:43" x14ac:dyDescent="0.25">
      <c r="A393" s="19">
        <v>46265</v>
      </c>
      <c r="B393" s="20" t="s">
        <v>3262</v>
      </c>
      <c r="C393" s="20" t="s">
        <v>3263</v>
      </c>
      <c r="D393" s="21">
        <v>0</v>
      </c>
      <c r="E393" s="21">
        <v>0</v>
      </c>
      <c r="F393" s="21">
        <v>0</v>
      </c>
      <c r="G393" s="21">
        <v>0</v>
      </c>
      <c r="H393" s="21">
        <v>0</v>
      </c>
      <c r="I393" s="21">
        <v>0</v>
      </c>
      <c r="J393" s="21">
        <v>0</v>
      </c>
      <c r="K393" s="21">
        <v>0</v>
      </c>
      <c r="L393" s="21">
        <v>41192080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>
        <v>0</v>
      </c>
      <c r="T393" s="21">
        <v>0</v>
      </c>
      <c r="U393" s="21">
        <v>0</v>
      </c>
      <c r="V393" s="21">
        <v>0</v>
      </c>
      <c r="W393" s="21">
        <v>1102523119</v>
      </c>
      <c r="X393" s="21">
        <v>0</v>
      </c>
      <c r="Y393" s="21">
        <v>0</v>
      </c>
      <c r="Z393" s="21">
        <v>0</v>
      </c>
      <c r="AA393" s="21">
        <v>0</v>
      </c>
      <c r="AB393" s="21">
        <v>0</v>
      </c>
      <c r="AC393" s="21">
        <v>0</v>
      </c>
      <c r="AD393" s="21">
        <v>0</v>
      </c>
      <c r="AE393" s="21">
        <v>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5700</v>
      </c>
      <c r="AL393" s="21">
        <v>0</v>
      </c>
      <c r="AM393" s="21">
        <v>0</v>
      </c>
      <c r="AN393" s="21">
        <v>20000000</v>
      </c>
      <c r="AO393" s="21">
        <v>20</v>
      </c>
      <c r="AP393" s="21">
        <v>353611428</v>
      </c>
      <c r="AQ393" s="21">
        <v>1517332347</v>
      </c>
    </row>
    <row r="394" spans="1:43" x14ac:dyDescent="0.25">
      <c r="A394" s="19">
        <v>46265</v>
      </c>
      <c r="B394" s="20" t="s">
        <v>3269</v>
      </c>
      <c r="C394" s="20" t="s">
        <v>3270</v>
      </c>
      <c r="D394" s="21">
        <v>78996300</v>
      </c>
      <c r="E394" s="21">
        <v>0</v>
      </c>
      <c r="F394" s="21">
        <v>0</v>
      </c>
      <c r="G394" s="21">
        <v>0</v>
      </c>
      <c r="H394" s="21">
        <v>8500000</v>
      </c>
      <c r="I394" s="21">
        <v>100</v>
      </c>
      <c r="J394" s="21">
        <v>0</v>
      </c>
      <c r="K394" s="21">
        <v>0</v>
      </c>
      <c r="L394" s="21">
        <v>10179179</v>
      </c>
      <c r="M394" s="21">
        <v>8629257</v>
      </c>
      <c r="N394" s="21">
        <v>0</v>
      </c>
      <c r="O394" s="21">
        <v>0</v>
      </c>
      <c r="P394" s="21">
        <v>50417200</v>
      </c>
      <c r="Q394" s="21">
        <v>150000</v>
      </c>
      <c r="R394" s="21">
        <v>0</v>
      </c>
      <c r="S394" s="21">
        <v>0</v>
      </c>
      <c r="T394" s="21">
        <v>0</v>
      </c>
      <c r="U394" s="21">
        <v>0</v>
      </c>
      <c r="V394" s="21">
        <v>0</v>
      </c>
      <c r="W394" s="21">
        <v>5298351461</v>
      </c>
      <c r="X394" s="21">
        <v>0</v>
      </c>
      <c r="Y394" s="21">
        <v>0</v>
      </c>
      <c r="Z394" s="21">
        <v>0</v>
      </c>
      <c r="AA394" s="21">
        <v>0</v>
      </c>
      <c r="AB394" s="21">
        <v>0</v>
      </c>
      <c r="AC394" s="21">
        <v>0</v>
      </c>
      <c r="AD394" s="21">
        <v>0</v>
      </c>
      <c r="AE394" s="21">
        <v>0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6820152</v>
      </c>
      <c r="AL394" s="21">
        <v>0</v>
      </c>
      <c r="AM394" s="21">
        <v>0</v>
      </c>
      <c r="AN394" s="21">
        <v>0</v>
      </c>
      <c r="AO394" s="21">
        <v>0</v>
      </c>
      <c r="AP394" s="21">
        <v>2115444398</v>
      </c>
      <c r="AQ394" s="21">
        <v>7577488047</v>
      </c>
    </row>
    <row r="395" spans="1:43" x14ac:dyDescent="0.25">
      <c r="A395" s="19">
        <v>46265</v>
      </c>
      <c r="B395" s="20" t="s">
        <v>3281</v>
      </c>
      <c r="C395" s="20" t="s">
        <v>3282</v>
      </c>
      <c r="D395" s="21">
        <v>0</v>
      </c>
      <c r="E395" s="21">
        <v>0</v>
      </c>
      <c r="F395" s="21">
        <v>0</v>
      </c>
      <c r="G395" s="21">
        <v>0</v>
      </c>
      <c r="H395" s="21">
        <v>0</v>
      </c>
      <c r="I395" s="21">
        <v>100</v>
      </c>
      <c r="J395" s="21">
        <v>0</v>
      </c>
      <c r="K395" s="21">
        <v>0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>
        <v>0</v>
      </c>
      <c r="T395" s="21">
        <v>0</v>
      </c>
      <c r="U395" s="21">
        <v>0</v>
      </c>
      <c r="V395" s="21">
        <v>0</v>
      </c>
      <c r="W395" s="21">
        <v>140801</v>
      </c>
      <c r="X395" s="21">
        <v>0</v>
      </c>
      <c r="Y395" s="21">
        <v>0</v>
      </c>
      <c r="Z395" s="21">
        <v>0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344609</v>
      </c>
      <c r="AL395" s="21">
        <v>0</v>
      </c>
      <c r="AM395" s="21">
        <v>0</v>
      </c>
      <c r="AN395" s="21">
        <v>0</v>
      </c>
      <c r="AO395" s="21">
        <v>0</v>
      </c>
      <c r="AP395" s="21">
        <v>165322</v>
      </c>
      <c r="AQ395" s="21">
        <v>650832</v>
      </c>
    </row>
    <row r="396" spans="1:43" x14ac:dyDescent="0.25">
      <c r="A396" s="19">
        <v>46265</v>
      </c>
      <c r="B396" s="20" t="s">
        <v>3284</v>
      </c>
      <c r="C396" s="20" t="s">
        <v>3285</v>
      </c>
      <c r="D396" s="21">
        <v>15977971</v>
      </c>
      <c r="E396" s="21">
        <v>6327900</v>
      </c>
      <c r="F396" s="21">
        <v>3601000</v>
      </c>
      <c r="G396" s="21">
        <v>17597330</v>
      </c>
      <c r="H396" s="21">
        <v>21400</v>
      </c>
      <c r="I396" s="21">
        <v>18574309</v>
      </c>
      <c r="J396" s="21">
        <v>33716650</v>
      </c>
      <c r="K396" s="21">
        <v>4070328</v>
      </c>
      <c r="L396" s="21">
        <v>14120753</v>
      </c>
      <c r="M396" s="21">
        <v>1329579</v>
      </c>
      <c r="N396" s="21">
        <v>68442600</v>
      </c>
      <c r="O396" s="21">
        <v>102919349</v>
      </c>
      <c r="P396" s="21">
        <v>5117802</v>
      </c>
      <c r="Q396" s="21">
        <v>1038179</v>
      </c>
      <c r="R396" s="21">
        <v>768100</v>
      </c>
      <c r="S396" s="21">
        <v>0</v>
      </c>
      <c r="T396" s="21">
        <v>0</v>
      </c>
      <c r="U396" s="21">
        <v>0</v>
      </c>
      <c r="V396" s="21">
        <v>1333100</v>
      </c>
      <c r="W396" s="21">
        <v>115133806</v>
      </c>
      <c r="X396" s="21">
        <v>0</v>
      </c>
      <c r="Y396" s="21">
        <v>41763000</v>
      </c>
      <c r="Z396" s="21">
        <v>36565700</v>
      </c>
      <c r="AA396" s="21">
        <v>0</v>
      </c>
      <c r="AB396" s="21">
        <v>0</v>
      </c>
      <c r="AC396" s="21">
        <v>0</v>
      </c>
      <c r="AD396" s="21">
        <v>598600</v>
      </c>
      <c r="AE396" s="21">
        <v>147600</v>
      </c>
      <c r="AF396" s="21">
        <v>0</v>
      </c>
      <c r="AG396" s="21">
        <v>0</v>
      </c>
      <c r="AH396" s="21">
        <v>1205616</v>
      </c>
      <c r="AI396" s="21">
        <v>181000</v>
      </c>
      <c r="AJ396" s="21">
        <v>825087137</v>
      </c>
      <c r="AK396" s="21">
        <v>9909894</v>
      </c>
      <c r="AL396" s="21">
        <v>229709986</v>
      </c>
      <c r="AM396" s="21">
        <v>3423102</v>
      </c>
      <c r="AN396" s="21">
        <v>465501326</v>
      </c>
      <c r="AO396" s="21">
        <v>14296400</v>
      </c>
      <c r="AP396" s="21">
        <v>293900675</v>
      </c>
      <c r="AQ396" s="21">
        <v>2332380192</v>
      </c>
    </row>
    <row r="397" spans="1:43" x14ac:dyDescent="0.25">
      <c r="A397" s="19">
        <v>46265</v>
      </c>
      <c r="B397" s="20" t="s">
        <v>3287</v>
      </c>
      <c r="C397" s="20" t="s">
        <v>3288</v>
      </c>
      <c r="D397" s="21">
        <v>6339000</v>
      </c>
      <c r="E397" s="21">
        <v>0</v>
      </c>
      <c r="F397" s="21">
        <v>20000000</v>
      </c>
      <c r="G397" s="21">
        <v>0</v>
      </c>
      <c r="H397" s="21">
        <v>0</v>
      </c>
      <c r="I397" s="21">
        <v>100</v>
      </c>
      <c r="J397" s="21">
        <v>0</v>
      </c>
      <c r="K397" s="21">
        <v>0</v>
      </c>
      <c r="L397" s="21">
        <v>14422100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0</v>
      </c>
      <c r="T397" s="21">
        <v>0</v>
      </c>
      <c r="U397" s="21">
        <v>0</v>
      </c>
      <c r="V397" s="21">
        <v>0</v>
      </c>
      <c r="W397" s="21">
        <v>246126681</v>
      </c>
      <c r="X397" s="21">
        <v>0</v>
      </c>
      <c r="Y397" s="21">
        <v>54669376</v>
      </c>
      <c r="Z397" s="21">
        <v>0</v>
      </c>
      <c r="AA397" s="21">
        <v>0</v>
      </c>
      <c r="AB397" s="21">
        <v>0</v>
      </c>
      <c r="AC397" s="21">
        <v>0</v>
      </c>
      <c r="AD397" s="21">
        <v>0</v>
      </c>
      <c r="AE397" s="21">
        <v>0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1228800</v>
      </c>
      <c r="AL397" s="21">
        <v>0</v>
      </c>
      <c r="AM397" s="21">
        <v>0</v>
      </c>
      <c r="AN397" s="21">
        <v>5089250</v>
      </c>
      <c r="AO397" s="21">
        <v>0</v>
      </c>
      <c r="AP397" s="21">
        <v>473588351</v>
      </c>
      <c r="AQ397" s="21">
        <v>821463658</v>
      </c>
    </row>
    <row r="398" spans="1:43" x14ac:dyDescent="0.25">
      <c r="A398" s="19">
        <v>46265</v>
      </c>
      <c r="B398" s="20" t="s">
        <v>3298</v>
      </c>
      <c r="C398" s="20" t="s">
        <v>3299</v>
      </c>
      <c r="D398" s="21">
        <v>200</v>
      </c>
      <c r="E398" s="21">
        <v>0</v>
      </c>
      <c r="F398" s="21">
        <v>0</v>
      </c>
      <c r="G398" s="21">
        <v>0</v>
      </c>
      <c r="H398" s="21">
        <v>0</v>
      </c>
      <c r="I398" s="21">
        <v>478600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0</v>
      </c>
      <c r="T398" s="21">
        <v>0</v>
      </c>
      <c r="U398" s="21">
        <v>0</v>
      </c>
      <c r="V398" s="21">
        <v>0</v>
      </c>
      <c r="W398" s="21">
        <v>344302500</v>
      </c>
      <c r="X398" s="21">
        <v>0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>
        <v>0</v>
      </c>
      <c r="AE398" s="21">
        <v>0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3485000</v>
      </c>
      <c r="AL398" s="21">
        <v>0</v>
      </c>
      <c r="AM398" s="21">
        <v>0</v>
      </c>
      <c r="AN398" s="21">
        <v>0</v>
      </c>
      <c r="AO398" s="21">
        <v>0</v>
      </c>
      <c r="AP398" s="21">
        <v>714171200</v>
      </c>
      <c r="AQ398" s="21">
        <v>1062437500</v>
      </c>
    </row>
    <row r="399" spans="1:43" x14ac:dyDescent="0.25">
      <c r="A399" s="19">
        <v>46265</v>
      </c>
      <c r="B399" s="20" t="s">
        <v>3306</v>
      </c>
      <c r="C399" s="20" t="s">
        <v>3307</v>
      </c>
      <c r="D399" s="21">
        <v>81200</v>
      </c>
      <c r="E399" s="21">
        <v>0</v>
      </c>
      <c r="F399" s="21">
        <v>0</v>
      </c>
      <c r="G399" s="21">
        <v>0</v>
      </c>
      <c r="H399" s="21">
        <v>0</v>
      </c>
      <c r="I399" s="21">
        <v>982600</v>
      </c>
      <c r="J399" s="21">
        <v>0</v>
      </c>
      <c r="K399" s="21">
        <v>1845600</v>
      </c>
      <c r="L399" s="21">
        <v>36600</v>
      </c>
      <c r="M399" s="21">
        <v>0</v>
      </c>
      <c r="N399" s="21">
        <v>0</v>
      </c>
      <c r="O399" s="21">
        <v>0</v>
      </c>
      <c r="P399" s="21">
        <v>0</v>
      </c>
      <c r="Q399" s="21">
        <v>2748</v>
      </c>
      <c r="R399" s="21">
        <v>0</v>
      </c>
      <c r="S399" s="21">
        <v>0</v>
      </c>
      <c r="T399" s="21">
        <v>0</v>
      </c>
      <c r="U399" s="21">
        <v>0</v>
      </c>
      <c r="V399" s="21">
        <v>0</v>
      </c>
      <c r="W399" s="21">
        <v>51303509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30434003</v>
      </c>
      <c r="AK399" s="21">
        <v>6807650</v>
      </c>
      <c r="AL399" s="21">
        <v>0</v>
      </c>
      <c r="AM399" s="21">
        <v>0</v>
      </c>
      <c r="AN399" s="21">
        <v>27</v>
      </c>
      <c r="AO399" s="21">
        <v>63</v>
      </c>
      <c r="AP399" s="21">
        <v>211506000</v>
      </c>
      <c r="AQ399" s="21">
        <v>303000000</v>
      </c>
    </row>
    <row r="400" spans="1:43" x14ac:dyDescent="0.25">
      <c r="A400" s="19">
        <v>46265</v>
      </c>
      <c r="B400" s="20" t="s">
        <v>3312</v>
      </c>
      <c r="C400" s="20" t="s">
        <v>3313</v>
      </c>
      <c r="D400" s="21">
        <v>451500</v>
      </c>
      <c r="E400" s="21">
        <v>0</v>
      </c>
      <c r="F400" s="21">
        <v>0</v>
      </c>
      <c r="G400" s="21">
        <v>0</v>
      </c>
      <c r="H400" s="21">
        <v>0</v>
      </c>
      <c r="I400" s="21">
        <v>100</v>
      </c>
      <c r="J400" s="21">
        <v>0</v>
      </c>
      <c r="K400" s="21">
        <v>0</v>
      </c>
      <c r="L400" s="21">
        <v>89400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0</v>
      </c>
      <c r="T400" s="21">
        <v>0</v>
      </c>
      <c r="U400" s="21">
        <v>0</v>
      </c>
      <c r="V400" s="21">
        <v>35000</v>
      </c>
      <c r="W400" s="21">
        <v>3762231100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100</v>
      </c>
      <c r="AL400" s="21">
        <v>0</v>
      </c>
      <c r="AM400" s="21">
        <v>0</v>
      </c>
      <c r="AN400" s="21">
        <v>0</v>
      </c>
      <c r="AO400" s="21">
        <v>0</v>
      </c>
      <c r="AP400" s="21">
        <v>286392800</v>
      </c>
      <c r="AQ400" s="21">
        <v>4049200000</v>
      </c>
    </row>
    <row r="401" spans="1:43" x14ac:dyDescent="0.25">
      <c r="A401" s="19">
        <v>46265</v>
      </c>
      <c r="B401" s="20" t="s">
        <v>3321</v>
      </c>
      <c r="C401" s="20" t="s">
        <v>3322</v>
      </c>
      <c r="D401" s="21">
        <v>16400</v>
      </c>
      <c r="E401" s="21">
        <v>0</v>
      </c>
      <c r="F401" s="21">
        <v>205258300</v>
      </c>
      <c r="G401" s="21">
        <v>0</v>
      </c>
      <c r="H401" s="21">
        <v>0</v>
      </c>
      <c r="I401" s="21">
        <v>1505600</v>
      </c>
      <c r="J401" s="21">
        <v>0</v>
      </c>
      <c r="K401" s="21">
        <v>0</v>
      </c>
      <c r="L401" s="21">
        <v>10500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202007300</v>
      </c>
      <c r="X401" s="21">
        <v>0</v>
      </c>
      <c r="Y401" s="21">
        <v>0</v>
      </c>
      <c r="Z401" s="21">
        <v>0</v>
      </c>
      <c r="AA401" s="21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13500</v>
      </c>
      <c r="AL401" s="21">
        <v>0</v>
      </c>
      <c r="AM401" s="21">
        <v>0</v>
      </c>
      <c r="AN401" s="21">
        <v>0</v>
      </c>
      <c r="AO401" s="21">
        <v>0</v>
      </c>
      <c r="AP401" s="21">
        <v>16188400</v>
      </c>
      <c r="AQ401" s="21">
        <v>425000000</v>
      </c>
    </row>
    <row r="402" spans="1:43" x14ac:dyDescent="0.25">
      <c r="A402" s="19">
        <v>46265</v>
      </c>
      <c r="B402" s="20" t="s">
        <v>3328</v>
      </c>
      <c r="C402" s="20" t="s">
        <v>3329</v>
      </c>
      <c r="D402" s="21">
        <v>1508200</v>
      </c>
      <c r="E402" s="21">
        <v>0</v>
      </c>
      <c r="F402" s="21">
        <v>2500</v>
      </c>
      <c r="G402" s="21">
        <v>0</v>
      </c>
      <c r="H402" s="21">
        <v>0</v>
      </c>
      <c r="I402" s="21">
        <v>100</v>
      </c>
      <c r="J402" s="21">
        <v>0</v>
      </c>
      <c r="K402" s="21">
        <v>0</v>
      </c>
      <c r="L402" s="21">
        <v>13500</v>
      </c>
      <c r="M402" s="21">
        <v>0</v>
      </c>
      <c r="N402" s="21">
        <v>0</v>
      </c>
      <c r="O402" s="21">
        <v>0</v>
      </c>
      <c r="P402" s="21">
        <v>35000</v>
      </c>
      <c r="Q402" s="21">
        <v>200000</v>
      </c>
      <c r="R402" s="21">
        <v>0</v>
      </c>
      <c r="S402" s="21">
        <v>0</v>
      </c>
      <c r="T402" s="21">
        <v>0</v>
      </c>
      <c r="U402" s="21">
        <v>0</v>
      </c>
      <c r="V402" s="21">
        <v>0</v>
      </c>
      <c r="W402" s="21">
        <v>55143700</v>
      </c>
      <c r="X402" s="21">
        <v>0</v>
      </c>
      <c r="Y402" s="21">
        <v>0</v>
      </c>
      <c r="Z402" s="21">
        <v>0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992100</v>
      </c>
      <c r="AL402" s="21">
        <v>0</v>
      </c>
      <c r="AM402" s="21">
        <v>0</v>
      </c>
      <c r="AN402" s="21">
        <v>0</v>
      </c>
      <c r="AO402" s="21">
        <v>0</v>
      </c>
      <c r="AP402" s="21">
        <v>93904700</v>
      </c>
      <c r="AQ402" s="21">
        <v>151799800</v>
      </c>
    </row>
    <row r="403" spans="1:43" x14ac:dyDescent="0.25">
      <c r="A403" s="19">
        <v>46265</v>
      </c>
      <c r="B403" s="20" t="s">
        <v>3331</v>
      </c>
      <c r="C403" s="20" t="s">
        <v>3332</v>
      </c>
      <c r="D403" s="21">
        <v>38061394</v>
      </c>
      <c r="E403" s="21">
        <v>3306907460</v>
      </c>
      <c r="F403" s="21">
        <v>39414367</v>
      </c>
      <c r="G403" s="21">
        <v>196376100</v>
      </c>
      <c r="H403" s="21">
        <v>0</v>
      </c>
      <c r="I403" s="21">
        <v>5943100</v>
      </c>
      <c r="J403" s="21">
        <v>1429815360</v>
      </c>
      <c r="K403" s="21">
        <v>157919867</v>
      </c>
      <c r="L403" s="21">
        <v>62072900</v>
      </c>
      <c r="M403" s="21">
        <v>5000</v>
      </c>
      <c r="N403" s="21">
        <v>0</v>
      </c>
      <c r="O403" s="21">
        <v>1848400</v>
      </c>
      <c r="P403" s="21">
        <v>61879000</v>
      </c>
      <c r="Q403" s="21">
        <v>438118</v>
      </c>
      <c r="R403" s="21">
        <v>0</v>
      </c>
      <c r="S403" s="21">
        <v>0</v>
      </c>
      <c r="T403" s="21">
        <v>0</v>
      </c>
      <c r="U403" s="21">
        <v>0</v>
      </c>
      <c r="V403" s="21">
        <v>0</v>
      </c>
      <c r="W403" s="21">
        <v>6907440393</v>
      </c>
      <c r="X403" s="21">
        <v>0</v>
      </c>
      <c r="Y403" s="21">
        <v>6398514675</v>
      </c>
      <c r="Z403" s="21">
        <v>2203800</v>
      </c>
      <c r="AA403" s="21">
        <v>0</v>
      </c>
      <c r="AB403" s="21">
        <v>0</v>
      </c>
      <c r="AC403" s="21">
        <v>0</v>
      </c>
      <c r="AD403" s="21">
        <v>0</v>
      </c>
      <c r="AE403" s="21">
        <v>7100</v>
      </c>
      <c r="AF403" s="21">
        <v>4895400</v>
      </c>
      <c r="AG403" s="21">
        <v>0</v>
      </c>
      <c r="AH403" s="21">
        <v>0</v>
      </c>
      <c r="AI403" s="21">
        <v>13156100</v>
      </c>
      <c r="AJ403" s="21">
        <v>4941701581</v>
      </c>
      <c r="AK403" s="21">
        <v>1159039428</v>
      </c>
      <c r="AL403" s="21">
        <v>362075222</v>
      </c>
      <c r="AM403" s="21">
        <v>510260550</v>
      </c>
      <c r="AN403" s="21">
        <v>4592130204</v>
      </c>
      <c r="AO403" s="21">
        <v>1415435</v>
      </c>
      <c r="AP403" s="21">
        <v>3090344046</v>
      </c>
      <c r="AQ403" s="21">
        <v>33283865000</v>
      </c>
    </row>
    <row r="404" spans="1:43" x14ac:dyDescent="0.25">
      <c r="A404" s="19">
        <v>46265</v>
      </c>
      <c r="B404" s="20" t="s">
        <v>3340</v>
      </c>
      <c r="C404" s="20" t="s">
        <v>3341</v>
      </c>
      <c r="D404" s="21">
        <v>48700</v>
      </c>
      <c r="E404" s="21">
        <v>0</v>
      </c>
      <c r="F404" s="21">
        <v>267068</v>
      </c>
      <c r="G404" s="21">
        <v>0</v>
      </c>
      <c r="H404" s="21">
        <v>0</v>
      </c>
      <c r="I404" s="21">
        <v>4091400</v>
      </c>
      <c r="J404" s="21">
        <v>0</v>
      </c>
      <c r="K404" s="21">
        <v>500000</v>
      </c>
      <c r="L404" s="21">
        <v>800</v>
      </c>
      <c r="M404" s="21">
        <v>1058</v>
      </c>
      <c r="N404" s="21">
        <v>0</v>
      </c>
      <c r="O404" s="21">
        <v>0</v>
      </c>
      <c r="P404" s="21">
        <v>0</v>
      </c>
      <c r="Q404" s="21">
        <v>294279</v>
      </c>
      <c r="R404" s="21">
        <v>0</v>
      </c>
      <c r="S404" s="21">
        <v>0</v>
      </c>
      <c r="T404" s="21">
        <v>0</v>
      </c>
      <c r="U404" s="21">
        <v>0</v>
      </c>
      <c r="V404" s="21">
        <v>0</v>
      </c>
      <c r="W404" s="21">
        <v>645714756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25000000</v>
      </c>
      <c r="AK404" s="21">
        <v>6452637</v>
      </c>
      <c r="AL404" s="21">
        <v>0</v>
      </c>
      <c r="AM404" s="21">
        <v>0</v>
      </c>
      <c r="AN404" s="21">
        <v>181002000</v>
      </c>
      <c r="AO404" s="21">
        <v>10400</v>
      </c>
      <c r="AP404" s="21">
        <v>9791728907</v>
      </c>
      <c r="AQ404" s="21">
        <v>10655112005</v>
      </c>
    </row>
    <row r="405" spans="1:43" x14ac:dyDescent="0.25">
      <c r="A405" s="19">
        <v>46265</v>
      </c>
      <c r="B405" s="20" t="s">
        <v>3349</v>
      </c>
      <c r="C405" s="20" t="s">
        <v>3350</v>
      </c>
      <c r="D405" s="21">
        <v>3469000</v>
      </c>
      <c r="E405" s="21">
        <v>0</v>
      </c>
      <c r="F405" s="21">
        <v>0</v>
      </c>
      <c r="G405" s="21">
        <v>0</v>
      </c>
      <c r="H405" s="21">
        <v>0</v>
      </c>
      <c r="I405" s="21">
        <v>1000100</v>
      </c>
      <c r="J405" s="21">
        <v>0</v>
      </c>
      <c r="K405" s="21">
        <v>100000</v>
      </c>
      <c r="L405" s="21">
        <v>200</v>
      </c>
      <c r="M405" s="21">
        <v>0</v>
      </c>
      <c r="N405" s="21">
        <v>0</v>
      </c>
      <c r="O405" s="21">
        <v>0</v>
      </c>
      <c r="P405" s="21">
        <v>0</v>
      </c>
      <c r="Q405" s="21">
        <v>0</v>
      </c>
      <c r="R405" s="21">
        <v>0</v>
      </c>
      <c r="S405" s="21">
        <v>0</v>
      </c>
      <c r="T405" s="21">
        <v>0</v>
      </c>
      <c r="U405" s="21">
        <v>0</v>
      </c>
      <c r="V405" s="21">
        <v>0</v>
      </c>
      <c r="W405" s="21">
        <v>279372300</v>
      </c>
      <c r="X405" s="21">
        <v>0</v>
      </c>
      <c r="Y405" s="21">
        <v>0</v>
      </c>
      <c r="Z405" s="21">
        <v>0</v>
      </c>
      <c r="AA405" s="21">
        <v>0</v>
      </c>
      <c r="AB405" s="21">
        <v>0</v>
      </c>
      <c r="AC405" s="21">
        <v>0</v>
      </c>
      <c r="AD405" s="21">
        <v>0</v>
      </c>
      <c r="AE405" s="21">
        <v>0</v>
      </c>
      <c r="AF405" s="21">
        <v>0</v>
      </c>
      <c r="AG405" s="21">
        <v>0</v>
      </c>
      <c r="AH405" s="21">
        <v>0</v>
      </c>
      <c r="AI405" s="21">
        <v>0</v>
      </c>
      <c r="AJ405" s="21">
        <v>0</v>
      </c>
      <c r="AK405" s="21">
        <v>135700</v>
      </c>
      <c r="AL405" s="21">
        <v>0</v>
      </c>
      <c r="AM405" s="21">
        <v>0</v>
      </c>
      <c r="AN405" s="21">
        <v>0</v>
      </c>
      <c r="AO405" s="21">
        <v>0</v>
      </c>
      <c r="AP405" s="21">
        <v>549255700</v>
      </c>
      <c r="AQ405" s="21">
        <v>833333000</v>
      </c>
    </row>
    <row r="406" spans="1:43" x14ac:dyDescent="0.25">
      <c r="A406" s="19">
        <v>46265</v>
      </c>
      <c r="B406" s="20" t="s">
        <v>3353</v>
      </c>
      <c r="C406" s="20" t="s">
        <v>3354</v>
      </c>
      <c r="D406" s="21">
        <v>990000</v>
      </c>
      <c r="E406" s="21">
        <v>0</v>
      </c>
      <c r="F406" s="21">
        <v>0</v>
      </c>
      <c r="G406" s="21">
        <v>0</v>
      </c>
      <c r="H406" s="21">
        <v>0</v>
      </c>
      <c r="I406" s="21">
        <v>100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>
        <v>0</v>
      </c>
      <c r="T406" s="21">
        <v>0</v>
      </c>
      <c r="U406" s="21">
        <v>0</v>
      </c>
      <c r="V406" s="21">
        <v>0</v>
      </c>
      <c r="W406" s="21">
        <v>78353500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1320</v>
      </c>
      <c r="AL406" s="21">
        <v>0</v>
      </c>
      <c r="AM406" s="21">
        <v>0</v>
      </c>
      <c r="AN406" s="21">
        <v>6606000</v>
      </c>
      <c r="AO406" s="21">
        <v>0</v>
      </c>
      <c r="AP406" s="21">
        <v>58029880</v>
      </c>
      <c r="AQ406" s="21">
        <v>143980800</v>
      </c>
    </row>
    <row r="407" spans="1:43" x14ac:dyDescent="0.25">
      <c r="A407" s="19">
        <v>46265</v>
      </c>
      <c r="B407" s="20" t="s">
        <v>3358</v>
      </c>
      <c r="C407" s="20" t="s">
        <v>3359</v>
      </c>
      <c r="D407" s="21">
        <v>0</v>
      </c>
      <c r="E407" s="21">
        <v>0</v>
      </c>
      <c r="F407" s="21">
        <v>0</v>
      </c>
      <c r="G407" s="21">
        <v>0</v>
      </c>
      <c r="H407" s="21">
        <v>30000000</v>
      </c>
      <c r="I407" s="21">
        <v>0</v>
      </c>
      <c r="J407" s="21">
        <v>0</v>
      </c>
      <c r="K407" s="21">
        <v>0</v>
      </c>
      <c r="L407" s="21">
        <v>30300</v>
      </c>
      <c r="M407" s="21">
        <v>0</v>
      </c>
      <c r="N407" s="21">
        <v>0</v>
      </c>
      <c r="O407" s="21">
        <v>0</v>
      </c>
      <c r="P407" s="21">
        <v>0</v>
      </c>
      <c r="Q407" s="21">
        <v>0</v>
      </c>
      <c r="R407" s="21">
        <v>0</v>
      </c>
      <c r="S407" s="21">
        <v>0</v>
      </c>
      <c r="T407" s="21">
        <v>0</v>
      </c>
      <c r="U407" s="21">
        <v>0</v>
      </c>
      <c r="V407" s="21">
        <v>0</v>
      </c>
      <c r="W407" s="21">
        <v>1335180000</v>
      </c>
      <c r="X407" s="21">
        <v>0</v>
      </c>
      <c r="Y407" s="21">
        <v>0</v>
      </c>
      <c r="Z407" s="21">
        <v>0</v>
      </c>
      <c r="AA407" s="21">
        <v>0</v>
      </c>
      <c r="AB407" s="21">
        <v>0</v>
      </c>
      <c r="AC407" s="21">
        <v>0</v>
      </c>
      <c r="AD407" s="21">
        <v>0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207468800</v>
      </c>
      <c r="AK407" s="21">
        <v>0</v>
      </c>
      <c r="AL407" s="21">
        <v>0</v>
      </c>
      <c r="AM407" s="21">
        <v>0</v>
      </c>
      <c r="AN407" s="21">
        <v>0</v>
      </c>
      <c r="AO407" s="21">
        <v>0</v>
      </c>
      <c r="AP407" s="21">
        <v>111983400</v>
      </c>
      <c r="AQ407" s="21">
        <v>1684662500</v>
      </c>
    </row>
    <row r="408" spans="1:43" x14ac:dyDescent="0.25">
      <c r="A408" s="19">
        <v>46265</v>
      </c>
      <c r="B408" s="20" t="s">
        <v>3365</v>
      </c>
      <c r="C408" s="20" t="s">
        <v>3366</v>
      </c>
      <c r="D408" s="21">
        <v>12949</v>
      </c>
      <c r="E408" s="21">
        <v>105700</v>
      </c>
      <c r="F408" s="21">
        <v>46869288</v>
      </c>
      <c r="G408" s="21">
        <v>0</v>
      </c>
      <c r="H408" s="21">
        <v>0</v>
      </c>
      <c r="I408" s="21">
        <v>420600</v>
      </c>
      <c r="J408" s="21">
        <v>1600700</v>
      </c>
      <c r="K408" s="21">
        <v>726144</v>
      </c>
      <c r="L408" s="21">
        <v>118832</v>
      </c>
      <c r="M408" s="21">
        <v>68</v>
      </c>
      <c r="N408" s="21">
        <v>0</v>
      </c>
      <c r="O408" s="21">
        <v>119000</v>
      </c>
      <c r="P408" s="21">
        <v>12100</v>
      </c>
      <c r="Q408" s="21">
        <v>0</v>
      </c>
      <c r="R408" s="21">
        <v>725851161</v>
      </c>
      <c r="S408" s="21">
        <v>0</v>
      </c>
      <c r="T408" s="21">
        <v>0</v>
      </c>
      <c r="U408" s="21">
        <v>0</v>
      </c>
      <c r="V408" s="21">
        <v>0</v>
      </c>
      <c r="W408" s="21">
        <v>2323556680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>
        <v>0</v>
      </c>
      <c r="AE408" s="21">
        <v>10500</v>
      </c>
      <c r="AF408" s="21">
        <v>0</v>
      </c>
      <c r="AG408" s="21">
        <v>0</v>
      </c>
      <c r="AH408" s="21">
        <v>0</v>
      </c>
      <c r="AI408" s="21">
        <v>0</v>
      </c>
      <c r="AJ408" s="21">
        <v>30686200</v>
      </c>
      <c r="AK408" s="21">
        <v>608350621</v>
      </c>
      <c r="AL408" s="21">
        <v>8323500</v>
      </c>
      <c r="AM408" s="21">
        <v>196500</v>
      </c>
      <c r="AN408" s="21">
        <v>107975116</v>
      </c>
      <c r="AO408" s="21">
        <v>50000</v>
      </c>
      <c r="AP408" s="21">
        <v>135664818</v>
      </c>
      <c r="AQ408" s="21">
        <v>3990650477</v>
      </c>
    </row>
    <row r="409" spans="1:43" x14ac:dyDescent="0.25">
      <c r="A409" s="19">
        <v>46265</v>
      </c>
      <c r="B409" s="20" t="s">
        <v>3370</v>
      </c>
      <c r="C409" s="20" t="s">
        <v>3371</v>
      </c>
      <c r="D409" s="21">
        <v>9311490</v>
      </c>
      <c r="E409" s="21">
        <v>0</v>
      </c>
      <c r="F409" s="21">
        <v>50000</v>
      </c>
      <c r="G409" s="21">
        <v>0</v>
      </c>
      <c r="H409" s="21">
        <v>100</v>
      </c>
      <c r="I409" s="21">
        <v>706331</v>
      </c>
      <c r="J409" s="21">
        <v>0</v>
      </c>
      <c r="K409" s="21">
        <v>50</v>
      </c>
      <c r="L409" s="21">
        <v>620400</v>
      </c>
      <c r="M409" s="21">
        <v>0</v>
      </c>
      <c r="N409" s="21">
        <v>0</v>
      </c>
      <c r="O409" s="21">
        <v>0</v>
      </c>
      <c r="P409" s="21">
        <v>0</v>
      </c>
      <c r="Q409" s="21">
        <v>0</v>
      </c>
      <c r="R409" s="21">
        <v>0</v>
      </c>
      <c r="S409" s="21">
        <v>0</v>
      </c>
      <c r="T409" s="21">
        <v>0</v>
      </c>
      <c r="U409" s="21">
        <v>0</v>
      </c>
      <c r="V409" s="21">
        <v>0</v>
      </c>
      <c r="W409" s="21">
        <v>10191155789</v>
      </c>
      <c r="X409" s="21">
        <v>0</v>
      </c>
      <c r="Y409" s="21">
        <v>0</v>
      </c>
      <c r="Z409" s="21">
        <v>0</v>
      </c>
      <c r="AA409" s="21">
        <v>0</v>
      </c>
      <c r="AB409" s="21">
        <v>0</v>
      </c>
      <c r="AC409" s="21">
        <v>0</v>
      </c>
      <c r="AD409" s="21">
        <v>0</v>
      </c>
      <c r="AE409" s="21">
        <v>99036</v>
      </c>
      <c r="AF409" s="21">
        <v>0</v>
      </c>
      <c r="AG409" s="21">
        <v>0</v>
      </c>
      <c r="AH409" s="21">
        <v>0</v>
      </c>
      <c r="AI409" s="21">
        <v>0</v>
      </c>
      <c r="AJ409" s="21">
        <v>29430700</v>
      </c>
      <c r="AK409" s="21">
        <v>1639906</v>
      </c>
      <c r="AL409" s="21">
        <v>0</v>
      </c>
      <c r="AM409" s="21">
        <v>0</v>
      </c>
      <c r="AN409" s="21">
        <v>0</v>
      </c>
      <c r="AO409" s="21">
        <v>72</v>
      </c>
      <c r="AP409" s="21">
        <v>616241126</v>
      </c>
      <c r="AQ409" s="21">
        <v>10849255000</v>
      </c>
    </row>
    <row r="410" spans="1:43" x14ac:dyDescent="0.25">
      <c r="A410" s="19">
        <v>46265</v>
      </c>
      <c r="B410" s="20" t="s">
        <v>3373</v>
      </c>
      <c r="C410" s="20" t="s">
        <v>3374</v>
      </c>
      <c r="D410" s="21">
        <v>68097138</v>
      </c>
      <c r="E410" s="21">
        <v>0</v>
      </c>
      <c r="F410" s="21">
        <v>0</v>
      </c>
      <c r="G410" s="21">
        <v>0</v>
      </c>
      <c r="H410" s="21">
        <v>0</v>
      </c>
      <c r="I410" s="21">
        <v>1031969696</v>
      </c>
      <c r="J410" s="21">
        <v>21575038</v>
      </c>
      <c r="K410" s="21">
        <v>624</v>
      </c>
      <c r="L410" s="21">
        <v>2859123281</v>
      </c>
      <c r="M410" s="21">
        <v>108</v>
      </c>
      <c r="N410" s="21">
        <v>0</v>
      </c>
      <c r="O410" s="21">
        <v>0</v>
      </c>
      <c r="P410" s="21">
        <v>4813500</v>
      </c>
      <c r="Q410" s="21">
        <v>409700</v>
      </c>
      <c r="R410" s="21">
        <v>1316300</v>
      </c>
      <c r="S410" s="21">
        <v>0</v>
      </c>
      <c r="T410" s="21">
        <v>0</v>
      </c>
      <c r="U410" s="21">
        <v>0</v>
      </c>
      <c r="V410" s="21">
        <v>250559500</v>
      </c>
      <c r="W410" s="21">
        <v>18635420994</v>
      </c>
      <c r="X410" s="21">
        <v>0</v>
      </c>
      <c r="Y410" s="21">
        <v>0</v>
      </c>
      <c r="Z410" s="21">
        <v>1485700</v>
      </c>
      <c r="AA410" s="21">
        <v>4800800</v>
      </c>
      <c r="AB410" s="21">
        <v>0</v>
      </c>
      <c r="AC410" s="21">
        <v>0</v>
      </c>
      <c r="AD410" s="21">
        <v>0</v>
      </c>
      <c r="AE410" s="21">
        <v>0</v>
      </c>
      <c r="AF410" s="21">
        <v>0</v>
      </c>
      <c r="AG410" s="21">
        <v>0</v>
      </c>
      <c r="AH410" s="21">
        <v>262400</v>
      </c>
      <c r="AI410" s="21">
        <v>0</v>
      </c>
      <c r="AJ410" s="21">
        <v>79883756</v>
      </c>
      <c r="AK410" s="21">
        <v>872280445</v>
      </c>
      <c r="AL410" s="21">
        <v>11754100</v>
      </c>
      <c r="AM410" s="21">
        <v>1283300</v>
      </c>
      <c r="AN410" s="21">
        <v>20894320</v>
      </c>
      <c r="AO410" s="21">
        <v>1839900</v>
      </c>
      <c r="AP410" s="21">
        <v>6419049400</v>
      </c>
      <c r="AQ410" s="21">
        <v>30286820000</v>
      </c>
    </row>
    <row r="411" spans="1:43" x14ac:dyDescent="0.25">
      <c r="A411" s="19">
        <v>46265</v>
      </c>
      <c r="B411" s="20" t="s">
        <v>3380</v>
      </c>
      <c r="C411" s="20" t="s">
        <v>3381</v>
      </c>
      <c r="D411" s="21">
        <v>100</v>
      </c>
      <c r="E411" s="21">
        <v>81</v>
      </c>
      <c r="F411" s="21">
        <v>0</v>
      </c>
      <c r="G411" s="21">
        <v>0</v>
      </c>
      <c r="H411" s="21">
        <v>0</v>
      </c>
      <c r="I411" s="21">
        <v>1551900</v>
      </c>
      <c r="J411" s="21">
        <v>21406900</v>
      </c>
      <c r="K411" s="21">
        <v>0</v>
      </c>
      <c r="L411" s="21">
        <v>1500</v>
      </c>
      <c r="M411" s="21">
        <v>15740</v>
      </c>
      <c r="N411" s="21">
        <v>0</v>
      </c>
      <c r="O411" s="21">
        <v>0</v>
      </c>
      <c r="P411" s="21">
        <v>210000</v>
      </c>
      <c r="Q411" s="21">
        <v>0</v>
      </c>
      <c r="R411" s="21">
        <v>6700</v>
      </c>
      <c r="S411" s="21">
        <v>0</v>
      </c>
      <c r="T411" s="21">
        <v>0</v>
      </c>
      <c r="U411" s="21">
        <v>0</v>
      </c>
      <c r="V411" s="21">
        <v>0</v>
      </c>
      <c r="W411" s="21">
        <v>6686400</v>
      </c>
      <c r="X411" s="21">
        <v>0</v>
      </c>
      <c r="Y411" s="21">
        <v>428666400</v>
      </c>
      <c r="Z411" s="21">
        <v>0</v>
      </c>
      <c r="AA411" s="21">
        <v>0</v>
      </c>
      <c r="AB411" s="21">
        <v>0</v>
      </c>
      <c r="AC411" s="21">
        <v>0</v>
      </c>
      <c r="AD411" s="21">
        <v>0</v>
      </c>
      <c r="AE411" s="21">
        <v>0</v>
      </c>
      <c r="AF411" s="21">
        <v>0</v>
      </c>
      <c r="AG411" s="21">
        <v>0</v>
      </c>
      <c r="AH411" s="21">
        <v>0</v>
      </c>
      <c r="AI411" s="21">
        <v>606100</v>
      </c>
      <c r="AJ411" s="21">
        <v>11080383</v>
      </c>
      <c r="AK411" s="21">
        <v>90894</v>
      </c>
      <c r="AL411" s="21">
        <v>236229</v>
      </c>
      <c r="AM411" s="21">
        <v>0</v>
      </c>
      <c r="AN411" s="21">
        <v>32339500</v>
      </c>
      <c r="AO411" s="21">
        <v>0</v>
      </c>
      <c r="AP411" s="21">
        <v>96368673</v>
      </c>
      <c r="AQ411" s="21">
        <v>599267500</v>
      </c>
    </row>
    <row r="412" spans="1:43" x14ac:dyDescent="0.25">
      <c r="A412" s="19">
        <v>46265</v>
      </c>
      <c r="B412" s="20" t="s">
        <v>3383</v>
      </c>
      <c r="C412" s="20" t="s">
        <v>3384</v>
      </c>
      <c r="D412" s="21">
        <v>200</v>
      </c>
      <c r="E412" s="21">
        <v>0</v>
      </c>
      <c r="F412" s="21">
        <v>52000</v>
      </c>
      <c r="G412" s="21">
        <v>0</v>
      </c>
      <c r="H412" s="21">
        <v>0</v>
      </c>
      <c r="I412" s="21">
        <v>110100</v>
      </c>
      <c r="J412" s="21">
        <v>0</v>
      </c>
      <c r="K412" s="21">
        <v>0</v>
      </c>
      <c r="L412" s="21">
        <v>23846400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>
        <v>0</v>
      </c>
      <c r="T412" s="21">
        <v>0</v>
      </c>
      <c r="U412" s="21">
        <v>0</v>
      </c>
      <c r="V412" s="21">
        <v>0</v>
      </c>
      <c r="W412" s="21">
        <v>56464400</v>
      </c>
      <c r="X412" s="21">
        <v>0</v>
      </c>
      <c r="Y412" s="21">
        <v>0</v>
      </c>
      <c r="Z412" s="21">
        <v>0</v>
      </c>
      <c r="AA412" s="21">
        <v>0</v>
      </c>
      <c r="AB412" s="21">
        <v>0</v>
      </c>
      <c r="AC412" s="21">
        <v>0</v>
      </c>
      <c r="AD412" s="21">
        <v>0</v>
      </c>
      <c r="AE412" s="21">
        <v>0</v>
      </c>
      <c r="AF412" s="21">
        <v>0</v>
      </c>
      <c r="AG412" s="21">
        <v>0</v>
      </c>
      <c r="AH412" s="21">
        <v>0</v>
      </c>
      <c r="AI412" s="21">
        <v>0</v>
      </c>
      <c r="AJ412" s="21">
        <v>0</v>
      </c>
      <c r="AK412" s="21">
        <v>258800</v>
      </c>
      <c r="AL412" s="21">
        <v>0</v>
      </c>
      <c r="AM412" s="21">
        <v>0</v>
      </c>
      <c r="AN412" s="21">
        <v>0</v>
      </c>
      <c r="AO412" s="21">
        <v>0</v>
      </c>
      <c r="AP412" s="21">
        <v>157888900</v>
      </c>
      <c r="AQ412" s="21">
        <v>238620800</v>
      </c>
    </row>
    <row r="413" spans="1:43" x14ac:dyDescent="0.25">
      <c r="A413" s="19">
        <v>46265</v>
      </c>
      <c r="B413" s="20" t="s">
        <v>3391</v>
      </c>
      <c r="C413" s="20" t="s">
        <v>3392</v>
      </c>
      <c r="D413" s="21">
        <v>1175600</v>
      </c>
      <c r="E413" s="21">
        <v>0</v>
      </c>
      <c r="F413" s="21">
        <v>0</v>
      </c>
      <c r="G413" s="21">
        <v>0</v>
      </c>
      <c r="H413" s="21">
        <v>0</v>
      </c>
      <c r="I413" s="21">
        <v>226600</v>
      </c>
      <c r="J413" s="21">
        <v>0</v>
      </c>
      <c r="K413" s="21">
        <v>0</v>
      </c>
      <c r="L413" s="21">
        <v>42206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100</v>
      </c>
      <c r="S413" s="21">
        <v>0</v>
      </c>
      <c r="T413" s="21">
        <v>0</v>
      </c>
      <c r="U413" s="21">
        <v>0</v>
      </c>
      <c r="V413" s="21">
        <v>0</v>
      </c>
      <c r="W413" s="21">
        <v>576821193</v>
      </c>
      <c r="X413" s="21">
        <v>0</v>
      </c>
      <c r="Y413" s="21">
        <v>400</v>
      </c>
      <c r="Z413" s="21">
        <v>0</v>
      </c>
      <c r="AA413" s="21">
        <v>0</v>
      </c>
      <c r="AB413" s="21">
        <v>0</v>
      </c>
      <c r="AC413" s="21">
        <v>0</v>
      </c>
      <c r="AD413" s="21">
        <v>0</v>
      </c>
      <c r="AE413" s="21">
        <v>1062000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28750</v>
      </c>
      <c r="AL413" s="21">
        <v>0</v>
      </c>
      <c r="AM413" s="21">
        <v>7500</v>
      </c>
      <c r="AN413" s="21">
        <v>0</v>
      </c>
      <c r="AO413" s="21">
        <v>0</v>
      </c>
      <c r="AP413" s="21">
        <v>844130640</v>
      </c>
      <c r="AQ413" s="21">
        <v>1423494989</v>
      </c>
    </row>
    <row r="414" spans="1:43" x14ac:dyDescent="0.25">
      <c r="A414" s="19">
        <v>46265</v>
      </c>
      <c r="B414" s="20" t="s">
        <v>3397</v>
      </c>
      <c r="C414" s="20" t="s">
        <v>3398</v>
      </c>
      <c r="D414" s="21">
        <v>32120</v>
      </c>
      <c r="E414" s="21">
        <v>50</v>
      </c>
      <c r="F414" s="21">
        <v>1</v>
      </c>
      <c r="G414" s="21">
        <v>0</v>
      </c>
      <c r="H414" s="21">
        <v>0</v>
      </c>
      <c r="I414" s="21">
        <v>105</v>
      </c>
      <c r="J414" s="21">
        <v>0</v>
      </c>
      <c r="K414" s="21">
        <v>34</v>
      </c>
      <c r="L414" s="21">
        <v>368</v>
      </c>
      <c r="M414" s="21">
        <v>5573</v>
      </c>
      <c r="N414" s="21">
        <v>0</v>
      </c>
      <c r="O414" s="21">
        <v>0</v>
      </c>
      <c r="P414" s="21">
        <v>200</v>
      </c>
      <c r="Q414" s="21">
        <v>0</v>
      </c>
      <c r="R414" s="21">
        <v>0</v>
      </c>
      <c r="S414" s="21">
        <v>190</v>
      </c>
      <c r="T414" s="21">
        <v>0</v>
      </c>
      <c r="U414" s="21">
        <v>0</v>
      </c>
      <c r="V414" s="21">
        <v>58</v>
      </c>
      <c r="W414" s="21">
        <v>5524</v>
      </c>
      <c r="X414" s="21">
        <v>0</v>
      </c>
      <c r="Y414" s="21">
        <v>0</v>
      </c>
      <c r="Z414" s="21">
        <v>0</v>
      </c>
      <c r="AA414" s="21">
        <v>0</v>
      </c>
      <c r="AB414" s="21">
        <v>0</v>
      </c>
      <c r="AC414" s="21">
        <v>0</v>
      </c>
      <c r="AD414" s="21">
        <v>0</v>
      </c>
      <c r="AE414" s="21">
        <v>331672</v>
      </c>
      <c r="AF414" s="21">
        <v>0</v>
      </c>
      <c r="AG414" s="21">
        <v>0</v>
      </c>
      <c r="AH414" s="21">
        <v>0</v>
      </c>
      <c r="AI414" s="21">
        <v>0</v>
      </c>
      <c r="AJ414" s="21">
        <v>68</v>
      </c>
      <c r="AK414" s="21">
        <v>1580517</v>
      </c>
      <c r="AL414" s="21">
        <v>0</v>
      </c>
      <c r="AM414" s="21">
        <v>159</v>
      </c>
      <c r="AN414" s="21">
        <v>38</v>
      </c>
      <c r="AO414" s="21">
        <v>83</v>
      </c>
      <c r="AP414" s="21">
        <v>204009724</v>
      </c>
      <c r="AQ414" s="21">
        <v>205966484</v>
      </c>
    </row>
    <row r="415" spans="1:43" x14ac:dyDescent="0.25">
      <c r="A415" s="19">
        <v>46265</v>
      </c>
      <c r="B415" s="20" t="s">
        <v>3409</v>
      </c>
      <c r="C415" s="20" t="s">
        <v>3410</v>
      </c>
      <c r="D415" s="21">
        <v>45245442</v>
      </c>
      <c r="E415" s="21">
        <v>11192828</v>
      </c>
      <c r="F415" s="21">
        <v>1796419</v>
      </c>
      <c r="G415" s="21">
        <v>19702212</v>
      </c>
      <c r="H415" s="21">
        <v>0</v>
      </c>
      <c r="I415" s="21">
        <v>7688493</v>
      </c>
      <c r="J415" s="21">
        <v>171810688</v>
      </c>
      <c r="K415" s="21">
        <v>832944</v>
      </c>
      <c r="L415" s="21">
        <v>42771508</v>
      </c>
      <c r="M415" s="21">
        <v>216153</v>
      </c>
      <c r="N415" s="21">
        <v>332300</v>
      </c>
      <c r="O415" s="21">
        <v>184181135</v>
      </c>
      <c r="P415" s="21">
        <v>6873860</v>
      </c>
      <c r="Q415" s="21">
        <v>726800</v>
      </c>
      <c r="R415" s="21">
        <v>4331000</v>
      </c>
      <c r="S415" s="21">
        <v>0</v>
      </c>
      <c r="T415" s="21">
        <v>0</v>
      </c>
      <c r="U415" s="21">
        <v>200000</v>
      </c>
      <c r="V415" s="21">
        <v>200</v>
      </c>
      <c r="W415" s="21">
        <v>4969859824</v>
      </c>
      <c r="X415" s="21">
        <v>0</v>
      </c>
      <c r="Y415" s="21">
        <v>3604500190</v>
      </c>
      <c r="Z415" s="21">
        <v>762987</v>
      </c>
      <c r="AA415" s="21">
        <v>0</v>
      </c>
      <c r="AB415" s="21">
        <v>0</v>
      </c>
      <c r="AC415" s="21">
        <v>185000</v>
      </c>
      <c r="AD415" s="21">
        <v>0</v>
      </c>
      <c r="AE415" s="21">
        <v>2300</v>
      </c>
      <c r="AF415" s="21">
        <v>0</v>
      </c>
      <c r="AG415" s="21">
        <v>0</v>
      </c>
      <c r="AH415" s="21">
        <v>585300</v>
      </c>
      <c r="AI415" s="21">
        <v>813400</v>
      </c>
      <c r="AJ415" s="21">
        <v>350038181</v>
      </c>
      <c r="AK415" s="21">
        <v>9365364</v>
      </c>
      <c r="AL415" s="21">
        <v>344438193</v>
      </c>
      <c r="AM415" s="21">
        <v>34196177</v>
      </c>
      <c r="AN415" s="21">
        <v>445949504</v>
      </c>
      <c r="AO415" s="21">
        <v>6720213</v>
      </c>
      <c r="AP415" s="21">
        <v>249935859</v>
      </c>
      <c r="AQ415" s="21">
        <v>10515254474</v>
      </c>
    </row>
    <row r="416" spans="1:43" x14ac:dyDescent="0.25">
      <c r="A416" s="19">
        <v>46265</v>
      </c>
      <c r="B416" s="20" t="s">
        <v>3414</v>
      </c>
      <c r="C416" s="20" t="s">
        <v>3415</v>
      </c>
      <c r="D416" s="21">
        <v>253160315</v>
      </c>
      <c r="E416" s="21">
        <v>79283985</v>
      </c>
      <c r="F416" s="21">
        <v>4940667</v>
      </c>
      <c r="G416" s="21">
        <v>82296400</v>
      </c>
      <c r="H416" s="21">
        <v>1194800</v>
      </c>
      <c r="I416" s="21">
        <v>19479556</v>
      </c>
      <c r="J416" s="21">
        <v>201426486</v>
      </c>
      <c r="K416" s="21">
        <v>43079679</v>
      </c>
      <c r="L416" s="21">
        <v>18849051</v>
      </c>
      <c r="M416" s="21">
        <v>880767</v>
      </c>
      <c r="N416" s="21">
        <v>7292100</v>
      </c>
      <c r="O416" s="21">
        <v>38465101</v>
      </c>
      <c r="P416" s="21">
        <v>7456657</v>
      </c>
      <c r="Q416" s="21">
        <v>2573747</v>
      </c>
      <c r="R416" s="21">
        <v>2318400</v>
      </c>
      <c r="S416" s="21">
        <v>0</v>
      </c>
      <c r="T416" s="21">
        <v>0</v>
      </c>
      <c r="U416" s="21">
        <v>0</v>
      </c>
      <c r="V416" s="21">
        <v>2900</v>
      </c>
      <c r="W416" s="21">
        <v>582119112</v>
      </c>
      <c r="X416" s="21">
        <v>0</v>
      </c>
      <c r="Y416" s="21">
        <v>12380350</v>
      </c>
      <c r="Z416" s="21">
        <v>58857291</v>
      </c>
      <c r="AA416" s="21">
        <v>1405800</v>
      </c>
      <c r="AB416" s="21">
        <v>0</v>
      </c>
      <c r="AC416" s="21">
        <v>0</v>
      </c>
      <c r="AD416" s="21">
        <v>0</v>
      </c>
      <c r="AE416" s="21">
        <v>9758200</v>
      </c>
      <c r="AF416" s="21">
        <v>450200</v>
      </c>
      <c r="AG416" s="21">
        <v>0</v>
      </c>
      <c r="AH416" s="21">
        <v>43155555</v>
      </c>
      <c r="AI416" s="21">
        <v>5228868</v>
      </c>
      <c r="AJ416" s="21">
        <v>1532772407</v>
      </c>
      <c r="AK416" s="21">
        <v>31631278</v>
      </c>
      <c r="AL416" s="21">
        <v>330777729</v>
      </c>
      <c r="AM416" s="21">
        <v>46212175</v>
      </c>
      <c r="AN416" s="21">
        <v>611097755</v>
      </c>
      <c r="AO416" s="21">
        <v>48007079</v>
      </c>
      <c r="AP416" s="21">
        <v>281323663</v>
      </c>
      <c r="AQ416" s="21">
        <v>4357878073</v>
      </c>
    </row>
    <row r="417" spans="1:43" x14ac:dyDescent="0.25">
      <c r="A417" s="19">
        <v>46265</v>
      </c>
      <c r="B417" s="20" t="s">
        <v>3421</v>
      </c>
      <c r="C417" s="20" t="s">
        <v>3422</v>
      </c>
      <c r="D417" s="21">
        <v>49469800</v>
      </c>
      <c r="E417" s="21">
        <v>0</v>
      </c>
      <c r="F417" s="21">
        <v>0</v>
      </c>
      <c r="G417" s="21">
        <v>0</v>
      </c>
      <c r="H417" s="21">
        <v>0</v>
      </c>
      <c r="I417" s="21">
        <v>100</v>
      </c>
      <c r="J417" s="21">
        <v>0</v>
      </c>
      <c r="K417" s="21">
        <v>0</v>
      </c>
      <c r="L417" s="21">
        <v>16034300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0</v>
      </c>
      <c r="T417" s="21">
        <v>0</v>
      </c>
      <c r="U417" s="21">
        <v>0</v>
      </c>
      <c r="V417" s="21">
        <v>0</v>
      </c>
      <c r="W417" s="21">
        <v>2028500</v>
      </c>
      <c r="X417" s="21">
        <v>0</v>
      </c>
      <c r="Y417" s="21">
        <v>0</v>
      </c>
      <c r="Z417" s="21">
        <v>0</v>
      </c>
      <c r="AA417" s="21">
        <v>0</v>
      </c>
      <c r="AB417" s="21">
        <v>0</v>
      </c>
      <c r="AC417" s="21">
        <v>0</v>
      </c>
      <c r="AD417" s="21">
        <v>0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15982294</v>
      </c>
      <c r="AL417" s="21">
        <v>0</v>
      </c>
      <c r="AM417" s="21">
        <v>0</v>
      </c>
      <c r="AN417" s="21">
        <v>0</v>
      </c>
      <c r="AO417" s="21">
        <v>0</v>
      </c>
      <c r="AP417" s="21">
        <v>949946644</v>
      </c>
      <c r="AQ417" s="21">
        <v>1033461638</v>
      </c>
    </row>
    <row r="418" spans="1:43" x14ac:dyDescent="0.25">
      <c r="A418" s="19">
        <v>46265</v>
      </c>
      <c r="B418" s="20" t="s">
        <v>3429</v>
      </c>
      <c r="C418" s="20" t="s">
        <v>3430</v>
      </c>
      <c r="D418" s="21">
        <v>85170</v>
      </c>
      <c r="E418" s="21">
        <v>180139</v>
      </c>
      <c r="F418" s="21">
        <v>0</v>
      </c>
      <c r="G418" s="21">
        <v>22002</v>
      </c>
      <c r="H418" s="21">
        <v>0</v>
      </c>
      <c r="I418" s="21">
        <v>14569000</v>
      </c>
      <c r="J418" s="21">
        <v>0</v>
      </c>
      <c r="K418" s="21">
        <v>0</v>
      </c>
      <c r="L418" s="21">
        <v>24004</v>
      </c>
      <c r="M418" s="21">
        <v>356542</v>
      </c>
      <c r="N418" s="21">
        <v>0</v>
      </c>
      <c r="O418" s="21">
        <v>0</v>
      </c>
      <c r="P418" s="21">
        <v>145000</v>
      </c>
      <c r="Q418" s="21">
        <v>0</v>
      </c>
      <c r="R418" s="21">
        <v>100000</v>
      </c>
      <c r="S418" s="21">
        <v>0</v>
      </c>
      <c r="T418" s="21">
        <v>0</v>
      </c>
      <c r="U418" s="21">
        <v>0</v>
      </c>
      <c r="V418" s="21">
        <v>0</v>
      </c>
      <c r="W418" s="21">
        <v>1361502</v>
      </c>
      <c r="X418" s="21">
        <v>0</v>
      </c>
      <c r="Y418" s="21">
        <v>0</v>
      </c>
      <c r="Z418" s="21">
        <v>0</v>
      </c>
      <c r="AA418" s="21">
        <v>0</v>
      </c>
      <c r="AB418" s="21">
        <v>0</v>
      </c>
      <c r="AC418" s="21">
        <v>0</v>
      </c>
      <c r="AD418" s="21">
        <v>16229</v>
      </c>
      <c r="AE418" s="21">
        <v>0</v>
      </c>
      <c r="AF418" s="21">
        <v>0</v>
      </c>
      <c r="AG418" s="21">
        <v>0</v>
      </c>
      <c r="AH418" s="21">
        <v>1</v>
      </c>
      <c r="AI418" s="21">
        <v>0</v>
      </c>
      <c r="AJ418" s="21">
        <v>2233309</v>
      </c>
      <c r="AK418" s="21">
        <v>577571</v>
      </c>
      <c r="AL418" s="21">
        <v>145152</v>
      </c>
      <c r="AM418" s="21">
        <v>0</v>
      </c>
      <c r="AN418" s="21">
        <v>0</v>
      </c>
      <c r="AO418" s="21">
        <v>2780</v>
      </c>
      <c r="AP418" s="21">
        <v>30230108</v>
      </c>
      <c r="AQ418" s="21">
        <v>50048509</v>
      </c>
    </row>
    <row r="419" spans="1:43" x14ac:dyDescent="0.25">
      <c r="A419" s="19">
        <v>46265</v>
      </c>
      <c r="B419" s="20" t="s">
        <v>3433</v>
      </c>
      <c r="C419" s="20" t="s">
        <v>3434</v>
      </c>
      <c r="D419" s="21">
        <v>1252040</v>
      </c>
      <c r="E419" s="21">
        <v>0</v>
      </c>
      <c r="F419" s="21">
        <v>0</v>
      </c>
      <c r="G419" s="21">
        <v>0</v>
      </c>
      <c r="H419" s="21">
        <v>0</v>
      </c>
      <c r="I419" s="21">
        <v>1070</v>
      </c>
      <c r="J419" s="21">
        <v>0</v>
      </c>
      <c r="K419" s="21">
        <v>1198830</v>
      </c>
      <c r="L419" s="21">
        <v>4490300</v>
      </c>
      <c r="M419" s="21">
        <v>70</v>
      </c>
      <c r="N419" s="21">
        <v>0</v>
      </c>
      <c r="O419" s="21">
        <v>0</v>
      </c>
      <c r="P419" s="21">
        <v>0</v>
      </c>
      <c r="Q419" s="21">
        <v>0</v>
      </c>
      <c r="R419" s="21">
        <v>0</v>
      </c>
      <c r="S419" s="21">
        <v>0</v>
      </c>
      <c r="T419" s="21">
        <v>0</v>
      </c>
      <c r="U419" s="21">
        <v>0</v>
      </c>
      <c r="V419" s="21">
        <v>0</v>
      </c>
      <c r="W419" s="21">
        <v>5930951180</v>
      </c>
      <c r="X419" s="21">
        <v>0</v>
      </c>
      <c r="Y419" s="21">
        <v>0</v>
      </c>
      <c r="Z419" s="21">
        <v>0</v>
      </c>
      <c r="AA419" s="21">
        <v>0</v>
      </c>
      <c r="AB419" s="21">
        <v>0</v>
      </c>
      <c r="AC419" s="21">
        <v>0</v>
      </c>
      <c r="AD419" s="21">
        <v>0</v>
      </c>
      <c r="AE419" s="21">
        <v>0</v>
      </c>
      <c r="AF419" s="21">
        <v>0</v>
      </c>
      <c r="AG419" s="21">
        <v>0</v>
      </c>
      <c r="AH419" s="21">
        <v>0</v>
      </c>
      <c r="AI419" s="21">
        <v>200</v>
      </c>
      <c r="AJ419" s="21">
        <v>0</v>
      </c>
      <c r="AK419" s="21">
        <v>3654620</v>
      </c>
      <c r="AL419" s="21">
        <v>0</v>
      </c>
      <c r="AM419" s="21">
        <v>0</v>
      </c>
      <c r="AN419" s="21">
        <v>324986500</v>
      </c>
      <c r="AO419" s="21">
        <v>100</v>
      </c>
      <c r="AP419" s="21">
        <v>272441740</v>
      </c>
      <c r="AQ419" s="21">
        <v>6538976650</v>
      </c>
    </row>
    <row r="420" spans="1:43" x14ac:dyDescent="0.25">
      <c r="A420" s="19">
        <v>46265</v>
      </c>
      <c r="B420" s="20" t="s">
        <v>3438</v>
      </c>
      <c r="C420" s="20" t="s">
        <v>3439</v>
      </c>
      <c r="D420" s="21">
        <v>0</v>
      </c>
      <c r="E420" s="21">
        <v>0</v>
      </c>
      <c r="F420" s="21">
        <v>216</v>
      </c>
      <c r="G420" s="21">
        <v>0</v>
      </c>
      <c r="H420" s="21">
        <v>0</v>
      </c>
      <c r="I420" s="21">
        <v>6008600</v>
      </c>
      <c r="J420" s="21">
        <v>0</v>
      </c>
      <c r="K420" s="21">
        <v>1100000</v>
      </c>
      <c r="L420" s="21">
        <v>235260380</v>
      </c>
      <c r="M420" s="21">
        <v>1</v>
      </c>
      <c r="N420" s="21">
        <v>0</v>
      </c>
      <c r="O420" s="21">
        <v>0</v>
      </c>
      <c r="P420" s="21">
        <v>0</v>
      </c>
      <c r="Q420" s="21">
        <v>0</v>
      </c>
      <c r="R420" s="21">
        <v>81700</v>
      </c>
      <c r="S420" s="21">
        <v>0</v>
      </c>
      <c r="T420" s="21">
        <v>0</v>
      </c>
      <c r="U420" s="21">
        <v>0</v>
      </c>
      <c r="V420" s="21">
        <v>0</v>
      </c>
      <c r="W420" s="21">
        <v>186333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370443</v>
      </c>
      <c r="AL420" s="21">
        <v>88000</v>
      </c>
      <c r="AM420" s="21">
        <v>0</v>
      </c>
      <c r="AN420" s="21">
        <v>0</v>
      </c>
      <c r="AO420" s="21">
        <v>0</v>
      </c>
      <c r="AP420" s="21">
        <v>191497965</v>
      </c>
      <c r="AQ420" s="21">
        <v>434593638</v>
      </c>
    </row>
    <row r="421" spans="1:43" x14ac:dyDescent="0.25">
      <c r="A421" s="19">
        <v>46265</v>
      </c>
      <c r="B421" s="20" t="s">
        <v>3442</v>
      </c>
      <c r="C421" s="20" t="s">
        <v>3443</v>
      </c>
      <c r="D421" s="21">
        <v>24181016</v>
      </c>
      <c r="E421" s="21">
        <v>193700</v>
      </c>
      <c r="F421" s="21">
        <v>1104000</v>
      </c>
      <c r="G421" s="21">
        <v>2112000</v>
      </c>
      <c r="H421" s="21">
        <v>0</v>
      </c>
      <c r="I421" s="21">
        <v>32151500</v>
      </c>
      <c r="J421" s="21">
        <v>17428813</v>
      </c>
      <c r="K421" s="21">
        <v>1903654</v>
      </c>
      <c r="L421" s="21">
        <v>25396190</v>
      </c>
      <c r="M421" s="21">
        <v>135</v>
      </c>
      <c r="N421" s="21">
        <v>4045300</v>
      </c>
      <c r="O421" s="21">
        <v>210100</v>
      </c>
      <c r="P421" s="21">
        <v>1619253</v>
      </c>
      <c r="Q421" s="21">
        <v>2355509</v>
      </c>
      <c r="R421" s="21">
        <v>3446269390</v>
      </c>
      <c r="S421" s="21">
        <v>0</v>
      </c>
      <c r="T421" s="21">
        <v>0</v>
      </c>
      <c r="U421" s="21">
        <v>0</v>
      </c>
      <c r="V421" s="21">
        <v>0</v>
      </c>
      <c r="W421" s="21">
        <v>67583386</v>
      </c>
      <c r="X421" s="21">
        <v>0</v>
      </c>
      <c r="Y421" s="21">
        <v>0</v>
      </c>
      <c r="Z421" s="21">
        <v>98200</v>
      </c>
      <c r="AA421" s="21">
        <v>0</v>
      </c>
      <c r="AB421" s="21">
        <v>0</v>
      </c>
      <c r="AC421" s="21">
        <v>300000</v>
      </c>
      <c r="AD421" s="21">
        <v>0</v>
      </c>
      <c r="AE421" s="21">
        <v>9200</v>
      </c>
      <c r="AF421" s="21">
        <v>0</v>
      </c>
      <c r="AG421" s="21">
        <v>0</v>
      </c>
      <c r="AH421" s="21">
        <v>308400</v>
      </c>
      <c r="AI421" s="21">
        <v>0</v>
      </c>
      <c r="AJ421" s="21">
        <v>319609368</v>
      </c>
      <c r="AK421" s="21">
        <v>32789454</v>
      </c>
      <c r="AL421" s="21">
        <v>60387683</v>
      </c>
      <c r="AM421" s="21">
        <v>606200</v>
      </c>
      <c r="AN421" s="21">
        <v>253683300</v>
      </c>
      <c r="AO421" s="21">
        <v>5447505</v>
      </c>
      <c r="AP421" s="21">
        <v>910398734</v>
      </c>
      <c r="AQ421" s="21">
        <v>5210191990</v>
      </c>
    </row>
    <row r="422" spans="1:43" x14ac:dyDescent="0.25">
      <c r="A422" s="19">
        <v>46265</v>
      </c>
      <c r="B422" s="20" t="s">
        <v>3449</v>
      </c>
      <c r="C422" s="20" t="s">
        <v>3450</v>
      </c>
      <c r="D422" s="21">
        <v>228437165</v>
      </c>
      <c r="E422" s="21">
        <v>0</v>
      </c>
      <c r="F422" s="21">
        <v>192380166</v>
      </c>
      <c r="G422" s="21">
        <v>0</v>
      </c>
      <c r="H422" s="21">
        <v>1025000</v>
      </c>
      <c r="I422" s="21">
        <v>305000</v>
      </c>
      <c r="J422" s="21">
        <v>314400</v>
      </c>
      <c r="K422" s="21">
        <v>3428233</v>
      </c>
      <c r="L422" s="21">
        <v>59393899</v>
      </c>
      <c r="M422" s="21">
        <v>0</v>
      </c>
      <c r="N422" s="21">
        <v>0</v>
      </c>
      <c r="O422" s="21">
        <v>0</v>
      </c>
      <c r="P422" s="21">
        <v>4716400</v>
      </c>
      <c r="Q422" s="21">
        <v>19116400</v>
      </c>
      <c r="R422" s="21">
        <v>179454933</v>
      </c>
      <c r="S422" s="21">
        <v>0</v>
      </c>
      <c r="T422" s="21">
        <v>0</v>
      </c>
      <c r="U422" s="21">
        <v>0</v>
      </c>
      <c r="V422" s="21">
        <v>171200</v>
      </c>
      <c r="W422" s="21">
        <v>13976971645</v>
      </c>
      <c r="X422" s="21">
        <v>0</v>
      </c>
      <c r="Y422" s="21">
        <v>0</v>
      </c>
      <c r="Z422" s="21">
        <v>0</v>
      </c>
      <c r="AA422" s="21">
        <v>0</v>
      </c>
      <c r="AB422" s="21">
        <v>0</v>
      </c>
      <c r="AC422" s="21">
        <v>0</v>
      </c>
      <c r="AD422" s="21">
        <v>0</v>
      </c>
      <c r="AE422" s="21">
        <v>281000</v>
      </c>
      <c r="AF422" s="21">
        <v>0</v>
      </c>
      <c r="AG422" s="21">
        <v>0</v>
      </c>
      <c r="AH422" s="21">
        <v>0</v>
      </c>
      <c r="AI422" s="21">
        <v>2600</v>
      </c>
      <c r="AJ422" s="21">
        <v>23487800</v>
      </c>
      <c r="AK422" s="21">
        <v>14386350</v>
      </c>
      <c r="AL422" s="21">
        <v>4624900</v>
      </c>
      <c r="AM422" s="21">
        <v>0</v>
      </c>
      <c r="AN422" s="21">
        <v>2505700</v>
      </c>
      <c r="AO422" s="21">
        <v>1140290</v>
      </c>
      <c r="AP422" s="21">
        <v>7663964847</v>
      </c>
      <c r="AQ422" s="21">
        <v>22376107928</v>
      </c>
    </row>
    <row r="423" spans="1:43" x14ac:dyDescent="0.25">
      <c r="A423" s="19">
        <v>46265</v>
      </c>
      <c r="B423" s="20" t="s">
        <v>3452</v>
      </c>
      <c r="C423" s="20" t="s">
        <v>3453</v>
      </c>
      <c r="D423" s="21">
        <v>6098543</v>
      </c>
      <c r="E423" s="21">
        <v>7728100</v>
      </c>
      <c r="F423" s="21">
        <v>8819591</v>
      </c>
      <c r="G423" s="21">
        <v>11624167</v>
      </c>
      <c r="H423" s="21">
        <v>0</v>
      </c>
      <c r="I423" s="21">
        <v>137948743</v>
      </c>
      <c r="J423" s="21">
        <v>115419139</v>
      </c>
      <c r="K423" s="21">
        <v>573545</v>
      </c>
      <c r="L423" s="21">
        <v>416235171</v>
      </c>
      <c r="M423" s="21">
        <v>501686</v>
      </c>
      <c r="N423" s="21">
        <v>3327200</v>
      </c>
      <c r="O423" s="21">
        <v>9109093</v>
      </c>
      <c r="P423" s="21">
        <v>1781019</v>
      </c>
      <c r="Q423" s="21">
        <v>432217</v>
      </c>
      <c r="R423" s="21">
        <v>91814702</v>
      </c>
      <c r="S423" s="21">
        <v>0</v>
      </c>
      <c r="T423" s="21">
        <v>0</v>
      </c>
      <c r="U423" s="21">
        <v>0</v>
      </c>
      <c r="V423" s="21">
        <v>300</v>
      </c>
      <c r="W423" s="21">
        <v>1514365046</v>
      </c>
      <c r="X423" s="21">
        <v>50000</v>
      </c>
      <c r="Y423" s="21">
        <v>5713922</v>
      </c>
      <c r="Z423" s="21">
        <v>244500</v>
      </c>
      <c r="AA423" s="21">
        <v>0</v>
      </c>
      <c r="AB423" s="21">
        <v>0</v>
      </c>
      <c r="AC423" s="21">
        <v>40000</v>
      </c>
      <c r="AD423" s="21">
        <v>0</v>
      </c>
      <c r="AE423" s="21">
        <v>52735</v>
      </c>
      <c r="AF423" s="21">
        <v>51700</v>
      </c>
      <c r="AG423" s="21">
        <v>0</v>
      </c>
      <c r="AH423" s="21">
        <v>497347</v>
      </c>
      <c r="AI423" s="21">
        <v>2973994</v>
      </c>
      <c r="AJ423" s="21">
        <v>293580893</v>
      </c>
      <c r="AK423" s="21">
        <v>56248855</v>
      </c>
      <c r="AL423" s="21">
        <v>60965772</v>
      </c>
      <c r="AM423" s="21">
        <v>1341231</v>
      </c>
      <c r="AN423" s="21">
        <v>92862046</v>
      </c>
      <c r="AO423" s="21">
        <v>3820483</v>
      </c>
      <c r="AP423" s="21">
        <v>300726389</v>
      </c>
      <c r="AQ423" s="21">
        <v>3144948129</v>
      </c>
    </row>
    <row r="424" spans="1:43" x14ac:dyDescent="0.25">
      <c r="A424" s="19">
        <v>46265</v>
      </c>
      <c r="B424" s="20" t="s">
        <v>3459</v>
      </c>
      <c r="C424" s="20" t="s">
        <v>3460</v>
      </c>
      <c r="D424" s="21">
        <v>786500</v>
      </c>
      <c r="E424" s="21">
        <v>0</v>
      </c>
      <c r="F424" s="21">
        <v>28071000</v>
      </c>
      <c r="G424" s="21">
        <v>0</v>
      </c>
      <c r="H424" s="21">
        <v>0</v>
      </c>
      <c r="I424" s="21">
        <v>100</v>
      </c>
      <c r="J424" s="21">
        <v>0</v>
      </c>
      <c r="K424" s="21">
        <v>1662000</v>
      </c>
      <c r="L424" s="21">
        <v>1633300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1200221900</v>
      </c>
      <c r="S424" s="21">
        <v>0</v>
      </c>
      <c r="T424" s="21">
        <v>0</v>
      </c>
      <c r="U424" s="21">
        <v>0</v>
      </c>
      <c r="V424" s="21">
        <v>0</v>
      </c>
      <c r="W424" s="21">
        <v>1905000</v>
      </c>
      <c r="X424" s="21">
        <v>0</v>
      </c>
      <c r="Y424" s="21">
        <v>0</v>
      </c>
      <c r="Z424" s="21">
        <v>0</v>
      </c>
      <c r="AA424" s="21">
        <v>0</v>
      </c>
      <c r="AB424" s="21">
        <v>0</v>
      </c>
      <c r="AC424" s="21">
        <v>0</v>
      </c>
      <c r="AD424" s="21">
        <v>0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44727700</v>
      </c>
      <c r="AL424" s="21">
        <v>0</v>
      </c>
      <c r="AM424" s="21">
        <v>0</v>
      </c>
      <c r="AN424" s="21">
        <v>0</v>
      </c>
      <c r="AO424" s="21">
        <v>0</v>
      </c>
      <c r="AP424" s="21">
        <v>529214400</v>
      </c>
      <c r="AQ424" s="21">
        <v>1808221900</v>
      </c>
    </row>
    <row r="425" spans="1:43" x14ac:dyDescent="0.25">
      <c r="A425" s="19">
        <v>46265</v>
      </c>
      <c r="B425" s="20" t="s">
        <v>3465</v>
      </c>
      <c r="C425" s="20" t="s">
        <v>3466</v>
      </c>
      <c r="D425" s="21">
        <v>298</v>
      </c>
      <c r="E425" s="21">
        <v>67</v>
      </c>
      <c r="F425" s="21">
        <v>0</v>
      </c>
      <c r="G425" s="21">
        <v>1</v>
      </c>
      <c r="H425" s="21">
        <v>0</v>
      </c>
      <c r="I425" s="21">
        <v>950000100</v>
      </c>
      <c r="J425" s="21">
        <v>8024700</v>
      </c>
      <c r="K425" s="21">
        <v>127426</v>
      </c>
      <c r="L425" s="21">
        <v>129922600</v>
      </c>
      <c r="M425" s="21">
        <v>1194</v>
      </c>
      <c r="N425" s="21">
        <v>0</v>
      </c>
      <c r="O425" s="21">
        <v>0</v>
      </c>
      <c r="P425" s="21">
        <v>0</v>
      </c>
      <c r="Q425" s="21">
        <v>40000</v>
      </c>
      <c r="R425" s="21">
        <v>200000</v>
      </c>
      <c r="S425" s="21">
        <v>0</v>
      </c>
      <c r="T425" s="21">
        <v>0</v>
      </c>
      <c r="U425" s="21">
        <v>0</v>
      </c>
      <c r="V425" s="21">
        <v>0</v>
      </c>
      <c r="W425" s="21">
        <v>7139846492</v>
      </c>
      <c r="X425" s="21">
        <v>0</v>
      </c>
      <c r="Y425" s="21">
        <v>0</v>
      </c>
      <c r="Z425" s="21">
        <v>0</v>
      </c>
      <c r="AA425" s="21">
        <v>0</v>
      </c>
      <c r="AB425" s="21">
        <v>0</v>
      </c>
      <c r="AC425" s="21">
        <v>0</v>
      </c>
      <c r="AD425" s="21">
        <v>0</v>
      </c>
      <c r="AE425" s="21">
        <v>0</v>
      </c>
      <c r="AF425" s="21">
        <v>0</v>
      </c>
      <c r="AG425" s="21">
        <v>0</v>
      </c>
      <c r="AH425" s="21">
        <v>0</v>
      </c>
      <c r="AI425" s="21">
        <v>0</v>
      </c>
      <c r="AJ425" s="21">
        <v>9392000</v>
      </c>
      <c r="AK425" s="21">
        <v>662766400</v>
      </c>
      <c r="AL425" s="21">
        <v>13837</v>
      </c>
      <c r="AM425" s="21">
        <v>625</v>
      </c>
      <c r="AN425" s="21">
        <v>5331130</v>
      </c>
      <c r="AO425" s="21">
        <v>193</v>
      </c>
      <c r="AP425" s="21">
        <v>1347762953</v>
      </c>
      <c r="AQ425" s="21">
        <v>10253430016</v>
      </c>
    </row>
    <row r="426" spans="1:43" x14ac:dyDescent="0.25">
      <c r="A426" s="19">
        <v>46265</v>
      </c>
      <c r="B426" s="20" t="s">
        <v>3492</v>
      </c>
      <c r="C426" s="20" t="s">
        <v>3493</v>
      </c>
      <c r="D426" s="21">
        <v>43300</v>
      </c>
      <c r="E426" s="21">
        <v>0</v>
      </c>
      <c r="F426" s="21">
        <v>956287938</v>
      </c>
      <c r="G426" s="21">
        <v>1226000</v>
      </c>
      <c r="H426" s="21">
        <v>31580388</v>
      </c>
      <c r="I426" s="21">
        <v>4111337373</v>
      </c>
      <c r="J426" s="21">
        <v>0</v>
      </c>
      <c r="K426" s="21">
        <v>0</v>
      </c>
      <c r="L426" s="21">
        <v>1118199774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0</v>
      </c>
      <c r="T426" s="21">
        <v>0</v>
      </c>
      <c r="U426" s="21">
        <v>0</v>
      </c>
      <c r="V426" s="21">
        <v>0</v>
      </c>
      <c r="W426" s="21">
        <v>4248750179</v>
      </c>
      <c r="X426" s="21">
        <v>0</v>
      </c>
      <c r="Y426" s="21">
        <v>0</v>
      </c>
      <c r="Z426" s="21">
        <v>0</v>
      </c>
      <c r="AA426" s="21">
        <v>0</v>
      </c>
      <c r="AB426" s="21">
        <v>0</v>
      </c>
      <c r="AC426" s="21">
        <v>0</v>
      </c>
      <c r="AD426" s="21">
        <v>0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28</v>
      </c>
      <c r="AK426" s="21">
        <v>529278600</v>
      </c>
      <c r="AL426" s="21">
        <v>0</v>
      </c>
      <c r="AM426" s="21">
        <v>0</v>
      </c>
      <c r="AN426" s="21">
        <v>0</v>
      </c>
      <c r="AO426" s="21">
        <v>50011750</v>
      </c>
      <c r="AP426" s="21">
        <v>135256402</v>
      </c>
      <c r="AQ426" s="21">
        <v>11181971732</v>
      </c>
    </row>
    <row r="427" spans="1:43" x14ac:dyDescent="0.25">
      <c r="A427" s="19">
        <v>46265</v>
      </c>
      <c r="B427" s="20" t="s">
        <v>3498</v>
      </c>
      <c r="C427" s="20" t="s">
        <v>3499</v>
      </c>
      <c r="D427" s="21">
        <v>4300</v>
      </c>
      <c r="E427" s="21">
        <v>0</v>
      </c>
      <c r="F427" s="21">
        <v>0</v>
      </c>
      <c r="G427" s="21">
        <v>0</v>
      </c>
      <c r="H427" s="21">
        <v>29300</v>
      </c>
      <c r="I427" s="21">
        <v>100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0</v>
      </c>
      <c r="T427" s="21">
        <v>0</v>
      </c>
      <c r="U427" s="21">
        <v>0</v>
      </c>
      <c r="V427" s="21">
        <v>0</v>
      </c>
      <c r="W427" s="21">
        <v>513861200</v>
      </c>
      <c r="X427" s="21">
        <v>0</v>
      </c>
      <c r="Y427" s="21">
        <v>0</v>
      </c>
      <c r="Z427" s="21">
        <v>0</v>
      </c>
      <c r="AA427" s="21">
        <v>0</v>
      </c>
      <c r="AB427" s="21">
        <v>0</v>
      </c>
      <c r="AC427" s="21">
        <v>0</v>
      </c>
      <c r="AD427" s="21">
        <v>0</v>
      </c>
      <c r="AE427" s="21">
        <v>0</v>
      </c>
      <c r="AF427" s="21">
        <v>0</v>
      </c>
      <c r="AG427" s="21">
        <v>0</v>
      </c>
      <c r="AH427" s="21">
        <v>51500</v>
      </c>
      <c r="AI427" s="21">
        <v>0</v>
      </c>
      <c r="AJ427" s="21">
        <v>19905300</v>
      </c>
      <c r="AK427" s="21">
        <v>0</v>
      </c>
      <c r="AL427" s="21">
        <v>0</v>
      </c>
      <c r="AM427" s="21">
        <v>0</v>
      </c>
      <c r="AN427" s="21">
        <v>0</v>
      </c>
      <c r="AO427" s="21">
        <v>0</v>
      </c>
      <c r="AP427" s="21">
        <v>116148300</v>
      </c>
      <c r="AQ427" s="21">
        <v>650000000</v>
      </c>
    </row>
    <row r="428" spans="1:43" x14ac:dyDescent="0.25">
      <c r="A428" s="19">
        <v>46265</v>
      </c>
      <c r="B428" s="20" t="s">
        <v>3504</v>
      </c>
      <c r="C428" s="20" t="s">
        <v>3505</v>
      </c>
      <c r="D428" s="21">
        <v>1166755</v>
      </c>
      <c r="E428" s="21">
        <v>0</v>
      </c>
      <c r="F428" s="21">
        <v>0</v>
      </c>
      <c r="G428" s="21">
        <v>110401</v>
      </c>
      <c r="H428" s="21">
        <v>0</v>
      </c>
      <c r="I428" s="21">
        <v>3436493</v>
      </c>
      <c r="J428" s="21">
        <v>0</v>
      </c>
      <c r="K428" s="21">
        <v>0</v>
      </c>
      <c r="L428" s="21">
        <v>1286517774</v>
      </c>
      <c r="M428" s="21">
        <v>43449</v>
      </c>
      <c r="N428" s="21">
        <v>0</v>
      </c>
      <c r="O428" s="21">
        <v>0</v>
      </c>
      <c r="P428" s="21">
        <v>118110</v>
      </c>
      <c r="Q428" s="21">
        <v>0</v>
      </c>
      <c r="R428" s="21">
        <v>0</v>
      </c>
      <c r="S428" s="21">
        <v>0</v>
      </c>
      <c r="T428" s="21">
        <v>0</v>
      </c>
      <c r="U428" s="21">
        <v>0</v>
      </c>
      <c r="V428" s="21">
        <v>0</v>
      </c>
      <c r="W428" s="21">
        <v>36588</v>
      </c>
      <c r="X428" s="21">
        <v>0</v>
      </c>
      <c r="Y428" s="21">
        <v>4269</v>
      </c>
      <c r="Z428" s="21">
        <v>0</v>
      </c>
      <c r="AA428" s="21">
        <v>0</v>
      </c>
      <c r="AB428" s="21">
        <v>0</v>
      </c>
      <c r="AC428" s="21">
        <v>0</v>
      </c>
      <c r="AD428" s="21">
        <v>0</v>
      </c>
      <c r="AE428" s="21">
        <v>0</v>
      </c>
      <c r="AF428" s="21">
        <v>0</v>
      </c>
      <c r="AG428" s="21">
        <v>0</v>
      </c>
      <c r="AH428" s="21">
        <v>14205279</v>
      </c>
      <c r="AI428" s="21">
        <v>0</v>
      </c>
      <c r="AJ428" s="21">
        <v>0</v>
      </c>
      <c r="AK428" s="21">
        <v>31556904</v>
      </c>
      <c r="AL428" s="21">
        <v>0</v>
      </c>
      <c r="AM428" s="21">
        <v>33568</v>
      </c>
      <c r="AN428" s="21">
        <v>9450</v>
      </c>
      <c r="AO428" s="21">
        <v>0</v>
      </c>
      <c r="AP428" s="21">
        <v>20103457</v>
      </c>
      <c r="AQ428" s="21">
        <v>1357342497</v>
      </c>
    </row>
    <row r="429" spans="1:43" x14ac:dyDescent="0.25">
      <c r="A429" s="19">
        <v>46265</v>
      </c>
      <c r="B429" s="20" t="s">
        <v>3508</v>
      </c>
      <c r="C429" s="20" t="s">
        <v>3509</v>
      </c>
      <c r="D429" s="21">
        <v>0</v>
      </c>
      <c r="E429" s="21">
        <v>0</v>
      </c>
      <c r="F429" s="21">
        <v>0</v>
      </c>
      <c r="G429" s="21">
        <v>0</v>
      </c>
      <c r="H429" s="21">
        <v>0</v>
      </c>
      <c r="I429" s="21">
        <v>0</v>
      </c>
      <c r="J429" s="21">
        <v>0</v>
      </c>
      <c r="K429" s="21">
        <v>0</v>
      </c>
      <c r="L429" s="21">
        <v>0</v>
      </c>
      <c r="M429" s="21">
        <v>10</v>
      </c>
      <c r="N429" s="21">
        <v>0</v>
      </c>
      <c r="O429" s="21">
        <v>0</v>
      </c>
      <c r="P429" s="21">
        <v>50</v>
      </c>
      <c r="Q429" s="21">
        <v>0</v>
      </c>
      <c r="R429" s="21">
        <v>0</v>
      </c>
      <c r="S429" s="21">
        <v>0</v>
      </c>
      <c r="T429" s="21">
        <v>0</v>
      </c>
      <c r="U429" s="21">
        <v>0</v>
      </c>
      <c r="V429" s="21">
        <v>0</v>
      </c>
      <c r="W429" s="21">
        <v>817372121</v>
      </c>
      <c r="X429" s="21">
        <v>0</v>
      </c>
      <c r="Y429" s="21">
        <v>0</v>
      </c>
      <c r="Z429" s="21">
        <v>0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40876</v>
      </c>
      <c r="AL429" s="21">
        <v>21276400</v>
      </c>
      <c r="AM429" s="21">
        <v>0</v>
      </c>
      <c r="AN429" s="21">
        <v>0</v>
      </c>
      <c r="AO429" s="21">
        <v>65</v>
      </c>
      <c r="AP429" s="21">
        <v>1998741077</v>
      </c>
      <c r="AQ429" s="21">
        <v>2837430599</v>
      </c>
    </row>
    <row r="430" spans="1:43" x14ac:dyDescent="0.25">
      <c r="A430" s="19">
        <v>46265</v>
      </c>
      <c r="B430" s="20" t="s">
        <v>3524</v>
      </c>
      <c r="C430" s="20" t="s">
        <v>3525</v>
      </c>
      <c r="D430" s="21">
        <v>0</v>
      </c>
      <c r="E430" s="21">
        <v>0</v>
      </c>
      <c r="F430" s="21">
        <v>40000</v>
      </c>
      <c r="G430" s="21">
        <v>0</v>
      </c>
      <c r="H430" s="21">
        <v>2500</v>
      </c>
      <c r="I430" s="21">
        <v>100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0</v>
      </c>
      <c r="T430" s="21">
        <v>0</v>
      </c>
      <c r="U430" s="21">
        <v>0</v>
      </c>
      <c r="V430" s="21">
        <v>12500</v>
      </c>
      <c r="W430" s="21">
        <v>338012500</v>
      </c>
      <c r="X430" s="21">
        <v>0</v>
      </c>
      <c r="Y430" s="21">
        <v>0</v>
      </c>
      <c r="Z430" s="21">
        <v>0</v>
      </c>
      <c r="AA430" s="21">
        <v>0</v>
      </c>
      <c r="AB430" s="21">
        <v>0</v>
      </c>
      <c r="AC430" s="21">
        <v>0</v>
      </c>
      <c r="AD430" s="21">
        <v>0</v>
      </c>
      <c r="AE430" s="21">
        <v>0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429700</v>
      </c>
      <c r="AL430" s="21">
        <v>0</v>
      </c>
      <c r="AM430" s="21">
        <v>0</v>
      </c>
      <c r="AN430" s="21">
        <v>1500</v>
      </c>
      <c r="AO430" s="21">
        <v>4800</v>
      </c>
      <c r="AP430" s="21">
        <v>237678850</v>
      </c>
      <c r="AQ430" s="21">
        <v>576182450</v>
      </c>
    </row>
    <row r="431" spans="1:43" x14ac:dyDescent="0.25">
      <c r="A431" s="19">
        <v>46265</v>
      </c>
      <c r="B431" s="20" t="s">
        <v>3535</v>
      </c>
      <c r="C431" s="20" t="s">
        <v>3536</v>
      </c>
      <c r="D431" s="21">
        <v>115100147</v>
      </c>
      <c r="E431" s="21">
        <v>3966300</v>
      </c>
      <c r="F431" s="21">
        <v>142224</v>
      </c>
      <c r="G431" s="21">
        <v>45186700</v>
      </c>
      <c r="H431" s="21">
        <v>3776300</v>
      </c>
      <c r="I431" s="21">
        <v>2022755</v>
      </c>
      <c r="J431" s="21">
        <v>52648259</v>
      </c>
      <c r="K431" s="21">
        <v>1212155</v>
      </c>
      <c r="L431" s="21">
        <v>1713404</v>
      </c>
      <c r="M431" s="21">
        <v>71914</v>
      </c>
      <c r="N431" s="21">
        <v>3907600</v>
      </c>
      <c r="O431" s="21">
        <v>4137150</v>
      </c>
      <c r="P431" s="21">
        <v>1959553</v>
      </c>
      <c r="Q431" s="21">
        <v>59100</v>
      </c>
      <c r="R431" s="21">
        <v>1496200</v>
      </c>
      <c r="S431" s="21">
        <v>0</v>
      </c>
      <c r="T431" s="21">
        <v>0</v>
      </c>
      <c r="U431" s="21">
        <v>5531100</v>
      </c>
      <c r="V431" s="21">
        <v>0</v>
      </c>
      <c r="W431" s="21">
        <v>2480178536</v>
      </c>
      <c r="X431" s="21">
        <v>0</v>
      </c>
      <c r="Y431" s="21">
        <v>35685500</v>
      </c>
      <c r="Z431" s="21">
        <v>1328200</v>
      </c>
      <c r="AA431" s="21">
        <v>9934100</v>
      </c>
      <c r="AB431" s="21">
        <v>0</v>
      </c>
      <c r="AC431" s="21">
        <v>0</v>
      </c>
      <c r="AD431" s="21">
        <v>221800</v>
      </c>
      <c r="AE431" s="21">
        <v>160000</v>
      </c>
      <c r="AF431" s="21">
        <v>36500</v>
      </c>
      <c r="AG431" s="21">
        <v>0</v>
      </c>
      <c r="AH431" s="21">
        <v>700500</v>
      </c>
      <c r="AI431" s="21">
        <v>1237884</v>
      </c>
      <c r="AJ431" s="21">
        <v>200018359</v>
      </c>
      <c r="AK431" s="21">
        <v>22440737</v>
      </c>
      <c r="AL431" s="21">
        <v>97244732</v>
      </c>
      <c r="AM431" s="21">
        <v>55370644</v>
      </c>
      <c r="AN431" s="21">
        <v>164361129</v>
      </c>
      <c r="AO431" s="21">
        <v>20442494</v>
      </c>
      <c r="AP431" s="21">
        <v>97479498</v>
      </c>
      <c r="AQ431" s="21">
        <v>3429771474</v>
      </c>
    </row>
    <row r="432" spans="1:43" x14ac:dyDescent="0.25">
      <c r="A432" s="19">
        <v>46265</v>
      </c>
      <c r="B432" s="20" t="s">
        <v>3543</v>
      </c>
      <c r="C432" s="20" t="s">
        <v>3544</v>
      </c>
      <c r="D432" s="21">
        <v>4154100</v>
      </c>
      <c r="E432" s="21">
        <v>0</v>
      </c>
      <c r="F432" s="21">
        <v>0</v>
      </c>
      <c r="G432" s="21">
        <v>0</v>
      </c>
      <c r="H432" s="21">
        <v>0</v>
      </c>
      <c r="I432" s="21">
        <v>1000000</v>
      </c>
      <c r="J432" s="21">
        <v>0</v>
      </c>
      <c r="K432" s="21">
        <v>400000</v>
      </c>
      <c r="L432" s="21">
        <v>4810700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>
        <v>0</v>
      </c>
      <c r="T432" s="21">
        <v>0</v>
      </c>
      <c r="U432" s="21">
        <v>0</v>
      </c>
      <c r="V432" s="21">
        <v>0</v>
      </c>
      <c r="W432" s="21">
        <v>435300</v>
      </c>
      <c r="X432" s="21">
        <v>0</v>
      </c>
      <c r="Y432" s="21">
        <v>0</v>
      </c>
      <c r="Z432" s="21">
        <v>0</v>
      </c>
      <c r="AA432" s="21">
        <v>0</v>
      </c>
      <c r="AB432" s="21">
        <v>0</v>
      </c>
      <c r="AC432" s="21">
        <v>0</v>
      </c>
      <c r="AD432" s="21">
        <v>0</v>
      </c>
      <c r="AE432" s="21">
        <v>0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148300</v>
      </c>
      <c r="AL432" s="21">
        <v>0</v>
      </c>
      <c r="AM432" s="21">
        <v>0</v>
      </c>
      <c r="AN432" s="21">
        <v>0</v>
      </c>
      <c r="AO432" s="21">
        <v>0</v>
      </c>
      <c r="AP432" s="21">
        <v>2666849667</v>
      </c>
      <c r="AQ432" s="21">
        <v>2677798067</v>
      </c>
    </row>
    <row r="433" spans="1:43" x14ac:dyDescent="0.25">
      <c r="A433" s="19">
        <v>46265</v>
      </c>
      <c r="B433" s="20" t="s">
        <v>3548</v>
      </c>
      <c r="C433" s="20" t="s">
        <v>3549</v>
      </c>
      <c r="D433" s="21">
        <v>0</v>
      </c>
      <c r="E433" s="21">
        <v>0</v>
      </c>
      <c r="F433" s="21">
        <v>860562600</v>
      </c>
      <c r="G433" s="21">
        <v>0</v>
      </c>
      <c r="H433" s="21">
        <v>0</v>
      </c>
      <c r="I433" s="21">
        <v>100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>
        <v>0</v>
      </c>
      <c r="T433" s="21">
        <v>0</v>
      </c>
      <c r="U433" s="21">
        <v>0</v>
      </c>
      <c r="V433" s="21">
        <v>0</v>
      </c>
      <c r="W433" s="21">
        <v>0</v>
      </c>
      <c r="X433" s="21">
        <v>0</v>
      </c>
      <c r="Y433" s="21">
        <v>0</v>
      </c>
      <c r="Z433" s="21">
        <v>0</v>
      </c>
      <c r="AA433" s="21">
        <v>0</v>
      </c>
      <c r="AB433" s="21">
        <v>0</v>
      </c>
      <c r="AC433" s="21">
        <v>0</v>
      </c>
      <c r="AD433" s="21">
        <v>0</v>
      </c>
      <c r="AE433" s="21">
        <v>0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46196800</v>
      </c>
      <c r="AL433" s="21">
        <v>0</v>
      </c>
      <c r="AM433" s="21">
        <v>0</v>
      </c>
      <c r="AN433" s="21">
        <v>0</v>
      </c>
      <c r="AO433" s="21">
        <v>0</v>
      </c>
      <c r="AP433" s="21">
        <v>43109000</v>
      </c>
      <c r="AQ433" s="21">
        <v>949868500</v>
      </c>
    </row>
    <row r="434" spans="1:43" x14ac:dyDescent="0.25">
      <c r="A434" s="19">
        <v>46265</v>
      </c>
      <c r="B434" s="20" t="s">
        <v>3552</v>
      </c>
      <c r="C434" s="20" t="s">
        <v>3553</v>
      </c>
      <c r="D434" s="21">
        <v>5447200</v>
      </c>
      <c r="E434" s="21">
        <v>528200</v>
      </c>
      <c r="F434" s="21">
        <v>0</v>
      </c>
      <c r="G434" s="21">
        <v>8274000</v>
      </c>
      <c r="H434" s="21">
        <v>0</v>
      </c>
      <c r="I434" s="21">
        <v>27764800</v>
      </c>
      <c r="J434" s="21">
        <v>0</v>
      </c>
      <c r="K434" s="21">
        <v>2273100</v>
      </c>
      <c r="L434" s="21">
        <v>8020600</v>
      </c>
      <c r="M434" s="21">
        <v>1480100</v>
      </c>
      <c r="N434" s="21">
        <v>0</v>
      </c>
      <c r="O434" s="21">
        <v>402600</v>
      </c>
      <c r="P434" s="21">
        <v>0</v>
      </c>
      <c r="Q434" s="21">
        <v>13388700</v>
      </c>
      <c r="R434" s="21">
        <v>0</v>
      </c>
      <c r="S434" s="21">
        <v>0</v>
      </c>
      <c r="T434" s="21">
        <v>0</v>
      </c>
      <c r="U434" s="21">
        <v>0</v>
      </c>
      <c r="V434" s="21">
        <v>0</v>
      </c>
      <c r="W434" s="21">
        <v>2452100</v>
      </c>
      <c r="X434" s="21">
        <v>0</v>
      </c>
      <c r="Y434" s="21">
        <v>103899300</v>
      </c>
      <c r="Z434" s="21">
        <v>0</v>
      </c>
      <c r="AA434" s="21">
        <v>0</v>
      </c>
      <c r="AB434" s="21">
        <v>0</v>
      </c>
      <c r="AC434" s="21">
        <v>0</v>
      </c>
      <c r="AD434" s="21">
        <v>321500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1">
        <v>14592500</v>
      </c>
      <c r="AK434" s="21">
        <v>4318400</v>
      </c>
      <c r="AL434" s="21">
        <v>9945700</v>
      </c>
      <c r="AM434" s="21">
        <v>521800</v>
      </c>
      <c r="AN434" s="21">
        <v>7487000</v>
      </c>
      <c r="AO434" s="21">
        <v>7034500</v>
      </c>
      <c r="AP434" s="21">
        <v>290995600</v>
      </c>
      <c r="AQ434" s="21">
        <v>509147700</v>
      </c>
    </row>
    <row r="435" spans="1:43" x14ac:dyDescent="0.25">
      <c r="A435" s="19">
        <v>46265</v>
      </c>
      <c r="B435" s="20" t="s">
        <v>3556</v>
      </c>
      <c r="C435" s="20" t="s">
        <v>3557</v>
      </c>
      <c r="D435" s="21">
        <v>6931100</v>
      </c>
      <c r="E435" s="21">
        <v>0</v>
      </c>
      <c r="F435" s="21">
        <v>0</v>
      </c>
      <c r="G435" s="21">
        <v>0</v>
      </c>
      <c r="H435" s="21">
        <v>0</v>
      </c>
      <c r="I435" s="21">
        <v>8100</v>
      </c>
      <c r="J435" s="21">
        <v>0</v>
      </c>
      <c r="K435" s="21">
        <v>192600</v>
      </c>
      <c r="L435" s="21">
        <v>4500000</v>
      </c>
      <c r="M435" s="21">
        <v>0</v>
      </c>
      <c r="N435" s="21">
        <v>0</v>
      </c>
      <c r="O435" s="21">
        <v>0</v>
      </c>
      <c r="P435" s="21">
        <v>0</v>
      </c>
      <c r="Q435" s="21">
        <v>1728</v>
      </c>
      <c r="R435" s="21">
        <v>0</v>
      </c>
      <c r="S435" s="21">
        <v>0</v>
      </c>
      <c r="T435" s="21">
        <v>0</v>
      </c>
      <c r="U435" s="21">
        <v>0</v>
      </c>
      <c r="V435" s="21">
        <v>34400</v>
      </c>
      <c r="W435" s="21">
        <v>3986042</v>
      </c>
      <c r="X435" s="21">
        <v>0</v>
      </c>
      <c r="Y435" s="21">
        <v>839489900</v>
      </c>
      <c r="Z435" s="21">
        <v>0</v>
      </c>
      <c r="AA435" s="21">
        <v>0</v>
      </c>
      <c r="AB435" s="21">
        <v>0</v>
      </c>
      <c r="AC435" s="21">
        <v>0</v>
      </c>
      <c r="AD435" s="21">
        <v>1319700</v>
      </c>
      <c r="AE435" s="21">
        <v>1236700</v>
      </c>
      <c r="AF435" s="21">
        <v>0</v>
      </c>
      <c r="AG435" s="21">
        <v>0</v>
      </c>
      <c r="AH435" s="21">
        <v>0</v>
      </c>
      <c r="AI435" s="21">
        <v>0</v>
      </c>
      <c r="AJ435" s="21">
        <v>7873777</v>
      </c>
      <c r="AK435" s="21">
        <v>1052603</v>
      </c>
      <c r="AL435" s="21">
        <v>3375900</v>
      </c>
      <c r="AM435" s="21">
        <v>36073600</v>
      </c>
      <c r="AN435" s="21">
        <v>424026</v>
      </c>
      <c r="AO435" s="21">
        <v>556826</v>
      </c>
      <c r="AP435" s="21">
        <v>308449498</v>
      </c>
      <c r="AQ435" s="21">
        <v>1215506500</v>
      </c>
    </row>
    <row r="436" spans="1:43" x14ac:dyDescent="0.25">
      <c r="A436" s="19">
        <v>46265</v>
      </c>
      <c r="B436" s="20" t="s">
        <v>3560</v>
      </c>
      <c r="C436" s="20" t="s">
        <v>3561</v>
      </c>
      <c r="D436" s="21">
        <v>3115900</v>
      </c>
      <c r="E436" s="21">
        <v>0</v>
      </c>
      <c r="F436" s="21">
        <v>0</v>
      </c>
      <c r="G436" s="21">
        <v>0</v>
      </c>
      <c r="H436" s="21">
        <v>0</v>
      </c>
      <c r="I436" s="21">
        <v>227744100</v>
      </c>
      <c r="J436" s="21">
        <v>0</v>
      </c>
      <c r="K436" s="21">
        <v>147200</v>
      </c>
      <c r="L436" s="21">
        <v>702800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0</v>
      </c>
      <c r="T436" s="21">
        <v>0</v>
      </c>
      <c r="U436" s="21">
        <v>0</v>
      </c>
      <c r="V436" s="21">
        <v>0</v>
      </c>
      <c r="W436" s="21">
        <v>1548113200</v>
      </c>
      <c r="X436" s="21">
        <v>0</v>
      </c>
      <c r="Y436" s="21">
        <v>0</v>
      </c>
      <c r="Z436" s="21">
        <v>0</v>
      </c>
      <c r="AA436" s="21">
        <v>0</v>
      </c>
      <c r="AB436" s="21">
        <v>0</v>
      </c>
      <c r="AC436" s="21">
        <v>0</v>
      </c>
      <c r="AD436" s="21">
        <v>0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20070400</v>
      </c>
      <c r="AK436" s="21">
        <v>30565200</v>
      </c>
      <c r="AL436" s="21">
        <v>20411200</v>
      </c>
      <c r="AM436" s="21">
        <v>0</v>
      </c>
      <c r="AN436" s="21">
        <v>0</v>
      </c>
      <c r="AO436" s="21">
        <v>0</v>
      </c>
      <c r="AP436" s="21">
        <v>452187229</v>
      </c>
      <c r="AQ436" s="21">
        <v>2303057229</v>
      </c>
    </row>
    <row r="437" spans="1:43" x14ac:dyDescent="0.25">
      <c r="A437" s="19">
        <v>46265</v>
      </c>
      <c r="B437" s="20" t="s">
        <v>3566</v>
      </c>
      <c r="C437" s="20" t="s">
        <v>3567</v>
      </c>
      <c r="D437" s="21">
        <v>312900</v>
      </c>
      <c r="E437" s="21">
        <v>0</v>
      </c>
      <c r="F437" s="21">
        <v>0</v>
      </c>
      <c r="G437" s="21">
        <v>0</v>
      </c>
      <c r="H437" s="21">
        <v>0</v>
      </c>
      <c r="I437" s="21">
        <v>100</v>
      </c>
      <c r="J437" s="21">
        <v>0</v>
      </c>
      <c r="K437" s="21">
        <v>752300</v>
      </c>
      <c r="L437" s="21">
        <v>0</v>
      </c>
      <c r="M437" s="21">
        <v>0</v>
      </c>
      <c r="N437" s="21">
        <v>0</v>
      </c>
      <c r="O437" s="21">
        <v>0</v>
      </c>
      <c r="P437" s="21">
        <v>215292200</v>
      </c>
      <c r="Q437" s="21">
        <v>200</v>
      </c>
      <c r="R437" s="21">
        <v>316500</v>
      </c>
      <c r="S437" s="21">
        <v>0</v>
      </c>
      <c r="T437" s="21">
        <v>0</v>
      </c>
      <c r="U437" s="21">
        <v>0</v>
      </c>
      <c r="V437" s="21">
        <v>0</v>
      </c>
      <c r="W437" s="21">
        <v>2014171400</v>
      </c>
      <c r="X437" s="21">
        <v>0</v>
      </c>
      <c r="Y437" s="21">
        <v>0</v>
      </c>
      <c r="Z437" s="21">
        <v>0</v>
      </c>
      <c r="AA437" s="21">
        <v>0</v>
      </c>
      <c r="AB437" s="21">
        <v>0</v>
      </c>
      <c r="AC437" s="21">
        <v>0</v>
      </c>
      <c r="AD437" s="21">
        <v>0</v>
      </c>
      <c r="AE437" s="21">
        <v>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509200</v>
      </c>
      <c r="AL437" s="21">
        <v>0</v>
      </c>
      <c r="AM437" s="21">
        <v>0</v>
      </c>
      <c r="AN437" s="21">
        <v>0</v>
      </c>
      <c r="AO437" s="21">
        <v>705</v>
      </c>
      <c r="AP437" s="21">
        <v>2368644495</v>
      </c>
      <c r="AQ437" s="21">
        <v>4600000000</v>
      </c>
    </row>
    <row r="438" spans="1:43" x14ac:dyDescent="0.25">
      <c r="A438" s="19">
        <v>46265</v>
      </c>
      <c r="B438" s="20" t="s">
        <v>3576</v>
      </c>
      <c r="C438" s="20" t="s">
        <v>3577</v>
      </c>
      <c r="D438" s="21">
        <v>224000</v>
      </c>
      <c r="E438" s="21">
        <v>0</v>
      </c>
      <c r="F438" s="21">
        <v>103318400</v>
      </c>
      <c r="G438" s="21">
        <v>0</v>
      </c>
      <c r="H438" s="21">
        <v>119492160</v>
      </c>
      <c r="I438" s="21">
        <v>100</v>
      </c>
      <c r="J438" s="21">
        <v>0</v>
      </c>
      <c r="K438" s="21">
        <v>265065000</v>
      </c>
      <c r="L438" s="21">
        <v>1794837577</v>
      </c>
      <c r="M438" s="21">
        <v>0</v>
      </c>
      <c r="N438" s="21">
        <v>0</v>
      </c>
      <c r="O438" s="21">
        <v>0</v>
      </c>
      <c r="P438" s="21">
        <v>0</v>
      </c>
      <c r="Q438" s="21">
        <v>11428500</v>
      </c>
      <c r="R438" s="21">
        <v>0</v>
      </c>
      <c r="S438" s="21">
        <v>0</v>
      </c>
      <c r="T438" s="21">
        <v>0</v>
      </c>
      <c r="U438" s="21">
        <v>0</v>
      </c>
      <c r="V438" s="21">
        <v>1293387500</v>
      </c>
      <c r="W438" s="21">
        <v>28307750664</v>
      </c>
      <c r="X438" s="21">
        <v>0</v>
      </c>
      <c r="Y438" s="21">
        <v>0</v>
      </c>
      <c r="Z438" s="21">
        <v>0</v>
      </c>
      <c r="AA438" s="21">
        <v>0</v>
      </c>
      <c r="AB438" s="21">
        <v>0</v>
      </c>
      <c r="AC438" s="21">
        <v>0</v>
      </c>
      <c r="AD438" s="21">
        <v>0</v>
      </c>
      <c r="AE438" s="21">
        <v>0</v>
      </c>
      <c r="AF438" s="21">
        <v>33</v>
      </c>
      <c r="AG438" s="21">
        <v>0</v>
      </c>
      <c r="AH438" s="21">
        <v>2110052500</v>
      </c>
      <c r="AI438" s="21">
        <v>0</v>
      </c>
      <c r="AJ438" s="21">
        <v>156793900</v>
      </c>
      <c r="AK438" s="21">
        <v>2847440900</v>
      </c>
      <c r="AL438" s="21">
        <v>61383000</v>
      </c>
      <c r="AM438" s="21">
        <v>0</v>
      </c>
      <c r="AN438" s="21">
        <v>27205900</v>
      </c>
      <c r="AO438" s="21">
        <v>0</v>
      </c>
      <c r="AP438" s="21">
        <v>5099570707</v>
      </c>
      <c r="AQ438" s="21">
        <v>42197950841</v>
      </c>
    </row>
    <row r="439" spans="1:43" x14ac:dyDescent="0.25">
      <c r="A439" s="19">
        <v>46265</v>
      </c>
      <c r="B439" s="20" t="s">
        <v>3583</v>
      </c>
      <c r="C439" s="20" t="s">
        <v>3584</v>
      </c>
      <c r="D439" s="21">
        <v>94400</v>
      </c>
      <c r="E439" s="21">
        <v>0</v>
      </c>
      <c r="F439" s="21">
        <v>22046300</v>
      </c>
      <c r="G439" s="21">
        <v>0</v>
      </c>
      <c r="H439" s="21">
        <v>136875</v>
      </c>
      <c r="I439" s="21">
        <v>400200</v>
      </c>
      <c r="J439" s="21">
        <v>0</v>
      </c>
      <c r="K439" s="21">
        <v>0</v>
      </c>
      <c r="L439" s="21">
        <v>954800</v>
      </c>
      <c r="M439" s="21">
        <v>0</v>
      </c>
      <c r="N439" s="21">
        <v>0</v>
      </c>
      <c r="O439" s="21">
        <v>0</v>
      </c>
      <c r="P439" s="21">
        <v>0</v>
      </c>
      <c r="Q439" s="21">
        <v>331500</v>
      </c>
      <c r="R439" s="21">
        <v>27900</v>
      </c>
      <c r="S439" s="21">
        <v>0</v>
      </c>
      <c r="T439" s="21">
        <v>0</v>
      </c>
      <c r="U439" s="21">
        <v>0</v>
      </c>
      <c r="V439" s="21">
        <v>0</v>
      </c>
      <c r="W439" s="21">
        <v>1433087100</v>
      </c>
      <c r="X439" s="21">
        <v>0</v>
      </c>
      <c r="Y439" s="21">
        <v>0</v>
      </c>
      <c r="Z439" s="21">
        <v>0</v>
      </c>
      <c r="AA439" s="21">
        <v>0</v>
      </c>
      <c r="AB439" s="21">
        <v>0</v>
      </c>
      <c r="AC439" s="21">
        <v>0</v>
      </c>
      <c r="AD439" s="21">
        <v>0</v>
      </c>
      <c r="AE439" s="21">
        <v>0</v>
      </c>
      <c r="AF439" s="21">
        <v>0</v>
      </c>
      <c r="AG439" s="21">
        <v>0</v>
      </c>
      <c r="AH439" s="21">
        <v>0</v>
      </c>
      <c r="AI439" s="21">
        <v>483300</v>
      </c>
      <c r="AJ439" s="21">
        <v>0</v>
      </c>
      <c r="AK439" s="21">
        <v>672800</v>
      </c>
      <c r="AL439" s="21">
        <v>17500</v>
      </c>
      <c r="AM439" s="21">
        <v>0</v>
      </c>
      <c r="AN439" s="21">
        <v>0</v>
      </c>
      <c r="AO439" s="21">
        <v>0</v>
      </c>
      <c r="AP439" s="21">
        <v>141747325</v>
      </c>
      <c r="AQ439" s="21">
        <v>1600000000</v>
      </c>
    </row>
    <row r="440" spans="1:43" x14ac:dyDescent="0.25">
      <c r="A440" s="19">
        <v>46265</v>
      </c>
      <c r="B440" s="20" t="s">
        <v>3587</v>
      </c>
      <c r="C440" s="20" t="s">
        <v>3588</v>
      </c>
      <c r="D440" s="21">
        <v>11611900</v>
      </c>
      <c r="E440" s="21">
        <v>0</v>
      </c>
      <c r="F440" s="21">
        <v>2000000</v>
      </c>
      <c r="G440" s="21">
        <v>0</v>
      </c>
      <c r="H440" s="21">
        <v>4800000</v>
      </c>
      <c r="I440" s="21">
        <v>4971600</v>
      </c>
      <c r="J440" s="21">
        <v>0</v>
      </c>
      <c r="K440" s="21">
        <v>700</v>
      </c>
      <c r="L440" s="21">
        <v>2882000</v>
      </c>
      <c r="M440" s="21">
        <v>0</v>
      </c>
      <c r="N440" s="21">
        <v>0</v>
      </c>
      <c r="O440" s="21">
        <v>0</v>
      </c>
      <c r="P440" s="21">
        <v>0</v>
      </c>
      <c r="Q440" s="21">
        <v>31815000</v>
      </c>
      <c r="R440" s="21">
        <v>8320900</v>
      </c>
      <c r="S440" s="21">
        <v>0</v>
      </c>
      <c r="T440" s="21">
        <v>0</v>
      </c>
      <c r="U440" s="21">
        <v>0</v>
      </c>
      <c r="V440" s="21">
        <v>0</v>
      </c>
      <c r="W440" s="21">
        <v>4117948800</v>
      </c>
      <c r="X440" s="21">
        <v>0</v>
      </c>
      <c r="Y440" s="21">
        <v>0</v>
      </c>
      <c r="Z440" s="21">
        <v>0</v>
      </c>
      <c r="AA440" s="21">
        <v>0</v>
      </c>
      <c r="AB440" s="21">
        <v>0</v>
      </c>
      <c r="AC440" s="21">
        <v>0</v>
      </c>
      <c r="AD440" s="21">
        <v>0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2300000</v>
      </c>
      <c r="AK440" s="21">
        <v>9533340</v>
      </c>
      <c r="AL440" s="21">
        <v>0</v>
      </c>
      <c r="AM440" s="21">
        <v>0</v>
      </c>
      <c r="AN440" s="21">
        <v>0</v>
      </c>
      <c r="AO440" s="21">
        <v>100</v>
      </c>
      <c r="AP440" s="21">
        <v>1998863037</v>
      </c>
      <c r="AQ440" s="21">
        <v>6195047377</v>
      </c>
    </row>
    <row r="441" spans="1:43" x14ac:dyDescent="0.25">
      <c r="A441" s="19">
        <v>46265</v>
      </c>
      <c r="B441" s="20" t="s">
        <v>3593</v>
      </c>
      <c r="C441" s="20" t="s">
        <v>3594</v>
      </c>
      <c r="D441" s="21">
        <v>0</v>
      </c>
      <c r="E441" s="21">
        <v>0</v>
      </c>
      <c r="F441" s="21">
        <v>500011</v>
      </c>
      <c r="G441" s="21">
        <v>0</v>
      </c>
      <c r="H441" s="21">
        <v>0</v>
      </c>
      <c r="I441" s="21">
        <v>1300100</v>
      </c>
      <c r="J441" s="21">
        <v>0</v>
      </c>
      <c r="K441" s="21">
        <v>0</v>
      </c>
      <c r="L441" s="21">
        <v>3958400</v>
      </c>
      <c r="M441" s="21">
        <v>0</v>
      </c>
      <c r="N441" s="21">
        <v>0</v>
      </c>
      <c r="O441" s="21">
        <v>0</v>
      </c>
      <c r="P441" s="21">
        <v>0</v>
      </c>
      <c r="Q441" s="21">
        <v>80000</v>
      </c>
      <c r="R441" s="21">
        <v>0</v>
      </c>
      <c r="S441" s="21">
        <v>0</v>
      </c>
      <c r="T441" s="21">
        <v>0</v>
      </c>
      <c r="U441" s="21">
        <v>0</v>
      </c>
      <c r="V441" s="21">
        <v>0</v>
      </c>
      <c r="W441" s="21">
        <v>2029615200</v>
      </c>
      <c r="X441" s="21">
        <v>0</v>
      </c>
      <c r="Y441" s="21">
        <v>0</v>
      </c>
      <c r="Z441" s="21">
        <v>0</v>
      </c>
      <c r="AA441" s="21">
        <v>0</v>
      </c>
      <c r="AB441" s="21">
        <v>0</v>
      </c>
      <c r="AC441" s="21">
        <v>0</v>
      </c>
      <c r="AD441" s="21">
        <v>0</v>
      </c>
      <c r="AE441" s="21">
        <v>0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13299</v>
      </c>
      <c r="AL441" s="21">
        <v>27000</v>
      </c>
      <c r="AM441" s="21">
        <v>0</v>
      </c>
      <c r="AN441" s="21">
        <v>0</v>
      </c>
      <c r="AO441" s="21">
        <v>0</v>
      </c>
      <c r="AP441" s="21">
        <v>1959662416</v>
      </c>
      <c r="AQ441" s="21">
        <v>3995156426</v>
      </c>
    </row>
    <row r="442" spans="1:43" x14ac:dyDescent="0.25">
      <c r="A442" s="19">
        <v>46265</v>
      </c>
      <c r="B442" s="20" t="s">
        <v>3596</v>
      </c>
      <c r="C442" s="20" t="s">
        <v>3597</v>
      </c>
      <c r="D442" s="21">
        <v>232928894</v>
      </c>
      <c r="E442" s="21">
        <v>5105400</v>
      </c>
      <c r="F442" s="21">
        <v>46993900</v>
      </c>
      <c r="G442" s="21">
        <v>21374200</v>
      </c>
      <c r="H442" s="21">
        <v>0</v>
      </c>
      <c r="I442" s="21">
        <v>29673640</v>
      </c>
      <c r="J442" s="21">
        <v>197172952</v>
      </c>
      <c r="K442" s="21">
        <v>73932955</v>
      </c>
      <c r="L442" s="21">
        <v>200491552</v>
      </c>
      <c r="M442" s="21">
        <v>938421</v>
      </c>
      <c r="N442" s="21">
        <v>1504500</v>
      </c>
      <c r="O442" s="21">
        <v>57368610</v>
      </c>
      <c r="P442" s="21">
        <v>77489516</v>
      </c>
      <c r="Q442" s="21">
        <v>8585200</v>
      </c>
      <c r="R442" s="21">
        <v>510312100</v>
      </c>
      <c r="S442" s="21">
        <v>0</v>
      </c>
      <c r="T442" s="21">
        <v>0</v>
      </c>
      <c r="U442" s="21">
        <v>0</v>
      </c>
      <c r="V442" s="21">
        <v>0</v>
      </c>
      <c r="W442" s="21">
        <v>2753714764</v>
      </c>
      <c r="X442" s="21">
        <v>0</v>
      </c>
      <c r="Y442" s="21">
        <v>3106499996</v>
      </c>
      <c r="Z442" s="21">
        <v>2020700</v>
      </c>
      <c r="AA442" s="21">
        <v>5120400</v>
      </c>
      <c r="AB442" s="21">
        <v>0</v>
      </c>
      <c r="AC442" s="21">
        <v>0</v>
      </c>
      <c r="AD442" s="21">
        <v>0</v>
      </c>
      <c r="AE442" s="21">
        <v>13500</v>
      </c>
      <c r="AF442" s="21">
        <v>0</v>
      </c>
      <c r="AG442" s="21">
        <v>0</v>
      </c>
      <c r="AH442" s="21">
        <v>21178598008</v>
      </c>
      <c r="AI442" s="21">
        <v>2000</v>
      </c>
      <c r="AJ442" s="21">
        <v>2153353571</v>
      </c>
      <c r="AK442" s="21">
        <v>55008435</v>
      </c>
      <c r="AL442" s="21">
        <v>631431371</v>
      </c>
      <c r="AM442" s="21">
        <v>824000</v>
      </c>
      <c r="AN442" s="21">
        <v>562416364</v>
      </c>
      <c r="AO442" s="21">
        <v>21822104</v>
      </c>
      <c r="AP442" s="21">
        <v>311249323</v>
      </c>
      <c r="AQ442" s="21">
        <v>32245946376</v>
      </c>
    </row>
    <row r="443" spans="1:43" x14ac:dyDescent="0.25">
      <c r="A443" s="19">
        <v>46265</v>
      </c>
      <c r="B443" s="20" t="s">
        <v>3603</v>
      </c>
      <c r="C443" s="20" t="s">
        <v>3604</v>
      </c>
      <c r="D443" s="21">
        <v>29200</v>
      </c>
      <c r="E443" s="21">
        <v>0</v>
      </c>
      <c r="F443" s="21">
        <v>0</v>
      </c>
      <c r="G443" s="21">
        <v>0</v>
      </c>
      <c r="H443" s="21">
        <v>0</v>
      </c>
      <c r="I443" s="21">
        <v>0</v>
      </c>
      <c r="J443" s="21">
        <v>0</v>
      </c>
      <c r="K443" s="21">
        <v>0</v>
      </c>
      <c r="L443" s="21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0</v>
      </c>
      <c r="T443" s="21">
        <v>0</v>
      </c>
      <c r="U443" s="21">
        <v>0</v>
      </c>
      <c r="V443" s="21">
        <v>0</v>
      </c>
      <c r="W443" s="21">
        <v>5700</v>
      </c>
      <c r="X443" s="21">
        <v>0</v>
      </c>
      <c r="Y443" s="21">
        <v>0</v>
      </c>
      <c r="Z443" s="21">
        <v>0</v>
      </c>
      <c r="AA443" s="21">
        <v>0</v>
      </c>
      <c r="AB443" s="21">
        <v>0</v>
      </c>
      <c r="AC443" s="21">
        <v>0</v>
      </c>
      <c r="AD443" s="21">
        <v>0</v>
      </c>
      <c r="AE443" s="21">
        <v>0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0</v>
      </c>
      <c r="AN443" s="21">
        <v>0</v>
      </c>
      <c r="AO443" s="21">
        <v>0</v>
      </c>
      <c r="AP443" s="21">
        <v>289978470</v>
      </c>
      <c r="AQ443" s="21">
        <v>290013370</v>
      </c>
    </row>
    <row r="444" spans="1:43" x14ac:dyDescent="0.25">
      <c r="A444" s="19">
        <v>46265</v>
      </c>
      <c r="B444" s="20" t="s">
        <v>3609</v>
      </c>
      <c r="C444" s="20" t="s">
        <v>3610</v>
      </c>
      <c r="D444" s="21">
        <v>7902539</v>
      </c>
      <c r="E444" s="21">
        <v>6737554</v>
      </c>
      <c r="F444" s="21">
        <v>0</v>
      </c>
      <c r="G444" s="21">
        <v>4870900</v>
      </c>
      <c r="H444" s="21">
        <v>8900</v>
      </c>
      <c r="I444" s="21">
        <v>177642262</v>
      </c>
      <c r="J444" s="21">
        <v>3373000</v>
      </c>
      <c r="K444" s="21">
        <v>8570800</v>
      </c>
      <c r="L444" s="21">
        <v>491548100</v>
      </c>
      <c r="M444" s="21">
        <v>525065</v>
      </c>
      <c r="N444" s="21">
        <v>0</v>
      </c>
      <c r="O444" s="21">
        <v>0</v>
      </c>
      <c r="P444" s="21">
        <v>160300</v>
      </c>
      <c r="Q444" s="21">
        <v>26684200</v>
      </c>
      <c r="R444" s="21">
        <v>160026600</v>
      </c>
      <c r="S444" s="21">
        <v>0</v>
      </c>
      <c r="T444" s="21">
        <v>0</v>
      </c>
      <c r="U444" s="21">
        <v>0</v>
      </c>
      <c r="V444" s="21">
        <v>0</v>
      </c>
      <c r="W444" s="21">
        <v>288142650</v>
      </c>
      <c r="X444" s="21">
        <v>0</v>
      </c>
      <c r="Y444" s="21">
        <v>0</v>
      </c>
      <c r="Z444" s="21">
        <v>0</v>
      </c>
      <c r="AA444" s="21">
        <v>0</v>
      </c>
      <c r="AB444" s="21">
        <v>0</v>
      </c>
      <c r="AC444" s="21">
        <v>0</v>
      </c>
      <c r="AD444" s="21">
        <v>433800</v>
      </c>
      <c r="AE444" s="21">
        <v>582900</v>
      </c>
      <c r="AF444" s="21">
        <v>0</v>
      </c>
      <c r="AG444" s="21">
        <v>0</v>
      </c>
      <c r="AH444" s="21">
        <v>0</v>
      </c>
      <c r="AI444" s="21">
        <v>0</v>
      </c>
      <c r="AJ444" s="21">
        <v>99754057</v>
      </c>
      <c r="AK444" s="21">
        <v>12426642</v>
      </c>
      <c r="AL444" s="21">
        <v>12462934</v>
      </c>
      <c r="AM444" s="21">
        <v>1010100</v>
      </c>
      <c r="AN444" s="21">
        <v>0</v>
      </c>
      <c r="AO444" s="21">
        <v>0</v>
      </c>
      <c r="AP444" s="21">
        <v>1736628052</v>
      </c>
      <c r="AQ444" s="21">
        <v>3039491355</v>
      </c>
    </row>
    <row r="445" spans="1:43" x14ac:dyDescent="0.25">
      <c r="A445" s="19">
        <v>46265</v>
      </c>
      <c r="B445" s="20" t="s">
        <v>3617</v>
      </c>
      <c r="C445" s="20" t="s">
        <v>3618</v>
      </c>
      <c r="D445" s="21">
        <v>520000</v>
      </c>
      <c r="E445" s="21">
        <v>0</v>
      </c>
      <c r="F445" s="21">
        <v>0</v>
      </c>
      <c r="G445" s="21">
        <v>0</v>
      </c>
      <c r="H445" s="21">
        <v>0</v>
      </c>
      <c r="I445" s="21">
        <v>100</v>
      </c>
      <c r="J445" s="21">
        <v>0</v>
      </c>
      <c r="K445" s="21">
        <v>0</v>
      </c>
      <c r="L445" s="21">
        <v>175200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0</v>
      </c>
      <c r="T445" s="21">
        <v>0</v>
      </c>
      <c r="U445" s="21">
        <v>0</v>
      </c>
      <c r="V445" s="21">
        <v>0</v>
      </c>
      <c r="W445" s="21">
        <v>2895400</v>
      </c>
      <c r="X445" s="21">
        <v>0</v>
      </c>
      <c r="Y445" s="21">
        <v>0</v>
      </c>
      <c r="Z445" s="21">
        <v>0</v>
      </c>
      <c r="AA445" s="21">
        <v>0</v>
      </c>
      <c r="AB445" s="21">
        <v>0</v>
      </c>
      <c r="AC445" s="21">
        <v>0</v>
      </c>
      <c r="AD445" s="21">
        <v>0</v>
      </c>
      <c r="AE445" s="21">
        <v>0</v>
      </c>
      <c r="AF445" s="21">
        <v>0</v>
      </c>
      <c r="AG445" s="21">
        <v>0</v>
      </c>
      <c r="AH445" s="21">
        <v>0</v>
      </c>
      <c r="AI445" s="21">
        <v>0</v>
      </c>
      <c r="AJ445" s="21">
        <v>0</v>
      </c>
      <c r="AK445" s="21">
        <v>151000</v>
      </c>
      <c r="AL445" s="21">
        <v>0</v>
      </c>
      <c r="AM445" s="21">
        <v>0</v>
      </c>
      <c r="AN445" s="21">
        <v>0</v>
      </c>
      <c r="AO445" s="21">
        <v>0</v>
      </c>
      <c r="AP445" s="21">
        <v>270318300</v>
      </c>
      <c r="AQ445" s="21">
        <v>274060000</v>
      </c>
    </row>
    <row r="446" spans="1:43" x14ac:dyDescent="0.25">
      <c r="A446" s="19">
        <v>46265</v>
      </c>
      <c r="B446" s="20" t="s">
        <v>3626</v>
      </c>
      <c r="C446" s="20" t="s">
        <v>3627</v>
      </c>
      <c r="D446" s="21">
        <v>2819400</v>
      </c>
      <c r="E446" s="21">
        <v>0</v>
      </c>
      <c r="F446" s="21">
        <v>25925695</v>
      </c>
      <c r="G446" s="21">
        <v>0</v>
      </c>
      <c r="H446" s="21">
        <v>0</v>
      </c>
      <c r="I446" s="21">
        <v>100</v>
      </c>
      <c r="J446" s="21">
        <v>0</v>
      </c>
      <c r="K446" s="21">
        <v>3050500</v>
      </c>
      <c r="L446" s="21">
        <v>14996900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1">
        <v>94765600</v>
      </c>
      <c r="S446" s="21">
        <v>0</v>
      </c>
      <c r="T446" s="21">
        <v>0</v>
      </c>
      <c r="U446" s="21">
        <v>0</v>
      </c>
      <c r="V446" s="21">
        <v>1000</v>
      </c>
      <c r="W446" s="21">
        <v>757323300</v>
      </c>
      <c r="X446" s="21">
        <v>0</v>
      </c>
      <c r="Y446" s="21">
        <v>0</v>
      </c>
      <c r="Z446" s="21">
        <v>0</v>
      </c>
      <c r="AA446" s="21">
        <v>0</v>
      </c>
      <c r="AB446" s="21">
        <v>0</v>
      </c>
      <c r="AC446" s="21">
        <v>0</v>
      </c>
      <c r="AD446" s="21">
        <v>0</v>
      </c>
      <c r="AE446" s="21">
        <v>0</v>
      </c>
      <c r="AF446" s="21">
        <v>0</v>
      </c>
      <c r="AG446" s="21">
        <v>0</v>
      </c>
      <c r="AH446" s="21">
        <v>0</v>
      </c>
      <c r="AI446" s="21">
        <v>0</v>
      </c>
      <c r="AJ446" s="21">
        <v>172800</v>
      </c>
      <c r="AK446" s="21">
        <v>42548801</v>
      </c>
      <c r="AL446" s="21">
        <v>0</v>
      </c>
      <c r="AM446" s="21">
        <v>0</v>
      </c>
      <c r="AN446" s="21">
        <v>0</v>
      </c>
      <c r="AO446" s="21">
        <v>0</v>
      </c>
      <c r="AP446" s="21">
        <v>51679071</v>
      </c>
      <c r="AQ446" s="21">
        <v>993283167</v>
      </c>
    </row>
    <row r="447" spans="1:43" x14ac:dyDescent="0.25">
      <c r="A447" s="19">
        <v>46265</v>
      </c>
      <c r="B447" s="20" t="s">
        <v>3630</v>
      </c>
      <c r="C447" s="20" t="s">
        <v>3631</v>
      </c>
      <c r="D447" s="21">
        <v>5916395</v>
      </c>
      <c r="E447" s="21">
        <v>2262300</v>
      </c>
      <c r="F447" s="21">
        <v>52000</v>
      </c>
      <c r="G447" s="21">
        <v>3532600</v>
      </c>
      <c r="H447" s="21">
        <v>108200</v>
      </c>
      <c r="I447" s="21">
        <v>1783494</v>
      </c>
      <c r="J447" s="21">
        <v>37083528</v>
      </c>
      <c r="K447" s="21">
        <v>1270581</v>
      </c>
      <c r="L447" s="21">
        <v>6715275</v>
      </c>
      <c r="M447" s="21">
        <v>26980</v>
      </c>
      <c r="N447" s="21">
        <v>0</v>
      </c>
      <c r="O447" s="21">
        <v>1395426</v>
      </c>
      <c r="P447" s="21">
        <v>3972726</v>
      </c>
      <c r="Q447" s="21">
        <v>458700</v>
      </c>
      <c r="R447" s="21">
        <v>868000</v>
      </c>
      <c r="S447" s="21">
        <v>23000</v>
      </c>
      <c r="T447" s="21">
        <v>0</v>
      </c>
      <c r="U447" s="21">
        <v>0</v>
      </c>
      <c r="V447" s="21">
        <v>100</v>
      </c>
      <c r="W447" s="21">
        <v>61055084</v>
      </c>
      <c r="X447" s="21">
        <v>0</v>
      </c>
      <c r="Y447" s="21">
        <v>0</v>
      </c>
      <c r="Z447" s="21">
        <v>4457000</v>
      </c>
      <c r="AA447" s="21">
        <v>0</v>
      </c>
      <c r="AB447" s="21">
        <v>0</v>
      </c>
      <c r="AC447" s="21">
        <v>0</v>
      </c>
      <c r="AD447" s="21">
        <v>0</v>
      </c>
      <c r="AE447" s="21">
        <v>1402200</v>
      </c>
      <c r="AF447" s="21">
        <v>0</v>
      </c>
      <c r="AG447" s="21">
        <v>0</v>
      </c>
      <c r="AH447" s="21">
        <v>283500</v>
      </c>
      <c r="AI447" s="21">
        <v>103600</v>
      </c>
      <c r="AJ447" s="21">
        <v>65663138</v>
      </c>
      <c r="AK447" s="21">
        <v>3126121</v>
      </c>
      <c r="AL447" s="21">
        <v>21073879</v>
      </c>
      <c r="AM447" s="21">
        <v>154100</v>
      </c>
      <c r="AN447" s="21">
        <v>36343174</v>
      </c>
      <c r="AO447" s="21">
        <v>3851400</v>
      </c>
      <c r="AP447" s="21">
        <v>130871499</v>
      </c>
      <c r="AQ447" s="21">
        <v>393854000</v>
      </c>
    </row>
    <row r="448" spans="1:43" x14ac:dyDescent="0.25">
      <c r="A448" s="19">
        <v>46265</v>
      </c>
      <c r="B448" s="20" t="s">
        <v>3635</v>
      </c>
      <c r="C448" s="20" t="s">
        <v>3636</v>
      </c>
      <c r="D448" s="21">
        <v>586600</v>
      </c>
      <c r="E448" s="21">
        <v>0</v>
      </c>
      <c r="F448" s="21">
        <v>0</v>
      </c>
      <c r="G448" s="21">
        <v>0</v>
      </c>
      <c r="H448" s="21">
        <v>0</v>
      </c>
      <c r="I448" s="21">
        <v>100</v>
      </c>
      <c r="J448" s="21">
        <v>0</v>
      </c>
      <c r="K448" s="21">
        <v>15000</v>
      </c>
      <c r="L448" s="21">
        <v>9400</v>
      </c>
      <c r="M448" s="21">
        <v>0</v>
      </c>
      <c r="N448" s="21">
        <v>0</v>
      </c>
      <c r="O448" s="21">
        <v>0</v>
      </c>
      <c r="P448" s="21">
        <v>0</v>
      </c>
      <c r="Q448" s="21">
        <v>49200</v>
      </c>
      <c r="R448" s="21">
        <v>0</v>
      </c>
      <c r="S448" s="21">
        <v>0</v>
      </c>
      <c r="T448" s="21">
        <v>0</v>
      </c>
      <c r="U448" s="21">
        <v>0</v>
      </c>
      <c r="V448" s="21">
        <v>0</v>
      </c>
      <c r="W448" s="21">
        <v>256868650</v>
      </c>
      <c r="X448" s="21">
        <v>0</v>
      </c>
      <c r="Y448" s="21">
        <v>0</v>
      </c>
      <c r="Z448" s="21">
        <v>0</v>
      </c>
      <c r="AA448" s="21">
        <v>0</v>
      </c>
      <c r="AB448" s="21">
        <v>0</v>
      </c>
      <c r="AC448" s="21">
        <v>0</v>
      </c>
      <c r="AD448" s="21">
        <v>0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0</v>
      </c>
      <c r="AP448" s="21">
        <v>965421050</v>
      </c>
      <c r="AQ448" s="21">
        <v>1222950000</v>
      </c>
    </row>
    <row r="449" spans="1:43" x14ac:dyDescent="0.25">
      <c r="A449" s="19">
        <v>46265</v>
      </c>
      <c r="B449" s="20" t="s">
        <v>3643</v>
      </c>
      <c r="C449" s="20" t="s">
        <v>3644</v>
      </c>
      <c r="D449" s="21">
        <v>81300</v>
      </c>
      <c r="E449" s="21">
        <v>0</v>
      </c>
      <c r="F449" s="21">
        <v>0</v>
      </c>
      <c r="G449" s="21">
        <v>0</v>
      </c>
      <c r="H449" s="21">
        <v>0</v>
      </c>
      <c r="I449" s="21">
        <v>10100</v>
      </c>
      <c r="J449" s="21">
        <v>0</v>
      </c>
      <c r="K449" s="21">
        <v>0</v>
      </c>
      <c r="L449" s="21">
        <v>0</v>
      </c>
      <c r="M449" s="21">
        <v>0</v>
      </c>
      <c r="N449" s="21">
        <v>0</v>
      </c>
      <c r="O449" s="21">
        <v>0</v>
      </c>
      <c r="P449" s="21">
        <v>0</v>
      </c>
      <c r="Q449" s="21">
        <v>0</v>
      </c>
      <c r="R449" s="21">
        <v>0</v>
      </c>
      <c r="S449" s="21">
        <v>0</v>
      </c>
      <c r="T449" s="21">
        <v>0</v>
      </c>
      <c r="U449" s="21">
        <v>0</v>
      </c>
      <c r="V449" s="21">
        <v>0</v>
      </c>
      <c r="W449" s="21">
        <v>220253120</v>
      </c>
      <c r="X449" s="21">
        <v>0</v>
      </c>
      <c r="Y449" s="21">
        <v>0</v>
      </c>
      <c r="Z449" s="21">
        <v>0</v>
      </c>
      <c r="AA449" s="21">
        <v>0</v>
      </c>
      <c r="AB449" s="21">
        <v>0</v>
      </c>
      <c r="AC449" s="21">
        <v>0</v>
      </c>
      <c r="AD449" s="21">
        <v>0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331235186</v>
      </c>
      <c r="AL449" s="21">
        <v>0</v>
      </c>
      <c r="AM449" s="21">
        <v>0</v>
      </c>
      <c r="AN449" s="21">
        <v>0</v>
      </c>
      <c r="AO449" s="21">
        <v>0</v>
      </c>
      <c r="AP449" s="21">
        <v>502983532</v>
      </c>
      <c r="AQ449" s="21">
        <v>1054563238</v>
      </c>
    </row>
    <row r="450" spans="1:43" x14ac:dyDescent="0.25">
      <c r="A450" s="19">
        <v>46265</v>
      </c>
      <c r="B450" s="20" t="s">
        <v>3650</v>
      </c>
      <c r="C450" s="20" t="s">
        <v>3651</v>
      </c>
      <c r="D450" s="21">
        <v>90100</v>
      </c>
      <c r="E450" s="21">
        <v>0</v>
      </c>
      <c r="F450" s="21">
        <v>0</v>
      </c>
      <c r="G450" s="21">
        <v>0</v>
      </c>
      <c r="H450" s="21">
        <v>0</v>
      </c>
      <c r="I450" s="21">
        <v>0</v>
      </c>
      <c r="J450" s="21">
        <v>0</v>
      </c>
      <c r="K450" s="21">
        <v>0</v>
      </c>
      <c r="L450" s="21">
        <v>15941300</v>
      </c>
      <c r="M450" s="21">
        <v>0</v>
      </c>
      <c r="N450" s="21">
        <v>0</v>
      </c>
      <c r="O450" s="21">
        <v>0</v>
      </c>
      <c r="P450" s="21">
        <v>0</v>
      </c>
      <c r="Q450" s="21">
        <v>0</v>
      </c>
      <c r="R450" s="21">
        <v>0</v>
      </c>
      <c r="S450" s="21">
        <v>0</v>
      </c>
      <c r="T450" s="21">
        <v>0</v>
      </c>
      <c r="U450" s="21">
        <v>0</v>
      </c>
      <c r="V450" s="21">
        <v>0</v>
      </c>
      <c r="W450" s="21">
        <v>257067700</v>
      </c>
      <c r="X450" s="21">
        <v>0</v>
      </c>
      <c r="Y450" s="21">
        <v>0</v>
      </c>
      <c r="Z450" s="21">
        <v>0</v>
      </c>
      <c r="AA450" s="21">
        <v>0</v>
      </c>
      <c r="AB450" s="21">
        <v>0</v>
      </c>
      <c r="AC450" s="21">
        <v>0</v>
      </c>
      <c r="AD450" s="21">
        <v>0</v>
      </c>
      <c r="AE450" s="21">
        <v>0</v>
      </c>
      <c r="AF450" s="21">
        <v>0</v>
      </c>
      <c r="AG450" s="21">
        <v>0</v>
      </c>
      <c r="AH450" s="21">
        <v>20000</v>
      </c>
      <c r="AI450" s="21">
        <v>0</v>
      </c>
      <c r="AJ450" s="21">
        <v>0</v>
      </c>
      <c r="AK450" s="21">
        <v>67200</v>
      </c>
      <c r="AL450" s="21">
        <v>0</v>
      </c>
      <c r="AM450" s="21">
        <v>0</v>
      </c>
      <c r="AN450" s="21">
        <v>4000000</v>
      </c>
      <c r="AO450" s="21">
        <v>0</v>
      </c>
      <c r="AP450" s="21">
        <v>375333806</v>
      </c>
      <c r="AQ450" s="21">
        <v>652520106</v>
      </c>
    </row>
    <row r="451" spans="1:43" x14ac:dyDescent="0.25">
      <c r="A451" s="19">
        <v>46265</v>
      </c>
      <c r="B451" s="20" t="s">
        <v>3657</v>
      </c>
      <c r="C451" s="20" t="s">
        <v>3658</v>
      </c>
      <c r="D451" s="21">
        <v>170948700</v>
      </c>
      <c r="E451" s="21">
        <v>0</v>
      </c>
      <c r="F451" s="21">
        <v>15015345027</v>
      </c>
      <c r="G451" s="21">
        <v>0</v>
      </c>
      <c r="H451" s="21">
        <v>0</v>
      </c>
      <c r="I451" s="21">
        <v>2355300</v>
      </c>
      <c r="J451" s="21">
        <v>0</v>
      </c>
      <c r="K451" s="21">
        <v>3610400</v>
      </c>
      <c r="L451" s="21">
        <v>902600</v>
      </c>
      <c r="M451" s="21">
        <v>0</v>
      </c>
      <c r="N451" s="21">
        <v>0</v>
      </c>
      <c r="O451" s="21">
        <v>0</v>
      </c>
      <c r="P451" s="21">
        <v>0</v>
      </c>
      <c r="Q451" s="21">
        <v>0</v>
      </c>
      <c r="R451" s="21">
        <v>0</v>
      </c>
      <c r="S451" s="21">
        <v>0</v>
      </c>
      <c r="T451" s="21">
        <v>0</v>
      </c>
      <c r="U451" s="21">
        <v>100</v>
      </c>
      <c r="V451" s="21">
        <v>0</v>
      </c>
      <c r="W451" s="21">
        <v>746236400</v>
      </c>
      <c r="X451" s="21">
        <v>0</v>
      </c>
      <c r="Y451" s="21">
        <v>0</v>
      </c>
      <c r="Z451" s="21">
        <v>0</v>
      </c>
      <c r="AA451" s="21">
        <v>0</v>
      </c>
      <c r="AB451" s="21">
        <v>0</v>
      </c>
      <c r="AC451" s="21">
        <v>0</v>
      </c>
      <c r="AD451" s="21">
        <v>0</v>
      </c>
      <c r="AE451" s="21">
        <v>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34079600</v>
      </c>
      <c r="AL451" s="21">
        <v>0</v>
      </c>
      <c r="AM451" s="21">
        <v>0</v>
      </c>
      <c r="AN451" s="21">
        <v>0</v>
      </c>
      <c r="AO451" s="21">
        <v>0</v>
      </c>
      <c r="AP451" s="21">
        <v>259473715</v>
      </c>
      <c r="AQ451" s="21">
        <v>16232951842</v>
      </c>
    </row>
    <row r="452" spans="1:43" x14ac:dyDescent="0.25">
      <c r="A452" s="19">
        <v>46265</v>
      </c>
      <c r="B452" s="20" t="s">
        <v>3661</v>
      </c>
      <c r="C452" s="20" t="s">
        <v>3662</v>
      </c>
      <c r="D452" s="21">
        <v>200</v>
      </c>
      <c r="E452" s="21">
        <v>0</v>
      </c>
      <c r="F452" s="21">
        <v>0</v>
      </c>
      <c r="G452" s="21">
        <v>0</v>
      </c>
      <c r="H452" s="21">
        <v>0</v>
      </c>
      <c r="I452" s="21">
        <v>100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21">
        <v>0</v>
      </c>
      <c r="P452" s="21">
        <v>0</v>
      </c>
      <c r="Q452" s="21">
        <v>0</v>
      </c>
      <c r="R452" s="21">
        <v>0</v>
      </c>
      <c r="S452" s="21">
        <v>0</v>
      </c>
      <c r="T452" s="21">
        <v>0</v>
      </c>
      <c r="U452" s="21">
        <v>0</v>
      </c>
      <c r="V452" s="21">
        <v>0</v>
      </c>
      <c r="W452" s="21">
        <v>422400</v>
      </c>
      <c r="X452" s="21">
        <v>0</v>
      </c>
      <c r="Y452" s="21">
        <v>0</v>
      </c>
      <c r="Z452" s="21">
        <v>0</v>
      </c>
      <c r="AA452" s="21">
        <v>0</v>
      </c>
      <c r="AB452" s="21">
        <v>0</v>
      </c>
      <c r="AC452" s="21">
        <v>0</v>
      </c>
      <c r="AD452" s="21">
        <v>0</v>
      </c>
      <c r="AE452" s="21">
        <v>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36535</v>
      </c>
      <c r="AL452" s="21">
        <v>0</v>
      </c>
      <c r="AM452" s="21">
        <v>0</v>
      </c>
      <c r="AN452" s="21">
        <v>0</v>
      </c>
      <c r="AO452" s="21">
        <v>0</v>
      </c>
      <c r="AP452" s="21">
        <v>798040159</v>
      </c>
      <c r="AQ452" s="21">
        <v>798499394</v>
      </c>
    </row>
    <row r="453" spans="1:43" x14ac:dyDescent="0.25">
      <c r="A453" s="19">
        <v>46265</v>
      </c>
      <c r="B453" s="20" t="s">
        <v>3669</v>
      </c>
      <c r="C453" s="20" t="s">
        <v>3670</v>
      </c>
      <c r="D453" s="21">
        <v>700</v>
      </c>
      <c r="E453" s="21">
        <v>3272500</v>
      </c>
      <c r="F453" s="21">
        <v>0</v>
      </c>
      <c r="G453" s="21">
        <v>0</v>
      </c>
      <c r="H453" s="21">
        <v>0</v>
      </c>
      <c r="I453" s="21">
        <v>500</v>
      </c>
      <c r="J453" s="21">
        <v>0</v>
      </c>
      <c r="K453" s="21">
        <v>0</v>
      </c>
      <c r="L453" s="21">
        <v>37900</v>
      </c>
      <c r="M453" s="21">
        <v>16500</v>
      </c>
      <c r="N453" s="21">
        <v>0</v>
      </c>
      <c r="O453" s="21">
        <v>0</v>
      </c>
      <c r="P453" s="21">
        <v>0</v>
      </c>
      <c r="Q453" s="21">
        <v>0</v>
      </c>
      <c r="R453" s="21">
        <v>0</v>
      </c>
      <c r="S453" s="21">
        <v>0</v>
      </c>
      <c r="T453" s="21">
        <v>0</v>
      </c>
      <c r="U453" s="21">
        <v>0</v>
      </c>
      <c r="V453" s="21">
        <v>7500</v>
      </c>
      <c r="W453" s="21">
        <v>510120300</v>
      </c>
      <c r="X453" s="21">
        <v>0</v>
      </c>
      <c r="Y453" s="21">
        <v>0</v>
      </c>
      <c r="Z453" s="21">
        <v>0</v>
      </c>
      <c r="AA453" s="21">
        <v>0</v>
      </c>
      <c r="AB453" s="21">
        <v>0</v>
      </c>
      <c r="AC453" s="21">
        <v>0</v>
      </c>
      <c r="AD453" s="21">
        <v>0</v>
      </c>
      <c r="AE453" s="21">
        <v>0</v>
      </c>
      <c r="AF453" s="21">
        <v>0</v>
      </c>
      <c r="AG453" s="21">
        <v>0</v>
      </c>
      <c r="AH453" s="21">
        <v>0</v>
      </c>
      <c r="AI453" s="21">
        <v>0</v>
      </c>
      <c r="AJ453" s="21">
        <v>13983800</v>
      </c>
      <c r="AK453" s="21">
        <v>92700</v>
      </c>
      <c r="AL453" s="21">
        <v>16688800</v>
      </c>
      <c r="AM453" s="21">
        <v>0</v>
      </c>
      <c r="AN453" s="21">
        <v>132891500</v>
      </c>
      <c r="AO453" s="21">
        <v>0</v>
      </c>
      <c r="AP453" s="21">
        <v>26658600</v>
      </c>
      <c r="AQ453" s="21">
        <v>703771300</v>
      </c>
    </row>
    <row r="454" spans="1:43" x14ac:dyDescent="0.25">
      <c r="A454" s="19">
        <v>46265</v>
      </c>
      <c r="B454" s="20" t="s">
        <v>3677</v>
      </c>
      <c r="C454" s="20" t="s">
        <v>3678</v>
      </c>
      <c r="D454" s="21">
        <v>4073700</v>
      </c>
      <c r="E454" s="21">
        <v>0</v>
      </c>
      <c r="F454" s="21">
        <v>0</v>
      </c>
      <c r="G454" s="21">
        <v>0</v>
      </c>
      <c r="H454" s="21">
        <v>380900</v>
      </c>
      <c r="I454" s="21">
        <v>0</v>
      </c>
      <c r="J454" s="21">
        <v>0</v>
      </c>
      <c r="K454" s="21">
        <v>0</v>
      </c>
      <c r="L454" s="21">
        <v>945800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>
        <v>0</v>
      </c>
      <c r="T454" s="21">
        <v>0</v>
      </c>
      <c r="U454" s="21">
        <v>0</v>
      </c>
      <c r="V454" s="21">
        <v>0</v>
      </c>
      <c r="W454" s="21">
        <v>1364929497</v>
      </c>
      <c r="X454" s="21">
        <v>0</v>
      </c>
      <c r="Y454" s="21">
        <v>0</v>
      </c>
      <c r="Z454" s="21">
        <v>0</v>
      </c>
      <c r="AA454" s="21">
        <v>0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125395600</v>
      </c>
      <c r="AK454" s="21">
        <v>484400</v>
      </c>
      <c r="AL454" s="21">
        <v>0</v>
      </c>
      <c r="AM454" s="21">
        <v>0</v>
      </c>
      <c r="AN454" s="21">
        <v>0</v>
      </c>
      <c r="AO454" s="21">
        <v>0</v>
      </c>
      <c r="AP454" s="21">
        <v>1143012403</v>
      </c>
      <c r="AQ454" s="21">
        <v>2639222300</v>
      </c>
    </row>
    <row r="455" spans="1:43" x14ac:dyDescent="0.25">
      <c r="A455" s="19">
        <v>46265</v>
      </c>
      <c r="B455" s="20" t="s">
        <v>3691</v>
      </c>
      <c r="C455" s="20" t="s">
        <v>3692</v>
      </c>
      <c r="D455" s="21">
        <v>692800</v>
      </c>
      <c r="E455" s="21">
        <v>0</v>
      </c>
      <c r="F455" s="21">
        <v>0</v>
      </c>
      <c r="G455" s="21">
        <v>0</v>
      </c>
      <c r="H455" s="21">
        <v>0</v>
      </c>
      <c r="I455" s="21">
        <v>900000</v>
      </c>
      <c r="J455" s="21">
        <v>0</v>
      </c>
      <c r="K455" s="21">
        <v>0</v>
      </c>
      <c r="L455" s="21">
        <v>104700</v>
      </c>
      <c r="M455" s="21">
        <v>0</v>
      </c>
      <c r="N455" s="21">
        <v>0</v>
      </c>
      <c r="O455" s="21">
        <v>0</v>
      </c>
      <c r="P455" s="21">
        <v>0</v>
      </c>
      <c r="Q455" s="21">
        <v>600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  <c r="W455" s="21">
        <v>3184100</v>
      </c>
      <c r="X455" s="21">
        <v>0</v>
      </c>
      <c r="Y455" s="21">
        <v>0</v>
      </c>
      <c r="Z455" s="21">
        <v>0</v>
      </c>
      <c r="AA455" s="21">
        <v>0</v>
      </c>
      <c r="AB455" s="21">
        <v>0</v>
      </c>
      <c r="AC455" s="21">
        <v>0</v>
      </c>
      <c r="AD455" s="21">
        <v>0</v>
      </c>
      <c r="AE455" s="21">
        <v>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1">
        <v>23100</v>
      </c>
      <c r="AL455" s="21">
        <v>0</v>
      </c>
      <c r="AM455" s="21">
        <v>0</v>
      </c>
      <c r="AN455" s="21">
        <v>0</v>
      </c>
      <c r="AO455" s="21">
        <v>0</v>
      </c>
      <c r="AP455" s="21">
        <v>263094700</v>
      </c>
      <c r="AQ455" s="21">
        <v>268000000</v>
      </c>
    </row>
    <row r="456" spans="1:43" x14ac:dyDescent="0.25">
      <c r="A456" s="19">
        <v>46265</v>
      </c>
      <c r="B456" s="20" t="s">
        <v>3694</v>
      </c>
      <c r="C456" s="20" t="s">
        <v>3695</v>
      </c>
      <c r="D456" s="21">
        <v>310352788</v>
      </c>
      <c r="E456" s="21">
        <v>0</v>
      </c>
      <c r="F456" s="21">
        <v>251625180</v>
      </c>
      <c r="G456" s="21">
        <v>102939392</v>
      </c>
      <c r="H456" s="21">
        <v>8975538108</v>
      </c>
      <c r="I456" s="21">
        <v>4739458141</v>
      </c>
      <c r="J456" s="21">
        <v>24671000</v>
      </c>
      <c r="K456" s="21">
        <v>44150000</v>
      </c>
      <c r="L456" s="21">
        <v>217883028</v>
      </c>
      <c r="M456" s="21">
        <v>15519626</v>
      </c>
      <c r="N456" s="21">
        <v>0</v>
      </c>
      <c r="O456" s="21">
        <v>0</v>
      </c>
      <c r="P456" s="21">
        <v>15797269</v>
      </c>
      <c r="Q456" s="21">
        <v>215000</v>
      </c>
      <c r="R456" s="21">
        <v>351500600</v>
      </c>
      <c r="S456" s="21">
        <v>0</v>
      </c>
      <c r="T456" s="21">
        <v>0</v>
      </c>
      <c r="U456" s="21">
        <v>0</v>
      </c>
      <c r="V456" s="21">
        <v>0</v>
      </c>
      <c r="W456" s="21">
        <v>124279519</v>
      </c>
      <c r="X456" s="21">
        <v>0</v>
      </c>
      <c r="Y456" s="21">
        <v>0</v>
      </c>
      <c r="Z456" s="21">
        <v>0</v>
      </c>
      <c r="AA456" s="21">
        <v>0</v>
      </c>
      <c r="AB456" s="21">
        <v>0</v>
      </c>
      <c r="AC456" s="21">
        <v>0</v>
      </c>
      <c r="AD456" s="21">
        <v>0</v>
      </c>
      <c r="AE456" s="21">
        <v>0</v>
      </c>
      <c r="AF456" s="21">
        <v>0</v>
      </c>
      <c r="AG456" s="21">
        <v>0</v>
      </c>
      <c r="AH456" s="21">
        <v>0</v>
      </c>
      <c r="AI456" s="21">
        <v>85</v>
      </c>
      <c r="AJ456" s="21">
        <v>659135982</v>
      </c>
      <c r="AK456" s="21">
        <v>216765401</v>
      </c>
      <c r="AL456" s="21">
        <v>105912</v>
      </c>
      <c r="AM456" s="21">
        <v>0</v>
      </c>
      <c r="AN456" s="21">
        <v>26800</v>
      </c>
      <c r="AO456" s="21">
        <v>345</v>
      </c>
      <c r="AP456" s="21">
        <v>6525787548</v>
      </c>
      <c r="AQ456" s="21">
        <v>22575751724</v>
      </c>
    </row>
    <row r="457" spans="1:43" x14ac:dyDescent="0.25">
      <c r="A457" s="19">
        <v>46265</v>
      </c>
      <c r="B457" s="20" t="s">
        <v>3699</v>
      </c>
      <c r="C457" s="20" t="s">
        <v>3700</v>
      </c>
      <c r="D457" s="21">
        <v>2543692</v>
      </c>
      <c r="E457" s="21">
        <v>6806</v>
      </c>
      <c r="F457" s="21">
        <v>0</v>
      </c>
      <c r="G457" s="21">
        <v>67889000</v>
      </c>
      <c r="H457" s="21">
        <v>0</v>
      </c>
      <c r="I457" s="21">
        <v>58478600</v>
      </c>
      <c r="J457" s="21">
        <v>0</v>
      </c>
      <c r="K457" s="21">
        <v>0</v>
      </c>
      <c r="L457" s="21">
        <v>250400</v>
      </c>
      <c r="M457" s="21">
        <v>200</v>
      </c>
      <c r="N457" s="21">
        <v>0</v>
      </c>
      <c r="O457" s="21">
        <v>0</v>
      </c>
      <c r="P457" s="21">
        <v>70300</v>
      </c>
      <c r="Q457" s="21">
        <v>20000</v>
      </c>
      <c r="R457" s="21">
        <v>450880</v>
      </c>
      <c r="S457" s="21">
        <v>0</v>
      </c>
      <c r="T457" s="21">
        <v>0</v>
      </c>
      <c r="U457" s="21">
        <v>0</v>
      </c>
      <c r="V457" s="21">
        <v>0</v>
      </c>
      <c r="W457" s="21">
        <v>626928548</v>
      </c>
      <c r="X457" s="21">
        <v>0</v>
      </c>
      <c r="Y457" s="21">
        <v>0</v>
      </c>
      <c r="Z457" s="21">
        <v>0</v>
      </c>
      <c r="AA457" s="21">
        <v>0</v>
      </c>
      <c r="AB457" s="21">
        <v>0</v>
      </c>
      <c r="AC457" s="21">
        <v>0</v>
      </c>
      <c r="AD457" s="21">
        <v>0</v>
      </c>
      <c r="AE457" s="21">
        <v>0</v>
      </c>
      <c r="AF457" s="21">
        <v>0</v>
      </c>
      <c r="AG457" s="21">
        <v>0</v>
      </c>
      <c r="AH457" s="21">
        <v>51000</v>
      </c>
      <c r="AI457" s="21">
        <v>0</v>
      </c>
      <c r="AJ457" s="21">
        <v>1013400</v>
      </c>
      <c r="AK457" s="21">
        <v>7636049</v>
      </c>
      <c r="AL457" s="21">
        <v>2000000</v>
      </c>
      <c r="AM457" s="21">
        <v>361100</v>
      </c>
      <c r="AN457" s="21">
        <v>5000</v>
      </c>
      <c r="AO457" s="21">
        <v>0</v>
      </c>
      <c r="AP457" s="21">
        <v>451646643</v>
      </c>
      <c r="AQ457" s="21">
        <v>1219351618</v>
      </c>
    </row>
    <row r="458" spans="1:43" x14ac:dyDescent="0.25">
      <c r="A458" s="19">
        <v>46265</v>
      </c>
      <c r="B458" s="20" t="s">
        <v>3712</v>
      </c>
      <c r="C458" s="20" t="s">
        <v>3713</v>
      </c>
      <c r="D458" s="21">
        <v>135043800</v>
      </c>
      <c r="E458" s="21">
        <v>0</v>
      </c>
      <c r="F458" s="21">
        <v>0</v>
      </c>
      <c r="G458" s="21">
        <v>0</v>
      </c>
      <c r="H458" s="21">
        <v>0</v>
      </c>
      <c r="I458" s="21">
        <v>542853430</v>
      </c>
      <c r="J458" s="21">
        <v>0</v>
      </c>
      <c r="K458" s="21">
        <v>24578000</v>
      </c>
      <c r="L458" s="21">
        <v>105150575</v>
      </c>
      <c r="M458" s="21">
        <v>6600075</v>
      </c>
      <c r="N458" s="21">
        <v>0</v>
      </c>
      <c r="O458" s="21">
        <v>0</v>
      </c>
      <c r="P458" s="21">
        <v>9885</v>
      </c>
      <c r="Q458" s="21">
        <v>0</v>
      </c>
      <c r="R458" s="21">
        <v>22010000</v>
      </c>
      <c r="S458" s="21">
        <v>0</v>
      </c>
      <c r="T458" s="21">
        <v>0</v>
      </c>
      <c r="U458" s="21">
        <v>0</v>
      </c>
      <c r="V458" s="21">
        <v>0</v>
      </c>
      <c r="W458" s="21">
        <v>953534657</v>
      </c>
      <c r="X458" s="21">
        <v>0</v>
      </c>
      <c r="Y458" s="21">
        <v>9929587750</v>
      </c>
      <c r="Z458" s="21">
        <v>0</v>
      </c>
      <c r="AA458" s="21">
        <v>0</v>
      </c>
      <c r="AB458" s="21">
        <v>0</v>
      </c>
      <c r="AC458" s="21">
        <v>0</v>
      </c>
      <c r="AD458" s="21">
        <v>0</v>
      </c>
      <c r="AE458" s="21">
        <v>0</v>
      </c>
      <c r="AF458" s="21">
        <v>0</v>
      </c>
      <c r="AG458" s="21">
        <v>0</v>
      </c>
      <c r="AH458" s="21">
        <v>0</v>
      </c>
      <c r="AI458" s="21">
        <v>4516665</v>
      </c>
      <c r="AJ458" s="21">
        <v>0</v>
      </c>
      <c r="AK458" s="21">
        <v>408336540</v>
      </c>
      <c r="AL458" s="21">
        <v>12547600</v>
      </c>
      <c r="AM458" s="21">
        <v>0</v>
      </c>
      <c r="AN458" s="21">
        <v>0</v>
      </c>
      <c r="AO458" s="21">
        <v>421628663</v>
      </c>
      <c r="AP458" s="21">
        <v>3356118380</v>
      </c>
      <c r="AQ458" s="21">
        <v>15922516020</v>
      </c>
    </row>
    <row r="459" spans="1:43" x14ac:dyDescent="0.25">
      <c r="A459" s="19">
        <v>46265</v>
      </c>
      <c r="B459" s="20" t="s">
        <v>3723</v>
      </c>
      <c r="C459" s="20" t="s">
        <v>3724</v>
      </c>
      <c r="D459" s="21">
        <v>300</v>
      </c>
      <c r="E459" s="21">
        <v>0</v>
      </c>
      <c r="F459" s="21">
        <v>0</v>
      </c>
      <c r="G459" s="21">
        <v>0</v>
      </c>
      <c r="H459" s="21">
        <v>0</v>
      </c>
      <c r="I459" s="21">
        <v>100</v>
      </c>
      <c r="J459" s="21">
        <v>0</v>
      </c>
      <c r="K459" s="21">
        <v>30600002</v>
      </c>
      <c r="L459" s="21">
        <v>313200</v>
      </c>
      <c r="M459" s="21">
        <v>0</v>
      </c>
      <c r="N459" s="21">
        <v>0</v>
      </c>
      <c r="O459" s="21">
        <v>0</v>
      </c>
      <c r="P459" s="21">
        <v>0</v>
      </c>
      <c r="Q459" s="21">
        <v>107998</v>
      </c>
      <c r="R459" s="21">
        <v>1054232</v>
      </c>
      <c r="S459" s="21">
        <v>158320</v>
      </c>
      <c r="T459" s="21">
        <v>0</v>
      </c>
      <c r="U459" s="21">
        <v>0</v>
      </c>
      <c r="V459" s="21">
        <v>0</v>
      </c>
      <c r="W459" s="21">
        <v>667992595</v>
      </c>
      <c r="X459" s="21">
        <v>0</v>
      </c>
      <c r="Y459" s="21">
        <v>4200000</v>
      </c>
      <c r="Z459" s="21">
        <v>0</v>
      </c>
      <c r="AA459" s="21">
        <v>0</v>
      </c>
      <c r="AB459" s="21">
        <v>0</v>
      </c>
      <c r="AC459" s="21">
        <v>0</v>
      </c>
      <c r="AD459" s="21">
        <v>0</v>
      </c>
      <c r="AE459" s="21">
        <v>97</v>
      </c>
      <c r="AF459" s="21">
        <v>0</v>
      </c>
      <c r="AG459" s="21">
        <v>0</v>
      </c>
      <c r="AH459" s="21">
        <v>0</v>
      </c>
      <c r="AI459" s="21">
        <v>0</v>
      </c>
      <c r="AJ459" s="21">
        <v>73737732</v>
      </c>
      <c r="AK459" s="21">
        <v>935003</v>
      </c>
      <c r="AL459" s="21">
        <v>73198</v>
      </c>
      <c r="AM459" s="21">
        <v>0</v>
      </c>
      <c r="AN459" s="21">
        <v>190455</v>
      </c>
      <c r="AO459" s="21">
        <v>18417</v>
      </c>
      <c r="AP459" s="21">
        <v>220618351</v>
      </c>
      <c r="AQ459" s="21">
        <v>1000000000</v>
      </c>
    </row>
    <row r="460" spans="1:43" x14ac:dyDescent="0.25">
      <c r="A460" s="19">
        <v>46265</v>
      </c>
      <c r="B460" s="20" t="s">
        <v>3733</v>
      </c>
      <c r="C460" s="20" t="s">
        <v>3734</v>
      </c>
      <c r="D460" s="21">
        <v>111937878</v>
      </c>
      <c r="E460" s="21">
        <v>38277267</v>
      </c>
      <c r="F460" s="21">
        <v>5323385</v>
      </c>
      <c r="G460" s="21">
        <v>69724270</v>
      </c>
      <c r="H460" s="21">
        <v>0</v>
      </c>
      <c r="I460" s="21">
        <v>1720674104</v>
      </c>
      <c r="J460" s="21">
        <v>311529785</v>
      </c>
      <c r="K460" s="21">
        <v>20590098</v>
      </c>
      <c r="L460" s="21">
        <v>63855969</v>
      </c>
      <c r="M460" s="21">
        <v>164793</v>
      </c>
      <c r="N460" s="21">
        <v>0</v>
      </c>
      <c r="O460" s="21">
        <v>61320283</v>
      </c>
      <c r="P460" s="21">
        <v>5718000</v>
      </c>
      <c r="Q460" s="21">
        <v>2754200</v>
      </c>
      <c r="R460" s="21">
        <v>2500500</v>
      </c>
      <c r="S460" s="21">
        <v>0</v>
      </c>
      <c r="T460" s="21">
        <v>0</v>
      </c>
      <c r="U460" s="21">
        <v>0</v>
      </c>
      <c r="V460" s="21">
        <v>100</v>
      </c>
      <c r="W460" s="21">
        <v>7124188044</v>
      </c>
      <c r="X460" s="21">
        <v>1000</v>
      </c>
      <c r="Y460" s="21">
        <v>900</v>
      </c>
      <c r="Z460" s="21">
        <v>1905447</v>
      </c>
      <c r="AA460" s="21">
        <v>0</v>
      </c>
      <c r="AB460" s="21">
        <v>0</v>
      </c>
      <c r="AC460" s="21">
        <v>0</v>
      </c>
      <c r="AD460" s="21">
        <v>0</v>
      </c>
      <c r="AE460" s="21">
        <v>9118087</v>
      </c>
      <c r="AF460" s="21">
        <v>3957200</v>
      </c>
      <c r="AG460" s="21">
        <v>0</v>
      </c>
      <c r="AH460" s="21">
        <v>25933059</v>
      </c>
      <c r="AI460" s="21">
        <v>4610221</v>
      </c>
      <c r="AJ460" s="21">
        <v>863134540</v>
      </c>
      <c r="AK460" s="21">
        <v>18721253</v>
      </c>
      <c r="AL460" s="21">
        <v>373490951</v>
      </c>
      <c r="AM460" s="21">
        <v>6637900</v>
      </c>
      <c r="AN460" s="21">
        <v>232226728</v>
      </c>
      <c r="AO460" s="21">
        <v>29037238</v>
      </c>
      <c r="AP460" s="21">
        <v>568259371</v>
      </c>
      <c r="AQ460" s="21">
        <v>11675592571</v>
      </c>
    </row>
    <row r="461" spans="1:43" x14ac:dyDescent="0.25">
      <c r="A461" s="19">
        <v>46265</v>
      </c>
      <c r="B461" s="20" t="s">
        <v>3739</v>
      </c>
      <c r="C461" s="20" t="s">
        <v>3740</v>
      </c>
      <c r="D461" s="21">
        <v>58919613</v>
      </c>
      <c r="E461" s="21">
        <v>1901000</v>
      </c>
      <c r="F461" s="21">
        <v>30000</v>
      </c>
      <c r="G461" s="21">
        <v>71197500</v>
      </c>
      <c r="H461" s="21">
        <v>0</v>
      </c>
      <c r="I461" s="21">
        <v>2163320200</v>
      </c>
      <c r="J461" s="21">
        <v>936900</v>
      </c>
      <c r="K461" s="21">
        <v>1194775</v>
      </c>
      <c r="L461" s="21">
        <v>30271440</v>
      </c>
      <c r="M461" s="21">
        <v>12581</v>
      </c>
      <c r="N461" s="21">
        <v>72142400</v>
      </c>
      <c r="O461" s="21">
        <v>789500</v>
      </c>
      <c r="P461" s="21">
        <v>0</v>
      </c>
      <c r="Q461" s="21">
        <v>0</v>
      </c>
      <c r="R461" s="21">
        <v>0</v>
      </c>
      <c r="S461" s="21">
        <v>0</v>
      </c>
      <c r="T461" s="21">
        <v>0</v>
      </c>
      <c r="U461" s="21">
        <v>0</v>
      </c>
      <c r="V461" s="21">
        <v>0</v>
      </c>
      <c r="W461" s="21">
        <v>685216068</v>
      </c>
      <c r="X461" s="21">
        <v>0</v>
      </c>
      <c r="Y461" s="21">
        <v>5361400000</v>
      </c>
      <c r="Z461" s="21">
        <v>0</v>
      </c>
      <c r="AA461" s="21">
        <v>0</v>
      </c>
      <c r="AB461" s="21">
        <v>0</v>
      </c>
      <c r="AC461" s="21">
        <v>0</v>
      </c>
      <c r="AD461" s="21">
        <v>0</v>
      </c>
      <c r="AE461" s="21">
        <v>0</v>
      </c>
      <c r="AF461" s="21">
        <v>0</v>
      </c>
      <c r="AG461" s="21">
        <v>0</v>
      </c>
      <c r="AH461" s="21">
        <v>0</v>
      </c>
      <c r="AI461" s="21">
        <v>0</v>
      </c>
      <c r="AJ461" s="21">
        <v>72331151</v>
      </c>
      <c r="AK461" s="21">
        <v>12805047</v>
      </c>
      <c r="AL461" s="21">
        <v>42748975</v>
      </c>
      <c r="AM461" s="21">
        <v>0</v>
      </c>
      <c r="AN461" s="21">
        <v>20603000</v>
      </c>
      <c r="AO461" s="21">
        <v>286827700</v>
      </c>
      <c r="AP461" s="21">
        <v>644111450</v>
      </c>
      <c r="AQ461" s="21">
        <v>9526759300</v>
      </c>
    </row>
    <row r="462" spans="1:43" x14ac:dyDescent="0.25">
      <c r="A462" s="19">
        <v>46265</v>
      </c>
      <c r="B462" s="20" t="s">
        <v>3744</v>
      </c>
      <c r="C462" s="20" t="s">
        <v>3745</v>
      </c>
      <c r="D462" s="21">
        <v>0</v>
      </c>
      <c r="E462" s="21">
        <v>413516733</v>
      </c>
      <c r="F462" s="21">
        <v>3448500</v>
      </c>
      <c r="G462" s="21">
        <v>0</v>
      </c>
      <c r="H462" s="21">
        <v>20000</v>
      </c>
      <c r="I462" s="21">
        <v>32000</v>
      </c>
      <c r="J462" s="21">
        <v>0</v>
      </c>
      <c r="K462" s="21">
        <v>1500500</v>
      </c>
      <c r="L462" s="21">
        <v>42569800</v>
      </c>
      <c r="M462" s="21">
        <v>0</v>
      </c>
      <c r="N462" s="21">
        <v>0</v>
      </c>
      <c r="O462" s="21">
        <v>0</v>
      </c>
      <c r="P462" s="21">
        <v>0</v>
      </c>
      <c r="Q462" s="21">
        <v>400000</v>
      </c>
      <c r="R462" s="21">
        <v>0</v>
      </c>
      <c r="S462" s="21">
        <v>675000</v>
      </c>
      <c r="T462" s="21">
        <v>0</v>
      </c>
      <c r="U462" s="21">
        <v>0</v>
      </c>
      <c r="V462" s="21">
        <v>0</v>
      </c>
      <c r="W462" s="21">
        <v>67827839</v>
      </c>
      <c r="X462" s="21">
        <v>1200</v>
      </c>
      <c r="Y462" s="21">
        <v>200</v>
      </c>
      <c r="Z462" s="21">
        <v>0</v>
      </c>
      <c r="AA462" s="21">
        <v>0</v>
      </c>
      <c r="AB462" s="21">
        <v>0</v>
      </c>
      <c r="AC462" s="21">
        <v>0</v>
      </c>
      <c r="AD462" s="21">
        <v>0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257400827</v>
      </c>
      <c r="AL462" s="21">
        <v>1089000</v>
      </c>
      <c r="AM462" s="21">
        <v>0</v>
      </c>
      <c r="AN462" s="21">
        <v>185000</v>
      </c>
      <c r="AO462" s="21">
        <v>236700</v>
      </c>
      <c r="AP462" s="21">
        <v>1209631791</v>
      </c>
      <c r="AQ462" s="21">
        <v>1998535090</v>
      </c>
    </row>
    <row r="463" spans="1:43" x14ac:dyDescent="0.25">
      <c r="A463" s="19">
        <v>46265</v>
      </c>
      <c r="B463" s="20" t="s">
        <v>3752</v>
      </c>
      <c r="C463" s="20" t="s">
        <v>3753</v>
      </c>
      <c r="D463" s="21">
        <v>21200420</v>
      </c>
      <c r="E463" s="21">
        <v>18929200</v>
      </c>
      <c r="F463" s="21">
        <v>0</v>
      </c>
      <c r="G463" s="21">
        <v>15844414</v>
      </c>
      <c r="H463" s="21">
        <v>150000</v>
      </c>
      <c r="I463" s="21">
        <v>5651112</v>
      </c>
      <c r="J463" s="21">
        <v>108872072</v>
      </c>
      <c r="K463" s="21">
        <v>835702</v>
      </c>
      <c r="L463" s="21">
        <v>36774088</v>
      </c>
      <c r="M463" s="21">
        <v>8940</v>
      </c>
      <c r="N463" s="21">
        <v>0</v>
      </c>
      <c r="O463" s="21">
        <v>39761139</v>
      </c>
      <c r="P463" s="21">
        <v>752487</v>
      </c>
      <c r="Q463" s="21">
        <v>82200</v>
      </c>
      <c r="R463" s="21">
        <v>352300</v>
      </c>
      <c r="S463" s="21">
        <v>0</v>
      </c>
      <c r="T463" s="21">
        <v>0</v>
      </c>
      <c r="U463" s="21">
        <v>0</v>
      </c>
      <c r="V463" s="21">
        <v>5500</v>
      </c>
      <c r="W463" s="21">
        <v>17367335</v>
      </c>
      <c r="X463" s="21">
        <v>0</v>
      </c>
      <c r="Y463" s="21">
        <v>241943820</v>
      </c>
      <c r="Z463" s="21">
        <v>227141</v>
      </c>
      <c r="AA463" s="21">
        <v>0</v>
      </c>
      <c r="AB463" s="21">
        <v>0</v>
      </c>
      <c r="AC463" s="21">
        <v>0</v>
      </c>
      <c r="AD463" s="21">
        <v>145065</v>
      </c>
      <c r="AE463" s="21">
        <v>538881</v>
      </c>
      <c r="AF463" s="21">
        <v>1907800</v>
      </c>
      <c r="AG463" s="21">
        <v>0</v>
      </c>
      <c r="AH463" s="21">
        <v>10787</v>
      </c>
      <c r="AI463" s="21">
        <v>2231206</v>
      </c>
      <c r="AJ463" s="21">
        <v>441616668</v>
      </c>
      <c r="AK463" s="21">
        <v>8997283</v>
      </c>
      <c r="AL463" s="21">
        <v>201821077</v>
      </c>
      <c r="AM463" s="21">
        <v>2286142</v>
      </c>
      <c r="AN463" s="21">
        <v>725223095</v>
      </c>
      <c r="AO463" s="21">
        <v>17789566</v>
      </c>
      <c r="AP463" s="21">
        <v>265035920</v>
      </c>
      <c r="AQ463" s="21">
        <v>2176361360</v>
      </c>
    </row>
    <row r="464" spans="1:43" x14ac:dyDescent="0.25">
      <c r="A464" s="19">
        <v>46265</v>
      </c>
      <c r="B464" s="20" t="s">
        <v>3755</v>
      </c>
      <c r="C464" s="20" t="s">
        <v>3756</v>
      </c>
      <c r="D464" s="21">
        <v>1400</v>
      </c>
      <c r="E464" s="21">
        <v>0</v>
      </c>
      <c r="F464" s="21">
        <v>0</v>
      </c>
      <c r="G464" s="21">
        <v>0</v>
      </c>
      <c r="H464" s="21">
        <v>0</v>
      </c>
      <c r="I464" s="21">
        <v>213557697</v>
      </c>
      <c r="J464" s="21">
        <v>0</v>
      </c>
      <c r="K464" s="21">
        <v>0</v>
      </c>
      <c r="L464" s="21">
        <v>9200</v>
      </c>
      <c r="M464" s="21">
        <v>0</v>
      </c>
      <c r="N464" s="21">
        <v>0</v>
      </c>
      <c r="O464" s="21">
        <v>0</v>
      </c>
      <c r="P464" s="21">
        <v>0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  <c r="W464" s="21">
        <v>1743591015</v>
      </c>
      <c r="X464" s="21">
        <v>0</v>
      </c>
      <c r="Y464" s="21">
        <v>0</v>
      </c>
      <c r="Z464" s="21">
        <v>0</v>
      </c>
      <c r="AA464" s="21">
        <v>0</v>
      </c>
      <c r="AB464" s="21">
        <v>0</v>
      </c>
      <c r="AC464" s="21">
        <v>0</v>
      </c>
      <c r="AD464" s="21">
        <v>0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28500</v>
      </c>
      <c r="AL464" s="21">
        <v>0</v>
      </c>
      <c r="AM464" s="21">
        <v>1600000</v>
      </c>
      <c r="AN464" s="21">
        <v>0</v>
      </c>
      <c r="AO464" s="21">
        <v>0</v>
      </c>
      <c r="AP464" s="21">
        <v>338737663</v>
      </c>
      <c r="AQ464" s="21">
        <v>2297525475</v>
      </c>
    </row>
    <row r="465" spans="1:43" x14ac:dyDescent="0.25">
      <c r="A465" s="19">
        <v>46265</v>
      </c>
      <c r="B465" s="20" t="s">
        <v>3761</v>
      </c>
      <c r="C465" s="20" t="s">
        <v>3762</v>
      </c>
      <c r="D465" s="21">
        <v>1104416</v>
      </c>
      <c r="E465" s="21">
        <v>2021600</v>
      </c>
      <c r="F465" s="21">
        <v>0</v>
      </c>
      <c r="G465" s="21">
        <v>0</v>
      </c>
      <c r="H465" s="21">
        <v>0</v>
      </c>
      <c r="I465" s="21">
        <v>3603800</v>
      </c>
      <c r="J465" s="21">
        <v>0</v>
      </c>
      <c r="K465" s="21">
        <v>384</v>
      </c>
      <c r="L465" s="21">
        <v>2421800</v>
      </c>
      <c r="M465" s="21">
        <v>42</v>
      </c>
      <c r="N465" s="21">
        <v>0</v>
      </c>
      <c r="O465" s="21">
        <v>0</v>
      </c>
      <c r="P465" s="21">
        <v>451600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  <c r="W465" s="21">
        <v>4907932000</v>
      </c>
      <c r="X465" s="21">
        <v>0</v>
      </c>
      <c r="Y465" s="21">
        <v>0</v>
      </c>
      <c r="Z465" s="21">
        <v>0</v>
      </c>
      <c r="AA465" s="21">
        <v>0</v>
      </c>
      <c r="AB465" s="21">
        <v>0</v>
      </c>
      <c r="AC465" s="21">
        <v>0</v>
      </c>
      <c r="AD465" s="21">
        <v>0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33121753</v>
      </c>
      <c r="AK465" s="21">
        <v>66999958</v>
      </c>
      <c r="AL465" s="21">
        <v>40739647</v>
      </c>
      <c r="AM465" s="21">
        <v>0</v>
      </c>
      <c r="AN465" s="21">
        <v>0</v>
      </c>
      <c r="AO465" s="21">
        <v>0</v>
      </c>
      <c r="AP465" s="21">
        <v>1793653000</v>
      </c>
      <c r="AQ465" s="21">
        <v>6852050000</v>
      </c>
    </row>
    <row r="466" spans="1:43" x14ac:dyDescent="0.25">
      <c r="A466" s="19">
        <v>46265</v>
      </c>
      <c r="B466" s="20" t="s">
        <v>3774</v>
      </c>
      <c r="C466" s="20" t="s">
        <v>3775</v>
      </c>
      <c r="D466" s="21">
        <v>27050</v>
      </c>
      <c r="E466" s="21">
        <v>0</v>
      </c>
      <c r="F466" s="21">
        <v>0</v>
      </c>
      <c r="G466" s="21">
        <v>0</v>
      </c>
      <c r="H466" s="21">
        <v>660000</v>
      </c>
      <c r="I466" s="21">
        <v>220100</v>
      </c>
      <c r="J466" s="21">
        <v>0</v>
      </c>
      <c r="K466" s="21">
        <v>210000</v>
      </c>
      <c r="L466" s="21">
        <v>482400</v>
      </c>
      <c r="M466" s="21">
        <v>6031</v>
      </c>
      <c r="N466" s="21">
        <v>0</v>
      </c>
      <c r="O466" s="21">
        <v>0</v>
      </c>
      <c r="P466" s="21">
        <v>453500</v>
      </c>
      <c r="Q466" s="21">
        <v>0</v>
      </c>
      <c r="R466" s="21">
        <v>6900</v>
      </c>
      <c r="S466" s="21">
        <v>0</v>
      </c>
      <c r="T466" s="21">
        <v>0</v>
      </c>
      <c r="U466" s="21">
        <v>0</v>
      </c>
      <c r="V466" s="21">
        <v>0</v>
      </c>
      <c r="W466" s="21">
        <v>612848</v>
      </c>
      <c r="X466" s="21">
        <v>0</v>
      </c>
      <c r="Y466" s="21">
        <v>250571900</v>
      </c>
      <c r="Z466" s="21">
        <v>0</v>
      </c>
      <c r="AA466" s="21">
        <v>0</v>
      </c>
      <c r="AB466" s="21">
        <v>0</v>
      </c>
      <c r="AC466" s="21">
        <v>0</v>
      </c>
      <c r="AD466" s="21">
        <v>0</v>
      </c>
      <c r="AE466" s="21">
        <v>0</v>
      </c>
      <c r="AF466" s="21">
        <v>0</v>
      </c>
      <c r="AG466" s="21">
        <v>0</v>
      </c>
      <c r="AH466" s="21">
        <v>0</v>
      </c>
      <c r="AI466" s="21">
        <v>339000</v>
      </c>
      <c r="AJ466" s="21">
        <v>0</v>
      </c>
      <c r="AK466" s="21">
        <v>1549714</v>
      </c>
      <c r="AL466" s="21">
        <v>495500</v>
      </c>
      <c r="AM466" s="21">
        <v>0</v>
      </c>
      <c r="AN466" s="21">
        <v>989000</v>
      </c>
      <c r="AO466" s="21">
        <v>200</v>
      </c>
      <c r="AP466" s="21">
        <v>309965534</v>
      </c>
      <c r="AQ466" s="21">
        <v>566589677</v>
      </c>
    </row>
    <row r="467" spans="1:43" x14ac:dyDescent="0.25">
      <c r="A467" s="19">
        <v>46265</v>
      </c>
      <c r="B467" s="20" t="s">
        <v>3776</v>
      </c>
      <c r="C467" s="20" t="s">
        <v>3777</v>
      </c>
      <c r="D467" s="21">
        <v>5979800</v>
      </c>
      <c r="E467" s="21">
        <v>0</v>
      </c>
      <c r="F467" s="21">
        <v>0</v>
      </c>
      <c r="G467" s="21">
        <v>0</v>
      </c>
      <c r="H467" s="21">
        <v>0</v>
      </c>
      <c r="I467" s="21">
        <v>0</v>
      </c>
      <c r="J467" s="21">
        <v>0</v>
      </c>
      <c r="K467" s="21">
        <v>0</v>
      </c>
      <c r="L467" s="21">
        <v>13846200</v>
      </c>
      <c r="M467" s="21">
        <v>0</v>
      </c>
      <c r="N467" s="21">
        <v>0</v>
      </c>
      <c r="O467" s="21">
        <v>0</v>
      </c>
      <c r="P467" s="21">
        <v>0</v>
      </c>
      <c r="Q467" s="21">
        <v>800</v>
      </c>
      <c r="R467" s="21">
        <v>3700</v>
      </c>
      <c r="S467" s="21">
        <v>0</v>
      </c>
      <c r="T467" s="21">
        <v>0</v>
      </c>
      <c r="U467" s="21">
        <v>0</v>
      </c>
      <c r="V467" s="21">
        <v>0</v>
      </c>
      <c r="W467" s="21">
        <v>1642621800</v>
      </c>
      <c r="X467" s="21">
        <v>0</v>
      </c>
      <c r="Y467" s="21">
        <v>0</v>
      </c>
      <c r="Z467" s="21">
        <v>0</v>
      </c>
      <c r="AA467" s="21">
        <v>0</v>
      </c>
      <c r="AB467" s="21">
        <v>0</v>
      </c>
      <c r="AC467" s="21">
        <v>0</v>
      </c>
      <c r="AD467" s="21">
        <v>0</v>
      </c>
      <c r="AE467" s="21">
        <v>0</v>
      </c>
      <c r="AF467" s="21">
        <v>0</v>
      </c>
      <c r="AG467" s="21">
        <v>0</v>
      </c>
      <c r="AH467" s="21">
        <v>0</v>
      </c>
      <c r="AI467" s="21">
        <v>0</v>
      </c>
      <c r="AJ467" s="21">
        <v>0</v>
      </c>
      <c r="AK467" s="21">
        <v>1088400</v>
      </c>
      <c r="AL467" s="21">
        <v>0</v>
      </c>
      <c r="AM467" s="21">
        <v>0</v>
      </c>
      <c r="AN467" s="21">
        <v>0</v>
      </c>
      <c r="AO467" s="21">
        <v>3200</v>
      </c>
      <c r="AP467" s="21">
        <v>412256100</v>
      </c>
      <c r="AQ467" s="21">
        <v>2075800000</v>
      </c>
    </row>
    <row r="468" spans="1:43" x14ac:dyDescent="0.25">
      <c r="A468" s="19">
        <v>46265</v>
      </c>
      <c r="B468" s="20" t="s">
        <v>3780</v>
      </c>
      <c r="C468" s="20" t="s">
        <v>3781</v>
      </c>
      <c r="D468" s="21">
        <v>400</v>
      </c>
      <c r="E468" s="21">
        <v>0</v>
      </c>
      <c r="F468" s="21">
        <v>0</v>
      </c>
      <c r="G468" s="21">
        <v>0</v>
      </c>
      <c r="H468" s="21">
        <v>0</v>
      </c>
      <c r="I468" s="21">
        <v>100</v>
      </c>
      <c r="J468" s="21">
        <v>0</v>
      </c>
      <c r="K468" s="21">
        <v>129800</v>
      </c>
      <c r="L468" s="21">
        <v>0</v>
      </c>
      <c r="M468" s="21">
        <v>0</v>
      </c>
      <c r="N468" s="21">
        <v>0</v>
      </c>
      <c r="O468" s="21">
        <v>0</v>
      </c>
      <c r="P468" s="21">
        <v>0</v>
      </c>
      <c r="Q468" s="21">
        <v>0</v>
      </c>
      <c r="R468" s="21">
        <v>0</v>
      </c>
      <c r="S468" s="21">
        <v>0</v>
      </c>
      <c r="T468" s="21">
        <v>0</v>
      </c>
      <c r="U468" s="21">
        <v>0</v>
      </c>
      <c r="V468" s="21">
        <v>0</v>
      </c>
      <c r="W468" s="21">
        <v>455398800</v>
      </c>
      <c r="X468" s="21">
        <v>0</v>
      </c>
      <c r="Y468" s="21">
        <v>0</v>
      </c>
      <c r="Z468" s="21">
        <v>0</v>
      </c>
      <c r="AA468" s="21">
        <v>0</v>
      </c>
      <c r="AB468" s="21">
        <v>0</v>
      </c>
      <c r="AC468" s="21">
        <v>0</v>
      </c>
      <c r="AD468" s="21">
        <v>0</v>
      </c>
      <c r="AE468" s="21">
        <v>0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875200</v>
      </c>
      <c r="AL468" s="21">
        <v>0</v>
      </c>
      <c r="AM468" s="21">
        <v>0</v>
      </c>
      <c r="AN468" s="21">
        <v>0</v>
      </c>
      <c r="AO468" s="21">
        <v>0</v>
      </c>
      <c r="AP468" s="21">
        <v>129405700</v>
      </c>
      <c r="AQ468" s="21">
        <v>585810000</v>
      </c>
    </row>
    <row r="469" spans="1:43" x14ac:dyDescent="0.25">
      <c r="A469" s="19">
        <v>46265</v>
      </c>
      <c r="B469" s="20" t="s">
        <v>3783</v>
      </c>
      <c r="C469" s="20" t="s">
        <v>3784</v>
      </c>
      <c r="D469" s="21">
        <v>3524100</v>
      </c>
      <c r="E469" s="21">
        <v>0</v>
      </c>
      <c r="F469" s="21">
        <v>5762220</v>
      </c>
      <c r="G469" s="21">
        <v>0</v>
      </c>
      <c r="H469" s="21">
        <v>0</v>
      </c>
      <c r="I469" s="21">
        <v>26949400</v>
      </c>
      <c r="J469" s="21">
        <v>0</v>
      </c>
      <c r="K469" s="21">
        <v>0</v>
      </c>
      <c r="L469" s="21">
        <v>18969000</v>
      </c>
      <c r="M469" s="21">
        <v>39800</v>
      </c>
      <c r="N469" s="21">
        <v>0</v>
      </c>
      <c r="O469" s="21">
        <v>0</v>
      </c>
      <c r="P469" s="21">
        <v>0</v>
      </c>
      <c r="Q469" s="21">
        <v>0</v>
      </c>
      <c r="R469" s="21">
        <v>0</v>
      </c>
      <c r="S469" s="21">
        <v>0</v>
      </c>
      <c r="T469" s="21">
        <v>0</v>
      </c>
      <c r="U469" s="21">
        <v>0</v>
      </c>
      <c r="V469" s="21">
        <v>0</v>
      </c>
      <c r="W469" s="21">
        <v>249942859</v>
      </c>
      <c r="X469" s="21">
        <v>0</v>
      </c>
      <c r="Y469" s="21">
        <v>0</v>
      </c>
      <c r="Z469" s="21">
        <v>0</v>
      </c>
      <c r="AA469" s="21">
        <v>0</v>
      </c>
      <c r="AB469" s="21">
        <v>0</v>
      </c>
      <c r="AC469" s="21">
        <v>0</v>
      </c>
      <c r="AD469" s="21">
        <v>0</v>
      </c>
      <c r="AE469" s="21">
        <v>1259700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4800</v>
      </c>
      <c r="AL469" s="21">
        <v>0</v>
      </c>
      <c r="AM469" s="21">
        <v>0</v>
      </c>
      <c r="AN469" s="21">
        <v>0</v>
      </c>
      <c r="AO469" s="21">
        <v>0</v>
      </c>
      <c r="AP469" s="21">
        <v>358548121</v>
      </c>
      <c r="AQ469" s="21">
        <v>665000000</v>
      </c>
    </row>
    <row r="470" spans="1:43" x14ac:dyDescent="0.25">
      <c r="A470" s="19">
        <v>46265</v>
      </c>
      <c r="B470" s="20" t="s">
        <v>3790</v>
      </c>
      <c r="C470" s="20" t="s">
        <v>3791</v>
      </c>
      <c r="D470" s="21">
        <v>63000</v>
      </c>
      <c r="E470" s="21">
        <v>0</v>
      </c>
      <c r="F470" s="21">
        <v>0</v>
      </c>
      <c r="G470" s="21">
        <v>0</v>
      </c>
      <c r="H470" s="21">
        <v>0</v>
      </c>
      <c r="I470" s="21">
        <v>4000100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>
        <v>0</v>
      </c>
      <c r="T470" s="21">
        <v>0</v>
      </c>
      <c r="U470" s="21">
        <v>1000000</v>
      </c>
      <c r="V470" s="21">
        <v>0</v>
      </c>
      <c r="W470" s="21">
        <v>4281818600</v>
      </c>
      <c r="X470" s="21">
        <v>0</v>
      </c>
      <c r="Y470" s="21">
        <v>300000</v>
      </c>
      <c r="Z470" s="21">
        <v>0</v>
      </c>
      <c r="AA470" s="21">
        <v>0</v>
      </c>
      <c r="AB470" s="21">
        <v>0</v>
      </c>
      <c r="AC470" s="21">
        <v>0</v>
      </c>
      <c r="AD470" s="21">
        <v>0</v>
      </c>
      <c r="AE470" s="21">
        <v>145000</v>
      </c>
      <c r="AF470" s="21">
        <v>0</v>
      </c>
      <c r="AG470" s="21">
        <v>0</v>
      </c>
      <c r="AH470" s="21">
        <v>0</v>
      </c>
      <c r="AI470" s="21">
        <v>0</v>
      </c>
      <c r="AJ470" s="21">
        <v>0</v>
      </c>
      <c r="AK470" s="21">
        <v>15100</v>
      </c>
      <c r="AL470" s="21">
        <v>0</v>
      </c>
      <c r="AM470" s="21">
        <v>0</v>
      </c>
      <c r="AN470" s="21">
        <v>0</v>
      </c>
      <c r="AO470" s="21">
        <v>98200</v>
      </c>
      <c r="AP470" s="21">
        <v>2862562603</v>
      </c>
      <c r="AQ470" s="21">
        <v>7150002603</v>
      </c>
    </row>
    <row r="471" spans="1:43" x14ac:dyDescent="0.25">
      <c r="A471" s="19">
        <v>46265</v>
      </c>
      <c r="B471" s="20" t="s">
        <v>3794</v>
      </c>
      <c r="C471" s="20" t="s">
        <v>3795</v>
      </c>
      <c r="D471" s="21">
        <v>259368625</v>
      </c>
      <c r="E471" s="21">
        <v>0</v>
      </c>
      <c r="F471" s="21">
        <v>28500</v>
      </c>
      <c r="G471" s="21">
        <v>8698000</v>
      </c>
      <c r="H471" s="21">
        <v>0</v>
      </c>
      <c r="I471" s="21">
        <v>1150100</v>
      </c>
      <c r="J471" s="21">
        <v>0</v>
      </c>
      <c r="K471" s="21">
        <v>100000</v>
      </c>
      <c r="L471" s="21">
        <v>25762304</v>
      </c>
      <c r="M471" s="21">
        <v>65476</v>
      </c>
      <c r="N471" s="21">
        <v>0</v>
      </c>
      <c r="O471" s="21">
        <v>0</v>
      </c>
      <c r="P471" s="21">
        <v>100000</v>
      </c>
      <c r="Q471" s="21">
        <v>0</v>
      </c>
      <c r="R471" s="21">
        <v>0</v>
      </c>
      <c r="S471" s="21">
        <v>0</v>
      </c>
      <c r="T471" s="21">
        <v>0</v>
      </c>
      <c r="U471" s="21">
        <v>0</v>
      </c>
      <c r="V471" s="21">
        <v>0</v>
      </c>
      <c r="W471" s="21">
        <v>2012441702</v>
      </c>
      <c r="X471" s="21">
        <v>0</v>
      </c>
      <c r="Y471" s="21">
        <v>0</v>
      </c>
      <c r="Z471" s="21">
        <v>0</v>
      </c>
      <c r="AA471" s="21">
        <v>105000</v>
      </c>
      <c r="AB471" s="21">
        <v>0</v>
      </c>
      <c r="AC471" s="21">
        <v>0</v>
      </c>
      <c r="AD471" s="21">
        <v>0</v>
      </c>
      <c r="AE471" s="21">
        <v>1510600</v>
      </c>
      <c r="AF471" s="21">
        <v>0</v>
      </c>
      <c r="AG471" s="21">
        <v>0</v>
      </c>
      <c r="AH471" s="21">
        <v>0</v>
      </c>
      <c r="AI471" s="21">
        <v>0</v>
      </c>
      <c r="AJ471" s="21">
        <v>1264668290</v>
      </c>
      <c r="AK471" s="21">
        <v>990997</v>
      </c>
      <c r="AL471" s="21">
        <v>33009413</v>
      </c>
      <c r="AM471" s="21">
        <v>97000</v>
      </c>
      <c r="AN471" s="21">
        <v>38244100</v>
      </c>
      <c r="AO471" s="21">
        <v>12669400</v>
      </c>
      <c r="AP471" s="21">
        <v>302914880</v>
      </c>
      <c r="AQ471" s="21">
        <v>3961924387</v>
      </c>
    </row>
    <row r="472" spans="1:43" x14ac:dyDescent="0.25">
      <c r="A472" s="19">
        <v>46265</v>
      </c>
      <c r="B472" s="20" t="s">
        <v>3800</v>
      </c>
      <c r="C472" s="20" t="s">
        <v>3801</v>
      </c>
      <c r="D472" s="21">
        <v>30240100</v>
      </c>
      <c r="E472" s="21">
        <v>0</v>
      </c>
      <c r="F472" s="21">
        <v>0</v>
      </c>
      <c r="G472" s="21">
        <v>0</v>
      </c>
      <c r="H472" s="21">
        <v>0</v>
      </c>
      <c r="I472" s="21">
        <v>100</v>
      </c>
      <c r="J472" s="21">
        <v>0</v>
      </c>
      <c r="K472" s="21">
        <v>0</v>
      </c>
      <c r="L472" s="21">
        <v>35200</v>
      </c>
      <c r="M472" s="21">
        <v>39500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>
        <v>0</v>
      </c>
      <c r="T472" s="21">
        <v>0</v>
      </c>
      <c r="U472" s="21">
        <v>0</v>
      </c>
      <c r="V472" s="21">
        <v>0</v>
      </c>
      <c r="W472" s="21">
        <v>864885000</v>
      </c>
      <c r="X472" s="21">
        <v>0</v>
      </c>
      <c r="Y472" s="21">
        <v>0</v>
      </c>
      <c r="Z472" s="21">
        <v>0</v>
      </c>
      <c r="AA472" s="21">
        <v>0</v>
      </c>
      <c r="AB472" s="21">
        <v>0</v>
      </c>
      <c r="AC472" s="21">
        <v>0</v>
      </c>
      <c r="AD472" s="21">
        <v>0</v>
      </c>
      <c r="AE472" s="21">
        <v>0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73869200</v>
      </c>
      <c r="AL472" s="21">
        <v>0</v>
      </c>
      <c r="AM472" s="21">
        <v>4000</v>
      </c>
      <c r="AN472" s="21">
        <v>250500</v>
      </c>
      <c r="AO472" s="21">
        <v>0</v>
      </c>
      <c r="AP472" s="21">
        <v>73841220</v>
      </c>
      <c r="AQ472" s="21">
        <v>1043164820</v>
      </c>
    </row>
    <row r="473" spans="1:43" x14ac:dyDescent="0.25">
      <c r="A473" s="19">
        <v>46265</v>
      </c>
      <c r="B473" s="20" t="s">
        <v>3813</v>
      </c>
      <c r="C473" s="20" t="s">
        <v>3814</v>
      </c>
      <c r="D473" s="21">
        <v>3142000</v>
      </c>
      <c r="E473" s="21">
        <v>0</v>
      </c>
      <c r="F473" s="21">
        <v>3674500</v>
      </c>
      <c r="G473" s="21">
        <v>0</v>
      </c>
      <c r="H473" s="21">
        <v>0</v>
      </c>
      <c r="I473" s="21">
        <v>200100</v>
      </c>
      <c r="J473" s="21">
        <v>0</v>
      </c>
      <c r="K473" s="21">
        <v>0</v>
      </c>
      <c r="L473" s="21">
        <v>82693345</v>
      </c>
      <c r="M473" s="21">
        <v>0</v>
      </c>
      <c r="N473" s="21">
        <v>0</v>
      </c>
      <c r="O473" s="21">
        <v>0</v>
      </c>
      <c r="P473" s="21">
        <v>0</v>
      </c>
      <c r="Q473" s="21">
        <v>0</v>
      </c>
      <c r="R473" s="21">
        <v>50100</v>
      </c>
      <c r="S473" s="21">
        <v>0</v>
      </c>
      <c r="T473" s="21">
        <v>0</v>
      </c>
      <c r="U473" s="21">
        <v>0</v>
      </c>
      <c r="V473" s="21">
        <v>80</v>
      </c>
      <c r="W473" s="21">
        <v>638224262</v>
      </c>
      <c r="X473" s="21">
        <v>0</v>
      </c>
      <c r="Y473" s="21">
        <v>0</v>
      </c>
      <c r="Z473" s="21">
        <v>0</v>
      </c>
      <c r="AA473" s="21">
        <v>0</v>
      </c>
      <c r="AB473" s="21">
        <v>0</v>
      </c>
      <c r="AC473" s="21">
        <v>0</v>
      </c>
      <c r="AD473" s="21">
        <v>0</v>
      </c>
      <c r="AE473" s="21">
        <v>30800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1457</v>
      </c>
      <c r="AL473" s="21">
        <v>0</v>
      </c>
      <c r="AM473" s="21">
        <v>0</v>
      </c>
      <c r="AN473" s="21">
        <v>0</v>
      </c>
      <c r="AO473" s="21">
        <v>0</v>
      </c>
      <c r="AP473" s="21">
        <v>853875050</v>
      </c>
      <c r="AQ473" s="21">
        <v>1581891694</v>
      </c>
    </row>
    <row r="474" spans="1:43" x14ac:dyDescent="0.25">
      <c r="A474" s="19">
        <v>46265</v>
      </c>
      <c r="B474" s="20" t="s">
        <v>3819</v>
      </c>
      <c r="C474" s="20" t="s">
        <v>3820</v>
      </c>
      <c r="D474" s="21">
        <v>150000</v>
      </c>
      <c r="E474" s="21">
        <v>6537394329</v>
      </c>
      <c r="F474" s="21">
        <v>50273</v>
      </c>
      <c r="G474" s="21">
        <v>0</v>
      </c>
      <c r="H474" s="21">
        <v>4200000</v>
      </c>
      <c r="I474" s="21">
        <v>2900000</v>
      </c>
      <c r="J474" s="21">
        <v>0</v>
      </c>
      <c r="K474" s="21">
        <v>11951751</v>
      </c>
      <c r="L474" s="21">
        <v>34104000</v>
      </c>
      <c r="M474" s="21">
        <v>0</v>
      </c>
      <c r="N474" s="21">
        <v>0</v>
      </c>
      <c r="O474" s="21">
        <v>0</v>
      </c>
      <c r="P474" s="21">
        <v>0</v>
      </c>
      <c r="Q474" s="21">
        <v>0</v>
      </c>
      <c r="R474" s="21">
        <v>0</v>
      </c>
      <c r="S474" s="21">
        <v>0</v>
      </c>
      <c r="T474" s="21">
        <v>0</v>
      </c>
      <c r="U474" s="21">
        <v>0</v>
      </c>
      <c r="V474" s="21">
        <v>0</v>
      </c>
      <c r="W474" s="21">
        <v>101449878</v>
      </c>
      <c r="X474" s="21">
        <v>0</v>
      </c>
      <c r="Y474" s="21">
        <v>0</v>
      </c>
      <c r="Z474" s="21">
        <v>0</v>
      </c>
      <c r="AA474" s="21">
        <v>0</v>
      </c>
      <c r="AB474" s="21">
        <v>0</v>
      </c>
      <c r="AC474" s="21">
        <v>0</v>
      </c>
      <c r="AD474" s="21">
        <v>0</v>
      </c>
      <c r="AE474" s="21">
        <v>0</v>
      </c>
      <c r="AF474" s="21">
        <v>0</v>
      </c>
      <c r="AG474" s="21">
        <v>0</v>
      </c>
      <c r="AH474" s="21">
        <v>0</v>
      </c>
      <c r="AI474" s="21">
        <v>0</v>
      </c>
      <c r="AJ474" s="21">
        <v>114665600</v>
      </c>
      <c r="AK474" s="21">
        <v>4548850</v>
      </c>
      <c r="AL474" s="21">
        <v>116650000</v>
      </c>
      <c r="AM474" s="21">
        <v>0</v>
      </c>
      <c r="AN474" s="21">
        <v>4971078</v>
      </c>
      <c r="AO474" s="21">
        <v>0</v>
      </c>
      <c r="AP474" s="21">
        <v>1579249075</v>
      </c>
      <c r="AQ474" s="21">
        <v>8512284834</v>
      </c>
    </row>
    <row r="475" spans="1:43" x14ac:dyDescent="0.25">
      <c r="A475" s="19">
        <v>46265</v>
      </c>
      <c r="B475" s="20" t="s">
        <v>3825</v>
      </c>
      <c r="C475" s="20" t="s">
        <v>3826</v>
      </c>
      <c r="D475" s="21">
        <v>305200</v>
      </c>
      <c r="E475" s="21">
        <v>0</v>
      </c>
      <c r="F475" s="21">
        <v>0</v>
      </c>
      <c r="G475" s="21">
        <v>0</v>
      </c>
      <c r="H475" s="21">
        <v>0</v>
      </c>
      <c r="I475" s="21">
        <v>400</v>
      </c>
      <c r="J475" s="21">
        <v>0</v>
      </c>
      <c r="K475" s="21">
        <v>0</v>
      </c>
      <c r="L475" s="21">
        <v>6300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>
        <v>0</v>
      </c>
      <c r="T475" s="21">
        <v>0</v>
      </c>
      <c r="U475" s="21">
        <v>0</v>
      </c>
      <c r="V475" s="21">
        <v>0</v>
      </c>
      <c r="W475" s="21">
        <v>1361061200</v>
      </c>
      <c r="X475" s="21">
        <v>0</v>
      </c>
      <c r="Y475" s="21">
        <v>0</v>
      </c>
      <c r="Z475" s="21">
        <v>0</v>
      </c>
      <c r="AA475" s="21">
        <v>0</v>
      </c>
      <c r="AB475" s="21">
        <v>0</v>
      </c>
      <c r="AC475" s="21">
        <v>0</v>
      </c>
      <c r="AD475" s="21">
        <v>0</v>
      </c>
      <c r="AE475" s="21">
        <v>0</v>
      </c>
      <c r="AF475" s="21">
        <v>0</v>
      </c>
      <c r="AG475" s="21">
        <v>0</v>
      </c>
      <c r="AH475" s="21">
        <v>0</v>
      </c>
      <c r="AI475" s="21">
        <v>0</v>
      </c>
      <c r="AJ475" s="21">
        <v>0</v>
      </c>
      <c r="AK475" s="21">
        <v>658000</v>
      </c>
      <c r="AL475" s="21">
        <v>0</v>
      </c>
      <c r="AM475" s="21">
        <v>0</v>
      </c>
      <c r="AN475" s="21">
        <v>0</v>
      </c>
      <c r="AO475" s="21">
        <v>0</v>
      </c>
      <c r="AP475" s="21">
        <v>246025700</v>
      </c>
      <c r="AQ475" s="21">
        <v>1608056800</v>
      </c>
    </row>
    <row r="476" spans="1:43" x14ac:dyDescent="0.25">
      <c r="A476" s="19">
        <v>46265</v>
      </c>
      <c r="B476" s="20" t="s">
        <v>3830</v>
      </c>
      <c r="C476" s="20" t="s">
        <v>3831</v>
      </c>
      <c r="D476" s="21">
        <v>1476700</v>
      </c>
      <c r="E476" s="21">
        <v>0</v>
      </c>
      <c r="F476" s="21">
        <v>0</v>
      </c>
      <c r="G476" s="21">
        <v>0</v>
      </c>
      <c r="H476" s="21">
        <v>0</v>
      </c>
      <c r="I476" s="21">
        <v>100</v>
      </c>
      <c r="J476" s="21">
        <v>0</v>
      </c>
      <c r="K476" s="21">
        <v>0</v>
      </c>
      <c r="L476" s="21">
        <v>1832300</v>
      </c>
      <c r="M476" s="21">
        <v>0</v>
      </c>
      <c r="N476" s="21">
        <v>0</v>
      </c>
      <c r="O476" s="21">
        <v>0</v>
      </c>
      <c r="P476" s="21">
        <v>0</v>
      </c>
      <c r="Q476" s="21">
        <v>481100</v>
      </c>
      <c r="R476" s="21">
        <v>0</v>
      </c>
      <c r="S476" s="21">
        <v>0</v>
      </c>
      <c r="T476" s="21">
        <v>0</v>
      </c>
      <c r="U476" s="21">
        <v>0</v>
      </c>
      <c r="V476" s="21">
        <v>0</v>
      </c>
      <c r="W476" s="21">
        <v>1016059600</v>
      </c>
      <c r="X476" s="21">
        <v>0</v>
      </c>
      <c r="Y476" s="21">
        <v>0</v>
      </c>
      <c r="Z476" s="21">
        <v>0</v>
      </c>
      <c r="AA476" s="21">
        <v>0</v>
      </c>
      <c r="AB476" s="21">
        <v>0</v>
      </c>
      <c r="AC476" s="21">
        <v>0</v>
      </c>
      <c r="AD476" s="21">
        <v>0</v>
      </c>
      <c r="AE476" s="21">
        <v>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1303930</v>
      </c>
      <c r="AL476" s="21">
        <v>0</v>
      </c>
      <c r="AM476" s="21">
        <v>0</v>
      </c>
      <c r="AN476" s="21">
        <v>0</v>
      </c>
      <c r="AO476" s="21">
        <v>0</v>
      </c>
      <c r="AP476" s="21">
        <v>228869568</v>
      </c>
      <c r="AQ476" s="21">
        <v>1250023298</v>
      </c>
    </row>
    <row r="477" spans="1:43" x14ac:dyDescent="0.25">
      <c r="A477" s="19">
        <v>46265</v>
      </c>
      <c r="B477" s="20" t="s">
        <v>3839</v>
      </c>
      <c r="C477" s="20" t="s">
        <v>3840</v>
      </c>
      <c r="D477" s="21">
        <v>2638600</v>
      </c>
      <c r="E477" s="21">
        <v>0</v>
      </c>
      <c r="F477" s="21">
        <v>6872033</v>
      </c>
      <c r="G477" s="21">
        <v>0</v>
      </c>
      <c r="H477" s="21">
        <v>0</v>
      </c>
      <c r="I477" s="21">
        <v>1110970100</v>
      </c>
      <c r="J477" s="21">
        <v>67700</v>
      </c>
      <c r="K477" s="21">
        <v>0</v>
      </c>
      <c r="L477" s="21">
        <v>406600</v>
      </c>
      <c r="M477" s="21">
        <v>0</v>
      </c>
      <c r="N477" s="21">
        <v>0</v>
      </c>
      <c r="O477" s="21">
        <v>0</v>
      </c>
      <c r="P477" s="21">
        <v>0</v>
      </c>
      <c r="Q477" s="21">
        <v>26200</v>
      </c>
      <c r="R477" s="21">
        <v>200</v>
      </c>
      <c r="S477" s="21">
        <v>0</v>
      </c>
      <c r="T477" s="21">
        <v>0</v>
      </c>
      <c r="U477" s="21">
        <v>0</v>
      </c>
      <c r="V477" s="21">
        <v>1500</v>
      </c>
      <c r="W477" s="21">
        <v>174036511</v>
      </c>
      <c r="X477" s="21">
        <v>0</v>
      </c>
      <c r="Y477" s="21">
        <v>916578300</v>
      </c>
      <c r="Z477" s="21">
        <v>0</v>
      </c>
      <c r="AA477" s="21">
        <v>0</v>
      </c>
      <c r="AB477" s="21">
        <v>0</v>
      </c>
      <c r="AC477" s="21">
        <v>0</v>
      </c>
      <c r="AD477" s="21">
        <v>0</v>
      </c>
      <c r="AE477" s="21">
        <v>0</v>
      </c>
      <c r="AF477" s="21">
        <v>0</v>
      </c>
      <c r="AG477" s="21">
        <v>0</v>
      </c>
      <c r="AH477" s="21">
        <v>0</v>
      </c>
      <c r="AI477" s="21">
        <v>0</v>
      </c>
      <c r="AJ477" s="21">
        <v>440000</v>
      </c>
      <c r="AK477" s="21">
        <v>1396800</v>
      </c>
      <c r="AL477" s="21">
        <v>0</v>
      </c>
      <c r="AM477" s="21">
        <v>0</v>
      </c>
      <c r="AN477" s="21">
        <v>0</v>
      </c>
      <c r="AO477" s="21">
        <v>0</v>
      </c>
      <c r="AP477" s="21">
        <v>1452877956</v>
      </c>
      <c r="AQ477" s="21">
        <v>3666312500</v>
      </c>
    </row>
    <row r="478" spans="1:43" x14ac:dyDescent="0.25">
      <c r="A478" s="19">
        <v>46265</v>
      </c>
      <c r="B478" s="20" t="s">
        <v>3852</v>
      </c>
      <c r="C478" s="20" t="s">
        <v>3853</v>
      </c>
      <c r="D478" s="21">
        <v>3350</v>
      </c>
      <c r="E478" s="21">
        <v>0</v>
      </c>
      <c r="F478" s="21">
        <v>0</v>
      </c>
      <c r="G478" s="21">
        <v>0</v>
      </c>
      <c r="H478" s="21">
        <v>0</v>
      </c>
      <c r="I478" s="21">
        <v>375</v>
      </c>
      <c r="J478" s="21">
        <v>0</v>
      </c>
      <c r="K478" s="21">
        <v>1300000</v>
      </c>
      <c r="L478" s="21">
        <v>147500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0</v>
      </c>
      <c r="S478" s="21">
        <v>0</v>
      </c>
      <c r="T478" s="21">
        <v>0</v>
      </c>
      <c r="U478" s="21">
        <v>0</v>
      </c>
      <c r="V478" s="21">
        <v>0</v>
      </c>
      <c r="W478" s="21">
        <v>1653180775</v>
      </c>
      <c r="X478" s="21">
        <v>0</v>
      </c>
      <c r="Y478" s="21">
        <v>0</v>
      </c>
      <c r="Z478" s="21">
        <v>0</v>
      </c>
      <c r="AA478" s="21">
        <v>0</v>
      </c>
      <c r="AB478" s="21">
        <v>0</v>
      </c>
      <c r="AC478" s="21">
        <v>0</v>
      </c>
      <c r="AD478" s="21">
        <v>0</v>
      </c>
      <c r="AE478" s="21">
        <v>0</v>
      </c>
      <c r="AF478" s="21">
        <v>0</v>
      </c>
      <c r="AG478" s="21">
        <v>0</v>
      </c>
      <c r="AH478" s="21">
        <v>0</v>
      </c>
      <c r="AI478" s="21">
        <v>0</v>
      </c>
      <c r="AJ478" s="21">
        <v>773000</v>
      </c>
      <c r="AK478" s="21">
        <v>250</v>
      </c>
      <c r="AL478" s="21">
        <v>0</v>
      </c>
      <c r="AM478" s="21">
        <v>0</v>
      </c>
      <c r="AN478" s="21">
        <v>0</v>
      </c>
      <c r="AO478" s="21">
        <v>450</v>
      </c>
      <c r="AP478" s="21">
        <v>272952049</v>
      </c>
      <c r="AQ478" s="21">
        <v>1928357749</v>
      </c>
    </row>
    <row r="479" spans="1:43" x14ac:dyDescent="0.25">
      <c r="A479" s="19">
        <v>46265</v>
      </c>
      <c r="B479" s="20" t="s">
        <v>3857</v>
      </c>
      <c r="C479" s="20" t="s">
        <v>3858</v>
      </c>
      <c r="D479" s="21">
        <v>8311000</v>
      </c>
      <c r="E479" s="21">
        <v>0</v>
      </c>
      <c r="F479" s="21">
        <v>10950000</v>
      </c>
      <c r="G479" s="21">
        <v>0</v>
      </c>
      <c r="H479" s="21">
        <v>0</v>
      </c>
      <c r="I479" s="21">
        <v>29104800</v>
      </c>
      <c r="J479" s="21">
        <v>0</v>
      </c>
      <c r="K479" s="21">
        <v>1918100</v>
      </c>
      <c r="L479" s="21">
        <v>40345000</v>
      </c>
      <c r="M479" s="21">
        <v>0</v>
      </c>
      <c r="N479" s="21">
        <v>0</v>
      </c>
      <c r="O479" s="21">
        <v>0</v>
      </c>
      <c r="P479" s="21">
        <v>0</v>
      </c>
      <c r="Q479" s="21">
        <v>573000</v>
      </c>
      <c r="R479" s="21">
        <v>0</v>
      </c>
      <c r="S479" s="21">
        <v>9</v>
      </c>
      <c r="T479" s="21">
        <v>0</v>
      </c>
      <c r="U479" s="21">
        <v>0</v>
      </c>
      <c r="V479" s="21">
        <v>600600</v>
      </c>
      <c r="W479" s="21">
        <v>1886977405</v>
      </c>
      <c r="X479" s="21">
        <v>7300</v>
      </c>
      <c r="Y479" s="21">
        <v>0</v>
      </c>
      <c r="Z479" s="21">
        <v>0</v>
      </c>
      <c r="AA479" s="21">
        <v>0</v>
      </c>
      <c r="AB479" s="21">
        <v>0</v>
      </c>
      <c r="AC479" s="21">
        <v>0</v>
      </c>
      <c r="AD479" s="21">
        <v>0</v>
      </c>
      <c r="AE479" s="21">
        <v>0</v>
      </c>
      <c r="AF479" s="21">
        <v>0</v>
      </c>
      <c r="AG479" s="21">
        <v>0</v>
      </c>
      <c r="AH479" s="21">
        <v>0</v>
      </c>
      <c r="AI479" s="21">
        <v>0</v>
      </c>
      <c r="AJ479" s="21">
        <v>325000</v>
      </c>
      <c r="AK479" s="21">
        <v>12867400</v>
      </c>
      <c r="AL479" s="21">
        <v>0</v>
      </c>
      <c r="AM479" s="21">
        <v>0</v>
      </c>
      <c r="AN479" s="21">
        <v>0</v>
      </c>
      <c r="AO479" s="21">
        <v>0</v>
      </c>
      <c r="AP479" s="21">
        <v>849283224</v>
      </c>
      <c r="AQ479" s="21">
        <v>2841262838</v>
      </c>
    </row>
    <row r="480" spans="1:43" x14ac:dyDescent="0.25">
      <c r="A480" s="19">
        <v>46265</v>
      </c>
      <c r="B480" s="20" t="s">
        <v>3863</v>
      </c>
      <c r="C480" s="20" t="s">
        <v>3864</v>
      </c>
      <c r="D480" s="21">
        <v>13000</v>
      </c>
      <c r="E480" s="21">
        <v>0</v>
      </c>
      <c r="F480" s="21">
        <v>10000</v>
      </c>
      <c r="G480" s="21">
        <v>0</v>
      </c>
      <c r="H480" s="21">
        <v>0</v>
      </c>
      <c r="I480" s="21">
        <v>100</v>
      </c>
      <c r="J480" s="21">
        <v>0</v>
      </c>
      <c r="K480" s="21">
        <v>0</v>
      </c>
      <c r="L480" s="21">
        <v>3500</v>
      </c>
      <c r="M480" s="21">
        <v>2500</v>
      </c>
      <c r="N480" s="21">
        <v>0</v>
      </c>
      <c r="O480" s="21">
        <v>0</v>
      </c>
      <c r="P480" s="21">
        <v>0</v>
      </c>
      <c r="Q480" s="21">
        <v>0</v>
      </c>
      <c r="R480" s="21">
        <v>0</v>
      </c>
      <c r="S480" s="21">
        <v>0</v>
      </c>
      <c r="T480" s="21">
        <v>0</v>
      </c>
      <c r="U480" s="21">
        <v>0</v>
      </c>
      <c r="V480" s="21">
        <v>0</v>
      </c>
      <c r="W480" s="21">
        <v>265823300</v>
      </c>
      <c r="X480" s="21">
        <v>0</v>
      </c>
      <c r="Y480" s="21">
        <v>0</v>
      </c>
      <c r="Z480" s="21">
        <v>0</v>
      </c>
      <c r="AA480" s="21">
        <v>0</v>
      </c>
      <c r="AB480" s="21">
        <v>0</v>
      </c>
      <c r="AC480" s="21">
        <v>0</v>
      </c>
      <c r="AD480" s="21">
        <v>0</v>
      </c>
      <c r="AE480" s="21">
        <v>0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950281</v>
      </c>
      <c r="AL480" s="21">
        <v>0</v>
      </c>
      <c r="AM480" s="21">
        <v>0</v>
      </c>
      <c r="AN480" s="21">
        <v>42000</v>
      </c>
      <c r="AO480" s="21">
        <v>104100</v>
      </c>
      <c r="AP480" s="21">
        <v>624115886</v>
      </c>
      <c r="AQ480" s="21">
        <v>891064667</v>
      </c>
    </row>
    <row r="481" spans="1:43" x14ac:dyDescent="0.25">
      <c r="A481" s="19">
        <v>46265</v>
      </c>
      <c r="B481" s="20" t="s">
        <v>3867</v>
      </c>
      <c r="C481" s="20" t="s">
        <v>3868</v>
      </c>
      <c r="D481" s="21">
        <v>3240</v>
      </c>
      <c r="E481" s="21">
        <v>0</v>
      </c>
      <c r="F481" s="21">
        <v>0</v>
      </c>
      <c r="G481" s="21">
        <v>0</v>
      </c>
      <c r="H481" s="21">
        <v>0</v>
      </c>
      <c r="I481" s="21">
        <v>1714100</v>
      </c>
      <c r="J481" s="21">
        <v>0</v>
      </c>
      <c r="K481" s="21">
        <v>0</v>
      </c>
      <c r="L481" s="21">
        <v>600</v>
      </c>
      <c r="M481" s="21">
        <v>0</v>
      </c>
      <c r="N481" s="21">
        <v>0</v>
      </c>
      <c r="O481" s="21">
        <v>0</v>
      </c>
      <c r="P481" s="21">
        <v>0</v>
      </c>
      <c r="Q481" s="21">
        <v>199100</v>
      </c>
      <c r="R481" s="21">
        <v>0</v>
      </c>
      <c r="S481" s="21">
        <v>0</v>
      </c>
      <c r="T481" s="21">
        <v>0</v>
      </c>
      <c r="U481" s="21">
        <v>0</v>
      </c>
      <c r="V481" s="21">
        <v>0</v>
      </c>
      <c r="W481" s="21">
        <v>7347000</v>
      </c>
      <c r="X481" s="21">
        <v>0</v>
      </c>
      <c r="Y481" s="21">
        <v>0</v>
      </c>
      <c r="Z481" s="21">
        <v>0</v>
      </c>
      <c r="AA481" s="21">
        <v>0</v>
      </c>
      <c r="AB481" s="21">
        <v>0</v>
      </c>
      <c r="AC481" s="21">
        <v>0</v>
      </c>
      <c r="AD481" s="21">
        <v>0</v>
      </c>
      <c r="AE481" s="21">
        <v>0</v>
      </c>
      <c r="AF481" s="21">
        <v>0</v>
      </c>
      <c r="AG481" s="21">
        <v>0</v>
      </c>
      <c r="AH481" s="21">
        <v>0</v>
      </c>
      <c r="AI481" s="21">
        <v>0</v>
      </c>
      <c r="AJ481" s="21">
        <v>168360</v>
      </c>
      <c r="AK481" s="21">
        <v>259908</v>
      </c>
      <c r="AL481" s="21">
        <v>0</v>
      </c>
      <c r="AM481" s="21">
        <v>0</v>
      </c>
      <c r="AN481" s="21">
        <v>600</v>
      </c>
      <c r="AO481" s="21">
        <v>40</v>
      </c>
      <c r="AP481" s="21">
        <v>48826780</v>
      </c>
      <c r="AQ481" s="21">
        <v>58519728</v>
      </c>
    </row>
    <row r="482" spans="1:43" x14ac:dyDescent="0.25">
      <c r="A482" s="19">
        <v>46265</v>
      </c>
      <c r="B482" s="20" t="s">
        <v>3875</v>
      </c>
      <c r="C482" s="20" t="s">
        <v>3876</v>
      </c>
      <c r="D482" s="21">
        <v>2584363241</v>
      </c>
      <c r="E482" s="21">
        <v>24797714</v>
      </c>
      <c r="F482" s="21">
        <v>179903170</v>
      </c>
      <c r="G482" s="21">
        <v>2397537</v>
      </c>
      <c r="H482" s="21">
        <v>5270500</v>
      </c>
      <c r="I482" s="21">
        <v>896507787</v>
      </c>
      <c r="J482" s="21">
        <v>114249026</v>
      </c>
      <c r="K482" s="21">
        <v>12238277</v>
      </c>
      <c r="L482" s="21">
        <v>60556399</v>
      </c>
      <c r="M482" s="21">
        <v>5243</v>
      </c>
      <c r="N482" s="21">
        <v>0</v>
      </c>
      <c r="O482" s="21">
        <v>339081200</v>
      </c>
      <c r="P482" s="21">
        <v>6902188</v>
      </c>
      <c r="Q482" s="21">
        <v>1000</v>
      </c>
      <c r="R482" s="21">
        <v>3528033</v>
      </c>
      <c r="S482" s="21">
        <v>0</v>
      </c>
      <c r="T482" s="21">
        <v>0</v>
      </c>
      <c r="U482" s="21">
        <v>0</v>
      </c>
      <c r="V482" s="21">
        <v>1800523</v>
      </c>
      <c r="W482" s="21">
        <v>1011454467</v>
      </c>
      <c r="X482" s="21">
        <v>0</v>
      </c>
      <c r="Y482" s="21">
        <v>94198100</v>
      </c>
      <c r="Z482" s="21">
        <v>7760200</v>
      </c>
      <c r="AA482" s="21">
        <v>0</v>
      </c>
      <c r="AB482" s="21">
        <v>0</v>
      </c>
      <c r="AC482" s="21">
        <v>0</v>
      </c>
      <c r="AD482" s="21">
        <v>0</v>
      </c>
      <c r="AE482" s="21">
        <v>2859</v>
      </c>
      <c r="AF482" s="21">
        <v>0</v>
      </c>
      <c r="AG482" s="21">
        <v>0</v>
      </c>
      <c r="AH482" s="21">
        <v>21565326</v>
      </c>
      <c r="AI482" s="21">
        <v>0</v>
      </c>
      <c r="AJ482" s="21">
        <v>2395833962</v>
      </c>
      <c r="AK482" s="21">
        <v>496925707</v>
      </c>
      <c r="AL482" s="21">
        <v>472283913</v>
      </c>
      <c r="AM482" s="21">
        <v>4630830</v>
      </c>
      <c r="AN482" s="21">
        <v>23818833</v>
      </c>
      <c r="AO482" s="21">
        <v>150719522</v>
      </c>
      <c r="AP482" s="21">
        <v>6432725771</v>
      </c>
      <c r="AQ482" s="21">
        <v>15343521328</v>
      </c>
    </row>
    <row r="483" spans="1:43" x14ac:dyDescent="0.25">
      <c r="A483" s="19">
        <v>46265</v>
      </c>
      <c r="B483" s="20" t="s">
        <v>3886</v>
      </c>
      <c r="C483" s="20" t="s">
        <v>3887</v>
      </c>
      <c r="D483" s="21">
        <v>116800</v>
      </c>
      <c r="E483" s="21">
        <v>0</v>
      </c>
      <c r="F483" s="21">
        <v>80400000</v>
      </c>
      <c r="G483" s="21">
        <v>0</v>
      </c>
      <c r="H483" s="21">
        <v>192300</v>
      </c>
      <c r="I483" s="21">
        <v>100</v>
      </c>
      <c r="J483" s="21">
        <v>0</v>
      </c>
      <c r="K483" s="21">
        <v>0</v>
      </c>
      <c r="L483" s="21">
        <v>389600</v>
      </c>
      <c r="M483" s="21">
        <v>0</v>
      </c>
      <c r="N483" s="21">
        <v>0</v>
      </c>
      <c r="O483" s="21">
        <v>0</v>
      </c>
      <c r="P483" s="21">
        <v>0</v>
      </c>
      <c r="Q483" s="21">
        <v>0</v>
      </c>
      <c r="R483" s="21">
        <v>0</v>
      </c>
      <c r="S483" s="21">
        <v>0</v>
      </c>
      <c r="T483" s="21">
        <v>0</v>
      </c>
      <c r="U483" s="21">
        <v>0</v>
      </c>
      <c r="V483" s="21">
        <v>0</v>
      </c>
      <c r="W483" s="21">
        <v>1448307600</v>
      </c>
      <c r="X483" s="21">
        <v>0</v>
      </c>
      <c r="Y483" s="21">
        <v>0</v>
      </c>
      <c r="Z483" s="21">
        <v>0</v>
      </c>
      <c r="AA483" s="21">
        <v>0</v>
      </c>
      <c r="AB483" s="21">
        <v>0</v>
      </c>
      <c r="AC483" s="21">
        <v>0</v>
      </c>
      <c r="AD483" s="21">
        <v>0</v>
      </c>
      <c r="AE483" s="21">
        <v>0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60</v>
      </c>
      <c r="AL483" s="21">
        <v>0</v>
      </c>
      <c r="AM483" s="21">
        <v>0</v>
      </c>
      <c r="AN483" s="21">
        <v>0</v>
      </c>
      <c r="AO483" s="21">
        <v>0</v>
      </c>
      <c r="AP483" s="21">
        <v>393445710</v>
      </c>
      <c r="AQ483" s="21">
        <v>1922852170</v>
      </c>
    </row>
    <row r="484" spans="1:43" x14ac:dyDescent="0.25">
      <c r="A484" s="19">
        <v>46265</v>
      </c>
      <c r="B484" s="20" t="s">
        <v>3895</v>
      </c>
      <c r="C484" s="20" t="s">
        <v>3896</v>
      </c>
      <c r="D484" s="21">
        <v>282656</v>
      </c>
      <c r="E484" s="21">
        <v>0</v>
      </c>
      <c r="F484" s="21">
        <v>0</v>
      </c>
      <c r="G484" s="21">
        <v>0</v>
      </c>
      <c r="H484" s="21">
        <v>0</v>
      </c>
      <c r="I484" s="21">
        <v>350700</v>
      </c>
      <c r="J484" s="21">
        <v>56300</v>
      </c>
      <c r="K484" s="21">
        <v>0</v>
      </c>
      <c r="L484" s="21">
        <v>8300</v>
      </c>
      <c r="M484" s="21">
        <v>1713096</v>
      </c>
      <c r="N484" s="21">
        <v>0</v>
      </c>
      <c r="O484" s="21">
        <v>0</v>
      </c>
      <c r="P484" s="21">
        <v>0</v>
      </c>
      <c r="Q484" s="21">
        <v>0</v>
      </c>
      <c r="R484" s="21">
        <v>0</v>
      </c>
      <c r="S484" s="21">
        <v>0</v>
      </c>
      <c r="T484" s="21">
        <v>0</v>
      </c>
      <c r="U484" s="21">
        <v>0</v>
      </c>
      <c r="V484" s="21">
        <v>0</v>
      </c>
      <c r="W484" s="21">
        <v>1220453700</v>
      </c>
      <c r="X484" s="21">
        <v>0</v>
      </c>
      <c r="Y484" s="21">
        <v>0</v>
      </c>
      <c r="Z484" s="21">
        <v>0</v>
      </c>
      <c r="AA484" s="21">
        <v>0</v>
      </c>
      <c r="AB484" s="21">
        <v>0</v>
      </c>
      <c r="AC484" s="21">
        <v>0</v>
      </c>
      <c r="AD484" s="21">
        <v>0</v>
      </c>
      <c r="AE484" s="21">
        <v>0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50856424</v>
      </c>
      <c r="AL484" s="21">
        <v>0</v>
      </c>
      <c r="AM484" s="21">
        <v>0</v>
      </c>
      <c r="AN484" s="21">
        <v>0</v>
      </c>
      <c r="AO484" s="21">
        <v>0</v>
      </c>
      <c r="AP484" s="21">
        <v>154850324</v>
      </c>
      <c r="AQ484" s="21">
        <v>1428571500</v>
      </c>
    </row>
    <row r="485" spans="1:43" x14ac:dyDescent="0.25">
      <c r="A485" s="19">
        <v>46265</v>
      </c>
      <c r="B485" s="20" t="s">
        <v>3902</v>
      </c>
      <c r="C485" s="20" t="s">
        <v>3903</v>
      </c>
      <c r="D485" s="21">
        <v>1491200</v>
      </c>
      <c r="E485" s="21">
        <v>0</v>
      </c>
      <c r="F485" s="21">
        <v>20000000</v>
      </c>
      <c r="G485" s="21">
        <v>0</v>
      </c>
      <c r="H485" s="21">
        <v>0</v>
      </c>
      <c r="I485" s="21">
        <v>981550</v>
      </c>
      <c r="J485" s="21">
        <v>0</v>
      </c>
      <c r="K485" s="21">
        <v>3500000</v>
      </c>
      <c r="L485" s="21">
        <v>19763800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21">
        <v>13000000</v>
      </c>
      <c r="S485" s="21">
        <v>0</v>
      </c>
      <c r="T485" s="21">
        <v>0</v>
      </c>
      <c r="U485" s="21">
        <v>0</v>
      </c>
      <c r="V485" s="21">
        <v>0</v>
      </c>
      <c r="W485" s="21">
        <v>434675524</v>
      </c>
      <c r="X485" s="21">
        <v>0</v>
      </c>
      <c r="Y485" s="21">
        <v>0</v>
      </c>
      <c r="Z485" s="21">
        <v>0</v>
      </c>
      <c r="AA485" s="21">
        <v>0</v>
      </c>
      <c r="AB485" s="21">
        <v>0</v>
      </c>
      <c r="AC485" s="21">
        <v>0</v>
      </c>
      <c r="AD485" s="21">
        <v>0</v>
      </c>
      <c r="AE485" s="21">
        <v>0</v>
      </c>
      <c r="AF485" s="21">
        <v>0</v>
      </c>
      <c r="AG485" s="21">
        <v>0</v>
      </c>
      <c r="AH485" s="21">
        <v>0</v>
      </c>
      <c r="AI485" s="21">
        <v>0</v>
      </c>
      <c r="AJ485" s="21">
        <v>67028600</v>
      </c>
      <c r="AK485" s="21">
        <v>5063450</v>
      </c>
      <c r="AL485" s="21">
        <v>0</v>
      </c>
      <c r="AM485" s="21">
        <v>0</v>
      </c>
      <c r="AN485" s="21">
        <v>38187900</v>
      </c>
      <c r="AO485" s="21">
        <v>0</v>
      </c>
      <c r="AP485" s="21">
        <v>472170936</v>
      </c>
      <c r="AQ485" s="21">
        <v>1075862960</v>
      </c>
    </row>
    <row r="486" spans="1:43" x14ac:dyDescent="0.25">
      <c r="A486" s="19">
        <v>46265</v>
      </c>
      <c r="B486" s="20" t="s">
        <v>3911</v>
      </c>
      <c r="C486" s="20" t="s">
        <v>3912</v>
      </c>
      <c r="D486" s="21">
        <v>685200</v>
      </c>
      <c r="E486" s="21">
        <v>0</v>
      </c>
      <c r="F486" s="21">
        <v>0</v>
      </c>
      <c r="G486" s="21">
        <v>0</v>
      </c>
      <c r="H486" s="21">
        <v>0</v>
      </c>
      <c r="I486" s="21">
        <v>300</v>
      </c>
      <c r="J486" s="21">
        <v>0</v>
      </c>
      <c r="K486" s="21">
        <v>0</v>
      </c>
      <c r="L486" s="21">
        <v>446300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21">
        <v>0</v>
      </c>
      <c r="S486" s="21">
        <v>0</v>
      </c>
      <c r="T486" s="21">
        <v>0</v>
      </c>
      <c r="U486" s="21">
        <v>0</v>
      </c>
      <c r="V486" s="21">
        <v>0</v>
      </c>
      <c r="W486" s="21">
        <v>3100</v>
      </c>
      <c r="X486" s="21">
        <v>0</v>
      </c>
      <c r="Y486" s="21">
        <v>0</v>
      </c>
      <c r="Z486" s="21">
        <v>0</v>
      </c>
      <c r="AA486" s="21">
        <v>0</v>
      </c>
      <c r="AB486" s="21">
        <v>0</v>
      </c>
      <c r="AC486" s="21">
        <v>0</v>
      </c>
      <c r="AD486" s="21">
        <v>0</v>
      </c>
      <c r="AE486" s="21">
        <v>0</v>
      </c>
      <c r="AF486" s="21">
        <v>0</v>
      </c>
      <c r="AG486" s="21">
        <v>0</v>
      </c>
      <c r="AH486" s="21">
        <v>0</v>
      </c>
      <c r="AI486" s="21">
        <v>0</v>
      </c>
      <c r="AJ486" s="21">
        <v>29615300</v>
      </c>
      <c r="AK486" s="21">
        <v>3200</v>
      </c>
      <c r="AL486" s="21">
        <v>0</v>
      </c>
      <c r="AM486" s="21">
        <v>0</v>
      </c>
      <c r="AN486" s="21">
        <v>0</v>
      </c>
      <c r="AO486" s="21">
        <v>0</v>
      </c>
      <c r="AP486" s="21">
        <v>141996600</v>
      </c>
      <c r="AQ486" s="21">
        <v>172750000</v>
      </c>
    </row>
    <row r="487" spans="1:43" x14ac:dyDescent="0.25">
      <c r="A487" s="19">
        <v>46265</v>
      </c>
      <c r="B487" s="20" t="s">
        <v>3918</v>
      </c>
      <c r="C487" s="20" t="s">
        <v>3919</v>
      </c>
      <c r="D487" s="21">
        <v>0</v>
      </c>
      <c r="E487" s="21">
        <v>0</v>
      </c>
      <c r="F487" s="21">
        <v>0</v>
      </c>
      <c r="G487" s="21">
        <v>0</v>
      </c>
      <c r="H487" s="21">
        <v>0</v>
      </c>
      <c r="I487" s="21">
        <v>100</v>
      </c>
      <c r="J487" s="21">
        <v>0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  <c r="Q487" s="21">
        <v>4000000</v>
      </c>
      <c r="R487" s="21">
        <v>15050000</v>
      </c>
      <c r="S487" s="21">
        <v>0</v>
      </c>
      <c r="T487" s="21">
        <v>0</v>
      </c>
      <c r="U487" s="21">
        <v>0</v>
      </c>
      <c r="V487" s="21">
        <v>0</v>
      </c>
      <c r="W487" s="21">
        <v>2669500</v>
      </c>
      <c r="X487" s="21">
        <v>0</v>
      </c>
      <c r="Y487" s="21">
        <v>0</v>
      </c>
      <c r="Z487" s="21">
        <v>0</v>
      </c>
      <c r="AA487" s="21">
        <v>0</v>
      </c>
      <c r="AB487" s="21">
        <v>0</v>
      </c>
      <c r="AC487" s="21">
        <v>0</v>
      </c>
      <c r="AD487" s="21">
        <v>0</v>
      </c>
      <c r="AE487" s="21">
        <v>0</v>
      </c>
      <c r="AF487" s="21">
        <v>0</v>
      </c>
      <c r="AG487" s="21">
        <v>0</v>
      </c>
      <c r="AH487" s="21">
        <v>0</v>
      </c>
      <c r="AI487" s="21">
        <v>0</v>
      </c>
      <c r="AJ487" s="21">
        <v>0</v>
      </c>
      <c r="AK487" s="21">
        <v>0</v>
      </c>
      <c r="AL487" s="21">
        <v>0</v>
      </c>
      <c r="AM487" s="21">
        <v>0</v>
      </c>
      <c r="AN487" s="21">
        <v>0</v>
      </c>
      <c r="AO487" s="21">
        <v>200000</v>
      </c>
      <c r="AP487" s="21">
        <v>698080400</v>
      </c>
      <c r="AQ487" s="21">
        <v>720000000</v>
      </c>
    </row>
    <row r="488" spans="1:43" x14ac:dyDescent="0.25">
      <c r="A488" s="19">
        <v>46265</v>
      </c>
      <c r="B488" s="20" t="s">
        <v>3928</v>
      </c>
      <c r="C488" s="20" t="s">
        <v>3929</v>
      </c>
      <c r="D488" s="21">
        <v>1367520</v>
      </c>
      <c r="E488" s="21">
        <v>0</v>
      </c>
      <c r="F488" s="21">
        <v>0</v>
      </c>
      <c r="G488" s="21">
        <v>0</v>
      </c>
      <c r="H488" s="21">
        <v>1391585329</v>
      </c>
      <c r="I488" s="21">
        <v>9592148</v>
      </c>
      <c r="J488" s="21">
        <v>0</v>
      </c>
      <c r="K488" s="21">
        <v>15026690</v>
      </c>
      <c r="L488" s="21">
        <v>1840621</v>
      </c>
      <c r="M488" s="21">
        <v>517907</v>
      </c>
      <c r="N488" s="21">
        <v>0</v>
      </c>
      <c r="O488" s="21">
        <v>0</v>
      </c>
      <c r="P488" s="21">
        <v>36453</v>
      </c>
      <c r="Q488" s="21">
        <v>0</v>
      </c>
      <c r="R488" s="21">
        <v>263403439</v>
      </c>
      <c r="S488" s="21">
        <v>0</v>
      </c>
      <c r="T488" s="21">
        <v>0</v>
      </c>
      <c r="U488" s="21">
        <v>0</v>
      </c>
      <c r="V488" s="21">
        <v>1000000</v>
      </c>
      <c r="W488" s="21">
        <v>2591128308</v>
      </c>
      <c r="X488" s="21">
        <v>0</v>
      </c>
      <c r="Y488" s="21">
        <v>0</v>
      </c>
      <c r="Z488" s="21">
        <v>0</v>
      </c>
      <c r="AA488" s="21">
        <v>0</v>
      </c>
      <c r="AB488" s="21">
        <v>0</v>
      </c>
      <c r="AC488" s="21">
        <v>0</v>
      </c>
      <c r="AD488" s="21">
        <v>0</v>
      </c>
      <c r="AE488" s="21">
        <v>0</v>
      </c>
      <c r="AF488" s="21">
        <v>0</v>
      </c>
      <c r="AG488" s="21">
        <v>0</v>
      </c>
      <c r="AH488" s="21">
        <v>4646224</v>
      </c>
      <c r="AI488" s="21">
        <v>548583</v>
      </c>
      <c r="AJ488" s="21">
        <v>4071586</v>
      </c>
      <c r="AK488" s="21">
        <v>6187341</v>
      </c>
      <c r="AL488" s="21">
        <v>6385962</v>
      </c>
      <c r="AM488" s="21">
        <v>207200</v>
      </c>
      <c r="AN488" s="21">
        <v>0</v>
      </c>
      <c r="AO488" s="21">
        <v>659</v>
      </c>
      <c r="AP488" s="21">
        <v>603576603</v>
      </c>
      <c r="AQ488" s="21">
        <v>4901122573</v>
      </c>
    </row>
    <row r="489" spans="1:43" x14ac:dyDescent="0.25">
      <c r="A489" s="19">
        <v>46265</v>
      </c>
      <c r="B489" s="20" t="s">
        <v>3938</v>
      </c>
      <c r="C489" s="20" t="s">
        <v>3939</v>
      </c>
      <c r="D489" s="21">
        <v>18586</v>
      </c>
      <c r="E489" s="21">
        <v>0</v>
      </c>
      <c r="F489" s="21">
        <v>0</v>
      </c>
      <c r="G489" s="21">
        <v>0</v>
      </c>
      <c r="H489" s="21">
        <v>0</v>
      </c>
      <c r="I489" s="21">
        <v>30000</v>
      </c>
      <c r="J489" s="21">
        <v>0</v>
      </c>
      <c r="K489" s="21">
        <v>0</v>
      </c>
      <c r="L489" s="21">
        <v>7471388</v>
      </c>
      <c r="M489" s="21">
        <v>64</v>
      </c>
      <c r="N489" s="21">
        <v>0</v>
      </c>
      <c r="O489" s="21">
        <v>0</v>
      </c>
      <c r="P489" s="21">
        <v>0</v>
      </c>
      <c r="Q489" s="21">
        <v>1951000</v>
      </c>
      <c r="R489" s="21">
        <v>30000</v>
      </c>
      <c r="S489" s="21">
        <v>0</v>
      </c>
      <c r="T489" s="21">
        <v>0</v>
      </c>
      <c r="U489" s="21">
        <v>0</v>
      </c>
      <c r="V489" s="21">
        <v>0</v>
      </c>
      <c r="W489" s="21">
        <v>114342957</v>
      </c>
      <c r="X489" s="21">
        <v>0</v>
      </c>
      <c r="Y489" s="21">
        <v>0</v>
      </c>
      <c r="Z489" s="21">
        <v>0</v>
      </c>
      <c r="AA489" s="21">
        <v>0</v>
      </c>
      <c r="AB489" s="21">
        <v>0</v>
      </c>
      <c r="AC489" s="21">
        <v>0</v>
      </c>
      <c r="AD489" s="21">
        <v>0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275</v>
      </c>
      <c r="AL489" s="21">
        <v>0</v>
      </c>
      <c r="AM489" s="21">
        <v>0</v>
      </c>
      <c r="AN489" s="21">
        <v>0</v>
      </c>
      <c r="AO489" s="21">
        <v>83</v>
      </c>
      <c r="AP489" s="21">
        <v>905154957</v>
      </c>
      <c r="AQ489" s="21">
        <v>1028999310</v>
      </c>
    </row>
    <row r="490" spans="1:43" x14ac:dyDescent="0.25">
      <c r="A490" s="19">
        <v>46265</v>
      </c>
      <c r="B490" s="20" t="s">
        <v>3941</v>
      </c>
      <c r="C490" s="20" t="s">
        <v>3942</v>
      </c>
      <c r="D490" s="21">
        <v>432389992</v>
      </c>
      <c r="E490" s="21">
        <v>61739400</v>
      </c>
      <c r="F490" s="21">
        <v>4502616570</v>
      </c>
      <c r="G490" s="21">
        <v>5050688738</v>
      </c>
      <c r="H490" s="21">
        <v>100000</v>
      </c>
      <c r="I490" s="21">
        <v>253723734</v>
      </c>
      <c r="J490" s="21">
        <v>790931878</v>
      </c>
      <c r="K490" s="21">
        <v>75770155</v>
      </c>
      <c r="L490" s="21">
        <v>494794747</v>
      </c>
      <c r="M490" s="21">
        <v>106744166</v>
      </c>
      <c r="N490" s="21">
        <v>122391300</v>
      </c>
      <c r="O490" s="21">
        <v>690433803</v>
      </c>
      <c r="P490" s="21">
        <v>72505651</v>
      </c>
      <c r="Q490" s="21">
        <v>571100</v>
      </c>
      <c r="R490" s="21">
        <v>1605499500</v>
      </c>
      <c r="S490" s="21">
        <v>0</v>
      </c>
      <c r="T490" s="21">
        <v>0</v>
      </c>
      <c r="U490" s="21">
        <v>0</v>
      </c>
      <c r="V490" s="21">
        <v>122600</v>
      </c>
      <c r="W490" s="21">
        <v>19825990865</v>
      </c>
      <c r="X490" s="21">
        <v>1150000</v>
      </c>
      <c r="Y490" s="21">
        <v>124975085</v>
      </c>
      <c r="Z490" s="21">
        <v>1434707</v>
      </c>
      <c r="AA490" s="21">
        <v>11637000</v>
      </c>
      <c r="AB490" s="21">
        <v>0</v>
      </c>
      <c r="AC490" s="21">
        <v>0</v>
      </c>
      <c r="AD490" s="21">
        <v>1735000</v>
      </c>
      <c r="AE490" s="21">
        <v>16900500</v>
      </c>
      <c r="AF490" s="21">
        <v>7838500</v>
      </c>
      <c r="AG490" s="21">
        <v>0</v>
      </c>
      <c r="AH490" s="21">
        <v>17444261</v>
      </c>
      <c r="AI490" s="21">
        <v>25819262</v>
      </c>
      <c r="AJ490" s="21">
        <v>4655996631</v>
      </c>
      <c r="AK490" s="21">
        <v>498323297</v>
      </c>
      <c r="AL490" s="21">
        <v>1365006901</v>
      </c>
      <c r="AM490" s="21">
        <v>98421275</v>
      </c>
      <c r="AN490" s="21">
        <v>3085290718</v>
      </c>
      <c r="AO490" s="21">
        <v>72600530</v>
      </c>
      <c r="AP490" s="21">
        <v>2669318134</v>
      </c>
      <c r="AQ490" s="21">
        <v>46740906000</v>
      </c>
    </row>
    <row r="491" spans="1:43" x14ac:dyDescent="0.25">
      <c r="A491" s="19">
        <v>46265</v>
      </c>
      <c r="B491" s="20" t="s">
        <v>3950</v>
      </c>
      <c r="C491" s="20" t="s">
        <v>3951</v>
      </c>
      <c r="D491" s="21">
        <v>0</v>
      </c>
      <c r="E491" s="21">
        <v>0</v>
      </c>
      <c r="F491" s="21">
        <v>0</v>
      </c>
      <c r="G491" s="21">
        <v>0</v>
      </c>
      <c r="H491" s="21">
        <v>0</v>
      </c>
      <c r="I491" s="21">
        <v>100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1">
        <v>0</v>
      </c>
      <c r="S491" s="21">
        <v>0</v>
      </c>
      <c r="T491" s="21">
        <v>0</v>
      </c>
      <c r="U491" s="21">
        <v>0</v>
      </c>
      <c r="V491" s="21">
        <v>0</v>
      </c>
      <c r="W491" s="21">
        <v>1184361000</v>
      </c>
      <c r="X491" s="21">
        <v>0</v>
      </c>
      <c r="Y491" s="21">
        <v>0</v>
      </c>
      <c r="Z491" s="21">
        <v>0</v>
      </c>
      <c r="AA491" s="21">
        <v>0</v>
      </c>
      <c r="AB491" s="21">
        <v>0</v>
      </c>
      <c r="AC491" s="21">
        <v>0</v>
      </c>
      <c r="AD491" s="21">
        <v>0</v>
      </c>
      <c r="AE491" s="21">
        <v>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300</v>
      </c>
      <c r="AL491" s="21">
        <v>0</v>
      </c>
      <c r="AM491" s="21">
        <v>0</v>
      </c>
      <c r="AN491" s="21">
        <v>0</v>
      </c>
      <c r="AO491" s="21">
        <v>0</v>
      </c>
      <c r="AP491" s="21">
        <v>123168930</v>
      </c>
      <c r="AQ491" s="21">
        <v>1307530330</v>
      </c>
    </row>
    <row r="492" spans="1:43" x14ac:dyDescent="0.25">
      <c r="A492" s="19">
        <v>46265</v>
      </c>
      <c r="B492" s="20" t="s">
        <v>3956</v>
      </c>
      <c r="C492" s="20" t="s">
        <v>3957</v>
      </c>
      <c r="D492" s="21">
        <v>358100</v>
      </c>
      <c r="E492" s="21">
        <v>0</v>
      </c>
      <c r="F492" s="21">
        <v>0</v>
      </c>
      <c r="G492" s="21">
        <v>0</v>
      </c>
      <c r="H492" s="21">
        <v>0</v>
      </c>
      <c r="I492" s="21">
        <v>100</v>
      </c>
      <c r="J492" s="21">
        <v>0</v>
      </c>
      <c r="K492" s="21">
        <v>10000</v>
      </c>
      <c r="L492" s="21">
        <v>36500</v>
      </c>
      <c r="M492" s="21">
        <v>2116900</v>
      </c>
      <c r="N492" s="21">
        <v>0</v>
      </c>
      <c r="O492" s="21">
        <v>0</v>
      </c>
      <c r="P492" s="21">
        <v>0</v>
      </c>
      <c r="Q492" s="21">
        <v>0</v>
      </c>
      <c r="R492" s="21">
        <v>0</v>
      </c>
      <c r="S492" s="21">
        <v>0</v>
      </c>
      <c r="T492" s="21">
        <v>0</v>
      </c>
      <c r="U492" s="21">
        <v>0</v>
      </c>
      <c r="V492" s="21">
        <v>0</v>
      </c>
      <c r="W492" s="21">
        <v>605792211</v>
      </c>
      <c r="X492" s="21">
        <v>0</v>
      </c>
      <c r="Y492" s="21">
        <v>0</v>
      </c>
      <c r="Z492" s="21">
        <v>0</v>
      </c>
      <c r="AA492" s="21">
        <v>0</v>
      </c>
      <c r="AB492" s="21">
        <v>0</v>
      </c>
      <c r="AC492" s="21">
        <v>0</v>
      </c>
      <c r="AD492" s="21">
        <v>0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1020000</v>
      </c>
      <c r="AL492" s="21">
        <v>0</v>
      </c>
      <c r="AM492" s="21">
        <v>0</v>
      </c>
      <c r="AN492" s="21">
        <v>0</v>
      </c>
      <c r="AO492" s="21">
        <v>0</v>
      </c>
      <c r="AP492" s="21">
        <v>190666189</v>
      </c>
      <c r="AQ492" s="21">
        <v>800000000</v>
      </c>
    </row>
    <row r="493" spans="1:43" x14ac:dyDescent="0.25">
      <c r="A493" s="19">
        <v>46265</v>
      </c>
      <c r="B493" s="20" t="s">
        <v>3963</v>
      </c>
      <c r="C493" s="20" t="s">
        <v>3964</v>
      </c>
      <c r="D493" s="21">
        <v>200000000</v>
      </c>
      <c r="E493" s="21">
        <v>0</v>
      </c>
      <c r="F493" s="21">
        <v>0</v>
      </c>
      <c r="G493" s="21">
        <v>0</v>
      </c>
      <c r="H493" s="21">
        <v>0</v>
      </c>
      <c r="I493" s="21">
        <v>335631800</v>
      </c>
      <c r="J493" s="21">
        <v>0</v>
      </c>
      <c r="K493" s="21">
        <v>250000</v>
      </c>
      <c r="L493" s="21">
        <v>47200</v>
      </c>
      <c r="M493" s="21">
        <v>97</v>
      </c>
      <c r="N493" s="21">
        <v>0</v>
      </c>
      <c r="O493" s="21">
        <v>0</v>
      </c>
      <c r="P493" s="21">
        <v>0</v>
      </c>
      <c r="Q493" s="21">
        <v>0</v>
      </c>
      <c r="R493" s="21">
        <v>0</v>
      </c>
      <c r="S493" s="21">
        <v>0</v>
      </c>
      <c r="T493" s="21">
        <v>0</v>
      </c>
      <c r="U493" s="21">
        <v>0</v>
      </c>
      <c r="V493" s="21">
        <v>0</v>
      </c>
      <c r="W493" s="21">
        <v>7599765161</v>
      </c>
      <c r="X493" s="21">
        <v>0</v>
      </c>
      <c r="Y493" s="21">
        <v>0</v>
      </c>
      <c r="Z493" s="21">
        <v>0</v>
      </c>
      <c r="AA493" s="21">
        <v>0</v>
      </c>
      <c r="AB493" s="21">
        <v>0</v>
      </c>
      <c r="AC493" s="21">
        <v>0</v>
      </c>
      <c r="AD493" s="21">
        <v>0</v>
      </c>
      <c r="AE493" s="21">
        <v>0</v>
      </c>
      <c r="AF493" s="21">
        <v>0</v>
      </c>
      <c r="AG493" s="21">
        <v>0</v>
      </c>
      <c r="AH493" s="21">
        <v>0</v>
      </c>
      <c r="AI493" s="21">
        <v>100</v>
      </c>
      <c r="AJ493" s="21">
        <v>0</v>
      </c>
      <c r="AK493" s="21">
        <v>74</v>
      </c>
      <c r="AL493" s="21">
        <v>0</v>
      </c>
      <c r="AM493" s="21">
        <v>0</v>
      </c>
      <c r="AN493" s="21">
        <v>500000</v>
      </c>
      <c r="AO493" s="21">
        <v>0</v>
      </c>
      <c r="AP493" s="21">
        <v>79171947</v>
      </c>
      <c r="AQ493" s="21">
        <v>8215366379</v>
      </c>
    </row>
    <row r="494" spans="1:43" x14ac:dyDescent="0.25">
      <c r="A494" s="19">
        <v>46265</v>
      </c>
      <c r="B494" s="20" t="s">
        <v>3967</v>
      </c>
      <c r="C494" s="20" t="s">
        <v>3968</v>
      </c>
      <c r="D494" s="21">
        <v>0</v>
      </c>
      <c r="E494" s="21">
        <v>0</v>
      </c>
      <c r="F494" s="21">
        <v>0</v>
      </c>
      <c r="G494" s="21">
        <v>0</v>
      </c>
      <c r="H494" s="21">
        <v>0</v>
      </c>
      <c r="I494" s="21">
        <v>100</v>
      </c>
      <c r="J494" s="21">
        <v>0</v>
      </c>
      <c r="K494" s="21">
        <v>711100</v>
      </c>
      <c r="L494" s="21">
        <v>1106700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>
        <v>0</v>
      </c>
      <c r="T494" s="21">
        <v>0</v>
      </c>
      <c r="U494" s="21">
        <v>0</v>
      </c>
      <c r="V494" s="21">
        <v>0</v>
      </c>
      <c r="W494" s="21">
        <v>2145408700</v>
      </c>
      <c r="X494" s="21">
        <v>0</v>
      </c>
      <c r="Y494" s="21">
        <v>0</v>
      </c>
      <c r="Z494" s="21">
        <v>0</v>
      </c>
      <c r="AA494" s="21">
        <v>0</v>
      </c>
      <c r="AB494" s="21">
        <v>0</v>
      </c>
      <c r="AC494" s="21">
        <v>0</v>
      </c>
      <c r="AD494" s="21">
        <v>0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1571400</v>
      </c>
      <c r="AK494" s="21">
        <v>81500</v>
      </c>
      <c r="AL494" s="21">
        <v>200000</v>
      </c>
      <c r="AM494" s="21">
        <v>0</v>
      </c>
      <c r="AN494" s="21">
        <v>21331600</v>
      </c>
      <c r="AO494" s="21">
        <v>0</v>
      </c>
      <c r="AP494" s="21">
        <v>102088900</v>
      </c>
      <c r="AQ494" s="21">
        <v>2272500000</v>
      </c>
    </row>
    <row r="495" spans="1:43" x14ac:dyDescent="0.25">
      <c r="A495" s="19">
        <v>46265</v>
      </c>
      <c r="B495" s="20" t="s">
        <v>3970</v>
      </c>
      <c r="C495" s="20" t="s">
        <v>3971</v>
      </c>
      <c r="D495" s="21">
        <v>513100</v>
      </c>
      <c r="E495" s="21">
        <v>0</v>
      </c>
      <c r="F495" s="21">
        <v>700000</v>
      </c>
      <c r="G495" s="21">
        <v>0</v>
      </c>
      <c r="H495" s="21">
        <v>0</v>
      </c>
      <c r="I495" s="21">
        <v>0</v>
      </c>
      <c r="J495" s="21">
        <v>0</v>
      </c>
      <c r="K495" s="21">
        <v>0</v>
      </c>
      <c r="L495" s="21">
        <v>6752400</v>
      </c>
      <c r="M495" s="21">
        <v>0</v>
      </c>
      <c r="N495" s="21">
        <v>0</v>
      </c>
      <c r="O495" s="21">
        <v>0</v>
      </c>
      <c r="P495" s="21">
        <v>0</v>
      </c>
      <c r="Q495" s="21">
        <v>917400</v>
      </c>
      <c r="R495" s="21">
        <v>0</v>
      </c>
      <c r="S495" s="21">
        <v>0</v>
      </c>
      <c r="T495" s="21">
        <v>0</v>
      </c>
      <c r="U495" s="21">
        <v>0</v>
      </c>
      <c r="V495" s="21">
        <v>0</v>
      </c>
      <c r="W495" s="21">
        <v>7483400</v>
      </c>
      <c r="X495" s="21">
        <v>0</v>
      </c>
      <c r="Y495" s="21">
        <v>0</v>
      </c>
      <c r="Z495" s="21">
        <v>0</v>
      </c>
      <c r="AA495" s="21">
        <v>0</v>
      </c>
      <c r="AB495" s="21">
        <v>0</v>
      </c>
      <c r="AC495" s="21">
        <v>0</v>
      </c>
      <c r="AD495" s="21">
        <v>0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0</v>
      </c>
      <c r="AK495" s="21">
        <v>0</v>
      </c>
      <c r="AL495" s="21">
        <v>0</v>
      </c>
      <c r="AM495" s="21">
        <v>0</v>
      </c>
      <c r="AN495" s="21">
        <v>0</v>
      </c>
      <c r="AO495" s="21">
        <v>0</v>
      </c>
      <c r="AP495" s="21">
        <v>925131805</v>
      </c>
      <c r="AQ495" s="21">
        <v>941498105</v>
      </c>
    </row>
    <row r="496" spans="1:43" x14ac:dyDescent="0.25">
      <c r="A496" s="19">
        <v>46265</v>
      </c>
      <c r="B496" s="20" t="s">
        <v>3976</v>
      </c>
      <c r="C496" s="20" t="s">
        <v>3977</v>
      </c>
      <c r="D496" s="21">
        <v>0</v>
      </c>
      <c r="E496" s="21">
        <v>0</v>
      </c>
      <c r="F496" s="21">
        <v>0</v>
      </c>
      <c r="G496" s="21">
        <v>0</v>
      </c>
      <c r="H496" s="21">
        <v>0</v>
      </c>
      <c r="I496" s="21">
        <v>100</v>
      </c>
      <c r="J496" s="21">
        <v>0</v>
      </c>
      <c r="K496" s="21">
        <v>0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783900</v>
      </c>
      <c r="S496" s="21">
        <v>0</v>
      </c>
      <c r="T496" s="21">
        <v>0</v>
      </c>
      <c r="U496" s="21">
        <v>0</v>
      </c>
      <c r="V496" s="21">
        <v>0</v>
      </c>
      <c r="W496" s="21">
        <v>80075</v>
      </c>
      <c r="X496" s="21">
        <v>0</v>
      </c>
      <c r="Y496" s="21">
        <v>0</v>
      </c>
      <c r="Z496" s="21">
        <v>0</v>
      </c>
      <c r="AA496" s="21">
        <v>0</v>
      </c>
      <c r="AB496" s="21">
        <v>0</v>
      </c>
      <c r="AC496" s="21">
        <v>0</v>
      </c>
      <c r="AD496" s="21">
        <v>0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6999641</v>
      </c>
      <c r="AK496" s="21">
        <v>5155</v>
      </c>
      <c r="AL496" s="21">
        <v>0</v>
      </c>
      <c r="AM496" s="21">
        <v>0</v>
      </c>
      <c r="AN496" s="21">
        <v>9</v>
      </c>
      <c r="AO496" s="21">
        <v>25</v>
      </c>
      <c r="AP496" s="21">
        <v>84138339</v>
      </c>
      <c r="AQ496" s="21">
        <v>92007244</v>
      </c>
    </row>
    <row r="497" spans="1:43" x14ac:dyDescent="0.25">
      <c r="A497" s="19">
        <v>46265</v>
      </c>
      <c r="B497" s="20" t="s">
        <v>3979</v>
      </c>
      <c r="C497" s="20" t="s">
        <v>3980</v>
      </c>
      <c r="D497" s="21">
        <v>365300</v>
      </c>
      <c r="E497" s="21">
        <v>0</v>
      </c>
      <c r="F497" s="21">
        <v>693873110</v>
      </c>
      <c r="G497" s="21">
        <v>0</v>
      </c>
      <c r="H497" s="21">
        <v>10000</v>
      </c>
      <c r="I497" s="21">
        <v>0</v>
      </c>
      <c r="J497" s="21">
        <v>0</v>
      </c>
      <c r="K497" s="21">
        <v>0</v>
      </c>
      <c r="L497" s="21">
        <v>521900</v>
      </c>
      <c r="M497" s="21">
        <v>0</v>
      </c>
      <c r="N497" s="21">
        <v>0</v>
      </c>
      <c r="O497" s="21">
        <v>0</v>
      </c>
      <c r="P497" s="21">
        <v>0</v>
      </c>
      <c r="Q497" s="21">
        <v>2200000</v>
      </c>
      <c r="R497" s="21">
        <v>0</v>
      </c>
      <c r="S497" s="21">
        <v>0</v>
      </c>
      <c r="T497" s="21">
        <v>0</v>
      </c>
      <c r="U497" s="21">
        <v>0</v>
      </c>
      <c r="V497" s="21">
        <v>0</v>
      </c>
      <c r="W497" s="21">
        <v>354389330</v>
      </c>
      <c r="X497" s="21">
        <v>0</v>
      </c>
      <c r="Y497" s="21">
        <v>0</v>
      </c>
      <c r="Z497" s="21">
        <v>0</v>
      </c>
      <c r="AA497" s="21">
        <v>0</v>
      </c>
      <c r="AB497" s="21">
        <v>0</v>
      </c>
      <c r="AC497" s="21">
        <v>0</v>
      </c>
      <c r="AD497" s="21">
        <v>0</v>
      </c>
      <c r="AE497" s="21">
        <v>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8200</v>
      </c>
      <c r="AL497" s="21">
        <v>0</v>
      </c>
      <c r="AM497" s="21">
        <v>0</v>
      </c>
      <c r="AN497" s="21">
        <v>0</v>
      </c>
      <c r="AO497" s="21">
        <v>33</v>
      </c>
      <c r="AP497" s="21">
        <v>586745127</v>
      </c>
      <c r="AQ497" s="21">
        <v>1638113000</v>
      </c>
    </row>
    <row r="498" spans="1:43" x14ac:dyDescent="0.25">
      <c r="A498" s="19">
        <v>46265</v>
      </c>
      <c r="B498" s="20" t="s">
        <v>3986</v>
      </c>
      <c r="C498" s="20" t="s">
        <v>3987</v>
      </c>
      <c r="D498" s="21">
        <v>0</v>
      </c>
      <c r="E498" s="21">
        <v>0</v>
      </c>
      <c r="F498" s="21">
        <v>0</v>
      </c>
      <c r="G498" s="21">
        <v>0</v>
      </c>
      <c r="H498" s="21">
        <v>0</v>
      </c>
      <c r="I498" s="21">
        <v>100</v>
      </c>
      <c r="J498" s="21">
        <v>0</v>
      </c>
      <c r="K498" s="21">
        <v>0</v>
      </c>
      <c r="L498" s="21">
        <v>18700</v>
      </c>
      <c r="M498" s="21">
        <v>3000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0</v>
      </c>
      <c r="T498" s="21">
        <v>0</v>
      </c>
      <c r="U498" s="21">
        <v>0</v>
      </c>
      <c r="V498" s="21">
        <v>0</v>
      </c>
      <c r="W498" s="21">
        <v>50000</v>
      </c>
      <c r="X498" s="21">
        <v>0</v>
      </c>
      <c r="Y498" s="21">
        <v>0</v>
      </c>
      <c r="Z498" s="21">
        <v>0</v>
      </c>
      <c r="AA498" s="21">
        <v>0</v>
      </c>
      <c r="AB498" s="21">
        <v>0</v>
      </c>
      <c r="AC498" s="21">
        <v>0</v>
      </c>
      <c r="AD498" s="21">
        <v>0</v>
      </c>
      <c r="AE498" s="21">
        <v>0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34000</v>
      </c>
      <c r="AL498" s="21">
        <v>0</v>
      </c>
      <c r="AM498" s="21">
        <v>0</v>
      </c>
      <c r="AN498" s="21">
        <v>12460000</v>
      </c>
      <c r="AO498" s="21">
        <v>0</v>
      </c>
      <c r="AP498" s="21">
        <v>192548200</v>
      </c>
      <c r="AQ498" s="21">
        <v>205114000</v>
      </c>
    </row>
    <row r="499" spans="1:43" x14ac:dyDescent="0.25">
      <c r="A499" s="19">
        <v>46265</v>
      </c>
      <c r="B499" s="20" t="s">
        <v>4000</v>
      </c>
      <c r="C499" s="20" t="s">
        <v>4001</v>
      </c>
      <c r="D499" s="21">
        <v>0</v>
      </c>
      <c r="E499" s="21">
        <v>35</v>
      </c>
      <c r="F499" s="21">
        <v>0</v>
      </c>
      <c r="G499" s="21">
        <v>0</v>
      </c>
      <c r="H499" s="21">
        <v>0</v>
      </c>
      <c r="I499" s="21">
        <v>400</v>
      </c>
      <c r="J499" s="21">
        <v>0</v>
      </c>
      <c r="K499" s="21">
        <v>5</v>
      </c>
      <c r="L499" s="21">
        <v>4630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>
        <v>0</v>
      </c>
      <c r="T499" s="21">
        <v>0</v>
      </c>
      <c r="U499" s="21">
        <v>0</v>
      </c>
      <c r="V499" s="21">
        <v>0</v>
      </c>
      <c r="W499" s="21">
        <v>587545756</v>
      </c>
      <c r="X499" s="21">
        <v>0</v>
      </c>
      <c r="Y499" s="21">
        <v>52295001</v>
      </c>
      <c r="Z499" s="21">
        <v>0</v>
      </c>
      <c r="AA499" s="21">
        <v>0</v>
      </c>
      <c r="AB499" s="21">
        <v>0</v>
      </c>
      <c r="AC499" s="21">
        <v>0</v>
      </c>
      <c r="AD499" s="21">
        <v>0</v>
      </c>
      <c r="AE499" s="21">
        <v>0</v>
      </c>
      <c r="AF499" s="21">
        <v>0</v>
      </c>
      <c r="AG499" s="21">
        <v>0</v>
      </c>
      <c r="AH499" s="21">
        <v>500</v>
      </c>
      <c r="AI499" s="21">
        <v>0</v>
      </c>
      <c r="AJ499" s="21">
        <v>0</v>
      </c>
      <c r="AK499" s="21">
        <v>3002435</v>
      </c>
      <c r="AL499" s="21">
        <v>0</v>
      </c>
      <c r="AM499" s="21">
        <v>0</v>
      </c>
      <c r="AN499" s="21">
        <v>0</v>
      </c>
      <c r="AO499" s="21">
        <v>0</v>
      </c>
      <c r="AP499" s="21">
        <v>52945313</v>
      </c>
      <c r="AQ499" s="21">
        <v>695794075</v>
      </c>
    </row>
    <row r="500" spans="1:43" x14ac:dyDescent="0.25">
      <c r="A500" s="19">
        <v>46265</v>
      </c>
      <c r="B500" s="20" t="s">
        <v>4007</v>
      </c>
      <c r="C500" s="20" t="s">
        <v>4008</v>
      </c>
      <c r="D500" s="21">
        <v>68784700</v>
      </c>
      <c r="E500" s="21">
        <v>0</v>
      </c>
      <c r="F500" s="21">
        <v>319695019</v>
      </c>
      <c r="G500" s="21">
        <v>0</v>
      </c>
      <c r="H500" s="21">
        <v>52000000</v>
      </c>
      <c r="I500" s="21">
        <v>2216200</v>
      </c>
      <c r="J500" s="21">
        <v>0</v>
      </c>
      <c r="K500" s="21">
        <v>375001700</v>
      </c>
      <c r="L500" s="21">
        <v>39528714</v>
      </c>
      <c r="M500" s="21">
        <v>100</v>
      </c>
      <c r="N500" s="21">
        <v>0</v>
      </c>
      <c r="O500" s="21">
        <v>0</v>
      </c>
      <c r="P500" s="21">
        <v>0</v>
      </c>
      <c r="Q500" s="21">
        <v>400000</v>
      </c>
      <c r="R500" s="21">
        <v>164404942</v>
      </c>
      <c r="S500" s="21">
        <v>0</v>
      </c>
      <c r="T500" s="21">
        <v>0</v>
      </c>
      <c r="U500" s="21">
        <v>0</v>
      </c>
      <c r="V500" s="21">
        <v>0</v>
      </c>
      <c r="W500" s="21">
        <v>6369642098</v>
      </c>
      <c r="X500" s="21">
        <v>0</v>
      </c>
      <c r="Y500" s="21">
        <v>0</v>
      </c>
      <c r="Z500" s="21">
        <v>0</v>
      </c>
      <c r="AA500" s="21">
        <v>0</v>
      </c>
      <c r="AB500" s="21">
        <v>0</v>
      </c>
      <c r="AC500" s="21">
        <v>0</v>
      </c>
      <c r="AD500" s="21">
        <v>0</v>
      </c>
      <c r="AE500" s="21">
        <v>0</v>
      </c>
      <c r="AF500" s="21">
        <v>0</v>
      </c>
      <c r="AG500" s="21">
        <v>0</v>
      </c>
      <c r="AH500" s="21">
        <v>0</v>
      </c>
      <c r="AI500" s="21">
        <v>35000</v>
      </c>
      <c r="AJ500" s="21">
        <v>386240000</v>
      </c>
      <c r="AK500" s="21">
        <v>12854661</v>
      </c>
      <c r="AL500" s="21">
        <v>516763000</v>
      </c>
      <c r="AM500" s="21">
        <v>0</v>
      </c>
      <c r="AN500" s="21">
        <v>0</v>
      </c>
      <c r="AO500" s="21">
        <v>0</v>
      </c>
      <c r="AP500" s="21">
        <v>2238619567</v>
      </c>
      <c r="AQ500" s="21">
        <v>10546185701</v>
      </c>
    </row>
    <row r="501" spans="1:43" x14ac:dyDescent="0.25">
      <c r="A501" s="19">
        <v>46265</v>
      </c>
      <c r="B501" s="20" t="s">
        <v>4016</v>
      </c>
      <c r="C501" s="20" t="s">
        <v>4017</v>
      </c>
      <c r="D501" s="21">
        <v>77925483</v>
      </c>
      <c r="E501" s="21">
        <v>11780800</v>
      </c>
      <c r="F501" s="21">
        <v>1998312400</v>
      </c>
      <c r="G501" s="21">
        <v>286922348</v>
      </c>
      <c r="H501" s="21">
        <v>575864300</v>
      </c>
      <c r="I501" s="21">
        <v>545256200</v>
      </c>
      <c r="J501" s="21">
        <v>781488471</v>
      </c>
      <c r="K501" s="21">
        <v>221765410</v>
      </c>
      <c r="L501" s="21">
        <v>21152894276</v>
      </c>
      <c r="M501" s="21">
        <v>1352300</v>
      </c>
      <c r="N501" s="21">
        <v>0</v>
      </c>
      <c r="O501" s="21">
        <v>211417536</v>
      </c>
      <c r="P501" s="21">
        <v>7098400</v>
      </c>
      <c r="Q501" s="21">
        <v>18718800</v>
      </c>
      <c r="R501" s="21">
        <v>0</v>
      </c>
      <c r="S501" s="21">
        <v>0</v>
      </c>
      <c r="T501" s="21">
        <v>0</v>
      </c>
      <c r="U501" s="21">
        <v>0</v>
      </c>
      <c r="V501" s="21">
        <v>18258129259</v>
      </c>
      <c r="W501" s="21">
        <v>23801894166</v>
      </c>
      <c r="X501" s="21">
        <v>0</v>
      </c>
      <c r="Y501" s="21">
        <v>0</v>
      </c>
      <c r="Z501" s="21">
        <v>0</v>
      </c>
      <c r="AA501" s="21">
        <v>0</v>
      </c>
      <c r="AB501" s="21">
        <v>0</v>
      </c>
      <c r="AC501" s="21">
        <v>0</v>
      </c>
      <c r="AD501" s="21">
        <v>0</v>
      </c>
      <c r="AE501" s="21">
        <v>0</v>
      </c>
      <c r="AF501" s="21">
        <v>0</v>
      </c>
      <c r="AG501" s="21">
        <v>0</v>
      </c>
      <c r="AH501" s="21">
        <v>18291255084</v>
      </c>
      <c r="AI501" s="21">
        <v>0</v>
      </c>
      <c r="AJ501" s="21">
        <v>1370253856</v>
      </c>
      <c r="AK501" s="21">
        <v>13290902894</v>
      </c>
      <c r="AL501" s="21">
        <v>435419186</v>
      </c>
      <c r="AM501" s="21">
        <v>12444400</v>
      </c>
      <c r="AN501" s="21">
        <v>282350900</v>
      </c>
      <c r="AO501" s="21">
        <v>1470</v>
      </c>
      <c r="AP501" s="21">
        <v>5679394250</v>
      </c>
      <c r="AQ501" s="21">
        <v>107312842189</v>
      </c>
    </row>
    <row r="502" spans="1:43" x14ac:dyDescent="0.25">
      <c r="A502" s="19">
        <v>46265</v>
      </c>
      <c r="B502" s="20" t="s">
        <v>4023</v>
      </c>
      <c r="C502" s="20" t="s">
        <v>4024</v>
      </c>
      <c r="D502" s="21">
        <v>35669105</v>
      </c>
      <c r="E502" s="21">
        <v>1346100</v>
      </c>
      <c r="F502" s="21">
        <v>1689200</v>
      </c>
      <c r="G502" s="21">
        <v>0</v>
      </c>
      <c r="H502" s="21">
        <v>0</v>
      </c>
      <c r="I502" s="21">
        <v>51433681</v>
      </c>
      <c r="J502" s="21">
        <v>8539000</v>
      </c>
      <c r="K502" s="21">
        <v>1694748</v>
      </c>
      <c r="L502" s="21">
        <v>7533952</v>
      </c>
      <c r="M502" s="21">
        <v>92040</v>
      </c>
      <c r="N502" s="21">
        <v>0</v>
      </c>
      <c r="O502" s="21">
        <v>0</v>
      </c>
      <c r="P502" s="21">
        <v>4624350</v>
      </c>
      <c r="Q502" s="21">
        <v>7423549</v>
      </c>
      <c r="R502" s="21">
        <v>166300</v>
      </c>
      <c r="S502" s="21">
        <v>0</v>
      </c>
      <c r="T502" s="21">
        <v>0</v>
      </c>
      <c r="U502" s="21">
        <v>0</v>
      </c>
      <c r="V502" s="21">
        <v>0</v>
      </c>
      <c r="W502" s="21">
        <v>295951283</v>
      </c>
      <c r="X502" s="21">
        <v>0</v>
      </c>
      <c r="Y502" s="21">
        <v>305163700</v>
      </c>
      <c r="Z502" s="21">
        <v>0</v>
      </c>
      <c r="AA502" s="21">
        <v>4200</v>
      </c>
      <c r="AB502" s="21">
        <v>0</v>
      </c>
      <c r="AC502" s="21">
        <v>0</v>
      </c>
      <c r="AD502" s="21">
        <v>0</v>
      </c>
      <c r="AE502" s="21">
        <v>31600</v>
      </c>
      <c r="AF502" s="21">
        <v>0</v>
      </c>
      <c r="AG502" s="21">
        <v>0</v>
      </c>
      <c r="AH502" s="21">
        <v>0</v>
      </c>
      <c r="AI502" s="21">
        <v>62</v>
      </c>
      <c r="AJ502" s="21">
        <v>24027988</v>
      </c>
      <c r="AK502" s="21">
        <v>285494193</v>
      </c>
      <c r="AL502" s="21">
        <v>139365468</v>
      </c>
      <c r="AM502" s="21">
        <v>0</v>
      </c>
      <c r="AN502" s="21">
        <v>47914869</v>
      </c>
      <c r="AO502" s="21">
        <v>6719024</v>
      </c>
      <c r="AP502" s="21">
        <v>2529669820</v>
      </c>
      <c r="AQ502" s="21">
        <v>3754554232</v>
      </c>
    </row>
    <row r="503" spans="1:43" x14ac:dyDescent="0.25">
      <c r="A503" s="19">
        <v>46265</v>
      </c>
      <c r="B503" s="20" t="s">
        <v>4025</v>
      </c>
      <c r="C503" s="20" t="s">
        <v>4026</v>
      </c>
      <c r="D503" s="21">
        <v>4101</v>
      </c>
      <c r="E503" s="21">
        <v>0</v>
      </c>
      <c r="F503" s="21">
        <v>4360000</v>
      </c>
      <c r="G503" s="21">
        <v>0</v>
      </c>
      <c r="H503" s="21">
        <v>0</v>
      </c>
      <c r="I503" s="21">
        <v>33570100</v>
      </c>
      <c r="J503" s="21">
        <v>0</v>
      </c>
      <c r="K503" s="21">
        <v>7722300</v>
      </c>
      <c r="L503" s="21">
        <v>33078400</v>
      </c>
      <c r="M503" s="21">
        <v>70</v>
      </c>
      <c r="N503" s="21">
        <v>0</v>
      </c>
      <c r="O503" s="21">
        <v>0</v>
      </c>
      <c r="P503" s="21">
        <v>0</v>
      </c>
      <c r="Q503" s="21">
        <v>3647900</v>
      </c>
      <c r="R503" s="21">
        <v>835933166</v>
      </c>
      <c r="S503" s="21">
        <v>0</v>
      </c>
      <c r="T503" s="21">
        <v>0</v>
      </c>
      <c r="U503" s="21">
        <v>0</v>
      </c>
      <c r="V503" s="21">
        <v>0</v>
      </c>
      <c r="W503" s="21">
        <v>1636178050</v>
      </c>
      <c r="X503" s="21">
        <v>0</v>
      </c>
      <c r="Y503" s="21">
        <v>0</v>
      </c>
      <c r="Z503" s="21">
        <v>0</v>
      </c>
      <c r="AA503" s="21">
        <v>0</v>
      </c>
      <c r="AB503" s="21">
        <v>0</v>
      </c>
      <c r="AC503" s="21">
        <v>0</v>
      </c>
      <c r="AD503" s="21">
        <v>0</v>
      </c>
      <c r="AE503" s="21">
        <v>0</v>
      </c>
      <c r="AF503" s="21">
        <v>0</v>
      </c>
      <c r="AG503" s="21">
        <v>0</v>
      </c>
      <c r="AH503" s="21">
        <v>0</v>
      </c>
      <c r="AI503" s="21">
        <v>0</v>
      </c>
      <c r="AJ503" s="21">
        <v>0</v>
      </c>
      <c r="AK503" s="21">
        <v>2101029</v>
      </c>
      <c r="AL503" s="21">
        <v>1210000</v>
      </c>
      <c r="AM503" s="21">
        <v>0</v>
      </c>
      <c r="AN503" s="21">
        <v>2568845400</v>
      </c>
      <c r="AO503" s="21">
        <v>1071700</v>
      </c>
      <c r="AP503" s="21">
        <v>10681747550</v>
      </c>
      <c r="AQ503" s="21">
        <v>15809469766</v>
      </c>
    </row>
    <row r="504" spans="1:43" x14ac:dyDescent="0.25">
      <c r="A504" s="19">
        <v>46265</v>
      </c>
      <c r="B504" s="20" t="s">
        <v>4037</v>
      </c>
      <c r="C504" s="20" t="s">
        <v>4038</v>
      </c>
      <c r="D504" s="21">
        <v>1740300</v>
      </c>
      <c r="E504" s="21">
        <v>0</v>
      </c>
      <c r="F504" s="21">
        <v>0</v>
      </c>
      <c r="G504" s="21">
        <v>0</v>
      </c>
      <c r="H504" s="21">
        <v>0</v>
      </c>
      <c r="I504" s="21">
        <v>100</v>
      </c>
      <c r="J504" s="21">
        <v>0</v>
      </c>
      <c r="K504" s="21">
        <v>1000000</v>
      </c>
      <c r="L504" s="21">
        <v>9172500</v>
      </c>
      <c r="M504" s="21">
        <v>0</v>
      </c>
      <c r="N504" s="21">
        <v>0</v>
      </c>
      <c r="O504" s="21">
        <v>0</v>
      </c>
      <c r="P504" s="21">
        <v>0</v>
      </c>
      <c r="Q504" s="21">
        <v>0</v>
      </c>
      <c r="R504" s="21">
        <v>26060500</v>
      </c>
      <c r="S504" s="21">
        <v>0</v>
      </c>
      <c r="T504" s="21">
        <v>0</v>
      </c>
      <c r="U504" s="21">
        <v>177791400</v>
      </c>
      <c r="V504" s="21">
        <v>0</v>
      </c>
      <c r="W504" s="21">
        <v>86769800</v>
      </c>
      <c r="X504" s="21">
        <v>0</v>
      </c>
      <c r="Y504" s="21">
        <v>0</v>
      </c>
      <c r="Z504" s="21">
        <v>0</v>
      </c>
      <c r="AA504" s="21">
        <v>0</v>
      </c>
      <c r="AB504" s="21">
        <v>0</v>
      </c>
      <c r="AC504" s="21">
        <v>0</v>
      </c>
      <c r="AD504" s="21">
        <v>0</v>
      </c>
      <c r="AE504" s="21">
        <v>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55</v>
      </c>
      <c r="AL504" s="21">
        <v>0</v>
      </c>
      <c r="AM504" s="21">
        <v>0</v>
      </c>
      <c r="AN504" s="21">
        <v>0</v>
      </c>
      <c r="AO504" s="21">
        <v>0</v>
      </c>
      <c r="AP504" s="21">
        <v>1161408819</v>
      </c>
      <c r="AQ504" s="21">
        <v>1463943474</v>
      </c>
    </row>
    <row r="505" spans="1:43" x14ac:dyDescent="0.25">
      <c r="A505" s="19">
        <v>46265</v>
      </c>
      <c r="B505" s="20" t="s">
        <v>4045</v>
      </c>
      <c r="C505" s="20" t="s">
        <v>4046</v>
      </c>
      <c r="D505" s="21">
        <v>200</v>
      </c>
      <c r="E505" s="21">
        <v>0</v>
      </c>
      <c r="F505" s="21">
        <v>0</v>
      </c>
      <c r="G505" s="21">
        <v>0</v>
      </c>
      <c r="H505" s="21">
        <v>0</v>
      </c>
      <c r="I505" s="21">
        <v>0</v>
      </c>
      <c r="J505" s="21">
        <v>0</v>
      </c>
      <c r="K505" s="21">
        <v>0</v>
      </c>
      <c r="L505" s="21">
        <v>48300</v>
      </c>
      <c r="M505" s="21">
        <v>0</v>
      </c>
      <c r="N505" s="21">
        <v>0</v>
      </c>
      <c r="O505" s="21">
        <v>0</v>
      </c>
      <c r="P505" s="21">
        <v>0</v>
      </c>
      <c r="Q505" s="21">
        <v>0</v>
      </c>
      <c r="R505" s="21">
        <v>80000000</v>
      </c>
      <c r="S505" s="21">
        <v>0</v>
      </c>
      <c r="T505" s="21">
        <v>0</v>
      </c>
      <c r="U505" s="21">
        <v>0</v>
      </c>
      <c r="V505" s="21">
        <v>0</v>
      </c>
      <c r="W505" s="21">
        <v>1978213100</v>
      </c>
      <c r="X505" s="21">
        <v>0</v>
      </c>
      <c r="Y505" s="21">
        <v>0</v>
      </c>
      <c r="Z505" s="21">
        <v>0</v>
      </c>
      <c r="AA505" s="21">
        <v>0</v>
      </c>
      <c r="AB505" s="21">
        <v>0</v>
      </c>
      <c r="AC505" s="21">
        <v>0</v>
      </c>
      <c r="AD505" s="21">
        <v>0</v>
      </c>
      <c r="AE505" s="21">
        <v>0</v>
      </c>
      <c r="AF505" s="21">
        <v>0</v>
      </c>
      <c r="AG505" s="21">
        <v>0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</v>
      </c>
      <c r="AN505" s="21">
        <v>0</v>
      </c>
      <c r="AO505" s="21">
        <v>0</v>
      </c>
      <c r="AP505" s="21">
        <v>79570200</v>
      </c>
      <c r="AQ505" s="21">
        <v>2137831800</v>
      </c>
    </row>
    <row r="506" spans="1:43" x14ac:dyDescent="0.25">
      <c r="A506" s="19">
        <v>46265</v>
      </c>
      <c r="B506" s="20" t="s">
        <v>4053</v>
      </c>
      <c r="C506" s="20" t="s">
        <v>4054</v>
      </c>
      <c r="D506" s="21">
        <v>1723200</v>
      </c>
      <c r="E506" s="21">
        <v>0</v>
      </c>
      <c r="F506" s="21">
        <v>0</v>
      </c>
      <c r="G506" s="21">
        <v>0</v>
      </c>
      <c r="H506" s="21">
        <v>0</v>
      </c>
      <c r="I506" s="21">
        <v>100</v>
      </c>
      <c r="J506" s="21">
        <v>0</v>
      </c>
      <c r="K506" s="21">
        <v>0</v>
      </c>
      <c r="L506" s="21">
        <v>93400</v>
      </c>
      <c r="M506" s="21">
        <v>0</v>
      </c>
      <c r="N506" s="21">
        <v>0</v>
      </c>
      <c r="O506" s="21">
        <v>0</v>
      </c>
      <c r="P506" s="21">
        <v>0</v>
      </c>
      <c r="Q506" s="21">
        <v>0</v>
      </c>
      <c r="R506" s="21">
        <v>0</v>
      </c>
      <c r="S506" s="21">
        <v>7700000</v>
      </c>
      <c r="T506" s="21">
        <v>0</v>
      </c>
      <c r="U506" s="21">
        <v>0</v>
      </c>
      <c r="V506" s="21">
        <v>0</v>
      </c>
      <c r="W506" s="21">
        <v>13500</v>
      </c>
      <c r="X506" s="21">
        <v>0</v>
      </c>
      <c r="Y506" s="21">
        <v>0</v>
      </c>
      <c r="Z506" s="21">
        <v>0</v>
      </c>
      <c r="AA506" s="21">
        <v>0</v>
      </c>
      <c r="AB506" s="21">
        <v>0</v>
      </c>
      <c r="AC506" s="21">
        <v>0</v>
      </c>
      <c r="AD506" s="21">
        <v>0</v>
      </c>
      <c r="AE506" s="21">
        <v>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296170</v>
      </c>
      <c r="AL506" s="21">
        <v>0</v>
      </c>
      <c r="AM506" s="21">
        <v>0</v>
      </c>
      <c r="AN506" s="21">
        <v>0</v>
      </c>
      <c r="AO506" s="21">
        <v>0</v>
      </c>
      <c r="AP506" s="21">
        <v>380411240</v>
      </c>
      <c r="AQ506" s="21">
        <v>390237610</v>
      </c>
    </row>
    <row r="507" spans="1:43" x14ac:dyDescent="0.25">
      <c r="A507" s="19">
        <v>46265</v>
      </c>
      <c r="B507" s="20" t="s">
        <v>4064</v>
      </c>
      <c r="C507" s="20" t="s">
        <v>4065</v>
      </c>
      <c r="D507" s="21">
        <v>0</v>
      </c>
      <c r="E507" s="21">
        <v>0</v>
      </c>
      <c r="F507" s="21">
        <v>4493100</v>
      </c>
      <c r="G507" s="21">
        <v>0</v>
      </c>
      <c r="H507" s="21">
        <v>0</v>
      </c>
      <c r="I507" s="21">
        <v>100</v>
      </c>
      <c r="J507" s="21">
        <v>0</v>
      </c>
      <c r="K507" s="21">
        <v>0</v>
      </c>
      <c r="L507" s="21">
        <v>152222</v>
      </c>
      <c r="M507" s="21">
        <v>0</v>
      </c>
      <c r="N507" s="21">
        <v>0</v>
      </c>
      <c r="O507" s="21">
        <v>0</v>
      </c>
      <c r="P507" s="21">
        <v>0</v>
      </c>
      <c r="Q507" s="21">
        <v>0</v>
      </c>
      <c r="R507" s="21">
        <v>0</v>
      </c>
      <c r="S507" s="21">
        <v>0</v>
      </c>
      <c r="T507" s="21">
        <v>0</v>
      </c>
      <c r="U507" s="21">
        <v>0</v>
      </c>
      <c r="V507" s="21">
        <v>0</v>
      </c>
      <c r="W507" s="21">
        <v>412360700</v>
      </c>
      <c r="X507" s="21">
        <v>0</v>
      </c>
      <c r="Y507" s="21">
        <v>0</v>
      </c>
      <c r="Z507" s="21">
        <v>0</v>
      </c>
      <c r="AA507" s="21">
        <v>0</v>
      </c>
      <c r="AB507" s="21">
        <v>0</v>
      </c>
      <c r="AC507" s="21">
        <v>0</v>
      </c>
      <c r="AD507" s="21">
        <v>0</v>
      </c>
      <c r="AE507" s="21">
        <v>600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</v>
      </c>
      <c r="AN507" s="21">
        <v>0</v>
      </c>
      <c r="AO507" s="21">
        <v>0</v>
      </c>
      <c r="AP507" s="21">
        <v>686395831</v>
      </c>
      <c r="AQ507" s="21">
        <v>1103402553</v>
      </c>
    </row>
    <row r="508" spans="1:43" x14ac:dyDescent="0.25">
      <c r="A508" s="19">
        <v>46265</v>
      </c>
      <c r="B508" s="20" t="s">
        <v>4069</v>
      </c>
      <c r="C508" s="20" t="s">
        <v>4070</v>
      </c>
      <c r="D508" s="21">
        <v>200</v>
      </c>
      <c r="E508" s="21">
        <v>0</v>
      </c>
      <c r="F508" s="21">
        <v>117646900</v>
      </c>
      <c r="G508" s="21">
        <v>0</v>
      </c>
      <c r="H508" s="21">
        <v>0</v>
      </c>
      <c r="I508" s="21">
        <v>0</v>
      </c>
      <c r="J508" s="21">
        <v>0</v>
      </c>
      <c r="K508" s="21">
        <v>0</v>
      </c>
      <c r="L508" s="21">
        <v>910100</v>
      </c>
      <c r="M508" s="21">
        <v>0</v>
      </c>
      <c r="N508" s="21">
        <v>0</v>
      </c>
      <c r="O508" s="21">
        <v>0</v>
      </c>
      <c r="P508" s="21">
        <v>0</v>
      </c>
      <c r="Q508" s="21">
        <v>57977600</v>
      </c>
      <c r="R508" s="21">
        <v>0</v>
      </c>
      <c r="S508" s="21">
        <v>0</v>
      </c>
      <c r="T508" s="21">
        <v>0</v>
      </c>
      <c r="U508" s="21">
        <v>0</v>
      </c>
      <c r="V508" s="21">
        <v>0</v>
      </c>
      <c r="W508" s="21">
        <v>250050700</v>
      </c>
      <c r="X508" s="21">
        <v>0</v>
      </c>
      <c r="Y508" s="21">
        <v>0</v>
      </c>
      <c r="Z508" s="21">
        <v>0</v>
      </c>
      <c r="AA508" s="21">
        <v>0</v>
      </c>
      <c r="AB508" s="21">
        <v>0</v>
      </c>
      <c r="AC508" s="21">
        <v>0</v>
      </c>
      <c r="AD508" s="21">
        <v>0</v>
      </c>
      <c r="AE508" s="21">
        <v>0</v>
      </c>
      <c r="AF508" s="21">
        <v>0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21">
        <v>0</v>
      </c>
      <c r="AO508" s="21">
        <v>0</v>
      </c>
      <c r="AP508" s="21">
        <v>403986100</v>
      </c>
      <c r="AQ508" s="21">
        <v>830571600</v>
      </c>
    </row>
    <row r="509" spans="1:43" x14ac:dyDescent="0.25">
      <c r="A509" s="19">
        <v>46265</v>
      </c>
      <c r="B509" s="20" t="s">
        <v>4075</v>
      </c>
      <c r="C509" s="20" t="s">
        <v>4076</v>
      </c>
      <c r="D509" s="21">
        <v>410400</v>
      </c>
      <c r="E509" s="21">
        <v>0</v>
      </c>
      <c r="F509" s="21">
        <v>0</v>
      </c>
      <c r="G509" s="21">
        <v>0</v>
      </c>
      <c r="H509" s="21">
        <v>0</v>
      </c>
      <c r="I509" s="21">
        <v>400100</v>
      </c>
      <c r="J509" s="21">
        <v>0</v>
      </c>
      <c r="K509" s="21">
        <v>12500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  <c r="Q509" s="21">
        <v>0</v>
      </c>
      <c r="R509" s="21">
        <v>0</v>
      </c>
      <c r="S509" s="21">
        <v>0</v>
      </c>
      <c r="T509" s="21">
        <v>0</v>
      </c>
      <c r="U509" s="21">
        <v>0</v>
      </c>
      <c r="V509" s="21">
        <v>0</v>
      </c>
      <c r="W509" s="21">
        <v>938600</v>
      </c>
      <c r="X509" s="21">
        <v>0</v>
      </c>
      <c r="Y509" s="21">
        <v>0</v>
      </c>
      <c r="Z509" s="21">
        <v>0</v>
      </c>
      <c r="AA509" s="21">
        <v>0</v>
      </c>
      <c r="AB509" s="21">
        <v>0</v>
      </c>
      <c r="AC509" s="21">
        <v>0</v>
      </c>
      <c r="AD509" s="21">
        <v>0</v>
      </c>
      <c r="AE509" s="21">
        <v>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518820</v>
      </c>
      <c r="AL509" s="21">
        <v>0</v>
      </c>
      <c r="AM509" s="21">
        <v>0</v>
      </c>
      <c r="AN509" s="21">
        <v>0</v>
      </c>
      <c r="AO509" s="21">
        <v>400</v>
      </c>
      <c r="AP509" s="21">
        <v>697822154</v>
      </c>
      <c r="AQ509" s="21">
        <v>700102974</v>
      </c>
    </row>
    <row r="510" spans="1:43" x14ac:dyDescent="0.25">
      <c r="A510" s="19">
        <v>46265</v>
      </c>
      <c r="B510" s="20" t="s">
        <v>4079</v>
      </c>
      <c r="C510" s="20" t="s">
        <v>4080</v>
      </c>
      <c r="D510" s="21">
        <v>4032000</v>
      </c>
      <c r="E510" s="21">
        <v>0</v>
      </c>
      <c r="F510" s="21">
        <v>100</v>
      </c>
      <c r="G510" s="21">
        <v>0</v>
      </c>
      <c r="H510" s="21">
        <v>0</v>
      </c>
      <c r="I510" s="21">
        <v>215100</v>
      </c>
      <c r="J510" s="21">
        <v>0</v>
      </c>
      <c r="K510" s="21">
        <v>200000</v>
      </c>
      <c r="L510" s="21">
        <v>11223700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139800</v>
      </c>
      <c r="S510" s="21">
        <v>0</v>
      </c>
      <c r="T510" s="21">
        <v>0</v>
      </c>
      <c r="U510" s="21">
        <v>0</v>
      </c>
      <c r="V510" s="21">
        <v>0</v>
      </c>
      <c r="W510" s="21">
        <v>131531900</v>
      </c>
      <c r="X510" s="21">
        <v>0</v>
      </c>
      <c r="Y510" s="21">
        <v>0</v>
      </c>
      <c r="Z510" s="21">
        <v>0</v>
      </c>
      <c r="AA510" s="21">
        <v>0</v>
      </c>
      <c r="AB510" s="21">
        <v>0</v>
      </c>
      <c r="AC510" s="21">
        <v>0</v>
      </c>
      <c r="AD510" s="21">
        <v>0</v>
      </c>
      <c r="AE510" s="21">
        <v>0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29300</v>
      </c>
      <c r="AL510" s="21">
        <v>0</v>
      </c>
      <c r="AM510" s="21">
        <v>0</v>
      </c>
      <c r="AN510" s="21">
        <v>0</v>
      </c>
      <c r="AO510" s="21">
        <v>200</v>
      </c>
      <c r="AP510" s="21">
        <v>756927900</v>
      </c>
      <c r="AQ510" s="21">
        <v>904300000</v>
      </c>
    </row>
    <row r="511" spans="1:43" x14ac:dyDescent="0.25">
      <c r="A511" s="19">
        <v>46265</v>
      </c>
      <c r="B511" s="20" t="s">
        <v>4083</v>
      </c>
      <c r="C511" s="20" t="s">
        <v>4084</v>
      </c>
      <c r="D511" s="21">
        <v>2377500</v>
      </c>
      <c r="E511" s="21">
        <v>0</v>
      </c>
      <c r="F511" s="21">
        <v>100</v>
      </c>
      <c r="G511" s="21">
        <v>0</v>
      </c>
      <c r="H511" s="21">
        <v>0</v>
      </c>
      <c r="I511" s="21">
        <v>0</v>
      </c>
      <c r="J511" s="21">
        <v>0</v>
      </c>
      <c r="K511" s="21">
        <v>0</v>
      </c>
      <c r="L511" s="21">
        <v>23837900</v>
      </c>
      <c r="M511" s="21">
        <v>0</v>
      </c>
      <c r="N511" s="21">
        <v>0</v>
      </c>
      <c r="O511" s="21">
        <v>0</v>
      </c>
      <c r="P511" s="21">
        <v>0</v>
      </c>
      <c r="Q511" s="21">
        <v>500000</v>
      </c>
      <c r="R511" s="21">
        <v>0</v>
      </c>
      <c r="S511" s="21">
        <v>0</v>
      </c>
      <c r="T511" s="21">
        <v>0</v>
      </c>
      <c r="U511" s="21">
        <v>0</v>
      </c>
      <c r="V511" s="21">
        <v>0</v>
      </c>
      <c r="W511" s="21">
        <v>2108029590</v>
      </c>
      <c r="X511" s="21">
        <v>0</v>
      </c>
      <c r="Y511" s="21">
        <v>0</v>
      </c>
      <c r="Z511" s="21">
        <v>0</v>
      </c>
      <c r="AA511" s="21">
        <v>0</v>
      </c>
      <c r="AB511" s="21">
        <v>0</v>
      </c>
      <c r="AC511" s="21">
        <v>0</v>
      </c>
      <c r="AD511" s="21">
        <v>0</v>
      </c>
      <c r="AE511" s="21">
        <v>1419900</v>
      </c>
      <c r="AF511" s="21">
        <v>0</v>
      </c>
      <c r="AG511" s="21">
        <v>0</v>
      </c>
      <c r="AH511" s="21">
        <v>0</v>
      </c>
      <c r="AI511" s="21">
        <v>0</v>
      </c>
      <c r="AJ511" s="21">
        <v>0</v>
      </c>
      <c r="AK511" s="21">
        <v>23099800</v>
      </c>
      <c r="AL511" s="21">
        <v>0</v>
      </c>
      <c r="AM511" s="21">
        <v>100</v>
      </c>
      <c r="AN511" s="21">
        <v>0</v>
      </c>
      <c r="AO511" s="21">
        <v>0</v>
      </c>
      <c r="AP511" s="21">
        <v>1807085249</v>
      </c>
      <c r="AQ511" s="21">
        <v>3966350139</v>
      </c>
    </row>
    <row r="512" spans="1:43" x14ac:dyDescent="0.25">
      <c r="A512" s="19">
        <v>46265</v>
      </c>
      <c r="B512" s="20" t="s">
        <v>4092</v>
      </c>
      <c r="C512" s="20" t="s">
        <v>4093</v>
      </c>
      <c r="D512" s="21">
        <v>250032697</v>
      </c>
      <c r="E512" s="21">
        <v>85772998</v>
      </c>
      <c r="F512" s="21">
        <v>3</v>
      </c>
      <c r="G512" s="21">
        <v>7</v>
      </c>
      <c r="H512" s="21">
        <v>0</v>
      </c>
      <c r="I512" s="21">
        <v>0</v>
      </c>
      <c r="J512" s="21">
        <v>244200900</v>
      </c>
      <c r="K512" s="21">
        <v>11620183</v>
      </c>
      <c r="L512" s="21">
        <v>582269</v>
      </c>
      <c r="M512" s="21">
        <v>2558262</v>
      </c>
      <c r="N512" s="21">
        <v>0</v>
      </c>
      <c r="O512" s="21">
        <v>0</v>
      </c>
      <c r="P512" s="21">
        <v>11</v>
      </c>
      <c r="Q512" s="21">
        <v>228957</v>
      </c>
      <c r="R512" s="21">
        <v>781896</v>
      </c>
      <c r="S512" s="21">
        <v>0</v>
      </c>
      <c r="T512" s="21">
        <v>0</v>
      </c>
      <c r="U512" s="21">
        <v>0</v>
      </c>
      <c r="V512" s="21">
        <v>0</v>
      </c>
      <c r="W512" s="21">
        <v>597346169</v>
      </c>
      <c r="X512" s="21">
        <v>0</v>
      </c>
      <c r="Y512" s="21">
        <v>411652777</v>
      </c>
      <c r="Z512" s="21">
        <v>0</v>
      </c>
      <c r="AA512" s="21">
        <v>0</v>
      </c>
      <c r="AB512" s="21">
        <v>0</v>
      </c>
      <c r="AC512" s="21">
        <v>0</v>
      </c>
      <c r="AD512" s="21">
        <v>0</v>
      </c>
      <c r="AE512" s="21">
        <v>155358481</v>
      </c>
      <c r="AF512" s="21">
        <v>0</v>
      </c>
      <c r="AG512" s="21">
        <v>0</v>
      </c>
      <c r="AH512" s="21">
        <v>0</v>
      </c>
      <c r="AI512" s="21">
        <v>0</v>
      </c>
      <c r="AJ512" s="21">
        <v>1268261039</v>
      </c>
      <c r="AK512" s="21">
        <v>207054534</v>
      </c>
      <c r="AL512" s="21">
        <v>583800510</v>
      </c>
      <c r="AM512" s="21">
        <v>65000000</v>
      </c>
      <c r="AN512" s="21">
        <v>520528317</v>
      </c>
      <c r="AO512" s="21">
        <v>243630723</v>
      </c>
      <c r="AP512" s="21">
        <v>981590181</v>
      </c>
      <c r="AQ512" s="21">
        <v>5630000914</v>
      </c>
    </row>
    <row r="513" spans="1:43" x14ac:dyDescent="0.25">
      <c r="A513" s="19">
        <v>46265</v>
      </c>
      <c r="B513" s="20" t="s">
        <v>4102</v>
      </c>
      <c r="C513" s="20" t="s">
        <v>4103</v>
      </c>
      <c r="D513" s="21">
        <v>508100</v>
      </c>
      <c r="E513" s="21">
        <v>0</v>
      </c>
      <c r="F513" s="21">
        <v>627808000</v>
      </c>
      <c r="G513" s="21">
        <v>0</v>
      </c>
      <c r="H513" s="21">
        <v>300</v>
      </c>
      <c r="I513" s="21">
        <v>3283300</v>
      </c>
      <c r="J513" s="21">
        <v>0</v>
      </c>
      <c r="K513" s="21">
        <v>325000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>
        <v>0</v>
      </c>
      <c r="T513" s="21">
        <v>0</v>
      </c>
      <c r="U513" s="21">
        <v>0</v>
      </c>
      <c r="V513" s="21">
        <v>0</v>
      </c>
      <c r="W513" s="21">
        <v>47866300</v>
      </c>
      <c r="X513" s="21">
        <v>0</v>
      </c>
      <c r="Y513" s="21">
        <v>0</v>
      </c>
      <c r="Z513" s="21">
        <v>0</v>
      </c>
      <c r="AA513" s="21">
        <v>0</v>
      </c>
      <c r="AB513" s="21">
        <v>0</v>
      </c>
      <c r="AC513" s="21">
        <v>0</v>
      </c>
      <c r="AD513" s="21">
        <v>0</v>
      </c>
      <c r="AE513" s="21">
        <v>0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80000</v>
      </c>
      <c r="AL513" s="21">
        <v>30000</v>
      </c>
      <c r="AM513" s="21">
        <v>0</v>
      </c>
      <c r="AN513" s="21">
        <v>0</v>
      </c>
      <c r="AO513" s="21">
        <v>0</v>
      </c>
      <c r="AP513" s="21">
        <v>320099000</v>
      </c>
      <c r="AQ513" s="21">
        <v>1000000000</v>
      </c>
    </row>
    <row r="514" spans="1:43" x14ac:dyDescent="0.25">
      <c r="A514" s="19">
        <v>46265</v>
      </c>
      <c r="B514" s="20" t="s">
        <v>4107</v>
      </c>
      <c r="C514" s="20" t="s">
        <v>4108</v>
      </c>
      <c r="D514" s="21">
        <v>2649900</v>
      </c>
      <c r="E514" s="21">
        <v>0</v>
      </c>
      <c r="F514" s="21">
        <v>405000000</v>
      </c>
      <c r="G514" s="21">
        <v>0</v>
      </c>
      <c r="H514" s="21">
        <v>0</v>
      </c>
      <c r="I514" s="21">
        <v>1822557</v>
      </c>
      <c r="J514" s="21">
        <v>0</v>
      </c>
      <c r="K514" s="21">
        <v>86</v>
      </c>
      <c r="L514" s="21">
        <v>8856800</v>
      </c>
      <c r="M514" s="21">
        <v>57</v>
      </c>
      <c r="N514" s="21">
        <v>0</v>
      </c>
      <c r="O514" s="21">
        <v>0</v>
      </c>
      <c r="P514" s="21">
        <v>0</v>
      </c>
      <c r="Q514" s="21">
        <v>3500</v>
      </c>
      <c r="R514" s="21">
        <v>0</v>
      </c>
      <c r="S514" s="21">
        <v>0</v>
      </c>
      <c r="T514" s="21">
        <v>0</v>
      </c>
      <c r="U514" s="21">
        <v>0</v>
      </c>
      <c r="V514" s="21">
        <v>0</v>
      </c>
      <c r="W514" s="21">
        <v>1363899100</v>
      </c>
      <c r="X514" s="21">
        <v>0</v>
      </c>
      <c r="Y514" s="21">
        <v>0</v>
      </c>
      <c r="Z514" s="21">
        <v>0</v>
      </c>
      <c r="AA514" s="21">
        <v>0</v>
      </c>
      <c r="AB514" s="21">
        <v>0</v>
      </c>
      <c r="AC514" s="21">
        <v>0</v>
      </c>
      <c r="AD514" s="21">
        <v>0</v>
      </c>
      <c r="AE514" s="21">
        <v>0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7089247</v>
      </c>
      <c r="AL514" s="21">
        <v>1135000</v>
      </c>
      <c r="AM514" s="21">
        <v>0</v>
      </c>
      <c r="AN514" s="21">
        <v>0</v>
      </c>
      <c r="AO514" s="21">
        <v>0</v>
      </c>
      <c r="AP514" s="21">
        <v>2622141081</v>
      </c>
      <c r="AQ514" s="21">
        <v>4412597328</v>
      </c>
    </row>
    <row r="515" spans="1:43" x14ac:dyDescent="0.25">
      <c r="A515" s="19">
        <v>46265</v>
      </c>
      <c r="B515" s="20" t="s">
        <v>4117</v>
      </c>
      <c r="C515" s="20" t="s">
        <v>4118</v>
      </c>
      <c r="D515" s="21">
        <v>0</v>
      </c>
      <c r="E515" s="21">
        <v>0</v>
      </c>
      <c r="F515" s="21">
        <v>0</v>
      </c>
      <c r="G515" s="21">
        <v>0</v>
      </c>
      <c r="H515" s="21">
        <v>0</v>
      </c>
      <c r="I515" s="21">
        <v>100</v>
      </c>
      <c r="J515" s="21">
        <v>0</v>
      </c>
      <c r="K515" s="21">
        <v>0</v>
      </c>
      <c r="L515" s="21">
        <v>59309100</v>
      </c>
      <c r="M515" s="21">
        <v>0</v>
      </c>
      <c r="N515" s="21">
        <v>0</v>
      </c>
      <c r="O515" s="21">
        <v>0</v>
      </c>
      <c r="P515" s="21">
        <v>0</v>
      </c>
      <c r="Q515" s="21">
        <v>61000100</v>
      </c>
      <c r="R515" s="21">
        <v>0</v>
      </c>
      <c r="S515" s="21">
        <v>0</v>
      </c>
      <c r="T515" s="21">
        <v>0</v>
      </c>
      <c r="U515" s="21">
        <v>0</v>
      </c>
      <c r="V515" s="21">
        <v>0</v>
      </c>
      <c r="W515" s="21">
        <v>22748100</v>
      </c>
      <c r="X515" s="21">
        <v>0</v>
      </c>
      <c r="Y515" s="21">
        <v>0</v>
      </c>
      <c r="Z515" s="21">
        <v>0</v>
      </c>
      <c r="AA515" s="21">
        <v>0</v>
      </c>
      <c r="AB515" s="21">
        <v>0</v>
      </c>
      <c r="AC515" s="21">
        <v>0</v>
      </c>
      <c r="AD515" s="21">
        <v>0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0</v>
      </c>
      <c r="AN515" s="21">
        <v>0</v>
      </c>
      <c r="AO515" s="21">
        <v>0</v>
      </c>
      <c r="AP515" s="21">
        <v>764677537</v>
      </c>
      <c r="AQ515" s="21">
        <v>907734937</v>
      </c>
    </row>
    <row r="516" spans="1:43" x14ac:dyDescent="0.25">
      <c r="A516" s="19">
        <v>46265</v>
      </c>
      <c r="B516" s="20" t="s">
        <v>4125</v>
      </c>
      <c r="C516" s="20" t="s">
        <v>4126</v>
      </c>
      <c r="D516" s="21">
        <v>100</v>
      </c>
      <c r="E516" s="21">
        <v>0</v>
      </c>
      <c r="F516" s="21">
        <v>102024</v>
      </c>
      <c r="G516" s="21">
        <v>0</v>
      </c>
      <c r="H516" s="21">
        <v>0</v>
      </c>
      <c r="I516" s="21">
        <v>1429300</v>
      </c>
      <c r="J516" s="21">
        <v>0</v>
      </c>
      <c r="K516" s="21">
        <v>0</v>
      </c>
      <c r="L516" s="21">
        <v>1500</v>
      </c>
      <c r="M516" s="21">
        <v>0</v>
      </c>
      <c r="N516" s="21">
        <v>0</v>
      </c>
      <c r="O516" s="21">
        <v>0</v>
      </c>
      <c r="P516" s="21">
        <v>0</v>
      </c>
      <c r="Q516" s="21">
        <v>0</v>
      </c>
      <c r="R516" s="21">
        <v>0</v>
      </c>
      <c r="S516" s="21">
        <v>0</v>
      </c>
      <c r="T516" s="21">
        <v>1932876</v>
      </c>
      <c r="U516" s="21">
        <v>0</v>
      </c>
      <c r="V516" s="21">
        <v>0</v>
      </c>
      <c r="W516" s="21">
        <v>359728899</v>
      </c>
      <c r="X516" s="21">
        <v>0</v>
      </c>
      <c r="Y516" s="21">
        <v>0</v>
      </c>
      <c r="Z516" s="21">
        <v>0</v>
      </c>
      <c r="AA516" s="21">
        <v>0</v>
      </c>
      <c r="AB516" s="21">
        <v>0</v>
      </c>
      <c r="AC516" s="21">
        <v>0</v>
      </c>
      <c r="AD516" s="21">
        <v>0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1772800</v>
      </c>
      <c r="AK516" s="21">
        <v>2348700</v>
      </c>
      <c r="AL516" s="21">
        <v>0</v>
      </c>
      <c r="AM516" s="21">
        <v>0</v>
      </c>
      <c r="AN516" s="21">
        <v>1731802001</v>
      </c>
      <c r="AO516" s="21">
        <v>0</v>
      </c>
      <c r="AP516" s="21">
        <v>881800</v>
      </c>
      <c r="AQ516" s="21">
        <v>2100000000</v>
      </c>
    </row>
    <row r="517" spans="1:43" x14ac:dyDescent="0.25">
      <c r="A517" s="19">
        <v>46265</v>
      </c>
      <c r="B517" s="20" t="s">
        <v>4129</v>
      </c>
      <c r="C517" s="20" t="s">
        <v>4130</v>
      </c>
      <c r="D517" s="21">
        <v>36692569</v>
      </c>
      <c r="E517" s="21">
        <v>0</v>
      </c>
      <c r="F517" s="21">
        <v>0</v>
      </c>
      <c r="G517" s="21">
        <v>0</v>
      </c>
      <c r="H517" s="21">
        <v>0</v>
      </c>
      <c r="I517" s="21">
        <v>200100</v>
      </c>
      <c r="J517" s="21">
        <v>0</v>
      </c>
      <c r="K517" s="21">
        <v>10000</v>
      </c>
      <c r="L517" s="21">
        <v>728670</v>
      </c>
      <c r="M517" s="21">
        <v>93</v>
      </c>
      <c r="N517" s="21">
        <v>0</v>
      </c>
      <c r="O517" s="21">
        <v>0</v>
      </c>
      <c r="P517" s="21">
        <v>1986525127</v>
      </c>
      <c r="Q517" s="21">
        <v>0</v>
      </c>
      <c r="R517" s="21">
        <v>0</v>
      </c>
      <c r="S517" s="21">
        <v>0</v>
      </c>
      <c r="T517" s="21">
        <v>0</v>
      </c>
      <c r="U517" s="21">
        <v>0</v>
      </c>
      <c r="V517" s="21">
        <v>0</v>
      </c>
      <c r="W517" s="21">
        <v>659628003</v>
      </c>
      <c r="X517" s="21">
        <v>0</v>
      </c>
      <c r="Y517" s="21">
        <v>0</v>
      </c>
      <c r="Z517" s="21">
        <v>0</v>
      </c>
      <c r="AA517" s="21">
        <v>0</v>
      </c>
      <c r="AB517" s="21">
        <v>0</v>
      </c>
      <c r="AC517" s="21">
        <v>0</v>
      </c>
      <c r="AD517" s="21">
        <v>0</v>
      </c>
      <c r="AE517" s="21">
        <v>0</v>
      </c>
      <c r="AF517" s="21">
        <v>0</v>
      </c>
      <c r="AG517" s="21">
        <v>0</v>
      </c>
      <c r="AH517" s="21">
        <v>100</v>
      </c>
      <c r="AI517" s="21">
        <v>0</v>
      </c>
      <c r="AJ517" s="21">
        <v>31129354</v>
      </c>
      <c r="AK517" s="21">
        <v>136380358</v>
      </c>
      <c r="AL517" s="21">
        <v>0</v>
      </c>
      <c r="AM517" s="21">
        <v>0</v>
      </c>
      <c r="AN517" s="21">
        <v>0</v>
      </c>
      <c r="AO517" s="21">
        <v>0</v>
      </c>
      <c r="AP517" s="21">
        <v>11901110</v>
      </c>
      <c r="AQ517" s="21">
        <v>2863195484</v>
      </c>
    </row>
    <row r="518" spans="1:43" x14ac:dyDescent="0.25">
      <c r="A518" s="19">
        <v>46265</v>
      </c>
      <c r="B518" s="20" t="s">
        <v>4134</v>
      </c>
      <c r="C518" s="20" t="s">
        <v>4135</v>
      </c>
      <c r="D518" s="21">
        <v>0</v>
      </c>
      <c r="E518" s="21">
        <v>0</v>
      </c>
      <c r="F518" s="21">
        <v>0</v>
      </c>
      <c r="G518" s="21">
        <v>0</v>
      </c>
      <c r="H518" s="21">
        <v>0</v>
      </c>
      <c r="I518" s="21">
        <v>24000100</v>
      </c>
      <c r="J518" s="21">
        <v>0</v>
      </c>
      <c r="K518" s="21">
        <v>0</v>
      </c>
      <c r="L518" s="21">
        <v>0</v>
      </c>
      <c r="M518" s="21">
        <v>0</v>
      </c>
      <c r="N518" s="21">
        <v>0</v>
      </c>
      <c r="O518" s="21">
        <v>0</v>
      </c>
      <c r="P518" s="21">
        <v>0</v>
      </c>
      <c r="Q518" s="21">
        <v>0</v>
      </c>
      <c r="R518" s="21">
        <v>0</v>
      </c>
      <c r="S518" s="21">
        <v>0</v>
      </c>
      <c r="T518" s="21">
        <v>0</v>
      </c>
      <c r="U518" s="21">
        <v>0</v>
      </c>
      <c r="V518" s="21">
        <v>0</v>
      </c>
      <c r="W518" s="21">
        <v>32700000</v>
      </c>
      <c r="X518" s="21">
        <v>0</v>
      </c>
      <c r="Y518" s="21">
        <v>0</v>
      </c>
      <c r="Z518" s="21">
        <v>0</v>
      </c>
      <c r="AA518" s="21">
        <v>0</v>
      </c>
      <c r="AB518" s="21">
        <v>0</v>
      </c>
      <c r="AC518" s="21">
        <v>0</v>
      </c>
      <c r="AD518" s="21">
        <v>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1500</v>
      </c>
      <c r="AL518" s="21">
        <v>0</v>
      </c>
      <c r="AM518" s="21">
        <v>0</v>
      </c>
      <c r="AN518" s="21">
        <v>0</v>
      </c>
      <c r="AO518" s="21">
        <v>0</v>
      </c>
      <c r="AP518" s="21">
        <v>59540900</v>
      </c>
      <c r="AQ518" s="21">
        <v>116242500</v>
      </c>
    </row>
    <row r="519" spans="1:43" x14ac:dyDescent="0.25">
      <c r="A519" s="19">
        <v>46265</v>
      </c>
      <c r="B519" s="20" t="s">
        <v>4147</v>
      </c>
      <c r="C519" s="20" t="s">
        <v>4148</v>
      </c>
      <c r="D519" s="21">
        <v>0</v>
      </c>
      <c r="E519" s="21">
        <v>0</v>
      </c>
      <c r="F519" s="21">
        <v>0</v>
      </c>
      <c r="G519" s="21">
        <v>0</v>
      </c>
      <c r="H519" s="21">
        <v>0</v>
      </c>
      <c r="I519" s="21">
        <v>0</v>
      </c>
      <c r="J519" s="21">
        <v>0</v>
      </c>
      <c r="K519" s="21">
        <v>0</v>
      </c>
      <c r="L519" s="21">
        <v>116900</v>
      </c>
      <c r="M519" s="21">
        <v>0</v>
      </c>
      <c r="N519" s="21">
        <v>0</v>
      </c>
      <c r="O519" s="21">
        <v>0</v>
      </c>
      <c r="P519" s="21">
        <v>0</v>
      </c>
      <c r="Q519" s="21">
        <v>66329500</v>
      </c>
      <c r="R519" s="21">
        <v>0</v>
      </c>
      <c r="S519" s="21">
        <v>0</v>
      </c>
      <c r="T519" s="21">
        <v>0</v>
      </c>
      <c r="U519" s="21">
        <v>0</v>
      </c>
      <c r="V519" s="21">
        <v>0</v>
      </c>
      <c r="W519" s="21">
        <v>3657205510</v>
      </c>
      <c r="X519" s="21">
        <v>0</v>
      </c>
      <c r="Y519" s="21">
        <v>0</v>
      </c>
      <c r="Z519" s="21">
        <v>0</v>
      </c>
      <c r="AA519" s="21">
        <v>0</v>
      </c>
      <c r="AB519" s="21">
        <v>0</v>
      </c>
      <c r="AC519" s="21">
        <v>0</v>
      </c>
      <c r="AD519" s="21">
        <v>0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14550800</v>
      </c>
      <c r="AK519" s="21">
        <v>39898200</v>
      </c>
      <c r="AL519" s="21">
        <v>0</v>
      </c>
      <c r="AM519" s="21">
        <v>0</v>
      </c>
      <c r="AN519" s="21">
        <v>0</v>
      </c>
      <c r="AO519" s="21">
        <v>0</v>
      </c>
      <c r="AP519" s="21">
        <v>814904104</v>
      </c>
      <c r="AQ519" s="21">
        <v>4593005014</v>
      </c>
    </row>
    <row r="520" spans="1:43" x14ac:dyDescent="0.25">
      <c r="A520" s="19">
        <v>46265</v>
      </c>
      <c r="B520" s="20" t="s">
        <v>4152</v>
      </c>
      <c r="C520" s="20" t="s">
        <v>4153</v>
      </c>
      <c r="D520" s="21">
        <v>0</v>
      </c>
      <c r="E520" s="21">
        <v>0</v>
      </c>
      <c r="F520" s="21">
        <v>2000000</v>
      </c>
      <c r="G520" s="21">
        <v>0</v>
      </c>
      <c r="H520" s="21">
        <v>0</v>
      </c>
      <c r="I520" s="21">
        <v>70000</v>
      </c>
      <c r="J520" s="21">
        <v>0</v>
      </c>
      <c r="K520" s="21">
        <v>128150</v>
      </c>
      <c r="L520" s="21">
        <v>0</v>
      </c>
      <c r="M520" s="21">
        <v>3500</v>
      </c>
      <c r="N520" s="21">
        <v>0</v>
      </c>
      <c r="O520" s="21">
        <v>0</v>
      </c>
      <c r="P520" s="21">
        <v>0</v>
      </c>
      <c r="Q520" s="21">
        <v>0</v>
      </c>
      <c r="R520" s="21">
        <v>0</v>
      </c>
      <c r="S520" s="21">
        <v>0</v>
      </c>
      <c r="T520" s="21">
        <v>0</v>
      </c>
      <c r="U520" s="21">
        <v>0</v>
      </c>
      <c r="V520" s="21">
        <v>0</v>
      </c>
      <c r="W520" s="21">
        <v>2705700</v>
      </c>
      <c r="X520" s="21">
        <v>0</v>
      </c>
      <c r="Y520" s="21">
        <v>0</v>
      </c>
      <c r="Z520" s="21">
        <v>0</v>
      </c>
      <c r="AA520" s="21">
        <v>0</v>
      </c>
      <c r="AB520" s="21">
        <v>0</v>
      </c>
      <c r="AC520" s="21">
        <v>0</v>
      </c>
      <c r="AD520" s="21">
        <v>0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14234149</v>
      </c>
      <c r="AL520" s="21">
        <v>0</v>
      </c>
      <c r="AM520" s="21">
        <v>0</v>
      </c>
      <c r="AN520" s="21">
        <v>0</v>
      </c>
      <c r="AO520" s="21">
        <v>0</v>
      </c>
      <c r="AP520" s="21">
        <v>768709676</v>
      </c>
      <c r="AQ520" s="21">
        <v>787851175</v>
      </c>
    </row>
    <row r="521" spans="1:43" x14ac:dyDescent="0.25">
      <c r="A521" s="19">
        <v>46265</v>
      </c>
      <c r="B521" s="20" t="s">
        <v>4160</v>
      </c>
      <c r="C521" s="20" t="s">
        <v>4161</v>
      </c>
      <c r="D521" s="21">
        <v>200</v>
      </c>
      <c r="E521" s="21">
        <v>0</v>
      </c>
      <c r="F521" s="21">
        <v>0</v>
      </c>
      <c r="G521" s="21">
        <v>0</v>
      </c>
      <c r="H521" s="21">
        <v>0</v>
      </c>
      <c r="I521" s="21">
        <v>0</v>
      </c>
      <c r="J521" s="21">
        <v>0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64400</v>
      </c>
      <c r="R521" s="21">
        <v>0</v>
      </c>
      <c r="S521" s="21">
        <v>0</v>
      </c>
      <c r="T521" s="21">
        <v>0</v>
      </c>
      <c r="U521" s="21">
        <v>0</v>
      </c>
      <c r="V521" s="21">
        <v>0</v>
      </c>
      <c r="W521" s="21">
        <v>852500</v>
      </c>
      <c r="X521" s="21">
        <v>0</v>
      </c>
      <c r="Y521" s="21">
        <v>0</v>
      </c>
      <c r="Z521" s="21">
        <v>0</v>
      </c>
      <c r="AA521" s="21">
        <v>0</v>
      </c>
      <c r="AB521" s="21">
        <v>0</v>
      </c>
      <c r="AC521" s="21">
        <v>0</v>
      </c>
      <c r="AD521" s="21">
        <v>0</v>
      </c>
      <c r="AE521" s="21">
        <v>0</v>
      </c>
      <c r="AF521" s="21">
        <v>0</v>
      </c>
      <c r="AG521" s="21">
        <v>0</v>
      </c>
      <c r="AH521" s="21">
        <v>0</v>
      </c>
      <c r="AI521" s="21">
        <v>0</v>
      </c>
      <c r="AJ521" s="21">
        <v>0</v>
      </c>
      <c r="AK521" s="21">
        <v>50</v>
      </c>
      <c r="AL521" s="21">
        <v>0</v>
      </c>
      <c r="AM521" s="21">
        <v>0</v>
      </c>
      <c r="AN521" s="21">
        <v>0</v>
      </c>
      <c r="AO521" s="21">
        <v>0</v>
      </c>
      <c r="AP521" s="21">
        <v>194091625</v>
      </c>
      <c r="AQ521" s="21">
        <v>195008775</v>
      </c>
    </row>
    <row r="522" spans="1:43" x14ac:dyDescent="0.25">
      <c r="A522" s="19">
        <v>46265</v>
      </c>
      <c r="B522" s="20" t="s">
        <v>4170</v>
      </c>
      <c r="C522" s="20" t="s">
        <v>4171</v>
      </c>
      <c r="D522" s="21">
        <v>0</v>
      </c>
      <c r="E522" s="21">
        <v>57901002</v>
      </c>
      <c r="F522" s="21">
        <v>0</v>
      </c>
      <c r="G522" s="21">
        <v>0</v>
      </c>
      <c r="H522" s="21">
        <v>0</v>
      </c>
      <c r="I522" s="21">
        <v>100</v>
      </c>
      <c r="J522" s="21">
        <v>0</v>
      </c>
      <c r="K522" s="21">
        <v>4477200</v>
      </c>
      <c r="L522" s="21">
        <v>0</v>
      </c>
      <c r="M522" s="21">
        <v>15674</v>
      </c>
      <c r="N522" s="21">
        <v>0</v>
      </c>
      <c r="O522" s="21">
        <v>0</v>
      </c>
      <c r="P522" s="21">
        <v>0</v>
      </c>
      <c r="Q522" s="21">
        <v>0</v>
      </c>
      <c r="R522" s="21">
        <v>0</v>
      </c>
      <c r="S522" s="21">
        <v>0</v>
      </c>
      <c r="T522" s="21">
        <v>0</v>
      </c>
      <c r="U522" s="21">
        <v>0</v>
      </c>
      <c r="V522" s="21">
        <v>0</v>
      </c>
      <c r="W522" s="21">
        <v>137567891</v>
      </c>
      <c r="X522" s="21">
        <v>0</v>
      </c>
      <c r="Y522" s="21">
        <v>0</v>
      </c>
      <c r="Z522" s="21">
        <v>0</v>
      </c>
      <c r="AA522" s="21">
        <v>0</v>
      </c>
      <c r="AB522" s="21">
        <v>0</v>
      </c>
      <c r="AC522" s="21">
        <v>0</v>
      </c>
      <c r="AD522" s="21">
        <v>0</v>
      </c>
      <c r="AE522" s="21">
        <v>0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2378</v>
      </c>
      <c r="AL522" s="21">
        <v>15800</v>
      </c>
      <c r="AM522" s="21">
        <v>0</v>
      </c>
      <c r="AN522" s="21">
        <v>0</v>
      </c>
      <c r="AO522" s="21">
        <v>40</v>
      </c>
      <c r="AP522" s="21">
        <v>369619075</v>
      </c>
      <c r="AQ522" s="21">
        <v>569599160</v>
      </c>
    </row>
    <row r="523" spans="1:43" x14ac:dyDescent="0.25">
      <c r="A523" s="19">
        <v>46265</v>
      </c>
      <c r="B523" s="20" t="s">
        <v>4179</v>
      </c>
      <c r="C523" s="20" t="s">
        <v>4180</v>
      </c>
      <c r="D523" s="21">
        <v>0</v>
      </c>
      <c r="E523" s="21">
        <v>0</v>
      </c>
      <c r="F523" s="21">
        <v>0</v>
      </c>
      <c r="G523" s="21">
        <v>0</v>
      </c>
      <c r="H523" s="21">
        <v>0</v>
      </c>
      <c r="I523" s="21">
        <v>60100</v>
      </c>
      <c r="J523" s="21">
        <v>0</v>
      </c>
      <c r="K523" s="21">
        <v>0</v>
      </c>
      <c r="L523" s="21">
        <v>0</v>
      </c>
      <c r="M523" s="21">
        <v>0</v>
      </c>
      <c r="N523" s="21">
        <v>0</v>
      </c>
      <c r="O523" s="21">
        <v>0</v>
      </c>
      <c r="P523" s="21">
        <v>0</v>
      </c>
      <c r="Q523" s="21">
        <v>0</v>
      </c>
      <c r="R523" s="21">
        <v>0</v>
      </c>
      <c r="S523" s="21">
        <v>0</v>
      </c>
      <c r="T523" s="21">
        <v>0</v>
      </c>
      <c r="U523" s="21">
        <v>0</v>
      </c>
      <c r="V523" s="21">
        <v>0</v>
      </c>
      <c r="W523" s="21">
        <v>4700000</v>
      </c>
      <c r="X523" s="21">
        <v>0</v>
      </c>
      <c r="Y523" s="21">
        <v>0</v>
      </c>
      <c r="Z523" s="21">
        <v>0</v>
      </c>
      <c r="AA523" s="21">
        <v>0</v>
      </c>
      <c r="AB523" s="21">
        <v>0</v>
      </c>
      <c r="AC523" s="21">
        <v>0</v>
      </c>
      <c r="AD523" s="21">
        <v>0</v>
      </c>
      <c r="AE523" s="21">
        <v>0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85000</v>
      </c>
      <c r="AL523" s="21">
        <v>0</v>
      </c>
      <c r="AM523" s="21">
        <v>4000</v>
      </c>
      <c r="AN523" s="21">
        <v>0</v>
      </c>
      <c r="AO523" s="21">
        <v>0</v>
      </c>
      <c r="AP523" s="21">
        <v>36170400</v>
      </c>
      <c r="AQ523" s="21">
        <v>41019500</v>
      </c>
    </row>
    <row r="524" spans="1:43" x14ac:dyDescent="0.25">
      <c r="A524" s="19">
        <v>46265</v>
      </c>
      <c r="B524" s="20" t="s">
        <v>4191</v>
      </c>
      <c r="C524" s="20" t="s">
        <v>4192</v>
      </c>
      <c r="D524" s="21">
        <v>0</v>
      </c>
      <c r="E524" s="21">
        <v>0</v>
      </c>
      <c r="F524" s="21">
        <v>0</v>
      </c>
      <c r="G524" s="21">
        <v>0</v>
      </c>
      <c r="H524" s="21">
        <v>738449600</v>
      </c>
      <c r="I524" s="21">
        <v>4536800</v>
      </c>
      <c r="J524" s="21">
        <v>0</v>
      </c>
      <c r="K524" s="21">
        <v>2368800</v>
      </c>
      <c r="L524" s="21">
        <v>0</v>
      </c>
      <c r="M524" s="21">
        <v>0</v>
      </c>
      <c r="N524" s="21">
        <v>0</v>
      </c>
      <c r="O524" s="21">
        <v>0</v>
      </c>
      <c r="P524" s="21">
        <v>0</v>
      </c>
      <c r="Q524" s="21">
        <v>0</v>
      </c>
      <c r="R524" s="21">
        <v>0</v>
      </c>
      <c r="S524" s="21">
        <v>0</v>
      </c>
      <c r="T524" s="21">
        <v>0</v>
      </c>
      <c r="U524" s="21">
        <v>0</v>
      </c>
      <c r="V524" s="21">
        <v>0</v>
      </c>
      <c r="W524" s="21">
        <v>1002700</v>
      </c>
      <c r="X524" s="21">
        <v>0</v>
      </c>
      <c r="Y524" s="21">
        <v>0</v>
      </c>
      <c r="Z524" s="21">
        <v>0</v>
      </c>
      <c r="AA524" s="21">
        <v>0</v>
      </c>
      <c r="AB524" s="21">
        <v>0</v>
      </c>
      <c r="AC524" s="21">
        <v>0</v>
      </c>
      <c r="AD524" s="21">
        <v>0</v>
      </c>
      <c r="AE524" s="21">
        <v>0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7728100</v>
      </c>
      <c r="AL524" s="21">
        <v>0</v>
      </c>
      <c r="AM524" s="21">
        <v>0</v>
      </c>
      <c r="AN524" s="21">
        <v>0</v>
      </c>
      <c r="AO524" s="21">
        <v>0</v>
      </c>
      <c r="AP524" s="21">
        <v>345925289</v>
      </c>
      <c r="AQ524" s="21">
        <v>1100011289</v>
      </c>
    </row>
    <row r="525" spans="1:43" x14ac:dyDescent="0.25">
      <c r="A525" s="19">
        <v>46265</v>
      </c>
      <c r="B525" s="20" t="s">
        <v>4199</v>
      </c>
      <c r="C525" s="20" t="s">
        <v>4200</v>
      </c>
      <c r="D525" s="21">
        <v>8209199</v>
      </c>
      <c r="E525" s="21">
        <v>1534400</v>
      </c>
      <c r="F525" s="21">
        <v>12000</v>
      </c>
      <c r="G525" s="21">
        <v>0</v>
      </c>
      <c r="H525" s="21">
        <v>0</v>
      </c>
      <c r="I525" s="21">
        <v>640100</v>
      </c>
      <c r="J525" s="21">
        <v>19400</v>
      </c>
      <c r="K525" s="21">
        <v>2330314</v>
      </c>
      <c r="L525" s="21">
        <v>1787700</v>
      </c>
      <c r="M525" s="21">
        <v>6646</v>
      </c>
      <c r="N525" s="21">
        <v>0</v>
      </c>
      <c r="O525" s="21">
        <v>0</v>
      </c>
      <c r="P525" s="21">
        <v>308955</v>
      </c>
      <c r="Q525" s="21">
        <v>0</v>
      </c>
      <c r="R525" s="21">
        <v>10324700</v>
      </c>
      <c r="S525" s="21">
        <v>0</v>
      </c>
      <c r="T525" s="21">
        <v>0</v>
      </c>
      <c r="U525" s="21">
        <v>0</v>
      </c>
      <c r="V525" s="21">
        <v>0</v>
      </c>
      <c r="W525" s="21">
        <v>197025594</v>
      </c>
      <c r="X525" s="21">
        <v>0</v>
      </c>
      <c r="Y525" s="21">
        <v>0</v>
      </c>
      <c r="Z525" s="21">
        <v>0</v>
      </c>
      <c r="AA525" s="21">
        <v>0</v>
      </c>
      <c r="AB525" s="21">
        <v>0</v>
      </c>
      <c r="AC525" s="21">
        <v>0</v>
      </c>
      <c r="AD525" s="21">
        <v>0</v>
      </c>
      <c r="AE525" s="21">
        <v>1290400</v>
      </c>
      <c r="AF525" s="21">
        <v>0</v>
      </c>
      <c r="AG525" s="21">
        <v>0</v>
      </c>
      <c r="AH525" s="21">
        <v>55500</v>
      </c>
      <c r="AI525" s="21">
        <v>0</v>
      </c>
      <c r="AJ525" s="21">
        <v>4039900</v>
      </c>
      <c r="AK525" s="21">
        <v>8048701</v>
      </c>
      <c r="AL525" s="21">
        <v>153000</v>
      </c>
      <c r="AM525" s="21">
        <v>0</v>
      </c>
      <c r="AN525" s="21">
        <v>0</v>
      </c>
      <c r="AO525" s="21">
        <v>0</v>
      </c>
      <c r="AP525" s="21">
        <v>423216301</v>
      </c>
      <c r="AQ525" s="21">
        <v>659002810</v>
      </c>
    </row>
    <row r="526" spans="1:43" x14ac:dyDescent="0.25">
      <c r="A526" s="19">
        <v>46265</v>
      </c>
      <c r="B526" s="20" t="s">
        <v>4202</v>
      </c>
      <c r="C526" s="20" t="s">
        <v>4203</v>
      </c>
      <c r="D526" s="21">
        <v>0</v>
      </c>
      <c r="E526" s="21">
        <v>0</v>
      </c>
      <c r="F526" s="21">
        <v>0</v>
      </c>
      <c r="G526" s="21">
        <v>0</v>
      </c>
      <c r="H526" s="21">
        <v>0</v>
      </c>
      <c r="I526" s="21">
        <v>1630200</v>
      </c>
      <c r="J526" s="21">
        <v>0</v>
      </c>
      <c r="K526" s="21">
        <v>0</v>
      </c>
      <c r="L526" s="21">
        <v>543006500</v>
      </c>
      <c r="M526" s="21">
        <v>0</v>
      </c>
      <c r="N526" s="21">
        <v>0</v>
      </c>
      <c r="O526" s="21">
        <v>0</v>
      </c>
      <c r="P526" s="21">
        <v>0</v>
      </c>
      <c r="Q526" s="21">
        <v>0</v>
      </c>
      <c r="R526" s="21">
        <v>0</v>
      </c>
      <c r="S526" s="21">
        <v>0</v>
      </c>
      <c r="T526" s="21">
        <v>0</v>
      </c>
      <c r="U526" s="21">
        <v>0</v>
      </c>
      <c r="V526" s="21">
        <v>0</v>
      </c>
      <c r="W526" s="21">
        <v>148129900</v>
      </c>
      <c r="X526" s="21">
        <v>0</v>
      </c>
      <c r="Y526" s="21">
        <v>0</v>
      </c>
      <c r="Z526" s="21">
        <v>0</v>
      </c>
      <c r="AA526" s="21">
        <v>0</v>
      </c>
      <c r="AB526" s="21">
        <v>0</v>
      </c>
      <c r="AC526" s="21">
        <v>0</v>
      </c>
      <c r="AD526" s="21">
        <v>0</v>
      </c>
      <c r="AE526" s="21">
        <v>0</v>
      </c>
      <c r="AF526" s="21">
        <v>0</v>
      </c>
      <c r="AG526" s="21">
        <v>0</v>
      </c>
      <c r="AH526" s="21">
        <v>0</v>
      </c>
      <c r="AI526" s="21">
        <v>0</v>
      </c>
      <c r="AJ526" s="21">
        <v>0</v>
      </c>
      <c r="AK526" s="21">
        <v>20124100</v>
      </c>
      <c r="AL526" s="21">
        <v>0</v>
      </c>
      <c r="AM526" s="21">
        <v>0</v>
      </c>
      <c r="AN526" s="21">
        <v>2230927000</v>
      </c>
      <c r="AO526" s="21">
        <v>0</v>
      </c>
      <c r="AP526" s="21">
        <v>55632300</v>
      </c>
      <c r="AQ526" s="21">
        <v>2999450000</v>
      </c>
    </row>
    <row r="527" spans="1:43" x14ac:dyDescent="0.25">
      <c r="A527" s="19">
        <v>46265</v>
      </c>
      <c r="B527" s="20" t="s">
        <v>4208</v>
      </c>
      <c r="C527" s="20" t="s">
        <v>4209</v>
      </c>
      <c r="D527" s="21">
        <v>0</v>
      </c>
      <c r="E527" s="21">
        <v>0</v>
      </c>
      <c r="F527" s="21">
        <v>0</v>
      </c>
      <c r="G527" s="21">
        <v>0</v>
      </c>
      <c r="H527" s="21">
        <v>0</v>
      </c>
      <c r="I527" s="21">
        <v>100</v>
      </c>
      <c r="J527" s="21">
        <v>0</v>
      </c>
      <c r="K527" s="21">
        <v>0</v>
      </c>
      <c r="L527" s="21">
        <v>830000</v>
      </c>
      <c r="M527" s="21">
        <v>0</v>
      </c>
      <c r="N527" s="21">
        <v>0</v>
      </c>
      <c r="O527" s="21">
        <v>0</v>
      </c>
      <c r="P527" s="21">
        <v>0</v>
      </c>
      <c r="Q527" s="21">
        <v>0</v>
      </c>
      <c r="R527" s="21">
        <v>0</v>
      </c>
      <c r="S527" s="21">
        <v>0</v>
      </c>
      <c r="T527" s="21">
        <v>0</v>
      </c>
      <c r="U527" s="21">
        <v>0</v>
      </c>
      <c r="V527" s="21">
        <v>0</v>
      </c>
      <c r="W527" s="21">
        <v>347248900</v>
      </c>
      <c r="X527" s="21">
        <v>0</v>
      </c>
      <c r="Y527" s="21">
        <v>0</v>
      </c>
      <c r="Z527" s="21">
        <v>0</v>
      </c>
      <c r="AA527" s="21">
        <v>0</v>
      </c>
      <c r="AB527" s="21">
        <v>0</v>
      </c>
      <c r="AC527" s="21">
        <v>0</v>
      </c>
      <c r="AD527" s="21">
        <v>0</v>
      </c>
      <c r="AE527" s="21">
        <v>0</v>
      </c>
      <c r="AF527" s="21">
        <v>0</v>
      </c>
      <c r="AG527" s="21">
        <v>0</v>
      </c>
      <c r="AH527" s="21">
        <v>0</v>
      </c>
      <c r="AI527" s="21">
        <v>0</v>
      </c>
      <c r="AJ527" s="21">
        <v>0</v>
      </c>
      <c r="AK527" s="21">
        <v>143100</v>
      </c>
      <c r="AL527" s="21">
        <v>0</v>
      </c>
      <c r="AM527" s="21">
        <v>0</v>
      </c>
      <c r="AN527" s="21">
        <v>0</v>
      </c>
      <c r="AO527" s="21">
        <v>0</v>
      </c>
      <c r="AP527" s="21">
        <v>73929900</v>
      </c>
      <c r="AQ527" s="21">
        <v>422152000</v>
      </c>
    </row>
    <row r="528" spans="1:43" x14ac:dyDescent="0.25">
      <c r="A528" s="19">
        <v>46265</v>
      </c>
      <c r="B528" s="20" t="s">
        <v>4213</v>
      </c>
      <c r="C528" s="20" t="s">
        <v>4214</v>
      </c>
      <c r="D528" s="21">
        <v>918199862</v>
      </c>
      <c r="E528" s="21">
        <v>20</v>
      </c>
      <c r="F528" s="21">
        <v>1700946515</v>
      </c>
      <c r="G528" s="21">
        <v>71165000</v>
      </c>
      <c r="H528" s="21">
        <v>9035</v>
      </c>
      <c r="I528" s="21">
        <v>4218681893</v>
      </c>
      <c r="J528" s="21">
        <v>22459010</v>
      </c>
      <c r="K528" s="21">
        <v>459136538</v>
      </c>
      <c r="L528" s="21">
        <v>22369350686</v>
      </c>
      <c r="M528" s="21">
        <v>355514</v>
      </c>
      <c r="N528" s="21">
        <v>0</v>
      </c>
      <c r="O528" s="21">
        <v>0</v>
      </c>
      <c r="P528" s="21">
        <v>571315280</v>
      </c>
      <c r="Q528" s="21">
        <v>100</v>
      </c>
      <c r="R528" s="21">
        <v>350010500</v>
      </c>
      <c r="S528" s="21">
        <v>0</v>
      </c>
      <c r="T528" s="21">
        <v>0</v>
      </c>
      <c r="U528" s="21">
        <v>0</v>
      </c>
      <c r="V528" s="21">
        <v>0</v>
      </c>
      <c r="W528" s="21">
        <v>22639579312</v>
      </c>
      <c r="X528" s="21">
        <v>0</v>
      </c>
      <c r="Y528" s="21">
        <v>0</v>
      </c>
      <c r="Z528" s="21">
        <v>0</v>
      </c>
      <c r="AA528" s="21">
        <v>0</v>
      </c>
      <c r="AB528" s="21">
        <v>0</v>
      </c>
      <c r="AC528" s="21">
        <v>0</v>
      </c>
      <c r="AD528" s="21">
        <v>0</v>
      </c>
      <c r="AE528" s="21">
        <v>110000</v>
      </c>
      <c r="AF528" s="21">
        <v>0</v>
      </c>
      <c r="AG528" s="21">
        <v>0</v>
      </c>
      <c r="AH528" s="21">
        <v>0</v>
      </c>
      <c r="AI528" s="21">
        <v>0</v>
      </c>
      <c r="AJ528" s="21">
        <v>1788982914</v>
      </c>
      <c r="AK528" s="21">
        <v>2045924937</v>
      </c>
      <c r="AL528" s="21">
        <v>223696498</v>
      </c>
      <c r="AM528" s="21">
        <v>1642435150</v>
      </c>
      <c r="AN528" s="21">
        <v>219517170</v>
      </c>
      <c r="AO528" s="21">
        <v>10332500</v>
      </c>
      <c r="AP528" s="21">
        <v>10613979337</v>
      </c>
      <c r="AQ528" s="21">
        <v>69866187771</v>
      </c>
    </row>
    <row r="529" spans="1:43" x14ac:dyDescent="0.25">
      <c r="A529" s="19">
        <v>46265</v>
      </c>
      <c r="B529" s="20" t="s">
        <v>4223</v>
      </c>
      <c r="C529" s="20" t="s">
        <v>4224</v>
      </c>
      <c r="D529" s="21">
        <v>751485</v>
      </c>
      <c r="E529" s="21">
        <v>0</v>
      </c>
      <c r="F529" s="21">
        <v>500</v>
      </c>
      <c r="G529" s="21">
        <v>12500</v>
      </c>
      <c r="H529" s="21">
        <v>0</v>
      </c>
      <c r="I529" s="21">
        <v>1455032</v>
      </c>
      <c r="J529" s="21">
        <v>0</v>
      </c>
      <c r="K529" s="21">
        <v>1214960</v>
      </c>
      <c r="L529" s="21">
        <v>639252571</v>
      </c>
      <c r="M529" s="21">
        <v>76544</v>
      </c>
      <c r="N529" s="21">
        <v>0</v>
      </c>
      <c r="O529" s="21">
        <v>0</v>
      </c>
      <c r="P529" s="21">
        <v>1316760</v>
      </c>
      <c r="Q529" s="21">
        <v>0</v>
      </c>
      <c r="R529" s="21">
        <v>125000</v>
      </c>
      <c r="S529" s="21">
        <v>0</v>
      </c>
      <c r="T529" s="21">
        <v>0</v>
      </c>
      <c r="U529" s="21">
        <v>0</v>
      </c>
      <c r="V529" s="21">
        <v>0</v>
      </c>
      <c r="W529" s="21">
        <v>236215602</v>
      </c>
      <c r="X529" s="21">
        <v>0</v>
      </c>
      <c r="Y529" s="21">
        <v>7000</v>
      </c>
      <c r="Z529" s="21">
        <v>0</v>
      </c>
      <c r="AA529" s="21">
        <v>0</v>
      </c>
      <c r="AB529" s="21">
        <v>0</v>
      </c>
      <c r="AC529" s="21">
        <v>0</v>
      </c>
      <c r="AD529" s="21">
        <v>0</v>
      </c>
      <c r="AE529" s="21">
        <v>0</v>
      </c>
      <c r="AF529" s="21">
        <v>0</v>
      </c>
      <c r="AG529" s="21">
        <v>0</v>
      </c>
      <c r="AH529" s="21">
        <v>0</v>
      </c>
      <c r="AI529" s="21">
        <v>0</v>
      </c>
      <c r="AJ529" s="21">
        <v>4325200</v>
      </c>
      <c r="AK529" s="21">
        <v>3424488</v>
      </c>
      <c r="AL529" s="21">
        <v>125025</v>
      </c>
      <c r="AM529" s="21">
        <v>699506</v>
      </c>
      <c r="AN529" s="21">
        <v>125</v>
      </c>
      <c r="AO529" s="21">
        <v>55</v>
      </c>
      <c r="AP529" s="21">
        <v>279881973</v>
      </c>
      <c r="AQ529" s="21">
        <v>1168884326</v>
      </c>
    </row>
    <row r="530" spans="1:43" x14ac:dyDescent="0.25">
      <c r="A530" s="19">
        <v>46265</v>
      </c>
      <c r="B530" s="20" t="s">
        <v>4226</v>
      </c>
      <c r="C530" s="20" t="s">
        <v>4227</v>
      </c>
      <c r="D530" s="21">
        <v>18905077</v>
      </c>
      <c r="E530" s="21">
        <v>1121300</v>
      </c>
      <c r="F530" s="21">
        <v>960124296</v>
      </c>
      <c r="G530" s="21">
        <v>1331000</v>
      </c>
      <c r="H530" s="21">
        <v>0</v>
      </c>
      <c r="I530" s="21">
        <v>20559100</v>
      </c>
      <c r="J530" s="21">
        <v>5104500</v>
      </c>
      <c r="K530" s="21">
        <v>7000797</v>
      </c>
      <c r="L530" s="21">
        <v>3619918</v>
      </c>
      <c r="M530" s="21">
        <v>32628</v>
      </c>
      <c r="N530" s="21">
        <v>0</v>
      </c>
      <c r="O530" s="21">
        <v>1081114</v>
      </c>
      <c r="P530" s="21">
        <v>100078</v>
      </c>
      <c r="Q530" s="21">
        <v>1147511</v>
      </c>
      <c r="R530" s="21">
        <v>0</v>
      </c>
      <c r="S530" s="21">
        <v>0</v>
      </c>
      <c r="T530" s="21">
        <v>0</v>
      </c>
      <c r="U530" s="21">
        <v>0</v>
      </c>
      <c r="V530" s="21">
        <v>0</v>
      </c>
      <c r="W530" s="21">
        <v>688954089</v>
      </c>
      <c r="X530" s="21">
        <v>0</v>
      </c>
      <c r="Y530" s="21">
        <v>520000</v>
      </c>
      <c r="Z530" s="21">
        <v>0</v>
      </c>
      <c r="AA530" s="21">
        <v>1700000</v>
      </c>
      <c r="AB530" s="21">
        <v>0</v>
      </c>
      <c r="AC530" s="21">
        <v>0</v>
      </c>
      <c r="AD530" s="21">
        <v>0</v>
      </c>
      <c r="AE530" s="21">
        <v>0</v>
      </c>
      <c r="AF530" s="21">
        <v>0</v>
      </c>
      <c r="AG530" s="21">
        <v>0</v>
      </c>
      <c r="AH530" s="21">
        <v>2228400</v>
      </c>
      <c r="AI530" s="21">
        <v>249300</v>
      </c>
      <c r="AJ530" s="21">
        <v>115539922</v>
      </c>
      <c r="AK530" s="21">
        <v>14106212</v>
      </c>
      <c r="AL530" s="21">
        <v>24804101</v>
      </c>
      <c r="AM530" s="21">
        <v>351520</v>
      </c>
      <c r="AN530" s="21">
        <v>833800</v>
      </c>
      <c r="AO530" s="21">
        <v>2255920</v>
      </c>
      <c r="AP530" s="21">
        <v>355400973</v>
      </c>
      <c r="AQ530" s="21">
        <v>2227071556</v>
      </c>
    </row>
    <row r="531" spans="1:43" x14ac:dyDescent="0.25">
      <c r="A531" s="19">
        <v>46265</v>
      </c>
      <c r="B531" s="20" t="s">
        <v>4235</v>
      </c>
      <c r="C531" s="20" t="s">
        <v>4236</v>
      </c>
      <c r="D531" s="21">
        <v>210602</v>
      </c>
      <c r="E531" s="21">
        <v>0</v>
      </c>
      <c r="F531" s="21">
        <v>276500</v>
      </c>
      <c r="G531" s="21">
        <v>0</v>
      </c>
      <c r="H531" s="21">
        <v>0</v>
      </c>
      <c r="I531" s="21">
        <v>86532300</v>
      </c>
      <c r="J531" s="21">
        <v>0</v>
      </c>
      <c r="K531" s="21">
        <v>50000</v>
      </c>
      <c r="L531" s="21">
        <v>1800644049</v>
      </c>
      <c r="M531" s="21">
        <v>8475</v>
      </c>
      <c r="N531" s="21">
        <v>0</v>
      </c>
      <c r="O531" s="21">
        <v>0</v>
      </c>
      <c r="P531" s="21">
        <v>1179005</v>
      </c>
      <c r="Q531" s="21">
        <v>0</v>
      </c>
      <c r="R531" s="21">
        <v>125000</v>
      </c>
      <c r="S531" s="21">
        <v>0</v>
      </c>
      <c r="T531" s="21">
        <v>0</v>
      </c>
      <c r="U531" s="21">
        <v>0</v>
      </c>
      <c r="V531" s="21">
        <v>5000</v>
      </c>
      <c r="W531" s="21">
        <v>67495983</v>
      </c>
      <c r="X531" s="21">
        <v>0</v>
      </c>
      <c r="Y531" s="21">
        <v>0</v>
      </c>
      <c r="Z531" s="21">
        <v>0</v>
      </c>
      <c r="AA531" s="21">
        <v>0</v>
      </c>
      <c r="AB531" s="21">
        <v>0</v>
      </c>
      <c r="AC531" s="21">
        <v>0</v>
      </c>
      <c r="AD531" s="21">
        <v>0</v>
      </c>
      <c r="AE531" s="21">
        <v>0</v>
      </c>
      <c r="AF531" s="21">
        <v>0</v>
      </c>
      <c r="AG531" s="21">
        <v>0</v>
      </c>
      <c r="AH531" s="21">
        <v>0</v>
      </c>
      <c r="AI531" s="21">
        <v>0</v>
      </c>
      <c r="AJ531" s="21">
        <v>0</v>
      </c>
      <c r="AK531" s="21">
        <v>7777789</v>
      </c>
      <c r="AL531" s="21">
        <v>0</v>
      </c>
      <c r="AM531" s="21">
        <v>67000</v>
      </c>
      <c r="AN531" s="21">
        <v>0</v>
      </c>
      <c r="AO531" s="21">
        <v>250</v>
      </c>
      <c r="AP531" s="21">
        <v>617210836</v>
      </c>
      <c r="AQ531" s="21">
        <v>2581582789</v>
      </c>
    </row>
    <row r="532" spans="1:43" x14ac:dyDescent="0.25">
      <c r="A532" s="19">
        <v>46265</v>
      </c>
      <c r="B532" s="20" t="s">
        <v>4240</v>
      </c>
      <c r="C532" s="20" t="s">
        <v>4241</v>
      </c>
      <c r="D532" s="21">
        <v>0</v>
      </c>
      <c r="E532" s="21">
        <v>0</v>
      </c>
      <c r="F532" s="21">
        <v>0</v>
      </c>
      <c r="G532" s="21">
        <v>0</v>
      </c>
      <c r="H532" s="21">
        <v>0</v>
      </c>
      <c r="I532" s="21">
        <v>100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  <c r="Q532" s="21">
        <v>0</v>
      </c>
      <c r="R532" s="21">
        <v>0</v>
      </c>
      <c r="S532" s="21">
        <v>0</v>
      </c>
      <c r="T532" s="21">
        <v>0</v>
      </c>
      <c r="U532" s="21">
        <v>0</v>
      </c>
      <c r="V532" s="21">
        <v>0</v>
      </c>
      <c r="W532" s="21">
        <v>70884300</v>
      </c>
      <c r="X532" s="21">
        <v>0</v>
      </c>
      <c r="Y532" s="21">
        <v>0</v>
      </c>
      <c r="Z532" s="21">
        <v>0</v>
      </c>
      <c r="AA532" s="21">
        <v>0</v>
      </c>
      <c r="AB532" s="21">
        <v>0</v>
      </c>
      <c r="AC532" s="21">
        <v>0</v>
      </c>
      <c r="AD532" s="21">
        <v>0</v>
      </c>
      <c r="AE532" s="21">
        <v>0</v>
      </c>
      <c r="AF532" s="21">
        <v>0</v>
      </c>
      <c r="AG532" s="21">
        <v>0</v>
      </c>
      <c r="AH532" s="21">
        <v>0</v>
      </c>
      <c r="AI532" s="21">
        <v>0</v>
      </c>
      <c r="AJ532" s="21">
        <v>0</v>
      </c>
      <c r="AK532" s="21">
        <v>624600</v>
      </c>
      <c r="AL532" s="21">
        <v>0</v>
      </c>
      <c r="AM532" s="21">
        <v>0</v>
      </c>
      <c r="AN532" s="21">
        <v>0</v>
      </c>
      <c r="AO532" s="21">
        <v>0</v>
      </c>
      <c r="AP532" s="21">
        <v>78491022</v>
      </c>
      <c r="AQ532" s="21">
        <v>150000022</v>
      </c>
    </row>
    <row r="533" spans="1:43" x14ac:dyDescent="0.25">
      <c r="A533" s="19">
        <v>46265</v>
      </c>
      <c r="B533" s="20" t="s">
        <v>4248</v>
      </c>
      <c r="C533" s="20" t="s">
        <v>4249</v>
      </c>
      <c r="D533" s="21">
        <v>94971666</v>
      </c>
      <c r="E533" s="21">
        <v>20899723</v>
      </c>
      <c r="F533" s="21">
        <v>17068000</v>
      </c>
      <c r="G533" s="21">
        <v>19189523</v>
      </c>
      <c r="H533" s="21">
        <v>0</v>
      </c>
      <c r="I533" s="21">
        <v>4175100</v>
      </c>
      <c r="J533" s="21">
        <v>11700763</v>
      </c>
      <c r="K533" s="21">
        <v>5384418</v>
      </c>
      <c r="L533" s="21">
        <v>30921278</v>
      </c>
      <c r="M533" s="21">
        <v>13776</v>
      </c>
      <c r="N533" s="21">
        <v>13866500</v>
      </c>
      <c r="O533" s="21">
        <v>1154600</v>
      </c>
      <c r="P533" s="21">
        <v>2082895</v>
      </c>
      <c r="Q533" s="21">
        <v>2163700</v>
      </c>
      <c r="R533" s="21">
        <v>4051500</v>
      </c>
      <c r="S533" s="21">
        <v>0</v>
      </c>
      <c r="T533" s="21">
        <v>0</v>
      </c>
      <c r="U533" s="21">
        <v>0</v>
      </c>
      <c r="V533" s="21">
        <v>0</v>
      </c>
      <c r="W533" s="21">
        <v>123618656</v>
      </c>
      <c r="X533" s="21">
        <v>0</v>
      </c>
      <c r="Y533" s="21">
        <v>232574500</v>
      </c>
      <c r="Z533" s="21">
        <v>923502</v>
      </c>
      <c r="AA533" s="21">
        <v>0</v>
      </c>
      <c r="AB533" s="21">
        <v>0</v>
      </c>
      <c r="AC533" s="21">
        <v>0</v>
      </c>
      <c r="AD533" s="21">
        <v>0</v>
      </c>
      <c r="AE533" s="21">
        <v>8500</v>
      </c>
      <c r="AF533" s="21">
        <v>0</v>
      </c>
      <c r="AG533" s="21">
        <v>0</v>
      </c>
      <c r="AH533" s="21">
        <v>3879054</v>
      </c>
      <c r="AI533" s="21">
        <v>0</v>
      </c>
      <c r="AJ533" s="21">
        <v>357340967</v>
      </c>
      <c r="AK533" s="21">
        <v>48050623</v>
      </c>
      <c r="AL533" s="21">
        <v>229167529</v>
      </c>
      <c r="AM533" s="21">
        <v>9124300</v>
      </c>
      <c r="AN533" s="21">
        <v>408481700</v>
      </c>
      <c r="AO533" s="21">
        <v>21426800</v>
      </c>
      <c r="AP533" s="21">
        <v>1098077337</v>
      </c>
      <c r="AQ533" s="21">
        <v>2760316910</v>
      </c>
    </row>
    <row r="534" spans="1:43" x14ac:dyDescent="0.25">
      <c r="A534" s="19">
        <v>46265</v>
      </c>
      <c r="B534" s="20" t="s">
        <v>4251</v>
      </c>
      <c r="C534" s="20" t="s">
        <v>4252</v>
      </c>
      <c r="D534" s="21">
        <v>2179100</v>
      </c>
      <c r="E534" s="21">
        <v>73000</v>
      </c>
      <c r="F534" s="21">
        <v>75588400</v>
      </c>
      <c r="G534" s="21">
        <v>0</v>
      </c>
      <c r="H534" s="21">
        <v>0</v>
      </c>
      <c r="I534" s="21">
        <v>239800</v>
      </c>
      <c r="J534" s="21">
        <v>0</v>
      </c>
      <c r="K534" s="21">
        <v>2435500</v>
      </c>
      <c r="L534" s="21">
        <v>85133600</v>
      </c>
      <c r="M534" s="21">
        <v>104400</v>
      </c>
      <c r="N534" s="21">
        <v>0</v>
      </c>
      <c r="O534" s="21">
        <v>0</v>
      </c>
      <c r="P534" s="21">
        <v>268000</v>
      </c>
      <c r="Q534" s="21">
        <v>0</v>
      </c>
      <c r="R534" s="21">
        <v>300000000</v>
      </c>
      <c r="S534" s="21">
        <v>0</v>
      </c>
      <c r="T534" s="21">
        <v>0</v>
      </c>
      <c r="U534" s="21">
        <v>0</v>
      </c>
      <c r="V534" s="21">
        <v>0</v>
      </c>
      <c r="W534" s="21">
        <v>246216000</v>
      </c>
      <c r="X534" s="21">
        <v>0</v>
      </c>
      <c r="Y534" s="21">
        <v>0</v>
      </c>
      <c r="Z534" s="21">
        <v>0</v>
      </c>
      <c r="AA534" s="21">
        <v>0</v>
      </c>
      <c r="AB534" s="21">
        <v>0</v>
      </c>
      <c r="AC534" s="21">
        <v>0</v>
      </c>
      <c r="AD534" s="21">
        <v>0</v>
      </c>
      <c r="AE534" s="21">
        <v>0</v>
      </c>
      <c r="AF534" s="21">
        <v>0</v>
      </c>
      <c r="AG534" s="21">
        <v>0</v>
      </c>
      <c r="AH534" s="21">
        <v>19078600</v>
      </c>
      <c r="AI534" s="21">
        <v>0</v>
      </c>
      <c r="AJ534" s="21">
        <v>819100</v>
      </c>
      <c r="AK534" s="21">
        <v>1456938</v>
      </c>
      <c r="AL534" s="21">
        <v>615372</v>
      </c>
      <c r="AM534" s="21">
        <v>0</v>
      </c>
      <c r="AN534" s="21">
        <v>206300</v>
      </c>
      <c r="AO534" s="21">
        <v>1000</v>
      </c>
      <c r="AP534" s="21">
        <v>236989690</v>
      </c>
      <c r="AQ534" s="21">
        <v>971404800</v>
      </c>
    </row>
    <row r="535" spans="1:43" x14ac:dyDescent="0.25">
      <c r="A535" s="19">
        <v>46265</v>
      </c>
      <c r="B535" s="20" t="s">
        <v>4264</v>
      </c>
      <c r="C535" s="20" t="s">
        <v>4265</v>
      </c>
      <c r="D535" s="21">
        <v>1000200</v>
      </c>
      <c r="E535" s="21">
        <v>0</v>
      </c>
      <c r="F535" s="21">
        <v>0</v>
      </c>
      <c r="G535" s="21">
        <v>0</v>
      </c>
      <c r="H535" s="21">
        <v>0</v>
      </c>
      <c r="I535" s="21">
        <v>15707200</v>
      </c>
      <c r="J535" s="21">
        <v>0</v>
      </c>
      <c r="K535" s="21">
        <v>500000</v>
      </c>
      <c r="L535" s="21">
        <v>713900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21">
        <v>0</v>
      </c>
      <c r="S535" s="21">
        <v>0</v>
      </c>
      <c r="T535" s="21">
        <v>0</v>
      </c>
      <c r="U535" s="21">
        <v>106889040</v>
      </c>
      <c r="V535" s="21">
        <v>0</v>
      </c>
      <c r="W535" s="21">
        <v>939700</v>
      </c>
      <c r="X535" s="21">
        <v>0</v>
      </c>
      <c r="Y535" s="21">
        <v>1300</v>
      </c>
      <c r="Z535" s="21">
        <v>0</v>
      </c>
      <c r="AA535" s="21">
        <v>0</v>
      </c>
      <c r="AB535" s="21">
        <v>0</v>
      </c>
      <c r="AC535" s="21">
        <v>0</v>
      </c>
      <c r="AD535" s="21">
        <v>0</v>
      </c>
      <c r="AE535" s="21">
        <v>0</v>
      </c>
      <c r="AF535" s="21">
        <v>0</v>
      </c>
      <c r="AG535" s="21">
        <v>0</v>
      </c>
      <c r="AH535" s="21">
        <v>0</v>
      </c>
      <c r="AI535" s="21">
        <v>0</v>
      </c>
      <c r="AJ535" s="21">
        <v>0</v>
      </c>
      <c r="AK535" s="21">
        <v>5401600</v>
      </c>
      <c r="AL535" s="21">
        <v>0</v>
      </c>
      <c r="AM535" s="21">
        <v>0</v>
      </c>
      <c r="AN535" s="21">
        <v>0</v>
      </c>
      <c r="AO535" s="21">
        <v>0</v>
      </c>
      <c r="AP535" s="21">
        <v>584596700</v>
      </c>
      <c r="AQ535" s="21">
        <v>715749640</v>
      </c>
    </row>
    <row r="536" spans="1:43" x14ac:dyDescent="0.25">
      <c r="A536" s="19">
        <v>46265</v>
      </c>
      <c r="B536" s="20" t="s">
        <v>4271</v>
      </c>
      <c r="C536" s="20" t="s">
        <v>4272</v>
      </c>
      <c r="D536" s="21">
        <v>13708200</v>
      </c>
      <c r="E536" s="21">
        <v>0</v>
      </c>
      <c r="F536" s="21">
        <v>1093800</v>
      </c>
      <c r="G536" s="21">
        <v>0</v>
      </c>
      <c r="H536" s="21">
        <v>0</v>
      </c>
      <c r="I536" s="21">
        <v>17248100</v>
      </c>
      <c r="J536" s="21">
        <v>0</v>
      </c>
      <c r="K536" s="21">
        <v>0</v>
      </c>
      <c r="L536" s="21">
        <v>6973300</v>
      </c>
      <c r="M536" s="21">
        <v>0</v>
      </c>
      <c r="N536" s="21">
        <v>0</v>
      </c>
      <c r="O536" s="21">
        <v>0</v>
      </c>
      <c r="P536" s="21">
        <v>0</v>
      </c>
      <c r="Q536" s="21">
        <v>0</v>
      </c>
      <c r="R536" s="21">
        <v>0</v>
      </c>
      <c r="S536" s="21">
        <v>0</v>
      </c>
      <c r="T536" s="21">
        <v>0</v>
      </c>
      <c r="U536" s="21">
        <v>0</v>
      </c>
      <c r="V536" s="21">
        <v>0</v>
      </c>
      <c r="W536" s="21">
        <v>414200726</v>
      </c>
      <c r="X536" s="21">
        <v>0</v>
      </c>
      <c r="Y536" s="21">
        <v>0</v>
      </c>
      <c r="Z536" s="21">
        <v>0</v>
      </c>
      <c r="AA536" s="21">
        <v>0</v>
      </c>
      <c r="AB536" s="21">
        <v>0</v>
      </c>
      <c r="AC536" s="21">
        <v>0</v>
      </c>
      <c r="AD536" s="21">
        <v>0</v>
      </c>
      <c r="AE536" s="21">
        <v>9600</v>
      </c>
      <c r="AF536" s="21">
        <v>0</v>
      </c>
      <c r="AG536" s="21">
        <v>0</v>
      </c>
      <c r="AH536" s="21">
        <v>0</v>
      </c>
      <c r="AI536" s="21">
        <v>0</v>
      </c>
      <c r="AJ536" s="21">
        <v>168833100</v>
      </c>
      <c r="AK536" s="21">
        <v>8539716</v>
      </c>
      <c r="AL536" s="21">
        <v>0</v>
      </c>
      <c r="AM536" s="21">
        <v>0</v>
      </c>
      <c r="AN536" s="21">
        <v>0</v>
      </c>
      <c r="AO536" s="21">
        <v>0</v>
      </c>
      <c r="AP536" s="21">
        <v>884167351</v>
      </c>
      <c r="AQ536" s="21">
        <v>1514773893</v>
      </c>
    </row>
    <row r="537" spans="1:43" x14ac:dyDescent="0.25">
      <c r="A537" s="19">
        <v>46265</v>
      </c>
      <c r="B537" s="20" t="s">
        <v>4280</v>
      </c>
      <c r="C537" s="20" t="s">
        <v>4281</v>
      </c>
      <c r="D537" s="21">
        <v>474465024</v>
      </c>
      <c r="E537" s="21">
        <v>2554310600</v>
      </c>
      <c r="F537" s="21">
        <v>3671100</v>
      </c>
      <c r="G537" s="21">
        <v>0</v>
      </c>
      <c r="H537" s="21">
        <v>100</v>
      </c>
      <c r="I537" s="21">
        <v>0</v>
      </c>
      <c r="J537" s="21">
        <v>0</v>
      </c>
      <c r="K537" s="21">
        <v>82402200</v>
      </c>
      <c r="L537" s="21">
        <v>101515416</v>
      </c>
      <c r="M537" s="21">
        <v>18500</v>
      </c>
      <c r="N537" s="21">
        <v>0</v>
      </c>
      <c r="O537" s="21">
        <v>0</v>
      </c>
      <c r="P537" s="21">
        <v>0</v>
      </c>
      <c r="Q537" s="21">
        <v>1931938</v>
      </c>
      <c r="R537" s="21">
        <v>0</v>
      </c>
      <c r="S537" s="21">
        <v>0</v>
      </c>
      <c r="T537" s="21">
        <v>0</v>
      </c>
      <c r="U537" s="21">
        <v>0</v>
      </c>
      <c r="V537" s="21">
        <v>0</v>
      </c>
      <c r="W537" s="21">
        <v>3542506727</v>
      </c>
      <c r="X537" s="21">
        <v>0</v>
      </c>
      <c r="Y537" s="21">
        <v>574796426</v>
      </c>
      <c r="Z537" s="21">
        <v>0</v>
      </c>
      <c r="AA537" s="21">
        <v>0</v>
      </c>
      <c r="AB537" s="21">
        <v>0</v>
      </c>
      <c r="AC537" s="21">
        <v>0</v>
      </c>
      <c r="AD537" s="21">
        <v>0</v>
      </c>
      <c r="AE537" s="21">
        <v>0</v>
      </c>
      <c r="AF537" s="21">
        <v>0</v>
      </c>
      <c r="AG537" s="21">
        <v>0</v>
      </c>
      <c r="AH537" s="21">
        <v>0</v>
      </c>
      <c r="AI537" s="21">
        <v>276600</v>
      </c>
      <c r="AJ537" s="21">
        <v>3681123790</v>
      </c>
      <c r="AK537" s="21">
        <v>143535121</v>
      </c>
      <c r="AL537" s="21">
        <v>10192244</v>
      </c>
      <c r="AM537" s="21">
        <v>19900000</v>
      </c>
      <c r="AN537" s="21">
        <v>161598801</v>
      </c>
      <c r="AO537" s="21">
        <v>11294</v>
      </c>
      <c r="AP537" s="21">
        <v>4012864031</v>
      </c>
      <c r="AQ537" s="21">
        <v>15365119912</v>
      </c>
    </row>
    <row r="538" spans="1:43" x14ac:dyDescent="0.25">
      <c r="A538" s="19">
        <v>46265</v>
      </c>
      <c r="B538" s="20" t="s">
        <v>4286</v>
      </c>
      <c r="C538" s="20" t="s">
        <v>4287</v>
      </c>
      <c r="D538" s="21">
        <v>0</v>
      </c>
      <c r="E538" s="21">
        <v>100000</v>
      </c>
      <c r="F538" s="21">
        <v>1960000</v>
      </c>
      <c r="G538" s="21">
        <v>0</v>
      </c>
      <c r="H538" s="21">
        <v>0</v>
      </c>
      <c r="I538" s="21">
        <v>0</v>
      </c>
      <c r="J538" s="21">
        <v>0</v>
      </c>
      <c r="K538" s="21">
        <v>56752000</v>
      </c>
      <c r="L538" s="21">
        <v>4595500</v>
      </c>
      <c r="M538" s="21">
        <v>510923</v>
      </c>
      <c r="N538" s="21">
        <v>0</v>
      </c>
      <c r="O538" s="21">
        <v>0</v>
      </c>
      <c r="P538" s="21">
        <v>845500</v>
      </c>
      <c r="Q538" s="21">
        <v>0</v>
      </c>
      <c r="R538" s="21">
        <v>0</v>
      </c>
      <c r="S538" s="21">
        <v>0</v>
      </c>
      <c r="T538" s="21">
        <v>0</v>
      </c>
      <c r="U538" s="21">
        <v>0</v>
      </c>
      <c r="V538" s="21">
        <v>0</v>
      </c>
      <c r="W538" s="21">
        <v>6204628200</v>
      </c>
      <c r="X538" s="21">
        <v>0</v>
      </c>
      <c r="Y538" s="21">
        <v>0</v>
      </c>
      <c r="Z538" s="21">
        <v>0</v>
      </c>
      <c r="AA538" s="21">
        <v>0</v>
      </c>
      <c r="AB538" s="21">
        <v>0</v>
      </c>
      <c r="AC538" s="21">
        <v>0</v>
      </c>
      <c r="AD538" s="21">
        <v>0</v>
      </c>
      <c r="AE538" s="21">
        <v>0</v>
      </c>
      <c r="AF538" s="21">
        <v>0</v>
      </c>
      <c r="AG538" s="21">
        <v>0</v>
      </c>
      <c r="AH538" s="21">
        <v>0</v>
      </c>
      <c r="AI538" s="21">
        <v>0</v>
      </c>
      <c r="AJ538" s="21">
        <v>50000000</v>
      </c>
      <c r="AK538" s="21">
        <v>5745745</v>
      </c>
      <c r="AL538" s="21">
        <v>633218000</v>
      </c>
      <c r="AM538" s="21">
        <v>0</v>
      </c>
      <c r="AN538" s="21">
        <v>5248000</v>
      </c>
      <c r="AO538" s="21">
        <v>202100</v>
      </c>
      <c r="AP538" s="21">
        <v>2036194036</v>
      </c>
      <c r="AQ538" s="21">
        <v>9000000004</v>
      </c>
    </row>
    <row r="539" spans="1:43" x14ac:dyDescent="0.25">
      <c r="A539" s="19">
        <v>46265</v>
      </c>
      <c r="B539" s="20" t="s">
        <v>4293</v>
      </c>
      <c r="C539" s="20" t="s">
        <v>4294</v>
      </c>
      <c r="D539" s="21">
        <v>1568800</v>
      </c>
      <c r="E539" s="21">
        <v>0</v>
      </c>
      <c r="F539" s="21">
        <v>0</v>
      </c>
      <c r="G539" s="21">
        <v>4177500</v>
      </c>
      <c r="H539" s="21">
        <v>0</v>
      </c>
      <c r="I539" s="21">
        <v>0</v>
      </c>
      <c r="J539" s="21">
        <v>0</v>
      </c>
      <c r="K539" s="21">
        <v>0</v>
      </c>
      <c r="L539" s="21">
        <v>5579300</v>
      </c>
      <c r="M539" s="21">
        <v>0</v>
      </c>
      <c r="N539" s="21">
        <v>0</v>
      </c>
      <c r="O539" s="21">
        <v>0</v>
      </c>
      <c r="P539" s="21">
        <v>0</v>
      </c>
      <c r="Q539" s="21">
        <v>1655500</v>
      </c>
      <c r="R539" s="21">
        <v>0</v>
      </c>
      <c r="S539" s="21">
        <v>0</v>
      </c>
      <c r="T539" s="21">
        <v>0</v>
      </c>
      <c r="U539" s="21">
        <v>0</v>
      </c>
      <c r="V539" s="21">
        <v>1500000</v>
      </c>
      <c r="W539" s="21">
        <v>414915700</v>
      </c>
      <c r="X539" s="21">
        <v>0</v>
      </c>
      <c r="Y539" s="21">
        <v>0</v>
      </c>
      <c r="Z539" s="21">
        <v>0</v>
      </c>
      <c r="AA539" s="21">
        <v>0</v>
      </c>
      <c r="AB539" s="21">
        <v>0</v>
      </c>
      <c r="AC539" s="21">
        <v>0</v>
      </c>
      <c r="AD539" s="21">
        <v>0</v>
      </c>
      <c r="AE539" s="21">
        <v>0</v>
      </c>
      <c r="AF539" s="21">
        <v>0</v>
      </c>
      <c r="AG539" s="21">
        <v>0</v>
      </c>
      <c r="AH539" s="21">
        <v>703884</v>
      </c>
      <c r="AI539" s="21">
        <v>0</v>
      </c>
      <c r="AJ539" s="21">
        <v>38911300</v>
      </c>
      <c r="AK539" s="21">
        <v>5419883</v>
      </c>
      <c r="AL539" s="21">
        <v>22794633</v>
      </c>
      <c r="AM539" s="21">
        <v>0</v>
      </c>
      <c r="AN539" s="21">
        <v>0</v>
      </c>
      <c r="AO539" s="21">
        <v>0</v>
      </c>
      <c r="AP539" s="21">
        <v>3668773500</v>
      </c>
      <c r="AQ539" s="21">
        <v>4166000000</v>
      </c>
    </row>
    <row r="540" spans="1:43" x14ac:dyDescent="0.25">
      <c r="A540" s="19">
        <v>46265</v>
      </c>
      <c r="B540" s="20" t="s">
        <v>4305</v>
      </c>
      <c r="C540" s="20" t="s">
        <v>4306</v>
      </c>
      <c r="D540" s="21">
        <v>21907232</v>
      </c>
      <c r="E540" s="21">
        <v>2062300</v>
      </c>
      <c r="F540" s="21">
        <v>235500</v>
      </c>
      <c r="G540" s="21">
        <v>0</v>
      </c>
      <c r="H540" s="21">
        <v>0</v>
      </c>
      <c r="I540" s="21">
        <v>87551628</v>
      </c>
      <c r="J540" s="21">
        <v>13400</v>
      </c>
      <c r="K540" s="21">
        <v>7248450</v>
      </c>
      <c r="L540" s="21">
        <v>1681900</v>
      </c>
      <c r="M540" s="21">
        <v>123</v>
      </c>
      <c r="N540" s="21">
        <v>0</v>
      </c>
      <c r="O540" s="21">
        <v>533600</v>
      </c>
      <c r="P540" s="21">
        <v>25100</v>
      </c>
      <c r="Q540" s="21">
        <v>0</v>
      </c>
      <c r="R540" s="21">
        <v>8527500</v>
      </c>
      <c r="S540" s="21">
        <v>0</v>
      </c>
      <c r="T540" s="21">
        <v>0</v>
      </c>
      <c r="U540" s="21">
        <v>0</v>
      </c>
      <c r="V540" s="21">
        <v>19500</v>
      </c>
      <c r="W540" s="21">
        <v>1448060148</v>
      </c>
      <c r="X540" s="21">
        <v>0</v>
      </c>
      <c r="Y540" s="21">
        <v>0</v>
      </c>
      <c r="Z540" s="21">
        <v>475400</v>
      </c>
      <c r="AA540" s="21">
        <v>0</v>
      </c>
      <c r="AB540" s="21">
        <v>0</v>
      </c>
      <c r="AC540" s="21">
        <v>0</v>
      </c>
      <c r="AD540" s="21">
        <v>0</v>
      </c>
      <c r="AE540" s="21">
        <v>0</v>
      </c>
      <c r="AF540" s="21">
        <v>0</v>
      </c>
      <c r="AG540" s="21">
        <v>0</v>
      </c>
      <c r="AH540" s="21">
        <v>0</v>
      </c>
      <c r="AI540" s="21">
        <v>0</v>
      </c>
      <c r="AJ540" s="21">
        <v>24612437</v>
      </c>
      <c r="AK540" s="21">
        <v>102667902</v>
      </c>
      <c r="AL540" s="21">
        <v>10832297</v>
      </c>
      <c r="AM540" s="21">
        <v>728600</v>
      </c>
      <c r="AN540" s="21">
        <v>541500</v>
      </c>
      <c r="AO540" s="21">
        <v>1324700</v>
      </c>
      <c r="AP540" s="21">
        <v>519700783</v>
      </c>
      <c r="AQ540" s="21">
        <v>2238750000</v>
      </c>
    </row>
    <row r="541" spans="1:43" x14ac:dyDescent="0.25">
      <c r="A541" s="19">
        <v>46265</v>
      </c>
      <c r="B541" s="20" t="s">
        <v>4316</v>
      </c>
      <c r="C541" s="20" t="s">
        <v>4317</v>
      </c>
      <c r="D541" s="21">
        <v>0</v>
      </c>
      <c r="E541" s="21">
        <v>0</v>
      </c>
      <c r="F541" s="21">
        <v>230000</v>
      </c>
      <c r="G541" s="21">
        <v>0</v>
      </c>
      <c r="H541" s="21">
        <v>0</v>
      </c>
      <c r="I541" s="21">
        <v>0</v>
      </c>
      <c r="J541" s="21">
        <v>0</v>
      </c>
      <c r="K541" s="21">
        <v>0</v>
      </c>
      <c r="L541" s="21">
        <v>200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1">
        <v>0</v>
      </c>
      <c r="S541" s="21">
        <v>0</v>
      </c>
      <c r="T541" s="21">
        <v>0</v>
      </c>
      <c r="U541" s="21">
        <v>0</v>
      </c>
      <c r="V541" s="21">
        <v>0</v>
      </c>
      <c r="W541" s="21">
        <v>41448400</v>
      </c>
      <c r="X541" s="21">
        <v>0</v>
      </c>
      <c r="Y541" s="21">
        <v>0</v>
      </c>
      <c r="Z541" s="21">
        <v>0</v>
      </c>
      <c r="AA541" s="21">
        <v>0</v>
      </c>
      <c r="AB541" s="21">
        <v>0</v>
      </c>
      <c r="AC541" s="21">
        <v>0</v>
      </c>
      <c r="AD541" s="21">
        <v>0</v>
      </c>
      <c r="AE541" s="21">
        <v>0</v>
      </c>
      <c r="AF541" s="21">
        <v>0</v>
      </c>
      <c r="AG541" s="21">
        <v>0</v>
      </c>
      <c r="AH541" s="21">
        <v>0</v>
      </c>
      <c r="AI541" s="21">
        <v>0</v>
      </c>
      <c r="AJ541" s="21">
        <v>0</v>
      </c>
      <c r="AK541" s="21">
        <v>60</v>
      </c>
      <c r="AL541" s="21">
        <v>500000</v>
      </c>
      <c r="AM541" s="21">
        <v>0</v>
      </c>
      <c r="AN541" s="21">
        <v>0</v>
      </c>
      <c r="AO541" s="21">
        <v>0</v>
      </c>
      <c r="AP541" s="21">
        <v>3770427065</v>
      </c>
      <c r="AQ541" s="21">
        <v>3812605725</v>
      </c>
    </row>
    <row r="542" spans="1:43" x14ac:dyDescent="0.25">
      <c r="A542" s="19">
        <v>46265</v>
      </c>
      <c r="B542" s="20" t="s">
        <v>4324</v>
      </c>
      <c r="C542" s="20" t="s">
        <v>4325</v>
      </c>
      <c r="D542" s="21">
        <v>262648516</v>
      </c>
      <c r="E542" s="21">
        <v>2429800</v>
      </c>
      <c r="F542" s="21">
        <v>90009980</v>
      </c>
      <c r="G542" s="21">
        <v>208561600</v>
      </c>
      <c r="H542" s="21">
        <v>0</v>
      </c>
      <c r="I542" s="21">
        <v>156534370</v>
      </c>
      <c r="J542" s="21">
        <v>228376542</v>
      </c>
      <c r="K542" s="21">
        <v>189826594</v>
      </c>
      <c r="L542" s="21">
        <v>332255206</v>
      </c>
      <c r="M542" s="21">
        <v>22859998</v>
      </c>
      <c r="N542" s="21">
        <v>729046708</v>
      </c>
      <c r="O542" s="21">
        <v>300822245</v>
      </c>
      <c r="P542" s="21">
        <v>718000</v>
      </c>
      <c r="Q542" s="21">
        <v>8301000</v>
      </c>
      <c r="R542" s="21">
        <v>60000</v>
      </c>
      <c r="S542" s="21">
        <v>59411700</v>
      </c>
      <c r="T542" s="21">
        <v>0</v>
      </c>
      <c r="U542" s="21">
        <v>0</v>
      </c>
      <c r="V542" s="21">
        <v>2000</v>
      </c>
      <c r="W542" s="21">
        <v>485818859</v>
      </c>
      <c r="X542" s="21">
        <v>0</v>
      </c>
      <c r="Y542" s="21">
        <v>0</v>
      </c>
      <c r="Z542" s="21">
        <v>1293400</v>
      </c>
      <c r="AA542" s="21">
        <v>11725500</v>
      </c>
      <c r="AB542" s="21">
        <v>0</v>
      </c>
      <c r="AC542" s="21">
        <v>0</v>
      </c>
      <c r="AD542" s="21">
        <v>0</v>
      </c>
      <c r="AE542" s="21">
        <v>0</v>
      </c>
      <c r="AF542" s="21">
        <v>166700</v>
      </c>
      <c r="AG542" s="21">
        <v>0</v>
      </c>
      <c r="AH542" s="21">
        <v>0</v>
      </c>
      <c r="AI542" s="21">
        <v>35301092</v>
      </c>
      <c r="AJ542" s="21">
        <v>3373770467</v>
      </c>
      <c r="AK542" s="21">
        <v>127307332</v>
      </c>
      <c r="AL542" s="21">
        <v>546191440</v>
      </c>
      <c r="AM542" s="21">
        <v>4252400</v>
      </c>
      <c r="AN542" s="21">
        <v>1195075500</v>
      </c>
      <c r="AO542" s="21">
        <v>26039300</v>
      </c>
      <c r="AP542" s="21">
        <v>490202951</v>
      </c>
      <c r="AQ542" s="21">
        <v>8889009200</v>
      </c>
    </row>
    <row r="543" spans="1:43" x14ac:dyDescent="0.25">
      <c r="A543" s="19">
        <v>46265</v>
      </c>
      <c r="B543" s="20" t="s">
        <v>4328</v>
      </c>
      <c r="C543" s="20" t="s">
        <v>4329</v>
      </c>
      <c r="D543" s="21">
        <v>100</v>
      </c>
      <c r="E543" s="21">
        <v>0</v>
      </c>
      <c r="F543" s="21">
        <v>480933733</v>
      </c>
      <c r="G543" s="21">
        <v>0</v>
      </c>
      <c r="H543" s="21">
        <v>0</v>
      </c>
      <c r="I543" s="21">
        <v>362100</v>
      </c>
      <c r="J543" s="21">
        <v>0</v>
      </c>
      <c r="K543" s="21">
        <v>100000</v>
      </c>
      <c r="L543" s="21">
        <v>22238267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1">
        <v>0</v>
      </c>
      <c r="S543" s="21">
        <v>0</v>
      </c>
      <c r="T543" s="21">
        <v>0</v>
      </c>
      <c r="U543" s="21">
        <v>0</v>
      </c>
      <c r="V543" s="21">
        <v>0</v>
      </c>
      <c r="W543" s="21">
        <v>108608100</v>
      </c>
      <c r="X543" s="21">
        <v>0</v>
      </c>
      <c r="Y543" s="21">
        <v>0</v>
      </c>
      <c r="Z543" s="21">
        <v>0</v>
      </c>
      <c r="AA543" s="21">
        <v>0</v>
      </c>
      <c r="AB543" s="21">
        <v>0</v>
      </c>
      <c r="AC543" s="21">
        <v>0</v>
      </c>
      <c r="AD543" s="21">
        <v>0</v>
      </c>
      <c r="AE543" s="21">
        <v>0</v>
      </c>
      <c r="AF543" s="21">
        <v>0</v>
      </c>
      <c r="AG543" s="21">
        <v>0</v>
      </c>
      <c r="AH543" s="21">
        <v>0</v>
      </c>
      <c r="AI543" s="21">
        <v>0</v>
      </c>
      <c r="AJ543" s="21">
        <v>0</v>
      </c>
      <c r="AK543" s="21">
        <v>76406100</v>
      </c>
      <c r="AL543" s="21">
        <v>0</v>
      </c>
      <c r="AM543" s="21">
        <v>0</v>
      </c>
      <c r="AN543" s="21">
        <v>0</v>
      </c>
      <c r="AO543" s="21">
        <v>0</v>
      </c>
      <c r="AP543" s="21">
        <v>8074500</v>
      </c>
      <c r="AQ543" s="21">
        <v>696722900</v>
      </c>
    </row>
    <row r="544" spans="1:43" x14ac:dyDescent="0.25">
      <c r="A544" s="19">
        <v>46265</v>
      </c>
      <c r="B544" s="20" t="s">
        <v>4332</v>
      </c>
      <c r="C544" s="20" t="s">
        <v>4333</v>
      </c>
      <c r="D544" s="21">
        <v>128552100</v>
      </c>
      <c r="E544" s="21">
        <v>0</v>
      </c>
      <c r="F544" s="21">
        <v>6800</v>
      </c>
      <c r="G544" s="21">
        <v>62202030</v>
      </c>
      <c r="H544" s="21">
        <v>0</v>
      </c>
      <c r="I544" s="21">
        <v>261003246</v>
      </c>
      <c r="J544" s="21">
        <v>25879537</v>
      </c>
      <c r="K544" s="21">
        <v>67328423</v>
      </c>
      <c r="L544" s="21">
        <v>6061437989</v>
      </c>
      <c r="M544" s="21">
        <v>377710</v>
      </c>
      <c r="N544" s="21">
        <v>0</v>
      </c>
      <c r="O544" s="21">
        <v>28407891</v>
      </c>
      <c r="P544" s="21">
        <v>808300</v>
      </c>
      <c r="Q544" s="21">
        <v>2609000</v>
      </c>
      <c r="R544" s="21">
        <v>0</v>
      </c>
      <c r="S544" s="21">
        <v>0</v>
      </c>
      <c r="T544" s="21">
        <v>0</v>
      </c>
      <c r="U544" s="21">
        <v>0</v>
      </c>
      <c r="V544" s="21">
        <v>900</v>
      </c>
      <c r="W544" s="21">
        <v>8485003029</v>
      </c>
      <c r="X544" s="21">
        <v>0</v>
      </c>
      <c r="Y544" s="21">
        <v>0</v>
      </c>
      <c r="Z544" s="21">
        <v>0</v>
      </c>
      <c r="AA544" s="21">
        <v>0</v>
      </c>
      <c r="AB544" s="21">
        <v>0</v>
      </c>
      <c r="AC544" s="21">
        <v>0</v>
      </c>
      <c r="AD544" s="21">
        <v>0</v>
      </c>
      <c r="AE544" s="21">
        <v>100000</v>
      </c>
      <c r="AF544" s="21">
        <v>0</v>
      </c>
      <c r="AG544" s="21">
        <v>0</v>
      </c>
      <c r="AH544" s="21">
        <v>0</v>
      </c>
      <c r="AI544" s="21">
        <v>0</v>
      </c>
      <c r="AJ544" s="21">
        <v>666732111</v>
      </c>
      <c r="AK544" s="21">
        <v>17552478</v>
      </c>
      <c r="AL544" s="21">
        <v>52007488</v>
      </c>
      <c r="AM544" s="21">
        <v>0</v>
      </c>
      <c r="AN544" s="21">
        <v>655142694</v>
      </c>
      <c r="AO544" s="21">
        <v>0</v>
      </c>
      <c r="AP544" s="21">
        <v>84848274</v>
      </c>
      <c r="AQ544" s="21">
        <v>16600000000</v>
      </c>
    </row>
    <row r="545" spans="1:43" x14ac:dyDescent="0.25">
      <c r="A545" s="19">
        <v>46265</v>
      </c>
      <c r="B545" s="20" t="s">
        <v>4337</v>
      </c>
      <c r="C545" s="20" t="s">
        <v>4338</v>
      </c>
      <c r="D545" s="21">
        <v>362300</v>
      </c>
      <c r="E545" s="21">
        <v>0</v>
      </c>
      <c r="F545" s="21">
        <v>2119299600</v>
      </c>
      <c r="G545" s="21">
        <v>0</v>
      </c>
      <c r="H545" s="21">
        <v>0</v>
      </c>
      <c r="I545" s="21">
        <v>1750100</v>
      </c>
      <c r="J545" s="21">
        <v>0</v>
      </c>
      <c r="K545" s="21">
        <v>0</v>
      </c>
      <c r="L545" s="21">
        <v>25200</v>
      </c>
      <c r="M545" s="21">
        <v>0</v>
      </c>
      <c r="N545" s="21">
        <v>0</v>
      </c>
      <c r="O545" s="21">
        <v>0</v>
      </c>
      <c r="P545" s="21">
        <v>0</v>
      </c>
      <c r="Q545" s="21">
        <v>118383</v>
      </c>
      <c r="R545" s="21">
        <v>19832793</v>
      </c>
      <c r="S545" s="21">
        <v>0</v>
      </c>
      <c r="T545" s="21">
        <v>0</v>
      </c>
      <c r="U545" s="21">
        <v>0</v>
      </c>
      <c r="V545" s="21">
        <v>0</v>
      </c>
      <c r="W545" s="21">
        <v>928628205</v>
      </c>
      <c r="X545" s="21">
        <v>0</v>
      </c>
      <c r="Y545" s="21">
        <v>0</v>
      </c>
      <c r="Z545" s="21">
        <v>0</v>
      </c>
      <c r="AA545" s="21">
        <v>0</v>
      </c>
      <c r="AB545" s="21">
        <v>0</v>
      </c>
      <c r="AC545" s="21">
        <v>0</v>
      </c>
      <c r="AD545" s="21">
        <v>0</v>
      </c>
      <c r="AE545" s="21">
        <v>0</v>
      </c>
      <c r="AF545" s="21">
        <v>0</v>
      </c>
      <c r="AG545" s="21">
        <v>0</v>
      </c>
      <c r="AH545" s="21">
        <v>0</v>
      </c>
      <c r="AI545" s="21">
        <v>373000</v>
      </c>
      <c r="AJ545" s="21">
        <v>8962423</v>
      </c>
      <c r="AK545" s="21">
        <v>302740</v>
      </c>
      <c r="AL545" s="21">
        <v>485500</v>
      </c>
      <c r="AM545" s="21">
        <v>48518800</v>
      </c>
      <c r="AN545" s="21">
        <v>124106</v>
      </c>
      <c r="AO545" s="21">
        <v>15275</v>
      </c>
      <c r="AP545" s="21">
        <v>2123845575</v>
      </c>
      <c r="AQ545" s="21">
        <v>5252644000</v>
      </c>
    </row>
    <row r="546" spans="1:43" x14ac:dyDescent="0.25">
      <c r="A546" s="19">
        <v>46265</v>
      </c>
      <c r="B546" s="20" t="s">
        <v>4340</v>
      </c>
      <c r="C546" s="20" t="s">
        <v>4341</v>
      </c>
      <c r="D546" s="21">
        <v>14627230</v>
      </c>
      <c r="E546" s="21">
        <v>5125000</v>
      </c>
      <c r="F546" s="21">
        <v>1538122870</v>
      </c>
      <c r="G546" s="21">
        <v>641406</v>
      </c>
      <c r="H546" s="21">
        <v>0</v>
      </c>
      <c r="I546" s="21">
        <v>184382600</v>
      </c>
      <c r="J546" s="21">
        <v>414400</v>
      </c>
      <c r="K546" s="21">
        <v>15660000</v>
      </c>
      <c r="L546" s="21">
        <v>22890300</v>
      </c>
      <c r="M546" s="21">
        <v>6</v>
      </c>
      <c r="N546" s="21">
        <v>0</v>
      </c>
      <c r="O546" s="21">
        <v>781271</v>
      </c>
      <c r="P546" s="21">
        <v>25100</v>
      </c>
      <c r="Q546" s="21">
        <v>0</v>
      </c>
      <c r="R546" s="21">
        <v>0</v>
      </c>
      <c r="S546" s="21">
        <v>0</v>
      </c>
      <c r="T546" s="21">
        <v>0</v>
      </c>
      <c r="U546" s="21">
        <v>0</v>
      </c>
      <c r="V546" s="21">
        <v>0</v>
      </c>
      <c r="W546" s="21">
        <v>4030410</v>
      </c>
      <c r="X546" s="21">
        <v>0</v>
      </c>
      <c r="Y546" s="21">
        <v>100</v>
      </c>
      <c r="Z546" s="21">
        <v>1058800</v>
      </c>
      <c r="AA546" s="21">
        <v>0</v>
      </c>
      <c r="AB546" s="21">
        <v>0</v>
      </c>
      <c r="AC546" s="21">
        <v>0</v>
      </c>
      <c r="AD546" s="21">
        <v>2523400</v>
      </c>
      <c r="AE546" s="21">
        <v>8100</v>
      </c>
      <c r="AF546" s="21">
        <v>0</v>
      </c>
      <c r="AG546" s="21">
        <v>0</v>
      </c>
      <c r="AH546" s="21">
        <v>52189200</v>
      </c>
      <c r="AI546" s="21">
        <v>0</v>
      </c>
      <c r="AJ546" s="21">
        <v>78281676</v>
      </c>
      <c r="AK546" s="21">
        <v>3670194</v>
      </c>
      <c r="AL546" s="21">
        <v>30660834</v>
      </c>
      <c r="AM546" s="21">
        <v>1504100</v>
      </c>
      <c r="AN546" s="21">
        <v>673783</v>
      </c>
      <c r="AO546" s="21">
        <v>871800</v>
      </c>
      <c r="AP546" s="21">
        <v>393017547</v>
      </c>
      <c r="AQ546" s="21">
        <v>2351160127</v>
      </c>
    </row>
    <row r="547" spans="1:43" x14ac:dyDescent="0.25">
      <c r="A547" s="19">
        <v>46265</v>
      </c>
      <c r="B547" s="20" t="s">
        <v>4347</v>
      </c>
      <c r="C547" s="20" t="s">
        <v>4348</v>
      </c>
      <c r="D547" s="21">
        <v>1800</v>
      </c>
      <c r="E547" s="21">
        <v>0</v>
      </c>
      <c r="F547" s="21">
        <v>0</v>
      </c>
      <c r="G547" s="21">
        <v>0</v>
      </c>
      <c r="H547" s="21">
        <v>0</v>
      </c>
      <c r="I547" s="21">
        <v>100</v>
      </c>
      <c r="J547" s="21">
        <v>0</v>
      </c>
      <c r="K547" s="21">
        <v>0</v>
      </c>
      <c r="L547" s="21">
        <v>0</v>
      </c>
      <c r="M547" s="21">
        <v>0</v>
      </c>
      <c r="N547" s="21">
        <v>0</v>
      </c>
      <c r="O547" s="21">
        <v>0</v>
      </c>
      <c r="P547" s="21">
        <v>0</v>
      </c>
      <c r="Q547" s="21">
        <v>0</v>
      </c>
      <c r="R547" s="21">
        <v>0</v>
      </c>
      <c r="S547" s="21">
        <v>0</v>
      </c>
      <c r="T547" s="21">
        <v>0</v>
      </c>
      <c r="U547" s="21">
        <v>0</v>
      </c>
      <c r="V547" s="21">
        <v>0</v>
      </c>
      <c r="W547" s="21">
        <v>267169100</v>
      </c>
      <c r="X547" s="21">
        <v>0</v>
      </c>
      <c r="Y547" s="21">
        <v>0</v>
      </c>
      <c r="Z547" s="21">
        <v>0</v>
      </c>
      <c r="AA547" s="21">
        <v>0</v>
      </c>
      <c r="AB547" s="21">
        <v>0</v>
      </c>
      <c r="AC547" s="21">
        <v>0</v>
      </c>
      <c r="AD547" s="21">
        <v>0</v>
      </c>
      <c r="AE547" s="21">
        <v>0</v>
      </c>
      <c r="AF547" s="21">
        <v>0</v>
      </c>
      <c r="AG547" s="21">
        <v>0</v>
      </c>
      <c r="AH547" s="21">
        <v>0</v>
      </c>
      <c r="AI547" s="21">
        <v>0</v>
      </c>
      <c r="AJ547" s="21">
        <v>0</v>
      </c>
      <c r="AK547" s="21">
        <v>63257000</v>
      </c>
      <c r="AL547" s="21">
        <v>0</v>
      </c>
      <c r="AM547" s="21">
        <v>0</v>
      </c>
      <c r="AN547" s="21">
        <v>0</v>
      </c>
      <c r="AO547" s="21">
        <v>0</v>
      </c>
      <c r="AP547" s="21">
        <v>48232763</v>
      </c>
      <c r="AQ547" s="21">
        <v>378660763</v>
      </c>
    </row>
    <row r="548" spans="1:43" x14ac:dyDescent="0.25">
      <c r="A548" s="19">
        <v>46265</v>
      </c>
      <c r="B548" s="20" t="s">
        <v>4356</v>
      </c>
      <c r="C548" s="20" t="s">
        <v>4357</v>
      </c>
      <c r="D548" s="21">
        <v>96300</v>
      </c>
      <c r="E548" s="21">
        <v>0</v>
      </c>
      <c r="F548" s="21">
        <v>921555420</v>
      </c>
      <c r="G548" s="21">
        <v>0</v>
      </c>
      <c r="H548" s="21">
        <v>0</v>
      </c>
      <c r="I548" s="21">
        <v>0</v>
      </c>
      <c r="J548" s="21">
        <v>0</v>
      </c>
      <c r="K548" s="21">
        <v>0</v>
      </c>
      <c r="L548" s="21">
        <v>633343000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0</v>
      </c>
      <c r="T548" s="21">
        <v>0</v>
      </c>
      <c r="U548" s="21">
        <v>0</v>
      </c>
      <c r="V548" s="21">
        <v>0</v>
      </c>
      <c r="W548" s="21">
        <v>4917035700</v>
      </c>
      <c r="X548" s="21">
        <v>0</v>
      </c>
      <c r="Y548" s="21">
        <v>0</v>
      </c>
      <c r="Z548" s="21">
        <v>0</v>
      </c>
      <c r="AA548" s="21">
        <v>0</v>
      </c>
      <c r="AB548" s="21">
        <v>0</v>
      </c>
      <c r="AC548" s="21">
        <v>0</v>
      </c>
      <c r="AD548" s="21">
        <v>0</v>
      </c>
      <c r="AE548" s="21">
        <v>0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0</v>
      </c>
      <c r="AM548" s="21">
        <v>0</v>
      </c>
      <c r="AN548" s="21">
        <v>0</v>
      </c>
      <c r="AO548" s="21">
        <v>0</v>
      </c>
      <c r="AP548" s="21">
        <v>3138069561</v>
      </c>
      <c r="AQ548" s="21">
        <v>9610099981</v>
      </c>
    </row>
    <row r="549" spans="1:43" x14ac:dyDescent="0.25">
      <c r="A549" s="19">
        <v>46265</v>
      </c>
      <c r="B549" s="20" t="s">
        <v>4372</v>
      </c>
      <c r="C549" s="20" t="s">
        <v>4373</v>
      </c>
      <c r="D549" s="21">
        <v>1370642</v>
      </c>
      <c r="E549" s="21">
        <v>121</v>
      </c>
      <c r="F549" s="21">
        <v>6000</v>
      </c>
      <c r="G549" s="21">
        <v>0</v>
      </c>
      <c r="H549" s="21">
        <v>0</v>
      </c>
      <c r="I549" s="21">
        <v>1201430100</v>
      </c>
      <c r="J549" s="21">
        <v>7176248</v>
      </c>
      <c r="K549" s="21">
        <v>75046</v>
      </c>
      <c r="L549" s="21">
        <v>691800</v>
      </c>
      <c r="M549" s="21">
        <v>78</v>
      </c>
      <c r="N549" s="21">
        <v>0</v>
      </c>
      <c r="O549" s="21">
        <v>2117226</v>
      </c>
      <c r="P549" s="21">
        <v>0</v>
      </c>
      <c r="Q549" s="21">
        <v>0</v>
      </c>
      <c r="R549" s="21">
        <v>0</v>
      </c>
      <c r="S549" s="21">
        <v>0</v>
      </c>
      <c r="T549" s="21">
        <v>0</v>
      </c>
      <c r="U549" s="21">
        <v>0</v>
      </c>
      <c r="V549" s="21">
        <v>0</v>
      </c>
      <c r="W549" s="21">
        <v>2971727089</v>
      </c>
      <c r="X549" s="21">
        <v>0</v>
      </c>
      <c r="Y549" s="21">
        <v>0</v>
      </c>
      <c r="Z549" s="21">
        <v>0</v>
      </c>
      <c r="AA549" s="21">
        <v>0</v>
      </c>
      <c r="AB549" s="21">
        <v>0</v>
      </c>
      <c r="AC549" s="21">
        <v>0</v>
      </c>
      <c r="AD549" s="21">
        <v>0</v>
      </c>
      <c r="AE549" s="21">
        <v>0</v>
      </c>
      <c r="AF549" s="21">
        <v>0</v>
      </c>
      <c r="AG549" s="21">
        <v>0</v>
      </c>
      <c r="AH549" s="21">
        <v>0</v>
      </c>
      <c r="AI549" s="21">
        <v>0</v>
      </c>
      <c r="AJ549" s="21">
        <v>36983568</v>
      </c>
      <c r="AK549" s="21">
        <v>2945489</v>
      </c>
      <c r="AL549" s="21">
        <v>1131976</v>
      </c>
      <c r="AM549" s="21">
        <v>3731396</v>
      </c>
      <c r="AN549" s="21">
        <v>2244483678</v>
      </c>
      <c r="AO549" s="21">
        <v>0</v>
      </c>
      <c r="AP549" s="21">
        <v>2569267751</v>
      </c>
      <c r="AQ549" s="21">
        <v>9043138208</v>
      </c>
    </row>
    <row r="550" spans="1:43" x14ac:dyDescent="0.25">
      <c r="A550" s="19">
        <v>46265</v>
      </c>
      <c r="B550" s="20" t="s">
        <v>4383</v>
      </c>
      <c r="C550" s="20" t="s">
        <v>4384</v>
      </c>
      <c r="D550" s="21">
        <v>51192501</v>
      </c>
      <c r="E550" s="21">
        <v>0</v>
      </c>
      <c r="F550" s="21">
        <v>0</v>
      </c>
      <c r="G550" s="21">
        <v>0</v>
      </c>
      <c r="H550" s="21">
        <v>0</v>
      </c>
      <c r="I550" s="21">
        <v>100</v>
      </c>
      <c r="J550" s="21">
        <v>0</v>
      </c>
      <c r="K550" s="21">
        <v>5175</v>
      </c>
      <c r="L550" s="21">
        <v>38300</v>
      </c>
      <c r="M550" s="21">
        <v>95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>
        <v>0</v>
      </c>
      <c r="T550" s="21">
        <v>0</v>
      </c>
      <c r="U550" s="21">
        <v>0</v>
      </c>
      <c r="V550" s="21">
        <v>110454460</v>
      </c>
      <c r="W550" s="21">
        <v>368555400</v>
      </c>
      <c r="X550" s="21">
        <v>0</v>
      </c>
      <c r="Y550" s="21">
        <v>0</v>
      </c>
      <c r="Z550" s="21">
        <v>0</v>
      </c>
      <c r="AA550" s="21">
        <v>0</v>
      </c>
      <c r="AB550" s="21">
        <v>0</v>
      </c>
      <c r="AC550" s="21">
        <v>0</v>
      </c>
      <c r="AD550" s="21">
        <v>21314</v>
      </c>
      <c r="AE550" s="21">
        <v>4300</v>
      </c>
      <c r="AF550" s="21">
        <v>0</v>
      </c>
      <c r="AG550" s="21">
        <v>0</v>
      </c>
      <c r="AH550" s="21">
        <v>0</v>
      </c>
      <c r="AI550" s="21">
        <v>7000</v>
      </c>
      <c r="AJ550" s="21">
        <v>899495</v>
      </c>
      <c r="AK550" s="21">
        <v>611</v>
      </c>
      <c r="AL550" s="21">
        <v>424713</v>
      </c>
      <c r="AM550" s="21">
        <v>0</v>
      </c>
      <c r="AN550" s="21">
        <v>102500</v>
      </c>
      <c r="AO550" s="21">
        <v>73896</v>
      </c>
      <c r="AP550" s="21">
        <v>69583400</v>
      </c>
      <c r="AQ550" s="21">
        <v>601363260</v>
      </c>
    </row>
    <row r="551" spans="1:43" x14ac:dyDescent="0.25">
      <c r="A551" s="19">
        <v>46265</v>
      </c>
      <c r="B551" s="20" t="s">
        <v>4387</v>
      </c>
      <c r="C551" s="20" t="s">
        <v>4388</v>
      </c>
      <c r="D551" s="21">
        <v>212248613</v>
      </c>
      <c r="E551" s="21">
        <v>4102000</v>
      </c>
      <c r="F551" s="21">
        <v>3779500</v>
      </c>
      <c r="G551" s="21">
        <v>0</v>
      </c>
      <c r="H551" s="21">
        <v>0</v>
      </c>
      <c r="I551" s="21">
        <v>620991118</v>
      </c>
      <c r="J551" s="21">
        <v>509672193</v>
      </c>
      <c r="K551" s="21">
        <v>2009079</v>
      </c>
      <c r="L551" s="21">
        <v>5969637809</v>
      </c>
      <c r="M551" s="21">
        <v>209</v>
      </c>
      <c r="N551" s="21">
        <v>0</v>
      </c>
      <c r="O551" s="21">
        <v>843600</v>
      </c>
      <c r="P551" s="21">
        <v>13878700</v>
      </c>
      <c r="Q551" s="21">
        <v>1295100</v>
      </c>
      <c r="R551" s="21">
        <v>3115700</v>
      </c>
      <c r="S551" s="21">
        <v>0</v>
      </c>
      <c r="T551" s="21">
        <v>0</v>
      </c>
      <c r="U551" s="21">
        <v>0</v>
      </c>
      <c r="V551" s="21">
        <v>204000</v>
      </c>
      <c r="W551" s="21">
        <v>74851671033</v>
      </c>
      <c r="X551" s="21">
        <v>0</v>
      </c>
      <c r="Y551" s="21">
        <v>0</v>
      </c>
      <c r="Z551" s="21">
        <v>1553400</v>
      </c>
      <c r="AA551" s="21">
        <v>0</v>
      </c>
      <c r="AB551" s="21">
        <v>0</v>
      </c>
      <c r="AC551" s="21">
        <v>750000</v>
      </c>
      <c r="AD551" s="21">
        <v>0</v>
      </c>
      <c r="AE551" s="21">
        <v>733000</v>
      </c>
      <c r="AF551" s="21">
        <v>0</v>
      </c>
      <c r="AG551" s="21">
        <v>0</v>
      </c>
      <c r="AH551" s="21">
        <v>0</v>
      </c>
      <c r="AI551" s="21">
        <v>0</v>
      </c>
      <c r="AJ551" s="21">
        <v>1035064561</v>
      </c>
      <c r="AK551" s="21">
        <v>41904522</v>
      </c>
      <c r="AL551" s="21">
        <v>216577750</v>
      </c>
      <c r="AM551" s="21">
        <v>3324838</v>
      </c>
      <c r="AN551" s="21">
        <v>956767500</v>
      </c>
      <c r="AO551" s="21">
        <v>44975600</v>
      </c>
      <c r="AP551" s="21">
        <v>15351260075</v>
      </c>
      <c r="AQ551" s="21">
        <v>99846359900</v>
      </c>
    </row>
    <row r="552" spans="1:43" x14ac:dyDescent="0.25">
      <c r="A552" s="19">
        <v>46265</v>
      </c>
      <c r="B552" s="20" t="s">
        <v>4399</v>
      </c>
      <c r="C552" s="20" t="s">
        <v>4400</v>
      </c>
      <c r="D552" s="21">
        <v>1622940</v>
      </c>
      <c r="E552" s="21">
        <v>0</v>
      </c>
      <c r="F552" s="21">
        <v>0</v>
      </c>
      <c r="G552" s="21">
        <v>0</v>
      </c>
      <c r="H552" s="21">
        <v>0</v>
      </c>
      <c r="I552" s="21">
        <v>100</v>
      </c>
      <c r="J552" s="21">
        <v>0</v>
      </c>
      <c r="K552" s="21">
        <v>70</v>
      </c>
      <c r="L552" s="21">
        <v>1153900</v>
      </c>
      <c r="M552" s="21">
        <v>18</v>
      </c>
      <c r="N552" s="21">
        <v>0</v>
      </c>
      <c r="O552" s="21">
        <v>0</v>
      </c>
      <c r="P552" s="21">
        <v>1370</v>
      </c>
      <c r="Q552" s="21">
        <v>0</v>
      </c>
      <c r="R552" s="21">
        <v>26097500</v>
      </c>
      <c r="S552" s="21">
        <v>0</v>
      </c>
      <c r="T552" s="21">
        <v>0</v>
      </c>
      <c r="U552" s="21">
        <v>0</v>
      </c>
      <c r="V552" s="21">
        <v>70000</v>
      </c>
      <c r="W552" s="21">
        <v>1554315191</v>
      </c>
      <c r="X552" s="21">
        <v>0</v>
      </c>
      <c r="Y552" s="21">
        <v>0</v>
      </c>
      <c r="Z552" s="21">
        <v>0</v>
      </c>
      <c r="AA552" s="21">
        <v>0</v>
      </c>
      <c r="AB552" s="21">
        <v>0</v>
      </c>
      <c r="AC552" s="21">
        <v>0</v>
      </c>
      <c r="AD552" s="21">
        <v>53</v>
      </c>
      <c r="AE552" s="21">
        <v>0</v>
      </c>
      <c r="AF552" s="21">
        <v>0</v>
      </c>
      <c r="AG552" s="21">
        <v>0</v>
      </c>
      <c r="AH552" s="21">
        <v>1629200</v>
      </c>
      <c r="AI552" s="21">
        <v>0</v>
      </c>
      <c r="AJ552" s="21">
        <v>2802100</v>
      </c>
      <c r="AK552" s="21">
        <v>865130</v>
      </c>
      <c r="AL552" s="21">
        <v>698400</v>
      </c>
      <c r="AM552" s="21">
        <v>0</v>
      </c>
      <c r="AN552" s="21">
        <v>1215600</v>
      </c>
      <c r="AO552" s="21">
        <v>182900</v>
      </c>
      <c r="AP552" s="21">
        <v>159372167</v>
      </c>
      <c r="AQ552" s="21">
        <v>1750026639</v>
      </c>
    </row>
    <row r="553" spans="1:43" x14ac:dyDescent="0.25">
      <c r="A553" s="19">
        <v>46265</v>
      </c>
      <c r="B553" s="20" t="s">
        <v>4402</v>
      </c>
      <c r="C553" s="20" t="s">
        <v>4403</v>
      </c>
      <c r="D553" s="21">
        <v>0</v>
      </c>
      <c r="E553" s="21">
        <v>0</v>
      </c>
      <c r="F553" s="21">
        <v>0</v>
      </c>
      <c r="G553" s="21">
        <v>0</v>
      </c>
      <c r="H553" s="21">
        <v>0</v>
      </c>
      <c r="I553" s="21">
        <v>5921100</v>
      </c>
      <c r="J553" s="21">
        <v>0</v>
      </c>
      <c r="K553" s="21">
        <v>3000000</v>
      </c>
      <c r="L553" s="21">
        <v>0</v>
      </c>
      <c r="M553" s="21">
        <v>2119000</v>
      </c>
      <c r="N553" s="21">
        <v>0</v>
      </c>
      <c r="O553" s="21">
        <v>0</v>
      </c>
      <c r="P553" s="21">
        <v>0</v>
      </c>
      <c r="Q553" s="21">
        <v>0</v>
      </c>
      <c r="R553" s="21">
        <v>8108000</v>
      </c>
      <c r="S553" s="21">
        <v>0</v>
      </c>
      <c r="T553" s="21">
        <v>0</v>
      </c>
      <c r="U553" s="21">
        <v>0</v>
      </c>
      <c r="V553" s="21">
        <v>0</v>
      </c>
      <c r="W553" s="21">
        <v>29139200</v>
      </c>
      <c r="X553" s="21">
        <v>0</v>
      </c>
      <c r="Y553" s="21">
        <v>0</v>
      </c>
      <c r="Z553" s="21">
        <v>0</v>
      </c>
      <c r="AA553" s="21">
        <v>0</v>
      </c>
      <c r="AB553" s="21">
        <v>0</v>
      </c>
      <c r="AC553" s="21">
        <v>0</v>
      </c>
      <c r="AD553" s="21">
        <v>0</v>
      </c>
      <c r="AE553" s="21">
        <v>0</v>
      </c>
      <c r="AF553" s="21">
        <v>0</v>
      </c>
      <c r="AG553" s="21">
        <v>0</v>
      </c>
      <c r="AH553" s="21">
        <v>0</v>
      </c>
      <c r="AI553" s="21">
        <v>0</v>
      </c>
      <c r="AJ553" s="21">
        <v>0</v>
      </c>
      <c r="AK553" s="21">
        <v>36469700</v>
      </c>
      <c r="AL553" s="21">
        <v>2732000</v>
      </c>
      <c r="AM553" s="21">
        <v>0</v>
      </c>
      <c r="AN553" s="21">
        <v>0</v>
      </c>
      <c r="AO553" s="21">
        <v>0</v>
      </c>
      <c r="AP553" s="21">
        <v>267511000</v>
      </c>
      <c r="AQ553" s="21">
        <v>355000000</v>
      </c>
    </row>
    <row r="554" spans="1:43" x14ac:dyDescent="0.25">
      <c r="A554" s="19">
        <v>46265</v>
      </c>
      <c r="B554" s="20" t="s">
        <v>4408</v>
      </c>
      <c r="C554" s="20" t="s">
        <v>4409</v>
      </c>
      <c r="D554" s="21">
        <v>855500</v>
      </c>
      <c r="E554" s="21">
        <v>0</v>
      </c>
      <c r="F554" s="21">
        <v>23181000</v>
      </c>
      <c r="G554" s="21">
        <v>2175700</v>
      </c>
      <c r="H554" s="21">
        <v>3636888</v>
      </c>
      <c r="I554" s="21">
        <v>83268900</v>
      </c>
      <c r="J554" s="21">
        <v>0</v>
      </c>
      <c r="K554" s="21">
        <v>73244300</v>
      </c>
      <c r="L554" s="21">
        <v>32020500</v>
      </c>
      <c r="M554" s="21">
        <v>84</v>
      </c>
      <c r="N554" s="21">
        <v>0</v>
      </c>
      <c r="O554" s="21">
        <v>0</v>
      </c>
      <c r="P554" s="21">
        <v>0</v>
      </c>
      <c r="Q554" s="21">
        <v>0</v>
      </c>
      <c r="R554" s="21">
        <v>83857500</v>
      </c>
      <c r="S554" s="21">
        <v>0</v>
      </c>
      <c r="T554" s="21">
        <v>0</v>
      </c>
      <c r="U554" s="21">
        <v>0</v>
      </c>
      <c r="V554" s="21">
        <v>0</v>
      </c>
      <c r="W554" s="21">
        <v>326212900</v>
      </c>
      <c r="X554" s="21">
        <v>0</v>
      </c>
      <c r="Y554" s="21">
        <v>0</v>
      </c>
      <c r="Z554" s="21">
        <v>0</v>
      </c>
      <c r="AA554" s="21">
        <v>0</v>
      </c>
      <c r="AB554" s="21">
        <v>0</v>
      </c>
      <c r="AC554" s="21">
        <v>0</v>
      </c>
      <c r="AD554" s="21">
        <v>0</v>
      </c>
      <c r="AE554" s="21">
        <v>0</v>
      </c>
      <c r="AF554" s="21">
        <v>0</v>
      </c>
      <c r="AG554" s="21">
        <v>0</v>
      </c>
      <c r="AH554" s="21">
        <v>0</v>
      </c>
      <c r="AI554" s="21">
        <v>0</v>
      </c>
      <c r="AJ554" s="21">
        <v>1273000</v>
      </c>
      <c r="AK554" s="21">
        <v>13702339</v>
      </c>
      <c r="AL554" s="21">
        <v>0</v>
      </c>
      <c r="AM554" s="21">
        <v>0</v>
      </c>
      <c r="AN554" s="21">
        <v>32100</v>
      </c>
      <c r="AO554" s="21">
        <v>0</v>
      </c>
      <c r="AP554" s="21">
        <v>224472589</v>
      </c>
      <c r="AQ554" s="21">
        <v>867933300</v>
      </c>
    </row>
    <row r="555" spans="1:43" x14ac:dyDescent="0.25">
      <c r="A555" s="19">
        <v>46265</v>
      </c>
      <c r="B555" s="20" t="s">
        <v>4417</v>
      </c>
      <c r="C555" s="20" t="s">
        <v>4418</v>
      </c>
      <c r="D555" s="21">
        <v>57599</v>
      </c>
      <c r="E555" s="21">
        <v>954207</v>
      </c>
      <c r="F555" s="21">
        <v>0</v>
      </c>
      <c r="G555" s="21">
        <v>0</v>
      </c>
      <c r="H555" s="21">
        <v>0</v>
      </c>
      <c r="I555" s="21">
        <v>100</v>
      </c>
      <c r="J555" s="21">
        <v>0</v>
      </c>
      <c r="K555" s="21">
        <v>1500</v>
      </c>
      <c r="L555" s="21">
        <v>6200</v>
      </c>
      <c r="M555" s="21">
        <v>73</v>
      </c>
      <c r="N555" s="21">
        <v>0</v>
      </c>
      <c r="O555" s="21">
        <v>0</v>
      </c>
      <c r="P555" s="21">
        <v>0</v>
      </c>
      <c r="Q555" s="21">
        <v>0</v>
      </c>
      <c r="R555" s="21">
        <v>0</v>
      </c>
      <c r="S555" s="21">
        <v>0</v>
      </c>
      <c r="T555" s="21">
        <v>0</v>
      </c>
      <c r="U555" s="21">
        <v>0</v>
      </c>
      <c r="V555" s="21">
        <v>0</v>
      </c>
      <c r="W555" s="21">
        <v>201245667</v>
      </c>
      <c r="X555" s="21">
        <v>0</v>
      </c>
      <c r="Y555" s="21">
        <v>0</v>
      </c>
      <c r="Z555" s="21">
        <v>143466</v>
      </c>
      <c r="AA555" s="21">
        <v>0</v>
      </c>
      <c r="AB555" s="21">
        <v>0</v>
      </c>
      <c r="AC555" s="21">
        <v>0</v>
      </c>
      <c r="AD555" s="21">
        <v>0</v>
      </c>
      <c r="AE555" s="21">
        <v>0</v>
      </c>
      <c r="AF555" s="21">
        <v>0</v>
      </c>
      <c r="AG555" s="21">
        <v>0</v>
      </c>
      <c r="AH555" s="21">
        <v>0</v>
      </c>
      <c r="AI555" s="21">
        <v>0</v>
      </c>
      <c r="AJ555" s="21">
        <v>1284235</v>
      </c>
      <c r="AK555" s="21">
        <v>397</v>
      </c>
      <c r="AL555" s="21">
        <v>2425949</v>
      </c>
      <c r="AM555" s="21">
        <v>0</v>
      </c>
      <c r="AN555" s="21">
        <v>0</v>
      </c>
      <c r="AO555" s="21">
        <v>13107</v>
      </c>
      <c r="AP555" s="21">
        <v>149427500</v>
      </c>
      <c r="AQ555" s="21">
        <v>355560000</v>
      </c>
    </row>
    <row r="556" spans="1:43" x14ac:dyDescent="0.25">
      <c r="A556" s="19">
        <v>46265</v>
      </c>
      <c r="B556" s="20" t="s">
        <v>4421</v>
      </c>
      <c r="C556" s="20" t="s">
        <v>4422</v>
      </c>
      <c r="D556" s="21">
        <v>15227956</v>
      </c>
      <c r="E556" s="21">
        <v>2392400</v>
      </c>
      <c r="F556" s="21">
        <v>1723785228</v>
      </c>
      <c r="G556" s="21">
        <v>0</v>
      </c>
      <c r="H556" s="21">
        <v>0</v>
      </c>
      <c r="I556" s="21">
        <v>12289100</v>
      </c>
      <c r="J556" s="21">
        <v>2126500</v>
      </c>
      <c r="K556" s="21">
        <v>4708300</v>
      </c>
      <c r="L556" s="21">
        <v>1674517428</v>
      </c>
      <c r="M556" s="21">
        <v>10000200</v>
      </c>
      <c r="N556" s="21">
        <v>0</v>
      </c>
      <c r="O556" s="21">
        <v>990300</v>
      </c>
      <c r="P556" s="21">
        <v>0</v>
      </c>
      <c r="Q556" s="21">
        <v>802000</v>
      </c>
      <c r="R556" s="21">
        <v>45986200</v>
      </c>
      <c r="S556" s="21">
        <v>0</v>
      </c>
      <c r="T556" s="21">
        <v>0</v>
      </c>
      <c r="U556" s="21">
        <v>0</v>
      </c>
      <c r="V556" s="21">
        <v>0</v>
      </c>
      <c r="W556" s="21">
        <v>61224693</v>
      </c>
      <c r="X556" s="21">
        <v>0</v>
      </c>
      <c r="Y556" s="21">
        <v>0</v>
      </c>
      <c r="Z556" s="21">
        <v>0</v>
      </c>
      <c r="AA556" s="21">
        <v>22751563707</v>
      </c>
      <c r="AB556" s="21">
        <v>0</v>
      </c>
      <c r="AC556" s="21">
        <v>0</v>
      </c>
      <c r="AD556" s="21">
        <v>0</v>
      </c>
      <c r="AE556" s="21">
        <v>0</v>
      </c>
      <c r="AF556" s="21">
        <v>0</v>
      </c>
      <c r="AG556" s="21">
        <v>0</v>
      </c>
      <c r="AH556" s="21">
        <v>0</v>
      </c>
      <c r="AI556" s="21">
        <v>100</v>
      </c>
      <c r="AJ556" s="21">
        <v>30290600</v>
      </c>
      <c r="AK556" s="21">
        <v>3123044540</v>
      </c>
      <c r="AL556" s="21">
        <v>16053400</v>
      </c>
      <c r="AM556" s="21">
        <v>3301200</v>
      </c>
      <c r="AN556" s="21">
        <v>200</v>
      </c>
      <c r="AO556" s="21">
        <v>203223</v>
      </c>
      <c r="AP556" s="21">
        <v>6236001560</v>
      </c>
      <c r="AQ556" s="21">
        <v>35714508835</v>
      </c>
    </row>
    <row r="557" spans="1:43" x14ac:dyDescent="0.25">
      <c r="A557" s="19">
        <v>46265</v>
      </c>
      <c r="B557" s="20" t="s">
        <v>4427</v>
      </c>
      <c r="C557" s="20" t="s">
        <v>4428</v>
      </c>
      <c r="D557" s="21">
        <v>110301300</v>
      </c>
      <c r="E557" s="21">
        <v>0</v>
      </c>
      <c r="F557" s="21">
        <v>152965500</v>
      </c>
      <c r="G557" s="21">
        <v>14000000</v>
      </c>
      <c r="H557" s="21">
        <v>97500000</v>
      </c>
      <c r="I557" s="21">
        <v>100</v>
      </c>
      <c r="J557" s="21">
        <v>0</v>
      </c>
      <c r="K557" s="21">
        <v>0</v>
      </c>
      <c r="L557" s="21">
        <v>1514114000</v>
      </c>
      <c r="M557" s="21">
        <v>0</v>
      </c>
      <c r="N557" s="21">
        <v>0</v>
      </c>
      <c r="O557" s="21">
        <v>0</v>
      </c>
      <c r="P557" s="21">
        <v>0</v>
      </c>
      <c r="Q557" s="21">
        <v>16103400</v>
      </c>
      <c r="R557" s="21">
        <v>57830000</v>
      </c>
      <c r="S557" s="21">
        <v>0</v>
      </c>
      <c r="T557" s="21">
        <v>0</v>
      </c>
      <c r="U557" s="21">
        <v>0</v>
      </c>
      <c r="V557" s="21">
        <v>0</v>
      </c>
      <c r="W557" s="21">
        <v>35021943800</v>
      </c>
      <c r="X557" s="21">
        <v>0</v>
      </c>
      <c r="Y557" s="21">
        <v>0</v>
      </c>
      <c r="Z557" s="21">
        <v>0</v>
      </c>
      <c r="AA557" s="21">
        <v>0</v>
      </c>
      <c r="AB557" s="21">
        <v>0</v>
      </c>
      <c r="AC557" s="21">
        <v>0</v>
      </c>
      <c r="AD557" s="21">
        <v>0</v>
      </c>
      <c r="AE557" s="21">
        <v>0</v>
      </c>
      <c r="AF557" s="21">
        <v>0</v>
      </c>
      <c r="AG557" s="21">
        <v>0</v>
      </c>
      <c r="AH557" s="21">
        <v>0</v>
      </c>
      <c r="AI557" s="21">
        <v>0</v>
      </c>
      <c r="AJ557" s="21">
        <v>100</v>
      </c>
      <c r="AK557" s="21">
        <v>511461700</v>
      </c>
      <c r="AL557" s="21">
        <v>10764500</v>
      </c>
      <c r="AM557" s="21">
        <v>0</v>
      </c>
      <c r="AN557" s="21">
        <v>37728000</v>
      </c>
      <c r="AO557" s="21">
        <v>0</v>
      </c>
      <c r="AP557" s="21">
        <v>1670701000</v>
      </c>
      <c r="AQ557" s="21">
        <v>39215413400</v>
      </c>
    </row>
    <row r="558" spans="1:43" x14ac:dyDescent="0.25">
      <c r="A558" s="19">
        <v>46265</v>
      </c>
      <c r="B558" s="20" t="s">
        <v>4434</v>
      </c>
      <c r="C558" s="20" t="s">
        <v>4435</v>
      </c>
      <c r="D558" s="21">
        <v>76015600</v>
      </c>
      <c r="E558" s="21">
        <v>0</v>
      </c>
      <c r="F558" s="21">
        <v>5834207200</v>
      </c>
      <c r="G558" s="21">
        <v>2400000</v>
      </c>
      <c r="H558" s="21">
        <v>0</v>
      </c>
      <c r="I558" s="21">
        <v>204693200</v>
      </c>
      <c r="J558" s="21">
        <v>0</v>
      </c>
      <c r="K558" s="21">
        <v>18838400</v>
      </c>
      <c r="L558" s="21">
        <v>43045000</v>
      </c>
      <c r="M558" s="21">
        <v>0</v>
      </c>
      <c r="N558" s="21">
        <v>0</v>
      </c>
      <c r="O558" s="21">
        <v>0</v>
      </c>
      <c r="P558" s="21">
        <v>16993400</v>
      </c>
      <c r="Q558" s="21">
        <v>0</v>
      </c>
      <c r="R558" s="21">
        <v>0</v>
      </c>
      <c r="S558" s="21">
        <v>0</v>
      </c>
      <c r="T558" s="21">
        <v>0</v>
      </c>
      <c r="U558" s="21">
        <v>0</v>
      </c>
      <c r="V558" s="21">
        <v>0</v>
      </c>
      <c r="W558" s="21">
        <v>9452455493</v>
      </c>
      <c r="X558" s="21">
        <v>0</v>
      </c>
      <c r="Y558" s="21">
        <v>0</v>
      </c>
      <c r="Z558" s="21">
        <v>0</v>
      </c>
      <c r="AA558" s="21">
        <v>0</v>
      </c>
      <c r="AB558" s="21">
        <v>0</v>
      </c>
      <c r="AC558" s="21">
        <v>0</v>
      </c>
      <c r="AD558" s="21">
        <v>0</v>
      </c>
      <c r="AE558" s="21">
        <v>0</v>
      </c>
      <c r="AF558" s="21">
        <v>0</v>
      </c>
      <c r="AG558" s="21">
        <v>0</v>
      </c>
      <c r="AH558" s="21">
        <v>0</v>
      </c>
      <c r="AI558" s="21">
        <v>0</v>
      </c>
      <c r="AJ558" s="21">
        <v>296597200</v>
      </c>
      <c r="AK558" s="21">
        <v>995789107</v>
      </c>
      <c r="AL558" s="21">
        <v>190153900</v>
      </c>
      <c r="AM558" s="21">
        <v>0</v>
      </c>
      <c r="AN558" s="21">
        <v>68172100</v>
      </c>
      <c r="AO558" s="21">
        <v>607700</v>
      </c>
      <c r="AP558" s="21">
        <v>7990423700</v>
      </c>
      <c r="AQ558" s="21">
        <v>25190392000</v>
      </c>
    </row>
    <row r="559" spans="1:43" x14ac:dyDescent="0.25">
      <c r="A559" s="19">
        <v>46265</v>
      </c>
      <c r="B559" s="20" t="s">
        <v>4441</v>
      </c>
      <c r="C559" s="20" t="s">
        <v>4442</v>
      </c>
      <c r="D559" s="21">
        <v>301946096</v>
      </c>
      <c r="E559" s="21">
        <v>606800</v>
      </c>
      <c r="F559" s="21">
        <v>1568800</v>
      </c>
      <c r="G559" s="21">
        <v>66045404</v>
      </c>
      <c r="H559" s="21">
        <v>1175982</v>
      </c>
      <c r="I559" s="21">
        <v>5763914494</v>
      </c>
      <c r="J559" s="21">
        <v>583203581</v>
      </c>
      <c r="K559" s="21">
        <v>1801054</v>
      </c>
      <c r="L559" s="21">
        <v>1437598253</v>
      </c>
      <c r="M559" s="21">
        <v>19917</v>
      </c>
      <c r="N559" s="21">
        <v>1267996</v>
      </c>
      <c r="O559" s="21">
        <v>116208883</v>
      </c>
      <c r="P559" s="21">
        <v>7151770</v>
      </c>
      <c r="Q559" s="21">
        <v>3171400</v>
      </c>
      <c r="R559" s="21">
        <v>1590149</v>
      </c>
      <c r="S559" s="21">
        <v>0</v>
      </c>
      <c r="T559" s="21">
        <v>0</v>
      </c>
      <c r="U559" s="21">
        <v>159493517</v>
      </c>
      <c r="V559" s="21">
        <v>0</v>
      </c>
      <c r="W559" s="21">
        <v>7696409025</v>
      </c>
      <c r="X559" s="21">
        <v>0</v>
      </c>
      <c r="Y559" s="21">
        <v>0</v>
      </c>
      <c r="Z559" s="21">
        <v>285795</v>
      </c>
      <c r="AA559" s="21">
        <v>0</v>
      </c>
      <c r="AB559" s="21">
        <v>0</v>
      </c>
      <c r="AC559" s="21">
        <v>175000</v>
      </c>
      <c r="AD559" s="21">
        <v>426000</v>
      </c>
      <c r="AE559" s="21">
        <v>3905</v>
      </c>
      <c r="AF559" s="21">
        <v>160061</v>
      </c>
      <c r="AG559" s="21">
        <v>0</v>
      </c>
      <c r="AH559" s="21">
        <v>774400</v>
      </c>
      <c r="AI559" s="21">
        <v>9164518</v>
      </c>
      <c r="AJ559" s="21">
        <v>1206608604</v>
      </c>
      <c r="AK559" s="21">
        <v>26979606</v>
      </c>
      <c r="AL559" s="21">
        <v>377632943</v>
      </c>
      <c r="AM559" s="21">
        <v>181614319</v>
      </c>
      <c r="AN559" s="21">
        <v>1596923787</v>
      </c>
      <c r="AO559" s="21">
        <v>21596729</v>
      </c>
      <c r="AP559" s="21">
        <v>3934213583</v>
      </c>
      <c r="AQ559" s="21">
        <v>23499732371</v>
      </c>
    </row>
    <row r="560" spans="1:43" x14ac:dyDescent="0.25">
      <c r="A560" s="19">
        <v>46265</v>
      </c>
      <c r="B560" s="20" t="s">
        <v>4450</v>
      </c>
      <c r="C560" s="20" t="s">
        <v>4451</v>
      </c>
      <c r="D560" s="21">
        <v>4996200</v>
      </c>
      <c r="E560" s="21">
        <v>60</v>
      </c>
      <c r="F560" s="21">
        <v>0</v>
      </c>
      <c r="G560" s="21">
        <v>0</v>
      </c>
      <c r="H560" s="21">
        <v>0</v>
      </c>
      <c r="I560" s="21">
        <v>100</v>
      </c>
      <c r="J560" s="21">
        <v>0</v>
      </c>
      <c r="K560" s="21">
        <v>0</v>
      </c>
      <c r="L560" s="21">
        <v>162200</v>
      </c>
      <c r="M560" s="21">
        <v>0</v>
      </c>
      <c r="N560" s="21">
        <v>0</v>
      </c>
      <c r="O560" s="21">
        <v>0</v>
      </c>
      <c r="P560" s="21">
        <v>0</v>
      </c>
      <c r="Q560" s="21">
        <v>36136</v>
      </c>
      <c r="R560" s="21">
        <v>75057700</v>
      </c>
      <c r="S560" s="21">
        <v>0</v>
      </c>
      <c r="T560" s="21">
        <v>0</v>
      </c>
      <c r="U560" s="21">
        <v>0</v>
      </c>
      <c r="V560" s="21">
        <v>0</v>
      </c>
      <c r="W560" s="21">
        <v>2078365</v>
      </c>
      <c r="X560" s="21">
        <v>0</v>
      </c>
      <c r="Y560" s="21">
        <v>0</v>
      </c>
      <c r="Z560" s="21">
        <v>0</v>
      </c>
      <c r="AA560" s="21">
        <v>0</v>
      </c>
      <c r="AB560" s="21">
        <v>0</v>
      </c>
      <c r="AC560" s="21">
        <v>0</v>
      </c>
      <c r="AD560" s="21">
        <v>0</v>
      </c>
      <c r="AE560" s="21">
        <v>70</v>
      </c>
      <c r="AF560" s="21">
        <v>0</v>
      </c>
      <c r="AG560" s="21">
        <v>0</v>
      </c>
      <c r="AH560" s="21">
        <v>0</v>
      </c>
      <c r="AI560" s="21">
        <v>0</v>
      </c>
      <c r="AJ560" s="21">
        <v>7711984</v>
      </c>
      <c r="AK560" s="21">
        <v>58625825</v>
      </c>
      <c r="AL560" s="21">
        <v>0</v>
      </c>
      <c r="AM560" s="21">
        <v>0</v>
      </c>
      <c r="AN560" s="21">
        <v>0</v>
      </c>
      <c r="AO560" s="21">
        <v>18</v>
      </c>
      <c r="AP560" s="21">
        <v>297606343</v>
      </c>
      <c r="AQ560" s="21">
        <v>446275001</v>
      </c>
    </row>
    <row r="561" spans="1:43" x14ac:dyDescent="0.25">
      <c r="A561" s="19">
        <v>46265</v>
      </c>
      <c r="B561" s="20" t="s">
        <v>4459</v>
      </c>
      <c r="C561" s="20" t="s">
        <v>4460</v>
      </c>
      <c r="D561" s="21">
        <v>41800</v>
      </c>
      <c r="E561" s="21">
        <v>0</v>
      </c>
      <c r="F561" s="21">
        <v>0</v>
      </c>
      <c r="G561" s="21">
        <v>0</v>
      </c>
      <c r="H561" s="21">
        <v>0</v>
      </c>
      <c r="I561" s="21">
        <v>0</v>
      </c>
      <c r="J561" s="21">
        <v>0</v>
      </c>
      <c r="K561" s="21">
        <v>1051270000</v>
      </c>
      <c r="L561" s="21">
        <v>491448500</v>
      </c>
      <c r="M561" s="21">
        <v>0</v>
      </c>
      <c r="N561" s="21">
        <v>4388500</v>
      </c>
      <c r="O561" s="21">
        <v>0</v>
      </c>
      <c r="P561" s="21">
        <v>0</v>
      </c>
      <c r="Q561" s="21">
        <v>1378000</v>
      </c>
      <c r="R561" s="21">
        <v>0</v>
      </c>
      <c r="S561" s="21">
        <v>0</v>
      </c>
      <c r="T561" s="21">
        <v>0</v>
      </c>
      <c r="U561" s="21">
        <v>0</v>
      </c>
      <c r="V561" s="21">
        <v>20000</v>
      </c>
      <c r="W561" s="21">
        <v>8187393700</v>
      </c>
      <c r="X561" s="21">
        <v>0</v>
      </c>
      <c r="Y561" s="21">
        <v>0</v>
      </c>
      <c r="Z561" s="21">
        <v>0</v>
      </c>
      <c r="AA561" s="21">
        <v>0</v>
      </c>
      <c r="AB561" s="21">
        <v>0</v>
      </c>
      <c r="AC561" s="21">
        <v>0</v>
      </c>
      <c r="AD561" s="21">
        <v>0</v>
      </c>
      <c r="AE561" s="21">
        <v>0</v>
      </c>
      <c r="AF561" s="21">
        <v>0</v>
      </c>
      <c r="AG561" s="21">
        <v>0</v>
      </c>
      <c r="AH561" s="21">
        <v>0</v>
      </c>
      <c r="AI561" s="21">
        <v>0</v>
      </c>
      <c r="AJ561" s="21">
        <v>762719300</v>
      </c>
      <c r="AK561" s="21">
        <v>1955800</v>
      </c>
      <c r="AL561" s="21">
        <v>159500000</v>
      </c>
      <c r="AM561" s="21">
        <v>17564500</v>
      </c>
      <c r="AN561" s="21">
        <v>0</v>
      </c>
      <c r="AO561" s="21">
        <v>0</v>
      </c>
      <c r="AP561" s="21">
        <v>3335144900</v>
      </c>
      <c r="AQ561" s="21">
        <v>14012825000</v>
      </c>
    </row>
    <row r="562" spans="1:43" x14ac:dyDescent="0.25">
      <c r="A562" s="19">
        <v>46265</v>
      </c>
      <c r="B562" s="20" t="s">
        <v>4469</v>
      </c>
      <c r="C562" s="20" t="s">
        <v>4470</v>
      </c>
      <c r="D562" s="21">
        <v>2583395</v>
      </c>
      <c r="E562" s="21">
        <v>0</v>
      </c>
      <c r="F562" s="21">
        <v>40000</v>
      </c>
      <c r="G562" s="21">
        <v>0</v>
      </c>
      <c r="H562" s="21">
        <v>34</v>
      </c>
      <c r="I562" s="21">
        <v>826585100</v>
      </c>
      <c r="J562" s="21">
        <v>5400</v>
      </c>
      <c r="K562" s="21">
        <v>34200</v>
      </c>
      <c r="L562" s="21">
        <v>6205600</v>
      </c>
      <c r="M562" s="21">
        <v>120796616</v>
      </c>
      <c r="N562" s="21">
        <v>0</v>
      </c>
      <c r="O562" s="21">
        <v>0</v>
      </c>
      <c r="P562" s="21">
        <v>65300</v>
      </c>
      <c r="Q562" s="21">
        <v>6570003</v>
      </c>
      <c r="R562" s="21">
        <v>0</v>
      </c>
      <c r="S562" s="21">
        <v>0</v>
      </c>
      <c r="T562" s="21">
        <v>0</v>
      </c>
      <c r="U562" s="21">
        <v>0</v>
      </c>
      <c r="V562" s="21">
        <v>0</v>
      </c>
      <c r="W562" s="21">
        <v>5208632798</v>
      </c>
      <c r="X562" s="21">
        <v>0</v>
      </c>
      <c r="Y562" s="21">
        <v>0</v>
      </c>
      <c r="Z562" s="21">
        <v>0</v>
      </c>
      <c r="AA562" s="21">
        <v>0</v>
      </c>
      <c r="AB562" s="21">
        <v>0</v>
      </c>
      <c r="AC562" s="21">
        <v>0</v>
      </c>
      <c r="AD562" s="21">
        <v>0</v>
      </c>
      <c r="AE562" s="21">
        <v>596</v>
      </c>
      <c r="AF562" s="21">
        <v>0</v>
      </c>
      <c r="AG562" s="21">
        <v>0</v>
      </c>
      <c r="AH562" s="21">
        <v>0</v>
      </c>
      <c r="AI562" s="21">
        <v>244200</v>
      </c>
      <c r="AJ562" s="21">
        <v>42649212</v>
      </c>
      <c r="AK562" s="21">
        <v>2013035192</v>
      </c>
      <c r="AL562" s="21">
        <v>39600</v>
      </c>
      <c r="AM562" s="21">
        <v>69000</v>
      </c>
      <c r="AN562" s="21">
        <v>580157</v>
      </c>
      <c r="AO562" s="21">
        <v>10619</v>
      </c>
      <c r="AP562" s="21">
        <v>4301760998</v>
      </c>
      <c r="AQ562" s="21">
        <v>12529908020</v>
      </c>
    </row>
    <row r="563" spans="1:43" x14ac:dyDescent="0.25">
      <c r="A563" s="19">
        <v>46265</v>
      </c>
      <c r="B563" s="20" t="s">
        <v>4482</v>
      </c>
      <c r="C563" s="20" t="s">
        <v>4483</v>
      </c>
      <c r="D563" s="21">
        <v>55958771</v>
      </c>
      <c r="E563" s="21">
        <v>0</v>
      </c>
      <c r="F563" s="21">
        <v>473640918</v>
      </c>
      <c r="G563" s="21">
        <v>2000000</v>
      </c>
      <c r="H563" s="21">
        <v>0</v>
      </c>
      <c r="I563" s="21">
        <v>44329753</v>
      </c>
      <c r="J563" s="21">
        <v>0</v>
      </c>
      <c r="K563" s="21">
        <v>9036500</v>
      </c>
      <c r="L563" s="21">
        <v>178009</v>
      </c>
      <c r="M563" s="21">
        <v>300019</v>
      </c>
      <c r="N563" s="21">
        <v>1688000</v>
      </c>
      <c r="O563" s="21">
        <v>0</v>
      </c>
      <c r="P563" s="21">
        <v>0</v>
      </c>
      <c r="Q563" s="21">
        <v>92537</v>
      </c>
      <c r="R563" s="21">
        <v>3500000</v>
      </c>
      <c r="S563" s="21">
        <v>0</v>
      </c>
      <c r="T563" s="21">
        <v>0</v>
      </c>
      <c r="U563" s="21">
        <v>1509450</v>
      </c>
      <c r="V563" s="21">
        <v>500000</v>
      </c>
      <c r="W563" s="21">
        <v>1940200627</v>
      </c>
      <c r="X563" s="21">
        <v>0</v>
      </c>
      <c r="Y563" s="21">
        <v>0</v>
      </c>
      <c r="Z563" s="21">
        <v>0</v>
      </c>
      <c r="AA563" s="21">
        <v>0</v>
      </c>
      <c r="AB563" s="21">
        <v>0</v>
      </c>
      <c r="AC563" s="21">
        <v>0</v>
      </c>
      <c r="AD563" s="21">
        <v>0</v>
      </c>
      <c r="AE563" s="21">
        <v>4000079</v>
      </c>
      <c r="AF563" s="21">
        <v>0</v>
      </c>
      <c r="AG563" s="21">
        <v>0</v>
      </c>
      <c r="AH563" s="21">
        <v>400000</v>
      </c>
      <c r="AI563" s="21">
        <v>0</v>
      </c>
      <c r="AJ563" s="21">
        <v>163042254</v>
      </c>
      <c r="AK563" s="21">
        <v>22100975</v>
      </c>
      <c r="AL563" s="21">
        <v>0</v>
      </c>
      <c r="AM563" s="21">
        <v>4720000</v>
      </c>
      <c r="AN563" s="21">
        <v>125000</v>
      </c>
      <c r="AO563" s="21">
        <v>37</v>
      </c>
      <c r="AP563" s="21">
        <v>4174306114</v>
      </c>
      <c r="AQ563" s="21">
        <v>6901629043</v>
      </c>
    </row>
    <row r="564" spans="1:43" x14ac:dyDescent="0.25">
      <c r="A564" s="19">
        <v>46265</v>
      </c>
      <c r="B564" s="20" t="s">
        <v>4491</v>
      </c>
      <c r="C564" s="20" t="s">
        <v>4492</v>
      </c>
      <c r="D564" s="21">
        <v>85356034</v>
      </c>
      <c r="E564" s="21">
        <v>2906419</v>
      </c>
      <c r="F564" s="21">
        <v>5395646404</v>
      </c>
      <c r="G564" s="21">
        <v>49064558</v>
      </c>
      <c r="H564" s="21">
        <v>1700000</v>
      </c>
      <c r="I564" s="21">
        <v>16741834</v>
      </c>
      <c r="J564" s="21">
        <v>433864578</v>
      </c>
      <c r="K564" s="21">
        <v>15779026</v>
      </c>
      <c r="L564" s="21">
        <v>100275200</v>
      </c>
      <c r="M564" s="21">
        <v>112568</v>
      </c>
      <c r="N564" s="21">
        <v>1498000</v>
      </c>
      <c r="O564" s="21">
        <v>24203981</v>
      </c>
      <c r="P564" s="21">
        <v>5362737</v>
      </c>
      <c r="Q564" s="21">
        <v>5911500</v>
      </c>
      <c r="R564" s="21">
        <v>944700</v>
      </c>
      <c r="S564" s="21">
        <v>280</v>
      </c>
      <c r="T564" s="21">
        <v>0</v>
      </c>
      <c r="U564" s="21">
        <v>0</v>
      </c>
      <c r="V564" s="21">
        <v>0</v>
      </c>
      <c r="W564" s="21">
        <v>14423305463</v>
      </c>
      <c r="X564" s="21">
        <v>850000</v>
      </c>
      <c r="Y564" s="21">
        <v>2727200</v>
      </c>
      <c r="Z564" s="21">
        <v>1405800</v>
      </c>
      <c r="AA564" s="21">
        <v>5604100</v>
      </c>
      <c r="AB564" s="21">
        <v>0</v>
      </c>
      <c r="AC564" s="21">
        <v>300000</v>
      </c>
      <c r="AD564" s="21">
        <v>0</v>
      </c>
      <c r="AE564" s="21">
        <v>6000</v>
      </c>
      <c r="AF564" s="21">
        <v>115680</v>
      </c>
      <c r="AG564" s="21">
        <v>0</v>
      </c>
      <c r="AH564" s="21">
        <v>18231100</v>
      </c>
      <c r="AI564" s="21">
        <v>716000</v>
      </c>
      <c r="AJ564" s="21">
        <v>1351262648</v>
      </c>
      <c r="AK564" s="21">
        <v>54340236</v>
      </c>
      <c r="AL564" s="21">
        <v>398608417</v>
      </c>
      <c r="AM564" s="21">
        <v>3322084</v>
      </c>
      <c r="AN564" s="21">
        <v>1068553028</v>
      </c>
      <c r="AO564" s="21">
        <v>20533697</v>
      </c>
      <c r="AP564" s="21">
        <v>1562878980</v>
      </c>
      <c r="AQ564" s="21">
        <v>25052128252</v>
      </c>
    </row>
    <row r="565" spans="1:43" x14ac:dyDescent="0.25">
      <c r="A565" s="19">
        <v>46265</v>
      </c>
      <c r="B565" s="20" t="s">
        <v>4495</v>
      </c>
      <c r="C565" s="20" t="s">
        <v>4496</v>
      </c>
      <c r="D565" s="21">
        <v>422000</v>
      </c>
      <c r="E565" s="21">
        <v>0</v>
      </c>
      <c r="F565" s="21">
        <v>0</v>
      </c>
      <c r="G565" s="21">
        <v>0</v>
      </c>
      <c r="H565" s="21">
        <v>0</v>
      </c>
      <c r="I565" s="21">
        <v>100</v>
      </c>
      <c r="J565" s="21">
        <v>0</v>
      </c>
      <c r="K565" s="21">
        <v>0</v>
      </c>
      <c r="L565" s="21">
        <v>125400</v>
      </c>
      <c r="M565" s="21">
        <v>0</v>
      </c>
      <c r="N565" s="21">
        <v>0</v>
      </c>
      <c r="O565" s="21">
        <v>0</v>
      </c>
      <c r="P565" s="21">
        <v>0</v>
      </c>
      <c r="Q565" s="21">
        <v>0</v>
      </c>
      <c r="R565" s="21">
        <v>0</v>
      </c>
      <c r="S565" s="21">
        <v>0</v>
      </c>
      <c r="T565" s="21">
        <v>0</v>
      </c>
      <c r="U565" s="21">
        <v>0</v>
      </c>
      <c r="V565" s="21">
        <v>0</v>
      </c>
      <c r="W565" s="21">
        <v>54920600</v>
      </c>
      <c r="X565" s="21">
        <v>0</v>
      </c>
      <c r="Y565" s="21">
        <v>0</v>
      </c>
      <c r="Z565" s="21">
        <v>0</v>
      </c>
      <c r="AA565" s="21">
        <v>0</v>
      </c>
      <c r="AB565" s="21">
        <v>0</v>
      </c>
      <c r="AC565" s="21">
        <v>0</v>
      </c>
      <c r="AD565" s="21">
        <v>0</v>
      </c>
      <c r="AE565" s="21">
        <v>0</v>
      </c>
      <c r="AF565" s="21">
        <v>0</v>
      </c>
      <c r="AG565" s="21">
        <v>0</v>
      </c>
      <c r="AH565" s="21">
        <v>0</v>
      </c>
      <c r="AI565" s="21">
        <v>0</v>
      </c>
      <c r="AJ565" s="21">
        <v>0</v>
      </c>
      <c r="AK565" s="21">
        <v>0</v>
      </c>
      <c r="AL565" s="21">
        <v>700000</v>
      </c>
      <c r="AM565" s="21">
        <v>0</v>
      </c>
      <c r="AN565" s="21">
        <v>0</v>
      </c>
      <c r="AO565" s="21">
        <v>0</v>
      </c>
      <c r="AP565" s="21">
        <v>1506331900</v>
      </c>
      <c r="AQ565" s="21">
        <v>1562500000</v>
      </c>
    </row>
    <row r="566" spans="1:43" x14ac:dyDescent="0.25">
      <c r="A566" s="19">
        <v>46265</v>
      </c>
      <c r="B566" s="20" t="s">
        <v>4501</v>
      </c>
      <c r="C566" s="20" t="s">
        <v>4502</v>
      </c>
      <c r="D566" s="21">
        <v>490</v>
      </c>
      <c r="E566" s="21">
        <v>0</v>
      </c>
      <c r="F566" s="21">
        <v>266149300</v>
      </c>
      <c r="G566" s="21">
        <v>0</v>
      </c>
      <c r="H566" s="21">
        <v>0</v>
      </c>
      <c r="I566" s="21">
        <v>53688</v>
      </c>
      <c r="J566" s="21">
        <v>0</v>
      </c>
      <c r="K566" s="21">
        <v>182422</v>
      </c>
      <c r="L566" s="21">
        <v>117070</v>
      </c>
      <c r="M566" s="21">
        <v>2952</v>
      </c>
      <c r="N566" s="21">
        <v>0</v>
      </c>
      <c r="O566" s="21">
        <v>0</v>
      </c>
      <c r="P566" s="21">
        <v>0</v>
      </c>
      <c r="Q566" s="21">
        <v>0</v>
      </c>
      <c r="R566" s="21">
        <v>13624447228</v>
      </c>
      <c r="S566" s="21">
        <v>0</v>
      </c>
      <c r="T566" s="21">
        <v>0</v>
      </c>
      <c r="U566" s="21">
        <v>0</v>
      </c>
      <c r="V566" s="21">
        <v>6200</v>
      </c>
      <c r="W566" s="21">
        <v>7224258346</v>
      </c>
      <c r="X566" s="21">
        <v>0</v>
      </c>
      <c r="Y566" s="21">
        <v>0</v>
      </c>
      <c r="Z566" s="21">
        <v>0</v>
      </c>
      <c r="AA566" s="21">
        <v>0</v>
      </c>
      <c r="AB566" s="21">
        <v>0</v>
      </c>
      <c r="AC566" s="21">
        <v>0</v>
      </c>
      <c r="AD566" s="21">
        <v>0</v>
      </c>
      <c r="AE566" s="21">
        <v>0</v>
      </c>
      <c r="AF566" s="21">
        <v>0</v>
      </c>
      <c r="AG566" s="21">
        <v>0</v>
      </c>
      <c r="AH566" s="21">
        <v>0</v>
      </c>
      <c r="AI566" s="21">
        <v>0</v>
      </c>
      <c r="AJ566" s="21">
        <v>12302000</v>
      </c>
      <c r="AK566" s="21">
        <v>1305644</v>
      </c>
      <c r="AL566" s="21">
        <v>0</v>
      </c>
      <c r="AM566" s="21">
        <v>0</v>
      </c>
      <c r="AN566" s="21">
        <v>2294410140</v>
      </c>
      <c r="AO566" s="21">
        <v>94</v>
      </c>
      <c r="AP566" s="21">
        <v>58611156</v>
      </c>
      <c r="AQ566" s="21">
        <v>23481846730</v>
      </c>
    </row>
    <row r="567" spans="1:43" x14ac:dyDescent="0.25">
      <c r="A567" s="19">
        <v>46265</v>
      </c>
      <c r="B567" s="20" t="s">
        <v>4506</v>
      </c>
      <c r="C567" s="20" t="s">
        <v>4507</v>
      </c>
      <c r="D567" s="21">
        <v>3674066</v>
      </c>
      <c r="E567" s="21">
        <v>0</v>
      </c>
      <c r="F567" s="21">
        <v>0</v>
      </c>
      <c r="G567" s="21">
        <v>0</v>
      </c>
      <c r="H567" s="21">
        <v>0</v>
      </c>
      <c r="I567" s="21">
        <v>0</v>
      </c>
      <c r="J567" s="21">
        <v>0</v>
      </c>
      <c r="K567" s="21">
        <v>0</v>
      </c>
      <c r="L567" s="21">
        <v>4460000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1">
        <v>0</v>
      </c>
      <c r="S567" s="21">
        <v>0</v>
      </c>
      <c r="T567" s="21">
        <v>0</v>
      </c>
      <c r="U567" s="21">
        <v>0</v>
      </c>
      <c r="V567" s="21">
        <v>0</v>
      </c>
      <c r="W567" s="21">
        <v>1130996782</v>
      </c>
      <c r="X567" s="21">
        <v>0</v>
      </c>
      <c r="Y567" s="21">
        <v>0</v>
      </c>
      <c r="Z567" s="21">
        <v>0</v>
      </c>
      <c r="AA567" s="21">
        <v>0</v>
      </c>
      <c r="AB567" s="21">
        <v>0</v>
      </c>
      <c r="AC567" s="21">
        <v>0</v>
      </c>
      <c r="AD567" s="21">
        <v>0</v>
      </c>
      <c r="AE567" s="21">
        <v>0</v>
      </c>
      <c r="AF567" s="21">
        <v>0</v>
      </c>
      <c r="AG567" s="21">
        <v>0</v>
      </c>
      <c r="AH567" s="21">
        <v>0</v>
      </c>
      <c r="AI567" s="21">
        <v>0</v>
      </c>
      <c r="AJ567" s="21">
        <v>0</v>
      </c>
      <c r="AK567" s="21">
        <v>312</v>
      </c>
      <c r="AL567" s="21">
        <v>0</v>
      </c>
      <c r="AM567" s="21">
        <v>0</v>
      </c>
      <c r="AN567" s="21">
        <v>0</v>
      </c>
      <c r="AO567" s="21">
        <v>14555082</v>
      </c>
      <c r="AP567" s="21">
        <v>1446811483</v>
      </c>
      <c r="AQ567" s="21">
        <v>2600497725</v>
      </c>
    </row>
    <row r="568" spans="1:43" x14ac:dyDescent="0.25">
      <c r="A568" s="19">
        <v>46265</v>
      </c>
      <c r="B568" s="20" t="s">
        <v>4516</v>
      </c>
      <c r="C568" s="20" t="s">
        <v>4517</v>
      </c>
      <c r="D568" s="21">
        <v>100</v>
      </c>
      <c r="E568" s="21">
        <v>0</v>
      </c>
      <c r="F568" s="21">
        <v>0</v>
      </c>
      <c r="G568" s="21">
        <v>0</v>
      </c>
      <c r="H568" s="21">
        <v>0</v>
      </c>
      <c r="I568" s="21">
        <v>0</v>
      </c>
      <c r="J568" s="21">
        <v>0</v>
      </c>
      <c r="K568" s="21">
        <v>0</v>
      </c>
      <c r="L568" s="21">
        <v>4447700</v>
      </c>
      <c r="M568" s="21">
        <v>0</v>
      </c>
      <c r="N568" s="21">
        <v>0</v>
      </c>
      <c r="O568" s="21">
        <v>0</v>
      </c>
      <c r="P568" s="21">
        <v>0</v>
      </c>
      <c r="Q568" s="21">
        <v>0</v>
      </c>
      <c r="R568" s="21">
        <v>0</v>
      </c>
      <c r="S568" s="21">
        <v>0</v>
      </c>
      <c r="T568" s="21">
        <v>0</v>
      </c>
      <c r="U568" s="21">
        <v>0</v>
      </c>
      <c r="V568" s="21">
        <v>0</v>
      </c>
      <c r="W568" s="21">
        <v>98030300</v>
      </c>
      <c r="X568" s="21">
        <v>0</v>
      </c>
      <c r="Y568" s="21">
        <v>0</v>
      </c>
      <c r="Z568" s="21">
        <v>0</v>
      </c>
      <c r="AA568" s="21">
        <v>0</v>
      </c>
      <c r="AB568" s="21">
        <v>0</v>
      </c>
      <c r="AC568" s="21">
        <v>0</v>
      </c>
      <c r="AD568" s="21">
        <v>0</v>
      </c>
      <c r="AE568" s="21">
        <v>0</v>
      </c>
      <c r="AF568" s="21">
        <v>0</v>
      </c>
      <c r="AG568" s="21">
        <v>0</v>
      </c>
      <c r="AH568" s="21">
        <v>0</v>
      </c>
      <c r="AI568" s="21">
        <v>0</v>
      </c>
      <c r="AJ568" s="21">
        <v>0</v>
      </c>
      <c r="AK568" s="21">
        <v>67</v>
      </c>
      <c r="AL568" s="21">
        <v>0</v>
      </c>
      <c r="AM568" s="21">
        <v>0</v>
      </c>
      <c r="AN568" s="21">
        <v>0</v>
      </c>
      <c r="AO568" s="21">
        <v>35</v>
      </c>
      <c r="AP568" s="21">
        <v>1331573804</v>
      </c>
      <c r="AQ568" s="21">
        <v>1434052006</v>
      </c>
    </row>
    <row r="569" spans="1:43" x14ac:dyDescent="0.25">
      <c r="A569" s="19">
        <v>46265</v>
      </c>
      <c r="B569" s="20" t="s">
        <v>4531</v>
      </c>
      <c r="C569" s="20" t="s">
        <v>4532</v>
      </c>
      <c r="D569" s="21">
        <v>172100</v>
      </c>
      <c r="E569" s="21">
        <v>0</v>
      </c>
      <c r="F569" s="21">
        <v>0</v>
      </c>
      <c r="G569" s="21">
        <v>0</v>
      </c>
      <c r="H569" s="21">
        <v>0</v>
      </c>
      <c r="I569" s="21">
        <v>0</v>
      </c>
      <c r="J569" s="21">
        <v>0</v>
      </c>
      <c r="K569" s="21">
        <v>0</v>
      </c>
      <c r="L569" s="21">
        <v>98000</v>
      </c>
      <c r="M569" s="21">
        <v>0</v>
      </c>
      <c r="N569" s="21">
        <v>0</v>
      </c>
      <c r="O569" s="21">
        <v>0</v>
      </c>
      <c r="P569" s="21">
        <v>0</v>
      </c>
      <c r="Q569" s="21">
        <v>0</v>
      </c>
      <c r="R569" s="21">
        <v>0</v>
      </c>
      <c r="S569" s="21">
        <v>0</v>
      </c>
      <c r="T569" s="21">
        <v>0</v>
      </c>
      <c r="U569" s="21">
        <v>0</v>
      </c>
      <c r="V569" s="21">
        <v>0</v>
      </c>
      <c r="W569" s="21">
        <v>123200</v>
      </c>
      <c r="X569" s="21">
        <v>0</v>
      </c>
      <c r="Y569" s="21">
        <v>0</v>
      </c>
      <c r="Z569" s="21">
        <v>0</v>
      </c>
      <c r="AA569" s="21">
        <v>0</v>
      </c>
      <c r="AB569" s="21">
        <v>0</v>
      </c>
      <c r="AC569" s="21">
        <v>0</v>
      </c>
      <c r="AD569" s="21">
        <v>0</v>
      </c>
      <c r="AE569" s="21">
        <v>0</v>
      </c>
      <c r="AF569" s="21">
        <v>0</v>
      </c>
      <c r="AG569" s="21">
        <v>0</v>
      </c>
      <c r="AH569" s="21">
        <v>0</v>
      </c>
      <c r="AI569" s="21">
        <v>0</v>
      </c>
      <c r="AJ569" s="21">
        <v>0</v>
      </c>
      <c r="AK569" s="21">
        <v>97800</v>
      </c>
      <c r="AL569" s="21">
        <v>0</v>
      </c>
      <c r="AM569" s="21">
        <v>0</v>
      </c>
      <c r="AN569" s="21">
        <v>0</v>
      </c>
      <c r="AO569" s="21">
        <v>0</v>
      </c>
      <c r="AP569" s="21">
        <v>234641400</v>
      </c>
      <c r="AQ569" s="21">
        <v>235132500</v>
      </c>
    </row>
    <row r="570" spans="1:43" x14ac:dyDescent="0.25">
      <c r="A570" s="19">
        <v>46265</v>
      </c>
      <c r="B570" s="20" t="s">
        <v>4534</v>
      </c>
      <c r="C570" s="20" t="s">
        <v>4535</v>
      </c>
      <c r="D570" s="21">
        <v>5925000</v>
      </c>
      <c r="E570" s="21">
        <v>0</v>
      </c>
      <c r="F570" s="21">
        <v>0</v>
      </c>
      <c r="G570" s="21">
        <v>0</v>
      </c>
      <c r="H570" s="21">
        <v>0</v>
      </c>
      <c r="I570" s="21">
        <v>100</v>
      </c>
      <c r="J570" s="21">
        <v>0</v>
      </c>
      <c r="K570" s="21">
        <v>618900</v>
      </c>
      <c r="L570" s="21">
        <v>12300</v>
      </c>
      <c r="M570" s="21">
        <v>60000</v>
      </c>
      <c r="N570" s="21">
        <v>0</v>
      </c>
      <c r="O570" s="21">
        <v>0</v>
      </c>
      <c r="P570" s="21">
        <v>0</v>
      </c>
      <c r="Q570" s="21">
        <v>0</v>
      </c>
      <c r="R570" s="21">
        <v>56712020</v>
      </c>
      <c r="S570" s="21">
        <v>0</v>
      </c>
      <c r="T570" s="21">
        <v>0</v>
      </c>
      <c r="U570" s="21">
        <v>0</v>
      </c>
      <c r="V570" s="21">
        <v>700</v>
      </c>
      <c r="W570" s="21">
        <v>234300</v>
      </c>
      <c r="X570" s="21">
        <v>0</v>
      </c>
      <c r="Y570" s="21">
        <v>0</v>
      </c>
      <c r="Z570" s="21">
        <v>0</v>
      </c>
      <c r="AA570" s="21">
        <v>0</v>
      </c>
      <c r="AB570" s="21">
        <v>0</v>
      </c>
      <c r="AC570" s="21">
        <v>0</v>
      </c>
      <c r="AD570" s="21">
        <v>0</v>
      </c>
      <c r="AE570" s="21">
        <v>0</v>
      </c>
      <c r="AF570" s="21">
        <v>0</v>
      </c>
      <c r="AG570" s="21">
        <v>0</v>
      </c>
      <c r="AH570" s="21">
        <v>9668900</v>
      </c>
      <c r="AI570" s="21">
        <v>0</v>
      </c>
      <c r="AJ570" s="21">
        <v>9100</v>
      </c>
      <c r="AK570" s="21">
        <v>1216500</v>
      </c>
      <c r="AL570" s="21">
        <v>80400</v>
      </c>
      <c r="AM570" s="21">
        <v>20000</v>
      </c>
      <c r="AN570" s="21">
        <v>0</v>
      </c>
      <c r="AO570" s="21">
        <v>0</v>
      </c>
      <c r="AP570" s="21">
        <v>38252780</v>
      </c>
      <c r="AQ570" s="21">
        <v>112811000</v>
      </c>
    </row>
    <row r="571" spans="1:43" x14ac:dyDescent="0.25">
      <c r="A571" s="19">
        <v>46265</v>
      </c>
      <c r="B571" s="20" t="s">
        <v>4539</v>
      </c>
      <c r="C571" s="20" t="s">
        <v>4540</v>
      </c>
      <c r="D571" s="21">
        <v>0</v>
      </c>
      <c r="E571" s="21">
        <v>0</v>
      </c>
      <c r="F571" s="21">
        <v>285536</v>
      </c>
      <c r="G571" s="21">
        <v>0</v>
      </c>
      <c r="H571" s="21">
        <v>0</v>
      </c>
      <c r="I571" s="21">
        <v>18000</v>
      </c>
      <c r="J571" s="21">
        <v>0</v>
      </c>
      <c r="K571" s="21">
        <v>0</v>
      </c>
      <c r="L571" s="21">
        <v>325300</v>
      </c>
      <c r="M571" s="21">
        <v>5030</v>
      </c>
      <c r="N571" s="21">
        <v>0</v>
      </c>
      <c r="O571" s="21">
        <v>0</v>
      </c>
      <c r="P571" s="21">
        <v>0</v>
      </c>
      <c r="Q571" s="21">
        <v>100</v>
      </c>
      <c r="R571" s="21">
        <v>500</v>
      </c>
      <c r="S571" s="21">
        <v>0</v>
      </c>
      <c r="T571" s="21">
        <v>0</v>
      </c>
      <c r="U571" s="21">
        <v>0</v>
      </c>
      <c r="V571" s="21">
        <v>0</v>
      </c>
      <c r="W571" s="21">
        <v>17594166173</v>
      </c>
      <c r="X571" s="21">
        <v>0</v>
      </c>
      <c r="Y571" s="21">
        <v>0</v>
      </c>
      <c r="Z571" s="21">
        <v>0</v>
      </c>
      <c r="AA571" s="21">
        <v>0</v>
      </c>
      <c r="AB571" s="21">
        <v>0</v>
      </c>
      <c r="AC571" s="21">
        <v>0</v>
      </c>
      <c r="AD571" s="21">
        <v>0</v>
      </c>
      <c r="AE571" s="21">
        <v>0</v>
      </c>
      <c r="AF571" s="21">
        <v>0</v>
      </c>
      <c r="AG571" s="21">
        <v>0</v>
      </c>
      <c r="AH571" s="21">
        <v>0</v>
      </c>
      <c r="AI571" s="21">
        <v>0</v>
      </c>
      <c r="AJ571" s="21">
        <v>0</v>
      </c>
      <c r="AK571" s="21">
        <v>125440</v>
      </c>
      <c r="AL571" s="21">
        <v>0</v>
      </c>
      <c r="AM571" s="21">
        <v>0</v>
      </c>
      <c r="AN571" s="21">
        <v>0</v>
      </c>
      <c r="AO571" s="21">
        <v>0</v>
      </c>
      <c r="AP571" s="21">
        <v>115782115</v>
      </c>
      <c r="AQ571" s="21">
        <v>17710708194</v>
      </c>
    </row>
    <row r="572" spans="1:43" x14ac:dyDescent="0.25">
      <c r="A572" s="19">
        <v>46265</v>
      </c>
      <c r="B572" s="20" t="s">
        <v>4543</v>
      </c>
      <c r="C572" s="20" t="s">
        <v>4544</v>
      </c>
      <c r="D572" s="21">
        <v>0</v>
      </c>
      <c r="E572" s="21">
        <v>0</v>
      </c>
      <c r="F572" s="21">
        <v>0</v>
      </c>
      <c r="G572" s="21">
        <v>0</v>
      </c>
      <c r="H572" s="21">
        <v>0</v>
      </c>
      <c r="I572" s="21">
        <v>200</v>
      </c>
      <c r="J572" s="21">
        <v>0</v>
      </c>
      <c r="K572" s="21">
        <v>0</v>
      </c>
      <c r="L572" s="21">
        <v>29400</v>
      </c>
      <c r="M572" s="21">
        <v>0</v>
      </c>
      <c r="N572" s="21">
        <v>0</v>
      </c>
      <c r="O572" s="21">
        <v>0</v>
      </c>
      <c r="P572" s="21">
        <v>0</v>
      </c>
      <c r="Q572" s="21">
        <v>0</v>
      </c>
      <c r="R572" s="21">
        <v>0</v>
      </c>
      <c r="S572" s="21">
        <v>0</v>
      </c>
      <c r="T572" s="21">
        <v>0</v>
      </c>
      <c r="U572" s="21">
        <v>0</v>
      </c>
      <c r="V572" s="21">
        <v>0</v>
      </c>
      <c r="W572" s="21">
        <v>752632700</v>
      </c>
      <c r="X572" s="21">
        <v>0</v>
      </c>
      <c r="Y572" s="21">
        <v>0</v>
      </c>
      <c r="Z572" s="21">
        <v>0</v>
      </c>
      <c r="AA572" s="21">
        <v>0</v>
      </c>
      <c r="AB572" s="21">
        <v>0</v>
      </c>
      <c r="AC572" s="21">
        <v>0</v>
      </c>
      <c r="AD572" s="21">
        <v>0</v>
      </c>
      <c r="AE572" s="21">
        <v>0</v>
      </c>
      <c r="AF572" s="21">
        <v>0</v>
      </c>
      <c r="AG572" s="21">
        <v>0</v>
      </c>
      <c r="AH572" s="21">
        <v>0</v>
      </c>
      <c r="AI572" s="21">
        <v>0</v>
      </c>
      <c r="AJ572" s="21">
        <v>760000</v>
      </c>
      <c r="AK572" s="21">
        <v>13000</v>
      </c>
      <c r="AL572" s="21">
        <v>0</v>
      </c>
      <c r="AM572" s="21">
        <v>0</v>
      </c>
      <c r="AN572" s="21">
        <v>0</v>
      </c>
      <c r="AO572" s="21">
        <v>0</v>
      </c>
      <c r="AP572" s="21">
        <v>4145700</v>
      </c>
      <c r="AQ572" s="21">
        <v>757581000</v>
      </c>
    </row>
    <row r="573" spans="1:43" x14ac:dyDescent="0.25">
      <c r="A573" s="19">
        <v>46265</v>
      </c>
      <c r="B573" s="20" t="s">
        <v>4546</v>
      </c>
      <c r="C573" s="20" t="s">
        <v>4547</v>
      </c>
      <c r="D573" s="21">
        <v>723100</v>
      </c>
      <c r="E573" s="21">
        <v>0</v>
      </c>
      <c r="F573" s="21">
        <v>0</v>
      </c>
      <c r="G573" s="21">
        <v>0</v>
      </c>
      <c r="H573" s="21">
        <v>0</v>
      </c>
      <c r="I573" s="21">
        <v>47000100</v>
      </c>
      <c r="J573" s="21">
        <v>0</v>
      </c>
      <c r="K573" s="21">
        <v>4315800</v>
      </c>
      <c r="L573" s="21">
        <v>16874800</v>
      </c>
      <c r="M573" s="21">
        <v>0</v>
      </c>
      <c r="N573" s="21">
        <v>248000</v>
      </c>
      <c r="O573" s="21">
        <v>0</v>
      </c>
      <c r="P573" s="21">
        <v>32857200</v>
      </c>
      <c r="Q573" s="21">
        <v>0</v>
      </c>
      <c r="R573" s="21">
        <v>14300</v>
      </c>
      <c r="S573" s="21">
        <v>0</v>
      </c>
      <c r="T573" s="21">
        <v>0</v>
      </c>
      <c r="U573" s="21">
        <v>0</v>
      </c>
      <c r="V573" s="21">
        <v>0</v>
      </c>
      <c r="W573" s="21">
        <v>1650636200</v>
      </c>
      <c r="X573" s="21">
        <v>0</v>
      </c>
      <c r="Y573" s="21">
        <v>0</v>
      </c>
      <c r="Z573" s="21">
        <v>0</v>
      </c>
      <c r="AA573" s="21">
        <v>0</v>
      </c>
      <c r="AB573" s="21">
        <v>0</v>
      </c>
      <c r="AC573" s="21">
        <v>0</v>
      </c>
      <c r="AD573" s="21">
        <v>0</v>
      </c>
      <c r="AE573" s="21">
        <v>0</v>
      </c>
      <c r="AF573" s="21">
        <v>0</v>
      </c>
      <c r="AG573" s="21">
        <v>0</v>
      </c>
      <c r="AH573" s="21">
        <v>0</v>
      </c>
      <c r="AI573" s="21">
        <v>413800</v>
      </c>
      <c r="AJ573" s="21">
        <v>8529000</v>
      </c>
      <c r="AK573" s="21">
        <v>15858700</v>
      </c>
      <c r="AL573" s="21">
        <v>0</v>
      </c>
      <c r="AM573" s="21">
        <v>0</v>
      </c>
      <c r="AN573" s="21">
        <v>117000</v>
      </c>
      <c r="AO573" s="21">
        <v>246600</v>
      </c>
      <c r="AP573" s="21">
        <v>127048811</v>
      </c>
      <c r="AQ573" s="21">
        <v>1904883411</v>
      </c>
    </row>
    <row r="574" spans="1:43" x14ac:dyDescent="0.25">
      <c r="A574" s="19">
        <v>46265</v>
      </c>
      <c r="B574" s="20" t="s">
        <v>4554</v>
      </c>
      <c r="C574" s="20" t="s">
        <v>4555</v>
      </c>
      <c r="D574" s="21">
        <v>49900</v>
      </c>
      <c r="E574" s="21">
        <v>0</v>
      </c>
      <c r="F574" s="21">
        <v>0</v>
      </c>
      <c r="G574" s="21">
        <v>0</v>
      </c>
      <c r="H574" s="21">
        <v>0</v>
      </c>
      <c r="I574" s="21">
        <v>100</v>
      </c>
      <c r="J574" s="21">
        <v>0</v>
      </c>
      <c r="K574" s="21">
        <v>0</v>
      </c>
      <c r="L574" s="21">
        <v>73066600</v>
      </c>
      <c r="M574" s="21">
        <v>0</v>
      </c>
      <c r="N574" s="21">
        <v>0</v>
      </c>
      <c r="O574" s="21">
        <v>0</v>
      </c>
      <c r="P574" s="21">
        <v>0</v>
      </c>
      <c r="Q574" s="21">
        <v>0</v>
      </c>
      <c r="R574" s="21">
        <v>0</v>
      </c>
      <c r="S574" s="21">
        <v>0</v>
      </c>
      <c r="T574" s="21">
        <v>0</v>
      </c>
      <c r="U574" s="21">
        <v>0</v>
      </c>
      <c r="V574" s="21">
        <v>0</v>
      </c>
      <c r="W574" s="21">
        <v>3066906323</v>
      </c>
      <c r="X574" s="21">
        <v>0</v>
      </c>
      <c r="Y574" s="21">
        <v>0</v>
      </c>
      <c r="Z574" s="21">
        <v>0</v>
      </c>
      <c r="AA574" s="21">
        <v>0</v>
      </c>
      <c r="AB574" s="21">
        <v>0</v>
      </c>
      <c r="AC574" s="21">
        <v>0</v>
      </c>
      <c r="AD574" s="21">
        <v>0</v>
      </c>
      <c r="AE574" s="21">
        <v>0</v>
      </c>
      <c r="AF574" s="21">
        <v>0</v>
      </c>
      <c r="AG574" s="21">
        <v>0</v>
      </c>
      <c r="AH574" s="21">
        <v>0</v>
      </c>
      <c r="AI574" s="21">
        <v>0</v>
      </c>
      <c r="AJ574" s="21">
        <v>60000000</v>
      </c>
      <c r="AK574" s="21">
        <v>700000</v>
      </c>
      <c r="AL574" s="21">
        <v>0</v>
      </c>
      <c r="AM574" s="21">
        <v>0</v>
      </c>
      <c r="AN574" s="21">
        <v>0</v>
      </c>
      <c r="AO574" s="21">
        <v>0</v>
      </c>
      <c r="AP574" s="21">
        <v>210401462</v>
      </c>
      <c r="AQ574" s="21">
        <v>3411124385</v>
      </c>
    </row>
    <row r="575" spans="1:43" x14ac:dyDescent="0.25">
      <c r="A575" s="19">
        <v>46265</v>
      </c>
      <c r="B575" s="20" t="s">
        <v>4561</v>
      </c>
      <c r="C575" s="20" t="s">
        <v>4562</v>
      </c>
      <c r="D575" s="21">
        <v>3087600</v>
      </c>
      <c r="E575" s="21">
        <v>0</v>
      </c>
      <c r="F575" s="21">
        <v>0</v>
      </c>
      <c r="G575" s="21">
        <v>0</v>
      </c>
      <c r="H575" s="21">
        <v>0</v>
      </c>
      <c r="I575" s="21">
        <v>100</v>
      </c>
      <c r="J575" s="21">
        <v>0</v>
      </c>
      <c r="K575" s="21">
        <v>0</v>
      </c>
      <c r="L575" s="21">
        <v>1863300</v>
      </c>
      <c r="M575" s="21">
        <v>176000000</v>
      </c>
      <c r="N575" s="21">
        <v>0</v>
      </c>
      <c r="O575" s="21">
        <v>0</v>
      </c>
      <c r="P575" s="21">
        <v>0</v>
      </c>
      <c r="Q575" s="21">
        <v>0</v>
      </c>
      <c r="R575" s="21">
        <v>0</v>
      </c>
      <c r="S575" s="21">
        <v>0</v>
      </c>
      <c r="T575" s="21">
        <v>0</v>
      </c>
      <c r="U575" s="21">
        <v>0</v>
      </c>
      <c r="V575" s="21">
        <v>0</v>
      </c>
      <c r="W575" s="21">
        <v>2882732100</v>
      </c>
      <c r="X575" s="21">
        <v>0</v>
      </c>
      <c r="Y575" s="21">
        <v>0</v>
      </c>
      <c r="Z575" s="21">
        <v>0</v>
      </c>
      <c r="AA575" s="21">
        <v>0</v>
      </c>
      <c r="AB575" s="21">
        <v>0</v>
      </c>
      <c r="AC575" s="21">
        <v>0</v>
      </c>
      <c r="AD575" s="21">
        <v>0</v>
      </c>
      <c r="AE575" s="21">
        <v>0</v>
      </c>
      <c r="AF575" s="21">
        <v>0</v>
      </c>
      <c r="AG575" s="21">
        <v>0</v>
      </c>
      <c r="AH575" s="21">
        <v>0</v>
      </c>
      <c r="AI575" s="21">
        <v>0</v>
      </c>
      <c r="AJ575" s="21">
        <v>0</v>
      </c>
      <c r="AK575" s="21">
        <v>1301272</v>
      </c>
      <c r="AL575" s="21">
        <v>0</v>
      </c>
      <c r="AM575" s="21">
        <v>0</v>
      </c>
      <c r="AN575" s="21">
        <v>0</v>
      </c>
      <c r="AO575" s="21">
        <v>0</v>
      </c>
      <c r="AP575" s="21">
        <v>489461228</v>
      </c>
      <c r="AQ575" s="21">
        <v>3554445600</v>
      </c>
    </row>
    <row r="576" spans="1:43" x14ac:dyDescent="0.25">
      <c r="A576" s="19">
        <v>46265</v>
      </c>
      <c r="B576" s="20" t="s">
        <v>4572</v>
      </c>
      <c r="C576" s="20" t="s">
        <v>4573</v>
      </c>
      <c r="D576" s="21">
        <v>0</v>
      </c>
      <c r="E576" s="21">
        <v>0</v>
      </c>
      <c r="F576" s="21">
        <v>0</v>
      </c>
      <c r="G576" s="21">
        <v>0</v>
      </c>
      <c r="H576" s="21">
        <v>0</v>
      </c>
      <c r="I576" s="21">
        <v>0</v>
      </c>
      <c r="J576" s="21">
        <v>0</v>
      </c>
      <c r="K576" s="21">
        <v>0</v>
      </c>
      <c r="L576" s="21">
        <v>365900</v>
      </c>
      <c r="M576" s="21">
        <v>0</v>
      </c>
      <c r="N576" s="21">
        <v>0</v>
      </c>
      <c r="O576" s="21">
        <v>0</v>
      </c>
      <c r="P576" s="21">
        <v>0</v>
      </c>
      <c r="Q576" s="21">
        <v>0</v>
      </c>
      <c r="R576" s="21">
        <v>0</v>
      </c>
      <c r="S576" s="21">
        <v>0</v>
      </c>
      <c r="T576" s="21">
        <v>0</v>
      </c>
      <c r="U576" s="21">
        <v>0</v>
      </c>
      <c r="V576" s="21">
        <v>0</v>
      </c>
      <c r="W576" s="21">
        <v>2947507500</v>
      </c>
      <c r="X576" s="21">
        <v>0</v>
      </c>
      <c r="Y576" s="21">
        <v>0</v>
      </c>
      <c r="Z576" s="21">
        <v>0</v>
      </c>
      <c r="AA576" s="21">
        <v>0</v>
      </c>
      <c r="AB576" s="21">
        <v>0</v>
      </c>
      <c r="AC576" s="21">
        <v>0</v>
      </c>
      <c r="AD576" s="21">
        <v>0</v>
      </c>
      <c r="AE576" s="21">
        <v>0</v>
      </c>
      <c r="AF576" s="21">
        <v>0</v>
      </c>
      <c r="AG576" s="21">
        <v>0</v>
      </c>
      <c r="AH576" s="21">
        <v>0</v>
      </c>
      <c r="AI576" s="21">
        <v>0</v>
      </c>
      <c r="AJ576" s="21">
        <v>571600</v>
      </c>
      <c r="AK576" s="21">
        <v>3614800</v>
      </c>
      <c r="AL576" s="21">
        <v>0</v>
      </c>
      <c r="AM576" s="21">
        <v>0</v>
      </c>
      <c r="AN576" s="21">
        <v>0</v>
      </c>
      <c r="AO576" s="21">
        <v>0</v>
      </c>
      <c r="AP576" s="21">
        <v>797940200</v>
      </c>
      <c r="AQ576" s="21">
        <v>3750000000</v>
      </c>
    </row>
    <row r="577" spans="1:43" x14ac:dyDescent="0.25">
      <c r="A577" s="19">
        <v>46265</v>
      </c>
      <c r="B577" s="20" t="s">
        <v>4576</v>
      </c>
      <c r="C577" s="20" t="s">
        <v>4577</v>
      </c>
      <c r="D577" s="21">
        <v>50000</v>
      </c>
      <c r="E577" s="21">
        <v>0</v>
      </c>
      <c r="F577" s="21">
        <v>0</v>
      </c>
      <c r="G577" s="21">
        <v>0</v>
      </c>
      <c r="H577" s="21">
        <v>0</v>
      </c>
      <c r="I577" s="21">
        <v>1715600</v>
      </c>
      <c r="J577" s="21">
        <v>0</v>
      </c>
      <c r="K577" s="21">
        <v>1893500</v>
      </c>
      <c r="L577" s="21">
        <v>11000</v>
      </c>
      <c r="M577" s="21">
        <v>22</v>
      </c>
      <c r="N577" s="21">
        <v>0</v>
      </c>
      <c r="O577" s="21">
        <v>0</v>
      </c>
      <c r="P577" s="21">
        <v>103500</v>
      </c>
      <c r="Q577" s="21">
        <v>0</v>
      </c>
      <c r="R577" s="21">
        <v>23444468</v>
      </c>
      <c r="S577" s="21">
        <v>0</v>
      </c>
      <c r="T577" s="21">
        <v>0</v>
      </c>
      <c r="U577" s="21">
        <v>0</v>
      </c>
      <c r="V577" s="21">
        <v>0</v>
      </c>
      <c r="W577" s="21">
        <v>414167522</v>
      </c>
      <c r="X577" s="21">
        <v>0</v>
      </c>
      <c r="Y577" s="21">
        <v>0</v>
      </c>
      <c r="Z577" s="21">
        <v>0</v>
      </c>
      <c r="AA577" s="21">
        <v>0</v>
      </c>
      <c r="AB577" s="21">
        <v>0</v>
      </c>
      <c r="AC577" s="21">
        <v>0</v>
      </c>
      <c r="AD577" s="21">
        <v>0</v>
      </c>
      <c r="AE577" s="21">
        <v>0</v>
      </c>
      <c r="AF577" s="21">
        <v>0</v>
      </c>
      <c r="AG577" s="21">
        <v>0</v>
      </c>
      <c r="AH577" s="21">
        <v>0</v>
      </c>
      <c r="AI577" s="21">
        <v>0</v>
      </c>
      <c r="AJ577" s="21">
        <v>662500</v>
      </c>
      <c r="AK577" s="21">
        <v>32835678</v>
      </c>
      <c r="AL577" s="21">
        <v>0</v>
      </c>
      <c r="AM577" s="21">
        <v>0</v>
      </c>
      <c r="AN577" s="21">
        <v>0</v>
      </c>
      <c r="AO577" s="21">
        <v>0</v>
      </c>
      <c r="AP577" s="21">
        <v>124878700</v>
      </c>
      <c r="AQ577" s="21">
        <v>599762490</v>
      </c>
    </row>
    <row r="578" spans="1:43" x14ac:dyDescent="0.25">
      <c r="A578" s="19">
        <v>46265</v>
      </c>
      <c r="B578" s="20" t="s">
        <v>4582</v>
      </c>
      <c r="C578" s="20" t="s">
        <v>4583</v>
      </c>
      <c r="D578" s="21">
        <v>8592692</v>
      </c>
      <c r="E578" s="21">
        <v>4205300</v>
      </c>
      <c r="F578" s="21">
        <v>46952</v>
      </c>
      <c r="G578" s="21">
        <v>0</v>
      </c>
      <c r="H578" s="21">
        <v>0</v>
      </c>
      <c r="I578" s="21">
        <v>313940500</v>
      </c>
      <c r="J578" s="21">
        <v>15149684</v>
      </c>
      <c r="K578" s="21">
        <v>320251</v>
      </c>
      <c r="L578" s="21">
        <v>272115289</v>
      </c>
      <c r="M578" s="21">
        <v>167</v>
      </c>
      <c r="N578" s="21">
        <v>172483700</v>
      </c>
      <c r="O578" s="21">
        <v>404802858</v>
      </c>
      <c r="P578" s="21">
        <v>2383800</v>
      </c>
      <c r="Q578" s="21">
        <v>100</v>
      </c>
      <c r="R578" s="21">
        <v>327054900</v>
      </c>
      <c r="S578" s="21">
        <v>336172300</v>
      </c>
      <c r="T578" s="21">
        <v>0</v>
      </c>
      <c r="U578" s="21">
        <v>0</v>
      </c>
      <c r="V578" s="21">
        <v>0</v>
      </c>
      <c r="W578" s="21">
        <v>27189463108</v>
      </c>
      <c r="X578" s="21">
        <v>0</v>
      </c>
      <c r="Y578" s="21">
        <v>0</v>
      </c>
      <c r="Z578" s="21">
        <v>1581500</v>
      </c>
      <c r="AA578" s="21">
        <v>0</v>
      </c>
      <c r="AB578" s="21">
        <v>0</v>
      </c>
      <c r="AC578" s="21">
        <v>0</v>
      </c>
      <c r="AD578" s="21">
        <v>2822200</v>
      </c>
      <c r="AE578" s="21">
        <v>0</v>
      </c>
      <c r="AF578" s="21">
        <v>0</v>
      </c>
      <c r="AG578" s="21">
        <v>0</v>
      </c>
      <c r="AH578" s="21">
        <v>2317700</v>
      </c>
      <c r="AI578" s="21">
        <v>300</v>
      </c>
      <c r="AJ578" s="21">
        <v>695539942</v>
      </c>
      <c r="AK578" s="21">
        <v>148745371</v>
      </c>
      <c r="AL578" s="21">
        <v>121784180</v>
      </c>
      <c r="AM578" s="21">
        <v>150844800</v>
      </c>
      <c r="AN578" s="21">
        <v>891449366</v>
      </c>
      <c r="AO578" s="21">
        <v>19832430</v>
      </c>
      <c r="AP578" s="21">
        <v>2353645410</v>
      </c>
      <c r="AQ578" s="21">
        <v>33435294800</v>
      </c>
    </row>
    <row r="579" spans="1:43" x14ac:dyDescent="0.25">
      <c r="A579" s="19">
        <v>46265</v>
      </c>
      <c r="B579" s="20" t="s">
        <v>4584</v>
      </c>
      <c r="C579" s="20" t="s">
        <v>4585</v>
      </c>
      <c r="D579" s="21">
        <v>3021926</v>
      </c>
      <c r="E579" s="21">
        <v>0</v>
      </c>
      <c r="F579" s="21">
        <v>453060000</v>
      </c>
      <c r="G579" s="21">
        <v>9968300</v>
      </c>
      <c r="H579" s="21">
        <v>0</v>
      </c>
      <c r="I579" s="21">
        <v>71321100</v>
      </c>
      <c r="J579" s="21">
        <v>22647283</v>
      </c>
      <c r="K579" s="21">
        <v>599361</v>
      </c>
      <c r="L579" s="21">
        <v>47654078</v>
      </c>
      <c r="M579" s="21">
        <v>147</v>
      </c>
      <c r="N579" s="21">
        <v>55129800</v>
      </c>
      <c r="O579" s="21">
        <v>292322790</v>
      </c>
      <c r="P579" s="21">
        <v>0</v>
      </c>
      <c r="Q579" s="21">
        <v>210000</v>
      </c>
      <c r="R579" s="21">
        <v>9149153100</v>
      </c>
      <c r="S579" s="21">
        <v>0</v>
      </c>
      <c r="T579" s="21">
        <v>0</v>
      </c>
      <c r="U579" s="21">
        <v>0</v>
      </c>
      <c r="V579" s="21">
        <v>12100</v>
      </c>
      <c r="W579" s="21">
        <v>2063184900</v>
      </c>
      <c r="X579" s="21">
        <v>0</v>
      </c>
      <c r="Y579" s="21">
        <v>100</v>
      </c>
      <c r="Z579" s="21">
        <v>474800</v>
      </c>
      <c r="AA579" s="21">
        <v>0</v>
      </c>
      <c r="AB579" s="21">
        <v>0</v>
      </c>
      <c r="AC579" s="21">
        <v>0</v>
      </c>
      <c r="AD579" s="21">
        <v>613000</v>
      </c>
      <c r="AE579" s="21">
        <v>365300</v>
      </c>
      <c r="AF579" s="21">
        <v>0</v>
      </c>
      <c r="AG579" s="21">
        <v>0</v>
      </c>
      <c r="AH579" s="21">
        <v>0</v>
      </c>
      <c r="AI579" s="21">
        <v>9700</v>
      </c>
      <c r="AJ579" s="21">
        <v>580769456</v>
      </c>
      <c r="AK579" s="21">
        <v>13371571</v>
      </c>
      <c r="AL579" s="21">
        <v>224205160</v>
      </c>
      <c r="AM579" s="21">
        <v>2614788</v>
      </c>
      <c r="AN579" s="21">
        <v>609811800</v>
      </c>
      <c r="AO579" s="21">
        <v>13488801</v>
      </c>
      <c r="AP579" s="21">
        <v>293472139</v>
      </c>
      <c r="AQ579" s="21">
        <v>13907481500</v>
      </c>
    </row>
    <row r="580" spans="1:43" x14ac:dyDescent="0.25">
      <c r="A580" s="19">
        <v>46265</v>
      </c>
      <c r="B580" s="20" t="s">
        <v>4587</v>
      </c>
      <c r="C580" s="20" t="s">
        <v>4588</v>
      </c>
      <c r="D580" s="21">
        <v>5308200</v>
      </c>
      <c r="E580" s="21">
        <v>0</v>
      </c>
      <c r="F580" s="21">
        <v>2410100</v>
      </c>
      <c r="G580" s="21">
        <v>0</v>
      </c>
      <c r="H580" s="21">
        <v>0</v>
      </c>
      <c r="I580" s="21">
        <v>100</v>
      </c>
      <c r="J580" s="21">
        <v>0</v>
      </c>
      <c r="K580" s="21">
        <v>802348</v>
      </c>
      <c r="L580" s="21">
        <v>3987742</v>
      </c>
      <c r="M580" s="21">
        <v>153</v>
      </c>
      <c r="N580" s="21">
        <v>0</v>
      </c>
      <c r="O580" s="21">
        <v>0</v>
      </c>
      <c r="P580" s="21">
        <v>109700</v>
      </c>
      <c r="Q580" s="21">
        <v>1621382</v>
      </c>
      <c r="R580" s="21">
        <v>1350704</v>
      </c>
      <c r="S580" s="21">
        <v>146153</v>
      </c>
      <c r="T580" s="21">
        <v>0</v>
      </c>
      <c r="U580" s="21">
        <v>0</v>
      </c>
      <c r="V580" s="21">
        <v>115000</v>
      </c>
      <c r="W580" s="21">
        <v>3558980987</v>
      </c>
      <c r="X580" s="21">
        <v>0</v>
      </c>
      <c r="Y580" s="21">
        <v>0</v>
      </c>
      <c r="Z580" s="21">
        <v>0</v>
      </c>
      <c r="AA580" s="21">
        <v>0</v>
      </c>
      <c r="AB580" s="21">
        <v>0</v>
      </c>
      <c r="AC580" s="21">
        <v>0</v>
      </c>
      <c r="AD580" s="21">
        <v>0</v>
      </c>
      <c r="AE580" s="21">
        <v>88</v>
      </c>
      <c r="AF580" s="21">
        <v>0</v>
      </c>
      <c r="AG580" s="21">
        <v>0</v>
      </c>
      <c r="AH580" s="21">
        <v>0</v>
      </c>
      <c r="AI580" s="21">
        <v>35</v>
      </c>
      <c r="AJ580" s="21">
        <v>318260643</v>
      </c>
      <c r="AK580" s="21">
        <v>8095895</v>
      </c>
      <c r="AL580" s="21">
        <v>98</v>
      </c>
      <c r="AM580" s="21">
        <v>0</v>
      </c>
      <c r="AN580" s="21">
        <v>93050</v>
      </c>
      <c r="AO580" s="21">
        <v>165421</v>
      </c>
      <c r="AP580" s="21">
        <v>5942302201</v>
      </c>
      <c r="AQ580" s="21">
        <v>9843750000</v>
      </c>
    </row>
    <row r="581" spans="1:43" x14ac:dyDescent="0.25">
      <c r="A581" s="19">
        <v>46265</v>
      </c>
      <c r="B581" s="20" t="s">
        <v>4591</v>
      </c>
      <c r="C581" s="20" t="s">
        <v>4592</v>
      </c>
      <c r="D581" s="21">
        <v>1036900</v>
      </c>
      <c r="E581" s="21">
        <v>0</v>
      </c>
      <c r="F581" s="21">
        <v>0</v>
      </c>
      <c r="G581" s="21">
        <v>0</v>
      </c>
      <c r="H581" s="21">
        <v>0</v>
      </c>
      <c r="I581" s="21">
        <v>2500000</v>
      </c>
      <c r="J581" s="21">
        <v>0</v>
      </c>
      <c r="K581" s="21">
        <v>0</v>
      </c>
      <c r="L581" s="21">
        <v>979900</v>
      </c>
      <c r="M581" s="21">
        <v>0</v>
      </c>
      <c r="N581" s="21">
        <v>0</v>
      </c>
      <c r="O581" s="21">
        <v>0</v>
      </c>
      <c r="P581" s="21">
        <v>0</v>
      </c>
      <c r="Q581" s="21">
        <v>0</v>
      </c>
      <c r="R581" s="21">
        <v>0</v>
      </c>
      <c r="S581" s="21">
        <v>0</v>
      </c>
      <c r="T581" s="21">
        <v>0</v>
      </c>
      <c r="U581" s="21">
        <v>0</v>
      </c>
      <c r="V581" s="21">
        <v>0</v>
      </c>
      <c r="W581" s="21">
        <v>3475027300</v>
      </c>
      <c r="X581" s="21">
        <v>0</v>
      </c>
      <c r="Y581" s="21">
        <v>0</v>
      </c>
      <c r="Z581" s="21">
        <v>0</v>
      </c>
      <c r="AA581" s="21">
        <v>0</v>
      </c>
      <c r="AB581" s="21">
        <v>0</v>
      </c>
      <c r="AC581" s="21">
        <v>0</v>
      </c>
      <c r="AD581" s="21">
        <v>0</v>
      </c>
      <c r="AE581" s="21">
        <v>0</v>
      </c>
      <c r="AF581" s="21">
        <v>0</v>
      </c>
      <c r="AG581" s="21">
        <v>0</v>
      </c>
      <c r="AH581" s="21">
        <v>0</v>
      </c>
      <c r="AI581" s="21">
        <v>0</v>
      </c>
      <c r="AJ581" s="21">
        <v>69348000</v>
      </c>
      <c r="AK581" s="21">
        <v>2000</v>
      </c>
      <c r="AL581" s="21">
        <v>0</v>
      </c>
      <c r="AM581" s="21">
        <v>0</v>
      </c>
      <c r="AN581" s="21">
        <v>0</v>
      </c>
      <c r="AO581" s="21">
        <v>0</v>
      </c>
      <c r="AP581" s="21">
        <v>535541200</v>
      </c>
      <c r="AQ581" s="21">
        <v>4084435300</v>
      </c>
    </row>
    <row r="582" spans="1:43" x14ac:dyDescent="0.25">
      <c r="A582" s="19">
        <v>46265</v>
      </c>
      <c r="B582" s="20" t="s">
        <v>4599</v>
      </c>
      <c r="C582" s="20" t="s">
        <v>4600</v>
      </c>
      <c r="D582" s="21">
        <v>2727600</v>
      </c>
      <c r="E582" s="21">
        <v>0</v>
      </c>
      <c r="F582" s="21">
        <v>0</v>
      </c>
      <c r="G582" s="21">
        <v>0</v>
      </c>
      <c r="H582" s="21">
        <v>0</v>
      </c>
      <c r="I582" s="21">
        <v>100</v>
      </c>
      <c r="J582" s="21">
        <v>0</v>
      </c>
      <c r="K582" s="21">
        <v>0</v>
      </c>
      <c r="L582" s="21">
        <v>0</v>
      </c>
      <c r="M582" s="21">
        <v>100040</v>
      </c>
      <c r="N582" s="21">
        <v>0</v>
      </c>
      <c r="O582" s="21">
        <v>0</v>
      </c>
      <c r="P582" s="21">
        <v>10000</v>
      </c>
      <c r="Q582" s="21">
        <v>0</v>
      </c>
      <c r="R582" s="21">
        <v>0</v>
      </c>
      <c r="S582" s="21">
        <v>462105014</v>
      </c>
      <c r="T582" s="21">
        <v>0</v>
      </c>
      <c r="U582" s="21">
        <v>0</v>
      </c>
      <c r="V582" s="21">
        <v>0</v>
      </c>
      <c r="W582" s="21">
        <v>959831267</v>
      </c>
      <c r="X582" s="21">
        <v>0</v>
      </c>
      <c r="Y582" s="21">
        <v>0</v>
      </c>
      <c r="Z582" s="21">
        <v>0</v>
      </c>
      <c r="AA582" s="21">
        <v>0</v>
      </c>
      <c r="AB582" s="21">
        <v>0</v>
      </c>
      <c r="AC582" s="21">
        <v>0</v>
      </c>
      <c r="AD582" s="21">
        <v>0</v>
      </c>
      <c r="AE582" s="21">
        <v>50000</v>
      </c>
      <c r="AF582" s="21">
        <v>0</v>
      </c>
      <c r="AG582" s="21">
        <v>0</v>
      </c>
      <c r="AH582" s="21">
        <v>0</v>
      </c>
      <c r="AI582" s="21">
        <v>446700</v>
      </c>
      <c r="AJ582" s="21">
        <v>150000</v>
      </c>
      <c r="AK582" s="21">
        <v>47343060</v>
      </c>
      <c r="AL582" s="21">
        <v>850000</v>
      </c>
      <c r="AM582" s="21">
        <v>21088888</v>
      </c>
      <c r="AN582" s="21">
        <v>0</v>
      </c>
      <c r="AO582" s="21">
        <v>50000</v>
      </c>
      <c r="AP582" s="21">
        <v>2465823370</v>
      </c>
      <c r="AQ582" s="21">
        <v>3960576039</v>
      </c>
    </row>
    <row r="583" spans="1:43" x14ac:dyDescent="0.25">
      <c r="A583" s="19">
        <v>46265</v>
      </c>
      <c r="B583" s="20" t="s">
        <v>4613</v>
      </c>
      <c r="C583" s="20" t="s">
        <v>4614</v>
      </c>
      <c r="D583" s="21">
        <v>1077405</v>
      </c>
      <c r="E583" s="21">
        <v>0</v>
      </c>
      <c r="F583" s="21">
        <v>6160200</v>
      </c>
      <c r="G583" s="21">
        <v>0</v>
      </c>
      <c r="H583" s="21">
        <v>0</v>
      </c>
      <c r="I583" s="21">
        <v>520100</v>
      </c>
      <c r="J583" s="21">
        <v>0</v>
      </c>
      <c r="K583" s="21">
        <v>100417</v>
      </c>
      <c r="L583" s="21">
        <v>61004500</v>
      </c>
      <c r="M583" s="21">
        <v>12500</v>
      </c>
      <c r="N583" s="21">
        <v>0</v>
      </c>
      <c r="O583" s="21">
        <v>0</v>
      </c>
      <c r="P583" s="21">
        <v>0</v>
      </c>
      <c r="Q583" s="21">
        <v>40</v>
      </c>
      <c r="R583" s="21">
        <v>50000</v>
      </c>
      <c r="S583" s="21">
        <v>0</v>
      </c>
      <c r="T583" s="21">
        <v>100000</v>
      </c>
      <c r="U583" s="21">
        <v>0</v>
      </c>
      <c r="V583" s="21">
        <v>152900</v>
      </c>
      <c r="W583" s="21">
        <v>3009849905</v>
      </c>
      <c r="X583" s="21">
        <v>0</v>
      </c>
      <c r="Y583" s="21">
        <v>0</v>
      </c>
      <c r="Z583" s="21">
        <v>0</v>
      </c>
      <c r="AA583" s="21">
        <v>0</v>
      </c>
      <c r="AB583" s="21">
        <v>0</v>
      </c>
      <c r="AC583" s="21">
        <v>0</v>
      </c>
      <c r="AD583" s="21">
        <v>0</v>
      </c>
      <c r="AE583" s="21">
        <v>0</v>
      </c>
      <c r="AF583" s="21">
        <v>0</v>
      </c>
      <c r="AG583" s="21">
        <v>0</v>
      </c>
      <c r="AH583" s="21">
        <v>904700</v>
      </c>
      <c r="AI583" s="21">
        <v>0</v>
      </c>
      <c r="AJ583" s="21">
        <v>0</v>
      </c>
      <c r="AK583" s="21">
        <v>806770</v>
      </c>
      <c r="AL583" s="21">
        <v>0</v>
      </c>
      <c r="AM583" s="21">
        <v>50000</v>
      </c>
      <c r="AN583" s="21">
        <v>0</v>
      </c>
      <c r="AO583" s="21">
        <v>120</v>
      </c>
      <c r="AP583" s="21">
        <v>669641377</v>
      </c>
      <c r="AQ583" s="21">
        <v>3750430934</v>
      </c>
    </row>
    <row r="584" spans="1:43" x14ac:dyDescent="0.25">
      <c r="A584" s="19">
        <v>46265</v>
      </c>
      <c r="B584" s="20" t="s">
        <v>4621</v>
      </c>
      <c r="C584" s="20" t="s">
        <v>4622</v>
      </c>
      <c r="D584" s="21">
        <v>30300</v>
      </c>
      <c r="E584" s="21">
        <v>0</v>
      </c>
      <c r="F584" s="21">
        <v>0</v>
      </c>
      <c r="G584" s="21">
        <v>0</v>
      </c>
      <c r="H584" s="21">
        <v>0</v>
      </c>
      <c r="I584" s="21">
        <v>10000000</v>
      </c>
      <c r="J584" s="21">
        <v>0</v>
      </c>
      <c r="K584" s="21">
        <v>0</v>
      </c>
      <c r="L584" s="21">
        <v>1000</v>
      </c>
      <c r="M584" s="21">
        <v>0</v>
      </c>
      <c r="N584" s="21">
        <v>0</v>
      </c>
      <c r="O584" s="21">
        <v>0</v>
      </c>
      <c r="P584" s="21">
        <v>0</v>
      </c>
      <c r="Q584" s="21">
        <v>1200</v>
      </c>
      <c r="R584" s="21">
        <v>0</v>
      </c>
      <c r="S584" s="21">
        <v>0</v>
      </c>
      <c r="T584" s="21">
        <v>0</v>
      </c>
      <c r="U584" s="21">
        <v>0</v>
      </c>
      <c r="V584" s="21">
        <v>0</v>
      </c>
      <c r="W584" s="21">
        <v>2827571900</v>
      </c>
      <c r="X584" s="21">
        <v>0</v>
      </c>
      <c r="Y584" s="21">
        <v>0</v>
      </c>
      <c r="Z584" s="21">
        <v>0</v>
      </c>
      <c r="AA584" s="21">
        <v>0</v>
      </c>
      <c r="AB584" s="21">
        <v>0</v>
      </c>
      <c r="AC584" s="21">
        <v>0</v>
      </c>
      <c r="AD584" s="21">
        <v>0</v>
      </c>
      <c r="AE584" s="21">
        <v>0</v>
      </c>
      <c r="AF584" s="21">
        <v>0</v>
      </c>
      <c r="AG584" s="21">
        <v>0</v>
      </c>
      <c r="AH584" s="21">
        <v>0</v>
      </c>
      <c r="AI584" s="21">
        <v>0</v>
      </c>
      <c r="AJ584" s="21">
        <v>0</v>
      </c>
      <c r="AK584" s="21">
        <v>0</v>
      </c>
      <c r="AL584" s="21">
        <v>0</v>
      </c>
      <c r="AM584" s="21">
        <v>0</v>
      </c>
      <c r="AN584" s="21">
        <v>0</v>
      </c>
      <c r="AO584" s="21">
        <v>0</v>
      </c>
      <c r="AP584" s="21">
        <v>282395600</v>
      </c>
      <c r="AQ584" s="21">
        <v>3120000000</v>
      </c>
    </row>
    <row r="585" spans="1:43" x14ac:dyDescent="0.25">
      <c r="A585" s="19">
        <v>46265</v>
      </c>
      <c r="B585" s="20" t="s">
        <v>4628</v>
      </c>
      <c r="C585" s="20" t="s">
        <v>4629</v>
      </c>
      <c r="D585" s="21">
        <v>0</v>
      </c>
      <c r="E585" s="21">
        <v>0</v>
      </c>
      <c r="F585" s="21">
        <v>175738200</v>
      </c>
      <c r="G585" s="21">
        <v>0</v>
      </c>
      <c r="H585" s="21">
        <v>0</v>
      </c>
      <c r="I585" s="21">
        <v>100</v>
      </c>
      <c r="J585" s="21">
        <v>0</v>
      </c>
      <c r="K585" s="21">
        <v>0</v>
      </c>
      <c r="L585" s="21">
        <v>0</v>
      </c>
      <c r="M585" s="21">
        <v>0</v>
      </c>
      <c r="N585" s="21">
        <v>0</v>
      </c>
      <c r="O585" s="21">
        <v>0</v>
      </c>
      <c r="P585" s="21">
        <v>0</v>
      </c>
      <c r="Q585" s="21">
        <v>0</v>
      </c>
      <c r="R585" s="21">
        <v>0</v>
      </c>
      <c r="S585" s="21">
        <v>0</v>
      </c>
      <c r="T585" s="21">
        <v>0</v>
      </c>
      <c r="U585" s="21">
        <v>0</v>
      </c>
      <c r="V585" s="21">
        <v>0</v>
      </c>
      <c r="W585" s="21">
        <v>2022952867</v>
      </c>
      <c r="X585" s="21">
        <v>0</v>
      </c>
      <c r="Y585" s="21">
        <v>600</v>
      </c>
      <c r="Z585" s="21">
        <v>0</v>
      </c>
      <c r="AA585" s="21">
        <v>0</v>
      </c>
      <c r="AB585" s="21">
        <v>0</v>
      </c>
      <c r="AC585" s="21">
        <v>0</v>
      </c>
      <c r="AD585" s="21">
        <v>0</v>
      </c>
      <c r="AE585" s="21">
        <v>380000</v>
      </c>
      <c r="AF585" s="21">
        <v>0</v>
      </c>
      <c r="AG585" s="21">
        <v>0</v>
      </c>
      <c r="AH585" s="21">
        <v>0</v>
      </c>
      <c r="AI585" s="21">
        <v>0</v>
      </c>
      <c r="AJ585" s="21">
        <v>415010000</v>
      </c>
      <c r="AK585" s="21">
        <v>400033</v>
      </c>
      <c r="AL585" s="21">
        <v>0</v>
      </c>
      <c r="AM585" s="21">
        <v>0</v>
      </c>
      <c r="AN585" s="21">
        <v>275587200</v>
      </c>
      <c r="AO585" s="21">
        <v>4600</v>
      </c>
      <c r="AP585" s="21">
        <v>2609921400</v>
      </c>
      <c r="AQ585" s="21">
        <v>5499995000</v>
      </c>
    </row>
    <row r="586" spans="1:43" x14ac:dyDescent="0.25">
      <c r="A586" s="19">
        <v>46265</v>
      </c>
      <c r="B586" s="20" t="s">
        <v>4637</v>
      </c>
      <c r="C586" s="20" t="s">
        <v>4638</v>
      </c>
      <c r="D586" s="21">
        <v>67939</v>
      </c>
      <c r="E586" s="21">
        <v>0</v>
      </c>
      <c r="F586" s="21">
        <v>0</v>
      </c>
      <c r="G586" s="21">
        <v>0</v>
      </c>
      <c r="H586" s="21">
        <v>0</v>
      </c>
      <c r="I586" s="21">
        <v>1100100</v>
      </c>
      <c r="J586" s="21">
        <v>18100</v>
      </c>
      <c r="K586" s="21">
        <v>0</v>
      </c>
      <c r="L586" s="21">
        <v>102100</v>
      </c>
      <c r="M586" s="21">
        <v>59</v>
      </c>
      <c r="N586" s="21">
        <v>0</v>
      </c>
      <c r="O586" s="21">
        <v>17100</v>
      </c>
      <c r="P586" s="21">
        <v>0</v>
      </c>
      <c r="Q586" s="21">
        <v>0</v>
      </c>
      <c r="R586" s="21">
        <v>0</v>
      </c>
      <c r="S586" s="21">
        <v>0</v>
      </c>
      <c r="T586" s="21">
        <v>0</v>
      </c>
      <c r="U586" s="21">
        <v>0</v>
      </c>
      <c r="V586" s="21">
        <v>0</v>
      </c>
      <c r="W586" s="21">
        <v>103861858</v>
      </c>
      <c r="X586" s="21">
        <v>0</v>
      </c>
      <c r="Y586" s="21">
        <v>0</v>
      </c>
      <c r="Z586" s="21">
        <v>0</v>
      </c>
      <c r="AA586" s="21">
        <v>0</v>
      </c>
      <c r="AB586" s="21">
        <v>0</v>
      </c>
      <c r="AC586" s="21">
        <v>0</v>
      </c>
      <c r="AD586" s="21">
        <v>0</v>
      </c>
      <c r="AE586" s="21">
        <v>0</v>
      </c>
      <c r="AF586" s="21">
        <v>0</v>
      </c>
      <c r="AG586" s="21">
        <v>0</v>
      </c>
      <c r="AH586" s="21">
        <v>1990696</v>
      </c>
      <c r="AI586" s="21">
        <v>0</v>
      </c>
      <c r="AJ586" s="21">
        <v>2205200</v>
      </c>
      <c r="AK586" s="21">
        <v>24036678</v>
      </c>
      <c r="AL586" s="21">
        <v>29966</v>
      </c>
      <c r="AM586" s="21">
        <v>10100</v>
      </c>
      <c r="AN586" s="21">
        <v>900000</v>
      </c>
      <c r="AO586" s="21">
        <v>0</v>
      </c>
      <c r="AP586" s="21">
        <v>24075158</v>
      </c>
      <c r="AQ586" s="21">
        <v>158415054</v>
      </c>
    </row>
    <row r="587" spans="1:43" x14ac:dyDescent="0.25">
      <c r="A587" s="19">
        <v>46265</v>
      </c>
      <c r="B587" s="20" t="s">
        <v>4647</v>
      </c>
      <c r="C587" s="20" t="s">
        <v>4648</v>
      </c>
      <c r="D587" s="21">
        <v>150495900</v>
      </c>
      <c r="E587" s="21">
        <v>0</v>
      </c>
      <c r="F587" s="21">
        <v>3360000</v>
      </c>
      <c r="G587" s="21">
        <v>0</v>
      </c>
      <c r="H587" s="21">
        <v>569348600</v>
      </c>
      <c r="I587" s="21">
        <v>200</v>
      </c>
      <c r="J587" s="21">
        <v>0</v>
      </c>
      <c r="K587" s="21">
        <v>0</v>
      </c>
      <c r="L587" s="21">
        <v>58824400</v>
      </c>
      <c r="M587" s="21">
        <v>0</v>
      </c>
      <c r="N587" s="21">
        <v>0</v>
      </c>
      <c r="O587" s="21">
        <v>0</v>
      </c>
      <c r="P587" s="21">
        <v>0</v>
      </c>
      <c r="Q587" s="21">
        <v>0</v>
      </c>
      <c r="R587" s="21">
        <v>70861800</v>
      </c>
      <c r="S587" s="21">
        <v>0</v>
      </c>
      <c r="T587" s="21">
        <v>0</v>
      </c>
      <c r="U587" s="21">
        <v>0</v>
      </c>
      <c r="V587" s="21">
        <v>0</v>
      </c>
      <c r="W587" s="21">
        <v>1053827134</v>
      </c>
      <c r="X587" s="21">
        <v>0</v>
      </c>
      <c r="Y587" s="21">
        <v>0</v>
      </c>
      <c r="Z587" s="21">
        <v>0</v>
      </c>
      <c r="AA587" s="21">
        <v>0</v>
      </c>
      <c r="AB587" s="21">
        <v>0</v>
      </c>
      <c r="AC587" s="21">
        <v>0</v>
      </c>
      <c r="AD587" s="21">
        <v>0</v>
      </c>
      <c r="AE587" s="21">
        <v>0</v>
      </c>
      <c r="AF587" s="21">
        <v>0</v>
      </c>
      <c r="AG587" s="21">
        <v>0</v>
      </c>
      <c r="AH587" s="21">
        <v>0</v>
      </c>
      <c r="AI587" s="21">
        <v>0</v>
      </c>
      <c r="AJ587" s="21">
        <v>0</v>
      </c>
      <c r="AK587" s="21">
        <v>0</v>
      </c>
      <c r="AL587" s="21">
        <v>100000</v>
      </c>
      <c r="AM587" s="21">
        <v>0</v>
      </c>
      <c r="AN587" s="21">
        <v>0</v>
      </c>
      <c r="AO587" s="21">
        <v>100</v>
      </c>
      <c r="AP587" s="21">
        <v>9214820450</v>
      </c>
      <c r="AQ587" s="21">
        <v>11121638584</v>
      </c>
    </row>
    <row r="588" spans="1:43" x14ac:dyDescent="0.25">
      <c r="A588" s="19">
        <v>46265</v>
      </c>
      <c r="B588" s="20" t="s">
        <v>4656</v>
      </c>
      <c r="C588" s="20" t="s">
        <v>4657</v>
      </c>
      <c r="D588" s="21">
        <v>26316900</v>
      </c>
      <c r="E588" s="21">
        <v>0</v>
      </c>
      <c r="F588" s="21">
        <v>20000</v>
      </c>
      <c r="G588" s="21">
        <v>284600</v>
      </c>
      <c r="H588" s="21">
        <v>5000</v>
      </c>
      <c r="I588" s="21">
        <v>14145500</v>
      </c>
      <c r="J588" s="21">
        <v>34000</v>
      </c>
      <c r="K588" s="21">
        <v>2391200</v>
      </c>
      <c r="L588" s="21">
        <v>3880600</v>
      </c>
      <c r="M588" s="21">
        <v>230000</v>
      </c>
      <c r="N588" s="21">
        <v>0</v>
      </c>
      <c r="O588" s="21">
        <v>14852420</v>
      </c>
      <c r="P588" s="21">
        <v>224100</v>
      </c>
      <c r="Q588" s="21">
        <v>677100</v>
      </c>
      <c r="R588" s="21">
        <v>182000</v>
      </c>
      <c r="S588" s="21">
        <v>0</v>
      </c>
      <c r="T588" s="21">
        <v>0</v>
      </c>
      <c r="U588" s="21">
        <v>0</v>
      </c>
      <c r="V588" s="21">
        <v>0</v>
      </c>
      <c r="W588" s="21">
        <v>174429000</v>
      </c>
      <c r="X588" s="21">
        <v>0</v>
      </c>
      <c r="Y588" s="21">
        <v>0</v>
      </c>
      <c r="Z588" s="21">
        <v>0</v>
      </c>
      <c r="AA588" s="21">
        <v>0</v>
      </c>
      <c r="AB588" s="21">
        <v>0</v>
      </c>
      <c r="AC588" s="21">
        <v>0</v>
      </c>
      <c r="AD588" s="21">
        <v>0</v>
      </c>
      <c r="AE588" s="21">
        <v>0</v>
      </c>
      <c r="AF588" s="21">
        <v>0</v>
      </c>
      <c r="AG588" s="21">
        <v>0</v>
      </c>
      <c r="AH588" s="21">
        <v>10974000</v>
      </c>
      <c r="AI588" s="21">
        <v>0</v>
      </c>
      <c r="AJ588" s="21">
        <v>37686100</v>
      </c>
      <c r="AK588" s="21">
        <v>16821280</v>
      </c>
      <c r="AL588" s="21">
        <v>8032050</v>
      </c>
      <c r="AM588" s="21">
        <v>200000</v>
      </c>
      <c r="AN588" s="21">
        <v>9076050</v>
      </c>
      <c r="AO588" s="21">
        <v>79600</v>
      </c>
      <c r="AP588" s="21">
        <v>40076200</v>
      </c>
      <c r="AQ588" s="21">
        <v>360617700</v>
      </c>
    </row>
    <row r="589" spans="1:43" x14ac:dyDescent="0.25">
      <c r="A589" s="19">
        <v>46265</v>
      </c>
      <c r="B589" s="20" t="s">
        <v>4659</v>
      </c>
      <c r="C589" s="20" t="s">
        <v>4660</v>
      </c>
      <c r="D589" s="21">
        <v>121605452</v>
      </c>
      <c r="E589" s="21">
        <v>20963633</v>
      </c>
      <c r="F589" s="21">
        <v>2000</v>
      </c>
      <c r="G589" s="21">
        <v>0</v>
      </c>
      <c r="H589" s="21">
        <v>0</v>
      </c>
      <c r="I589" s="21">
        <v>331692600</v>
      </c>
      <c r="J589" s="21">
        <v>1019500</v>
      </c>
      <c r="K589" s="21">
        <v>5414509</v>
      </c>
      <c r="L589" s="21">
        <v>3973580</v>
      </c>
      <c r="M589" s="21">
        <v>17560</v>
      </c>
      <c r="N589" s="21">
        <v>0</v>
      </c>
      <c r="O589" s="21">
        <v>488700</v>
      </c>
      <c r="P589" s="21">
        <v>0</v>
      </c>
      <c r="Q589" s="21">
        <v>0</v>
      </c>
      <c r="R589" s="21">
        <v>0</v>
      </c>
      <c r="S589" s="21">
        <v>0</v>
      </c>
      <c r="T589" s="21">
        <v>0</v>
      </c>
      <c r="U589" s="21">
        <v>0</v>
      </c>
      <c r="V589" s="21">
        <v>0</v>
      </c>
      <c r="W589" s="21">
        <v>5620353210</v>
      </c>
      <c r="X589" s="21">
        <v>0</v>
      </c>
      <c r="Y589" s="21">
        <v>0</v>
      </c>
      <c r="Z589" s="21">
        <v>0</v>
      </c>
      <c r="AA589" s="21">
        <v>0</v>
      </c>
      <c r="AB589" s="21">
        <v>0</v>
      </c>
      <c r="AC589" s="21">
        <v>0</v>
      </c>
      <c r="AD589" s="21">
        <v>0</v>
      </c>
      <c r="AE589" s="21">
        <v>190</v>
      </c>
      <c r="AF589" s="21">
        <v>0</v>
      </c>
      <c r="AG589" s="21">
        <v>0</v>
      </c>
      <c r="AH589" s="21">
        <v>214824600</v>
      </c>
      <c r="AI589" s="21">
        <v>0</v>
      </c>
      <c r="AJ589" s="21">
        <v>64310939</v>
      </c>
      <c r="AK589" s="21">
        <v>803450</v>
      </c>
      <c r="AL589" s="21">
        <v>43129492</v>
      </c>
      <c r="AM589" s="21">
        <v>0</v>
      </c>
      <c r="AN589" s="21">
        <v>170000</v>
      </c>
      <c r="AO589" s="21">
        <v>2500</v>
      </c>
      <c r="AP589" s="21">
        <v>126808115</v>
      </c>
      <c r="AQ589" s="21">
        <v>6555580030</v>
      </c>
    </row>
    <row r="590" spans="1:43" x14ac:dyDescent="0.25">
      <c r="A590" s="19">
        <v>46265</v>
      </c>
      <c r="B590" s="20" t="s">
        <v>4669</v>
      </c>
      <c r="C590" s="20" t="s">
        <v>4670</v>
      </c>
      <c r="D590" s="21">
        <v>12100857</v>
      </c>
      <c r="E590" s="21">
        <v>50</v>
      </c>
      <c r="F590" s="21">
        <v>0</v>
      </c>
      <c r="G590" s="21">
        <v>0</v>
      </c>
      <c r="H590" s="21">
        <v>63</v>
      </c>
      <c r="I590" s="21">
        <v>3050420964</v>
      </c>
      <c r="J590" s="21">
        <v>0</v>
      </c>
      <c r="K590" s="21">
        <v>25827039</v>
      </c>
      <c r="L590" s="21">
        <v>1590275910</v>
      </c>
      <c r="M590" s="21">
        <v>20393</v>
      </c>
      <c r="N590" s="21">
        <v>0</v>
      </c>
      <c r="O590" s="21">
        <v>0</v>
      </c>
      <c r="P590" s="21">
        <v>9486994</v>
      </c>
      <c r="Q590" s="21">
        <v>1138800</v>
      </c>
      <c r="R590" s="21">
        <v>973125</v>
      </c>
      <c r="S590" s="21">
        <v>0</v>
      </c>
      <c r="T590" s="21">
        <v>0</v>
      </c>
      <c r="U590" s="21">
        <v>0</v>
      </c>
      <c r="V590" s="21">
        <v>0</v>
      </c>
      <c r="W590" s="21">
        <v>366573383</v>
      </c>
      <c r="X590" s="21">
        <v>0</v>
      </c>
      <c r="Y590" s="21">
        <v>0</v>
      </c>
      <c r="Z590" s="21">
        <v>0</v>
      </c>
      <c r="AA590" s="21">
        <v>0</v>
      </c>
      <c r="AB590" s="21">
        <v>0</v>
      </c>
      <c r="AC590" s="21">
        <v>0</v>
      </c>
      <c r="AD590" s="21">
        <v>0</v>
      </c>
      <c r="AE590" s="21">
        <v>78950</v>
      </c>
      <c r="AF590" s="21">
        <v>0</v>
      </c>
      <c r="AG590" s="21">
        <v>0</v>
      </c>
      <c r="AH590" s="21">
        <v>0</v>
      </c>
      <c r="AI590" s="21">
        <v>0</v>
      </c>
      <c r="AJ590" s="21">
        <v>125211755</v>
      </c>
      <c r="AK590" s="21">
        <v>46507131</v>
      </c>
      <c r="AL590" s="21">
        <v>2750251</v>
      </c>
      <c r="AM590" s="21">
        <v>64</v>
      </c>
      <c r="AN590" s="21">
        <v>1600188</v>
      </c>
      <c r="AO590" s="21">
        <v>5095058</v>
      </c>
      <c r="AP590" s="21">
        <v>5400437511</v>
      </c>
      <c r="AQ590" s="21">
        <v>10638498486</v>
      </c>
    </row>
    <row r="591" spans="1:43" x14ac:dyDescent="0.25">
      <c r="A591" s="19">
        <v>46265</v>
      </c>
      <c r="B591" s="20" t="s">
        <v>4672</v>
      </c>
      <c r="C591" s="20" t="s">
        <v>4673</v>
      </c>
      <c r="D591" s="21">
        <v>3109025</v>
      </c>
      <c r="E591" s="21">
        <v>0</v>
      </c>
      <c r="F591" s="21">
        <v>18417200</v>
      </c>
      <c r="G591" s="21">
        <v>0</v>
      </c>
      <c r="H591" s="21">
        <v>0</v>
      </c>
      <c r="I591" s="21">
        <v>63310000</v>
      </c>
      <c r="J591" s="21">
        <v>0</v>
      </c>
      <c r="K591" s="21">
        <v>0</v>
      </c>
      <c r="L591" s="21">
        <v>2717250800</v>
      </c>
      <c r="M591" s="21">
        <v>75</v>
      </c>
      <c r="N591" s="21">
        <v>0</v>
      </c>
      <c r="O591" s="21">
        <v>0</v>
      </c>
      <c r="P591" s="21">
        <v>0</v>
      </c>
      <c r="Q591" s="21">
        <v>412500</v>
      </c>
      <c r="R591" s="21">
        <v>0</v>
      </c>
      <c r="S591" s="21">
        <v>0</v>
      </c>
      <c r="T591" s="21">
        <v>0</v>
      </c>
      <c r="U591" s="21">
        <v>0</v>
      </c>
      <c r="V591" s="21">
        <v>0</v>
      </c>
      <c r="W591" s="21">
        <v>43201426900</v>
      </c>
      <c r="X591" s="21">
        <v>0</v>
      </c>
      <c r="Y591" s="21">
        <v>0</v>
      </c>
      <c r="Z591" s="21">
        <v>0</v>
      </c>
      <c r="AA591" s="21">
        <v>0</v>
      </c>
      <c r="AB591" s="21">
        <v>0</v>
      </c>
      <c r="AC591" s="21">
        <v>0</v>
      </c>
      <c r="AD591" s="21">
        <v>0</v>
      </c>
      <c r="AE591" s="21">
        <v>20000</v>
      </c>
      <c r="AF591" s="21">
        <v>0</v>
      </c>
      <c r="AG591" s="21">
        <v>0</v>
      </c>
      <c r="AH591" s="21">
        <v>775000000</v>
      </c>
      <c r="AI591" s="21">
        <v>0</v>
      </c>
      <c r="AJ591" s="21">
        <v>25000</v>
      </c>
      <c r="AK591" s="21">
        <v>440000</v>
      </c>
      <c r="AL591" s="21">
        <v>0</v>
      </c>
      <c r="AM591" s="21">
        <v>0</v>
      </c>
      <c r="AN591" s="21">
        <v>0</v>
      </c>
      <c r="AO591" s="21">
        <v>0</v>
      </c>
      <c r="AP591" s="21">
        <v>95588500</v>
      </c>
      <c r="AQ591" s="21">
        <v>46875000000</v>
      </c>
    </row>
    <row r="592" spans="1:43" x14ac:dyDescent="0.25">
      <c r="A592" s="19">
        <v>46265</v>
      </c>
      <c r="B592" s="20" t="s">
        <v>4676</v>
      </c>
      <c r="C592" s="20" t="s">
        <v>4677</v>
      </c>
      <c r="D592" s="21">
        <v>13793900</v>
      </c>
      <c r="E592" s="21">
        <v>0</v>
      </c>
      <c r="F592" s="21">
        <v>0</v>
      </c>
      <c r="G592" s="21">
        <v>0</v>
      </c>
      <c r="H592" s="21">
        <v>0</v>
      </c>
      <c r="I592" s="21">
        <v>200</v>
      </c>
      <c r="J592" s="21">
        <v>0</v>
      </c>
      <c r="K592" s="21">
        <v>0</v>
      </c>
      <c r="L592" s="21">
        <v>199207000</v>
      </c>
      <c r="M592" s="21">
        <v>0</v>
      </c>
      <c r="N592" s="21">
        <v>0</v>
      </c>
      <c r="O592" s="21">
        <v>0</v>
      </c>
      <c r="P592" s="21">
        <v>0</v>
      </c>
      <c r="Q592" s="21">
        <v>14410</v>
      </c>
      <c r="R592" s="21">
        <v>0</v>
      </c>
      <c r="S592" s="21">
        <v>0</v>
      </c>
      <c r="T592" s="21">
        <v>0</v>
      </c>
      <c r="U592" s="21">
        <v>0</v>
      </c>
      <c r="V592" s="21">
        <v>0</v>
      </c>
      <c r="W592" s="21">
        <v>2887416312</v>
      </c>
      <c r="X592" s="21">
        <v>0</v>
      </c>
      <c r="Y592" s="21">
        <v>0</v>
      </c>
      <c r="Z592" s="21">
        <v>0</v>
      </c>
      <c r="AA592" s="21">
        <v>0</v>
      </c>
      <c r="AB592" s="21">
        <v>0</v>
      </c>
      <c r="AC592" s="21">
        <v>0</v>
      </c>
      <c r="AD592" s="21">
        <v>0</v>
      </c>
      <c r="AE592" s="21">
        <v>0</v>
      </c>
      <c r="AF592" s="21">
        <v>0</v>
      </c>
      <c r="AG592" s="21">
        <v>0</v>
      </c>
      <c r="AH592" s="21">
        <v>0</v>
      </c>
      <c r="AI592" s="21">
        <v>0</v>
      </c>
      <c r="AJ592" s="21">
        <v>0</v>
      </c>
      <c r="AK592" s="21">
        <v>323419312</v>
      </c>
      <c r="AL592" s="21">
        <v>0</v>
      </c>
      <c r="AM592" s="21">
        <v>0</v>
      </c>
      <c r="AN592" s="21">
        <v>0</v>
      </c>
      <c r="AO592" s="21">
        <v>0</v>
      </c>
      <c r="AP592" s="21">
        <v>1376574246</v>
      </c>
      <c r="AQ592" s="21">
        <v>4800425380</v>
      </c>
    </row>
    <row r="593" spans="1:43" x14ac:dyDescent="0.25">
      <c r="A593" s="19">
        <v>46265</v>
      </c>
      <c r="B593" s="20" t="s">
        <v>4690</v>
      </c>
      <c r="C593" s="20" t="s">
        <v>4691</v>
      </c>
      <c r="D593" s="21">
        <v>974845</v>
      </c>
      <c r="E593" s="21">
        <v>0</v>
      </c>
      <c r="F593" s="21">
        <v>1092607</v>
      </c>
      <c r="G593" s="21">
        <v>0</v>
      </c>
      <c r="H593" s="21">
        <v>0</v>
      </c>
      <c r="I593" s="21">
        <v>1619100</v>
      </c>
      <c r="J593" s="21">
        <v>0</v>
      </c>
      <c r="K593" s="21">
        <v>50114</v>
      </c>
      <c r="L593" s="21">
        <v>1990100</v>
      </c>
      <c r="M593" s="21">
        <v>1</v>
      </c>
      <c r="N593" s="21">
        <v>0</v>
      </c>
      <c r="O593" s="21">
        <v>0</v>
      </c>
      <c r="P593" s="21">
        <v>0</v>
      </c>
      <c r="Q593" s="21">
        <v>100</v>
      </c>
      <c r="R593" s="21">
        <v>0</v>
      </c>
      <c r="S593" s="21">
        <v>0</v>
      </c>
      <c r="T593" s="21">
        <v>0</v>
      </c>
      <c r="U593" s="21">
        <v>0</v>
      </c>
      <c r="V593" s="21">
        <v>0</v>
      </c>
      <c r="W593" s="21">
        <v>6469054599</v>
      </c>
      <c r="X593" s="21">
        <v>0</v>
      </c>
      <c r="Y593" s="21">
        <v>0</v>
      </c>
      <c r="Z593" s="21">
        <v>0</v>
      </c>
      <c r="AA593" s="21">
        <v>0</v>
      </c>
      <c r="AB593" s="21">
        <v>0</v>
      </c>
      <c r="AC593" s="21">
        <v>0</v>
      </c>
      <c r="AD593" s="21">
        <v>0</v>
      </c>
      <c r="AE593" s="21">
        <v>0</v>
      </c>
      <c r="AF593" s="21">
        <v>0</v>
      </c>
      <c r="AG593" s="21">
        <v>0</v>
      </c>
      <c r="AH593" s="21">
        <v>0</v>
      </c>
      <c r="AI593" s="21">
        <v>0</v>
      </c>
      <c r="AJ593" s="21">
        <v>0</v>
      </c>
      <c r="AK593" s="21">
        <v>32792822</v>
      </c>
      <c r="AL593" s="21">
        <v>563800</v>
      </c>
      <c r="AM593" s="21">
        <v>0</v>
      </c>
      <c r="AN593" s="21">
        <v>100000</v>
      </c>
      <c r="AO593" s="21">
        <v>0</v>
      </c>
      <c r="AP593" s="21">
        <v>379896520</v>
      </c>
      <c r="AQ593" s="21">
        <v>6888134608</v>
      </c>
    </row>
    <row r="594" spans="1:43" x14ac:dyDescent="0.25">
      <c r="A594" s="19">
        <v>46265</v>
      </c>
      <c r="B594" s="20" t="s">
        <v>4694</v>
      </c>
      <c r="C594" s="20" t="s">
        <v>4695</v>
      </c>
      <c r="D594" s="21">
        <v>175725469</v>
      </c>
      <c r="E594" s="21">
        <v>25792100</v>
      </c>
      <c r="F594" s="21">
        <v>112020800</v>
      </c>
      <c r="G594" s="21">
        <v>141581500</v>
      </c>
      <c r="H594" s="21">
        <v>6229900</v>
      </c>
      <c r="I594" s="21">
        <v>25202600</v>
      </c>
      <c r="J594" s="21">
        <v>11300000</v>
      </c>
      <c r="K594" s="21">
        <v>30846020</v>
      </c>
      <c r="L594" s="21">
        <v>785393296</v>
      </c>
      <c r="M594" s="21">
        <v>4300111</v>
      </c>
      <c r="N594" s="21">
        <v>80646800</v>
      </c>
      <c r="O594" s="21">
        <v>6052700</v>
      </c>
      <c r="P594" s="21">
        <v>748893400</v>
      </c>
      <c r="Q594" s="21">
        <v>7590200</v>
      </c>
      <c r="R594" s="21">
        <v>484500</v>
      </c>
      <c r="S594" s="21">
        <v>0</v>
      </c>
      <c r="T594" s="21">
        <v>0</v>
      </c>
      <c r="U594" s="21">
        <v>0</v>
      </c>
      <c r="V594" s="21">
        <v>295613100</v>
      </c>
      <c r="W594" s="21">
        <v>6272735919</v>
      </c>
      <c r="X594" s="21">
        <v>5600</v>
      </c>
      <c r="Y594" s="21">
        <v>145210600</v>
      </c>
      <c r="Z594" s="21">
        <v>0</v>
      </c>
      <c r="AA594" s="21">
        <v>0</v>
      </c>
      <c r="AB594" s="21">
        <v>0</v>
      </c>
      <c r="AC594" s="21">
        <v>0</v>
      </c>
      <c r="AD594" s="21">
        <v>0</v>
      </c>
      <c r="AE594" s="21">
        <v>700000</v>
      </c>
      <c r="AF594" s="21">
        <v>0</v>
      </c>
      <c r="AG594" s="21">
        <v>0</v>
      </c>
      <c r="AH594" s="21">
        <v>156218400</v>
      </c>
      <c r="AI594" s="21">
        <v>200</v>
      </c>
      <c r="AJ594" s="21">
        <v>2167502997</v>
      </c>
      <c r="AK594" s="21">
        <v>496467587</v>
      </c>
      <c r="AL594" s="21">
        <v>355907365</v>
      </c>
      <c r="AM594" s="21">
        <v>4594381</v>
      </c>
      <c r="AN594" s="21">
        <v>51349600</v>
      </c>
      <c r="AO594" s="21">
        <v>519600</v>
      </c>
      <c r="AP594" s="21">
        <v>2940901263</v>
      </c>
      <c r="AQ594" s="21">
        <v>15049786008</v>
      </c>
    </row>
    <row r="595" spans="1:43" x14ac:dyDescent="0.25">
      <c r="A595" s="19">
        <v>46265</v>
      </c>
      <c r="B595" s="20" t="s">
        <v>4700</v>
      </c>
      <c r="C595" s="20" t="s">
        <v>4701</v>
      </c>
      <c r="D595" s="21">
        <v>31067986</v>
      </c>
      <c r="E595" s="21">
        <v>38</v>
      </c>
      <c r="F595" s="21">
        <v>0</v>
      </c>
      <c r="G595" s="21">
        <v>0</v>
      </c>
      <c r="H595" s="21">
        <v>0</v>
      </c>
      <c r="I595" s="21">
        <v>100</v>
      </c>
      <c r="J595" s="21">
        <v>0</v>
      </c>
      <c r="K595" s="21">
        <v>30034</v>
      </c>
      <c r="L595" s="21">
        <v>7458200</v>
      </c>
      <c r="M595" s="21">
        <v>0</v>
      </c>
      <c r="N595" s="21">
        <v>0</v>
      </c>
      <c r="O595" s="21">
        <v>0</v>
      </c>
      <c r="P595" s="21">
        <v>0</v>
      </c>
      <c r="Q595" s="21">
        <v>415283</v>
      </c>
      <c r="R595" s="21">
        <v>0</v>
      </c>
      <c r="S595" s="21">
        <v>0</v>
      </c>
      <c r="T595" s="21">
        <v>0</v>
      </c>
      <c r="U595" s="21">
        <v>0</v>
      </c>
      <c r="V595" s="21">
        <v>0</v>
      </c>
      <c r="W595" s="21">
        <v>1481859457</v>
      </c>
      <c r="X595" s="21">
        <v>0</v>
      </c>
      <c r="Y595" s="21">
        <v>0</v>
      </c>
      <c r="Z595" s="21">
        <v>0</v>
      </c>
      <c r="AA595" s="21">
        <v>0</v>
      </c>
      <c r="AB595" s="21">
        <v>0</v>
      </c>
      <c r="AC595" s="21">
        <v>0</v>
      </c>
      <c r="AD595" s="21">
        <v>0</v>
      </c>
      <c r="AE595" s="21">
        <v>0</v>
      </c>
      <c r="AF595" s="21">
        <v>0</v>
      </c>
      <c r="AG595" s="21">
        <v>0</v>
      </c>
      <c r="AH595" s="21">
        <v>0</v>
      </c>
      <c r="AI595" s="21">
        <v>50</v>
      </c>
      <c r="AJ595" s="21">
        <v>4774901</v>
      </c>
      <c r="AK595" s="21">
        <v>207534</v>
      </c>
      <c r="AL595" s="21">
        <v>2445</v>
      </c>
      <c r="AM595" s="21">
        <v>0</v>
      </c>
      <c r="AN595" s="21">
        <v>50</v>
      </c>
      <c r="AO595" s="21">
        <v>533</v>
      </c>
      <c r="AP595" s="21">
        <v>440463090</v>
      </c>
      <c r="AQ595" s="21">
        <v>1966279701</v>
      </c>
    </row>
    <row r="596" spans="1:43" x14ac:dyDescent="0.25">
      <c r="A596" s="19">
        <v>46265</v>
      </c>
      <c r="B596" s="20" t="s">
        <v>4709</v>
      </c>
      <c r="C596" s="20" t="s">
        <v>4710</v>
      </c>
      <c r="D596" s="21">
        <v>3115200</v>
      </c>
      <c r="E596" s="21">
        <v>0</v>
      </c>
      <c r="F596" s="21">
        <v>453948200</v>
      </c>
      <c r="G596" s="21">
        <v>0</v>
      </c>
      <c r="H596" s="21">
        <v>0</v>
      </c>
      <c r="I596" s="21">
        <v>1407396500</v>
      </c>
      <c r="J596" s="21">
        <v>744800</v>
      </c>
      <c r="K596" s="21">
        <v>6049</v>
      </c>
      <c r="L596" s="21">
        <v>4910079010</v>
      </c>
      <c r="M596" s="21">
        <v>0</v>
      </c>
      <c r="N596" s="21">
        <v>0</v>
      </c>
      <c r="O596" s="21">
        <v>0</v>
      </c>
      <c r="P596" s="21">
        <v>0</v>
      </c>
      <c r="Q596" s="21">
        <v>0</v>
      </c>
      <c r="R596" s="21">
        <v>23665287888</v>
      </c>
      <c r="S596" s="21">
        <v>0</v>
      </c>
      <c r="T596" s="21">
        <v>0</v>
      </c>
      <c r="U596" s="21">
        <v>0</v>
      </c>
      <c r="V596" s="21">
        <v>0</v>
      </c>
      <c r="W596" s="21">
        <v>16132987806</v>
      </c>
      <c r="X596" s="21">
        <v>36800</v>
      </c>
      <c r="Y596" s="21">
        <v>0</v>
      </c>
      <c r="Z596" s="21">
        <v>0</v>
      </c>
      <c r="AA596" s="21">
        <v>0</v>
      </c>
      <c r="AB596" s="21">
        <v>0</v>
      </c>
      <c r="AC596" s="21">
        <v>0</v>
      </c>
      <c r="AD596" s="21">
        <v>0</v>
      </c>
      <c r="AE596" s="21">
        <v>0</v>
      </c>
      <c r="AF596" s="21">
        <v>0</v>
      </c>
      <c r="AG596" s="21">
        <v>0</v>
      </c>
      <c r="AH596" s="21">
        <v>0</v>
      </c>
      <c r="AI596" s="21">
        <v>0</v>
      </c>
      <c r="AJ596" s="21">
        <v>1911383</v>
      </c>
      <c r="AK596" s="21">
        <v>1175621359</v>
      </c>
      <c r="AL596" s="21">
        <v>0</v>
      </c>
      <c r="AM596" s="21">
        <v>0</v>
      </c>
      <c r="AN596" s="21">
        <v>4966109</v>
      </c>
      <c r="AO596" s="21">
        <v>0</v>
      </c>
      <c r="AP596" s="21">
        <v>18091632</v>
      </c>
      <c r="AQ596" s="21">
        <v>47774192736</v>
      </c>
    </row>
    <row r="597" spans="1:43" x14ac:dyDescent="0.25">
      <c r="A597" s="19">
        <v>46265</v>
      </c>
      <c r="B597" s="20" t="s">
        <v>4716</v>
      </c>
      <c r="C597" s="20" t="s">
        <v>4717</v>
      </c>
      <c r="D597" s="21">
        <v>0</v>
      </c>
      <c r="E597" s="21">
        <v>0</v>
      </c>
      <c r="F597" s="21">
        <v>4766900</v>
      </c>
      <c r="G597" s="21">
        <v>0</v>
      </c>
      <c r="H597" s="21">
        <v>0</v>
      </c>
      <c r="I597" s="21">
        <v>0</v>
      </c>
      <c r="J597" s="21">
        <v>0</v>
      </c>
      <c r="K597" s="21">
        <v>0</v>
      </c>
      <c r="L597" s="21">
        <v>0</v>
      </c>
      <c r="M597" s="21">
        <v>0</v>
      </c>
      <c r="N597" s="21">
        <v>0</v>
      </c>
      <c r="O597" s="21">
        <v>0</v>
      </c>
      <c r="P597" s="21">
        <v>0</v>
      </c>
      <c r="Q597" s="21">
        <v>2738000</v>
      </c>
      <c r="R597" s="21">
        <v>29000000</v>
      </c>
      <c r="S597" s="21">
        <v>0</v>
      </c>
      <c r="T597" s="21">
        <v>0</v>
      </c>
      <c r="U597" s="21">
        <v>0</v>
      </c>
      <c r="V597" s="21">
        <v>0</v>
      </c>
      <c r="W597" s="21">
        <v>200</v>
      </c>
      <c r="X597" s="21">
        <v>0</v>
      </c>
      <c r="Y597" s="21">
        <v>0</v>
      </c>
      <c r="Z597" s="21">
        <v>0</v>
      </c>
      <c r="AA597" s="21">
        <v>0</v>
      </c>
      <c r="AB597" s="21">
        <v>0</v>
      </c>
      <c r="AC597" s="21">
        <v>0</v>
      </c>
      <c r="AD597" s="21">
        <v>0</v>
      </c>
      <c r="AE597" s="21">
        <v>0</v>
      </c>
      <c r="AF597" s="21">
        <v>0</v>
      </c>
      <c r="AG597" s="21">
        <v>0</v>
      </c>
      <c r="AH597" s="21">
        <v>0</v>
      </c>
      <c r="AI597" s="21">
        <v>0</v>
      </c>
      <c r="AJ597" s="21">
        <v>0</v>
      </c>
      <c r="AK597" s="21">
        <v>668000</v>
      </c>
      <c r="AL597" s="21">
        <v>0</v>
      </c>
      <c r="AM597" s="21">
        <v>0</v>
      </c>
      <c r="AN597" s="21">
        <v>0</v>
      </c>
      <c r="AO597" s="21">
        <v>0</v>
      </c>
      <c r="AP597" s="21">
        <v>450401208</v>
      </c>
      <c r="AQ597" s="21">
        <v>487574308</v>
      </c>
    </row>
    <row r="598" spans="1:43" x14ac:dyDescent="0.25">
      <c r="A598" s="19">
        <v>46265</v>
      </c>
      <c r="B598" s="20" t="s">
        <v>4725</v>
      </c>
      <c r="C598" s="20" t="s">
        <v>4726</v>
      </c>
      <c r="D598" s="21">
        <v>17162978</v>
      </c>
      <c r="E598" s="21">
        <v>15432741</v>
      </c>
      <c r="F598" s="21">
        <v>145000</v>
      </c>
      <c r="G598" s="21">
        <v>7502600</v>
      </c>
      <c r="H598" s="21">
        <v>2500</v>
      </c>
      <c r="I598" s="21">
        <v>2530998641</v>
      </c>
      <c r="J598" s="21">
        <v>2633700</v>
      </c>
      <c r="K598" s="21">
        <v>2412800</v>
      </c>
      <c r="L598" s="21">
        <v>45645000</v>
      </c>
      <c r="M598" s="21">
        <v>25107</v>
      </c>
      <c r="N598" s="21">
        <v>0</v>
      </c>
      <c r="O598" s="21">
        <v>45424600</v>
      </c>
      <c r="P598" s="21">
        <v>140000</v>
      </c>
      <c r="Q598" s="21">
        <v>19598300</v>
      </c>
      <c r="R598" s="21">
        <v>0</v>
      </c>
      <c r="S598" s="21">
        <v>0</v>
      </c>
      <c r="T598" s="21">
        <v>0</v>
      </c>
      <c r="U598" s="21">
        <v>0</v>
      </c>
      <c r="V598" s="21">
        <v>49000</v>
      </c>
      <c r="W598" s="21">
        <v>245139900</v>
      </c>
      <c r="X598" s="21">
        <v>0</v>
      </c>
      <c r="Y598" s="21">
        <v>0</v>
      </c>
      <c r="Z598" s="21">
        <v>543800</v>
      </c>
      <c r="AA598" s="21">
        <v>0</v>
      </c>
      <c r="AB598" s="21">
        <v>0</v>
      </c>
      <c r="AC598" s="21">
        <v>0</v>
      </c>
      <c r="AD598" s="21">
        <v>0</v>
      </c>
      <c r="AE598" s="21">
        <v>0</v>
      </c>
      <c r="AF598" s="21">
        <v>0</v>
      </c>
      <c r="AG598" s="21">
        <v>0</v>
      </c>
      <c r="AH598" s="21">
        <v>0</v>
      </c>
      <c r="AI598" s="21">
        <v>0</v>
      </c>
      <c r="AJ598" s="21">
        <v>331049552</v>
      </c>
      <c r="AK598" s="21">
        <v>41725731</v>
      </c>
      <c r="AL598" s="21">
        <v>34853219</v>
      </c>
      <c r="AM598" s="21">
        <v>513900</v>
      </c>
      <c r="AN598" s="21">
        <v>16597800</v>
      </c>
      <c r="AO598" s="21">
        <v>435000</v>
      </c>
      <c r="AP598" s="21">
        <v>1028931407</v>
      </c>
      <c r="AQ598" s="21">
        <v>4386963276</v>
      </c>
    </row>
    <row r="599" spans="1:43" x14ac:dyDescent="0.25">
      <c r="A599" s="19">
        <v>46265</v>
      </c>
      <c r="B599" s="20" t="s">
        <v>4732</v>
      </c>
      <c r="C599" s="20" t="s">
        <v>4733</v>
      </c>
      <c r="D599" s="21">
        <v>0</v>
      </c>
      <c r="E599" s="21">
        <v>0</v>
      </c>
      <c r="F599" s="21">
        <v>0</v>
      </c>
      <c r="G599" s="21">
        <v>0</v>
      </c>
      <c r="H599" s="21">
        <v>0</v>
      </c>
      <c r="I599" s="21">
        <v>100</v>
      </c>
      <c r="J599" s="21">
        <v>0</v>
      </c>
      <c r="K599" s="21">
        <v>366014114</v>
      </c>
      <c r="L599" s="21">
        <v>0</v>
      </c>
      <c r="M599" s="21">
        <v>2027100</v>
      </c>
      <c r="N599" s="21">
        <v>0</v>
      </c>
      <c r="O599" s="21">
        <v>0</v>
      </c>
      <c r="P599" s="21">
        <v>0</v>
      </c>
      <c r="Q599" s="21">
        <v>0</v>
      </c>
      <c r="R599" s="21">
        <v>0</v>
      </c>
      <c r="S599" s="21">
        <v>0</v>
      </c>
      <c r="T599" s="21">
        <v>0</v>
      </c>
      <c r="U599" s="21">
        <v>750000</v>
      </c>
      <c r="V599" s="21">
        <v>0</v>
      </c>
      <c r="W599" s="21">
        <v>52157989</v>
      </c>
      <c r="X599" s="21">
        <v>0</v>
      </c>
      <c r="Y599" s="21">
        <v>0</v>
      </c>
      <c r="Z599" s="21">
        <v>0</v>
      </c>
      <c r="AA599" s="21">
        <v>0</v>
      </c>
      <c r="AB599" s="21">
        <v>0</v>
      </c>
      <c r="AC599" s="21">
        <v>0</v>
      </c>
      <c r="AD599" s="21">
        <v>0</v>
      </c>
      <c r="AE599" s="21">
        <v>0</v>
      </c>
      <c r="AF599" s="21">
        <v>0</v>
      </c>
      <c r="AG599" s="21">
        <v>0</v>
      </c>
      <c r="AH599" s="21">
        <v>0</v>
      </c>
      <c r="AI599" s="21">
        <v>0</v>
      </c>
      <c r="AJ599" s="21">
        <v>0</v>
      </c>
      <c r="AK599" s="21">
        <v>307800</v>
      </c>
      <c r="AL599" s="21">
        <v>0</v>
      </c>
      <c r="AM599" s="21">
        <v>0</v>
      </c>
      <c r="AN599" s="21">
        <v>0</v>
      </c>
      <c r="AO599" s="21">
        <v>100</v>
      </c>
      <c r="AP599" s="21">
        <v>395739850</v>
      </c>
      <c r="AQ599" s="21">
        <v>816997053</v>
      </c>
    </row>
    <row r="600" spans="1:43" x14ac:dyDescent="0.25">
      <c r="A600" s="19">
        <v>46265</v>
      </c>
      <c r="B600" s="20" t="s">
        <v>4742</v>
      </c>
      <c r="C600" s="20" t="s">
        <v>4743</v>
      </c>
      <c r="D600" s="21">
        <v>23093043</v>
      </c>
      <c r="E600" s="21">
        <v>0</v>
      </c>
      <c r="F600" s="21">
        <v>0</v>
      </c>
      <c r="G600" s="21">
        <v>822500</v>
      </c>
      <c r="H600" s="21">
        <v>0</v>
      </c>
      <c r="I600" s="21">
        <v>76339257</v>
      </c>
      <c r="J600" s="21">
        <v>0</v>
      </c>
      <c r="K600" s="21">
        <v>5684448</v>
      </c>
      <c r="L600" s="21">
        <v>145100</v>
      </c>
      <c r="M600" s="21">
        <v>88</v>
      </c>
      <c r="N600" s="21">
        <v>0</v>
      </c>
      <c r="O600" s="21">
        <v>0</v>
      </c>
      <c r="P600" s="21">
        <v>2030656</v>
      </c>
      <c r="Q600" s="21">
        <v>1000000</v>
      </c>
      <c r="R600" s="21">
        <v>858000</v>
      </c>
      <c r="S600" s="21">
        <v>100000</v>
      </c>
      <c r="T600" s="21">
        <v>0</v>
      </c>
      <c r="U600" s="21">
        <v>0</v>
      </c>
      <c r="V600" s="21">
        <v>5000</v>
      </c>
      <c r="W600" s="21">
        <v>26858368864</v>
      </c>
      <c r="X600" s="21">
        <v>0</v>
      </c>
      <c r="Y600" s="21">
        <v>100</v>
      </c>
      <c r="Z600" s="21">
        <v>0</v>
      </c>
      <c r="AA600" s="21">
        <v>0</v>
      </c>
      <c r="AB600" s="21">
        <v>0</v>
      </c>
      <c r="AC600" s="21">
        <v>0</v>
      </c>
      <c r="AD600" s="21">
        <v>0</v>
      </c>
      <c r="AE600" s="21">
        <v>0</v>
      </c>
      <c r="AF600" s="21">
        <v>0</v>
      </c>
      <c r="AG600" s="21">
        <v>0</v>
      </c>
      <c r="AH600" s="21">
        <v>2297725650</v>
      </c>
      <c r="AI600" s="21">
        <v>0</v>
      </c>
      <c r="AJ600" s="21">
        <v>139355100</v>
      </c>
      <c r="AK600" s="21">
        <v>33952069</v>
      </c>
      <c r="AL600" s="21">
        <v>4768800</v>
      </c>
      <c r="AM600" s="21">
        <v>132500</v>
      </c>
      <c r="AN600" s="21">
        <v>63461316</v>
      </c>
      <c r="AO600" s="21">
        <v>10551</v>
      </c>
      <c r="AP600" s="21">
        <v>4320088819</v>
      </c>
      <c r="AQ600" s="21">
        <v>33827941861</v>
      </c>
    </row>
    <row r="601" spans="1:43" x14ac:dyDescent="0.25">
      <c r="A601" s="19">
        <v>46265</v>
      </c>
      <c r="B601" s="20" t="s">
        <v>4745</v>
      </c>
      <c r="C601" s="20" t="s">
        <v>4746</v>
      </c>
      <c r="D601" s="21">
        <v>1700</v>
      </c>
      <c r="E601" s="21">
        <v>0</v>
      </c>
      <c r="F601" s="21">
        <v>582818447</v>
      </c>
      <c r="G601" s="21">
        <v>0</v>
      </c>
      <c r="H601" s="21">
        <v>0</v>
      </c>
      <c r="I601" s="21">
        <v>100</v>
      </c>
      <c r="J601" s="21">
        <v>0</v>
      </c>
      <c r="K601" s="21">
        <v>0</v>
      </c>
      <c r="L601" s="21">
        <v>4800</v>
      </c>
      <c r="M601" s="21">
        <v>61</v>
      </c>
      <c r="N601" s="21">
        <v>0</v>
      </c>
      <c r="O601" s="21">
        <v>0</v>
      </c>
      <c r="P601" s="21">
        <v>0</v>
      </c>
      <c r="Q601" s="21">
        <v>0</v>
      </c>
      <c r="R601" s="21">
        <v>0</v>
      </c>
      <c r="S601" s="21">
        <v>0</v>
      </c>
      <c r="T601" s="21">
        <v>0</v>
      </c>
      <c r="U601" s="21">
        <v>0</v>
      </c>
      <c r="V601" s="21">
        <v>0</v>
      </c>
      <c r="W601" s="21">
        <v>1430353790</v>
      </c>
      <c r="X601" s="21">
        <v>0</v>
      </c>
      <c r="Y601" s="21">
        <v>0</v>
      </c>
      <c r="Z601" s="21">
        <v>0</v>
      </c>
      <c r="AA601" s="21">
        <v>0</v>
      </c>
      <c r="AB601" s="21">
        <v>0</v>
      </c>
      <c r="AC601" s="21">
        <v>0</v>
      </c>
      <c r="AD601" s="21">
        <v>0</v>
      </c>
      <c r="AE601" s="21">
        <v>0</v>
      </c>
      <c r="AF601" s="21">
        <v>0</v>
      </c>
      <c r="AG601" s="21">
        <v>0</v>
      </c>
      <c r="AH601" s="21">
        <v>487182500</v>
      </c>
      <c r="AI601" s="21">
        <v>0</v>
      </c>
      <c r="AJ601" s="21">
        <v>0</v>
      </c>
      <c r="AK601" s="21">
        <v>39</v>
      </c>
      <c r="AL601" s="21">
        <v>0</v>
      </c>
      <c r="AM601" s="21">
        <v>0</v>
      </c>
      <c r="AN601" s="21">
        <v>0</v>
      </c>
      <c r="AO601" s="21">
        <v>0</v>
      </c>
      <c r="AP601" s="21">
        <v>1104638563</v>
      </c>
      <c r="AQ601" s="21">
        <v>3605000000</v>
      </c>
    </row>
    <row r="602" spans="1:43" x14ac:dyDescent="0.25">
      <c r="A602" s="19">
        <v>46265</v>
      </c>
      <c r="B602" s="20" t="s">
        <v>4753</v>
      </c>
      <c r="C602" s="20" t="s">
        <v>4754</v>
      </c>
      <c r="D602" s="21">
        <v>200</v>
      </c>
      <c r="E602" s="21">
        <v>0</v>
      </c>
      <c r="F602" s="21">
        <v>0</v>
      </c>
      <c r="G602" s="21">
        <v>0</v>
      </c>
      <c r="H602" s="21">
        <v>0</v>
      </c>
      <c r="I602" s="21">
        <v>0</v>
      </c>
      <c r="J602" s="21">
        <v>0</v>
      </c>
      <c r="K602" s="21">
        <v>0</v>
      </c>
      <c r="L602" s="21">
        <v>429500</v>
      </c>
      <c r="M602" s="21">
        <v>0</v>
      </c>
      <c r="N602" s="21">
        <v>0</v>
      </c>
      <c r="O602" s="21">
        <v>0</v>
      </c>
      <c r="P602" s="21">
        <v>0</v>
      </c>
      <c r="Q602" s="21">
        <v>0</v>
      </c>
      <c r="R602" s="21">
        <v>0</v>
      </c>
      <c r="S602" s="21">
        <v>0</v>
      </c>
      <c r="T602" s="21">
        <v>0</v>
      </c>
      <c r="U602" s="21">
        <v>0</v>
      </c>
      <c r="V602" s="21">
        <v>0</v>
      </c>
      <c r="W602" s="21">
        <v>88807200</v>
      </c>
      <c r="X602" s="21">
        <v>0</v>
      </c>
      <c r="Y602" s="21">
        <v>0</v>
      </c>
      <c r="Z602" s="21">
        <v>0</v>
      </c>
      <c r="AA602" s="21">
        <v>0</v>
      </c>
      <c r="AB602" s="21">
        <v>0</v>
      </c>
      <c r="AC602" s="21">
        <v>0</v>
      </c>
      <c r="AD602" s="21">
        <v>0</v>
      </c>
      <c r="AE602" s="21">
        <v>0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1313320</v>
      </c>
      <c r="AL602" s="21">
        <v>0</v>
      </c>
      <c r="AM602" s="21">
        <v>0</v>
      </c>
      <c r="AN602" s="21">
        <v>0</v>
      </c>
      <c r="AO602" s="21">
        <v>0</v>
      </c>
      <c r="AP602" s="21">
        <v>309464447</v>
      </c>
      <c r="AQ602" s="21">
        <v>400014667</v>
      </c>
    </row>
    <row r="603" spans="1:43" x14ac:dyDescent="0.25">
      <c r="A603" s="19">
        <v>46265</v>
      </c>
      <c r="B603" s="20" t="s">
        <v>4765</v>
      </c>
      <c r="C603" s="20" t="s">
        <v>4766</v>
      </c>
      <c r="D603" s="21">
        <v>100</v>
      </c>
      <c r="E603" s="21">
        <v>0</v>
      </c>
      <c r="F603" s="21">
        <v>230000</v>
      </c>
      <c r="G603" s="21">
        <v>0</v>
      </c>
      <c r="H603" s="21">
        <v>227200</v>
      </c>
      <c r="I603" s="21">
        <v>100</v>
      </c>
      <c r="J603" s="21">
        <v>0</v>
      </c>
      <c r="K603" s="21">
        <v>10000</v>
      </c>
      <c r="L603" s="21">
        <v>0</v>
      </c>
      <c r="M603" s="21">
        <v>0</v>
      </c>
      <c r="N603" s="21">
        <v>0</v>
      </c>
      <c r="O603" s="21">
        <v>0</v>
      </c>
      <c r="P603" s="21">
        <v>0</v>
      </c>
      <c r="Q603" s="21">
        <v>0</v>
      </c>
      <c r="R603" s="21">
        <v>2000</v>
      </c>
      <c r="S603" s="21">
        <v>0</v>
      </c>
      <c r="T603" s="21">
        <v>0</v>
      </c>
      <c r="U603" s="21">
        <v>0</v>
      </c>
      <c r="V603" s="21">
        <v>0</v>
      </c>
      <c r="W603" s="21">
        <v>31267100</v>
      </c>
      <c r="X603" s="21">
        <v>0</v>
      </c>
      <c r="Y603" s="21">
        <v>0</v>
      </c>
      <c r="Z603" s="21">
        <v>0</v>
      </c>
      <c r="AA603" s="21">
        <v>0</v>
      </c>
      <c r="AB603" s="21">
        <v>0</v>
      </c>
      <c r="AC603" s="21">
        <v>0</v>
      </c>
      <c r="AD603" s="21">
        <v>0</v>
      </c>
      <c r="AE603" s="21">
        <v>0</v>
      </c>
      <c r="AF603" s="21">
        <v>0</v>
      </c>
      <c r="AG603" s="21">
        <v>0</v>
      </c>
      <c r="AH603" s="21">
        <v>0</v>
      </c>
      <c r="AI603" s="21">
        <v>0</v>
      </c>
      <c r="AJ603" s="21">
        <v>0</v>
      </c>
      <c r="AK603" s="21">
        <v>437600</v>
      </c>
      <c r="AL603" s="21">
        <v>0</v>
      </c>
      <c r="AM603" s="21">
        <v>0</v>
      </c>
      <c r="AN603" s="21">
        <v>0</v>
      </c>
      <c r="AO603" s="21">
        <v>0</v>
      </c>
      <c r="AP603" s="21">
        <v>88293000</v>
      </c>
      <c r="AQ603" s="21">
        <v>120467100</v>
      </c>
    </row>
    <row r="604" spans="1:43" x14ac:dyDescent="0.25">
      <c r="A604" s="19">
        <v>46265</v>
      </c>
      <c r="B604" s="20" t="s">
        <v>4775</v>
      </c>
      <c r="C604" s="20" t="s">
        <v>4776</v>
      </c>
      <c r="D604" s="21">
        <v>32399270</v>
      </c>
      <c r="E604" s="21">
        <v>0</v>
      </c>
      <c r="F604" s="21">
        <v>7743656</v>
      </c>
      <c r="G604" s="21">
        <v>0</v>
      </c>
      <c r="H604" s="21">
        <v>0</v>
      </c>
      <c r="I604" s="21">
        <v>154547464</v>
      </c>
      <c r="J604" s="21">
        <v>0</v>
      </c>
      <c r="K604" s="21">
        <v>0</v>
      </c>
      <c r="L604" s="21">
        <v>496565</v>
      </c>
      <c r="M604" s="21">
        <v>4267611</v>
      </c>
      <c r="N604" s="21">
        <v>0</v>
      </c>
      <c r="O604" s="21">
        <v>0</v>
      </c>
      <c r="P604" s="21">
        <v>0</v>
      </c>
      <c r="Q604" s="21">
        <v>0</v>
      </c>
      <c r="R604" s="21">
        <v>0</v>
      </c>
      <c r="S604" s="21">
        <v>0</v>
      </c>
      <c r="T604" s="21">
        <v>0</v>
      </c>
      <c r="U604" s="21">
        <v>0</v>
      </c>
      <c r="V604" s="21">
        <v>0</v>
      </c>
      <c r="W604" s="21">
        <v>167940214</v>
      </c>
      <c r="X604" s="21">
        <v>0</v>
      </c>
      <c r="Y604" s="21">
        <v>0</v>
      </c>
      <c r="Z604" s="21">
        <v>0</v>
      </c>
      <c r="AA604" s="21">
        <v>0</v>
      </c>
      <c r="AB604" s="21">
        <v>0</v>
      </c>
      <c r="AC604" s="21">
        <v>0</v>
      </c>
      <c r="AD604" s="21">
        <v>0</v>
      </c>
      <c r="AE604" s="21">
        <v>86430</v>
      </c>
      <c r="AF604" s="21">
        <v>0</v>
      </c>
      <c r="AG604" s="21">
        <v>0</v>
      </c>
      <c r="AH604" s="21">
        <v>0</v>
      </c>
      <c r="AI604" s="21">
        <v>0</v>
      </c>
      <c r="AJ604" s="21">
        <v>1808500</v>
      </c>
      <c r="AK604" s="21">
        <v>701452</v>
      </c>
      <c r="AL604" s="21">
        <v>0</v>
      </c>
      <c r="AM604" s="21">
        <v>0</v>
      </c>
      <c r="AN604" s="21">
        <v>76918053</v>
      </c>
      <c r="AO604" s="21">
        <v>34</v>
      </c>
      <c r="AP604" s="21">
        <v>65622175</v>
      </c>
      <c r="AQ604" s="21">
        <v>512531424</v>
      </c>
    </row>
    <row r="605" spans="1:43" x14ac:dyDescent="0.25">
      <c r="A605" s="19">
        <v>46265</v>
      </c>
      <c r="B605" s="20" t="s">
        <v>4782</v>
      </c>
      <c r="C605" s="20" t="s">
        <v>4783</v>
      </c>
      <c r="D605" s="21">
        <v>0</v>
      </c>
      <c r="E605" s="21">
        <v>0</v>
      </c>
      <c r="F605" s="21">
        <v>0</v>
      </c>
      <c r="G605" s="21">
        <v>0</v>
      </c>
      <c r="H605" s="21">
        <v>0</v>
      </c>
      <c r="I605" s="21">
        <v>0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  <c r="Q605" s="21">
        <v>0</v>
      </c>
      <c r="R605" s="21">
        <v>214100</v>
      </c>
      <c r="S605" s="21">
        <v>0</v>
      </c>
      <c r="T605" s="21">
        <v>0</v>
      </c>
      <c r="U605" s="21">
        <v>0</v>
      </c>
      <c r="V605" s="21">
        <v>0</v>
      </c>
      <c r="W605" s="21">
        <v>22374600</v>
      </c>
      <c r="X605" s="21">
        <v>0</v>
      </c>
      <c r="Y605" s="21">
        <v>0</v>
      </c>
      <c r="Z605" s="21">
        <v>0</v>
      </c>
      <c r="AA605" s="21">
        <v>0</v>
      </c>
      <c r="AB605" s="21">
        <v>0</v>
      </c>
      <c r="AC605" s="21">
        <v>0</v>
      </c>
      <c r="AD605" s="21">
        <v>0</v>
      </c>
      <c r="AE605" s="21">
        <v>0</v>
      </c>
      <c r="AF605" s="21">
        <v>0</v>
      </c>
      <c r="AG605" s="21">
        <v>0</v>
      </c>
      <c r="AH605" s="21">
        <v>0</v>
      </c>
      <c r="AI605" s="21">
        <v>0</v>
      </c>
      <c r="AJ605" s="21">
        <v>0</v>
      </c>
      <c r="AK605" s="21">
        <v>0</v>
      </c>
      <c r="AL605" s="21">
        <v>0</v>
      </c>
      <c r="AM605" s="21">
        <v>0</v>
      </c>
      <c r="AN605" s="21">
        <v>0</v>
      </c>
      <c r="AO605" s="21">
        <v>0</v>
      </c>
      <c r="AP605" s="21">
        <v>337419054</v>
      </c>
      <c r="AQ605" s="21">
        <v>360007754</v>
      </c>
    </row>
    <row r="606" spans="1:43" x14ac:dyDescent="0.25">
      <c r="A606" s="19">
        <v>46265</v>
      </c>
      <c r="B606" s="20" t="s">
        <v>4791</v>
      </c>
      <c r="C606" s="20" t="s">
        <v>4792</v>
      </c>
      <c r="D606" s="21">
        <v>2129476</v>
      </c>
      <c r="E606" s="21">
        <v>0</v>
      </c>
      <c r="F606" s="21">
        <v>0</v>
      </c>
      <c r="G606" s="21">
        <v>0</v>
      </c>
      <c r="H606" s="21">
        <v>10600000</v>
      </c>
      <c r="I606" s="21">
        <v>423250530</v>
      </c>
      <c r="J606" s="21">
        <v>59885264</v>
      </c>
      <c r="K606" s="21">
        <v>33964425</v>
      </c>
      <c r="L606" s="21">
        <v>3827896390</v>
      </c>
      <c r="M606" s="21">
        <v>1136</v>
      </c>
      <c r="N606" s="21">
        <v>0</v>
      </c>
      <c r="O606" s="21">
        <v>86</v>
      </c>
      <c r="P606" s="21">
        <v>185400</v>
      </c>
      <c r="Q606" s="21">
        <v>36000</v>
      </c>
      <c r="R606" s="21">
        <v>1056405100</v>
      </c>
      <c r="S606" s="21">
        <v>0</v>
      </c>
      <c r="T606" s="21">
        <v>0</v>
      </c>
      <c r="U606" s="21">
        <v>0</v>
      </c>
      <c r="V606" s="21">
        <v>1623398270</v>
      </c>
      <c r="W606" s="21">
        <v>12439747562</v>
      </c>
      <c r="X606" s="21">
        <v>0</v>
      </c>
      <c r="Y606" s="21">
        <v>0</v>
      </c>
      <c r="Z606" s="21">
        <v>235500</v>
      </c>
      <c r="AA606" s="21">
        <v>0</v>
      </c>
      <c r="AB606" s="21">
        <v>0</v>
      </c>
      <c r="AC606" s="21">
        <v>0</v>
      </c>
      <c r="AD606" s="21">
        <v>0</v>
      </c>
      <c r="AE606" s="21">
        <v>858500</v>
      </c>
      <c r="AF606" s="21">
        <v>45</v>
      </c>
      <c r="AG606" s="21">
        <v>0</v>
      </c>
      <c r="AH606" s="21">
        <v>1749636980</v>
      </c>
      <c r="AI606" s="21">
        <v>0</v>
      </c>
      <c r="AJ606" s="21">
        <v>1004527754</v>
      </c>
      <c r="AK606" s="21">
        <v>5775576648</v>
      </c>
      <c r="AL606" s="21">
        <v>665301624</v>
      </c>
      <c r="AM606" s="21">
        <v>1819100</v>
      </c>
      <c r="AN606" s="21">
        <v>88946200</v>
      </c>
      <c r="AO606" s="21">
        <v>0</v>
      </c>
      <c r="AP606" s="21">
        <v>1559393715</v>
      </c>
      <c r="AQ606" s="21">
        <v>30323795705</v>
      </c>
    </row>
    <row r="607" spans="1:43" x14ac:dyDescent="0.25">
      <c r="A607" s="19">
        <v>46265</v>
      </c>
      <c r="B607" s="20" t="s">
        <v>4798</v>
      </c>
      <c r="C607" s="20" t="s">
        <v>4799</v>
      </c>
      <c r="D607" s="21">
        <v>19940200</v>
      </c>
      <c r="E607" s="21">
        <v>0</v>
      </c>
      <c r="F607" s="21">
        <v>0</v>
      </c>
      <c r="G607" s="21">
        <v>0</v>
      </c>
      <c r="H607" s="21">
        <v>0</v>
      </c>
      <c r="I607" s="21">
        <v>0</v>
      </c>
      <c r="J607" s="21">
        <v>0</v>
      </c>
      <c r="K607" s="21">
        <v>0</v>
      </c>
      <c r="L607" s="21">
        <v>22851100</v>
      </c>
      <c r="M607" s="21">
        <v>0</v>
      </c>
      <c r="N607" s="21">
        <v>0</v>
      </c>
      <c r="O607" s="21">
        <v>0</v>
      </c>
      <c r="P607" s="21">
        <v>0</v>
      </c>
      <c r="Q607" s="21">
        <v>0</v>
      </c>
      <c r="R607" s="21">
        <v>0</v>
      </c>
      <c r="S607" s="21">
        <v>0</v>
      </c>
      <c r="T607" s="21">
        <v>0</v>
      </c>
      <c r="U607" s="21">
        <v>0</v>
      </c>
      <c r="V607" s="21">
        <v>0</v>
      </c>
      <c r="W607" s="21">
        <v>803978744</v>
      </c>
      <c r="X607" s="21">
        <v>0</v>
      </c>
      <c r="Y607" s="21">
        <v>0</v>
      </c>
      <c r="Z607" s="21">
        <v>0</v>
      </c>
      <c r="AA607" s="21">
        <v>0</v>
      </c>
      <c r="AB607" s="21">
        <v>0</v>
      </c>
      <c r="AC607" s="21">
        <v>0</v>
      </c>
      <c r="AD607" s="21">
        <v>0</v>
      </c>
      <c r="AE607" s="21">
        <v>0</v>
      </c>
      <c r="AF607" s="21">
        <v>0</v>
      </c>
      <c r="AG607" s="21">
        <v>0</v>
      </c>
      <c r="AH607" s="21">
        <v>0</v>
      </c>
      <c r="AI607" s="21">
        <v>0</v>
      </c>
      <c r="AJ607" s="21">
        <v>9100300</v>
      </c>
      <c r="AK607" s="21">
        <v>776200</v>
      </c>
      <c r="AL607" s="21">
        <v>0</v>
      </c>
      <c r="AM607" s="21">
        <v>0</v>
      </c>
      <c r="AN607" s="21">
        <v>0</v>
      </c>
      <c r="AO607" s="21">
        <v>0</v>
      </c>
      <c r="AP607" s="21">
        <v>499706356</v>
      </c>
      <c r="AQ607" s="21">
        <v>1356352900</v>
      </c>
    </row>
    <row r="608" spans="1:43" x14ac:dyDescent="0.25">
      <c r="A608" s="19">
        <v>46265</v>
      </c>
      <c r="B608" s="20" t="s">
        <v>8935</v>
      </c>
      <c r="C608" s="20" t="s">
        <v>10065</v>
      </c>
      <c r="D608" s="21">
        <v>9212398</v>
      </c>
      <c r="E608" s="21">
        <v>0</v>
      </c>
      <c r="F608" s="21">
        <v>0</v>
      </c>
      <c r="G608" s="21">
        <v>0</v>
      </c>
      <c r="H608" s="21">
        <v>0</v>
      </c>
      <c r="I608" s="21">
        <v>24504633</v>
      </c>
      <c r="J608" s="21">
        <v>0</v>
      </c>
      <c r="K608" s="21">
        <v>62018866</v>
      </c>
      <c r="L608" s="21">
        <v>10281372</v>
      </c>
      <c r="M608" s="21">
        <v>131</v>
      </c>
      <c r="N608" s="21">
        <v>0</v>
      </c>
      <c r="O608" s="21">
        <v>0</v>
      </c>
      <c r="P608" s="21">
        <v>183</v>
      </c>
      <c r="Q608" s="21">
        <v>0</v>
      </c>
      <c r="R608" s="21">
        <v>0</v>
      </c>
      <c r="S608" s="21">
        <v>0</v>
      </c>
      <c r="T608" s="21">
        <v>0</v>
      </c>
      <c r="U608" s="21">
        <v>0</v>
      </c>
      <c r="V608" s="21">
        <v>2631200</v>
      </c>
      <c r="W608" s="21">
        <v>1430876800</v>
      </c>
      <c r="X608" s="21">
        <v>0</v>
      </c>
      <c r="Y608" s="21">
        <v>0</v>
      </c>
      <c r="Z608" s="21">
        <v>0</v>
      </c>
      <c r="AA608" s="21">
        <v>0</v>
      </c>
      <c r="AB608" s="21">
        <v>0</v>
      </c>
      <c r="AC608" s="21">
        <v>0</v>
      </c>
      <c r="AD608" s="21">
        <v>0</v>
      </c>
      <c r="AE608" s="21">
        <v>0</v>
      </c>
      <c r="AF608" s="21">
        <v>0</v>
      </c>
      <c r="AG608" s="21">
        <v>0</v>
      </c>
      <c r="AH608" s="21">
        <v>300000</v>
      </c>
      <c r="AI608" s="21">
        <v>1300</v>
      </c>
      <c r="AJ608" s="21">
        <v>21491800</v>
      </c>
      <c r="AK608" s="21">
        <v>55864</v>
      </c>
      <c r="AL608" s="21">
        <v>9552600</v>
      </c>
      <c r="AM608" s="21">
        <v>0</v>
      </c>
      <c r="AN608" s="21">
        <v>0</v>
      </c>
      <c r="AO608" s="21">
        <v>0</v>
      </c>
      <c r="AP608" s="21">
        <v>423443333</v>
      </c>
      <c r="AQ608" s="21">
        <v>1994370480</v>
      </c>
    </row>
    <row r="609" spans="1:43" x14ac:dyDescent="0.25">
      <c r="A609" s="19">
        <v>46265</v>
      </c>
      <c r="B609" s="20" t="s">
        <v>4807</v>
      </c>
      <c r="C609" s="20" t="s">
        <v>4808</v>
      </c>
      <c r="D609" s="21">
        <v>3189719</v>
      </c>
      <c r="E609" s="21">
        <v>0</v>
      </c>
      <c r="F609" s="21">
        <v>0</v>
      </c>
      <c r="G609" s="21">
        <v>0</v>
      </c>
      <c r="H609" s="21">
        <v>0</v>
      </c>
      <c r="I609" s="21">
        <v>172000</v>
      </c>
      <c r="J609" s="21">
        <v>0</v>
      </c>
      <c r="K609" s="21">
        <v>330000</v>
      </c>
      <c r="L609" s="21">
        <v>8570900</v>
      </c>
      <c r="M609" s="21">
        <v>1180081</v>
      </c>
      <c r="N609" s="21">
        <v>50000000</v>
      </c>
      <c r="O609" s="21">
        <v>45386800</v>
      </c>
      <c r="P609" s="21">
        <v>0</v>
      </c>
      <c r="Q609" s="21">
        <v>0</v>
      </c>
      <c r="R609" s="21">
        <v>0</v>
      </c>
      <c r="S609" s="21">
        <v>0</v>
      </c>
      <c r="T609" s="21">
        <v>0</v>
      </c>
      <c r="U609" s="21">
        <v>0</v>
      </c>
      <c r="V609" s="21">
        <v>0</v>
      </c>
      <c r="W609" s="21">
        <v>4226000</v>
      </c>
      <c r="X609" s="21">
        <v>0</v>
      </c>
      <c r="Y609" s="21">
        <v>0</v>
      </c>
      <c r="Z609" s="21">
        <v>0</v>
      </c>
      <c r="AA609" s="21">
        <v>0</v>
      </c>
      <c r="AB609" s="21">
        <v>0</v>
      </c>
      <c r="AC609" s="21">
        <v>0</v>
      </c>
      <c r="AD609" s="21">
        <v>0</v>
      </c>
      <c r="AE609" s="21">
        <v>0</v>
      </c>
      <c r="AF609" s="21">
        <v>0</v>
      </c>
      <c r="AG609" s="21">
        <v>0</v>
      </c>
      <c r="AH609" s="21">
        <v>0</v>
      </c>
      <c r="AI609" s="21">
        <v>0</v>
      </c>
      <c r="AJ609" s="21">
        <v>136585900</v>
      </c>
      <c r="AK609" s="21">
        <v>2468900</v>
      </c>
      <c r="AL609" s="21">
        <v>19485800</v>
      </c>
      <c r="AM609" s="21">
        <v>4593100</v>
      </c>
      <c r="AN609" s="21">
        <v>45573100</v>
      </c>
      <c r="AO609" s="21">
        <v>0</v>
      </c>
      <c r="AP609" s="21">
        <v>149653900</v>
      </c>
      <c r="AQ609" s="21">
        <v>471416200</v>
      </c>
    </row>
    <row r="610" spans="1:43" x14ac:dyDescent="0.25">
      <c r="A610" s="19">
        <v>46265</v>
      </c>
      <c r="B610" s="20" t="s">
        <v>4813</v>
      </c>
      <c r="C610" s="20" t="s">
        <v>4814</v>
      </c>
      <c r="D610" s="21">
        <v>17105017</v>
      </c>
      <c r="E610" s="21">
        <v>6985460</v>
      </c>
      <c r="F610" s="21">
        <v>0</v>
      </c>
      <c r="G610" s="21">
        <v>104786695</v>
      </c>
      <c r="H610" s="21">
        <v>0</v>
      </c>
      <c r="I610" s="21">
        <v>2043080405</v>
      </c>
      <c r="J610" s="21">
        <v>14779800</v>
      </c>
      <c r="K610" s="21">
        <v>14378163</v>
      </c>
      <c r="L610" s="21">
        <v>1142692495</v>
      </c>
      <c r="M610" s="21">
        <v>13339406</v>
      </c>
      <c r="N610" s="21">
        <v>0</v>
      </c>
      <c r="O610" s="21">
        <v>783800</v>
      </c>
      <c r="P610" s="21">
        <v>2000</v>
      </c>
      <c r="Q610" s="21">
        <v>0</v>
      </c>
      <c r="R610" s="21">
        <v>0</v>
      </c>
      <c r="S610" s="21">
        <v>0</v>
      </c>
      <c r="T610" s="21">
        <v>0</v>
      </c>
      <c r="U610" s="21">
        <v>0</v>
      </c>
      <c r="V610" s="21">
        <v>52600</v>
      </c>
      <c r="W610" s="21">
        <v>865821930</v>
      </c>
      <c r="X610" s="21">
        <v>0</v>
      </c>
      <c r="Y610" s="21">
        <v>0</v>
      </c>
      <c r="Z610" s="21">
        <v>0</v>
      </c>
      <c r="AA610" s="21">
        <v>0</v>
      </c>
      <c r="AB610" s="21">
        <v>0</v>
      </c>
      <c r="AC610" s="21">
        <v>0</v>
      </c>
      <c r="AD610" s="21">
        <v>0</v>
      </c>
      <c r="AE610" s="21">
        <v>3803590</v>
      </c>
      <c r="AF610" s="21">
        <v>0</v>
      </c>
      <c r="AG610" s="21">
        <v>0</v>
      </c>
      <c r="AH610" s="21">
        <v>3063800</v>
      </c>
      <c r="AI610" s="21">
        <v>0</v>
      </c>
      <c r="AJ610" s="21">
        <v>501414310</v>
      </c>
      <c r="AK610" s="21">
        <v>52879309</v>
      </c>
      <c r="AL610" s="21">
        <v>4939130</v>
      </c>
      <c r="AM610" s="21">
        <v>1887100</v>
      </c>
      <c r="AN610" s="21">
        <v>23077010</v>
      </c>
      <c r="AO610" s="21">
        <v>8230</v>
      </c>
      <c r="AP610" s="21">
        <v>2955765350</v>
      </c>
      <c r="AQ610" s="21">
        <v>7770645600</v>
      </c>
    </row>
    <row r="611" spans="1:43" x14ac:dyDescent="0.25">
      <c r="A611" s="19">
        <v>46265</v>
      </c>
      <c r="B611" s="20" t="s">
        <v>4820</v>
      </c>
      <c r="C611" s="20" t="s">
        <v>4821</v>
      </c>
      <c r="D611" s="21">
        <v>1550510256</v>
      </c>
      <c r="E611" s="21">
        <v>4473035500</v>
      </c>
      <c r="F611" s="21">
        <v>0</v>
      </c>
      <c r="G611" s="21">
        <v>122221200</v>
      </c>
      <c r="H611" s="21">
        <v>109600</v>
      </c>
      <c r="I611" s="21">
        <v>14065389</v>
      </c>
      <c r="J611" s="21">
        <v>291706961</v>
      </c>
      <c r="K611" s="21">
        <v>2500343</v>
      </c>
      <c r="L611" s="21">
        <v>64120142</v>
      </c>
      <c r="M611" s="21">
        <v>8418</v>
      </c>
      <c r="N611" s="21">
        <v>0</v>
      </c>
      <c r="O611" s="21">
        <v>3470978304</v>
      </c>
      <c r="P611" s="21">
        <v>898800</v>
      </c>
      <c r="Q611" s="21">
        <v>1135500</v>
      </c>
      <c r="R611" s="21">
        <v>5686900</v>
      </c>
      <c r="S611" s="21">
        <v>0</v>
      </c>
      <c r="T611" s="21">
        <v>0</v>
      </c>
      <c r="U611" s="21">
        <v>0</v>
      </c>
      <c r="V611" s="21">
        <v>72000</v>
      </c>
      <c r="W611" s="21">
        <v>9252564191</v>
      </c>
      <c r="X611" s="21">
        <v>0</v>
      </c>
      <c r="Y611" s="21">
        <v>312500000</v>
      </c>
      <c r="Z611" s="21">
        <v>2014500</v>
      </c>
      <c r="AA611" s="21">
        <v>0</v>
      </c>
      <c r="AB611" s="21">
        <v>0</v>
      </c>
      <c r="AC611" s="21">
        <v>0</v>
      </c>
      <c r="AD611" s="21">
        <v>0</v>
      </c>
      <c r="AE611" s="21">
        <v>7100</v>
      </c>
      <c r="AF611" s="21">
        <v>5362000</v>
      </c>
      <c r="AG611" s="21">
        <v>0</v>
      </c>
      <c r="AH611" s="21">
        <v>0</v>
      </c>
      <c r="AI611" s="21">
        <v>1933300</v>
      </c>
      <c r="AJ611" s="21">
        <v>1591122910</v>
      </c>
      <c r="AK611" s="21">
        <v>3970846</v>
      </c>
      <c r="AL611" s="21">
        <v>326777924</v>
      </c>
      <c r="AM611" s="21">
        <v>4921200</v>
      </c>
      <c r="AN611" s="21">
        <v>251561600</v>
      </c>
      <c r="AO611" s="21">
        <v>159306100</v>
      </c>
      <c r="AP611" s="21">
        <v>1628658416</v>
      </c>
      <c r="AQ611" s="21">
        <v>23537749400</v>
      </c>
    </row>
    <row r="612" spans="1:43" x14ac:dyDescent="0.25">
      <c r="A612" s="19">
        <v>46265</v>
      </c>
      <c r="B612" s="20" t="s">
        <v>4827</v>
      </c>
      <c r="C612" s="20" t="s">
        <v>4828</v>
      </c>
      <c r="D612" s="21">
        <v>8408850</v>
      </c>
      <c r="E612" s="21">
        <v>0</v>
      </c>
      <c r="F612" s="21">
        <v>390677103</v>
      </c>
      <c r="G612" s="21">
        <v>0</v>
      </c>
      <c r="H612" s="21">
        <v>678400000</v>
      </c>
      <c r="I612" s="21">
        <v>400100100</v>
      </c>
      <c r="J612" s="21">
        <v>114131900</v>
      </c>
      <c r="K612" s="21">
        <v>25990750</v>
      </c>
      <c r="L612" s="21">
        <v>3230478</v>
      </c>
      <c r="M612" s="21">
        <v>8760</v>
      </c>
      <c r="N612" s="21">
        <v>0</v>
      </c>
      <c r="O612" s="21">
        <v>0</v>
      </c>
      <c r="P612" s="21">
        <v>0</v>
      </c>
      <c r="Q612" s="21">
        <v>2123800</v>
      </c>
      <c r="R612" s="21">
        <v>0</v>
      </c>
      <c r="S612" s="21">
        <v>0</v>
      </c>
      <c r="T612" s="21">
        <v>0</v>
      </c>
      <c r="U612" s="21">
        <v>0</v>
      </c>
      <c r="V612" s="21">
        <v>0</v>
      </c>
      <c r="W612" s="21">
        <v>10515794241</v>
      </c>
      <c r="X612" s="21">
        <v>0</v>
      </c>
      <c r="Y612" s="21">
        <v>352012600</v>
      </c>
      <c r="Z612" s="21">
        <v>0</v>
      </c>
      <c r="AA612" s="21">
        <v>0</v>
      </c>
      <c r="AB612" s="21">
        <v>0</v>
      </c>
      <c r="AC612" s="21">
        <v>0</v>
      </c>
      <c r="AD612" s="21">
        <v>0</v>
      </c>
      <c r="AE612" s="21">
        <v>0</v>
      </c>
      <c r="AF612" s="21">
        <v>0</v>
      </c>
      <c r="AG612" s="21">
        <v>0</v>
      </c>
      <c r="AH612" s="21">
        <v>9927845177</v>
      </c>
      <c r="AI612" s="21">
        <v>15</v>
      </c>
      <c r="AJ612" s="21">
        <v>924058711</v>
      </c>
      <c r="AK612" s="21">
        <v>248311991</v>
      </c>
      <c r="AL612" s="21">
        <v>417323466</v>
      </c>
      <c r="AM612" s="21">
        <v>0</v>
      </c>
      <c r="AN612" s="21">
        <v>76747127</v>
      </c>
      <c r="AO612" s="21">
        <v>1071951</v>
      </c>
      <c r="AP612" s="21">
        <v>7666387987</v>
      </c>
      <c r="AQ612" s="21">
        <v>31752625007</v>
      </c>
    </row>
    <row r="613" spans="1:43" x14ac:dyDescent="0.25">
      <c r="A613" s="19">
        <v>46265</v>
      </c>
      <c r="B613" s="20" t="s">
        <v>4838</v>
      </c>
      <c r="C613" s="20" t="s">
        <v>4839</v>
      </c>
      <c r="D613" s="21">
        <v>532</v>
      </c>
      <c r="E613" s="21">
        <v>0</v>
      </c>
      <c r="F613" s="21">
        <v>262802</v>
      </c>
      <c r="G613" s="21">
        <v>0</v>
      </c>
      <c r="H613" s="21">
        <v>0</v>
      </c>
      <c r="I613" s="21">
        <v>68340170</v>
      </c>
      <c r="J613" s="21">
        <v>0</v>
      </c>
      <c r="K613" s="21">
        <v>68512693</v>
      </c>
      <c r="L613" s="21">
        <v>20700</v>
      </c>
      <c r="M613" s="21">
        <v>899</v>
      </c>
      <c r="N613" s="21">
        <v>0</v>
      </c>
      <c r="O613" s="21">
        <v>0</v>
      </c>
      <c r="P613" s="21">
        <v>0</v>
      </c>
      <c r="Q613" s="21">
        <v>0</v>
      </c>
      <c r="R613" s="21">
        <v>302300</v>
      </c>
      <c r="S613" s="21">
        <v>0</v>
      </c>
      <c r="T613" s="21">
        <v>0</v>
      </c>
      <c r="U613" s="21">
        <v>0</v>
      </c>
      <c r="V613" s="21">
        <v>0</v>
      </c>
      <c r="W613" s="21">
        <v>1907340991</v>
      </c>
      <c r="X613" s="21">
        <v>0</v>
      </c>
      <c r="Y613" s="21">
        <v>0</v>
      </c>
      <c r="Z613" s="21">
        <v>0</v>
      </c>
      <c r="AA613" s="21">
        <v>0</v>
      </c>
      <c r="AB613" s="21">
        <v>0</v>
      </c>
      <c r="AC613" s="21">
        <v>0</v>
      </c>
      <c r="AD613" s="21">
        <v>0</v>
      </c>
      <c r="AE613" s="21">
        <v>10264455</v>
      </c>
      <c r="AF613" s="21">
        <v>0</v>
      </c>
      <c r="AG613" s="21">
        <v>0</v>
      </c>
      <c r="AH613" s="21">
        <v>0</v>
      </c>
      <c r="AI613" s="21">
        <v>0</v>
      </c>
      <c r="AJ613" s="21">
        <v>120196118</v>
      </c>
      <c r="AK613" s="21">
        <v>857250903</v>
      </c>
      <c r="AL613" s="21">
        <v>0</v>
      </c>
      <c r="AM613" s="21">
        <v>0</v>
      </c>
      <c r="AN613" s="21">
        <v>374758601</v>
      </c>
      <c r="AO613" s="21">
        <v>28330</v>
      </c>
      <c r="AP613" s="21">
        <v>1377174336</v>
      </c>
      <c r="AQ613" s="21">
        <v>4784453830</v>
      </c>
    </row>
    <row r="614" spans="1:43" x14ac:dyDescent="0.25">
      <c r="A614" s="19">
        <v>46265</v>
      </c>
      <c r="B614" s="20" t="s">
        <v>4851</v>
      </c>
      <c r="C614" s="20" t="s">
        <v>4852</v>
      </c>
      <c r="D614" s="21">
        <v>1535700</v>
      </c>
      <c r="E614" s="21">
        <v>0</v>
      </c>
      <c r="F614" s="21">
        <v>82449300</v>
      </c>
      <c r="G614" s="21">
        <v>0</v>
      </c>
      <c r="H614" s="21">
        <v>0</v>
      </c>
      <c r="I614" s="21">
        <v>100</v>
      </c>
      <c r="J614" s="21">
        <v>0</v>
      </c>
      <c r="K614" s="21">
        <v>342800</v>
      </c>
      <c r="L614" s="21">
        <v>78274900</v>
      </c>
      <c r="M614" s="21">
        <v>0</v>
      </c>
      <c r="N614" s="21">
        <v>0</v>
      </c>
      <c r="O614" s="21">
        <v>0</v>
      </c>
      <c r="P614" s="21">
        <v>0</v>
      </c>
      <c r="Q614" s="21">
        <v>0</v>
      </c>
      <c r="R614" s="21">
        <v>0</v>
      </c>
      <c r="S614" s="21">
        <v>0</v>
      </c>
      <c r="T614" s="21">
        <v>0</v>
      </c>
      <c r="U614" s="21">
        <v>0</v>
      </c>
      <c r="V614" s="21">
        <v>0</v>
      </c>
      <c r="W614" s="21">
        <v>97271500</v>
      </c>
      <c r="X614" s="21">
        <v>0</v>
      </c>
      <c r="Y614" s="21">
        <v>0</v>
      </c>
      <c r="Z614" s="21">
        <v>0</v>
      </c>
      <c r="AA614" s="21">
        <v>0</v>
      </c>
      <c r="AB614" s="21">
        <v>0</v>
      </c>
      <c r="AC614" s="21">
        <v>0</v>
      </c>
      <c r="AD614" s="21">
        <v>0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2053500</v>
      </c>
      <c r="AL614" s="21">
        <v>0</v>
      </c>
      <c r="AM614" s="21">
        <v>0</v>
      </c>
      <c r="AN614" s="21">
        <v>0</v>
      </c>
      <c r="AO614" s="21">
        <v>0</v>
      </c>
      <c r="AP614" s="21">
        <v>69848550</v>
      </c>
      <c r="AQ614" s="21">
        <v>331776350</v>
      </c>
    </row>
    <row r="615" spans="1:43" x14ac:dyDescent="0.25">
      <c r="A615" s="19">
        <v>46265</v>
      </c>
      <c r="B615" s="20" t="s">
        <v>4860</v>
      </c>
      <c r="C615" s="20" t="s">
        <v>4861</v>
      </c>
      <c r="D615" s="21">
        <v>0</v>
      </c>
      <c r="E615" s="21">
        <v>0</v>
      </c>
      <c r="F615" s="21">
        <v>0</v>
      </c>
      <c r="G615" s="21">
        <v>0</v>
      </c>
      <c r="H615" s="21">
        <v>0</v>
      </c>
      <c r="I615" s="21">
        <v>100</v>
      </c>
      <c r="J615" s="21">
        <v>0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175282</v>
      </c>
      <c r="R615" s="21">
        <v>0</v>
      </c>
      <c r="S615" s="21">
        <v>0</v>
      </c>
      <c r="T615" s="21">
        <v>0</v>
      </c>
      <c r="U615" s="21">
        <v>0</v>
      </c>
      <c r="V615" s="21">
        <v>0</v>
      </c>
      <c r="W615" s="21">
        <v>405765548</v>
      </c>
      <c r="X615" s="21">
        <v>0</v>
      </c>
      <c r="Y615" s="21">
        <v>104794200</v>
      </c>
      <c r="Z615" s="21">
        <v>0</v>
      </c>
      <c r="AA615" s="21">
        <v>0</v>
      </c>
      <c r="AB615" s="21">
        <v>0</v>
      </c>
      <c r="AC615" s="21">
        <v>0</v>
      </c>
      <c r="AD615" s="21">
        <v>0</v>
      </c>
      <c r="AE615" s="21">
        <v>27643</v>
      </c>
      <c r="AF615" s="21">
        <v>0</v>
      </c>
      <c r="AG615" s="21">
        <v>0</v>
      </c>
      <c r="AH615" s="21">
        <v>0</v>
      </c>
      <c r="AI615" s="21">
        <v>0</v>
      </c>
      <c r="AJ615" s="21">
        <v>150551611</v>
      </c>
      <c r="AK615" s="21">
        <v>6931858</v>
      </c>
      <c r="AL615" s="21">
        <v>104400</v>
      </c>
      <c r="AM615" s="21">
        <v>0</v>
      </c>
      <c r="AN615" s="21">
        <v>283612</v>
      </c>
      <c r="AO615" s="21">
        <v>26255</v>
      </c>
      <c r="AP615" s="21">
        <v>343664648</v>
      </c>
      <c r="AQ615" s="21">
        <v>1012325157</v>
      </c>
    </row>
    <row r="616" spans="1:43" x14ac:dyDescent="0.25">
      <c r="A616" s="19">
        <v>46265</v>
      </c>
      <c r="B616" s="20" t="s">
        <v>4862</v>
      </c>
      <c r="C616" s="20" t="s">
        <v>4863</v>
      </c>
      <c r="D616" s="21">
        <v>0</v>
      </c>
      <c r="E616" s="21">
        <v>0</v>
      </c>
      <c r="F616" s="21">
        <v>0</v>
      </c>
      <c r="G616" s="21">
        <v>0</v>
      </c>
      <c r="H616" s="21">
        <v>0</v>
      </c>
      <c r="I616" s="21">
        <v>2000000</v>
      </c>
      <c r="J616" s="21">
        <v>0</v>
      </c>
      <c r="K616" s="21">
        <v>0</v>
      </c>
      <c r="L616" s="21">
        <v>0</v>
      </c>
      <c r="M616" s="21">
        <v>0</v>
      </c>
      <c r="N616" s="21">
        <v>0</v>
      </c>
      <c r="O616" s="21">
        <v>0</v>
      </c>
      <c r="P616" s="21">
        <v>0</v>
      </c>
      <c r="Q616" s="21">
        <v>0</v>
      </c>
      <c r="R616" s="21">
        <v>0</v>
      </c>
      <c r="S616" s="21">
        <v>0</v>
      </c>
      <c r="T616" s="21">
        <v>0</v>
      </c>
      <c r="U616" s="21">
        <v>0</v>
      </c>
      <c r="V616" s="21">
        <v>0</v>
      </c>
      <c r="W616" s="21">
        <v>27066900</v>
      </c>
      <c r="X616" s="21">
        <v>0</v>
      </c>
      <c r="Y616" s="21">
        <v>0</v>
      </c>
      <c r="Z616" s="21">
        <v>0</v>
      </c>
      <c r="AA616" s="21">
        <v>0</v>
      </c>
      <c r="AB616" s="21">
        <v>0</v>
      </c>
      <c r="AC616" s="21">
        <v>0</v>
      </c>
      <c r="AD616" s="21">
        <v>0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17874100</v>
      </c>
      <c r="AL616" s="21">
        <v>0</v>
      </c>
      <c r="AM616" s="21">
        <v>0</v>
      </c>
      <c r="AN616" s="21">
        <v>0</v>
      </c>
      <c r="AO616" s="21">
        <v>0</v>
      </c>
      <c r="AP616" s="21">
        <v>123029500</v>
      </c>
      <c r="AQ616" s="21">
        <v>169970500</v>
      </c>
    </row>
    <row r="617" spans="1:43" x14ac:dyDescent="0.25">
      <c r="A617" s="19">
        <v>46265</v>
      </c>
      <c r="B617" s="20" t="s">
        <v>4869</v>
      </c>
      <c r="C617" s="20" t="s">
        <v>4870</v>
      </c>
      <c r="D617" s="21">
        <v>484080</v>
      </c>
      <c r="E617" s="21">
        <v>0</v>
      </c>
      <c r="F617" s="21">
        <v>0</v>
      </c>
      <c r="G617" s="21">
        <v>0</v>
      </c>
      <c r="H617" s="21">
        <v>0</v>
      </c>
      <c r="I617" s="21">
        <v>100100</v>
      </c>
      <c r="J617" s="21">
        <v>0</v>
      </c>
      <c r="K617" s="21">
        <v>0</v>
      </c>
      <c r="L617" s="21">
        <v>140000</v>
      </c>
      <c r="M617" s="21">
        <v>0</v>
      </c>
      <c r="N617" s="21">
        <v>0</v>
      </c>
      <c r="O617" s="21">
        <v>0</v>
      </c>
      <c r="P617" s="21">
        <v>0</v>
      </c>
      <c r="Q617" s="21">
        <v>0</v>
      </c>
      <c r="R617" s="21">
        <v>0</v>
      </c>
      <c r="S617" s="21">
        <v>0</v>
      </c>
      <c r="T617" s="21">
        <v>0</v>
      </c>
      <c r="U617" s="21">
        <v>0</v>
      </c>
      <c r="V617" s="21">
        <v>0</v>
      </c>
      <c r="W617" s="21">
        <v>38751224</v>
      </c>
      <c r="X617" s="21">
        <v>0</v>
      </c>
      <c r="Y617" s="21">
        <v>0</v>
      </c>
      <c r="Z617" s="21">
        <v>0</v>
      </c>
      <c r="AA617" s="21">
        <v>0</v>
      </c>
      <c r="AB617" s="21">
        <v>0</v>
      </c>
      <c r="AC617" s="21">
        <v>0</v>
      </c>
      <c r="AD617" s="21">
        <v>0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616000</v>
      </c>
      <c r="AL617" s="21">
        <v>0</v>
      </c>
      <c r="AM617" s="21">
        <v>0</v>
      </c>
      <c r="AN617" s="21">
        <v>0</v>
      </c>
      <c r="AO617" s="21">
        <v>0</v>
      </c>
      <c r="AP617" s="21">
        <v>43331612</v>
      </c>
      <c r="AQ617" s="21">
        <v>83423016</v>
      </c>
    </row>
    <row r="618" spans="1:43" x14ac:dyDescent="0.25">
      <c r="A618" s="19">
        <v>46265</v>
      </c>
      <c r="B618" s="20" t="s">
        <v>4883</v>
      </c>
      <c r="C618" s="20" t="s">
        <v>4884</v>
      </c>
      <c r="D618" s="21">
        <v>0</v>
      </c>
      <c r="E618" s="21">
        <v>0</v>
      </c>
      <c r="F618" s="21">
        <v>0</v>
      </c>
      <c r="G618" s="21">
        <v>0</v>
      </c>
      <c r="H618" s="21">
        <v>0</v>
      </c>
      <c r="I618" s="21">
        <v>100</v>
      </c>
      <c r="J618" s="21">
        <v>0</v>
      </c>
      <c r="K618" s="21">
        <v>16037200</v>
      </c>
      <c r="L618" s="21">
        <v>26262600</v>
      </c>
      <c r="M618" s="21">
        <v>0</v>
      </c>
      <c r="N618" s="21">
        <v>0</v>
      </c>
      <c r="O618" s="21">
        <v>0</v>
      </c>
      <c r="P618" s="21">
        <v>0</v>
      </c>
      <c r="Q618" s="21">
        <v>0</v>
      </c>
      <c r="R618" s="21">
        <v>0</v>
      </c>
      <c r="S618" s="21">
        <v>0</v>
      </c>
      <c r="T618" s="21">
        <v>0</v>
      </c>
      <c r="U618" s="21">
        <v>0</v>
      </c>
      <c r="V618" s="21">
        <v>0</v>
      </c>
      <c r="W618" s="21">
        <v>2562575215</v>
      </c>
      <c r="X618" s="21">
        <v>0</v>
      </c>
      <c r="Y618" s="21">
        <v>0</v>
      </c>
      <c r="Z618" s="21">
        <v>0</v>
      </c>
      <c r="AA618" s="21">
        <v>0</v>
      </c>
      <c r="AB618" s="21">
        <v>0</v>
      </c>
      <c r="AC618" s="21">
        <v>0</v>
      </c>
      <c r="AD618" s="21">
        <v>0</v>
      </c>
      <c r="AE618" s="21">
        <v>78300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93935448</v>
      </c>
      <c r="AL618" s="21">
        <v>0</v>
      </c>
      <c r="AM618" s="21">
        <v>0</v>
      </c>
      <c r="AN618" s="21">
        <v>0</v>
      </c>
      <c r="AO618" s="21">
        <v>0</v>
      </c>
      <c r="AP618" s="21">
        <v>225597776</v>
      </c>
      <c r="AQ618" s="21">
        <v>2924486639</v>
      </c>
    </row>
    <row r="619" spans="1:43" x14ac:dyDescent="0.25">
      <c r="A619" s="19">
        <v>46265</v>
      </c>
      <c r="B619" s="20" t="s">
        <v>4888</v>
      </c>
      <c r="C619" s="20" t="s">
        <v>4889</v>
      </c>
      <c r="D619" s="21">
        <v>0</v>
      </c>
      <c r="E619" s="21">
        <v>0</v>
      </c>
      <c r="F619" s="21">
        <v>0</v>
      </c>
      <c r="G619" s="21">
        <v>0</v>
      </c>
      <c r="H619" s="21">
        <v>0</v>
      </c>
      <c r="I619" s="21">
        <v>0</v>
      </c>
      <c r="J619" s="21">
        <v>0</v>
      </c>
      <c r="K619" s="21">
        <v>3500000</v>
      </c>
      <c r="L619" s="21">
        <v>50781600</v>
      </c>
      <c r="M619" s="21">
        <v>0</v>
      </c>
      <c r="N619" s="21">
        <v>0</v>
      </c>
      <c r="O619" s="21">
        <v>0</v>
      </c>
      <c r="P619" s="21">
        <v>0</v>
      </c>
      <c r="Q619" s="21">
        <v>5426000</v>
      </c>
      <c r="R619" s="21">
        <v>0</v>
      </c>
      <c r="S619" s="21">
        <v>0</v>
      </c>
      <c r="T619" s="21">
        <v>0</v>
      </c>
      <c r="U619" s="21">
        <v>0</v>
      </c>
      <c r="V619" s="21">
        <v>0</v>
      </c>
      <c r="W619" s="21">
        <v>607327900</v>
      </c>
      <c r="X619" s="21">
        <v>0</v>
      </c>
      <c r="Y619" s="21">
        <v>0</v>
      </c>
      <c r="Z619" s="21">
        <v>0</v>
      </c>
      <c r="AA619" s="21">
        <v>0</v>
      </c>
      <c r="AB619" s="21">
        <v>0</v>
      </c>
      <c r="AC619" s="21">
        <v>0</v>
      </c>
      <c r="AD619" s="21">
        <v>0</v>
      </c>
      <c r="AE619" s="21">
        <v>144500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75</v>
      </c>
      <c r="AL619" s="21">
        <v>0</v>
      </c>
      <c r="AM619" s="21">
        <v>0</v>
      </c>
      <c r="AN619" s="21">
        <v>0</v>
      </c>
      <c r="AO619" s="21">
        <v>275</v>
      </c>
      <c r="AP619" s="21">
        <v>915048535</v>
      </c>
      <c r="AQ619" s="21">
        <v>1582228885</v>
      </c>
    </row>
    <row r="620" spans="1:43" x14ac:dyDescent="0.25">
      <c r="A620" s="19">
        <v>46265</v>
      </c>
      <c r="B620" s="20" t="s">
        <v>4898</v>
      </c>
      <c r="C620" s="20" t="s">
        <v>4899</v>
      </c>
      <c r="D620" s="21">
        <v>126622</v>
      </c>
      <c r="E620" s="21">
        <v>0</v>
      </c>
      <c r="F620" s="21">
        <v>0</v>
      </c>
      <c r="G620" s="21">
        <v>0</v>
      </c>
      <c r="H620" s="21">
        <v>1204136359</v>
      </c>
      <c r="I620" s="21">
        <v>55550056</v>
      </c>
      <c r="J620" s="21">
        <v>0</v>
      </c>
      <c r="K620" s="21">
        <v>3477988</v>
      </c>
      <c r="L620" s="21">
        <v>11700</v>
      </c>
      <c r="M620" s="21">
        <v>109</v>
      </c>
      <c r="N620" s="21">
        <v>896300</v>
      </c>
      <c r="O620" s="21">
        <v>0</v>
      </c>
      <c r="P620" s="21">
        <v>0</v>
      </c>
      <c r="Q620" s="21">
        <v>0</v>
      </c>
      <c r="R620" s="21">
        <v>0</v>
      </c>
      <c r="S620" s="21">
        <v>0</v>
      </c>
      <c r="T620" s="21">
        <v>0</v>
      </c>
      <c r="U620" s="21">
        <v>0</v>
      </c>
      <c r="V620" s="21">
        <v>0</v>
      </c>
      <c r="W620" s="21">
        <v>270000041</v>
      </c>
      <c r="X620" s="21">
        <v>0</v>
      </c>
      <c r="Y620" s="21">
        <v>0</v>
      </c>
      <c r="Z620" s="21">
        <v>0</v>
      </c>
      <c r="AA620" s="21">
        <v>0</v>
      </c>
      <c r="AB620" s="21">
        <v>0</v>
      </c>
      <c r="AC620" s="21">
        <v>0</v>
      </c>
      <c r="AD620" s="21">
        <v>1043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237092400</v>
      </c>
      <c r="AK620" s="21">
        <v>8161935</v>
      </c>
      <c r="AL620" s="21">
        <v>0</v>
      </c>
      <c r="AM620" s="21">
        <v>0</v>
      </c>
      <c r="AN620" s="21">
        <v>0</v>
      </c>
      <c r="AO620" s="21">
        <v>0</v>
      </c>
      <c r="AP620" s="21">
        <v>426836697</v>
      </c>
      <c r="AQ620" s="21">
        <v>2206291250</v>
      </c>
    </row>
    <row r="621" spans="1:43" x14ac:dyDescent="0.25">
      <c r="A621" s="19">
        <v>46265</v>
      </c>
      <c r="B621" s="20" t="s">
        <v>4904</v>
      </c>
      <c r="C621" s="20" t="s">
        <v>4905</v>
      </c>
      <c r="D621" s="21">
        <v>46279266</v>
      </c>
      <c r="E621" s="21">
        <v>8152200</v>
      </c>
      <c r="F621" s="21">
        <v>9243855</v>
      </c>
      <c r="G621" s="21">
        <v>10664675</v>
      </c>
      <c r="H621" s="21">
        <v>300000</v>
      </c>
      <c r="I621" s="21">
        <v>28523244</v>
      </c>
      <c r="J621" s="21">
        <v>72673262</v>
      </c>
      <c r="K621" s="21">
        <v>6929655</v>
      </c>
      <c r="L621" s="21">
        <v>34683873</v>
      </c>
      <c r="M621" s="21">
        <v>122816</v>
      </c>
      <c r="N621" s="21">
        <v>0</v>
      </c>
      <c r="O621" s="21">
        <v>347785575</v>
      </c>
      <c r="P621" s="21">
        <v>14854600</v>
      </c>
      <c r="Q621" s="21">
        <v>446800</v>
      </c>
      <c r="R621" s="21">
        <v>0</v>
      </c>
      <c r="S621" s="21">
        <v>54189200</v>
      </c>
      <c r="T621" s="21">
        <v>30000</v>
      </c>
      <c r="U621" s="21">
        <v>0</v>
      </c>
      <c r="V621" s="21">
        <v>2000000</v>
      </c>
      <c r="W621" s="21">
        <v>454178742</v>
      </c>
      <c r="X621" s="21">
        <v>350000</v>
      </c>
      <c r="Y621" s="21">
        <v>8590300</v>
      </c>
      <c r="Z621" s="21">
        <v>354200</v>
      </c>
      <c r="AA621" s="21">
        <v>0</v>
      </c>
      <c r="AB621" s="21">
        <v>0</v>
      </c>
      <c r="AC621" s="21">
        <v>0</v>
      </c>
      <c r="AD621" s="21">
        <v>676800</v>
      </c>
      <c r="AE621" s="21">
        <v>1825</v>
      </c>
      <c r="AF621" s="21">
        <v>0</v>
      </c>
      <c r="AG621" s="21">
        <v>0</v>
      </c>
      <c r="AH621" s="21">
        <v>0</v>
      </c>
      <c r="AI621" s="21">
        <v>200</v>
      </c>
      <c r="AJ621" s="21">
        <v>1076936478</v>
      </c>
      <c r="AK621" s="21">
        <v>27483433</v>
      </c>
      <c r="AL621" s="21">
        <v>241617152</v>
      </c>
      <c r="AM621" s="21">
        <v>938850</v>
      </c>
      <c r="AN621" s="21">
        <v>709026660</v>
      </c>
      <c r="AO621" s="21">
        <v>24252375</v>
      </c>
      <c r="AP621" s="21">
        <v>284624739</v>
      </c>
      <c r="AQ621" s="21">
        <v>3465910775</v>
      </c>
    </row>
    <row r="622" spans="1:43" x14ac:dyDescent="0.25">
      <c r="A622" s="19">
        <v>46265</v>
      </c>
      <c r="B622" s="20" t="s">
        <v>4910</v>
      </c>
      <c r="C622" s="20" t="s">
        <v>4911</v>
      </c>
      <c r="D622" s="21">
        <v>60529000</v>
      </c>
      <c r="E622" s="21">
        <v>0</v>
      </c>
      <c r="F622" s="21">
        <v>0</v>
      </c>
      <c r="G622" s="21">
        <v>0</v>
      </c>
      <c r="H622" s="21">
        <v>378800</v>
      </c>
      <c r="I622" s="21">
        <v>100</v>
      </c>
      <c r="J622" s="21">
        <v>0</v>
      </c>
      <c r="K622" s="21">
        <v>0</v>
      </c>
      <c r="L622" s="21">
        <v>800</v>
      </c>
      <c r="M622" s="21">
        <v>7500</v>
      </c>
      <c r="N622" s="21">
        <v>0</v>
      </c>
      <c r="O622" s="21">
        <v>0</v>
      </c>
      <c r="P622" s="21">
        <v>0</v>
      </c>
      <c r="Q622" s="21">
        <v>0</v>
      </c>
      <c r="R622" s="21">
        <v>0</v>
      </c>
      <c r="S622" s="21">
        <v>5662429162</v>
      </c>
      <c r="T622" s="21">
        <v>0</v>
      </c>
      <c r="U622" s="21">
        <v>0</v>
      </c>
      <c r="V622" s="21">
        <v>12500</v>
      </c>
      <c r="W622" s="21">
        <v>1561919754</v>
      </c>
      <c r="X622" s="21">
        <v>0</v>
      </c>
      <c r="Y622" s="21">
        <v>0</v>
      </c>
      <c r="Z622" s="21">
        <v>0</v>
      </c>
      <c r="AA622" s="21">
        <v>0</v>
      </c>
      <c r="AB622" s="21">
        <v>0</v>
      </c>
      <c r="AC622" s="21">
        <v>0</v>
      </c>
      <c r="AD622" s="21">
        <v>0</v>
      </c>
      <c r="AE622" s="21">
        <v>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13903</v>
      </c>
      <c r="AL622" s="21">
        <v>0</v>
      </c>
      <c r="AM622" s="21">
        <v>0</v>
      </c>
      <c r="AN622" s="21">
        <v>0</v>
      </c>
      <c r="AO622" s="21">
        <v>0</v>
      </c>
      <c r="AP622" s="21">
        <v>413510079</v>
      </c>
      <c r="AQ622" s="21">
        <v>7698801598</v>
      </c>
    </row>
    <row r="623" spans="1:43" x14ac:dyDescent="0.25">
      <c r="A623" s="19">
        <v>46265</v>
      </c>
      <c r="B623" s="20" t="s">
        <v>4914</v>
      </c>
      <c r="C623" s="20" t="s">
        <v>4915</v>
      </c>
      <c r="D623" s="21">
        <v>0</v>
      </c>
      <c r="E623" s="21">
        <v>0</v>
      </c>
      <c r="F623" s="21">
        <v>0</v>
      </c>
      <c r="G623" s="21">
        <v>0</v>
      </c>
      <c r="H623" s="21">
        <v>0</v>
      </c>
      <c r="I623" s="21">
        <v>0</v>
      </c>
      <c r="J623" s="21">
        <v>0</v>
      </c>
      <c r="K623" s="21">
        <v>0</v>
      </c>
      <c r="L623" s="21">
        <v>74752900</v>
      </c>
      <c r="M623" s="21">
        <v>0</v>
      </c>
      <c r="N623" s="21">
        <v>0</v>
      </c>
      <c r="O623" s="21">
        <v>0</v>
      </c>
      <c r="P623" s="21">
        <v>0</v>
      </c>
      <c r="Q623" s="21">
        <v>0</v>
      </c>
      <c r="R623" s="21">
        <v>383700</v>
      </c>
      <c r="S623" s="21">
        <v>0</v>
      </c>
      <c r="T623" s="21">
        <v>0</v>
      </c>
      <c r="U623" s="21">
        <v>0</v>
      </c>
      <c r="V623" s="21">
        <v>0</v>
      </c>
      <c r="W623" s="21">
        <v>1749383600</v>
      </c>
      <c r="X623" s="21">
        <v>0</v>
      </c>
      <c r="Y623" s="21">
        <v>0</v>
      </c>
      <c r="Z623" s="21">
        <v>0</v>
      </c>
      <c r="AA623" s="21">
        <v>0</v>
      </c>
      <c r="AB623" s="21">
        <v>0</v>
      </c>
      <c r="AC623" s="21">
        <v>0</v>
      </c>
      <c r="AD623" s="21">
        <v>0</v>
      </c>
      <c r="AE623" s="21">
        <v>0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1644700</v>
      </c>
      <c r="AL623" s="21">
        <v>0</v>
      </c>
      <c r="AM623" s="21">
        <v>0</v>
      </c>
      <c r="AN623" s="21">
        <v>0</v>
      </c>
      <c r="AO623" s="21">
        <v>0</v>
      </c>
      <c r="AP623" s="21">
        <v>1503257147</v>
      </c>
      <c r="AQ623" s="21">
        <v>3329422047</v>
      </c>
    </row>
    <row r="624" spans="1:43" x14ac:dyDescent="0.25">
      <c r="A624" s="19">
        <v>46265</v>
      </c>
      <c r="B624" s="20" t="s">
        <v>4920</v>
      </c>
      <c r="C624" s="20" t="s">
        <v>4921</v>
      </c>
      <c r="D624" s="21">
        <v>79100</v>
      </c>
      <c r="E624" s="21">
        <v>0</v>
      </c>
      <c r="F624" s="21">
        <v>310800</v>
      </c>
      <c r="G624" s="21">
        <v>0</v>
      </c>
      <c r="H624" s="21">
        <v>429026146</v>
      </c>
      <c r="I624" s="21">
        <v>100</v>
      </c>
      <c r="J624" s="21">
        <v>0</v>
      </c>
      <c r="K624" s="21">
        <v>0</v>
      </c>
      <c r="L624" s="21">
        <v>1717262651</v>
      </c>
      <c r="M624" s="21">
        <v>0</v>
      </c>
      <c r="N624" s="21">
        <v>0</v>
      </c>
      <c r="O624" s="21">
        <v>0</v>
      </c>
      <c r="P624" s="21">
        <v>0</v>
      </c>
      <c r="Q624" s="21">
        <v>0</v>
      </c>
      <c r="R624" s="21">
        <v>0</v>
      </c>
      <c r="S624" s="21">
        <v>0</v>
      </c>
      <c r="T624" s="21">
        <v>67585800</v>
      </c>
      <c r="U624" s="21">
        <v>0</v>
      </c>
      <c r="V624" s="21">
        <v>0</v>
      </c>
      <c r="W624" s="21">
        <v>2467800</v>
      </c>
      <c r="X624" s="21">
        <v>0</v>
      </c>
      <c r="Y624" s="21">
        <v>0</v>
      </c>
      <c r="Z624" s="21">
        <v>0</v>
      </c>
      <c r="AA624" s="21">
        <v>0</v>
      </c>
      <c r="AB624" s="21">
        <v>0</v>
      </c>
      <c r="AC624" s="21">
        <v>0</v>
      </c>
      <c r="AD624" s="21">
        <v>0</v>
      </c>
      <c r="AE624" s="21">
        <v>40000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2089550</v>
      </c>
      <c r="AL624" s="21">
        <v>0</v>
      </c>
      <c r="AM624" s="21">
        <v>150000000</v>
      </c>
      <c r="AN624" s="21">
        <v>0</v>
      </c>
      <c r="AO624" s="21">
        <v>300</v>
      </c>
      <c r="AP624" s="21">
        <v>1916578022</v>
      </c>
      <c r="AQ624" s="21">
        <v>4285440269</v>
      </c>
    </row>
    <row r="625" spans="1:43" x14ac:dyDescent="0.25">
      <c r="A625" s="19">
        <v>46265</v>
      </c>
      <c r="B625" s="20" t="s">
        <v>4927</v>
      </c>
      <c r="C625" s="20" t="s">
        <v>4928</v>
      </c>
      <c r="D625" s="21">
        <v>4942</v>
      </c>
      <c r="E625" s="21">
        <v>0</v>
      </c>
      <c r="F625" s="21">
        <v>547410000</v>
      </c>
      <c r="G625" s="21">
        <v>0</v>
      </c>
      <c r="H625" s="21">
        <v>327000000</v>
      </c>
      <c r="I625" s="21">
        <v>100</v>
      </c>
      <c r="J625" s="21">
        <v>0</v>
      </c>
      <c r="K625" s="21">
        <v>117082300</v>
      </c>
      <c r="L625" s="21">
        <v>0</v>
      </c>
      <c r="M625" s="21">
        <v>118</v>
      </c>
      <c r="N625" s="21">
        <v>0</v>
      </c>
      <c r="O625" s="21">
        <v>0</v>
      </c>
      <c r="P625" s="21">
        <v>0</v>
      </c>
      <c r="Q625" s="21">
        <v>14484</v>
      </c>
      <c r="R625" s="21">
        <v>371805100</v>
      </c>
      <c r="S625" s="21">
        <v>0</v>
      </c>
      <c r="T625" s="21">
        <v>0</v>
      </c>
      <c r="U625" s="21">
        <v>0</v>
      </c>
      <c r="V625" s="21">
        <v>0</v>
      </c>
      <c r="W625" s="21">
        <v>6541716673</v>
      </c>
      <c r="X625" s="21">
        <v>0</v>
      </c>
      <c r="Y625" s="21">
        <v>258823128</v>
      </c>
      <c r="Z625" s="21">
        <v>0</v>
      </c>
      <c r="AA625" s="21">
        <v>0</v>
      </c>
      <c r="AB625" s="21">
        <v>0</v>
      </c>
      <c r="AC625" s="21">
        <v>0</v>
      </c>
      <c r="AD625" s="21">
        <v>0</v>
      </c>
      <c r="AE625" s="21">
        <v>0</v>
      </c>
      <c r="AF625" s="21">
        <v>0</v>
      </c>
      <c r="AG625" s="21">
        <v>0</v>
      </c>
      <c r="AH625" s="21">
        <v>0</v>
      </c>
      <c r="AI625" s="21">
        <v>0</v>
      </c>
      <c r="AJ625" s="21">
        <v>1445264150</v>
      </c>
      <c r="AK625" s="21">
        <v>47859985</v>
      </c>
      <c r="AL625" s="21">
        <v>288676</v>
      </c>
      <c r="AM625" s="21">
        <v>0</v>
      </c>
      <c r="AN625" s="21">
        <v>52498965</v>
      </c>
      <c r="AO625" s="21">
        <v>40479</v>
      </c>
      <c r="AP625" s="21">
        <v>1295120222</v>
      </c>
      <c r="AQ625" s="21">
        <v>11004929322</v>
      </c>
    </row>
    <row r="626" spans="1:43" x14ac:dyDescent="0.25">
      <c r="A626" s="19">
        <v>46265</v>
      </c>
      <c r="B626" s="20" t="s">
        <v>4935</v>
      </c>
      <c r="C626" s="20" t="s">
        <v>4936</v>
      </c>
      <c r="D626" s="21">
        <v>200</v>
      </c>
      <c r="E626" s="21">
        <v>0</v>
      </c>
      <c r="F626" s="21">
        <v>0</v>
      </c>
      <c r="G626" s="21">
        <v>0</v>
      </c>
      <c r="H626" s="21">
        <v>0</v>
      </c>
      <c r="I626" s="21">
        <v>100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  <c r="Q626" s="21">
        <v>0</v>
      </c>
      <c r="R626" s="21">
        <v>0</v>
      </c>
      <c r="S626" s="21">
        <v>0</v>
      </c>
      <c r="T626" s="21">
        <v>0</v>
      </c>
      <c r="U626" s="21">
        <v>0</v>
      </c>
      <c r="V626" s="21">
        <v>0</v>
      </c>
      <c r="W626" s="21">
        <v>21120700</v>
      </c>
      <c r="X626" s="21">
        <v>0</v>
      </c>
      <c r="Y626" s="21">
        <v>0</v>
      </c>
      <c r="Z626" s="21">
        <v>0</v>
      </c>
      <c r="AA626" s="21">
        <v>0</v>
      </c>
      <c r="AB626" s="21">
        <v>0</v>
      </c>
      <c r="AC626" s="21">
        <v>0</v>
      </c>
      <c r="AD626" s="21">
        <v>0</v>
      </c>
      <c r="AE626" s="21">
        <v>0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1000</v>
      </c>
      <c r="AL626" s="21">
        <v>0</v>
      </c>
      <c r="AM626" s="21">
        <v>0</v>
      </c>
      <c r="AN626" s="21">
        <v>0</v>
      </c>
      <c r="AO626" s="21">
        <v>0</v>
      </c>
      <c r="AP626" s="21">
        <v>218878000</v>
      </c>
      <c r="AQ626" s="21">
        <v>240000000</v>
      </c>
    </row>
    <row r="627" spans="1:43" x14ac:dyDescent="0.25">
      <c r="A627" s="19">
        <v>46265</v>
      </c>
      <c r="B627" s="20" t="s">
        <v>4941</v>
      </c>
      <c r="C627" s="20" t="s">
        <v>4942</v>
      </c>
      <c r="D627" s="21">
        <v>14993300</v>
      </c>
      <c r="E627" s="21">
        <v>0</v>
      </c>
      <c r="F627" s="21">
        <v>0</v>
      </c>
      <c r="G627" s="21">
        <v>0</v>
      </c>
      <c r="H627" s="21">
        <v>0</v>
      </c>
      <c r="I627" s="21">
        <v>100</v>
      </c>
      <c r="J627" s="21">
        <v>0</v>
      </c>
      <c r="K627" s="21">
        <v>0</v>
      </c>
      <c r="L627" s="21">
        <v>1135251764</v>
      </c>
      <c r="M627" s="21">
        <v>0</v>
      </c>
      <c r="N627" s="21">
        <v>0</v>
      </c>
      <c r="O627" s="21">
        <v>0</v>
      </c>
      <c r="P627" s="21">
        <v>0</v>
      </c>
      <c r="Q627" s="21">
        <v>0</v>
      </c>
      <c r="R627" s="21">
        <v>3584200</v>
      </c>
      <c r="S627" s="21">
        <v>0</v>
      </c>
      <c r="T627" s="21">
        <v>0</v>
      </c>
      <c r="U627" s="21">
        <v>0</v>
      </c>
      <c r="V627" s="21">
        <v>0</v>
      </c>
      <c r="W627" s="21">
        <v>6285428186</v>
      </c>
      <c r="X627" s="21">
        <v>0</v>
      </c>
      <c r="Y627" s="21">
        <v>0</v>
      </c>
      <c r="Z627" s="21">
        <v>0</v>
      </c>
      <c r="AA627" s="21">
        <v>0</v>
      </c>
      <c r="AB627" s="21">
        <v>0</v>
      </c>
      <c r="AC627" s="21">
        <v>0</v>
      </c>
      <c r="AD627" s="21">
        <v>0</v>
      </c>
      <c r="AE627" s="21">
        <v>0</v>
      </c>
      <c r="AF627" s="21">
        <v>0</v>
      </c>
      <c r="AG627" s="21">
        <v>0</v>
      </c>
      <c r="AH627" s="21">
        <v>0</v>
      </c>
      <c r="AI627" s="21">
        <v>0</v>
      </c>
      <c r="AJ627" s="21">
        <v>381846000</v>
      </c>
      <c r="AK627" s="21">
        <v>5700</v>
      </c>
      <c r="AL627" s="21">
        <v>0</v>
      </c>
      <c r="AM627" s="21">
        <v>0</v>
      </c>
      <c r="AN627" s="21">
        <v>156081050</v>
      </c>
      <c r="AO627" s="21">
        <v>0</v>
      </c>
      <c r="AP627" s="21">
        <v>23921204</v>
      </c>
      <c r="AQ627" s="21">
        <v>8001111504</v>
      </c>
    </row>
    <row r="628" spans="1:43" x14ac:dyDescent="0.25">
      <c r="A628" s="19">
        <v>46265</v>
      </c>
      <c r="B628" s="20" t="s">
        <v>4957</v>
      </c>
      <c r="C628" s="20" t="s">
        <v>4958</v>
      </c>
      <c r="D628" s="21">
        <v>3799100</v>
      </c>
      <c r="E628" s="21">
        <v>0</v>
      </c>
      <c r="F628" s="21">
        <v>200</v>
      </c>
      <c r="G628" s="21">
        <v>0</v>
      </c>
      <c r="H628" s="21">
        <v>50000000</v>
      </c>
      <c r="I628" s="21">
        <v>8433100</v>
      </c>
      <c r="J628" s="21">
        <v>0</v>
      </c>
      <c r="K628" s="21">
        <v>1240000</v>
      </c>
      <c r="L628" s="21">
        <v>38393494</v>
      </c>
      <c r="M628" s="21">
        <v>0</v>
      </c>
      <c r="N628" s="21">
        <v>0</v>
      </c>
      <c r="O628" s="21">
        <v>0</v>
      </c>
      <c r="P628" s="21">
        <v>0</v>
      </c>
      <c r="Q628" s="21">
        <v>1500000</v>
      </c>
      <c r="R628" s="21">
        <v>0</v>
      </c>
      <c r="S628" s="21">
        <v>0</v>
      </c>
      <c r="T628" s="21">
        <v>0</v>
      </c>
      <c r="U628" s="21">
        <v>0</v>
      </c>
      <c r="V628" s="21">
        <v>0</v>
      </c>
      <c r="W628" s="21">
        <v>1401815400</v>
      </c>
      <c r="X628" s="21">
        <v>0</v>
      </c>
      <c r="Y628" s="21">
        <v>0</v>
      </c>
      <c r="Z628" s="21">
        <v>0</v>
      </c>
      <c r="AA628" s="21">
        <v>0</v>
      </c>
      <c r="AB628" s="21">
        <v>0</v>
      </c>
      <c r="AC628" s="21">
        <v>0</v>
      </c>
      <c r="AD628" s="21">
        <v>0</v>
      </c>
      <c r="AE628" s="21">
        <v>0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21">
        <v>0</v>
      </c>
      <c r="AO628" s="21">
        <v>0</v>
      </c>
      <c r="AP628" s="21">
        <v>1044830178</v>
      </c>
      <c r="AQ628" s="21">
        <v>2550011472</v>
      </c>
    </row>
    <row r="629" spans="1:43" x14ac:dyDescent="0.25">
      <c r="A629" s="19">
        <v>46265</v>
      </c>
      <c r="B629" s="20" t="s">
        <v>4965</v>
      </c>
      <c r="C629" s="20" t="s">
        <v>4966</v>
      </c>
      <c r="D629" s="21">
        <v>1843567026</v>
      </c>
      <c r="E629" s="21">
        <v>2510600</v>
      </c>
      <c r="F629" s="21">
        <v>773100</v>
      </c>
      <c r="G629" s="21">
        <v>57878800</v>
      </c>
      <c r="H629" s="21">
        <v>3129300</v>
      </c>
      <c r="I629" s="21">
        <v>38831500</v>
      </c>
      <c r="J629" s="21">
        <v>105871053</v>
      </c>
      <c r="K629" s="21">
        <v>4726394</v>
      </c>
      <c r="L629" s="21">
        <v>261558900</v>
      </c>
      <c r="M629" s="21">
        <v>244951</v>
      </c>
      <c r="N629" s="21">
        <v>0</v>
      </c>
      <c r="O629" s="21">
        <v>881800</v>
      </c>
      <c r="P629" s="21">
        <v>13110000</v>
      </c>
      <c r="Q629" s="21">
        <v>1223800</v>
      </c>
      <c r="R629" s="21">
        <v>59375900</v>
      </c>
      <c r="S629" s="21">
        <v>0</v>
      </c>
      <c r="T629" s="21">
        <v>0</v>
      </c>
      <c r="U629" s="21">
        <v>4150000</v>
      </c>
      <c r="V629" s="21">
        <v>0</v>
      </c>
      <c r="W629" s="21">
        <v>6964093115</v>
      </c>
      <c r="X629" s="21">
        <v>400000</v>
      </c>
      <c r="Y629" s="21">
        <v>0</v>
      </c>
      <c r="Z629" s="21">
        <v>718600</v>
      </c>
      <c r="AA629" s="21">
        <v>20477600</v>
      </c>
      <c r="AB629" s="21">
        <v>0</v>
      </c>
      <c r="AC629" s="21">
        <v>0</v>
      </c>
      <c r="AD629" s="21">
        <v>0</v>
      </c>
      <c r="AE629" s="21">
        <v>0</v>
      </c>
      <c r="AF629" s="21">
        <v>0</v>
      </c>
      <c r="AG629" s="21">
        <v>0</v>
      </c>
      <c r="AH629" s="21">
        <v>0</v>
      </c>
      <c r="AI629" s="21">
        <v>375000</v>
      </c>
      <c r="AJ629" s="21">
        <v>938722863</v>
      </c>
      <c r="AK629" s="21">
        <v>55959804</v>
      </c>
      <c r="AL629" s="21">
        <v>127075634</v>
      </c>
      <c r="AM629" s="21">
        <v>2399460</v>
      </c>
      <c r="AN629" s="21">
        <v>571040400</v>
      </c>
      <c r="AO629" s="21">
        <v>5089600</v>
      </c>
      <c r="AP629" s="21">
        <v>2152972800</v>
      </c>
      <c r="AQ629" s="21">
        <v>13237158000</v>
      </c>
    </row>
    <row r="630" spans="1:43" x14ac:dyDescent="0.25">
      <c r="A630" s="19">
        <v>46265</v>
      </c>
      <c r="B630" s="20" t="s">
        <v>4967</v>
      </c>
      <c r="C630" s="20" t="s">
        <v>4968</v>
      </c>
      <c r="D630" s="21">
        <v>0</v>
      </c>
      <c r="E630" s="21">
        <v>0</v>
      </c>
      <c r="F630" s="21">
        <v>0</v>
      </c>
      <c r="G630" s="21">
        <v>0</v>
      </c>
      <c r="H630" s="21">
        <v>0</v>
      </c>
      <c r="I630" s="21">
        <v>100</v>
      </c>
      <c r="J630" s="21">
        <v>0</v>
      </c>
      <c r="K630" s="21">
        <v>6114600</v>
      </c>
      <c r="L630" s="21">
        <v>419500</v>
      </c>
      <c r="M630" s="21">
        <v>0</v>
      </c>
      <c r="N630" s="21">
        <v>0</v>
      </c>
      <c r="O630" s="21">
        <v>0</v>
      </c>
      <c r="P630" s="21">
        <v>0</v>
      </c>
      <c r="Q630" s="21">
        <v>4874900</v>
      </c>
      <c r="R630" s="21">
        <v>0</v>
      </c>
      <c r="S630" s="21">
        <v>0</v>
      </c>
      <c r="T630" s="21">
        <v>0</v>
      </c>
      <c r="U630" s="21">
        <v>0</v>
      </c>
      <c r="V630" s="21">
        <v>0</v>
      </c>
      <c r="W630" s="21">
        <v>2163092800</v>
      </c>
      <c r="X630" s="21">
        <v>0</v>
      </c>
      <c r="Y630" s="21">
        <v>0</v>
      </c>
      <c r="Z630" s="21">
        <v>0</v>
      </c>
      <c r="AA630" s="21">
        <v>0</v>
      </c>
      <c r="AB630" s="21">
        <v>0</v>
      </c>
      <c r="AC630" s="21">
        <v>0</v>
      </c>
      <c r="AD630" s="21">
        <v>0</v>
      </c>
      <c r="AE630" s="21">
        <v>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1574800</v>
      </c>
      <c r="AL630" s="21">
        <v>0</v>
      </c>
      <c r="AM630" s="21">
        <v>0</v>
      </c>
      <c r="AN630" s="21">
        <v>0</v>
      </c>
      <c r="AO630" s="21">
        <v>54600</v>
      </c>
      <c r="AP630" s="21">
        <v>173231400</v>
      </c>
      <c r="AQ630" s="21">
        <v>2349362700</v>
      </c>
    </row>
    <row r="631" spans="1:43" x14ac:dyDescent="0.25">
      <c r="A631" s="19">
        <v>46265</v>
      </c>
      <c r="B631" s="20" t="s">
        <v>4971</v>
      </c>
      <c r="C631" s="20" t="s">
        <v>4972</v>
      </c>
      <c r="D631" s="21">
        <v>1834500</v>
      </c>
      <c r="E631" s="21">
        <v>0</v>
      </c>
      <c r="F631" s="21">
        <v>0</v>
      </c>
      <c r="G631" s="21">
        <v>0</v>
      </c>
      <c r="H631" s="21">
        <v>0</v>
      </c>
      <c r="I631" s="21">
        <v>206000000</v>
      </c>
      <c r="J631" s="21">
        <v>0</v>
      </c>
      <c r="K631" s="21">
        <v>800</v>
      </c>
      <c r="L631" s="21">
        <v>2395800</v>
      </c>
      <c r="M631" s="21">
        <v>0</v>
      </c>
      <c r="N631" s="21">
        <v>0</v>
      </c>
      <c r="O631" s="21">
        <v>0</v>
      </c>
      <c r="P631" s="21">
        <v>0</v>
      </c>
      <c r="Q631" s="21">
        <v>0</v>
      </c>
      <c r="R631" s="21">
        <v>0</v>
      </c>
      <c r="S631" s="21">
        <v>0</v>
      </c>
      <c r="T631" s="21">
        <v>0</v>
      </c>
      <c r="U631" s="21">
        <v>0</v>
      </c>
      <c r="V631" s="21">
        <v>0</v>
      </c>
      <c r="W631" s="21">
        <v>569933900</v>
      </c>
      <c r="X631" s="21">
        <v>0</v>
      </c>
      <c r="Y631" s="21">
        <v>0</v>
      </c>
      <c r="Z631" s="21">
        <v>0</v>
      </c>
      <c r="AA631" s="21">
        <v>0</v>
      </c>
      <c r="AB631" s="21">
        <v>0</v>
      </c>
      <c r="AC631" s="21">
        <v>0</v>
      </c>
      <c r="AD631" s="21">
        <v>0</v>
      </c>
      <c r="AE631" s="21">
        <v>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138500</v>
      </c>
      <c r="AL631" s="21">
        <v>0</v>
      </c>
      <c r="AM631" s="21">
        <v>0</v>
      </c>
      <c r="AN631" s="21">
        <v>0</v>
      </c>
      <c r="AO631" s="21">
        <v>0</v>
      </c>
      <c r="AP631" s="21">
        <v>3332196500</v>
      </c>
      <c r="AQ631" s="21">
        <v>4112500000</v>
      </c>
    </row>
    <row r="632" spans="1:43" x14ac:dyDescent="0.25">
      <c r="A632" s="19">
        <v>46265</v>
      </c>
      <c r="B632" s="20" t="s">
        <v>4980</v>
      </c>
      <c r="C632" s="20" t="s">
        <v>4981</v>
      </c>
      <c r="D632" s="21">
        <v>8718050</v>
      </c>
      <c r="E632" s="21">
        <v>0</v>
      </c>
      <c r="F632" s="21">
        <v>0</v>
      </c>
      <c r="G632" s="21">
        <v>0</v>
      </c>
      <c r="H632" s="21">
        <v>0</v>
      </c>
      <c r="I632" s="21">
        <v>46500050</v>
      </c>
      <c r="J632" s="21">
        <v>0</v>
      </c>
      <c r="K632" s="21">
        <v>4510250</v>
      </c>
      <c r="L632" s="21">
        <v>26900400</v>
      </c>
      <c r="M632" s="21">
        <v>0</v>
      </c>
      <c r="N632" s="21">
        <v>0</v>
      </c>
      <c r="O632" s="21">
        <v>0</v>
      </c>
      <c r="P632" s="21">
        <v>32639050</v>
      </c>
      <c r="Q632" s="21">
        <v>27700</v>
      </c>
      <c r="R632" s="21">
        <v>0</v>
      </c>
      <c r="S632" s="21">
        <v>0</v>
      </c>
      <c r="T632" s="21">
        <v>0</v>
      </c>
      <c r="U632" s="21">
        <v>0</v>
      </c>
      <c r="V632" s="21">
        <v>0</v>
      </c>
      <c r="W632" s="21">
        <v>6412483103</v>
      </c>
      <c r="X632" s="21">
        <v>0</v>
      </c>
      <c r="Y632" s="21">
        <v>0</v>
      </c>
      <c r="Z632" s="21">
        <v>0</v>
      </c>
      <c r="AA632" s="21">
        <v>0</v>
      </c>
      <c r="AB632" s="21">
        <v>0</v>
      </c>
      <c r="AC632" s="21">
        <v>0</v>
      </c>
      <c r="AD632" s="21">
        <v>0</v>
      </c>
      <c r="AE632" s="21">
        <v>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159746950</v>
      </c>
      <c r="AL632" s="21">
        <v>0</v>
      </c>
      <c r="AM632" s="21">
        <v>0</v>
      </c>
      <c r="AN632" s="21">
        <v>0</v>
      </c>
      <c r="AO632" s="21">
        <v>100</v>
      </c>
      <c r="AP632" s="21">
        <v>1559104903</v>
      </c>
      <c r="AQ632" s="21">
        <v>8250630556</v>
      </c>
    </row>
    <row r="633" spans="1:43" x14ac:dyDescent="0.25">
      <c r="A633" s="19">
        <v>46265</v>
      </c>
      <c r="B633" s="20" t="s">
        <v>4986</v>
      </c>
      <c r="C633" s="20" t="s">
        <v>4987</v>
      </c>
      <c r="D633" s="21">
        <v>0</v>
      </c>
      <c r="E633" s="21">
        <v>0</v>
      </c>
      <c r="F633" s="21">
        <v>15424280</v>
      </c>
      <c r="G633" s="21">
        <v>0</v>
      </c>
      <c r="H633" s="21">
        <v>49600</v>
      </c>
      <c r="I633" s="21">
        <v>40591020</v>
      </c>
      <c r="J633" s="21">
        <v>0</v>
      </c>
      <c r="K633" s="21">
        <v>165300</v>
      </c>
      <c r="L633" s="21">
        <v>12100</v>
      </c>
      <c r="M633" s="21">
        <v>0</v>
      </c>
      <c r="N633" s="21">
        <v>0</v>
      </c>
      <c r="O633" s="21">
        <v>0</v>
      </c>
      <c r="P633" s="21">
        <v>0</v>
      </c>
      <c r="Q633" s="21">
        <v>0</v>
      </c>
      <c r="R633" s="21">
        <v>46923300</v>
      </c>
      <c r="S633" s="21">
        <v>0</v>
      </c>
      <c r="T633" s="21">
        <v>0</v>
      </c>
      <c r="U633" s="21">
        <v>0</v>
      </c>
      <c r="V633" s="21">
        <v>0</v>
      </c>
      <c r="W633" s="21">
        <v>457423900</v>
      </c>
      <c r="X633" s="21">
        <v>0</v>
      </c>
      <c r="Y633" s="21">
        <v>0</v>
      </c>
      <c r="Z633" s="21">
        <v>0</v>
      </c>
      <c r="AA633" s="21">
        <v>0</v>
      </c>
      <c r="AB633" s="21">
        <v>0</v>
      </c>
      <c r="AC633" s="21">
        <v>0</v>
      </c>
      <c r="AD633" s="21">
        <v>0</v>
      </c>
      <c r="AE633" s="21">
        <v>0</v>
      </c>
      <c r="AF633" s="21">
        <v>0</v>
      </c>
      <c r="AG633" s="21">
        <v>0</v>
      </c>
      <c r="AH633" s="21">
        <v>0</v>
      </c>
      <c r="AI633" s="21">
        <v>0</v>
      </c>
      <c r="AJ633" s="21">
        <v>3969800</v>
      </c>
      <c r="AK633" s="21">
        <v>4011800</v>
      </c>
      <c r="AL633" s="21">
        <v>0</v>
      </c>
      <c r="AM633" s="21">
        <v>0</v>
      </c>
      <c r="AN633" s="21">
        <v>2168300</v>
      </c>
      <c r="AO633" s="21">
        <v>0</v>
      </c>
      <c r="AP633" s="21">
        <v>95928100</v>
      </c>
      <c r="AQ633" s="21">
        <v>666667500</v>
      </c>
    </row>
    <row r="634" spans="1:43" x14ac:dyDescent="0.25">
      <c r="A634" s="19">
        <v>46265</v>
      </c>
      <c r="B634" s="20" t="s">
        <v>4992</v>
      </c>
      <c r="C634" s="20" t="s">
        <v>4993</v>
      </c>
      <c r="D634" s="21">
        <v>15600</v>
      </c>
      <c r="E634" s="21">
        <v>0</v>
      </c>
      <c r="F634" s="21">
        <v>5000</v>
      </c>
      <c r="G634" s="21">
        <v>0</v>
      </c>
      <c r="H634" s="21">
        <v>0</v>
      </c>
      <c r="I634" s="21">
        <v>0</v>
      </c>
      <c r="J634" s="21">
        <v>0</v>
      </c>
      <c r="K634" s="21">
        <v>0</v>
      </c>
      <c r="L634" s="21">
        <v>11500</v>
      </c>
      <c r="M634" s="21">
        <v>138100</v>
      </c>
      <c r="N634" s="21">
        <v>0</v>
      </c>
      <c r="O634" s="21">
        <v>0</v>
      </c>
      <c r="P634" s="21">
        <v>0</v>
      </c>
      <c r="Q634" s="21">
        <v>0</v>
      </c>
      <c r="R634" s="21">
        <v>0</v>
      </c>
      <c r="S634" s="21">
        <v>0</v>
      </c>
      <c r="T634" s="21">
        <v>0</v>
      </c>
      <c r="U634" s="21">
        <v>0</v>
      </c>
      <c r="V634" s="21">
        <v>0</v>
      </c>
      <c r="W634" s="21">
        <v>5835928800</v>
      </c>
      <c r="X634" s="21">
        <v>0</v>
      </c>
      <c r="Y634" s="21">
        <v>0</v>
      </c>
      <c r="Z634" s="21">
        <v>0</v>
      </c>
      <c r="AA634" s="21">
        <v>0</v>
      </c>
      <c r="AB634" s="21">
        <v>0</v>
      </c>
      <c r="AC634" s="21">
        <v>0</v>
      </c>
      <c r="AD634" s="21">
        <v>0</v>
      </c>
      <c r="AE634" s="21">
        <v>0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1534100</v>
      </c>
      <c r="AL634" s="21">
        <v>0</v>
      </c>
      <c r="AM634" s="21">
        <v>0</v>
      </c>
      <c r="AN634" s="21">
        <v>0</v>
      </c>
      <c r="AO634" s="21">
        <v>0</v>
      </c>
      <c r="AP634" s="21">
        <v>244386900</v>
      </c>
      <c r="AQ634" s="21">
        <v>6082020000</v>
      </c>
    </row>
    <row r="635" spans="1:43" x14ac:dyDescent="0.25">
      <c r="A635" s="19">
        <v>46265</v>
      </c>
      <c r="B635" s="20" t="s">
        <v>4998</v>
      </c>
      <c r="C635" s="20" t="s">
        <v>4999</v>
      </c>
      <c r="D635" s="21">
        <v>0</v>
      </c>
      <c r="E635" s="21">
        <v>0</v>
      </c>
      <c r="F635" s="21">
        <v>0</v>
      </c>
      <c r="G635" s="21">
        <v>0</v>
      </c>
      <c r="H635" s="21">
        <v>0</v>
      </c>
      <c r="I635" s="21">
        <v>31500100</v>
      </c>
      <c r="J635" s="21">
        <v>0</v>
      </c>
      <c r="K635" s="21">
        <v>0</v>
      </c>
      <c r="L635" s="21">
        <v>200</v>
      </c>
      <c r="M635" s="21">
        <v>0</v>
      </c>
      <c r="N635" s="21">
        <v>0</v>
      </c>
      <c r="O635" s="21">
        <v>0</v>
      </c>
      <c r="P635" s="21">
        <v>0</v>
      </c>
      <c r="Q635" s="21">
        <v>0</v>
      </c>
      <c r="R635" s="21">
        <v>0</v>
      </c>
      <c r="S635" s="21">
        <v>0</v>
      </c>
      <c r="T635" s="21">
        <v>0</v>
      </c>
      <c r="U635" s="21">
        <v>0</v>
      </c>
      <c r="V635" s="21">
        <v>0</v>
      </c>
      <c r="W635" s="21">
        <v>519482000</v>
      </c>
      <c r="X635" s="21">
        <v>0</v>
      </c>
      <c r="Y635" s="21">
        <v>0</v>
      </c>
      <c r="Z635" s="21">
        <v>0</v>
      </c>
      <c r="AA635" s="21">
        <v>0</v>
      </c>
      <c r="AB635" s="21">
        <v>0</v>
      </c>
      <c r="AC635" s="21">
        <v>0</v>
      </c>
      <c r="AD635" s="21">
        <v>0</v>
      </c>
      <c r="AE635" s="21">
        <v>0</v>
      </c>
      <c r="AF635" s="21">
        <v>0</v>
      </c>
      <c r="AG635" s="21">
        <v>0</v>
      </c>
      <c r="AH635" s="21">
        <v>0</v>
      </c>
      <c r="AI635" s="21">
        <v>0</v>
      </c>
      <c r="AJ635" s="21">
        <v>0</v>
      </c>
      <c r="AK635" s="21">
        <v>60653700</v>
      </c>
      <c r="AL635" s="21">
        <v>0</v>
      </c>
      <c r="AM635" s="21">
        <v>0</v>
      </c>
      <c r="AN635" s="21">
        <v>0</v>
      </c>
      <c r="AO635" s="21">
        <v>0</v>
      </c>
      <c r="AP635" s="21">
        <v>39514000</v>
      </c>
      <c r="AQ635" s="21">
        <v>651150000</v>
      </c>
    </row>
    <row r="636" spans="1:43" x14ac:dyDescent="0.25">
      <c r="A636" s="19">
        <v>46265</v>
      </c>
      <c r="B636" s="20" t="s">
        <v>5007</v>
      </c>
      <c r="C636" s="20" t="s">
        <v>5008</v>
      </c>
      <c r="D636" s="21">
        <v>46113841</v>
      </c>
      <c r="E636" s="21">
        <v>0</v>
      </c>
      <c r="F636" s="21">
        <v>100000</v>
      </c>
      <c r="G636" s="21">
        <v>1550000</v>
      </c>
      <c r="H636" s="21">
        <v>0</v>
      </c>
      <c r="I636" s="21">
        <v>12219500</v>
      </c>
      <c r="J636" s="21">
        <v>36260600</v>
      </c>
      <c r="K636" s="21">
        <v>574700</v>
      </c>
      <c r="L636" s="21">
        <v>9980500</v>
      </c>
      <c r="M636" s="21">
        <v>354302</v>
      </c>
      <c r="N636" s="21">
        <v>0</v>
      </c>
      <c r="O636" s="21">
        <v>163800</v>
      </c>
      <c r="P636" s="21">
        <v>2106800</v>
      </c>
      <c r="Q636" s="21">
        <v>0</v>
      </c>
      <c r="R636" s="21">
        <v>0</v>
      </c>
      <c r="S636" s="21">
        <v>0</v>
      </c>
      <c r="T636" s="21">
        <v>0</v>
      </c>
      <c r="U636" s="21">
        <v>1035400</v>
      </c>
      <c r="V636" s="21">
        <v>0</v>
      </c>
      <c r="W636" s="21">
        <v>226301900</v>
      </c>
      <c r="X636" s="21">
        <v>0</v>
      </c>
      <c r="Y636" s="21">
        <v>0</v>
      </c>
      <c r="Z636" s="21">
        <v>0</v>
      </c>
      <c r="AA636" s="21">
        <v>0</v>
      </c>
      <c r="AB636" s="21">
        <v>0</v>
      </c>
      <c r="AC636" s="21">
        <v>0</v>
      </c>
      <c r="AD636" s="21">
        <v>0</v>
      </c>
      <c r="AE636" s="21">
        <v>0</v>
      </c>
      <c r="AF636" s="21">
        <v>0</v>
      </c>
      <c r="AG636" s="21">
        <v>0</v>
      </c>
      <c r="AH636" s="21">
        <v>0</v>
      </c>
      <c r="AI636" s="21">
        <v>0</v>
      </c>
      <c r="AJ636" s="21">
        <v>7146100</v>
      </c>
      <c r="AK636" s="21">
        <v>12843357</v>
      </c>
      <c r="AL636" s="21">
        <v>221500</v>
      </c>
      <c r="AM636" s="21">
        <v>552900</v>
      </c>
      <c r="AN636" s="21">
        <v>0</v>
      </c>
      <c r="AO636" s="21">
        <v>2800</v>
      </c>
      <c r="AP636" s="21">
        <v>2615616907</v>
      </c>
      <c r="AQ636" s="21">
        <v>2973144907</v>
      </c>
    </row>
    <row r="637" spans="1:43" x14ac:dyDescent="0.25">
      <c r="A637" s="19">
        <v>46265</v>
      </c>
      <c r="B637" s="20" t="s">
        <v>5016</v>
      </c>
      <c r="C637" s="20" t="s">
        <v>5017</v>
      </c>
      <c r="D637" s="21">
        <v>1249900</v>
      </c>
      <c r="E637" s="21">
        <v>0</v>
      </c>
      <c r="F637" s="21">
        <v>0</v>
      </c>
      <c r="G637" s="21">
        <v>0</v>
      </c>
      <c r="H637" s="21">
        <v>0</v>
      </c>
      <c r="I637" s="21">
        <v>100</v>
      </c>
      <c r="J637" s="21">
        <v>12362000</v>
      </c>
      <c r="K637" s="21">
        <v>99100</v>
      </c>
      <c r="L637" s="21">
        <v>8936300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1">
        <v>2400</v>
      </c>
      <c r="S637" s="21">
        <v>0</v>
      </c>
      <c r="T637" s="21">
        <v>0</v>
      </c>
      <c r="U637" s="21">
        <v>0</v>
      </c>
      <c r="V637" s="21">
        <v>0</v>
      </c>
      <c r="W637" s="21">
        <v>1391494988</v>
      </c>
      <c r="X637" s="21">
        <v>30000</v>
      </c>
      <c r="Y637" s="21">
        <v>260943400</v>
      </c>
      <c r="Z637" s="21">
        <v>0</v>
      </c>
      <c r="AA637" s="21">
        <v>0</v>
      </c>
      <c r="AB637" s="21">
        <v>0</v>
      </c>
      <c r="AC637" s="21">
        <v>0</v>
      </c>
      <c r="AD637" s="21">
        <v>0</v>
      </c>
      <c r="AE637" s="21">
        <v>0</v>
      </c>
      <c r="AF637" s="21">
        <v>0</v>
      </c>
      <c r="AG637" s="21">
        <v>0</v>
      </c>
      <c r="AH637" s="21">
        <v>0</v>
      </c>
      <c r="AI637" s="21">
        <v>0</v>
      </c>
      <c r="AJ637" s="21">
        <v>32064234</v>
      </c>
      <c r="AK637" s="21">
        <v>804176</v>
      </c>
      <c r="AL637" s="21">
        <v>0</v>
      </c>
      <c r="AM637" s="21">
        <v>0</v>
      </c>
      <c r="AN637" s="21">
        <v>2030000</v>
      </c>
      <c r="AO637" s="21">
        <v>0</v>
      </c>
      <c r="AP637" s="21">
        <v>306237252</v>
      </c>
      <c r="AQ637" s="21">
        <v>2016253850</v>
      </c>
    </row>
    <row r="638" spans="1:43" x14ac:dyDescent="0.25">
      <c r="A638" s="19">
        <v>46265</v>
      </c>
      <c r="B638" s="20" t="s">
        <v>5022</v>
      </c>
      <c r="C638" s="20" t="s">
        <v>5023</v>
      </c>
      <c r="D638" s="21">
        <v>0</v>
      </c>
      <c r="E638" s="21">
        <v>0</v>
      </c>
      <c r="F638" s="21">
        <v>0</v>
      </c>
      <c r="G638" s="21">
        <v>0</v>
      </c>
      <c r="H638" s="21">
        <v>0</v>
      </c>
      <c r="I638" s="21">
        <v>100</v>
      </c>
      <c r="J638" s="21">
        <v>0</v>
      </c>
      <c r="K638" s="21">
        <v>0</v>
      </c>
      <c r="L638" s="21">
        <v>6378600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1">
        <v>0</v>
      </c>
      <c r="S638" s="21">
        <v>0</v>
      </c>
      <c r="T638" s="21">
        <v>0</v>
      </c>
      <c r="U638" s="21">
        <v>0</v>
      </c>
      <c r="V638" s="21">
        <v>0</v>
      </c>
      <c r="W638" s="21">
        <v>774800465</v>
      </c>
      <c r="X638" s="21">
        <v>0</v>
      </c>
      <c r="Y638" s="21">
        <v>0</v>
      </c>
      <c r="Z638" s="21">
        <v>0</v>
      </c>
      <c r="AA638" s="21">
        <v>0</v>
      </c>
      <c r="AB638" s="21">
        <v>0</v>
      </c>
      <c r="AC638" s="21">
        <v>0</v>
      </c>
      <c r="AD638" s="21">
        <v>0</v>
      </c>
      <c r="AE638" s="21">
        <v>890000</v>
      </c>
      <c r="AF638" s="21">
        <v>0</v>
      </c>
      <c r="AG638" s="21">
        <v>0</v>
      </c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0</v>
      </c>
      <c r="AN638" s="21">
        <v>0</v>
      </c>
      <c r="AO638" s="21">
        <v>200</v>
      </c>
      <c r="AP638" s="21">
        <v>1374930635</v>
      </c>
      <c r="AQ638" s="21">
        <v>2157000000</v>
      </c>
    </row>
    <row r="639" spans="1:43" x14ac:dyDescent="0.25">
      <c r="A639" s="19">
        <v>46265</v>
      </c>
      <c r="B639" s="20" t="s">
        <v>5028</v>
      </c>
      <c r="C639" s="20" t="s">
        <v>5029</v>
      </c>
      <c r="D639" s="21">
        <v>2838780</v>
      </c>
      <c r="E639" s="21">
        <v>7747200</v>
      </c>
      <c r="F639" s="21">
        <v>0</v>
      </c>
      <c r="G639" s="21">
        <v>0</v>
      </c>
      <c r="H639" s="21">
        <v>0</v>
      </c>
      <c r="I639" s="21">
        <v>12329700</v>
      </c>
      <c r="J639" s="21">
        <v>0</v>
      </c>
      <c r="K639" s="21">
        <v>129535700</v>
      </c>
      <c r="L639" s="21">
        <v>1158900</v>
      </c>
      <c r="M639" s="21">
        <v>68</v>
      </c>
      <c r="N639" s="21">
        <v>0</v>
      </c>
      <c r="O639" s="21">
        <v>2031800</v>
      </c>
      <c r="P639" s="21">
        <v>0</v>
      </c>
      <c r="Q639" s="21">
        <v>0</v>
      </c>
      <c r="R639" s="21">
        <v>2348839</v>
      </c>
      <c r="S639" s="21">
        <v>0</v>
      </c>
      <c r="T639" s="21">
        <v>0</v>
      </c>
      <c r="U639" s="21">
        <v>0</v>
      </c>
      <c r="V639" s="21">
        <v>0</v>
      </c>
      <c r="W639" s="21">
        <v>17137333461</v>
      </c>
      <c r="X639" s="21">
        <v>0</v>
      </c>
      <c r="Y639" s="21">
        <v>0</v>
      </c>
      <c r="Z639" s="21">
        <v>0</v>
      </c>
      <c r="AA639" s="21">
        <v>0</v>
      </c>
      <c r="AB639" s="21">
        <v>0</v>
      </c>
      <c r="AC639" s="21">
        <v>0</v>
      </c>
      <c r="AD639" s="21">
        <v>0</v>
      </c>
      <c r="AE639" s="21">
        <v>0</v>
      </c>
      <c r="AF639" s="21">
        <v>0</v>
      </c>
      <c r="AG639" s="21">
        <v>0</v>
      </c>
      <c r="AH639" s="21">
        <v>0</v>
      </c>
      <c r="AI639" s="21">
        <v>0</v>
      </c>
      <c r="AJ639" s="21">
        <v>2371393900</v>
      </c>
      <c r="AK639" s="21">
        <v>62391012</v>
      </c>
      <c r="AL639" s="21">
        <v>0</v>
      </c>
      <c r="AM639" s="21">
        <v>0</v>
      </c>
      <c r="AN639" s="21">
        <v>2215435600</v>
      </c>
      <c r="AO639" s="21">
        <v>0</v>
      </c>
      <c r="AP639" s="21">
        <v>254326844</v>
      </c>
      <c r="AQ639" s="21">
        <v>22198871804</v>
      </c>
    </row>
    <row r="640" spans="1:43" x14ac:dyDescent="0.25">
      <c r="A640" s="19">
        <v>46265</v>
      </c>
      <c r="B640" s="20" t="s">
        <v>5031</v>
      </c>
      <c r="C640" s="20" t="s">
        <v>5032</v>
      </c>
      <c r="D640" s="21">
        <v>21189269</v>
      </c>
      <c r="E640" s="21">
        <v>3063400</v>
      </c>
      <c r="F640" s="21">
        <v>304200</v>
      </c>
      <c r="G640" s="21">
        <v>1795000</v>
      </c>
      <c r="H640" s="21">
        <v>0</v>
      </c>
      <c r="I640" s="21">
        <v>14826082</v>
      </c>
      <c r="J640" s="21">
        <v>19386200</v>
      </c>
      <c r="K640" s="21">
        <v>4382752</v>
      </c>
      <c r="L640" s="21">
        <v>19532477936</v>
      </c>
      <c r="M640" s="21">
        <v>713</v>
      </c>
      <c r="N640" s="21">
        <v>0</v>
      </c>
      <c r="O640" s="21">
        <v>584800</v>
      </c>
      <c r="P640" s="21">
        <v>116500</v>
      </c>
      <c r="Q640" s="21">
        <v>254400</v>
      </c>
      <c r="R640" s="21">
        <v>154716600</v>
      </c>
      <c r="S640" s="21">
        <v>0</v>
      </c>
      <c r="T640" s="21">
        <v>0</v>
      </c>
      <c r="U640" s="21">
        <v>0</v>
      </c>
      <c r="V640" s="21">
        <v>2400</v>
      </c>
      <c r="W640" s="21">
        <v>1011385680</v>
      </c>
      <c r="X640" s="21">
        <v>0</v>
      </c>
      <c r="Y640" s="21">
        <v>0</v>
      </c>
      <c r="Z640" s="21">
        <v>395100</v>
      </c>
      <c r="AA640" s="21">
        <v>0</v>
      </c>
      <c r="AB640" s="21">
        <v>0</v>
      </c>
      <c r="AC640" s="21">
        <v>0</v>
      </c>
      <c r="AD640" s="21">
        <v>820000</v>
      </c>
      <c r="AE640" s="21">
        <v>0</v>
      </c>
      <c r="AF640" s="21">
        <v>0</v>
      </c>
      <c r="AG640" s="21">
        <v>0</v>
      </c>
      <c r="AH640" s="21">
        <v>14779000</v>
      </c>
      <c r="AI640" s="21">
        <v>0</v>
      </c>
      <c r="AJ640" s="21">
        <v>407698997</v>
      </c>
      <c r="AK640" s="21">
        <v>49947913</v>
      </c>
      <c r="AL640" s="21">
        <v>23039894</v>
      </c>
      <c r="AM640" s="21">
        <v>1030802</v>
      </c>
      <c r="AN640" s="21">
        <v>53600200</v>
      </c>
      <c r="AO640" s="21">
        <v>0</v>
      </c>
      <c r="AP640" s="21">
        <v>1389894949</v>
      </c>
      <c r="AQ640" s="21">
        <v>22705692787</v>
      </c>
    </row>
    <row r="641" spans="1:43" x14ac:dyDescent="0.25">
      <c r="A641" s="19">
        <v>46265</v>
      </c>
      <c r="B641" s="20" t="s">
        <v>5036</v>
      </c>
      <c r="C641" s="20" t="s">
        <v>5037</v>
      </c>
      <c r="D641" s="21">
        <v>6970936</v>
      </c>
      <c r="E641" s="21">
        <v>0</v>
      </c>
      <c r="F641" s="21">
        <v>10629400</v>
      </c>
      <c r="G641" s="21">
        <v>0</v>
      </c>
      <c r="H641" s="21">
        <v>1560467012</v>
      </c>
      <c r="I641" s="21">
        <v>32245644</v>
      </c>
      <c r="J641" s="21">
        <v>0</v>
      </c>
      <c r="K641" s="21">
        <v>14530000</v>
      </c>
      <c r="L641" s="21">
        <v>682294821</v>
      </c>
      <c r="M641" s="21">
        <v>41</v>
      </c>
      <c r="N641" s="21">
        <v>0</v>
      </c>
      <c r="O641" s="21">
        <v>0</v>
      </c>
      <c r="P641" s="21">
        <v>0</v>
      </c>
      <c r="Q641" s="21">
        <v>83200</v>
      </c>
      <c r="R641" s="21">
        <v>0</v>
      </c>
      <c r="S641" s="21">
        <v>0</v>
      </c>
      <c r="T641" s="21">
        <v>0</v>
      </c>
      <c r="U641" s="21">
        <v>0</v>
      </c>
      <c r="V641" s="21">
        <v>0</v>
      </c>
      <c r="W641" s="21">
        <v>1196899400</v>
      </c>
      <c r="X641" s="21">
        <v>0</v>
      </c>
      <c r="Y641" s="21">
        <v>0</v>
      </c>
      <c r="Z641" s="21">
        <v>0</v>
      </c>
      <c r="AA641" s="21">
        <v>0</v>
      </c>
      <c r="AB641" s="21">
        <v>0</v>
      </c>
      <c r="AC641" s="21">
        <v>0</v>
      </c>
      <c r="AD641" s="21">
        <v>0</v>
      </c>
      <c r="AE641" s="21">
        <v>0</v>
      </c>
      <c r="AF641" s="21">
        <v>0</v>
      </c>
      <c r="AG641" s="21">
        <v>0</v>
      </c>
      <c r="AH641" s="21">
        <v>0</v>
      </c>
      <c r="AI641" s="21">
        <v>0</v>
      </c>
      <c r="AJ641" s="21">
        <v>186900</v>
      </c>
      <c r="AK641" s="21">
        <v>535247220</v>
      </c>
      <c r="AL641" s="21">
        <v>0</v>
      </c>
      <c r="AM641" s="21">
        <v>0</v>
      </c>
      <c r="AN641" s="21">
        <v>2991377559</v>
      </c>
      <c r="AO641" s="21">
        <v>15</v>
      </c>
      <c r="AP641" s="21">
        <v>372727312</v>
      </c>
      <c r="AQ641" s="21">
        <v>7403659460</v>
      </c>
    </row>
    <row r="642" spans="1:43" x14ac:dyDescent="0.25">
      <c r="A642" s="19">
        <v>46265</v>
      </c>
      <c r="B642" s="20" t="s">
        <v>5043</v>
      </c>
      <c r="C642" s="20" t="s">
        <v>5044</v>
      </c>
      <c r="D642" s="21">
        <v>434800</v>
      </c>
      <c r="E642" s="21">
        <v>0</v>
      </c>
      <c r="F642" s="21">
        <v>8476</v>
      </c>
      <c r="G642" s="21">
        <v>0</v>
      </c>
      <c r="H642" s="21">
        <v>0</v>
      </c>
      <c r="I642" s="21">
        <v>100</v>
      </c>
      <c r="J642" s="21">
        <v>0</v>
      </c>
      <c r="K642" s="21">
        <v>0</v>
      </c>
      <c r="L642" s="21">
        <v>24583524</v>
      </c>
      <c r="M642" s="21">
        <v>0</v>
      </c>
      <c r="N642" s="21">
        <v>0</v>
      </c>
      <c r="O642" s="21">
        <v>0</v>
      </c>
      <c r="P642" s="21">
        <v>0</v>
      </c>
      <c r="Q642" s="21">
        <v>0</v>
      </c>
      <c r="R642" s="21">
        <v>6763100</v>
      </c>
      <c r="S642" s="21">
        <v>0</v>
      </c>
      <c r="T642" s="21">
        <v>0</v>
      </c>
      <c r="U642" s="21">
        <v>0</v>
      </c>
      <c r="V642" s="21">
        <v>0</v>
      </c>
      <c r="W642" s="21">
        <v>2595097540</v>
      </c>
      <c r="X642" s="21">
        <v>0</v>
      </c>
      <c r="Y642" s="21">
        <v>0</v>
      </c>
      <c r="Z642" s="21">
        <v>0</v>
      </c>
      <c r="AA642" s="21">
        <v>0</v>
      </c>
      <c r="AB642" s="21">
        <v>0</v>
      </c>
      <c r="AC642" s="21">
        <v>0</v>
      </c>
      <c r="AD642" s="21">
        <v>0</v>
      </c>
      <c r="AE642" s="21">
        <v>0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200</v>
      </c>
      <c r="AL642" s="21">
        <v>0</v>
      </c>
      <c r="AM642" s="21">
        <v>0</v>
      </c>
      <c r="AN642" s="21">
        <v>0</v>
      </c>
      <c r="AO642" s="21">
        <v>0</v>
      </c>
      <c r="AP642" s="21">
        <v>613348100</v>
      </c>
      <c r="AQ642" s="21">
        <v>3240235840</v>
      </c>
    </row>
    <row r="643" spans="1:43" x14ac:dyDescent="0.25">
      <c r="A643" s="19">
        <v>46265</v>
      </c>
      <c r="B643" s="20" t="s">
        <v>5048</v>
      </c>
      <c r="C643" s="20" t="s">
        <v>5049</v>
      </c>
      <c r="D643" s="21">
        <v>2396700</v>
      </c>
      <c r="E643" s="21">
        <v>0</v>
      </c>
      <c r="F643" s="21">
        <v>0</v>
      </c>
      <c r="G643" s="21">
        <v>0</v>
      </c>
      <c r="H643" s="21">
        <v>630800</v>
      </c>
      <c r="I643" s="21">
        <v>149362800</v>
      </c>
      <c r="J643" s="21">
        <v>0</v>
      </c>
      <c r="K643" s="21">
        <v>425600</v>
      </c>
      <c r="L643" s="21">
        <v>18881700</v>
      </c>
      <c r="M643" s="21">
        <v>20</v>
      </c>
      <c r="N643" s="21">
        <v>0</v>
      </c>
      <c r="O643" s="21">
        <v>0</v>
      </c>
      <c r="P643" s="21">
        <v>0</v>
      </c>
      <c r="Q643" s="21">
        <v>1300</v>
      </c>
      <c r="R643" s="21">
        <v>117000</v>
      </c>
      <c r="S643" s="21">
        <v>0</v>
      </c>
      <c r="T643" s="21">
        <v>0</v>
      </c>
      <c r="U643" s="21">
        <v>0</v>
      </c>
      <c r="V643" s="21">
        <v>0</v>
      </c>
      <c r="W643" s="21">
        <v>1668419268</v>
      </c>
      <c r="X643" s="21">
        <v>0</v>
      </c>
      <c r="Y643" s="21">
        <v>0</v>
      </c>
      <c r="Z643" s="21">
        <v>0</v>
      </c>
      <c r="AA643" s="21">
        <v>0</v>
      </c>
      <c r="AB643" s="21">
        <v>0</v>
      </c>
      <c r="AC643" s="21">
        <v>0</v>
      </c>
      <c r="AD643" s="21">
        <v>0</v>
      </c>
      <c r="AE643" s="21">
        <v>52500</v>
      </c>
      <c r="AF643" s="21">
        <v>0</v>
      </c>
      <c r="AG643" s="21">
        <v>0</v>
      </c>
      <c r="AH643" s="21">
        <v>0</v>
      </c>
      <c r="AI643" s="21">
        <v>0</v>
      </c>
      <c r="AJ643" s="21">
        <v>460800</v>
      </c>
      <c r="AK643" s="21">
        <v>4327080</v>
      </c>
      <c r="AL643" s="21">
        <v>0</v>
      </c>
      <c r="AM643" s="21">
        <v>0</v>
      </c>
      <c r="AN643" s="21">
        <v>0</v>
      </c>
      <c r="AO643" s="21">
        <v>98500</v>
      </c>
      <c r="AP643" s="21">
        <v>641749276</v>
      </c>
      <c r="AQ643" s="21">
        <v>2486923344</v>
      </c>
    </row>
    <row r="644" spans="1:43" x14ac:dyDescent="0.25">
      <c r="A644" s="19">
        <v>46265</v>
      </c>
      <c r="B644" s="20" t="s">
        <v>5057</v>
      </c>
      <c r="C644" s="20" t="s">
        <v>5058</v>
      </c>
      <c r="D644" s="21">
        <v>5285200</v>
      </c>
      <c r="E644" s="21">
        <v>0</v>
      </c>
      <c r="F644" s="21">
        <v>58584900</v>
      </c>
      <c r="G644" s="21">
        <v>0</v>
      </c>
      <c r="H644" s="21">
        <v>0</v>
      </c>
      <c r="I644" s="21">
        <v>371100100</v>
      </c>
      <c r="J644" s="21">
        <v>1260400</v>
      </c>
      <c r="K644" s="21">
        <v>345205600</v>
      </c>
      <c r="L644" s="21">
        <v>476230750</v>
      </c>
      <c r="M644" s="21">
        <v>35</v>
      </c>
      <c r="N644" s="21">
        <v>0</v>
      </c>
      <c r="O644" s="21">
        <v>224900</v>
      </c>
      <c r="P644" s="21">
        <v>0</v>
      </c>
      <c r="Q644" s="21">
        <v>498600</v>
      </c>
      <c r="R644" s="21">
        <v>46200</v>
      </c>
      <c r="S644" s="21">
        <v>0</v>
      </c>
      <c r="T644" s="21">
        <v>30000</v>
      </c>
      <c r="U644" s="21">
        <v>0</v>
      </c>
      <c r="V644" s="21">
        <v>0</v>
      </c>
      <c r="W644" s="21">
        <v>9358729612</v>
      </c>
      <c r="X644" s="21">
        <v>0</v>
      </c>
      <c r="Y644" s="21">
        <v>0</v>
      </c>
      <c r="Z644" s="21">
        <v>485000</v>
      </c>
      <c r="AA644" s="21">
        <v>0</v>
      </c>
      <c r="AB644" s="21">
        <v>0</v>
      </c>
      <c r="AC644" s="21">
        <v>175000</v>
      </c>
      <c r="AD644" s="21">
        <v>0</v>
      </c>
      <c r="AE644" s="21">
        <v>0</v>
      </c>
      <c r="AF644" s="21">
        <v>0</v>
      </c>
      <c r="AG644" s="21">
        <v>0</v>
      </c>
      <c r="AH644" s="21">
        <v>177129300</v>
      </c>
      <c r="AI644" s="21">
        <v>0</v>
      </c>
      <c r="AJ644" s="21">
        <v>109347700</v>
      </c>
      <c r="AK644" s="21">
        <v>5694447915</v>
      </c>
      <c r="AL644" s="21">
        <v>379400</v>
      </c>
      <c r="AM644" s="21">
        <v>921100</v>
      </c>
      <c r="AN644" s="21">
        <v>75480000</v>
      </c>
      <c r="AO644" s="21">
        <v>0</v>
      </c>
      <c r="AP644" s="21">
        <v>7126006933</v>
      </c>
      <c r="AQ644" s="21">
        <v>23801568645</v>
      </c>
    </row>
    <row r="645" spans="1:43" x14ac:dyDescent="0.25">
      <c r="A645" s="19">
        <v>46265</v>
      </c>
      <c r="B645" s="20" t="s">
        <v>5070</v>
      </c>
      <c r="C645" s="20" t="s">
        <v>5071</v>
      </c>
      <c r="D645" s="21">
        <v>2291800</v>
      </c>
      <c r="E645" s="21">
        <v>0</v>
      </c>
      <c r="F645" s="21">
        <v>0</v>
      </c>
      <c r="G645" s="21">
        <v>0</v>
      </c>
      <c r="H645" s="21">
        <v>0</v>
      </c>
      <c r="I645" s="21">
        <v>100</v>
      </c>
      <c r="J645" s="21">
        <v>0</v>
      </c>
      <c r="K645" s="21">
        <v>0</v>
      </c>
      <c r="L645" s="21">
        <v>5679200</v>
      </c>
      <c r="M645" s="21">
        <v>1400000000</v>
      </c>
      <c r="N645" s="21">
        <v>0</v>
      </c>
      <c r="O645" s="21">
        <v>0</v>
      </c>
      <c r="P645" s="21">
        <v>0</v>
      </c>
      <c r="Q645" s="21">
        <v>0</v>
      </c>
      <c r="R645" s="21">
        <v>0</v>
      </c>
      <c r="S645" s="21">
        <v>0</v>
      </c>
      <c r="T645" s="21">
        <v>0</v>
      </c>
      <c r="U645" s="21">
        <v>0</v>
      </c>
      <c r="V645" s="21">
        <v>0</v>
      </c>
      <c r="W645" s="21">
        <v>4522700</v>
      </c>
      <c r="X645" s="21">
        <v>100</v>
      </c>
      <c r="Y645" s="21">
        <v>0</v>
      </c>
      <c r="Z645" s="21">
        <v>0</v>
      </c>
      <c r="AA645" s="21">
        <v>0</v>
      </c>
      <c r="AB645" s="21">
        <v>0</v>
      </c>
      <c r="AC645" s="21">
        <v>0</v>
      </c>
      <c r="AD645" s="21">
        <v>0</v>
      </c>
      <c r="AE645" s="21">
        <v>0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473850</v>
      </c>
      <c r="AL645" s="21">
        <v>0</v>
      </c>
      <c r="AM645" s="21">
        <v>0</v>
      </c>
      <c r="AN645" s="21">
        <v>0</v>
      </c>
      <c r="AO645" s="21">
        <v>0</v>
      </c>
      <c r="AP645" s="21">
        <v>1287097127</v>
      </c>
      <c r="AQ645" s="21">
        <v>2700064877</v>
      </c>
    </row>
    <row r="646" spans="1:43" x14ac:dyDescent="0.25">
      <c r="A646" s="19">
        <v>46265</v>
      </c>
      <c r="B646" s="20" t="s">
        <v>5079</v>
      </c>
      <c r="C646" s="20" t="s">
        <v>5080</v>
      </c>
      <c r="D646" s="21">
        <v>199698002</v>
      </c>
      <c r="E646" s="21">
        <v>2927061900</v>
      </c>
      <c r="F646" s="21">
        <v>200</v>
      </c>
      <c r="G646" s="21">
        <v>0</v>
      </c>
      <c r="H646" s="21">
        <v>0</v>
      </c>
      <c r="I646" s="21">
        <v>0</v>
      </c>
      <c r="J646" s="21">
        <v>0</v>
      </c>
      <c r="K646" s="21">
        <v>112278466</v>
      </c>
      <c r="L646" s="21">
        <v>4718200</v>
      </c>
      <c r="M646" s="21">
        <v>0</v>
      </c>
      <c r="N646" s="21">
        <v>0</v>
      </c>
      <c r="O646" s="21">
        <v>0</v>
      </c>
      <c r="P646" s="21">
        <v>2500</v>
      </c>
      <c r="Q646" s="21">
        <v>94893</v>
      </c>
      <c r="R646" s="21">
        <v>0</v>
      </c>
      <c r="S646" s="21">
        <v>0</v>
      </c>
      <c r="T646" s="21">
        <v>0</v>
      </c>
      <c r="U646" s="21">
        <v>0</v>
      </c>
      <c r="V646" s="21">
        <v>0</v>
      </c>
      <c r="W646" s="21">
        <v>339810885</v>
      </c>
      <c r="X646" s="21">
        <v>0</v>
      </c>
      <c r="Y646" s="21">
        <v>328112490</v>
      </c>
      <c r="Z646" s="21">
        <v>0</v>
      </c>
      <c r="AA646" s="21">
        <v>0</v>
      </c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1">
        <v>0</v>
      </c>
      <c r="AH646" s="21">
        <v>0</v>
      </c>
      <c r="AI646" s="21">
        <v>0</v>
      </c>
      <c r="AJ646" s="21">
        <v>767099603</v>
      </c>
      <c r="AK646" s="21">
        <v>441626348</v>
      </c>
      <c r="AL646" s="21">
        <v>4967234</v>
      </c>
      <c r="AM646" s="21">
        <v>0</v>
      </c>
      <c r="AN646" s="21">
        <v>13701012</v>
      </c>
      <c r="AO646" s="21">
        <v>210</v>
      </c>
      <c r="AP646" s="21">
        <v>2171228205</v>
      </c>
      <c r="AQ646" s="21">
        <v>7310400148</v>
      </c>
    </row>
    <row r="647" spans="1:43" x14ac:dyDescent="0.25">
      <c r="A647" s="19">
        <v>46265</v>
      </c>
      <c r="B647" s="20" t="s">
        <v>5088</v>
      </c>
      <c r="C647" s="20" t="s">
        <v>5089</v>
      </c>
      <c r="D647" s="21">
        <v>1391300</v>
      </c>
      <c r="E647" s="21">
        <v>0</v>
      </c>
      <c r="F647" s="21">
        <v>0</v>
      </c>
      <c r="G647" s="21">
        <v>0</v>
      </c>
      <c r="H647" s="21">
        <v>1000</v>
      </c>
      <c r="I647" s="21">
        <v>100</v>
      </c>
      <c r="J647" s="21">
        <v>0</v>
      </c>
      <c r="K647" s="21">
        <v>0</v>
      </c>
      <c r="L647" s="21">
        <v>7491300</v>
      </c>
      <c r="M647" s="21">
        <v>0</v>
      </c>
      <c r="N647" s="21">
        <v>0</v>
      </c>
      <c r="O647" s="21">
        <v>0</v>
      </c>
      <c r="P647" s="21">
        <v>0</v>
      </c>
      <c r="Q647" s="21">
        <v>865</v>
      </c>
      <c r="R647" s="21">
        <v>0</v>
      </c>
      <c r="S647" s="21">
        <v>0</v>
      </c>
      <c r="T647" s="21">
        <v>0</v>
      </c>
      <c r="U647" s="21">
        <v>0</v>
      </c>
      <c r="V647" s="21">
        <v>0</v>
      </c>
      <c r="W647" s="21">
        <v>273627857</v>
      </c>
      <c r="X647" s="21">
        <v>0</v>
      </c>
      <c r="Y647" s="21">
        <v>0</v>
      </c>
      <c r="Z647" s="21">
        <v>0</v>
      </c>
      <c r="AA647" s="21">
        <v>0</v>
      </c>
      <c r="AB647" s="21">
        <v>0</v>
      </c>
      <c r="AC647" s="21">
        <v>0</v>
      </c>
      <c r="AD647" s="21">
        <v>0</v>
      </c>
      <c r="AE647" s="21">
        <v>0</v>
      </c>
      <c r="AF647" s="21">
        <v>0</v>
      </c>
      <c r="AG647" s="21">
        <v>0</v>
      </c>
      <c r="AH647" s="21">
        <v>0</v>
      </c>
      <c r="AI647" s="21">
        <v>0</v>
      </c>
      <c r="AJ647" s="21">
        <v>1475650</v>
      </c>
      <c r="AK647" s="21">
        <v>8392</v>
      </c>
      <c r="AL647" s="21">
        <v>112500</v>
      </c>
      <c r="AM647" s="21">
        <v>0</v>
      </c>
      <c r="AN647" s="21">
        <v>91</v>
      </c>
      <c r="AO647" s="21">
        <v>2433</v>
      </c>
      <c r="AP647" s="21">
        <v>177429217</v>
      </c>
      <c r="AQ647" s="21">
        <v>461540705</v>
      </c>
    </row>
    <row r="648" spans="1:43" x14ac:dyDescent="0.25">
      <c r="A648" s="19">
        <v>46265</v>
      </c>
      <c r="B648" s="20" t="s">
        <v>5096</v>
      </c>
      <c r="C648" s="20" t="s">
        <v>5097</v>
      </c>
      <c r="D648" s="21">
        <v>7879400</v>
      </c>
      <c r="E648" s="21">
        <v>0</v>
      </c>
      <c r="F648" s="21">
        <v>332654000</v>
      </c>
      <c r="G648" s="21">
        <v>0</v>
      </c>
      <c r="H648" s="21">
        <v>3897800</v>
      </c>
      <c r="I648" s="21">
        <v>84291497</v>
      </c>
      <c r="J648" s="21">
        <v>0</v>
      </c>
      <c r="K648" s="21">
        <v>15001770</v>
      </c>
      <c r="L648" s="21">
        <v>23437844</v>
      </c>
      <c r="M648" s="21">
        <v>0</v>
      </c>
      <c r="N648" s="21">
        <v>0</v>
      </c>
      <c r="O648" s="21">
        <v>67000000</v>
      </c>
      <c r="P648" s="21">
        <v>0</v>
      </c>
      <c r="Q648" s="21">
        <v>298400</v>
      </c>
      <c r="R648" s="21">
        <v>120175123</v>
      </c>
      <c r="S648" s="21">
        <v>0</v>
      </c>
      <c r="T648" s="21">
        <v>0</v>
      </c>
      <c r="U648" s="21">
        <v>0</v>
      </c>
      <c r="V648" s="21">
        <v>28800</v>
      </c>
      <c r="W648" s="21">
        <v>1385892644</v>
      </c>
      <c r="X648" s="21">
        <v>0</v>
      </c>
      <c r="Y648" s="21">
        <v>0</v>
      </c>
      <c r="Z648" s="21">
        <v>0</v>
      </c>
      <c r="AA648" s="21">
        <v>0</v>
      </c>
      <c r="AB648" s="21">
        <v>0</v>
      </c>
      <c r="AC648" s="21">
        <v>0</v>
      </c>
      <c r="AD648" s="21">
        <v>0</v>
      </c>
      <c r="AE648" s="21">
        <v>0</v>
      </c>
      <c r="AF648" s="21">
        <v>0</v>
      </c>
      <c r="AG648" s="21">
        <v>0</v>
      </c>
      <c r="AH648" s="21">
        <v>33115903</v>
      </c>
      <c r="AI648" s="21">
        <v>0</v>
      </c>
      <c r="AJ648" s="21">
        <v>68316700</v>
      </c>
      <c r="AK648" s="21">
        <v>325885330</v>
      </c>
      <c r="AL648" s="21">
        <v>0</v>
      </c>
      <c r="AM648" s="21">
        <v>0</v>
      </c>
      <c r="AN648" s="21">
        <v>0</v>
      </c>
      <c r="AO648" s="21">
        <v>0</v>
      </c>
      <c r="AP648" s="21">
        <v>3879344789</v>
      </c>
      <c r="AQ648" s="21">
        <v>6347220000</v>
      </c>
    </row>
    <row r="649" spans="1:43" x14ac:dyDescent="0.25">
      <c r="A649" s="19">
        <v>46265</v>
      </c>
      <c r="B649" s="20" t="s">
        <v>5107</v>
      </c>
      <c r="C649" s="20" t="s">
        <v>5108</v>
      </c>
      <c r="D649" s="21">
        <v>0</v>
      </c>
      <c r="E649" s="21">
        <v>0</v>
      </c>
      <c r="F649" s="21">
        <v>0</v>
      </c>
      <c r="G649" s="21">
        <v>0</v>
      </c>
      <c r="H649" s="21">
        <v>0</v>
      </c>
      <c r="I649" s="21">
        <v>0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1">
        <v>100</v>
      </c>
      <c r="R649" s="21">
        <v>0</v>
      </c>
      <c r="S649" s="21">
        <v>0</v>
      </c>
      <c r="T649" s="21">
        <v>0</v>
      </c>
      <c r="U649" s="21">
        <v>0</v>
      </c>
      <c r="V649" s="21">
        <v>0</v>
      </c>
      <c r="W649" s="21">
        <v>23836300</v>
      </c>
      <c r="X649" s="21">
        <v>2800</v>
      </c>
      <c r="Y649" s="21">
        <v>0</v>
      </c>
      <c r="Z649" s="21">
        <v>0</v>
      </c>
      <c r="AA649" s="21">
        <v>0</v>
      </c>
      <c r="AB649" s="21">
        <v>0</v>
      </c>
      <c r="AC649" s="21">
        <v>0</v>
      </c>
      <c r="AD649" s="21">
        <v>0</v>
      </c>
      <c r="AE649" s="21">
        <v>0</v>
      </c>
      <c r="AF649" s="21">
        <v>0</v>
      </c>
      <c r="AG649" s="21">
        <v>0</v>
      </c>
      <c r="AH649" s="21">
        <v>0</v>
      </c>
      <c r="AI649" s="21">
        <v>0</v>
      </c>
      <c r="AJ649" s="21">
        <v>0</v>
      </c>
      <c r="AK649" s="21">
        <v>1897750</v>
      </c>
      <c r="AL649" s="21">
        <v>0</v>
      </c>
      <c r="AM649" s="21">
        <v>0</v>
      </c>
      <c r="AN649" s="21">
        <v>0</v>
      </c>
      <c r="AO649" s="21">
        <v>0</v>
      </c>
      <c r="AP649" s="21">
        <v>224639625</v>
      </c>
      <c r="AQ649" s="21">
        <v>250376575</v>
      </c>
    </row>
    <row r="650" spans="1:43" x14ac:dyDescent="0.25">
      <c r="A650" s="19">
        <v>46265</v>
      </c>
      <c r="B650" s="20" t="s">
        <v>5116</v>
      </c>
      <c r="C650" s="20" t="s">
        <v>5117</v>
      </c>
      <c r="D650" s="21">
        <v>0</v>
      </c>
      <c r="E650" s="21">
        <v>0</v>
      </c>
      <c r="F650" s="21">
        <v>0</v>
      </c>
      <c r="G650" s="21">
        <v>0</v>
      </c>
      <c r="H650" s="21">
        <v>0</v>
      </c>
      <c r="I650" s="21">
        <v>100</v>
      </c>
      <c r="J650" s="21">
        <v>0</v>
      </c>
      <c r="K650" s="21">
        <v>10000</v>
      </c>
      <c r="L650" s="21">
        <v>465000</v>
      </c>
      <c r="M650" s="21">
        <v>0</v>
      </c>
      <c r="N650" s="21">
        <v>0</v>
      </c>
      <c r="O650" s="21">
        <v>0</v>
      </c>
      <c r="P650" s="21">
        <v>0</v>
      </c>
      <c r="Q650" s="21">
        <v>1282900</v>
      </c>
      <c r="R650" s="21">
        <v>0</v>
      </c>
      <c r="S650" s="21">
        <v>0</v>
      </c>
      <c r="T650" s="21">
        <v>0</v>
      </c>
      <c r="U650" s="21">
        <v>0</v>
      </c>
      <c r="V650" s="21">
        <v>0</v>
      </c>
      <c r="W650" s="21">
        <v>68881400</v>
      </c>
      <c r="X650" s="21">
        <v>0</v>
      </c>
      <c r="Y650" s="21">
        <v>0</v>
      </c>
      <c r="Z650" s="21">
        <v>0</v>
      </c>
      <c r="AA650" s="21">
        <v>0</v>
      </c>
      <c r="AB650" s="21">
        <v>0</v>
      </c>
      <c r="AC650" s="21">
        <v>0</v>
      </c>
      <c r="AD650" s="21">
        <v>0</v>
      </c>
      <c r="AE650" s="21">
        <v>500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10600</v>
      </c>
      <c r="AL650" s="21">
        <v>0</v>
      </c>
      <c r="AM650" s="21">
        <v>0</v>
      </c>
      <c r="AN650" s="21">
        <v>0</v>
      </c>
      <c r="AO650" s="21">
        <v>0</v>
      </c>
      <c r="AP650" s="21">
        <v>323742431</v>
      </c>
      <c r="AQ650" s="21">
        <v>394392931</v>
      </c>
    </row>
    <row r="651" spans="1:43" x14ac:dyDescent="0.25">
      <c r="A651" s="19">
        <v>46265</v>
      </c>
      <c r="B651" s="20" t="s">
        <v>5123</v>
      </c>
      <c r="C651" s="20" t="s">
        <v>5124</v>
      </c>
      <c r="D651" s="21">
        <v>0</v>
      </c>
      <c r="E651" s="21">
        <v>10000</v>
      </c>
      <c r="F651" s="21">
        <v>0</v>
      </c>
      <c r="G651" s="21">
        <v>0</v>
      </c>
      <c r="H651" s="21">
        <v>0</v>
      </c>
      <c r="I651" s="21">
        <v>0</v>
      </c>
      <c r="J651" s="21">
        <v>0</v>
      </c>
      <c r="K651" s="21">
        <v>0</v>
      </c>
      <c r="L651" s="21">
        <v>15940100</v>
      </c>
      <c r="M651" s="21">
        <v>0</v>
      </c>
      <c r="N651" s="21">
        <v>0</v>
      </c>
      <c r="O651" s="21">
        <v>0</v>
      </c>
      <c r="P651" s="21">
        <v>0</v>
      </c>
      <c r="Q651" s="21">
        <v>0</v>
      </c>
      <c r="R651" s="21">
        <v>0</v>
      </c>
      <c r="S651" s="21">
        <v>0</v>
      </c>
      <c r="T651" s="21">
        <v>0</v>
      </c>
      <c r="U651" s="21">
        <v>0</v>
      </c>
      <c r="V651" s="21">
        <v>0</v>
      </c>
      <c r="W651" s="21">
        <v>0</v>
      </c>
      <c r="X651" s="21">
        <v>0</v>
      </c>
      <c r="Y651" s="21">
        <v>0</v>
      </c>
      <c r="Z651" s="21">
        <v>0</v>
      </c>
      <c r="AA651" s="21">
        <v>0</v>
      </c>
      <c r="AB651" s="21">
        <v>0</v>
      </c>
      <c r="AC651" s="21">
        <v>0</v>
      </c>
      <c r="AD651" s="21">
        <v>0</v>
      </c>
      <c r="AE651" s="21">
        <v>0</v>
      </c>
      <c r="AF651" s="21">
        <v>0</v>
      </c>
      <c r="AG651" s="21">
        <v>0</v>
      </c>
      <c r="AH651" s="21">
        <v>0</v>
      </c>
      <c r="AI651" s="21">
        <v>0</v>
      </c>
      <c r="AJ651" s="21">
        <v>0</v>
      </c>
      <c r="AK651" s="21">
        <v>122948000</v>
      </c>
      <c r="AL651" s="21">
        <v>0</v>
      </c>
      <c r="AM651" s="21">
        <v>0</v>
      </c>
      <c r="AN651" s="21">
        <v>0</v>
      </c>
      <c r="AO651" s="21">
        <v>0</v>
      </c>
      <c r="AP651" s="21">
        <v>132025300</v>
      </c>
      <c r="AQ651" s="21">
        <v>270923400</v>
      </c>
    </row>
    <row r="652" spans="1:43" x14ac:dyDescent="0.25">
      <c r="A652" s="19">
        <v>46265</v>
      </c>
      <c r="B652" s="20" t="s">
        <v>5128</v>
      </c>
      <c r="C652" s="20" t="s">
        <v>5129</v>
      </c>
      <c r="D652" s="21">
        <v>138900</v>
      </c>
      <c r="E652" s="21">
        <v>0</v>
      </c>
      <c r="F652" s="21">
        <v>0</v>
      </c>
      <c r="G652" s="21">
        <v>0</v>
      </c>
      <c r="H652" s="21">
        <v>0</v>
      </c>
      <c r="I652" s="21">
        <v>100</v>
      </c>
      <c r="J652" s="21">
        <v>0</v>
      </c>
      <c r="K652" s="21">
        <v>1000000</v>
      </c>
      <c r="L652" s="21">
        <v>100</v>
      </c>
      <c r="M652" s="21">
        <v>0</v>
      </c>
      <c r="N652" s="21">
        <v>0</v>
      </c>
      <c r="O652" s="21">
        <v>0</v>
      </c>
      <c r="P652" s="21">
        <v>0</v>
      </c>
      <c r="Q652" s="21">
        <v>0</v>
      </c>
      <c r="R652" s="21">
        <v>5050000</v>
      </c>
      <c r="S652" s="21">
        <v>0</v>
      </c>
      <c r="T652" s="21">
        <v>0</v>
      </c>
      <c r="U652" s="21">
        <v>0</v>
      </c>
      <c r="V652" s="21">
        <v>0</v>
      </c>
      <c r="W652" s="21">
        <v>650400</v>
      </c>
      <c r="X652" s="21">
        <v>0</v>
      </c>
      <c r="Y652" s="21">
        <v>0</v>
      </c>
      <c r="Z652" s="21">
        <v>0</v>
      </c>
      <c r="AA652" s="21">
        <v>0</v>
      </c>
      <c r="AB652" s="21">
        <v>0</v>
      </c>
      <c r="AC652" s="21">
        <v>0</v>
      </c>
      <c r="AD652" s="21">
        <v>0</v>
      </c>
      <c r="AE652" s="21">
        <v>0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1125525</v>
      </c>
      <c r="AL652" s="21">
        <v>0</v>
      </c>
      <c r="AM652" s="21">
        <v>0</v>
      </c>
      <c r="AN652" s="21">
        <v>0</v>
      </c>
      <c r="AO652" s="21">
        <v>0</v>
      </c>
      <c r="AP652" s="21">
        <v>179303038</v>
      </c>
      <c r="AQ652" s="21">
        <v>187268063</v>
      </c>
    </row>
    <row r="653" spans="1:43" x14ac:dyDescent="0.25">
      <c r="A653" s="19">
        <v>46265</v>
      </c>
      <c r="B653" s="20" t="s">
        <v>5135</v>
      </c>
      <c r="C653" s="20" t="s">
        <v>5136</v>
      </c>
      <c r="D653" s="21">
        <v>71039871</v>
      </c>
      <c r="E653" s="21">
        <v>0</v>
      </c>
      <c r="F653" s="21">
        <v>0</v>
      </c>
      <c r="G653" s="21">
        <v>0</v>
      </c>
      <c r="H653" s="21">
        <v>0</v>
      </c>
      <c r="I653" s="21">
        <v>3400100</v>
      </c>
      <c r="J653" s="21">
        <v>0</v>
      </c>
      <c r="K653" s="21">
        <v>2201200</v>
      </c>
      <c r="L653" s="21">
        <v>1457500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21">
        <v>0</v>
      </c>
      <c r="S653" s="21">
        <v>0</v>
      </c>
      <c r="T653" s="21">
        <v>0</v>
      </c>
      <c r="U653" s="21">
        <v>0</v>
      </c>
      <c r="V653" s="21">
        <v>0</v>
      </c>
      <c r="W653" s="21">
        <v>1793998537</v>
      </c>
      <c r="X653" s="21">
        <v>0</v>
      </c>
      <c r="Y653" s="21">
        <v>0</v>
      </c>
      <c r="Z653" s="21">
        <v>0</v>
      </c>
      <c r="AA653" s="21">
        <v>0</v>
      </c>
      <c r="AB653" s="21">
        <v>0</v>
      </c>
      <c r="AC653" s="21">
        <v>0</v>
      </c>
      <c r="AD653" s="21">
        <v>0</v>
      </c>
      <c r="AE653" s="21">
        <v>0</v>
      </c>
      <c r="AF653" s="21">
        <v>0</v>
      </c>
      <c r="AG653" s="21">
        <v>0</v>
      </c>
      <c r="AH653" s="21">
        <v>0</v>
      </c>
      <c r="AI653" s="21">
        <v>100</v>
      </c>
      <c r="AJ653" s="21">
        <v>0</v>
      </c>
      <c r="AK653" s="21">
        <v>34368</v>
      </c>
      <c r="AL653" s="21">
        <v>0</v>
      </c>
      <c r="AM653" s="21">
        <v>0</v>
      </c>
      <c r="AN653" s="21">
        <v>0</v>
      </c>
      <c r="AO653" s="21">
        <v>0</v>
      </c>
      <c r="AP653" s="21">
        <v>501317489</v>
      </c>
      <c r="AQ653" s="21">
        <v>2373449165</v>
      </c>
    </row>
    <row r="654" spans="1:43" x14ac:dyDescent="0.25">
      <c r="A654" s="19">
        <v>46265</v>
      </c>
      <c r="B654" s="20" t="s">
        <v>5141</v>
      </c>
      <c r="C654" s="20" t="s">
        <v>5142</v>
      </c>
      <c r="D654" s="21">
        <v>0</v>
      </c>
      <c r="E654" s="21">
        <v>0</v>
      </c>
      <c r="F654" s="21">
        <v>0</v>
      </c>
      <c r="G654" s="21">
        <v>0</v>
      </c>
      <c r="H654" s="21">
        <v>0</v>
      </c>
      <c r="I654" s="21">
        <v>100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1">
        <v>0</v>
      </c>
      <c r="R654" s="21">
        <v>0</v>
      </c>
      <c r="S654" s="21">
        <v>0</v>
      </c>
      <c r="T654" s="21">
        <v>0</v>
      </c>
      <c r="U654" s="21">
        <v>0</v>
      </c>
      <c r="V654" s="21">
        <v>0</v>
      </c>
      <c r="W654" s="21">
        <v>1291680912</v>
      </c>
      <c r="X654" s="21">
        <v>0</v>
      </c>
      <c r="Y654" s="21">
        <v>0</v>
      </c>
      <c r="Z654" s="21">
        <v>0</v>
      </c>
      <c r="AA654" s="21">
        <v>0</v>
      </c>
      <c r="AB654" s="21">
        <v>0</v>
      </c>
      <c r="AC654" s="21">
        <v>0</v>
      </c>
      <c r="AD654" s="21">
        <v>0</v>
      </c>
      <c r="AE654" s="21">
        <v>0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0</v>
      </c>
      <c r="AN654" s="21">
        <v>0</v>
      </c>
      <c r="AO654" s="21">
        <v>0</v>
      </c>
      <c r="AP654" s="21">
        <v>608392302</v>
      </c>
      <c r="AQ654" s="21">
        <v>1900073314</v>
      </c>
    </row>
    <row r="655" spans="1:43" x14ac:dyDescent="0.25">
      <c r="A655" s="19">
        <v>46265</v>
      </c>
      <c r="B655" s="20" t="s">
        <v>5146</v>
      </c>
      <c r="C655" s="20" t="s">
        <v>5147</v>
      </c>
      <c r="D655" s="21">
        <v>42616600</v>
      </c>
      <c r="E655" s="21">
        <v>0</v>
      </c>
      <c r="F655" s="21">
        <v>0</v>
      </c>
      <c r="G655" s="21">
        <v>0</v>
      </c>
      <c r="H655" s="21">
        <v>0</v>
      </c>
      <c r="I655" s="21">
        <v>1350000100</v>
      </c>
      <c r="J655" s="21">
        <v>0</v>
      </c>
      <c r="K655" s="21">
        <v>0</v>
      </c>
      <c r="L655" s="21">
        <v>866710000</v>
      </c>
      <c r="M655" s="21">
        <v>23</v>
      </c>
      <c r="N655" s="21">
        <v>0</v>
      </c>
      <c r="O655" s="21">
        <v>0</v>
      </c>
      <c r="P655" s="21">
        <v>3500000</v>
      </c>
      <c r="Q655" s="21">
        <v>1225000</v>
      </c>
      <c r="R655" s="21">
        <v>0</v>
      </c>
      <c r="S655" s="21">
        <v>0</v>
      </c>
      <c r="T655" s="21">
        <v>0</v>
      </c>
      <c r="U655" s="21">
        <v>0</v>
      </c>
      <c r="V655" s="21">
        <v>0</v>
      </c>
      <c r="W655" s="21">
        <v>413502200</v>
      </c>
      <c r="X655" s="21">
        <v>0</v>
      </c>
      <c r="Y655" s="21">
        <v>0</v>
      </c>
      <c r="Z655" s="21">
        <v>0</v>
      </c>
      <c r="AA655" s="21">
        <v>0</v>
      </c>
      <c r="AB655" s="21">
        <v>0</v>
      </c>
      <c r="AC655" s="21">
        <v>0</v>
      </c>
      <c r="AD655" s="21">
        <v>0</v>
      </c>
      <c r="AE655" s="21">
        <v>0</v>
      </c>
      <c r="AF655" s="21">
        <v>928258000</v>
      </c>
      <c r="AG655" s="21">
        <v>0</v>
      </c>
      <c r="AH655" s="21">
        <v>0</v>
      </c>
      <c r="AI655" s="21">
        <v>0</v>
      </c>
      <c r="AJ655" s="21">
        <v>12121200</v>
      </c>
      <c r="AK655" s="21">
        <v>5616664</v>
      </c>
      <c r="AL655" s="21">
        <v>4613613</v>
      </c>
      <c r="AM655" s="21">
        <v>300000</v>
      </c>
      <c r="AN655" s="21">
        <v>0</v>
      </c>
      <c r="AO655" s="21">
        <v>0</v>
      </c>
      <c r="AP655" s="21">
        <v>430386600</v>
      </c>
      <c r="AQ655" s="21">
        <v>4058850000</v>
      </c>
    </row>
    <row r="656" spans="1:43" x14ac:dyDescent="0.25">
      <c r="A656" s="19">
        <v>46265</v>
      </c>
      <c r="B656" s="20" t="s">
        <v>5153</v>
      </c>
      <c r="C656" s="20" t="s">
        <v>5154</v>
      </c>
      <c r="D656" s="21">
        <v>10095</v>
      </c>
      <c r="E656" s="21">
        <v>0</v>
      </c>
      <c r="F656" s="21">
        <v>0</v>
      </c>
      <c r="G656" s="21">
        <v>0</v>
      </c>
      <c r="H656" s="21">
        <v>1295522972</v>
      </c>
      <c r="I656" s="21">
        <v>16694100</v>
      </c>
      <c r="J656" s="21">
        <v>0</v>
      </c>
      <c r="K656" s="21">
        <v>0</v>
      </c>
      <c r="L656" s="21">
        <v>37550900</v>
      </c>
      <c r="M656" s="21">
        <v>0</v>
      </c>
      <c r="N656" s="21">
        <v>0</v>
      </c>
      <c r="O656" s="21">
        <v>0</v>
      </c>
      <c r="P656" s="21">
        <v>0</v>
      </c>
      <c r="Q656" s="21">
        <v>0</v>
      </c>
      <c r="R656" s="21">
        <v>0</v>
      </c>
      <c r="S656" s="21">
        <v>0</v>
      </c>
      <c r="T656" s="21">
        <v>0</v>
      </c>
      <c r="U656" s="21">
        <v>0</v>
      </c>
      <c r="V656" s="21">
        <v>0</v>
      </c>
      <c r="W656" s="21">
        <v>1579354150</v>
      </c>
      <c r="X656" s="21">
        <v>0</v>
      </c>
      <c r="Y656" s="21">
        <v>0</v>
      </c>
      <c r="Z656" s="21">
        <v>0</v>
      </c>
      <c r="AA656" s="21">
        <v>0</v>
      </c>
      <c r="AB656" s="21">
        <v>0</v>
      </c>
      <c r="AC656" s="21">
        <v>0</v>
      </c>
      <c r="AD656" s="21">
        <v>0</v>
      </c>
      <c r="AE656" s="21">
        <v>0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7100</v>
      </c>
      <c r="AL656" s="21">
        <v>0</v>
      </c>
      <c r="AM656" s="21">
        <v>0</v>
      </c>
      <c r="AN656" s="21">
        <v>0</v>
      </c>
      <c r="AO656" s="21">
        <v>0</v>
      </c>
      <c r="AP656" s="21">
        <v>5761386</v>
      </c>
      <c r="AQ656" s="21">
        <v>2934900703</v>
      </c>
    </row>
    <row r="657" spans="1:43" x14ac:dyDescent="0.25">
      <c r="A657" s="19">
        <v>46265</v>
      </c>
      <c r="B657" s="20" t="s">
        <v>5156</v>
      </c>
      <c r="C657" s="20" t="s">
        <v>5157</v>
      </c>
      <c r="D657" s="21">
        <v>5194800</v>
      </c>
      <c r="E657" s="21">
        <v>0</v>
      </c>
      <c r="F657" s="21">
        <v>0</v>
      </c>
      <c r="G657" s="21">
        <v>0</v>
      </c>
      <c r="H657" s="21">
        <v>600</v>
      </c>
      <c r="I657" s="21">
        <v>100</v>
      </c>
      <c r="J657" s="21">
        <v>0</v>
      </c>
      <c r="K657" s="21">
        <v>0</v>
      </c>
      <c r="L657" s="21">
        <v>5685200</v>
      </c>
      <c r="M657" s="21">
        <v>0</v>
      </c>
      <c r="N657" s="21">
        <v>0</v>
      </c>
      <c r="O657" s="21">
        <v>0</v>
      </c>
      <c r="P657" s="21">
        <v>0</v>
      </c>
      <c r="Q657" s="21">
        <v>0</v>
      </c>
      <c r="R657" s="21">
        <v>0</v>
      </c>
      <c r="S657" s="21">
        <v>0</v>
      </c>
      <c r="T657" s="21">
        <v>0</v>
      </c>
      <c r="U657" s="21">
        <v>0</v>
      </c>
      <c r="V657" s="21">
        <v>0</v>
      </c>
      <c r="W657" s="21">
        <v>162992200</v>
      </c>
      <c r="X657" s="21">
        <v>0</v>
      </c>
      <c r="Y657" s="21">
        <v>0</v>
      </c>
      <c r="Z657" s="21">
        <v>0</v>
      </c>
      <c r="AA657" s="21">
        <v>0</v>
      </c>
      <c r="AB657" s="21">
        <v>0</v>
      </c>
      <c r="AC657" s="21">
        <v>0</v>
      </c>
      <c r="AD657" s="21">
        <v>0</v>
      </c>
      <c r="AE657" s="21">
        <v>0</v>
      </c>
      <c r="AF657" s="21">
        <v>0</v>
      </c>
      <c r="AG657" s="21">
        <v>0</v>
      </c>
      <c r="AH657" s="21">
        <v>0</v>
      </c>
      <c r="AI657" s="21">
        <v>0</v>
      </c>
      <c r="AJ657" s="21">
        <v>0</v>
      </c>
      <c r="AK657" s="21">
        <v>181100</v>
      </c>
      <c r="AL657" s="21">
        <v>0</v>
      </c>
      <c r="AM657" s="21">
        <v>0</v>
      </c>
      <c r="AN657" s="21">
        <v>0</v>
      </c>
      <c r="AO657" s="21">
        <v>2</v>
      </c>
      <c r="AP657" s="21">
        <v>225945998</v>
      </c>
      <c r="AQ657" s="21">
        <v>400000000</v>
      </c>
    </row>
    <row r="658" spans="1:43" x14ac:dyDescent="0.25">
      <c r="A658" s="19">
        <v>46265</v>
      </c>
      <c r="B658" s="20" t="s">
        <v>5160</v>
      </c>
      <c r="C658" s="20" t="s">
        <v>5161</v>
      </c>
      <c r="D658" s="21">
        <v>70531700</v>
      </c>
      <c r="E658" s="21">
        <v>0</v>
      </c>
      <c r="F658" s="21">
        <v>49400100</v>
      </c>
      <c r="G658" s="21">
        <v>0</v>
      </c>
      <c r="H658" s="21">
        <v>0</v>
      </c>
      <c r="I658" s="21">
        <v>526619600</v>
      </c>
      <c r="J658" s="21">
        <v>0</v>
      </c>
      <c r="K658" s="21">
        <v>2511100</v>
      </c>
      <c r="L658" s="21">
        <v>256988500</v>
      </c>
      <c r="M658" s="21">
        <v>68</v>
      </c>
      <c r="N658" s="21">
        <v>0</v>
      </c>
      <c r="O658" s="21">
        <v>0</v>
      </c>
      <c r="P658" s="21">
        <v>0</v>
      </c>
      <c r="Q658" s="21">
        <v>6084800</v>
      </c>
      <c r="R658" s="21">
        <v>26000</v>
      </c>
      <c r="S658" s="21">
        <v>0</v>
      </c>
      <c r="T658" s="21">
        <v>0</v>
      </c>
      <c r="U658" s="21">
        <v>340329600</v>
      </c>
      <c r="V658" s="21">
        <v>0</v>
      </c>
      <c r="W658" s="21">
        <v>15294945502</v>
      </c>
      <c r="X658" s="21">
        <v>0</v>
      </c>
      <c r="Y658" s="21">
        <v>0</v>
      </c>
      <c r="Z658" s="21">
        <v>0</v>
      </c>
      <c r="AA658" s="21">
        <v>0</v>
      </c>
      <c r="AB658" s="21">
        <v>0</v>
      </c>
      <c r="AC658" s="21">
        <v>0</v>
      </c>
      <c r="AD658" s="21">
        <v>0</v>
      </c>
      <c r="AE658" s="21">
        <v>118000</v>
      </c>
      <c r="AF658" s="21">
        <v>0</v>
      </c>
      <c r="AG658" s="21">
        <v>0</v>
      </c>
      <c r="AH658" s="21">
        <v>0</v>
      </c>
      <c r="AI658" s="21">
        <v>0</v>
      </c>
      <c r="AJ658" s="21">
        <v>71001400</v>
      </c>
      <c r="AK658" s="21">
        <v>454495232</v>
      </c>
      <c r="AL658" s="21">
        <v>0</v>
      </c>
      <c r="AM658" s="21">
        <v>0</v>
      </c>
      <c r="AN658" s="21">
        <v>384400</v>
      </c>
      <c r="AO658" s="21">
        <v>751080</v>
      </c>
      <c r="AP658" s="21">
        <v>17032032449</v>
      </c>
      <c r="AQ658" s="21">
        <v>34106219531</v>
      </c>
    </row>
    <row r="659" spans="1:43" x14ac:dyDescent="0.25">
      <c r="A659" s="19">
        <v>46265</v>
      </c>
      <c r="B659" s="20" t="s">
        <v>5165</v>
      </c>
      <c r="C659" s="20" t="s">
        <v>5166</v>
      </c>
      <c r="D659" s="21">
        <v>15342200</v>
      </c>
      <c r="E659" s="21">
        <v>0</v>
      </c>
      <c r="F659" s="21">
        <v>12271500</v>
      </c>
      <c r="G659" s="21">
        <v>0</v>
      </c>
      <c r="H659" s="21">
        <v>0</v>
      </c>
      <c r="I659" s="21">
        <v>100</v>
      </c>
      <c r="J659" s="21">
        <v>0</v>
      </c>
      <c r="K659" s="21">
        <v>0</v>
      </c>
      <c r="L659" s="21">
        <v>1078200</v>
      </c>
      <c r="M659" s="21">
        <v>0</v>
      </c>
      <c r="N659" s="21">
        <v>0</v>
      </c>
      <c r="O659" s="21">
        <v>0</v>
      </c>
      <c r="P659" s="21">
        <v>0</v>
      </c>
      <c r="Q659" s="21">
        <v>2000000</v>
      </c>
      <c r="R659" s="21">
        <v>2650000</v>
      </c>
      <c r="S659" s="21">
        <v>0</v>
      </c>
      <c r="T659" s="21">
        <v>0</v>
      </c>
      <c r="U659" s="21">
        <v>0</v>
      </c>
      <c r="V659" s="21">
        <v>0</v>
      </c>
      <c r="W659" s="21">
        <v>1738850700</v>
      </c>
      <c r="X659" s="21">
        <v>0</v>
      </c>
      <c r="Y659" s="21">
        <v>0</v>
      </c>
      <c r="Z659" s="21">
        <v>0</v>
      </c>
      <c r="AA659" s="21">
        <v>0</v>
      </c>
      <c r="AB659" s="21">
        <v>0</v>
      </c>
      <c r="AC659" s="21">
        <v>0</v>
      </c>
      <c r="AD659" s="21">
        <v>0</v>
      </c>
      <c r="AE659" s="21">
        <v>562545000</v>
      </c>
      <c r="AF659" s="21">
        <v>0</v>
      </c>
      <c r="AG659" s="21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0</v>
      </c>
      <c r="AM659" s="21">
        <v>0</v>
      </c>
      <c r="AN659" s="21">
        <v>0</v>
      </c>
      <c r="AO659" s="21">
        <v>0</v>
      </c>
      <c r="AP659" s="21">
        <v>815262300</v>
      </c>
      <c r="AQ659" s="21">
        <v>3150000000</v>
      </c>
    </row>
    <row r="660" spans="1:43" x14ac:dyDescent="0.25">
      <c r="A660" s="19">
        <v>46265</v>
      </c>
      <c r="B660" s="20" t="s">
        <v>5169</v>
      </c>
      <c r="C660" s="20" t="s">
        <v>5170</v>
      </c>
      <c r="D660" s="21">
        <v>24046140</v>
      </c>
      <c r="E660" s="21">
        <v>20</v>
      </c>
      <c r="F660" s="21">
        <v>7612320</v>
      </c>
      <c r="G660" s="21">
        <v>0</v>
      </c>
      <c r="H660" s="21">
        <v>7800</v>
      </c>
      <c r="I660" s="21">
        <v>6000100</v>
      </c>
      <c r="J660" s="21">
        <v>0</v>
      </c>
      <c r="K660" s="21">
        <v>129800</v>
      </c>
      <c r="L660" s="21">
        <v>4542300</v>
      </c>
      <c r="M660" s="21">
        <v>80</v>
      </c>
      <c r="N660" s="21">
        <v>0</v>
      </c>
      <c r="O660" s="21">
        <v>0</v>
      </c>
      <c r="P660" s="21">
        <v>301100</v>
      </c>
      <c r="Q660" s="21">
        <v>16640892</v>
      </c>
      <c r="R660" s="21">
        <v>0</v>
      </c>
      <c r="S660" s="21">
        <v>0</v>
      </c>
      <c r="T660" s="21">
        <v>0</v>
      </c>
      <c r="U660" s="21">
        <v>0</v>
      </c>
      <c r="V660" s="21">
        <v>100000</v>
      </c>
      <c r="W660" s="21">
        <v>881116005</v>
      </c>
      <c r="X660" s="21">
        <v>0</v>
      </c>
      <c r="Y660" s="21">
        <v>0</v>
      </c>
      <c r="Z660" s="21">
        <v>0</v>
      </c>
      <c r="AA660" s="21">
        <v>0</v>
      </c>
      <c r="AB660" s="21">
        <v>0</v>
      </c>
      <c r="AC660" s="21">
        <v>0</v>
      </c>
      <c r="AD660" s="21">
        <v>0</v>
      </c>
      <c r="AE660" s="21">
        <v>7950035</v>
      </c>
      <c r="AF660" s="21">
        <v>0</v>
      </c>
      <c r="AG660" s="21">
        <v>0</v>
      </c>
      <c r="AH660" s="21">
        <v>0</v>
      </c>
      <c r="AI660" s="21">
        <v>0</v>
      </c>
      <c r="AJ660" s="21">
        <v>426353324</v>
      </c>
      <c r="AK660" s="21">
        <v>58238142</v>
      </c>
      <c r="AL660" s="21">
        <v>81</v>
      </c>
      <c r="AM660" s="21">
        <v>0</v>
      </c>
      <c r="AN660" s="21">
        <v>3964</v>
      </c>
      <c r="AO660" s="21">
        <v>27530020</v>
      </c>
      <c r="AP660" s="21">
        <v>12050999006</v>
      </c>
      <c r="AQ660" s="21">
        <v>13511571129</v>
      </c>
    </row>
    <row r="661" spans="1:43" x14ac:dyDescent="0.25">
      <c r="A661" s="19">
        <v>46265</v>
      </c>
      <c r="B661" s="20" t="s">
        <v>5174</v>
      </c>
      <c r="C661" s="20" t="s">
        <v>5175</v>
      </c>
      <c r="D661" s="21">
        <v>91942</v>
      </c>
      <c r="E661" s="21">
        <v>0</v>
      </c>
      <c r="F661" s="21">
        <v>9127783531</v>
      </c>
      <c r="G661" s="21">
        <v>0</v>
      </c>
      <c r="H661" s="21">
        <v>2013900</v>
      </c>
      <c r="I661" s="21">
        <v>501100</v>
      </c>
      <c r="J661" s="21">
        <v>0</v>
      </c>
      <c r="K661" s="21">
        <v>553000</v>
      </c>
      <c r="L661" s="21">
        <v>3698751</v>
      </c>
      <c r="M661" s="21">
        <v>0</v>
      </c>
      <c r="N661" s="21">
        <v>0</v>
      </c>
      <c r="O661" s="21">
        <v>0</v>
      </c>
      <c r="P661" s="21">
        <v>75000</v>
      </c>
      <c r="Q661" s="21">
        <v>389200</v>
      </c>
      <c r="R661" s="21">
        <v>950000</v>
      </c>
      <c r="S661" s="21">
        <v>0</v>
      </c>
      <c r="T661" s="21">
        <v>0</v>
      </c>
      <c r="U661" s="21">
        <v>0</v>
      </c>
      <c r="V661" s="21">
        <v>1350000</v>
      </c>
      <c r="W661" s="21">
        <v>340526400</v>
      </c>
      <c r="X661" s="21">
        <v>0</v>
      </c>
      <c r="Y661" s="21">
        <v>0</v>
      </c>
      <c r="Z661" s="21">
        <v>0</v>
      </c>
      <c r="AA661" s="21">
        <v>0</v>
      </c>
      <c r="AB661" s="21">
        <v>0</v>
      </c>
      <c r="AC661" s="21">
        <v>0</v>
      </c>
      <c r="AD661" s="21">
        <v>0</v>
      </c>
      <c r="AE661" s="21">
        <v>0</v>
      </c>
      <c r="AF661" s="21">
        <v>0</v>
      </c>
      <c r="AG661" s="21">
        <v>0</v>
      </c>
      <c r="AH661" s="21">
        <v>0</v>
      </c>
      <c r="AI661" s="21">
        <v>0</v>
      </c>
      <c r="AJ661" s="21">
        <v>0</v>
      </c>
      <c r="AK661" s="21">
        <v>3335325</v>
      </c>
      <c r="AL661" s="21">
        <v>0</v>
      </c>
      <c r="AM661" s="21">
        <v>0</v>
      </c>
      <c r="AN661" s="21">
        <v>0</v>
      </c>
      <c r="AO661" s="21">
        <v>0</v>
      </c>
      <c r="AP661" s="21">
        <v>6251606309</v>
      </c>
      <c r="AQ661" s="21">
        <v>15732874458</v>
      </c>
    </row>
    <row r="662" spans="1:43" x14ac:dyDescent="0.25">
      <c r="A662" s="19">
        <v>46265</v>
      </c>
      <c r="B662" s="20" t="s">
        <v>5179</v>
      </c>
      <c r="C662" s="20" t="s">
        <v>5180</v>
      </c>
      <c r="D662" s="21">
        <v>762800</v>
      </c>
      <c r="E662" s="21">
        <v>0</v>
      </c>
      <c r="F662" s="21">
        <v>0</v>
      </c>
      <c r="G662" s="21">
        <v>0</v>
      </c>
      <c r="H662" s="21">
        <v>0</v>
      </c>
      <c r="I662" s="21">
        <v>100</v>
      </c>
      <c r="J662" s="21">
        <v>0</v>
      </c>
      <c r="K662" s="21">
        <v>0</v>
      </c>
      <c r="L662" s="21">
        <v>0</v>
      </c>
      <c r="M662" s="21">
        <v>0</v>
      </c>
      <c r="N662" s="21">
        <v>0</v>
      </c>
      <c r="O662" s="21">
        <v>0</v>
      </c>
      <c r="P662" s="21">
        <v>0</v>
      </c>
      <c r="Q662" s="21">
        <v>0</v>
      </c>
      <c r="R662" s="21">
        <v>0</v>
      </c>
      <c r="S662" s="21">
        <v>0</v>
      </c>
      <c r="T662" s="21">
        <v>0</v>
      </c>
      <c r="U662" s="21">
        <v>0</v>
      </c>
      <c r="V662" s="21">
        <v>0</v>
      </c>
      <c r="W662" s="21">
        <v>50473200</v>
      </c>
      <c r="X662" s="21">
        <v>0</v>
      </c>
      <c r="Y662" s="21">
        <v>600</v>
      </c>
      <c r="Z662" s="21">
        <v>0</v>
      </c>
      <c r="AA662" s="21">
        <v>0</v>
      </c>
      <c r="AB662" s="21">
        <v>0</v>
      </c>
      <c r="AC662" s="21">
        <v>0</v>
      </c>
      <c r="AD662" s="21">
        <v>0</v>
      </c>
      <c r="AE662" s="21">
        <v>0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542400</v>
      </c>
      <c r="AL662" s="21">
        <v>0</v>
      </c>
      <c r="AM662" s="21">
        <v>0</v>
      </c>
      <c r="AN662" s="21">
        <v>0</v>
      </c>
      <c r="AO662" s="21">
        <v>0</v>
      </c>
      <c r="AP662" s="21">
        <v>2973220900</v>
      </c>
      <c r="AQ662" s="21">
        <v>3025000000</v>
      </c>
    </row>
    <row r="663" spans="1:43" x14ac:dyDescent="0.25">
      <c r="A663" s="19">
        <v>46265</v>
      </c>
      <c r="B663" s="20" t="s">
        <v>5189</v>
      </c>
      <c r="C663" s="20" t="s">
        <v>5190</v>
      </c>
      <c r="D663" s="21">
        <v>8412545</v>
      </c>
      <c r="E663" s="21">
        <v>0</v>
      </c>
      <c r="F663" s="21">
        <v>1267520104</v>
      </c>
      <c r="G663" s="21">
        <v>0</v>
      </c>
      <c r="H663" s="21">
        <v>10000</v>
      </c>
      <c r="I663" s="21">
        <v>10817</v>
      </c>
      <c r="J663" s="21">
        <v>5172785</v>
      </c>
      <c r="K663" s="21">
        <v>142769</v>
      </c>
      <c r="L663" s="21">
        <v>183835575</v>
      </c>
      <c r="M663" s="21">
        <v>177</v>
      </c>
      <c r="N663" s="21">
        <v>0</v>
      </c>
      <c r="O663" s="21">
        <v>14500000</v>
      </c>
      <c r="P663" s="21">
        <v>194919531</v>
      </c>
      <c r="Q663" s="21">
        <v>121100</v>
      </c>
      <c r="R663" s="21">
        <v>73336867</v>
      </c>
      <c r="S663" s="21">
        <v>0</v>
      </c>
      <c r="T663" s="21">
        <v>0</v>
      </c>
      <c r="U663" s="21">
        <v>85052314</v>
      </c>
      <c r="V663" s="21">
        <v>0</v>
      </c>
      <c r="W663" s="21">
        <v>382929366</v>
      </c>
      <c r="X663" s="21">
        <v>0</v>
      </c>
      <c r="Y663" s="21">
        <v>0</v>
      </c>
      <c r="Z663" s="21">
        <v>71500</v>
      </c>
      <c r="AA663" s="21">
        <v>0</v>
      </c>
      <c r="AB663" s="21">
        <v>0</v>
      </c>
      <c r="AC663" s="21">
        <v>0</v>
      </c>
      <c r="AD663" s="21">
        <v>0</v>
      </c>
      <c r="AE663" s="21">
        <v>0</v>
      </c>
      <c r="AF663" s="21">
        <v>0</v>
      </c>
      <c r="AG663" s="21">
        <v>0</v>
      </c>
      <c r="AH663" s="21">
        <v>0</v>
      </c>
      <c r="AI663" s="21">
        <v>3500</v>
      </c>
      <c r="AJ663" s="21">
        <v>35119981</v>
      </c>
      <c r="AK663" s="21">
        <v>186481369</v>
      </c>
      <c r="AL663" s="21">
        <v>2307623</v>
      </c>
      <c r="AM663" s="21">
        <v>47048</v>
      </c>
      <c r="AN663" s="21">
        <v>10328131</v>
      </c>
      <c r="AO663" s="21">
        <v>47426</v>
      </c>
      <c r="AP663" s="21">
        <v>566724011</v>
      </c>
      <c r="AQ663" s="21">
        <v>3017094539</v>
      </c>
    </row>
    <row r="664" spans="1:43" x14ac:dyDescent="0.25">
      <c r="A664" s="19">
        <v>46265</v>
      </c>
      <c r="B664" s="20" t="s">
        <v>5195</v>
      </c>
      <c r="C664" s="20" t="s">
        <v>5196</v>
      </c>
      <c r="D664" s="21">
        <v>2059211</v>
      </c>
      <c r="E664" s="21">
        <v>0</v>
      </c>
      <c r="F664" s="21">
        <v>0</v>
      </c>
      <c r="G664" s="21">
        <v>0</v>
      </c>
      <c r="H664" s="21">
        <v>0</v>
      </c>
      <c r="I664" s="21">
        <v>100</v>
      </c>
      <c r="J664" s="21">
        <v>0</v>
      </c>
      <c r="K664" s="21">
        <v>11900</v>
      </c>
      <c r="L664" s="21">
        <v>895082</v>
      </c>
      <c r="M664" s="21">
        <v>0</v>
      </c>
      <c r="N664" s="21">
        <v>0</v>
      </c>
      <c r="O664" s="21">
        <v>0</v>
      </c>
      <c r="P664" s="21">
        <v>0</v>
      </c>
      <c r="Q664" s="21">
        <v>0</v>
      </c>
      <c r="R664" s="21">
        <v>0</v>
      </c>
      <c r="S664" s="21">
        <v>0</v>
      </c>
      <c r="T664" s="21">
        <v>0</v>
      </c>
      <c r="U664" s="21">
        <v>0</v>
      </c>
      <c r="V664" s="21">
        <v>206000</v>
      </c>
      <c r="W664" s="21">
        <v>927233532</v>
      </c>
      <c r="X664" s="21">
        <v>0</v>
      </c>
      <c r="Y664" s="21">
        <v>0</v>
      </c>
      <c r="Z664" s="21">
        <v>0</v>
      </c>
      <c r="AA664" s="21">
        <v>0</v>
      </c>
      <c r="AB664" s="21">
        <v>0</v>
      </c>
      <c r="AC664" s="21">
        <v>0</v>
      </c>
      <c r="AD664" s="21">
        <v>0</v>
      </c>
      <c r="AE664" s="21">
        <v>0</v>
      </c>
      <c r="AF664" s="21">
        <v>0</v>
      </c>
      <c r="AG664" s="21">
        <v>0</v>
      </c>
      <c r="AH664" s="21">
        <v>0</v>
      </c>
      <c r="AI664" s="21">
        <v>0</v>
      </c>
      <c r="AJ664" s="21">
        <v>5820900</v>
      </c>
      <c r="AK664" s="21">
        <v>1100203</v>
      </c>
      <c r="AL664" s="21">
        <v>0</v>
      </c>
      <c r="AM664" s="21">
        <v>0</v>
      </c>
      <c r="AN664" s="21">
        <v>0</v>
      </c>
      <c r="AO664" s="21">
        <v>0</v>
      </c>
      <c r="AP664" s="21">
        <v>450173072</v>
      </c>
      <c r="AQ664" s="21">
        <v>1387500000</v>
      </c>
    </row>
    <row r="665" spans="1:43" x14ac:dyDescent="0.25">
      <c r="A665" s="19">
        <v>46265</v>
      </c>
      <c r="B665" s="20" t="s">
        <v>5208</v>
      </c>
      <c r="C665" s="20" t="s">
        <v>5209</v>
      </c>
      <c r="D665" s="21">
        <v>51485300</v>
      </c>
      <c r="E665" s="21">
        <v>0</v>
      </c>
      <c r="F665" s="21">
        <v>216000000</v>
      </c>
      <c r="G665" s="21">
        <v>600000</v>
      </c>
      <c r="H665" s="21">
        <v>1100</v>
      </c>
      <c r="I665" s="21">
        <v>33000</v>
      </c>
      <c r="J665" s="21">
        <v>0</v>
      </c>
      <c r="K665" s="21">
        <v>1168500</v>
      </c>
      <c r="L665" s="21">
        <v>769300</v>
      </c>
      <c r="M665" s="21">
        <v>0</v>
      </c>
      <c r="N665" s="21">
        <v>0</v>
      </c>
      <c r="O665" s="21">
        <v>0</v>
      </c>
      <c r="P665" s="21">
        <v>71000</v>
      </c>
      <c r="Q665" s="21">
        <v>0</v>
      </c>
      <c r="R665" s="21">
        <v>0</v>
      </c>
      <c r="S665" s="21">
        <v>0</v>
      </c>
      <c r="T665" s="21">
        <v>0</v>
      </c>
      <c r="U665" s="21">
        <v>0</v>
      </c>
      <c r="V665" s="21">
        <v>2900</v>
      </c>
      <c r="W665" s="21">
        <v>20317450</v>
      </c>
      <c r="X665" s="21">
        <v>0</v>
      </c>
      <c r="Y665" s="21">
        <v>0</v>
      </c>
      <c r="Z665" s="21">
        <v>0</v>
      </c>
      <c r="AA665" s="21">
        <v>0</v>
      </c>
      <c r="AB665" s="21">
        <v>0</v>
      </c>
      <c r="AC665" s="21">
        <v>0</v>
      </c>
      <c r="AD665" s="21">
        <v>0</v>
      </c>
      <c r="AE665" s="21">
        <v>0</v>
      </c>
      <c r="AF665" s="21">
        <v>0</v>
      </c>
      <c r="AG665" s="21">
        <v>0</v>
      </c>
      <c r="AH665" s="21">
        <v>1000</v>
      </c>
      <c r="AI665" s="21">
        <v>0</v>
      </c>
      <c r="AJ665" s="21">
        <v>25509260</v>
      </c>
      <c r="AK665" s="21">
        <v>9711924</v>
      </c>
      <c r="AL665" s="21">
        <v>0</v>
      </c>
      <c r="AM665" s="21">
        <v>0</v>
      </c>
      <c r="AN665" s="21">
        <v>0</v>
      </c>
      <c r="AO665" s="21">
        <v>0</v>
      </c>
      <c r="AP665" s="21">
        <v>236729266</v>
      </c>
      <c r="AQ665" s="21">
        <v>562400000</v>
      </c>
    </row>
    <row r="666" spans="1:43" x14ac:dyDescent="0.25">
      <c r="A666" s="19">
        <v>46265</v>
      </c>
      <c r="B666" s="20" t="s">
        <v>5222</v>
      </c>
      <c r="C666" s="20" t="s">
        <v>5223</v>
      </c>
      <c r="D666" s="21">
        <v>0</v>
      </c>
      <c r="E666" s="21">
        <v>0</v>
      </c>
      <c r="F666" s="21">
        <v>0</v>
      </c>
      <c r="G666" s="21">
        <v>0</v>
      </c>
      <c r="H666" s="21">
        <v>0</v>
      </c>
      <c r="I666" s="21">
        <v>0</v>
      </c>
      <c r="J666" s="21">
        <v>0</v>
      </c>
      <c r="K666" s="21">
        <v>0</v>
      </c>
      <c r="L666" s="21">
        <v>3301100</v>
      </c>
      <c r="M666" s="21">
        <v>0</v>
      </c>
      <c r="N666" s="21">
        <v>0</v>
      </c>
      <c r="O666" s="21">
        <v>0</v>
      </c>
      <c r="P666" s="21">
        <v>0</v>
      </c>
      <c r="Q666" s="21">
        <v>0</v>
      </c>
      <c r="R666" s="21">
        <v>0</v>
      </c>
      <c r="S666" s="21">
        <v>0</v>
      </c>
      <c r="T666" s="21">
        <v>0</v>
      </c>
      <c r="U666" s="21">
        <v>0</v>
      </c>
      <c r="V666" s="21">
        <v>0</v>
      </c>
      <c r="W666" s="21">
        <v>200765800</v>
      </c>
      <c r="X666" s="21">
        <v>0</v>
      </c>
      <c r="Y666" s="21">
        <v>0</v>
      </c>
      <c r="Z666" s="21">
        <v>0</v>
      </c>
      <c r="AA666" s="21">
        <v>0</v>
      </c>
      <c r="AB666" s="21">
        <v>0</v>
      </c>
      <c r="AC666" s="21">
        <v>0</v>
      </c>
      <c r="AD666" s="21">
        <v>0</v>
      </c>
      <c r="AE666" s="21">
        <v>0</v>
      </c>
      <c r="AF666" s="21">
        <v>0</v>
      </c>
      <c r="AG666" s="21">
        <v>0</v>
      </c>
      <c r="AH666" s="21">
        <v>0</v>
      </c>
      <c r="AI666" s="21">
        <v>0</v>
      </c>
      <c r="AJ666" s="21">
        <v>0</v>
      </c>
      <c r="AK666" s="21">
        <v>0</v>
      </c>
      <c r="AL666" s="21">
        <v>0</v>
      </c>
      <c r="AM666" s="21">
        <v>0</v>
      </c>
      <c r="AN666" s="21">
        <v>0</v>
      </c>
      <c r="AO666" s="21">
        <v>0</v>
      </c>
      <c r="AP666" s="21">
        <v>606527154</v>
      </c>
      <c r="AQ666" s="21">
        <v>810594054</v>
      </c>
    </row>
    <row r="667" spans="1:43" x14ac:dyDescent="0.25">
      <c r="A667" s="19">
        <v>46265</v>
      </c>
      <c r="B667" s="20" t="s">
        <v>5236</v>
      </c>
      <c r="C667" s="20" t="s">
        <v>5237</v>
      </c>
      <c r="D667" s="21">
        <v>3025952</v>
      </c>
      <c r="E667" s="21">
        <v>0</v>
      </c>
      <c r="F667" s="21">
        <v>0</v>
      </c>
      <c r="G667" s="21">
        <v>0</v>
      </c>
      <c r="H667" s="21">
        <v>0</v>
      </c>
      <c r="I667" s="21">
        <v>405400</v>
      </c>
      <c r="J667" s="21">
        <v>0</v>
      </c>
      <c r="K667" s="21">
        <v>3355000</v>
      </c>
      <c r="L667" s="21">
        <v>602100</v>
      </c>
      <c r="M667" s="21">
        <v>0</v>
      </c>
      <c r="N667" s="21">
        <v>0</v>
      </c>
      <c r="O667" s="21">
        <v>0</v>
      </c>
      <c r="P667" s="21">
        <v>0</v>
      </c>
      <c r="Q667" s="21">
        <v>0</v>
      </c>
      <c r="R667" s="21">
        <v>0</v>
      </c>
      <c r="S667" s="21">
        <v>0</v>
      </c>
      <c r="T667" s="21">
        <v>0</v>
      </c>
      <c r="U667" s="21">
        <v>0</v>
      </c>
      <c r="V667" s="21">
        <v>0</v>
      </c>
      <c r="W667" s="21">
        <v>5605459348</v>
      </c>
      <c r="X667" s="21">
        <v>0</v>
      </c>
      <c r="Y667" s="21">
        <v>0</v>
      </c>
      <c r="Z667" s="21">
        <v>0</v>
      </c>
      <c r="AA667" s="21">
        <v>0</v>
      </c>
      <c r="AB667" s="21">
        <v>0</v>
      </c>
      <c r="AC667" s="21">
        <v>0</v>
      </c>
      <c r="AD667" s="21">
        <v>0</v>
      </c>
      <c r="AE667" s="21">
        <v>0</v>
      </c>
      <c r="AF667" s="21">
        <v>0</v>
      </c>
      <c r="AG667" s="21">
        <v>0</v>
      </c>
      <c r="AH667" s="21">
        <v>0</v>
      </c>
      <c r="AI667" s="21">
        <v>0</v>
      </c>
      <c r="AJ667" s="21">
        <v>17700</v>
      </c>
      <c r="AK667" s="21">
        <v>728100</v>
      </c>
      <c r="AL667" s="21">
        <v>928000</v>
      </c>
      <c r="AM667" s="21">
        <v>0</v>
      </c>
      <c r="AN667" s="21">
        <v>0</v>
      </c>
      <c r="AO667" s="21">
        <v>256400</v>
      </c>
      <c r="AP667" s="21">
        <v>1885222000</v>
      </c>
      <c r="AQ667" s="21">
        <v>7500000000</v>
      </c>
    </row>
    <row r="668" spans="1:43" x14ac:dyDescent="0.25">
      <c r="A668" s="19">
        <v>46265</v>
      </c>
      <c r="B668" s="20" t="s">
        <v>5243</v>
      </c>
      <c r="C668" s="20" t="s">
        <v>5244</v>
      </c>
      <c r="D668" s="21">
        <v>100</v>
      </c>
      <c r="E668" s="21">
        <v>0</v>
      </c>
      <c r="F668" s="21">
        <v>0</v>
      </c>
      <c r="G668" s="21">
        <v>0</v>
      </c>
      <c r="H668" s="21">
        <v>0</v>
      </c>
      <c r="I668" s="21">
        <v>798681063</v>
      </c>
      <c r="J668" s="21">
        <v>0</v>
      </c>
      <c r="K668" s="21">
        <v>0</v>
      </c>
      <c r="L668" s="21">
        <v>512542801</v>
      </c>
      <c r="M668" s="21">
        <v>48000090</v>
      </c>
      <c r="N668" s="21">
        <v>0</v>
      </c>
      <c r="O668" s="21">
        <v>0</v>
      </c>
      <c r="P668" s="21">
        <v>0</v>
      </c>
      <c r="Q668" s="21">
        <v>88381</v>
      </c>
      <c r="R668" s="21">
        <v>0</v>
      </c>
      <c r="S668" s="21">
        <v>0</v>
      </c>
      <c r="T668" s="21">
        <v>0</v>
      </c>
      <c r="U668" s="21">
        <v>0</v>
      </c>
      <c r="V668" s="21">
        <v>0</v>
      </c>
      <c r="W668" s="21">
        <v>11741800245</v>
      </c>
      <c r="X668" s="21">
        <v>0</v>
      </c>
      <c r="Y668" s="21">
        <v>100000</v>
      </c>
      <c r="Z668" s="21">
        <v>0</v>
      </c>
      <c r="AA668" s="21">
        <v>0</v>
      </c>
      <c r="AB668" s="21">
        <v>0</v>
      </c>
      <c r="AC668" s="21">
        <v>0</v>
      </c>
      <c r="AD668" s="21">
        <v>0</v>
      </c>
      <c r="AE668" s="21">
        <v>8</v>
      </c>
      <c r="AF668" s="21">
        <v>0</v>
      </c>
      <c r="AG668" s="21">
        <v>0</v>
      </c>
      <c r="AH668" s="21">
        <v>0</v>
      </c>
      <c r="AI668" s="21">
        <v>0</v>
      </c>
      <c r="AJ668" s="21">
        <v>312555167</v>
      </c>
      <c r="AK668" s="21">
        <v>24815159</v>
      </c>
      <c r="AL668" s="21">
        <v>59500</v>
      </c>
      <c r="AM668" s="21">
        <v>0</v>
      </c>
      <c r="AN668" s="21">
        <v>11</v>
      </c>
      <c r="AO668" s="21">
        <v>11333</v>
      </c>
      <c r="AP668" s="21">
        <v>8026642388</v>
      </c>
      <c r="AQ668" s="21">
        <v>21465296246</v>
      </c>
    </row>
    <row r="669" spans="1:43" x14ac:dyDescent="0.25">
      <c r="A669" s="19">
        <v>46265</v>
      </c>
      <c r="B669" s="20" t="s">
        <v>5253</v>
      </c>
      <c r="C669" s="20" t="s">
        <v>5254</v>
      </c>
      <c r="D669" s="21">
        <v>5253800</v>
      </c>
      <c r="E669" s="21">
        <v>0</v>
      </c>
      <c r="F669" s="21">
        <v>0</v>
      </c>
      <c r="G669" s="21">
        <v>0</v>
      </c>
      <c r="H669" s="21">
        <v>0</v>
      </c>
      <c r="I669" s="21">
        <v>133206100</v>
      </c>
      <c r="J669" s="21">
        <v>0</v>
      </c>
      <c r="K669" s="21">
        <v>370800</v>
      </c>
      <c r="L669" s="21">
        <v>967800</v>
      </c>
      <c r="M669" s="21">
        <v>0</v>
      </c>
      <c r="N669" s="21">
        <v>0</v>
      </c>
      <c r="O669" s="21">
        <v>0</v>
      </c>
      <c r="P669" s="21">
        <v>0</v>
      </c>
      <c r="Q669" s="21">
        <v>1230000</v>
      </c>
      <c r="R669" s="21">
        <v>935700</v>
      </c>
      <c r="S669" s="21">
        <v>0</v>
      </c>
      <c r="T669" s="21">
        <v>0</v>
      </c>
      <c r="U669" s="21">
        <v>0</v>
      </c>
      <c r="V669" s="21">
        <v>0</v>
      </c>
      <c r="W669" s="21">
        <v>2571379500</v>
      </c>
      <c r="X669" s="21">
        <v>0</v>
      </c>
      <c r="Y669" s="21">
        <v>0</v>
      </c>
      <c r="Z669" s="21">
        <v>0</v>
      </c>
      <c r="AA669" s="21">
        <v>0</v>
      </c>
      <c r="AB669" s="21">
        <v>0</v>
      </c>
      <c r="AC669" s="21">
        <v>0</v>
      </c>
      <c r="AD669" s="21">
        <v>0</v>
      </c>
      <c r="AE669" s="21">
        <v>0</v>
      </c>
      <c r="AF669" s="21">
        <v>0</v>
      </c>
      <c r="AG669" s="21">
        <v>0</v>
      </c>
      <c r="AH669" s="21">
        <v>0</v>
      </c>
      <c r="AI669" s="21">
        <v>0</v>
      </c>
      <c r="AJ669" s="21">
        <v>0</v>
      </c>
      <c r="AK669" s="21">
        <v>87766500</v>
      </c>
      <c r="AL669" s="21">
        <v>429600</v>
      </c>
      <c r="AM669" s="21">
        <v>0</v>
      </c>
      <c r="AN669" s="21">
        <v>0</v>
      </c>
      <c r="AO669" s="21">
        <v>0</v>
      </c>
      <c r="AP669" s="21">
        <v>198460200</v>
      </c>
      <c r="AQ669" s="21">
        <v>3000000000</v>
      </c>
    </row>
    <row r="670" spans="1:43" x14ac:dyDescent="0.25">
      <c r="A670" s="19">
        <v>46265</v>
      </c>
      <c r="B670" s="20" t="s">
        <v>5258</v>
      </c>
      <c r="C670" s="20" t="s">
        <v>5259</v>
      </c>
      <c r="D670" s="21">
        <v>932100</v>
      </c>
      <c r="E670" s="21">
        <v>57</v>
      </c>
      <c r="F670" s="21">
        <v>90383500</v>
      </c>
      <c r="G670" s="21">
        <v>0</v>
      </c>
      <c r="H670" s="21">
        <v>0</v>
      </c>
      <c r="I670" s="21">
        <v>100</v>
      </c>
      <c r="J670" s="21">
        <v>4765700</v>
      </c>
      <c r="K670" s="21">
        <v>138900</v>
      </c>
      <c r="L670" s="21">
        <v>312600</v>
      </c>
      <c r="M670" s="21">
        <v>0</v>
      </c>
      <c r="N670" s="21">
        <v>0</v>
      </c>
      <c r="O670" s="21">
        <v>0</v>
      </c>
      <c r="P670" s="21">
        <v>0</v>
      </c>
      <c r="Q670" s="21">
        <v>0</v>
      </c>
      <c r="R670" s="21">
        <v>0</v>
      </c>
      <c r="S670" s="21">
        <v>0</v>
      </c>
      <c r="T670" s="21">
        <v>0</v>
      </c>
      <c r="U670" s="21">
        <v>0</v>
      </c>
      <c r="V670" s="21">
        <v>0</v>
      </c>
      <c r="W670" s="21">
        <v>97759401</v>
      </c>
      <c r="X670" s="21">
        <v>0</v>
      </c>
      <c r="Y670" s="21">
        <v>305535018</v>
      </c>
      <c r="Z670" s="21">
        <v>0</v>
      </c>
      <c r="AA670" s="21">
        <v>0</v>
      </c>
      <c r="AB670" s="21">
        <v>0</v>
      </c>
      <c r="AC670" s="21">
        <v>0</v>
      </c>
      <c r="AD670" s="21">
        <v>0</v>
      </c>
      <c r="AE670" s="21">
        <v>0</v>
      </c>
      <c r="AF670" s="21">
        <v>0</v>
      </c>
      <c r="AG670" s="21">
        <v>0</v>
      </c>
      <c r="AH670" s="21">
        <v>0</v>
      </c>
      <c r="AI670" s="21">
        <v>75</v>
      </c>
      <c r="AJ670" s="21">
        <v>99094340</v>
      </c>
      <c r="AK670" s="21">
        <v>3886114</v>
      </c>
      <c r="AL670" s="21">
        <v>9556424</v>
      </c>
      <c r="AM670" s="21">
        <v>0</v>
      </c>
      <c r="AN670" s="21">
        <v>0</v>
      </c>
      <c r="AO670" s="21">
        <v>64255</v>
      </c>
      <c r="AP670" s="21">
        <v>554238116</v>
      </c>
      <c r="AQ670" s="21">
        <v>1166666700</v>
      </c>
    </row>
    <row r="671" spans="1:43" x14ac:dyDescent="0.25">
      <c r="A671" s="19">
        <v>46265</v>
      </c>
      <c r="B671" s="20" t="s">
        <v>5266</v>
      </c>
      <c r="C671" s="20" t="s">
        <v>5267</v>
      </c>
      <c r="D671" s="21">
        <v>0</v>
      </c>
      <c r="E671" s="21">
        <v>0</v>
      </c>
      <c r="F671" s="21">
        <v>0</v>
      </c>
      <c r="G671" s="21">
        <v>0</v>
      </c>
      <c r="H671" s="21">
        <v>0</v>
      </c>
      <c r="I671" s="21">
        <v>100</v>
      </c>
      <c r="J671" s="21">
        <v>0</v>
      </c>
      <c r="K671" s="21">
        <v>0</v>
      </c>
      <c r="L671" s="21">
        <v>22675800</v>
      </c>
      <c r="M671" s="21">
        <v>0</v>
      </c>
      <c r="N671" s="21">
        <v>0</v>
      </c>
      <c r="O671" s="21">
        <v>0</v>
      </c>
      <c r="P671" s="21">
        <v>0</v>
      </c>
      <c r="Q671" s="21">
        <v>0</v>
      </c>
      <c r="R671" s="21">
        <v>0</v>
      </c>
      <c r="S671" s="21">
        <v>0</v>
      </c>
      <c r="T671" s="21">
        <v>0</v>
      </c>
      <c r="U671" s="21">
        <v>0</v>
      </c>
      <c r="V671" s="21">
        <v>0</v>
      </c>
      <c r="W671" s="21">
        <v>625304400</v>
      </c>
      <c r="X671" s="21">
        <v>0</v>
      </c>
      <c r="Y671" s="21">
        <v>0</v>
      </c>
      <c r="Z671" s="21">
        <v>0</v>
      </c>
      <c r="AA671" s="21">
        <v>0</v>
      </c>
      <c r="AB671" s="21">
        <v>0</v>
      </c>
      <c r="AC671" s="21">
        <v>0</v>
      </c>
      <c r="AD671" s="21">
        <v>0</v>
      </c>
      <c r="AE671" s="21">
        <v>0</v>
      </c>
      <c r="AF671" s="21">
        <v>0</v>
      </c>
      <c r="AG671" s="21">
        <v>0</v>
      </c>
      <c r="AH671" s="21">
        <v>0</v>
      </c>
      <c r="AI671" s="21">
        <v>0</v>
      </c>
      <c r="AJ671" s="21">
        <v>0</v>
      </c>
      <c r="AK671" s="21">
        <v>0</v>
      </c>
      <c r="AL671" s="21">
        <v>0</v>
      </c>
      <c r="AM671" s="21">
        <v>0</v>
      </c>
      <c r="AN671" s="21">
        <v>0</v>
      </c>
      <c r="AO671" s="21">
        <v>0</v>
      </c>
      <c r="AP671" s="21">
        <v>67019700</v>
      </c>
      <c r="AQ671" s="21">
        <v>715000000</v>
      </c>
    </row>
    <row r="672" spans="1:43" x14ac:dyDescent="0.25">
      <c r="A672" s="19">
        <v>46265</v>
      </c>
      <c r="B672" s="20" t="s">
        <v>5272</v>
      </c>
      <c r="C672" s="20" t="s">
        <v>5273</v>
      </c>
      <c r="D672" s="21">
        <v>400375</v>
      </c>
      <c r="E672" s="21">
        <v>0</v>
      </c>
      <c r="F672" s="21">
        <v>681136</v>
      </c>
      <c r="G672" s="21">
        <v>0</v>
      </c>
      <c r="H672" s="21">
        <v>90</v>
      </c>
      <c r="I672" s="21">
        <v>122</v>
      </c>
      <c r="J672" s="21">
        <v>0</v>
      </c>
      <c r="K672" s="21">
        <v>0</v>
      </c>
      <c r="L672" s="21">
        <v>16600</v>
      </c>
      <c r="M672" s="21">
        <v>0</v>
      </c>
      <c r="N672" s="21">
        <v>0</v>
      </c>
      <c r="O672" s="21">
        <v>0</v>
      </c>
      <c r="P672" s="21">
        <v>0</v>
      </c>
      <c r="Q672" s="21">
        <v>0</v>
      </c>
      <c r="R672" s="21">
        <v>0</v>
      </c>
      <c r="S672" s="21">
        <v>0</v>
      </c>
      <c r="T672" s="21">
        <v>0</v>
      </c>
      <c r="U672" s="21">
        <v>0</v>
      </c>
      <c r="V672" s="21">
        <v>0</v>
      </c>
      <c r="W672" s="21">
        <v>75502842</v>
      </c>
      <c r="X672" s="21">
        <v>0</v>
      </c>
      <c r="Y672" s="21">
        <v>0</v>
      </c>
      <c r="Z672" s="21">
        <v>0</v>
      </c>
      <c r="AA672" s="21">
        <v>0</v>
      </c>
      <c r="AB672" s="21">
        <v>0</v>
      </c>
      <c r="AC672" s="21">
        <v>0</v>
      </c>
      <c r="AD672" s="21">
        <v>0</v>
      </c>
      <c r="AE672" s="21">
        <v>0</v>
      </c>
      <c r="AF672" s="21">
        <v>0</v>
      </c>
      <c r="AG672" s="21">
        <v>0</v>
      </c>
      <c r="AH672" s="21">
        <v>0</v>
      </c>
      <c r="AI672" s="21">
        <v>0</v>
      </c>
      <c r="AJ672" s="21">
        <v>0</v>
      </c>
      <c r="AK672" s="21">
        <v>252</v>
      </c>
      <c r="AL672" s="21">
        <v>0</v>
      </c>
      <c r="AM672" s="21">
        <v>0</v>
      </c>
      <c r="AN672" s="21">
        <v>0</v>
      </c>
      <c r="AO672" s="21">
        <v>310</v>
      </c>
      <c r="AP672" s="21">
        <v>2984739711</v>
      </c>
      <c r="AQ672" s="21">
        <v>3061341438</v>
      </c>
    </row>
    <row r="673" spans="1:43" x14ac:dyDescent="0.25">
      <c r="A673" s="19">
        <v>46265</v>
      </c>
      <c r="B673" s="20" t="s">
        <v>5286</v>
      </c>
      <c r="C673" s="20" t="s">
        <v>5287</v>
      </c>
      <c r="D673" s="21">
        <v>5996099</v>
      </c>
      <c r="E673" s="21">
        <v>0</v>
      </c>
      <c r="F673" s="21">
        <v>1913493757</v>
      </c>
      <c r="G673" s="21">
        <v>0</v>
      </c>
      <c r="H673" s="21">
        <v>0</v>
      </c>
      <c r="I673" s="21">
        <v>100</v>
      </c>
      <c r="J673" s="21">
        <v>0</v>
      </c>
      <c r="K673" s="21">
        <v>0</v>
      </c>
      <c r="L673" s="21">
        <v>24506900</v>
      </c>
      <c r="M673" s="21">
        <v>0</v>
      </c>
      <c r="N673" s="21">
        <v>0</v>
      </c>
      <c r="O673" s="21">
        <v>0</v>
      </c>
      <c r="P673" s="21">
        <v>0</v>
      </c>
      <c r="Q673" s="21">
        <v>0</v>
      </c>
      <c r="R673" s="21">
        <v>7227600</v>
      </c>
      <c r="S673" s="21">
        <v>0</v>
      </c>
      <c r="T673" s="21">
        <v>0</v>
      </c>
      <c r="U673" s="21">
        <v>0</v>
      </c>
      <c r="V673" s="21">
        <v>0</v>
      </c>
      <c r="W673" s="21">
        <v>85022767</v>
      </c>
      <c r="X673" s="21">
        <v>0</v>
      </c>
      <c r="Y673" s="21">
        <v>0</v>
      </c>
      <c r="Z673" s="21">
        <v>0</v>
      </c>
      <c r="AA673" s="21">
        <v>0</v>
      </c>
      <c r="AB673" s="21">
        <v>0</v>
      </c>
      <c r="AC673" s="21">
        <v>0</v>
      </c>
      <c r="AD673" s="21">
        <v>0</v>
      </c>
      <c r="AE673" s="21">
        <v>0</v>
      </c>
      <c r="AF673" s="21">
        <v>0</v>
      </c>
      <c r="AG673" s="21">
        <v>0</v>
      </c>
      <c r="AH673" s="21">
        <v>0</v>
      </c>
      <c r="AI673" s="21">
        <v>0</v>
      </c>
      <c r="AJ673" s="21">
        <v>1079400</v>
      </c>
      <c r="AK673" s="21">
        <v>2056800</v>
      </c>
      <c r="AL673" s="21">
        <v>0</v>
      </c>
      <c r="AM673" s="21">
        <v>0</v>
      </c>
      <c r="AN673" s="21">
        <v>0</v>
      </c>
      <c r="AO673" s="21">
        <v>0</v>
      </c>
      <c r="AP673" s="21">
        <v>1738505935</v>
      </c>
      <c r="AQ673" s="21">
        <v>3777889358</v>
      </c>
    </row>
    <row r="674" spans="1:43" x14ac:dyDescent="0.25">
      <c r="A674" s="19">
        <v>46265</v>
      </c>
      <c r="B674" s="20" t="s">
        <v>5293</v>
      </c>
      <c r="C674" s="20" t="s">
        <v>5294</v>
      </c>
      <c r="D674" s="21">
        <v>170600</v>
      </c>
      <c r="E674" s="21">
        <v>0</v>
      </c>
      <c r="F674" s="21">
        <v>0</v>
      </c>
      <c r="G674" s="21">
        <v>0</v>
      </c>
      <c r="H674" s="21">
        <v>0</v>
      </c>
      <c r="I674" s="21">
        <v>252700</v>
      </c>
      <c r="J674" s="21">
        <v>0</v>
      </c>
      <c r="K674" s="21">
        <v>0</v>
      </c>
      <c r="L674" s="21">
        <v>54300</v>
      </c>
      <c r="M674" s="21">
        <v>0</v>
      </c>
      <c r="N674" s="21">
        <v>0</v>
      </c>
      <c r="O674" s="21">
        <v>0</v>
      </c>
      <c r="P674" s="21">
        <v>0</v>
      </c>
      <c r="Q674" s="21">
        <v>0</v>
      </c>
      <c r="R674" s="21">
        <v>0</v>
      </c>
      <c r="S674" s="21">
        <v>0</v>
      </c>
      <c r="T674" s="21">
        <v>0</v>
      </c>
      <c r="U674" s="21">
        <v>0</v>
      </c>
      <c r="V674" s="21">
        <v>0</v>
      </c>
      <c r="W674" s="21">
        <v>3700</v>
      </c>
      <c r="X674" s="21">
        <v>0</v>
      </c>
      <c r="Y674" s="21">
        <v>476901860</v>
      </c>
      <c r="Z674" s="21">
        <v>0</v>
      </c>
      <c r="AA674" s="21">
        <v>0</v>
      </c>
      <c r="AB674" s="21">
        <v>0</v>
      </c>
      <c r="AC674" s="21">
        <v>0</v>
      </c>
      <c r="AD674" s="21">
        <v>0</v>
      </c>
      <c r="AE674" s="21">
        <v>371100</v>
      </c>
      <c r="AF674" s="21">
        <v>0</v>
      </c>
      <c r="AG674" s="21">
        <v>0</v>
      </c>
      <c r="AH674" s="21">
        <v>0</v>
      </c>
      <c r="AI674" s="21">
        <v>0</v>
      </c>
      <c r="AJ674" s="21">
        <v>0</v>
      </c>
      <c r="AK674" s="21">
        <v>288900</v>
      </c>
      <c r="AL674" s="21">
        <v>0</v>
      </c>
      <c r="AM674" s="21">
        <v>0</v>
      </c>
      <c r="AN674" s="21">
        <v>0</v>
      </c>
      <c r="AO674" s="21">
        <v>100</v>
      </c>
      <c r="AP674" s="21">
        <v>340128840</v>
      </c>
      <c r="AQ674" s="21">
        <v>818172100</v>
      </c>
    </row>
    <row r="675" spans="1:43" x14ac:dyDescent="0.25">
      <c r="A675" s="19">
        <v>46265</v>
      </c>
      <c r="B675" s="20" t="s">
        <v>5298</v>
      </c>
      <c r="C675" s="20" t="s">
        <v>5299</v>
      </c>
      <c r="D675" s="21">
        <v>1472100</v>
      </c>
      <c r="E675" s="21">
        <v>0</v>
      </c>
      <c r="F675" s="21">
        <v>0</v>
      </c>
      <c r="G675" s="21">
        <v>0</v>
      </c>
      <c r="H675" s="21">
        <v>0</v>
      </c>
      <c r="I675" s="21">
        <v>100</v>
      </c>
      <c r="J675" s="21">
        <v>0</v>
      </c>
      <c r="K675" s="21">
        <v>1000000</v>
      </c>
      <c r="L675" s="21">
        <v>105200</v>
      </c>
      <c r="M675" s="21">
        <v>0</v>
      </c>
      <c r="N675" s="21">
        <v>0</v>
      </c>
      <c r="O675" s="21">
        <v>0</v>
      </c>
      <c r="P675" s="21">
        <v>0</v>
      </c>
      <c r="Q675" s="21">
        <v>0</v>
      </c>
      <c r="R675" s="21">
        <v>125383200</v>
      </c>
      <c r="S675" s="21">
        <v>0</v>
      </c>
      <c r="T675" s="21">
        <v>0</v>
      </c>
      <c r="U675" s="21">
        <v>0</v>
      </c>
      <c r="V675" s="21">
        <v>0</v>
      </c>
      <c r="W675" s="21">
        <v>791004300</v>
      </c>
      <c r="X675" s="21">
        <v>0</v>
      </c>
      <c r="Y675" s="21">
        <v>0</v>
      </c>
      <c r="Z675" s="21">
        <v>0</v>
      </c>
      <c r="AA675" s="21">
        <v>0</v>
      </c>
      <c r="AB675" s="21">
        <v>0</v>
      </c>
      <c r="AC675" s="21">
        <v>0</v>
      </c>
      <c r="AD675" s="21">
        <v>0</v>
      </c>
      <c r="AE675" s="21">
        <v>0</v>
      </c>
      <c r="AF675" s="21">
        <v>0</v>
      </c>
      <c r="AG675" s="21">
        <v>0</v>
      </c>
      <c r="AH675" s="21">
        <v>1076500</v>
      </c>
      <c r="AI675" s="21">
        <v>0</v>
      </c>
      <c r="AJ675" s="21">
        <v>24162900</v>
      </c>
      <c r="AK675" s="21">
        <v>15000400</v>
      </c>
      <c r="AL675" s="21">
        <v>0</v>
      </c>
      <c r="AM675" s="21">
        <v>0</v>
      </c>
      <c r="AN675" s="21">
        <v>0</v>
      </c>
      <c r="AO675" s="21">
        <v>0</v>
      </c>
      <c r="AP675" s="21">
        <v>93920300</v>
      </c>
      <c r="AQ675" s="21">
        <v>1053125000</v>
      </c>
    </row>
    <row r="676" spans="1:43" x14ac:dyDescent="0.25">
      <c r="A676" s="19">
        <v>46265</v>
      </c>
      <c r="B676" s="20" t="s">
        <v>5304</v>
      </c>
      <c r="C676" s="20" t="s">
        <v>5305</v>
      </c>
      <c r="D676" s="21">
        <v>242685146</v>
      </c>
      <c r="E676" s="21">
        <v>176753986</v>
      </c>
      <c r="F676" s="21">
        <v>109868481</v>
      </c>
      <c r="G676" s="21">
        <v>235553979</v>
      </c>
      <c r="H676" s="21">
        <v>683400</v>
      </c>
      <c r="I676" s="21">
        <v>77314350</v>
      </c>
      <c r="J676" s="21">
        <v>912695802</v>
      </c>
      <c r="K676" s="21">
        <v>14430194</v>
      </c>
      <c r="L676" s="21">
        <v>247358572</v>
      </c>
      <c r="M676" s="21">
        <v>7777993</v>
      </c>
      <c r="N676" s="21">
        <v>19457800</v>
      </c>
      <c r="O676" s="21">
        <v>108037508</v>
      </c>
      <c r="P676" s="21">
        <v>18162610</v>
      </c>
      <c r="Q676" s="21">
        <v>16026600</v>
      </c>
      <c r="R676" s="21">
        <v>51073385</v>
      </c>
      <c r="S676" s="21">
        <v>0</v>
      </c>
      <c r="T676" s="21">
        <v>0</v>
      </c>
      <c r="U676" s="21">
        <v>0</v>
      </c>
      <c r="V676" s="21">
        <v>5300</v>
      </c>
      <c r="W676" s="21">
        <v>427063612</v>
      </c>
      <c r="X676" s="21">
        <v>0</v>
      </c>
      <c r="Y676" s="21">
        <v>213628400</v>
      </c>
      <c r="Z676" s="21">
        <v>47892441</v>
      </c>
      <c r="AA676" s="21">
        <v>1638500</v>
      </c>
      <c r="AB676" s="21">
        <v>0</v>
      </c>
      <c r="AC676" s="21">
        <v>0</v>
      </c>
      <c r="AD676" s="21">
        <v>45000</v>
      </c>
      <c r="AE676" s="21">
        <v>45600</v>
      </c>
      <c r="AF676" s="21">
        <v>24460900</v>
      </c>
      <c r="AG676" s="21">
        <v>0</v>
      </c>
      <c r="AH676" s="21">
        <v>32932614</v>
      </c>
      <c r="AI676" s="21">
        <v>0</v>
      </c>
      <c r="AJ676" s="21">
        <v>2033191266</v>
      </c>
      <c r="AK676" s="21">
        <v>593809939</v>
      </c>
      <c r="AL676" s="21">
        <v>948172815</v>
      </c>
      <c r="AM676" s="21">
        <v>14525210</v>
      </c>
      <c r="AN676" s="21">
        <v>1560496948</v>
      </c>
      <c r="AO676" s="21">
        <v>150051323</v>
      </c>
      <c r="AP676" s="21">
        <v>2146498266</v>
      </c>
      <c r="AQ676" s="21">
        <v>10432337940</v>
      </c>
    </row>
    <row r="677" spans="1:43" x14ac:dyDescent="0.25">
      <c r="A677" s="19">
        <v>46265</v>
      </c>
      <c r="B677" s="20" t="s">
        <v>5308</v>
      </c>
      <c r="C677" s="20" t="s">
        <v>5309</v>
      </c>
      <c r="D677" s="21">
        <v>71037966</v>
      </c>
      <c r="E677" s="21">
        <v>0</v>
      </c>
      <c r="F677" s="21">
        <v>1147600</v>
      </c>
      <c r="G677" s="21">
        <v>55923199</v>
      </c>
      <c r="H677" s="21">
        <v>0</v>
      </c>
      <c r="I677" s="21">
        <v>68491900</v>
      </c>
      <c r="J677" s="21">
        <v>80939005</v>
      </c>
      <c r="K677" s="21">
        <v>893295</v>
      </c>
      <c r="L677" s="21">
        <v>9420600</v>
      </c>
      <c r="M677" s="21">
        <v>139</v>
      </c>
      <c r="N677" s="21">
        <v>0</v>
      </c>
      <c r="O677" s="21">
        <v>123802200</v>
      </c>
      <c r="P677" s="21">
        <v>226300</v>
      </c>
      <c r="Q677" s="21">
        <v>172600</v>
      </c>
      <c r="R677" s="21">
        <v>26000</v>
      </c>
      <c r="S677" s="21">
        <v>0</v>
      </c>
      <c r="T677" s="21">
        <v>0</v>
      </c>
      <c r="U677" s="21">
        <v>0</v>
      </c>
      <c r="V677" s="21">
        <v>11700</v>
      </c>
      <c r="W677" s="21">
        <v>8397590500</v>
      </c>
      <c r="X677" s="21">
        <v>0</v>
      </c>
      <c r="Y677" s="21">
        <v>21800000</v>
      </c>
      <c r="Z677" s="21">
        <v>0</v>
      </c>
      <c r="AA677" s="21">
        <v>0</v>
      </c>
      <c r="AB677" s="21">
        <v>0</v>
      </c>
      <c r="AC677" s="21">
        <v>0</v>
      </c>
      <c r="AD677" s="21">
        <v>0</v>
      </c>
      <c r="AE677" s="21">
        <v>313500</v>
      </c>
      <c r="AF677" s="21">
        <v>0</v>
      </c>
      <c r="AG677" s="21">
        <v>0</v>
      </c>
      <c r="AH677" s="21">
        <v>9216500</v>
      </c>
      <c r="AI677" s="21">
        <v>100</v>
      </c>
      <c r="AJ677" s="21">
        <v>382182131</v>
      </c>
      <c r="AK677" s="21">
        <v>73853765</v>
      </c>
      <c r="AL677" s="21">
        <v>120419994</v>
      </c>
      <c r="AM677" s="21">
        <v>0</v>
      </c>
      <c r="AN677" s="21">
        <v>145352982</v>
      </c>
      <c r="AO677" s="21">
        <v>14084700</v>
      </c>
      <c r="AP677" s="21">
        <v>1285530954</v>
      </c>
      <c r="AQ677" s="21">
        <v>10862437630</v>
      </c>
    </row>
    <row r="678" spans="1:43" x14ac:dyDescent="0.25">
      <c r="A678" s="19">
        <v>46265</v>
      </c>
      <c r="B678" s="20" t="s">
        <v>5314</v>
      </c>
      <c r="C678" s="20" t="s">
        <v>5315</v>
      </c>
      <c r="D678" s="21">
        <v>0</v>
      </c>
      <c r="E678" s="21">
        <v>0</v>
      </c>
      <c r="F678" s="21">
        <v>0</v>
      </c>
      <c r="G678" s="21">
        <v>0</v>
      </c>
      <c r="H678" s="21">
        <v>0</v>
      </c>
      <c r="I678" s="21">
        <v>100</v>
      </c>
      <c r="J678" s="21">
        <v>0</v>
      </c>
      <c r="K678" s="21">
        <v>0</v>
      </c>
      <c r="L678" s="21">
        <v>874900</v>
      </c>
      <c r="M678" s="21">
        <v>0</v>
      </c>
      <c r="N678" s="21">
        <v>0</v>
      </c>
      <c r="O678" s="21">
        <v>0</v>
      </c>
      <c r="P678" s="21">
        <v>0</v>
      </c>
      <c r="Q678" s="21">
        <v>0</v>
      </c>
      <c r="R678" s="21">
        <v>0</v>
      </c>
      <c r="S678" s="21">
        <v>0</v>
      </c>
      <c r="T678" s="21">
        <v>0</v>
      </c>
      <c r="U678" s="21">
        <v>0</v>
      </c>
      <c r="V678" s="21">
        <v>0</v>
      </c>
      <c r="W678" s="21">
        <v>660294150</v>
      </c>
      <c r="X678" s="21">
        <v>0</v>
      </c>
      <c r="Y678" s="21">
        <v>0</v>
      </c>
      <c r="Z678" s="21">
        <v>0</v>
      </c>
      <c r="AA678" s="21">
        <v>0</v>
      </c>
      <c r="AB678" s="21">
        <v>0</v>
      </c>
      <c r="AC678" s="21">
        <v>0</v>
      </c>
      <c r="AD678" s="21">
        <v>0</v>
      </c>
      <c r="AE678" s="21">
        <v>0</v>
      </c>
      <c r="AF678" s="21">
        <v>0</v>
      </c>
      <c r="AG678" s="21">
        <v>0</v>
      </c>
      <c r="AH678" s="21">
        <v>0</v>
      </c>
      <c r="AI678" s="21">
        <v>0</v>
      </c>
      <c r="AJ678" s="21">
        <v>0</v>
      </c>
      <c r="AK678" s="21">
        <v>123040</v>
      </c>
      <c r="AL678" s="21">
        <v>0</v>
      </c>
      <c r="AM678" s="21">
        <v>0</v>
      </c>
      <c r="AN678" s="21">
        <v>0</v>
      </c>
      <c r="AO678" s="21">
        <v>0</v>
      </c>
      <c r="AP678" s="21">
        <v>134566905</v>
      </c>
      <c r="AQ678" s="21">
        <v>795859095</v>
      </c>
    </row>
    <row r="679" spans="1:43" x14ac:dyDescent="0.25">
      <c r="A679" s="19">
        <v>46265</v>
      </c>
      <c r="B679" s="20" t="s">
        <v>5319</v>
      </c>
      <c r="C679" s="20" t="s">
        <v>5320</v>
      </c>
      <c r="D679" s="21">
        <v>200</v>
      </c>
      <c r="E679" s="21">
        <v>0</v>
      </c>
      <c r="F679" s="21">
        <v>0</v>
      </c>
      <c r="G679" s="21">
        <v>0</v>
      </c>
      <c r="H679" s="21">
        <v>0</v>
      </c>
      <c r="I679" s="21">
        <v>100</v>
      </c>
      <c r="J679" s="21">
        <v>0</v>
      </c>
      <c r="K679" s="21">
        <v>0</v>
      </c>
      <c r="L679" s="21">
        <v>228500000</v>
      </c>
      <c r="M679" s="21">
        <v>0</v>
      </c>
      <c r="N679" s="21">
        <v>0</v>
      </c>
      <c r="O679" s="21">
        <v>0</v>
      </c>
      <c r="P679" s="21">
        <v>0</v>
      </c>
      <c r="Q679" s="21">
        <v>11484000</v>
      </c>
      <c r="R679" s="21">
        <v>48000</v>
      </c>
      <c r="S679" s="21">
        <v>0</v>
      </c>
      <c r="T679" s="21">
        <v>0</v>
      </c>
      <c r="U679" s="21">
        <v>0</v>
      </c>
      <c r="V679" s="21">
        <v>158700</v>
      </c>
      <c r="W679" s="21">
        <v>7976813</v>
      </c>
      <c r="X679" s="21">
        <v>0</v>
      </c>
      <c r="Y679" s="21">
        <v>0</v>
      </c>
      <c r="Z679" s="21">
        <v>0</v>
      </c>
      <c r="AA679" s="21">
        <v>0</v>
      </c>
      <c r="AB679" s="21">
        <v>0</v>
      </c>
      <c r="AC679" s="21">
        <v>0</v>
      </c>
      <c r="AD679" s="21">
        <v>0</v>
      </c>
      <c r="AE679" s="21">
        <v>0</v>
      </c>
      <c r="AF679" s="21">
        <v>0</v>
      </c>
      <c r="AG679" s="21">
        <v>0</v>
      </c>
      <c r="AH679" s="21">
        <v>0</v>
      </c>
      <c r="AI679" s="21">
        <v>0</v>
      </c>
      <c r="AJ679" s="21">
        <v>0</v>
      </c>
      <c r="AK679" s="21">
        <v>4402100</v>
      </c>
      <c r="AL679" s="21">
        <v>0</v>
      </c>
      <c r="AM679" s="21">
        <v>0</v>
      </c>
      <c r="AN679" s="21">
        <v>0</v>
      </c>
      <c r="AO679" s="21">
        <v>0</v>
      </c>
      <c r="AP679" s="21">
        <v>235430087</v>
      </c>
      <c r="AQ679" s="21">
        <v>488000000</v>
      </c>
    </row>
    <row r="680" spans="1:43" x14ac:dyDescent="0.25">
      <c r="A680" s="19">
        <v>46265</v>
      </c>
      <c r="B680" s="20" t="s">
        <v>5327</v>
      </c>
      <c r="C680" s="20" t="s">
        <v>5328</v>
      </c>
      <c r="D680" s="21">
        <v>200</v>
      </c>
      <c r="E680" s="21">
        <v>0</v>
      </c>
      <c r="F680" s="21">
        <v>0</v>
      </c>
      <c r="G680" s="21">
        <v>0</v>
      </c>
      <c r="H680" s="21">
        <v>0</v>
      </c>
      <c r="I680" s="21">
        <v>100</v>
      </c>
      <c r="J680" s="21">
        <v>0</v>
      </c>
      <c r="K680" s="21">
        <v>0</v>
      </c>
      <c r="L680" s="21">
        <v>7300</v>
      </c>
      <c r="M680" s="21">
        <v>0</v>
      </c>
      <c r="N680" s="21">
        <v>0</v>
      </c>
      <c r="O680" s="21">
        <v>0</v>
      </c>
      <c r="P680" s="21">
        <v>0</v>
      </c>
      <c r="Q680" s="21">
        <v>600</v>
      </c>
      <c r="R680" s="21">
        <v>5000</v>
      </c>
      <c r="S680" s="21">
        <v>0</v>
      </c>
      <c r="T680" s="21">
        <v>0</v>
      </c>
      <c r="U680" s="21">
        <v>0</v>
      </c>
      <c r="V680" s="21">
        <v>0</v>
      </c>
      <c r="W680" s="21">
        <v>1268923950</v>
      </c>
      <c r="X680" s="21">
        <v>0</v>
      </c>
      <c r="Y680" s="21">
        <v>0</v>
      </c>
      <c r="Z680" s="21">
        <v>0</v>
      </c>
      <c r="AA680" s="21">
        <v>0</v>
      </c>
      <c r="AB680" s="21">
        <v>0</v>
      </c>
      <c r="AC680" s="21">
        <v>0</v>
      </c>
      <c r="AD680" s="21">
        <v>0</v>
      </c>
      <c r="AE680" s="21">
        <v>0</v>
      </c>
      <c r="AF680" s="21">
        <v>0</v>
      </c>
      <c r="AG680" s="21">
        <v>0</v>
      </c>
      <c r="AH680" s="21">
        <v>0</v>
      </c>
      <c r="AI680" s="21">
        <v>0</v>
      </c>
      <c r="AJ680" s="21">
        <v>0</v>
      </c>
      <c r="AK680" s="21">
        <v>0</v>
      </c>
      <c r="AL680" s="21">
        <v>0</v>
      </c>
      <c r="AM680" s="21">
        <v>0</v>
      </c>
      <c r="AN680" s="21">
        <v>0</v>
      </c>
      <c r="AO680" s="21">
        <v>0</v>
      </c>
      <c r="AP680" s="21">
        <v>71625350</v>
      </c>
      <c r="AQ680" s="21">
        <v>1340562500</v>
      </c>
    </row>
    <row r="681" spans="1:43" x14ac:dyDescent="0.25">
      <c r="A681" s="19">
        <v>46265</v>
      </c>
      <c r="B681" s="20" t="s">
        <v>5333</v>
      </c>
      <c r="C681" s="20" t="s">
        <v>5334</v>
      </c>
      <c r="D681" s="21">
        <v>200</v>
      </c>
      <c r="E681" s="21">
        <v>0</v>
      </c>
      <c r="F681" s="21">
        <v>390408903</v>
      </c>
      <c r="G681" s="21">
        <v>0</v>
      </c>
      <c r="H681" s="21">
        <v>0</v>
      </c>
      <c r="I681" s="21">
        <v>100</v>
      </c>
      <c r="J681" s="21">
        <v>0</v>
      </c>
      <c r="K681" s="21">
        <v>0</v>
      </c>
      <c r="L681" s="21">
        <v>0</v>
      </c>
      <c r="M681" s="21">
        <v>0</v>
      </c>
      <c r="N681" s="21">
        <v>0</v>
      </c>
      <c r="O681" s="21">
        <v>0</v>
      </c>
      <c r="P681" s="21">
        <v>0</v>
      </c>
      <c r="Q681" s="21">
        <v>0</v>
      </c>
      <c r="R681" s="21">
        <v>0</v>
      </c>
      <c r="S681" s="21">
        <v>0</v>
      </c>
      <c r="T681" s="21">
        <v>0</v>
      </c>
      <c r="U681" s="21">
        <v>0</v>
      </c>
      <c r="V681" s="21">
        <v>0</v>
      </c>
      <c r="W681" s="21">
        <v>2263100</v>
      </c>
      <c r="X681" s="21">
        <v>0</v>
      </c>
      <c r="Y681" s="21">
        <v>0</v>
      </c>
      <c r="Z681" s="21">
        <v>0</v>
      </c>
      <c r="AA681" s="21">
        <v>0</v>
      </c>
      <c r="AB681" s="21">
        <v>0</v>
      </c>
      <c r="AC681" s="21">
        <v>0</v>
      </c>
      <c r="AD681" s="21">
        <v>0</v>
      </c>
      <c r="AE681" s="21">
        <v>6000</v>
      </c>
      <c r="AF681" s="21">
        <v>0</v>
      </c>
      <c r="AG681" s="21">
        <v>0</v>
      </c>
      <c r="AH681" s="21">
        <v>0</v>
      </c>
      <c r="AI681" s="21">
        <v>0</v>
      </c>
      <c r="AJ681" s="21">
        <v>879500</v>
      </c>
      <c r="AK681" s="21">
        <v>5548800</v>
      </c>
      <c r="AL681" s="21">
        <v>0</v>
      </c>
      <c r="AM681" s="21">
        <v>0</v>
      </c>
      <c r="AN681" s="21">
        <v>0</v>
      </c>
      <c r="AO681" s="21">
        <v>0</v>
      </c>
      <c r="AP681" s="21">
        <v>163216897</v>
      </c>
      <c r="AQ681" s="21">
        <v>562323500</v>
      </c>
    </row>
    <row r="682" spans="1:43" x14ac:dyDescent="0.25">
      <c r="A682" s="19">
        <v>46265</v>
      </c>
      <c r="B682" s="20" t="s">
        <v>5337</v>
      </c>
      <c r="C682" s="20" t="s">
        <v>5338</v>
      </c>
      <c r="D682" s="21">
        <v>21168900</v>
      </c>
      <c r="E682" s="21">
        <v>0</v>
      </c>
      <c r="F682" s="21">
        <v>0</v>
      </c>
      <c r="G682" s="21">
        <v>0</v>
      </c>
      <c r="H682" s="21">
        <v>0</v>
      </c>
      <c r="I682" s="21">
        <v>0</v>
      </c>
      <c r="J682" s="21">
        <v>0</v>
      </c>
      <c r="K682" s="21">
        <v>4780000</v>
      </c>
      <c r="L682" s="21">
        <v>1771253700</v>
      </c>
      <c r="M682" s="21">
        <v>0</v>
      </c>
      <c r="N682" s="21">
        <v>0</v>
      </c>
      <c r="O682" s="21">
        <v>0</v>
      </c>
      <c r="P682" s="21">
        <v>0</v>
      </c>
      <c r="Q682" s="21">
        <v>0</v>
      </c>
      <c r="R682" s="21">
        <v>0</v>
      </c>
      <c r="S682" s="21">
        <v>0</v>
      </c>
      <c r="T682" s="21">
        <v>0</v>
      </c>
      <c r="U682" s="21">
        <v>0</v>
      </c>
      <c r="V682" s="21">
        <v>0</v>
      </c>
      <c r="W682" s="21">
        <v>9617500</v>
      </c>
      <c r="X682" s="21">
        <v>0</v>
      </c>
      <c r="Y682" s="21">
        <v>0</v>
      </c>
      <c r="Z682" s="21">
        <v>0</v>
      </c>
      <c r="AA682" s="21">
        <v>0</v>
      </c>
      <c r="AB682" s="21">
        <v>0</v>
      </c>
      <c r="AC682" s="21">
        <v>0</v>
      </c>
      <c r="AD682" s="21">
        <v>0</v>
      </c>
      <c r="AE682" s="21">
        <v>0</v>
      </c>
      <c r="AF682" s="21">
        <v>0</v>
      </c>
      <c r="AG682" s="21">
        <v>0</v>
      </c>
      <c r="AH682" s="21">
        <v>0</v>
      </c>
      <c r="AI682" s="21">
        <v>0</v>
      </c>
      <c r="AJ682" s="21">
        <v>0</v>
      </c>
      <c r="AK682" s="21">
        <v>9636150</v>
      </c>
      <c r="AL682" s="21">
        <v>0</v>
      </c>
      <c r="AM682" s="21">
        <v>0</v>
      </c>
      <c r="AN682" s="21">
        <v>0</v>
      </c>
      <c r="AO682" s="21">
        <v>0</v>
      </c>
      <c r="AP682" s="21">
        <v>1609640940</v>
      </c>
      <c r="AQ682" s="21">
        <v>3426097190</v>
      </c>
    </row>
    <row r="683" spans="1:43" x14ac:dyDescent="0.25">
      <c r="A683" s="19">
        <v>46265</v>
      </c>
      <c r="B683" s="20" t="s">
        <v>5343</v>
      </c>
      <c r="C683" s="20" t="s">
        <v>5344</v>
      </c>
      <c r="D683" s="21">
        <v>8093700</v>
      </c>
      <c r="E683" s="21">
        <v>0</v>
      </c>
      <c r="F683" s="21">
        <v>0</v>
      </c>
      <c r="G683" s="21">
        <v>0</v>
      </c>
      <c r="H683" s="21">
        <v>0</v>
      </c>
      <c r="I683" s="21">
        <v>7843600</v>
      </c>
      <c r="J683" s="21">
        <v>0</v>
      </c>
      <c r="K683" s="21">
        <v>2819100</v>
      </c>
      <c r="L683" s="21">
        <v>41600</v>
      </c>
      <c r="M683" s="21">
        <v>2104000</v>
      </c>
      <c r="N683" s="21">
        <v>0</v>
      </c>
      <c r="O683" s="21">
        <v>0</v>
      </c>
      <c r="P683" s="21">
        <v>0</v>
      </c>
      <c r="Q683" s="21">
        <v>22532</v>
      </c>
      <c r="R683" s="21">
        <v>0</v>
      </c>
      <c r="S683" s="21">
        <v>0</v>
      </c>
      <c r="T683" s="21">
        <v>0</v>
      </c>
      <c r="U683" s="21">
        <v>0</v>
      </c>
      <c r="V683" s="21">
        <v>0</v>
      </c>
      <c r="W683" s="21">
        <v>6113986</v>
      </c>
      <c r="X683" s="21">
        <v>0</v>
      </c>
      <c r="Y683" s="21">
        <v>100000</v>
      </c>
      <c r="Z683" s="21">
        <v>0</v>
      </c>
      <c r="AA683" s="21">
        <v>0</v>
      </c>
      <c r="AB683" s="21">
        <v>0</v>
      </c>
      <c r="AC683" s="21">
        <v>0</v>
      </c>
      <c r="AD683" s="21">
        <v>42300</v>
      </c>
      <c r="AE683" s="21">
        <v>59</v>
      </c>
      <c r="AF683" s="21">
        <v>0</v>
      </c>
      <c r="AG683" s="21">
        <v>0</v>
      </c>
      <c r="AH683" s="21">
        <v>0</v>
      </c>
      <c r="AI683" s="21">
        <v>0</v>
      </c>
      <c r="AJ683" s="21">
        <v>5112585</v>
      </c>
      <c r="AK683" s="21">
        <v>5554508</v>
      </c>
      <c r="AL683" s="21">
        <v>0</v>
      </c>
      <c r="AM683" s="21">
        <v>0</v>
      </c>
      <c r="AN683" s="21">
        <v>0</v>
      </c>
      <c r="AO683" s="21">
        <v>175</v>
      </c>
      <c r="AP683" s="21">
        <v>122151855</v>
      </c>
      <c r="AQ683" s="21">
        <v>160000000</v>
      </c>
    </row>
    <row r="684" spans="1:43" x14ac:dyDescent="0.25">
      <c r="A684" s="19">
        <v>46265</v>
      </c>
      <c r="B684" s="20" t="s">
        <v>5347</v>
      </c>
      <c r="C684" s="20" t="s">
        <v>5348</v>
      </c>
      <c r="D684" s="21">
        <v>0</v>
      </c>
      <c r="E684" s="21">
        <v>0</v>
      </c>
      <c r="F684" s="21">
        <v>0</v>
      </c>
      <c r="G684" s="21">
        <v>0</v>
      </c>
      <c r="H684" s="21">
        <v>0</v>
      </c>
      <c r="I684" s="21">
        <v>0</v>
      </c>
      <c r="J684" s="21">
        <v>0</v>
      </c>
      <c r="K684" s="21">
        <v>0</v>
      </c>
      <c r="L684" s="21">
        <v>519200</v>
      </c>
      <c r="M684" s="21">
        <v>0</v>
      </c>
      <c r="N684" s="21">
        <v>0</v>
      </c>
      <c r="O684" s="21">
        <v>0</v>
      </c>
      <c r="P684" s="21">
        <v>0</v>
      </c>
      <c r="Q684" s="21">
        <v>1000</v>
      </c>
      <c r="R684" s="21">
        <v>0</v>
      </c>
      <c r="S684" s="21">
        <v>0</v>
      </c>
      <c r="T684" s="21">
        <v>0</v>
      </c>
      <c r="U684" s="21">
        <v>0</v>
      </c>
      <c r="V684" s="21">
        <v>0</v>
      </c>
      <c r="W684" s="21">
        <v>148800</v>
      </c>
      <c r="X684" s="21">
        <v>0</v>
      </c>
      <c r="Y684" s="21">
        <v>0</v>
      </c>
      <c r="Z684" s="21">
        <v>0</v>
      </c>
      <c r="AA684" s="21">
        <v>0</v>
      </c>
      <c r="AB684" s="21">
        <v>0</v>
      </c>
      <c r="AC684" s="21">
        <v>0</v>
      </c>
      <c r="AD684" s="21">
        <v>0</v>
      </c>
      <c r="AE684" s="21">
        <v>0</v>
      </c>
      <c r="AF684" s="21">
        <v>0</v>
      </c>
      <c r="AG684" s="21">
        <v>0</v>
      </c>
      <c r="AH684" s="21">
        <v>0</v>
      </c>
      <c r="AI684" s="21">
        <v>0</v>
      </c>
      <c r="AJ684" s="21">
        <v>0</v>
      </c>
      <c r="AK684" s="21">
        <v>50</v>
      </c>
      <c r="AL684" s="21">
        <v>0</v>
      </c>
      <c r="AM684" s="21">
        <v>0</v>
      </c>
      <c r="AN684" s="21">
        <v>0</v>
      </c>
      <c r="AO684" s="21">
        <v>100</v>
      </c>
      <c r="AP684" s="21">
        <v>480231351</v>
      </c>
      <c r="AQ684" s="21">
        <v>480900501</v>
      </c>
    </row>
    <row r="685" spans="1:43" x14ac:dyDescent="0.25">
      <c r="A685" s="19">
        <v>46265</v>
      </c>
      <c r="B685" s="20" t="s">
        <v>5355</v>
      </c>
      <c r="C685" s="20" t="s">
        <v>5356</v>
      </c>
      <c r="D685" s="21">
        <v>2100300</v>
      </c>
      <c r="E685" s="21">
        <v>0</v>
      </c>
      <c r="F685" s="21">
        <v>624739818</v>
      </c>
      <c r="G685" s="21">
        <v>0</v>
      </c>
      <c r="H685" s="21">
        <v>0</v>
      </c>
      <c r="I685" s="21">
        <v>588400</v>
      </c>
      <c r="J685" s="21">
        <v>0</v>
      </c>
      <c r="K685" s="21">
        <v>433500</v>
      </c>
      <c r="L685" s="21">
        <v>1654600</v>
      </c>
      <c r="M685" s="21">
        <v>0</v>
      </c>
      <c r="N685" s="21">
        <v>0</v>
      </c>
      <c r="O685" s="21">
        <v>0</v>
      </c>
      <c r="P685" s="21">
        <v>0</v>
      </c>
      <c r="Q685" s="21">
        <v>0</v>
      </c>
      <c r="R685" s="21">
        <v>960000</v>
      </c>
      <c r="S685" s="21">
        <v>0</v>
      </c>
      <c r="T685" s="21">
        <v>0</v>
      </c>
      <c r="U685" s="21">
        <v>0</v>
      </c>
      <c r="V685" s="21">
        <v>0</v>
      </c>
      <c r="W685" s="21">
        <v>305807800</v>
      </c>
      <c r="X685" s="21">
        <v>0</v>
      </c>
      <c r="Y685" s="21">
        <v>0</v>
      </c>
      <c r="Z685" s="21">
        <v>0</v>
      </c>
      <c r="AA685" s="21">
        <v>0</v>
      </c>
      <c r="AB685" s="21">
        <v>0</v>
      </c>
      <c r="AC685" s="21">
        <v>0</v>
      </c>
      <c r="AD685" s="21">
        <v>0</v>
      </c>
      <c r="AE685" s="21">
        <v>0</v>
      </c>
      <c r="AF685" s="21">
        <v>0</v>
      </c>
      <c r="AG685" s="21">
        <v>0</v>
      </c>
      <c r="AH685" s="21">
        <v>0</v>
      </c>
      <c r="AI685" s="21">
        <v>0</v>
      </c>
      <c r="AJ685" s="21">
        <v>1500000</v>
      </c>
      <c r="AK685" s="21">
        <v>5796900</v>
      </c>
      <c r="AL685" s="21">
        <v>0</v>
      </c>
      <c r="AM685" s="21">
        <v>0</v>
      </c>
      <c r="AN685" s="21">
        <v>0</v>
      </c>
      <c r="AO685" s="21">
        <v>0</v>
      </c>
      <c r="AP685" s="21">
        <v>256418682</v>
      </c>
      <c r="AQ685" s="21">
        <v>1200000000</v>
      </c>
    </row>
    <row r="686" spans="1:43" x14ac:dyDescent="0.25">
      <c r="A686" s="19">
        <v>46265</v>
      </c>
      <c r="B686" s="20" t="s">
        <v>5359</v>
      </c>
      <c r="C686" s="20" t="s">
        <v>5360</v>
      </c>
      <c r="D686" s="21">
        <v>0</v>
      </c>
      <c r="E686" s="21">
        <v>0</v>
      </c>
      <c r="F686" s="21">
        <v>0</v>
      </c>
      <c r="G686" s="21">
        <v>0</v>
      </c>
      <c r="H686" s="21">
        <v>0</v>
      </c>
      <c r="I686" s="21">
        <v>3718100</v>
      </c>
      <c r="J686" s="21">
        <v>0</v>
      </c>
      <c r="K686" s="21">
        <v>0</v>
      </c>
      <c r="L686" s="21">
        <v>0</v>
      </c>
      <c r="M686" s="21">
        <v>0</v>
      </c>
      <c r="N686" s="21">
        <v>0</v>
      </c>
      <c r="O686" s="21">
        <v>0</v>
      </c>
      <c r="P686" s="21">
        <v>0</v>
      </c>
      <c r="Q686" s="21">
        <v>0</v>
      </c>
      <c r="R686" s="21">
        <v>800000</v>
      </c>
      <c r="S686" s="21">
        <v>0</v>
      </c>
      <c r="T686" s="21">
        <v>0</v>
      </c>
      <c r="U686" s="21">
        <v>0</v>
      </c>
      <c r="V686" s="21">
        <v>0</v>
      </c>
      <c r="W686" s="21">
        <v>2288900</v>
      </c>
      <c r="X686" s="21">
        <v>0</v>
      </c>
      <c r="Y686" s="21">
        <v>0</v>
      </c>
      <c r="Z686" s="21">
        <v>0</v>
      </c>
      <c r="AA686" s="21">
        <v>0</v>
      </c>
      <c r="AB686" s="21">
        <v>0</v>
      </c>
      <c r="AC686" s="21">
        <v>0</v>
      </c>
      <c r="AD686" s="21">
        <v>0</v>
      </c>
      <c r="AE686" s="21">
        <v>0</v>
      </c>
      <c r="AF686" s="21">
        <v>0</v>
      </c>
      <c r="AG686" s="21">
        <v>0</v>
      </c>
      <c r="AH686" s="21">
        <v>0</v>
      </c>
      <c r="AI686" s="21">
        <v>0</v>
      </c>
      <c r="AJ686" s="21">
        <v>0</v>
      </c>
      <c r="AK686" s="21">
        <v>18000</v>
      </c>
      <c r="AL686" s="21">
        <v>0</v>
      </c>
      <c r="AM686" s="21">
        <v>0</v>
      </c>
      <c r="AN686" s="21">
        <v>0</v>
      </c>
      <c r="AO686" s="21">
        <v>200500</v>
      </c>
      <c r="AP686" s="21">
        <v>264684096</v>
      </c>
      <c r="AQ686" s="21">
        <v>271709596</v>
      </c>
    </row>
    <row r="687" spans="1:43" x14ac:dyDescent="0.25">
      <c r="A687" s="19">
        <v>46265</v>
      </c>
      <c r="B687" s="20" t="s">
        <v>5364</v>
      </c>
      <c r="C687" s="20" t="s">
        <v>5365</v>
      </c>
      <c r="D687" s="21">
        <v>125223300</v>
      </c>
      <c r="E687" s="21">
        <v>35062335</v>
      </c>
      <c r="F687" s="21">
        <v>5825955</v>
      </c>
      <c r="G687" s="21">
        <v>0</v>
      </c>
      <c r="H687" s="21">
        <v>0</v>
      </c>
      <c r="I687" s="21">
        <v>140</v>
      </c>
      <c r="J687" s="21">
        <v>0</v>
      </c>
      <c r="K687" s="21">
        <v>15657808</v>
      </c>
      <c r="L687" s="21">
        <v>0</v>
      </c>
      <c r="M687" s="21">
        <v>6824</v>
      </c>
      <c r="N687" s="21">
        <v>0</v>
      </c>
      <c r="O687" s="21">
        <v>0</v>
      </c>
      <c r="P687" s="21">
        <v>0</v>
      </c>
      <c r="Q687" s="21">
        <v>0</v>
      </c>
      <c r="R687" s="21">
        <v>0</v>
      </c>
      <c r="S687" s="21">
        <v>0</v>
      </c>
      <c r="T687" s="21">
        <v>0</v>
      </c>
      <c r="U687" s="21">
        <v>0</v>
      </c>
      <c r="V687" s="21">
        <v>0</v>
      </c>
      <c r="W687" s="21">
        <v>91431991</v>
      </c>
      <c r="X687" s="21">
        <v>0</v>
      </c>
      <c r="Y687" s="21">
        <v>1387894</v>
      </c>
      <c r="Z687" s="21">
        <v>0</v>
      </c>
      <c r="AA687" s="21">
        <v>0</v>
      </c>
      <c r="AB687" s="21">
        <v>0</v>
      </c>
      <c r="AC687" s="21">
        <v>0</v>
      </c>
      <c r="AD687" s="21">
        <v>0</v>
      </c>
      <c r="AE687" s="21">
        <v>0</v>
      </c>
      <c r="AF687" s="21">
        <v>0</v>
      </c>
      <c r="AG687" s="21">
        <v>0</v>
      </c>
      <c r="AH687" s="21">
        <v>6093000</v>
      </c>
      <c r="AI687" s="21">
        <v>0</v>
      </c>
      <c r="AJ687" s="21">
        <v>139486169</v>
      </c>
      <c r="AK687" s="21">
        <v>72086980</v>
      </c>
      <c r="AL687" s="21">
        <v>0</v>
      </c>
      <c r="AM687" s="21">
        <v>50000000</v>
      </c>
      <c r="AN687" s="21">
        <v>50442321</v>
      </c>
      <c r="AO687" s="21">
        <v>0</v>
      </c>
      <c r="AP687" s="21">
        <v>203972383</v>
      </c>
      <c r="AQ687" s="21">
        <v>796677100</v>
      </c>
    </row>
    <row r="688" spans="1:43" x14ac:dyDescent="0.25">
      <c r="A688" s="19">
        <v>46265</v>
      </c>
      <c r="B688" s="20" t="s">
        <v>5378</v>
      </c>
      <c r="C688" s="20" t="s">
        <v>5379</v>
      </c>
      <c r="D688" s="21">
        <v>0</v>
      </c>
      <c r="E688" s="21">
        <v>0</v>
      </c>
      <c r="F688" s="21">
        <v>0</v>
      </c>
      <c r="G688" s="21">
        <v>0</v>
      </c>
      <c r="H688" s="21">
        <v>55100</v>
      </c>
      <c r="I688" s="21">
        <v>1670300</v>
      </c>
      <c r="J688" s="21">
        <v>0</v>
      </c>
      <c r="K688" s="21">
        <v>0</v>
      </c>
      <c r="L688" s="21">
        <v>0</v>
      </c>
      <c r="M688" s="21">
        <v>0</v>
      </c>
      <c r="N688" s="21">
        <v>0</v>
      </c>
      <c r="O688" s="21">
        <v>0</v>
      </c>
      <c r="P688" s="21">
        <v>0</v>
      </c>
      <c r="Q688" s="21">
        <v>0</v>
      </c>
      <c r="R688" s="21">
        <v>3443937100</v>
      </c>
      <c r="S688" s="21">
        <v>0</v>
      </c>
      <c r="T688" s="21">
        <v>0</v>
      </c>
      <c r="U688" s="21">
        <v>0</v>
      </c>
      <c r="V688" s="21">
        <v>0</v>
      </c>
      <c r="W688" s="21">
        <v>12662600</v>
      </c>
      <c r="X688" s="21">
        <v>0</v>
      </c>
      <c r="Y688" s="21">
        <v>0</v>
      </c>
      <c r="Z688" s="21">
        <v>0</v>
      </c>
      <c r="AA688" s="21">
        <v>0</v>
      </c>
      <c r="AB688" s="21">
        <v>0</v>
      </c>
      <c r="AC688" s="21">
        <v>0</v>
      </c>
      <c r="AD688" s="21">
        <v>0</v>
      </c>
      <c r="AE688" s="21">
        <v>0</v>
      </c>
      <c r="AF688" s="21">
        <v>0</v>
      </c>
      <c r="AG688" s="21">
        <v>0</v>
      </c>
      <c r="AH688" s="21">
        <v>0</v>
      </c>
      <c r="AI688" s="21">
        <v>0</v>
      </c>
      <c r="AJ688" s="21">
        <v>341300</v>
      </c>
      <c r="AK688" s="21">
        <v>6759305</v>
      </c>
      <c r="AL688" s="21">
        <v>0</v>
      </c>
      <c r="AM688" s="21">
        <v>20000</v>
      </c>
      <c r="AN688" s="21">
        <v>35073700</v>
      </c>
      <c r="AO688" s="21">
        <v>0</v>
      </c>
      <c r="AP688" s="21">
        <v>28968595</v>
      </c>
      <c r="AQ688" s="21">
        <v>3529488000</v>
      </c>
    </row>
    <row r="689" spans="1:43" x14ac:dyDescent="0.25">
      <c r="A689" s="19">
        <v>46265</v>
      </c>
      <c r="B689" s="20" t="s">
        <v>5381</v>
      </c>
      <c r="C689" s="20" t="s">
        <v>5382</v>
      </c>
      <c r="D689" s="21">
        <v>5167000</v>
      </c>
      <c r="E689" s="21">
        <v>0</v>
      </c>
      <c r="F689" s="21">
        <v>0</v>
      </c>
      <c r="G689" s="21">
        <v>0</v>
      </c>
      <c r="H689" s="21">
        <v>0</v>
      </c>
      <c r="I689" s="21">
        <v>345900</v>
      </c>
      <c r="J689" s="21">
        <v>0</v>
      </c>
      <c r="K689" s="21">
        <v>0</v>
      </c>
      <c r="L689" s="21">
        <v>382700</v>
      </c>
      <c r="M689" s="21">
        <v>0</v>
      </c>
      <c r="N689" s="21">
        <v>0</v>
      </c>
      <c r="O689" s="21">
        <v>0</v>
      </c>
      <c r="P689" s="21">
        <v>0</v>
      </c>
      <c r="Q689" s="21">
        <v>0</v>
      </c>
      <c r="R689" s="21">
        <v>0</v>
      </c>
      <c r="S689" s="21">
        <v>0</v>
      </c>
      <c r="T689" s="21">
        <v>0</v>
      </c>
      <c r="U689" s="21">
        <v>0</v>
      </c>
      <c r="V689" s="21">
        <v>0</v>
      </c>
      <c r="W689" s="21">
        <v>5268052200</v>
      </c>
      <c r="X689" s="21">
        <v>0</v>
      </c>
      <c r="Y689" s="21">
        <v>0</v>
      </c>
      <c r="Z689" s="21">
        <v>0</v>
      </c>
      <c r="AA689" s="21">
        <v>0</v>
      </c>
      <c r="AB689" s="21">
        <v>0</v>
      </c>
      <c r="AC689" s="21">
        <v>0</v>
      </c>
      <c r="AD689" s="21">
        <v>0</v>
      </c>
      <c r="AE689" s="21">
        <v>0</v>
      </c>
      <c r="AF689" s="21">
        <v>0</v>
      </c>
      <c r="AG689" s="21">
        <v>0</v>
      </c>
      <c r="AH689" s="21">
        <v>0</v>
      </c>
      <c r="AI689" s="21">
        <v>0</v>
      </c>
      <c r="AJ689" s="21">
        <v>0</v>
      </c>
      <c r="AK689" s="21">
        <v>25400</v>
      </c>
      <c r="AL689" s="21">
        <v>0</v>
      </c>
      <c r="AM689" s="21">
        <v>0</v>
      </c>
      <c r="AN689" s="21">
        <v>286114000</v>
      </c>
      <c r="AO689" s="21">
        <v>0</v>
      </c>
      <c r="AP689" s="21">
        <v>348530800</v>
      </c>
      <c r="AQ689" s="21">
        <v>5908618000</v>
      </c>
    </row>
    <row r="690" spans="1:43" x14ac:dyDescent="0.25">
      <c r="A690" s="19">
        <v>46265</v>
      </c>
      <c r="B690" s="20" t="s">
        <v>5389</v>
      </c>
      <c r="C690" s="20" t="s">
        <v>5390</v>
      </c>
      <c r="D690" s="21">
        <v>2632900</v>
      </c>
      <c r="E690" s="21">
        <v>0</v>
      </c>
      <c r="F690" s="21">
        <v>0</v>
      </c>
      <c r="G690" s="21">
        <v>0</v>
      </c>
      <c r="H690" s="21">
        <v>0</v>
      </c>
      <c r="I690" s="21">
        <v>100</v>
      </c>
      <c r="J690" s="21">
        <v>0</v>
      </c>
      <c r="K690" s="21">
        <v>0</v>
      </c>
      <c r="L690" s="21">
        <v>200</v>
      </c>
      <c r="M690" s="21">
        <v>0</v>
      </c>
      <c r="N690" s="21">
        <v>0</v>
      </c>
      <c r="O690" s="21">
        <v>0</v>
      </c>
      <c r="P690" s="21">
        <v>0</v>
      </c>
      <c r="Q690" s="21">
        <v>150064</v>
      </c>
      <c r="R690" s="21">
        <v>580000</v>
      </c>
      <c r="S690" s="21">
        <v>0</v>
      </c>
      <c r="T690" s="21">
        <v>0</v>
      </c>
      <c r="U690" s="21">
        <v>0</v>
      </c>
      <c r="V690" s="21">
        <v>0</v>
      </c>
      <c r="W690" s="21">
        <v>1111256200</v>
      </c>
      <c r="X690" s="21">
        <v>0</v>
      </c>
      <c r="Y690" s="21">
        <v>0</v>
      </c>
      <c r="Z690" s="21">
        <v>0</v>
      </c>
      <c r="AA690" s="21">
        <v>0</v>
      </c>
      <c r="AB690" s="21">
        <v>0</v>
      </c>
      <c r="AC690" s="21">
        <v>0</v>
      </c>
      <c r="AD690" s="21">
        <v>0</v>
      </c>
      <c r="AE690" s="21">
        <v>0</v>
      </c>
      <c r="AF690" s="21">
        <v>0</v>
      </c>
      <c r="AG690" s="21">
        <v>0</v>
      </c>
      <c r="AH690" s="21">
        <v>0</v>
      </c>
      <c r="AI690" s="21">
        <v>0</v>
      </c>
      <c r="AJ690" s="21">
        <v>0</v>
      </c>
      <c r="AK690" s="21">
        <v>1400</v>
      </c>
      <c r="AL690" s="21">
        <v>0</v>
      </c>
      <c r="AM690" s="21">
        <v>0</v>
      </c>
      <c r="AN690" s="21">
        <v>0</v>
      </c>
      <c r="AO690" s="21">
        <v>0</v>
      </c>
      <c r="AP690" s="21">
        <v>1473679136</v>
      </c>
      <c r="AQ690" s="21">
        <v>2588300000</v>
      </c>
    </row>
    <row r="691" spans="1:43" x14ac:dyDescent="0.25">
      <c r="A691" s="19">
        <v>46265</v>
      </c>
      <c r="B691" s="20" t="s">
        <v>5396</v>
      </c>
      <c r="C691" s="20" t="s">
        <v>5397</v>
      </c>
      <c r="D691" s="21">
        <v>200</v>
      </c>
      <c r="E691" s="21">
        <v>0</v>
      </c>
      <c r="F691" s="21">
        <v>0</v>
      </c>
      <c r="G691" s="21">
        <v>0</v>
      </c>
      <c r="H691" s="21">
        <v>0</v>
      </c>
      <c r="I691" s="21">
        <v>0</v>
      </c>
      <c r="J691" s="21">
        <v>0</v>
      </c>
      <c r="K691" s="21">
        <v>0</v>
      </c>
      <c r="L691" s="21">
        <v>2512100</v>
      </c>
      <c r="M691" s="21">
        <v>0</v>
      </c>
      <c r="N691" s="21">
        <v>0</v>
      </c>
      <c r="O691" s="21">
        <v>0</v>
      </c>
      <c r="P691" s="21">
        <v>0</v>
      </c>
      <c r="Q691" s="21">
        <v>0</v>
      </c>
      <c r="R691" s="21">
        <v>0</v>
      </c>
      <c r="S691" s="21">
        <v>0</v>
      </c>
      <c r="T691" s="21">
        <v>0</v>
      </c>
      <c r="U691" s="21">
        <v>0</v>
      </c>
      <c r="V691" s="21">
        <v>0</v>
      </c>
      <c r="W691" s="21">
        <v>148662400</v>
      </c>
      <c r="X691" s="21">
        <v>0</v>
      </c>
      <c r="Y691" s="21">
        <v>0</v>
      </c>
      <c r="Z691" s="21">
        <v>0</v>
      </c>
      <c r="AA691" s="21">
        <v>0</v>
      </c>
      <c r="AB691" s="21">
        <v>0</v>
      </c>
      <c r="AC691" s="21">
        <v>0</v>
      </c>
      <c r="AD691" s="21">
        <v>0</v>
      </c>
      <c r="AE691" s="21">
        <v>0</v>
      </c>
      <c r="AF691" s="21">
        <v>0</v>
      </c>
      <c r="AG691" s="21">
        <v>0</v>
      </c>
      <c r="AH691" s="21">
        <v>0</v>
      </c>
      <c r="AI691" s="21">
        <v>0</v>
      </c>
      <c r="AJ691" s="21">
        <v>0</v>
      </c>
      <c r="AK691" s="21">
        <v>65765185</v>
      </c>
      <c r="AL691" s="21">
        <v>0</v>
      </c>
      <c r="AM691" s="21">
        <v>0</v>
      </c>
      <c r="AN691" s="21">
        <v>0</v>
      </c>
      <c r="AO691" s="21">
        <v>100</v>
      </c>
      <c r="AP691" s="21">
        <v>943060015</v>
      </c>
      <c r="AQ691" s="21">
        <v>1160000000</v>
      </c>
    </row>
    <row r="692" spans="1:43" x14ac:dyDescent="0.25">
      <c r="A692" s="19">
        <v>46265</v>
      </c>
      <c r="B692" s="20" t="s">
        <v>5402</v>
      </c>
      <c r="C692" s="20" t="s">
        <v>5403</v>
      </c>
      <c r="D692" s="21">
        <v>206890298</v>
      </c>
      <c r="E692" s="21">
        <v>4021500</v>
      </c>
      <c r="F692" s="21">
        <v>417747520</v>
      </c>
      <c r="G692" s="21">
        <v>1372707</v>
      </c>
      <c r="H692" s="21">
        <v>3200</v>
      </c>
      <c r="I692" s="21">
        <v>29728520</v>
      </c>
      <c r="J692" s="21">
        <v>27467246</v>
      </c>
      <c r="K692" s="21">
        <v>405440</v>
      </c>
      <c r="L692" s="21">
        <v>3861900</v>
      </c>
      <c r="M692" s="21">
        <v>1279</v>
      </c>
      <c r="N692" s="21">
        <v>0</v>
      </c>
      <c r="O692" s="21">
        <v>716800</v>
      </c>
      <c r="P692" s="21">
        <v>7997525</v>
      </c>
      <c r="Q692" s="21">
        <v>1460000</v>
      </c>
      <c r="R692" s="21">
        <v>712600</v>
      </c>
      <c r="S692" s="21">
        <v>0</v>
      </c>
      <c r="T692" s="21">
        <v>0</v>
      </c>
      <c r="U692" s="21">
        <v>0</v>
      </c>
      <c r="V692" s="21">
        <v>0</v>
      </c>
      <c r="W692" s="21">
        <v>10116203016</v>
      </c>
      <c r="X692" s="21">
        <v>500000</v>
      </c>
      <c r="Y692" s="21">
        <v>0</v>
      </c>
      <c r="Z692" s="21">
        <v>351000</v>
      </c>
      <c r="AA692" s="21">
        <v>96</v>
      </c>
      <c r="AB692" s="21">
        <v>0</v>
      </c>
      <c r="AC692" s="21">
        <v>0</v>
      </c>
      <c r="AD692" s="21">
        <v>0</v>
      </c>
      <c r="AE692" s="21">
        <v>74</v>
      </c>
      <c r="AF692" s="21">
        <v>0</v>
      </c>
      <c r="AG692" s="21">
        <v>0</v>
      </c>
      <c r="AH692" s="21">
        <v>76665581</v>
      </c>
      <c r="AI692" s="21">
        <v>0</v>
      </c>
      <c r="AJ692" s="21">
        <v>376112556</v>
      </c>
      <c r="AK692" s="21">
        <v>236002547</v>
      </c>
      <c r="AL692" s="21">
        <v>163233078</v>
      </c>
      <c r="AM692" s="21">
        <v>1029850</v>
      </c>
      <c r="AN692" s="21">
        <v>97375609</v>
      </c>
      <c r="AO692" s="21">
        <v>363148</v>
      </c>
      <c r="AP692" s="21">
        <v>1412907730</v>
      </c>
      <c r="AQ692" s="21">
        <v>13183130820</v>
      </c>
    </row>
    <row r="693" spans="1:43" x14ac:dyDescent="0.25">
      <c r="A693" s="19">
        <v>46265</v>
      </c>
      <c r="B693" s="20" t="s">
        <v>5408</v>
      </c>
      <c r="C693" s="20" t="s">
        <v>5409</v>
      </c>
      <c r="D693" s="21">
        <v>12772167852</v>
      </c>
      <c r="E693" s="21">
        <v>0</v>
      </c>
      <c r="F693" s="21">
        <v>900</v>
      </c>
      <c r="G693" s="21">
        <v>0</v>
      </c>
      <c r="H693" s="21">
        <v>0</v>
      </c>
      <c r="I693" s="21">
        <v>40355100</v>
      </c>
      <c r="J693" s="21">
        <v>0</v>
      </c>
      <c r="K693" s="21">
        <v>167726</v>
      </c>
      <c r="L693" s="21">
        <v>3738800</v>
      </c>
      <c r="M693" s="21">
        <v>0</v>
      </c>
      <c r="N693" s="21">
        <v>0</v>
      </c>
      <c r="O693" s="21">
        <v>0</v>
      </c>
      <c r="P693" s="21">
        <v>286100</v>
      </c>
      <c r="Q693" s="21">
        <v>250000</v>
      </c>
      <c r="R693" s="21">
        <v>48300</v>
      </c>
      <c r="S693" s="21">
        <v>0</v>
      </c>
      <c r="T693" s="21">
        <v>0</v>
      </c>
      <c r="U693" s="21">
        <v>0</v>
      </c>
      <c r="V693" s="21">
        <v>0</v>
      </c>
      <c r="W693" s="21">
        <v>49425500</v>
      </c>
      <c r="X693" s="21">
        <v>200</v>
      </c>
      <c r="Y693" s="21">
        <v>200</v>
      </c>
      <c r="Z693" s="21">
        <v>0</v>
      </c>
      <c r="AA693" s="21">
        <v>0</v>
      </c>
      <c r="AB693" s="21">
        <v>0</v>
      </c>
      <c r="AC693" s="21">
        <v>0</v>
      </c>
      <c r="AD693" s="21">
        <v>0</v>
      </c>
      <c r="AE693" s="21">
        <v>216500</v>
      </c>
      <c r="AF693" s="21">
        <v>0</v>
      </c>
      <c r="AG693" s="21">
        <v>0</v>
      </c>
      <c r="AH693" s="21">
        <v>0</v>
      </c>
      <c r="AI693" s="21">
        <v>1000</v>
      </c>
      <c r="AJ693" s="21">
        <v>74</v>
      </c>
      <c r="AK693" s="21">
        <v>35714097</v>
      </c>
      <c r="AL693" s="21">
        <v>4515200</v>
      </c>
      <c r="AM693" s="21">
        <v>0</v>
      </c>
      <c r="AN693" s="21">
        <v>31091100</v>
      </c>
      <c r="AO693" s="21">
        <v>500685</v>
      </c>
      <c r="AP693" s="21">
        <v>2767817523</v>
      </c>
      <c r="AQ693" s="21">
        <v>15706296857</v>
      </c>
    </row>
    <row r="694" spans="1:43" x14ac:dyDescent="0.25">
      <c r="A694" s="19">
        <v>46265</v>
      </c>
      <c r="B694" s="20" t="s">
        <v>5411</v>
      </c>
      <c r="C694" s="20" t="s">
        <v>5412</v>
      </c>
      <c r="D694" s="21">
        <v>0</v>
      </c>
      <c r="E694" s="21">
        <v>0</v>
      </c>
      <c r="F694" s="21">
        <v>0</v>
      </c>
      <c r="G694" s="21">
        <v>0</v>
      </c>
      <c r="H694" s="21">
        <v>0</v>
      </c>
      <c r="I694" s="21">
        <v>100</v>
      </c>
      <c r="J694" s="21">
        <v>0</v>
      </c>
      <c r="K694" s="21">
        <v>0</v>
      </c>
      <c r="L694" s="21">
        <v>14800</v>
      </c>
      <c r="M694" s="21">
        <v>0</v>
      </c>
      <c r="N694" s="21">
        <v>0</v>
      </c>
      <c r="O694" s="21">
        <v>0</v>
      </c>
      <c r="P694" s="21">
        <v>0</v>
      </c>
      <c r="Q694" s="21">
        <v>0</v>
      </c>
      <c r="R694" s="21">
        <v>0</v>
      </c>
      <c r="S694" s="21">
        <v>0</v>
      </c>
      <c r="T694" s="21">
        <v>0</v>
      </c>
      <c r="U694" s="21">
        <v>0</v>
      </c>
      <c r="V694" s="21">
        <v>0</v>
      </c>
      <c r="W694" s="21">
        <v>777149600</v>
      </c>
      <c r="X694" s="21">
        <v>0</v>
      </c>
      <c r="Y694" s="21">
        <v>0</v>
      </c>
      <c r="Z694" s="21">
        <v>0</v>
      </c>
      <c r="AA694" s="21">
        <v>0</v>
      </c>
      <c r="AB694" s="21">
        <v>0</v>
      </c>
      <c r="AC694" s="21">
        <v>0</v>
      </c>
      <c r="AD694" s="21">
        <v>0</v>
      </c>
      <c r="AE694" s="21">
        <v>0</v>
      </c>
      <c r="AF694" s="21">
        <v>0</v>
      </c>
      <c r="AG694" s="21">
        <v>0</v>
      </c>
      <c r="AH694" s="21">
        <v>0</v>
      </c>
      <c r="AI694" s="21">
        <v>0</v>
      </c>
      <c r="AJ694" s="21">
        <v>0</v>
      </c>
      <c r="AK694" s="21">
        <v>0</v>
      </c>
      <c r="AL694" s="21">
        <v>0</v>
      </c>
      <c r="AM694" s="21">
        <v>0</v>
      </c>
      <c r="AN694" s="21">
        <v>0</v>
      </c>
      <c r="AO694" s="21">
        <v>0</v>
      </c>
      <c r="AP694" s="21">
        <v>4085500</v>
      </c>
      <c r="AQ694" s="21">
        <v>781250000</v>
      </c>
    </row>
    <row r="695" spans="1:43" x14ac:dyDescent="0.25">
      <c r="A695" s="19">
        <v>46265</v>
      </c>
      <c r="B695" s="20" t="s">
        <v>5414</v>
      </c>
      <c r="C695" s="20" t="s">
        <v>5415</v>
      </c>
      <c r="D695" s="21">
        <v>16241080</v>
      </c>
      <c r="E695" s="21">
        <v>2693638</v>
      </c>
      <c r="F695" s="21">
        <v>122807016</v>
      </c>
      <c r="G695" s="21">
        <v>300430</v>
      </c>
      <c r="H695" s="21">
        <v>0</v>
      </c>
      <c r="I695" s="21">
        <v>24342600</v>
      </c>
      <c r="J695" s="21">
        <v>2532600</v>
      </c>
      <c r="K695" s="21">
        <v>321000</v>
      </c>
      <c r="L695" s="21">
        <v>806000</v>
      </c>
      <c r="M695" s="21">
        <v>184222</v>
      </c>
      <c r="N695" s="21">
        <v>0</v>
      </c>
      <c r="O695" s="21">
        <v>0</v>
      </c>
      <c r="P695" s="21">
        <v>7484800</v>
      </c>
      <c r="Q695" s="21">
        <v>110000</v>
      </c>
      <c r="R695" s="21">
        <v>217600</v>
      </c>
      <c r="S695" s="21">
        <v>0</v>
      </c>
      <c r="T695" s="21">
        <v>0</v>
      </c>
      <c r="U695" s="21">
        <v>0</v>
      </c>
      <c r="V695" s="21">
        <v>0</v>
      </c>
      <c r="W695" s="21">
        <v>96559740</v>
      </c>
      <c r="X695" s="21">
        <v>0</v>
      </c>
      <c r="Y695" s="21">
        <v>0</v>
      </c>
      <c r="Z695" s="21">
        <v>505553</v>
      </c>
      <c r="AA695" s="21">
        <v>0</v>
      </c>
      <c r="AB695" s="21">
        <v>0</v>
      </c>
      <c r="AC695" s="21">
        <v>0</v>
      </c>
      <c r="AD695" s="21">
        <v>0</v>
      </c>
      <c r="AE695" s="21">
        <v>0</v>
      </c>
      <c r="AF695" s="21">
        <v>0</v>
      </c>
      <c r="AG695" s="21">
        <v>0</v>
      </c>
      <c r="AH695" s="21">
        <v>123298244</v>
      </c>
      <c r="AI695" s="21">
        <v>60</v>
      </c>
      <c r="AJ695" s="21">
        <v>23980284</v>
      </c>
      <c r="AK695" s="21">
        <v>93784398</v>
      </c>
      <c r="AL695" s="21">
        <v>251069619</v>
      </c>
      <c r="AM695" s="21">
        <v>135400</v>
      </c>
      <c r="AN695" s="21">
        <v>0</v>
      </c>
      <c r="AO695" s="21">
        <v>17999900</v>
      </c>
      <c r="AP695" s="21">
        <v>928512428</v>
      </c>
      <c r="AQ695" s="21">
        <v>1713886612</v>
      </c>
    </row>
    <row r="696" spans="1:43" x14ac:dyDescent="0.25">
      <c r="A696" s="19">
        <v>46265</v>
      </c>
      <c r="B696" s="20" t="s">
        <v>5421</v>
      </c>
      <c r="C696" s="20" t="s">
        <v>5422</v>
      </c>
      <c r="D696" s="21">
        <v>126752251</v>
      </c>
      <c r="E696" s="21">
        <v>20011100</v>
      </c>
      <c r="F696" s="21">
        <v>4880812828</v>
      </c>
      <c r="G696" s="21">
        <v>4342300</v>
      </c>
      <c r="H696" s="21">
        <v>600000</v>
      </c>
      <c r="I696" s="21">
        <v>64539600</v>
      </c>
      <c r="J696" s="21">
        <v>54480770</v>
      </c>
      <c r="K696" s="21">
        <v>8988494</v>
      </c>
      <c r="L696" s="21">
        <v>19171324</v>
      </c>
      <c r="M696" s="21">
        <v>88354</v>
      </c>
      <c r="N696" s="21">
        <v>0</v>
      </c>
      <c r="O696" s="21">
        <v>421310600</v>
      </c>
      <c r="P696" s="21">
        <v>21929831</v>
      </c>
      <c r="Q696" s="21">
        <v>1522000</v>
      </c>
      <c r="R696" s="21">
        <v>9909800</v>
      </c>
      <c r="S696" s="21">
        <v>0</v>
      </c>
      <c r="T696" s="21">
        <v>0</v>
      </c>
      <c r="U696" s="21">
        <v>0</v>
      </c>
      <c r="V696" s="21">
        <v>0</v>
      </c>
      <c r="W696" s="21">
        <v>516221322</v>
      </c>
      <c r="X696" s="21">
        <v>0</v>
      </c>
      <c r="Y696" s="21">
        <v>0</v>
      </c>
      <c r="Z696" s="21">
        <v>0</v>
      </c>
      <c r="AA696" s="21">
        <v>0</v>
      </c>
      <c r="AB696" s="21">
        <v>0</v>
      </c>
      <c r="AC696" s="21">
        <v>0</v>
      </c>
      <c r="AD696" s="21">
        <v>0</v>
      </c>
      <c r="AE696" s="21">
        <v>20000</v>
      </c>
      <c r="AF696" s="21">
        <v>0</v>
      </c>
      <c r="AG696" s="21">
        <v>0</v>
      </c>
      <c r="AH696" s="21">
        <v>1091500</v>
      </c>
      <c r="AI696" s="21">
        <v>0</v>
      </c>
      <c r="AJ696" s="21">
        <v>1662473098</v>
      </c>
      <c r="AK696" s="21">
        <v>653515868</v>
      </c>
      <c r="AL696" s="21">
        <v>213816024</v>
      </c>
      <c r="AM696" s="21">
        <v>4215100</v>
      </c>
      <c r="AN696" s="21">
        <v>331715800</v>
      </c>
      <c r="AO696" s="21">
        <v>12270264</v>
      </c>
      <c r="AP696" s="21">
        <v>6188024585</v>
      </c>
      <c r="AQ696" s="21">
        <v>15217822813</v>
      </c>
    </row>
    <row r="697" spans="1:43" x14ac:dyDescent="0.25">
      <c r="A697" s="19">
        <v>46265</v>
      </c>
      <c r="B697" s="20" t="s">
        <v>5424</v>
      </c>
      <c r="C697" s="20" t="s">
        <v>5425</v>
      </c>
      <c r="D697" s="21">
        <v>89990</v>
      </c>
      <c r="E697" s="21">
        <v>0</v>
      </c>
      <c r="F697" s="21">
        <v>199707551</v>
      </c>
      <c r="G697" s="21">
        <v>0</v>
      </c>
      <c r="H697" s="21">
        <v>0</v>
      </c>
      <c r="I697" s="21">
        <v>100</v>
      </c>
      <c r="J697" s="21">
        <v>0</v>
      </c>
      <c r="K697" s="21">
        <v>0</v>
      </c>
      <c r="L697" s="21">
        <v>16100</v>
      </c>
      <c r="M697" s="21">
        <v>0</v>
      </c>
      <c r="N697" s="21">
        <v>0</v>
      </c>
      <c r="O697" s="21">
        <v>0</v>
      </c>
      <c r="P697" s="21">
        <v>0</v>
      </c>
      <c r="Q697" s="21">
        <v>0</v>
      </c>
      <c r="R697" s="21">
        <v>0</v>
      </c>
      <c r="S697" s="21">
        <v>0</v>
      </c>
      <c r="T697" s="21">
        <v>0</v>
      </c>
      <c r="U697" s="21">
        <v>0</v>
      </c>
      <c r="V697" s="21">
        <v>0</v>
      </c>
      <c r="W697" s="21">
        <v>446100849</v>
      </c>
      <c r="X697" s="21">
        <v>0</v>
      </c>
      <c r="Y697" s="21">
        <v>0</v>
      </c>
      <c r="Z697" s="21">
        <v>0</v>
      </c>
      <c r="AA697" s="21">
        <v>0</v>
      </c>
      <c r="AB697" s="21">
        <v>0</v>
      </c>
      <c r="AC697" s="21">
        <v>0</v>
      </c>
      <c r="AD697" s="21">
        <v>0</v>
      </c>
      <c r="AE697" s="21">
        <v>0</v>
      </c>
      <c r="AF697" s="21">
        <v>0</v>
      </c>
      <c r="AG697" s="21">
        <v>0</v>
      </c>
      <c r="AH697" s="21">
        <v>0</v>
      </c>
      <c r="AI697" s="21">
        <v>0</v>
      </c>
      <c r="AJ697" s="21">
        <v>0</v>
      </c>
      <c r="AK697" s="21">
        <v>5195529</v>
      </c>
      <c r="AL697" s="21">
        <v>0</v>
      </c>
      <c r="AM697" s="21">
        <v>0</v>
      </c>
      <c r="AN697" s="21">
        <v>0</v>
      </c>
      <c r="AO697" s="21">
        <v>0</v>
      </c>
      <c r="AP697" s="21">
        <v>143635381</v>
      </c>
      <c r="AQ697" s="21">
        <v>794745500</v>
      </c>
    </row>
    <row r="698" spans="1:43" x14ac:dyDescent="0.25">
      <c r="A698" s="19">
        <v>46265</v>
      </c>
      <c r="B698" s="20" t="s">
        <v>5435</v>
      </c>
      <c r="C698" s="20" t="s">
        <v>5436</v>
      </c>
      <c r="D698" s="21">
        <v>4817500</v>
      </c>
      <c r="E698" s="21">
        <v>0</v>
      </c>
      <c r="F698" s="21">
        <v>0</v>
      </c>
      <c r="G698" s="21">
        <v>0</v>
      </c>
      <c r="H698" s="21">
        <v>0</v>
      </c>
      <c r="I698" s="21">
        <v>100</v>
      </c>
      <c r="J698" s="21">
        <v>0</v>
      </c>
      <c r="K698" s="21">
        <v>0</v>
      </c>
      <c r="L698" s="21">
        <v>5825100</v>
      </c>
      <c r="M698" s="21">
        <v>0</v>
      </c>
      <c r="N698" s="21">
        <v>0</v>
      </c>
      <c r="O698" s="21">
        <v>0</v>
      </c>
      <c r="P698" s="21">
        <v>0</v>
      </c>
      <c r="Q698" s="21">
        <v>0</v>
      </c>
      <c r="R698" s="21">
        <v>0</v>
      </c>
      <c r="S698" s="21">
        <v>0</v>
      </c>
      <c r="T698" s="21">
        <v>0</v>
      </c>
      <c r="U698" s="21">
        <v>0</v>
      </c>
      <c r="V698" s="21">
        <v>0</v>
      </c>
      <c r="W698" s="21">
        <v>2647648934</v>
      </c>
      <c r="X698" s="21">
        <v>0</v>
      </c>
      <c r="Y698" s="21">
        <v>257113382</v>
      </c>
      <c r="Z698" s="21">
        <v>0</v>
      </c>
      <c r="AA698" s="21">
        <v>0</v>
      </c>
      <c r="AB698" s="21">
        <v>0</v>
      </c>
      <c r="AC698" s="21">
        <v>0</v>
      </c>
      <c r="AD698" s="21">
        <v>0</v>
      </c>
      <c r="AE698" s="21">
        <v>3324500</v>
      </c>
      <c r="AF698" s="21">
        <v>0</v>
      </c>
      <c r="AG698" s="21">
        <v>0</v>
      </c>
      <c r="AH698" s="21">
        <v>0</v>
      </c>
      <c r="AI698" s="21">
        <v>0</v>
      </c>
      <c r="AJ698" s="21">
        <v>42925787</v>
      </c>
      <c r="AK698" s="21">
        <v>3503</v>
      </c>
      <c r="AL698" s="21">
        <v>59</v>
      </c>
      <c r="AM698" s="21">
        <v>0</v>
      </c>
      <c r="AN698" s="21">
        <v>0</v>
      </c>
      <c r="AO698" s="21">
        <v>97049</v>
      </c>
      <c r="AP698" s="21">
        <v>389319685</v>
      </c>
      <c r="AQ698" s="21">
        <v>3351075599</v>
      </c>
    </row>
    <row r="699" spans="1:43" x14ac:dyDescent="0.25">
      <c r="A699" s="19">
        <v>46265</v>
      </c>
      <c r="B699" s="20" t="s">
        <v>5439</v>
      </c>
      <c r="C699" s="20" t="s">
        <v>5440</v>
      </c>
      <c r="D699" s="21">
        <v>0</v>
      </c>
      <c r="E699" s="21">
        <v>0</v>
      </c>
      <c r="F699" s="21">
        <v>0</v>
      </c>
      <c r="G699" s="21">
        <v>0</v>
      </c>
      <c r="H699" s="21">
        <v>0</v>
      </c>
      <c r="I699" s="21">
        <v>166898300</v>
      </c>
      <c r="J699" s="21">
        <v>0</v>
      </c>
      <c r="K699" s="21">
        <v>0</v>
      </c>
      <c r="L699" s="21">
        <v>153000</v>
      </c>
      <c r="M699" s="21">
        <v>0</v>
      </c>
      <c r="N699" s="21">
        <v>0</v>
      </c>
      <c r="O699" s="21">
        <v>0</v>
      </c>
      <c r="P699" s="21">
        <v>0</v>
      </c>
      <c r="Q699" s="21">
        <v>0</v>
      </c>
      <c r="R699" s="21">
        <v>0</v>
      </c>
      <c r="S699" s="21">
        <v>0</v>
      </c>
      <c r="T699" s="21">
        <v>0</v>
      </c>
      <c r="U699" s="21">
        <v>0</v>
      </c>
      <c r="V699" s="21">
        <v>0</v>
      </c>
      <c r="W699" s="21">
        <v>693074700</v>
      </c>
      <c r="X699" s="21">
        <v>0</v>
      </c>
      <c r="Y699" s="21">
        <v>0</v>
      </c>
      <c r="Z699" s="21">
        <v>0</v>
      </c>
      <c r="AA699" s="21">
        <v>0</v>
      </c>
      <c r="AB699" s="21">
        <v>0</v>
      </c>
      <c r="AC699" s="21">
        <v>0</v>
      </c>
      <c r="AD699" s="21">
        <v>0</v>
      </c>
      <c r="AE699" s="21">
        <v>0</v>
      </c>
      <c r="AF699" s="21">
        <v>0</v>
      </c>
      <c r="AG699" s="21">
        <v>0</v>
      </c>
      <c r="AH699" s="21">
        <v>0</v>
      </c>
      <c r="AI699" s="21">
        <v>0</v>
      </c>
      <c r="AJ699" s="21">
        <v>0</v>
      </c>
      <c r="AK699" s="21">
        <v>0</v>
      </c>
      <c r="AL699" s="21">
        <v>0</v>
      </c>
      <c r="AM699" s="21">
        <v>0</v>
      </c>
      <c r="AN699" s="21">
        <v>0</v>
      </c>
      <c r="AO699" s="21">
        <v>0</v>
      </c>
      <c r="AP699" s="21">
        <v>1149400400</v>
      </c>
      <c r="AQ699" s="21">
        <v>2009526400</v>
      </c>
    </row>
    <row r="700" spans="1:43" x14ac:dyDescent="0.25">
      <c r="A700" s="19">
        <v>46265</v>
      </c>
      <c r="B700" s="20" t="s">
        <v>5445</v>
      </c>
      <c r="C700" s="20" t="s">
        <v>5446</v>
      </c>
      <c r="D700" s="21">
        <v>73230</v>
      </c>
      <c r="E700" s="21">
        <v>0</v>
      </c>
      <c r="F700" s="21">
        <v>0</v>
      </c>
      <c r="G700" s="21">
        <v>0</v>
      </c>
      <c r="H700" s="21">
        <v>0</v>
      </c>
      <c r="I700" s="21">
        <v>1268461500</v>
      </c>
      <c r="J700" s="21">
        <v>44400</v>
      </c>
      <c r="K700" s="21">
        <v>2429000</v>
      </c>
      <c r="L700" s="21">
        <v>1670000</v>
      </c>
      <c r="M700" s="21">
        <v>101</v>
      </c>
      <c r="N700" s="21">
        <v>0</v>
      </c>
      <c r="O700" s="21">
        <v>0</v>
      </c>
      <c r="P700" s="21">
        <v>1100</v>
      </c>
      <c r="Q700" s="21">
        <v>0</v>
      </c>
      <c r="R700" s="21">
        <v>0</v>
      </c>
      <c r="S700" s="21">
        <v>0</v>
      </c>
      <c r="T700" s="21">
        <v>0</v>
      </c>
      <c r="U700" s="21">
        <v>0</v>
      </c>
      <c r="V700" s="21">
        <v>0</v>
      </c>
      <c r="W700" s="21">
        <v>6914500100</v>
      </c>
      <c r="X700" s="21">
        <v>0</v>
      </c>
      <c r="Y700" s="21">
        <v>0</v>
      </c>
      <c r="Z700" s="21">
        <v>0</v>
      </c>
      <c r="AA700" s="21">
        <v>0</v>
      </c>
      <c r="AB700" s="21">
        <v>0</v>
      </c>
      <c r="AC700" s="21">
        <v>0</v>
      </c>
      <c r="AD700" s="21">
        <v>0</v>
      </c>
      <c r="AE700" s="21">
        <v>0</v>
      </c>
      <c r="AF700" s="21">
        <v>0</v>
      </c>
      <c r="AG700" s="21">
        <v>0</v>
      </c>
      <c r="AH700" s="21">
        <v>0</v>
      </c>
      <c r="AI700" s="21">
        <v>0</v>
      </c>
      <c r="AJ700" s="21">
        <v>0</v>
      </c>
      <c r="AK700" s="21">
        <v>1511769</v>
      </c>
      <c r="AL700" s="21">
        <v>0</v>
      </c>
      <c r="AM700" s="21">
        <v>0</v>
      </c>
      <c r="AN700" s="21">
        <v>0</v>
      </c>
      <c r="AO700" s="21">
        <v>0</v>
      </c>
      <c r="AP700" s="21">
        <v>59132400</v>
      </c>
      <c r="AQ700" s="21">
        <v>8247823600</v>
      </c>
    </row>
    <row r="701" spans="1:43" x14ac:dyDescent="0.25">
      <c r="A701" s="19">
        <v>46265</v>
      </c>
      <c r="B701" s="20" t="s">
        <v>5448</v>
      </c>
      <c r="C701" s="20" t="s">
        <v>5449</v>
      </c>
      <c r="D701" s="21">
        <v>200</v>
      </c>
      <c r="E701" s="21">
        <v>0</v>
      </c>
      <c r="F701" s="21">
        <v>0</v>
      </c>
      <c r="G701" s="21">
        <v>0</v>
      </c>
      <c r="H701" s="21">
        <v>0</v>
      </c>
      <c r="I701" s="21">
        <v>64099700</v>
      </c>
      <c r="J701" s="21">
        <v>0</v>
      </c>
      <c r="K701" s="21">
        <v>0</v>
      </c>
      <c r="L701" s="21">
        <v>2500</v>
      </c>
      <c r="M701" s="21">
        <v>0</v>
      </c>
      <c r="N701" s="21">
        <v>0</v>
      </c>
      <c r="O701" s="21">
        <v>0</v>
      </c>
      <c r="P701" s="21">
        <v>0</v>
      </c>
      <c r="Q701" s="21">
        <v>0</v>
      </c>
      <c r="R701" s="21">
        <v>0</v>
      </c>
      <c r="S701" s="21">
        <v>0</v>
      </c>
      <c r="T701" s="21">
        <v>0</v>
      </c>
      <c r="U701" s="21">
        <v>0</v>
      </c>
      <c r="V701" s="21">
        <v>0</v>
      </c>
      <c r="W701" s="21">
        <v>684537800</v>
      </c>
      <c r="X701" s="21">
        <v>0</v>
      </c>
      <c r="Y701" s="21">
        <v>0</v>
      </c>
      <c r="Z701" s="21">
        <v>0</v>
      </c>
      <c r="AA701" s="21">
        <v>0</v>
      </c>
      <c r="AB701" s="21">
        <v>0</v>
      </c>
      <c r="AC701" s="21">
        <v>0</v>
      </c>
      <c r="AD701" s="21">
        <v>0</v>
      </c>
      <c r="AE701" s="21">
        <v>0</v>
      </c>
      <c r="AF701" s="21">
        <v>0</v>
      </c>
      <c r="AG701" s="21">
        <v>0</v>
      </c>
      <c r="AH701" s="21">
        <v>0</v>
      </c>
      <c r="AI701" s="21">
        <v>0</v>
      </c>
      <c r="AJ701" s="21">
        <v>0</v>
      </c>
      <c r="AK701" s="21">
        <v>0</v>
      </c>
      <c r="AL701" s="21">
        <v>0</v>
      </c>
      <c r="AM701" s="21">
        <v>0</v>
      </c>
      <c r="AN701" s="21">
        <v>0</v>
      </c>
      <c r="AO701" s="21">
        <v>0</v>
      </c>
      <c r="AP701" s="21">
        <v>1319800</v>
      </c>
      <c r="AQ701" s="21">
        <v>749960000</v>
      </c>
    </row>
    <row r="702" spans="1:43" x14ac:dyDescent="0.25">
      <c r="A702" s="19">
        <v>46265</v>
      </c>
      <c r="B702" s="20" t="s">
        <v>5451</v>
      </c>
      <c r="C702" s="20" t="s">
        <v>5452</v>
      </c>
      <c r="D702" s="21">
        <v>9094502</v>
      </c>
      <c r="E702" s="21">
        <v>0</v>
      </c>
      <c r="F702" s="21">
        <v>70065224</v>
      </c>
      <c r="G702" s="21">
        <v>0</v>
      </c>
      <c r="H702" s="21">
        <v>0</v>
      </c>
      <c r="I702" s="21">
        <v>12739384</v>
      </c>
      <c r="J702" s="21">
        <v>0</v>
      </c>
      <c r="K702" s="21">
        <v>0</v>
      </c>
      <c r="L702" s="21">
        <v>71750</v>
      </c>
      <c r="M702" s="21">
        <v>290</v>
      </c>
      <c r="N702" s="21">
        <v>0</v>
      </c>
      <c r="O702" s="21">
        <v>0</v>
      </c>
      <c r="P702" s="21">
        <v>0</v>
      </c>
      <c r="Q702" s="21">
        <v>0</v>
      </c>
      <c r="R702" s="21">
        <v>0</v>
      </c>
      <c r="S702" s="21">
        <v>0</v>
      </c>
      <c r="T702" s="21">
        <v>0</v>
      </c>
      <c r="U702" s="21">
        <v>0</v>
      </c>
      <c r="V702" s="21">
        <v>10000</v>
      </c>
      <c r="W702" s="21">
        <v>1498500987</v>
      </c>
      <c r="X702" s="21">
        <v>0</v>
      </c>
      <c r="Y702" s="21">
        <v>100</v>
      </c>
      <c r="Z702" s="21">
        <v>0</v>
      </c>
      <c r="AA702" s="21">
        <v>0</v>
      </c>
      <c r="AB702" s="21">
        <v>0</v>
      </c>
      <c r="AC702" s="21">
        <v>0</v>
      </c>
      <c r="AD702" s="21">
        <v>0</v>
      </c>
      <c r="AE702" s="21">
        <v>143000</v>
      </c>
      <c r="AF702" s="21">
        <v>0</v>
      </c>
      <c r="AG702" s="21">
        <v>0</v>
      </c>
      <c r="AH702" s="21">
        <v>50000</v>
      </c>
      <c r="AI702" s="21">
        <v>0</v>
      </c>
      <c r="AJ702" s="21">
        <v>0</v>
      </c>
      <c r="AK702" s="21">
        <v>3050231</v>
      </c>
      <c r="AL702" s="21">
        <v>23010200</v>
      </c>
      <c r="AM702" s="21">
        <v>6003000</v>
      </c>
      <c r="AN702" s="21">
        <v>18</v>
      </c>
      <c r="AO702" s="21">
        <v>100000</v>
      </c>
      <c r="AP702" s="21">
        <v>621268991</v>
      </c>
      <c r="AQ702" s="21">
        <v>2244107677</v>
      </c>
    </row>
    <row r="703" spans="1:43" x14ac:dyDescent="0.25">
      <c r="A703" s="19">
        <v>46265</v>
      </c>
      <c r="B703" s="20" t="s">
        <v>5457</v>
      </c>
      <c r="C703" s="20" t="s">
        <v>5458</v>
      </c>
      <c r="D703" s="21">
        <v>575895</v>
      </c>
      <c r="E703" s="21">
        <v>625918824</v>
      </c>
      <c r="F703" s="21">
        <v>0</v>
      </c>
      <c r="G703" s="21">
        <v>5252900</v>
      </c>
      <c r="H703" s="21">
        <v>0</v>
      </c>
      <c r="I703" s="21">
        <v>200</v>
      </c>
      <c r="J703" s="21">
        <v>61548700</v>
      </c>
      <c r="K703" s="21">
        <v>6578546</v>
      </c>
      <c r="L703" s="21">
        <v>3467300</v>
      </c>
      <c r="M703" s="21">
        <v>0</v>
      </c>
      <c r="N703" s="21">
        <v>0</v>
      </c>
      <c r="O703" s="21">
        <v>159000</v>
      </c>
      <c r="P703" s="21">
        <v>3000</v>
      </c>
      <c r="Q703" s="21">
        <v>256100</v>
      </c>
      <c r="R703" s="21">
        <v>570200</v>
      </c>
      <c r="S703" s="21">
        <v>0</v>
      </c>
      <c r="T703" s="21">
        <v>0</v>
      </c>
      <c r="U703" s="21">
        <v>0</v>
      </c>
      <c r="V703" s="21">
        <v>0</v>
      </c>
      <c r="W703" s="21">
        <v>274003540</v>
      </c>
      <c r="X703" s="21">
        <v>0</v>
      </c>
      <c r="Y703" s="21">
        <v>175227234</v>
      </c>
      <c r="Z703" s="21">
        <v>0</v>
      </c>
      <c r="AA703" s="21">
        <v>0</v>
      </c>
      <c r="AB703" s="21">
        <v>0</v>
      </c>
      <c r="AC703" s="21">
        <v>0</v>
      </c>
      <c r="AD703" s="21">
        <v>0</v>
      </c>
      <c r="AE703" s="21">
        <v>12650200</v>
      </c>
      <c r="AF703" s="21">
        <v>28500</v>
      </c>
      <c r="AG703" s="21">
        <v>0</v>
      </c>
      <c r="AH703" s="21">
        <v>0</v>
      </c>
      <c r="AI703" s="21">
        <v>0</v>
      </c>
      <c r="AJ703" s="21">
        <v>57790567</v>
      </c>
      <c r="AK703" s="21">
        <v>83705921</v>
      </c>
      <c r="AL703" s="21">
        <v>17073769</v>
      </c>
      <c r="AM703" s="21">
        <v>0</v>
      </c>
      <c r="AN703" s="21">
        <v>114646509</v>
      </c>
      <c r="AO703" s="21">
        <v>1035284</v>
      </c>
      <c r="AP703" s="21">
        <v>878576531</v>
      </c>
      <c r="AQ703" s="21">
        <v>2319068720</v>
      </c>
    </row>
    <row r="704" spans="1:43" x14ac:dyDescent="0.25">
      <c r="A704" s="19">
        <v>46265</v>
      </c>
      <c r="B704" s="20" t="s">
        <v>5464</v>
      </c>
      <c r="C704" s="20" t="s">
        <v>5465</v>
      </c>
      <c r="D704" s="21">
        <v>1100</v>
      </c>
      <c r="E704" s="21">
        <v>0</v>
      </c>
      <c r="F704" s="21">
        <v>244900</v>
      </c>
      <c r="G704" s="21">
        <v>140134300</v>
      </c>
      <c r="H704" s="21">
        <v>0</v>
      </c>
      <c r="I704" s="21">
        <v>2150100</v>
      </c>
      <c r="J704" s="21">
        <v>0</v>
      </c>
      <c r="K704" s="21">
        <v>0</v>
      </c>
      <c r="L704" s="21">
        <v>7600</v>
      </c>
      <c r="M704" s="21">
        <v>0</v>
      </c>
      <c r="N704" s="21">
        <v>0</v>
      </c>
      <c r="O704" s="21">
        <v>0</v>
      </c>
      <c r="P704" s="21">
        <v>0</v>
      </c>
      <c r="Q704" s="21">
        <v>648500</v>
      </c>
      <c r="R704" s="21">
        <v>2381530785</v>
      </c>
      <c r="S704" s="21">
        <v>0</v>
      </c>
      <c r="T704" s="21">
        <v>0</v>
      </c>
      <c r="U704" s="21">
        <v>0</v>
      </c>
      <c r="V704" s="21">
        <v>0</v>
      </c>
      <c r="W704" s="21">
        <v>140612800</v>
      </c>
      <c r="X704" s="21">
        <v>0</v>
      </c>
      <c r="Y704" s="21">
        <v>0</v>
      </c>
      <c r="Z704" s="21">
        <v>0</v>
      </c>
      <c r="AA704" s="21">
        <v>0</v>
      </c>
      <c r="AB704" s="21">
        <v>0</v>
      </c>
      <c r="AC704" s="21">
        <v>0</v>
      </c>
      <c r="AD704" s="21">
        <v>0</v>
      </c>
      <c r="AE704" s="21">
        <v>0</v>
      </c>
      <c r="AF704" s="21">
        <v>0</v>
      </c>
      <c r="AG704" s="21">
        <v>0</v>
      </c>
      <c r="AH704" s="21">
        <v>0</v>
      </c>
      <c r="AI704" s="21">
        <v>0</v>
      </c>
      <c r="AJ704" s="21">
        <v>0</v>
      </c>
      <c r="AK704" s="21">
        <v>140607200</v>
      </c>
      <c r="AL704" s="21">
        <v>0</v>
      </c>
      <c r="AM704" s="21">
        <v>0</v>
      </c>
      <c r="AN704" s="21">
        <v>0</v>
      </c>
      <c r="AO704" s="21">
        <v>0</v>
      </c>
      <c r="AP704" s="21">
        <v>8004700</v>
      </c>
      <c r="AQ704" s="21">
        <v>2813941985</v>
      </c>
    </row>
    <row r="705" spans="1:43" x14ac:dyDescent="0.25">
      <c r="A705" s="19">
        <v>46265</v>
      </c>
      <c r="B705" s="20" t="s">
        <v>5471</v>
      </c>
      <c r="C705" s="20" t="s">
        <v>5472</v>
      </c>
      <c r="D705" s="21">
        <v>162972687</v>
      </c>
      <c r="E705" s="21">
        <v>82101200</v>
      </c>
      <c r="F705" s="21">
        <v>3050000000</v>
      </c>
      <c r="G705" s="21">
        <v>0</v>
      </c>
      <c r="H705" s="21">
        <v>0</v>
      </c>
      <c r="I705" s="21">
        <v>500000</v>
      </c>
      <c r="J705" s="21">
        <v>0</v>
      </c>
      <c r="K705" s="21">
        <v>0</v>
      </c>
      <c r="L705" s="21">
        <v>0</v>
      </c>
      <c r="M705" s="21">
        <v>0</v>
      </c>
      <c r="N705" s="21">
        <v>0</v>
      </c>
      <c r="O705" s="21">
        <v>0</v>
      </c>
      <c r="P705" s="21">
        <v>0</v>
      </c>
      <c r="Q705" s="21">
        <v>0</v>
      </c>
      <c r="R705" s="21">
        <v>200</v>
      </c>
      <c r="S705" s="21">
        <v>0</v>
      </c>
      <c r="T705" s="21">
        <v>0</v>
      </c>
      <c r="U705" s="21">
        <v>0</v>
      </c>
      <c r="V705" s="21">
        <v>0</v>
      </c>
      <c r="W705" s="21">
        <v>5876834</v>
      </c>
      <c r="X705" s="21">
        <v>0</v>
      </c>
      <c r="Y705" s="21">
        <v>109824393</v>
      </c>
      <c r="Z705" s="21">
        <v>0</v>
      </c>
      <c r="AA705" s="21">
        <v>0</v>
      </c>
      <c r="AB705" s="21">
        <v>0</v>
      </c>
      <c r="AC705" s="21">
        <v>0</v>
      </c>
      <c r="AD705" s="21">
        <v>0</v>
      </c>
      <c r="AE705" s="21">
        <v>500000</v>
      </c>
      <c r="AF705" s="21">
        <v>0</v>
      </c>
      <c r="AG705" s="21">
        <v>0</v>
      </c>
      <c r="AH705" s="21">
        <v>0</v>
      </c>
      <c r="AI705" s="21">
        <v>0</v>
      </c>
      <c r="AJ705" s="21">
        <v>535999629</v>
      </c>
      <c r="AK705" s="21">
        <v>997651900</v>
      </c>
      <c r="AL705" s="21">
        <v>1662647</v>
      </c>
      <c r="AM705" s="21">
        <v>0</v>
      </c>
      <c r="AN705" s="21">
        <v>0</v>
      </c>
      <c r="AO705" s="21">
        <v>100000</v>
      </c>
      <c r="AP705" s="21">
        <v>802810716</v>
      </c>
      <c r="AQ705" s="21">
        <v>5750000206</v>
      </c>
    </row>
    <row r="706" spans="1:43" x14ac:dyDescent="0.25">
      <c r="A706" s="19">
        <v>46265</v>
      </c>
      <c r="B706" s="20" t="s">
        <v>5474</v>
      </c>
      <c r="C706" s="20" t="s">
        <v>5475</v>
      </c>
      <c r="D706" s="21">
        <v>90720517</v>
      </c>
      <c r="E706" s="21">
        <v>635200</v>
      </c>
      <c r="F706" s="21">
        <v>9900</v>
      </c>
      <c r="G706" s="21">
        <v>5002900</v>
      </c>
      <c r="H706" s="21">
        <v>0</v>
      </c>
      <c r="I706" s="21">
        <v>1266400</v>
      </c>
      <c r="J706" s="21">
        <v>8047257</v>
      </c>
      <c r="K706" s="21">
        <v>5826200</v>
      </c>
      <c r="L706" s="21">
        <v>14953600</v>
      </c>
      <c r="M706" s="21">
        <v>256636</v>
      </c>
      <c r="N706" s="21">
        <v>4850000</v>
      </c>
      <c r="O706" s="21">
        <v>2326700</v>
      </c>
      <c r="P706" s="21">
        <v>24355700</v>
      </c>
      <c r="Q706" s="21">
        <v>1829100</v>
      </c>
      <c r="R706" s="21">
        <v>921900</v>
      </c>
      <c r="S706" s="21">
        <v>0</v>
      </c>
      <c r="T706" s="21">
        <v>0</v>
      </c>
      <c r="U706" s="21">
        <v>0</v>
      </c>
      <c r="V706" s="21">
        <v>0</v>
      </c>
      <c r="W706" s="21">
        <v>13979590120</v>
      </c>
      <c r="X706" s="21">
        <v>0</v>
      </c>
      <c r="Y706" s="21">
        <v>0</v>
      </c>
      <c r="Z706" s="21">
        <v>0</v>
      </c>
      <c r="AA706" s="21">
        <v>0</v>
      </c>
      <c r="AB706" s="21">
        <v>0</v>
      </c>
      <c r="AC706" s="21">
        <v>0</v>
      </c>
      <c r="AD706" s="21">
        <v>0</v>
      </c>
      <c r="AE706" s="21">
        <v>0</v>
      </c>
      <c r="AF706" s="21">
        <v>0</v>
      </c>
      <c r="AG706" s="21">
        <v>0</v>
      </c>
      <c r="AH706" s="21">
        <v>795100</v>
      </c>
      <c r="AI706" s="21">
        <v>0</v>
      </c>
      <c r="AJ706" s="21">
        <v>688670006</v>
      </c>
      <c r="AK706" s="21">
        <v>85217550</v>
      </c>
      <c r="AL706" s="21">
        <v>38578611</v>
      </c>
      <c r="AM706" s="21">
        <v>6999800</v>
      </c>
      <c r="AN706" s="21">
        <v>117599300</v>
      </c>
      <c r="AO706" s="21">
        <v>49015267</v>
      </c>
      <c r="AP706" s="21">
        <v>959688236</v>
      </c>
      <c r="AQ706" s="21">
        <v>16087156000</v>
      </c>
    </row>
    <row r="707" spans="1:43" x14ac:dyDescent="0.25">
      <c r="A707" s="19">
        <v>46265</v>
      </c>
      <c r="B707" s="20" t="s">
        <v>5480</v>
      </c>
      <c r="C707" s="20" t="s">
        <v>5481</v>
      </c>
      <c r="D707" s="21">
        <v>200</v>
      </c>
      <c r="E707" s="21">
        <v>0</v>
      </c>
      <c r="F707" s="21">
        <v>0</v>
      </c>
      <c r="G707" s="21">
        <v>0</v>
      </c>
      <c r="H707" s="21">
        <v>0</v>
      </c>
      <c r="I707" s="21">
        <v>100</v>
      </c>
      <c r="J707" s="21">
        <v>0</v>
      </c>
      <c r="K707" s="21">
        <v>0</v>
      </c>
      <c r="L707" s="21">
        <v>1315500</v>
      </c>
      <c r="M707" s="21">
        <v>0</v>
      </c>
      <c r="N707" s="21">
        <v>0</v>
      </c>
      <c r="O707" s="21">
        <v>0</v>
      </c>
      <c r="P707" s="21">
        <v>0</v>
      </c>
      <c r="Q707" s="21">
        <v>0</v>
      </c>
      <c r="R707" s="21">
        <v>170100</v>
      </c>
      <c r="S707" s="21">
        <v>0</v>
      </c>
      <c r="T707" s="21">
        <v>0</v>
      </c>
      <c r="U707" s="21">
        <v>0</v>
      </c>
      <c r="V707" s="21">
        <v>0</v>
      </c>
      <c r="W707" s="21">
        <v>1233100</v>
      </c>
      <c r="X707" s="21">
        <v>0</v>
      </c>
      <c r="Y707" s="21">
        <v>0</v>
      </c>
      <c r="Z707" s="21">
        <v>0</v>
      </c>
      <c r="AA707" s="21">
        <v>0</v>
      </c>
      <c r="AB707" s="21">
        <v>0</v>
      </c>
      <c r="AC707" s="21">
        <v>0</v>
      </c>
      <c r="AD707" s="21">
        <v>0</v>
      </c>
      <c r="AE707" s="21">
        <v>0</v>
      </c>
      <c r="AF707" s="21">
        <v>0</v>
      </c>
      <c r="AG707" s="21">
        <v>0</v>
      </c>
      <c r="AH707" s="21">
        <v>0</v>
      </c>
      <c r="AI707" s="21">
        <v>0</v>
      </c>
      <c r="AJ707" s="21">
        <v>0</v>
      </c>
      <c r="AK707" s="21">
        <v>197000</v>
      </c>
      <c r="AL707" s="21">
        <v>0</v>
      </c>
      <c r="AM707" s="21">
        <v>0</v>
      </c>
      <c r="AN707" s="21">
        <v>0</v>
      </c>
      <c r="AO707" s="21">
        <v>0</v>
      </c>
      <c r="AP707" s="21">
        <v>768262020</v>
      </c>
      <c r="AQ707" s="21">
        <v>771178020</v>
      </c>
    </row>
    <row r="708" spans="1:43" x14ac:dyDescent="0.25">
      <c r="A708" s="19">
        <v>46265</v>
      </c>
      <c r="B708" s="20" t="s">
        <v>5483</v>
      </c>
      <c r="C708" s="20" t="s">
        <v>5484</v>
      </c>
      <c r="D708" s="21">
        <v>9507200</v>
      </c>
      <c r="E708" s="21">
        <v>11400000</v>
      </c>
      <c r="F708" s="21">
        <v>3174300</v>
      </c>
      <c r="G708" s="21">
        <v>0</v>
      </c>
      <c r="H708" s="21">
        <v>0</v>
      </c>
      <c r="I708" s="21">
        <v>100</v>
      </c>
      <c r="J708" s="21">
        <v>0</v>
      </c>
      <c r="K708" s="21">
        <v>700000</v>
      </c>
      <c r="L708" s="21">
        <v>15729800</v>
      </c>
      <c r="M708" s="21">
        <v>143400</v>
      </c>
      <c r="N708" s="21">
        <v>0</v>
      </c>
      <c r="O708" s="21">
        <v>0</v>
      </c>
      <c r="P708" s="21">
        <v>0</v>
      </c>
      <c r="Q708" s="21">
        <v>11328663</v>
      </c>
      <c r="R708" s="21">
        <v>6441300</v>
      </c>
      <c r="S708" s="21">
        <v>0</v>
      </c>
      <c r="T708" s="21">
        <v>0</v>
      </c>
      <c r="U708" s="21">
        <v>0</v>
      </c>
      <c r="V708" s="21">
        <v>0</v>
      </c>
      <c r="W708" s="21">
        <v>32719246</v>
      </c>
      <c r="X708" s="21">
        <v>0</v>
      </c>
      <c r="Y708" s="21">
        <v>241011300</v>
      </c>
      <c r="Z708" s="21">
        <v>0</v>
      </c>
      <c r="AA708" s="21">
        <v>0</v>
      </c>
      <c r="AB708" s="21">
        <v>0</v>
      </c>
      <c r="AC708" s="21">
        <v>0</v>
      </c>
      <c r="AD708" s="21">
        <v>0</v>
      </c>
      <c r="AE708" s="21">
        <v>475739598</v>
      </c>
      <c r="AF708" s="21">
        <v>0</v>
      </c>
      <c r="AG708" s="21">
        <v>0</v>
      </c>
      <c r="AH708" s="21">
        <v>0</v>
      </c>
      <c r="AI708" s="21">
        <v>45</v>
      </c>
      <c r="AJ708" s="21">
        <v>41344912</v>
      </c>
      <c r="AK708" s="21">
        <v>7180148</v>
      </c>
      <c r="AL708" s="21">
        <v>11059951</v>
      </c>
      <c r="AM708" s="21">
        <v>23600000</v>
      </c>
      <c r="AN708" s="21">
        <v>23014300</v>
      </c>
      <c r="AO708" s="21">
        <v>156259866</v>
      </c>
      <c r="AP708" s="21">
        <v>1280866871</v>
      </c>
      <c r="AQ708" s="21">
        <v>2351221000</v>
      </c>
    </row>
    <row r="709" spans="1:43" x14ac:dyDescent="0.25">
      <c r="A709" s="19">
        <v>46265</v>
      </c>
      <c r="B709" s="20" t="s">
        <v>5489</v>
      </c>
      <c r="C709" s="20" t="s">
        <v>5490</v>
      </c>
      <c r="D709" s="21">
        <v>200</v>
      </c>
      <c r="E709" s="21">
        <v>0</v>
      </c>
      <c r="F709" s="21">
        <v>0</v>
      </c>
      <c r="G709" s="21">
        <v>0</v>
      </c>
      <c r="H709" s="21">
        <v>0</v>
      </c>
      <c r="I709" s="21">
        <v>0</v>
      </c>
      <c r="J709" s="21">
        <v>0</v>
      </c>
      <c r="K709" s="21">
        <v>0</v>
      </c>
      <c r="L709" s="21">
        <v>0</v>
      </c>
      <c r="M709" s="21">
        <v>0</v>
      </c>
      <c r="N709" s="21">
        <v>0</v>
      </c>
      <c r="O709" s="21">
        <v>0</v>
      </c>
      <c r="P709" s="21">
        <v>0</v>
      </c>
      <c r="Q709" s="21">
        <v>0</v>
      </c>
      <c r="R709" s="21">
        <v>0</v>
      </c>
      <c r="S709" s="21">
        <v>0</v>
      </c>
      <c r="T709" s="21">
        <v>0</v>
      </c>
      <c r="U709" s="21">
        <v>0</v>
      </c>
      <c r="V709" s="21">
        <v>0</v>
      </c>
      <c r="W709" s="21">
        <v>1123500</v>
      </c>
      <c r="X709" s="21">
        <v>0</v>
      </c>
      <c r="Y709" s="21">
        <v>0</v>
      </c>
      <c r="Z709" s="21">
        <v>0</v>
      </c>
      <c r="AA709" s="21">
        <v>0</v>
      </c>
      <c r="AB709" s="21">
        <v>0</v>
      </c>
      <c r="AC709" s="21">
        <v>0</v>
      </c>
      <c r="AD709" s="21">
        <v>0</v>
      </c>
      <c r="AE709" s="21">
        <v>0</v>
      </c>
      <c r="AF709" s="21">
        <v>0</v>
      </c>
      <c r="AG709" s="21">
        <v>0</v>
      </c>
      <c r="AH709" s="21">
        <v>0</v>
      </c>
      <c r="AI709" s="21">
        <v>0</v>
      </c>
      <c r="AJ709" s="21">
        <v>0</v>
      </c>
      <c r="AK709" s="21">
        <v>318600</v>
      </c>
      <c r="AL709" s="21">
        <v>0</v>
      </c>
      <c r="AM709" s="21">
        <v>0</v>
      </c>
      <c r="AN709" s="21">
        <v>0</v>
      </c>
      <c r="AO709" s="21">
        <v>40</v>
      </c>
      <c r="AP709" s="21">
        <v>1073584948</v>
      </c>
      <c r="AQ709" s="21">
        <v>1075027288</v>
      </c>
    </row>
    <row r="710" spans="1:43" x14ac:dyDescent="0.25">
      <c r="A710" s="19">
        <v>46265</v>
      </c>
      <c r="B710" s="20" t="s">
        <v>5494</v>
      </c>
      <c r="C710" s="20" t="s">
        <v>5495</v>
      </c>
      <c r="D710" s="21">
        <v>543545</v>
      </c>
      <c r="E710" s="21">
        <v>0</v>
      </c>
      <c r="F710" s="21">
        <v>0</v>
      </c>
      <c r="G710" s="21">
        <v>0</v>
      </c>
      <c r="H710" s="21">
        <v>0</v>
      </c>
      <c r="I710" s="21">
        <v>109054500</v>
      </c>
      <c r="J710" s="21">
        <v>0</v>
      </c>
      <c r="K710" s="21">
        <v>1500530</v>
      </c>
      <c r="L710" s="21">
        <v>10300</v>
      </c>
      <c r="M710" s="21">
        <v>102</v>
      </c>
      <c r="N710" s="21">
        <v>0</v>
      </c>
      <c r="O710" s="21">
        <v>0</v>
      </c>
      <c r="P710" s="21">
        <v>0</v>
      </c>
      <c r="Q710" s="21">
        <v>70300</v>
      </c>
      <c r="R710" s="21">
        <v>86</v>
      </c>
      <c r="S710" s="21">
        <v>0</v>
      </c>
      <c r="T710" s="21">
        <v>0</v>
      </c>
      <c r="U710" s="21">
        <v>0</v>
      </c>
      <c r="V710" s="21">
        <v>0</v>
      </c>
      <c r="W710" s="21">
        <v>157816629</v>
      </c>
      <c r="X710" s="21">
        <v>31957</v>
      </c>
      <c r="Y710" s="21">
        <v>3346819599</v>
      </c>
      <c r="Z710" s="21">
        <v>0</v>
      </c>
      <c r="AA710" s="21">
        <v>0</v>
      </c>
      <c r="AB710" s="21">
        <v>0</v>
      </c>
      <c r="AC710" s="21">
        <v>0</v>
      </c>
      <c r="AD710" s="21">
        <v>0</v>
      </c>
      <c r="AE710" s="21">
        <v>51073720</v>
      </c>
      <c r="AF710" s="21">
        <v>0</v>
      </c>
      <c r="AG710" s="21">
        <v>0</v>
      </c>
      <c r="AH710" s="21">
        <v>0</v>
      </c>
      <c r="AI710" s="21">
        <v>9</v>
      </c>
      <c r="AJ710" s="21">
        <v>76314293</v>
      </c>
      <c r="AK710" s="21">
        <v>673009475</v>
      </c>
      <c r="AL710" s="21">
        <v>267166729</v>
      </c>
      <c r="AM710" s="21">
        <v>50000</v>
      </c>
      <c r="AN710" s="21">
        <v>4862510370</v>
      </c>
      <c r="AO710" s="21">
        <v>87768800</v>
      </c>
      <c r="AP710" s="21">
        <v>11938643819</v>
      </c>
      <c r="AQ710" s="21">
        <v>21572384763</v>
      </c>
    </row>
    <row r="711" spans="1:43" x14ac:dyDescent="0.25">
      <c r="A711" s="19">
        <v>46265</v>
      </c>
      <c r="B711" s="20" t="s">
        <v>5498</v>
      </c>
      <c r="C711" s="20" t="s">
        <v>5499</v>
      </c>
      <c r="D711" s="21">
        <v>109700</v>
      </c>
      <c r="E711" s="21">
        <v>0</v>
      </c>
      <c r="F711" s="21">
        <v>0</v>
      </c>
      <c r="G711" s="21">
        <v>0</v>
      </c>
      <c r="H711" s="21">
        <v>0</v>
      </c>
      <c r="I711" s="21">
        <v>50100</v>
      </c>
      <c r="J711" s="21">
        <v>0</v>
      </c>
      <c r="K711" s="21">
        <v>0</v>
      </c>
      <c r="L711" s="21">
        <v>658892433</v>
      </c>
      <c r="M711" s="21">
        <v>0</v>
      </c>
      <c r="N711" s="21">
        <v>0</v>
      </c>
      <c r="O711" s="21">
        <v>0</v>
      </c>
      <c r="P711" s="21">
        <v>0</v>
      </c>
      <c r="Q711" s="21">
        <v>0</v>
      </c>
      <c r="R711" s="21">
        <v>0</v>
      </c>
      <c r="S711" s="21">
        <v>390863824</v>
      </c>
      <c r="T711" s="21">
        <v>0</v>
      </c>
      <c r="U711" s="21">
        <v>0</v>
      </c>
      <c r="V711" s="21">
        <v>0</v>
      </c>
      <c r="W711" s="21">
        <v>6212881576</v>
      </c>
      <c r="X711" s="21">
        <v>0</v>
      </c>
      <c r="Y711" s="21">
        <v>0</v>
      </c>
      <c r="Z711" s="21">
        <v>0</v>
      </c>
      <c r="AA711" s="21">
        <v>0</v>
      </c>
      <c r="AB711" s="21">
        <v>0</v>
      </c>
      <c r="AC711" s="21">
        <v>0</v>
      </c>
      <c r="AD711" s="21">
        <v>0</v>
      </c>
      <c r="AE711" s="21">
        <v>0</v>
      </c>
      <c r="AF711" s="21">
        <v>0</v>
      </c>
      <c r="AG711" s="21">
        <v>0</v>
      </c>
      <c r="AH711" s="21">
        <v>0</v>
      </c>
      <c r="AI711" s="21">
        <v>0</v>
      </c>
      <c r="AJ711" s="21">
        <v>0</v>
      </c>
      <c r="AK711" s="21">
        <v>0</v>
      </c>
      <c r="AL711" s="21">
        <v>0</v>
      </c>
      <c r="AM711" s="21">
        <v>0</v>
      </c>
      <c r="AN711" s="21">
        <v>0</v>
      </c>
      <c r="AO711" s="21">
        <v>0</v>
      </c>
      <c r="AP711" s="21">
        <v>209409400</v>
      </c>
      <c r="AQ711" s="21">
        <v>7472207033</v>
      </c>
    </row>
    <row r="712" spans="1:43" x14ac:dyDescent="0.25">
      <c r="A712" s="19">
        <v>46265</v>
      </c>
      <c r="B712" s="20" t="s">
        <v>5503</v>
      </c>
      <c r="C712" s="20" t="s">
        <v>5504</v>
      </c>
      <c r="D712" s="21">
        <v>14205700</v>
      </c>
      <c r="E712" s="21">
        <v>0</v>
      </c>
      <c r="F712" s="21">
        <v>2083100</v>
      </c>
      <c r="G712" s="21">
        <v>553800</v>
      </c>
      <c r="H712" s="21">
        <v>2000</v>
      </c>
      <c r="I712" s="21">
        <v>25450300</v>
      </c>
      <c r="J712" s="21">
        <v>175900</v>
      </c>
      <c r="K712" s="21">
        <v>1562828</v>
      </c>
      <c r="L712" s="21">
        <v>3993100</v>
      </c>
      <c r="M712" s="21">
        <v>30400</v>
      </c>
      <c r="N712" s="21">
        <v>9782480</v>
      </c>
      <c r="O712" s="21">
        <v>24700</v>
      </c>
      <c r="P712" s="21">
        <v>0</v>
      </c>
      <c r="Q712" s="21">
        <v>0</v>
      </c>
      <c r="R712" s="21">
        <v>0</v>
      </c>
      <c r="S712" s="21">
        <v>0</v>
      </c>
      <c r="T712" s="21">
        <v>0</v>
      </c>
      <c r="U712" s="21">
        <v>0</v>
      </c>
      <c r="V712" s="21">
        <v>0</v>
      </c>
      <c r="W712" s="21">
        <v>142816300</v>
      </c>
      <c r="X712" s="21">
        <v>0</v>
      </c>
      <c r="Y712" s="21">
        <v>0</v>
      </c>
      <c r="Z712" s="21">
        <v>0</v>
      </c>
      <c r="AA712" s="21">
        <v>0</v>
      </c>
      <c r="AB712" s="21">
        <v>0</v>
      </c>
      <c r="AC712" s="21">
        <v>0</v>
      </c>
      <c r="AD712" s="21">
        <v>190000</v>
      </c>
      <c r="AE712" s="21">
        <v>0</v>
      </c>
      <c r="AF712" s="21">
        <v>0</v>
      </c>
      <c r="AG712" s="21">
        <v>0</v>
      </c>
      <c r="AH712" s="21">
        <v>0</v>
      </c>
      <c r="AI712" s="21">
        <v>6087160</v>
      </c>
      <c r="AJ712" s="21">
        <v>97527600</v>
      </c>
      <c r="AK712" s="21">
        <v>10264906</v>
      </c>
      <c r="AL712" s="21">
        <v>989400</v>
      </c>
      <c r="AM712" s="21">
        <v>0</v>
      </c>
      <c r="AN712" s="21">
        <v>5151501</v>
      </c>
      <c r="AO712" s="21">
        <v>121100</v>
      </c>
      <c r="AP712" s="21">
        <v>53987725</v>
      </c>
      <c r="AQ712" s="21">
        <v>375000000</v>
      </c>
    </row>
    <row r="713" spans="1:43" x14ac:dyDescent="0.25">
      <c r="A713" s="19">
        <v>46265</v>
      </c>
      <c r="B713" s="20" t="s">
        <v>5510</v>
      </c>
      <c r="C713" s="20" t="s">
        <v>5511</v>
      </c>
      <c r="D713" s="21">
        <v>781200</v>
      </c>
      <c r="E713" s="21">
        <v>0</v>
      </c>
      <c r="F713" s="21">
        <v>0</v>
      </c>
      <c r="G713" s="21">
        <v>0</v>
      </c>
      <c r="H713" s="21">
        <v>0</v>
      </c>
      <c r="I713" s="21">
        <v>0</v>
      </c>
      <c r="J713" s="21">
        <v>0</v>
      </c>
      <c r="K713" s="21">
        <v>0</v>
      </c>
      <c r="L713" s="21">
        <v>122100</v>
      </c>
      <c r="M713" s="21">
        <v>0</v>
      </c>
      <c r="N713" s="21">
        <v>0</v>
      </c>
      <c r="O713" s="21">
        <v>0</v>
      </c>
      <c r="P713" s="21">
        <v>0</v>
      </c>
      <c r="Q713" s="21">
        <v>200500</v>
      </c>
      <c r="R713" s="21">
        <v>4700</v>
      </c>
      <c r="S713" s="21">
        <v>0</v>
      </c>
      <c r="T713" s="21">
        <v>0</v>
      </c>
      <c r="U713" s="21">
        <v>0</v>
      </c>
      <c r="V713" s="21">
        <v>30100</v>
      </c>
      <c r="W713" s="21">
        <v>2457500</v>
      </c>
      <c r="X713" s="21">
        <v>0</v>
      </c>
      <c r="Y713" s="21">
        <v>0</v>
      </c>
      <c r="Z713" s="21">
        <v>0</v>
      </c>
      <c r="AA713" s="21">
        <v>0</v>
      </c>
      <c r="AB713" s="21">
        <v>0</v>
      </c>
      <c r="AC713" s="21">
        <v>0</v>
      </c>
      <c r="AD713" s="21">
        <v>0</v>
      </c>
      <c r="AE713" s="21">
        <v>0</v>
      </c>
      <c r="AF713" s="21">
        <v>0</v>
      </c>
      <c r="AG713" s="21">
        <v>0</v>
      </c>
      <c r="AH713" s="21">
        <v>0</v>
      </c>
      <c r="AI713" s="21">
        <v>0</v>
      </c>
      <c r="AJ713" s="21">
        <v>0</v>
      </c>
      <c r="AK713" s="21">
        <v>11021400</v>
      </c>
      <c r="AL713" s="21">
        <v>0</v>
      </c>
      <c r="AM713" s="21">
        <v>0</v>
      </c>
      <c r="AN713" s="21">
        <v>0</v>
      </c>
      <c r="AO713" s="21">
        <v>0</v>
      </c>
      <c r="AP713" s="21">
        <v>508282500</v>
      </c>
      <c r="AQ713" s="21">
        <v>522900000</v>
      </c>
    </row>
    <row r="714" spans="1:43" x14ac:dyDescent="0.25">
      <c r="A714" s="19">
        <v>46265</v>
      </c>
      <c r="B714" s="20" t="s">
        <v>5513</v>
      </c>
      <c r="C714" s="20" t="s">
        <v>5514</v>
      </c>
      <c r="D714" s="21">
        <v>30895700</v>
      </c>
      <c r="E714" s="21">
        <v>0</v>
      </c>
      <c r="F714" s="21">
        <v>0</v>
      </c>
      <c r="G714" s="21">
        <v>0</v>
      </c>
      <c r="H714" s="21">
        <v>0</v>
      </c>
      <c r="I714" s="21">
        <v>100</v>
      </c>
      <c r="J714" s="21">
        <v>0</v>
      </c>
      <c r="K714" s="21">
        <v>19600</v>
      </c>
      <c r="L714" s="21">
        <v>5747700</v>
      </c>
      <c r="M714" s="21">
        <v>0</v>
      </c>
      <c r="N714" s="21">
        <v>0</v>
      </c>
      <c r="O714" s="21">
        <v>0</v>
      </c>
      <c r="P714" s="21">
        <v>0</v>
      </c>
      <c r="Q714" s="21">
        <v>10228</v>
      </c>
      <c r="R714" s="21">
        <v>0</v>
      </c>
      <c r="S714" s="21">
        <v>0</v>
      </c>
      <c r="T714" s="21">
        <v>0</v>
      </c>
      <c r="U714" s="21">
        <v>0</v>
      </c>
      <c r="V714" s="21">
        <v>0</v>
      </c>
      <c r="W714" s="21">
        <v>19392807</v>
      </c>
      <c r="X714" s="21">
        <v>0</v>
      </c>
      <c r="Y714" s="21">
        <v>0</v>
      </c>
      <c r="Z714" s="21">
        <v>0</v>
      </c>
      <c r="AA714" s="21">
        <v>0</v>
      </c>
      <c r="AB714" s="21">
        <v>0</v>
      </c>
      <c r="AC714" s="21">
        <v>0</v>
      </c>
      <c r="AD714" s="21">
        <v>0</v>
      </c>
      <c r="AE714" s="21">
        <v>0</v>
      </c>
      <c r="AF714" s="21">
        <v>0</v>
      </c>
      <c r="AG714" s="21">
        <v>0</v>
      </c>
      <c r="AH714" s="21">
        <v>0</v>
      </c>
      <c r="AI714" s="21">
        <v>0</v>
      </c>
      <c r="AJ714" s="21">
        <v>23442593</v>
      </c>
      <c r="AK714" s="21">
        <v>22653501</v>
      </c>
      <c r="AL714" s="21">
        <v>0</v>
      </c>
      <c r="AM714" s="21">
        <v>0</v>
      </c>
      <c r="AN714" s="21">
        <v>61</v>
      </c>
      <c r="AO714" s="21">
        <v>80</v>
      </c>
      <c r="AP714" s="21">
        <v>1099192535</v>
      </c>
      <c r="AQ714" s="21">
        <v>1201354905</v>
      </c>
    </row>
    <row r="715" spans="1:43" x14ac:dyDescent="0.25">
      <c r="A715" s="19">
        <v>46265</v>
      </c>
      <c r="B715" s="20" t="s">
        <v>5518</v>
      </c>
      <c r="C715" s="20" t="s">
        <v>5519</v>
      </c>
      <c r="D715" s="21">
        <v>144586381</v>
      </c>
      <c r="E715" s="21">
        <v>10254900</v>
      </c>
      <c r="F715" s="21">
        <v>1904800</v>
      </c>
      <c r="G715" s="21">
        <v>1311100</v>
      </c>
      <c r="H715" s="21">
        <v>4601000</v>
      </c>
      <c r="I715" s="21">
        <v>2301100</v>
      </c>
      <c r="J715" s="21">
        <v>78999000</v>
      </c>
      <c r="K715" s="21">
        <v>327200</v>
      </c>
      <c r="L715" s="21">
        <v>970453571</v>
      </c>
      <c r="M715" s="21">
        <v>38</v>
      </c>
      <c r="N715" s="21">
        <v>0</v>
      </c>
      <c r="O715" s="21">
        <v>428900</v>
      </c>
      <c r="P715" s="21">
        <v>41000</v>
      </c>
      <c r="Q715" s="21">
        <v>747800</v>
      </c>
      <c r="R715" s="21">
        <v>1075300</v>
      </c>
      <c r="S715" s="21">
        <v>0</v>
      </c>
      <c r="T715" s="21">
        <v>0</v>
      </c>
      <c r="U715" s="21">
        <v>0</v>
      </c>
      <c r="V715" s="21">
        <v>0</v>
      </c>
      <c r="W715" s="21">
        <v>73452347</v>
      </c>
      <c r="X715" s="21">
        <v>0</v>
      </c>
      <c r="Y715" s="21">
        <v>200</v>
      </c>
      <c r="Z715" s="21">
        <v>0</v>
      </c>
      <c r="AA715" s="21">
        <v>0</v>
      </c>
      <c r="AB715" s="21">
        <v>0</v>
      </c>
      <c r="AC715" s="21">
        <v>0</v>
      </c>
      <c r="AD715" s="21">
        <v>0</v>
      </c>
      <c r="AE715" s="21">
        <v>140000</v>
      </c>
      <c r="AF715" s="21">
        <v>0</v>
      </c>
      <c r="AG715" s="21">
        <v>0</v>
      </c>
      <c r="AH715" s="21">
        <v>735600</v>
      </c>
      <c r="AI715" s="21">
        <v>0</v>
      </c>
      <c r="AJ715" s="21">
        <v>67053800</v>
      </c>
      <c r="AK715" s="21">
        <v>20411913</v>
      </c>
      <c r="AL715" s="21">
        <v>38266000</v>
      </c>
      <c r="AM715" s="21">
        <v>0</v>
      </c>
      <c r="AN715" s="21">
        <v>1212200</v>
      </c>
      <c r="AO715" s="21">
        <v>0</v>
      </c>
      <c r="AP715" s="21">
        <v>25041695850</v>
      </c>
      <c r="AQ715" s="21">
        <v>26460000000</v>
      </c>
    </row>
    <row r="716" spans="1:43" x14ac:dyDescent="0.25">
      <c r="A716" s="19">
        <v>46265</v>
      </c>
      <c r="B716" s="20" t="s">
        <v>5521</v>
      </c>
      <c r="C716" s="20" t="s">
        <v>5522</v>
      </c>
      <c r="D716" s="21">
        <v>700</v>
      </c>
      <c r="E716" s="21">
        <v>0</v>
      </c>
      <c r="F716" s="21">
        <v>0</v>
      </c>
      <c r="G716" s="21">
        <v>0</v>
      </c>
      <c r="H716" s="21">
        <v>0</v>
      </c>
      <c r="I716" s="21">
        <v>0</v>
      </c>
      <c r="J716" s="21">
        <v>0</v>
      </c>
      <c r="K716" s="21">
        <v>0</v>
      </c>
      <c r="L716" s="21">
        <v>130900</v>
      </c>
      <c r="M716" s="21">
        <v>0</v>
      </c>
      <c r="N716" s="21">
        <v>0</v>
      </c>
      <c r="O716" s="21">
        <v>0</v>
      </c>
      <c r="P716" s="21">
        <v>0</v>
      </c>
      <c r="Q716" s="21">
        <v>0</v>
      </c>
      <c r="R716" s="21">
        <v>0</v>
      </c>
      <c r="S716" s="21">
        <v>0</v>
      </c>
      <c r="T716" s="21">
        <v>0</v>
      </c>
      <c r="U716" s="21">
        <v>0</v>
      </c>
      <c r="V716" s="21">
        <v>0</v>
      </c>
      <c r="W716" s="21">
        <v>133354100</v>
      </c>
      <c r="X716" s="21">
        <v>0</v>
      </c>
      <c r="Y716" s="21">
        <v>0</v>
      </c>
      <c r="Z716" s="21">
        <v>0</v>
      </c>
      <c r="AA716" s="21">
        <v>0</v>
      </c>
      <c r="AB716" s="21">
        <v>0</v>
      </c>
      <c r="AC716" s="21">
        <v>0</v>
      </c>
      <c r="AD716" s="21">
        <v>0</v>
      </c>
      <c r="AE716" s="21">
        <v>0</v>
      </c>
      <c r="AF716" s="21">
        <v>0</v>
      </c>
      <c r="AG716" s="21">
        <v>0</v>
      </c>
      <c r="AH716" s="21">
        <v>0</v>
      </c>
      <c r="AI716" s="21">
        <v>0</v>
      </c>
      <c r="AJ716" s="21">
        <v>0</v>
      </c>
      <c r="AK716" s="21">
        <v>15000</v>
      </c>
      <c r="AL716" s="21">
        <v>0</v>
      </c>
      <c r="AM716" s="21">
        <v>0</v>
      </c>
      <c r="AN716" s="21">
        <v>0</v>
      </c>
      <c r="AO716" s="21">
        <v>0</v>
      </c>
      <c r="AP716" s="21">
        <v>88852300</v>
      </c>
      <c r="AQ716" s="21">
        <v>222353000</v>
      </c>
    </row>
    <row r="717" spans="1:43" x14ac:dyDescent="0.25">
      <c r="A717" s="19">
        <v>46265</v>
      </c>
      <c r="B717" s="20" t="s">
        <v>5528</v>
      </c>
      <c r="C717" s="20" t="s">
        <v>5529</v>
      </c>
      <c r="D717" s="21">
        <v>447200</v>
      </c>
      <c r="E717" s="21">
        <v>0</v>
      </c>
      <c r="F717" s="21">
        <v>0</v>
      </c>
      <c r="G717" s="21">
        <v>0</v>
      </c>
      <c r="H717" s="21">
        <v>0</v>
      </c>
      <c r="I717" s="21">
        <v>100</v>
      </c>
      <c r="J717" s="21">
        <v>0</v>
      </c>
      <c r="K717" s="21">
        <v>0</v>
      </c>
      <c r="L717" s="21">
        <v>3304700</v>
      </c>
      <c r="M717" s="21">
        <v>0</v>
      </c>
      <c r="N717" s="21">
        <v>0</v>
      </c>
      <c r="O717" s="21">
        <v>0</v>
      </c>
      <c r="P717" s="21">
        <v>0</v>
      </c>
      <c r="Q717" s="21">
        <v>0</v>
      </c>
      <c r="R717" s="21">
        <v>0</v>
      </c>
      <c r="S717" s="21">
        <v>0</v>
      </c>
      <c r="T717" s="21">
        <v>0</v>
      </c>
      <c r="U717" s="21">
        <v>0</v>
      </c>
      <c r="V717" s="21">
        <v>0</v>
      </c>
      <c r="W717" s="21">
        <v>9569800</v>
      </c>
      <c r="X717" s="21">
        <v>0</v>
      </c>
      <c r="Y717" s="21">
        <v>0</v>
      </c>
      <c r="Z717" s="21">
        <v>0</v>
      </c>
      <c r="AA717" s="21">
        <v>0</v>
      </c>
      <c r="AB717" s="21">
        <v>0</v>
      </c>
      <c r="AC717" s="21">
        <v>0</v>
      </c>
      <c r="AD717" s="21">
        <v>0</v>
      </c>
      <c r="AE717" s="21">
        <v>0</v>
      </c>
      <c r="AF717" s="21">
        <v>0</v>
      </c>
      <c r="AG717" s="21">
        <v>0</v>
      </c>
      <c r="AH717" s="21">
        <v>0</v>
      </c>
      <c r="AI717" s="21">
        <v>0</v>
      </c>
      <c r="AJ717" s="21">
        <v>0</v>
      </c>
      <c r="AK717" s="21">
        <v>1184147</v>
      </c>
      <c r="AL717" s="21">
        <v>0</v>
      </c>
      <c r="AM717" s="21">
        <v>215000</v>
      </c>
      <c r="AN717" s="21">
        <v>0</v>
      </c>
      <c r="AO717" s="21">
        <v>0</v>
      </c>
      <c r="AP717" s="21">
        <v>162972218</v>
      </c>
      <c r="AQ717" s="21">
        <v>177693165</v>
      </c>
    </row>
    <row r="718" spans="1:43" x14ac:dyDescent="0.25">
      <c r="A718" s="19">
        <v>46265</v>
      </c>
      <c r="B718" s="20" t="s">
        <v>5537</v>
      </c>
      <c r="C718" s="20" t="s">
        <v>5538</v>
      </c>
      <c r="D718" s="21">
        <v>182683333</v>
      </c>
      <c r="E718" s="21">
        <v>0</v>
      </c>
      <c r="F718" s="21">
        <v>0</v>
      </c>
      <c r="G718" s="21">
        <v>0</v>
      </c>
      <c r="H718" s="21">
        <v>0</v>
      </c>
      <c r="I718" s="21">
        <v>768476100</v>
      </c>
      <c r="J718" s="21">
        <v>0</v>
      </c>
      <c r="K718" s="21">
        <v>30000</v>
      </c>
      <c r="L718" s="21">
        <v>169600</v>
      </c>
      <c r="M718" s="21">
        <v>0</v>
      </c>
      <c r="N718" s="21">
        <v>0</v>
      </c>
      <c r="O718" s="21">
        <v>0</v>
      </c>
      <c r="P718" s="21">
        <v>0</v>
      </c>
      <c r="Q718" s="21">
        <v>0</v>
      </c>
      <c r="R718" s="21">
        <v>0</v>
      </c>
      <c r="S718" s="21">
        <v>0</v>
      </c>
      <c r="T718" s="21">
        <v>0</v>
      </c>
      <c r="U718" s="21">
        <v>0</v>
      </c>
      <c r="V718" s="21">
        <v>0</v>
      </c>
      <c r="W718" s="21">
        <v>484695600</v>
      </c>
      <c r="X718" s="21">
        <v>0</v>
      </c>
      <c r="Y718" s="21">
        <v>0</v>
      </c>
      <c r="Z718" s="21">
        <v>0</v>
      </c>
      <c r="AA718" s="21">
        <v>0</v>
      </c>
      <c r="AB718" s="21">
        <v>0</v>
      </c>
      <c r="AC718" s="21">
        <v>0</v>
      </c>
      <c r="AD718" s="21">
        <v>0</v>
      </c>
      <c r="AE718" s="21">
        <v>0</v>
      </c>
      <c r="AF718" s="21">
        <v>0</v>
      </c>
      <c r="AG718" s="21">
        <v>0</v>
      </c>
      <c r="AH718" s="21">
        <v>0</v>
      </c>
      <c r="AI718" s="21">
        <v>0</v>
      </c>
      <c r="AJ718" s="21">
        <v>0</v>
      </c>
      <c r="AK718" s="21">
        <v>184566667</v>
      </c>
      <c r="AL718" s="21">
        <v>0</v>
      </c>
      <c r="AM718" s="21">
        <v>0</v>
      </c>
      <c r="AN718" s="21">
        <v>0</v>
      </c>
      <c r="AO718" s="21">
        <v>0</v>
      </c>
      <c r="AP718" s="21">
        <v>1229378700</v>
      </c>
      <c r="AQ718" s="21">
        <v>2850000000</v>
      </c>
    </row>
    <row r="719" spans="1:43" x14ac:dyDescent="0.25">
      <c r="A719" s="19">
        <v>46265</v>
      </c>
      <c r="B719" s="20" t="s">
        <v>5544</v>
      </c>
      <c r="C719" s="20" t="s">
        <v>5545</v>
      </c>
      <c r="D719" s="21">
        <v>1990300</v>
      </c>
      <c r="E719" s="21">
        <v>0</v>
      </c>
      <c r="F719" s="21">
        <v>107103300</v>
      </c>
      <c r="G719" s="21">
        <v>0</v>
      </c>
      <c r="H719" s="21">
        <v>0</v>
      </c>
      <c r="I719" s="21">
        <v>400100</v>
      </c>
      <c r="J719" s="21">
        <v>0</v>
      </c>
      <c r="K719" s="21">
        <v>1330000</v>
      </c>
      <c r="L719" s="21">
        <v>771162400</v>
      </c>
      <c r="M719" s="21">
        <v>0</v>
      </c>
      <c r="N719" s="21">
        <v>0</v>
      </c>
      <c r="O719" s="21">
        <v>0</v>
      </c>
      <c r="P719" s="21">
        <v>0</v>
      </c>
      <c r="Q719" s="21">
        <v>6070000</v>
      </c>
      <c r="R719" s="21">
        <v>11650000</v>
      </c>
      <c r="S719" s="21">
        <v>0</v>
      </c>
      <c r="T719" s="21">
        <v>0</v>
      </c>
      <c r="U719" s="21">
        <v>0</v>
      </c>
      <c r="V719" s="21">
        <v>0</v>
      </c>
      <c r="W719" s="21">
        <v>5486051248</v>
      </c>
      <c r="X719" s="21">
        <v>0</v>
      </c>
      <c r="Y719" s="21">
        <v>100</v>
      </c>
      <c r="Z719" s="21">
        <v>0</v>
      </c>
      <c r="AA719" s="21">
        <v>0</v>
      </c>
      <c r="AB719" s="21">
        <v>0</v>
      </c>
      <c r="AC719" s="21">
        <v>0</v>
      </c>
      <c r="AD719" s="21">
        <v>0</v>
      </c>
      <c r="AE719" s="21">
        <v>0</v>
      </c>
      <c r="AF719" s="21">
        <v>0</v>
      </c>
      <c r="AG719" s="21">
        <v>0</v>
      </c>
      <c r="AH719" s="21">
        <v>0</v>
      </c>
      <c r="AI719" s="21">
        <v>0</v>
      </c>
      <c r="AJ719" s="21">
        <v>76944500</v>
      </c>
      <c r="AK719" s="21">
        <v>8206050</v>
      </c>
      <c r="AL719" s="21">
        <v>0</v>
      </c>
      <c r="AM719" s="21">
        <v>0</v>
      </c>
      <c r="AN719" s="21">
        <v>0</v>
      </c>
      <c r="AO719" s="21">
        <v>0</v>
      </c>
      <c r="AP719" s="21">
        <v>3871639638</v>
      </c>
      <c r="AQ719" s="21">
        <v>10342547636</v>
      </c>
    </row>
    <row r="720" spans="1:43" x14ac:dyDescent="0.25">
      <c r="A720" s="19">
        <v>46265</v>
      </c>
      <c r="B720" s="20" t="s">
        <v>5550</v>
      </c>
      <c r="C720" s="20" t="s">
        <v>5551</v>
      </c>
      <c r="D720" s="21">
        <v>420228</v>
      </c>
      <c r="E720" s="21">
        <v>522247</v>
      </c>
      <c r="F720" s="21">
        <v>207500</v>
      </c>
      <c r="G720" s="21">
        <v>0</v>
      </c>
      <c r="H720" s="21">
        <v>0</v>
      </c>
      <c r="I720" s="21">
        <v>185100</v>
      </c>
      <c r="J720" s="21">
        <v>0</v>
      </c>
      <c r="K720" s="21">
        <v>5586400</v>
      </c>
      <c r="L720" s="21">
        <v>104300</v>
      </c>
      <c r="M720" s="21">
        <v>47</v>
      </c>
      <c r="N720" s="21">
        <v>0</v>
      </c>
      <c r="O720" s="21">
        <v>0</v>
      </c>
      <c r="P720" s="21">
        <v>0</v>
      </c>
      <c r="Q720" s="21">
        <v>2935900</v>
      </c>
      <c r="R720" s="21">
        <v>0</v>
      </c>
      <c r="S720" s="21">
        <v>0</v>
      </c>
      <c r="T720" s="21">
        <v>0</v>
      </c>
      <c r="U720" s="21">
        <v>0</v>
      </c>
      <c r="V720" s="21">
        <v>0</v>
      </c>
      <c r="W720" s="21">
        <v>5293442799</v>
      </c>
      <c r="X720" s="21">
        <v>0</v>
      </c>
      <c r="Y720" s="21">
        <v>0</v>
      </c>
      <c r="Z720" s="21">
        <v>0</v>
      </c>
      <c r="AA720" s="21">
        <v>0</v>
      </c>
      <c r="AB720" s="21">
        <v>0</v>
      </c>
      <c r="AC720" s="21">
        <v>0</v>
      </c>
      <c r="AD720" s="21">
        <v>360145</v>
      </c>
      <c r="AE720" s="21">
        <v>0</v>
      </c>
      <c r="AF720" s="21">
        <v>0</v>
      </c>
      <c r="AG720" s="21">
        <v>0</v>
      </c>
      <c r="AH720" s="21">
        <v>0</v>
      </c>
      <c r="AI720" s="21">
        <v>0</v>
      </c>
      <c r="AJ720" s="21">
        <v>5309470</v>
      </c>
      <c r="AK720" s="21">
        <v>1324096</v>
      </c>
      <c r="AL720" s="21">
        <v>1664254</v>
      </c>
      <c r="AM720" s="21">
        <v>315813</v>
      </c>
      <c r="AN720" s="21">
        <v>0</v>
      </c>
      <c r="AO720" s="21">
        <v>0</v>
      </c>
      <c r="AP720" s="21">
        <v>104684854</v>
      </c>
      <c r="AQ720" s="21">
        <v>5417063153</v>
      </c>
    </row>
    <row r="721" spans="1:43" x14ac:dyDescent="0.25">
      <c r="A721" s="19">
        <v>46265</v>
      </c>
      <c r="B721" s="20" t="s">
        <v>5558</v>
      </c>
      <c r="C721" s="20" t="s">
        <v>5559</v>
      </c>
      <c r="D721" s="21">
        <v>93518126</v>
      </c>
      <c r="E721" s="21">
        <v>1269500</v>
      </c>
      <c r="F721" s="21">
        <v>800200</v>
      </c>
      <c r="G721" s="21">
        <v>26780000</v>
      </c>
      <c r="H721" s="21">
        <v>0</v>
      </c>
      <c r="I721" s="21">
        <v>36626100</v>
      </c>
      <c r="J721" s="21">
        <v>475214050</v>
      </c>
      <c r="K721" s="21">
        <v>4410077</v>
      </c>
      <c r="L721" s="21">
        <v>49388901</v>
      </c>
      <c r="M721" s="21">
        <v>93733</v>
      </c>
      <c r="N721" s="21">
        <v>65000000</v>
      </c>
      <c r="O721" s="21">
        <v>15409754</v>
      </c>
      <c r="P721" s="21">
        <v>5989648</v>
      </c>
      <c r="Q721" s="21">
        <v>4423009</v>
      </c>
      <c r="R721" s="21">
        <v>13008000</v>
      </c>
      <c r="S721" s="21">
        <v>0</v>
      </c>
      <c r="T721" s="21">
        <v>0</v>
      </c>
      <c r="U721" s="21">
        <v>0</v>
      </c>
      <c r="V721" s="21">
        <v>500</v>
      </c>
      <c r="W721" s="21">
        <v>132528273</v>
      </c>
      <c r="X721" s="21">
        <v>0</v>
      </c>
      <c r="Y721" s="21">
        <v>216812300</v>
      </c>
      <c r="Z721" s="21">
        <v>529100</v>
      </c>
      <c r="AA721" s="21">
        <v>1350000</v>
      </c>
      <c r="AB721" s="21">
        <v>0</v>
      </c>
      <c r="AC721" s="21">
        <v>0</v>
      </c>
      <c r="AD721" s="21">
        <v>0</v>
      </c>
      <c r="AE721" s="21">
        <v>369200</v>
      </c>
      <c r="AF721" s="21">
        <v>87200</v>
      </c>
      <c r="AG721" s="21">
        <v>0</v>
      </c>
      <c r="AH721" s="21">
        <v>85731072</v>
      </c>
      <c r="AI721" s="21">
        <v>1298900</v>
      </c>
      <c r="AJ721" s="21">
        <v>552224945</v>
      </c>
      <c r="AK721" s="21">
        <v>80076413</v>
      </c>
      <c r="AL721" s="21">
        <v>215161762</v>
      </c>
      <c r="AM721" s="21">
        <v>7526700</v>
      </c>
      <c r="AN721" s="21">
        <v>345555300</v>
      </c>
      <c r="AO721" s="21">
        <v>24544000</v>
      </c>
      <c r="AP721" s="21">
        <v>1430189987</v>
      </c>
      <c r="AQ721" s="21">
        <v>3885916750</v>
      </c>
    </row>
    <row r="722" spans="1:43" x14ac:dyDescent="0.25">
      <c r="A722" s="19">
        <v>46265</v>
      </c>
      <c r="B722" s="20" t="s">
        <v>5560</v>
      </c>
      <c r="C722" s="20" t="s">
        <v>5561</v>
      </c>
      <c r="D722" s="21">
        <v>318700</v>
      </c>
      <c r="E722" s="21">
        <v>0</v>
      </c>
      <c r="F722" s="21">
        <v>0</v>
      </c>
      <c r="G722" s="21">
        <v>0</v>
      </c>
      <c r="H722" s="21">
        <v>0</v>
      </c>
      <c r="I722" s="21">
        <v>100</v>
      </c>
      <c r="J722" s="21">
        <v>0</v>
      </c>
      <c r="K722" s="21">
        <v>0</v>
      </c>
      <c r="L722" s="21">
        <v>10</v>
      </c>
      <c r="M722" s="21">
        <v>0</v>
      </c>
      <c r="N722" s="21">
        <v>0</v>
      </c>
      <c r="O722" s="21">
        <v>0</v>
      </c>
      <c r="P722" s="21">
        <v>0</v>
      </c>
      <c r="Q722" s="21">
        <v>0</v>
      </c>
      <c r="R722" s="21">
        <v>475000000</v>
      </c>
      <c r="S722" s="21">
        <v>0</v>
      </c>
      <c r="T722" s="21">
        <v>0</v>
      </c>
      <c r="U722" s="21">
        <v>0</v>
      </c>
      <c r="V722" s="21">
        <v>0</v>
      </c>
      <c r="W722" s="21">
        <v>200181</v>
      </c>
      <c r="X722" s="21">
        <v>0</v>
      </c>
      <c r="Y722" s="21">
        <v>0</v>
      </c>
      <c r="Z722" s="21">
        <v>0</v>
      </c>
      <c r="AA722" s="21">
        <v>0</v>
      </c>
      <c r="AB722" s="21">
        <v>0</v>
      </c>
      <c r="AC722" s="21">
        <v>0</v>
      </c>
      <c r="AD722" s="21">
        <v>0</v>
      </c>
      <c r="AE722" s="21">
        <v>0</v>
      </c>
      <c r="AF722" s="21">
        <v>0</v>
      </c>
      <c r="AG722" s="21">
        <v>0</v>
      </c>
      <c r="AH722" s="21">
        <v>0</v>
      </c>
      <c r="AI722" s="21">
        <v>0</v>
      </c>
      <c r="AJ722" s="21">
        <v>0</v>
      </c>
      <c r="AK722" s="21">
        <v>0</v>
      </c>
      <c r="AL722" s="21">
        <v>0</v>
      </c>
      <c r="AM722" s="21">
        <v>0</v>
      </c>
      <c r="AN722" s="21">
        <v>0</v>
      </c>
      <c r="AO722" s="21">
        <v>2600</v>
      </c>
      <c r="AP722" s="21">
        <v>399478409</v>
      </c>
      <c r="AQ722" s="21">
        <v>875000000</v>
      </c>
    </row>
    <row r="723" spans="1:43" x14ac:dyDescent="0.25">
      <c r="A723" s="19">
        <v>46265</v>
      </c>
      <c r="B723" s="20" t="s">
        <v>5566</v>
      </c>
      <c r="C723" s="20" t="s">
        <v>5567</v>
      </c>
      <c r="D723" s="21">
        <v>0</v>
      </c>
      <c r="E723" s="21">
        <v>0</v>
      </c>
      <c r="F723" s="21">
        <v>6099500</v>
      </c>
      <c r="G723" s="21">
        <v>0</v>
      </c>
      <c r="H723" s="21">
        <v>0</v>
      </c>
      <c r="I723" s="21">
        <v>549700</v>
      </c>
      <c r="J723" s="21">
        <v>0</v>
      </c>
      <c r="K723" s="21">
        <v>18832600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  <c r="Q723" s="21">
        <v>0</v>
      </c>
      <c r="R723" s="21">
        <v>0</v>
      </c>
      <c r="S723" s="21">
        <v>0</v>
      </c>
      <c r="T723" s="21">
        <v>0</v>
      </c>
      <c r="U723" s="21">
        <v>0</v>
      </c>
      <c r="V723" s="21">
        <v>0</v>
      </c>
      <c r="W723" s="21">
        <v>6445000</v>
      </c>
      <c r="X723" s="21">
        <v>0</v>
      </c>
      <c r="Y723" s="21">
        <v>0</v>
      </c>
      <c r="Z723" s="21">
        <v>0</v>
      </c>
      <c r="AA723" s="21">
        <v>0</v>
      </c>
      <c r="AB723" s="21">
        <v>0</v>
      </c>
      <c r="AC723" s="21">
        <v>0</v>
      </c>
      <c r="AD723" s="21">
        <v>0</v>
      </c>
      <c r="AE723" s="21">
        <v>0</v>
      </c>
      <c r="AF723" s="21">
        <v>0</v>
      </c>
      <c r="AG723" s="21">
        <v>0</v>
      </c>
      <c r="AH723" s="21">
        <v>0</v>
      </c>
      <c r="AI723" s="21">
        <v>0</v>
      </c>
      <c r="AJ723" s="21">
        <v>0</v>
      </c>
      <c r="AK723" s="21">
        <v>5344100</v>
      </c>
      <c r="AL723" s="21">
        <v>0</v>
      </c>
      <c r="AM723" s="21">
        <v>0</v>
      </c>
      <c r="AN723" s="21">
        <v>12675100</v>
      </c>
      <c r="AO723" s="21">
        <v>0</v>
      </c>
      <c r="AP723" s="21">
        <v>50054000</v>
      </c>
      <c r="AQ723" s="21">
        <v>100000000</v>
      </c>
    </row>
    <row r="724" spans="1:43" x14ac:dyDescent="0.25">
      <c r="A724" s="19">
        <v>46265</v>
      </c>
      <c r="B724" s="20" t="s">
        <v>5570</v>
      </c>
      <c r="C724" s="20" t="s">
        <v>5571</v>
      </c>
      <c r="D724" s="21">
        <v>391100</v>
      </c>
      <c r="E724" s="21">
        <v>0</v>
      </c>
      <c r="F724" s="21">
        <v>63196300</v>
      </c>
      <c r="G724" s="21">
        <v>0</v>
      </c>
      <c r="H724" s="21">
        <v>0</v>
      </c>
      <c r="I724" s="21">
        <v>100</v>
      </c>
      <c r="J724" s="21">
        <v>0</v>
      </c>
      <c r="K724" s="21">
        <v>0</v>
      </c>
      <c r="L724" s="21">
        <v>10199100</v>
      </c>
      <c r="M724" s="21">
        <v>0</v>
      </c>
      <c r="N724" s="21">
        <v>0</v>
      </c>
      <c r="O724" s="21">
        <v>0</v>
      </c>
      <c r="P724" s="21">
        <v>12000000</v>
      </c>
      <c r="Q724" s="21">
        <v>0</v>
      </c>
      <c r="R724" s="21">
        <v>0</v>
      </c>
      <c r="S724" s="21">
        <v>0</v>
      </c>
      <c r="T724" s="21">
        <v>0</v>
      </c>
      <c r="U724" s="21">
        <v>0</v>
      </c>
      <c r="V724" s="21">
        <v>0</v>
      </c>
      <c r="W724" s="21">
        <v>88551300</v>
      </c>
      <c r="X724" s="21">
        <v>0</v>
      </c>
      <c r="Y724" s="21">
        <v>0</v>
      </c>
      <c r="Z724" s="21">
        <v>0</v>
      </c>
      <c r="AA724" s="21">
        <v>0</v>
      </c>
      <c r="AB724" s="21">
        <v>0</v>
      </c>
      <c r="AC724" s="21">
        <v>0</v>
      </c>
      <c r="AD724" s="21">
        <v>0</v>
      </c>
      <c r="AE724" s="21">
        <v>0</v>
      </c>
      <c r="AF724" s="21">
        <v>0</v>
      </c>
      <c r="AG724" s="21">
        <v>0</v>
      </c>
      <c r="AH724" s="21">
        <v>0</v>
      </c>
      <c r="AI724" s="21">
        <v>0</v>
      </c>
      <c r="AJ724" s="21">
        <v>0</v>
      </c>
      <c r="AK724" s="21">
        <v>10977500</v>
      </c>
      <c r="AL724" s="21">
        <v>0</v>
      </c>
      <c r="AM724" s="21">
        <v>0</v>
      </c>
      <c r="AN724" s="21">
        <v>0</v>
      </c>
      <c r="AO724" s="21">
        <v>0</v>
      </c>
      <c r="AP724" s="21">
        <v>685760600</v>
      </c>
      <c r="AQ724" s="21">
        <v>871076000</v>
      </c>
    </row>
    <row r="725" spans="1:43" x14ac:dyDescent="0.25">
      <c r="A725" s="19">
        <v>46265</v>
      </c>
      <c r="B725" s="20" t="s">
        <v>5576</v>
      </c>
      <c r="C725" s="20" t="s">
        <v>5577</v>
      </c>
      <c r="D725" s="21">
        <v>182800</v>
      </c>
      <c r="E725" s="21">
        <v>0</v>
      </c>
      <c r="F725" s="21">
        <v>89935800</v>
      </c>
      <c r="G725" s="21">
        <v>0</v>
      </c>
      <c r="H725" s="21">
        <v>0</v>
      </c>
      <c r="I725" s="21">
        <v>0</v>
      </c>
      <c r="J725" s="21">
        <v>0</v>
      </c>
      <c r="K725" s="21">
        <v>100000</v>
      </c>
      <c r="L725" s="21">
        <v>228700</v>
      </c>
      <c r="M725" s="21">
        <v>0</v>
      </c>
      <c r="N725" s="21">
        <v>0</v>
      </c>
      <c r="O725" s="21">
        <v>0</v>
      </c>
      <c r="P725" s="21">
        <v>0</v>
      </c>
      <c r="Q725" s="21">
        <v>15563400</v>
      </c>
      <c r="R725" s="21">
        <v>0</v>
      </c>
      <c r="S725" s="21">
        <v>0</v>
      </c>
      <c r="T725" s="21">
        <v>0</v>
      </c>
      <c r="U725" s="21">
        <v>0</v>
      </c>
      <c r="V725" s="21">
        <v>0</v>
      </c>
      <c r="W725" s="21">
        <v>142461000</v>
      </c>
      <c r="X725" s="21">
        <v>0</v>
      </c>
      <c r="Y725" s="21">
        <v>0</v>
      </c>
      <c r="Z725" s="21">
        <v>0</v>
      </c>
      <c r="AA725" s="21">
        <v>0</v>
      </c>
      <c r="AB725" s="21">
        <v>0</v>
      </c>
      <c r="AC725" s="21">
        <v>0</v>
      </c>
      <c r="AD725" s="21">
        <v>0</v>
      </c>
      <c r="AE725" s="21">
        <v>0</v>
      </c>
      <c r="AF725" s="21">
        <v>0</v>
      </c>
      <c r="AG725" s="21">
        <v>0</v>
      </c>
      <c r="AH725" s="21">
        <v>0</v>
      </c>
      <c r="AI725" s="21">
        <v>0</v>
      </c>
      <c r="AJ725" s="21">
        <v>0</v>
      </c>
      <c r="AK725" s="21">
        <v>100</v>
      </c>
      <c r="AL725" s="21">
        <v>0</v>
      </c>
      <c r="AM725" s="21">
        <v>0</v>
      </c>
      <c r="AN725" s="21">
        <v>0</v>
      </c>
      <c r="AO725" s="21">
        <v>0</v>
      </c>
      <c r="AP725" s="21">
        <v>186528200</v>
      </c>
      <c r="AQ725" s="21">
        <v>435000000</v>
      </c>
    </row>
    <row r="726" spans="1:43" x14ac:dyDescent="0.25">
      <c r="A726" s="19">
        <v>46265</v>
      </c>
      <c r="B726" s="20" t="s">
        <v>5585</v>
      </c>
      <c r="C726" s="20" t="s">
        <v>5586</v>
      </c>
      <c r="D726" s="21">
        <v>14693374</v>
      </c>
      <c r="E726" s="21">
        <v>9993000</v>
      </c>
      <c r="F726" s="21">
        <v>800000</v>
      </c>
      <c r="G726" s="21">
        <v>0</v>
      </c>
      <c r="H726" s="21">
        <v>0</v>
      </c>
      <c r="I726" s="21">
        <v>6841200</v>
      </c>
      <c r="J726" s="21">
        <v>15024700</v>
      </c>
      <c r="K726" s="21">
        <v>178247</v>
      </c>
      <c r="L726" s="21">
        <v>8640268</v>
      </c>
      <c r="M726" s="21">
        <v>118558</v>
      </c>
      <c r="N726" s="21">
        <v>0</v>
      </c>
      <c r="O726" s="21">
        <v>0</v>
      </c>
      <c r="P726" s="21">
        <v>0</v>
      </c>
      <c r="Q726" s="21">
        <v>2850000</v>
      </c>
      <c r="R726" s="21">
        <v>49954500</v>
      </c>
      <c r="S726" s="21">
        <v>0</v>
      </c>
      <c r="T726" s="21">
        <v>0</v>
      </c>
      <c r="U726" s="21">
        <v>0</v>
      </c>
      <c r="V726" s="21">
        <v>0</v>
      </c>
      <c r="W726" s="21">
        <v>224125874</v>
      </c>
      <c r="X726" s="21">
        <v>0</v>
      </c>
      <c r="Y726" s="21">
        <v>99210100</v>
      </c>
      <c r="Z726" s="21">
        <v>0</v>
      </c>
      <c r="AA726" s="21">
        <v>0</v>
      </c>
      <c r="AB726" s="21">
        <v>0</v>
      </c>
      <c r="AC726" s="21">
        <v>0</v>
      </c>
      <c r="AD726" s="21">
        <v>0</v>
      </c>
      <c r="AE726" s="21">
        <v>2070792</v>
      </c>
      <c r="AF726" s="21">
        <v>0</v>
      </c>
      <c r="AG726" s="21">
        <v>0</v>
      </c>
      <c r="AH726" s="21">
        <v>241400</v>
      </c>
      <c r="AI726" s="21">
        <v>38300</v>
      </c>
      <c r="AJ726" s="21">
        <v>36729863</v>
      </c>
      <c r="AK726" s="21">
        <v>113943110</v>
      </c>
      <c r="AL726" s="21">
        <v>53131451</v>
      </c>
      <c r="AM726" s="21">
        <v>3500000</v>
      </c>
      <c r="AN726" s="21">
        <v>307145777</v>
      </c>
      <c r="AO726" s="21">
        <v>11369175</v>
      </c>
      <c r="AP726" s="21">
        <v>2077349829</v>
      </c>
      <c r="AQ726" s="21">
        <v>3037949518</v>
      </c>
    </row>
    <row r="727" spans="1:43" x14ac:dyDescent="0.25">
      <c r="A727" s="19">
        <v>46265</v>
      </c>
      <c r="B727" s="20" t="s">
        <v>5588</v>
      </c>
      <c r="C727" s="20" t="s">
        <v>5589</v>
      </c>
      <c r="D727" s="21">
        <v>200</v>
      </c>
      <c r="E727" s="21">
        <v>0</v>
      </c>
      <c r="F727" s="21">
        <v>0</v>
      </c>
      <c r="G727" s="21">
        <v>0</v>
      </c>
      <c r="H727" s="21">
        <v>0</v>
      </c>
      <c r="I727" s="21">
        <v>0</v>
      </c>
      <c r="J727" s="21">
        <v>0</v>
      </c>
      <c r="K727" s="21">
        <v>0</v>
      </c>
      <c r="L727" s="21">
        <v>2186000</v>
      </c>
      <c r="M727" s="21">
        <v>0</v>
      </c>
      <c r="N727" s="21">
        <v>0</v>
      </c>
      <c r="O727" s="21">
        <v>0</v>
      </c>
      <c r="P727" s="21">
        <v>0</v>
      </c>
      <c r="Q727" s="21">
        <v>0</v>
      </c>
      <c r="R727" s="21">
        <v>0</v>
      </c>
      <c r="S727" s="21">
        <v>0</v>
      </c>
      <c r="T727" s="21">
        <v>0</v>
      </c>
      <c r="U727" s="21">
        <v>0</v>
      </c>
      <c r="V727" s="21">
        <v>0</v>
      </c>
      <c r="W727" s="21">
        <v>1265900</v>
      </c>
      <c r="X727" s="21">
        <v>0</v>
      </c>
      <c r="Y727" s="21">
        <v>0</v>
      </c>
      <c r="Z727" s="21">
        <v>0</v>
      </c>
      <c r="AA727" s="21">
        <v>0</v>
      </c>
      <c r="AB727" s="21">
        <v>0</v>
      </c>
      <c r="AC727" s="21">
        <v>0</v>
      </c>
      <c r="AD727" s="21">
        <v>0</v>
      </c>
      <c r="AE727" s="21">
        <v>0</v>
      </c>
      <c r="AF727" s="21">
        <v>0</v>
      </c>
      <c r="AG727" s="21">
        <v>0</v>
      </c>
      <c r="AH727" s="21">
        <v>0</v>
      </c>
      <c r="AI727" s="21">
        <v>0</v>
      </c>
      <c r="AJ727" s="21">
        <v>7989900</v>
      </c>
      <c r="AK727" s="21">
        <v>0</v>
      </c>
      <c r="AL727" s="21">
        <v>0</v>
      </c>
      <c r="AM727" s="21">
        <v>0</v>
      </c>
      <c r="AN727" s="21">
        <v>0</v>
      </c>
      <c r="AO727" s="21">
        <v>100</v>
      </c>
      <c r="AP727" s="21">
        <v>438572756</v>
      </c>
      <c r="AQ727" s="21">
        <v>450014856</v>
      </c>
    </row>
    <row r="728" spans="1:43" x14ac:dyDescent="0.25">
      <c r="A728" s="19">
        <v>46265</v>
      </c>
      <c r="B728" s="20" t="s">
        <v>5591</v>
      </c>
      <c r="C728" s="20" t="s">
        <v>5592</v>
      </c>
      <c r="D728" s="21">
        <v>400</v>
      </c>
      <c r="E728" s="21">
        <v>0</v>
      </c>
      <c r="F728" s="21">
        <v>0</v>
      </c>
      <c r="G728" s="21">
        <v>0</v>
      </c>
      <c r="H728" s="21">
        <v>0</v>
      </c>
      <c r="I728" s="21">
        <v>100</v>
      </c>
      <c r="J728" s="21">
        <v>0</v>
      </c>
      <c r="K728" s="21">
        <v>0</v>
      </c>
      <c r="L728" s="21">
        <v>11000</v>
      </c>
      <c r="M728" s="21">
        <v>0</v>
      </c>
      <c r="N728" s="21">
        <v>0</v>
      </c>
      <c r="O728" s="21">
        <v>0</v>
      </c>
      <c r="P728" s="21">
        <v>0</v>
      </c>
      <c r="Q728" s="21">
        <v>0</v>
      </c>
      <c r="R728" s="21">
        <v>139993200</v>
      </c>
      <c r="S728" s="21">
        <v>32132500</v>
      </c>
      <c r="T728" s="21">
        <v>0</v>
      </c>
      <c r="U728" s="21">
        <v>0</v>
      </c>
      <c r="V728" s="21">
        <v>0</v>
      </c>
      <c r="W728" s="21">
        <v>0</v>
      </c>
      <c r="X728" s="21">
        <v>0</v>
      </c>
      <c r="Y728" s="21">
        <v>0</v>
      </c>
      <c r="Z728" s="21">
        <v>0</v>
      </c>
      <c r="AA728" s="21">
        <v>0</v>
      </c>
      <c r="AB728" s="21">
        <v>0</v>
      </c>
      <c r="AC728" s="21">
        <v>0</v>
      </c>
      <c r="AD728" s="21">
        <v>0</v>
      </c>
      <c r="AE728" s="21">
        <v>0</v>
      </c>
      <c r="AF728" s="21">
        <v>0</v>
      </c>
      <c r="AG728" s="21">
        <v>0</v>
      </c>
      <c r="AH728" s="21">
        <v>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21">
        <v>0</v>
      </c>
      <c r="AO728" s="21">
        <v>0</v>
      </c>
      <c r="AP728" s="21">
        <v>3500300</v>
      </c>
      <c r="AQ728" s="21">
        <v>175637500</v>
      </c>
    </row>
    <row r="729" spans="1:43" x14ac:dyDescent="0.25">
      <c r="A729" s="19">
        <v>46265</v>
      </c>
      <c r="B729" s="20" t="s">
        <v>5600</v>
      </c>
      <c r="C729" s="20" t="s">
        <v>5601</v>
      </c>
      <c r="D729" s="21">
        <v>6470962</v>
      </c>
      <c r="E729" s="21">
        <v>0</v>
      </c>
      <c r="F729" s="21">
        <v>8080000</v>
      </c>
      <c r="G729" s="21">
        <v>31991900</v>
      </c>
      <c r="H729" s="21">
        <v>412000</v>
      </c>
      <c r="I729" s="21">
        <v>224687500</v>
      </c>
      <c r="J729" s="21">
        <v>81284137</v>
      </c>
      <c r="K729" s="21">
        <v>6666618</v>
      </c>
      <c r="L729" s="21">
        <v>2219949</v>
      </c>
      <c r="M729" s="21">
        <v>149</v>
      </c>
      <c r="N729" s="21">
        <v>28285400</v>
      </c>
      <c r="O729" s="21">
        <v>10809502</v>
      </c>
      <c r="P729" s="21">
        <v>185205</v>
      </c>
      <c r="Q729" s="21">
        <v>735700</v>
      </c>
      <c r="R729" s="21">
        <v>2331000</v>
      </c>
      <c r="S729" s="21">
        <v>0</v>
      </c>
      <c r="T729" s="21">
        <v>0</v>
      </c>
      <c r="U729" s="21">
        <v>0</v>
      </c>
      <c r="V729" s="21">
        <v>51500</v>
      </c>
      <c r="W729" s="21">
        <v>8101679970</v>
      </c>
      <c r="X729" s="21">
        <v>0</v>
      </c>
      <c r="Y729" s="21">
        <v>0</v>
      </c>
      <c r="Z729" s="21">
        <v>248100</v>
      </c>
      <c r="AA729" s="21">
        <v>0</v>
      </c>
      <c r="AB729" s="21">
        <v>0</v>
      </c>
      <c r="AC729" s="21">
        <v>0</v>
      </c>
      <c r="AD729" s="21">
        <v>0</v>
      </c>
      <c r="AE729" s="21">
        <v>0</v>
      </c>
      <c r="AF729" s="21">
        <v>89300</v>
      </c>
      <c r="AG729" s="21">
        <v>0</v>
      </c>
      <c r="AH729" s="21">
        <v>0</v>
      </c>
      <c r="AI729" s="21">
        <v>65600</v>
      </c>
      <c r="AJ729" s="21">
        <v>98200162</v>
      </c>
      <c r="AK729" s="21">
        <v>271932804</v>
      </c>
      <c r="AL729" s="21">
        <v>27431257</v>
      </c>
      <c r="AM729" s="21">
        <v>515500</v>
      </c>
      <c r="AN729" s="21">
        <v>10832365</v>
      </c>
      <c r="AO729" s="21">
        <v>282700</v>
      </c>
      <c r="AP729" s="21">
        <v>1080352720</v>
      </c>
      <c r="AQ729" s="21">
        <v>9995842000</v>
      </c>
    </row>
    <row r="730" spans="1:43" x14ac:dyDescent="0.25">
      <c r="A730" s="19">
        <v>46265</v>
      </c>
      <c r="B730" s="20" t="s">
        <v>5605</v>
      </c>
      <c r="C730" s="20" t="s">
        <v>5606</v>
      </c>
      <c r="D730" s="21">
        <v>6200000</v>
      </c>
      <c r="E730" s="21">
        <v>0</v>
      </c>
      <c r="F730" s="21">
        <v>0</v>
      </c>
      <c r="G730" s="21">
        <v>0</v>
      </c>
      <c r="H730" s="21">
        <v>0</v>
      </c>
      <c r="I730" s="21">
        <v>300100</v>
      </c>
      <c r="J730" s="21">
        <v>0</v>
      </c>
      <c r="K730" s="21">
        <v>153000</v>
      </c>
      <c r="L730" s="21">
        <v>322800</v>
      </c>
      <c r="M730" s="21">
        <v>0</v>
      </c>
      <c r="N730" s="21">
        <v>0</v>
      </c>
      <c r="O730" s="21">
        <v>0</v>
      </c>
      <c r="P730" s="21">
        <v>50000</v>
      </c>
      <c r="Q730" s="21">
        <v>0</v>
      </c>
      <c r="R730" s="21">
        <v>0</v>
      </c>
      <c r="S730" s="21">
        <v>0</v>
      </c>
      <c r="T730" s="21">
        <v>0</v>
      </c>
      <c r="U730" s="21">
        <v>0</v>
      </c>
      <c r="V730" s="21">
        <v>0</v>
      </c>
      <c r="W730" s="21">
        <v>1323848300</v>
      </c>
      <c r="X730" s="21">
        <v>0</v>
      </c>
      <c r="Y730" s="21">
        <v>0</v>
      </c>
      <c r="Z730" s="21">
        <v>0</v>
      </c>
      <c r="AA730" s="21">
        <v>0</v>
      </c>
      <c r="AB730" s="21">
        <v>0</v>
      </c>
      <c r="AC730" s="21">
        <v>0</v>
      </c>
      <c r="AD730" s="21">
        <v>0</v>
      </c>
      <c r="AE730" s="21">
        <v>0</v>
      </c>
      <c r="AF730" s="21">
        <v>0</v>
      </c>
      <c r="AG730" s="21">
        <v>0</v>
      </c>
      <c r="AH730" s="21">
        <v>3000000</v>
      </c>
      <c r="AI730" s="21">
        <v>0</v>
      </c>
      <c r="AJ730" s="21">
        <v>3796200</v>
      </c>
      <c r="AK730" s="21">
        <v>6991100</v>
      </c>
      <c r="AL730" s="21">
        <v>275800</v>
      </c>
      <c r="AM730" s="21">
        <v>0</v>
      </c>
      <c r="AN730" s="21">
        <v>0</v>
      </c>
      <c r="AO730" s="21">
        <v>0</v>
      </c>
      <c r="AP730" s="21">
        <v>3969406700</v>
      </c>
      <c r="AQ730" s="21">
        <v>5314344000</v>
      </c>
    </row>
    <row r="731" spans="1:43" x14ac:dyDescent="0.25">
      <c r="A731" s="19">
        <v>46265</v>
      </c>
      <c r="B731" s="20" t="s">
        <v>5612</v>
      </c>
      <c r="C731" s="20" t="s">
        <v>5613</v>
      </c>
      <c r="D731" s="21">
        <v>9398380</v>
      </c>
      <c r="E731" s="21">
        <v>0</v>
      </c>
      <c r="F731" s="21">
        <v>0</v>
      </c>
      <c r="G731" s="21">
        <v>0</v>
      </c>
      <c r="H731" s="21">
        <v>0</v>
      </c>
      <c r="I731" s="21">
        <v>124986054</v>
      </c>
      <c r="J731" s="21">
        <v>0</v>
      </c>
      <c r="K731" s="21">
        <v>0</v>
      </c>
      <c r="L731" s="21">
        <v>12700</v>
      </c>
      <c r="M731" s="21">
        <v>69500</v>
      </c>
      <c r="N731" s="21">
        <v>0</v>
      </c>
      <c r="O731" s="21">
        <v>0</v>
      </c>
      <c r="P731" s="21">
        <v>2200</v>
      </c>
      <c r="Q731" s="21">
        <v>0</v>
      </c>
      <c r="R731" s="21">
        <v>0</v>
      </c>
      <c r="S731" s="21">
        <v>0</v>
      </c>
      <c r="T731" s="21">
        <v>0</v>
      </c>
      <c r="U731" s="21">
        <v>0</v>
      </c>
      <c r="V731" s="21">
        <v>0</v>
      </c>
      <c r="W731" s="21">
        <v>81623566</v>
      </c>
      <c r="X731" s="21">
        <v>0</v>
      </c>
      <c r="Y731" s="21">
        <v>0</v>
      </c>
      <c r="Z731" s="21">
        <v>0</v>
      </c>
      <c r="AA731" s="21">
        <v>0</v>
      </c>
      <c r="AB731" s="21">
        <v>0</v>
      </c>
      <c r="AC731" s="21">
        <v>0</v>
      </c>
      <c r="AD731" s="21">
        <v>0</v>
      </c>
      <c r="AE731" s="21">
        <v>0</v>
      </c>
      <c r="AF731" s="21">
        <v>0</v>
      </c>
      <c r="AG731" s="21">
        <v>0</v>
      </c>
      <c r="AH731" s="21">
        <v>0</v>
      </c>
      <c r="AI731" s="21">
        <v>0</v>
      </c>
      <c r="AJ731" s="21">
        <v>0</v>
      </c>
      <c r="AK731" s="21">
        <v>60400</v>
      </c>
      <c r="AL731" s="21">
        <v>0</v>
      </c>
      <c r="AM731" s="21">
        <v>0</v>
      </c>
      <c r="AN731" s="21">
        <v>554100</v>
      </c>
      <c r="AO731" s="21">
        <v>0</v>
      </c>
      <c r="AP731" s="21">
        <v>3881700</v>
      </c>
      <c r="AQ731" s="21">
        <v>220588600</v>
      </c>
    </row>
    <row r="732" spans="1:43" x14ac:dyDescent="0.25">
      <c r="A732" s="19">
        <v>46265</v>
      </c>
      <c r="B732" s="20" t="s">
        <v>5615</v>
      </c>
      <c r="C732" s="20" t="s">
        <v>5616</v>
      </c>
      <c r="D732" s="21">
        <v>1882</v>
      </c>
      <c r="E732" s="21">
        <v>0</v>
      </c>
      <c r="F732" s="21">
        <v>3000</v>
      </c>
      <c r="G732" s="21">
        <v>0</v>
      </c>
      <c r="H732" s="21">
        <v>0</v>
      </c>
      <c r="I732" s="21">
        <v>2996200</v>
      </c>
      <c r="J732" s="21">
        <v>0</v>
      </c>
      <c r="K732" s="21">
        <v>659120</v>
      </c>
      <c r="L732" s="21">
        <v>760200</v>
      </c>
      <c r="M732" s="21">
        <v>5040</v>
      </c>
      <c r="N732" s="21">
        <v>0</v>
      </c>
      <c r="O732" s="21">
        <v>0</v>
      </c>
      <c r="P732" s="21">
        <v>0</v>
      </c>
      <c r="Q732" s="21">
        <v>0</v>
      </c>
      <c r="R732" s="21">
        <v>0</v>
      </c>
      <c r="S732" s="21">
        <v>0</v>
      </c>
      <c r="T732" s="21">
        <v>0</v>
      </c>
      <c r="U732" s="21">
        <v>0</v>
      </c>
      <c r="V732" s="21">
        <v>23540</v>
      </c>
      <c r="W732" s="21">
        <v>304365418</v>
      </c>
      <c r="X732" s="21">
        <v>0</v>
      </c>
      <c r="Y732" s="21">
        <v>0</v>
      </c>
      <c r="Z732" s="21">
        <v>0</v>
      </c>
      <c r="AA732" s="21">
        <v>0</v>
      </c>
      <c r="AB732" s="21">
        <v>0</v>
      </c>
      <c r="AC732" s="21">
        <v>0</v>
      </c>
      <c r="AD732" s="21">
        <v>0</v>
      </c>
      <c r="AE732" s="21">
        <v>0</v>
      </c>
      <c r="AF732" s="21">
        <v>0</v>
      </c>
      <c r="AG732" s="21">
        <v>0</v>
      </c>
      <c r="AH732" s="21">
        <v>0</v>
      </c>
      <c r="AI732" s="21">
        <v>0</v>
      </c>
      <c r="AJ732" s="21">
        <v>0</v>
      </c>
      <c r="AK732" s="21">
        <v>3415052</v>
      </c>
      <c r="AL732" s="21">
        <v>0</v>
      </c>
      <c r="AM732" s="21">
        <v>0</v>
      </c>
      <c r="AN732" s="21">
        <v>432394</v>
      </c>
      <c r="AO732" s="21">
        <v>0</v>
      </c>
      <c r="AP732" s="21">
        <v>342237720</v>
      </c>
      <c r="AQ732" s="21">
        <v>654899566</v>
      </c>
    </row>
    <row r="733" spans="1:43" x14ac:dyDescent="0.25">
      <c r="A733" s="19">
        <v>46265</v>
      </c>
      <c r="B733" s="20" t="s">
        <v>5620</v>
      </c>
      <c r="C733" s="20" t="s">
        <v>5621</v>
      </c>
      <c r="D733" s="21">
        <v>0</v>
      </c>
      <c r="E733" s="21">
        <v>0</v>
      </c>
      <c r="F733" s="21">
        <v>818385900</v>
      </c>
      <c r="G733" s="21">
        <v>0</v>
      </c>
      <c r="H733" s="21">
        <v>0</v>
      </c>
      <c r="I733" s="21">
        <v>396408200</v>
      </c>
      <c r="J733" s="21">
        <v>0</v>
      </c>
      <c r="K733" s="21">
        <v>2110000</v>
      </c>
      <c r="L733" s="21">
        <v>0</v>
      </c>
      <c r="M733" s="21">
        <v>1000</v>
      </c>
      <c r="N733" s="21">
        <v>0</v>
      </c>
      <c r="O733" s="21">
        <v>0</v>
      </c>
      <c r="P733" s="21">
        <v>0</v>
      </c>
      <c r="Q733" s="21">
        <v>0</v>
      </c>
      <c r="R733" s="21">
        <v>0</v>
      </c>
      <c r="S733" s="21">
        <v>0</v>
      </c>
      <c r="T733" s="21">
        <v>0</v>
      </c>
      <c r="U733" s="21">
        <v>0</v>
      </c>
      <c r="V733" s="21">
        <v>0</v>
      </c>
      <c r="W733" s="21">
        <v>1864877180</v>
      </c>
      <c r="X733" s="21">
        <v>0</v>
      </c>
      <c r="Y733" s="21">
        <v>0</v>
      </c>
      <c r="Z733" s="21">
        <v>0</v>
      </c>
      <c r="AA733" s="21">
        <v>0</v>
      </c>
      <c r="AB733" s="21">
        <v>0</v>
      </c>
      <c r="AC733" s="21">
        <v>0</v>
      </c>
      <c r="AD733" s="21">
        <v>0</v>
      </c>
      <c r="AE733" s="21">
        <v>0</v>
      </c>
      <c r="AF733" s="21">
        <v>0</v>
      </c>
      <c r="AG733" s="21">
        <v>0</v>
      </c>
      <c r="AH733" s="21">
        <v>0</v>
      </c>
      <c r="AI733" s="21">
        <v>0</v>
      </c>
      <c r="AJ733" s="21">
        <v>0</v>
      </c>
      <c r="AK733" s="21">
        <v>1520900</v>
      </c>
      <c r="AL733" s="21">
        <v>0</v>
      </c>
      <c r="AM733" s="21">
        <v>0</v>
      </c>
      <c r="AN733" s="21">
        <v>0</v>
      </c>
      <c r="AO733" s="21">
        <v>10066</v>
      </c>
      <c r="AP733" s="21">
        <v>3218617656</v>
      </c>
      <c r="AQ733" s="21">
        <v>6301930902</v>
      </c>
    </row>
    <row r="734" spans="1:43" x14ac:dyDescent="0.25">
      <c r="A734" s="19">
        <v>46265</v>
      </c>
      <c r="B734" s="20" t="s">
        <v>5632</v>
      </c>
      <c r="C734" s="20" t="s">
        <v>5633</v>
      </c>
      <c r="D734" s="21">
        <v>0</v>
      </c>
      <c r="E734" s="21">
        <v>3747800</v>
      </c>
      <c r="F734" s="21">
        <v>0</v>
      </c>
      <c r="G734" s="21">
        <v>0</v>
      </c>
      <c r="H734" s="21">
        <v>50000</v>
      </c>
      <c r="I734" s="21">
        <v>30000</v>
      </c>
      <c r="J734" s="21">
        <v>0</v>
      </c>
      <c r="K734" s="21">
        <v>0</v>
      </c>
      <c r="L734" s="21">
        <v>1100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1">
        <v>115000</v>
      </c>
      <c r="S734" s="21">
        <v>900000</v>
      </c>
      <c r="T734" s="21">
        <v>0</v>
      </c>
      <c r="U734" s="21">
        <v>0</v>
      </c>
      <c r="V734" s="21">
        <v>0</v>
      </c>
      <c r="W734" s="21">
        <v>375865730</v>
      </c>
      <c r="X734" s="21">
        <v>0</v>
      </c>
      <c r="Y734" s="21">
        <v>0</v>
      </c>
      <c r="Z734" s="21">
        <v>0</v>
      </c>
      <c r="AA734" s="21">
        <v>0</v>
      </c>
      <c r="AB734" s="21">
        <v>0</v>
      </c>
      <c r="AC734" s="21">
        <v>0</v>
      </c>
      <c r="AD734" s="21">
        <v>0</v>
      </c>
      <c r="AE734" s="21">
        <v>0</v>
      </c>
      <c r="AF734" s="21">
        <v>0</v>
      </c>
      <c r="AG734" s="21">
        <v>0</v>
      </c>
      <c r="AH734" s="21">
        <v>0</v>
      </c>
      <c r="AI734" s="21">
        <v>0</v>
      </c>
      <c r="AJ734" s="21">
        <v>0</v>
      </c>
      <c r="AK734" s="21">
        <v>149693127</v>
      </c>
      <c r="AL734" s="21">
        <v>650000</v>
      </c>
      <c r="AM734" s="21">
        <v>0</v>
      </c>
      <c r="AN734" s="21">
        <v>485600</v>
      </c>
      <c r="AO734" s="21">
        <v>401500</v>
      </c>
      <c r="AP734" s="21">
        <v>831309448</v>
      </c>
      <c r="AQ734" s="21">
        <v>1363249305</v>
      </c>
    </row>
    <row r="735" spans="1:43" x14ac:dyDescent="0.25">
      <c r="A735" s="19">
        <v>46265</v>
      </c>
      <c r="B735" s="20" t="s">
        <v>5638</v>
      </c>
      <c r="C735" s="20" t="s">
        <v>5639</v>
      </c>
      <c r="D735" s="21">
        <v>200</v>
      </c>
      <c r="E735" s="21">
        <v>0</v>
      </c>
      <c r="F735" s="21">
        <v>0</v>
      </c>
      <c r="G735" s="21">
        <v>0</v>
      </c>
      <c r="H735" s="21">
        <v>0</v>
      </c>
      <c r="I735" s="21">
        <v>623500</v>
      </c>
      <c r="J735" s="21">
        <v>0</v>
      </c>
      <c r="K735" s="21">
        <v>235800</v>
      </c>
      <c r="L735" s="21">
        <v>0</v>
      </c>
      <c r="M735" s="21">
        <v>0</v>
      </c>
      <c r="N735" s="21">
        <v>0</v>
      </c>
      <c r="O735" s="21">
        <v>0</v>
      </c>
      <c r="P735" s="21">
        <v>0</v>
      </c>
      <c r="Q735" s="21">
        <v>0</v>
      </c>
      <c r="R735" s="21">
        <v>463200</v>
      </c>
      <c r="S735" s="21">
        <v>0</v>
      </c>
      <c r="T735" s="21">
        <v>0</v>
      </c>
      <c r="U735" s="21">
        <v>0</v>
      </c>
      <c r="V735" s="21">
        <v>0</v>
      </c>
      <c r="W735" s="21">
        <v>0</v>
      </c>
      <c r="X735" s="21">
        <v>0</v>
      </c>
      <c r="Y735" s="21">
        <v>0</v>
      </c>
      <c r="Z735" s="21">
        <v>0</v>
      </c>
      <c r="AA735" s="21">
        <v>0</v>
      </c>
      <c r="AB735" s="21">
        <v>0</v>
      </c>
      <c r="AC735" s="21">
        <v>0</v>
      </c>
      <c r="AD735" s="21">
        <v>0</v>
      </c>
      <c r="AE735" s="21">
        <v>0</v>
      </c>
      <c r="AF735" s="21">
        <v>0</v>
      </c>
      <c r="AG735" s="21">
        <v>0</v>
      </c>
      <c r="AH735" s="21">
        <v>0</v>
      </c>
      <c r="AI735" s="21">
        <v>0</v>
      </c>
      <c r="AJ735" s="21">
        <v>0</v>
      </c>
      <c r="AK735" s="21">
        <v>350100</v>
      </c>
      <c r="AL735" s="21">
        <v>0</v>
      </c>
      <c r="AM735" s="21">
        <v>0</v>
      </c>
      <c r="AN735" s="21">
        <v>0</v>
      </c>
      <c r="AO735" s="21">
        <v>0</v>
      </c>
      <c r="AP735" s="21">
        <v>198327200</v>
      </c>
      <c r="AQ735" s="21">
        <v>200000000</v>
      </c>
    </row>
    <row r="736" spans="1:43" x14ac:dyDescent="0.25">
      <c r="A736" s="19">
        <v>46265</v>
      </c>
      <c r="B736" s="20" t="s">
        <v>5642</v>
      </c>
      <c r="C736" s="20" t="s">
        <v>5643</v>
      </c>
      <c r="D736" s="21">
        <v>269240821</v>
      </c>
      <c r="E736" s="21">
        <v>14841300</v>
      </c>
      <c r="F736" s="21">
        <v>6538830</v>
      </c>
      <c r="G736" s="21">
        <v>125475056</v>
      </c>
      <c r="H736" s="21">
        <v>937500</v>
      </c>
      <c r="I736" s="21">
        <v>200294655</v>
      </c>
      <c r="J736" s="21">
        <v>651768841</v>
      </c>
      <c r="K736" s="21">
        <v>456941251</v>
      </c>
      <c r="L736" s="21">
        <v>661996930</v>
      </c>
      <c r="M736" s="21">
        <v>592449</v>
      </c>
      <c r="N736" s="21">
        <v>100000000</v>
      </c>
      <c r="O736" s="21">
        <v>226876645</v>
      </c>
      <c r="P736" s="21">
        <v>4360200</v>
      </c>
      <c r="Q736" s="21">
        <v>747900</v>
      </c>
      <c r="R736" s="21">
        <v>5066000</v>
      </c>
      <c r="S736" s="21">
        <v>0</v>
      </c>
      <c r="T736" s="21">
        <v>0</v>
      </c>
      <c r="U736" s="21">
        <v>0</v>
      </c>
      <c r="V736" s="21">
        <v>38171300</v>
      </c>
      <c r="W736" s="21">
        <v>34137390357</v>
      </c>
      <c r="X736" s="21">
        <v>1000</v>
      </c>
      <c r="Y736" s="21">
        <v>2856300</v>
      </c>
      <c r="Z736" s="21">
        <v>1584900</v>
      </c>
      <c r="AA736" s="21">
        <v>0</v>
      </c>
      <c r="AB736" s="21">
        <v>0</v>
      </c>
      <c r="AC736" s="21">
        <v>0</v>
      </c>
      <c r="AD736" s="21">
        <v>1212000</v>
      </c>
      <c r="AE736" s="21">
        <v>0</v>
      </c>
      <c r="AF736" s="21">
        <v>306100</v>
      </c>
      <c r="AG736" s="21">
        <v>0</v>
      </c>
      <c r="AH736" s="21">
        <v>38370298</v>
      </c>
      <c r="AI736" s="21">
        <v>16253411</v>
      </c>
      <c r="AJ736" s="21">
        <v>6254254117</v>
      </c>
      <c r="AK736" s="21">
        <v>88865908</v>
      </c>
      <c r="AL736" s="21">
        <v>542022827</v>
      </c>
      <c r="AM736" s="21">
        <v>5009100</v>
      </c>
      <c r="AN736" s="21">
        <v>567095399</v>
      </c>
      <c r="AO736" s="21">
        <v>43766200</v>
      </c>
      <c r="AP736" s="21">
        <v>3550577941</v>
      </c>
      <c r="AQ736" s="21">
        <v>48013415536</v>
      </c>
    </row>
    <row r="737" spans="1:43" x14ac:dyDescent="0.25">
      <c r="A737" s="19">
        <v>46265</v>
      </c>
      <c r="B737" s="20" t="s">
        <v>5645</v>
      </c>
      <c r="C737" s="20" t="s">
        <v>5646</v>
      </c>
      <c r="D737" s="21">
        <v>457700</v>
      </c>
      <c r="E737" s="21">
        <v>0</v>
      </c>
      <c r="F737" s="21">
        <v>7194128448</v>
      </c>
      <c r="G737" s="21">
        <v>0</v>
      </c>
      <c r="H737" s="21">
        <v>26218920</v>
      </c>
      <c r="I737" s="21">
        <v>362229071</v>
      </c>
      <c r="J737" s="21">
        <v>0</v>
      </c>
      <c r="K737" s="21">
        <v>1500000</v>
      </c>
      <c r="L737" s="21">
        <v>4173433</v>
      </c>
      <c r="M737" s="21">
        <v>0</v>
      </c>
      <c r="N737" s="21">
        <v>0</v>
      </c>
      <c r="O737" s="21">
        <v>0</v>
      </c>
      <c r="P737" s="21">
        <v>0</v>
      </c>
      <c r="Q737" s="21">
        <v>560000</v>
      </c>
      <c r="R737" s="21">
        <v>1000000</v>
      </c>
      <c r="S737" s="21">
        <v>0</v>
      </c>
      <c r="T737" s="21">
        <v>0</v>
      </c>
      <c r="U737" s="21">
        <v>0</v>
      </c>
      <c r="V737" s="21">
        <v>0</v>
      </c>
      <c r="W737" s="21">
        <v>217984840</v>
      </c>
      <c r="X737" s="21">
        <v>0</v>
      </c>
      <c r="Y737" s="21">
        <v>0</v>
      </c>
      <c r="Z737" s="21">
        <v>0</v>
      </c>
      <c r="AA737" s="21">
        <v>0</v>
      </c>
      <c r="AB737" s="21">
        <v>0</v>
      </c>
      <c r="AC737" s="21">
        <v>0</v>
      </c>
      <c r="AD737" s="21">
        <v>0</v>
      </c>
      <c r="AE737" s="21">
        <v>50000</v>
      </c>
      <c r="AF737" s="21">
        <v>0</v>
      </c>
      <c r="AG737" s="21">
        <v>0</v>
      </c>
      <c r="AH737" s="21">
        <v>0</v>
      </c>
      <c r="AI737" s="21">
        <v>0</v>
      </c>
      <c r="AJ737" s="21">
        <v>139951900</v>
      </c>
      <c r="AK737" s="21">
        <v>236565867</v>
      </c>
      <c r="AL737" s="21">
        <v>16838600</v>
      </c>
      <c r="AM737" s="21">
        <v>0</v>
      </c>
      <c r="AN737" s="21">
        <v>666012000</v>
      </c>
      <c r="AO737" s="21">
        <v>0</v>
      </c>
      <c r="AP737" s="21">
        <v>2369019456</v>
      </c>
      <c r="AQ737" s="21">
        <v>11236690235</v>
      </c>
    </row>
    <row r="738" spans="1:43" x14ac:dyDescent="0.25">
      <c r="A738" s="19">
        <v>46265</v>
      </c>
      <c r="B738" s="20" t="s">
        <v>5650</v>
      </c>
      <c r="C738" s="20" t="s">
        <v>5651</v>
      </c>
      <c r="D738" s="21">
        <v>9464908</v>
      </c>
      <c r="E738" s="21">
        <v>0</v>
      </c>
      <c r="F738" s="21">
        <v>0</v>
      </c>
      <c r="G738" s="21">
        <v>10200400</v>
      </c>
      <c r="H738" s="21">
        <v>0</v>
      </c>
      <c r="I738" s="21">
        <v>27323000</v>
      </c>
      <c r="J738" s="21">
        <v>0</v>
      </c>
      <c r="K738" s="21">
        <v>5079500</v>
      </c>
      <c r="L738" s="21">
        <v>313237900</v>
      </c>
      <c r="M738" s="21">
        <v>74481</v>
      </c>
      <c r="N738" s="21">
        <v>0</v>
      </c>
      <c r="O738" s="21">
        <v>0</v>
      </c>
      <c r="P738" s="21">
        <v>0</v>
      </c>
      <c r="Q738" s="21">
        <v>0</v>
      </c>
      <c r="R738" s="21">
        <v>211637000</v>
      </c>
      <c r="S738" s="21">
        <v>0</v>
      </c>
      <c r="T738" s="21">
        <v>0</v>
      </c>
      <c r="U738" s="21">
        <v>0</v>
      </c>
      <c r="V738" s="21">
        <v>0</v>
      </c>
      <c r="W738" s="21">
        <v>1976864850</v>
      </c>
      <c r="X738" s="21">
        <v>0</v>
      </c>
      <c r="Y738" s="21">
        <v>0</v>
      </c>
      <c r="Z738" s="21">
        <v>0</v>
      </c>
      <c r="AA738" s="21">
        <v>0</v>
      </c>
      <c r="AB738" s="21">
        <v>0</v>
      </c>
      <c r="AC738" s="21">
        <v>0</v>
      </c>
      <c r="AD738" s="21">
        <v>340700</v>
      </c>
      <c r="AE738" s="21">
        <v>0</v>
      </c>
      <c r="AF738" s="21">
        <v>0</v>
      </c>
      <c r="AG738" s="21">
        <v>0</v>
      </c>
      <c r="AH738" s="21">
        <v>0</v>
      </c>
      <c r="AI738" s="21">
        <v>0</v>
      </c>
      <c r="AJ738" s="21">
        <v>4952300</v>
      </c>
      <c r="AK738" s="21">
        <v>142827261</v>
      </c>
      <c r="AL738" s="21">
        <v>0</v>
      </c>
      <c r="AM738" s="21">
        <v>9500000</v>
      </c>
      <c r="AN738" s="21">
        <v>760600</v>
      </c>
      <c r="AO738" s="21">
        <v>1274000</v>
      </c>
      <c r="AP738" s="21">
        <v>308338100</v>
      </c>
      <c r="AQ738" s="21">
        <v>3021875000</v>
      </c>
    </row>
    <row r="739" spans="1:43" x14ac:dyDescent="0.25">
      <c r="A739" s="19">
        <v>46265</v>
      </c>
      <c r="B739" s="20" t="s">
        <v>5654</v>
      </c>
      <c r="C739" s="20" t="s">
        <v>5655</v>
      </c>
      <c r="D739" s="21">
        <v>200</v>
      </c>
      <c r="E739" s="21">
        <v>0</v>
      </c>
      <c r="F739" s="21">
        <v>0</v>
      </c>
      <c r="G739" s="21">
        <v>0</v>
      </c>
      <c r="H739" s="21">
        <v>0</v>
      </c>
      <c r="I739" s="21">
        <v>303515400</v>
      </c>
      <c r="J739" s="21">
        <v>0</v>
      </c>
      <c r="K739" s="21">
        <v>3006600</v>
      </c>
      <c r="L739" s="21">
        <v>403390300</v>
      </c>
      <c r="M739" s="21">
        <v>0</v>
      </c>
      <c r="N739" s="21">
        <v>0</v>
      </c>
      <c r="O739" s="21">
        <v>0</v>
      </c>
      <c r="P739" s="21">
        <v>0</v>
      </c>
      <c r="Q739" s="21">
        <v>3102000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  <c r="W739" s="21">
        <v>675999900</v>
      </c>
      <c r="X739" s="21">
        <v>0</v>
      </c>
      <c r="Y739" s="21">
        <v>0</v>
      </c>
      <c r="Z739" s="21">
        <v>0</v>
      </c>
      <c r="AA739" s="21">
        <v>0</v>
      </c>
      <c r="AB739" s="21">
        <v>0</v>
      </c>
      <c r="AC739" s="21">
        <v>0</v>
      </c>
      <c r="AD739" s="21">
        <v>0</v>
      </c>
      <c r="AE739" s="21">
        <v>6500000</v>
      </c>
      <c r="AF739" s="21">
        <v>0</v>
      </c>
      <c r="AG739" s="21">
        <v>0</v>
      </c>
      <c r="AH739" s="21">
        <v>0</v>
      </c>
      <c r="AI739" s="21">
        <v>0</v>
      </c>
      <c r="AJ739" s="21">
        <v>48103300</v>
      </c>
      <c r="AK739" s="21">
        <v>176737418</v>
      </c>
      <c r="AL739" s="21">
        <v>0</v>
      </c>
      <c r="AM739" s="21">
        <v>0</v>
      </c>
      <c r="AN739" s="21">
        <v>0</v>
      </c>
      <c r="AO739" s="21">
        <v>0</v>
      </c>
      <c r="AP739" s="21">
        <v>5193264882</v>
      </c>
      <c r="AQ739" s="21">
        <v>6813620000</v>
      </c>
    </row>
    <row r="740" spans="1:43" x14ac:dyDescent="0.25">
      <c r="A740" s="19">
        <v>46265</v>
      </c>
      <c r="B740" s="20" t="s">
        <v>5658</v>
      </c>
      <c r="C740" s="20" t="s">
        <v>5659</v>
      </c>
      <c r="D740" s="21">
        <v>12100000</v>
      </c>
      <c r="E740" s="21">
        <v>0</v>
      </c>
      <c r="F740" s="21">
        <v>0</v>
      </c>
      <c r="G740" s="21">
        <v>0</v>
      </c>
      <c r="H740" s="21">
        <v>0</v>
      </c>
      <c r="I740" s="21">
        <v>100</v>
      </c>
      <c r="J740" s="21">
        <v>0</v>
      </c>
      <c r="K740" s="21">
        <v>0</v>
      </c>
      <c r="L740" s="21">
        <v>1125000000</v>
      </c>
      <c r="M740" s="21">
        <v>0</v>
      </c>
      <c r="N740" s="21">
        <v>0</v>
      </c>
      <c r="O740" s="21">
        <v>0</v>
      </c>
      <c r="P740" s="21">
        <v>0</v>
      </c>
      <c r="Q740" s="21">
        <v>3050000</v>
      </c>
      <c r="R740" s="21">
        <v>0</v>
      </c>
      <c r="S740" s="21">
        <v>0</v>
      </c>
      <c r="T740" s="21">
        <v>0</v>
      </c>
      <c r="U740" s="21">
        <v>0</v>
      </c>
      <c r="V740" s="21">
        <v>500000</v>
      </c>
      <c r="W740" s="21">
        <v>201400</v>
      </c>
      <c r="X740" s="21">
        <v>0</v>
      </c>
      <c r="Y740" s="21">
        <v>0</v>
      </c>
      <c r="Z740" s="21">
        <v>0</v>
      </c>
      <c r="AA740" s="21">
        <v>0</v>
      </c>
      <c r="AB740" s="21">
        <v>0</v>
      </c>
      <c r="AC740" s="21">
        <v>0</v>
      </c>
      <c r="AD740" s="21">
        <v>0</v>
      </c>
      <c r="AE740" s="21">
        <v>0</v>
      </c>
      <c r="AF740" s="21">
        <v>0</v>
      </c>
      <c r="AG740" s="21">
        <v>0</v>
      </c>
      <c r="AH740" s="21">
        <v>0</v>
      </c>
      <c r="AI740" s="21">
        <v>0</v>
      </c>
      <c r="AJ740" s="21">
        <v>0</v>
      </c>
      <c r="AK740" s="21">
        <v>51</v>
      </c>
      <c r="AL740" s="21">
        <v>0</v>
      </c>
      <c r="AM740" s="21">
        <v>0</v>
      </c>
      <c r="AN740" s="21">
        <v>0</v>
      </c>
      <c r="AO740" s="21">
        <v>0</v>
      </c>
      <c r="AP740" s="21">
        <v>1987288924</v>
      </c>
      <c r="AQ740" s="21">
        <v>3128140475</v>
      </c>
    </row>
    <row r="741" spans="1:43" x14ac:dyDescent="0.25">
      <c r="A741" s="19">
        <v>46265</v>
      </c>
      <c r="B741" s="20" t="s">
        <v>5666</v>
      </c>
      <c r="C741" s="20" t="s">
        <v>5667</v>
      </c>
      <c r="D741" s="21">
        <v>17235200</v>
      </c>
      <c r="E741" s="21">
        <v>0</v>
      </c>
      <c r="F741" s="21">
        <v>50474000</v>
      </c>
      <c r="G741" s="21">
        <v>38872800</v>
      </c>
      <c r="H741" s="21">
        <v>483000</v>
      </c>
      <c r="I741" s="21">
        <v>7716000</v>
      </c>
      <c r="J741" s="21">
        <v>133261418</v>
      </c>
      <c r="K741" s="21">
        <v>7809900</v>
      </c>
      <c r="L741" s="21">
        <v>8464700</v>
      </c>
      <c r="M741" s="21">
        <v>0</v>
      </c>
      <c r="N741" s="21">
        <v>0</v>
      </c>
      <c r="O741" s="21">
        <v>236866555</v>
      </c>
      <c r="P741" s="21">
        <v>42300</v>
      </c>
      <c r="Q741" s="21">
        <v>5069500</v>
      </c>
      <c r="R741" s="21">
        <v>8376000</v>
      </c>
      <c r="S741" s="21">
        <v>0</v>
      </c>
      <c r="T741" s="21">
        <v>0</v>
      </c>
      <c r="U741" s="21">
        <v>0</v>
      </c>
      <c r="V741" s="21">
        <v>116500</v>
      </c>
      <c r="W741" s="21">
        <v>10871633720</v>
      </c>
      <c r="X741" s="21">
        <v>0</v>
      </c>
      <c r="Y741" s="21">
        <v>0</v>
      </c>
      <c r="Z741" s="21">
        <v>389500</v>
      </c>
      <c r="AA741" s="21">
        <v>0</v>
      </c>
      <c r="AB741" s="21">
        <v>0</v>
      </c>
      <c r="AC741" s="21">
        <v>1000000</v>
      </c>
      <c r="AD741" s="21">
        <v>0</v>
      </c>
      <c r="AE741" s="21">
        <v>700000</v>
      </c>
      <c r="AF741" s="21">
        <v>0</v>
      </c>
      <c r="AG741" s="21">
        <v>0</v>
      </c>
      <c r="AH741" s="21">
        <v>500</v>
      </c>
      <c r="AI741" s="21">
        <v>0</v>
      </c>
      <c r="AJ741" s="21">
        <v>251744440</v>
      </c>
      <c r="AK741" s="21">
        <v>41827967</v>
      </c>
      <c r="AL741" s="21">
        <v>102794120</v>
      </c>
      <c r="AM741" s="21">
        <v>706500</v>
      </c>
      <c r="AN741" s="21">
        <v>69406500</v>
      </c>
      <c r="AO741" s="21">
        <v>1860500</v>
      </c>
      <c r="AP741" s="21">
        <v>9278558380</v>
      </c>
      <c r="AQ741" s="21">
        <v>21135410000</v>
      </c>
    </row>
    <row r="742" spans="1:43" x14ac:dyDescent="0.25">
      <c r="A742" s="19">
        <v>46265</v>
      </c>
      <c r="B742" s="20" t="s">
        <v>5669</v>
      </c>
      <c r="C742" s="20" t="s">
        <v>5670</v>
      </c>
      <c r="D742" s="21">
        <v>21444556</v>
      </c>
      <c r="E742" s="21">
        <v>3570400</v>
      </c>
      <c r="F742" s="21">
        <v>0</v>
      </c>
      <c r="G742" s="21">
        <v>3559600</v>
      </c>
      <c r="H742" s="21">
        <v>0</v>
      </c>
      <c r="I742" s="21">
        <v>2181100</v>
      </c>
      <c r="J742" s="21">
        <v>547700</v>
      </c>
      <c r="K742" s="21">
        <v>13895200</v>
      </c>
      <c r="L742" s="21">
        <v>133994000</v>
      </c>
      <c r="M742" s="21">
        <v>33565</v>
      </c>
      <c r="N742" s="21">
        <v>0</v>
      </c>
      <c r="O742" s="21">
        <v>2841020</v>
      </c>
      <c r="P742" s="21">
        <v>275600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  <c r="W742" s="21">
        <v>1349557700</v>
      </c>
      <c r="X742" s="21">
        <v>0</v>
      </c>
      <c r="Y742" s="21">
        <v>1966500</v>
      </c>
      <c r="Z742" s="21">
        <v>0</v>
      </c>
      <c r="AA742" s="21">
        <v>0</v>
      </c>
      <c r="AB742" s="21">
        <v>0</v>
      </c>
      <c r="AC742" s="21">
        <v>0</v>
      </c>
      <c r="AD742" s="21">
        <v>0</v>
      </c>
      <c r="AE742" s="21">
        <v>0</v>
      </c>
      <c r="AF742" s="21">
        <v>0</v>
      </c>
      <c r="AG742" s="21">
        <v>0</v>
      </c>
      <c r="AH742" s="21">
        <v>0</v>
      </c>
      <c r="AI742" s="21">
        <v>0</v>
      </c>
      <c r="AJ742" s="21">
        <v>94519977</v>
      </c>
      <c r="AK742" s="21">
        <v>7634889</v>
      </c>
      <c r="AL742" s="21">
        <v>25487122</v>
      </c>
      <c r="AM742" s="21">
        <v>1959500</v>
      </c>
      <c r="AN742" s="21">
        <v>1867647</v>
      </c>
      <c r="AO742" s="21">
        <v>35068678</v>
      </c>
      <c r="AP742" s="21">
        <v>1170536506</v>
      </c>
      <c r="AQ742" s="21">
        <v>2870941260</v>
      </c>
    </row>
    <row r="743" spans="1:43" x14ac:dyDescent="0.25">
      <c r="A743" s="19">
        <v>46265</v>
      </c>
      <c r="B743" s="20" t="s">
        <v>5675</v>
      </c>
      <c r="C743" s="20" t="s">
        <v>5676</v>
      </c>
      <c r="D743" s="21">
        <v>157100</v>
      </c>
      <c r="E743" s="21">
        <v>0</v>
      </c>
      <c r="F743" s="21">
        <v>0</v>
      </c>
      <c r="G743" s="21">
        <v>0</v>
      </c>
      <c r="H743" s="21">
        <v>0</v>
      </c>
      <c r="I743" s="21">
        <v>134900</v>
      </c>
      <c r="J743" s="21">
        <v>0</v>
      </c>
      <c r="K743" s="21">
        <v>0</v>
      </c>
      <c r="L743" s="21">
        <v>31800</v>
      </c>
      <c r="M743" s="21">
        <v>0</v>
      </c>
      <c r="N743" s="21">
        <v>0</v>
      </c>
      <c r="O743" s="21">
        <v>0</v>
      </c>
      <c r="P743" s="21">
        <v>0</v>
      </c>
      <c r="Q743" s="21">
        <v>0</v>
      </c>
      <c r="R743" s="21">
        <v>90351143</v>
      </c>
      <c r="S743" s="21">
        <v>0</v>
      </c>
      <c r="T743" s="21">
        <v>0</v>
      </c>
      <c r="U743" s="21">
        <v>0</v>
      </c>
      <c r="V743" s="21">
        <v>0</v>
      </c>
      <c r="W743" s="21">
        <v>1407081282</v>
      </c>
      <c r="X743" s="21">
        <v>0</v>
      </c>
      <c r="Y743" s="21">
        <v>0</v>
      </c>
      <c r="Z743" s="21">
        <v>0</v>
      </c>
      <c r="AA743" s="21">
        <v>0</v>
      </c>
      <c r="AB743" s="21">
        <v>0</v>
      </c>
      <c r="AC743" s="21">
        <v>0</v>
      </c>
      <c r="AD743" s="21">
        <v>0</v>
      </c>
      <c r="AE743" s="21">
        <v>0</v>
      </c>
      <c r="AF743" s="21">
        <v>0</v>
      </c>
      <c r="AG743" s="21">
        <v>0</v>
      </c>
      <c r="AH743" s="21">
        <v>0</v>
      </c>
      <c r="AI743" s="21">
        <v>0</v>
      </c>
      <c r="AJ743" s="21">
        <v>0</v>
      </c>
      <c r="AK743" s="21">
        <v>130100</v>
      </c>
      <c r="AL743" s="21">
        <v>0</v>
      </c>
      <c r="AM743" s="21">
        <v>0</v>
      </c>
      <c r="AN743" s="21">
        <v>0</v>
      </c>
      <c r="AO743" s="21">
        <v>0</v>
      </c>
      <c r="AP743" s="21">
        <v>66601175</v>
      </c>
      <c r="AQ743" s="21">
        <v>1564487500</v>
      </c>
    </row>
    <row r="744" spans="1:43" x14ac:dyDescent="0.25">
      <c r="A744" s="19">
        <v>46265</v>
      </c>
      <c r="B744" s="20" t="s">
        <v>5683</v>
      </c>
      <c r="C744" s="20" t="s">
        <v>5684</v>
      </c>
      <c r="D744" s="21">
        <v>15941200</v>
      </c>
      <c r="E744" s="21">
        <v>0</v>
      </c>
      <c r="F744" s="21">
        <v>0</v>
      </c>
      <c r="G744" s="21">
        <v>0</v>
      </c>
      <c r="H744" s="21">
        <v>448500</v>
      </c>
      <c r="I744" s="21">
        <v>7250000</v>
      </c>
      <c r="J744" s="21">
        <v>0</v>
      </c>
      <c r="K744" s="21">
        <v>0</v>
      </c>
      <c r="L744" s="21">
        <v>92977400</v>
      </c>
      <c r="M744" s="21">
        <v>0</v>
      </c>
      <c r="N744" s="21">
        <v>0</v>
      </c>
      <c r="O744" s="21">
        <v>0</v>
      </c>
      <c r="P744" s="21">
        <v>0</v>
      </c>
      <c r="Q744" s="21">
        <v>12045100</v>
      </c>
      <c r="R744" s="21">
        <v>24000100</v>
      </c>
      <c r="S744" s="21">
        <v>0</v>
      </c>
      <c r="T744" s="21">
        <v>0</v>
      </c>
      <c r="U744" s="21">
        <v>0</v>
      </c>
      <c r="V744" s="21">
        <v>0</v>
      </c>
      <c r="W744" s="21">
        <v>1206726100</v>
      </c>
      <c r="X744" s="21">
        <v>0</v>
      </c>
      <c r="Y744" s="21">
        <v>0</v>
      </c>
      <c r="Z744" s="21">
        <v>0</v>
      </c>
      <c r="AA744" s="21">
        <v>0</v>
      </c>
      <c r="AB744" s="21">
        <v>0</v>
      </c>
      <c r="AC744" s="21">
        <v>0</v>
      </c>
      <c r="AD744" s="21">
        <v>0</v>
      </c>
      <c r="AE744" s="21">
        <v>0</v>
      </c>
      <c r="AF744" s="21">
        <v>0</v>
      </c>
      <c r="AG744" s="21">
        <v>0</v>
      </c>
      <c r="AH744" s="21">
        <v>0</v>
      </c>
      <c r="AI744" s="21">
        <v>0</v>
      </c>
      <c r="AJ744" s="21">
        <v>0</v>
      </c>
      <c r="AK744" s="21">
        <v>4113400</v>
      </c>
      <c r="AL744" s="21">
        <v>0</v>
      </c>
      <c r="AM744" s="21">
        <v>0</v>
      </c>
      <c r="AN744" s="21">
        <v>87216200</v>
      </c>
      <c r="AO744" s="21">
        <v>0</v>
      </c>
      <c r="AP744" s="21">
        <v>11158532000</v>
      </c>
      <c r="AQ744" s="21">
        <v>12609250000</v>
      </c>
    </row>
    <row r="745" spans="1:43" x14ac:dyDescent="0.25">
      <c r="A745" s="19">
        <v>46265</v>
      </c>
      <c r="B745" s="20" t="s">
        <v>5690</v>
      </c>
      <c r="C745" s="20" t="s">
        <v>5691</v>
      </c>
      <c r="D745" s="21">
        <v>7228600</v>
      </c>
      <c r="E745" s="21">
        <v>0</v>
      </c>
      <c r="F745" s="21">
        <v>1000</v>
      </c>
      <c r="G745" s="21">
        <v>2940400</v>
      </c>
      <c r="H745" s="21">
        <v>10000000</v>
      </c>
      <c r="I745" s="21">
        <v>38678954</v>
      </c>
      <c r="J745" s="21">
        <v>12304192</v>
      </c>
      <c r="K745" s="21">
        <v>330953</v>
      </c>
      <c r="L745" s="21">
        <v>948700</v>
      </c>
      <c r="M745" s="21">
        <v>74</v>
      </c>
      <c r="N745" s="21">
        <v>551500</v>
      </c>
      <c r="O745" s="21">
        <v>2667633</v>
      </c>
      <c r="P745" s="21">
        <v>0</v>
      </c>
      <c r="Q745" s="21">
        <v>75600</v>
      </c>
      <c r="R745" s="21">
        <v>192200</v>
      </c>
      <c r="S745" s="21">
        <v>0</v>
      </c>
      <c r="T745" s="21">
        <v>0</v>
      </c>
      <c r="U745" s="21">
        <v>0</v>
      </c>
      <c r="V745" s="21">
        <v>62000</v>
      </c>
      <c r="W745" s="21">
        <v>2195469293</v>
      </c>
      <c r="X745" s="21">
        <v>0</v>
      </c>
      <c r="Y745" s="21">
        <v>0</v>
      </c>
      <c r="Z745" s="21">
        <v>0</v>
      </c>
      <c r="AA745" s="21">
        <v>0</v>
      </c>
      <c r="AB745" s="21">
        <v>0</v>
      </c>
      <c r="AC745" s="21">
        <v>0</v>
      </c>
      <c r="AD745" s="21">
        <v>0</v>
      </c>
      <c r="AE745" s="21">
        <v>0</v>
      </c>
      <c r="AF745" s="21">
        <v>0</v>
      </c>
      <c r="AG745" s="21">
        <v>0</v>
      </c>
      <c r="AH745" s="21">
        <v>0</v>
      </c>
      <c r="AI745" s="21">
        <v>0</v>
      </c>
      <c r="AJ745" s="21">
        <v>24972025</v>
      </c>
      <c r="AK745" s="21">
        <v>40926840</v>
      </c>
      <c r="AL745" s="21">
        <v>7185836</v>
      </c>
      <c r="AM745" s="21">
        <v>0</v>
      </c>
      <c r="AN745" s="21">
        <v>3693400</v>
      </c>
      <c r="AO745" s="21">
        <v>731600</v>
      </c>
      <c r="AP745" s="21">
        <v>365993000</v>
      </c>
      <c r="AQ745" s="21">
        <v>2714953800</v>
      </c>
    </row>
    <row r="746" spans="1:43" x14ac:dyDescent="0.25">
      <c r="A746" s="19">
        <v>46265</v>
      </c>
      <c r="B746" s="20" t="s">
        <v>5695</v>
      </c>
      <c r="C746" s="20" t="s">
        <v>5696</v>
      </c>
      <c r="D746" s="21">
        <v>3668700</v>
      </c>
      <c r="E746" s="21">
        <v>0</v>
      </c>
      <c r="F746" s="21">
        <v>5000</v>
      </c>
      <c r="G746" s="21">
        <v>0</v>
      </c>
      <c r="H746" s="21">
        <v>0</v>
      </c>
      <c r="I746" s="21">
        <v>100</v>
      </c>
      <c r="J746" s="21">
        <v>0</v>
      </c>
      <c r="K746" s="21">
        <v>0</v>
      </c>
      <c r="L746" s="21">
        <v>219800</v>
      </c>
      <c r="M746" s="21">
        <v>10000</v>
      </c>
      <c r="N746" s="21">
        <v>0</v>
      </c>
      <c r="O746" s="21">
        <v>0</v>
      </c>
      <c r="P746" s="21">
        <v>0</v>
      </c>
      <c r="Q746" s="21">
        <v>7528</v>
      </c>
      <c r="R746" s="21">
        <v>0</v>
      </c>
      <c r="S746" s="21">
        <v>0</v>
      </c>
      <c r="T746" s="21">
        <v>0</v>
      </c>
      <c r="U746" s="21">
        <v>0</v>
      </c>
      <c r="V746" s="21">
        <v>0</v>
      </c>
      <c r="W746" s="21">
        <v>180454819</v>
      </c>
      <c r="X746" s="21">
        <v>0</v>
      </c>
      <c r="Y746" s="21">
        <v>123896700</v>
      </c>
      <c r="Z746" s="21">
        <v>0</v>
      </c>
      <c r="AA746" s="21">
        <v>0</v>
      </c>
      <c r="AB746" s="21">
        <v>0</v>
      </c>
      <c r="AC746" s="21">
        <v>0</v>
      </c>
      <c r="AD746" s="21">
        <v>0</v>
      </c>
      <c r="AE746" s="21">
        <v>0</v>
      </c>
      <c r="AF746" s="21">
        <v>0</v>
      </c>
      <c r="AG746" s="21">
        <v>0</v>
      </c>
      <c r="AH746" s="21">
        <v>0</v>
      </c>
      <c r="AI746" s="21">
        <v>0</v>
      </c>
      <c r="AJ746" s="21">
        <v>141984745</v>
      </c>
      <c r="AK746" s="21">
        <v>541340</v>
      </c>
      <c r="AL746" s="21">
        <v>446200</v>
      </c>
      <c r="AM746" s="21">
        <v>0</v>
      </c>
      <c r="AN746" s="21">
        <v>41</v>
      </c>
      <c r="AO746" s="21">
        <v>65075</v>
      </c>
      <c r="AP746" s="21">
        <v>2203318278</v>
      </c>
      <c r="AQ746" s="21">
        <v>2654618326</v>
      </c>
    </row>
    <row r="747" spans="1:43" x14ac:dyDescent="0.25">
      <c r="A747" s="19">
        <v>46265</v>
      </c>
      <c r="B747" s="20" t="s">
        <v>5701</v>
      </c>
      <c r="C747" s="20" t="s">
        <v>5702</v>
      </c>
      <c r="D747" s="21">
        <v>0</v>
      </c>
      <c r="E747" s="21">
        <v>0</v>
      </c>
      <c r="F747" s="21">
        <v>0</v>
      </c>
      <c r="G747" s="21">
        <v>0</v>
      </c>
      <c r="H747" s="21">
        <v>0</v>
      </c>
      <c r="I747" s="21">
        <v>105</v>
      </c>
      <c r="J747" s="21">
        <v>0</v>
      </c>
      <c r="K747" s="21">
        <v>0</v>
      </c>
      <c r="L747" s="21">
        <v>0</v>
      </c>
      <c r="M747" s="21">
        <v>0</v>
      </c>
      <c r="N747" s="21">
        <v>0</v>
      </c>
      <c r="O747" s="21">
        <v>0</v>
      </c>
      <c r="P747" s="21">
        <v>0</v>
      </c>
      <c r="Q747" s="21">
        <v>0</v>
      </c>
      <c r="R747" s="21">
        <v>0</v>
      </c>
      <c r="S747" s="21">
        <v>0</v>
      </c>
      <c r="T747" s="21">
        <v>0</v>
      </c>
      <c r="U747" s="21">
        <v>0</v>
      </c>
      <c r="V747" s="21">
        <v>0</v>
      </c>
      <c r="W747" s="21">
        <v>614297150</v>
      </c>
      <c r="X747" s="21">
        <v>0</v>
      </c>
      <c r="Y747" s="21">
        <v>0</v>
      </c>
      <c r="Z747" s="21">
        <v>0</v>
      </c>
      <c r="AA747" s="21">
        <v>0</v>
      </c>
      <c r="AB747" s="21">
        <v>0</v>
      </c>
      <c r="AC747" s="21">
        <v>0</v>
      </c>
      <c r="AD747" s="21">
        <v>0</v>
      </c>
      <c r="AE747" s="21">
        <v>0</v>
      </c>
      <c r="AF747" s="21">
        <v>0</v>
      </c>
      <c r="AG747" s="21">
        <v>0</v>
      </c>
      <c r="AH747" s="21">
        <v>0</v>
      </c>
      <c r="AI747" s="21">
        <v>0</v>
      </c>
      <c r="AJ747" s="21">
        <v>0</v>
      </c>
      <c r="AK747" s="21">
        <v>85</v>
      </c>
      <c r="AL747" s="21">
        <v>0</v>
      </c>
      <c r="AM747" s="21">
        <v>0</v>
      </c>
      <c r="AN747" s="21">
        <v>0</v>
      </c>
      <c r="AO747" s="21">
        <v>75</v>
      </c>
      <c r="AP747" s="21">
        <v>173202585</v>
      </c>
      <c r="AQ747" s="21">
        <v>787500000</v>
      </c>
    </row>
    <row r="748" spans="1:43" x14ac:dyDescent="0.25">
      <c r="A748" s="19">
        <v>46265</v>
      </c>
      <c r="B748" s="20" t="s">
        <v>5711</v>
      </c>
      <c r="C748" s="20" t="s">
        <v>5712</v>
      </c>
      <c r="D748" s="21">
        <v>2864</v>
      </c>
      <c r="E748" s="21">
        <v>0</v>
      </c>
      <c r="F748" s="21">
        <v>200</v>
      </c>
      <c r="G748" s="21">
        <v>0</v>
      </c>
      <c r="H748" s="21">
        <v>0</v>
      </c>
      <c r="I748" s="21">
        <v>100</v>
      </c>
      <c r="J748" s="21">
        <v>0</v>
      </c>
      <c r="K748" s="21">
        <v>600</v>
      </c>
      <c r="L748" s="21">
        <v>0</v>
      </c>
      <c r="M748" s="21">
        <v>200</v>
      </c>
      <c r="N748" s="21">
        <v>0</v>
      </c>
      <c r="O748" s="21">
        <v>0</v>
      </c>
      <c r="P748" s="21">
        <v>0</v>
      </c>
      <c r="Q748" s="21">
        <v>0</v>
      </c>
      <c r="R748" s="21">
        <v>0</v>
      </c>
      <c r="S748" s="21">
        <v>0</v>
      </c>
      <c r="T748" s="21">
        <v>0</v>
      </c>
      <c r="U748" s="21">
        <v>0</v>
      </c>
      <c r="V748" s="21">
        <v>0</v>
      </c>
      <c r="W748" s="21">
        <v>464212</v>
      </c>
      <c r="X748" s="21">
        <v>0</v>
      </c>
      <c r="Y748" s="21">
        <v>180</v>
      </c>
      <c r="Z748" s="21">
        <v>0</v>
      </c>
      <c r="AA748" s="21">
        <v>0</v>
      </c>
      <c r="AB748" s="21">
        <v>0</v>
      </c>
      <c r="AC748" s="21">
        <v>0</v>
      </c>
      <c r="AD748" s="21">
        <v>0</v>
      </c>
      <c r="AE748" s="21">
        <v>0</v>
      </c>
      <c r="AF748" s="21">
        <v>0</v>
      </c>
      <c r="AG748" s="21">
        <v>0</v>
      </c>
      <c r="AH748" s="21">
        <v>0</v>
      </c>
      <c r="AI748" s="21">
        <v>0</v>
      </c>
      <c r="AJ748" s="21">
        <v>121700</v>
      </c>
      <c r="AK748" s="21">
        <v>1250</v>
      </c>
      <c r="AL748" s="21">
        <v>0</v>
      </c>
      <c r="AM748" s="21">
        <v>0</v>
      </c>
      <c r="AN748" s="21">
        <v>17900</v>
      </c>
      <c r="AO748" s="21">
        <v>0</v>
      </c>
      <c r="AP748" s="21">
        <v>267898042</v>
      </c>
      <c r="AQ748" s="21">
        <v>268507248</v>
      </c>
    </row>
    <row r="749" spans="1:43" x14ac:dyDescent="0.25">
      <c r="A749" s="19">
        <v>46265</v>
      </c>
      <c r="B749" s="20" t="s">
        <v>5725</v>
      </c>
      <c r="C749" s="20" t="s">
        <v>5726</v>
      </c>
      <c r="D749" s="21">
        <v>13192500</v>
      </c>
      <c r="E749" s="21">
        <v>0</v>
      </c>
      <c r="F749" s="21">
        <v>1200</v>
      </c>
      <c r="G749" s="21">
        <v>0</v>
      </c>
      <c r="H749" s="21">
        <v>0</v>
      </c>
      <c r="I749" s="21">
        <v>100</v>
      </c>
      <c r="J749" s="21">
        <v>0</v>
      </c>
      <c r="K749" s="21">
        <v>0</v>
      </c>
      <c r="L749" s="21">
        <v>0</v>
      </c>
      <c r="M749" s="21">
        <v>1400</v>
      </c>
      <c r="N749" s="21">
        <v>0</v>
      </c>
      <c r="O749" s="21">
        <v>0</v>
      </c>
      <c r="P749" s="21">
        <v>0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  <c r="W749" s="21">
        <v>987291800</v>
      </c>
      <c r="X749" s="21">
        <v>0</v>
      </c>
      <c r="Y749" s="21">
        <v>0</v>
      </c>
      <c r="Z749" s="21">
        <v>0</v>
      </c>
      <c r="AA749" s="21">
        <v>0</v>
      </c>
      <c r="AB749" s="21">
        <v>0</v>
      </c>
      <c r="AC749" s="21">
        <v>0</v>
      </c>
      <c r="AD749" s="21">
        <v>0</v>
      </c>
      <c r="AE749" s="21">
        <v>0</v>
      </c>
      <c r="AF749" s="21">
        <v>0</v>
      </c>
      <c r="AG749" s="21">
        <v>0</v>
      </c>
      <c r="AH749" s="21">
        <v>0</v>
      </c>
      <c r="AI749" s="21">
        <v>0</v>
      </c>
      <c r="AJ749" s="21">
        <v>0</v>
      </c>
      <c r="AK749" s="21">
        <v>2167000</v>
      </c>
      <c r="AL749" s="21">
        <v>0</v>
      </c>
      <c r="AM749" s="21">
        <v>0</v>
      </c>
      <c r="AN749" s="21">
        <v>0</v>
      </c>
      <c r="AO749" s="21">
        <v>30500</v>
      </c>
      <c r="AP749" s="21">
        <v>2531445651</v>
      </c>
      <c r="AQ749" s="21">
        <v>3534130151</v>
      </c>
    </row>
    <row r="750" spans="1:43" x14ac:dyDescent="0.25">
      <c r="A750" s="19">
        <v>46265</v>
      </c>
      <c r="B750" s="20" t="s">
        <v>5729</v>
      </c>
      <c r="C750" s="20" t="s">
        <v>5730</v>
      </c>
      <c r="D750" s="21">
        <v>503400</v>
      </c>
      <c r="E750" s="21">
        <v>0</v>
      </c>
      <c r="F750" s="21">
        <v>0</v>
      </c>
      <c r="G750" s="21">
        <v>0</v>
      </c>
      <c r="H750" s="21">
        <v>0</v>
      </c>
      <c r="I750" s="21">
        <v>0</v>
      </c>
      <c r="J750" s="21">
        <v>0</v>
      </c>
      <c r="K750" s="21">
        <v>0</v>
      </c>
      <c r="L750" s="21">
        <v>2562200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  <c r="U750" s="21">
        <v>0</v>
      </c>
      <c r="V750" s="21">
        <v>0</v>
      </c>
      <c r="W750" s="21">
        <v>4331616800</v>
      </c>
      <c r="X750" s="21">
        <v>25100</v>
      </c>
      <c r="Y750" s="21">
        <v>0</v>
      </c>
      <c r="Z750" s="21">
        <v>0</v>
      </c>
      <c r="AA750" s="21">
        <v>0</v>
      </c>
      <c r="AB750" s="21">
        <v>0</v>
      </c>
      <c r="AC750" s="21">
        <v>0</v>
      </c>
      <c r="AD750" s="21">
        <v>0</v>
      </c>
      <c r="AE750" s="21">
        <v>0</v>
      </c>
      <c r="AF750" s="21">
        <v>0</v>
      </c>
      <c r="AG750" s="21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0</v>
      </c>
      <c r="AM750" s="21">
        <v>0</v>
      </c>
      <c r="AN750" s="21">
        <v>0</v>
      </c>
      <c r="AO750" s="21">
        <v>0</v>
      </c>
      <c r="AP750" s="21">
        <v>1393124695</v>
      </c>
      <c r="AQ750" s="21">
        <v>5727832195</v>
      </c>
    </row>
    <row r="751" spans="1:43" x14ac:dyDescent="0.25">
      <c r="A751" s="19">
        <v>46265</v>
      </c>
      <c r="B751" s="20" t="s">
        <v>5737</v>
      </c>
      <c r="C751" s="20" t="s">
        <v>5738</v>
      </c>
      <c r="D751" s="21">
        <v>0</v>
      </c>
      <c r="E751" s="21">
        <v>0</v>
      </c>
      <c r="F751" s="21">
        <v>0</v>
      </c>
      <c r="G751" s="21">
        <v>0</v>
      </c>
      <c r="H751" s="21">
        <v>0</v>
      </c>
      <c r="I751" s="21">
        <v>100</v>
      </c>
      <c r="J751" s="21">
        <v>0</v>
      </c>
      <c r="K751" s="21">
        <v>0</v>
      </c>
      <c r="L751" s="21">
        <v>5300</v>
      </c>
      <c r="M751" s="21">
        <v>0</v>
      </c>
      <c r="N751" s="21">
        <v>0</v>
      </c>
      <c r="O751" s="21">
        <v>0</v>
      </c>
      <c r="P751" s="21">
        <v>0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1631478761</v>
      </c>
      <c r="X751" s="21">
        <v>0</v>
      </c>
      <c r="Y751" s="21">
        <v>0</v>
      </c>
      <c r="Z751" s="21">
        <v>0</v>
      </c>
      <c r="AA751" s="21">
        <v>0</v>
      </c>
      <c r="AB751" s="21">
        <v>0</v>
      </c>
      <c r="AC751" s="21">
        <v>0</v>
      </c>
      <c r="AD751" s="21">
        <v>0</v>
      </c>
      <c r="AE751" s="21">
        <v>0</v>
      </c>
      <c r="AF751" s="21">
        <v>0</v>
      </c>
      <c r="AG751" s="21">
        <v>0</v>
      </c>
      <c r="AH751" s="21">
        <v>0</v>
      </c>
      <c r="AI751" s="21">
        <v>0</v>
      </c>
      <c r="AJ751" s="21">
        <v>0</v>
      </c>
      <c r="AK751" s="21">
        <v>72207000</v>
      </c>
      <c r="AL751" s="21">
        <v>0</v>
      </c>
      <c r="AM751" s="21">
        <v>0</v>
      </c>
      <c r="AN751" s="21">
        <v>26971000</v>
      </c>
      <c r="AO751" s="21">
        <v>0</v>
      </c>
      <c r="AP751" s="21">
        <v>69337839</v>
      </c>
      <c r="AQ751" s="21">
        <v>1800000000</v>
      </c>
    </row>
    <row r="752" spans="1:43" x14ac:dyDescent="0.25">
      <c r="A752" s="19">
        <v>46265</v>
      </c>
      <c r="B752" s="20" t="s">
        <v>5746</v>
      </c>
      <c r="C752" s="20" t="s">
        <v>5747</v>
      </c>
      <c r="D752" s="21">
        <v>994100</v>
      </c>
      <c r="E752" s="21">
        <v>0</v>
      </c>
      <c r="F752" s="21">
        <v>0</v>
      </c>
      <c r="G752" s="21">
        <v>0</v>
      </c>
      <c r="H752" s="21">
        <v>0</v>
      </c>
      <c r="I752" s="21">
        <v>0</v>
      </c>
      <c r="J752" s="21">
        <v>0</v>
      </c>
      <c r="K752" s="21">
        <v>0</v>
      </c>
      <c r="L752" s="21">
        <v>16955200</v>
      </c>
      <c r="M752" s="21">
        <v>0</v>
      </c>
      <c r="N752" s="21">
        <v>0</v>
      </c>
      <c r="O752" s="21">
        <v>0</v>
      </c>
      <c r="P752" s="21">
        <v>0</v>
      </c>
      <c r="Q752" s="21">
        <v>0</v>
      </c>
      <c r="R752" s="21">
        <v>100</v>
      </c>
      <c r="S752" s="21">
        <v>0</v>
      </c>
      <c r="T752" s="21">
        <v>0</v>
      </c>
      <c r="U752" s="21">
        <v>0</v>
      </c>
      <c r="V752" s="21">
        <v>0</v>
      </c>
      <c r="W752" s="21">
        <v>202380300</v>
      </c>
      <c r="X752" s="21">
        <v>0</v>
      </c>
      <c r="Y752" s="21">
        <v>0</v>
      </c>
      <c r="Z752" s="21">
        <v>0</v>
      </c>
      <c r="AA752" s="21">
        <v>0</v>
      </c>
      <c r="AB752" s="21">
        <v>0</v>
      </c>
      <c r="AC752" s="21">
        <v>0</v>
      </c>
      <c r="AD752" s="21">
        <v>0</v>
      </c>
      <c r="AE752" s="21">
        <v>0</v>
      </c>
      <c r="AF752" s="21">
        <v>0</v>
      </c>
      <c r="AG752" s="21">
        <v>0</v>
      </c>
      <c r="AH752" s="21">
        <v>0</v>
      </c>
      <c r="AI752" s="21">
        <v>0</v>
      </c>
      <c r="AJ752" s="21">
        <v>0</v>
      </c>
      <c r="AK752" s="21">
        <v>1670820</v>
      </c>
      <c r="AL752" s="21">
        <v>0</v>
      </c>
      <c r="AM752" s="21">
        <v>0</v>
      </c>
      <c r="AN752" s="21">
        <v>0</v>
      </c>
      <c r="AO752" s="21">
        <v>0</v>
      </c>
      <c r="AP752" s="21">
        <v>393483590</v>
      </c>
      <c r="AQ752" s="21">
        <v>615484110</v>
      </c>
    </row>
    <row r="753" spans="1:43" x14ac:dyDescent="0.25">
      <c r="A753" s="19">
        <v>46265</v>
      </c>
      <c r="B753" s="20" t="s">
        <v>5755</v>
      </c>
      <c r="C753" s="20" t="s">
        <v>5756</v>
      </c>
      <c r="D753" s="21">
        <v>0</v>
      </c>
      <c r="E753" s="21">
        <v>0</v>
      </c>
      <c r="F753" s="21">
        <v>1500</v>
      </c>
      <c r="G753" s="21">
        <v>0</v>
      </c>
      <c r="H753" s="21">
        <v>0</v>
      </c>
      <c r="I753" s="21">
        <v>19622100</v>
      </c>
      <c r="J753" s="21">
        <v>0</v>
      </c>
      <c r="K753" s="21">
        <v>0</v>
      </c>
      <c r="L753" s="21">
        <v>0</v>
      </c>
      <c r="M753" s="21">
        <v>0</v>
      </c>
      <c r="N753" s="21">
        <v>0</v>
      </c>
      <c r="O753" s="21">
        <v>0</v>
      </c>
      <c r="P753" s="21">
        <v>20000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5000</v>
      </c>
      <c r="W753" s="21">
        <v>121500</v>
      </c>
      <c r="X753" s="21">
        <v>0</v>
      </c>
      <c r="Y753" s="21">
        <v>0</v>
      </c>
      <c r="Z753" s="21">
        <v>0</v>
      </c>
      <c r="AA753" s="21">
        <v>0</v>
      </c>
      <c r="AB753" s="21">
        <v>0</v>
      </c>
      <c r="AC753" s="21">
        <v>0</v>
      </c>
      <c r="AD753" s="21">
        <v>0</v>
      </c>
      <c r="AE753" s="21">
        <v>0</v>
      </c>
      <c r="AF753" s="21">
        <v>0</v>
      </c>
      <c r="AG753" s="21">
        <v>0</v>
      </c>
      <c r="AH753" s="21">
        <v>0</v>
      </c>
      <c r="AI753" s="21">
        <v>0</v>
      </c>
      <c r="AJ753" s="21">
        <v>0</v>
      </c>
      <c r="AK753" s="21">
        <v>1100050</v>
      </c>
      <c r="AL753" s="21">
        <v>0</v>
      </c>
      <c r="AM753" s="21">
        <v>0</v>
      </c>
      <c r="AN753" s="21">
        <v>0</v>
      </c>
      <c r="AO753" s="21">
        <v>0</v>
      </c>
      <c r="AP753" s="21">
        <v>277711760</v>
      </c>
      <c r="AQ753" s="21">
        <v>298581910</v>
      </c>
    </row>
    <row r="754" spans="1:43" x14ac:dyDescent="0.25">
      <c r="A754" s="19">
        <v>46265</v>
      </c>
      <c r="B754" s="20" t="s">
        <v>5768</v>
      </c>
      <c r="C754" s="20" t="s">
        <v>5769</v>
      </c>
      <c r="D754" s="21">
        <v>0</v>
      </c>
      <c r="E754" s="21">
        <v>0</v>
      </c>
      <c r="F754" s="21">
        <v>0</v>
      </c>
      <c r="G754" s="21">
        <v>8904600</v>
      </c>
      <c r="H754" s="21">
        <v>0</v>
      </c>
      <c r="I754" s="21">
        <v>100</v>
      </c>
      <c r="J754" s="21">
        <v>0</v>
      </c>
      <c r="K754" s="21">
        <v>0</v>
      </c>
      <c r="L754" s="21">
        <v>62400</v>
      </c>
      <c r="M754" s="21">
        <v>30</v>
      </c>
      <c r="N754" s="21">
        <v>0</v>
      </c>
      <c r="O754" s="21">
        <v>0</v>
      </c>
      <c r="P754" s="21">
        <v>0</v>
      </c>
      <c r="Q754" s="21">
        <v>0</v>
      </c>
      <c r="R754" s="21">
        <v>37900</v>
      </c>
      <c r="S754" s="21">
        <v>0</v>
      </c>
      <c r="T754" s="21">
        <v>0</v>
      </c>
      <c r="U754" s="21">
        <v>0</v>
      </c>
      <c r="V754" s="21">
        <v>0</v>
      </c>
      <c r="W754" s="21">
        <v>492121530</v>
      </c>
      <c r="X754" s="21">
        <v>0</v>
      </c>
      <c r="Y754" s="21">
        <v>20000</v>
      </c>
      <c r="Z754" s="21">
        <v>0</v>
      </c>
      <c r="AA754" s="21">
        <v>0</v>
      </c>
      <c r="AB754" s="21">
        <v>0</v>
      </c>
      <c r="AC754" s="21">
        <v>0</v>
      </c>
      <c r="AD754" s="21">
        <v>0</v>
      </c>
      <c r="AE754" s="21">
        <v>0</v>
      </c>
      <c r="AF754" s="21">
        <v>0</v>
      </c>
      <c r="AG754" s="21">
        <v>0</v>
      </c>
      <c r="AH754" s="21">
        <v>0</v>
      </c>
      <c r="AI754" s="21">
        <v>0</v>
      </c>
      <c r="AJ754" s="21">
        <v>0</v>
      </c>
      <c r="AK754" s="21">
        <v>24063580</v>
      </c>
      <c r="AL754" s="21">
        <v>0</v>
      </c>
      <c r="AM754" s="21">
        <v>0</v>
      </c>
      <c r="AN754" s="21">
        <v>0</v>
      </c>
      <c r="AO754" s="21">
        <v>0</v>
      </c>
      <c r="AP754" s="21">
        <v>81641610</v>
      </c>
      <c r="AQ754" s="21">
        <v>606851750</v>
      </c>
    </row>
    <row r="755" spans="1:43" x14ac:dyDescent="0.25">
      <c r="A755" s="19">
        <v>46265</v>
      </c>
      <c r="B755" s="20" t="s">
        <v>5773</v>
      </c>
      <c r="C755" s="20" t="s">
        <v>5774</v>
      </c>
      <c r="D755" s="21">
        <v>353290904</v>
      </c>
      <c r="E755" s="21">
        <v>8194842171</v>
      </c>
      <c r="F755" s="21">
        <v>310071000</v>
      </c>
      <c r="G755" s="21">
        <v>5001448439</v>
      </c>
      <c r="H755" s="21">
        <v>0</v>
      </c>
      <c r="I755" s="21">
        <v>0</v>
      </c>
      <c r="J755" s="21">
        <v>728996759</v>
      </c>
      <c r="K755" s="21">
        <v>174362155</v>
      </c>
      <c r="L755" s="21">
        <v>107088176</v>
      </c>
      <c r="M755" s="21">
        <v>9149033</v>
      </c>
      <c r="N755" s="21">
        <v>0</v>
      </c>
      <c r="O755" s="21">
        <v>3210900</v>
      </c>
      <c r="P755" s="21">
        <v>11718100</v>
      </c>
      <c r="Q755" s="21">
        <v>1124211</v>
      </c>
      <c r="R755" s="21">
        <v>2452505716</v>
      </c>
      <c r="S755" s="21">
        <v>2652776</v>
      </c>
      <c r="T755" s="21">
        <v>0</v>
      </c>
      <c r="U755" s="21">
        <v>198019802</v>
      </c>
      <c r="V755" s="21">
        <v>0</v>
      </c>
      <c r="W755" s="21">
        <v>5446493828</v>
      </c>
      <c r="X755" s="21">
        <v>0</v>
      </c>
      <c r="Y755" s="21">
        <v>3903496933</v>
      </c>
      <c r="Z755" s="21">
        <v>0</v>
      </c>
      <c r="AA755" s="21">
        <v>0</v>
      </c>
      <c r="AB755" s="21">
        <v>0</v>
      </c>
      <c r="AC755" s="21">
        <v>0</v>
      </c>
      <c r="AD755" s="21">
        <v>0</v>
      </c>
      <c r="AE755" s="21">
        <v>298809600</v>
      </c>
      <c r="AF755" s="21">
        <v>0</v>
      </c>
      <c r="AG755" s="21">
        <v>0</v>
      </c>
      <c r="AH755" s="21">
        <v>0</v>
      </c>
      <c r="AI755" s="21">
        <v>1725400</v>
      </c>
      <c r="AJ755" s="21">
        <v>7668529570</v>
      </c>
      <c r="AK755" s="21">
        <v>1267074654</v>
      </c>
      <c r="AL755" s="21">
        <v>70387632</v>
      </c>
      <c r="AM755" s="21">
        <v>18590100</v>
      </c>
      <c r="AN755" s="21">
        <v>2452280138</v>
      </c>
      <c r="AO755" s="21">
        <v>4823852</v>
      </c>
      <c r="AP755" s="21">
        <v>5398146765</v>
      </c>
      <c r="AQ755" s="21">
        <v>44078838614</v>
      </c>
    </row>
    <row r="756" spans="1:43" x14ac:dyDescent="0.25">
      <c r="A756" s="19">
        <v>46265</v>
      </c>
      <c r="B756" s="20" t="s">
        <v>5778</v>
      </c>
      <c r="C756" s="20" t="s">
        <v>5779</v>
      </c>
      <c r="D756" s="21">
        <v>1569505</v>
      </c>
      <c r="E756" s="21">
        <v>0</v>
      </c>
      <c r="F756" s="21">
        <v>0</v>
      </c>
      <c r="G756" s="21">
        <v>0</v>
      </c>
      <c r="H756" s="21">
        <v>0</v>
      </c>
      <c r="I756" s="21">
        <v>148</v>
      </c>
      <c r="J756" s="21">
        <v>39960</v>
      </c>
      <c r="K756" s="21">
        <v>0</v>
      </c>
      <c r="L756" s="21">
        <v>27600</v>
      </c>
      <c r="M756" s="21">
        <v>149</v>
      </c>
      <c r="N756" s="21">
        <v>0</v>
      </c>
      <c r="O756" s="21">
        <v>43600</v>
      </c>
      <c r="P756" s="21">
        <v>0</v>
      </c>
      <c r="Q756" s="21">
        <v>0</v>
      </c>
      <c r="R756" s="21">
        <v>321904000</v>
      </c>
      <c r="S756" s="21">
        <v>0</v>
      </c>
      <c r="T756" s="21">
        <v>0</v>
      </c>
      <c r="U756" s="21">
        <v>0</v>
      </c>
      <c r="V756" s="21">
        <v>34000</v>
      </c>
      <c r="W756" s="21">
        <v>2807246168</v>
      </c>
      <c r="X756" s="21">
        <v>0</v>
      </c>
      <c r="Y756" s="21">
        <v>0</v>
      </c>
      <c r="Z756" s="21">
        <v>0</v>
      </c>
      <c r="AA756" s="21">
        <v>0</v>
      </c>
      <c r="AB756" s="21">
        <v>0</v>
      </c>
      <c r="AC756" s="21">
        <v>0</v>
      </c>
      <c r="AD756" s="21">
        <v>0</v>
      </c>
      <c r="AE756" s="21">
        <v>0</v>
      </c>
      <c r="AF756" s="21">
        <v>0</v>
      </c>
      <c r="AG756" s="21">
        <v>0</v>
      </c>
      <c r="AH756" s="21">
        <v>1678600</v>
      </c>
      <c r="AI756" s="21">
        <v>0</v>
      </c>
      <c r="AJ756" s="21">
        <v>228448</v>
      </c>
      <c r="AK756" s="21">
        <v>382650820</v>
      </c>
      <c r="AL756" s="21">
        <v>0</v>
      </c>
      <c r="AM756" s="21">
        <v>0</v>
      </c>
      <c r="AN756" s="21">
        <v>0</v>
      </c>
      <c r="AO756" s="21">
        <v>0</v>
      </c>
      <c r="AP756" s="21">
        <v>184568592</v>
      </c>
      <c r="AQ756" s="21">
        <v>3699991590</v>
      </c>
    </row>
    <row r="757" spans="1:43" x14ac:dyDescent="0.25">
      <c r="A757" s="19">
        <v>46265</v>
      </c>
      <c r="B757" s="20" t="s">
        <v>5784</v>
      </c>
      <c r="C757" s="20" t="s">
        <v>5785</v>
      </c>
      <c r="D757" s="21">
        <v>51100</v>
      </c>
      <c r="E757" s="21">
        <v>0</v>
      </c>
      <c r="F757" s="21">
        <v>49900</v>
      </c>
      <c r="G757" s="21">
        <v>0</v>
      </c>
      <c r="H757" s="21">
        <v>0</v>
      </c>
      <c r="I757" s="21">
        <v>11700000</v>
      </c>
      <c r="J757" s="21">
        <v>0</v>
      </c>
      <c r="K757" s="21">
        <v>12061300</v>
      </c>
      <c r="L757" s="21">
        <v>392300</v>
      </c>
      <c r="M757" s="21">
        <v>0</v>
      </c>
      <c r="N757" s="21">
        <v>0</v>
      </c>
      <c r="O757" s="21">
        <v>0</v>
      </c>
      <c r="P757" s="21">
        <v>0</v>
      </c>
      <c r="Q757" s="21">
        <v>283700</v>
      </c>
      <c r="R757" s="21">
        <v>0</v>
      </c>
      <c r="S757" s="21">
        <v>0</v>
      </c>
      <c r="T757" s="21">
        <v>0</v>
      </c>
      <c r="U757" s="21">
        <v>0</v>
      </c>
      <c r="V757" s="21">
        <v>0</v>
      </c>
      <c r="W757" s="21">
        <v>2694200500</v>
      </c>
      <c r="X757" s="21">
        <v>0</v>
      </c>
      <c r="Y757" s="21">
        <v>0</v>
      </c>
      <c r="Z757" s="21">
        <v>0</v>
      </c>
      <c r="AA757" s="21">
        <v>0</v>
      </c>
      <c r="AB757" s="21">
        <v>0</v>
      </c>
      <c r="AC757" s="21">
        <v>0</v>
      </c>
      <c r="AD757" s="21">
        <v>0</v>
      </c>
      <c r="AE757" s="21">
        <v>0</v>
      </c>
      <c r="AF757" s="21">
        <v>0</v>
      </c>
      <c r="AG757" s="21">
        <v>0</v>
      </c>
      <c r="AH757" s="21">
        <v>8881200</v>
      </c>
      <c r="AI757" s="21">
        <v>0</v>
      </c>
      <c r="AJ757" s="21">
        <v>0</v>
      </c>
      <c r="AK757" s="21">
        <v>198654700</v>
      </c>
      <c r="AL757" s="21">
        <v>0</v>
      </c>
      <c r="AM757" s="21">
        <v>0</v>
      </c>
      <c r="AN757" s="21">
        <v>33000</v>
      </c>
      <c r="AO757" s="21">
        <v>100</v>
      </c>
      <c r="AP757" s="21">
        <v>198692200</v>
      </c>
      <c r="AQ757" s="21">
        <v>3125000000</v>
      </c>
    </row>
    <row r="758" spans="1:43" x14ac:dyDescent="0.25">
      <c r="A758" s="19">
        <v>46265</v>
      </c>
      <c r="B758" s="20" t="s">
        <v>5790</v>
      </c>
      <c r="C758" s="20" t="s">
        <v>5791</v>
      </c>
      <c r="D758" s="21">
        <v>34955040</v>
      </c>
      <c r="E758" s="21">
        <v>0</v>
      </c>
      <c r="F758" s="21">
        <v>6006000</v>
      </c>
      <c r="G758" s="21">
        <v>0</v>
      </c>
      <c r="H758" s="21">
        <v>0</v>
      </c>
      <c r="I758" s="21">
        <v>4700500</v>
      </c>
      <c r="J758" s="21">
        <v>0</v>
      </c>
      <c r="K758" s="21">
        <v>277150</v>
      </c>
      <c r="L758" s="21">
        <v>26861500</v>
      </c>
      <c r="M758" s="21">
        <v>285</v>
      </c>
      <c r="N758" s="21">
        <v>0</v>
      </c>
      <c r="O758" s="21">
        <v>0</v>
      </c>
      <c r="P758" s="21">
        <v>0</v>
      </c>
      <c r="Q758" s="21">
        <v>10312400</v>
      </c>
      <c r="R758" s="21">
        <v>15523500</v>
      </c>
      <c r="S758" s="21">
        <v>0</v>
      </c>
      <c r="T758" s="21">
        <v>0</v>
      </c>
      <c r="U758" s="21">
        <v>0</v>
      </c>
      <c r="V758" s="21">
        <v>0</v>
      </c>
      <c r="W758" s="21">
        <v>18220761300</v>
      </c>
      <c r="X758" s="21">
        <v>0</v>
      </c>
      <c r="Y758" s="21">
        <v>0</v>
      </c>
      <c r="Z758" s="21">
        <v>0</v>
      </c>
      <c r="AA758" s="21">
        <v>0</v>
      </c>
      <c r="AB758" s="21">
        <v>0</v>
      </c>
      <c r="AC758" s="21">
        <v>0</v>
      </c>
      <c r="AD758" s="21">
        <v>0</v>
      </c>
      <c r="AE758" s="21">
        <v>1250000</v>
      </c>
      <c r="AF758" s="21">
        <v>0</v>
      </c>
      <c r="AG758" s="21">
        <v>0</v>
      </c>
      <c r="AH758" s="21">
        <v>0</v>
      </c>
      <c r="AI758" s="21">
        <v>0</v>
      </c>
      <c r="AJ758" s="21">
        <v>123680000</v>
      </c>
      <c r="AK758" s="21">
        <v>168490325</v>
      </c>
      <c r="AL758" s="21">
        <v>672500</v>
      </c>
      <c r="AM758" s="21">
        <v>0</v>
      </c>
      <c r="AN758" s="21">
        <v>0</v>
      </c>
      <c r="AO758" s="21">
        <v>50000</v>
      </c>
      <c r="AP758" s="21">
        <v>1009924500</v>
      </c>
      <c r="AQ758" s="21">
        <v>19623465000</v>
      </c>
    </row>
    <row r="759" spans="1:43" x14ac:dyDescent="0.25">
      <c r="A759" s="19">
        <v>46265</v>
      </c>
      <c r="B759" s="20" t="s">
        <v>5800</v>
      </c>
      <c r="C759" s="20" t="s">
        <v>5801</v>
      </c>
      <c r="D759" s="21">
        <v>44600</v>
      </c>
      <c r="E759" s="21">
        <v>0</v>
      </c>
      <c r="F759" s="21">
        <v>34991</v>
      </c>
      <c r="G759" s="21">
        <v>0</v>
      </c>
      <c r="H759" s="21">
        <v>0</v>
      </c>
      <c r="I759" s="21">
        <v>440000</v>
      </c>
      <c r="J759" s="21">
        <v>0</v>
      </c>
      <c r="K759" s="21">
        <v>46314</v>
      </c>
      <c r="L759" s="21">
        <v>5173700</v>
      </c>
      <c r="M759" s="21">
        <v>0</v>
      </c>
      <c r="N759" s="21">
        <v>0</v>
      </c>
      <c r="O759" s="21">
        <v>0</v>
      </c>
      <c r="P759" s="21">
        <v>0</v>
      </c>
      <c r="Q759" s="21">
        <v>1600</v>
      </c>
      <c r="R759" s="21">
        <v>158500</v>
      </c>
      <c r="S759" s="21">
        <v>0</v>
      </c>
      <c r="T759" s="21">
        <v>0</v>
      </c>
      <c r="U759" s="21">
        <v>0</v>
      </c>
      <c r="V759" s="21">
        <v>0</v>
      </c>
      <c r="W759" s="21">
        <v>245208257</v>
      </c>
      <c r="X759" s="21">
        <v>0</v>
      </c>
      <c r="Y759" s="21">
        <v>0</v>
      </c>
      <c r="Z759" s="21">
        <v>0</v>
      </c>
      <c r="AA759" s="21">
        <v>0</v>
      </c>
      <c r="AB759" s="21">
        <v>0</v>
      </c>
      <c r="AC759" s="21">
        <v>0</v>
      </c>
      <c r="AD759" s="21">
        <v>0</v>
      </c>
      <c r="AE759" s="21">
        <v>0</v>
      </c>
      <c r="AF759" s="21">
        <v>0</v>
      </c>
      <c r="AG759" s="21">
        <v>0</v>
      </c>
      <c r="AH759" s="21">
        <v>0</v>
      </c>
      <c r="AI759" s="21">
        <v>0</v>
      </c>
      <c r="AJ759" s="21">
        <v>0</v>
      </c>
      <c r="AK759" s="21">
        <v>966700</v>
      </c>
      <c r="AL759" s="21">
        <v>0</v>
      </c>
      <c r="AM759" s="21">
        <v>0</v>
      </c>
      <c r="AN759" s="21">
        <v>0</v>
      </c>
      <c r="AO759" s="21">
        <v>0</v>
      </c>
      <c r="AP759" s="21">
        <v>385717362</v>
      </c>
      <c r="AQ759" s="21">
        <v>637792024</v>
      </c>
    </row>
    <row r="760" spans="1:43" x14ac:dyDescent="0.25">
      <c r="A760" s="19">
        <v>46265</v>
      </c>
      <c r="B760" s="20" t="s">
        <v>5802</v>
      </c>
      <c r="C760" s="20" t="s">
        <v>5803</v>
      </c>
      <c r="D760" s="21">
        <v>1400</v>
      </c>
      <c r="E760" s="21">
        <v>0</v>
      </c>
      <c r="F760" s="21">
        <v>0</v>
      </c>
      <c r="G760" s="21">
        <v>0</v>
      </c>
      <c r="H760" s="21">
        <v>0</v>
      </c>
      <c r="I760" s="21">
        <v>122694100</v>
      </c>
      <c r="J760" s="21">
        <v>0</v>
      </c>
      <c r="K760" s="21">
        <v>0</v>
      </c>
      <c r="L760" s="21">
        <v>13800</v>
      </c>
      <c r="M760" s="21">
        <v>0</v>
      </c>
      <c r="N760" s="21">
        <v>0</v>
      </c>
      <c r="O760" s="21">
        <v>0</v>
      </c>
      <c r="P760" s="21">
        <v>0</v>
      </c>
      <c r="Q760" s="21">
        <v>0</v>
      </c>
      <c r="R760" s="21">
        <v>469300</v>
      </c>
      <c r="S760" s="21">
        <v>0</v>
      </c>
      <c r="T760" s="21">
        <v>0</v>
      </c>
      <c r="U760" s="21">
        <v>0</v>
      </c>
      <c r="V760" s="21">
        <v>0</v>
      </c>
      <c r="W760" s="21">
        <v>534605200</v>
      </c>
      <c r="X760" s="21">
        <v>0</v>
      </c>
      <c r="Y760" s="21">
        <v>0</v>
      </c>
      <c r="Z760" s="21">
        <v>0</v>
      </c>
      <c r="AA760" s="21">
        <v>0</v>
      </c>
      <c r="AB760" s="21">
        <v>0</v>
      </c>
      <c r="AC760" s="21">
        <v>0</v>
      </c>
      <c r="AD760" s="21">
        <v>0</v>
      </c>
      <c r="AE760" s="21">
        <v>0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0</v>
      </c>
      <c r="AN760" s="21">
        <v>0</v>
      </c>
      <c r="AO760" s="21">
        <v>0</v>
      </c>
      <c r="AP760" s="21">
        <v>777401298</v>
      </c>
      <c r="AQ760" s="21">
        <v>1435185098</v>
      </c>
    </row>
    <row r="761" spans="1:43" x14ac:dyDescent="0.25">
      <c r="A761" s="19">
        <v>46265</v>
      </c>
      <c r="B761" s="20" t="s">
        <v>5806</v>
      </c>
      <c r="C761" s="20" t="s">
        <v>5807</v>
      </c>
      <c r="D761" s="21">
        <v>9097000</v>
      </c>
      <c r="E761" s="21">
        <v>78</v>
      </c>
      <c r="F761" s="21">
        <v>678901100</v>
      </c>
      <c r="G761" s="21">
        <v>0</v>
      </c>
      <c r="H761" s="21">
        <v>0</v>
      </c>
      <c r="I761" s="21">
        <v>107316900</v>
      </c>
      <c r="J761" s="21">
        <v>0</v>
      </c>
      <c r="K761" s="21">
        <v>68182127</v>
      </c>
      <c r="L761" s="21">
        <v>10459700</v>
      </c>
      <c r="M761" s="21">
        <v>0</v>
      </c>
      <c r="N761" s="21">
        <v>0</v>
      </c>
      <c r="O761" s="21">
        <v>0</v>
      </c>
      <c r="P761" s="21">
        <v>11932300</v>
      </c>
      <c r="Q761" s="21">
        <v>0</v>
      </c>
      <c r="R761" s="21">
        <v>753401</v>
      </c>
      <c r="S761" s="21">
        <v>34877</v>
      </c>
      <c r="T761" s="21">
        <v>0</v>
      </c>
      <c r="U761" s="21">
        <v>0</v>
      </c>
      <c r="V761" s="21">
        <v>0</v>
      </c>
      <c r="W761" s="21">
        <v>14433407</v>
      </c>
      <c r="X761" s="21">
        <v>0</v>
      </c>
      <c r="Y761" s="21">
        <v>75000000</v>
      </c>
      <c r="Z761" s="21">
        <v>0</v>
      </c>
      <c r="AA761" s="21">
        <v>0</v>
      </c>
      <c r="AB761" s="21">
        <v>0</v>
      </c>
      <c r="AC761" s="21">
        <v>0</v>
      </c>
      <c r="AD761" s="21">
        <v>0</v>
      </c>
      <c r="AE761" s="21">
        <v>0</v>
      </c>
      <c r="AF761" s="21">
        <v>0</v>
      </c>
      <c r="AG761" s="21">
        <v>0</v>
      </c>
      <c r="AH761" s="21">
        <v>0</v>
      </c>
      <c r="AI761" s="21">
        <v>95</v>
      </c>
      <c r="AJ761" s="21">
        <v>5513389</v>
      </c>
      <c r="AK761" s="21">
        <v>3214173</v>
      </c>
      <c r="AL761" s="21">
        <v>4800000</v>
      </c>
      <c r="AM761" s="21">
        <v>0</v>
      </c>
      <c r="AN761" s="21">
        <v>705309</v>
      </c>
      <c r="AO761" s="21">
        <v>251919</v>
      </c>
      <c r="AP761" s="21">
        <v>12601532434</v>
      </c>
      <c r="AQ761" s="21">
        <v>13592128209</v>
      </c>
    </row>
    <row r="762" spans="1:43" x14ac:dyDescent="0.25">
      <c r="A762" s="19">
        <v>46265</v>
      </c>
      <c r="B762" s="20" t="s">
        <v>5817</v>
      </c>
      <c r="C762" s="20" t="s">
        <v>5818</v>
      </c>
      <c r="D762" s="21">
        <v>500</v>
      </c>
      <c r="E762" s="21">
        <v>0</v>
      </c>
      <c r="F762" s="21">
        <v>0</v>
      </c>
      <c r="G762" s="21">
        <v>0</v>
      </c>
      <c r="H762" s="21">
        <v>25000</v>
      </c>
      <c r="I762" s="21">
        <v>0</v>
      </c>
      <c r="J762" s="21">
        <v>0</v>
      </c>
      <c r="K762" s="21">
        <v>817700</v>
      </c>
      <c r="L762" s="21">
        <v>13400</v>
      </c>
      <c r="M762" s="21">
        <v>0</v>
      </c>
      <c r="N762" s="21">
        <v>0</v>
      </c>
      <c r="O762" s="21">
        <v>0</v>
      </c>
      <c r="P762" s="21">
        <v>0</v>
      </c>
      <c r="Q762" s="21">
        <v>0</v>
      </c>
      <c r="R762" s="21">
        <v>0</v>
      </c>
      <c r="S762" s="21">
        <v>0</v>
      </c>
      <c r="T762" s="21">
        <v>0</v>
      </c>
      <c r="U762" s="21">
        <v>0</v>
      </c>
      <c r="V762" s="21">
        <v>0</v>
      </c>
      <c r="W762" s="21">
        <v>1027342000</v>
      </c>
      <c r="X762" s="21">
        <v>0</v>
      </c>
      <c r="Y762" s="21">
        <v>0</v>
      </c>
      <c r="Z762" s="21">
        <v>0</v>
      </c>
      <c r="AA762" s="21">
        <v>0</v>
      </c>
      <c r="AB762" s="21">
        <v>0</v>
      </c>
      <c r="AC762" s="21">
        <v>0</v>
      </c>
      <c r="AD762" s="21">
        <v>0</v>
      </c>
      <c r="AE762" s="21">
        <v>0</v>
      </c>
      <c r="AF762" s="21">
        <v>0</v>
      </c>
      <c r="AG762" s="21">
        <v>0</v>
      </c>
      <c r="AH762" s="21">
        <v>0</v>
      </c>
      <c r="AI762" s="21">
        <v>0</v>
      </c>
      <c r="AJ762" s="21">
        <v>0</v>
      </c>
      <c r="AK762" s="21">
        <v>0</v>
      </c>
      <c r="AL762" s="21">
        <v>0</v>
      </c>
      <c r="AM762" s="21">
        <v>0</v>
      </c>
      <c r="AN762" s="21">
        <v>0</v>
      </c>
      <c r="AO762" s="21">
        <v>0</v>
      </c>
      <c r="AP762" s="21">
        <v>221801400</v>
      </c>
      <c r="AQ762" s="21">
        <v>1250000000</v>
      </c>
    </row>
    <row r="763" spans="1:43" x14ac:dyDescent="0.25">
      <c r="A763" s="19">
        <v>46265</v>
      </c>
      <c r="B763" s="20" t="s">
        <v>5824</v>
      </c>
      <c r="C763" s="20" t="s">
        <v>5825</v>
      </c>
      <c r="D763" s="21">
        <v>3028439</v>
      </c>
      <c r="E763" s="21">
        <v>671988</v>
      </c>
      <c r="F763" s="21">
        <v>1370798546</v>
      </c>
      <c r="G763" s="21">
        <v>0</v>
      </c>
      <c r="H763" s="21">
        <v>0</v>
      </c>
      <c r="I763" s="21">
        <v>93132178</v>
      </c>
      <c r="J763" s="21">
        <v>0</v>
      </c>
      <c r="K763" s="21">
        <v>4154169</v>
      </c>
      <c r="L763" s="21">
        <v>1649300</v>
      </c>
      <c r="M763" s="21">
        <v>39</v>
      </c>
      <c r="N763" s="21">
        <v>0</v>
      </c>
      <c r="O763" s="21">
        <v>0</v>
      </c>
      <c r="P763" s="21">
        <v>75000</v>
      </c>
      <c r="Q763" s="21">
        <v>0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  <c r="W763" s="21">
        <v>3947176915</v>
      </c>
      <c r="X763" s="21">
        <v>0</v>
      </c>
      <c r="Y763" s="21">
        <v>0</v>
      </c>
      <c r="Z763" s="21">
        <v>0</v>
      </c>
      <c r="AA763" s="21">
        <v>0</v>
      </c>
      <c r="AB763" s="21">
        <v>0</v>
      </c>
      <c r="AC763" s="21">
        <v>0</v>
      </c>
      <c r="AD763" s="21">
        <v>0</v>
      </c>
      <c r="AE763" s="21">
        <v>125000</v>
      </c>
      <c r="AF763" s="21">
        <v>0</v>
      </c>
      <c r="AG763" s="21">
        <v>0</v>
      </c>
      <c r="AH763" s="21">
        <v>256800</v>
      </c>
      <c r="AI763" s="21">
        <v>0</v>
      </c>
      <c r="AJ763" s="21">
        <v>73952911</v>
      </c>
      <c r="AK763" s="21">
        <v>10060790</v>
      </c>
      <c r="AL763" s="21">
        <v>1741026</v>
      </c>
      <c r="AM763" s="21">
        <v>0</v>
      </c>
      <c r="AN763" s="21">
        <v>825500</v>
      </c>
      <c r="AO763" s="21">
        <v>975000</v>
      </c>
      <c r="AP763" s="21">
        <v>152000510</v>
      </c>
      <c r="AQ763" s="21">
        <v>5660624111</v>
      </c>
    </row>
    <row r="764" spans="1:43" x14ac:dyDescent="0.25">
      <c r="A764" s="19">
        <v>46265</v>
      </c>
      <c r="B764" s="20" t="s">
        <v>5832</v>
      </c>
      <c r="C764" s="20" t="s">
        <v>5833</v>
      </c>
      <c r="D764" s="21">
        <v>1585300</v>
      </c>
      <c r="E764" s="21">
        <v>0</v>
      </c>
      <c r="F764" s="21">
        <v>160000</v>
      </c>
      <c r="G764" s="21">
        <v>0</v>
      </c>
      <c r="H764" s="21">
        <v>0</v>
      </c>
      <c r="I764" s="21">
        <v>0</v>
      </c>
      <c r="J764" s="21">
        <v>0</v>
      </c>
      <c r="K764" s="21">
        <v>0</v>
      </c>
      <c r="L764" s="21">
        <v>11998100</v>
      </c>
      <c r="M764" s="21">
        <v>0</v>
      </c>
      <c r="N764" s="21">
        <v>0</v>
      </c>
      <c r="O764" s="21">
        <v>0</v>
      </c>
      <c r="P764" s="21">
        <v>0</v>
      </c>
      <c r="Q764" s="21">
        <v>0</v>
      </c>
      <c r="R764" s="21">
        <v>0</v>
      </c>
      <c r="S764" s="21">
        <v>0</v>
      </c>
      <c r="T764" s="21">
        <v>0</v>
      </c>
      <c r="U764" s="21">
        <v>0</v>
      </c>
      <c r="V764" s="21">
        <v>0</v>
      </c>
      <c r="W764" s="21">
        <v>135808600</v>
      </c>
      <c r="X764" s="21">
        <v>0</v>
      </c>
      <c r="Y764" s="21">
        <v>0</v>
      </c>
      <c r="Z764" s="21">
        <v>0</v>
      </c>
      <c r="AA764" s="21">
        <v>0</v>
      </c>
      <c r="AB764" s="21">
        <v>0</v>
      </c>
      <c r="AC764" s="21">
        <v>0</v>
      </c>
      <c r="AD764" s="21">
        <v>0</v>
      </c>
      <c r="AE764" s="21">
        <v>0</v>
      </c>
      <c r="AF764" s="21">
        <v>0</v>
      </c>
      <c r="AG764" s="21">
        <v>0</v>
      </c>
      <c r="AH764" s="21">
        <v>0</v>
      </c>
      <c r="AI764" s="21">
        <v>0</v>
      </c>
      <c r="AJ764" s="21">
        <v>0</v>
      </c>
      <c r="AK764" s="21">
        <v>17520100</v>
      </c>
      <c r="AL764" s="21">
        <v>0</v>
      </c>
      <c r="AM764" s="21">
        <v>0</v>
      </c>
      <c r="AN764" s="21">
        <v>0</v>
      </c>
      <c r="AO764" s="21">
        <v>0</v>
      </c>
      <c r="AP764" s="21">
        <v>362927900</v>
      </c>
      <c r="AQ764" s="21">
        <v>530000000</v>
      </c>
    </row>
    <row r="765" spans="1:43" x14ac:dyDescent="0.25">
      <c r="A765" s="19">
        <v>46265</v>
      </c>
      <c r="B765" s="20" t="s">
        <v>5838</v>
      </c>
      <c r="C765" s="20" t="s">
        <v>5839</v>
      </c>
      <c r="D765" s="21">
        <v>0</v>
      </c>
      <c r="E765" s="21">
        <v>0</v>
      </c>
      <c r="F765" s="21">
        <v>0</v>
      </c>
      <c r="G765" s="21">
        <v>0</v>
      </c>
      <c r="H765" s="21">
        <v>2972600</v>
      </c>
      <c r="I765" s="21">
        <v>2245100</v>
      </c>
      <c r="J765" s="21">
        <v>0</v>
      </c>
      <c r="K765" s="21">
        <v>0</v>
      </c>
      <c r="L765" s="21">
        <v>1619200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1">
        <v>0</v>
      </c>
      <c r="U765" s="21">
        <v>0</v>
      </c>
      <c r="V765" s="21">
        <v>0</v>
      </c>
      <c r="W765" s="21">
        <v>876435694</v>
      </c>
      <c r="X765" s="21">
        <v>0</v>
      </c>
      <c r="Y765" s="21">
        <v>0</v>
      </c>
      <c r="Z765" s="21">
        <v>0</v>
      </c>
      <c r="AA765" s="21">
        <v>0</v>
      </c>
      <c r="AB765" s="21">
        <v>0</v>
      </c>
      <c r="AC765" s="21">
        <v>0</v>
      </c>
      <c r="AD765" s="21">
        <v>0</v>
      </c>
      <c r="AE765" s="21">
        <v>0</v>
      </c>
      <c r="AF765" s="21">
        <v>0</v>
      </c>
      <c r="AG765" s="21">
        <v>0</v>
      </c>
      <c r="AH765" s="21">
        <v>0</v>
      </c>
      <c r="AI765" s="21">
        <v>0</v>
      </c>
      <c r="AJ765" s="21">
        <v>0</v>
      </c>
      <c r="AK765" s="21">
        <v>14187960</v>
      </c>
      <c r="AL765" s="21">
        <v>0</v>
      </c>
      <c r="AM765" s="21">
        <v>0</v>
      </c>
      <c r="AN765" s="21">
        <v>0</v>
      </c>
      <c r="AO765" s="21">
        <v>0</v>
      </c>
      <c r="AP765" s="21">
        <v>32214446</v>
      </c>
      <c r="AQ765" s="21">
        <v>929675000</v>
      </c>
    </row>
    <row r="766" spans="1:43" x14ac:dyDescent="0.25">
      <c r="A766" s="19">
        <v>46265</v>
      </c>
      <c r="B766" s="20" t="s">
        <v>5841</v>
      </c>
      <c r="C766" s="20" t="s">
        <v>5842</v>
      </c>
      <c r="D766" s="21">
        <v>200</v>
      </c>
      <c r="E766" s="21">
        <v>0</v>
      </c>
      <c r="F766" s="21">
        <v>0</v>
      </c>
      <c r="G766" s="21">
        <v>1000000</v>
      </c>
      <c r="H766" s="21">
        <v>0</v>
      </c>
      <c r="I766" s="21">
        <v>130100</v>
      </c>
      <c r="J766" s="21">
        <v>0</v>
      </c>
      <c r="K766" s="21">
        <v>0</v>
      </c>
      <c r="L766" s="21">
        <v>0</v>
      </c>
      <c r="M766" s="21">
        <v>15</v>
      </c>
      <c r="N766" s="21">
        <v>0</v>
      </c>
      <c r="O766" s="21">
        <v>0</v>
      </c>
      <c r="P766" s="21">
        <v>1023560</v>
      </c>
      <c r="Q766" s="21">
        <v>0</v>
      </c>
      <c r="R766" s="21">
        <v>0</v>
      </c>
      <c r="S766" s="21">
        <v>0</v>
      </c>
      <c r="T766" s="21">
        <v>0</v>
      </c>
      <c r="U766" s="21">
        <v>0</v>
      </c>
      <c r="V766" s="21">
        <v>15400</v>
      </c>
      <c r="W766" s="21">
        <v>259194950</v>
      </c>
      <c r="X766" s="21">
        <v>0</v>
      </c>
      <c r="Y766" s="21">
        <v>0</v>
      </c>
      <c r="Z766" s="21">
        <v>0</v>
      </c>
      <c r="AA766" s="21">
        <v>0</v>
      </c>
      <c r="AB766" s="21">
        <v>0</v>
      </c>
      <c r="AC766" s="21">
        <v>0</v>
      </c>
      <c r="AD766" s="21">
        <v>0</v>
      </c>
      <c r="AE766" s="21">
        <v>0</v>
      </c>
      <c r="AF766" s="21">
        <v>0</v>
      </c>
      <c r="AG766" s="21">
        <v>0</v>
      </c>
      <c r="AH766" s="21">
        <v>0</v>
      </c>
      <c r="AI766" s="21">
        <v>0</v>
      </c>
      <c r="AJ766" s="21">
        <v>2499000</v>
      </c>
      <c r="AK766" s="21">
        <v>107070500</v>
      </c>
      <c r="AL766" s="21">
        <v>2153000</v>
      </c>
      <c r="AM766" s="21">
        <v>0</v>
      </c>
      <c r="AN766" s="21">
        <v>0</v>
      </c>
      <c r="AO766" s="21">
        <v>0</v>
      </c>
      <c r="AP766" s="21">
        <v>332761275</v>
      </c>
      <c r="AQ766" s="21">
        <v>705848000</v>
      </c>
    </row>
    <row r="767" spans="1:43" x14ac:dyDescent="0.25">
      <c r="A767" s="19">
        <v>46265</v>
      </c>
      <c r="B767" s="20" t="s">
        <v>5851</v>
      </c>
      <c r="C767" s="20" t="s">
        <v>5852</v>
      </c>
      <c r="D767" s="21">
        <v>0</v>
      </c>
      <c r="E767" s="21">
        <v>0</v>
      </c>
      <c r="F767" s="21">
        <v>0</v>
      </c>
      <c r="G767" s="21">
        <v>0</v>
      </c>
      <c r="H767" s="21">
        <v>0</v>
      </c>
      <c r="I767" s="21">
        <v>1345700</v>
      </c>
      <c r="J767" s="21">
        <v>0</v>
      </c>
      <c r="K767" s="21">
        <v>0</v>
      </c>
      <c r="L767" s="21">
        <v>0</v>
      </c>
      <c r="M767" s="21">
        <v>0</v>
      </c>
      <c r="N767" s="21">
        <v>0</v>
      </c>
      <c r="O767" s="21">
        <v>0</v>
      </c>
      <c r="P767" s="21">
        <v>0</v>
      </c>
      <c r="Q767" s="21">
        <v>0</v>
      </c>
      <c r="R767" s="21">
        <v>0</v>
      </c>
      <c r="S767" s="21">
        <v>0</v>
      </c>
      <c r="T767" s="21">
        <v>0</v>
      </c>
      <c r="U767" s="21">
        <v>0</v>
      </c>
      <c r="V767" s="21">
        <v>0</v>
      </c>
      <c r="W767" s="21">
        <v>2690100</v>
      </c>
      <c r="X767" s="21">
        <v>0</v>
      </c>
      <c r="Y767" s="21">
        <v>0</v>
      </c>
      <c r="Z767" s="21">
        <v>0</v>
      </c>
      <c r="AA767" s="21">
        <v>0</v>
      </c>
      <c r="AB767" s="21">
        <v>0</v>
      </c>
      <c r="AC767" s="21">
        <v>0</v>
      </c>
      <c r="AD767" s="21">
        <v>0</v>
      </c>
      <c r="AE767" s="21">
        <v>0</v>
      </c>
      <c r="AF767" s="21">
        <v>0</v>
      </c>
      <c r="AG767" s="21">
        <v>0</v>
      </c>
      <c r="AH767" s="21">
        <v>0</v>
      </c>
      <c r="AI767" s="21">
        <v>0</v>
      </c>
      <c r="AJ767" s="21">
        <v>0</v>
      </c>
      <c r="AK767" s="21">
        <v>400200</v>
      </c>
      <c r="AL767" s="21">
        <v>0</v>
      </c>
      <c r="AM767" s="21">
        <v>0</v>
      </c>
      <c r="AN767" s="21">
        <v>0</v>
      </c>
      <c r="AO767" s="21">
        <v>0</v>
      </c>
      <c r="AP767" s="21">
        <v>776667000</v>
      </c>
      <c r="AQ767" s="21">
        <v>781103000</v>
      </c>
    </row>
    <row r="768" spans="1:43" x14ac:dyDescent="0.25">
      <c r="A768" s="19">
        <v>46265</v>
      </c>
      <c r="B768" s="20" t="s">
        <v>5864</v>
      </c>
      <c r="C768" s="20" t="s">
        <v>5865</v>
      </c>
      <c r="D768" s="21">
        <v>632627</v>
      </c>
      <c r="E768" s="21">
        <v>0</v>
      </c>
      <c r="F768" s="21">
        <v>457300713</v>
      </c>
      <c r="G768" s="21">
        <v>0</v>
      </c>
      <c r="H768" s="21">
        <v>0</v>
      </c>
      <c r="I768" s="21">
        <v>228545177</v>
      </c>
      <c r="J768" s="21">
        <v>0</v>
      </c>
      <c r="K768" s="21">
        <v>4734491</v>
      </c>
      <c r="L768" s="21">
        <v>38356</v>
      </c>
      <c r="M768" s="21">
        <v>498543</v>
      </c>
      <c r="N768" s="21">
        <v>0</v>
      </c>
      <c r="O768" s="21">
        <v>0</v>
      </c>
      <c r="P768" s="21">
        <v>21315</v>
      </c>
      <c r="Q768" s="21">
        <v>0</v>
      </c>
      <c r="R768" s="21">
        <v>61520901</v>
      </c>
      <c r="S768" s="21">
        <v>0</v>
      </c>
      <c r="T768" s="21">
        <v>0</v>
      </c>
      <c r="U768" s="21">
        <v>0</v>
      </c>
      <c r="V768" s="21">
        <v>5000</v>
      </c>
      <c r="W768" s="21">
        <v>4740338</v>
      </c>
      <c r="X768" s="21">
        <v>0</v>
      </c>
      <c r="Y768" s="21">
        <v>600</v>
      </c>
      <c r="Z768" s="21">
        <v>0</v>
      </c>
      <c r="AA768" s="21">
        <v>0</v>
      </c>
      <c r="AB768" s="21">
        <v>0</v>
      </c>
      <c r="AC768" s="21">
        <v>0</v>
      </c>
      <c r="AD768" s="21">
        <v>0</v>
      </c>
      <c r="AE768" s="21">
        <v>0</v>
      </c>
      <c r="AF768" s="21">
        <v>0</v>
      </c>
      <c r="AG768" s="21">
        <v>0</v>
      </c>
      <c r="AH768" s="21">
        <v>7250</v>
      </c>
      <c r="AI768" s="21">
        <v>0</v>
      </c>
      <c r="AJ768" s="21">
        <v>0</v>
      </c>
      <c r="AK768" s="21">
        <v>522895</v>
      </c>
      <c r="AL768" s="21">
        <v>0</v>
      </c>
      <c r="AM768" s="21">
        <v>15154</v>
      </c>
      <c r="AN768" s="21">
        <v>0</v>
      </c>
      <c r="AO768" s="21">
        <v>0</v>
      </c>
      <c r="AP768" s="21">
        <v>40644155</v>
      </c>
      <c r="AQ768" s="21">
        <v>799227515</v>
      </c>
    </row>
    <row r="769" spans="1:43" x14ac:dyDescent="0.25">
      <c r="A769" s="19">
        <v>46265</v>
      </c>
      <c r="B769" s="20" t="s">
        <v>5870</v>
      </c>
      <c r="C769" s="20" t="s">
        <v>5871</v>
      </c>
      <c r="D769" s="21">
        <v>2274300</v>
      </c>
      <c r="E769" s="21">
        <v>0</v>
      </c>
      <c r="F769" s="21">
        <v>0</v>
      </c>
      <c r="G769" s="21">
        <v>0</v>
      </c>
      <c r="H769" s="21">
        <v>0</v>
      </c>
      <c r="I769" s="21">
        <v>100</v>
      </c>
      <c r="J769" s="21">
        <v>0</v>
      </c>
      <c r="K769" s="21">
        <v>0</v>
      </c>
      <c r="L769" s="21">
        <v>0</v>
      </c>
      <c r="M769" s="21">
        <v>0</v>
      </c>
      <c r="N769" s="21">
        <v>0</v>
      </c>
      <c r="O769" s="21">
        <v>0</v>
      </c>
      <c r="P769" s="21">
        <v>0</v>
      </c>
      <c r="Q769" s="21">
        <v>0</v>
      </c>
      <c r="R769" s="21">
        <v>0</v>
      </c>
      <c r="S769" s="21">
        <v>0</v>
      </c>
      <c r="T769" s="21">
        <v>0</v>
      </c>
      <c r="U769" s="21">
        <v>4000000</v>
      </c>
      <c r="V769" s="21">
        <v>0</v>
      </c>
      <c r="W769" s="21">
        <v>469800</v>
      </c>
      <c r="X769" s="21">
        <v>0</v>
      </c>
      <c r="Y769" s="21">
        <v>0</v>
      </c>
      <c r="Z769" s="21">
        <v>0</v>
      </c>
      <c r="AA769" s="21">
        <v>0</v>
      </c>
      <c r="AB769" s="21">
        <v>0</v>
      </c>
      <c r="AC769" s="21">
        <v>0</v>
      </c>
      <c r="AD769" s="21">
        <v>0</v>
      </c>
      <c r="AE769" s="21">
        <v>0</v>
      </c>
      <c r="AF769" s="21">
        <v>0</v>
      </c>
      <c r="AG769" s="21">
        <v>0</v>
      </c>
      <c r="AH769" s="21">
        <v>0</v>
      </c>
      <c r="AI769" s="21">
        <v>0</v>
      </c>
      <c r="AJ769" s="21">
        <v>467495500</v>
      </c>
      <c r="AK769" s="21">
        <v>50050</v>
      </c>
      <c r="AL769" s="21">
        <v>0</v>
      </c>
      <c r="AM769" s="21">
        <v>0</v>
      </c>
      <c r="AN769" s="21">
        <v>0</v>
      </c>
      <c r="AO769" s="21">
        <v>2600</v>
      </c>
      <c r="AP769" s="21">
        <v>1910984910</v>
      </c>
      <c r="AQ769" s="21">
        <v>2385277260</v>
      </c>
    </row>
    <row r="770" spans="1:43" x14ac:dyDescent="0.25">
      <c r="A770" s="19">
        <v>46265</v>
      </c>
      <c r="B770" s="20" t="s">
        <v>5875</v>
      </c>
      <c r="C770" s="20" t="s">
        <v>5876</v>
      </c>
      <c r="D770" s="21">
        <v>2555818</v>
      </c>
      <c r="E770" s="21">
        <v>0</v>
      </c>
      <c r="F770" s="21">
        <v>0</v>
      </c>
      <c r="G770" s="21">
        <v>0</v>
      </c>
      <c r="H770" s="21">
        <v>152625650</v>
      </c>
      <c r="I770" s="21">
        <v>21952395</v>
      </c>
      <c r="J770" s="21">
        <v>3478600</v>
      </c>
      <c r="K770" s="21">
        <v>1223860</v>
      </c>
      <c r="L770" s="21">
        <v>794250</v>
      </c>
      <c r="M770" s="21">
        <v>84</v>
      </c>
      <c r="N770" s="21">
        <v>0</v>
      </c>
      <c r="O770" s="21">
        <v>1254900</v>
      </c>
      <c r="P770" s="21">
        <v>0</v>
      </c>
      <c r="Q770" s="21">
        <v>57</v>
      </c>
      <c r="R770" s="21">
        <v>0</v>
      </c>
      <c r="S770" s="21">
        <v>0</v>
      </c>
      <c r="T770" s="21">
        <v>0</v>
      </c>
      <c r="U770" s="21">
        <v>0</v>
      </c>
      <c r="V770" s="21">
        <v>78100</v>
      </c>
      <c r="W770" s="21">
        <v>15908084125</v>
      </c>
      <c r="X770" s="21">
        <v>0</v>
      </c>
      <c r="Y770" s="21">
        <v>0</v>
      </c>
      <c r="Z770" s="21">
        <v>0</v>
      </c>
      <c r="AA770" s="21">
        <v>0</v>
      </c>
      <c r="AB770" s="21">
        <v>0</v>
      </c>
      <c r="AC770" s="21">
        <v>0</v>
      </c>
      <c r="AD770" s="21">
        <v>0</v>
      </c>
      <c r="AE770" s="21">
        <v>0</v>
      </c>
      <c r="AF770" s="21">
        <v>0</v>
      </c>
      <c r="AG770" s="21">
        <v>0</v>
      </c>
      <c r="AH770" s="21">
        <v>0</v>
      </c>
      <c r="AI770" s="21">
        <v>0</v>
      </c>
      <c r="AJ770" s="21">
        <v>128257850</v>
      </c>
      <c r="AK770" s="21">
        <v>93068018</v>
      </c>
      <c r="AL770" s="21">
        <v>0</v>
      </c>
      <c r="AM770" s="21">
        <v>195600</v>
      </c>
      <c r="AN770" s="21">
        <v>2330500</v>
      </c>
      <c r="AO770" s="21">
        <v>65</v>
      </c>
      <c r="AP770" s="21">
        <v>848732673</v>
      </c>
      <c r="AQ770" s="21">
        <v>17164632545</v>
      </c>
    </row>
    <row r="771" spans="1:43" x14ac:dyDescent="0.25">
      <c r="A771" s="19">
        <v>46265</v>
      </c>
      <c r="B771" s="20" t="s">
        <v>5878</v>
      </c>
      <c r="C771" s="20" t="s">
        <v>5879</v>
      </c>
      <c r="D771" s="21">
        <v>1020600</v>
      </c>
      <c r="E771" s="21">
        <v>0</v>
      </c>
      <c r="F771" s="21">
        <v>0</v>
      </c>
      <c r="G771" s="21">
        <v>0</v>
      </c>
      <c r="H771" s="21">
        <v>0</v>
      </c>
      <c r="I771" s="21">
        <v>200</v>
      </c>
      <c r="J771" s="21">
        <v>0</v>
      </c>
      <c r="K771" s="21">
        <v>0</v>
      </c>
      <c r="L771" s="21">
        <v>33800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1">
        <v>0</v>
      </c>
      <c r="U771" s="21">
        <v>0</v>
      </c>
      <c r="V771" s="21">
        <v>0</v>
      </c>
      <c r="W771" s="21">
        <v>1362115200</v>
      </c>
      <c r="X771" s="21">
        <v>0</v>
      </c>
      <c r="Y771" s="21">
        <v>0</v>
      </c>
      <c r="Z771" s="21">
        <v>0</v>
      </c>
      <c r="AA771" s="21">
        <v>0</v>
      </c>
      <c r="AB771" s="21">
        <v>0</v>
      </c>
      <c r="AC771" s="21">
        <v>0</v>
      </c>
      <c r="AD771" s="21">
        <v>0</v>
      </c>
      <c r="AE771" s="21">
        <v>0</v>
      </c>
      <c r="AF771" s="21">
        <v>0</v>
      </c>
      <c r="AG771" s="21">
        <v>0</v>
      </c>
      <c r="AH771" s="21">
        <v>0</v>
      </c>
      <c r="AI771" s="21">
        <v>0</v>
      </c>
      <c r="AJ771" s="21">
        <v>0</v>
      </c>
      <c r="AK771" s="21">
        <v>0</v>
      </c>
      <c r="AL771" s="21">
        <v>0</v>
      </c>
      <c r="AM771" s="21">
        <v>0</v>
      </c>
      <c r="AN771" s="21">
        <v>0</v>
      </c>
      <c r="AO771" s="21">
        <v>0</v>
      </c>
      <c r="AP771" s="21">
        <v>186830200</v>
      </c>
      <c r="AQ771" s="21">
        <v>1550000000</v>
      </c>
    </row>
    <row r="772" spans="1:43" x14ac:dyDescent="0.25">
      <c r="A772" s="19">
        <v>46265</v>
      </c>
      <c r="B772" s="20" t="s">
        <v>5889</v>
      </c>
      <c r="C772" s="20" t="s">
        <v>5890</v>
      </c>
      <c r="D772" s="21">
        <v>28707200</v>
      </c>
      <c r="E772" s="21">
        <v>0</v>
      </c>
      <c r="F772" s="21">
        <v>0</v>
      </c>
      <c r="G772" s="21">
        <v>0</v>
      </c>
      <c r="H772" s="21">
        <v>0</v>
      </c>
      <c r="I772" s="21">
        <v>4067400</v>
      </c>
      <c r="J772" s="21">
        <v>0</v>
      </c>
      <c r="K772" s="21">
        <v>1053100</v>
      </c>
      <c r="L772" s="21">
        <v>100</v>
      </c>
      <c r="M772" s="21">
        <v>0</v>
      </c>
      <c r="N772" s="21">
        <v>0</v>
      </c>
      <c r="O772" s="21">
        <v>0</v>
      </c>
      <c r="P772" s="21">
        <v>0</v>
      </c>
      <c r="Q772" s="21">
        <v>0</v>
      </c>
      <c r="R772" s="21">
        <v>0</v>
      </c>
      <c r="S772" s="21">
        <v>0</v>
      </c>
      <c r="T772" s="21">
        <v>0</v>
      </c>
      <c r="U772" s="21">
        <v>0</v>
      </c>
      <c r="V772" s="21">
        <v>0</v>
      </c>
      <c r="W772" s="21">
        <v>758833300</v>
      </c>
      <c r="X772" s="21">
        <v>0</v>
      </c>
      <c r="Y772" s="21">
        <v>0</v>
      </c>
      <c r="Z772" s="21">
        <v>0</v>
      </c>
      <c r="AA772" s="21">
        <v>0</v>
      </c>
      <c r="AB772" s="21">
        <v>0</v>
      </c>
      <c r="AC772" s="21">
        <v>0</v>
      </c>
      <c r="AD772" s="21">
        <v>0</v>
      </c>
      <c r="AE772" s="21">
        <v>0</v>
      </c>
      <c r="AF772" s="21">
        <v>0</v>
      </c>
      <c r="AG772" s="21">
        <v>0</v>
      </c>
      <c r="AH772" s="21">
        <v>0</v>
      </c>
      <c r="AI772" s="21">
        <v>0</v>
      </c>
      <c r="AJ772" s="21">
        <v>0</v>
      </c>
      <c r="AK772" s="21">
        <v>1100</v>
      </c>
      <c r="AL772" s="21">
        <v>0</v>
      </c>
      <c r="AM772" s="21">
        <v>0</v>
      </c>
      <c r="AN772" s="21">
        <v>0</v>
      </c>
      <c r="AO772" s="21">
        <v>0</v>
      </c>
      <c r="AP772" s="21">
        <v>40671100</v>
      </c>
      <c r="AQ772" s="21">
        <v>833333300</v>
      </c>
    </row>
    <row r="773" spans="1:43" x14ac:dyDescent="0.25">
      <c r="A773" s="19">
        <v>46265</v>
      </c>
      <c r="B773" s="20" t="s">
        <v>5895</v>
      </c>
      <c r="C773" s="20" t="s">
        <v>5896</v>
      </c>
      <c r="D773" s="21">
        <v>12558000</v>
      </c>
      <c r="E773" s="21">
        <v>0</v>
      </c>
      <c r="F773" s="21">
        <v>0</v>
      </c>
      <c r="G773" s="21">
        <v>0</v>
      </c>
      <c r="H773" s="21">
        <v>0</v>
      </c>
      <c r="I773" s="21">
        <v>100</v>
      </c>
      <c r="J773" s="21">
        <v>0</v>
      </c>
      <c r="K773" s="21">
        <v>0</v>
      </c>
      <c r="L773" s="21">
        <v>670400</v>
      </c>
      <c r="M773" s="21">
        <v>0</v>
      </c>
      <c r="N773" s="21">
        <v>0</v>
      </c>
      <c r="O773" s="21">
        <v>0</v>
      </c>
      <c r="P773" s="21">
        <v>0</v>
      </c>
      <c r="Q773" s="21">
        <v>0</v>
      </c>
      <c r="R773" s="21">
        <v>0</v>
      </c>
      <c r="S773" s="21">
        <v>0</v>
      </c>
      <c r="T773" s="21">
        <v>0</v>
      </c>
      <c r="U773" s="21">
        <v>0</v>
      </c>
      <c r="V773" s="21">
        <v>0</v>
      </c>
      <c r="W773" s="21">
        <v>610709</v>
      </c>
      <c r="X773" s="21">
        <v>0</v>
      </c>
      <c r="Y773" s="21">
        <v>0</v>
      </c>
      <c r="Z773" s="21">
        <v>0</v>
      </c>
      <c r="AA773" s="21">
        <v>0</v>
      </c>
      <c r="AB773" s="21">
        <v>0</v>
      </c>
      <c r="AC773" s="21">
        <v>0</v>
      </c>
      <c r="AD773" s="21">
        <v>0</v>
      </c>
      <c r="AE773" s="21">
        <v>0</v>
      </c>
      <c r="AF773" s="21">
        <v>0</v>
      </c>
      <c r="AG773" s="21">
        <v>0</v>
      </c>
      <c r="AH773" s="21">
        <v>0</v>
      </c>
      <c r="AI773" s="21">
        <v>0</v>
      </c>
      <c r="AJ773" s="21">
        <v>0</v>
      </c>
      <c r="AK773" s="21">
        <v>5223600</v>
      </c>
      <c r="AL773" s="21">
        <v>0</v>
      </c>
      <c r="AM773" s="21">
        <v>0</v>
      </c>
      <c r="AN773" s="21">
        <v>0</v>
      </c>
      <c r="AO773" s="21">
        <v>0</v>
      </c>
      <c r="AP773" s="21">
        <v>774687191</v>
      </c>
      <c r="AQ773" s="21">
        <v>793750000</v>
      </c>
    </row>
    <row r="774" spans="1:43" x14ac:dyDescent="0.25">
      <c r="A774" s="19">
        <v>46265</v>
      </c>
      <c r="B774" s="20" t="s">
        <v>5903</v>
      </c>
      <c r="C774" s="20" t="s">
        <v>5904</v>
      </c>
      <c r="D774" s="21">
        <v>0</v>
      </c>
      <c r="E774" s="21">
        <v>0</v>
      </c>
      <c r="F774" s="21">
        <v>1000000</v>
      </c>
      <c r="G774" s="21">
        <v>0</v>
      </c>
      <c r="H774" s="21">
        <v>0</v>
      </c>
      <c r="I774" s="21">
        <v>100</v>
      </c>
      <c r="J774" s="21">
        <v>0</v>
      </c>
      <c r="K774" s="21">
        <v>0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21">
        <v>0</v>
      </c>
      <c r="S774" s="21">
        <v>0</v>
      </c>
      <c r="T774" s="21">
        <v>0</v>
      </c>
      <c r="U774" s="21">
        <v>0</v>
      </c>
      <c r="V774" s="21">
        <v>0</v>
      </c>
      <c r="W774" s="21">
        <v>757534300</v>
      </c>
      <c r="X774" s="21">
        <v>0</v>
      </c>
      <c r="Y774" s="21">
        <v>0</v>
      </c>
      <c r="Z774" s="21">
        <v>0</v>
      </c>
      <c r="AA774" s="21">
        <v>0</v>
      </c>
      <c r="AB774" s="21">
        <v>0</v>
      </c>
      <c r="AC774" s="21">
        <v>0</v>
      </c>
      <c r="AD774" s="21">
        <v>0</v>
      </c>
      <c r="AE774" s="21">
        <v>0</v>
      </c>
      <c r="AF774" s="21">
        <v>0</v>
      </c>
      <c r="AG774" s="21">
        <v>0</v>
      </c>
      <c r="AH774" s="21">
        <v>0</v>
      </c>
      <c r="AI774" s="21">
        <v>0</v>
      </c>
      <c r="AJ774" s="21">
        <v>0</v>
      </c>
      <c r="AK774" s="21">
        <v>110339</v>
      </c>
      <c r="AL774" s="21">
        <v>0</v>
      </c>
      <c r="AM774" s="21">
        <v>0</v>
      </c>
      <c r="AN774" s="21">
        <v>0</v>
      </c>
      <c r="AO774" s="21">
        <v>500</v>
      </c>
      <c r="AP774" s="21">
        <v>2840833318</v>
      </c>
      <c r="AQ774" s="21">
        <v>3599478557</v>
      </c>
    </row>
    <row r="775" spans="1:43" x14ac:dyDescent="0.25">
      <c r="A775" s="19">
        <v>46265</v>
      </c>
      <c r="B775" s="20" t="s">
        <v>5913</v>
      </c>
      <c r="C775" s="20" t="s">
        <v>5914</v>
      </c>
      <c r="D775" s="21">
        <v>0</v>
      </c>
      <c r="E775" s="21">
        <v>0</v>
      </c>
      <c r="F775" s="21">
        <v>0</v>
      </c>
      <c r="G775" s="21">
        <v>0</v>
      </c>
      <c r="H775" s="21">
        <v>0</v>
      </c>
      <c r="I775" s="21">
        <v>100</v>
      </c>
      <c r="J775" s="21">
        <v>0</v>
      </c>
      <c r="K775" s="21">
        <v>1500000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>
        <v>0</v>
      </c>
      <c r="R775" s="21">
        <v>0</v>
      </c>
      <c r="S775" s="21">
        <v>0</v>
      </c>
      <c r="T775" s="21">
        <v>0</v>
      </c>
      <c r="U775" s="21">
        <v>0</v>
      </c>
      <c r="V775" s="21">
        <v>0</v>
      </c>
      <c r="W775" s="21">
        <v>7500</v>
      </c>
      <c r="X775" s="21">
        <v>0</v>
      </c>
      <c r="Y775" s="21">
        <v>0</v>
      </c>
      <c r="Z775" s="21">
        <v>0</v>
      </c>
      <c r="AA775" s="21">
        <v>0</v>
      </c>
      <c r="AB775" s="21">
        <v>0</v>
      </c>
      <c r="AC775" s="21">
        <v>0</v>
      </c>
      <c r="AD775" s="21">
        <v>0</v>
      </c>
      <c r="AE775" s="21">
        <v>0</v>
      </c>
      <c r="AF775" s="21">
        <v>0</v>
      </c>
      <c r="AG775" s="21">
        <v>0</v>
      </c>
      <c r="AH775" s="21">
        <v>0</v>
      </c>
      <c r="AI775" s="21">
        <v>0</v>
      </c>
      <c r="AJ775" s="21">
        <v>0</v>
      </c>
      <c r="AK775" s="21">
        <v>1287805</v>
      </c>
      <c r="AL775" s="21">
        <v>0</v>
      </c>
      <c r="AM775" s="21">
        <v>0</v>
      </c>
      <c r="AN775" s="21">
        <v>0</v>
      </c>
      <c r="AO775" s="21">
        <v>0</v>
      </c>
      <c r="AP775" s="21">
        <v>277130877</v>
      </c>
      <c r="AQ775" s="21">
        <v>279926282</v>
      </c>
    </row>
    <row r="776" spans="1:43" x14ac:dyDescent="0.25">
      <c r="A776" s="19">
        <v>46265</v>
      </c>
      <c r="B776" s="20" t="s">
        <v>5919</v>
      </c>
      <c r="C776" s="20" t="s">
        <v>5920</v>
      </c>
      <c r="D776" s="21">
        <v>926400</v>
      </c>
      <c r="E776" s="21">
        <v>1392000</v>
      </c>
      <c r="F776" s="21">
        <v>0</v>
      </c>
      <c r="G776" s="21">
        <v>0</v>
      </c>
      <c r="H776" s="21">
        <v>0</v>
      </c>
      <c r="I776" s="21">
        <v>169300</v>
      </c>
      <c r="J776" s="21">
        <v>0</v>
      </c>
      <c r="K776" s="21">
        <v>676400</v>
      </c>
      <c r="L776" s="21">
        <v>19408</v>
      </c>
      <c r="M776" s="21">
        <v>0</v>
      </c>
      <c r="N776" s="21">
        <v>0</v>
      </c>
      <c r="O776" s="21">
        <v>0</v>
      </c>
      <c r="P776" s="21">
        <v>20000</v>
      </c>
      <c r="Q776" s="21">
        <v>0</v>
      </c>
      <c r="R776" s="21">
        <v>0</v>
      </c>
      <c r="S776" s="21">
        <v>0</v>
      </c>
      <c r="T776" s="21">
        <v>0</v>
      </c>
      <c r="U776" s="21">
        <v>0</v>
      </c>
      <c r="V776" s="21">
        <v>0</v>
      </c>
      <c r="W776" s="21">
        <v>66551400</v>
      </c>
      <c r="X776" s="21">
        <v>0</v>
      </c>
      <c r="Y776" s="21">
        <v>0</v>
      </c>
      <c r="Z776" s="21">
        <v>0</v>
      </c>
      <c r="AA776" s="21">
        <v>0</v>
      </c>
      <c r="AB776" s="21">
        <v>0</v>
      </c>
      <c r="AC776" s="21">
        <v>0</v>
      </c>
      <c r="AD776" s="21">
        <v>0</v>
      </c>
      <c r="AE776" s="21">
        <v>0</v>
      </c>
      <c r="AF776" s="21">
        <v>0</v>
      </c>
      <c r="AG776" s="21">
        <v>0</v>
      </c>
      <c r="AH776" s="21">
        <v>0</v>
      </c>
      <c r="AI776" s="21">
        <v>0</v>
      </c>
      <c r="AJ776" s="21">
        <v>28898444</v>
      </c>
      <c r="AK776" s="21">
        <v>3899480</v>
      </c>
      <c r="AL776" s="21">
        <v>0</v>
      </c>
      <c r="AM776" s="21">
        <v>0</v>
      </c>
      <c r="AN776" s="21">
        <v>2080000</v>
      </c>
      <c r="AO776" s="21">
        <v>0</v>
      </c>
      <c r="AP776" s="21">
        <v>37718244</v>
      </c>
      <c r="AQ776" s="21">
        <v>142351076</v>
      </c>
    </row>
    <row r="777" spans="1:43" x14ac:dyDescent="0.25">
      <c r="A777" s="19">
        <v>46265</v>
      </c>
      <c r="B777" s="20" t="s">
        <v>5928</v>
      </c>
      <c r="C777" s="20" t="s">
        <v>5929</v>
      </c>
      <c r="D777" s="21">
        <v>22049831</v>
      </c>
      <c r="E777" s="21">
        <v>10420300</v>
      </c>
      <c r="F777" s="21">
        <v>274200</v>
      </c>
      <c r="G777" s="21">
        <v>550000</v>
      </c>
      <c r="H777" s="21">
        <v>6576000</v>
      </c>
      <c r="I777" s="21">
        <v>20956325</v>
      </c>
      <c r="J777" s="21">
        <v>1107088098</v>
      </c>
      <c r="K777" s="21">
        <v>1773593</v>
      </c>
      <c r="L777" s="21">
        <v>20264089</v>
      </c>
      <c r="M777" s="21">
        <v>25079</v>
      </c>
      <c r="N777" s="21">
        <v>0</v>
      </c>
      <c r="O777" s="21">
        <v>386862300</v>
      </c>
      <c r="P777" s="21">
        <v>77000</v>
      </c>
      <c r="Q777" s="21">
        <v>0</v>
      </c>
      <c r="R777" s="21">
        <v>4006250</v>
      </c>
      <c r="S777" s="21">
        <v>0</v>
      </c>
      <c r="T777" s="21">
        <v>0</v>
      </c>
      <c r="U777" s="21">
        <v>0</v>
      </c>
      <c r="V777" s="21">
        <v>2837900</v>
      </c>
      <c r="W777" s="21">
        <v>56615545035</v>
      </c>
      <c r="X777" s="21">
        <v>0</v>
      </c>
      <c r="Y777" s="21">
        <v>0</v>
      </c>
      <c r="Z777" s="21">
        <v>0</v>
      </c>
      <c r="AA777" s="21">
        <v>0</v>
      </c>
      <c r="AB777" s="21">
        <v>0</v>
      </c>
      <c r="AC777" s="21">
        <v>0</v>
      </c>
      <c r="AD777" s="21">
        <v>0</v>
      </c>
      <c r="AE777" s="21">
        <v>0</v>
      </c>
      <c r="AF777" s="21">
        <v>0</v>
      </c>
      <c r="AG777" s="21">
        <v>0</v>
      </c>
      <c r="AH777" s="21">
        <v>0</v>
      </c>
      <c r="AI777" s="21">
        <v>0</v>
      </c>
      <c r="AJ777" s="21">
        <v>817288499</v>
      </c>
      <c r="AK777" s="21">
        <v>79653724</v>
      </c>
      <c r="AL777" s="21">
        <v>248790633</v>
      </c>
      <c r="AM777" s="21">
        <v>4523300</v>
      </c>
      <c r="AN777" s="21">
        <v>202902100</v>
      </c>
      <c r="AO777" s="21">
        <v>81217976</v>
      </c>
      <c r="AP777" s="21">
        <v>3931019848</v>
      </c>
      <c r="AQ777" s="21">
        <v>63564702080</v>
      </c>
    </row>
    <row r="778" spans="1:43" x14ac:dyDescent="0.25">
      <c r="A778" s="19">
        <v>46265</v>
      </c>
      <c r="B778" s="20" t="s">
        <v>5930</v>
      </c>
      <c r="C778" s="20" t="s">
        <v>5931</v>
      </c>
      <c r="D778" s="21">
        <v>0</v>
      </c>
      <c r="E778" s="21">
        <v>0</v>
      </c>
      <c r="F778" s="21">
        <v>0</v>
      </c>
      <c r="G778" s="21">
        <v>0</v>
      </c>
      <c r="H778" s="21">
        <v>0</v>
      </c>
      <c r="I778" s="21">
        <v>100</v>
      </c>
      <c r="J778" s="21">
        <v>0</v>
      </c>
      <c r="K778" s="21">
        <v>0</v>
      </c>
      <c r="L778" s="21">
        <v>203000</v>
      </c>
      <c r="M778" s="21">
        <v>0</v>
      </c>
      <c r="N778" s="21">
        <v>0</v>
      </c>
      <c r="O778" s="21">
        <v>0</v>
      </c>
      <c r="P778" s="21">
        <v>0</v>
      </c>
      <c r="Q778" s="21">
        <v>0</v>
      </c>
      <c r="R778" s="21">
        <v>0</v>
      </c>
      <c r="S778" s="21">
        <v>0</v>
      </c>
      <c r="T778" s="21">
        <v>0</v>
      </c>
      <c r="U778" s="21">
        <v>0</v>
      </c>
      <c r="V778" s="21">
        <v>0</v>
      </c>
      <c r="W778" s="21">
        <v>320488600</v>
      </c>
      <c r="X778" s="21">
        <v>0</v>
      </c>
      <c r="Y778" s="21">
        <v>0</v>
      </c>
      <c r="Z778" s="21">
        <v>0</v>
      </c>
      <c r="AA778" s="21">
        <v>0</v>
      </c>
      <c r="AB778" s="21">
        <v>0</v>
      </c>
      <c r="AC778" s="21">
        <v>0</v>
      </c>
      <c r="AD778" s="21">
        <v>0</v>
      </c>
      <c r="AE778" s="21">
        <v>0</v>
      </c>
      <c r="AF778" s="21">
        <v>0</v>
      </c>
      <c r="AG778" s="21">
        <v>0</v>
      </c>
      <c r="AH778" s="21">
        <v>0</v>
      </c>
      <c r="AI778" s="21">
        <v>0</v>
      </c>
      <c r="AJ778" s="21">
        <v>119086500</v>
      </c>
      <c r="AK778" s="21">
        <v>0</v>
      </c>
      <c r="AL778" s="21">
        <v>0</v>
      </c>
      <c r="AM778" s="21">
        <v>0</v>
      </c>
      <c r="AN778" s="21">
        <v>0</v>
      </c>
      <c r="AO778" s="21">
        <v>0</v>
      </c>
      <c r="AP778" s="21">
        <v>60221800</v>
      </c>
      <c r="AQ778" s="21">
        <v>500000000</v>
      </c>
    </row>
    <row r="779" spans="1:43" x14ac:dyDescent="0.25">
      <c r="A779" s="19">
        <v>46265</v>
      </c>
      <c r="B779" s="20" t="s">
        <v>5941</v>
      </c>
      <c r="C779" s="20" t="s">
        <v>5942</v>
      </c>
      <c r="D779" s="21">
        <v>0</v>
      </c>
      <c r="E779" s="21">
        <v>0</v>
      </c>
      <c r="F779" s="21">
        <v>50</v>
      </c>
      <c r="G779" s="21">
        <v>0</v>
      </c>
      <c r="H779" s="21">
        <v>0</v>
      </c>
      <c r="I779" s="21">
        <v>0</v>
      </c>
      <c r="J779" s="21">
        <v>0</v>
      </c>
      <c r="K779" s="21">
        <v>0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1">
        <v>0</v>
      </c>
      <c r="S779" s="21">
        <v>0</v>
      </c>
      <c r="T779" s="21">
        <v>0</v>
      </c>
      <c r="U779" s="21">
        <v>0</v>
      </c>
      <c r="V779" s="21">
        <v>0</v>
      </c>
      <c r="W779" s="21">
        <v>3556336</v>
      </c>
      <c r="X779" s="21">
        <v>0</v>
      </c>
      <c r="Y779" s="21">
        <v>0</v>
      </c>
      <c r="Z779" s="21">
        <v>0</v>
      </c>
      <c r="AA779" s="21">
        <v>0</v>
      </c>
      <c r="AB779" s="21">
        <v>0</v>
      </c>
      <c r="AC779" s="21">
        <v>0</v>
      </c>
      <c r="AD779" s="21">
        <v>0</v>
      </c>
      <c r="AE779" s="21">
        <v>0</v>
      </c>
      <c r="AF779" s="21">
        <v>0</v>
      </c>
      <c r="AG779" s="21">
        <v>0</v>
      </c>
      <c r="AH779" s="21">
        <v>0</v>
      </c>
      <c r="AI779" s="21">
        <v>0</v>
      </c>
      <c r="AJ779" s="21">
        <v>0</v>
      </c>
      <c r="AK779" s="21">
        <v>0</v>
      </c>
      <c r="AL779" s="21">
        <v>0</v>
      </c>
      <c r="AM779" s="21">
        <v>0</v>
      </c>
      <c r="AN779" s="21">
        <v>0</v>
      </c>
      <c r="AO779" s="21">
        <v>0</v>
      </c>
      <c r="AP779" s="21">
        <v>5864</v>
      </c>
      <c r="AQ779" s="21">
        <v>3562250</v>
      </c>
    </row>
    <row r="780" spans="1:43" x14ac:dyDescent="0.25">
      <c r="A780" s="19">
        <v>46265</v>
      </c>
      <c r="B780" s="20" t="s">
        <v>5944</v>
      </c>
      <c r="C780" s="20" t="s">
        <v>5945</v>
      </c>
      <c r="D780" s="21">
        <v>4760800</v>
      </c>
      <c r="E780" s="21">
        <v>0</v>
      </c>
      <c r="F780" s="21">
        <v>0</v>
      </c>
      <c r="G780" s="21">
        <v>0</v>
      </c>
      <c r="H780" s="21">
        <v>0</v>
      </c>
      <c r="I780" s="21">
        <v>100</v>
      </c>
      <c r="J780" s="21">
        <v>0</v>
      </c>
      <c r="K780" s="21">
        <v>0</v>
      </c>
      <c r="L780" s="21">
        <v>12077000</v>
      </c>
      <c r="M780" s="21">
        <v>0</v>
      </c>
      <c r="N780" s="21">
        <v>0</v>
      </c>
      <c r="O780" s="21">
        <v>0</v>
      </c>
      <c r="P780" s="21">
        <v>28750</v>
      </c>
      <c r="Q780" s="21">
        <v>0</v>
      </c>
      <c r="R780" s="21">
        <v>0</v>
      </c>
      <c r="S780" s="21">
        <v>0</v>
      </c>
      <c r="T780" s="21">
        <v>0</v>
      </c>
      <c r="U780" s="21">
        <v>0</v>
      </c>
      <c r="V780" s="21">
        <v>0</v>
      </c>
      <c r="W780" s="21">
        <v>18075125</v>
      </c>
      <c r="X780" s="21">
        <v>0</v>
      </c>
      <c r="Y780" s="21">
        <v>205000000</v>
      </c>
      <c r="Z780" s="21">
        <v>0</v>
      </c>
      <c r="AA780" s="21">
        <v>0</v>
      </c>
      <c r="AB780" s="21">
        <v>0</v>
      </c>
      <c r="AC780" s="21">
        <v>0</v>
      </c>
      <c r="AD780" s="21">
        <v>0</v>
      </c>
      <c r="AE780" s="21">
        <v>0</v>
      </c>
      <c r="AF780" s="21">
        <v>0</v>
      </c>
      <c r="AG780" s="21">
        <v>0</v>
      </c>
      <c r="AH780" s="21">
        <v>0</v>
      </c>
      <c r="AI780" s="21">
        <v>0</v>
      </c>
      <c r="AJ780" s="21">
        <v>400</v>
      </c>
      <c r="AK780" s="21">
        <v>75</v>
      </c>
      <c r="AL780" s="21">
        <v>0</v>
      </c>
      <c r="AM780" s="21">
        <v>0</v>
      </c>
      <c r="AN780" s="21">
        <v>0</v>
      </c>
      <c r="AO780" s="21">
        <v>0</v>
      </c>
      <c r="AP780" s="21">
        <v>1654686350</v>
      </c>
      <c r="AQ780" s="21">
        <v>1894628600</v>
      </c>
    </row>
    <row r="781" spans="1:43" x14ac:dyDescent="0.25">
      <c r="A781" s="19">
        <v>46265</v>
      </c>
      <c r="B781" s="20" t="s">
        <v>5948</v>
      </c>
      <c r="C781" s="20" t="s">
        <v>5949</v>
      </c>
      <c r="D781" s="21">
        <v>7359950</v>
      </c>
      <c r="E781" s="21">
        <v>0</v>
      </c>
      <c r="F781" s="21">
        <v>0</v>
      </c>
      <c r="G781" s="21">
        <v>0</v>
      </c>
      <c r="H781" s="21">
        <v>0</v>
      </c>
      <c r="I781" s="21">
        <v>100</v>
      </c>
      <c r="J781" s="21">
        <v>0</v>
      </c>
      <c r="K781" s="21">
        <v>0</v>
      </c>
      <c r="L781" s="21">
        <v>72800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1">
        <v>8437600</v>
      </c>
      <c r="S781" s="21">
        <v>0</v>
      </c>
      <c r="T781" s="21">
        <v>0</v>
      </c>
      <c r="U781" s="21">
        <v>0</v>
      </c>
      <c r="V781" s="21">
        <v>0</v>
      </c>
      <c r="W781" s="21">
        <v>1083860004</v>
      </c>
      <c r="X781" s="21">
        <v>0</v>
      </c>
      <c r="Y781" s="21">
        <v>0</v>
      </c>
      <c r="Z781" s="21">
        <v>0</v>
      </c>
      <c r="AA781" s="21">
        <v>0</v>
      </c>
      <c r="AB781" s="21">
        <v>0</v>
      </c>
      <c r="AC781" s="21">
        <v>0</v>
      </c>
      <c r="AD781" s="21">
        <v>0</v>
      </c>
      <c r="AE781" s="21">
        <v>0</v>
      </c>
      <c r="AF781" s="21">
        <v>0</v>
      </c>
      <c r="AG781" s="21">
        <v>0</v>
      </c>
      <c r="AH781" s="21">
        <v>0</v>
      </c>
      <c r="AI781" s="21">
        <v>0</v>
      </c>
      <c r="AJ781" s="21">
        <v>0</v>
      </c>
      <c r="AK781" s="21">
        <v>1710</v>
      </c>
      <c r="AL781" s="21">
        <v>0</v>
      </c>
      <c r="AM781" s="21">
        <v>0</v>
      </c>
      <c r="AN781" s="21">
        <v>42962830</v>
      </c>
      <c r="AO781" s="21">
        <v>0</v>
      </c>
      <c r="AP781" s="21">
        <v>127281295</v>
      </c>
      <c r="AQ781" s="21">
        <v>1269976289</v>
      </c>
    </row>
    <row r="782" spans="1:43" x14ac:dyDescent="0.25">
      <c r="A782" s="19">
        <v>46265</v>
      </c>
      <c r="B782" s="20" t="s">
        <v>5953</v>
      </c>
      <c r="C782" s="20" t="s">
        <v>5954</v>
      </c>
      <c r="D782" s="21">
        <v>13409969033</v>
      </c>
      <c r="E782" s="21">
        <v>0</v>
      </c>
      <c r="F782" s="21">
        <v>0</v>
      </c>
      <c r="G782" s="21">
        <v>0</v>
      </c>
      <c r="H782" s="21">
        <v>0</v>
      </c>
      <c r="I782" s="21">
        <v>100</v>
      </c>
      <c r="J782" s="21">
        <v>0</v>
      </c>
      <c r="K782" s="21">
        <v>138800</v>
      </c>
      <c r="L782" s="21">
        <v>658000</v>
      </c>
      <c r="M782" s="21">
        <v>0</v>
      </c>
      <c r="N782" s="21">
        <v>0</v>
      </c>
      <c r="O782" s="21">
        <v>0</v>
      </c>
      <c r="P782" s="21">
        <v>37108</v>
      </c>
      <c r="Q782" s="21">
        <v>0</v>
      </c>
      <c r="R782" s="21">
        <v>459900</v>
      </c>
      <c r="S782" s="21">
        <v>0</v>
      </c>
      <c r="T782" s="21">
        <v>0</v>
      </c>
      <c r="U782" s="21">
        <v>0</v>
      </c>
      <c r="V782" s="21">
        <v>0</v>
      </c>
      <c r="W782" s="21">
        <v>1027569327</v>
      </c>
      <c r="X782" s="21">
        <v>0</v>
      </c>
      <c r="Y782" s="21">
        <v>0</v>
      </c>
      <c r="Z782" s="21">
        <v>0</v>
      </c>
      <c r="AA782" s="21">
        <v>0</v>
      </c>
      <c r="AB782" s="21">
        <v>0</v>
      </c>
      <c r="AC782" s="21">
        <v>0</v>
      </c>
      <c r="AD782" s="21">
        <v>0</v>
      </c>
      <c r="AE782" s="21">
        <v>0</v>
      </c>
      <c r="AF782" s="21">
        <v>0</v>
      </c>
      <c r="AG782" s="21">
        <v>0</v>
      </c>
      <c r="AH782" s="21">
        <v>0</v>
      </c>
      <c r="AI782" s="21">
        <v>100</v>
      </c>
      <c r="AJ782" s="21">
        <v>0</v>
      </c>
      <c r="AK782" s="21">
        <v>802578</v>
      </c>
      <c r="AL782" s="21">
        <v>0</v>
      </c>
      <c r="AM782" s="21">
        <v>0</v>
      </c>
      <c r="AN782" s="21">
        <v>0</v>
      </c>
      <c r="AO782" s="21">
        <v>150</v>
      </c>
      <c r="AP782" s="21">
        <v>249372363</v>
      </c>
      <c r="AQ782" s="21">
        <v>14689007459</v>
      </c>
    </row>
    <row r="783" spans="1:43" x14ac:dyDescent="0.25">
      <c r="A783" s="19">
        <v>46265</v>
      </c>
      <c r="B783" s="20" t="s">
        <v>5958</v>
      </c>
      <c r="C783" s="20" t="s">
        <v>5959</v>
      </c>
      <c r="D783" s="21">
        <v>2718400</v>
      </c>
      <c r="E783" s="21">
        <v>0</v>
      </c>
      <c r="F783" s="21">
        <v>0</v>
      </c>
      <c r="G783" s="21">
        <v>0</v>
      </c>
      <c r="H783" s="21">
        <v>0</v>
      </c>
      <c r="I783" s="21">
        <v>100</v>
      </c>
      <c r="J783" s="21">
        <v>0</v>
      </c>
      <c r="K783" s="21">
        <v>0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1">
        <v>0</v>
      </c>
      <c r="S783" s="21">
        <v>0</v>
      </c>
      <c r="T783" s="21">
        <v>0</v>
      </c>
      <c r="U783" s="21">
        <v>0</v>
      </c>
      <c r="V783" s="21">
        <v>0</v>
      </c>
      <c r="W783" s="21">
        <v>800000</v>
      </c>
      <c r="X783" s="21">
        <v>100</v>
      </c>
      <c r="Y783" s="21">
        <v>0</v>
      </c>
      <c r="Z783" s="21">
        <v>0</v>
      </c>
      <c r="AA783" s="21">
        <v>0</v>
      </c>
      <c r="AB783" s="21">
        <v>0</v>
      </c>
      <c r="AC783" s="21">
        <v>0</v>
      </c>
      <c r="AD783" s="21">
        <v>0</v>
      </c>
      <c r="AE783" s="21">
        <v>0</v>
      </c>
      <c r="AF783" s="21">
        <v>0</v>
      </c>
      <c r="AG783" s="21">
        <v>0</v>
      </c>
      <c r="AH783" s="21">
        <v>0</v>
      </c>
      <c r="AI783" s="21">
        <v>0</v>
      </c>
      <c r="AJ783" s="21">
        <v>0</v>
      </c>
      <c r="AK783" s="21">
        <v>166800</v>
      </c>
      <c r="AL783" s="21">
        <v>15000</v>
      </c>
      <c r="AM783" s="21">
        <v>0</v>
      </c>
      <c r="AN783" s="21">
        <v>0</v>
      </c>
      <c r="AO783" s="21">
        <v>0</v>
      </c>
      <c r="AP783" s="21">
        <v>443558442</v>
      </c>
      <c r="AQ783" s="21">
        <v>447258842</v>
      </c>
    </row>
    <row r="784" spans="1:43" x14ac:dyDescent="0.25">
      <c r="A784" s="19">
        <v>46265</v>
      </c>
      <c r="B784" s="20" t="s">
        <v>5968</v>
      </c>
      <c r="C784" s="20" t="s">
        <v>5969</v>
      </c>
      <c r="D784" s="21">
        <v>119800</v>
      </c>
      <c r="E784" s="21">
        <v>0</v>
      </c>
      <c r="F784" s="21">
        <v>0</v>
      </c>
      <c r="G784" s="21">
        <v>0</v>
      </c>
      <c r="H784" s="21">
        <v>0</v>
      </c>
      <c r="I784" s="21">
        <v>100</v>
      </c>
      <c r="J784" s="21">
        <v>0</v>
      </c>
      <c r="K784" s="21">
        <v>0</v>
      </c>
      <c r="L784" s="21">
        <v>12736600</v>
      </c>
      <c r="M784" s="21">
        <v>0</v>
      </c>
      <c r="N784" s="21">
        <v>0</v>
      </c>
      <c r="O784" s="21">
        <v>0</v>
      </c>
      <c r="P784" s="21">
        <v>0</v>
      </c>
      <c r="Q784" s="21">
        <v>6943500</v>
      </c>
      <c r="R784" s="21">
        <v>0</v>
      </c>
      <c r="S784" s="21">
        <v>0</v>
      </c>
      <c r="T784" s="21">
        <v>0</v>
      </c>
      <c r="U784" s="21">
        <v>0</v>
      </c>
      <c r="V784" s="21">
        <v>0</v>
      </c>
      <c r="W784" s="21">
        <v>1121062970</v>
      </c>
      <c r="X784" s="21">
        <v>0</v>
      </c>
      <c r="Y784" s="21">
        <v>0</v>
      </c>
      <c r="Z784" s="21">
        <v>0</v>
      </c>
      <c r="AA784" s="21">
        <v>0</v>
      </c>
      <c r="AB784" s="21">
        <v>0</v>
      </c>
      <c r="AC784" s="21">
        <v>0</v>
      </c>
      <c r="AD784" s="21">
        <v>0</v>
      </c>
      <c r="AE784" s="21">
        <v>0</v>
      </c>
      <c r="AF784" s="21">
        <v>0</v>
      </c>
      <c r="AG784" s="21">
        <v>0</v>
      </c>
      <c r="AH784" s="21">
        <v>0</v>
      </c>
      <c r="AI784" s="21">
        <v>0</v>
      </c>
      <c r="AJ784" s="21">
        <v>519000</v>
      </c>
      <c r="AK784" s="21">
        <v>0</v>
      </c>
      <c r="AL784" s="21">
        <v>0</v>
      </c>
      <c r="AM784" s="21">
        <v>0</v>
      </c>
      <c r="AN784" s="21">
        <v>0</v>
      </c>
      <c r="AO784" s="21">
        <v>0</v>
      </c>
      <c r="AP784" s="21">
        <v>84714321</v>
      </c>
      <c r="AQ784" s="21">
        <v>1226096291</v>
      </c>
    </row>
    <row r="785" spans="1:43" x14ac:dyDescent="0.25">
      <c r="A785" s="19">
        <v>46265</v>
      </c>
      <c r="B785" s="20" t="s">
        <v>5975</v>
      </c>
      <c r="C785" s="20" t="s">
        <v>5976</v>
      </c>
      <c r="D785" s="21">
        <v>3841871</v>
      </c>
      <c r="E785" s="21">
        <v>0</v>
      </c>
      <c r="F785" s="21">
        <v>6346346</v>
      </c>
      <c r="G785" s="21">
        <v>0</v>
      </c>
      <c r="H785" s="21">
        <v>0</v>
      </c>
      <c r="I785" s="21">
        <v>612291492</v>
      </c>
      <c r="J785" s="21">
        <v>0</v>
      </c>
      <c r="K785" s="21">
        <v>1107</v>
      </c>
      <c r="L785" s="21">
        <v>46362420</v>
      </c>
      <c r="M785" s="21">
        <v>74</v>
      </c>
      <c r="N785" s="21">
        <v>0</v>
      </c>
      <c r="O785" s="21">
        <v>0</v>
      </c>
      <c r="P785" s="21">
        <v>804900</v>
      </c>
      <c r="Q785" s="21">
        <v>0</v>
      </c>
      <c r="R785" s="21">
        <v>7935095</v>
      </c>
      <c r="S785" s="21">
        <v>0</v>
      </c>
      <c r="T785" s="21">
        <v>0</v>
      </c>
      <c r="U785" s="21">
        <v>0</v>
      </c>
      <c r="V785" s="21">
        <v>12082100</v>
      </c>
      <c r="W785" s="21">
        <v>3030718162</v>
      </c>
      <c r="X785" s="21">
        <v>0</v>
      </c>
      <c r="Y785" s="21">
        <v>0</v>
      </c>
      <c r="Z785" s="21">
        <v>0</v>
      </c>
      <c r="AA785" s="21">
        <v>0</v>
      </c>
      <c r="AB785" s="21">
        <v>0</v>
      </c>
      <c r="AC785" s="21">
        <v>0</v>
      </c>
      <c r="AD785" s="21">
        <v>0</v>
      </c>
      <c r="AE785" s="21">
        <v>21</v>
      </c>
      <c r="AF785" s="21">
        <v>0</v>
      </c>
      <c r="AG785" s="21">
        <v>0</v>
      </c>
      <c r="AH785" s="21">
        <v>0</v>
      </c>
      <c r="AI785" s="21">
        <v>0</v>
      </c>
      <c r="AJ785" s="21">
        <v>724980</v>
      </c>
      <c r="AK785" s="21">
        <v>3524595</v>
      </c>
      <c r="AL785" s="21">
        <v>178</v>
      </c>
      <c r="AM785" s="21">
        <v>0</v>
      </c>
      <c r="AN785" s="21">
        <v>13000</v>
      </c>
      <c r="AO785" s="21">
        <v>1766</v>
      </c>
      <c r="AP785" s="21">
        <v>3244344677</v>
      </c>
      <c r="AQ785" s="21">
        <v>6968992784</v>
      </c>
    </row>
    <row r="786" spans="1:43" x14ac:dyDescent="0.25">
      <c r="A786" s="19">
        <v>46265</v>
      </c>
      <c r="B786" s="20" t="s">
        <v>5985</v>
      </c>
      <c r="C786" s="20" t="s">
        <v>5986</v>
      </c>
      <c r="D786" s="21">
        <v>40200</v>
      </c>
      <c r="E786" s="21">
        <v>0</v>
      </c>
      <c r="F786" s="21">
        <v>0</v>
      </c>
      <c r="G786" s="21">
        <v>0</v>
      </c>
      <c r="H786" s="21">
        <v>0</v>
      </c>
      <c r="I786" s="21">
        <v>1387100</v>
      </c>
      <c r="J786" s="21">
        <v>0</v>
      </c>
      <c r="K786" s="21">
        <v>428500</v>
      </c>
      <c r="L786" s="21">
        <v>67900</v>
      </c>
      <c r="M786" s="21">
        <v>5076</v>
      </c>
      <c r="N786" s="21">
        <v>0</v>
      </c>
      <c r="O786" s="21">
        <v>0</v>
      </c>
      <c r="P786" s="21">
        <v>382100</v>
      </c>
      <c r="Q786" s="21">
        <v>647700</v>
      </c>
      <c r="R786" s="21">
        <v>248800</v>
      </c>
      <c r="S786" s="21">
        <v>0</v>
      </c>
      <c r="T786" s="21">
        <v>0</v>
      </c>
      <c r="U786" s="21">
        <v>0</v>
      </c>
      <c r="V786" s="21">
        <v>0</v>
      </c>
      <c r="W786" s="21">
        <v>1795422514</v>
      </c>
      <c r="X786" s="21">
        <v>0</v>
      </c>
      <c r="Y786" s="21">
        <v>0</v>
      </c>
      <c r="Z786" s="21">
        <v>0</v>
      </c>
      <c r="AA786" s="21">
        <v>0</v>
      </c>
      <c r="AB786" s="21">
        <v>0</v>
      </c>
      <c r="AC786" s="21">
        <v>0</v>
      </c>
      <c r="AD786" s="21">
        <v>0</v>
      </c>
      <c r="AE786" s="21">
        <v>0</v>
      </c>
      <c r="AF786" s="21">
        <v>0</v>
      </c>
      <c r="AG786" s="21">
        <v>0</v>
      </c>
      <c r="AH786" s="21">
        <v>0</v>
      </c>
      <c r="AI786" s="21">
        <v>0</v>
      </c>
      <c r="AJ786" s="21">
        <v>545800</v>
      </c>
      <c r="AK786" s="21">
        <v>447779</v>
      </c>
      <c r="AL786" s="21">
        <v>221300</v>
      </c>
      <c r="AM786" s="21">
        <v>0</v>
      </c>
      <c r="AN786" s="21">
        <v>0</v>
      </c>
      <c r="AO786" s="21">
        <v>0</v>
      </c>
      <c r="AP786" s="21">
        <v>18777231</v>
      </c>
      <c r="AQ786" s="21">
        <v>1818622000</v>
      </c>
    </row>
    <row r="787" spans="1:43" x14ac:dyDescent="0.25">
      <c r="A787" s="19">
        <v>46265</v>
      </c>
      <c r="B787" s="20" t="s">
        <v>5988</v>
      </c>
      <c r="C787" s="20" t="s">
        <v>5989</v>
      </c>
      <c r="D787" s="21">
        <v>35460</v>
      </c>
      <c r="E787" s="21">
        <v>0</v>
      </c>
      <c r="F787" s="21">
        <v>0</v>
      </c>
      <c r="G787" s="21">
        <v>0</v>
      </c>
      <c r="H787" s="21">
        <v>0</v>
      </c>
      <c r="I787" s="21">
        <v>100</v>
      </c>
      <c r="J787" s="21">
        <v>0</v>
      </c>
      <c r="K787" s="21">
        <v>200</v>
      </c>
      <c r="L787" s="21">
        <v>8620</v>
      </c>
      <c r="M787" s="21">
        <v>2500</v>
      </c>
      <c r="N787" s="21">
        <v>0</v>
      </c>
      <c r="O787" s="21">
        <v>0</v>
      </c>
      <c r="P787" s="21">
        <v>0</v>
      </c>
      <c r="Q787" s="21">
        <v>0</v>
      </c>
      <c r="R787" s="21">
        <v>0</v>
      </c>
      <c r="S787" s="21">
        <v>0</v>
      </c>
      <c r="T787" s="21">
        <v>0</v>
      </c>
      <c r="U787" s="21">
        <v>0</v>
      </c>
      <c r="V787" s="21">
        <v>0</v>
      </c>
      <c r="W787" s="21">
        <v>942483928</v>
      </c>
      <c r="X787" s="21">
        <v>0</v>
      </c>
      <c r="Y787" s="21">
        <v>0</v>
      </c>
      <c r="Z787" s="21">
        <v>0</v>
      </c>
      <c r="AA787" s="21">
        <v>0</v>
      </c>
      <c r="AB787" s="21">
        <v>0</v>
      </c>
      <c r="AC787" s="21">
        <v>0</v>
      </c>
      <c r="AD787" s="21">
        <v>0</v>
      </c>
      <c r="AE787" s="21">
        <v>0</v>
      </c>
      <c r="AF787" s="21">
        <v>0</v>
      </c>
      <c r="AG787" s="21">
        <v>0</v>
      </c>
      <c r="AH787" s="21">
        <v>0</v>
      </c>
      <c r="AI787" s="21">
        <v>0</v>
      </c>
      <c r="AJ787" s="21">
        <v>0</v>
      </c>
      <c r="AK787" s="21">
        <v>24280</v>
      </c>
      <c r="AL787" s="21">
        <v>1365000</v>
      </c>
      <c r="AM787" s="21">
        <v>8300</v>
      </c>
      <c r="AN787" s="21">
        <v>1923700</v>
      </c>
      <c r="AO787" s="21">
        <v>20</v>
      </c>
      <c r="AP787" s="21">
        <v>152128940</v>
      </c>
      <c r="AQ787" s="21">
        <v>1097981048</v>
      </c>
    </row>
    <row r="788" spans="1:43" x14ac:dyDescent="0.25">
      <c r="A788" s="19">
        <v>46265</v>
      </c>
      <c r="B788" s="20" t="s">
        <v>5995</v>
      </c>
      <c r="C788" s="20" t="s">
        <v>5996</v>
      </c>
      <c r="D788" s="21">
        <v>0</v>
      </c>
      <c r="E788" s="21">
        <v>0</v>
      </c>
      <c r="F788" s="21">
        <v>0</v>
      </c>
      <c r="G788" s="21">
        <v>0</v>
      </c>
      <c r="H788" s="21">
        <v>0</v>
      </c>
      <c r="I788" s="21">
        <v>4086600</v>
      </c>
      <c r="J788" s="21">
        <v>0</v>
      </c>
      <c r="K788" s="21">
        <v>3906400</v>
      </c>
      <c r="L788" s="21">
        <v>52700</v>
      </c>
      <c r="M788" s="21">
        <v>0</v>
      </c>
      <c r="N788" s="21">
        <v>0</v>
      </c>
      <c r="O788" s="21">
        <v>0</v>
      </c>
      <c r="P788" s="21">
        <v>0</v>
      </c>
      <c r="Q788" s="21">
        <v>0</v>
      </c>
      <c r="R788" s="21">
        <v>0</v>
      </c>
      <c r="S788" s="21">
        <v>0</v>
      </c>
      <c r="T788" s="21">
        <v>0</v>
      </c>
      <c r="U788" s="21">
        <v>0</v>
      </c>
      <c r="V788" s="21">
        <v>0</v>
      </c>
      <c r="W788" s="21">
        <v>2514476162</v>
      </c>
      <c r="X788" s="21">
        <v>0</v>
      </c>
      <c r="Y788" s="21">
        <v>0</v>
      </c>
      <c r="Z788" s="21">
        <v>0</v>
      </c>
      <c r="AA788" s="21">
        <v>0</v>
      </c>
      <c r="AB788" s="21">
        <v>0</v>
      </c>
      <c r="AC788" s="21">
        <v>0</v>
      </c>
      <c r="AD788" s="21">
        <v>0</v>
      </c>
      <c r="AE788" s="21">
        <v>0</v>
      </c>
      <c r="AF788" s="21">
        <v>0</v>
      </c>
      <c r="AG788" s="21">
        <v>0</v>
      </c>
      <c r="AH788" s="21">
        <v>119670800</v>
      </c>
      <c r="AI788" s="21">
        <v>0</v>
      </c>
      <c r="AJ788" s="21">
        <v>0</v>
      </c>
      <c r="AK788" s="21">
        <v>12311300</v>
      </c>
      <c r="AL788" s="21">
        <v>0</v>
      </c>
      <c r="AM788" s="21">
        <v>0</v>
      </c>
      <c r="AN788" s="21">
        <v>0</v>
      </c>
      <c r="AO788" s="21">
        <v>0</v>
      </c>
      <c r="AP788" s="21">
        <v>65286038</v>
      </c>
      <c r="AQ788" s="21">
        <v>2719790000</v>
      </c>
    </row>
    <row r="789" spans="1:43" x14ac:dyDescent="0.25">
      <c r="A789" s="19">
        <v>46265</v>
      </c>
      <c r="B789" s="20" t="s">
        <v>6001</v>
      </c>
      <c r="C789" s="20" t="s">
        <v>6002</v>
      </c>
      <c r="D789" s="21">
        <v>0</v>
      </c>
      <c r="E789" s="21">
        <v>0</v>
      </c>
      <c r="F789" s="21">
        <v>0</v>
      </c>
      <c r="G789" s="21">
        <v>0</v>
      </c>
      <c r="H789" s="21">
        <v>0</v>
      </c>
      <c r="I789" s="21">
        <v>100</v>
      </c>
      <c r="J789" s="21">
        <v>0</v>
      </c>
      <c r="K789" s="21">
        <v>0</v>
      </c>
      <c r="L789" s="21">
        <v>0</v>
      </c>
      <c r="M789" s="21">
        <v>0</v>
      </c>
      <c r="N789" s="21">
        <v>0</v>
      </c>
      <c r="O789" s="21">
        <v>0</v>
      </c>
      <c r="P789" s="21">
        <v>0</v>
      </c>
      <c r="Q789" s="21">
        <v>0</v>
      </c>
      <c r="R789" s="21">
        <v>613570000</v>
      </c>
      <c r="S789" s="21">
        <v>0</v>
      </c>
      <c r="T789" s="21">
        <v>0</v>
      </c>
      <c r="U789" s="21">
        <v>0</v>
      </c>
      <c r="V789" s="21">
        <v>0</v>
      </c>
      <c r="W789" s="21">
        <v>1086200</v>
      </c>
      <c r="X789" s="21">
        <v>0</v>
      </c>
      <c r="Y789" s="21">
        <v>0</v>
      </c>
      <c r="Z789" s="21">
        <v>0</v>
      </c>
      <c r="AA789" s="21">
        <v>0</v>
      </c>
      <c r="AB789" s="21">
        <v>0</v>
      </c>
      <c r="AC789" s="21">
        <v>0</v>
      </c>
      <c r="AD789" s="21">
        <v>0</v>
      </c>
      <c r="AE789" s="21">
        <v>0</v>
      </c>
      <c r="AF789" s="21">
        <v>0</v>
      </c>
      <c r="AG789" s="21">
        <v>0</v>
      </c>
      <c r="AH789" s="21">
        <v>0</v>
      </c>
      <c r="AI789" s="21">
        <v>0</v>
      </c>
      <c r="AJ789" s="21">
        <v>0</v>
      </c>
      <c r="AK789" s="21">
        <v>1668870</v>
      </c>
      <c r="AL789" s="21">
        <v>0</v>
      </c>
      <c r="AM789" s="21">
        <v>0</v>
      </c>
      <c r="AN789" s="21">
        <v>0</v>
      </c>
      <c r="AO789" s="21">
        <v>10</v>
      </c>
      <c r="AP789" s="21">
        <v>293752584</v>
      </c>
      <c r="AQ789" s="21">
        <v>910077764</v>
      </c>
    </row>
    <row r="790" spans="1:43" x14ac:dyDescent="0.25">
      <c r="A790" s="19">
        <v>46265</v>
      </c>
      <c r="B790" s="20" t="s">
        <v>6005</v>
      </c>
      <c r="C790" s="20" t="s">
        <v>6006</v>
      </c>
      <c r="D790" s="21">
        <v>79341733</v>
      </c>
      <c r="E790" s="21">
        <v>2375100</v>
      </c>
      <c r="F790" s="21">
        <v>6064</v>
      </c>
      <c r="G790" s="21">
        <v>4367337</v>
      </c>
      <c r="H790" s="21">
        <v>7</v>
      </c>
      <c r="I790" s="21">
        <v>88067275</v>
      </c>
      <c r="J790" s="21">
        <v>177329836</v>
      </c>
      <c r="K790" s="21">
        <v>51246465</v>
      </c>
      <c r="L790" s="21">
        <v>55440098</v>
      </c>
      <c r="M790" s="21">
        <v>305</v>
      </c>
      <c r="N790" s="21">
        <v>0</v>
      </c>
      <c r="O790" s="21">
        <v>6279215</v>
      </c>
      <c r="P790" s="21">
        <v>6891910</v>
      </c>
      <c r="Q790" s="21">
        <v>17387790</v>
      </c>
      <c r="R790" s="21">
        <v>101000</v>
      </c>
      <c r="S790" s="21">
        <v>0</v>
      </c>
      <c r="T790" s="21">
        <v>0</v>
      </c>
      <c r="U790" s="21">
        <v>0</v>
      </c>
      <c r="V790" s="21">
        <v>141100</v>
      </c>
      <c r="W790" s="21">
        <v>18660066494</v>
      </c>
      <c r="X790" s="21">
        <v>5200</v>
      </c>
      <c r="Y790" s="21">
        <v>195857200</v>
      </c>
      <c r="Z790" s="21">
        <v>0</v>
      </c>
      <c r="AA790" s="21">
        <v>0</v>
      </c>
      <c r="AB790" s="21">
        <v>0</v>
      </c>
      <c r="AC790" s="21">
        <v>0</v>
      </c>
      <c r="AD790" s="21">
        <v>1750000</v>
      </c>
      <c r="AE790" s="21">
        <v>9829422</v>
      </c>
      <c r="AF790" s="21">
        <v>1400000</v>
      </c>
      <c r="AG790" s="21">
        <v>0</v>
      </c>
      <c r="AH790" s="21">
        <v>5897142</v>
      </c>
      <c r="AI790" s="21">
        <v>2706900</v>
      </c>
      <c r="AJ790" s="21">
        <v>630649821</v>
      </c>
      <c r="AK790" s="21">
        <v>85903773</v>
      </c>
      <c r="AL790" s="21">
        <v>691586132</v>
      </c>
      <c r="AM790" s="21">
        <v>5551610</v>
      </c>
      <c r="AN790" s="21">
        <v>126485315</v>
      </c>
      <c r="AO790" s="21">
        <v>9719120</v>
      </c>
      <c r="AP790" s="21">
        <v>3655314042</v>
      </c>
      <c r="AQ790" s="21">
        <v>24571697406</v>
      </c>
    </row>
    <row r="791" spans="1:43" x14ac:dyDescent="0.25">
      <c r="A791" s="19">
        <v>46265</v>
      </c>
      <c r="B791" s="20" t="s">
        <v>6009</v>
      </c>
      <c r="C791" s="20" t="s">
        <v>6010</v>
      </c>
      <c r="D791" s="21">
        <v>103540862</v>
      </c>
      <c r="E791" s="21">
        <v>0</v>
      </c>
      <c r="F791" s="21">
        <v>8329093832</v>
      </c>
      <c r="G791" s="21">
        <v>12518372</v>
      </c>
      <c r="H791" s="21">
        <v>0</v>
      </c>
      <c r="I791" s="21">
        <v>88644972</v>
      </c>
      <c r="J791" s="21">
        <v>1392365</v>
      </c>
      <c r="K791" s="21">
        <v>11414754</v>
      </c>
      <c r="L791" s="21">
        <v>12543547</v>
      </c>
      <c r="M791" s="21">
        <v>79</v>
      </c>
      <c r="N791" s="21">
        <v>0</v>
      </c>
      <c r="O791" s="21">
        <v>0</v>
      </c>
      <c r="P791" s="21">
        <v>20521715</v>
      </c>
      <c r="Q791" s="21">
        <v>0</v>
      </c>
      <c r="R791" s="21">
        <v>80586800</v>
      </c>
      <c r="S791" s="21">
        <v>0</v>
      </c>
      <c r="T791" s="21">
        <v>0</v>
      </c>
      <c r="U791" s="21">
        <v>0</v>
      </c>
      <c r="V791" s="21">
        <v>2300</v>
      </c>
      <c r="W791" s="21">
        <v>2868609087</v>
      </c>
      <c r="X791" s="21">
        <v>0</v>
      </c>
      <c r="Y791" s="21">
        <v>0</v>
      </c>
      <c r="Z791" s="21">
        <v>0</v>
      </c>
      <c r="AA791" s="21">
        <v>0</v>
      </c>
      <c r="AB791" s="21">
        <v>0</v>
      </c>
      <c r="AC791" s="21">
        <v>0</v>
      </c>
      <c r="AD791" s="21">
        <v>0</v>
      </c>
      <c r="AE791" s="21">
        <v>0</v>
      </c>
      <c r="AF791" s="21">
        <v>0</v>
      </c>
      <c r="AG791" s="21">
        <v>0</v>
      </c>
      <c r="AH791" s="21">
        <v>0</v>
      </c>
      <c r="AI791" s="21">
        <v>0</v>
      </c>
      <c r="AJ791" s="21">
        <v>276352022</v>
      </c>
      <c r="AK791" s="21">
        <v>2560782</v>
      </c>
      <c r="AL791" s="21">
        <v>9941896</v>
      </c>
      <c r="AM791" s="21">
        <v>0</v>
      </c>
      <c r="AN791" s="21">
        <v>62159136</v>
      </c>
      <c r="AO791" s="21">
        <v>0</v>
      </c>
      <c r="AP791" s="21">
        <v>125457359</v>
      </c>
      <c r="AQ791" s="21">
        <v>12005339880</v>
      </c>
    </row>
    <row r="792" spans="1:43" x14ac:dyDescent="0.25">
      <c r="A792" s="19">
        <v>46265</v>
      </c>
      <c r="B792" s="20" t="s">
        <v>6016</v>
      </c>
      <c r="C792" s="20" t="s">
        <v>6017</v>
      </c>
      <c r="D792" s="21">
        <v>23051022</v>
      </c>
      <c r="E792" s="21">
        <v>53344500</v>
      </c>
      <c r="F792" s="21">
        <v>0</v>
      </c>
      <c r="G792" s="21">
        <v>0</v>
      </c>
      <c r="H792" s="21">
        <v>0</v>
      </c>
      <c r="I792" s="21">
        <v>0</v>
      </c>
      <c r="J792" s="21">
        <v>0</v>
      </c>
      <c r="K792" s="21">
        <v>0</v>
      </c>
      <c r="L792" s="21">
        <v>815</v>
      </c>
      <c r="M792" s="21">
        <v>1171</v>
      </c>
      <c r="N792" s="21">
        <v>0</v>
      </c>
      <c r="O792" s="21">
        <v>0</v>
      </c>
      <c r="P792" s="21">
        <v>0</v>
      </c>
      <c r="Q792" s="21">
        <v>100000</v>
      </c>
      <c r="R792" s="21">
        <v>0</v>
      </c>
      <c r="S792" s="21">
        <v>0</v>
      </c>
      <c r="T792" s="21">
        <v>0</v>
      </c>
      <c r="U792" s="21">
        <v>0</v>
      </c>
      <c r="V792" s="21">
        <v>0</v>
      </c>
      <c r="W792" s="21">
        <v>753542</v>
      </c>
      <c r="X792" s="21">
        <v>0</v>
      </c>
      <c r="Y792" s="21">
        <v>8312441</v>
      </c>
      <c r="Z792" s="21">
        <v>0</v>
      </c>
      <c r="AA792" s="21">
        <v>0</v>
      </c>
      <c r="AB792" s="21">
        <v>0</v>
      </c>
      <c r="AC792" s="21">
        <v>0</v>
      </c>
      <c r="AD792" s="21">
        <v>0</v>
      </c>
      <c r="AE792" s="21">
        <v>0</v>
      </c>
      <c r="AF792" s="21">
        <v>0</v>
      </c>
      <c r="AG792" s="21">
        <v>0</v>
      </c>
      <c r="AH792" s="21">
        <v>62</v>
      </c>
      <c r="AI792" s="21">
        <v>0</v>
      </c>
      <c r="AJ792" s="21">
        <v>49064027</v>
      </c>
      <c r="AK792" s="21">
        <v>44516967</v>
      </c>
      <c r="AL792" s="21">
        <v>573624</v>
      </c>
      <c r="AM792" s="21">
        <v>251</v>
      </c>
      <c r="AN792" s="21">
        <v>35846524</v>
      </c>
      <c r="AO792" s="21">
        <v>100000</v>
      </c>
      <c r="AP792" s="21">
        <v>226509176</v>
      </c>
      <c r="AQ792" s="21">
        <v>442174122</v>
      </c>
    </row>
    <row r="793" spans="1:43" x14ac:dyDescent="0.25">
      <c r="A793" s="19">
        <v>46265</v>
      </c>
      <c r="B793" s="20" t="s">
        <v>6019</v>
      </c>
      <c r="C793" s="20" t="s">
        <v>6020</v>
      </c>
      <c r="D793" s="21">
        <v>23023852</v>
      </c>
      <c r="E793" s="21">
        <v>3293500</v>
      </c>
      <c r="F793" s="21">
        <v>16113700</v>
      </c>
      <c r="G793" s="21">
        <v>4624022</v>
      </c>
      <c r="H793" s="21">
        <v>0</v>
      </c>
      <c r="I793" s="21">
        <v>28412417</v>
      </c>
      <c r="J793" s="21">
        <v>9439900</v>
      </c>
      <c r="K793" s="21">
        <v>16706633</v>
      </c>
      <c r="L793" s="21">
        <v>6916669</v>
      </c>
      <c r="M793" s="21">
        <v>72</v>
      </c>
      <c r="N793" s="21">
        <v>0</v>
      </c>
      <c r="O793" s="21">
        <v>1746300</v>
      </c>
      <c r="P793" s="21">
        <v>72</v>
      </c>
      <c r="Q793" s="21">
        <v>1052200</v>
      </c>
      <c r="R793" s="21">
        <v>200</v>
      </c>
      <c r="S793" s="21">
        <v>0</v>
      </c>
      <c r="T793" s="21">
        <v>0</v>
      </c>
      <c r="U793" s="21">
        <v>0</v>
      </c>
      <c r="V793" s="21">
        <v>500000</v>
      </c>
      <c r="W793" s="21">
        <v>101128575</v>
      </c>
      <c r="X793" s="21">
        <v>0</v>
      </c>
      <c r="Y793" s="21">
        <v>0</v>
      </c>
      <c r="Z793" s="21">
        <v>0</v>
      </c>
      <c r="AA793" s="21">
        <v>0</v>
      </c>
      <c r="AB793" s="21">
        <v>0</v>
      </c>
      <c r="AC793" s="21">
        <v>0</v>
      </c>
      <c r="AD793" s="21">
        <v>0</v>
      </c>
      <c r="AE793" s="21">
        <v>0</v>
      </c>
      <c r="AF793" s="21">
        <v>0</v>
      </c>
      <c r="AG793" s="21">
        <v>0</v>
      </c>
      <c r="AH793" s="21">
        <v>0</v>
      </c>
      <c r="AI793" s="21">
        <v>0</v>
      </c>
      <c r="AJ793" s="21">
        <v>84207757</v>
      </c>
      <c r="AK793" s="21">
        <v>189939263</v>
      </c>
      <c r="AL793" s="21">
        <v>46232953</v>
      </c>
      <c r="AM793" s="21">
        <v>24846100</v>
      </c>
      <c r="AN793" s="21">
        <v>218342391</v>
      </c>
      <c r="AO793" s="21">
        <v>4050200</v>
      </c>
      <c r="AP793" s="21">
        <v>2067669180</v>
      </c>
      <c r="AQ793" s="21">
        <v>2848245956</v>
      </c>
    </row>
    <row r="794" spans="1:43" x14ac:dyDescent="0.25">
      <c r="A794" s="19">
        <v>46265</v>
      </c>
      <c r="B794" s="20" t="s">
        <v>6023</v>
      </c>
      <c r="C794" s="20" t="s">
        <v>6024</v>
      </c>
      <c r="D794" s="21">
        <v>0</v>
      </c>
      <c r="E794" s="21">
        <v>0</v>
      </c>
      <c r="F794" s="21">
        <v>95510000</v>
      </c>
      <c r="G794" s="21">
        <v>0</v>
      </c>
      <c r="H794" s="21">
        <v>0</v>
      </c>
      <c r="I794" s="21">
        <v>740100</v>
      </c>
      <c r="J794" s="21">
        <v>0</v>
      </c>
      <c r="K794" s="21">
        <v>29600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>
        <v>824600</v>
      </c>
      <c r="R794" s="21">
        <v>23350</v>
      </c>
      <c r="S794" s="21">
        <v>0</v>
      </c>
      <c r="T794" s="21">
        <v>0</v>
      </c>
      <c r="U794" s="21">
        <v>0</v>
      </c>
      <c r="V794" s="21">
        <v>1600500</v>
      </c>
      <c r="W794" s="21">
        <v>593387750</v>
      </c>
      <c r="X794" s="21">
        <v>0</v>
      </c>
      <c r="Y794" s="21">
        <v>0</v>
      </c>
      <c r="Z794" s="21">
        <v>0</v>
      </c>
      <c r="AA794" s="21">
        <v>0</v>
      </c>
      <c r="AB794" s="21">
        <v>0</v>
      </c>
      <c r="AC794" s="21">
        <v>0</v>
      </c>
      <c r="AD794" s="21">
        <v>0</v>
      </c>
      <c r="AE794" s="21">
        <v>0</v>
      </c>
      <c r="AF794" s="21">
        <v>0</v>
      </c>
      <c r="AG794" s="21">
        <v>0</v>
      </c>
      <c r="AH794" s="21">
        <v>0</v>
      </c>
      <c r="AI794" s="21">
        <v>0</v>
      </c>
      <c r="AJ794" s="21">
        <v>1717200</v>
      </c>
      <c r="AK794" s="21">
        <v>320850</v>
      </c>
      <c r="AL794" s="21">
        <v>0</v>
      </c>
      <c r="AM794" s="21">
        <v>0</v>
      </c>
      <c r="AN794" s="21">
        <v>0</v>
      </c>
      <c r="AO794" s="21">
        <v>0</v>
      </c>
      <c r="AP794" s="21">
        <v>508346050</v>
      </c>
      <c r="AQ794" s="21">
        <v>1202500000</v>
      </c>
    </row>
    <row r="795" spans="1:43" x14ac:dyDescent="0.25">
      <c r="A795" s="19">
        <v>46265</v>
      </c>
      <c r="B795" s="20" t="s">
        <v>6031</v>
      </c>
      <c r="C795" s="20" t="s">
        <v>6032</v>
      </c>
      <c r="D795" s="21">
        <v>267306</v>
      </c>
      <c r="E795" s="21">
        <v>1918865</v>
      </c>
      <c r="F795" s="21">
        <v>78716</v>
      </c>
      <c r="G795" s="21">
        <v>0</v>
      </c>
      <c r="H795" s="21">
        <v>0</v>
      </c>
      <c r="I795" s="21">
        <v>1748800</v>
      </c>
      <c r="J795" s="21">
        <v>0</v>
      </c>
      <c r="K795" s="21">
        <v>349</v>
      </c>
      <c r="L795" s="21">
        <v>4365</v>
      </c>
      <c r="M795" s="21">
        <v>300</v>
      </c>
      <c r="N795" s="21">
        <v>0</v>
      </c>
      <c r="O795" s="21">
        <v>0</v>
      </c>
      <c r="P795" s="21">
        <v>1877900</v>
      </c>
      <c r="Q795" s="21">
        <v>0</v>
      </c>
      <c r="R795" s="21">
        <v>0</v>
      </c>
      <c r="S795" s="21">
        <v>0</v>
      </c>
      <c r="T795" s="21">
        <v>0</v>
      </c>
      <c r="U795" s="21">
        <v>0</v>
      </c>
      <c r="V795" s="21">
        <v>0</v>
      </c>
      <c r="W795" s="21">
        <v>1742767732</v>
      </c>
      <c r="X795" s="21">
        <v>0</v>
      </c>
      <c r="Y795" s="21">
        <v>1360</v>
      </c>
      <c r="Z795" s="21">
        <v>0</v>
      </c>
      <c r="AA795" s="21">
        <v>0</v>
      </c>
      <c r="AB795" s="21">
        <v>0</v>
      </c>
      <c r="AC795" s="21">
        <v>0</v>
      </c>
      <c r="AD795" s="21">
        <v>0</v>
      </c>
      <c r="AE795" s="21">
        <v>0</v>
      </c>
      <c r="AF795" s="21">
        <v>0</v>
      </c>
      <c r="AG795" s="21">
        <v>0</v>
      </c>
      <c r="AH795" s="21">
        <v>0</v>
      </c>
      <c r="AI795" s="21">
        <v>0</v>
      </c>
      <c r="AJ795" s="21">
        <v>0</v>
      </c>
      <c r="AK795" s="21">
        <v>24417416</v>
      </c>
      <c r="AL795" s="21">
        <v>0</v>
      </c>
      <c r="AM795" s="21">
        <v>10</v>
      </c>
      <c r="AN795" s="21">
        <v>65</v>
      </c>
      <c r="AO795" s="21">
        <v>3</v>
      </c>
      <c r="AP795" s="21">
        <v>63153360</v>
      </c>
      <c r="AQ795" s="21">
        <v>1836236547</v>
      </c>
    </row>
    <row r="796" spans="1:43" x14ac:dyDescent="0.25">
      <c r="A796" s="19">
        <v>46265</v>
      </c>
      <c r="B796" s="20" t="s">
        <v>6035</v>
      </c>
      <c r="C796" s="20" t="s">
        <v>6036</v>
      </c>
      <c r="D796" s="21">
        <v>106824963</v>
      </c>
      <c r="E796" s="21">
        <v>50</v>
      </c>
      <c r="F796" s="21">
        <v>86086390</v>
      </c>
      <c r="G796" s="21">
        <v>0</v>
      </c>
      <c r="H796" s="21">
        <v>0</v>
      </c>
      <c r="I796" s="21">
        <v>10675827</v>
      </c>
      <c r="J796" s="21">
        <v>0</v>
      </c>
      <c r="K796" s="21">
        <v>0</v>
      </c>
      <c r="L796" s="21">
        <v>290500</v>
      </c>
      <c r="M796" s="21">
        <v>4200</v>
      </c>
      <c r="N796" s="21">
        <v>0</v>
      </c>
      <c r="O796" s="21">
        <v>0</v>
      </c>
      <c r="P796" s="21">
        <v>0</v>
      </c>
      <c r="Q796" s="21">
        <v>0</v>
      </c>
      <c r="R796" s="21">
        <v>0</v>
      </c>
      <c r="S796" s="21">
        <v>0</v>
      </c>
      <c r="T796" s="21">
        <v>0</v>
      </c>
      <c r="U796" s="21">
        <v>0</v>
      </c>
      <c r="V796" s="21">
        <v>0</v>
      </c>
      <c r="W796" s="21">
        <v>1166733864</v>
      </c>
      <c r="X796" s="21">
        <v>0</v>
      </c>
      <c r="Y796" s="21">
        <v>0</v>
      </c>
      <c r="Z796" s="21">
        <v>0</v>
      </c>
      <c r="AA796" s="21">
        <v>0</v>
      </c>
      <c r="AB796" s="21">
        <v>0</v>
      </c>
      <c r="AC796" s="21">
        <v>0</v>
      </c>
      <c r="AD796" s="21">
        <v>0</v>
      </c>
      <c r="AE796" s="21">
        <v>0</v>
      </c>
      <c r="AF796" s="21">
        <v>0</v>
      </c>
      <c r="AG796" s="21">
        <v>0</v>
      </c>
      <c r="AH796" s="21">
        <v>0</v>
      </c>
      <c r="AI796" s="21">
        <v>0</v>
      </c>
      <c r="AJ796" s="21">
        <v>0</v>
      </c>
      <c r="AK796" s="21">
        <v>1898881</v>
      </c>
      <c r="AL796" s="21">
        <v>0</v>
      </c>
      <c r="AM796" s="21">
        <v>160200</v>
      </c>
      <c r="AN796" s="21">
        <v>0</v>
      </c>
      <c r="AO796" s="21">
        <v>0</v>
      </c>
      <c r="AP796" s="21">
        <v>108074662</v>
      </c>
      <c r="AQ796" s="21">
        <v>1480749537</v>
      </c>
    </row>
    <row r="797" spans="1:43" x14ac:dyDescent="0.25">
      <c r="A797" s="19">
        <v>46265</v>
      </c>
      <c r="B797" s="20" t="s">
        <v>6046</v>
      </c>
      <c r="C797" s="20" t="s">
        <v>6047</v>
      </c>
      <c r="D797" s="21">
        <v>72849000</v>
      </c>
      <c r="E797" s="21">
        <v>0</v>
      </c>
      <c r="F797" s="21">
        <v>268632340</v>
      </c>
      <c r="G797" s="21">
        <v>0</v>
      </c>
      <c r="H797" s="21">
        <v>0</v>
      </c>
      <c r="I797" s="21">
        <v>1381000</v>
      </c>
      <c r="J797" s="21">
        <v>0</v>
      </c>
      <c r="K797" s="21">
        <v>0</v>
      </c>
      <c r="L797" s="21">
        <v>88600</v>
      </c>
      <c r="M797" s="21">
        <v>0</v>
      </c>
      <c r="N797" s="21">
        <v>0</v>
      </c>
      <c r="O797" s="21">
        <v>0</v>
      </c>
      <c r="P797" s="21">
        <v>4000</v>
      </c>
      <c r="Q797" s="21">
        <v>0</v>
      </c>
      <c r="R797" s="21">
        <v>0</v>
      </c>
      <c r="S797" s="21">
        <v>0</v>
      </c>
      <c r="T797" s="21">
        <v>0</v>
      </c>
      <c r="U797" s="21">
        <v>0</v>
      </c>
      <c r="V797" s="21">
        <v>0</v>
      </c>
      <c r="W797" s="21">
        <v>6425342160</v>
      </c>
      <c r="X797" s="21">
        <v>0</v>
      </c>
      <c r="Y797" s="21">
        <v>0</v>
      </c>
      <c r="Z797" s="21">
        <v>0</v>
      </c>
      <c r="AA797" s="21">
        <v>0</v>
      </c>
      <c r="AB797" s="21">
        <v>0</v>
      </c>
      <c r="AC797" s="21">
        <v>0</v>
      </c>
      <c r="AD797" s="21">
        <v>0</v>
      </c>
      <c r="AE797" s="21">
        <v>0</v>
      </c>
      <c r="AF797" s="21">
        <v>0</v>
      </c>
      <c r="AG797" s="21">
        <v>0</v>
      </c>
      <c r="AH797" s="21">
        <v>0</v>
      </c>
      <c r="AI797" s="21">
        <v>0</v>
      </c>
      <c r="AJ797" s="21">
        <v>0</v>
      </c>
      <c r="AK797" s="21">
        <v>2025000</v>
      </c>
      <c r="AL797" s="21">
        <v>0</v>
      </c>
      <c r="AM797" s="21">
        <v>1531200</v>
      </c>
      <c r="AN797" s="21">
        <v>0</v>
      </c>
      <c r="AO797" s="21">
        <v>0</v>
      </c>
      <c r="AP797" s="21">
        <v>133959700</v>
      </c>
      <c r="AQ797" s="21">
        <v>6905813000</v>
      </c>
    </row>
    <row r="798" spans="1:43" x14ac:dyDescent="0.25">
      <c r="A798" s="19">
        <v>46265</v>
      </c>
      <c r="B798" s="20" t="s">
        <v>6053</v>
      </c>
      <c r="C798" s="20" t="s">
        <v>6054</v>
      </c>
      <c r="D798" s="21">
        <v>131400</v>
      </c>
      <c r="E798" s="21">
        <v>0</v>
      </c>
      <c r="F798" s="21">
        <v>403057606</v>
      </c>
      <c r="G798" s="21">
        <v>0</v>
      </c>
      <c r="H798" s="21">
        <v>3500</v>
      </c>
      <c r="I798" s="21">
        <v>290100</v>
      </c>
      <c r="J798" s="21">
        <v>0</v>
      </c>
      <c r="K798" s="21">
        <v>410000</v>
      </c>
      <c r="L798" s="21">
        <v>123300</v>
      </c>
      <c r="M798" s="21">
        <v>0</v>
      </c>
      <c r="N798" s="21">
        <v>0</v>
      </c>
      <c r="O798" s="21">
        <v>0</v>
      </c>
      <c r="P798" s="21">
        <v>1848500</v>
      </c>
      <c r="Q798" s="21">
        <v>0</v>
      </c>
      <c r="R798" s="21">
        <v>0</v>
      </c>
      <c r="S798" s="21">
        <v>0</v>
      </c>
      <c r="T798" s="21">
        <v>0</v>
      </c>
      <c r="U798" s="21">
        <v>0</v>
      </c>
      <c r="V798" s="21">
        <v>0</v>
      </c>
      <c r="W798" s="21">
        <v>793799373</v>
      </c>
      <c r="X798" s="21">
        <v>0</v>
      </c>
      <c r="Y798" s="21">
        <v>0</v>
      </c>
      <c r="Z798" s="21">
        <v>0</v>
      </c>
      <c r="AA798" s="21">
        <v>0</v>
      </c>
      <c r="AB798" s="21">
        <v>0</v>
      </c>
      <c r="AC798" s="21">
        <v>0</v>
      </c>
      <c r="AD798" s="21">
        <v>0</v>
      </c>
      <c r="AE798" s="21">
        <v>0</v>
      </c>
      <c r="AF798" s="21">
        <v>0</v>
      </c>
      <c r="AG798" s="21">
        <v>0</v>
      </c>
      <c r="AH798" s="21">
        <v>0</v>
      </c>
      <c r="AI798" s="21">
        <v>0</v>
      </c>
      <c r="AJ798" s="21">
        <v>0</v>
      </c>
      <c r="AK798" s="21">
        <v>200</v>
      </c>
      <c r="AL798" s="21">
        <v>0</v>
      </c>
      <c r="AM798" s="21">
        <v>0</v>
      </c>
      <c r="AN798" s="21">
        <v>0</v>
      </c>
      <c r="AO798" s="21">
        <v>0</v>
      </c>
      <c r="AP798" s="21">
        <v>500336021</v>
      </c>
      <c r="AQ798" s="21">
        <v>1700000000</v>
      </c>
    </row>
    <row r="799" spans="1:43" x14ac:dyDescent="0.25">
      <c r="A799" s="19">
        <v>46265</v>
      </c>
      <c r="B799" s="20" t="s">
        <v>6063</v>
      </c>
      <c r="C799" s="20" t="s">
        <v>6064</v>
      </c>
      <c r="D799" s="21">
        <v>0</v>
      </c>
      <c r="E799" s="21">
        <v>0</v>
      </c>
      <c r="F799" s="21">
        <v>89420000</v>
      </c>
      <c r="G799" s="21">
        <v>0</v>
      </c>
      <c r="H799" s="21">
        <v>0</v>
      </c>
      <c r="I799" s="21">
        <v>52646100</v>
      </c>
      <c r="J799" s="21">
        <v>0</v>
      </c>
      <c r="K799" s="21">
        <v>0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>
        <v>0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  <c r="W799" s="21">
        <v>155217700</v>
      </c>
      <c r="X799" s="21">
        <v>0</v>
      </c>
      <c r="Y799" s="21">
        <v>0</v>
      </c>
      <c r="Z799" s="21">
        <v>0</v>
      </c>
      <c r="AA799" s="21">
        <v>0</v>
      </c>
      <c r="AB799" s="21">
        <v>0</v>
      </c>
      <c r="AC799" s="21">
        <v>0</v>
      </c>
      <c r="AD799" s="21">
        <v>0</v>
      </c>
      <c r="AE799" s="21">
        <v>0</v>
      </c>
      <c r="AF799" s="21">
        <v>0</v>
      </c>
      <c r="AG799" s="21">
        <v>0</v>
      </c>
      <c r="AH799" s="21">
        <v>0</v>
      </c>
      <c r="AI799" s="21">
        <v>0</v>
      </c>
      <c r="AJ799" s="21">
        <v>144065900</v>
      </c>
      <c r="AK799" s="21">
        <v>202300</v>
      </c>
      <c r="AL799" s="21">
        <v>0</v>
      </c>
      <c r="AM799" s="21">
        <v>0</v>
      </c>
      <c r="AN799" s="21">
        <v>0</v>
      </c>
      <c r="AO799" s="21">
        <v>0</v>
      </c>
      <c r="AP799" s="21">
        <v>143448000</v>
      </c>
      <c r="AQ799" s="21">
        <v>585000000</v>
      </c>
    </row>
    <row r="800" spans="1:43" x14ac:dyDescent="0.25">
      <c r="A800" s="19">
        <v>46265</v>
      </c>
      <c r="B800" s="20" t="s">
        <v>6074</v>
      </c>
      <c r="C800" s="20" t="s">
        <v>6075</v>
      </c>
      <c r="D800" s="21">
        <v>8687400</v>
      </c>
      <c r="E800" s="21">
        <v>0</v>
      </c>
      <c r="F800" s="21">
        <v>350000</v>
      </c>
      <c r="G800" s="21">
        <v>0</v>
      </c>
      <c r="H800" s="21">
        <v>0</v>
      </c>
      <c r="I800" s="21">
        <v>100</v>
      </c>
      <c r="J800" s="21">
        <v>0</v>
      </c>
      <c r="K800" s="21">
        <v>0</v>
      </c>
      <c r="L800" s="21">
        <v>15212700</v>
      </c>
      <c r="M800" s="21">
        <v>0</v>
      </c>
      <c r="N800" s="21">
        <v>0</v>
      </c>
      <c r="O800" s="21">
        <v>0</v>
      </c>
      <c r="P800" s="21">
        <v>0</v>
      </c>
      <c r="Q800" s="21">
        <v>160400</v>
      </c>
      <c r="R800" s="21">
        <v>0</v>
      </c>
      <c r="S800" s="21">
        <v>0</v>
      </c>
      <c r="T800" s="21">
        <v>0</v>
      </c>
      <c r="U800" s="21">
        <v>0</v>
      </c>
      <c r="V800" s="21">
        <v>0</v>
      </c>
      <c r="W800" s="21">
        <v>1125206200</v>
      </c>
      <c r="X800" s="21">
        <v>1000</v>
      </c>
      <c r="Y800" s="21">
        <v>0</v>
      </c>
      <c r="Z800" s="21">
        <v>0</v>
      </c>
      <c r="AA800" s="21">
        <v>0</v>
      </c>
      <c r="AB800" s="21">
        <v>0</v>
      </c>
      <c r="AC800" s="21">
        <v>0</v>
      </c>
      <c r="AD800" s="21">
        <v>0</v>
      </c>
      <c r="AE800" s="21">
        <v>0</v>
      </c>
      <c r="AF800" s="21">
        <v>0</v>
      </c>
      <c r="AG800" s="21">
        <v>0</v>
      </c>
      <c r="AH800" s="21">
        <v>0</v>
      </c>
      <c r="AI800" s="21">
        <v>0</v>
      </c>
      <c r="AJ800" s="21">
        <v>0</v>
      </c>
      <c r="AK800" s="21">
        <v>6599400</v>
      </c>
      <c r="AL800" s="21">
        <v>0</v>
      </c>
      <c r="AM800" s="21">
        <v>0</v>
      </c>
      <c r="AN800" s="21">
        <v>0</v>
      </c>
      <c r="AO800" s="21">
        <v>0</v>
      </c>
      <c r="AP800" s="21">
        <v>1307150796</v>
      </c>
      <c r="AQ800" s="21">
        <v>2463367996</v>
      </c>
    </row>
    <row r="801" spans="1:43" x14ac:dyDescent="0.25">
      <c r="A801" s="19">
        <v>46265</v>
      </c>
      <c r="B801" s="20" t="s">
        <v>6078</v>
      </c>
      <c r="C801" s="20" t="s">
        <v>6079</v>
      </c>
      <c r="D801" s="21">
        <v>386120</v>
      </c>
      <c r="E801" s="21">
        <v>0</v>
      </c>
      <c r="F801" s="21">
        <v>0</v>
      </c>
      <c r="G801" s="21">
        <v>0</v>
      </c>
      <c r="H801" s="21">
        <v>0</v>
      </c>
      <c r="I801" s="21">
        <v>55600</v>
      </c>
      <c r="J801" s="21">
        <v>92600</v>
      </c>
      <c r="K801" s="21">
        <v>60000</v>
      </c>
      <c r="L801" s="21">
        <v>66670</v>
      </c>
      <c r="M801" s="21">
        <v>2554</v>
      </c>
      <c r="N801" s="21">
        <v>0</v>
      </c>
      <c r="O801" s="21">
        <v>0</v>
      </c>
      <c r="P801" s="21">
        <v>5000</v>
      </c>
      <c r="Q801" s="21">
        <v>256900</v>
      </c>
      <c r="R801" s="21">
        <v>0</v>
      </c>
      <c r="S801" s="21">
        <v>0</v>
      </c>
      <c r="T801" s="21">
        <v>0</v>
      </c>
      <c r="U801" s="21">
        <v>0</v>
      </c>
      <c r="V801" s="21">
        <v>0</v>
      </c>
      <c r="W801" s="21">
        <v>60266135</v>
      </c>
      <c r="X801" s="21">
        <v>0</v>
      </c>
      <c r="Y801" s="21">
        <v>0</v>
      </c>
      <c r="Z801" s="21">
        <v>0</v>
      </c>
      <c r="AA801" s="21">
        <v>0</v>
      </c>
      <c r="AB801" s="21">
        <v>0</v>
      </c>
      <c r="AC801" s="21">
        <v>0</v>
      </c>
      <c r="AD801" s="21">
        <v>21800</v>
      </c>
      <c r="AE801" s="21">
        <v>138309100</v>
      </c>
      <c r="AF801" s="21">
        <v>0</v>
      </c>
      <c r="AG801" s="21">
        <v>0</v>
      </c>
      <c r="AH801" s="21">
        <v>0</v>
      </c>
      <c r="AI801" s="21">
        <v>0</v>
      </c>
      <c r="AJ801" s="21">
        <v>281400</v>
      </c>
      <c r="AK801" s="21">
        <v>628331</v>
      </c>
      <c r="AL801" s="21">
        <v>1251600</v>
      </c>
      <c r="AM801" s="21">
        <v>14160</v>
      </c>
      <c r="AN801" s="21">
        <v>3965585</v>
      </c>
      <c r="AO801" s="21">
        <v>105060</v>
      </c>
      <c r="AP801" s="21">
        <v>11054385</v>
      </c>
      <c r="AQ801" s="21">
        <v>216823000</v>
      </c>
    </row>
    <row r="802" spans="1:43" x14ac:dyDescent="0.25">
      <c r="A802" s="19">
        <v>46265</v>
      </c>
      <c r="B802" s="20" t="s">
        <v>6083</v>
      </c>
      <c r="C802" s="20" t="s">
        <v>6084</v>
      </c>
      <c r="D802" s="21">
        <v>8897565</v>
      </c>
      <c r="E802" s="21">
        <v>87</v>
      </c>
      <c r="F802" s="21">
        <v>600</v>
      </c>
      <c r="G802" s="21">
        <v>0</v>
      </c>
      <c r="H802" s="21">
        <v>0</v>
      </c>
      <c r="I802" s="21">
        <v>1202600</v>
      </c>
      <c r="J802" s="21">
        <v>28850000</v>
      </c>
      <c r="K802" s="21">
        <v>667300</v>
      </c>
      <c r="L802" s="21">
        <v>1763800</v>
      </c>
      <c r="M802" s="21">
        <v>85</v>
      </c>
      <c r="N802" s="21">
        <v>0</v>
      </c>
      <c r="O802" s="21">
        <v>0</v>
      </c>
      <c r="P802" s="21">
        <v>202300</v>
      </c>
      <c r="Q802" s="21">
        <v>778000</v>
      </c>
      <c r="R802" s="21">
        <v>0</v>
      </c>
      <c r="S802" s="21">
        <v>0</v>
      </c>
      <c r="T802" s="21">
        <v>0</v>
      </c>
      <c r="U802" s="21">
        <v>0</v>
      </c>
      <c r="V802" s="21">
        <v>0</v>
      </c>
      <c r="W802" s="21">
        <v>14750500</v>
      </c>
      <c r="X802" s="21">
        <v>3100</v>
      </c>
      <c r="Y802" s="21">
        <v>472428600</v>
      </c>
      <c r="Z802" s="21">
        <v>0</v>
      </c>
      <c r="AA802" s="21">
        <v>0</v>
      </c>
      <c r="AB802" s="21">
        <v>0</v>
      </c>
      <c r="AC802" s="21">
        <v>0</v>
      </c>
      <c r="AD802" s="21">
        <v>0</v>
      </c>
      <c r="AE802" s="21">
        <v>10600</v>
      </c>
      <c r="AF802" s="21">
        <v>0</v>
      </c>
      <c r="AG802" s="21">
        <v>0</v>
      </c>
      <c r="AH802" s="21">
        <v>0</v>
      </c>
      <c r="AI802" s="21">
        <v>229</v>
      </c>
      <c r="AJ802" s="21">
        <v>96820987</v>
      </c>
      <c r="AK802" s="21">
        <v>2372331</v>
      </c>
      <c r="AL802" s="21">
        <v>11199186</v>
      </c>
      <c r="AM802" s="21">
        <v>0</v>
      </c>
      <c r="AN802" s="21">
        <v>784084300</v>
      </c>
      <c r="AO802" s="21">
        <v>57000</v>
      </c>
      <c r="AP802" s="21">
        <v>1008445066</v>
      </c>
      <c r="AQ802" s="21">
        <v>2432534236</v>
      </c>
    </row>
    <row r="803" spans="1:43" x14ac:dyDescent="0.25">
      <c r="A803" s="19">
        <v>46265</v>
      </c>
      <c r="B803" s="20" t="s">
        <v>6086</v>
      </c>
      <c r="C803" s="20" t="s">
        <v>6087</v>
      </c>
      <c r="D803" s="21">
        <v>5000122</v>
      </c>
      <c r="E803" s="21">
        <v>0</v>
      </c>
      <c r="F803" s="21">
        <v>0</v>
      </c>
      <c r="G803" s="21">
        <v>510000</v>
      </c>
      <c r="H803" s="21">
        <v>0</v>
      </c>
      <c r="I803" s="21">
        <v>5385014</v>
      </c>
      <c r="J803" s="21">
        <v>0</v>
      </c>
      <c r="K803" s="21">
        <v>144683</v>
      </c>
      <c r="L803" s="21">
        <v>58200</v>
      </c>
      <c r="M803" s="21">
        <v>224294</v>
      </c>
      <c r="N803" s="21">
        <v>0</v>
      </c>
      <c r="O803" s="21">
        <v>0</v>
      </c>
      <c r="P803" s="21">
        <v>496209</v>
      </c>
      <c r="Q803" s="21">
        <v>0</v>
      </c>
      <c r="R803" s="21">
        <v>17800</v>
      </c>
      <c r="S803" s="21">
        <v>0</v>
      </c>
      <c r="T803" s="21">
        <v>0</v>
      </c>
      <c r="U803" s="21">
        <v>0</v>
      </c>
      <c r="V803" s="21">
        <v>0</v>
      </c>
      <c r="W803" s="21">
        <v>1367996036</v>
      </c>
      <c r="X803" s="21">
        <v>0</v>
      </c>
      <c r="Y803" s="21">
        <v>7533148986</v>
      </c>
      <c r="Z803" s="21">
        <v>0</v>
      </c>
      <c r="AA803" s="21">
        <v>0</v>
      </c>
      <c r="AB803" s="21">
        <v>0</v>
      </c>
      <c r="AC803" s="21">
        <v>0</v>
      </c>
      <c r="AD803" s="21">
        <v>25000</v>
      </c>
      <c r="AE803" s="21">
        <v>32500</v>
      </c>
      <c r="AF803" s="21">
        <v>0</v>
      </c>
      <c r="AG803" s="21">
        <v>0</v>
      </c>
      <c r="AH803" s="21">
        <v>27000</v>
      </c>
      <c r="AI803" s="21">
        <v>0</v>
      </c>
      <c r="AJ803" s="21">
        <v>0</v>
      </c>
      <c r="AK803" s="21">
        <v>3249399</v>
      </c>
      <c r="AL803" s="21">
        <v>5011300</v>
      </c>
      <c r="AM803" s="21">
        <v>0</v>
      </c>
      <c r="AN803" s="21">
        <v>30000</v>
      </c>
      <c r="AO803" s="21">
        <v>288070</v>
      </c>
      <c r="AP803" s="21">
        <v>77870441</v>
      </c>
      <c r="AQ803" s="21">
        <v>8999515054</v>
      </c>
    </row>
    <row r="804" spans="1:43" x14ac:dyDescent="0.25">
      <c r="A804" s="19">
        <v>46265</v>
      </c>
      <c r="B804" s="20" t="s">
        <v>6089</v>
      </c>
      <c r="C804" s="20" t="s">
        <v>6090</v>
      </c>
      <c r="D804" s="21">
        <v>0</v>
      </c>
      <c r="E804" s="21">
        <v>0</v>
      </c>
      <c r="F804" s="21">
        <v>0</v>
      </c>
      <c r="G804" s="21">
        <v>0</v>
      </c>
      <c r="H804" s="21">
        <v>0</v>
      </c>
      <c r="I804" s="21">
        <v>100</v>
      </c>
      <c r="J804" s="21">
        <v>0</v>
      </c>
      <c r="K804" s="21">
        <v>540000</v>
      </c>
      <c r="L804" s="21">
        <v>75400</v>
      </c>
      <c r="M804" s="21">
        <v>10000</v>
      </c>
      <c r="N804" s="21">
        <v>0</v>
      </c>
      <c r="O804" s="21">
        <v>0</v>
      </c>
      <c r="P804" s="21">
        <v>0</v>
      </c>
      <c r="Q804" s="21">
        <v>0</v>
      </c>
      <c r="R804" s="21">
        <v>2500</v>
      </c>
      <c r="S804" s="21">
        <v>0</v>
      </c>
      <c r="T804" s="21">
        <v>0</v>
      </c>
      <c r="U804" s="21">
        <v>0</v>
      </c>
      <c r="V804" s="21">
        <v>0</v>
      </c>
      <c r="W804" s="21">
        <v>4723135063</v>
      </c>
      <c r="X804" s="21">
        <v>0</v>
      </c>
      <c r="Y804" s="21">
        <v>0</v>
      </c>
      <c r="Z804" s="21">
        <v>0</v>
      </c>
      <c r="AA804" s="21">
        <v>0</v>
      </c>
      <c r="AB804" s="21">
        <v>0</v>
      </c>
      <c r="AC804" s="21">
        <v>0</v>
      </c>
      <c r="AD804" s="21">
        <v>0</v>
      </c>
      <c r="AE804" s="21">
        <v>0</v>
      </c>
      <c r="AF804" s="21">
        <v>0</v>
      </c>
      <c r="AG804" s="21">
        <v>0</v>
      </c>
      <c r="AH804" s="21">
        <v>0</v>
      </c>
      <c r="AI804" s="21">
        <v>0</v>
      </c>
      <c r="AJ804" s="21">
        <v>0</v>
      </c>
      <c r="AK804" s="21">
        <v>13364</v>
      </c>
      <c r="AL804" s="21">
        <v>0</v>
      </c>
      <c r="AM804" s="21">
        <v>0</v>
      </c>
      <c r="AN804" s="21">
        <v>500</v>
      </c>
      <c r="AO804" s="21">
        <v>10</v>
      </c>
      <c r="AP804" s="21">
        <v>48199425</v>
      </c>
      <c r="AQ804" s="21">
        <v>4771976362</v>
      </c>
    </row>
    <row r="805" spans="1:43" x14ac:dyDescent="0.25">
      <c r="A805" s="19">
        <v>46265</v>
      </c>
      <c r="B805" s="20" t="s">
        <v>6091</v>
      </c>
      <c r="C805" s="20" t="s">
        <v>6092</v>
      </c>
      <c r="D805" s="21">
        <v>37900923</v>
      </c>
      <c r="E805" s="21">
        <v>20763720</v>
      </c>
      <c r="F805" s="21">
        <v>122700</v>
      </c>
      <c r="G805" s="21">
        <v>0</v>
      </c>
      <c r="H805" s="21">
        <v>0</v>
      </c>
      <c r="I805" s="21">
        <v>1110100</v>
      </c>
      <c r="J805" s="21">
        <v>20431231</v>
      </c>
      <c r="K805" s="21">
        <v>8900577</v>
      </c>
      <c r="L805" s="21">
        <v>94506400</v>
      </c>
      <c r="M805" s="21">
        <v>15</v>
      </c>
      <c r="N805" s="21">
        <v>0</v>
      </c>
      <c r="O805" s="21">
        <v>1537500</v>
      </c>
      <c r="P805" s="21">
        <v>0</v>
      </c>
      <c r="Q805" s="21">
        <v>29866052</v>
      </c>
      <c r="R805" s="21">
        <v>0</v>
      </c>
      <c r="S805" s="21">
        <v>0</v>
      </c>
      <c r="T805" s="21">
        <v>0</v>
      </c>
      <c r="U805" s="21">
        <v>0</v>
      </c>
      <c r="V805" s="21">
        <v>0</v>
      </c>
      <c r="W805" s="21">
        <v>948708250</v>
      </c>
      <c r="X805" s="21">
        <v>0</v>
      </c>
      <c r="Y805" s="21">
        <v>0</v>
      </c>
      <c r="Z805" s="21">
        <v>3569564</v>
      </c>
      <c r="AA805" s="21">
        <v>0</v>
      </c>
      <c r="AB805" s="21">
        <v>0</v>
      </c>
      <c r="AC805" s="21">
        <v>0</v>
      </c>
      <c r="AD805" s="21">
        <v>286800</v>
      </c>
      <c r="AE805" s="21">
        <v>3372300</v>
      </c>
      <c r="AF805" s="21">
        <v>0</v>
      </c>
      <c r="AG805" s="21">
        <v>0</v>
      </c>
      <c r="AH805" s="21">
        <v>2299000</v>
      </c>
      <c r="AI805" s="21">
        <v>0</v>
      </c>
      <c r="AJ805" s="21">
        <v>396117919</v>
      </c>
      <c r="AK805" s="21">
        <v>102738423</v>
      </c>
      <c r="AL805" s="21">
        <v>272773476</v>
      </c>
      <c r="AM805" s="21">
        <v>2441200</v>
      </c>
      <c r="AN805" s="21">
        <v>32305400</v>
      </c>
      <c r="AO805" s="21">
        <v>1</v>
      </c>
      <c r="AP805" s="21">
        <v>2122949599</v>
      </c>
      <c r="AQ805" s="21">
        <v>4102701150</v>
      </c>
    </row>
    <row r="806" spans="1:43" x14ac:dyDescent="0.25">
      <c r="A806" s="19">
        <v>46265</v>
      </c>
      <c r="B806" s="20" t="s">
        <v>6096</v>
      </c>
      <c r="C806" s="20" t="s">
        <v>6097</v>
      </c>
      <c r="D806" s="21">
        <v>0</v>
      </c>
      <c r="E806" s="21">
        <v>0</v>
      </c>
      <c r="F806" s="21">
        <v>0</v>
      </c>
      <c r="G806" s="21">
        <v>0</v>
      </c>
      <c r="H806" s="21">
        <v>0</v>
      </c>
      <c r="I806" s="21">
        <v>0</v>
      </c>
      <c r="J806" s="21">
        <v>0</v>
      </c>
      <c r="K806" s="21">
        <v>800000</v>
      </c>
      <c r="L806" s="21">
        <v>16319000</v>
      </c>
      <c r="M806" s="21">
        <v>0</v>
      </c>
      <c r="N806" s="21">
        <v>0</v>
      </c>
      <c r="O806" s="21">
        <v>0</v>
      </c>
      <c r="P806" s="21">
        <v>0</v>
      </c>
      <c r="Q806" s="21">
        <v>0</v>
      </c>
      <c r="R806" s="21">
        <v>2019500</v>
      </c>
      <c r="S806" s="21">
        <v>0</v>
      </c>
      <c r="T806" s="21">
        <v>0</v>
      </c>
      <c r="U806" s="21">
        <v>0</v>
      </c>
      <c r="V806" s="21">
        <v>0</v>
      </c>
      <c r="W806" s="21">
        <v>3102175000</v>
      </c>
      <c r="X806" s="21">
        <v>2000</v>
      </c>
      <c r="Y806" s="21">
        <v>0</v>
      </c>
      <c r="Z806" s="21">
        <v>0</v>
      </c>
      <c r="AA806" s="21">
        <v>0</v>
      </c>
      <c r="AB806" s="21">
        <v>0</v>
      </c>
      <c r="AC806" s="21">
        <v>0</v>
      </c>
      <c r="AD806" s="21">
        <v>0</v>
      </c>
      <c r="AE806" s="21">
        <v>0</v>
      </c>
      <c r="AF806" s="21">
        <v>0</v>
      </c>
      <c r="AG806" s="21">
        <v>0</v>
      </c>
      <c r="AH806" s="21">
        <v>0</v>
      </c>
      <c r="AI806" s="21">
        <v>0</v>
      </c>
      <c r="AJ806" s="21">
        <v>0</v>
      </c>
      <c r="AK806" s="21">
        <v>171500</v>
      </c>
      <c r="AL806" s="21">
        <v>0</v>
      </c>
      <c r="AM806" s="21">
        <v>0</v>
      </c>
      <c r="AN806" s="21">
        <v>0</v>
      </c>
      <c r="AO806" s="21">
        <v>0</v>
      </c>
      <c r="AP806" s="21">
        <v>1928513000</v>
      </c>
      <c r="AQ806" s="21">
        <v>5050000000</v>
      </c>
    </row>
    <row r="807" spans="1:43" x14ac:dyDescent="0.25">
      <c r="A807" s="19">
        <v>46265</v>
      </c>
      <c r="B807" s="20" t="s">
        <v>6100</v>
      </c>
      <c r="C807" s="20" t="s">
        <v>6101</v>
      </c>
      <c r="D807" s="21">
        <v>119624940</v>
      </c>
      <c r="E807" s="21">
        <v>2580802</v>
      </c>
      <c r="F807" s="21">
        <v>25181718</v>
      </c>
      <c r="G807" s="21">
        <v>103224374</v>
      </c>
      <c r="H807" s="21">
        <v>40800</v>
      </c>
      <c r="I807" s="21">
        <v>24682895</v>
      </c>
      <c r="J807" s="21">
        <v>132809894</v>
      </c>
      <c r="K807" s="21">
        <v>3419933</v>
      </c>
      <c r="L807" s="21">
        <v>77382847</v>
      </c>
      <c r="M807" s="21">
        <v>118347</v>
      </c>
      <c r="N807" s="21">
        <v>42173500</v>
      </c>
      <c r="O807" s="21">
        <v>144806096</v>
      </c>
      <c r="P807" s="21">
        <v>28516711</v>
      </c>
      <c r="Q807" s="21">
        <v>565689</v>
      </c>
      <c r="R807" s="21">
        <v>6242700</v>
      </c>
      <c r="S807" s="21">
        <v>0</v>
      </c>
      <c r="T807" s="21">
        <v>0</v>
      </c>
      <c r="U807" s="21">
        <v>0</v>
      </c>
      <c r="V807" s="21">
        <v>0</v>
      </c>
      <c r="W807" s="21">
        <v>97458957</v>
      </c>
      <c r="X807" s="21">
        <v>36200</v>
      </c>
      <c r="Y807" s="21">
        <v>102223600</v>
      </c>
      <c r="Z807" s="21">
        <v>68084489</v>
      </c>
      <c r="AA807" s="21">
        <v>4620000</v>
      </c>
      <c r="AB807" s="21">
        <v>0</v>
      </c>
      <c r="AC807" s="21">
        <v>100000</v>
      </c>
      <c r="AD807" s="21">
        <v>10000</v>
      </c>
      <c r="AE807" s="21">
        <v>246000</v>
      </c>
      <c r="AF807" s="21">
        <v>7853858</v>
      </c>
      <c r="AG807" s="21">
        <v>0</v>
      </c>
      <c r="AH807" s="21">
        <v>2160345</v>
      </c>
      <c r="AI807" s="21">
        <v>619676</v>
      </c>
      <c r="AJ807" s="21">
        <v>992837685</v>
      </c>
      <c r="AK807" s="21">
        <v>28922839</v>
      </c>
      <c r="AL807" s="21">
        <v>154930369</v>
      </c>
      <c r="AM807" s="21">
        <v>2408389</v>
      </c>
      <c r="AN807" s="21">
        <v>361532530</v>
      </c>
      <c r="AO807" s="21">
        <v>12252059</v>
      </c>
      <c r="AP807" s="21">
        <v>745410092</v>
      </c>
      <c r="AQ807" s="21">
        <v>3293078334</v>
      </c>
    </row>
    <row r="808" spans="1:43" x14ac:dyDescent="0.25">
      <c r="A808" s="19">
        <v>46265</v>
      </c>
      <c r="B808" s="20" t="s">
        <v>6106</v>
      </c>
      <c r="C808" s="20" t="s">
        <v>6107</v>
      </c>
      <c r="D808" s="21">
        <v>1360700</v>
      </c>
      <c r="E808" s="21">
        <v>0</v>
      </c>
      <c r="F808" s="21">
        <v>87800</v>
      </c>
      <c r="G808" s="21">
        <v>0</v>
      </c>
      <c r="H808" s="21">
        <v>0</v>
      </c>
      <c r="I808" s="21">
        <v>600000</v>
      </c>
      <c r="J808" s="21">
        <v>0</v>
      </c>
      <c r="K808" s="21">
        <v>0</v>
      </c>
      <c r="L808" s="21">
        <v>11725200</v>
      </c>
      <c r="M808" s="21">
        <v>0</v>
      </c>
      <c r="N808" s="21">
        <v>0</v>
      </c>
      <c r="O808" s="21">
        <v>0</v>
      </c>
      <c r="P808" s="21">
        <v>0</v>
      </c>
      <c r="Q808" s="21">
        <v>24918600</v>
      </c>
      <c r="R808" s="21">
        <v>0</v>
      </c>
      <c r="S808" s="21">
        <v>0</v>
      </c>
      <c r="T808" s="21">
        <v>0</v>
      </c>
      <c r="U808" s="21">
        <v>0</v>
      </c>
      <c r="V808" s="21">
        <v>0</v>
      </c>
      <c r="W808" s="21">
        <v>43244900</v>
      </c>
      <c r="X808" s="21">
        <v>0</v>
      </c>
      <c r="Y808" s="21">
        <v>0</v>
      </c>
      <c r="Z808" s="21">
        <v>0</v>
      </c>
      <c r="AA808" s="21">
        <v>0</v>
      </c>
      <c r="AB808" s="21">
        <v>0</v>
      </c>
      <c r="AC808" s="21">
        <v>0</v>
      </c>
      <c r="AD808" s="21">
        <v>0</v>
      </c>
      <c r="AE808" s="21">
        <v>0</v>
      </c>
      <c r="AF808" s="21">
        <v>0</v>
      </c>
      <c r="AG808" s="21">
        <v>0</v>
      </c>
      <c r="AH808" s="21">
        <v>0</v>
      </c>
      <c r="AI808" s="21">
        <v>0</v>
      </c>
      <c r="AJ808" s="21">
        <v>0</v>
      </c>
      <c r="AK808" s="21">
        <v>618377120</v>
      </c>
      <c r="AL808" s="21">
        <v>0</v>
      </c>
      <c r="AM808" s="21">
        <v>0</v>
      </c>
      <c r="AN808" s="21">
        <v>0</v>
      </c>
      <c r="AO808" s="21">
        <v>200</v>
      </c>
      <c r="AP808" s="21">
        <v>1501353949</v>
      </c>
      <c r="AQ808" s="21">
        <v>2201668469</v>
      </c>
    </row>
    <row r="809" spans="1:43" x14ac:dyDescent="0.25">
      <c r="A809" s="19">
        <v>46265</v>
      </c>
      <c r="B809" s="20" t="s">
        <v>6113</v>
      </c>
      <c r="C809" s="20" t="s">
        <v>6114</v>
      </c>
      <c r="D809" s="21">
        <v>89000</v>
      </c>
      <c r="E809" s="21">
        <v>0</v>
      </c>
      <c r="F809" s="21">
        <v>65540800</v>
      </c>
      <c r="G809" s="21">
        <v>0</v>
      </c>
      <c r="H809" s="21">
        <v>0</v>
      </c>
      <c r="I809" s="21">
        <v>100</v>
      </c>
      <c r="J809" s="21">
        <v>0</v>
      </c>
      <c r="K809" s="21">
        <v>0</v>
      </c>
      <c r="L809" s="21">
        <v>171900</v>
      </c>
      <c r="M809" s="21">
        <v>0</v>
      </c>
      <c r="N809" s="21">
        <v>0</v>
      </c>
      <c r="O809" s="21">
        <v>0</v>
      </c>
      <c r="P809" s="21">
        <v>0</v>
      </c>
      <c r="Q809" s="21">
        <v>0</v>
      </c>
      <c r="R809" s="21">
        <v>0</v>
      </c>
      <c r="S809" s="21">
        <v>0</v>
      </c>
      <c r="T809" s="21">
        <v>0</v>
      </c>
      <c r="U809" s="21">
        <v>0</v>
      </c>
      <c r="V809" s="21">
        <v>0</v>
      </c>
      <c r="W809" s="21">
        <v>152070500</v>
      </c>
      <c r="X809" s="21">
        <v>0</v>
      </c>
      <c r="Y809" s="21">
        <v>0</v>
      </c>
      <c r="Z809" s="21">
        <v>0</v>
      </c>
      <c r="AA809" s="21">
        <v>0</v>
      </c>
      <c r="AB809" s="21">
        <v>0</v>
      </c>
      <c r="AC809" s="21">
        <v>0</v>
      </c>
      <c r="AD809" s="21">
        <v>0</v>
      </c>
      <c r="AE809" s="21">
        <v>0</v>
      </c>
      <c r="AF809" s="21">
        <v>0</v>
      </c>
      <c r="AG809" s="21">
        <v>0</v>
      </c>
      <c r="AH809" s="21">
        <v>0</v>
      </c>
      <c r="AI809" s="21">
        <v>0</v>
      </c>
      <c r="AJ809" s="21">
        <v>0</v>
      </c>
      <c r="AK809" s="21">
        <v>40</v>
      </c>
      <c r="AL809" s="21">
        <v>0</v>
      </c>
      <c r="AM809" s="21">
        <v>0</v>
      </c>
      <c r="AN809" s="21">
        <v>0</v>
      </c>
      <c r="AO809" s="21">
        <v>0</v>
      </c>
      <c r="AP809" s="21">
        <v>450212950</v>
      </c>
      <c r="AQ809" s="21">
        <v>668085290</v>
      </c>
    </row>
    <row r="810" spans="1:43" x14ac:dyDescent="0.25">
      <c r="A810" s="19">
        <v>46265</v>
      </c>
      <c r="B810" s="20" t="s">
        <v>6120</v>
      </c>
      <c r="C810" s="20" t="s">
        <v>6121</v>
      </c>
      <c r="D810" s="21">
        <v>8297100</v>
      </c>
      <c r="E810" s="21">
        <v>0</v>
      </c>
      <c r="F810" s="21">
        <v>0</v>
      </c>
      <c r="G810" s="21">
        <v>0</v>
      </c>
      <c r="H810" s="21">
        <v>100</v>
      </c>
      <c r="I810" s="21">
        <v>100</v>
      </c>
      <c r="J810" s="21">
        <v>0</v>
      </c>
      <c r="K810" s="21">
        <v>6075200</v>
      </c>
      <c r="L810" s="21">
        <v>313250000</v>
      </c>
      <c r="M810" s="21">
        <v>0</v>
      </c>
      <c r="N810" s="21">
        <v>0</v>
      </c>
      <c r="O810" s="21">
        <v>0</v>
      </c>
      <c r="P810" s="21">
        <v>0</v>
      </c>
      <c r="Q810" s="21">
        <v>0</v>
      </c>
      <c r="R810" s="21">
        <v>18238900</v>
      </c>
      <c r="S810" s="21">
        <v>0</v>
      </c>
      <c r="T810" s="21">
        <v>0</v>
      </c>
      <c r="U810" s="21">
        <v>0</v>
      </c>
      <c r="V810" s="21">
        <v>0</v>
      </c>
      <c r="W810" s="21">
        <v>43952444</v>
      </c>
      <c r="X810" s="21">
        <v>0</v>
      </c>
      <c r="Y810" s="21">
        <v>0</v>
      </c>
      <c r="Z810" s="21">
        <v>0</v>
      </c>
      <c r="AA810" s="21">
        <v>0</v>
      </c>
      <c r="AB810" s="21">
        <v>0</v>
      </c>
      <c r="AC810" s="21">
        <v>0</v>
      </c>
      <c r="AD810" s="21">
        <v>0</v>
      </c>
      <c r="AE810" s="21">
        <v>0</v>
      </c>
      <c r="AF810" s="21">
        <v>0</v>
      </c>
      <c r="AG810" s="21">
        <v>0</v>
      </c>
      <c r="AH810" s="21">
        <v>0</v>
      </c>
      <c r="AI810" s="21">
        <v>0</v>
      </c>
      <c r="AJ810" s="21">
        <v>0</v>
      </c>
      <c r="AK810" s="21">
        <v>12800000</v>
      </c>
      <c r="AL810" s="21">
        <v>0</v>
      </c>
      <c r="AM810" s="21">
        <v>0</v>
      </c>
      <c r="AN810" s="21">
        <v>0</v>
      </c>
      <c r="AO810" s="21">
        <v>0</v>
      </c>
      <c r="AP810" s="21">
        <v>850386156</v>
      </c>
      <c r="AQ810" s="21">
        <v>1253000000</v>
      </c>
    </row>
    <row r="811" spans="1:43" x14ac:dyDescent="0.25">
      <c r="A811" s="19">
        <v>46265</v>
      </c>
      <c r="B811" s="20" t="s">
        <v>6132</v>
      </c>
      <c r="C811" s="20" t="s">
        <v>6133</v>
      </c>
      <c r="D811" s="21">
        <v>3463200</v>
      </c>
      <c r="E811" s="21">
        <v>0</v>
      </c>
      <c r="F811" s="21">
        <v>0</v>
      </c>
      <c r="G811" s="21">
        <v>0</v>
      </c>
      <c r="H811" s="21">
        <v>0</v>
      </c>
      <c r="I811" s="21">
        <v>64618300</v>
      </c>
      <c r="J811" s="21">
        <v>0</v>
      </c>
      <c r="K811" s="21">
        <v>100328700</v>
      </c>
      <c r="L811" s="21">
        <v>3655200</v>
      </c>
      <c r="M811" s="21">
        <v>0</v>
      </c>
      <c r="N811" s="21">
        <v>0</v>
      </c>
      <c r="O811" s="21">
        <v>0</v>
      </c>
      <c r="P811" s="21">
        <v>0</v>
      </c>
      <c r="Q811" s="21">
        <v>0</v>
      </c>
      <c r="R811" s="21">
        <v>0</v>
      </c>
      <c r="S811" s="21">
        <v>0</v>
      </c>
      <c r="T811" s="21">
        <v>0</v>
      </c>
      <c r="U811" s="21">
        <v>0</v>
      </c>
      <c r="V811" s="21">
        <v>0</v>
      </c>
      <c r="W811" s="21">
        <v>1320956200</v>
      </c>
      <c r="X811" s="21">
        <v>0</v>
      </c>
      <c r="Y811" s="21">
        <v>0</v>
      </c>
      <c r="Z811" s="21">
        <v>0</v>
      </c>
      <c r="AA811" s="21">
        <v>0</v>
      </c>
      <c r="AB811" s="21">
        <v>0</v>
      </c>
      <c r="AC811" s="21">
        <v>0</v>
      </c>
      <c r="AD811" s="21">
        <v>0</v>
      </c>
      <c r="AE811" s="21">
        <v>0</v>
      </c>
      <c r="AF811" s="21">
        <v>0</v>
      </c>
      <c r="AG811" s="21">
        <v>0</v>
      </c>
      <c r="AH811" s="21">
        <v>0</v>
      </c>
      <c r="AI811" s="21">
        <v>0</v>
      </c>
      <c r="AJ811" s="21">
        <v>28083600</v>
      </c>
      <c r="AK811" s="21">
        <v>109887100</v>
      </c>
      <c r="AL811" s="21">
        <v>0</v>
      </c>
      <c r="AM811" s="21">
        <v>0</v>
      </c>
      <c r="AN811" s="21">
        <v>0</v>
      </c>
      <c r="AO811" s="21">
        <v>0</v>
      </c>
      <c r="AP811" s="21">
        <v>637040748</v>
      </c>
      <c r="AQ811" s="21">
        <v>2268033048</v>
      </c>
    </row>
    <row r="812" spans="1:43" x14ac:dyDescent="0.25">
      <c r="A812" s="19">
        <v>46265</v>
      </c>
      <c r="B812" s="20" t="s">
        <v>6140</v>
      </c>
      <c r="C812" s="20" t="s">
        <v>6141</v>
      </c>
      <c r="D812" s="21">
        <v>200</v>
      </c>
      <c r="E812" s="21">
        <v>0</v>
      </c>
      <c r="F812" s="21">
        <v>60089783</v>
      </c>
      <c r="G812" s="21">
        <v>168556</v>
      </c>
      <c r="H812" s="21">
        <v>103589806</v>
      </c>
      <c r="I812" s="21">
        <v>295698029</v>
      </c>
      <c r="J812" s="21">
        <v>0</v>
      </c>
      <c r="K812" s="21">
        <v>0</v>
      </c>
      <c r="L812" s="21">
        <v>345692252</v>
      </c>
      <c r="M812" s="21">
        <v>16158</v>
      </c>
      <c r="N812" s="21">
        <v>0</v>
      </c>
      <c r="O812" s="21">
        <v>0</v>
      </c>
      <c r="P812" s="21">
        <v>0</v>
      </c>
      <c r="Q812" s="21">
        <v>174237</v>
      </c>
      <c r="R812" s="21">
        <v>1363256</v>
      </c>
      <c r="S812" s="21">
        <v>0</v>
      </c>
      <c r="T812" s="21">
        <v>0</v>
      </c>
      <c r="U812" s="21">
        <v>0</v>
      </c>
      <c r="V812" s="21">
        <v>0</v>
      </c>
      <c r="W812" s="21">
        <v>4105892752</v>
      </c>
      <c r="X812" s="21">
        <v>0</v>
      </c>
      <c r="Y812" s="21">
        <v>0</v>
      </c>
      <c r="Z812" s="21">
        <v>0</v>
      </c>
      <c r="AA812" s="21">
        <v>0</v>
      </c>
      <c r="AB812" s="21">
        <v>689880</v>
      </c>
      <c r="AC812" s="21">
        <v>0</v>
      </c>
      <c r="AD812" s="21">
        <v>618354</v>
      </c>
      <c r="AE812" s="21">
        <v>175474</v>
      </c>
      <c r="AF812" s="21">
        <v>0</v>
      </c>
      <c r="AG812" s="21">
        <v>0</v>
      </c>
      <c r="AH812" s="21">
        <v>0</v>
      </c>
      <c r="AI812" s="21">
        <v>314464</v>
      </c>
      <c r="AJ812" s="21">
        <v>17362700</v>
      </c>
      <c r="AK812" s="21">
        <v>41737479</v>
      </c>
      <c r="AL812" s="21">
        <v>0</v>
      </c>
      <c r="AM812" s="21">
        <v>1891558</v>
      </c>
      <c r="AN812" s="21">
        <v>1742500</v>
      </c>
      <c r="AO812" s="21">
        <v>25780028</v>
      </c>
      <c r="AP812" s="21">
        <v>1348186297</v>
      </c>
      <c r="AQ812" s="21">
        <v>6351183763</v>
      </c>
    </row>
    <row r="813" spans="1:43" x14ac:dyDescent="0.25">
      <c r="A813" s="19">
        <v>46265</v>
      </c>
      <c r="B813" s="20" t="s">
        <v>6146</v>
      </c>
      <c r="C813" s="20" t="s">
        <v>6147</v>
      </c>
      <c r="D813" s="21">
        <v>12401732</v>
      </c>
      <c r="E813" s="21">
        <v>0</v>
      </c>
      <c r="F813" s="21">
        <v>0</v>
      </c>
      <c r="G813" s="21">
        <v>24700</v>
      </c>
      <c r="H813" s="21">
        <v>0</v>
      </c>
      <c r="I813" s="21">
        <v>100</v>
      </c>
      <c r="J813" s="21">
        <v>0</v>
      </c>
      <c r="K813" s="21">
        <v>90000</v>
      </c>
      <c r="L813" s="21">
        <v>644400</v>
      </c>
      <c r="M813" s="21">
        <v>127</v>
      </c>
      <c r="N813" s="21">
        <v>0</v>
      </c>
      <c r="O813" s="21">
        <v>0</v>
      </c>
      <c r="P813" s="21">
        <v>0</v>
      </c>
      <c r="Q813" s="21">
        <v>3914900</v>
      </c>
      <c r="R813" s="21">
        <v>0</v>
      </c>
      <c r="S813" s="21">
        <v>0</v>
      </c>
      <c r="T813" s="21">
        <v>0</v>
      </c>
      <c r="U813" s="21">
        <v>0</v>
      </c>
      <c r="V813" s="21">
        <v>0</v>
      </c>
      <c r="W813" s="21">
        <v>3167780367</v>
      </c>
      <c r="X813" s="21">
        <v>0</v>
      </c>
      <c r="Y813" s="21">
        <v>0</v>
      </c>
      <c r="Z813" s="21">
        <v>0</v>
      </c>
      <c r="AA813" s="21">
        <v>0</v>
      </c>
      <c r="AB813" s="21">
        <v>0</v>
      </c>
      <c r="AC813" s="21">
        <v>0</v>
      </c>
      <c r="AD813" s="21">
        <v>0</v>
      </c>
      <c r="AE813" s="21">
        <v>0</v>
      </c>
      <c r="AF813" s="21">
        <v>0</v>
      </c>
      <c r="AG813" s="21">
        <v>0</v>
      </c>
      <c r="AH813" s="21">
        <v>0</v>
      </c>
      <c r="AI813" s="21">
        <v>0</v>
      </c>
      <c r="AJ813" s="21">
        <v>0</v>
      </c>
      <c r="AK813" s="21">
        <v>18532350</v>
      </c>
      <c r="AL813" s="21">
        <v>0</v>
      </c>
      <c r="AM813" s="21">
        <v>0</v>
      </c>
      <c r="AN813" s="21">
        <v>0</v>
      </c>
      <c r="AO813" s="21">
        <v>0</v>
      </c>
      <c r="AP813" s="21">
        <v>217971324</v>
      </c>
      <c r="AQ813" s="21">
        <v>3421360000</v>
      </c>
    </row>
    <row r="814" spans="1:43" x14ac:dyDescent="0.25">
      <c r="A814" s="19">
        <v>46265</v>
      </c>
      <c r="B814" s="20" t="s">
        <v>6153</v>
      </c>
      <c r="C814" s="20" t="s">
        <v>6154</v>
      </c>
      <c r="D814" s="21">
        <v>33287866</v>
      </c>
      <c r="E814" s="21">
        <v>11574295</v>
      </c>
      <c r="F814" s="21">
        <v>12679332</v>
      </c>
      <c r="G814" s="21">
        <v>10370339</v>
      </c>
      <c r="H814" s="21">
        <v>5000</v>
      </c>
      <c r="I814" s="21">
        <v>111855036</v>
      </c>
      <c r="J814" s="21">
        <v>75878365</v>
      </c>
      <c r="K814" s="21">
        <v>241101</v>
      </c>
      <c r="L814" s="21">
        <v>48214752</v>
      </c>
      <c r="M814" s="21">
        <v>289278</v>
      </c>
      <c r="N814" s="21">
        <v>0</v>
      </c>
      <c r="O814" s="21">
        <v>224087566</v>
      </c>
      <c r="P814" s="21">
        <v>3638208</v>
      </c>
      <c r="Q814" s="21">
        <v>3126500</v>
      </c>
      <c r="R814" s="21">
        <v>2747646</v>
      </c>
      <c r="S814" s="21">
        <v>0</v>
      </c>
      <c r="T814" s="21">
        <v>0</v>
      </c>
      <c r="U814" s="21">
        <v>0</v>
      </c>
      <c r="V814" s="21">
        <v>0</v>
      </c>
      <c r="W814" s="21">
        <v>5806877135</v>
      </c>
      <c r="X814" s="21">
        <v>0</v>
      </c>
      <c r="Y814" s="21">
        <v>1502500</v>
      </c>
      <c r="Z814" s="21">
        <v>0</v>
      </c>
      <c r="AA814" s="21">
        <v>0</v>
      </c>
      <c r="AB814" s="21">
        <v>0</v>
      </c>
      <c r="AC814" s="21">
        <v>0</v>
      </c>
      <c r="AD814" s="21">
        <v>1510000</v>
      </c>
      <c r="AE814" s="21">
        <v>8856422</v>
      </c>
      <c r="AF814" s="21">
        <v>0</v>
      </c>
      <c r="AG814" s="21">
        <v>0</v>
      </c>
      <c r="AH814" s="21">
        <v>208000</v>
      </c>
      <c r="AI814" s="21">
        <v>0</v>
      </c>
      <c r="AJ814" s="21">
        <v>1105106110</v>
      </c>
      <c r="AK814" s="21">
        <v>144460433</v>
      </c>
      <c r="AL814" s="21">
        <v>182450051</v>
      </c>
      <c r="AM814" s="21">
        <v>3087694</v>
      </c>
      <c r="AN814" s="21">
        <v>662270412</v>
      </c>
      <c r="AO814" s="21">
        <v>41107608</v>
      </c>
      <c r="AP814" s="21">
        <v>4884567270</v>
      </c>
      <c r="AQ814" s="21">
        <v>13379998919</v>
      </c>
    </row>
    <row r="815" spans="1:43" x14ac:dyDescent="0.25">
      <c r="A815" s="19">
        <v>46265</v>
      </c>
      <c r="B815" s="20" t="s">
        <v>6163</v>
      </c>
      <c r="C815" s="20" t="s">
        <v>6164</v>
      </c>
      <c r="D815" s="21">
        <v>38420247</v>
      </c>
      <c r="E815" s="21">
        <v>118333394</v>
      </c>
      <c r="F815" s="21">
        <v>0</v>
      </c>
      <c r="G815" s="21">
        <v>0</v>
      </c>
      <c r="H815" s="21">
        <v>0</v>
      </c>
      <c r="I815" s="21">
        <v>0</v>
      </c>
      <c r="J815" s="21">
        <v>344172400</v>
      </c>
      <c r="K815" s="21">
        <v>59187063</v>
      </c>
      <c r="L815" s="21">
        <v>13207000</v>
      </c>
      <c r="M815" s="21">
        <v>0</v>
      </c>
      <c r="N815" s="21">
        <v>0</v>
      </c>
      <c r="O815" s="21">
        <v>0</v>
      </c>
      <c r="P815" s="21">
        <v>0</v>
      </c>
      <c r="Q815" s="21">
        <v>100000</v>
      </c>
      <c r="R815" s="21">
        <v>0</v>
      </c>
      <c r="S815" s="21">
        <v>0</v>
      </c>
      <c r="T815" s="21">
        <v>0</v>
      </c>
      <c r="U815" s="21">
        <v>0</v>
      </c>
      <c r="V815" s="21">
        <v>0</v>
      </c>
      <c r="W815" s="21">
        <v>6835856302</v>
      </c>
      <c r="X815" s="21">
        <v>0</v>
      </c>
      <c r="Y815" s="21">
        <v>1389383873</v>
      </c>
      <c r="Z815" s="21">
        <v>0</v>
      </c>
      <c r="AA815" s="21">
        <v>0</v>
      </c>
      <c r="AB815" s="21">
        <v>0</v>
      </c>
      <c r="AC815" s="21">
        <v>0</v>
      </c>
      <c r="AD815" s="21">
        <v>0</v>
      </c>
      <c r="AE815" s="21">
        <v>0</v>
      </c>
      <c r="AF815" s="21">
        <v>0</v>
      </c>
      <c r="AG815" s="21">
        <v>0</v>
      </c>
      <c r="AH815" s="21">
        <v>0</v>
      </c>
      <c r="AI815" s="21">
        <v>0</v>
      </c>
      <c r="AJ815" s="21">
        <v>1285779151</v>
      </c>
      <c r="AK815" s="21">
        <v>422300</v>
      </c>
      <c r="AL815" s="21">
        <v>43731835</v>
      </c>
      <c r="AM815" s="21">
        <v>0</v>
      </c>
      <c r="AN815" s="21">
        <v>1786036713</v>
      </c>
      <c r="AO815" s="21">
        <v>1449447</v>
      </c>
      <c r="AP815" s="21">
        <v>583306057</v>
      </c>
      <c r="AQ815" s="21">
        <v>12499385782</v>
      </c>
    </row>
    <row r="816" spans="1:43" x14ac:dyDescent="0.25">
      <c r="A816" s="19">
        <v>46265</v>
      </c>
      <c r="B816" s="20" t="s">
        <v>6166</v>
      </c>
      <c r="C816" s="20" t="s">
        <v>6167</v>
      </c>
      <c r="D816" s="21">
        <v>3422868</v>
      </c>
      <c r="E816" s="21">
        <v>0</v>
      </c>
      <c r="F816" s="21">
        <v>526200</v>
      </c>
      <c r="G816" s="21">
        <v>3108300</v>
      </c>
      <c r="H816" s="21">
        <v>0</v>
      </c>
      <c r="I816" s="21">
        <v>1371400</v>
      </c>
      <c r="J816" s="21">
        <v>10612000</v>
      </c>
      <c r="K816" s="21">
        <v>3178840</v>
      </c>
      <c r="L816" s="21">
        <v>26002080</v>
      </c>
      <c r="M816" s="21">
        <v>184111</v>
      </c>
      <c r="N816" s="21">
        <v>144116500</v>
      </c>
      <c r="O816" s="21">
        <v>273500</v>
      </c>
      <c r="P816" s="21">
        <v>15000</v>
      </c>
      <c r="Q816" s="21">
        <v>19579700</v>
      </c>
      <c r="R816" s="21">
        <v>112737400</v>
      </c>
      <c r="S816" s="21">
        <v>0</v>
      </c>
      <c r="T816" s="21">
        <v>0</v>
      </c>
      <c r="U816" s="21">
        <v>0</v>
      </c>
      <c r="V816" s="21">
        <v>3500</v>
      </c>
      <c r="W816" s="21">
        <v>226925572</v>
      </c>
      <c r="X816" s="21">
        <v>0</v>
      </c>
      <c r="Y816" s="21">
        <v>0</v>
      </c>
      <c r="Z816" s="21">
        <v>0</v>
      </c>
      <c r="AA816" s="21">
        <v>0</v>
      </c>
      <c r="AB816" s="21">
        <v>0</v>
      </c>
      <c r="AC816" s="21">
        <v>0</v>
      </c>
      <c r="AD816" s="21">
        <v>571600</v>
      </c>
      <c r="AE816" s="21">
        <v>0</v>
      </c>
      <c r="AF816" s="21">
        <v>0</v>
      </c>
      <c r="AG816" s="21">
        <v>0</v>
      </c>
      <c r="AH816" s="21">
        <v>9187475</v>
      </c>
      <c r="AI816" s="21">
        <v>0</v>
      </c>
      <c r="AJ816" s="21">
        <v>1117357994</v>
      </c>
      <c r="AK816" s="21">
        <v>15842790</v>
      </c>
      <c r="AL816" s="21">
        <v>19605062</v>
      </c>
      <c r="AM816" s="21">
        <v>1165400</v>
      </c>
      <c r="AN816" s="21">
        <v>16448240</v>
      </c>
      <c r="AO816" s="21">
        <v>20</v>
      </c>
      <c r="AP816" s="21">
        <v>972666332</v>
      </c>
      <c r="AQ816" s="21">
        <v>2704901884</v>
      </c>
    </row>
    <row r="817" spans="1:43" x14ac:dyDescent="0.25">
      <c r="A817" s="19">
        <v>46265</v>
      </c>
      <c r="B817" s="20" t="s">
        <v>6179</v>
      </c>
      <c r="C817" s="20" t="s">
        <v>6180</v>
      </c>
      <c r="D817" s="21">
        <v>4218000</v>
      </c>
      <c r="E817" s="21">
        <v>0</v>
      </c>
      <c r="F817" s="21">
        <v>0</v>
      </c>
      <c r="G817" s="21">
        <v>0</v>
      </c>
      <c r="H817" s="21">
        <v>165116000</v>
      </c>
      <c r="I817" s="21">
        <v>22000100</v>
      </c>
      <c r="J817" s="21">
        <v>0</v>
      </c>
      <c r="K817" s="21">
        <v>0</v>
      </c>
      <c r="L817" s="21">
        <v>839300</v>
      </c>
      <c r="M817" s="21">
        <v>0</v>
      </c>
      <c r="N817" s="21">
        <v>0</v>
      </c>
      <c r="O817" s="21">
        <v>0</v>
      </c>
      <c r="P817" s="21">
        <v>0</v>
      </c>
      <c r="Q817" s="21">
        <v>0</v>
      </c>
      <c r="R817" s="21">
        <v>0</v>
      </c>
      <c r="S817" s="21">
        <v>0</v>
      </c>
      <c r="T817" s="21">
        <v>0</v>
      </c>
      <c r="U817" s="21">
        <v>0</v>
      </c>
      <c r="V817" s="21">
        <v>0</v>
      </c>
      <c r="W817" s="21">
        <v>15548300</v>
      </c>
      <c r="X817" s="21">
        <v>0</v>
      </c>
      <c r="Y817" s="21">
        <v>0</v>
      </c>
      <c r="Z817" s="21">
        <v>0</v>
      </c>
      <c r="AA817" s="21">
        <v>0</v>
      </c>
      <c r="AB817" s="21">
        <v>0</v>
      </c>
      <c r="AC817" s="21">
        <v>0</v>
      </c>
      <c r="AD817" s="21">
        <v>0</v>
      </c>
      <c r="AE817" s="21">
        <v>0</v>
      </c>
      <c r="AF817" s="21">
        <v>0</v>
      </c>
      <c r="AG817" s="21">
        <v>0</v>
      </c>
      <c r="AH817" s="21">
        <v>0</v>
      </c>
      <c r="AI817" s="21">
        <v>0</v>
      </c>
      <c r="AJ817" s="21">
        <v>0</v>
      </c>
      <c r="AK817" s="21">
        <v>2736300</v>
      </c>
      <c r="AL817" s="21">
        <v>0</v>
      </c>
      <c r="AM817" s="21">
        <v>0</v>
      </c>
      <c r="AN817" s="21">
        <v>0</v>
      </c>
      <c r="AO817" s="21">
        <v>0</v>
      </c>
      <c r="AP817" s="21">
        <v>239542000</v>
      </c>
      <c r="AQ817" s="21">
        <v>450000000</v>
      </c>
    </row>
    <row r="818" spans="1:43" x14ac:dyDescent="0.25">
      <c r="A818" s="19">
        <v>46265</v>
      </c>
      <c r="B818" s="20" t="s">
        <v>6194</v>
      </c>
      <c r="C818" s="20" t="s">
        <v>6195</v>
      </c>
      <c r="D818" s="21">
        <v>14116100</v>
      </c>
      <c r="E818" s="21">
        <v>6903100</v>
      </c>
      <c r="F818" s="21">
        <v>0</v>
      </c>
      <c r="G818" s="21">
        <v>0</v>
      </c>
      <c r="H818" s="21">
        <v>12000</v>
      </c>
      <c r="I818" s="21">
        <v>300100</v>
      </c>
      <c r="J818" s="21">
        <v>394600</v>
      </c>
      <c r="K818" s="21">
        <v>0</v>
      </c>
      <c r="L818" s="21">
        <v>14517700</v>
      </c>
      <c r="M818" s="21">
        <v>398003</v>
      </c>
      <c r="N818" s="21">
        <v>0</v>
      </c>
      <c r="O818" s="21">
        <v>0</v>
      </c>
      <c r="P818" s="21">
        <v>0</v>
      </c>
      <c r="Q818" s="21">
        <v>120000</v>
      </c>
      <c r="R818" s="21">
        <v>1089200</v>
      </c>
      <c r="S818" s="21">
        <v>0</v>
      </c>
      <c r="T818" s="21">
        <v>0</v>
      </c>
      <c r="U818" s="21">
        <v>0</v>
      </c>
      <c r="V818" s="21">
        <v>7900</v>
      </c>
      <c r="W818" s="21">
        <v>5020745109</v>
      </c>
      <c r="X818" s="21">
        <v>0</v>
      </c>
      <c r="Y818" s="21">
        <v>0</v>
      </c>
      <c r="Z818" s="21">
        <v>0</v>
      </c>
      <c r="AA818" s="21">
        <v>0</v>
      </c>
      <c r="AB818" s="21">
        <v>0</v>
      </c>
      <c r="AC818" s="21">
        <v>0</v>
      </c>
      <c r="AD818" s="21">
        <v>0</v>
      </c>
      <c r="AE818" s="21">
        <v>0</v>
      </c>
      <c r="AF818" s="21">
        <v>0</v>
      </c>
      <c r="AG818" s="21">
        <v>0</v>
      </c>
      <c r="AH818" s="21">
        <v>0</v>
      </c>
      <c r="AI818" s="21">
        <v>0</v>
      </c>
      <c r="AJ818" s="21">
        <v>204491200</v>
      </c>
      <c r="AK818" s="21">
        <v>7303092</v>
      </c>
      <c r="AL818" s="21">
        <v>21535700</v>
      </c>
      <c r="AM818" s="21">
        <v>699000</v>
      </c>
      <c r="AN818" s="21">
        <v>28380300</v>
      </c>
      <c r="AO818" s="21">
        <v>100</v>
      </c>
      <c r="AP818" s="21">
        <v>741359800</v>
      </c>
      <c r="AQ818" s="21">
        <v>6062373004</v>
      </c>
    </row>
    <row r="819" spans="1:43" x14ac:dyDescent="0.25">
      <c r="A819" s="19">
        <v>46265</v>
      </c>
      <c r="B819" s="20" t="s">
        <v>6202</v>
      </c>
      <c r="C819" s="20" t="s">
        <v>6203</v>
      </c>
      <c r="D819" s="21">
        <v>200</v>
      </c>
      <c r="E819" s="21">
        <v>0</v>
      </c>
      <c r="F819" s="21">
        <v>1173500100</v>
      </c>
      <c r="G819" s="21">
        <v>0</v>
      </c>
      <c r="H819" s="21">
        <v>500000</v>
      </c>
      <c r="I819" s="21">
        <v>21500100</v>
      </c>
      <c r="J819" s="21">
        <v>0</v>
      </c>
      <c r="K819" s="21">
        <v>0</v>
      </c>
      <c r="L819" s="21">
        <v>37810000</v>
      </c>
      <c r="M819" s="21">
        <v>0</v>
      </c>
      <c r="N819" s="21">
        <v>0</v>
      </c>
      <c r="O819" s="21">
        <v>0</v>
      </c>
      <c r="P819" s="21">
        <v>0</v>
      </c>
      <c r="Q819" s="21">
        <v>3000000</v>
      </c>
      <c r="R819" s="21">
        <v>0</v>
      </c>
      <c r="S819" s="21">
        <v>0</v>
      </c>
      <c r="T819" s="21">
        <v>0</v>
      </c>
      <c r="U819" s="21">
        <v>0</v>
      </c>
      <c r="V819" s="21">
        <v>0</v>
      </c>
      <c r="W819" s="21">
        <v>8767400</v>
      </c>
      <c r="X819" s="21">
        <v>0</v>
      </c>
      <c r="Y819" s="21">
        <v>0</v>
      </c>
      <c r="Z819" s="21">
        <v>0</v>
      </c>
      <c r="AA819" s="21">
        <v>0</v>
      </c>
      <c r="AB819" s="21">
        <v>0</v>
      </c>
      <c r="AC819" s="21">
        <v>0</v>
      </c>
      <c r="AD819" s="21">
        <v>0</v>
      </c>
      <c r="AE819" s="21">
        <v>0</v>
      </c>
      <c r="AF819" s="21">
        <v>0</v>
      </c>
      <c r="AG819" s="21">
        <v>0</v>
      </c>
      <c r="AH819" s="21">
        <v>0</v>
      </c>
      <c r="AI819" s="21">
        <v>0</v>
      </c>
      <c r="AJ819" s="21">
        <v>8985100</v>
      </c>
      <c r="AK819" s="21">
        <v>17100</v>
      </c>
      <c r="AL819" s="21">
        <v>0</v>
      </c>
      <c r="AM819" s="21">
        <v>0</v>
      </c>
      <c r="AN819" s="21">
        <v>0</v>
      </c>
      <c r="AO819" s="21">
        <v>0</v>
      </c>
      <c r="AP819" s="21">
        <v>399494499</v>
      </c>
      <c r="AQ819" s="21">
        <v>1653574499</v>
      </c>
    </row>
    <row r="820" spans="1:43" x14ac:dyDescent="0.25">
      <c r="A820" s="19">
        <v>46265</v>
      </c>
      <c r="B820" s="20" t="s">
        <v>6207</v>
      </c>
      <c r="C820" s="20" t="s">
        <v>6208</v>
      </c>
      <c r="D820" s="21">
        <v>2400</v>
      </c>
      <c r="E820" s="21">
        <v>0</v>
      </c>
      <c r="F820" s="21">
        <v>2851733200</v>
      </c>
      <c r="G820" s="21">
        <v>0</v>
      </c>
      <c r="H820" s="21">
        <v>0</v>
      </c>
      <c r="I820" s="21">
        <v>1003000</v>
      </c>
      <c r="J820" s="21">
        <v>0</v>
      </c>
      <c r="K820" s="21">
        <v>100</v>
      </c>
      <c r="L820" s="21">
        <v>1269216240</v>
      </c>
      <c r="M820" s="21">
        <v>0</v>
      </c>
      <c r="N820" s="21">
        <v>0</v>
      </c>
      <c r="O820" s="21">
        <v>0</v>
      </c>
      <c r="P820" s="21">
        <v>0</v>
      </c>
      <c r="Q820" s="21">
        <v>0</v>
      </c>
      <c r="R820" s="21">
        <v>1173205040</v>
      </c>
      <c r="S820" s="21">
        <v>0</v>
      </c>
      <c r="T820" s="21">
        <v>0</v>
      </c>
      <c r="U820" s="21">
        <v>0</v>
      </c>
      <c r="V820" s="21">
        <v>0</v>
      </c>
      <c r="W820" s="21">
        <v>536284470</v>
      </c>
      <c r="X820" s="21">
        <v>0</v>
      </c>
      <c r="Y820" s="21">
        <v>0</v>
      </c>
      <c r="Z820" s="21">
        <v>0</v>
      </c>
      <c r="AA820" s="21">
        <v>0</v>
      </c>
      <c r="AB820" s="21">
        <v>0</v>
      </c>
      <c r="AC820" s="21">
        <v>0</v>
      </c>
      <c r="AD820" s="21">
        <v>0</v>
      </c>
      <c r="AE820" s="21">
        <v>0</v>
      </c>
      <c r="AF820" s="21">
        <v>0</v>
      </c>
      <c r="AG820" s="21">
        <v>0</v>
      </c>
      <c r="AH820" s="21">
        <v>0</v>
      </c>
      <c r="AI820" s="21">
        <v>0</v>
      </c>
      <c r="AJ820" s="21">
        <v>624206700</v>
      </c>
      <c r="AK820" s="21">
        <v>5080611570</v>
      </c>
      <c r="AL820" s="21">
        <v>0</v>
      </c>
      <c r="AM820" s="21">
        <v>0</v>
      </c>
      <c r="AN820" s="21">
        <v>0</v>
      </c>
      <c r="AO820" s="21">
        <v>0</v>
      </c>
      <c r="AP820" s="21">
        <v>1155419670</v>
      </c>
      <c r="AQ820" s="21">
        <v>12691682390</v>
      </c>
    </row>
    <row r="821" spans="1:43" x14ac:dyDescent="0.25">
      <c r="A821" s="19">
        <v>46265</v>
      </c>
      <c r="B821" s="20" t="s">
        <v>6215</v>
      </c>
      <c r="C821" s="20" t="s">
        <v>6216</v>
      </c>
      <c r="D821" s="21">
        <v>615600</v>
      </c>
      <c r="E821" s="21">
        <v>0</v>
      </c>
      <c r="F821" s="21">
        <v>0</v>
      </c>
      <c r="G821" s="21">
        <v>0</v>
      </c>
      <c r="H821" s="21">
        <v>0</v>
      </c>
      <c r="I821" s="21">
        <v>2000000</v>
      </c>
      <c r="J821" s="21">
        <v>0</v>
      </c>
      <c r="K821" s="21">
        <v>0</v>
      </c>
      <c r="L821" s="21">
        <v>1022900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21">
        <v>0</v>
      </c>
      <c r="S821" s="21">
        <v>0</v>
      </c>
      <c r="T821" s="21">
        <v>0</v>
      </c>
      <c r="U821" s="21">
        <v>0</v>
      </c>
      <c r="V821" s="21">
        <v>0</v>
      </c>
      <c r="W821" s="21">
        <v>2521651100</v>
      </c>
      <c r="X821" s="21">
        <v>0</v>
      </c>
      <c r="Y821" s="21">
        <v>0</v>
      </c>
      <c r="Z821" s="21">
        <v>0</v>
      </c>
      <c r="AA821" s="21">
        <v>0</v>
      </c>
      <c r="AB821" s="21">
        <v>0</v>
      </c>
      <c r="AC821" s="21">
        <v>0</v>
      </c>
      <c r="AD821" s="21">
        <v>0</v>
      </c>
      <c r="AE821" s="21">
        <v>0</v>
      </c>
      <c r="AF821" s="21">
        <v>0</v>
      </c>
      <c r="AG821" s="21">
        <v>0</v>
      </c>
      <c r="AH821" s="21">
        <v>0</v>
      </c>
      <c r="AI821" s="21">
        <v>0</v>
      </c>
      <c r="AJ821" s="21">
        <v>0</v>
      </c>
      <c r="AK821" s="21">
        <v>72000</v>
      </c>
      <c r="AL821" s="21">
        <v>0</v>
      </c>
      <c r="AM821" s="21">
        <v>0</v>
      </c>
      <c r="AN821" s="21">
        <v>0</v>
      </c>
      <c r="AO821" s="21">
        <v>0</v>
      </c>
      <c r="AP821" s="21">
        <v>762013400</v>
      </c>
      <c r="AQ821" s="21">
        <v>3287375000</v>
      </c>
    </row>
    <row r="822" spans="1:43" x14ac:dyDescent="0.25">
      <c r="A822" s="19">
        <v>46265</v>
      </c>
      <c r="B822" s="20" t="s">
        <v>6222</v>
      </c>
      <c r="C822" s="20" t="s">
        <v>6223</v>
      </c>
      <c r="D822" s="21">
        <v>0</v>
      </c>
      <c r="E822" s="21">
        <v>0</v>
      </c>
      <c r="F822" s="21">
        <v>30265800</v>
      </c>
      <c r="G822" s="21">
        <v>0</v>
      </c>
      <c r="H822" s="21">
        <v>0</v>
      </c>
      <c r="I822" s="21">
        <v>200</v>
      </c>
      <c r="J822" s="21">
        <v>0</v>
      </c>
      <c r="K822" s="21">
        <v>0</v>
      </c>
      <c r="L822" s="21">
        <v>2100</v>
      </c>
      <c r="M822" s="21">
        <v>0</v>
      </c>
      <c r="N822" s="21">
        <v>0</v>
      </c>
      <c r="O822" s="21">
        <v>0</v>
      </c>
      <c r="P822" s="21">
        <v>0</v>
      </c>
      <c r="Q822" s="21">
        <v>10000</v>
      </c>
      <c r="R822" s="21">
        <v>0</v>
      </c>
      <c r="S822" s="21">
        <v>0</v>
      </c>
      <c r="T822" s="21">
        <v>0</v>
      </c>
      <c r="U822" s="21">
        <v>0</v>
      </c>
      <c r="V822" s="21">
        <v>0</v>
      </c>
      <c r="W822" s="21">
        <v>508508460</v>
      </c>
      <c r="X822" s="21">
        <v>0</v>
      </c>
      <c r="Y822" s="21">
        <v>0</v>
      </c>
      <c r="Z822" s="21">
        <v>0</v>
      </c>
      <c r="AA822" s="21">
        <v>0</v>
      </c>
      <c r="AB822" s="21">
        <v>0</v>
      </c>
      <c r="AC822" s="21">
        <v>0</v>
      </c>
      <c r="AD822" s="21">
        <v>0</v>
      </c>
      <c r="AE822" s="21">
        <v>0</v>
      </c>
      <c r="AF822" s="21">
        <v>0</v>
      </c>
      <c r="AG822" s="21">
        <v>0</v>
      </c>
      <c r="AH822" s="21">
        <v>0</v>
      </c>
      <c r="AI822" s="21">
        <v>0</v>
      </c>
      <c r="AJ822" s="21">
        <v>0</v>
      </c>
      <c r="AK822" s="21">
        <v>800</v>
      </c>
      <c r="AL822" s="21">
        <v>0</v>
      </c>
      <c r="AM822" s="21">
        <v>0</v>
      </c>
      <c r="AN822" s="21">
        <v>0</v>
      </c>
      <c r="AO822" s="21">
        <v>0</v>
      </c>
      <c r="AP822" s="21">
        <v>123310600</v>
      </c>
      <c r="AQ822" s="21">
        <v>662097960</v>
      </c>
    </row>
    <row r="823" spans="1:43" x14ac:dyDescent="0.25">
      <c r="A823" s="19">
        <v>46265</v>
      </c>
      <c r="B823" s="20" t="s">
        <v>6227</v>
      </c>
      <c r="C823" s="20" t="s">
        <v>6228</v>
      </c>
      <c r="D823" s="21">
        <v>0</v>
      </c>
      <c r="E823" s="21">
        <v>0</v>
      </c>
      <c r="F823" s="21">
        <v>0</v>
      </c>
      <c r="G823" s="21">
        <v>0</v>
      </c>
      <c r="H823" s="21">
        <v>0</v>
      </c>
      <c r="I823" s="21">
        <v>100</v>
      </c>
      <c r="J823" s="21">
        <v>0</v>
      </c>
      <c r="K823" s="21">
        <v>0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>
        <v>0</v>
      </c>
      <c r="R823" s="21">
        <v>0</v>
      </c>
      <c r="S823" s="21">
        <v>0</v>
      </c>
      <c r="T823" s="21">
        <v>0</v>
      </c>
      <c r="U823" s="21">
        <v>0</v>
      </c>
      <c r="V823" s="21">
        <v>0</v>
      </c>
      <c r="W823" s="21">
        <v>963390935</v>
      </c>
      <c r="X823" s="21">
        <v>0</v>
      </c>
      <c r="Y823" s="21">
        <v>0</v>
      </c>
      <c r="Z823" s="21">
        <v>0</v>
      </c>
      <c r="AA823" s="21">
        <v>0</v>
      </c>
      <c r="AB823" s="21">
        <v>0</v>
      </c>
      <c r="AC823" s="21">
        <v>0</v>
      </c>
      <c r="AD823" s="21">
        <v>0</v>
      </c>
      <c r="AE823" s="21">
        <v>0</v>
      </c>
      <c r="AF823" s="21">
        <v>0</v>
      </c>
      <c r="AG823" s="21">
        <v>0</v>
      </c>
      <c r="AH823" s="21">
        <v>0</v>
      </c>
      <c r="AI823" s="21">
        <v>0</v>
      </c>
      <c r="AJ823" s="21">
        <v>0</v>
      </c>
      <c r="AK823" s="21">
        <v>0</v>
      </c>
      <c r="AL823" s="21">
        <v>0</v>
      </c>
      <c r="AM823" s="21">
        <v>0</v>
      </c>
      <c r="AN823" s="21">
        <v>0</v>
      </c>
      <c r="AO823" s="21">
        <v>0</v>
      </c>
      <c r="AP823" s="21">
        <v>5257831</v>
      </c>
      <c r="AQ823" s="21">
        <v>968648866</v>
      </c>
    </row>
    <row r="824" spans="1:43" x14ac:dyDescent="0.25">
      <c r="A824" s="19">
        <v>46265</v>
      </c>
      <c r="B824" s="20" t="s">
        <v>6230</v>
      </c>
      <c r="C824" s="20" t="s">
        <v>6231</v>
      </c>
      <c r="D824" s="21">
        <v>0</v>
      </c>
      <c r="E824" s="21">
        <v>0</v>
      </c>
      <c r="F824" s="21">
        <v>48350000</v>
      </c>
      <c r="G824" s="21">
        <v>0</v>
      </c>
      <c r="H824" s="21">
        <v>0</v>
      </c>
      <c r="I824" s="21">
        <v>100</v>
      </c>
      <c r="J824" s="21">
        <v>0</v>
      </c>
      <c r="K824" s="21">
        <v>0</v>
      </c>
      <c r="L824" s="21">
        <v>969100</v>
      </c>
      <c r="M824" s="21">
        <v>0</v>
      </c>
      <c r="N824" s="21">
        <v>0</v>
      </c>
      <c r="O824" s="21">
        <v>0</v>
      </c>
      <c r="P824" s="21">
        <v>0</v>
      </c>
      <c r="Q824" s="21">
        <v>0</v>
      </c>
      <c r="R824" s="21">
        <v>0</v>
      </c>
      <c r="S824" s="21">
        <v>0</v>
      </c>
      <c r="T824" s="21">
        <v>0</v>
      </c>
      <c r="U824" s="21">
        <v>0</v>
      </c>
      <c r="V824" s="21">
        <v>0</v>
      </c>
      <c r="W824" s="21">
        <v>136588600</v>
      </c>
      <c r="X824" s="21">
        <v>0</v>
      </c>
      <c r="Y824" s="21">
        <v>0</v>
      </c>
      <c r="Z824" s="21">
        <v>0</v>
      </c>
      <c r="AA824" s="21">
        <v>0</v>
      </c>
      <c r="AB824" s="21">
        <v>0</v>
      </c>
      <c r="AC824" s="21">
        <v>0</v>
      </c>
      <c r="AD824" s="21">
        <v>0</v>
      </c>
      <c r="AE824" s="21">
        <v>0</v>
      </c>
      <c r="AF824" s="21">
        <v>0</v>
      </c>
      <c r="AG824" s="21">
        <v>0</v>
      </c>
      <c r="AH824" s="21">
        <v>0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21">
        <v>0</v>
      </c>
      <c r="AO824" s="21">
        <v>0</v>
      </c>
      <c r="AP824" s="21">
        <v>814096179</v>
      </c>
      <c r="AQ824" s="21">
        <v>1000003979</v>
      </c>
    </row>
    <row r="825" spans="1:43" x14ac:dyDescent="0.25">
      <c r="A825" s="19">
        <v>46265</v>
      </c>
      <c r="B825" s="20" t="s">
        <v>6240</v>
      </c>
      <c r="C825" s="20" t="s">
        <v>6241</v>
      </c>
      <c r="D825" s="21">
        <v>0</v>
      </c>
      <c r="E825" s="21">
        <v>0</v>
      </c>
      <c r="F825" s="21">
        <v>0</v>
      </c>
      <c r="G825" s="21">
        <v>0</v>
      </c>
      <c r="H825" s="21">
        <v>87600</v>
      </c>
      <c r="I825" s="21">
        <v>100</v>
      </c>
      <c r="J825" s="21">
        <v>0</v>
      </c>
      <c r="K825" s="21">
        <v>0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>
        <v>0</v>
      </c>
      <c r="R825" s="21">
        <v>620000</v>
      </c>
      <c r="S825" s="21">
        <v>0</v>
      </c>
      <c r="T825" s="21">
        <v>0</v>
      </c>
      <c r="U825" s="21">
        <v>0</v>
      </c>
      <c r="V825" s="21">
        <v>0</v>
      </c>
      <c r="W825" s="21">
        <v>792670400</v>
      </c>
      <c r="X825" s="21">
        <v>42000</v>
      </c>
      <c r="Y825" s="21">
        <v>0</v>
      </c>
      <c r="Z825" s="21">
        <v>0</v>
      </c>
      <c r="AA825" s="21">
        <v>0</v>
      </c>
      <c r="AB825" s="21">
        <v>0</v>
      </c>
      <c r="AC825" s="21">
        <v>0</v>
      </c>
      <c r="AD825" s="21">
        <v>0</v>
      </c>
      <c r="AE825" s="21">
        <v>0</v>
      </c>
      <c r="AF825" s="21">
        <v>0</v>
      </c>
      <c r="AG825" s="21">
        <v>0</v>
      </c>
      <c r="AH825" s="21">
        <v>0</v>
      </c>
      <c r="AI825" s="21">
        <v>0</v>
      </c>
      <c r="AJ825" s="21">
        <v>0</v>
      </c>
      <c r="AK825" s="21">
        <v>2144335</v>
      </c>
      <c r="AL825" s="21">
        <v>0</v>
      </c>
      <c r="AM825" s="21">
        <v>0</v>
      </c>
      <c r="AN825" s="21">
        <v>0</v>
      </c>
      <c r="AO825" s="21">
        <v>0</v>
      </c>
      <c r="AP825" s="21">
        <v>286961788</v>
      </c>
      <c r="AQ825" s="21">
        <v>1082526223</v>
      </c>
    </row>
    <row r="826" spans="1:43" x14ac:dyDescent="0.25">
      <c r="A826" s="19">
        <v>46265</v>
      </c>
      <c r="B826" s="20" t="s">
        <v>6245</v>
      </c>
      <c r="C826" s="20" t="s">
        <v>6246</v>
      </c>
      <c r="D826" s="21">
        <v>1847695</v>
      </c>
      <c r="E826" s="21">
        <v>0</v>
      </c>
      <c r="F826" s="21">
        <v>2857</v>
      </c>
      <c r="G826" s="21">
        <v>0</v>
      </c>
      <c r="H826" s="21">
        <v>0</v>
      </c>
      <c r="I826" s="21">
        <v>169</v>
      </c>
      <c r="J826" s="21">
        <v>0</v>
      </c>
      <c r="K826" s="21">
        <v>13579429</v>
      </c>
      <c r="L826" s="21">
        <v>431274</v>
      </c>
      <c r="M826" s="21">
        <v>5487</v>
      </c>
      <c r="N826" s="21">
        <v>0</v>
      </c>
      <c r="O826" s="21">
        <v>0</v>
      </c>
      <c r="P826" s="21">
        <v>0</v>
      </c>
      <c r="Q826" s="21">
        <v>0</v>
      </c>
      <c r="R826" s="21">
        <v>0</v>
      </c>
      <c r="S826" s="21">
        <v>0</v>
      </c>
      <c r="T826" s="21">
        <v>0</v>
      </c>
      <c r="U826" s="21">
        <v>0</v>
      </c>
      <c r="V826" s="21">
        <v>1430</v>
      </c>
      <c r="W826" s="21">
        <v>4839497336</v>
      </c>
      <c r="X826" s="21">
        <v>0</v>
      </c>
      <c r="Y826" s="21">
        <v>882</v>
      </c>
      <c r="Z826" s="21">
        <v>0</v>
      </c>
      <c r="AA826" s="21">
        <v>0</v>
      </c>
      <c r="AB826" s="21">
        <v>0</v>
      </c>
      <c r="AC826" s="21">
        <v>0</v>
      </c>
      <c r="AD826" s="21">
        <v>1313093</v>
      </c>
      <c r="AE826" s="21">
        <v>0</v>
      </c>
      <c r="AF826" s="21">
        <v>0</v>
      </c>
      <c r="AG826" s="21">
        <v>0</v>
      </c>
      <c r="AH826" s="21">
        <v>0</v>
      </c>
      <c r="AI826" s="21">
        <v>0</v>
      </c>
      <c r="AJ826" s="21">
        <v>869087</v>
      </c>
      <c r="AK826" s="21">
        <v>1901736</v>
      </c>
      <c r="AL826" s="21">
        <v>335716</v>
      </c>
      <c r="AM826" s="21">
        <v>383</v>
      </c>
      <c r="AN826" s="21">
        <v>52349123</v>
      </c>
      <c r="AO826" s="21">
        <v>1190</v>
      </c>
      <c r="AP826" s="21">
        <v>405852450</v>
      </c>
      <c r="AQ826" s="21">
        <v>5317989337</v>
      </c>
    </row>
    <row r="827" spans="1:43" x14ac:dyDescent="0.25">
      <c r="A827" s="19">
        <v>46265</v>
      </c>
      <c r="B827" s="20" t="s">
        <v>6251</v>
      </c>
      <c r="C827" s="20" t="s">
        <v>6252</v>
      </c>
      <c r="D827" s="21">
        <v>0</v>
      </c>
      <c r="E827" s="21">
        <v>0</v>
      </c>
      <c r="F827" s="21">
        <v>0</v>
      </c>
      <c r="G827" s="21">
        <v>0</v>
      </c>
      <c r="H827" s="21">
        <v>0</v>
      </c>
      <c r="I827" s="21">
        <v>0</v>
      </c>
      <c r="J827" s="21">
        <v>0</v>
      </c>
      <c r="K827" s="21">
        <v>0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1">
        <v>0</v>
      </c>
      <c r="S827" s="21">
        <v>0</v>
      </c>
      <c r="T827" s="21">
        <v>0</v>
      </c>
      <c r="U827" s="21">
        <v>0</v>
      </c>
      <c r="V827" s="21">
        <v>0</v>
      </c>
      <c r="W827" s="21">
        <v>1100</v>
      </c>
      <c r="X827" s="21">
        <v>0</v>
      </c>
      <c r="Y827" s="21">
        <v>0</v>
      </c>
      <c r="Z827" s="21">
        <v>0</v>
      </c>
      <c r="AA827" s="21">
        <v>0</v>
      </c>
      <c r="AB827" s="21">
        <v>0</v>
      </c>
      <c r="AC827" s="21">
        <v>0</v>
      </c>
      <c r="AD827" s="21">
        <v>0</v>
      </c>
      <c r="AE827" s="21">
        <v>0</v>
      </c>
      <c r="AF827" s="21">
        <v>0</v>
      </c>
      <c r="AG827" s="21">
        <v>0</v>
      </c>
      <c r="AH827" s="21">
        <v>0</v>
      </c>
      <c r="AI827" s="21">
        <v>0</v>
      </c>
      <c r="AJ827" s="21">
        <v>0</v>
      </c>
      <c r="AK827" s="21">
        <v>323000</v>
      </c>
      <c r="AL827" s="21">
        <v>0</v>
      </c>
      <c r="AM827" s="21">
        <v>0</v>
      </c>
      <c r="AN827" s="21">
        <v>0</v>
      </c>
      <c r="AO827" s="21">
        <v>7400</v>
      </c>
      <c r="AP827" s="21">
        <v>239668500</v>
      </c>
      <c r="AQ827" s="21">
        <v>240000000</v>
      </c>
    </row>
    <row r="828" spans="1:43" x14ac:dyDescent="0.25">
      <c r="A828" s="19">
        <v>46265</v>
      </c>
      <c r="B828" s="20" t="s">
        <v>6263</v>
      </c>
      <c r="C828" s="20" t="s">
        <v>6264</v>
      </c>
      <c r="D828" s="21">
        <v>3564234</v>
      </c>
      <c r="E828" s="21">
        <v>0</v>
      </c>
      <c r="F828" s="21">
        <v>0</v>
      </c>
      <c r="G828" s="21">
        <v>104625026</v>
      </c>
      <c r="H828" s="21">
        <v>2879400</v>
      </c>
      <c r="I828" s="21">
        <v>69542700</v>
      </c>
      <c r="J828" s="21">
        <v>0</v>
      </c>
      <c r="K828" s="21">
        <v>4361700</v>
      </c>
      <c r="L828" s="21">
        <v>117010700</v>
      </c>
      <c r="M828" s="21">
        <v>0</v>
      </c>
      <c r="N828" s="21">
        <v>0</v>
      </c>
      <c r="O828" s="21">
        <v>0</v>
      </c>
      <c r="P828" s="21">
        <v>181000</v>
      </c>
      <c r="Q828" s="21">
        <v>0</v>
      </c>
      <c r="R828" s="21">
        <v>0</v>
      </c>
      <c r="S828" s="21">
        <v>0</v>
      </c>
      <c r="T828" s="21">
        <v>0</v>
      </c>
      <c r="U828" s="21">
        <v>0</v>
      </c>
      <c r="V828" s="21">
        <v>0</v>
      </c>
      <c r="W828" s="21">
        <v>1634908600</v>
      </c>
      <c r="X828" s="21">
        <v>0</v>
      </c>
      <c r="Y828" s="21">
        <v>0</v>
      </c>
      <c r="Z828" s="21">
        <v>0</v>
      </c>
      <c r="AA828" s="21">
        <v>0</v>
      </c>
      <c r="AB828" s="21">
        <v>0</v>
      </c>
      <c r="AC828" s="21">
        <v>0</v>
      </c>
      <c r="AD828" s="21">
        <v>589300</v>
      </c>
      <c r="AE828" s="21">
        <v>0</v>
      </c>
      <c r="AF828" s="21">
        <v>0</v>
      </c>
      <c r="AG828" s="21">
        <v>0</v>
      </c>
      <c r="AH828" s="21">
        <v>0</v>
      </c>
      <c r="AI828" s="21">
        <v>0</v>
      </c>
      <c r="AJ828" s="21">
        <v>395147700</v>
      </c>
      <c r="AK828" s="21">
        <v>15341302</v>
      </c>
      <c r="AL828" s="21">
        <v>1514200</v>
      </c>
      <c r="AM828" s="21">
        <v>601300</v>
      </c>
      <c r="AN828" s="21">
        <v>0</v>
      </c>
      <c r="AO828" s="21">
        <v>212100</v>
      </c>
      <c r="AP828" s="21">
        <v>349520738</v>
      </c>
      <c r="AQ828" s="21">
        <v>2700000000</v>
      </c>
    </row>
    <row r="829" spans="1:43" x14ac:dyDescent="0.25">
      <c r="A829" s="19">
        <v>46265</v>
      </c>
      <c r="B829" s="20" t="s">
        <v>6269</v>
      </c>
      <c r="C829" s="20" t="s">
        <v>6270</v>
      </c>
      <c r="D829" s="21">
        <v>5021640</v>
      </c>
      <c r="E829" s="21">
        <v>0</v>
      </c>
      <c r="F829" s="21">
        <v>7692954942</v>
      </c>
      <c r="G829" s="21">
        <v>0</v>
      </c>
      <c r="H829" s="21">
        <v>620110000</v>
      </c>
      <c r="I829" s="21">
        <v>3548582689</v>
      </c>
      <c r="J829" s="21">
        <v>0</v>
      </c>
      <c r="K829" s="21">
        <v>5000000</v>
      </c>
      <c r="L829" s="21">
        <v>15757843</v>
      </c>
      <c r="M829" s="21">
        <v>0</v>
      </c>
      <c r="N829" s="21">
        <v>0</v>
      </c>
      <c r="O829" s="21">
        <v>0</v>
      </c>
      <c r="P829" s="21">
        <v>0</v>
      </c>
      <c r="Q829" s="21">
        <v>0</v>
      </c>
      <c r="R829" s="21">
        <v>0</v>
      </c>
      <c r="S829" s="21">
        <v>0</v>
      </c>
      <c r="T829" s="21">
        <v>0</v>
      </c>
      <c r="U829" s="21">
        <v>0</v>
      </c>
      <c r="V829" s="21">
        <v>0</v>
      </c>
      <c r="W829" s="21">
        <v>304160300</v>
      </c>
      <c r="X829" s="21">
        <v>0</v>
      </c>
      <c r="Y829" s="21">
        <v>100</v>
      </c>
      <c r="Z829" s="21">
        <v>0</v>
      </c>
      <c r="AA829" s="21">
        <v>0</v>
      </c>
      <c r="AB829" s="21">
        <v>0</v>
      </c>
      <c r="AC829" s="21">
        <v>0</v>
      </c>
      <c r="AD829" s="21">
        <v>0</v>
      </c>
      <c r="AE829" s="21">
        <v>0</v>
      </c>
      <c r="AF829" s="21">
        <v>0</v>
      </c>
      <c r="AG829" s="21">
        <v>0</v>
      </c>
      <c r="AH829" s="21">
        <v>0</v>
      </c>
      <c r="AI829" s="21">
        <v>0</v>
      </c>
      <c r="AJ829" s="21">
        <v>90000000</v>
      </c>
      <c r="AK829" s="21">
        <v>48250100</v>
      </c>
      <c r="AL829" s="21">
        <v>0</v>
      </c>
      <c r="AM829" s="21">
        <v>0</v>
      </c>
      <c r="AN829" s="21">
        <v>0</v>
      </c>
      <c r="AO829" s="21">
        <v>0</v>
      </c>
      <c r="AP829" s="21">
        <v>3207553815</v>
      </c>
      <c r="AQ829" s="21">
        <v>15537391429</v>
      </c>
    </row>
    <row r="830" spans="1:43" x14ac:dyDescent="0.25">
      <c r="A830" s="19">
        <v>46265</v>
      </c>
      <c r="B830" s="20" t="s">
        <v>6275</v>
      </c>
      <c r="C830" s="20" t="s">
        <v>6276</v>
      </c>
      <c r="D830" s="21">
        <v>944100</v>
      </c>
      <c r="E830" s="21">
        <v>50</v>
      </c>
      <c r="F830" s="21">
        <v>2855658756</v>
      </c>
      <c r="G830" s="21">
        <v>0</v>
      </c>
      <c r="H830" s="21">
        <v>0</v>
      </c>
      <c r="I830" s="21">
        <v>600000100</v>
      </c>
      <c r="J830" s="21">
        <v>0</v>
      </c>
      <c r="K830" s="21">
        <v>0</v>
      </c>
      <c r="L830" s="21">
        <v>885000</v>
      </c>
      <c r="M830" s="21">
        <v>0</v>
      </c>
      <c r="N830" s="21">
        <v>0</v>
      </c>
      <c r="O830" s="21">
        <v>0</v>
      </c>
      <c r="P830" s="21">
        <v>0</v>
      </c>
      <c r="Q830" s="21">
        <v>1285090799</v>
      </c>
      <c r="R830" s="21">
        <v>6152378489</v>
      </c>
      <c r="S830" s="21">
        <v>0</v>
      </c>
      <c r="T830" s="21">
        <v>0</v>
      </c>
      <c r="U830" s="21">
        <v>0</v>
      </c>
      <c r="V830" s="21">
        <v>0</v>
      </c>
      <c r="W830" s="21">
        <v>580685100</v>
      </c>
      <c r="X830" s="21">
        <v>0</v>
      </c>
      <c r="Y830" s="21">
        <v>0</v>
      </c>
      <c r="Z830" s="21">
        <v>0</v>
      </c>
      <c r="AA830" s="21">
        <v>0</v>
      </c>
      <c r="AB830" s="21">
        <v>0</v>
      </c>
      <c r="AC830" s="21">
        <v>0</v>
      </c>
      <c r="AD830" s="21">
        <v>0</v>
      </c>
      <c r="AE830" s="21">
        <v>0</v>
      </c>
      <c r="AF830" s="21">
        <v>0</v>
      </c>
      <c r="AG830" s="21">
        <v>0</v>
      </c>
      <c r="AH830" s="21">
        <v>0</v>
      </c>
      <c r="AI830" s="21">
        <v>0</v>
      </c>
      <c r="AJ830" s="21">
        <v>0</v>
      </c>
      <c r="AK830" s="21">
        <v>705733</v>
      </c>
      <c r="AL830" s="21">
        <v>6600</v>
      </c>
      <c r="AM830" s="21">
        <v>200</v>
      </c>
      <c r="AN830" s="21">
        <v>0</v>
      </c>
      <c r="AO830" s="21">
        <v>0</v>
      </c>
      <c r="AP830" s="21">
        <v>710105063</v>
      </c>
      <c r="AQ830" s="21">
        <v>12186459990</v>
      </c>
    </row>
    <row r="831" spans="1:43" x14ac:dyDescent="0.25">
      <c r="A831" s="19">
        <v>46265</v>
      </c>
      <c r="B831" s="20" t="s">
        <v>6282</v>
      </c>
      <c r="C831" s="20" t="s">
        <v>6283</v>
      </c>
      <c r="D831" s="21">
        <v>445305127</v>
      </c>
      <c r="E831" s="21">
        <v>113979800</v>
      </c>
      <c r="F831" s="21">
        <v>8710000</v>
      </c>
      <c r="G831" s="21">
        <v>0</v>
      </c>
      <c r="H831" s="21">
        <v>16800</v>
      </c>
      <c r="I831" s="21">
        <v>12259600</v>
      </c>
      <c r="J831" s="21">
        <v>6170656</v>
      </c>
      <c r="K831" s="21">
        <v>2443415</v>
      </c>
      <c r="L831" s="21">
        <v>119840700</v>
      </c>
      <c r="M831" s="21">
        <v>312773</v>
      </c>
      <c r="N831" s="21">
        <v>0</v>
      </c>
      <c r="O831" s="21">
        <v>4745500</v>
      </c>
      <c r="P831" s="21">
        <v>9403000</v>
      </c>
      <c r="Q831" s="21">
        <v>4689200</v>
      </c>
      <c r="R831" s="21">
        <v>9500</v>
      </c>
      <c r="S831" s="21">
        <v>0</v>
      </c>
      <c r="T831" s="21">
        <v>0</v>
      </c>
      <c r="U831" s="21">
        <v>0</v>
      </c>
      <c r="V831" s="21">
        <v>0</v>
      </c>
      <c r="W831" s="21">
        <v>14594290876</v>
      </c>
      <c r="X831" s="21">
        <v>0</v>
      </c>
      <c r="Y831" s="21">
        <v>0</v>
      </c>
      <c r="Z831" s="21">
        <v>0</v>
      </c>
      <c r="AA831" s="21">
        <v>0</v>
      </c>
      <c r="AB831" s="21">
        <v>0</v>
      </c>
      <c r="AC831" s="21">
        <v>0</v>
      </c>
      <c r="AD831" s="21">
        <v>0</v>
      </c>
      <c r="AE831" s="21">
        <v>0</v>
      </c>
      <c r="AF831" s="21">
        <v>0</v>
      </c>
      <c r="AG831" s="21">
        <v>0</v>
      </c>
      <c r="AH831" s="21">
        <v>0</v>
      </c>
      <c r="AI831" s="21">
        <v>0</v>
      </c>
      <c r="AJ831" s="21">
        <v>314792004</v>
      </c>
      <c r="AK831" s="21">
        <v>149613829</v>
      </c>
      <c r="AL831" s="21">
        <v>51803900</v>
      </c>
      <c r="AM831" s="21">
        <v>6361600</v>
      </c>
      <c r="AN831" s="21">
        <v>5916511</v>
      </c>
      <c r="AO831" s="21">
        <v>2615700</v>
      </c>
      <c r="AP831" s="21">
        <v>4159544585</v>
      </c>
      <c r="AQ831" s="21">
        <v>20012825076</v>
      </c>
    </row>
    <row r="832" spans="1:43" x14ac:dyDescent="0.25">
      <c r="A832" s="19">
        <v>46265</v>
      </c>
      <c r="B832" s="20" t="s">
        <v>6289</v>
      </c>
      <c r="C832" s="20" t="s">
        <v>6290</v>
      </c>
      <c r="D832" s="21">
        <v>5629350</v>
      </c>
      <c r="E832" s="21">
        <v>0</v>
      </c>
      <c r="F832" s="21">
        <v>133427500</v>
      </c>
      <c r="G832" s="21">
        <v>0</v>
      </c>
      <c r="H832" s="21">
        <v>0</v>
      </c>
      <c r="I832" s="21">
        <v>100</v>
      </c>
      <c r="J832" s="21">
        <v>0</v>
      </c>
      <c r="K832" s="21">
        <v>0</v>
      </c>
      <c r="L832" s="21">
        <v>873125188</v>
      </c>
      <c r="M832" s="21">
        <v>0</v>
      </c>
      <c r="N832" s="21">
        <v>0</v>
      </c>
      <c r="O832" s="21">
        <v>0</v>
      </c>
      <c r="P832" s="21">
        <v>529400</v>
      </c>
      <c r="Q832" s="21">
        <v>1020671</v>
      </c>
      <c r="R832" s="21">
        <v>0</v>
      </c>
      <c r="S832" s="21">
        <v>0</v>
      </c>
      <c r="T832" s="21">
        <v>0</v>
      </c>
      <c r="U832" s="21">
        <v>0</v>
      </c>
      <c r="V832" s="21">
        <v>0</v>
      </c>
      <c r="W832" s="21">
        <v>1317015463</v>
      </c>
      <c r="X832" s="21">
        <v>0</v>
      </c>
      <c r="Y832" s="21">
        <v>1050</v>
      </c>
      <c r="Z832" s="21">
        <v>0</v>
      </c>
      <c r="AA832" s="21">
        <v>0</v>
      </c>
      <c r="AB832" s="21">
        <v>0</v>
      </c>
      <c r="AC832" s="21">
        <v>0</v>
      </c>
      <c r="AD832" s="21">
        <v>0</v>
      </c>
      <c r="AE832" s="21">
        <v>10000</v>
      </c>
      <c r="AF832" s="21">
        <v>0</v>
      </c>
      <c r="AG832" s="21">
        <v>0</v>
      </c>
      <c r="AH832" s="21">
        <v>0</v>
      </c>
      <c r="AI832" s="21">
        <v>0</v>
      </c>
      <c r="AJ832" s="21">
        <v>47453313</v>
      </c>
      <c r="AK832" s="21">
        <v>1303043</v>
      </c>
      <c r="AL832" s="21">
        <v>0</v>
      </c>
      <c r="AM832" s="21">
        <v>0</v>
      </c>
      <c r="AN832" s="21">
        <v>82</v>
      </c>
      <c r="AO832" s="21">
        <v>67</v>
      </c>
      <c r="AP832" s="21">
        <v>3637235916</v>
      </c>
      <c r="AQ832" s="21">
        <v>6016751143</v>
      </c>
    </row>
    <row r="833" spans="1:43" x14ac:dyDescent="0.25">
      <c r="A833" s="19">
        <v>46265</v>
      </c>
      <c r="B833" s="20" t="s">
        <v>6302</v>
      </c>
      <c r="C833" s="20" t="s">
        <v>6303</v>
      </c>
      <c r="D833" s="21">
        <v>11007066</v>
      </c>
      <c r="E833" s="21">
        <v>9460300</v>
      </c>
      <c r="F833" s="21">
        <v>521500365</v>
      </c>
      <c r="G833" s="21">
        <v>2931900</v>
      </c>
      <c r="H833" s="21">
        <v>0</v>
      </c>
      <c r="I833" s="21">
        <v>20995700</v>
      </c>
      <c r="J833" s="21">
        <v>1933400</v>
      </c>
      <c r="K833" s="21">
        <v>25773740</v>
      </c>
      <c r="L833" s="21">
        <v>39513000</v>
      </c>
      <c r="M833" s="21">
        <v>65</v>
      </c>
      <c r="N833" s="21">
        <v>0</v>
      </c>
      <c r="O833" s="21">
        <v>408777</v>
      </c>
      <c r="P833" s="21">
        <v>9377000</v>
      </c>
      <c r="Q833" s="21">
        <v>23192264</v>
      </c>
      <c r="R833" s="21">
        <v>0</v>
      </c>
      <c r="S833" s="21">
        <v>0</v>
      </c>
      <c r="T833" s="21">
        <v>0</v>
      </c>
      <c r="U833" s="21">
        <v>0</v>
      </c>
      <c r="V833" s="21">
        <v>2500</v>
      </c>
      <c r="W833" s="21">
        <v>4051445500</v>
      </c>
      <c r="X833" s="21">
        <v>0</v>
      </c>
      <c r="Y833" s="21">
        <v>0</v>
      </c>
      <c r="Z833" s="21">
        <v>0</v>
      </c>
      <c r="AA833" s="21">
        <v>0</v>
      </c>
      <c r="AB833" s="21">
        <v>0</v>
      </c>
      <c r="AC833" s="21">
        <v>0</v>
      </c>
      <c r="AD833" s="21">
        <v>0</v>
      </c>
      <c r="AE833" s="21">
        <v>2500</v>
      </c>
      <c r="AF833" s="21">
        <v>0</v>
      </c>
      <c r="AG833" s="21">
        <v>0</v>
      </c>
      <c r="AH833" s="21">
        <v>0</v>
      </c>
      <c r="AI833" s="21">
        <v>0</v>
      </c>
      <c r="AJ833" s="21">
        <v>313344576</v>
      </c>
      <c r="AK833" s="21">
        <v>108033237</v>
      </c>
      <c r="AL833" s="21">
        <v>26855614</v>
      </c>
      <c r="AM833" s="21">
        <v>126035813</v>
      </c>
      <c r="AN833" s="21">
        <v>14739300</v>
      </c>
      <c r="AO833" s="21">
        <v>2341233</v>
      </c>
      <c r="AP833" s="21">
        <v>8255941150</v>
      </c>
      <c r="AQ833" s="21">
        <v>13564835000</v>
      </c>
    </row>
    <row r="834" spans="1:43" x14ac:dyDescent="0.25">
      <c r="A834" s="19">
        <v>46265</v>
      </c>
      <c r="B834" s="20" t="s">
        <v>6307</v>
      </c>
      <c r="C834" s="20" t="s">
        <v>6308</v>
      </c>
      <c r="D834" s="21">
        <v>13730689</v>
      </c>
      <c r="E834" s="21">
        <v>2880900</v>
      </c>
      <c r="F834" s="21">
        <v>403478244</v>
      </c>
      <c r="G834" s="21">
        <v>0</v>
      </c>
      <c r="H834" s="21">
        <v>0</v>
      </c>
      <c r="I834" s="21">
        <v>90793100</v>
      </c>
      <c r="J834" s="21">
        <v>38879072</v>
      </c>
      <c r="K834" s="21">
        <v>619049200</v>
      </c>
      <c r="L834" s="21">
        <v>170922284</v>
      </c>
      <c r="M834" s="21">
        <v>51796</v>
      </c>
      <c r="N834" s="21">
        <v>0</v>
      </c>
      <c r="O834" s="21">
        <v>422700</v>
      </c>
      <c r="P834" s="21">
        <v>222112</v>
      </c>
      <c r="Q834" s="21">
        <v>926200</v>
      </c>
      <c r="R834" s="21">
        <v>43300</v>
      </c>
      <c r="S834" s="21">
        <v>0</v>
      </c>
      <c r="T834" s="21">
        <v>0</v>
      </c>
      <c r="U834" s="21">
        <v>0</v>
      </c>
      <c r="V834" s="21">
        <v>59900</v>
      </c>
      <c r="W834" s="21">
        <v>1671575664</v>
      </c>
      <c r="X834" s="21">
        <v>0</v>
      </c>
      <c r="Y834" s="21">
        <v>0</v>
      </c>
      <c r="Z834" s="21">
        <v>0</v>
      </c>
      <c r="AA834" s="21">
        <v>0</v>
      </c>
      <c r="AB834" s="21">
        <v>0</v>
      </c>
      <c r="AC834" s="21">
        <v>0</v>
      </c>
      <c r="AD834" s="21">
        <v>0</v>
      </c>
      <c r="AE834" s="21">
        <v>200</v>
      </c>
      <c r="AF834" s="21">
        <v>0</v>
      </c>
      <c r="AG834" s="21">
        <v>0</v>
      </c>
      <c r="AH834" s="21">
        <v>0</v>
      </c>
      <c r="AI834" s="21">
        <v>17500</v>
      </c>
      <c r="AJ834" s="21">
        <v>348741319</v>
      </c>
      <c r="AK834" s="21">
        <v>12630378</v>
      </c>
      <c r="AL834" s="21">
        <v>14147500</v>
      </c>
      <c r="AM834" s="21">
        <v>1244600</v>
      </c>
      <c r="AN834" s="21">
        <v>90718400</v>
      </c>
      <c r="AO834" s="21">
        <v>2814912</v>
      </c>
      <c r="AP834" s="21">
        <v>1213759470</v>
      </c>
      <c r="AQ834" s="21">
        <v>4697109440</v>
      </c>
    </row>
    <row r="835" spans="1:43" x14ac:dyDescent="0.25">
      <c r="A835" s="19">
        <v>46265</v>
      </c>
      <c r="B835" s="20" t="s">
        <v>6314</v>
      </c>
      <c r="C835" s="20" t="s">
        <v>6315</v>
      </c>
      <c r="D835" s="21">
        <v>461387592</v>
      </c>
      <c r="E835" s="21">
        <v>321200</v>
      </c>
      <c r="F835" s="21">
        <v>171569</v>
      </c>
      <c r="G835" s="21">
        <v>0</v>
      </c>
      <c r="H835" s="21">
        <v>0</v>
      </c>
      <c r="I835" s="21">
        <v>363521750</v>
      </c>
      <c r="J835" s="21">
        <v>10799757</v>
      </c>
      <c r="K835" s="21">
        <v>16848104</v>
      </c>
      <c r="L835" s="21">
        <v>498375946</v>
      </c>
      <c r="M835" s="21">
        <v>143440054</v>
      </c>
      <c r="N835" s="21">
        <v>0</v>
      </c>
      <c r="O835" s="21">
        <v>81</v>
      </c>
      <c r="P835" s="21">
        <v>264880</v>
      </c>
      <c r="Q835" s="21">
        <v>0</v>
      </c>
      <c r="R835" s="21">
        <v>1685656297</v>
      </c>
      <c r="S835" s="21">
        <v>0</v>
      </c>
      <c r="T835" s="21">
        <v>0</v>
      </c>
      <c r="U835" s="21">
        <v>0</v>
      </c>
      <c r="V835" s="21">
        <v>0</v>
      </c>
      <c r="W835" s="21">
        <v>571699919</v>
      </c>
      <c r="X835" s="21">
        <v>0</v>
      </c>
      <c r="Y835" s="21">
        <v>467592593</v>
      </c>
      <c r="Z835" s="21">
        <v>0</v>
      </c>
      <c r="AA835" s="21">
        <v>0</v>
      </c>
      <c r="AB835" s="21">
        <v>0</v>
      </c>
      <c r="AC835" s="21">
        <v>0</v>
      </c>
      <c r="AD835" s="21">
        <v>0</v>
      </c>
      <c r="AE835" s="21">
        <v>0</v>
      </c>
      <c r="AF835" s="21">
        <v>0</v>
      </c>
      <c r="AG835" s="21">
        <v>0</v>
      </c>
      <c r="AH835" s="21">
        <v>0</v>
      </c>
      <c r="AI835" s="21">
        <v>0</v>
      </c>
      <c r="AJ835" s="21">
        <v>44510100</v>
      </c>
      <c r="AK835" s="21">
        <v>9633417</v>
      </c>
      <c r="AL835" s="21">
        <v>2566900</v>
      </c>
      <c r="AM835" s="21">
        <v>1379800</v>
      </c>
      <c r="AN835" s="21">
        <v>46800</v>
      </c>
      <c r="AO835" s="21">
        <v>0</v>
      </c>
      <c r="AP835" s="21">
        <v>126783241</v>
      </c>
      <c r="AQ835" s="21">
        <v>4405000000</v>
      </c>
    </row>
    <row r="836" spans="1:43" x14ac:dyDescent="0.25">
      <c r="A836" s="19">
        <v>46265</v>
      </c>
      <c r="B836" s="20" t="s">
        <v>6320</v>
      </c>
      <c r="C836" s="20" t="s">
        <v>6321</v>
      </c>
      <c r="D836" s="21">
        <v>700</v>
      </c>
      <c r="E836" s="21">
        <v>0</v>
      </c>
      <c r="F836" s="21">
        <v>0</v>
      </c>
      <c r="G836" s="21">
        <v>0</v>
      </c>
      <c r="H836" s="21">
        <v>0</v>
      </c>
      <c r="I836" s="21">
        <v>100</v>
      </c>
      <c r="J836" s="21">
        <v>0</v>
      </c>
      <c r="K836" s="21">
        <v>0</v>
      </c>
      <c r="L836" s="21">
        <v>134000</v>
      </c>
      <c r="M836" s="21">
        <v>2000</v>
      </c>
      <c r="N836" s="21">
        <v>0</v>
      </c>
      <c r="O836" s="21">
        <v>0</v>
      </c>
      <c r="P836" s="21">
        <v>0</v>
      </c>
      <c r="Q836" s="21">
        <v>0</v>
      </c>
      <c r="R836" s="21">
        <v>0</v>
      </c>
      <c r="S836" s="21">
        <v>0</v>
      </c>
      <c r="T836" s="21">
        <v>0</v>
      </c>
      <c r="U836" s="21">
        <v>0</v>
      </c>
      <c r="V836" s="21">
        <v>0</v>
      </c>
      <c r="W836" s="21">
        <v>0</v>
      </c>
      <c r="X836" s="21">
        <v>0</v>
      </c>
      <c r="Y836" s="21">
        <v>0</v>
      </c>
      <c r="Z836" s="21">
        <v>0</v>
      </c>
      <c r="AA836" s="21">
        <v>0</v>
      </c>
      <c r="AB836" s="21">
        <v>0</v>
      </c>
      <c r="AC836" s="21">
        <v>0</v>
      </c>
      <c r="AD836" s="21">
        <v>0</v>
      </c>
      <c r="AE836" s="21">
        <v>0</v>
      </c>
      <c r="AF836" s="21">
        <v>0</v>
      </c>
      <c r="AG836" s="21">
        <v>0</v>
      </c>
      <c r="AH836" s="21">
        <v>0</v>
      </c>
      <c r="AI836" s="21">
        <v>0</v>
      </c>
      <c r="AJ836" s="21">
        <v>35000</v>
      </c>
      <c r="AK836" s="21">
        <v>2382</v>
      </c>
      <c r="AL836" s="21">
        <v>0</v>
      </c>
      <c r="AM836" s="21">
        <v>0</v>
      </c>
      <c r="AN836" s="21">
        <v>180600</v>
      </c>
      <c r="AO836" s="21">
        <v>0</v>
      </c>
      <c r="AP836" s="21">
        <v>170266634</v>
      </c>
      <c r="AQ836" s="21">
        <v>170621416</v>
      </c>
    </row>
    <row r="837" spans="1:43" x14ac:dyDescent="0.25">
      <c r="A837" s="19">
        <v>46265</v>
      </c>
      <c r="B837" s="20" t="s">
        <v>6330</v>
      </c>
      <c r="C837" s="20" t="s">
        <v>6331</v>
      </c>
      <c r="D837" s="21">
        <v>18565300</v>
      </c>
      <c r="E837" s="21">
        <v>7460016</v>
      </c>
      <c r="F837" s="21">
        <v>170000</v>
      </c>
      <c r="G837" s="21">
        <v>2623000</v>
      </c>
      <c r="H837" s="21">
        <v>0</v>
      </c>
      <c r="I837" s="21">
        <v>518910360</v>
      </c>
      <c r="J837" s="21">
        <v>85046448</v>
      </c>
      <c r="K837" s="21">
        <v>3024900</v>
      </c>
      <c r="L837" s="21">
        <v>11146300</v>
      </c>
      <c r="M837" s="21">
        <v>98</v>
      </c>
      <c r="N837" s="21">
        <v>5936200</v>
      </c>
      <c r="O837" s="21">
        <v>4232100</v>
      </c>
      <c r="P837" s="21">
        <v>2181400</v>
      </c>
      <c r="Q837" s="21">
        <v>288000</v>
      </c>
      <c r="R837" s="21">
        <v>0</v>
      </c>
      <c r="S837" s="21">
        <v>0</v>
      </c>
      <c r="T837" s="21">
        <v>0</v>
      </c>
      <c r="U837" s="21">
        <v>0</v>
      </c>
      <c r="V837" s="21">
        <v>2000</v>
      </c>
      <c r="W837" s="21">
        <v>2856842049</v>
      </c>
      <c r="X837" s="21">
        <v>0</v>
      </c>
      <c r="Y837" s="21">
        <v>0</v>
      </c>
      <c r="Z837" s="21">
        <v>429300</v>
      </c>
      <c r="AA837" s="21">
        <v>0</v>
      </c>
      <c r="AB837" s="21">
        <v>0</v>
      </c>
      <c r="AC837" s="21">
        <v>0</v>
      </c>
      <c r="AD837" s="21">
        <v>0</v>
      </c>
      <c r="AE837" s="21">
        <v>0</v>
      </c>
      <c r="AF837" s="21">
        <v>0</v>
      </c>
      <c r="AG837" s="21">
        <v>0</v>
      </c>
      <c r="AH837" s="21">
        <v>1408200</v>
      </c>
      <c r="AI837" s="21">
        <v>0</v>
      </c>
      <c r="AJ837" s="21">
        <v>69663100</v>
      </c>
      <c r="AK837" s="21">
        <v>14572338</v>
      </c>
      <c r="AL837" s="21">
        <v>48916100</v>
      </c>
      <c r="AM837" s="21">
        <v>1425100</v>
      </c>
      <c r="AN837" s="21">
        <v>0</v>
      </c>
      <c r="AO837" s="21">
        <v>160000</v>
      </c>
      <c r="AP837" s="21">
        <v>102217525</v>
      </c>
      <c r="AQ837" s="21">
        <v>3755219834</v>
      </c>
    </row>
    <row r="838" spans="1:43" x14ac:dyDescent="0.25">
      <c r="A838" s="19">
        <v>46265</v>
      </c>
      <c r="B838" s="20" t="s">
        <v>6341</v>
      </c>
      <c r="C838" s="20" t="s">
        <v>6342</v>
      </c>
      <c r="D838" s="21">
        <v>219876700</v>
      </c>
      <c r="E838" s="21">
        <v>0</v>
      </c>
      <c r="F838" s="21">
        <v>0</v>
      </c>
      <c r="G838" s="21">
        <v>0</v>
      </c>
      <c r="H838" s="21">
        <v>0</v>
      </c>
      <c r="I838" s="21">
        <v>100</v>
      </c>
      <c r="J838" s="21">
        <v>0</v>
      </c>
      <c r="K838" s="21">
        <v>193000000</v>
      </c>
      <c r="L838" s="21">
        <v>1924625600</v>
      </c>
      <c r="M838" s="21">
        <v>0</v>
      </c>
      <c r="N838" s="21">
        <v>0</v>
      </c>
      <c r="O838" s="21">
        <v>0</v>
      </c>
      <c r="P838" s="21">
        <v>0</v>
      </c>
      <c r="Q838" s="21">
        <v>0</v>
      </c>
      <c r="R838" s="21">
        <v>50384100</v>
      </c>
      <c r="S838" s="21">
        <v>0</v>
      </c>
      <c r="T838" s="21">
        <v>0</v>
      </c>
      <c r="U838" s="21">
        <v>0</v>
      </c>
      <c r="V838" s="21">
        <v>0</v>
      </c>
      <c r="W838" s="21">
        <v>1587248500</v>
      </c>
      <c r="X838" s="21">
        <v>0</v>
      </c>
      <c r="Y838" s="21">
        <v>0</v>
      </c>
      <c r="Z838" s="21">
        <v>0</v>
      </c>
      <c r="AA838" s="21">
        <v>0</v>
      </c>
      <c r="AB838" s="21">
        <v>0</v>
      </c>
      <c r="AC838" s="21">
        <v>0</v>
      </c>
      <c r="AD838" s="21">
        <v>0</v>
      </c>
      <c r="AE838" s="21">
        <v>0</v>
      </c>
      <c r="AF838" s="21">
        <v>0</v>
      </c>
      <c r="AG838" s="21">
        <v>0</v>
      </c>
      <c r="AH838" s="21">
        <v>197758500</v>
      </c>
      <c r="AI838" s="21">
        <v>0</v>
      </c>
      <c r="AJ838" s="21">
        <v>585885600</v>
      </c>
      <c r="AK838" s="21">
        <v>6600</v>
      </c>
      <c r="AL838" s="21">
        <v>0</v>
      </c>
      <c r="AM838" s="21">
        <v>0</v>
      </c>
      <c r="AN838" s="21">
        <v>0</v>
      </c>
      <c r="AO838" s="21">
        <v>0</v>
      </c>
      <c r="AP838" s="21">
        <v>41214902</v>
      </c>
      <c r="AQ838" s="21">
        <v>4800000602</v>
      </c>
    </row>
    <row r="839" spans="1:43" x14ac:dyDescent="0.25">
      <c r="A839" s="19">
        <v>46265</v>
      </c>
      <c r="B839" s="20" t="s">
        <v>6349</v>
      </c>
      <c r="C839" s="20" t="s">
        <v>6350</v>
      </c>
      <c r="D839" s="21">
        <v>6657100</v>
      </c>
      <c r="E839" s="21">
        <v>0</v>
      </c>
      <c r="F839" s="21">
        <v>0</v>
      </c>
      <c r="G839" s="21">
        <v>0</v>
      </c>
      <c r="H839" s="21">
        <v>0</v>
      </c>
      <c r="I839" s="21">
        <v>107754100</v>
      </c>
      <c r="J839" s="21">
        <v>0</v>
      </c>
      <c r="K839" s="21">
        <v>1701942700</v>
      </c>
      <c r="L839" s="21">
        <v>2079400</v>
      </c>
      <c r="M839" s="21">
        <v>0</v>
      </c>
      <c r="N839" s="21">
        <v>0</v>
      </c>
      <c r="O839" s="21">
        <v>0</v>
      </c>
      <c r="P839" s="21">
        <v>0</v>
      </c>
      <c r="Q839" s="21">
        <v>0</v>
      </c>
      <c r="R839" s="21">
        <v>0</v>
      </c>
      <c r="S839" s="21">
        <v>0</v>
      </c>
      <c r="T839" s="21">
        <v>0</v>
      </c>
      <c r="U839" s="21">
        <v>0</v>
      </c>
      <c r="V839" s="21">
        <v>0</v>
      </c>
      <c r="W839" s="21">
        <v>7127054200</v>
      </c>
      <c r="X839" s="21">
        <v>0</v>
      </c>
      <c r="Y839" s="21">
        <v>0</v>
      </c>
      <c r="Z839" s="21">
        <v>0</v>
      </c>
      <c r="AA839" s="21">
        <v>0</v>
      </c>
      <c r="AB839" s="21">
        <v>0</v>
      </c>
      <c r="AC839" s="21">
        <v>0</v>
      </c>
      <c r="AD839" s="21">
        <v>0</v>
      </c>
      <c r="AE839" s="21">
        <v>0</v>
      </c>
      <c r="AF839" s="21">
        <v>0</v>
      </c>
      <c r="AG839" s="21">
        <v>0</v>
      </c>
      <c r="AH839" s="21">
        <v>0</v>
      </c>
      <c r="AI839" s="21">
        <v>0</v>
      </c>
      <c r="AJ839" s="21">
        <v>2005700</v>
      </c>
      <c r="AK839" s="21">
        <v>200</v>
      </c>
      <c r="AL839" s="21">
        <v>0</v>
      </c>
      <c r="AM839" s="21">
        <v>0</v>
      </c>
      <c r="AN839" s="21">
        <v>0</v>
      </c>
      <c r="AO839" s="21">
        <v>0</v>
      </c>
      <c r="AP839" s="21">
        <v>1774342162</v>
      </c>
      <c r="AQ839" s="21">
        <v>10721835562</v>
      </c>
    </row>
    <row r="840" spans="1:43" x14ac:dyDescent="0.25">
      <c r="A840" s="19">
        <v>46265</v>
      </c>
      <c r="B840" s="20" t="s">
        <v>6353</v>
      </c>
      <c r="C840" s="20" t="s">
        <v>6354</v>
      </c>
      <c r="D840" s="21">
        <v>100</v>
      </c>
      <c r="E840" s="21">
        <v>0</v>
      </c>
      <c r="F840" s="21">
        <v>0</v>
      </c>
      <c r="G840" s="21">
        <v>0</v>
      </c>
      <c r="H840" s="21">
        <v>0</v>
      </c>
      <c r="I840" s="21">
        <v>56803500</v>
      </c>
      <c r="J840" s="21">
        <v>0</v>
      </c>
      <c r="K840" s="21">
        <v>0</v>
      </c>
      <c r="L840" s="21">
        <v>0</v>
      </c>
      <c r="M840" s="21">
        <v>2500</v>
      </c>
      <c r="N840" s="21">
        <v>0</v>
      </c>
      <c r="O840" s="21">
        <v>0</v>
      </c>
      <c r="P840" s="21">
        <v>3000</v>
      </c>
      <c r="Q840" s="21">
        <v>0</v>
      </c>
      <c r="R840" s="21">
        <v>0</v>
      </c>
      <c r="S840" s="21">
        <v>0</v>
      </c>
      <c r="T840" s="21">
        <v>0</v>
      </c>
      <c r="U840" s="21">
        <v>0</v>
      </c>
      <c r="V840" s="21">
        <v>0</v>
      </c>
      <c r="W840" s="21">
        <v>770600600</v>
      </c>
      <c r="X840" s="21">
        <v>0</v>
      </c>
      <c r="Y840" s="21">
        <v>0</v>
      </c>
      <c r="Z840" s="21">
        <v>0</v>
      </c>
      <c r="AA840" s="21">
        <v>0</v>
      </c>
      <c r="AB840" s="21">
        <v>0</v>
      </c>
      <c r="AC840" s="21">
        <v>0</v>
      </c>
      <c r="AD840" s="21">
        <v>0</v>
      </c>
      <c r="AE840" s="21">
        <v>0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4811000</v>
      </c>
      <c r="AL840" s="21">
        <v>0</v>
      </c>
      <c r="AM840" s="21">
        <v>0</v>
      </c>
      <c r="AN840" s="21">
        <v>0</v>
      </c>
      <c r="AO840" s="21">
        <v>0</v>
      </c>
      <c r="AP840" s="21">
        <v>477100300</v>
      </c>
      <c r="AQ840" s="21">
        <v>1309321000</v>
      </c>
    </row>
    <row r="841" spans="1:43" x14ac:dyDescent="0.25">
      <c r="A841" s="19">
        <v>46265</v>
      </c>
      <c r="B841" s="20" t="s">
        <v>6363</v>
      </c>
      <c r="C841" s="20" t="s">
        <v>6364</v>
      </c>
      <c r="D841" s="21">
        <v>311943624</v>
      </c>
      <c r="E841" s="21">
        <v>511628140</v>
      </c>
      <c r="F841" s="21">
        <v>2968536807</v>
      </c>
      <c r="G841" s="21">
        <v>183546500</v>
      </c>
      <c r="H841" s="21">
        <v>0</v>
      </c>
      <c r="I841" s="21">
        <v>25040226</v>
      </c>
      <c r="J841" s="21">
        <v>119528811</v>
      </c>
      <c r="K841" s="21">
        <v>133750053</v>
      </c>
      <c r="L841" s="21">
        <v>87303118</v>
      </c>
      <c r="M841" s="21">
        <v>94</v>
      </c>
      <c r="N841" s="21">
        <v>0</v>
      </c>
      <c r="O841" s="21">
        <v>0</v>
      </c>
      <c r="P841" s="21">
        <v>8044621</v>
      </c>
      <c r="Q841" s="21">
        <v>150000</v>
      </c>
      <c r="R841" s="21">
        <v>30500</v>
      </c>
      <c r="S841" s="21">
        <v>0</v>
      </c>
      <c r="T841" s="21">
        <v>0</v>
      </c>
      <c r="U841" s="21">
        <v>0</v>
      </c>
      <c r="V841" s="21">
        <v>0</v>
      </c>
      <c r="W841" s="21">
        <v>6279165430</v>
      </c>
      <c r="X841" s="21">
        <v>0</v>
      </c>
      <c r="Y841" s="21">
        <v>6015852</v>
      </c>
      <c r="Z841" s="21">
        <v>2278200</v>
      </c>
      <c r="AA841" s="21">
        <v>0</v>
      </c>
      <c r="AB841" s="21">
        <v>0</v>
      </c>
      <c r="AC841" s="21">
        <v>0</v>
      </c>
      <c r="AD841" s="21">
        <v>0</v>
      </c>
      <c r="AE841" s="21">
        <v>0</v>
      </c>
      <c r="AF841" s="21">
        <v>0</v>
      </c>
      <c r="AG841" s="21">
        <v>0</v>
      </c>
      <c r="AH841" s="21">
        <v>660500</v>
      </c>
      <c r="AI841" s="21">
        <v>1542416</v>
      </c>
      <c r="AJ841" s="21">
        <v>1304720060</v>
      </c>
      <c r="AK841" s="21">
        <v>1285682729</v>
      </c>
      <c r="AL841" s="21">
        <v>2053838840</v>
      </c>
      <c r="AM841" s="21">
        <v>150457900</v>
      </c>
      <c r="AN841" s="21">
        <v>1651602240</v>
      </c>
      <c r="AO841" s="21">
        <v>0</v>
      </c>
      <c r="AP841" s="21">
        <v>7582217153</v>
      </c>
      <c r="AQ841" s="21">
        <v>24667683814</v>
      </c>
    </row>
    <row r="842" spans="1:43" x14ac:dyDescent="0.25">
      <c r="A842" s="19">
        <v>46265</v>
      </c>
      <c r="B842" s="20" t="s">
        <v>6374</v>
      </c>
      <c r="C842" s="20" t="s">
        <v>6375</v>
      </c>
      <c r="D842" s="21">
        <v>7203800</v>
      </c>
      <c r="E842" s="21">
        <v>0</v>
      </c>
      <c r="F842" s="21">
        <v>45107700</v>
      </c>
      <c r="G842" s="21">
        <v>10000</v>
      </c>
      <c r="H842" s="21">
        <v>0</v>
      </c>
      <c r="I842" s="21">
        <v>284154998</v>
      </c>
      <c r="J842" s="21">
        <v>0</v>
      </c>
      <c r="K842" s="21">
        <v>955426818</v>
      </c>
      <c r="L842" s="21">
        <v>35541700</v>
      </c>
      <c r="M842" s="21">
        <v>110083</v>
      </c>
      <c r="N842" s="21">
        <v>3000000</v>
      </c>
      <c r="O842" s="21">
        <v>0</v>
      </c>
      <c r="P842" s="21">
        <v>4701811</v>
      </c>
      <c r="Q842" s="21">
        <v>0</v>
      </c>
      <c r="R842" s="21">
        <v>24500</v>
      </c>
      <c r="S842" s="21">
        <v>0</v>
      </c>
      <c r="T842" s="21">
        <v>0</v>
      </c>
      <c r="U842" s="21">
        <v>0</v>
      </c>
      <c r="V842" s="21">
        <v>0</v>
      </c>
      <c r="W842" s="21">
        <v>3396424152</v>
      </c>
      <c r="X842" s="21">
        <v>0</v>
      </c>
      <c r="Y842" s="21">
        <v>0</v>
      </c>
      <c r="Z842" s="21">
        <v>0</v>
      </c>
      <c r="AA842" s="21">
        <v>175000</v>
      </c>
      <c r="AB842" s="21">
        <v>0</v>
      </c>
      <c r="AC842" s="21">
        <v>0</v>
      </c>
      <c r="AD842" s="21">
        <v>0</v>
      </c>
      <c r="AE842" s="21">
        <v>0</v>
      </c>
      <c r="AF842" s="21">
        <v>0</v>
      </c>
      <c r="AG842" s="21">
        <v>0</v>
      </c>
      <c r="AH842" s="21">
        <v>0</v>
      </c>
      <c r="AI842" s="21">
        <v>0</v>
      </c>
      <c r="AJ842" s="21">
        <v>12353266</v>
      </c>
      <c r="AK842" s="21">
        <v>46765418</v>
      </c>
      <c r="AL842" s="21">
        <v>0</v>
      </c>
      <c r="AM842" s="21">
        <v>2000000</v>
      </c>
      <c r="AN842" s="21">
        <v>0</v>
      </c>
      <c r="AO842" s="21">
        <v>0</v>
      </c>
      <c r="AP842" s="21">
        <v>1516912217</v>
      </c>
      <c r="AQ842" s="21">
        <v>6309911463</v>
      </c>
    </row>
    <row r="843" spans="1:43" x14ac:dyDescent="0.25">
      <c r="A843" s="19">
        <v>46265</v>
      </c>
      <c r="B843" s="20" t="s">
        <v>6386</v>
      </c>
      <c r="C843" s="20" t="s">
        <v>6387</v>
      </c>
      <c r="D843" s="21">
        <v>0</v>
      </c>
      <c r="E843" s="21">
        <v>0</v>
      </c>
      <c r="F843" s="21">
        <v>0</v>
      </c>
      <c r="G843" s="21">
        <v>0</v>
      </c>
      <c r="H843" s="21">
        <v>0</v>
      </c>
      <c r="I843" s="21">
        <v>100</v>
      </c>
      <c r="J843" s="21">
        <v>0</v>
      </c>
      <c r="K843" s="21">
        <v>0</v>
      </c>
      <c r="L843" s="21">
        <v>289700</v>
      </c>
      <c r="M843" s="21">
        <v>18</v>
      </c>
      <c r="N843" s="21">
        <v>0</v>
      </c>
      <c r="O843" s="21">
        <v>0</v>
      </c>
      <c r="P843" s="21">
        <v>0</v>
      </c>
      <c r="Q843" s="21">
        <v>0</v>
      </c>
      <c r="R843" s="21">
        <v>0</v>
      </c>
      <c r="S843" s="21">
        <v>0</v>
      </c>
      <c r="T843" s="21">
        <v>0</v>
      </c>
      <c r="U843" s="21">
        <v>0</v>
      </c>
      <c r="V843" s="21">
        <v>0</v>
      </c>
      <c r="W843" s="21">
        <v>94578000</v>
      </c>
      <c r="X843" s="21">
        <v>0</v>
      </c>
      <c r="Y843" s="21">
        <v>0</v>
      </c>
      <c r="Z843" s="21">
        <v>0</v>
      </c>
      <c r="AA843" s="21">
        <v>0</v>
      </c>
      <c r="AB843" s="21">
        <v>0</v>
      </c>
      <c r="AC843" s="21">
        <v>0</v>
      </c>
      <c r="AD843" s="21">
        <v>368482</v>
      </c>
      <c r="AE843" s="21">
        <v>0</v>
      </c>
      <c r="AF843" s="21">
        <v>0</v>
      </c>
      <c r="AG843" s="21">
        <v>0</v>
      </c>
      <c r="AH843" s="21">
        <v>0</v>
      </c>
      <c r="AI843" s="21">
        <v>0</v>
      </c>
      <c r="AJ843" s="21">
        <v>705700</v>
      </c>
      <c r="AK843" s="21">
        <v>751</v>
      </c>
      <c r="AL843" s="21">
        <v>1412549</v>
      </c>
      <c r="AM843" s="21">
        <v>0</v>
      </c>
      <c r="AN843" s="21">
        <v>39600</v>
      </c>
      <c r="AO843" s="21">
        <v>0</v>
      </c>
      <c r="AP843" s="21">
        <v>502605100</v>
      </c>
      <c r="AQ843" s="21">
        <v>600000000</v>
      </c>
    </row>
    <row r="844" spans="1:43" x14ac:dyDescent="0.25">
      <c r="A844" s="19">
        <v>46265</v>
      </c>
      <c r="B844" s="20" t="s">
        <v>6396</v>
      </c>
      <c r="C844" s="20" t="s">
        <v>6397</v>
      </c>
      <c r="D844" s="21">
        <v>5383271691</v>
      </c>
      <c r="E844" s="21">
        <v>0</v>
      </c>
      <c r="F844" s="21">
        <v>50967300</v>
      </c>
      <c r="G844" s="21">
        <v>271298300</v>
      </c>
      <c r="H844" s="21">
        <v>5856910973</v>
      </c>
      <c r="I844" s="21">
        <v>0</v>
      </c>
      <c r="J844" s="21">
        <v>0</v>
      </c>
      <c r="K844" s="21">
        <v>278700</v>
      </c>
      <c r="L844" s="21">
        <v>536500</v>
      </c>
      <c r="M844" s="21">
        <v>0</v>
      </c>
      <c r="N844" s="21">
        <v>328964500</v>
      </c>
      <c r="O844" s="21">
        <v>0</v>
      </c>
      <c r="P844" s="21">
        <v>40000</v>
      </c>
      <c r="Q844" s="21">
        <v>323628700</v>
      </c>
      <c r="R844" s="21">
        <v>1800600</v>
      </c>
      <c r="S844" s="21">
        <v>0</v>
      </c>
      <c r="T844" s="21">
        <v>0</v>
      </c>
      <c r="U844" s="21">
        <v>0</v>
      </c>
      <c r="V844" s="21">
        <v>54771100</v>
      </c>
      <c r="W844" s="21">
        <v>15918654773</v>
      </c>
      <c r="X844" s="21">
        <v>0</v>
      </c>
      <c r="Y844" s="21">
        <v>0</v>
      </c>
      <c r="Z844" s="21">
        <v>0</v>
      </c>
      <c r="AA844" s="21">
        <v>0</v>
      </c>
      <c r="AB844" s="21">
        <v>0</v>
      </c>
      <c r="AC844" s="21">
        <v>0</v>
      </c>
      <c r="AD844" s="21">
        <v>0</v>
      </c>
      <c r="AE844" s="21">
        <v>0</v>
      </c>
      <c r="AF844" s="21">
        <v>0</v>
      </c>
      <c r="AG844" s="21">
        <v>0</v>
      </c>
      <c r="AH844" s="21">
        <v>0</v>
      </c>
      <c r="AI844" s="21">
        <v>0</v>
      </c>
      <c r="AJ844" s="21">
        <v>303995600</v>
      </c>
      <c r="AK844" s="21">
        <v>120808189</v>
      </c>
      <c r="AL844" s="21">
        <v>4251400</v>
      </c>
      <c r="AM844" s="21">
        <v>0</v>
      </c>
      <c r="AN844" s="21">
        <v>82383505</v>
      </c>
      <c r="AO844" s="21">
        <v>1394400</v>
      </c>
      <c r="AP844" s="21">
        <v>1315242577</v>
      </c>
      <c r="AQ844" s="21">
        <v>30019198808</v>
      </c>
    </row>
    <row r="845" spans="1:43" x14ac:dyDescent="0.25">
      <c r="A845" s="19">
        <v>46265</v>
      </c>
      <c r="B845" s="20" t="s">
        <v>6404</v>
      </c>
      <c r="C845" s="20" t="s">
        <v>6405</v>
      </c>
      <c r="D845" s="21">
        <v>0</v>
      </c>
      <c r="E845" s="21">
        <v>0</v>
      </c>
      <c r="F845" s="21">
        <v>0</v>
      </c>
      <c r="G845" s="21">
        <v>0</v>
      </c>
      <c r="H845" s="21">
        <v>0</v>
      </c>
      <c r="I845" s="21">
        <v>189800</v>
      </c>
      <c r="J845" s="21">
        <v>0</v>
      </c>
      <c r="K845" s="21">
        <v>0</v>
      </c>
      <c r="L845" s="21">
        <v>0</v>
      </c>
      <c r="M845" s="21">
        <v>0</v>
      </c>
      <c r="N845" s="21">
        <v>0</v>
      </c>
      <c r="O845" s="21">
        <v>0</v>
      </c>
      <c r="P845" s="21">
        <v>0</v>
      </c>
      <c r="Q845" s="21">
        <v>0</v>
      </c>
      <c r="R845" s="21">
        <v>0</v>
      </c>
      <c r="S845" s="21">
        <v>0</v>
      </c>
      <c r="T845" s="21">
        <v>0</v>
      </c>
      <c r="U845" s="21">
        <v>0</v>
      </c>
      <c r="V845" s="21">
        <v>0</v>
      </c>
      <c r="W845" s="21">
        <v>29412000</v>
      </c>
      <c r="X845" s="21">
        <v>0</v>
      </c>
      <c r="Y845" s="21">
        <v>0</v>
      </c>
      <c r="Z845" s="21">
        <v>0</v>
      </c>
      <c r="AA845" s="21">
        <v>0</v>
      </c>
      <c r="AB845" s="21">
        <v>0</v>
      </c>
      <c r="AC845" s="21">
        <v>0</v>
      </c>
      <c r="AD845" s="21">
        <v>0</v>
      </c>
      <c r="AE845" s="21">
        <v>0</v>
      </c>
      <c r="AF845" s="21">
        <v>0</v>
      </c>
      <c r="AG845" s="21">
        <v>0</v>
      </c>
      <c r="AH845" s="21">
        <v>0</v>
      </c>
      <c r="AI845" s="21">
        <v>0</v>
      </c>
      <c r="AJ845" s="21">
        <v>0</v>
      </c>
      <c r="AK845" s="21">
        <v>500079</v>
      </c>
      <c r="AL845" s="21">
        <v>0</v>
      </c>
      <c r="AM845" s="21">
        <v>0</v>
      </c>
      <c r="AN845" s="21">
        <v>0</v>
      </c>
      <c r="AO845" s="21">
        <v>0</v>
      </c>
      <c r="AP845" s="21">
        <v>290165</v>
      </c>
      <c r="AQ845" s="21">
        <v>30392044</v>
      </c>
    </row>
    <row r="846" spans="1:43" x14ac:dyDescent="0.25">
      <c r="A846" s="19">
        <v>46265</v>
      </c>
      <c r="B846" s="20" t="s">
        <v>6406</v>
      </c>
      <c r="C846" s="20" t="s">
        <v>6407</v>
      </c>
      <c r="D846" s="21">
        <v>21300</v>
      </c>
      <c r="E846" s="21">
        <v>0</v>
      </c>
      <c r="F846" s="21">
        <v>0</v>
      </c>
      <c r="G846" s="21">
        <v>0</v>
      </c>
      <c r="H846" s="21">
        <v>0</v>
      </c>
      <c r="I846" s="21">
        <v>100</v>
      </c>
      <c r="J846" s="21">
        <v>0</v>
      </c>
      <c r="K846" s="21">
        <v>0</v>
      </c>
      <c r="L846" s="21">
        <v>2700</v>
      </c>
      <c r="M846" s="21">
        <v>0</v>
      </c>
      <c r="N846" s="21">
        <v>0</v>
      </c>
      <c r="O846" s="21">
        <v>0</v>
      </c>
      <c r="P846" s="21">
        <v>0</v>
      </c>
      <c r="Q846" s="21">
        <v>0</v>
      </c>
      <c r="R846" s="21">
        <v>0</v>
      </c>
      <c r="S846" s="21">
        <v>0</v>
      </c>
      <c r="T846" s="21">
        <v>0</v>
      </c>
      <c r="U846" s="21">
        <v>0</v>
      </c>
      <c r="V846" s="21">
        <v>0</v>
      </c>
      <c r="W846" s="21">
        <v>572190643</v>
      </c>
      <c r="X846" s="21">
        <v>0</v>
      </c>
      <c r="Y846" s="21">
        <v>0</v>
      </c>
      <c r="Z846" s="21">
        <v>0</v>
      </c>
      <c r="AA846" s="21">
        <v>0</v>
      </c>
      <c r="AB846" s="21">
        <v>0</v>
      </c>
      <c r="AC846" s="21">
        <v>0</v>
      </c>
      <c r="AD846" s="21">
        <v>0</v>
      </c>
      <c r="AE846" s="21">
        <v>0</v>
      </c>
      <c r="AF846" s="21">
        <v>0</v>
      </c>
      <c r="AG846" s="21">
        <v>0</v>
      </c>
      <c r="AH846" s="21">
        <v>0</v>
      </c>
      <c r="AI846" s="21">
        <v>0</v>
      </c>
      <c r="AJ846" s="21">
        <v>0</v>
      </c>
      <c r="AK846" s="21">
        <v>0</v>
      </c>
      <c r="AL846" s="21">
        <v>0</v>
      </c>
      <c r="AM846" s="21">
        <v>0</v>
      </c>
      <c r="AN846" s="21">
        <v>0</v>
      </c>
      <c r="AO846" s="21">
        <v>0</v>
      </c>
      <c r="AP846" s="21">
        <v>43112028</v>
      </c>
      <c r="AQ846" s="21">
        <v>615326771</v>
      </c>
    </row>
    <row r="847" spans="1:43" x14ac:dyDescent="0.25">
      <c r="A847" s="19">
        <v>46265</v>
      </c>
      <c r="B847" s="20" t="s">
        <v>6411</v>
      </c>
      <c r="C847" s="20" t="s">
        <v>6412</v>
      </c>
      <c r="D847" s="21">
        <v>0</v>
      </c>
      <c r="E847" s="21">
        <v>0</v>
      </c>
      <c r="F847" s="21">
        <v>0</v>
      </c>
      <c r="G847" s="21">
        <v>0</v>
      </c>
      <c r="H847" s="21">
        <v>0</v>
      </c>
      <c r="I847" s="21">
        <v>0</v>
      </c>
      <c r="J847" s="21">
        <v>0</v>
      </c>
      <c r="K847" s="21">
        <v>0</v>
      </c>
      <c r="L847" s="21">
        <v>4323900</v>
      </c>
      <c r="M847" s="21">
        <v>0</v>
      </c>
      <c r="N847" s="21">
        <v>0</v>
      </c>
      <c r="O847" s="21">
        <v>0</v>
      </c>
      <c r="P847" s="21">
        <v>0</v>
      </c>
      <c r="Q847" s="21">
        <v>0</v>
      </c>
      <c r="R847" s="21">
        <v>164445800</v>
      </c>
      <c r="S847" s="21">
        <v>0</v>
      </c>
      <c r="T847" s="21">
        <v>0</v>
      </c>
      <c r="U847" s="21">
        <v>0</v>
      </c>
      <c r="V847" s="21">
        <v>0</v>
      </c>
      <c r="W847" s="21">
        <v>24456500</v>
      </c>
      <c r="X847" s="21">
        <v>0</v>
      </c>
      <c r="Y847" s="21">
        <v>0</v>
      </c>
      <c r="Z847" s="21">
        <v>0</v>
      </c>
      <c r="AA847" s="21">
        <v>0</v>
      </c>
      <c r="AB847" s="21">
        <v>0</v>
      </c>
      <c r="AC847" s="21">
        <v>0</v>
      </c>
      <c r="AD847" s="21">
        <v>0</v>
      </c>
      <c r="AE847" s="21">
        <v>0</v>
      </c>
      <c r="AF847" s="21">
        <v>0</v>
      </c>
      <c r="AG847" s="21">
        <v>0</v>
      </c>
      <c r="AH847" s="21">
        <v>0</v>
      </c>
      <c r="AI847" s="21">
        <v>0</v>
      </c>
      <c r="AJ847" s="21">
        <v>0</v>
      </c>
      <c r="AK847" s="21">
        <v>7800</v>
      </c>
      <c r="AL847" s="21">
        <v>0</v>
      </c>
      <c r="AM847" s="21">
        <v>0</v>
      </c>
      <c r="AN847" s="21">
        <v>0</v>
      </c>
      <c r="AO847" s="21">
        <v>0</v>
      </c>
      <c r="AP847" s="21">
        <v>6141141000</v>
      </c>
      <c r="AQ847" s="21">
        <v>6334375000</v>
      </c>
    </row>
    <row r="848" spans="1:43" x14ac:dyDescent="0.25">
      <c r="A848" s="19">
        <v>46265</v>
      </c>
      <c r="B848" s="20" t="s">
        <v>6414</v>
      </c>
      <c r="C848" s="20" t="s">
        <v>6415</v>
      </c>
      <c r="D848" s="21">
        <v>97800</v>
      </c>
      <c r="E848" s="21">
        <v>0</v>
      </c>
      <c r="F848" s="21">
        <v>0</v>
      </c>
      <c r="G848" s="21">
        <v>0</v>
      </c>
      <c r="H848" s="21">
        <v>0</v>
      </c>
      <c r="I848" s="21">
        <v>100</v>
      </c>
      <c r="J848" s="21">
        <v>0</v>
      </c>
      <c r="K848" s="21">
        <v>0</v>
      </c>
      <c r="L848" s="21">
        <v>0</v>
      </c>
      <c r="M848" s="21">
        <v>0</v>
      </c>
      <c r="N848" s="21">
        <v>0</v>
      </c>
      <c r="O848" s="21">
        <v>0</v>
      </c>
      <c r="P848" s="21">
        <v>0</v>
      </c>
      <c r="Q848" s="21">
        <v>0</v>
      </c>
      <c r="R848" s="21">
        <v>2000000</v>
      </c>
      <c r="S848" s="21">
        <v>0</v>
      </c>
      <c r="T848" s="21">
        <v>0</v>
      </c>
      <c r="U848" s="21">
        <v>0</v>
      </c>
      <c r="V848" s="21">
        <v>0</v>
      </c>
      <c r="W848" s="21">
        <v>0</v>
      </c>
      <c r="X848" s="21">
        <v>0</v>
      </c>
      <c r="Y848" s="21">
        <v>0</v>
      </c>
      <c r="Z848" s="21">
        <v>0</v>
      </c>
      <c r="AA848" s="21">
        <v>0</v>
      </c>
      <c r="AB848" s="21">
        <v>0</v>
      </c>
      <c r="AC848" s="21">
        <v>0</v>
      </c>
      <c r="AD848" s="21">
        <v>0</v>
      </c>
      <c r="AE848" s="21">
        <v>0</v>
      </c>
      <c r="AF848" s="21">
        <v>0</v>
      </c>
      <c r="AG848" s="21">
        <v>0</v>
      </c>
      <c r="AH848" s="21">
        <v>0</v>
      </c>
      <c r="AI848" s="21">
        <v>0</v>
      </c>
      <c r="AJ848" s="21">
        <v>0</v>
      </c>
      <c r="AK848" s="21">
        <v>100000</v>
      </c>
      <c r="AL848" s="21">
        <v>100000</v>
      </c>
      <c r="AM848" s="21">
        <v>0</v>
      </c>
      <c r="AN848" s="21">
        <v>0</v>
      </c>
      <c r="AO848" s="21">
        <v>0</v>
      </c>
      <c r="AP848" s="21">
        <v>661902100</v>
      </c>
      <c r="AQ848" s="21">
        <v>664200000</v>
      </c>
    </row>
    <row r="849" spans="1:43" x14ac:dyDescent="0.25">
      <c r="A849" s="19">
        <v>46265</v>
      </c>
      <c r="B849" s="20" t="s">
        <v>6419</v>
      </c>
      <c r="C849" s="20" t="s">
        <v>6420</v>
      </c>
      <c r="D849" s="21">
        <v>582400</v>
      </c>
      <c r="E849" s="21">
        <v>0</v>
      </c>
      <c r="F849" s="21">
        <v>0</v>
      </c>
      <c r="G849" s="21">
        <v>0</v>
      </c>
      <c r="H849" s="21">
        <v>0</v>
      </c>
      <c r="I849" s="21">
        <v>100</v>
      </c>
      <c r="J849" s="21">
        <v>0</v>
      </c>
      <c r="K849" s="21">
        <v>0</v>
      </c>
      <c r="L849" s="21">
        <v>1341300</v>
      </c>
      <c r="M849" s="21">
        <v>0</v>
      </c>
      <c r="N849" s="21">
        <v>0</v>
      </c>
      <c r="O849" s="21">
        <v>0</v>
      </c>
      <c r="P849" s="21">
        <v>0</v>
      </c>
      <c r="Q849" s="21">
        <v>0</v>
      </c>
      <c r="R849" s="21">
        <v>0</v>
      </c>
      <c r="S849" s="21">
        <v>0</v>
      </c>
      <c r="T849" s="21">
        <v>0</v>
      </c>
      <c r="U849" s="21">
        <v>0</v>
      </c>
      <c r="V849" s="21">
        <v>0</v>
      </c>
      <c r="W849" s="21">
        <v>149869100</v>
      </c>
      <c r="X849" s="21">
        <v>0</v>
      </c>
      <c r="Y849" s="21">
        <v>0</v>
      </c>
      <c r="Z849" s="21">
        <v>0</v>
      </c>
      <c r="AA849" s="21">
        <v>0</v>
      </c>
      <c r="AB849" s="21">
        <v>0</v>
      </c>
      <c r="AC849" s="21">
        <v>0</v>
      </c>
      <c r="AD849" s="21">
        <v>0</v>
      </c>
      <c r="AE849" s="21">
        <v>0</v>
      </c>
      <c r="AF849" s="21">
        <v>0</v>
      </c>
      <c r="AG849" s="21">
        <v>0</v>
      </c>
      <c r="AH849" s="21">
        <v>0</v>
      </c>
      <c r="AI849" s="21">
        <v>0</v>
      </c>
      <c r="AJ849" s="21">
        <v>0</v>
      </c>
      <c r="AK849" s="21">
        <v>13700</v>
      </c>
      <c r="AL849" s="21">
        <v>0</v>
      </c>
      <c r="AM849" s="21">
        <v>0</v>
      </c>
      <c r="AN849" s="21">
        <v>0</v>
      </c>
      <c r="AO849" s="21">
        <v>0</v>
      </c>
      <c r="AP849" s="21">
        <v>957788872</v>
      </c>
      <c r="AQ849" s="21">
        <v>1109595472</v>
      </c>
    </row>
    <row r="850" spans="1:43" x14ac:dyDescent="0.25">
      <c r="A850" s="19">
        <v>46265</v>
      </c>
      <c r="B850" s="20" t="s">
        <v>6427</v>
      </c>
      <c r="C850" s="20" t="s">
        <v>6428</v>
      </c>
      <c r="D850" s="21">
        <v>0</v>
      </c>
      <c r="E850" s="21">
        <v>0</v>
      </c>
      <c r="F850" s="21">
        <v>1239595500</v>
      </c>
      <c r="G850" s="21">
        <v>0</v>
      </c>
      <c r="H850" s="21">
        <v>0</v>
      </c>
      <c r="I850" s="21">
        <v>100</v>
      </c>
      <c r="J850" s="21">
        <v>0</v>
      </c>
      <c r="K850" s="21">
        <v>0</v>
      </c>
      <c r="L850" s="21">
        <v>21900</v>
      </c>
      <c r="M850" s="21">
        <v>0</v>
      </c>
      <c r="N850" s="21">
        <v>0</v>
      </c>
      <c r="O850" s="21">
        <v>0</v>
      </c>
      <c r="P850" s="21">
        <v>0</v>
      </c>
      <c r="Q850" s="21">
        <v>0</v>
      </c>
      <c r="R850" s="21">
        <v>0</v>
      </c>
      <c r="S850" s="21">
        <v>0</v>
      </c>
      <c r="T850" s="21">
        <v>0</v>
      </c>
      <c r="U850" s="21">
        <v>0</v>
      </c>
      <c r="V850" s="21">
        <v>0</v>
      </c>
      <c r="W850" s="21">
        <v>700</v>
      </c>
      <c r="X850" s="21">
        <v>0</v>
      </c>
      <c r="Y850" s="21">
        <v>0</v>
      </c>
      <c r="Z850" s="21">
        <v>0</v>
      </c>
      <c r="AA850" s="21">
        <v>0</v>
      </c>
      <c r="AB850" s="21">
        <v>0</v>
      </c>
      <c r="AC850" s="21">
        <v>0</v>
      </c>
      <c r="AD850" s="21">
        <v>0</v>
      </c>
      <c r="AE850" s="21">
        <v>0</v>
      </c>
      <c r="AF850" s="21">
        <v>0</v>
      </c>
      <c r="AG850" s="21">
        <v>0</v>
      </c>
      <c r="AH850" s="21">
        <v>0</v>
      </c>
      <c r="AI850" s="21">
        <v>0</v>
      </c>
      <c r="AJ850" s="21">
        <v>0</v>
      </c>
      <c r="AK850" s="21">
        <v>65239400</v>
      </c>
      <c r="AL850" s="21">
        <v>0</v>
      </c>
      <c r="AM850" s="21">
        <v>0</v>
      </c>
      <c r="AN850" s="21">
        <v>0</v>
      </c>
      <c r="AO850" s="21">
        <v>0</v>
      </c>
      <c r="AP850" s="21">
        <v>48516600</v>
      </c>
      <c r="AQ850" s="21">
        <v>1353374200</v>
      </c>
    </row>
    <row r="851" spans="1:43" x14ac:dyDescent="0.25">
      <c r="A851" s="19">
        <v>46265</v>
      </c>
      <c r="B851" s="20" t="s">
        <v>6432</v>
      </c>
      <c r="C851" s="20" t="s">
        <v>6433</v>
      </c>
      <c r="D851" s="21">
        <v>11533500</v>
      </c>
      <c r="E851" s="21">
        <v>0</v>
      </c>
      <c r="F851" s="21">
        <v>0</v>
      </c>
      <c r="G851" s="21">
        <v>0</v>
      </c>
      <c r="H851" s="21">
        <v>0</v>
      </c>
      <c r="I851" s="21">
        <v>100</v>
      </c>
      <c r="J851" s="21">
        <v>0</v>
      </c>
      <c r="K851" s="21">
        <v>0</v>
      </c>
      <c r="L851" s="21">
        <v>11676100</v>
      </c>
      <c r="M851" s="21">
        <v>0</v>
      </c>
      <c r="N851" s="21">
        <v>0</v>
      </c>
      <c r="O851" s="21">
        <v>0</v>
      </c>
      <c r="P851" s="21">
        <v>0</v>
      </c>
      <c r="Q851" s="21">
        <v>0</v>
      </c>
      <c r="R851" s="21">
        <v>0</v>
      </c>
      <c r="S851" s="21">
        <v>0</v>
      </c>
      <c r="T851" s="21">
        <v>0</v>
      </c>
      <c r="U851" s="21">
        <v>0</v>
      </c>
      <c r="V851" s="21">
        <v>0</v>
      </c>
      <c r="W851" s="21">
        <v>521019620</v>
      </c>
      <c r="X851" s="21">
        <v>0</v>
      </c>
      <c r="Y851" s="21">
        <v>0</v>
      </c>
      <c r="Z851" s="21">
        <v>0</v>
      </c>
      <c r="AA851" s="21">
        <v>0</v>
      </c>
      <c r="AB851" s="21">
        <v>0</v>
      </c>
      <c r="AC851" s="21">
        <v>0</v>
      </c>
      <c r="AD851" s="21">
        <v>0</v>
      </c>
      <c r="AE851" s="21">
        <v>0</v>
      </c>
      <c r="AF851" s="21">
        <v>0</v>
      </c>
      <c r="AG851" s="21">
        <v>0</v>
      </c>
      <c r="AH851" s="21">
        <v>0</v>
      </c>
      <c r="AI851" s="21">
        <v>0</v>
      </c>
      <c r="AJ851" s="21">
        <v>0</v>
      </c>
      <c r="AK851" s="21">
        <v>568600</v>
      </c>
      <c r="AL851" s="21">
        <v>0</v>
      </c>
      <c r="AM851" s="21">
        <v>0</v>
      </c>
      <c r="AN851" s="21">
        <v>0</v>
      </c>
      <c r="AO851" s="21">
        <v>760000</v>
      </c>
      <c r="AP851" s="21">
        <v>562187662</v>
      </c>
      <c r="AQ851" s="21">
        <v>1107745582</v>
      </c>
    </row>
    <row r="852" spans="1:43" x14ac:dyDescent="0.25">
      <c r="A852" s="19">
        <v>46265</v>
      </c>
      <c r="B852" s="20" t="s">
        <v>6438</v>
      </c>
      <c r="C852" s="20" t="s">
        <v>6439</v>
      </c>
      <c r="D852" s="21">
        <v>404900</v>
      </c>
      <c r="E852" s="21">
        <v>16</v>
      </c>
      <c r="F852" s="21">
        <v>15900</v>
      </c>
      <c r="G852" s="21">
        <v>1551591000</v>
      </c>
      <c r="H852" s="21">
        <v>2586641256</v>
      </c>
      <c r="I852" s="21">
        <v>100</v>
      </c>
      <c r="J852" s="21">
        <v>0</v>
      </c>
      <c r="K852" s="21">
        <v>4000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1">
        <v>100</v>
      </c>
      <c r="R852" s="21">
        <v>1040638064</v>
      </c>
      <c r="S852" s="21">
        <v>0</v>
      </c>
      <c r="T852" s="21">
        <v>0</v>
      </c>
      <c r="U852" s="21">
        <v>0</v>
      </c>
      <c r="V852" s="21">
        <v>0</v>
      </c>
      <c r="W852" s="21">
        <v>30166591400</v>
      </c>
      <c r="X852" s="21">
        <v>0</v>
      </c>
      <c r="Y852" s="21">
        <v>0</v>
      </c>
      <c r="Z852" s="21">
        <v>0</v>
      </c>
      <c r="AA852" s="21">
        <v>0</v>
      </c>
      <c r="AB852" s="21">
        <v>0</v>
      </c>
      <c r="AC852" s="21">
        <v>0</v>
      </c>
      <c r="AD852" s="21">
        <v>0</v>
      </c>
      <c r="AE852" s="21">
        <v>0</v>
      </c>
      <c r="AF852" s="21">
        <v>0</v>
      </c>
      <c r="AG852" s="21">
        <v>0</v>
      </c>
      <c r="AH852" s="21">
        <v>0</v>
      </c>
      <c r="AI852" s="21">
        <v>0</v>
      </c>
      <c r="AJ852" s="21">
        <v>462635300</v>
      </c>
      <c r="AK852" s="21">
        <v>5775900</v>
      </c>
      <c r="AL852" s="21">
        <v>0</v>
      </c>
      <c r="AM852" s="21">
        <v>0</v>
      </c>
      <c r="AN852" s="21">
        <v>0</v>
      </c>
      <c r="AO852" s="21">
        <v>0</v>
      </c>
      <c r="AP852" s="21">
        <v>1685602064</v>
      </c>
      <c r="AQ852" s="21">
        <v>37499900000</v>
      </c>
    </row>
    <row r="853" spans="1:43" x14ac:dyDescent="0.25">
      <c r="A853" s="19">
        <v>46265</v>
      </c>
      <c r="B853" s="20" t="s">
        <v>6444</v>
      </c>
      <c r="C853" s="20" t="s">
        <v>6445</v>
      </c>
      <c r="D853" s="21">
        <v>59617052</v>
      </c>
      <c r="E853" s="21">
        <v>30600204</v>
      </c>
      <c r="F853" s="21">
        <v>164654019</v>
      </c>
      <c r="G853" s="21">
        <v>746700</v>
      </c>
      <c r="H853" s="21">
        <v>0</v>
      </c>
      <c r="I853" s="21">
        <v>206338800</v>
      </c>
      <c r="J853" s="21">
        <v>86081820</v>
      </c>
      <c r="K853" s="21">
        <v>5450316</v>
      </c>
      <c r="L853" s="21">
        <v>41334555</v>
      </c>
      <c r="M853" s="21">
        <v>125</v>
      </c>
      <c r="N853" s="21">
        <v>42583400</v>
      </c>
      <c r="O853" s="21">
        <v>103374666</v>
      </c>
      <c r="P853" s="21">
        <v>1141600</v>
      </c>
      <c r="Q853" s="21">
        <v>964700</v>
      </c>
      <c r="R853" s="21">
        <v>3958643004</v>
      </c>
      <c r="S853" s="21">
        <v>0</v>
      </c>
      <c r="T853" s="21">
        <v>0</v>
      </c>
      <c r="U853" s="21">
        <v>0</v>
      </c>
      <c r="V853" s="21">
        <v>0</v>
      </c>
      <c r="W853" s="21">
        <v>11414552995</v>
      </c>
      <c r="X853" s="21">
        <v>300000</v>
      </c>
      <c r="Y853" s="21">
        <v>0</v>
      </c>
      <c r="Z853" s="21">
        <v>2402426</v>
      </c>
      <c r="AA853" s="21">
        <v>0</v>
      </c>
      <c r="AB853" s="21">
        <v>0</v>
      </c>
      <c r="AC853" s="21">
        <v>0</v>
      </c>
      <c r="AD853" s="21">
        <v>0</v>
      </c>
      <c r="AE853" s="21">
        <v>8500</v>
      </c>
      <c r="AF853" s="21">
        <v>0</v>
      </c>
      <c r="AG853" s="21">
        <v>0</v>
      </c>
      <c r="AH853" s="21">
        <v>885345</v>
      </c>
      <c r="AI853" s="21">
        <v>2012400</v>
      </c>
      <c r="AJ853" s="21">
        <v>692030461</v>
      </c>
      <c r="AK853" s="21">
        <v>18639824</v>
      </c>
      <c r="AL853" s="21">
        <v>218778948</v>
      </c>
      <c r="AM853" s="21">
        <v>2039050</v>
      </c>
      <c r="AN853" s="21">
        <v>382222272</v>
      </c>
      <c r="AO853" s="21">
        <v>12124600</v>
      </c>
      <c r="AP853" s="21">
        <v>2405012218</v>
      </c>
      <c r="AQ853" s="21">
        <v>19852540000</v>
      </c>
    </row>
    <row r="854" spans="1:43" x14ac:dyDescent="0.25">
      <c r="A854" s="19">
        <v>46265</v>
      </c>
      <c r="B854" s="20" t="s">
        <v>6447</v>
      </c>
      <c r="C854" s="20" t="s">
        <v>6448</v>
      </c>
      <c r="D854" s="21">
        <v>6642</v>
      </c>
      <c r="E854" s="21">
        <v>0</v>
      </c>
      <c r="F854" s="21">
        <v>0</v>
      </c>
      <c r="G854" s="21">
        <v>80100</v>
      </c>
      <c r="H854" s="21">
        <v>0</v>
      </c>
      <c r="I854" s="21">
        <v>100</v>
      </c>
      <c r="J854" s="21">
        <v>0</v>
      </c>
      <c r="K854" s="21">
        <v>119429078</v>
      </c>
      <c r="L854" s="21">
        <v>235297678</v>
      </c>
      <c r="M854" s="21">
        <v>1309013</v>
      </c>
      <c r="N854" s="21">
        <v>0</v>
      </c>
      <c r="O854" s="21">
        <v>0</v>
      </c>
      <c r="P854" s="21">
        <v>0</v>
      </c>
      <c r="Q854" s="21">
        <v>1514064894</v>
      </c>
      <c r="R854" s="21">
        <v>793868112</v>
      </c>
      <c r="S854" s="21">
        <v>212117</v>
      </c>
      <c r="T854" s="21">
        <v>0</v>
      </c>
      <c r="U854" s="21">
        <v>0</v>
      </c>
      <c r="V854" s="21">
        <v>0</v>
      </c>
      <c r="W854" s="21">
        <v>4204518970</v>
      </c>
      <c r="X854" s="21">
        <v>0</v>
      </c>
      <c r="Y854" s="21">
        <v>551389038</v>
      </c>
      <c r="Z854" s="21">
        <v>0</v>
      </c>
      <c r="AA854" s="21">
        <v>0</v>
      </c>
      <c r="AB854" s="21">
        <v>0</v>
      </c>
      <c r="AC854" s="21">
        <v>0</v>
      </c>
      <c r="AD854" s="21">
        <v>0</v>
      </c>
      <c r="AE854" s="21">
        <v>0</v>
      </c>
      <c r="AF854" s="21">
        <v>0</v>
      </c>
      <c r="AG854" s="21">
        <v>0</v>
      </c>
      <c r="AH854" s="21">
        <v>0</v>
      </c>
      <c r="AI854" s="21">
        <v>93</v>
      </c>
      <c r="AJ854" s="21">
        <v>1379721960</v>
      </c>
      <c r="AK854" s="21">
        <v>609</v>
      </c>
      <c r="AL854" s="21">
        <v>125752</v>
      </c>
      <c r="AM854" s="21">
        <v>0</v>
      </c>
      <c r="AN854" s="21">
        <v>200955368</v>
      </c>
      <c r="AO854" s="21">
        <v>241132</v>
      </c>
      <c r="AP854" s="21">
        <v>1068425094</v>
      </c>
      <c r="AQ854" s="21">
        <v>10069645750</v>
      </c>
    </row>
    <row r="855" spans="1:43" x14ac:dyDescent="0.25">
      <c r="A855" s="19">
        <v>46265</v>
      </c>
      <c r="B855" s="20" t="s">
        <v>6454</v>
      </c>
      <c r="C855" s="20" t="s">
        <v>6455</v>
      </c>
      <c r="D855" s="21">
        <v>380050</v>
      </c>
      <c r="E855" s="21">
        <v>0</v>
      </c>
      <c r="F855" s="21">
        <v>23840900</v>
      </c>
      <c r="G855" s="21">
        <v>0</v>
      </c>
      <c r="H855" s="21">
        <v>0</v>
      </c>
      <c r="I855" s="21">
        <v>67480507</v>
      </c>
      <c r="J855" s="21">
        <v>0</v>
      </c>
      <c r="K855" s="21">
        <v>45072600</v>
      </c>
      <c r="L855" s="21">
        <v>0</v>
      </c>
      <c r="M855" s="21">
        <v>105014711</v>
      </c>
      <c r="N855" s="21">
        <v>0</v>
      </c>
      <c r="O855" s="21">
        <v>0</v>
      </c>
      <c r="P855" s="21">
        <v>0</v>
      </c>
      <c r="Q855" s="21">
        <v>12069300</v>
      </c>
      <c r="R855" s="21">
        <v>0</v>
      </c>
      <c r="S855" s="21">
        <v>0</v>
      </c>
      <c r="T855" s="21">
        <v>0</v>
      </c>
      <c r="U855" s="21">
        <v>0</v>
      </c>
      <c r="V855" s="21">
        <v>0</v>
      </c>
      <c r="W855" s="21">
        <v>598412857</v>
      </c>
      <c r="X855" s="21">
        <v>0</v>
      </c>
      <c r="Y855" s="21">
        <v>0</v>
      </c>
      <c r="Z855" s="21">
        <v>0</v>
      </c>
      <c r="AA855" s="21">
        <v>0</v>
      </c>
      <c r="AB855" s="21">
        <v>0</v>
      </c>
      <c r="AC855" s="21">
        <v>0</v>
      </c>
      <c r="AD855" s="21">
        <v>0</v>
      </c>
      <c r="AE855" s="21">
        <v>1615609</v>
      </c>
      <c r="AF855" s="21">
        <v>0</v>
      </c>
      <c r="AG855" s="21">
        <v>0</v>
      </c>
      <c r="AH855" s="21">
        <v>0</v>
      </c>
      <c r="AI855" s="21">
        <v>8885852</v>
      </c>
      <c r="AJ855" s="21">
        <v>75608860</v>
      </c>
      <c r="AK855" s="21">
        <v>21476023</v>
      </c>
      <c r="AL855" s="21">
        <v>177718213</v>
      </c>
      <c r="AM855" s="21">
        <v>0</v>
      </c>
      <c r="AN855" s="21">
        <v>161128243</v>
      </c>
      <c r="AO855" s="21">
        <v>8079707</v>
      </c>
      <c r="AP855" s="21">
        <v>8916763724</v>
      </c>
      <c r="AQ855" s="21">
        <v>10223547156</v>
      </c>
    </row>
    <row r="856" spans="1:43" x14ac:dyDescent="0.25">
      <c r="A856" s="19">
        <v>46265</v>
      </c>
      <c r="B856" s="20" t="s">
        <v>6461</v>
      </c>
      <c r="C856" s="20" t="s">
        <v>6462</v>
      </c>
      <c r="D856" s="21">
        <v>740600</v>
      </c>
      <c r="E856" s="21">
        <v>0</v>
      </c>
      <c r="F856" s="21">
        <v>0</v>
      </c>
      <c r="G856" s="21">
        <v>0</v>
      </c>
      <c r="H856" s="21">
        <v>112857100</v>
      </c>
      <c r="I856" s="21">
        <v>100</v>
      </c>
      <c r="J856" s="21">
        <v>0</v>
      </c>
      <c r="K856" s="21">
        <v>0</v>
      </c>
      <c r="L856" s="21">
        <v>0</v>
      </c>
      <c r="M856" s="21">
        <v>0</v>
      </c>
      <c r="N856" s="21">
        <v>0</v>
      </c>
      <c r="O856" s="21">
        <v>0</v>
      </c>
      <c r="P856" s="21">
        <v>0</v>
      </c>
      <c r="Q856" s="21">
        <v>0</v>
      </c>
      <c r="R856" s="21">
        <v>1189700</v>
      </c>
      <c r="S856" s="21">
        <v>0</v>
      </c>
      <c r="T856" s="21">
        <v>0</v>
      </c>
      <c r="U856" s="21">
        <v>164700000</v>
      </c>
      <c r="V856" s="21">
        <v>0</v>
      </c>
      <c r="W856" s="21">
        <v>0</v>
      </c>
      <c r="X856" s="21">
        <v>0</v>
      </c>
      <c r="Y856" s="21">
        <v>0</v>
      </c>
      <c r="Z856" s="21">
        <v>0</v>
      </c>
      <c r="AA856" s="21">
        <v>0</v>
      </c>
      <c r="AB856" s="21">
        <v>0</v>
      </c>
      <c r="AC856" s="21">
        <v>0</v>
      </c>
      <c r="AD856" s="21">
        <v>0</v>
      </c>
      <c r="AE856" s="21">
        <v>0</v>
      </c>
      <c r="AF856" s="21">
        <v>0</v>
      </c>
      <c r="AG856" s="21">
        <v>0</v>
      </c>
      <c r="AH856" s="21">
        <v>0</v>
      </c>
      <c r="AI856" s="21">
        <v>0</v>
      </c>
      <c r="AJ856" s="21">
        <v>0</v>
      </c>
      <c r="AK856" s="21">
        <v>300000</v>
      </c>
      <c r="AL856" s="21">
        <v>0</v>
      </c>
      <c r="AM856" s="21">
        <v>0</v>
      </c>
      <c r="AN856" s="21">
        <v>0</v>
      </c>
      <c r="AO856" s="21">
        <v>0</v>
      </c>
      <c r="AP856" s="21">
        <v>739492500</v>
      </c>
      <c r="AQ856" s="21">
        <v>1019280000</v>
      </c>
    </row>
    <row r="857" spans="1:43" x14ac:dyDescent="0.25">
      <c r="A857" s="19">
        <v>46265</v>
      </c>
      <c r="B857" s="20" t="s">
        <v>6471</v>
      </c>
      <c r="C857" s="20" t="s">
        <v>6472</v>
      </c>
      <c r="D857" s="21">
        <v>483848116</v>
      </c>
      <c r="E857" s="21">
        <v>7233000</v>
      </c>
      <c r="F857" s="21">
        <v>0</v>
      </c>
      <c r="G857" s="21">
        <v>3271800</v>
      </c>
      <c r="H857" s="21">
        <v>0</v>
      </c>
      <c r="I857" s="21">
        <v>170324163</v>
      </c>
      <c r="J857" s="21">
        <v>16752444</v>
      </c>
      <c r="K857" s="21">
        <v>246779</v>
      </c>
      <c r="L857" s="21">
        <v>88906206</v>
      </c>
      <c r="M857" s="21">
        <v>4909857</v>
      </c>
      <c r="N857" s="21">
        <v>0</v>
      </c>
      <c r="O857" s="21">
        <v>717500</v>
      </c>
      <c r="P857" s="21">
        <v>586480</v>
      </c>
      <c r="Q857" s="21">
        <v>0</v>
      </c>
      <c r="R857" s="21">
        <v>501900</v>
      </c>
      <c r="S857" s="21">
        <v>0</v>
      </c>
      <c r="T857" s="21">
        <v>0</v>
      </c>
      <c r="U857" s="21">
        <v>0</v>
      </c>
      <c r="V857" s="21">
        <v>0</v>
      </c>
      <c r="W857" s="21">
        <v>21031851879</v>
      </c>
      <c r="X857" s="21">
        <v>0</v>
      </c>
      <c r="Y857" s="21">
        <v>0</v>
      </c>
      <c r="Z857" s="21">
        <v>0</v>
      </c>
      <c r="AA857" s="21">
        <v>0</v>
      </c>
      <c r="AB857" s="21">
        <v>0</v>
      </c>
      <c r="AC857" s="21">
        <v>0</v>
      </c>
      <c r="AD857" s="21">
        <v>551300</v>
      </c>
      <c r="AE857" s="21">
        <v>0</v>
      </c>
      <c r="AF857" s="21">
        <v>547100</v>
      </c>
      <c r="AG857" s="21">
        <v>0</v>
      </c>
      <c r="AH857" s="21">
        <v>0</v>
      </c>
      <c r="AI857" s="21">
        <v>1647100</v>
      </c>
      <c r="AJ857" s="21">
        <v>88075426</v>
      </c>
      <c r="AK857" s="21">
        <v>2075974</v>
      </c>
      <c r="AL857" s="21">
        <v>26950002</v>
      </c>
      <c r="AM857" s="21">
        <v>273200</v>
      </c>
      <c r="AN857" s="21">
        <v>358567792</v>
      </c>
      <c r="AO857" s="21">
        <v>3334000</v>
      </c>
      <c r="AP857" s="21">
        <v>365827427</v>
      </c>
      <c r="AQ857" s="21">
        <v>22656999445</v>
      </c>
    </row>
    <row r="858" spans="1:43" x14ac:dyDescent="0.25">
      <c r="A858" s="19">
        <v>46265</v>
      </c>
      <c r="B858" s="20" t="s">
        <v>6475</v>
      </c>
      <c r="C858" s="20" t="s">
        <v>6476</v>
      </c>
      <c r="D858" s="21">
        <v>6112797</v>
      </c>
      <c r="E858" s="21">
        <v>4633984</v>
      </c>
      <c r="F858" s="21">
        <v>0</v>
      </c>
      <c r="G858" s="21">
        <v>295108483</v>
      </c>
      <c r="H858" s="21">
        <v>1900000</v>
      </c>
      <c r="I858" s="21">
        <v>249798000</v>
      </c>
      <c r="J858" s="21">
        <v>6619028</v>
      </c>
      <c r="K858" s="21">
        <v>257068700</v>
      </c>
      <c r="L858" s="21">
        <v>2082754</v>
      </c>
      <c r="M858" s="21">
        <v>235</v>
      </c>
      <c r="N858" s="21">
        <v>0</v>
      </c>
      <c r="O858" s="21">
        <v>706757</v>
      </c>
      <c r="P858" s="21">
        <v>2302680</v>
      </c>
      <c r="Q858" s="21">
        <v>900000</v>
      </c>
      <c r="R858" s="21">
        <v>484400</v>
      </c>
      <c r="S858" s="21">
        <v>250</v>
      </c>
      <c r="T858" s="21">
        <v>0</v>
      </c>
      <c r="U858" s="21">
        <v>0</v>
      </c>
      <c r="V858" s="21">
        <v>5200</v>
      </c>
      <c r="W858" s="21">
        <v>3881150213</v>
      </c>
      <c r="X858" s="21">
        <v>0</v>
      </c>
      <c r="Y858" s="21">
        <v>0</v>
      </c>
      <c r="Z858" s="21">
        <v>0</v>
      </c>
      <c r="AA858" s="21">
        <v>0</v>
      </c>
      <c r="AB858" s="21">
        <v>0</v>
      </c>
      <c r="AC858" s="21">
        <v>0</v>
      </c>
      <c r="AD858" s="21">
        <v>0</v>
      </c>
      <c r="AE858" s="21">
        <v>0</v>
      </c>
      <c r="AF858" s="21">
        <v>0</v>
      </c>
      <c r="AG858" s="21">
        <v>0</v>
      </c>
      <c r="AH858" s="21">
        <v>0</v>
      </c>
      <c r="AI858" s="21">
        <v>0</v>
      </c>
      <c r="AJ858" s="21">
        <v>47486243</v>
      </c>
      <c r="AK858" s="21">
        <v>696561643</v>
      </c>
      <c r="AL858" s="21">
        <v>1664142</v>
      </c>
      <c r="AM858" s="21">
        <v>958971</v>
      </c>
      <c r="AN858" s="21">
        <v>0</v>
      </c>
      <c r="AO858" s="21">
        <v>396739</v>
      </c>
      <c r="AP858" s="21">
        <v>557336687</v>
      </c>
      <c r="AQ858" s="21">
        <v>6013277906</v>
      </c>
    </row>
    <row r="859" spans="1:43" x14ac:dyDescent="0.25">
      <c r="A859" s="19">
        <v>46265</v>
      </c>
      <c r="B859" s="20" t="s">
        <v>6478</v>
      </c>
      <c r="C859" s="20" t="s">
        <v>6479</v>
      </c>
      <c r="D859" s="21">
        <v>670900</v>
      </c>
      <c r="E859" s="21">
        <v>0</v>
      </c>
      <c r="F859" s="21">
        <v>0</v>
      </c>
      <c r="G859" s="21">
        <v>16000</v>
      </c>
      <c r="H859" s="21">
        <v>0</v>
      </c>
      <c r="I859" s="21">
        <v>12200</v>
      </c>
      <c r="J859" s="21">
        <v>0</v>
      </c>
      <c r="K859" s="21">
        <v>860400</v>
      </c>
      <c r="L859" s="21">
        <v>71500</v>
      </c>
      <c r="M859" s="21">
        <v>0</v>
      </c>
      <c r="N859" s="21">
        <v>0</v>
      </c>
      <c r="O859" s="21">
        <v>0</v>
      </c>
      <c r="P859" s="21">
        <v>0</v>
      </c>
      <c r="Q859" s="21">
        <v>0</v>
      </c>
      <c r="R859" s="21">
        <v>0</v>
      </c>
      <c r="S859" s="21">
        <v>0</v>
      </c>
      <c r="T859" s="21">
        <v>0</v>
      </c>
      <c r="U859" s="21">
        <v>0</v>
      </c>
      <c r="V859" s="21">
        <v>32000</v>
      </c>
      <c r="W859" s="21">
        <v>121422800</v>
      </c>
      <c r="X859" s="21">
        <v>0</v>
      </c>
      <c r="Y859" s="21">
        <v>0</v>
      </c>
      <c r="Z859" s="21">
        <v>0</v>
      </c>
      <c r="AA859" s="21">
        <v>0</v>
      </c>
      <c r="AB859" s="21">
        <v>0</v>
      </c>
      <c r="AC859" s="21">
        <v>0</v>
      </c>
      <c r="AD859" s="21">
        <v>0</v>
      </c>
      <c r="AE859" s="21">
        <v>0</v>
      </c>
      <c r="AF859" s="21">
        <v>0</v>
      </c>
      <c r="AG859" s="21">
        <v>0</v>
      </c>
      <c r="AH859" s="21">
        <v>0</v>
      </c>
      <c r="AI859" s="21">
        <v>0</v>
      </c>
      <c r="AJ859" s="21">
        <v>29978600</v>
      </c>
      <c r="AK859" s="21">
        <v>219040</v>
      </c>
      <c r="AL859" s="21">
        <v>0</v>
      </c>
      <c r="AM859" s="21">
        <v>40000</v>
      </c>
      <c r="AN859" s="21">
        <v>2372000</v>
      </c>
      <c r="AO859" s="21">
        <v>0</v>
      </c>
      <c r="AP859" s="21">
        <v>38252560</v>
      </c>
      <c r="AQ859" s="21">
        <v>193948000</v>
      </c>
    </row>
    <row r="860" spans="1:43" x14ac:dyDescent="0.25">
      <c r="A860" s="19">
        <v>46265</v>
      </c>
      <c r="B860" s="20" t="s">
        <v>6485</v>
      </c>
      <c r="C860" s="20" t="s">
        <v>6486</v>
      </c>
      <c r="D860" s="21">
        <v>0</v>
      </c>
      <c r="E860" s="21">
        <v>0</v>
      </c>
      <c r="F860" s="21">
        <v>0</v>
      </c>
      <c r="G860" s="21">
        <v>0</v>
      </c>
      <c r="H860" s="21">
        <v>0</v>
      </c>
      <c r="I860" s="21">
        <v>725900</v>
      </c>
      <c r="J860" s="21">
        <v>0</v>
      </c>
      <c r="K860" s="21">
        <v>349600</v>
      </c>
      <c r="L860" s="21">
        <v>152500</v>
      </c>
      <c r="M860" s="21">
        <v>94</v>
      </c>
      <c r="N860" s="21">
        <v>0</v>
      </c>
      <c r="O860" s="21">
        <v>0</v>
      </c>
      <c r="P860" s="21">
        <v>0</v>
      </c>
      <c r="Q860" s="21">
        <v>0</v>
      </c>
      <c r="R860" s="21">
        <v>0</v>
      </c>
      <c r="S860" s="21">
        <v>0</v>
      </c>
      <c r="T860" s="21">
        <v>0</v>
      </c>
      <c r="U860" s="21">
        <v>0</v>
      </c>
      <c r="V860" s="21">
        <v>0</v>
      </c>
      <c r="W860" s="21">
        <v>267460000</v>
      </c>
      <c r="X860" s="21">
        <v>0</v>
      </c>
      <c r="Y860" s="21">
        <v>0</v>
      </c>
      <c r="Z860" s="21">
        <v>0</v>
      </c>
      <c r="AA860" s="21">
        <v>0</v>
      </c>
      <c r="AB860" s="21">
        <v>0</v>
      </c>
      <c r="AC860" s="21">
        <v>0</v>
      </c>
      <c r="AD860" s="21">
        <v>0</v>
      </c>
      <c r="AE860" s="21">
        <v>0</v>
      </c>
      <c r="AF860" s="21">
        <v>0</v>
      </c>
      <c r="AG860" s="21">
        <v>0</v>
      </c>
      <c r="AH860" s="21">
        <v>1868732</v>
      </c>
      <c r="AI860" s="21">
        <v>0</v>
      </c>
      <c r="AJ860" s="21">
        <v>2247532</v>
      </c>
      <c r="AK860" s="21">
        <v>423142</v>
      </c>
      <c r="AL860" s="21">
        <v>0</v>
      </c>
      <c r="AM860" s="21">
        <v>2832700</v>
      </c>
      <c r="AN860" s="21">
        <v>0</v>
      </c>
      <c r="AO860" s="21">
        <v>0</v>
      </c>
      <c r="AP860" s="21">
        <v>57832178</v>
      </c>
      <c r="AQ860" s="21">
        <v>333892378</v>
      </c>
    </row>
    <row r="861" spans="1:43" x14ac:dyDescent="0.25">
      <c r="A861" s="19">
        <v>46265</v>
      </c>
      <c r="B861" s="20" t="s">
        <v>6494</v>
      </c>
      <c r="C861" s="20" t="s">
        <v>6495</v>
      </c>
      <c r="D861" s="21">
        <v>9684400</v>
      </c>
      <c r="E861" s="21">
        <v>839000</v>
      </c>
      <c r="F861" s="21">
        <v>1312200</v>
      </c>
      <c r="G861" s="21">
        <v>6217500</v>
      </c>
      <c r="H861" s="21">
        <v>0</v>
      </c>
      <c r="I861" s="21">
        <v>3380800</v>
      </c>
      <c r="J861" s="21">
        <v>16754210</v>
      </c>
      <c r="K861" s="21">
        <v>5282</v>
      </c>
      <c r="L861" s="21">
        <v>56902900</v>
      </c>
      <c r="M861" s="21">
        <v>74</v>
      </c>
      <c r="N861" s="21">
        <v>0</v>
      </c>
      <c r="O861" s="21">
        <v>6240775</v>
      </c>
      <c r="P861" s="21">
        <v>0</v>
      </c>
      <c r="Q861" s="21">
        <v>18600</v>
      </c>
      <c r="R861" s="21">
        <v>0</v>
      </c>
      <c r="S861" s="21">
        <v>0</v>
      </c>
      <c r="T861" s="21">
        <v>0</v>
      </c>
      <c r="U861" s="21">
        <v>0</v>
      </c>
      <c r="V861" s="21">
        <v>0</v>
      </c>
      <c r="W861" s="21">
        <v>101214042</v>
      </c>
      <c r="X861" s="21">
        <v>0</v>
      </c>
      <c r="Y861" s="21">
        <v>0</v>
      </c>
      <c r="Z861" s="21">
        <v>75200</v>
      </c>
      <c r="AA861" s="21">
        <v>0</v>
      </c>
      <c r="AB861" s="21">
        <v>0</v>
      </c>
      <c r="AC861" s="21">
        <v>0</v>
      </c>
      <c r="AD861" s="21">
        <v>0</v>
      </c>
      <c r="AE861" s="21">
        <v>0</v>
      </c>
      <c r="AF861" s="21">
        <v>0</v>
      </c>
      <c r="AG861" s="21">
        <v>0</v>
      </c>
      <c r="AH861" s="21">
        <v>110800</v>
      </c>
      <c r="AI861" s="21">
        <v>195300</v>
      </c>
      <c r="AJ861" s="21">
        <v>11697649</v>
      </c>
      <c r="AK861" s="21">
        <v>401466825</v>
      </c>
      <c r="AL861" s="21">
        <v>4435519</v>
      </c>
      <c r="AM861" s="21">
        <v>188024</v>
      </c>
      <c r="AN861" s="21">
        <v>739100</v>
      </c>
      <c r="AO861" s="21">
        <v>0</v>
      </c>
      <c r="AP861" s="21">
        <v>478521800</v>
      </c>
      <c r="AQ861" s="21">
        <v>1100000000</v>
      </c>
    </row>
    <row r="862" spans="1:43" x14ac:dyDescent="0.25">
      <c r="A862" s="19">
        <v>46265</v>
      </c>
      <c r="B862" s="20" t="s">
        <v>6500</v>
      </c>
      <c r="C862" s="20" t="s">
        <v>6501</v>
      </c>
      <c r="D862" s="21">
        <v>0</v>
      </c>
      <c r="E862" s="21">
        <v>0</v>
      </c>
      <c r="F862" s="21">
        <v>453200</v>
      </c>
      <c r="G862" s="21">
        <v>0</v>
      </c>
      <c r="H862" s="21">
        <v>308800</v>
      </c>
      <c r="I862" s="21">
        <v>12349000</v>
      </c>
      <c r="J862" s="21">
        <v>0</v>
      </c>
      <c r="K862" s="21">
        <v>9868500</v>
      </c>
      <c r="L862" s="21">
        <v>1103446350</v>
      </c>
      <c r="M862" s="21">
        <v>0</v>
      </c>
      <c r="N862" s="21">
        <v>0</v>
      </c>
      <c r="O862" s="21">
        <v>0</v>
      </c>
      <c r="P862" s="21">
        <v>0</v>
      </c>
      <c r="Q862" s="21">
        <v>22452</v>
      </c>
      <c r="R862" s="21">
        <v>7963221670</v>
      </c>
      <c r="S862" s="21">
        <v>0</v>
      </c>
      <c r="T862" s="21">
        <v>0</v>
      </c>
      <c r="U862" s="21">
        <v>0</v>
      </c>
      <c r="V862" s="21">
        <v>0</v>
      </c>
      <c r="W862" s="21">
        <v>570690578</v>
      </c>
      <c r="X862" s="21">
        <v>0</v>
      </c>
      <c r="Y862" s="21">
        <v>0</v>
      </c>
      <c r="Z862" s="21">
        <v>0</v>
      </c>
      <c r="AA862" s="21">
        <v>0</v>
      </c>
      <c r="AB862" s="21">
        <v>0</v>
      </c>
      <c r="AC862" s="21">
        <v>0</v>
      </c>
      <c r="AD862" s="21">
        <v>0</v>
      </c>
      <c r="AE862" s="21">
        <v>0</v>
      </c>
      <c r="AF862" s="21">
        <v>0</v>
      </c>
      <c r="AG862" s="21">
        <v>0</v>
      </c>
      <c r="AH862" s="21">
        <v>0</v>
      </c>
      <c r="AI862" s="21">
        <v>0</v>
      </c>
      <c r="AJ862" s="21">
        <v>81426962</v>
      </c>
      <c r="AK862" s="21">
        <v>277598737</v>
      </c>
      <c r="AL862" s="21">
        <v>0</v>
      </c>
      <c r="AM862" s="21">
        <v>0</v>
      </c>
      <c r="AN862" s="21">
        <v>43983820</v>
      </c>
      <c r="AO862" s="21">
        <v>41</v>
      </c>
      <c r="AP862" s="21">
        <v>421680390</v>
      </c>
      <c r="AQ862" s="21">
        <v>10485050500</v>
      </c>
    </row>
    <row r="863" spans="1:43" x14ac:dyDescent="0.25">
      <c r="A863" s="19">
        <v>46265</v>
      </c>
      <c r="B863" s="20" t="s">
        <v>6506</v>
      </c>
      <c r="C863" s="20" t="s">
        <v>6507</v>
      </c>
      <c r="D863" s="21">
        <v>195600</v>
      </c>
      <c r="E863" s="21">
        <v>0</v>
      </c>
      <c r="F863" s="21">
        <v>0</v>
      </c>
      <c r="G863" s="21">
        <v>0</v>
      </c>
      <c r="H863" s="21">
        <v>0</v>
      </c>
      <c r="I863" s="21">
        <v>100</v>
      </c>
      <c r="J863" s="21">
        <v>0</v>
      </c>
      <c r="K863" s="21">
        <v>0</v>
      </c>
      <c r="L863" s="21">
        <v>60200</v>
      </c>
      <c r="M863" s="21">
        <v>0</v>
      </c>
      <c r="N863" s="21">
        <v>0</v>
      </c>
      <c r="O863" s="21">
        <v>0</v>
      </c>
      <c r="P863" s="21">
        <v>0</v>
      </c>
      <c r="Q863" s="21">
        <v>893200</v>
      </c>
      <c r="R863" s="21">
        <v>0</v>
      </c>
      <c r="S863" s="21">
        <v>0</v>
      </c>
      <c r="T863" s="21">
        <v>0</v>
      </c>
      <c r="U863" s="21">
        <v>0</v>
      </c>
      <c r="V863" s="21">
        <v>0</v>
      </c>
      <c r="W863" s="21">
        <v>990572939</v>
      </c>
      <c r="X863" s="21">
        <v>0</v>
      </c>
      <c r="Y863" s="21">
        <v>0</v>
      </c>
      <c r="Z863" s="21">
        <v>0</v>
      </c>
      <c r="AA863" s="21">
        <v>0</v>
      </c>
      <c r="AB863" s="21">
        <v>0</v>
      </c>
      <c r="AC863" s="21">
        <v>0</v>
      </c>
      <c r="AD863" s="21">
        <v>0</v>
      </c>
      <c r="AE863" s="21">
        <v>0</v>
      </c>
      <c r="AF863" s="21">
        <v>0</v>
      </c>
      <c r="AG863" s="21">
        <v>0</v>
      </c>
      <c r="AH863" s="21">
        <v>0</v>
      </c>
      <c r="AI863" s="21">
        <v>0</v>
      </c>
      <c r="AJ863" s="21">
        <v>26706500</v>
      </c>
      <c r="AK863" s="21">
        <v>116200</v>
      </c>
      <c r="AL863" s="21">
        <v>6087600</v>
      </c>
      <c r="AM863" s="21">
        <v>0</v>
      </c>
      <c r="AN863" s="21">
        <v>5133000</v>
      </c>
      <c r="AO863" s="21">
        <v>0</v>
      </c>
      <c r="AP863" s="21">
        <v>255234661</v>
      </c>
      <c r="AQ863" s="21">
        <v>1285000000</v>
      </c>
    </row>
    <row r="864" spans="1:43" x14ac:dyDescent="0.25">
      <c r="A864" s="19">
        <v>46265</v>
      </c>
      <c r="B864" s="20" t="s">
        <v>6511</v>
      </c>
      <c r="C864" s="20" t="s">
        <v>6512</v>
      </c>
      <c r="D864" s="21">
        <v>385600</v>
      </c>
      <c r="E864" s="21">
        <v>0</v>
      </c>
      <c r="F864" s="21">
        <v>230100</v>
      </c>
      <c r="G864" s="21">
        <v>0</v>
      </c>
      <c r="H864" s="21">
        <v>0</v>
      </c>
      <c r="I864" s="21">
        <v>44100</v>
      </c>
      <c r="J864" s="21">
        <v>594000</v>
      </c>
      <c r="K864" s="21">
        <v>0</v>
      </c>
      <c r="L864" s="21">
        <v>0</v>
      </c>
      <c r="M864" s="21">
        <v>81</v>
      </c>
      <c r="N864" s="21">
        <v>0</v>
      </c>
      <c r="O864" s="21">
        <v>0</v>
      </c>
      <c r="P864" s="21">
        <v>0</v>
      </c>
      <c r="Q864" s="21">
        <v>0</v>
      </c>
      <c r="R864" s="21">
        <v>419680829</v>
      </c>
      <c r="S864" s="21">
        <v>0</v>
      </c>
      <c r="T864" s="21">
        <v>0</v>
      </c>
      <c r="U864" s="21">
        <v>0</v>
      </c>
      <c r="V864" s="21">
        <v>392158971</v>
      </c>
      <c r="W864" s="21">
        <v>179265419</v>
      </c>
      <c r="X864" s="21">
        <v>0</v>
      </c>
      <c r="Y864" s="21">
        <v>0</v>
      </c>
      <c r="Z864" s="21">
        <v>0</v>
      </c>
      <c r="AA864" s="21">
        <v>0</v>
      </c>
      <c r="AB864" s="21">
        <v>0</v>
      </c>
      <c r="AC864" s="21">
        <v>0</v>
      </c>
      <c r="AD864" s="21">
        <v>0</v>
      </c>
      <c r="AE864" s="21">
        <v>0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100004600</v>
      </c>
      <c r="AL864" s="21">
        <v>400000</v>
      </c>
      <c r="AM864" s="21">
        <v>0</v>
      </c>
      <c r="AN864" s="21">
        <v>0</v>
      </c>
      <c r="AO864" s="21">
        <v>180000</v>
      </c>
      <c r="AP864" s="21">
        <v>163356300</v>
      </c>
      <c r="AQ864" s="21">
        <v>1256300000</v>
      </c>
    </row>
    <row r="865" spans="1:43" x14ac:dyDescent="0.25">
      <c r="A865" s="19">
        <v>46265</v>
      </c>
      <c r="B865" s="20" t="s">
        <v>6521</v>
      </c>
      <c r="C865" s="20" t="s">
        <v>6522</v>
      </c>
      <c r="D865" s="21">
        <v>392646</v>
      </c>
      <c r="E865" s="21">
        <v>0</v>
      </c>
      <c r="F865" s="21">
        <v>6000000</v>
      </c>
      <c r="G865" s="21">
        <v>0</v>
      </c>
      <c r="H865" s="21">
        <v>0</v>
      </c>
      <c r="I865" s="21">
        <v>100</v>
      </c>
      <c r="J865" s="21">
        <v>0</v>
      </c>
      <c r="K865" s="21">
        <v>5472141</v>
      </c>
      <c r="L865" s="21">
        <v>0</v>
      </c>
      <c r="M865" s="21">
        <v>33</v>
      </c>
      <c r="N865" s="21">
        <v>0</v>
      </c>
      <c r="O865" s="21">
        <v>0</v>
      </c>
      <c r="P865" s="21">
        <v>0</v>
      </c>
      <c r="Q865" s="21">
        <v>5250100</v>
      </c>
      <c r="R865" s="21">
        <v>4756600</v>
      </c>
      <c r="S865" s="21">
        <v>0</v>
      </c>
      <c r="T865" s="21">
        <v>0</v>
      </c>
      <c r="U865" s="21">
        <v>0</v>
      </c>
      <c r="V865" s="21">
        <v>0</v>
      </c>
      <c r="W865" s="21">
        <v>5323136147</v>
      </c>
      <c r="X865" s="21">
        <v>33000</v>
      </c>
      <c r="Y865" s="21">
        <v>0</v>
      </c>
      <c r="Z865" s="21">
        <v>0</v>
      </c>
      <c r="AA865" s="21">
        <v>0</v>
      </c>
      <c r="AB865" s="21">
        <v>0</v>
      </c>
      <c r="AC865" s="21">
        <v>0</v>
      </c>
      <c r="AD865" s="21">
        <v>0</v>
      </c>
      <c r="AE865" s="21">
        <v>600</v>
      </c>
      <c r="AF865" s="21">
        <v>0</v>
      </c>
      <c r="AG865" s="21">
        <v>0</v>
      </c>
      <c r="AH865" s="21">
        <v>0</v>
      </c>
      <c r="AI865" s="21">
        <v>0</v>
      </c>
      <c r="AJ865" s="21">
        <v>0</v>
      </c>
      <c r="AK865" s="21">
        <v>3661076</v>
      </c>
      <c r="AL865" s="21">
        <v>0</v>
      </c>
      <c r="AM865" s="21">
        <v>0</v>
      </c>
      <c r="AN865" s="21">
        <v>9103100</v>
      </c>
      <c r="AO865" s="21">
        <v>1103500</v>
      </c>
      <c r="AP865" s="21">
        <v>1952020346</v>
      </c>
      <c r="AQ865" s="21">
        <v>7310929389</v>
      </c>
    </row>
    <row r="866" spans="1:43" x14ac:dyDescent="0.25">
      <c r="A866" s="19">
        <v>46265</v>
      </c>
      <c r="B866" s="20" t="s">
        <v>6528</v>
      </c>
      <c r="C866" s="20" t="s">
        <v>6529</v>
      </c>
      <c r="D866" s="21">
        <v>84</v>
      </c>
      <c r="E866" s="21">
        <v>0</v>
      </c>
      <c r="F866" s="21">
        <v>168900</v>
      </c>
      <c r="G866" s="21">
        <v>0</v>
      </c>
      <c r="H866" s="21">
        <v>0</v>
      </c>
      <c r="I866" s="21">
        <v>124524000</v>
      </c>
      <c r="J866" s="21">
        <v>0</v>
      </c>
      <c r="K866" s="21">
        <v>0</v>
      </c>
      <c r="L866" s="21">
        <v>228700</v>
      </c>
      <c r="M866" s="21">
        <v>0</v>
      </c>
      <c r="N866" s="21">
        <v>0</v>
      </c>
      <c r="O866" s="21">
        <v>0</v>
      </c>
      <c r="P866" s="21">
        <v>0</v>
      </c>
      <c r="Q866" s="21">
        <v>0</v>
      </c>
      <c r="R866" s="21">
        <v>79626100</v>
      </c>
      <c r="S866" s="21">
        <v>0</v>
      </c>
      <c r="T866" s="21">
        <v>0</v>
      </c>
      <c r="U866" s="21">
        <v>0</v>
      </c>
      <c r="V866" s="21">
        <v>0</v>
      </c>
      <c r="W866" s="21">
        <v>1330415000</v>
      </c>
      <c r="X866" s="21">
        <v>0</v>
      </c>
      <c r="Y866" s="21">
        <v>0</v>
      </c>
      <c r="Z866" s="21">
        <v>0</v>
      </c>
      <c r="AA866" s="21">
        <v>0</v>
      </c>
      <c r="AB866" s="21">
        <v>0</v>
      </c>
      <c r="AC866" s="21">
        <v>0</v>
      </c>
      <c r="AD866" s="21">
        <v>0</v>
      </c>
      <c r="AE866" s="21">
        <v>0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10060216</v>
      </c>
      <c r="AL866" s="21">
        <v>0</v>
      </c>
      <c r="AM866" s="21">
        <v>0</v>
      </c>
      <c r="AN866" s="21">
        <v>22000</v>
      </c>
      <c r="AO866" s="21">
        <v>0</v>
      </c>
      <c r="AP866" s="21">
        <v>121621500</v>
      </c>
      <c r="AQ866" s="21">
        <v>1666666500</v>
      </c>
    </row>
    <row r="867" spans="1:43" x14ac:dyDescent="0.25">
      <c r="A867" s="19">
        <v>46265</v>
      </c>
      <c r="B867" s="20" t="s">
        <v>6532</v>
      </c>
      <c r="C867" s="20" t="s">
        <v>6533</v>
      </c>
      <c r="D867" s="21">
        <v>100</v>
      </c>
      <c r="E867" s="21">
        <v>0</v>
      </c>
      <c r="F867" s="21">
        <v>162460000</v>
      </c>
      <c r="G867" s="21">
        <v>0</v>
      </c>
      <c r="H867" s="21">
        <v>0</v>
      </c>
      <c r="I867" s="21">
        <v>100</v>
      </c>
      <c r="J867" s="21">
        <v>0</v>
      </c>
      <c r="K867" s="21">
        <v>0</v>
      </c>
      <c r="L867" s="21">
        <v>83700</v>
      </c>
      <c r="M867" s="21">
        <v>135000</v>
      </c>
      <c r="N867" s="21">
        <v>0</v>
      </c>
      <c r="O867" s="21">
        <v>0</v>
      </c>
      <c r="P867" s="21">
        <v>0</v>
      </c>
      <c r="Q867" s="21">
        <v>0</v>
      </c>
      <c r="R867" s="21">
        <v>0</v>
      </c>
      <c r="S867" s="21">
        <v>0</v>
      </c>
      <c r="T867" s="21">
        <v>0</v>
      </c>
      <c r="U867" s="21">
        <v>0</v>
      </c>
      <c r="V867" s="21">
        <v>0</v>
      </c>
      <c r="W867" s="21">
        <v>1757795024</v>
      </c>
      <c r="X867" s="21">
        <v>0</v>
      </c>
      <c r="Y867" s="21">
        <v>0</v>
      </c>
      <c r="Z867" s="21">
        <v>0</v>
      </c>
      <c r="AA867" s="21">
        <v>0</v>
      </c>
      <c r="AB867" s="21">
        <v>0</v>
      </c>
      <c r="AC867" s="21">
        <v>0</v>
      </c>
      <c r="AD867" s="21">
        <v>0</v>
      </c>
      <c r="AE867" s="21">
        <v>0</v>
      </c>
      <c r="AF867" s="21">
        <v>0</v>
      </c>
      <c r="AG867" s="21">
        <v>0</v>
      </c>
      <c r="AH867" s="21">
        <v>0</v>
      </c>
      <c r="AI867" s="21">
        <v>0</v>
      </c>
      <c r="AJ867" s="21">
        <v>0</v>
      </c>
      <c r="AK867" s="21">
        <v>10018</v>
      </c>
      <c r="AL867" s="21">
        <v>0</v>
      </c>
      <c r="AM867" s="21">
        <v>27300</v>
      </c>
      <c r="AN867" s="21">
        <v>0</v>
      </c>
      <c r="AO867" s="21">
        <v>0</v>
      </c>
      <c r="AP867" s="21">
        <v>521650664</v>
      </c>
      <c r="AQ867" s="21">
        <v>2442161906</v>
      </c>
    </row>
    <row r="868" spans="1:43" x14ac:dyDescent="0.25">
      <c r="A868" s="19">
        <v>46265</v>
      </c>
      <c r="B868" s="20" t="s">
        <v>6545</v>
      </c>
      <c r="C868" s="20" t="s">
        <v>6546</v>
      </c>
      <c r="D868" s="21">
        <v>885340</v>
      </c>
      <c r="E868" s="21">
        <v>0</v>
      </c>
      <c r="F868" s="21">
        <v>0</v>
      </c>
      <c r="G868" s="21">
        <v>0</v>
      </c>
      <c r="H868" s="21">
        <v>0</v>
      </c>
      <c r="I868" s="21">
        <v>100</v>
      </c>
      <c r="J868" s="21">
        <v>0</v>
      </c>
      <c r="K868" s="21">
        <v>21000</v>
      </c>
      <c r="L868" s="21">
        <v>332628100</v>
      </c>
      <c r="M868" s="21">
        <v>0</v>
      </c>
      <c r="N868" s="21">
        <v>0</v>
      </c>
      <c r="O868" s="21">
        <v>0</v>
      </c>
      <c r="P868" s="21">
        <v>0</v>
      </c>
      <c r="Q868" s="21">
        <v>0</v>
      </c>
      <c r="R868" s="21">
        <v>0</v>
      </c>
      <c r="S868" s="21">
        <v>0</v>
      </c>
      <c r="T868" s="21">
        <v>0</v>
      </c>
      <c r="U868" s="21">
        <v>0</v>
      </c>
      <c r="V868" s="21">
        <v>0</v>
      </c>
      <c r="W868" s="21">
        <v>556652750</v>
      </c>
      <c r="X868" s="21">
        <v>0</v>
      </c>
      <c r="Y868" s="21">
        <v>0</v>
      </c>
      <c r="Z868" s="21">
        <v>0</v>
      </c>
      <c r="AA868" s="21">
        <v>0</v>
      </c>
      <c r="AB868" s="21">
        <v>0</v>
      </c>
      <c r="AC868" s="21">
        <v>0</v>
      </c>
      <c r="AD868" s="21">
        <v>0</v>
      </c>
      <c r="AE868" s="21">
        <v>6398770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382747</v>
      </c>
      <c r="AL868" s="21">
        <v>13600</v>
      </c>
      <c r="AM868" s="21">
        <v>0</v>
      </c>
      <c r="AN868" s="21">
        <v>0</v>
      </c>
      <c r="AO868" s="21">
        <v>0</v>
      </c>
      <c r="AP868" s="21">
        <v>19440628</v>
      </c>
      <c r="AQ868" s="21">
        <v>916423035</v>
      </c>
    </row>
    <row r="869" spans="1:43" x14ac:dyDescent="0.25">
      <c r="A869" s="19">
        <v>46265</v>
      </c>
      <c r="B869" s="20" t="s">
        <v>6551</v>
      </c>
      <c r="C869" s="20" t="s">
        <v>6552</v>
      </c>
      <c r="D869" s="21">
        <v>13700</v>
      </c>
      <c r="E869" s="21">
        <v>0</v>
      </c>
      <c r="F869" s="21">
        <v>0</v>
      </c>
      <c r="G869" s="21">
        <v>0</v>
      </c>
      <c r="H869" s="21">
        <v>452676000</v>
      </c>
      <c r="I869" s="21">
        <v>9218900</v>
      </c>
      <c r="J869" s="21">
        <v>0</v>
      </c>
      <c r="K869" s="21">
        <v>1935300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>
        <v>8862700</v>
      </c>
      <c r="R869" s="21">
        <v>0</v>
      </c>
      <c r="S869" s="21">
        <v>0</v>
      </c>
      <c r="T869" s="21">
        <v>0</v>
      </c>
      <c r="U869" s="21">
        <v>0</v>
      </c>
      <c r="V869" s="21">
        <v>0</v>
      </c>
      <c r="W869" s="21">
        <v>16077000</v>
      </c>
      <c r="X869" s="21">
        <v>35371600</v>
      </c>
      <c r="Y869" s="21">
        <v>0</v>
      </c>
      <c r="Z869" s="21">
        <v>0</v>
      </c>
      <c r="AA869" s="21">
        <v>0</v>
      </c>
      <c r="AB869" s="21">
        <v>0</v>
      </c>
      <c r="AC869" s="21">
        <v>0</v>
      </c>
      <c r="AD869" s="21">
        <v>0</v>
      </c>
      <c r="AE869" s="21">
        <v>0</v>
      </c>
      <c r="AF869" s="21">
        <v>0</v>
      </c>
      <c r="AG869" s="21">
        <v>0</v>
      </c>
      <c r="AH869" s="21">
        <v>0</v>
      </c>
      <c r="AI869" s="21">
        <v>121309300</v>
      </c>
      <c r="AJ869" s="21">
        <v>58230600</v>
      </c>
      <c r="AK869" s="21">
        <v>78467600</v>
      </c>
      <c r="AL869" s="21">
        <v>195354600</v>
      </c>
      <c r="AM869" s="21">
        <v>0</v>
      </c>
      <c r="AN869" s="21">
        <v>67800</v>
      </c>
      <c r="AO869" s="21">
        <v>10800</v>
      </c>
      <c r="AP869" s="21">
        <v>1772404100</v>
      </c>
      <c r="AQ869" s="21">
        <v>2750000000</v>
      </c>
    </row>
    <row r="870" spans="1:43" x14ac:dyDescent="0.25">
      <c r="A870" s="19">
        <v>46265</v>
      </c>
      <c r="B870" s="20" t="s">
        <v>6570</v>
      </c>
      <c r="C870" s="20" t="s">
        <v>6571</v>
      </c>
      <c r="D870" s="21">
        <v>140800</v>
      </c>
      <c r="E870" s="21">
        <v>0</v>
      </c>
      <c r="F870" s="21">
        <v>342900</v>
      </c>
      <c r="G870" s="21">
        <v>0</v>
      </c>
      <c r="H870" s="21">
        <v>3248900</v>
      </c>
      <c r="I870" s="21">
        <v>0</v>
      </c>
      <c r="J870" s="21">
        <v>0</v>
      </c>
      <c r="K870" s="21">
        <v>0</v>
      </c>
      <c r="L870" s="21">
        <v>0</v>
      </c>
      <c r="M870" s="21">
        <v>0</v>
      </c>
      <c r="N870" s="21">
        <v>0</v>
      </c>
      <c r="O870" s="21">
        <v>0</v>
      </c>
      <c r="P870" s="21">
        <v>0</v>
      </c>
      <c r="Q870" s="21">
        <v>1000000</v>
      </c>
      <c r="R870" s="21">
        <v>0</v>
      </c>
      <c r="S870" s="21">
        <v>0</v>
      </c>
      <c r="T870" s="21">
        <v>0</v>
      </c>
      <c r="U870" s="21">
        <v>0</v>
      </c>
      <c r="V870" s="21">
        <v>0</v>
      </c>
      <c r="W870" s="21">
        <v>5870000</v>
      </c>
      <c r="X870" s="21">
        <v>67000</v>
      </c>
      <c r="Y870" s="21">
        <v>0</v>
      </c>
      <c r="Z870" s="21">
        <v>0</v>
      </c>
      <c r="AA870" s="21">
        <v>0</v>
      </c>
      <c r="AB870" s="21">
        <v>0</v>
      </c>
      <c r="AC870" s="21">
        <v>0</v>
      </c>
      <c r="AD870" s="21">
        <v>0</v>
      </c>
      <c r="AE870" s="21">
        <v>0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21">
        <v>0</v>
      </c>
      <c r="AO870" s="21">
        <v>0</v>
      </c>
      <c r="AP870" s="21">
        <v>1060782215</v>
      </c>
      <c r="AQ870" s="21">
        <v>1071451815</v>
      </c>
    </row>
    <row r="871" spans="1:43" x14ac:dyDescent="0.25">
      <c r="A871" s="19">
        <v>46265</v>
      </c>
      <c r="B871" s="20" t="s">
        <v>6579</v>
      </c>
      <c r="C871" s="20" t="s">
        <v>6580</v>
      </c>
      <c r="D871" s="21">
        <v>3285628084</v>
      </c>
      <c r="E871" s="21">
        <v>0</v>
      </c>
      <c r="F871" s="21">
        <v>0</v>
      </c>
      <c r="G871" s="21">
        <v>0</v>
      </c>
      <c r="H871" s="21">
        <v>0</v>
      </c>
      <c r="I871" s="21">
        <v>138</v>
      </c>
      <c r="J871" s="21">
        <v>0</v>
      </c>
      <c r="K871" s="21">
        <v>22000</v>
      </c>
      <c r="L871" s="21">
        <v>45800</v>
      </c>
      <c r="M871" s="21">
        <v>0</v>
      </c>
      <c r="N871" s="21">
        <v>0</v>
      </c>
      <c r="O871" s="21">
        <v>0</v>
      </c>
      <c r="P871" s="21">
        <v>0</v>
      </c>
      <c r="Q871" s="21">
        <v>0</v>
      </c>
      <c r="R871" s="21">
        <v>0</v>
      </c>
      <c r="S871" s="21">
        <v>0</v>
      </c>
      <c r="T871" s="21">
        <v>0</v>
      </c>
      <c r="U871" s="21">
        <v>0</v>
      </c>
      <c r="V871" s="21">
        <v>0</v>
      </c>
      <c r="W871" s="21">
        <v>80287021</v>
      </c>
      <c r="X871" s="21">
        <v>0</v>
      </c>
      <c r="Y871" s="21">
        <v>0</v>
      </c>
      <c r="Z871" s="21">
        <v>0</v>
      </c>
      <c r="AA871" s="21">
        <v>0</v>
      </c>
      <c r="AB871" s="21">
        <v>0</v>
      </c>
      <c r="AC871" s="21">
        <v>0</v>
      </c>
      <c r="AD871" s="21">
        <v>0</v>
      </c>
      <c r="AE871" s="21">
        <v>0</v>
      </c>
      <c r="AF871" s="21">
        <v>0</v>
      </c>
      <c r="AG871" s="21">
        <v>0</v>
      </c>
      <c r="AH871" s="21">
        <v>0</v>
      </c>
      <c r="AI871" s="21">
        <v>0</v>
      </c>
      <c r="AJ871" s="21">
        <v>300000</v>
      </c>
      <c r="AK871" s="21">
        <v>172806961</v>
      </c>
      <c r="AL871" s="21">
        <v>0</v>
      </c>
      <c r="AM871" s="21">
        <v>0</v>
      </c>
      <c r="AN871" s="21">
        <v>0</v>
      </c>
      <c r="AO871" s="21">
        <v>100000</v>
      </c>
      <c r="AP871" s="21">
        <v>13022996</v>
      </c>
      <c r="AQ871" s="21">
        <v>3552213000</v>
      </c>
    </row>
    <row r="872" spans="1:43" x14ac:dyDescent="0.25">
      <c r="A872" s="19">
        <v>46265</v>
      </c>
      <c r="B872" s="20" t="s">
        <v>6583</v>
      </c>
      <c r="C872" s="20" t="s">
        <v>6584</v>
      </c>
      <c r="D872" s="21">
        <v>133935979</v>
      </c>
      <c r="E872" s="21">
        <v>10826673</v>
      </c>
      <c r="F872" s="21">
        <v>24262930</v>
      </c>
      <c r="G872" s="21">
        <v>20884992</v>
      </c>
      <c r="H872" s="21">
        <v>0</v>
      </c>
      <c r="I872" s="21">
        <v>59514991</v>
      </c>
      <c r="J872" s="21">
        <v>117699603</v>
      </c>
      <c r="K872" s="21">
        <v>8861581</v>
      </c>
      <c r="L872" s="21">
        <v>104602819</v>
      </c>
      <c r="M872" s="21">
        <v>8841345</v>
      </c>
      <c r="N872" s="21">
        <v>13344800</v>
      </c>
      <c r="O872" s="21">
        <v>99659100</v>
      </c>
      <c r="P872" s="21">
        <v>17238260</v>
      </c>
      <c r="Q872" s="21">
        <v>6651694</v>
      </c>
      <c r="R872" s="21">
        <v>256939</v>
      </c>
      <c r="S872" s="21">
        <v>221966</v>
      </c>
      <c r="T872" s="21">
        <v>0</v>
      </c>
      <c r="U872" s="21">
        <v>0</v>
      </c>
      <c r="V872" s="21">
        <v>5000</v>
      </c>
      <c r="W872" s="21">
        <v>90908294</v>
      </c>
      <c r="X872" s="21">
        <v>0</v>
      </c>
      <c r="Y872" s="21">
        <v>15041</v>
      </c>
      <c r="Z872" s="21">
        <v>10037100</v>
      </c>
      <c r="AA872" s="21">
        <v>0</v>
      </c>
      <c r="AB872" s="21">
        <v>0</v>
      </c>
      <c r="AC872" s="21">
        <v>700000</v>
      </c>
      <c r="AD872" s="21">
        <v>351000</v>
      </c>
      <c r="AE872" s="21">
        <v>82603</v>
      </c>
      <c r="AF872" s="21">
        <v>0</v>
      </c>
      <c r="AG872" s="21">
        <v>0</v>
      </c>
      <c r="AH872" s="21">
        <v>11389710</v>
      </c>
      <c r="AI872" s="21">
        <v>85</v>
      </c>
      <c r="AJ872" s="21">
        <v>751099050</v>
      </c>
      <c r="AK872" s="21">
        <v>32820769</v>
      </c>
      <c r="AL872" s="21">
        <v>144410245</v>
      </c>
      <c r="AM872" s="21">
        <v>1023148</v>
      </c>
      <c r="AN872" s="21">
        <v>286333837</v>
      </c>
      <c r="AO872" s="21">
        <v>4506204</v>
      </c>
      <c r="AP872" s="21">
        <v>643505597</v>
      </c>
      <c r="AQ872" s="21">
        <v>2603991355</v>
      </c>
    </row>
    <row r="873" spans="1:43" x14ac:dyDescent="0.25">
      <c r="A873" s="19">
        <v>46265</v>
      </c>
      <c r="B873" s="20" t="s">
        <v>6586</v>
      </c>
      <c r="C873" s="20" t="s">
        <v>6587</v>
      </c>
      <c r="D873" s="21">
        <v>0</v>
      </c>
      <c r="E873" s="21">
        <v>0</v>
      </c>
      <c r="F873" s="21">
        <v>289600</v>
      </c>
      <c r="G873" s="21">
        <v>0</v>
      </c>
      <c r="H873" s="21">
        <v>0</v>
      </c>
      <c r="I873" s="21">
        <v>100</v>
      </c>
      <c r="J873" s="21">
        <v>0</v>
      </c>
      <c r="K873" s="21">
        <v>0</v>
      </c>
      <c r="L873" s="21">
        <v>21629000</v>
      </c>
      <c r="M873" s="21">
        <v>0</v>
      </c>
      <c r="N873" s="21">
        <v>0</v>
      </c>
      <c r="O873" s="21">
        <v>0</v>
      </c>
      <c r="P873" s="21">
        <v>0</v>
      </c>
      <c r="Q873" s="21">
        <v>0</v>
      </c>
      <c r="R873" s="21">
        <v>0</v>
      </c>
      <c r="S873" s="21">
        <v>0</v>
      </c>
      <c r="T873" s="21">
        <v>0</v>
      </c>
      <c r="U873" s="21">
        <v>0</v>
      </c>
      <c r="V873" s="21">
        <v>0</v>
      </c>
      <c r="W873" s="21">
        <v>499185100</v>
      </c>
      <c r="X873" s="21">
        <v>0</v>
      </c>
      <c r="Y873" s="21">
        <v>0</v>
      </c>
      <c r="Z873" s="21">
        <v>0</v>
      </c>
      <c r="AA873" s="21">
        <v>0</v>
      </c>
      <c r="AB873" s="21">
        <v>0</v>
      </c>
      <c r="AC873" s="21">
        <v>0</v>
      </c>
      <c r="AD873" s="21">
        <v>0</v>
      </c>
      <c r="AE873" s="21">
        <v>35000</v>
      </c>
      <c r="AF873" s="21">
        <v>0</v>
      </c>
      <c r="AG873" s="21">
        <v>0</v>
      </c>
      <c r="AH873" s="21">
        <v>0</v>
      </c>
      <c r="AI873" s="21">
        <v>0</v>
      </c>
      <c r="AJ873" s="21">
        <v>0</v>
      </c>
      <c r="AK873" s="21">
        <v>0</v>
      </c>
      <c r="AL873" s="21">
        <v>0</v>
      </c>
      <c r="AM873" s="21">
        <v>0</v>
      </c>
      <c r="AN873" s="21">
        <v>0</v>
      </c>
      <c r="AO873" s="21">
        <v>0</v>
      </c>
      <c r="AP873" s="21">
        <v>65473200</v>
      </c>
      <c r="AQ873" s="21">
        <v>586612000</v>
      </c>
    </row>
    <row r="874" spans="1:43" x14ac:dyDescent="0.25">
      <c r="A874" s="19">
        <v>46265</v>
      </c>
      <c r="B874" s="20" t="s">
        <v>6592</v>
      </c>
      <c r="C874" s="20" t="s">
        <v>6593</v>
      </c>
      <c r="D874" s="21">
        <v>0</v>
      </c>
      <c r="E874" s="21">
        <v>0</v>
      </c>
      <c r="F874" s="21">
        <v>0</v>
      </c>
      <c r="G874" s="21">
        <v>0</v>
      </c>
      <c r="H874" s="21">
        <v>0</v>
      </c>
      <c r="I874" s="21">
        <v>100</v>
      </c>
      <c r="J874" s="21">
        <v>0</v>
      </c>
      <c r="K874" s="21">
        <v>0</v>
      </c>
      <c r="L874" s="21">
        <v>0</v>
      </c>
      <c r="M874" s="21">
        <v>1032</v>
      </c>
      <c r="N874" s="21">
        <v>0</v>
      </c>
      <c r="O874" s="21">
        <v>0</v>
      </c>
      <c r="P874" s="21">
        <v>0</v>
      </c>
      <c r="Q874" s="21">
        <v>0</v>
      </c>
      <c r="R874" s="21">
        <v>0</v>
      </c>
      <c r="S874" s="21">
        <v>0</v>
      </c>
      <c r="T874" s="21">
        <v>0</v>
      </c>
      <c r="U874" s="21">
        <v>0</v>
      </c>
      <c r="V874" s="21">
        <v>0</v>
      </c>
      <c r="W874" s="21">
        <v>724454974</v>
      </c>
      <c r="X874" s="21">
        <v>0</v>
      </c>
      <c r="Y874" s="21">
        <v>0</v>
      </c>
      <c r="Z874" s="21">
        <v>0</v>
      </c>
      <c r="AA874" s="21">
        <v>0</v>
      </c>
      <c r="AB874" s="21">
        <v>0</v>
      </c>
      <c r="AC874" s="21">
        <v>0</v>
      </c>
      <c r="AD874" s="21">
        <v>0</v>
      </c>
      <c r="AE874" s="21">
        <v>0</v>
      </c>
      <c r="AF874" s="21">
        <v>0</v>
      </c>
      <c r="AG874" s="21">
        <v>0</v>
      </c>
      <c r="AH874" s="21">
        <v>0</v>
      </c>
      <c r="AI874" s="21">
        <v>0</v>
      </c>
      <c r="AJ874" s="21">
        <v>0</v>
      </c>
      <c r="AK874" s="21">
        <v>2011050</v>
      </c>
      <c r="AL874" s="21">
        <v>0</v>
      </c>
      <c r="AM874" s="21">
        <v>0</v>
      </c>
      <c r="AN874" s="21">
        <v>0</v>
      </c>
      <c r="AO874" s="21">
        <v>0</v>
      </c>
      <c r="AP874" s="21">
        <v>283034250</v>
      </c>
      <c r="AQ874" s="21">
        <v>1009501406</v>
      </c>
    </row>
    <row r="875" spans="1:43" x14ac:dyDescent="0.25">
      <c r="A875" s="19">
        <v>46265</v>
      </c>
      <c r="B875" s="20" t="s">
        <v>6597</v>
      </c>
      <c r="C875" s="20" t="s">
        <v>6598</v>
      </c>
      <c r="D875" s="21">
        <v>4908770</v>
      </c>
      <c r="E875" s="21">
        <v>1112200</v>
      </c>
      <c r="F875" s="21">
        <v>3364833</v>
      </c>
      <c r="G875" s="21">
        <v>302901</v>
      </c>
      <c r="H875" s="21">
        <v>139800</v>
      </c>
      <c r="I875" s="21">
        <v>8535800</v>
      </c>
      <c r="J875" s="21">
        <v>20698893</v>
      </c>
      <c r="K875" s="21">
        <v>5138</v>
      </c>
      <c r="L875" s="21">
        <v>318528952</v>
      </c>
      <c r="M875" s="21">
        <v>268</v>
      </c>
      <c r="N875" s="21">
        <v>407000</v>
      </c>
      <c r="O875" s="21">
        <v>262513</v>
      </c>
      <c r="P875" s="21">
        <v>246668</v>
      </c>
      <c r="Q875" s="21">
        <v>40200</v>
      </c>
      <c r="R875" s="21">
        <v>7293702</v>
      </c>
      <c r="S875" s="21">
        <v>0</v>
      </c>
      <c r="T875" s="21">
        <v>0</v>
      </c>
      <c r="U875" s="21">
        <v>0</v>
      </c>
      <c r="V875" s="21">
        <v>0</v>
      </c>
      <c r="W875" s="21">
        <v>298479013</v>
      </c>
      <c r="X875" s="21">
        <v>0</v>
      </c>
      <c r="Y875" s="21">
        <v>69600</v>
      </c>
      <c r="Z875" s="21">
        <v>141300</v>
      </c>
      <c r="AA875" s="21">
        <v>0</v>
      </c>
      <c r="AB875" s="21">
        <v>0</v>
      </c>
      <c r="AC875" s="21">
        <v>0</v>
      </c>
      <c r="AD875" s="21">
        <v>0</v>
      </c>
      <c r="AE875" s="21">
        <v>2522</v>
      </c>
      <c r="AF875" s="21">
        <v>0</v>
      </c>
      <c r="AG875" s="21">
        <v>0</v>
      </c>
      <c r="AH875" s="21">
        <v>87157</v>
      </c>
      <c r="AI875" s="21">
        <v>0</v>
      </c>
      <c r="AJ875" s="21">
        <v>49643295</v>
      </c>
      <c r="AK875" s="21">
        <v>54569286</v>
      </c>
      <c r="AL875" s="21">
        <v>9359295</v>
      </c>
      <c r="AM875" s="21">
        <v>320745</v>
      </c>
      <c r="AN875" s="21">
        <v>8929760</v>
      </c>
      <c r="AO875" s="21">
        <v>158948</v>
      </c>
      <c r="AP875" s="21">
        <v>123753890</v>
      </c>
      <c r="AQ875" s="21">
        <v>911362449</v>
      </c>
    </row>
    <row r="876" spans="1:43" x14ac:dyDescent="0.25">
      <c r="A876" s="19">
        <v>46265</v>
      </c>
      <c r="B876" s="20" t="s">
        <v>6602</v>
      </c>
      <c r="C876" s="20" t="s">
        <v>6603</v>
      </c>
      <c r="D876" s="21">
        <v>454651700</v>
      </c>
      <c r="E876" s="21">
        <v>0</v>
      </c>
      <c r="F876" s="21">
        <v>0</v>
      </c>
      <c r="G876" s="21">
        <v>0</v>
      </c>
      <c r="H876" s="21">
        <v>0</v>
      </c>
      <c r="I876" s="21">
        <v>100100</v>
      </c>
      <c r="J876" s="21">
        <v>0</v>
      </c>
      <c r="K876" s="21">
        <v>3928200</v>
      </c>
      <c r="L876" s="21">
        <v>681500</v>
      </c>
      <c r="M876" s="21">
        <v>0</v>
      </c>
      <c r="N876" s="21">
        <v>0</v>
      </c>
      <c r="O876" s="21">
        <v>0</v>
      </c>
      <c r="P876" s="21">
        <v>103447800</v>
      </c>
      <c r="Q876" s="21">
        <v>0</v>
      </c>
      <c r="R876" s="21">
        <v>7752052400</v>
      </c>
      <c r="S876" s="21">
        <v>0</v>
      </c>
      <c r="T876" s="21">
        <v>0</v>
      </c>
      <c r="U876" s="21">
        <v>0</v>
      </c>
      <c r="V876" s="21">
        <v>0</v>
      </c>
      <c r="W876" s="21">
        <v>172893800</v>
      </c>
      <c r="X876" s="21">
        <v>0</v>
      </c>
      <c r="Y876" s="21">
        <v>0</v>
      </c>
      <c r="Z876" s="21">
        <v>0</v>
      </c>
      <c r="AA876" s="21">
        <v>0</v>
      </c>
      <c r="AB876" s="21">
        <v>0</v>
      </c>
      <c r="AC876" s="21">
        <v>0</v>
      </c>
      <c r="AD876" s="21">
        <v>292500</v>
      </c>
      <c r="AE876" s="21">
        <v>0</v>
      </c>
      <c r="AF876" s="21">
        <v>0</v>
      </c>
      <c r="AG876" s="21">
        <v>0</v>
      </c>
      <c r="AH876" s="21">
        <v>0</v>
      </c>
      <c r="AI876" s="21">
        <v>235400</v>
      </c>
      <c r="AJ876" s="21">
        <v>704000</v>
      </c>
      <c r="AK876" s="21">
        <v>1000600</v>
      </c>
      <c r="AL876" s="21">
        <v>260400</v>
      </c>
      <c r="AM876" s="21">
        <v>0</v>
      </c>
      <c r="AN876" s="21">
        <v>0</v>
      </c>
      <c r="AO876" s="21">
        <v>456300</v>
      </c>
      <c r="AP876" s="21">
        <v>4455825500</v>
      </c>
      <c r="AQ876" s="21">
        <v>12946530200</v>
      </c>
    </row>
    <row r="877" spans="1:43" x14ac:dyDescent="0.25">
      <c r="A877" s="19">
        <v>46265</v>
      </c>
      <c r="B877" s="20" t="s">
        <v>6606</v>
      </c>
      <c r="C877" s="20" t="s">
        <v>6607</v>
      </c>
      <c r="D877" s="21">
        <v>6703255535</v>
      </c>
      <c r="E877" s="21">
        <v>852533121</v>
      </c>
      <c r="F877" s="21">
        <v>258357595</v>
      </c>
      <c r="G877" s="21">
        <v>863857729</v>
      </c>
      <c r="H877" s="21">
        <v>3700</v>
      </c>
      <c r="I877" s="21">
        <v>135971120</v>
      </c>
      <c r="J877" s="21">
        <v>2633851876</v>
      </c>
      <c r="K877" s="21">
        <v>156732075</v>
      </c>
      <c r="L877" s="21">
        <v>315912594</v>
      </c>
      <c r="M877" s="21">
        <v>2224445</v>
      </c>
      <c r="N877" s="21">
        <v>446135486</v>
      </c>
      <c r="O877" s="21">
        <v>995534939</v>
      </c>
      <c r="P877" s="21">
        <v>302073596</v>
      </c>
      <c r="Q877" s="21">
        <v>24128967</v>
      </c>
      <c r="R877" s="21">
        <v>32458038</v>
      </c>
      <c r="S877" s="21">
        <v>0</v>
      </c>
      <c r="T877" s="21">
        <v>0</v>
      </c>
      <c r="U877" s="21">
        <v>27660900</v>
      </c>
      <c r="V877" s="21">
        <v>5000</v>
      </c>
      <c r="W877" s="21">
        <v>445010921</v>
      </c>
      <c r="X877" s="21">
        <v>10113300</v>
      </c>
      <c r="Y877" s="21">
        <v>1131464011</v>
      </c>
      <c r="Z877" s="21">
        <v>957186911</v>
      </c>
      <c r="AA877" s="21">
        <v>110009200</v>
      </c>
      <c r="AB877" s="21">
        <v>0</v>
      </c>
      <c r="AC877" s="21">
        <v>400000</v>
      </c>
      <c r="AD877" s="21">
        <v>435700</v>
      </c>
      <c r="AE877" s="21">
        <v>9334700</v>
      </c>
      <c r="AF877" s="21">
        <v>92204152</v>
      </c>
      <c r="AG877" s="21">
        <v>0</v>
      </c>
      <c r="AH877" s="21">
        <v>179429241</v>
      </c>
      <c r="AI877" s="21">
        <v>46779609</v>
      </c>
      <c r="AJ877" s="21">
        <v>15283656763</v>
      </c>
      <c r="AK877" s="21">
        <v>156532580</v>
      </c>
      <c r="AL877" s="21">
        <v>6494628562</v>
      </c>
      <c r="AM877" s="21">
        <v>370860216</v>
      </c>
      <c r="AN877" s="21">
        <v>5989973978</v>
      </c>
      <c r="AO877" s="21">
        <v>502211413</v>
      </c>
      <c r="AP877" s="21">
        <v>1878788287</v>
      </c>
      <c r="AQ877" s="21">
        <v>47409716260</v>
      </c>
    </row>
    <row r="878" spans="1:43" x14ac:dyDescent="0.25">
      <c r="A878" s="19">
        <v>46265</v>
      </c>
      <c r="B878" s="20" t="s">
        <v>6609</v>
      </c>
      <c r="C878" s="20" t="s">
        <v>6610</v>
      </c>
      <c r="D878" s="21">
        <v>2840464</v>
      </c>
      <c r="E878" s="21">
        <v>0</v>
      </c>
      <c r="F878" s="21">
        <v>0</v>
      </c>
      <c r="G878" s="21">
        <v>24504000</v>
      </c>
      <c r="H878" s="21">
        <v>0</v>
      </c>
      <c r="I878" s="21">
        <v>15900021</v>
      </c>
      <c r="J878" s="21">
        <v>13251900</v>
      </c>
      <c r="K878" s="21">
        <v>447027</v>
      </c>
      <c r="L878" s="21">
        <v>59628220</v>
      </c>
      <c r="M878" s="21">
        <v>88</v>
      </c>
      <c r="N878" s="21">
        <v>0</v>
      </c>
      <c r="O878" s="21">
        <v>479000</v>
      </c>
      <c r="P878" s="21">
        <v>4330550</v>
      </c>
      <c r="Q878" s="21">
        <v>11492700</v>
      </c>
      <c r="R878" s="21">
        <v>6250</v>
      </c>
      <c r="S878" s="21">
        <v>0</v>
      </c>
      <c r="T878" s="21">
        <v>0</v>
      </c>
      <c r="U878" s="21">
        <v>0</v>
      </c>
      <c r="V878" s="21">
        <v>0</v>
      </c>
      <c r="W878" s="21">
        <v>41573882350</v>
      </c>
      <c r="X878" s="21">
        <v>0</v>
      </c>
      <c r="Y878" s="21">
        <v>0</v>
      </c>
      <c r="Z878" s="21">
        <v>0</v>
      </c>
      <c r="AA878" s="21">
        <v>0</v>
      </c>
      <c r="AB878" s="21">
        <v>0</v>
      </c>
      <c r="AC878" s="21">
        <v>0</v>
      </c>
      <c r="AD878" s="21">
        <v>0</v>
      </c>
      <c r="AE878" s="21">
        <v>0</v>
      </c>
      <c r="AF878" s="21">
        <v>0</v>
      </c>
      <c r="AG878" s="21">
        <v>0</v>
      </c>
      <c r="AH878" s="21">
        <v>0</v>
      </c>
      <c r="AI878" s="21">
        <v>0</v>
      </c>
      <c r="AJ878" s="21">
        <v>248108523</v>
      </c>
      <c r="AK878" s="21">
        <v>1445057</v>
      </c>
      <c r="AL878" s="21">
        <v>0</v>
      </c>
      <c r="AM878" s="21">
        <v>2340600</v>
      </c>
      <c r="AN878" s="21">
        <v>1236539600</v>
      </c>
      <c r="AO878" s="21">
        <v>100000</v>
      </c>
      <c r="AP878" s="21">
        <v>7311484850</v>
      </c>
      <c r="AQ878" s="21">
        <v>50506781200</v>
      </c>
    </row>
    <row r="879" spans="1:43" x14ac:dyDescent="0.25">
      <c r="A879" s="19">
        <v>46265</v>
      </c>
      <c r="B879" s="20" t="s">
        <v>6615</v>
      </c>
      <c r="C879" s="20" t="s">
        <v>6616</v>
      </c>
      <c r="D879" s="21">
        <v>2890800</v>
      </c>
      <c r="E879" s="21">
        <v>0</v>
      </c>
      <c r="F879" s="21">
        <v>0</v>
      </c>
      <c r="G879" s="21">
        <v>0</v>
      </c>
      <c r="H879" s="21">
        <v>0</v>
      </c>
      <c r="I879" s="21">
        <v>33000100</v>
      </c>
      <c r="J879" s="21">
        <v>0</v>
      </c>
      <c r="K879" s="21">
        <v>0</v>
      </c>
      <c r="L879" s="21">
        <v>5674100</v>
      </c>
      <c r="M879" s="21">
        <v>100</v>
      </c>
      <c r="N879" s="21">
        <v>0</v>
      </c>
      <c r="O879" s="21">
        <v>0</v>
      </c>
      <c r="P879" s="21">
        <v>0</v>
      </c>
      <c r="Q879" s="21">
        <v>0</v>
      </c>
      <c r="R879" s="21">
        <v>0</v>
      </c>
      <c r="S879" s="21">
        <v>0</v>
      </c>
      <c r="T879" s="21">
        <v>0</v>
      </c>
      <c r="U879" s="21">
        <v>0</v>
      </c>
      <c r="V879" s="21">
        <v>0</v>
      </c>
      <c r="W879" s="21">
        <v>129324135</v>
      </c>
      <c r="X879" s="21">
        <v>0</v>
      </c>
      <c r="Y879" s="21">
        <v>0</v>
      </c>
      <c r="Z879" s="21">
        <v>0</v>
      </c>
      <c r="AA879" s="21">
        <v>0</v>
      </c>
      <c r="AB879" s="21">
        <v>0</v>
      </c>
      <c r="AC879" s="21">
        <v>0</v>
      </c>
      <c r="AD879" s="21">
        <v>0</v>
      </c>
      <c r="AE879" s="21">
        <v>0</v>
      </c>
      <c r="AF879" s="21">
        <v>0</v>
      </c>
      <c r="AG879" s="21">
        <v>0</v>
      </c>
      <c r="AH879" s="21">
        <v>6327000</v>
      </c>
      <c r="AI879" s="21">
        <v>0</v>
      </c>
      <c r="AJ879" s="21">
        <v>0</v>
      </c>
      <c r="AK879" s="21">
        <v>20277047</v>
      </c>
      <c r="AL879" s="21">
        <v>0</v>
      </c>
      <c r="AM879" s="21">
        <v>0</v>
      </c>
      <c r="AN879" s="21">
        <v>919655</v>
      </c>
      <c r="AO879" s="21">
        <v>1322600</v>
      </c>
      <c r="AP879" s="21">
        <v>146558134</v>
      </c>
      <c r="AQ879" s="21">
        <v>346293671</v>
      </c>
    </row>
    <row r="880" spans="1:43" x14ac:dyDescent="0.25">
      <c r="A880" s="19">
        <v>46265</v>
      </c>
      <c r="B880" s="20" t="s">
        <v>6624</v>
      </c>
      <c r="C880" s="20" t="s">
        <v>6625</v>
      </c>
      <c r="D880" s="21">
        <v>200</v>
      </c>
      <c r="E880" s="21">
        <v>0</v>
      </c>
      <c r="F880" s="21">
        <v>0</v>
      </c>
      <c r="G880" s="21">
        <v>0</v>
      </c>
      <c r="H880" s="21">
        <v>0</v>
      </c>
      <c r="I880" s="21">
        <v>650100</v>
      </c>
      <c r="J880" s="21">
        <v>0</v>
      </c>
      <c r="K880" s="21">
        <v>0</v>
      </c>
      <c r="L880" s="21">
        <v>0</v>
      </c>
      <c r="M880" s="21">
        <v>0</v>
      </c>
      <c r="N880" s="21">
        <v>0</v>
      </c>
      <c r="O880" s="21">
        <v>0</v>
      </c>
      <c r="P880" s="21">
        <v>0</v>
      </c>
      <c r="Q880" s="21">
        <v>0</v>
      </c>
      <c r="R880" s="21">
        <v>0</v>
      </c>
      <c r="S880" s="21">
        <v>0</v>
      </c>
      <c r="T880" s="21">
        <v>0</v>
      </c>
      <c r="U880" s="21">
        <v>0</v>
      </c>
      <c r="V880" s="21">
        <v>0</v>
      </c>
      <c r="W880" s="21">
        <v>249780100</v>
      </c>
      <c r="X880" s="21">
        <v>0</v>
      </c>
      <c r="Y880" s="21">
        <v>0</v>
      </c>
      <c r="Z880" s="21">
        <v>0</v>
      </c>
      <c r="AA880" s="21">
        <v>0</v>
      </c>
      <c r="AB880" s="21">
        <v>0</v>
      </c>
      <c r="AC880" s="21">
        <v>0</v>
      </c>
      <c r="AD880" s="21">
        <v>0</v>
      </c>
      <c r="AE880" s="21">
        <v>0</v>
      </c>
      <c r="AF880" s="21">
        <v>0</v>
      </c>
      <c r="AG880" s="21">
        <v>0</v>
      </c>
      <c r="AH880" s="21">
        <v>0</v>
      </c>
      <c r="AI880" s="21">
        <v>0</v>
      </c>
      <c r="AJ880" s="21">
        <v>0</v>
      </c>
      <c r="AK880" s="21">
        <v>0</v>
      </c>
      <c r="AL880" s="21">
        <v>0</v>
      </c>
      <c r="AM880" s="21">
        <v>0</v>
      </c>
      <c r="AN880" s="21">
        <v>21082000</v>
      </c>
      <c r="AO880" s="21">
        <v>0</v>
      </c>
      <c r="AP880" s="21">
        <v>150127600</v>
      </c>
      <c r="AQ880" s="21">
        <v>421640000</v>
      </c>
    </row>
    <row r="881" spans="1:43" x14ac:dyDescent="0.25">
      <c r="A881" s="19">
        <v>46265</v>
      </c>
      <c r="B881" s="20" t="s">
        <v>6629</v>
      </c>
      <c r="C881" s="20" t="s">
        <v>6630</v>
      </c>
      <c r="D881" s="21">
        <v>6423100</v>
      </c>
      <c r="E881" s="21">
        <v>0</v>
      </c>
      <c r="F881" s="21">
        <v>2745100</v>
      </c>
      <c r="G881" s="21">
        <v>0</v>
      </c>
      <c r="H881" s="21">
        <v>3805000</v>
      </c>
      <c r="I881" s="21">
        <v>1375100</v>
      </c>
      <c r="J881" s="21">
        <v>4109000</v>
      </c>
      <c r="K881" s="21">
        <v>122</v>
      </c>
      <c r="L881" s="21">
        <v>6614500</v>
      </c>
      <c r="M881" s="21">
        <v>82</v>
      </c>
      <c r="N881" s="21">
        <v>0</v>
      </c>
      <c r="O881" s="21">
        <v>0</v>
      </c>
      <c r="P881" s="21">
        <v>961300</v>
      </c>
      <c r="Q881" s="21">
        <v>4244600</v>
      </c>
      <c r="R881" s="21">
        <v>127066700</v>
      </c>
      <c r="S881" s="21">
        <v>0</v>
      </c>
      <c r="T881" s="21">
        <v>0</v>
      </c>
      <c r="U881" s="21">
        <v>0</v>
      </c>
      <c r="V881" s="21">
        <v>0</v>
      </c>
      <c r="W881" s="21">
        <v>6095879400</v>
      </c>
      <c r="X881" s="21">
        <v>0</v>
      </c>
      <c r="Y881" s="21">
        <v>0</v>
      </c>
      <c r="Z881" s="21">
        <v>0</v>
      </c>
      <c r="AA881" s="21">
        <v>0</v>
      </c>
      <c r="AB881" s="21">
        <v>0</v>
      </c>
      <c r="AC881" s="21">
        <v>0</v>
      </c>
      <c r="AD881" s="21">
        <v>0</v>
      </c>
      <c r="AE881" s="21">
        <v>0</v>
      </c>
      <c r="AF881" s="21">
        <v>0</v>
      </c>
      <c r="AG881" s="21">
        <v>0</v>
      </c>
      <c r="AH881" s="21">
        <v>0</v>
      </c>
      <c r="AI881" s="21">
        <v>0</v>
      </c>
      <c r="AJ881" s="21">
        <v>77096100</v>
      </c>
      <c r="AK881" s="21">
        <v>32910916</v>
      </c>
      <c r="AL881" s="21">
        <v>867900</v>
      </c>
      <c r="AM881" s="21">
        <v>167000</v>
      </c>
      <c r="AN881" s="21">
        <v>19800</v>
      </c>
      <c r="AO881" s="21">
        <v>100</v>
      </c>
      <c r="AP881" s="21">
        <v>1895227155</v>
      </c>
      <c r="AQ881" s="21">
        <v>8259512975</v>
      </c>
    </row>
    <row r="882" spans="1:43" x14ac:dyDescent="0.25">
      <c r="A882" s="19">
        <v>46265</v>
      </c>
      <c r="B882" s="20" t="s">
        <v>6637</v>
      </c>
      <c r="C882" s="20" t="s">
        <v>6638</v>
      </c>
      <c r="D882" s="21">
        <v>772300</v>
      </c>
      <c r="E882" s="21">
        <v>0</v>
      </c>
      <c r="F882" s="21">
        <v>0</v>
      </c>
      <c r="G882" s="21">
        <v>0</v>
      </c>
      <c r="H882" s="21">
        <v>0</v>
      </c>
      <c r="I882" s="21">
        <v>100</v>
      </c>
      <c r="J882" s="21">
        <v>0</v>
      </c>
      <c r="K882" s="21">
        <v>0</v>
      </c>
      <c r="L882" s="21">
        <v>67500</v>
      </c>
      <c r="M882" s="21">
        <v>0</v>
      </c>
      <c r="N882" s="21">
        <v>0</v>
      </c>
      <c r="O882" s="21">
        <v>0</v>
      </c>
      <c r="P882" s="21">
        <v>0</v>
      </c>
      <c r="Q882" s="21">
        <v>0</v>
      </c>
      <c r="R882" s="21">
        <v>0</v>
      </c>
      <c r="S882" s="21">
        <v>0</v>
      </c>
      <c r="T882" s="21">
        <v>0</v>
      </c>
      <c r="U882" s="21">
        <v>0</v>
      </c>
      <c r="V882" s="21">
        <v>0</v>
      </c>
      <c r="W882" s="21">
        <v>1560130800</v>
      </c>
      <c r="X882" s="21">
        <v>0</v>
      </c>
      <c r="Y882" s="21">
        <v>0</v>
      </c>
      <c r="Z882" s="21">
        <v>0</v>
      </c>
      <c r="AA882" s="21">
        <v>0</v>
      </c>
      <c r="AB882" s="21">
        <v>0</v>
      </c>
      <c r="AC882" s="21">
        <v>0</v>
      </c>
      <c r="AD882" s="21">
        <v>0</v>
      </c>
      <c r="AE882" s="21">
        <v>0</v>
      </c>
      <c r="AF882" s="21">
        <v>0</v>
      </c>
      <c r="AG882" s="21">
        <v>0</v>
      </c>
      <c r="AH882" s="21">
        <v>0</v>
      </c>
      <c r="AI882" s="21">
        <v>0</v>
      </c>
      <c r="AJ882" s="21">
        <v>0</v>
      </c>
      <c r="AK882" s="21">
        <v>2</v>
      </c>
      <c r="AL882" s="21">
        <v>0</v>
      </c>
      <c r="AM882" s="21">
        <v>0</v>
      </c>
      <c r="AN882" s="21">
        <v>0</v>
      </c>
      <c r="AO882" s="21">
        <v>0</v>
      </c>
      <c r="AP882" s="21">
        <v>489049618</v>
      </c>
      <c r="AQ882" s="21">
        <v>2050020320</v>
      </c>
    </row>
    <row r="883" spans="1:43" x14ac:dyDescent="0.25">
      <c r="A883" s="19">
        <v>46265</v>
      </c>
      <c r="B883" s="20" t="s">
        <v>6641</v>
      </c>
      <c r="C883" s="20" t="s">
        <v>6642</v>
      </c>
      <c r="D883" s="21">
        <v>0</v>
      </c>
      <c r="E883" s="21">
        <v>0</v>
      </c>
      <c r="F883" s="21">
        <v>15793752633</v>
      </c>
      <c r="G883" s="21">
        <v>0</v>
      </c>
      <c r="H883" s="21">
        <v>416600</v>
      </c>
      <c r="I883" s="21">
        <v>200100</v>
      </c>
      <c r="J883" s="21">
        <v>0</v>
      </c>
      <c r="K883" s="21">
        <v>2000000</v>
      </c>
      <c r="L883" s="21">
        <v>1610700</v>
      </c>
      <c r="M883" s="21">
        <v>1041</v>
      </c>
      <c r="N883" s="21">
        <v>0</v>
      </c>
      <c r="O883" s="21">
        <v>0</v>
      </c>
      <c r="P883" s="21">
        <v>1700</v>
      </c>
      <c r="Q883" s="21">
        <v>1237825800</v>
      </c>
      <c r="R883" s="21">
        <v>0</v>
      </c>
      <c r="S883" s="21">
        <v>0</v>
      </c>
      <c r="T883" s="21">
        <v>0</v>
      </c>
      <c r="U883" s="21">
        <v>0</v>
      </c>
      <c r="V883" s="21">
        <v>0</v>
      </c>
      <c r="W883" s="21">
        <v>1220683428</v>
      </c>
      <c r="X883" s="21">
        <v>0</v>
      </c>
      <c r="Y883" s="21">
        <v>0</v>
      </c>
      <c r="Z883" s="21">
        <v>0</v>
      </c>
      <c r="AA883" s="21">
        <v>0</v>
      </c>
      <c r="AB883" s="21">
        <v>0</v>
      </c>
      <c r="AC883" s="21">
        <v>0</v>
      </c>
      <c r="AD883" s="21">
        <v>0</v>
      </c>
      <c r="AE883" s="21">
        <v>0</v>
      </c>
      <c r="AF883" s="21">
        <v>0</v>
      </c>
      <c r="AG883" s="21">
        <v>0</v>
      </c>
      <c r="AH883" s="21">
        <v>0</v>
      </c>
      <c r="AI883" s="21">
        <v>0</v>
      </c>
      <c r="AJ883" s="21">
        <v>90124100</v>
      </c>
      <c r="AK883" s="21">
        <v>542297838</v>
      </c>
      <c r="AL883" s="21">
        <v>37203200</v>
      </c>
      <c r="AM883" s="21">
        <v>0</v>
      </c>
      <c r="AN883" s="21">
        <v>0</v>
      </c>
      <c r="AO883" s="21">
        <v>3200</v>
      </c>
      <c r="AP883" s="21">
        <v>14403879660</v>
      </c>
      <c r="AQ883" s="21">
        <v>33330000000</v>
      </c>
    </row>
    <row r="884" spans="1:43" x14ac:dyDescent="0.25">
      <c r="A884" s="19">
        <v>46265</v>
      </c>
      <c r="B884" s="20" t="s">
        <v>6647</v>
      </c>
      <c r="C884" s="20" t="s">
        <v>6648</v>
      </c>
      <c r="D884" s="21">
        <v>0</v>
      </c>
      <c r="E884" s="21">
        <v>0</v>
      </c>
      <c r="F884" s="21">
        <v>27913000</v>
      </c>
      <c r="G884" s="21">
        <v>0</v>
      </c>
      <c r="H884" s="21">
        <v>0</v>
      </c>
      <c r="I884" s="21">
        <v>0</v>
      </c>
      <c r="J884" s="21">
        <v>0</v>
      </c>
      <c r="K884" s="21">
        <v>0</v>
      </c>
      <c r="L884" s="21">
        <v>23814300</v>
      </c>
      <c r="M884" s="21">
        <v>0</v>
      </c>
      <c r="N884" s="21">
        <v>0</v>
      </c>
      <c r="O884" s="21">
        <v>0</v>
      </c>
      <c r="P884" s="21">
        <v>0</v>
      </c>
      <c r="Q884" s="21">
        <v>0</v>
      </c>
      <c r="R884" s="21">
        <v>0</v>
      </c>
      <c r="S884" s="21">
        <v>0</v>
      </c>
      <c r="T884" s="21">
        <v>0</v>
      </c>
      <c r="U884" s="21">
        <v>0</v>
      </c>
      <c r="V884" s="21">
        <v>0</v>
      </c>
      <c r="W884" s="21">
        <v>44050000</v>
      </c>
      <c r="X884" s="21">
        <v>0</v>
      </c>
      <c r="Y884" s="21">
        <v>0</v>
      </c>
      <c r="Z884" s="21">
        <v>0</v>
      </c>
      <c r="AA884" s="21">
        <v>0</v>
      </c>
      <c r="AB884" s="21">
        <v>0</v>
      </c>
      <c r="AC884" s="21">
        <v>0</v>
      </c>
      <c r="AD884" s="21">
        <v>0</v>
      </c>
      <c r="AE884" s="21">
        <v>0</v>
      </c>
      <c r="AF884" s="21">
        <v>0</v>
      </c>
      <c r="AG884" s="21">
        <v>0</v>
      </c>
      <c r="AH884" s="21">
        <v>0</v>
      </c>
      <c r="AI884" s="21">
        <v>0</v>
      </c>
      <c r="AJ884" s="21">
        <v>0</v>
      </c>
      <c r="AK884" s="21">
        <v>256440</v>
      </c>
      <c r="AL884" s="21">
        <v>0</v>
      </c>
      <c r="AM884" s="21">
        <v>0</v>
      </c>
      <c r="AN884" s="21">
        <v>0</v>
      </c>
      <c r="AO884" s="21">
        <v>0</v>
      </c>
      <c r="AP884" s="21">
        <v>4181243560</v>
      </c>
      <c r="AQ884" s="21">
        <v>4277277300</v>
      </c>
    </row>
    <row r="885" spans="1:43" x14ac:dyDescent="0.25">
      <c r="A885" s="19">
        <v>46265</v>
      </c>
      <c r="B885" s="20" t="s">
        <v>6654</v>
      </c>
      <c r="C885" s="20" t="s">
        <v>6655</v>
      </c>
      <c r="D885" s="21">
        <v>16569443</v>
      </c>
      <c r="E885" s="21">
        <v>639000</v>
      </c>
      <c r="F885" s="21">
        <v>1599800</v>
      </c>
      <c r="G885" s="21">
        <v>0</v>
      </c>
      <c r="H885" s="21">
        <v>0</v>
      </c>
      <c r="I885" s="21">
        <v>18909200</v>
      </c>
      <c r="J885" s="21">
        <v>2167100</v>
      </c>
      <c r="K885" s="21">
        <v>1928100</v>
      </c>
      <c r="L885" s="21">
        <v>31520100</v>
      </c>
      <c r="M885" s="21">
        <v>75</v>
      </c>
      <c r="N885" s="21">
        <v>0</v>
      </c>
      <c r="O885" s="21">
        <v>21946000</v>
      </c>
      <c r="P885" s="21">
        <v>897280</v>
      </c>
      <c r="Q885" s="21">
        <v>11500000</v>
      </c>
      <c r="R885" s="21">
        <v>0</v>
      </c>
      <c r="S885" s="21">
        <v>0</v>
      </c>
      <c r="T885" s="21">
        <v>0</v>
      </c>
      <c r="U885" s="21">
        <v>0</v>
      </c>
      <c r="V885" s="21">
        <v>3900</v>
      </c>
      <c r="W885" s="21">
        <v>133659760</v>
      </c>
      <c r="X885" s="21">
        <v>0</v>
      </c>
      <c r="Y885" s="21">
        <v>0</v>
      </c>
      <c r="Z885" s="21">
        <v>0</v>
      </c>
      <c r="AA885" s="21">
        <v>0</v>
      </c>
      <c r="AB885" s="21">
        <v>0</v>
      </c>
      <c r="AC885" s="21">
        <v>125000</v>
      </c>
      <c r="AD885" s="21">
        <v>1490800</v>
      </c>
      <c r="AE885" s="21">
        <v>0</v>
      </c>
      <c r="AF885" s="21">
        <v>0</v>
      </c>
      <c r="AG885" s="21">
        <v>0</v>
      </c>
      <c r="AH885" s="21">
        <v>0</v>
      </c>
      <c r="AI885" s="21">
        <v>0</v>
      </c>
      <c r="AJ885" s="21">
        <v>135527000</v>
      </c>
      <c r="AK885" s="21">
        <v>121835262</v>
      </c>
      <c r="AL885" s="21">
        <v>9023800</v>
      </c>
      <c r="AM885" s="21">
        <v>400800</v>
      </c>
      <c r="AN885" s="21">
        <v>30581300</v>
      </c>
      <c r="AO885" s="21">
        <v>50000</v>
      </c>
      <c r="AP885" s="21">
        <v>879007780</v>
      </c>
      <c r="AQ885" s="21">
        <v>1419381500</v>
      </c>
    </row>
    <row r="886" spans="1:43" x14ac:dyDescent="0.25">
      <c r="A886" s="19">
        <v>46265</v>
      </c>
      <c r="B886" s="20" t="s">
        <v>6660</v>
      </c>
      <c r="C886" s="20" t="s">
        <v>6661</v>
      </c>
      <c r="D886" s="21">
        <v>83684800</v>
      </c>
      <c r="E886" s="21">
        <v>0</v>
      </c>
      <c r="F886" s="21">
        <v>0</v>
      </c>
      <c r="G886" s="21">
        <v>113611200</v>
      </c>
      <c r="H886" s="21">
        <v>10500</v>
      </c>
      <c r="I886" s="21">
        <v>34018300</v>
      </c>
      <c r="J886" s="21">
        <v>0</v>
      </c>
      <c r="K886" s="21">
        <v>640000</v>
      </c>
      <c r="L886" s="21">
        <v>4715900</v>
      </c>
      <c r="M886" s="21">
        <v>0</v>
      </c>
      <c r="N886" s="21">
        <v>0</v>
      </c>
      <c r="O886" s="21">
        <v>0</v>
      </c>
      <c r="P886" s="21">
        <v>100000</v>
      </c>
      <c r="Q886" s="21">
        <v>0</v>
      </c>
      <c r="R886" s="21">
        <v>0</v>
      </c>
      <c r="S886" s="21">
        <v>0</v>
      </c>
      <c r="T886" s="21">
        <v>0</v>
      </c>
      <c r="U886" s="21">
        <v>0</v>
      </c>
      <c r="V886" s="21">
        <v>0</v>
      </c>
      <c r="W886" s="21">
        <v>637444600</v>
      </c>
      <c r="X886" s="21">
        <v>0</v>
      </c>
      <c r="Y886" s="21">
        <v>0</v>
      </c>
      <c r="Z886" s="21">
        <v>0</v>
      </c>
      <c r="AA886" s="21">
        <v>0</v>
      </c>
      <c r="AB886" s="21">
        <v>0</v>
      </c>
      <c r="AC886" s="21">
        <v>0</v>
      </c>
      <c r="AD886" s="21">
        <v>0</v>
      </c>
      <c r="AE886" s="21">
        <v>74801450</v>
      </c>
      <c r="AF886" s="21">
        <v>0</v>
      </c>
      <c r="AG886" s="21">
        <v>0</v>
      </c>
      <c r="AH886" s="21">
        <v>0</v>
      </c>
      <c r="AI886" s="21">
        <v>0</v>
      </c>
      <c r="AJ886" s="21">
        <v>200000</v>
      </c>
      <c r="AK886" s="21">
        <v>22071420</v>
      </c>
      <c r="AL886" s="21">
        <v>0</v>
      </c>
      <c r="AM886" s="21">
        <v>1826200</v>
      </c>
      <c r="AN886" s="21">
        <v>9216000</v>
      </c>
      <c r="AO886" s="21">
        <v>0</v>
      </c>
      <c r="AP886" s="21">
        <v>496596030</v>
      </c>
      <c r="AQ886" s="21">
        <v>1478936400</v>
      </c>
    </row>
    <row r="887" spans="1:43" x14ac:dyDescent="0.25">
      <c r="A887" s="19">
        <v>46265</v>
      </c>
      <c r="B887" s="20" t="s">
        <v>6664</v>
      </c>
      <c r="C887" s="20" t="s">
        <v>6665</v>
      </c>
      <c r="D887" s="21">
        <v>40789017</v>
      </c>
      <c r="E887" s="21">
        <v>6592400</v>
      </c>
      <c r="F887" s="21">
        <v>11567300</v>
      </c>
      <c r="G887" s="21">
        <v>247324600</v>
      </c>
      <c r="H887" s="21">
        <v>962000</v>
      </c>
      <c r="I887" s="21">
        <v>2926763649</v>
      </c>
      <c r="J887" s="21">
        <v>821726918</v>
      </c>
      <c r="K887" s="21">
        <v>7209590</v>
      </c>
      <c r="L887" s="21">
        <v>102428263</v>
      </c>
      <c r="M887" s="21">
        <v>5575311</v>
      </c>
      <c r="N887" s="21">
        <v>0</v>
      </c>
      <c r="O887" s="21">
        <v>59232779</v>
      </c>
      <c r="P887" s="21">
        <v>894728641</v>
      </c>
      <c r="Q887" s="21">
        <v>1412900</v>
      </c>
      <c r="R887" s="21">
        <v>3919500</v>
      </c>
      <c r="S887" s="21">
        <v>0</v>
      </c>
      <c r="T887" s="21">
        <v>0</v>
      </c>
      <c r="U887" s="21">
        <v>0</v>
      </c>
      <c r="V887" s="21">
        <v>78300</v>
      </c>
      <c r="W887" s="21">
        <v>10242040948</v>
      </c>
      <c r="X887" s="21">
        <v>1000000</v>
      </c>
      <c r="Y887" s="21">
        <v>0</v>
      </c>
      <c r="Z887" s="21">
        <v>2702800</v>
      </c>
      <c r="AA887" s="21">
        <v>0</v>
      </c>
      <c r="AB887" s="21">
        <v>0</v>
      </c>
      <c r="AC887" s="21">
        <v>300000</v>
      </c>
      <c r="AD887" s="21">
        <v>0</v>
      </c>
      <c r="AE887" s="21">
        <v>0</v>
      </c>
      <c r="AF887" s="21">
        <v>4708200</v>
      </c>
      <c r="AG887" s="21">
        <v>0</v>
      </c>
      <c r="AH887" s="21">
        <v>1016995</v>
      </c>
      <c r="AI887" s="21">
        <v>17652200</v>
      </c>
      <c r="AJ887" s="21">
        <v>3034833674</v>
      </c>
      <c r="AK887" s="21">
        <v>499685607</v>
      </c>
      <c r="AL887" s="21">
        <v>721273611</v>
      </c>
      <c r="AM887" s="21">
        <v>6363900</v>
      </c>
      <c r="AN887" s="21">
        <v>2219085300</v>
      </c>
      <c r="AO887" s="21">
        <v>50734400</v>
      </c>
      <c r="AP887" s="21">
        <v>4242309011</v>
      </c>
      <c r="AQ887" s="21">
        <v>26174017814</v>
      </c>
    </row>
    <row r="888" spans="1:43" x14ac:dyDescent="0.25">
      <c r="A888" s="19">
        <v>46265</v>
      </c>
      <c r="B888" s="20" t="s">
        <v>6667</v>
      </c>
      <c r="C888" s="20" t="s">
        <v>6668</v>
      </c>
      <c r="D888" s="21">
        <v>0</v>
      </c>
      <c r="E888" s="21">
        <v>0</v>
      </c>
      <c r="F888" s="21">
        <v>0</v>
      </c>
      <c r="G888" s="21">
        <v>0</v>
      </c>
      <c r="H888" s="21">
        <v>0</v>
      </c>
      <c r="I888" s="21">
        <v>370100</v>
      </c>
      <c r="J888" s="21">
        <v>0</v>
      </c>
      <c r="K888" s="21">
        <v>1000000</v>
      </c>
      <c r="L888" s="21">
        <v>0</v>
      </c>
      <c r="M888" s="21">
        <v>0</v>
      </c>
      <c r="N888" s="21">
        <v>0</v>
      </c>
      <c r="O888" s="21">
        <v>0</v>
      </c>
      <c r="P888" s="21">
        <v>0</v>
      </c>
      <c r="Q888" s="21">
        <v>0</v>
      </c>
      <c r="R888" s="21">
        <v>296573959</v>
      </c>
      <c r="S888" s="21">
        <v>0</v>
      </c>
      <c r="T888" s="21">
        <v>0</v>
      </c>
      <c r="U888" s="21">
        <v>0</v>
      </c>
      <c r="V888" s="21">
        <v>0</v>
      </c>
      <c r="W888" s="21">
        <v>3557900</v>
      </c>
      <c r="X888" s="21">
        <v>0</v>
      </c>
      <c r="Y888" s="21">
        <v>0</v>
      </c>
      <c r="Z888" s="21">
        <v>0</v>
      </c>
      <c r="AA888" s="21">
        <v>0</v>
      </c>
      <c r="AB888" s="21">
        <v>0</v>
      </c>
      <c r="AC888" s="21">
        <v>0</v>
      </c>
      <c r="AD888" s="21">
        <v>0</v>
      </c>
      <c r="AE888" s="21">
        <v>0</v>
      </c>
      <c r="AF888" s="21">
        <v>0</v>
      </c>
      <c r="AG888" s="21">
        <v>0</v>
      </c>
      <c r="AH888" s="21">
        <v>0</v>
      </c>
      <c r="AI888" s="21">
        <v>0</v>
      </c>
      <c r="AJ888" s="21">
        <v>0</v>
      </c>
      <c r="AK888" s="21">
        <v>400100</v>
      </c>
      <c r="AL888" s="21">
        <v>0</v>
      </c>
      <c r="AM888" s="21">
        <v>0</v>
      </c>
      <c r="AN888" s="21">
        <v>0</v>
      </c>
      <c r="AO888" s="21">
        <v>500</v>
      </c>
      <c r="AP888" s="21">
        <v>1133098153</v>
      </c>
      <c r="AQ888" s="21">
        <v>1435000712</v>
      </c>
    </row>
    <row r="889" spans="1:43" x14ac:dyDescent="0.25">
      <c r="A889" s="19">
        <v>46265</v>
      </c>
      <c r="B889" s="20" t="s">
        <v>6675</v>
      </c>
      <c r="C889" s="20" t="s">
        <v>6676</v>
      </c>
      <c r="D889" s="21">
        <v>6087509940</v>
      </c>
      <c r="E889" s="21">
        <v>0</v>
      </c>
      <c r="F889" s="21">
        <v>282900</v>
      </c>
      <c r="G889" s="21">
        <v>178100</v>
      </c>
      <c r="H889" s="21">
        <v>2136600</v>
      </c>
      <c r="I889" s="21">
        <v>4106097671</v>
      </c>
      <c r="J889" s="21">
        <v>64241934</v>
      </c>
      <c r="K889" s="21">
        <v>20404132</v>
      </c>
      <c r="L889" s="21">
        <v>1261087075</v>
      </c>
      <c r="M889" s="21">
        <v>815015839</v>
      </c>
      <c r="N889" s="21">
        <v>804831062</v>
      </c>
      <c r="O889" s="21">
        <v>22658977</v>
      </c>
      <c r="P889" s="21">
        <v>795599937</v>
      </c>
      <c r="Q889" s="21">
        <v>4468500</v>
      </c>
      <c r="R889" s="21">
        <v>2547800</v>
      </c>
      <c r="S889" s="21">
        <v>0</v>
      </c>
      <c r="T889" s="21">
        <v>0</v>
      </c>
      <c r="U889" s="21">
        <v>0</v>
      </c>
      <c r="V889" s="21">
        <v>121000</v>
      </c>
      <c r="W889" s="21">
        <v>16504379929</v>
      </c>
      <c r="X889" s="21">
        <v>275000</v>
      </c>
      <c r="Y889" s="21">
        <v>0</v>
      </c>
      <c r="Z889" s="21">
        <v>0</v>
      </c>
      <c r="AA889" s="21">
        <v>0</v>
      </c>
      <c r="AB889" s="21">
        <v>0</v>
      </c>
      <c r="AC889" s="21">
        <v>200000</v>
      </c>
      <c r="AD889" s="21">
        <v>40000</v>
      </c>
      <c r="AE889" s="21">
        <v>74600</v>
      </c>
      <c r="AF889" s="21">
        <v>0</v>
      </c>
      <c r="AG889" s="21">
        <v>0</v>
      </c>
      <c r="AH889" s="21">
        <v>0</v>
      </c>
      <c r="AI889" s="21">
        <v>2491400</v>
      </c>
      <c r="AJ889" s="21">
        <v>1356762638</v>
      </c>
      <c r="AK889" s="21">
        <v>1800337764</v>
      </c>
      <c r="AL889" s="21">
        <v>39821780</v>
      </c>
      <c r="AM889" s="21">
        <v>200</v>
      </c>
      <c r="AN889" s="21">
        <v>261641868</v>
      </c>
      <c r="AO889" s="21">
        <v>2168947</v>
      </c>
      <c r="AP889" s="21">
        <v>7371305675</v>
      </c>
      <c r="AQ889" s="21">
        <v>41326681268</v>
      </c>
    </row>
    <row r="890" spans="1:43" x14ac:dyDescent="0.25">
      <c r="A890" s="19">
        <v>46265</v>
      </c>
      <c r="B890" s="20" t="s">
        <v>6680</v>
      </c>
      <c r="C890" s="20" t="s">
        <v>6681</v>
      </c>
      <c r="D890" s="21">
        <v>24467</v>
      </c>
      <c r="E890" s="21">
        <v>0</v>
      </c>
      <c r="F890" s="21">
        <v>66</v>
      </c>
      <c r="G890" s="21">
        <v>0</v>
      </c>
      <c r="H890" s="21">
        <v>0</v>
      </c>
      <c r="I890" s="21">
        <v>295900</v>
      </c>
      <c r="J890" s="21">
        <v>0</v>
      </c>
      <c r="K890" s="21">
        <v>2860266</v>
      </c>
      <c r="L890" s="21">
        <v>37066</v>
      </c>
      <c r="M890" s="21">
        <v>79</v>
      </c>
      <c r="N890" s="21">
        <v>0</v>
      </c>
      <c r="O890" s="21">
        <v>0</v>
      </c>
      <c r="P890" s="21">
        <v>0</v>
      </c>
      <c r="Q890" s="21">
        <v>159400</v>
      </c>
      <c r="R890" s="21">
        <v>2020000</v>
      </c>
      <c r="S890" s="21">
        <v>0</v>
      </c>
      <c r="T890" s="21">
        <v>0</v>
      </c>
      <c r="U890" s="21">
        <v>0</v>
      </c>
      <c r="V890" s="21">
        <v>0</v>
      </c>
      <c r="W890" s="21">
        <v>2345404318</v>
      </c>
      <c r="X890" s="21">
        <v>0</v>
      </c>
      <c r="Y890" s="21">
        <v>0</v>
      </c>
      <c r="Z890" s="21">
        <v>0</v>
      </c>
      <c r="AA890" s="21">
        <v>0</v>
      </c>
      <c r="AB890" s="21">
        <v>0</v>
      </c>
      <c r="AC890" s="21">
        <v>0</v>
      </c>
      <c r="AD890" s="21">
        <v>0</v>
      </c>
      <c r="AE890" s="21">
        <v>0</v>
      </c>
      <c r="AF890" s="21">
        <v>0</v>
      </c>
      <c r="AG890" s="21">
        <v>0</v>
      </c>
      <c r="AH890" s="21">
        <v>0</v>
      </c>
      <c r="AI890" s="21">
        <v>0</v>
      </c>
      <c r="AJ890" s="21">
        <v>18741290</v>
      </c>
      <c r="AK890" s="21">
        <v>1940479</v>
      </c>
      <c r="AL890" s="21">
        <v>4457585</v>
      </c>
      <c r="AM890" s="21">
        <v>0</v>
      </c>
      <c r="AN890" s="21">
        <v>0</v>
      </c>
      <c r="AO890" s="21">
        <v>20132</v>
      </c>
      <c r="AP890" s="21">
        <v>1131458986</v>
      </c>
      <c r="AQ890" s="21">
        <v>3507420034</v>
      </c>
    </row>
    <row r="891" spans="1:43" x14ac:dyDescent="0.25">
      <c r="A891" s="19">
        <v>46265</v>
      </c>
      <c r="B891" s="20" t="s">
        <v>6689</v>
      </c>
      <c r="C891" s="20" t="s">
        <v>6690</v>
      </c>
      <c r="D891" s="21">
        <v>13285339</v>
      </c>
      <c r="E891" s="21">
        <v>23491436406</v>
      </c>
      <c r="F891" s="21">
        <v>125000</v>
      </c>
      <c r="G891" s="21">
        <v>151916200</v>
      </c>
      <c r="H891" s="21">
        <v>709749700</v>
      </c>
      <c r="I891" s="21">
        <v>4960000</v>
      </c>
      <c r="J891" s="21">
        <v>798107200</v>
      </c>
      <c r="K891" s="21">
        <v>47257954</v>
      </c>
      <c r="L891" s="21">
        <v>200700</v>
      </c>
      <c r="M891" s="21">
        <v>18</v>
      </c>
      <c r="N891" s="21">
        <v>0</v>
      </c>
      <c r="O891" s="21">
        <v>11597200</v>
      </c>
      <c r="P891" s="21">
        <v>425913</v>
      </c>
      <c r="Q891" s="21">
        <v>226836</v>
      </c>
      <c r="R891" s="21">
        <v>423000</v>
      </c>
      <c r="S891" s="21">
        <v>0</v>
      </c>
      <c r="T891" s="21">
        <v>0</v>
      </c>
      <c r="U891" s="21">
        <v>0</v>
      </c>
      <c r="V891" s="21">
        <v>0</v>
      </c>
      <c r="W891" s="21">
        <v>2325347788</v>
      </c>
      <c r="X891" s="21">
        <v>0</v>
      </c>
      <c r="Y891" s="21">
        <v>3054360337</v>
      </c>
      <c r="Z891" s="21">
        <v>8400</v>
      </c>
      <c r="AA891" s="21">
        <v>0</v>
      </c>
      <c r="AB891" s="21">
        <v>0</v>
      </c>
      <c r="AC891" s="21">
        <v>0</v>
      </c>
      <c r="AD891" s="21">
        <v>0</v>
      </c>
      <c r="AE891" s="21">
        <v>901500</v>
      </c>
      <c r="AF891" s="21">
        <v>4289800</v>
      </c>
      <c r="AG891" s="21">
        <v>0</v>
      </c>
      <c r="AH891" s="21">
        <v>0</v>
      </c>
      <c r="AI891" s="21">
        <v>9244783</v>
      </c>
      <c r="AJ891" s="21">
        <v>3724858104</v>
      </c>
      <c r="AK891" s="21">
        <v>960228089</v>
      </c>
      <c r="AL891" s="21">
        <v>783992792</v>
      </c>
      <c r="AM891" s="21">
        <v>11647600</v>
      </c>
      <c r="AN891" s="21">
        <v>1625431233</v>
      </c>
      <c r="AO891" s="21">
        <v>2070899</v>
      </c>
      <c r="AP891" s="21">
        <v>11911235143</v>
      </c>
      <c r="AQ891" s="21">
        <v>49643327934</v>
      </c>
    </row>
    <row r="892" spans="1:43" x14ac:dyDescent="0.25">
      <c r="A892" s="19">
        <v>46265</v>
      </c>
      <c r="B892" s="20" t="s">
        <v>6695</v>
      </c>
      <c r="C892" s="20" t="s">
        <v>6696</v>
      </c>
      <c r="D892" s="21">
        <v>6603700</v>
      </c>
      <c r="E892" s="21">
        <v>0</v>
      </c>
      <c r="F892" s="21">
        <v>345487600</v>
      </c>
      <c r="G892" s="21">
        <v>0</v>
      </c>
      <c r="H892" s="21">
        <v>0</v>
      </c>
      <c r="I892" s="21">
        <v>60200100</v>
      </c>
      <c r="J892" s="21">
        <v>0</v>
      </c>
      <c r="K892" s="21">
        <v>0</v>
      </c>
      <c r="L892" s="21">
        <v>290186400</v>
      </c>
      <c r="M892" s="21">
        <v>0</v>
      </c>
      <c r="N892" s="21">
        <v>0</v>
      </c>
      <c r="O892" s="21">
        <v>0</v>
      </c>
      <c r="P892" s="21">
        <v>0</v>
      </c>
      <c r="Q892" s="21">
        <v>21924000</v>
      </c>
      <c r="R892" s="21">
        <v>2389287000</v>
      </c>
      <c r="S892" s="21">
        <v>0</v>
      </c>
      <c r="T892" s="21">
        <v>0</v>
      </c>
      <c r="U892" s="21">
        <v>0</v>
      </c>
      <c r="V892" s="21">
        <v>0</v>
      </c>
      <c r="W892" s="21">
        <v>440628600</v>
      </c>
      <c r="X892" s="21">
        <v>0</v>
      </c>
      <c r="Y892" s="21">
        <v>0</v>
      </c>
      <c r="Z892" s="21">
        <v>0</v>
      </c>
      <c r="AA892" s="21">
        <v>0</v>
      </c>
      <c r="AB892" s="21">
        <v>0</v>
      </c>
      <c r="AC892" s="21">
        <v>0</v>
      </c>
      <c r="AD892" s="21">
        <v>0</v>
      </c>
      <c r="AE892" s="21">
        <v>0</v>
      </c>
      <c r="AF892" s="21">
        <v>0</v>
      </c>
      <c r="AG892" s="21">
        <v>0</v>
      </c>
      <c r="AH892" s="21">
        <v>0</v>
      </c>
      <c r="AI892" s="21">
        <v>0</v>
      </c>
      <c r="AJ892" s="21">
        <v>0</v>
      </c>
      <c r="AK892" s="21">
        <v>830000</v>
      </c>
      <c r="AL892" s="21">
        <v>0</v>
      </c>
      <c r="AM892" s="21">
        <v>0</v>
      </c>
      <c r="AN892" s="21">
        <v>0</v>
      </c>
      <c r="AO892" s="21">
        <v>50000</v>
      </c>
      <c r="AP892" s="21">
        <v>334088600</v>
      </c>
      <c r="AQ892" s="21">
        <v>3889286000</v>
      </c>
    </row>
    <row r="893" spans="1:43" x14ac:dyDescent="0.25">
      <c r="A893" s="19">
        <v>46265</v>
      </c>
      <c r="B893" s="20" t="s">
        <v>6701</v>
      </c>
      <c r="C893" s="20" t="s">
        <v>6702</v>
      </c>
      <c r="D893" s="21">
        <v>0</v>
      </c>
      <c r="E893" s="21">
        <v>85400</v>
      </c>
      <c r="F893" s="21">
        <v>48071500</v>
      </c>
      <c r="G893" s="21">
        <v>0</v>
      </c>
      <c r="H893" s="21">
        <v>0</v>
      </c>
      <c r="I893" s="21">
        <v>0</v>
      </c>
      <c r="J893" s="21">
        <v>0</v>
      </c>
      <c r="K893" s="21">
        <v>1000000</v>
      </c>
      <c r="L893" s="21">
        <v>0</v>
      </c>
      <c r="M893" s="21">
        <v>0</v>
      </c>
      <c r="N893" s="21">
        <v>0</v>
      </c>
      <c r="O893" s="21">
        <v>0</v>
      </c>
      <c r="P893" s="21">
        <v>21000</v>
      </c>
      <c r="Q893" s="21">
        <v>0</v>
      </c>
      <c r="R893" s="21">
        <v>0</v>
      </c>
      <c r="S893" s="21">
        <v>0</v>
      </c>
      <c r="T893" s="21">
        <v>0</v>
      </c>
      <c r="U893" s="21">
        <v>0</v>
      </c>
      <c r="V893" s="21">
        <v>0</v>
      </c>
      <c r="W893" s="21">
        <v>864433740</v>
      </c>
      <c r="X893" s="21">
        <v>0</v>
      </c>
      <c r="Y893" s="21">
        <v>0</v>
      </c>
      <c r="Z893" s="21">
        <v>0</v>
      </c>
      <c r="AA893" s="21">
        <v>0</v>
      </c>
      <c r="AB893" s="21">
        <v>0</v>
      </c>
      <c r="AC893" s="21">
        <v>0</v>
      </c>
      <c r="AD893" s="21">
        <v>0</v>
      </c>
      <c r="AE893" s="21">
        <v>658700</v>
      </c>
      <c r="AF893" s="21">
        <v>0</v>
      </c>
      <c r="AG893" s="21">
        <v>0</v>
      </c>
      <c r="AH893" s="21">
        <v>0</v>
      </c>
      <c r="AI893" s="21">
        <v>0</v>
      </c>
      <c r="AJ893" s="21">
        <v>0</v>
      </c>
      <c r="AK893" s="21">
        <v>10218400</v>
      </c>
      <c r="AL893" s="21">
        <v>0</v>
      </c>
      <c r="AM893" s="21">
        <v>0</v>
      </c>
      <c r="AN893" s="21">
        <v>0</v>
      </c>
      <c r="AO893" s="21">
        <v>1691000</v>
      </c>
      <c r="AP893" s="21">
        <v>273820260</v>
      </c>
      <c r="AQ893" s="21">
        <v>1200000000</v>
      </c>
    </row>
    <row r="894" spans="1:43" x14ac:dyDescent="0.25">
      <c r="A894" s="19">
        <v>46265</v>
      </c>
      <c r="B894" s="20" t="s">
        <v>6707</v>
      </c>
      <c r="C894" s="20" t="s">
        <v>6708</v>
      </c>
      <c r="D894" s="21">
        <v>2500</v>
      </c>
      <c r="E894" s="21">
        <v>0</v>
      </c>
      <c r="F894" s="21">
        <v>91333400</v>
      </c>
      <c r="G894" s="21">
        <v>0</v>
      </c>
      <c r="H894" s="21">
        <v>0</v>
      </c>
      <c r="I894" s="21">
        <v>440201700</v>
      </c>
      <c r="J894" s="21">
        <v>2400000</v>
      </c>
      <c r="K894" s="21">
        <v>0</v>
      </c>
      <c r="L894" s="21">
        <v>70700</v>
      </c>
      <c r="M894" s="21">
        <v>487</v>
      </c>
      <c r="N894" s="21">
        <v>0</v>
      </c>
      <c r="O894" s="21">
        <v>504800</v>
      </c>
      <c r="P894" s="21">
        <v>0</v>
      </c>
      <c r="Q894" s="21">
        <v>0</v>
      </c>
      <c r="R894" s="21">
        <v>0</v>
      </c>
      <c r="S894" s="21">
        <v>0</v>
      </c>
      <c r="T894" s="21">
        <v>0</v>
      </c>
      <c r="U894" s="21">
        <v>0</v>
      </c>
      <c r="V894" s="21">
        <v>77222100</v>
      </c>
      <c r="W894" s="21">
        <v>1484719742</v>
      </c>
      <c r="X894" s="21">
        <v>0</v>
      </c>
      <c r="Y894" s="21">
        <v>15000</v>
      </c>
      <c r="Z894" s="21">
        <v>0</v>
      </c>
      <c r="AA894" s="21">
        <v>0</v>
      </c>
      <c r="AB894" s="21">
        <v>0</v>
      </c>
      <c r="AC894" s="21">
        <v>0</v>
      </c>
      <c r="AD894" s="21">
        <v>0</v>
      </c>
      <c r="AE894" s="21">
        <v>426860</v>
      </c>
      <c r="AF894" s="21">
        <v>0</v>
      </c>
      <c r="AG894" s="21">
        <v>0</v>
      </c>
      <c r="AH894" s="21">
        <v>0</v>
      </c>
      <c r="AI894" s="21">
        <v>0</v>
      </c>
      <c r="AJ894" s="21">
        <v>4957000</v>
      </c>
      <c r="AK894" s="21">
        <v>732208877</v>
      </c>
      <c r="AL894" s="21">
        <v>154</v>
      </c>
      <c r="AM894" s="21">
        <v>50043100</v>
      </c>
      <c r="AN894" s="21">
        <v>0</v>
      </c>
      <c r="AO894" s="21">
        <v>882</v>
      </c>
      <c r="AP894" s="21">
        <v>4225192698</v>
      </c>
      <c r="AQ894" s="21">
        <v>7109300000</v>
      </c>
    </row>
    <row r="895" spans="1:43" x14ac:dyDescent="0.25">
      <c r="A895" s="19">
        <v>46265</v>
      </c>
      <c r="B895" s="20" t="s">
        <v>6715</v>
      </c>
      <c r="C895" s="20" t="s">
        <v>6716</v>
      </c>
      <c r="D895" s="21">
        <v>2596800</v>
      </c>
      <c r="E895" s="21">
        <v>0</v>
      </c>
      <c r="F895" s="21">
        <v>1267516300</v>
      </c>
      <c r="G895" s="21">
        <v>0</v>
      </c>
      <c r="H895" s="21">
        <v>0</v>
      </c>
      <c r="I895" s="21">
        <v>100</v>
      </c>
      <c r="J895" s="21">
        <v>0</v>
      </c>
      <c r="K895" s="21">
        <v>33500</v>
      </c>
      <c r="L895" s="21">
        <v>184868972</v>
      </c>
      <c r="M895" s="21">
        <v>0</v>
      </c>
      <c r="N895" s="21">
        <v>0</v>
      </c>
      <c r="O895" s="21">
        <v>0</v>
      </c>
      <c r="P895" s="21">
        <v>0</v>
      </c>
      <c r="Q895" s="21">
        <v>200</v>
      </c>
      <c r="R895" s="21">
        <v>4262400</v>
      </c>
      <c r="S895" s="21">
        <v>0</v>
      </c>
      <c r="T895" s="21">
        <v>0</v>
      </c>
      <c r="U895" s="21">
        <v>0</v>
      </c>
      <c r="V895" s="21">
        <v>0</v>
      </c>
      <c r="W895" s="21">
        <v>1995119215</v>
      </c>
      <c r="X895" s="21">
        <v>0</v>
      </c>
      <c r="Y895" s="21">
        <v>0</v>
      </c>
      <c r="Z895" s="21">
        <v>0</v>
      </c>
      <c r="AA895" s="21">
        <v>0</v>
      </c>
      <c r="AB895" s="21">
        <v>0</v>
      </c>
      <c r="AC895" s="21">
        <v>0</v>
      </c>
      <c r="AD895" s="21">
        <v>0</v>
      </c>
      <c r="AE895" s="21">
        <v>0</v>
      </c>
      <c r="AF895" s="21">
        <v>0</v>
      </c>
      <c r="AG895" s="21">
        <v>0</v>
      </c>
      <c r="AH895" s="21">
        <v>0</v>
      </c>
      <c r="AI895" s="21">
        <v>0</v>
      </c>
      <c r="AJ895" s="21">
        <v>0</v>
      </c>
      <c r="AK895" s="21">
        <v>11926368</v>
      </c>
      <c r="AL895" s="21">
        <v>0</v>
      </c>
      <c r="AM895" s="21">
        <v>0</v>
      </c>
      <c r="AN895" s="21">
        <v>0</v>
      </c>
      <c r="AO895" s="21">
        <v>30000</v>
      </c>
      <c r="AP895" s="21">
        <v>988835045</v>
      </c>
      <c r="AQ895" s="21">
        <v>4455188900</v>
      </c>
    </row>
    <row r="896" spans="1:43" x14ac:dyDescent="0.25">
      <c r="A896" s="19">
        <v>46265</v>
      </c>
      <c r="B896" s="20" t="s">
        <v>6724</v>
      </c>
      <c r="C896" s="20" t="s">
        <v>6725</v>
      </c>
      <c r="D896" s="21">
        <v>452943913</v>
      </c>
      <c r="E896" s="21">
        <v>225100</v>
      </c>
      <c r="F896" s="21">
        <v>0</v>
      </c>
      <c r="G896" s="21">
        <v>9277500</v>
      </c>
      <c r="H896" s="21">
        <v>0</v>
      </c>
      <c r="I896" s="21">
        <v>3834500</v>
      </c>
      <c r="J896" s="21">
        <v>0</v>
      </c>
      <c r="K896" s="21">
        <v>0</v>
      </c>
      <c r="L896" s="21">
        <v>0</v>
      </c>
      <c r="M896" s="21">
        <v>373000</v>
      </c>
      <c r="N896" s="21">
        <v>0</v>
      </c>
      <c r="O896" s="21">
        <v>0</v>
      </c>
      <c r="P896" s="21">
        <v>0</v>
      </c>
      <c r="Q896" s="21">
        <v>0</v>
      </c>
      <c r="R896" s="21">
        <v>0</v>
      </c>
      <c r="S896" s="21">
        <v>0</v>
      </c>
      <c r="T896" s="21">
        <v>0</v>
      </c>
      <c r="U896" s="21">
        <v>312311260</v>
      </c>
      <c r="V896" s="21">
        <v>0</v>
      </c>
      <c r="W896" s="21">
        <v>5005127051</v>
      </c>
      <c r="X896" s="21">
        <v>0</v>
      </c>
      <c r="Y896" s="21">
        <v>100</v>
      </c>
      <c r="Z896" s="21">
        <v>0</v>
      </c>
      <c r="AA896" s="21">
        <v>0</v>
      </c>
      <c r="AB896" s="21">
        <v>0</v>
      </c>
      <c r="AC896" s="21">
        <v>0</v>
      </c>
      <c r="AD896" s="21">
        <v>0</v>
      </c>
      <c r="AE896" s="21">
        <v>0</v>
      </c>
      <c r="AF896" s="21">
        <v>0</v>
      </c>
      <c r="AG896" s="21">
        <v>0</v>
      </c>
      <c r="AH896" s="21">
        <v>0</v>
      </c>
      <c r="AI896" s="21">
        <v>0</v>
      </c>
      <c r="AJ896" s="21">
        <v>24500</v>
      </c>
      <c r="AK896" s="21">
        <v>3372411073</v>
      </c>
      <c r="AL896" s="21">
        <v>0</v>
      </c>
      <c r="AM896" s="21">
        <v>0</v>
      </c>
      <c r="AN896" s="21">
        <v>48200</v>
      </c>
      <c r="AO896" s="21">
        <v>0</v>
      </c>
      <c r="AP896" s="21">
        <v>192360303</v>
      </c>
      <c r="AQ896" s="21">
        <v>9348936500</v>
      </c>
    </row>
    <row r="897" spans="1:43" x14ac:dyDescent="0.25">
      <c r="A897" s="19">
        <v>46265</v>
      </c>
      <c r="B897" s="20" t="s">
        <v>6731</v>
      </c>
      <c r="C897" s="20" t="s">
        <v>6732</v>
      </c>
      <c r="D897" s="21">
        <v>0</v>
      </c>
      <c r="E897" s="21">
        <v>0</v>
      </c>
      <c r="F897" s="21">
        <v>0</v>
      </c>
      <c r="G897" s="21">
        <v>0</v>
      </c>
      <c r="H897" s="21">
        <v>366500</v>
      </c>
      <c r="I897" s="21">
        <v>153500100</v>
      </c>
      <c r="J897" s="21">
        <v>0</v>
      </c>
      <c r="K897" s="21">
        <v>21971100</v>
      </c>
      <c r="L897" s="21">
        <v>36918350</v>
      </c>
      <c r="M897" s="21">
        <v>0</v>
      </c>
      <c r="N897" s="21">
        <v>0</v>
      </c>
      <c r="O897" s="21">
        <v>0</v>
      </c>
      <c r="P897" s="21">
        <v>0</v>
      </c>
      <c r="Q897" s="21">
        <v>0</v>
      </c>
      <c r="R897" s="21">
        <v>0</v>
      </c>
      <c r="S897" s="21">
        <v>0</v>
      </c>
      <c r="T897" s="21">
        <v>0</v>
      </c>
      <c r="U897" s="21">
        <v>0</v>
      </c>
      <c r="V897" s="21">
        <v>0</v>
      </c>
      <c r="W897" s="21">
        <v>172512149</v>
      </c>
      <c r="X897" s="21">
        <v>0</v>
      </c>
      <c r="Y897" s="21">
        <v>0</v>
      </c>
      <c r="Z897" s="21">
        <v>0</v>
      </c>
      <c r="AA897" s="21">
        <v>0</v>
      </c>
      <c r="AB897" s="21">
        <v>0</v>
      </c>
      <c r="AC897" s="21">
        <v>0</v>
      </c>
      <c r="AD897" s="21">
        <v>0</v>
      </c>
      <c r="AE897" s="21">
        <v>0</v>
      </c>
      <c r="AF897" s="21">
        <v>0</v>
      </c>
      <c r="AG897" s="21">
        <v>0</v>
      </c>
      <c r="AH897" s="21">
        <v>0</v>
      </c>
      <c r="AI897" s="21">
        <v>0</v>
      </c>
      <c r="AJ897" s="21">
        <v>39275100</v>
      </c>
      <c r="AK897" s="21">
        <v>265525</v>
      </c>
      <c r="AL897" s="21">
        <v>0</v>
      </c>
      <c r="AM897" s="21">
        <v>0</v>
      </c>
      <c r="AN897" s="21">
        <v>0</v>
      </c>
      <c r="AO897" s="21">
        <v>0</v>
      </c>
      <c r="AP897" s="21">
        <v>1812250959</v>
      </c>
      <c r="AQ897" s="21">
        <v>2237059783</v>
      </c>
    </row>
    <row r="898" spans="1:43" x14ac:dyDescent="0.25">
      <c r="A898" s="19">
        <v>46265</v>
      </c>
      <c r="B898" s="20" t="s">
        <v>6736</v>
      </c>
      <c r="C898" s="20" t="s">
        <v>6737</v>
      </c>
      <c r="D898" s="21">
        <v>1900000</v>
      </c>
      <c r="E898" s="21">
        <v>0</v>
      </c>
      <c r="F898" s="21">
        <v>79496700</v>
      </c>
      <c r="G898" s="21">
        <v>0</v>
      </c>
      <c r="H898" s="21">
        <v>0</v>
      </c>
      <c r="I898" s="21">
        <v>100</v>
      </c>
      <c r="J898" s="21">
        <v>0</v>
      </c>
      <c r="K898" s="21">
        <v>0</v>
      </c>
      <c r="L898" s="21">
        <v>0</v>
      </c>
      <c r="M898" s="21">
        <v>0</v>
      </c>
      <c r="N898" s="21">
        <v>0</v>
      </c>
      <c r="O898" s="21">
        <v>0</v>
      </c>
      <c r="P898" s="21">
        <v>0</v>
      </c>
      <c r="Q898" s="21">
        <v>0</v>
      </c>
      <c r="R898" s="21">
        <v>0</v>
      </c>
      <c r="S898" s="21">
        <v>0</v>
      </c>
      <c r="T898" s="21">
        <v>0</v>
      </c>
      <c r="U898" s="21">
        <v>0</v>
      </c>
      <c r="V898" s="21">
        <v>0</v>
      </c>
      <c r="W898" s="21">
        <v>1296475100</v>
      </c>
      <c r="X898" s="21">
        <v>0</v>
      </c>
      <c r="Y898" s="21">
        <v>0</v>
      </c>
      <c r="Z898" s="21">
        <v>0</v>
      </c>
      <c r="AA898" s="21">
        <v>0</v>
      </c>
      <c r="AB898" s="21">
        <v>0</v>
      </c>
      <c r="AC898" s="21">
        <v>0</v>
      </c>
      <c r="AD898" s="21">
        <v>0</v>
      </c>
      <c r="AE898" s="21">
        <v>0</v>
      </c>
      <c r="AF898" s="21">
        <v>0</v>
      </c>
      <c r="AG898" s="21">
        <v>0</v>
      </c>
      <c r="AH898" s="21">
        <v>0</v>
      </c>
      <c r="AI898" s="21">
        <v>0</v>
      </c>
      <c r="AJ898" s="21">
        <v>13861200</v>
      </c>
      <c r="AK898" s="21">
        <v>287700</v>
      </c>
      <c r="AL898" s="21">
        <v>0</v>
      </c>
      <c r="AM898" s="21">
        <v>0</v>
      </c>
      <c r="AN898" s="21">
        <v>0</v>
      </c>
      <c r="AO898" s="21">
        <v>100</v>
      </c>
      <c r="AP898" s="21">
        <v>118179100</v>
      </c>
      <c r="AQ898" s="21">
        <v>1510200000</v>
      </c>
    </row>
    <row r="899" spans="1:43" x14ac:dyDescent="0.25">
      <c r="A899" s="19">
        <v>46265</v>
      </c>
      <c r="B899" s="20" t="s">
        <v>6741</v>
      </c>
      <c r="C899" s="20" t="s">
        <v>6742</v>
      </c>
      <c r="D899" s="21">
        <v>876400</v>
      </c>
      <c r="E899" s="21">
        <v>0</v>
      </c>
      <c r="F899" s="21">
        <v>1742046400</v>
      </c>
      <c r="G899" s="21">
        <v>0</v>
      </c>
      <c r="H899" s="21">
        <v>0</v>
      </c>
      <c r="I899" s="21">
        <v>3977300</v>
      </c>
      <c r="J899" s="21">
        <v>0</v>
      </c>
      <c r="K899" s="21">
        <v>100000</v>
      </c>
      <c r="L899" s="21">
        <v>34962800</v>
      </c>
      <c r="M899" s="21">
        <v>0</v>
      </c>
      <c r="N899" s="21">
        <v>0</v>
      </c>
      <c r="O899" s="21">
        <v>0</v>
      </c>
      <c r="P899" s="21">
        <v>0</v>
      </c>
      <c r="Q899" s="21">
        <v>1831700</v>
      </c>
      <c r="R899" s="21">
        <v>0</v>
      </c>
      <c r="S899" s="21">
        <v>0</v>
      </c>
      <c r="T899" s="21">
        <v>0</v>
      </c>
      <c r="U899" s="21">
        <v>0</v>
      </c>
      <c r="V899" s="21">
        <v>0</v>
      </c>
      <c r="W899" s="21">
        <v>167998300</v>
      </c>
      <c r="X899" s="21">
        <v>0</v>
      </c>
      <c r="Y899" s="21">
        <v>0</v>
      </c>
      <c r="Z899" s="21">
        <v>0</v>
      </c>
      <c r="AA899" s="21">
        <v>0</v>
      </c>
      <c r="AB899" s="21">
        <v>0</v>
      </c>
      <c r="AC899" s="21">
        <v>0</v>
      </c>
      <c r="AD899" s="21">
        <v>0</v>
      </c>
      <c r="AE899" s="21">
        <v>0</v>
      </c>
      <c r="AF899" s="21">
        <v>0</v>
      </c>
      <c r="AG899" s="21">
        <v>0</v>
      </c>
      <c r="AH899" s="21">
        <v>0</v>
      </c>
      <c r="AI899" s="21">
        <v>0</v>
      </c>
      <c r="AJ899" s="21">
        <v>0</v>
      </c>
      <c r="AK899" s="21">
        <v>9009000</v>
      </c>
      <c r="AL899" s="21">
        <v>0</v>
      </c>
      <c r="AM899" s="21">
        <v>0</v>
      </c>
      <c r="AN899" s="21">
        <v>0</v>
      </c>
      <c r="AO899" s="21">
        <v>0</v>
      </c>
      <c r="AP899" s="21">
        <v>986126548</v>
      </c>
      <c r="AQ899" s="21">
        <v>2946928448</v>
      </c>
    </row>
    <row r="900" spans="1:43" x14ac:dyDescent="0.25">
      <c r="A900" s="19">
        <v>46265</v>
      </c>
      <c r="B900" s="20" t="s">
        <v>6749</v>
      </c>
      <c r="C900" s="20" t="s">
        <v>6750</v>
      </c>
      <c r="D900" s="21">
        <v>244425</v>
      </c>
      <c r="E900" s="21">
        <v>497550</v>
      </c>
      <c r="F900" s="21">
        <v>7750</v>
      </c>
      <c r="G900" s="21">
        <v>0</v>
      </c>
      <c r="H900" s="21">
        <v>0</v>
      </c>
      <c r="I900" s="21">
        <v>1500300</v>
      </c>
      <c r="J900" s="21">
        <v>0</v>
      </c>
      <c r="K900" s="21">
        <v>0</v>
      </c>
      <c r="L900" s="21">
        <v>13600</v>
      </c>
      <c r="M900" s="21">
        <v>27</v>
      </c>
      <c r="N900" s="21">
        <v>0</v>
      </c>
      <c r="O900" s="21">
        <v>0</v>
      </c>
      <c r="P900" s="21">
        <v>6635</v>
      </c>
      <c r="Q900" s="21">
        <v>0</v>
      </c>
      <c r="R900" s="21">
        <v>0</v>
      </c>
      <c r="S900" s="21">
        <v>0</v>
      </c>
      <c r="T900" s="21">
        <v>0</v>
      </c>
      <c r="U900" s="21">
        <v>0</v>
      </c>
      <c r="V900" s="21">
        <v>0</v>
      </c>
      <c r="W900" s="21">
        <v>1373794665</v>
      </c>
      <c r="X900" s="21">
        <v>0</v>
      </c>
      <c r="Y900" s="21">
        <v>0</v>
      </c>
      <c r="Z900" s="21">
        <v>0</v>
      </c>
      <c r="AA900" s="21">
        <v>0</v>
      </c>
      <c r="AB900" s="21">
        <v>0</v>
      </c>
      <c r="AC900" s="21">
        <v>0</v>
      </c>
      <c r="AD900" s="21">
        <v>0</v>
      </c>
      <c r="AE900" s="21">
        <v>6911305</v>
      </c>
      <c r="AF900" s="21">
        <v>0</v>
      </c>
      <c r="AG900" s="21">
        <v>0</v>
      </c>
      <c r="AH900" s="21">
        <v>0</v>
      </c>
      <c r="AI900" s="21">
        <v>0</v>
      </c>
      <c r="AJ900" s="21">
        <v>91723000</v>
      </c>
      <c r="AK900" s="21">
        <v>1501948</v>
      </c>
      <c r="AL900" s="21">
        <v>50</v>
      </c>
      <c r="AM900" s="21">
        <v>0</v>
      </c>
      <c r="AN900" s="21">
        <v>750</v>
      </c>
      <c r="AO900" s="21">
        <v>50</v>
      </c>
      <c r="AP900" s="21">
        <v>811670780</v>
      </c>
      <c r="AQ900" s="21">
        <v>2287872835</v>
      </c>
    </row>
    <row r="901" spans="1:43" x14ac:dyDescent="0.25">
      <c r="A901" s="19">
        <v>46265</v>
      </c>
      <c r="B901" s="20" t="s">
        <v>6765</v>
      </c>
      <c r="C901" s="20" t="s">
        <v>6766</v>
      </c>
      <c r="D901" s="21">
        <v>12599900</v>
      </c>
      <c r="E901" s="21">
        <v>0</v>
      </c>
      <c r="F901" s="21">
        <v>4000220500</v>
      </c>
      <c r="G901" s="21">
        <v>0</v>
      </c>
      <c r="H901" s="21">
        <v>0</v>
      </c>
      <c r="I901" s="21">
        <v>100</v>
      </c>
      <c r="J901" s="21">
        <v>0</v>
      </c>
      <c r="K901" s="21">
        <v>2482500</v>
      </c>
      <c r="L901" s="21">
        <v>11144300</v>
      </c>
      <c r="M901" s="21">
        <v>0</v>
      </c>
      <c r="N901" s="21">
        <v>0</v>
      </c>
      <c r="O901" s="21">
        <v>0</v>
      </c>
      <c r="P901" s="21">
        <v>0</v>
      </c>
      <c r="Q901" s="21">
        <v>950000</v>
      </c>
      <c r="R901" s="21">
        <v>4012400</v>
      </c>
      <c r="S901" s="21">
        <v>0</v>
      </c>
      <c r="T901" s="21">
        <v>0</v>
      </c>
      <c r="U901" s="21">
        <v>0</v>
      </c>
      <c r="V901" s="21">
        <v>0</v>
      </c>
      <c r="W901" s="21">
        <v>272449556</v>
      </c>
      <c r="X901" s="21">
        <v>0</v>
      </c>
      <c r="Y901" s="21">
        <v>0</v>
      </c>
      <c r="Z901" s="21">
        <v>0</v>
      </c>
      <c r="AA901" s="21">
        <v>0</v>
      </c>
      <c r="AB901" s="21">
        <v>0</v>
      </c>
      <c r="AC901" s="21">
        <v>0</v>
      </c>
      <c r="AD901" s="21">
        <v>0</v>
      </c>
      <c r="AE901" s="21">
        <v>0</v>
      </c>
      <c r="AF901" s="21">
        <v>0</v>
      </c>
      <c r="AG901" s="21">
        <v>0</v>
      </c>
      <c r="AH901" s="21">
        <v>0</v>
      </c>
      <c r="AI901" s="21">
        <v>0</v>
      </c>
      <c r="AJ901" s="21">
        <v>0</v>
      </c>
      <c r="AK901" s="21">
        <v>61500</v>
      </c>
      <c r="AL901" s="21">
        <v>0</v>
      </c>
      <c r="AM901" s="21">
        <v>0</v>
      </c>
      <c r="AN901" s="21">
        <v>0</v>
      </c>
      <c r="AO901" s="21">
        <v>0</v>
      </c>
      <c r="AP901" s="21">
        <v>1856768036</v>
      </c>
      <c r="AQ901" s="21">
        <v>6160688792</v>
      </c>
    </row>
    <row r="902" spans="1:43" x14ac:dyDescent="0.25">
      <c r="A902" s="19">
        <v>46265</v>
      </c>
      <c r="B902" s="20" t="s">
        <v>6772</v>
      </c>
      <c r="C902" s="20" t="s">
        <v>6773</v>
      </c>
      <c r="D902" s="21">
        <v>19800</v>
      </c>
      <c r="E902" s="21">
        <v>0</v>
      </c>
      <c r="F902" s="21">
        <v>0</v>
      </c>
      <c r="G902" s="21">
        <v>0</v>
      </c>
      <c r="H902" s="21">
        <v>0</v>
      </c>
      <c r="I902" s="21">
        <v>100</v>
      </c>
      <c r="J902" s="21">
        <v>0</v>
      </c>
      <c r="K902" s="21">
        <v>0</v>
      </c>
      <c r="L902" s="21">
        <v>135200</v>
      </c>
      <c r="M902" s="21">
        <v>0</v>
      </c>
      <c r="N902" s="21">
        <v>0</v>
      </c>
      <c r="O902" s="21">
        <v>0</v>
      </c>
      <c r="P902" s="21">
        <v>0</v>
      </c>
      <c r="Q902" s="21">
        <v>0</v>
      </c>
      <c r="R902" s="21">
        <v>0</v>
      </c>
      <c r="S902" s="21">
        <v>0</v>
      </c>
      <c r="T902" s="21">
        <v>0</v>
      </c>
      <c r="U902" s="21">
        <v>0</v>
      </c>
      <c r="V902" s="21">
        <v>0</v>
      </c>
      <c r="W902" s="21">
        <v>200784800</v>
      </c>
      <c r="X902" s="21">
        <v>0</v>
      </c>
      <c r="Y902" s="21">
        <v>0</v>
      </c>
      <c r="Z902" s="21">
        <v>0</v>
      </c>
      <c r="AA902" s="21">
        <v>0</v>
      </c>
      <c r="AB902" s="21">
        <v>0</v>
      </c>
      <c r="AC902" s="21">
        <v>0</v>
      </c>
      <c r="AD902" s="21">
        <v>0</v>
      </c>
      <c r="AE902" s="21">
        <v>0</v>
      </c>
      <c r="AF902" s="21">
        <v>0</v>
      </c>
      <c r="AG902" s="21">
        <v>0</v>
      </c>
      <c r="AH902" s="21">
        <v>0</v>
      </c>
      <c r="AI902" s="21">
        <v>0</v>
      </c>
      <c r="AJ902" s="21">
        <v>0</v>
      </c>
      <c r="AK902" s="21">
        <v>530100</v>
      </c>
      <c r="AL902" s="21">
        <v>0</v>
      </c>
      <c r="AM902" s="21">
        <v>0</v>
      </c>
      <c r="AN902" s="21">
        <v>0</v>
      </c>
      <c r="AO902" s="21">
        <v>0</v>
      </c>
      <c r="AP902" s="21">
        <v>233530000</v>
      </c>
      <c r="AQ902" s="21">
        <v>435000000</v>
      </c>
    </row>
    <row r="903" spans="1:43" x14ac:dyDescent="0.25">
      <c r="A903" s="19">
        <v>46265</v>
      </c>
      <c r="B903" s="20" t="s">
        <v>6785</v>
      </c>
      <c r="C903" s="20" t="s">
        <v>6786</v>
      </c>
      <c r="D903" s="21">
        <v>200</v>
      </c>
      <c r="E903" s="21">
        <v>0</v>
      </c>
      <c r="F903" s="21">
        <v>0</v>
      </c>
      <c r="G903" s="21">
        <v>0</v>
      </c>
      <c r="H903" s="21">
        <v>0</v>
      </c>
      <c r="I903" s="21">
        <v>100</v>
      </c>
      <c r="J903" s="21">
        <v>0</v>
      </c>
      <c r="K903" s="21">
        <v>100000</v>
      </c>
      <c r="L903" s="21">
        <v>298553100</v>
      </c>
      <c r="M903" s="21">
        <v>0</v>
      </c>
      <c r="N903" s="21">
        <v>0</v>
      </c>
      <c r="O903" s="21">
        <v>0</v>
      </c>
      <c r="P903" s="21">
        <v>0</v>
      </c>
      <c r="Q903" s="21">
        <v>0</v>
      </c>
      <c r="R903" s="21">
        <v>0</v>
      </c>
      <c r="S903" s="21">
        <v>0</v>
      </c>
      <c r="T903" s="21">
        <v>0</v>
      </c>
      <c r="U903" s="21">
        <v>0</v>
      </c>
      <c r="V903" s="21">
        <v>0</v>
      </c>
      <c r="W903" s="21">
        <v>65723000</v>
      </c>
      <c r="X903" s="21">
        <v>0</v>
      </c>
      <c r="Y903" s="21">
        <v>0</v>
      </c>
      <c r="Z903" s="21">
        <v>0</v>
      </c>
      <c r="AA903" s="21">
        <v>0</v>
      </c>
      <c r="AB903" s="21">
        <v>0</v>
      </c>
      <c r="AC903" s="21">
        <v>0</v>
      </c>
      <c r="AD903" s="21">
        <v>0</v>
      </c>
      <c r="AE903" s="21">
        <v>0</v>
      </c>
      <c r="AF903" s="21">
        <v>0</v>
      </c>
      <c r="AG903" s="21">
        <v>0</v>
      </c>
      <c r="AH903" s="21">
        <v>0</v>
      </c>
      <c r="AI903" s="21">
        <v>0</v>
      </c>
      <c r="AJ903" s="21">
        <v>1000</v>
      </c>
      <c r="AK903" s="21">
        <v>0</v>
      </c>
      <c r="AL903" s="21">
        <v>0</v>
      </c>
      <c r="AM903" s="21">
        <v>0</v>
      </c>
      <c r="AN903" s="21">
        <v>0</v>
      </c>
      <c r="AO903" s="21">
        <v>0</v>
      </c>
      <c r="AP903" s="21">
        <v>195622600</v>
      </c>
      <c r="AQ903" s="21">
        <v>560000000</v>
      </c>
    </row>
    <row r="904" spans="1:43" x14ac:dyDescent="0.25">
      <c r="A904" s="19">
        <v>46265</v>
      </c>
      <c r="B904" s="20" t="s">
        <v>6795</v>
      </c>
      <c r="C904" s="20" t="s">
        <v>6796</v>
      </c>
      <c r="D904" s="21">
        <v>5081749</v>
      </c>
      <c r="E904" s="21">
        <v>758600</v>
      </c>
      <c r="F904" s="21">
        <v>6802000</v>
      </c>
      <c r="G904" s="21">
        <v>0</v>
      </c>
      <c r="H904" s="21">
        <v>0</v>
      </c>
      <c r="I904" s="21">
        <v>4324100</v>
      </c>
      <c r="J904" s="21">
        <v>2571500</v>
      </c>
      <c r="K904" s="21">
        <v>1389397</v>
      </c>
      <c r="L904" s="21">
        <v>4663620</v>
      </c>
      <c r="M904" s="21">
        <v>217202</v>
      </c>
      <c r="N904" s="21">
        <v>0</v>
      </c>
      <c r="O904" s="21">
        <v>489900</v>
      </c>
      <c r="P904" s="21">
        <v>18329</v>
      </c>
      <c r="Q904" s="21">
        <v>1800000</v>
      </c>
      <c r="R904" s="21">
        <v>0</v>
      </c>
      <c r="S904" s="21">
        <v>0</v>
      </c>
      <c r="T904" s="21">
        <v>0</v>
      </c>
      <c r="U904" s="21">
        <v>0</v>
      </c>
      <c r="V904" s="21">
        <v>288800</v>
      </c>
      <c r="W904" s="21">
        <v>4135939787</v>
      </c>
      <c r="X904" s="21">
        <v>0</v>
      </c>
      <c r="Y904" s="21">
        <v>0</v>
      </c>
      <c r="Z904" s="21">
        <v>0</v>
      </c>
      <c r="AA904" s="21">
        <v>0</v>
      </c>
      <c r="AB904" s="21">
        <v>0</v>
      </c>
      <c r="AC904" s="21">
        <v>0</v>
      </c>
      <c r="AD904" s="21">
        <v>0</v>
      </c>
      <c r="AE904" s="21">
        <v>0</v>
      </c>
      <c r="AF904" s="21">
        <v>0</v>
      </c>
      <c r="AG904" s="21">
        <v>0</v>
      </c>
      <c r="AH904" s="21">
        <v>237290</v>
      </c>
      <c r="AI904" s="21">
        <v>0</v>
      </c>
      <c r="AJ904" s="21">
        <v>34944393</v>
      </c>
      <c r="AK904" s="21">
        <v>6380573</v>
      </c>
      <c r="AL904" s="21">
        <v>8913707</v>
      </c>
      <c r="AM904" s="21">
        <v>906800</v>
      </c>
      <c r="AN904" s="21">
        <v>5077200</v>
      </c>
      <c r="AO904" s="21">
        <v>39000</v>
      </c>
      <c r="AP904" s="21">
        <v>282785803</v>
      </c>
      <c r="AQ904" s="21">
        <v>4503629750</v>
      </c>
    </row>
    <row r="905" spans="1:43" x14ac:dyDescent="0.25">
      <c r="A905" s="19">
        <v>46265</v>
      </c>
      <c r="B905" s="20" t="s">
        <v>6798</v>
      </c>
      <c r="C905" s="20" t="s">
        <v>6799</v>
      </c>
      <c r="D905" s="21">
        <v>32044848</v>
      </c>
      <c r="E905" s="21">
        <v>2401140</v>
      </c>
      <c r="F905" s="21">
        <v>0</v>
      </c>
      <c r="G905" s="21">
        <v>0</v>
      </c>
      <c r="H905" s="21">
        <v>0</v>
      </c>
      <c r="I905" s="21">
        <v>310400</v>
      </c>
      <c r="J905" s="21">
        <v>3873000</v>
      </c>
      <c r="K905" s="21">
        <v>591600</v>
      </c>
      <c r="L905" s="21">
        <v>4382100</v>
      </c>
      <c r="M905" s="21">
        <v>0</v>
      </c>
      <c r="N905" s="21">
        <v>0</v>
      </c>
      <c r="O905" s="21">
        <v>182000</v>
      </c>
      <c r="P905" s="21">
        <v>0</v>
      </c>
      <c r="Q905" s="21">
        <v>2734900</v>
      </c>
      <c r="R905" s="21">
        <v>146473582</v>
      </c>
      <c r="S905" s="21">
        <v>0</v>
      </c>
      <c r="T905" s="21">
        <v>0</v>
      </c>
      <c r="U905" s="21">
        <v>0</v>
      </c>
      <c r="V905" s="21">
        <v>0</v>
      </c>
      <c r="W905" s="21">
        <v>19540100</v>
      </c>
      <c r="X905" s="21">
        <v>0</v>
      </c>
      <c r="Y905" s="21">
        <v>0</v>
      </c>
      <c r="Z905" s="21">
        <v>1407800</v>
      </c>
      <c r="AA905" s="21">
        <v>0</v>
      </c>
      <c r="AB905" s="21">
        <v>0</v>
      </c>
      <c r="AC905" s="21">
        <v>0</v>
      </c>
      <c r="AD905" s="21">
        <v>186200</v>
      </c>
      <c r="AE905" s="21">
        <v>0</v>
      </c>
      <c r="AF905" s="21">
        <v>0</v>
      </c>
      <c r="AG905" s="21">
        <v>0</v>
      </c>
      <c r="AH905" s="21">
        <v>4027800</v>
      </c>
      <c r="AI905" s="21">
        <v>0</v>
      </c>
      <c r="AJ905" s="21">
        <v>82414282</v>
      </c>
      <c r="AK905" s="21">
        <v>590170414</v>
      </c>
      <c r="AL905" s="21">
        <v>11327016</v>
      </c>
      <c r="AM905" s="21">
        <v>10546700</v>
      </c>
      <c r="AN905" s="21">
        <v>192890500</v>
      </c>
      <c r="AO905" s="21">
        <v>0</v>
      </c>
      <c r="AP905" s="21">
        <v>370071218</v>
      </c>
      <c r="AQ905" s="21">
        <v>1475575600</v>
      </c>
    </row>
    <row r="906" spans="1:43" x14ac:dyDescent="0.25">
      <c r="A906" s="19">
        <v>46265</v>
      </c>
      <c r="B906" s="20" t="s">
        <v>6803</v>
      </c>
      <c r="C906" s="20" t="s">
        <v>6804</v>
      </c>
      <c r="D906" s="21">
        <v>0</v>
      </c>
      <c r="E906" s="21">
        <v>0</v>
      </c>
      <c r="F906" s="21">
        <v>3448800</v>
      </c>
      <c r="G906" s="21">
        <v>0</v>
      </c>
      <c r="H906" s="21">
        <v>0</v>
      </c>
      <c r="I906" s="21">
        <v>1700000</v>
      </c>
      <c r="J906" s="21">
        <v>0</v>
      </c>
      <c r="K906" s="21">
        <v>0</v>
      </c>
      <c r="L906" s="21">
        <v>225400</v>
      </c>
      <c r="M906" s="21">
        <v>0</v>
      </c>
      <c r="N906" s="21">
        <v>0</v>
      </c>
      <c r="O906" s="21">
        <v>0</v>
      </c>
      <c r="P906" s="21">
        <v>0</v>
      </c>
      <c r="Q906" s="21">
        <v>0</v>
      </c>
      <c r="R906" s="21">
        <v>0</v>
      </c>
      <c r="S906" s="21">
        <v>0</v>
      </c>
      <c r="T906" s="21">
        <v>0</v>
      </c>
      <c r="U906" s="21">
        <v>0</v>
      </c>
      <c r="V906" s="21">
        <v>200000</v>
      </c>
      <c r="W906" s="21">
        <v>523243400</v>
      </c>
      <c r="X906" s="21">
        <v>0</v>
      </c>
      <c r="Y906" s="21">
        <v>0</v>
      </c>
      <c r="Z906" s="21">
        <v>0</v>
      </c>
      <c r="AA906" s="21">
        <v>0</v>
      </c>
      <c r="AB906" s="21">
        <v>0</v>
      </c>
      <c r="AC906" s="21">
        <v>0</v>
      </c>
      <c r="AD906" s="21">
        <v>0</v>
      </c>
      <c r="AE906" s="21">
        <v>0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500000</v>
      </c>
      <c r="AL906" s="21">
        <v>0</v>
      </c>
      <c r="AM906" s="21">
        <v>0</v>
      </c>
      <c r="AN906" s="21">
        <v>0</v>
      </c>
      <c r="AO906" s="21">
        <v>0</v>
      </c>
      <c r="AP906" s="21">
        <v>173244127</v>
      </c>
      <c r="AQ906" s="21">
        <v>702561727</v>
      </c>
    </row>
    <row r="907" spans="1:43" x14ac:dyDescent="0.25">
      <c r="A907" s="19">
        <v>46265</v>
      </c>
      <c r="B907" s="20" t="s">
        <v>6813</v>
      </c>
      <c r="C907" s="20" t="s">
        <v>6814</v>
      </c>
      <c r="D907" s="21">
        <v>4900</v>
      </c>
      <c r="E907" s="21">
        <v>0</v>
      </c>
      <c r="F907" s="21">
        <v>0</v>
      </c>
      <c r="G907" s="21">
        <v>0</v>
      </c>
      <c r="H907" s="21">
        <v>0</v>
      </c>
      <c r="I907" s="21">
        <v>2427284</v>
      </c>
      <c r="J907" s="21">
        <v>0</v>
      </c>
      <c r="K907" s="21">
        <v>0</v>
      </c>
      <c r="L907" s="21">
        <v>196100</v>
      </c>
      <c r="M907" s="21">
        <v>0</v>
      </c>
      <c r="N907" s="21">
        <v>0</v>
      </c>
      <c r="O907" s="21">
        <v>0</v>
      </c>
      <c r="P907" s="21">
        <v>0</v>
      </c>
      <c r="Q907" s="21">
        <v>0</v>
      </c>
      <c r="R907" s="21">
        <v>59385100</v>
      </c>
      <c r="S907" s="21">
        <v>0</v>
      </c>
      <c r="T907" s="21">
        <v>0</v>
      </c>
      <c r="U907" s="21">
        <v>0</v>
      </c>
      <c r="V907" s="21">
        <v>0</v>
      </c>
      <c r="W907" s="21">
        <v>818698566</v>
      </c>
      <c r="X907" s="21">
        <v>0</v>
      </c>
      <c r="Y907" s="21">
        <v>0</v>
      </c>
      <c r="Z907" s="21">
        <v>0</v>
      </c>
      <c r="AA907" s="21">
        <v>0</v>
      </c>
      <c r="AB907" s="21">
        <v>0</v>
      </c>
      <c r="AC907" s="21">
        <v>0</v>
      </c>
      <c r="AD907" s="21">
        <v>0</v>
      </c>
      <c r="AE907" s="21">
        <v>0</v>
      </c>
      <c r="AF907" s="21">
        <v>0</v>
      </c>
      <c r="AG907" s="21">
        <v>0</v>
      </c>
      <c r="AH907" s="21">
        <v>0</v>
      </c>
      <c r="AI907" s="21">
        <v>0</v>
      </c>
      <c r="AJ907" s="21">
        <v>0</v>
      </c>
      <c r="AK907" s="21">
        <v>0</v>
      </c>
      <c r="AL907" s="21">
        <v>0</v>
      </c>
      <c r="AM907" s="21">
        <v>0</v>
      </c>
      <c r="AN907" s="21">
        <v>0</v>
      </c>
      <c r="AO907" s="21">
        <v>19400</v>
      </c>
      <c r="AP907" s="21">
        <v>300234650</v>
      </c>
      <c r="AQ907" s="21">
        <v>1180966000</v>
      </c>
    </row>
    <row r="908" spans="1:43" x14ac:dyDescent="0.25">
      <c r="A908" s="19">
        <v>46265</v>
      </c>
      <c r="B908" s="20" t="s">
        <v>6820</v>
      </c>
      <c r="C908" s="20" t="s">
        <v>6821</v>
      </c>
      <c r="D908" s="21">
        <v>162519012</v>
      </c>
      <c r="E908" s="21">
        <v>0</v>
      </c>
      <c r="F908" s="21">
        <v>0</v>
      </c>
      <c r="G908" s="21">
        <v>3540600</v>
      </c>
      <c r="H908" s="21">
        <v>0</v>
      </c>
      <c r="I908" s="21">
        <v>22359300</v>
      </c>
      <c r="J908" s="21">
        <v>0</v>
      </c>
      <c r="K908" s="21">
        <v>8639900</v>
      </c>
      <c r="L908" s="21">
        <v>25769800</v>
      </c>
      <c r="M908" s="21">
        <v>8000111</v>
      </c>
      <c r="N908" s="21">
        <v>0</v>
      </c>
      <c r="O908" s="21">
        <v>0</v>
      </c>
      <c r="P908" s="21">
        <v>200000</v>
      </c>
      <c r="Q908" s="21">
        <v>0</v>
      </c>
      <c r="R908" s="21">
        <v>149308800</v>
      </c>
      <c r="S908" s="21">
        <v>0</v>
      </c>
      <c r="T908" s="21">
        <v>0</v>
      </c>
      <c r="U908" s="21">
        <v>0</v>
      </c>
      <c r="V908" s="21">
        <v>0</v>
      </c>
      <c r="W908" s="21">
        <v>569907900</v>
      </c>
      <c r="X908" s="21">
        <v>0</v>
      </c>
      <c r="Y908" s="21">
        <v>0</v>
      </c>
      <c r="Z908" s="21">
        <v>0</v>
      </c>
      <c r="AA908" s="21">
        <v>0</v>
      </c>
      <c r="AB908" s="21">
        <v>0</v>
      </c>
      <c r="AC908" s="21">
        <v>0</v>
      </c>
      <c r="AD908" s="21">
        <v>533400</v>
      </c>
      <c r="AE908" s="21">
        <v>0</v>
      </c>
      <c r="AF908" s="21">
        <v>0</v>
      </c>
      <c r="AG908" s="21">
        <v>0</v>
      </c>
      <c r="AH908" s="21">
        <v>9501900</v>
      </c>
      <c r="AI908" s="21">
        <v>0</v>
      </c>
      <c r="AJ908" s="21">
        <v>111686818</v>
      </c>
      <c r="AK908" s="21">
        <v>76878559</v>
      </c>
      <c r="AL908" s="21">
        <v>3710700</v>
      </c>
      <c r="AM908" s="21">
        <v>26411600</v>
      </c>
      <c r="AN908" s="21">
        <v>0</v>
      </c>
      <c r="AO908" s="21">
        <v>2746500</v>
      </c>
      <c r="AP908" s="21">
        <v>199599500</v>
      </c>
      <c r="AQ908" s="21">
        <v>1381314400</v>
      </c>
    </row>
    <row r="909" spans="1:43" x14ac:dyDescent="0.25">
      <c r="A909" s="19">
        <v>46265</v>
      </c>
      <c r="B909" s="20" t="s">
        <v>6823</v>
      </c>
      <c r="C909" s="20" t="s">
        <v>6824</v>
      </c>
      <c r="D909" s="21">
        <v>261300</v>
      </c>
      <c r="E909" s="21">
        <v>0</v>
      </c>
      <c r="F909" s="21">
        <v>0</v>
      </c>
      <c r="G909" s="21">
        <v>0</v>
      </c>
      <c r="H909" s="21">
        <v>0</v>
      </c>
      <c r="I909" s="21">
        <v>0</v>
      </c>
      <c r="J909" s="21">
        <v>0</v>
      </c>
      <c r="K909" s="21">
        <v>0</v>
      </c>
      <c r="L909" s="21">
        <v>2462700</v>
      </c>
      <c r="M909" s="21">
        <v>0</v>
      </c>
      <c r="N909" s="21">
        <v>0</v>
      </c>
      <c r="O909" s="21">
        <v>0</v>
      </c>
      <c r="P909" s="21">
        <v>0</v>
      </c>
      <c r="Q909" s="21">
        <v>0</v>
      </c>
      <c r="R909" s="21">
        <v>0</v>
      </c>
      <c r="S909" s="21">
        <v>0</v>
      </c>
      <c r="T909" s="21">
        <v>0</v>
      </c>
      <c r="U909" s="21">
        <v>0</v>
      </c>
      <c r="V909" s="21">
        <v>0</v>
      </c>
      <c r="W909" s="21">
        <v>88977100</v>
      </c>
      <c r="X909" s="21">
        <v>0</v>
      </c>
      <c r="Y909" s="21">
        <v>0</v>
      </c>
      <c r="Z909" s="21">
        <v>0</v>
      </c>
      <c r="AA909" s="21">
        <v>0</v>
      </c>
      <c r="AB909" s="21">
        <v>0</v>
      </c>
      <c r="AC909" s="21">
        <v>0</v>
      </c>
      <c r="AD909" s="21">
        <v>0</v>
      </c>
      <c r="AE909" s="21">
        <v>0</v>
      </c>
      <c r="AF909" s="21">
        <v>0</v>
      </c>
      <c r="AG909" s="21">
        <v>0</v>
      </c>
      <c r="AH909" s="21">
        <v>24000</v>
      </c>
      <c r="AI909" s="21">
        <v>0</v>
      </c>
      <c r="AJ909" s="21">
        <v>0</v>
      </c>
      <c r="AK909" s="21">
        <v>843660</v>
      </c>
      <c r="AL909" s="21">
        <v>0</v>
      </c>
      <c r="AM909" s="21">
        <v>23315000</v>
      </c>
      <c r="AN909" s="21">
        <v>0</v>
      </c>
      <c r="AO909" s="21">
        <v>0</v>
      </c>
      <c r="AP909" s="21">
        <v>1634156312</v>
      </c>
      <c r="AQ909" s="21">
        <v>1750040072</v>
      </c>
    </row>
    <row r="910" spans="1:43" x14ac:dyDescent="0.25">
      <c r="A910" s="19">
        <v>46265</v>
      </c>
      <c r="B910" s="20" t="s">
        <v>6835</v>
      </c>
      <c r="C910" s="20" t="s">
        <v>6836</v>
      </c>
      <c r="D910" s="21">
        <v>340481</v>
      </c>
      <c r="E910" s="21">
        <v>0</v>
      </c>
      <c r="F910" s="21">
        <v>0</v>
      </c>
      <c r="G910" s="21">
        <v>0</v>
      </c>
      <c r="H910" s="21">
        <v>0</v>
      </c>
      <c r="I910" s="21">
        <v>126</v>
      </c>
      <c r="J910" s="21">
        <v>0</v>
      </c>
      <c r="K910" s="21">
        <v>0</v>
      </c>
      <c r="L910" s="21">
        <v>168860</v>
      </c>
      <c r="M910" s="21">
        <v>0</v>
      </c>
      <c r="N910" s="21">
        <v>0</v>
      </c>
      <c r="O910" s="21">
        <v>0</v>
      </c>
      <c r="P910" s="21">
        <v>0</v>
      </c>
      <c r="Q910" s="21">
        <v>0</v>
      </c>
      <c r="R910" s="21">
        <v>10977900</v>
      </c>
      <c r="S910" s="21">
        <v>0</v>
      </c>
      <c r="T910" s="21">
        <v>0</v>
      </c>
      <c r="U910" s="21">
        <v>0</v>
      </c>
      <c r="V910" s="21">
        <v>0</v>
      </c>
      <c r="W910" s="21">
        <v>120373869</v>
      </c>
      <c r="X910" s="21">
        <v>0</v>
      </c>
      <c r="Y910" s="21">
        <v>0</v>
      </c>
      <c r="Z910" s="21">
        <v>0</v>
      </c>
      <c r="AA910" s="21">
        <v>0</v>
      </c>
      <c r="AB910" s="21">
        <v>0</v>
      </c>
      <c r="AC910" s="21">
        <v>0</v>
      </c>
      <c r="AD910" s="21">
        <v>0</v>
      </c>
      <c r="AE910" s="21">
        <v>0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190</v>
      </c>
      <c r="AL910" s="21">
        <v>0</v>
      </c>
      <c r="AM910" s="21">
        <v>0</v>
      </c>
      <c r="AN910" s="21">
        <v>0</v>
      </c>
      <c r="AO910" s="21">
        <v>89</v>
      </c>
      <c r="AP910" s="21">
        <v>447790178</v>
      </c>
      <c r="AQ910" s="21">
        <v>579651693</v>
      </c>
    </row>
    <row r="911" spans="1:43" x14ac:dyDescent="0.25">
      <c r="A911" s="19">
        <v>46265</v>
      </c>
      <c r="B911" s="20" t="s">
        <v>6839</v>
      </c>
      <c r="C911" s="20" t="s">
        <v>6840</v>
      </c>
      <c r="D911" s="21">
        <v>23883447</v>
      </c>
      <c r="E911" s="21">
        <v>58900</v>
      </c>
      <c r="F911" s="21">
        <v>44884000</v>
      </c>
      <c r="G911" s="21">
        <v>0</v>
      </c>
      <c r="H911" s="21">
        <v>0</v>
      </c>
      <c r="I911" s="21">
        <v>81215300</v>
      </c>
      <c r="J911" s="21">
        <v>7542982</v>
      </c>
      <c r="K911" s="21">
        <v>5573061</v>
      </c>
      <c r="L911" s="21">
        <v>5327800</v>
      </c>
      <c r="M911" s="21">
        <v>260411</v>
      </c>
      <c r="N911" s="21">
        <v>11466700</v>
      </c>
      <c r="O911" s="21">
        <v>67016872</v>
      </c>
      <c r="P911" s="21">
        <v>2086600</v>
      </c>
      <c r="Q911" s="21">
        <v>468600</v>
      </c>
      <c r="R911" s="21">
        <v>0</v>
      </c>
      <c r="S911" s="21">
        <v>0</v>
      </c>
      <c r="T911" s="21">
        <v>0</v>
      </c>
      <c r="U911" s="21">
        <v>0</v>
      </c>
      <c r="V911" s="21">
        <v>0</v>
      </c>
      <c r="W911" s="21">
        <v>176301200</v>
      </c>
      <c r="X911" s="21">
        <v>0</v>
      </c>
      <c r="Y911" s="21">
        <v>0</v>
      </c>
      <c r="Z911" s="21">
        <v>0</v>
      </c>
      <c r="AA911" s="21">
        <v>0</v>
      </c>
      <c r="AB911" s="21">
        <v>0</v>
      </c>
      <c r="AC911" s="21">
        <v>0</v>
      </c>
      <c r="AD911" s="21">
        <v>0</v>
      </c>
      <c r="AE911" s="21">
        <v>0</v>
      </c>
      <c r="AF911" s="21">
        <v>0</v>
      </c>
      <c r="AG911" s="21">
        <v>0</v>
      </c>
      <c r="AH911" s="21">
        <v>2560600</v>
      </c>
      <c r="AI911" s="21">
        <v>0</v>
      </c>
      <c r="AJ911" s="21">
        <v>213689031</v>
      </c>
      <c r="AK911" s="21">
        <v>23536392</v>
      </c>
      <c r="AL911" s="21">
        <v>73306128</v>
      </c>
      <c r="AM911" s="21">
        <v>687500</v>
      </c>
      <c r="AN911" s="21">
        <v>494155818</v>
      </c>
      <c r="AO911" s="21">
        <v>1739559</v>
      </c>
      <c r="AP911" s="21">
        <v>5820104139</v>
      </c>
      <c r="AQ911" s="21">
        <v>7055865040</v>
      </c>
    </row>
    <row r="912" spans="1:43" x14ac:dyDescent="0.25">
      <c r="A912" s="19">
        <v>46265</v>
      </c>
      <c r="B912" s="20" t="s">
        <v>6844</v>
      </c>
      <c r="C912" s="20" t="s">
        <v>6845</v>
      </c>
      <c r="D912" s="21">
        <v>52982</v>
      </c>
      <c r="E912" s="21">
        <v>0</v>
      </c>
      <c r="F912" s="21">
        <v>0</v>
      </c>
      <c r="G912" s="21">
        <v>0</v>
      </c>
      <c r="H912" s="21">
        <v>0</v>
      </c>
      <c r="I912" s="21">
        <v>102</v>
      </c>
      <c r="J912" s="21">
        <v>0</v>
      </c>
      <c r="K912" s="21">
        <v>192300</v>
      </c>
      <c r="L912" s="21">
        <v>1260</v>
      </c>
      <c r="M912" s="21">
        <v>55</v>
      </c>
      <c r="N912" s="21">
        <v>0</v>
      </c>
      <c r="O912" s="21">
        <v>0</v>
      </c>
      <c r="P912" s="21">
        <v>0</v>
      </c>
      <c r="Q912" s="21">
        <v>0</v>
      </c>
      <c r="R912" s="21">
        <v>0</v>
      </c>
      <c r="S912" s="21">
        <v>0</v>
      </c>
      <c r="T912" s="21">
        <v>0</v>
      </c>
      <c r="U912" s="21">
        <v>0</v>
      </c>
      <c r="V912" s="21">
        <v>0</v>
      </c>
      <c r="W912" s="21">
        <v>259531454</v>
      </c>
      <c r="X912" s="21">
        <v>0</v>
      </c>
      <c r="Y912" s="21">
        <v>0</v>
      </c>
      <c r="Z912" s="21">
        <v>0</v>
      </c>
      <c r="AA912" s="21">
        <v>0</v>
      </c>
      <c r="AB912" s="21">
        <v>0</v>
      </c>
      <c r="AC912" s="21">
        <v>0</v>
      </c>
      <c r="AD912" s="21">
        <v>0</v>
      </c>
      <c r="AE912" s="21">
        <v>228480</v>
      </c>
      <c r="AF912" s="21">
        <v>0</v>
      </c>
      <c r="AG912" s="21">
        <v>0</v>
      </c>
      <c r="AH912" s="21">
        <v>0</v>
      </c>
      <c r="AI912" s="21">
        <v>0</v>
      </c>
      <c r="AJ912" s="21">
        <v>221835</v>
      </c>
      <c r="AK912" s="21">
        <v>18231</v>
      </c>
      <c r="AL912" s="21">
        <v>35139</v>
      </c>
      <c r="AM912" s="21">
        <v>8125</v>
      </c>
      <c r="AN912" s="21">
        <v>1744584</v>
      </c>
      <c r="AO912" s="21">
        <v>74</v>
      </c>
      <c r="AP912" s="21">
        <v>116884288</v>
      </c>
      <c r="AQ912" s="21">
        <v>378918909</v>
      </c>
    </row>
    <row r="913" spans="1:43" x14ac:dyDescent="0.25">
      <c r="A913" s="19">
        <v>46265</v>
      </c>
      <c r="B913" s="20" t="s">
        <v>6857</v>
      </c>
      <c r="C913" s="20" t="s">
        <v>6858</v>
      </c>
      <c r="D913" s="21">
        <v>56400</v>
      </c>
      <c r="E913" s="21">
        <v>0</v>
      </c>
      <c r="F913" s="21">
        <v>0</v>
      </c>
      <c r="G913" s="21">
        <v>0</v>
      </c>
      <c r="H913" s="21">
        <v>0</v>
      </c>
      <c r="I913" s="21">
        <v>100</v>
      </c>
      <c r="J913" s="21">
        <v>0</v>
      </c>
      <c r="K913" s="21">
        <v>0</v>
      </c>
      <c r="L913" s="21">
        <v>4558400</v>
      </c>
      <c r="M913" s="21">
        <v>0</v>
      </c>
      <c r="N913" s="21">
        <v>0</v>
      </c>
      <c r="O913" s="21">
        <v>0</v>
      </c>
      <c r="P913" s="21">
        <v>0</v>
      </c>
      <c r="Q913" s="21">
        <v>0</v>
      </c>
      <c r="R913" s="21">
        <v>0</v>
      </c>
      <c r="S913" s="21">
        <v>0</v>
      </c>
      <c r="T913" s="21">
        <v>0</v>
      </c>
      <c r="U913" s="21">
        <v>0</v>
      </c>
      <c r="V913" s="21">
        <v>0</v>
      </c>
      <c r="W913" s="21">
        <v>27660000</v>
      </c>
      <c r="X913" s="21">
        <v>0</v>
      </c>
      <c r="Y913" s="21">
        <v>0</v>
      </c>
      <c r="Z913" s="21">
        <v>0</v>
      </c>
      <c r="AA913" s="21">
        <v>0</v>
      </c>
      <c r="AB913" s="21">
        <v>0</v>
      </c>
      <c r="AC913" s="21">
        <v>0</v>
      </c>
      <c r="AD913" s="21">
        <v>0</v>
      </c>
      <c r="AE913" s="21">
        <v>20000</v>
      </c>
      <c r="AF913" s="21">
        <v>0</v>
      </c>
      <c r="AG913" s="21">
        <v>0</v>
      </c>
      <c r="AH913" s="21">
        <v>0</v>
      </c>
      <c r="AI913" s="21">
        <v>0</v>
      </c>
      <c r="AJ913" s="21">
        <v>0</v>
      </c>
      <c r="AK913" s="21">
        <v>1400</v>
      </c>
      <c r="AL913" s="21">
        <v>0</v>
      </c>
      <c r="AM913" s="21">
        <v>0</v>
      </c>
      <c r="AN913" s="21">
        <v>0</v>
      </c>
      <c r="AO913" s="21">
        <v>0</v>
      </c>
      <c r="AP913" s="21">
        <v>3106686700</v>
      </c>
      <c r="AQ913" s="21">
        <v>3138983000</v>
      </c>
    </row>
    <row r="914" spans="1:43" x14ac:dyDescent="0.25">
      <c r="A914" s="19">
        <v>46265</v>
      </c>
      <c r="B914" s="20" t="s">
        <v>6867</v>
      </c>
      <c r="C914" s="20" t="s">
        <v>6868</v>
      </c>
      <c r="D914" s="21">
        <v>0</v>
      </c>
      <c r="E914" s="21">
        <v>3690100</v>
      </c>
      <c r="F914" s="21">
        <v>232075</v>
      </c>
      <c r="G914" s="21">
        <v>0</v>
      </c>
      <c r="H914" s="21">
        <v>0</v>
      </c>
      <c r="I914" s="21">
        <v>365000</v>
      </c>
      <c r="J914" s="21">
        <v>0</v>
      </c>
      <c r="K914" s="21">
        <v>0</v>
      </c>
      <c r="L914" s="21">
        <v>0</v>
      </c>
      <c r="M914" s="21">
        <v>250</v>
      </c>
      <c r="N914" s="21">
        <v>533700</v>
      </c>
      <c r="O914" s="21">
        <v>0</v>
      </c>
      <c r="P914" s="21">
        <v>0</v>
      </c>
      <c r="Q914" s="21">
        <v>0</v>
      </c>
      <c r="R914" s="21">
        <v>0</v>
      </c>
      <c r="S914" s="21">
        <v>0</v>
      </c>
      <c r="T914" s="21">
        <v>0</v>
      </c>
      <c r="U914" s="21">
        <v>0</v>
      </c>
      <c r="V914" s="21">
        <v>0</v>
      </c>
      <c r="W914" s="21">
        <v>16449225</v>
      </c>
      <c r="X914" s="21">
        <v>0</v>
      </c>
      <c r="Y914" s="21">
        <v>0</v>
      </c>
      <c r="Z914" s="21">
        <v>0</v>
      </c>
      <c r="AA914" s="21">
        <v>0</v>
      </c>
      <c r="AB914" s="21">
        <v>0</v>
      </c>
      <c r="AC914" s="21">
        <v>0</v>
      </c>
      <c r="AD914" s="21">
        <v>0</v>
      </c>
      <c r="AE914" s="21">
        <v>0</v>
      </c>
      <c r="AF914" s="21">
        <v>0</v>
      </c>
      <c r="AG914" s="21">
        <v>0</v>
      </c>
      <c r="AH914" s="21">
        <v>5749750</v>
      </c>
      <c r="AI914" s="21">
        <v>0</v>
      </c>
      <c r="AJ914" s="21">
        <v>0</v>
      </c>
      <c r="AK914" s="21">
        <v>510550</v>
      </c>
      <c r="AL914" s="21">
        <v>0</v>
      </c>
      <c r="AM914" s="21">
        <v>150</v>
      </c>
      <c r="AN914" s="21">
        <v>0</v>
      </c>
      <c r="AO914" s="21">
        <v>0</v>
      </c>
      <c r="AP914" s="21">
        <v>21827050</v>
      </c>
      <c r="AQ914" s="21">
        <v>49357850</v>
      </c>
    </row>
    <row r="915" spans="1:43" x14ac:dyDescent="0.25">
      <c r="A915" s="19">
        <v>46265</v>
      </c>
      <c r="B915" s="20" t="s">
        <v>6881</v>
      </c>
      <c r="C915" s="20" t="s">
        <v>6882</v>
      </c>
      <c r="D915" s="21">
        <v>3252414</v>
      </c>
      <c r="E915" s="21">
        <v>58</v>
      </c>
      <c r="F915" s="21">
        <v>43329015</v>
      </c>
      <c r="G915" s="21">
        <v>2300000</v>
      </c>
      <c r="H915" s="21">
        <v>401885711</v>
      </c>
      <c r="I915" s="21">
        <v>356565545</v>
      </c>
      <c r="J915" s="21">
        <v>0</v>
      </c>
      <c r="K915" s="21">
        <v>1152367</v>
      </c>
      <c r="L915" s="21">
        <v>410762078</v>
      </c>
      <c r="M915" s="21">
        <v>9853</v>
      </c>
      <c r="N915" s="21">
        <v>0</v>
      </c>
      <c r="O915" s="21">
        <v>0</v>
      </c>
      <c r="P915" s="21">
        <v>694651</v>
      </c>
      <c r="Q915" s="21">
        <v>0</v>
      </c>
      <c r="R915" s="21">
        <v>6021767</v>
      </c>
      <c r="S915" s="21">
        <v>71611</v>
      </c>
      <c r="T915" s="21">
        <v>0</v>
      </c>
      <c r="U915" s="21">
        <v>0</v>
      </c>
      <c r="V915" s="21">
        <v>873100</v>
      </c>
      <c r="W915" s="21">
        <v>10729382378</v>
      </c>
      <c r="X915" s="21">
        <v>0</v>
      </c>
      <c r="Y915" s="21">
        <v>0</v>
      </c>
      <c r="Z915" s="21">
        <v>0</v>
      </c>
      <c r="AA915" s="21">
        <v>45000</v>
      </c>
      <c r="AB915" s="21">
        <v>0</v>
      </c>
      <c r="AC915" s="21">
        <v>0</v>
      </c>
      <c r="AD915" s="21">
        <v>0</v>
      </c>
      <c r="AE915" s="21">
        <v>108590</v>
      </c>
      <c r="AF915" s="21">
        <v>0</v>
      </c>
      <c r="AG915" s="21">
        <v>0</v>
      </c>
      <c r="AH915" s="21">
        <v>500139146</v>
      </c>
      <c r="AI915" s="21">
        <v>46050</v>
      </c>
      <c r="AJ915" s="21">
        <v>3010618668</v>
      </c>
      <c r="AK915" s="21">
        <v>59269811</v>
      </c>
      <c r="AL915" s="21">
        <v>7979650</v>
      </c>
      <c r="AM915" s="21">
        <v>0</v>
      </c>
      <c r="AN915" s="21">
        <v>34996106</v>
      </c>
      <c r="AO915" s="21">
        <v>347520</v>
      </c>
      <c r="AP915" s="21">
        <v>1433901832</v>
      </c>
      <c r="AQ915" s="21">
        <v>17003752921</v>
      </c>
    </row>
    <row r="916" spans="1:43" x14ac:dyDescent="0.25">
      <c r="A916" s="19">
        <v>46265</v>
      </c>
      <c r="B916" s="20" t="s">
        <v>6888</v>
      </c>
      <c r="C916" s="20" t="s">
        <v>6889</v>
      </c>
      <c r="D916" s="21">
        <v>589900</v>
      </c>
      <c r="E916" s="21">
        <v>0</v>
      </c>
      <c r="F916" s="21">
        <v>0</v>
      </c>
      <c r="G916" s="21">
        <v>0</v>
      </c>
      <c r="H916" s="21">
        <v>0</v>
      </c>
      <c r="I916" s="21">
        <v>0</v>
      </c>
      <c r="J916" s="21">
        <v>0</v>
      </c>
      <c r="K916" s="21">
        <v>0</v>
      </c>
      <c r="L916" s="21">
        <v>13105800</v>
      </c>
      <c r="M916" s="21">
        <v>0</v>
      </c>
      <c r="N916" s="21">
        <v>0</v>
      </c>
      <c r="O916" s="21">
        <v>0</v>
      </c>
      <c r="P916" s="21">
        <v>9733000</v>
      </c>
      <c r="Q916" s="21">
        <v>0</v>
      </c>
      <c r="R916" s="21">
        <v>325000</v>
      </c>
      <c r="S916" s="21">
        <v>0</v>
      </c>
      <c r="T916" s="21">
        <v>0</v>
      </c>
      <c r="U916" s="21">
        <v>0</v>
      </c>
      <c r="V916" s="21">
        <v>0</v>
      </c>
      <c r="W916" s="21">
        <v>693072800</v>
      </c>
      <c r="X916" s="21">
        <v>0</v>
      </c>
      <c r="Y916" s="21">
        <v>0</v>
      </c>
      <c r="Z916" s="21">
        <v>0</v>
      </c>
      <c r="AA916" s="21">
        <v>0</v>
      </c>
      <c r="AB916" s="21">
        <v>0</v>
      </c>
      <c r="AC916" s="21">
        <v>0</v>
      </c>
      <c r="AD916" s="21">
        <v>0</v>
      </c>
      <c r="AE916" s="21">
        <v>0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15400</v>
      </c>
      <c r="AL916" s="21">
        <v>0</v>
      </c>
      <c r="AM916" s="21">
        <v>0</v>
      </c>
      <c r="AN916" s="21">
        <v>0</v>
      </c>
      <c r="AO916" s="21">
        <v>200</v>
      </c>
      <c r="AP916" s="21">
        <v>949824600</v>
      </c>
      <c r="AQ916" s="21">
        <v>1666666700</v>
      </c>
    </row>
    <row r="917" spans="1:43" x14ac:dyDescent="0.25">
      <c r="A917" s="19">
        <v>46265</v>
      </c>
      <c r="B917" s="20" t="s">
        <v>6902</v>
      </c>
      <c r="C917" s="20" t="s">
        <v>6903</v>
      </c>
      <c r="D917" s="21">
        <v>67934852</v>
      </c>
      <c r="E917" s="21">
        <v>5799105</v>
      </c>
      <c r="F917" s="21">
        <v>1471908</v>
      </c>
      <c r="G917" s="21">
        <v>36384232</v>
      </c>
      <c r="H917" s="21">
        <v>0</v>
      </c>
      <c r="I917" s="21">
        <v>4157085</v>
      </c>
      <c r="J917" s="21">
        <v>120061023</v>
      </c>
      <c r="K917" s="21">
        <v>4861284</v>
      </c>
      <c r="L917" s="21">
        <v>17150328</v>
      </c>
      <c r="M917" s="21">
        <v>20723</v>
      </c>
      <c r="N917" s="21">
        <v>18227800</v>
      </c>
      <c r="O917" s="21">
        <v>10521640</v>
      </c>
      <c r="P917" s="21">
        <v>5361491</v>
      </c>
      <c r="Q917" s="21">
        <v>856199</v>
      </c>
      <c r="R917" s="21">
        <v>1860400</v>
      </c>
      <c r="S917" s="21">
        <v>0</v>
      </c>
      <c r="T917" s="21">
        <v>0</v>
      </c>
      <c r="U917" s="21">
        <v>0</v>
      </c>
      <c r="V917" s="21">
        <v>900</v>
      </c>
      <c r="W917" s="21">
        <v>308014626</v>
      </c>
      <c r="X917" s="21">
        <v>0</v>
      </c>
      <c r="Y917" s="21">
        <v>22239000</v>
      </c>
      <c r="Z917" s="21">
        <v>41542734</v>
      </c>
      <c r="AA917" s="21">
        <v>516630</v>
      </c>
      <c r="AB917" s="21">
        <v>0</v>
      </c>
      <c r="AC917" s="21">
        <v>10000</v>
      </c>
      <c r="AD917" s="21">
        <v>0</v>
      </c>
      <c r="AE917" s="21">
        <v>11872600</v>
      </c>
      <c r="AF917" s="21">
        <v>173200</v>
      </c>
      <c r="AG917" s="21">
        <v>0</v>
      </c>
      <c r="AH917" s="21">
        <v>3981089</v>
      </c>
      <c r="AI917" s="21">
        <v>0</v>
      </c>
      <c r="AJ917" s="21">
        <v>357348390</v>
      </c>
      <c r="AK917" s="21">
        <v>9302850</v>
      </c>
      <c r="AL917" s="21">
        <v>157782063</v>
      </c>
      <c r="AM917" s="21">
        <v>3561414</v>
      </c>
      <c r="AN917" s="21">
        <v>184305938</v>
      </c>
      <c r="AO917" s="21">
        <v>7084803</v>
      </c>
      <c r="AP917" s="21">
        <v>106017474</v>
      </c>
      <c r="AQ917" s="21">
        <v>1508421781</v>
      </c>
    </row>
    <row r="918" spans="1:43" x14ac:dyDescent="0.25">
      <c r="A918" s="19">
        <v>46265</v>
      </c>
      <c r="B918" s="20" t="s">
        <v>6905</v>
      </c>
      <c r="C918" s="20" t="s">
        <v>6906</v>
      </c>
      <c r="D918" s="21">
        <v>75284752</v>
      </c>
      <c r="E918" s="21">
        <v>8807100</v>
      </c>
      <c r="F918" s="21">
        <v>7452200</v>
      </c>
      <c r="G918" s="21">
        <v>16096200</v>
      </c>
      <c r="H918" s="21">
        <v>0</v>
      </c>
      <c r="I918" s="21">
        <v>78198676</v>
      </c>
      <c r="J918" s="21">
        <v>234755901</v>
      </c>
      <c r="K918" s="21">
        <v>12277390</v>
      </c>
      <c r="L918" s="21">
        <v>81407287</v>
      </c>
      <c r="M918" s="21">
        <v>875389</v>
      </c>
      <c r="N918" s="21">
        <v>0</v>
      </c>
      <c r="O918" s="21">
        <v>14145500</v>
      </c>
      <c r="P918" s="21">
        <v>16587608</v>
      </c>
      <c r="Q918" s="21">
        <v>2038340</v>
      </c>
      <c r="R918" s="21">
        <v>5978950</v>
      </c>
      <c r="S918" s="21">
        <v>50000</v>
      </c>
      <c r="T918" s="21">
        <v>0</v>
      </c>
      <c r="U918" s="21">
        <v>0</v>
      </c>
      <c r="V918" s="21">
        <v>0</v>
      </c>
      <c r="W918" s="21">
        <v>300303397</v>
      </c>
      <c r="X918" s="21">
        <v>1600</v>
      </c>
      <c r="Y918" s="21">
        <v>170662800</v>
      </c>
      <c r="Z918" s="21">
        <v>3903700</v>
      </c>
      <c r="AA918" s="21">
        <v>42822400</v>
      </c>
      <c r="AB918" s="21">
        <v>0</v>
      </c>
      <c r="AC918" s="21">
        <v>120000</v>
      </c>
      <c r="AD918" s="21">
        <v>524800</v>
      </c>
      <c r="AE918" s="21">
        <v>172400</v>
      </c>
      <c r="AF918" s="21">
        <v>830000</v>
      </c>
      <c r="AG918" s="21">
        <v>0</v>
      </c>
      <c r="AH918" s="21">
        <v>9068972</v>
      </c>
      <c r="AI918" s="21">
        <v>960900</v>
      </c>
      <c r="AJ918" s="21">
        <v>1959745358</v>
      </c>
      <c r="AK918" s="21">
        <v>29845448</v>
      </c>
      <c r="AL918" s="21">
        <v>357151977</v>
      </c>
      <c r="AM918" s="21">
        <v>31465458</v>
      </c>
      <c r="AN918" s="21">
        <v>820322332</v>
      </c>
      <c r="AO918" s="21">
        <v>25735675</v>
      </c>
      <c r="AP918" s="21">
        <v>1230638085</v>
      </c>
      <c r="AQ918" s="21">
        <v>5538230595</v>
      </c>
    </row>
    <row r="919" spans="1:43" x14ac:dyDescent="0.25">
      <c r="A919" s="19">
        <v>46265</v>
      </c>
      <c r="B919" s="20" t="s">
        <v>6908</v>
      </c>
      <c r="C919" s="20" t="s">
        <v>6909</v>
      </c>
      <c r="D919" s="21">
        <v>1085000</v>
      </c>
      <c r="E919" s="21">
        <v>0</v>
      </c>
      <c r="F919" s="21">
        <v>25630300</v>
      </c>
      <c r="G919" s="21">
        <v>0</v>
      </c>
      <c r="H919" s="21">
        <v>160000000</v>
      </c>
      <c r="I919" s="21">
        <v>100</v>
      </c>
      <c r="J919" s="21">
        <v>0</v>
      </c>
      <c r="K919" s="21">
        <v>0</v>
      </c>
      <c r="L919" s="21">
        <v>232000</v>
      </c>
      <c r="M919" s="21">
        <v>0</v>
      </c>
      <c r="N919" s="21">
        <v>0</v>
      </c>
      <c r="O919" s="21">
        <v>0</v>
      </c>
      <c r="P919" s="21">
        <v>0</v>
      </c>
      <c r="Q919" s="21">
        <v>0</v>
      </c>
      <c r="R919" s="21">
        <v>0</v>
      </c>
      <c r="S919" s="21">
        <v>0</v>
      </c>
      <c r="T919" s="21">
        <v>0</v>
      </c>
      <c r="U919" s="21">
        <v>0</v>
      </c>
      <c r="V919" s="21">
        <v>0</v>
      </c>
      <c r="W919" s="21">
        <v>2851917199</v>
      </c>
      <c r="X919" s="21">
        <v>0</v>
      </c>
      <c r="Y919" s="21">
        <v>0</v>
      </c>
      <c r="Z919" s="21">
        <v>0</v>
      </c>
      <c r="AA919" s="21">
        <v>0</v>
      </c>
      <c r="AB919" s="21">
        <v>0</v>
      </c>
      <c r="AC919" s="21">
        <v>0</v>
      </c>
      <c r="AD919" s="21">
        <v>0</v>
      </c>
      <c r="AE919" s="21">
        <v>0</v>
      </c>
      <c r="AF919" s="21">
        <v>0</v>
      </c>
      <c r="AG919" s="21">
        <v>0</v>
      </c>
      <c r="AH919" s="21">
        <v>0</v>
      </c>
      <c r="AI919" s="21">
        <v>0</v>
      </c>
      <c r="AJ919" s="21">
        <v>0</v>
      </c>
      <c r="AK919" s="21">
        <v>40</v>
      </c>
      <c r="AL919" s="21">
        <v>0</v>
      </c>
      <c r="AM919" s="21">
        <v>0</v>
      </c>
      <c r="AN919" s="21">
        <v>0</v>
      </c>
      <c r="AO919" s="21">
        <v>0</v>
      </c>
      <c r="AP919" s="21">
        <v>193258001</v>
      </c>
      <c r="AQ919" s="21">
        <v>3232122640</v>
      </c>
    </row>
    <row r="920" spans="1:43" x14ac:dyDescent="0.25">
      <c r="A920" s="19">
        <v>46265</v>
      </c>
      <c r="B920" s="20" t="s">
        <v>6915</v>
      </c>
      <c r="C920" s="20" t="s">
        <v>6916</v>
      </c>
      <c r="D920" s="21">
        <v>842900</v>
      </c>
      <c r="E920" s="21">
        <v>0</v>
      </c>
      <c r="F920" s="21">
        <v>623557467</v>
      </c>
      <c r="G920" s="21">
        <v>0</v>
      </c>
      <c r="H920" s="21">
        <v>0</v>
      </c>
      <c r="I920" s="21">
        <v>21100</v>
      </c>
      <c r="J920" s="21">
        <v>0</v>
      </c>
      <c r="K920" s="21">
        <v>0</v>
      </c>
      <c r="L920" s="21">
        <v>8520600</v>
      </c>
      <c r="M920" s="21">
        <v>0</v>
      </c>
      <c r="N920" s="21">
        <v>0</v>
      </c>
      <c r="O920" s="21">
        <v>0</v>
      </c>
      <c r="P920" s="21">
        <v>0</v>
      </c>
      <c r="Q920" s="21">
        <v>280100</v>
      </c>
      <c r="R920" s="21">
        <v>1485600</v>
      </c>
      <c r="S920" s="21">
        <v>0</v>
      </c>
      <c r="T920" s="21">
        <v>0</v>
      </c>
      <c r="U920" s="21">
        <v>0</v>
      </c>
      <c r="V920" s="21">
        <v>0</v>
      </c>
      <c r="W920" s="21">
        <v>36845100</v>
      </c>
      <c r="X920" s="21">
        <v>0</v>
      </c>
      <c r="Y920" s="21">
        <v>0</v>
      </c>
      <c r="Z920" s="21">
        <v>0</v>
      </c>
      <c r="AA920" s="21">
        <v>0</v>
      </c>
      <c r="AB920" s="21">
        <v>0</v>
      </c>
      <c r="AC920" s="21">
        <v>0</v>
      </c>
      <c r="AD920" s="21">
        <v>0</v>
      </c>
      <c r="AE920" s="21">
        <v>0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38900400</v>
      </c>
      <c r="AL920" s="21">
        <v>201000</v>
      </c>
      <c r="AM920" s="21">
        <v>0</v>
      </c>
      <c r="AN920" s="21">
        <v>14550000</v>
      </c>
      <c r="AO920" s="21">
        <v>0</v>
      </c>
      <c r="AP920" s="21">
        <v>1274940571</v>
      </c>
      <c r="AQ920" s="21">
        <v>2000144838</v>
      </c>
    </row>
    <row r="921" spans="1:43" x14ac:dyDescent="0.25">
      <c r="A921" s="19">
        <v>46265</v>
      </c>
      <c r="B921" s="20" t="s">
        <v>6926</v>
      </c>
      <c r="C921" s="20" t="s">
        <v>6927</v>
      </c>
      <c r="D921" s="21">
        <v>0</v>
      </c>
      <c r="E921" s="21">
        <v>0</v>
      </c>
      <c r="F921" s="21">
        <v>0</v>
      </c>
      <c r="G921" s="21">
        <v>0</v>
      </c>
      <c r="H921" s="21">
        <v>0</v>
      </c>
      <c r="I921" s="21">
        <v>100</v>
      </c>
      <c r="J921" s="21">
        <v>0</v>
      </c>
      <c r="K921" s="21">
        <v>0</v>
      </c>
      <c r="L921" s="21">
        <v>1297300</v>
      </c>
      <c r="M921" s="21">
        <v>0</v>
      </c>
      <c r="N921" s="21">
        <v>0</v>
      </c>
      <c r="O921" s="21">
        <v>0</v>
      </c>
      <c r="P921" s="21">
        <v>0</v>
      </c>
      <c r="Q921" s="21">
        <v>0</v>
      </c>
      <c r="R921" s="21">
        <v>0</v>
      </c>
      <c r="S921" s="21">
        <v>0</v>
      </c>
      <c r="T921" s="21">
        <v>0</v>
      </c>
      <c r="U921" s="21">
        <v>0</v>
      </c>
      <c r="V921" s="21">
        <v>0</v>
      </c>
      <c r="W921" s="21">
        <v>14021500</v>
      </c>
      <c r="X921" s="21">
        <v>0</v>
      </c>
      <c r="Y921" s="21">
        <v>0</v>
      </c>
      <c r="Z921" s="21">
        <v>0</v>
      </c>
      <c r="AA921" s="21">
        <v>0</v>
      </c>
      <c r="AB921" s="21">
        <v>0</v>
      </c>
      <c r="AC921" s="21">
        <v>0</v>
      </c>
      <c r="AD921" s="21">
        <v>0</v>
      </c>
      <c r="AE921" s="21">
        <v>0</v>
      </c>
      <c r="AF921" s="21">
        <v>0</v>
      </c>
      <c r="AG921" s="21">
        <v>0</v>
      </c>
      <c r="AH921" s="21">
        <v>0</v>
      </c>
      <c r="AI921" s="21">
        <v>0</v>
      </c>
      <c r="AJ921" s="21">
        <v>0</v>
      </c>
      <c r="AK921" s="21">
        <v>60</v>
      </c>
      <c r="AL921" s="21">
        <v>0</v>
      </c>
      <c r="AM921" s="21">
        <v>0</v>
      </c>
      <c r="AN921" s="21">
        <v>0</v>
      </c>
      <c r="AO921" s="21">
        <v>40</v>
      </c>
      <c r="AP921" s="21">
        <v>634718049</v>
      </c>
      <c r="AQ921" s="21">
        <v>650037049</v>
      </c>
    </row>
    <row r="922" spans="1:43" x14ac:dyDescent="0.25">
      <c r="A922" s="19">
        <v>46265</v>
      </c>
      <c r="B922" s="20" t="s">
        <v>6936</v>
      </c>
      <c r="C922" s="20" t="s">
        <v>6937</v>
      </c>
      <c r="D922" s="21">
        <v>13816000</v>
      </c>
      <c r="E922" s="21">
        <v>0</v>
      </c>
      <c r="F922" s="21">
        <v>0</v>
      </c>
      <c r="G922" s="21">
        <v>0</v>
      </c>
      <c r="H922" s="21">
        <v>0</v>
      </c>
      <c r="I922" s="21">
        <v>0</v>
      </c>
      <c r="J922" s="21">
        <v>0</v>
      </c>
      <c r="K922" s="21">
        <v>0</v>
      </c>
      <c r="L922" s="21">
        <v>12501300</v>
      </c>
      <c r="M922" s="21">
        <v>0</v>
      </c>
      <c r="N922" s="21">
        <v>0</v>
      </c>
      <c r="O922" s="21">
        <v>0</v>
      </c>
      <c r="P922" s="21">
        <v>0</v>
      </c>
      <c r="Q922" s="21">
        <v>0</v>
      </c>
      <c r="R922" s="21">
        <v>0</v>
      </c>
      <c r="S922" s="21">
        <v>0</v>
      </c>
      <c r="T922" s="21">
        <v>0</v>
      </c>
      <c r="U922" s="21">
        <v>0</v>
      </c>
      <c r="V922" s="21">
        <v>0</v>
      </c>
      <c r="W922" s="21">
        <v>6385400</v>
      </c>
      <c r="X922" s="21">
        <v>0</v>
      </c>
      <c r="Y922" s="21">
        <v>0</v>
      </c>
      <c r="Z922" s="21">
        <v>0</v>
      </c>
      <c r="AA922" s="21">
        <v>0</v>
      </c>
      <c r="AB922" s="21">
        <v>0</v>
      </c>
      <c r="AC922" s="21">
        <v>0</v>
      </c>
      <c r="AD922" s="21">
        <v>0</v>
      </c>
      <c r="AE922" s="21">
        <v>0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528350</v>
      </c>
      <c r="AL922" s="21">
        <v>0</v>
      </c>
      <c r="AM922" s="21">
        <v>0</v>
      </c>
      <c r="AN922" s="21">
        <v>0</v>
      </c>
      <c r="AO922" s="21">
        <v>0</v>
      </c>
      <c r="AP922" s="21">
        <v>4732417133</v>
      </c>
      <c r="AQ922" s="21">
        <v>4765648183</v>
      </c>
    </row>
    <row r="923" spans="1:43" x14ac:dyDescent="0.25">
      <c r="A923" s="19">
        <v>46265</v>
      </c>
      <c r="B923" s="20" t="s">
        <v>6944</v>
      </c>
      <c r="C923" s="20" t="s">
        <v>6945</v>
      </c>
      <c r="D923" s="21">
        <v>3900</v>
      </c>
      <c r="E923" s="21">
        <v>0</v>
      </c>
      <c r="F923" s="21">
        <v>0</v>
      </c>
      <c r="G923" s="21">
        <v>0</v>
      </c>
      <c r="H923" s="21">
        <v>0</v>
      </c>
      <c r="I923" s="21">
        <v>100</v>
      </c>
      <c r="J923" s="21">
        <v>0</v>
      </c>
      <c r="K923" s="21">
        <v>0</v>
      </c>
      <c r="L923" s="21">
        <v>978200</v>
      </c>
      <c r="M923" s="21">
        <v>70</v>
      </c>
      <c r="N923" s="21">
        <v>0</v>
      </c>
      <c r="O923" s="21">
        <v>0</v>
      </c>
      <c r="P923" s="21">
        <v>0</v>
      </c>
      <c r="Q923" s="21">
        <v>54000</v>
      </c>
      <c r="R923" s="21">
        <v>0</v>
      </c>
      <c r="S923" s="21">
        <v>0</v>
      </c>
      <c r="T923" s="21">
        <v>0</v>
      </c>
      <c r="U923" s="21">
        <v>0</v>
      </c>
      <c r="V923" s="21">
        <v>0</v>
      </c>
      <c r="W923" s="21">
        <v>6098802800</v>
      </c>
      <c r="X923" s="21">
        <v>0</v>
      </c>
      <c r="Y923" s="21">
        <v>0</v>
      </c>
      <c r="Z923" s="21">
        <v>0</v>
      </c>
      <c r="AA923" s="21">
        <v>0</v>
      </c>
      <c r="AB923" s="21">
        <v>0</v>
      </c>
      <c r="AC923" s="21">
        <v>0</v>
      </c>
      <c r="AD923" s="21">
        <v>0</v>
      </c>
      <c r="AE923" s="21">
        <v>0</v>
      </c>
      <c r="AF923" s="21">
        <v>0</v>
      </c>
      <c r="AG923" s="21">
        <v>0</v>
      </c>
      <c r="AH923" s="21">
        <v>3582300</v>
      </c>
      <c r="AI923" s="21">
        <v>0</v>
      </c>
      <c r="AJ923" s="21">
        <v>0</v>
      </c>
      <c r="AK923" s="21">
        <v>1736030</v>
      </c>
      <c r="AL923" s="21">
        <v>0</v>
      </c>
      <c r="AM923" s="21">
        <v>0</v>
      </c>
      <c r="AN923" s="21">
        <v>0</v>
      </c>
      <c r="AO923" s="21">
        <v>0</v>
      </c>
      <c r="AP923" s="21">
        <v>601222600</v>
      </c>
      <c r="AQ923" s="21">
        <v>6706380000</v>
      </c>
    </row>
    <row r="924" spans="1:43" x14ac:dyDescent="0.25">
      <c r="A924" s="19">
        <v>46265</v>
      </c>
      <c r="B924" s="20" t="s">
        <v>6951</v>
      </c>
      <c r="C924" s="20" t="s">
        <v>6952</v>
      </c>
      <c r="D924" s="21">
        <v>0</v>
      </c>
      <c r="E924" s="21">
        <v>0</v>
      </c>
      <c r="F924" s="21">
        <v>0</v>
      </c>
      <c r="G924" s="21">
        <v>0</v>
      </c>
      <c r="H924" s="21">
        <v>0</v>
      </c>
      <c r="I924" s="21">
        <v>100</v>
      </c>
      <c r="J924" s="21">
        <v>0</v>
      </c>
      <c r="K924" s="21">
        <v>0</v>
      </c>
      <c r="L924" s="21">
        <v>354269900</v>
      </c>
      <c r="M924" s="21">
        <v>0</v>
      </c>
      <c r="N924" s="21">
        <v>0</v>
      </c>
      <c r="O924" s="21">
        <v>0</v>
      </c>
      <c r="P924" s="21">
        <v>0</v>
      </c>
      <c r="Q924" s="21">
        <v>0</v>
      </c>
      <c r="R924" s="21">
        <v>42047100</v>
      </c>
      <c r="S924" s="21">
        <v>0</v>
      </c>
      <c r="T924" s="21">
        <v>0</v>
      </c>
      <c r="U924" s="21">
        <v>0</v>
      </c>
      <c r="V924" s="21">
        <v>57750800</v>
      </c>
      <c r="W924" s="21">
        <v>10380398424</v>
      </c>
      <c r="X924" s="21">
        <v>0</v>
      </c>
      <c r="Y924" s="21">
        <v>0</v>
      </c>
      <c r="Z924" s="21">
        <v>0</v>
      </c>
      <c r="AA924" s="21">
        <v>0</v>
      </c>
      <c r="AB924" s="21">
        <v>0</v>
      </c>
      <c r="AC924" s="21">
        <v>0</v>
      </c>
      <c r="AD924" s="21">
        <v>0</v>
      </c>
      <c r="AE924" s="21">
        <v>0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192</v>
      </c>
      <c r="AL924" s="21">
        <v>0</v>
      </c>
      <c r="AM924" s="21">
        <v>0</v>
      </c>
      <c r="AN924" s="21">
        <v>0</v>
      </c>
      <c r="AO924" s="21">
        <v>0</v>
      </c>
      <c r="AP924" s="21">
        <v>4382609142</v>
      </c>
      <c r="AQ924" s="21">
        <v>15217075658</v>
      </c>
    </row>
    <row r="925" spans="1:43" x14ac:dyDescent="0.25">
      <c r="A925" s="19">
        <v>46265</v>
      </c>
      <c r="B925" s="20" t="s">
        <v>6957</v>
      </c>
      <c r="C925" s="20" t="s">
        <v>6958</v>
      </c>
      <c r="D925" s="21">
        <v>0</v>
      </c>
      <c r="E925" s="21">
        <v>0</v>
      </c>
      <c r="F925" s="21">
        <v>0</v>
      </c>
      <c r="G925" s="21">
        <v>0</v>
      </c>
      <c r="H925" s="21">
        <v>868500</v>
      </c>
      <c r="I925" s="21">
        <v>600</v>
      </c>
      <c r="J925" s="21">
        <v>0</v>
      </c>
      <c r="K925" s="21">
        <v>0</v>
      </c>
      <c r="L925" s="21">
        <v>8612500</v>
      </c>
      <c r="M925" s="21">
        <v>0</v>
      </c>
      <c r="N925" s="21">
        <v>0</v>
      </c>
      <c r="O925" s="21">
        <v>0</v>
      </c>
      <c r="P925" s="21">
        <v>0</v>
      </c>
      <c r="Q925" s="21">
        <v>0</v>
      </c>
      <c r="R925" s="21">
        <v>0</v>
      </c>
      <c r="S925" s="21">
        <v>0</v>
      </c>
      <c r="T925" s="21">
        <v>0</v>
      </c>
      <c r="U925" s="21">
        <v>0</v>
      </c>
      <c r="V925" s="21">
        <v>0</v>
      </c>
      <c r="W925" s="21">
        <v>1434254838</v>
      </c>
      <c r="X925" s="21">
        <v>0</v>
      </c>
      <c r="Y925" s="21">
        <v>0</v>
      </c>
      <c r="Z925" s="21">
        <v>0</v>
      </c>
      <c r="AA925" s="21">
        <v>0</v>
      </c>
      <c r="AB925" s="21">
        <v>0</v>
      </c>
      <c r="AC925" s="21">
        <v>0</v>
      </c>
      <c r="AD925" s="21">
        <v>0</v>
      </c>
      <c r="AE925" s="21">
        <v>0</v>
      </c>
      <c r="AF925" s="21">
        <v>0</v>
      </c>
      <c r="AG925" s="21">
        <v>0</v>
      </c>
      <c r="AH925" s="21">
        <v>0</v>
      </c>
      <c r="AI925" s="21">
        <v>0</v>
      </c>
      <c r="AJ925" s="21">
        <v>68350000</v>
      </c>
      <c r="AK925" s="21">
        <v>48700</v>
      </c>
      <c r="AL925" s="21">
        <v>0</v>
      </c>
      <c r="AM925" s="21">
        <v>0</v>
      </c>
      <c r="AN925" s="21">
        <v>0</v>
      </c>
      <c r="AO925" s="21">
        <v>0</v>
      </c>
      <c r="AP925" s="21">
        <v>41295621</v>
      </c>
      <c r="AQ925" s="21">
        <v>1553430759</v>
      </c>
    </row>
    <row r="926" spans="1:43" x14ac:dyDescent="0.25">
      <c r="A926" s="19">
        <v>46265</v>
      </c>
      <c r="B926" s="20" t="s">
        <v>6962</v>
      </c>
      <c r="C926" s="20" t="s">
        <v>6963</v>
      </c>
      <c r="D926" s="21">
        <v>6000</v>
      </c>
      <c r="E926" s="21">
        <v>0</v>
      </c>
      <c r="F926" s="21">
        <v>9225000</v>
      </c>
      <c r="G926" s="21">
        <v>0</v>
      </c>
      <c r="H926" s="21">
        <v>884700</v>
      </c>
      <c r="I926" s="21">
        <v>0</v>
      </c>
      <c r="J926" s="21">
        <v>0</v>
      </c>
      <c r="K926" s="21">
        <v>0</v>
      </c>
      <c r="L926" s="21">
        <v>952800</v>
      </c>
      <c r="M926" s="21">
        <v>0</v>
      </c>
      <c r="N926" s="21">
        <v>0</v>
      </c>
      <c r="O926" s="21">
        <v>0</v>
      </c>
      <c r="P926" s="21">
        <v>0</v>
      </c>
      <c r="Q926" s="21">
        <v>198200</v>
      </c>
      <c r="R926" s="21">
        <v>0</v>
      </c>
      <c r="S926" s="21">
        <v>0</v>
      </c>
      <c r="T926" s="21">
        <v>0</v>
      </c>
      <c r="U926" s="21">
        <v>0</v>
      </c>
      <c r="V926" s="21">
        <v>2455436600</v>
      </c>
      <c r="W926" s="21">
        <v>255025200</v>
      </c>
      <c r="X926" s="21">
        <v>0</v>
      </c>
      <c r="Y926" s="21">
        <v>0</v>
      </c>
      <c r="Z926" s="21">
        <v>0</v>
      </c>
      <c r="AA926" s="21">
        <v>0</v>
      </c>
      <c r="AB926" s="21">
        <v>0</v>
      </c>
      <c r="AC926" s="21">
        <v>0</v>
      </c>
      <c r="AD926" s="21">
        <v>0</v>
      </c>
      <c r="AE926" s="21">
        <v>0</v>
      </c>
      <c r="AF926" s="21">
        <v>0</v>
      </c>
      <c r="AG926" s="21">
        <v>0</v>
      </c>
      <c r="AH926" s="21">
        <v>0</v>
      </c>
      <c r="AI926" s="21">
        <v>0</v>
      </c>
      <c r="AJ926" s="21">
        <v>0</v>
      </c>
      <c r="AK926" s="21">
        <v>29420000</v>
      </c>
      <c r="AL926" s="21">
        <v>0</v>
      </c>
      <c r="AM926" s="21">
        <v>15375000</v>
      </c>
      <c r="AN926" s="21">
        <v>0</v>
      </c>
      <c r="AO926" s="21">
        <v>10000</v>
      </c>
      <c r="AP926" s="21">
        <v>308466500</v>
      </c>
      <c r="AQ926" s="21">
        <v>3075000000</v>
      </c>
    </row>
    <row r="927" spans="1:43" x14ac:dyDescent="0.25">
      <c r="A927" s="19">
        <v>46265</v>
      </c>
      <c r="B927" s="20" t="s">
        <v>6966</v>
      </c>
      <c r="C927" s="20" t="s">
        <v>6967</v>
      </c>
      <c r="D927" s="21">
        <v>686809054</v>
      </c>
      <c r="E927" s="21">
        <v>0</v>
      </c>
      <c r="F927" s="21">
        <v>629156001</v>
      </c>
      <c r="G927" s="21">
        <v>92824620</v>
      </c>
      <c r="H927" s="21">
        <v>23732800</v>
      </c>
      <c r="I927" s="21">
        <v>2836949400</v>
      </c>
      <c r="J927" s="21">
        <v>0</v>
      </c>
      <c r="K927" s="21">
        <v>256300</v>
      </c>
      <c r="L927" s="21">
        <v>394461350</v>
      </c>
      <c r="M927" s="21">
        <v>124</v>
      </c>
      <c r="N927" s="21">
        <v>0</v>
      </c>
      <c r="O927" s="21">
        <v>0</v>
      </c>
      <c r="P927" s="21">
        <v>3107053</v>
      </c>
      <c r="Q927" s="21">
        <v>86007000</v>
      </c>
      <c r="R927" s="21">
        <v>57995800</v>
      </c>
      <c r="S927" s="21">
        <v>0</v>
      </c>
      <c r="T927" s="21">
        <v>0</v>
      </c>
      <c r="U927" s="21">
        <v>0</v>
      </c>
      <c r="V927" s="21">
        <v>0</v>
      </c>
      <c r="W927" s="21">
        <v>6866390324</v>
      </c>
      <c r="X927" s="21">
        <v>0</v>
      </c>
      <c r="Y927" s="21">
        <v>0</v>
      </c>
      <c r="Z927" s="21">
        <v>0</v>
      </c>
      <c r="AA927" s="21">
        <v>0</v>
      </c>
      <c r="AB927" s="21">
        <v>0</v>
      </c>
      <c r="AC927" s="21">
        <v>0</v>
      </c>
      <c r="AD927" s="21">
        <v>0</v>
      </c>
      <c r="AE927" s="21">
        <v>0</v>
      </c>
      <c r="AF927" s="21">
        <v>0</v>
      </c>
      <c r="AG927" s="21">
        <v>0</v>
      </c>
      <c r="AH927" s="21">
        <v>113320000</v>
      </c>
      <c r="AI927" s="21">
        <v>0</v>
      </c>
      <c r="AJ927" s="21">
        <v>390312500</v>
      </c>
      <c r="AK927" s="21">
        <v>73732907</v>
      </c>
      <c r="AL927" s="21">
        <v>27207450</v>
      </c>
      <c r="AM927" s="21">
        <v>2000000</v>
      </c>
      <c r="AN927" s="21">
        <v>97845000</v>
      </c>
      <c r="AO927" s="21">
        <v>933400</v>
      </c>
      <c r="AP927" s="21">
        <v>4030279317</v>
      </c>
      <c r="AQ927" s="21">
        <v>16413320400</v>
      </c>
    </row>
    <row r="928" spans="1:43" x14ac:dyDescent="0.25">
      <c r="A928" s="19">
        <v>46265</v>
      </c>
      <c r="B928" s="20" t="s">
        <v>6973</v>
      </c>
      <c r="C928" s="20" t="s">
        <v>6974</v>
      </c>
      <c r="D928" s="21">
        <v>20105500</v>
      </c>
      <c r="E928" s="21">
        <v>0</v>
      </c>
      <c r="F928" s="21">
        <v>104400004</v>
      </c>
      <c r="G928" s="21">
        <v>0</v>
      </c>
      <c r="H928" s="21">
        <v>93750000</v>
      </c>
      <c r="I928" s="21">
        <v>739479560</v>
      </c>
      <c r="J928" s="21">
        <v>10954000</v>
      </c>
      <c r="K928" s="21">
        <v>181100</v>
      </c>
      <c r="L928" s="21">
        <v>3863524504</v>
      </c>
      <c r="M928" s="21">
        <v>0</v>
      </c>
      <c r="N928" s="21">
        <v>0</v>
      </c>
      <c r="O928" s="21">
        <v>0</v>
      </c>
      <c r="P928" s="21">
        <v>975521</v>
      </c>
      <c r="Q928" s="21">
        <v>4564200</v>
      </c>
      <c r="R928" s="21">
        <v>460053500</v>
      </c>
      <c r="S928" s="21">
        <v>0</v>
      </c>
      <c r="T928" s="21">
        <v>0</v>
      </c>
      <c r="U928" s="21">
        <v>0</v>
      </c>
      <c r="V928" s="21">
        <v>0</v>
      </c>
      <c r="W928" s="21">
        <v>34701054756</v>
      </c>
      <c r="X928" s="21">
        <v>0</v>
      </c>
      <c r="Y928" s="21">
        <v>0</v>
      </c>
      <c r="Z928" s="21">
        <v>0</v>
      </c>
      <c r="AA928" s="21">
        <v>0</v>
      </c>
      <c r="AB928" s="21">
        <v>0</v>
      </c>
      <c r="AC928" s="21">
        <v>500000</v>
      </c>
      <c r="AD928" s="21">
        <v>0</v>
      </c>
      <c r="AE928" s="21">
        <v>1600</v>
      </c>
      <c r="AF928" s="21">
        <v>0</v>
      </c>
      <c r="AG928" s="21">
        <v>0</v>
      </c>
      <c r="AH928" s="21">
        <v>0</v>
      </c>
      <c r="AI928" s="21">
        <v>0</v>
      </c>
      <c r="AJ928" s="21">
        <v>38220500</v>
      </c>
      <c r="AK928" s="21">
        <v>1615855079</v>
      </c>
      <c r="AL928" s="21">
        <v>1260300</v>
      </c>
      <c r="AM928" s="21">
        <v>0</v>
      </c>
      <c r="AN928" s="21">
        <v>1197400</v>
      </c>
      <c r="AO928" s="21">
        <v>0</v>
      </c>
      <c r="AP928" s="21">
        <v>2093922476</v>
      </c>
      <c r="AQ928" s="21">
        <v>43750000000</v>
      </c>
    </row>
    <row r="929" spans="1:43" x14ac:dyDescent="0.25">
      <c r="A929" s="19">
        <v>46265</v>
      </c>
      <c r="B929" s="20" t="s">
        <v>6983</v>
      </c>
      <c r="C929" s="20" t="s">
        <v>6984</v>
      </c>
      <c r="D929" s="21">
        <v>11010</v>
      </c>
      <c r="E929" s="21">
        <v>0</v>
      </c>
      <c r="F929" s="21">
        <v>0</v>
      </c>
      <c r="G929" s="21">
        <v>0</v>
      </c>
      <c r="H929" s="21">
        <v>0</v>
      </c>
      <c r="I929" s="21">
        <v>1430100</v>
      </c>
      <c r="J929" s="21">
        <v>0</v>
      </c>
      <c r="K929" s="21">
        <v>0</v>
      </c>
      <c r="L929" s="21">
        <v>59150</v>
      </c>
      <c r="M929" s="21">
        <v>1000</v>
      </c>
      <c r="N929" s="21">
        <v>0</v>
      </c>
      <c r="O929" s="21">
        <v>0</v>
      </c>
      <c r="P929" s="21">
        <v>0</v>
      </c>
      <c r="Q929" s="21">
        <v>0</v>
      </c>
      <c r="R929" s="21">
        <v>0</v>
      </c>
      <c r="S929" s="21">
        <v>0</v>
      </c>
      <c r="T929" s="21">
        <v>0</v>
      </c>
      <c r="U929" s="21">
        <v>0</v>
      </c>
      <c r="V929" s="21">
        <v>35000</v>
      </c>
      <c r="W929" s="21">
        <v>2678510620</v>
      </c>
      <c r="X929" s="21">
        <v>0</v>
      </c>
      <c r="Y929" s="21">
        <v>0</v>
      </c>
      <c r="Z929" s="21">
        <v>0</v>
      </c>
      <c r="AA929" s="21">
        <v>0</v>
      </c>
      <c r="AB929" s="21">
        <v>0</v>
      </c>
      <c r="AC929" s="21">
        <v>0</v>
      </c>
      <c r="AD929" s="21">
        <v>0</v>
      </c>
      <c r="AE929" s="21">
        <v>0</v>
      </c>
      <c r="AF929" s="21">
        <v>0</v>
      </c>
      <c r="AG929" s="21">
        <v>0</v>
      </c>
      <c r="AH929" s="21">
        <v>0</v>
      </c>
      <c r="AI929" s="21">
        <v>0</v>
      </c>
      <c r="AJ929" s="21">
        <v>0</v>
      </c>
      <c r="AK929" s="21">
        <v>1250800140</v>
      </c>
      <c r="AL929" s="21">
        <v>0</v>
      </c>
      <c r="AM929" s="21">
        <v>15000</v>
      </c>
      <c r="AN929" s="21">
        <v>2670000</v>
      </c>
      <c r="AO929" s="21">
        <v>0</v>
      </c>
      <c r="AP929" s="21">
        <v>215148275</v>
      </c>
      <c r="AQ929" s="21">
        <v>4148680295</v>
      </c>
    </row>
    <row r="930" spans="1:43" x14ac:dyDescent="0.25">
      <c r="A930" s="19">
        <v>46265</v>
      </c>
      <c r="B930" s="20" t="s">
        <v>6990</v>
      </c>
      <c r="C930" s="20" t="s">
        <v>6991</v>
      </c>
      <c r="D930" s="21">
        <v>1299580704</v>
      </c>
      <c r="E930" s="21">
        <v>0</v>
      </c>
      <c r="F930" s="21">
        <v>0</v>
      </c>
      <c r="G930" s="21">
        <v>0</v>
      </c>
      <c r="H930" s="21">
        <v>0</v>
      </c>
      <c r="I930" s="21">
        <v>1110790</v>
      </c>
      <c r="J930" s="21">
        <v>0</v>
      </c>
      <c r="K930" s="21">
        <v>0</v>
      </c>
      <c r="L930" s="21">
        <v>263300</v>
      </c>
      <c r="M930" s="21">
        <v>0</v>
      </c>
      <c r="N930" s="21">
        <v>0</v>
      </c>
      <c r="O930" s="21">
        <v>0</v>
      </c>
      <c r="P930" s="21">
        <v>0</v>
      </c>
      <c r="Q930" s="21">
        <v>0</v>
      </c>
      <c r="R930" s="21">
        <v>0</v>
      </c>
      <c r="S930" s="21">
        <v>0</v>
      </c>
      <c r="T930" s="21">
        <v>0</v>
      </c>
      <c r="U930" s="21">
        <v>0</v>
      </c>
      <c r="V930" s="21">
        <v>0</v>
      </c>
      <c r="W930" s="21">
        <v>244404740</v>
      </c>
      <c r="X930" s="21">
        <v>0</v>
      </c>
      <c r="Y930" s="21">
        <v>0</v>
      </c>
      <c r="Z930" s="21">
        <v>0</v>
      </c>
      <c r="AA930" s="21">
        <v>0</v>
      </c>
      <c r="AB930" s="21">
        <v>0</v>
      </c>
      <c r="AC930" s="21">
        <v>0</v>
      </c>
      <c r="AD930" s="21">
        <v>0</v>
      </c>
      <c r="AE930" s="21">
        <v>0</v>
      </c>
      <c r="AF930" s="21">
        <v>0</v>
      </c>
      <c r="AG930" s="21">
        <v>0</v>
      </c>
      <c r="AH930" s="21">
        <v>0</v>
      </c>
      <c r="AI930" s="21">
        <v>0</v>
      </c>
      <c r="AJ930" s="21">
        <v>0</v>
      </c>
      <c r="AK930" s="21">
        <v>736200</v>
      </c>
      <c r="AL930" s="21">
        <v>61904800</v>
      </c>
      <c r="AM930" s="21">
        <v>3835346804</v>
      </c>
      <c r="AN930" s="21">
        <v>0</v>
      </c>
      <c r="AO930" s="21">
        <v>0</v>
      </c>
      <c r="AP930" s="21">
        <v>108615059</v>
      </c>
      <c r="AQ930" s="21">
        <v>5551962397</v>
      </c>
    </row>
    <row r="931" spans="1:43" x14ac:dyDescent="0.25">
      <c r="A931" s="19">
        <v>46265</v>
      </c>
      <c r="B931" s="20" t="s">
        <v>6994</v>
      </c>
      <c r="C931" s="20" t="s">
        <v>6995</v>
      </c>
      <c r="D931" s="21">
        <v>5454800</v>
      </c>
      <c r="E931" s="21">
        <v>0</v>
      </c>
      <c r="F931" s="21">
        <v>0</v>
      </c>
      <c r="G931" s="21">
        <v>0</v>
      </c>
      <c r="H931" s="21">
        <v>605844660</v>
      </c>
      <c r="I931" s="21">
        <v>20401035</v>
      </c>
      <c r="J931" s="21">
        <v>0</v>
      </c>
      <c r="K931" s="21">
        <v>5216200</v>
      </c>
      <c r="L931" s="21">
        <v>110850400</v>
      </c>
      <c r="M931" s="21">
        <v>0</v>
      </c>
      <c r="N931" s="21">
        <v>0</v>
      </c>
      <c r="O931" s="21">
        <v>0</v>
      </c>
      <c r="P931" s="21">
        <v>12309491</v>
      </c>
      <c r="Q931" s="21">
        <v>0</v>
      </c>
      <c r="R931" s="21">
        <v>0</v>
      </c>
      <c r="S931" s="21">
        <v>0</v>
      </c>
      <c r="T931" s="21">
        <v>0</v>
      </c>
      <c r="U931" s="21">
        <v>0</v>
      </c>
      <c r="V931" s="21">
        <v>0</v>
      </c>
      <c r="W931" s="21">
        <v>3642030200</v>
      </c>
      <c r="X931" s="21">
        <v>0</v>
      </c>
      <c r="Y931" s="21">
        <v>0</v>
      </c>
      <c r="Z931" s="21">
        <v>0</v>
      </c>
      <c r="AA931" s="21">
        <v>0</v>
      </c>
      <c r="AB931" s="21">
        <v>0</v>
      </c>
      <c r="AC931" s="21">
        <v>0</v>
      </c>
      <c r="AD931" s="21">
        <v>0</v>
      </c>
      <c r="AE931" s="21">
        <v>0</v>
      </c>
      <c r="AF931" s="21">
        <v>0</v>
      </c>
      <c r="AG931" s="21">
        <v>0</v>
      </c>
      <c r="AH931" s="21">
        <v>0</v>
      </c>
      <c r="AI931" s="21">
        <v>0</v>
      </c>
      <c r="AJ931" s="21">
        <v>5410000</v>
      </c>
      <c r="AK931" s="21">
        <v>40627300</v>
      </c>
      <c r="AL931" s="21">
        <v>0</v>
      </c>
      <c r="AM931" s="21">
        <v>0</v>
      </c>
      <c r="AN931" s="21">
        <v>0</v>
      </c>
      <c r="AO931" s="21">
        <v>0</v>
      </c>
      <c r="AP931" s="21">
        <v>1817049359</v>
      </c>
      <c r="AQ931" s="21">
        <v>6265193445</v>
      </c>
    </row>
    <row r="932" spans="1:43" x14ac:dyDescent="0.25">
      <c r="A932" s="19">
        <v>46265</v>
      </c>
      <c r="B932" s="20" t="s">
        <v>7004</v>
      </c>
      <c r="C932" s="20" t="s">
        <v>7005</v>
      </c>
      <c r="D932" s="21">
        <v>200</v>
      </c>
      <c r="E932" s="21">
        <v>0</v>
      </c>
      <c r="F932" s="21">
        <v>0</v>
      </c>
      <c r="G932" s="21">
        <v>0</v>
      </c>
      <c r="H932" s="21">
        <v>398100</v>
      </c>
      <c r="I932" s="21">
        <v>100</v>
      </c>
      <c r="J932" s="21">
        <v>0</v>
      </c>
      <c r="K932" s="21">
        <v>0</v>
      </c>
      <c r="L932" s="21">
        <v>1500</v>
      </c>
      <c r="M932" s="21">
        <v>4500</v>
      </c>
      <c r="N932" s="21">
        <v>0</v>
      </c>
      <c r="O932" s="21">
        <v>0</v>
      </c>
      <c r="P932" s="21">
        <v>0</v>
      </c>
      <c r="Q932" s="21">
        <v>0</v>
      </c>
      <c r="R932" s="21">
        <v>0</v>
      </c>
      <c r="S932" s="21">
        <v>0</v>
      </c>
      <c r="T932" s="21">
        <v>0</v>
      </c>
      <c r="U932" s="21">
        <v>0</v>
      </c>
      <c r="V932" s="21">
        <v>0</v>
      </c>
      <c r="W932" s="21">
        <v>1006261900</v>
      </c>
      <c r="X932" s="21">
        <v>0</v>
      </c>
      <c r="Y932" s="21">
        <v>0</v>
      </c>
      <c r="Z932" s="21">
        <v>0</v>
      </c>
      <c r="AA932" s="21">
        <v>0</v>
      </c>
      <c r="AB932" s="21">
        <v>0</v>
      </c>
      <c r="AC932" s="21">
        <v>0</v>
      </c>
      <c r="AD932" s="21">
        <v>0</v>
      </c>
      <c r="AE932" s="21">
        <v>0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24827100</v>
      </c>
      <c r="AL932" s="21">
        <v>0</v>
      </c>
      <c r="AM932" s="21">
        <v>0</v>
      </c>
      <c r="AN932" s="21">
        <v>0</v>
      </c>
      <c r="AO932" s="21">
        <v>0</v>
      </c>
      <c r="AP932" s="21">
        <v>199428711</v>
      </c>
      <c r="AQ932" s="21">
        <v>1230922111</v>
      </c>
    </row>
    <row r="933" spans="1:43" x14ac:dyDescent="0.25">
      <c r="A933" s="19">
        <v>46265</v>
      </c>
      <c r="B933" s="20" t="s">
        <v>7015</v>
      </c>
      <c r="C933" s="20" t="s">
        <v>7016</v>
      </c>
      <c r="D933" s="21">
        <v>8898400</v>
      </c>
      <c r="E933" s="21">
        <v>0</v>
      </c>
      <c r="F933" s="21">
        <v>220000</v>
      </c>
      <c r="G933" s="21">
        <v>416525000</v>
      </c>
      <c r="H933" s="21">
        <v>350000</v>
      </c>
      <c r="I933" s="21">
        <v>103144200</v>
      </c>
      <c r="J933" s="21">
        <v>0</v>
      </c>
      <c r="K933" s="21">
        <v>823900</v>
      </c>
      <c r="L933" s="21">
        <v>433705300</v>
      </c>
      <c r="M933" s="21">
        <v>118638900</v>
      </c>
      <c r="N933" s="21">
        <v>0</v>
      </c>
      <c r="O933" s="21">
        <v>0</v>
      </c>
      <c r="P933" s="21">
        <v>0</v>
      </c>
      <c r="Q933" s="21">
        <v>28900</v>
      </c>
      <c r="R933" s="21">
        <v>6900</v>
      </c>
      <c r="S933" s="21">
        <v>0</v>
      </c>
      <c r="T933" s="21">
        <v>0</v>
      </c>
      <c r="U933" s="21">
        <v>0</v>
      </c>
      <c r="V933" s="21">
        <v>0</v>
      </c>
      <c r="W933" s="21">
        <v>19731700</v>
      </c>
      <c r="X933" s="21">
        <v>0</v>
      </c>
      <c r="Y933" s="21">
        <v>0</v>
      </c>
      <c r="Z933" s="21">
        <v>0</v>
      </c>
      <c r="AA933" s="21">
        <v>0</v>
      </c>
      <c r="AB933" s="21">
        <v>0</v>
      </c>
      <c r="AC933" s="21">
        <v>0</v>
      </c>
      <c r="AD933" s="21">
        <v>0</v>
      </c>
      <c r="AE933" s="21">
        <v>0</v>
      </c>
      <c r="AF933" s="21">
        <v>0</v>
      </c>
      <c r="AG933" s="21">
        <v>0</v>
      </c>
      <c r="AH933" s="21">
        <v>0</v>
      </c>
      <c r="AI933" s="21">
        <v>0</v>
      </c>
      <c r="AJ933" s="21">
        <v>96496800</v>
      </c>
      <c r="AK933" s="21">
        <v>91733600</v>
      </c>
      <c r="AL933" s="21">
        <v>0</v>
      </c>
      <c r="AM933" s="21">
        <v>0</v>
      </c>
      <c r="AN933" s="21">
        <v>0</v>
      </c>
      <c r="AO933" s="21">
        <v>0</v>
      </c>
      <c r="AP933" s="21">
        <v>509696400</v>
      </c>
      <c r="AQ933" s="21">
        <v>1800000000</v>
      </c>
    </row>
    <row r="934" spans="1:43" x14ac:dyDescent="0.25">
      <c r="A934" s="19">
        <v>46265</v>
      </c>
      <c r="B934" s="20" t="s">
        <v>7021</v>
      </c>
      <c r="C934" s="20" t="s">
        <v>7022</v>
      </c>
      <c r="D934" s="21">
        <v>78506691</v>
      </c>
      <c r="E934" s="21">
        <v>0</v>
      </c>
      <c r="F934" s="21">
        <v>100</v>
      </c>
      <c r="G934" s="21">
        <v>50000</v>
      </c>
      <c r="H934" s="21">
        <v>0</v>
      </c>
      <c r="I934" s="21">
        <v>100</v>
      </c>
      <c r="J934" s="21">
        <v>0</v>
      </c>
      <c r="K934" s="21">
        <v>22991700</v>
      </c>
      <c r="L934" s="21">
        <v>566600</v>
      </c>
      <c r="M934" s="21">
        <v>547</v>
      </c>
      <c r="N934" s="21">
        <v>0</v>
      </c>
      <c r="O934" s="21">
        <v>0</v>
      </c>
      <c r="P934" s="21">
        <v>0</v>
      </c>
      <c r="Q934" s="21">
        <v>20000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  <c r="W934" s="21">
        <v>28787600</v>
      </c>
      <c r="X934" s="21">
        <v>0</v>
      </c>
      <c r="Y934" s="21">
        <v>22202000</v>
      </c>
      <c r="Z934" s="21">
        <v>0</v>
      </c>
      <c r="AA934" s="21">
        <v>700000</v>
      </c>
      <c r="AB934" s="21">
        <v>0</v>
      </c>
      <c r="AC934" s="21">
        <v>0</v>
      </c>
      <c r="AD934" s="21">
        <v>0</v>
      </c>
      <c r="AE934" s="21">
        <v>315295400</v>
      </c>
      <c r="AF934" s="21">
        <v>0</v>
      </c>
      <c r="AG934" s="21">
        <v>0</v>
      </c>
      <c r="AH934" s="21">
        <v>0</v>
      </c>
      <c r="AI934" s="21">
        <v>0</v>
      </c>
      <c r="AJ934" s="21">
        <v>18077400</v>
      </c>
      <c r="AK934" s="21">
        <v>363561476</v>
      </c>
      <c r="AL934" s="21">
        <v>42278600</v>
      </c>
      <c r="AM934" s="21">
        <v>15000000</v>
      </c>
      <c r="AN934" s="21">
        <v>21624900</v>
      </c>
      <c r="AO934" s="21">
        <v>0</v>
      </c>
      <c r="AP934" s="21">
        <v>1942336886</v>
      </c>
      <c r="AQ934" s="21">
        <v>2872000000</v>
      </c>
    </row>
    <row r="935" spans="1:43" x14ac:dyDescent="0.25">
      <c r="A935" s="19">
        <v>46265</v>
      </c>
      <c r="B935" s="20" t="s">
        <v>7025</v>
      </c>
      <c r="C935" s="20" t="s">
        <v>7026</v>
      </c>
      <c r="D935" s="21">
        <v>8964800</v>
      </c>
      <c r="E935" s="21">
        <v>0</v>
      </c>
      <c r="F935" s="21">
        <v>0</v>
      </c>
      <c r="G935" s="21">
        <v>0</v>
      </c>
      <c r="H935" s="21">
        <v>0</v>
      </c>
      <c r="I935" s="21">
        <v>100</v>
      </c>
      <c r="J935" s="21">
        <v>0</v>
      </c>
      <c r="K935" s="21">
        <v>0</v>
      </c>
      <c r="L935" s="21">
        <v>34258971</v>
      </c>
      <c r="M935" s="21">
        <v>0</v>
      </c>
      <c r="N935" s="21">
        <v>0</v>
      </c>
      <c r="O935" s="21">
        <v>0</v>
      </c>
      <c r="P935" s="21">
        <v>0</v>
      </c>
      <c r="Q935" s="21">
        <v>0</v>
      </c>
      <c r="R935" s="21">
        <v>0</v>
      </c>
      <c r="S935" s="21">
        <v>0</v>
      </c>
      <c r="T935" s="21">
        <v>0</v>
      </c>
      <c r="U935" s="21">
        <v>0</v>
      </c>
      <c r="V935" s="21">
        <v>0</v>
      </c>
      <c r="W935" s="21">
        <v>1085311495</v>
      </c>
      <c r="X935" s="21">
        <v>0</v>
      </c>
      <c r="Y935" s="21">
        <v>0</v>
      </c>
      <c r="Z935" s="21">
        <v>0</v>
      </c>
      <c r="AA935" s="21">
        <v>0</v>
      </c>
      <c r="AB935" s="21">
        <v>0</v>
      </c>
      <c r="AC935" s="21">
        <v>0</v>
      </c>
      <c r="AD935" s="21">
        <v>0</v>
      </c>
      <c r="AE935" s="21">
        <v>0</v>
      </c>
      <c r="AF935" s="21">
        <v>0</v>
      </c>
      <c r="AG935" s="21">
        <v>0</v>
      </c>
      <c r="AH935" s="21">
        <v>0</v>
      </c>
      <c r="AI935" s="21">
        <v>0</v>
      </c>
      <c r="AJ935" s="21">
        <v>7992900</v>
      </c>
      <c r="AK935" s="21">
        <v>111</v>
      </c>
      <c r="AL935" s="21">
        <v>0</v>
      </c>
      <c r="AM935" s="21">
        <v>0</v>
      </c>
      <c r="AN935" s="21">
        <v>0</v>
      </c>
      <c r="AO935" s="21">
        <v>82</v>
      </c>
      <c r="AP935" s="21">
        <v>320064393</v>
      </c>
      <c r="AQ935" s="21">
        <v>1456592852</v>
      </c>
    </row>
    <row r="936" spans="1:43" x14ac:dyDescent="0.25">
      <c r="A936" s="19">
        <v>46265</v>
      </c>
      <c r="B936" s="20" t="s">
        <v>7028</v>
      </c>
      <c r="C936" s="20" t="s">
        <v>7029</v>
      </c>
      <c r="D936" s="21">
        <v>2157400</v>
      </c>
      <c r="E936" s="21">
        <v>0</v>
      </c>
      <c r="F936" s="21">
        <v>0</v>
      </c>
      <c r="G936" s="21">
        <v>0</v>
      </c>
      <c r="H936" s="21">
        <v>233622000</v>
      </c>
      <c r="I936" s="21">
        <v>200</v>
      </c>
      <c r="J936" s="21">
        <v>0</v>
      </c>
      <c r="K936" s="21">
        <v>31293000</v>
      </c>
      <c r="L936" s="21">
        <v>5724200</v>
      </c>
      <c r="M936" s="21">
        <v>0</v>
      </c>
      <c r="N936" s="21">
        <v>0</v>
      </c>
      <c r="O936" s="21">
        <v>0</v>
      </c>
      <c r="P936" s="21">
        <v>0</v>
      </c>
      <c r="Q936" s="21">
        <v>0</v>
      </c>
      <c r="R936" s="21">
        <v>0</v>
      </c>
      <c r="S936" s="21">
        <v>0</v>
      </c>
      <c r="T936" s="21">
        <v>0</v>
      </c>
      <c r="U936" s="21">
        <v>0</v>
      </c>
      <c r="V936" s="21">
        <v>0</v>
      </c>
      <c r="W936" s="21">
        <v>1104122800</v>
      </c>
      <c r="X936" s="21">
        <v>16760000</v>
      </c>
      <c r="Y936" s="21">
        <v>0</v>
      </c>
      <c r="Z936" s="21">
        <v>0</v>
      </c>
      <c r="AA936" s="21">
        <v>0</v>
      </c>
      <c r="AB936" s="21">
        <v>0</v>
      </c>
      <c r="AC936" s="21">
        <v>0</v>
      </c>
      <c r="AD936" s="21">
        <v>0</v>
      </c>
      <c r="AE936" s="21">
        <v>0</v>
      </c>
      <c r="AF936" s="21">
        <v>0</v>
      </c>
      <c r="AG936" s="21">
        <v>0</v>
      </c>
      <c r="AH936" s="21">
        <v>0</v>
      </c>
      <c r="AI936" s="21">
        <v>5000000</v>
      </c>
      <c r="AJ936" s="21">
        <v>9503300</v>
      </c>
      <c r="AK936" s="21">
        <v>0</v>
      </c>
      <c r="AL936" s="21">
        <v>0</v>
      </c>
      <c r="AM936" s="21">
        <v>0</v>
      </c>
      <c r="AN936" s="21">
        <v>0</v>
      </c>
      <c r="AO936" s="21">
        <v>0</v>
      </c>
      <c r="AP936" s="21">
        <v>676817100</v>
      </c>
      <c r="AQ936" s="21">
        <v>2085000000</v>
      </c>
    </row>
    <row r="937" spans="1:43" x14ac:dyDescent="0.25">
      <c r="A937" s="19">
        <v>46265</v>
      </c>
      <c r="B937" s="20" t="s">
        <v>7040</v>
      </c>
      <c r="C937" s="20" t="s">
        <v>7041</v>
      </c>
      <c r="D937" s="21">
        <v>3240</v>
      </c>
      <c r="E937" s="21">
        <v>0</v>
      </c>
      <c r="F937" s="21">
        <v>0</v>
      </c>
      <c r="G937" s="21">
        <v>0</v>
      </c>
      <c r="H937" s="21">
        <v>0</v>
      </c>
      <c r="I937" s="21">
        <v>100</v>
      </c>
      <c r="J937" s="21">
        <v>0</v>
      </c>
      <c r="K937" s="21">
        <v>0</v>
      </c>
      <c r="L937" s="21">
        <v>201</v>
      </c>
      <c r="M937" s="21">
        <v>5060</v>
      </c>
      <c r="N937" s="21">
        <v>0</v>
      </c>
      <c r="O937" s="21">
        <v>0</v>
      </c>
      <c r="P937" s="21">
        <v>0</v>
      </c>
      <c r="Q937" s="21">
        <v>0</v>
      </c>
      <c r="R937" s="21">
        <v>0</v>
      </c>
      <c r="S937" s="21">
        <v>0</v>
      </c>
      <c r="T937" s="21">
        <v>0</v>
      </c>
      <c r="U937" s="21">
        <v>0</v>
      </c>
      <c r="V937" s="21">
        <v>0</v>
      </c>
      <c r="W937" s="21">
        <v>2286167632</v>
      </c>
      <c r="X937" s="21">
        <v>0</v>
      </c>
      <c r="Y937" s="21">
        <v>0</v>
      </c>
      <c r="Z937" s="21">
        <v>0</v>
      </c>
      <c r="AA937" s="21">
        <v>0</v>
      </c>
      <c r="AB937" s="21">
        <v>0</v>
      </c>
      <c r="AC937" s="21">
        <v>0</v>
      </c>
      <c r="AD937" s="21">
        <v>0</v>
      </c>
      <c r="AE937" s="21">
        <v>0</v>
      </c>
      <c r="AF937" s="21">
        <v>0</v>
      </c>
      <c r="AG937" s="21">
        <v>0</v>
      </c>
      <c r="AH937" s="21">
        <v>0</v>
      </c>
      <c r="AI937" s="21">
        <v>0</v>
      </c>
      <c r="AJ937" s="21">
        <v>0</v>
      </c>
      <c r="AK937" s="21">
        <v>62283410</v>
      </c>
      <c r="AL937" s="21">
        <v>0</v>
      </c>
      <c r="AM937" s="21">
        <v>416</v>
      </c>
      <c r="AN937" s="21">
        <v>0</v>
      </c>
      <c r="AO937" s="21">
        <v>40</v>
      </c>
      <c r="AP937" s="21">
        <v>44846015</v>
      </c>
      <c r="AQ937" s="21">
        <v>2393306114</v>
      </c>
    </row>
    <row r="938" spans="1:43" x14ac:dyDescent="0.25">
      <c r="A938" s="19">
        <v>46265</v>
      </c>
      <c r="B938" s="20" t="s">
        <v>7043</v>
      </c>
      <c r="C938" s="20" t="s">
        <v>7044</v>
      </c>
      <c r="D938" s="21">
        <v>0</v>
      </c>
      <c r="E938" s="21">
        <v>0</v>
      </c>
      <c r="F938" s="21">
        <v>0</v>
      </c>
      <c r="G938" s="21">
        <v>0</v>
      </c>
      <c r="H938" s="21">
        <v>0</v>
      </c>
      <c r="I938" s="21">
        <v>0</v>
      </c>
      <c r="J938" s="21">
        <v>0</v>
      </c>
      <c r="K938" s="21">
        <v>0</v>
      </c>
      <c r="L938" s="21">
        <v>0</v>
      </c>
      <c r="M938" s="21">
        <v>0</v>
      </c>
      <c r="N938" s="21">
        <v>0</v>
      </c>
      <c r="O938" s="21">
        <v>0</v>
      </c>
      <c r="P938" s="21">
        <v>0</v>
      </c>
      <c r="Q938" s="21">
        <v>0</v>
      </c>
      <c r="R938" s="21">
        <v>0</v>
      </c>
      <c r="S938" s="21">
        <v>0</v>
      </c>
      <c r="T938" s="21">
        <v>0</v>
      </c>
      <c r="U938" s="21">
        <v>0</v>
      </c>
      <c r="V938" s="21">
        <v>0</v>
      </c>
      <c r="W938" s="21">
        <v>0</v>
      </c>
      <c r="X938" s="21">
        <v>0</v>
      </c>
      <c r="Y938" s="21">
        <v>0</v>
      </c>
      <c r="Z938" s="21">
        <v>0</v>
      </c>
      <c r="AA938" s="21">
        <v>0</v>
      </c>
      <c r="AB938" s="21">
        <v>0</v>
      </c>
      <c r="AC938" s="21">
        <v>0</v>
      </c>
      <c r="AD938" s="21">
        <v>0</v>
      </c>
      <c r="AE938" s="21">
        <v>0</v>
      </c>
      <c r="AF938" s="21">
        <v>0</v>
      </c>
      <c r="AG938" s="21">
        <v>0</v>
      </c>
      <c r="AH938" s="21">
        <v>0</v>
      </c>
      <c r="AI938" s="21">
        <v>0</v>
      </c>
      <c r="AJ938" s="21">
        <v>0</v>
      </c>
      <c r="AK938" s="21">
        <v>150080</v>
      </c>
      <c r="AL938" s="21">
        <v>0</v>
      </c>
      <c r="AM938" s="21">
        <v>0</v>
      </c>
      <c r="AN938" s="21">
        <v>0</v>
      </c>
      <c r="AO938" s="21">
        <v>0</v>
      </c>
      <c r="AP938" s="21">
        <v>799881603</v>
      </c>
      <c r="AQ938" s="21">
        <v>800031683</v>
      </c>
    </row>
    <row r="939" spans="1:43" x14ac:dyDescent="0.25">
      <c r="A939" s="19">
        <v>46265</v>
      </c>
      <c r="B939" s="20" t="s">
        <v>7048</v>
      </c>
      <c r="C939" s="20" t="s">
        <v>7049</v>
      </c>
      <c r="D939" s="21">
        <v>8429971</v>
      </c>
      <c r="E939" s="21">
        <v>0</v>
      </c>
      <c r="F939" s="21">
        <v>2903922179</v>
      </c>
      <c r="G939" s="21">
        <v>16202600</v>
      </c>
      <c r="H939" s="21">
        <v>200000</v>
      </c>
      <c r="I939" s="21">
        <v>7050800</v>
      </c>
      <c r="J939" s="21">
        <v>45807229</v>
      </c>
      <c r="K939" s="21">
        <v>2147825</v>
      </c>
      <c r="L939" s="21">
        <v>2252400</v>
      </c>
      <c r="M939" s="21">
        <v>125</v>
      </c>
      <c r="N939" s="21">
        <v>0</v>
      </c>
      <c r="O939" s="21">
        <v>89823801</v>
      </c>
      <c r="P939" s="21">
        <v>0</v>
      </c>
      <c r="Q939" s="21">
        <v>1951025</v>
      </c>
      <c r="R939" s="21">
        <v>539300</v>
      </c>
      <c r="S939" s="21">
        <v>0</v>
      </c>
      <c r="T939" s="21">
        <v>0</v>
      </c>
      <c r="U939" s="21">
        <v>0</v>
      </c>
      <c r="V939" s="21">
        <v>38900</v>
      </c>
      <c r="W939" s="21">
        <v>122371812</v>
      </c>
      <c r="X939" s="21">
        <v>0</v>
      </c>
      <c r="Y939" s="21">
        <v>0</v>
      </c>
      <c r="Z939" s="21">
        <v>0</v>
      </c>
      <c r="AA939" s="21">
        <v>0</v>
      </c>
      <c r="AB939" s="21">
        <v>0</v>
      </c>
      <c r="AC939" s="21">
        <v>250000</v>
      </c>
      <c r="AD939" s="21">
        <v>0</v>
      </c>
      <c r="AE939" s="21">
        <v>64600</v>
      </c>
      <c r="AF939" s="21">
        <v>0</v>
      </c>
      <c r="AG939" s="21">
        <v>0</v>
      </c>
      <c r="AH939" s="21">
        <v>0</v>
      </c>
      <c r="AI939" s="21">
        <v>0</v>
      </c>
      <c r="AJ939" s="21">
        <v>108084958</v>
      </c>
      <c r="AK939" s="21">
        <v>11251690</v>
      </c>
      <c r="AL939" s="21">
        <v>20446826</v>
      </c>
      <c r="AM939" s="21">
        <v>0</v>
      </c>
      <c r="AN939" s="21">
        <v>5905775</v>
      </c>
      <c r="AO939" s="21">
        <v>820335</v>
      </c>
      <c r="AP939" s="21">
        <v>1960986864</v>
      </c>
      <c r="AQ939" s="21">
        <v>5308549015</v>
      </c>
    </row>
    <row r="940" spans="1:43" x14ac:dyDescent="0.25">
      <c r="A940" s="19">
        <v>46265</v>
      </c>
      <c r="B940" s="20" t="s">
        <v>7052</v>
      </c>
      <c r="C940" s="20" t="s">
        <v>7053</v>
      </c>
      <c r="D940" s="21">
        <v>7745245</v>
      </c>
      <c r="E940" s="21">
        <v>205600</v>
      </c>
      <c r="F940" s="21">
        <v>0</v>
      </c>
      <c r="G940" s="21">
        <v>1302800</v>
      </c>
      <c r="H940" s="21">
        <v>0</v>
      </c>
      <c r="I940" s="21">
        <v>100</v>
      </c>
      <c r="J940" s="21">
        <v>0</v>
      </c>
      <c r="K940" s="21">
        <v>3105000</v>
      </c>
      <c r="L940" s="21">
        <v>3990558</v>
      </c>
      <c r="M940" s="21">
        <v>83</v>
      </c>
      <c r="N940" s="21">
        <v>0</v>
      </c>
      <c r="O940" s="21">
        <v>0</v>
      </c>
      <c r="P940" s="21">
        <v>0</v>
      </c>
      <c r="Q940" s="21">
        <v>3431400</v>
      </c>
      <c r="R940" s="21">
        <v>367300</v>
      </c>
      <c r="S940" s="21">
        <v>0</v>
      </c>
      <c r="T940" s="21">
        <v>0</v>
      </c>
      <c r="U940" s="21">
        <v>0</v>
      </c>
      <c r="V940" s="21">
        <v>0</v>
      </c>
      <c r="W940" s="21">
        <v>26629111</v>
      </c>
      <c r="X940" s="21">
        <v>0</v>
      </c>
      <c r="Y940" s="21">
        <v>0</v>
      </c>
      <c r="Z940" s="21">
        <v>0</v>
      </c>
      <c r="AA940" s="21">
        <v>0</v>
      </c>
      <c r="AB940" s="21">
        <v>0</v>
      </c>
      <c r="AC940" s="21">
        <v>0</v>
      </c>
      <c r="AD940" s="21">
        <v>0</v>
      </c>
      <c r="AE940" s="21">
        <v>0</v>
      </c>
      <c r="AF940" s="21">
        <v>0</v>
      </c>
      <c r="AG940" s="21">
        <v>0</v>
      </c>
      <c r="AH940" s="21">
        <v>0</v>
      </c>
      <c r="AI940" s="21">
        <v>0</v>
      </c>
      <c r="AJ940" s="21">
        <v>88265013</v>
      </c>
      <c r="AK940" s="21">
        <v>2159311</v>
      </c>
      <c r="AL940" s="21">
        <v>12451501</v>
      </c>
      <c r="AM940" s="21">
        <v>2062200</v>
      </c>
      <c r="AN940" s="21">
        <v>76397700</v>
      </c>
      <c r="AO940" s="21">
        <v>1587600</v>
      </c>
      <c r="AP940" s="21">
        <v>872279548</v>
      </c>
      <c r="AQ940" s="21">
        <v>1101980070</v>
      </c>
    </row>
    <row r="941" spans="1:43" x14ac:dyDescent="0.25">
      <c r="A941" s="19">
        <v>46265</v>
      </c>
      <c r="B941" s="20" t="s">
        <v>7064</v>
      </c>
      <c r="C941" s="20" t="s">
        <v>7065</v>
      </c>
      <c r="D941" s="21">
        <v>25360792</v>
      </c>
      <c r="E941" s="21">
        <v>6579993</v>
      </c>
      <c r="F941" s="21">
        <v>81</v>
      </c>
      <c r="G941" s="21">
        <v>127984600</v>
      </c>
      <c r="H941" s="21">
        <v>0</v>
      </c>
      <c r="I941" s="21">
        <v>3504478</v>
      </c>
      <c r="J941" s="21">
        <v>50638100</v>
      </c>
      <c r="K941" s="21">
        <v>2003256</v>
      </c>
      <c r="L941" s="21">
        <v>36720189</v>
      </c>
      <c r="M941" s="21">
        <v>4939</v>
      </c>
      <c r="N941" s="21">
        <v>0</v>
      </c>
      <c r="O941" s="21">
        <v>78717165</v>
      </c>
      <c r="P941" s="21">
        <v>121749</v>
      </c>
      <c r="Q941" s="21">
        <v>950297</v>
      </c>
      <c r="R941" s="21">
        <v>33976243</v>
      </c>
      <c r="S941" s="21">
        <v>0</v>
      </c>
      <c r="T941" s="21">
        <v>0</v>
      </c>
      <c r="U941" s="21">
        <v>0</v>
      </c>
      <c r="V941" s="21">
        <v>0</v>
      </c>
      <c r="W941" s="21">
        <v>124053884</v>
      </c>
      <c r="X941" s="21">
        <v>0</v>
      </c>
      <c r="Y941" s="21">
        <v>217800514</v>
      </c>
      <c r="Z941" s="21">
        <v>0</v>
      </c>
      <c r="AA941" s="21">
        <v>0</v>
      </c>
      <c r="AB941" s="21">
        <v>0</v>
      </c>
      <c r="AC941" s="21">
        <v>0</v>
      </c>
      <c r="AD941" s="21">
        <v>550000</v>
      </c>
      <c r="AE941" s="21">
        <v>3597000</v>
      </c>
      <c r="AF941" s="21">
        <v>0</v>
      </c>
      <c r="AG941" s="21">
        <v>0</v>
      </c>
      <c r="AH941" s="21">
        <v>900000</v>
      </c>
      <c r="AI941" s="21">
        <v>6780600</v>
      </c>
      <c r="AJ941" s="21">
        <v>94876129</v>
      </c>
      <c r="AK941" s="21">
        <v>38745281</v>
      </c>
      <c r="AL941" s="21">
        <v>157212323</v>
      </c>
      <c r="AM941" s="21">
        <v>3233025</v>
      </c>
      <c r="AN941" s="21">
        <v>435744919</v>
      </c>
      <c r="AO941" s="21">
        <v>4168140</v>
      </c>
      <c r="AP941" s="21">
        <v>2124168480</v>
      </c>
      <c r="AQ941" s="21">
        <v>3578392177</v>
      </c>
    </row>
    <row r="942" spans="1:43" x14ac:dyDescent="0.25">
      <c r="A942" s="19">
        <v>46265</v>
      </c>
      <c r="B942" s="20" t="s">
        <v>7066</v>
      </c>
      <c r="C942" s="20" t="s">
        <v>7067</v>
      </c>
      <c r="D942" s="21">
        <v>1005800</v>
      </c>
      <c r="E942" s="21">
        <v>0</v>
      </c>
      <c r="F942" s="21">
        <v>0</v>
      </c>
      <c r="G942" s="21">
        <v>0</v>
      </c>
      <c r="H942" s="21">
        <v>0</v>
      </c>
      <c r="I942" s="21">
        <v>66945500</v>
      </c>
      <c r="J942" s="21">
        <v>0</v>
      </c>
      <c r="K942" s="21">
        <v>3264300</v>
      </c>
      <c r="L942" s="21">
        <v>1308200</v>
      </c>
      <c r="M942" s="21">
        <v>0</v>
      </c>
      <c r="N942" s="21">
        <v>0</v>
      </c>
      <c r="O942" s="21">
        <v>0</v>
      </c>
      <c r="P942" s="21">
        <v>0</v>
      </c>
      <c r="Q942" s="21">
        <v>6660000</v>
      </c>
      <c r="R942" s="21">
        <v>63616515</v>
      </c>
      <c r="S942" s="21">
        <v>0</v>
      </c>
      <c r="T942" s="21">
        <v>0</v>
      </c>
      <c r="U942" s="21">
        <v>0</v>
      </c>
      <c r="V942" s="21">
        <v>0</v>
      </c>
      <c r="W942" s="21">
        <v>82896585</v>
      </c>
      <c r="X942" s="21">
        <v>0</v>
      </c>
      <c r="Y942" s="21">
        <v>0</v>
      </c>
      <c r="Z942" s="21">
        <v>0</v>
      </c>
      <c r="AA942" s="21">
        <v>0</v>
      </c>
      <c r="AB942" s="21">
        <v>0</v>
      </c>
      <c r="AC942" s="21">
        <v>0</v>
      </c>
      <c r="AD942" s="21">
        <v>0</v>
      </c>
      <c r="AE942" s="21">
        <v>0</v>
      </c>
      <c r="AF942" s="21">
        <v>0</v>
      </c>
      <c r="AG942" s="21">
        <v>0</v>
      </c>
      <c r="AH942" s="21">
        <v>0</v>
      </c>
      <c r="AI942" s="21">
        <v>0</v>
      </c>
      <c r="AJ942" s="21">
        <v>38946000</v>
      </c>
      <c r="AK942" s="21">
        <v>202040500</v>
      </c>
      <c r="AL942" s="21">
        <v>0</v>
      </c>
      <c r="AM942" s="21">
        <v>0</v>
      </c>
      <c r="AN942" s="21">
        <v>0</v>
      </c>
      <c r="AO942" s="21">
        <v>0</v>
      </c>
      <c r="AP942" s="21">
        <v>211316600</v>
      </c>
      <c r="AQ942" s="21">
        <v>678000000</v>
      </c>
    </row>
    <row r="943" spans="1:43" x14ac:dyDescent="0.25">
      <c r="A943" s="19">
        <v>46265</v>
      </c>
      <c r="B943" s="20" t="s">
        <v>7072</v>
      </c>
      <c r="C943" s="20" t="s">
        <v>7073</v>
      </c>
      <c r="D943" s="21">
        <v>21649800</v>
      </c>
      <c r="E943" s="21">
        <v>0</v>
      </c>
      <c r="F943" s="21">
        <v>0</v>
      </c>
      <c r="G943" s="21">
        <v>0</v>
      </c>
      <c r="H943" s="21">
        <v>0</v>
      </c>
      <c r="I943" s="21">
        <v>100</v>
      </c>
      <c r="J943" s="21">
        <v>0</v>
      </c>
      <c r="K943" s="21">
        <v>0</v>
      </c>
      <c r="L943" s="21">
        <v>0</v>
      </c>
      <c r="M943" s="21">
        <v>0</v>
      </c>
      <c r="N943" s="21">
        <v>0</v>
      </c>
      <c r="O943" s="21">
        <v>0</v>
      </c>
      <c r="P943" s="21">
        <v>0</v>
      </c>
      <c r="Q943" s="21">
        <v>100000</v>
      </c>
      <c r="R943" s="21">
        <v>0</v>
      </c>
      <c r="S943" s="21">
        <v>0</v>
      </c>
      <c r="T943" s="21">
        <v>0</v>
      </c>
      <c r="U943" s="21">
        <v>0</v>
      </c>
      <c r="V943" s="21">
        <v>0</v>
      </c>
      <c r="W943" s="21">
        <v>2525364100</v>
      </c>
      <c r="X943" s="21">
        <v>0</v>
      </c>
      <c r="Y943" s="21">
        <v>0</v>
      </c>
      <c r="Z943" s="21">
        <v>0</v>
      </c>
      <c r="AA943" s="21">
        <v>0</v>
      </c>
      <c r="AB943" s="21">
        <v>0</v>
      </c>
      <c r="AC943" s="21">
        <v>0</v>
      </c>
      <c r="AD943" s="21">
        <v>0</v>
      </c>
      <c r="AE943" s="21">
        <v>0</v>
      </c>
      <c r="AF943" s="21">
        <v>0</v>
      </c>
      <c r="AG943" s="21">
        <v>0</v>
      </c>
      <c r="AH943" s="21">
        <v>0</v>
      </c>
      <c r="AI943" s="21">
        <v>0</v>
      </c>
      <c r="AJ943" s="21">
        <v>0</v>
      </c>
      <c r="AK943" s="21">
        <v>10333</v>
      </c>
      <c r="AL943" s="21">
        <v>0</v>
      </c>
      <c r="AM943" s="21">
        <v>0</v>
      </c>
      <c r="AN943" s="21">
        <v>0</v>
      </c>
      <c r="AO943" s="21">
        <v>633</v>
      </c>
      <c r="AP943" s="21">
        <v>2682991064</v>
      </c>
      <c r="AQ943" s="21">
        <v>5230116030</v>
      </c>
    </row>
    <row r="944" spans="1:43" x14ac:dyDescent="0.25">
      <c r="A944" s="19">
        <v>46265</v>
      </c>
      <c r="B944" s="20" t="s">
        <v>7075</v>
      </c>
      <c r="C944" s="20" t="s">
        <v>7076</v>
      </c>
      <c r="D944" s="21">
        <v>6807031</v>
      </c>
      <c r="E944" s="21">
        <v>1727537</v>
      </c>
      <c r="F944" s="21">
        <v>0</v>
      </c>
      <c r="G944" s="21">
        <v>0</v>
      </c>
      <c r="H944" s="21">
        <v>0</v>
      </c>
      <c r="I944" s="21">
        <v>611134142</v>
      </c>
      <c r="J944" s="21">
        <v>3212468</v>
      </c>
      <c r="K944" s="21">
        <v>2905568</v>
      </c>
      <c r="L944" s="21">
        <v>8276465</v>
      </c>
      <c r="M944" s="21">
        <v>281</v>
      </c>
      <c r="N944" s="21">
        <v>0</v>
      </c>
      <c r="O944" s="21">
        <v>0</v>
      </c>
      <c r="P944" s="21">
        <v>962881</v>
      </c>
      <c r="Q944" s="21">
        <v>2</v>
      </c>
      <c r="R944" s="21">
        <v>0</v>
      </c>
      <c r="S944" s="21">
        <v>0</v>
      </c>
      <c r="T944" s="21">
        <v>0</v>
      </c>
      <c r="U944" s="21">
        <v>0</v>
      </c>
      <c r="V944" s="21">
        <v>0</v>
      </c>
      <c r="W944" s="21">
        <v>832912779</v>
      </c>
      <c r="X944" s="21">
        <v>0</v>
      </c>
      <c r="Y944" s="21">
        <v>0</v>
      </c>
      <c r="Z944" s="21">
        <v>0</v>
      </c>
      <c r="AA944" s="21">
        <v>0</v>
      </c>
      <c r="AB944" s="21">
        <v>0</v>
      </c>
      <c r="AC944" s="21">
        <v>0</v>
      </c>
      <c r="AD944" s="21">
        <v>0</v>
      </c>
      <c r="AE944" s="21">
        <v>0</v>
      </c>
      <c r="AF944" s="21">
        <v>0</v>
      </c>
      <c r="AG944" s="21">
        <v>0</v>
      </c>
      <c r="AH944" s="21">
        <v>0</v>
      </c>
      <c r="AI944" s="21">
        <v>0</v>
      </c>
      <c r="AJ944" s="21">
        <v>289392309</v>
      </c>
      <c r="AK944" s="21">
        <v>23140934</v>
      </c>
      <c r="AL944" s="21">
        <v>0</v>
      </c>
      <c r="AM944" s="21">
        <v>368136</v>
      </c>
      <c r="AN944" s="21">
        <v>3669300</v>
      </c>
      <c r="AO944" s="21">
        <v>1054104</v>
      </c>
      <c r="AP944" s="21">
        <v>1725658132</v>
      </c>
      <c r="AQ944" s="21">
        <v>3511222069</v>
      </c>
    </row>
    <row r="945" spans="1:43" x14ac:dyDescent="0.25">
      <c r="A945" s="19">
        <v>46265</v>
      </c>
      <c r="B945" s="20" t="s">
        <v>7084</v>
      </c>
      <c r="C945" s="20" t="s">
        <v>7085</v>
      </c>
      <c r="D945" s="21">
        <v>69636800</v>
      </c>
      <c r="E945" s="21">
        <v>0</v>
      </c>
      <c r="F945" s="21">
        <v>400000</v>
      </c>
      <c r="G945" s="21">
        <v>159516400</v>
      </c>
      <c r="H945" s="21">
        <v>132080000</v>
      </c>
      <c r="I945" s="21">
        <v>6131900</v>
      </c>
      <c r="J945" s="21">
        <v>0</v>
      </c>
      <c r="K945" s="21">
        <v>5787200</v>
      </c>
      <c r="L945" s="21">
        <v>707331210</v>
      </c>
      <c r="M945" s="21">
        <v>530000</v>
      </c>
      <c r="N945" s="21">
        <v>0</v>
      </c>
      <c r="O945" s="21">
        <v>0</v>
      </c>
      <c r="P945" s="21">
        <v>0</v>
      </c>
      <c r="Q945" s="21">
        <v>9525200</v>
      </c>
      <c r="R945" s="21">
        <v>7283200</v>
      </c>
      <c r="S945" s="21">
        <v>0</v>
      </c>
      <c r="T945" s="21">
        <v>0</v>
      </c>
      <c r="U945" s="21">
        <v>0</v>
      </c>
      <c r="V945" s="21">
        <v>700000</v>
      </c>
      <c r="W945" s="21">
        <v>834846124</v>
      </c>
      <c r="X945" s="21">
        <v>2600</v>
      </c>
      <c r="Y945" s="21">
        <v>0</v>
      </c>
      <c r="Z945" s="21">
        <v>0</v>
      </c>
      <c r="AA945" s="21">
        <v>0</v>
      </c>
      <c r="AB945" s="21">
        <v>0</v>
      </c>
      <c r="AC945" s="21">
        <v>0</v>
      </c>
      <c r="AD945" s="21">
        <v>0</v>
      </c>
      <c r="AE945" s="21">
        <v>112000</v>
      </c>
      <c r="AF945" s="21">
        <v>0</v>
      </c>
      <c r="AG945" s="21">
        <v>0</v>
      </c>
      <c r="AH945" s="21">
        <v>0</v>
      </c>
      <c r="AI945" s="21">
        <v>0</v>
      </c>
      <c r="AJ945" s="21">
        <v>32500200</v>
      </c>
      <c r="AK945" s="21">
        <v>3552613</v>
      </c>
      <c r="AL945" s="21">
        <v>5943000</v>
      </c>
      <c r="AM945" s="21">
        <v>0</v>
      </c>
      <c r="AN945" s="21">
        <v>0</v>
      </c>
      <c r="AO945" s="21">
        <v>300</v>
      </c>
      <c r="AP945" s="21">
        <v>9711583647</v>
      </c>
      <c r="AQ945" s="21">
        <v>11687462394</v>
      </c>
    </row>
    <row r="946" spans="1:43" x14ac:dyDescent="0.25">
      <c r="A946" s="19">
        <v>46265</v>
      </c>
      <c r="B946" s="20" t="s">
        <v>7096</v>
      </c>
      <c r="C946" s="20" t="s">
        <v>7097</v>
      </c>
      <c r="D946" s="21">
        <v>0</v>
      </c>
      <c r="E946" s="21">
        <v>0</v>
      </c>
      <c r="F946" s="21">
        <v>130000</v>
      </c>
      <c r="G946" s="21">
        <v>0</v>
      </c>
      <c r="H946" s="21">
        <v>0</v>
      </c>
      <c r="I946" s="21">
        <v>145300</v>
      </c>
      <c r="J946" s="21">
        <v>0</v>
      </c>
      <c r="K946" s="21">
        <v>1978300</v>
      </c>
      <c r="L946" s="21">
        <v>1947807450</v>
      </c>
      <c r="M946" s="21">
        <v>0</v>
      </c>
      <c r="N946" s="21">
        <v>0</v>
      </c>
      <c r="O946" s="21">
        <v>0</v>
      </c>
      <c r="P946" s="21">
        <v>0</v>
      </c>
      <c r="Q946" s="21">
        <v>3600</v>
      </c>
      <c r="R946" s="21">
        <v>2088500</v>
      </c>
      <c r="S946" s="21">
        <v>0</v>
      </c>
      <c r="T946" s="21">
        <v>0</v>
      </c>
      <c r="U946" s="21">
        <v>0</v>
      </c>
      <c r="V946" s="21">
        <v>0</v>
      </c>
      <c r="W946" s="21">
        <v>1539674800</v>
      </c>
      <c r="X946" s="21">
        <v>0</v>
      </c>
      <c r="Y946" s="21">
        <v>0</v>
      </c>
      <c r="Z946" s="21">
        <v>0</v>
      </c>
      <c r="AA946" s="21">
        <v>0</v>
      </c>
      <c r="AB946" s="21">
        <v>0</v>
      </c>
      <c r="AC946" s="21">
        <v>0</v>
      </c>
      <c r="AD946" s="21">
        <v>0</v>
      </c>
      <c r="AE946" s="21">
        <v>2088346100</v>
      </c>
      <c r="AF946" s="21">
        <v>0</v>
      </c>
      <c r="AG946" s="21">
        <v>0</v>
      </c>
      <c r="AH946" s="21">
        <v>27709800</v>
      </c>
      <c r="AI946" s="21">
        <v>0</v>
      </c>
      <c r="AJ946" s="21">
        <v>0</v>
      </c>
      <c r="AK946" s="21">
        <v>2388100</v>
      </c>
      <c r="AL946" s="21">
        <v>0</v>
      </c>
      <c r="AM946" s="21">
        <v>0</v>
      </c>
      <c r="AN946" s="21">
        <v>0</v>
      </c>
      <c r="AO946" s="21">
        <v>13819500</v>
      </c>
      <c r="AP946" s="21">
        <v>13744908550</v>
      </c>
      <c r="AQ946" s="21">
        <v>19369000000</v>
      </c>
    </row>
    <row r="947" spans="1:43" x14ac:dyDescent="0.25">
      <c r="A947" s="19">
        <v>46265</v>
      </c>
      <c r="B947" s="20" t="s">
        <v>7104</v>
      </c>
      <c r="C947" s="20" t="s">
        <v>7105</v>
      </c>
      <c r="D947" s="21">
        <v>2028800</v>
      </c>
      <c r="E947" s="21">
        <v>0</v>
      </c>
      <c r="F947" s="21">
        <v>187000</v>
      </c>
      <c r="G947" s="21">
        <v>0</v>
      </c>
      <c r="H947" s="21">
        <v>60000</v>
      </c>
      <c r="I947" s="21">
        <v>100</v>
      </c>
      <c r="J947" s="21">
        <v>0</v>
      </c>
      <c r="K947" s="21">
        <v>0</v>
      </c>
      <c r="L947" s="21">
        <v>658100</v>
      </c>
      <c r="M947" s="21">
        <v>0</v>
      </c>
      <c r="N947" s="21">
        <v>0</v>
      </c>
      <c r="O947" s="21">
        <v>0</v>
      </c>
      <c r="P947" s="21">
        <v>0</v>
      </c>
      <c r="Q947" s="21">
        <v>100</v>
      </c>
      <c r="R947" s="21">
        <v>554500</v>
      </c>
      <c r="S947" s="21">
        <v>0</v>
      </c>
      <c r="T947" s="21">
        <v>0</v>
      </c>
      <c r="U947" s="21">
        <v>0</v>
      </c>
      <c r="V947" s="21">
        <v>129600</v>
      </c>
      <c r="W947" s="21">
        <v>3902714628</v>
      </c>
      <c r="X947" s="21">
        <v>0</v>
      </c>
      <c r="Y947" s="21">
        <v>0</v>
      </c>
      <c r="Z947" s="21">
        <v>0</v>
      </c>
      <c r="AA947" s="21">
        <v>0</v>
      </c>
      <c r="AB947" s="21">
        <v>0</v>
      </c>
      <c r="AC947" s="21">
        <v>0</v>
      </c>
      <c r="AD947" s="21">
        <v>0</v>
      </c>
      <c r="AE947" s="21">
        <v>105037619</v>
      </c>
      <c r="AF947" s="21">
        <v>0</v>
      </c>
      <c r="AG947" s="21">
        <v>0</v>
      </c>
      <c r="AH947" s="21">
        <v>0</v>
      </c>
      <c r="AI947" s="21">
        <v>800</v>
      </c>
      <c r="AJ947" s="21">
        <v>11000000</v>
      </c>
      <c r="AK947" s="21">
        <v>5705000</v>
      </c>
      <c r="AL947" s="21">
        <v>0</v>
      </c>
      <c r="AM947" s="21">
        <v>0</v>
      </c>
      <c r="AN947" s="21">
        <v>0</v>
      </c>
      <c r="AO947" s="21">
        <v>100</v>
      </c>
      <c r="AP947" s="21">
        <v>7163100153</v>
      </c>
      <c r="AQ947" s="21">
        <v>11191176500</v>
      </c>
    </row>
    <row r="948" spans="1:43" x14ac:dyDescent="0.25">
      <c r="A948" s="19">
        <v>46265</v>
      </c>
      <c r="B948" s="20" t="s">
        <v>7110</v>
      </c>
      <c r="C948" s="20" t="s">
        <v>7111</v>
      </c>
      <c r="D948" s="21">
        <v>2353046929</v>
      </c>
      <c r="E948" s="21">
        <v>0</v>
      </c>
      <c r="F948" s="21">
        <v>770800</v>
      </c>
      <c r="G948" s="21">
        <v>0</v>
      </c>
      <c r="H948" s="21">
        <v>69</v>
      </c>
      <c r="I948" s="21">
        <v>55866025</v>
      </c>
      <c r="J948" s="21">
        <v>0</v>
      </c>
      <c r="K948" s="21">
        <v>200000</v>
      </c>
      <c r="L948" s="21">
        <v>37018800</v>
      </c>
      <c r="M948" s="21">
        <v>104</v>
      </c>
      <c r="N948" s="21">
        <v>3948500</v>
      </c>
      <c r="O948" s="21">
        <v>0</v>
      </c>
      <c r="P948" s="21">
        <v>1198096</v>
      </c>
      <c r="Q948" s="21">
        <v>0</v>
      </c>
      <c r="R948" s="21">
        <v>0</v>
      </c>
      <c r="S948" s="21">
        <v>0</v>
      </c>
      <c r="T948" s="21">
        <v>0</v>
      </c>
      <c r="U948" s="21">
        <v>0</v>
      </c>
      <c r="V948" s="21">
        <v>0</v>
      </c>
      <c r="W948" s="21">
        <v>881148100</v>
      </c>
      <c r="X948" s="21">
        <v>0</v>
      </c>
      <c r="Y948" s="21">
        <v>0</v>
      </c>
      <c r="Z948" s="21">
        <v>0</v>
      </c>
      <c r="AA948" s="21">
        <v>0</v>
      </c>
      <c r="AB948" s="21">
        <v>0</v>
      </c>
      <c r="AC948" s="21">
        <v>0</v>
      </c>
      <c r="AD948" s="21">
        <v>0</v>
      </c>
      <c r="AE948" s="21">
        <v>0</v>
      </c>
      <c r="AF948" s="21">
        <v>0</v>
      </c>
      <c r="AG948" s="21">
        <v>0</v>
      </c>
      <c r="AH948" s="21">
        <v>0</v>
      </c>
      <c r="AI948" s="21">
        <v>0</v>
      </c>
      <c r="AJ948" s="21">
        <v>4400000</v>
      </c>
      <c r="AK948" s="21">
        <v>1635172</v>
      </c>
      <c r="AL948" s="21">
        <v>0</v>
      </c>
      <c r="AM948" s="21">
        <v>0</v>
      </c>
      <c r="AN948" s="21">
        <v>0</v>
      </c>
      <c r="AO948" s="21">
        <v>0</v>
      </c>
      <c r="AP948" s="21">
        <v>142248885</v>
      </c>
      <c r="AQ948" s="21">
        <v>3481481480</v>
      </c>
    </row>
    <row r="949" spans="1:43" x14ac:dyDescent="0.25">
      <c r="A949" s="19">
        <v>46265</v>
      </c>
      <c r="B949" s="20" t="s">
        <v>7115</v>
      </c>
      <c r="C949" s="20" t="s">
        <v>7116</v>
      </c>
      <c r="D949" s="21">
        <v>5391600</v>
      </c>
      <c r="E949" s="21">
        <v>0</v>
      </c>
      <c r="F949" s="21">
        <v>0</v>
      </c>
      <c r="G949" s="21">
        <v>0</v>
      </c>
      <c r="H949" s="21">
        <v>0</v>
      </c>
      <c r="I949" s="21">
        <v>100</v>
      </c>
      <c r="J949" s="21">
        <v>481500</v>
      </c>
      <c r="K949" s="21">
        <v>1131900</v>
      </c>
      <c r="L949" s="21">
        <v>290000</v>
      </c>
      <c r="M949" s="21">
        <v>136</v>
      </c>
      <c r="N949" s="21">
        <v>0</v>
      </c>
      <c r="O949" s="21">
        <v>0</v>
      </c>
      <c r="P949" s="21">
        <v>0</v>
      </c>
      <c r="Q949" s="21">
        <v>50000</v>
      </c>
      <c r="R949" s="21">
        <v>174691500</v>
      </c>
      <c r="S949" s="21">
        <v>0</v>
      </c>
      <c r="T949" s="21">
        <v>0</v>
      </c>
      <c r="U949" s="21">
        <v>0</v>
      </c>
      <c r="V949" s="21">
        <v>10700</v>
      </c>
      <c r="W949" s="21">
        <v>1753527000</v>
      </c>
      <c r="X949" s="21">
        <v>0</v>
      </c>
      <c r="Y949" s="21">
        <v>0</v>
      </c>
      <c r="Z949" s="21">
        <v>0</v>
      </c>
      <c r="AA949" s="21">
        <v>0</v>
      </c>
      <c r="AB949" s="21">
        <v>0</v>
      </c>
      <c r="AC949" s="21">
        <v>0</v>
      </c>
      <c r="AD949" s="21">
        <v>0</v>
      </c>
      <c r="AE949" s="21">
        <v>0</v>
      </c>
      <c r="AF949" s="21">
        <v>0</v>
      </c>
      <c r="AG949" s="21">
        <v>0</v>
      </c>
      <c r="AH949" s="21">
        <v>294100</v>
      </c>
      <c r="AI949" s="21">
        <v>0</v>
      </c>
      <c r="AJ949" s="21">
        <v>18964300</v>
      </c>
      <c r="AK949" s="21">
        <v>53494347</v>
      </c>
      <c r="AL949" s="21">
        <v>560000</v>
      </c>
      <c r="AM949" s="21">
        <v>0</v>
      </c>
      <c r="AN949" s="21">
        <v>971800</v>
      </c>
      <c r="AO949" s="21">
        <v>0</v>
      </c>
      <c r="AP949" s="21">
        <v>950141017</v>
      </c>
      <c r="AQ949" s="21">
        <v>2960000000</v>
      </c>
    </row>
    <row r="950" spans="1:43" x14ac:dyDescent="0.25">
      <c r="A950" s="19">
        <v>46265</v>
      </c>
      <c r="B950" s="20" t="s">
        <v>7121</v>
      </c>
      <c r="C950" s="20" t="s">
        <v>7122</v>
      </c>
      <c r="D950" s="21">
        <v>0</v>
      </c>
      <c r="E950" s="21">
        <v>0</v>
      </c>
      <c r="F950" s="21">
        <v>400</v>
      </c>
      <c r="G950" s="21">
        <v>0</v>
      </c>
      <c r="H950" s="21">
        <v>0</v>
      </c>
      <c r="I950" s="21">
        <v>100</v>
      </c>
      <c r="J950" s="21">
        <v>0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>
        <v>0</v>
      </c>
      <c r="R950" s="21">
        <v>0</v>
      </c>
      <c r="S950" s="21">
        <v>0</v>
      </c>
      <c r="T950" s="21">
        <v>0</v>
      </c>
      <c r="U950" s="21">
        <v>0</v>
      </c>
      <c r="V950" s="21">
        <v>0</v>
      </c>
      <c r="W950" s="21">
        <v>1055242048</v>
      </c>
      <c r="X950" s="21">
        <v>0</v>
      </c>
      <c r="Y950" s="21">
        <v>0</v>
      </c>
      <c r="Z950" s="21">
        <v>0</v>
      </c>
      <c r="AA950" s="21">
        <v>0</v>
      </c>
      <c r="AB950" s="21">
        <v>0</v>
      </c>
      <c r="AC950" s="21">
        <v>0</v>
      </c>
      <c r="AD950" s="21">
        <v>0</v>
      </c>
      <c r="AE950" s="21">
        <v>0</v>
      </c>
      <c r="AF950" s="21">
        <v>0</v>
      </c>
      <c r="AG950" s="21">
        <v>0</v>
      </c>
      <c r="AH950" s="21">
        <v>0</v>
      </c>
      <c r="AI950" s="21">
        <v>0</v>
      </c>
      <c r="AJ950" s="21">
        <v>0</v>
      </c>
      <c r="AK950" s="21">
        <v>17958000</v>
      </c>
      <c r="AL950" s="21">
        <v>5555500</v>
      </c>
      <c r="AM950" s="21">
        <v>0</v>
      </c>
      <c r="AN950" s="21">
        <v>0</v>
      </c>
      <c r="AO950" s="21">
        <v>100</v>
      </c>
      <c r="AP950" s="21">
        <v>1341916900</v>
      </c>
      <c r="AQ950" s="21">
        <v>2420673048</v>
      </c>
    </row>
    <row r="951" spans="1:43" x14ac:dyDescent="0.25">
      <c r="A951" s="19">
        <v>46265</v>
      </c>
      <c r="B951" s="20" t="s">
        <v>7128</v>
      </c>
      <c r="C951" s="20" t="s">
        <v>7129</v>
      </c>
      <c r="D951" s="21">
        <v>359650</v>
      </c>
      <c r="E951" s="21">
        <v>12000000</v>
      </c>
      <c r="F951" s="21">
        <v>141439860</v>
      </c>
      <c r="G951" s="21">
        <v>0</v>
      </c>
      <c r="H951" s="21">
        <v>387200</v>
      </c>
      <c r="I951" s="21">
        <v>108050100</v>
      </c>
      <c r="J951" s="21">
        <v>0</v>
      </c>
      <c r="K951" s="21">
        <v>610000</v>
      </c>
      <c r="L951" s="21">
        <v>87080166</v>
      </c>
      <c r="M951" s="21">
        <v>501525</v>
      </c>
      <c r="N951" s="21">
        <v>0</v>
      </c>
      <c r="O951" s="21">
        <v>0</v>
      </c>
      <c r="P951" s="21">
        <v>0</v>
      </c>
      <c r="Q951" s="21">
        <v>2342375007</v>
      </c>
      <c r="R951" s="21">
        <v>123200264</v>
      </c>
      <c r="S951" s="21">
        <v>0</v>
      </c>
      <c r="T951" s="21">
        <v>0</v>
      </c>
      <c r="U951" s="21">
        <v>0</v>
      </c>
      <c r="V951" s="21">
        <v>377585438</v>
      </c>
      <c r="W951" s="21">
        <v>21662937884</v>
      </c>
      <c r="X951" s="21">
        <v>7500</v>
      </c>
      <c r="Y951" s="21">
        <v>476511178</v>
      </c>
      <c r="Z951" s="21">
        <v>0</v>
      </c>
      <c r="AA951" s="21">
        <v>0</v>
      </c>
      <c r="AB951" s="21">
        <v>0</v>
      </c>
      <c r="AC951" s="21">
        <v>0</v>
      </c>
      <c r="AD951" s="21">
        <v>0</v>
      </c>
      <c r="AE951" s="21">
        <v>5977000</v>
      </c>
      <c r="AF951" s="21">
        <v>0</v>
      </c>
      <c r="AG951" s="21">
        <v>0</v>
      </c>
      <c r="AH951" s="21">
        <v>13822881</v>
      </c>
      <c r="AI951" s="21">
        <v>0</v>
      </c>
      <c r="AJ951" s="21">
        <v>4013405</v>
      </c>
      <c r="AK951" s="21">
        <v>27844509</v>
      </c>
      <c r="AL951" s="21">
        <v>141892800</v>
      </c>
      <c r="AM951" s="21">
        <v>22000000</v>
      </c>
      <c r="AN951" s="21">
        <v>1208546600</v>
      </c>
      <c r="AO951" s="21">
        <v>761008</v>
      </c>
      <c r="AP951" s="21">
        <v>12128340234</v>
      </c>
      <c r="AQ951" s="21">
        <v>38886244209</v>
      </c>
    </row>
    <row r="952" spans="1:43" x14ac:dyDescent="0.25">
      <c r="A952" s="19">
        <v>46265</v>
      </c>
      <c r="B952" s="20" t="s">
        <v>7139</v>
      </c>
      <c r="C952" s="20" t="s">
        <v>7140</v>
      </c>
      <c r="D952" s="21">
        <v>7563170</v>
      </c>
      <c r="E952" s="21">
        <v>7803114</v>
      </c>
      <c r="F952" s="21">
        <v>197800</v>
      </c>
      <c r="G952" s="21">
        <v>63322514</v>
      </c>
      <c r="H952" s="21">
        <v>0</v>
      </c>
      <c r="I952" s="21">
        <v>25851837</v>
      </c>
      <c r="J952" s="21">
        <v>272017254</v>
      </c>
      <c r="K952" s="21">
        <v>6458082</v>
      </c>
      <c r="L952" s="21">
        <v>7448210</v>
      </c>
      <c r="M952" s="21">
        <v>40213</v>
      </c>
      <c r="N952" s="21">
        <v>0</v>
      </c>
      <c r="O952" s="21">
        <v>32023763</v>
      </c>
      <c r="P952" s="21">
        <v>601210</v>
      </c>
      <c r="Q952" s="21">
        <v>3933700</v>
      </c>
      <c r="R952" s="21">
        <v>52777043</v>
      </c>
      <c r="S952" s="21">
        <v>0</v>
      </c>
      <c r="T952" s="21">
        <v>0</v>
      </c>
      <c r="U952" s="21">
        <v>0</v>
      </c>
      <c r="V952" s="21">
        <v>0</v>
      </c>
      <c r="W952" s="21">
        <v>246520484</v>
      </c>
      <c r="X952" s="21">
        <v>1000</v>
      </c>
      <c r="Y952" s="21">
        <v>269485308</v>
      </c>
      <c r="Z952" s="21">
        <v>0</v>
      </c>
      <c r="AA952" s="21">
        <v>0</v>
      </c>
      <c r="AB952" s="21">
        <v>0</v>
      </c>
      <c r="AC952" s="21">
        <v>0</v>
      </c>
      <c r="AD952" s="21">
        <v>0</v>
      </c>
      <c r="AE952" s="21">
        <v>1181600</v>
      </c>
      <c r="AF952" s="21">
        <v>2094116</v>
      </c>
      <c r="AG952" s="21">
        <v>0</v>
      </c>
      <c r="AH952" s="21">
        <v>202595</v>
      </c>
      <c r="AI952" s="21">
        <v>9784278</v>
      </c>
      <c r="AJ952" s="21">
        <v>747803901</v>
      </c>
      <c r="AK952" s="21">
        <v>199997187</v>
      </c>
      <c r="AL952" s="21">
        <v>253492287</v>
      </c>
      <c r="AM952" s="21">
        <v>16304695</v>
      </c>
      <c r="AN952" s="21">
        <v>692892241</v>
      </c>
      <c r="AO952" s="21">
        <v>25170637</v>
      </c>
      <c r="AP952" s="21">
        <v>4156204115</v>
      </c>
      <c r="AQ952" s="21">
        <v>7101172354</v>
      </c>
    </row>
    <row r="953" spans="1:43" x14ac:dyDescent="0.25">
      <c r="A953" s="19">
        <v>46265</v>
      </c>
      <c r="B953" s="20" t="s">
        <v>7141</v>
      </c>
      <c r="C953" s="20" t="s">
        <v>7142</v>
      </c>
      <c r="D953" s="21">
        <v>70022471</v>
      </c>
      <c r="E953" s="21">
        <v>0</v>
      </c>
      <c r="F953" s="21">
        <v>0</v>
      </c>
      <c r="G953" s="21">
        <v>0</v>
      </c>
      <c r="H953" s="21">
        <v>0</v>
      </c>
      <c r="I953" s="21">
        <v>4700100</v>
      </c>
      <c r="J953" s="21">
        <v>0</v>
      </c>
      <c r="K953" s="21">
        <v>100000</v>
      </c>
      <c r="L953" s="21">
        <v>2395300</v>
      </c>
      <c r="M953" s="21">
        <v>89</v>
      </c>
      <c r="N953" s="21">
        <v>0</v>
      </c>
      <c r="O953" s="21">
        <v>0</v>
      </c>
      <c r="P953" s="21">
        <v>698700</v>
      </c>
      <c r="Q953" s="21">
        <v>100</v>
      </c>
      <c r="R953" s="21">
        <v>10500</v>
      </c>
      <c r="S953" s="21">
        <v>0</v>
      </c>
      <c r="T953" s="21">
        <v>0</v>
      </c>
      <c r="U953" s="21">
        <v>0</v>
      </c>
      <c r="V953" s="21">
        <v>0</v>
      </c>
      <c r="W953" s="21">
        <v>67336000</v>
      </c>
      <c r="X953" s="21">
        <v>0</v>
      </c>
      <c r="Y953" s="21">
        <v>120468400</v>
      </c>
      <c r="Z953" s="21">
        <v>0</v>
      </c>
      <c r="AA953" s="21">
        <v>0</v>
      </c>
      <c r="AB953" s="21">
        <v>0</v>
      </c>
      <c r="AC953" s="21">
        <v>0</v>
      </c>
      <c r="AD953" s="21">
        <v>0</v>
      </c>
      <c r="AE953" s="21">
        <v>383602049</v>
      </c>
      <c r="AF953" s="21">
        <v>0</v>
      </c>
      <c r="AG953" s="21">
        <v>0</v>
      </c>
      <c r="AH953" s="21">
        <v>0</v>
      </c>
      <c r="AI953" s="21">
        <v>615300</v>
      </c>
      <c r="AJ953" s="21">
        <v>24789800</v>
      </c>
      <c r="AK953" s="21">
        <v>152790646</v>
      </c>
      <c r="AL953" s="21">
        <v>48834200</v>
      </c>
      <c r="AM953" s="21">
        <v>0</v>
      </c>
      <c r="AN953" s="21">
        <v>269846700</v>
      </c>
      <c r="AO953" s="21">
        <v>250000</v>
      </c>
      <c r="AP953" s="21">
        <v>2253683245</v>
      </c>
      <c r="AQ953" s="21">
        <v>3400143600</v>
      </c>
    </row>
    <row r="954" spans="1:43" x14ac:dyDescent="0.25">
      <c r="A954" s="19">
        <v>46265</v>
      </c>
      <c r="B954" s="20" t="s">
        <v>7143</v>
      </c>
      <c r="C954" s="20" t="s">
        <v>7144</v>
      </c>
      <c r="D954" s="21">
        <v>11564600</v>
      </c>
      <c r="E954" s="21">
        <v>0</v>
      </c>
      <c r="F954" s="21">
        <v>0</v>
      </c>
      <c r="G954" s="21">
        <v>0</v>
      </c>
      <c r="H954" s="21">
        <v>0</v>
      </c>
      <c r="I954" s="21">
        <v>1750100</v>
      </c>
      <c r="J954" s="21">
        <v>0</v>
      </c>
      <c r="K954" s="21">
        <v>0</v>
      </c>
      <c r="L954" s="21">
        <v>2624200</v>
      </c>
      <c r="M954" s="21">
        <v>0</v>
      </c>
      <c r="N954" s="21">
        <v>0</v>
      </c>
      <c r="O954" s="21">
        <v>0</v>
      </c>
      <c r="P954" s="21">
        <v>0</v>
      </c>
      <c r="Q954" s="21">
        <v>3500</v>
      </c>
      <c r="R954" s="21">
        <v>0</v>
      </c>
      <c r="S954" s="21">
        <v>0</v>
      </c>
      <c r="T954" s="21">
        <v>0</v>
      </c>
      <c r="U954" s="21">
        <v>0</v>
      </c>
      <c r="V954" s="21">
        <v>0</v>
      </c>
      <c r="W954" s="21">
        <v>709004298</v>
      </c>
      <c r="X954" s="21">
        <v>0</v>
      </c>
      <c r="Y954" s="21">
        <v>100</v>
      </c>
      <c r="Z954" s="21">
        <v>0</v>
      </c>
      <c r="AA954" s="21">
        <v>0</v>
      </c>
      <c r="AB954" s="21">
        <v>0</v>
      </c>
      <c r="AC954" s="21">
        <v>0</v>
      </c>
      <c r="AD954" s="21">
        <v>0</v>
      </c>
      <c r="AE954" s="21">
        <v>0</v>
      </c>
      <c r="AF954" s="21">
        <v>0</v>
      </c>
      <c r="AG954" s="21">
        <v>0</v>
      </c>
      <c r="AH954" s="21">
        <v>0</v>
      </c>
      <c r="AI954" s="21">
        <v>0</v>
      </c>
      <c r="AJ954" s="21">
        <v>0</v>
      </c>
      <c r="AK954" s="21">
        <v>5041546</v>
      </c>
      <c r="AL954" s="21">
        <v>0</v>
      </c>
      <c r="AM954" s="21">
        <v>0</v>
      </c>
      <c r="AN954" s="21">
        <v>0</v>
      </c>
      <c r="AO954" s="21">
        <v>100100</v>
      </c>
      <c r="AP954" s="21">
        <v>1182685961</v>
      </c>
      <c r="AQ954" s="21">
        <v>1912774405</v>
      </c>
    </row>
    <row r="955" spans="1:43" x14ac:dyDescent="0.25">
      <c r="A955" s="19">
        <v>46265</v>
      </c>
      <c r="B955" s="20" t="s">
        <v>7146</v>
      </c>
      <c r="C955" s="20" t="s">
        <v>7147</v>
      </c>
      <c r="D955" s="21">
        <v>5600000</v>
      </c>
      <c r="E955" s="21">
        <v>0</v>
      </c>
      <c r="F955" s="21">
        <v>0</v>
      </c>
      <c r="G955" s="21">
        <v>0</v>
      </c>
      <c r="H955" s="21">
        <v>0</v>
      </c>
      <c r="I955" s="21">
        <v>0</v>
      </c>
      <c r="J955" s="21">
        <v>0</v>
      </c>
      <c r="K955" s="21">
        <v>526000</v>
      </c>
      <c r="L955" s="21">
        <v>5972000</v>
      </c>
      <c r="M955" s="21">
        <v>0</v>
      </c>
      <c r="N955" s="21">
        <v>0</v>
      </c>
      <c r="O955" s="21">
        <v>0</v>
      </c>
      <c r="P955" s="21">
        <v>0</v>
      </c>
      <c r="Q955" s="21">
        <v>0</v>
      </c>
      <c r="R955" s="21">
        <v>0</v>
      </c>
      <c r="S955" s="21">
        <v>0</v>
      </c>
      <c r="T955" s="21">
        <v>0</v>
      </c>
      <c r="U955" s="21">
        <v>0</v>
      </c>
      <c r="V955" s="21">
        <v>0</v>
      </c>
      <c r="W955" s="21">
        <v>670670200</v>
      </c>
      <c r="X955" s="21">
        <v>0</v>
      </c>
      <c r="Y955" s="21">
        <v>0</v>
      </c>
      <c r="Z955" s="21">
        <v>0</v>
      </c>
      <c r="AA955" s="21">
        <v>0</v>
      </c>
      <c r="AB955" s="21">
        <v>0</v>
      </c>
      <c r="AC955" s="21">
        <v>0</v>
      </c>
      <c r="AD955" s="21">
        <v>0</v>
      </c>
      <c r="AE955" s="21">
        <v>0</v>
      </c>
      <c r="AF955" s="21">
        <v>0</v>
      </c>
      <c r="AG955" s="21">
        <v>0</v>
      </c>
      <c r="AH955" s="21">
        <v>0</v>
      </c>
      <c r="AI955" s="21">
        <v>0</v>
      </c>
      <c r="AJ955" s="21">
        <v>0</v>
      </c>
      <c r="AK955" s="21">
        <v>201700</v>
      </c>
      <c r="AL955" s="21">
        <v>311048300</v>
      </c>
      <c r="AM955" s="21">
        <v>0</v>
      </c>
      <c r="AN955" s="21">
        <v>0</v>
      </c>
      <c r="AO955" s="21">
        <v>22459700</v>
      </c>
      <c r="AP955" s="21">
        <v>2910505281</v>
      </c>
      <c r="AQ955" s="21">
        <v>3926983181</v>
      </c>
    </row>
    <row r="956" spans="1:43" x14ac:dyDescent="0.25">
      <c r="A956" s="19">
        <v>46265</v>
      </c>
      <c r="B956" s="20" t="s">
        <v>7158</v>
      </c>
      <c r="C956" s="20" t="s">
        <v>7159</v>
      </c>
      <c r="D956" s="21">
        <v>0</v>
      </c>
      <c r="E956" s="21">
        <v>0</v>
      </c>
      <c r="F956" s="21">
        <v>0</v>
      </c>
      <c r="G956" s="21">
        <v>0</v>
      </c>
      <c r="H956" s="21">
        <v>0</v>
      </c>
      <c r="I956" s="21">
        <v>100</v>
      </c>
      <c r="J956" s="21">
        <v>0</v>
      </c>
      <c r="K956" s="21">
        <v>0</v>
      </c>
      <c r="L956" s="21">
        <v>0</v>
      </c>
      <c r="M956" s="21">
        <v>0</v>
      </c>
      <c r="N956" s="21">
        <v>0</v>
      </c>
      <c r="O956" s="21">
        <v>0</v>
      </c>
      <c r="P956" s="21">
        <v>2500</v>
      </c>
      <c r="Q956" s="21">
        <v>0</v>
      </c>
      <c r="R956" s="21">
        <v>0</v>
      </c>
      <c r="S956" s="21">
        <v>0</v>
      </c>
      <c r="T956" s="21">
        <v>0</v>
      </c>
      <c r="U956" s="21">
        <v>0</v>
      </c>
      <c r="V956" s="21">
        <v>0</v>
      </c>
      <c r="W956" s="21">
        <v>597650500</v>
      </c>
      <c r="X956" s="21">
        <v>0</v>
      </c>
      <c r="Y956" s="21">
        <v>0</v>
      </c>
      <c r="Z956" s="21">
        <v>0</v>
      </c>
      <c r="AA956" s="21">
        <v>0</v>
      </c>
      <c r="AB956" s="21">
        <v>0</v>
      </c>
      <c r="AC956" s="21">
        <v>0</v>
      </c>
      <c r="AD956" s="21">
        <v>0</v>
      </c>
      <c r="AE956" s="21">
        <v>0</v>
      </c>
      <c r="AF956" s="21">
        <v>0</v>
      </c>
      <c r="AG956" s="21">
        <v>0</v>
      </c>
      <c r="AH956" s="21">
        <v>0</v>
      </c>
      <c r="AI956" s="21">
        <v>0</v>
      </c>
      <c r="AJ956" s="21">
        <v>0</v>
      </c>
      <c r="AK956" s="21">
        <v>7060</v>
      </c>
      <c r="AL956" s="21">
        <v>0</v>
      </c>
      <c r="AM956" s="21">
        <v>0</v>
      </c>
      <c r="AN956" s="21">
        <v>0</v>
      </c>
      <c r="AO956" s="21">
        <v>0</v>
      </c>
      <c r="AP956" s="21">
        <v>67990429</v>
      </c>
      <c r="AQ956" s="21">
        <v>665650589</v>
      </c>
    </row>
    <row r="957" spans="1:43" x14ac:dyDescent="0.25">
      <c r="A957" s="19">
        <v>46265</v>
      </c>
      <c r="B957" s="20" t="s">
        <v>7163</v>
      </c>
      <c r="C957" s="20" t="s">
        <v>7164</v>
      </c>
      <c r="D957" s="21">
        <v>28500</v>
      </c>
      <c r="E957" s="21">
        <v>0</v>
      </c>
      <c r="F957" s="21">
        <v>0</v>
      </c>
      <c r="G957" s="21">
        <v>0</v>
      </c>
      <c r="H957" s="21">
        <v>0</v>
      </c>
      <c r="I957" s="21">
        <v>127728900</v>
      </c>
      <c r="J957" s="21">
        <v>0</v>
      </c>
      <c r="K957" s="21">
        <v>0</v>
      </c>
      <c r="L957" s="21">
        <v>0</v>
      </c>
      <c r="M957" s="21">
        <v>0</v>
      </c>
      <c r="N957" s="21">
        <v>0</v>
      </c>
      <c r="O957" s="21">
        <v>0</v>
      </c>
      <c r="P957" s="21">
        <v>0</v>
      </c>
      <c r="Q957" s="21">
        <v>0</v>
      </c>
      <c r="R957" s="21">
        <v>500</v>
      </c>
      <c r="S957" s="21">
        <v>0</v>
      </c>
      <c r="T957" s="21">
        <v>0</v>
      </c>
      <c r="U957" s="21">
        <v>0</v>
      </c>
      <c r="V957" s="21">
        <v>0</v>
      </c>
      <c r="W957" s="21">
        <v>233762832</v>
      </c>
      <c r="X957" s="21">
        <v>0</v>
      </c>
      <c r="Y957" s="21">
        <v>0</v>
      </c>
      <c r="Z957" s="21">
        <v>0</v>
      </c>
      <c r="AA957" s="21">
        <v>0</v>
      </c>
      <c r="AB957" s="21">
        <v>0</v>
      </c>
      <c r="AC957" s="21">
        <v>0</v>
      </c>
      <c r="AD957" s="21">
        <v>0</v>
      </c>
      <c r="AE957" s="21">
        <v>59493106</v>
      </c>
      <c r="AF957" s="21">
        <v>0</v>
      </c>
      <c r="AG957" s="21">
        <v>0</v>
      </c>
      <c r="AH957" s="21">
        <v>0</v>
      </c>
      <c r="AI957" s="21">
        <v>0</v>
      </c>
      <c r="AJ957" s="21">
        <v>0</v>
      </c>
      <c r="AK957" s="21">
        <v>291568100</v>
      </c>
      <c r="AL957" s="21">
        <v>0</v>
      </c>
      <c r="AM957" s="21">
        <v>0</v>
      </c>
      <c r="AN957" s="21">
        <v>25545200</v>
      </c>
      <c r="AO957" s="21">
        <v>0</v>
      </c>
      <c r="AP957" s="21">
        <v>1046872862</v>
      </c>
      <c r="AQ957" s="21">
        <v>1785000000</v>
      </c>
    </row>
    <row r="958" spans="1:43" x14ac:dyDescent="0.25">
      <c r="A958" s="19">
        <v>46265</v>
      </c>
      <c r="B958" s="20" t="s">
        <v>7175</v>
      </c>
      <c r="C958" s="20" t="s">
        <v>7176</v>
      </c>
      <c r="D958" s="21">
        <v>1200</v>
      </c>
      <c r="E958" s="21">
        <v>0</v>
      </c>
      <c r="F958" s="21">
        <v>0</v>
      </c>
      <c r="G958" s="21">
        <v>184390100</v>
      </c>
      <c r="H958" s="21">
        <v>0</v>
      </c>
      <c r="I958" s="21">
        <v>0</v>
      </c>
      <c r="J958" s="21">
        <v>0</v>
      </c>
      <c r="K958" s="21">
        <v>0</v>
      </c>
      <c r="L958" s="21">
        <v>85600</v>
      </c>
      <c r="M958" s="21">
        <v>0</v>
      </c>
      <c r="N958" s="21">
        <v>288669900</v>
      </c>
      <c r="O958" s="21">
        <v>0</v>
      </c>
      <c r="P958" s="21">
        <v>0</v>
      </c>
      <c r="Q958" s="21">
        <v>24000</v>
      </c>
      <c r="R958" s="21">
        <v>0</v>
      </c>
      <c r="S958" s="21">
        <v>0</v>
      </c>
      <c r="T958" s="21">
        <v>0</v>
      </c>
      <c r="U958" s="21">
        <v>0</v>
      </c>
      <c r="V958" s="21">
        <v>0</v>
      </c>
      <c r="W958" s="21">
        <v>7690077100</v>
      </c>
      <c r="X958" s="21">
        <v>0</v>
      </c>
      <c r="Y958" s="21">
        <v>0</v>
      </c>
      <c r="Z958" s="21">
        <v>0</v>
      </c>
      <c r="AA958" s="21">
        <v>0</v>
      </c>
      <c r="AB958" s="21">
        <v>0</v>
      </c>
      <c r="AC958" s="21">
        <v>0</v>
      </c>
      <c r="AD958" s="21">
        <v>0</v>
      </c>
      <c r="AE958" s="21">
        <v>0</v>
      </c>
      <c r="AF958" s="21">
        <v>0</v>
      </c>
      <c r="AG958" s="21">
        <v>0</v>
      </c>
      <c r="AH958" s="21">
        <v>0</v>
      </c>
      <c r="AI958" s="21">
        <v>0</v>
      </c>
      <c r="AJ958" s="21">
        <v>370289100</v>
      </c>
      <c r="AK958" s="21">
        <v>2256100</v>
      </c>
      <c r="AL958" s="21">
        <v>0</v>
      </c>
      <c r="AM958" s="21">
        <v>0</v>
      </c>
      <c r="AN958" s="21">
        <v>0</v>
      </c>
      <c r="AO958" s="21">
        <v>0</v>
      </c>
      <c r="AP958" s="21">
        <v>8695600</v>
      </c>
      <c r="AQ958" s="21">
        <v>8544488700</v>
      </c>
    </row>
    <row r="959" spans="1:43" x14ac:dyDescent="0.25">
      <c r="A959" s="19">
        <v>46265</v>
      </c>
      <c r="B959" s="20" t="s">
        <v>7182</v>
      </c>
      <c r="C959" s="20" t="s">
        <v>7183</v>
      </c>
      <c r="D959" s="21">
        <v>409500</v>
      </c>
      <c r="E959" s="21">
        <v>0</v>
      </c>
      <c r="F959" s="21">
        <v>0</v>
      </c>
      <c r="G959" s="21">
        <v>0</v>
      </c>
      <c r="H959" s="21">
        <v>55000</v>
      </c>
      <c r="I959" s="21">
        <v>100</v>
      </c>
      <c r="J959" s="21">
        <v>0</v>
      </c>
      <c r="K959" s="21">
        <v>0</v>
      </c>
      <c r="L959" s="21">
        <v>6673200</v>
      </c>
      <c r="M959" s="21">
        <v>0</v>
      </c>
      <c r="N959" s="21">
        <v>0</v>
      </c>
      <c r="O959" s="21">
        <v>0</v>
      </c>
      <c r="P959" s="21">
        <v>0</v>
      </c>
      <c r="Q959" s="21">
        <v>0</v>
      </c>
      <c r="R959" s="21">
        <v>0</v>
      </c>
      <c r="S959" s="21">
        <v>0</v>
      </c>
      <c r="T959" s="21">
        <v>0</v>
      </c>
      <c r="U959" s="21">
        <v>0</v>
      </c>
      <c r="V959" s="21">
        <v>0</v>
      </c>
      <c r="W959" s="21">
        <v>5844356822</v>
      </c>
      <c r="X959" s="21">
        <v>0</v>
      </c>
      <c r="Y959" s="21">
        <v>0</v>
      </c>
      <c r="Z959" s="21">
        <v>0</v>
      </c>
      <c r="AA959" s="21">
        <v>0</v>
      </c>
      <c r="AB959" s="21">
        <v>0</v>
      </c>
      <c r="AC959" s="21">
        <v>0</v>
      </c>
      <c r="AD959" s="21">
        <v>0</v>
      </c>
      <c r="AE959" s="21">
        <v>0</v>
      </c>
      <c r="AF959" s="21">
        <v>0</v>
      </c>
      <c r="AG959" s="21">
        <v>0</v>
      </c>
      <c r="AH959" s="21">
        <v>0</v>
      </c>
      <c r="AI959" s="21">
        <v>0</v>
      </c>
      <c r="AJ959" s="21">
        <v>0</v>
      </c>
      <c r="AK959" s="21">
        <v>8000</v>
      </c>
      <c r="AL959" s="21">
        <v>0</v>
      </c>
      <c r="AM959" s="21">
        <v>0</v>
      </c>
      <c r="AN959" s="21">
        <v>0</v>
      </c>
      <c r="AO959" s="21">
        <v>9200</v>
      </c>
      <c r="AP959" s="21">
        <v>2644488178</v>
      </c>
      <c r="AQ959" s="21">
        <v>8496000000</v>
      </c>
    </row>
    <row r="960" spans="1:43" x14ac:dyDescent="0.25">
      <c r="A960" s="19">
        <v>46265</v>
      </c>
      <c r="B960" s="20" t="s">
        <v>7186</v>
      </c>
      <c r="C960" s="20" t="s">
        <v>7187</v>
      </c>
      <c r="D960" s="21">
        <v>550221</v>
      </c>
      <c r="E960" s="21">
        <v>90</v>
      </c>
      <c r="F960" s="21">
        <v>106011207</v>
      </c>
      <c r="G960" s="21">
        <v>0</v>
      </c>
      <c r="H960" s="21">
        <v>12978607</v>
      </c>
      <c r="I960" s="21">
        <v>117050900</v>
      </c>
      <c r="J960" s="21">
        <v>0</v>
      </c>
      <c r="K960" s="21">
        <v>0</v>
      </c>
      <c r="L960" s="21">
        <v>328</v>
      </c>
      <c r="M960" s="21">
        <v>0</v>
      </c>
      <c r="N960" s="21">
        <v>0</v>
      </c>
      <c r="O960" s="21">
        <v>0</v>
      </c>
      <c r="P960" s="21">
        <v>0</v>
      </c>
      <c r="Q960" s="21">
        <v>0</v>
      </c>
      <c r="R960" s="21">
        <v>0</v>
      </c>
      <c r="S960" s="21">
        <v>0</v>
      </c>
      <c r="T960" s="21">
        <v>0</v>
      </c>
      <c r="U960" s="21">
        <v>0</v>
      </c>
      <c r="V960" s="21">
        <v>0</v>
      </c>
      <c r="W960" s="21">
        <v>1662588976</v>
      </c>
      <c r="X960" s="21">
        <v>0</v>
      </c>
      <c r="Y960" s="21">
        <v>0</v>
      </c>
      <c r="Z960" s="21">
        <v>0</v>
      </c>
      <c r="AA960" s="21">
        <v>0</v>
      </c>
      <c r="AB960" s="21">
        <v>0</v>
      </c>
      <c r="AC960" s="21">
        <v>0</v>
      </c>
      <c r="AD960" s="21">
        <v>0</v>
      </c>
      <c r="AE960" s="21">
        <v>0</v>
      </c>
      <c r="AF960" s="21">
        <v>0</v>
      </c>
      <c r="AG960" s="21">
        <v>0</v>
      </c>
      <c r="AH960" s="21">
        <v>0</v>
      </c>
      <c r="AI960" s="21">
        <v>0</v>
      </c>
      <c r="AJ960" s="21">
        <v>0</v>
      </c>
      <c r="AK960" s="21">
        <v>387251282</v>
      </c>
      <c r="AL960" s="21">
        <v>300000</v>
      </c>
      <c r="AM960" s="21">
        <v>12854</v>
      </c>
      <c r="AN960" s="21">
        <v>0</v>
      </c>
      <c r="AO960" s="21">
        <v>0</v>
      </c>
      <c r="AP960" s="21">
        <v>222971757</v>
      </c>
      <c r="AQ960" s="21">
        <v>2509716222</v>
      </c>
    </row>
    <row r="961" spans="1:43" x14ac:dyDescent="0.25">
      <c r="A961" s="19">
        <v>46265</v>
      </c>
      <c r="B961" s="20" t="s">
        <v>7192</v>
      </c>
      <c r="C961" s="20" t="s">
        <v>7193</v>
      </c>
      <c r="D961" s="21">
        <v>13087500</v>
      </c>
      <c r="E961" s="21">
        <v>0</v>
      </c>
      <c r="F961" s="21">
        <v>200</v>
      </c>
      <c r="G961" s="21">
        <v>1288003580</v>
      </c>
      <c r="H961" s="21">
        <v>0</v>
      </c>
      <c r="I961" s="21">
        <v>510100</v>
      </c>
      <c r="J961" s="21">
        <v>0</v>
      </c>
      <c r="K961" s="21">
        <v>2220000</v>
      </c>
      <c r="L961" s="21">
        <v>100</v>
      </c>
      <c r="M961" s="21">
        <v>0</v>
      </c>
      <c r="N961" s="21">
        <v>0</v>
      </c>
      <c r="O961" s="21">
        <v>0</v>
      </c>
      <c r="P961" s="21">
        <v>50000</v>
      </c>
      <c r="Q961" s="21">
        <v>0</v>
      </c>
      <c r="R961" s="21">
        <v>5803207</v>
      </c>
      <c r="S961" s="21">
        <v>0</v>
      </c>
      <c r="T961" s="21">
        <v>0</v>
      </c>
      <c r="U961" s="21">
        <v>0</v>
      </c>
      <c r="V961" s="21">
        <v>0</v>
      </c>
      <c r="W961" s="21">
        <v>2702767164</v>
      </c>
      <c r="X961" s="21">
        <v>0</v>
      </c>
      <c r="Y961" s="21">
        <v>100</v>
      </c>
      <c r="Z961" s="21">
        <v>0</v>
      </c>
      <c r="AA961" s="21">
        <v>0</v>
      </c>
      <c r="AB961" s="21">
        <v>0</v>
      </c>
      <c r="AC961" s="21">
        <v>0</v>
      </c>
      <c r="AD961" s="21">
        <v>0</v>
      </c>
      <c r="AE961" s="21">
        <v>3000</v>
      </c>
      <c r="AF961" s="21">
        <v>0</v>
      </c>
      <c r="AG961" s="21">
        <v>0</v>
      </c>
      <c r="AH961" s="21">
        <v>0</v>
      </c>
      <c r="AI961" s="21">
        <v>33113513</v>
      </c>
      <c r="AJ961" s="21">
        <v>0</v>
      </c>
      <c r="AK961" s="21">
        <v>6686634</v>
      </c>
      <c r="AL961" s="21">
        <v>400000</v>
      </c>
      <c r="AM961" s="21">
        <v>0</v>
      </c>
      <c r="AN961" s="21">
        <v>0</v>
      </c>
      <c r="AO961" s="21">
        <v>0</v>
      </c>
      <c r="AP961" s="21">
        <v>18781354902</v>
      </c>
      <c r="AQ961" s="21">
        <v>22834000000</v>
      </c>
    </row>
    <row r="962" spans="1:43" x14ac:dyDescent="0.25">
      <c r="A962" s="19">
        <v>46265</v>
      </c>
      <c r="B962" s="20" t="s">
        <v>7200</v>
      </c>
      <c r="C962" s="20" t="s">
        <v>7201</v>
      </c>
      <c r="D962" s="21">
        <v>0</v>
      </c>
      <c r="E962" s="21">
        <v>0</v>
      </c>
      <c r="F962" s="21">
        <v>0</v>
      </c>
      <c r="G962" s="21">
        <v>0</v>
      </c>
      <c r="H962" s="21">
        <v>0</v>
      </c>
      <c r="I962" s="21">
        <v>200</v>
      </c>
      <c r="J962" s="21">
        <v>0</v>
      </c>
      <c r="K962" s="21">
        <v>0</v>
      </c>
      <c r="L962" s="21">
        <v>75500</v>
      </c>
      <c r="M962" s="21">
        <v>0</v>
      </c>
      <c r="N962" s="21">
        <v>0</v>
      </c>
      <c r="O962" s="21">
        <v>0</v>
      </c>
      <c r="P962" s="21">
        <v>0</v>
      </c>
      <c r="Q962" s="21">
        <v>0</v>
      </c>
      <c r="R962" s="21">
        <v>0</v>
      </c>
      <c r="S962" s="21">
        <v>0</v>
      </c>
      <c r="T962" s="21">
        <v>0</v>
      </c>
      <c r="U962" s="21">
        <v>0</v>
      </c>
      <c r="V962" s="21">
        <v>0</v>
      </c>
      <c r="W962" s="21">
        <v>286453878</v>
      </c>
      <c r="X962" s="21">
        <v>0</v>
      </c>
      <c r="Y962" s="21">
        <v>0</v>
      </c>
      <c r="Z962" s="21">
        <v>0</v>
      </c>
      <c r="AA962" s="21">
        <v>0</v>
      </c>
      <c r="AB962" s="21">
        <v>0</v>
      </c>
      <c r="AC962" s="21">
        <v>0</v>
      </c>
      <c r="AD962" s="21">
        <v>0</v>
      </c>
      <c r="AE962" s="21">
        <v>0</v>
      </c>
      <c r="AF962" s="21">
        <v>0</v>
      </c>
      <c r="AG962" s="21">
        <v>0</v>
      </c>
      <c r="AH962" s="21">
        <v>0</v>
      </c>
      <c r="AI962" s="21">
        <v>0</v>
      </c>
      <c r="AJ962" s="21">
        <v>0</v>
      </c>
      <c r="AK962" s="21">
        <v>41921200</v>
      </c>
      <c r="AL962" s="21">
        <v>0</v>
      </c>
      <c r="AM962" s="21">
        <v>0</v>
      </c>
      <c r="AN962" s="21">
        <v>0</v>
      </c>
      <c r="AO962" s="21">
        <v>0</v>
      </c>
      <c r="AP962" s="21">
        <v>25195700</v>
      </c>
      <c r="AQ962" s="21">
        <v>353646478</v>
      </c>
    </row>
    <row r="963" spans="1:43" x14ac:dyDescent="0.25">
      <c r="A963" s="19">
        <v>46265</v>
      </c>
      <c r="B963" s="20" t="s">
        <v>7207</v>
      </c>
      <c r="C963" s="20" t="s">
        <v>7208</v>
      </c>
      <c r="D963" s="21">
        <v>0</v>
      </c>
      <c r="E963" s="21">
        <v>0</v>
      </c>
      <c r="F963" s="21">
        <v>68682000</v>
      </c>
      <c r="G963" s="21">
        <v>0</v>
      </c>
      <c r="H963" s="21">
        <v>0</v>
      </c>
      <c r="I963" s="21">
        <v>100</v>
      </c>
      <c r="J963" s="21">
        <v>0</v>
      </c>
      <c r="K963" s="21">
        <v>0</v>
      </c>
      <c r="L963" s="21">
        <v>0</v>
      </c>
      <c r="M963" s="21">
        <v>0</v>
      </c>
      <c r="N963" s="21">
        <v>0</v>
      </c>
      <c r="O963" s="21">
        <v>0</v>
      </c>
      <c r="P963" s="21">
        <v>0</v>
      </c>
      <c r="Q963" s="21">
        <v>0</v>
      </c>
      <c r="R963" s="21">
        <v>0</v>
      </c>
      <c r="S963" s="21">
        <v>0</v>
      </c>
      <c r="T963" s="21">
        <v>0</v>
      </c>
      <c r="U963" s="21">
        <v>0</v>
      </c>
      <c r="V963" s="21">
        <v>0</v>
      </c>
      <c r="W963" s="21">
        <v>142839400</v>
      </c>
      <c r="X963" s="21">
        <v>0</v>
      </c>
      <c r="Y963" s="21">
        <v>0</v>
      </c>
      <c r="Z963" s="21">
        <v>0</v>
      </c>
      <c r="AA963" s="21">
        <v>0</v>
      </c>
      <c r="AB963" s="21">
        <v>0</v>
      </c>
      <c r="AC963" s="21">
        <v>0</v>
      </c>
      <c r="AD963" s="21">
        <v>0</v>
      </c>
      <c r="AE963" s="21">
        <v>0</v>
      </c>
      <c r="AF963" s="21">
        <v>0</v>
      </c>
      <c r="AG963" s="21">
        <v>0</v>
      </c>
      <c r="AH963" s="21">
        <v>0</v>
      </c>
      <c r="AI963" s="21">
        <v>0</v>
      </c>
      <c r="AJ963" s="21">
        <v>0</v>
      </c>
      <c r="AK963" s="21">
        <v>1150</v>
      </c>
      <c r="AL963" s="21">
        <v>0</v>
      </c>
      <c r="AM963" s="21">
        <v>0</v>
      </c>
      <c r="AN963" s="21">
        <v>0</v>
      </c>
      <c r="AO963" s="21">
        <v>0</v>
      </c>
      <c r="AP963" s="21">
        <v>121811906</v>
      </c>
      <c r="AQ963" s="21">
        <v>333334556</v>
      </c>
    </row>
  </sheetData>
  <autoFilter ref="A1:AQ96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D162-66E6-408F-99F2-E25FF8A6EBDE}">
  <sheetPr>
    <tabColor rgb="FF548235"/>
  </sheetPr>
  <dimension ref="A1:I914"/>
  <sheetViews>
    <sheetView showGridLines="0" workbookViewId="0">
      <selection activeCell="B1" sqref="B1:B2"/>
    </sheetView>
  </sheetViews>
  <sheetFormatPr defaultRowHeight="15" x14ac:dyDescent="0.25"/>
  <cols>
    <col min="1" max="1" width="14" style="9" bestFit="1" customWidth="1"/>
    <col min="2" max="2" width="10" style="9" customWidth="1"/>
    <col min="3" max="3" width="15" style="9" customWidth="1"/>
    <col min="4" max="4" width="17" style="9" bestFit="1" customWidth="1"/>
    <col min="5" max="5" width="19" style="9" bestFit="1" customWidth="1"/>
    <col min="6" max="6" width="16" style="9" customWidth="1"/>
    <col min="7" max="7" width="12" style="9" bestFit="1" customWidth="1"/>
    <col min="8" max="8" width="13" style="9" customWidth="1"/>
    <col min="9" max="9" width="16" style="9" customWidth="1"/>
    <col min="10" max="16384" width="9.140625" style="9"/>
  </cols>
  <sheetData>
    <row r="1" spans="1:9" x14ac:dyDescent="0.25">
      <c r="A1" s="24" t="s">
        <v>7228</v>
      </c>
      <c r="B1" s="24" t="s">
        <v>10144</v>
      </c>
      <c r="C1" s="24" t="s">
        <v>10066</v>
      </c>
      <c r="D1" s="24" t="s">
        <v>10067</v>
      </c>
      <c r="E1" s="24"/>
      <c r="F1" s="24"/>
      <c r="G1" s="24" t="s">
        <v>10068</v>
      </c>
      <c r="H1" s="24"/>
      <c r="I1" s="24"/>
    </row>
    <row r="2" spans="1:9" ht="76.5" customHeight="1" x14ac:dyDescent="0.25">
      <c r="A2" s="25"/>
      <c r="B2" s="25"/>
      <c r="C2" s="25"/>
      <c r="D2" s="11" t="s">
        <v>10069</v>
      </c>
      <c r="E2" s="11" t="s">
        <v>10070</v>
      </c>
      <c r="F2" s="11" t="s">
        <v>10071</v>
      </c>
      <c r="G2" s="11" t="s">
        <v>10069</v>
      </c>
      <c r="H2" s="23" t="s">
        <v>10072</v>
      </c>
      <c r="I2" s="11" t="s">
        <v>10071</v>
      </c>
    </row>
    <row r="3" spans="1:9" x14ac:dyDescent="0.25">
      <c r="A3" s="10" t="s">
        <v>10134</v>
      </c>
      <c r="B3" s="12" t="s">
        <v>19</v>
      </c>
      <c r="C3" s="13">
        <v>0.19089999999999999</v>
      </c>
      <c r="D3" s="14">
        <v>1464714340</v>
      </c>
      <c r="E3" s="14">
        <v>1486517637</v>
      </c>
      <c r="F3" s="15" t="s">
        <v>10074</v>
      </c>
      <c r="G3" s="13">
        <v>4.8558699368103902E-3</v>
      </c>
      <c r="H3" s="13">
        <v>4.9090159622122466E-3</v>
      </c>
      <c r="I3" s="15" t="s">
        <v>10076</v>
      </c>
    </row>
    <row r="4" spans="1:9" x14ac:dyDescent="0.25">
      <c r="A4" s="10" t="s">
        <v>10134</v>
      </c>
      <c r="B4" s="12" t="s">
        <v>40</v>
      </c>
      <c r="C4" s="13">
        <v>0.20300000000000001</v>
      </c>
      <c r="D4" s="14">
        <v>390711732</v>
      </c>
      <c r="E4" s="14">
        <v>390711732</v>
      </c>
      <c r="F4" s="15" t="s">
        <v>10076</v>
      </c>
      <c r="G4" s="13">
        <v>9.0420741888048994E-4</v>
      </c>
      <c r="H4" s="13">
        <v>9.0069620154944996E-4</v>
      </c>
      <c r="I4" s="15" t="s">
        <v>10076</v>
      </c>
    </row>
    <row r="5" spans="1:9" x14ac:dyDescent="0.25">
      <c r="A5" s="10" t="s">
        <v>10134</v>
      </c>
      <c r="B5" s="12" t="s">
        <v>45</v>
      </c>
      <c r="C5" s="13">
        <v>0.33</v>
      </c>
      <c r="D5" s="14">
        <v>1298844643</v>
      </c>
      <c r="E5" s="14">
        <v>1298844643</v>
      </c>
      <c r="F5" s="15" t="s">
        <v>10076</v>
      </c>
      <c r="G5" s="13">
        <v>1.6225406160110002E-5</v>
      </c>
      <c r="H5" s="13">
        <v>1.6162399693609338E-5</v>
      </c>
      <c r="I5" s="15" t="s">
        <v>10076</v>
      </c>
    </row>
    <row r="6" spans="1:9" x14ac:dyDescent="0.25">
      <c r="A6" s="10" t="s">
        <v>10134</v>
      </c>
      <c r="B6" s="12" t="s">
        <v>59</v>
      </c>
      <c r="C6" s="13">
        <v>0.13100000000000001</v>
      </c>
      <c r="D6" s="14">
        <v>81325675</v>
      </c>
      <c r="E6" s="14">
        <v>81325675</v>
      </c>
      <c r="F6" s="15" t="s">
        <v>10076</v>
      </c>
      <c r="G6" s="13">
        <v>7.0333981565779996E-5</v>
      </c>
      <c r="H6" s="13">
        <v>7.0060860860789246E-5</v>
      </c>
      <c r="I6" s="15" t="s">
        <v>10076</v>
      </c>
    </row>
    <row r="7" spans="1:9" x14ac:dyDescent="0.25">
      <c r="A7" s="10" t="s">
        <v>10134</v>
      </c>
      <c r="B7" s="12" t="s">
        <v>68</v>
      </c>
      <c r="C7" s="13">
        <v>0.15029999999999999</v>
      </c>
      <c r="D7" s="14">
        <v>414626649</v>
      </c>
      <c r="E7" s="14">
        <v>413800700</v>
      </c>
      <c r="F7" s="15" t="s">
        <v>10075</v>
      </c>
      <c r="G7" s="13">
        <v>3.7452437037461996E-4</v>
      </c>
      <c r="H7" s="13">
        <v>3.7232685073595518E-4</v>
      </c>
      <c r="I7" s="15" t="s">
        <v>10076</v>
      </c>
    </row>
    <row r="8" spans="1:9" x14ac:dyDescent="0.25">
      <c r="A8" s="10" t="s">
        <v>10134</v>
      </c>
      <c r="B8" s="12" t="s">
        <v>76</v>
      </c>
      <c r="C8" s="13">
        <v>0.39989999999999998</v>
      </c>
      <c r="D8" s="14">
        <v>6846443841</v>
      </c>
      <c r="E8" s="14">
        <v>6846443841</v>
      </c>
      <c r="F8" s="15" t="s">
        <v>10076</v>
      </c>
      <c r="G8" s="13">
        <v>8.3334034726119995E-4</v>
      </c>
      <c r="H8" s="13">
        <v>8.3010432172632919E-4</v>
      </c>
      <c r="I8" s="15" t="s">
        <v>10076</v>
      </c>
    </row>
    <row r="9" spans="1:9" x14ac:dyDescent="0.25">
      <c r="A9" s="10" t="s">
        <v>10134</v>
      </c>
      <c r="B9" s="12" t="s">
        <v>85</v>
      </c>
      <c r="C9" s="13">
        <v>0.2104</v>
      </c>
      <c r="D9" s="14">
        <v>720207460</v>
      </c>
      <c r="E9" s="14">
        <v>729950301</v>
      </c>
      <c r="F9" s="15" t="s">
        <v>10074</v>
      </c>
      <c r="G9" s="13">
        <v>1.499494008133E-5</v>
      </c>
      <c r="H9" s="13">
        <v>1.5138772993746712E-5</v>
      </c>
      <c r="I9" s="15" t="s">
        <v>10076</v>
      </c>
    </row>
    <row r="10" spans="1:9" x14ac:dyDescent="0.25">
      <c r="A10" s="10" t="s">
        <v>10134</v>
      </c>
      <c r="B10" s="12" t="s">
        <v>92</v>
      </c>
      <c r="C10" s="13">
        <v>8.8300000000000003E-2</v>
      </c>
      <c r="D10" s="14">
        <v>1560716628</v>
      </c>
      <c r="E10" s="14">
        <v>1560716628</v>
      </c>
      <c r="F10" s="15" t="s">
        <v>10076</v>
      </c>
      <c r="G10" s="13">
        <v>5.2991191561650001E-5</v>
      </c>
      <c r="H10" s="13">
        <v>5.2785416274548059E-5</v>
      </c>
      <c r="I10" s="15" t="s">
        <v>10076</v>
      </c>
    </row>
    <row r="11" spans="1:9" x14ac:dyDescent="0.25">
      <c r="A11" s="10" t="s">
        <v>10134</v>
      </c>
      <c r="B11" s="12" t="s">
        <v>95</v>
      </c>
      <c r="C11" s="13">
        <v>0.1</v>
      </c>
      <c r="D11" s="14">
        <v>2222222220</v>
      </c>
      <c r="E11" s="14">
        <v>2222222220</v>
      </c>
      <c r="F11" s="15" t="s">
        <v>10076</v>
      </c>
      <c r="G11" s="13">
        <v>3.5590267534540003E-5</v>
      </c>
      <c r="H11" s="13">
        <v>3.5452063480162457E-5</v>
      </c>
      <c r="I11" s="15" t="s">
        <v>10076</v>
      </c>
    </row>
    <row r="12" spans="1:9" x14ac:dyDescent="0.25">
      <c r="A12" s="10" t="s">
        <v>10134</v>
      </c>
      <c r="B12" s="12" t="s">
        <v>99</v>
      </c>
      <c r="C12" s="13">
        <v>8.5300000000000001E-2</v>
      </c>
      <c r="D12" s="14">
        <v>50318197</v>
      </c>
      <c r="E12" s="14">
        <v>50318197</v>
      </c>
      <c r="F12" s="15" t="s">
        <v>10076</v>
      </c>
      <c r="G12" s="13">
        <v>2.4216608137965002E-4</v>
      </c>
      <c r="H12" s="13">
        <v>2.4122570273762067E-4</v>
      </c>
      <c r="I12" s="15" t="s">
        <v>10076</v>
      </c>
    </row>
    <row r="13" spans="1:9" x14ac:dyDescent="0.25">
      <c r="A13" s="10" t="s">
        <v>10134</v>
      </c>
      <c r="B13" s="12" t="s">
        <v>104</v>
      </c>
      <c r="C13" s="13">
        <v>0.35630000000000001</v>
      </c>
      <c r="D13" s="14">
        <v>2993949557</v>
      </c>
      <c r="E13" s="14">
        <v>2995631079</v>
      </c>
      <c r="F13" s="15" t="s">
        <v>10074</v>
      </c>
      <c r="G13" s="13">
        <v>1.9371783687001002E-4</v>
      </c>
      <c r="H13" s="13">
        <v>1.9307396938081055E-4</v>
      </c>
      <c r="I13" s="15" t="s">
        <v>10076</v>
      </c>
    </row>
    <row r="14" spans="1:9" x14ac:dyDescent="0.25">
      <c r="A14" s="10" t="s">
        <v>10134</v>
      </c>
      <c r="B14" s="12" t="s">
        <v>111</v>
      </c>
      <c r="C14" s="13">
        <v>5.4399999999999997E-2</v>
      </c>
      <c r="D14" s="14">
        <v>67104109</v>
      </c>
      <c r="E14" s="14">
        <v>67227689</v>
      </c>
      <c r="F14" s="15" t="s">
        <v>10074</v>
      </c>
      <c r="G14" s="13">
        <v>1.7732779968159001E-4</v>
      </c>
      <c r="H14" s="13">
        <v>1.7696450264851956E-4</v>
      </c>
      <c r="I14" s="15" t="s">
        <v>10076</v>
      </c>
    </row>
    <row r="15" spans="1:9" x14ac:dyDescent="0.25">
      <c r="A15" s="10" t="s">
        <v>10134</v>
      </c>
      <c r="B15" s="12" t="s">
        <v>117</v>
      </c>
      <c r="C15" s="13">
        <v>0.1338</v>
      </c>
      <c r="D15" s="14">
        <v>520372225</v>
      </c>
      <c r="E15" s="14">
        <v>520372225</v>
      </c>
      <c r="F15" s="15" t="s">
        <v>10076</v>
      </c>
      <c r="G15" s="13">
        <v>3.26696093808E-5</v>
      </c>
      <c r="H15" s="13">
        <v>3.2542746819859631E-5</v>
      </c>
      <c r="I15" s="15" t="s">
        <v>10076</v>
      </c>
    </row>
    <row r="16" spans="1:9" x14ac:dyDescent="0.25">
      <c r="A16" s="10" t="s">
        <v>10134</v>
      </c>
      <c r="B16" s="12" t="s">
        <v>125</v>
      </c>
      <c r="C16" s="13">
        <v>0.11559999999999999</v>
      </c>
      <c r="D16" s="14">
        <v>4893615081</v>
      </c>
      <c r="E16" s="14">
        <v>4725997521</v>
      </c>
      <c r="F16" s="15" t="s">
        <v>10075</v>
      </c>
      <c r="G16" s="13">
        <v>2.93903555824113E-3</v>
      </c>
      <c r="H16" s="13">
        <v>2.8273448976183493E-3</v>
      </c>
      <c r="I16" s="15" t="s">
        <v>10075</v>
      </c>
    </row>
    <row r="17" spans="1:9" x14ac:dyDescent="0.25">
      <c r="A17" s="10" t="s">
        <v>10134</v>
      </c>
      <c r="B17" s="12" t="s">
        <v>130</v>
      </c>
      <c r="C17" s="13">
        <v>0.28670000000000001</v>
      </c>
      <c r="D17" s="14">
        <v>8426023951</v>
      </c>
      <c r="E17" s="14">
        <v>8426023951</v>
      </c>
      <c r="F17" s="15" t="s">
        <v>10076</v>
      </c>
      <c r="G17" s="13">
        <v>6.5854624554256107E-3</v>
      </c>
      <c r="H17" s="13">
        <v>6.559889801021338E-3</v>
      </c>
      <c r="I17" s="15" t="s">
        <v>10076</v>
      </c>
    </row>
    <row r="18" spans="1:9" x14ac:dyDescent="0.25">
      <c r="A18" s="10" t="s">
        <v>10134</v>
      </c>
      <c r="B18" s="12" t="s">
        <v>150</v>
      </c>
      <c r="C18" s="13">
        <v>0.25009999999999999</v>
      </c>
      <c r="D18" s="14">
        <v>250100000</v>
      </c>
      <c r="E18" s="14">
        <v>250100000</v>
      </c>
      <c r="F18" s="15" t="s">
        <v>10076</v>
      </c>
      <c r="G18" s="13">
        <v>1.6342467187810001E-5</v>
      </c>
      <c r="H18" s="13">
        <v>1.6279006152528531E-5</v>
      </c>
      <c r="I18" s="15" t="s">
        <v>10076</v>
      </c>
    </row>
    <row r="19" spans="1:9" x14ac:dyDescent="0.25">
      <c r="A19" s="10" t="s">
        <v>10134</v>
      </c>
      <c r="B19" s="12" t="s">
        <v>160</v>
      </c>
      <c r="C19" s="13">
        <v>7.5499999999999998E-2</v>
      </c>
      <c r="D19" s="14">
        <v>231532830</v>
      </c>
      <c r="E19" s="14">
        <v>231532830</v>
      </c>
      <c r="F19" s="15" t="s">
        <v>10076</v>
      </c>
      <c r="G19" s="13">
        <v>2.5215365035164002E-4</v>
      </c>
      <c r="H19" s="13">
        <v>2.5117448781036535E-4</v>
      </c>
      <c r="I19" s="15" t="s">
        <v>10076</v>
      </c>
    </row>
    <row r="20" spans="1:9" x14ac:dyDescent="0.25">
      <c r="A20" s="10" t="s">
        <v>10134</v>
      </c>
      <c r="B20" s="12" t="s">
        <v>167</v>
      </c>
      <c r="C20" s="13">
        <v>0.12970000000000001</v>
      </c>
      <c r="D20" s="14">
        <v>3179203499</v>
      </c>
      <c r="E20" s="14">
        <v>3176754190</v>
      </c>
      <c r="F20" s="15" t="s">
        <v>10075</v>
      </c>
      <c r="G20" s="13">
        <v>1.7922754585184E-4</v>
      </c>
      <c r="H20" s="13">
        <v>1.783940262531905E-4</v>
      </c>
      <c r="I20" s="15" t="s">
        <v>10076</v>
      </c>
    </row>
    <row r="21" spans="1:9" x14ac:dyDescent="0.25">
      <c r="A21" s="10" t="s">
        <v>10134</v>
      </c>
      <c r="B21" s="12" t="s">
        <v>172</v>
      </c>
      <c r="C21" s="13">
        <v>7.5499999999999998E-2</v>
      </c>
      <c r="D21" s="14">
        <v>3576212869</v>
      </c>
      <c r="E21" s="14">
        <v>3576212869</v>
      </c>
      <c r="F21" s="15" t="s">
        <v>10076</v>
      </c>
      <c r="G21" s="13">
        <v>7.7894364212009994E-5</v>
      </c>
      <c r="H21" s="13">
        <v>7.7591884986179631E-5</v>
      </c>
      <c r="I21" s="15" t="s">
        <v>10076</v>
      </c>
    </row>
    <row r="22" spans="1:9" x14ac:dyDescent="0.25">
      <c r="A22" s="10" t="s">
        <v>10134</v>
      </c>
      <c r="B22" s="12" t="s">
        <v>176</v>
      </c>
      <c r="C22" s="13">
        <v>0.25540000000000002</v>
      </c>
      <c r="D22" s="14">
        <v>1202950000</v>
      </c>
      <c r="E22" s="14">
        <v>1251460000</v>
      </c>
      <c r="F22" s="15" t="s">
        <v>10074</v>
      </c>
      <c r="G22" s="13">
        <v>3.9687940570220004E-5</v>
      </c>
      <c r="H22" s="13">
        <v>4.1128060130521632E-5</v>
      </c>
      <c r="I22" s="15" t="s">
        <v>10076</v>
      </c>
    </row>
    <row r="23" spans="1:9" x14ac:dyDescent="0.25">
      <c r="A23" s="10" t="s">
        <v>10134</v>
      </c>
      <c r="B23" s="12" t="s">
        <v>185</v>
      </c>
      <c r="C23" s="13">
        <v>0.32629999999999998</v>
      </c>
      <c r="D23" s="14">
        <v>71786000</v>
      </c>
      <c r="E23" s="14">
        <v>71786000</v>
      </c>
      <c r="F23" s="15" t="s">
        <v>10076</v>
      </c>
      <c r="G23" s="13">
        <v>9.0136270397999997E-6</v>
      </c>
      <c r="H23" s="13">
        <v>8.9786253416445567E-6</v>
      </c>
      <c r="I23" s="15" t="s">
        <v>10076</v>
      </c>
    </row>
    <row r="24" spans="1:9" x14ac:dyDescent="0.25">
      <c r="A24" s="10" t="s">
        <v>10134</v>
      </c>
      <c r="B24" s="12" t="s">
        <v>199</v>
      </c>
      <c r="C24" s="13">
        <v>0.25719999999999998</v>
      </c>
      <c r="D24" s="14">
        <v>2402444400</v>
      </c>
      <c r="E24" s="14">
        <v>2394994960</v>
      </c>
      <c r="F24" s="15" t="s">
        <v>10075</v>
      </c>
      <c r="G24" s="13">
        <v>9.0804864637490003E-5</v>
      </c>
      <c r="H24" s="13">
        <v>9.0171779274869434E-5</v>
      </c>
      <c r="I24" s="15" t="s">
        <v>10076</v>
      </c>
    </row>
    <row r="25" spans="1:9" x14ac:dyDescent="0.25">
      <c r="A25" s="10" t="s">
        <v>10134</v>
      </c>
      <c r="B25" s="12" t="s">
        <v>209</v>
      </c>
      <c r="C25" s="13">
        <v>0.61060000000000003</v>
      </c>
      <c r="D25" s="14">
        <v>3938042496</v>
      </c>
      <c r="E25" s="14">
        <v>3938042496</v>
      </c>
      <c r="F25" s="15" t="s">
        <v>10076</v>
      </c>
      <c r="G25" s="13">
        <v>4.6671943383009997E-5</v>
      </c>
      <c r="H25" s="13">
        <v>4.6490706989233579E-5</v>
      </c>
      <c r="I25" s="15" t="s">
        <v>10076</v>
      </c>
    </row>
    <row r="26" spans="1:9" x14ac:dyDescent="0.25">
      <c r="A26" s="10" t="s">
        <v>10134</v>
      </c>
      <c r="B26" s="12" t="s">
        <v>236</v>
      </c>
      <c r="C26" s="13">
        <v>0.17130000000000001</v>
      </c>
      <c r="D26" s="14">
        <v>103776036</v>
      </c>
      <c r="E26" s="14">
        <v>104878082</v>
      </c>
      <c r="F26" s="15" t="s">
        <v>10074</v>
      </c>
      <c r="G26" s="13">
        <v>1.6487412990739998E-5</v>
      </c>
      <c r="H26" s="13">
        <v>1.6597796774091875E-5</v>
      </c>
      <c r="I26" s="15" t="s">
        <v>10076</v>
      </c>
    </row>
    <row r="27" spans="1:9" x14ac:dyDescent="0.25">
      <c r="A27" s="10" t="s">
        <v>10134</v>
      </c>
      <c r="B27" s="12" t="s">
        <v>250</v>
      </c>
      <c r="C27" s="13">
        <v>0.32650000000000001</v>
      </c>
      <c r="D27" s="14">
        <v>6551982109</v>
      </c>
      <c r="E27" s="14">
        <v>6553989457</v>
      </c>
      <c r="F27" s="15" t="s">
        <v>10074</v>
      </c>
      <c r="G27" s="13">
        <v>2.6968053000651698E-3</v>
      </c>
      <c r="H27" s="13">
        <v>2.6871560901098315E-3</v>
      </c>
      <c r="I27" s="15" t="s">
        <v>10076</v>
      </c>
    </row>
    <row r="28" spans="1:9" x14ac:dyDescent="0.25">
      <c r="A28" s="10" t="s">
        <v>10134</v>
      </c>
      <c r="B28" s="12" t="s">
        <v>261</v>
      </c>
      <c r="C28" s="13">
        <v>7.5300000000000006E-2</v>
      </c>
      <c r="D28" s="14">
        <v>54216000</v>
      </c>
      <c r="E28" s="14">
        <v>54216000</v>
      </c>
      <c r="F28" s="15" t="s">
        <v>10076</v>
      </c>
      <c r="G28" s="13">
        <v>4.7235676452300002E-6</v>
      </c>
      <c r="H28" s="13">
        <v>4.7052250969771396E-6</v>
      </c>
      <c r="I28" s="15" t="s">
        <v>10076</v>
      </c>
    </row>
    <row r="29" spans="1:9" x14ac:dyDescent="0.25">
      <c r="A29" s="10" t="s">
        <v>10134</v>
      </c>
      <c r="B29" s="12" t="s">
        <v>264</v>
      </c>
      <c r="C29" s="13">
        <v>0.13239999999999999</v>
      </c>
      <c r="D29" s="14">
        <v>357304428</v>
      </c>
      <c r="E29" s="14">
        <v>357574500</v>
      </c>
      <c r="F29" s="15" t="s">
        <v>10074</v>
      </c>
      <c r="G29" s="13">
        <v>6.5235953808100001E-5</v>
      </c>
      <c r="H29" s="13">
        <v>6.5031747379401579E-5</v>
      </c>
      <c r="I29" s="15" t="s">
        <v>10076</v>
      </c>
    </row>
    <row r="30" spans="1:9" x14ac:dyDescent="0.25">
      <c r="A30" s="10" t="s">
        <v>10134</v>
      </c>
      <c r="B30" s="12" t="s">
        <v>279</v>
      </c>
      <c r="C30" s="13">
        <v>0.19400000000000001</v>
      </c>
      <c r="D30" s="14">
        <v>3163577420</v>
      </c>
      <c r="E30" s="14">
        <v>3070205200</v>
      </c>
      <c r="F30" s="15" t="s">
        <v>10075</v>
      </c>
      <c r="G30" s="13">
        <v>6.9413317467099001E-4</v>
      </c>
      <c r="H30" s="13">
        <v>6.7103010164802092E-4</v>
      </c>
      <c r="I30" s="15" t="s">
        <v>10076</v>
      </c>
    </row>
    <row r="31" spans="1:9" x14ac:dyDescent="0.25">
      <c r="A31" s="10" t="s">
        <v>10134</v>
      </c>
      <c r="B31" s="12" t="s">
        <v>294</v>
      </c>
      <c r="C31" s="13">
        <v>0.11940000000000001</v>
      </c>
      <c r="D31" s="14">
        <v>60615208</v>
      </c>
      <c r="E31" s="14">
        <v>60615208</v>
      </c>
      <c r="F31" s="15" t="s">
        <v>10076</v>
      </c>
      <c r="G31" s="13">
        <v>1.8056697016779998E-5</v>
      </c>
      <c r="H31" s="13">
        <v>1.7986579159230187E-5</v>
      </c>
      <c r="I31" s="15" t="s">
        <v>10076</v>
      </c>
    </row>
    <row r="32" spans="1:9" x14ac:dyDescent="0.25">
      <c r="A32" s="10" t="s">
        <v>10134</v>
      </c>
      <c r="B32" s="12" t="s">
        <v>302</v>
      </c>
      <c r="C32" s="13">
        <v>2.5000000000000001E-2</v>
      </c>
      <c r="D32" s="14">
        <v>95400000</v>
      </c>
      <c r="E32" s="14">
        <v>95400000</v>
      </c>
      <c r="F32" s="15" t="s">
        <v>10076</v>
      </c>
      <c r="G32" s="13">
        <v>2.26127747644E-6</v>
      </c>
      <c r="H32" s="13">
        <v>2.2524964883534901E-6</v>
      </c>
      <c r="I32" s="15" t="s">
        <v>10076</v>
      </c>
    </row>
    <row r="33" spans="1:9" x14ac:dyDescent="0.25">
      <c r="A33" s="10" t="s">
        <v>10134</v>
      </c>
      <c r="B33" s="12" t="s">
        <v>309</v>
      </c>
      <c r="C33" s="13">
        <v>0.26290000000000002</v>
      </c>
      <c r="D33" s="14">
        <v>576242770</v>
      </c>
      <c r="E33" s="14">
        <v>576242770</v>
      </c>
      <c r="F33" s="15" t="s">
        <v>10076</v>
      </c>
      <c r="G33" s="13">
        <v>3.3223987678800003E-6</v>
      </c>
      <c r="H33" s="13">
        <v>3.309497234024183E-6</v>
      </c>
      <c r="I33" s="15" t="s">
        <v>10076</v>
      </c>
    </row>
    <row r="34" spans="1:9" x14ac:dyDescent="0.25">
      <c r="A34" s="10" t="s">
        <v>10134</v>
      </c>
      <c r="B34" s="12" t="s">
        <v>324</v>
      </c>
      <c r="C34" s="13">
        <v>0.10009999999999999</v>
      </c>
      <c r="D34" s="14">
        <v>504656649</v>
      </c>
      <c r="E34" s="14">
        <v>500655407</v>
      </c>
      <c r="F34" s="15" t="s">
        <v>10075</v>
      </c>
      <c r="G34" s="13">
        <v>6.6922183619520001E-5</v>
      </c>
      <c r="H34" s="13">
        <v>6.6133769896974974E-5</v>
      </c>
      <c r="I34" s="15" t="s">
        <v>10076</v>
      </c>
    </row>
    <row r="35" spans="1:9" x14ac:dyDescent="0.25">
      <c r="A35" s="10" t="s">
        <v>10134</v>
      </c>
      <c r="B35" s="12" t="s">
        <v>332</v>
      </c>
      <c r="C35" s="13">
        <v>0.10970000000000001</v>
      </c>
      <c r="D35" s="14">
        <v>424922950</v>
      </c>
      <c r="E35" s="14">
        <v>424922950</v>
      </c>
      <c r="F35" s="15" t="s">
        <v>10076</v>
      </c>
      <c r="G35" s="13">
        <v>3.9471347081559994E-5</v>
      </c>
      <c r="H35" s="13">
        <v>3.9318072026996379E-5</v>
      </c>
      <c r="I35" s="15" t="s">
        <v>10076</v>
      </c>
    </row>
    <row r="36" spans="1:9" x14ac:dyDescent="0.25">
      <c r="A36" s="10" t="s">
        <v>10134</v>
      </c>
      <c r="B36" s="12" t="s">
        <v>341</v>
      </c>
      <c r="C36" s="13">
        <v>7.6700000000000004E-2</v>
      </c>
      <c r="D36" s="14">
        <v>1395731664</v>
      </c>
      <c r="E36" s="14">
        <v>1395731664</v>
      </c>
      <c r="F36" s="15" t="s">
        <v>10076</v>
      </c>
      <c r="G36" s="13">
        <v>8.6731613057739997E-5</v>
      </c>
      <c r="H36" s="13">
        <v>8.6394817058897103E-5</v>
      </c>
      <c r="I36" s="15" t="s">
        <v>10076</v>
      </c>
    </row>
    <row r="37" spans="1:9" x14ac:dyDescent="0.25">
      <c r="A37" s="10" t="s">
        <v>10134</v>
      </c>
      <c r="B37" s="12" t="s">
        <v>349</v>
      </c>
      <c r="C37" s="13">
        <v>0.13070000000000001</v>
      </c>
      <c r="D37" s="14">
        <v>56723800</v>
      </c>
      <c r="E37" s="14">
        <v>56723800</v>
      </c>
      <c r="F37" s="15" t="s">
        <v>10076</v>
      </c>
      <c r="G37" s="13">
        <v>6.0685585501000005E-5</v>
      </c>
      <c r="H37" s="13">
        <v>6.044993135903728E-5</v>
      </c>
      <c r="I37" s="15" t="s">
        <v>10076</v>
      </c>
    </row>
    <row r="38" spans="1:9" x14ac:dyDescent="0.25">
      <c r="A38" s="10" t="s">
        <v>10134</v>
      </c>
      <c r="B38" s="12" t="s">
        <v>355</v>
      </c>
      <c r="C38" s="13">
        <v>0.18290000000000001</v>
      </c>
      <c r="D38" s="14">
        <v>197532000</v>
      </c>
      <c r="E38" s="14">
        <v>197532000</v>
      </c>
      <c r="F38" s="15" t="s">
        <v>10076</v>
      </c>
      <c r="G38" s="13">
        <v>1.4805636441089999E-5</v>
      </c>
      <c r="H38" s="13">
        <v>1.474814322383157E-5</v>
      </c>
      <c r="I38" s="15" t="s">
        <v>10076</v>
      </c>
    </row>
    <row r="39" spans="1:9" x14ac:dyDescent="0.25">
      <c r="A39" s="10" t="s">
        <v>10134</v>
      </c>
      <c r="B39" s="12" t="s">
        <v>370</v>
      </c>
      <c r="C39" s="13">
        <v>0.18690000000000001</v>
      </c>
      <c r="D39" s="14">
        <v>13488388484</v>
      </c>
      <c r="E39" s="14">
        <v>13553654880</v>
      </c>
      <c r="F39" s="15" t="s">
        <v>10074</v>
      </c>
      <c r="G39" s="13">
        <v>1.9485446869003401E-2</v>
      </c>
      <c r="H39" s="13">
        <v>1.9503699316712399E-2</v>
      </c>
      <c r="I39" s="15" t="s">
        <v>10076</v>
      </c>
    </row>
    <row r="40" spans="1:9" x14ac:dyDescent="0.25">
      <c r="A40" s="10" t="s">
        <v>10134</v>
      </c>
      <c r="B40" s="12" t="s">
        <v>388</v>
      </c>
      <c r="C40" s="13">
        <v>8.6099999999999996E-2</v>
      </c>
      <c r="D40" s="14">
        <v>196888905</v>
      </c>
      <c r="E40" s="14">
        <v>191333349</v>
      </c>
      <c r="F40" s="15" t="s">
        <v>10075</v>
      </c>
      <c r="G40" s="13">
        <v>1.9045919707050001E-5</v>
      </c>
      <c r="H40" s="13">
        <v>1.8436634393844871E-5</v>
      </c>
      <c r="I40" s="15" t="s">
        <v>10076</v>
      </c>
    </row>
    <row r="41" spans="1:9" x14ac:dyDescent="0.25">
      <c r="A41" s="10" t="s">
        <v>10134</v>
      </c>
      <c r="B41" s="12" t="s">
        <v>396</v>
      </c>
      <c r="C41" s="13">
        <v>0.41149999999999998</v>
      </c>
      <c r="D41" s="14">
        <v>17560711769</v>
      </c>
      <c r="E41" s="14">
        <v>17087332450</v>
      </c>
      <c r="F41" s="15" t="s">
        <v>10075</v>
      </c>
      <c r="G41" s="13">
        <v>7.9873777028196605E-3</v>
      </c>
      <c r="H41" s="13">
        <v>7.7418836761112284E-3</v>
      </c>
      <c r="I41" s="15" t="s">
        <v>10075</v>
      </c>
    </row>
    <row r="42" spans="1:9" x14ac:dyDescent="0.25">
      <c r="A42" s="10" t="s">
        <v>10134</v>
      </c>
      <c r="B42" s="12" t="s">
        <v>406</v>
      </c>
      <c r="C42" s="13">
        <v>0.41010000000000002</v>
      </c>
      <c r="D42" s="14">
        <v>3834435000</v>
      </c>
      <c r="E42" s="14">
        <v>3834435000</v>
      </c>
      <c r="F42" s="15" t="s">
        <v>10076</v>
      </c>
      <c r="G42" s="13">
        <v>2.7020776390789999E-5</v>
      </c>
      <c r="H42" s="13">
        <v>2.6915849366966079E-5</v>
      </c>
      <c r="I42" s="15" t="s">
        <v>10076</v>
      </c>
    </row>
    <row r="43" spans="1:9" x14ac:dyDescent="0.25">
      <c r="A43" s="10" t="s">
        <v>10134</v>
      </c>
      <c r="B43" s="12" t="s">
        <v>419</v>
      </c>
      <c r="C43" s="13">
        <v>1.6299999999999999E-2</v>
      </c>
      <c r="D43" s="14">
        <v>55679305</v>
      </c>
      <c r="E43" s="14">
        <v>54673053</v>
      </c>
      <c r="F43" s="15" t="s">
        <v>10075</v>
      </c>
      <c r="G43" s="13">
        <v>2.6752158401430001E-5</v>
      </c>
      <c r="H43" s="13">
        <v>2.6166679152604116E-5</v>
      </c>
      <c r="I43" s="15" t="s">
        <v>10076</v>
      </c>
    </row>
    <row r="44" spans="1:9" x14ac:dyDescent="0.25">
      <c r="A44" s="10" t="s">
        <v>10134</v>
      </c>
      <c r="B44" s="12" t="s">
        <v>423</v>
      </c>
      <c r="C44" s="13">
        <v>0.34839999999999999</v>
      </c>
      <c r="D44" s="14">
        <v>8372318430</v>
      </c>
      <c r="E44" s="14">
        <v>8372318430</v>
      </c>
      <c r="F44" s="15" t="s">
        <v>10076</v>
      </c>
      <c r="G44" s="13">
        <v>9.7615972197524301E-3</v>
      </c>
      <c r="H44" s="13">
        <v>9.7236910055391035E-3</v>
      </c>
      <c r="I44" s="15" t="s">
        <v>10075</v>
      </c>
    </row>
    <row r="45" spans="1:9" x14ac:dyDescent="0.25">
      <c r="A45" s="10" t="s">
        <v>10134</v>
      </c>
      <c r="B45" s="12" t="s">
        <v>428</v>
      </c>
      <c r="C45" s="13">
        <v>0.32819999999999999</v>
      </c>
      <c r="D45" s="14">
        <v>1163950358</v>
      </c>
      <c r="E45" s="14">
        <v>1163950358</v>
      </c>
      <c r="F45" s="15" t="s">
        <v>10076</v>
      </c>
      <c r="G45" s="13">
        <v>6.4126371643959994E-5</v>
      </c>
      <c r="H45" s="13">
        <v>6.3877356255951766E-5</v>
      </c>
      <c r="I45" s="15" t="s">
        <v>10076</v>
      </c>
    </row>
    <row r="46" spans="1:9" x14ac:dyDescent="0.25">
      <c r="A46" s="10" t="s">
        <v>10134</v>
      </c>
      <c r="B46" s="12" t="s">
        <v>439</v>
      </c>
      <c r="C46" s="13">
        <v>0.62770000000000004</v>
      </c>
      <c r="D46" s="14">
        <v>7385714976</v>
      </c>
      <c r="E46" s="14">
        <v>7385714976</v>
      </c>
      <c r="F46" s="15" t="s">
        <v>10076</v>
      </c>
      <c r="G46" s="13">
        <v>2.73242525294131E-3</v>
      </c>
      <c r="H46" s="13">
        <v>2.7218147049204331E-3</v>
      </c>
      <c r="I46" s="15" t="s">
        <v>10076</v>
      </c>
    </row>
    <row r="47" spans="1:9" x14ac:dyDescent="0.25">
      <c r="A47" s="10" t="s">
        <v>10134</v>
      </c>
      <c r="B47" s="12" t="s">
        <v>459</v>
      </c>
      <c r="C47" s="13">
        <v>0.22339999999999999</v>
      </c>
      <c r="D47" s="14">
        <v>240324784</v>
      </c>
      <c r="E47" s="14">
        <v>240324784</v>
      </c>
      <c r="F47" s="15" t="s">
        <v>10076</v>
      </c>
      <c r="G47" s="13">
        <v>1.3779242843100001E-5</v>
      </c>
      <c r="H47" s="13">
        <v>1.3725735315365132E-5</v>
      </c>
      <c r="I47" s="15" t="s">
        <v>10076</v>
      </c>
    </row>
    <row r="48" spans="1:9" x14ac:dyDescent="0.25">
      <c r="A48" s="10" t="s">
        <v>10134</v>
      </c>
      <c r="B48" s="12" t="s">
        <v>469</v>
      </c>
      <c r="C48" s="13">
        <v>7.8200000000000006E-2</v>
      </c>
      <c r="D48" s="14">
        <v>106560903</v>
      </c>
      <c r="E48" s="14">
        <v>106560903</v>
      </c>
      <c r="F48" s="15" t="s">
        <v>10076</v>
      </c>
      <c r="G48" s="13">
        <v>8.6014604220399998E-6</v>
      </c>
      <c r="H48" s="13">
        <v>8.5680592870541919E-6</v>
      </c>
      <c r="I48" s="15" t="s">
        <v>10076</v>
      </c>
    </row>
    <row r="49" spans="1:9" x14ac:dyDescent="0.25">
      <c r="A49" s="10" t="s">
        <v>10134</v>
      </c>
      <c r="B49" s="12" t="s">
        <v>476</v>
      </c>
      <c r="C49" s="13">
        <v>0.11409999999999999</v>
      </c>
      <c r="D49" s="14">
        <v>2589993185</v>
      </c>
      <c r="E49" s="14">
        <v>2589993185</v>
      </c>
      <c r="F49" s="15" t="s">
        <v>10076</v>
      </c>
      <c r="G49" s="13">
        <v>1.2775947093611001E-4</v>
      </c>
      <c r="H49" s="13">
        <v>1.2726335564266261E-4</v>
      </c>
      <c r="I49" s="15" t="s">
        <v>10076</v>
      </c>
    </row>
    <row r="50" spans="1:9" x14ac:dyDescent="0.25">
      <c r="A50" s="10" t="s">
        <v>10134</v>
      </c>
      <c r="B50" s="12" t="s">
        <v>481</v>
      </c>
      <c r="C50" s="13">
        <v>0.15890000000000001</v>
      </c>
      <c r="D50" s="14">
        <v>3805438000</v>
      </c>
      <c r="E50" s="14">
        <v>4009841500</v>
      </c>
      <c r="F50" s="15" t="s">
        <v>10074</v>
      </c>
      <c r="G50" s="13">
        <v>2.05999002651759E-3</v>
      </c>
      <c r="H50" s="13">
        <v>2.1622103358477701E-3</v>
      </c>
      <c r="I50" s="15" t="s">
        <v>10074</v>
      </c>
    </row>
    <row r="51" spans="1:9" x14ac:dyDescent="0.25">
      <c r="A51" s="10" t="s">
        <v>10134</v>
      </c>
      <c r="B51" s="12" t="s">
        <v>485</v>
      </c>
      <c r="C51" s="13">
        <v>0.2006</v>
      </c>
      <c r="D51" s="14">
        <v>509443961</v>
      </c>
      <c r="E51" s="14">
        <v>509443961</v>
      </c>
      <c r="F51" s="15" t="s">
        <v>10076</v>
      </c>
      <c r="G51" s="13">
        <v>5.189162858194E-5</v>
      </c>
      <c r="H51" s="13">
        <v>5.1690123074972693E-5</v>
      </c>
      <c r="I51" s="15" t="s">
        <v>10076</v>
      </c>
    </row>
    <row r="52" spans="1:9" x14ac:dyDescent="0.25">
      <c r="A52" s="10" t="s">
        <v>10134</v>
      </c>
      <c r="B52" s="12" t="s">
        <v>494</v>
      </c>
      <c r="C52" s="13">
        <v>7.5700000000000003E-2</v>
      </c>
      <c r="D52" s="14">
        <v>240297464</v>
      </c>
      <c r="E52" s="14">
        <v>240297464</v>
      </c>
      <c r="F52" s="15" t="s">
        <v>10076</v>
      </c>
      <c r="G52" s="13">
        <v>6.6194423051009992E-5</v>
      </c>
      <c r="H52" s="13">
        <v>6.5937377138206599E-5</v>
      </c>
      <c r="I52" s="15" t="s">
        <v>10076</v>
      </c>
    </row>
    <row r="53" spans="1:9" x14ac:dyDescent="0.25">
      <c r="A53" s="10" t="s">
        <v>10134</v>
      </c>
      <c r="B53" s="12" t="s">
        <v>506</v>
      </c>
      <c r="C53" s="13">
        <v>0.41220000000000001</v>
      </c>
      <c r="D53" s="14">
        <v>1412542700</v>
      </c>
      <c r="E53" s="14">
        <v>1545750000</v>
      </c>
      <c r="F53" s="15" t="s">
        <v>10074</v>
      </c>
      <c r="G53" s="13">
        <v>1.2216283753276001E-4</v>
      </c>
      <c r="H53" s="13">
        <v>1.3316406604560457E-4</v>
      </c>
      <c r="I53" s="15" t="s">
        <v>10076</v>
      </c>
    </row>
    <row r="54" spans="1:9" x14ac:dyDescent="0.25">
      <c r="A54" s="10" t="s">
        <v>10134</v>
      </c>
      <c r="B54" s="12" t="s">
        <v>520</v>
      </c>
      <c r="C54" s="13">
        <v>0.45379999999999998</v>
      </c>
      <c r="D54" s="14">
        <v>907600000</v>
      </c>
      <c r="E54" s="14">
        <v>907600000</v>
      </c>
      <c r="F54" s="15" t="s">
        <v>10076</v>
      </c>
      <c r="G54" s="13">
        <v>9.0121817902100007E-6</v>
      </c>
      <c r="H54" s="13">
        <v>8.9771857042493149E-6</v>
      </c>
      <c r="I54" s="15" t="s">
        <v>10076</v>
      </c>
    </row>
    <row r="55" spans="1:9" x14ac:dyDescent="0.25">
      <c r="A55" s="10" t="s">
        <v>10134</v>
      </c>
      <c r="B55" s="12" t="s">
        <v>526</v>
      </c>
      <c r="C55" s="13">
        <v>0.33689999999999998</v>
      </c>
      <c r="D55" s="14">
        <v>525079154</v>
      </c>
      <c r="E55" s="14">
        <v>986609966</v>
      </c>
      <c r="F55" s="15" t="s">
        <v>10074</v>
      </c>
      <c r="G55" s="13">
        <v>1.0848214253879301E-3</v>
      </c>
      <c r="H55" s="13">
        <v>2.0304356993566686E-3</v>
      </c>
      <c r="I55" s="15" t="s">
        <v>10074</v>
      </c>
    </row>
    <row r="56" spans="1:9" x14ac:dyDescent="0.25">
      <c r="A56" s="10" t="s">
        <v>10134</v>
      </c>
      <c r="B56" s="12" t="s">
        <v>538</v>
      </c>
      <c r="C56" s="13">
        <v>0.49869999999999998</v>
      </c>
      <c r="D56" s="14">
        <v>4491416875</v>
      </c>
      <c r="E56" s="14">
        <v>4491416875</v>
      </c>
      <c r="F56" s="15" t="s">
        <v>10076</v>
      </c>
      <c r="G56" s="13">
        <v>7.1932827757600001E-5</v>
      </c>
      <c r="H56" s="13">
        <v>7.1653498347421286E-5</v>
      </c>
      <c r="I56" s="15" t="s">
        <v>10076</v>
      </c>
    </row>
    <row r="57" spans="1:9" x14ac:dyDescent="0.25">
      <c r="A57" s="10" t="s">
        <v>10134</v>
      </c>
      <c r="B57" s="12" t="s">
        <v>557</v>
      </c>
      <c r="C57" s="13">
        <v>0.33090000000000003</v>
      </c>
      <c r="D57" s="14">
        <v>2446164801</v>
      </c>
      <c r="E57" s="14">
        <v>2429279510</v>
      </c>
      <c r="F57" s="15" t="s">
        <v>10075</v>
      </c>
      <c r="G57" s="13">
        <v>3.9960383842789997E-4</v>
      </c>
      <c r="H57" s="13">
        <v>3.9530443911259792E-4</v>
      </c>
      <c r="I57" s="15" t="s">
        <v>10076</v>
      </c>
    </row>
    <row r="58" spans="1:9" x14ac:dyDescent="0.25">
      <c r="A58" s="10" t="s">
        <v>10134</v>
      </c>
      <c r="B58" s="12" t="s">
        <v>572</v>
      </c>
      <c r="C58" s="13">
        <v>0.16589999999999999</v>
      </c>
      <c r="D58" s="14">
        <v>64767755</v>
      </c>
      <c r="E58" s="14">
        <v>74103246</v>
      </c>
      <c r="F58" s="15" t="s">
        <v>10074</v>
      </c>
      <c r="G58" s="13">
        <v>5.7466186138029999E-5</v>
      </c>
      <c r="H58" s="13">
        <v>6.5493926363952986E-5</v>
      </c>
      <c r="I58" s="15" t="s">
        <v>10076</v>
      </c>
    </row>
    <row r="59" spans="1:9" x14ac:dyDescent="0.25">
      <c r="A59" s="10" t="s">
        <v>10134</v>
      </c>
      <c r="B59" s="12" t="s">
        <v>580</v>
      </c>
      <c r="C59" s="13">
        <v>0.52070000000000005</v>
      </c>
      <c r="D59" s="14">
        <v>4082288000</v>
      </c>
      <c r="E59" s="14">
        <v>4082288000</v>
      </c>
      <c r="F59" s="15" t="s">
        <v>10076</v>
      </c>
      <c r="G59" s="13">
        <v>2.6152149999299997E-6</v>
      </c>
      <c r="H59" s="13">
        <v>2.6050596023705575E-6</v>
      </c>
      <c r="I59" s="15" t="s">
        <v>10076</v>
      </c>
    </row>
    <row r="60" spans="1:9" x14ac:dyDescent="0.25">
      <c r="A60" s="10" t="s">
        <v>10134</v>
      </c>
      <c r="B60" s="12" t="s">
        <v>590</v>
      </c>
      <c r="C60" s="13">
        <v>0.27210000000000001</v>
      </c>
      <c r="D60" s="14">
        <v>3695541530</v>
      </c>
      <c r="E60" s="14">
        <v>3733965282</v>
      </c>
      <c r="F60" s="15" t="s">
        <v>10074</v>
      </c>
      <c r="G60" s="13">
        <v>1.60986981727916E-3</v>
      </c>
      <c r="H60" s="13">
        <v>1.6202917177967611E-3</v>
      </c>
      <c r="I60" s="15" t="s">
        <v>10076</v>
      </c>
    </row>
    <row r="61" spans="1:9" x14ac:dyDescent="0.25">
      <c r="A61" s="10" t="s">
        <v>10134</v>
      </c>
      <c r="B61" s="12" t="s">
        <v>599</v>
      </c>
      <c r="C61" s="13">
        <v>0.14499999999999999</v>
      </c>
      <c r="D61" s="14">
        <v>50516038</v>
      </c>
      <c r="E61" s="14">
        <v>50516038</v>
      </c>
      <c r="F61" s="15" t="s">
        <v>10076</v>
      </c>
      <c r="G61" s="13">
        <v>6.8607074431500004E-6</v>
      </c>
      <c r="H61" s="13">
        <v>6.8340660175153105E-6</v>
      </c>
      <c r="I61" s="15" t="s">
        <v>10076</v>
      </c>
    </row>
    <row r="62" spans="1:9" x14ac:dyDescent="0.25">
      <c r="A62" s="10" t="s">
        <v>10134</v>
      </c>
      <c r="B62" s="12" t="s">
        <v>609</v>
      </c>
      <c r="C62" s="13">
        <v>0.1368</v>
      </c>
      <c r="D62" s="14">
        <v>52531200</v>
      </c>
      <c r="E62" s="14">
        <v>52531200</v>
      </c>
      <c r="F62" s="15" t="s">
        <v>10076</v>
      </c>
      <c r="G62" s="13">
        <v>1.017996908028E-5</v>
      </c>
      <c r="H62" s="13">
        <v>1.0140438245090641E-5</v>
      </c>
      <c r="I62" s="15" t="s">
        <v>10076</v>
      </c>
    </row>
    <row r="63" spans="1:9" x14ac:dyDescent="0.25">
      <c r="A63" s="10" t="s">
        <v>10134</v>
      </c>
      <c r="B63" s="12" t="s">
        <v>616</v>
      </c>
      <c r="C63" s="13">
        <v>0.22059999999999999</v>
      </c>
      <c r="D63" s="14">
        <v>297540978</v>
      </c>
      <c r="E63" s="14">
        <v>297540978</v>
      </c>
      <c r="F63" s="15" t="s">
        <v>10076</v>
      </c>
      <c r="G63" s="13">
        <v>1.3771726707636001E-4</v>
      </c>
      <c r="H63" s="13">
        <v>1.371824838037718E-4</v>
      </c>
      <c r="I63" s="15" t="s">
        <v>10076</v>
      </c>
    </row>
    <row r="64" spans="1:9" x14ac:dyDescent="0.25">
      <c r="A64" s="10" t="s">
        <v>10134</v>
      </c>
      <c r="B64" s="12" t="s">
        <v>620</v>
      </c>
      <c r="C64" s="13">
        <v>0.44500000000000001</v>
      </c>
      <c r="D64" s="14">
        <v>1250000000</v>
      </c>
      <c r="E64" s="14">
        <v>2225000000</v>
      </c>
      <c r="F64" s="15" t="s">
        <v>10074</v>
      </c>
      <c r="G64" s="13">
        <v>2.5624992650489998E-5</v>
      </c>
      <c r="H64" s="13">
        <v>4.5435364601611565E-5</v>
      </c>
      <c r="I64" s="15" t="s">
        <v>10076</v>
      </c>
    </row>
    <row r="65" spans="1:9" x14ac:dyDescent="0.25">
      <c r="A65" s="10" t="s">
        <v>10134</v>
      </c>
      <c r="B65" s="12" t="s">
        <v>632</v>
      </c>
      <c r="C65" s="13">
        <v>0.43959999999999999</v>
      </c>
      <c r="D65" s="14">
        <v>18205453847</v>
      </c>
      <c r="E65" s="14">
        <v>17796569960</v>
      </c>
      <c r="F65" s="15" t="s">
        <v>10075</v>
      </c>
      <c r="G65" s="13">
        <v>3.4113881662688701E-2</v>
      </c>
      <c r="H65" s="13">
        <v>3.3218208020484252E-2</v>
      </c>
      <c r="I65" s="15" t="s">
        <v>10075</v>
      </c>
    </row>
    <row r="66" spans="1:9" x14ac:dyDescent="0.25">
      <c r="A66" s="10" t="s">
        <v>10134</v>
      </c>
      <c r="B66" s="12" t="s">
        <v>637</v>
      </c>
      <c r="C66" s="13">
        <v>0.22600000000000001</v>
      </c>
      <c r="D66" s="14">
        <v>316400000</v>
      </c>
      <c r="E66" s="14">
        <v>316400000</v>
      </c>
      <c r="F66" s="15" t="s">
        <v>10076</v>
      </c>
      <c r="G66" s="13">
        <v>1.8850513343479999E-5</v>
      </c>
      <c r="H66" s="13">
        <v>1.8777313068473885E-5</v>
      </c>
      <c r="I66" s="15" t="s">
        <v>10076</v>
      </c>
    </row>
    <row r="67" spans="1:9" x14ac:dyDescent="0.25">
      <c r="A67" s="10" t="s">
        <v>10134</v>
      </c>
      <c r="B67" s="12" t="s">
        <v>642</v>
      </c>
      <c r="C67" s="13">
        <v>0.19439999999999999</v>
      </c>
      <c r="D67" s="14">
        <v>2161781771</v>
      </c>
      <c r="E67" s="14">
        <v>2477891369</v>
      </c>
      <c r="F67" s="15" t="s">
        <v>10074</v>
      </c>
      <c r="G67" s="13">
        <v>5.1240968844299997E-5</v>
      </c>
      <c r="H67" s="13">
        <v>5.8505677229732725E-5</v>
      </c>
      <c r="I67" s="15" t="s">
        <v>10076</v>
      </c>
    </row>
    <row r="68" spans="1:9" x14ac:dyDescent="0.25">
      <c r="A68" s="10" t="s">
        <v>10134</v>
      </c>
      <c r="B68" s="12" t="s">
        <v>647</v>
      </c>
      <c r="C68" s="13">
        <v>0.3256</v>
      </c>
      <c r="D68" s="14">
        <v>1580000000</v>
      </c>
      <c r="E68" s="14">
        <v>2035000000</v>
      </c>
      <c r="F68" s="15" t="s">
        <v>10074</v>
      </c>
      <c r="G68" s="13">
        <v>1.3664527330874E-4</v>
      </c>
      <c r="H68" s="13">
        <v>1.7531222668788957E-4</v>
      </c>
      <c r="I68" s="15" t="s">
        <v>10074</v>
      </c>
    </row>
    <row r="69" spans="1:9" x14ac:dyDescent="0.25">
      <c r="A69" s="10" t="s">
        <v>10134</v>
      </c>
      <c r="B69" s="12" t="s">
        <v>656</v>
      </c>
      <c r="C69" s="13">
        <v>0.59099999999999997</v>
      </c>
      <c r="D69" s="14">
        <v>5287236147</v>
      </c>
      <c r="E69" s="14">
        <v>5294402852</v>
      </c>
      <c r="F69" s="15" t="s">
        <v>10074</v>
      </c>
      <c r="G69" s="13">
        <v>3.0484212166859997E-5</v>
      </c>
      <c r="H69" s="13">
        <v>3.0406996001385401E-5</v>
      </c>
      <c r="I69" s="15" t="s">
        <v>10076</v>
      </c>
    </row>
    <row r="70" spans="1:9" x14ac:dyDescent="0.25">
      <c r="A70" s="10" t="s">
        <v>10134</v>
      </c>
      <c r="B70" s="12" t="s">
        <v>667</v>
      </c>
      <c r="C70" s="13">
        <v>0.48820000000000002</v>
      </c>
      <c r="D70" s="14">
        <v>332866143</v>
      </c>
      <c r="E70" s="14">
        <v>332866143</v>
      </c>
      <c r="F70" s="15" t="s">
        <v>10076</v>
      </c>
      <c r="G70" s="13">
        <v>2.7721500520910001E-5</v>
      </c>
      <c r="H70" s="13">
        <v>2.7613852476385724E-5</v>
      </c>
      <c r="I70" s="15" t="s">
        <v>10076</v>
      </c>
    </row>
    <row r="71" spans="1:9" x14ac:dyDescent="0.25">
      <c r="A71" s="10" t="s">
        <v>10134</v>
      </c>
      <c r="B71" s="12" t="s">
        <v>681</v>
      </c>
      <c r="C71" s="13">
        <v>0.2994</v>
      </c>
      <c r="D71" s="14">
        <v>811972800</v>
      </c>
      <c r="E71" s="14">
        <v>811972800</v>
      </c>
      <c r="F71" s="15" t="s">
        <v>10076</v>
      </c>
      <c r="G71" s="13">
        <v>3.9792999324460003E-5</v>
      </c>
      <c r="H71" s="13">
        <v>3.963847523056523E-5</v>
      </c>
      <c r="I71" s="15" t="s">
        <v>10076</v>
      </c>
    </row>
    <row r="72" spans="1:9" x14ac:dyDescent="0.25">
      <c r="A72" s="10" t="s">
        <v>10134</v>
      </c>
      <c r="B72" s="12" t="s">
        <v>689</v>
      </c>
      <c r="C72" s="13">
        <v>0.31430000000000002</v>
      </c>
      <c r="D72" s="14">
        <v>8889393938</v>
      </c>
      <c r="E72" s="14">
        <v>6175810156</v>
      </c>
      <c r="F72" s="15" t="s">
        <v>10075</v>
      </c>
      <c r="G72" s="13">
        <v>3.5592289738837997E-4</v>
      </c>
      <c r="H72" s="13">
        <v>2.4631336566563998E-4</v>
      </c>
      <c r="I72" s="15" t="s">
        <v>10075</v>
      </c>
    </row>
    <row r="73" spans="1:9" x14ac:dyDescent="0.25">
      <c r="A73" s="10" t="s">
        <v>10134</v>
      </c>
      <c r="B73" s="12" t="s">
        <v>698</v>
      </c>
      <c r="C73" s="13">
        <v>8.8700000000000001E-2</v>
      </c>
      <c r="D73" s="14">
        <v>113357894</v>
      </c>
      <c r="E73" s="14">
        <v>113357894</v>
      </c>
      <c r="F73" s="15" t="s">
        <v>10076</v>
      </c>
      <c r="G73" s="13">
        <v>1.0166783202189999E-5</v>
      </c>
      <c r="H73" s="13">
        <v>1.0127303534029244E-5</v>
      </c>
      <c r="I73" s="15" t="s">
        <v>10076</v>
      </c>
    </row>
    <row r="74" spans="1:9" x14ac:dyDescent="0.25">
      <c r="A74" s="10" t="s">
        <v>10134</v>
      </c>
      <c r="B74" s="12" t="s">
        <v>709</v>
      </c>
      <c r="C74" s="13">
        <v>0.40450000000000003</v>
      </c>
      <c r="D74" s="14">
        <v>1493065126</v>
      </c>
      <c r="E74" s="14">
        <v>1493065126</v>
      </c>
      <c r="F74" s="15" t="s">
        <v>10076</v>
      </c>
      <c r="G74" s="13">
        <v>4.6629110385553E-4</v>
      </c>
      <c r="H74" s="13">
        <v>4.6448040307493847E-4</v>
      </c>
      <c r="I74" s="15" t="s">
        <v>10076</v>
      </c>
    </row>
    <row r="75" spans="1:9" x14ac:dyDescent="0.25">
      <c r="A75" s="10" t="s">
        <v>10134</v>
      </c>
      <c r="B75" s="12" t="s">
        <v>721</v>
      </c>
      <c r="C75" s="13">
        <v>0.2</v>
      </c>
      <c r="D75" s="14">
        <v>250000000</v>
      </c>
      <c r="E75" s="14">
        <v>250000000</v>
      </c>
      <c r="F75" s="15" t="s">
        <v>10076</v>
      </c>
      <c r="G75" s="13">
        <v>5.805662397377E-5</v>
      </c>
      <c r="H75" s="13">
        <v>5.7831178609846188E-5</v>
      </c>
      <c r="I75" s="15" t="s">
        <v>10076</v>
      </c>
    </row>
    <row r="76" spans="1:9" x14ac:dyDescent="0.25">
      <c r="A76" s="10" t="s">
        <v>10134</v>
      </c>
      <c r="B76" s="12" t="s">
        <v>727</v>
      </c>
      <c r="C76" s="13">
        <v>0.10730000000000001</v>
      </c>
      <c r="D76" s="14">
        <v>248438273</v>
      </c>
      <c r="E76" s="14">
        <v>248438273</v>
      </c>
      <c r="F76" s="15" t="s">
        <v>10076</v>
      </c>
      <c r="G76" s="13">
        <v>3.9152307856309998E-5</v>
      </c>
      <c r="H76" s="13">
        <v>3.9000271755677856E-5</v>
      </c>
      <c r="I76" s="15" t="s">
        <v>10076</v>
      </c>
    </row>
    <row r="77" spans="1:9" x14ac:dyDescent="0.25">
      <c r="A77" s="10" t="s">
        <v>10134</v>
      </c>
      <c r="B77" s="12" t="s">
        <v>745</v>
      </c>
      <c r="C77" s="13">
        <v>0.3735</v>
      </c>
      <c r="D77" s="14">
        <v>2128315022</v>
      </c>
      <c r="E77" s="14">
        <v>2315542268</v>
      </c>
      <c r="F77" s="15" t="s">
        <v>10074</v>
      </c>
      <c r="G77" s="13">
        <v>3.4086285497920002E-5</v>
      </c>
      <c r="H77" s="13">
        <v>3.6940838206554115E-5</v>
      </c>
      <c r="I77" s="15" t="s">
        <v>10076</v>
      </c>
    </row>
    <row r="78" spans="1:9" x14ac:dyDescent="0.25">
      <c r="A78" s="10" t="s">
        <v>10134</v>
      </c>
      <c r="B78" s="12" t="s">
        <v>749</v>
      </c>
      <c r="C78" s="13">
        <v>0.19969999999999999</v>
      </c>
      <c r="D78" s="14">
        <v>962500680</v>
      </c>
      <c r="E78" s="14">
        <v>962500680</v>
      </c>
      <c r="F78" s="15" t="s">
        <v>10076</v>
      </c>
      <c r="G78" s="13">
        <v>7.7691829480940999E-4</v>
      </c>
      <c r="H78" s="13">
        <v>7.739013673504167E-4</v>
      </c>
      <c r="I78" s="15" t="s">
        <v>10076</v>
      </c>
    </row>
    <row r="79" spans="1:9" x14ac:dyDescent="0.25">
      <c r="A79" s="10" t="s">
        <v>10134</v>
      </c>
      <c r="B79" s="12" t="s">
        <v>754</v>
      </c>
      <c r="C79" s="13">
        <v>0.14080000000000001</v>
      </c>
      <c r="D79" s="14">
        <v>9001851629</v>
      </c>
      <c r="E79" s="14">
        <v>8723060628</v>
      </c>
      <c r="F79" s="15" t="s">
        <v>10075</v>
      </c>
      <c r="G79" s="13">
        <v>1.11299424234872E-3</v>
      </c>
      <c r="H79" s="13">
        <v>1.0743362350942654E-3</v>
      </c>
      <c r="I79" s="15" t="s">
        <v>10076</v>
      </c>
    </row>
    <row r="80" spans="1:9" x14ac:dyDescent="0.25">
      <c r="A80" s="10" t="s">
        <v>10134</v>
      </c>
      <c r="B80" s="12" t="s">
        <v>766</v>
      </c>
      <c r="C80" s="13">
        <v>0.1173</v>
      </c>
      <c r="D80" s="14">
        <v>402925500</v>
      </c>
      <c r="E80" s="14">
        <v>402925500</v>
      </c>
      <c r="F80" s="15" t="s">
        <v>10076</v>
      </c>
      <c r="G80" s="13">
        <v>1.9488367617569998E-5</v>
      </c>
      <c r="H80" s="13">
        <v>1.941269042814454E-5</v>
      </c>
      <c r="I80" s="15" t="s">
        <v>10076</v>
      </c>
    </row>
    <row r="81" spans="1:9" x14ac:dyDescent="0.25">
      <c r="A81" s="10" t="s">
        <v>10134</v>
      </c>
      <c r="B81" s="12" t="s">
        <v>773</v>
      </c>
      <c r="C81" s="13">
        <v>0.20349999999999999</v>
      </c>
      <c r="D81" s="14">
        <v>1188465743</v>
      </c>
      <c r="E81" s="14">
        <v>1188465743</v>
      </c>
      <c r="F81" s="15" t="s">
        <v>10076</v>
      </c>
      <c r="G81" s="13">
        <v>4.301687662575E-5</v>
      </c>
      <c r="H81" s="13">
        <v>4.2849833569072765E-5</v>
      </c>
      <c r="I81" s="15" t="s">
        <v>10076</v>
      </c>
    </row>
    <row r="82" spans="1:9" x14ac:dyDescent="0.25">
      <c r="A82" s="10" t="s">
        <v>10134</v>
      </c>
      <c r="B82" s="12" t="s">
        <v>783</v>
      </c>
      <c r="C82" s="13">
        <v>0.2097</v>
      </c>
      <c r="D82" s="14">
        <v>874000000</v>
      </c>
      <c r="E82" s="14">
        <v>838800000</v>
      </c>
      <c r="F82" s="15" t="s">
        <v>10075</v>
      </c>
      <c r="G82" s="13">
        <v>8.3985913411980007E-5</v>
      </c>
      <c r="H82" s="13">
        <v>8.0290415367623128E-5</v>
      </c>
      <c r="I82" s="15" t="s">
        <v>10076</v>
      </c>
    </row>
    <row r="83" spans="1:9" x14ac:dyDescent="0.25">
      <c r="A83" s="10" t="s">
        <v>10134</v>
      </c>
      <c r="B83" s="12" t="s">
        <v>790</v>
      </c>
      <c r="C83" s="13">
        <v>0.30309999999999998</v>
      </c>
      <c r="D83" s="14">
        <v>178706826</v>
      </c>
      <c r="E83" s="14">
        <v>258672583</v>
      </c>
      <c r="F83" s="15" t="s">
        <v>10074</v>
      </c>
      <c r="G83" s="13">
        <v>1.0418046508970001E-5</v>
      </c>
      <c r="H83" s="13">
        <v>1.5021241057849474E-5</v>
      </c>
      <c r="I83" s="15" t="s">
        <v>10076</v>
      </c>
    </row>
    <row r="84" spans="1:9" x14ac:dyDescent="0.25">
      <c r="A84" s="10" t="s">
        <v>10134</v>
      </c>
      <c r="B84" s="12" t="s">
        <v>798</v>
      </c>
      <c r="C84" s="13">
        <v>0.12709999999999999</v>
      </c>
      <c r="D84" s="14">
        <v>5603024607</v>
      </c>
      <c r="E84" s="14">
        <v>5594221740</v>
      </c>
      <c r="F84" s="15" t="s">
        <v>10075</v>
      </c>
      <c r="G84" s="13">
        <v>8.9735915234309991E-5</v>
      </c>
      <c r="H84" s="13">
        <v>8.9247017006129152E-5</v>
      </c>
      <c r="I84" s="15" t="s">
        <v>10076</v>
      </c>
    </row>
    <row r="85" spans="1:9" x14ac:dyDescent="0.25">
      <c r="A85" s="10" t="s">
        <v>10134</v>
      </c>
      <c r="B85" s="12" t="s">
        <v>804</v>
      </c>
      <c r="C85" s="13">
        <v>7.6499999999999999E-2</v>
      </c>
      <c r="D85" s="14">
        <v>200141343</v>
      </c>
      <c r="E85" s="14">
        <v>200141343</v>
      </c>
      <c r="F85" s="15" t="s">
        <v>10076</v>
      </c>
      <c r="G85" s="13">
        <v>1.307798213076E-5</v>
      </c>
      <c r="H85" s="13">
        <v>1.3027197737780223E-5</v>
      </c>
      <c r="I85" s="15" t="s">
        <v>10076</v>
      </c>
    </row>
    <row r="86" spans="1:9" x14ac:dyDescent="0.25">
      <c r="A86" s="10" t="s">
        <v>10134</v>
      </c>
      <c r="B86" s="12" t="s">
        <v>808</v>
      </c>
      <c r="C86" s="13">
        <v>0.25559999999999999</v>
      </c>
      <c r="D86" s="14">
        <v>4997634143</v>
      </c>
      <c r="E86" s="14">
        <v>5048993229</v>
      </c>
      <c r="F86" s="15" t="s">
        <v>10074</v>
      </c>
      <c r="G86" s="13">
        <v>2.0810454954935001E-4</v>
      </c>
      <c r="H86" s="13">
        <v>2.0942675751237349E-4</v>
      </c>
      <c r="I86" s="15" t="s">
        <v>10076</v>
      </c>
    </row>
    <row r="87" spans="1:9" x14ac:dyDescent="0.25">
      <c r="A87" s="10" t="s">
        <v>10134</v>
      </c>
      <c r="B87" s="12" t="s">
        <v>824</v>
      </c>
      <c r="C87" s="13">
        <v>0.20180000000000001</v>
      </c>
      <c r="D87" s="14">
        <v>225001291</v>
      </c>
      <c r="E87" s="14">
        <v>227529010</v>
      </c>
      <c r="F87" s="15" t="s">
        <v>10074</v>
      </c>
      <c r="G87" s="13">
        <v>2.0468080320200003E-5</v>
      </c>
      <c r="H87" s="13">
        <v>2.0617649171287678E-5</v>
      </c>
      <c r="I87" s="15" t="s">
        <v>10076</v>
      </c>
    </row>
    <row r="88" spans="1:9" x14ac:dyDescent="0.25">
      <c r="A88" s="10" t="s">
        <v>10134</v>
      </c>
      <c r="B88" s="12" t="s">
        <v>827</v>
      </c>
      <c r="C88" s="13">
        <v>0.22220000000000001</v>
      </c>
      <c r="D88" s="14">
        <v>399960000</v>
      </c>
      <c r="E88" s="14">
        <v>399960000</v>
      </c>
      <c r="F88" s="15" t="s">
        <v>10076</v>
      </c>
      <c r="G88" s="13">
        <v>1.6654579598299998E-5</v>
      </c>
      <c r="H88" s="13">
        <v>1.6589906568735063E-5</v>
      </c>
      <c r="I88" s="15" t="s">
        <v>10076</v>
      </c>
    </row>
    <row r="89" spans="1:9" x14ac:dyDescent="0.25">
      <c r="A89" s="10" t="s">
        <v>10134</v>
      </c>
      <c r="B89" s="12" t="s">
        <v>840</v>
      </c>
      <c r="C89" s="13">
        <v>0.29060000000000002</v>
      </c>
      <c r="D89" s="14">
        <v>1143392581</v>
      </c>
      <c r="E89" s="14">
        <v>1143392581</v>
      </c>
      <c r="F89" s="15" t="s">
        <v>10076</v>
      </c>
      <c r="G89" s="13">
        <v>4.4498503973714999E-4</v>
      </c>
      <c r="H89" s="13">
        <v>4.4325707454368629E-4</v>
      </c>
      <c r="I89" s="15" t="s">
        <v>10076</v>
      </c>
    </row>
    <row r="90" spans="1:9" x14ac:dyDescent="0.25">
      <c r="A90" s="10" t="s">
        <v>10134</v>
      </c>
      <c r="B90" s="12" t="s">
        <v>857</v>
      </c>
      <c r="C90" s="13">
        <v>0.44269999999999998</v>
      </c>
      <c r="D90" s="14">
        <v>4801846394</v>
      </c>
      <c r="E90" s="14">
        <v>6548938532</v>
      </c>
      <c r="F90" s="15" t="s">
        <v>10074</v>
      </c>
      <c r="G90" s="13">
        <v>6.6137912223330998E-4</v>
      </c>
      <c r="H90" s="13">
        <v>8.9851099913041939E-4</v>
      </c>
      <c r="I90" s="15" t="s">
        <v>10074</v>
      </c>
    </row>
    <row r="91" spans="1:9" x14ac:dyDescent="0.25">
      <c r="A91" s="10" t="s">
        <v>10134</v>
      </c>
      <c r="B91" s="12" t="s">
        <v>869</v>
      </c>
      <c r="C91" s="13">
        <v>0.3337</v>
      </c>
      <c r="D91" s="14">
        <v>214815255</v>
      </c>
      <c r="E91" s="14">
        <v>220837494</v>
      </c>
      <c r="F91" s="15" t="s">
        <v>10074</v>
      </c>
      <c r="G91" s="13">
        <v>5.0229833891599992E-6</v>
      </c>
      <c r="H91" s="13">
        <v>5.1437481831401708E-6</v>
      </c>
      <c r="I91" s="15" t="s">
        <v>10076</v>
      </c>
    </row>
    <row r="92" spans="1:9" x14ac:dyDescent="0.25">
      <c r="A92" s="10" t="s">
        <v>10134</v>
      </c>
      <c r="B92" s="12" t="s">
        <v>877</v>
      </c>
      <c r="C92" s="13">
        <v>0.30370000000000003</v>
      </c>
      <c r="D92" s="14">
        <v>1677594031</v>
      </c>
      <c r="E92" s="14">
        <v>1698284357</v>
      </c>
      <c r="F92" s="15" t="s">
        <v>10074</v>
      </c>
      <c r="G92" s="13">
        <v>1.3971208782340001E-5</v>
      </c>
      <c r="H92" s="13">
        <v>1.4088598267045569E-5</v>
      </c>
      <c r="I92" s="15" t="s">
        <v>10076</v>
      </c>
    </row>
    <row r="93" spans="1:9" x14ac:dyDescent="0.25">
      <c r="A93" s="10" t="s">
        <v>10134</v>
      </c>
      <c r="B93" s="12" t="s">
        <v>884</v>
      </c>
      <c r="C93" s="13">
        <v>0.1696</v>
      </c>
      <c r="D93" s="14">
        <v>220480000</v>
      </c>
      <c r="E93" s="14">
        <v>220480000</v>
      </c>
      <c r="F93" s="15" t="s">
        <v>10076</v>
      </c>
      <c r="G93" s="13">
        <v>4.4492162239200004E-6</v>
      </c>
      <c r="H93" s="13">
        <v>4.4319390365441649E-6</v>
      </c>
      <c r="I93" s="15" t="s">
        <v>10076</v>
      </c>
    </row>
    <row r="94" spans="1:9" x14ac:dyDescent="0.25">
      <c r="A94" s="10" t="s">
        <v>10134</v>
      </c>
      <c r="B94" s="12" t="s">
        <v>887</v>
      </c>
      <c r="C94" s="13">
        <v>0.24490000000000001</v>
      </c>
      <c r="D94" s="14">
        <v>609847530</v>
      </c>
      <c r="E94" s="14">
        <v>740831648</v>
      </c>
      <c r="F94" s="15" t="s">
        <v>10074</v>
      </c>
      <c r="G94" s="13">
        <v>1.5627338474170002E-5</v>
      </c>
      <c r="H94" s="13">
        <v>1.8910087653887804E-5</v>
      </c>
      <c r="I94" s="15" t="s">
        <v>10076</v>
      </c>
    </row>
    <row r="95" spans="1:9" x14ac:dyDescent="0.25">
      <c r="A95" s="10" t="s">
        <v>10134</v>
      </c>
      <c r="B95" s="12" t="s">
        <v>899</v>
      </c>
      <c r="C95" s="13">
        <v>0.30080000000000001</v>
      </c>
      <c r="D95" s="14">
        <v>1445335092</v>
      </c>
      <c r="E95" s="14">
        <v>1443895037</v>
      </c>
      <c r="F95" s="15" t="s">
        <v>10075</v>
      </c>
      <c r="G95" s="13">
        <v>1.249988662462E-5</v>
      </c>
      <c r="H95" s="13">
        <v>1.2438941231117748E-5</v>
      </c>
      <c r="I95" s="15" t="s">
        <v>10076</v>
      </c>
    </row>
    <row r="96" spans="1:9" x14ac:dyDescent="0.25">
      <c r="A96" s="10" t="s">
        <v>10134</v>
      </c>
      <c r="B96" s="12" t="s">
        <v>904</v>
      </c>
      <c r="C96" s="13">
        <v>0.45100000000000001</v>
      </c>
      <c r="D96" s="14">
        <v>159302572</v>
      </c>
      <c r="E96" s="14">
        <v>159302572</v>
      </c>
      <c r="F96" s="15" t="s">
        <v>10076</v>
      </c>
      <c r="G96" s="13">
        <v>6.965129597627001E-5</v>
      </c>
      <c r="H96" s="13">
        <v>6.9380826109833023E-5</v>
      </c>
      <c r="I96" s="15" t="s">
        <v>10076</v>
      </c>
    </row>
    <row r="97" spans="1:9" x14ac:dyDescent="0.25">
      <c r="A97" s="10" t="s">
        <v>10134</v>
      </c>
      <c r="B97" s="12" t="s">
        <v>916</v>
      </c>
      <c r="C97" s="13">
        <v>0.4259</v>
      </c>
      <c r="D97" s="14">
        <v>42122653953</v>
      </c>
      <c r="E97" s="14">
        <v>41788300442</v>
      </c>
      <c r="F97" s="15" t="s">
        <v>10075</v>
      </c>
      <c r="G97" s="13">
        <v>9.1073758890778705E-2</v>
      </c>
      <c r="H97" s="13">
        <v>0.09</v>
      </c>
      <c r="I97" s="15" t="s">
        <v>10075</v>
      </c>
    </row>
    <row r="98" spans="1:9" x14ac:dyDescent="0.25">
      <c r="A98" s="10" t="s">
        <v>10134</v>
      </c>
      <c r="B98" s="12" t="s">
        <v>922</v>
      </c>
      <c r="C98" s="13">
        <v>0.1113</v>
      </c>
      <c r="D98" s="14">
        <v>2146992797</v>
      </c>
      <c r="E98" s="14">
        <v>2394391767</v>
      </c>
      <c r="F98" s="15" t="s">
        <v>10074</v>
      </c>
      <c r="G98" s="13">
        <v>8.8370533646574007E-4</v>
      </c>
      <c r="H98" s="13">
        <v>9.8170808174136864E-4</v>
      </c>
      <c r="I98" s="15" t="s">
        <v>10074</v>
      </c>
    </row>
    <row r="99" spans="1:9" x14ac:dyDescent="0.25">
      <c r="A99" s="10" t="s">
        <v>10134</v>
      </c>
      <c r="B99" s="12" t="s">
        <v>931</v>
      </c>
      <c r="C99" s="13">
        <v>0.15629999999999999</v>
      </c>
      <c r="D99" s="14">
        <v>29043648002</v>
      </c>
      <c r="E99" s="14">
        <v>29043648002</v>
      </c>
      <c r="F99" s="15" t="s">
        <v>10076</v>
      </c>
      <c r="G99" s="13">
        <v>5.5818244994602006E-4</v>
      </c>
      <c r="H99" s="13">
        <v>5.5601491700074689E-4</v>
      </c>
      <c r="I99" s="15" t="s">
        <v>10076</v>
      </c>
    </row>
    <row r="100" spans="1:9" x14ac:dyDescent="0.25">
      <c r="A100" s="10" t="s">
        <v>10134</v>
      </c>
      <c r="B100" s="12" t="s">
        <v>935</v>
      </c>
      <c r="C100" s="13">
        <v>0.26400000000000001</v>
      </c>
      <c r="D100" s="14">
        <v>434819317</v>
      </c>
      <c r="E100" s="14">
        <v>434490158</v>
      </c>
      <c r="F100" s="15" t="s">
        <v>10075</v>
      </c>
      <c r="G100" s="13">
        <v>1.0654768723560999E-4</v>
      </c>
      <c r="H100" s="13">
        <v>1.0605359795275668E-4</v>
      </c>
      <c r="I100" s="15" t="s">
        <v>10076</v>
      </c>
    </row>
    <row r="101" spans="1:9" x14ac:dyDescent="0.25">
      <c r="A101" s="10" t="s">
        <v>10134</v>
      </c>
      <c r="B101" s="12" t="s">
        <v>943</v>
      </c>
      <c r="C101" s="13">
        <v>8.9800000000000005E-2</v>
      </c>
      <c r="D101" s="14">
        <v>363617181</v>
      </c>
      <c r="E101" s="14">
        <v>363617181</v>
      </c>
      <c r="F101" s="15" t="s">
        <v>10076</v>
      </c>
      <c r="G101" s="13">
        <v>2.2653627954931003E-4</v>
      </c>
      <c r="H101" s="13">
        <v>2.2565659444184909E-4</v>
      </c>
      <c r="I101" s="15" t="s">
        <v>10076</v>
      </c>
    </row>
    <row r="102" spans="1:9" x14ac:dyDescent="0.25">
      <c r="A102" s="10" t="s">
        <v>10134</v>
      </c>
      <c r="B102" s="12" t="s">
        <v>950</v>
      </c>
      <c r="C102" s="13">
        <v>0.39119999999999999</v>
      </c>
      <c r="D102" s="14">
        <v>14511265536</v>
      </c>
      <c r="E102" s="14">
        <v>14444801724</v>
      </c>
      <c r="F102" s="15" t="s">
        <v>10075</v>
      </c>
      <c r="G102" s="13">
        <v>2.0079957926303196E-2</v>
      </c>
      <c r="H102" s="13">
        <v>1.9910371336406128E-2</v>
      </c>
      <c r="I102" s="15" t="s">
        <v>10075</v>
      </c>
    </row>
    <row r="103" spans="1:9" x14ac:dyDescent="0.25">
      <c r="A103" s="10" t="s">
        <v>10134</v>
      </c>
      <c r="B103" s="12" t="s">
        <v>954</v>
      </c>
      <c r="C103" s="13">
        <v>0.4662</v>
      </c>
      <c r="D103" s="14">
        <v>69890221117</v>
      </c>
      <c r="E103" s="14">
        <v>69950238482</v>
      </c>
      <c r="F103" s="15" t="s">
        <v>10074</v>
      </c>
      <c r="G103" s="13">
        <v>7.7905733507196595E-2</v>
      </c>
      <c r="H103" s="13">
        <v>7.7669850920558337E-2</v>
      </c>
      <c r="I103" s="15" t="s">
        <v>10075</v>
      </c>
    </row>
    <row r="104" spans="1:9" x14ac:dyDescent="0.25">
      <c r="A104" s="10" t="s">
        <v>10134</v>
      </c>
      <c r="B104" s="12" t="s">
        <v>957</v>
      </c>
      <c r="C104" s="13">
        <v>8.9399999999999993E-2</v>
      </c>
      <c r="D104" s="14">
        <v>758066435</v>
      </c>
      <c r="E104" s="14">
        <v>758066435</v>
      </c>
      <c r="F104" s="15" t="s">
        <v>10076</v>
      </c>
      <c r="G104" s="13">
        <v>3.0595078750100002E-5</v>
      </c>
      <c r="H104" s="13">
        <v>3.0476272015627468E-5</v>
      </c>
      <c r="I104" s="15" t="s">
        <v>10076</v>
      </c>
    </row>
    <row r="105" spans="1:9" x14ac:dyDescent="0.25">
      <c r="A105" s="10" t="s">
        <v>10134</v>
      </c>
      <c r="B105" s="12" t="s">
        <v>963</v>
      </c>
      <c r="C105" s="13">
        <v>0.24329999999999999</v>
      </c>
      <c r="D105" s="14">
        <v>885119577</v>
      </c>
      <c r="E105" s="14">
        <v>885119577</v>
      </c>
      <c r="F105" s="15" t="s">
        <v>10076</v>
      </c>
      <c r="G105" s="13">
        <v>1.3325194810065299E-3</v>
      </c>
      <c r="H105" s="13">
        <v>1.3273450445894352E-3</v>
      </c>
      <c r="I105" s="15" t="s">
        <v>10076</v>
      </c>
    </row>
    <row r="106" spans="1:9" x14ac:dyDescent="0.25">
      <c r="A106" s="10" t="s">
        <v>10134</v>
      </c>
      <c r="B106" s="12" t="s">
        <v>971</v>
      </c>
      <c r="C106" s="13">
        <v>0.1048</v>
      </c>
      <c r="D106" s="14">
        <v>503041679</v>
      </c>
      <c r="E106" s="14">
        <v>503041679</v>
      </c>
      <c r="F106" s="15" t="s">
        <v>10076</v>
      </c>
      <c r="G106" s="13">
        <v>2.4491834721800001E-5</v>
      </c>
      <c r="H106" s="13">
        <v>2.439672807407218E-5</v>
      </c>
      <c r="I106" s="15" t="s">
        <v>10076</v>
      </c>
    </row>
    <row r="107" spans="1:9" x14ac:dyDescent="0.25">
      <c r="A107" s="10" t="s">
        <v>10134</v>
      </c>
      <c r="B107" s="12" t="s">
        <v>977</v>
      </c>
      <c r="C107" s="13">
        <v>0.35239999999999999</v>
      </c>
      <c r="D107" s="14">
        <v>5593764648</v>
      </c>
      <c r="E107" s="14">
        <v>4896280829</v>
      </c>
      <c r="F107" s="15" t="s">
        <v>10075</v>
      </c>
      <c r="G107" s="13">
        <v>2.2396902811496E-3</v>
      </c>
      <c r="H107" s="13">
        <v>1.9528116631050813E-3</v>
      </c>
      <c r="I107" s="15" t="s">
        <v>10075</v>
      </c>
    </row>
    <row r="108" spans="1:9" x14ac:dyDescent="0.25">
      <c r="A108" s="10" t="s">
        <v>10134</v>
      </c>
      <c r="B108" s="12" t="s">
        <v>980</v>
      </c>
      <c r="C108" s="13">
        <v>0.49380000000000002</v>
      </c>
      <c r="D108" s="14">
        <v>6896618872</v>
      </c>
      <c r="E108" s="14">
        <v>6526543501</v>
      </c>
      <c r="F108" s="15" t="s">
        <v>10075</v>
      </c>
      <c r="G108" s="13">
        <v>6.0970403728340995E-4</v>
      </c>
      <c r="H108" s="13">
        <v>5.7474651586886716E-4</v>
      </c>
      <c r="I108" s="15" t="s">
        <v>10076</v>
      </c>
    </row>
    <row r="109" spans="1:9" x14ac:dyDescent="0.25">
      <c r="A109" s="10" t="s">
        <v>10134</v>
      </c>
      <c r="B109" s="12" t="s">
        <v>989</v>
      </c>
      <c r="C109" s="13">
        <v>0.36059999999999998</v>
      </c>
      <c r="D109" s="14">
        <v>8685721819</v>
      </c>
      <c r="E109" s="14">
        <v>15368357644</v>
      </c>
      <c r="F109" s="15" t="s">
        <v>10074</v>
      </c>
      <c r="G109" s="13">
        <v>1.3910722361005001E-4</v>
      </c>
      <c r="H109" s="13">
        <v>2.4517799610100188E-4</v>
      </c>
      <c r="I109" s="15" t="s">
        <v>10074</v>
      </c>
    </row>
    <row r="110" spans="1:9" x14ac:dyDescent="0.25">
      <c r="A110" s="10" t="s">
        <v>10134</v>
      </c>
      <c r="B110" s="12" t="s">
        <v>997</v>
      </c>
      <c r="C110" s="13">
        <v>0.1265</v>
      </c>
      <c r="D110" s="14">
        <v>1389270506</v>
      </c>
      <c r="E110" s="14">
        <v>2267647987</v>
      </c>
      <c r="F110" s="15" t="s">
        <v>10074</v>
      </c>
      <c r="G110" s="13">
        <v>5.5625072665299996E-5</v>
      </c>
      <c r="H110" s="13">
        <v>9.0441900511948332E-5</v>
      </c>
      <c r="I110" s="15" t="s">
        <v>10076</v>
      </c>
    </row>
    <row r="111" spans="1:9" x14ac:dyDescent="0.25">
      <c r="A111" s="10" t="s">
        <v>10134</v>
      </c>
      <c r="B111" s="12" t="s">
        <v>1004</v>
      </c>
      <c r="C111" s="13">
        <v>0.57089999999999996</v>
      </c>
      <c r="D111" s="14">
        <v>834355709</v>
      </c>
      <c r="E111" s="14">
        <v>816338773</v>
      </c>
      <c r="F111" s="15" t="s">
        <v>10075</v>
      </c>
      <c r="G111" s="13">
        <v>1.8173305074369999E-5</v>
      </c>
      <c r="H111" s="13">
        <v>1.7711827151588258E-5</v>
      </c>
      <c r="I111" s="15" t="s">
        <v>10076</v>
      </c>
    </row>
    <row r="112" spans="1:9" x14ac:dyDescent="0.25">
      <c r="A112" s="10" t="s">
        <v>10134</v>
      </c>
      <c r="B112" s="12" t="s">
        <v>1014</v>
      </c>
      <c r="C112" s="13">
        <v>0.2893</v>
      </c>
      <c r="D112" s="14">
        <v>1366971870</v>
      </c>
      <c r="E112" s="14">
        <v>1366971870</v>
      </c>
      <c r="F112" s="15" t="s">
        <v>10076</v>
      </c>
      <c r="G112" s="13">
        <v>6.3051559419920005E-5</v>
      </c>
      <c r="H112" s="13">
        <v>6.2806717747305242E-5</v>
      </c>
      <c r="I112" s="15" t="s">
        <v>10076</v>
      </c>
    </row>
    <row r="113" spans="1:9" x14ac:dyDescent="0.25">
      <c r="A113" s="10" t="s">
        <v>10134</v>
      </c>
      <c r="B113" s="12" t="s">
        <v>1028</v>
      </c>
      <c r="C113" s="13">
        <v>7.5399999999999995E-2</v>
      </c>
      <c r="D113" s="14">
        <v>729556628</v>
      </c>
      <c r="E113" s="14">
        <v>729556628</v>
      </c>
      <c r="F113" s="15" t="s">
        <v>10076</v>
      </c>
      <c r="G113" s="13">
        <v>5.7954138014912001E-4</v>
      </c>
      <c r="H113" s="13">
        <v>5.7729090585594369E-4</v>
      </c>
      <c r="I113" s="15" t="s">
        <v>10076</v>
      </c>
    </row>
    <row r="114" spans="1:9" x14ac:dyDescent="0.25">
      <c r="A114" s="10" t="s">
        <v>10134</v>
      </c>
      <c r="B114" s="12" t="s">
        <v>1030</v>
      </c>
      <c r="C114" s="13">
        <v>0.58389999999999997</v>
      </c>
      <c r="D114" s="14">
        <v>26275500000</v>
      </c>
      <c r="E114" s="14">
        <v>26275500000</v>
      </c>
      <c r="F114" s="15" t="s">
        <v>10076</v>
      </c>
      <c r="G114" s="13">
        <v>4.2081843399250001E-5</v>
      </c>
      <c r="H114" s="13">
        <v>4.1918431270703815E-5</v>
      </c>
      <c r="I114" s="15" t="s">
        <v>10076</v>
      </c>
    </row>
    <row r="115" spans="1:9" x14ac:dyDescent="0.25">
      <c r="A115" s="10" t="s">
        <v>10134</v>
      </c>
      <c r="B115" s="12" t="s">
        <v>1046</v>
      </c>
      <c r="C115" s="13">
        <v>0.1004</v>
      </c>
      <c r="D115" s="14">
        <v>773859787</v>
      </c>
      <c r="E115" s="14">
        <v>815273060</v>
      </c>
      <c r="F115" s="15" t="s">
        <v>10074</v>
      </c>
      <c r="G115" s="13">
        <v>6.3456484334030005E-5</v>
      </c>
      <c r="H115" s="13">
        <v>6.6592770722837685E-5</v>
      </c>
      <c r="I115" s="15" t="s">
        <v>10076</v>
      </c>
    </row>
    <row r="116" spans="1:9" x14ac:dyDescent="0.25">
      <c r="A116" s="10" t="s">
        <v>10134</v>
      </c>
      <c r="B116" s="12" t="s">
        <v>1053</v>
      </c>
      <c r="C116" s="13">
        <v>0.20680000000000001</v>
      </c>
      <c r="D116" s="14">
        <v>827200000</v>
      </c>
      <c r="E116" s="14">
        <v>827200000</v>
      </c>
      <c r="F116" s="15" t="s">
        <v>10076</v>
      </c>
      <c r="G116" s="13">
        <v>3.232541572874E-5</v>
      </c>
      <c r="H116" s="13">
        <v>3.2199889740247727E-5</v>
      </c>
      <c r="I116" s="15" t="s">
        <v>10076</v>
      </c>
    </row>
    <row r="117" spans="1:9" x14ac:dyDescent="0.25">
      <c r="A117" s="10" t="s">
        <v>10134</v>
      </c>
      <c r="B117" s="12" t="s">
        <v>1060</v>
      </c>
      <c r="C117" s="13">
        <v>0.34129999999999999</v>
      </c>
      <c r="D117" s="14">
        <v>17526346774</v>
      </c>
      <c r="E117" s="14">
        <v>17526346774</v>
      </c>
      <c r="F117" s="15" t="s">
        <v>10076</v>
      </c>
      <c r="G117" s="13">
        <v>1.4596156486395E-4</v>
      </c>
      <c r="H117" s="13">
        <v>1.453947672148993E-4</v>
      </c>
      <c r="I117" s="15" t="s">
        <v>10076</v>
      </c>
    </row>
    <row r="118" spans="1:9" x14ac:dyDescent="0.25">
      <c r="A118" s="10" t="s">
        <v>10134</v>
      </c>
      <c r="B118" s="12" t="s">
        <v>1064</v>
      </c>
      <c r="C118" s="13">
        <v>0.23039999999999999</v>
      </c>
      <c r="D118" s="14">
        <v>29302818871</v>
      </c>
      <c r="E118" s="14">
        <v>31298200287</v>
      </c>
      <c r="F118" s="15" t="s">
        <v>10074</v>
      </c>
      <c r="G118" s="13">
        <v>3.9045994946817703E-3</v>
      </c>
      <c r="H118" s="13">
        <v>4.1542891771310445E-3</v>
      </c>
      <c r="I118" s="15" t="s">
        <v>10074</v>
      </c>
    </row>
    <row r="119" spans="1:9" x14ac:dyDescent="0.25">
      <c r="A119" s="10" t="s">
        <v>10134</v>
      </c>
      <c r="B119" s="12" t="s">
        <v>1070</v>
      </c>
      <c r="C119" s="13">
        <v>9.0300000000000005E-2</v>
      </c>
      <c r="D119" s="14">
        <v>569125000</v>
      </c>
      <c r="E119" s="14">
        <v>654675000</v>
      </c>
      <c r="F119" s="15" t="s">
        <v>10074</v>
      </c>
      <c r="G119" s="13">
        <v>2.0781949117650002E-5</v>
      </c>
      <c r="H119" s="13">
        <v>2.3813028753819144E-5</v>
      </c>
      <c r="I119" s="15" t="s">
        <v>10076</v>
      </c>
    </row>
    <row r="120" spans="1:9" x14ac:dyDescent="0.25">
      <c r="A120" s="10" t="s">
        <v>10134</v>
      </c>
      <c r="B120" s="12" t="s">
        <v>1076</v>
      </c>
      <c r="C120" s="13">
        <v>0.1545</v>
      </c>
      <c r="D120" s="14">
        <v>531550379</v>
      </c>
      <c r="E120" s="14">
        <v>531550379</v>
      </c>
      <c r="F120" s="15" t="s">
        <v>10076</v>
      </c>
      <c r="G120" s="13">
        <v>2.4092098744582001E-4</v>
      </c>
      <c r="H120" s="13">
        <v>2.3998544359256816E-4</v>
      </c>
      <c r="I120" s="15" t="s">
        <v>10076</v>
      </c>
    </row>
    <row r="121" spans="1:9" x14ac:dyDescent="0.25">
      <c r="A121" s="10" t="s">
        <v>10134</v>
      </c>
      <c r="B121" s="12" t="s">
        <v>1083</v>
      </c>
      <c r="C121" s="13">
        <v>0.41610000000000003</v>
      </c>
      <c r="D121" s="14">
        <v>4014246170</v>
      </c>
      <c r="E121" s="14">
        <v>4014246170</v>
      </c>
      <c r="F121" s="15" t="s">
        <v>10076</v>
      </c>
      <c r="G121" s="13">
        <v>1.2343803432421E-4</v>
      </c>
      <c r="H121" s="13">
        <v>1.2295869998597977E-4</v>
      </c>
      <c r="I121" s="15" t="s">
        <v>10076</v>
      </c>
    </row>
    <row r="122" spans="1:9" x14ac:dyDescent="0.25">
      <c r="A122" s="10" t="s">
        <v>10134</v>
      </c>
      <c r="B122" s="12" t="s">
        <v>1092</v>
      </c>
      <c r="C122" s="13">
        <v>0.44690000000000002</v>
      </c>
      <c r="D122" s="14">
        <v>6755691122</v>
      </c>
      <c r="E122" s="14">
        <v>6721100540</v>
      </c>
      <c r="F122" s="15" t="s">
        <v>10075</v>
      </c>
      <c r="G122" s="13">
        <v>1.5904897935302799E-3</v>
      </c>
      <c r="H122" s="13">
        <v>1.5762015825733341E-3</v>
      </c>
      <c r="I122" s="15" t="s">
        <v>10076</v>
      </c>
    </row>
    <row r="123" spans="1:9" x14ac:dyDescent="0.25">
      <c r="A123" s="10" t="s">
        <v>10134</v>
      </c>
      <c r="B123" s="12" t="s">
        <v>1101</v>
      </c>
      <c r="C123" s="13">
        <v>0.35410000000000003</v>
      </c>
      <c r="D123" s="14">
        <v>8403248773</v>
      </c>
      <c r="E123" s="14">
        <v>8403248773</v>
      </c>
      <c r="F123" s="15" t="s">
        <v>10076</v>
      </c>
      <c r="G123" s="13">
        <v>3.2569144692315996E-4</v>
      </c>
      <c r="H123" s="13">
        <v>3.2442672257711294E-4</v>
      </c>
      <c r="I123" s="15" t="s">
        <v>10076</v>
      </c>
    </row>
    <row r="124" spans="1:9" x14ac:dyDescent="0.25">
      <c r="A124" s="10" t="s">
        <v>10134</v>
      </c>
      <c r="B124" s="12" t="s">
        <v>1112</v>
      </c>
      <c r="C124" s="13">
        <v>0.68899999999999995</v>
      </c>
      <c r="D124" s="14">
        <v>2242500000</v>
      </c>
      <c r="E124" s="14">
        <v>3445000000</v>
      </c>
      <c r="F124" s="15" t="s">
        <v>10074</v>
      </c>
      <c r="G124" s="13">
        <v>1.00562080532769E-3</v>
      </c>
      <c r="H124" s="13">
        <v>1.5388677210222794E-3</v>
      </c>
      <c r="I124" s="15" t="s">
        <v>10074</v>
      </c>
    </row>
    <row r="125" spans="1:9" x14ac:dyDescent="0.25">
      <c r="A125" s="10" t="s">
        <v>10134</v>
      </c>
      <c r="B125" s="12" t="s">
        <v>1124</v>
      </c>
      <c r="C125" s="13">
        <v>0.72219999999999995</v>
      </c>
      <c r="D125" s="14">
        <v>55462320181</v>
      </c>
      <c r="E125" s="14">
        <v>62158422772</v>
      </c>
      <c r="F125" s="15" t="s">
        <v>10074</v>
      </c>
      <c r="G125" s="13">
        <v>5.6848861880691003E-4</v>
      </c>
      <c r="H125" s="13">
        <v>6.3464957342087257E-4</v>
      </c>
      <c r="I125" s="15" t="s">
        <v>10076</v>
      </c>
    </row>
    <row r="126" spans="1:9" x14ac:dyDescent="0.25">
      <c r="A126" s="10" t="s">
        <v>10134</v>
      </c>
      <c r="B126" s="12" t="s">
        <v>1144</v>
      </c>
      <c r="C126" s="13">
        <v>0.20910000000000001</v>
      </c>
      <c r="D126" s="14">
        <v>162284720</v>
      </c>
      <c r="E126" s="14">
        <v>123845748</v>
      </c>
      <c r="F126" s="15" t="s">
        <v>10075</v>
      </c>
      <c r="G126" s="13">
        <v>2.8589995206299998E-6</v>
      </c>
      <c r="H126" s="13">
        <v>2.173340725496221E-6</v>
      </c>
      <c r="I126" s="15" t="s">
        <v>10076</v>
      </c>
    </row>
    <row r="127" spans="1:9" x14ac:dyDescent="0.25">
      <c r="A127" s="10" t="s">
        <v>10134</v>
      </c>
      <c r="B127" s="12" t="s">
        <v>1155</v>
      </c>
      <c r="C127" s="13">
        <v>0.25030000000000002</v>
      </c>
      <c r="D127" s="14">
        <v>323867276</v>
      </c>
      <c r="E127" s="14">
        <v>323867276</v>
      </c>
      <c r="F127" s="15" t="s">
        <v>10076</v>
      </c>
      <c r="G127" s="13">
        <v>4.0665573179450007E-5</v>
      </c>
      <c r="H127" s="13">
        <v>4.0507660698680469E-5</v>
      </c>
      <c r="I127" s="15" t="s">
        <v>10076</v>
      </c>
    </row>
    <row r="128" spans="1:9" x14ac:dyDescent="0.25">
      <c r="A128" s="10" t="s">
        <v>10134</v>
      </c>
      <c r="B128" s="12" t="s">
        <v>1162</v>
      </c>
      <c r="C128" s="13">
        <v>0.1343</v>
      </c>
      <c r="D128" s="14">
        <v>81677999</v>
      </c>
      <c r="E128" s="14">
        <v>81677999</v>
      </c>
      <c r="F128" s="15" t="s">
        <v>10076</v>
      </c>
      <c r="G128" s="13">
        <v>2.1453230771800002E-6</v>
      </c>
      <c r="H128" s="13">
        <v>2.1369923540546807E-6</v>
      </c>
      <c r="I128" s="15" t="s">
        <v>10076</v>
      </c>
    </row>
    <row r="129" spans="1:9" x14ac:dyDescent="0.25">
      <c r="A129" s="10" t="s">
        <v>10134</v>
      </c>
      <c r="B129" s="12" t="s">
        <v>1167</v>
      </c>
      <c r="C129" s="13">
        <v>0.1963</v>
      </c>
      <c r="D129" s="14">
        <v>1192202432</v>
      </c>
      <c r="E129" s="14">
        <v>1192202432</v>
      </c>
      <c r="F129" s="15" t="s">
        <v>10076</v>
      </c>
      <c r="G129" s="13">
        <v>1.6993536822830198E-3</v>
      </c>
      <c r="H129" s="13">
        <v>1.6927547561759425E-3</v>
      </c>
      <c r="I129" s="15" t="s">
        <v>10076</v>
      </c>
    </row>
    <row r="130" spans="1:9" x14ac:dyDescent="0.25">
      <c r="A130" s="10" t="s">
        <v>10134</v>
      </c>
      <c r="B130" s="12" t="s">
        <v>1175</v>
      </c>
      <c r="C130" s="13">
        <v>6.6600000000000006E-2</v>
      </c>
      <c r="D130" s="14">
        <v>151763585</v>
      </c>
      <c r="E130" s="14">
        <v>151536053</v>
      </c>
      <c r="F130" s="15" t="s">
        <v>10075</v>
      </c>
      <c r="G130" s="13">
        <v>6.0764699222499994E-6</v>
      </c>
      <c r="H130" s="13">
        <v>6.0437989975490808E-6</v>
      </c>
      <c r="I130" s="15" t="s">
        <v>10076</v>
      </c>
    </row>
    <row r="131" spans="1:9" x14ac:dyDescent="0.25">
      <c r="A131" s="10" t="s">
        <v>10134</v>
      </c>
      <c r="B131" s="12" t="s">
        <v>1179</v>
      </c>
      <c r="C131" s="13">
        <v>0.55820000000000003</v>
      </c>
      <c r="D131" s="14">
        <v>35161657678</v>
      </c>
      <c r="E131" s="14">
        <v>35563031919</v>
      </c>
      <c r="F131" s="15" t="s">
        <v>10074</v>
      </c>
      <c r="G131" s="13">
        <v>2.1962294727209302E-3</v>
      </c>
      <c r="H131" s="13">
        <v>2.2126739305366942E-3</v>
      </c>
      <c r="I131" s="15" t="s">
        <v>10076</v>
      </c>
    </row>
    <row r="132" spans="1:9" x14ac:dyDescent="0.25">
      <c r="A132" s="10" t="s">
        <v>10134</v>
      </c>
      <c r="B132" s="12" t="s">
        <v>1196</v>
      </c>
      <c r="C132" s="13">
        <v>0.24299999999999999</v>
      </c>
      <c r="D132" s="14">
        <v>1221966658</v>
      </c>
      <c r="E132" s="14">
        <v>1221966658</v>
      </c>
      <c r="F132" s="15" t="s">
        <v>10076</v>
      </c>
      <c r="G132" s="13">
        <v>2.309325388992E-5</v>
      </c>
      <c r="H132" s="13">
        <v>2.3003578220391973E-5</v>
      </c>
      <c r="I132" s="15" t="s">
        <v>10076</v>
      </c>
    </row>
    <row r="133" spans="1:9" x14ac:dyDescent="0.25">
      <c r="A133" s="10" t="s">
        <v>10134</v>
      </c>
      <c r="B133" s="12" t="s">
        <v>1206</v>
      </c>
      <c r="C133" s="13">
        <v>0.24940000000000001</v>
      </c>
      <c r="D133" s="14">
        <v>624023740</v>
      </c>
      <c r="E133" s="14">
        <v>624023740</v>
      </c>
      <c r="F133" s="15" t="s">
        <v>10076</v>
      </c>
      <c r="G133" s="13">
        <v>3.2780737690025E-4</v>
      </c>
      <c r="H133" s="13">
        <v>3.2653443596219426E-4</v>
      </c>
      <c r="I133" s="15" t="s">
        <v>10076</v>
      </c>
    </row>
    <row r="134" spans="1:9" x14ac:dyDescent="0.25">
      <c r="A134" s="10" t="s">
        <v>10134</v>
      </c>
      <c r="B134" s="12" t="s">
        <v>1223</v>
      </c>
      <c r="C134" s="13">
        <v>0.35370000000000001</v>
      </c>
      <c r="D134" s="14">
        <v>1035900000</v>
      </c>
      <c r="E134" s="14">
        <v>1061100000</v>
      </c>
      <c r="F134" s="15" t="s">
        <v>10074</v>
      </c>
      <c r="G134" s="13">
        <v>2.7042647322017999E-4</v>
      </c>
      <c r="H134" s="13">
        <v>2.7592938401473018E-4</v>
      </c>
      <c r="I134" s="15" t="s">
        <v>10076</v>
      </c>
    </row>
    <row r="135" spans="1:9" x14ac:dyDescent="0.25">
      <c r="A135" s="10" t="s">
        <v>10134</v>
      </c>
      <c r="B135" s="12" t="s">
        <v>1233</v>
      </c>
      <c r="C135" s="13">
        <v>0.24690000000000001</v>
      </c>
      <c r="D135" s="14">
        <v>2571767002</v>
      </c>
      <c r="E135" s="14">
        <v>2571767002</v>
      </c>
      <c r="F135" s="15" t="s">
        <v>10076</v>
      </c>
      <c r="G135" s="13">
        <v>6.5077741643462003E-4</v>
      </c>
      <c r="H135" s="13">
        <v>6.4825031879076208E-4</v>
      </c>
      <c r="I135" s="15" t="s">
        <v>10075</v>
      </c>
    </row>
    <row r="136" spans="1:9" x14ac:dyDescent="0.25">
      <c r="A136" s="10" t="s">
        <v>10134</v>
      </c>
      <c r="B136" s="12" t="s">
        <v>1246</v>
      </c>
      <c r="C136" s="13">
        <v>0.20699999999999999</v>
      </c>
      <c r="D136" s="14">
        <v>3077126022</v>
      </c>
      <c r="E136" s="14">
        <v>3077126022</v>
      </c>
      <c r="F136" s="15" t="s">
        <v>10076</v>
      </c>
      <c r="G136" s="13">
        <v>5.4703111365753999E-4</v>
      </c>
      <c r="H136" s="13">
        <v>5.4490688353511492E-4</v>
      </c>
      <c r="I136" s="15" t="s">
        <v>10076</v>
      </c>
    </row>
    <row r="137" spans="1:9" x14ac:dyDescent="0.25">
      <c r="A137" s="10" t="s">
        <v>10134</v>
      </c>
      <c r="B137" s="12" t="s">
        <v>1257</v>
      </c>
      <c r="C137" s="13">
        <v>7.5399999999999995E-2</v>
      </c>
      <c r="D137" s="14">
        <v>566555016</v>
      </c>
      <c r="E137" s="14">
        <v>566555016</v>
      </c>
      <c r="F137" s="15" t="s">
        <v>10076</v>
      </c>
      <c r="G137" s="13">
        <v>9.0737300756899998E-6</v>
      </c>
      <c r="H137" s="13">
        <v>9.0384949823669759E-6</v>
      </c>
      <c r="I137" s="15" t="s">
        <v>10076</v>
      </c>
    </row>
    <row r="138" spans="1:9" x14ac:dyDescent="0.25">
      <c r="A138" s="10" t="s">
        <v>10134</v>
      </c>
      <c r="B138" s="12" t="s">
        <v>1268</v>
      </c>
      <c r="C138" s="13">
        <v>0.1822</v>
      </c>
      <c r="D138" s="14">
        <v>32938028491</v>
      </c>
      <c r="E138" s="14">
        <v>30556562073</v>
      </c>
      <c r="F138" s="15" t="s">
        <v>10075</v>
      </c>
      <c r="G138" s="13">
        <v>1.0761468409544999E-3</v>
      </c>
      <c r="H138" s="13">
        <v>9.9446313871263785E-4</v>
      </c>
      <c r="I138" s="15" t="s">
        <v>10075</v>
      </c>
    </row>
    <row r="139" spans="1:9" x14ac:dyDescent="0.25">
      <c r="A139" s="10" t="s">
        <v>10134</v>
      </c>
      <c r="B139" s="12" t="s">
        <v>1276</v>
      </c>
      <c r="C139" s="13">
        <v>7.4999999999999997E-2</v>
      </c>
      <c r="D139" s="14">
        <v>2610485091</v>
      </c>
      <c r="E139" s="14">
        <v>2610485091</v>
      </c>
      <c r="F139" s="15" t="s">
        <v>10076</v>
      </c>
      <c r="G139" s="13">
        <v>4.6825562889760003E-5</v>
      </c>
      <c r="H139" s="13">
        <v>4.6643729960699247E-5</v>
      </c>
      <c r="I139" s="15" t="s">
        <v>10076</v>
      </c>
    </row>
    <row r="140" spans="1:9" x14ac:dyDescent="0.25">
      <c r="A140" s="10" t="s">
        <v>10134</v>
      </c>
      <c r="B140" s="12" t="s">
        <v>1281</v>
      </c>
      <c r="C140" s="13">
        <v>7.7100000000000002E-2</v>
      </c>
      <c r="D140" s="14">
        <v>685434913</v>
      </c>
      <c r="E140" s="14">
        <v>685434913</v>
      </c>
      <c r="F140" s="15" t="s">
        <v>10076</v>
      </c>
      <c r="G140" s="13">
        <v>2.634639691202E-5</v>
      </c>
      <c r="H140" s="13">
        <v>2.6244088654062188E-5</v>
      </c>
      <c r="I140" s="15" t="s">
        <v>10076</v>
      </c>
    </row>
    <row r="141" spans="1:9" x14ac:dyDescent="0.25">
      <c r="A141" s="10" t="s">
        <v>10134</v>
      </c>
      <c r="B141" s="12" t="s">
        <v>1288</v>
      </c>
      <c r="C141" s="13">
        <v>0.2</v>
      </c>
      <c r="D141" s="14">
        <v>675897440</v>
      </c>
      <c r="E141" s="14">
        <v>675897440</v>
      </c>
      <c r="F141" s="15" t="s">
        <v>10076</v>
      </c>
      <c r="G141" s="13">
        <v>7.7939401196179997E-5</v>
      </c>
      <c r="H141" s="13">
        <v>7.7636747072264863E-5</v>
      </c>
      <c r="I141" s="15" t="s">
        <v>10076</v>
      </c>
    </row>
    <row r="142" spans="1:9" x14ac:dyDescent="0.25">
      <c r="A142" s="10" t="s">
        <v>10134</v>
      </c>
      <c r="B142" s="12" t="s">
        <v>1294</v>
      </c>
      <c r="C142" s="13">
        <v>0.45900000000000002</v>
      </c>
      <c r="D142" s="14">
        <v>11903951862</v>
      </c>
      <c r="E142" s="14">
        <v>11906545880</v>
      </c>
      <c r="F142" s="15" t="s">
        <v>10074</v>
      </c>
      <c r="G142" s="13">
        <v>1.6395828994936E-4</v>
      </c>
      <c r="H142" s="13">
        <v>1.6335719724927438E-4</v>
      </c>
      <c r="I142" s="15" t="s">
        <v>10076</v>
      </c>
    </row>
    <row r="143" spans="1:9" x14ac:dyDescent="0.25">
      <c r="A143" s="10" t="s">
        <v>10134</v>
      </c>
      <c r="B143" s="12" t="s">
        <v>1310</v>
      </c>
      <c r="C143" s="13">
        <v>8.9599999999999999E-2</v>
      </c>
      <c r="D143" s="14">
        <v>78304768</v>
      </c>
      <c r="E143" s="14">
        <v>78304768</v>
      </c>
      <c r="F143" s="15" t="s">
        <v>10076</v>
      </c>
      <c r="G143" s="13">
        <v>6.7721369776820001E-5</v>
      </c>
      <c r="H143" s="13">
        <v>6.7458394225526386E-5</v>
      </c>
      <c r="I143" s="15" t="s">
        <v>10076</v>
      </c>
    </row>
    <row r="144" spans="1:9" x14ac:dyDescent="0.25">
      <c r="A144" s="10" t="s">
        <v>10134</v>
      </c>
      <c r="B144" s="12" t="s">
        <v>1316</v>
      </c>
      <c r="C144" s="13">
        <v>0.1198</v>
      </c>
      <c r="D144" s="14">
        <v>50076400</v>
      </c>
      <c r="E144" s="14">
        <v>50076400</v>
      </c>
      <c r="F144" s="15" t="s">
        <v>10076</v>
      </c>
      <c r="G144" s="13">
        <v>5.0205488819300004E-5</v>
      </c>
      <c r="H144" s="13">
        <v>5.0010530967416591E-5</v>
      </c>
      <c r="I144" s="15" t="s">
        <v>10076</v>
      </c>
    </row>
    <row r="145" spans="1:9" x14ac:dyDescent="0.25">
      <c r="A145" s="10" t="s">
        <v>10134</v>
      </c>
      <c r="B145" s="12" t="s">
        <v>1324</v>
      </c>
      <c r="C145" s="13">
        <v>0.1062</v>
      </c>
      <c r="D145" s="14">
        <v>1903277709</v>
      </c>
      <c r="E145" s="14">
        <v>1903277709</v>
      </c>
      <c r="F145" s="15" t="s">
        <v>10076</v>
      </c>
      <c r="G145" s="13">
        <v>3.0482173315604996E-4</v>
      </c>
      <c r="H145" s="13">
        <v>3.0363805005740517E-4</v>
      </c>
      <c r="I145" s="15" t="s">
        <v>10076</v>
      </c>
    </row>
    <row r="146" spans="1:9" x14ac:dyDescent="0.25">
      <c r="A146" s="10" t="s">
        <v>10134</v>
      </c>
      <c r="B146" s="12" t="s">
        <v>1341</v>
      </c>
      <c r="C146" s="13">
        <v>0.35809999999999997</v>
      </c>
      <c r="D146" s="14">
        <v>3080883333</v>
      </c>
      <c r="E146" s="14">
        <v>3080883333</v>
      </c>
      <c r="F146" s="15" t="s">
        <v>10076</v>
      </c>
      <c r="G146" s="13">
        <v>1.825663545194E-4</v>
      </c>
      <c r="H146" s="13">
        <v>1.8185741320141411E-4</v>
      </c>
      <c r="I146" s="15" t="s">
        <v>10076</v>
      </c>
    </row>
    <row r="147" spans="1:9" x14ac:dyDescent="0.25">
      <c r="A147" s="10" t="s">
        <v>10134</v>
      </c>
      <c r="B147" s="12" t="s">
        <v>1353</v>
      </c>
      <c r="C147" s="13">
        <v>0.37769999999999998</v>
      </c>
      <c r="D147" s="14">
        <v>34520639999</v>
      </c>
      <c r="E147" s="14">
        <v>34899479998</v>
      </c>
      <c r="F147" s="15" t="s">
        <v>10074</v>
      </c>
      <c r="G147" s="13">
        <v>5.1969729843045702E-2</v>
      </c>
      <c r="H147" s="13">
        <v>5.233603800034152E-2</v>
      </c>
      <c r="I147" s="15" t="s">
        <v>10074</v>
      </c>
    </row>
    <row r="148" spans="1:9" x14ac:dyDescent="0.25">
      <c r="A148" s="10" t="s">
        <v>10134</v>
      </c>
      <c r="B148" s="12" t="s">
        <v>1355</v>
      </c>
      <c r="C148" s="13">
        <v>0.4088</v>
      </c>
      <c r="D148" s="14">
        <v>473880970</v>
      </c>
      <c r="E148" s="14">
        <v>473880970</v>
      </c>
      <c r="F148" s="15" t="s">
        <v>10076</v>
      </c>
      <c r="G148" s="13">
        <v>4.6144146219140004E-5</v>
      </c>
      <c r="H148" s="13">
        <v>4.5964959346247857E-5</v>
      </c>
      <c r="I148" s="15" t="s">
        <v>10076</v>
      </c>
    </row>
    <row r="149" spans="1:9" x14ac:dyDescent="0.25">
      <c r="A149" s="10" t="s">
        <v>10134</v>
      </c>
      <c r="B149" s="12" t="s">
        <v>1361</v>
      </c>
      <c r="C149" s="13">
        <v>0.46850000000000003</v>
      </c>
      <c r="D149" s="14">
        <v>7767944469</v>
      </c>
      <c r="E149" s="14">
        <v>7769602869</v>
      </c>
      <c r="F149" s="15" t="s">
        <v>10074</v>
      </c>
      <c r="G149" s="13">
        <v>3.0853295588769E-4</v>
      </c>
      <c r="H149" s="13">
        <v>3.0740047511524607E-4</v>
      </c>
      <c r="I149" s="15" t="s">
        <v>10076</v>
      </c>
    </row>
    <row r="150" spans="1:9" x14ac:dyDescent="0.25">
      <c r="A150" s="10" t="s">
        <v>10134</v>
      </c>
      <c r="B150" s="12" t="s">
        <v>1370</v>
      </c>
      <c r="C150" s="13">
        <v>8.2199999999999995E-2</v>
      </c>
      <c r="D150" s="14">
        <v>272019132</v>
      </c>
      <c r="E150" s="14">
        <v>275708664</v>
      </c>
      <c r="F150" s="15" t="s">
        <v>10074</v>
      </c>
      <c r="G150" s="13">
        <v>5.4021284001770001E-5</v>
      </c>
      <c r="H150" s="13">
        <v>5.4541381159067374E-5</v>
      </c>
      <c r="I150" s="15" t="s">
        <v>10076</v>
      </c>
    </row>
    <row r="151" spans="1:9" x14ac:dyDescent="0.25">
      <c r="A151" s="10" t="s">
        <v>10134</v>
      </c>
      <c r="B151" s="12" t="s">
        <v>1376</v>
      </c>
      <c r="C151" s="13">
        <v>0.28960000000000002</v>
      </c>
      <c r="D151" s="14">
        <v>47256086859</v>
      </c>
      <c r="E151" s="14">
        <v>50221514695</v>
      </c>
      <c r="F151" s="15" t="s">
        <v>10074</v>
      </c>
      <c r="G151" s="13">
        <v>1.80126860669857E-3</v>
      </c>
      <c r="H151" s="13">
        <v>1.9068687281486064E-3</v>
      </c>
      <c r="I151" s="15" t="s">
        <v>10074</v>
      </c>
    </row>
    <row r="152" spans="1:9" x14ac:dyDescent="0.25">
      <c r="A152" s="10" t="s">
        <v>10134</v>
      </c>
      <c r="B152" s="12" t="s">
        <v>1391</v>
      </c>
      <c r="C152" s="13">
        <v>7.51E-2</v>
      </c>
      <c r="D152" s="14">
        <v>1869297862</v>
      </c>
      <c r="E152" s="14">
        <v>1869297862</v>
      </c>
      <c r="F152" s="15" t="s">
        <v>10076</v>
      </c>
      <c r="G152" s="13">
        <v>1.0418411814633801E-3</v>
      </c>
      <c r="H152" s="13">
        <v>1.0377955060093698E-3</v>
      </c>
      <c r="I152" s="15" t="s">
        <v>10076</v>
      </c>
    </row>
    <row r="153" spans="1:9" x14ac:dyDescent="0.25">
      <c r="A153" s="10" t="s">
        <v>10134</v>
      </c>
      <c r="B153" s="12" t="s">
        <v>1395</v>
      </c>
      <c r="C153" s="13">
        <v>0.1118</v>
      </c>
      <c r="D153" s="14">
        <v>8319460704</v>
      </c>
      <c r="E153" s="14">
        <v>8424961111</v>
      </c>
      <c r="F153" s="15" t="s">
        <v>10074</v>
      </c>
      <c r="G153" s="13">
        <v>5.3296529849011006E-4</v>
      </c>
      <c r="H153" s="13">
        <v>5.3762806157869826E-4</v>
      </c>
      <c r="I153" s="15" t="s">
        <v>10076</v>
      </c>
    </row>
    <row r="154" spans="1:9" x14ac:dyDescent="0.25">
      <c r="A154" s="10" t="s">
        <v>10134</v>
      </c>
      <c r="B154" s="12" t="s">
        <v>1403</v>
      </c>
      <c r="C154" s="13">
        <v>9.9699999999999997E-2</v>
      </c>
      <c r="D154" s="14">
        <v>3571208729</v>
      </c>
      <c r="E154" s="14">
        <v>3571208729</v>
      </c>
      <c r="F154" s="15" t="s">
        <v>10076</v>
      </c>
      <c r="G154" s="13">
        <v>2.98558544128402E-3</v>
      </c>
      <c r="H154" s="13">
        <v>2.9739918217506138E-3</v>
      </c>
      <c r="I154" s="15" t="s">
        <v>10076</v>
      </c>
    </row>
    <row r="155" spans="1:9" x14ac:dyDescent="0.25">
      <c r="A155" s="10" t="s">
        <v>10134</v>
      </c>
      <c r="B155" s="12" t="s">
        <v>1408</v>
      </c>
      <c r="C155" s="13">
        <v>0.18010000000000001</v>
      </c>
      <c r="D155" s="14">
        <v>630652568</v>
      </c>
      <c r="E155" s="14">
        <v>630652568</v>
      </c>
      <c r="F155" s="15" t="s">
        <v>10076</v>
      </c>
      <c r="G155" s="13">
        <v>2.6260759557519999E-5</v>
      </c>
      <c r="H155" s="13">
        <v>2.6158783829515043E-5</v>
      </c>
      <c r="I155" s="15" t="s">
        <v>10076</v>
      </c>
    </row>
    <row r="156" spans="1:9" x14ac:dyDescent="0.25">
      <c r="A156" s="10" t="s">
        <v>10134</v>
      </c>
      <c r="B156" s="12" t="s">
        <v>1416</v>
      </c>
      <c r="C156" s="13">
        <v>0.19109999999999999</v>
      </c>
      <c r="D156" s="14">
        <v>221904000</v>
      </c>
      <c r="E156" s="14">
        <v>220863825</v>
      </c>
      <c r="F156" s="15" t="s">
        <v>10075</v>
      </c>
      <c r="G156" s="13">
        <v>1.0803947901319999E-5</v>
      </c>
      <c r="H156" s="13">
        <v>1.0711547185811747E-5</v>
      </c>
      <c r="I156" s="15" t="s">
        <v>10076</v>
      </c>
    </row>
    <row r="157" spans="1:9" x14ac:dyDescent="0.25">
      <c r="A157" s="10" t="s">
        <v>10134</v>
      </c>
      <c r="B157" s="12" t="s">
        <v>1432</v>
      </c>
      <c r="C157" s="13">
        <v>0.70499999999999996</v>
      </c>
      <c r="D157" s="14">
        <v>2681485978</v>
      </c>
      <c r="E157" s="14">
        <v>2681485978</v>
      </c>
      <c r="F157" s="15" t="s">
        <v>10076</v>
      </c>
      <c r="G157" s="13">
        <v>1.21106765568609E-3</v>
      </c>
      <c r="H157" s="13">
        <v>1.2063648402556402E-3</v>
      </c>
      <c r="I157" s="15" t="s">
        <v>10076</v>
      </c>
    </row>
    <row r="158" spans="1:9" x14ac:dyDescent="0.25">
      <c r="A158" s="10" t="s">
        <v>10134</v>
      </c>
      <c r="B158" s="12" t="s">
        <v>1440</v>
      </c>
      <c r="C158" s="13">
        <v>0.41539999999999999</v>
      </c>
      <c r="D158" s="14">
        <v>2479200000</v>
      </c>
      <c r="E158" s="14">
        <v>2492400000</v>
      </c>
      <c r="F158" s="15" t="s">
        <v>10074</v>
      </c>
      <c r="G158" s="13">
        <v>1.1594130424685E-4</v>
      </c>
      <c r="H158" s="13">
        <v>1.1610599016170136E-4</v>
      </c>
      <c r="I158" s="15" t="s">
        <v>10076</v>
      </c>
    </row>
    <row r="159" spans="1:9" x14ac:dyDescent="0.25">
      <c r="A159" s="10" t="s">
        <v>10134</v>
      </c>
      <c r="B159" s="12" t="s">
        <v>1452</v>
      </c>
      <c r="C159" s="13">
        <v>0.1003</v>
      </c>
      <c r="D159" s="14">
        <v>235078125</v>
      </c>
      <c r="E159" s="14">
        <v>235078125</v>
      </c>
      <c r="F159" s="15" t="s">
        <v>10076</v>
      </c>
      <c r="G159" s="13">
        <v>6.9651057293869994E-5</v>
      </c>
      <c r="H159" s="13">
        <v>6.9380588450107818E-5</v>
      </c>
      <c r="I159" s="15" t="s">
        <v>10076</v>
      </c>
    </row>
    <row r="160" spans="1:9" x14ac:dyDescent="0.25">
      <c r="A160" s="10" t="s">
        <v>10134</v>
      </c>
      <c r="B160" s="12" t="s">
        <v>1460</v>
      </c>
      <c r="C160" s="13">
        <v>0.71140000000000003</v>
      </c>
      <c r="D160" s="14">
        <v>995960000</v>
      </c>
      <c r="E160" s="14">
        <v>995960000</v>
      </c>
      <c r="F160" s="15" t="s">
        <v>10076</v>
      </c>
      <c r="G160" s="13">
        <v>1.595091730011E-5</v>
      </c>
      <c r="H160" s="13">
        <v>1.5888976730555144E-5</v>
      </c>
      <c r="I160" s="15" t="s">
        <v>10076</v>
      </c>
    </row>
    <row r="161" spans="1:9" x14ac:dyDescent="0.25">
      <c r="A161" s="10" t="s">
        <v>10134</v>
      </c>
      <c r="B161" s="12" t="s">
        <v>1479</v>
      </c>
      <c r="C161" s="13">
        <v>0.1018</v>
      </c>
      <c r="D161" s="14">
        <v>272212728</v>
      </c>
      <c r="E161" s="14">
        <v>272212728</v>
      </c>
      <c r="F161" s="15" t="s">
        <v>10076</v>
      </c>
      <c r="G161" s="13">
        <v>2.3890913353720001E-5</v>
      </c>
      <c r="H161" s="13">
        <v>2.3798140194687207E-5</v>
      </c>
      <c r="I161" s="15" t="s">
        <v>10076</v>
      </c>
    </row>
    <row r="162" spans="1:9" x14ac:dyDescent="0.25">
      <c r="A162" s="10" t="s">
        <v>10134</v>
      </c>
      <c r="B162" s="12" t="s">
        <v>1483</v>
      </c>
      <c r="C162" s="13">
        <v>0.1012</v>
      </c>
      <c r="D162" s="14">
        <v>1001098402</v>
      </c>
      <c r="E162" s="14">
        <v>1000276308</v>
      </c>
      <c r="F162" s="15" t="s">
        <v>10075</v>
      </c>
      <c r="G162" s="13">
        <v>1.3660296620627999E-4</v>
      </c>
      <c r="H162" s="13">
        <v>1.35960768174371E-4</v>
      </c>
      <c r="I162" s="15" t="s">
        <v>10076</v>
      </c>
    </row>
    <row r="163" spans="1:9" x14ac:dyDescent="0.25">
      <c r="A163" s="10" t="s">
        <v>10134</v>
      </c>
      <c r="B163" s="12" t="s">
        <v>1487</v>
      </c>
      <c r="C163" s="13">
        <v>9.5500000000000002E-2</v>
      </c>
      <c r="D163" s="14">
        <v>337497000</v>
      </c>
      <c r="E163" s="14">
        <v>337497000</v>
      </c>
      <c r="F163" s="15" t="s">
        <v>10076</v>
      </c>
      <c r="G163" s="13">
        <v>8.5402536677599994E-6</v>
      </c>
      <c r="H163" s="13">
        <v>8.5070901721141688E-6</v>
      </c>
      <c r="I163" s="15" t="s">
        <v>10076</v>
      </c>
    </row>
    <row r="164" spans="1:9" x14ac:dyDescent="0.25">
      <c r="A164" s="10" t="s">
        <v>10134</v>
      </c>
      <c r="B164" s="12" t="s">
        <v>1492</v>
      </c>
      <c r="C164" s="13">
        <v>0.1598</v>
      </c>
      <c r="D164" s="14">
        <v>71919105</v>
      </c>
      <c r="E164" s="14">
        <v>71919105</v>
      </c>
      <c r="F164" s="15" t="s">
        <v>10076</v>
      </c>
      <c r="G164" s="13">
        <v>9.9287667183829993E-5</v>
      </c>
      <c r="H164" s="13">
        <v>9.8902114072501116E-5</v>
      </c>
      <c r="I164" s="15" t="s">
        <v>10076</v>
      </c>
    </row>
    <row r="165" spans="1:9" x14ac:dyDescent="0.25">
      <c r="A165" s="10" t="s">
        <v>10134</v>
      </c>
      <c r="B165" s="12" t="s">
        <v>1499</v>
      </c>
      <c r="C165" s="13">
        <v>0.123</v>
      </c>
      <c r="D165" s="14">
        <v>16455705060</v>
      </c>
      <c r="E165" s="14">
        <v>16455705060</v>
      </c>
      <c r="F165" s="15" t="s">
        <v>10076</v>
      </c>
      <c r="G165" s="13">
        <v>3.1494024928703998E-2</v>
      </c>
      <c r="H165" s="13">
        <v>3.1371727395271519E-2</v>
      </c>
      <c r="I165" s="15" t="s">
        <v>10075</v>
      </c>
    </row>
    <row r="166" spans="1:9" x14ac:dyDescent="0.25">
      <c r="A166" s="10" t="s">
        <v>10134</v>
      </c>
      <c r="B166" s="12" t="s">
        <v>1505</v>
      </c>
      <c r="C166" s="13">
        <v>9.3299999999999994E-2</v>
      </c>
      <c r="D166" s="14">
        <v>4224278682</v>
      </c>
      <c r="E166" s="14">
        <v>4260812984</v>
      </c>
      <c r="F166" s="15" t="s">
        <v>10074</v>
      </c>
      <c r="G166" s="13">
        <v>2.8550175309941801E-3</v>
      </c>
      <c r="H166" s="13">
        <v>2.8685270918867873E-3</v>
      </c>
      <c r="I166" s="15" t="s">
        <v>10076</v>
      </c>
    </row>
    <row r="167" spans="1:9" x14ac:dyDescent="0.25">
      <c r="A167" s="10" t="s">
        <v>10134</v>
      </c>
      <c r="B167" s="12" t="s">
        <v>1509</v>
      </c>
      <c r="C167" s="13">
        <v>0.47220000000000001</v>
      </c>
      <c r="D167" s="14">
        <v>66397466090</v>
      </c>
      <c r="E167" s="14">
        <v>66950423848</v>
      </c>
      <c r="F167" s="15" t="s">
        <v>10074</v>
      </c>
      <c r="G167" s="13">
        <v>1.43558542735379E-2</v>
      </c>
      <c r="H167" s="13">
        <v>1.4419198872753527E-2</v>
      </c>
      <c r="I167" s="15" t="s">
        <v>10076</v>
      </c>
    </row>
    <row r="168" spans="1:9" x14ac:dyDescent="0.25">
      <c r="A168" s="10" t="s">
        <v>10134</v>
      </c>
      <c r="B168" s="12" t="s">
        <v>1520</v>
      </c>
      <c r="C168" s="13">
        <v>0.2366</v>
      </c>
      <c r="D168" s="14">
        <v>231657426</v>
      </c>
      <c r="E168" s="14">
        <v>231657426</v>
      </c>
      <c r="F168" s="15" t="s">
        <v>10076</v>
      </c>
      <c r="G168" s="13">
        <v>5.1199896108630003E-5</v>
      </c>
      <c r="H168" s="13">
        <v>5.1001076776381932E-5</v>
      </c>
      <c r="I168" s="15" t="s">
        <v>10076</v>
      </c>
    </row>
    <row r="169" spans="1:9" x14ac:dyDescent="0.25">
      <c r="A169" s="10" t="s">
        <v>10134</v>
      </c>
      <c r="B169" s="12" t="s">
        <v>1536</v>
      </c>
      <c r="C169" s="13">
        <v>0.26769999999999999</v>
      </c>
      <c r="D169" s="14">
        <v>25499243308</v>
      </c>
      <c r="E169" s="14">
        <v>25096130270</v>
      </c>
      <c r="F169" s="15" t="s">
        <v>10075</v>
      </c>
      <c r="G169" s="13">
        <v>1.02096550368839E-2</v>
      </c>
      <c r="H169" s="13">
        <v>1.0009233048843061E-2</v>
      </c>
      <c r="I169" s="15" t="s">
        <v>10075</v>
      </c>
    </row>
    <row r="170" spans="1:9" x14ac:dyDescent="0.25">
      <c r="A170" s="10" t="s">
        <v>10134</v>
      </c>
      <c r="B170" s="12" t="s">
        <v>1540</v>
      </c>
      <c r="C170" s="13">
        <v>0.46210000000000001</v>
      </c>
      <c r="D170" s="14">
        <v>320410375</v>
      </c>
      <c r="E170" s="14">
        <v>459606063</v>
      </c>
      <c r="F170" s="15" t="s">
        <v>10074</v>
      </c>
      <c r="G170" s="13">
        <v>7.49209357287E-6</v>
      </c>
      <c r="H170" s="13">
        <v>1.0705147051327851E-5</v>
      </c>
      <c r="I170" s="15" t="s">
        <v>10076</v>
      </c>
    </row>
    <row r="171" spans="1:9" x14ac:dyDescent="0.25">
      <c r="A171" s="10" t="s">
        <v>10134</v>
      </c>
      <c r="B171" s="12" t="s">
        <v>1549</v>
      </c>
      <c r="C171" s="13">
        <v>0.15060000000000001</v>
      </c>
      <c r="D171" s="14">
        <v>3778837486</v>
      </c>
      <c r="E171" s="14">
        <v>3778837486</v>
      </c>
      <c r="F171" s="15" t="s">
        <v>10076</v>
      </c>
      <c r="G171" s="13">
        <v>6.7782877964299998E-5</v>
      </c>
      <c r="H171" s="13">
        <v>6.7519663624896939E-5</v>
      </c>
      <c r="I171" s="15" t="s">
        <v>10076</v>
      </c>
    </row>
    <row r="172" spans="1:9" x14ac:dyDescent="0.25">
      <c r="A172" s="10" t="s">
        <v>10134</v>
      </c>
      <c r="B172" s="12" t="s">
        <v>1556</v>
      </c>
      <c r="C172" s="13">
        <v>0.27500000000000002</v>
      </c>
      <c r="D172" s="14">
        <v>5822125598</v>
      </c>
      <c r="E172" s="14">
        <v>5822125598</v>
      </c>
      <c r="F172" s="15" t="s">
        <v>10076</v>
      </c>
      <c r="G172" s="13">
        <v>1.3613763216382198E-3</v>
      </c>
      <c r="H172" s="13">
        <v>1.3560898279497864E-3</v>
      </c>
      <c r="I172" s="15" t="s">
        <v>10076</v>
      </c>
    </row>
    <row r="173" spans="1:9" x14ac:dyDescent="0.25">
      <c r="A173" s="10" t="s">
        <v>10134</v>
      </c>
      <c r="B173" s="12" t="s">
        <v>1563</v>
      </c>
      <c r="C173" s="13">
        <v>0.2984</v>
      </c>
      <c r="D173" s="14">
        <v>5831955046</v>
      </c>
      <c r="E173" s="14">
        <v>5824147878</v>
      </c>
      <c r="F173" s="15" t="s">
        <v>10075</v>
      </c>
      <c r="G173" s="13">
        <v>1.6532220949336399E-3</v>
      </c>
      <c r="H173" s="13">
        <v>1.6445977517461274E-3</v>
      </c>
      <c r="I173" s="15" t="s">
        <v>10075</v>
      </c>
    </row>
    <row r="174" spans="1:9" x14ac:dyDescent="0.25">
      <c r="A174" s="10" t="s">
        <v>10134</v>
      </c>
      <c r="B174" s="12" t="s">
        <v>1578</v>
      </c>
      <c r="C174" s="13">
        <v>0.2487</v>
      </c>
      <c r="D174" s="14">
        <v>587261415</v>
      </c>
      <c r="E174" s="14">
        <v>460150958</v>
      </c>
      <c r="F174" s="15" t="s">
        <v>10075</v>
      </c>
      <c r="G174" s="13">
        <v>6.0946706245330002E-5</v>
      </c>
      <c r="H174" s="13">
        <v>4.7569585634529401E-5</v>
      </c>
      <c r="I174" s="15" t="s">
        <v>10075</v>
      </c>
    </row>
    <row r="175" spans="1:9" x14ac:dyDescent="0.25">
      <c r="A175" s="10" t="s">
        <v>10134</v>
      </c>
      <c r="B175" s="12" t="s">
        <v>1589</v>
      </c>
      <c r="C175" s="13">
        <v>8.77E-2</v>
      </c>
      <c r="D175" s="14">
        <v>229467050</v>
      </c>
      <c r="E175" s="14">
        <v>229467050</v>
      </c>
      <c r="F175" s="15" t="s">
        <v>10076</v>
      </c>
      <c r="G175" s="13">
        <v>2.9179953918782002E-4</v>
      </c>
      <c r="H175" s="13">
        <v>2.9066642381180295E-4</v>
      </c>
      <c r="I175" s="15" t="s">
        <v>10076</v>
      </c>
    </row>
    <row r="176" spans="1:9" x14ac:dyDescent="0.25">
      <c r="A176" s="10" t="s">
        <v>10134</v>
      </c>
      <c r="B176" s="12" t="s">
        <v>1595</v>
      </c>
      <c r="C176" s="13">
        <v>7.6799999999999993E-2</v>
      </c>
      <c r="D176" s="14">
        <v>280471924</v>
      </c>
      <c r="E176" s="14">
        <v>280471924</v>
      </c>
      <c r="F176" s="15" t="s">
        <v>10076</v>
      </c>
      <c r="G176" s="13">
        <v>1.2128216047597999E-4</v>
      </c>
      <c r="H176" s="13">
        <v>1.2081119783477773E-4</v>
      </c>
      <c r="I176" s="15" t="s">
        <v>10076</v>
      </c>
    </row>
    <row r="177" spans="1:9" x14ac:dyDescent="0.25">
      <c r="A177" s="10" t="s">
        <v>10134</v>
      </c>
      <c r="B177" s="12" t="s">
        <v>1600</v>
      </c>
      <c r="C177" s="13">
        <v>0.47970000000000002</v>
      </c>
      <c r="D177" s="14">
        <v>22199315012</v>
      </c>
      <c r="E177" s="14">
        <v>22199315012</v>
      </c>
      <c r="F177" s="15" t="s">
        <v>10076</v>
      </c>
      <c r="G177" s="13">
        <v>1.0666074075533E-4</v>
      </c>
      <c r="H177" s="13">
        <v>1.0624655598208405E-4</v>
      </c>
      <c r="I177" s="15" t="s">
        <v>10076</v>
      </c>
    </row>
    <row r="178" spans="1:9" x14ac:dyDescent="0.25">
      <c r="A178" s="10" t="s">
        <v>10134</v>
      </c>
      <c r="B178" s="12" t="s">
        <v>1606</v>
      </c>
      <c r="C178" s="13">
        <v>0.50760000000000005</v>
      </c>
      <c r="D178" s="14">
        <v>18691185137</v>
      </c>
      <c r="E178" s="14">
        <v>18691185137</v>
      </c>
      <c r="F178" s="15" t="s">
        <v>10076</v>
      </c>
      <c r="G178" s="13">
        <v>2.9935092610286999E-4</v>
      </c>
      <c r="H178" s="13">
        <v>2.9818848720036231E-4</v>
      </c>
      <c r="I178" s="15" t="s">
        <v>10076</v>
      </c>
    </row>
    <row r="179" spans="1:9" x14ac:dyDescent="0.25">
      <c r="A179" s="10" t="s">
        <v>10134</v>
      </c>
      <c r="B179" s="12" t="s">
        <v>1620</v>
      </c>
      <c r="C179" s="13">
        <v>0.10199999999999999</v>
      </c>
      <c r="D179" s="14">
        <v>73512000</v>
      </c>
      <c r="E179" s="14">
        <v>73440000</v>
      </c>
      <c r="F179" s="15" t="s">
        <v>10075</v>
      </c>
      <c r="G179" s="13">
        <v>8.7594117377099992E-6</v>
      </c>
      <c r="H179" s="13">
        <v>8.7168512752763723E-6</v>
      </c>
      <c r="I179" s="15" t="s">
        <v>10076</v>
      </c>
    </row>
    <row r="180" spans="1:9" x14ac:dyDescent="0.25">
      <c r="A180" s="10" t="s">
        <v>10134</v>
      </c>
      <c r="B180" s="12" t="s">
        <v>1633</v>
      </c>
      <c r="C180" s="13">
        <v>7.8799999999999995E-2</v>
      </c>
      <c r="D180" s="14">
        <v>830252851</v>
      </c>
      <c r="E180" s="14">
        <v>830252851</v>
      </c>
      <c r="F180" s="15" t="s">
        <v>10076</v>
      </c>
      <c r="G180" s="13">
        <v>5.3188058012309993E-4</v>
      </c>
      <c r="H180" s="13">
        <v>5.2981518239260145E-4</v>
      </c>
      <c r="I180" s="15" t="s">
        <v>10076</v>
      </c>
    </row>
    <row r="181" spans="1:9" x14ac:dyDescent="0.25">
      <c r="A181" s="10" t="s">
        <v>10134</v>
      </c>
      <c r="B181" s="12" t="s">
        <v>1637</v>
      </c>
      <c r="C181" s="13">
        <v>0.30299999999999999</v>
      </c>
      <c r="D181" s="14">
        <v>2310878889</v>
      </c>
      <c r="E181" s="14">
        <v>2310878889</v>
      </c>
      <c r="F181" s="15" t="s">
        <v>10076</v>
      </c>
      <c r="G181" s="13">
        <v>7.6611029319921E-4</v>
      </c>
      <c r="H181" s="13">
        <v>7.6313533526964849E-4</v>
      </c>
      <c r="I181" s="15" t="s">
        <v>10076</v>
      </c>
    </row>
    <row r="182" spans="1:9" x14ac:dyDescent="0.25">
      <c r="A182" s="10" t="s">
        <v>10134</v>
      </c>
      <c r="B182" s="12" t="s">
        <v>1640</v>
      </c>
      <c r="C182" s="13">
        <v>0.12870000000000001</v>
      </c>
      <c r="D182" s="14">
        <v>267400000</v>
      </c>
      <c r="E182" s="14">
        <v>257400000</v>
      </c>
      <c r="F182" s="15" t="s">
        <v>10075</v>
      </c>
      <c r="G182" s="13">
        <v>4.32540266568E-5</v>
      </c>
      <c r="H182" s="13">
        <v>4.1474766421837666E-5</v>
      </c>
      <c r="I182" s="15" t="s">
        <v>10076</v>
      </c>
    </row>
    <row r="183" spans="1:9" x14ac:dyDescent="0.25">
      <c r="A183" s="10" t="s">
        <v>10134</v>
      </c>
      <c r="B183" s="12" t="s">
        <v>1654</v>
      </c>
      <c r="C183" s="13">
        <v>0.40060000000000001</v>
      </c>
      <c r="D183" s="14">
        <v>1802298343</v>
      </c>
      <c r="E183" s="14">
        <v>1802298343</v>
      </c>
      <c r="F183" s="15" t="s">
        <v>10076</v>
      </c>
      <c r="G183" s="13">
        <v>1.2007809266275E-4</v>
      </c>
      <c r="H183" s="13">
        <v>1.1961180567240464E-4</v>
      </c>
      <c r="I183" s="15" t="s">
        <v>10076</v>
      </c>
    </row>
    <row r="184" spans="1:9" x14ac:dyDescent="0.25">
      <c r="A184" s="10" t="s">
        <v>10134</v>
      </c>
      <c r="B184" s="12" t="s">
        <v>1661</v>
      </c>
      <c r="C184" s="13">
        <v>0.31950000000000001</v>
      </c>
      <c r="D184" s="14">
        <v>45034725069</v>
      </c>
      <c r="E184" s="14">
        <v>32956011588</v>
      </c>
      <c r="F184" s="15" t="s">
        <v>10075</v>
      </c>
      <c r="G184" s="13">
        <v>2.0051001918561101E-3</v>
      </c>
      <c r="H184" s="13">
        <v>1.4616166286829479E-3</v>
      </c>
      <c r="I184" s="15" t="s">
        <v>10075</v>
      </c>
    </row>
    <row r="185" spans="1:9" x14ac:dyDescent="0.25">
      <c r="A185" s="10" t="s">
        <v>10134</v>
      </c>
      <c r="B185" s="12" t="s">
        <v>1669</v>
      </c>
      <c r="C185" s="13">
        <v>0.1116</v>
      </c>
      <c r="D185" s="14">
        <v>296258714</v>
      </c>
      <c r="E185" s="14">
        <v>294674443</v>
      </c>
      <c r="F185" s="15" t="s">
        <v>10075</v>
      </c>
      <c r="G185" s="13">
        <v>1.3759824606120001E-4</v>
      </c>
      <c r="H185" s="13">
        <v>1.3633096285164939E-4</v>
      </c>
      <c r="I185" s="15" t="s">
        <v>10076</v>
      </c>
    </row>
    <row r="186" spans="1:9" x14ac:dyDescent="0.25">
      <c r="A186" s="10" t="s">
        <v>10134</v>
      </c>
      <c r="B186" s="12" t="s">
        <v>1677</v>
      </c>
      <c r="C186" s="13">
        <v>0.64629999999999999</v>
      </c>
      <c r="D186" s="14">
        <v>9415969118</v>
      </c>
      <c r="E186" s="14">
        <v>10014054370</v>
      </c>
      <c r="F186" s="15" t="s">
        <v>10074</v>
      </c>
      <c r="G186" s="13">
        <v>9.7116866127014011E-4</v>
      </c>
      <c r="H186" s="13">
        <v>1.0288447477873606E-3</v>
      </c>
      <c r="I186" s="15" t="s">
        <v>10076</v>
      </c>
    </row>
    <row r="187" spans="1:9" x14ac:dyDescent="0.25">
      <c r="A187" s="10" t="s">
        <v>10134</v>
      </c>
      <c r="B187" s="12" t="s">
        <v>1683</v>
      </c>
      <c r="C187" s="13">
        <v>0.41320000000000001</v>
      </c>
      <c r="D187" s="14">
        <v>115411039855</v>
      </c>
      <c r="E187" s="14">
        <v>153435784002</v>
      </c>
      <c r="F187" s="15" t="s">
        <v>10074</v>
      </c>
      <c r="G187" s="13">
        <v>7.5413879725781292E-3</v>
      </c>
      <c r="H187" s="13">
        <v>9.9871334338052665E-3</v>
      </c>
      <c r="I187" s="15" t="s">
        <v>10074</v>
      </c>
    </row>
    <row r="188" spans="1:9" x14ac:dyDescent="0.25">
      <c r="A188" s="10" t="s">
        <v>10134</v>
      </c>
      <c r="B188" s="12" t="s">
        <v>1688</v>
      </c>
      <c r="C188" s="13">
        <v>0.3765</v>
      </c>
      <c r="D188" s="14">
        <v>9278167895</v>
      </c>
      <c r="E188" s="14">
        <v>9268321073</v>
      </c>
      <c r="F188" s="15" t="s">
        <v>10075</v>
      </c>
      <c r="G188" s="13">
        <v>2.82331668641779E-3</v>
      </c>
      <c r="H188" s="13">
        <v>2.8093684678675494E-3</v>
      </c>
      <c r="I188" s="15" t="s">
        <v>10076</v>
      </c>
    </row>
    <row r="189" spans="1:9" x14ac:dyDescent="0.25">
      <c r="A189" s="10" t="s">
        <v>10134</v>
      </c>
      <c r="B189" s="12" t="s">
        <v>1696</v>
      </c>
      <c r="C189" s="13">
        <v>0.18540000000000001</v>
      </c>
      <c r="D189" s="14">
        <v>2465033076</v>
      </c>
      <c r="E189" s="14">
        <v>3380818456</v>
      </c>
      <c r="F189" s="15" t="s">
        <v>10074</v>
      </c>
      <c r="G189" s="13">
        <v>7.8958068069649999E-5</v>
      </c>
      <c r="H189" s="13">
        <v>1.0787129157929979E-4</v>
      </c>
      <c r="I189" s="15" t="s">
        <v>10076</v>
      </c>
    </row>
    <row r="190" spans="1:9" x14ac:dyDescent="0.25">
      <c r="A190" s="10" t="s">
        <v>10134</v>
      </c>
      <c r="B190" s="12" t="s">
        <v>1700</v>
      </c>
      <c r="C190" s="13">
        <v>0.23980000000000001</v>
      </c>
      <c r="D190" s="14">
        <v>7143630941</v>
      </c>
      <c r="E190" s="14">
        <v>7559764782</v>
      </c>
      <c r="F190" s="15" t="s">
        <v>10074</v>
      </c>
      <c r="G190" s="13">
        <v>2.5398949287581003E-4</v>
      </c>
      <c r="H190" s="13">
        <v>2.6774125194627189E-4</v>
      </c>
      <c r="I190" s="15" t="s">
        <v>10076</v>
      </c>
    </row>
    <row r="191" spans="1:9" x14ac:dyDescent="0.25">
      <c r="A191" s="10" t="s">
        <v>10134</v>
      </c>
      <c r="B191" s="12" t="s">
        <v>1706</v>
      </c>
      <c r="C191" s="13">
        <v>0.2127</v>
      </c>
      <c r="D191" s="14">
        <v>7090000355</v>
      </c>
      <c r="E191" s="14">
        <v>7090000355</v>
      </c>
      <c r="F191" s="15" t="s">
        <v>10076</v>
      </c>
      <c r="G191" s="13">
        <v>2.8671565477927999E-2</v>
      </c>
      <c r="H191" s="13">
        <v>2.8560228111269785E-2</v>
      </c>
      <c r="I191" s="15" t="s">
        <v>10075</v>
      </c>
    </row>
    <row r="192" spans="1:9" x14ac:dyDescent="0.25">
      <c r="A192" s="10" t="s">
        <v>10134</v>
      </c>
      <c r="B192" s="12" t="s">
        <v>1717</v>
      </c>
      <c r="C192" s="13">
        <v>0.11360000000000001</v>
      </c>
      <c r="D192" s="14">
        <v>136694905</v>
      </c>
      <c r="E192" s="14">
        <v>136694905</v>
      </c>
      <c r="F192" s="15" t="s">
        <v>10076</v>
      </c>
      <c r="G192" s="13">
        <v>6.7866865009699996E-6</v>
      </c>
      <c r="H192" s="13">
        <v>6.7603324477638407E-6</v>
      </c>
      <c r="I192" s="15" t="s">
        <v>10076</v>
      </c>
    </row>
    <row r="193" spans="1:9" x14ac:dyDescent="0.25">
      <c r="A193" s="10" t="s">
        <v>10134</v>
      </c>
      <c r="B193" s="12" t="s">
        <v>1721</v>
      </c>
      <c r="C193" s="13">
        <v>9.4700000000000006E-2</v>
      </c>
      <c r="D193" s="14">
        <v>557309500</v>
      </c>
      <c r="E193" s="14">
        <v>557309500</v>
      </c>
      <c r="F193" s="15" t="s">
        <v>10076</v>
      </c>
      <c r="G193" s="13">
        <v>3.4453037567739999E-5</v>
      </c>
      <c r="H193" s="13">
        <v>3.4319249602452776E-5</v>
      </c>
      <c r="I193" s="15" t="s">
        <v>10076</v>
      </c>
    </row>
    <row r="194" spans="1:9" x14ac:dyDescent="0.25">
      <c r="A194" s="10" t="s">
        <v>10134</v>
      </c>
      <c r="B194" s="12" t="s">
        <v>1728</v>
      </c>
      <c r="C194" s="13">
        <v>0.16900000000000001</v>
      </c>
      <c r="D194" s="14">
        <v>140851360</v>
      </c>
      <c r="E194" s="14">
        <v>140851360</v>
      </c>
      <c r="F194" s="15" t="s">
        <v>10076</v>
      </c>
      <c r="G194" s="13">
        <v>4.7823424608799997E-6</v>
      </c>
      <c r="H194" s="13">
        <v>4.7637716783755752E-6</v>
      </c>
      <c r="I194" s="15" t="s">
        <v>10076</v>
      </c>
    </row>
    <row r="195" spans="1:9" x14ac:dyDescent="0.25">
      <c r="A195" s="10" t="s">
        <v>10134</v>
      </c>
      <c r="B195" s="12" t="s">
        <v>1738</v>
      </c>
      <c r="C195" s="13">
        <v>0.33100000000000002</v>
      </c>
      <c r="D195" s="14">
        <v>10008250000</v>
      </c>
      <c r="E195" s="14">
        <v>11005750000</v>
      </c>
      <c r="F195" s="15" t="s">
        <v>10074</v>
      </c>
      <c r="G195" s="13">
        <v>1.2887181967887202E-3</v>
      </c>
      <c r="H195" s="13">
        <v>1.4116587507977739E-3</v>
      </c>
      <c r="I195" s="15" t="s">
        <v>10074</v>
      </c>
    </row>
    <row r="196" spans="1:9" x14ac:dyDescent="0.25">
      <c r="A196" s="10" t="s">
        <v>10134</v>
      </c>
      <c r="B196" s="12" t="s">
        <v>1743</v>
      </c>
      <c r="C196" s="13">
        <v>0.94510000000000005</v>
      </c>
      <c r="D196" s="14">
        <v>14176500000</v>
      </c>
      <c r="E196" s="14">
        <v>14176500000</v>
      </c>
      <c r="F196" s="15" t="s">
        <v>10076</v>
      </c>
      <c r="G196" s="13">
        <v>4.1322270570226001E-4</v>
      </c>
      <c r="H196" s="13">
        <v>4.1161808013344045E-4</v>
      </c>
      <c r="I196" s="15" t="s">
        <v>10076</v>
      </c>
    </row>
    <row r="197" spans="1:9" x14ac:dyDescent="0.25">
      <c r="A197" s="10" t="s">
        <v>10134</v>
      </c>
      <c r="B197" s="12" t="s">
        <v>1763</v>
      </c>
      <c r="C197" s="13">
        <v>0.43</v>
      </c>
      <c r="D197" s="14">
        <v>23353976865</v>
      </c>
      <c r="E197" s="14">
        <v>23424796015</v>
      </c>
      <c r="F197" s="15" t="s">
        <v>10074</v>
      </c>
      <c r="G197" s="13">
        <v>1.00239618825497E-2</v>
      </c>
      <c r="H197" s="13">
        <v>1.001531571546296E-2</v>
      </c>
      <c r="I197" s="15" t="s">
        <v>10076</v>
      </c>
    </row>
    <row r="198" spans="1:9" x14ac:dyDescent="0.25">
      <c r="A198" s="10" t="s">
        <v>10134</v>
      </c>
      <c r="B198" s="12" t="s">
        <v>1777</v>
      </c>
      <c r="C198" s="13">
        <v>0.11700000000000001</v>
      </c>
      <c r="D198" s="14">
        <v>244173150</v>
      </c>
      <c r="E198" s="14">
        <v>244173150</v>
      </c>
      <c r="F198" s="15" t="s">
        <v>10076</v>
      </c>
      <c r="G198" s="13">
        <v>1.4742903504201999E-4</v>
      </c>
      <c r="H198" s="13">
        <v>1.4685653891353912E-4</v>
      </c>
      <c r="I198" s="15" t="s">
        <v>10076</v>
      </c>
    </row>
    <row r="199" spans="1:9" x14ac:dyDescent="0.25">
      <c r="A199" s="10" t="s">
        <v>10134</v>
      </c>
      <c r="B199" s="12" t="s">
        <v>1781</v>
      </c>
      <c r="C199" s="13">
        <v>0.11260000000000001</v>
      </c>
      <c r="D199" s="14">
        <v>566894450</v>
      </c>
      <c r="E199" s="14">
        <v>638323151</v>
      </c>
      <c r="F199" s="15" t="s">
        <v>10074</v>
      </c>
      <c r="G199" s="13">
        <v>8.4073080139717002E-4</v>
      </c>
      <c r="H199" s="13">
        <v>9.4298680299725608E-4</v>
      </c>
      <c r="I199" s="15" t="s">
        <v>10074</v>
      </c>
    </row>
    <row r="200" spans="1:9" x14ac:dyDescent="0.25">
      <c r="A200" s="10" t="s">
        <v>10134</v>
      </c>
      <c r="B200" s="12" t="s">
        <v>1784</v>
      </c>
      <c r="C200" s="13">
        <v>0.24</v>
      </c>
      <c r="D200" s="14">
        <v>450000000</v>
      </c>
      <c r="E200" s="14">
        <v>450000000</v>
      </c>
      <c r="F200" s="15" t="s">
        <v>10076</v>
      </c>
      <c r="G200" s="13">
        <v>7.2070291829499999E-6</v>
      </c>
      <c r="H200" s="13">
        <v>7.17904286191194E-6</v>
      </c>
      <c r="I200" s="15" t="s">
        <v>10076</v>
      </c>
    </row>
    <row r="201" spans="1:9" x14ac:dyDescent="0.25">
      <c r="A201" s="10" t="s">
        <v>10134</v>
      </c>
      <c r="B201" s="12" t="s">
        <v>1789</v>
      </c>
      <c r="C201" s="13">
        <v>7.6799999999999993E-2</v>
      </c>
      <c r="D201" s="14">
        <v>104160000</v>
      </c>
      <c r="E201" s="14">
        <v>104160000</v>
      </c>
      <c r="F201" s="15" t="s">
        <v>10076</v>
      </c>
      <c r="G201" s="13">
        <v>9.8089396866999986E-6</v>
      </c>
      <c r="H201" s="13">
        <v>9.770849632090836E-6</v>
      </c>
      <c r="I201" s="15" t="s">
        <v>10076</v>
      </c>
    </row>
    <row r="202" spans="1:9" x14ac:dyDescent="0.25">
      <c r="A202" s="10" t="s">
        <v>10134</v>
      </c>
      <c r="B202" s="12" t="s">
        <v>1797</v>
      </c>
      <c r="C202" s="13">
        <v>0.22539999999999999</v>
      </c>
      <c r="D202" s="14">
        <v>1024241821</v>
      </c>
      <c r="E202" s="14">
        <v>1022880401</v>
      </c>
      <c r="F202" s="15" t="s">
        <v>10075</v>
      </c>
      <c r="G202" s="13">
        <v>2.5425995724967E-4</v>
      </c>
      <c r="H202" s="13">
        <v>2.5293596614207826E-4</v>
      </c>
      <c r="I202" s="15" t="s">
        <v>10076</v>
      </c>
    </row>
    <row r="203" spans="1:9" x14ac:dyDescent="0.25">
      <c r="A203" s="10" t="s">
        <v>10134</v>
      </c>
      <c r="B203" s="12" t="s">
        <v>1803</v>
      </c>
      <c r="C203" s="13">
        <v>8.9899999999999994E-2</v>
      </c>
      <c r="D203" s="14">
        <v>280937500</v>
      </c>
      <c r="E203" s="14">
        <v>280937500</v>
      </c>
      <c r="F203" s="15" t="s">
        <v>10076</v>
      </c>
      <c r="G203" s="13">
        <v>7.3789969070660002E-5</v>
      </c>
      <c r="H203" s="13">
        <v>7.3503428013114498E-5</v>
      </c>
      <c r="I203" s="15" t="s">
        <v>10076</v>
      </c>
    </row>
    <row r="204" spans="1:9" x14ac:dyDescent="0.25">
      <c r="A204" s="10" t="s">
        <v>10134</v>
      </c>
      <c r="B204" s="12" t="s">
        <v>1810</v>
      </c>
      <c r="C204" s="13">
        <v>9.1300000000000006E-2</v>
      </c>
      <c r="D204" s="14">
        <v>122933333</v>
      </c>
      <c r="E204" s="14">
        <v>121733333</v>
      </c>
      <c r="F204" s="15" t="s">
        <v>10075</v>
      </c>
      <c r="G204" s="13">
        <v>8.6629558252200008E-6</v>
      </c>
      <c r="H204" s="13">
        <v>8.5450817583417065E-6</v>
      </c>
      <c r="I204" s="15" t="s">
        <v>10076</v>
      </c>
    </row>
    <row r="205" spans="1:9" x14ac:dyDescent="0.25">
      <c r="A205" s="10" t="s">
        <v>10134</v>
      </c>
      <c r="B205" s="12" t="s">
        <v>1817</v>
      </c>
      <c r="C205" s="13">
        <v>9.9699999999999997E-2</v>
      </c>
      <c r="D205" s="14">
        <v>12445488658</v>
      </c>
      <c r="E205" s="14">
        <v>12445488658</v>
      </c>
      <c r="F205" s="15" t="s">
        <v>10076</v>
      </c>
      <c r="G205" s="13">
        <v>3.1293588872939497E-3</v>
      </c>
      <c r="H205" s="13">
        <v>3.1172069671363484E-3</v>
      </c>
      <c r="I205" s="15" t="s">
        <v>10076</v>
      </c>
    </row>
    <row r="206" spans="1:9" x14ac:dyDescent="0.25">
      <c r="A206" s="10" t="s">
        <v>10134</v>
      </c>
      <c r="B206" s="12" t="s">
        <v>1821</v>
      </c>
      <c r="C206" s="13">
        <v>0.12839999999999999</v>
      </c>
      <c r="D206" s="14">
        <v>76398000</v>
      </c>
      <c r="E206" s="14">
        <v>76398000</v>
      </c>
      <c r="F206" s="15" t="s">
        <v>10076</v>
      </c>
      <c r="G206" s="13">
        <v>5.383670018409E-5</v>
      </c>
      <c r="H206" s="13">
        <v>5.3627641619625167E-5</v>
      </c>
      <c r="I206" s="15" t="s">
        <v>10076</v>
      </c>
    </row>
    <row r="207" spans="1:9" x14ac:dyDescent="0.25">
      <c r="A207" s="10" t="s">
        <v>10134</v>
      </c>
      <c r="B207" s="12" t="s">
        <v>1826</v>
      </c>
      <c r="C207" s="13">
        <v>7.7399999999999997E-2</v>
      </c>
      <c r="D207" s="14">
        <v>2413600183</v>
      </c>
      <c r="E207" s="14">
        <v>2413600183</v>
      </c>
      <c r="F207" s="15" t="s">
        <v>10076</v>
      </c>
      <c r="G207" s="13">
        <v>7.4218184340720002E-5</v>
      </c>
      <c r="H207" s="13">
        <v>7.3929980446472765E-5</v>
      </c>
      <c r="I207" s="15" t="s">
        <v>10076</v>
      </c>
    </row>
    <row r="208" spans="1:9" x14ac:dyDescent="0.25">
      <c r="A208" s="10" t="s">
        <v>10134</v>
      </c>
      <c r="B208" s="12" t="s">
        <v>1829</v>
      </c>
      <c r="C208" s="13">
        <v>0.40250000000000002</v>
      </c>
      <c r="D208" s="14">
        <v>1603769484</v>
      </c>
      <c r="E208" s="14">
        <v>1603769484</v>
      </c>
      <c r="F208" s="15" t="s">
        <v>10076</v>
      </c>
      <c r="G208" s="13">
        <v>1.6335891043131002E-4</v>
      </c>
      <c r="H208" s="13">
        <v>1.6272455543734103E-4</v>
      </c>
      <c r="I208" s="15" t="s">
        <v>10076</v>
      </c>
    </row>
    <row r="209" spans="1:9" x14ac:dyDescent="0.25">
      <c r="A209" s="10" t="s">
        <v>10134</v>
      </c>
      <c r="B209" s="12" t="s">
        <v>1832</v>
      </c>
      <c r="C209" s="13">
        <v>0.29830000000000001</v>
      </c>
      <c r="D209" s="14">
        <v>528438163</v>
      </c>
      <c r="E209" s="14">
        <v>528438163</v>
      </c>
      <c r="F209" s="15" t="s">
        <v>10076</v>
      </c>
      <c r="G209" s="13">
        <v>2.5728325681920002E-5</v>
      </c>
      <c r="H209" s="13">
        <v>2.5628417516234821E-5</v>
      </c>
      <c r="I209" s="15" t="s">
        <v>10076</v>
      </c>
    </row>
    <row r="210" spans="1:9" x14ac:dyDescent="0.25">
      <c r="A210" s="10" t="s">
        <v>10134</v>
      </c>
      <c r="B210" s="12" t="s">
        <v>1842</v>
      </c>
      <c r="C210" s="13">
        <v>0.2097</v>
      </c>
      <c r="D210" s="14">
        <v>862565612</v>
      </c>
      <c r="E210" s="14">
        <v>862565612</v>
      </c>
      <c r="F210" s="15" t="s">
        <v>10076</v>
      </c>
      <c r="G210" s="13">
        <v>3.8128084632409999E-5</v>
      </c>
      <c r="H210" s="13">
        <v>3.7980025749667791E-5</v>
      </c>
      <c r="I210" s="15" t="s">
        <v>10076</v>
      </c>
    </row>
    <row r="211" spans="1:9" x14ac:dyDescent="0.25">
      <c r="A211" s="10" t="s">
        <v>10134</v>
      </c>
      <c r="B211" s="12" t="s">
        <v>1850</v>
      </c>
      <c r="C211" s="13">
        <v>0.29409999999999997</v>
      </c>
      <c r="D211" s="14">
        <v>499974292</v>
      </c>
      <c r="E211" s="14">
        <v>499974292</v>
      </c>
      <c r="F211" s="15" t="s">
        <v>10076</v>
      </c>
      <c r="G211" s="13">
        <v>1.2011097710559999E-5</v>
      </c>
      <c r="H211" s="13">
        <v>1.1964456242689854E-5</v>
      </c>
      <c r="I211" s="15" t="s">
        <v>10076</v>
      </c>
    </row>
    <row r="212" spans="1:9" x14ac:dyDescent="0.25">
      <c r="A212" s="10" t="s">
        <v>10134</v>
      </c>
      <c r="B212" s="12" t="s">
        <v>1862</v>
      </c>
      <c r="C212" s="13">
        <v>0.1794</v>
      </c>
      <c r="D212" s="14">
        <v>177900000</v>
      </c>
      <c r="E212" s="14">
        <v>179400000</v>
      </c>
      <c r="F212" s="15" t="s">
        <v>10074</v>
      </c>
      <c r="G212" s="13">
        <v>1.0826879707240001E-5</v>
      </c>
      <c r="H212" s="13">
        <v>1.0875771332939128E-5</v>
      </c>
      <c r="I212" s="15" t="s">
        <v>10076</v>
      </c>
    </row>
    <row r="213" spans="1:9" x14ac:dyDescent="0.25">
      <c r="A213" s="10" t="s">
        <v>10134</v>
      </c>
      <c r="B213" s="12" t="s">
        <v>1871</v>
      </c>
      <c r="C213" s="13">
        <v>7.6899999999999996E-2</v>
      </c>
      <c r="D213" s="14">
        <v>304551780</v>
      </c>
      <c r="E213" s="14">
        <v>304551780</v>
      </c>
      <c r="F213" s="15" t="s">
        <v>10076</v>
      </c>
      <c r="G213" s="13">
        <v>3.9313340763126001E-4</v>
      </c>
      <c r="H213" s="13">
        <v>3.916067929445108E-4</v>
      </c>
      <c r="I213" s="15" t="s">
        <v>10076</v>
      </c>
    </row>
    <row r="214" spans="1:9" x14ac:dyDescent="0.25">
      <c r="A214" s="10" t="s">
        <v>10134</v>
      </c>
      <c r="B214" s="12" t="s">
        <v>1876</v>
      </c>
      <c r="C214" s="13">
        <v>7.7499999999999999E-2</v>
      </c>
      <c r="D214" s="14">
        <v>418902145</v>
      </c>
      <c r="E214" s="14">
        <v>418902145</v>
      </c>
      <c r="F214" s="15" t="s">
        <v>10076</v>
      </c>
      <c r="G214" s="13">
        <v>2.0663651444779998E-5</v>
      </c>
      <c r="H214" s="13">
        <v>2.058341038896145E-5</v>
      </c>
      <c r="I214" s="15" t="s">
        <v>10076</v>
      </c>
    </row>
    <row r="215" spans="1:9" x14ac:dyDescent="0.25">
      <c r="A215" s="10" t="s">
        <v>10134</v>
      </c>
      <c r="B215" s="12" t="s">
        <v>1892</v>
      </c>
      <c r="C215" s="13">
        <v>0.186</v>
      </c>
      <c r="D215" s="14">
        <v>478020000</v>
      </c>
      <c r="E215" s="14">
        <v>478020000</v>
      </c>
      <c r="F215" s="15" t="s">
        <v>10076</v>
      </c>
      <c r="G215" s="13">
        <v>4.1800596292411999E-4</v>
      </c>
      <c r="H215" s="13">
        <v>4.1638276302060565E-4</v>
      </c>
      <c r="I215" s="15" t="s">
        <v>10076</v>
      </c>
    </row>
    <row r="216" spans="1:9" x14ac:dyDescent="0.25">
      <c r="A216" s="10" t="s">
        <v>10134</v>
      </c>
      <c r="B216" s="12" t="s">
        <v>1901</v>
      </c>
      <c r="C216" s="13">
        <v>0.1236</v>
      </c>
      <c r="D216" s="14">
        <v>2966400000</v>
      </c>
      <c r="E216" s="14">
        <v>2966400000</v>
      </c>
      <c r="F216" s="15" t="s">
        <v>10076</v>
      </c>
      <c r="G216" s="13">
        <v>3.8197024044704002E-4</v>
      </c>
      <c r="H216" s="13">
        <v>3.8048697438761701E-4</v>
      </c>
      <c r="I216" s="15" t="s">
        <v>10076</v>
      </c>
    </row>
    <row r="217" spans="1:9" x14ac:dyDescent="0.25">
      <c r="A217" s="10" t="s">
        <v>10134</v>
      </c>
      <c r="B217" s="12" t="s">
        <v>1909</v>
      </c>
      <c r="C217" s="13">
        <v>0.25209999999999999</v>
      </c>
      <c r="D217" s="14">
        <v>77534274</v>
      </c>
      <c r="E217" s="14">
        <v>77227936</v>
      </c>
      <c r="F217" s="15" t="s">
        <v>10075</v>
      </c>
      <c r="G217" s="13">
        <v>3.8122016677079997E-5</v>
      </c>
      <c r="H217" s="13">
        <v>3.7823946024993253E-5</v>
      </c>
      <c r="I217" s="15" t="s">
        <v>10076</v>
      </c>
    </row>
    <row r="218" spans="1:9" x14ac:dyDescent="0.25">
      <c r="A218" s="10" t="s">
        <v>10134</v>
      </c>
      <c r="B218" s="12" t="s">
        <v>1922</v>
      </c>
      <c r="C218" s="13">
        <v>0.1678</v>
      </c>
      <c r="D218" s="14">
        <v>1005792430</v>
      </c>
      <c r="E218" s="14">
        <v>1123648267</v>
      </c>
      <c r="F218" s="15" t="s">
        <v>10074</v>
      </c>
      <c r="G218" s="13">
        <v>4.5586743039671002E-4</v>
      </c>
      <c r="H218" s="13">
        <v>5.073069992370655E-4</v>
      </c>
      <c r="I218" s="15" t="s">
        <v>10076</v>
      </c>
    </row>
    <row r="219" spans="1:9" x14ac:dyDescent="0.25">
      <c r="A219" s="10" t="s">
        <v>10134</v>
      </c>
      <c r="B219" s="12" t="s">
        <v>1930</v>
      </c>
      <c r="C219" s="13">
        <v>0.1055</v>
      </c>
      <c r="D219" s="14">
        <v>1806740672</v>
      </c>
      <c r="E219" s="14">
        <v>1806740672</v>
      </c>
      <c r="F219" s="15" t="s">
        <v>10076</v>
      </c>
      <c r="G219" s="13">
        <v>4.0799862613933002E-4</v>
      </c>
      <c r="H219" s="13">
        <v>4.0641428670562421E-4</v>
      </c>
      <c r="I219" s="15" t="s">
        <v>10076</v>
      </c>
    </row>
    <row r="220" spans="1:9" x14ac:dyDescent="0.25">
      <c r="A220" s="10" t="s">
        <v>10134</v>
      </c>
      <c r="B220" s="12" t="s">
        <v>1937</v>
      </c>
      <c r="C220" s="13">
        <v>7.5800000000000006E-2</v>
      </c>
      <c r="D220" s="14">
        <v>809932433</v>
      </c>
      <c r="E220" s="14">
        <v>809932433</v>
      </c>
      <c r="F220" s="15" t="s">
        <v>10076</v>
      </c>
      <c r="G220" s="13">
        <v>2.3348826723400002E-5</v>
      </c>
      <c r="H220" s="13">
        <v>2.3258158596350323E-5</v>
      </c>
      <c r="I220" s="15" t="s">
        <v>10076</v>
      </c>
    </row>
    <row r="221" spans="1:9" x14ac:dyDescent="0.25">
      <c r="A221" s="10" t="s">
        <v>10134</v>
      </c>
      <c r="B221" s="12" t="s">
        <v>1941</v>
      </c>
      <c r="C221" s="13">
        <v>0.1862</v>
      </c>
      <c r="D221" s="14">
        <v>1468709823</v>
      </c>
      <c r="E221" s="14">
        <v>1477437975</v>
      </c>
      <c r="F221" s="15" t="s">
        <v>10074</v>
      </c>
      <c r="G221" s="13">
        <v>2.1217113709319198E-3</v>
      </c>
      <c r="H221" s="13">
        <v>2.1260321493363839E-3</v>
      </c>
      <c r="I221" s="15" t="s">
        <v>10076</v>
      </c>
    </row>
    <row r="222" spans="1:9" x14ac:dyDescent="0.25">
      <c r="A222" s="10" t="s">
        <v>10134</v>
      </c>
      <c r="B222" s="12" t="s">
        <v>1949</v>
      </c>
      <c r="C222" s="13">
        <v>0.54410000000000003</v>
      </c>
      <c r="D222" s="14">
        <v>4873156132</v>
      </c>
      <c r="E222" s="14">
        <v>4873156132</v>
      </c>
      <c r="F222" s="15" t="s">
        <v>10076</v>
      </c>
      <c r="G222" s="13">
        <v>8.7412213047040007E-5</v>
      </c>
      <c r="H222" s="13">
        <v>8.7072774122736273E-5</v>
      </c>
      <c r="I222" s="15" t="s">
        <v>10076</v>
      </c>
    </row>
    <row r="223" spans="1:9" x14ac:dyDescent="0.25">
      <c r="A223" s="10" t="s">
        <v>10134</v>
      </c>
      <c r="B223" s="12" t="s">
        <v>1955</v>
      </c>
      <c r="C223" s="13">
        <v>7.9600000000000004E-2</v>
      </c>
      <c r="D223" s="14">
        <v>6642596500</v>
      </c>
      <c r="E223" s="14">
        <v>6634262000</v>
      </c>
      <c r="F223" s="15" t="s">
        <v>10075</v>
      </c>
      <c r="G223" s="13">
        <v>2.2128143244048E-4</v>
      </c>
      <c r="H223" s="13">
        <v>2.2014558802382122E-4</v>
      </c>
      <c r="I223" s="15" t="s">
        <v>10076</v>
      </c>
    </row>
    <row r="224" spans="1:9" x14ac:dyDescent="0.25">
      <c r="A224" s="10" t="s">
        <v>10134</v>
      </c>
      <c r="B224" s="12" t="s">
        <v>10081</v>
      </c>
      <c r="C224" s="13">
        <v>1.3599999999999999E-2</v>
      </c>
      <c r="D224" s="14">
        <v>952000</v>
      </c>
      <c r="E224" s="14">
        <v>952000</v>
      </c>
      <c r="F224" s="15" t="s">
        <v>10076</v>
      </c>
      <c r="G224" s="13">
        <v>4.3301112580000002E-8</v>
      </c>
      <c r="H224" s="13">
        <v>4.3132965788653496E-8</v>
      </c>
      <c r="I224" s="15" t="s">
        <v>10076</v>
      </c>
    </row>
    <row r="225" spans="1:9" x14ac:dyDescent="0.25">
      <c r="A225" s="10" t="s">
        <v>10134</v>
      </c>
      <c r="B225" s="12" t="s">
        <v>1961</v>
      </c>
      <c r="C225" s="13">
        <v>0.54210000000000003</v>
      </c>
      <c r="D225" s="14">
        <v>2277500000</v>
      </c>
      <c r="E225" s="14">
        <v>3388125000</v>
      </c>
      <c r="F225" s="15" t="s">
        <v>10074</v>
      </c>
      <c r="G225" s="13">
        <v>4.2311667552080002E-5</v>
      </c>
      <c r="H225" s="13">
        <v>6.2700563848795229E-5</v>
      </c>
      <c r="I225" s="15" t="s">
        <v>10074</v>
      </c>
    </row>
    <row r="226" spans="1:9" x14ac:dyDescent="0.25">
      <c r="A226" s="10" t="s">
        <v>10134</v>
      </c>
      <c r="B226" s="12" t="s">
        <v>1969</v>
      </c>
      <c r="C226" s="13">
        <v>0.43440000000000001</v>
      </c>
      <c r="D226" s="14">
        <v>1552990620</v>
      </c>
      <c r="E226" s="14">
        <v>1546227653</v>
      </c>
      <c r="F226" s="15" t="s">
        <v>10075</v>
      </c>
      <c r="G226" s="13">
        <v>1.4624799659738999E-4</v>
      </c>
      <c r="H226" s="13">
        <v>1.4504567874626888E-4</v>
      </c>
      <c r="I226" s="15" t="s">
        <v>10076</v>
      </c>
    </row>
    <row r="227" spans="1:9" x14ac:dyDescent="0.25">
      <c r="A227" s="10" t="s">
        <v>10134</v>
      </c>
      <c r="B227" s="12" t="s">
        <v>1972</v>
      </c>
      <c r="C227" s="13">
        <v>0.43049999999999999</v>
      </c>
      <c r="D227" s="14">
        <v>6330882373</v>
      </c>
      <c r="E227" s="14">
        <v>6330882373</v>
      </c>
      <c r="F227" s="15" t="s">
        <v>10076</v>
      </c>
      <c r="G227" s="13">
        <v>2.3016213025868E-3</v>
      </c>
      <c r="H227" s="13">
        <v>2.2926836515066908E-3</v>
      </c>
      <c r="I227" s="15" t="s">
        <v>10076</v>
      </c>
    </row>
    <row r="228" spans="1:9" x14ac:dyDescent="0.25">
      <c r="A228" s="10" t="s">
        <v>10134</v>
      </c>
      <c r="B228" s="12" t="s">
        <v>1989</v>
      </c>
      <c r="C228" s="13">
        <v>6.4100000000000004E-2</v>
      </c>
      <c r="D228" s="14">
        <v>312244819</v>
      </c>
      <c r="E228" s="14">
        <v>312244819</v>
      </c>
      <c r="F228" s="15" t="s">
        <v>10076</v>
      </c>
      <c r="G228" s="13">
        <v>5.0007944950200007E-6</v>
      </c>
      <c r="H228" s="13">
        <v>4.9813754159737259E-6</v>
      </c>
      <c r="I228" s="15" t="s">
        <v>10076</v>
      </c>
    </row>
    <row r="229" spans="1:9" x14ac:dyDescent="0.25">
      <c r="A229" s="10" t="s">
        <v>10134</v>
      </c>
      <c r="B229" s="12" t="s">
        <v>1995</v>
      </c>
      <c r="C229" s="13">
        <v>0.34139999999999998</v>
      </c>
      <c r="D229" s="14">
        <v>5598277200</v>
      </c>
      <c r="E229" s="14">
        <v>5598277200</v>
      </c>
      <c r="F229" s="15" t="s">
        <v>10076</v>
      </c>
      <c r="G229" s="13">
        <v>7.1189946757309296E-3</v>
      </c>
      <c r="H229" s="13">
        <v>7.0913502101114453E-3</v>
      </c>
      <c r="I229" s="15" t="s">
        <v>10076</v>
      </c>
    </row>
    <row r="230" spans="1:9" x14ac:dyDescent="0.25">
      <c r="A230" s="10" t="s">
        <v>10134</v>
      </c>
      <c r="B230" s="12" t="s">
        <v>2000</v>
      </c>
      <c r="C230" s="13">
        <v>0.28079999999999999</v>
      </c>
      <c r="D230" s="14">
        <v>683293092</v>
      </c>
      <c r="E230" s="14">
        <v>683293092</v>
      </c>
      <c r="F230" s="15" t="s">
        <v>10076</v>
      </c>
      <c r="G230" s="13">
        <v>1.0943362787889999E-5</v>
      </c>
      <c r="H230" s="13">
        <v>1.0900867547106872E-5</v>
      </c>
      <c r="I230" s="15" t="s">
        <v>10076</v>
      </c>
    </row>
    <row r="231" spans="1:9" x14ac:dyDescent="0.25">
      <c r="A231" s="10" t="s">
        <v>10134</v>
      </c>
      <c r="B231" s="12" t="s">
        <v>2003</v>
      </c>
      <c r="C231" s="13">
        <v>0.54700000000000004</v>
      </c>
      <c r="D231" s="14">
        <v>32586093384</v>
      </c>
      <c r="E231" s="14">
        <v>32586093384</v>
      </c>
      <c r="F231" s="15" t="s">
        <v>10076</v>
      </c>
      <c r="G231" s="13">
        <v>5.5319969230099993E-4</v>
      </c>
      <c r="H231" s="13">
        <v>5.5105150839129423E-4</v>
      </c>
      <c r="I231" s="15" t="s">
        <v>10076</v>
      </c>
    </row>
    <row r="232" spans="1:9" x14ac:dyDescent="0.25">
      <c r="A232" s="10" t="s">
        <v>10134</v>
      </c>
      <c r="B232" s="12" t="s">
        <v>2007</v>
      </c>
      <c r="C232" s="13">
        <v>0.14979999999999999</v>
      </c>
      <c r="D232" s="14">
        <v>296205000</v>
      </c>
      <c r="E232" s="14">
        <v>292110000</v>
      </c>
      <c r="F232" s="15" t="s">
        <v>10075</v>
      </c>
      <c r="G232" s="13">
        <v>2.2201484023010003E-5</v>
      </c>
      <c r="H232" s="13">
        <v>2.1809530188088207E-5</v>
      </c>
      <c r="I232" s="15" t="s">
        <v>10076</v>
      </c>
    </row>
    <row r="233" spans="1:9" x14ac:dyDescent="0.25">
      <c r="A233" s="10" t="s">
        <v>10134</v>
      </c>
      <c r="B233" s="12" t="s">
        <v>2020</v>
      </c>
      <c r="C233" s="13">
        <v>0.20480000000000001</v>
      </c>
      <c r="D233" s="14">
        <v>592281600</v>
      </c>
      <c r="E233" s="14">
        <v>592281600</v>
      </c>
      <c r="F233" s="15" t="s">
        <v>10076</v>
      </c>
      <c r="G233" s="13">
        <v>1.8592084267599999E-5</v>
      </c>
      <c r="H233" s="13">
        <v>1.8519887523854875E-5</v>
      </c>
      <c r="I233" s="15" t="s">
        <v>10076</v>
      </c>
    </row>
    <row r="234" spans="1:9" x14ac:dyDescent="0.25">
      <c r="A234" s="10" t="s">
        <v>10134</v>
      </c>
      <c r="B234" s="12" t="s">
        <v>2028</v>
      </c>
      <c r="C234" s="13">
        <v>0.1696</v>
      </c>
      <c r="D234" s="14">
        <v>1011036859</v>
      </c>
      <c r="E234" s="14">
        <v>963866506</v>
      </c>
      <c r="F234" s="15" t="s">
        <v>10075</v>
      </c>
      <c r="G234" s="13">
        <v>9.2620428190469997E-5</v>
      </c>
      <c r="H234" s="13">
        <v>8.7956299630343319E-5</v>
      </c>
      <c r="I234" s="15" t="s">
        <v>10076</v>
      </c>
    </row>
    <row r="235" spans="1:9" x14ac:dyDescent="0.25">
      <c r="A235" s="10" t="s">
        <v>10134</v>
      </c>
      <c r="B235" s="12" t="s">
        <v>2034</v>
      </c>
      <c r="C235" s="13">
        <v>0.1565</v>
      </c>
      <c r="D235" s="14">
        <v>365960000</v>
      </c>
      <c r="E235" s="14">
        <v>286363700</v>
      </c>
      <c r="F235" s="15" t="s">
        <v>10075</v>
      </c>
      <c r="G235" s="13">
        <v>1.863822309187E-5</v>
      </c>
      <c r="H235" s="13">
        <v>1.4527775419862892E-5</v>
      </c>
      <c r="I235" s="15" t="s">
        <v>10076</v>
      </c>
    </row>
    <row r="236" spans="1:9" x14ac:dyDescent="0.25">
      <c r="A236" s="10" t="s">
        <v>10134</v>
      </c>
      <c r="B236" s="12" t="s">
        <v>2038</v>
      </c>
      <c r="C236" s="13">
        <v>0.4385</v>
      </c>
      <c r="D236" s="14">
        <v>323894809</v>
      </c>
      <c r="E236" s="14">
        <v>357842968</v>
      </c>
      <c r="F236" s="15" t="s">
        <v>10074</v>
      </c>
      <c r="G236" s="13">
        <v>8.2998021001600013E-6</v>
      </c>
      <c r="H236" s="13">
        <v>9.1341155673280793E-6</v>
      </c>
      <c r="I236" s="15" t="s">
        <v>10076</v>
      </c>
    </row>
    <row r="237" spans="1:9" x14ac:dyDescent="0.25">
      <c r="A237" s="10" t="s">
        <v>10134</v>
      </c>
      <c r="B237" s="12" t="s">
        <v>2046</v>
      </c>
      <c r="C237" s="13">
        <v>0.15359999999999999</v>
      </c>
      <c r="D237" s="14">
        <v>337020000</v>
      </c>
      <c r="E237" s="14">
        <v>314880000</v>
      </c>
      <c r="F237" s="15" t="s">
        <v>10075</v>
      </c>
      <c r="G237" s="13">
        <v>9.8775794326340003E-5</v>
      </c>
      <c r="H237" s="13">
        <v>9.1928505331925832E-5</v>
      </c>
      <c r="I237" s="15" t="s">
        <v>10076</v>
      </c>
    </row>
    <row r="238" spans="1:9" x14ac:dyDescent="0.25">
      <c r="A238" s="10" t="s">
        <v>10134</v>
      </c>
      <c r="B238" s="12" t="s">
        <v>2055</v>
      </c>
      <c r="C238" s="13">
        <v>0.11310000000000001</v>
      </c>
      <c r="D238" s="14">
        <v>90522017</v>
      </c>
      <c r="E238" s="14">
        <v>90522017</v>
      </c>
      <c r="F238" s="15" t="s">
        <v>10076</v>
      </c>
      <c r="G238" s="13">
        <v>1.6962265273682002E-4</v>
      </c>
      <c r="H238" s="13">
        <v>1.6896397374403465E-4</v>
      </c>
      <c r="I238" s="15" t="s">
        <v>10076</v>
      </c>
    </row>
    <row r="239" spans="1:9" x14ac:dyDescent="0.25">
      <c r="A239" s="10" t="s">
        <v>10134</v>
      </c>
      <c r="B239" s="12" t="s">
        <v>2064</v>
      </c>
      <c r="C239" s="13">
        <v>0.4284</v>
      </c>
      <c r="D239" s="14">
        <v>7940691847</v>
      </c>
      <c r="E239" s="14">
        <v>7940691847</v>
      </c>
      <c r="F239" s="15" t="s">
        <v>10076</v>
      </c>
      <c r="G239" s="13">
        <v>1.72958144686308E-3</v>
      </c>
      <c r="H239" s="13">
        <v>1.7228651397652359E-3</v>
      </c>
      <c r="I239" s="15" t="s">
        <v>10076</v>
      </c>
    </row>
    <row r="240" spans="1:9" x14ac:dyDescent="0.25">
      <c r="A240" s="10" t="s">
        <v>10134</v>
      </c>
      <c r="B240" s="12" t="s">
        <v>2070</v>
      </c>
      <c r="C240" s="13">
        <v>0.43530000000000002</v>
      </c>
      <c r="D240" s="14">
        <v>535784574</v>
      </c>
      <c r="E240" s="14">
        <v>535784574</v>
      </c>
      <c r="F240" s="15" t="s">
        <v>10076</v>
      </c>
      <c r="G240" s="13">
        <v>1.23565281939E-5</v>
      </c>
      <c r="H240" s="13">
        <v>1.2308545350658835E-5</v>
      </c>
      <c r="I240" s="15" t="s">
        <v>10076</v>
      </c>
    </row>
    <row r="241" spans="1:9" x14ac:dyDescent="0.25">
      <c r="A241" s="10" t="s">
        <v>10134</v>
      </c>
      <c r="B241" s="12" t="s">
        <v>2085</v>
      </c>
      <c r="C241" s="13">
        <v>0.15870000000000001</v>
      </c>
      <c r="D241" s="14">
        <v>17874605100</v>
      </c>
      <c r="E241" s="14">
        <v>17840879430</v>
      </c>
      <c r="F241" s="15" t="s">
        <v>10075</v>
      </c>
      <c r="G241" s="13">
        <v>6.2693762953515593E-3</v>
      </c>
      <c r="H241" s="13">
        <v>6.2332479886124227E-3</v>
      </c>
      <c r="I241" s="15" t="s">
        <v>10075</v>
      </c>
    </row>
    <row r="242" spans="1:9" x14ac:dyDescent="0.25">
      <c r="A242" s="10" t="s">
        <v>10134</v>
      </c>
      <c r="B242" s="12" t="s">
        <v>2088</v>
      </c>
      <c r="C242" s="13">
        <v>0.20930000000000001</v>
      </c>
      <c r="D242" s="14">
        <v>1404641253</v>
      </c>
      <c r="E242" s="14">
        <v>1405323300</v>
      </c>
      <c r="F242" s="15" t="s">
        <v>10074</v>
      </c>
      <c r="G242" s="13">
        <v>6.4789059212461998E-4</v>
      </c>
      <c r="H242" s="13">
        <v>6.4568807737165059E-4</v>
      </c>
      <c r="I242" s="15" t="s">
        <v>10076</v>
      </c>
    </row>
    <row r="243" spans="1:9" x14ac:dyDescent="0.25">
      <c r="A243" s="10" t="s">
        <v>10134</v>
      </c>
      <c r="B243" s="12" t="s">
        <v>2100</v>
      </c>
      <c r="C243" s="13">
        <v>0.1502</v>
      </c>
      <c r="D243" s="14">
        <v>299949400</v>
      </c>
      <c r="E243" s="14">
        <v>299949400</v>
      </c>
      <c r="F243" s="15" t="s">
        <v>10076</v>
      </c>
      <c r="G243" s="13">
        <v>2.3827223628608999E-4</v>
      </c>
      <c r="H243" s="13">
        <v>2.3734697802363678E-4</v>
      </c>
      <c r="I243" s="15" t="s">
        <v>10076</v>
      </c>
    </row>
    <row r="244" spans="1:9" x14ac:dyDescent="0.25">
      <c r="A244" s="10" t="s">
        <v>10134</v>
      </c>
      <c r="B244" s="12" t="s">
        <v>2109</v>
      </c>
      <c r="C244" s="13">
        <v>0.78469999999999995</v>
      </c>
      <c r="D244" s="14">
        <v>5187951651</v>
      </c>
      <c r="E244" s="14">
        <v>5831522219</v>
      </c>
      <c r="F244" s="15" t="s">
        <v>10074</v>
      </c>
      <c r="G244" s="13">
        <v>8.3088264329979998E-5</v>
      </c>
      <c r="H244" s="13">
        <v>9.3032773241488566E-5</v>
      </c>
      <c r="I244" s="15" t="s">
        <v>10076</v>
      </c>
    </row>
    <row r="245" spans="1:9" x14ac:dyDescent="0.25">
      <c r="A245" s="10" t="s">
        <v>10134</v>
      </c>
      <c r="B245" s="12" t="s">
        <v>2114</v>
      </c>
      <c r="C245" s="13">
        <v>7.4999999999999997E-2</v>
      </c>
      <c r="D245" s="14">
        <v>235604322</v>
      </c>
      <c r="E245" s="14">
        <v>235604322</v>
      </c>
      <c r="F245" s="15" t="s">
        <v>10076</v>
      </c>
      <c r="G245" s="13">
        <v>1.056537828443E-5</v>
      </c>
      <c r="H245" s="13">
        <v>1.0524350835703031E-5</v>
      </c>
      <c r="I245" s="15" t="s">
        <v>10076</v>
      </c>
    </row>
    <row r="246" spans="1:9" x14ac:dyDescent="0.25">
      <c r="A246" s="10" t="s">
        <v>10134</v>
      </c>
      <c r="B246" s="12" t="s">
        <v>2118</v>
      </c>
      <c r="C246" s="13">
        <v>0.14449999999999999</v>
      </c>
      <c r="D246" s="14">
        <v>198825000</v>
      </c>
      <c r="E246" s="14">
        <v>198687500</v>
      </c>
      <c r="F246" s="15" t="s">
        <v>10075</v>
      </c>
      <c r="G246" s="13">
        <v>2.1908023404055001E-4</v>
      </c>
      <c r="H246" s="13">
        <v>2.1807858268772809E-4</v>
      </c>
      <c r="I246" s="15" t="s">
        <v>10076</v>
      </c>
    </row>
    <row r="247" spans="1:9" x14ac:dyDescent="0.25">
      <c r="A247" s="10" t="s">
        <v>10134</v>
      </c>
      <c r="B247" s="12" t="s">
        <v>2121</v>
      </c>
      <c r="C247" s="13">
        <v>7.6600000000000001E-2</v>
      </c>
      <c r="D247" s="14">
        <v>185413902</v>
      </c>
      <c r="E247" s="14">
        <v>185413902</v>
      </c>
      <c r="F247" s="15" t="s">
        <v>10076</v>
      </c>
      <c r="G247" s="13">
        <v>5.6420854778079994E-5</v>
      </c>
      <c r="H247" s="13">
        <v>5.6201761464623709E-5</v>
      </c>
      <c r="I247" s="15" t="s">
        <v>10076</v>
      </c>
    </row>
    <row r="248" spans="1:9" x14ac:dyDescent="0.25">
      <c r="A248" s="10" t="s">
        <v>10134</v>
      </c>
      <c r="B248" s="12" t="s">
        <v>2126</v>
      </c>
      <c r="C248" s="13">
        <v>0.1855</v>
      </c>
      <c r="D248" s="14">
        <v>442184864</v>
      </c>
      <c r="E248" s="14">
        <v>442184864</v>
      </c>
      <c r="F248" s="15" t="s">
        <v>10076</v>
      </c>
      <c r="G248" s="13">
        <v>2.7976907411293703E-2</v>
      </c>
      <c r="H248" s="13">
        <v>2.7868267569799352E-2</v>
      </c>
      <c r="I248" s="15" t="s">
        <v>10075</v>
      </c>
    </row>
    <row r="249" spans="1:9" x14ac:dyDescent="0.25">
      <c r="A249" s="10" t="s">
        <v>10134</v>
      </c>
      <c r="B249" s="12" t="s">
        <v>2136</v>
      </c>
      <c r="C249" s="13">
        <v>0.8498</v>
      </c>
      <c r="D249" s="14">
        <v>974016081</v>
      </c>
      <c r="E249" s="14">
        <v>974016081</v>
      </c>
      <c r="F249" s="15" t="s">
        <v>10076</v>
      </c>
      <c r="G249" s="13">
        <v>1.8719366187799999E-6</v>
      </c>
      <c r="H249" s="13">
        <v>1.8646675182374422E-6</v>
      </c>
      <c r="I249" s="15" t="s">
        <v>10076</v>
      </c>
    </row>
    <row r="250" spans="1:9" x14ac:dyDescent="0.25">
      <c r="A250" s="10" t="s">
        <v>10134</v>
      </c>
      <c r="B250" s="12" t="s">
        <v>2149</v>
      </c>
      <c r="C250" s="13">
        <v>0.24629999999999999</v>
      </c>
      <c r="D250" s="14">
        <v>169273780</v>
      </c>
      <c r="E250" s="14">
        <v>169273780</v>
      </c>
      <c r="F250" s="15" t="s">
        <v>10076</v>
      </c>
      <c r="G250" s="13">
        <v>4.1207574000000001E-6</v>
      </c>
      <c r="H250" s="13">
        <v>4.1047556792785806E-6</v>
      </c>
      <c r="I250" s="15" t="s">
        <v>10076</v>
      </c>
    </row>
    <row r="251" spans="1:9" x14ac:dyDescent="0.25">
      <c r="A251" s="10" t="s">
        <v>10134</v>
      </c>
      <c r="B251" s="12" t="s">
        <v>2156</v>
      </c>
      <c r="C251" s="13">
        <v>7.51E-2</v>
      </c>
      <c r="D251" s="14">
        <v>509929000</v>
      </c>
      <c r="E251" s="14">
        <v>509929000</v>
      </c>
      <c r="F251" s="15" t="s">
        <v>10076</v>
      </c>
      <c r="G251" s="13">
        <v>3.4300683052839998E-5</v>
      </c>
      <c r="H251" s="13">
        <v>3.4167486710297675E-5</v>
      </c>
      <c r="I251" s="15" t="s">
        <v>10076</v>
      </c>
    </row>
    <row r="252" spans="1:9" x14ac:dyDescent="0.25">
      <c r="A252" s="10" t="s">
        <v>10134</v>
      </c>
      <c r="B252" s="12" t="s">
        <v>2161</v>
      </c>
      <c r="C252" s="13">
        <v>0.60560000000000003</v>
      </c>
      <c r="D252" s="14">
        <v>27964473556</v>
      </c>
      <c r="E252" s="14">
        <v>24640310178</v>
      </c>
      <c r="F252" s="15" t="s">
        <v>10075</v>
      </c>
      <c r="G252" s="13">
        <v>3.5292029395356502E-3</v>
      </c>
      <c r="H252" s="13">
        <v>3.0976077378909103E-3</v>
      </c>
      <c r="I252" s="15" t="s">
        <v>10075</v>
      </c>
    </row>
    <row r="253" spans="1:9" x14ac:dyDescent="0.25">
      <c r="A253" s="10" t="s">
        <v>10134</v>
      </c>
      <c r="B253" s="12" t="s">
        <v>2170</v>
      </c>
      <c r="C253" s="13">
        <v>0.3649</v>
      </c>
      <c r="D253" s="14">
        <v>714600000</v>
      </c>
      <c r="E253" s="14">
        <v>729800000</v>
      </c>
      <c r="F253" s="15" t="s">
        <v>10074</v>
      </c>
      <c r="G253" s="13">
        <v>2.746742962206E-5</v>
      </c>
      <c r="H253" s="13">
        <v>2.7942749229991116E-5</v>
      </c>
      <c r="I253" s="15" t="s">
        <v>10076</v>
      </c>
    </row>
    <row r="254" spans="1:9" x14ac:dyDescent="0.25">
      <c r="A254" s="10" t="s">
        <v>10134</v>
      </c>
      <c r="B254" s="12" t="s">
        <v>2181</v>
      </c>
      <c r="C254" s="13">
        <v>0.23050000000000001</v>
      </c>
      <c r="D254" s="14">
        <v>437916082</v>
      </c>
      <c r="E254" s="14">
        <v>437916082</v>
      </c>
      <c r="F254" s="15" t="s">
        <v>10076</v>
      </c>
      <c r="G254" s="13">
        <v>9.8188968349299993E-6</v>
      </c>
      <c r="H254" s="13">
        <v>9.7807681130759156E-6</v>
      </c>
      <c r="I254" s="15" t="s">
        <v>10076</v>
      </c>
    </row>
    <row r="255" spans="1:9" x14ac:dyDescent="0.25">
      <c r="A255" s="10" t="s">
        <v>10134</v>
      </c>
      <c r="B255" s="12" t="s">
        <v>2190</v>
      </c>
      <c r="C255" s="13">
        <v>0.20230000000000001</v>
      </c>
      <c r="D255" s="14">
        <v>1125964728</v>
      </c>
      <c r="E255" s="14">
        <v>1120977680</v>
      </c>
      <c r="F255" s="15" t="s">
        <v>10075</v>
      </c>
      <c r="G255" s="13">
        <v>4.1115293978590002E-5</v>
      </c>
      <c r="H255" s="13">
        <v>4.0774237162443899E-5</v>
      </c>
      <c r="I255" s="15" t="s">
        <v>10076</v>
      </c>
    </row>
    <row r="256" spans="1:9" x14ac:dyDescent="0.25">
      <c r="A256" s="10" t="s">
        <v>10134</v>
      </c>
      <c r="B256" s="12" t="s">
        <v>2202</v>
      </c>
      <c r="C256" s="13">
        <v>0.2</v>
      </c>
      <c r="D256" s="14">
        <v>250000000</v>
      </c>
      <c r="E256" s="14">
        <v>250000000</v>
      </c>
      <c r="F256" s="15" t="s">
        <v>10076</v>
      </c>
      <c r="G256" s="13">
        <v>2.2742180977310002E-5</v>
      </c>
      <c r="H256" s="13">
        <v>2.265386858647768E-5</v>
      </c>
      <c r="I256" s="15" t="s">
        <v>10076</v>
      </c>
    </row>
    <row r="257" spans="1:9" x14ac:dyDescent="0.25">
      <c r="A257" s="10" t="s">
        <v>10134</v>
      </c>
      <c r="B257" s="12" t="s">
        <v>2206</v>
      </c>
      <c r="C257" s="13">
        <v>0.14910000000000001</v>
      </c>
      <c r="D257" s="14">
        <v>877058832</v>
      </c>
      <c r="E257" s="14">
        <v>877058832</v>
      </c>
      <c r="F257" s="15" t="s">
        <v>10076</v>
      </c>
      <c r="G257" s="13">
        <v>9.664089233341E-5</v>
      </c>
      <c r="H257" s="13">
        <v>9.6265616650135415E-5</v>
      </c>
      <c r="I257" s="15" t="s">
        <v>10076</v>
      </c>
    </row>
    <row r="258" spans="1:9" x14ac:dyDescent="0.25">
      <c r="A258" s="10" t="s">
        <v>10134</v>
      </c>
      <c r="B258" s="12" t="s">
        <v>2213</v>
      </c>
      <c r="C258" s="13">
        <v>0.30580000000000002</v>
      </c>
      <c r="D258" s="14">
        <v>496925000</v>
      </c>
      <c r="E258" s="14">
        <v>496925000</v>
      </c>
      <c r="F258" s="15" t="s">
        <v>10076</v>
      </c>
      <c r="G258" s="13">
        <v>5.0934797891400009E-6</v>
      </c>
      <c r="H258" s="13">
        <v>5.0737007987990629E-6</v>
      </c>
      <c r="I258" s="15" t="s">
        <v>10076</v>
      </c>
    </row>
    <row r="259" spans="1:9" x14ac:dyDescent="0.25">
      <c r="A259" s="10" t="s">
        <v>10134</v>
      </c>
      <c r="B259" s="12" t="s">
        <v>2219</v>
      </c>
      <c r="C259" s="13">
        <v>0.38990000000000002</v>
      </c>
      <c r="D259" s="14">
        <v>4045792888</v>
      </c>
      <c r="E259" s="14">
        <v>4041646547</v>
      </c>
      <c r="F259" s="15" t="s">
        <v>10075</v>
      </c>
      <c r="G259" s="13">
        <v>1.6328562550714E-4</v>
      </c>
      <c r="H259" s="13">
        <v>1.6248486123342936E-4</v>
      </c>
      <c r="I259" s="15" t="s">
        <v>10076</v>
      </c>
    </row>
    <row r="260" spans="1:9" x14ac:dyDescent="0.25">
      <c r="A260" s="10" t="s">
        <v>10134</v>
      </c>
      <c r="B260" s="12" t="s">
        <v>2226</v>
      </c>
      <c r="C260" s="13">
        <v>0.18060000000000001</v>
      </c>
      <c r="D260" s="14">
        <v>287142851</v>
      </c>
      <c r="E260" s="14">
        <v>257999995</v>
      </c>
      <c r="F260" s="15" t="s">
        <v>10075</v>
      </c>
      <c r="G260" s="13">
        <v>1.1496927260179999E-5</v>
      </c>
      <c r="H260" s="13">
        <v>1.0289961229607885E-5</v>
      </c>
      <c r="I260" s="15" t="s">
        <v>10076</v>
      </c>
    </row>
    <row r="261" spans="1:9" x14ac:dyDescent="0.25">
      <c r="A261" s="10" t="s">
        <v>10134</v>
      </c>
      <c r="B261" s="12" t="s">
        <v>2234</v>
      </c>
      <c r="C261" s="13">
        <v>0.32469999999999999</v>
      </c>
      <c r="D261" s="14">
        <v>1869642573</v>
      </c>
      <c r="E261" s="14">
        <v>1830738671</v>
      </c>
      <c r="F261" s="15" t="s">
        <v>10075</v>
      </c>
      <c r="G261" s="13">
        <v>4.1621445185697001E-4</v>
      </c>
      <c r="H261" s="13">
        <v>4.0597116510255709E-4</v>
      </c>
      <c r="I261" s="15" t="s">
        <v>10076</v>
      </c>
    </row>
    <row r="262" spans="1:9" x14ac:dyDescent="0.25">
      <c r="A262" s="10" t="s">
        <v>10134</v>
      </c>
      <c r="B262" s="12" t="s">
        <v>2242</v>
      </c>
      <c r="C262" s="13">
        <v>0.2079</v>
      </c>
      <c r="D262" s="14">
        <v>530159019</v>
      </c>
      <c r="E262" s="14">
        <v>530175794</v>
      </c>
      <c r="F262" s="15" t="s">
        <v>10074</v>
      </c>
      <c r="G262" s="13">
        <v>1.0188990724100001E-5</v>
      </c>
      <c r="H262" s="13">
        <v>1.0149746001431184E-5</v>
      </c>
      <c r="I262" s="15" t="s">
        <v>10076</v>
      </c>
    </row>
    <row r="263" spans="1:9" x14ac:dyDescent="0.25">
      <c r="A263" s="10" t="s">
        <v>10134</v>
      </c>
      <c r="B263" s="12" t="s">
        <v>2245</v>
      </c>
      <c r="C263" s="13">
        <v>0.15040000000000001</v>
      </c>
      <c r="D263" s="14">
        <v>120419121</v>
      </c>
      <c r="E263" s="14">
        <v>120419121</v>
      </c>
      <c r="F263" s="15" t="s">
        <v>10076</v>
      </c>
      <c r="G263" s="13">
        <v>7.4057738174479996E-5</v>
      </c>
      <c r="H263" s="13">
        <v>7.3770157390015605E-5</v>
      </c>
      <c r="I263" s="15" t="s">
        <v>10076</v>
      </c>
    </row>
    <row r="264" spans="1:9" x14ac:dyDescent="0.25">
      <c r="A264" s="10" t="s">
        <v>10134</v>
      </c>
      <c r="B264" s="12" t="s">
        <v>2250</v>
      </c>
      <c r="C264" s="13">
        <v>0.17630000000000001</v>
      </c>
      <c r="D264" s="14">
        <v>8497326987</v>
      </c>
      <c r="E264" s="14">
        <v>8497326987</v>
      </c>
      <c r="F264" s="15" t="s">
        <v>10076</v>
      </c>
      <c r="G264" s="13">
        <v>3.5655570435476E-4</v>
      </c>
      <c r="H264" s="13">
        <v>3.5517112796717992E-4</v>
      </c>
      <c r="I264" s="15" t="s">
        <v>10076</v>
      </c>
    </row>
    <row r="265" spans="1:9" x14ac:dyDescent="0.25">
      <c r="A265" s="10" t="s">
        <v>10134</v>
      </c>
      <c r="B265" s="12" t="s">
        <v>2256</v>
      </c>
      <c r="C265" s="13">
        <v>0.19270000000000001</v>
      </c>
      <c r="D265" s="14">
        <v>1481538463</v>
      </c>
      <c r="E265" s="14">
        <v>1482307694</v>
      </c>
      <c r="F265" s="15" t="s">
        <v>10074</v>
      </c>
      <c r="G265" s="13">
        <v>8.6843592966500007E-5</v>
      </c>
      <c r="H265" s="13">
        <v>8.6551277141850029E-5</v>
      </c>
      <c r="I265" s="15" t="s">
        <v>10076</v>
      </c>
    </row>
    <row r="266" spans="1:9" x14ac:dyDescent="0.25">
      <c r="A266" s="10" t="s">
        <v>10134</v>
      </c>
      <c r="B266" s="12" t="s">
        <v>2266</v>
      </c>
      <c r="C266" s="13">
        <v>7.7600000000000002E-2</v>
      </c>
      <c r="D266" s="14">
        <v>734744658</v>
      </c>
      <c r="E266" s="14">
        <v>734744658</v>
      </c>
      <c r="F266" s="15" t="s">
        <v>10076</v>
      </c>
      <c r="G266" s="13">
        <v>1.4826913338223999E-4</v>
      </c>
      <c r="H266" s="13">
        <v>1.4769337506600452E-4</v>
      </c>
      <c r="I266" s="15" t="s">
        <v>10076</v>
      </c>
    </row>
    <row r="267" spans="1:9" x14ac:dyDescent="0.25">
      <c r="A267" s="10" t="s">
        <v>10134</v>
      </c>
      <c r="B267" s="12" t="s">
        <v>2275</v>
      </c>
      <c r="C267" s="13">
        <v>7.5300000000000006E-2</v>
      </c>
      <c r="D267" s="14">
        <v>1260830595</v>
      </c>
      <c r="E267" s="14">
        <v>1259158406</v>
      </c>
      <c r="F267" s="15" t="s">
        <v>10075</v>
      </c>
      <c r="G267" s="13">
        <v>5.2097899252750002E-5</v>
      </c>
      <c r="H267" s="13">
        <v>5.1826765764722128E-5</v>
      </c>
      <c r="I267" s="15" t="s">
        <v>10076</v>
      </c>
    </row>
    <row r="268" spans="1:9" x14ac:dyDescent="0.25">
      <c r="A268" s="10" t="s">
        <v>10134</v>
      </c>
      <c r="B268" s="12" t="s">
        <v>2280</v>
      </c>
      <c r="C268" s="13">
        <v>7.5300000000000006E-2</v>
      </c>
      <c r="D268" s="14">
        <v>1260957600</v>
      </c>
      <c r="E268" s="14">
        <v>1068055200</v>
      </c>
      <c r="F268" s="15" t="s">
        <v>10075</v>
      </c>
      <c r="G268" s="13">
        <v>3.5442257064486498E-3</v>
      </c>
      <c r="H268" s="13">
        <v>2.9903694832782929E-3</v>
      </c>
      <c r="I268" s="15" t="s">
        <v>10075</v>
      </c>
    </row>
    <row r="269" spans="1:9" x14ac:dyDescent="0.25">
      <c r="A269" s="10" t="s">
        <v>10134</v>
      </c>
      <c r="B269" s="12" t="s">
        <v>2288</v>
      </c>
      <c r="C269" s="13">
        <v>0.4587</v>
      </c>
      <c r="D269" s="14">
        <v>3005315601</v>
      </c>
      <c r="E269" s="14">
        <v>3509516971</v>
      </c>
      <c r="F269" s="15" t="s">
        <v>10074</v>
      </c>
      <c r="G269" s="13">
        <v>2.4643580860170001E-4</v>
      </c>
      <c r="H269" s="13">
        <v>2.8666280121042995E-4</v>
      </c>
      <c r="I269" s="15" t="s">
        <v>10074</v>
      </c>
    </row>
    <row r="270" spans="1:9" x14ac:dyDescent="0.25">
      <c r="A270" s="10" t="s">
        <v>10134</v>
      </c>
      <c r="B270" s="12" t="s">
        <v>2299</v>
      </c>
      <c r="C270" s="13">
        <v>0.29389999999999999</v>
      </c>
      <c r="D270" s="14">
        <v>2274460075</v>
      </c>
      <c r="E270" s="14">
        <v>2274460075</v>
      </c>
      <c r="F270" s="15" t="s">
        <v>10076</v>
      </c>
      <c r="G270" s="13">
        <v>8.8881609626209992E-5</v>
      </c>
      <c r="H270" s="13">
        <v>8.8536464759507254E-5</v>
      </c>
      <c r="I270" s="15" t="s">
        <v>10076</v>
      </c>
    </row>
    <row r="271" spans="1:9" x14ac:dyDescent="0.25">
      <c r="A271" s="10" t="s">
        <v>10134</v>
      </c>
      <c r="B271" s="12" t="s">
        <v>2304</v>
      </c>
      <c r="C271" s="13">
        <v>0.19800000000000001</v>
      </c>
      <c r="D271" s="14">
        <v>341550000</v>
      </c>
      <c r="E271" s="14">
        <v>341550000</v>
      </c>
      <c r="F271" s="15" t="s">
        <v>10076</v>
      </c>
      <c r="G271" s="13">
        <v>1.6410405449580001E-5</v>
      </c>
      <c r="H271" s="13">
        <v>1.6346680596573486E-5</v>
      </c>
      <c r="I271" s="15" t="s">
        <v>10076</v>
      </c>
    </row>
    <row r="272" spans="1:9" x14ac:dyDescent="0.25">
      <c r="A272" s="10" t="s">
        <v>10134</v>
      </c>
      <c r="B272" s="12" t="s">
        <v>2310</v>
      </c>
      <c r="C272" s="13">
        <v>0.35110000000000002</v>
      </c>
      <c r="D272" s="14">
        <v>116259726</v>
      </c>
      <c r="E272" s="14">
        <v>116259726</v>
      </c>
      <c r="F272" s="15" t="s">
        <v>10076</v>
      </c>
      <c r="G272" s="13">
        <v>1.1544224169149999E-5</v>
      </c>
      <c r="H272" s="13">
        <v>1.1499395675942971E-5</v>
      </c>
      <c r="I272" s="15" t="s">
        <v>10076</v>
      </c>
    </row>
    <row r="273" spans="1:9" x14ac:dyDescent="0.25">
      <c r="A273" s="10" t="s">
        <v>10134</v>
      </c>
      <c r="B273" s="12" t="s">
        <v>2320</v>
      </c>
      <c r="C273" s="13">
        <v>0.30299999999999999</v>
      </c>
      <c r="D273" s="14">
        <v>1250412500</v>
      </c>
      <c r="E273" s="14">
        <v>1265025000</v>
      </c>
      <c r="F273" s="15" t="s">
        <v>10074</v>
      </c>
      <c r="G273" s="13">
        <v>4.8062716683870001E-5</v>
      </c>
      <c r="H273" s="13">
        <v>4.8435566380747477E-5</v>
      </c>
      <c r="I273" s="15" t="s">
        <v>10076</v>
      </c>
    </row>
    <row r="274" spans="1:9" x14ac:dyDescent="0.25">
      <c r="A274" s="10" t="s">
        <v>10134</v>
      </c>
      <c r="B274" s="12" t="s">
        <v>2329</v>
      </c>
      <c r="C274" s="13">
        <v>0.19040000000000001</v>
      </c>
      <c r="D274" s="14">
        <v>479529406</v>
      </c>
      <c r="E274" s="14">
        <v>895999990</v>
      </c>
      <c r="F274" s="15" t="s">
        <v>10074</v>
      </c>
      <c r="G274" s="13">
        <v>1.5052723442943999E-4</v>
      </c>
      <c r="H274" s="13">
        <v>2.8016772823423025E-4</v>
      </c>
      <c r="I274" s="15" t="s">
        <v>10074</v>
      </c>
    </row>
    <row r="275" spans="1:9" x14ac:dyDescent="0.25">
      <c r="A275" s="10" t="s">
        <v>10134</v>
      </c>
      <c r="B275" s="12" t="s">
        <v>2340</v>
      </c>
      <c r="C275" s="13">
        <v>0.30399999999999999</v>
      </c>
      <c r="D275" s="14">
        <v>564569192</v>
      </c>
      <c r="E275" s="14">
        <v>564569192</v>
      </c>
      <c r="F275" s="15" t="s">
        <v>10076</v>
      </c>
      <c r="G275" s="13">
        <v>1.5371273982919999E-5</v>
      </c>
      <c r="H275" s="13">
        <v>1.5311584283113523E-5</v>
      </c>
      <c r="I275" s="15" t="s">
        <v>10076</v>
      </c>
    </row>
    <row r="276" spans="1:9" x14ac:dyDescent="0.25">
      <c r="A276" s="10" t="s">
        <v>10134</v>
      </c>
      <c r="B276" s="12" t="s">
        <v>2347</v>
      </c>
      <c r="C276" s="13">
        <v>0.32390000000000002</v>
      </c>
      <c r="D276" s="14">
        <v>3439648859</v>
      </c>
      <c r="E276" s="14">
        <v>3433288953</v>
      </c>
      <c r="F276" s="15" t="s">
        <v>10075</v>
      </c>
      <c r="G276" s="13">
        <v>1.48737898235492E-3</v>
      </c>
      <c r="H276" s="13">
        <v>1.4788637132100134E-3</v>
      </c>
      <c r="I276" s="15" t="s">
        <v>10076</v>
      </c>
    </row>
    <row r="277" spans="1:9" x14ac:dyDescent="0.25">
      <c r="A277" s="10" t="s">
        <v>10134</v>
      </c>
      <c r="B277" s="12" t="s">
        <v>2361</v>
      </c>
      <c r="C277" s="13">
        <v>0.20419999999999999</v>
      </c>
      <c r="D277" s="14">
        <v>1573467837</v>
      </c>
      <c r="E277" s="14">
        <v>1573467837</v>
      </c>
      <c r="F277" s="15" t="s">
        <v>10076</v>
      </c>
      <c r="G277" s="13">
        <v>3.1021278290760099E-2</v>
      </c>
      <c r="H277" s="13">
        <v>3.0900816534749888E-2</v>
      </c>
      <c r="I277" s="15" t="s">
        <v>10075</v>
      </c>
    </row>
    <row r="278" spans="1:9" x14ac:dyDescent="0.25">
      <c r="A278" s="10" t="s">
        <v>10134</v>
      </c>
      <c r="B278" s="12" t="s">
        <v>2366</v>
      </c>
      <c r="C278" s="13">
        <v>0.87</v>
      </c>
      <c r="D278" s="14">
        <v>1116497100</v>
      </c>
      <c r="E278" s="14">
        <v>1116497100</v>
      </c>
      <c r="F278" s="15" t="s">
        <v>10076</v>
      </c>
      <c r="G278" s="13">
        <v>6.2942505959949998E-5</v>
      </c>
      <c r="H278" s="13">
        <v>6.2698087749051869E-5</v>
      </c>
      <c r="I278" s="15" t="s">
        <v>10076</v>
      </c>
    </row>
    <row r="279" spans="1:9" x14ac:dyDescent="0.25">
      <c r="A279" s="10" t="s">
        <v>10134</v>
      </c>
      <c r="B279" s="12" t="s">
        <v>2374</v>
      </c>
      <c r="C279" s="13">
        <v>7.5700000000000003E-2</v>
      </c>
      <c r="D279" s="14">
        <v>140045000</v>
      </c>
      <c r="E279" s="14">
        <v>140045000</v>
      </c>
      <c r="F279" s="15" t="s">
        <v>10076</v>
      </c>
      <c r="G279" s="13">
        <v>2.0006735433739E-4</v>
      </c>
      <c r="H279" s="13">
        <v>1.9929045319467561E-4</v>
      </c>
      <c r="I279" s="15" t="s">
        <v>10076</v>
      </c>
    </row>
    <row r="280" spans="1:9" x14ac:dyDescent="0.25">
      <c r="A280" s="10" t="s">
        <v>10134</v>
      </c>
      <c r="B280" s="12" t="s">
        <v>2376</v>
      </c>
      <c r="C280" s="13">
        <v>7.7600000000000002E-2</v>
      </c>
      <c r="D280" s="14">
        <v>86912000</v>
      </c>
      <c r="E280" s="14">
        <v>86912000</v>
      </c>
      <c r="F280" s="15" t="s">
        <v>10076</v>
      </c>
      <c r="G280" s="13">
        <v>4.4820777144939995E-5</v>
      </c>
      <c r="H280" s="13">
        <v>4.46467291944591E-5</v>
      </c>
      <c r="I280" s="15" t="s">
        <v>10076</v>
      </c>
    </row>
    <row r="281" spans="1:9" x14ac:dyDescent="0.25">
      <c r="A281" s="10" t="s">
        <v>10134</v>
      </c>
      <c r="B281" s="12" t="s">
        <v>2380</v>
      </c>
      <c r="C281" s="13">
        <v>0.29730000000000001</v>
      </c>
      <c r="D281" s="14">
        <v>2597266852</v>
      </c>
      <c r="E281" s="14">
        <v>2750863681</v>
      </c>
      <c r="F281" s="15" t="s">
        <v>10074</v>
      </c>
      <c r="G281" s="13">
        <v>2.5956428157607002E-4</v>
      </c>
      <c r="H281" s="13">
        <v>2.7384681335063782E-4</v>
      </c>
      <c r="I281" s="15" t="s">
        <v>10076</v>
      </c>
    </row>
    <row r="282" spans="1:9" x14ac:dyDescent="0.25">
      <c r="A282" s="10" t="s">
        <v>10134</v>
      </c>
      <c r="B282" s="12" t="s">
        <v>2392</v>
      </c>
      <c r="C282" s="13">
        <v>0.21709999999999999</v>
      </c>
      <c r="D282" s="14">
        <v>1149427391</v>
      </c>
      <c r="E282" s="14">
        <v>927660545</v>
      </c>
      <c r="F282" s="15" t="s">
        <v>10075</v>
      </c>
      <c r="G282" s="13">
        <v>3.0190420157810003E-5</v>
      </c>
      <c r="H282" s="13">
        <v>2.427096065419359E-5</v>
      </c>
      <c r="I282" s="15" t="s">
        <v>10076</v>
      </c>
    </row>
    <row r="283" spans="1:9" x14ac:dyDescent="0.25">
      <c r="A283" s="10" t="s">
        <v>10134</v>
      </c>
      <c r="B283" s="12" t="s">
        <v>2402</v>
      </c>
      <c r="C283" s="13">
        <v>0.38469999999999999</v>
      </c>
      <c r="D283" s="14">
        <v>1265155876</v>
      </c>
      <c r="E283" s="14">
        <v>1587428133</v>
      </c>
      <c r="F283" s="15" t="s">
        <v>10074</v>
      </c>
      <c r="G283" s="13">
        <v>3.6472061277249997E-5</v>
      </c>
      <c r="H283" s="13">
        <v>4.558485842113254E-5</v>
      </c>
      <c r="I283" s="15" t="s">
        <v>10076</v>
      </c>
    </row>
    <row r="284" spans="1:9" x14ac:dyDescent="0.25">
      <c r="A284" s="10" t="s">
        <v>10134</v>
      </c>
      <c r="B284" s="12" t="s">
        <v>2424</v>
      </c>
      <c r="C284" s="13">
        <v>0.1245</v>
      </c>
      <c r="D284" s="14">
        <v>166391325</v>
      </c>
      <c r="E284" s="14">
        <v>166124459</v>
      </c>
      <c r="F284" s="15" t="s">
        <v>10075</v>
      </c>
      <c r="G284" s="13">
        <v>1.087263002459E-5</v>
      </c>
      <c r="H284" s="13">
        <v>1.0813039112382928E-5</v>
      </c>
      <c r="I284" s="15" t="s">
        <v>10076</v>
      </c>
    </row>
    <row r="285" spans="1:9" x14ac:dyDescent="0.25">
      <c r="A285" s="10" t="s">
        <v>10134</v>
      </c>
      <c r="B285" s="12" t="s">
        <v>2431</v>
      </c>
      <c r="C285" s="13">
        <v>7.9000000000000001E-2</v>
      </c>
      <c r="D285" s="14">
        <v>159599750</v>
      </c>
      <c r="E285" s="14">
        <v>159599750</v>
      </c>
      <c r="F285" s="15" t="s">
        <v>10076</v>
      </c>
      <c r="G285" s="13">
        <v>2.4487332744360999E-4</v>
      </c>
      <c r="H285" s="13">
        <v>2.4392243583742489E-4</v>
      </c>
      <c r="I285" s="15" t="s">
        <v>10076</v>
      </c>
    </row>
    <row r="286" spans="1:9" x14ac:dyDescent="0.25">
      <c r="A286" s="10" t="s">
        <v>10134</v>
      </c>
      <c r="B286" s="12" t="s">
        <v>2435</v>
      </c>
      <c r="C286" s="13">
        <v>0.16830000000000001</v>
      </c>
      <c r="D286" s="14">
        <v>593259975</v>
      </c>
      <c r="E286" s="14">
        <v>588019163</v>
      </c>
      <c r="F286" s="15" t="s">
        <v>10075</v>
      </c>
      <c r="G286" s="13">
        <v>3.4015107091970002E-5</v>
      </c>
      <c r="H286" s="13">
        <v>3.3583699735428359E-5</v>
      </c>
      <c r="I286" s="15" t="s">
        <v>10076</v>
      </c>
    </row>
    <row r="287" spans="1:9" x14ac:dyDescent="0.25">
      <c r="A287" s="10" t="s">
        <v>10134</v>
      </c>
      <c r="B287" s="12" t="s">
        <v>2440</v>
      </c>
      <c r="C287" s="13">
        <v>0.2676</v>
      </c>
      <c r="D287" s="14">
        <v>532899974</v>
      </c>
      <c r="E287" s="14">
        <v>543667682</v>
      </c>
      <c r="F287" s="15" t="s">
        <v>10074</v>
      </c>
      <c r="G287" s="13">
        <v>3.1407783209549996E-5</v>
      </c>
      <c r="H287" s="13">
        <v>3.1917977819809219E-5</v>
      </c>
      <c r="I287" s="15" t="s">
        <v>10076</v>
      </c>
    </row>
    <row r="288" spans="1:9" x14ac:dyDescent="0.25">
      <c r="A288" s="10" t="s">
        <v>10134</v>
      </c>
      <c r="B288" s="12" t="s">
        <v>2450</v>
      </c>
      <c r="C288" s="13">
        <v>0.15</v>
      </c>
      <c r="D288" s="14">
        <v>1111800000</v>
      </c>
      <c r="E288" s="14">
        <v>1111800000</v>
      </c>
      <c r="F288" s="15" t="s">
        <v>10076</v>
      </c>
      <c r="G288" s="13">
        <v>4.7364403602906001E-4</v>
      </c>
      <c r="H288" s="13">
        <v>4.718047824734229E-4</v>
      </c>
      <c r="I288" s="15" t="s">
        <v>10076</v>
      </c>
    </row>
    <row r="289" spans="1:9" x14ac:dyDescent="0.25">
      <c r="A289" s="10" t="s">
        <v>10134</v>
      </c>
      <c r="B289" s="12" t="s">
        <v>2458</v>
      </c>
      <c r="C289" s="13">
        <v>0.4259</v>
      </c>
      <c r="D289" s="14">
        <v>3108431150</v>
      </c>
      <c r="E289" s="14">
        <v>3108431150</v>
      </c>
      <c r="F289" s="15" t="s">
        <v>10076</v>
      </c>
      <c r="G289" s="13">
        <v>7.0194669235226011E-4</v>
      </c>
      <c r="H289" s="13">
        <v>6.9922089438676958E-4</v>
      </c>
      <c r="I289" s="15" t="s">
        <v>10076</v>
      </c>
    </row>
    <row r="290" spans="1:9" x14ac:dyDescent="0.25">
      <c r="A290" s="10" t="s">
        <v>10134</v>
      </c>
      <c r="B290" s="12" t="s">
        <v>2464</v>
      </c>
      <c r="C290" s="13">
        <v>0.84830000000000005</v>
      </c>
      <c r="D290" s="14">
        <v>36919638814</v>
      </c>
      <c r="E290" s="14">
        <v>36919638814</v>
      </c>
      <c r="F290" s="15" t="s">
        <v>10076</v>
      </c>
      <c r="G290" s="13">
        <v>4.6120691821792002E-4</v>
      </c>
      <c r="H290" s="13">
        <v>4.5941596045304405E-4</v>
      </c>
      <c r="I290" s="15" t="s">
        <v>10076</v>
      </c>
    </row>
    <row r="291" spans="1:9" x14ac:dyDescent="0.25">
      <c r="A291" s="10" t="s">
        <v>10134</v>
      </c>
      <c r="B291" s="12" t="s">
        <v>2471</v>
      </c>
      <c r="C291" s="13">
        <v>0.31230000000000002</v>
      </c>
      <c r="D291" s="14">
        <v>4815237244</v>
      </c>
      <c r="E291" s="14">
        <v>4600605621</v>
      </c>
      <c r="F291" s="15" t="s">
        <v>10075</v>
      </c>
      <c r="G291" s="13">
        <v>1.39971006539364E-2</v>
      </c>
      <c r="H291" s="13">
        <v>1.3321271126040096E-2</v>
      </c>
      <c r="I291" s="15" t="s">
        <v>10075</v>
      </c>
    </row>
    <row r="292" spans="1:9" x14ac:dyDescent="0.25">
      <c r="A292" s="10" t="s">
        <v>10134</v>
      </c>
      <c r="B292" s="12" t="s">
        <v>2480</v>
      </c>
      <c r="C292" s="13">
        <v>0.1759</v>
      </c>
      <c r="D292" s="14">
        <v>559450000</v>
      </c>
      <c r="E292" s="14">
        <v>589265000</v>
      </c>
      <c r="F292" s="15" t="s">
        <v>10074</v>
      </c>
      <c r="G292" s="13">
        <v>1.379830580813E-5</v>
      </c>
      <c r="H292" s="13">
        <v>1.4477227523817312E-5</v>
      </c>
      <c r="I292" s="15" t="s">
        <v>10076</v>
      </c>
    </row>
    <row r="293" spans="1:9" x14ac:dyDescent="0.25">
      <c r="A293" s="10" t="s">
        <v>10134</v>
      </c>
      <c r="B293" s="12" t="s">
        <v>2498</v>
      </c>
      <c r="C293" s="13">
        <v>0.26939999999999997</v>
      </c>
      <c r="D293" s="14">
        <v>16493002223</v>
      </c>
      <c r="E293" s="14">
        <v>16548286030</v>
      </c>
      <c r="F293" s="15" t="s">
        <v>10074</v>
      </c>
      <c r="G293" s="13">
        <v>3.7508684141464898E-3</v>
      </c>
      <c r="H293" s="13">
        <v>3.7488269704419497E-3</v>
      </c>
      <c r="I293" s="15" t="s">
        <v>10075</v>
      </c>
    </row>
    <row r="294" spans="1:9" x14ac:dyDescent="0.25">
      <c r="A294" s="10" t="s">
        <v>10134</v>
      </c>
      <c r="B294" s="12" t="s">
        <v>2506</v>
      </c>
      <c r="C294" s="13">
        <v>9.69E-2</v>
      </c>
      <c r="D294" s="14">
        <v>203233346</v>
      </c>
      <c r="E294" s="14">
        <v>209950013</v>
      </c>
      <c r="F294" s="15" t="s">
        <v>10074</v>
      </c>
      <c r="G294" s="13">
        <v>2.6690246612619998E-5</v>
      </c>
      <c r="H294" s="13">
        <v>2.7465264802701094E-5</v>
      </c>
      <c r="I294" s="15" t="s">
        <v>10076</v>
      </c>
    </row>
    <row r="295" spans="1:9" x14ac:dyDescent="0.25">
      <c r="A295" s="10" t="s">
        <v>10134</v>
      </c>
      <c r="B295" s="12" t="s">
        <v>2513</v>
      </c>
      <c r="C295" s="13">
        <v>0.44</v>
      </c>
      <c r="D295" s="14">
        <v>11186609364</v>
      </c>
      <c r="E295" s="14">
        <v>11592341310</v>
      </c>
      <c r="F295" s="15" t="s">
        <v>10074</v>
      </c>
      <c r="G295" s="13">
        <v>5.0164936978871703E-3</v>
      </c>
      <c r="H295" s="13">
        <v>5.1782524972517055E-3</v>
      </c>
      <c r="I295" s="15" t="s">
        <v>10074</v>
      </c>
    </row>
    <row r="296" spans="1:9" x14ac:dyDescent="0.25">
      <c r="A296" s="10" t="s">
        <v>10134</v>
      </c>
      <c r="B296" s="12" t="s">
        <v>2523</v>
      </c>
      <c r="C296" s="13">
        <v>0.86180000000000001</v>
      </c>
      <c r="D296" s="14">
        <v>1551240000</v>
      </c>
      <c r="E296" s="14">
        <v>1551240000</v>
      </c>
      <c r="F296" s="15" t="s">
        <v>10076</v>
      </c>
      <c r="G296" s="13">
        <v>2.484407099947E-5</v>
      </c>
      <c r="H296" s="13">
        <v>2.4747596553582841E-5</v>
      </c>
      <c r="I296" s="15" t="s">
        <v>10076</v>
      </c>
    </row>
    <row r="297" spans="1:9" x14ac:dyDescent="0.25">
      <c r="A297" s="10" t="s">
        <v>10134</v>
      </c>
      <c r="B297" s="12" t="s">
        <v>2533</v>
      </c>
      <c r="C297" s="13">
        <v>0.30690000000000001</v>
      </c>
      <c r="D297" s="14">
        <v>521822621</v>
      </c>
      <c r="E297" s="14">
        <v>663685712</v>
      </c>
      <c r="F297" s="15" t="s">
        <v>10074</v>
      </c>
      <c r="G297" s="13">
        <v>9.6944831002900006E-6</v>
      </c>
      <c r="H297" s="13">
        <v>1.2282152619693735E-5</v>
      </c>
      <c r="I297" s="15" t="s">
        <v>10076</v>
      </c>
    </row>
    <row r="298" spans="1:9" x14ac:dyDescent="0.25">
      <c r="A298" s="10" t="s">
        <v>10134</v>
      </c>
      <c r="B298" s="12" t="s">
        <v>2540</v>
      </c>
      <c r="C298" s="13">
        <v>0.2228</v>
      </c>
      <c r="D298" s="14">
        <v>714195080</v>
      </c>
      <c r="E298" s="14">
        <v>735997520</v>
      </c>
      <c r="F298" s="15" t="s">
        <v>10074</v>
      </c>
      <c r="G298" s="13">
        <v>8.9218562920600008E-6</v>
      </c>
      <c r="H298" s="13">
        <v>9.1585134200575428E-6</v>
      </c>
      <c r="I298" s="15" t="s">
        <v>10076</v>
      </c>
    </row>
    <row r="299" spans="1:9" x14ac:dyDescent="0.25">
      <c r="A299" s="10" t="s">
        <v>10134</v>
      </c>
      <c r="B299" s="12" t="s">
        <v>2547</v>
      </c>
      <c r="C299" s="13">
        <v>7.51E-2</v>
      </c>
      <c r="D299" s="14">
        <v>203418864</v>
      </c>
      <c r="E299" s="14">
        <v>203418864</v>
      </c>
      <c r="F299" s="15" t="s">
        <v>10076</v>
      </c>
      <c r="G299" s="13">
        <v>1.5246875167791E-4</v>
      </c>
      <c r="H299" s="13">
        <v>1.5187668533205332E-4</v>
      </c>
      <c r="I299" s="15" t="s">
        <v>10076</v>
      </c>
    </row>
    <row r="300" spans="1:9" x14ac:dyDescent="0.25">
      <c r="A300" s="10" t="s">
        <v>10134</v>
      </c>
      <c r="B300" s="12" t="s">
        <v>2550</v>
      </c>
      <c r="C300" s="13">
        <v>0.41220000000000001</v>
      </c>
      <c r="D300" s="14">
        <v>6982910000</v>
      </c>
      <c r="E300" s="14">
        <v>6574590000</v>
      </c>
      <c r="F300" s="15" t="s">
        <v>10075</v>
      </c>
      <c r="G300" s="13">
        <v>8.2758370560929995E-4</v>
      </c>
      <c r="H300" s="13">
        <v>7.761656649561831E-4</v>
      </c>
      <c r="I300" s="15" t="s">
        <v>10076</v>
      </c>
    </row>
    <row r="301" spans="1:9" x14ac:dyDescent="0.25">
      <c r="A301" s="10" t="s">
        <v>10134</v>
      </c>
      <c r="B301" s="12" t="s">
        <v>2556</v>
      </c>
      <c r="C301" s="13">
        <v>0.19800000000000001</v>
      </c>
      <c r="D301" s="14">
        <v>1027125000</v>
      </c>
      <c r="E301" s="14">
        <v>1027125000</v>
      </c>
      <c r="F301" s="15" t="s">
        <v>10076</v>
      </c>
      <c r="G301" s="13">
        <v>1.0396427877572999E-4</v>
      </c>
      <c r="H301" s="13">
        <v>1.0356056490022449E-4</v>
      </c>
      <c r="I301" s="15" t="s">
        <v>10076</v>
      </c>
    </row>
    <row r="302" spans="1:9" x14ac:dyDescent="0.25">
      <c r="A302" s="10" t="s">
        <v>10134</v>
      </c>
      <c r="B302" s="12" t="s">
        <v>2558</v>
      </c>
      <c r="C302" s="13">
        <v>7.4999999999999997E-2</v>
      </c>
      <c r="D302" s="14">
        <v>96490484</v>
      </c>
      <c r="E302" s="14">
        <v>96490484</v>
      </c>
      <c r="F302" s="15" t="s">
        <v>10076</v>
      </c>
      <c r="G302" s="13">
        <v>6.1505127590600005E-6</v>
      </c>
      <c r="H302" s="13">
        <v>6.1266291258477703E-6</v>
      </c>
      <c r="I302" s="15" t="s">
        <v>10076</v>
      </c>
    </row>
    <row r="303" spans="1:9" x14ac:dyDescent="0.25">
      <c r="A303" s="10" t="s">
        <v>10134</v>
      </c>
      <c r="B303" s="12" t="s">
        <v>2561</v>
      </c>
      <c r="C303" s="13">
        <v>0.36149999999999999</v>
      </c>
      <c r="D303" s="14">
        <v>401248316</v>
      </c>
      <c r="E303" s="14">
        <v>401248316</v>
      </c>
      <c r="F303" s="15" t="s">
        <v>10076</v>
      </c>
      <c r="G303" s="13">
        <v>7.3259144183199998E-6</v>
      </c>
      <c r="H303" s="13">
        <v>7.2974664367505828E-6</v>
      </c>
      <c r="I303" s="15" t="s">
        <v>10076</v>
      </c>
    </row>
    <row r="304" spans="1:9" x14ac:dyDescent="0.25">
      <c r="A304" s="10" t="s">
        <v>10134</v>
      </c>
      <c r="B304" s="12" t="s">
        <v>2565</v>
      </c>
      <c r="C304" s="13">
        <v>0.53949999999999998</v>
      </c>
      <c r="D304" s="14">
        <v>9293953390</v>
      </c>
      <c r="E304" s="14">
        <v>9293953390</v>
      </c>
      <c r="F304" s="15" t="s">
        <v>10076</v>
      </c>
      <c r="G304" s="13">
        <v>2.2178416006000102E-3</v>
      </c>
      <c r="H304" s="13">
        <v>2.2092292826511768E-3</v>
      </c>
      <c r="I304" s="15" t="s">
        <v>10076</v>
      </c>
    </row>
    <row r="305" spans="1:9" x14ac:dyDescent="0.25">
      <c r="A305" s="10" t="s">
        <v>10134</v>
      </c>
      <c r="B305" s="12" t="s">
        <v>2571</v>
      </c>
      <c r="C305" s="13">
        <v>9.4399999999999998E-2</v>
      </c>
      <c r="D305" s="14">
        <v>205427499</v>
      </c>
      <c r="E305" s="14">
        <v>228953434</v>
      </c>
      <c r="F305" s="15" t="s">
        <v>10074</v>
      </c>
      <c r="G305" s="13">
        <v>8.6199279740400006E-6</v>
      </c>
      <c r="H305" s="13">
        <v>9.5697917365719361E-6</v>
      </c>
      <c r="I305" s="15" t="s">
        <v>10076</v>
      </c>
    </row>
    <row r="306" spans="1:9" x14ac:dyDescent="0.25">
      <c r="A306" s="10" t="s">
        <v>10134</v>
      </c>
      <c r="B306" s="12" t="s">
        <v>2579</v>
      </c>
      <c r="C306" s="13">
        <v>8.4900000000000003E-2</v>
      </c>
      <c r="D306" s="14">
        <v>171091220</v>
      </c>
      <c r="E306" s="14">
        <v>171091220</v>
      </c>
      <c r="F306" s="15" t="s">
        <v>10076</v>
      </c>
      <c r="G306" s="13">
        <v>6.9051327267200005E-6</v>
      </c>
      <c r="H306" s="13">
        <v>6.8783187425765756E-6</v>
      </c>
      <c r="I306" s="15" t="s">
        <v>10076</v>
      </c>
    </row>
    <row r="307" spans="1:9" x14ac:dyDescent="0.25">
      <c r="A307" s="10" t="s">
        <v>10134</v>
      </c>
      <c r="B307" s="12" t="s">
        <v>2583</v>
      </c>
      <c r="C307" s="13">
        <v>0.15620000000000001</v>
      </c>
      <c r="D307" s="14">
        <v>729246473</v>
      </c>
      <c r="E307" s="14">
        <v>729246473</v>
      </c>
      <c r="F307" s="15" t="s">
        <v>10076</v>
      </c>
      <c r="G307" s="13">
        <v>1.6351068572140001E-5</v>
      </c>
      <c r="H307" s="13">
        <v>1.6287574128833198E-5</v>
      </c>
      <c r="I307" s="15" t="s">
        <v>10076</v>
      </c>
    </row>
    <row r="308" spans="1:9" x14ac:dyDescent="0.25">
      <c r="A308" s="10" t="s">
        <v>10134</v>
      </c>
      <c r="B308" s="12" t="s">
        <v>2600</v>
      </c>
      <c r="C308" s="13">
        <v>0.2306</v>
      </c>
      <c r="D308" s="14">
        <v>5459958735</v>
      </c>
      <c r="E308" s="14">
        <v>4196888281</v>
      </c>
      <c r="F308" s="15" t="s">
        <v>10075</v>
      </c>
      <c r="G308" s="13">
        <v>4.4771648786034301E-3</v>
      </c>
      <c r="H308" s="13">
        <v>3.4280835819969465E-3</v>
      </c>
      <c r="I308" s="15" t="s">
        <v>10075</v>
      </c>
    </row>
    <row r="309" spans="1:9" x14ac:dyDescent="0.25">
      <c r="A309" s="10" t="s">
        <v>10134</v>
      </c>
      <c r="B309" s="12" t="s">
        <v>2608</v>
      </c>
      <c r="C309" s="13">
        <v>0.1371</v>
      </c>
      <c r="D309" s="14">
        <v>748021772</v>
      </c>
      <c r="E309" s="14">
        <v>497592358</v>
      </c>
      <c r="F309" s="15" t="s">
        <v>10075</v>
      </c>
      <c r="G309" s="13">
        <v>1.55740425830494E-3</v>
      </c>
      <c r="H309" s="13">
        <v>1.0319795385647051E-3</v>
      </c>
      <c r="I309" s="15" t="s">
        <v>10075</v>
      </c>
    </row>
    <row r="310" spans="1:9" x14ac:dyDescent="0.25">
      <c r="A310" s="10" t="s">
        <v>10134</v>
      </c>
      <c r="B310" s="12" t="s">
        <v>2617</v>
      </c>
      <c r="C310" s="13">
        <v>0.2089</v>
      </c>
      <c r="D310" s="14">
        <v>944982232</v>
      </c>
      <c r="E310" s="14">
        <v>944982232</v>
      </c>
      <c r="F310" s="15" t="s">
        <v>10076</v>
      </c>
      <c r="G310" s="13">
        <v>8.1726174280719993E-5</v>
      </c>
      <c r="H310" s="13">
        <v>8.1408815348222509E-5</v>
      </c>
      <c r="I310" s="15" t="s">
        <v>10076</v>
      </c>
    </row>
    <row r="311" spans="1:9" x14ac:dyDescent="0.25">
      <c r="A311" s="10" t="s">
        <v>10134</v>
      </c>
      <c r="B311" s="12" t="s">
        <v>2624</v>
      </c>
      <c r="C311" s="13">
        <v>1.6999999999999999E-3</v>
      </c>
      <c r="D311" s="14">
        <v>5476134</v>
      </c>
      <c r="E311" s="14">
        <v>5476134</v>
      </c>
      <c r="F311" s="15" t="s">
        <v>10076</v>
      </c>
      <c r="G311" s="13">
        <v>9.2527386028600006E-6</v>
      </c>
      <c r="H311" s="13">
        <v>9.2168087559353684E-6</v>
      </c>
      <c r="I311" s="15" t="s">
        <v>10076</v>
      </c>
    </row>
    <row r="312" spans="1:9" x14ac:dyDescent="0.25">
      <c r="A312" s="10" t="s">
        <v>10134</v>
      </c>
      <c r="B312" s="12" t="s">
        <v>2628</v>
      </c>
      <c r="C312" s="13">
        <v>0.24629999999999999</v>
      </c>
      <c r="D312" s="14">
        <v>3543902980</v>
      </c>
      <c r="E312" s="14">
        <v>2681607692</v>
      </c>
      <c r="F312" s="15" t="s">
        <v>10075</v>
      </c>
      <c r="G312" s="13">
        <v>4.3022416103091401E-3</v>
      </c>
      <c r="H312" s="13">
        <v>3.2427874299886658E-3</v>
      </c>
      <c r="I312" s="15" t="s">
        <v>10075</v>
      </c>
    </row>
    <row r="313" spans="1:9" x14ac:dyDescent="0.25">
      <c r="A313" s="10" t="s">
        <v>10134</v>
      </c>
      <c r="B313" s="12" t="s">
        <v>2661</v>
      </c>
      <c r="C313" s="13">
        <v>0.48359999999999997</v>
      </c>
      <c r="D313" s="14">
        <v>712895488</v>
      </c>
      <c r="E313" s="14">
        <v>713485633</v>
      </c>
      <c r="F313" s="15" t="s">
        <v>10074</v>
      </c>
      <c r="G313" s="13">
        <v>3.0827151518459998E-5</v>
      </c>
      <c r="H313" s="13">
        <v>3.0732863659688488E-5</v>
      </c>
      <c r="I313" s="15" t="s">
        <v>10076</v>
      </c>
    </row>
    <row r="314" spans="1:9" x14ac:dyDescent="0.25">
      <c r="A314" s="10" t="s">
        <v>10134</v>
      </c>
      <c r="B314" s="12" t="s">
        <v>2666</v>
      </c>
      <c r="C314" s="13">
        <v>8.5699999999999998E-2</v>
      </c>
      <c r="D314" s="14">
        <v>411360000</v>
      </c>
      <c r="E314" s="14">
        <v>411360000</v>
      </c>
      <c r="F314" s="15" t="s">
        <v>10076</v>
      </c>
      <c r="G314" s="13">
        <v>1.1002269969437E-4</v>
      </c>
      <c r="H314" s="13">
        <v>1.0959545977109066E-4</v>
      </c>
      <c r="I314" s="15" t="s">
        <v>10076</v>
      </c>
    </row>
    <row r="315" spans="1:9" x14ac:dyDescent="0.25">
      <c r="A315" s="10" t="s">
        <v>10134</v>
      </c>
      <c r="B315" s="12" t="s">
        <v>2673</v>
      </c>
      <c r="C315" s="13">
        <v>0.2084</v>
      </c>
      <c r="D315" s="14">
        <v>677308476</v>
      </c>
      <c r="E315" s="14">
        <v>271810295</v>
      </c>
      <c r="F315" s="15" t="s">
        <v>10075</v>
      </c>
      <c r="G315" s="13">
        <v>7.8536011856260001E-5</v>
      </c>
      <c r="H315" s="13">
        <v>3.1394856424469948E-5</v>
      </c>
      <c r="I315" s="15" t="s">
        <v>10075</v>
      </c>
    </row>
    <row r="316" spans="1:9" x14ac:dyDescent="0.25">
      <c r="A316" s="10" t="s">
        <v>10134</v>
      </c>
      <c r="B316" s="12" t="s">
        <v>2693</v>
      </c>
      <c r="C316" s="13">
        <v>0.12130000000000001</v>
      </c>
      <c r="D316" s="14">
        <v>776320000</v>
      </c>
      <c r="E316" s="14">
        <v>776320000</v>
      </c>
      <c r="F316" s="15" t="s">
        <v>10076</v>
      </c>
      <c r="G316" s="13">
        <v>5.9679582883290004E-5</v>
      </c>
      <c r="H316" s="13">
        <v>5.9447835248634425E-5</v>
      </c>
      <c r="I316" s="15" t="s">
        <v>10076</v>
      </c>
    </row>
    <row r="317" spans="1:9" x14ac:dyDescent="0.25">
      <c r="A317" s="10" t="s">
        <v>10134</v>
      </c>
      <c r="B317" s="12" t="s">
        <v>2700</v>
      </c>
      <c r="C317" s="13">
        <v>0.2979</v>
      </c>
      <c r="D317" s="14">
        <v>1077447806</v>
      </c>
      <c r="E317" s="14">
        <v>1218815412</v>
      </c>
      <c r="F317" s="15" t="s">
        <v>10074</v>
      </c>
      <c r="G317" s="13">
        <v>1.2079196548141001E-4</v>
      </c>
      <c r="H317" s="13">
        <v>1.3610999245004132E-4</v>
      </c>
      <c r="I317" s="15" t="s">
        <v>10076</v>
      </c>
    </row>
    <row r="318" spans="1:9" x14ac:dyDescent="0.25">
      <c r="A318" s="10" t="s">
        <v>10134</v>
      </c>
      <c r="B318" s="12" t="s">
        <v>2711</v>
      </c>
      <c r="C318" s="13">
        <v>0.23080000000000001</v>
      </c>
      <c r="D318" s="14">
        <v>150020000</v>
      </c>
      <c r="E318" s="14">
        <v>150020000</v>
      </c>
      <c r="F318" s="15" t="s">
        <v>10076</v>
      </c>
      <c r="G318" s="13">
        <v>1.095614498267E-5</v>
      </c>
      <c r="H318" s="13">
        <v>1.091360010279283E-5</v>
      </c>
      <c r="I318" s="15" t="s">
        <v>10076</v>
      </c>
    </row>
    <row r="319" spans="1:9" x14ac:dyDescent="0.25">
      <c r="A319" s="10" t="s">
        <v>10134</v>
      </c>
      <c r="B319" s="12" t="s">
        <v>2720</v>
      </c>
      <c r="C319" s="13">
        <v>0.21079999999999999</v>
      </c>
      <c r="D319" s="14">
        <v>1879990134</v>
      </c>
      <c r="E319" s="14">
        <v>1879990134</v>
      </c>
      <c r="F319" s="15" t="s">
        <v>10076</v>
      </c>
      <c r="G319" s="13">
        <v>2.8543529519796E-4</v>
      </c>
      <c r="H319" s="13">
        <v>2.8432689345878314E-4</v>
      </c>
      <c r="I319" s="15" t="s">
        <v>10076</v>
      </c>
    </row>
    <row r="320" spans="1:9" x14ac:dyDescent="0.25">
      <c r="A320" s="10" t="s">
        <v>10134</v>
      </c>
      <c r="B320" s="12" t="s">
        <v>2727</v>
      </c>
      <c r="C320" s="13">
        <v>0.1164</v>
      </c>
      <c r="D320" s="14">
        <v>54152074</v>
      </c>
      <c r="E320" s="14">
        <v>54152074</v>
      </c>
      <c r="F320" s="15" t="s">
        <v>10076</v>
      </c>
      <c r="G320" s="13">
        <v>1.76924928528E-5</v>
      </c>
      <c r="H320" s="13">
        <v>1.7623789270423389E-5</v>
      </c>
      <c r="I320" s="15" t="s">
        <v>10076</v>
      </c>
    </row>
    <row r="321" spans="1:9" x14ac:dyDescent="0.25">
      <c r="A321" s="10" t="s">
        <v>10134</v>
      </c>
      <c r="B321" s="12" t="s">
        <v>2732</v>
      </c>
      <c r="C321" s="13">
        <v>7.4999999999999997E-2</v>
      </c>
      <c r="D321" s="14">
        <v>417481050</v>
      </c>
      <c r="E321" s="14">
        <v>417481050</v>
      </c>
      <c r="F321" s="15" t="s">
        <v>10076</v>
      </c>
      <c r="G321" s="13">
        <v>4.8675667212760001E-5</v>
      </c>
      <c r="H321" s="13">
        <v>4.8486649961017986E-5</v>
      </c>
      <c r="I321" s="15" t="s">
        <v>10076</v>
      </c>
    </row>
    <row r="322" spans="1:9" x14ac:dyDescent="0.25">
      <c r="A322" s="10" t="s">
        <v>10134</v>
      </c>
      <c r="B322" s="12" t="s">
        <v>2735</v>
      </c>
      <c r="C322" s="13">
        <v>0.37240000000000001</v>
      </c>
      <c r="D322" s="14">
        <v>190190000</v>
      </c>
      <c r="E322" s="14">
        <v>484120000</v>
      </c>
      <c r="F322" s="15" t="s">
        <v>10074</v>
      </c>
      <c r="G322" s="13">
        <v>1.8154224636929998E-5</v>
      </c>
      <c r="H322" s="13">
        <v>4.6031308116978885E-5</v>
      </c>
      <c r="I322" s="15" t="s">
        <v>10076</v>
      </c>
    </row>
    <row r="323" spans="1:9" x14ac:dyDescent="0.25">
      <c r="A323" s="10" t="s">
        <v>10134</v>
      </c>
      <c r="B323" s="12" t="s">
        <v>2745</v>
      </c>
      <c r="C323" s="13">
        <v>0.49320000000000003</v>
      </c>
      <c r="D323" s="14">
        <v>3273317781</v>
      </c>
      <c r="E323" s="14">
        <v>3272654226</v>
      </c>
      <c r="F323" s="15" t="s">
        <v>10075</v>
      </c>
      <c r="G323" s="13">
        <v>2.2437564041626003E-4</v>
      </c>
      <c r="H323" s="13">
        <v>2.234590374159262E-4</v>
      </c>
      <c r="I323" s="15" t="s">
        <v>10076</v>
      </c>
    </row>
    <row r="324" spans="1:9" x14ac:dyDescent="0.25">
      <c r="A324" s="10" t="s">
        <v>10134</v>
      </c>
      <c r="B324" s="12" t="s">
        <v>2756</v>
      </c>
      <c r="C324" s="13">
        <v>0.18029999999999999</v>
      </c>
      <c r="D324" s="14">
        <v>341365700</v>
      </c>
      <c r="E324" s="14">
        <v>353928900</v>
      </c>
      <c r="F324" s="15" t="s">
        <v>10074</v>
      </c>
      <c r="G324" s="13">
        <v>1.3449271338710001E-5</v>
      </c>
      <c r="H324" s="13">
        <v>1.3890093395992419E-5</v>
      </c>
      <c r="I324" s="15" t="s">
        <v>10076</v>
      </c>
    </row>
    <row r="325" spans="1:9" x14ac:dyDescent="0.25">
      <c r="A325" s="10" t="s">
        <v>10134</v>
      </c>
      <c r="B325" s="12" t="s">
        <v>2760</v>
      </c>
      <c r="C325" s="13">
        <v>0.68930000000000002</v>
      </c>
      <c r="D325" s="14">
        <v>6900601363</v>
      </c>
      <c r="E325" s="14">
        <v>6900601363</v>
      </c>
      <c r="F325" s="15" t="s">
        <v>10076</v>
      </c>
      <c r="G325" s="13">
        <v>3.978626832244E-5</v>
      </c>
      <c r="H325" s="13">
        <v>3.9631770367968663E-5</v>
      </c>
      <c r="I325" s="15" t="s">
        <v>10076</v>
      </c>
    </row>
    <row r="326" spans="1:9" x14ac:dyDescent="0.25">
      <c r="A326" s="10" t="s">
        <v>10134</v>
      </c>
      <c r="B326" s="12" t="s">
        <v>2770</v>
      </c>
      <c r="C326" s="13">
        <v>0.1087</v>
      </c>
      <c r="D326" s="14">
        <v>1004659750</v>
      </c>
      <c r="E326" s="14">
        <v>1004659750</v>
      </c>
      <c r="F326" s="15" t="s">
        <v>10076</v>
      </c>
      <c r="G326" s="13">
        <v>3.1858693403619996E-5</v>
      </c>
      <c r="H326" s="13">
        <v>3.1734979790306029E-5</v>
      </c>
      <c r="I326" s="15" t="s">
        <v>10076</v>
      </c>
    </row>
    <row r="327" spans="1:9" x14ac:dyDescent="0.25">
      <c r="A327" s="10" t="s">
        <v>10134</v>
      </c>
      <c r="B327" s="12" t="s">
        <v>2774</v>
      </c>
      <c r="C327" s="13">
        <v>0.13930000000000001</v>
      </c>
      <c r="D327" s="14">
        <v>57072000</v>
      </c>
      <c r="E327" s="14">
        <v>57113000</v>
      </c>
      <c r="F327" s="15" t="s">
        <v>10074</v>
      </c>
      <c r="G327" s="13">
        <v>2.010895673255E-5</v>
      </c>
      <c r="H327" s="13">
        <v>2.0045259665316191E-5</v>
      </c>
      <c r="I327" s="15" t="s">
        <v>10076</v>
      </c>
    </row>
    <row r="328" spans="1:9" x14ac:dyDescent="0.25">
      <c r="A328" s="10" t="s">
        <v>10134</v>
      </c>
      <c r="B328" s="12" t="s">
        <v>2780</v>
      </c>
      <c r="C328" s="13">
        <v>0.20549999999999999</v>
      </c>
      <c r="D328" s="14">
        <v>337280000</v>
      </c>
      <c r="E328" s="14">
        <v>328800000</v>
      </c>
      <c r="F328" s="15" t="s">
        <v>10075</v>
      </c>
      <c r="G328" s="13">
        <v>8.8588674591900003E-6</v>
      </c>
      <c r="H328" s="13">
        <v>8.6025992011433319E-6</v>
      </c>
      <c r="I328" s="15" t="s">
        <v>10076</v>
      </c>
    </row>
    <row r="329" spans="1:9" x14ac:dyDescent="0.25">
      <c r="A329" s="10" t="s">
        <v>10134</v>
      </c>
      <c r="B329" s="12" t="s">
        <v>2785</v>
      </c>
      <c r="C329" s="13">
        <v>0.1022</v>
      </c>
      <c r="D329" s="14">
        <v>611176477</v>
      </c>
      <c r="E329" s="14">
        <v>601176477</v>
      </c>
      <c r="F329" s="15" t="s">
        <v>10075</v>
      </c>
      <c r="G329" s="13">
        <v>1.5710334583562999E-3</v>
      </c>
      <c r="H329" s="13">
        <v>1.5393275705335074E-3</v>
      </c>
      <c r="I329" s="15" t="s">
        <v>10075</v>
      </c>
    </row>
    <row r="330" spans="1:9" x14ac:dyDescent="0.25">
      <c r="A330" s="10" t="s">
        <v>10134</v>
      </c>
      <c r="B330" s="12" t="s">
        <v>2790</v>
      </c>
      <c r="C330" s="13">
        <v>0.17069999999999999</v>
      </c>
      <c r="D330" s="14">
        <v>328441822</v>
      </c>
      <c r="E330" s="14">
        <v>328441822</v>
      </c>
      <c r="F330" s="15" t="s">
        <v>10076</v>
      </c>
      <c r="G330" s="13">
        <v>1.51230736970208E-3</v>
      </c>
      <c r="H330" s="13">
        <v>1.5064347789708113E-3</v>
      </c>
      <c r="I330" s="15" t="s">
        <v>10076</v>
      </c>
    </row>
    <row r="331" spans="1:9" x14ac:dyDescent="0.25">
      <c r="A331" s="10" t="s">
        <v>10134</v>
      </c>
      <c r="B331" s="12" t="s">
        <v>2796</v>
      </c>
      <c r="C331" s="13">
        <v>7.9699999999999993E-2</v>
      </c>
      <c r="D331" s="14">
        <v>965276680</v>
      </c>
      <c r="E331" s="14">
        <v>965276680</v>
      </c>
      <c r="F331" s="15" t="s">
        <v>10076</v>
      </c>
      <c r="G331" s="13">
        <v>9.2138649169319989E-5</v>
      </c>
      <c r="H331" s="13">
        <v>9.1780856527304858E-5</v>
      </c>
      <c r="I331" s="15" t="s">
        <v>10076</v>
      </c>
    </row>
    <row r="332" spans="1:9" x14ac:dyDescent="0.25">
      <c r="A332" s="10" t="s">
        <v>10134</v>
      </c>
      <c r="B332" s="12" t="s">
        <v>2806</v>
      </c>
      <c r="C332" s="13">
        <v>0.13270000000000001</v>
      </c>
      <c r="D332" s="14">
        <v>72985000</v>
      </c>
      <c r="E332" s="14">
        <v>72985000</v>
      </c>
      <c r="F332" s="15" t="s">
        <v>10076</v>
      </c>
      <c r="G332" s="13">
        <v>4.161284197126E-5</v>
      </c>
      <c r="H332" s="13">
        <v>4.1451251068107758E-5</v>
      </c>
      <c r="I332" s="15" t="s">
        <v>10076</v>
      </c>
    </row>
    <row r="333" spans="1:9" x14ac:dyDescent="0.25">
      <c r="A333" s="10" t="s">
        <v>10134</v>
      </c>
      <c r="B333" s="12" t="s">
        <v>2814</v>
      </c>
      <c r="C333" s="13">
        <v>7.85E-2</v>
      </c>
      <c r="D333" s="14">
        <v>109344831651</v>
      </c>
      <c r="E333" s="14">
        <v>31956698751</v>
      </c>
      <c r="F333" s="15" t="s">
        <v>10075</v>
      </c>
      <c r="G333" s="13">
        <v>2.2415684059408098E-3</v>
      </c>
      <c r="H333" s="13">
        <v>6.5256820639318723E-4</v>
      </c>
      <c r="I333" s="15" t="s">
        <v>10075</v>
      </c>
    </row>
    <row r="334" spans="1:9" x14ac:dyDescent="0.25">
      <c r="A334" s="10" t="s">
        <v>10134</v>
      </c>
      <c r="B334" s="12" t="s">
        <v>2817</v>
      </c>
      <c r="C334" s="13">
        <v>0.34</v>
      </c>
      <c r="D334" s="14">
        <v>1193892480</v>
      </c>
      <c r="E334" s="14">
        <v>1184832000</v>
      </c>
      <c r="F334" s="15" t="s">
        <v>10075</v>
      </c>
      <c r="G334" s="13">
        <v>3.9197903970141E-4</v>
      </c>
      <c r="H334" s="13">
        <v>3.8749372022084307E-4</v>
      </c>
      <c r="I334" s="15" t="s">
        <v>10076</v>
      </c>
    </row>
    <row r="335" spans="1:9" x14ac:dyDescent="0.25">
      <c r="A335" s="10" t="s">
        <v>10134</v>
      </c>
      <c r="B335" s="12" t="s">
        <v>2824</v>
      </c>
      <c r="C335" s="13">
        <v>0.1031</v>
      </c>
      <c r="D335" s="14">
        <v>114555647</v>
      </c>
      <c r="E335" s="14">
        <v>114555647</v>
      </c>
      <c r="F335" s="15" t="s">
        <v>10076</v>
      </c>
      <c r="G335" s="13">
        <v>5.6875072491200005E-6</v>
      </c>
      <c r="H335" s="13">
        <v>5.6654215424463859E-6</v>
      </c>
      <c r="I335" s="15" t="s">
        <v>10076</v>
      </c>
    </row>
    <row r="336" spans="1:9" x14ac:dyDescent="0.25">
      <c r="A336" s="10" t="s">
        <v>10134</v>
      </c>
      <c r="B336" s="12" t="s">
        <v>2828</v>
      </c>
      <c r="C336" s="13">
        <v>0.40210000000000001</v>
      </c>
      <c r="D336" s="14">
        <v>603300000</v>
      </c>
      <c r="E336" s="14">
        <v>603150000</v>
      </c>
      <c r="F336" s="15" t="s">
        <v>10075</v>
      </c>
      <c r="G336" s="13">
        <v>6.6476099683980002E-5</v>
      </c>
      <c r="H336" s="13">
        <v>6.6201495890835202E-5</v>
      </c>
      <c r="I336" s="15" t="s">
        <v>10076</v>
      </c>
    </row>
    <row r="337" spans="1:9" x14ac:dyDescent="0.25">
      <c r="A337" s="10" t="s">
        <v>10134</v>
      </c>
      <c r="B337" s="12" t="s">
        <v>2840</v>
      </c>
      <c r="C337" s="13">
        <v>6.5199999999999994E-2</v>
      </c>
      <c r="D337" s="14">
        <v>10094478319</v>
      </c>
      <c r="E337" s="14">
        <v>8139258850</v>
      </c>
      <c r="F337" s="15" t="s">
        <v>10075</v>
      </c>
      <c r="G337" s="13">
        <v>1.7460287959606999E-4</v>
      </c>
      <c r="H337" s="13">
        <v>1.4023701155425249E-4</v>
      </c>
      <c r="I337" s="15" t="s">
        <v>10075</v>
      </c>
    </row>
    <row r="338" spans="1:9" x14ac:dyDescent="0.25">
      <c r="A338" s="10" t="s">
        <v>10134</v>
      </c>
      <c r="B338" s="12" t="s">
        <v>2844</v>
      </c>
      <c r="C338" s="13">
        <v>9.3299999999999994E-2</v>
      </c>
      <c r="D338" s="14">
        <v>94734954</v>
      </c>
      <c r="E338" s="14">
        <v>94734954</v>
      </c>
      <c r="F338" s="15" t="s">
        <v>10076</v>
      </c>
      <c r="G338" s="13">
        <v>4.2937865468650006E-5</v>
      </c>
      <c r="H338" s="13">
        <v>4.27711292369541E-5</v>
      </c>
      <c r="I338" s="15" t="s">
        <v>10076</v>
      </c>
    </row>
    <row r="339" spans="1:9" x14ac:dyDescent="0.25">
      <c r="A339" s="10" t="s">
        <v>10134</v>
      </c>
      <c r="B339" s="12" t="s">
        <v>2862</v>
      </c>
      <c r="C339" s="13">
        <v>0.1047</v>
      </c>
      <c r="D339" s="14">
        <v>133730797</v>
      </c>
      <c r="E339" s="14">
        <v>133730797</v>
      </c>
      <c r="F339" s="15" t="s">
        <v>10076</v>
      </c>
      <c r="G339" s="13">
        <v>1.1479949812399998E-5</v>
      </c>
      <c r="H339" s="13">
        <v>1.1435370911783532E-5</v>
      </c>
      <c r="I339" s="15" t="s">
        <v>10076</v>
      </c>
    </row>
    <row r="340" spans="1:9" x14ac:dyDescent="0.25">
      <c r="A340" s="10" t="s">
        <v>10134</v>
      </c>
      <c r="B340" s="12" t="s">
        <v>2867</v>
      </c>
      <c r="C340" s="13">
        <v>0.10009999999999999</v>
      </c>
      <c r="D340" s="14">
        <v>1950624676</v>
      </c>
      <c r="E340" s="14">
        <v>1950624676</v>
      </c>
      <c r="F340" s="15" t="s">
        <v>10076</v>
      </c>
      <c r="G340" s="13">
        <v>1.0934162528267E-4</v>
      </c>
      <c r="H340" s="13">
        <v>1.0891703010616626E-4</v>
      </c>
      <c r="I340" s="15" t="s">
        <v>10076</v>
      </c>
    </row>
    <row r="341" spans="1:9" x14ac:dyDescent="0.25">
      <c r="A341" s="10" t="s">
        <v>10134</v>
      </c>
      <c r="B341" s="12" t="s">
        <v>2875</v>
      </c>
      <c r="C341" s="13">
        <v>0.23580000000000001</v>
      </c>
      <c r="D341" s="14">
        <v>864207179</v>
      </c>
      <c r="E341" s="14">
        <v>864207179</v>
      </c>
      <c r="F341" s="15" t="s">
        <v>10076</v>
      </c>
      <c r="G341" s="13">
        <v>1.3840814131489999E-5</v>
      </c>
      <c r="H341" s="13">
        <v>1.3787067509807617E-5</v>
      </c>
      <c r="I341" s="15" t="s">
        <v>10076</v>
      </c>
    </row>
    <row r="342" spans="1:9" x14ac:dyDescent="0.25">
      <c r="A342" s="10" t="s">
        <v>10134</v>
      </c>
      <c r="B342" s="12" t="s">
        <v>2883</v>
      </c>
      <c r="C342" s="13">
        <v>0.23480000000000001</v>
      </c>
      <c r="D342" s="14">
        <v>7017980857</v>
      </c>
      <c r="E342" s="14">
        <v>8663627262</v>
      </c>
      <c r="F342" s="15" t="s">
        <v>10074</v>
      </c>
      <c r="G342" s="13">
        <v>7.7329354389221001E-4</v>
      </c>
      <c r="H342" s="13">
        <v>9.5091616440485974E-4</v>
      </c>
      <c r="I342" s="15" t="s">
        <v>10074</v>
      </c>
    </row>
    <row r="343" spans="1:9" x14ac:dyDescent="0.25">
      <c r="A343" s="10" t="s">
        <v>10134</v>
      </c>
      <c r="B343" s="12" t="s">
        <v>2901</v>
      </c>
      <c r="C343" s="13">
        <v>0.76929999999999998</v>
      </c>
      <c r="D343" s="14">
        <v>877328957146</v>
      </c>
      <c r="E343" s="14">
        <v>877443014472</v>
      </c>
      <c r="F343" s="15" t="s">
        <v>10074</v>
      </c>
      <c r="G343" s="13">
        <v>1.46130062513038E-2</v>
      </c>
      <c r="H343" s="13">
        <v>1.4558153444829951E-2</v>
      </c>
      <c r="I343" s="15" t="s">
        <v>10076</v>
      </c>
    </row>
    <row r="344" spans="1:9" x14ac:dyDescent="0.25">
      <c r="A344" s="10" t="s">
        <v>10134</v>
      </c>
      <c r="B344" s="12" t="s">
        <v>2919</v>
      </c>
      <c r="C344" s="13">
        <v>0.3458</v>
      </c>
      <c r="D344" s="14">
        <v>1764975657</v>
      </c>
      <c r="E344" s="14">
        <v>1478867415</v>
      </c>
      <c r="F344" s="15" t="s">
        <v>10075</v>
      </c>
      <c r="G344" s="13">
        <v>5.4272985886699994E-5</v>
      </c>
      <c r="H344" s="13">
        <v>4.5298570925761344E-5</v>
      </c>
      <c r="I344" s="15" t="s">
        <v>10075</v>
      </c>
    </row>
    <row r="345" spans="1:9" x14ac:dyDescent="0.25">
      <c r="A345" s="10" t="s">
        <v>10134</v>
      </c>
      <c r="B345" s="12" t="s">
        <v>2932</v>
      </c>
      <c r="C345" s="13">
        <v>0.51049999999999995</v>
      </c>
      <c r="D345" s="14">
        <v>343705039</v>
      </c>
      <c r="E345" s="14">
        <v>340371333</v>
      </c>
      <c r="F345" s="15" t="s">
        <v>10075</v>
      </c>
      <c r="G345" s="13">
        <v>3.3027896618669997E-5</v>
      </c>
      <c r="H345" s="13">
        <v>3.2580538522109247E-5</v>
      </c>
      <c r="I345" s="15" t="s">
        <v>10076</v>
      </c>
    </row>
    <row r="346" spans="1:9" x14ac:dyDescent="0.25">
      <c r="A346" s="10" t="s">
        <v>10134</v>
      </c>
      <c r="B346" s="12" t="s">
        <v>2940</v>
      </c>
      <c r="C346" s="13">
        <v>0.1915</v>
      </c>
      <c r="D346" s="14">
        <v>1412450509</v>
      </c>
      <c r="E346" s="14">
        <v>1412450509</v>
      </c>
      <c r="F346" s="15" t="s">
        <v>10076</v>
      </c>
      <c r="G346" s="13">
        <v>4.3885266118669999E-5</v>
      </c>
      <c r="H346" s="13">
        <v>4.3714850944895767E-5</v>
      </c>
      <c r="I346" s="15" t="s">
        <v>10076</v>
      </c>
    </row>
    <row r="347" spans="1:9" x14ac:dyDescent="0.25">
      <c r="A347" s="10" t="s">
        <v>10134</v>
      </c>
      <c r="B347" s="12" t="s">
        <v>2954</v>
      </c>
      <c r="C347" s="13">
        <v>0.28810000000000002</v>
      </c>
      <c r="D347" s="14">
        <v>288100000</v>
      </c>
      <c r="E347" s="14">
        <v>288100000</v>
      </c>
      <c r="F347" s="15" t="s">
        <v>10076</v>
      </c>
      <c r="G347" s="13">
        <v>4.89094625348E-6</v>
      </c>
      <c r="H347" s="13">
        <v>4.8719537409507551E-6</v>
      </c>
      <c r="I347" s="15" t="s">
        <v>10076</v>
      </c>
    </row>
    <row r="348" spans="1:9" x14ac:dyDescent="0.25">
      <c r="A348" s="10" t="s">
        <v>10134</v>
      </c>
      <c r="B348" s="12" t="s">
        <v>2967</v>
      </c>
      <c r="C348" s="13">
        <v>0.30180000000000001</v>
      </c>
      <c r="D348" s="14">
        <v>4294734631</v>
      </c>
      <c r="E348" s="14">
        <v>4294734631</v>
      </c>
      <c r="F348" s="15" t="s">
        <v>10076</v>
      </c>
      <c r="G348" s="13">
        <v>1.1417951373099999E-4</v>
      </c>
      <c r="H348" s="13">
        <v>1.1373613207510722E-4</v>
      </c>
      <c r="I348" s="15" t="s">
        <v>10076</v>
      </c>
    </row>
    <row r="349" spans="1:9" x14ac:dyDescent="0.25">
      <c r="A349" s="10" t="s">
        <v>10134</v>
      </c>
      <c r="B349" s="12" t="s">
        <v>2976</v>
      </c>
      <c r="C349" s="13">
        <v>7.5300000000000006E-2</v>
      </c>
      <c r="D349" s="14">
        <v>188250000</v>
      </c>
      <c r="E349" s="14">
        <v>188250000</v>
      </c>
      <c r="F349" s="15" t="s">
        <v>10076</v>
      </c>
      <c r="G349" s="13">
        <v>1.2662750274440001E-5</v>
      </c>
      <c r="H349" s="13">
        <v>1.2613578308379279E-5</v>
      </c>
      <c r="I349" s="15" t="s">
        <v>10076</v>
      </c>
    </row>
    <row r="350" spans="1:9" x14ac:dyDescent="0.25">
      <c r="A350" s="10" t="s">
        <v>10134</v>
      </c>
      <c r="B350" s="12" t="s">
        <v>2982</v>
      </c>
      <c r="C350" s="13">
        <v>0.2</v>
      </c>
      <c r="D350" s="14">
        <v>378875000</v>
      </c>
      <c r="E350" s="14">
        <v>378875000</v>
      </c>
      <c r="F350" s="15" t="s">
        <v>10076</v>
      </c>
      <c r="G350" s="13">
        <v>2.5727973089700001E-5</v>
      </c>
      <c r="H350" s="13">
        <v>2.5628066277024883E-5</v>
      </c>
      <c r="I350" s="15" t="s">
        <v>10076</v>
      </c>
    </row>
    <row r="351" spans="1:9" x14ac:dyDescent="0.25">
      <c r="A351" s="10" t="s">
        <v>10134</v>
      </c>
      <c r="B351" s="12" t="s">
        <v>2993</v>
      </c>
      <c r="C351" s="13">
        <v>0.1517</v>
      </c>
      <c r="D351" s="14">
        <v>2399763958</v>
      </c>
      <c r="E351" s="14">
        <v>2399763958</v>
      </c>
      <c r="F351" s="15" t="s">
        <v>10076</v>
      </c>
      <c r="G351" s="13">
        <v>1.4527941857098999E-4</v>
      </c>
      <c r="H351" s="13">
        <v>1.4471526981396814E-4</v>
      </c>
      <c r="I351" s="15" t="s">
        <v>10076</v>
      </c>
    </row>
    <row r="352" spans="1:9" x14ac:dyDescent="0.25">
      <c r="A352" s="10" t="s">
        <v>10134</v>
      </c>
      <c r="B352" s="12" t="s">
        <v>2997</v>
      </c>
      <c r="C352" s="13">
        <v>0.39979999999999999</v>
      </c>
      <c r="D352" s="14">
        <v>239654164</v>
      </c>
      <c r="E352" s="14">
        <v>427930928</v>
      </c>
      <c r="F352" s="15" t="s">
        <v>10074</v>
      </c>
      <c r="G352" s="13">
        <v>2.0879863049940001E-5</v>
      </c>
      <c r="H352" s="13">
        <v>3.7138692265119234E-5</v>
      </c>
      <c r="I352" s="15" t="s">
        <v>10076</v>
      </c>
    </row>
    <row r="353" spans="1:9" x14ac:dyDescent="0.25">
      <c r="A353" s="10" t="s">
        <v>10134</v>
      </c>
      <c r="B353" s="12" t="s">
        <v>3008</v>
      </c>
      <c r="C353" s="13">
        <v>0.2</v>
      </c>
      <c r="D353" s="14">
        <v>500000000</v>
      </c>
      <c r="E353" s="14">
        <v>500000000</v>
      </c>
      <c r="F353" s="15" t="s">
        <v>10076</v>
      </c>
      <c r="G353" s="13">
        <v>3.427342767003E-5</v>
      </c>
      <c r="H353" s="13">
        <v>3.4140337165536777E-5</v>
      </c>
      <c r="I353" s="15" t="s">
        <v>10076</v>
      </c>
    </row>
    <row r="354" spans="1:9" x14ac:dyDescent="0.25">
      <c r="A354" s="10" t="s">
        <v>10134</v>
      </c>
      <c r="B354" s="12" t="s">
        <v>3018</v>
      </c>
      <c r="C354" s="13">
        <v>0.1835</v>
      </c>
      <c r="D354" s="14">
        <v>1431439460</v>
      </c>
      <c r="E354" s="14">
        <v>1431439460</v>
      </c>
      <c r="F354" s="15" t="s">
        <v>10076</v>
      </c>
      <c r="G354" s="13">
        <v>6.2815571412130002E-5</v>
      </c>
      <c r="H354" s="13">
        <v>6.2571646113216675E-5</v>
      </c>
      <c r="I354" s="15" t="s">
        <v>10076</v>
      </c>
    </row>
    <row r="355" spans="1:9" x14ac:dyDescent="0.25">
      <c r="A355" s="10" t="s">
        <v>10134</v>
      </c>
      <c r="B355" s="12" t="s">
        <v>3024</v>
      </c>
      <c r="C355" s="13">
        <v>0.31440000000000001</v>
      </c>
      <c r="D355" s="14">
        <v>1886400000</v>
      </c>
      <c r="E355" s="14">
        <v>1886400000</v>
      </c>
      <c r="F355" s="15" t="s">
        <v>10076</v>
      </c>
      <c r="G355" s="13">
        <v>1.0211610821206E-4</v>
      </c>
      <c r="H355" s="13">
        <v>1.0171957114871581E-4</v>
      </c>
      <c r="I355" s="15" t="s">
        <v>10076</v>
      </c>
    </row>
    <row r="356" spans="1:9" x14ac:dyDescent="0.25">
      <c r="A356" s="10" t="s">
        <v>10134</v>
      </c>
      <c r="B356" s="12" t="s">
        <v>3031</v>
      </c>
      <c r="C356" s="13">
        <v>0.47170000000000001</v>
      </c>
      <c r="D356" s="14">
        <v>1000004000</v>
      </c>
      <c r="E356" s="14">
        <v>1000004000</v>
      </c>
      <c r="F356" s="15" t="s">
        <v>10076</v>
      </c>
      <c r="G356" s="13">
        <v>7.3672148557599992E-6</v>
      </c>
      <c r="H356" s="13">
        <v>7.3386065020407961E-6</v>
      </c>
      <c r="I356" s="15" t="s">
        <v>10076</v>
      </c>
    </row>
    <row r="357" spans="1:9" x14ac:dyDescent="0.25">
      <c r="A357" s="10" t="s">
        <v>10134</v>
      </c>
      <c r="B357" s="12" t="s">
        <v>3039</v>
      </c>
      <c r="C357" s="13">
        <v>0.19980000000000001</v>
      </c>
      <c r="D357" s="14">
        <v>524724750</v>
      </c>
      <c r="E357" s="14">
        <v>524724750</v>
      </c>
      <c r="F357" s="15" t="s">
        <v>10076</v>
      </c>
      <c r="G357" s="13">
        <v>3.4959776441929999E-5</v>
      </c>
      <c r="H357" s="13">
        <v>3.4824020709282383E-5</v>
      </c>
      <c r="I357" s="15" t="s">
        <v>10076</v>
      </c>
    </row>
    <row r="358" spans="1:9" x14ac:dyDescent="0.25">
      <c r="A358" s="10" t="s">
        <v>10134</v>
      </c>
      <c r="B358" s="12" t="s">
        <v>3065</v>
      </c>
      <c r="C358" s="13">
        <v>0.1192</v>
      </c>
      <c r="D358" s="14">
        <v>911273336</v>
      </c>
      <c r="E358" s="14">
        <v>724584511</v>
      </c>
      <c r="F358" s="15" t="s">
        <v>10075</v>
      </c>
      <c r="G358" s="13">
        <v>1.9848666656950001E-5</v>
      </c>
      <c r="H358" s="13">
        <v>1.5721065851616051E-5</v>
      </c>
      <c r="I358" s="15" t="s">
        <v>10076</v>
      </c>
    </row>
    <row r="359" spans="1:9" x14ac:dyDescent="0.25">
      <c r="A359" s="10" t="s">
        <v>10134</v>
      </c>
      <c r="B359" s="12" t="s">
        <v>3071</v>
      </c>
      <c r="C359" s="13">
        <v>0.13289999999999999</v>
      </c>
      <c r="D359" s="14">
        <v>1159648000</v>
      </c>
      <c r="E359" s="14">
        <v>1153572000</v>
      </c>
      <c r="F359" s="15" t="s">
        <v>10075</v>
      </c>
      <c r="G359" s="13">
        <v>1.1217779232626E-4</v>
      </c>
      <c r="H359" s="13">
        <v>1.1115670823800209E-4</v>
      </c>
      <c r="I359" s="15" t="s">
        <v>10076</v>
      </c>
    </row>
    <row r="360" spans="1:9" x14ac:dyDescent="0.25">
      <c r="A360" s="10" t="s">
        <v>10134</v>
      </c>
      <c r="B360" s="12" t="s">
        <v>3086</v>
      </c>
      <c r="C360" s="13">
        <v>7.6200000000000004E-2</v>
      </c>
      <c r="D360" s="14">
        <v>498534369</v>
      </c>
      <c r="E360" s="14">
        <v>498534369</v>
      </c>
      <c r="F360" s="15" t="s">
        <v>10076</v>
      </c>
      <c r="G360" s="13">
        <v>1.421212024008E-5</v>
      </c>
      <c r="H360" s="13">
        <v>1.415693175419396E-5</v>
      </c>
      <c r="I360" s="15" t="s">
        <v>10076</v>
      </c>
    </row>
    <row r="361" spans="1:9" x14ac:dyDescent="0.25">
      <c r="A361" s="10" t="s">
        <v>10134</v>
      </c>
      <c r="B361" s="12" t="s">
        <v>3090</v>
      </c>
      <c r="C361" s="13">
        <v>0.47560000000000002</v>
      </c>
      <c r="D361" s="14">
        <v>725137808</v>
      </c>
      <c r="E361" s="14">
        <v>725137808</v>
      </c>
      <c r="F361" s="15" t="s">
        <v>10076</v>
      </c>
      <c r="G361" s="13">
        <v>1.1845802512879999E-5</v>
      </c>
      <c r="H361" s="13">
        <v>1.1799802916696375E-5</v>
      </c>
      <c r="I361" s="15" t="s">
        <v>10076</v>
      </c>
    </row>
    <row r="362" spans="1:9" x14ac:dyDescent="0.25">
      <c r="A362" s="10" t="s">
        <v>10134</v>
      </c>
      <c r="B362" s="12" t="s">
        <v>3096</v>
      </c>
      <c r="C362" s="13">
        <v>0.53100000000000003</v>
      </c>
      <c r="D362" s="14">
        <v>8206953895</v>
      </c>
      <c r="E362" s="14">
        <v>8159319450</v>
      </c>
      <c r="F362" s="15" t="s">
        <v>10075</v>
      </c>
      <c r="G362" s="13">
        <v>3.50943353598072E-3</v>
      </c>
      <c r="H362" s="13">
        <v>3.4755155072978511E-3</v>
      </c>
      <c r="I362" s="15" t="s">
        <v>10076</v>
      </c>
    </row>
    <row r="363" spans="1:9" x14ac:dyDescent="0.25">
      <c r="A363" s="10" t="s">
        <v>10134</v>
      </c>
      <c r="B363" s="12" t="s">
        <v>3119</v>
      </c>
      <c r="C363" s="13">
        <v>0.1197</v>
      </c>
      <c r="D363" s="14">
        <v>95029598</v>
      </c>
      <c r="E363" s="14">
        <v>99693628</v>
      </c>
      <c r="F363" s="15" t="s">
        <v>10074</v>
      </c>
      <c r="G363" s="13">
        <v>5.9051969195499998E-6</v>
      </c>
      <c r="H363" s="13">
        <v>6.1709660595083507E-6</v>
      </c>
      <c r="I363" s="15" t="s">
        <v>10076</v>
      </c>
    </row>
    <row r="364" spans="1:9" x14ac:dyDescent="0.25">
      <c r="A364" s="10" t="s">
        <v>10134</v>
      </c>
      <c r="B364" s="12" t="s">
        <v>3127</v>
      </c>
      <c r="C364" s="13">
        <v>0.10630000000000001</v>
      </c>
      <c r="D364" s="14">
        <v>444720294</v>
      </c>
      <c r="E364" s="14">
        <v>444720294</v>
      </c>
      <c r="F364" s="15" t="s">
        <v>10076</v>
      </c>
      <c r="G364" s="13">
        <v>5.4985479329950002E-5</v>
      </c>
      <c r="H364" s="13">
        <v>5.4771959853280931E-5</v>
      </c>
      <c r="I364" s="15" t="s">
        <v>10076</v>
      </c>
    </row>
    <row r="365" spans="1:9" x14ac:dyDescent="0.25">
      <c r="A365" s="10" t="s">
        <v>10134</v>
      </c>
      <c r="B365" s="12" t="s">
        <v>3135</v>
      </c>
      <c r="C365" s="13">
        <v>0.2044</v>
      </c>
      <c r="D365" s="14">
        <v>171696000</v>
      </c>
      <c r="E365" s="14">
        <v>171696000</v>
      </c>
      <c r="F365" s="15" t="s">
        <v>10076</v>
      </c>
      <c r="G365" s="13">
        <v>2.3813423545066998E-4</v>
      </c>
      <c r="H365" s="13">
        <v>2.3720951307277974E-4</v>
      </c>
      <c r="I365" s="15" t="s">
        <v>10076</v>
      </c>
    </row>
    <row r="366" spans="1:9" x14ac:dyDescent="0.25">
      <c r="A366" s="10" t="s">
        <v>10134</v>
      </c>
      <c r="B366" s="12" t="s">
        <v>3141</v>
      </c>
      <c r="C366" s="13">
        <v>0.1638</v>
      </c>
      <c r="D366" s="14">
        <v>1285700000</v>
      </c>
      <c r="E366" s="14">
        <v>1064700000</v>
      </c>
      <c r="F366" s="15" t="s">
        <v>10075</v>
      </c>
      <c r="G366" s="13">
        <v>5.806741850192E-5</v>
      </c>
      <c r="H366" s="13">
        <v>4.7899435459819892E-5</v>
      </c>
      <c r="I366" s="15" t="s">
        <v>10075</v>
      </c>
    </row>
    <row r="367" spans="1:9" x14ac:dyDescent="0.25">
      <c r="A367" s="10" t="s">
        <v>10134</v>
      </c>
      <c r="B367" s="12" t="s">
        <v>3150</v>
      </c>
      <c r="C367" s="13">
        <v>0.18840000000000001</v>
      </c>
      <c r="D367" s="14">
        <v>1690850050</v>
      </c>
      <c r="E367" s="14">
        <v>2777298600</v>
      </c>
      <c r="F367" s="15" t="s">
        <v>10074</v>
      </c>
      <c r="G367" s="13">
        <v>1.1373605277390001E-5</v>
      </c>
      <c r="H367" s="13">
        <v>1.8609122643746156E-5</v>
      </c>
      <c r="I367" s="15" t="s">
        <v>10076</v>
      </c>
    </row>
    <row r="368" spans="1:9" x14ac:dyDescent="0.25">
      <c r="A368" s="10" t="s">
        <v>10134</v>
      </c>
      <c r="B368" s="12" t="s">
        <v>3158</v>
      </c>
      <c r="C368" s="13">
        <v>6.1699999999999998E-2</v>
      </c>
      <c r="D368" s="14">
        <v>628446005</v>
      </c>
      <c r="E368" s="14">
        <v>438136932</v>
      </c>
      <c r="F368" s="15" t="s">
        <v>10075</v>
      </c>
      <c r="G368" s="13">
        <v>2.335069017607E-5</v>
      </c>
      <c r="H368" s="13">
        <v>1.6216304117045252E-5</v>
      </c>
      <c r="I368" s="15" t="s">
        <v>10076</v>
      </c>
    </row>
    <row r="369" spans="1:9" x14ac:dyDescent="0.25">
      <c r="A369" s="10" t="s">
        <v>10134</v>
      </c>
      <c r="B369" s="12" t="s">
        <v>3164</v>
      </c>
      <c r="C369" s="13">
        <v>1</v>
      </c>
      <c r="D369" s="14">
        <v>3218528250</v>
      </c>
      <c r="E369" s="14">
        <v>3221750000</v>
      </c>
      <c r="F369" s="15" t="s">
        <v>10074</v>
      </c>
      <c r="G369" s="13">
        <v>5.1546726719779999E-5</v>
      </c>
      <c r="H369" s="13">
        <v>5.1397958534143981E-5</v>
      </c>
      <c r="I369" s="15" t="s">
        <v>10076</v>
      </c>
    </row>
    <row r="370" spans="1:9" x14ac:dyDescent="0.25">
      <c r="A370" s="10" t="s">
        <v>10134</v>
      </c>
      <c r="B370" s="12" t="s">
        <v>3177</v>
      </c>
      <c r="C370" s="13">
        <v>7.4999999999999997E-2</v>
      </c>
      <c r="D370" s="14">
        <v>8723855768</v>
      </c>
      <c r="E370" s="14">
        <v>8723855768</v>
      </c>
      <c r="F370" s="15" t="s">
        <v>10076</v>
      </c>
      <c r="G370" s="13">
        <v>2.01193865945046E-3</v>
      </c>
      <c r="H370" s="13">
        <v>2.0041259032326456E-3</v>
      </c>
      <c r="I370" s="15" t="s">
        <v>10076</v>
      </c>
    </row>
    <row r="371" spans="1:9" x14ac:dyDescent="0.25">
      <c r="A371" s="10" t="s">
        <v>10134</v>
      </c>
      <c r="B371" s="12" t="s">
        <v>3180</v>
      </c>
      <c r="C371" s="13">
        <v>0.59470000000000001</v>
      </c>
      <c r="D371" s="14">
        <v>5967302302</v>
      </c>
      <c r="E371" s="14">
        <v>5755359519</v>
      </c>
      <c r="F371" s="15" t="s">
        <v>10075</v>
      </c>
      <c r="G371" s="13">
        <v>1.261524640464E-4</v>
      </c>
      <c r="H371" s="13">
        <v>1.2119938650203813E-4</v>
      </c>
      <c r="I371" s="15" t="s">
        <v>10076</v>
      </c>
    </row>
    <row r="372" spans="1:9" x14ac:dyDescent="0.25">
      <c r="A372" s="10" t="s">
        <v>10134</v>
      </c>
      <c r="B372" s="12" t="s">
        <v>3185</v>
      </c>
      <c r="C372" s="13">
        <v>0.65759999999999996</v>
      </c>
      <c r="D372" s="14">
        <v>14606739289</v>
      </c>
      <c r="E372" s="14">
        <v>14606739289</v>
      </c>
      <c r="F372" s="15" t="s">
        <v>10076</v>
      </c>
      <c r="G372" s="13">
        <v>2.3393599183016E-4</v>
      </c>
      <c r="H372" s="13">
        <v>2.3302757205765029E-4</v>
      </c>
      <c r="I372" s="15" t="s">
        <v>10076</v>
      </c>
    </row>
    <row r="373" spans="1:9" x14ac:dyDescent="0.25">
      <c r="A373" s="10" t="s">
        <v>10134</v>
      </c>
      <c r="B373" s="12" t="s">
        <v>3193</v>
      </c>
      <c r="C373" s="13">
        <v>0.2</v>
      </c>
      <c r="D373" s="14">
        <v>315000000</v>
      </c>
      <c r="E373" s="14">
        <v>315000000</v>
      </c>
      <c r="F373" s="15" t="s">
        <v>10076</v>
      </c>
      <c r="G373" s="13">
        <v>2.5224602140329999E-5</v>
      </c>
      <c r="H373" s="13">
        <v>2.5126650016691792E-5</v>
      </c>
      <c r="I373" s="15" t="s">
        <v>10076</v>
      </c>
    </row>
    <row r="374" spans="1:9" x14ac:dyDescent="0.25">
      <c r="A374" s="10" t="s">
        <v>10134</v>
      </c>
      <c r="B374" s="12" t="s">
        <v>3205</v>
      </c>
      <c r="C374" s="13">
        <v>0.48259999999999997</v>
      </c>
      <c r="D374" s="14">
        <v>852783189</v>
      </c>
      <c r="E374" s="14">
        <v>1028111834</v>
      </c>
      <c r="F374" s="15" t="s">
        <v>10074</v>
      </c>
      <c r="G374" s="13">
        <v>5.5177721450230005E-5</v>
      </c>
      <c r="H374" s="13">
        <v>6.6263711218868127E-5</v>
      </c>
      <c r="I374" s="15" t="s">
        <v>10076</v>
      </c>
    </row>
    <row r="375" spans="1:9" x14ac:dyDescent="0.25">
      <c r="A375" s="10" t="s">
        <v>10134</v>
      </c>
      <c r="B375" s="12" t="s">
        <v>3219</v>
      </c>
      <c r="C375" s="13">
        <v>0.18659999999999999</v>
      </c>
      <c r="D375" s="14">
        <v>662430271</v>
      </c>
      <c r="E375" s="14">
        <v>662430271</v>
      </c>
      <c r="F375" s="15" t="s">
        <v>10076</v>
      </c>
      <c r="G375" s="13">
        <v>1.060923176615E-5</v>
      </c>
      <c r="H375" s="13">
        <v>1.0568034018064827E-5</v>
      </c>
      <c r="I375" s="15" t="s">
        <v>10076</v>
      </c>
    </row>
    <row r="376" spans="1:9" x14ac:dyDescent="0.25">
      <c r="A376" s="10" t="s">
        <v>10134</v>
      </c>
      <c r="B376" s="12" t="s">
        <v>3227</v>
      </c>
      <c r="C376" s="13">
        <v>0.14610000000000001</v>
      </c>
      <c r="D376" s="14">
        <v>870573375</v>
      </c>
      <c r="E376" s="14">
        <v>870573375</v>
      </c>
      <c r="F376" s="15" t="s">
        <v>10076</v>
      </c>
      <c r="G376" s="13">
        <v>1.2827350893250001E-5</v>
      </c>
      <c r="H376" s="13">
        <v>1.27775397503982E-5</v>
      </c>
      <c r="I376" s="15" t="s">
        <v>10076</v>
      </c>
    </row>
    <row r="377" spans="1:9" x14ac:dyDescent="0.25">
      <c r="A377" s="10" t="s">
        <v>10134</v>
      </c>
      <c r="B377" s="12" t="s">
        <v>3231</v>
      </c>
      <c r="C377" s="13">
        <v>0.28460000000000002</v>
      </c>
      <c r="D377" s="14">
        <v>1310657679</v>
      </c>
      <c r="E377" s="14">
        <v>1310657679</v>
      </c>
      <c r="F377" s="15" t="s">
        <v>10076</v>
      </c>
      <c r="G377" s="13">
        <v>1.0915317852297299E-3</v>
      </c>
      <c r="H377" s="13">
        <v>1.0872931512585634E-3</v>
      </c>
      <c r="I377" s="15" t="s">
        <v>10076</v>
      </c>
    </row>
    <row r="378" spans="1:9" x14ac:dyDescent="0.25">
      <c r="A378" s="10" t="s">
        <v>10134</v>
      </c>
      <c r="B378" s="12" t="s">
        <v>3236</v>
      </c>
      <c r="C378" s="13">
        <v>0.17180000000000001</v>
      </c>
      <c r="D378" s="14">
        <v>2322409580</v>
      </c>
      <c r="E378" s="14">
        <v>2322409580</v>
      </c>
      <c r="F378" s="15" t="s">
        <v>10076</v>
      </c>
      <c r="G378" s="13">
        <v>7.2157970707951004E-4</v>
      </c>
      <c r="H378" s="13">
        <v>7.1877767023123822E-4</v>
      </c>
      <c r="I378" s="15" t="s">
        <v>10076</v>
      </c>
    </row>
    <row r="379" spans="1:9" x14ac:dyDescent="0.25">
      <c r="A379" s="10" t="s">
        <v>10134</v>
      </c>
      <c r="B379" s="12" t="s">
        <v>3240</v>
      </c>
      <c r="C379" s="13">
        <v>0.23569999999999999</v>
      </c>
      <c r="D379" s="14">
        <v>4241010909</v>
      </c>
      <c r="E379" s="14">
        <v>4257342628</v>
      </c>
      <c r="F379" s="15" t="s">
        <v>10074</v>
      </c>
      <c r="G379" s="13">
        <v>2.1735174674755001E-4</v>
      </c>
      <c r="H379" s="13">
        <v>2.1734147699326411E-4</v>
      </c>
      <c r="I379" s="15" t="s">
        <v>10076</v>
      </c>
    </row>
    <row r="380" spans="1:9" x14ac:dyDescent="0.25">
      <c r="A380" s="10" t="s">
        <v>10134</v>
      </c>
      <c r="B380" s="12" t="s">
        <v>3245</v>
      </c>
      <c r="C380" s="13">
        <v>0.20030000000000001</v>
      </c>
      <c r="D380" s="14">
        <v>506767500</v>
      </c>
      <c r="E380" s="14">
        <v>505757500</v>
      </c>
      <c r="F380" s="15" t="s">
        <v>10075</v>
      </c>
      <c r="G380" s="13">
        <v>2.2725348560260001E-5</v>
      </c>
      <c r="H380" s="13">
        <v>2.2591985237007996E-5</v>
      </c>
      <c r="I380" s="15" t="s">
        <v>10076</v>
      </c>
    </row>
    <row r="381" spans="1:9" x14ac:dyDescent="0.25">
      <c r="A381" s="10" t="s">
        <v>10134</v>
      </c>
      <c r="B381" s="12" t="s">
        <v>3255</v>
      </c>
      <c r="C381" s="13">
        <v>0.39379999999999998</v>
      </c>
      <c r="D381" s="14">
        <v>11315595287</v>
      </c>
      <c r="E381" s="14">
        <v>12316421847</v>
      </c>
      <c r="F381" s="15" t="s">
        <v>10074</v>
      </c>
      <c r="G381" s="13">
        <v>2.7908846933784998E-4</v>
      </c>
      <c r="H381" s="13">
        <v>3.0259330072438098E-4</v>
      </c>
      <c r="I381" s="15" t="s">
        <v>10076</v>
      </c>
    </row>
    <row r="382" spans="1:9" x14ac:dyDescent="0.25">
      <c r="A382" s="10" t="s">
        <v>10134</v>
      </c>
      <c r="B382" s="12" t="s">
        <v>3262</v>
      </c>
      <c r="C382" s="13">
        <v>0.1885</v>
      </c>
      <c r="D382" s="14">
        <v>286017148</v>
      </c>
      <c r="E382" s="14">
        <v>286017148</v>
      </c>
      <c r="F382" s="15" t="s">
        <v>10076</v>
      </c>
      <c r="G382" s="13">
        <v>7.6040318397399997E-6</v>
      </c>
      <c r="H382" s="13">
        <v>7.5745038731417806E-6</v>
      </c>
      <c r="I382" s="15" t="s">
        <v>10076</v>
      </c>
    </row>
    <row r="383" spans="1:9" x14ac:dyDescent="0.25">
      <c r="A383" s="10" t="s">
        <v>10134</v>
      </c>
      <c r="B383" s="12" t="s">
        <v>3281</v>
      </c>
      <c r="C383" s="13">
        <v>5.0000000000000001E-4</v>
      </c>
      <c r="D383" s="14">
        <v>675452</v>
      </c>
      <c r="E383" s="14">
        <v>675452</v>
      </c>
      <c r="F383" s="15" t="s">
        <v>10076</v>
      </c>
      <c r="G383" s="13">
        <v>9.7143689856999996E-7</v>
      </c>
      <c r="H383" s="13">
        <v>9.676652808027019E-7</v>
      </c>
      <c r="I383" s="15" t="s">
        <v>10076</v>
      </c>
    </row>
    <row r="384" spans="1:9" x14ac:dyDescent="0.25">
      <c r="A384" s="10" t="s">
        <v>10134</v>
      </c>
      <c r="B384" s="12" t="s">
        <v>3284</v>
      </c>
      <c r="C384" s="13">
        <v>0.19470000000000001</v>
      </c>
      <c r="D384" s="14">
        <v>2270573488</v>
      </c>
      <c r="E384" s="14">
        <v>2270573488</v>
      </c>
      <c r="F384" s="15" t="s">
        <v>10076</v>
      </c>
      <c r="G384" s="13">
        <v>5.1455969970933997E-3</v>
      </c>
      <c r="H384" s="13">
        <v>5.1256156244157353E-3</v>
      </c>
      <c r="I384" s="15" t="s">
        <v>10076</v>
      </c>
    </row>
    <row r="385" spans="1:9" x14ac:dyDescent="0.25">
      <c r="A385" s="10" t="s">
        <v>10134</v>
      </c>
      <c r="B385" s="12" t="s">
        <v>3287</v>
      </c>
      <c r="C385" s="13">
        <v>0.2828</v>
      </c>
      <c r="D385" s="14">
        <v>308181300</v>
      </c>
      <c r="E385" s="14">
        <v>308181300</v>
      </c>
      <c r="F385" s="15" t="s">
        <v>10076</v>
      </c>
      <c r="G385" s="13">
        <v>9.4765722570199998E-6</v>
      </c>
      <c r="H385" s="13">
        <v>9.4397728509428995E-6</v>
      </c>
      <c r="I385" s="15" t="s">
        <v>10076</v>
      </c>
    </row>
    <row r="386" spans="1:9" x14ac:dyDescent="0.25">
      <c r="A386" s="10" t="s">
        <v>10134</v>
      </c>
      <c r="B386" s="12" t="s">
        <v>3306</v>
      </c>
      <c r="C386" s="13">
        <v>9.2600000000000002E-2</v>
      </c>
      <c r="D386" s="14">
        <v>185678100</v>
      </c>
      <c r="E386" s="14">
        <v>185477800</v>
      </c>
      <c r="F386" s="15" t="s">
        <v>10075</v>
      </c>
      <c r="G386" s="13">
        <v>1.7723549805769999E-5</v>
      </c>
      <c r="H386" s="13">
        <v>1.7635680741674351E-5</v>
      </c>
      <c r="I386" s="15" t="s">
        <v>10076</v>
      </c>
    </row>
    <row r="387" spans="1:9" x14ac:dyDescent="0.25">
      <c r="A387" s="10" t="s">
        <v>10134</v>
      </c>
      <c r="B387" s="12" t="s">
        <v>3312</v>
      </c>
      <c r="C387" s="13">
        <v>7.9699999999999993E-2</v>
      </c>
      <c r="D387" s="14">
        <v>750136400</v>
      </c>
      <c r="E387" s="14">
        <v>750136400</v>
      </c>
      <c r="F387" s="15" t="s">
        <v>10076</v>
      </c>
      <c r="G387" s="13">
        <v>5.2861159276380002E-5</v>
      </c>
      <c r="H387" s="13">
        <v>5.2655888930385352E-5</v>
      </c>
      <c r="I387" s="15" t="s">
        <v>10076</v>
      </c>
    </row>
    <row r="388" spans="1:9" x14ac:dyDescent="0.25">
      <c r="A388" s="10" t="s">
        <v>10134</v>
      </c>
      <c r="B388" s="12" t="s">
        <v>3321</v>
      </c>
      <c r="C388" s="13">
        <v>0.10059999999999999</v>
      </c>
      <c r="D388" s="14">
        <v>213775000</v>
      </c>
      <c r="E388" s="14">
        <v>213775000</v>
      </c>
      <c r="F388" s="15" t="s">
        <v>10076</v>
      </c>
      <c r="G388" s="13">
        <v>2.2254305140675999E-4</v>
      </c>
      <c r="H388" s="13">
        <v>2.2167887268297696E-4</v>
      </c>
      <c r="I388" s="15" t="s">
        <v>10076</v>
      </c>
    </row>
    <row r="389" spans="1:9" x14ac:dyDescent="0.25">
      <c r="A389" s="10" t="s">
        <v>10134</v>
      </c>
      <c r="B389" s="12" t="s">
        <v>3328</v>
      </c>
      <c r="C389" s="13">
        <v>0.107</v>
      </c>
      <c r="D389" s="14">
        <v>143713215</v>
      </c>
      <c r="E389" s="14">
        <v>99272524</v>
      </c>
      <c r="F389" s="15" t="s">
        <v>10075</v>
      </c>
      <c r="G389" s="13">
        <v>2.2372099224779999E-5</v>
      </c>
      <c r="H389" s="13">
        <v>1.5393924854826989E-5</v>
      </c>
      <c r="I389" s="15" t="s">
        <v>10076</v>
      </c>
    </row>
    <row r="390" spans="1:9" x14ac:dyDescent="0.25">
      <c r="A390" s="10" t="s">
        <v>10134</v>
      </c>
      <c r="B390" s="12" t="s">
        <v>3331</v>
      </c>
      <c r="C390" s="13">
        <v>0.59130000000000005</v>
      </c>
      <c r="D390" s="14">
        <v>20680800000</v>
      </c>
      <c r="E390" s="14">
        <v>19867680000</v>
      </c>
      <c r="F390" s="15" t="s">
        <v>10075</v>
      </c>
      <c r="G390" s="13">
        <v>3.3121584250392003E-4</v>
      </c>
      <c r="H390" s="13">
        <v>3.1695761397055694E-4</v>
      </c>
      <c r="I390" s="15" t="s">
        <v>10076</v>
      </c>
    </row>
    <row r="391" spans="1:9" x14ac:dyDescent="0.25">
      <c r="A391" s="10" t="s">
        <v>10134</v>
      </c>
      <c r="B391" s="12" t="s">
        <v>3340</v>
      </c>
      <c r="C391" s="13">
        <v>0.78639999999999999</v>
      </c>
      <c r="D391" s="14">
        <v>10463680638</v>
      </c>
      <c r="E391" s="14">
        <v>10463680638</v>
      </c>
      <c r="F391" s="15" t="s">
        <v>10076</v>
      </c>
      <c r="G391" s="13">
        <v>6.368128811838E-5</v>
      </c>
      <c r="H391" s="13">
        <v>6.3434001069734256E-5</v>
      </c>
      <c r="I391" s="15" t="s">
        <v>10076</v>
      </c>
    </row>
    <row r="392" spans="1:9" x14ac:dyDescent="0.25">
      <c r="A392" s="10" t="s">
        <v>10134</v>
      </c>
      <c r="B392" s="12" t="s">
        <v>3349</v>
      </c>
      <c r="C392" s="13">
        <v>0.48399999999999999</v>
      </c>
      <c r="D392" s="14">
        <v>403333172</v>
      </c>
      <c r="E392" s="14">
        <v>403333172</v>
      </c>
      <c r="F392" s="15" t="s">
        <v>10076</v>
      </c>
      <c r="G392" s="13">
        <v>1.0335409568200002E-5</v>
      </c>
      <c r="H392" s="13">
        <v>1.0295275126822758E-5</v>
      </c>
      <c r="I392" s="15" t="s">
        <v>10076</v>
      </c>
    </row>
    <row r="393" spans="1:9" x14ac:dyDescent="0.25">
      <c r="A393" s="10" t="s">
        <v>10134</v>
      </c>
      <c r="B393" s="12" t="s">
        <v>3353</v>
      </c>
      <c r="C393" s="13">
        <v>7.6499999999999999E-2</v>
      </c>
      <c r="D393" s="14">
        <v>93636000</v>
      </c>
      <c r="E393" s="14">
        <v>93636000</v>
      </c>
      <c r="F393" s="15" t="s">
        <v>10076</v>
      </c>
      <c r="G393" s="13">
        <v>1.5896169503320002E-5</v>
      </c>
      <c r="H393" s="13">
        <v>1.5834441530290348E-5</v>
      </c>
      <c r="I393" s="15" t="s">
        <v>10076</v>
      </c>
    </row>
    <row r="394" spans="1:9" x14ac:dyDescent="0.25">
      <c r="A394" s="10" t="s">
        <v>10134</v>
      </c>
      <c r="B394" s="12" t="s">
        <v>3358</v>
      </c>
      <c r="C394" s="13">
        <v>0.2</v>
      </c>
      <c r="D394" s="14">
        <v>336932500</v>
      </c>
      <c r="E394" s="14">
        <v>336932500</v>
      </c>
      <c r="F394" s="15" t="s">
        <v>10076</v>
      </c>
      <c r="G394" s="13">
        <v>2.201642673234E-5</v>
      </c>
      <c r="H394" s="13">
        <v>2.1930932588911713E-5</v>
      </c>
      <c r="I394" s="15" t="s">
        <v>10076</v>
      </c>
    </row>
    <row r="395" spans="1:9" x14ac:dyDescent="0.25">
      <c r="A395" s="10" t="s">
        <v>10134</v>
      </c>
      <c r="B395" s="12" t="s">
        <v>3365</v>
      </c>
      <c r="C395" s="13">
        <v>8.5099999999999995E-2</v>
      </c>
      <c r="D395" s="14">
        <v>444964022</v>
      </c>
      <c r="E395" s="14">
        <v>339914167</v>
      </c>
      <c r="F395" s="15" t="s">
        <v>10075</v>
      </c>
      <c r="G395" s="13">
        <v>1.4324013490563001E-4</v>
      </c>
      <c r="H395" s="13">
        <v>1.0899820751812226E-4</v>
      </c>
      <c r="I395" s="15" t="s">
        <v>10076</v>
      </c>
    </row>
    <row r="396" spans="1:9" x14ac:dyDescent="0.25">
      <c r="A396" s="10" t="s">
        <v>10134</v>
      </c>
      <c r="B396" s="12" t="s">
        <v>3370</v>
      </c>
      <c r="C396" s="13">
        <v>8.0299999999999996E-2</v>
      </c>
      <c r="D396" s="14">
        <v>703385357</v>
      </c>
      <c r="E396" s="14">
        <v>871195779</v>
      </c>
      <c r="F396" s="15" t="s">
        <v>10074</v>
      </c>
      <c r="G396" s="13">
        <v>3.6048489207179999E-5</v>
      </c>
      <c r="H396" s="13">
        <v>4.4475390839203568E-5</v>
      </c>
      <c r="I396" s="15" t="s">
        <v>10076</v>
      </c>
    </row>
    <row r="397" spans="1:9" x14ac:dyDescent="0.25">
      <c r="A397" s="10" t="s">
        <v>10134</v>
      </c>
      <c r="B397" s="12" t="s">
        <v>3373</v>
      </c>
      <c r="C397" s="13">
        <v>0.246</v>
      </c>
      <c r="D397" s="14">
        <v>11157102400</v>
      </c>
      <c r="E397" s="14">
        <v>13507122000</v>
      </c>
      <c r="F397" s="15" t="s">
        <v>10074</v>
      </c>
      <c r="G397" s="13">
        <v>6.4148962158298095E-3</v>
      </c>
      <c r="H397" s="13">
        <v>7.7359081317083262E-3</v>
      </c>
      <c r="I397" s="15" t="s">
        <v>10074</v>
      </c>
    </row>
    <row r="398" spans="1:9" x14ac:dyDescent="0.25">
      <c r="A398" s="10" t="s">
        <v>10134</v>
      </c>
      <c r="B398" s="12" t="s">
        <v>3380</v>
      </c>
      <c r="C398" s="13">
        <v>0.11990000000000001</v>
      </c>
      <c r="D398" s="14">
        <v>371602173</v>
      </c>
      <c r="E398" s="14">
        <v>371602173</v>
      </c>
      <c r="F398" s="15" t="s">
        <v>10076</v>
      </c>
      <c r="G398" s="13">
        <v>1.4997627149450001E-5</v>
      </c>
      <c r="H398" s="13">
        <v>1.4939388404311708E-5</v>
      </c>
      <c r="I398" s="15" t="s">
        <v>10076</v>
      </c>
    </row>
    <row r="399" spans="1:9" x14ac:dyDescent="0.25">
      <c r="A399" s="10" t="s">
        <v>10134</v>
      </c>
      <c r="B399" s="12" t="s">
        <v>3383</v>
      </c>
      <c r="C399" s="13">
        <v>0.22159999999999999</v>
      </c>
      <c r="D399" s="14">
        <v>140405760</v>
      </c>
      <c r="E399" s="14">
        <v>140405760</v>
      </c>
      <c r="F399" s="15" t="s">
        <v>10076</v>
      </c>
      <c r="G399" s="13">
        <v>8.7698728847099999E-6</v>
      </c>
      <c r="H399" s="13">
        <v>8.735817732194116E-6</v>
      </c>
      <c r="I399" s="15" t="s">
        <v>10076</v>
      </c>
    </row>
    <row r="400" spans="1:9" x14ac:dyDescent="0.25">
      <c r="A400" s="10" t="s">
        <v>10134</v>
      </c>
      <c r="B400" s="12" t="s">
        <v>3391</v>
      </c>
      <c r="C400" s="13">
        <v>0.41699999999999998</v>
      </c>
      <c r="D400" s="14">
        <v>599800484</v>
      </c>
      <c r="E400" s="14">
        <v>599800484</v>
      </c>
      <c r="F400" s="15" t="s">
        <v>10076</v>
      </c>
      <c r="G400" s="13">
        <v>1.0374671021129999E-5</v>
      </c>
      <c r="H400" s="13">
        <v>1.0334384118118841E-5</v>
      </c>
      <c r="I400" s="15" t="s">
        <v>10076</v>
      </c>
    </row>
    <row r="401" spans="1:9" x14ac:dyDescent="0.25">
      <c r="A401" s="10" t="s">
        <v>10134</v>
      </c>
      <c r="B401" s="12" t="s">
        <v>3397</v>
      </c>
      <c r="C401" s="13">
        <v>0.2918</v>
      </c>
      <c r="D401" s="14">
        <v>60594201</v>
      </c>
      <c r="E401" s="14">
        <v>60594201</v>
      </c>
      <c r="F401" s="15" t="s">
        <v>10076</v>
      </c>
      <c r="G401" s="13">
        <v>1.319817061994E-5</v>
      </c>
      <c r="H401" s="13">
        <v>1.3146919476098586E-5</v>
      </c>
      <c r="I401" s="15" t="s">
        <v>10076</v>
      </c>
    </row>
    <row r="402" spans="1:9" x14ac:dyDescent="0.25">
      <c r="A402" s="10" t="s">
        <v>10134</v>
      </c>
      <c r="B402" s="12" t="s">
        <v>3409</v>
      </c>
      <c r="C402" s="13">
        <v>0.20399999999999999</v>
      </c>
      <c r="D402" s="14">
        <v>2150116045</v>
      </c>
      <c r="E402" s="14">
        <v>2150116045</v>
      </c>
      <c r="F402" s="15" t="s">
        <v>10076</v>
      </c>
      <c r="G402" s="13">
        <v>3.6845923375240504E-3</v>
      </c>
      <c r="H402" s="13">
        <v>3.6702843359572735E-3</v>
      </c>
      <c r="I402" s="15" t="s">
        <v>10076</v>
      </c>
    </row>
    <row r="403" spans="1:9" x14ac:dyDescent="0.25">
      <c r="A403" s="10" t="s">
        <v>10134</v>
      </c>
      <c r="B403" s="12" t="s">
        <v>3414</v>
      </c>
      <c r="C403" s="13">
        <v>0.4824</v>
      </c>
      <c r="D403" s="14">
        <v>4235677744</v>
      </c>
      <c r="E403" s="14">
        <v>4235677744</v>
      </c>
      <c r="F403" s="15" t="s">
        <v>10076</v>
      </c>
      <c r="G403" s="13">
        <v>8.1065223260322998E-3</v>
      </c>
      <c r="H403" s="13">
        <v>8.075043094290725E-3</v>
      </c>
      <c r="I403" s="15" t="s">
        <v>10076</v>
      </c>
    </row>
    <row r="404" spans="1:9" x14ac:dyDescent="0.25">
      <c r="A404" s="10" t="s">
        <v>10134</v>
      </c>
      <c r="B404" s="12" t="s">
        <v>3421</v>
      </c>
      <c r="C404" s="13">
        <v>0.1235</v>
      </c>
      <c r="D404" s="14">
        <v>553371592</v>
      </c>
      <c r="E404" s="14">
        <v>553371592</v>
      </c>
      <c r="F404" s="15" t="s">
        <v>10076</v>
      </c>
      <c r="G404" s="13">
        <v>2.7474027019860001E-5</v>
      </c>
      <c r="H404" s="13">
        <v>2.7367339948602906E-5</v>
      </c>
      <c r="I404" s="15" t="s">
        <v>10076</v>
      </c>
    </row>
    <row r="405" spans="1:9" x14ac:dyDescent="0.25">
      <c r="A405" s="10" t="s">
        <v>10134</v>
      </c>
      <c r="B405" s="12" t="s">
        <v>3429</v>
      </c>
      <c r="C405" s="13">
        <v>7.6499999999999999E-2</v>
      </c>
      <c r="D405" s="14">
        <v>50057906</v>
      </c>
      <c r="E405" s="14">
        <v>50057906</v>
      </c>
      <c r="F405" s="15" t="s">
        <v>10076</v>
      </c>
      <c r="G405" s="13">
        <v>4.4735329883039997E-5</v>
      </c>
      <c r="H405" s="13">
        <v>4.456161337220485E-5</v>
      </c>
      <c r="I405" s="15" t="s">
        <v>10076</v>
      </c>
    </row>
    <row r="406" spans="1:9" x14ac:dyDescent="0.25">
      <c r="A406" s="10" t="s">
        <v>10134</v>
      </c>
      <c r="B406" s="12" t="s">
        <v>3433</v>
      </c>
      <c r="C406" s="13">
        <v>8.4099999999999994E-2</v>
      </c>
      <c r="D406" s="14">
        <v>510562274</v>
      </c>
      <c r="E406" s="14">
        <v>551906006</v>
      </c>
      <c r="F406" s="15" t="s">
        <v>10074</v>
      </c>
      <c r="G406" s="13">
        <v>6.9013640087030008E-5</v>
      </c>
      <c r="H406" s="13">
        <v>7.4312453362824728E-5</v>
      </c>
      <c r="I406" s="15" t="s">
        <v>10076</v>
      </c>
    </row>
    <row r="407" spans="1:9" x14ac:dyDescent="0.25">
      <c r="A407" s="10" t="s">
        <v>10134</v>
      </c>
      <c r="B407" s="12" t="s">
        <v>3438</v>
      </c>
      <c r="C407" s="13">
        <v>0.37030000000000002</v>
      </c>
      <c r="D407" s="14">
        <v>155765863</v>
      </c>
      <c r="E407" s="14">
        <v>162159402</v>
      </c>
      <c r="F407" s="15" t="s">
        <v>10074</v>
      </c>
      <c r="G407" s="13">
        <v>5.0891613455800001E-6</v>
      </c>
      <c r="H407" s="13">
        <v>5.2774768031373469E-6</v>
      </c>
      <c r="I407" s="15" t="s">
        <v>10076</v>
      </c>
    </row>
    <row r="408" spans="1:9" x14ac:dyDescent="0.25">
      <c r="A408" s="10" t="s">
        <v>10134</v>
      </c>
      <c r="B408" s="12" t="s">
        <v>3442</v>
      </c>
      <c r="C408" s="13">
        <v>0.27739999999999998</v>
      </c>
      <c r="D408" s="14">
        <v>1482299624</v>
      </c>
      <c r="E408" s="14">
        <v>1445307261</v>
      </c>
      <c r="F408" s="15" t="s">
        <v>10075</v>
      </c>
      <c r="G408" s="13">
        <v>1.61431647126006E-3</v>
      </c>
      <c r="H408" s="13">
        <v>1.5679172191694895E-3</v>
      </c>
      <c r="I408" s="15" t="s">
        <v>10076</v>
      </c>
    </row>
    <row r="409" spans="1:9" x14ac:dyDescent="0.25">
      <c r="A409" s="10" t="s">
        <v>10134</v>
      </c>
      <c r="B409" s="12" t="s">
        <v>3449</v>
      </c>
      <c r="C409" s="13">
        <v>0.40620000000000001</v>
      </c>
      <c r="D409" s="14">
        <v>9797150701</v>
      </c>
      <c r="E409" s="14">
        <v>9088363924</v>
      </c>
      <c r="F409" s="15" t="s">
        <v>10075</v>
      </c>
      <c r="G409" s="13">
        <v>7.7826093559750997E-4</v>
      </c>
      <c r="H409" s="13">
        <v>7.1915320134913749E-4</v>
      </c>
      <c r="I409" s="15" t="s">
        <v>10075</v>
      </c>
    </row>
    <row r="410" spans="1:9" x14ac:dyDescent="0.25">
      <c r="A410" s="10" t="s">
        <v>10134</v>
      </c>
      <c r="B410" s="12" t="s">
        <v>3452</v>
      </c>
      <c r="C410" s="13">
        <v>0.3997</v>
      </c>
      <c r="D410" s="14">
        <v>2215748091</v>
      </c>
      <c r="E410" s="14">
        <v>2186751882</v>
      </c>
      <c r="F410" s="15" t="s">
        <v>10075</v>
      </c>
      <c r="G410" s="13">
        <v>6.3698411713905305E-3</v>
      </c>
      <c r="H410" s="13">
        <v>6.2620710993286574E-3</v>
      </c>
      <c r="I410" s="15" t="s">
        <v>10075</v>
      </c>
    </row>
    <row r="411" spans="1:9" x14ac:dyDescent="0.25">
      <c r="A411" s="10" t="s">
        <v>10134</v>
      </c>
      <c r="B411" s="12" t="s">
        <v>3459</v>
      </c>
      <c r="C411" s="13">
        <v>0.18559999999999999</v>
      </c>
      <c r="D411" s="14">
        <v>332893652</v>
      </c>
      <c r="E411" s="14">
        <v>335605985</v>
      </c>
      <c r="F411" s="15" t="s">
        <v>10074</v>
      </c>
      <c r="G411" s="13">
        <v>1.3008856013490001E-5</v>
      </c>
      <c r="H411" s="13">
        <v>1.3063921302678036E-5</v>
      </c>
      <c r="I411" s="15" t="s">
        <v>10076</v>
      </c>
    </row>
    <row r="412" spans="1:9" x14ac:dyDescent="0.25">
      <c r="A412" s="10" t="s">
        <v>10134</v>
      </c>
      <c r="B412" s="12" t="s">
        <v>3465</v>
      </c>
      <c r="C412" s="13">
        <v>0.39419999999999999</v>
      </c>
      <c r="D412" s="14">
        <v>7892348675</v>
      </c>
      <c r="E412" s="14">
        <v>7892348675</v>
      </c>
      <c r="F412" s="15" t="s">
        <v>10076</v>
      </c>
      <c r="G412" s="13">
        <v>3.8173059869486999E-4</v>
      </c>
      <c r="H412" s="13">
        <v>3.802482631964834E-4</v>
      </c>
      <c r="I412" s="15" t="s">
        <v>10076</v>
      </c>
    </row>
    <row r="413" spans="1:9" x14ac:dyDescent="0.25">
      <c r="A413" s="10" t="s">
        <v>10134</v>
      </c>
      <c r="B413" s="12" t="s">
        <v>3492</v>
      </c>
      <c r="C413" s="13">
        <v>8.9200000000000002E-2</v>
      </c>
      <c r="D413" s="14">
        <v>989604498</v>
      </c>
      <c r="E413" s="14">
        <v>997431878</v>
      </c>
      <c r="F413" s="15" t="s">
        <v>10074</v>
      </c>
      <c r="G413" s="13">
        <v>2.4883134088365001E-4</v>
      </c>
      <c r="H413" s="13">
        <v>2.4982559435225254E-4</v>
      </c>
      <c r="I413" s="15" t="s">
        <v>10076</v>
      </c>
    </row>
    <row r="414" spans="1:9" x14ac:dyDescent="0.25">
      <c r="A414" s="10" t="s">
        <v>10134</v>
      </c>
      <c r="B414" s="12" t="s">
        <v>3498</v>
      </c>
      <c r="C414" s="13">
        <v>0.11749999999999999</v>
      </c>
      <c r="D414" s="14">
        <v>76375000</v>
      </c>
      <c r="E414" s="14">
        <v>76375000</v>
      </c>
      <c r="F414" s="15" t="s">
        <v>10076</v>
      </c>
      <c r="G414" s="13">
        <v>1.4066719598329999E-5</v>
      </c>
      <c r="H414" s="13">
        <v>1.4012095741451179E-5</v>
      </c>
      <c r="I414" s="15" t="s">
        <v>10076</v>
      </c>
    </row>
    <row r="415" spans="1:9" x14ac:dyDescent="0.25">
      <c r="A415" s="10" t="s">
        <v>10134</v>
      </c>
      <c r="B415" s="12" t="s">
        <v>3504</v>
      </c>
      <c r="C415" s="13">
        <v>5.33E-2</v>
      </c>
      <c r="D415" s="14">
        <v>74027479</v>
      </c>
      <c r="E415" s="14">
        <v>74027479</v>
      </c>
      <c r="F415" s="15" t="s">
        <v>10076</v>
      </c>
      <c r="G415" s="13">
        <v>1.399003283916E-5</v>
      </c>
      <c r="H415" s="13">
        <v>1.3935706769110001E-5</v>
      </c>
      <c r="I415" s="15" t="s">
        <v>10076</v>
      </c>
    </row>
    <row r="416" spans="1:9" x14ac:dyDescent="0.25">
      <c r="A416" s="10" t="s">
        <v>10134</v>
      </c>
      <c r="B416" s="12" t="s">
        <v>3508</v>
      </c>
      <c r="C416" s="13">
        <v>0.28349999999999997</v>
      </c>
      <c r="D416" s="14">
        <v>948005579</v>
      </c>
      <c r="E416" s="14">
        <v>948005579</v>
      </c>
      <c r="F416" s="15" t="s">
        <v>10076</v>
      </c>
      <c r="G416" s="13">
        <v>2.1559714445120003E-5</v>
      </c>
      <c r="H416" s="13">
        <v>2.1475993799955713E-5</v>
      </c>
      <c r="I416" s="15" t="s">
        <v>10076</v>
      </c>
    </row>
    <row r="417" spans="1:9" x14ac:dyDescent="0.25">
      <c r="A417" s="10" t="s">
        <v>10134</v>
      </c>
      <c r="B417" s="12" t="s">
        <v>3524</v>
      </c>
      <c r="C417" s="13">
        <v>0.1129</v>
      </c>
      <c r="D417" s="14">
        <v>66817381</v>
      </c>
      <c r="E417" s="14">
        <v>66817381</v>
      </c>
      <c r="F417" s="15" t="s">
        <v>10076</v>
      </c>
      <c r="G417" s="13">
        <v>5.6074382878400004E-6</v>
      </c>
      <c r="H417" s="13">
        <v>5.5856635116241507E-6</v>
      </c>
      <c r="I417" s="15" t="s">
        <v>10076</v>
      </c>
    </row>
    <row r="418" spans="1:9" x14ac:dyDescent="0.25">
      <c r="A418" s="10" t="s">
        <v>10134</v>
      </c>
      <c r="B418" s="12" t="s">
        <v>3535</v>
      </c>
      <c r="C418" s="13">
        <v>0.39789999999999998</v>
      </c>
      <c r="D418" s="14">
        <v>1419248850</v>
      </c>
      <c r="E418" s="14">
        <v>1398858354</v>
      </c>
      <c r="F418" s="15" t="s">
        <v>10075</v>
      </c>
      <c r="G418" s="13">
        <v>2.4662213665785603E-3</v>
      </c>
      <c r="H418" s="13">
        <v>2.4213496724087252E-3</v>
      </c>
      <c r="I418" s="15" t="s">
        <v>10075</v>
      </c>
    </row>
    <row r="419" spans="1:9" x14ac:dyDescent="0.25">
      <c r="A419" s="10" t="s">
        <v>10134</v>
      </c>
      <c r="B419" s="12" t="s">
        <v>3543</v>
      </c>
      <c r="C419" s="13">
        <v>0.31950000000000001</v>
      </c>
      <c r="D419" s="14">
        <v>1690250232</v>
      </c>
      <c r="E419" s="14">
        <v>1690250232</v>
      </c>
      <c r="F419" s="15" t="s">
        <v>10076</v>
      </c>
      <c r="G419" s="13">
        <v>3.0860262962899996E-5</v>
      </c>
      <c r="H419" s="13">
        <v>3.0740426460033967E-5</v>
      </c>
      <c r="I419" s="15" t="s">
        <v>10076</v>
      </c>
    </row>
    <row r="420" spans="1:9" x14ac:dyDescent="0.25">
      <c r="A420" s="10" t="s">
        <v>10134</v>
      </c>
      <c r="B420" s="12" t="s">
        <v>3552</v>
      </c>
      <c r="C420" s="13">
        <v>0.22359999999999999</v>
      </c>
      <c r="D420" s="14">
        <v>406590846</v>
      </c>
      <c r="E420" s="14">
        <v>406590846</v>
      </c>
      <c r="F420" s="15" t="s">
        <v>10076</v>
      </c>
      <c r="G420" s="13">
        <v>1.5107386788735001E-4</v>
      </c>
      <c r="H420" s="13">
        <v>1.5048721805959893E-4</v>
      </c>
      <c r="I420" s="15" t="s">
        <v>10076</v>
      </c>
    </row>
    <row r="421" spans="1:9" x14ac:dyDescent="0.25">
      <c r="A421" s="10" t="s">
        <v>10134</v>
      </c>
      <c r="B421" s="12" t="s">
        <v>3556</v>
      </c>
      <c r="C421" s="13">
        <v>0.122</v>
      </c>
      <c r="D421" s="14">
        <v>644218473</v>
      </c>
      <c r="E421" s="14">
        <v>644746954</v>
      </c>
      <c r="F421" s="15" t="s">
        <v>10074</v>
      </c>
      <c r="G421" s="13">
        <v>6.4794267521049994E-5</v>
      </c>
      <c r="H421" s="13">
        <v>6.4595605780299472E-5</v>
      </c>
      <c r="I421" s="15" t="s">
        <v>10076</v>
      </c>
    </row>
    <row r="422" spans="1:9" x14ac:dyDescent="0.25">
      <c r="A422" s="10" t="s">
        <v>10134</v>
      </c>
      <c r="B422" s="12" t="s">
        <v>3560</v>
      </c>
      <c r="C422" s="13">
        <v>0.13469999999999999</v>
      </c>
      <c r="D422" s="14">
        <v>867923220</v>
      </c>
      <c r="E422" s="14">
        <v>867923220</v>
      </c>
      <c r="F422" s="15" t="s">
        <v>10076</v>
      </c>
      <c r="G422" s="13">
        <v>3.2526769470520002E-5</v>
      </c>
      <c r="H422" s="13">
        <v>3.2400461580448364E-5</v>
      </c>
      <c r="I422" s="15" t="s">
        <v>10076</v>
      </c>
    </row>
    <row r="423" spans="1:9" x14ac:dyDescent="0.25">
      <c r="A423" s="10" t="s">
        <v>10134</v>
      </c>
      <c r="B423" s="12" t="s">
        <v>3566</v>
      </c>
      <c r="C423" s="13">
        <v>0.53380000000000005</v>
      </c>
      <c r="D423" s="14">
        <v>2455480000</v>
      </c>
      <c r="E423" s="14">
        <v>2455480000</v>
      </c>
      <c r="F423" s="15" t="s">
        <v>10076</v>
      </c>
      <c r="G423" s="13">
        <v>1.101128996685E-5</v>
      </c>
      <c r="H423" s="13">
        <v>1.0968530948086464E-5</v>
      </c>
      <c r="I423" s="15" t="s">
        <v>10076</v>
      </c>
    </row>
    <row r="424" spans="1:9" x14ac:dyDescent="0.25">
      <c r="A424" s="10" t="s">
        <v>10134</v>
      </c>
      <c r="B424" s="12" t="s">
        <v>3576</v>
      </c>
      <c r="C424" s="13">
        <v>0.3669</v>
      </c>
      <c r="D424" s="14">
        <v>15478208368</v>
      </c>
      <c r="E424" s="14">
        <v>15482428164</v>
      </c>
      <c r="F424" s="15" t="s">
        <v>10074</v>
      </c>
      <c r="G424" s="13">
        <v>1.9335662564047001E-4</v>
      </c>
      <c r="H424" s="13">
        <v>1.9265829334733041E-4</v>
      </c>
      <c r="I424" s="15" t="s">
        <v>10076</v>
      </c>
    </row>
    <row r="425" spans="1:9" x14ac:dyDescent="0.25">
      <c r="A425" s="10" t="s">
        <v>10134</v>
      </c>
      <c r="B425" s="12" t="s">
        <v>3583</v>
      </c>
      <c r="C425" s="13">
        <v>0.15440000000000001</v>
      </c>
      <c r="D425" s="14">
        <v>247040000</v>
      </c>
      <c r="E425" s="14">
        <v>247040000</v>
      </c>
      <c r="F425" s="15" t="s">
        <v>10076</v>
      </c>
      <c r="G425" s="13">
        <v>3.0227651330400002E-5</v>
      </c>
      <c r="H425" s="13">
        <v>3.01102713763453E-5</v>
      </c>
      <c r="I425" s="15" t="s">
        <v>10076</v>
      </c>
    </row>
    <row r="426" spans="1:9" x14ac:dyDescent="0.25">
      <c r="A426" s="10" t="s">
        <v>10134</v>
      </c>
      <c r="B426" s="12" t="s">
        <v>3587</v>
      </c>
      <c r="C426" s="13">
        <v>0.36559999999999998</v>
      </c>
      <c r="D426" s="14">
        <v>2179417667</v>
      </c>
      <c r="E426" s="14">
        <v>2264909321</v>
      </c>
      <c r="F426" s="15" t="s">
        <v>10074</v>
      </c>
      <c r="G426" s="13">
        <v>2.8761494275101002E-4</v>
      </c>
      <c r="H426" s="13">
        <v>2.977364893661806E-4</v>
      </c>
      <c r="I426" s="15" t="s">
        <v>10076</v>
      </c>
    </row>
    <row r="427" spans="1:9" x14ac:dyDescent="0.25">
      <c r="A427" s="10" t="s">
        <v>10134</v>
      </c>
      <c r="B427" s="12" t="s">
        <v>3596</v>
      </c>
      <c r="C427" s="13">
        <v>0.1633</v>
      </c>
      <c r="D427" s="14">
        <v>5266557429</v>
      </c>
      <c r="E427" s="14">
        <v>5266557429</v>
      </c>
      <c r="F427" s="15" t="s">
        <v>10076</v>
      </c>
      <c r="G427" s="13">
        <v>3.4076262591406698E-3</v>
      </c>
      <c r="H427" s="13">
        <v>3.3943937719736286E-3</v>
      </c>
      <c r="I427" s="15" t="s">
        <v>10076</v>
      </c>
    </row>
    <row r="428" spans="1:9" x14ac:dyDescent="0.25">
      <c r="A428" s="10" t="s">
        <v>10134</v>
      </c>
      <c r="B428" s="12" t="s">
        <v>3603</v>
      </c>
      <c r="C428" s="13">
        <v>0.20860000000000001</v>
      </c>
      <c r="D428" s="14">
        <v>289956789</v>
      </c>
      <c r="E428" s="14">
        <v>289956789</v>
      </c>
      <c r="F428" s="15" t="s">
        <v>10076</v>
      </c>
      <c r="G428" s="13">
        <v>6.9657568003899997E-6</v>
      </c>
      <c r="H428" s="13">
        <v>6.9387073873471132E-6</v>
      </c>
      <c r="I428" s="15" t="s">
        <v>10076</v>
      </c>
    </row>
    <row r="429" spans="1:9" x14ac:dyDescent="0.25">
      <c r="A429" s="10" t="s">
        <v>10134</v>
      </c>
      <c r="B429" s="12" t="s">
        <v>3609</v>
      </c>
      <c r="C429" s="13">
        <v>0.33650000000000002</v>
      </c>
      <c r="D429" s="14">
        <v>2417367721</v>
      </c>
      <c r="E429" s="14">
        <v>2418086320</v>
      </c>
      <c r="F429" s="15" t="s">
        <v>10074</v>
      </c>
      <c r="G429" s="13">
        <v>3.5618392298390999E-4</v>
      </c>
      <c r="H429" s="13">
        <v>3.5490626015126066E-4</v>
      </c>
      <c r="I429" s="15" t="s">
        <v>10076</v>
      </c>
    </row>
    <row r="430" spans="1:9" x14ac:dyDescent="0.25">
      <c r="A430" s="10" t="s">
        <v>10134</v>
      </c>
      <c r="B430" s="12" t="s">
        <v>3617</v>
      </c>
      <c r="C430" s="13">
        <v>0.24629999999999999</v>
      </c>
      <c r="D430" s="14">
        <v>232169696</v>
      </c>
      <c r="E430" s="14">
        <v>231699336</v>
      </c>
      <c r="F430" s="15" t="s">
        <v>10075</v>
      </c>
      <c r="G430" s="13">
        <v>1.9335376949419998E-5</v>
      </c>
      <c r="H430" s="13">
        <v>1.9221273808770637E-5</v>
      </c>
      <c r="I430" s="15" t="s">
        <v>10076</v>
      </c>
    </row>
    <row r="431" spans="1:9" x14ac:dyDescent="0.25">
      <c r="A431" s="10" t="s">
        <v>10134</v>
      </c>
      <c r="B431" s="12" t="s">
        <v>3626</v>
      </c>
      <c r="C431" s="13">
        <v>0.20399999999999999</v>
      </c>
      <c r="D431" s="14">
        <v>224187531</v>
      </c>
      <c r="E431" s="14">
        <v>203806846</v>
      </c>
      <c r="F431" s="15" t="s">
        <v>10075</v>
      </c>
      <c r="G431" s="13">
        <v>1.5870020591995999E-4</v>
      </c>
      <c r="H431" s="13">
        <v>1.4371267397670693E-4</v>
      </c>
      <c r="I431" s="15" t="s">
        <v>10075</v>
      </c>
    </row>
    <row r="432" spans="1:9" x14ac:dyDescent="0.25">
      <c r="A432" s="10" t="s">
        <v>10134</v>
      </c>
      <c r="B432" s="12" t="s">
        <v>3630</v>
      </c>
      <c r="C432" s="13">
        <v>0.33410000000000001</v>
      </c>
      <c r="D432" s="14">
        <v>392535945</v>
      </c>
      <c r="E432" s="14">
        <v>377507943</v>
      </c>
      <c r="F432" s="15" t="s">
        <v>10075</v>
      </c>
      <c r="G432" s="13">
        <v>3.4985522735687703E-3</v>
      </c>
      <c r="H432" s="13">
        <v>3.351546848900681E-3</v>
      </c>
      <c r="I432" s="15" t="s">
        <v>10075</v>
      </c>
    </row>
    <row r="433" spans="1:9" x14ac:dyDescent="0.25">
      <c r="A433" s="10" t="s">
        <v>10134</v>
      </c>
      <c r="B433" s="12" t="s">
        <v>3635</v>
      </c>
      <c r="C433" s="13">
        <v>0.1167</v>
      </c>
      <c r="D433" s="14">
        <v>1077218611</v>
      </c>
      <c r="E433" s="14">
        <v>1077218611</v>
      </c>
      <c r="F433" s="15" t="s">
        <v>10076</v>
      </c>
      <c r="G433" s="13">
        <v>6.1073228265036005E-4</v>
      </c>
      <c r="H433" s="13">
        <v>6.0836068848396034E-4</v>
      </c>
      <c r="I433" s="15" t="s">
        <v>10076</v>
      </c>
    </row>
    <row r="434" spans="1:9" x14ac:dyDescent="0.25">
      <c r="A434" s="10" t="s">
        <v>10134</v>
      </c>
      <c r="B434" s="12" t="s">
        <v>3643</v>
      </c>
      <c r="C434" s="13">
        <v>0.38469999999999999</v>
      </c>
      <c r="D434" s="14">
        <v>381174917</v>
      </c>
      <c r="E434" s="14">
        <v>416466886</v>
      </c>
      <c r="F434" s="15" t="s">
        <v>10074</v>
      </c>
      <c r="G434" s="13">
        <v>1.1721125336010002E-5</v>
      </c>
      <c r="H434" s="13">
        <v>1.275662347986923E-5</v>
      </c>
      <c r="I434" s="15" t="s">
        <v>10076</v>
      </c>
    </row>
    <row r="435" spans="1:9" x14ac:dyDescent="0.25">
      <c r="A435" s="10" t="s">
        <v>10134</v>
      </c>
      <c r="B435" s="12" t="s">
        <v>3650</v>
      </c>
      <c r="C435" s="13">
        <v>0.2</v>
      </c>
      <c r="D435" s="14">
        <v>652504021</v>
      </c>
      <c r="E435" s="14">
        <v>652504021</v>
      </c>
      <c r="F435" s="15" t="s">
        <v>10076</v>
      </c>
      <c r="G435" s="13">
        <v>2.1318523696739997E-5</v>
      </c>
      <c r="H435" s="13">
        <v>2.1235739655466628E-5</v>
      </c>
      <c r="I435" s="15" t="s">
        <v>10076</v>
      </c>
    </row>
    <row r="436" spans="1:9" x14ac:dyDescent="0.25">
      <c r="A436" s="10" t="s">
        <v>10134</v>
      </c>
      <c r="B436" s="12" t="s">
        <v>3657</v>
      </c>
      <c r="C436" s="13">
        <v>7.4999999999999997E-2</v>
      </c>
      <c r="D436" s="14">
        <v>1217471388</v>
      </c>
      <c r="E436" s="14">
        <v>1217471388</v>
      </c>
      <c r="F436" s="15" t="s">
        <v>10076</v>
      </c>
      <c r="G436" s="13">
        <v>5.4595966896940004E-5</v>
      </c>
      <c r="H436" s="13">
        <v>5.4383959956232842E-5</v>
      </c>
      <c r="I436" s="15" t="s">
        <v>10076</v>
      </c>
    </row>
    <row r="437" spans="1:9" x14ac:dyDescent="0.25">
      <c r="A437" s="10" t="s">
        <v>10134</v>
      </c>
      <c r="B437" s="12" t="s">
        <v>3661</v>
      </c>
      <c r="C437" s="13">
        <v>0.19819999999999999</v>
      </c>
      <c r="D437" s="14">
        <v>207130743</v>
      </c>
      <c r="E437" s="14">
        <v>158262580</v>
      </c>
      <c r="F437" s="15" t="s">
        <v>10075</v>
      </c>
      <c r="G437" s="13">
        <v>7.2981201797200001E-6</v>
      </c>
      <c r="H437" s="13">
        <v>5.5546276840893224E-6</v>
      </c>
      <c r="I437" s="15" t="s">
        <v>10076</v>
      </c>
    </row>
    <row r="438" spans="1:9" x14ac:dyDescent="0.25">
      <c r="A438" s="10" t="s">
        <v>10134</v>
      </c>
      <c r="B438" s="12" t="s">
        <v>3669</v>
      </c>
      <c r="C438" s="13">
        <v>5.9299999999999999E-2</v>
      </c>
      <c r="D438" s="14">
        <v>62218800</v>
      </c>
      <c r="E438" s="14">
        <v>44830800</v>
      </c>
      <c r="F438" s="15" t="s">
        <v>10075</v>
      </c>
      <c r="G438" s="13">
        <v>1.753791921995E-5</v>
      </c>
      <c r="H438" s="13">
        <v>1.2587607402922027E-5</v>
      </c>
      <c r="I438" s="15" t="s">
        <v>10076</v>
      </c>
    </row>
    <row r="439" spans="1:9" x14ac:dyDescent="0.25">
      <c r="A439" s="10" t="s">
        <v>10134</v>
      </c>
      <c r="B439" s="12" t="s">
        <v>3694</v>
      </c>
      <c r="C439" s="13">
        <v>0.34289999999999998</v>
      </c>
      <c r="D439" s="14">
        <v>7747853117</v>
      </c>
      <c r="E439" s="14">
        <v>7743336735</v>
      </c>
      <c r="F439" s="15" t="s">
        <v>10075</v>
      </c>
      <c r="G439" s="13">
        <v>1.3649534193639E-4</v>
      </c>
      <c r="H439" s="13">
        <v>1.3588604654679804E-4</v>
      </c>
      <c r="I439" s="15" t="s">
        <v>10076</v>
      </c>
    </row>
    <row r="440" spans="1:9" x14ac:dyDescent="0.25">
      <c r="A440" s="10" t="s">
        <v>10134</v>
      </c>
      <c r="B440" s="12" t="s">
        <v>3699</v>
      </c>
      <c r="C440" s="13">
        <v>0.23630000000000001</v>
      </c>
      <c r="D440" s="14">
        <v>550352266</v>
      </c>
      <c r="E440" s="14">
        <v>550352266</v>
      </c>
      <c r="F440" s="15" t="s">
        <v>10076</v>
      </c>
      <c r="G440" s="13">
        <v>9.0786599716089988E-5</v>
      </c>
      <c r="H440" s="13">
        <v>9.0434057360060219E-5</v>
      </c>
      <c r="I440" s="15" t="s">
        <v>10076</v>
      </c>
    </row>
    <row r="441" spans="1:9" x14ac:dyDescent="0.25">
      <c r="A441" s="10" t="s">
        <v>10134</v>
      </c>
      <c r="B441" s="12" t="s">
        <v>3712</v>
      </c>
      <c r="C441" s="13">
        <v>0.26090000000000002</v>
      </c>
      <c r="D441" s="14">
        <v>4638143048</v>
      </c>
      <c r="E441" s="14">
        <v>4254892831</v>
      </c>
      <c r="F441" s="15" t="s">
        <v>10075</v>
      </c>
      <c r="G441" s="13">
        <v>1.0102452428939001E-4</v>
      </c>
      <c r="H441" s="13">
        <v>9.2316975319092079E-5</v>
      </c>
      <c r="I441" s="15" t="s">
        <v>10076</v>
      </c>
    </row>
    <row r="442" spans="1:9" x14ac:dyDescent="0.25">
      <c r="A442" s="10" t="s">
        <v>10134</v>
      </c>
      <c r="B442" s="12" t="s">
        <v>3723</v>
      </c>
      <c r="C442" s="13">
        <v>0.26590000000000003</v>
      </c>
      <c r="D442" s="14">
        <v>273000000</v>
      </c>
      <c r="E442" s="14">
        <v>265900000</v>
      </c>
      <c r="F442" s="15" t="s">
        <v>10075</v>
      </c>
      <c r="G442" s="13">
        <v>1.687694047202E-5</v>
      </c>
      <c r="H442" s="13">
        <v>1.6374184307448904E-5</v>
      </c>
      <c r="I442" s="15" t="s">
        <v>10076</v>
      </c>
    </row>
    <row r="443" spans="1:9" x14ac:dyDescent="0.25">
      <c r="A443" s="10" t="s">
        <v>10134</v>
      </c>
      <c r="B443" s="12" t="s">
        <v>3733</v>
      </c>
      <c r="C443" s="13">
        <v>0.4103</v>
      </c>
      <c r="D443" s="14">
        <v>4810241147</v>
      </c>
      <c r="E443" s="14">
        <v>4811413805</v>
      </c>
      <c r="F443" s="15" t="s">
        <v>10074</v>
      </c>
      <c r="G443" s="13">
        <v>3.3743080368166E-3</v>
      </c>
      <c r="H443" s="13">
        <v>3.3620243374082558E-3</v>
      </c>
      <c r="I443" s="15" t="s">
        <v>10076</v>
      </c>
    </row>
    <row r="444" spans="1:9" x14ac:dyDescent="0.25">
      <c r="A444" s="10" t="s">
        <v>10134</v>
      </c>
      <c r="B444" s="12" t="s">
        <v>3739</v>
      </c>
      <c r="C444" s="13">
        <v>9.5399999999999999E-2</v>
      </c>
      <c r="D444" s="14">
        <v>1247175465</v>
      </c>
      <c r="E444" s="14">
        <v>1231682602</v>
      </c>
      <c r="F444" s="15" t="s">
        <v>10075</v>
      </c>
      <c r="G444" s="13">
        <v>4.4542664086017999E-4</v>
      </c>
      <c r="H444" s="13">
        <v>4.3818519756592153E-4</v>
      </c>
      <c r="I444" s="15" t="s">
        <v>10076</v>
      </c>
    </row>
    <row r="445" spans="1:9" x14ac:dyDescent="0.25">
      <c r="A445" s="10" t="s">
        <v>10134</v>
      </c>
      <c r="B445" s="12" t="s">
        <v>3744</v>
      </c>
      <c r="C445" s="13">
        <v>0.64980000000000004</v>
      </c>
      <c r="D445" s="14">
        <v>1320744492</v>
      </c>
      <c r="E445" s="14">
        <v>1320744492</v>
      </c>
      <c r="F445" s="15" t="s">
        <v>10076</v>
      </c>
      <c r="G445" s="13">
        <v>2.1998644135439999E-5</v>
      </c>
      <c r="H445" s="13">
        <v>2.1913219045355993E-5</v>
      </c>
      <c r="I445" s="15" t="s">
        <v>10076</v>
      </c>
    </row>
    <row r="446" spans="1:9" x14ac:dyDescent="0.25">
      <c r="A446" s="10" t="s">
        <v>10134</v>
      </c>
      <c r="B446" s="12" t="s">
        <v>3752</v>
      </c>
      <c r="C446" s="13">
        <v>0.25109999999999999</v>
      </c>
      <c r="D446" s="14">
        <v>1820999884</v>
      </c>
      <c r="E446" s="14">
        <v>1822451458</v>
      </c>
      <c r="F446" s="15" t="s">
        <v>10074</v>
      </c>
      <c r="G446" s="13">
        <v>1.7906967942151999E-3</v>
      </c>
      <c r="H446" s="13">
        <v>1.7851650399294187E-3</v>
      </c>
      <c r="I446" s="15" t="s">
        <v>10076</v>
      </c>
    </row>
    <row r="447" spans="1:9" x14ac:dyDescent="0.25">
      <c r="A447" s="10" t="s">
        <v>10134</v>
      </c>
      <c r="B447" s="12" t="s">
        <v>3755</v>
      </c>
      <c r="C447" s="13">
        <v>8.3799999999999999E-2</v>
      </c>
      <c r="D447" s="14">
        <v>191295720</v>
      </c>
      <c r="E447" s="14">
        <v>194310077</v>
      </c>
      <c r="F447" s="15" t="s">
        <v>10074</v>
      </c>
      <c r="G447" s="13">
        <v>7.6899362886669997E-5</v>
      </c>
      <c r="H447" s="13">
        <v>7.7807789518221968E-5</v>
      </c>
      <c r="I447" s="15" t="s">
        <v>10076</v>
      </c>
    </row>
    <row r="448" spans="1:9" x14ac:dyDescent="0.25">
      <c r="A448" s="10" t="s">
        <v>10134</v>
      </c>
      <c r="B448" s="12" t="s">
        <v>3761</v>
      </c>
      <c r="C448" s="13">
        <v>0.20150000000000001</v>
      </c>
      <c r="D448" s="14">
        <v>1427282015</v>
      </c>
      <c r="E448" s="14">
        <v>1380688075</v>
      </c>
      <c r="F448" s="15" t="s">
        <v>10075</v>
      </c>
      <c r="G448" s="13">
        <v>2.5830451870840002E-4</v>
      </c>
      <c r="H448" s="13">
        <v>2.4890180716382059E-4</v>
      </c>
      <c r="I448" s="15" t="s">
        <v>10075</v>
      </c>
    </row>
    <row r="449" spans="1:9" x14ac:dyDescent="0.25">
      <c r="A449" s="10" t="s">
        <v>10134</v>
      </c>
      <c r="B449" s="12" t="s">
        <v>3774</v>
      </c>
      <c r="C449" s="13">
        <v>0.1018</v>
      </c>
      <c r="D449" s="14">
        <v>566678700</v>
      </c>
      <c r="E449" s="14">
        <v>566678819</v>
      </c>
      <c r="F449" s="15" t="s">
        <v>10074</v>
      </c>
      <c r="G449" s="13">
        <v>8.4585626069670001E-5</v>
      </c>
      <c r="H449" s="13">
        <v>8.4257181023359825E-5</v>
      </c>
      <c r="I449" s="15" t="s">
        <v>10076</v>
      </c>
    </row>
    <row r="450" spans="1:9" x14ac:dyDescent="0.25">
      <c r="A450" s="10" t="s">
        <v>10134</v>
      </c>
      <c r="B450" s="12" t="s">
        <v>3776</v>
      </c>
      <c r="C450" s="13">
        <v>0.21679999999999999</v>
      </c>
      <c r="D450" s="14">
        <v>450033440</v>
      </c>
      <c r="E450" s="14">
        <v>450033440</v>
      </c>
      <c r="F450" s="15" t="s">
        <v>10076</v>
      </c>
      <c r="G450" s="13">
        <v>1.369437301606E-5</v>
      </c>
      <c r="H450" s="13">
        <v>1.3641195054671075E-5</v>
      </c>
      <c r="I450" s="15" t="s">
        <v>10076</v>
      </c>
    </row>
    <row r="451" spans="1:9" x14ac:dyDescent="0.25">
      <c r="A451" s="10" t="s">
        <v>10134</v>
      </c>
      <c r="B451" s="12" t="s">
        <v>3780</v>
      </c>
      <c r="C451" s="13">
        <v>0.22739999999999999</v>
      </c>
      <c r="D451" s="14">
        <v>133518524</v>
      </c>
      <c r="E451" s="14">
        <v>133518524</v>
      </c>
      <c r="F451" s="15" t="s">
        <v>10076</v>
      </c>
      <c r="G451" s="13">
        <v>1.34290389451E-5</v>
      </c>
      <c r="H451" s="13">
        <v>1.337689132642907E-5</v>
      </c>
      <c r="I451" s="15" t="s">
        <v>10076</v>
      </c>
    </row>
    <row r="452" spans="1:9" x14ac:dyDescent="0.25">
      <c r="A452" s="10" t="s">
        <v>10134</v>
      </c>
      <c r="B452" s="12" t="s">
        <v>3783</v>
      </c>
      <c r="C452" s="13">
        <v>0.33339999999999997</v>
      </c>
      <c r="D452" s="14">
        <v>221711000</v>
      </c>
      <c r="E452" s="14">
        <v>221711000</v>
      </c>
      <c r="F452" s="15" t="s">
        <v>10076</v>
      </c>
      <c r="G452" s="13">
        <v>1.27830211774E-6</v>
      </c>
      <c r="H452" s="13">
        <v>1.2733382175658862E-6</v>
      </c>
      <c r="I452" s="15" t="s">
        <v>10076</v>
      </c>
    </row>
    <row r="453" spans="1:9" x14ac:dyDescent="0.25">
      <c r="A453" s="10" t="s">
        <v>10134</v>
      </c>
      <c r="B453" s="12" t="s">
        <v>3790</v>
      </c>
      <c r="C453" s="13">
        <v>0.3609</v>
      </c>
      <c r="D453" s="14">
        <v>2668380971</v>
      </c>
      <c r="E453" s="14">
        <v>2580435939</v>
      </c>
      <c r="F453" s="15" t="s">
        <v>10075</v>
      </c>
      <c r="G453" s="13">
        <v>3.333390585066E-5</v>
      </c>
      <c r="H453" s="13">
        <v>3.2110104366658181E-5</v>
      </c>
      <c r="I453" s="15" t="s">
        <v>10076</v>
      </c>
    </row>
    <row r="454" spans="1:9" x14ac:dyDescent="0.25">
      <c r="A454" s="10" t="s">
        <v>10134</v>
      </c>
      <c r="B454" s="12" t="s">
        <v>3794</v>
      </c>
      <c r="C454" s="13">
        <v>0.49399999999999999</v>
      </c>
      <c r="D454" s="14">
        <v>1979574143</v>
      </c>
      <c r="E454" s="14">
        <v>1979574143</v>
      </c>
      <c r="F454" s="15" t="s">
        <v>10076</v>
      </c>
      <c r="G454" s="13">
        <v>1.9910179849698999E-4</v>
      </c>
      <c r="H454" s="13">
        <v>1.9832864678452416E-4</v>
      </c>
      <c r="I454" s="15" t="s">
        <v>10076</v>
      </c>
    </row>
    <row r="455" spans="1:9" x14ac:dyDescent="0.25">
      <c r="A455" s="10" t="s">
        <v>10134</v>
      </c>
      <c r="B455" s="12" t="s">
        <v>3800</v>
      </c>
      <c r="C455" s="13">
        <v>9.0499999999999997E-2</v>
      </c>
      <c r="D455" s="14">
        <v>101360000</v>
      </c>
      <c r="E455" s="14">
        <v>101360000</v>
      </c>
      <c r="F455" s="15" t="s">
        <v>10076</v>
      </c>
      <c r="G455" s="13">
        <v>1.012966209471E-5</v>
      </c>
      <c r="H455" s="13">
        <v>1.0090326611503066E-5</v>
      </c>
      <c r="I455" s="15" t="s">
        <v>10076</v>
      </c>
    </row>
    <row r="456" spans="1:9" x14ac:dyDescent="0.25">
      <c r="A456" s="10" t="s">
        <v>10134</v>
      </c>
      <c r="B456" s="12" t="s">
        <v>3813</v>
      </c>
      <c r="C456" s="13">
        <v>0.56059999999999999</v>
      </c>
      <c r="D456" s="14">
        <v>976659329</v>
      </c>
      <c r="E456" s="14">
        <v>976659329</v>
      </c>
      <c r="F456" s="15" t="s">
        <v>10076</v>
      </c>
      <c r="G456" s="13">
        <v>3.378629897234E-5</v>
      </c>
      <c r="H456" s="13">
        <v>3.3655100073438877E-5</v>
      </c>
      <c r="I456" s="15" t="s">
        <v>10076</v>
      </c>
    </row>
    <row r="457" spans="1:9" x14ac:dyDescent="0.25">
      <c r="A457" s="10" t="s">
        <v>10134</v>
      </c>
      <c r="B457" s="12" t="s">
        <v>3819</v>
      </c>
      <c r="C457" s="13">
        <v>0.25</v>
      </c>
      <c r="D457" s="14">
        <v>2171998934</v>
      </c>
      <c r="E457" s="14">
        <v>2171998934</v>
      </c>
      <c r="F457" s="15" t="s">
        <v>10076</v>
      </c>
      <c r="G457" s="13">
        <v>3.4785910450389999E-5</v>
      </c>
      <c r="H457" s="13">
        <v>3.4650829865830048E-5</v>
      </c>
      <c r="I457" s="15" t="s">
        <v>10076</v>
      </c>
    </row>
    <row r="458" spans="1:9" x14ac:dyDescent="0.25">
      <c r="A458" s="10" t="s">
        <v>10134</v>
      </c>
      <c r="B458" s="12" t="s">
        <v>3825</v>
      </c>
      <c r="C458" s="13">
        <v>0.1226</v>
      </c>
      <c r="D458" s="14">
        <v>198612000</v>
      </c>
      <c r="E458" s="14">
        <v>198612000</v>
      </c>
      <c r="F458" s="15" t="s">
        <v>10076</v>
      </c>
      <c r="G458" s="13">
        <v>2.8373578049670001E-5</v>
      </c>
      <c r="H458" s="13">
        <v>2.8263397829198407E-5</v>
      </c>
      <c r="I458" s="15" t="s">
        <v>10076</v>
      </c>
    </row>
    <row r="459" spans="1:9" x14ac:dyDescent="0.25">
      <c r="A459" s="10" t="s">
        <v>10134</v>
      </c>
      <c r="B459" s="12" t="s">
        <v>3830</v>
      </c>
      <c r="C459" s="13">
        <v>0.1215</v>
      </c>
      <c r="D459" s="14">
        <v>125502339</v>
      </c>
      <c r="E459" s="14">
        <v>151877831</v>
      </c>
      <c r="F459" s="15" t="s">
        <v>10074</v>
      </c>
      <c r="G459" s="13">
        <v>3.5576961441589997E-5</v>
      </c>
      <c r="H459" s="13">
        <v>4.2886606619177161E-5</v>
      </c>
      <c r="I459" s="15" t="s">
        <v>10076</v>
      </c>
    </row>
    <row r="460" spans="1:9" x14ac:dyDescent="0.25">
      <c r="A460" s="10" t="s">
        <v>10134</v>
      </c>
      <c r="B460" s="12" t="s">
        <v>3839</v>
      </c>
      <c r="C460" s="13">
        <v>0.16980000000000001</v>
      </c>
      <c r="D460" s="14">
        <v>622539863</v>
      </c>
      <c r="E460" s="14">
        <v>622539863</v>
      </c>
      <c r="F460" s="15" t="s">
        <v>10076</v>
      </c>
      <c r="G460" s="13">
        <v>1.6750208384713001E-4</v>
      </c>
      <c r="H460" s="13">
        <v>1.6685163996242057E-4</v>
      </c>
      <c r="I460" s="15" t="s">
        <v>10076</v>
      </c>
    </row>
    <row r="461" spans="1:9" x14ac:dyDescent="0.25">
      <c r="A461" s="10" t="s">
        <v>10134</v>
      </c>
      <c r="B461" s="12" t="s">
        <v>3852</v>
      </c>
      <c r="C461" s="13">
        <v>0.1022</v>
      </c>
      <c r="D461" s="14">
        <v>581625000</v>
      </c>
      <c r="E461" s="14">
        <v>574875000</v>
      </c>
      <c r="F461" s="15" t="s">
        <v>10075</v>
      </c>
      <c r="G461" s="13">
        <v>9.9671411842909997E-5</v>
      </c>
      <c r="H461" s="13">
        <v>9.8132131622744064E-5</v>
      </c>
      <c r="I461" s="15" t="s">
        <v>10076</v>
      </c>
    </row>
    <row r="462" spans="1:9" x14ac:dyDescent="0.25">
      <c r="A462" s="10" t="s">
        <v>10134</v>
      </c>
      <c r="B462" s="12" t="s">
        <v>3857</v>
      </c>
      <c r="C462" s="13">
        <v>0.22470000000000001</v>
      </c>
      <c r="D462" s="14">
        <v>325892848</v>
      </c>
      <c r="E462" s="14">
        <v>638431760</v>
      </c>
      <c r="F462" s="15" t="s">
        <v>10074</v>
      </c>
      <c r="G462" s="13">
        <v>4.0502358899010005E-5</v>
      </c>
      <c r="H462" s="13">
        <v>7.9036961746909346E-5</v>
      </c>
      <c r="I462" s="15" t="s">
        <v>10074</v>
      </c>
    </row>
    <row r="463" spans="1:9" x14ac:dyDescent="0.25">
      <c r="A463" s="10" t="s">
        <v>10134</v>
      </c>
      <c r="B463" s="12" t="s">
        <v>3863</v>
      </c>
      <c r="C463" s="13">
        <v>5.9700000000000003E-2</v>
      </c>
      <c r="D463" s="14">
        <v>891267270</v>
      </c>
      <c r="E463" s="14">
        <v>891267270</v>
      </c>
      <c r="F463" s="15" t="s">
        <v>10076</v>
      </c>
      <c r="G463" s="13">
        <v>5.9951632763900002E-6</v>
      </c>
      <c r="H463" s="13">
        <v>5.9718828705659589E-6</v>
      </c>
      <c r="I463" s="15" t="s">
        <v>10076</v>
      </c>
    </row>
    <row r="464" spans="1:9" x14ac:dyDescent="0.25">
      <c r="A464" s="10" t="s">
        <v>10134</v>
      </c>
      <c r="B464" s="12" t="s">
        <v>3867</v>
      </c>
      <c r="C464" s="13">
        <v>0.18870000000000001</v>
      </c>
      <c r="D464" s="14">
        <v>52053600</v>
      </c>
      <c r="E464" s="14">
        <v>52081200</v>
      </c>
      <c r="F464" s="15" t="s">
        <v>10074</v>
      </c>
      <c r="G464" s="13">
        <v>2.8845006164500004E-6</v>
      </c>
      <c r="H464" s="13">
        <v>2.874823018145191E-6</v>
      </c>
      <c r="I464" s="15" t="s">
        <v>10076</v>
      </c>
    </row>
    <row r="465" spans="1:9" x14ac:dyDescent="0.25">
      <c r="A465" s="10" t="s">
        <v>10134</v>
      </c>
      <c r="B465" s="12" t="s">
        <v>3875</v>
      </c>
      <c r="C465" s="13">
        <v>0.55589999999999995</v>
      </c>
      <c r="D465" s="14">
        <v>11491173402</v>
      </c>
      <c r="E465" s="14">
        <v>11576555444</v>
      </c>
      <c r="F465" s="15" t="s">
        <v>10074</v>
      </c>
      <c r="G465" s="13">
        <v>6.3309165303928998E-4</v>
      </c>
      <c r="H465" s="13">
        <v>6.353189817438833E-4</v>
      </c>
      <c r="I465" s="15" t="s">
        <v>10076</v>
      </c>
    </row>
    <row r="466" spans="1:9" x14ac:dyDescent="0.25">
      <c r="A466" s="10" t="s">
        <v>10134</v>
      </c>
      <c r="B466" s="12" t="s">
        <v>3895</v>
      </c>
      <c r="C466" s="13">
        <v>9.98E-2</v>
      </c>
      <c r="D466" s="14">
        <v>110714291</v>
      </c>
      <c r="E466" s="14">
        <v>142571436</v>
      </c>
      <c r="F466" s="15" t="s">
        <v>10074</v>
      </c>
      <c r="G466" s="13">
        <v>3.8300214057919999E-5</v>
      </c>
      <c r="H466" s="13">
        <v>4.9129269493181863E-5</v>
      </c>
      <c r="I466" s="15" t="s">
        <v>10076</v>
      </c>
    </row>
    <row r="467" spans="1:9" x14ac:dyDescent="0.25">
      <c r="A467" s="10" t="s">
        <v>10134</v>
      </c>
      <c r="B467" s="12" t="s">
        <v>3902</v>
      </c>
      <c r="C467" s="13">
        <v>0.59689999999999999</v>
      </c>
      <c r="D467" s="14">
        <v>642182601</v>
      </c>
      <c r="E467" s="14">
        <v>642182601</v>
      </c>
      <c r="F467" s="15" t="s">
        <v>10076</v>
      </c>
      <c r="G467" s="13">
        <v>1.9335711206310001E-5</v>
      </c>
      <c r="H467" s="13">
        <v>1.9260626806667586E-5</v>
      </c>
      <c r="I467" s="15" t="s">
        <v>10076</v>
      </c>
    </row>
    <row r="468" spans="1:9" x14ac:dyDescent="0.25">
      <c r="A468" s="10" t="s">
        <v>10134</v>
      </c>
      <c r="B468" s="12" t="s">
        <v>3911</v>
      </c>
      <c r="C468" s="13">
        <v>0.28239999999999998</v>
      </c>
      <c r="D468" s="14">
        <v>141200000</v>
      </c>
      <c r="E468" s="14">
        <v>141200000</v>
      </c>
      <c r="F468" s="15" t="s">
        <v>10076</v>
      </c>
      <c r="G468" s="13">
        <v>4.97509232309E-6</v>
      </c>
      <c r="H468" s="13">
        <v>4.9557730547207225E-6</v>
      </c>
      <c r="I468" s="15" t="s">
        <v>10076</v>
      </c>
    </row>
    <row r="469" spans="1:9" x14ac:dyDescent="0.25">
      <c r="A469" s="10" t="s">
        <v>10134</v>
      </c>
      <c r="B469" s="12" t="s">
        <v>3918</v>
      </c>
      <c r="C469" s="13">
        <v>0.37059999999999998</v>
      </c>
      <c r="D469" s="14">
        <v>469950000</v>
      </c>
      <c r="E469" s="14">
        <v>555900000</v>
      </c>
      <c r="F469" s="15" t="s">
        <v>10074</v>
      </c>
      <c r="G469" s="13">
        <v>4.0643320374299999E-6</v>
      </c>
      <c r="H469" s="13">
        <v>4.7889959123242169E-6</v>
      </c>
      <c r="I469" s="15" t="s">
        <v>10076</v>
      </c>
    </row>
    <row r="470" spans="1:9" x14ac:dyDescent="0.25">
      <c r="A470" s="10" t="s">
        <v>10134</v>
      </c>
      <c r="B470" s="12" t="s">
        <v>3928</v>
      </c>
      <c r="C470" s="13">
        <v>0.15870000000000001</v>
      </c>
      <c r="D470" s="14">
        <v>782000000</v>
      </c>
      <c r="E470" s="14">
        <v>793500000</v>
      </c>
      <c r="F470" s="15" t="s">
        <v>10074</v>
      </c>
      <c r="G470" s="13">
        <v>8.7168537499169999E-5</v>
      </c>
      <c r="H470" s="13">
        <v>8.8106957235672861E-5</v>
      </c>
      <c r="I470" s="15" t="s">
        <v>10076</v>
      </c>
    </row>
    <row r="471" spans="1:9" x14ac:dyDescent="0.25">
      <c r="A471" s="10" t="s">
        <v>10134</v>
      </c>
      <c r="B471" s="12" t="s">
        <v>3938</v>
      </c>
      <c r="C471" s="13">
        <v>0.2823</v>
      </c>
      <c r="D471" s="14">
        <v>908917344</v>
      </c>
      <c r="E471" s="14">
        <v>1028818630</v>
      </c>
      <c r="F471" s="15" t="s">
        <v>10074</v>
      </c>
      <c r="G471" s="13">
        <v>2.2126450246910001E-5</v>
      </c>
      <c r="H471" s="13">
        <v>2.4948040490852163E-5</v>
      </c>
      <c r="I471" s="15" t="s">
        <v>10076</v>
      </c>
    </row>
    <row r="472" spans="1:9" x14ac:dyDescent="0.25">
      <c r="A472" s="10" t="s">
        <v>10134</v>
      </c>
      <c r="B472" s="12" t="s">
        <v>3941</v>
      </c>
      <c r="C472" s="13">
        <v>0.38329999999999997</v>
      </c>
      <c r="D472" s="14">
        <v>17976342351</v>
      </c>
      <c r="E472" s="14">
        <v>17943572977</v>
      </c>
      <c r="F472" s="15" t="s">
        <v>10075</v>
      </c>
      <c r="G472" s="13">
        <v>5.5853041426033303E-3</v>
      </c>
      <c r="H472" s="13">
        <v>5.5534732939893222E-3</v>
      </c>
      <c r="I472" s="15" t="s">
        <v>10076</v>
      </c>
    </row>
    <row r="473" spans="1:9" x14ac:dyDescent="0.25">
      <c r="A473" s="10" t="s">
        <v>10134</v>
      </c>
      <c r="B473" s="12" t="s">
        <v>3956</v>
      </c>
      <c r="C473" s="13">
        <v>0.16320000000000001</v>
      </c>
      <c r="D473" s="14">
        <v>147840000</v>
      </c>
      <c r="E473" s="14">
        <v>130560000</v>
      </c>
      <c r="F473" s="15" t="s">
        <v>10075</v>
      </c>
      <c r="G473" s="13">
        <v>2.8412991850860001E-5</v>
      </c>
      <c r="H473" s="13">
        <v>2.4994555628032612E-5</v>
      </c>
      <c r="I473" s="15" t="s">
        <v>10076</v>
      </c>
    </row>
    <row r="474" spans="1:9" x14ac:dyDescent="0.25">
      <c r="A474" s="10" t="s">
        <v>10134</v>
      </c>
      <c r="B474" s="12" t="s">
        <v>3963</v>
      </c>
      <c r="C474" s="13">
        <v>7.4999999999999997E-2</v>
      </c>
      <c r="D474" s="14">
        <v>616152478</v>
      </c>
      <c r="E474" s="14">
        <v>616152478</v>
      </c>
      <c r="F474" s="15" t="s">
        <v>10076</v>
      </c>
      <c r="G474" s="13">
        <v>4.9340321001040004E-5</v>
      </c>
      <c r="H474" s="13">
        <v>4.9148722800959409E-5</v>
      </c>
      <c r="I474" s="15" t="s">
        <v>10076</v>
      </c>
    </row>
    <row r="475" spans="1:9" x14ac:dyDescent="0.25">
      <c r="A475" s="10" t="s">
        <v>10134</v>
      </c>
      <c r="B475" s="12" t="s">
        <v>3967</v>
      </c>
      <c r="C475" s="13">
        <v>9.6699999999999994E-2</v>
      </c>
      <c r="D475" s="14">
        <v>219750750</v>
      </c>
      <c r="E475" s="14">
        <v>219750750</v>
      </c>
      <c r="F475" s="15" t="s">
        <v>10076</v>
      </c>
      <c r="G475" s="13">
        <v>9.4321115174300005E-6</v>
      </c>
      <c r="H475" s="13">
        <v>9.3954847612043367E-6</v>
      </c>
      <c r="I475" s="15" t="s">
        <v>10076</v>
      </c>
    </row>
    <row r="476" spans="1:9" x14ac:dyDescent="0.25">
      <c r="A476" s="10" t="s">
        <v>10134</v>
      </c>
      <c r="B476" s="12" t="s">
        <v>3970</v>
      </c>
      <c r="C476" s="13">
        <v>0.1163</v>
      </c>
      <c r="D476" s="14">
        <v>449949869</v>
      </c>
      <c r="E476" s="14">
        <v>519499245</v>
      </c>
      <c r="F476" s="15" t="s">
        <v>10074</v>
      </c>
      <c r="G476" s="13">
        <v>1.5277199764230002E-5</v>
      </c>
      <c r="H476" s="13">
        <v>1.7570123495947141E-5</v>
      </c>
      <c r="I476" s="15" t="s">
        <v>10076</v>
      </c>
    </row>
    <row r="477" spans="1:9" x14ac:dyDescent="0.25">
      <c r="A477" s="10" t="s">
        <v>10134</v>
      </c>
      <c r="B477" s="12" t="s">
        <v>3976</v>
      </c>
      <c r="C477" s="13">
        <v>9.3799999999999994E-2</v>
      </c>
      <c r="D477" s="14">
        <v>92003142</v>
      </c>
      <c r="E477" s="14">
        <v>92003142</v>
      </c>
      <c r="F477" s="15" t="s">
        <v>10076</v>
      </c>
      <c r="G477" s="13">
        <v>2.5343983253899998E-6</v>
      </c>
      <c r="H477" s="13">
        <v>2.5245567566670564E-6</v>
      </c>
      <c r="I477" s="15" t="s">
        <v>10076</v>
      </c>
    </row>
    <row r="478" spans="1:9" x14ac:dyDescent="0.25">
      <c r="A478" s="10" t="s">
        <v>10134</v>
      </c>
      <c r="B478" s="12" t="s">
        <v>3979</v>
      </c>
      <c r="C478" s="13">
        <v>0.215</v>
      </c>
      <c r="D478" s="14">
        <v>615186595</v>
      </c>
      <c r="E478" s="14">
        <v>615186595</v>
      </c>
      <c r="F478" s="15" t="s">
        <v>10076</v>
      </c>
      <c r="G478" s="13">
        <v>3.7636912841640002E-5</v>
      </c>
      <c r="H478" s="13">
        <v>3.7490761258378859E-5</v>
      </c>
      <c r="I478" s="15" t="s">
        <v>10076</v>
      </c>
    </row>
    <row r="479" spans="1:9" x14ac:dyDescent="0.25">
      <c r="A479" s="10" t="s">
        <v>10134</v>
      </c>
      <c r="B479" s="12" t="s">
        <v>3986</v>
      </c>
      <c r="C479" s="13">
        <v>0.21099999999999999</v>
      </c>
      <c r="D479" s="14">
        <v>65832000</v>
      </c>
      <c r="E479" s="14">
        <v>65832000</v>
      </c>
      <c r="F479" s="15" t="s">
        <v>10076</v>
      </c>
      <c r="G479" s="13">
        <v>3.047043532327E-5</v>
      </c>
      <c r="H479" s="13">
        <v>3.0352112590905956E-5</v>
      </c>
      <c r="I479" s="15" t="s">
        <v>10076</v>
      </c>
    </row>
    <row r="480" spans="1:9" x14ac:dyDescent="0.25">
      <c r="A480" s="10" t="s">
        <v>10134</v>
      </c>
      <c r="B480" s="12" t="s">
        <v>4000</v>
      </c>
      <c r="C480" s="13">
        <v>0.1094</v>
      </c>
      <c r="D480" s="14">
        <v>75583707</v>
      </c>
      <c r="E480" s="14">
        <v>76280973</v>
      </c>
      <c r="F480" s="15" t="s">
        <v>10074</v>
      </c>
      <c r="G480" s="13">
        <v>5.81049580912E-6</v>
      </c>
      <c r="H480" s="13">
        <v>5.8413267003258105E-6</v>
      </c>
      <c r="I480" s="15" t="s">
        <v>10076</v>
      </c>
    </row>
    <row r="481" spans="1:9" x14ac:dyDescent="0.25">
      <c r="A481" s="10" t="s">
        <v>10134</v>
      </c>
      <c r="B481" s="12" t="s">
        <v>4007</v>
      </c>
      <c r="C481" s="13">
        <v>0.59219999999999995</v>
      </c>
      <c r="D481" s="14">
        <v>6345639936</v>
      </c>
      <c r="E481" s="14">
        <v>6245451172</v>
      </c>
      <c r="F481" s="15" t="s">
        <v>10075</v>
      </c>
      <c r="G481" s="13">
        <v>1.1382488370586001E-4</v>
      </c>
      <c r="H481" s="13">
        <v>1.1159272234560234E-4</v>
      </c>
      <c r="I481" s="15" t="s">
        <v>10076</v>
      </c>
    </row>
    <row r="482" spans="1:9" x14ac:dyDescent="0.25">
      <c r="A482" s="10" t="s">
        <v>10134</v>
      </c>
      <c r="B482" s="12" t="s">
        <v>4016</v>
      </c>
      <c r="C482" s="13">
        <v>0.64470000000000005</v>
      </c>
      <c r="D482" s="14">
        <v>47396473383</v>
      </c>
      <c r="E482" s="14">
        <v>64378168457</v>
      </c>
      <c r="F482" s="15" t="s">
        <v>10074</v>
      </c>
      <c r="G482" s="13">
        <v>1.5029861740969599E-3</v>
      </c>
      <c r="H482" s="13">
        <v>2.0335639751818918E-3</v>
      </c>
      <c r="I482" s="15" t="s">
        <v>10074</v>
      </c>
    </row>
    <row r="483" spans="1:9" x14ac:dyDescent="0.25">
      <c r="A483" s="10" t="s">
        <v>10134</v>
      </c>
      <c r="B483" s="12" t="s">
        <v>4023</v>
      </c>
      <c r="C483" s="13">
        <v>0.2</v>
      </c>
      <c r="D483" s="14">
        <v>3869279380</v>
      </c>
      <c r="E483" s="14">
        <v>3869279380</v>
      </c>
      <c r="F483" s="15" t="s">
        <v>10076</v>
      </c>
      <c r="G483" s="13">
        <v>3.4454713847130003E-4</v>
      </c>
      <c r="H483" s="13">
        <v>3.4320919372522274E-4</v>
      </c>
      <c r="I483" s="15" t="s">
        <v>10076</v>
      </c>
    </row>
    <row r="484" spans="1:9" x14ac:dyDescent="0.25">
      <c r="A484" s="10" t="s">
        <v>10134</v>
      </c>
      <c r="B484" s="12" t="s">
        <v>4025</v>
      </c>
      <c r="C484" s="13">
        <v>0.52690000000000003</v>
      </c>
      <c r="D484" s="14">
        <v>9577655273</v>
      </c>
      <c r="E484" s="14">
        <v>9594042896</v>
      </c>
      <c r="F484" s="15" t="s">
        <v>10074</v>
      </c>
      <c r="G484" s="13">
        <v>4.9085469195910004E-5</v>
      </c>
      <c r="H484" s="13">
        <v>4.8978521007772628E-5</v>
      </c>
      <c r="I484" s="15" t="s">
        <v>10076</v>
      </c>
    </row>
    <row r="485" spans="1:9" x14ac:dyDescent="0.25">
      <c r="A485" s="10" t="s">
        <v>10134</v>
      </c>
      <c r="B485" s="12" t="s">
        <v>4037</v>
      </c>
      <c r="C485" s="13">
        <v>0.59770000000000001</v>
      </c>
      <c r="D485" s="14">
        <v>473891101</v>
      </c>
      <c r="E485" s="14">
        <v>994539014</v>
      </c>
      <c r="F485" s="15" t="s">
        <v>10074</v>
      </c>
      <c r="G485" s="13">
        <v>9.1075919851900004E-6</v>
      </c>
      <c r="H485" s="13">
        <v>1.9039568566110959E-5</v>
      </c>
      <c r="I485" s="15" t="s">
        <v>10076</v>
      </c>
    </row>
    <row r="486" spans="1:9" x14ac:dyDescent="0.25">
      <c r="A486" s="10" t="s">
        <v>10134</v>
      </c>
      <c r="B486" s="12" t="s">
        <v>4045</v>
      </c>
      <c r="C486" s="13">
        <v>0.15</v>
      </c>
      <c r="D486" s="14">
        <v>320674770</v>
      </c>
      <c r="E486" s="14">
        <v>320674770</v>
      </c>
      <c r="F486" s="15" t="s">
        <v>10076</v>
      </c>
      <c r="G486" s="13">
        <v>3.0609400126069997E-5</v>
      </c>
      <c r="H486" s="13">
        <v>3.0490537765866595E-5</v>
      </c>
      <c r="I486" s="15" t="s">
        <v>10076</v>
      </c>
    </row>
    <row r="487" spans="1:9" x14ac:dyDescent="0.25">
      <c r="A487" s="10" t="s">
        <v>10134</v>
      </c>
      <c r="B487" s="12" t="s">
        <v>4053</v>
      </c>
      <c r="C487" s="13">
        <v>0.28720000000000001</v>
      </c>
      <c r="D487" s="14">
        <v>371294501</v>
      </c>
      <c r="E487" s="14">
        <v>371294501</v>
      </c>
      <c r="F487" s="15" t="s">
        <v>10076</v>
      </c>
      <c r="G487" s="13">
        <v>9.8712095665200001E-6</v>
      </c>
      <c r="H487" s="13">
        <v>9.8328776971659873E-6</v>
      </c>
      <c r="I487" s="15" t="s">
        <v>10076</v>
      </c>
    </row>
    <row r="488" spans="1:9" x14ac:dyDescent="0.25">
      <c r="A488" s="10" t="s">
        <v>10134</v>
      </c>
      <c r="B488" s="12" t="s">
        <v>4064</v>
      </c>
      <c r="C488" s="13">
        <v>0.62660000000000005</v>
      </c>
      <c r="D488" s="14">
        <v>574431369</v>
      </c>
      <c r="E488" s="14">
        <v>691392040</v>
      </c>
      <c r="F488" s="15" t="s">
        <v>10074</v>
      </c>
      <c r="G488" s="13">
        <v>1.895174199638E-5</v>
      </c>
      <c r="H488" s="13">
        <v>2.2721951467045415E-5</v>
      </c>
      <c r="I488" s="15" t="s">
        <v>10076</v>
      </c>
    </row>
    <row r="489" spans="1:9" x14ac:dyDescent="0.25">
      <c r="A489" s="10" t="s">
        <v>10134</v>
      </c>
      <c r="B489" s="12" t="s">
        <v>4069</v>
      </c>
      <c r="C489" s="13">
        <v>0.21029999999999999</v>
      </c>
      <c r="D489" s="14">
        <v>830685000</v>
      </c>
      <c r="E489" s="14">
        <v>830685000</v>
      </c>
      <c r="F489" s="15" t="s">
        <v>10076</v>
      </c>
      <c r="G489" s="13">
        <v>4.1242200476E-5</v>
      </c>
      <c r="H489" s="13">
        <v>4.10820488471482E-5</v>
      </c>
      <c r="I489" s="15" t="s">
        <v>10076</v>
      </c>
    </row>
    <row r="490" spans="1:9" x14ac:dyDescent="0.25">
      <c r="A490" s="10" t="s">
        <v>10134</v>
      </c>
      <c r="B490" s="12" t="s">
        <v>4075</v>
      </c>
      <c r="C490" s="13">
        <v>0.3256</v>
      </c>
      <c r="D490" s="14">
        <v>700021432</v>
      </c>
      <c r="E490" s="14">
        <v>700021432</v>
      </c>
      <c r="F490" s="15" t="s">
        <v>10076</v>
      </c>
      <c r="G490" s="13">
        <v>1.6368465195790001E-5</v>
      </c>
      <c r="H490" s="13">
        <v>1.6304903212886764E-5</v>
      </c>
      <c r="I490" s="15" t="s">
        <v>10076</v>
      </c>
    </row>
    <row r="491" spans="1:9" x14ac:dyDescent="0.25">
      <c r="A491" s="10" t="s">
        <v>10134</v>
      </c>
      <c r="B491" s="12" t="s">
        <v>4079</v>
      </c>
      <c r="C491" s="13">
        <v>0.27689999999999998</v>
      </c>
      <c r="D491" s="14">
        <v>773276478</v>
      </c>
      <c r="E491" s="14">
        <v>773276478</v>
      </c>
      <c r="F491" s="15" t="s">
        <v>10076</v>
      </c>
      <c r="G491" s="13">
        <v>1.362295279506E-5</v>
      </c>
      <c r="H491" s="13">
        <v>1.3570052172527412E-5</v>
      </c>
      <c r="I491" s="15" t="s">
        <v>10076</v>
      </c>
    </row>
    <row r="492" spans="1:9" x14ac:dyDescent="0.25">
      <c r="A492" s="10" t="s">
        <v>10134</v>
      </c>
      <c r="B492" s="12" t="s">
        <v>4083</v>
      </c>
      <c r="C492" s="13">
        <v>0.49</v>
      </c>
      <c r="D492" s="14">
        <v>1943511568</v>
      </c>
      <c r="E492" s="14">
        <v>1943511568</v>
      </c>
      <c r="F492" s="15" t="s">
        <v>10076</v>
      </c>
      <c r="G492" s="13">
        <v>4.793487703441E-5</v>
      </c>
      <c r="H492" s="13">
        <v>4.7748736420285339E-5</v>
      </c>
      <c r="I492" s="15" t="s">
        <v>10076</v>
      </c>
    </row>
    <row r="493" spans="1:9" x14ac:dyDescent="0.25">
      <c r="A493" s="10" t="s">
        <v>10134</v>
      </c>
      <c r="B493" s="12" t="s">
        <v>4092</v>
      </c>
      <c r="C493" s="13">
        <v>0.87380000000000002</v>
      </c>
      <c r="D493" s="14">
        <v>4919494799</v>
      </c>
      <c r="E493" s="14">
        <v>4919494799</v>
      </c>
      <c r="F493" s="15" t="s">
        <v>10076</v>
      </c>
      <c r="G493" s="13">
        <v>1.7963837574761998E-4</v>
      </c>
      <c r="H493" s="13">
        <v>1.7894080436031982E-4</v>
      </c>
      <c r="I493" s="15" t="s">
        <v>10076</v>
      </c>
    </row>
    <row r="494" spans="1:9" x14ac:dyDescent="0.25">
      <c r="A494" s="10" t="s">
        <v>10134</v>
      </c>
      <c r="B494" s="12" t="s">
        <v>4102</v>
      </c>
      <c r="C494" s="13">
        <v>0.10390000000000001</v>
      </c>
      <c r="D494" s="14">
        <v>103500000</v>
      </c>
      <c r="E494" s="14">
        <v>103900000</v>
      </c>
      <c r="F494" s="15" t="s">
        <v>10074</v>
      </c>
      <c r="G494" s="13">
        <v>4.7076314623E-6</v>
      </c>
      <c r="H494" s="13">
        <v>4.7074738922700612E-6</v>
      </c>
      <c r="I494" s="15" t="s">
        <v>10076</v>
      </c>
    </row>
    <row r="495" spans="1:9" x14ac:dyDescent="0.25">
      <c r="A495" s="10" t="s">
        <v>10134</v>
      </c>
      <c r="B495" s="12" t="s">
        <v>4107</v>
      </c>
      <c r="C495" s="13">
        <v>0.30070000000000002</v>
      </c>
      <c r="D495" s="14">
        <v>1939971662</v>
      </c>
      <c r="E495" s="14">
        <v>1743944630</v>
      </c>
      <c r="F495" s="15" t="s">
        <v>10075</v>
      </c>
      <c r="G495" s="13">
        <v>7.2082051392319998E-5</v>
      </c>
      <c r="H495" s="13">
        <v>6.4546798958948915E-5</v>
      </c>
      <c r="I495" s="15" t="s">
        <v>10076</v>
      </c>
    </row>
    <row r="496" spans="1:9" x14ac:dyDescent="0.25">
      <c r="A496" s="10" t="s">
        <v>10134</v>
      </c>
      <c r="B496" s="12" t="s">
        <v>4125</v>
      </c>
      <c r="C496" s="13">
        <v>7.4999999999999997E-2</v>
      </c>
      <c r="D496" s="14">
        <v>157500000</v>
      </c>
      <c r="E496" s="14">
        <v>157500000</v>
      </c>
      <c r="F496" s="15" t="s">
        <v>10076</v>
      </c>
      <c r="G496" s="13">
        <v>3.4809950953650998E-4</v>
      </c>
      <c r="H496" s="13">
        <v>3.4674777023034669E-4</v>
      </c>
      <c r="I496" s="15" t="s">
        <v>10076</v>
      </c>
    </row>
    <row r="497" spans="1:9" x14ac:dyDescent="0.25">
      <c r="A497" s="10" t="s">
        <v>10134</v>
      </c>
      <c r="B497" s="12" t="s">
        <v>4129</v>
      </c>
      <c r="C497" s="13">
        <v>7.5800000000000006E-2</v>
      </c>
      <c r="D497" s="14">
        <v>178090759</v>
      </c>
      <c r="E497" s="14">
        <v>217030218</v>
      </c>
      <c r="F497" s="15" t="s">
        <v>10074</v>
      </c>
      <c r="G497" s="13">
        <v>1.0467698758198999E-4</v>
      </c>
      <c r="H497" s="13">
        <v>1.2706920206312911E-4</v>
      </c>
      <c r="I497" s="15" t="s">
        <v>10076</v>
      </c>
    </row>
    <row r="498" spans="1:9" x14ac:dyDescent="0.25">
      <c r="A498" s="10" t="s">
        <v>10134</v>
      </c>
      <c r="B498" s="12" t="s">
        <v>4134</v>
      </c>
      <c r="C498" s="13">
        <v>9.8699999999999996E-2</v>
      </c>
      <c r="D498" s="14">
        <v>51339792</v>
      </c>
      <c r="E498" s="14">
        <v>51339792</v>
      </c>
      <c r="F498" s="15" t="s">
        <v>10076</v>
      </c>
      <c r="G498" s="13">
        <v>6.6107985082100002E-6</v>
      </c>
      <c r="H498" s="13">
        <v>6.5851274689083013E-6</v>
      </c>
      <c r="I498" s="15" t="s">
        <v>10076</v>
      </c>
    </row>
    <row r="499" spans="1:9" x14ac:dyDescent="0.25">
      <c r="A499" s="10" t="s">
        <v>10134</v>
      </c>
      <c r="B499" s="12" t="s">
        <v>4147</v>
      </c>
      <c r="C499" s="13">
        <v>0.20860000000000001</v>
      </c>
      <c r="D499" s="14">
        <v>958100846</v>
      </c>
      <c r="E499" s="14">
        <v>958100846</v>
      </c>
      <c r="F499" s="15" t="s">
        <v>10076</v>
      </c>
      <c r="G499" s="13">
        <v>5.984385989687E-5</v>
      </c>
      <c r="H499" s="13">
        <v>5.9611474337104204E-5</v>
      </c>
      <c r="I499" s="15" t="s">
        <v>10076</v>
      </c>
    </row>
    <row r="500" spans="1:9" x14ac:dyDescent="0.25">
      <c r="A500" s="10" t="s">
        <v>10134</v>
      </c>
      <c r="B500" s="12" t="s">
        <v>4152</v>
      </c>
      <c r="C500" s="13">
        <v>0.78779999999999994</v>
      </c>
      <c r="D500" s="14">
        <v>620669431</v>
      </c>
      <c r="E500" s="14">
        <v>620669431</v>
      </c>
      <c r="F500" s="15" t="s">
        <v>10076</v>
      </c>
      <c r="G500" s="13">
        <v>9.9404060048499992E-6</v>
      </c>
      <c r="H500" s="13">
        <v>9.9018054468071481E-6</v>
      </c>
      <c r="I500" s="15" t="s">
        <v>10076</v>
      </c>
    </row>
    <row r="501" spans="1:9" x14ac:dyDescent="0.25">
      <c r="A501" s="10" t="s">
        <v>10134</v>
      </c>
      <c r="B501" s="12" t="s">
        <v>4170</v>
      </c>
      <c r="C501" s="13">
        <v>7.5800000000000006E-2</v>
      </c>
      <c r="D501" s="14">
        <v>76445639</v>
      </c>
      <c r="E501" s="14">
        <v>76445639</v>
      </c>
      <c r="F501" s="15" t="s">
        <v>10076</v>
      </c>
      <c r="G501" s="13">
        <v>3.4525946274099998E-6</v>
      </c>
      <c r="H501" s="13">
        <v>3.4391875329422332E-6</v>
      </c>
      <c r="I501" s="15" t="s">
        <v>10076</v>
      </c>
    </row>
    <row r="502" spans="1:9" x14ac:dyDescent="0.25">
      <c r="A502" s="10" t="s">
        <v>10134</v>
      </c>
      <c r="B502" s="12" t="s">
        <v>4179</v>
      </c>
      <c r="C502" s="13">
        <v>0.15029999999999999</v>
      </c>
      <c r="D502" s="14">
        <v>14428800</v>
      </c>
      <c r="E502" s="14">
        <v>14428800</v>
      </c>
      <c r="F502" s="15" t="s">
        <v>10076</v>
      </c>
      <c r="G502" s="13">
        <v>1.1831612606600001E-6</v>
      </c>
      <c r="H502" s="13">
        <v>1.1785668112606433E-6</v>
      </c>
      <c r="I502" s="15" t="s">
        <v>10076</v>
      </c>
    </row>
    <row r="503" spans="1:9" x14ac:dyDescent="0.25">
      <c r="A503" s="10" t="s">
        <v>10134</v>
      </c>
      <c r="B503" s="12" t="s">
        <v>4199</v>
      </c>
      <c r="C503" s="13">
        <v>9.3299999999999994E-2</v>
      </c>
      <c r="D503" s="14">
        <v>479066175</v>
      </c>
      <c r="E503" s="14">
        <v>479066175</v>
      </c>
      <c r="F503" s="15" t="s">
        <v>10076</v>
      </c>
      <c r="G503" s="13">
        <v>9.5906775105260005E-5</v>
      </c>
      <c r="H503" s="13">
        <v>9.5534350124272047E-5</v>
      </c>
      <c r="I503" s="15" t="s">
        <v>10076</v>
      </c>
    </row>
    <row r="504" spans="1:9" x14ac:dyDescent="0.25">
      <c r="A504" s="10" t="s">
        <v>10134</v>
      </c>
      <c r="B504" s="12" t="s">
        <v>4202</v>
      </c>
      <c r="C504" s="13">
        <v>7.5200000000000003E-2</v>
      </c>
      <c r="D504" s="14">
        <v>225600000</v>
      </c>
      <c r="E504" s="14">
        <v>225600000</v>
      </c>
      <c r="F504" s="15" t="s">
        <v>10076</v>
      </c>
      <c r="G504" s="13">
        <v>4.3718799961E-5</v>
      </c>
      <c r="H504" s="13">
        <v>4.3549031206072753E-5</v>
      </c>
      <c r="I504" s="15" t="s">
        <v>10076</v>
      </c>
    </row>
    <row r="505" spans="1:9" x14ac:dyDescent="0.25">
      <c r="A505" s="10" t="s">
        <v>10134</v>
      </c>
      <c r="B505" s="12" t="s">
        <v>4208</v>
      </c>
      <c r="C505" s="13">
        <v>0.17430000000000001</v>
      </c>
      <c r="D505" s="14">
        <v>74077500</v>
      </c>
      <c r="E505" s="14">
        <v>74077500</v>
      </c>
      <c r="F505" s="15" t="s">
        <v>10076</v>
      </c>
      <c r="G505" s="13">
        <v>1.034538289221E-5</v>
      </c>
      <c r="H505" s="13">
        <v>1.0305209722445816E-5</v>
      </c>
      <c r="I505" s="15" t="s">
        <v>10076</v>
      </c>
    </row>
    <row r="506" spans="1:9" x14ac:dyDescent="0.25">
      <c r="A506" s="10" t="s">
        <v>10134</v>
      </c>
      <c r="B506" s="12" t="s">
        <v>4213</v>
      </c>
      <c r="C506" s="13">
        <v>0.38929999999999998</v>
      </c>
      <c r="D506" s="14">
        <v>27678586371</v>
      </c>
      <c r="E506" s="14">
        <v>27600598551</v>
      </c>
      <c r="F506" s="15" t="s">
        <v>10075</v>
      </c>
      <c r="G506" s="13">
        <v>6.4720300975372002E-4</v>
      </c>
      <c r="H506" s="13">
        <v>6.4287329959586696E-4</v>
      </c>
      <c r="I506" s="15" t="s">
        <v>10076</v>
      </c>
    </row>
    <row r="507" spans="1:9" x14ac:dyDescent="0.25">
      <c r="A507" s="10" t="s">
        <v>10134</v>
      </c>
      <c r="B507" s="12" t="s">
        <v>4223</v>
      </c>
      <c r="C507" s="13">
        <v>0.3095</v>
      </c>
      <c r="D507" s="14">
        <v>345862893</v>
      </c>
      <c r="E507" s="14">
        <v>362248953</v>
      </c>
      <c r="F507" s="15" t="s">
        <v>10074</v>
      </c>
      <c r="G507" s="13">
        <v>3.2348979432889998E-5</v>
      </c>
      <c r="H507" s="13">
        <v>3.3750018711571694E-5</v>
      </c>
      <c r="I507" s="15" t="s">
        <v>10076</v>
      </c>
    </row>
    <row r="508" spans="1:9" x14ac:dyDescent="0.25">
      <c r="A508" s="10" t="s">
        <v>10134</v>
      </c>
      <c r="B508" s="12" t="s">
        <v>4226</v>
      </c>
      <c r="C508" s="13">
        <v>0.46810000000000002</v>
      </c>
      <c r="D508" s="14">
        <v>1057100531</v>
      </c>
      <c r="E508" s="14">
        <v>1057100531</v>
      </c>
      <c r="F508" s="15" t="s">
        <v>10076</v>
      </c>
      <c r="G508" s="13">
        <v>6.1117736218196006E-4</v>
      </c>
      <c r="H508" s="13">
        <v>6.0880403947601339E-4</v>
      </c>
      <c r="I508" s="15" t="s">
        <v>10076</v>
      </c>
    </row>
    <row r="509" spans="1:9" x14ac:dyDescent="0.25">
      <c r="A509" s="10" t="s">
        <v>10134</v>
      </c>
      <c r="B509" s="12" t="s">
        <v>4235</v>
      </c>
      <c r="C509" s="13">
        <v>0.3221</v>
      </c>
      <c r="D509" s="14">
        <v>833675325</v>
      </c>
      <c r="E509" s="14">
        <v>833675325</v>
      </c>
      <c r="F509" s="15" t="s">
        <v>10076</v>
      </c>
      <c r="G509" s="13">
        <v>2.0561814423170002E-5</v>
      </c>
      <c r="H509" s="13">
        <v>2.0481968827297297E-5</v>
      </c>
      <c r="I509" s="15" t="s">
        <v>10076</v>
      </c>
    </row>
    <row r="510" spans="1:9" x14ac:dyDescent="0.25">
      <c r="A510" s="10" t="s">
        <v>10134</v>
      </c>
      <c r="B510" s="12" t="s">
        <v>4240</v>
      </c>
      <c r="C510" s="13">
        <v>0.2233</v>
      </c>
      <c r="D510" s="14">
        <v>75565005</v>
      </c>
      <c r="E510" s="14">
        <v>78155005</v>
      </c>
      <c r="F510" s="15" t="s">
        <v>10074</v>
      </c>
      <c r="G510" s="13">
        <v>5.6638316409500003E-6</v>
      </c>
      <c r="H510" s="13">
        <v>5.8352125534611346E-6</v>
      </c>
      <c r="I510" s="15" t="s">
        <v>10076</v>
      </c>
    </row>
    <row r="511" spans="1:9" x14ac:dyDescent="0.25">
      <c r="A511" s="10" t="s">
        <v>10134</v>
      </c>
      <c r="B511" s="12" t="s">
        <v>4248</v>
      </c>
      <c r="C511" s="13">
        <v>0.40260000000000001</v>
      </c>
      <c r="D511" s="14">
        <v>2745717492</v>
      </c>
      <c r="E511" s="14">
        <v>2745717492</v>
      </c>
      <c r="F511" s="15" t="s">
        <v>10076</v>
      </c>
      <c r="G511" s="13">
        <v>1.13453872266428E-3</v>
      </c>
      <c r="H511" s="13">
        <v>1.1301330843352937E-3</v>
      </c>
      <c r="I511" s="15" t="s">
        <v>10076</v>
      </c>
    </row>
    <row r="512" spans="1:9" x14ac:dyDescent="0.25">
      <c r="A512" s="10" t="s">
        <v>10134</v>
      </c>
      <c r="B512" s="12" t="s">
        <v>4251</v>
      </c>
      <c r="C512" s="13">
        <v>0.3574</v>
      </c>
      <c r="D512" s="14">
        <v>557544000</v>
      </c>
      <c r="E512" s="14">
        <v>557544000</v>
      </c>
      <c r="F512" s="15" t="s">
        <v>10076</v>
      </c>
      <c r="G512" s="13">
        <v>1.3929884379767002E-4</v>
      </c>
      <c r="H512" s="13">
        <v>1.3875791881126347E-4</v>
      </c>
      <c r="I512" s="15" t="s">
        <v>10076</v>
      </c>
    </row>
    <row r="513" spans="1:9" x14ac:dyDescent="0.25">
      <c r="A513" s="10" t="s">
        <v>10134</v>
      </c>
      <c r="B513" s="12" t="s">
        <v>4264</v>
      </c>
      <c r="C513" s="13">
        <v>0.26619999999999999</v>
      </c>
      <c r="D513" s="14">
        <v>183947657</v>
      </c>
      <c r="E513" s="14">
        <v>190532554</v>
      </c>
      <c r="F513" s="15" t="s">
        <v>10074</v>
      </c>
      <c r="G513" s="13">
        <v>5.8331509813900005E-6</v>
      </c>
      <c r="H513" s="13">
        <v>6.0185020410311735E-6</v>
      </c>
      <c r="I513" s="15" t="s">
        <v>10076</v>
      </c>
    </row>
    <row r="514" spans="1:9" x14ac:dyDescent="0.25">
      <c r="A514" s="10" t="s">
        <v>10134</v>
      </c>
      <c r="B514" s="12" t="s">
        <v>4280</v>
      </c>
      <c r="C514" s="13">
        <v>0.71919999999999995</v>
      </c>
      <c r="D514" s="14">
        <v>11050673353</v>
      </c>
      <c r="E514" s="14">
        <v>11050673353</v>
      </c>
      <c r="F514" s="15" t="s">
        <v>10076</v>
      </c>
      <c r="G514" s="13">
        <v>1.7698338965850002E-4</v>
      </c>
      <c r="H514" s="13">
        <v>1.7629612811576907E-4</v>
      </c>
      <c r="I514" s="15" t="s">
        <v>10076</v>
      </c>
    </row>
    <row r="515" spans="1:9" x14ac:dyDescent="0.25">
      <c r="A515" s="10" t="s">
        <v>10134</v>
      </c>
      <c r="B515" s="12" t="s">
        <v>4286</v>
      </c>
      <c r="C515" s="13">
        <v>2.75E-2</v>
      </c>
      <c r="D515" s="14">
        <v>247500000</v>
      </c>
      <c r="E515" s="14">
        <v>247500000</v>
      </c>
      <c r="F515" s="15" t="s">
        <v>10076</v>
      </c>
      <c r="G515" s="13">
        <v>3.9638660506199999E-6</v>
      </c>
      <c r="H515" s="13">
        <v>3.9484735758064439E-6</v>
      </c>
      <c r="I515" s="15" t="s">
        <v>10076</v>
      </c>
    </row>
    <row r="516" spans="1:9" x14ac:dyDescent="0.25">
      <c r="A516" s="10" t="s">
        <v>10134</v>
      </c>
      <c r="B516" s="12" t="s">
        <v>4293</v>
      </c>
      <c r="C516" s="13">
        <v>0.2056</v>
      </c>
      <c r="D516" s="14">
        <v>3601522600</v>
      </c>
      <c r="E516" s="14">
        <v>3426529600</v>
      </c>
      <c r="F516" s="15" t="s">
        <v>10075</v>
      </c>
      <c r="G516" s="13">
        <v>1.6035212039531001E-4</v>
      </c>
      <c r="H516" s="13">
        <v>1.5196840881668384E-4</v>
      </c>
      <c r="I516" s="15" t="s">
        <v>10076</v>
      </c>
    </row>
    <row r="517" spans="1:9" x14ac:dyDescent="0.25">
      <c r="A517" s="10" t="s">
        <v>10134</v>
      </c>
      <c r="B517" s="12" t="s">
        <v>4305</v>
      </c>
      <c r="C517" s="13">
        <v>0.24979999999999999</v>
      </c>
      <c r="D517" s="14">
        <v>895723875</v>
      </c>
      <c r="E517" s="14">
        <v>559239750</v>
      </c>
      <c r="F517" s="15" t="s">
        <v>10075</v>
      </c>
      <c r="G517" s="13">
        <v>2.3526740656588E-4</v>
      </c>
      <c r="H517" s="13">
        <v>1.463173791544281E-4</v>
      </c>
      <c r="I517" s="15" t="s">
        <v>10075</v>
      </c>
    </row>
    <row r="518" spans="1:9" x14ac:dyDescent="0.25">
      <c r="A518" s="10" t="s">
        <v>10134</v>
      </c>
      <c r="B518" s="12" t="s">
        <v>4324</v>
      </c>
      <c r="C518" s="13">
        <v>0.307</v>
      </c>
      <c r="D518" s="14">
        <v>8750728000</v>
      </c>
      <c r="E518" s="14">
        <v>8750728000</v>
      </c>
      <c r="F518" s="15" t="s">
        <v>10076</v>
      </c>
      <c r="G518" s="13">
        <v>1.6817800551483201E-3</v>
      </c>
      <c r="H518" s="13">
        <v>1.6752493702648784E-3</v>
      </c>
      <c r="I518" s="15" t="s">
        <v>10076</v>
      </c>
    </row>
    <row r="519" spans="1:9" x14ac:dyDescent="0.25">
      <c r="A519" s="10" t="s">
        <v>10134</v>
      </c>
      <c r="B519" s="12" t="s">
        <v>4328</v>
      </c>
      <c r="C519" s="13">
        <v>7.8799999999999995E-2</v>
      </c>
      <c r="D519" s="14">
        <v>188168325</v>
      </c>
      <c r="E519" s="14">
        <v>188168325</v>
      </c>
      <c r="F519" s="15" t="s">
        <v>10076</v>
      </c>
      <c r="G519" s="13">
        <v>9.1313063711850003E-5</v>
      </c>
      <c r="H519" s="13">
        <v>9.0958476776871176E-5</v>
      </c>
      <c r="I519" s="15" t="s">
        <v>10076</v>
      </c>
    </row>
    <row r="520" spans="1:9" x14ac:dyDescent="0.25">
      <c r="A520" s="10" t="s">
        <v>10134</v>
      </c>
      <c r="B520" s="12" t="s">
        <v>4332</v>
      </c>
      <c r="C520" s="13">
        <v>0.49</v>
      </c>
      <c r="D520" s="14">
        <v>8134000000</v>
      </c>
      <c r="E520" s="14">
        <v>8134000000</v>
      </c>
      <c r="F520" s="15" t="s">
        <v>10076</v>
      </c>
      <c r="G520" s="13">
        <v>2.8138548179577299E-3</v>
      </c>
      <c r="H520" s="13">
        <v>2.8029280626620029E-3</v>
      </c>
      <c r="I520" s="15" t="s">
        <v>10076</v>
      </c>
    </row>
    <row r="521" spans="1:9" x14ac:dyDescent="0.25">
      <c r="A521" s="10" t="s">
        <v>10134</v>
      </c>
      <c r="B521" s="12" t="s">
        <v>4337</v>
      </c>
      <c r="C521" s="13">
        <v>0.43269999999999997</v>
      </c>
      <c r="D521" s="14">
        <v>2272819059</v>
      </c>
      <c r="E521" s="14">
        <v>2272819059</v>
      </c>
      <c r="F521" s="15" t="s">
        <v>10076</v>
      </c>
      <c r="G521" s="13">
        <v>2.1112352235000001E-5</v>
      </c>
      <c r="H521" s="13">
        <v>2.1030368789972044E-5</v>
      </c>
      <c r="I521" s="15" t="s">
        <v>10076</v>
      </c>
    </row>
    <row r="522" spans="1:9" x14ac:dyDescent="0.25">
      <c r="A522" s="10" t="s">
        <v>10134</v>
      </c>
      <c r="B522" s="12" t="s">
        <v>4340</v>
      </c>
      <c r="C522" s="13">
        <v>0.1973</v>
      </c>
      <c r="D522" s="14">
        <v>749740061</v>
      </c>
      <c r="E522" s="14">
        <v>749740061</v>
      </c>
      <c r="F522" s="15" t="s">
        <v>10076</v>
      </c>
      <c r="G522" s="13">
        <v>1.8251479375257999E-4</v>
      </c>
      <c r="H522" s="13">
        <v>1.8180605271689149E-4</v>
      </c>
      <c r="I522" s="15" t="s">
        <v>10076</v>
      </c>
    </row>
    <row r="523" spans="1:9" x14ac:dyDescent="0.25">
      <c r="A523" s="10" t="s">
        <v>10134</v>
      </c>
      <c r="B523" s="12" t="s">
        <v>4347</v>
      </c>
      <c r="C523" s="13">
        <v>9.0899999999999995E-2</v>
      </c>
      <c r="D523" s="14">
        <v>122953519</v>
      </c>
      <c r="E523" s="14">
        <v>126145314</v>
      </c>
      <c r="F523" s="15" t="s">
        <v>10074</v>
      </c>
      <c r="G523" s="13">
        <v>1.3390402838089999E-4</v>
      </c>
      <c r="H523" s="13">
        <v>1.3684661805462366E-4</v>
      </c>
      <c r="I523" s="15" t="s">
        <v>10076</v>
      </c>
    </row>
    <row r="524" spans="1:9" x14ac:dyDescent="0.25">
      <c r="A524" s="10" t="s">
        <v>10134</v>
      </c>
      <c r="B524" s="12" t="s">
        <v>4356</v>
      </c>
      <c r="C524" s="13">
        <v>0.20830000000000001</v>
      </c>
      <c r="D524" s="14">
        <v>1938357166</v>
      </c>
      <c r="E524" s="14">
        <v>2001783826</v>
      </c>
      <c r="F524" s="15" t="s">
        <v>10074</v>
      </c>
      <c r="G524" s="13">
        <v>3.1043992582980002E-5</v>
      </c>
      <c r="H524" s="13">
        <v>3.1935315305421663E-5</v>
      </c>
      <c r="I524" s="15" t="s">
        <v>10076</v>
      </c>
    </row>
    <row r="525" spans="1:9" x14ac:dyDescent="0.25">
      <c r="A525" s="10" t="s">
        <v>10134</v>
      </c>
      <c r="B525" s="12" t="s">
        <v>4372</v>
      </c>
      <c r="C525" s="13">
        <v>0.20979999999999999</v>
      </c>
      <c r="D525" s="14">
        <v>5380713410</v>
      </c>
      <c r="E525" s="14">
        <v>5435116386</v>
      </c>
      <c r="F525" s="15" t="s">
        <v>10074</v>
      </c>
      <c r="G525" s="13">
        <v>3.2746676126590995E-4</v>
      </c>
      <c r="H525" s="13">
        <v>3.2949321618183376E-4</v>
      </c>
      <c r="I525" s="15" t="s">
        <v>10076</v>
      </c>
    </row>
    <row r="526" spans="1:9" x14ac:dyDescent="0.25">
      <c r="A526" s="10" t="s">
        <v>10134</v>
      </c>
      <c r="B526" s="12" t="s">
        <v>4383</v>
      </c>
      <c r="C526" s="13">
        <v>9.7100000000000006E-2</v>
      </c>
      <c r="D526" s="14">
        <v>119168107</v>
      </c>
      <c r="E526" s="14">
        <v>119168107</v>
      </c>
      <c r="F526" s="15" t="s">
        <v>10076</v>
      </c>
      <c r="G526" s="13">
        <v>6.4890739653520002E-5</v>
      </c>
      <c r="H526" s="13">
        <v>6.4638755815567522E-5</v>
      </c>
      <c r="I526" s="15" t="s">
        <v>10076</v>
      </c>
    </row>
    <row r="527" spans="1:9" x14ac:dyDescent="0.25">
      <c r="A527" s="10" t="s">
        <v>10134</v>
      </c>
      <c r="B527" s="12" t="s">
        <v>4387</v>
      </c>
      <c r="C527" s="13">
        <v>0.26769999999999999</v>
      </c>
      <c r="D527" s="14">
        <v>29201961541</v>
      </c>
      <c r="E527" s="14">
        <v>28910373907</v>
      </c>
      <c r="F527" s="15" t="s">
        <v>10075</v>
      </c>
      <c r="G527" s="13">
        <v>6.4073191769950496E-3</v>
      </c>
      <c r="H527" s="13">
        <v>6.3187083200988772E-3</v>
      </c>
      <c r="I527" s="15" t="s">
        <v>10075</v>
      </c>
    </row>
    <row r="528" spans="1:9" x14ac:dyDescent="0.25">
      <c r="A528" s="10" t="s">
        <v>10134</v>
      </c>
      <c r="B528" s="12" t="s">
        <v>4399</v>
      </c>
      <c r="C528" s="13">
        <v>0.17499999999999999</v>
      </c>
      <c r="D528" s="14">
        <v>306254662</v>
      </c>
      <c r="E528" s="14">
        <v>306254662</v>
      </c>
      <c r="F528" s="15" t="s">
        <v>10076</v>
      </c>
      <c r="G528" s="13">
        <v>1.5744595510000002E-4</v>
      </c>
      <c r="H528" s="13">
        <v>1.5683456119834418E-4</v>
      </c>
      <c r="I528" s="15" t="s">
        <v>10076</v>
      </c>
    </row>
    <row r="529" spans="1:9" x14ac:dyDescent="0.25">
      <c r="A529" s="10" t="s">
        <v>10134</v>
      </c>
      <c r="B529" s="12" t="s">
        <v>4402</v>
      </c>
      <c r="C529" s="13">
        <v>0.30669999999999997</v>
      </c>
      <c r="D529" s="14">
        <v>328169000</v>
      </c>
      <c r="E529" s="14">
        <v>328169000</v>
      </c>
      <c r="F529" s="15" t="s">
        <v>10076</v>
      </c>
      <c r="G529" s="13">
        <v>1.1878176101030001E-5</v>
      </c>
      <c r="H529" s="13">
        <v>1.1832050791797247E-5</v>
      </c>
      <c r="I529" s="15" t="s">
        <v>10076</v>
      </c>
    </row>
    <row r="530" spans="1:9" x14ac:dyDescent="0.25">
      <c r="A530" s="10" t="s">
        <v>10134</v>
      </c>
      <c r="B530" s="12" t="s">
        <v>4408</v>
      </c>
      <c r="C530" s="13">
        <v>0.37469999999999998</v>
      </c>
      <c r="D530" s="14">
        <v>326950474</v>
      </c>
      <c r="E530" s="14">
        <v>325214608</v>
      </c>
      <c r="F530" s="15" t="s">
        <v>10075</v>
      </c>
      <c r="G530" s="13">
        <v>4.5032306276620004E-5</v>
      </c>
      <c r="H530" s="13">
        <v>4.4619276926786137E-5</v>
      </c>
      <c r="I530" s="15" t="s">
        <v>10076</v>
      </c>
    </row>
    <row r="531" spans="1:9" x14ac:dyDescent="0.25">
      <c r="A531" s="10" t="s">
        <v>10134</v>
      </c>
      <c r="B531" s="12" t="s">
        <v>4417</v>
      </c>
      <c r="C531" s="13">
        <v>7.51E-2</v>
      </c>
      <c r="D531" s="14">
        <v>267022556</v>
      </c>
      <c r="E531" s="14">
        <v>267022556</v>
      </c>
      <c r="F531" s="15" t="s">
        <v>10076</v>
      </c>
      <c r="G531" s="13">
        <v>3.3870132623325E-4</v>
      </c>
      <c r="H531" s="13">
        <v>3.3738608193334554E-4</v>
      </c>
      <c r="I531" s="15" t="s">
        <v>10076</v>
      </c>
    </row>
    <row r="532" spans="1:9" x14ac:dyDescent="0.25">
      <c r="A532" s="10" t="s">
        <v>10134</v>
      </c>
      <c r="B532" s="12" t="s">
        <v>4421</v>
      </c>
      <c r="C532" s="13">
        <v>0.19220000000000001</v>
      </c>
      <c r="D532" s="14">
        <v>7215290483</v>
      </c>
      <c r="E532" s="14">
        <v>7215290483</v>
      </c>
      <c r="F532" s="15" t="s">
        <v>10076</v>
      </c>
      <c r="G532" s="13">
        <v>1.5946914782829998E-4</v>
      </c>
      <c r="H532" s="13">
        <v>1.5884989755331238E-4</v>
      </c>
      <c r="I532" s="15" t="s">
        <v>10076</v>
      </c>
    </row>
    <row r="533" spans="1:9" x14ac:dyDescent="0.25">
      <c r="A533" s="10" t="s">
        <v>10134</v>
      </c>
      <c r="B533" s="12" t="s">
        <v>4427</v>
      </c>
      <c r="C533" s="13">
        <v>9.9900000000000003E-2</v>
      </c>
      <c r="D533" s="14">
        <v>3921553840</v>
      </c>
      <c r="E533" s="14">
        <v>3917632286</v>
      </c>
      <c r="F533" s="15" t="s">
        <v>10075</v>
      </c>
      <c r="G533" s="13">
        <v>6.783060712174E-5</v>
      </c>
      <c r="H533" s="13">
        <v>6.7499640238926489E-5</v>
      </c>
      <c r="I533" s="15" t="s">
        <v>10076</v>
      </c>
    </row>
    <row r="534" spans="1:9" x14ac:dyDescent="0.25">
      <c r="A534" s="10" t="s">
        <v>10134</v>
      </c>
      <c r="B534" s="12" t="s">
        <v>4434</v>
      </c>
      <c r="C534" s="13">
        <v>0.17649999999999999</v>
      </c>
      <c r="D534" s="14">
        <v>4108552935</v>
      </c>
      <c r="E534" s="14">
        <v>4446104188</v>
      </c>
      <c r="F534" s="15" t="s">
        <v>10074</v>
      </c>
      <c r="G534" s="13">
        <v>1.18441843608968E-3</v>
      </c>
      <c r="H534" s="13">
        <v>1.2767509013671273E-3</v>
      </c>
      <c r="I534" s="15" t="s">
        <v>10074</v>
      </c>
    </row>
    <row r="535" spans="1:9" x14ac:dyDescent="0.25">
      <c r="A535" s="10" t="s">
        <v>10134</v>
      </c>
      <c r="B535" s="12" t="s">
        <v>4441</v>
      </c>
      <c r="C535" s="13">
        <v>0.47839999999999999</v>
      </c>
      <c r="D535" s="14">
        <v>11666271364</v>
      </c>
      <c r="E535" s="14">
        <v>11707875436</v>
      </c>
      <c r="F535" s="15" t="s">
        <v>10074</v>
      </c>
      <c r="G535" s="13">
        <v>1.14347655120132E-2</v>
      </c>
      <c r="H535" s="13">
        <v>1.1430982182513214E-2</v>
      </c>
      <c r="I535" s="15" t="s">
        <v>10076</v>
      </c>
    </row>
    <row r="536" spans="1:9" x14ac:dyDescent="0.25">
      <c r="A536" s="10" t="s">
        <v>10134</v>
      </c>
      <c r="B536" s="12" t="s">
        <v>4450</v>
      </c>
      <c r="C536" s="13">
        <v>0.11210000000000001</v>
      </c>
      <c r="D536" s="14">
        <v>283629815</v>
      </c>
      <c r="E536" s="14">
        <v>283629815</v>
      </c>
      <c r="F536" s="15" t="s">
        <v>10076</v>
      </c>
      <c r="G536" s="13">
        <v>1.7443228619600002E-5</v>
      </c>
      <c r="H536" s="13">
        <v>1.7375493123504601E-5</v>
      </c>
      <c r="I536" s="15" t="s">
        <v>10076</v>
      </c>
    </row>
    <row r="537" spans="1:9" x14ac:dyDescent="0.25">
      <c r="A537" s="10" t="s">
        <v>10134</v>
      </c>
      <c r="B537" s="12" t="s">
        <v>4459</v>
      </c>
      <c r="C537" s="13">
        <v>0.16900000000000001</v>
      </c>
      <c r="D537" s="14">
        <v>2369568708</v>
      </c>
      <c r="E537" s="14">
        <v>2368167425</v>
      </c>
      <c r="F537" s="15" t="s">
        <v>10075</v>
      </c>
      <c r="G537" s="13">
        <v>1.5483646085469999E-4</v>
      </c>
      <c r="H537" s="13">
        <v>1.5414399073087825E-4</v>
      </c>
      <c r="I537" s="15" t="s">
        <v>10076</v>
      </c>
    </row>
    <row r="538" spans="1:9" x14ac:dyDescent="0.25">
      <c r="A538" s="10" t="s">
        <v>10134</v>
      </c>
      <c r="B538" s="12" t="s">
        <v>4469</v>
      </c>
      <c r="C538" s="13">
        <v>0.38479999999999998</v>
      </c>
      <c r="D538" s="14">
        <v>4822724306</v>
      </c>
      <c r="E538" s="14">
        <v>4822724306</v>
      </c>
      <c r="F538" s="15" t="s">
        <v>10076</v>
      </c>
      <c r="G538" s="13">
        <v>8.0328478682790001E-5</v>
      </c>
      <c r="H538" s="13">
        <v>8.0016547289834587E-5</v>
      </c>
      <c r="I538" s="15" t="s">
        <v>10076</v>
      </c>
    </row>
    <row r="539" spans="1:9" x14ac:dyDescent="0.25">
      <c r="A539" s="10" t="s">
        <v>10134</v>
      </c>
      <c r="B539" s="12" t="s">
        <v>4482</v>
      </c>
      <c r="C539" s="13">
        <v>0.23910000000000001</v>
      </c>
      <c r="D539" s="14">
        <v>1830957055</v>
      </c>
      <c r="E539" s="14">
        <v>1824851321</v>
      </c>
      <c r="F539" s="15" t="s">
        <v>10075</v>
      </c>
      <c r="G539" s="13">
        <v>2.9910391437059998E-5</v>
      </c>
      <c r="H539" s="13">
        <v>2.9694887918731122E-5</v>
      </c>
      <c r="I539" s="15" t="s">
        <v>10076</v>
      </c>
    </row>
    <row r="540" spans="1:9" x14ac:dyDescent="0.25">
      <c r="A540" s="10" t="s">
        <v>10134</v>
      </c>
      <c r="B540" s="12" t="s">
        <v>4491</v>
      </c>
      <c r="C540" s="13">
        <v>0.24179999999999999</v>
      </c>
      <c r="D540" s="14">
        <v>5879364490</v>
      </c>
      <c r="E540" s="14">
        <v>6077940717</v>
      </c>
      <c r="F540" s="15" t="s">
        <v>10074</v>
      </c>
      <c r="G540" s="13">
        <v>3.2956584466270001E-3</v>
      </c>
      <c r="H540" s="13">
        <v>3.3937397602570221E-3</v>
      </c>
      <c r="I540" s="15" t="s">
        <v>10074</v>
      </c>
    </row>
    <row r="541" spans="1:9" x14ac:dyDescent="0.25">
      <c r="A541" s="10" t="s">
        <v>10134</v>
      </c>
      <c r="B541" s="12" t="s">
        <v>4495</v>
      </c>
      <c r="C541" s="13">
        <v>0.40089999999999998</v>
      </c>
      <c r="D541" s="14">
        <v>454531250</v>
      </c>
      <c r="E541" s="14">
        <v>626406250</v>
      </c>
      <c r="F541" s="15" t="s">
        <v>10074</v>
      </c>
      <c r="G541" s="13">
        <v>8.0075599592100001E-6</v>
      </c>
      <c r="H541" s="13">
        <v>1.0992660109981063E-5</v>
      </c>
      <c r="I541" s="15" t="s">
        <v>10076</v>
      </c>
    </row>
    <row r="542" spans="1:9" x14ac:dyDescent="0.25">
      <c r="A542" s="10" t="s">
        <v>10134</v>
      </c>
      <c r="B542" s="12" t="s">
        <v>4501</v>
      </c>
      <c r="C542" s="13">
        <v>0.4239</v>
      </c>
      <c r="D542" s="14">
        <v>4928370320</v>
      </c>
      <c r="E542" s="14">
        <v>4927207968</v>
      </c>
      <c r="F542" s="15" t="s">
        <v>10075</v>
      </c>
      <c r="G542" s="13">
        <v>6.37761738805925E-3</v>
      </c>
      <c r="H542" s="13">
        <v>6.3513535227392639E-3</v>
      </c>
      <c r="I542" s="15" t="s">
        <v>10076</v>
      </c>
    </row>
    <row r="543" spans="1:9" x14ac:dyDescent="0.25">
      <c r="A543" s="10" t="s">
        <v>10134</v>
      </c>
      <c r="B543" s="12" t="s">
        <v>4531</v>
      </c>
      <c r="C543" s="13">
        <v>0.22720000000000001</v>
      </c>
      <c r="D543" s="14">
        <v>235182104</v>
      </c>
      <c r="E543" s="14">
        <v>235182104</v>
      </c>
      <c r="F543" s="15" t="s">
        <v>10076</v>
      </c>
      <c r="G543" s="13">
        <v>9.4164682601999998E-6</v>
      </c>
      <c r="H543" s="13">
        <v>9.3799022498368421E-6</v>
      </c>
      <c r="I543" s="15" t="s">
        <v>10076</v>
      </c>
    </row>
    <row r="544" spans="1:9" x14ac:dyDescent="0.25">
      <c r="A544" s="10" t="s">
        <v>10134</v>
      </c>
      <c r="B544" s="12" t="s">
        <v>4534</v>
      </c>
      <c r="C544" s="13">
        <v>0.12509999999999999</v>
      </c>
      <c r="D544" s="14">
        <v>56044800</v>
      </c>
      <c r="E544" s="14">
        <v>56044800</v>
      </c>
      <c r="F544" s="15" t="s">
        <v>10076</v>
      </c>
      <c r="G544" s="13">
        <v>5.5112163693269995E-5</v>
      </c>
      <c r="H544" s="13">
        <v>5.4898152251509186E-5</v>
      </c>
      <c r="I544" s="15" t="s">
        <v>10076</v>
      </c>
    </row>
    <row r="545" spans="1:9" x14ac:dyDescent="0.25">
      <c r="A545" s="10" t="s">
        <v>10134</v>
      </c>
      <c r="B545" s="12" t="s">
        <v>4539</v>
      </c>
      <c r="C545" s="13">
        <v>6.7999999999999996E-3</v>
      </c>
      <c r="D545" s="14">
        <v>161167445</v>
      </c>
      <c r="E545" s="14">
        <v>120432816</v>
      </c>
      <c r="F545" s="15" t="s">
        <v>10075</v>
      </c>
      <c r="G545" s="13">
        <v>1.2286495916029999E-5</v>
      </c>
      <c r="H545" s="13">
        <v>9.1454657046610288E-6</v>
      </c>
      <c r="I545" s="15" t="s">
        <v>10076</v>
      </c>
    </row>
    <row r="546" spans="1:9" x14ac:dyDescent="0.25">
      <c r="A546" s="10" t="s">
        <v>10134</v>
      </c>
      <c r="B546" s="12" t="s">
        <v>4543</v>
      </c>
      <c r="C546" s="13">
        <v>6.4999999999999997E-3</v>
      </c>
      <c r="D546" s="14">
        <v>4924277</v>
      </c>
      <c r="E546" s="14">
        <v>4924277</v>
      </c>
      <c r="F546" s="15" t="s">
        <v>10076</v>
      </c>
      <c r="G546" s="13">
        <v>2.0504991314300001E-6</v>
      </c>
      <c r="H546" s="13">
        <v>2.0425364299834411E-6</v>
      </c>
      <c r="I546" s="15" t="s">
        <v>10076</v>
      </c>
    </row>
    <row r="547" spans="1:9" x14ac:dyDescent="0.25">
      <c r="A547" s="10" t="s">
        <v>10134</v>
      </c>
      <c r="B547" s="12" t="s">
        <v>4554</v>
      </c>
      <c r="C547" s="13">
        <v>0.215</v>
      </c>
      <c r="D547" s="14">
        <v>836263368</v>
      </c>
      <c r="E547" s="14">
        <v>733361630</v>
      </c>
      <c r="F547" s="15" t="s">
        <v>10075</v>
      </c>
      <c r="G547" s="13">
        <v>4.9555123648649996E-5</v>
      </c>
      <c r="H547" s="13">
        <v>4.3288639831934732E-5</v>
      </c>
      <c r="I547" s="15" t="s">
        <v>10076</v>
      </c>
    </row>
    <row r="548" spans="1:9" x14ac:dyDescent="0.25">
      <c r="A548" s="10" t="s">
        <v>10134</v>
      </c>
      <c r="B548" s="12" t="s">
        <v>4561</v>
      </c>
      <c r="C548" s="13">
        <v>0.12429999999999999</v>
      </c>
      <c r="D548" s="14">
        <v>441106711</v>
      </c>
      <c r="E548" s="14">
        <v>441817601</v>
      </c>
      <c r="F548" s="15" t="s">
        <v>10074</v>
      </c>
      <c r="G548" s="13">
        <v>9.819790722603E-5</v>
      </c>
      <c r="H548" s="13">
        <v>9.7974226950658754E-5</v>
      </c>
      <c r="I548" s="15" t="s">
        <v>10076</v>
      </c>
    </row>
    <row r="549" spans="1:9" x14ac:dyDescent="0.25">
      <c r="A549" s="10" t="s">
        <v>10134</v>
      </c>
      <c r="B549" s="12" t="s">
        <v>4572</v>
      </c>
      <c r="C549" s="13">
        <v>0.2</v>
      </c>
      <c r="D549" s="14">
        <v>750000000</v>
      </c>
      <c r="E549" s="14">
        <v>750000000</v>
      </c>
      <c r="F549" s="15" t="s">
        <v>10076</v>
      </c>
      <c r="G549" s="13">
        <v>3.8197254669639998E-5</v>
      </c>
      <c r="H549" s="13">
        <v>3.8048927168133284E-5</v>
      </c>
      <c r="I549" s="15" t="s">
        <v>10076</v>
      </c>
    </row>
    <row r="550" spans="1:9" x14ac:dyDescent="0.25">
      <c r="A550" s="10" t="s">
        <v>10134</v>
      </c>
      <c r="B550" s="12" t="s">
        <v>4576</v>
      </c>
      <c r="C550" s="13">
        <v>0.30890000000000001</v>
      </c>
      <c r="D550" s="14">
        <v>188820000</v>
      </c>
      <c r="E550" s="14">
        <v>185340000</v>
      </c>
      <c r="F550" s="15" t="s">
        <v>10075</v>
      </c>
      <c r="G550" s="13">
        <v>3.0240694451659997E-5</v>
      </c>
      <c r="H550" s="13">
        <v>2.9568084533927976E-5</v>
      </c>
      <c r="I550" s="15" t="s">
        <v>10076</v>
      </c>
    </row>
    <row r="551" spans="1:9" x14ac:dyDescent="0.25">
      <c r="A551" s="10" t="s">
        <v>10134</v>
      </c>
      <c r="B551" s="12" t="s">
        <v>4582</v>
      </c>
      <c r="C551" s="13">
        <v>0.1426</v>
      </c>
      <c r="D551" s="14">
        <v>4911644806</v>
      </c>
      <c r="E551" s="14">
        <v>4767873038</v>
      </c>
      <c r="F551" s="15" t="s">
        <v>10075</v>
      </c>
      <c r="G551" s="13">
        <v>4.1219432323199001E-4</v>
      </c>
      <c r="H551" s="13">
        <v>3.9857495131961717E-4</v>
      </c>
      <c r="I551" s="15" t="s">
        <v>10076</v>
      </c>
    </row>
    <row r="552" spans="1:9" x14ac:dyDescent="0.25">
      <c r="A552" s="10" t="s">
        <v>10134</v>
      </c>
      <c r="B552" s="12" t="s">
        <v>4584</v>
      </c>
      <c r="C552" s="13">
        <v>0.16639999999999999</v>
      </c>
      <c r="D552" s="14">
        <v>2314204922</v>
      </c>
      <c r="E552" s="14">
        <v>2314204922</v>
      </c>
      <c r="F552" s="15" t="s">
        <v>10076</v>
      </c>
      <c r="G552" s="13">
        <v>1.5566639580969499E-3</v>
      </c>
      <c r="H552" s="13">
        <v>1.5506191235186363E-3</v>
      </c>
      <c r="I552" s="15" t="s">
        <v>10076</v>
      </c>
    </row>
    <row r="553" spans="1:9" x14ac:dyDescent="0.25">
      <c r="A553" s="10" t="s">
        <v>10134</v>
      </c>
      <c r="B553" s="12" t="s">
        <v>4587</v>
      </c>
      <c r="C553" s="13">
        <v>0.4451</v>
      </c>
      <c r="D553" s="14">
        <v>4381453125</v>
      </c>
      <c r="E553" s="14">
        <v>4381453125</v>
      </c>
      <c r="F553" s="15" t="s">
        <v>10076</v>
      </c>
      <c r="G553" s="13">
        <v>3.2840350957029E-4</v>
      </c>
      <c r="H553" s="13">
        <v>3.2712825373106333E-4</v>
      </c>
      <c r="I553" s="15" t="s">
        <v>10076</v>
      </c>
    </row>
    <row r="554" spans="1:9" x14ac:dyDescent="0.25">
      <c r="A554" s="10" t="s">
        <v>10134</v>
      </c>
      <c r="B554" s="12" t="s">
        <v>4591</v>
      </c>
      <c r="C554" s="13">
        <v>0.1497</v>
      </c>
      <c r="D554" s="14">
        <v>612665295</v>
      </c>
      <c r="E554" s="14">
        <v>611439964</v>
      </c>
      <c r="F554" s="15" t="s">
        <v>10075</v>
      </c>
      <c r="G554" s="13">
        <v>6.122822035817999E-5</v>
      </c>
      <c r="H554" s="13">
        <v>6.0868478139529516E-5</v>
      </c>
      <c r="I554" s="15" t="s">
        <v>10076</v>
      </c>
    </row>
    <row r="555" spans="1:9" x14ac:dyDescent="0.25">
      <c r="A555" s="10" t="s">
        <v>10134</v>
      </c>
      <c r="B555" s="12" t="s">
        <v>4599</v>
      </c>
      <c r="C555" s="13">
        <v>0.82310000000000005</v>
      </c>
      <c r="D555" s="14">
        <v>3259878883</v>
      </c>
      <c r="E555" s="14">
        <v>3260671173</v>
      </c>
      <c r="F555" s="15" t="s">
        <v>10074</v>
      </c>
      <c r="G555" s="13">
        <v>2.401613207028E-5</v>
      </c>
      <c r="H555" s="13">
        <v>2.3928686958655144E-5</v>
      </c>
      <c r="I555" s="15" t="s">
        <v>10076</v>
      </c>
    </row>
    <row r="556" spans="1:9" x14ac:dyDescent="0.25">
      <c r="A556" s="10" t="s">
        <v>10134</v>
      </c>
      <c r="B556" s="12" t="s">
        <v>4613</v>
      </c>
      <c r="C556" s="13">
        <v>0.19239999999999999</v>
      </c>
      <c r="D556" s="14">
        <v>721601318</v>
      </c>
      <c r="E556" s="14">
        <v>721601318</v>
      </c>
      <c r="F556" s="15" t="s">
        <v>10076</v>
      </c>
      <c r="G556" s="13">
        <v>5.6859912546279995E-5</v>
      </c>
      <c r="H556" s="13">
        <v>5.6639114282479745E-5</v>
      </c>
      <c r="I556" s="15" t="s">
        <v>10076</v>
      </c>
    </row>
    <row r="557" spans="1:9" x14ac:dyDescent="0.25">
      <c r="A557" s="10" t="s">
        <v>10134</v>
      </c>
      <c r="B557" s="12" t="s">
        <v>4621</v>
      </c>
      <c r="C557" s="13">
        <v>0.2</v>
      </c>
      <c r="D557" s="14">
        <v>650000000</v>
      </c>
      <c r="E557" s="14">
        <v>650000000</v>
      </c>
      <c r="F557" s="15" t="s">
        <v>10076</v>
      </c>
      <c r="G557" s="13">
        <v>2.1653118789664998E-4</v>
      </c>
      <c r="H557" s="13">
        <v>2.1569035442899873E-4</v>
      </c>
      <c r="I557" s="15" t="s">
        <v>10076</v>
      </c>
    </row>
    <row r="558" spans="1:9" x14ac:dyDescent="0.25">
      <c r="A558" s="10" t="s">
        <v>10134</v>
      </c>
      <c r="B558" s="12" t="s">
        <v>4628</v>
      </c>
      <c r="C558" s="13">
        <v>0.66110000000000002</v>
      </c>
      <c r="D558" s="14">
        <v>3636050000</v>
      </c>
      <c r="E558" s="14">
        <v>3636050000</v>
      </c>
      <c r="F558" s="15" t="s">
        <v>10076</v>
      </c>
      <c r="G558" s="13">
        <v>1.1646719315900001E-6</v>
      </c>
      <c r="H558" s="13">
        <v>1.1601492799135513E-6</v>
      </c>
      <c r="I558" s="15" t="s">
        <v>10076</v>
      </c>
    </row>
    <row r="559" spans="1:9" x14ac:dyDescent="0.25">
      <c r="A559" s="10" t="s">
        <v>10134</v>
      </c>
      <c r="B559" s="12" t="s">
        <v>4637</v>
      </c>
      <c r="C559" s="13">
        <v>7.5999999999999998E-2</v>
      </c>
      <c r="D559" s="14">
        <v>72062744</v>
      </c>
      <c r="E559" s="14">
        <v>72062744</v>
      </c>
      <c r="F559" s="15" t="s">
        <v>10076</v>
      </c>
      <c r="G559" s="13">
        <v>5.3897850141858999E-4</v>
      </c>
      <c r="H559" s="13">
        <v>5.368855412000781E-4</v>
      </c>
      <c r="I559" s="15" t="s">
        <v>10076</v>
      </c>
    </row>
    <row r="560" spans="1:9" x14ac:dyDescent="0.25">
      <c r="A560" s="10" t="s">
        <v>10134</v>
      </c>
      <c r="B560" s="12" t="s">
        <v>4647</v>
      </c>
      <c r="C560" s="13">
        <v>0.23369999999999999</v>
      </c>
      <c r="D560" s="14">
        <v>2817316117</v>
      </c>
      <c r="E560" s="14">
        <v>2818522160</v>
      </c>
      <c r="F560" s="15" t="s">
        <v>10074</v>
      </c>
      <c r="G560" s="13">
        <v>1.1280266373787E-4</v>
      </c>
      <c r="H560" s="13">
        <v>1.1241272996927049E-4</v>
      </c>
      <c r="I560" s="15" t="s">
        <v>10076</v>
      </c>
    </row>
    <row r="561" spans="1:9" x14ac:dyDescent="0.25">
      <c r="A561" s="10" t="s">
        <v>10134</v>
      </c>
      <c r="B561" s="12" t="s">
        <v>4656</v>
      </c>
      <c r="C561" s="13">
        <v>9.5699999999999993E-2</v>
      </c>
      <c r="D561" s="14">
        <v>201639900</v>
      </c>
      <c r="E561" s="14">
        <v>201639900</v>
      </c>
      <c r="F561" s="15" t="s">
        <v>10076</v>
      </c>
      <c r="G561" s="13">
        <v>3.5038860854793999E-4</v>
      </c>
      <c r="H561" s="13">
        <v>3.4902798021716142E-4</v>
      </c>
      <c r="I561" s="15" t="s">
        <v>10075</v>
      </c>
    </row>
    <row r="562" spans="1:9" x14ac:dyDescent="0.25">
      <c r="A562" s="10" t="s">
        <v>10134</v>
      </c>
      <c r="B562" s="12" t="s">
        <v>4659</v>
      </c>
      <c r="C562" s="13">
        <v>4.6699999999999998E-2</v>
      </c>
      <c r="D562" s="14">
        <v>1917027000</v>
      </c>
      <c r="E562" s="14">
        <v>308920500</v>
      </c>
      <c r="F562" s="15" t="s">
        <v>10075</v>
      </c>
      <c r="G562" s="13">
        <v>1.8175807030743001E-4</v>
      </c>
      <c r="H562" s="13">
        <v>2.9175779514901651E-5</v>
      </c>
      <c r="I562" s="15" t="s">
        <v>10075</v>
      </c>
    </row>
    <row r="563" spans="1:9" x14ac:dyDescent="0.25">
      <c r="A563" s="10" t="s">
        <v>10134</v>
      </c>
      <c r="B563" s="12" t="s">
        <v>4669</v>
      </c>
      <c r="C563" s="13">
        <v>0.39379999999999998</v>
      </c>
      <c r="D563" s="14">
        <v>6175699186</v>
      </c>
      <c r="E563" s="14">
        <v>6175699186</v>
      </c>
      <c r="F563" s="15" t="s">
        <v>10076</v>
      </c>
      <c r="G563" s="13">
        <v>1.7803377703449997E-4</v>
      </c>
      <c r="H563" s="13">
        <v>1.7734243663658925E-4</v>
      </c>
      <c r="I563" s="15" t="s">
        <v>10076</v>
      </c>
    </row>
    <row r="564" spans="1:9" x14ac:dyDescent="0.25">
      <c r="A564" s="10" t="s">
        <v>10134</v>
      </c>
      <c r="B564" s="12" t="s">
        <v>4672</v>
      </c>
      <c r="C564" s="13">
        <v>9.0899999999999995E-2</v>
      </c>
      <c r="D564" s="14">
        <v>180562500</v>
      </c>
      <c r="E564" s="14">
        <v>170437500</v>
      </c>
      <c r="F564" s="15" t="s">
        <v>10075</v>
      </c>
      <c r="G564" s="13">
        <v>9.1381526525220996E-4</v>
      </c>
      <c r="H564" s="13">
        <v>8.5922374492793053E-4</v>
      </c>
      <c r="I564" s="15" t="s">
        <v>10076</v>
      </c>
    </row>
    <row r="565" spans="1:9" x14ac:dyDescent="0.25">
      <c r="A565" s="10" t="s">
        <v>10134</v>
      </c>
      <c r="B565" s="12" t="s">
        <v>4676</v>
      </c>
      <c r="C565" s="13">
        <v>0.21909999999999999</v>
      </c>
      <c r="D565" s="14">
        <v>1051773201</v>
      </c>
      <c r="E565" s="14">
        <v>1051773201</v>
      </c>
      <c r="F565" s="15" t="s">
        <v>10076</v>
      </c>
      <c r="G565" s="13">
        <v>7.3443329486780004E-5</v>
      </c>
      <c r="H565" s="13">
        <v>7.3158134482530424E-5</v>
      </c>
      <c r="I565" s="15" t="s">
        <v>10076</v>
      </c>
    </row>
    <row r="566" spans="1:9" x14ac:dyDescent="0.25">
      <c r="A566" s="10" t="s">
        <v>10134</v>
      </c>
      <c r="B566" s="12" t="s">
        <v>4690</v>
      </c>
      <c r="C566" s="13">
        <v>8.5500000000000007E-2</v>
      </c>
      <c r="D566" s="14">
        <v>1123617855</v>
      </c>
      <c r="E566" s="14">
        <v>589021009</v>
      </c>
      <c r="F566" s="15" t="s">
        <v>10075</v>
      </c>
      <c r="G566" s="13">
        <v>1.0869243976816001E-4</v>
      </c>
      <c r="H566" s="13">
        <v>5.6757303784842292E-5</v>
      </c>
      <c r="I566" s="15" t="s">
        <v>10076</v>
      </c>
    </row>
    <row r="567" spans="1:9" x14ac:dyDescent="0.25">
      <c r="A567" s="10" t="s">
        <v>10134</v>
      </c>
      <c r="B567" s="12" t="s">
        <v>4694</v>
      </c>
      <c r="C567" s="13">
        <v>0.47270000000000001</v>
      </c>
      <c r="D567" s="14">
        <v>7114034651</v>
      </c>
      <c r="E567" s="14">
        <v>7114034651</v>
      </c>
      <c r="F567" s="15" t="s">
        <v>10076</v>
      </c>
      <c r="G567" s="13">
        <v>4.6485756840039001E-4</v>
      </c>
      <c r="H567" s="13">
        <v>4.6305243440650701E-4</v>
      </c>
      <c r="I567" s="15" t="s">
        <v>10076</v>
      </c>
    </row>
    <row r="568" spans="1:9" x14ac:dyDescent="0.25">
      <c r="A568" s="10" t="s">
        <v>10134</v>
      </c>
      <c r="B568" s="12" t="s">
        <v>4700</v>
      </c>
      <c r="C568" s="13">
        <v>8.2100000000000006E-2</v>
      </c>
      <c r="D568" s="14">
        <v>252790595</v>
      </c>
      <c r="E568" s="14">
        <v>223643403</v>
      </c>
      <c r="F568" s="15" t="s">
        <v>10075</v>
      </c>
      <c r="G568" s="13">
        <v>1.668022463289E-5</v>
      </c>
      <c r="H568" s="13">
        <v>1.4699661737044751E-5</v>
      </c>
      <c r="I568" s="15" t="s">
        <v>10076</v>
      </c>
    </row>
    <row r="569" spans="1:9" x14ac:dyDescent="0.25">
      <c r="A569" s="10" t="s">
        <v>10134</v>
      </c>
      <c r="B569" s="12" t="s">
        <v>4709</v>
      </c>
      <c r="C569" s="13">
        <v>0.33829999999999999</v>
      </c>
      <c r="D569" s="14">
        <v>3667598314</v>
      </c>
      <c r="E569" s="14">
        <v>7999668018</v>
      </c>
      <c r="F569" s="15" t="s">
        <v>10074</v>
      </c>
      <c r="G569" s="13">
        <v>5.4274708858293996E-3</v>
      </c>
      <c r="H569" s="13">
        <v>1.17922850344735E-2</v>
      </c>
      <c r="I569" s="15" t="s">
        <v>10074</v>
      </c>
    </row>
    <row r="570" spans="1:9" x14ac:dyDescent="0.25">
      <c r="A570" s="10" t="s">
        <v>10134</v>
      </c>
      <c r="B570" s="12" t="s">
        <v>4716</v>
      </c>
      <c r="C570" s="13">
        <v>0.312</v>
      </c>
      <c r="D570" s="14">
        <v>487520513</v>
      </c>
      <c r="E570" s="14">
        <v>487523184</v>
      </c>
      <c r="F570" s="15" t="s">
        <v>10074</v>
      </c>
      <c r="G570" s="13">
        <v>1.264886843212E-5</v>
      </c>
      <c r="H570" s="13">
        <v>1.2599819405283489E-5</v>
      </c>
      <c r="I570" s="15" t="s">
        <v>10076</v>
      </c>
    </row>
    <row r="571" spans="1:9" x14ac:dyDescent="0.25">
      <c r="A571" s="10" t="s">
        <v>10134</v>
      </c>
      <c r="B571" s="12" t="s">
        <v>4725</v>
      </c>
      <c r="C571" s="13">
        <v>0.33610000000000001</v>
      </c>
      <c r="D571" s="14">
        <v>1474458357</v>
      </c>
      <c r="E571" s="14">
        <v>1474458357</v>
      </c>
      <c r="F571" s="15" t="s">
        <v>10076</v>
      </c>
      <c r="G571" s="13">
        <v>4.6992587048463999E-4</v>
      </c>
      <c r="H571" s="13">
        <v>4.6810105532206774E-4</v>
      </c>
      <c r="I571" s="15" t="s">
        <v>10076</v>
      </c>
    </row>
    <row r="572" spans="1:9" x14ac:dyDescent="0.25">
      <c r="A572" s="10" t="s">
        <v>10134</v>
      </c>
      <c r="B572" s="12" t="s">
        <v>4732</v>
      </c>
      <c r="C572" s="13">
        <v>0.27300000000000002</v>
      </c>
      <c r="D572" s="14">
        <v>218791811</v>
      </c>
      <c r="E572" s="14">
        <v>223040195</v>
      </c>
      <c r="F572" s="15" t="s">
        <v>10074</v>
      </c>
      <c r="G572" s="13">
        <v>6.3073558674700009E-6</v>
      </c>
      <c r="H572" s="13">
        <v>6.4048604928046734E-6</v>
      </c>
      <c r="I572" s="15" t="s">
        <v>10076</v>
      </c>
    </row>
    <row r="573" spans="1:9" x14ac:dyDescent="0.25">
      <c r="A573" s="10" t="s">
        <v>10134</v>
      </c>
      <c r="B573" s="12" t="s">
        <v>4742</v>
      </c>
      <c r="C573" s="13">
        <v>0.40989999999999999</v>
      </c>
      <c r="D573" s="14">
        <v>4740603615</v>
      </c>
      <c r="E573" s="14">
        <v>5315025770</v>
      </c>
      <c r="F573" s="15" t="s">
        <v>10074</v>
      </c>
      <c r="G573" s="13">
        <v>6.8331337196209994E-5</v>
      </c>
      <c r="H573" s="13">
        <v>7.6313595636189974E-5</v>
      </c>
      <c r="I573" s="15" t="s">
        <v>10076</v>
      </c>
    </row>
    <row r="574" spans="1:9" x14ac:dyDescent="0.25">
      <c r="A574" s="10" t="s">
        <v>10134</v>
      </c>
      <c r="B574" s="12" t="s">
        <v>4745</v>
      </c>
      <c r="C574" s="13">
        <v>0.14779999999999999</v>
      </c>
      <c r="D574" s="14">
        <v>1469501500</v>
      </c>
      <c r="E574" s="14">
        <v>1469501500</v>
      </c>
      <c r="F574" s="15" t="s">
        <v>10076</v>
      </c>
      <c r="G574" s="13">
        <v>4.4245759036427301E-3</v>
      </c>
      <c r="H574" s="13">
        <v>4.4073943995090016E-3</v>
      </c>
      <c r="I574" s="15" t="s">
        <v>10076</v>
      </c>
    </row>
    <row r="575" spans="1:9" x14ac:dyDescent="0.25">
      <c r="A575" s="10" t="s">
        <v>10134</v>
      </c>
      <c r="B575" s="12" t="s">
        <v>4753</v>
      </c>
      <c r="C575" s="13">
        <v>0.18859999999999999</v>
      </c>
      <c r="D575" s="14">
        <v>377202751</v>
      </c>
      <c r="E575" s="14">
        <v>377202751</v>
      </c>
      <c r="F575" s="15" t="s">
        <v>10076</v>
      </c>
      <c r="G575" s="13">
        <v>1.8123408228969999E-5</v>
      </c>
      <c r="H575" s="13">
        <v>1.8053031452245795E-5</v>
      </c>
      <c r="I575" s="15" t="s">
        <v>10076</v>
      </c>
    </row>
    <row r="576" spans="1:9" x14ac:dyDescent="0.25">
      <c r="A576" s="10" t="s">
        <v>10134</v>
      </c>
      <c r="B576" s="12" t="s">
        <v>4765</v>
      </c>
      <c r="C576" s="13">
        <v>0.28070000000000001</v>
      </c>
      <c r="D576" s="14">
        <v>120139600</v>
      </c>
      <c r="E576" s="14">
        <v>120139600</v>
      </c>
      <c r="F576" s="15" t="s">
        <v>10076</v>
      </c>
      <c r="G576" s="13">
        <v>1.6085561517750001E-5</v>
      </c>
      <c r="H576" s="13">
        <v>1.6023098098036244E-5</v>
      </c>
      <c r="I576" s="15" t="s">
        <v>10076</v>
      </c>
    </row>
    <row r="577" spans="1:9" x14ac:dyDescent="0.25">
      <c r="A577" s="10" t="s">
        <v>10134</v>
      </c>
      <c r="B577" s="12" t="s">
        <v>4775</v>
      </c>
      <c r="C577" s="13">
        <v>0.53459999999999996</v>
      </c>
      <c r="D577" s="14">
        <v>277173887</v>
      </c>
      <c r="E577" s="14">
        <v>276811433</v>
      </c>
      <c r="F577" s="15" t="s">
        <v>10075</v>
      </c>
      <c r="G577" s="13">
        <v>8.7450501687799998E-5</v>
      </c>
      <c r="H577" s="13">
        <v>8.6997001006923339E-5</v>
      </c>
      <c r="I577" s="15" t="s">
        <v>10076</v>
      </c>
    </row>
    <row r="578" spans="1:9" x14ac:dyDescent="0.25">
      <c r="A578" s="10" t="s">
        <v>10134</v>
      </c>
      <c r="B578" s="12" t="s">
        <v>4791</v>
      </c>
      <c r="C578" s="13">
        <v>0.27879999999999999</v>
      </c>
      <c r="D578" s="14">
        <v>16795166127</v>
      </c>
      <c r="E578" s="14">
        <v>16916518484</v>
      </c>
      <c r="F578" s="15" t="s">
        <v>10074</v>
      </c>
      <c r="G578" s="13">
        <v>2.6790906533366997E-3</v>
      </c>
      <c r="H578" s="13">
        <v>2.6879696360597488E-3</v>
      </c>
      <c r="I578" s="15" t="s">
        <v>10076</v>
      </c>
    </row>
    <row r="579" spans="1:9" x14ac:dyDescent="0.25">
      <c r="A579" s="10" t="s">
        <v>10134</v>
      </c>
      <c r="B579" s="12" t="s">
        <v>4798</v>
      </c>
      <c r="C579" s="13">
        <v>7.6399999999999996E-2</v>
      </c>
      <c r="D579" s="14">
        <v>445882350</v>
      </c>
      <c r="E579" s="14">
        <v>449411762</v>
      </c>
      <c r="F579" s="15" t="s">
        <v>10074</v>
      </c>
      <c r="G579" s="13">
        <v>6.1127665888269993E-5</v>
      </c>
      <c r="H579" s="13">
        <v>6.137227626326489E-5</v>
      </c>
      <c r="I579" s="15" t="s">
        <v>10076</v>
      </c>
    </row>
    <row r="580" spans="1:9" x14ac:dyDescent="0.25">
      <c r="A580" s="10" t="s">
        <v>10134</v>
      </c>
      <c r="B580" s="12" t="s">
        <v>8935</v>
      </c>
      <c r="C580" s="13">
        <v>0.4052</v>
      </c>
      <c r="D580" s="14">
        <v>808118918</v>
      </c>
      <c r="E580" s="14">
        <v>808118918</v>
      </c>
      <c r="F580" s="15" t="s">
        <v>10076</v>
      </c>
      <c r="G580" s="13">
        <v>1.8119536167660001E-5</v>
      </c>
      <c r="H580" s="13">
        <v>1.8049174432814641E-5</v>
      </c>
      <c r="I580" s="15" t="s">
        <v>10076</v>
      </c>
    </row>
    <row r="581" spans="1:9" x14ac:dyDescent="0.25">
      <c r="A581" s="10" t="s">
        <v>10134</v>
      </c>
      <c r="B581" s="12" t="s">
        <v>4807</v>
      </c>
      <c r="C581" s="13">
        <v>0.14180000000000001</v>
      </c>
      <c r="D581" s="14">
        <v>452389874</v>
      </c>
      <c r="E581" s="14">
        <v>445169217</v>
      </c>
      <c r="F581" s="15" t="s">
        <v>10075</v>
      </c>
      <c r="G581" s="13">
        <v>1.8982697784114999E-4</v>
      </c>
      <c r="H581" s="13">
        <v>1.8607175319742251E-4</v>
      </c>
      <c r="I581" s="15" t="s">
        <v>10076</v>
      </c>
    </row>
    <row r="582" spans="1:9" x14ac:dyDescent="0.25">
      <c r="A582" s="10" t="s">
        <v>10134</v>
      </c>
      <c r="B582" s="12" t="s">
        <v>4813</v>
      </c>
      <c r="C582" s="13">
        <v>0.39960000000000001</v>
      </c>
      <c r="D582" s="14">
        <v>4288315786</v>
      </c>
      <c r="E582" s="14">
        <v>4905843080</v>
      </c>
      <c r="F582" s="15" t="s">
        <v>10074</v>
      </c>
      <c r="G582" s="13">
        <v>7.4861241215101997E-4</v>
      </c>
      <c r="H582" s="13">
        <v>8.5308868763322521E-4</v>
      </c>
      <c r="I582" s="15" t="s">
        <v>10074</v>
      </c>
    </row>
    <row r="583" spans="1:9" x14ac:dyDescent="0.25">
      <c r="A583" s="10" t="s">
        <v>10134</v>
      </c>
      <c r="B583" s="12" t="s">
        <v>4820</v>
      </c>
      <c r="C583" s="13">
        <v>0.13650000000000001</v>
      </c>
      <c r="D583" s="14">
        <v>11765202584</v>
      </c>
      <c r="E583" s="14">
        <v>11405895971</v>
      </c>
      <c r="F583" s="15" t="s">
        <v>10075</v>
      </c>
      <c r="G583" s="13">
        <v>1.90311288777499E-3</v>
      </c>
      <c r="H583" s="13">
        <v>1.8378277825695439E-3</v>
      </c>
      <c r="I583" s="15" t="s">
        <v>10075</v>
      </c>
    </row>
    <row r="584" spans="1:9" x14ac:dyDescent="0.25">
      <c r="A584" s="10" t="s">
        <v>10134</v>
      </c>
      <c r="B584" s="12" t="s">
        <v>4827</v>
      </c>
      <c r="C584" s="13">
        <v>0.54169999999999996</v>
      </c>
      <c r="D584" s="14">
        <v>17248856281</v>
      </c>
      <c r="E584" s="14">
        <v>17248856281</v>
      </c>
      <c r="F584" s="15" t="s">
        <v>10076</v>
      </c>
      <c r="G584" s="13">
        <v>1.3812556732186999E-4</v>
      </c>
      <c r="H584" s="13">
        <v>1.3758919839971549E-4</v>
      </c>
      <c r="I584" s="15" t="s">
        <v>10076</v>
      </c>
    </row>
    <row r="585" spans="1:9" x14ac:dyDescent="0.25">
      <c r="A585" s="10" t="s">
        <v>10134</v>
      </c>
      <c r="B585" s="12" t="s">
        <v>4838</v>
      </c>
      <c r="C585" s="13">
        <v>0.2054</v>
      </c>
      <c r="D585" s="14">
        <v>1167406765</v>
      </c>
      <c r="E585" s="14">
        <v>1572362948</v>
      </c>
      <c r="F585" s="15" t="s">
        <v>10074</v>
      </c>
      <c r="G585" s="13">
        <v>1.9070678480452002E-4</v>
      </c>
      <c r="H585" s="13">
        <v>2.5586271598823147E-4</v>
      </c>
      <c r="I585" s="15" t="s">
        <v>10074</v>
      </c>
    </row>
    <row r="586" spans="1:9" x14ac:dyDescent="0.25">
      <c r="A586" s="10" t="s">
        <v>10134</v>
      </c>
      <c r="B586" s="12" t="s">
        <v>4851</v>
      </c>
      <c r="C586" s="13">
        <v>0.15090000000000001</v>
      </c>
      <c r="D586" s="14">
        <v>312140717</v>
      </c>
      <c r="E586" s="14">
        <v>312140717</v>
      </c>
      <c r="F586" s="15" t="s">
        <v>10076</v>
      </c>
      <c r="G586" s="13">
        <v>9.9982544738050003E-5</v>
      </c>
      <c r="H586" s="13">
        <v>9.9594292645869298E-5</v>
      </c>
      <c r="I586" s="15" t="s">
        <v>10076</v>
      </c>
    </row>
    <row r="587" spans="1:9" x14ac:dyDescent="0.25">
      <c r="A587" s="10" t="s">
        <v>10134</v>
      </c>
      <c r="B587" s="12" t="s">
        <v>4860</v>
      </c>
      <c r="C587" s="13">
        <v>0.30080000000000001</v>
      </c>
      <c r="D587" s="14">
        <v>627123129</v>
      </c>
      <c r="E587" s="14">
        <v>627123129</v>
      </c>
      <c r="F587" s="15" t="s">
        <v>10076</v>
      </c>
      <c r="G587" s="13">
        <v>1.627090089122E-5</v>
      </c>
      <c r="H587" s="13">
        <v>1.6207717771421132E-5</v>
      </c>
      <c r="I587" s="15" t="s">
        <v>10076</v>
      </c>
    </row>
    <row r="588" spans="1:9" x14ac:dyDescent="0.25">
      <c r="A588" s="10" t="s">
        <v>10134</v>
      </c>
      <c r="B588" s="12" t="s">
        <v>4862</v>
      </c>
      <c r="C588" s="13">
        <v>0.2208</v>
      </c>
      <c r="D588" s="14">
        <v>170016000</v>
      </c>
      <c r="E588" s="14">
        <v>170016000</v>
      </c>
      <c r="F588" s="15" t="s">
        <v>10076</v>
      </c>
      <c r="G588" s="13">
        <v>1.3287809188919999E-5</v>
      </c>
      <c r="H588" s="13">
        <v>1.3236209995352897E-5</v>
      </c>
      <c r="I588" s="15" t="s">
        <v>10076</v>
      </c>
    </row>
    <row r="589" spans="1:9" x14ac:dyDescent="0.25">
      <c r="A589" s="10" t="s">
        <v>10134</v>
      </c>
      <c r="B589" s="12" t="s">
        <v>4869</v>
      </c>
      <c r="C589" s="13">
        <v>0.1008</v>
      </c>
      <c r="D589" s="14">
        <v>23471078</v>
      </c>
      <c r="E589" s="14">
        <v>23471078</v>
      </c>
      <c r="F589" s="15" t="s">
        <v>10076</v>
      </c>
      <c r="G589" s="13">
        <v>3.75903875781E-6</v>
      </c>
      <c r="H589" s="13">
        <v>3.744441729975456E-6</v>
      </c>
      <c r="I589" s="15" t="s">
        <v>10076</v>
      </c>
    </row>
    <row r="590" spans="1:9" x14ac:dyDescent="0.25">
      <c r="A590" s="10" t="s">
        <v>10134</v>
      </c>
      <c r="B590" s="12" t="s">
        <v>4883</v>
      </c>
      <c r="C590" s="13">
        <v>7.7200000000000005E-2</v>
      </c>
      <c r="D590" s="14">
        <v>225770369</v>
      </c>
      <c r="E590" s="14">
        <v>225770369</v>
      </c>
      <c r="F590" s="15" t="s">
        <v>10076</v>
      </c>
      <c r="G590" s="13">
        <v>2.400926079224E-5</v>
      </c>
      <c r="H590" s="13">
        <v>2.3916028029951684E-5</v>
      </c>
      <c r="I590" s="15" t="s">
        <v>10076</v>
      </c>
    </row>
    <row r="591" spans="1:9" x14ac:dyDescent="0.25">
      <c r="A591" s="10" t="s">
        <v>10134</v>
      </c>
      <c r="B591" s="12" t="s">
        <v>4888</v>
      </c>
      <c r="C591" s="13">
        <v>0.33179999999999998</v>
      </c>
      <c r="D591" s="14">
        <v>1042831004</v>
      </c>
      <c r="E591" s="14">
        <v>1042831004</v>
      </c>
      <c r="F591" s="15" t="s">
        <v>10076</v>
      </c>
      <c r="G591" s="13">
        <v>3.2067044175839998E-5</v>
      </c>
      <c r="H591" s="13">
        <v>3.1942521498394042E-5</v>
      </c>
      <c r="I591" s="15" t="s">
        <v>10076</v>
      </c>
    </row>
    <row r="592" spans="1:9" x14ac:dyDescent="0.25">
      <c r="A592" s="10" t="s">
        <v>10134</v>
      </c>
      <c r="B592" s="12" t="s">
        <v>4898</v>
      </c>
      <c r="C592" s="13">
        <v>0.19009999999999999</v>
      </c>
      <c r="D592" s="14">
        <v>419420006</v>
      </c>
      <c r="E592" s="14">
        <v>419420006</v>
      </c>
      <c r="F592" s="15" t="s">
        <v>10076</v>
      </c>
      <c r="G592" s="13">
        <v>1.9144224079983E-4</v>
      </c>
      <c r="H592" s="13">
        <v>1.9069883279410117E-4</v>
      </c>
      <c r="I592" s="15" t="s">
        <v>10076</v>
      </c>
    </row>
    <row r="593" spans="1:9" x14ac:dyDescent="0.25">
      <c r="A593" s="10" t="s">
        <v>10134</v>
      </c>
      <c r="B593" s="12" t="s">
        <v>4904</v>
      </c>
      <c r="C593" s="13">
        <v>0.14549999999999999</v>
      </c>
      <c r="D593" s="14">
        <v>3331446259</v>
      </c>
      <c r="E593" s="14">
        <v>3253190810</v>
      </c>
      <c r="F593" s="15" t="s">
        <v>10075</v>
      </c>
      <c r="G593" s="13">
        <v>1.9901481650992201E-3</v>
      </c>
      <c r="H593" s="13">
        <v>1.9358531124563556E-3</v>
      </c>
      <c r="I593" s="15" t="s">
        <v>10075</v>
      </c>
    </row>
    <row r="594" spans="1:9" x14ac:dyDescent="0.25">
      <c r="A594" s="10" t="s">
        <v>10134</v>
      </c>
      <c r="B594" s="12" t="s">
        <v>4910</v>
      </c>
      <c r="C594" s="13">
        <v>7.6100000000000001E-2</v>
      </c>
      <c r="D594" s="14">
        <v>437721430</v>
      </c>
      <c r="E594" s="14">
        <v>589568156</v>
      </c>
      <c r="F594" s="15" t="s">
        <v>10074</v>
      </c>
      <c r="G594" s="13">
        <v>9.1134943466999996E-6</v>
      </c>
      <c r="H594" s="13">
        <v>1.2227323518891815E-5</v>
      </c>
      <c r="I594" s="15" t="s">
        <v>10076</v>
      </c>
    </row>
    <row r="595" spans="1:9" x14ac:dyDescent="0.25">
      <c r="A595" s="10" t="s">
        <v>10134</v>
      </c>
      <c r="B595" s="12" t="s">
        <v>4914</v>
      </c>
      <c r="C595" s="13">
        <v>0.25469999999999998</v>
      </c>
      <c r="D595" s="14">
        <v>847129668</v>
      </c>
      <c r="E595" s="14">
        <v>847486703</v>
      </c>
      <c r="F595" s="15" t="s">
        <v>10074</v>
      </c>
      <c r="G595" s="13">
        <v>2.4692499100029999E-5</v>
      </c>
      <c r="H595" s="13">
        <v>2.4606979832481022E-5</v>
      </c>
      <c r="I595" s="15" t="s">
        <v>10076</v>
      </c>
    </row>
    <row r="596" spans="1:9" x14ac:dyDescent="0.25">
      <c r="A596" s="10" t="s">
        <v>10134</v>
      </c>
      <c r="B596" s="12" t="s">
        <v>4927</v>
      </c>
      <c r="C596" s="13">
        <v>0.57289999999999996</v>
      </c>
      <c r="D596" s="14">
        <v>6304724009</v>
      </c>
      <c r="E596" s="14">
        <v>6304724009</v>
      </c>
      <c r="F596" s="15" t="s">
        <v>10076</v>
      </c>
      <c r="G596" s="13">
        <v>7.6740290537150003E-5</v>
      </c>
      <c r="H596" s="13">
        <v>7.6442292792129325E-5</v>
      </c>
      <c r="I596" s="15" t="s">
        <v>10076</v>
      </c>
    </row>
    <row r="597" spans="1:9" x14ac:dyDescent="0.25">
      <c r="A597" s="10" t="s">
        <v>10134</v>
      </c>
      <c r="B597" s="12" t="s">
        <v>4935</v>
      </c>
      <c r="C597" s="13">
        <v>0.28610000000000002</v>
      </c>
      <c r="D597" s="14">
        <v>230997140</v>
      </c>
      <c r="E597" s="14">
        <v>230997140</v>
      </c>
      <c r="F597" s="15" t="s">
        <v>10076</v>
      </c>
      <c r="G597" s="13">
        <v>9.6928537742100009E-6</v>
      </c>
      <c r="H597" s="13">
        <v>9.6552145041830502E-6</v>
      </c>
      <c r="I597" s="15" t="s">
        <v>10076</v>
      </c>
    </row>
    <row r="598" spans="1:9" x14ac:dyDescent="0.25">
      <c r="A598" s="10" t="s">
        <v>10134</v>
      </c>
      <c r="B598" s="12" t="s">
        <v>4941</v>
      </c>
      <c r="C598" s="13">
        <v>0.62460000000000004</v>
      </c>
      <c r="D598" s="14">
        <v>3357266387</v>
      </c>
      <c r="E598" s="14">
        <v>4997494245</v>
      </c>
      <c r="F598" s="15" t="s">
        <v>10074</v>
      </c>
      <c r="G598" s="13">
        <v>6.4522444869461002E-4</v>
      </c>
      <c r="H598" s="13">
        <v>9.5672601039662353E-4</v>
      </c>
      <c r="I598" s="15" t="s">
        <v>10074</v>
      </c>
    </row>
    <row r="599" spans="1:9" x14ac:dyDescent="0.25">
      <c r="A599" s="10" t="s">
        <v>10134</v>
      </c>
      <c r="B599" s="12" t="s">
        <v>4965</v>
      </c>
      <c r="C599" s="13">
        <v>0.1114</v>
      </c>
      <c r="D599" s="14">
        <v>6587493840</v>
      </c>
      <c r="E599" s="14">
        <v>7029184040</v>
      </c>
      <c r="F599" s="15" t="s">
        <v>10074</v>
      </c>
      <c r="G599" s="13">
        <v>2.3738130173693302E-3</v>
      </c>
      <c r="H599" s="13">
        <v>2.5231406753713666E-3</v>
      </c>
      <c r="I599" s="15" t="s">
        <v>10074</v>
      </c>
    </row>
    <row r="600" spans="1:9" x14ac:dyDescent="0.25">
      <c r="A600" s="10" t="s">
        <v>10134</v>
      </c>
      <c r="B600" s="12" t="s">
        <v>4967</v>
      </c>
      <c r="C600" s="13">
        <v>8.1000000000000003E-2</v>
      </c>
      <c r="D600" s="14">
        <v>150870000</v>
      </c>
      <c r="E600" s="14">
        <v>190350000</v>
      </c>
      <c r="F600" s="15" t="s">
        <v>10074</v>
      </c>
      <c r="G600" s="13">
        <v>1.575412376281E-5</v>
      </c>
      <c r="H600" s="13">
        <v>1.9799513051438652E-5</v>
      </c>
      <c r="I600" s="15" t="s">
        <v>10076</v>
      </c>
    </row>
    <row r="601" spans="1:9" x14ac:dyDescent="0.25">
      <c r="A601" s="10" t="s">
        <v>10134</v>
      </c>
      <c r="B601" s="12" t="s">
        <v>4971</v>
      </c>
      <c r="C601" s="13">
        <v>0.14419999999999999</v>
      </c>
      <c r="D601" s="14">
        <v>612762500</v>
      </c>
      <c r="E601" s="14">
        <v>593022500</v>
      </c>
      <c r="F601" s="15" t="s">
        <v>10075</v>
      </c>
      <c r="G601" s="13">
        <v>6.5555994283809994E-5</v>
      </c>
      <c r="H601" s="13">
        <v>6.3197757236582654E-5</v>
      </c>
      <c r="I601" s="15" t="s">
        <v>10076</v>
      </c>
    </row>
    <row r="602" spans="1:9" x14ac:dyDescent="0.25">
      <c r="A602" s="10" t="s">
        <v>10134</v>
      </c>
      <c r="B602" s="12" t="s">
        <v>4980</v>
      </c>
      <c r="C602" s="13">
        <v>0.1195</v>
      </c>
      <c r="D602" s="14">
        <v>4942581868</v>
      </c>
      <c r="E602" s="14">
        <v>4942581868</v>
      </c>
      <c r="F602" s="15" t="s">
        <v>10076</v>
      </c>
      <c r="G602" s="13">
        <v>1.2032094283985E-4</v>
      </c>
      <c r="H602" s="13">
        <v>1.19853712794416E-4</v>
      </c>
      <c r="I602" s="15" t="s">
        <v>10076</v>
      </c>
    </row>
    <row r="603" spans="1:9" x14ac:dyDescent="0.25">
      <c r="A603" s="10" t="s">
        <v>10134</v>
      </c>
      <c r="B603" s="12" t="s">
        <v>4986</v>
      </c>
      <c r="C603" s="13">
        <v>0.25369999999999998</v>
      </c>
      <c r="D603" s="14">
        <v>177266888</v>
      </c>
      <c r="E603" s="14">
        <v>169133545</v>
      </c>
      <c r="F603" s="15" t="s">
        <v>10075</v>
      </c>
      <c r="G603" s="13">
        <v>1.0163760296117E-4</v>
      </c>
      <c r="H603" s="13">
        <v>9.659770538638927E-5</v>
      </c>
      <c r="I603" s="15" t="s">
        <v>10076</v>
      </c>
    </row>
    <row r="604" spans="1:9" x14ac:dyDescent="0.25">
      <c r="A604" s="10" t="s">
        <v>10134</v>
      </c>
      <c r="B604" s="12" t="s">
        <v>4992</v>
      </c>
      <c r="C604" s="13">
        <v>0.1038</v>
      </c>
      <c r="D604" s="14">
        <v>631313676</v>
      </c>
      <c r="E604" s="14">
        <v>631313676</v>
      </c>
      <c r="F604" s="15" t="s">
        <v>10076</v>
      </c>
      <c r="G604" s="13">
        <v>5.7834234699859999E-5</v>
      </c>
      <c r="H604" s="13">
        <v>5.7609652917517487E-5</v>
      </c>
      <c r="I604" s="15" t="s">
        <v>10076</v>
      </c>
    </row>
    <row r="605" spans="1:9" x14ac:dyDescent="0.25">
      <c r="A605" s="10" t="s">
        <v>10134</v>
      </c>
      <c r="B605" s="12" t="s">
        <v>4998</v>
      </c>
      <c r="C605" s="13">
        <v>0.16969999999999999</v>
      </c>
      <c r="D605" s="14">
        <v>130099770</v>
      </c>
      <c r="E605" s="14">
        <v>110500155</v>
      </c>
      <c r="F605" s="15" t="s">
        <v>10075</v>
      </c>
      <c r="G605" s="13">
        <v>4.6881641954260001E-5</v>
      </c>
      <c r="H605" s="13">
        <v>3.9664267449645646E-5</v>
      </c>
      <c r="I605" s="15" t="s">
        <v>10076</v>
      </c>
    </row>
    <row r="606" spans="1:9" x14ac:dyDescent="0.25">
      <c r="A606" s="10" t="s">
        <v>10134</v>
      </c>
      <c r="B606" s="12" t="s">
        <v>5007</v>
      </c>
      <c r="C606" s="13">
        <v>0.27339999999999998</v>
      </c>
      <c r="D606" s="14">
        <v>2907785318</v>
      </c>
      <c r="E606" s="14">
        <v>2907785318</v>
      </c>
      <c r="F606" s="15" t="s">
        <v>10076</v>
      </c>
      <c r="G606" s="13">
        <v>7.8237576273102003E-4</v>
      </c>
      <c r="H606" s="13">
        <v>7.7933764264908646E-4</v>
      </c>
      <c r="I606" s="15" t="s">
        <v>10076</v>
      </c>
    </row>
    <row r="607" spans="1:9" x14ac:dyDescent="0.25">
      <c r="A607" s="10" t="s">
        <v>10134</v>
      </c>
      <c r="B607" s="12" t="s">
        <v>5016</v>
      </c>
      <c r="C607" s="13">
        <v>0.1459</v>
      </c>
      <c r="D607" s="14">
        <v>368156765</v>
      </c>
      <c r="E607" s="14">
        <v>368156765</v>
      </c>
      <c r="F607" s="15" t="s">
        <v>10076</v>
      </c>
      <c r="G607" s="13">
        <v>3.183979859107E-5</v>
      </c>
      <c r="H607" s="13">
        <v>3.1716158350054097E-5</v>
      </c>
      <c r="I607" s="15" t="s">
        <v>10076</v>
      </c>
    </row>
    <row r="608" spans="1:9" x14ac:dyDescent="0.25">
      <c r="A608" s="10" t="s">
        <v>10134</v>
      </c>
      <c r="B608" s="12" t="s">
        <v>5028</v>
      </c>
      <c r="C608" s="13">
        <v>0.2475</v>
      </c>
      <c r="D608" s="14">
        <v>5494220771</v>
      </c>
      <c r="E608" s="14">
        <v>5494220771</v>
      </c>
      <c r="F608" s="15" t="s">
        <v>10076</v>
      </c>
      <c r="G608" s="13">
        <v>3.5549315136454998E-4</v>
      </c>
      <c r="H608" s="13">
        <v>3.5411270111508386E-4</v>
      </c>
      <c r="I608" s="15" t="s">
        <v>10076</v>
      </c>
    </row>
    <row r="609" spans="1:9" x14ac:dyDescent="0.25">
      <c r="A609" s="10" t="s">
        <v>10134</v>
      </c>
      <c r="B609" s="12" t="s">
        <v>5031</v>
      </c>
      <c r="C609" s="13">
        <v>0.13980000000000001</v>
      </c>
      <c r="D609" s="14">
        <v>3146134980</v>
      </c>
      <c r="E609" s="14">
        <v>3175665489</v>
      </c>
      <c r="F609" s="15" t="s">
        <v>10074</v>
      </c>
      <c r="G609" s="13">
        <v>1.4511543433191301E-3</v>
      </c>
      <c r="H609" s="13">
        <v>1.4590872744057427E-3</v>
      </c>
      <c r="I609" s="15" t="s">
        <v>10076</v>
      </c>
    </row>
    <row r="610" spans="1:9" x14ac:dyDescent="0.25">
      <c r="A610" s="10" t="s">
        <v>10134</v>
      </c>
      <c r="B610" s="12" t="s">
        <v>5036</v>
      </c>
      <c r="C610" s="13">
        <v>7.5600000000000001E-2</v>
      </c>
      <c r="D610" s="14">
        <v>559716655</v>
      </c>
      <c r="E610" s="14">
        <v>559716655</v>
      </c>
      <c r="F610" s="15" t="s">
        <v>10076</v>
      </c>
      <c r="G610" s="13">
        <v>1.0308840903964001E-4</v>
      </c>
      <c r="H610" s="13">
        <v>1.0268809637199252E-4</v>
      </c>
      <c r="I610" s="15" t="s">
        <v>10076</v>
      </c>
    </row>
    <row r="611" spans="1:9" x14ac:dyDescent="0.25">
      <c r="A611" s="10" t="s">
        <v>10134</v>
      </c>
      <c r="B611" s="12" t="s">
        <v>5043</v>
      </c>
      <c r="C611" s="13">
        <v>0.1991</v>
      </c>
      <c r="D611" s="14">
        <v>645130956</v>
      </c>
      <c r="E611" s="14">
        <v>645130956</v>
      </c>
      <c r="F611" s="15" t="s">
        <v>10076</v>
      </c>
      <c r="G611" s="13">
        <v>1.2605250454650001E-5</v>
      </c>
      <c r="H611" s="13">
        <v>1.2556301766790038E-5</v>
      </c>
      <c r="I611" s="15" t="s">
        <v>10076</v>
      </c>
    </row>
    <row r="612" spans="1:9" x14ac:dyDescent="0.25">
      <c r="A612" s="10" t="s">
        <v>10134</v>
      </c>
      <c r="B612" s="12" t="s">
        <v>5048</v>
      </c>
      <c r="C612" s="13">
        <v>0.21049999999999999</v>
      </c>
      <c r="D612" s="14">
        <v>519221736</v>
      </c>
      <c r="E612" s="14">
        <v>525462381</v>
      </c>
      <c r="F612" s="15" t="s">
        <v>10074</v>
      </c>
      <c r="G612" s="13">
        <v>8.3156582306090013E-5</v>
      </c>
      <c r="H612" s="13">
        <v>8.3829265743979285E-5</v>
      </c>
      <c r="I612" s="15" t="s">
        <v>10076</v>
      </c>
    </row>
    <row r="613" spans="1:9" x14ac:dyDescent="0.25">
      <c r="A613" s="10" t="s">
        <v>10134</v>
      </c>
      <c r="B613" s="12" t="s">
        <v>5057</v>
      </c>
      <c r="C613" s="13">
        <v>0.31019999999999998</v>
      </c>
      <c r="D613" s="14">
        <v>8292466516</v>
      </c>
      <c r="E613" s="14">
        <v>7383246594</v>
      </c>
      <c r="F613" s="15" t="s">
        <v>10075</v>
      </c>
      <c r="G613" s="13">
        <v>2.3772810275826399E-3</v>
      </c>
      <c r="H613" s="13">
        <v>2.1084069405198995E-3</v>
      </c>
      <c r="I613" s="15" t="s">
        <v>10075</v>
      </c>
    </row>
    <row r="614" spans="1:9" x14ac:dyDescent="0.25">
      <c r="A614" s="10" t="s">
        <v>10134</v>
      </c>
      <c r="B614" s="12" t="s">
        <v>5070</v>
      </c>
      <c r="C614" s="13">
        <v>0.41070000000000001</v>
      </c>
      <c r="D614" s="14">
        <v>805159346</v>
      </c>
      <c r="E614" s="14">
        <v>1108916645</v>
      </c>
      <c r="F614" s="15" t="s">
        <v>10074</v>
      </c>
      <c r="G614" s="13">
        <v>1.6505761858980002E-5</v>
      </c>
      <c r="H614" s="13">
        <v>2.2644508798939035E-5</v>
      </c>
      <c r="I614" s="15" t="s">
        <v>10076</v>
      </c>
    </row>
    <row r="615" spans="1:9" x14ac:dyDescent="0.25">
      <c r="A615" s="10" t="s">
        <v>10134</v>
      </c>
      <c r="B615" s="12" t="s">
        <v>5079</v>
      </c>
      <c r="C615" s="13">
        <v>0.80710000000000004</v>
      </c>
      <c r="D615" s="14">
        <v>6214670119</v>
      </c>
      <c r="E615" s="14">
        <v>6214670119</v>
      </c>
      <c r="F615" s="15" t="s">
        <v>10076</v>
      </c>
      <c r="G615" s="13">
        <v>9.9531797577869993E-5</v>
      </c>
      <c r="H615" s="13">
        <v>9.914529591151266E-5</v>
      </c>
      <c r="I615" s="15" t="s">
        <v>10076</v>
      </c>
    </row>
    <row r="616" spans="1:9" x14ac:dyDescent="0.25">
      <c r="A616" s="10" t="s">
        <v>10134</v>
      </c>
      <c r="B616" s="12" t="s">
        <v>5088</v>
      </c>
      <c r="C616" s="13">
        <v>0.21</v>
      </c>
      <c r="D616" s="14">
        <v>461483548</v>
      </c>
      <c r="E616" s="14">
        <v>461483548</v>
      </c>
      <c r="F616" s="15" t="s">
        <v>10076</v>
      </c>
      <c r="G616" s="13">
        <v>2.8233411155399998E-5</v>
      </c>
      <c r="H616" s="13">
        <v>2.8123775233776284E-5</v>
      </c>
      <c r="I616" s="15" t="s">
        <v>10076</v>
      </c>
    </row>
    <row r="617" spans="1:9" x14ac:dyDescent="0.25">
      <c r="A617" s="10" t="s">
        <v>10134</v>
      </c>
      <c r="B617" s="12" t="s">
        <v>5096</v>
      </c>
      <c r="C617" s="13">
        <v>0.4783</v>
      </c>
      <c r="D617" s="14">
        <v>2609976864</v>
      </c>
      <c r="E617" s="14">
        <v>3035875326</v>
      </c>
      <c r="F617" s="15" t="s">
        <v>10074</v>
      </c>
      <c r="G617" s="13">
        <v>2.0732997766965001E-4</v>
      </c>
      <c r="H617" s="13">
        <v>2.4022579617849647E-4</v>
      </c>
      <c r="I617" s="15" t="s">
        <v>10076</v>
      </c>
    </row>
    <row r="618" spans="1:9" x14ac:dyDescent="0.25">
      <c r="A618" s="10" t="s">
        <v>10134</v>
      </c>
      <c r="B618" s="12" t="s">
        <v>5107</v>
      </c>
      <c r="C618" s="13">
        <v>0.24249999999999999</v>
      </c>
      <c r="D618" s="14">
        <v>77143255</v>
      </c>
      <c r="E618" s="14">
        <v>164991319</v>
      </c>
      <c r="F618" s="15" t="s">
        <v>10074</v>
      </c>
      <c r="G618" s="13">
        <v>8.64847962304E-6</v>
      </c>
      <c r="H618" s="13">
        <v>1.8425240619103378E-5</v>
      </c>
      <c r="I618" s="15" t="s">
        <v>10076</v>
      </c>
    </row>
    <row r="619" spans="1:9" x14ac:dyDescent="0.25">
      <c r="A619" s="10" t="s">
        <v>10134</v>
      </c>
      <c r="B619" s="12" t="s">
        <v>5116</v>
      </c>
      <c r="C619" s="13">
        <v>0.24149999999999999</v>
      </c>
      <c r="D619" s="14">
        <v>213104531</v>
      </c>
      <c r="E619" s="14">
        <v>194647293</v>
      </c>
      <c r="F619" s="15" t="s">
        <v>10075</v>
      </c>
      <c r="G619" s="13">
        <v>1.610936601995E-5</v>
      </c>
      <c r="H619" s="13">
        <v>1.4656976752973005E-5</v>
      </c>
      <c r="I619" s="15" t="s">
        <v>10076</v>
      </c>
    </row>
    <row r="620" spans="1:9" x14ac:dyDescent="0.25">
      <c r="A620" s="10" t="s">
        <v>10134</v>
      </c>
      <c r="B620" s="12" t="s">
        <v>5123</v>
      </c>
      <c r="C620" s="13">
        <v>3.7600000000000001E-2</v>
      </c>
      <c r="D620" s="14">
        <v>11556360</v>
      </c>
      <c r="E620" s="14">
        <v>10272320</v>
      </c>
      <c r="F620" s="15" t="s">
        <v>10075</v>
      </c>
      <c r="G620" s="13">
        <v>5.8856163462999994E-7</v>
      </c>
      <c r="H620" s="13">
        <v>5.2113434070367858E-7</v>
      </c>
      <c r="I620" s="15" t="s">
        <v>10076</v>
      </c>
    </row>
    <row r="621" spans="1:9" x14ac:dyDescent="0.25">
      <c r="A621" s="10" t="s">
        <v>10134</v>
      </c>
      <c r="B621" s="12" t="s">
        <v>5128</v>
      </c>
      <c r="C621" s="13">
        <v>0.36120000000000002</v>
      </c>
      <c r="D621" s="14">
        <v>165185778</v>
      </c>
      <c r="E621" s="14">
        <v>164005231</v>
      </c>
      <c r="F621" s="15" t="s">
        <v>10075</v>
      </c>
      <c r="G621" s="13">
        <v>1.280447515033E-5</v>
      </c>
      <c r="H621" s="13">
        <v>1.2663597346498192E-5</v>
      </c>
      <c r="I621" s="15" t="s">
        <v>10076</v>
      </c>
    </row>
    <row r="622" spans="1:9" x14ac:dyDescent="0.25">
      <c r="A622" s="10" t="s">
        <v>10134</v>
      </c>
      <c r="B622" s="12" t="s">
        <v>5135</v>
      </c>
      <c r="C622" s="13">
        <v>0.25840000000000002</v>
      </c>
      <c r="D622" s="14">
        <v>613299264</v>
      </c>
      <c r="E622" s="14">
        <v>613299264</v>
      </c>
      <c r="F622" s="15" t="s">
        <v>10076</v>
      </c>
      <c r="G622" s="13">
        <v>2.043052587232E-5</v>
      </c>
      <c r="H622" s="13">
        <v>2.0351190103708768E-5</v>
      </c>
      <c r="I622" s="15" t="s">
        <v>10076</v>
      </c>
    </row>
    <row r="623" spans="1:9" x14ac:dyDescent="0.25">
      <c r="A623" s="10" t="s">
        <v>10134</v>
      </c>
      <c r="B623" s="12" t="s">
        <v>5146</v>
      </c>
      <c r="C623" s="13">
        <v>0.1467</v>
      </c>
      <c r="D623" s="14">
        <v>3977650950</v>
      </c>
      <c r="E623" s="14">
        <v>3969533295</v>
      </c>
      <c r="F623" s="15" t="s">
        <v>10075</v>
      </c>
      <c r="G623" s="13">
        <v>3.2107092053389999E-4</v>
      </c>
      <c r="H623" s="13">
        <v>3.1917143626582515E-4</v>
      </c>
      <c r="I623" s="15" t="s">
        <v>10076</v>
      </c>
    </row>
    <row r="624" spans="1:9" x14ac:dyDescent="0.25">
      <c r="A624" s="10" t="s">
        <v>10134</v>
      </c>
      <c r="B624" s="12" t="s">
        <v>5153</v>
      </c>
      <c r="C624" s="13">
        <v>0.21229999999999999</v>
      </c>
      <c r="D624" s="14">
        <v>625268295</v>
      </c>
      <c r="E624" s="14">
        <v>625268295</v>
      </c>
      <c r="F624" s="15" t="s">
        <v>10076</v>
      </c>
      <c r="G624" s="13">
        <v>1.0614903244873E-4</v>
      </c>
      <c r="H624" s="13">
        <v>1.0573683479294468E-4</v>
      </c>
      <c r="I624" s="15" t="s">
        <v>10076</v>
      </c>
    </row>
    <row r="625" spans="1:9" x14ac:dyDescent="0.25">
      <c r="A625" s="10" t="s">
        <v>10134</v>
      </c>
      <c r="B625" s="12" t="s">
        <v>5156</v>
      </c>
      <c r="C625" s="13">
        <v>0.216</v>
      </c>
      <c r="D625" s="14">
        <v>201600000</v>
      </c>
      <c r="E625" s="14">
        <v>216000000</v>
      </c>
      <c r="F625" s="15" t="s">
        <v>10074</v>
      </c>
      <c r="G625" s="13">
        <v>6.8449480367999994E-6</v>
      </c>
      <c r="H625" s="13">
        <v>7.30539401628159E-6</v>
      </c>
      <c r="I625" s="15" t="s">
        <v>10076</v>
      </c>
    </row>
    <row r="626" spans="1:9" x14ac:dyDescent="0.25">
      <c r="A626" s="10" t="s">
        <v>10134</v>
      </c>
      <c r="B626" s="12" t="s">
        <v>5165</v>
      </c>
      <c r="C626" s="13">
        <v>0.28570000000000001</v>
      </c>
      <c r="D626" s="14">
        <v>899955000</v>
      </c>
      <c r="E626" s="14">
        <v>899955000</v>
      </c>
      <c r="F626" s="15" t="s">
        <v>10076</v>
      </c>
      <c r="G626" s="13">
        <v>3.4592010391159995E-5</v>
      </c>
      <c r="H626" s="13">
        <v>3.4457682766890455E-5</v>
      </c>
      <c r="I626" s="15" t="s">
        <v>10076</v>
      </c>
    </row>
    <row r="627" spans="1:9" x14ac:dyDescent="0.25">
      <c r="A627" s="10" t="s">
        <v>10134</v>
      </c>
      <c r="B627" s="12" t="s">
        <v>5169</v>
      </c>
      <c r="C627" s="13">
        <v>0.9405</v>
      </c>
      <c r="D627" s="14">
        <v>10634465356</v>
      </c>
      <c r="E627" s="14">
        <v>10634465356</v>
      </c>
      <c r="F627" s="15" t="s">
        <v>10076</v>
      </c>
      <c r="G627" s="13">
        <v>3.0997795987043998E-4</v>
      </c>
      <c r="H627" s="13">
        <v>3.0877425408309782E-4</v>
      </c>
      <c r="I627" s="15" t="s">
        <v>10076</v>
      </c>
    </row>
    <row r="628" spans="1:9" x14ac:dyDescent="0.25">
      <c r="A628" s="10" t="s">
        <v>10134</v>
      </c>
      <c r="B628" s="12" t="s">
        <v>5174</v>
      </c>
      <c r="C628" s="13">
        <v>8.5500000000000007E-2</v>
      </c>
      <c r="D628" s="14">
        <v>1345160766</v>
      </c>
      <c r="E628" s="14">
        <v>1345160766</v>
      </c>
      <c r="F628" s="15" t="s">
        <v>10076</v>
      </c>
      <c r="G628" s="13">
        <v>1.5166683286689999E-4</v>
      </c>
      <c r="H628" s="13">
        <v>1.510778805484024E-4</v>
      </c>
      <c r="I628" s="15" t="s">
        <v>10076</v>
      </c>
    </row>
    <row r="629" spans="1:9" x14ac:dyDescent="0.25">
      <c r="A629" s="10" t="s">
        <v>10134</v>
      </c>
      <c r="B629" s="12" t="s">
        <v>5179</v>
      </c>
      <c r="C629" s="13">
        <v>0.28560000000000002</v>
      </c>
      <c r="D629" s="14">
        <v>892500000</v>
      </c>
      <c r="E629" s="14">
        <v>892500000</v>
      </c>
      <c r="F629" s="15" t="s">
        <v>10076</v>
      </c>
      <c r="G629" s="13">
        <v>1.5151577685619999E-5</v>
      </c>
      <c r="H629" s="13">
        <v>1.5092741110026203E-5</v>
      </c>
      <c r="I629" s="15" t="s">
        <v>10076</v>
      </c>
    </row>
    <row r="630" spans="1:9" x14ac:dyDescent="0.25">
      <c r="A630" s="10" t="s">
        <v>10134</v>
      </c>
      <c r="B630" s="12" t="s">
        <v>5189</v>
      </c>
      <c r="C630" s="13">
        <v>0.15909999999999999</v>
      </c>
      <c r="D630" s="14">
        <v>2128209757</v>
      </c>
      <c r="E630" s="14">
        <v>2882418773</v>
      </c>
      <c r="F630" s="15" t="s">
        <v>10074</v>
      </c>
      <c r="G630" s="13">
        <v>5.2319860406940697E-3</v>
      </c>
      <c r="H630" s="13">
        <v>7.0586149220399465E-3</v>
      </c>
      <c r="I630" s="15" t="s">
        <v>10074</v>
      </c>
    </row>
    <row r="631" spans="1:9" x14ac:dyDescent="0.25">
      <c r="A631" s="10" t="s">
        <v>10134</v>
      </c>
      <c r="B631" s="12" t="s">
        <v>5195</v>
      </c>
      <c r="C631" s="13">
        <v>0.15140000000000001</v>
      </c>
      <c r="D631" s="14">
        <v>278055000</v>
      </c>
      <c r="E631" s="14">
        <v>210067500</v>
      </c>
      <c r="F631" s="15" t="s">
        <v>10075</v>
      </c>
      <c r="G631" s="13">
        <v>4.764948965395E-5</v>
      </c>
      <c r="H631" s="13">
        <v>3.585887638760699E-5</v>
      </c>
      <c r="I631" s="15" t="s">
        <v>10076</v>
      </c>
    </row>
    <row r="632" spans="1:9" x14ac:dyDescent="0.25">
      <c r="A632" s="10" t="s">
        <v>10134</v>
      </c>
      <c r="B632" s="12" t="s">
        <v>5208</v>
      </c>
      <c r="C632" s="13">
        <v>0.30659999999999998</v>
      </c>
      <c r="D632" s="14">
        <v>220752000</v>
      </c>
      <c r="E632" s="14">
        <v>220752000</v>
      </c>
      <c r="F632" s="15" t="s">
        <v>10076</v>
      </c>
      <c r="G632" s="13">
        <v>1.184385879056E-4</v>
      </c>
      <c r="H632" s="13">
        <v>1.1797866742237396E-4</v>
      </c>
      <c r="I632" s="15" t="s">
        <v>10076</v>
      </c>
    </row>
    <row r="633" spans="1:9" x14ac:dyDescent="0.25">
      <c r="A633" s="10" t="s">
        <v>10134</v>
      </c>
      <c r="B633" s="12" t="s">
        <v>5222</v>
      </c>
      <c r="C633" s="13">
        <v>0.27429999999999999</v>
      </c>
      <c r="D633" s="14">
        <v>694290318</v>
      </c>
      <c r="E633" s="14">
        <v>771310731</v>
      </c>
      <c r="F633" s="15" t="s">
        <v>10074</v>
      </c>
      <c r="G633" s="13">
        <v>2.6241996836680002E-5</v>
      </c>
      <c r="H633" s="13">
        <v>2.9039919550263243E-5</v>
      </c>
      <c r="I633" s="15" t="s">
        <v>10076</v>
      </c>
    </row>
    <row r="634" spans="1:9" x14ac:dyDescent="0.25">
      <c r="A634" s="10" t="s">
        <v>10134</v>
      </c>
      <c r="B634" s="12" t="s">
        <v>5236</v>
      </c>
      <c r="C634" s="13">
        <v>0.13869999999999999</v>
      </c>
      <c r="D634" s="14">
        <v>1040250000</v>
      </c>
      <c r="E634" s="14">
        <v>1040250000</v>
      </c>
      <c r="F634" s="15" t="s">
        <v>10076</v>
      </c>
      <c r="G634" s="13">
        <v>1.6660249127920998E-4</v>
      </c>
      <c r="H634" s="13">
        <v>1.6595554082453098E-4</v>
      </c>
      <c r="I634" s="15" t="s">
        <v>10076</v>
      </c>
    </row>
    <row r="635" spans="1:9" x14ac:dyDescent="0.25">
      <c r="A635" s="10" t="s">
        <v>10134</v>
      </c>
      <c r="B635" s="12" t="s">
        <v>5243</v>
      </c>
      <c r="C635" s="13">
        <v>0.50670000000000004</v>
      </c>
      <c r="D635" s="14">
        <v>10884943712</v>
      </c>
      <c r="E635" s="14">
        <v>10884943712</v>
      </c>
      <c r="F635" s="15" t="s">
        <v>10076</v>
      </c>
      <c r="G635" s="13">
        <v>1.3249013624498001E-4</v>
      </c>
      <c r="H635" s="13">
        <v>1.3197565082087513E-4</v>
      </c>
      <c r="I635" s="15" t="s">
        <v>10076</v>
      </c>
    </row>
    <row r="636" spans="1:9" x14ac:dyDescent="0.25">
      <c r="A636" s="10" t="s">
        <v>10134</v>
      </c>
      <c r="B636" s="12" t="s">
        <v>5253</v>
      </c>
      <c r="C636" s="13">
        <v>0.14230000000000001</v>
      </c>
      <c r="D636" s="14">
        <v>249000000</v>
      </c>
      <c r="E636" s="14">
        <v>426900000</v>
      </c>
      <c r="F636" s="15" t="s">
        <v>10074</v>
      </c>
      <c r="G636" s="13">
        <v>9.6108136497710008E-5</v>
      </c>
      <c r="H636" s="13">
        <v>1.6413349974617777E-4</v>
      </c>
      <c r="I636" s="15" t="s">
        <v>10074</v>
      </c>
    </row>
    <row r="637" spans="1:9" x14ac:dyDescent="0.25">
      <c r="A637" s="10" t="s">
        <v>10134</v>
      </c>
      <c r="B637" s="12" t="s">
        <v>5258</v>
      </c>
      <c r="C637" s="13">
        <v>0.68810000000000004</v>
      </c>
      <c r="D637" s="14">
        <v>802783356</v>
      </c>
      <c r="E637" s="14">
        <v>802783356</v>
      </c>
      <c r="F637" s="15" t="s">
        <v>10076</v>
      </c>
      <c r="G637" s="13">
        <v>9.7713758587800009E-6</v>
      </c>
      <c r="H637" s="13">
        <v>9.7334316752306865E-6</v>
      </c>
      <c r="I637" s="15" t="s">
        <v>10076</v>
      </c>
    </row>
    <row r="638" spans="1:9" x14ac:dyDescent="0.25">
      <c r="A638" s="10" t="s">
        <v>10134</v>
      </c>
      <c r="B638" s="12" t="s">
        <v>5266</v>
      </c>
      <c r="C638" s="13">
        <v>0.1081</v>
      </c>
      <c r="D638" s="14">
        <v>129844000</v>
      </c>
      <c r="E638" s="14">
        <v>77291500</v>
      </c>
      <c r="F638" s="15" t="s">
        <v>10075</v>
      </c>
      <c r="G638" s="13">
        <v>2.1835088268720001E-5</v>
      </c>
      <c r="H638" s="13">
        <v>1.294717646510089E-5</v>
      </c>
      <c r="I638" s="15" t="s">
        <v>10076</v>
      </c>
    </row>
    <row r="639" spans="1:9" x14ac:dyDescent="0.25">
      <c r="A639" s="10" t="s">
        <v>10134</v>
      </c>
      <c r="B639" s="12" t="s">
        <v>5272</v>
      </c>
      <c r="C639" s="13">
        <v>0.15</v>
      </c>
      <c r="D639" s="14">
        <v>459201216</v>
      </c>
      <c r="E639" s="14">
        <v>459201216</v>
      </c>
      <c r="F639" s="15" t="s">
        <v>10076</v>
      </c>
      <c r="G639" s="13">
        <v>4.5303056972619998E-5</v>
      </c>
      <c r="H639" s="13">
        <v>4.5127136204610223E-5</v>
      </c>
      <c r="I639" s="15" t="s">
        <v>10076</v>
      </c>
    </row>
    <row r="640" spans="1:9" x14ac:dyDescent="0.25">
      <c r="A640" s="10" t="s">
        <v>10134</v>
      </c>
      <c r="B640" s="12" t="s">
        <v>5286</v>
      </c>
      <c r="C640" s="13">
        <v>0.2848</v>
      </c>
      <c r="D640" s="14">
        <v>654235998</v>
      </c>
      <c r="E640" s="14">
        <v>806957178</v>
      </c>
      <c r="F640" s="15" t="s">
        <v>10074</v>
      </c>
      <c r="G640" s="13">
        <v>3.2691345648849999E-5</v>
      </c>
      <c r="H640" s="13">
        <v>4.0166049146428871E-5</v>
      </c>
      <c r="I640" s="15" t="s">
        <v>10076</v>
      </c>
    </row>
    <row r="641" spans="1:9" x14ac:dyDescent="0.25">
      <c r="A641" s="10" t="s">
        <v>10134</v>
      </c>
      <c r="B641" s="12" t="s">
        <v>5293</v>
      </c>
      <c r="C641" s="13">
        <v>0.30170000000000002</v>
      </c>
      <c r="D641" s="14">
        <v>251664000</v>
      </c>
      <c r="E641" s="14">
        <v>253428000</v>
      </c>
      <c r="F641" s="15" t="s">
        <v>10074</v>
      </c>
      <c r="G641" s="13">
        <v>2.2409886322619998E-5</v>
      </c>
      <c r="H641" s="13">
        <v>2.2479332972693159E-5</v>
      </c>
      <c r="I641" s="15" t="s">
        <v>10076</v>
      </c>
    </row>
    <row r="642" spans="1:9" x14ac:dyDescent="0.25">
      <c r="A642" s="10" t="s">
        <v>10134</v>
      </c>
      <c r="B642" s="12" t="s">
        <v>5298</v>
      </c>
      <c r="C642" s="13">
        <v>0.18379999999999999</v>
      </c>
      <c r="D642" s="14">
        <v>324521875</v>
      </c>
      <c r="E642" s="14">
        <v>324521875</v>
      </c>
      <c r="F642" s="15" t="s">
        <v>10076</v>
      </c>
      <c r="G642" s="13">
        <v>5.0103120737339998E-5</v>
      </c>
      <c r="H642" s="13">
        <v>4.9908560400975994E-5</v>
      </c>
      <c r="I642" s="15" t="s">
        <v>10075</v>
      </c>
    </row>
    <row r="643" spans="1:9" x14ac:dyDescent="0.25">
      <c r="A643" s="10" t="s">
        <v>10134</v>
      </c>
      <c r="B643" s="12" t="s">
        <v>5304</v>
      </c>
      <c r="C643" s="13">
        <v>0.43030000000000002</v>
      </c>
      <c r="D643" s="14">
        <v>10431120977</v>
      </c>
      <c r="E643" s="14">
        <v>10431120977</v>
      </c>
      <c r="F643" s="15" t="s">
        <v>10076</v>
      </c>
      <c r="G643" s="13">
        <v>6.4652558231228395E-3</v>
      </c>
      <c r="H643" s="13">
        <v>6.440149954722506E-3</v>
      </c>
      <c r="I643" s="15" t="s">
        <v>10075</v>
      </c>
    </row>
    <row r="644" spans="1:9" x14ac:dyDescent="0.25">
      <c r="A644" s="10" t="s">
        <v>10134</v>
      </c>
      <c r="B644" s="12" t="s">
        <v>5308</v>
      </c>
      <c r="C644" s="13">
        <v>0.109</v>
      </c>
      <c r="D644" s="14">
        <v>4562099787</v>
      </c>
      <c r="E644" s="14">
        <v>4558982907</v>
      </c>
      <c r="F644" s="15" t="s">
        <v>10075</v>
      </c>
      <c r="G644" s="13">
        <v>1.3882323104630701E-3</v>
      </c>
      <c r="H644" s="13">
        <v>1.3818967560605207E-3</v>
      </c>
      <c r="I644" s="15" t="s">
        <v>10076</v>
      </c>
    </row>
    <row r="645" spans="1:9" x14ac:dyDescent="0.25">
      <c r="A645" s="10" t="s">
        <v>10134</v>
      </c>
      <c r="B645" s="12" t="s">
        <v>5319</v>
      </c>
      <c r="C645" s="13">
        <v>0.1759</v>
      </c>
      <c r="D645" s="14">
        <v>85741600</v>
      </c>
      <c r="E645" s="14">
        <v>85839200</v>
      </c>
      <c r="F645" s="15" t="s">
        <v>10074</v>
      </c>
      <c r="G645" s="13">
        <v>5.7125324615899998E-6</v>
      </c>
      <c r="H645" s="13">
        <v>5.6968269144312942E-6</v>
      </c>
      <c r="I645" s="15" t="s">
        <v>10076</v>
      </c>
    </row>
    <row r="646" spans="1:9" x14ac:dyDescent="0.25">
      <c r="A646" s="10" t="s">
        <v>10134</v>
      </c>
      <c r="B646" s="12" t="s">
        <v>5327</v>
      </c>
      <c r="C646" s="13">
        <v>7.5700000000000003E-2</v>
      </c>
      <c r="D646" s="14">
        <v>437224085</v>
      </c>
      <c r="E646" s="14">
        <v>434355160</v>
      </c>
      <c r="F646" s="15" t="s">
        <v>10075</v>
      </c>
      <c r="G646" s="13">
        <v>1.0293550017607201E-3</v>
      </c>
      <c r="H646" s="13">
        <v>1.0186297424329316E-3</v>
      </c>
      <c r="I646" s="15" t="s">
        <v>10076</v>
      </c>
    </row>
    <row r="647" spans="1:9" x14ac:dyDescent="0.25">
      <c r="A647" s="10" t="s">
        <v>10134</v>
      </c>
      <c r="B647" s="12" t="s">
        <v>5333</v>
      </c>
      <c r="C647" s="13">
        <v>0.3049</v>
      </c>
      <c r="D647" s="14">
        <v>179322313</v>
      </c>
      <c r="E647" s="14">
        <v>173297538</v>
      </c>
      <c r="F647" s="15" t="s">
        <v>10075</v>
      </c>
      <c r="G647" s="13">
        <v>7.5819693719500003E-6</v>
      </c>
      <c r="H647" s="13">
        <v>7.2987813041809113E-6</v>
      </c>
      <c r="I647" s="15" t="s">
        <v>10076</v>
      </c>
    </row>
    <row r="648" spans="1:9" x14ac:dyDescent="0.25">
      <c r="A648" s="10" t="s">
        <v>10134</v>
      </c>
      <c r="B648" s="12" t="s">
        <v>5337</v>
      </c>
      <c r="C648" s="13">
        <v>0.50070000000000003</v>
      </c>
      <c r="D648" s="14">
        <v>1656860601</v>
      </c>
      <c r="E648" s="14">
        <v>1715446863</v>
      </c>
      <c r="F648" s="15" t="s">
        <v>10074</v>
      </c>
      <c r="G648" s="13">
        <v>5.9970570021960003E-5</v>
      </c>
      <c r="H648" s="13">
        <v>6.1850005375388027E-5</v>
      </c>
      <c r="I648" s="15" t="s">
        <v>10076</v>
      </c>
    </row>
    <row r="649" spans="1:9" x14ac:dyDescent="0.25">
      <c r="A649" s="10" t="s">
        <v>10134</v>
      </c>
      <c r="B649" s="12" t="s">
        <v>5343</v>
      </c>
      <c r="C649" s="13">
        <v>8.2799999999999999E-2</v>
      </c>
      <c r="D649" s="14">
        <v>132480000</v>
      </c>
      <c r="E649" s="14">
        <v>132480000</v>
      </c>
      <c r="F649" s="15" t="s">
        <v>10076</v>
      </c>
      <c r="G649" s="13">
        <v>2.2278368610340001E-5</v>
      </c>
      <c r="H649" s="13">
        <v>2.2191857239262544E-5</v>
      </c>
      <c r="I649" s="15" t="s">
        <v>10076</v>
      </c>
    </row>
    <row r="650" spans="1:9" x14ac:dyDescent="0.25">
      <c r="A650" s="10" t="s">
        <v>10134</v>
      </c>
      <c r="B650" s="12" t="s">
        <v>5347</v>
      </c>
      <c r="C650" s="13">
        <v>0.25</v>
      </c>
      <c r="D650" s="14">
        <v>380544000</v>
      </c>
      <c r="E650" s="14">
        <v>480000000</v>
      </c>
      <c r="F650" s="15" t="s">
        <v>10074</v>
      </c>
      <c r="G650" s="13">
        <v>2.3037770392530002E-5</v>
      </c>
      <c r="H650" s="13">
        <v>2.8945900819228945E-5</v>
      </c>
      <c r="I650" s="15" t="s">
        <v>10076</v>
      </c>
    </row>
    <row r="651" spans="1:9" x14ac:dyDescent="0.25">
      <c r="A651" s="10" t="s">
        <v>10134</v>
      </c>
      <c r="B651" s="12" t="s">
        <v>5355</v>
      </c>
      <c r="C651" s="13">
        <v>0.20799999999999999</v>
      </c>
      <c r="D651" s="14">
        <v>249120000</v>
      </c>
      <c r="E651" s="14">
        <v>249600000</v>
      </c>
      <c r="F651" s="15" t="s">
        <v>10074</v>
      </c>
      <c r="G651" s="13">
        <v>1.4243626539783E-4</v>
      </c>
      <c r="H651" s="13">
        <v>1.4215653513443546E-4</v>
      </c>
      <c r="I651" s="15" t="s">
        <v>10076</v>
      </c>
    </row>
    <row r="652" spans="1:9" x14ac:dyDescent="0.25">
      <c r="A652" s="10" t="s">
        <v>10134</v>
      </c>
      <c r="B652" s="12" t="s">
        <v>5364</v>
      </c>
      <c r="C652" s="13">
        <v>0.84440000000000004</v>
      </c>
      <c r="D652" s="14">
        <v>999938480</v>
      </c>
      <c r="E652" s="14">
        <v>999938480</v>
      </c>
      <c r="F652" s="15" t="s">
        <v>10076</v>
      </c>
      <c r="G652" s="13">
        <v>1.6014635125590002E-5</v>
      </c>
      <c r="H652" s="13">
        <v>1.5952447127100165E-5</v>
      </c>
      <c r="I652" s="15" t="s">
        <v>10076</v>
      </c>
    </row>
    <row r="653" spans="1:9" x14ac:dyDescent="0.25">
      <c r="A653" s="10" t="s">
        <v>10134</v>
      </c>
      <c r="B653" s="12" t="s">
        <v>5378</v>
      </c>
      <c r="C653" s="13">
        <v>2.01E-2</v>
      </c>
      <c r="D653" s="14">
        <v>71710000</v>
      </c>
      <c r="E653" s="14">
        <v>71355000</v>
      </c>
      <c r="F653" s="15" t="s">
        <v>10075</v>
      </c>
      <c r="G653" s="13">
        <v>5.7653702995579994E-5</v>
      </c>
      <c r="H653" s="13">
        <v>5.7145516202819262E-5</v>
      </c>
      <c r="I653" s="15" t="s">
        <v>10076</v>
      </c>
    </row>
    <row r="654" spans="1:9" x14ac:dyDescent="0.25">
      <c r="A654" s="10" t="s">
        <v>10134</v>
      </c>
      <c r="B654" s="12" t="s">
        <v>5381</v>
      </c>
      <c r="C654" s="13">
        <v>7.4999999999999997E-2</v>
      </c>
      <c r="D654" s="14">
        <v>1031670000</v>
      </c>
      <c r="E654" s="14">
        <v>1031670000</v>
      </c>
      <c r="F654" s="15" t="s">
        <v>10076</v>
      </c>
      <c r="G654" s="13">
        <v>3.5689323826440004E-5</v>
      </c>
      <c r="H654" s="13">
        <v>3.5550735116873715E-5</v>
      </c>
      <c r="I654" s="15" t="s">
        <v>10076</v>
      </c>
    </row>
    <row r="655" spans="1:9" x14ac:dyDescent="0.25">
      <c r="A655" s="10" t="s">
        <v>10134</v>
      </c>
      <c r="B655" s="12" t="s">
        <v>5389</v>
      </c>
      <c r="C655" s="13">
        <v>0.30259999999999998</v>
      </c>
      <c r="D655" s="14">
        <v>783737240</v>
      </c>
      <c r="E655" s="14">
        <v>783219580</v>
      </c>
      <c r="F655" s="15" t="s">
        <v>10075</v>
      </c>
      <c r="G655" s="13">
        <v>1.255203813432E-5</v>
      </c>
      <c r="H655" s="13">
        <v>1.2495037633574818E-5</v>
      </c>
      <c r="I655" s="15" t="s">
        <v>10076</v>
      </c>
    </row>
    <row r="656" spans="1:9" x14ac:dyDescent="0.25">
      <c r="A656" s="10" t="s">
        <v>10134</v>
      </c>
      <c r="B656" s="12" t="s">
        <v>5396</v>
      </c>
      <c r="C656" s="13">
        <v>0.2</v>
      </c>
      <c r="D656" s="14">
        <v>1160000000</v>
      </c>
      <c r="E656" s="14">
        <v>1160000000</v>
      </c>
      <c r="F656" s="15" t="s">
        <v>10076</v>
      </c>
      <c r="G656" s="13">
        <v>3.5298427376050002E-5</v>
      </c>
      <c r="H656" s="13">
        <v>3.5161356594786479E-5</v>
      </c>
      <c r="I656" s="15" t="s">
        <v>10076</v>
      </c>
    </row>
    <row r="657" spans="1:9" x14ac:dyDescent="0.25">
      <c r="A657" s="10" t="s">
        <v>10134</v>
      </c>
      <c r="B657" s="12" t="s">
        <v>5402</v>
      </c>
      <c r="C657" s="13">
        <v>0.1237</v>
      </c>
      <c r="D657" s="14">
        <v>2822377286</v>
      </c>
      <c r="E657" s="14">
        <v>2948716810</v>
      </c>
      <c r="F657" s="15" t="s">
        <v>10074</v>
      </c>
      <c r="G657" s="13">
        <v>8.8596161583060992E-4</v>
      </c>
      <c r="H657" s="13">
        <v>9.2202600350951836E-4</v>
      </c>
      <c r="I657" s="15" t="s">
        <v>10076</v>
      </c>
    </row>
    <row r="658" spans="1:9" x14ac:dyDescent="0.25">
      <c r="A658" s="10" t="s">
        <v>10134</v>
      </c>
      <c r="B658" s="12" t="s">
        <v>5408</v>
      </c>
      <c r="C658" s="13">
        <v>7.6799999999999993E-2</v>
      </c>
      <c r="D658" s="14">
        <v>2951078777</v>
      </c>
      <c r="E658" s="14">
        <v>2951078777</v>
      </c>
      <c r="F658" s="15" t="s">
        <v>10076</v>
      </c>
      <c r="G658" s="13">
        <v>4.7263357482280002E-5</v>
      </c>
      <c r="H658" s="13">
        <v>4.7079824505306709E-5</v>
      </c>
      <c r="I658" s="15" t="s">
        <v>10076</v>
      </c>
    </row>
    <row r="659" spans="1:9" x14ac:dyDescent="0.25">
      <c r="A659" s="10" t="s">
        <v>10134</v>
      </c>
      <c r="B659" s="12" t="s">
        <v>5411</v>
      </c>
      <c r="C659" s="13">
        <v>0.1885</v>
      </c>
      <c r="D659" s="14">
        <v>148828125</v>
      </c>
      <c r="E659" s="14">
        <v>147265625</v>
      </c>
      <c r="F659" s="15" t="s">
        <v>10075</v>
      </c>
      <c r="G659" s="13">
        <v>1.4444463020267E-4</v>
      </c>
      <c r="H659" s="13">
        <v>1.4237313284011505E-4</v>
      </c>
      <c r="I659" s="15" t="s">
        <v>10076</v>
      </c>
    </row>
    <row r="660" spans="1:9" x14ac:dyDescent="0.25">
      <c r="A660" s="10" t="s">
        <v>10134</v>
      </c>
      <c r="B660" s="12" t="s">
        <v>5414</v>
      </c>
      <c r="C660" s="13">
        <v>0.28139999999999998</v>
      </c>
      <c r="D660" s="14">
        <v>1144826351</v>
      </c>
      <c r="E660" s="14">
        <v>1144826351</v>
      </c>
      <c r="F660" s="15" t="s">
        <v>10076</v>
      </c>
      <c r="G660" s="13">
        <v>2.7686007446249002E-4</v>
      </c>
      <c r="H660" s="13">
        <v>2.7578497200665702E-4</v>
      </c>
      <c r="I660" s="15" t="s">
        <v>10076</v>
      </c>
    </row>
    <row r="661" spans="1:9" x14ac:dyDescent="0.25">
      <c r="A661" s="10" t="s">
        <v>10134</v>
      </c>
      <c r="B661" s="12" t="s">
        <v>5421</v>
      </c>
      <c r="C661" s="13">
        <v>0.32140000000000002</v>
      </c>
      <c r="D661" s="14">
        <v>10189423722</v>
      </c>
      <c r="E661" s="14">
        <v>10291894356</v>
      </c>
      <c r="F661" s="15" t="s">
        <v>10074</v>
      </c>
      <c r="G661" s="13">
        <v>7.5720133316805997E-4</v>
      </c>
      <c r="H661" s="13">
        <v>7.6184624736884876E-4</v>
      </c>
      <c r="I661" s="15" t="s">
        <v>10076</v>
      </c>
    </row>
    <row r="662" spans="1:9" x14ac:dyDescent="0.25">
      <c r="A662" s="10" t="s">
        <v>10134</v>
      </c>
      <c r="B662" s="12" t="s">
        <v>5424</v>
      </c>
      <c r="C662" s="13">
        <v>7.8899999999999998E-2</v>
      </c>
      <c r="D662" s="14">
        <v>62947485</v>
      </c>
      <c r="E662" s="14">
        <v>62947485</v>
      </c>
      <c r="F662" s="15" t="s">
        <v>10076</v>
      </c>
      <c r="G662" s="13">
        <v>1.41140023543E-5</v>
      </c>
      <c r="H662" s="13">
        <v>1.4059194852133183E-5</v>
      </c>
      <c r="I662" s="15" t="s">
        <v>10076</v>
      </c>
    </row>
    <row r="663" spans="1:9" x14ac:dyDescent="0.25">
      <c r="A663" s="10" t="s">
        <v>10134</v>
      </c>
      <c r="B663" s="12" t="s">
        <v>5435</v>
      </c>
      <c r="C663" s="13">
        <v>0.15989999999999999</v>
      </c>
      <c r="D663" s="14">
        <v>535836988</v>
      </c>
      <c r="E663" s="14">
        <v>535836988</v>
      </c>
      <c r="F663" s="15" t="s">
        <v>10076</v>
      </c>
      <c r="G663" s="13">
        <v>1.2701007463409999E-5</v>
      </c>
      <c r="H663" s="13">
        <v>1.2651686947494861E-5</v>
      </c>
      <c r="I663" s="15" t="s">
        <v>10076</v>
      </c>
    </row>
    <row r="664" spans="1:9" x14ac:dyDescent="0.25">
      <c r="A664" s="10" t="s">
        <v>10134</v>
      </c>
      <c r="B664" s="12" t="s">
        <v>5439</v>
      </c>
      <c r="C664" s="13">
        <v>0.2</v>
      </c>
      <c r="D664" s="14">
        <v>402105280</v>
      </c>
      <c r="E664" s="14">
        <v>402105280</v>
      </c>
      <c r="F664" s="15" t="s">
        <v>10076</v>
      </c>
      <c r="G664" s="13">
        <v>1.1527538295033999E-4</v>
      </c>
      <c r="H664" s="13">
        <v>1.148277458181505E-4</v>
      </c>
      <c r="I664" s="15" t="s">
        <v>10076</v>
      </c>
    </row>
    <row r="665" spans="1:9" x14ac:dyDescent="0.25">
      <c r="A665" s="10" t="s">
        <v>10134</v>
      </c>
      <c r="B665" s="12" t="s">
        <v>5445</v>
      </c>
      <c r="C665" s="13">
        <v>0.15</v>
      </c>
      <c r="D665" s="14">
        <v>1247823540</v>
      </c>
      <c r="E665" s="14">
        <v>1247823540</v>
      </c>
      <c r="F665" s="15" t="s">
        <v>10076</v>
      </c>
      <c r="G665" s="13">
        <v>4.4765656658250002E-5</v>
      </c>
      <c r="H665" s="13">
        <v>4.4591822751529822E-5</v>
      </c>
      <c r="I665" s="15" t="s">
        <v>10076</v>
      </c>
    </row>
    <row r="666" spans="1:9" x14ac:dyDescent="0.25">
      <c r="A666" s="10" t="s">
        <v>10134</v>
      </c>
      <c r="B666" s="12" t="s">
        <v>5448</v>
      </c>
      <c r="C666" s="13">
        <v>0.1145</v>
      </c>
      <c r="D666" s="14">
        <v>85875000</v>
      </c>
      <c r="E666" s="14">
        <v>85875000</v>
      </c>
      <c r="F666" s="15" t="s">
        <v>10076</v>
      </c>
      <c r="G666" s="13">
        <v>3.899092875841E-4</v>
      </c>
      <c r="H666" s="13">
        <v>3.8839519263301331E-4</v>
      </c>
      <c r="I666" s="15" t="s">
        <v>10076</v>
      </c>
    </row>
    <row r="667" spans="1:9" x14ac:dyDescent="0.25">
      <c r="A667" s="10" t="s">
        <v>10134</v>
      </c>
      <c r="B667" s="12" t="s">
        <v>5451</v>
      </c>
      <c r="C667" s="13">
        <v>0.31569999999999998</v>
      </c>
      <c r="D667" s="14">
        <v>787909328</v>
      </c>
      <c r="E667" s="14">
        <v>787909328</v>
      </c>
      <c r="F667" s="15" t="s">
        <v>10076</v>
      </c>
      <c r="G667" s="13">
        <v>8.32844542994E-6</v>
      </c>
      <c r="H667" s="13">
        <v>8.2961044228144927E-6</v>
      </c>
      <c r="I667" s="15" t="s">
        <v>10076</v>
      </c>
    </row>
    <row r="668" spans="1:9" x14ac:dyDescent="0.25">
      <c r="A668" s="10" t="s">
        <v>10134</v>
      </c>
      <c r="B668" s="12" t="s">
        <v>5457</v>
      </c>
      <c r="C668" s="13">
        <v>0.58260000000000001</v>
      </c>
      <c r="D668" s="14">
        <v>1364079985</v>
      </c>
      <c r="E668" s="14">
        <v>1364079985</v>
      </c>
      <c r="F668" s="15" t="s">
        <v>10076</v>
      </c>
      <c r="G668" s="13">
        <v>2.184658724394E-5</v>
      </c>
      <c r="H668" s="13">
        <v>2.1761752627352798E-5</v>
      </c>
      <c r="I668" s="15" t="s">
        <v>10076</v>
      </c>
    </row>
    <row r="669" spans="1:9" x14ac:dyDescent="0.25">
      <c r="A669" s="10" t="s">
        <v>10134</v>
      </c>
      <c r="B669" s="12" t="s">
        <v>5464</v>
      </c>
      <c r="C669" s="13">
        <v>0.19409999999999999</v>
      </c>
      <c r="D669" s="14">
        <v>546186139</v>
      </c>
      <c r="E669" s="14">
        <v>546186139</v>
      </c>
      <c r="F669" s="15" t="s">
        <v>10076</v>
      </c>
      <c r="G669" s="13">
        <v>1.5045716982500001E-4</v>
      </c>
      <c r="H669" s="13">
        <v>1.4987291492886835E-4</v>
      </c>
      <c r="I669" s="15" t="s">
        <v>10075</v>
      </c>
    </row>
    <row r="670" spans="1:9" x14ac:dyDescent="0.25">
      <c r="A670" s="10" t="s">
        <v>10134</v>
      </c>
      <c r="B670" s="12" t="s">
        <v>5471</v>
      </c>
      <c r="C670" s="13">
        <v>0.2029</v>
      </c>
      <c r="D670" s="14">
        <v>1702101765</v>
      </c>
      <c r="E670" s="14">
        <v>1702101765</v>
      </c>
      <c r="F670" s="15" t="s">
        <v>10076</v>
      </c>
      <c r="G670" s="13">
        <v>2.7260215761570001E-5</v>
      </c>
      <c r="H670" s="13">
        <v>2.7154358944036642E-5</v>
      </c>
      <c r="I670" s="15" t="s">
        <v>10076</v>
      </c>
    </row>
    <row r="671" spans="1:9" x14ac:dyDescent="0.25">
      <c r="A671" s="10" t="s">
        <v>10134</v>
      </c>
      <c r="B671" s="12" t="s">
        <v>5474</v>
      </c>
      <c r="C671" s="13">
        <v>0.1338</v>
      </c>
      <c r="D671" s="14">
        <v>2134765601</v>
      </c>
      <c r="E671" s="14">
        <v>2152461473</v>
      </c>
      <c r="F671" s="15" t="s">
        <v>10074</v>
      </c>
      <c r="G671" s="13">
        <v>4.8891121597304996E-4</v>
      </c>
      <c r="H671" s="13">
        <v>4.9104970746086183E-4</v>
      </c>
      <c r="I671" s="15" t="s">
        <v>10076</v>
      </c>
    </row>
    <row r="672" spans="1:9" x14ac:dyDescent="0.25">
      <c r="A672" s="10" t="s">
        <v>10134</v>
      </c>
      <c r="B672" s="12" t="s">
        <v>5483</v>
      </c>
      <c r="C672" s="13">
        <v>0.17080000000000001</v>
      </c>
      <c r="D672" s="14">
        <v>1781068008</v>
      </c>
      <c r="E672" s="14">
        <v>1746305487</v>
      </c>
      <c r="F672" s="15" t="s">
        <v>10075</v>
      </c>
      <c r="G672" s="13">
        <v>9.4132200143489997E-5</v>
      </c>
      <c r="H672" s="13">
        <v>9.1936547558014103E-5</v>
      </c>
      <c r="I672" s="15" t="s">
        <v>10076</v>
      </c>
    </row>
    <row r="673" spans="1:9" x14ac:dyDescent="0.25">
      <c r="A673" s="10" t="s">
        <v>10134</v>
      </c>
      <c r="B673" s="12" t="s">
        <v>5489</v>
      </c>
      <c r="C673" s="13">
        <v>0.24</v>
      </c>
      <c r="D673" s="14">
        <v>251556385</v>
      </c>
      <c r="E673" s="14">
        <v>258006549</v>
      </c>
      <c r="F673" s="15" t="s">
        <v>10074</v>
      </c>
      <c r="G673" s="13">
        <v>1.410091050552E-5</v>
      </c>
      <c r="H673" s="13">
        <v>1.4406311692783643E-5</v>
      </c>
      <c r="I673" s="15" t="s">
        <v>10076</v>
      </c>
    </row>
    <row r="674" spans="1:9" x14ac:dyDescent="0.25">
      <c r="A674" s="10" t="s">
        <v>10134</v>
      </c>
      <c r="B674" s="12" t="s">
        <v>5494</v>
      </c>
      <c r="C674" s="13">
        <v>0.2034</v>
      </c>
      <c r="D674" s="14">
        <v>12137772227</v>
      </c>
      <c r="E674" s="14">
        <v>12544831661</v>
      </c>
      <c r="F674" s="15" t="s">
        <v>10074</v>
      </c>
      <c r="G674" s="13">
        <v>1.2441212964407999E-4</v>
      </c>
      <c r="H674" s="13">
        <v>1.280851686255001E-4</v>
      </c>
      <c r="I674" s="15" t="s">
        <v>10076</v>
      </c>
    </row>
    <row r="675" spans="1:9" x14ac:dyDescent="0.25">
      <c r="A675" s="10" t="s">
        <v>10134</v>
      </c>
      <c r="B675" s="12" t="s">
        <v>5498</v>
      </c>
      <c r="C675" s="13">
        <v>7.9200000000000007E-2</v>
      </c>
      <c r="D675" s="14">
        <v>1109774073</v>
      </c>
      <c r="E675" s="14">
        <v>1105586246</v>
      </c>
      <c r="F675" s="15" t="s">
        <v>10075</v>
      </c>
      <c r="G675" s="13">
        <v>2.6482843232406998E-4</v>
      </c>
      <c r="H675" s="13">
        <v>2.628045791688271E-4</v>
      </c>
      <c r="I675" s="15" t="s">
        <v>10076</v>
      </c>
    </row>
    <row r="676" spans="1:9" x14ac:dyDescent="0.25">
      <c r="A676" s="10" t="s">
        <v>10134</v>
      </c>
      <c r="B676" s="12" t="s">
        <v>5503</v>
      </c>
      <c r="C676" s="13">
        <v>0.2291</v>
      </c>
      <c r="D676" s="14">
        <v>214781250</v>
      </c>
      <c r="E676" s="14">
        <v>214781250</v>
      </c>
      <c r="F676" s="15" t="s">
        <v>10076</v>
      </c>
      <c r="G676" s="13">
        <v>1.7061680653411001E-4</v>
      </c>
      <c r="H676" s="13">
        <v>1.6995426769861595E-4</v>
      </c>
      <c r="I676" s="15" t="s">
        <v>10076</v>
      </c>
    </row>
    <row r="677" spans="1:9" x14ac:dyDescent="0.25">
      <c r="A677" s="10" t="s">
        <v>10134</v>
      </c>
      <c r="B677" s="12" t="s">
        <v>5513</v>
      </c>
      <c r="C677" s="13">
        <v>0.21479999999999999</v>
      </c>
      <c r="D677" s="14">
        <v>729588505</v>
      </c>
      <c r="E677" s="14">
        <v>728909818</v>
      </c>
      <c r="F677" s="15" t="s">
        <v>10075</v>
      </c>
      <c r="G677" s="13">
        <v>1.5891345066730002E-5</v>
      </c>
      <c r="H677" s="13">
        <v>1.5814910576104455E-5</v>
      </c>
      <c r="I677" s="15" t="s">
        <v>10076</v>
      </c>
    </row>
    <row r="678" spans="1:9" x14ac:dyDescent="0.25">
      <c r="A678" s="10" t="s">
        <v>10134</v>
      </c>
      <c r="B678" s="12" t="s">
        <v>5518</v>
      </c>
      <c r="C678" s="13">
        <v>7.4999999999999997E-2</v>
      </c>
      <c r="D678" s="14">
        <v>1984500000</v>
      </c>
      <c r="E678" s="14">
        <v>1984500000</v>
      </c>
      <c r="F678" s="15" t="s">
        <v>10076</v>
      </c>
      <c r="G678" s="13">
        <v>3.5279128553460998E-4</v>
      </c>
      <c r="H678" s="13">
        <v>3.5142132713345139E-4</v>
      </c>
      <c r="I678" s="15" t="s">
        <v>10076</v>
      </c>
    </row>
    <row r="679" spans="1:9" x14ac:dyDescent="0.25">
      <c r="A679" s="10" t="s">
        <v>10134</v>
      </c>
      <c r="B679" s="12" t="s">
        <v>5521</v>
      </c>
      <c r="C679" s="13">
        <v>0.13239999999999999</v>
      </c>
      <c r="D679" s="14">
        <v>211087067</v>
      </c>
      <c r="E679" s="14">
        <v>196263537</v>
      </c>
      <c r="F679" s="15" t="s">
        <v>10075</v>
      </c>
      <c r="G679" s="13">
        <v>6.1528564148059998E-5</v>
      </c>
      <c r="H679" s="13">
        <v>5.6985589096365165E-5</v>
      </c>
      <c r="I679" s="15" t="s">
        <v>10076</v>
      </c>
    </row>
    <row r="680" spans="1:9" x14ac:dyDescent="0.25">
      <c r="A680" s="10" t="s">
        <v>10134</v>
      </c>
      <c r="B680" s="12" t="s">
        <v>5528</v>
      </c>
      <c r="C680" s="13">
        <v>7.9600000000000004E-2</v>
      </c>
      <c r="D680" s="14">
        <v>114624000</v>
      </c>
      <c r="E680" s="14">
        <v>114624000</v>
      </c>
      <c r="F680" s="15" t="s">
        <v>10076</v>
      </c>
      <c r="G680" s="13">
        <v>6.8657965308200002E-6</v>
      </c>
      <c r="H680" s="13">
        <v>6.8391352837204232E-6</v>
      </c>
      <c r="I680" s="15" t="s">
        <v>10076</v>
      </c>
    </row>
    <row r="681" spans="1:9" x14ac:dyDescent="0.25">
      <c r="A681" s="10" t="s">
        <v>10134</v>
      </c>
      <c r="B681" s="12" t="s">
        <v>5537</v>
      </c>
      <c r="C681" s="13">
        <v>0.13100000000000001</v>
      </c>
      <c r="D681" s="14">
        <v>2163980000</v>
      </c>
      <c r="E681" s="14">
        <v>2469350000</v>
      </c>
      <c r="F681" s="15" t="s">
        <v>10074</v>
      </c>
      <c r="G681" s="13">
        <v>1.3793677934457001E-4</v>
      </c>
      <c r="H681" s="13">
        <v>1.5679050349872833E-4</v>
      </c>
      <c r="I681" s="15" t="s">
        <v>10074</v>
      </c>
    </row>
    <row r="682" spans="1:9" x14ac:dyDescent="0.25">
      <c r="A682" s="10" t="s">
        <v>10134</v>
      </c>
      <c r="B682" s="12" t="s">
        <v>5544</v>
      </c>
      <c r="C682" s="13">
        <v>0.1978</v>
      </c>
      <c r="D682" s="14">
        <v>2047473618</v>
      </c>
      <c r="E682" s="14">
        <v>2047473618</v>
      </c>
      <c r="F682" s="15" t="s">
        <v>10076</v>
      </c>
      <c r="G682" s="13">
        <v>1.5739948923997E-4</v>
      </c>
      <c r="H682" s="13">
        <v>1.5678827583349376E-4</v>
      </c>
      <c r="I682" s="15" t="s">
        <v>10076</v>
      </c>
    </row>
    <row r="683" spans="1:9" x14ac:dyDescent="0.25">
      <c r="A683" s="10" t="s">
        <v>10134</v>
      </c>
      <c r="B683" s="12" t="s">
        <v>5550</v>
      </c>
      <c r="C683" s="13">
        <v>0.16389999999999999</v>
      </c>
      <c r="D683" s="14">
        <v>889481770</v>
      </c>
      <c r="E683" s="14">
        <v>887856651</v>
      </c>
      <c r="F683" s="15" t="s">
        <v>10075</v>
      </c>
      <c r="G683" s="13">
        <v>1.0541745766285001E-4</v>
      </c>
      <c r="H683" s="13">
        <v>1.0481624675240081E-4</v>
      </c>
      <c r="I683" s="15" t="s">
        <v>10076</v>
      </c>
    </row>
    <row r="684" spans="1:9" x14ac:dyDescent="0.25">
      <c r="A684" s="10" t="s">
        <v>10134</v>
      </c>
      <c r="B684" s="12" t="s">
        <v>5558</v>
      </c>
      <c r="C684" s="13">
        <v>0.3276</v>
      </c>
      <c r="D684" s="14">
        <v>3774167970</v>
      </c>
      <c r="E684" s="14">
        <v>3774167970</v>
      </c>
      <c r="F684" s="15" t="s">
        <v>10076</v>
      </c>
      <c r="G684" s="13">
        <v>3.5300254669932999E-3</v>
      </c>
      <c r="H684" s="13">
        <v>3.51631767957198E-3</v>
      </c>
      <c r="I684" s="15" t="s">
        <v>10076</v>
      </c>
    </row>
    <row r="685" spans="1:9" x14ac:dyDescent="0.25">
      <c r="A685" s="10" t="s">
        <v>10134</v>
      </c>
      <c r="B685" s="12" t="s">
        <v>5560</v>
      </c>
      <c r="C685" s="13">
        <v>0.26669999999999999</v>
      </c>
      <c r="D685" s="14">
        <v>400050000</v>
      </c>
      <c r="E685" s="14">
        <v>400050000</v>
      </c>
      <c r="F685" s="15" t="s">
        <v>10076</v>
      </c>
      <c r="G685" s="13">
        <v>8.9698685210999998E-6</v>
      </c>
      <c r="H685" s="13">
        <v>8.935036745935601E-6</v>
      </c>
      <c r="I685" s="15" t="s">
        <v>10076</v>
      </c>
    </row>
    <row r="686" spans="1:9" x14ac:dyDescent="0.25">
      <c r="A686" s="10" t="s">
        <v>10134</v>
      </c>
      <c r="B686" s="12" t="s">
        <v>5566</v>
      </c>
      <c r="C686" s="13">
        <v>0.15840000000000001</v>
      </c>
      <c r="D686" s="14">
        <v>87146184</v>
      </c>
      <c r="E686" s="14">
        <v>87146184</v>
      </c>
      <c r="F686" s="15" t="s">
        <v>10076</v>
      </c>
      <c r="G686" s="13">
        <v>8.988309306190001E-6</v>
      </c>
      <c r="H686" s="13">
        <v>8.9534058724872852E-6</v>
      </c>
      <c r="I686" s="15" t="s">
        <v>10076</v>
      </c>
    </row>
    <row r="687" spans="1:9" x14ac:dyDescent="0.25">
      <c r="A687" s="10" t="s">
        <v>10134</v>
      </c>
      <c r="B687" s="12" t="s">
        <v>5570</v>
      </c>
      <c r="C687" s="13">
        <v>0.2349</v>
      </c>
      <c r="D687" s="14">
        <v>744445080</v>
      </c>
      <c r="E687" s="14">
        <v>744445080</v>
      </c>
      <c r="F687" s="15" t="s">
        <v>10076</v>
      </c>
      <c r="G687" s="13">
        <v>1.4307299777769999E-5</v>
      </c>
      <c r="H687" s="13">
        <v>1.4251741700425235E-5</v>
      </c>
      <c r="I687" s="15" t="s">
        <v>10076</v>
      </c>
    </row>
    <row r="688" spans="1:9" x14ac:dyDescent="0.25">
      <c r="A688" s="10" t="s">
        <v>10134</v>
      </c>
      <c r="B688" s="12" t="s">
        <v>5576</v>
      </c>
      <c r="C688" s="13">
        <v>0.2281</v>
      </c>
      <c r="D688" s="14">
        <v>434986700</v>
      </c>
      <c r="E688" s="14">
        <v>434986700</v>
      </c>
      <c r="F688" s="15" t="s">
        <v>10076</v>
      </c>
      <c r="G688" s="13">
        <v>5.211003238087E-5</v>
      </c>
      <c r="H688" s="13">
        <v>5.1907678809308882E-5</v>
      </c>
      <c r="I688" s="15" t="s">
        <v>10076</v>
      </c>
    </row>
    <row r="689" spans="1:9" x14ac:dyDescent="0.25">
      <c r="A689" s="10" t="s">
        <v>10134</v>
      </c>
      <c r="B689" s="12" t="s">
        <v>5585</v>
      </c>
      <c r="C689" s="13">
        <v>0.47149999999999997</v>
      </c>
      <c r="D689" s="14">
        <v>2921391633</v>
      </c>
      <c r="E689" s="14">
        <v>2923251602</v>
      </c>
      <c r="F689" s="15" t="s">
        <v>10074</v>
      </c>
      <c r="G689" s="13">
        <v>2.7698436476186999E-4</v>
      </c>
      <c r="H689" s="13">
        <v>2.7608444314484239E-4</v>
      </c>
      <c r="I689" s="15" t="s">
        <v>10076</v>
      </c>
    </row>
    <row r="690" spans="1:9" x14ac:dyDescent="0.25">
      <c r="A690" s="10" t="s">
        <v>10134</v>
      </c>
      <c r="B690" s="12" t="s">
        <v>5588</v>
      </c>
      <c r="C690" s="13">
        <v>0.20760000000000001</v>
      </c>
      <c r="D690" s="14">
        <v>449976084</v>
      </c>
      <c r="E690" s="14">
        <v>449976084</v>
      </c>
      <c r="F690" s="15" t="s">
        <v>10076</v>
      </c>
      <c r="G690" s="13">
        <v>2.7241122459749998E-5</v>
      </c>
      <c r="H690" s="13">
        <v>2.7135339794886917E-5</v>
      </c>
      <c r="I690" s="15" t="s">
        <v>10076</v>
      </c>
    </row>
    <row r="691" spans="1:9" x14ac:dyDescent="0.25">
      <c r="A691" s="10" t="s">
        <v>10134</v>
      </c>
      <c r="B691" s="12" t="s">
        <v>5591</v>
      </c>
      <c r="C691" s="13">
        <v>8.7499999999999994E-2</v>
      </c>
      <c r="D691" s="14">
        <v>84130363</v>
      </c>
      <c r="E691" s="14">
        <v>76841406</v>
      </c>
      <c r="F691" s="15" t="s">
        <v>10075</v>
      </c>
      <c r="G691" s="13">
        <v>2.5600599211000001E-5</v>
      </c>
      <c r="H691" s="13">
        <v>2.3291793848285384E-5</v>
      </c>
      <c r="I691" s="15" t="s">
        <v>10076</v>
      </c>
    </row>
    <row r="692" spans="1:9" x14ac:dyDescent="0.25">
      <c r="A692" s="10" t="s">
        <v>10134</v>
      </c>
      <c r="B692" s="12" t="s">
        <v>5600</v>
      </c>
      <c r="C692" s="13">
        <v>0.29160000000000003</v>
      </c>
      <c r="D692" s="14">
        <v>2768620725</v>
      </c>
      <c r="E692" s="14">
        <v>2941092180</v>
      </c>
      <c r="F692" s="15" t="s">
        <v>10074</v>
      </c>
      <c r="G692" s="13">
        <v>3.7778684151289401E-3</v>
      </c>
      <c r="H692" s="13">
        <v>3.9976269447862299E-3</v>
      </c>
      <c r="I692" s="15" t="s">
        <v>10074</v>
      </c>
    </row>
    <row r="693" spans="1:9" x14ac:dyDescent="0.25">
      <c r="A693" s="10" t="s">
        <v>10134</v>
      </c>
      <c r="B693" s="12" t="s">
        <v>5605</v>
      </c>
      <c r="C693" s="13">
        <v>0.1</v>
      </c>
      <c r="D693" s="14">
        <v>531434400</v>
      </c>
      <c r="E693" s="14">
        <v>531434400</v>
      </c>
      <c r="F693" s="15" t="s">
        <v>10076</v>
      </c>
      <c r="G693" s="13">
        <v>5.719561089572E-5</v>
      </c>
      <c r="H693" s="13">
        <v>5.6973509016023855E-5</v>
      </c>
      <c r="I693" s="15" t="s">
        <v>10076</v>
      </c>
    </row>
    <row r="694" spans="1:9" x14ac:dyDescent="0.25">
      <c r="A694" s="10" t="s">
        <v>10134</v>
      </c>
      <c r="B694" s="12" t="s">
        <v>5612</v>
      </c>
      <c r="C694" s="13">
        <v>0.2732</v>
      </c>
      <c r="D694" s="14">
        <v>60413069</v>
      </c>
      <c r="E694" s="14">
        <v>60324746</v>
      </c>
      <c r="F694" s="15" t="s">
        <v>10075</v>
      </c>
      <c r="G694" s="13">
        <v>1.818999227714E-5</v>
      </c>
      <c r="H694" s="13">
        <v>1.8092866588380166E-5</v>
      </c>
      <c r="I694" s="15" t="s">
        <v>10076</v>
      </c>
    </row>
    <row r="695" spans="1:9" x14ac:dyDescent="0.25">
      <c r="A695" s="10" t="s">
        <v>10134</v>
      </c>
      <c r="B695" s="12" t="s">
        <v>5615</v>
      </c>
      <c r="C695" s="13">
        <v>9.8000000000000004E-2</v>
      </c>
      <c r="D695" s="14">
        <v>64593760</v>
      </c>
      <c r="E695" s="14">
        <v>64593760</v>
      </c>
      <c r="F695" s="15" t="s">
        <v>10076</v>
      </c>
      <c r="G695" s="13">
        <v>5.7518708227999999E-6</v>
      </c>
      <c r="H695" s="13">
        <v>5.7295351697453661E-6</v>
      </c>
      <c r="I695" s="15" t="s">
        <v>10076</v>
      </c>
    </row>
    <row r="696" spans="1:9" x14ac:dyDescent="0.25">
      <c r="A696" s="10" t="s">
        <v>10134</v>
      </c>
      <c r="B696" s="12" t="s">
        <v>5620</v>
      </c>
      <c r="C696" s="13">
        <v>0.59219999999999995</v>
      </c>
      <c r="D696" s="14">
        <v>3561851346</v>
      </c>
      <c r="E696" s="14">
        <v>3732003480</v>
      </c>
      <c r="F696" s="15" t="s">
        <v>10074</v>
      </c>
      <c r="G696" s="13">
        <v>3.308625027923E-5</v>
      </c>
      <c r="H696" s="13">
        <v>3.4532185573432788E-5</v>
      </c>
      <c r="I696" s="15" t="s">
        <v>10076</v>
      </c>
    </row>
    <row r="697" spans="1:9" x14ac:dyDescent="0.25">
      <c r="A697" s="10" t="s">
        <v>10134</v>
      </c>
      <c r="B697" s="12" t="s">
        <v>5632</v>
      </c>
      <c r="C697" s="13">
        <v>0.62690000000000001</v>
      </c>
      <c r="D697" s="14">
        <v>862101285</v>
      </c>
      <c r="E697" s="14">
        <v>862101285</v>
      </c>
      <c r="F697" s="15" t="s">
        <v>10076</v>
      </c>
      <c r="G697" s="13">
        <v>1.4083228671219999E-5</v>
      </c>
      <c r="H697" s="13">
        <v>1.4028540714219244E-5</v>
      </c>
      <c r="I697" s="15" t="s">
        <v>10076</v>
      </c>
    </row>
    <row r="698" spans="1:9" x14ac:dyDescent="0.25">
      <c r="A698" s="10" t="s">
        <v>10134</v>
      </c>
      <c r="B698" s="12" t="s">
        <v>5638</v>
      </c>
      <c r="C698" s="13">
        <v>0.1474</v>
      </c>
      <c r="D698" s="14">
        <v>147400000</v>
      </c>
      <c r="E698" s="14">
        <v>147400000</v>
      </c>
      <c r="F698" s="15" t="s">
        <v>10076</v>
      </c>
      <c r="G698" s="13">
        <v>6.3738966094000003E-6</v>
      </c>
      <c r="H698" s="13">
        <v>6.34914550707492E-6</v>
      </c>
      <c r="I698" s="15" t="s">
        <v>10076</v>
      </c>
    </row>
    <row r="699" spans="1:9" x14ac:dyDescent="0.25">
      <c r="A699" s="10" t="s">
        <v>10134</v>
      </c>
      <c r="B699" s="12" t="s">
        <v>5642</v>
      </c>
      <c r="C699" s="13">
        <v>0.30919999999999997</v>
      </c>
      <c r="D699" s="14">
        <v>14890949062</v>
      </c>
      <c r="E699" s="14">
        <v>14890949062</v>
      </c>
      <c r="F699" s="15" t="s">
        <v>10076</v>
      </c>
      <c r="G699" s="13">
        <v>1.5835589101312101E-3</v>
      </c>
      <c r="H699" s="13">
        <v>1.577409637406442E-3</v>
      </c>
      <c r="I699" s="15" t="s">
        <v>10076</v>
      </c>
    </row>
    <row r="700" spans="1:9" x14ac:dyDescent="0.25">
      <c r="A700" s="10" t="s">
        <v>10134</v>
      </c>
      <c r="B700" s="12" t="s">
        <v>5645</v>
      </c>
      <c r="C700" s="13">
        <v>0.30759999999999998</v>
      </c>
      <c r="D700" s="14">
        <v>3857556459</v>
      </c>
      <c r="E700" s="14">
        <v>3456407209</v>
      </c>
      <c r="F700" s="15" t="s">
        <v>10075</v>
      </c>
      <c r="G700" s="13">
        <v>3.7562945246077001E-4</v>
      </c>
      <c r="H700" s="13">
        <v>3.3526059698249055E-4</v>
      </c>
      <c r="I700" s="15" t="s">
        <v>10075</v>
      </c>
    </row>
    <row r="701" spans="1:9" x14ac:dyDescent="0.25">
      <c r="A701" s="10" t="s">
        <v>10134</v>
      </c>
      <c r="B701" s="12" t="s">
        <v>5650</v>
      </c>
      <c r="C701" s="13">
        <v>0.17699999999999999</v>
      </c>
      <c r="D701" s="14">
        <v>534871875</v>
      </c>
      <c r="E701" s="14">
        <v>534871875</v>
      </c>
      <c r="F701" s="15" t="s">
        <v>10076</v>
      </c>
      <c r="G701" s="13">
        <v>3.3065936976309999E-5</v>
      </c>
      <c r="H701" s="13">
        <v>3.2937535397219899E-5</v>
      </c>
      <c r="I701" s="15" t="s">
        <v>10076</v>
      </c>
    </row>
    <row r="702" spans="1:9" x14ac:dyDescent="0.25">
      <c r="A702" s="10" t="s">
        <v>10134</v>
      </c>
      <c r="B702" s="12" t="s">
        <v>5654</v>
      </c>
      <c r="C702" s="13">
        <v>0.2273</v>
      </c>
      <c r="D702" s="14">
        <v>1551461274</v>
      </c>
      <c r="E702" s="14">
        <v>1548735826</v>
      </c>
      <c r="F702" s="15" t="s">
        <v>10075</v>
      </c>
      <c r="G702" s="13">
        <v>8.1500176674729997E-5</v>
      </c>
      <c r="H702" s="13">
        <v>8.1041080167455342E-5</v>
      </c>
      <c r="I702" s="15" t="s">
        <v>10076</v>
      </c>
    </row>
    <row r="703" spans="1:9" x14ac:dyDescent="0.25">
      <c r="A703" s="10" t="s">
        <v>10134</v>
      </c>
      <c r="B703" s="12" t="s">
        <v>5658</v>
      </c>
      <c r="C703" s="13">
        <v>0.60580000000000001</v>
      </c>
      <c r="D703" s="14">
        <v>1659165708</v>
      </c>
      <c r="E703" s="14">
        <v>1895027500</v>
      </c>
      <c r="F703" s="15" t="s">
        <v>10074</v>
      </c>
      <c r="G703" s="13">
        <v>1.9132249083050002E-5</v>
      </c>
      <c r="H703" s="13">
        <v>2.176717383238874E-5</v>
      </c>
      <c r="I703" s="15" t="s">
        <v>10076</v>
      </c>
    </row>
    <row r="704" spans="1:9" x14ac:dyDescent="0.25">
      <c r="A704" s="10" t="s">
        <v>10134</v>
      </c>
      <c r="B704" s="12" t="s">
        <v>5666</v>
      </c>
      <c r="C704" s="13">
        <v>0.24390000000000001</v>
      </c>
      <c r="D704" s="14">
        <v>1042821253</v>
      </c>
      <c r="E704" s="14">
        <v>1030985422</v>
      </c>
      <c r="F704" s="15" t="s">
        <v>10075</v>
      </c>
      <c r="G704" s="13">
        <v>1.1356971951157701E-3</v>
      </c>
      <c r="H704" s="13">
        <v>1.1184471560599409E-3</v>
      </c>
      <c r="I704" s="15" t="s">
        <v>10076</v>
      </c>
    </row>
    <row r="705" spans="1:9" x14ac:dyDescent="0.25">
      <c r="A705" s="10" t="s">
        <v>10134</v>
      </c>
      <c r="B705" s="12" t="s">
        <v>5669</v>
      </c>
      <c r="C705" s="13">
        <v>0.2235</v>
      </c>
      <c r="D705" s="14">
        <v>1585956000</v>
      </c>
      <c r="E705" s="14">
        <v>1585956000</v>
      </c>
      <c r="F705" s="15" t="s">
        <v>10076</v>
      </c>
      <c r="G705" s="13">
        <v>2.3571264289520998E-4</v>
      </c>
      <c r="H705" s="13">
        <v>2.3479732404059446E-4</v>
      </c>
      <c r="I705" s="15" t="s">
        <v>10076</v>
      </c>
    </row>
    <row r="706" spans="1:9" x14ac:dyDescent="0.25">
      <c r="A706" s="10" t="s">
        <v>10134</v>
      </c>
      <c r="B706" s="12" t="s">
        <v>5675</v>
      </c>
      <c r="C706" s="13">
        <v>0.11700000000000001</v>
      </c>
      <c r="D706" s="14">
        <v>183045038</v>
      </c>
      <c r="E706" s="14">
        <v>183045038</v>
      </c>
      <c r="F706" s="15" t="s">
        <v>10076</v>
      </c>
      <c r="G706" s="13">
        <v>3.1661062335849997E-5</v>
      </c>
      <c r="H706" s="13">
        <v>3.1538116076946681E-5</v>
      </c>
      <c r="I706" s="15" t="s">
        <v>10076</v>
      </c>
    </row>
    <row r="707" spans="1:9" x14ac:dyDescent="0.25">
      <c r="A707" s="10" t="s">
        <v>10134</v>
      </c>
      <c r="B707" s="12" t="s">
        <v>5690</v>
      </c>
      <c r="C707" s="13">
        <v>0.31219999999999998</v>
      </c>
      <c r="D707" s="14">
        <v>847639796</v>
      </c>
      <c r="E707" s="14">
        <v>847639796</v>
      </c>
      <c r="F707" s="15" t="s">
        <v>10076</v>
      </c>
      <c r="G707" s="13">
        <v>1.31410619433718E-3</v>
      </c>
      <c r="H707" s="13">
        <v>1.3090032603968365E-3</v>
      </c>
      <c r="I707" s="15" t="s">
        <v>10076</v>
      </c>
    </row>
    <row r="708" spans="1:9" x14ac:dyDescent="0.25">
      <c r="A708" s="10" t="s">
        <v>10134</v>
      </c>
      <c r="B708" s="12" t="s">
        <v>5695</v>
      </c>
      <c r="C708" s="13">
        <v>0.46970000000000001</v>
      </c>
      <c r="D708" s="14">
        <v>1243638845</v>
      </c>
      <c r="E708" s="14">
        <v>1247623164</v>
      </c>
      <c r="F708" s="15" t="s">
        <v>10074</v>
      </c>
      <c r="G708" s="13">
        <v>1.7129176991359999E-5</v>
      </c>
      <c r="H708" s="13">
        <v>1.7117325663080703E-5</v>
      </c>
      <c r="I708" s="15" t="s">
        <v>10076</v>
      </c>
    </row>
    <row r="709" spans="1:9" x14ac:dyDescent="0.25">
      <c r="A709" s="10" t="s">
        <v>10134</v>
      </c>
      <c r="B709" s="12" t="s">
        <v>5711</v>
      </c>
      <c r="C709" s="13">
        <v>0.21</v>
      </c>
      <c r="D709" s="14">
        <v>56555520</v>
      </c>
      <c r="E709" s="14">
        <v>56448000</v>
      </c>
      <c r="F709" s="15" t="s">
        <v>10075</v>
      </c>
      <c r="G709" s="13">
        <v>2.9845178840098E-4</v>
      </c>
      <c r="H709" s="13">
        <v>2.9672764550911805E-4</v>
      </c>
      <c r="I709" s="15" t="s">
        <v>10076</v>
      </c>
    </row>
    <row r="710" spans="1:9" x14ac:dyDescent="0.25">
      <c r="A710" s="10" t="s">
        <v>10134</v>
      </c>
      <c r="B710" s="12" t="s">
        <v>5725</v>
      </c>
      <c r="C710" s="13">
        <v>0.377</v>
      </c>
      <c r="D710" s="14">
        <v>2500871027</v>
      </c>
      <c r="E710" s="14">
        <v>2500871027</v>
      </c>
      <c r="F710" s="15" t="s">
        <v>10076</v>
      </c>
      <c r="G710" s="13">
        <v>4.0053001054189997E-5</v>
      </c>
      <c r="H710" s="13">
        <v>3.9897467320939251E-5</v>
      </c>
      <c r="I710" s="15" t="s">
        <v>10076</v>
      </c>
    </row>
    <row r="711" spans="1:9" x14ac:dyDescent="0.25">
      <c r="A711" s="10" t="s">
        <v>10134</v>
      </c>
      <c r="B711" s="12" t="s">
        <v>5737</v>
      </c>
      <c r="C711" s="13">
        <v>0.14349999999999999</v>
      </c>
      <c r="D711" s="14">
        <v>258300000</v>
      </c>
      <c r="E711" s="14">
        <v>258300000</v>
      </c>
      <c r="F711" s="15" t="s">
        <v>10076</v>
      </c>
      <c r="G711" s="13">
        <v>4.1368347510140002E-5</v>
      </c>
      <c r="H711" s="13">
        <v>4.1207706027374531E-5</v>
      </c>
      <c r="I711" s="15" t="s">
        <v>10076</v>
      </c>
    </row>
    <row r="712" spans="1:9" x14ac:dyDescent="0.25">
      <c r="A712" s="10" t="s">
        <v>10134</v>
      </c>
      <c r="B712" s="12" t="s">
        <v>5746</v>
      </c>
      <c r="C712" s="13">
        <v>0.22900000000000001</v>
      </c>
      <c r="D712" s="14">
        <v>334164611</v>
      </c>
      <c r="E712" s="14">
        <v>334164611</v>
      </c>
      <c r="F712" s="15" t="s">
        <v>10076</v>
      </c>
      <c r="G712" s="13">
        <v>8.9911139859799998E-6</v>
      </c>
      <c r="H712" s="13">
        <v>8.9561997155573534E-6</v>
      </c>
      <c r="I712" s="15" t="s">
        <v>10076</v>
      </c>
    </row>
    <row r="713" spans="1:9" x14ac:dyDescent="0.25">
      <c r="A713" s="10" t="s">
        <v>10134</v>
      </c>
      <c r="B713" s="12" t="s">
        <v>5755</v>
      </c>
      <c r="C713" s="13">
        <v>0.4612</v>
      </c>
      <c r="D713" s="14">
        <v>295960116</v>
      </c>
      <c r="E713" s="14">
        <v>295960116</v>
      </c>
      <c r="F713" s="15" t="s">
        <v>10076</v>
      </c>
      <c r="G713" s="13">
        <v>7.7735751922700004E-6</v>
      </c>
      <c r="H713" s="13">
        <v>7.7433888507727467E-6</v>
      </c>
      <c r="I713" s="15" t="s">
        <v>10076</v>
      </c>
    </row>
    <row r="714" spans="1:9" x14ac:dyDescent="0.25">
      <c r="A714" s="10" t="s">
        <v>10134</v>
      </c>
      <c r="B714" s="12" t="s">
        <v>5768</v>
      </c>
      <c r="C714" s="13">
        <v>0.17469999999999999</v>
      </c>
      <c r="D714" s="14">
        <v>106415011</v>
      </c>
      <c r="E714" s="14">
        <v>106415011</v>
      </c>
      <c r="F714" s="15" t="s">
        <v>10076</v>
      </c>
      <c r="G714" s="13">
        <v>2.3348943177780002E-5</v>
      </c>
      <c r="H714" s="13">
        <v>2.325827460920373E-5</v>
      </c>
      <c r="I714" s="15" t="s">
        <v>10076</v>
      </c>
    </row>
    <row r="715" spans="1:9" x14ac:dyDescent="0.25">
      <c r="A715" s="10" t="s">
        <v>10134</v>
      </c>
      <c r="B715" s="12" t="s">
        <v>5773</v>
      </c>
      <c r="C715" s="13">
        <v>0.78300000000000003</v>
      </c>
      <c r="D715" s="14">
        <v>35298109800</v>
      </c>
      <c r="E715" s="14">
        <v>35298109800</v>
      </c>
      <c r="F715" s="15" t="s">
        <v>10076</v>
      </c>
      <c r="G715" s="13">
        <v>5.6532112762575993E-4</v>
      </c>
      <c r="H715" s="13">
        <v>5.6312587377483096E-4</v>
      </c>
      <c r="I715" s="15" t="s">
        <v>10076</v>
      </c>
    </row>
    <row r="716" spans="1:9" x14ac:dyDescent="0.25">
      <c r="A716" s="10" t="s">
        <v>10134</v>
      </c>
      <c r="B716" s="12" t="s">
        <v>5778</v>
      </c>
      <c r="C716" s="13">
        <v>0.17319999999999999</v>
      </c>
      <c r="D716" s="14">
        <v>2805597520</v>
      </c>
      <c r="E716" s="14">
        <v>2805597518</v>
      </c>
      <c r="F716" s="15" t="s">
        <v>10075</v>
      </c>
      <c r="G716" s="13">
        <v>1.8422687806497601E-3</v>
      </c>
      <c r="H716" s="13">
        <v>1.835114885141576E-3</v>
      </c>
      <c r="I716" s="15" t="s">
        <v>10076</v>
      </c>
    </row>
    <row r="717" spans="1:9" x14ac:dyDescent="0.25">
      <c r="A717" s="10" t="s">
        <v>10134</v>
      </c>
      <c r="B717" s="12" t="s">
        <v>5784</v>
      </c>
      <c r="C717" s="13">
        <v>0.20039999999999999</v>
      </c>
      <c r="D717" s="14">
        <v>625000000</v>
      </c>
      <c r="E717" s="14">
        <v>626250000</v>
      </c>
      <c r="F717" s="15" t="s">
        <v>10074</v>
      </c>
      <c r="G717" s="13">
        <v>1.0310055636720799E-3</v>
      </c>
      <c r="H717" s="13">
        <v>1.0290559688978941E-3</v>
      </c>
      <c r="I717" s="15" t="s">
        <v>10076</v>
      </c>
    </row>
    <row r="718" spans="1:9" x14ac:dyDescent="0.25">
      <c r="A718" s="10" t="s">
        <v>10134</v>
      </c>
      <c r="B718" s="12" t="s">
        <v>5790</v>
      </c>
      <c r="C718" s="13">
        <v>0.40960000000000002</v>
      </c>
      <c r="D718" s="14">
        <v>1792000000</v>
      </c>
      <c r="E718" s="14">
        <v>1792000000</v>
      </c>
      <c r="F718" s="15" t="s">
        <v>10076</v>
      </c>
      <c r="G718" s="13">
        <v>1.65885952422216E-3</v>
      </c>
      <c r="H718" s="13">
        <v>1.6524178442977114E-3</v>
      </c>
      <c r="I718" s="15" t="s">
        <v>10076</v>
      </c>
    </row>
    <row r="719" spans="1:9" x14ac:dyDescent="0.25">
      <c r="A719" s="10" t="s">
        <v>10134</v>
      </c>
      <c r="B719" s="12" t="s">
        <v>5800</v>
      </c>
      <c r="C719" s="13">
        <v>0.29599999999999999</v>
      </c>
      <c r="D719" s="14">
        <v>250000000</v>
      </c>
      <c r="E719" s="14">
        <v>370000000</v>
      </c>
      <c r="F719" s="15" t="s">
        <v>10074</v>
      </c>
      <c r="G719" s="13">
        <v>3.5874989710689999E-5</v>
      </c>
      <c r="H719" s="13">
        <v>5.2888806435134361E-5</v>
      </c>
      <c r="I719" s="15" t="s">
        <v>10074</v>
      </c>
    </row>
    <row r="720" spans="1:9" x14ac:dyDescent="0.25">
      <c r="A720" s="10" t="s">
        <v>10134</v>
      </c>
      <c r="B720" s="12" t="s">
        <v>5802</v>
      </c>
      <c r="C720" s="13">
        <v>0.2</v>
      </c>
      <c r="D720" s="14">
        <v>287037020</v>
      </c>
      <c r="E720" s="14">
        <v>287037020</v>
      </c>
      <c r="F720" s="15" t="s">
        <v>10076</v>
      </c>
      <c r="G720" s="13">
        <v>2.5927508385914001E-4</v>
      </c>
      <c r="H720" s="13">
        <v>2.5826826738177951E-4</v>
      </c>
      <c r="I720" s="15" t="s">
        <v>10076</v>
      </c>
    </row>
    <row r="721" spans="1:9" x14ac:dyDescent="0.25">
      <c r="A721" s="10" t="s">
        <v>10134</v>
      </c>
      <c r="B721" s="12" t="s">
        <v>5806</v>
      </c>
      <c r="C721" s="13">
        <v>0.1149</v>
      </c>
      <c r="D721" s="14">
        <v>1387756290</v>
      </c>
      <c r="E721" s="14">
        <v>1561735531</v>
      </c>
      <c r="F721" s="15" t="s">
        <v>10074</v>
      </c>
      <c r="G721" s="13">
        <v>2.4003840194049998E-5</v>
      </c>
      <c r="H721" s="13">
        <v>2.6908239162136408E-5</v>
      </c>
      <c r="I721" s="15" t="s">
        <v>10076</v>
      </c>
    </row>
    <row r="722" spans="1:9" x14ac:dyDescent="0.25">
      <c r="A722" s="10" t="s">
        <v>10134</v>
      </c>
      <c r="B722" s="12" t="s">
        <v>5817</v>
      </c>
      <c r="C722" s="13">
        <v>0.1555</v>
      </c>
      <c r="D722" s="14">
        <v>194375000</v>
      </c>
      <c r="E722" s="14">
        <v>194375000</v>
      </c>
      <c r="F722" s="15" t="s">
        <v>10076</v>
      </c>
      <c r="G722" s="13">
        <v>7.8137209034760002E-5</v>
      </c>
      <c r="H722" s="13">
        <v>7.7833786783848316E-5</v>
      </c>
      <c r="I722" s="15" t="s">
        <v>10076</v>
      </c>
    </row>
    <row r="723" spans="1:9" x14ac:dyDescent="0.25">
      <c r="A723" s="10" t="s">
        <v>10134</v>
      </c>
      <c r="B723" s="12" t="s">
        <v>5824</v>
      </c>
      <c r="C723" s="13">
        <v>7.5999999999999998E-2</v>
      </c>
      <c r="D723" s="14">
        <v>470173155</v>
      </c>
      <c r="E723" s="14">
        <v>470173155</v>
      </c>
      <c r="F723" s="15" t="s">
        <v>10076</v>
      </c>
      <c r="G723" s="13">
        <v>1.1219871015990999E-4</v>
      </c>
      <c r="H723" s="13">
        <v>1.1176302047323158E-4</v>
      </c>
      <c r="I723" s="15" t="s">
        <v>10076</v>
      </c>
    </row>
    <row r="724" spans="1:9" x14ac:dyDescent="0.25">
      <c r="A724" s="10" t="s">
        <v>10134</v>
      </c>
      <c r="B724" s="12" t="s">
        <v>5832</v>
      </c>
      <c r="C724" s="13">
        <v>0.2</v>
      </c>
      <c r="D724" s="14">
        <v>530000000</v>
      </c>
      <c r="E724" s="14">
        <v>530000000</v>
      </c>
      <c r="F724" s="15" t="s">
        <v>10076</v>
      </c>
      <c r="G724" s="13">
        <v>5.8399358250470001E-5</v>
      </c>
      <c r="H724" s="13">
        <v>5.8172581981501549E-5</v>
      </c>
      <c r="I724" s="15" t="s">
        <v>10076</v>
      </c>
    </row>
    <row r="725" spans="1:9" x14ac:dyDescent="0.25">
      <c r="A725" s="10" t="s">
        <v>10134</v>
      </c>
      <c r="B725" s="12" t="s">
        <v>5838</v>
      </c>
      <c r="C725" s="13">
        <v>7.5499999999999998E-2</v>
      </c>
      <c r="D725" s="14">
        <v>46669685</v>
      </c>
      <c r="E725" s="14">
        <v>70190463</v>
      </c>
      <c r="F725" s="15" t="s">
        <v>10074</v>
      </c>
      <c r="G725" s="13">
        <v>1.4649901605290001E-5</v>
      </c>
      <c r="H725" s="13">
        <v>2.1947659200409968E-5</v>
      </c>
      <c r="I725" s="15" t="s">
        <v>10076</v>
      </c>
    </row>
    <row r="726" spans="1:9" x14ac:dyDescent="0.25">
      <c r="A726" s="10" t="s">
        <v>10134</v>
      </c>
      <c r="B726" s="12" t="s">
        <v>5841</v>
      </c>
      <c r="C726" s="13">
        <v>0.37540000000000001</v>
      </c>
      <c r="D726" s="14">
        <v>298914000</v>
      </c>
      <c r="E726" s="14">
        <v>289058000</v>
      </c>
      <c r="F726" s="15" t="s">
        <v>10075</v>
      </c>
      <c r="G726" s="13">
        <v>2.0298122990790002E-5</v>
      </c>
      <c r="H726" s="13">
        <v>1.9552616514428927E-5</v>
      </c>
      <c r="I726" s="15" t="s">
        <v>10076</v>
      </c>
    </row>
    <row r="727" spans="1:9" x14ac:dyDescent="0.25">
      <c r="A727" s="10" t="s">
        <v>10134</v>
      </c>
      <c r="B727" s="12" t="s">
        <v>5864</v>
      </c>
      <c r="C727" s="13">
        <v>6.3600000000000004E-2</v>
      </c>
      <c r="D727" s="14">
        <v>57238164</v>
      </c>
      <c r="E727" s="14">
        <v>52228798</v>
      </c>
      <c r="F727" s="15" t="s">
        <v>10075</v>
      </c>
      <c r="G727" s="13">
        <v>7.4069740357300004E-6</v>
      </c>
      <c r="H727" s="13">
        <v>6.7324854319257728E-6</v>
      </c>
      <c r="I727" s="15" t="s">
        <v>10076</v>
      </c>
    </row>
    <row r="728" spans="1:9" x14ac:dyDescent="0.25">
      <c r="A728" s="10" t="s">
        <v>10134</v>
      </c>
      <c r="B728" s="12" t="s">
        <v>5870</v>
      </c>
      <c r="C728" s="13">
        <v>0.20039999999999999</v>
      </c>
      <c r="D728" s="14">
        <v>1609918863</v>
      </c>
      <c r="E728" s="14">
        <v>1609918863</v>
      </c>
      <c r="F728" s="15" t="s">
        <v>10076</v>
      </c>
      <c r="G728" s="13">
        <v>1.54703096371E-5</v>
      </c>
      <c r="H728" s="13">
        <v>1.5410235361317797E-5</v>
      </c>
      <c r="I728" s="15" t="s">
        <v>10076</v>
      </c>
    </row>
    <row r="729" spans="1:9" x14ac:dyDescent="0.25">
      <c r="A729" s="10" t="s">
        <v>10134</v>
      </c>
      <c r="B729" s="12" t="s">
        <v>5875</v>
      </c>
      <c r="C729" s="13">
        <v>0.15179999999999999</v>
      </c>
      <c r="D729" s="14">
        <v>2891006547</v>
      </c>
      <c r="E729" s="14">
        <v>2602934720</v>
      </c>
      <c r="F729" s="15" t="s">
        <v>10075</v>
      </c>
      <c r="G729" s="13">
        <v>3.1114449038146001E-4</v>
      </c>
      <c r="H729" s="13">
        <v>2.7905292686529091E-4</v>
      </c>
      <c r="I729" s="15" t="s">
        <v>10076</v>
      </c>
    </row>
    <row r="730" spans="1:9" x14ac:dyDescent="0.25">
      <c r="A730" s="10" t="s">
        <v>10134</v>
      </c>
      <c r="B730" s="12" t="s">
        <v>5878</v>
      </c>
      <c r="C730" s="13">
        <v>0.15110000000000001</v>
      </c>
      <c r="D730" s="14">
        <v>1536475000</v>
      </c>
      <c r="E730" s="14">
        <v>1548775000</v>
      </c>
      <c r="F730" s="15" t="s">
        <v>10074</v>
      </c>
      <c r="G730" s="13">
        <v>1.7717472262198002E-4</v>
      </c>
      <c r="H730" s="13">
        <v>1.7789955373532265E-4</v>
      </c>
      <c r="I730" s="15" t="s">
        <v>10076</v>
      </c>
    </row>
    <row r="731" spans="1:9" x14ac:dyDescent="0.25">
      <c r="A731" s="10" t="s">
        <v>10134</v>
      </c>
      <c r="B731" s="12" t="s">
        <v>5889</v>
      </c>
      <c r="C731" s="13">
        <v>8.9399999999999993E-2</v>
      </c>
      <c r="D731" s="14">
        <v>74499997</v>
      </c>
      <c r="E731" s="14">
        <v>74499997</v>
      </c>
      <c r="F731" s="15" t="s">
        <v>10076</v>
      </c>
      <c r="G731" s="13">
        <v>6.29990418944E-6</v>
      </c>
      <c r="H731" s="13">
        <v>6.2754404160083299E-6</v>
      </c>
      <c r="I731" s="15" t="s">
        <v>10076</v>
      </c>
    </row>
    <row r="732" spans="1:9" x14ac:dyDescent="0.25">
      <c r="A732" s="10" t="s">
        <v>10134</v>
      </c>
      <c r="B732" s="12" t="s">
        <v>5895</v>
      </c>
      <c r="C732" s="13">
        <v>0.1822</v>
      </c>
      <c r="D732" s="14">
        <v>255750000</v>
      </c>
      <c r="E732" s="14">
        <v>250525000</v>
      </c>
      <c r="F732" s="15" t="s">
        <v>10075</v>
      </c>
      <c r="G732" s="13">
        <v>2.0971493985160001E-5</v>
      </c>
      <c r="H732" s="13">
        <v>2.0463271401022452E-5</v>
      </c>
      <c r="I732" s="15" t="s">
        <v>10076</v>
      </c>
    </row>
    <row r="733" spans="1:9" x14ac:dyDescent="0.25">
      <c r="A733" s="10" t="s">
        <v>10134</v>
      </c>
      <c r="B733" s="12" t="s">
        <v>5903</v>
      </c>
      <c r="C733" s="13">
        <v>0.51519999999999999</v>
      </c>
      <c r="D733" s="14">
        <v>2448736521</v>
      </c>
      <c r="E733" s="14">
        <v>2448736521</v>
      </c>
      <c r="F733" s="15" t="s">
        <v>10076</v>
      </c>
      <c r="G733" s="13">
        <v>7.8436069191999995E-7</v>
      </c>
      <c r="H733" s="13">
        <v>7.8131486412592867E-7</v>
      </c>
      <c r="I733" s="15" t="s">
        <v>10076</v>
      </c>
    </row>
    <row r="734" spans="1:9" x14ac:dyDescent="0.25">
      <c r="A734" s="10" t="s">
        <v>10134</v>
      </c>
      <c r="B734" s="12" t="s">
        <v>5913</v>
      </c>
      <c r="C734" s="13">
        <v>0.2702</v>
      </c>
      <c r="D734" s="14">
        <v>251266081</v>
      </c>
      <c r="E734" s="14">
        <v>251266081</v>
      </c>
      <c r="F734" s="15" t="s">
        <v>10076</v>
      </c>
      <c r="G734" s="13">
        <v>9.4165862879499996E-6</v>
      </c>
      <c r="H734" s="13">
        <v>9.3800198340649324E-6</v>
      </c>
      <c r="I734" s="15" t="s">
        <v>10076</v>
      </c>
    </row>
    <row r="735" spans="1:9" x14ac:dyDescent="0.25">
      <c r="A735" s="10" t="s">
        <v>10134</v>
      </c>
      <c r="B735" s="12" t="s">
        <v>5919</v>
      </c>
      <c r="C735" s="13">
        <v>9.01E-2</v>
      </c>
      <c r="D735" s="14">
        <v>73187690</v>
      </c>
      <c r="E735" s="14">
        <v>74092257</v>
      </c>
      <c r="F735" s="15" t="s">
        <v>10074</v>
      </c>
      <c r="G735" s="13">
        <v>5.4622015784629998E-5</v>
      </c>
      <c r="H735" s="13">
        <v>5.5082389990363264E-5</v>
      </c>
      <c r="I735" s="15" t="s">
        <v>10076</v>
      </c>
    </row>
    <row r="736" spans="1:9" x14ac:dyDescent="0.25">
      <c r="A736" s="10" t="s">
        <v>10134</v>
      </c>
      <c r="B736" s="12" t="s">
        <v>5928</v>
      </c>
      <c r="C736" s="13">
        <v>0.10580000000000001</v>
      </c>
      <c r="D736" s="14">
        <v>11043806027</v>
      </c>
      <c r="E736" s="14">
        <v>7826086254</v>
      </c>
      <c r="F736" s="15" t="s">
        <v>10075</v>
      </c>
      <c r="G736" s="13">
        <v>9.6926626034296993E-4</v>
      </c>
      <c r="H736" s="13">
        <v>6.8419393651979318E-4</v>
      </c>
      <c r="I736" s="15" t="s">
        <v>10075</v>
      </c>
    </row>
    <row r="737" spans="1:9" x14ac:dyDescent="0.25">
      <c r="A737" s="10" t="s">
        <v>10134</v>
      </c>
      <c r="B737" s="12" t="s">
        <v>5930</v>
      </c>
      <c r="C737" s="13">
        <v>0.1231</v>
      </c>
      <c r="D737" s="14">
        <v>307750000</v>
      </c>
      <c r="E737" s="14">
        <v>307750000</v>
      </c>
      <c r="F737" s="15" t="s">
        <v>10076</v>
      </c>
      <c r="G737" s="13">
        <v>1.7546553561219999E-5</v>
      </c>
      <c r="H737" s="13">
        <v>1.7478416820182449E-5</v>
      </c>
      <c r="I737" s="15" t="s">
        <v>10076</v>
      </c>
    </row>
    <row r="738" spans="1:9" x14ac:dyDescent="0.25">
      <c r="A738" s="10" t="s">
        <v>10134</v>
      </c>
      <c r="B738" s="12" t="s">
        <v>5941</v>
      </c>
      <c r="C738" s="13">
        <v>1.21E-2</v>
      </c>
      <c r="D738" s="14">
        <v>43560</v>
      </c>
      <c r="E738" s="14">
        <v>43560</v>
      </c>
      <c r="F738" s="15" t="s">
        <v>10076</v>
      </c>
      <c r="G738" s="13">
        <v>4.0463144645000001E-7</v>
      </c>
      <c r="H738" s="13">
        <v>4.0306018243918397E-7</v>
      </c>
      <c r="I738" s="15" t="s">
        <v>10076</v>
      </c>
    </row>
    <row r="739" spans="1:9" x14ac:dyDescent="0.25">
      <c r="A739" s="10" t="s">
        <v>10134</v>
      </c>
      <c r="B739" s="12" t="s">
        <v>5944</v>
      </c>
      <c r="C739" s="13">
        <v>0.21199999999999999</v>
      </c>
      <c r="D739" s="14">
        <v>443645930</v>
      </c>
      <c r="E739" s="14">
        <v>477146513</v>
      </c>
      <c r="F739" s="15" t="s">
        <v>10074</v>
      </c>
      <c r="G739" s="13">
        <v>1.0373686622300001E-5</v>
      </c>
      <c r="H739" s="13">
        <v>1.1113699319388805E-5</v>
      </c>
      <c r="I739" s="15" t="s">
        <v>10076</v>
      </c>
    </row>
    <row r="740" spans="1:9" x14ac:dyDescent="0.25">
      <c r="A740" s="10" t="s">
        <v>10134</v>
      </c>
      <c r="B740" s="12" t="s">
        <v>5948</v>
      </c>
      <c r="C740" s="13">
        <v>0.1653</v>
      </c>
      <c r="D740" s="14">
        <v>210592200</v>
      </c>
      <c r="E740" s="14">
        <v>210592200</v>
      </c>
      <c r="F740" s="15" t="s">
        <v>10076</v>
      </c>
      <c r="G740" s="13">
        <v>1.2681595406539999E-5</v>
      </c>
      <c r="H740" s="13">
        <v>1.2632350261095749E-5</v>
      </c>
      <c r="I740" s="15" t="s">
        <v>10076</v>
      </c>
    </row>
    <row r="741" spans="1:9" x14ac:dyDescent="0.25">
      <c r="A741" s="10" t="s">
        <v>10134</v>
      </c>
      <c r="B741" s="12" t="s">
        <v>5953</v>
      </c>
      <c r="C741" s="13">
        <v>8.2100000000000006E-2</v>
      </c>
      <c r="D741" s="14">
        <v>1194166502</v>
      </c>
      <c r="E741" s="14">
        <v>1194166502</v>
      </c>
      <c r="F741" s="15" t="s">
        <v>10076</v>
      </c>
      <c r="G741" s="13">
        <v>8.721144733605E-5</v>
      </c>
      <c r="H741" s="13">
        <v>8.687278801992914E-5</v>
      </c>
      <c r="I741" s="15" t="s">
        <v>10076</v>
      </c>
    </row>
    <row r="742" spans="1:9" x14ac:dyDescent="0.25">
      <c r="A742" s="10" t="s">
        <v>10134</v>
      </c>
      <c r="B742" s="12" t="s">
        <v>5958</v>
      </c>
      <c r="C742" s="13">
        <v>0.2545</v>
      </c>
      <c r="D742" s="14">
        <v>342877375</v>
      </c>
      <c r="E742" s="14">
        <v>342877375</v>
      </c>
      <c r="F742" s="15" t="s">
        <v>10076</v>
      </c>
      <c r="G742" s="13">
        <v>1.175158291175E-5</v>
      </c>
      <c r="H742" s="13">
        <v>1.170594919880075E-5</v>
      </c>
      <c r="I742" s="15" t="s">
        <v>10076</v>
      </c>
    </row>
    <row r="743" spans="1:9" x14ac:dyDescent="0.25">
      <c r="A743" s="10" t="s">
        <v>10134</v>
      </c>
      <c r="B743" s="12" t="s">
        <v>5968</v>
      </c>
      <c r="C743" s="13">
        <v>0.18909999999999999</v>
      </c>
      <c r="D743" s="14">
        <v>321760389</v>
      </c>
      <c r="E743" s="14">
        <v>257163523</v>
      </c>
      <c r="F743" s="15" t="s">
        <v>10075</v>
      </c>
      <c r="G743" s="13">
        <v>1.9788258248025999E-4</v>
      </c>
      <c r="H743" s="13">
        <v>1.5754137231372114E-4</v>
      </c>
      <c r="I743" s="15" t="s">
        <v>10076</v>
      </c>
    </row>
    <row r="744" spans="1:9" x14ac:dyDescent="0.25">
      <c r="A744" s="10" t="s">
        <v>10134</v>
      </c>
      <c r="B744" s="12" t="s">
        <v>5975</v>
      </c>
      <c r="C744" s="13">
        <v>0.20799999999999999</v>
      </c>
      <c r="D744" s="14">
        <v>3242077163</v>
      </c>
      <c r="E744" s="14">
        <v>3242077163</v>
      </c>
      <c r="F744" s="15" t="s">
        <v>10076</v>
      </c>
      <c r="G744" s="13">
        <v>4.0500624193672003E-4</v>
      </c>
      <c r="H744" s="13">
        <v>4.0343352253619105E-4</v>
      </c>
      <c r="I744" s="15" t="s">
        <v>10076</v>
      </c>
    </row>
    <row r="745" spans="1:9" x14ac:dyDescent="0.25">
      <c r="A745" s="10" t="s">
        <v>10134</v>
      </c>
      <c r="B745" s="12" t="s">
        <v>5985</v>
      </c>
      <c r="C745" s="13">
        <v>0.3427</v>
      </c>
      <c r="D745" s="14">
        <v>622878035</v>
      </c>
      <c r="E745" s="14">
        <v>623241759</v>
      </c>
      <c r="F745" s="15" t="s">
        <v>10074</v>
      </c>
      <c r="G745" s="13">
        <v>1.13225082208411E-3</v>
      </c>
      <c r="H745" s="13">
        <v>1.1285126689144266E-3</v>
      </c>
      <c r="I745" s="15" t="s">
        <v>10076</v>
      </c>
    </row>
    <row r="746" spans="1:9" x14ac:dyDescent="0.25">
      <c r="A746" s="10" t="s">
        <v>10134</v>
      </c>
      <c r="B746" s="12" t="s">
        <v>5988</v>
      </c>
      <c r="C746" s="13">
        <v>0.14360000000000001</v>
      </c>
      <c r="D746" s="14">
        <v>160735238</v>
      </c>
      <c r="E746" s="14">
        <v>160735238</v>
      </c>
      <c r="F746" s="15" t="s">
        <v>10076</v>
      </c>
      <c r="G746" s="13">
        <v>4.0416110556920004E-5</v>
      </c>
      <c r="H746" s="13">
        <v>4.0259166729825166E-5</v>
      </c>
      <c r="I746" s="15" t="s">
        <v>10076</v>
      </c>
    </row>
    <row r="747" spans="1:9" x14ac:dyDescent="0.25">
      <c r="A747" s="10" t="s">
        <v>10134</v>
      </c>
      <c r="B747" s="12" t="s">
        <v>5995</v>
      </c>
      <c r="C747" s="13">
        <v>0.182</v>
      </c>
      <c r="D747" s="14">
        <v>495001780</v>
      </c>
      <c r="E747" s="14">
        <v>495001780</v>
      </c>
      <c r="F747" s="15" t="s">
        <v>10076</v>
      </c>
      <c r="G747" s="13">
        <v>5.9933870204417002E-4</v>
      </c>
      <c r="H747" s="13">
        <v>5.9701135121757439E-4</v>
      </c>
      <c r="I747" s="15" t="s">
        <v>10076</v>
      </c>
    </row>
    <row r="748" spans="1:9" x14ac:dyDescent="0.25">
      <c r="A748" s="10" t="s">
        <v>10134</v>
      </c>
      <c r="B748" s="12" t="s">
        <v>6001</v>
      </c>
      <c r="C748" s="13">
        <v>0.2661</v>
      </c>
      <c r="D748" s="14">
        <v>242171693</v>
      </c>
      <c r="E748" s="14">
        <v>242171693</v>
      </c>
      <c r="F748" s="15" t="s">
        <v>10076</v>
      </c>
      <c r="G748" s="13">
        <v>9.8514659670799992E-6</v>
      </c>
      <c r="H748" s="13">
        <v>9.8132107745306541E-6</v>
      </c>
      <c r="I748" s="15" t="s">
        <v>10076</v>
      </c>
    </row>
    <row r="749" spans="1:9" x14ac:dyDescent="0.25">
      <c r="A749" s="10" t="s">
        <v>10134</v>
      </c>
      <c r="B749" s="12" t="s">
        <v>6005</v>
      </c>
      <c r="C749" s="13">
        <v>0.2021</v>
      </c>
      <c r="D749" s="14">
        <v>6060000000</v>
      </c>
      <c r="E749" s="14">
        <v>6063000000</v>
      </c>
      <c r="F749" s="15" t="s">
        <v>10074</v>
      </c>
      <c r="G749" s="13">
        <v>9.8025206260371001E-4</v>
      </c>
      <c r="H749" s="13">
        <v>9.7692893867755144E-4</v>
      </c>
      <c r="I749" s="15" t="s">
        <v>10076</v>
      </c>
    </row>
    <row r="750" spans="1:9" x14ac:dyDescent="0.25">
      <c r="A750" s="10" t="s">
        <v>10134</v>
      </c>
      <c r="B750" s="12" t="s">
        <v>6009</v>
      </c>
      <c r="C750" s="13">
        <v>7.5399999999999995E-2</v>
      </c>
      <c r="D750" s="14">
        <v>1058698575</v>
      </c>
      <c r="E750" s="14">
        <v>980661825</v>
      </c>
      <c r="F750" s="15" t="s">
        <v>10075</v>
      </c>
      <c r="G750" s="13">
        <v>9.2917315471849999E-4</v>
      </c>
      <c r="H750" s="13">
        <v>8.5734152767650011E-4</v>
      </c>
      <c r="I750" s="15" t="s">
        <v>10076</v>
      </c>
    </row>
    <row r="751" spans="1:9" x14ac:dyDescent="0.25">
      <c r="A751" s="10" t="s">
        <v>10134</v>
      </c>
      <c r="B751" s="12" t="s">
        <v>6016</v>
      </c>
      <c r="C751" s="13">
        <v>0.94169999999999998</v>
      </c>
      <c r="D751" s="14">
        <v>416786882</v>
      </c>
      <c r="E751" s="14">
        <v>416786882</v>
      </c>
      <c r="F751" s="15" t="s">
        <v>10076</v>
      </c>
      <c r="G751" s="13">
        <v>6.6751004925399999E-6</v>
      </c>
      <c r="H751" s="13">
        <v>6.6491797482660416E-6</v>
      </c>
      <c r="I751" s="15" t="s">
        <v>10076</v>
      </c>
    </row>
    <row r="752" spans="1:9" x14ac:dyDescent="0.25">
      <c r="A752" s="10" t="s">
        <v>10134</v>
      </c>
      <c r="B752" s="12" t="s">
        <v>6019</v>
      </c>
      <c r="C752" s="13">
        <v>0.1295</v>
      </c>
      <c r="D752" s="14">
        <v>2808837372</v>
      </c>
      <c r="E752" s="14">
        <v>2007419645</v>
      </c>
      <c r="F752" s="15" t="s">
        <v>10075</v>
      </c>
      <c r="G752" s="13">
        <v>5.2182916835093998E-4</v>
      </c>
      <c r="H752" s="13">
        <v>3.7149262091170889E-4</v>
      </c>
      <c r="I752" s="15" t="s">
        <v>10075</v>
      </c>
    </row>
    <row r="753" spans="1:9" x14ac:dyDescent="0.25">
      <c r="A753" s="10" t="s">
        <v>10134</v>
      </c>
      <c r="B753" s="12" t="s">
        <v>6023</v>
      </c>
      <c r="C753" s="13">
        <v>0.24060000000000001</v>
      </c>
      <c r="D753" s="14">
        <v>188840600</v>
      </c>
      <c r="E753" s="14">
        <v>115728600</v>
      </c>
      <c r="F753" s="15" t="s">
        <v>10075</v>
      </c>
      <c r="G753" s="13">
        <v>6.6385566104473011E-4</v>
      </c>
      <c r="H753" s="13">
        <v>4.0525581612204254E-4</v>
      </c>
      <c r="I753" s="15" t="s">
        <v>10075</v>
      </c>
    </row>
    <row r="754" spans="1:9" x14ac:dyDescent="0.25">
      <c r="A754" s="10" t="s">
        <v>10134</v>
      </c>
      <c r="B754" s="12" t="s">
        <v>6031</v>
      </c>
      <c r="C754" s="13">
        <v>9.0700000000000003E-2</v>
      </c>
      <c r="D754" s="14">
        <v>1839102056</v>
      </c>
      <c r="E754" s="14">
        <v>166806556</v>
      </c>
      <c r="F754" s="15" t="s">
        <v>10075</v>
      </c>
      <c r="G754" s="13">
        <v>5.2134217939530996E-4</v>
      </c>
      <c r="H754" s="13">
        <v>4.7102115798743062E-5</v>
      </c>
      <c r="I754" s="15" t="s">
        <v>10075</v>
      </c>
    </row>
    <row r="755" spans="1:9" x14ac:dyDescent="0.25">
      <c r="A755" s="10" t="s">
        <v>10134</v>
      </c>
      <c r="B755" s="12" t="s">
        <v>6035</v>
      </c>
      <c r="C755" s="13">
        <v>0.14149999999999999</v>
      </c>
      <c r="D755" s="14">
        <v>207785396</v>
      </c>
      <c r="E755" s="14">
        <v>244809605</v>
      </c>
      <c r="F755" s="15" t="s">
        <v>10074</v>
      </c>
      <c r="G755" s="13">
        <v>4.6256587194229999E-5</v>
      </c>
      <c r="H755" s="13">
        <v>5.428718048447676E-5</v>
      </c>
      <c r="I755" s="15" t="s">
        <v>10074</v>
      </c>
    </row>
    <row r="756" spans="1:9" x14ac:dyDescent="0.25">
      <c r="A756" s="10" t="s">
        <v>10134</v>
      </c>
      <c r="B756" s="12" t="s">
        <v>6046</v>
      </c>
      <c r="C756" s="13">
        <v>9.2899999999999996E-2</v>
      </c>
      <c r="D756" s="14">
        <v>639625703</v>
      </c>
      <c r="E756" s="14">
        <v>641697925</v>
      </c>
      <c r="F756" s="15" t="s">
        <v>10074</v>
      </c>
      <c r="G756" s="13">
        <v>4.8761451716859999E-5</v>
      </c>
      <c r="H756" s="13">
        <v>4.8729462366388131E-5</v>
      </c>
      <c r="I756" s="15" t="s">
        <v>10076</v>
      </c>
    </row>
    <row r="757" spans="1:9" x14ac:dyDescent="0.25">
      <c r="A757" s="10" t="s">
        <v>10134</v>
      </c>
      <c r="B757" s="12" t="s">
        <v>6053</v>
      </c>
      <c r="C757" s="13">
        <v>0.1183</v>
      </c>
      <c r="D757" s="14">
        <v>887250000</v>
      </c>
      <c r="E757" s="14">
        <v>887250000</v>
      </c>
      <c r="F757" s="15" t="s">
        <v>10076</v>
      </c>
      <c r="G757" s="13">
        <v>1.2618354974677001E-4</v>
      </c>
      <c r="H757" s="13">
        <v>1.25693554043499E-4</v>
      </c>
      <c r="I757" s="15" t="s">
        <v>10076</v>
      </c>
    </row>
    <row r="758" spans="1:9" x14ac:dyDescent="0.25">
      <c r="A758" s="10" t="s">
        <v>10134</v>
      </c>
      <c r="B758" s="12" t="s">
        <v>6063</v>
      </c>
      <c r="C758" s="13">
        <v>0.31509999999999999</v>
      </c>
      <c r="D758" s="14">
        <v>184333500</v>
      </c>
      <c r="E758" s="14">
        <v>184333500</v>
      </c>
      <c r="F758" s="15" t="s">
        <v>10076</v>
      </c>
      <c r="G758" s="13">
        <v>3.0112596715000004E-6</v>
      </c>
      <c r="H758" s="13">
        <v>2.9995663540754878E-6</v>
      </c>
      <c r="I758" s="15" t="s">
        <v>10076</v>
      </c>
    </row>
    <row r="759" spans="1:9" x14ac:dyDescent="0.25">
      <c r="A759" s="10" t="s">
        <v>10134</v>
      </c>
      <c r="B759" s="12" t="s">
        <v>6074</v>
      </c>
      <c r="C759" s="13">
        <v>0.54330000000000001</v>
      </c>
      <c r="D759" s="14">
        <v>1338331569</v>
      </c>
      <c r="E759" s="14">
        <v>1338331801</v>
      </c>
      <c r="F759" s="15" t="s">
        <v>10074</v>
      </c>
      <c r="G759" s="13">
        <v>3.2151315580819998E-5</v>
      </c>
      <c r="H759" s="13">
        <v>3.2026471211226324E-5</v>
      </c>
      <c r="I759" s="15" t="s">
        <v>10076</v>
      </c>
    </row>
    <row r="760" spans="1:9" x14ac:dyDescent="0.25">
      <c r="A760" s="10" t="s">
        <v>10134</v>
      </c>
      <c r="B760" s="12" t="s">
        <v>6078</v>
      </c>
      <c r="C760" s="13">
        <v>7.5399999999999995E-2</v>
      </c>
      <c r="D760" s="14">
        <v>216850599</v>
      </c>
      <c r="E760" s="14">
        <v>216563380</v>
      </c>
      <c r="F760" s="15" t="s">
        <v>10075</v>
      </c>
      <c r="G760" s="13">
        <v>3.4035369409481E-4</v>
      </c>
      <c r="H760" s="13">
        <v>3.385829844802872E-4</v>
      </c>
      <c r="I760" s="15" t="s">
        <v>10076</v>
      </c>
    </row>
    <row r="761" spans="1:9" x14ac:dyDescent="0.25">
      <c r="A761" s="10" t="s">
        <v>10134</v>
      </c>
      <c r="B761" s="12" t="s">
        <v>6083</v>
      </c>
      <c r="C761" s="13">
        <v>0.16600000000000001</v>
      </c>
      <c r="D761" s="14">
        <v>1648800700</v>
      </c>
      <c r="E761" s="14">
        <v>1648800700</v>
      </c>
      <c r="F761" s="15" t="s">
        <v>10076</v>
      </c>
      <c r="G761" s="13">
        <v>1.1302010306749001E-4</v>
      </c>
      <c r="H761" s="13">
        <v>1.1258122361825126E-4</v>
      </c>
      <c r="I761" s="15" t="s">
        <v>10076</v>
      </c>
    </row>
    <row r="762" spans="1:9" x14ac:dyDescent="0.25">
      <c r="A762" s="10" t="s">
        <v>10134</v>
      </c>
      <c r="B762" s="12" t="s">
        <v>6086</v>
      </c>
      <c r="C762" s="13">
        <v>1.0999999999999999E-2</v>
      </c>
      <c r="D762" s="14">
        <v>99213202</v>
      </c>
      <c r="E762" s="14">
        <v>99213202</v>
      </c>
      <c r="F762" s="15" t="s">
        <v>10076</v>
      </c>
      <c r="G762" s="13">
        <v>2.4628895229540003E-5</v>
      </c>
      <c r="H762" s="13">
        <v>2.4533256280326557E-5</v>
      </c>
      <c r="I762" s="15" t="s">
        <v>10076</v>
      </c>
    </row>
    <row r="763" spans="1:9" x14ac:dyDescent="0.25">
      <c r="A763" s="10" t="s">
        <v>10134</v>
      </c>
      <c r="B763" s="12" t="s">
        <v>6089</v>
      </c>
      <c r="C763" s="13">
        <v>1.0200000000000001E-2</v>
      </c>
      <c r="D763" s="14">
        <v>48675810</v>
      </c>
      <c r="E763" s="14">
        <v>48675810</v>
      </c>
      <c r="F763" s="15" t="s">
        <v>10076</v>
      </c>
      <c r="G763" s="13">
        <v>9.0430502329200012E-6</v>
      </c>
      <c r="H763" s="13">
        <v>9.0079342819046387E-6</v>
      </c>
      <c r="I763" s="15" t="s">
        <v>10076</v>
      </c>
    </row>
    <row r="764" spans="1:9" x14ac:dyDescent="0.25">
      <c r="A764" s="10" t="s">
        <v>10134</v>
      </c>
      <c r="B764" s="12" t="s">
        <v>6091</v>
      </c>
      <c r="C764" s="13">
        <v>0.19309999999999999</v>
      </c>
      <c r="D764" s="14">
        <v>3135927400</v>
      </c>
      <c r="E764" s="14">
        <v>3162128360</v>
      </c>
      <c r="F764" s="15" t="s">
        <v>10074</v>
      </c>
      <c r="G764" s="13">
        <v>3.3951304253981997E-4</v>
      </c>
      <c r="H764" s="13">
        <v>3.4102029335919429E-4</v>
      </c>
      <c r="I764" s="15" t="s">
        <v>10076</v>
      </c>
    </row>
    <row r="765" spans="1:9" x14ac:dyDescent="0.25">
      <c r="A765" s="10" t="s">
        <v>10134</v>
      </c>
      <c r="B765" s="12" t="s">
        <v>6096</v>
      </c>
      <c r="C765" s="13">
        <v>0.2</v>
      </c>
      <c r="D765" s="14">
        <v>1750000000</v>
      </c>
      <c r="E765" s="14">
        <v>1750000000</v>
      </c>
      <c r="F765" s="15" t="s">
        <v>10076</v>
      </c>
      <c r="G765" s="13">
        <v>4.5964830566820001E-5</v>
      </c>
      <c r="H765" s="13">
        <v>4.5786340030416155E-5</v>
      </c>
      <c r="I765" s="15" t="s">
        <v>10076</v>
      </c>
    </row>
    <row r="766" spans="1:9" x14ac:dyDescent="0.25">
      <c r="A766" s="10" t="s">
        <v>10134</v>
      </c>
      <c r="B766" s="12" t="s">
        <v>6100</v>
      </c>
      <c r="C766" s="13">
        <v>0.48530000000000001</v>
      </c>
      <c r="D766" s="14">
        <v>3276522405</v>
      </c>
      <c r="E766" s="14">
        <v>3276522405</v>
      </c>
      <c r="F766" s="15" t="s">
        <v>10076</v>
      </c>
      <c r="G766" s="13">
        <v>2.5503111998740201E-3</v>
      </c>
      <c r="H766" s="13">
        <v>2.5404078367676896E-3</v>
      </c>
      <c r="I766" s="15" t="s">
        <v>10075</v>
      </c>
    </row>
    <row r="767" spans="1:9" x14ac:dyDescent="0.25">
      <c r="A767" s="10" t="s">
        <v>10134</v>
      </c>
      <c r="B767" s="12" t="s">
        <v>6106</v>
      </c>
      <c r="C767" s="13">
        <v>0.154</v>
      </c>
      <c r="D767" s="14">
        <v>1486033267</v>
      </c>
      <c r="E767" s="14">
        <v>1347756909</v>
      </c>
      <c r="F767" s="15" t="s">
        <v>10075</v>
      </c>
      <c r="G767" s="13">
        <v>1.0852683590399001E-4</v>
      </c>
      <c r="H767" s="13">
        <v>9.8046126772996319E-5</v>
      </c>
      <c r="I767" s="15" t="s">
        <v>10076</v>
      </c>
    </row>
    <row r="768" spans="1:9" x14ac:dyDescent="0.25">
      <c r="A768" s="10" t="s">
        <v>10134</v>
      </c>
      <c r="B768" s="12" t="s">
        <v>6113</v>
      </c>
      <c r="C768" s="13">
        <v>0.1188</v>
      </c>
      <c r="D768" s="14">
        <v>406068532</v>
      </c>
      <c r="E768" s="14">
        <v>406068532</v>
      </c>
      <c r="F768" s="15" t="s">
        <v>10076</v>
      </c>
      <c r="G768" s="13">
        <v>2.1591419032300002E-5</v>
      </c>
      <c r="H768" s="13">
        <v>2.1507575301845936E-5</v>
      </c>
      <c r="I768" s="15" t="s">
        <v>10076</v>
      </c>
    </row>
    <row r="769" spans="1:9" x14ac:dyDescent="0.25">
      <c r="A769" s="10" t="s">
        <v>10134</v>
      </c>
      <c r="B769" s="12" t="s">
        <v>6132</v>
      </c>
      <c r="C769" s="13">
        <v>0.26860000000000001</v>
      </c>
      <c r="D769" s="14">
        <v>590652428</v>
      </c>
      <c r="E769" s="14">
        <v>625341909</v>
      </c>
      <c r="F769" s="15" t="s">
        <v>10074</v>
      </c>
      <c r="G769" s="13">
        <v>1.9297716761279999E-5</v>
      </c>
      <c r="H769" s="13">
        <v>2.0351748858544635E-5</v>
      </c>
      <c r="I769" s="15" t="s">
        <v>10076</v>
      </c>
    </row>
    <row r="770" spans="1:9" x14ac:dyDescent="0.25">
      <c r="A770" s="10" t="s">
        <v>10134</v>
      </c>
      <c r="B770" s="12" t="s">
        <v>6140</v>
      </c>
      <c r="C770" s="13">
        <v>0.48559999999999998</v>
      </c>
      <c r="D770" s="14">
        <v>3202935353</v>
      </c>
      <c r="E770" s="14">
        <v>3092137987</v>
      </c>
      <c r="F770" s="15" t="s">
        <v>10075</v>
      </c>
      <c r="G770" s="13">
        <v>1.6774117953726998E-2</v>
      </c>
      <c r="H770" s="13">
        <v>1.6130976228813796E-2</v>
      </c>
      <c r="I770" s="15" t="s">
        <v>10075</v>
      </c>
    </row>
    <row r="771" spans="1:9" x14ac:dyDescent="0.25">
      <c r="A771" s="10" t="s">
        <v>10134</v>
      </c>
      <c r="B771" s="12" t="s">
        <v>6146</v>
      </c>
      <c r="C771" s="13">
        <v>0.115</v>
      </c>
      <c r="D771" s="14">
        <v>393875000</v>
      </c>
      <c r="E771" s="14">
        <v>393875000</v>
      </c>
      <c r="F771" s="15" t="s">
        <v>10076</v>
      </c>
      <c r="G771" s="13">
        <v>1.4571832246431E-4</v>
      </c>
      <c r="H771" s="13">
        <v>1.4515246937142569E-4</v>
      </c>
      <c r="I771" s="15" t="s">
        <v>10076</v>
      </c>
    </row>
    <row r="772" spans="1:9" x14ac:dyDescent="0.25">
      <c r="A772" s="10" t="s">
        <v>10134</v>
      </c>
      <c r="B772" s="12" t="s">
        <v>6153</v>
      </c>
      <c r="C772" s="13">
        <v>0.4486</v>
      </c>
      <c r="D772" s="14">
        <v>7843220827</v>
      </c>
      <c r="E772" s="14">
        <v>7405743765</v>
      </c>
      <c r="F772" s="15" t="s">
        <v>10075</v>
      </c>
      <c r="G772" s="13">
        <v>8.2402815179700994E-4</v>
      </c>
      <c r="H772" s="13">
        <v>7.7504434793299168E-4</v>
      </c>
      <c r="I772" s="15" t="s">
        <v>10076</v>
      </c>
    </row>
    <row r="773" spans="1:9" x14ac:dyDescent="0.25">
      <c r="A773" s="10" t="s">
        <v>10134</v>
      </c>
      <c r="B773" s="12" t="s">
        <v>6163</v>
      </c>
      <c r="C773" s="13">
        <v>0.2863</v>
      </c>
      <c r="D773" s="14">
        <v>3723567024</v>
      </c>
      <c r="E773" s="14">
        <v>3578574149</v>
      </c>
      <c r="F773" s="15" t="s">
        <v>10075</v>
      </c>
      <c r="G773" s="13">
        <v>5.9635236014760003E-5</v>
      </c>
      <c r="H773" s="13">
        <v>5.7090527117725469E-5</v>
      </c>
      <c r="I773" s="15" t="s">
        <v>10076</v>
      </c>
    </row>
    <row r="774" spans="1:9" x14ac:dyDescent="0.25">
      <c r="A774" s="10" t="s">
        <v>10134</v>
      </c>
      <c r="B774" s="12" t="s">
        <v>6166</v>
      </c>
      <c r="C774" s="13">
        <v>0.40960000000000002</v>
      </c>
      <c r="D774" s="14">
        <v>2358753460</v>
      </c>
      <c r="E774" s="14">
        <v>2358753460</v>
      </c>
      <c r="F774" s="15" t="s">
        <v>10076</v>
      </c>
      <c r="G774" s="13">
        <v>1.32219150168042E-3</v>
      </c>
      <c r="H774" s="13">
        <v>1.3170571704602041E-3</v>
      </c>
      <c r="I774" s="15" t="s">
        <v>10076</v>
      </c>
    </row>
    <row r="775" spans="1:9" x14ac:dyDescent="0.25">
      <c r="A775" s="10" t="s">
        <v>10134</v>
      </c>
      <c r="B775" s="12" t="s">
        <v>6179</v>
      </c>
      <c r="C775" s="13">
        <v>0.20610000000000001</v>
      </c>
      <c r="D775" s="14">
        <v>92745000</v>
      </c>
      <c r="E775" s="14">
        <v>92745000</v>
      </c>
      <c r="F775" s="15" t="s">
        <v>10076</v>
      </c>
      <c r="G775" s="13">
        <v>6.7138665900200005E-6</v>
      </c>
      <c r="H775" s="13">
        <v>6.6877953169570296E-6</v>
      </c>
      <c r="I775" s="15" t="s">
        <v>10076</v>
      </c>
    </row>
    <row r="776" spans="1:9" x14ac:dyDescent="0.25">
      <c r="A776" s="10" t="s">
        <v>10134</v>
      </c>
      <c r="B776" s="12" t="s">
        <v>6194</v>
      </c>
      <c r="C776" s="13">
        <v>0.14130000000000001</v>
      </c>
      <c r="D776" s="14">
        <v>993907200</v>
      </c>
      <c r="E776" s="14">
        <v>997436700</v>
      </c>
      <c r="F776" s="15" t="s">
        <v>10074</v>
      </c>
      <c r="G776" s="13">
        <v>1.3625842611969001E-4</v>
      </c>
      <c r="H776" s="13">
        <v>1.3621130095712143E-4</v>
      </c>
      <c r="I776" s="15" t="s">
        <v>10076</v>
      </c>
    </row>
    <row r="777" spans="1:9" x14ac:dyDescent="0.25">
      <c r="A777" s="10" t="s">
        <v>10134</v>
      </c>
      <c r="B777" s="12" t="s">
        <v>6207</v>
      </c>
      <c r="C777" s="13">
        <v>9.2399999999999996E-2</v>
      </c>
      <c r="D777" s="14">
        <v>1143520583</v>
      </c>
      <c r="E777" s="14">
        <v>1172711453</v>
      </c>
      <c r="F777" s="15" t="s">
        <v>10074</v>
      </c>
      <c r="G777" s="13">
        <v>6.1169399891937003E-4</v>
      </c>
      <c r="H777" s="13">
        <v>6.2487286489879966E-4</v>
      </c>
      <c r="I777" s="15" t="s">
        <v>10076</v>
      </c>
    </row>
    <row r="778" spans="1:9" x14ac:dyDescent="0.25">
      <c r="A778" s="10" t="s">
        <v>10134</v>
      </c>
      <c r="B778" s="12" t="s">
        <v>6215</v>
      </c>
      <c r="C778" s="13">
        <v>0.17799999999999999</v>
      </c>
      <c r="D778" s="14">
        <v>622084300</v>
      </c>
      <c r="E778" s="14">
        <v>585152750</v>
      </c>
      <c r="F778" s="15" t="s">
        <v>10075</v>
      </c>
      <c r="G778" s="13">
        <v>2.3911358423229998E-5</v>
      </c>
      <c r="H778" s="13">
        <v>2.2404462256083425E-5</v>
      </c>
      <c r="I778" s="15" t="s">
        <v>10076</v>
      </c>
    </row>
    <row r="779" spans="1:9" x14ac:dyDescent="0.25">
      <c r="A779" s="10" t="s">
        <v>10134</v>
      </c>
      <c r="B779" s="12" t="s">
        <v>6222</v>
      </c>
      <c r="C779" s="13">
        <v>7.5800000000000006E-2</v>
      </c>
      <c r="D779" s="14">
        <v>50209920</v>
      </c>
      <c r="E779" s="14">
        <v>50209920</v>
      </c>
      <c r="F779" s="15" t="s">
        <v>10076</v>
      </c>
      <c r="G779" s="13">
        <v>3.5060635644249997E-5</v>
      </c>
      <c r="H779" s="13">
        <v>3.4924488255355986E-5</v>
      </c>
      <c r="I779" s="15" t="s">
        <v>10076</v>
      </c>
    </row>
    <row r="780" spans="1:9" x14ac:dyDescent="0.25">
      <c r="A780" s="10" t="s">
        <v>10134</v>
      </c>
      <c r="B780" s="12" t="s">
        <v>6227</v>
      </c>
      <c r="C780" s="13">
        <v>3.1600000000000003E-2</v>
      </c>
      <c r="D780" s="14">
        <v>25261490</v>
      </c>
      <c r="E780" s="14">
        <v>25261490</v>
      </c>
      <c r="F780" s="15" t="s">
        <v>10076</v>
      </c>
      <c r="G780" s="13">
        <v>6.7969177036999995E-6</v>
      </c>
      <c r="H780" s="13">
        <v>6.7705238462092139E-6</v>
      </c>
      <c r="I780" s="15" t="s">
        <v>10076</v>
      </c>
    </row>
    <row r="781" spans="1:9" x14ac:dyDescent="0.25">
      <c r="A781" s="10" t="s">
        <v>10134</v>
      </c>
      <c r="B781" s="12" t="s">
        <v>6230</v>
      </c>
      <c r="C781" s="13">
        <v>0.25009999999999999</v>
      </c>
      <c r="D781" s="14">
        <v>384101528</v>
      </c>
      <c r="E781" s="14">
        <v>250100995</v>
      </c>
      <c r="F781" s="15" t="s">
        <v>10075</v>
      </c>
      <c r="G781" s="13">
        <v>8.4277252499359996E-5</v>
      </c>
      <c r="H781" s="13">
        <v>5.4662566592085281E-5</v>
      </c>
      <c r="I781" s="15" t="s">
        <v>10076</v>
      </c>
    </row>
    <row r="782" spans="1:9" x14ac:dyDescent="0.25">
      <c r="A782" s="10" t="s">
        <v>10134</v>
      </c>
      <c r="B782" s="12" t="s">
        <v>6245</v>
      </c>
      <c r="C782" s="13">
        <v>7.51E-2</v>
      </c>
      <c r="D782" s="14">
        <v>307933840</v>
      </c>
      <c r="E782" s="14">
        <v>307933840</v>
      </c>
      <c r="F782" s="15" t="s">
        <v>10076</v>
      </c>
      <c r="G782" s="13">
        <v>2.0318816146109998E-5</v>
      </c>
      <c r="H782" s="13">
        <v>2.0239914133949479E-5</v>
      </c>
      <c r="I782" s="15" t="s">
        <v>10076</v>
      </c>
    </row>
    <row r="783" spans="1:9" x14ac:dyDescent="0.25">
      <c r="A783" s="10" t="s">
        <v>10134</v>
      </c>
      <c r="B783" s="12" t="s">
        <v>6263</v>
      </c>
      <c r="C783" s="13">
        <v>0.34989999999999999</v>
      </c>
      <c r="D783" s="14">
        <v>1080000000</v>
      </c>
      <c r="E783" s="14">
        <v>944730000</v>
      </c>
      <c r="F783" s="15" t="s">
        <v>10075</v>
      </c>
      <c r="G783" s="13">
        <v>2.1967024949633E-4</v>
      </c>
      <c r="H783" s="13">
        <v>1.9141036882058365E-4</v>
      </c>
      <c r="I783" s="15" t="s">
        <v>10076</v>
      </c>
    </row>
    <row r="784" spans="1:9" x14ac:dyDescent="0.25">
      <c r="A784" s="10" t="s">
        <v>10134</v>
      </c>
      <c r="B784" s="12" t="s">
        <v>6269</v>
      </c>
      <c r="C784" s="13">
        <v>0.24979999999999999</v>
      </c>
      <c r="D784" s="14">
        <v>3682409169</v>
      </c>
      <c r="E784" s="14">
        <v>3881290339</v>
      </c>
      <c r="F784" s="15" t="s">
        <v>10074</v>
      </c>
      <c r="G784" s="13">
        <v>6.8412238221500003E-5</v>
      </c>
      <c r="H784" s="13">
        <v>7.1827070345378911E-5</v>
      </c>
      <c r="I784" s="15" t="s">
        <v>10076</v>
      </c>
    </row>
    <row r="785" spans="1:9" x14ac:dyDescent="0.25">
      <c r="A785" s="10" t="s">
        <v>10134</v>
      </c>
      <c r="B785" s="12" t="s">
        <v>6275</v>
      </c>
      <c r="C785" s="13">
        <v>0.16800000000000001</v>
      </c>
      <c r="D785" s="14">
        <v>2056145278</v>
      </c>
      <c r="E785" s="14">
        <v>2056145278</v>
      </c>
      <c r="F785" s="15" t="s">
        <v>10076</v>
      </c>
      <c r="G785" s="13">
        <v>9.8955979030911495E-3</v>
      </c>
      <c r="H785" s="13">
        <v>9.8571713390107323E-3</v>
      </c>
      <c r="I785" s="15" t="s">
        <v>10076</v>
      </c>
    </row>
    <row r="786" spans="1:9" x14ac:dyDescent="0.25">
      <c r="A786" s="10" t="s">
        <v>10134</v>
      </c>
      <c r="B786" s="12" t="s">
        <v>6282</v>
      </c>
      <c r="C786" s="13">
        <v>0.39889999999999998</v>
      </c>
      <c r="D786" s="14">
        <v>8158373343</v>
      </c>
      <c r="E786" s="14">
        <v>8158373343</v>
      </c>
      <c r="F786" s="15" t="s">
        <v>10076</v>
      </c>
      <c r="G786" s="13">
        <v>3.8153131894165998E-4</v>
      </c>
      <c r="H786" s="13">
        <v>3.8004975730466931E-4</v>
      </c>
      <c r="I786" s="15" t="s">
        <v>10076</v>
      </c>
    </row>
    <row r="787" spans="1:9" x14ac:dyDescent="0.25">
      <c r="A787" s="10" t="s">
        <v>10134</v>
      </c>
      <c r="B787" s="12" t="s">
        <v>6289</v>
      </c>
      <c r="C787" s="13">
        <v>0.21590000000000001</v>
      </c>
      <c r="D787" s="14">
        <v>1231090000</v>
      </c>
      <c r="E787" s="14">
        <v>1299718000</v>
      </c>
      <c r="F787" s="15" t="s">
        <v>10074</v>
      </c>
      <c r="G787" s="13">
        <v>2.0899670333890004E-5</v>
      </c>
      <c r="H787" s="13">
        <v>2.1979055787160824E-5</v>
      </c>
      <c r="I787" s="15" t="s">
        <v>10076</v>
      </c>
    </row>
    <row r="788" spans="1:9" x14ac:dyDescent="0.25">
      <c r="A788" s="10" t="s">
        <v>10134</v>
      </c>
      <c r="B788" s="12" t="s">
        <v>6302</v>
      </c>
      <c r="C788" s="13">
        <v>9.8900000000000002E-2</v>
      </c>
      <c r="D788" s="14">
        <v>1417525258</v>
      </c>
      <c r="E788" s="14">
        <v>1341562182</v>
      </c>
      <c r="F788" s="15" t="s">
        <v>10075</v>
      </c>
      <c r="G788" s="13">
        <v>7.2875174100757998E-4</v>
      </c>
      <c r="H788" s="13">
        <v>6.8702077807414579E-4</v>
      </c>
      <c r="I788" s="15" t="s">
        <v>10076</v>
      </c>
    </row>
    <row r="789" spans="1:9" x14ac:dyDescent="0.25">
      <c r="A789" s="10" t="s">
        <v>10134</v>
      </c>
      <c r="B789" s="12" t="s">
        <v>6307</v>
      </c>
      <c r="C789" s="13">
        <v>0.54449999999999998</v>
      </c>
      <c r="D789" s="14">
        <v>2629293387</v>
      </c>
      <c r="E789" s="14">
        <v>2562008320</v>
      </c>
      <c r="F789" s="15" t="s">
        <v>10075</v>
      </c>
      <c r="G789" s="13">
        <v>9.8957947335605008E-4</v>
      </c>
      <c r="H789" s="13">
        <v>9.6051119388242037E-4</v>
      </c>
      <c r="I789" s="15" t="s">
        <v>10076</v>
      </c>
    </row>
    <row r="790" spans="1:9" x14ac:dyDescent="0.25">
      <c r="A790" s="10" t="s">
        <v>10134</v>
      </c>
      <c r="B790" s="12" t="s">
        <v>6314</v>
      </c>
      <c r="C790" s="13">
        <v>0.22750000000000001</v>
      </c>
      <c r="D790" s="14">
        <v>2192655000</v>
      </c>
      <c r="E790" s="14">
        <v>2166937500</v>
      </c>
      <c r="F790" s="15" t="s">
        <v>10075</v>
      </c>
      <c r="G790" s="13">
        <v>9.0249996517723996E-4</v>
      </c>
      <c r="H790" s="13">
        <v>8.8845112405270361E-4</v>
      </c>
      <c r="I790" s="15" t="s">
        <v>10076</v>
      </c>
    </row>
    <row r="791" spans="1:9" x14ac:dyDescent="0.25">
      <c r="A791" s="10" t="s">
        <v>10134</v>
      </c>
      <c r="B791" s="12" t="s">
        <v>6320</v>
      </c>
      <c r="C791" s="13">
        <v>7.6300000000000007E-2</v>
      </c>
      <c r="D791" s="14">
        <v>89340371</v>
      </c>
      <c r="E791" s="14">
        <v>89340371</v>
      </c>
      <c r="F791" s="15" t="s">
        <v>10076</v>
      </c>
      <c r="G791" s="13">
        <v>1.4308414689170001E-5</v>
      </c>
      <c r="H791" s="13">
        <v>1.4252852204278605E-5</v>
      </c>
      <c r="I791" s="15" t="s">
        <v>10076</v>
      </c>
    </row>
    <row r="792" spans="1:9" x14ac:dyDescent="0.25">
      <c r="A792" s="10" t="s">
        <v>10134</v>
      </c>
      <c r="B792" s="12" t="s">
        <v>6330</v>
      </c>
      <c r="C792" s="13">
        <v>0.28110000000000002</v>
      </c>
      <c r="D792" s="14">
        <v>3066028375</v>
      </c>
      <c r="E792" s="14">
        <v>3064938038</v>
      </c>
      <c r="F792" s="15" t="s">
        <v>10075</v>
      </c>
      <c r="G792" s="13">
        <v>1.1834147532945299E-3</v>
      </c>
      <c r="H792" s="13">
        <v>1.1784001092975988E-3</v>
      </c>
      <c r="I792" s="15" t="s">
        <v>10076</v>
      </c>
    </row>
    <row r="793" spans="1:9" x14ac:dyDescent="0.25">
      <c r="A793" s="10" t="s">
        <v>10134</v>
      </c>
      <c r="B793" s="12" t="s">
        <v>6341</v>
      </c>
      <c r="C793" s="13">
        <v>0.67810000000000004</v>
      </c>
      <c r="D793" s="14">
        <v>3254880408</v>
      </c>
      <c r="E793" s="14">
        <v>3254880408</v>
      </c>
      <c r="F793" s="15" t="s">
        <v>10076</v>
      </c>
      <c r="G793" s="13">
        <v>6.3076004190752006E-4</v>
      </c>
      <c r="H793" s="13">
        <v>6.2831067583972563E-4</v>
      </c>
      <c r="I793" s="15" t="s">
        <v>10076</v>
      </c>
    </row>
    <row r="794" spans="1:9" x14ac:dyDescent="0.25">
      <c r="A794" s="10" t="s">
        <v>10134</v>
      </c>
      <c r="B794" s="12" t="s">
        <v>6349</v>
      </c>
      <c r="C794" s="13">
        <v>0.22140000000000001</v>
      </c>
      <c r="D794" s="14">
        <v>2369525659</v>
      </c>
      <c r="E794" s="14">
        <v>2373814393</v>
      </c>
      <c r="F794" s="15" t="s">
        <v>10074</v>
      </c>
      <c r="G794" s="13">
        <v>8.0452777816060009E-5</v>
      </c>
      <c r="H794" s="13">
        <v>8.0285414192144701E-5</v>
      </c>
      <c r="I794" s="15" t="s">
        <v>10076</v>
      </c>
    </row>
    <row r="795" spans="1:9" x14ac:dyDescent="0.25">
      <c r="A795" s="10" t="s">
        <v>10134</v>
      </c>
      <c r="B795" s="12" t="s">
        <v>6353</v>
      </c>
      <c r="C795" s="13">
        <v>0.2011</v>
      </c>
      <c r="D795" s="14">
        <v>524000000</v>
      </c>
      <c r="E795" s="14">
        <v>263441000</v>
      </c>
      <c r="F795" s="15" t="s">
        <v>10075</v>
      </c>
      <c r="G795" s="13">
        <v>1.61969172295589E-3</v>
      </c>
      <c r="H795" s="13">
        <v>8.1113792556198683E-4</v>
      </c>
      <c r="I795" s="15" t="s">
        <v>10075</v>
      </c>
    </row>
    <row r="796" spans="1:9" x14ac:dyDescent="0.25">
      <c r="A796" s="10" t="s">
        <v>10134</v>
      </c>
      <c r="B796" s="12" t="s">
        <v>6363</v>
      </c>
      <c r="C796" s="13">
        <v>0.6623</v>
      </c>
      <c r="D796" s="14">
        <v>16432683878</v>
      </c>
      <c r="E796" s="14">
        <v>16432683878</v>
      </c>
      <c r="F796" s="15" t="s">
        <v>10076</v>
      </c>
      <c r="G796" s="13">
        <v>2.6317962725098997E-4</v>
      </c>
      <c r="H796" s="13">
        <v>2.6215764866654404E-4</v>
      </c>
      <c r="I796" s="15" t="s">
        <v>10076</v>
      </c>
    </row>
    <row r="797" spans="1:9" x14ac:dyDescent="0.25">
      <c r="A797" s="10" t="s">
        <v>10134</v>
      </c>
      <c r="B797" s="12" t="s">
        <v>6374</v>
      </c>
      <c r="C797" s="13">
        <v>0.29459999999999997</v>
      </c>
      <c r="D797" s="14">
        <v>1865893322</v>
      </c>
      <c r="E797" s="14">
        <v>1862100856</v>
      </c>
      <c r="F797" s="15" t="s">
        <v>10075</v>
      </c>
      <c r="G797" s="13">
        <v>5.7376203195420004E-5</v>
      </c>
      <c r="H797" s="13">
        <v>5.7037234592450679E-5</v>
      </c>
      <c r="I797" s="15" t="s">
        <v>10076</v>
      </c>
    </row>
    <row r="798" spans="1:9" x14ac:dyDescent="0.25">
      <c r="A798" s="10" t="s">
        <v>10134</v>
      </c>
      <c r="B798" s="12" t="s">
        <v>6386</v>
      </c>
      <c r="C798" s="13">
        <v>0.20180000000000001</v>
      </c>
      <c r="D798" s="14">
        <v>505000000</v>
      </c>
      <c r="E798" s="14">
        <v>504500000</v>
      </c>
      <c r="F798" s="15" t="s">
        <v>10075</v>
      </c>
      <c r="G798" s="13">
        <v>1.2778863522392E-4</v>
      </c>
      <c r="H798" s="13">
        <v>1.2716637457019171E-4</v>
      </c>
      <c r="I798" s="15" t="s">
        <v>10076</v>
      </c>
    </row>
    <row r="799" spans="1:9" x14ac:dyDescent="0.25">
      <c r="A799" s="10" t="s">
        <v>10134</v>
      </c>
      <c r="B799" s="12" t="s">
        <v>6396</v>
      </c>
      <c r="C799" s="13">
        <v>0.1368</v>
      </c>
      <c r="D799" s="14">
        <v>4362546169</v>
      </c>
      <c r="E799" s="14">
        <v>4590740891</v>
      </c>
      <c r="F799" s="15" t="s">
        <v>10074</v>
      </c>
      <c r="G799" s="13">
        <v>1.1528365769048999E-3</v>
      </c>
      <c r="H799" s="13">
        <v>1.2084279396042134E-3</v>
      </c>
      <c r="I799" s="15" t="s">
        <v>10076</v>
      </c>
    </row>
    <row r="800" spans="1:9" x14ac:dyDescent="0.25">
      <c r="A800" s="10" t="s">
        <v>10134</v>
      </c>
      <c r="B800" s="12" t="s">
        <v>6404</v>
      </c>
      <c r="C800" s="13">
        <v>8.9999999999999998E-4</v>
      </c>
      <c r="D800" s="14">
        <v>1023822</v>
      </c>
      <c r="E800" s="14">
        <v>1023822</v>
      </c>
      <c r="F800" s="15" t="s">
        <v>10076</v>
      </c>
      <c r="G800" s="13">
        <v>1.438029574043E-5</v>
      </c>
      <c r="H800" s="13">
        <v>1.4324450402513102E-5</v>
      </c>
      <c r="I800" s="15" t="s">
        <v>10076</v>
      </c>
    </row>
    <row r="801" spans="1:9" x14ac:dyDescent="0.25">
      <c r="A801" s="10" t="s">
        <v>10134</v>
      </c>
      <c r="B801" s="12" t="s">
        <v>6406</v>
      </c>
      <c r="C801" s="13">
        <v>7.6899999999999996E-2</v>
      </c>
      <c r="D801" s="14">
        <v>115163654</v>
      </c>
      <c r="E801" s="14">
        <v>115163654</v>
      </c>
      <c r="F801" s="15" t="s">
        <v>10076</v>
      </c>
      <c r="G801" s="13">
        <v>9.9967421296599996E-5</v>
      </c>
      <c r="H801" s="13">
        <v>9.9579227741778442E-5</v>
      </c>
      <c r="I801" s="15" t="s">
        <v>10076</v>
      </c>
    </row>
    <row r="802" spans="1:9" x14ac:dyDescent="0.25">
      <c r="A802" s="10" t="s">
        <v>10134</v>
      </c>
      <c r="B802" s="12" t="s">
        <v>6411</v>
      </c>
      <c r="C802" s="13">
        <v>0.14599999999999999</v>
      </c>
      <c r="D802" s="14">
        <v>933053438</v>
      </c>
      <c r="E802" s="14">
        <v>924818750</v>
      </c>
      <c r="F802" s="15" t="s">
        <v>10075</v>
      </c>
      <c r="G802" s="13">
        <v>1.7035509837529998E-5</v>
      </c>
      <c r="H802" s="13">
        <v>1.6819594062566218E-5</v>
      </c>
      <c r="I802" s="15" t="s">
        <v>10076</v>
      </c>
    </row>
    <row r="803" spans="1:9" x14ac:dyDescent="0.25">
      <c r="A803" s="10" t="s">
        <v>10134</v>
      </c>
      <c r="B803" s="12" t="s">
        <v>6414</v>
      </c>
      <c r="C803" s="13">
        <v>0.2198</v>
      </c>
      <c r="D803" s="14">
        <v>331810080</v>
      </c>
      <c r="E803" s="14">
        <v>663620160</v>
      </c>
      <c r="F803" s="15" t="s">
        <v>10074</v>
      </c>
      <c r="G803" s="13">
        <v>1.7005261722699999E-6</v>
      </c>
      <c r="H803" s="13">
        <v>3.3878453850089669E-6</v>
      </c>
      <c r="I803" s="15" t="s">
        <v>10076</v>
      </c>
    </row>
    <row r="804" spans="1:9" x14ac:dyDescent="0.25">
      <c r="A804" s="10" t="s">
        <v>10134</v>
      </c>
      <c r="B804" s="12" t="s">
        <v>6419</v>
      </c>
      <c r="C804" s="13">
        <v>0.2051</v>
      </c>
      <c r="D804" s="14">
        <v>1094774404</v>
      </c>
      <c r="E804" s="14">
        <v>1104467438</v>
      </c>
      <c r="F804" s="15" t="s">
        <v>10074</v>
      </c>
      <c r="G804" s="13">
        <v>3.1560284313499999E-5</v>
      </c>
      <c r="H804" s="13">
        <v>3.1716076311544668E-5</v>
      </c>
      <c r="I804" s="15" t="s">
        <v>10076</v>
      </c>
    </row>
    <row r="805" spans="1:9" x14ac:dyDescent="0.25">
      <c r="A805" s="10" t="s">
        <v>10134</v>
      </c>
      <c r="B805" s="12" t="s">
        <v>6427</v>
      </c>
      <c r="C805" s="13">
        <v>9.3200000000000005E-2</v>
      </c>
      <c r="D805" s="14">
        <v>110034266</v>
      </c>
      <c r="E805" s="14">
        <v>126140142</v>
      </c>
      <c r="F805" s="15" t="s">
        <v>10074</v>
      </c>
      <c r="G805" s="13">
        <v>1.8503803877689999E-5</v>
      </c>
      <c r="H805" s="13">
        <v>2.11298613405987E-5</v>
      </c>
      <c r="I805" s="15" t="s">
        <v>10076</v>
      </c>
    </row>
    <row r="806" spans="1:9" x14ac:dyDescent="0.25">
      <c r="A806" s="10" t="s">
        <v>10134</v>
      </c>
      <c r="B806" s="12" t="s">
        <v>6432</v>
      </c>
      <c r="C806" s="13">
        <v>0.374</v>
      </c>
      <c r="D806" s="14">
        <v>448800260</v>
      </c>
      <c r="E806" s="14">
        <v>448800260</v>
      </c>
      <c r="F806" s="15" t="s">
        <v>10076</v>
      </c>
      <c r="G806" s="13">
        <v>1.6244461001699999E-5</v>
      </c>
      <c r="H806" s="13">
        <v>1.6181380554801806E-5</v>
      </c>
      <c r="I806" s="15" t="s">
        <v>10076</v>
      </c>
    </row>
    <row r="807" spans="1:9" x14ac:dyDescent="0.25">
      <c r="A807" s="10" t="s">
        <v>10134</v>
      </c>
      <c r="B807" s="12" t="s">
        <v>6438</v>
      </c>
      <c r="C807" s="13">
        <v>0.2</v>
      </c>
      <c r="D807" s="14">
        <v>7500000000</v>
      </c>
      <c r="E807" s="14">
        <v>7500000000</v>
      </c>
      <c r="F807" s="15" t="s">
        <v>10076</v>
      </c>
      <c r="G807" s="13">
        <v>6.7265605707540006E-5</v>
      </c>
      <c r="H807" s="13">
        <v>6.7004400044511444E-5</v>
      </c>
      <c r="I807" s="15" t="s">
        <v>10076</v>
      </c>
    </row>
    <row r="808" spans="1:9" x14ac:dyDescent="0.25">
      <c r="A808" s="10" t="s">
        <v>10134</v>
      </c>
      <c r="B808" s="12" t="s">
        <v>6444</v>
      </c>
      <c r="C808" s="13">
        <v>0.1222</v>
      </c>
      <c r="D808" s="14">
        <v>2441862420</v>
      </c>
      <c r="E808" s="14">
        <v>2425980388</v>
      </c>
      <c r="F808" s="15" t="s">
        <v>10075</v>
      </c>
      <c r="G808" s="13">
        <v>1.3648671619710801E-3</v>
      </c>
      <c r="H808" s="13">
        <v>1.3507243996612902E-3</v>
      </c>
      <c r="I808" s="15" t="s">
        <v>10076</v>
      </c>
    </row>
    <row r="809" spans="1:9" x14ac:dyDescent="0.25">
      <c r="A809" s="10" t="s">
        <v>10134</v>
      </c>
      <c r="B809" s="12" t="s">
        <v>6447</v>
      </c>
      <c r="C809" s="13">
        <v>0.68589999999999995</v>
      </c>
      <c r="D809" s="14">
        <v>6906770020</v>
      </c>
      <c r="E809" s="14">
        <v>6906770020</v>
      </c>
      <c r="F809" s="15" t="s">
        <v>10076</v>
      </c>
      <c r="G809" s="13">
        <v>6.1945075850400007E-5</v>
      </c>
      <c r="H809" s="13">
        <v>6.1704530857399059E-5</v>
      </c>
      <c r="I809" s="15" t="s">
        <v>10076</v>
      </c>
    </row>
    <row r="810" spans="1:9" x14ac:dyDescent="0.25">
      <c r="A810" s="10" t="s">
        <v>10134</v>
      </c>
      <c r="B810" s="12" t="s">
        <v>6454</v>
      </c>
      <c r="C810" s="13">
        <v>1</v>
      </c>
      <c r="D810" s="14">
        <v>10223647156</v>
      </c>
      <c r="E810" s="14">
        <v>10223647156</v>
      </c>
      <c r="F810" s="15" t="s">
        <v>10076</v>
      </c>
      <c r="G810" s="13">
        <v>4.5846654565899998E-5</v>
      </c>
      <c r="H810" s="13">
        <v>4.5668622930303705E-5</v>
      </c>
      <c r="I810" s="15" t="s">
        <v>10076</v>
      </c>
    </row>
    <row r="811" spans="1:9" x14ac:dyDescent="0.25">
      <c r="A811" s="10" t="s">
        <v>10134</v>
      </c>
      <c r="B811" s="12" t="s">
        <v>6461</v>
      </c>
      <c r="C811" s="13">
        <v>0.46889999999999998</v>
      </c>
      <c r="D811" s="14">
        <v>323082480</v>
      </c>
      <c r="E811" s="14">
        <v>515283588</v>
      </c>
      <c r="F811" s="15" t="s">
        <v>10074</v>
      </c>
      <c r="G811" s="13">
        <v>5.5883156684599999E-6</v>
      </c>
      <c r="H811" s="13">
        <v>8.8781831143002566E-6</v>
      </c>
      <c r="I811" s="15" t="s">
        <v>10076</v>
      </c>
    </row>
    <row r="812" spans="1:9" x14ac:dyDescent="0.25">
      <c r="A812" s="10" t="s">
        <v>10134</v>
      </c>
      <c r="B812" s="12" t="s">
        <v>6471</v>
      </c>
      <c r="C812" s="13">
        <v>7.9500000000000001E-2</v>
      </c>
      <c r="D812" s="14">
        <v>1844279755</v>
      </c>
      <c r="E812" s="14">
        <v>1801231456</v>
      </c>
      <c r="F812" s="15" t="s">
        <v>10075</v>
      </c>
      <c r="G812" s="13">
        <v>9.156558188669001E-4</v>
      </c>
      <c r="H812" s="13">
        <v>8.9081033912228257E-4</v>
      </c>
      <c r="I812" s="15" t="s">
        <v>10076</v>
      </c>
    </row>
    <row r="813" spans="1:9" x14ac:dyDescent="0.25">
      <c r="A813" s="10" t="s">
        <v>10134</v>
      </c>
      <c r="B813" s="12" t="s">
        <v>6475</v>
      </c>
      <c r="C813" s="13">
        <v>0.40029999999999999</v>
      </c>
      <c r="D813" s="14">
        <v>2411956961</v>
      </c>
      <c r="E813" s="14">
        <v>2411956961</v>
      </c>
      <c r="F813" s="15" t="s">
        <v>10076</v>
      </c>
      <c r="G813" s="13">
        <v>4.8286233905410004E-4</v>
      </c>
      <c r="H813" s="13">
        <v>4.8098728896537034E-4</v>
      </c>
      <c r="I813" s="15" t="s">
        <v>10076</v>
      </c>
    </row>
    <row r="814" spans="1:9" x14ac:dyDescent="0.25">
      <c r="A814" s="10" t="s">
        <v>10134</v>
      </c>
      <c r="B814" s="12" t="s">
        <v>6478</v>
      </c>
      <c r="C814" s="13">
        <v>9.9099999999999994E-2</v>
      </c>
      <c r="D814" s="14">
        <v>72659852</v>
      </c>
      <c r="E814" s="14">
        <v>72806788</v>
      </c>
      <c r="F814" s="15" t="s">
        <v>10074</v>
      </c>
      <c r="G814" s="13">
        <v>2.9674161514930002E-5</v>
      </c>
      <c r="H814" s="13">
        <v>2.9618706262441034E-5</v>
      </c>
      <c r="I814" s="15" t="s">
        <v>10076</v>
      </c>
    </row>
    <row r="815" spans="1:9" x14ac:dyDescent="0.25">
      <c r="A815" s="10" t="s">
        <v>10134</v>
      </c>
      <c r="B815" s="12" t="s">
        <v>6485</v>
      </c>
      <c r="C815" s="13">
        <v>0.1777</v>
      </c>
      <c r="D815" s="14">
        <v>71459093</v>
      </c>
      <c r="E815" s="14">
        <v>71459093</v>
      </c>
      <c r="F815" s="15" t="s">
        <v>10076</v>
      </c>
      <c r="G815" s="13">
        <v>5.9512008820410001E-5</v>
      </c>
      <c r="H815" s="13">
        <v>5.9280912283821858E-5</v>
      </c>
      <c r="I815" s="15" t="s">
        <v>10076</v>
      </c>
    </row>
    <row r="816" spans="1:9" x14ac:dyDescent="0.25">
      <c r="A816" s="10" t="s">
        <v>10134</v>
      </c>
      <c r="B816" s="12" t="s">
        <v>6494</v>
      </c>
      <c r="C816" s="13">
        <v>0.2</v>
      </c>
      <c r="D816" s="14">
        <v>1000000000</v>
      </c>
      <c r="E816" s="14">
        <v>1000000000</v>
      </c>
      <c r="F816" s="15" t="s">
        <v>10076</v>
      </c>
      <c r="G816" s="13">
        <v>3.6355458322883598E-3</v>
      </c>
      <c r="H816" s="13">
        <v>3.621428288120023E-3</v>
      </c>
      <c r="I816" s="15" t="s">
        <v>10076</v>
      </c>
    </row>
    <row r="817" spans="1:9" x14ac:dyDescent="0.25">
      <c r="A817" s="10" t="s">
        <v>10134</v>
      </c>
      <c r="B817" s="12" t="s">
        <v>6500</v>
      </c>
      <c r="C817" s="13">
        <v>0.27489999999999998</v>
      </c>
      <c r="D817" s="14">
        <v>2882340382</v>
      </c>
      <c r="E817" s="14">
        <v>2882340382</v>
      </c>
      <c r="F817" s="15" t="s">
        <v>10076</v>
      </c>
      <c r="G817" s="13">
        <v>1.0986667726863001E-4</v>
      </c>
      <c r="H817" s="13">
        <v>1.0944004322840693E-4</v>
      </c>
      <c r="I817" s="15" t="s">
        <v>10076</v>
      </c>
    </row>
    <row r="818" spans="1:9" x14ac:dyDescent="0.25">
      <c r="A818" s="10" t="s">
        <v>10134</v>
      </c>
      <c r="B818" s="12" t="s">
        <v>6506</v>
      </c>
      <c r="C818" s="13">
        <v>0.23089999999999999</v>
      </c>
      <c r="D818" s="14">
        <v>296706500</v>
      </c>
      <c r="E818" s="14">
        <v>296706500</v>
      </c>
      <c r="F818" s="15" t="s">
        <v>10076</v>
      </c>
      <c r="G818" s="13">
        <v>1.0881939568401999E-4</v>
      </c>
      <c r="H818" s="13">
        <v>1.0839682842842297E-4</v>
      </c>
      <c r="I818" s="15" t="s">
        <v>10076</v>
      </c>
    </row>
    <row r="819" spans="1:9" x14ac:dyDescent="0.25">
      <c r="A819" s="10" t="s">
        <v>10134</v>
      </c>
      <c r="B819" s="12" t="s">
        <v>6511</v>
      </c>
      <c r="C819" s="13">
        <v>0.24349999999999999</v>
      </c>
      <c r="D819" s="14">
        <v>275380960</v>
      </c>
      <c r="E819" s="14">
        <v>305909050</v>
      </c>
      <c r="F819" s="15" t="s">
        <v>10074</v>
      </c>
      <c r="G819" s="13">
        <v>4.4103969225500003E-6</v>
      </c>
      <c r="H819" s="13">
        <v>4.8802981817705837E-6</v>
      </c>
      <c r="I819" s="15" t="s">
        <v>10076</v>
      </c>
    </row>
    <row r="820" spans="1:9" x14ac:dyDescent="0.25">
      <c r="A820" s="10" t="s">
        <v>10134</v>
      </c>
      <c r="B820" s="12" t="s">
        <v>6521</v>
      </c>
      <c r="C820" s="13">
        <v>0.30359999999999998</v>
      </c>
      <c r="D820" s="14">
        <v>2219598163</v>
      </c>
      <c r="E820" s="14">
        <v>2219598163</v>
      </c>
      <c r="F820" s="15" t="s">
        <v>10076</v>
      </c>
      <c r="G820" s="13">
        <v>6.3986834940700004E-6</v>
      </c>
      <c r="H820" s="13">
        <v>6.3738361379245415E-6</v>
      </c>
      <c r="I820" s="15" t="s">
        <v>10076</v>
      </c>
    </row>
    <row r="821" spans="1:9" x14ac:dyDescent="0.25">
      <c r="A821" s="10" t="s">
        <v>10134</v>
      </c>
      <c r="B821" s="12" t="s">
        <v>6528</v>
      </c>
      <c r="C821" s="13">
        <v>0.1285</v>
      </c>
      <c r="D821" s="14">
        <v>346666632</v>
      </c>
      <c r="E821" s="14">
        <v>214166645</v>
      </c>
      <c r="F821" s="15" t="s">
        <v>10075</v>
      </c>
      <c r="G821" s="13">
        <v>2.2430407990360003E-5</v>
      </c>
      <c r="H821" s="13">
        <v>1.3803436809778271E-5</v>
      </c>
      <c r="I821" s="15" t="s">
        <v>10076</v>
      </c>
    </row>
    <row r="822" spans="1:9" x14ac:dyDescent="0.25">
      <c r="A822" s="10" t="s">
        <v>10134</v>
      </c>
      <c r="B822" s="12" t="s">
        <v>6532</v>
      </c>
      <c r="C822" s="13">
        <v>0.1077</v>
      </c>
      <c r="D822" s="14">
        <v>519445328</v>
      </c>
      <c r="E822" s="14">
        <v>519445328</v>
      </c>
      <c r="F822" s="15" t="s">
        <v>10076</v>
      </c>
      <c r="G822" s="13">
        <v>1.6555285998462999E-4</v>
      </c>
      <c r="H822" s="13">
        <v>1.6490998554494793E-4</v>
      </c>
      <c r="I822" s="15" t="s">
        <v>10076</v>
      </c>
    </row>
    <row r="823" spans="1:9" x14ac:dyDescent="0.25">
      <c r="A823" s="10" t="s">
        <v>10134</v>
      </c>
      <c r="B823" s="12" t="s">
        <v>6545</v>
      </c>
      <c r="C823" s="13">
        <v>7.51E-2</v>
      </c>
      <c r="D823" s="14">
        <v>68978806</v>
      </c>
      <c r="E823" s="14">
        <v>68978806</v>
      </c>
      <c r="F823" s="15" t="s">
        <v>10076</v>
      </c>
      <c r="G823" s="13">
        <v>1.0362445938679001E-4</v>
      </c>
      <c r="H823" s="13">
        <v>1.0322206438643565E-4</v>
      </c>
      <c r="I823" s="15" t="s">
        <v>10076</v>
      </c>
    </row>
    <row r="824" spans="1:9" x14ac:dyDescent="0.25">
      <c r="A824" s="10" t="s">
        <v>10134</v>
      </c>
      <c r="B824" s="12" t="s">
        <v>6551</v>
      </c>
      <c r="C824" s="13">
        <v>0.77569999999999995</v>
      </c>
      <c r="D824" s="14">
        <v>2133175000</v>
      </c>
      <c r="E824" s="14">
        <v>2133175000</v>
      </c>
      <c r="F824" s="15" t="s">
        <v>10076</v>
      </c>
      <c r="G824" s="13">
        <v>1.8448625372809998E-5</v>
      </c>
      <c r="H824" s="13">
        <v>1.83769857083508E-5</v>
      </c>
      <c r="I824" s="15" t="s">
        <v>10076</v>
      </c>
    </row>
    <row r="825" spans="1:9" x14ac:dyDescent="0.25">
      <c r="A825" s="10" t="s">
        <v>10134</v>
      </c>
      <c r="B825" s="12" t="s">
        <v>6570</v>
      </c>
      <c r="C825" s="13">
        <v>0.2253</v>
      </c>
      <c r="D825" s="14">
        <v>804648094</v>
      </c>
      <c r="E825" s="14">
        <v>804648094</v>
      </c>
      <c r="F825" s="15" t="s">
        <v>10076</v>
      </c>
      <c r="G825" s="13">
        <v>3.5310211310160002E-5</v>
      </c>
      <c r="H825" s="13">
        <v>3.5173094766023354E-5</v>
      </c>
      <c r="I825" s="15" t="s">
        <v>10076</v>
      </c>
    </row>
    <row r="826" spans="1:9" x14ac:dyDescent="0.25">
      <c r="A826" s="10" t="s">
        <v>10134</v>
      </c>
      <c r="B826" s="12" t="s">
        <v>6579</v>
      </c>
      <c r="C826" s="13">
        <v>7.4999999999999997E-2</v>
      </c>
      <c r="D826" s="14">
        <v>266415975</v>
      </c>
      <c r="E826" s="14">
        <v>266415975</v>
      </c>
      <c r="F826" s="15" t="s">
        <v>10076</v>
      </c>
      <c r="G826" s="13">
        <v>3.1403774046199997E-5</v>
      </c>
      <c r="H826" s="13">
        <v>3.1281826974812713E-5</v>
      </c>
      <c r="I826" s="15" t="s">
        <v>10076</v>
      </c>
    </row>
    <row r="827" spans="1:9" x14ac:dyDescent="0.25">
      <c r="A827" s="10" t="s">
        <v>10134</v>
      </c>
      <c r="B827" s="12" t="s">
        <v>6583</v>
      </c>
      <c r="C827" s="13">
        <v>0.34960000000000002</v>
      </c>
      <c r="D827" s="14">
        <v>2603734608</v>
      </c>
      <c r="E827" s="14">
        <v>2603734608</v>
      </c>
      <c r="F827" s="15" t="s">
        <v>10076</v>
      </c>
      <c r="G827" s="13">
        <v>2.6938474628258103E-3</v>
      </c>
      <c r="H827" s="13">
        <v>2.6833867193506809E-3</v>
      </c>
      <c r="I827" s="15" t="s">
        <v>10076</v>
      </c>
    </row>
    <row r="828" spans="1:9" x14ac:dyDescent="0.25">
      <c r="A828" s="10" t="s">
        <v>10134</v>
      </c>
      <c r="B828" s="12" t="s">
        <v>6586</v>
      </c>
      <c r="C828" s="13">
        <v>0.17699999999999999</v>
      </c>
      <c r="D828" s="14">
        <v>104076000</v>
      </c>
      <c r="E828" s="14">
        <v>104076000</v>
      </c>
      <c r="F828" s="15" t="s">
        <v>10076</v>
      </c>
      <c r="G828" s="13">
        <v>3.3503518359600002E-5</v>
      </c>
      <c r="H828" s="13">
        <v>3.3373417565370173E-5</v>
      </c>
      <c r="I828" s="15" t="s">
        <v>10076</v>
      </c>
    </row>
    <row r="829" spans="1:9" x14ac:dyDescent="0.25">
      <c r="A829" s="10" t="s">
        <v>10134</v>
      </c>
      <c r="B829" s="12" t="s">
        <v>6592</v>
      </c>
      <c r="C829" s="13">
        <v>0.18629999999999999</v>
      </c>
      <c r="D829" s="14">
        <v>229470513</v>
      </c>
      <c r="E829" s="14">
        <v>188493636</v>
      </c>
      <c r="F829" s="15" t="s">
        <v>10075</v>
      </c>
      <c r="G829" s="13">
        <v>5.9536824617429998E-5</v>
      </c>
      <c r="H829" s="13">
        <v>4.8715340094115173E-5</v>
      </c>
      <c r="I829" s="15" t="s">
        <v>10075</v>
      </c>
    </row>
    <row r="830" spans="1:9" x14ac:dyDescent="0.25">
      <c r="A830" s="10" t="s">
        <v>10134</v>
      </c>
      <c r="B830" s="12" t="s">
        <v>6597</v>
      </c>
      <c r="C830" s="13">
        <v>0.29210000000000003</v>
      </c>
      <c r="D830" s="14">
        <v>895985743</v>
      </c>
      <c r="E830" s="14">
        <v>909372605</v>
      </c>
      <c r="F830" s="15" t="s">
        <v>10074</v>
      </c>
      <c r="G830" s="13">
        <v>2.4394604834276799E-3</v>
      </c>
      <c r="H830" s="13">
        <v>2.4662938538636647E-3</v>
      </c>
      <c r="I830" s="15" t="s">
        <v>10074</v>
      </c>
    </row>
    <row r="831" spans="1:9" x14ac:dyDescent="0.25">
      <c r="A831" s="10" t="s">
        <v>10134</v>
      </c>
      <c r="B831" s="12" t="s">
        <v>6602</v>
      </c>
      <c r="C831" s="13">
        <v>7.4999999999999997E-2</v>
      </c>
      <c r="D831" s="14">
        <v>970989765</v>
      </c>
      <c r="E831" s="14">
        <v>970989765</v>
      </c>
      <c r="F831" s="15" t="s">
        <v>10076</v>
      </c>
      <c r="G831" s="13">
        <v>1.8816714228819001E-4</v>
      </c>
      <c r="H831" s="13">
        <v>1.8743645202465536E-4</v>
      </c>
      <c r="I831" s="15" t="s">
        <v>10076</v>
      </c>
    </row>
    <row r="832" spans="1:9" x14ac:dyDescent="0.25">
      <c r="A832" s="10" t="s">
        <v>10134</v>
      </c>
      <c r="B832" s="12" t="s">
        <v>6606</v>
      </c>
      <c r="C832" s="13">
        <v>0.47010000000000002</v>
      </c>
      <c r="D832" s="14">
        <v>46767272457</v>
      </c>
      <c r="E832" s="14">
        <v>46569148024</v>
      </c>
      <c r="F832" s="15" t="s">
        <v>10075</v>
      </c>
      <c r="G832" s="13">
        <v>4.4341207480782296E-2</v>
      </c>
      <c r="H832" s="13">
        <v>4.3981904565579891E-2</v>
      </c>
      <c r="I832" s="15" t="s">
        <v>10075</v>
      </c>
    </row>
    <row r="833" spans="1:9" x14ac:dyDescent="0.25">
      <c r="A833" s="10" t="s">
        <v>10134</v>
      </c>
      <c r="B833" s="12" t="s">
        <v>6609</v>
      </c>
      <c r="C833" s="13">
        <v>0.1484</v>
      </c>
      <c r="D833" s="14">
        <v>8466442600</v>
      </c>
      <c r="E833" s="14">
        <v>8466442600</v>
      </c>
      <c r="F833" s="15" t="s">
        <v>10076</v>
      </c>
      <c r="G833" s="13">
        <v>3.3085260733622002E-4</v>
      </c>
      <c r="H833" s="13">
        <v>3.2956784116554196E-4</v>
      </c>
      <c r="I833" s="15" t="s">
        <v>10076</v>
      </c>
    </row>
    <row r="834" spans="1:9" x14ac:dyDescent="0.25">
      <c r="A834" s="10" t="s">
        <v>10134</v>
      </c>
      <c r="B834" s="12" t="s">
        <v>6615</v>
      </c>
      <c r="C834" s="13">
        <v>0.25019999999999998</v>
      </c>
      <c r="D834" s="14">
        <v>264794979</v>
      </c>
      <c r="E834" s="14">
        <v>264794979</v>
      </c>
      <c r="F834" s="15" t="s">
        <v>10076</v>
      </c>
      <c r="G834" s="13">
        <v>9.6691513818399994E-6</v>
      </c>
      <c r="H834" s="13">
        <v>9.6316041583471042E-6</v>
      </c>
      <c r="I834" s="15" t="s">
        <v>10076</v>
      </c>
    </row>
    <row r="835" spans="1:9" x14ac:dyDescent="0.25">
      <c r="A835" s="10" t="s">
        <v>10134</v>
      </c>
      <c r="B835" s="12" t="s">
        <v>6624</v>
      </c>
      <c r="C835" s="13">
        <v>0.30130000000000001</v>
      </c>
      <c r="D835" s="14">
        <v>126449836</v>
      </c>
      <c r="E835" s="14">
        <v>127040132</v>
      </c>
      <c r="F835" s="15" t="s">
        <v>10074</v>
      </c>
      <c r="G835" s="13">
        <v>6.9260902025599992E-6</v>
      </c>
      <c r="H835" s="13">
        <v>6.9314018013632241E-6</v>
      </c>
      <c r="I835" s="15" t="s">
        <v>10076</v>
      </c>
    </row>
    <row r="836" spans="1:9" x14ac:dyDescent="0.25">
      <c r="A836" s="10" t="s">
        <v>10134</v>
      </c>
      <c r="B836" s="12" t="s">
        <v>6629</v>
      </c>
      <c r="C836" s="13">
        <v>0.29189999999999999</v>
      </c>
      <c r="D836" s="14">
        <v>2411987396</v>
      </c>
      <c r="E836" s="14">
        <v>2410335916</v>
      </c>
      <c r="F836" s="15" t="s">
        <v>10075</v>
      </c>
      <c r="G836" s="13">
        <v>4.0174653542124003E-4</v>
      </c>
      <c r="H836" s="13">
        <v>3.9991246763064942E-4</v>
      </c>
      <c r="I836" s="15" t="s">
        <v>10076</v>
      </c>
    </row>
    <row r="837" spans="1:9" x14ac:dyDescent="0.25">
      <c r="A837" s="10" t="s">
        <v>10134</v>
      </c>
      <c r="B837" s="12" t="s">
        <v>6637</v>
      </c>
      <c r="C837" s="13">
        <v>0.2</v>
      </c>
      <c r="D837" s="14">
        <v>410004064</v>
      </c>
      <c r="E837" s="14">
        <v>410004064</v>
      </c>
      <c r="F837" s="15" t="s">
        <v>10076</v>
      </c>
      <c r="G837" s="13">
        <v>7.4857751777499998E-6</v>
      </c>
      <c r="H837" s="13">
        <v>7.4567064308356852E-6</v>
      </c>
      <c r="I837" s="15" t="s">
        <v>10076</v>
      </c>
    </row>
    <row r="838" spans="1:9" x14ac:dyDescent="0.25">
      <c r="A838" s="10" t="s">
        <v>10134</v>
      </c>
      <c r="B838" s="12" t="s">
        <v>6641</v>
      </c>
      <c r="C838" s="13">
        <v>0.4667</v>
      </c>
      <c r="D838" s="14">
        <v>15555111000</v>
      </c>
      <c r="E838" s="14">
        <v>15555111000</v>
      </c>
      <c r="F838" s="15" t="s">
        <v>10076</v>
      </c>
      <c r="G838" s="13">
        <v>4.9824950631599992E-6</v>
      </c>
      <c r="H838" s="13">
        <v>4.9631470484799064E-6</v>
      </c>
      <c r="I838" s="15" t="s">
        <v>10076</v>
      </c>
    </row>
    <row r="839" spans="1:9" x14ac:dyDescent="0.25">
      <c r="A839" s="10" t="s">
        <v>10134</v>
      </c>
      <c r="B839" s="12" t="s">
        <v>6647</v>
      </c>
      <c r="C839" s="13">
        <v>0.27779999999999999</v>
      </c>
      <c r="D839" s="14">
        <v>1047441386</v>
      </c>
      <c r="E839" s="14">
        <v>1215452034</v>
      </c>
      <c r="F839" s="15" t="s">
        <v>10074</v>
      </c>
      <c r="G839" s="13">
        <v>1.94594914181E-5</v>
      </c>
      <c r="H839" s="13">
        <v>2.2493127573275192E-5</v>
      </c>
      <c r="I839" s="15" t="s">
        <v>10076</v>
      </c>
    </row>
    <row r="840" spans="1:9" x14ac:dyDescent="0.25">
      <c r="A840" s="10" t="s">
        <v>10134</v>
      </c>
      <c r="B840" s="12" t="s">
        <v>6654</v>
      </c>
      <c r="C840" s="13">
        <v>0.30170000000000002</v>
      </c>
      <c r="D840" s="14">
        <v>1030161000</v>
      </c>
      <c r="E840" s="14">
        <v>1028797000</v>
      </c>
      <c r="F840" s="15" t="s">
        <v>10075</v>
      </c>
      <c r="G840" s="13">
        <v>3.2997335067277999E-4</v>
      </c>
      <c r="H840" s="13">
        <v>3.2825678929806308E-4</v>
      </c>
      <c r="I840" s="15" t="s">
        <v>10076</v>
      </c>
    </row>
    <row r="841" spans="1:9" x14ac:dyDescent="0.25">
      <c r="A841" s="10" t="s">
        <v>10134</v>
      </c>
      <c r="B841" s="12" t="s">
        <v>6660</v>
      </c>
      <c r="C841" s="13">
        <v>7.51E-2</v>
      </c>
      <c r="D841" s="14">
        <v>775032000</v>
      </c>
      <c r="E841" s="14">
        <v>775032000</v>
      </c>
      <c r="F841" s="15" t="s">
        <v>10076</v>
      </c>
      <c r="G841" s="13">
        <v>6.7524643633239993E-5</v>
      </c>
      <c r="H841" s="13">
        <v>6.7262432074671418E-5</v>
      </c>
      <c r="I841" s="15" t="s">
        <v>10076</v>
      </c>
    </row>
    <row r="842" spans="1:9" x14ac:dyDescent="0.25">
      <c r="A842" s="10" t="s">
        <v>10134</v>
      </c>
      <c r="B842" s="12" t="s">
        <v>6664</v>
      </c>
      <c r="C842" s="13">
        <v>0.3266</v>
      </c>
      <c r="D842" s="14">
        <v>19395997645</v>
      </c>
      <c r="E842" s="14">
        <v>19301440679</v>
      </c>
      <c r="F842" s="15" t="s">
        <v>10075</v>
      </c>
      <c r="G842" s="13">
        <v>2.77089930634398E-3</v>
      </c>
      <c r="H842" s="13">
        <v>2.7466834661268166E-3</v>
      </c>
      <c r="I842" s="15" t="s">
        <v>10075</v>
      </c>
    </row>
    <row r="843" spans="1:9" x14ac:dyDescent="0.25">
      <c r="A843" s="10" t="s">
        <v>10134</v>
      </c>
      <c r="B843" s="12" t="s">
        <v>6667</v>
      </c>
      <c r="C843" s="13">
        <v>0.3846</v>
      </c>
      <c r="D843" s="14">
        <v>551901274</v>
      </c>
      <c r="E843" s="14">
        <v>551901274</v>
      </c>
      <c r="F843" s="15" t="s">
        <v>10076</v>
      </c>
      <c r="G843" s="13">
        <v>1.4142466089999999E-6</v>
      </c>
      <c r="H843" s="13">
        <v>1.4087548090334932E-6</v>
      </c>
      <c r="I843" s="15" t="s">
        <v>10076</v>
      </c>
    </row>
    <row r="844" spans="1:9" x14ac:dyDescent="0.25">
      <c r="A844" s="10" t="s">
        <v>10134</v>
      </c>
      <c r="B844" s="12" t="s">
        <v>6675</v>
      </c>
      <c r="C844" s="13">
        <v>0.1066</v>
      </c>
      <c r="D844" s="14">
        <v>9222130707</v>
      </c>
      <c r="E844" s="14">
        <v>9222130707</v>
      </c>
      <c r="F844" s="15" t="s">
        <v>10076</v>
      </c>
      <c r="G844" s="13">
        <v>1.52129089085251E-2</v>
      </c>
      <c r="H844" s="13">
        <v>1.5153834171331742E-2</v>
      </c>
      <c r="I844" s="15" t="s">
        <v>10076</v>
      </c>
    </row>
    <row r="845" spans="1:9" x14ac:dyDescent="0.25">
      <c r="A845" s="10" t="s">
        <v>10134</v>
      </c>
      <c r="B845" s="12" t="s">
        <v>6680</v>
      </c>
      <c r="C845" s="13">
        <v>0.33579999999999999</v>
      </c>
      <c r="D845" s="14">
        <v>998913226</v>
      </c>
      <c r="E845" s="14">
        <v>1177791647</v>
      </c>
      <c r="F845" s="15" t="s">
        <v>10074</v>
      </c>
      <c r="G845" s="13">
        <v>1.8717911604645E-4</v>
      </c>
      <c r="H845" s="13">
        <v>2.1984083469945879E-4</v>
      </c>
      <c r="I845" s="15" t="s">
        <v>10076</v>
      </c>
    </row>
    <row r="846" spans="1:9" x14ac:dyDescent="0.25">
      <c r="A846" s="10" t="s">
        <v>10134</v>
      </c>
      <c r="B846" s="12" t="s">
        <v>6689</v>
      </c>
      <c r="C846" s="13">
        <v>0.52859999999999996</v>
      </c>
      <c r="D846" s="14">
        <v>26241621726</v>
      </c>
      <c r="E846" s="14">
        <v>26241621726</v>
      </c>
      <c r="F846" s="15" t="s">
        <v>10076</v>
      </c>
      <c r="G846" s="13">
        <v>4.2027585241606998E-4</v>
      </c>
      <c r="H846" s="13">
        <v>4.1864383808089934E-4</v>
      </c>
      <c r="I846" s="15" t="s">
        <v>10076</v>
      </c>
    </row>
    <row r="847" spans="1:9" x14ac:dyDescent="0.25">
      <c r="A847" s="10" t="s">
        <v>10134</v>
      </c>
      <c r="B847" s="12" t="s">
        <v>6695</v>
      </c>
      <c r="C847" s="13">
        <v>0.1888</v>
      </c>
      <c r="D847" s="14">
        <v>1500093918</v>
      </c>
      <c r="E847" s="14">
        <v>1500093918</v>
      </c>
      <c r="F847" s="15" t="s">
        <v>10076</v>
      </c>
      <c r="G847" s="13">
        <v>9.0814253411219988E-5</v>
      </c>
      <c r="H847" s="13">
        <v>9.0461603672936549E-5</v>
      </c>
      <c r="I847" s="15" t="s">
        <v>10076</v>
      </c>
    </row>
    <row r="848" spans="1:9" x14ac:dyDescent="0.25">
      <c r="A848" s="10" t="s">
        <v>10134</v>
      </c>
      <c r="B848" s="12" t="s">
        <v>6701</v>
      </c>
      <c r="C848" s="13">
        <v>2.8000000000000001E-2</v>
      </c>
      <c r="D848" s="14">
        <v>33600000</v>
      </c>
      <c r="E848" s="14">
        <v>33600000</v>
      </c>
      <c r="F848" s="15" t="s">
        <v>10076</v>
      </c>
      <c r="G848" s="13">
        <v>5.3812484566000003E-7</v>
      </c>
      <c r="H848" s="13">
        <v>5.3603520035609152E-7</v>
      </c>
      <c r="I848" s="15" t="s">
        <v>10076</v>
      </c>
    </row>
    <row r="849" spans="1:9" x14ac:dyDescent="0.25">
      <c r="A849" s="10" t="s">
        <v>10134</v>
      </c>
      <c r="B849" s="12" t="s">
        <v>6707</v>
      </c>
      <c r="C849" s="13">
        <v>0.50270000000000004</v>
      </c>
      <c r="D849" s="14">
        <v>3573845110</v>
      </c>
      <c r="E849" s="14">
        <v>3573845110</v>
      </c>
      <c r="F849" s="15" t="s">
        <v>10076</v>
      </c>
      <c r="G849" s="13">
        <v>5.6092599740117E-4</v>
      </c>
      <c r="H849" s="13">
        <v>5.5874781071097574E-4</v>
      </c>
      <c r="I849" s="15" t="s">
        <v>10076</v>
      </c>
    </row>
    <row r="850" spans="1:9" x14ac:dyDescent="0.25">
      <c r="A850" s="10" t="s">
        <v>10134</v>
      </c>
      <c r="B850" s="12" t="s">
        <v>6715</v>
      </c>
      <c r="C850" s="13">
        <v>0.223</v>
      </c>
      <c r="D850" s="14">
        <v>618543089</v>
      </c>
      <c r="E850" s="14">
        <v>1014975087</v>
      </c>
      <c r="F850" s="15" t="s">
        <v>10074</v>
      </c>
      <c r="G850" s="13">
        <v>1.515671751734E-4</v>
      </c>
      <c r="H850" s="13">
        <v>2.4774268820082056E-4</v>
      </c>
      <c r="I850" s="15" t="s">
        <v>10076</v>
      </c>
    </row>
    <row r="851" spans="1:9" x14ac:dyDescent="0.25">
      <c r="A851" s="10" t="s">
        <v>10134</v>
      </c>
      <c r="B851" s="12" t="s">
        <v>6724</v>
      </c>
      <c r="C851" s="13">
        <v>4.6300000000000001E-2</v>
      </c>
      <c r="D851" s="14">
        <v>1204147002</v>
      </c>
      <c r="E851" s="14">
        <v>1204147002</v>
      </c>
      <c r="F851" s="15" t="s">
        <v>10076</v>
      </c>
      <c r="G851" s="13">
        <v>1.6430957425662003E-4</v>
      </c>
      <c r="H851" s="13">
        <v>1.6367152766128557E-4</v>
      </c>
      <c r="I851" s="15" t="s">
        <v>10076</v>
      </c>
    </row>
    <row r="852" spans="1:9" x14ac:dyDescent="0.25">
      <c r="A852" s="10" t="s">
        <v>10134</v>
      </c>
      <c r="B852" s="12" t="s">
        <v>6731</v>
      </c>
      <c r="C852" s="13">
        <v>0.1328</v>
      </c>
      <c r="D852" s="14">
        <v>385455158</v>
      </c>
      <c r="E852" s="14">
        <v>417183741</v>
      </c>
      <c r="F852" s="15" t="s">
        <v>10074</v>
      </c>
      <c r="G852" s="13">
        <v>2.0865765810660001E-5</v>
      </c>
      <c r="H852" s="13">
        <v>2.2495627226462426E-5</v>
      </c>
      <c r="I852" s="15" t="s">
        <v>10076</v>
      </c>
    </row>
    <row r="853" spans="1:9" x14ac:dyDescent="0.25">
      <c r="A853" s="10" t="s">
        <v>10134</v>
      </c>
      <c r="B853" s="12" t="s">
        <v>6736</v>
      </c>
      <c r="C853" s="13">
        <v>0.1051</v>
      </c>
      <c r="D853" s="14">
        <v>158722020</v>
      </c>
      <c r="E853" s="14">
        <v>158722020</v>
      </c>
      <c r="F853" s="15" t="s">
        <v>10076</v>
      </c>
      <c r="G853" s="13">
        <v>6.2025571588599997E-6</v>
      </c>
      <c r="H853" s="13">
        <v>6.1784714015345686E-6</v>
      </c>
      <c r="I853" s="15" t="s">
        <v>10076</v>
      </c>
    </row>
    <row r="854" spans="1:9" x14ac:dyDescent="0.25">
      <c r="A854" s="10" t="s">
        <v>10134</v>
      </c>
      <c r="B854" s="12" t="s">
        <v>6741</v>
      </c>
      <c r="C854" s="13">
        <v>0.39989999999999998</v>
      </c>
      <c r="D854" s="14">
        <v>1182007043</v>
      </c>
      <c r="E854" s="14">
        <v>1180236246</v>
      </c>
      <c r="F854" s="15" t="s">
        <v>10075</v>
      </c>
      <c r="G854" s="13">
        <v>4.0890044416099999E-5</v>
      </c>
      <c r="H854" s="13">
        <v>4.0670239678876987E-5</v>
      </c>
      <c r="I854" s="15" t="s">
        <v>10076</v>
      </c>
    </row>
    <row r="855" spans="1:9" x14ac:dyDescent="0.25">
      <c r="A855" s="10" t="s">
        <v>10134</v>
      </c>
      <c r="B855" s="12" t="s">
        <v>6749</v>
      </c>
      <c r="C855" s="13">
        <v>0.24840000000000001</v>
      </c>
      <c r="D855" s="14">
        <v>702280800</v>
      </c>
      <c r="E855" s="14">
        <v>697507200</v>
      </c>
      <c r="F855" s="15" t="s">
        <v>10075</v>
      </c>
      <c r="G855" s="13">
        <v>1.0167706291298E-4</v>
      </c>
      <c r="H855" s="13">
        <v>1.0059378695786966E-4</v>
      </c>
      <c r="I855" s="15" t="s">
        <v>10076</v>
      </c>
    </row>
    <row r="856" spans="1:9" x14ac:dyDescent="0.25">
      <c r="A856" s="10" t="s">
        <v>10134</v>
      </c>
      <c r="B856" s="12" t="s">
        <v>6765</v>
      </c>
      <c r="C856" s="13">
        <v>0.1777</v>
      </c>
      <c r="D856" s="14">
        <v>1345385867</v>
      </c>
      <c r="E856" s="14">
        <v>1345385867</v>
      </c>
      <c r="F856" s="15" t="s">
        <v>10076</v>
      </c>
      <c r="G856" s="13">
        <v>6.2486849104030005E-5</v>
      </c>
      <c r="H856" s="13">
        <v>6.2244200286050151E-5</v>
      </c>
      <c r="I856" s="15" t="s">
        <v>10076</v>
      </c>
    </row>
    <row r="857" spans="1:9" x14ac:dyDescent="0.25">
      <c r="A857" s="10" t="s">
        <v>10134</v>
      </c>
      <c r="B857" s="12" t="s">
        <v>6772</v>
      </c>
      <c r="C857" s="13">
        <v>0.29830000000000001</v>
      </c>
      <c r="D857" s="14">
        <v>129760500</v>
      </c>
      <c r="E857" s="14">
        <v>129760500</v>
      </c>
      <c r="F857" s="15" t="s">
        <v>10076</v>
      </c>
      <c r="G857" s="13">
        <v>1.055723015177E-5</v>
      </c>
      <c r="H857" s="13">
        <v>1.0516234337151714E-5</v>
      </c>
      <c r="I857" s="15" t="s">
        <v>10076</v>
      </c>
    </row>
    <row r="858" spans="1:9" x14ac:dyDescent="0.25">
      <c r="A858" s="10" t="s">
        <v>10134</v>
      </c>
      <c r="B858" s="12" t="s">
        <v>6785</v>
      </c>
      <c r="C858" s="13">
        <v>0.2072</v>
      </c>
      <c r="D858" s="14">
        <v>165760000</v>
      </c>
      <c r="E858" s="14">
        <v>165760000</v>
      </c>
      <c r="F858" s="15" t="s">
        <v>10076</v>
      </c>
      <c r="G858" s="13">
        <v>2.0919424000099998E-5</v>
      </c>
      <c r="H858" s="13">
        <v>2.0838189735442939E-5</v>
      </c>
      <c r="I858" s="15" t="s">
        <v>10076</v>
      </c>
    </row>
    <row r="859" spans="1:9" x14ac:dyDescent="0.25">
      <c r="A859" s="10" t="s">
        <v>10134</v>
      </c>
      <c r="B859" s="12" t="s">
        <v>6795</v>
      </c>
      <c r="C859" s="13">
        <v>9.2499999999999999E-2</v>
      </c>
      <c r="D859" s="14">
        <v>427084149</v>
      </c>
      <c r="E859" s="14">
        <v>417162448</v>
      </c>
      <c r="F859" s="15" t="s">
        <v>10075</v>
      </c>
      <c r="G859" s="13">
        <v>3.4610489116929002E-4</v>
      </c>
      <c r="H859" s="13">
        <v>3.3675166865451982E-4</v>
      </c>
      <c r="I859" s="15" t="s">
        <v>10076</v>
      </c>
    </row>
    <row r="860" spans="1:9" x14ac:dyDescent="0.25">
      <c r="A860" s="10" t="s">
        <v>10134</v>
      </c>
      <c r="B860" s="12" t="s">
        <v>6798</v>
      </c>
      <c r="C860" s="13">
        <v>0.20330000000000001</v>
      </c>
      <c r="D860" s="14">
        <v>722848519</v>
      </c>
      <c r="E860" s="14">
        <v>722848519</v>
      </c>
      <c r="F860" s="15" t="s">
        <v>10076</v>
      </c>
      <c r="G860" s="13">
        <v>2.8131788004942001E-4</v>
      </c>
      <c r="H860" s="13">
        <v>2.8022546721689147E-4</v>
      </c>
      <c r="I860" s="15" t="s">
        <v>10076</v>
      </c>
    </row>
    <row r="861" spans="1:9" x14ac:dyDescent="0.25">
      <c r="A861" s="10" t="s">
        <v>10134</v>
      </c>
      <c r="B861" s="12" t="s">
        <v>6803</v>
      </c>
      <c r="C861" s="13">
        <v>0.18410000000000001</v>
      </c>
      <c r="D861" s="14">
        <v>699944985</v>
      </c>
      <c r="E861" s="14">
        <v>640775096</v>
      </c>
      <c r="F861" s="15" t="s">
        <v>10075</v>
      </c>
      <c r="G861" s="13">
        <v>2.466211700751E-5</v>
      </c>
      <c r="H861" s="13">
        <v>2.2489631406508547E-5</v>
      </c>
      <c r="I861" s="15" t="s">
        <v>10076</v>
      </c>
    </row>
    <row r="862" spans="1:9" x14ac:dyDescent="0.25">
      <c r="A862" s="10" t="s">
        <v>10134</v>
      </c>
      <c r="B862" s="12" t="s">
        <v>6813</v>
      </c>
      <c r="C862" s="13">
        <v>0.13930000000000001</v>
      </c>
      <c r="D862" s="14">
        <v>168553000</v>
      </c>
      <c r="E862" s="14">
        <v>168553000</v>
      </c>
      <c r="F862" s="15" t="s">
        <v>10076</v>
      </c>
      <c r="G862" s="13">
        <v>1.8356469891426998E-4</v>
      </c>
      <c r="H862" s="13">
        <v>1.8285188084946963E-4</v>
      </c>
      <c r="I862" s="15" t="s">
        <v>10076</v>
      </c>
    </row>
    <row r="863" spans="1:9" x14ac:dyDescent="0.25">
      <c r="A863" s="10" t="s">
        <v>10134</v>
      </c>
      <c r="B863" s="12" t="s">
        <v>6820</v>
      </c>
      <c r="C863" s="13">
        <v>0.19989999999999999</v>
      </c>
      <c r="D863" s="14">
        <v>830483146</v>
      </c>
      <c r="E863" s="14">
        <v>830898803</v>
      </c>
      <c r="F863" s="15" t="s">
        <v>10074</v>
      </c>
      <c r="G863" s="13">
        <v>1.0906576312711001E-4</v>
      </c>
      <c r="H863" s="13">
        <v>1.0869661461283688E-4</v>
      </c>
      <c r="I863" s="15" t="s">
        <v>10076</v>
      </c>
    </row>
    <row r="864" spans="1:9" x14ac:dyDescent="0.25">
      <c r="A864" s="10" t="s">
        <v>10134</v>
      </c>
      <c r="B864" s="12" t="s">
        <v>6835</v>
      </c>
      <c r="C864" s="13">
        <v>0.14549999999999999</v>
      </c>
      <c r="D864" s="14">
        <v>421117424</v>
      </c>
      <c r="E864" s="14">
        <v>421697076</v>
      </c>
      <c r="F864" s="15" t="s">
        <v>10074</v>
      </c>
      <c r="G864" s="13">
        <v>1.9019368202430001E-5</v>
      </c>
      <c r="H864" s="13">
        <v>1.8971590017221216E-5</v>
      </c>
      <c r="I864" s="15" t="s">
        <v>10076</v>
      </c>
    </row>
    <row r="865" spans="1:9" x14ac:dyDescent="0.25">
      <c r="A865" s="10" t="s">
        <v>10134</v>
      </c>
      <c r="B865" s="12" t="s">
        <v>6839</v>
      </c>
      <c r="C865" s="13">
        <v>0.1429</v>
      </c>
      <c r="D865" s="14">
        <v>1512934492</v>
      </c>
      <c r="E865" s="14">
        <v>1485899236</v>
      </c>
      <c r="F865" s="15" t="s">
        <v>10075</v>
      </c>
      <c r="G865" s="13">
        <v>7.9234011393017995E-4</v>
      </c>
      <c r="H865" s="13">
        <v>7.7515962611250503E-4</v>
      </c>
      <c r="I865" s="15" t="s">
        <v>10076</v>
      </c>
    </row>
    <row r="866" spans="1:9" x14ac:dyDescent="0.25">
      <c r="A866" s="10" t="s">
        <v>10134</v>
      </c>
      <c r="B866" s="12" t="s">
        <v>6844</v>
      </c>
      <c r="C866" s="13">
        <v>0.25209999999999999</v>
      </c>
      <c r="D866" s="14">
        <v>133092649</v>
      </c>
      <c r="E866" s="14">
        <v>96637837</v>
      </c>
      <c r="F866" s="15" t="s">
        <v>10075</v>
      </c>
      <c r="G866" s="13">
        <v>4.1991758502155004E-4</v>
      </c>
      <c r="H866" s="13">
        <v>3.0371585046902775E-4</v>
      </c>
      <c r="I866" s="15" t="s">
        <v>10075</v>
      </c>
    </row>
    <row r="867" spans="1:9" x14ac:dyDescent="0.25">
      <c r="A867" s="10" t="s">
        <v>10134</v>
      </c>
      <c r="B867" s="12" t="s">
        <v>6857</v>
      </c>
      <c r="C867" s="13">
        <v>0.109</v>
      </c>
      <c r="D867" s="14">
        <v>626541007</v>
      </c>
      <c r="E867" s="14">
        <v>342149147</v>
      </c>
      <c r="F867" s="15" t="s">
        <v>10075</v>
      </c>
      <c r="G867" s="13">
        <v>2.4885418484390001E-5</v>
      </c>
      <c r="H867" s="13">
        <v>1.3536960913043178E-5</v>
      </c>
      <c r="I867" s="15" t="s">
        <v>10076</v>
      </c>
    </row>
    <row r="868" spans="1:9" x14ac:dyDescent="0.25">
      <c r="A868" s="10" t="s">
        <v>10134</v>
      </c>
      <c r="B868" s="12" t="s">
        <v>6867</v>
      </c>
      <c r="C868" s="13">
        <v>0.41</v>
      </c>
      <c r="D868" s="14">
        <v>30923102</v>
      </c>
      <c r="E868" s="14">
        <v>30923102</v>
      </c>
      <c r="F868" s="15" t="s">
        <v>10076</v>
      </c>
      <c r="G868" s="13">
        <v>3.1299968328499997E-6</v>
      </c>
      <c r="H868" s="13">
        <v>3.1178424355236823E-6</v>
      </c>
      <c r="I868" s="15" t="s">
        <v>10076</v>
      </c>
    </row>
    <row r="869" spans="1:9" x14ac:dyDescent="0.25">
      <c r="A869" s="10" t="s">
        <v>10134</v>
      </c>
      <c r="B869" s="12" t="s">
        <v>6881</v>
      </c>
      <c r="C869" s="13">
        <v>0.50900000000000001</v>
      </c>
      <c r="D869" s="14">
        <v>1287333591</v>
      </c>
      <c r="E869" s="14">
        <v>1272582633</v>
      </c>
      <c r="F869" s="15" t="s">
        <v>10075</v>
      </c>
      <c r="G869" s="13">
        <v>1.0308723065033001E-4</v>
      </c>
      <c r="H869" s="13">
        <v>1.0151028075912155E-4</v>
      </c>
      <c r="I869" s="15" t="s">
        <v>10076</v>
      </c>
    </row>
    <row r="870" spans="1:9" x14ac:dyDescent="0.25">
      <c r="A870" s="10" t="s">
        <v>10134</v>
      </c>
      <c r="B870" s="12" t="s">
        <v>6888</v>
      </c>
      <c r="C870" s="13">
        <v>0.25</v>
      </c>
      <c r="D870" s="14">
        <v>1666666675</v>
      </c>
      <c r="E870" s="14">
        <v>1666666675</v>
      </c>
      <c r="F870" s="15" t="s">
        <v>10076</v>
      </c>
      <c r="G870" s="13">
        <v>3.7903635151699999E-5</v>
      </c>
      <c r="H870" s="13">
        <v>3.77564478329117E-5</v>
      </c>
      <c r="I870" s="15" t="s">
        <v>10076</v>
      </c>
    </row>
    <row r="871" spans="1:9" x14ac:dyDescent="0.25">
      <c r="A871" s="10" t="s">
        <v>10134</v>
      </c>
      <c r="B871" s="12" t="s">
        <v>6902</v>
      </c>
      <c r="C871" s="13">
        <v>0.30049999999999999</v>
      </c>
      <c r="D871" s="14">
        <v>1311142500</v>
      </c>
      <c r="E871" s="14">
        <v>1120905608</v>
      </c>
      <c r="F871" s="15" t="s">
        <v>10075</v>
      </c>
      <c r="G871" s="13">
        <v>1.2378769361263699E-2</v>
      </c>
      <c r="H871" s="13">
        <v>1.054160852268707E-2</v>
      </c>
      <c r="I871" s="15" t="s">
        <v>10075</v>
      </c>
    </row>
    <row r="872" spans="1:9" x14ac:dyDescent="0.25">
      <c r="A872" s="10" t="s">
        <v>10134</v>
      </c>
      <c r="B872" s="12" t="s">
        <v>6905</v>
      </c>
      <c r="C872" s="13">
        <v>0.1406</v>
      </c>
      <c r="D872" s="14">
        <v>5360075000</v>
      </c>
      <c r="E872" s="14">
        <v>5363890000</v>
      </c>
      <c r="F872" s="15" t="s">
        <v>10074</v>
      </c>
      <c r="G872" s="13">
        <v>3.1848467750300101E-3</v>
      </c>
      <c r="H872" s="13">
        <v>3.1747373769669979E-3</v>
      </c>
      <c r="I872" s="15" t="s">
        <v>10076</v>
      </c>
    </row>
    <row r="873" spans="1:9" x14ac:dyDescent="0.25">
      <c r="A873" s="10" t="s">
        <v>10134</v>
      </c>
      <c r="B873" s="12" t="s">
        <v>6908</v>
      </c>
      <c r="C873" s="13">
        <v>9.1300000000000006E-2</v>
      </c>
      <c r="D873" s="14">
        <v>295092797</v>
      </c>
      <c r="E873" s="14">
        <v>295092797</v>
      </c>
      <c r="F873" s="15" t="s">
        <v>10076</v>
      </c>
      <c r="G873" s="13">
        <v>1.351662947338E-5</v>
      </c>
      <c r="H873" s="13">
        <v>1.3464141726808525E-5</v>
      </c>
      <c r="I873" s="15" t="s">
        <v>10076</v>
      </c>
    </row>
    <row r="874" spans="1:9" x14ac:dyDescent="0.25">
      <c r="A874" s="10" t="s">
        <v>10134</v>
      </c>
      <c r="B874" s="12" t="s">
        <v>6915</v>
      </c>
      <c r="C874" s="13">
        <v>0.40379999999999999</v>
      </c>
      <c r="D874" s="14">
        <v>758054894</v>
      </c>
      <c r="E874" s="14">
        <v>807658486</v>
      </c>
      <c r="F874" s="15" t="s">
        <v>10074</v>
      </c>
      <c r="G874" s="13">
        <v>2.6709582745199997E-5</v>
      </c>
      <c r="H874" s="13">
        <v>2.8346828330564549E-5</v>
      </c>
      <c r="I874" s="15" t="s">
        <v>10076</v>
      </c>
    </row>
    <row r="875" spans="1:9" x14ac:dyDescent="0.25">
      <c r="A875" s="10" t="s">
        <v>10134</v>
      </c>
      <c r="B875" s="12" t="s">
        <v>6926</v>
      </c>
      <c r="C875" s="13">
        <v>0.2077</v>
      </c>
      <c r="D875" s="14">
        <v>634673550</v>
      </c>
      <c r="E875" s="14">
        <v>634676585</v>
      </c>
      <c r="F875" s="15" t="s">
        <v>10074</v>
      </c>
      <c r="G875" s="13">
        <v>2.1142556570469998E-5</v>
      </c>
      <c r="H875" s="13">
        <v>2.1060556551247601E-5</v>
      </c>
      <c r="I875" s="15" t="s">
        <v>10076</v>
      </c>
    </row>
    <row r="876" spans="1:9" x14ac:dyDescent="0.25">
      <c r="A876" s="10" t="s">
        <v>10134</v>
      </c>
      <c r="B876" s="12" t="s">
        <v>6936</v>
      </c>
      <c r="C876" s="13">
        <v>0.2354</v>
      </c>
      <c r="D876" s="14">
        <v>1121833582</v>
      </c>
      <c r="E876" s="14">
        <v>1121833582</v>
      </c>
      <c r="F876" s="15" t="s">
        <v>10076</v>
      </c>
      <c r="G876" s="13">
        <v>3.1621675023209998E-5</v>
      </c>
      <c r="H876" s="13">
        <v>3.1498881806997886E-5</v>
      </c>
      <c r="I876" s="15" t="s">
        <v>10076</v>
      </c>
    </row>
    <row r="877" spans="1:9" x14ac:dyDescent="0.25">
      <c r="A877" s="10" t="s">
        <v>10134</v>
      </c>
      <c r="B877" s="12" t="s">
        <v>6944</v>
      </c>
      <c r="C877" s="13">
        <v>0.14729999999999999</v>
      </c>
      <c r="D877" s="14">
        <v>988088400</v>
      </c>
      <c r="E877" s="14">
        <v>988088400</v>
      </c>
      <c r="F877" s="15" t="s">
        <v>10076</v>
      </c>
      <c r="G877" s="13">
        <v>1.6932588154498001E-4</v>
      </c>
      <c r="H877" s="13">
        <v>1.6866835562677883E-4</v>
      </c>
      <c r="I877" s="15" t="s">
        <v>10076</v>
      </c>
    </row>
    <row r="878" spans="1:9" x14ac:dyDescent="0.25">
      <c r="A878" s="10" t="s">
        <v>10134</v>
      </c>
      <c r="B878" s="12" t="s">
        <v>6951</v>
      </c>
      <c r="C878" s="13">
        <v>0.17829999999999999</v>
      </c>
      <c r="D878" s="14">
        <v>4198391174</v>
      </c>
      <c r="E878" s="14">
        <v>2713204590</v>
      </c>
      <c r="F878" s="15" t="s">
        <v>10075</v>
      </c>
      <c r="G878" s="13">
        <v>1.9634033093418002E-4</v>
      </c>
      <c r="H878" s="13">
        <v>1.2639195370425552E-4</v>
      </c>
      <c r="I878" s="15" t="s">
        <v>10075</v>
      </c>
    </row>
    <row r="879" spans="1:9" x14ac:dyDescent="0.25">
      <c r="A879" s="10" t="s">
        <v>10134</v>
      </c>
      <c r="B879" s="12" t="s">
        <v>6957</v>
      </c>
      <c r="C879" s="13">
        <v>0.1008</v>
      </c>
      <c r="D879" s="14">
        <v>121478285</v>
      </c>
      <c r="E879" s="14">
        <v>156585821</v>
      </c>
      <c r="F879" s="15" t="s">
        <v>10074</v>
      </c>
      <c r="G879" s="13">
        <v>6.1090273146299995E-6</v>
      </c>
      <c r="H879" s="13">
        <v>7.8439734118776727E-6</v>
      </c>
      <c r="I879" s="15" t="s">
        <v>10076</v>
      </c>
    </row>
    <row r="880" spans="1:9" x14ac:dyDescent="0.25">
      <c r="A880" s="10" t="s">
        <v>10134</v>
      </c>
      <c r="B880" s="12" t="s">
        <v>6962</v>
      </c>
      <c r="C880" s="13">
        <v>0.2</v>
      </c>
      <c r="D880" s="14">
        <v>615000000</v>
      </c>
      <c r="E880" s="14">
        <v>615000000</v>
      </c>
      <c r="F880" s="15" t="s">
        <v>10076</v>
      </c>
      <c r="G880" s="13">
        <v>1.0440582943034E-4</v>
      </c>
      <c r="H880" s="13">
        <v>1.0400040092623097E-4</v>
      </c>
      <c r="I880" s="15" t="s">
        <v>10076</v>
      </c>
    </row>
    <row r="881" spans="1:9" x14ac:dyDescent="0.25">
      <c r="A881" s="10" t="s">
        <v>10134</v>
      </c>
      <c r="B881" s="12" t="s">
        <v>6966</v>
      </c>
      <c r="C881" s="13">
        <v>0.51190000000000002</v>
      </c>
      <c r="D881" s="14">
        <v>757356438</v>
      </c>
      <c r="E881" s="14">
        <v>8428060018</v>
      </c>
      <c r="F881" s="15" t="s">
        <v>10074</v>
      </c>
      <c r="G881" s="13">
        <v>8.2480825919599991E-6</v>
      </c>
      <c r="H881" s="13">
        <v>9.1430388433289857E-5</v>
      </c>
      <c r="I881" s="15" t="s">
        <v>10074</v>
      </c>
    </row>
    <row r="882" spans="1:9" x14ac:dyDescent="0.25">
      <c r="A882" s="10" t="s">
        <v>10134</v>
      </c>
      <c r="B882" s="12" t="s">
        <v>6973</v>
      </c>
      <c r="C882" s="13">
        <v>0.55830000000000002</v>
      </c>
      <c r="D882" s="14">
        <v>23756250000</v>
      </c>
      <c r="E882" s="14">
        <v>24425625000</v>
      </c>
      <c r="F882" s="15" t="s">
        <v>10074</v>
      </c>
      <c r="G882" s="13">
        <v>5.0983125025957001E-3</v>
      </c>
      <c r="H882" s="13">
        <v>5.2216110177187485E-3</v>
      </c>
      <c r="I882" s="15" t="s">
        <v>10074</v>
      </c>
    </row>
    <row r="883" spans="1:9" x14ac:dyDescent="0.25">
      <c r="A883" s="10" t="s">
        <v>10134</v>
      </c>
      <c r="B883" s="12" t="s">
        <v>6983</v>
      </c>
      <c r="C883" s="13">
        <v>0.15079999999999999</v>
      </c>
      <c r="D883" s="14">
        <v>624587070</v>
      </c>
      <c r="E883" s="14">
        <v>626664871</v>
      </c>
      <c r="F883" s="15" t="s">
        <v>10074</v>
      </c>
      <c r="G883" s="13">
        <v>3.7011652868660001E-5</v>
      </c>
      <c r="H883" s="13">
        <v>3.69905770973875E-5</v>
      </c>
      <c r="I883" s="15" t="s">
        <v>10076</v>
      </c>
    </row>
    <row r="884" spans="1:9" x14ac:dyDescent="0.25">
      <c r="A884" s="10" t="s">
        <v>10134</v>
      </c>
      <c r="B884" s="12" t="s">
        <v>6990</v>
      </c>
      <c r="C884" s="13">
        <v>7.4999999999999997E-2</v>
      </c>
      <c r="D884" s="14">
        <v>426551550</v>
      </c>
      <c r="E884" s="14">
        <v>426551550</v>
      </c>
      <c r="F884" s="15" t="s">
        <v>10076</v>
      </c>
      <c r="G884" s="13">
        <v>9.7007125462500006E-6</v>
      </c>
      <c r="H884" s="13">
        <v>9.6630427539612418E-6</v>
      </c>
      <c r="I884" s="15" t="s">
        <v>10076</v>
      </c>
    </row>
    <row r="885" spans="1:9" x14ac:dyDescent="0.25">
      <c r="A885" s="10" t="s">
        <v>10134</v>
      </c>
      <c r="B885" s="12" t="s">
        <v>6994</v>
      </c>
      <c r="C885" s="13">
        <v>0.22</v>
      </c>
      <c r="D885" s="14">
        <v>1327594491</v>
      </c>
      <c r="E885" s="14">
        <v>1378342558</v>
      </c>
      <c r="F885" s="15" t="s">
        <v>10074</v>
      </c>
      <c r="G885" s="13">
        <v>2.5939944294460002E-5</v>
      </c>
      <c r="H885" s="13">
        <v>2.682693326201101E-5</v>
      </c>
      <c r="I885" s="15" t="s">
        <v>10076</v>
      </c>
    </row>
    <row r="886" spans="1:9" x14ac:dyDescent="0.25">
      <c r="A886" s="10" t="s">
        <v>10134</v>
      </c>
      <c r="B886" s="12" t="s">
        <v>7004</v>
      </c>
      <c r="C886" s="13">
        <v>0.23430000000000001</v>
      </c>
      <c r="D886" s="14">
        <v>290748285</v>
      </c>
      <c r="E886" s="14">
        <v>290748285</v>
      </c>
      <c r="F886" s="15" t="s">
        <v>10076</v>
      </c>
      <c r="G886" s="13">
        <v>1.0709982582760001E-5</v>
      </c>
      <c r="H886" s="13">
        <v>1.0668393596815222E-5</v>
      </c>
      <c r="I886" s="15" t="s">
        <v>10076</v>
      </c>
    </row>
    <row r="887" spans="1:9" x14ac:dyDescent="0.25">
      <c r="A887" s="10" t="s">
        <v>10134</v>
      </c>
      <c r="B887" s="12" t="s">
        <v>7021</v>
      </c>
      <c r="C887" s="13">
        <v>0.25950000000000001</v>
      </c>
      <c r="D887" s="14">
        <v>2834269200</v>
      </c>
      <c r="E887" s="14">
        <v>2483934000</v>
      </c>
      <c r="F887" s="15" t="s">
        <v>10075</v>
      </c>
      <c r="G887" s="13">
        <v>5.0839689193660006E-5</v>
      </c>
      <c r="H887" s="13">
        <v>4.438253531204359E-5</v>
      </c>
      <c r="I887" s="15" t="s">
        <v>10075</v>
      </c>
    </row>
    <row r="888" spans="1:9" x14ac:dyDescent="0.25">
      <c r="A888" s="10" t="s">
        <v>10134</v>
      </c>
      <c r="B888" s="12" t="s">
        <v>7025</v>
      </c>
      <c r="C888" s="13">
        <v>0.29970000000000002</v>
      </c>
      <c r="D888" s="14">
        <v>407640850</v>
      </c>
      <c r="E888" s="14">
        <v>437728279</v>
      </c>
      <c r="F888" s="15" t="s">
        <v>10074</v>
      </c>
      <c r="G888" s="13">
        <v>1.553811825562E-5</v>
      </c>
      <c r="H888" s="13">
        <v>1.6620175082572087E-5</v>
      </c>
      <c r="I888" s="15" t="s">
        <v>10076</v>
      </c>
    </row>
    <row r="889" spans="1:9" x14ac:dyDescent="0.25">
      <c r="A889" s="10" t="s">
        <v>10134</v>
      </c>
      <c r="B889" s="12" t="s">
        <v>7040</v>
      </c>
      <c r="C889" s="13">
        <v>4.4999999999999998E-2</v>
      </c>
      <c r="D889" s="14">
        <v>107716966</v>
      </c>
      <c r="E889" s="14">
        <v>107716966</v>
      </c>
      <c r="F889" s="15" t="s">
        <v>10076</v>
      </c>
      <c r="G889" s="13">
        <v>4.2438789354500003E-6</v>
      </c>
      <c r="H889" s="13">
        <v>4.2273991000743603E-6</v>
      </c>
      <c r="I889" s="15" t="s">
        <v>10076</v>
      </c>
    </row>
    <row r="890" spans="1:9" x14ac:dyDescent="0.25">
      <c r="A890" s="10" t="s">
        <v>10134</v>
      </c>
      <c r="B890" s="12" t="s">
        <v>7048</v>
      </c>
      <c r="C890" s="13">
        <v>0.4002</v>
      </c>
      <c r="D890" s="14">
        <v>2124481316</v>
      </c>
      <c r="E890" s="14">
        <v>2124481316</v>
      </c>
      <c r="F890" s="15" t="s">
        <v>10076</v>
      </c>
      <c r="G890" s="13">
        <v>1.35759296408333E-3</v>
      </c>
      <c r="H890" s="13">
        <v>1.3523211617259654E-3</v>
      </c>
      <c r="I890" s="15" t="s">
        <v>10076</v>
      </c>
    </row>
    <row r="891" spans="1:9" x14ac:dyDescent="0.25">
      <c r="A891" s="10" t="s">
        <v>10134</v>
      </c>
      <c r="B891" s="12" t="s">
        <v>7052</v>
      </c>
      <c r="C891" s="13">
        <v>0.28649999999999998</v>
      </c>
      <c r="D891" s="14">
        <v>601613832</v>
      </c>
      <c r="E891" s="14">
        <v>601613832</v>
      </c>
      <c r="F891" s="15" t="s">
        <v>10076</v>
      </c>
      <c r="G891" s="13">
        <v>3.4590435365078998E-4</v>
      </c>
      <c r="H891" s="13">
        <v>3.445611387069447E-4</v>
      </c>
      <c r="I891" s="15" t="s">
        <v>10076</v>
      </c>
    </row>
    <row r="892" spans="1:9" x14ac:dyDescent="0.25">
      <c r="A892" s="10" t="s">
        <v>10134</v>
      </c>
      <c r="B892" s="12" t="s">
        <v>7064</v>
      </c>
      <c r="C892" s="13">
        <v>8.9599999999999999E-2</v>
      </c>
      <c r="D892" s="14">
        <v>3572626522</v>
      </c>
      <c r="E892" s="14">
        <v>3572626522</v>
      </c>
      <c r="F892" s="15" t="s">
        <v>10076</v>
      </c>
      <c r="G892" s="13">
        <v>2.3344874734144999E-4</v>
      </c>
      <c r="H892" s="13">
        <v>2.3254221962040476E-4</v>
      </c>
      <c r="I892" s="15" t="s">
        <v>10076</v>
      </c>
    </row>
    <row r="893" spans="1:9" x14ac:dyDescent="0.25">
      <c r="A893" s="10" t="s">
        <v>10134</v>
      </c>
      <c r="B893" s="12" t="s">
        <v>7066</v>
      </c>
      <c r="C893" s="13">
        <v>0.17699999999999999</v>
      </c>
      <c r="D893" s="14">
        <v>481567000</v>
      </c>
      <c r="E893" s="14">
        <v>479670000</v>
      </c>
      <c r="F893" s="15" t="s">
        <v>10075</v>
      </c>
      <c r="G893" s="13">
        <v>2.6685576182240001E-5</v>
      </c>
      <c r="H893" s="13">
        <v>2.647723856427471E-5</v>
      </c>
      <c r="I893" s="15" t="s">
        <v>10076</v>
      </c>
    </row>
    <row r="894" spans="1:9" x14ac:dyDescent="0.25">
      <c r="A894" s="10" t="s">
        <v>10134</v>
      </c>
      <c r="B894" s="12" t="s">
        <v>7072</v>
      </c>
      <c r="C894" s="13">
        <v>0.31819999999999998</v>
      </c>
      <c r="D894" s="14">
        <v>1499918043</v>
      </c>
      <c r="E894" s="14">
        <v>1665877561</v>
      </c>
      <c r="F894" s="15" t="s">
        <v>10074</v>
      </c>
      <c r="G894" s="13">
        <v>1.297194372952E-5</v>
      </c>
      <c r="H894" s="13">
        <v>1.4351287693551413E-5</v>
      </c>
      <c r="I894" s="15" t="s">
        <v>10076</v>
      </c>
    </row>
    <row r="895" spans="1:9" x14ac:dyDescent="0.25">
      <c r="A895" s="10" t="s">
        <v>10134</v>
      </c>
      <c r="B895" s="12" t="s">
        <v>7075</v>
      </c>
      <c r="C895" s="13">
        <v>0.3553</v>
      </c>
      <c r="D895" s="14">
        <v>1608186268</v>
      </c>
      <c r="E895" s="14">
        <v>1584989129</v>
      </c>
      <c r="F895" s="15" t="s">
        <v>10075</v>
      </c>
      <c r="G895" s="13">
        <v>2.4725856778871999E-4</v>
      </c>
      <c r="H895" s="13">
        <v>2.4274570445361393E-4</v>
      </c>
      <c r="I895" s="15" t="s">
        <v>10076</v>
      </c>
    </row>
    <row r="896" spans="1:9" x14ac:dyDescent="0.25">
      <c r="A896" s="10" t="s">
        <v>10134</v>
      </c>
      <c r="B896" s="12" t="s">
        <v>7084</v>
      </c>
      <c r="C896" s="13">
        <v>0.93889999999999996</v>
      </c>
      <c r="D896" s="14">
        <v>11209172566</v>
      </c>
      <c r="E896" s="14">
        <v>11209172566</v>
      </c>
      <c r="F896" s="15" t="s">
        <v>10076</v>
      </c>
      <c r="G896" s="13">
        <v>2.5851146815965E-4</v>
      </c>
      <c r="H896" s="13">
        <v>2.5750761694693985E-4</v>
      </c>
      <c r="I896" s="15" t="s">
        <v>10076</v>
      </c>
    </row>
    <row r="897" spans="1:9" x14ac:dyDescent="0.25">
      <c r="A897" s="10" t="s">
        <v>10134</v>
      </c>
      <c r="B897" s="12" t="s">
        <v>7096</v>
      </c>
      <c r="C897" s="13">
        <v>0.18709999999999999</v>
      </c>
      <c r="D897" s="14">
        <v>5627854700</v>
      </c>
      <c r="E897" s="14">
        <v>5504294900</v>
      </c>
      <c r="F897" s="15" t="s">
        <v>10075</v>
      </c>
      <c r="G897" s="13">
        <v>3.9658777214520002E-5</v>
      </c>
      <c r="H897" s="13">
        <v>3.8637445255887664E-5</v>
      </c>
      <c r="I897" s="15" t="s">
        <v>10076</v>
      </c>
    </row>
    <row r="898" spans="1:9" x14ac:dyDescent="0.25">
      <c r="A898" s="10" t="s">
        <v>10134</v>
      </c>
      <c r="B898" s="12" t="s">
        <v>7104</v>
      </c>
      <c r="C898" s="13">
        <v>0.50780000000000003</v>
      </c>
      <c r="D898" s="14">
        <v>6282941191</v>
      </c>
      <c r="E898" s="14">
        <v>6571529427</v>
      </c>
      <c r="F898" s="15" t="s">
        <v>10074</v>
      </c>
      <c r="G898" s="13">
        <v>1.2276274540516999E-4</v>
      </c>
      <c r="H898" s="13">
        <v>1.2790287896792394E-4</v>
      </c>
      <c r="I898" s="15" t="s">
        <v>10076</v>
      </c>
    </row>
    <row r="899" spans="1:9" x14ac:dyDescent="0.25">
      <c r="A899" s="10" t="s">
        <v>10134</v>
      </c>
      <c r="B899" s="12" t="s">
        <v>7110</v>
      </c>
      <c r="C899" s="13">
        <v>7.4999999999999997E-2</v>
      </c>
      <c r="D899" s="14">
        <v>261111111</v>
      </c>
      <c r="E899" s="14">
        <v>261111111</v>
      </c>
      <c r="F899" s="15" t="s">
        <v>10076</v>
      </c>
      <c r="G899" s="13">
        <v>2.542568714128E-5</v>
      </c>
      <c r="H899" s="13">
        <v>2.5326954164777586E-5</v>
      </c>
      <c r="I899" s="15" t="s">
        <v>10076</v>
      </c>
    </row>
    <row r="900" spans="1:9" x14ac:dyDescent="0.25">
      <c r="A900" s="10" t="s">
        <v>10134</v>
      </c>
      <c r="B900" s="12" t="s">
        <v>7115</v>
      </c>
      <c r="C900" s="13">
        <v>0.21820000000000001</v>
      </c>
      <c r="D900" s="14">
        <v>1615168750</v>
      </c>
      <c r="E900" s="14">
        <v>1404662500</v>
      </c>
      <c r="F900" s="15" t="s">
        <v>10075</v>
      </c>
      <c r="G900" s="13">
        <v>1.583117291063E-4</v>
      </c>
      <c r="H900" s="13">
        <v>1.3714419919867718E-4</v>
      </c>
      <c r="I900" s="15" t="s">
        <v>10075</v>
      </c>
    </row>
    <row r="901" spans="1:9" x14ac:dyDescent="0.25">
      <c r="A901" s="10" t="s">
        <v>10134</v>
      </c>
      <c r="B901" s="12" t="s">
        <v>7121</v>
      </c>
      <c r="C901" s="13">
        <v>0.51390000000000002</v>
      </c>
      <c r="D901" s="14">
        <v>1272272508</v>
      </c>
      <c r="E901" s="14">
        <v>1272272508</v>
      </c>
      <c r="F901" s="15" t="s">
        <v>10076</v>
      </c>
      <c r="G901" s="13">
        <v>2.2413856896009997E-5</v>
      </c>
      <c r="H901" s="13">
        <v>2.232681945257916E-5</v>
      </c>
      <c r="I901" s="15" t="s">
        <v>10076</v>
      </c>
    </row>
    <row r="902" spans="1:9" x14ac:dyDescent="0.25">
      <c r="A902" s="10" t="s">
        <v>10134</v>
      </c>
      <c r="B902" s="12" t="s">
        <v>7128</v>
      </c>
      <c r="C902" s="13">
        <v>0.57899999999999996</v>
      </c>
      <c r="D902" s="14">
        <v>32643097082</v>
      </c>
      <c r="E902" s="14">
        <v>32875897043</v>
      </c>
      <c r="F902" s="15" t="s">
        <v>10074</v>
      </c>
      <c r="G902" s="13">
        <v>1.8820780263349002E-4</v>
      </c>
      <c r="H902" s="13">
        <v>1.8881397919866361E-4</v>
      </c>
      <c r="I902" s="15" t="s">
        <v>10076</v>
      </c>
    </row>
    <row r="903" spans="1:9" x14ac:dyDescent="0.25">
      <c r="A903" s="10" t="s">
        <v>10134</v>
      </c>
      <c r="B903" s="12" t="s">
        <v>7139</v>
      </c>
      <c r="C903" s="13">
        <v>0.21709999999999999</v>
      </c>
      <c r="D903" s="14">
        <v>6253957803</v>
      </c>
      <c r="E903" s="14">
        <v>6253957803</v>
      </c>
      <c r="F903" s="15" t="s">
        <v>10076</v>
      </c>
      <c r="G903" s="13">
        <v>4.0465049741434002E-4</v>
      </c>
      <c r="H903" s="13">
        <v>4.0307915943846778E-4</v>
      </c>
      <c r="I903" s="15" t="s">
        <v>10076</v>
      </c>
    </row>
    <row r="904" spans="1:9" x14ac:dyDescent="0.25">
      <c r="A904" s="10" t="s">
        <v>10134</v>
      </c>
      <c r="B904" s="12" t="s">
        <v>7141</v>
      </c>
      <c r="C904" s="13">
        <v>0.38790000000000002</v>
      </c>
      <c r="D904" s="14">
        <v>3380729494</v>
      </c>
      <c r="E904" s="14">
        <v>3380729494</v>
      </c>
      <c r="F904" s="15" t="s">
        <v>10076</v>
      </c>
      <c r="G904" s="13">
        <v>9.4211395675290001E-5</v>
      </c>
      <c r="H904" s="13">
        <v>9.3845554179448933E-5</v>
      </c>
      <c r="I904" s="15" t="s">
        <v>10076</v>
      </c>
    </row>
    <row r="905" spans="1:9" x14ac:dyDescent="0.25">
      <c r="A905" s="10" t="s">
        <v>10134</v>
      </c>
      <c r="B905" s="12" t="s">
        <v>7143</v>
      </c>
      <c r="C905" s="13">
        <v>0.626</v>
      </c>
      <c r="D905" s="14">
        <v>1197396778</v>
      </c>
      <c r="E905" s="14">
        <v>1197396778</v>
      </c>
      <c r="F905" s="15" t="s">
        <v>10076</v>
      </c>
      <c r="G905" s="13">
        <v>3.4518694090469999E-5</v>
      </c>
      <c r="H905" s="13">
        <v>3.4384651154412421E-5</v>
      </c>
      <c r="I905" s="15" t="s">
        <v>10076</v>
      </c>
    </row>
    <row r="906" spans="1:9" x14ac:dyDescent="0.25">
      <c r="A906" s="10" t="s">
        <v>10134</v>
      </c>
      <c r="B906" s="12" t="s">
        <v>7146</v>
      </c>
      <c r="C906" s="13">
        <v>0.21990000000000001</v>
      </c>
      <c r="D906" s="14">
        <v>684937500</v>
      </c>
      <c r="E906" s="14">
        <v>753088781</v>
      </c>
      <c r="F906" s="15" t="s">
        <v>10074</v>
      </c>
      <c r="G906" s="13">
        <v>2.1061822084250002E-5</v>
      </c>
      <c r="H906" s="13">
        <v>2.3067548328186771E-5</v>
      </c>
      <c r="I906" s="15" t="s">
        <v>10076</v>
      </c>
    </row>
    <row r="907" spans="1:9" x14ac:dyDescent="0.25">
      <c r="A907" s="10" t="s">
        <v>10134</v>
      </c>
      <c r="B907" s="12" t="s">
        <v>7158</v>
      </c>
      <c r="C907" s="13">
        <v>0.09</v>
      </c>
      <c r="D907" s="14">
        <v>59518808</v>
      </c>
      <c r="E907" s="14">
        <v>60120008</v>
      </c>
      <c r="F907" s="15" t="s">
        <v>10074</v>
      </c>
      <c r="G907" s="13">
        <v>1.2296675204130001E-5</v>
      </c>
      <c r="H907" s="13">
        <v>1.2372651278385335E-5</v>
      </c>
      <c r="I907" s="15" t="s">
        <v>10076</v>
      </c>
    </row>
    <row r="908" spans="1:9" x14ac:dyDescent="0.25">
      <c r="A908" s="10" t="s">
        <v>10134</v>
      </c>
      <c r="B908" s="12" t="s">
        <v>7163</v>
      </c>
      <c r="C908" s="13">
        <v>0.74780000000000002</v>
      </c>
      <c r="D908" s="14">
        <v>1200769500</v>
      </c>
      <c r="E908" s="14">
        <v>1334823000</v>
      </c>
      <c r="F908" s="15" t="s">
        <v>10074</v>
      </c>
      <c r="G908" s="13">
        <v>1.2923278037221999E-3</v>
      </c>
      <c r="H908" s="13">
        <v>1.4310242284898383E-3</v>
      </c>
      <c r="I908" s="15" t="s">
        <v>10074</v>
      </c>
    </row>
    <row r="909" spans="1:9" x14ac:dyDescent="0.25">
      <c r="A909" s="10" t="s">
        <v>10134</v>
      </c>
      <c r="B909" s="12" t="s">
        <v>7175</v>
      </c>
      <c r="C909" s="13">
        <v>0.1</v>
      </c>
      <c r="D909" s="14">
        <v>854448870</v>
      </c>
      <c r="E909" s="14">
        <v>854448870</v>
      </c>
      <c r="F909" s="15" t="s">
        <v>10076</v>
      </c>
      <c r="G909" s="13">
        <v>4.0643050413431995E-4</v>
      </c>
      <c r="H909" s="13">
        <v>4.0485225402878675E-4</v>
      </c>
      <c r="I909" s="15" t="s">
        <v>10076</v>
      </c>
    </row>
    <row r="910" spans="1:9" x14ac:dyDescent="0.25">
      <c r="A910" s="10" t="s">
        <v>10134</v>
      </c>
      <c r="B910" s="12" t="s">
        <v>7182</v>
      </c>
      <c r="C910" s="13">
        <v>0.25990000000000002</v>
      </c>
      <c r="D910" s="14">
        <v>2208110400</v>
      </c>
      <c r="E910" s="14">
        <v>2208110400</v>
      </c>
      <c r="F910" s="15" t="s">
        <v>10076</v>
      </c>
      <c r="G910" s="13">
        <v>5.8704668250400002E-5</v>
      </c>
      <c r="H910" s="13">
        <v>5.8476706402265872E-5</v>
      </c>
      <c r="I910" s="15" t="s">
        <v>10076</v>
      </c>
    </row>
    <row r="911" spans="1:9" x14ac:dyDescent="0.25">
      <c r="A911" s="10" t="s">
        <v>10134</v>
      </c>
      <c r="B911" s="12" t="s">
        <v>7186</v>
      </c>
      <c r="C911" s="13">
        <v>0.2</v>
      </c>
      <c r="D911" s="14">
        <v>502141253</v>
      </c>
      <c r="E911" s="14">
        <v>502141253</v>
      </c>
      <c r="F911" s="15" t="s">
        <v>10076</v>
      </c>
      <c r="G911" s="13">
        <v>8.0421036985199996E-6</v>
      </c>
      <c r="H911" s="13">
        <v>8.0108746114434456E-6</v>
      </c>
      <c r="I911" s="15" t="s">
        <v>10076</v>
      </c>
    </row>
    <row r="912" spans="1:9" x14ac:dyDescent="0.25">
      <c r="A912" s="10" t="s">
        <v>10134</v>
      </c>
      <c r="B912" s="12" t="s">
        <v>7192</v>
      </c>
      <c r="C912" s="13">
        <v>0.34589999999999999</v>
      </c>
      <c r="D912" s="14">
        <v>8733975000</v>
      </c>
      <c r="E912" s="14">
        <v>8733975000</v>
      </c>
      <c r="F912" s="15" t="s">
        <v>10076</v>
      </c>
      <c r="G912" s="13">
        <v>8.3928016944210005E-5</v>
      </c>
      <c r="H912" s="13">
        <v>8.3602107839823107E-5</v>
      </c>
      <c r="I912" s="15" t="s">
        <v>10076</v>
      </c>
    </row>
    <row r="913" spans="1:9" x14ac:dyDescent="0.25">
      <c r="A913" s="10" t="s">
        <v>10134</v>
      </c>
      <c r="B913" s="12" t="s">
        <v>7200</v>
      </c>
      <c r="C913" s="13">
        <v>0.15229999999999999</v>
      </c>
      <c r="D913" s="14">
        <v>132527116</v>
      </c>
      <c r="E913" s="14">
        <v>132527116</v>
      </c>
      <c r="F913" s="15" t="s">
        <v>10076</v>
      </c>
      <c r="G913" s="13">
        <v>1.4008526290649999E-5</v>
      </c>
      <c r="H913" s="13">
        <v>1.395412842036653E-5</v>
      </c>
      <c r="I913" s="15" t="s">
        <v>10076</v>
      </c>
    </row>
    <row r="914" spans="1:9" x14ac:dyDescent="0.25">
      <c r="A914" s="10" t="s">
        <v>10134</v>
      </c>
      <c r="B914" s="12" t="s">
        <v>7207</v>
      </c>
      <c r="C914" s="13">
        <v>0.2011</v>
      </c>
      <c r="D914" s="14">
        <v>269200247</v>
      </c>
      <c r="E914" s="14">
        <v>268133579</v>
      </c>
      <c r="F914" s="15" t="s">
        <v>10075</v>
      </c>
      <c r="G914" s="13">
        <v>1.233062965221E-5</v>
      </c>
      <c r="H914" s="13">
        <v>1.2234078732290886E-5</v>
      </c>
      <c r="I914" s="15" t="s">
        <v>10076</v>
      </c>
    </row>
  </sheetData>
  <autoFilter ref="A2:I914" xr:uid="{00000000-0009-0000-0000-000004000000}"/>
  <mergeCells count="5">
    <mergeCell ref="A1:A2"/>
    <mergeCell ref="B1:B2"/>
    <mergeCell ref="C1:C2"/>
    <mergeCell ref="D1:F1"/>
    <mergeCell ref="G1:I1"/>
  </mergeCells>
  <conditionalFormatting sqref="B3:B914">
    <cfRule type="duplicateValues" dxfId="3" priority="1"/>
  </conditionalFormatting>
  <conditionalFormatting sqref="B3:I914">
    <cfRule type="expression" dxfId="2" priority="2">
      <formula>$J3="Baru"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</sheetPr>
  <dimension ref="A1:I914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B2"/>
    </sheetView>
  </sheetViews>
  <sheetFormatPr defaultRowHeight="15" x14ac:dyDescent="0.25"/>
  <cols>
    <col min="1" max="1" width="14" style="16" bestFit="1" customWidth="1"/>
    <col min="2" max="2" width="10" style="16" customWidth="1"/>
    <col min="3" max="3" width="15" style="16" customWidth="1"/>
    <col min="4" max="4" width="17" style="16" bestFit="1" customWidth="1"/>
    <col min="5" max="5" width="19" style="16" bestFit="1" customWidth="1"/>
    <col min="6" max="6" width="16" style="16" customWidth="1"/>
    <col min="7" max="7" width="12" style="16" bestFit="1" customWidth="1"/>
    <col min="8" max="8" width="13" style="16" customWidth="1"/>
    <col min="9" max="9" width="16" style="16" customWidth="1"/>
    <col min="10" max="16384" width="9.140625" style="16"/>
  </cols>
  <sheetData>
    <row r="1" spans="1:9" x14ac:dyDescent="0.25">
      <c r="A1" s="24" t="s">
        <v>7228</v>
      </c>
      <c r="B1" s="24" t="s">
        <v>10144</v>
      </c>
      <c r="C1" s="24" t="s">
        <v>10066</v>
      </c>
      <c r="D1" s="24" t="s">
        <v>10067</v>
      </c>
      <c r="E1" s="24"/>
      <c r="F1" s="24"/>
      <c r="G1" s="24" t="s">
        <v>10068</v>
      </c>
      <c r="H1" s="24"/>
      <c r="I1" s="24"/>
    </row>
    <row r="2" spans="1:9" ht="76.5" customHeight="1" x14ac:dyDescent="0.25">
      <c r="A2" s="25"/>
      <c r="B2" s="25"/>
      <c r="C2" s="25"/>
      <c r="D2" s="11" t="s">
        <v>10069</v>
      </c>
      <c r="E2" s="11" t="s">
        <v>10070</v>
      </c>
      <c r="F2" s="11" t="s">
        <v>10071</v>
      </c>
      <c r="G2" s="11" t="s">
        <v>10069</v>
      </c>
      <c r="H2" s="23" t="s">
        <v>10072</v>
      </c>
      <c r="I2" s="11" t="s">
        <v>10071</v>
      </c>
    </row>
    <row r="3" spans="1:9" ht="15" customHeight="1" x14ac:dyDescent="0.25">
      <c r="A3" s="17" t="s">
        <v>10073</v>
      </c>
      <c r="B3" s="12" t="s">
        <v>19</v>
      </c>
      <c r="C3" s="13">
        <v>0.19089999999999999</v>
      </c>
      <c r="D3" s="14">
        <v>1464714340</v>
      </c>
      <c r="E3" s="14">
        <v>1486517637</v>
      </c>
      <c r="F3" s="15" t="s">
        <v>10074</v>
      </c>
      <c r="G3" s="13">
        <v>5.0663108584206702E-2</v>
      </c>
      <c r="H3" s="13">
        <v>4.6729188176268963E-2</v>
      </c>
      <c r="I3" s="15" t="s">
        <v>10075</v>
      </c>
    </row>
    <row r="4" spans="1:9" ht="15" customHeight="1" x14ac:dyDescent="0.25">
      <c r="A4" s="17" t="s">
        <v>10073</v>
      </c>
      <c r="B4" s="12" t="s">
        <v>68</v>
      </c>
      <c r="C4" s="13">
        <v>0.15029999999999999</v>
      </c>
      <c r="D4" s="14">
        <v>414626649</v>
      </c>
      <c r="E4" s="14">
        <v>413800700</v>
      </c>
      <c r="F4" s="15" t="s">
        <v>10075</v>
      </c>
      <c r="G4" s="13">
        <v>3.9075529391515299E-3</v>
      </c>
      <c r="H4" s="13">
        <v>3.544199408811336E-3</v>
      </c>
      <c r="I4" s="15" t="s">
        <v>10075</v>
      </c>
    </row>
    <row r="5" spans="1:9" ht="15" customHeight="1" x14ac:dyDescent="0.25">
      <c r="A5" s="17" t="s">
        <v>10073</v>
      </c>
      <c r="B5" s="12" t="s">
        <v>125</v>
      </c>
      <c r="C5" s="13">
        <v>0.11559999999999999</v>
      </c>
      <c r="D5" s="14">
        <v>4893615081</v>
      </c>
      <c r="E5" s="14">
        <v>4725997521</v>
      </c>
      <c r="F5" s="15" t="s">
        <v>10075</v>
      </c>
      <c r="G5" s="13">
        <v>3.0664058048849099E-2</v>
      </c>
      <c r="H5" s="13">
        <v>2.6913648840628759E-2</v>
      </c>
      <c r="I5" s="15" t="s">
        <v>10075</v>
      </c>
    </row>
    <row r="6" spans="1:9" ht="15" customHeight="1" x14ac:dyDescent="0.25">
      <c r="A6" s="17" t="s">
        <v>10073</v>
      </c>
      <c r="B6" s="12" t="s">
        <v>130</v>
      </c>
      <c r="C6" s="13">
        <v>0.28670000000000001</v>
      </c>
      <c r="D6" s="14">
        <v>8426023951</v>
      </c>
      <c r="E6" s="14">
        <v>8426023951</v>
      </c>
      <c r="F6" s="15" t="s">
        <v>10076</v>
      </c>
      <c r="G6" s="13">
        <v>6.87085947107548E-2</v>
      </c>
      <c r="H6" s="13">
        <v>6.2443945443879191E-2</v>
      </c>
      <c r="I6" s="15" t="s">
        <v>10075</v>
      </c>
    </row>
    <row r="7" spans="1:9" ht="15" customHeight="1" x14ac:dyDescent="0.25">
      <c r="A7" s="17" t="s">
        <v>10073</v>
      </c>
      <c r="B7" s="12" t="s">
        <v>185</v>
      </c>
      <c r="C7" s="13">
        <v>0.32629999999999998</v>
      </c>
      <c r="D7" s="14">
        <v>71786000</v>
      </c>
      <c r="E7" s="14">
        <v>71786000</v>
      </c>
      <c r="F7" s="15" t="s">
        <v>10076</v>
      </c>
      <c r="G7" s="13">
        <v>9.4042544672210009E-5</v>
      </c>
      <c r="H7" s="13">
        <v>8.5468019738287694E-5</v>
      </c>
      <c r="I7" s="15" t="s">
        <v>10076</v>
      </c>
    </row>
    <row r="8" spans="1:9" ht="15" customHeight="1" x14ac:dyDescent="0.25">
      <c r="A8" s="17" t="s">
        <v>10073</v>
      </c>
      <c r="B8" s="12" t="s">
        <v>250</v>
      </c>
      <c r="C8" s="13">
        <v>0.32650000000000001</v>
      </c>
      <c r="D8" s="14">
        <v>6551982109</v>
      </c>
      <c r="E8" s="14">
        <v>6553989457</v>
      </c>
      <c r="F8" s="15" t="s">
        <v>10074</v>
      </c>
      <c r="G8" s="13">
        <v>2.8136779099444099E-2</v>
      </c>
      <c r="H8" s="13">
        <v>2.5579184007615649E-2</v>
      </c>
      <c r="I8" s="15" t="s">
        <v>10075</v>
      </c>
    </row>
    <row r="9" spans="1:9" ht="15" customHeight="1" x14ac:dyDescent="0.25">
      <c r="A9" s="17" t="s">
        <v>10073</v>
      </c>
      <c r="B9" s="12" t="s">
        <v>279</v>
      </c>
      <c r="C9" s="13">
        <v>0.19400000000000001</v>
      </c>
      <c r="D9" s="14">
        <v>3163577420</v>
      </c>
      <c r="E9" s="14">
        <v>3070205200</v>
      </c>
      <c r="F9" s="15" t="s">
        <v>10075</v>
      </c>
      <c r="G9" s="13">
        <v>7.24215122272327E-3</v>
      </c>
      <c r="H9" s="13">
        <v>6.3875717930483907E-3</v>
      </c>
      <c r="I9" s="15" t="s">
        <v>10075</v>
      </c>
    </row>
    <row r="10" spans="1:9" ht="15" customHeight="1" x14ac:dyDescent="0.25">
      <c r="A10" s="17" t="s">
        <v>10073</v>
      </c>
      <c r="B10" s="12" t="s">
        <v>428</v>
      </c>
      <c r="C10" s="13">
        <v>0.32819999999999999</v>
      </c>
      <c r="D10" s="14">
        <v>1163950358</v>
      </c>
      <c r="E10" s="14">
        <v>1163950358</v>
      </c>
      <c r="F10" s="15" t="s">
        <v>10076</v>
      </c>
      <c r="G10" s="13">
        <v>6.6905443761604993E-4</v>
      </c>
      <c r="H10" s="13">
        <v>6.0805200546583274E-4</v>
      </c>
      <c r="I10" s="15" t="s">
        <v>10075</v>
      </c>
    </row>
    <row r="11" spans="1:9" ht="15" customHeight="1" x14ac:dyDescent="0.25">
      <c r="A11" s="17" t="s">
        <v>10073</v>
      </c>
      <c r="B11" s="12" t="s">
        <v>506</v>
      </c>
      <c r="C11" s="13">
        <v>0.41220000000000001</v>
      </c>
      <c r="D11" s="14">
        <v>1412542700</v>
      </c>
      <c r="E11" s="14">
        <v>1545750000</v>
      </c>
      <c r="F11" s="15" t="s">
        <v>10074</v>
      </c>
      <c r="G11" s="13">
        <v>1.27457060906014E-3</v>
      </c>
      <c r="H11" s="13">
        <v>1.2675959394839551E-3</v>
      </c>
      <c r="I11" s="15" t="s">
        <v>10076</v>
      </c>
    </row>
    <row r="12" spans="1:9" ht="15" customHeight="1" x14ac:dyDescent="0.25">
      <c r="A12" s="17" t="s">
        <v>10073</v>
      </c>
      <c r="B12" s="12" t="s">
        <v>580</v>
      </c>
      <c r="C12" s="13">
        <v>0.52070000000000005</v>
      </c>
      <c r="D12" s="14">
        <v>4082288000</v>
      </c>
      <c r="E12" s="14">
        <v>4082288000</v>
      </c>
      <c r="F12" s="15" t="s">
        <v>10076</v>
      </c>
      <c r="G12" s="13">
        <v>2.7285516959190001E-5</v>
      </c>
      <c r="H12" s="13">
        <v>2.479770310518842E-5</v>
      </c>
      <c r="I12" s="15" t="s">
        <v>10076</v>
      </c>
    </row>
    <row r="13" spans="1:9" ht="15" customHeight="1" x14ac:dyDescent="0.25">
      <c r="A13" s="17" t="s">
        <v>10073</v>
      </c>
      <c r="B13" s="12" t="s">
        <v>745</v>
      </c>
      <c r="C13" s="13">
        <v>0.3735</v>
      </c>
      <c r="D13" s="14">
        <v>2128315022</v>
      </c>
      <c r="E13" s="14">
        <v>2315542268</v>
      </c>
      <c r="F13" s="15" t="s">
        <v>10074</v>
      </c>
      <c r="G13" s="13">
        <v>3.5563497496556999E-4</v>
      </c>
      <c r="H13" s="13">
        <v>3.5164183478540869E-4</v>
      </c>
      <c r="I13" s="15" t="s">
        <v>10076</v>
      </c>
    </row>
    <row r="14" spans="1:9" ht="15" customHeight="1" x14ac:dyDescent="0.25">
      <c r="A14" s="17" t="s">
        <v>10073</v>
      </c>
      <c r="B14" s="12" t="s">
        <v>957</v>
      </c>
      <c r="C14" s="13">
        <v>8.9399999999999993E-2</v>
      </c>
      <c r="D14" s="14">
        <v>758066435</v>
      </c>
      <c r="E14" s="14">
        <v>758066435</v>
      </c>
      <c r="F14" s="15" t="s">
        <v>10076</v>
      </c>
      <c r="G14" s="13">
        <v>3.1920990822021002E-4</v>
      </c>
      <c r="H14" s="13">
        <v>2.9010527993631358E-4</v>
      </c>
      <c r="I14" s="15" t="s">
        <v>10076</v>
      </c>
    </row>
    <row r="15" spans="1:9" ht="15" customHeight="1" x14ac:dyDescent="0.25">
      <c r="A15" s="17" t="s">
        <v>10073</v>
      </c>
      <c r="B15" s="12" t="s">
        <v>1076</v>
      </c>
      <c r="C15" s="13">
        <v>0.1545</v>
      </c>
      <c r="D15" s="14">
        <v>531550379</v>
      </c>
      <c r="E15" s="14">
        <v>531550379</v>
      </c>
      <c r="F15" s="15" t="s">
        <v>10076</v>
      </c>
      <c r="G15" s="13">
        <v>2.5136188378223198E-3</v>
      </c>
      <c r="H15" s="13">
        <v>2.284434403865488E-3</v>
      </c>
      <c r="I15" s="15" t="s">
        <v>10075</v>
      </c>
    </row>
    <row r="16" spans="1:9" ht="15" customHeight="1" x14ac:dyDescent="0.25">
      <c r="A16" s="17" t="s">
        <v>10073</v>
      </c>
      <c r="B16" s="12" t="s">
        <v>1179</v>
      </c>
      <c r="C16" s="13">
        <v>0.55820000000000003</v>
      </c>
      <c r="D16" s="14">
        <v>35161657678</v>
      </c>
      <c r="E16" s="14">
        <v>35563031919</v>
      </c>
      <c r="F16" s="15" t="s">
        <v>10074</v>
      </c>
      <c r="G16" s="13">
        <v>2.2914084129152398E-2</v>
      </c>
      <c r="H16" s="13">
        <v>2.106256269457683E-2</v>
      </c>
      <c r="I16" s="15" t="s">
        <v>10075</v>
      </c>
    </row>
    <row r="17" spans="1:9" ht="15" customHeight="1" x14ac:dyDescent="0.25">
      <c r="A17" s="17" t="s">
        <v>10073</v>
      </c>
      <c r="B17" s="12" t="s">
        <v>1408</v>
      </c>
      <c r="C17" s="13">
        <v>0.18010000000000001</v>
      </c>
      <c r="D17" s="14">
        <v>630652568</v>
      </c>
      <c r="E17" s="14">
        <v>630652568</v>
      </c>
      <c r="F17" s="15" t="s">
        <v>10076</v>
      </c>
      <c r="G17" s="13">
        <v>2.7398833376503999E-4</v>
      </c>
      <c r="H17" s="13">
        <v>2.4900687662072411E-4</v>
      </c>
      <c r="I17" s="15" t="s">
        <v>10075</v>
      </c>
    </row>
    <row r="18" spans="1:9" ht="15" customHeight="1" x14ac:dyDescent="0.25">
      <c r="A18" s="17" t="s">
        <v>10073</v>
      </c>
      <c r="B18" s="12" t="s">
        <v>1460</v>
      </c>
      <c r="C18" s="13">
        <v>0.71140000000000003</v>
      </c>
      <c r="D18" s="14">
        <v>995960000</v>
      </c>
      <c r="E18" s="14">
        <v>995960000</v>
      </c>
      <c r="F18" s="15" t="s">
        <v>10076</v>
      </c>
      <c r="G18" s="13">
        <v>1.6642189055916001E-4</v>
      </c>
      <c r="H18" s="13">
        <v>1.5124802797256991E-4</v>
      </c>
      <c r="I18" s="15" t="s">
        <v>10076</v>
      </c>
    </row>
    <row r="19" spans="1:9" ht="15" customHeight="1" x14ac:dyDescent="0.25">
      <c r="A19" s="17" t="s">
        <v>10073</v>
      </c>
      <c r="B19" s="12" t="s">
        <v>1578</v>
      </c>
      <c r="C19" s="13">
        <v>0.2487</v>
      </c>
      <c r="D19" s="14">
        <v>587261415</v>
      </c>
      <c r="E19" s="14">
        <v>460150958</v>
      </c>
      <c r="F19" s="15" t="s">
        <v>10075</v>
      </c>
      <c r="G19" s="13">
        <v>6.3587979837556997E-4</v>
      </c>
      <c r="H19" s="13">
        <v>4.5281745581884832E-4</v>
      </c>
      <c r="I19" s="15" t="s">
        <v>10075</v>
      </c>
    </row>
    <row r="20" spans="1:9" ht="15" customHeight="1" x14ac:dyDescent="0.25">
      <c r="A20" s="17" t="s">
        <v>10073</v>
      </c>
      <c r="B20" s="12" t="s">
        <v>1589</v>
      </c>
      <c r="C20" s="13">
        <v>8.77E-2</v>
      </c>
      <c r="D20" s="14">
        <v>229467050</v>
      </c>
      <c r="E20" s="14">
        <v>229467050</v>
      </c>
      <c r="F20" s="15" t="s">
        <v>10076</v>
      </c>
      <c r="G20" s="13">
        <v>3.04445381179313E-3</v>
      </c>
      <c r="H20" s="13">
        <v>2.7668693928434248E-3</v>
      </c>
      <c r="I20" s="15" t="s">
        <v>10075</v>
      </c>
    </row>
    <row r="21" spans="1:9" ht="15" customHeight="1" x14ac:dyDescent="0.25">
      <c r="A21" s="17" t="s">
        <v>10073</v>
      </c>
      <c r="B21" s="12" t="s">
        <v>1677</v>
      </c>
      <c r="C21" s="13">
        <v>0.64629999999999999</v>
      </c>
      <c r="D21" s="14">
        <v>9415969118</v>
      </c>
      <c r="E21" s="14">
        <v>10014054370</v>
      </c>
      <c r="F21" s="15" t="s">
        <v>10074</v>
      </c>
      <c r="G21" s="13">
        <v>1.0132566147730599E-2</v>
      </c>
      <c r="H21" s="13">
        <v>9.7936287422165213E-3</v>
      </c>
      <c r="I21" s="15" t="s">
        <v>10075</v>
      </c>
    </row>
    <row r="22" spans="1:9" ht="15" customHeight="1" x14ac:dyDescent="0.25">
      <c r="A22" s="17" t="s">
        <v>10073</v>
      </c>
      <c r="B22" s="12" t="s">
        <v>1683</v>
      </c>
      <c r="C22" s="13">
        <v>0.41320000000000001</v>
      </c>
      <c r="D22" s="14">
        <v>94926095082</v>
      </c>
      <c r="E22" s="14">
        <v>145256147646</v>
      </c>
      <c r="F22" s="15" t="s">
        <v>10074</v>
      </c>
      <c r="G22" s="13">
        <v>6.4716397490196906E-2</v>
      </c>
      <c r="H22" s="13">
        <v>0.09</v>
      </c>
      <c r="I22" s="15" t="s">
        <v>10074</v>
      </c>
    </row>
    <row r="23" spans="1:9" ht="15" customHeight="1" x14ac:dyDescent="0.25">
      <c r="A23" s="17" t="s">
        <v>10073</v>
      </c>
      <c r="B23" s="12" t="s">
        <v>1706</v>
      </c>
      <c r="C23" s="13">
        <v>0.2127</v>
      </c>
      <c r="D23" s="14">
        <v>1941345704</v>
      </c>
      <c r="E23" s="14">
        <v>2347109237</v>
      </c>
      <c r="F23" s="15" t="s">
        <v>10074</v>
      </c>
      <c r="G23" s="13">
        <v>8.190922489645E-2</v>
      </c>
      <c r="H23" s="13">
        <v>0.09</v>
      </c>
      <c r="I23" s="15" t="s">
        <v>10074</v>
      </c>
    </row>
    <row r="24" spans="1:9" ht="15" customHeight="1" x14ac:dyDescent="0.25">
      <c r="A24" s="17" t="s">
        <v>10073</v>
      </c>
      <c r="B24" s="12" t="s">
        <v>1728</v>
      </c>
      <c r="C24" s="13">
        <v>0.16900000000000001</v>
      </c>
      <c r="D24" s="14">
        <v>140851360</v>
      </c>
      <c r="E24" s="14">
        <v>140851360</v>
      </c>
      <c r="F24" s="15" t="s">
        <v>10076</v>
      </c>
      <c r="G24" s="13">
        <v>4.9895968906720002E-5</v>
      </c>
      <c r="H24" s="13">
        <v>4.5346599990942992E-5</v>
      </c>
      <c r="I24" s="15" t="s">
        <v>10076</v>
      </c>
    </row>
    <row r="25" spans="1:9" ht="15" customHeight="1" x14ac:dyDescent="0.25">
      <c r="A25" s="17" t="s">
        <v>10073</v>
      </c>
      <c r="B25" s="12" t="s">
        <v>1797</v>
      </c>
      <c r="C25" s="13">
        <v>0.22539999999999999</v>
      </c>
      <c r="D25" s="14">
        <v>1024241821</v>
      </c>
      <c r="E25" s="14">
        <v>1022880401</v>
      </c>
      <c r="F25" s="15" t="s">
        <v>10075</v>
      </c>
      <c r="G25" s="13">
        <v>2.6527893025111199E-3</v>
      </c>
      <c r="H25" s="13">
        <v>2.407711127725305E-3</v>
      </c>
      <c r="I25" s="15" t="s">
        <v>10075</v>
      </c>
    </row>
    <row r="26" spans="1:9" ht="15" customHeight="1" x14ac:dyDescent="0.25">
      <c r="A26" s="17" t="s">
        <v>10073</v>
      </c>
      <c r="B26" s="12" t="s">
        <v>1832</v>
      </c>
      <c r="C26" s="13">
        <v>0.29830000000000001</v>
      </c>
      <c r="D26" s="14">
        <v>528438163</v>
      </c>
      <c r="E26" s="14">
        <v>528438163</v>
      </c>
      <c r="F26" s="15" t="s">
        <v>10076</v>
      </c>
      <c r="G26" s="13">
        <v>2.6843325185290002E-4</v>
      </c>
      <c r="H26" s="13">
        <v>2.4395829102915131E-4</v>
      </c>
      <c r="I26" s="15" t="s">
        <v>10075</v>
      </c>
    </row>
    <row r="27" spans="1:9" ht="15" customHeight="1" x14ac:dyDescent="0.25">
      <c r="A27" s="17" t="s">
        <v>10073</v>
      </c>
      <c r="B27" s="12" t="s">
        <v>1949</v>
      </c>
      <c r="C27" s="13">
        <v>0.54410000000000003</v>
      </c>
      <c r="D27" s="14">
        <v>4873156132</v>
      </c>
      <c r="E27" s="14">
        <v>4873156132</v>
      </c>
      <c r="F27" s="15" t="s">
        <v>10076</v>
      </c>
      <c r="G27" s="13">
        <v>9.1200433677528009E-4</v>
      </c>
      <c r="H27" s="13">
        <v>8.2885044137796674E-4</v>
      </c>
      <c r="I27" s="15" t="s">
        <v>10075</v>
      </c>
    </row>
    <row r="28" spans="1:9" ht="15" customHeight="1" x14ac:dyDescent="0.25">
      <c r="A28" s="17" t="s">
        <v>10073</v>
      </c>
      <c r="B28" s="12" t="s">
        <v>1961</v>
      </c>
      <c r="C28" s="13">
        <v>0.54210000000000003</v>
      </c>
      <c r="D28" s="14">
        <v>2277500000</v>
      </c>
      <c r="E28" s="14">
        <v>3388125000</v>
      </c>
      <c r="F28" s="15" t="s">
        <v>10074</v>
      </c>
      <c r="G28" s="13">
        <v>4.414534646655E-4</v>
      </c>
      <c r="H28" s="13">
        <v>5.9685005496053418E-4</v>
      </c>
      <c r="I28" s="15" t="s">
        <v>10074</v>
      </c>
    </row>
    <row r="29" spans="1:9" ht="15" customHeight="1" x14ac:dyDescent="0.25">
      <c r="A29" s="17" t="s">
        <v>10073</v>
      </c>
      <c r="B29" s="12" t="s">
        <v>2085</v>
      </c>
      <c r="C29" s="13">
        <v>0.15870000000000001</v>
      </c>
      <c r="D29" s="14">
        <v>14473036918</v>
      </c>
      <c r="E29" s="14">
        <v>17840879430</v>
      </c>
      <c r="F29" s="15" t="s">
        <v>10074</v>
      </c>
      <c r="G29" s="13">
        <v>5.2962971038969207E-2</v>
      </c>
      <c r="H29" s="13">
        <v>5.9334624383245438E-2</v>
      </c>
      <c r="I29" s="15" t="s">
        <v>10074</v>
      </c>
    </row>
    <row r="30" spans="1:9" ht="15" customHeight="1" x14ac:dyDescent="0.25">
      <c r="A30" s="17" t="s">
        <v>10073</v>
      </c>
      <c r="B30" s="12" t="s">
        <v>2161</v>
      </c>
      <c r="C30" s="13">
        <v>0.60560000000000003</v>
      </c>
      <c r="D30" s="14">
        <v>27964473556</v>
      </c>
      <c r="E30" s="14">
        <v>24640310178</v>
      </c>
      <c r="F30" s="15" t="s">
        <v>10075</v>
      </c>
      <c r="G30" s="13">
        <v>3.6821495235278501E-2</v>
      </c>
      <c r="H30" s="13">
        <v>2.948629541936551E-2</v>
      </c>
      <c r="I30" s="15" t="s">
        <v>10075</v>
      </c>
    </row>
    <row r="31" spans="1:9" ht="15" customHeight="1" x14ac:dyDescent="0.25">
      <c r="A31" s="17" t="s">
        <v>10073</v>
      </c>
      <c r="B31" s="12" t="s">
        <v>2288</v>
      </c>
      <c r="C31" s="13">
        <v>0.4587</v>
      </c>
      <c r="D31" s="14">
        <v>3005315601</v>
      </c>
      <c r="E31" s="14">
        <v>3509516971</v>
      </c>
      <c r="F31" s="15" t="s">
        <v>10074</v>
      </c>
      <c r="G31" s="13">
        <v>2.5711570311179799E-3</v>
      </c>
      <c r="H31" s="13">
        <v>2.7287586929869898E-3</v>
      </c>
      <c r="I31" s="15" t="s">
        <v>10074</v>
      </c>
    </row>
    <row r="32" spans="1:9" ht="15" customHeight="1" x14ac:dyDescent="0.25">
      <c r="A32" s="17" t="s">
        <v>10073</v>
      </c>
      <c r="B32" s="12" t="s">
        <v>2361</v>
      </c>
      <c r="C32" s="13">
        <v>0.20419999999999999</v>
      </c>
      <c r="D32" s="14">
        <v>305633261</v>
      </c>
      <c r="E32" s="14">
        <v>481433861</v>
      </c>
      <c r="F32" s="15" t="s">
        <v>10074</v>
      </c>
      <c r="G32" s="13">
        <v>6.2867649458384897E-2</v>
      </c>
      <c r="H32" s="13">
        <v>0.09</v>
      </c>
      <c r="I32" s="15" t="s">
        <v>10074</v>
      </c>
    </row>
    <row r="33" spans="1:9" ht="15" customHeight="1" x14ac:dyDescent="0.25">
      <c r="A33" s="17" t="s">
        <v>10073</v>
      </c>
      <c r="B33" s="12" t="s">
        <v>2380</v>
      </c>
      <c r="C33" s="13">
        <v>0.29730000000000001</v>
      </c>
      <c r="D33" s="14">
        <v>2597266852</v>
      </c>
      <c r="E33" s="14">
        <v>2750863681</v>
      </c>
      <c r="F33" s="15" t="s">
        <v>10074</v>
      </c>
      <c r="G33" s="13">
        <v>2.70813130359659E-3</v>
      </c>
      <c r="H33" s="13">
        <v>2.6067626121074488E-3</v>
      </c>
      <c r="I33" s="15" t="s">
        <v>10075</v>
      </c>
    </row>
    <row r="34" spans="1:9" ht="15" customHeight="1" x14ac:dyDescent="0.25">
      <c r="A34" s="17" t="s">
        <v>10073</v>
      </c>
      <c r="B34" s="12" t="s">
        <v>2458</v>
      </c>
      <c r="C34" s="13">
        <v>0.4259</v>
      </c>
      <c r="D34" s="14">
        <v>3108431150</v>
      </c>
      <c r="E34" s="14">
        <v>3108431150</v>
      </c>
      <c r="F34" s="15" t="s">
        <v>10076</v>
      </c>
      <c r="G34" s="13">
        <v>7.3236725772615986E-3</v>
      </c>
      <c r="H34" s="13">
        <v>6.6559214722646566E-3</v>
      </c>
      <c r="I34" s="15" t="s">
        <v>10075</v>
      </c>
    </row>
    <row r="35" spans="1:9" ht="15" customHeight="1" x14ac:dyDescent="0.25">
      <c r="A35" s="17" t="s">
        <v>10073</v>
      </c>
      <c r="B35" s="12" t="s">
        <v>2513</v>
      </c>
      <c r="C35" s="13">
        <v>0.44</v>
      </c>
      <c r="D35" s="14">
        <v>11186609364</v>
      </c>
      <c r="E35" s="14">
        <v>11592341310</v>
      </c>
      <c r="F35" s="15" t="s">
        <v>10074</v>
      </c>
      <c r="G35" s="13">
        <v>5.2338956404377503E-2</v>
      </c>
      <c r="H35" s="13">
        <v>4.9292065300040981E-2</v>
      </c>
      <c r="I35" s="15" t="s">
        <v>10075</v>
      </c>
    </row>
    <row r="36" spans="1:9" ht="15" customHeight="1" x14ac:dyDescent="0.25">
      <c r="A36" s="17" t="s">
        <v>10073</v>
      </c>
      <c r="B36" s="12" t="s">
        <v>2661</v>
      </c>
      <c r="C36" s="13">
        <v>0.48359999999999997</v>
      </c>
      <c r="D36" s="14">
        <v>712895488</v>
      </c>
      <c r="E36" s="14">
        <v>713485633</v>
      </c>
      <c r="F36" s="15" t="s">
        <v>10074</v>
      </c>
      <c r="G36" s="13">
        <v>3.2163121027647002E-4</v>
      </c>
      <c r="H36" s="13">
        <v>2.9254778965966398E-4</v>
      </c>
      <c r="I36" s="15" t="s">
        <v>10076</v>
      </c>
    </row>
    <row r="37" spans="1:9" ht="15" customHeight="1" x14ac:dyDescent="0.25">
      <c r="A37" s="17" t="s">
        <v>10073</v>
      </c>
      <c r="B37" s="12" t="s">
        <v>2785</v>
      </c>
      <c r="C37" s="13">
        <v>0.1022</v>
      </c>
      <c r="D37" s="14">
        <v>611176477</v>
      </c>
      <c r="E37" s="14">
        <v>601176477</v>
      </c>
      <c r="F37" s="15" t="s">
        <v>10075</v>
      </c>
      <c r="G37" s="13">
        <v>1.6391180102819699E-2</v>
      </c>
      <c r="H37" s="13">
        <v>1.46529423130992E-2</v>
      </c>
      <c r="I37" s="15" t="s">
        <v>10075</v>
      </c>
    </row>
    <row r="38" spans="1:9" ht="15" customHeight="1" x14ac:dyDescent="0.25">
      <c r="A38" s="17" t="s">
        <v>10073</v>
      </c>
      <c r="B38" s="12" t="s">
        <v>2976</v>
      </c>
      <c r="C38" s="13">
        <v>7.5300000000000006E-2</v>
      </c>
      <c r="D38" s="14">
        <v>188250000</v>
      </c>
      <c r="E38" s="14">
        <v>188250000</v>
      </c>
      <c r="F38" s="15" t="s">
        <v>10076</v>
      </c>
      <c r="G38" s="13">
        <v>1.3211521323206E-4</v>
      </c>
      <c r="H38" s="13">
        <v>1.200693334235435E-4</v>
      </c>
      <c r="I38" s="15" t="s">
        <v>10076</v>
      </c>
    </row>
    <row r="39" spans="1:9" ht="15" customHeight="1" x14ac:dyDescent="0.25">
      <c r="A39" s="17" t="s">
        <v>10073</v>
      </c>
      <c r="B39" s="12" t="s">
        <v>2993</v>
      </c>
      <c r="C39" s="13">
        <v>0.1517</v>
      </c>
      <c r="D39" s="14">
        <v>2399763958</v>
      </c>
      <c r="E39" s="14">
        <v>2399763958</v>
      </c>
      <c r="F39" s="15" t="s">
        <v>10076</v>
      </c>
      <c r="G39" s="13">
        <v>1.5157545514794301E-3</v>
      </c>
      <c r="H39" s="13">
        <v>1.37755247226146E-3</v>
      </c>
      <c r="I39" s="15" t="s">
        <v>10075</v>
      </c>
    </row>
    <row r="40" spans="1:9" ht="15" customHeight="1" x14ac:dyDescent="0.25">
      <c r="A40" s="17" t="s">
        <v>10073</v>
      </c>
      <c r="B40" s="12" t="s">
        <v>3150</v>
      </c>
      <c r="C40" s="13">
        <v>0.18840000000000001</v>
      </c>
      <c r="D40" s="14">
        <v>1690850050</v>
      </c>
      <c r="E40" s="14">
        <v>2777298600</v>
      </c>
      <c r="F40" s="15" t="s">
        <v>10074</v>
      </c>
      <c r="G40" s="13">
        <v>1.1866508095574E-4</v>
      </c>
      <c r="H40" s="13">
        <v>1.7714124388852089E-4</v>
      </c>
      <c r="I40" s="15" t="s">
        <v>10074</v>
      </c>
    </row>
    <row r="41" spans="1:9" ht="15" customHeight="1" x14ac:dyDescent="0.25">
      <c r="A41" s="17" t="s">
        <v>10073</v>
      </c>
      <c r="B41" s="12" t="s">
        <v>3158</v>
      </c>
      <c r="C41" s="13">
        <v>6.1699999999999998E-2</v>
      </c>
      <c r="D41" s="14">
        <v>628446005</v>
      </c>
      <c r="E41" s="14">
        <v>438136932</v>
      </c>
      <c r="F41" s="15" t="s">
        <v>10075</v>
      </c>
      <c r="G41" s="13">
        <v>2.4362649068051999E-4</v>
      </c>
      <c r="H41" s="13">
        <v>1.5436387504992369E-4</v>
      </c>
      <c r="I41" s="15" t="s">
        <v>10076</v>
      </c>
    </row>
    <row r="42" spans="1:9" ht="15" customHeight="1" x14ac:dyDescent="0.25">
      <c r="A42" s="17" t="s">
        <v>10073</v>
      </c>
      <c r="B42" s="12" t="s">
        <v>3236</v>
      </c>
      <c r="C42" s="13">
        <v>0.17180000000000001</v>
      </c>
      <c r="D42" s="14">
        <v>2322409580</v>
      </c>
      <c r="E42" s="14">
        <v>2322409580</v>
      </c>
      <c r="F42" s="15" t="s">
        <v>10076</v>
      </c>
      <c r="G42" s="13">
        <v>7.5285111684730401E-3</v>
      </c>
      <c r="H42" s="13">
        <v>6.8420834781721396E-3</v>
      </c>
      <c r="I42" s="15" t="s">
        <v>10075</v>
      </c>
    </row>
    <row r="43" spans="1:9" ht="15" customHeight="1" x14ac:dyDescent="0.25">
      <c r="A43" s="17" t="s">
        <v>10073</v>
      </c>
      <c r="B43" s="12" t="s">
        <v>3240</v>
      </c>
      <c r="C43" s="13">
        <v>0.23569999999999999</v>
      </c>
      <c r="D43" s="14">
        <v>4241010909</v>
      </c>
      <c r="E43" s="14">
        <v>4257342628</v>
      </c>
      <c r="F43" s="15" t="s">
        <v>10074</v>
      </c>
      <c r="G43" s="13">
        <v>2.2677121277410702E-3</v>
      </c>
      <c r="H43" s="13">
        <v>2.0688852623631689E-3</v>
      </c>
      <c r="I43" s="15" t="s">
        <v>10075</v>
      </c>
    </row>
    <row r="44" spans="1:9" ht="15" customHeight="1" x14ac:dyDescent="0.25">
      <c r="A44" s="17" t="s">
        <v>10073</v>
      </c>
      <c r="B44" s="12" t="s">
        <v>3255</v>
      </c>
      <c r="C44" s="13">
        <v>0.39379999999999998</v>
      </c>
      <c r="D44" s="14">
        <v>11315595287</v>
      </c>
      <c r="E44" s="14">
        <v>12316421847</v>
      </c>
      <c r="F44" s="15" t="s">
        <v>10074</v>
      </c>
      <c r="G44" s="13">
        <v>2.9118344623437899E-3</v>
      </c>
      <c r="H44" s="13">
        <v>2.8804019785781628E-3</v>
      </c>
      <c r="I44" s="15" t="s">
        <v>10076</v>
      </c>
    </row>
    <row r="45" spans="1:9" ht="15" customHeight="1" x14ac:dyDescent="0.25">
      <c r="A45" s="17" t="s">
        <v>10073</v>
      </c>
      <c r="B45" s="12" t="s">
        <v>3442</v>
      </c>
      <c r="C45" s="13">
        <v>0.27739999999999998</v>
      </c>
      <c r="D45" s="14">
        <v>1482299624</v>
      </c>
      <c r="E45" s="14">
        <v>1445307261</v>
      </c>
      <c r="F45" s="15" t="s">
        <v>10075</v>
      </c>
      <c r="G45" s="13">
        <v>1.6842767977110099E-2</v>
      </c>
      <c r="H45" s="13">
        <v>1.4925088723151229E-2</v>
      </c>
      <c r="I45" s="15" t="s">
        <v>10075</v>
      </c>
    </row>
    <row r="46" spans="1:9" ht="15" customHeight="1" x14ac:dyDescent="0.25">
      <c r="A46" s="17" t="s">
        <v>10073</v>
      </c>
      <c r="B46" s="12" t="s">
        <v>3498</v>
      </c>
      <c r="C46" s="13">
        <v>0.11749999999999999</v>
      </c>
      <c r="D46" s="14">
        <v>76375000</v>
      </c>
      <c r="E46" s="14">
        <v>76375000</v>
      </c>
      <c r="F46" s="15" t="s">
        <v>10076</v>
      </c>
      <c r="G46" s="13">
        <v>1.4676335068853E-4</v>
      </c>
      <c r="H46" s="13">
        <v>1.3338189643023599E-4</v>
      </c>
      <c r="I46" s="15" t="s">
        <v>10076</v>
      </c>
    </row>
    <row r="47" spans="1:9" ht="15" customHeight="1" x14ac:dyDescent="0.25">
      <c r="A47" s="17" t="s">
        <v>10073</v>
      </c>
      <c r="B47" s="12" t="s">
        <v>3626</v>
      </c>
      <c r="C47" s="13">
        <v>0.20399999999999999</v>
      </c>
      <c r="D47" s="14">
        <v>224187531</v>
      </c>
      <c r="E47" s="14">
        <v>203806846</v>
      </c>
      <c r="F47" s="15" t="s">
        <v>10075</v>
      </c>
      <c r="G47" s="13">
        <v>1.6557786492403699E-3</v>
      </c>
      <c r="H47" s="13">
        <v>1.368008708316759E-3</v>
      </c>
      <c r="I47" s="15" t="s">
        <v>10075</v>
      </c>
    </row>
    <row r="48" spans="1:9" ht="15" customHeight="1" x14ac:dyDescent="0.25">
      <c r="A48" s="17" t="s">
        <v>10073</v>
      </c>
      <c r="B48" s="12" t="s">
        <v>3630</v>
      </c>
      <c r="C48" s="13">
        <v>0.33410000000000001</v>
      </c>
      <c r="D48" s="14">
        <v>392535945</v>
      </c>
      <c r="E48" s="14">
        <v>377507943</v>
      </c>
      <c r="F48" s="15" t="s">
        <v>10075</v>
      </c>
      <c r="G48" s="13">
        <v>3.6501705364819503E-2</v>
      </c>
      <c r="H48" s="13">
        <v>3.1903555537285848E-2</v>
      </c>
      <c r="I48" s="15" t="s">
        <v>10075</v>
      </c>
    </row>
    <row r="49" spans="1:9" ht="15" customHeight="1" x14ac:dyDescent="0.25">
      <c r="A49" s="17" t="s">
        <v>10073</v>
      </c>
      <c r="B49" s="12" t="s">
        <v>3744</v>
      </c>
      <c r="C49" s="13">
        <v>0.64980000000000004</v>
      </c>
      <c r="D49" s="14">
        <v>1320744492</v>
      </c>
      <c r="E49" s="14">
        <v>1320744492</v>
      </c>
      <c r="F49" s="15" t="s">
        <v>10076</v>
      </c>
      <c r="G49" s="13">
        <v>2.2952008827303001E-4</v>
      </c>
      <c r="H49" s="13">
        <v>2.0859311605431839E-4</v>
      </c>
      <c r="I49" s="15" t="s">
        <v>10076</v>
      </c>
    </row>
    <row r="50" spans="1:9" ht="15" customHeight="1" x14ac:dyDescent="0.25">
      <c r="A50" s="17" t="s">
        <v>10073</v>
      </c>
      <c r="B50" s="12" t="s">
        <v>3928</v>
      </c>
      <c r="C50" s="13">
        <v>0.15870000000000001</v>
      </c>
      <c r="D50" s="14">
        <v>782000000</v>
      </c>
      <c r="E50" s="14">
        <v>793500000</v>
      </c>
      <c r="F50" s="15" t="s">
        <v>10074</v>
      </c>
      <c r="G50" s="13">
        <v>9.0946197857762006E-4</v>
      </c>
      <c r="H50" s="13">
        <v>8.3869488630646839E-4</v>
      </c>
      <c r="I50" s="15" t="s">
        <v>10075</v>
      </c>
    </row>
    <row r="51" spans="1:9" ht="15" customHeight="1" x14ac:dyDescent="0.25">
      <c r="A51" s="17" t="s">
        <v>10073</v>
      </c>
      <c r="B51" s="12" t="s">
        <v>4000</v>
      </c>
      <c r="C51" s="13">
        <v>0.1094</v>
      </c>
      <c r="D51" s="14">
        <v>75583707</v>
      </c>
      <c r="E51" s="14">
        <v>76280973</v>
      </c>
      <c r="F51" s="15" t="s">
        <v>10074</v>
      </c>
      <c r="G51" s="13">
        <v>6.0623077622759998E-5</v>
      </c>
      <c r="H51" s="13">
        <v>5.5603904464710568E-5</v>
      </c>
      <c r="I51" s="15" t="s">
        <v>10076</v>
      </c>
    </row>
    <row r="52" spans="1:9" ht="15" customHeight="1" x14ac:dyDescent="0.25">
      <c r="A52" s="17" t="s">
        <v>10073</v>
      </c>
      <c r="B52" s="12" t="s">
        <v>4107</v>
      </c>
      <c r="C52" s="13">
        <v>0.30070000000000002</v>
      </c>
      <c r="D52" s="14">
        <v>1939971662</v>
      </c>
      <c r="E52" s="14">
        <v>1743944630</v>
      </c>
      <c r="F52" s="15" t="s">
        <v>10075</v>
      </c>
      <c r="G52" s="13">
        <v>7.5205902221101007E-4</v>
      </c>
      <c r="H52" s="13">
        <v>6.1442446672535717E-4</v>
      </c>
      <c r="I52" s="15" t="s">
        <v>10075</v>
      </c>
    </row>
    <row r="53" spans="1:9" ht="15" customHeight="1" x14ac:dyDescent="0.25">
      <c r="A53" s="17" t="s">
        <v>10073</v>
      </c>
      <c r="B53" s="12" t="s">
        <v>4293</v>
      </c>
      <c r="C53" s="13">
        <v>0.2056</v>
      </c>
      <c r="D53" s="14">
        <v>3601522600</v>
      </c>
      <c r="E53" s="14">
        <v>3426529600</v>
      </c>
      <c r="F53" s="15" t="s">
        <v>10075</v>
      </c>
      <c r="G53" s="13">
        <v>1.67301369126698E-3</v>
      </c>
      <c r="H53" s="13">
        <v>1.446595494312217E-3</v>
      </c>
      <c r="I53" s="15" t="s">
        <v>10075</v>
      </c>
    </row>
    <row r="54" spans="1:9" ht="15" customHeight="1" x14ac:dyDescent="0.25">
      <c r="A54" s="17" t="s">
        <v>10073</v>
      </c>
      <c r="B54" s="12" t="s">
        <v>4383</v>
      </c>
      <c r="C54" s="13">
        <v>9.7100000000000006E-2</v>
      </c>
      <c r="D54" s="14">
        <v>119168107</v>
      </c>
      <c r="E54" s="14">
        <v>119168107</v>
      </c>
      <c r="F54" s="15" t="s">
        <v>10076</v>
      </c>
      <c r="G54" s="13">
        <v>6.770293751597301E-4</v>
      </c>
      <c r="H54" s="13">
        <v>6.1529980901189798E-4</v>
      </c>
      <c r="I54" s="15" t="s">
        <v>10075</v>
      </c>
    </row>
    <row r="55" spans="1:9" ht="15" customHeight="1" x14ac:dyDescent="0.25">
      <c r="A55" s="17" t="s">
        <v>10073</v>
      </c>
      <c r="B55" s="12" t="s">
        <v>4399</v>
      </c>
      <c r="C55" s="13">
        <v>0.17499999999999999</v>
      </c>
      <c r="D55" s="14">
        <v>306254662</v>
      </c>
      <c r="E55" s="14">
        <v>306254662</v>
      </c>
      <c r="F55" s="15" t="s">
        <v>10076</v>
      </c>
      <c r="G55" s="13">
        <v>1.6426925809745101E-3</v>
      </c>
      <c r="H55" s="13">
        <v>1.492916661749312E-3</v>
      </c>
      <c r="I55" s="15" t="s">
        <v>10075</v>
      </c>
    </row>
    <row r="56" spans="1:9" ht="15" customHeight="1" x14ac:dyDescent="0.25">
      <c r="A56" s="17" t="s">
        <v>10073</v>
      </c>
      <c r="B56" s="12" t="s">
        <v>4417</v>
      </c>
      <c r="C56" s="13">
        <v>7.51E-2</v>
      </c>
      <c r="D56" s="14">
        <v>267022556</v>
      </c>
      <c r="E56" s="14">
        <v>267022556</v>
      </c>
      <c r="F56" s="15" t="s">
        <v>10076</v>
      </c>
      <c r="G56" s="13">
        <v>3.5337977111968501E-3</v>
      </c>
      <c r="H56" s="13">
        <v>3.2115963427449428E-3</v>
      </c>
      <c r="I56" s="15" t="s">
        <v>10075</v>
      </c>
    </row>
    <row r="57" spans="1:9" ht="15" customHeight="1" x14ac:dyDescent="0.25">
      <c r="A57" s="17" t="s">
        <v>10073</v>
      </c>
      <c r="B57" s="12" t="s">
        <v>4491</v>
      </c>
      <c r="C57" s="13">
        <v>0.24179999999999999</v>
      </c>
      <c r="D57" s="14">
        <v>5879364490</v>
      </c>
      <c r="E57" s="14">
        <v>6077940717</v>
      </c>
      <c r="F57" s="15" t="s">
        <v>10074</v>
      </c>
      <c r="G57" s="13">
        <v>3.4384838125955997E-2</v>
      </c>
      <c r="H57" s="13">
        <v>3.230519214015129E-2</v>
      </c>
      <c r="I57" s="15" t="s">
        <v>10075</v>
      </c>
    </row>
    <row r="58" spans="1:9" ht="15" customHeight="1" x14ac:dyDescent="0.25">
      <c r="A58" s="17" t="s">
        <v>10073</v>
      </c>
      <c r="B58" s="12" t="s">
        <v>4621</v>
      </c>
      <c r="C58" s="13">
        <v>0.2</v>
      </c>
      <c r="D58" s="14">
        <v>650000000</v>
      </c>
      <c r="E58" s="14">
        <v>650000000</v>
      </c>
      <c r="F58" s="15" t="s">
        <v>10076</v>
      </c>
      <c r="G58" s="13">
        <v>2.25915093011755E-3</v>
      </c>
      <c r="H58" s="13">
        <v>2.0531681374645022E-3</v>
      </c>
      <c r="I58" s="15" t="s">
        <v>10075</v>
      </c>
    </row>
    <row r="59" spans="1:9" ht="15" customHeight="1" x14ac:dyDescent="0.25">
      <c r="A59" s="17" t="s">
        <v>10073</v>
      </c>
      <c r="B59" s="12" t="s">
        <v>4827</v>
      </c>
      <c r="C59" s="13">
        <v>0.54169999999999996</v>
      </c>
      <c r="D59" s="14">
        <v>17248856281</v>
      </c>
      <c r="E59" s="14">
        <v>17248856281</v>
      </c>
      <c r="F59" s="15" t="s">
        <v>10076</v>
      </c>
      <c r="G59" s="13">
        <v>1.44111574373835E-3</v>
      </c>
      <c r="H59" s="13">
        <v>1.3097190134506889E-3</v>
      </c>
      <c r="I59" s="15" t="s">
        <v>10075</v>
      </c>
    </row>
    <row r="60" spans="1:9" ht="15" customHeight="1" x14ac:dyDescent="0.25">
      <c r="A60" s="17" t="s">
        <v>10073</v>
      </c>
      <c r="B60" s="12" t="s">
        <v>4898</v>
      </c>
      <c r="C60" s="13">
        <v>0.19009999999999999</v>
      </c>
      <c r="D60" s="14">
        <v>419420006</v>
      </c>
      <c r="E60" s="14">
        <v>419420006</v>
      </c>
      <c r="F60" s="15" t="s">
        <v>10076</v>
      </c>
      <c r="G60" s="13">
        <v>1.9973885543599799E-3</v>
      </c>
      <c r="H60" s="13">
        <v>1.815272492741004E-3</v>
      </c>
      <c r="I60" s="15" t="s">
        <v>10075</v>
      </c>
    </row>
    <row r="61" spans="1:9" ht="15" customHeight="1" x14ac:dyDescent="0.25">
      <c r="A61" s="17" t="s">
        <v>10073</v>
      </c>
      <c r="B61" s="12" t="s">
        <v>5304</v>
      </c>
      <c r="C61" s="13">
        <v>0.43030000000000002</v>
      </c>
      <c r="D61" s="14">
        <v>10431120977</v>
      </c>
      <c r="E61" s="14">
        <v>10431120977</v>
      </c>
      <c r="F61" s="15" t="s">
        <v>10076</v>
      </c>
      <c r="G61" s="13">
        <v>6.7454433923059304E-2</v>
      </c>
      <c r="H61" s="13">
        <v>6.1304135377469447E-2</v>
      </c>
      <c r="I61" s="15" t="s">
        <v>10075</v>
      </c>
    </row>
    <row r="62" spans="1:9" ht="15" customHeight="1" x14ac:dyDescent="0.25">
      <c r="A62" s="17" t="s">
        <v>10073</v>
      </c>
      <c r="B62" s="12" t="s">
        <v>5355</v>
      </c>
      <c r="C62" s="13">
        <v>0.20799999999999999</v>
      </c>
      <c r="D62" s="14">
        <v>249120000</v>
      </c>
      <c r="E62" s="14">
        <v>249600000</v>
      </c>
      <c r="F62" s="15" t="s">
        <v>10074</v>
      </c>
      <c r="G62" s="13">
        <v>1.4860908702424901E-3</v>
      </c>
      <c r="H62" s="13">
        <v>1.3531957385996809E-3</v>
      </c>
      <c r="I62" s="15" t="s">
        <v>10075</v>
      </c>
    </row>
    <row r="63" spans="1:9" ht="15" customHeight="1" x14ac:dyDescent="0.25">
      <c r="A63" s="17" t="s">
        <v>10073</v>
      </c>
      <c r="B63" s="12" t="s">
        <v>5521</v>
      </c>
      <c r="C63" s="13">
        <v>0.13239999999999999</v>
      </c>
      <c r="D63" s="14">
        <v>211087067</v>
      </c>
      <c r="E63" s="14">
        <v>196263537</v>
      </c>
      <c r="F63" s="15" t="s">
        <v>10075</v>
      </c>
      <c r="G63" s="13">
        <v>6.4195053966189001E-4</v>
      </c>
      <c r="H63" s="13">
        <v>5.4244890151458321E-4</v>
      </c>
      <c r="I63" s="15" t="s">
        <v>10075</v>
      </c>
    </row>
    <row r="64" spans="1:9" ht="15" customHeight="1" x14ac:dyDescent="0.25">
      <c r="A64" s="17" t="s">
        <v>10073</v>
      </c>
      <c r="B64" s="12" t="s">
        <v>5550</v>
      </c>
      <c r="C64" s="13">
        <v>0.16389999999999999</v>
      </c>
      <c r="D64" s="14">
        <v>889481770</v>
      </c>
      <c r="E64" s="14">
        <v>887856651</v>
      </c>
      <c r="F64" s="15" t="s">
        <v>10075</v>
      </c>
      <c r="G64" s="13">
        <v>1.099859793146E-3</v>
      </c>
      <c r="H64" s="13">
        <v>9.9775151601175596E-4</v>
      </c>
      <c r="I64" s="15" t="s">
        <v>10075</v>
      </c>
    </row>
    <row r="65" spans="1:9" ht="15" customHeight="1" x14ac:dyDescent="0.25">
      <c r="A65" s="17" t="s">
        <v>10073</v>
      </c>
      <c r="B65" s="12" t="s">
        <v>5558</v>
      </c>
      <c r="C65" s="13">
        <v>0.3276</v>
      </c>
      <c r="D65" s="14">
        <v>3774167970</v>
      </c>
      <c r="E65" s="14">
        <v>3774167970</v>
      </c>
      <c r="F65" s="15" t="s">
        <v>10076</v>
      </c>
      <c r="G65" s="13">
        <v>3.6830076972113102E-2</v>
      </c>
      <c r="H65" s="13">
        <v>3.3472017976941368E-2</v>
      </c>
      <c r="I65" s="15" t="s">
        <v>10075</v>
      </c>
    </row>
    <row r="66" spans="1:9" ht="15" customHeight="1" x14ac:dyDescent="0.25">
      <c r="A66" s="17" t="s">
        <v>10073</v>
      </c>
      <c r="B66" s="12" t="s">
        <v>5566</v>
      </c>
      <c r="C66" s="13">
        <v>0.15840000000000001</v>
      </c>
      <c r="D66" s="14">
        <v>87146184</v>
      </c>
      <c r="E66" s="14">
        <v>87146184</v>
      </c>
      <c r="F66" s="15" t="s">
        <v>10076</v>
      </c>
      <c r="G66" s="13">
        <v>9.3778395281090001E-5</v>
      </c>
      <c r="H66" s="13">
        <v>8.5227954248782818E-5</v>
      </c>
      <c r="I66" s="15" t="s">
        <v>10076</v>
      </c>
    </row>
    <row r="67" spans="1:9" ht="15" customHeight="1" x14ac:dyDescent="0.25">
      <c r="A67" s="17" t="s">
        <v>10073</v>
      </c>
      <c r="B67" s="12" t="s">
        <v>5600</v>
      </c>
      <c r="C67" s="13">
        <v>0.29160000000000003</v>
      </c>
      <c r="D67" s="14">
        <v>2768620725</v>
      </c>
      <c r="E67" s="14">
        <v>2941092180</v>
      </c>
      <c r="F67" s="15" t="s">
        <v>10074</v>
      </c>
      <c r="G67" s="13">
        <v>3.9415915216675597E-2</v>
      </c>
      <c r="H67" s="13">
        <v>3.8053626877443437E-2</v>
      </c>
      <c r="I67" s="15" t="s">
        <v>10075</v>
      </c>
    </row>
    <row r="68" spans="1:9" ht="15" customHeight="1" x14ac:dyDescent="0.25">
      <c r="A68" s="17" t="s">
        <v>10073</v>
      </c>
      <c r="B68" s="12" t="s">
        <v>5666</v>
      </c>
      <c r="C68" s="13">
        <v>0.24390000000000001</v>
      </c>
      <c r="D68" s="14">
        <v>1042821253</v>
      </c>
      <c r="E68" s="14">
        <v>1030985422</v>
      </c>
      <c r="F68" s="15" t="s">
        <v>10075</v>
      </c>
      <c r="G68" s="13">
        <v>1.18491539237402E-2</v>
      </c>
      <c r="H68" s="13">
        <v>1.064655890774187E-2</v>
      </c>
      <c r="I68" s="15" t="s">
        <v>10075</v>
      </c>
    </row>
    <row r="69" spans="1:9" ht="15" customHeight="1" x14ac:dyDescent="0.25">
      <c r="A69" s="17" t="s">
        <v>10073</v>
      </c>
      <c r="B69" s="12" t="s">
        <v>5690</v>
      </c>
      <c r="C69" s="13">
        <v>0.31219999999999998</v>
      </c>
      <c r="D69" s="14">
        <v>847639796</v>
      </c>
      <c r="E69" s="14">
        <v>847639796</v>
      </c>
      <c r="F69" s="15" t="s">
        <v>10076</v>
      </c>
      <c r="G69" s="13">
        <v>1.37105617904203E-2</v>
      </c>
      <c r="H69" s="13">
        <v>1.246047276058718E-2</v>
      </c>
      <c r="I69" s="15" t="s">
        <v>10075</v>
      </c>
    </row>
    <row r="70" spans="1:9" ht="15" customHeight="1" x14ac:dyDescent="0.25">
      <c r="A70" s="17" t="s">
        <v>10073</v>
      </c>
      <c r="B70" s="12" t="s">
        <v>5746</v>
      </c>
      <c r="C70" s="13">
        <v>0.22900000000000001</v>
      </c>
      <c r="D70" s="14">
        <v>334164611</v>
      </c>
      <c r="E70" s="14">
        <v>334164611</v>
      </c>
      <c r="F70" s="15" t="s">
        <v>10076</v>
      </c>
      <c r="G70" s="13">
        <v>9.3807657555110003E-5</v>
      </c>
      <c r="H70" s="13">
        <v>8.5254548991916903E-5</v>
      </c>
      <c r="I70" s="15" t="s">
        <v>10076</v>
      </c>
    </row>
    <row r="71" spans="1:9" ht="15" customHeight="1" x14ac:dyDescent="0.25">
      <c r="A71" s="17" t="s">
        <v>10073</v>
      </c>
      <c r="B71" s="12" t="s">
        <v>5768</v>
      </c>
      <c r="C71" s="13">
        <v>0.17469999999999999</v>
      </c>
      <c r="D71" s="14">
        <v>106415011</v>
      </c>
      <c r="E71" s="14">
        <v>106415011</v>
      </c>
      <c r="F71" s="15" t="s">
        <v>10076</v>
      </c>
      <c r="G71" s="13">
        <v>2.4360826359349E-4</v>
      </c>
      <c r="H71" s="13">
        <v>2.2139677263934479E-4</v>
      </c>
      <c r="I71" s="15" t="s">
        <v>10076</v>
      </c>
    </row>
    <row r="72" spans="1:9" ht="15" customHeight="1" x14ac:dyDescent="0.25">
      <c r="A72" s="17" t="s">
        <v>10073</v>
      </c>
      <c r="B72" s="12" t="s">
        <v>5790</v>
      </c>
      <c r="C72" s="13">
        <v>0.40960000000000002</v>
      </c>
      <c r="D72" s="14">
        <v>1792000000</v>
      </c>
      <c r="E72" s="14">
        <v>1792000000</v>
      </c>
      <c r="F72" s="15" t="s">
        <v>10076</v>
      </c>
      <c r="G72" s="13">
        <v>1.7307502320957301E-2</v>
      </c>
      <c r="H72" s="13">
        <v>1.572945473927834E-2</v>
      </c>
      <c r="I72" s="15" t="s">
        <v>10075</v>
      </c>
    </row>
    <row r="73" spans="1:9" ht="15" customHeight="1" x14ac:dyDescent="0.25">
      <c r="A73" s="17" t="s">
        <v>10073</v>
      </c>
      <c r="B73" s="12" t="s">
        <v>5800</v>
      </c>
      <c r="C73" s="13">
        <v>0.29599999999999999</v>
      </c>
      <c r="D73" s="14">
        <v>250000000</v>
      </c>
      <c r="E73" s="14">
        <v>370000000</v>
      </c>
      <c r="F73" s="15" t="s">
        <v>10074</v>
      </c>
      <c r="G73" s="13">
        <v>3.7429719552243E-4</v>
      </c>
      <c r="H73" s="13">
        <v>5.034514060149643E-4</v>
      </c>
      <c r="I73" s="15" t="s">
        <v>10074</v>
      </c>
    </row>
    <row r="74" spans="1:9" ht="15" customHeight="1" x14ac:dyDescent="0.25">
      <c r="A74" s="17" t="s">
        <v>10073</v>
      </c>
      <c r="B74" s="12" t="s">
        <v>5841</v>
      </c>
      <c r="C74" s="13">
        <v>0.37540000000000001</v>
      </c>
      <c r="D74" s="14">
        <v>298914000</v>
      </c>
      <c r="E74" s="14">
        <v>289058000</v>
      </c>
      <c r="F74" s="15" t="s">
        <v>10075</v>
      </c>
      <c r="G74" s="13">
        <v>2.1177791467239001E-4</v>
      </c>
      <c r="H74" s="13">
        <v>1.861224130201085E-4</v>
      </c>
      <c r="I74" s="15" t="s">
        <v>10076</v>
      </c>
    </row>
    <row r="75" spans="1:9" ht="15" customHeight="1" x14ac:dyDescent="0.25">
      <c r="A75" s="17" t="s">
        <v>10073</v>
      </c>
      <c r="B75" s="12" t="s">
        <v>5958</v>
      </c>
      <c r="C75" s="13">
        <v>0.2545</v>
      </c>
      <c r="D75" s="14">
        <v>342877375</v>
      </c>
      <c r="E75" s="14">
        <v>342877375</v>
      </c>
      <c r="F75" s="15" t="s">
        <v>10076</v>
      </c>
      <c r="G75" s="13">
        <v>1.2260866309066001E-4</v>
      </c>
      <c r="H75" s="13">
        <v>1.114295628906644E-4</v>
      </c>
      <c r="I75" s="15" t="s">
        <v>10076</v>
      </c>
    </row>
    <row r="76" spans="1:9" ht="15" customHeight="1" x14ac:dyDescent="0.25">
      <c r="A76" s="17" t="s">
        <v>10073</v>
      </c>
      <c r="B76" s="12" t="s">
        <v>5975</v>
      </c>
      <c r="C76" s="13">
        <v>0.20799999999999999</v>
      </c>
      <c r="D76" s="14">
        <v>3242077163</v>
      </c>
      <c r="E76" s="14">
        <v>3242077163</v>
      </c>
      <c r="F76" s="15" t="s">
        <v>10076</v>
      </c>
      <c r="G76" s="13">
        <v>4.2255817144063301E-3</v>
      </c>
      <c r="H76" s="13">
        <v>3.8403054983575588E-3</v>
      </c>
      <c r="I76" s="15" t="s">
        <v>10075</v>
      </c>
    </row>
    <row r="77" spans="1:9" ht="15" customHeight="1" x14ac:dyDescent="0.25">
      <c r="A77" s="17" t="s">
        <v>10073</v>
      </c>
      <c r="B77" s="12" t="s">
        <v>5995</v>
      </c>
      <c r="C77" s="13">
        <v>0.182</v>
      </c>
      <c r="D77" s="14">
        <v>495001780</v>
      </c>
      <c r="E77" s="14">
        <v>495001780</v>
      </c>
      <c r="F77" s="15" t="s">
        <v>10076</v>
      </c>
      <c r="G77" s="13">
        <v>6.2531250086006792E-3</v>
      </c>
      <c r="H77" s="13">
        <v>5.6829833085004812E-3</v>
      </c>
      <c r="I77" s="15" t="s">
        <v>10075</v>
      </c>
    </row>
    <row r="78" spans="1:9" ht="15" customHeight="1" x14ac:dyDescent="0.25">
      <c r="A78" s="17" t="s">
        <v>10073</v>
      </c>
      <c r="B78" s="12" t="s">
        <v>6001</v>
      </c>
      <c r="C78" s="13">
        <v>0.2661</v>
      </c>
      <c r="D78" s="14">
        <v>242171693</v>
      </c>
      <c r="E78" s="14">
        <v>242171693</v>
      </c>
      <c r="F78" s="15" t="s">
        <v>10076</v>
      </c>
      <c r="G78" s="13">
        <v>1.0278403180047E-4</v>
      </c>
      <c r="H78" s="13">
        <v>9.3412483566213852E-5</v>
      </c>
      <c r="I78" s="15" t="s">
        <v>10076</v>
      </c>
    </row>
    <row r="79" spans="1:9" ht="15" customHeight="1" x14ac:dyDescent="0.25">
      <c r="A79" s="17" t="s">
        <v>10073</v>
      </c>
      <c r="B79" s="12" t="s">
        <v>6146</v>
      </c>
      <c r="C79" s="13">
        <v>0.115</v>
      </c>
      <c r="D79" s="14">
        <v>393875000</v>
      </c>
      <c r="E79" s="14">
        <v>393875000</v>
      </c>
      <c r="F79" s="15" t="s">
        <v>10076</v>
      </c>
      <c r="G79" s="13">
        <v>1.52033380007849E-3</v>
      </c>
      <c r="H79" s="13">
        <v>1.3817141984705981E-3</v>
      </c>
      <c r="I79" s="15" t="s">
        <v>10075</v>
      </c>
    </row>
    <row r="80" spans="1:9" ht="15" customHeight="1" x14ac:dyDescent="0.25">
      <c r="A80" s="17" t="s">
        <v>10073</v>
      </c>
      <c r="B80" s="12" t="s">
        <v>6163</v>
      </c>
      <c r="C80" s="13">
        <v>0.2863</v>
      </c>
      <c r="D80" s="14">
        <v>3723567024</v>
      </c>
      <c r="E80" s="14">
        <v>3578574149</v>
      </c>
      <c r="F80" s="15" t="s">
        <v>10075</v>
      </c>
      <c r="G80" s="13">
        <v>6.2219673858170002E-4</v>
      </c>
      <c r="H80" s="13">
        <v>5.4344781220966711E-4</v>
      </c>
      <c r="I80" s="15" t="s">
        <v>10075</v>
      </c>
    </row>
    <row r="81" spans="1:9" ht="15" customHeight="1" x14ac:dyDescent="0.25">
      <c r="A81" s="17" t="s">
        <v>10073</v>
      </c>
      <c r="B81" s="12" t="s">
        <v>6194</v>
      </c>
      <c r="C81" s="13">
        <v>0.14130000000000001</v>
      </c>
      <c r="D81" s="14">
        <v>993907200</v>
      </c>
      <c r="E81" s="14">
        <v>997436700</v>
      </c>
      <c r="F81" s="15" t="s">
        <v>10074</v>
      </c>
      <c r="G81" s="13">
        <v>1.4216351607122301E-3</v>
      </c>
      <c r="H81" s="13">
        <v>1.2966027332474441E-3</v>
      </c>
      <c r="I81" s="15" t="s">
        <v>10075</v>
      </c>
    </row>
    <row r="82" spans="1:9" ht="15" customHeight="1" x14ac:dyDescent="0.25">
      <c r="A82" s="17" t="s">
        <v>10073</v>
      </c>
      <c r="B82" s="12" t="s">
        <v>6363</v>
      </c>
      <c r="C82" s="13">
        <v>0.6623</v>
      </c>
      <c r="D82" s="14">
        <v>16432683878</v>
      </c>
      <c r="E82" s="14">
        <v>16432683878</v>
      </c>
      <c r="F82" s="15" t="s">
        <v>10076</v>
      </c>
      <c r="G82" s="13">
        <v>2.7458515582330901E-3</v>
      </c>
      <c r="H82" s="13">
        <v>2.4954928219191401E-3</v>
      </c>
      <c r="I82" s="15" t="s">
        <v>10075</v>
      </c>
    </row>
    <row r="83" spans="1:9" ht="15" customHeight="1" x14ac:dyDescent="0.25">
      <c r="A83" s="17" t="s">
        <v>10073</v>
      </c>
      <c r="B83" s="12" t="s">
        <v>6386</v>
      </c>
      <c r="C83" s="13">
        <v>0.20180000000000001</v>
      </c>
      <c r="D83" s="14">
        <v>505000000</v>
      </c>
      <c r="E83" s="14">
        <v>504500000</v>
      </c>
      <c r="F83" s="15" t="s">
        <v>10075</v>
      </c>
      <c r="G83" s="13">
        <v>1.3332666620863799E-3</v>
      </c>
      <c r="H83" s="13">
        <v>1.2105035902768701E-3</v>
      </c>
      <c r="I83" s="15" t="s">
        <v>10075</v>
      </c>
    </row>
    <row r="84" spans="1:9" ht="15" customHeight="1" x14ac:dyDescent="0.25">
      <c r="A84" s="17" t="s">
        <v>10073</v>
      </c>
      <c r="B84" s="12" t="s">
        <v>6406</v>
      </c>
      <c r="C84" s="13">
        <v>7.6899999999999996E-2</v>
      </c>
      <c r="D84" s="14">
        <v>115163654</v>
      </c>
      <c r="E84" s="14">
        <v>115163654</v>
      </c>
      <c r="F84" s="15" t="s">
        <v>10076</v>
      </c>
      <c r="G84" s="13">
        <v>1.04299752380925E-3</v>
      </c>
      <c r="H84" s="13">
        <v>9.4790004909581053E-4</v>
      </c>
      <c r="I84" s="15" t="s">
        <v>10075</v>
      </c>
    </row>
    <row r="85" spans="1:9" ht="15" customHeight="1" x14ac:dyDescent="0.25">
      <c r="A85" s="17" t="s">
        <v>10073</v>
      </c>
      <c r="B85" s="12" t="s">
        <v>6438</v>
      </c>
      <c r="C85" s="13">
        <v>0.2</v>
      </c>
      <c r="D85" s="14">
        <v>7500000000</v>
      </c>
      <c r="E85" s="14">
        <v>7500000000</v>
      </c>
      <c r="F85" s="15" t="s">
        <v>10076</v>
      </c>
      <c r="G85" s="13">
        <v>7.0180724160455996E-4</v>
      </c>
      <c r="H85" s="13">
        <v>6.3781850424193104E-4</v>
      </c>
      <c r="I85" s="15" t="s">
        <v>10075</v>
      </c>
    </row>
    <row r="86" spans="1:9" ht="15" customHeight="1" x14ac:dyDescent="0.25">
      <c r="A86" s="17" t="s">
        <v>10073</v>
      </c>
      <c r="B86" s="12" t="s">
        <v>6494</v>
      </c>
      <c r="C86" s="13">
        <v>0.2</v>
      </c>
      <c r="D86" s="14">
        <v>1000000000</v>
      </c>
      <c r="E86" s="14">
        <v>1000000000</v>
      </c>
      <c r="F86" s="15" t="s">
        <v>10076</v>
      </c>
      <c r="G86" s="13">
        <v>3.7931010439103803E-2</v>
      </c>
      <c r="H86" s="13">
        <v>3.4472571538790082E-2</v>
      </c>
      <c r="I86" s="15" t="s">
        <v>10075</v>
      </c>
    </row>
    <row r="87" spans="1:9" ht="15" customHeight="1" x14ac:dyDescent="0.25">
      <c r="A87" s="17" t="s">
        <v>10073</v>
      </c>
      <c r="B87" s="12" t="s">
        <v>6506</v>
      </c>
      <c r="C87" s="13">
        <v>0.23089999999999999</v>
      </c>
      <c r="D87" s="14">
        <v>296706500</v>
      </c>
      <c r="E87" s="14">
        <v>296706500</v>
      </c>
      <c r="F87" s="15" t="s">
        <v>10076</v>
      </c>
      <c r="G87" s="13">
        <v>1.13535348585314E-3</v>
      </c>
      <c r="H87" s="13">
        <v>1.0318352664430621E-3</v>
      </c>
      <c r="I87" s="15" t="s">
        <v>10075</v>
      </c>
    </row>
    <row r="88" spans="1:9" ht="15" customHeight="1" x14ac:dyDescent="0.25">
      <c r="A88" s="17" t="s">
        <v>10073</v>
      </c>
      <c r="B88" s="12" t="s">
        <v>6629</v>
      </c>
      <c r="C88" s="13">
        <v>0.29189999999999999</v>
      </c>
      <c r="D88" s="14">
        <v>2411987396</v>
      </c>
      <c r="E88" s="14">
        <v>2410335916</v>
      </c>
      <c r="F88" s="15" t="s">
        <v>10075</v>
      </c>
      <c r="G88" s="13">
        <v>4.1915719762347699E-3</v>
      </c>
      <c r="H88" s="13">
        <v>3.8067883864706621E-3</v>
      </c>
      <c r="I88" s="15" t="s">
        <v>10075</v>
      </c>
    </row>
    <row r="89" spans="1:9" ht="15" customHeight="1" x14ac:dyDescent="0.25">
      <c r="A89" s="17" t="s">
        <v>10073</v>
      </c>
      <c r="B89" s="12" t="s">
        <v>6680</v>
      </c>
      <c r="C89" s="13">
        <v>0.33579999999999999</v>
      </c>
      <c r="D89" s="14">
        <v>998913226</v>
      </c>
      <c r="E89" s="14">
        <v>1177791647</v>
      </c>
      <c r="F89" s="15" t="s">
        <v>10074</v>
      </c>
      <c r="G89" s="13">
        <v>1.9529097781366899E-3</v>
      </c>
      <c r="H89" s="13">
        <v>2.0926767834076329E-3</v>
      </c>
      <c r="I89" s="15" t="s">
        <v>10074</v>
      </c>
    </row>
    <row r="90" spans="1:9" ht="15" customHeight="1" x14ac:dyDescent="0.25">
      <c r="A90" s="17" t="s">
        <v>10073</v>
      </c>
      <c r="B90" s="12" t="s">
        <v>6689</v>
      </c>
      <c r="C90" s="13">
        <v>0.52859999999999996</v>
      </c>
      <c r="D90" s="14">
        <v>26241621726</v>
      </c>
      <c r="E90" s="14">
        <v>26241621726</v>
      </c>
      <c r="F90" s="15" t="s">
        <v>10076</v>
      </c>
      <c r="G90" s="13">
        <v>4.3848952758939099E-3</v>
      </c>
      <c r="H90" s="13">
        <v>3.985093313834287E-3</v>
      </c>
      <c r="I90" s="15" t="s">
        <v>10075</v>
      </c>
    </row>
    <row r="91" spans="1:9" ht="15" customHeight="1" x14ac:dyDescent="0.25">
      <c r="A91" s="17" t="s">
        <v>10073</v>
      </c>
      <c r="B91" s="12" t="s">
        <v>6857</v>
      </c>
      <c r="C91" s="13">
        <v>0.109</v>
      </c>
      <c r="D91" s="14">
        <v>626541007</v>
      </c>
      <c r="E91" s="14">
        <v>342149147</v>
      </c>
      <c r="F91" s="15" t="s">
        <v>10075</v>
      </c>
      <c r="G91" s="13">
        <v>2.5963888556418001E-4</v>
      </c>
      <c r="H91" s="13">
        <v>1.2885906232729469E-4</v>
      </c>
      <c r="I91" s="15" t="s">
        <v>10075</v>
      </c>
    </row>
    <row r="92" spans="1:9" ht="15" customHeight="1" x14ac:dyDescent="0.25">
      <c r="A92" s="17" t="s">
        <v>10073</v>
      </c>
      <c r="B92" s="12" t="s">
        <v>7075</v>
      </c>
      <c r="C92" s="13">
        <v>0.3553</v>
      </c>
      <c r="D92" s="14">
        <v>1608186268</v>
      </c>
      <c r="E92" s="14">
        <v>1584989129</v>
      </c>
      <c r="F92" s="15" t="s">
        <v>10075</v>
      </c>
      <c r="G92" s="13">
        <v>2.5797411856718099E-3</v>
      </c>
      <c r="H92" s="13">
        <v>2.3107094761374608E-3</v>
      </c>
      <c r="I92" s="15" t="s">
        <v>10075</v>
      </c>
    </row>
    <row r="93" spans="1:9" ht="15" customHeight="1" x14ac:dyDescent="0.25">
      <c r="A93" s="17" t="s">
        <v>10073</v>
      </c>
      <c r="B93" s="12" t="s">
        <v>7121</v>
      </c>
      <c r="C93" s="13">
        <v>0.51390000000000002</v>
      </c>
      <c r="D93" s="14">
        <v>1272272508</v>
      </c>
      <c r="E93" s="14">
        <v>1272272508</v>
      </c>
      <c r="F93" s="15" t="s">
        <v>10076</v>
      </c>
      <c r="G93" s="13">
        <v>2.3385215841659001E-4</v>
      </c>
      <c r="H93" s="13">
        <v>2.1253020067732361E-4</v>
      </c>
      <c r="I93" s="15" t="s">
        <v>10076</v>
      </c>
    </row>
    <row r="94" spans="1:9" ht="15" customHeight="1" x14ac:dyDescent="0.25">
      <c r="A94" s="17" t="s">
        <v>10077</v>
      </c>
      <c r="B94" s="12" t="s">
        <v>117</v>
      </c>
      <c r="C94" s="13">
        <v>0.1338</v>
      </c>
      <c r="D94" s="14">
        <v>520372225</v>
      </c>
      <c r="E94" s="14">
        <v>520372225</v>
      </c>
      <c r="F94" s="15" t="s">
        <v>10076</v>
      </c>
      <c r="G94" s="13">
        <v>3.2964370522020999E-4</v>
      </c>
      <c r="H94" s="13">
        <v>2.9147216807924061E-4</v>
      </c>
      <c r="I94" s="15" t="s">
        <v>10076</v>
      </c>
    </row>
    <row r="95" spans="1:9" ht="15" customHeight="1" x14ac:dyDescent="0.25">
      <c r="A95" s="17" t="s">
        <v>10077</v>
      </c>
      <c r="B95" s="12" t="s">
        <v>160</v>
      </c>
      <c r="C95" s="13">
        <v>7.5499999999999998E-2</v>
      </c>
      <c r="D95" s="14">
        <v>231532830</v>
      </c>
      <c r="E95" s="14">
        <v>231532830</v>
      </c>
      <c r="F95" s="15" t="s">
        <v>10076</v>
      </c>
      <c r="G95" s="13">
        <v>2.54428703501899E-3</v>
      </c>
      <c r="H95" s="13">
        <v>2.2496678886246438E-3</v>
      </c>
      <c r="I95" s="15" t="s">
        <v>10075</v>
      </c>
    </row>
    <row r="96" spans="1:9" ht="15" customHeight="1" x14ac:dyDescent="0.25">
      <c r="A96" s="17" t="s">
        <v>10077</v>
      </c>
      <c r="B96" s="12" t="s">
        <v>236</v>
      </c>
      <c r="C96" s="13">
        <v>0.17130000000000001</v>
      </c>
      <c r="D96" s="14">
        <v>103776036</v>
      </c>
      <c r="E96" s="14">
        <v>104878082</v>
      </c>
      <c r="F96" s="15" t="s">
        <v>10074</v>
      </c>
      <c r="G96" s="13">
        <v>1.6636170467827999E-4</v>
      </c>
      <c r="H96" s="13">
        <v>1.48659725556137E-4</v>
      </c>
      <c r="I96" s="15" t="s">
        <v>10075</v>
      </c>
    </row>
    <row r="97" spans="1:9" ht="15" customHeight="1" x14ac:dyDescent="0.25">
      <c r="A97" s="17" t="s">
        <v>10077</v>
      </c>
      <c r="B97" s="12" t="s">
        <v>264</v>
      </c>
      <c r="C97" s="13">
        <v>0.13239999999999999</v>
      </c>
      <c r="D97" s="14">
        <v>357304428</v>
      </c>
      <c r="E97" s="14">
        <v>357574500</v>
      </c>
      <c r="F97" s="15" t="s">
        <v>10074</v>
      </c>
      <c r="G97" s="13">
        <v>6.5824544383785006E-4</v>
      </c>
      <c r="H97" s="13">
        <v>5.8246295273047292E-4</v>
      </c>
      <c r="I97" s="15" t="s">
        <v>10075</v>
      </c>
    </row>
    <row r="98" spans="1:9" ht="15" customHeight="1" x14ac:dyDescent="0.25">
      <c r="A98" s="17" t="s">
        <v>10077</v>
      </c>
      <c r="B98" s="12" t="s">
        <v>294</v>
      </c>
      <c r="C98" s="13">
        <v>0.11940000000000001</v>
      </c>
      <c r="D98" s="14">
        <v>60615208</v>
      </c>
      <c r="E98" s="14">
        <v>60615208</v>
      </c>
      <c r="F98" s="15" t="s">
        <v>10076</v>
      </c>
      <c r="G98" s="13">
        <v>1.8219613339324E-4</v>
      </c>
      <c r="H98" s="13">
        <v>1.6109848541335641E-4</v>
      </c>
      <c r="I98" s="15" t="s">
        <v>10076</v>
      </c>
    </row>
    <row r="99" spans="1:9" ht="15" customHeight="1" x14ac:dyDescent="0.25">
      <c r="A99" s="17" t="s">
        <v>10077</v>
      </c>
      <c r="B99" s="12" t="s">
        <v>302</v>
      </c>
      <c r="C99" s="13">
        <v>2.5000000000000001E-2</v>
      </c>
      <c r="D99" s="14">
        <v>95400000</v>
      </c>
      <c r="E99" s="14">
        <v>95400000</v>
      </c>
      <c r="F99" s="15" t="s">
        <v>10076</v>
      </c>
      <c r="G99" s="13">
        <v>2.281679824135E-5</v>
      </c>
      <c r="H99" s="13">
        <v>2.0174696336653591E-5</v>
      </c>
      <c r="I99" s="15" t="s">
        <v>10076</v>
      </c>
    </row>
    <row r="100" spans="1:9" ht="15" customHeight="1" x14ac:dyDescent="0.25">
      <c r="A100" s="17" t="s">
        <v>10077</v>
      </c>
      <c r="B100" s="12" t="s">
        <v>370</v>
      </c>
      <c r="C100" s="13">
        <v>0.18690000000000001</v>
      </c>
      <c r="D100" s="14">
        <v>4606889240</v>
      </c>
      <c r="E100" s="14">
        <v>6982951978</v>
      </c>
      <c r="F100" s="15" t="s">
        <v>10074</v>
      </c>
      <c r="G100" s="13">
        <v>6.7151995157666899E-2</v>
      </c>
      <c r="H100" s="13">
        <v>0.09</v>
      </c>
      <c r="I100" s="15" t="s">
        <v>10074</v>
      </c>
    </row>
    <row r="101" spans="1:9" ht="15" customHeight="1" x14ac:dyDescent="0.25">
      <c r="A101" s="17" t="s">
        <v>10077</v>
      </c>
      <c r="B101" s="12" t="s">
        <v>423</v>
      </c>
      <c r="C101" s="13">
        <v>0.34839999999999999</v>
      </c>
      <c r="D101" s="14">
        <v>8372318430</v>
      </c>
      <c r="E101" s="14">
        <v>8372318430</v>
      </c>
      <c r="F101" s="15" t="s">
        <v>10076</v>
      </c>
      <c r="G101" s="13">
        <v>9.8496711083335894E-2</v>
      </c>
      <c r="H101" s="13">
        <v>8.7091151672159861E-2</v>
      </c>
      <c r="I101" s="15" t="s">
        <v>10075</v>
      </c>
    </row>
    <row r="102" spans="1:9" ht="15" customHeight="1" x14ac:dyDescent="0.25">
      <c r="A102" s="17" t="s">
        <v>10077</v>
      </c>
      <c r="B102" s="12" t="s">
        <v>469</v>
      </c>
      <c r="C102" s="13">
        <v>7.8200000000000006E-2</v>
      </c>
      <c r="D102" s="14">
        <v>106560903</v>
      </c>
      <c r="E102" s="14">
        <v>106560903</v>
      </c>
      <c r="F102" s="15" t="s">
        <v>10076</v>
      </c>
      <c r="G102" s="13">
        <v>8.6790669909080005E-5</v>
      </c>
      <c r="H102" s="13">
        <v>7.6740627656701556E-5</v>
      </c>
      <c r="I102" s="15" t="s">
        <v>10076</v>
      </c>
    </row>
    <row r="103" spans="1:9" ht="15" customHeight="1" x14ac:dyDescent="0.25">
      <c r="A103" s="17" t="s">
        <v>10077</v>
      </c>
      <c r="B103" s="12" t="s">
        <v>481</v>
      </c>
      <c r="C103" s="13">
        <v>0.15890000000000001</v>
      </c>
      <c r="D103" s="14">
        <v>3805438000</v>
      </c>
      <c r="E103" s="14">
        <v>4009841500</v>
      </c>
      <c r="F103" s="15" t="s">
        <v>10074</v>
      </c>
      <c r="G103" s="13">
        <v>2.07857626071569E-2</v>
      </c>
      <c r="H103" s="13">
        <v>1.9366039932692151E-2</v>
      </c>
      <c r="I103" s="15" t="s">
        <v>10075</v>
      </c>
    </row>
    <row r="104" spans="1:9" ht="15" customHeight="1" x14ac:dyDescent="0.25">
      <c r="A104" s="17" t="s">
        <v>10077</v>
      </c>
      <c r="B104" s="12" t="s">
        <v>681</v>
      </c>
      <c r="C104" s="13">
        <v>0.2994</v>
      </c>
      <c r="D104" s="14">
        <v>811972800</v>
      </c>
      <c r="E104" s="14">
        <v>811972800</v>
      </c>
      <c r="F104" s="15" t="s">
        <v>10076</v>
      </c>
      <c r="G104" s="13">
        <v>4.0152031162174001E-4</v>
      </c>
      <c r="H104" s="13">
        <v>3.5502572597090792E-4</v>
      </c>
      <c r="I104" s="15" t="s">
        <v>10076</v>
      </c>
    </row>
    <row r="105" spans="1:9" ht="15" customHeight="1" x14ac:dyDescent="0.25">
      <c r="A105" s="17" t="s">
        <v>10077</v>
      </c>
      <c r="B105" s="12" t="s">
        <v>754</v>
      </c>
      <c r="C105" s="13">
        <v>0.14080000000000001</v>
      </c>
      <c r="D105" s="14">
        <v>9001851629</v>
      </c>
      <c r="E105" s="14">
        <v>8723060628</v>
      </c>
      <c r="F105" s="15" t="s">
        <v>10075</v>
      </c>
      <c r="G105" s="13">
        <v>1.12303621895207E-2</v>
      </c>
      <c r="H105" s="13">
        <v>9.6223933837667631E-3</v>
      </c>
      <c r="I105" s="15" t="s">
        <v>10075</v>
      </c>
    </row>
    <row r="106" spans="1:9" ht="15" customHeight="1" x14ac:dyDescent="0.25">
      <c r="A106" s="17" t="s">
        <v>10077</v>
      </c>
      <c r="B106" s="12" t="s">
        <v>790</v>
      </c>
      <c r="C106" s="13">
        <v>0.30309999999999998</v>
      </c>
      <c r="D106" s="14">
        <v>178706826</v>
      </c>
      <c r="E106" s="14">
        <v>258672583</v>
      </c>
      <c r="F106" s="15" t="s">
        <v>10074</v>
      </c>
      <c r="G106" s="13">
        <v>1.0512043203033001E-4</v>
      </c>
      <c r="H106" s="13">
        <v>1.34539156224526E-4</v>
      </c>
      <c r="I106" s="15" t="s">
        <v>10076</v>
      </c>
    </row>
    <row r="107" spans="1:9" ht="15" customHeight="1" x14ac:dyDescent="0.25">
      <c r="A107" s="17" t="s">
        <v>10077</v>
      </c>
      <c r="B107" s="12" t="s">
        <v>827</v>
      </c>
      <c r="C107" s="13">
        <v>0.22220000000000001</v>
      </c>
      <c r="D107" s="14">
        <v>399960000</v>
      </c>
      <c r="E107" s="14">
        <v>399960000</v>
      </c>
      <c r="F107" s="15" t="s">
        <v>10076</v>
      </c>
      <c r="G107" s="13">
        <v>1.6804845334004E-4</v>
      </c>
      <c r="H107" s="13">
        <v>1.4858905619086581E-4</v>
      </c>
      <c r="I107" s="15" t="s">
        <v>10075</v>
      </c>
    </row>
    <row r="108" spans="1:9" ht="15" customHeight="1" x14ac:dyDescent="0.25">
      <c r="A108" s="17" t="s">
        <v>10077</v>
      </c>
      <c r="B108" s="12" t="s">
        <v>887</v>
      </c>
      <c r="C108" s="13">
        <v>0.24490000000000001</v>
      </c>
      <c r="D108" s="14">
        <v>609847530</v>
      </c>
      <c r="E108" s="14">
        <v>740831648</v>
      </c>
      <c r="F108" s="15" t="s">
        <v>10074</v>
      </c>
      <c r="G108" s="13">
        <v>1.5768335939709001E-4</v>
      </c>
      <c r="H108" s="13">
        <v>1.6936997597521579E-4</v>
      </c>
      <c r="I108" s="15" t="s">
        <v>10076</v>
      </c>
    </row>
    <row r="109" spans="1:9" ht="15" customHeight="1" x14ac:dyDescent="0.25">
      <c r="A109" s="17" t="s">
        <v>10077</v>
      </c>
      <c r="B109" s="12" t="s">
        <v>1030</v>
      </c>
      <c r="C109" s="13">
        <v>0.58389999999999997</v>
      </c>
      <c r="D109" s="14">
        <v>26275500000</v>
      </c>
      <c r="E109" s="14">
        <v>26275500000</v>
      </c>
      <c r="F109" s="15" t="s">
        <v>10076</v>
      </c>
      <c r="G109" s="13">
        <v>4.2461526303941001E-4</v>
      </c>
      <c r="H109" s="13">
        <v>3.7544636636193377E-4</v>
      </c>
      <c r="I109" s="15" t="s">
        <v>10076</v>
      </c>
    </row>
    <row r="110" spans="1:9" ht="15" customHeight="1" x14ac:dyDescent="0.25">
      <c r="A110" s="17" t="s">
        <v>10077</v>
      </c>
      <c r="B110" s="12" t="s">
        <v>1281</v>
      </c>
      <c r="C110" s="13">
        <v>7.7100000000000002E-2</v>
      </c>
      <c r="D110" s="14">
        <v>685434913</v>
      </c>
      <c r="E110" s="14">
        <v>685434913</v>
      </c>
      <c r="F110" s="15" t="s">
        <v>10076</v>
      </c>
      <c r="G110" s="13">
        <v>2.6584106947982999E-4</v>
      </c>
      <c r="H110" s="13">
        <v>2.350576446913555E-4</v>
      </c>
      <c r="I110" s="15" t="s">
        <v>10075</v>
      </c>
    </row>
    <row r="111" spans="1:9" ht="15" customHeight="1" x14ac:dyDescent="0.25">
      <c r="A111" s="17" t="s">
        <v>10077</v>
      </c>
      <c r="B111" s="12" t="s">
        <v>1355</v>
      </c>
      <c r="C111" s="13">
        <v>0.4088</v>
      </c>
      <c r="D111" s="14">
        <v>473880970</v>
      </c>
      <c r="E111" s="14">
        <v>473880970</v>
      </c>
      <c r="F111" s="15" t="s">
        <v>10076</v>
      </c>
      <c r="G111" s="13">
        <v>4.6560481200113999E-4</v>
      </c>
      <c r="H111" s="13">
        <v>4.1168947509215829E-4</v>
      </c>
      <c r="I111" s="15" t="s">
        <v>10075</v>
      </c>
    </row>
    <row r="112" spans="1:9" ht="15" customHeight="1" x14ac:dyDescent="0.25">
      <c r="A112" s="17" t="s">
        <v>10077</v>
      </c>
      <c r="B112" s="12" t="s">
        <v>1509</v>
      </c>
      <c r="C112" s="13">
        <v>0.47220000000000001</v>
      </c>
      <c r="D112" s="14">
        <v>25072892768</v>
      </c>
      <c r="E112" s="14">
        <v>46656464330</v>
      </c>
      <c r="F112" s="15" t="s">
        <v>10074</v>
      </c>
      <c r="G112" s="13">
        <v>5.4699432905513587E-2</v>
      </c>
      <c r="H112" s="13">
        <v>0.09</v>
      </c>
      <c r="I112" s="15" t="s">
        <v>10074</v>
      </c>
    </row>
    <row r="113" spans="1:9" ht="15" customHeight="1" x14ac:dyDescent="0.25">
      <c r="A113" s="17" t="s">
        <v>10077</v>
      </c>
      <c r="B113" s="12" t="s">
        <v>1520</v>
      </c>
      <c r="C113" s="13">
        <v>0.2366</v>
      </c>
      <c r="D113" s="14">
        <v>231657426</v>
      </c>
      <c r="E113" s="14">
        <v>231657426</v>
      </c>
      <c r="F113" s="15" t="s">
        <v>10076</v>
      </c>
      <c r="G113" s="13">
        <v>5.1661846529622998E-4</v>
      </c>
      <c r="H113" s="13">
        <v>4.5679593381207901E-4</v>
      </c>
      <c r="I113" s="15" t="s">
        <v>10076</v>
      </c>
    </row>
    <row r="114" spans="1:9" ht="15" customHeight="1" x14ac:dyDescent="0.25">
      <c r="A114" s="17" t="s">
        <v>10077</v>
      </c>
      <c r="B114" s="12" t="s">
        <v>1536</v>
      </c>
      <c r="C114" s="13">
        <v>0.26769999999999999</v>
      </c>
      <c r="D114" s="14">
        <v>8212280820</v>
      </c>
      <c r="E114" s="14">
        <v>25096130270</v>
      </c>
      <c r="F114" s="15" t="s">
        <v>10074</v>
      </c>
      <c r="G114" s="13">
        <v>3.3177863223704203E-2</v>
      </c>
      <c r="H114" s="13">
        <v>8.9648635799123286E-2</v>
      </c>
      <c r="I114" s="15" t="s">
        <v>10074</v>
      </c>
    </row>
    <row r="115" spans="1:9" ht="15" customHeight="1" x14ac:dyDescent="0.25">
      <c r="A115" s="17" t="s">
        <v>10077</v>
      </c>
      <c r="B115" s="12" t="s">
        <v>1620</v>
      </c>
      <c r="C115" s="13">
        <v>0.10199999999999999</v>
      </c>
      <c r="D115" s="14">
        <v>73512000</v>
      </c>
      <c r="E115" s="14">
        <v>73440000</v>
      </c>
      <c r="F115" s="15" t="s">
        <v>10075</v>
      </c>
      <c r="G115" s="13">
        <v>8.83844342034E-5</v>
      </c>
      <c r="H115" s="13">
        <v>7.8073297072716371E-5</v>
      </c>
      <c r="I115" s="15" t="s">
        <v>10076</v>
      </c>
    </row>
    <row r="116" spans="1:9" ht="15" customHeight="1" x14ac:dyDescent="0.25">
      <c r="A116" s="17" t="s">
        <v>10077</v>
      </c>
      <c r="B116" s="12" t="s">
        <v>1850</v>
      </c>
      <c r="C116" s="13">
        <v>0.29409999999999997</v>
      </c>
      <c r="D116" s="14">
        <v>499974292</v>
      </c>
      <c r="E116" s="14">
        <v>499974292</v>
      </c>
      <c r="F116" s="15" t="s">
        <v>10076</v>
      </c>
      <c r="G116" s="13">
        <v>1.2119467689132001E-4</v>
      </c>
      <c r="H116" s="13">
        <v>1.0716077595569911E-4</v>
      </c>
      <c r="I116" s="15" t="s">
        <v>10076</v>
      </c>
    </row>
    <row r="117" spans="1:9" ht="15" customHeight="1" x14ac:dyDescent="0.25">
      <c r="A117" s="17" t="s">
        <v>10077</v>
      </c>
      <c r="B117" s="12" t="s">
        <v>1871</v>
      </c>
      <c r="C117" s="13">
        <v>7.6899999999999996E-2</v>
      </c>
      <c r="D117" s="14">
        <v>304551780</v>
      </c>
      <c r="E117" s="14">
        <v>304551780</v>
      </c>
      <c r="F117" s="15" t="s">
        <v>10076</v>
      </c>
      <c r="G117" s="13">
        <v>3.9668044887480099E-3</v>
      </c>
      <c r="H117" s="13">
        <v>3.50746301797849E-3</v>
      </c>
      <c r="I117" s="15" t="s">
        <v>10075</v>
      </c>
    </row>
    <row r="118" spans="1:9" ht="15" customHeight="1" x14ac:dyDescent="0.25">
      <c r="A118" s="17" t="s">
        <v>10077</v>
      </c>
      <c r="B118" s="12" t="s">
        <v>1909</v>
      </c>
      <c r="C118" s="13">
        <v>0.25209999999999999</v>
      </c>
      <c r="D118" s="14">
        <v>77534274</v>
      </c>
      <c r="E118" s="14">
        <v>77227936</v>
      </c>
      <c r="F118" s="15" t="s">
        <v>10075</v>
      </c>
      <c r="G118" s="13">
        <v>3.8465972094793002E-4</v>
      </c>
      <c r="H118" s="13">
        <v>3.3877372473331102E-4</v>
      </c>
      <c r="I118" s="15" t="s">
        <v>10075</v>
      </c>
    </row>
    <row r="119" spans="1:9" ht="15" customHeight="1" x14ac:dyDescent="0.25">
      <c r="A119" s="17" t="s">
        <v>10077</v>
      </c>
      <c r="B119" s="12" t="s">
        <v>1930</v>
      </c>
      <c r="C119" s="13">
        <v>0.1055</v>
      </c>
      <c r="D119" s="14">
        <v>1806740672</v>
      </c>
      <c r="E119" s="14">
        <v>1806740672</v>
      </c>
      <c r="F119" s="15" t="s">
        <v>10076</v>
      </c>
      <c r="G119" s="13">
        <v>4.1167978863056202E-3</v>
      </c>
      <c r="H119" s="13">
        <v>3.64008772646615E-3</v>
      </c>
      <c r="I119" s="15" t="s">
        <v>10075</v>
      </c>
    </row>
    <row r="120" spans="1:9" ht="15" customHeight="1" x14ac:dyDescent="0.25">
      <c r="A120" s="17" t="s">
        <v>10077</v>
      </c>
      <c r="B120" s="12" t="s">
        <v>2055</v>
      </c>
      <c r="C120" s="13">
        <v>0.11310000000000001</v>
      </c>
      <c r="D120" s="14">
        <v>90522017</v>
      </c>
      <c r="E120" s="14">
        <v>90522017</v>
      </c>
      <c r="F120" s="15" t="s">
        <v>10076</v>
      </c>
      <c r="G120" s="13">
        <v>1.7115307099539699E-3</v>
      </c>
      <c r="H120" s="13">
        <v>1.5133416987530761E-3</v>
      </c>
      <c r="I120" s="15" t="s">
        <v>10075</v>
      </c>
    </row>
    <row r="121" spans="1:9" ht="15" customHeight="1" x14ac:dyDescent="0.25">
      <c r="A121" s="17" t="s">
        <v>10077</v>
      </c>
      <c r="B121" s="12" t="s">
        <v>2100</v>
      </c>
      <c r="C121" s="13">
        <v>0.1502</v>
      </c>
      <c r="D121" s="14">
        <v>299949400</v>
      </c>
      <c r="E121" s="14">
        <v>299949400</v>
      </c>
      <c r="F121" s="15" t="s">
        <v>10076</v>
      </c>
      <c r="G121" s="13">
        <v>2.4042204455191301E-3</v>
      </c>
      <c r="H121" s="13">
        <v>2.1258204986368042E-3</v>
      </c>
      <c r="I121" s="15" t="s">
        <v>10075</v>
      </c>
    </row>
    <row r="122" spans="1:9" ht="15" customHeight="1" x14ac:dyDescent="0.25">
      <c r="A122" s="17" t="s">
        <v>10077</v>
      </c>
      <c r="B122" s="12" t="s">
        <v>2206</v>
      </c>
      <c r="C122" s="13">
        <v>0.14910000000000001</v>
      </c>
      <c r="D122" s="14">
        <v>877058832</v>
      </c>
      <c r="E122" s="14">
        <v>877058832</v>
      </c>
      <c r="F122" s="15" t="s">
        <v>10076</v>
      </c>
      <c r="G122" s="13">
        <v>9.7512833573363004E-4</v>
      </c>
      <c r="H122" s="13">
        <v>8.6221203612034359E-4</v>
      </c>
      <c r="I122" s="15" t="s">
        <v>10075</v>
      </c>
    </row>
    <row r="123" spans="1:9" ht="15" customHeight="1" x14ac:dyDescent="0.25">
      <c r="A123" s="17" t="s">
        <v>10077</v>
      </c>
      <c r="B123" s="12" t="s">
        <v>2234</v>
      </c>
      <c r="C123" s="13">
        <v>0.32469999999999999</v>
      </c>
      <c r="D123" s="14">
        <v>1869642573</v>
      </c>
      <c r="E123" s="14">
        <v>1830738671</v>
      </c>
      <c r="F123" s="15" t="s">
        <v>10075</v>
      </c>
      <c r="G123" s="13">
        <v>4.1996974153277796E-3</v>
      </c>
      <c r="H123" s="13">
        <v>3.6361188662133968E-3</v>
      </c>
      <c r="I123" s="15" t="s">
        <v>10075</v>
      </c>
    </row>
    <row r="124" spans="1:9" ht="15" customHeight="1" x14ac:dyDescent="0.25">
      <c r="A124" s="17" t="s">
        <v>10077</v>
      </c>
      <c r="B124" s="12" t="s">
        <v>2310</v>
      </c>
      <c r="C124" s="13">
        <v>0.35110000000000002</v>
      </c>
      <c r="D124" s="14">
        <v>116259726</v>
      </c>
      <c r="E124" s="14">
        <v>116259726</v>
      </c>
      <c r="F124" s="15" t="s">
        <v>10076</v>
      </c>
      <c r="G124" s="13">
        <v>1.1648381787047E-4</v>
      </c>
      <c r="H124" s="13">
        <v>1.0299541731439499E-4</v>
      </c>
      <c r="I124" s="15" t="s">
        <v>10076</v>
      </c>
    </row>
    <row r="125" spans="1:9" ht="15" customHeight="1" x14ac:dyDescent="0.25">
      <c r="A125" s="17" t="s">
        <v>10077</v>
      </c>
      <c r="B125" s="12" t="s">
        <v>2435</v>
      </c>
      <c r="C125" s="13">
        <v>0.16830000000000001</v>
      </c>
      <c r="D125" s="14">
        <v>593259975</v>
      </c>
      <c r="E125" s="14">
        <v>588019163</v>
      </c>
      <c r="F125" s="15" t="s">
        <v>10075</v>
      </c>
      <c r="G125" s="13">
        <v>3.4322007969426002E-4</v>
      </c>
      <c r="H125" s="13">
        <v>3.00795560626549E-4</v>
      </c>
      <c r="I125" s="15" t="s">
        <v>10076</v>
      </c>
    </row>
    <row r="126" spans="1:9" ht="15" customHeight="1" x14ac:dyDescent="0.25">
      <c r="A126" s="17" t="s">
        <v>10077</v>
      </c>
      <c r="B126" s="12" t="s">
        <v>2471</v>
      </c>
      <c r="C126" s="13">
        <v>0.31230000000000002</v>
      </c>
      <c r="D126" s="14">
        <v>4815237244</v>
      </c>
      <c r="E126" s="14">
        <v>3470315529</v>
      </c>
      <c r="F126" s="15" t="s">
        <v>10075</v>
      </c>
      <c r="G126" s="13">
        <v>0.141233893191724</v>
      </c>
      <c r="H126" s="13">
        <v>0.09</v>
      </c>
      <c r="I126" s="15" t="s">
        <v>10075</v>
      </c>
    </row>
    <row r="127" spans="1:9" ht="15" customHeight="1" x14ac:dyDescent="0.25">
      <c r="A127" s="17" t="s">
        <v>10077</v>
      </c>
      <c r="B127" s="12" t="s">
        <v>2540</v>
      </c>
      <c r="C127" s="13">
        <v>0.2228</v>
      </c>
      <c r="D127" s="14">
        <v>714195080</v>
      </c>
      <c r="E127" s="14">
        <v>735997520</v>
      </c>
      <c r="F127" s="15" t="s">
        <v>10074</v>
      </c>
      <c r="G127" s="13">
        <v>9.0023536286429993E-5</v>
      </c>
      <c r="H127" s="13">
        <v>8.2029085550268445E-5</v>
      </c>
      <c r="I127" s="15" t="s">
        <v>10076</v>
      </c>
    </row>
    <row r="128" spans="1:9" ht="15" customHeight="1" x14ac:dyDescent="0.25">
      <c r="A128" s="17" t="s">
        <v>10077</v>
      </c>
      <c r="B128" s="12" t="s">
        <v>2561</v>
      </c>
      <c r="C128" s="13">
        <v>0.36149999999999999</v>
      </c>
      <c r="D128" s="14">
        <v>401248316</v>
      </c>
      <c r="E128" s="14">
        <v>401248316</v>
      </c>
      <c r="F128" s="15" t="s">
        <v>10076</v>
      </c>
      <c r="G128" s="13">
        <v>7.3920123893510004E-5</v>
      </c>
      <c r="H128" s="13">
        <v>6.5360443467763702E-5</v>
      </c>
      <c r="I128" s="15" t="s">
        <v>10076</v>
      </c>
    </row>
    <row r="129" spans="1:9" ht="15" customHeight="1" x14ac:dyDescent="0.25">
      <c r="A129" s="17" t="s">
        <v>10077</v>
      </c>
      <c r="B129" s="12" t="s">
        <v>2565</v>
      </c>
      <c r="C129" s="13">
        <v>0.53949999999999998</v>
      </c>
      <c r="D129" s="14">
        <v>9293953390</v>
      </c>
      <c r="E129" s="14">
        <v>9293953390</v>
      </c>
      <c r="F129" s="15" t="s">
        <v>10076</v>
      </c>
      <c r="G129" s="13">
        <v>2.2378520486470401E-2</v>
      </c>
      <c r="H129" s="13">
        <v>1.9787169545427492E-2</v>
      </c>
      <c r="I129" s="15" t="s">
        <v>10075</v>
      </c>
    </row>
    <row r="130" spans="1:9" ht="15" customHeight="1" x14ac:dyDescent="0.25">
      <c r="A130" s="17" t="s">
        <v>10077</v>
      </c>
      <c r="B130" s="12" t="s">
        <v>2583</v>
      </c>
      <c r="C130" s="13">
        <v>0.15620000000000001</v>
      </c>
      <c r="D130" s="14">
        <v>729246473</v>
      </c>
      <c r="E130" s="14">
        <v>729246473</v>
      </c>
      <c r="F130" s="15" t="s">
        <v>10076</v>
      </c>
      <c r="G130" s="13">
        <v>1.6498595883421001E-4</v>
      </c>
      <c r="H130" s="13">
        <v>1.458811872999366E-4</v>
      </c>
      <c r="I130" s="15" t="s">
        <v>10075</v>
      </c>
    </row>
    <row r="131" spans="1:9" ht="15" customHeight="1" x14ac:dyDescent="0.25">
      <c r="A131" s="17" t="s">
        <v>10077</v>
      </c>
      <c r="B131" s="12" t="s">
        <v>2624</v>
      </c>
      <c r="C131" s="13">
        <v>1.6999999999999999E-3</v>
      </c>
      <c r="D131" s="14">
        <v>5476134</v>
      </c>
      <c r="E131" s="14">
        <v>5476134</v>
      </c>
      <c r="F131" s="15" t="s">
        <v>10076</v>
      </c>
      <c r="G131" s="13">
        <v>9.3362213209479997E-5</v>
      </c>
      <c r="H131" s="13">
        <v>8.2551213200748413E-5</v>
      </c>
      <c r="I131" s="15" t="s">
        <v>10076</v>
      </c>
    </row>
    <row r="132" spans="1:9" ht="15" customHeight="1" x14ac:dyDescent="0.25">
      <c r="A132" s="17" t="s">
        <v>10077</v>
      </c>
      <c r="B132" s="12" t="s">
        <v>2732</v>
      </c>
      <c r="C132" s="13">
        <v>7.4999999999999997E-2</v>
      </c>
      <c r="D132" s="14">
        <v>417481050</v>
      </c>
      <c r="E132" s="14">
        <v>417481050</v>
      </c>
      <c r="F132" s="15" t="s">
        <v>10076</v>
      </c>
      <c r="G132" s="13">
        <v>4.9114842810175008E-4</v>
      </c>
      <c r="H132" s="13">
        <v>4.3427523390289193E-4</v>
      </c>
      <c r="I132" s="15" t="s">
        <v>10075</v>
      </c>
    </row>
    <row r="133" spans="1:9" ht="15" customHeight="1" x14ac:dyDescent="0.25">
      <c r="A133" s="17" t="s">
        <v>10077</v>
      </c>
      <c r="B133" s="12" t="s">
        <v>2756</v>
      </c>
      <c r="C133" s="13">
        <v>0.18029999999999999</v>
      </c>
      <c r="D133" s="14">
        <v>341365700</v>
      </c>
      <c r="E133" s="14">
        <v>353928900</v>
      </c>
      <c r="F133" s="15" t="s">
        <v>10074</v>
      </c>
      <c r="G133" s="13">
        <v>1.357061722081E-4</v>
      </c>
      <c r="H133" s="13">
        <v>1.244079259616264E-4</v>
      </c>
      <c r="I133" s="15" t="s">
        <v>10076</v>
      </c>
    </row>
    <row r="134" spans="1:9" ht="15" customHeight="1" x14ac:dyDescent="0.25">
      <c r="A134" s="17" t="s">
        <v>10077</v>
      </c>
      <c r="B134" s="12" t="s">
        <v>2770</v>
      </c>
      <c r="C134" s="13">
        <v>0.1087</v>
      </c>
      <c r="D134" s="14">
        <v>1004659750</v>
      </c>
      <c r="E134" s="14">
        <v>1004659750</v>
      </c>
      <c r="F134" s="15" t="s">
        <v>10076</v>
      </c>
      <c r="G134" s="13">
        <v>3.2146138065593E-4</v>
      </c>
      <c r="H134" s="13">
        <v>2.8423732681921412E-4</v>
      </c>
      <c r="I134" s="15" t="s">
        <v>10076</v>
      </c>
    </row>
    <row r="135" spans="1:9" ht="15" customHeight="1" x14ac:dyDescent="0.25">
      <c r="A135" s="17" t="s">
        <v>10077</v>
      </c>
      <c r="B135" s="12" t="s">
        <v>2796</v>
      </c>
      <c r="C135" s="13">
        <v>7.9699999999999993E-2</v>
      </c>
      <c r="D135" s="14">
        <v>965276680</v>
      </c>
      <c r="E135" s="14">
        <v>965276680</v>
      </c>
      <c r="F135" s="15" t="s">
        <v>10076</v>
      </c>
      <c r="G135" s="13">
        <v>9.2969968976752996E-4</v>
      </c>
      <c r="H135" s="13">
        <v>8.220438609029087E-4</v>
      </c>
      <c r="I135" s="15" t="s">
        <v>10075</v>
      </c>
    </row>
    <row r="136" spans="1:9" ht="15" customHeight="1" x14ac:dyDescent="0.25">
      <c r="A136" s="17" t="s">
        <v>10077</v>
      </c>
      <c r="B136" s="12" t="s">
        <v>3164</v>
      </c>
      <c r="C136" s="13">
        <v>1</v>
      </c>
      <c r="D136" s="14">
        <v>3218528250</v>
      </c>
      <c r="E136" s="14">
        <v>3221750000</v>
      </c>
      <c r="F136" s="15" t="s">
        <v>10074</v>
      </c>
      <c r="G136" s="13">
        <v>5.2011806415615995E-4</v>
      </c>
      <c r="H136" s="13">
        <v>4.6035064254783362E-4</v>
      </c>
      <c r="I136" s="15" t="s">
        <v>10076</v>
      </c>
    </row>
    <row r="137" spans="1:9" ht="15" customHeight="1" x14ac:dyDescent="0.25">
      <c r="A137" s="17" t="s">
        <v>10077</v>
      </c>
      <c r="B137" s="12" t="s">
        <v>3312</v>
      </c>
      <c r="C137" s="13">
        <v>7.9699999999999993E-2</v>
      </c>
      <c r="D137" s="14">
        <v>750136400</v>
      </c>
      <c r="E137" s="14">
        <v>750136400</v>
      </c>
      <c r="F137" s="15" t="s">
        <v>10076</v>
      </c>
      <c r="G137" s="13">
        <v>5.3338098423485992E-4</v>
      </c>
      <c r="H137" s="13">
        <v>4.7161741427779379E-4</v>
      </c>
      <c r="I137" s="15" t="s">
        <v>10076</v>
      </c>
    </row>
    <row r="138" spans="1:9" ht="15" customHeight="1" x14ac:dyDescent="0.25">
      <c r="A138" s="17" t="s">
        <v>10077</v>
      </c>
      <c r="B138" s="12" t="s">
        <v>3321</v>
      </c>
      <c r="C138" s="13">
        <v>0.10059999999999999</v>
      </c>
      <c r="D138" s="14">
        <v>213775000</v>
      </c>
      <c r="E138" s="14">
        <v>213775000</v>
      </c>
      <c r="F138" s="15" t="s">
        <v>10076</v>
      </c>
      <c r="G138" s="13">
        <v>2.2455094329912602E-3</v>
      </c>
      <c r="H138" s="13">
        <v>1.9854876417143182E-3</v>
      </c>
      <c r="I138" s="15" t="s">
        <v>10075</v>
      </c>
    </row>
    <row r="139" spans="1:9" ht="15" customHeight="1" x14ac:dyDescent="0.25">
      <c r="A139" s="17" t="s">
        <v>10077</v>
      </c>
      <c r="B139" s="12" t="s">
        <v>3328</v>
      </c>
      <c r="C139" s="13">
        <v>0.107</v>
      </c>
      <c r="D139" s="14">
        <v>143713215</v>
      </c>
      <c r="E139" s="14">
        <v>99272524</v>
      </c>
      <c r="F139" s="15" t="s">
        <v>10075</v>
      </c>
      <c r="G139" s="13">
        <v>2.2573951209666E-4</v>
      </c>
      <c r="H139" s="13">
        <v>1.3787713365201061E-4</v>
      </c>
      <c r="I139" s="15" t="s">
        <v>10075</v>
      </c>
    </row>
    <row r="140" spans="1:9" ht="15" customHeight="1" x14ac:dyDescent="0.25">
      <c r="A140" s="17" t="s">
        <v>10077</v>
      </c>
      <c r="B140" s="12" t="s">
        <v>3383</v>
      </c>
      <c r="C140" s="13">
        <v>0.22159999999999999</v>
      </c>
      <c r="D140" s="14">
        <v>140405760</v>
      </c>
      <c r="E140" s="14">
        <v>140405760</v>
      </c>
      <c r="F140" s="15" t="s">
        <v>10076</v>
      </c>
      <c r="G140" s="13">
        <v>8.8489989529079999E-5</v>
      </c>
      <c r="H140" s="13">
        <v>7.8243171925297108E-5</v>
      </c>
      <c r="I140" s="15" t="s">
        <v>10076</v>
      </c>
    </row>
    <row r="141" spans="1:9" ht="15" customHeight="1" x14ac:dyDescent="0.25">
      <c r="A141" s="17" t="s">
        <v>10077</v>
      </c>
      <c r="B141" s="12" t="s">
        <v>3391</v>
      </c>
      <c r="C141" s="13">
        <v>0.41699999999999998</v>
      </c>
      <c r="D141" s="14">
        <v>599800484</v>
      </c>
      <c r="E141" s="14">
        <v>599800484</v>
      </c>
      <c r="F141" s="15" t="s">
        <v>10076</v>
      </c>
      <c r="G141" s="13">
        <v>1.0468276360397E-4</v>
      </c>
      <c r="H141" s="13">
        <v>9.2560881887006043E-5</v>
      </c>
      <c r="I141" s="15" t="s">
        <v>10076</v>
      </c>
    </row>
    <row r="142" spans="1:9" ht="15" customHeight="1" x14ac:dyDescent="0.25">
      <c r="A142" s="17" t="s">
        <v>10077</v>
      </c>
      <c r="B142" s="12" t="s">
        <v>3397</v>
      </c>
      <c r="C142" s="13">
        <v>0.2918</v>
      </c>
      <c r="D142" s="14">
        <v>60594201</v>
      </c>
      <c r="E142" s="14">
        <v>60594201</v>
      </c>
      <c r="F142" s="15" t="s">
        <v>10076</v>
      </c>
      <c r="G142" s="13">
        <v>1.3317250948959001E-4</v>
      </c>
      <c r="H142" s="13">
        <v>1.177516189544008E-4</v>
      </c>
      <c r="I142" s="15" t="s">
        <v>10076</v>
      </c>
    </row>
    <row r="143" spans="1:9" ht="15" customHeight="1" x14ac:dyDescent="0.25">
      <c r="A143" s="17" t="s">
        <v>10077</v>
      </c>
      <c r="B143" s="12" t="s">
        <v>3409</v>
      </c>
      <c r="C143" s="13">
        <v>0.20399999999999999</v>
      </c>
      <c r="D143" s="14">
        <v>2150116045</v>
      </c>
      <c r="E143" s="14">
        <v>2150116045</v>
      </c>
      <c r="F143" s="15" t="s">
        <v>10076</v>
      </c>
      <c r="G143" s="13">
        <v>3.7178365257134E-2</v>
      </c>
      <c r="H143" s="13">
        <v>3.2873246342435103E-2</v>
      </c>
      <c r="I143" s="15" t="s">
        <v>10075</v>
      </c>
    </row>
    <row r="144" spans="1:9" ht="15" customHeight="1" x14ac:dyDescent="0.25">
      <c r="A144" s="17" t="s">
        <v>10077</v>
      </c>
      <c r="B144" s="12" t="s">
        <v>3452</v>
      </c>
      <c r="C144" s="13">
        <v>0.3997</v>
      </c>
      <c r="D144" s="14">
        <v>2215748091</v>
      </c>
      <c r="E144" s="14">
        <v>2186751882</v>
      </c>
      <c r="F144" s="15" t="s">
        <v>10075</v>
      </c>
      <c r="G144" s="13">
        <v>6.4273129835314302E-2</v>
      </c>
      <c r="H144" s="13">
        <v>5.6086827891055999E-2</v>
      </c>
      <c r="I144" s="15" t="s">
        <v>10075</v>
      </c>
    </row>
    <row r="145" spans="1:9" ht="15" customHeight="1" x14ac:dyDescent="0.25">
      <c r="A145" s="17" t="s">
        <v>10077</v>
      </c>
      <c r="B145" s="12" t="s">
        <v>3504</v>
      </c>
      <c r="C145" s="13">
        <v>5.33E-2</v>
      </c>
      <c r="D145" s="14">
        <v>74027479</v>
      </c>
      <c r="E145" s="14">
        <v>74027479</v>
      </c>
      <c r="F145" s="15" t="s">
        <v>10076</v>
      </c>
      <c r="G145" s="13">
        <v>1.4116257735121999E-4</v>
      </c>
      <c r="H145" s="13">
        <v>1.2481646642164301E-4</v>
      </c>
      <c r="I145" s="15" t="s">
        <v>10076</v>
      </c>
    </row>
    <row r="146" spans="1:9" ht="15" customHeight="1" x14ac:dyDescent="0.25">
      <c r="A146" s="17" t="s">
        <v>10077</v>
      </c>
      <c r="B146" s="12" t="s">
        <v>3524</v>
      </c>
      <c r="C146" s="13">
        <v>0.1129</v>
      </c>
      <c r="D146" s="14">
        <v>66817381</v>
      </c>
      <c r="E146" s="14">
        <v>66817381</v>
      </c>
      <c r="F146" s="15" t="s">
        <v>10076</v>
      </c>
      <c r="G146" s="13">
        <v>5.6580313295170003E-5</v>
      </c>
      <c r="H146" s="13">
        <v>5.0028519808310927E-5</v>
      </c>
      <c r="I146" s="15" t="s">
        <v>10076</v>
      </c>
    </row>
    <row r="147" spans="1:9" ht="15" customHeight="1" x14ac:dyDescent="0.25">
      <c r="A147" s="17" t="s">
        <v>10077</v>
      </c>
      <c r="B147" s="12" t="s">
        <v>3535</v>
      </c>
      <c r="C147" s="13">
        <v>0.39789999999999998</v>
      </c>
      <c r="D147" s="14">
        <v>1419248850</v>
      </c>
      <c r="E147" s="14">
        <v>1398858354</v>
      </c>
      <c r="F147" s="15" t="s">
        <v>10075</v>
      </c>
      <c r="G147" s="13">
        <v>2.4884728179513999E-2</v>
      </c>
      <c r="H147" s="13">
        <v>2.168704573715434E-2</v>
      </c>
      <c r="I147" s="15" t="s">
        <v>10075</v>
      </c>
    </row>
    <row r="148" spans="1:9" ht="15" customHeight="1" x14ac:dyDescent="0.25">
      <c r="A148" s="17" t="s">
        <v>10077</v>
      </c>
      <c r="B148" s="12" t="s">
        <v>3560</v>
      </c>
      <c r="C148" s="13">
        <v>0.13469999999999999</v>
      </c>
      <c r="D148" s="14">
        <v>867923220</v>
      </c>
      <c r="E148" s="14">
        <v>867923220</v>
      </c>
      <c r="F148" s="15" t="s">
        <v>10076</v>
      </c>
      <c r="G148" s="13">
        <v>3.2820241840437998E-4</v>
      </c>
      <c r="H148" s="13">
        <v>2.901977769700191E-4</v>
      </c>
      <c r="I148" s="15" t="s">
        <v>10076</v>
      </c>
    </row>
    <row r="149" spans="1:9" ht="15" customHeight="1" x14ac:dyDescent="0.25">
      <c r="A149" s="17" t="s">
        <v>10077</v>
      </c>
      <c r="B149" s="12" t="s">
        <v>3609</v>
      </c>
      <c r="C149" s="13">
        <v>0.33650000000000002</v>
      </c>
      <c r="D149" s="14">
        <v>2417367721</v>
      </c>
      <c r="E149" s="14">
        <v>2418086320</v>
      </c>
      <c r="F149" s="15" t="s">
        <v>10074</v>
      </c>
      <c r="G149" s="13">
        <v>3.5939758796527301E-3</v>
      </c>
      <c r="H149" s="13">
        <v>3.1787512493584012E-3</v>
      </c>
      <c r="I149" s="15" t="s">
        <v>10075</v>
      </c>
    </row>
    <row r="150" spans="1:9" ht="15" customHeight="1" x14ac:dyDescent="0.25">
      <c r="A150" s="17" t="s">
        <v>10077</v>
      </c>
      <c r="B150" s="12" t="s">
        <v>3783</v>
      </c>
      <c r="C150" s="13">
        <v>0.33339999999999997</v>
      </c>
      <c r="D150" s="14">
        <v>221711000</v>
      </c>
      <c r="E150" s="14">
        <v>221711000</v>
      </c>
      <c r="F150" s="15" t="s">
        <v>10076</v>
      </c>
      <c r="G150" s="13">
        <v>1.289835582582E-5</v>
      </c>
      <c r="H150" s="13">
        <v>1.1404773328648151E-5</v>
      </c>
      <c r="I150" s="15" t="s">
        <v>10076</v>
      </c>
    </row>
    <row r="151" spans="1:9" ht="15" customHeight="1" x14ac:dyDescent="0.25">
      <c r="A151" s="17" t="s">
        <v>10077</v>
      </c>
      <c r="B151" s="12" t="s">
        <v>3819</v>
      </c>
      <c r="C151" s="13">
        <v>0.25</v>
      </c>
      <c r="D151" s="14">
        <v>2171998934</v>
      </c>
      <c r="E151" s="14">
        <v>2171998934</v>
      </c>
      <c r="F151" s="15" t="s">
        <v>10076</v>
      </c>
      <c r="G151" s="13">
        <v>3.5099765891485001E-4</v>
      </c>
      <c r="H151" s="13">
        <v>3.1035341185688971E-4</v>
      </c>
      <c r="I151" s="15" t="s">
        <v>10075</v>
      </c>
    </row>
    <row r="152" spans="1:9" ht="15" customHeight="1" x14ac:dyDescent="0.25">
      <c r="A152" s="17" t="s">
        <v>10077</v>
      </c>
      <c r="B152" s="12" t="s">
        <v>3825</v>
      </c>
      <c r="C152" s="13">
        <v>0.1226</v>
      </c>
      <c r="D152" s="14">
        <v>198612000</v>
      </c>
      <c r="E152" s="14">
        <v>198612000</v>
      </c>
      <c r="F152" s="15" t="s">
        <v>10076</v>
      </c>
      <c r="G152" s="13">
        <v>2.8629578302039001E-4</v>
      </c>
      <c r="H152" s="13">
        <v>2.531437769578571E-4</v>
      </c>
      <c r="I152" s="15" t="s">
        <v>10076</v>
      </c>
    </row>
    <row r="153" spans="1:9" ht="15" customHeight="1" x14ac:dyDescent="0.25">
      <c r="A153" s="17" t="s">
        <v>10077</v>
      </c>
      <c r="B153" s="12" t="s">
        <v>3918</v>
      </c>
      <c r="C153" s="13">
        <v>0.37059999999999998</v>
      </c>
      <c r="D153" s="14">
        <v>469950000</v>
      </c>
      <c r="E153" s="14">
        <v>555900000</v>
      </c>
      <c r="F153" s="15" t="s">
        <v>10074</v>
      </c>
      <c r="G153" s="13">
        <v>4.1010024223060002E-5</v>
      </c>
      <c r="H153" s="13">
        <v>4.2893091637732278E-5</v>
      </c>
      <c r="I153" s="15" t="s">
        <v>10076</v>
      </c>
    </row>
    <row r="154" spans="1:9" ht="15" customHeight="1" x14ac:dyDescent="0.25">
      <c r="A154" s="17" t="s">
        <v>10077</v>
      </c>
      <c r="B154" s="12" t="s">
        <v>3963</v>
      </c>
      <c r="C154" s="13">
        <v>7.4999999999999997E-2</v>
      </c>
      <c r="D154" s="14">
        <v>616152478</v>
      </c>
      <c r="E154" s="14">
        <v>616152478</v>
      </c>
      <c r="F154" s="15" t="s">
        <v>10076</v>
      </c>
      <c r="G154" s="13">
        <v>4.9785493428925994E-4</v>
      </c>
      <c r="H154" s="13">
        <v>4.402051514710778E-4</v>
      </c>
      <c r="I154" s="15" t="s">
        <v>10075</v>
      </c>
    </row>
    <row r="155" spans="1:9" ht="15" customHeight="1" x14ac:dyDescent="0.25">
      <c r="A155" s="17" t="s">
        <v>10077</v>
      </c>
      <c r="B155" s="12" t="s">
        <v>4023</v>
      </c>
      <c r="C155" s="13">
        <v>0.2</v>
      </c>
      <c r="D155" s="14">
        <v>3869279380</v>
      </c>
      <c r="E155" s="14">
        <v>3869279380</v>
      </c>
      <c r="F155" s="15" t="s">
        <v>10076</v>
      </c>
      <c r="G155" s="13">
        <v>3.4765581071023398E-3</v>
      </c>
      <c r="H155" s="13">
        <v>3.073985375406926E-3</v>
      </c>
      <c r="I155" s="15" t="s">
        <v>10075</v>
      </c>
    </row>
    <row r="156" spans="1:9" ht="15" customHeight="1" x14ac:dyDescent="0.25">
      <c r="A156" s="17" t="s">
        <v>10077</v>
      </c>
      <c r="B156" s="12" t="s">
        <v>4179</v>
      </c>
      <c r="C156" s="13">
        <v>0.15029999999999999</v>
      </c>
      <c r="D156" s="14">
        <v>14428800</v>
      </c>
      <c r="E156" s="14">
        <v>14428800</v>
      </c>
      <c r="F156" s="15" t="s">
        <v>10076</v>
      </c>
      <c r="G156" s="13">
        <v>1.1938363183039999E-5</v>
      </c>
      <c r="H156" s="13">
        <v>1.0555944327807619E-5</v>
      </c>
      <c r="I156" s="15" t="s">
        <v>10076</v>
      </c>
    </row>
    <row r="157" spans="1:9" ht="15" customHeight="1" x14ac:dyDescent="0.25">
      <c r="A157" s="17" t="s">
        <v>10077</v>
      </c>
      <c r="B157" s="12" t="s">
        <v>4251</v>
      </c>
      <c r="C157" s="13">
        <v>0.3574</v>
      </c>
      <c r="D157" s="14">
        <v>557544000</v>
      </c>
      <c r="E157" s="14">
        <v>557544000</v>
      </c>
      <c r="F157" s="15" t="s">
        <v>10076</v>
      </c>
      <c r="G157" s="13">
        <v>1.4055566587011701E-3</v>
      </c>
      <c r="H157" s="13">
        <v>1.242798331006302E-3</v>
      </c>
      <c r="I157" s="15" t="s">
        <v>10075</v>
      </c>
    </row>
    <row r="158" spans="1:9" ht="15" customHeight="1" x14ac:dyDescent="0.25">
      <c r="A158" s="17" t="s">
        <v>10077</v>
      </c>
      <c r="B158" s="12" t="s">
        <v>4387</v>
      </c>
      <c r="C158" s="13">
        <v>0.26769999999999999</v>
      </c>
      <c r="D158" s="14">
        <v>29201961541</v>
      </c>
      <c r="E158" s="14">
        <v>28910373907</v>
      </c>
      <c r="F158" s="15" t="s">
        <v>10075</v>
      </c>
      <c r="G158" s="13">
        <v>6.4651291339718309E-2</v>
      </c>
      <c r="H158" s="13">
        <v>5.6594104477856122E-2</v>
      </c>
      <c r="I158" s="15" t="s">
        <v>10075</v>
      </c>
    </row>
    <row r="159" spans="1:9" ht="15" customHeight="1" x14ac:dyDescent="0.25">
      <c r="A159" s="17" t="s">
        <v>10077</v>
      </c>
      <c r="B159" s="12" t="s">
        <v>4441</v>
      </c>
      <c r="C159" s="13">
        <v>0.47839999999999999</v>
      </c>
      <c r="D159" s="14">
        <v>11666271364</v>
      </c>
      <c r="E159" s="14">
        <v>10291867132</v>
      </c>
      <c r="F159" s="15" t="s">
        <v>10075</v>
      </c>
      <c r="G159" s="13">
        <v>0.115379355405428</v>
      </c>
      <c r="H159" s="13">
        <v>0.09</v>
      </c>
      <c r="I159" s="15" t="s">
        <v>10075</v>
      </c>
    </row>
    <row r="160" spans="1:9" ht="15" customHeight="1" x14ac:dyDescent="0.25">
      <c r="A160" s="17" t="s">
        <v>10077</v>
      </c>
      <c r="B160" s="12" t="s">
        <v>4450</v>
      </c>
      <c r="C160" s="13">
        <v>0.11210000000000001</v>
      </c>
      <c r="D160" s="14">
        <v>283629815</v>
      </c>
      <c r="E160" s="14">
        <v>283629815</v>
      </c>
      <c r="F160" s="15" t="s">
        <v>10076</v>
      </c>
      <c r="G160" s="13">
        <v>1.7600609931223E-4</v>
      </c>
      <c r="H160" s="13">
        <v>1.556252359454538E-4</v>
      </c>
      <c r="I160" s="15" t="s">
        <v>10076</v>
      </c>
    </row>
    <row r="161" spans="1:9" ht="15" customHeight="1" x14ac:dyDescent="0.25">
      <c r="A161" s="17" t="s">
        <v>10077</v>
      </c>
      <c r="B161" s="12" t="s">
        <v>4591</v>
      </c>
      <c r="C161" s="13">
        <v>0.1497</v>
      </c>
      <c r="D161" s="14">
        <v>612665295</v>
      </c>
      <c r="E161" s="14">
        <v>611439964</v>
      </c>
      <c r="F161" s="15" t="s">
        <v>10075</v>
      </c>
      <c r="G161" s="13">
        <v>6.1780651209043E-4</v>
      </c>
      <c r="H161" s="13">
        <v>5.4517424079843083E-4</v>
      </c>
      <c r="I161" s="15" t="s">
        <v>10075</v>
      </c>
    </row>
    <row r="162" spans="1:9" ht="15" customHeight="1" x14ac:dyDescent="0.25">
      <c r="A162" s="17" t="s">
        <v>10077</v>
      </c>
      <c r="B162" s="12" t="s">
        <v>4700</v>
      </c>
      <c r="C162" s="13">
        <v>8.2100000000000006E-2</v>
      </c>
      <c r="D162" s="14">
        <v>252790595</v>
      </c>
      <c r="E162" s="14">
        <v>223643403</v>
      </c>
      <c r="F162" s="15" t="s">
        <v>10075</v>
      </c>
      <c r="G162" s="13">
        <v>1.6830721750605001E-4</v>
      </c>
      <c r="H162" s="13">
        <v>1.3165890083725789E-4</v>
      </c>
      <c r="I162" s="15" t="s">
        <v>10075</v>
      </c>
    </row>
    <row r="163" spans="1:9" ht="15" customHeight="1" x14ac:dyDescent="0.25">
      <c r="A163" s="17" t="s">
        <v>10077</v>
      </c>
      <c r="B163" s="12" t="s">
        <v>4965</v>
      </c>
      <c r="C163" s="13">
        <v>0.1114</v>
      </c>
      <c r="D163" s="14">
        <v>6587493840</v>
      </c>
      <c r="E163" s="14">
        <v>7029184040</v>
      </c>
      <c r="F163" s="15" t="s">
        <v>10074</v>
      </c>
      <c r="G163" s="13">
        <v>2.3952307155695001E-2</v>
      </c>
      <c r="H163" s="13">
        <v>2.259874641468828E-2</v>
      </c>
      <c r="I163" s="15" t="s">
        <v>10075</v>
      </c>
    </row>
    <row r="164" spans="1:9" ht="15" customHeight="1" x14ac:dyDescent="0.25">
      <c r="A164" s="17" t="s">
        <v>10077</v>
      </c>
      <c r="B164" s="12" t="s">
        <v>4992</v>
      </c>
      <c r="C164" s="13">
        <v>0.1038</v>
      </c>
      <c r="D164" s="14">
        <v>631313676</v>
      </c>
      <c r="E164" s="14">
        <v>631313676</v>
      </c>
      <c r="F164" s="15" t="s">
        <v>10076</v>
      </c>
      <c r="G164" s="13">
        <v>5.8356043357654999E-4</v>
      </c>
      <c r="H164" s="13">
        <v>5.1598626665140849E-4</v>
      </c>
      <c r="I164" s="15" t="s">
        <v>10075</v>
      </c>
    </row>
    <row r="165" spans="1:9" ht="15" customHeight="1" x14ac:dyDescent="0.25">
      <c r="A165" s="17" t="s">
        <v>10077</v>
      </c>
      <c r="B165" s="12" t="s">
        <v>5007</v>
      </c>
      <c r="C165" s="13">
        <v>0.27339999999999998</v>
      </c>
      <c r="D165" s="14">
        <v>2907785318</v>
      </c>
      <c r="E165" s="14">
        <v>2907785318</v>
      </c>
      <c r="F165" s="15" t="s">
        <v>10076</v>
      </c>
      <c r="G165" s="13">
        <v>7.8943473824539308E-3</v>
      </c>
      <c r="H165" s="13">
        <v>6.9802107863270223E-3</v>
      </c>
      <c r="I165" s="15" t="s">
        <v>10075</v>
      </c>
    </row>
    <row r="166" spans="1:9" ht="15" customHeight="1" x14ac:dyDescent="0.25">
      <c r="A166" s="17" t="s">
        <v>10077</v>
      </c>
      <c r="B166" s="12" t="s">
        <v>5016</v>
      </c>
      <c r="C166" s="13">
        <v>0.1459</v>
      </c>
      <c r="D166" s="14">
        <v>368156765</v>
      </c>
      <c r="E166" s="14">
        <v>368156765</v>
      </c>
      <c r="F166" s="15" t="s">
        <v>10076</v>
      </c>
      <c r="G166" s="13">
        <v>3.2127072774834002E-4</v>
      </c>
      <c r="H166" s="13">
        <v>2.8406875082201958E-4</v>
      </c>
      <c r="I166" s="15" t="s">
        <v>10076</v>
      </c>
    </row>
    <row r="167" spans="1:9" ht="15" customHeight="1" x14ac:dyDescent="0.25">
      <c r="A167" s="17" t="s">
        <v>10077</v>
      </c>
      <c r="B167" s="12" t="s">
        <v>5043</v>
      </c>
      <c r="C167" s="13">
        <v>0.1991</v>
      </c>
      <c r="D167" s="14">
        <v>645130956</v>
      </c>
      <c r="E167" s="14">
        <v>645130956</v>
      </c>
      <c r="F167" s="15" t="s">
        <v>10076</v>
      </c>
      <c r="G167" s="13">
        <v>1.2718981168910001E-4</v>
      </c>
      <c r="H167" s="13">
        <v>1.124616959742944E-4</v>
      </c>
      <c r="I167" s="15" t="s">
        <v>10076</v>
      </c>
    </row>
    <row r="168" spans="1:9" ht="15" customHeight="1" x14ac:dyDescent="0.25">
      <c r="A168" s="17" t="s">
        <v>10077</v>
      </c>
      <c r="B168" s="12" t="s">
        <v>5116</v>
      </c>
      <c r="C168" s="13">
        <v>0.24149999999999999</v>
      </c>
      <c r="D168" s="14">
        <v>213104531</v>
      </c>
      <c r="E168" s="14">
        <v>194647293</v>
      </c>
      <c r="F168" s="15" t="s">
        <v>10075</v>
      </c>
      <c r="G168" s="13">
        <v>1.625471257298E-4</v>
      </c>
      <c r="H168" s="13">
        <v>1.3127658876874409E-4</v>
      </c>
      <c r="I168" s="15" t="s">
        <v>10075</v>
      </c>
    </row>
    <row r="169" spans="1:9" ht="15" customHeight="1" x14ac:dyDescent="0.25">
      <c r="A169" s="17" t="s">
        <v>10077</v>
      </c>
      <c r="B169" s="12" t="s">
        <v>5135</v>
      </c>
      <c r="C169" s="13">
        <v>0.25840000000000002</v>
      </c>
      <c r="D169" s="14">
        <v>613299264</v>
      </c>
      <c r="E169" s="14">
        <v>613299264</v>
      </c>
      <c r="F169" s="15" t="s">
        <v>10076</v>
      </c>
      <c r="G169" s="13">
        <v>2.0614860035961E-4</v>
      </c>
      <c r="H169" s="13">
        <v>1.8227734540529991E-4</v>
      </c>
      <c r="I169" s="15" t="s">
        <v>10076</v>
      </c>
    </row>
    <row r="170" spans="1:9" ht="15" customHeight="1" x14ac:dyDescent="0.25">
      <c r="A170" s="17" t="s">
        <v>10077</v>
      </c>
      <c r="B170" s="12" t="s">
        <v>5156</v>
      </c>
      <c r="C170" s="13">
        <v>0.216</v>
      </c>
      <c r="D170" s="14">
        <v>201600000</v>
      </c>
      <c r="E170" s="14">
        <v>216000000</v>
      </c>
      <c r="F170" s="15" t="s">
        <v>10074</v>
      </c>
      <c r="G170" s="13">
        <v>6.9067064946790006E-5</v>
      </c>
      <c r="H170" s="13">
        <v>6.5431447578335997E-5</v>
      </c>
      <c r="I170" s="15" t="s">
        <v>10076</v>
      </c>
    </row>
    <row r="171" spans="1:9" ht="15" customHeight="1" x14ac:dyDescent="0.25">
      <c r="A171" s="17" t="s">
        <v>10077</v>
      </c>
      <c r="B171" s="12" t="s">
        <v>5236</v>
      </c>
      <c r="C171" s="13">
        <v>0.13869999999999999</v>
      </c>
      <c r="D171" s="14">
        <v>1040250000</v>
      </c>
      <c r="E171" s="14">
        <v>1040250000</v>
      </c>
      <c r="F171" s="15" t="s">
        <v>10076</v>
      </c>
      <c r="G171" s="13">
        <v>1.6810566016887999E-3</v>
      </c>
      <c r="H171" s="13">
        <v>1.4863963867785639E-3</v>
      </c>
      <c r="I171" s="15" t="s">
        <v>10075</v>
      </c>
    </row>
    <row r="172" spans="1:9" ht="15" customHeight="1" x14ac:dyDescent="0.25">
      <c r="A172" s="17" t="s">
        <v>10077</v>
      </c>
      <c r="B172" s="12" t="s">
        <v>5272</v>
      </c>
      <c r="C172" s="13">
        <v>0.15</v>
      </c>
      <c r="D172" s="14">
        <v>459201216</v>
      </c>
      <c r="E172" s="14">
        <v>459201216</v>
      </c>
      <c r="F172" s="15" t="s">
        <v>10076</v>
      </c>
      <c r="G172" s="13">
        <v>4.5711803236410999E-4</v>
      </c>
      <c r="H172" s="13">
        <v>4.0418543344159131E-4</v>
      </c>
      <c r="I172" s="15" t="s">
        <v>10075</v>
      </c>
    </row>
    <row r="173" spans="1:9" ht="15" customHeight="1" x14ac:dyDescent="0.25">
      <c r="A173" s="17" t="s">
        <v>10077</v>
      </c>
      <c r="B173" s="12" t="s">
        <v>5333</v>
      </c>
      <c r="C173" s="13">
        <v>0.3049</v>
      </c>
      <c r="D173" s="14">
        <v>179322313</v>
      </c>
      <c r="E173" s="14">
        <v>173297538</v>
      </c>
      <c r="F173" s="15" t="s">
        <v>10075</v>
      </c>
      <c r="G173" s="13">
        <v>7.6503775955849999E-5</v>
      </c>
      <c r="H173" s="13">
        <v>6.5372220201386595E-5</v>
      </c>
      <c r="I173" s="15" t="s">
        <v>10076</v>
      </c>
    </row>
    <row r="174" spans="1:9" ht="15" customHeight="1" x14ac:dyDescent="0.25">
      <c r="A174" s="17" t="s">
        <v>10077</v>
      </c>
      <c r="B174" s="12" t="s">
        <v>5489</v>
      </c>
      <c r="C174" s="13">
        <v>0.24</v>
      </c>
      <c r="D174" s="14">
        <v>251556385</v>
      </c>
      <c r="E174" s="14">
        <v>258006549</v>
      </c>
      <c r="F174" s="15" t="s">
        <v>10074</v>
      </c>
      <c r="G174" s="13">
        <v>1.4228135793840999E-4</v>
      </c>
      <c r="H174" s="13">
        <v>1.2903148361644891E-4</v>
      </c>
      <c r="I174" s="15" t="s">
        <v>10076</v>
      </c>
    </row>
    <row r="175" spans="1:9" ht="15" customHeight="1" x14ac:dyDescent="0.25">
      <c r="A175" s="17" t="s">
        <v>10077</v>
      </c>
      <c r="B175" s="12" t="s">
        <v>5518</v>
      </c>
      <c r="C175" s="13">
        <v>7.4999999999999997E-2</v>
      </c>
      <c r="D175" s="14">
        <v>1984500000</v>
      </c>
      <c r="E175" s="14">
        <v>1984500000</v>
      </c>
      <c r="F175" s="15" t="s">
        <v>10076</v>
      </c>
      <c r="G175" s="13">
        <v>3.5597434048710301E-3</v>
      </c>
      <c r="H175" s="13">
        <v>3.147538119503857E-3</v>
      </c>
      <c r="I175" s="15" t="s">
        <v>10075</v>
      </c>
    </row>
    <row r="176" spans="1:9" ht="15" customHeight="1" x14ac:dyDescent="0.25">
      <c r="A176" s="17" t="s">
        <v>10077</v>
      </c>
      <c r="B176" s="12" t="s">
        <v>5576</v>
      </c>
      <c r="C176" s="13">
        <v>0.2281</v>
      </c>
      <c r="D176" s="14">
        <v>434986700</v>
      </c>
      <c r="E176" s="14">
        <v>434986700</v>
      </c>
      <c r="F176" s="15" t="s">
        <v>10076</v>
      </c>
      <c r="G176" s="13">
        <v>5.2580194494977999E-4</v>
      </c>
      <c r="H176" s="13">
        <v>4.6491600006171122E-4</v>
      </c>
      <c r="I176" s="15" t="s">
        <v>10076</v>
      </c>
    </row>
    <row r="177" spans="1:9" ht="15" customHeight="1" x14ac:dyDescent="0.25">
      <c r="A177" s="17" t="s">
        <v>10077</v>
      </c>
      <c r="B177" s="12" t="s">
        <v>5632</v>
      </c>
      <c r="C177" s="13">
        <v>0.62690000000000001</v>
      </c>
      <c r="D177" s="14">
        <v>862101285</v>
      </c>
      <c r="E177" s="14">
        <v>862101285</v>
      </c>
      <c r="F177" s="15" t="s">
        <v>10076</v>
      </c>
      <c r="G177" s="13">
        <v>1.4210294425409E-4</v>
      </c>
      <c r="H177" s="13">
        <v>1.2564794236932881E-4</v>
      </c>
      <c r="I177" s="15" t="s">
        <v>10076</v>
      </c>
    </row>
    <row r="178" spans="1:9" ht="15" customHeight="1" x14ac:dyDescent="0.25">
      <c r="A178" s="17" t="s">
        <v>10077</v>
      </c>
      <c r="B178" s="12" t="s">
        <v>5878</v>
      </c>
      <c r="C178" s="13">
        <v>0.15110000000000001</v>
      </c>
      <c r="D178" s="14">
        <v>1536475000</v>
      </c>
      <c r="E178" s="14">
        <v>1548775000</v>
      </c>
      <c r="F178" s="15" t="s">
        <v>10074</v>
      </c>
      <c r="G178" s="13">
        <v>1.7877327933645401E-3</v>
      </c>
      <c r="H178" s="13">
        <v>1.5933740601122221E-3</v>
      </c>
      <c r="I178" s="15" t="s">
        <v>10075</v>
      </c>
    </row>
    <row r="179" spans="1:9" ht="15" customHeight="1" x14ac:dyDescent="0.25">
      <c r="A179" s="17" t="s">
        <v>10077</v>
      </c>
      <c r="B179" s="12" t="s">
        <v>5913</v>
      </c>
      <c r="C179" s="13">
        <v>0.2702</v>
      </c>
      <c r="D179" s="14">
        <v>251266081</v>
      </c>
      <c r="E179" s="14">
        <v>251266081</v>
      </c>
      <c r="F179" s="15" t="s">
        <v>10076</v>
      </c>
      <c r="G179" s="13">
        <v>9.5015473197260006E-5</v>
      </c>
      <c r="H179" s="13">
        <v>8.4013028549658755E-5</v>
      </c>
      <c r="I179" s="15" t="s">
        <v>10076</v>
      </c>
    </row>
    <row r="180" spans="1:9" ht="15" customHeight="1" x14ac:dyDescent="0.25">
      <c r="A180" s="17" t="s">
        <v>10077</v>
      </c>
      <c r="B180" s="12" t="s">
        <v>6016</v>
      </c>
      <c r="C180" s="13">
        <v>0.94169999999999998</v>
      </c>
      <c r="D180" s="14">
        <v>416786882</v>
      </c>
      <c r="E180" s="14">
        <v>416786882</v>
      </c>
      <c r="F180" s="15" t="s">
        <v>10076</v>
      </c>
      <c r="G180" s="13">
        <v>6.7353265030849999E-5</v>
      </c>
      <c r="H180" s="13">
        <v>5.9554002859800429E-5</v>
      </c>
      <c r="I180" s="15" t="s">
        <v>10076</v>
      </c>
    </row>
    <row r="181" spans="1:9" ht="15" customHeight="1" x14ac:dyDescent="0.25">
      <c r="A181" s="17" t="s">
        <v>10077</v>
      </c>
      <c r="B181" s="12" t="s">
        <v>6083</v>
      </c>
      <c r="C181" s="13">
        <v>0.16600000000000001</v>
      </c>
      <c r="D181" s="14">
        <v>1648800700</v>
      </c>
      <c r="E181" s="14">
        <v>1648800700</v>
      </c>
      <c r="F181" s="15" t="s">
        <v>10076</v>
      </c>
      <c r="G181" s="13">
        <v>1.1403982553103199E-3</v>
      </c>
      <c r="H181" s="13">
        <v>1.008344302177963E-3</v>
      </c>
      <c r="I181" s="15" t="s">
        <v>10075</v>
      </c>
    </row>
    <row r="182" spans="1:9" ht="15" customHeight="1" x14ac:dyDescent="0.25">
      <c r="A182" s="17" t="s">
        <v>10077</v>
      </c>
      <c r="B182" s="12" t="s">
        <v>6086</v>
      </c>
      <c r="C182" s="13">
        <v>1.0999999999999999E-2</v>
      </c>
      <c r="D182" s="14">
        <v>99213202</v>
      </c>
      <c r="E182" s="14">
        <v>99213202</v>
      </c>
      <c r="F182" s="15" t="s">
        <v>10076</v>
      </c>
      <c r="G182" s="13">
        <v>2.4851109128095998E-4</v>
      </c>
      <c r="H182" s="13">
        <v>2.1973441386658179E-4</v>
      </c>
      <c r="I182" s="15" t="s">
        <v>10076</v>
      </c>
    </row>
    <row r="183" spans="1:9" ht="15" customHeight="1" x14ac:dyDescent="0.25">
      <c r="A183" s="17" t="s">
        <v>10077</v>
      </c>
      <c r="B183" s="12" t="s">
        <v>6096</v>
      </c>
      <c r="C183" s="13">
        <v>0.2</v>
      </c>
      <c r="D183" s="14">
        <v>1750000000</v>
      </c>
      <c r="E183" s="14">
        <v>1750000000</v>
      </c>
      <c r="F183" s="15" t="s">
        <v>10076</v>
      </c>
      <c r="G183" s="13">
        <v>4.6379547674566999E-4</v>
      </c>
      <c r="H183" s="13">
        <v>4.1008965441523471E-4</v>
      </c>
      <c r="I183" s="15" t="s">
        <v>10075</v>
      </c>
    </row>
    <row r="184" spans="1:9" ht="15" customHeight="1" x14ac:dyDescent="0.25">
      <c r="A184" s="17" t="s">
        <v>10077</v>
      </c>
      <c r="B184" s="12" t="s">
        <v>6100</v>
      </c>
      <c r="C184" s="13">
        <v>0.48530000000000001</v>
      </c>
      <c r="D184" s="14">
        <v>3276522405</v>
      </c>
      <c r="E184" s="14">
        <v>3276522405</v>
      </c>
      <c r="F184" s="15" t="s">
        <v>10076</v>
      </c>
      <c r="G184" s="13">
        <v>2.5733213507139401E-2</v>
      </c>
      <c r="H184" s="13">
        <v>2.275340136734548E-2</v>
      </c>
      <c r="I184" s="15" t="s">
        <v>10075</v>
      </c>
    </row>
    <row r="185" spans="1:9" ht="15" customHeight="1" x14ac:dyDescent="0.25">
      <c r="A185" s="17" t="s">
        <v>10077</v>
      </c>
      <c r="B185" s="12" t="s">
        <v>6113</v>
      </c>
      <c r="C185" s="13">
        <v>0.1188</v>
      </c>
      <c r="D185" s="14">
        <v>406068532</v>
      </c>
      <c r="E185" s="14">
        <v>406068532</v>
      </c>
      <c r="F185" s="15" t="s">
        <v>10076</v>
      </c>
      <c r="G185" s="13">
        <v>2.1786227339930001E-4</v>
      </c>
      <c r="H185" s="13">
        <v>1.9263461803202509E-4</v>
      </c>
      <c r="I185" s="15" t="s">
        <v>10076</v>
      </c>
    </row>
    <row r="186" spans="1:9" ht="15" customHeight="1" x14ac:dyDescent="0.25">
      <c r="A186" s="17" t="s">
        <v>10077</v>
      </c>
      <c r="B186" s="12" t="s">
        <v>6132</v>
      </c>
      <c r="C186" s="13">
        <v>0.26860000000000001</v>
      </c>
      <c r="D186" s="14">
        <v>590652428</v>
      </c>
      <c r="E186" s="14">
        <v>625341909</v>
      </c>
      <c r="F186" s="15" t="s">
        <v>10074</v>
      </c>
      <c r="G186" s="13">
        <v>1.9471830168917001E-4</v>
      </c>
      <c r="H186" s="13">
        <v>1.8228234994546169E-4</v>
      </c>
      <c r="I186" s="15" t="s">
        <v>10076</v>
      </c>
    </row>
    <row r="187" spans="1:9" ht="15" customHeight="1" x14ac:dyDescent="0.25">
      <c r="A187" s="17" t="s">
        <v>10077</v>
      </c>
      <c r="B187" s="12" t="s">
        <v>6215</v>
      </c>
      <c r="C187" s="13">
        <v>0.17799999999999999</v>
      </c>
      <c r="D187" s="14">
        <v>622084300</v>
      </c>
      <c r="E187" s="14">
        <v>585152750</v>
      </c>
      <c r="F187" s="15" t="s">
        <v>10075</v>
      </c>
      <c r="G187" s="13">
        <v>2.4127098354940999E-4</v>
      </c>
      <c r="H187" s="13">
        <v>2.0066767026700281E-4</v>
      </c>
      <c r="I187" s="15" t="s">
        <v>10076</v>
      </c>
    </row>
    <row r="188" spans="1:9" ht="15" customHeight="1" x14ac:dyDescent="0.25">
      <c r="A188" s="17" t="s">
        <v>10077</v>
      </c>
      <c r="B188" s="12" t="s">
        <v>6245</v>
      </c>
      <c r="C188" s="13">
        <v>7.51E-2</v>
      </c>
      <c r="D188" s="14">
        <v>307933840</v>
      </c>
      <c r="E188" s="14">
        <v>307933840</v>
      </c>
      <c r="F188" s="15" t="s">
        <v>10076</v>
      </c>
      <c r="G188" s="13">
        <v>2.0502142410145E-4</v>
      </c>
      <c r="H188" s="13">
        <v>1.8128069173189E-4</v>
      </c>
      <c r="I188" s="15" t="s">
        <v>10076</v>
      </c>
    </row>
    <row r="189" spans="1:9" ht="15" customHeight="1" x14ac:dyDescent="0.25">
      <c r="A189" s="17" t="s">
        <v>10077</v>
      </c>
      <c r="B189" s="12" t="s">
        <v>6269</v>
      </c>
      <c r="C189" s="13">
        <v>0.24979999999999999</v>
      </c>
      <c r="D189" s="14">
        <v>3682409169</v>
      </c>
      <c r="E189" s="14">
        <v>3881290339</v>
      </c>
      <c r="F189" s="15" t="s">
        <v>10074</v>
      </c>
      <c r="G189" s="13">
        <v>6.9029486783499E-4</v>
      </c>
      <c r="H189" s="13">
        <v>6.4332590104445328E-4</v>
      </c>
      <c r="I189" s="15" t="s">
        <v>10075</v>
      </c>
    </row>
    <row r="190" spans="1:9" ht="15" customHeight="1" x14ac:dyDescent="0.25">
      <c r="A190" s="17" t="s">
        <v>10077</v>
      </c>
      <c r="B190" s="12" t="s">
        <v>6289</v>
      </c>
      <c r="C190" s="13">
        <v>0.21590000000000001</v>
      </c>
      <c r="D190" s="14">
        <v>1231090000</v>
      </c>
      <c r="E190" s="14">
        <v>1299718000</v>
      </c>
      <c r="F190" s="15" t="s">
        <v>10074</v>
      </c>
      <c r="G190" s="13">
        <v>2.1088237347555001E-4</v>
      </c>
      <c r="H190" s="13">
        <v>1.9685747727689741E-4</v>
      </c>
      <c r="I190" s="15" t="s">
        <v>10076</v>
      </c>
    </row>
    <row r="191" spans="1:9" ht="15" customHeight="1" x14ac:dyDescent="0.25">
      <c r="A191" s="17" t="s">
        <v>10077</v>
      </c>
      <c r="B191" s="12" t="s">
        <v>6374</v>
      </c>
      <c r="C191" s="13">
        <v>0.29459999999999997</v>
      </c>
      <c r="D191" s="14">
        <v>1865893322</v>
      </c>
      <c r="E191" s="14">
        <v>1862100856</v>
      </c>
      <c r="F191" s="15" t="s">
        <v>10075</v>
      </c>
      <c r="G191" s="13">
        <v>5.7893879269701001E-4</v>
      </c>
      <c r="H191" s="13">
        <v>5.1085934816542228E-4</v>
      </c>
      <c r="I191" s="15" t="s">
        <v>10075</v>
      </c>
    </row>
    <row r="192" spans="1:9" ht="15" customHeight="1" x14ac:dyDescent="0.25">
      <c r="A192" s="17" t="s">
        <v>10077</v>
      </c>
      <c r="B192" s="12" t="s">
        <v>6414</v>
      </c>
      <c r="C192" s="13">
        <v>0.2198</v>
      </c>
      <c r="D192" s="14">
        <v>331810080</v>
      </c>
      <c r="E192" s="14">
        <v>663620160</v>
      </c>
      <c r="F192" s="15" t="s">
        <v>10074</v>
      </c>
      <c r="G192" s="13">
        <v>1.71586914835E-5</v>
      </c>
      <c r="H192" s="13">
        <v>3.034355535357578E-5</v>
      </c>
      <c r="I192" s="15" t="s">
        <v>10076</v>
      </c>
    </row>
    <row r="193" spans="1:9" ht="15" customHeight="1" x14ac:dyDescent="0.25">
      <c r="A193" s="17" t="s">
        <v>10077</v>
      </c>
      <c r="B193" s="12" t="s">
        <v>6427</v>
      </c>
      <c r="C193" s="13">
        <v>9.3200000000000005E-2</v>
      </c>
      <c r="D193" s="14">
        <v>110034266</v>
      </c>
      <c r="E193" s="14">
        <v>126140142</v>
      </c>
      <c r="F193" s="15" t="s">
        <v>10074</v>
      </c>
      <c r="G193" s="13">
        <v>1.8670754216278999E-4</v>
      </c>
      <c r="H193" s="13">
        <v>1.892515874658609E-4</v>
      </c>
      <c r="I193" s="15" t="s">
        <v>10076</v>
      </c>
    </row>
    <row r="194" spans="1:9" ht="15" customHeight="1" x14ac:dyDescent="0.25">
      <c r="A194" s="17" t="s">
        <v>10077</v>
      </c>
      <c r="B194" s="12" t="s">
        <v>6478</v>
      </c>
      <c r="C194" s="13">
        <v>9.9099999999999994E-2</v>
      </c>
      <c r="D194" s="14">
        <v>72659852</v>
      </c>
      <c r="E194" s="14">
        <v>72806788</v>
      </c>
      <c r="F194" s="15" t="s">
        <v>10074</v>
      </c>
      <c r="G194" s="13">
        <v>2.9941896265316001E-4</v>
      </c>
      <c r="H194" s="13">
        <v>2.652827242212833E-4</v>
      </c>
      <c r="I194" s="15" t="s">
        <v>10076</v>
      </c>
    </row>
    <row r="195" spans="1:9" ht="15" customHeight="1" x14ac:dyDescent="0.25">
      <c r="A195" s="17" t="s">
        <v>10077</v>
      </c>
      <c r="B195" s="12" t="s">
        <v>6500</v>
      </c>
      <c r="C195" s="13">
        <v>0.27489999999999998</v>
      </c>
      <c r="D195" s="14">
        <v>2882340382</v>
      </c>
      <c r="E195" s="14">
        <v>2882340382</v>
      </c>
      <c r="F195" s="15" t="s">
        <v>10076</v>
      </c>
      <c r="G195" s="13">
        <v>1.10857947987419E-3</v>
      </c>
      <c r="H195" s="13">
        <v>9.8021002501863085E-4</v>
      </c>
      <c r="I195" s="15" t="s">
        <v>10075</v>
      </c>
    </row>
    <row r="196" spans="1:9" ht="15" customHeight="1" x14ac:dyDescent="0.25">
      <c r="A196" s="17" t="s">
        <v>10077</v>
      </c>
      <c r="B196" s="12" t="s">
        <v>6583</v>
      </c>
      <c r="C196" s="13">
        <v>0.34960000000000002</v>
      </c>
      <c r="D196" s="14">
        <v>2603734608</v>
      </c>
      <c r="E196" s="14">
        <v>2603734608</v>
      </c>
      <c r="F196" s="15" t="s">
        <v>10076</v>
      </c>
      <c r="G196" s="13">
        <v>2.7181526677993801E-2</v>
      </c>
      <c r="H196" s="13">
        <v>2.4034005156776651E-2</v>
      </c>
      <c r="I196" s="15" t="s">
        <v>10075</v>
      </c>
    </row>
    <row r="197" spans="1:9" ht="15" customHeight="1" x14ac:dyDescent="0.25">
      <c r="A197" s="17" t="s">
        <v>10077</v>
      </c>
      <c r="B197" s="12" t="s">
        <v>6592</v>
      </c>
      <c r="C197" s="13">
        <v>0.18629999999999999</v>
      </c>
      <c r="D197" s="14">
        <v>229470513</v>
      </c>
      <c r="E197" s="14">
        <v>188493636</v>
      </c>
      <c r="F197" s="15" t="s">
        <v>10075</v>
      </c>
      <c r="G197" s="13">
        <v>6.0073994871418998E-4</v>
      </c>
      <c r="H197" s="13">
        <v>4.3632351855695472E-4</v>
      </c>
      <c r="I197" s="15" t="s">
        <v>10075</v>
      </c>
    </row>
    <row r="198" spans="1:9" ht="15" customHeight="1" x14ac:dyDescent="0.25">
      <c r="A198" s="17" t="s">
        <v>10077</v>
      </c>
      <c r="B198" s="12" t="s">
        <v>6597</v>
      </c>
      <c r="C198" s="13">
        <v>0.29210000000000003</v>
      </c>
      <c r="D198" s="14">
        <v>895985743</v>
      </c>
      <c r="E198" s="14">
        <v>909372605</v>
      </c>
      <c r="F198" s="15" t="s">
        <v>10074</v>
      </c>
      <c r="G198" s="13">
        <v>2.46147048506766E-2</v>
      </c>
      <c r="H198" s="13">
        <v>2.2089592519198679E-2</v>
      </c>
      <c r="I198" s="15" t="s">
        <v>10075</v>
      </c>
    </row>
    <row r="199" spans="1:9" ht="15" customHeight="1" x14ac:dyDescent="0.25">
      <c r="A199" s="17" t="s">
        <v>10077</v>
      </c>
      <c r="B199" s="12" t="s">
        <v>6675</v>
      </c>
      <c r="C199" s="13">
        <v>0.1066</v>
      </c>
      <c r="D199" s="14">
        <v>4047481261</v>
      </c>
      <c r="E199" s="14">
        <v>6115167655</v>
      </c>
      <c r="F199" s="15" t="s">
        <v>10074</v>
      </c>
      <c r="G199" s="13">
        <v>6.7370021118348902E-2</v>
      </c>
      <c r="H199" s="13">
        <v>0.09</v>
      </c>
      <c r="I199" s="15" t="s">
        <v>10074</v>
      </c>
    </row>
    <row r="200" spans="1:9" ht="15" customHeight="1" x14ac:dyDescent="0.25">
      <c r="A200" s="17" t="s">
        <v>10077</v>
      </c>
      <c r="B200" s="12" t="s">
        <v>6749</v>
      </c>
      <c r="C200" s="13">
        <v>0.24840000000000001</v>
      </c>
      <c r="D200" s="14">
        <v>702280800</v>
      </c>
      <c r="E200" s="14">
        <v>697507200</v>
      </c>
      <c r="F200" s="15" t="s">
        <v>10075</v>
      </c>
      <c r="G200" s="13">
        <v>1.0259444293887799E-3</v>
      </c>
      <c r="H200" s="13">
        <v>9.0097769995304796E-4</v>
      </c>
      <c r="I200" s="15" t="s">
        <v>10075</v>
      </c>
    </row>
    <row r="201" spans="1:9" ht="15" customHeight="1" x14ac:dyDescent="0.25">
      <c r="A201" s="17" t="s">
        <v>10077</v>
      </c>
      <c r="B201" s="12" t="s">
        <v>6844</v>
      </c>
      <c r="C201" s="13">
        <v>0.25209999999999999</v>
      </c>
      <c r="D201" s="14">
        <v>133092649</v>
      </c>
      <c r="E201" s="14">
        <v>96637837</v>
      </c>
      <c r="F201" s="15" t="s">
        <v>10075</v>
      </c>
      <c r="G201" s="13">
        <v>4.2370628616993098E-3</v>
      </c>
      <c r="H201" s="13">
        <v>2.7202595375942452E-3</v>
      </c>
      <c r="I201" s="15" t="s">
        <v>10075</v>
      </c>
    </row>
    <row r="202" spans="1:9" ht="15" customHeight="1" x14ac:dyDescent="0.25">
      <c r="A202" s="17" t="s">
        <v>10077</v>
      </c>
      <c r="B202" s="12" t="s">
        <v>7128</v>
      </c>
      <c r="C202" s="13">
        <v>0.57899999999999996</v>
      </c>
      <c r="D202" s="14">
        <v>32643097082</v>
      </c>
      <c r="E202" s="14">
        <v>32875897043</v>
      </c>
      <c r="F202" s="15" t="s">
        <v>10074</v>
      </c>
      <c r="G202" s="13">
        <v>1.8990590517409501E-3</v>
      </c>
      <c r="H202" s="13">
        <v>1.691130136781136E-3</v>
      </c>
      <c r="I202" s="15" t="s">
        <v>10075</v>
      </c>
    </row>
    <row r="203" spans="1:9" ht="15" customHeight="1" x14ac:dyDescent="0.25">
      <c r="A203" s="17" t="s">
        <v>10077</v>
      </c>
      <c r="B203" s="12" t="s">
        <v>7141</v>
      </c>
      <c r="C203" s="13">
        <v>0.38790000000000002</v>
      </c>
      <c r="D203" s="14">
        <v>3380729494</v>
      </c>
      <c r="E203" s="14">
        <v>3380729494</v>
      </c>
      <c r="F203" s="15" t="s">
        <v>10076</v>
      </c>
      <c r="G203" s="13">
        <v>9.5061416812095001E-4</v>
      </c>
      <c r="H203" s="13">
        <v>8.4053651932629932E-4</v>
      </c>
      <c r="I203" s="15" t="s">
        <v>10075</v>
      </c>
    </row>
    <row r="204" spans="1:9" ht="15" customHeight="1" x14ac:dyDescent="0.25">
      <c r="A204" s="17" t="s">
        <v>10077</v>
      </c>
      <c r="B204" s="12" t="s">
        <v>7158</v>
      </c>
      <c r="C204" s="13">
        <v>0.09</v>
      </c>
      <c r="D204" s="14">
        <v>59518808</v>
      </c>
      <c r="E204" s="14">
        <v>60120008</v>
      </c>
      <c r="F204" s="15" t="s">
        <v>10074</v>
      </c>
      <c r="G204" s="13">
        <v>1.2407621802050999E-4</v>
      </c>
      <c r="H204" s="13">
        <v>1.1081681312772829E-4</v>
      </c>
      <c r="I204" s="15" t="s">
        <v>10076</v>
      </c>
    </row>
    <row r="205" spans="1:9" ht="15" customHeight="1" x14ac:dyDescent="0.25">
      <c r="A205" s="17" t="s">
        <v>10077</v>
      </c>
      <c r="B205" s="12" t="s">
        <v>7192</v>
      </c>
      <c r="C205" s="13">
        <v>0.34589999999999999</v>
      </c>
      <c r="D205" s="14">
        <v>8733975000</v>
      </c>
      <c r="E205" s="14">
        <v>8733975000</v>
      </c>
      <c r="F205" s="15" t="s">
        <v>10076</v>
      </c>
      <c r="G205" s="13">
        <v>8.4685256425291993E-4</v>
      </c>
      <c r="H205" s="13">
        <v>7.4879013019260609E-4</v>
      </c>
      <c r="I205" s="15" t="s">
        <v>10075</v>
      </c>
    </row>
    <row r="206" spans="1:9" ht="15" customHeight="1" x14ac:dyDescent="0.25">
      <c r="A206" s="17" t="s">
        <v>10078</v>
      </c>
      <c r="B206" s="12" t="s">
        <v>349</v>
      </c>
      <c r="C206" s="13">
        <v>0.13070000000000001</v>
      </c>
      <c r="D206" s="14">
        <v>56723800</v>
      </c>
      <c r="E206" s="14">
        <v>56723800</v>
      </c>
      <c r="F206" s="15" t="s">
        <v>10076</v>
      </c>
      <c r="G206" s="13">
        <v>4.1940556775065E-3</v>
      </c>
      <c r="H206" s="13">
        <v>3.9793228523586736E-3</v>
      </c>
      <c r="I206" s="15" t="s">
        <v>10075</v>
      </c>
    </row>
    <row r="207" spans="1:9" ht="15" customHeight="1" x14ac:dyDescent="0.25">
      <c r="A207" s="17" t="s">
        <v>10078</v>
      </c>
      <c r="B207" s="12" t="s">
        <v>355</v>
      </c>
      <c r="C207" s="13">
        <v>0.18290000000000001</v>
      </c>
      <c r="D207" s="14">
        <v>197532000</v>
      </c>
      <c r="E207" s="14">
        <v>197532000</v>
      </c>
      <c r="F207" s="15" t="s">
        <v>10076</v>
      </c>
      <c r="G207" s="13">
        <v>1.0232357991146401E-3</v>
      </c>
      <c r="H207" s="13">
        <v>9.7084681555519871E-4</v>
      </c>
      <c r="I207" s="15" t="s">
        <v>10076</v>
      </c>
    </row>
    <row r="208" spans="1:9" ht="15" customHeight="1" x14ac:dyDescent="0.25">
      <c r="A208" s="17" t="s">
        <v>10078</v>
      </c>
      <c r="B208" s="12" t="s">
        <v>459</v>
      </c>
      <c r="C208" s="13">
        <v>0.22339999999999999</v>
      </c>
      <c r="D208" s="14">
        <v>240324784</v>
      </c>
      <c r="E208" s="14">
        <v>240324784</v>
      </c>
      <c r="F208" s="15" t="s">
        <v>10076</v>
      </c>
      <c r="G208" s="13">
        <v>9.5230047136773998E-4</v>
      </c>
      <c r="H208" s="13">
        <v>9.0354332879971709E-4</v>
      </c>
      <c r="I208" s="15" t="s">
        <v>10075</v>
      </c>
    </row>
    <row r="209" spans="1:9" ht="15" customHeight="1" x14ac:dyDescent="0.25">
      <c r="A209" s="17" t="s">
        <v>10078</v>
      </c>
      <c r="B209" s="12" t="s">
        <v>520</v>
      </c>
      <c r="C209" s="13">
        <v>0.45379999999999998</v>
      </c>
      <c r="D209" s="14">
        <v>907600000</v>
      </c>
      <c r="E209" s="14">
        <v>907600000</v>
      </c>
      <c r="F209" s="15" t="s">
        <v>10076</v>
      </c>
      <c r="G209" s="13">
        <v>6.2284300121555E-4</v>
      </c>
      <c r="H209" s="13">
        <v>5.9095385916341941E-4</v>
      </c>
      <c r="I209" s="15" t="s">
        <v>10076</v>
      </c>
    </row>
    <row r="210" spans="1:9" ht="15" customHeight="1" x14ac:dyDescent="0.25">
      <c r="A210" s="17" t="s">
        <v>10078</v>
      </c>
      <c r="B210" s="12" t="s">
        <v>557</v>
      </c>
      <c r="C210" s="13">
        <v>0.33090000000000003</v>
      </c>
      <c r="D210" s="14">
        <v>2446164801</v>
      </c>
      <c r="E210" s="14">
        <v>2429279510</v>
      </c>
      <c r="F210" s="15" t="s">
        <v>10075</v>
      </c>
      <c r="G210" s="13">
        <v>2.7617114236858999E-2</v>
      </c>
      <c r="H210" s="13">
        <v>2.6022262603684791E-2</v>
      </c>
      <c r="I210" s="15" t="s">
        <v>10075</v>
      </c>
    </row>
    <row r="211" spans="1:9" ht="15" customHeight="1" x14ac:dyDescent="0.25">
      <c r="A211" s="17" t="s">
        <v>10078</v>
      </c>
      <c r="B211" s="12" t="s">
        <v>616</v>
      </c>
      <c r="C211" s="13">
        <v>0.22059999999999999</v>
      </c>
      <c r="D211" s="14">
        <v>297540978</v>
      </c>
      <c r="E211" s="14">
        <v>297540978</v>
      </c>
      <c r="F211" s="15" t="s">
        <v>10076</v>
      </c>
      <c r="G211" s="13">
        <v>9.5178102197386802E-3</v>
      </c>
      <c r="H211" s="13">
        <v>9.0305047577537347E-3</v>
      </c>
      <c r="I211" s="15" t="s">
        <v>10075</v>
      </c>
    </row>
    <row r="212" spans="1:9" ht="15" customHeight="1" x14ac:dyDescent="0.25">
      <c r="A212" s="17" t="s">
        <v>10078</v>
      </c>
      <c r="B212" s="12" t="s">
        <v>632</v>
      </c>
      <c r="C212" s="13">
        <v>0.43959999999999999</v>
      </c>
      <c r="D212" s="14">
        <v>1623767380</v>
      </c>
      <c r="E212" s="14">
        <v>1627708898</v>
      </c>
      <c r="F212" s="15" t="s">
        <v>10074</v>
      </c>
      <c r="G212" s="13">
        <v>0.21028199388587501</v>
      </c>
      <c r="H212" s="13">
        <v>0.2</v>
      </c>
      <c r="I212" s="15" t="s">
        <v>10075</v>
      </c>
    </row>
    <row r="213" spans="1:9" ht="15" customHeight="1" x14ac:dyDescent="0.25">
      <c r="A213" s="17" t="s">
        <v>10078</v>
      </c>
      <c r="B213" s="12" t="s">
        <v>1124</v>
      </c>
      <c r="C213" s="13">
        <v>0.72219999999999995</v>
      </c>
      <c r="D213" s="14">
        <v>55462320181</v>
      </c>
      <c r="E213" s="14">
        <v>62158422772</v>
      </c>
      <c r="F213" s="15" t="s">
        <v>10074</v>
      </c>
      <c r="G213" s="13">
        <v>3.9288949750109603E-2</v>
      </c>
      <c r="H213" s="13">
        <v>4.1777972182524277E-2</v>
      </c>
      <c r="I213" s="15" t="s">
        <v>10074</v>
      </c>
    </row>
    <row r="214" spans="1:9" ht="15" customHeight="1" x14ac:dyDescent="0.25">
      <c r="A214" s="17" t="s">
        <v>10078</v>
      </c>
      <c r="B214" s="12" t="s">
        <v>1175</v>
      </c>
      <c r="C214" s="13">
        <v>6.6600000000000006E-2</v>
      </c>
      <c r="D214" s="14">
        <v>151763585</v>
      </c>
      <c r="E214" s="14">
        <v>151536053</v>
      </c>
      <c r="F214" s="15" t="s">
        <v>10075</v>
      </c>
      <c r="G214" s="13">
        <v>4.1995233243928998E-4</v>
      </c>
      <c r="H214" s="13">
        <v>3.9785367700692989E-4</v>
      </c>
      <c r="I214" s="15" t="s">
        <v>10076</v>
      </c>
    </row>
    <row r="215" spans="1:9" ht="15" customHeight="1" x14ac:dyDescent="0.25">
      <c r="A215" s="17" t="s">
        <v>10078</v>
      </c>
      <c r="B215" s="12" t="s">
        <v>1316</v>
      </c>
      <c r="C215" s="13">
        <v>0.1198</v>
      </c>
      <c r="D215" s="14">
        <v>50076400</v>
      </c>
      <c r="E215" s="14">
        <v>50076400</v>
      </c>
      <c r="F215" s="15" t="s">
        <v>10076</v>
      </c>
      <c r="G215" s="13">
        <v>3.4697632672770801E-3</v>
      </c>
      <c r="H215" s="13">
        <v>3.2921137255763019E-3</v>
      </c>
      <c r="I215" s="15" t="s">
        <v>10075</v>
      </c>
    </row>
    <row r="216" spans="1:9" ht="15" customHeight="1" x14ac:dyDescent="0.25">
      <c r="A216" s="17" t="s">
        <v>10078</v>
      </c>
      <c r="B216" s="12" t="s">
        <v>1376</v>
      </c>
      <c r="C216" s="13">
        <v>0.28960000000000002</v>
      </c>
      <c r="D216" s="14">
        <v>47256086859</v>
      </c>
      <c r="E216" s="14">
        <v>50221514695</v>
      </c>
      <c r="F216" s="15" t="s">
        <v>10074</v>
      </c>
      <c r="G216" s="13">
        <v>0.124487895507134</v>
      </c>
      <c r="H216" s="13">
        <v>0.12552613602323731</v>
      </c>
      <c r="I216" s="15" t="s">
        <v>10074</v>
      </c>
    </row>
    <row r="217" spans="1:9" ht="15" customHeight="1" x14ac:dyDescent="0.25">
      <c r="A217" s="17" t="s">
        <v>10078</v>
      </c>
      <c r="B217" s="12" t="s">
        <v>1717</v>
      </c>
      <c r="C217" s="13">
        <v>0.11360000000000001</v>
      </c>
      <c r="D217" s="14">
        <v>136694905</v>
      </c>
      <c r="E217" s="14">
        <v>136694905</v>
      </c>
      <c r="F217" s="15" t="s">
        <v>10076</v>
      </c>
      <c r="G217" s="13">
        <v>4.6903627633911011E-4</v>
      </c>
      <c r="H217" s="13">
        <v>4.4502193458498788E-4</v>
      </c>
      <c r="I217" s="15" t="s">
        <v>10075</v>
      </c>
    </row>
    <row r="218" spans="1:9" ht="15" customHeight="1" x14ac:dyDescent="0.25">
      <c r="A218" s="17" t="s">
        <v>10078</v>
      </c>
      <c r="B218" s="12" t="s">
        <v>1810</v>
      </c>
      <c r="C218" s="13">
        <v>9.1300000000000006E-2</v>
      </c>
      <c r="D218" s="14">
        <v>122933333</v>
      </c>
      <c r="E218" s="14">
        <v>121733333</v>
      </c>
      <c r="F218" s="15" t="s">
        <v>10075</v>
      </c>
      <c r="G218" s="13">
        <v>5.9870756395930002E-4</v>
      </c>
      <c r="H218" s="13">
        <v>5.625091435469238E-4</v>
      </c>
      <c r="I218" s="15" t="s">
        <v>10076</v>
      </c>
    </row>
    <row r="219" spans="1:9" ht="15" customHeight="1" x14ac:dyDescent="0.25">
      <c r="A219" s="17" t="s">
        <v>10078</v>
      </c>
      <c r="B219" s="12" t="s">
        <v>2020</v>
      </c>
      <c r="C219" s="13">
        <v>0.20480000000000001</v>
      </c>
      <c r="D219" s="14">
        <v>592281600</v>
      </c>
      <c r="E219" s="14">
        <v>592281600</v>
      </c>
      <c r="F219" s="15" t="s">
        <v>10076</v>
      </c>
      <c r="G219" s="13">
        <v>1.2849218794785801E-3</v>
      </c>
      <c r="H219" s="13">
        <v>1.2191347449027391E-3</v>
      </c>
      <c r="I219" s="15" t="s">
        <v>10075</v>
      </c>
    </row>
    <row r="220" spans="1:9" ht="15" customHeight="1" x14ac:dyDescent="0.25">
      <c r="A220" s="17" t="s">
        <v>10078</v>
      </c>
      <c r="B220" s="12" t="s">
        <v>2070</v>
      </c>
      <c r="C220" s="13">
        <v>0.43530000000000002</v>
      </c>
      <c r="D220" s="14">
        <v>535784574</v>
      </c>
      <c r="E220" s="14">
        <v>535784574</v>
      </c>
      <c r="F220" s="15" t="s">
        <v>10076</v>
      </c>
      <c r="G220" s="13">
        <v>8.5397490685861996E-4</v>
      </c>
      <c r="H220" s="13">
        <v>8.102519670743568E-4</v>
      </c>
      <c r="I220" s="15" t="s">
        <v>10075</v>
      </c>
    </row>
    <row r="221" spans="1:9" ht="15" customHeight="1" x14ac:dyDescent="0.25">
      <c r="A221" s="17" t="s">
        <v>10078</v>
      </c>
      <c r="B221" s="12" t="s">
        <v>2392</v>
      </c>
      <c r="C221" s="13">
        <v>0.21709999999999999</v>
      </c>
      <c r="D221" s="14">
        <v>1149427391</v>
      </c>
      <c r="E221" s="14">
        <v>927660545</v>
      </c>
      <c r="F221" s="15" t="s">
        <v>10075</v>
      </c>
      <c r="G221" s="13">
        <v>2.0864971809011999E-3</v>
      </c>
      <c r="H221" s="13">
        <v>1.5977187435712731E-3</v>
      </c>
      <c r="I221" s="15" t="s">
        <v>10075</v>
      </c>
    </row>
    <row r="222" spans="1:9" ht="15" customHeight="1" x14ac:dyDescent="0.25">
      <c r="A222" s="17" t="s">
        <v>10078</v>
      </c>
      <c r="B222" s="12" t="s">
        <v>2700</v>
      </c>
      <c r="C222" s="13">
        <v>0.2979</v>
      </c>
      <c r="D222" s="14">
        <v>1077447806</v>
      </c>
      <c r="E222" s="14">
        <v>1218815412</v>
      </c>
      <c r="F222" s="15" t="s">
        <v>10074</v>
      </c>
      <c r="G222" s="13">
        <v>8.3480817469595101E-3</v>
      </c>
      <c r="H222" s="13">
        <v>8.9599043574404777E-3</v>
      </c>
      <c r="I222" s="15" t="s">
        <v>10074</v>
      </c>
    </row>
    <row r="223" spans="1:9" ht="15" customHeight="1" x14ac:dyDescent="0.25">
      <c r="A223" s="17" t="s">
        <v>10078</v>
      </c>
      <c r="B223" s="12" t="s">
        <v>2932</v>
      </c>
      <c r="C223" s="13">
        <v>0.51049999999999995</v>
      </c>
      <c r="D223" s="14">
        <v>343705039</v>
      </c>
      <c r="E223" s="14">
        <v>340371333</v>
      </c>
      <c r="F223" s="15" t="s">
        <v>10075</v>
      </c>
      <c r="G223" s="13">
        <v>2.2825986795056998E-3</v>
      </c>
      <c r="H223" s="13">
        <v>2.1447250405156821E-3</v>
      </c>
      <c r="I223" s="15" t="s">
        <v>10075</v>
      </c>
    </row>
    <row r="224" spans="1:9" ht="15" customHeight="1" x14ac:dyDescent="0.25">
      <c r="A224" s="17" t="s">
        <v>10078</v>
      </c>
      <c r="B224" s="12" t="s">
        <v>3135</v>
      </c>
      <c r="C224" s="13">
        <v>0.2044</v>
      </c>
      <c r="D224" s="14">
        <v>171696000</v>
      </c>
      <c r="E224" s="14">
        <v>171696000</v>
      </c>
      <c r="F224" s="15" t="s">
        <v>10076</v>
      </c>
      <c r="G224" s="13">
        <v>1.64577507814277E-2</v>
      </c>
      <c r="H224" s="13">
        <v>1.561512502902565E-2</v>
      </c>
      <c r="I224" s="15" t="s">
        <v>10075</v>
      </c>
    </row>
    <row r="225" spans="1:9" ht="15" customHeight="1" x14ac:dyDescent="0.25">
      <c r="A225" s="17" t="s">
        <v>10078</v>
      </c>
      <c r="B225" s="12" t="s">
        <v>3205</v>
      </c>
      <c r="C225" s="13">
        <v>0.48259999999999997</v>
      </c>
      <c r="D225" s="14">
        <v>852783189</v>
      </c>
      <c r="E225" s="14">
        <v>1028111834</v>
      </c>
      <c r="F225" s="15" t="s">
        <v>10074</v>
      </c>
      <c r="G225" s="13">
        <v>3.8134003982936899E-3</v>
      </c>
      <c r="H225" s="13">
        <v>4.3620347353118512E-3</v>
      </c>
      <c r="I225" s="15" t="s">
        <v>10074</v>
      </c>
    </row>
    <row r="226" spans="1:9" ht="15" customHeight="1" x14ac:dyDescent="0.25">
      <c r="A226" s="17" t="s">
        <v>10078</v>
      </c>
      <c r="B226" s="12" t="s">
        <v>3245</v>
      </c>
      <c r="C226" s="13">
        <v>0.20030000000000001</v>
      </c>
      <c r="D226" s="14">
        <v>506767500</v>
      </c>
      <c r="E226" s="14">
        <v>505757500</v>
      </c>
      <c r="F226" s="15" t="s">
        <v>10075</v>
      </c>
      <c r="G226" s="13">
        <v>1.5705768736615001E-3</v>
      </c>
      <c r="H226" s="13">
        <v>1.487194461807036E-3</v>
      </c>
      <c r="I226" s="15" t="s">
        <v>10075</v>
      </c>
    </row>
    <row r="227" spans="1:9" ht="15" customHeight="1" x14ac:dyDescent="0.25">
      <c r="A227" s="17" t="s">
        <v>10078</v>
      </c>
      <c r="B227" s="12" t="s">
        <v>3262</v>
      </c>
      <c r="C227" s="13">
        <v>0.1885</v>
      </c>
      <c r="D227" s="14">
        <v>286017148</v>
      </c>
      <c r="E227" s="14">
        <v>286017148</v>
      </c>
      <c r="F227" s="15" t="s">
        <v>10076</v>
      </c>
      <c r="G227" s="13">
        <v>5.2552402100303002E-4</v>
      </c>
      <c r="H227" s="13">
        <v>4.986175448016654E-4</v>
      </c>
      <c r="I227" s="15" t="s">
        <v>10076</v>
      </c>
    </row>
    <row r="228" spans="1:9" ht="15" customHeight="1" x14ac:dyDescent="0.25">
      <c r="A228" s="17" t="s">
        <v>10078</v>
      </c>
      <c r="B228" s="12" t="s">
        <v>3287</v>
      </c>
      <c r="C228" s="13">
        <v>0.2828</v>
      </c>
      <c r="D228" s="14">
        <v>308181300</v>
      </c>
      <c r="E228" s="14">
        <v>308181300</v>
      </c>
      <c r="F228" s="15" t="s">
        <v>10076</v>
      </c>
      <c r="G228" s="13">
        <v>6.5493759926246991E-4</v>
      </c>
      <c r="H228" s="13">
        <v>6.2140523541250059E-4</v>
      </c>
      <c r="I228" s="15" t="s">
        <v>10075</v>
      </c>
    </row>
    <row r="229" spans="1:9" ht="15" customHeight="1" x14ac:dyDescent="0.25">
      <c r="A229" s="17" t="s">
        <v>10078</v>
      </c>
      <c r="B229" s="12" t="s">
        <v>3340</v>
      </c>
      <c r="C229" s="13">
        <v>0.78639999999999999</v>
      </c>
      <c r="D229" s="14">
        <v>10463680638</v>
      </c>
      <c r="E229" s="14">
        <v>10463680638</v>
      </c>
      <c r="F229" s="15" t="s">
        <v>10076</v>
      </c>
      <c r="G229" s="13">
        <v>4.4010923809809296E-3</v>
      </c>
      <c r="H229" s="13">
        <v>4.1757594160708768E-3</v>
      </c>
      <c r="I229" s="15" t="s">
        <v>10075</v>
      </c>
    </row>
    <row r="230" spans="1:9" ht="15" customHeight="1" x14ac:dyDescent="0.25">
      <c r="A230" s="17" t="s">
        <v>10078</v>
      </c>
      <c r="B230" s="12" t="s">
        <v>3353</v>
      </c>
      <c r="C230" s="13">
        <v>7.6499999999999999E-2</v>
      </c>
      <c r="D230" s="14">
        <v>93636000</v>
      </c>
      <c r="E230" s="14">
        <v>93636000</v>
      </c>
      <c r="F230" s="15" t="s">
        <v>10076</v>
      </c>
      <c r="G230" s="13">
        <v>1.0986038843587599E-3</v>
      </c>
      <c r="H230" s="13">
        <v>1.0423561056103921E-3</v>
      </c>
      <c r="I230" s="15" t="s">
        <v>10075</v>
      </c>
    </row>
    <row r="231" spans="1:9" ht="15" customHeight="1" x14ac:dyDescent="0.25">
      <c r="A231" s="17" t="s">
        <v>10078</v>
      </c>
      <c r="B231" s="12" t="s">
        <v>3373</v>
      </c>
      <c r="C231" s="13">
        <v>0.246</v>
      </c>
      <c r="D231" s="14">
        <v>2852564316</v>
      </c>
      <c r="E231" s="14">
        <v>5304789444</v>
      </c>
      <c r="F231" s="15" t="s">
        <v>10074</v>
      </c>
      <c r="G231" s="13">
        <v>0.113350203902864</v>
      </c>
      <c r="H231" s="13">
        <v>0.2</v>
      </c>
      <c r="I231" s="15" t="s">
        <v>10074</v>
      </c>
    </row>
    <row r="232" spans="1:9" ht="15" customHeight="1" x14ac:dyDescent="0.25">
      <c r="A232" s="17" t="s">
        <v>10078</v>
      </c>
      <c r="B232" s="12" t="s">
        <v>3438</v>
      </c>
      <c r="C232" s="13">
        <v>0.37030000000000002</v>
      </c>
      <c r="D232" s="14">
        <v>155765863</v>
      </c>
      <c r="E232" s="14">
        <v>162159402</v>
      </c>
      <c r="F232" s="15" t="s">
        <v>10074</v>
      </c>
      <c r="G232" s="13">
        <v>3.5171821873288011E-4</v>
      </c>
      <c r="H232" s="13">
        <v>3.4740790557370282E-4</v>
      </c>
      <c r="I232" s="15" t="s">
        <v>10075</v>
      </c>
    </row>
    <row r="233" spans="1:9" ht="15" customHeight="1" x14ac:dyDescent="0.25">
      <c r="A233" s="17" t="s">
        <v>10078</v>
      </c>
      <c r="B233" s="12" t="s">
        <v>3508</v>
      </c>
      <c r="C233" s="13">
        <v>0.28349999999999997</v>
      </c>
      <c r="D233" s="14">
        <v>948005579</v>
      </c>
      <c r="E233" s="14">
        <v>948005579</v>
      </c>
      <c r="F233" s="15" t="s">
        <v>10076</v>
      </c>
      <c r="G233" s="13">
        <v>1.4900184620031201E-3</v>
      </c>
      <c r="H233" s="13">
        <v>1.413730520183637E-3</v>
      </c>
      <c r="I233" s="15" t="s">
        <v>10075</v>
      </c>
    </row>
    <row r="234" spans="1:9" ht="15" customHeight="1" x14ac:dyDescent="0.25">
      <c r="A234" s="17" t="s">
        <v>10078</v>
      </c>
      <c r="B234" s="12" t="s">
        <v>3669</v>
      </c>
      <c r="C234" s="13">
        <v>5.9299999999999999E-2</v>
      </c>
      <c r="D234" s="14">
        <v>62218800</v>
      </c>
      <c r="E234" s="14">
        <v>44830800</v>
      </c>
      <c r="F234" s="15" t="s">
        <v>10075</v>
      </c>
      <c r="G234" s="13">
        <v>1.212067232586E-3</v>
      </c>
      <c r="H234" s="13">
        <v>8.2862217820332297E-4</v>
      </c>
      <c r="I234" s="15" t="s">
        <v>10075</v>
      </c>
    </row>
    <row r="235" spans="1:9" ht="15" customHeight="1" x14ac:dyDescent="0.25">
      <c r="A235" s="17" t="s">
        <v>10078</v>
      </c>
      <c r="B235" s="12" t="s">
        <v>3761</v>
      </c>
      <c r="C235" s="13">
        <v>0.20150000000000001</v>
      </c>
      <c r="D235" s="14">
        <v>1427282015</v>
      </c>
      <c r="E235" s="14">
        <v>1380688075</v>
      </c>
      <c r="F235" s="15" t="s">
        <v>10075</v>
      </c>
      <c r="G235" s="13">
        <v>1.7851743940027E-2</v>
      </c>
      <c r="H235" s="13">
        <v>1.638481015565767E-2</v>
      </c>
      <c r="I235" s="15" t="s">
        <v>10075</v>
      </c>
    </row>
    <row r="236" spans="1:9" ht="15" customHeight="1" x14ac:dyDescent="0.25">
      <c r="A236" s="17" t="s">
        <v>10078</v>
      </c>
      <c r="B236" s="12" t="s">
        <v>3794</v>
      </c>
      <c r="C236" s="13">
        <v>0.49399999999999999</v>
      </c>
      <c r="D236" s="14">
        <v>1979574143</v>
      </c>
      <c r="E236" s="14">
        <v>1979574143</v>
      </c>
      <c r="F236" s="15" t="s">
        <v>10076</v>
      </c>
      <c r="G236" s="13">
        <v>1.3760170911991099E-2</v>
      </c>
      <c r="H236" s="13">
        <v>1.3055659430604809E-2</v>
      </c>
      <c r="I236" s="15" t="s">
        <v>10075</v>
      </c>
    </row>
    <row r="237" spans="1:9" ht="15" customHeight="1" x14ac:dyDescent="0.25">
      <c r="A237" s="17" t="s">
        <v>10078</v>
      </c>
      <c r="B237" s="12" t="s">
        <v>3800</v>
      </c>
      <c r="C237" s="13">
        <v>9.0499999999999997E-2</v>
      </c>
      <c r="D237" s="14">
        <v>101360000</v>
      </c>
      <c r="E237" s="14">
        <v>101360000</v>
      </c>
      <c r="F237" s="15" t="s">
        <v>10076</v>
      </c>
      <c r="G237" s="13">
        <v>7.0007344361596E-4</v>
      </c>
      <c r="H237" s="13">
        <v>6.6423015494316477E-4</v>
      </c>
      <c r="I237" s="15" t="s">
        <v>10076</v>
      </c>
    </row>
    <row r="238" spans="1:9" ht="15" customHeight="1" x14ac:dyDescent="0.25">
      <c r="A238" s="17" t="s">
        <v>10078</v>
      </c>
      <c r="B238" s="12" t="s">
        <v>3863</v>
      </c>
      <c r="C238" s="13">
        <v>5.9700000000000003E-2</v>
      </c>
      <c r="D238" s="14">
        <v>891267270</v>
      </c>
      <c r="E238" s="14">
        <v>891267270</v>
      </c>
      <c r="F238" s="15" t="s">
        <v>10076</v>
      </c>
      <c r="G238" s="13">
        <v>4.1433312984162001E-4</v>
      </c>
      <c r="H238" s="13">
        <v>3.9311955273047152E-4</v>
      </c>
      <c r="I238" s="15" t="s">
        <v>10076</v>
      </c>
    </row>
    <row r="239" spans="1:9" ht="15" customHeight="1" x14ac:dyDescent="0.25">
      <c r="A239" s="17" t="s">
        <v>10078</v>
      </c>
      <c r="B239" s="12" t="s">
        <v>3967</v>
      </c>
      <c r="C239" s="13">
        <v>9.6699999999999994E-2</v>
      </c>
      <c r="D239" s="14">
        <v>219750750</v>
      </c>
      <c r="E239" s="14">
        <v>219750750</v>
      </c>
      <c r="F239" s="15" t="s">
        <v>10076</v>
      </c>
      <c r="G239" s="13">
        <v>6.5186486270117996E-4</v>
      </c>
      <c r="H239" s="13">
        <v>6.1848982089304934E-4</v>
      </c>
      <c r="I239" s="15" t="s">
        <v>10075</v>
      </c>
    </row>
    <row r="240" spans="1:9" ht="15" customHeight="1" x14ac:dyDescent="0.25">
      <c r="A240" s="17" t="s">
        <v>10078</v>
      </c>
      <c r="B240" s="12" t="s">
        <v>3976</v>
      </c>
      <c r="C240" s="13">
        <v>9.3799999999999994E-2</v>
      </c>
      <c r="D240" s="14">
        <v>92003142</v>
      </c>
      <c r="E240" s="14">
        <v>92003142</v>
      </c>
      <c r="F240" s="15" t="s">
        <v>10076</v>
      </c>
      <c r="G240" s="13">
        <v>1.7515539477638999E-4</v>
      </c>
      <c r="H240" s="13">
        <v>1.6618755667751191E-4</v>
      </c>
      <c r="I240" s="15" t="s">
        <v>10076</v>
      </c>
    </row>
    <row r="241" spans="1:9" ht="15" customHeight="1" x14ac:dyDescent="0.25">
      <c r="A241" s="17" t="s">
        <v>10078</v>
      </c>
      <c r="B241" s="12" t="s">
        <v>3986</v>
      </c>
      <c r="C241" s="13">
        <v>0.21099999999999999</v>
      </c>
      <c r="D241" s="14">
        <v>65832000</v>
      </c>
      <c r="E241" s="14">
        <v>65832000</v>
      </c>
      <c r="F241" s="15" t="s">
        <v>10076</v>
      </c>
      <c r="G241" s="13">
        <v>2.10584937442074E-3</v>
      </c>
      <c r="H241" s="13">
        <v>1.9980313051637349E-3</v>
      </c>
      <c r="I241" s="15" t="s">
        <v>10075</v>
      </c>
    </row>
    <row r="242" spans="1:9" ht="15" customHeight="1" x14ac:dyDescent="0.25">
      <c r="A242" s="17" t="s">
        <v>10078</v>
      </c>
      <c r="B242" s="12" t="s">
        <v>4053</v>
      </c>
      <c r="C242" s="13">
        <v>0.28720000000000001</v>
      </c>
      <c r="D242" s="14">
        <v>371294501</v>
      </c>
      <c r="E242" s="14">
        <v>371294501</v>
      </c>
      <c r="F242" s="15" t="s">
        <v>10076</v>
      </c>
      <c r="G242" s="13">
        <v>6.8221147055781998E-4</v>
      </c>
      <c r="H242" s="13">
        <v>6.4728270231411702E-4</v>
      </c>
      <c r="I242" s="15" t="s">
        <v>10075</v>
      </c>
    </row>
    <row r="243" spans="1:9" ht="15" customHeight="1" x14ac:dyDescent="0.25">
      <c r="A243" s="17" t="s">
        <v>10078</v>
      </c>
      <c r="B243" s="12" t="s">
        <v>4064</v>
      </c>
      <c r="C243" s="13">
        <v>0.62660000000000005</v>
      </c>
      <c r="D243" s="14">
        <v>574431369</v>
      </c>
      <c r="E243" s="14">
        <v>691392040</v>
      </c>
      <c r="F243" s="15" t="s">
        <v>10074</v>
      </c>
      <c r="G243" s="13">
        <v>1.30977826879871E-3</v>
      </c>
      <c r="H243" s="13">
        <v>1.495749932054819E-3</v>
      </c>
      <c r="I243" s="15" t="s">
        <v>10074</v>
      </c>
    </row>
    <row r="244" spans="1:9" ht="15" customHeight="1" x14ac:dyDescent="0.25">
      <c r="A244" s="17" t="s">
        <v>10078</v>
      </c>
      <c r="B244" s="12" t="s">
        <v>4134</v>
      </c>
      <c r="C244" s="13">
        <v>9.8699999999999996E-2</v>
      </c>
      <c r="D244" s="14">
        <v>51339792</v>
      </c>
      <c r="E244" s="14">
        <v>51339792</v>
      </c>
      <c r="F244" s="15" t="s">
        <v>10076</v>
      </c>
      <c r="G244" s="13">
        <v>4.5688044017853002E-4</v>
      </c>
      <c r="H244" s="13">
        <v>4.3348846944230772E-4</v>
      </c>
      <c r="I244" s="15" t="s">
        <v>10075</v>
      </c>
    </row>
    <row r="245" spans="1:9" ht="15" customHeight="1" x14ac:dyDescent="0.25">
      <c r="A245" s="17" t="s">
        <v>10078</v>
      </c>
      <c r="B245" s="12" t="s">
        <v>4340</v>
      </c>
      <c r="C245" s="13">
        <v>0.1973</v>
      </c>
      <c r="D245" s="14">
        <v>749740061</v>
      </c>
      <c r="E245" s="14">
        <v>749740061</v>
      </c>
      <c r="F245" s="15" t="s">
        <v>10076</v>
      </c>
      <c r="G245" s="13">
        <v>1.26138225518854E-2</v>
      </c>
      <c r="H245" s="13">
        <v>1.1968003337778709E-2</v>
      </c>
      <c r="I245" s="15" t="s">
        <v>10075</v>
      </c>
    </row>
    <row r="246" spans="1:9" ht="15" customHeight="1" x14ac:dyDescent="0.25">
      <c r="A246" s="17" t="s">
        <v>10078</v>
      </c>
      <c r="B246" s="12" t="s">
        <v>4482</v>
      </c>
      <c r="C246" s="13">
        <v>0.23910000000000001</v>
      </c>
      <c r="D246" s="14">
        <v>1830957055</v>
      </c>
      <c r="E246" s="14">
        <v>1824851321</v>
      </c>
      <c r="F246" s="15" t="s">
        <v>10075</v>
      </c>
      <c r="G246" s="13">
        <v>2.0671440505581002E-3</v>
      </c>
      <c r="H246" s="13">
        <v>1.9547672501297299E-3</v>
      </c>
      <c r="I246" s="15" t="s">
        <v>10075</v>
      </c>
    </row>
    <row r="247" spans="1:9" ht="15" customHeight="1" x14ac:dyDescent="0.25">
      <c r="A247" s="17" t="s">
        <v>10078</v>
      </c>
      <c r="B247" s="12" t="s">
        <v>4543</v>
      </c>
      <c r="C247" s="13">
        <v>6.4999999999999997E-3</v>
      </c>
      <c r="D247" s="14">
        <v>4924277</v>
      </c>
      <c r="E247" s="14">
        <v>4924277</v>
      </c>
      <c r="F247" s="15" t="s">
        <v>10076</v>
      </c>
      <c r="G247" s="13">
        <v>1.4171252452927001E-4</v>
      </c>
      <c r="H247" s="13">
        <v>1.3445692509282041E-4</v>
      </c>
      <c r="I247" s="15" t="s">
        <v>10076</v>
      </c>
    </row>
    <row r="248" spans="1:9" ht="15" customHeight="1" x14ac:dyDescent="0.25">
      <c r="A248" s="17" t="s">
        <v>10078</v>
      </c>
      <c r="B248" s="12" t="s">
        <v>4572</v>
      </c>
      <c r="C248" s="13">
        <v>0.2</v>
      </c>
      <c r="D248" s="14">
        <v>750000000</v>
      </c>
      <c r="E248" s="14">
        <v>750000000</v>
      </c>
      <c r="F248" s="15" t="s">
        <v>10076</v>
      </c>
      <c r="G248" s="13">
        <v>2.6398593914810698E-3</v>
      </c>
      <c r="H248" s="13">
        <v>2.5047003691137828E-3</v>
      </c>
      <c r="I248" s="15" t="s">
        <v>10075</v>
      </c>
    </row>
    <row r="249" spans="1:9" ht="15" customHeight="1" x14ac:dyDescent="0.25">
      <c r="A249" s="17" t="s">
        <v>10078</v>
      </c>
      <c r="B249" s="12" t="s">
        <v>4659</v>
      </c>
      <c r="C249" s="13">
        <v>4.6699999999999998E-2</v>
      </c>
      <c r="D249" s="14">
        <v>1917027000</v>
      </c>
      <c r="E249" s="14">
        <v>308920500</v>
      </c>
      <c r="F249" s="15" t="s">
        <v>10075</v>
      </c>
      <c r="G249" s="13">
        <v>1.25615244610746E-2</v>
      </c>
      <c r="H249" s="13">
        <v>1.920595169404923E-3</v>
      </c>
      <c r="I249" s="15" t="s">
        <v>10075</v>
      </c>
    </row>
    <row r="250" spans="1:9" ht="15" customHeight="1" x14ac:dyDescent="0.25">
      <c r="A250" s="17" t="s">
        <v>10078</v>
      </c>
      <c r="B250" s="12" t="s">
        <v>4888</v>
      </c>
      <c r="C250" s="13">
        <v>0.33179999999999998</v>
      </c>
      <c r="D250" s="14">
        <v>1042831004</v>
      </c>
      <c r="E250" s="14">
        <v>1042831004</v>
      </c>
      <c r="F250" s="15" t="s">
        <v>10076</v>
      </c>
      <c r="G250" s="13">
        <v>2.21619298184617E-3</v>
      </c>
      <c r="H250" s="13">
        <v>2.1027253944352849E-3</v>
      </c>
      <c r="I250" s="15" t="s">
        <v>10075</v>
      </c>
    </row>
    <row r="251" spans="1:9" ht="15" customHeight="1" x14ac:dyDescent="0.25">
      <c r="A251" s="17" t="s">
        <v>10078</v>
      </c>
      <c r="B251" s="12" t="s">
        <v>4914</v>
      </c>
      <c r="C251" s="13">
        <v>0.25469999999999998</v>
      </c>
      <c r="D251" s="14">
        <v>847129668</v>
      </c>
      <c r="E251" s="14">
        <v>847486703</v>
      </c>
      <c r="F251" s="15" t="s">
        <v>10074</v>
      </c>
      <c r="G251" s="13">
        <v>1.70652907420005E-3</v>
      </c>
      <c r="H251" s="13">
        <v>1.6198383517317561E-3</v>
      </c>
      <c r="I251" s="15" t="s">
        <v>10075</v>
      </c>
    </row>
    <row r="252" spans="1:9" ht="15" customHeight="1" x14ac:dyDescent="0.25">
      <c r="A252" s="17" t="s">
        <v>10078</v>
      </c>
      <c r="B252" s="12" t="s">
        <v>5070</v>
      </c>
      <c r="C252" s="13">
        <v>0.41070000000000001</v>
      </c>
      <c r="D252" s="14">
        <v>805159346</v>
      </c>
      <c r="E252" s="14">
        <v>1108916645</v>
      </c>
      <c r="F252" s="15" t="s">
        <v>10074</v>
      </c>
      <c r="G252" s="13">
        <v>1.14073356406976E-3</v>
      </c>
      <c r="H252" s="13">
        <v>1.4906520043646619E-3</v>
      </c>
      <c r="I252" s="15" t="s">
        <v>10074</v>
      </c>
    </row>
    <row r="253" spans="1:9" ht="15" customHeight="1" x14ac:dyDescent="0.25">
      <c r="A253" s="17" t="s">
        <v>10078</v>
      </c>
      <c r="B253" s="12" t="s">
        <v>5165</v>
      </c>
      <c r="C253" s="13">
        <v>0.28570000000000001</v>
      </c>
      <c r="D253" s="14">
        <v>899955000</v>
      </c>
      <c r="E253" s="14">
        <v>899955000</v>
      </c>
      <c r="F253" s="15" t="s">
        <v>10076</v>
      </c>
      <c r="G253" s="13">
        <v>2.3906965118594701E-3</v>
      </c>
      <c r="H253" s="13">
        <v>2.2682944610674669E-3</v>
      </c>
      <c r="I253" s="15" t="s">
        <v>10075</v>
      </c>
    </row>
    <row r="254" spans="1:9" ht="15" customHeight="1" x14ac:dyDescent="0.25">
      <c r="A254" s="17" t="s">
        <v>10078</v>
      </c>
      <c r="B254" s="12" t="s">
        <v>5337</v>
      </c>
      <c r="C254" s="13">
        <v>0.50070000000000003</v>
      </c>
      <c r="D254" s="14">
        <v>1656860601</v>
      </c>
      <c r="E254" s="14">
        <v>1715446863</v>
      </c>
      <c r="F254" s="15" t="s">
        <v>10074</v>
      </c>
      <c r="G254" s="13">
        <v>4.14464007568558E-3</v>
      </c>
      <c r="H254" s="13">
        <v>4.0714874984220011E-3</v>
      </c>
      <c r="I254" s="15" t="s">
        <v>10076</v>
      </c>
    </row>
    <row r="255" spans="1:9" ht="15" customHeight="1" x14ac:dyDescent="0.25">
      <c r="A255" s="17" t="s">
        <v>10078</v>
      </c>
      <c r="B255" s="12" t="s">
        <v>5570</v>
      </c>
      <c r="C255" s="13">
        <v>0.2349</v>
      </c>
      <c r="D255" s="14">
        <v>744445080</v>
      </c>
      <c r="E255" s="14">
        <v>744445080</v>
      </c>
      <c r="F255" s="15" t="s">
        <v>10076</v>
      </c>
      <c r="G255" s="13">
        <v>9.8879513754961991E-4</v>
      </c>
      <c r="H255" s="13">
        <v>9.3816949265959257E-4</v>
      </c>
      <c r="I255" s="15" t="s">
        <v>10075</v>
      </c>
    </row>
    <row r="256" spans="1:9" ht="15" customHeight="1" x14ac:dyDescent="0.25">
      <c r="A256" s="17" t="s">
        <v>10078</v>
      </c>
      <c r="B256" s="12" t="s">
        <v>5919</v>
      </c>
      <c r="C256" s="13">
        <v>9.01E-2</v>
      </c>
      <c r="D256" s="14">
        <v>73187690</v>
      </c>
      <c r="E256" s="14">
        <v>74092257</v>
      </c>
      <c r="F256" s="15" t="s">
        <v>10074</v>
      </c>
      <c r="G256" s="13">
        <v>3.7749948942089801E-3</v>
      </c>
      <c r="H256" s="13">
        <v>3.625986139658637E-3</v>
      </c>
      <c r="I256" s="15" t="s">
        <v>10075</v>
      </c>
    </row>
    <row r="257" spans="1:9" ht="15" customHeight="1" x14ac:dyDescent="0.25">
      <c r="A257" s="17" t="s">
        <v>10078</v>
      </c>
      <c r="B257" s="12" t="s">
        <v>6023</v>
      </c>
      <c r="C257" s="13">
        <v>0.24060000000000001</v>
      </c>
      <c r="D257" s="14">
        <v>188840600</v>
      </c>
      <c r="E257" s="14">
        <v>115728600</v>
      </c>
      <c r="F257" s="15" t="s">
        <v>10075</v>
      </c>
      <c r="G257" s="13">
        <v>4.5879883686767702E-2</v>
      </c>
      <c r="H257" s="13">
        <v>2.6677345927285611E-2</v>
      </c>
      <c r="I257" s="15" t="s">
        <v>10075</v>
      </c>
    </row>
    <row r="258" spans="1:9" ht="15" customHeight="1" x14ac:dyDescent="0.25">
      <c r="A258" s="17" t="s">
        <v>10078</v>
      </c>
      <c r="B258" s="12" t="s">
        <v>6053</v>
      </c>
      <c r="C258" s="13">
        <v>0.1183</v>
      </c>
      <c r="D258" s="14">
        <v>887250000</v>
      </c>
      <c r="E258" s="14">
        <v>887250000</v>
      </c>
      <c r="F258" s="15" t="s">
        <v>10076</v>
      </c>
      <c r="G258" s="13">
        <v>8.7207007867560696E-3</v>
      </c>
      <c r="H258" s="13">
        <v>8.2742067816210865E-3</v>
      </c>
      <c r="I258" s="15" t="s">
        <v>10075</v>
      </c>
    </row>
    <row r="259" spans="1:9" ht="15" customHeight="1" x14ac:dyDescent="0.25">
      <c r="A259" s="17" t="s">
        <v>10078</v>
      </c>
      <c r="B259" s="12" t="s">
        <v>6106</v>
      </c>
      <c r="C259" s="13">
        <v>0.154</v>
      </c>
      <c r="D259" s="14">
        <v>1486033267</v>
      </c>
      <c r="E259" s="14">
        <v>1347756909</v>
      </c>
      <c r="F259" s="15" t="s">
        <v>10075</v>
      </c>
      <c r="G259" s="13">
        <v>7.5004235112374092E-3</v>
      </c>
      <c r="H259" s="13">
        <v>6.4542206100406292E-3</v>
      </c>
      <c r="I259" s="15" t="s">
        <v>10075</v>
      </c>
    </row>
    <row r="260" spans="1:9" ht="15" customHeight="1" x14ac:dyDescent="0.25">
      <c r="A260" s="17" t="s">
        <v>10078</v>
      </c>
      <c r="B260" s="12" t="s">
        <v>6227</v>
      </c>
      <c r="C260" s="13">
        <v>3.1600000000000003E-2</v>
      </c>
      <c r="D260" s="14">
        <v>25261490</v>
      </c>
      <c r="E260" s="14">
        <v>25261490</v>
      </c>
      <c r="F260" s="15" t="s">
        <v>10076</v>
      </c>
      <c r="G260" s="13">
        <v>4.697433673812701E-4</v>
      </c>
      <c r="H260" s="13">
        <v>4.4569281813802779E-4</v>
      </c>
      <c r="I260" s="15" t="s">
        <v>10075</v>
      </c>
    </row>
    <row r="261" spans="1:9" ht="15" customHeight="1" x14ac:dyDescent="0.25">
      <c r="A261" s="17" t="s">
        <v>10078</v>
      </c>
      <c r="B261" s="12" t="s">
        <v>6263</v>
      </c>
      <c r="C261" s="13">
        <v>0.34989999999999999</v>
      </c>
      <c r="D261" s="14">
        <v>1080000000</v>
      </c>
      <c r="E261" s="14">
        <v>944730000</v>
      </c>
      <c r="F261" s="15" t="s">
        <v>10075</v>
      </c>
      <c r="G261" s="13">
        <v>1.5181681934404299E-2</v>
      </c>
      <c r="H261" s="13">
        <v>1.260024019385886E-2</v>
      </c>
      <c r="I261" s="15" t="s">
        <v>10075</v>
      </c>
    </row>
    <row r="262" spans="1:9" ht="15" customHeight="1" x14ac:dyDescent="0.25">
      <c r="A262" s="17" t="s">
        <v>10078</v>
      </c>
      <c r="B262" s="12" t="s">
        <v>6586</v>
      </c>
      <c r="C262" s="13">
        <v>0.17699999999999999</v>
      </c>
      <c r="D262" s="14">
        <v>104076000</v>
      </c>
      <c r="E262" s="14">
        <v>104076000</v>
      </c>
      <c r="F262" s="15" t="s">
        <v>10076</v>
      </c>
      <c r="G262" s="13">
        <v>2.3154694847624599E-3</v>
      </c>
      <c r="H262" s="13">
        <v>2.1969190070772792E-3</v>
      </c>
      <c r="I262" s="15" t="s">
        <v>10075</v>
      </c>
    </row>
    <row r="263" spans="1:9" ht="15" customHeight="1" x14ac:dyDescent="0.25">
      <c r="A263" s="17" t="s">
        <v>10078</v>
      </c>
      <c r="B263" s="12" t="s">
        <v>6660</v>
      </c>
      <c r="C263" s="13">
        <v>7.51E-2</v>
      </c>
      <c r="D263" s="14">
        <v>775032000</v>
      </c>
      <c r="E263" s="14">
        <v>775032000</v>
      </c>
      <c r="F263" s="15" t="s">
        <v>10076</v>
      </c>
      <c r="G263" s="13">
        <v>4.6667114218897502E-3</v>
      </c>
      <c r="H263" s="13">
        <v>4.4277789410582672E-3</v>
      </c>
      <c r="I263" s="15" t="s">
        <v>10075</v>
      </c>
    </row>
    <row r="264" spans="1:9" ht="15" customHeight="1" x14ac:dyDescent="0.25">
      <c r="A264" s="17" t="s">
        <v>10078</v>
      </c>
      <c r="B264" s="12" t="s">
        <v>6701</v>
      </c>
      <c r="C264" s="13">
        <v>2.8000000000000001E-2</v>
      </c>
      <c r="D264" s="14">
        <v>33600000</v>
      </c>
      <c r="E264" s="14">
        <v>33600000</v>
      </c>
      <c r="F264" s="15" t="s">
        <v>10076</v>
      </c>
      <c r="G264" s="13">
        <v>3.7190471930300003E-5</v>
      </c>
      <c r="H264" s="13">
        <v>3.5286344822735057E-5</v>
      </c>
      <c r="I264" s="15" t="s">
        <v>10076</v>
      </c>
    </row>
    <row r="265" spans="1:9" ht="15" customHeight="1" x14ac:dyDescent="0.25">
      <c r="A265" s="17" t="s">
        <v>10078</v>
      </c>
      <c r="B265" s="12" t="s">
        <v>6902</v>
      </c>
      <c r="C265" s="13">
        <v>0.30049999999999999</v>
      </c>
      <c r="D265" s="14">
        <v>364261880</v>
      </c>
      <c r="E265" s="14">
        <v>323056728</v>
      </c>
      <c r="F265" s="15" t="s">
        <v>10075</v>
      </c>
      <c r="G265" s="13">
        <v>0.237678526375148</v>
      </c>
      <c r="H265" s="13">
        <v>0.2</v>
      </c>
      <c r="I265" s="15" t="s">
        <v>10075</v>
      </c>
    </row>
    <row r="266" spans="1:9" ht="15" customHeight="1" x14ac:dyDescent="0.25">
      <c r="A266" s="17" t="s">
        <v>10078</v>
      </c>
      <c r="B266" s="12" t="s">
        <v>6962</v>
      </c>
      <c r="C266" s="13">
        <v>0.2</v>
      </c>
      <c r="D266" s="14">
        <v>615000000</v>
      </c>
      <c r="E266" s="14">
        <v>615000000</v>
      </c>
      <c r="F266" s="15" t="s">
        <v>10076</v>
      </c>
      <c r="G266" s="13">
        <v>7.2156156700482598E-3</v>
      </c>
      <c r="H266" s="13">
        <v>6.8461810089110071E-3</v>
      </c>
      <c r="I266" s="15" t="s">
        <v>10075</v>
      </c>
    </row>
    <row r="267" spans="1:9" ht="15" customHeight="1" x14ac:dyDescent="0.25">
      <c r="A267" s="17" t="s">
        <v>10078</v>
      </c>
      <c r="B267" s="12" t="s">
        <v>6983</v>
      </c>
      <c r="C267" s="13">
        <v>0.15079999999999999</v>
      </c>
      <c r="D267" s="14">
        <v>624587070</v>
      </c>
      <c r="E267" s="14">
        <v>626664871</v>
      </c>
      <c r="F267" s="15" t="s">
        <v>10074</v>
      </c>
      <c r="G267" s="13">
        <v>2.5579209884224099E-3</v>
      </c>
      <c r="H267" s="13">
        <v>2.435030866971586E-3</v>
      </c>
      <c r="I267" s="15" t="s">
        <v>10075</v>
      </c>
    </row>
    <row r="268" spans="1:9" ht="15" customHeight="1" x14ac:dyDescent="0.25">
      <c r="A268" s="17" t="s">
        <v>10078</v>
      </c>
      <c r="B268" s="12" t="s">
        <v>7186</v>
      </c>
      <c r="C268" s="13">
        <v>0.2</v>
      </c>
      <c r="D268" s="14">
        <v>502141253</v>
      </c>
      <c r="E268" s="14">
        <v>502141253</v>
      </c>
      <c r="F268" s="15" t="s">
        <v>10076</v>
      </c>
      <c r="G268" s="13">
        <v>5.5579970758160002E-4</v>
      </c>
      <c r="H268" s="13">
        <v>5.2734313657630094E-4</v>
      </c>
      <c r="I268" s="15" t="s">
        <v>10075</v>
      </c>
    </row>
    <row r="269" spans="1:9" ht="15" customHeight="1" x14ac:dyDescent="0.25">
      <c r="A269" s="17" t="s">
        <v>10079</v>
      </c>
      <c r="B269" s="12" t="s">
        <v>40</v>
      </c>
      <c r="C269" s="13">
        <v>0.20300000000000001</v>
      </c>
      <c r="D269" s="14">
        <v>390711732</v>
      </c>
      <c r="E269" s="14">
        <v>390711732</v>
      </c>
      <c r="F269" s="15" t="s">
        <v>10076</v>
      </c>
      <c r="G269" s="13">
        <v>1.41407725665858E-2</v>
      </c>
      <c r="H269" s="13">
        <v>1.4488316119045649E-2</v>
      </c>
      <c r="I269" s="15" t="s">
        <v>10074</v>
      </c>
    </row>
    <row r="270" spans="1:9" ht="15" customHeight="1" x14ac:dyDescent="0.25">
      <c r="A270" s="17" t="s">
        <v>10079</v>
      </c>
      <c r="B270" s="12" t="s">
        <v>99</v>
      </c>
      <c r="C270" s="13">
        <v>8.5300000000000001E-2</v>
      </c>
      <c r="D270" s="14">
        <v>50318197</v>
      </c>
      <c r="E270" s="14">
        <v>50318197</v>
      </c>
      <c r="F270" s="15" t="s">
        <v>10076</v>
      </c>
      <c r="G270" s="13">
        <v>3.7872012644739302E-3</v>
      </c>
      <c r="H270" s="13">
        <v>3.8802808663890042E-3</v>
      </c>
      <c r="I270" s="15" t="s">
        <v>10074</v>
      </c>
    </row>
    <row r="271" spans="1:9" ht="15" customHeight="1" x14ac:dyDescent="0.25">
      <c r="A271" s="17" t="s">
        <v>10079</v>
      </c>
      <c r="B271" s="12" t="s">
        <v>150</v>
      </c>
      <c r="C271" s="13">
        <v>0.25009999999999999</v>
      </c>
      <c r="D271" s="14">
        <v>250100000</v>
      </c>
      <c r="E271" s="14">
        <v>250100000</v>
      </c>
      <c r="F271" s="15" t="s">
        <v>10076</v>
      </c>
      <c r="G271" s="13">
        <v>2.5557754432703998E-4</v>
      </c>
      <c r="H271" s="13">
        <v>2.618589784613115E-4</v>
      </c>
      <c r="I271" s="15" t="s">
        <v>10076</v>
      </c>
    </row>
    <row r="272" spans="1:9" ht="15" customHeight="1" x14ac:dyDescent="0.25">
      <c r="A272" s="17" t="s">
        <v>10079</v>
      </c>
      <c r="B272" s="12" t="s">
        <v>199</v>
      </c>
      <c r="C272" s="13">
        <v>0.25719999999999998</v>
      </c>
      <c r="D272" s="14">
        <v>2402444400</v>
      </c>
      <c r="E272" s="14">
        <v>2394994960</v>
      </c>
      <c r="F272" s="15" t="s">
        <v>10075</v>
      </c>
      <c r="G272" s="13">
        <v>1.42008449827598E-3</v>
      </c>
      <c r="H272" s="13">
        <v>1.4504749114115059E-3</v>
      </c>
      <c r="I272" s="15" t="s">
        <v>10074</v>
      </c>
    </row>
    <row r="273" spans="1:9" ht="15" customHeight="1" x14ac:dyDescent="0.25">
      <c r="A273" s="17" t="s">
        <v>10079</v>
      </c>
      <c r="B273" s="12" t="s">
        <v>309</v>
      </c>
      <c r="C273" s="13">
        <v>0.26290000000000002</v>
      </c>
      <c r="D273" s="14">
        <v>576242770</v>
      </c>
      <c r="E273" s="14">
        <v>576242770</v>
      </c>
      <c r="F273" s="15" t="s">
        <v>10076</v>
      </c>
      <c r="G273" s="13">
        <v>5.1958526739710002E-5</v>
      </c>
      <c r="H273" s="13">
        <v>5.3235532734748718E-5</v>
      </c>
      <c r="I273" s="15" t="s">
        <v>10076</v>
      </c>
    </row>
    <row r="274" spans="1:9" ht="15" customHeight="1" x14ac:dyDescent="0.25">
      <c r="A274" s="17" t="s">
        <v>10079</v>
      </c>
      <c r="B274" s="12" t="s">
        <v>396</v>
      </c>
      <c r="C274" s="13">
        <v>0.41149999999999998</v>
      </c>
      <c r="D274" s="14">
        <v>10713481704</v>
      </c>
      <c r="E274" s="14">
        <v>12348964862</v>
      </c>
      <c r="F274" s="15" t="s">
        <v>10074</v>
      </c>
      <c r="G274" s="13">
        <v>7.62075167980521E-2</v>
      </c>
      <c r="H274" s="13">
        <v>0.09</v>
      </c>
      <c r="I274" s="15" t="s">
        <v>10074</v>
      </c>
    </row>
    <row r="275" spans="1:9" ht="15" customHeight="1" x14ac:dyDescent="0.25">
      <c r="A275" s="17" t="s">
        <v>10079</v>
      </c>
      <c r="B275" s="12" t="s">
        <v>406</v>
      </c>
      <c r="C275" s="13">
        <v>0.41010000000000002</v>
      </c>
      <c r="D275" s="14">
        <v>3834435000</v>
      </c>
      <c r="E275" s="14">
        <v>3834435000</v>
      </c>
      <c r="F275" s="15" t="s">
        <v>10076</v>
      </c>
      <c r="G275" s="13">
        <v>4.2257411909738001E-4</v>
      </c>
      <c r="H275" s="13">
        <v>4.3295989654488349E-4</v>
      </c>
      <c r="I275" s="15" t="s">
        <v>10076</v>
      </c>
    </row>
    <row r="276" spans="1:9" ht="15" customHeight="1" x14ac:dyDescent="0.25">
      <c r="A276" s="17" t="s">
        <v>10079</v>
      </c>
      <c r="B276" s="12" t="s">
        <v>419</v>
      </c>
      <c r="C276" s="13">
        <v>1.6299999999999999E-2</v>
      </c>
      <c r="D276" s="14">
        <v>55679305</v>
      </c>
      <c r="E276" s="14">
        <v>54673053</v>
      </c>
      <c r="F276" s="15" t="s">
        <v>10075</v>
      </c>
      <c r="G276" s="13">
        <v>4.1837324016676011E-4</v>
      </c>
      <c r="H276" s="13">
        <v>4.2090897984957941E-4</v>
      </c>
      <c r="I276" s="15" t="s">
        <v>10076</v>
      </c>
    </row>
    <row r="277" spans="1:9" ht="15" customHeight="1" x14ac:dyDescent="0.25">
      <c r="A277" s="17" t="s">
        <v>10079</v>
      </c>
      <c r="B277" s="12" t="s">
        <v>620</v>
      </c>
      <c r="C277" s="13">
        <v>0.44500000000000001</v>
      </c>
      <c r="D277" s="14">
        <v>1250000000</v>
      </c>
      <c r="E277" s="14">
        <v>2225000000</v>
      </c>
      <c r="F277" s="15" t="s">
        <v>10074</v>
      </c>
      <c r="G277" s="13">
        <v>4.0074565362409998E-4</v>
      </c>
      <c r="H277" s="13">
        <v>7.3085900018209885E-4</v>
      </c>
      <c r="I277" s="15" t="s">
        <v>10074</v>
      </c>
    </row>
    <row r="278" spans="1:9" ht="15" customHeight="1" x14ac:dyDescent="0.25">
      <c r="A278" s="17" t="s">
        <v>10079</v>
      </c>
      <c r="B278" s="12" t="s">
        <v>783</v>
      </c>
      <c r="C278" s="13">
        <v>0.2097</v>
      </c>
      <c r="D278" s="14">
        <v>874000000</v>
      </c>
      <c r="E278" s="14">
        <v>838800000</v>
      </c>
      <c r="F278" s="15" t="s">
        <v>10075</v>
      </c>
      <c r="G278" s="13">
        <v>1.31344387975297E-3</v>
      </c>
      <c r="H278" s="13">
        <v>1.2915263961083101E-3</v>
      </c>
      <c r="I278" s="15" t="s">
        <v>10076</v>
      </c>
    </row>
    <row r="279" spans="1:9" ht="15" customHeight="1" x14ac:dyDescent="0.25">
      <c r="A279" s="17" t="s">
        <v>10079</v>
      </c>
      <c r="B279" s="12" t="s">
        <v>1046</v>
      </c>
      <c r="C279" s="13">
        <v>0.1004</v>
      </c>
      <c r="D279" s="14">
        <v>773859787</v>
      </c>
      <c r="E279" s="14">
        <v>815273060</v>
      </c>
      <c r="F279" s="15" t="s">
        <v>10074</v>
      </c>
      <c r="G279" s="13">
        <v>9.9238702769509986E-4</v>
      </c>
      <c r="H279" s="13">
        <v>1.0711903878531351E-3</v>
      </c>
      <c r="I279" s="15" t="s">
        <v>10074</v>
      </c>
    </row>
    <row r="280" spans="1:9" ht="15" customHeight="1" x14ac:dyDescent="0.25">
      <c r="A280" s="17" t="s">
        <v>10079</v>
      </c>
      <c r="B280" s="12" t="s">
        <v>1053</v>
      </c>
      <c r="C280" s="13">
        <v>0.20680000000000001</v>
      </c>
      <c r="D280" s="14">
        <v>827200000</v>
      </c>
      <c r="E280" s="14">
        <v>827200000</v>
      </c>
      <c r="F280" s="15" t="s">
        <v>10076</v>
      </c>
      <c r="G280" s="13">
        <v>5.0553262713372001E-4</v>
      </c>
      <c r="H280" s="13">
        <v>5.1795730985938998E-4</v>
      </c>
      <c r="I280" s="15" t="s">
        <v>10076</v>
      </c>
    </row>
    <row r="281" spans="1:9" ht="15" customHeight="1" x14ac:dyDescent="0.25">
      <c r="A281" s="17" t="s">
        <v>10079</v>
      </c>
      <c r="B281" s="12" t="s">
        <v>1223</v>
      </c>
      <c r="C281" s="13">
        <v>0.35370000000000001</v>
      </c>
      <c r="D281" s="14">
        <v>1035900000</v>
      </c>
      <c r="E281" s="14">
        <v>1061100000</v>
      </c>
      <c r="F281" s="15" t="s">
        <v>10074</v>
      </c>
      <c r="G281" s="13">
        <v>4.22916155512748E-3</v>
      </c>
      <c r="H281" s="13">
        <v>4.4385133802737264E-3</v>
      </c>
      <c r="I281" s="15" t="s">
        <v>10074</v>
      </c>
    </row>
    <row r="282" spans="1:9" ht="15" customHeight="1" x14ac:dyDescent="0.25">
      <c r="A282" s="17" t="s">
        <v>10079</v>
      </c>
      <c r="B282" s="12" t="s">
        <v>1416</v>
      </c>
      <c r="C282" s="13">
        <v>0.19109999999999999</v>
      </c>
      <c r="D282" s="14">
        <v>221904000</v>
      </c>
      <c r="E282" s="14">
        <v>220863825</v>
      </c>
      <c r="F282" s="15" t="s">
        <v>10075</v>
      </c>
      <c r="G282" s="13">
        <v>1.6896142069142001E-4</v>
      </c>
      <c r="H282" s="13">
        <v>1.7230258269674081E-4</v>
      </c>
      <c r="I282" s="15" t="s">
        <v>10076</v>
      </c>
    </row>
    <row r="283" spans="1:9" ht="15" customHeight="1" x14ac:dyDescent="0.25">
      <c r="A283" s="17" t="s">
        <v>10079</v>
      </c>
      <c r="B283" s="12" t="s">
        <v>1540</v>
      </c>
      <c r="C283" s="13">
        <v>0.46210000000000001</v>
      </c>
      <c r="D283" s="14">
        <v>320410375</v>
      </c>
      <c r="E283" s="14">
        <v>459606063</v>
      </c>
      <c r="F283" s="15" t="s">
        <v>10074</v>
      </c>
      <c r="G283" s="13">
        <v>1.1716779695605001E-4</v>
      </c>
      <c r="H283" s="13">
        <v>1.7219963214421539E-4</v>
      </c>
      <c r="I283" s="15" t="s">
        <v>10074</v>
      </c>
    </row>
    <row r="284" spans="1:9" ht="15" customHeight="1" x14ac:dyDescent="0.25">
      <c r="A284" s="17" t="s">
        <v>10079</v>
      </c>
      <c r="B284" s="12" t="s">
        <v>1600</v>
      </c>
      <c r="C284" s="13">
        <v>0.47970000000000002</v>
      </c>
      <c r="D284" s="14">
        <v>22199315012</v>
      </c>
      <c r="E284" s="14">
        <v>22199315012</v>
      </c>
      <c r="F284" s="15" t="s">
        <v>10076</v>
      </c>
      <c r="G284" s="13">
        <v>1.6680523133420901E-3</v>
      </c>
      <c r="H284" s="13">
        <v>1.7090487191799291E-3</v>
      </c>
      <c r="I284" s="15" t="s">
        <v>10076</v>
      </c>
    </row>
    <row r="285" spans="1:9" ht="15" customHeight="1" x14ac:dyDescent="0.25">
      <c r="A285" s="17" t="s">
        <v>10079</v>
      </c>
      <c r="B285" s="12" t="s">
        <v>1640</v>
      </c>
      <c r="C285" s="13">
        <v>0.12870000000000001</v>
      </c>
      <c r="D285" s="14">
        <v>267400000</v>
      </c>
      <c r="E285" s="14">
        <v>257400000</v>
      </c>
      <c r="F285" s="15" t="s">
        <v>10075</v>
      </c>
      <c r="G285" s="13">
        <v>6.7644363535545996E-4</v>
      </c>
      <c r="H285" s="13">
        <v>6.6715006219571975E-4</v>
      </c>
      <c r="I285" s="15" t="s">
        <v>10076</v>
      </c>
    </row>
    <row r="286" spans="1:9" ht="15" customHeight="1" x14ac:dyDescent="0.25">
      <c r="A286" s="17" t="s">
        <v>10079</v>
      </c>
      <c r="B286" s="12" t="s">
        <v>1654</v>
      </c>
      <c r="C286" s="13">
        <v>0.40060000000000001</v>
      </c>
      <c r="D286" s="14">
        <v>1802298343</v>
      </c>
      <c r="E286" s="14">
        <v>1802298343</v>
      </c>
      <c r="F286" s="15" t="s">
        <v>10076</v>
      </c>
      <c r="G286" s="13">
        <v>1.8778843914770201E-3</v>
      </c>
      <c r="H286" s="13">
        <v>1.924037926628819E-3</v>
      </c>
      <c r="I286" s="15" t="s">
        <v>10076</v>
      </c>
    </row>
    <row r="287" spans="1:9" ht="15" customHeight="1" x14ac:dyDescent="0.25">
      <c r="A287" s="17" t="s">
        <v>10079</v>
      </c>
      <c r="B287" s="12" t="s">
        <v>1700</v>
      </c>
      <c r="C287" s="13">
        <v>0.23980000000000001</v>
      </c>
      <c r="D287" s="14">
        <v>7143630941</v>
      </c>
      <c r="E287" s="14">
        <v>7559764782</v>
      </c>
      <c r="F287" s="15" t="s">
        <v>10074</v>
      </c>
      <c r="G287" s="13">
        <v>3.9721059328467496E-3</v>
      </c>
      <c r="H287" s="13">
        <v>4.3068016603528044E-3</v>
      </c>
      <c r="I287" s="15" t="s">
        <v>10074</v>
      </c>
    </row>
    <row r="288" spans="1:9" ht="15" customHeight="1" x14ac:dyDescent="0.25">
      <c r="A288" s="17" t="s">
        <v>10079</v>
      </c>
      <c r="B288" s="12" t="s">
        <v>1721</v>
      </c>
      <c r="C288" s="13">
        <v>9.4700000000000006E-2</v>
      </c>
      <c r="D288" s="14">
        <v>557309500</v>
      </c>
      <c r="E288" s="14">
        <v>557309500</v>
      </c>
      <c r="F288" s="15" t="s">
        <v>10076</v>
      </c>
      <c r="G288" s="13">
        <v>5.3880620563431E-4</v>
      </c>
      <c r="H288" s="13">
        <v>5.5204866674623025E-4</v>
      </c>
      <c r="I288" s="15" t="s">
        <v>10074</v>
      </c>
    </row>
    <row r="289" spans="1:9" ht="15" customHeight="1" x14ac:dyDescent="0.25">
      <c r="A289" s="17" t="s">
        <v>10079</v>
      </c>
      <c r="B289" s="12" t="s">
        <v>1803</v>
      </c>
      <c r="C289" s="13">
        <v>8.9899999999999994E-2</v>
      </c>
      <c r="D289" s="14">
        <v>280937500</v>
      </c>
      <c r="E289" s="14">
        <v>280937500</v>
      </c>
      <c r="F289" s="15" t="s">
        <v>10076</v>
      </c>
      <c r="G289" s="13">
        <v>1.15399094116645E-3</v>
      </c>
      <c r="H289" s="13">
        <v>1.1823530498469091E-3</v>
      </c>
      <c r="I289" s="15" t="s">
        <v>10076</v>
      </c>
    </row>
    <row r="290" spans="1:9" ht="15" customHeight="1" x14ac:dyDescent="0.25">
      <c r="A290" s="17" t="s">
        <v>10079</v>
      </c>
      <c r="B290" s="12" t="s">
        <v>1821</v>
      </c>
      <c r="C290" s="13">
        <v>0.12839999999999999</v>
      </c>
      <c r="D290" s="14">
        <v>76398000</v>
      </c>
      <c r="E290" s="14">
        <v>76398000</v>
      </c>
      <c r="F290" s="15" t="s">
        <v>10076</v>
      </c>
      <c r="G290" s="13">
        <v>8.4194457725328008E-4</v>
      </c>
      <c r="H290" s="13">
        <v>8.6263739445931425E-4</v>
      </c>
      <c r="I290" s="15" t="s">
        <v>10074</v>
      </c>
    </row>
    <row r="291" spans="1:9" ht="15" customHeight="1" x14ac:dyDescent="0.25">
      <c r="A291" s="17" t="s">
        <v>10079</v>
      </c>
      <c r="B291" s="12" t="s">
        <v>1901</v>
      </c>
      <c r="C291" s="13">
        <v>0.1236</v>
      </c>
      <c r="D291" s="14">
        <v>2966400000</v>
      </c>
      <c r="E291" s="14">
        <v>2966400000</v>
      </c>
      <c r="F291" s="15" t="s">
        <v>10076</v>
      </c>
      <c r="G291" s="13">
        <v>5.9735788322253496E-3</v>
      </c>
      <c r="H291" s="13">
        <v>6.1203939293002219E-3</v>
      </c>
      <c r="I291" s="15" t="s">
        <v>10074</v>
      </c>
    </row>
    <row r="292" spans="1:9" ht="15" customHeight="1" x14ac:dyDescent="0.25">
      <c r="A292" s="17" t="s">
        <v>10079</v>
      </c>
      <c r="B292" s="12" t="s">
        <v>1941</v>
      </c>
      <c r="C292" s="13">
        <v>0.1862</v>
      </c>
      <c r="D292" s="14">
        <v>1468709823</v>
      </c>
      <c r="E292" s="14">
        <v>1477437975</v>
      </c>
      <c r="F292" s="15" t="s">
        <v>10074</v>
      </c>
      <c r="G292" s="13">
        <v>3.3181145522377699E-2</v>
      </c>
      <c r="H292" s="13">
        <v>3.4198685201348077E-2</v>
      </c>
      <c r="I292" s="15" t="s">
        <v>10074</v>
      </c>
    </row>
    <row r="293" spans="1:9" ht="15" customHeight="1" x14ac:dyDescent="0.25">
      <c r="A293" s="17" t="s">
        <v>10079</v>
      </c>
      <c r="B293" s="12" t="s">
        <v>1969</v>
      </c>
      <c r="C293" s="13">
        <v>0.43440000000000001</v>
      </c>
      <c r="D293" s="14">
        <v>1552990620</v>
      </c>
      <c r="E293" s="14">
        <v>1546227653</v>
      </c>
      <c r="F293" s="15" t="s">
        <v>10075</v>
      </c>
      <c r="G293" s="13">
        <v>2.2871518359836602E-3</v>
      </c>
      <c r="H293" s="13">
        <v>2.3331592181274571E-3</v>
      </c>
      <c r="I293" s="15" t="s">
        <v>10076</v>
      </c>
    </row>
    <row r="294" spans="1:9" ht="15" customHeight="1" x14ac:dyDescent="0.25">
      <c r="A294" s="17" t="s">
        <v>10079</v>
      </c>
      <c r="B294" s="12" t="s">
        <v>1995</v>
      </c>
      <c r="C294" s="13">
        <v>0.34139999999999998</v>
      </c>
      <c r="D294" s="14">
        <v>4479545298</v>
      </c>
      <c r="E294" s="14">
        <v>4417010102</v>
      </c>
      <c r="F294" s="15" t="s">
        <v>10075</v>
      </c>
      <c r="G294" s="13">
        <v>8.9084731053643104E-2</v>
      </c>
      <c r="H294" s="13">
        <v>0.09</v>
      </c>
      <c r="I294" s="15" t="s">
        <v>10074</v>
      </c>
    </row>
    <row r="295" spans="1:9" ht="15" customHeight="1" x14ac:dyDescent="0.25">
      <c r="A295" s="17" t="s">
        <v>10079</v>
      </c>
      <c r="B295" s="12" t="s">
        <v>2003</v>
      </c>
      <c r="C295" s="13">
        <v>0.54700000000000004</v>
      </c>
      <c r="D295" s="14">
        <v>32586093384</v>
      </c>
      <c r="E295" s="14">
        <v>32586093384</v>
      </c>
      <c r="F295" s="15" t="s">
        <v>10076</v>
      </c>
      <c r="G295" s="13">
        <v>8.6514121311003292E-3</v>
      </c>
      <c r="H295" s="13">
        <v>8.8640414356312616E-3</v>
      </c>
      <c r="I295" s="15" t="s">
        <v>10074</v>
      </c>
    </row>
    <row r="296" spans="1:9" ht="15" customHeight="1" x14ac:dyDescent="0.25">
      <c r="A296" s="17" t="s">
        <v>10079</v>
      </c>
      <c r="B296" s="12" t="s">
        <v>2007</v>
      </c>
      <c r="C296" s="13">
        <v>0.14979999999999999</v>
      </c>
      <c r="D296" s="14">
        <v>296205000</v>
      </c>
      <c r="E296" s="14">
        <v>292110000</v>
      </c>
      <c r="F296" s="15" t="s">
        <v>10075</v>
      </c>
      <c r="G296" s="13">
        <v>3.4720588402030011E-4</v>
      </c>
      <c r="H296" s="13">
        <v>3.5082125052743768E-4</v>
      </c>
      <c r="I296" s="15" t="s">
        <v>10074</v>
      </c>
    </row>
    <row r="297" spans="1:9" ht="15" customHeight="1" x14ac:dyDescent="0.25">
      <c r="A297" s="17" t="s">
        <v>10079</v>
      </c>
      <c r="B297" s="12" t="s">
        <v>2046</v>
      </c>
      <c r="C297" s="13">
        <v>0.15359999999999999</v>
      </c>
      <c r="D297" s="14">
        <v>337020000</v>
      </c>
      <c r="E297" s="14">
        <v>314880000</v>
      </c>
      <c r="F297" s="15" t="s">
        <v>10075</v>
      </c>
      <c r="G297" s="13">
        <v>1.54474074585899E-3</v>
      </c>
      <c r="H297" s="13">
        <v>1.478733054840347E-3</v>
      </c>
      <c r="I297" s="15" t="s">
        <v>10076</v>
      </c>
    </row>
    <row r="298" spans="1:9" ht="15" customHeight="1" x14ac:dyDescent="0.25">
      <c r="A298" s="17" t="s">
        <v>10079</v>
      </c>
      <c r="B298" s="12" t="s">
        <v>2121</v>
      </c>
      <c r="C298" s="13">
        <v>7.6600000000000001E-2</v>
      </c>
      <c r="D298" s="14">
        <v>185413902</v>
      </c>
      <c r="E298" s="14">
        <v>185413902</v>
      </c>
      <c r="F298" s="15" t="s">
        <v>10076</v>
      </c>
      <c r="G298" s="13">
        <v>8.8235780725731E-4</v>
      </c>
      <c r="H298" s="13">
        <v>9.0404387755371437E-4</v>
      </c>
      <c r="I298" s="15" t="s">
        <v>10076</v>
      </c>
    </row>
    <row r="299" spans="1:9" ht="15" customHeight="1" x14ac:dyDescent="0.25">
      <c r="A299" s="17" t="s">
        <v>10079</v>
      </c>
      <c r="B299" s="12" t="s">
        <v>2170</v>
      </c>
      <c r="C299" s="13">
        <v>0.3649</v>
      </c>
      <c r="D299" s="14">
        <v>714600000</v>
      </c>
      <c r="E299" s="14">
        <v>729800000</v>
      </c>
      <c r="F299" s="15" t="s">
        <v>10074</v>
      </c>
      <c r="G299" s="13">
        <v>4.2955926611967001E-4</v>
      </c>
      <c r="H299" s="13">
        <v>4.4947828511199077E-4</v>
      </c>
      <c r="I299" s="15" t="s">
        <v>10076</v>
      </c>
    </row>
    <row r="300" spans="1:9" ht="15" customHeight="1" x14ac:dyDescent="0.25">
      <c r="A300" s="17" t="s">
        <v>10079</v>
      </c>
      <c r="B300" s="12" t="s">
        <v>2245</v>
      </c>
      <c r="C300" s="13">
        <v>0.15040000000000001</v>
      </c>
      <c r="D300" s="14">
        <v>120419121</v>
      </c>
      <c r="E300" s="14">
        <v>120419121</v>
      </c>
      <c r="F300" s="15" t="s">
        <v>10076</v>
      </c>
      <c r="G300" s="13">
        <v>1.15817854449562E-3</v>
      </c>
      <c r="H300" s="13">
        <v>1.186643574803194E-3</v>
      </c>
      <c r="I300" s="15" t="s">
        <v>10076</v>
      </c>
    </row>
    <row r="301" spans="1:9" ht="15" customHeight="1" x14ac:dyDescent="0.25">
      <c r="A301" s="17" t="s">
        <v>10079</v>
      </c>
      <c r="B301" s="12" t="s">
        <v>2266</v>
      </c>
      <c r="C301" s="13">
        <v>7.7600000000000002E-2</v>
      </c>
      <c r="D301" s="14">
        <v>734744658</v>
      </c>
      <c r="E301" s="14">
        <v>734744658</v>
      </c>
      <c r="F301" s="15" t="s">
        <v>10076</v>
      </c>
      <c r="G301" s="13">
        <v>2.31876010970905E-3</v>
      </c>
      <c r="H301" s="13">
        <v>2.3757492292783562E-3</v>
      </c>
      <c r="I301" s="15" t="s">
        <v>10074</v>
      </c>
    </row>
    <row r="302" spans="1:9" ht="15" customHeight="1" x14ac:dyDescent="0.25">
      <c r="A302" s="17" t="s">
        <v>10079</v>
      </c>
      <c r="B302" s="12" t="s">
        <v>2320</v>
      </c>
      <c r="C302" s="13">
        <v>0.30299999999999999</v>
      </c>
      <c r="D302" s="14">
        <v>1250412500</v>
      </c>
      <c r="E302" s="14">
        <v>1265025000</v>
      </c>
      <c r="F302" s="15" t="s">
        <v>10074</v>
      </c>
      <c r="G302" s="13">
        <v>7.5164606191836E-4</v>
      </c>
      <c r="H302" s="13">
        <v>7.791193034033929E-4</v>
      </c>
      <c r="I302" s="15" t="s">
        <v>10076</v>
      </c>
    </row>
    <row r="303" spans="1:9" ht="15" customHeight="1" x14ac:dyDescent="0.25">
      <c r="A303" s="17" t="s">
        <v>10079</v>
      </c>
      <c r="B303" s="12" t="s">
        <v>2340</v>
      </c>
      <c r="C303" s="13">
        <v>0.30399999999999999</v>
      </c>
      <c r="D303" s="14">
        <v>564569192</v>
      </c>
      <c r="E303" s="14">
        <v>564569192</v>
      </c>
      <c r="F303" s="15" t="s">
        <v>10076</v>
      </c>
      <c r="G303" s="13">
        <v>2.4038919048056999E-4</v>
      </c>
      <c r="H303" s="13">
        <v>2.4629733421272832E-4</v>
      </c>
      <c r="I303" s="15" t="s">
        <v>10076</v>
      </c>
    </row>
    <row r="304" spans="1:9" ht="15" customHeight="1" x14ac:dyDescent="0.25">
      <c r="A304" s="17" t="s">
        <v>10079</v>
      </c>
      <c r="B304" s="12" t="s">
        <v>2347</v>
      </c>
      <c r="C304" s="13">
        <v>0.32390000000000002</v>
      </c>
      <c r="D304" s="14">
        <v>3439648859</v>
      </c>
      <c r="E304" s="14">
        <v>3433288953</v>
      </c>
      <c r="F304" s="15" t="s">
        <v>10075</v>
      </c>
      <c r="G304" s="13">
        <v>2.3260910572754898E-2</v>
      </c>
      <c r="H304" s="13">
        <v>2.3788537064010261E-2</v>
      </c>
      <c r="I304" s="15" t="s">
        <v>10074</v>
      </c>
    </row>
    <row r="305" spans="1:9" ht="15" customHeight="1" x14ac:dyDescent="0.25">
      <c r="A305" s="17" t="s">
        <v>10079</v>
      </c>
      <c r="B305" s="12" t="s">
        <v>2533</v>
      </c>
      <c r="C305" s="13">
        <v>0.30690000000000001</v>
      </c>
      <c r="D305" s="14">
        <v>521822621</v>
      </c>
      <c r="E305" s="14">
        <v>663685712</v>
      </c>
      <c r="F305" s="15" t="s">
        <v>10074</v>
      </c>
      <c r="G305" s="13">
        <v>1.5161065681315E-4</v>
      </c>
      <c r="H305" s="13">
        <v>1.9756684825623509E-4</v>
      </c>
      <c r="I305" s="15" t="s">
        <v>10076</v>
      </c>
    </row>
    <row r="306" spans="1:9" ht="15" customHeight="1" x14ac:dyDescent="0.25">
      <c r="A306" s="17" t="s">
        <v>10079</v>
      </c>
      <c r="B306" s="12" t="s">
        <v>2547</v>
      </c>
      <c r="C306" s="13">
        <v>7.51E-2</v>
      </c>
      <c r="D306" s="14">
        <v>203418864</v>
      </c>
      <c r="E306" s="14">
        <v>203418864</v>
      </c>
      <c r="F306" s="15" t="s">
        <v>10076</v>
      </c>
      <c r="G306" s="13">
        <v>2.38443734918467E-3</v>
      </c>
      <c r="H306" s="13">
        <v>2.4430406439132791E-3</v>
      </c>
      <c r="I306" s="15" t="s">
        <v>10076</v>
      </c>
    </row>
    <row r="307" spans="1:9" ht="15" customHeight="1" x14ac:dyDescent="0.25">
      <c r="A307" s="17" t="s">
        <v>10079</v>
      </c>
      <c r="B307" s="12" t="s">
        <v>2608</v>
      </c>
      <c r="C307" s="13">
        <v>0.1371</v>
      </c>
      <c r="D307" s="14">
        <v>748021772</v>
      </c>
      <c r="E307" s="14">
        <v>497592358</v>
      </c>
      <c r="F307" s="15" t="s">
        <v>10075</v>
      </c>
      <c r="G307" s="13">
        <v>2.4356026008047E-2</v>
      </c>
      <c r="H307" s="13">
        <v>1.6600098631915281E-2</v>
      </c>
      <c r="I307" s="15" t="s">
        <v>10075</v>
      </c>
    </row>
    <row r="308" spans="1:9" ht="15" customHeight="1" x14ac:dyDescent="0.25">
      <c r="A308" s="17" t="s">
        <v>10079</v>
      </c>
      <c r="B308" s="12" t="s">
        <v>2666</v>
      </c>
      <c r="C308" s="13">
        <v>8.5699999999999998E-2</v>
      </c>
      <c r="D308" s="14">
        <v>411360000</v>
      </c>
      <c r="E308" s="14">
        <v>411360000</v>
      </c>
      <c r="F308" s="15" t="s">
        <v>10076</v>
      </c>
      <c r="G308" s="13">
        <v>1.7206295160308101E-3</v>
      </c>
      <c r="H308" s="13">
        <v>1.7629181333774461E-3</v>
      </c>
      <c r="I308" s="15" t="s">
        <v>10074</v>
      </c>
    </row>
    <row r="309" spans="1:9" ht="15" customHeight="1" x14ac:dyDescent="0.25">
      <c r="A309" s="17" t="s">
        <v>10079</v>
      </c>
      <c r="B309" s="12" t="s">
        <v>2711</v>
      </c>
      <c r="C309" s="13">
        <v>0.23080000000000001</v>
      </c>
      <c r="D309" s="14">
        <v>150020000</v>
      </c>
      <c r="E309" s="14">
        <v>150020000</v>
      </c>
      <c r="F309" s="15" t="s">
        <v>10076</v>
      </c>
      <c r="G309" s="13">
        <v>1.7134160942656001E-4</v>
      </c>
      <c r="H309" s="13">
        <v>1.7555274243868409E-4</v>
      </c>
      <c r="I309" s="15" t="s">
        <v>10076</v>
      </c>
    </row>
    <row r="310" spans="1:9" ht="15" customHeight="1" x14ac:dyDescent="0.25">
      <c r="A310" s="17" t="s">
        <v>10079</v>
      </c>
      <c r="B310" s="12" t="s">
        <v>2720</v>
      </c>
      <c r="C310" s="13">
        <v>0.21079999999999999</v>
      </c>
      <c r="D310" s="14">
        <v>1879990134</v>
      </c>
      <c r="E310" s="14">
        <v>1879990134</v>
      </c>
      <c r="F310" s="15" t="s">
        <v>10076</v>
      </c>
      <c r="G310" s="13">
        <v>4.4638824097108397E-3</v>
      </c>
      <c r="H310" s="13">
        <v>4.5735930788766629E-3</v>
      </c>
      <c r="I310" s="15" t="s">
        <v>10074</v>
      </c>
    </row>
    <row r="311" spans="1:9" ht="15" customHeight="1" x14ac:dyDescent="0.25">
      <c r="A311" s="17" t="s">
        <v>10079</v>
      </c>
      <c r="B311" s="12" t="s">
        <v>2790</v>
      </c>
      <c r="C311" s="13">
        <v>0.17069999999999999</v>
      </c>
      <c r="D311" s="14">
        <v>328441822</v>
      </c>
      <c r="E311" s="14">
        <v>328441822</v>
      </c>
      <c r="F311" s="15" t="s">
        <v>10076</v>
      </c>
      <c r="G311" s="13">
        <v>2.36507621140798E-2</v>
      </c>
      <c r="H311" s="13">
        <v>2.4232036565611639E-2</v>
      </c>
      <c r="I311" s="15" t="s">
        <v>10074</v>
      </c>
    </row>
    <row r="312" spans="1:9" ht="15" customHeight="1" x14ac:dyDescent="0.25">
      <c r="A312" s="17" t="s">
        <v>10079</v>
      </c>
      <c r="B312" s="12" t="s">
        <v>2875</v>
      </c>
      <c r="C312" s="13">
        <v>0.23580000000000001</v>
      </c>
      <c r="D312" s="14">
        <v>864207179</v>
      </c>
      <c r="E312" s="14">
        <v>864207179</v>
      </c>
      <c r="F312" s="15" t="s">
        <v>10076</v>
      </c>
      <c r="G312" s="13">
        <v>2.1645454425937001E-4</v>
      </c>
      <c r="H312" s="13">
        <v>2.2177443636720999E-4</v>
      </c>
      <c r="I312" s="15" t="s">
        <v>10076</v>
      </c>
    </row>
    <row r="313" spans="1:9" ht="15" customHeight="1" x14ac:dyDescent="0.25">
      <c r="A313" s="17" t="s">
        <v>10079</v>
      </c>
      <c r="B313" s="12" t="s">
        <v>2883</v>
      </c>
      <c r="C313" s="13">
        <v>0.23480000000000001</v>
      </c>
      <c r="D313" s="14">
        <v>7017980857</v>
      </c>
      <c r="E313" s="14">
        <v>8663627262</v>
      </c>
      <c r="F313" s="15" t="s">
        <v>10074</v>
      </c>
      <c r="G313" s="13">
        <v>1.20934289003374E-2</v>
      </c>
      <c r="H313" s="13">
        <v>1.5296138663522059E-2</v>
      </c>
      <c r="I313" s="15" t="s">
        <v>10074</v>
      </c>
    </row>
    <row r="314" spans="1:9" ht="15" customHeight="1" x14ac:dyDescent="0.25">
      <c r="A314" s="17" t="s">
        <v>10079</v>
      </c>
      <c r="B314" s="12" t="s">
        <v>2997</v>
      </c>
      <c r="C314" s="13">
        <v>0.39979999999999999</v>
      </c>
      <c r="D314" s="14">
        <v>239654164</v>
      </c>
      <c r="E314" s="14">
        <v>427930928</v>
      </c>
      <c r="F314" s="15" t="s">
        <v>10074</v>
      </c>
      <c r="G314" s="13">
        <v>3.2653723962612001E-4</v>
      </c>
      <c r="H314" s="13">
        <v>5.9740133561056409E-4</v>
      </c>
      <c r="I314" s="15" t="s">
        <v>10074</v>
      </c>
    </row>
    <row r="315" spans="1:9" ht="15" customHeight="1" x14ac:dyDescent="0.25">
      <c r="A315" s="17" t="s">
        <v>10079</v>
      </c>
      <c r="B315" s="12" t="s">
        <v>3008</v>
      </c>
      <c r="C315" s="13">
        <v>0.2</v>
      </c>
      <c r="D315" s="14">
        <v>500000000</v>
      </c>
      <c r="E315" s="14">
        <v>500000000</v>
      </c>
      <c r="F315" s="15" t="s">
        <v>10076</v>
      </c>
      <c r="G315" s="13">
        <v>5.3599731172222992E-4</v>
      </c>
      <c r="H315" s="13">
        <v>5.4917073749638045E-4</v>
      </c>
      <c r="I315" s="15" t="s">
        <v>10076</v>
      </c>
    </row>
    <row r="316" spans="1:9" ht="15" customHeight="1" x14ac:dyDescent="0.25">
      <c r="A316" s="17" t="s">
        <v>10079</v>
      </c>
      <c r="B316" s="12" t="s">
        <v>3024</v>
      </c>
      <c r="C316" s="13">
        <v>0.31440000000000001</v>
      </c>
      <c r="D316" s="14">
        <v>1886400000</v>
      </c>
      <c r="E316" s="14">
        <v>1886400000</v>
      </c>
      <c r="F316" s="15" t="s">
        <v>10076</v>
      </c>
      <c r="G316" s="13">
        <v>1.59697944460509E-3</v>
      </c>
      <c r="H316" s="13">
        <v>1.6362290634301499E-3</v>
      </c>
      <c r="I316" s="15" t="s">
        <v>10076</v>
      </c>
    </row>
    <row r="317" spans="1:9" ht="15" customHeight="1" x14ac:dyDescent="0.25">
      <c r="A317" s="17" t="s">
        <v>10079</v>
      </c>
      <c r="B317" s="12" t="s">
        <v>3127</v>
      </c>
      <c r="C317" s="13">
        <v>0.10630000000000001</v>
      </c>
      <c r="D317" s="14">
        <v>444720294</v>
      </c>
      <c r="E317" s="14">
        <v>444720294</v>
      </c>
      <c r="F317" s="15" t="s">
        <v>10076</v>
      </c>
      <c r="G317" s="13">
        <v>8.5991017263733994E-4</v>
      </c>
      <c r="H317" s="13">
        <v>8.8104453804609931E-4</v>
      </c>
      <c r="I317" s="15" t="s">
        <v>10076</v>
      </c>
    </row>
    <row r="318" spans="1:9" ht="15" customHeight="1" x14ac:dyDescent="0.25">
      <c r="A318" s="17" t="s">
        <v>10079</v>
      </c>
      <c r="B318" s="12" t="s">
        <v>3177</v>
      </c>
      <c r="C318" s="13">
        <v>7.4999999999999997E-2</v>
      </c>
      <c r="D318" s="14">
        <v>8723855768</v>
      </c>
      <c r="E318" s="14">
        <v>8723855768</v>
      </c>
      <c r="F318" s="15" t="s">
        <v>10076</v>
      </c>
      <c r="G318" s="13">
        <v>3.1464425536825498E-2</v>
      </c>
      <c r="H318" s="13">
        <v>3.2237739626803923E-2</v>
      </c>
      <c r="I318" s="15" t="s">
        <v>10074</v>
      </c>
    </row>
    <row r="319" spans="1:9" ht="15" customHeight="1" x14ac:dyDescent="0.25">
      <c r="A319" s="17" t="s">
        <v>10079</v>
      </c>
      <c r="B319" s="12" t="s">
        <v>3180</v>
      </c>
      <c r="C319" s="13">
        <v>0.59470000000000001</v>
      </c>
      <c r="D319" s="14">
        <v>5967302302</v>
      </c>
      <c r="E319" s="14">
        <v>5755359519</v>
      </c>
      <c r="F319" s="15" t="s">
        <v>10075</v>
      </c>
      <c r="G319" s="13">
        <v>1.9728806306447402E-3</v>
      </c>
      <c r="H319" s="13">
        <v>1.949575253071073E-3</v>
      </c>
      <c r="I319" s="15" t="s">
        <v>10075</v>
      </c>
    </row>
    <row r="320" spans="1:9" ht="15" customHeight="1" x14ac:dyDescent="0.25">
      <c r="A320" s="17" t="s">
        <v>10079</v>
      </c>
      <c r="B320" s="12" t="s">
        <v>3284</v>
      </c>
      <c r="C320" s="13">
        <v>0.19470000000000001</v>
      </c>
      <c r="D320" s="14">
        <v>2270573488</v>
      </c>
      <c r="E320" s="14">
        <v>2270573488</v>
      </c>
      <c r="F320" s="15" t="s">
        <v>10076</v>
      </c>
      <c r="G320" s="13">
        <v>8.0471267251149697E-2</v>
      </c>
      <c r="H320" s="13">
        <v>8.2449042577845993E-2</v>
      </c>
      <c r="I320" s="15" t="s">
        <v>10074</v>
      </c>
    </row>
    <row r="321" spans="1:9" ht="15" customHeight="1" x14ac:dyDescent="0.25">
      <c r="A321" s="17" t="s">
        <v>10079</v>
      </c>
      <c r="B321" s="12" t="s">
        <v>3349</v>
      </c>
      <c r="C321" s="13">
        <v>0.48399999999999999</v>
      </c>
      <c r="D321" s="14">
        <v>403333172</v>
      </c>
      <c r="E321" s="14">
        <v>403333172</v>
      </c>
      <c r="F321" s="15" t="s">
        <v>10076</v>
      </c>
      <c r="G321" s="13">
        <v>1.6163401564142001E-4</v>
      </c>
      <c r="H321" s="13">
        <v>1.656065611394351E-4</v>
      </c>
      <c r="I321" s="15" t="s">
        <v>10076</v>
      </c>
    </row>
    <row r="322" spans="1:9" ht="15" customHeight="1" x14ac:dyDescent="0.25">
      <c r="A322" s="17" t="s">
        <v>10079</v>
      </c>
      <c r="B322" s="12" t="s">
        <v>3414</v>
      </c>
      <c r="C322" s="13">
        <v>0.4824</v>
      </c>
      <c r="D322" s="14">
        <v>2984191631</v>
      </c>
      <c r="E322" s="14">
        <v>2934816754</v>
      </c>
      <c r="F322" s="15" t="s">
        <v>10075</v>
      </c>
      <c r="G322" s="13">
        <v>8.9318917607316195E-2</v>
      </c>
      <c r="H322" s="13">
        <v>0.09</v>
      </c>
      <c r="I322" s="15" t="s">
        <v>10074</v>
      </c>
    </row>
    <row r="323" spans="1:9" ht="15" customHeight="1" x14ac:dyDescent="0.25">
      <c r="A323" s="17" t="s">
        <v>10079</v>
      </c>
      <c r="B323" s="12" t="s">
        <v>3566</v>
      </c>
      <c r="C323" s="13">
        <v>0.53380000000000005</v>
      </c>
      <c r="D323" s="14">
        <v>2455480000</v>
      </c>
      <c r="E323" s="14">
        <v>2455480000</v>
      </c>
      <c r="F323" s="15" t="s">
        <v>10076</v>
      </c>
      <c r="G323" s="13">
        <v>1.7220401407316E-4</v>
      </c>
      <c r="H323" s="13">
        <v>1.764363427580053E-4</v>
      </c>
      <c r="I323" s="15" t="s">
        <v>10076</v>
      </c>
    </row>
    <row r="324" spans="1:9" ht="15" customHeight="1" x14ac:dyDescent="0.25">
      <c r="A324" s="17" t="s">
        <v>10079</v>
      </c>
      <c r="B324" s="12" t="s">
        <v>3603</v>
      </c>
      <c r="C324" s="13">
        <v>0.20860000000000001</v>
      </c>
      <c r="D324" s="14">
        <v>289956789</v>
      </c>
      <c r="E324" s="14">
        <v>289956789</v>
      </c>
      <c r="F324" s="15" t="s">
        <v>10076</v>
      </c>
      <c r="G324" s="13">
        <v>1.0893649024738999E-4</v>
      </c>
      <c r="H324" s="13">
        <v>1.1161386704251921E-4</v>
      </c>
      <c r="I324" s="15" t="s">
        <v>10076</v>
      </c>
    </row>
    <row r="325" spans="1:9" ht="15" customHeight="1" x14ac:dyDescent="0.25">
      <c r="A325" s="17" t="s">
        <v>10079</v>
      </c>
      <c r="B325" s="12" t="s">
        <v>3617</v>
      </c>
      <c r="C325" s="13">
        <v>0.24629999999999999</v>
      </c>
      <c r="D325" s="14">
        <v>232169696</v>
      </c>
      <c r="E325" s="14">
        <v>231699336</v>
      </c>
      <c r="F325" s="15" t="s">
        <v>10075</v>
      </c>
      <c r="G325" s="13">
        <v>3.0238323886948998E-4</v>
      </c>
      <c r="H325" s="13">
        <v>3.0918737158337219E-4</v>
      </c>
      <c r="I325" s="15" t="s">
        <v>10076</v>
      </c>
    </row>
    <row r="326" spans="1:9" ht="15" customHeight="1" x14ac:dyDescent="0.25">
      <c r="A326" s="17" t="s">
        <v>10079</v>
      </c>
      <c r="B326" s="12" t="s">
        <v>3635</v>
      </c>
      <c r="C326" s="13">
        <v>0.1167</v>
      </c>
      <c r="D326" s="14">
        <v>1077218611</v>
      </c>
      <c r="E326" s="14">
        <v>1077218611</v>
      </c>
      <c r="F326" s="15" t="s">
        <v>10076</v>
      </c>
      <c r="G326" s="13">
        <v>9.5511562144923404E-3</v>
      </c>
      <c r="H326" s="13">
        <v>9.7858989013089124E-3</v>
      </c>
      <c r="I326" s="15" t="s">
        <v>10074</v>
      </c>
    </row>
    <row r="327" spans="1:9" ht="15" customHeight="1" x14ac:dyDescent="0.25">
      <c r="A327" s="17" t="s">
        <v>10079</v>
      </c>
      <c r="B327" s="12" t="s">
        <v>3657</v>
      </c>
      <c r="C327" s="13">
        <v>7.4999999999999997E-2</v>
      </c>
      <c r="D327" s="14">
        <v>1217471388</v>
      </c>
      <c r="E327" s="14">
        <v>1217471388</v>
      </c>
      <c r="F327" s="15" t="s">
        <v>10076</v>
      </c>
      <c r="G327" s="13">
        <v>8.538186425172201E-4</v>
      </c>
      <c r="H327" s="13">
        <v>8.7480329360327912E-4</v>
      </c>
      <c r="I327" s="15" t="s">
        <v>10076</v>
      </c>
    </row>
    <row r="328" spans="1:9" ht="15" customHeight="1" x14ac:dyDescent="0.25">
      <c r="A328" s="17" t="s">
        <v>10079</v>
      </c>
      <c r="B328" s="12" t="s">
        <v>3733</v>
      </c>
      <c r="C328" s="13">
        <v>0.4103</v>
      </c>
      <c r="D328" s="14">
        <v>4810241147</v>
      </c>
      <c r="E328" s="14">
        <v>4811413805</v>
      </c>
      <c r="F328" s="15" t="s">
        <v>10074</v>
      </c>
      <c r="G328" s="13">
        <v>5.2770328490893012E-2</v>
      </c>
      <c r="H328" s="13">
        <v>5.4080467216916027E-2</v>
      </c>
      <c r="I328" s="15" t="s">
        <v>10074</v>
      </c>
    </row>
    <row r="329" spans="1:9" ht="15" customHeight="1" x14ac:dyDescent="0.25">
      <c r="A329" s="17" t="s">
        <v>10079</v>
      </c>
      <c r="B329" s="12" t="s">
        <v>3852</v>
      </c>
      <c r="C329" s="13">
        <v>0.1022</v>
      </c>
      <c r="D329" s="14">
        <v>581625000</v>
      </c>
      <c r="E329" s="14">
        <v>574875000</v>
      </c>
      <c r="F329" s="15" t="s">
        <v>10075</v>
      </c>
      <c r="G329" s="13">
        <v>1.5587471821522001E-3</v>
      </c>
      <c r="H329" s="13">
        <v>1.578522638310532E-3</v>
      </c>
      <c r="I329" s="15" t="s">
        <v>10076</v>
      </c>
    </row>
    <row r="330" spans="1:9" ht="15" customHeight="1" x14ac:dyDescent="0.25">
      <c r="A330" s="17" t="s">
        <v>10079</v>
      </c>
      <c r="B330" s="12" t="s">
        <v>3895</v>
      </c>
      <c r="C330" s="13">
        <v>9.98E-2</v>
      </c>
      <c r="D330" s="14">
        <v>110714291</v>
      </c>
      <c r="E330" s="14">
        <v>142571436</v>
      </c>
      <c r="F330" s="15" t="s">
        <v>10074</v>
      </c>
      <c r="G330" s="13">
        <v>5.9897165731637007E-4</v>
      </c>
      <c r="H330" s="13">
        <v>7.9027799372364236E-4</v>
      </c>
      <c r="I330" s="15" t="s">
        <v>10074</v>
      </c>
    </row>
    <row r="331" spans="1:9" ht="15" customHeight="1" x14ac:dyDescent="0.25">
      <c r="A331" s="17" t="s">
        <v>10079</v>
      </c>
      <c r="B331" s="12" t="s">
        <v>3956</v>
      </c>
      <c r="C331" s="13">
        <v>0.16320000000000001</v>
      </c>
      <c r="D331" s="14">
        <v>147840000</v>
      </c>
      <c r="E331" s="14">
        <v>130560000</v>
      </c>
      <c r="F331" s="15" t="s">
        <v>10075</v>
      </c>
      <c r="G331" s="13">
        <v>4.4434678073840001E-4</v>
      </c>
      <c r="H331" s="13">
        <v>4.0205456908893889E-4</v>
      </c>
      <c r="I331" s="15" t="s">
        <v>10076</v>
      </c>
    </row>
    <row r="332" spans="1:9" ht="15" customHeight="1" x14ac:dyDescent="0.25">
      <c r="A332" s="17" t="s">
        <v>10079</v>
      </c>
      <c r="B332" s="12" t="s">
        <v>4083</v>
      </c>
      <c r="C332" s="13">
        <v>0.49</v>
      </c>
      <c r="D332" s="14">
        <v>1943511568</v>
      </c>
      <c r="E332" s="14">
        <v>1943511568</v>
      </c>
      <c r="F332" s="15" t="s">
        <v>10076</v>
      </c>
      <c r="G332" s="13">
        <v>7.4964679563249996E-4</v>
      </c>
      <c r="H332" s="13">
        <v>7.6807117244637472E-4</v>
      </c>
      <c r="I332" s="15" t="s">
        <v>10074</v>
      </c>
    </row>
    <row r="333" spans="1:9" ht="15" customHeight="1" x14ac:dyDescent="0.25">
      <c r="A333" s="17" t="s">
        <v>10079</v>
      </c>
      <c r="B333" s="12" t="s">
        <v>4248</v>
      </c>
      <c r="C333" s="13">
        <v>0.40260000000000001</v>
      </c>
      <c r="D333" s="14">
        <v>2745717492</v>
      </c>
      <c r="E333" s="14">
        <v>2745717492</v>
      </c>
      <c r="F333" s="15" t="s">
        <v>10076</v>
      </c>
      <c r="G333" s="13">
        <v>1.7742891409853301E-2</v>
      </c>
      <c r="H333" s="13">
        <v>1.817896573148018E-2</v>
      </c>
      <c r="I333" s="15" t="s">
        <v>10074</v>
      </c>
    </row>
    <row r="334" spans="1:9" ht="15" customHeight="1" x14ac:dyDescent="0.25">
      <c r="A334" s="17" t="s">
        <v>10079</v>
      </c>
      <c r="B334" s="12" t="s">
        <v>4286</v>
      </c>
      <c r="C334" s="13">
        <v>2.75E-2</v>
      </c>
      <c r="D334" s="14">
        <v>247500000</v>
      </c>
      <c r="E334" s="14">
        <v>247500000</v>
      </c>
      <c r="F334" s="15" t="s">
        <v>10076</v>
      </c>
      <c r="G334" s="13">
        <v>6.1990343294980002E-5</v>
      </c>
      <c r="H334" s="13">
        <v>6.3513905416244366E-5</v>
      </c>
      <c r="I334" s="15" t="s">
        <v>10076</v>
      </c>
    </row>
    <row r="335" spans="1:9" ht="15" customHeight="1" x14ac:dyDescent="0.25">
      <c r="A335" s="17" t="s">
        <v>10079</v>
      </c>
      <c r="B335" s="12" t="s">
        <v>4305</v>
      </c>
      <c r="C335" s="13">
        <v>0.24979999999999999</v>
      </c>
      <c r="D335" s="14">
        <v>895723875</v>
      </c>
      <c r="E335" s="14">
        <v>559239750</v>
      </c>
      <c r="F335" s="15" t="s">
        <v>10075</v>
      </c>
      <c r="G335" s="13">
        <v>3.6793138599742299E-3</v>
      </c>
      <c r="H335" s="13">
        <v>2.3536153913526069E-3</v>
      </c>
      <c r="I335" s="15" t="s">
        <v>10075</v>
      </c>
    </row>
    <row r="336" spans="1:9" ht="15" customHeight="1" x14ac:dyDescent="0.25">
      <c r="A336" s="17" t="s">
        <v>10079</v>
      </c>
      <c r="B336" s="12" t="s">
        <v>4356</v>
      </c>
      <c r="C336" s="13">
        <v>0.20830000000000001</v>
      </c>
      <c r="D336" s="14">
        <v>1938357166</v>
      </c>
      <c r="E336" s="14">
        <v>2001783826</v>
      </c>
      <c r="F336" s="15" t="s">
        <v>10074</v>
      </c>
      <c r="G336" s="13">
        <v>4.8549263090351001E-4</v>
      </c>
      <c r="H336" s="13">
        <v>5.1370144862428787E-4</v>
      </c>
      <c r="I336" s="15" t="s">
        <v>10076</v>
      </c>
    </row>
    <row r="337" spans="1:9" ht="15" customHeight="1" x14ac:dyDescent="0.25">
      <c r="A337" s="17" t="s">
        <v>10079</v>
      </c>
      <c r="B337" s="12" t="s">
        <v>4402</v>
      </c>
      <c r="C337" s="13">
        <v>0.30669999999999997</v>
      </c>
      <c r="D337" s="14">
        <v>328169000</v>
      </c>
      <c r="E337" s="14">
        <v>328169000</v>
      </c>
      <c r="F337" s="15" t="s">
        <v>10076</v>
      </c>
      <c r="G337" s="13">
        <v>1.8576112432088001E-4</v>
      </c>
      <c r="H337" s="13">
        <v>1.9032665166485811E-4</v>
      </c>
      <c r="I337" s="15" t="s">
        <v>10076</v>
      </c>
    </row>
    <row r="338" spans="1:9" ht="15" customHeight="1" x14ac:dyDescent="0.25">
      <c r="A338" s="17" t="s">
        <v>10079</v>
      </c>
      <c r="B338" s="12" t="s">
        <v>4561</v>
      </c>
      <c r="C338" s="13">
        <v>0.12429999999999999</v>
      </c>
      <c r="D338" s="14">
        <v>441106711</v>
      </c>
      <c r="E338" s="14">
        <v>441817601</v>
      </c>
      <c r="F338" s="15" t="s">
        <v>10074</v>
      </c>
      <c r="G338" s="13">
        <v>1.5357032508285099E-3</v>
      </c>
      <c r="H338" s="13">
        <v>1.575982633365568E-3</v>
      </c>
      <c r="I338" s="15" t="s">
        <v>10074</v>
      </c>
    </row>
    <row r="339" spans="1:9" ht="15" customHeight="1" x14ac:dyDescent="0.25">
      <c r="A339" s="17" t="s">
        <v>10079</v>
      </c>
      <c r="B339" s="12" t="s">
        <v>4582</v>
      </c>
      <c r="C339" s="13">
        <v>0.1426</v>
      </c>
      <c r="D339" s="14">
        <v>4911644806</v>
      </c>
      <c r="E339" s="14">
        <v>4767873038</v>
      </c>
      <c r="F339" s="15" t="s">
        <v>10075</v>
      </c>
      <c r="G339" s="13">
        <v>6.4462490091908098E-3</v>
      </c>
      <c r="H339" s="13">
        <v>6.411351443380996E-3</v>
      </c>
      <c r="I339" s="15" t="s">
        <v>10076</v>
      </c>
    </row>
    <row r="340" spans="1:9" ht="15" customHeight="1" x14ac:dyDescent="0.25">
      <c r="A340" s="17" t="s">
        <v>10079</v>
      </c>
      <c r="B340" s="12" t="s">
        <v>4647</v>
      </c>
      <c r="C340" s="13">
        <v>0.23369999999999999</v>
      </c>
      <c r="D340" s="14">
        <v>2817316117</v>
      </c>
      <c r="E340" s="14">
        <v>2818522160</v>
      </c>
      <c r="F340" s="15" t="s">
        <v>10074</v>
      </c>
      <c r="G340" s="13">
        <v>1.7641049824575999E-3</v>
      </c>
      <c r="H340" s="13">
        <v>1.8082358566605891E-3</v>
      </c>
      <c r="I340" s="15" t="s">
        <v>10076</v>
      </c>
    </row>
    <row r="341" spans="1:9" ht="15" customHeight="1" x14ac:dyDescent="0.25">
      <c r="A341" s="17" t="s">
        <v>10079</v>
      </c>
      <c r="B341" s="12" t="s">
        <v>4656</v>
      </c>
      <c r="C341" s="13">
        <v>9.5699999999999993E-2</v>
      </c>
      <c r="D341" s="14">
        <v>201639900</v>
      </c>
      <c r="E341" s="14">
        <v>201639900</v>
      </c>
      <c r="F341" s="15" t="s">
        <v>10076</v>
      </c>
      <c r="G341" s="13">
        <v>5.4796781357240101E-3</v>
      </c>
      <c r="H341" s="13">
        <v>5.6143544328032986E-3</v>
      </c>
      <c r="I341" s="15" t="s">
        <v>10074</v>
      </c>
    </row>
    <row r="342" spans="1:9" ht="15" customHeight="1" x14ac:dyDescent="0.25">
      <c r="A342" s="17" t="s">
        <v>10079</v>
      </c>
      <c r="B342" s="12" t="s">
        <v>4669</v>
      </c>
      <c r="C342" s="13">
        <v>0.39379999999999998</v>
      </c>
      <c r="D342" s="14">
        <v>6175699186</v>
      </c>
      <c r="E342" s="14">
        <v>6175699186</v>
      </c>
      <c r="F342" s="15" t="s">
        <v>10076</v>
      </c>
      <c r="G342" s="13">
        <v>2.7842451827392901E-3</v>
      </c>
      <c r="H342" s="13">
        <v>2.852674718615058E-3</v>
      </c>
      <c r="I342" s="15" t="s">
        <v>10074</v>
      </c>
    </row>
    <row r="343" spans="1:9" ht="15" customHeight="1" x14ac:dyDescent="0.25">
      <c r="A343" s="17" t="s">
        <v>10079</v>
      </c>
      <c r="B343" s="12" t="s">
        <v>4742</v>
      </c>
      <c r="C343" s="13">
        <v>0.40989999999999999</v>
      </c>
      <c r="D343" s="14">
        <v>4740603615</v>
      </c>
      <c r="E343" s="14">
        <v>5315025770</v>
      </c>
      <c r="F343" s="15" t="s">
        <v>10074</v>
      </c>
      <c r="G343" s="13">
        <v>1.0686241655245799E-3</v>
      </c>
      <c r="H343" s="13">
        <v>1.2275565233383981E-3</v>
      </c>
      <c r="I343" s="15" t="s">
        <v>10074</v>
      </c>
    </row>
    <row r="344" spans="1:9" ht="15" customHeight="1" x14ac:dyDescent="0.25">
      <c r="A344" s="17" t="s">
        <v>10079</v>
      </c>
      <c r="B344" s="12" t="s">
        <v>4765</v>
      </c>
      <c r="C344" s="13">
        <v>0.28070000000000001</v>
      </c>
      <c r="D344" s="14">
        <v>120139600</v>
      </c>
      <c r="E344" s="14">
        <v>120139600</v>
      </c>
      <c r="F344" s="15" t="s">
        <v>10076</v>
      </c>
      <c r="G344" s="13">
        <v>2.5155983270951999E-4</v>
      </c>
      <c r="H344" s="13">
        <v>2.5774252189747119E-4</v>
      </c>
      <c r="I344" s="15" t="s">
        <v>10076</v>
      </c>
    </row>
    <row r="345" spans="1:9" ht="15" customHeight="1" x14ac:dyDescent="0.25">
      <c r="A345" s="17" t="s">
        <v>10079</v>
      </c>
      <c r="B345" s="12" t="s">
        <v>4798</v>
      </c>
      <c r="C345" s="13">
        <v>7.6399999999999996E-2</v>
      </c>
      <c r="D345" s="14">
        <v>445882350</v>
      </c>
      <c r="E345" s="14">
        <v>449411762</v>
      </c>
      <c r="F345" s="15" t="s">
        <v>10074</v>
      </c>
      <c r="G345" s="13">
        <v>9.5596696377755997E-4</v>
      </c>
      <c r="H345" s="13">
        <v>9.872151541418107E-4</v>
      </c>
      <c r="I345" s="15" t="s">
        <v>10076</v>
      </c>
    </row>
    <row r="346" spans="1:9" ht="15" customHeight="1" x14ac:dyDescent="0.25">
      <c r="A346" s="17" t="s">
        <v>10079</v>
      </c>
      <c r="B346" s="12" t="s">
        <v>4904</v>
      </c>
      <c r="C346" s="13">
        <v>0.14549999999999999</v>
      </c>
      <c r="D346" s="14">
        <v>3331446259</v>
      </c>
      <c r="E346" s="14">
        <v>3253190810</v>
      </c>
      <c r="F346" s="15" t="s">
        <v>10075</v>
      </c>
      <c r="G346" s="13">
        <v>3.1123647062439801E-2</v>
      </c>
      <c r="H346" s="13">
        <v>3.1139524964196561E-2</v>
      </c>
      <c r="I346" s="15" t="s">
        <v>10076</v>
      </c>
    </row>
    <row r="347" spans="1:9" ht="15" customHeight="1" x14ac:dyDescent="0.25">
      <c r="A347" s="17" t="s">
        <v>10079</v>
      </c>
      <c r="B347" s="12" t="s">
        <v>4935</v>
      </c>
      <c r="C347" s="13">
        <v>0.28610000000000002</v>
      </c>
      <c r="D347" s="14">
        <v>230997140</v>
      </c>
      <c r="E347" s="14">
        <v>230997140</v>
      </c>
      <c r="F347" s="15" t="s">
        <v>10076</v>
      </c>
      <c r="G347" s="13">
        <v>1.5158517601189999E-4</v>
      </c>
      <c r="H347" s="13">
        <v>1.5531074705672391E-4</v>
      </c>
      <c r="I347" s="15" t="s">
        <v>10076</v>
      </c>
    </row>
    <row r="348" spans="1:9" ht="15" customHeight="1" x14ac:dyDescent="0.25">
      <c r="A348" s="17" t="s">
        <v>10079</v>
      </c>
      <c r="B348" s="12" t="s">
        <v>4971</v>
      </c>
      <c r="C348" s="13">
        <v>0.14419999999999999</v>
      </c>
      <c r="D348" s="14">
        <v>612762500</v>
      </c>
      <c r="E348" s="14">
        <v>593022500</v>
      </c>
      <c r="F348" s="15" t="s">
        <v>10075</v>
      </c>
      <c r="G348" s="13">
        <v>1.0252209683166401E-3</v>
      </c>
      <c r="H348" s="13">
        <v>1.01657926755234E-3</v>
      </c>
      <c r="I348" s="15" t="s">
        <v>10076</v>
      </c>
    </row>
    <row r="349" spans="1:9" ht="15" customHeight="1" x14ac:dyDescent="0.25">
      <c r="A349" s="17" t="s">
        <v>10079</v>
      </c>
      <c r="B349" s="12" t="s">
        <v>5057</v>
      </c>
      <c r="C349" s="13">
        <v>0.31019999999999998</v>
      </c>
      <c r="D349" s="14">
        <v>8292466516</v>
      </c>
      <c r="E349" s="14">
        <v>7383246594</v>
      </c>
      <c r="F349" s="15" t="s">
        <v>10075</v>
      </c>
      <c r="G349" s="13">
        <v>3.7177963414109498E-2</v>
      </c>
      <c r="H349" s="13">
        <v>3.3915171629781873E-2</v>
      </c>
      <c r="I349" s="15" t="s">
        <v>10075</v>
      </c>
    </row>
    <row r="350" spans="1:9" ht="15" customHeight="1" x14ac:dyDescent="0.25">
      <c r="A350" s="17" t="s">
        <v>10079</v>
      </c>
      <c r="B350" s="12" t="s">
        <v>5128</v>
      </c>
      <c r="C350" s="13">
        <v>0.36120000000000002</v>
      </c>
      <c r="D350" s="14">
        <v>165185778</v>
      </c>
      <c r="E350" s="14">
        <v>164005231</v>
      </c>
      <c r="F350" s="15" t="s">
        <v>10075</v>
      </c>
      <c r="G350" s="13">
        <v>2.0024738478639E-4</v>
      </c>
      <c r="H350" s="13">
        <v>2.037026482900078E-4</v>
      </c>
      <c r="I350" s="15" t="s">
        <v>10076</v>
      </c>
    </row>
    <row r="351" spans="1:9" ht="15" customHeight="1" x14ac:dyDescent="0.25">
      <c r="A351" s="17" t="s">
        <v>10079</v>
      </c>
      <c r="B351" s="12" t="s">
        <v>5258</v>
      </c>
      <c r="C351" s="13">
        <v>0.68810000000000004</v>
      </c>
      <c r="D351" s="14">
        <v>802783356</v>
      </c>
      <c r="E351" s="14">
        <v>802783356</v>
      </c>
      <c r="F351" s="15" t="s">
        <v>10076</v>
      </c>
      <c r="G351" s="13">
        <v>1.5281317184140999E-4</v>
      </c>
      <c r="H351" s="13">
        <v>1.5656892389606899E-4</v>
      </c>
      <c r="I351" s="15" t="s">
        <v>10076</v>
      </c>
    </row>
    <row r="352" spans="1:9" ht="15" customHeight="1" x14ac:dyDescent="0.25">
      <c r="A352" s="17" t="s">
        <v>10079</v>
      </c>
      <c r="B352" s="12" t="s">
        <v>5327</v>
      </c>
      <c r="C352" s="13">
        <v>7.5700000000000003E-2</v>
      </c>
      <c r="D352" s="14">
        <v>437224085</v>
      </c>
      <c r="E352" s="14">
        <v>434355160</v>
      </c>
      <c r="F352" s="15" t="s">
        <v>10075</v>
      </c>
      <c r="G352" s="13">
        <v>1.6097938002098602E-2</v>
      </c>
      <c r="H352" s="13">
        <v>1.6385358005554011E-2</v>
      </c>
      <c r="I352" s="15" t="s">
        <v>10074</v>
      </c>
    </row>
    <row r="353" spans="1:9" ht="15" customHeight="1" x14ac:dyDescent="0.25">
      <c r="A353" s="17" t="s">
        <v>10079</v>
      </c>
      <c r="B353" s="12" t="s">
        <v>5389</v>
      </c>
      <c r="C353" s="13">
        <v>0.30259999999999998</v>
      </c>
      <c r="D353" s="14">
        <v>783737240</v>
      </c>
      <c r="E353" s="14">
        <v>783219580</v>
      </c>
      <c r="F353" s="15" t="s">
        <v>10075</v>
      </c>
      <c r="G353" s="13">
        <v>1.9629955782083999E-4</v>
      </c>
      <c r="H353" s="13">
        <v>2.0099124970570349E-4</v>
      </c>
      <c r="I353" s="15" t="s">
        <v>10076</v>
      </c>
    </row>
    <row r="354" spans="1:9" ht="15" customHeight="1" x14ac:dyDescent="0.25">
      <c r="A354" s="17" t="s">
        <v>10079</v>
      </c>
      <c r="B354" s="12" t="s">
        <v>5411</v>
      </c>
      <c r="C354" s="13">
        <v>0.1885</v>
      </c>
      <c r="D354" s="14">
        <v>148828125</v>
      </c>
      <c r="E354" s="14">
        <v>147265625</v>
      </c>
      <c r="F354" s="15" t="s">
        <v>10075</v>
      </c>
      <c r="G354" s="13">
        <v>2.25894924274055E-3</v>
      </c>
      <c r="H354" s="13">
        <v>2.2901694843366332E-3</v>
      </c>
      <c r="I354" s="15" t="s">
        <v>10076</v>
      </c>
    </row>
    <row r="355" spans="1:9" ht="15" customHeight="1" x14ac:dyDescent="0.25">
      <c r="A355" s="17" t="s">
        <v>10079</v>
      </c>
      <c r="B355" s="12" t="s">
        <v>5528</v>
      </c>
      <c r="C355" s="13">
        <v>7.9600000000000004E-2</v>
      </c>
      <c r="D355" s="14">
        <v>114624000</v>
      </c>
      <c r="E355" s="14">
        <v>114624000</v>
      </c>
      <c r="F355" s="15" t="s">
        <v>10076</v>
      </c>
      <c r="G355" s="13">
        <v>1.0737322565986E-4</v>
      </c>
      <c r="H355" s="13">
        <v>1.100121814669609E-4</v>
      </c>
      <c r="I355" s="15" t="s">
        <v>10076</v>
      </c>
    </row>
    <row r="356" spans="1:9" ht="15" customHeight="1" x14ac:dyDescent="0.25">
      <c r="A356" s="17" t="s">
        <v>10079</v>
      </c>
      <c r="B356" s="12" t="s">
        <v>5537</v>
      </c>
      <c r="C356" s="13">
        <v>0.13100000000000001</v>
      </c>
      <c r="D356" s="14">
        <v>2163980000</v>
      </c>
      <c r="E356" s="14">
        <v>2469350000</v>
      </c>
      <c r="F356" s="15" t="s">
        <v>10074</v>
      </c>
      <c r="G356" s="13">
        <v>2.1571738790795601E-3</v>
      </c>
      <c r="H356" s="13">
        <v>2.5220827791280439E-3</v>
      </c>
      <c r="I356" s="15" t="s">
        <v>10074</v>
      </c>
    </row>
    <row r="357" spans="1:9" ht="15" customHeight="1" x14ac:dyDescent="0.25">
      <c r="A357" s="17" t="s">
        <v>10079</v>
      </c>
      <c r="B357" s="12" t="s">
        <v>5588</v>
      </c>
      <c r="C357" s="13">
        <v>0.20760000000000001</v>
      </c>
      <c r="D357" s="14">
        <v>449976084</v>
      </c>
      <c r="E357" s="14">
        <v>449976084</v>
      </c>
      <c r="F357" s="15" t="s">
        <v>10076</v>
      </c>
      <c r="G357" s="13">
        <v>4.2602008025853001E-4</v>
      </c>
      <c r="H357" s="13">
        <v>4.3649055060931849E-4</v>
      </c>
      <c r="I357" s="15" t="s">
        <v>10076</v>
      </c>
    </row>
    <row r="358" spans="1:9" ht="15" customHeight="1" x14ac:dyDescent="0.25">
      <c r="A358" s="17" t="s">
        <v>10079</v>
      </c>
      <c r="B358" s="12" t="s">
        <v>5675</v>
      </c>
      <c r="C358" s="13">
        <v>0.11700000000000001</v>
      </c>
      <c r="D358" s="14">
        <v>183045038</v>
      </c>
      <c r="E358" s="14">
        <v>183045038</v>
      </c>
      <c r="F358" s="15" t="s">
        <v>10076</v>
      </c>
      <c r="G358" s="13">
        <v>4.9514289792270999E-4</v>
      </c>
      <c r="H358" s="13">
        <v>5.0731222662636361E-4</v>
      </c>
      <c r="I358" s="15" t="s">
        <v>10076</v>
      </c>
    </row>
    <row r="359" spans="1:9" ht="15" customHeight="1" x14ac:dyDescent="0.25">
      <c r="A359" s="17" t="s">
        <v>10079</v>
      </c>
      <c r="B359" s="12" t="s">
        <v>5784</v>
      </c>
      <c r="C359" s="13">
        <v>0.20039999999999999</v>
      </c>
      <c r="D359" s="14">
        <v>625000000</v>
      </c>
      <c r="E359" s="14">
        <v>626250000</v>
      </c>
      <c r="F359" s="15" t="s">
        <v>10074</v>
      </c>
      <c r="G359" s="13">
        <v>1.6123750907532E-2</v>
      </c>
      <c r="H359" s="13">
        <v>1.6553071008776711E-2</v>
      </c>
      <c r="I359" s="15" t="s">
        <v>10074</v>
      </c>
    </row>
    <row r="360" spans="1:9" ht="15" customHeight="1" x14ac:dyDescent="0.25">
      <c r="A360" s="17" t="s">
        <v>10079</v>
      </c>
      <c r="B360" s="12" t="s">
        <v>5824</v>
      </c>
      <c r="C360" s="13">
        <v>7.5999999999999998E-2</v>
      </c>
      <c r="D360" s="14">
        <v>470173155</v>
      </c>
      <c r="E360" s="14">
        <v>470173155</v>
      </c>
      <c r="F360" s="15" t="s">
        <v>10076</v>
      </c>
      <c r="G360" s="13">
        <v>1.75465983745186E-3</v>
      </c>
      <c r="H360" s="13">
        <v>1.797784833831844E-3</v>
      </c>
      <c r="I360" s="15" t="s">
        <v>10076</v>
      </c>
    </row>
    <row r="361" spans="1:9" ht="15" customHeight="1" x14ac:dyDescent="0.25">
      <c r="A361" s="17" t="s">
        <v>10079</v>
      </c>
      <c r="B361" s="12" t="s">
        <v>5948</v>
      </c>
      <c r="C361" s="13">
        <v>0.1653</v>
      </c>
      <c r="D361" s="14">
        <v>210592200</v>
      </c>
      <c r="E361" s="14">
        <v>210592200</v>
      </c>
      <c r="F361" s="15" t="s">
        <v>10076</v>
      </c>
      <c r="G361" s="13">
        <v>1.9832568576726999E-4</v>
      </c>
      <c r="H361" s="13">
        <v>2.03200017491376E-4</v>
      </c>
      <c r="I361" s="15" t="s">
        <v>10076</v>
      </c>
    </row>
    <row r="362" spans="1:9" ht="15" customHeight="1" x14ac:dyDescent="0.25">
      <c r="A362" s="17" t="s">
        <v>10079</v>
      </c>
      <c r="B362" s="12" t="s">
        <v>5985</v>
      </c>
      <c r="C362" s="13">
        <v>0.3427</v>
      </c>
      <c r="D362" s="14">
        <v>622878035</v>
      </c>
      <c r="E362" s="14">
        <v>623241759</v>
      </c>
      <c r="F362" s="15" t="s">
        <v>10074</v>
      </c>
      <c r="G362" s="13">
        <v>1.7707111254676899E-2</v>
      </c>
      <c r="H362" s="13">
        <v>1.815290023811925E-2</v>
      </c>
      <c r="I362" s="15" t="s">
        <v>10074</v>
      </c>
    </row>
    <row r="363" spans="1:9" ht="15" customHeight="1" x14ac:dyDescent="0.25">
      <c r="A363" s="17" t="s">
        <v>10079</v>
      </c>
      <c r="B363" s="12" t="s">
        <v>6019</v>
      </c>
      <c r="C363" s="13">
        <v>0.1295</v>
      </c>
      <c r="D363" s="14">
        <v>2808837372</v>
      </c>
      <c r="E363" s="14">
        <v>2007419645</v>
      </c>
      <c r="F363" s="15" t="s">
        <v>10075</v>
      </c>
      <c r="G363" s="13">
        <v>8.1608129221029807E-3</v>
      </c>
      <c r="H363" s="13">
        <v>5.9757135851162234E-3</v>
      </c>
      <c r="I363" s="15" t="s">
        <v>10075</v>
      </c>
    </row>
    <row r="364" spans="1:9" ht="15" customHeight="1" x14ac:dyDescent="0.25">
      <c r="A364" s="17" t="s">
        <v>10079</v>
      </c>
      <c r="B364" s="12" t="s">
        <v>6031</v>
      </c>
      <c r="C364" s="13">
        <v>9.0700000000000003E-2</v>
      </c>
      <c r="D364" s="14">
        <v>1839102056</v>
      </c>
      <c r="E364" s="14">
        <v>166806556</v>
      </c>
      <c r="F364" s="15" t="s">
        <v>10075</v>
      </c>
      <c r="G364" s="13">
        <v>8.1531969703640909E-3</v>
      </c>
      <c r="H364" s="13">
        <v>7.5766983628232538E-4</v>
      </c>
      <c r="I364" s="15" t="s">
        <v>10075</v>
      </c>
    </row>
    <row r="365" spans="1:9" ht="15" customHeight="1" x14ac:dyDescent="0.25">
      <c r="A365" s="17" t="s">
        <v>10079</v>
      </c>
      <c r="B365" s="12" t="s">
        <v>6035</v>
      </c>
      <c r="C365" s="13">
        <v>0.14149999999999999</v>
      </c>
      <c r="D365" s="14">
        <v>207785396</v>
      </c>
      <c r="E365" s="14">
        <v>244809605</v>
      </c>
      <c r="F365" s="15" t="s">
        <v>10074</v>
      </c>
      <c r="G365" s="13">
        <v>7.2340025702282004E-4</v>
      </c>
      <c r="H365" s="13">
        <v>8.7324652942660753E-4</v>
      </c>
      <c r="I365" s="15" t="s">
        <v>10074</v>
      </c>
    </row>
    <row r="366" spans="1:9" ht="15" customHeight="1" x14ac:dyDescent="0.25">
      <c r="A366" s="17" t="s">
        <v>10079</v>
      </c>
      <c r="B366" s="12" t="s">
        <v>6046</v>
      </c>
      <c r="C366" s="13">
        <v>9.2899999999999996E-2</v>
      </c>
      <c r="D366" s="14">
        <v>639625703</v>
      </c>
      <c r="E366" s="14">
        <v>641697925</v>
      </c>
      <c r="F366" s="15" t="s">
        <v>10074</v>
      </c>
      <c r="G366" s="13">
        <v>7.6257348075993003E-4</v>
      </c>
      <c r="H366" s="13">
        <v>7.8384682189270726E-4</v>
      </c>
      <c r="I366" s="15" t="s">
        <v>10076</v>
      </c>
    </row>
    <row r="367" spans="1:9" ht="15" customHeight="1" x14ac:dyDescent="0.25">
      <c r="A367" s="17" t="s">
        <v>10079</v>
      </c>
      <c r="B367" s="12" t="s">
        <v>6078</v>
      </c>
      <c r="C367" s="13">
        <v>7.5399999999999995E-2</v>
      </c>
      <c r="D367" s="14">
        <v>216850599</v>
      </c>
      <c r="E367" s="14">
        <v>216563380</v>
      </c>
      <c r="F367" s="15" t="s">
        <v>10075</v>
      </c>
      <c r="G367" s="13">
        <v>5.3227435208956899E-3</v>
      </c>
      <c r="H367" s="13">
        <v>5.4463395129695216E-3</v>
      </c>
      <c r="I367" s="15" t="s">
        <v>10074</v>
      </c>
    </row>
    <row r="368" spans="1:9" ht="15" customHeight="1" x14ac:dyDescent="0.25">
      <c r="A368" s="17" t="s">
        <v>10079</v>
      </c>
      <c r="B368" s="12" t="s">
        <v>6314</v>
      </c>
      <c r="C368" s="13">
        <v>0.22750000000000001</v>
      </c>
      <c r="D368" s="14">
        <v>2192655000</v>
      </c>
      <c r="E368" s="14">
        <v>2166937500</v>
      </c>
      <c r="F368" s="15" t="s">
        <v>10075</v>
      </c>
      <c r="G368" s="13">
        <v>1.4114069938426E-2</v>
      </c>
      <c r="H368" s="13">
        <v>1.429134564956896E-2</v>
      </c>
      <c r="I368" s="15" t="s">
        <v>10074</v>
      </c>
    </row>
    <row r="369" spans="1:9" ht="15" customHeight="1" x14ac:dyDescent="0.25">
      <c r="A369" s="17" t="s">
        <v>10079</v>
      </c>
      <c r="B369" s="12" t="s">
        <v>6330</v>
      </c>
      <c r="C369" s="13">
        <v>0.28110000000000002</v>
      </c>
      <c r="D369" s="14">
        <v>3066028375</v>
      </c>
      <c r="E369" s="14">
        <v>3064938038</v>
      </c>
      <c r="F369" s="15" t="s">
        <v>10075</v>
      </c>
      <c r="G369" s="13">
        <v>1.8507256774114099E-2</v>
      </c>
      <c r="H369" s="13">
        <v>1.8955373930578549E-2</v>
      </c>
      <c r="I369" s="15" t="s">
        <v>10074</v>
      </c>
    </row>
    <row r="370" spans="1:9" ht="15" customHeight="1" x14ac:dyDescent="0.25">
      <c r="A370" s="17" t="s">
        <v>10079</v>
      </c>
      <c r="B370" s="12" t="s">
        <v>6349</v>
      </c>
      <c r="C370" s="13">
        <v>0.22140000000000001</v>
      </c>
      <c r="D370" s="14">
        <v>2369525659</v>
      </c>
      <c r="E370" s="14">
        <v>2373814393</v>
      </c>
      <c r="F370" s="15" t="s">
        <v>10074</v>
      </c>
      <c r="G370" s="13">
        <v>1.2581896694184001E-3</v>
      </c>
      <c r="H370" s="13">
        <v>1.2914459487708241E-3</v>
      </c>
      <c r="I370" s="15" t="s">
        <v>10076</v>
      </c>
    </row>
    <row r="371" spans="1:9" ht="15" customHeight="1" x14ac:dyDescent="0.25">
      <c r="A371" s="17" t="s">
        <v>10079</v>
      </c>
      <c r="B371" s="12" t="s">
        <v>6353</v>
      </c>
      <c r="C371" s="13">
        <v>0.2011</v>
      </c>
      <c r="D371" s="14">
        <v>524000000</v>
      </c>
      <c r="E371" s="14">
        <v>263441000</v>
      </c>
      <c r="F371" s="15" t="s">
        <v>10075</v>
      </c>
      <c r="G371" s="13">
        <v>2.5330130901445001E-2</v>
      </c>
      <c r="H371" s="13">
        <v>1.3047709828766031E-2</v>
      </c>
      <c r="I371" s="15" t="s">
        <v>10075</v>
      </c>
    </row>
    <row r="372" spans="1:9" ht="15" customHeight="1" x14ac:dyDescent="0.25">
      <c r="A372" s="17" t="s">
        <v>10079</v>
      </c>
      <c r="B372" s="12" t="s">
        <v>6444</v>
      </c>
      <c r="C372" s="13">
        <v>0.1222</v>
      </c>
      <c r="D372" s="14">
        <v>2441862420</v>
      </c>
      <c r="E372" s="14">
        <v>2425980388</v>
      </c>
      <c r="F372" s="15" t="s">
        <v>10075</v>
      </c>
      <c r="G372" s="13">
        <v>2.1344965455968298E-2</v>
      </c>
      <c r="H372" s="13">
        <v>2.1727328324839749E-2</v>
      </c>
      <c r="I372" s="15" t="s">
        <v>10074</v>
      </c>
    </row>
    <row r="373" spans="1:9" ht="15" customHeight="1" x14ac:dyDescent="0.25">
      <c r="A373" s="17" t="s">
        <v>10079</v>
      </c>
      <c r="B373" s="12" t="s">
        <v>6461</v>
      </c>
      <c r="C373" s="13">
        <v>0.46889999999999998</v>
      </c>
      <c r="D373" s="14">
        <v>323082480</v>
      </c>
      <c r="E373" s="14">
        <v>515283588</v>
      </c>
      <c r="F373" s="15" t="s">
        <v>10074</v>
      </c>
      <c r="G373" s="13">
        <v>8.7394882244910005E-5</v>
      </c>
      <c r="H373" s="13">
        <v>1.428116642453647E-4</v>
      </c>
      <c r="I373" s="15" t="s">
        <v>10076</v>
      </c>
    </row>
    <row r="374" spans="1:9" ht="15" customHeight="1" x14ac:dyDescent="0.25">
      <c r="A374" s="17" t="s">
        <v>10079</v>
      </c>
      <c r="B374" s="12" t="s">
        <v>6475</v>
      </c>
      <c r="C374" s="13">
        <v>0.40029999999999999</v>
      </c>
      <c r="D374" s="14">
        <v>2411956961</v>
      </c>
      <c r="E374" s="14">
        <v>2411956961</v>
      </c>
      <c r="F374" s="15" t="s">
        <v>10076</v>
      </c>
      <c r="G374" s="13">
        <v>7.5514161628838514E-3</v>
      </c>
      <c r="H374" s="13">
        <v>7.7370104145936614E-3</v>
      </c>
      <c r="I374" s="15" t="s">
        <v>10074</v>
      </c>
    </row>
    <row r="375" spans="1:9" ht="15" customHeight="1" x14ac:dyDescent="0.25">
      <c r="A375" s="17" t="s">
        <v>10079</v>
      </c>
      <c r="B375" s="12" t="s">
        <v>6485</v>
      </c>
      <c r="C375" s="13">
        <v>0.1777</v>
      </c>
      <c r="D375" s="14">
        <v>71459093</v>
      </c>
      <c r="E375" s="14">
        <v>71459093</v>
      </c>
      <c r="F375" s="15" t="s">
        <v>10076</v>
      </c>
      <c r="G375" s="13">
        <v>9.3069993027927993E-4</v>
      </c>
      <c r="H375" s="13">
        <v>9.5357413022938533E-4</v>
      </c>
      <c r="I375" s="15" t="s">
        <v>10074</v>
      </c>
    </row>
    <row r="376" spans="1:9" ht="15" customHeight="1" x14ac:dyDescent="0.25">
      <c r="A376" s="17" t="s">
        <v>10079</v>
      </c>
      <c r="B376" s="12" t="s">
        <v>6545</v>
      </c>
      <c r="C376" s="13">
        <v>7.51E-2</v>
      </c>
      <c r="D376" s="14">
        <v>68978806</v>
      </c>
      <c r="E376" s="14">
        <v>68978806</v>
      </c>
      <c r="F376" s="15" t="s">
        <v>10076</v>
      </c>
      <c r="G376" s="13">
        <v>1.62056833634285E-3</v>
      </c>
      <c r="H376" s="13">
        <v>1.660397697601545E-3</v>
      </c>
      <c r="I376" s="15" t="s">
        <v>10074</v>
      </c>
    </row>
    <row r="377" spans="1:9" ht="15" customHeight="1" x14ac:dyDescent="0.25">
      <c r="A377" s="17" t="s">
        <v>10079</v>
      </c>
      <c r="B377" s="12" t="s">
        <v>6570</v>
      </c>
      <c r="C377" s="13">
        <v>0.2253</v>
      </c>
      <c r="D377" s="14">
        <v>804648094</v>
      </c>
      <c r="E377" s="14">
        <v>804648094</v>
      </c>
      <c r="F377" s="15" t="s">
        <v>10076</v>
      </c>
      <c r="G377" s="13">
        <v>5.5221142515419E-4</v>
      </c>
      <c r="H377" s="13">
        <v>5.6578335178792077E-4</v>
      </c>
      <c r="I377" s="15" t="s">
        <v>10076</v>
      </c>
    </row>
    <row r="378" spans="1:9" ht="15" customHeight="1" x14ac:dyDescent="0.25">
      <c r="A378" s="17" t="s">
        <v>10079</v>
      </c>
      <c r="B378" s="12" t="s">
        <v>6602</v>
      </c>
      <c r="C378" s="13">
        <v>7.4999999999999997E-2</v>
      </c>
      <c r="D378" s="14">
        <v>970989765</v>
      </c>
      <c r="E378" s="14">
        <v>970989765</v>
      </c>
      <c r="F378" s="15" t="s">
        <v>10076</v>
      </c>
      <c r="G378" s="13">
        <v>2.9427194557815699E-3</v>
      </c>
      <c r="H378" s="13">
        <v>3.0150438788282691E-3</v>
      </c>
      <c r="I378" s="15" t="s">
        <v>10074</v>
      </c>
    </row>
    <row r="379" spans="1:9" ht="15" customHeight="1" x14ac:dyDescent="0.25">
      <c r="A379" s="17" t="s">
        <v>10079</v>
      </c>
      <c r="B379" s="12" t="s">
        <v>6695</v>
      </c>
      <c r="C379" s="13">
        <v>0.1888</v>
      </c>
      <c r="D379" s="14">
        <v>1500093918</v>
      </c>
      <c r="E379" s="14">
        <v>1500093918</v>
      </c>
      <c r="F379" s="15" t="s">
        <v>10076</v>
      </c>
      <c r="G379" s="13">
        <v>1.4202313279869699E-3</v>
      </c>
      <c r="H379" s="13">
        <v>1.4551369356223161E-3</v>
      </c>
      <c r="I379" s="15" t="s">
        <v>10074</v>
      </c>
    </row>
    <row r="380" spans="1:9" ht="15" customHeight="1" x14ac:dyDescent="0.25">
      <c r="A380" s="17" t="s">
        <v>10079</v>
      </c>
      <c r="B380" s="12" t="s">
        <v>6820</v>
      </c>
      <c r="C380" s="13">
        <v>0.19989999999999999</v>
      </c>
      <c r="D380" s="14">
        <v>830483146</v>
      </c>
      <c r="E380" s="14">
        <v>830898803</v>
      </c>
      <c r="F380" s="15" t="s">
        <v>10074</v>
      </c>
      <c r="G380" s="13">
        <v>1.70566411973377E-3</v>
      </c>
      <c r="H380" s="13">
        <v>1.7484595925592969E-3</v>
      </c>
      <c r="I380" s="15" t="s">
        <v>10076</v>
      </c>
    </row>
    <row r="381" spans="1:9" ht="15" customHeight="1" x14ac:dyDescent="0.25">
      <c r="A381" s="17" t="s">
        <v>10079</v>
      </c>
      <c r="B381" s="12" t="s">
        <v>6839</v>
      </c>
      <c r="C381" s="13">
        <v>0.1429</v>
      </c>
      <c r="D381" s="14">
        <v>1512934492</v>
      </c>
      <c r="E381" s="14">
        <v>1485899236</v>
      </c>
      <c r="F381" s="15" t="s">
        <v>10075</v>
      </c>
      <c r="G381" s="13">
        <v>1.23912955285651E-2</v>
      </c>
      <c r="H381" s="13">
        <v>1.246897420741773E-2</v>
      </c>
      <c r="I381" s="15" t="s">
        <v>10074</v>
      </c>
    </row>
    <row r="382" spans="1:9" ht="15" customHeight="1" x14ac:dyDescent="0.25">
      <c r="A382" s="17" t="s">
        <v>10079</v>
      </c>
      <c r="B382" s="12" t="s">
        <v>6881</v>
      </c>
      <c r="C382" s="13">
        <v>0.50900000000000001</v>
      </c>
      <c r="D382" s="14">
        <v>1287333591</v>
      </c>
      <c r="E382" s="14">
        <v>1272582633</v>
      </c>
      <c r="F382" s="15" t="s">
        <v>10075</v>
      </c>
      <c r="G382" s="13">
        <v>1.61216669174234E-3</v>
      </c>
      <c r="H382" s="13">
        <v>1.6328624839776081E-3</v>
      </c>
      <c r="I382" s="15" t="s">
        <v>10076</v>
      </c>
    </row>
    <row r="383" spans="1:9" ht="15" customHeight="1" x14ac:dyDescent="0.25">
      <c r="A383" s="17" t="s">
        <v>10079</v>
      </c>
      <c r="B383" s="12" t="s">
        <v>6905</v>
      </c>
      <c r="C383" s="13">
        <v>0.1406</v>
      </c>
      <c r="D383" s="14">
        <v>5360075000</v>
      </c>
      <c r="E383" s="14">
        <v>5363890000</v>
      </c>
      <c r="F383" s="15" t="s">
        <v>10074</v>
      </c>
      <c r="G383" s="13">
        <v>4.9807370482408998E-2</v>
      </c>
      <c r="H383" s="13">
        <v>5.1067828012731298E-2</v>
      </c>
      <c r="I383" s="15" t="s">
        <v>10074</v>
      </c>
    </row>
    <row r="384" spans="1:9" ht="15" customHeight="1" x14ac:dyDescent="0.25">
      <c r="A384" s="17" t="s">
        <v>10079</v>
      </c>
      <c r="B384" s="12" t="s">
        <v>6944</v>
      </c>
      <c r="C384" s="13">
        <v>0.14729999999999999</v>
      </c>
      <c r="D384" s="14">
        <v>988088400</v>
      </c>
      <c r="E384" s="14">
        <v>988088400</v>
      </c>
      <c r="F384" s="15" t="s">
        <v>10076</v>
      </c>
      <c r="G384" s="13">
        <v>2.6480636307195898E-3</v>
      </c>
      <c r="H384" s="13">
        <v>2.713146176698092E-3</v>
      </c>
      <c r="I384" s="15" t="s">
        <v>10074</v>
      </c>
    </row>
    <row r="385" spans="1:9" ht="15" customHeight="1" x14ac:dyDescent="0.25">
      <c r="A385" s="17" t="s">
        <v>10079</v>
      </c>
      <c r="B385" s="12" t="s">
        <v>7004</v>
      </c>
      <c r="C385" s="13">
        <v>0.23430000000000001</v>
      </c>
      <c r="D385" s="14">
        <v>290748285</v>
      </c>
      <c r="E385" s="14">
        <v>290748285</v>
      </c>
      <c r="F385" s="15" t="s">
        <v>10076</v>
      </c>
      <c r="G385" s="13">
        <v>1.6749191029909001E-4</v>
      </c>
      <c r="H385" s="13">
        <v>1.7160842762205811E-4</v>
      </c>
      <c r="I385" s="15" t="s">
        <v>10076</v>
      </c>
    </row>
    <row r="386" spans="1:9" ht="15" customHeight="1" x14ac:dyDescent="0.25">
      <c r="A386" s="17" t="s">
        <v>10079</v>
      </c>
      <c r="B386" s="12" t="s">
        <v>7040</v>
      </c>
      <c r="C386" s="13">
        <v>4.4999999999999998E-2</v>
      </c>
      <c r="D386" s="14">
        <v>107716966</v>
      </c>
      <c r="E386" s="14">
        <v>107716966</v>
      </c>
      <c r="F386" s="15" t="s">
        <v>10076</v>
      </c>
      <c r="G386" s="13">
        <v>6.6369425392090003E-5</v>
      </c>
      <c r="H386" s="13">
        <v>6.800061376730899E-5</v>
      </c>
      <c r="I386" s="15" t="s">
        <v>10076</v>
      </c>
    </row>
    <row r="387" spans="1:9" ht="15" customHeight="1" x14ac:dyDescent="0.25">
      <c r="A387" s="17" t="s">
        <v>10079</v>
      </c>
      <c r="B387" s="12" t="s">
        <v>7052</v>
      </c>
      <c r="C387" s="13">
        <v>0.28649999999999998</v>
      </c>
      <c r="D387" s="14">
        <v>601613832</v>
      </c>
      <c r="E387" s="14">
        <v>601613832</v>
      </c>
      <c r="F387" s="15" t="s">
        <v>10076</v>
      </c>
      <c r="G387" s="13">
        <v>5.4095495044971997E-3</v>
      </c>
      <c r="H387" s="13">
        <v>5.5425022236540167E-3</v>
      </c>
      <c r="I387" s="15" t="s">
        <v>10074</v>
      </c>
    </row>
    <row r="388" spans="1:9" ht="15" customHeight="1" x14ac:dyDescent="0.25">
      <c r="A388" s="17" t="s">
        <v>10079</v>
      </c>
      <c r="B388" s="12" t="s">
        <v>7066</v>
      </c>
      <c r="C388" s="13">
        <v>0.17699999999999999</v>
      </c>
      <c r="D388" s="14">
        <v>481567000</v>
      </c>
      <c r="E388" s="14">
        <v>479670000</v>
      </c>
      <c r="F388" s="15" t="s">
        <v>10075</v>
      </c>
      <c r="G388" s="13">
        <v>4.1733197021163998E-4</v>
      </c>
      <c r="H388" s="13">
        <v>4.2590454097472677E-4</v>
      </c>
      <c r="I388" s="15" t="s">
        <v>10076</v>
      </c>
    </row>
    <row r="389" spans="1:9" ht="15" customHeight="1" x14ac:dyDescent="0.25">
      <c r="A389" s="17" t="s">
        <v>10079</v>
      </c>
      <c r="B389" s="12" t="s">
        <v>7096</v>
      </c>
      <c r="C389" s="13">
        <v>0.18709999999999999</v>
      </c>
      <c r="D389" s="14">
        <v>5627854700</v>
      </c>
      <c r="E389" s="14">
        <v>5504294900</v>
      </c>
      <c r="F389" s="15" t="s">
        <v>10075</v>
      </c>
      <c r="G389" s="13">
        <v>6.2021803531955996E-4</v>
      </c>
      <c r="H389" s="13">
        <v>6.2150980534460233E-4</v>
      </c>
      <c r="I389" s="15" t="s">
        <v>10076</v>
      </c>
    </row>
    <row r="390" spans="1:9" ht="15" customHeight="1" x14ac:dyDescent="0.25">
      <c r="A390" s="17" t="s">
        <v>10079</v>
      </c>
      <c r="B390" s="12" t="s">
        <v>7104</v>
      </c>
      <c r="C390" s="13">
        <v>0.50780000000000003</v>
      </c>
      <c r="D390" s="14">
        <v>6282941191</v>
      </c>
      <c r="E390" s="14">
        <v>6571529427</v>
      </c>
      <c r="F390" s="15" t="s">
        <v>10074</v>
      </c>
      <c r="G390" s="13">
        <v>1.9198692978801501E-3</v>
      </c>
      <c r="H390" s="13">
        <v>2.057405526786358E-3</v>
      </c>
      <c r="I390" s="15" t="s">
        <v>10074</v>
      </c>
    </row>
    <row r="391" spans="1:9" ht="15" customHeight="1" x14ac:dyDescent="0.25">
      <c r="A391" s="17" t="s">
        <v>10079</v>
      </c>
      <c r="B391" s="12" t="s">
        <v>7175</v>
      </c>
      <c r="C391" s="13">
        <v>0.1</v>
      </c>
      <c r="D391" s="14">
        <v>854448870</v>
      </c>
      <c r="E391" s="14">
        <v>854448870</v>
      </c>
      <c r="F391" s="15" t="s">
        <v>10076</v>
      </c>
      <c r="G391" s="13">
        <v>6.35610945351665E-3</v>
      </c>
      <c r="H391" s="13">
        <v>6.512326162569259E-3</v>
      </c>
      <c r="I391" s="15" t="s">
        <v>10074</v>
      </c>
    </row>
    <row r="392" spans="1:9" ht="15" customHeight="1" x14ac:dyDescent="0.25">
      <c r="A392" s="17" t="s">
        <v>10080</v>
      </c>
      <c r="B392" s="12" t="s">
        <v>45</v>
      </c>
      <c r="C392" s="13">
        <v>0.33</v>
      </c>
      <c r="D392" s="14">
        <v>1298844643</v>
      </c>
      <c r="E392" s="14">
        <v>1298844643</v>
      </c>
      <c r="F392" s="15" t="s">
        <v>10076</v>
      </c>
      <c r="G392" s="13">
        <v>4.4984842293401998E-4</v>
      </c>
      <c r="H392" s="13">
        <v>4.212187276388088E-4</v>
      </c>
      <c r="I392" s="15" t="s">
        <v>10076</v>
      </c>
    </row>
    <row r="393" spans="1:9" ht="15" customHeight="1" x14ac:dyDescent="0.25">
      <c r="A393" s="17" t="s">
        <v>10080</v>
      </c>
      <c r="B393" s="12" t="s">
        <v>76</v>
      </c>
      <c r="C393" s="13">
        <v>0.39989999999999998</v>
      </c>
      <c r="D393" s="14">
        <v>6846443841</v>
      </c>
      <c r="E393" s="14">
        <v>6846443841</v>
      </c>
      <c r="F393" s="15" t="s">
        <v>10076</v>
      </c>
      <c r="G393" s="13">
        <v>2.31043116753691E-2</v>
      </c>
      <c r="H393" s="13">
        <v>2.1633884375678179E-2</v>
      </c>
      <c r="I393" s="15" t="s">
        <v>10075</v>
      </c>
    </row>
    <row r="394" spans="1:9" ht="15" customHeight="1" x14ac:dyDescent="0.25">
      <c r="A394" s="17" t="s">
        <v>10080</v>
      </c>
      <c r="B394" s="12" t="s">
        <v>85</v>
      </c>
      <c r="C394" s="13">
        <v>0.2104</v>
      </c>
      <c r="D394" s="14">
        <v>720207460</v>
      </c>
      <c r="E394" s="14">
        <v>729950301</v>
      </c>
      <c r="F394" s="15" t="s">
        <v>10074</v>
      </c>
      <c r="G394" s="13">
        <v>4.1573382391856E-4</v>
      </c>
      <c r="H394" s="13">
        <v>3.9454133169099459E-4</v>
      </c>
      <c r="I394" s="15" t="s">
        <v>10076</v>
      </c>
    </row>
    <row r="395" spans="1:9" ht="15" customHeight="1" x14ac:dyDescent="0.25">
      <c r="A395" s="17" t="s">
        <v>10080</v>
      </c>
      <c r="B395" s="12" t="s">
        <v>209</v>
      </c>
      <c r="C395" s="13">
        <v>0.61060000000000003</v>
      </c>
      <c r="D395" s="14">
        <v>3938042496</v>
      </c>
      <c r="E395" s="14">
        <v>3938042496</v>
      </c>
      <c r="F395" s="15" t="s">
        <v>10076</v>
      </c>
      <c r="G395" s="13">
        <v>1.29397686066706E-3</v>
      </c>
      <c r="H395" s="13">
        <v>1.2116243142270961E-3</v>
      </c>
      <c r="I395" s="15" t="s">
        <v>10075</v>
      </c>
    </row>
    <row r="396" spans="1:9" ht="15" customHeight="1" x14ac:dyDescent="0.25">
      <c r="A396" s="17" t="s">
        <v>10080</v>
      </c>
      <c r="B396" s="12" t="s">
        <v>494</v>
      </c>
      <c r="C396" s="13">
        <v>7.5700000000000003E-2</v>
      </c>
      <c r="D396" s="14">
        <v>240297464</v>
      </c>
      <c r="E396" s="14">
        <v>240297464</v>
      </c>
      <c r="F396" s="15" t="s">
        <v>10076</v>
      </c>
      <c r="G396" s="13">
        <v>1.8352364509509301E-3</v>
      </c>
      <c r="H396" s="13">
        <v>1.718436533467095E-3</v>
      </c>
      <c r="I396" s="15" t="s">
        <v>10075</v>
      </c>
    </row>
    <row r="397" spans="1:9" ht="15" customHeight="1" x14ac:dyDescent="0.25">
      <c r="A397" s="17" t="s">
        <v>10080</v>
      </c>
      <c r="B397" s="12" t="s">
        <v>572</v>
      </c>
      <c r="C397" s="13">
        <v>0.16589999999999999</v>
      </c>
      <c r="D397" s="14">
        <v>64767755</v>
      </c>
      <c r="E397" s="14">
        <v>74103246</v>
      </c>
      <c r="F397" s="15" t="s">
        <v>10074</v>
      </c>
      <c r="G397" s="13">
        <v>1.59324660049339E-3</v>
      </c>
      <c r="H397" s="13">
        <v>1.706879476690717E-3</v>
      </c>
      <c r="I397" s="15" t="s">
        <v>10074</v>
      </c>
    </row>
    <row r="398" spans="1:9" ht="15" customHeight="1" x14ac:dyDescent="0.25">
      <c r="A398" s="17" t="s">
        <v>10080</v>
      </c>
      <c r="B398" s="12" t="s">
        <v>642</v>
      </c>
      <c r="C398" s="13">
        <v>0.19439999999999999</v>
      </c>
      <c r="D398" s="14">
        <v>2161781771</v>
      </c>
      <c r="E398" s="14">
        <v>2477891369</v>
      </c>
      <c r="F398" s="15" t="s">
        <v>10074</v>
      </c>
      <c r="G398" s="13">
        <v>1.42065282044425E-3</v>
      </c>
      <c r="H398" s="13">
        <v>1.524754206647855E-3</v>
      </c>
      <c r="I398" s="15" t="s">
        <v>10074</v>
      </c>
    </row>
    <row r="399" spans="1:9" ht="15" customHeight="1" x14ac:dyDescent="0.25">
      <c r="A399" s="17" t="s">
        <v>10080</v>
      </c>
      <c r="B399" s="12" t="s">
        <v>749</v>
      </c>
      <c r="C399" s="13">
        <v>0.19969999999999999</v>
      </c>
      <c r="D399" s="14">
        <v>962500680</v>
      </c>
      <c r="E399" s="14">
        <v>962500680</v>
      </c>
      <c r="F399" s="15" t="s">
        <v>10076</v>
      </c>
      <c r="G399" s="13">
        <v>2.1540013619365101E-2</v>
      </c>
      <c r="H399" s="13">
        <v>2.016914291521766E-2</v>
      </c>
      <c r="I399" s="15" t="s">
        <v>10075</v>
      </c>
    </row>
    <row r="400" spans="1:9" ht="15" customHeight="1" x14ac:dyDescent="0.25">
      <c r="A400" s="17" t="s">
        <v>10080</v>
      </c>
      <c r="B400" s="12" t="s">
        <v>804</v>
      </c>
      <c r="C400" s="13">
        <v>7.6499999999999999E-2</v>
      </c>
      <c r="D400" s="14">
        <v>200141343</v>
      </c>
      <c r="E400" s="14">
        <v>200141343</v>
      </c>
      <c r="F400" s="15" t="s">
        <v>10076</v>
      </c>
      <c r="G400" s="13">
        <v>3.6258627849591001E-4</v>
      </c>
      <c r="H400" s="13">
        <v>3.3951020639445318E-4</v>
      </c>
      <c r="I400" s="15" t="s">
        <v>10075</v>
      </c>
    </row>
    <row r="401" spans="1:9" ht="15" customHeight="1" x14ac:dyDescent="0.25">
      <c r="A401" s="17" t="s">
        <v>10080</v>
      </c>
      <c r="B401" s="12" t="s">
        <v>824</v>
      </c>
      <c r="C401" s="13">
        <v>0.20180000000000001</v>
      </c>
      <c r="D401" s="14">
        <v>225001291</v>
      </c>
      <c r="E401" s="14">
        <v>227529010</v>
      </c>
      <c r="F401" s="15" t="s">
        <v>10074</v>
      </c>
      <c r="G401" s="13">
        <v>5.6747631225180994E-4</v>
      </c>
      <c r="H401" s="13">
        <v>5.373298591462895E-4</v>
      </c>
      <c r="I401" s="15" t="s">
        <v>10075</v>
      </c>
    </row>
    <row r="402" spans="1:9" ht="15" customHeight="1" x14ac:dyDescent="0.25">
      <c r="A402" s="17" t="s">
        <v>10080</v>
      </c>
      <c r="B402" s="12" t="s">
        <v>884</v>
      </c>
      <c r="C402" s="13">
        <v>0.1696</v>
      </c>
      <c r="D402" s="14">
        <v>220480000</v>
      </c>
      <c r="E402" s="14">
        <v>220480000</v>
      </c>
      <c r="F402" s="15" t="s">
        <v>10076</v>
      </c>
      <c r="G402" s="13">
        <v>1.2335425578083E-4</v>
      </c>
      <c r="H402" s="13">
        <v>1.15503623059393E-4</v>
      </c>
      <c r="I402" s="15" t="s">
        <v>10076</v>
      </c>
    </row>
    <row r="403" spans="1:9" ht="15" customHeight="1" x14ac:dyDescent="0.25">
      <c r="A403" s="17" t="s">
        <v>10080</v>
      </c>
      <c r="B403" s="12" t="s">
        <v>899</v>
      </c>
      <c r="C403" s="13">
        <v>0.30080000000000001</v>
      </c>
      <c r="D403" s="14">
        <v>1445335092</v>
      </c>
      <c r="E403" s="14">
        <v>1443895037</v>
      </c>
      <c r="F403" s="15" t="s">
        <v>10075</v>
      </c>
      <c r="G403" s="13">
        <v>3.4655861489395E-4</v>
      </c>
      <c r="H403" s="13">
        <v>3.2417927398596978E-4</v>
      </c>
      <c r="I403" s="15" t="s">
        <v>10076</v>
      </c>
    </row>
    <row r="404" spans="1:9" ht="15" customHeight="1" x14ac:dyDescent="0.25">
      <c r="A404" s="17" t="s">
        <v>10080</v>
      </c>
      <c r="B404" s="12" t="s">
        <v>904</v>
      </c>
      <c r="C404" s="13">
        <v>0.45100000000000001</v>
      </c>
      <c r="D404" s="14">
        <v>159302572</v>
      </c>
      <c r="E404" s="14">
        <v>159302572</v>
      </c>
      <c r="F404" s="15" t="s">
        <v>10076</v>
      </c>
      <c r="G404" s="13">
        <v>1.93107804766428E-3</v>
      </c>
      <c r="H404" s="13">
        <v>1.8081784790948321E-3</v>
      </c>
      <c r="I404" s="15" t="s">
        <v>10075</v>
      </c>
    </row>
    <row r="405" spans="1:9" ht="15" customHeight="1" x14ac:dyDescent="0.25">
      <c r="A405" s="17" t="s">
        <v>10080</v>
      </c>
      <c r="B405" s="12" t="s">
        <v>1070</v>
      </c>
      <c r="C405" s="13">
        <v>9.0300000000000005E-2</v>
      </c>
      <c r="D405" s="14">
        <v>569125000</v>
      </c>
      <c r="E405" s="14">
        <v>654675000</v>
      </c>
      <c r="F405" s="15" t="s">
        <v>10074</v>
      </c>
      <c r="G405" s="13">
        <v>5.7617830603532002E-4</v>
      </c>
      <c r="H405" s="13">
        <v>6.2060670835136921E-4</v>
      </c>
      <c r="I405" s="15" t="s">
        <v>10076</v>
      </c>
    </row>
    <row r="406" spans="1:9" ht="15" customHeight="1" x14ac:dyDescent="0.25">
      <c r="A406" s="17" t="s">
        <v>10080</v>
      </c>
      <c r="B406" s="12" t="s">
        <v>1155</v>
      </c>
      <c r="C406" s="13">
        <v>0.25030000000000002</v>
      </c>
      <c r="D406" s="14">
        <v>323867276</v>
      </c>
      <c r="E406" s="14">
        <v>323867276</v>
      </c>
      <c r="F406" s="15" t="s">
        <v>10076</v>
      </c>
      <c r="G406" s="13">
        <v>1.1274506032059599E-3</v>
      </c>
      <c r="H406" s="13">
        <v>1.0556962841272489E-3</v>
      </c>
      <c r="I406" s="15" t="s">
        <v>10076</v>
      </c>
    </row>
    <row r="407" spans="1:9" ht="15" customHeight="1" x14ac:dyDescent="0.25">
      <c r="A407" s="17" t="s">
        <v>10080</v>
      </c>
      <c r="B407" s="12" t="s">
        <v>1162</v>
      </c>
      <c r="C407" s="13">
        <v>0.1343</v>
      </c>
      <c r="D407" s="14">
        <v>81677999</v>
      </c>
      <c r="E407" s="14">
        <v>81677999</v>
      </c>
      <c r="F407" s="15" t="s">
        <v>10076</v>
      </c>
      <c r="G407" s="13">
        <v>5.9478955006220001E-5</v>
      </c>
      <c r="H407" s="13">
        <v>5.5693536690884697E-5</v>
      </c>
      <c r="I407" s="15" t="s">
        <v>10076</v>
      </c>
    </row>
    <row r="408" spans="1:9" ht="15" customHeight="1" x14ac:dyDescent="0.25">
      <c r="A408" s="17" t="s">
        <v>10080</v>
      </c>
      <c r="B408" s="12" t="s">
        <v>1310</v>
      </c>
      <c r="C408" s="13">
        <v>8.9599999999999999E-2</v>
      </c>
      <c r="D408" s="14">
        <v>78304768</v>
      </c>
      <c r="E408" s="14">
        <v>78304768</v>
      </c>
      <c r="F408" s="15" t="s">
        <v>10076</v>
      </c>
      <c r="G408" s="13">
        <v>1.8775709583111601E-3</v>
      </c>
      <c r="H408" s="13">
        <v>1.7580767412569719E-3</v>
      </c>
      <c r="I408" s="15" t="s">
        <v>10075</v>
      </c>
    </row>
    <row r="409" spans="1:9" ht="15" customHeight="1" x14ac:dyDescent="0.25">
      <c r="A409" s="17" t="s">
        <v>10080</v>
      </c>
      <c r="B409" s="12" t="s">
        <v>1361</v>
      </c>
      <c r="C409" s="13">
        <v>0.46850000000000003</v>
      </c>
      <c r="D409" s="14">
        <v>7767944469</v>
      </c>
      <c r="E409" s="14">
        <v>7769602869</v>
      </c>
      <c r="F409" s="15" t="s">
        <v>10074</v>
      </c>
      <c r="G409" s="13">
        <v>8.5540578928885395E-3</v>
      </c>
      <c r="H409" s="13">
        <v>8.0113621404132931E-3</v>
      </c>
      <c r="I409" s="15" t="s">
        <v>10075</v>
      </c>
    </row>
    <row r="410" spans="1:9" ht="15" customHeight="1" x14ac:dyDescent="0.25">
      <c r="A410" s="17" t="s">
        <v>10080</v>
      </c>
      <c r="B410" s="12" t="s">
        <v>1432</v>
      </c>
      <c r="C410" s="13">
        <v>0.70499999999999996</v>
      </c>
      <c r="D410" s="14">
        <v>2681485978</v>
      </c>
      <c r="E410" s="14">
        <v>2681485978</v>
      </c>
      <c r="F410" s="15" t="s">
        <v>10076</v>
      </c>
      <c r="G410" s="13">
        <v>3.3576778886189797E-2</v>
      </c>
      <c r="H410" s="13">
        <v>3.1439852541302833E-2</v>
      </c>
      <c r="I410" s="15" t="s">
        <v>10075</v>
      </c>
    </row>
    <row r="411" spans="1:9" ht="15" customHeight="1" x14ac:dyDescent="0.25">
      <c r="A411" s="17" t="s">
        <v>10080</v>
      </c>
      <c r="B411" s="12" t="s">
        <v>1440</v>
      </c>
      <c r="C411" s="13">
        <v>0.41539999999999999</v>
      </c>
      <c r="D411" s="14">
        <v>2479200000</v>
      </c>
      <c r="E411" s="14">
        <v>2492400000</v>
      </c>
      <c r="F411" s="15" t="s">
        <v>10074</v>
      </c>
      <c r="G411" s="13">
        <v>3.2144657800043E-3</v>
      </c>
      <c r="H411" s="13">
        <v>3.0259131301209859E-3</v>
      </c>
      <c r="I411" s="15" t="s">
        <v>10075</v>
      </c>
    </row>
    <row r="412" spans="1:9" ht="15" customHeight="1" x14ac:dyDescent="0.25">
      <c r="A412" s="17" t="s">
        <v>10080</v>
      </c>
      <c r="B412" s="12" t="s">
        <v>1452</v>
      </c>
      <c r="C412" s="13">
        <v>0.1003</v>
      </c>
      <c r="D412" s="14">
        <v>235078125</v>
      </c>
      <c r="E412" s="14">
        <v>235078125</v>
      </c>
      <c r="F412" s="15" t="s">
        <v>10076</v>
      </c>
      <c r="G412" s="13">
        <v>1.93107143020911E-3</v>
      </c>
      <c r="H412" s="13">
        <v>1.8081722852913769E-3</v>
      </c>
      <c r="I412" s="15" t="s">
        <v>10075</v>
      </c>
    </row>
    <row r="413" spans="1:9" ht="15" customHeight="1" x14ac:dyDescent="0.25">
      <c r="A413" s="17" t="s">
        <v>10080</v>
      </c>
      <c r="B413" s="12" t="s">
        <v>1492</v>
      </c>
      <c r="C413" s="13">
        <v>0.1598</v>
      </c>
      <c r="D413" s="14">
        <v>71919105</v>
      </c>
      <c r="E413" s="14">
        <v>71919105</v>
      </c>
      <c r="F413" s="15" t="s">
        <v>10076</v>
      </c>
      <c r="G413" s="13">
        <v>2.7527446806994899E-3</v>
      </c>
      <c r="H413" s="13">
        <v>2.5775518140959911E-3</v>
      </c>
      <c r="I413" s="15" t="s">
        <v>10075</v>
      </c>
    </row>
    <row r="414" spans="1:9" ht="15" customHeight="1" x14ac:dyDescent="0.25">
      <c r="A414" s="17" t="s">
        <v>10080</v>
      </c>
      <c r="B414" s="12" t="s">
        <v>1688</v>
      </c>
      <c r="C414" s="13">
        <v>0.3765</v>
      </c>
      <c r="D414" s="14">
        <v>8983494691</v>
      </c>
      <c r="E414" s="14">
        <v>9268321073</v>
      </c>
      <c r="F414" s="15" t="s">
        <v>10074</v>
      </c>
      <c r="G414" s="13">
        <v>7.5790244576289204E-2</v>
      </c>
      <c r="H414" s="13">
        <v>7.3216764461756415E-2</v>
      </c>
      <c r="I414" s="15" t="s">
        <v>10075</v>
      </c>
    </row>
    <row r="415" spans="1:9" ht="15" customHeight="1" x14ac:dyDescent="0.25">
      <c r="A415" s="17" t="s">
        <v>10080</v>
      </c>
      <c r="B415" s="12" t="s">
        <v>1743</v>
      </c>
      <c r="C415" s="13">
        <v>0.94510000000000005</v>
      </c>
      <c r="D415" s="14">
        <v>14176500000</v>
      </c>
      <c r="E415" s="14">
        <v>14176500000</v>
      </c>
      <c r="F415" s="15" t="s">
        <v>10076</v>
      </c>
      <c r="G415" s="13">
        <v>1.1456574993952501E-2</v>
      </c>
      <c r="H415" s="13">
        <v>1.0727444394008681E-2</v>
      </c>
      <c r="I415" s="15" t="s">
        <v>10075</v>
      </c>
    </row>
    <row r="416" spans="1:9" ht="15" customHeight="1" x14ac:dyDescent="0.25">
      <c r="A416" s="17" t="s">
        <v>10080</v>
      </c>
      <c r="B416" s="12" t="s">
        <v>1784</v>
      </c>
      <c r="C416" s="13">
        <v>0.24</v>
      </c>
      <c r="D416" s="14">
        <v>450000000</v>
      </c>
      <c r="E416" s="14">
        <v>450000000</v>
      </c>
      <c r="F416" s="15" t="s">
        <v>10076</v>
      </c>
      <c r="G416" s="13">
        <v>1.9981445641462E-4</v>
      </c>
      <c r="H416" s="13">
        <v>1.870976684950254E-4</v>
      </c>
      <c r="I416" s="15" t="s">
        <v>10076</v>
      </c>
    </row>
    <row r="417" spans="1:9" ht="15" customHeight="1" x14ac:dyDescent="0.25">
      <c r="A417" s="17" t="s">
        <v>10080</v>
      </c>
      <c r="B417" s="12" t="s">
        <v>1862</v>
      </c>
      <c r="C417" s="13">
        <v>0.1794</v>
      </c>
      <c r="D417" s="14">
        <v>177900000</v>
      </c>
      <c r="E417" s="14">
        <v>179400000</v>
      </c>
      <c r="F417" s="15" t="s">
        <v>10074</v>
      </c>
      <c r="G417" s="13">
        <v>3.0017459738980001E-4</v>
      </c>
      <c r="H417" s="13">
        <v>2.8344049459206379E-4</v>
      </c>
      <c r="I417" s="15" t="s">
        <v>10076</v>
      </c>
    </row>
    <row r="418" spans="1:9" ht="15" customHeight="1" x14ac:dyDescent="0.25">
      <c r="A418" s="17" t="s">
        <v>10080</v>
      </c>
      <c r="B418" s="12" t="s">
        <v>1892</v>
      </c>
      <c r="C418" s="13">
        <v>0.186</v>
      </c>
      <c r="D418" s="14">
        <v>478020000</v>
      </c>
      <c r="E418" s="14">
        <v>478020000</v>
      </c>
      <c r="F418" s="15" t="s">
        <v>10076</v>
      </c>
      <c r="G418" s="13">
        <v>1.15891905165785E-2</v>
      </c>
      <c r="H418" s="13">
        <v>1.085161986927103E-2</v>
      </c>
      <c r="I418" s="15" t="s">
        <v>10075</v>
      </c>
    </row>
    <row r="419" spans="1:9" ht="15" customHeight="1" x14ac:dyDescent="0.25">
      <c r="A419" s="17" t="s">
        <v>10080</v>
      </c>
      <c r="B419" s="12" t="s">
        <v>1955</v>
      </c>
      <c r="C419" s="13">
        <v>7.9600000000000004E-2</v>
      </c>
      <c r="D419" s="14">
        <v>6642596500</v>
      </c>
      <c r="E419" s="14">
        <v>6634262000</v>
      </c>
      <c r="F419" s="15" t="s">
        <v>10075</v>
      </c>
      <c r="G419" s="13">
        <v>6.1350145830325704E-3</v>
      </c>
      <c r="H419" s="13">
        <v>5.7373562243579999E-3</v>
      </c>
      <c r="I419" s="15" t="s">
        <v>10075</v>
      </c>
    </row>
    <row r="420" spans="1:9" ht="15" customHeight="1" x14ac:dyDescent="0.25">
      <c r="A420" s="17" t="s">
        <v>10080</v>
      </c>
      <c r="B420" s="12" t="s">
        <v>10081</v>
      </c>
      <c r="C420" s="13">
        <v>1.3599999999999999E-2</v>
      </c>
      <c r="D420" s="14">
        <v>952000</v>
      </c>
      <c r="E420" s="14">
        <v>952000</v>
      </c>
      <c r="F420" s="15" t="s">
        <v>10076</v>
      </c>
      <c r="G420" s="13">
        <v>1.2005207767099999E-6</v>
      </c>
      <c r="H420" s="13">
        <v>1.1241160541258449E-6</v>
      </c>
      <c r="I420" s="15" t="s">
        <v>10076</v>
      </c>
    </row>
    <row r="421" spans="1:9" ht="15" customHeight="1" x14ac:dyDescent="0.25">
      <c r="A421" s="17" t="s">
        <v>10080</v>
      </c>
      <c r="B421" s="12" t="s">
        <v>2028</v>
      </c>
      <c r="C421" s="13">
        <v>0.1696</v>
      </c>
      <c r="D421" s="14">
        <v>1011036859</v>
      </c>
      <c r="E421" s="14">
        <v>963866506</v>
      </c>
      <c r="F421" s="15" t="s">
        <v>10075</v>
      </c>
      <c r="G421" s="13">
        <v>2.5678958752587502E-3</v>
      </c>
      <c r="H421" s="13">
        <v>2.2922858808373781E-3</v>
      </c>
      <c r="I421" s="15" t="s">
        <v>10075</v>
      </c>
    </row>
    <row r="422" spans="1:9" ht="15" customHeight="1" x14ac:dyDescent="0.25">
      <c r="A422" s="17" t="s">
        <v>10080</v>
      </c>
      <c r="B422" s="12" t="s">
        <v>2038</v>
      </c>
      <c r="C422" s="13">
        <v>0.4385</v>
      </c>
      <c r="D422" s="14">
        <v>323894809</v>
      </c>
      <c r="E422" s="14">
        <v>357842968</v>
      </c>
      <c r="F422" s="15" t="s">
        <v>10074</v>
      </c>
      <c r="G422" s="13">
        <v>2.3011152069635999E-4</v>
      </c>
      <c r="H422" s="13">
        <v>2.380500798341887E-4</v>
      </c>
      <c r="I422" s="15" t="s">
        <v>10076</v>
      </c>
    </row>
    <row r="423" spans="1:9" ht="15" customHeight="1" x14ac:dyDescent="0.25">
      <c r="A423" s="17" t="s">
        <v>10080</v>
      </c>
      <c r="B423" s="12" t="s">
        <v>2156</v>
      </c>
      <c r="C423" s="13">
        <v>7.51E-2</v>
      </c>
      <c r="D423" s="14">
        <v>509929000</v>
      </c>
      <c r="E423" s="14">
        <v>509929000</v>
      </c>
      <c r="F423" s="15" t="s">
        <v>10076</v>
      </c>
      <c r="G423" s="13">
        <v>9.5098440215381002E-4</v>
      </c>
      <c r="H423" s="13">
        <v>8.904609186479982E-4</v>
      </c>
      <c r="I423" s="15" t="s">
        <v>10075</v>
      </c>
    </row>
    <row r="424" spans="1:9" ht="15" customHeight="1" x14ac:dyDescent="0.25">
      <c r="A424" s="17" t="s">
        <v>10080</v>
      </c>
      <c r="B424" s="12" t="s">
        <v>2181</v>
      </c>
      <c r="C424" s="13">
        <v>0.23050000000000001</v>
      </c>
      <c r="D424" s="14">
        <v>437916082</v>
      </c>
      <c r="E424" s="14">
        <v>437916082</v>
      </c>
      <c r="F424" s="15" t="s">
        <v>10076</v>
      </c>
      <c r="G424" s="13">
        <v>2.7222833207127001E-4</v>
      </c>
      <c r="H424" s="13">
        <v>2.5490290909889262E-4</v>
      </c>
      <c r="I424" s="15" t="s">
        <v>10076</v>
      </c>
    </row>
    <row r="425" spans="1:9" ht="15" customHeight="1" x14ac:dyDescent="0.25">
      <c r="A425" s="17" t="s">
        <v>10080</v>
      </c>
      <c r="B425" s="12" t="s">
        <v>2213</v>
      </c>
      <c r="C425" s="13">
        <v>0.30580000000000002</v>
      </c>
      <c r="D425" s="14">
        <v>496925000</v>
      </c>
      <c r="E425" s="14">
        <v>496925000</v>
      </c>
      <c r="F425" s="15" t="s">
        <v>10076</v>
      </c>
      <c r="G425" s="13">
        <v>1.4121642489434001E-4</v>
      </c>
      <c r="H425" s="13">
        <v>1.322289904595776E-4</v>
      </c>
      <c r="I425" s="15" t="s">
        <v>10076</v>
      </c>
    </row>
    <row r="426" spans="1:9" ht="15" customHeight="1" x14ac:dyDescent="0.25">
      <c r="A426" s="17" t="s">
        <v>10080</v>
      </c>
      <c r="B426" s="12" t="s">
        <v>2299</v>
      </c>
      <c r="C426" s="13">
        <v>0.29389999999999999</v>
      </c>
      <c r="D426" s="14">
        <v>2274460075</v>
      </c>
      <c r="E426" s="14">
        <v>2274460075</v>
      </c>
      <c r="F426" s="15" t="s">
        <v>10076</v>
      </c>
      <c r="G426" s="13">
        <v>2.4642373524351802E-3</v>
      </c>
      <c r="H426" s="13">
        <v>2.307405938635692E-3</v>
      </c>
      <c r="I426" s="15" t="s">
        <v>10075</v>
      </c>
    </row>
    <row r="427" spans="1:9" ht="15" customHeight="1" x14ac:dyDescent="0.25">
      <c r="A427" s="17" t="s">
        <v>10080</v>
      </c>
      <c r="B427" s="12" t="s">
        <v>2304</v>
      </c>
      <c r="C427" s="13">
        <v>0.19800000000000001</v>
      </c>
      <c r="D427" s="14">
        <v>341550000</v>
      </c>
      <c r="E427" s="14">
        <v>341550000</v>
      </c>
      <c r="F427" s="15" t="s">
        <v>10076</v>
      </c>
      <c r="G427" s="13">
        <v>4.5497751725608997E-4</v>
      </c>
      <c r="H427" s="13">
        <v>4.2602139116317282E-4</v>
      </c>
      <c r="I427" s="15" t="s">
        <v>10075</v>
      </c>
    </row>
    <row r="428" spans="1:9" ht="15" customHeight="1" x14ac:dyDescent="0.25">
      <c r="A428" s="17" t="s">
        <v>10080</v>
      </c>
      <c r="B428" s="12" t="s">
        <v>2329</v>
      </c>
      <c r="C428" s="13">
        <v>0.19040000000000001</v>
      </c>
      <c r="D428" s="14">
        <v>479529406</v>
      </c>
      <c r="E428" s="14">
        <v>895999990</v>
      </c>
      <c r="F428" s="15" t="s">
        <v>10074</v>
      </c>
      <c r="G428" s="13">
        <v>4.1733586419031802E-3</v>
      </c>
      <c r="H428" s="13">
        <v>7.3016319512838358E-3</v>
      </c>
      <c r="I428" s="15" t="s">
        <v>10074</v>
      </c>
    </row>
    <row r="429" spans="1:9" ht="15" customHeight="1" x14ac:dyDescent="0.25">
      <c r="A429" s="17" t="s">
        <v>10080</v>
      </c>
      <c r="B429" s="12" t="s">
        <v>2366</v>
      </c>
      <c r="C429" s="13">
        <v>0.87</v>
      </c>
      <c r="D429" s="14">
        <v>1116497100</v>
      </c>
      <c r="E429" s="14">
        <v>1116497100</v>
      </c>
      <c r="F429" s="15" t="s">
        <v>10076</v>
      </c>
      <c r="G429" s="13">
        <v>1.74507724257778E-3</v>
      </c>
      <c r="H429" s="13">
        <v>1.6340153224576211E-3</v>
      </c>
      <c r="I429" s="15" t="s">
        <v>10075</v>
      </c>
    </row>
    <row r="430" spans="1:9" ht="15" customHeight="1" x14ac:dyDescent="0.25">
      <c r="A430" s="17" t="s">
        <v>10080</v>
      </c>
      <c r="B430" s="12" t="s">
        <v>2402</v>
      </c>
      <c r="C430" s="13">
        <v>0.38469999999999999</v>
      </c>
      <c r="D430" s="14">
        <v>1265155876</v>
      </c>
      <c r="E430" s="14">
        <v>1587428133</v>
      </c>
      <c r="F430" s="15" t="s">
        <v>10074</v>
      </c>
      <c r="G430" s="13">
        <v>1.0111857345708099E-3</v>
      </c>
      <c r="H430" s="13">
        <v>1.1880164101706319E-3</v>
      </c>
      <c r="I430" s="15" t="s">
        <v>10074</v>
      </c>
    </row>
    <row r="431" spans="1:9" ht="15" customHeight="1" x14ac:dyDescent="0.25">
      <c r="A431" s="17" t="s">
        <v>10080</v>
      </c>
      <c r="B431" s="12" t="s">
        <v>2424</v>
      </c>
      <c r="C431" s="13">
        <v>0.1245</v>
      </c>
      <c r="D431" s="14">
        <v>166391325</v>
      </c>
      <c r="E431" s="14">
        <v>166124459</v>
      </c>
      <c r="F431" s="15" t="s">
        <v>10075</v>
      </c>
      <c r="G431" s="13">
        <v>3.0144302222332001E-4</v>
      </c>
      <c r="H431" s="13">
        <v>2.81805589712494E-4</v>
      </c>
      <c r="I431" s="15" t="s">
        <v>10076</v>
      </c>
    </row>
    <row r="432" spans="1:9" ht="15" customHeight="1" x14ac:dyDescent="0.25">
      <c r="A432" s="17" t="s">
        <v>10080</v>
      </c>
      <c r="B432" s="12" t="s">
        <v>2506</v>
      </c>
      <c r="C432" s="13">
        <v>9.69E-2</v>
      </c>
      <c r="D432" s="14">
        <v>203233346</v>
      </c>
      <c r="E432" s="14">
        <v>209950013</v>
      </c>
      <c r="F432" s="15" t="s">
        <v>10074</v>
      </c>
      <c r="G432" s="13">
        <v>7.3998550347061998E-4</v>
      </c>
      <c r="H432" s="13">
        <v>7.1578998872494695E-4</v>
      </c>
      <c r="I432" s="15" t="s">
        <v>10076</v>
      </c>
    </row>
    <row r="433" spans="1:9" ht="15" customHeight="1" x14ac:dyDescent="0.25">
      <c r="A433" s="17" t="s">
        <v>10080</v>
      </c>
      <c r="B433" s="12" t="s">
        <v>2550</v>
      </c>
      <c r="C433" s="13">
        <v>0.41220000000000001</v>
      </c>
      <c r="D433" s="14">
        <v>6982910000</v>
      </c>
      <c r="E433" s="14">
        <v>6574590000</v>
      </c>
      <c r="F433" s="15" t="s">
        <v>10075</v>
      </c>
      <c r="G433" s="13">
        <v>2.2944709127183199E-2</v>
      </c>
      <c r="H433" s="13">
        <v>2.0228154236220552E-2</v>
      </c>
      <c r="I433" s="15" t="s">
        <v>10075</v>
      </c>
    </row>
    <row r="434" spans="1:9" ht="15" customHeight="1" x14ac:dyDescent="0.25">
      <c r="A434" s="17" t="s">
        <v>10080</v>
      </c>
      <c r="B434" s="12" t="s">
        <v>2556</v>
      </c>
      <c r="C434" s="13">
        <v>0.19800000000000001</v>
      </c>
      <c r="D434" s="14">
        <v>1027125000</v>
      </c>
      <c r="E434" s="14">
        <v>1027125000</v>
      </c>
      <c r="F434" s="15" t="s">
        <v>10076</v>
      </c>
      <c r="G434" s="13">
        <v>2.8824034595634701E-3</v>
      </c>
      <c r="H434" s="13">
        <v>2.698958707108139E-3</v>
      </c>
      <c r="I434" s="15" t="s">
        <v>10075</v>
      </c>
    </row>
    <row r="435" spans="1:9" ht="15" customHeight="1" x14ac:dyDescent="0.25">
      <c r="A435" s="17" t="s">
        <v>10080</v>
      </c>
      <c r="B435" s="12" t="s">
        <v>2558</v>
      </c>
      <c r="C435" s="13">
        <v>7.4999999999999997E-2</v>
      </c>
      <c r="D435" s="14">
        <v>96490484</v>
      </c>
      <c r="E435" s="14">
        <v>96490484</v>
      </c>
      <c r="F435" s="15" t="s">
        <v>10076</v>
      </c>
      <c r="G435" s="13">
        <v>1.7052260125863001E-4</v>
      </c>
      <c r="H435" s="13">
        <v>1.5967003502115239E-4</v>
      </c>
      <c r="I435" s="15" t="s">
        <v>10076</v>
      </c>
    </row>
    <row r="436" spans="1:9" ht="15" customHeight="1" x14ac:dyDescent="0.25">
      <c r="A436" s="17" t="s">
        <v>10080</v>
      </c>
      <c r="B436" s="12" t="s">
        <v>2571</v>
      </c>
      <c r="C436" s="13">
        <v>9.4399999999999998E-2</v>
      </c>
      <c r="D436" s="14">
        <v>205427499</v>
      </c>
      <c r="E436" s="14">
        <v>228953434</v>
      </c>
      <c r="F436" s="15" t="s">
        <v>10074</v>
      </c>
      <c r="G436" s="13">
        <v>2.3898699155263999E-4</v>
      </c>
      <c r="H436" s="13">
        <v>2.4940451761263391E-4</v>
      </c>
      <c r="I436" s="15" t="s">
        <v>10076</v>
      </c>
    </row>
    <row r="437" spans="1:9" ht="15" customHeight="1" x14ac:dyDescent="0.25">
      <c r="A437" s="17" t="s">
        <v>10080</v>
      </c>
      <c r="B437" s="12" t="s">
        <v>2579</v>
      </c>
      <c r="C437" s="13">
        <v>8.4900000000000003E-2</v>
      </c>
      <c r="D437" s="14">
        <v>171091220</v>
      </c>
      <c r="E437" s="14">
        <v>171091220</v>
      </c>
      <c r="F437" s="15" t="s">
        <v>10076</v>
      </c>
      <c r="G437" s="13">
        <v>1.9144439508103999E-4</v>
      </c>
      <c r="H437" s="13">
        <v>1.7926030317069001E-4</v>
      </c>
      <c r="I437" s="15" t="s">
        <v>10076</v>
      </c>
    </row>
    <row r="438" spans="1:9" ht="15" customHeight="1" x14ac:dyDescent="0.25">
      <c r="A438" s="17" t="s">
        <v>10080</v>
      </c>
      <c r="B438" s="12" t="s">
        <v>2617</v>
      </c>
      <c r="C438" s="13">
        <v>0.2089</v>
      </c>
      <c r="D438" s="14">
        <v>944982232</v>
      </c>
      <c r="E438" s="14">
        <v>944982232</v>
      </c>
      <c r="F438" s="15" t="s">
        <v>10076</v>
      </c>
      <c r="G438" s="13">
        <v>2.26585333210266E-3</v>
      </c>
      <c r="H438" s="13">
        <v>2.12164766802047E-3</v>
      </c>
      <c r="I438" s="15" t="s">
        <v>10075</v>
      </c>
    </row>
    <row r="439" spans="1:9" ht="15" customHeight="1" x14ac:dyDescent="0.25">
      <c r="A439" s="17" t="s">
        <v>10080</v>
      </c>
      <c r="B439" s="12" t="s">
        <v>2628</v>
      </c>
      <c r="C439" s="13">
        <v>0.24629999999999999</v>
      </c>
      <c r="D439" s="14">
        <v>1495389178</v>
      </c>
      <c r="E439" s="14">
        <v>2681607692</v>
      </c>
      <c r="F439" s="15" t="s">
        <v>10074</v>
      </c>
      <c r="G439" s="13">
        <v>5.0331263289694499E-2</v>
      </c>
      <c r="H439" s="13">
        <v>8.4512375708852103E-2</v>
      </c>
      <c r="I439" s="15" t="s">
        <v>10074</v>
      </c>
    </row>
    <row r="440" spans="1:9" ht="15" customHeight="1" x14ac:dyDescent="0.25">
      <c r="A440" s="17" t="s">
        <v>10080</v>
      </c>
      <c r="B440" s="12" t="s">
        <v>2673</v>
      </c>
      <c r="C440" s="13">
        <v>0.2084</v>
      </c>
      <c r="D440" s="14">
        <v>677308476</v>
      </c>
      <c r="E440" s="14">
        <v>271810295</v>
      </c>
      <c r="F440" s="15" t="s">
        <v>10075</v>
      </c>
      <c r="G440" s="13">
        <v>2.1774062681963499E-3</v>
      </c>
      <c r="H440" s="13">
        <v>8.1820161165468302E-4</v>
      </c>
      <c r="I440" s="15" t="s">
        <v>10075</v>
      </c>
    </row>
    <row r="441" spans="1:9" ht="15" customHeight="1" x14ac:dyDescent="0.25">
      <c r="A441" s="17" t="s">
        <v>10080</v>
      </c>
      <c r="B441" s="12" t="s">
        <v>2727</v>
      </c>
      <c r="C441" s="13">
        <v>0.1164</v>
      </c>
      <c r="D441" s="14">
        <v>54152074</v>
      </c>
      <c r="E441" s="14">
        <v>54152074</v>
      </c>
      <c r="F441" s="15" t="s">
        <v>10076</v>
      </c>
      <c r="G441" s="13">
        <v>4.9052331442821998E-4</v>
      </c>
      <c r="H441" s="13">
        <v>4.5930494440113938E-4</v>
      </c>
      <c r="I441" s="15" t="s">
        <v>10076</v>
      </c>
    </row>
    <row r="442" spans="1:9" ht="15" customHeight="1" x14ac:dyDescent="0.25">
      <c r="A442" s="17" t="s">
        <v>10080</v>
      </c>
      <c r="B442" s="12" t="s">
        <v>2745</v>
      </c>
      <c r="C442" s="13">
        <v>0.49320000000000003</v>
      </c>
      <c r="D442" s="14">
        <v>3273317781</v>
      </c>
      <c r="E442" s="14">
        <v>3272654226</v>
      </c>
      <c r="F442" s="15" t="s">
        <v>10075</v>
      </c>
      <c r="G442" s="13">
        <v>6.2208013155433386E-3</v>
      </c>
      <c r="H442" s="13">
        <v>5.8237101670580993E-3</v>
      </c>
      <c r="I442" s="15" t="s">
        <v>10075</v>
      </c>
    </row>
    <row r="443" spans="1:9" ht="15" customHeight="1" x14ac:dyDescent="0.25">
      <c r="A443" s="17" t="s">
        <v>10080</v>
      </c>
      <c r="B443" s="12" t="s">
        <v>2774</v>
      </c>
      <c r="C443" s="13">
        <v>0.13930000000000001</v>
      </c>
      <c r="D443" s="14">
        <v>57072000</v>
      </c>
      <c r="E443" s="14">
        <v>57113000</v>
      </c>
      <c r="F443" s="15" t="s">
        <v>10074</v>
      </c>
      <c r="G443" s="13">
        <v>5.5751963209532001E-4</v>
      </c>
      <c r="H443" s="13">
        <v>5.2241244688142334E-4</v>
      </c>
      <c r="I443" s="15" t="s">
        <v>10075</v>
      </c>
    </row>
    <row r="444" spans="1:9" ht="15" customHeight="1" x14ac:dyDescent="0.25">
      <c r="A444" s="17" t="s">
        <v>10080</v>
      </c>
      <c r="B444" s="12" t="s">
        <v>2780</v>
      </c>
      <c r="C444" s="13">
        <v>0.20549999999999999</v>
      </c>
      <c r="D444" s="14">
        <v>337280000</v>
      </c>
      <c r="E444" s="14">
        <v>328800000</v>
      </c>
      <c r="F444" s="15" t="s">
        <v>10075</v>
      </c>
      <c r="G444" s="13">
        <v>2.4561157459915002E-4</v>
      </c>
      <c r="H444" s="13">
        <v>2.24197888839799E-4</v>
      </c>
      <c r="I444" s="15" t="s">
        <v>10076</v>
      </c>
    </row>
    <row r="445" spans="1:9" ht="15" customHeight="1" x14ac:dyDescent="0.25">
      <c r="A445" s="17" t="s">
        <v>10080</v>
      </c>
      <c r="B445" s="12" t="s">
        <v>2817</v>
      </c>
      <c r="C445" s="13">
        <v>0.34</v>
      </c>
      <c r="D445" s="14">
        <v>1193892480</v>
      </c>
      <c r="E445" s="14">
        <v>1184832000</v>
      </c>
      <c r="F445" s="15" t="s">
        <v>10075</v>
      </c>
      <c r="G445" s="13">
        <v>1.0867595614729801E-2</v>
      </c>
      <c r="H445" s="13">
        <v>1.009872388343357E-2</v>
      </c>
      <c r="I445" s="15" t="s">
        <v>10075</v>
      </c>
    </row>
    <row r="446" spans="1:9" ht="15" customHeight="1" x14ac:dyDescent="0.25">
      <c r="A446" s="17" t="s">
        <v>10080</v>
      </c>
      <c r="B446" s="12" t="s">
        <v>2824</v>
      </c>
      <c r="C446" s="13">
        <v>0.1031</v>
      </c>
      <c r="D446" s="14">
        <v>114555647</v>
      </c>
      <c r="E446" s="14">
        <v>114555647</v>
      </c>
      <c r="F446" s="15" t="s">
        <v>10076</v>
      </c>
      <c r="G446" s="13">
        <v>1.5768580097121E-4</v>
      </c>
      <c r="H446" s="13">
        <v>1.4765020658351539E-4</v>
      </c>
      <c r="I446" s="15" t="s">
        <v>10075</v>
      </c>
    </row>
    <row r="447" spans="1:9" ht="15" customHeight="1" x14ac:dyDescent="0.25">
      <c r="A447" s="17" t="s">
        <v>10080</v>
      </c>
      <c r="B447" s="12" t="s">
        <v>2867</v>
      </c>
      <c r="C447" s="13">
        <v>0.10009999999999999</v>
      </c>
      <c r="D447" s="14">
        <v>1950624676</v>
      </c>
      <c r="E447" s="14">
        <v>1950624676</v>
      </c>
      <c r="F447" s="15" t="s">
        <v>10076</v>
      </c>
      <c r="G447" s="13">
        <v>3.03149007236355E-3</v>
      </c>
      <c r="H447" s="13">
        <v>2.8385570032436109E-3</v>
      </c>
      <c r="I447" s="15" t="s">
        <v>10075</v>
      </c>
    </row>
    <row r="448" spans="1:9" ht="15" customHeight="1" x14ac:dyDescent="0.25">
      <c r="A448" s="17" t="s">
        <v>10080</v>
      </c>
      <c r="B448" s="12" t="s">
        <v>2954</v>
      </c>
      <c r="C448" s="13">
        <v>0.28810000000000002</v>
      </c>
      <c r="D448" s="14">
        <v>288100000</v>
      </c>
      <c r="E448" s="14">
        <v>288100000</v>
      </c>
      <c r="F448" s="15" t="s">
        <v>10076</v>
      </c>
      <c r="G448" s="13">
        <v>1.3560119463697001E-4</v>
      </c>
      <c r="H448" s="13">
        <v>1.2697113020227079E-4</v>
      </c>
      <c r="I448" s="15" t="s">
        <v>10076</v>
      </c>
    </row>
    <row r="449" spans="1:9" ht="15" customHeight="1" x14ac:dyDescent="0.25">
      <c r="A449" s="17" t="s">
        <v>10080</v>
      </c>
      <c r="B449" s="12" t="s">
        <v>3018</v>
      </c>
      <c r="C449" s="13">
        <v>0.1835</v>
      </c>
      <c r="D449" s="14">
        <v>1431439460</v>
      </c>
      <c r="E449" s="14">
        <v>1431439460</v>
      </c>
      <c r="F449" s="15" t="s">
        <v>10076</v>
      </c>
      <c r="G449" s="13">
        <v>1.7415579897722799E-3</v>
      </c>
      <c r="H449" s="13">
        <v>1.630720045396249E-3</v>
      </c>
      <c r="I449" s="15" t="s">
        <v>10075</v>
      </c>
    </row>
    <row r="450" spans="1:9" ht="15" customHeight="1" x14ac:dyDescent="0.25">
      <c r="A450" s="17" t="s">
        <v>10080</v>
      </c>
      <c r="B450" s="12" t="s">
        <v>3185</v>
      </c>
      <c r="C450" s="13">
        <v>0.65759999999999996</v>
      </c>
      <c r="D450" s="14">
        <v>14606739289</v>
      </c>
      <c r="E450" s="14">
        <v>14606739289</v>
      </c>
      <c r="F450" s="15" t="s">
        <v>10076</v>
      </c>
      <c r="G450" s="13">
        <v>6.4858614911591497E-3</v>
      </c>
      <c r="H450" s="13">
        <v>6.0730819227107291E-3</v>
      </c>
      <c r="I450" s="15" t="s">
        <v>10075</v>
      </c>
    </row>
    <row r="451" spans="1:9" ht="15" customHeight="1" x14ac:dyDescent="0.25">
      <c r="A451" s="17" t="s">
        <v>10080</v>
      </c>
      <c r="B451" s="12" t="s">
        <v>3219</v>
      </c>
      <c r="C451" s="13">
        <v>0.18659999999999999</v>
      </c>
      <c r="D451" s="14">
        <v>662430271</v>
      </c>
      <c r="E451" s="14">
        <v>662430271</v>
      </c>
      <c r="F451" s="15" t="s">
        <v>10076</v>
      </c>
      <c r="G451" s="13">
        <v>2.9414032113879001E-4</v>
      </c>
      <c r="H451" s="13">
        <v>2.7542035385333478E-4</v>
      </c>
      <c r="I451" s="15" t="s">
        <v>10076</v>
      </c>
    </row>
    <row r="452" spans="1:9" ht="15" customHeight="1" x14ac:dyDescent="0.25">
      <c r="A452" s="17" t="s">
        <v>10080</v>
      </c>
      <c r="B452" s="12" t="s">
        <v>3227</v>
      </c>
      <c r="C452" s="13">
        <v>0.14610000000000001</v>
      </c>
      <c r="D452" s="14">
        <v>870573375</v>
      </c>
      <c r="E452" s="14">
        <v>870573375</v>
      </c>
      <c r="F452" s="15" t="s">
        <v>10076</v>
      </c>
      <c r="G452" s="13">
        <v>3.5563754230909998E-4</v>
      </c>
      <c r="H452" s="13">
        <v>3.3300370848675072E-4</v>
      </c>
      <c r="I452" s="15" t="s">
        <v>10075</v>
      </c>
    </row>
    <row r="453" spans="1:9" ht="15" customHeight="1" x14ac:dyDescent="0.25">
      <c r="A453" s="17" t="s">
        <v>10080</v>
      </c>
      <c r="B453" s="12" t="s">
        <v>3231</v>
      </c>
      <c r="C453" s="13">
        <v>0.28460000000000002</v>
      </c>
      <c r="D453" s="14">
        <v>1310657679</v>
      </c>
      <c r="E453" s="14">
        <v>1310657679</v>
      </c>
      <c r="F453" s="15" t="s">
        <v>10076</v>
      </c>
      <c r="G453" s="13">
        <v>3.0262653971337199E-2</v>
      </c>
      <c r="H453" s="13">
        <v>2.8336648420136081E-2</v>
      </c>
      <c r="I453" s="15" t="s">
        <v>10075</v>
      </c>
    </row>
    <row r="454" spans="1:9" ht="15" customHeight="1" x14ac:dyDescent="0.25">
      <c r="A454" s="17" t="s">
        <v>10080</v>
      </c>
      <c r="B454" s="12" t="s">
        <v>3331</v>
      </c>
      <c r="C454" s="13">
        <v>0.59130000000000005</v>
      </c>
      <c r="D454" s="14">
        <v>20680800000</v>
      </c>
      <c r="E454" s="14">
        <v>19867680000</v>
      </c>
      <c r="F454" s="15" t="s">
        <v>10075</v>
      </c>
      <c r="G454" s="13">
        <v>9.1829395782655303E-3</v>
      </c>
      <c r="H454" s="13">
        <v>8.2604369031227705E-3</v>
      </c>
      <c r="I454" s="15" t="s">
        <v>10075</v>
      </c>
    </row>
    <row r="455" spans="1:9" ht="15" customHeight="1" x14ac:dyDescent="0.25">
      <c r="A455" s="17" t="s">
        <v>10080</v>
      </c>
      <c r="B455" s="12" t="s">
        <v>3365</v>
      </c>
      <c r="C455" s="13">
        <v>8.5099999999999995E-2</v>
      </c>
      <c r="D455" s="14">
        <v>444964022</v>
      </c>
      <c r="E455" s="14">
        <v>339914167</v>
      </c>
      <c r="F455" s="15" t="s">
        <v>10075</v>
      </c>
      <c r="G455" s="13">
        <v>3.9713242400397E-3</v>
      </c>
      <c r="H455" s="13">
        <v>2.840672620158509E-3</v>
      </c>
      <c r="I455" s="15" t="s">
        <v>10075</v>
      </c>
    </row>
    <row r="456" spans="1:9" ht="15" customHeight="1" x14ac:dyDescent="0.25">
      <c r="A456" s="17" t="s">
        <v>10080</v>
      </c>
      <c r="B456" s="12" t="s">
        <v>3429</v>
      </c>
      <c r="C456" s="13">
        <v>7.6499999999999999E-2</v>
      </c>
      <c r="D456" s="14">
        <v>50057906</v>
      </c>
      <c r="E456" s="14">
        <v>50057906</v>
      </c>
      <c r="F456" s="15" t="s">
        <v>10076</v>
      </c>
      <c r="G456" s="13">
        <v>1.2402843663038799E-3</v>
      </c>
      <c r="H456" s="13">
        <v>1.161348960674104E-3</v>
      </c>
      <c r="I456" s="15" t="s">
        <v>10076</v>
      </c>
    </row>
    <row r="457" spans="1:9" ht="15" customHeight="1" x14ac:dyDescent="0.25">
      <c r="A457" s="17" t="s">
        <v>10080</v>
      </c>
      <c r="B457" s="12" t="s">
        <v>3433</v>
      </c>
      <c r="C457" s="13">
        <v>8.4099999999999994E-2</v>
      </c>
      <c r="D457" s="14">
        <v>510562274</v>
      </c>
      <c r="E457" s="14">
        <v>551906006</v>
      </c>
      <c r="F457" s="15" t="s">
        <v>10074</v>
      </c>
      <c r="G457" s="13">
        <v>1.91339907597519E-3</v>
      </c>
      <c r="H457" s="13">
        <v>1.936704799200342E-3</v>
      </c>
      <c r="I457" s="15" t="s">
        <v>10076</v>
      </c>
    </row>
    <row r="458" spans="1:9" ht="15" customHeight="1" x14ac:dyDescent="0.25">
      <c r="A458" s="17" t="s">
        <v>10080</v>
      </c>
      <c r="B458" s="12" t="s">
        <v>3459</v>
      </c>
      <c r="C458" s="13">
        <v>0.18559999999999999</v>
      </c>
      <c r="D458" s="14">
        <v>332893652</v>
      </c>
      <c r="E458" s="14">
        <v>335605985</v>
      </c>
      <c r="F458" s="15" t="s">
        <v>10074</v>
      </c>
      <c r="G458" s="13">
        <v>3.6066976099678001E-4</v>
      </c>
      <c r="H458" s="13">
        <v>3.4046728291612429E-4</v>
      </c>
      <c r="I458" s="15" t="s">
        <v>10075</v>
      </c>
    </row>
    <row r="459" spans="1:9" ht="15" customHeight="1" x14ac:dyDescent="0.25">
      <c r="A459" s="17" t="s">
        <v>10080</v>
      </c>
      <c r="B459" s="12" t="s">
        <v>3576</v>
      </c>
      <c r="C459" s="13">
        <v>0.3669</v>
      </c>
      <c r="D459" s="14">
        <v>15478208368</v>
      </c>
      <c r="E459" s="14">
        <v>15482428164</v>
      </c>
      <c r="F459" s="15" t="s">
        <v>10074</v>
      </c>
      <c r="G459" s="13">
        <v>5.36080097162853E-3</v>
      </c>
      <c r="H459" s="13">
        <v>5.0209921008768496E-3</v>
      </c>
      <c r="I459" s="15" t="s">
        <v>10075</v>
      </c>
    </row>
    <row r="460" spans="1:9" ht="15" customHeight="1" x14ac:dyDescent="0.25">
      <c r="A460" s="17" t="s">
        <v>10080</v>
      </c>
      <c r="B460" s="12" t="s">
        <v>3694</v>
      </c>
      <c r="C460" s="13">
        <v>0.34289999999999998</v>
      </c>
      <c r="D460" s="14">
        <v>7747853117</v>
      </c>
      <c r="E460" s="14">
        <v>7743336735</v>
      </c>
      <c r="F460" s="15" t="s">
        <v>10075</v>
      </c>
      <c r="G460" s="13">
        <v>3.7843252552201101E-3</v>
      </c>
      <c r="H460" s="13">
        <v>3.5414139431870491E-3</v>
      </c>
      <c r="I460" s="15" t="s">
        <v>10075</v>
      </c>
    </row>
    <row r="461" spans="1:9" ht="15" customHeight="1" x14ac:dyDescent="0.25">
      <c r="A461" s="17" t="s">
        <v>10080</v>
      </c>
      <c r="B461" s="12" t="s">
        <v>3699</v>
      </c>
      <c r="C461" s="13">
        <v>0.23630000000000001</v>
      </c>
      <c r="D461" s="14">
        <v>550352266</v>
      </c>
      <c r="E461" s="14">
        <v>550352266</v>
      </c>
      <c r="F461" s="15" t="s">
        <v>10076</v>
      </c>
      <c r="G461" s="13">
        <v>2.51705308963034E-3</v>
      </c>
      <c r="H461" s="13">
        <v>2.3568603238714311E-3</v>
      </c>
      <c r="I461" s="15" t="s">
        <v>10075</v>
      </c>
    </row>
    <row r="462" spans="1:9" ht="15" customHeight="1" x14ac:dyDescent="0.25">
      <c r="A462" s="17" t="s">
        <v>10080</v>
      </c>
      <c r="B462" s="12" t="s">
        <v>3755</v>
      </c>
      <c r="C462" s="13">
        <v>8.3799999999999999E-2</v>
      </c>
      <c r="D462" s="14">
        <v>191295720</v>
      </c>
      <c r="E462" s="14">
        <v>194310077</v>
      </c>
      <c r="F462" s="15" t="s">
        <v>10074</v>
      </c>
      <c r="G462" s="13">
        <v>2.1320302726371399E-3</v>
      </c>
      <c r="H462" s="13">
        <v>2.027799010205934E-3</v>
      </c>
      <c r="I462" s="15" t="s">
        <v>10075</v>
      </c>
    </row>
    <row r="463" spans="1:9" ht="15" customHeight="1" x14ac:dyDescent="0.25">
      <c r="A463" s="17" t="s">
        <v>10080</v>
      </c>
      <c r="B463" s="12" t="s">
        <v>3776</v>
      </c>
      <c r="C463" s="13">
        <v>0.21679999999999999</v>
      </c>
      <c r="D463" s="14">
        <v>450033440</v>
      </c>
      <c r="E463" s="14">
        <v>450033440</v>
      </c>
      <c r="F463" s="15" t="s">
        <v>10076</v>
      </c>
      <c r="G463" s="13">
        <v>3.7967567921290001E-4</v>
      </c>
      <c r="H463" s="13">
        <v>3.5551198666824941E-4</v>
      </c>
      <c r="I463" s="15" t="s">
        <v>10076</v>
      </c>
    </row>
    <row r="464" spans="1:9" ht="15" customHeight="1" x14ac:dyDescent="0.25">
      <c r="A464" s="17" t="s">
        <v>10080</v>
      </c>
      <c r="B464" s="12" t="s">
        <v>3830</v>
      </c>
      <c r="C464" s="13">
        <v>0.1215</v>
      </c>
      <c r="D464" s="14">
        <v>125502339</v>
      </c>
      <c r="E464" s="14">
        <v>151877831</v>
      </c>
      <c r="F464" s="15" t="s">
        <v>10074</v>
      </c>
      <c r="G464" s="13">
        <v>9.8636914474457002E-4</v>
      </c>
      <c r="H464" s="13">
        <v>1.1176955288402339E-3</v>
      </c>
      <c r="I464" s="15" t="s">
        <v>10074</v>
      </c>
    </row>
    <row r="465" spans="1:9" ht="15" customHeight="1" x14ac:dyDescent="0.25">
      <c r="A465" s="17" t="s">
        <v>10080</v>
      </c>
      <c r="B465" s="12" t="s">
        <v>3867</v>
      </c>
      <c r="C465" s="13">
        <v>0.18870000000000001</v>
      </c>
      <c r="D465" s="14">
        <v>52053600</v>
      </c>
      <c r="E465" s="14">
        <v>52081200</v>
      </c>
      <c r="F465" s="15" t="s">
        <v>10074</v>
      </c>
      <c r="G465" s="13">
        <v>7.9972608417660002E-5</v>
      </c>
      <c r="H465" s="13">
        <v>7.4922617732853299E-5</v>
      </c>
      <c r="I465" s="15" t="s">
        <v>10076</v>
      </c>
    </row>
    <row r="466" spans="1:9" ht="15" customHeight="1" x14ac:dyDescent="0.25">
      <c r="A466" s="17" t="s">
        <v>10080</v>
      </c>
      <c r="B466" s="12" t="s">
        <v>4007</v>
      </c>
      <c r="C466" s="13">
        <v>0.59219999999999995</v>
      </c>
      <c r="D466" s="14">
        <v>6345639936</v>
      </c>
      <c r="E466" s="14">
        <v>6245451172</v>
      </c>
      <c r="F466" s="15" t="s">
        <v>10075</v>
      </c>
      <c r="G466" s="13">
        <v>3.1557881460989299E-3</v>
      </c>
      <c r="H466" s="13">
        <v>2.9082899452580291E-3</v>
      </c>
      <c r="I466" s="15" t="s">
        <v>10075</v>
      </c>
    </row>
    <row r="467" spans="1:9" ht="15" customHeight="1" x14ac:dyDescent="0.25">
      <c r="A467" s="17" t="s">
        <v>10080</v>
      </c>
      <c r="B467" s="12" t="s">
        <v>4016</v>
      </c>
      <c r="C467" s="13">
        <v>0.64470000000000005</v>
      </c>
      <c r="D467" s="14">
        <v>47396473383</v>
      </c>
      <c r="E467" s="14">
        <v>64378168457</v>
      </c>
      <c r="F467" s="15" t="s">
        <v>10074</v>
      </c>
      <c r="G467" s="13">
        <v>4.1670202485974403E-2</v>
      </c>
      <c r="H467" s="13">
        <v>5.2998022969134168E-2</v>
      </c>
      <c r="I467" s="15" t="s">
        <v>10074</v>
      </c>
    </row>
    <row r="468" spans="1:9" ht="15" customHeight="1" x14ac:dyDescent="0.25">
      <c r="A468" s="17" t="s">
        <v>10080</v>
      </c>
      <c r="B468" s="12" t="s">
        <v>4147</v>
      </c>
      <c r="C468" s="13">
        <v>0.20860000000000001</v>
      </c>
      <c r="D468" s="14">
        <v>958100846</v>
      </c>
      <c r="E468" s="14">
        <v>958100846</v>
      </c>
      <c r="F468" s="15" t="s">
        <v>10076</v>
      </c>
      <c r="G468" s="13">
        <v>1.6591674643602801E-3</v>
      </c>
      <c r="H468" s="13">
        <v>1.553573098608426E-3</v>
      </c>
      <c r="I468" s="15" t="s">
        <v>10075</v>
      </c>
    </row>
    <row r="469" spans="1:9" ht="15" customHeight="1" x14ac:dyDescent="0.25">
      <c r="A469" s="17" t="s">
        <v>10080</v>
      </c>
      <c r="B469" s="12" t="s">
        <v>4170</v>
      </c>
      <c r="C469" s="13">
        <v>7.5800000000000006E-2</v>
      </c>
      <c r="D469" s="14">
        <v>76445639</v>
      </c>
      <c r="E469" s="14">
        <v>76445639</v>
      </c>
      <c r="F469" s="15" t="s">
        <v>10076</v>
      </c>
      <c r="G469" s="13">
        <v>9.5722981159530009E-5</v>
      </c>
      <c r="H469" s="13">
        <v>8.9630885524380515E-5</v>
      </c>
      <c r="I469" s="15" t="s">
        <v>10076</v>
      </c>
    </row>
    <row r="470" spans="1:9" ht="15" customHeight="1" x14ac:dyDescent="0.25">
      <c r="A470" s="17" t="s">
        <v>10080</v>
      </c>
      <c r="B470" s="12" t="s">
        <v>4208</v>
      </c>
      <c r="C470" s="13">
        <v>0.17430000000000001</v>
      </c>
      <c r="D470" s="14">
        <v>74077500</v>
      </c>
      <c r="E470" s="14">
        <v>74077500</v>
      </c>
      <c r="F470" s="15" t="s">
        <v>10076</v>
      </c>
      <c r="G470" s="13">
        <v>2.8682512676637999E-4</v>
      </c>
      <c r="H470" s="13">
        <v>2.6857072029075319E-4</v>
      </c>
      <c r="I470" s="15" t="s">
        <v>10076</v>
      </c>
    </row>
    <row r="471" spans="1:9" ht="15" customHeight="1" x14ac:dyDescent="0.25">
      <c r="A471" s="17" t="s">
        <v>10080</v>
      </c>
      <c r="B471" s="12" t="s">
        <v>4226</v>
      </c>
      <c r="C471" s="13">
        <v>0.46810000000000002</v>
      </c>
      <c r="D471" s="14">
        <v>1057100531</v>
      </c>
      <c r="E471" s="14">
        <v>1057100531</v>
      </c>
      <c r="F471" s="15" t="s">
        <v>10076</v>
      </c>
      <c r="G471" s="13">
        <v>1.69448560977403E-2</v>
      </c>
      <c r="H471" s="13">
        <v>1.5866434919985951E-2</v>
      </c>
      <c r="I471" s="15" t="s">
        <v>10075</v>
      </c>
    </row>
    <row r="472" spans="1:9" ht="15" customHeight="1" x14ac:dyDescent="0.25">
      <c r="A472" s="17" t="s">
        <v>10080</v>
      </c>
      <c r="B472" s="12" t="s">
        <v>4280</v>
      </c>
      <c r="C472" s="13">
        <v>0.71919999999999995</v>
      </c>
      <c r="D472" s="14">
        <v>11050673353</v>
      </c>
      <c r="E472" s="14">
        <v>11050673353</v>
      </c>
      <c r="F472" s="15" t="s">
        <v>10076</v>
      </c>
      <c r="G472" s="13">
        <v>4.9068539756560586E-3</v>
      </c>
      <c r="H472" s="13">
        <v>4.5945671546493809E-3</v>
      </c>
      <c r="I472" s="15" t="s">
        <v>10075</v>
      </c>
    </row>
    <row r="473" spans="1:9" ht="15" customHeight="1" x14ac:dyDescent="0.25">
      <c r="A473" s="17" t="s">
        <v>10080</v>
      </c>
      <c r="B473" s="12" t="s">
        <v>4324</v>
      </c>
      <c r="C473" s="13">
        <v>0.307</v>
      </c>
      <c r="D473" s="14">
        <v>8750728000</v>
      </c>
      <c r="E473" s="14">
        <v>8750728000</v>
      </c>
      <c r="F473" s="15" t="s">
        <v>10076</v>
      </c>
      <c r="G473" s="13">
        <v>4.6627252228058698E-2</v>
      </c>
      <c r="H473" s="13">
        <v>4.3659754838243643E-2</v>
      </c>
      <c r="I473" s="15" t="s">
        <v>10075</v>
      </c>
    </row>
    <row r="474" spans="1:9" ht="15" customHeight="1" x14ac:dyDescent="0.25">
      <c r="A474" s="17" t="s">
        <v>10080</v>
      </c>
      <c r="B474" s="12" t="s">
        <v>4328</v>
      </c>
      <c r="C474" s="13">
        <v>7.8799999999999995E-2</v>
      </c>
      <c r="D474" s="14">
        <v>188168325</v>
      </c>
      <c r="E474" s="14">
        <v>188168325</v>
      </c>
      <c r="F474" s="15" t="s">
        <v>10076</v>
      </c>
      <c r="G474" s="13">
        <v>2.5316492726711998E-3</v>
      </c>
      <c r="H474" s="13">
        <v>2.3705275566886929E-3</v>
      </c>
      <c r="I474" s="15" t="s">
        <v>10075</v>
      </c>
    </row>
    <row r="475" spans="1:9" ht="15" customHeight="1" x14ac:dyDescent="0.25">
      <c r="A475" s="17" t="s">
        <v>10080</v>
      </c>
      <c r="B475" s="12" t="s">
        <v>4332</v>
      </c>
      <c r="C475" s="13">
        <v>0.49</v>
      </c>
      <c r="D475" s="14">
        <v>8134000000</v>
      </c>
      <c r="E475" s="14">
        <v>8134000000</v>
      </c>
      <c r="F475" s="15" t="s">
        <v>10076</v>
      </c>
      <c r="G475" s="13">
        <v>7.8013957846873205E-2</v>
      </c>
      <c r="H475" s="13">
        <v>7.3048916905849762E-2</v>
      </c>
      <c r="I475" s="15" t="s">
        <v>10075</v>
      </c>
    </row>
    <row r="476" spans="1:9" ht="15" customHeight="1" x14ac:dyDescent="0.25">
      <c r="A476" s="17" t="s">
        <v>10080</v>
      </c>
      <c r="B476" s="12" t="s">
        <v>4337</v>
      </c>
      <c r="C476" s="13">
        <v>0.43269999999999997</v>
      </c>
      <c r="D476" s="14">
        <v>2272819059</v>
      </c>
      <c r="E476" s="14">
        <v>2272819059</v>
      </c>
      <c r="F476" s="15" t="s">
        <v>10076</v>
      </c>
      <c r="G476" s="13">
        <v>5.8533871285704002E-4</v>
      </c>
      <c r="H476" s="13">
        <v>5.4808601144727123E-4</v>
      </c>
      <c r="I476" s="15" t="s">
        <v>10075</v>
      </c>
    </row>
    <row r="477" spans="1:9" ht="15" customHeight="1" x14ac:dyDescent="0.25">
      <c r="A477" s="17" t="s">
        <v>10080</v>
      </c>
      <c r="B477" s="12" t="s">
        <v>4427</v>
      </c>
      <c r="C477" s="13">
        <v>9.9900000000000003E-2</v>
      </c>
      <c r="D477" s="14">
        <v>3921553840</v>
      </c>
      <c r="E477" s="14">
        <v>3917632286</v>
      </c>
      <c r="F477" s="15" t="s">
        <v>10075</v>
      </c>
      <c r="G477" s="13">
        <v>1.88059955721664E-3</v>
      </c>
      <c r="H477" s="13">
        <v>1.7591516802272929E-3</v>
      </c>
      <c r="I477" s="15" t="s">
        <v>10075</v>
      </c>
    </row>
    <row r="478" spans="1:9" ht="15" customHeight="1" x14ac:dyDescent="0.25">
      <c r="A478" s="17" t="s">
        <v>10080</v>
      </c>
      <c r="B478" s="12" t="s">
        <v>4434</v>
      </c>
      <c r="C478" s="13">
        <v>0.17649999999999999</v>
      </c>
      <c r="D478" s="14">
        <v>4108552935</v>
      </c>
      <c r="E478" s="14">
        <v>4446104188</v>
      </c>
      <c r="F478" s="15" t="s">
        <v>10074</v>
      </c>
      <c r="G478" s="13">
        <v>3.2837930854308799E-2</v>
      </c>
      <c r="H478" s="13">
        <v>3.3274229098430717E-2</v>
      </c>
      <c r="I478" s="15" t="s">
        <v>10074</v>
      </c>
    </row>
    <row r="479" spans="1:9" ht="15" customHeight="1" x14ac:dyDescent="0.25">
      <c r="A479" s="17" t="s">
        <v>10080</v>
      </c>
      <c r="B479" s="12" t="s">
        <v>4531</v>
      </c>
      <c r="C479" s="13">
        <v>0.22720000000000001</v>
      </c>
      <c r="D479" s="14">
        <v>235182104</v>
      </c>
      <c r="E479" s="14">
        <v>235182104</v>
      </c>
      <c r="F479" s="15" t="s">
        <v>10076</v>
      </c>
      <c r="G479" s="13">
        <v>2.6107102371782001E-4</v>
      </c>
      <c r="H479" s="13">
        <v>2.444556851675255E-4</v>
      </c>
      <c r="I479" s="15" t="s">
        <v>10075</v>
      </c>
    </row>
    <row r="480" spans="1:9" ht="15" customHeight="1" x14ac:dyDescent="0.25">
      <c r="A480" s="17" t="s">
        <v>10080</v>
      </c>
      <c r="B480" s="12" t="s">
        <v>4554</v>
      </c>
      <c r="C480" s="13">
        <v>0.215</v>
      </c>
      <c r="D480" s="14">
        <v>836263368</v>
      </c>
      <c r="E480" s="14">
        <v>733361630</v>
      </c>
      <c r="F480" s="15" t="s">
        <v>10075</v>
      </c>
      <c r="G480" s="13">
        <v>1.3739128624369E-3</v>
      </c>
      <c r="H480" s="13">
        <v>1.1281731758206661E-3</v>
      </c>
      <c r="I480" s="15" t="s">
        <v>10075</v>
      </c>
    </row>
    <row r="481" spans="1:9" ht="15" customHeight="1" x14ac:dyDescent="0.25">
      <c r="A481" s="17" t="s">
        <v>10080</v>
      </c>
      <c r="B481" s="12" t="s">
        <v>4576</v>
      </c>
      <c r="C481" s="13">
        <v>0.30890000000000001</v>
      </c>
      <c r="D481" s="14">
        <v>188820000</v>
      </c>
      <c r="E481" s="14">
        <v>185340000</v>
      </c>
      <c r="F481" s="15" t="s">
        <v>10075</v>
      </c>
      <c r="G481" s="13">
        <v>8.3842145911574998E-4</v>
      </c>
      <c r="H481" s="13">
        <v>7.7059293064151129E-4</v>
      </c>
      <c r="I481" s="15" t="s">
        <v>10076</v>
      </c>
    </row>
    <row r="482" spans="1:9" ht="15" customHeight="1" x14ac:dyDescent="0.25">
      <c r="A482" s="17" t="s">
        <v>10080</v>
      </c>
      <c r="B482" s="12" t="s">
        <v>4587</v>
      </c>
      <c r="C482" s="13">
        <v>0.4451</v>
      </c>
      <c r="D482" s="14">
        <v>4381453125</v>
      </c>
      <c r="E482" s="14">
        <v>4381453125</v>
      </c>
      <c r="F482" s="15" t="s">
        <v>10076</v>
      </c>
      <c r="G482" s="13">
        <v>9.104967814571369E-3</v>
      </c>
      <c r="H482" s="13">
        <v>8.5255005088005296E-3</v>
      </c>
      <c r="I482" s="15" t="s">
        <v>10075</v>
      </c>
    </row>
    <row r="483" spans="1:9" ht="15" customHeight="1" x14ac:dyDescent="0.25">
      <c r="A483" s="17" t="s">
        <v>10080</v>
      </c>
      <c r="B483" s="12" t="s">
        <v>4628</v>
      </c>
      <c r="C483" s="13">
        <v>0.66110000000000002</v>
      </c>
      <c r="D483" s="14">
        <v>3636050000</v>
      </c>
      <c r="E483" s="14">
        <v>3636050000</v>
      </c>
      <c r="F483" s="15" t="s">
        <v>10076</v>
      </c>
      <c r="G483" s="13">
        <v>3.2290460188730002E-5</v>
      </c>
      <c r="H483" s="13">
        <v>3.0235399001392758E-5</v>
      </c>
      <c r="I483" s="15" t="s">
        <v>10076</v>
      </c>
    </row>
    <row r="484" spans="1:9" ht="15" customHeight="1" x14ac:dyDescent="0.25">
      <c r="A484" s="17" t="s">
        <v>10080</v>
      </c>
      <c r="B484" s="12" t="s">
        <v>4694</v>
      </c>
      <c r="C484" s="13">
        <v>0.47270000000000001</v>
      </c>
      <c r="D484" s="14">
        <v>7114034651</v>
      </c>
      <c r="E484" s="14">
        <v>7114034651</v>
      </c>
      <c r="F484" s="15" t="s">
        <v>10076</v>
      </c>
      <c r="G484" s="13">
        <v>1.28881484981194E-2</v>
      </c>
      <c r="H484" s="13">
        <v>1.206790829012129E-2</v>
      </c>
      <c r="I484" s="15" t="s">
        <v>10075</v>
      </c>
    </row>
    <row r="485" spans="1:9" ht="15" customHeight="1" x14ac:dyDescent="0.25">
      <c r="A485" s="17" t="s">
        <v>10080</v>
      </c>
      <c r="B485" s="12" t="s">
        <v>4725</v>
      </c>
      <c r="C485" s="13">
        <v>0.33610000000000001</v>
      </c>
      <c r="D485" s="14">
        <v>1474458357</v>
      </c>
      <c r="E485" s="14">
        <v>1474458357</v>
      </c>
      <c r="F485" s="15" t="s">
        <v>10076</v>
      </c>
      <c r="G485" s="13">
        <v>1.302866687264E-2</v>
      </c>
      <c r="H485" s="13">
        <v>1.2199483657560319E-2</v>
      </c>
      <c r="I485" s="15" t="s">
        <v>10075</v>
      </c>
    </row>
    <row r="486" spans="1:9" ht="15" customHeight="1" x14ac:dyDescent="0.25">
      <c r="A486" s="17" t="s">
        <v>10080</v>
      </c>
      <c r="B486" s="12" t="s">
        <v>4791</v>
      </c>
      <c r="C486" s="13">
        <v>0.27879999999999999</v>
      </c>
      <c r="D486" s="14">
        <v>16795166127</v>
      </c>
      <c r="E486" s="14">
        <v>16916518484</v>
      </c>
      <c r="F486" s="15" t="s">
        <v>10074</v>
      </c>
      <c r="G486" s="13">
        <v>7.4277629379989302E-2</v>
      </c>
      <c r="H486" s="13">
        <v>7.0052911170147822E-2</v>
      </c>
      <c r="I486" s="15" t="s">
        <v>10075</v>
      </c>
    </row>
    <row r="487" spans="1:9" ht="15" customHeight="1" x14ac:dyDescent="0.25">
      <c r="A487" s="17" t="s">
        <v>10080</v>
      </c>
      <c r="B487" s="12" t="s">
        <v>8935</v>
      </c>
      <c r="C487" s="13">
        <v>0.4052</v>
      </c>
      <c r="D487" s="14">
        <v>808118918</v>
      </c>
      <c r="E487" s="14">
        <v>808118918</v>
      </c>
      <c r="F487" s="15" t="s">
        <v>10076</v>
      </c>
      <c r="G487" s="13">
        <v>5.0236306499101997E-4</v>
      </c>
      <c r="H487" s="13">
        <v>4.703911816094495E-4</v>
      </c>
      <c r="I487" s="15" t="s">
        <v>10076</v>
      </c>
    </row>
    <row r="488" spans="1:9" ht="15" customHeight="1" x14ac:dyDescent="0.25">
      <c r="A488" s="17" t="s">
        <v>10080</v>
      </c>
      <c r="B488" s="12" t="s">
        <v>4910</v>
      </c>
      <c r="C488" s="13">
        <v>7.6100000000000001E-2</v>
      </c>
      <c r="D488" s="14">
        <v>437721430</v>
      </c>
      <c r="E488" s="14">
        <v>589568156</v>
      </c>
      <c r="F488" s="15" t="s">
        <v>10074</v>
      </c>
      <c r="G488" s="13">
        <v>2.5267108994539E-4</v>
      </c>
      <c r="H488" s="13">
        <v>3.1866416823562213E-4</v>
      </c>
      <c r="I488" s="15" t="s">
        <v>10076</v>
      </c>
    </row>
    <row r="489" spans="1:9" ht="15" customHeight="1" x14ac:dyDescent="0.25">
      <c r="A489" s="17" t="s">
        <v>10080</v>
      </c>
      <c r="B489" s="12" t="s">
        <v>4941</v>
      </c>
      <c r="C489" s="13">
        <v>0.62460000000000004</v>
      </c>
      <c r="D489" s="14">
        <v>3357266387</v>
      </c>
      <c r="E489" s="14">
        <v>4997494245</v>
      </c>
      <c r="F489" s="15" t="s">
        <v>10074</v>
      </c>
      <c r="G489" s="13">
        <v>1.7888809550866198E-2</v>
      </c>
      <c r="H489" s="13">
        <v>2.4933853910169251E-2</v>
      </c>
      <c r="I489" s="15" t="s">
        <v>10074</v>
      </c>
    </row>
    <row r="490" spans="1:9" ht="15" customHeight="1" x14ac:dyDescent="0.25">
      <c r="A490" s="17" t="s">
        <v>10080</v>
      </c>
      <c r="B490" s="12" t="s">
        <v>4980</v>
      </c>
      <c r="C490" s="13">
        <v>0.1195</v>
      </c>
      <c r="D490" s="14">
        <v>4942581868</v>
      </c>
      <c r="E490" s="14">
        <v>4942581868</v>
      </c>
      <c r="F490" s="15" t="s">
        <v>10076</v>
      </c>
      <c r="G490" s="13">
        <v>3.3358910000967899E-3</v>
      </c>
      <c r="H490" s="13">
        <v>3.123584947971117E-3</v>
      </c>
      <c r="I490" s="15" t="s">
        <v>10075</v>
      </c>
    </row>
    <row r="491" spans="1:9" ht="15" customHeight="1" x14ac:dyDescent="0.25">
      <c r="A491" s="17" t="s">
        <v>10080</v>
      </c>
      <c r="B491" s="12" t="s">
        <v>5079</v>
      </c>
      <c r="C491" s="13">
        <v>0.80710000000000004</v>
      </c>
      <c r="D491" s="14">
        <v>6214670119</v>
      </c>
      <c r="E491" s="14">
        <v>6214670119</v>
      </c>
      <c r="F491" s="15" t="s">
        <v>10076</v>
      </c>
      <c r="G491" s="13">
        <v>2.7595131813870498E-3</v>
      </c>
      <c r="H491" s="13">
        <v>2.5838895329221021E-3</v>
      </c>
      <c r="I491" s="15" t="s">
        <v>10075</v>
      </c>
    </row>
    <row r="492" spans="1:9" ht="15" customHeight="1" x14ac:dyDescent="0.25">
      <c r="A492" s="17" t="s">
        <v>10080</v>
      </c>
      <c r="B492" s="12" t="s">
        <v>5195</v>
      </c>
      <c r="C492" s="13">
        <v>0.15140000000000001</v>
      </c>
      <c r="D492" s="14">
        <v>278055000</v>
      </c>
      <c r="E492" s="14">
        <v>210067500</v>
      </c>
      <c r="F492" s="15" t="s">
        <v>10075</v>
      </c>
      <c r="G492" s="13">
        <v>1.32107927301896E-3</v>
      </c>
      <c r="H492" s="13">
        <v>9.3454131644309471E-4</v>
      </c>
      <c r="I492" s="15" t="s">
        <v>10075</v>
      </c>
    </row>
    <row r="493" spans="1:9" ht="15" customHeight="1" x14ac:dyDescent="0.25">
      <c r="A493" s="17" t="s">
        <v>10080</v>
      </c>
      <c r="B493" s="12" t="s">
        <v>5222</v>
      </c>
      <c r="C493" s="13">
        <v>0.27429999999999999</v>
      </c>
      <c r="D493" s="14">
        <v>694290318</v>
      </c>
      <c r="E493" s="14">
        <v>771310731</v>
      </c>
      <c r="F493" s="15" t="s">
        <v>10074</v>
      </c>
      <c r="G493" s="13">
        <v>7.2755780503299002E-4</v>
      </c>
      <c r="H493" s="13">
        <v>7.568280821895454E-4</v>
      </c>
      <c r="I493" s="15" t="s">
        <v>10074</v>
      </c>
    </row>
    <row r="494" spans="1:9" ht="15" customHeight="1" x14ac:dyDescent="0.25">
      <c r="A494" s="17" t="s">
        <v>10080</v>
      </c>
      <c r="B494" s="12" t="s">
        <v>5243</v>
      </c>
      <c r="C494" s="13">
        <v>0.50670000000000004</v>
      </c>
      <c r="D494" s="14">
        <v>10884943712</v>
      </c>
      <c r="E494" s="14">
        <v>10884943712</v>
      </c>
      <c r="F494" s="15" t="s">
        <v>10076</v>
      </c>
      <c r="G494" s="13">
        <v>3.67328116510431E-3</v>
      </c>
      <c r="H494" s="13">
        <v>3.4395025968856248E-3</v>
      </c>
      <c r="I494" s="15" t="s">
        <v>10075</v>
      </c>
    </row>
    <row r="495" spans="1:9" ht="15" customHeight="1" x14ac:dyDescent="0.25">
      <c r="A495" s="17" t="s">
        <v>10080</v>
      </c>
      <c r="B495" s="12" t="s">
        <v>5266</v>
      </c>
      <c r="C495" s="13">
        <v>0.1081</v>
      </c>
      <c r="D495" s="14">
        <v>129844000</v>
      </c>
      <c r="E495" s="14">
        <v>77291500</v>
      </c>
      <c r="F495" s="15" t="s">
        <v>10075</v>
      </c>
      <c r="G495" s="13">
        <v>6.0537652650299997E-4</v>
      </c>
      <c r="H495" s="13">
        <v>3.3742472037127599E-4</v>
      </c>
      <c r="I495" s="15" t="s">
        <v>10075</v>
      </c>
    </row>
    <row r="496" spans="1:9" ht="15" customHeight="1" x14ac:dyDescent="0.25">
      <c r="A496" s="17" t="s">
        <v>10080</v>
      </c>
      <c r="B496" s="12" t="s">
        <v>5319</v>
      </c>
      <c r="C496" s="13">
        <v>0.1759</v>
      </c>
      <c r="D496" s="14">
        <v>85741600</v>
      </c>
      <c r="E496" s="14">
        <v>85839200</v>
      </c>
      <c r="F496" s="15" t="s">
        <v>10074</v>
      </c>
      <c r="G496" s="13">
        <v>1.5837962350191001E-4</v>
      </c>
      <c r="H496" s="13">
        <v>1.4846868224797609E-4</v>
      </c>
      <c r="I496" s="15" t="s">
        <v>10075</v>
      </c>
    </row>
    <row r="497" spans="1:9" ht="15" customHeight="1" x14ac:dyDescent="0.25">
      <c r="A497" s="17" t="s">
        <v>10080</v>
      </c>
      <c r="B497" s="12" t="s">
        <v>5343</v>
      </c>
      <c r="C497" s="13">
        <v>8.2799999999999999E-2</v>
      </c>
      <c r="D497" s="14">
        <v>132480000</v>
      </c>
      <c r="E497" s="14">
        <v>132480000</v>
      </c>
      <c r="F497" s="15" t="s">
        <v>10076</v>
      </c>
      <c r="G497" s="13">
        <v>6.1766644766888005E-4</v>
      </c>
      <c r="H497" s="13">
        <v>5.7835631140593178E-4</v>
      </c>
      <c r="I497" s="15" t="s">
        <v>10076</v>
      </c>
    </row>
    <row r="498" spans="1:9" ht="15" customHeight="1" x14ac:dyDescent="0.25">
      <c r="A498" s="17" t="s">
        <v>10080</v>
      </c>
      <c r="B498" s="12" t="s">
        <v>5381</v>
      </c>
      <c r="C498" s="13">
        <v>7.4999999999999997E-2</v>
      </c>
      <c r="D498" s="14">
        <v>1031670000</v>
      </c>
      <c r="E498" s="14">
        <v>1031670000</v>
      </c>
      <c r="F498" s="15" t="s">
        <v>10076</v>
      </c>
      <c r="G498" s="13">
        <v>9.8948438519650002E-4</v>
      </c>
      <c r="H498" s="13">
        <v>9.2651064795006162E-4</v>
      </c>
      <c r="I498" s="15" t="s">
        <v>10075</v>
      </c>
    </row>
    <row r="499" spans="1:9" ht="15" customHeight="1" x14ac:dyDescent="0.25">
      <c r="A499" s="17" t="s">
        <v>10080</v>
      </c>
      <c r="B499" s="12" t="s">
        <v>5396</v>
      </c>
      <c r="C499" s="13">
        <v>0.2</v>
      </c>
      <c r="D499" s="14">
        <v>1160000000</v>
      </c>
      <c r="E499" s="14">
        <v>1160000000</v>
      </c>
      <c r="F499" s="15" t="s">
        <v>10076</v>
      </c>
      <c r="G499" s="13">
        <v>9.7864680430628011E-4</v>
      </c>
      <c r="H499" s="13">
        <v>9.1636280302896883E-4</v>
      </c>
      <c r="I499" s="15" t="s">
        <v>10075</v>
      </c>
    </row>
    <row r="500" spans="1:9" ht="15" customHeight="1" x14ac:dyDescent="0.25">
      <c r="A500" s="17" t="s">
        <v>10080</v>
      </c>
      <c r="B500" s="12" t="s">
        <v>5424</v>
      </c>
      <c r="C500" s="13">
        <v>7.8899999999999998E-2</v>
      </c>
      <c r="D500" s="14">
        <v>62947485</v>
      </c>
      <c r="E500" s="14">
        <v>62947485</v>
      </c>
      <c r="F500" s="15" t="s">
        <v>10076</v>
      </c>
      <c r="G500" s="13">
        <v>3.9130987771376999E-4</v>
      </c>
      <c r="H500" s="13">
        <v>3.6640574911553538E-4</v>
      </c>
      <c r="I500" s="15" t="s">
        <v>10076</v>
      </c>
    </row>
    <row r="501" spans="1:9" ht="15" customHeight="1" x14ac:dyDescent="0.25">
      <c r="A501" s="17" t="s">
        <v>10080</v>
      </c>
      <c r="B501" s="12" t="s">
        <v>5448</v>
      </c>
      <c r="C501" s="13">
        <v>0.1145</v>
      </c>
      <c r="D501" s="14">
        <v>85875000</v>
      </c>
      <c r="E501" s="14">
        <v>85875000</v>
      </c>
      <c r="F501" s="15" t="s">
        <v>10076</v>
      </c>
      <c r="G501" s="13">
        <v>1.0810211860101501E-2</v>
      </c>
      <c r="H501" s="13">
        <v>1.012221773766649E-2</v>
      </c>
      <c r="I501" s="15" t="s">
        <v>10075</v>
      </c>
    </row>
    <row r="502" spans="1:9" ht="15" customHeight="1" x14ac:dyDescent="0.25">
      <c r="A502" s="17" t="s">
        <v>10080</v>
      </c>
      <c r="B502" s="12" t="s">
        <v>5451</v>
      </c>
      <c r="C502" s="13">
        <v>0.31569999999999998</v>
      </c>
      <c r="D502" s="14">
        <v>787909328</v>
      </c>
      <c r="E502" s="14">
        <v>787909328</v>
      </c>
      <c r="F502" s="15" t="s">
        <v>10076</v>
      </c>
      <c r="G502" s="13">
        <v>2.3090565531488E-4</v>
      </c>
      <c r="H502" s="13">
        <v>2.1621013064776151E-4</v>
      </c>
      <c r="I502" s="15" t="s">
        <v>10076</v>
      </c>
    </row>
    <row r="503" spans="1:9" ht="15" customHeight="1" x14ac:dyDescent="0.25">
      <c r="A503" s="17" t="s">
        <v>10080</v>
      </c>
      <c r="B503" s="12" t="s">
        <v>5544</v>
      </c>
      <c r="C503" s="13">
        <v>0.1978</v>
      </c>
      <c r="D503" s="14">
        <v>2047473618</v>
      </c>
      <c r="E503" s="14">
        <v>2047473618</v>
      </c>
      <c r="F503" s="15" t="s">
        <v>10076</v>
      </c>
      <c r="G503" s="13">
        <v>4.3638914987087704E-3</v>
      </c>
      <c r="H503" s="13">
        <v>4.0861604283539722E-3</v>
      </c>
      <c r="I503" s="15" t="s">
        <v>10075</v>
      </c>
    </row>
    <row r="504" spans="1:9" ht="15" customHeight="1" x14ac:dyDescent="0.25">
      <c r="A504" s="17" t="s">
        <v>10080</v>
      </c>
      <c r="B504" s="12" t="s">
        <v>5612</v>
      </c>
      <c r="C504" s="13">
        <v>0.2732</v>
      </c>
      <c r="D504" s="14">
        <v>60413069</v>
      </c>
      <c r="E504" s="14">
        <v>60324746</v>
      </c>
      <c r="F504" s="15" t="s">
        <v>10075</v>
      </c>
      <c r="G504" s="13">
        <v>5.0431645644531003E-4</v>
      </c>
      <c r="H504" s="13">
        <v>4.715298710691826E-4</v>
      </c>
      <c r="I504" s="15" t="s">
        <v>10076</v>
      </c>
    </row>
    <row r="505" spans="1:9" ht="15" customHeight="1" x14ac:dyDescent="0.25">
      <c r="A505" s="17" t="s">
        <v>10080</v>
      </c>
      <c r="B505" s="12" t="s">
        <v>5650</v>
      </c>
      <c r="C505" s="13">
        <v>0.17699999999999999</v>
      </c>
      <c r="D505" s="14">
        <v>534871875</v>
      </c>
      <c r="E505" s="14">
        <v>534871875</v>
      </c>
      <c r="F505" s="15" t="s">
        <v>10076</v>
      </c>
      <c r="G505" s="13">
        <v>9.1675114045495999E-4</v>
      </c>
      <c r="H505" s="13">
        <v>8.5840636381867086E-4</v>
      </c>
      <c r="I505" s="15" t="s">
        <v>10076</v>
      </c>
    </row>
    <row r="506" spans="1:9" ht="15" customHeight="1" x14ac:dyDescent="0.25">
      <c r="A506" s="17" t="s">
        <v>10080</v>
      </c>
      <c r="B506" s="12" t="s">
        <v>5654</v>
      </c>
      <c r="C506" s="13">
        <v>0.2273</v>
      </c>
      <c r="D506" s="14">
        <v>1551461274</v>
      </c>
      <c r="E506" s="14">
        <v>1548735826</v>
      </c>
      <c r="F506" s="15" t="s">
        <v>10075</v>
      </c>
      <c r="G506" s="13">
        <v>2.2595875618877199E-3</v>
      </c>
      <c r="H506" s="13">
        <v>2.112063884183469E-3</v>
      </c>
      <c r="I506" s="15" t="s">
        <v>10075</v>
      </c>
    </row>
    <row r="507" spans="1:9" ht="15" customHeight="1" x14ac:dyDescent="0.25">
      <c r="A507" s="17" t="s">
        <v>10080</v>
      </c>
      <c r="B507" s="12" t="s">
        <v>5658</v>
      </c>
      <c r="C507" s="13">
        <v>0.60580000000000001</v>
      </c>
      <c r="D507" s="14">
        <v>1659165708</v>
      </c>
      <c r="E507" s="14">
        <v>1895027500</v>
      </c>
      <c r="F507" s="15" t="s">
        <v>10074</v>
      </c>
      <c r="G507" s="13">
        <v>5.3044047047327999E-4</v>
      </c>
      <c r="H507" s="13">
        <v>5.6728836310098851E-4</v>
      </c>
      <c r="I507" s="15" t="s">
        <v>10074</v>
      </c>
    </row>
    <row r="508" spans="1:9" ht="15" customHeight="1" x14ac:dyDescent="0.25">
      <c r="A508" s="17" t="s">
        <v>10080</v>
      </c>
      <c r="B508" s="12" t="s">
        <v>5669</v>
      </c>
      <c r="C508" s="13">
        <v>0.2235</v>
      </c>
      <c r="D508" s="14">
        <v>1585956000</v>
      </c>
      <c r="E508" s="14">
        <v>1585956000</v>
      </c>
      <c r="F508" s="15" t="s">
        <v>10076</v>
      </c>
      <c r="G508" s="13">
        <v>6.5351190365067896E-3</v>
      </c>
      <c r="H508" s="13">
        <v>6.1192045711183632E-3</v>
      </c>
      <c r="I508" s="15" t="s">
        <v>10075</v>
      </c>
    </row>
    <row r="509" spans="1:9" ht="15" customHeight="1" x14ac:dyDescent="0.25">
      <c r="A509" s="17" t="s">
        <v>10080</v>
      </c>
      <c r="B509" s="12" t="s">
        <v>5755</v>
      </c>
      <c r="C509" s="13">
        <v>0.4612</v>
      </c>
      <c r="D509" s="14">
        <v>295960116</v>
      </c>
      <c r="E509" s="14">
        <v>295960116</v>
      </c>
      <c r="F509" s="15" t="s">
        <v>10076</v>
      </c>
      <c r="G509" s="13">
        <v>2.1552191090283001E-4</v>
      </c>
      <c r="H509" s="13">
        <v>2.0180545347017401E-4</v>
      </c>
      <c r="I509" s="15" t="s">
        <v>10076</v>
      </c>
    </row>
    <row r="510" spans="1:9" ht="15" customHeight="1" x14ac:dyDescent="0.25">
      <c r="A510" s="17" t="s">
        <v>10080</v>
      </c>
      <c r="B510" s="12" t="s">
        <v>5903</v>
      </c>
      <c r="C510" s="13">
        <v>0.51519999999999999</v>
      </c>
      <c r="D510" s="14">
        <v>2448736521</v>
      </c>
      <c r="E510" s="14">
        <v>2448736521</v>
      </c>
      <c r="F510" s="15" t="s">
        <v>10076</v>
      </c>
      <c r="G510" s="13">
        <v>2.1746353637610001E-5</v>
      </c>
      <c r="H510" s="13">
        <v>2.0362350838442719E-5</v>
      </c>
      <c r="I510" s="15" t="s">
        <v>10076</v>
      </c>
    </row>
    <row r="511" spans="1:9" ht="15" customHeight="1" x14ac:dyDescent="0.25">
      <c r="A511" s="17" t="s">
        <v>10080</v>
      </c>
      <c r="B511" s="12" t="s">
        <v>5928</v>
      </c>
      <c r="C511" s="13">
        <v>0.10580000000000001</v>
      </c>
      <c r="D511" s="14">
        <v>11043806027</v>
      </c>
      <c r="E511" s="14">
        <v>7826086254</v>
      </c>
      <c r="F511" s="15" t="s">
        <v>10075</v>
      </c>
      <c r="G511" s="13">
        <v>2.6872849549385899E-2</v>
      </c>
      <c r="H511" s="13">
        <v>1.7831219674205218E-2</v>
      </c>
      <c r="I511" s="15" t="s">
        <v>10075</v>
      </c>
    </row>
    <row r="512" spans="1:9" ht="15" customHeight="1" x14ac:dyDescent="0.25">
      <c r="A512" s="17" t="s">
        <v>10080</v>
      </c>
      <c r="B512" s="12" t="s">
        <v>5930</v>
      </c>
      <c r="C512" s="13">
        <v>0.1231</v>
      </c>
      <c r="D512" s="14">
        <v>307750000</v>
      </c>
      <c r="E512" s="14">
        <v>307750000</v>
      </c>
      <c r="F512" s="15" t="s">
        <v>10076</v>
      </c>
      <c r="G512" s="13">
        <v>4.8647715622954002E-4</v>
      </c>
      <c r="H512" s="13">
        <v>4.5551629916992201E-4</v>
      </c>
      <c r="I512" s="15" t="s">
        <v>10076</v>
      </c>
    </row>
    <row r="513" spans="1:9" ht="15" customHeight="1" x14ac:dyDescent="0.25">
      <c r="A513" s="17" t="s">
        <v>10080</v>
      </c>
      <c r="B513" s="12" t="s">
        <v>5988</v>
      </c>
      <c r="C513" s="13">
        <v>0.14360000000000001</v>
      </c>
      <c r="D513" s="14">
        <v>160735238</v>
      </c>
      <c r="E513" s="14">
        <v>160735238</v>
      </c>
      <c r="F513" s="15" t="s">
        <v>10076</v>
      </c>
      <c r="G513" s="13">
        <v>1.12053426680005E-3</v>
      </c>
      <c r="H513" s="13">
        <v>1.049220122457486E-3</v>
      </c>
      <c r="I513" s="15" t="s">
        <v>10075</v>
      </c>
    </row>
    <row r="514" spans="1:9" ht="15" customHeight="1" x14ac:dyDescent="0.25">
      <c r="A514" s="17" t="s">
        <v>10080</v>
      </c>
      <c r="B514" s="12" t="s">
        <v>6074</v>
      </c>
      <c r="C514" s="13">
        <v>0.54330000000000001</v>
      </c>
      <c r="D514" s="14">
        <v>1338331569</v>
      </c>
      <c r="E514" s="14">
        <v>1338331801</v>
      </c>
      <c r="F514" s="15" t="s">
        <v>10074</v>
      </c>
      <c r="G514" s="13">
        <v>8.9139331654086999E-4</v>
      </c>
      <c r="H514" s="13">
        <v>8.3466253217879139E-4</v>
      </c>
      <c r="I514" s="15" t="s">
        <v>10075</v>
      </c>
    </row>
    <row r="515" spans="1:9" ht="15" customHeight="1" x14ac:dyDescent="0.25">
      <c r="A515" s="17" t="s">
        <v>10080</v>
      </c>
      <c r="B515" s="12" t="s">
        <v>6166</v>
      </c>
      <c r="C515" s="13">
        <v>0.40960000000000002</v>
      </c>
      <c r="D515" s="14">
        <v>2358753460</v>
      </c>
      <c r="E515" s="14">
        <v>2358753460</v>
      </c>
      <c r="F515" s="15" t="s">
        <v>10076</v>
      </c>
      <c r="G515" s="13">
        <v>3.6657680922022699E-2</v>
      </c>
      <c r="H515" s="13">
        <v>3.4324676785970967E-2</v>
      </c>
      <c r="I515" s="15" t="s">
        <v>10075</v>
      </c>
    </row>
    <row r="516" spans="1:9" ht="15" customHeight="1" x14ac:dyDescent="0.25">
      <c r="A516" s="17" t="s">
        <v>10080</v>
      </c>
      <c r="B516" s="12" t="s">
        <v>6179</v>
      </c>
      <c r="C516" s="13">
        <v>0.20610000000000001</v>
      </c>
      <c r="D516" s="14">
        <v>92745000</v>
      </c>
      <c r="E516" s="14">
        <v>92745000</v>
      </c>
      <c r="F516" s="15" t="s">
        <v>10076</v>
      </c>
      <c r="G516" s="13">
        <v>1.8614155279107999E-4</v>
      </c>
      <c r="H516" s="13">
        <v>1.742949492352478E-4</v>
      </c>
      <c r="I516" s="15" t="s">
        <v>10076</v>
      </c>
    </row>
    <row r="517" spans="1:9" ht="15" customHeight="1" x14ac:dyDescent="0.25">
      <c r="A517" s="17" t="s">
        <v>10080</v>
      </c>
      <c r="B517" s="12" t="s">
        <v>6222</v>
      </c>
      <c r="C517" s="13">
        <v>7.5800000000000006E-2</v>
      </c>
      <c r="D517" s="14">
        <v>50209920</v>
      </c>
      <c r="E517" s="14">
        <v>50209920</v>
      </c>
      <c r="F517" s="15" t="s">
        <v>10076</v>
      </c>
      <c r="G517" s="13">
        <v>9.7205404265329005E-4</v>
      </c>
      <c r="H517" s="13">
        <v>9.1018962438939592E-4</v>
      </c>
      <c r="I517" s="15" t="s">
        <v>10075</v>
      </c>
    </row>
    <row r="518" spans="1:9" ht="15" customHeight="1" x14ac:dyDescent="0.25">
      <c r="A518" s="17" t="s">
        <v>10080</v>
      </c>
      <c r="B518" s="12" t="s">
        <v>6230</v>
      </c>
      <c r="C518" s="13">
        <v>0.25009999999999999</v>
      </c>
      <c r="D518" s="14">
        <v>384101528</v>
      </c>
      <c r="E518" s="14">
        <v>250100995</v>
      </c>
      <c r="F518" s="15" t="s">
        <v>10075</v>
      </c>
      <c r="G518" s="13">
        <v>2.3365818243271802E-3</v>
      </c>
      <c r="H518" s="13">
        <v>1.424596420449491E-3</v>
      </c>
      <c r="I518" s="15" t="s">
        <v>10075</v>
      </c>
    </row>
    <row r="519" spans="1:9" ht="15" customHeight="1" x14ac:dyDescent="0.25">
      <c r="A519" s="17" t="s">
        <v>10080</v>
      </c>
      <c r="B519" s="12" t="s">
        <v>6282</v>
      </c>
      <c r="C519" s="13">
        <v>0.39889999999999998</v>
      </c>
      <c r="D519" s="14">
        <v>8158373343</v>
      </c>
      <c r="E519" s="14">
        <v>8158373343</v>
      </c>
      <c r="F519" s="15" t="s">
        <v>10076</v>
      </c>
      <c r="G519" s="13">
        <v>1.05779331766589E-2</v>
      </c>
      <c r="H519" s="13">
        <v>9.9047219624576327E-3</v>
      </c>
      <c r="I519" s="15" t="s">
        <v>10075</v>
      </c>
    </row>
    <row r="520" spans="1:9" ht="15" customHeight="1" x14ac:dyDescent="0.25">
      <c r="A520" s="17" t="s">
        <v>10080</v>
      </c>
      <c r="B520" s="12" t="s">
        <v>6320</v>
      </c>
      <c r="C520" s="13">
        <v>7.6300000000000007E-2</v>
      </c>
      <c r="D520" s="14">
        <v>89340371</v>
      </c>
      <c r="E520" s="14">
        <v>89340371</v>
      </c>
      <c r="F520" s="15" t="s">
        <v>10076</v>
      </c>
      <c r="G520" s="13">
        <v>3.9669994816101002E-4</v>
      </c>
      <c r="H520" s="13">
        <v>3.714527783324189E-4</v>
      </c>
      <c r="I520" s="15" t="s">
        <v>10076</v>
      </c>
    </row>
    <row r="521" spans="1:9" ht="15" customHeight="1" x14ac:dyDescent="0.25">
      <c r="A521" s="17" t="s">
        <v>10080</v>
      </c>
      <c r="B521" s="12" t="s">
        <v>6419</v>
      </c>
      <c r="C521" s="13">
        <v>0.2051</v>
      </c>
      <c r="D521" s="14">
        <v>1094774404</v>
      </c>
      <c r="E521" s="14">
        <v>1104467438</v>
      </c>
      <c r="F521" s="15" t="s">
        <v>10074</v>
      </c>
      <c r="G521" s="13">
        <v>8.7500700972759993E-4</v>
      </c>
      <c r="H521" s="13">
        <v>8.2657313040751979E-4</v>
      </c>
      <c r="I521" s="15" t="s">
        <v>10075</v>
      </c>
    </row>
    <row r="522" spans="1:9" ht="15" customHeight="1" x14ac:dyDescent="0.25">
      <c r="A522" s="17" t="s">
        <v>10080</v>
      </c>
      <c r="B522" s="12" t="s">
        <v>6521</v>
      </c>
      <c r="C522" s="13">
        <v>0.30359999999999998</v>
      </c>
      <c r="D522" s="14">
        <v>2219598163</v>
      </c>
      <c r="E522" s="14">
        <v>2219598163</v>
      </c>
      <c r="F522" s="15" t="s">
        <v>10076</v>
      </c>
      <c r="G522" s="13">
        <v>1.7740312015948999E-4</v>
      </c>
      <c r="H522" s="13">
        <v>1.6611265647986691E-4</v>
      </c>
      <c r="I522" s="15" t="s">
        <v>10076</v>
      </c>
    </row>
    <row r="523" spans="1:9" ht="15" customHeight="1" x14ac:dyDescent="0.25">
      <c r="A523" s="17" t="s">
        <v>10080</v>
      </c>
      <c r="B523" s="12" t="s">
        <v>6532</v>
      </c>
      <c r="C523" s="13">
        <v>0.1077</v>
      </c>
      <c r="D523" s="14">
        <v>519445328</v>
      </c>
      <c r="E523" s="14">
        <v>519445328</v>
      </c>
      <c r="F523" s="15" t="s">
        <v>10076</v>
      </c>
      <c r="G523" s="13">
        <v>4.5899432187634301E-3</v>
      </c>
      <c r="H523" s="13">
        <v>4.2978255458960878E-3</v>
      </c>
      <c r="I523" s="15" t="s">
        <v>10075</v>
      </c>
    </row>
    <row r="524" spans="1:9" ht="15" customHeight="1" x14ac:dyDescent="0.25">
      <c r="A524" s="17" t="s">
        <v>10080</v>
      </c>
      <c r="B524" s="12" t="s">
        <v>6615</v>
      </c>
      <c r="C524" s="13">
        <v>0.25019999999999998</v>
      </c>
      <c r="D524" s="14">
        <v>264794979</v>
      </c>
      <c r="E524" s="14">
        <v>264794979</v>
      </c>
      <c r="F524" s="15" t="s">
        <v>10076</v>
      </c>
      <c r="G524" s="13">
        <v>2.6807664827037999E-4</v>
      </c>
      <c r="H524" s="13">
        <v>2.5101545102264631E-4</v>
      </c>
      <c r="I524" s="15" t="s">
        <v>10076</v>
      </c>
    </row>
    <row r="525" spans="1:9" ht="15" customHeight="1" x14ac:dyDescent="0.25">
      <c r="A525" s="17" t="s">
        <v>10080</v>
      </c>
      <c r="B525" s="12" t="s">
        <v>6637</v>
      </c>
      <c r="C525" s="13">
        <v>0.2</v>
      </c>
      <c r="D525" s="14">
        <v>410004064</v>
      </c>
      <c r="E525" s="14">
        <v>410004064</v>
      </c>
      <c r="F525" s="15" t="s">
        <v>10076</v>
      </c>
      <c r="G525" s="13">
        <v>2.0754267257906E-4</v>
      </c>
      <c r="H525" s="13">
        <v>1.9433403793464249E-4</v>
      </c>
      <c r="I525" s="15" t="s">
        <v>10076</v>
      </c>
    </row>
    <row r="526" spans="1:9" ht="15" customHeight="1" x14ac:dyDescent="0.25">
      <c r="A526" s="17" t="s">
        <v>10080</v>
      </c>
      <c r="B526" s="12" t="s">
        <v>6667</v>
      </c>
      <c r="C526" s="13">
        <v>0.3846</v>
      </c>
      <c r="D526" s="14">
        <v>551901274</v>
      </c>
      <c r="E526" s="14">
        <v>551901274</v>
      </c>
      <c r="F526" s="15" t="s">
        <v>10076</v>
      </c>
      <c r="G526" s="13">
        <v>3.9209903309809999E-5</v>
      </c>
      <c r="H526" s="13">
        <v>3.6714468115200169E-5</v>
      </c>
      <c r="I526" s="15" t="s">
        <v>10076</v>
      </c>
    </row>
    <row r="527" spans="1:9" ht="15" customHeight="1" x14ac:dyDescent="0.25">
      <c r="A527" s="17" t="s">
        <v>10080</v>
      </c>
      <c r="B527" s="12" t="s">
        <v>6724</v>
      </c>
      <c r="C527" s="13">
        <v>4.6300000000000001E-2</v>
      </c>
      <c r="D527" s="14">
        <v>1204147002</v>
      </c>
      <c r="E527" s="14">
        <v>1204147002</v>
      </c>
      <c r="F527" s="15" t="s">
        <v>10076</v>
      </c>
      <c r="G527" s="13">
        <v>4.5554731957340496E-3</v>
      </c>
      <c r="H527" s="13">
        <v>4.2655492958416624E-3</v>
      </c>
      <c r="I527" s="15" t="s">
        <v>10075</v>
      </c>
    </row>
    <row r="528" spans="1:9" ht="15" customHeight="1" x14ac:dyDescent="0.25">
      <c r="A528" s="17" t="s">
        <v>10080</v>
      </c>
      <c r="B528" s="12" t="s">
        <v>6731</v>
      </c>
      <c r="C528" s="13">
        <v>0.1328</v>
      </c>
      <c r="D528" s="14">
        <v>385455158</v>
      </c>
      <c r="E528" s="14">
        <v>417183741</v>
      </c>
      <c r="F528" s="15" t="s">
        <v>10074</v>
      </c>
      <c r="G528" s="13">
        <v>5.7850211887506002E-4</v>
      </c>
      <c r="H528" s="13">
        <v>5.8627305705811269E-4</v>
      </c>
      <c r="I528" s="15" t="s">
        <v>10076</v>
      </c>
    </row>
    <row r="529" spans="1:9" ht="15" customHeight="1" x14ac:dyDescent="0.25">
      <c r="A529" s="17" t="s">
        <v>10080</v>
      </c>
      <c r="B529" s="12" t="s">
        <v>6803</v>
      </c>
      <c r="C529" s="13">
        <v>0.18410000000000001</v>
      </c>
      <c r="D529" s="14">
        <v>699944985</v>
      </c>
      <c r="E529" s="14">
        <v>640775096</v>
      </c>
      <c r="F529" s="15" t="s">
        <v>10075</v>
      </c>
      <c r="G529" s="13">
        <v>6.8375573052314E-4</v>
      </c>
      <c r="H529" s="13">
        <v>5.8611679612533018E-4</v>
      </c>
      <c r="I529" s="15" t="s">
        <v>10075</v>
      </c>
    </row>
    <row r="530" spans="1:9" ht="15" customHeight="1" x14ac:dyDescent="0.25">
      <c r="A530" s="17" t="s">
        <v>10080</v>
      </c>
      <c r="B530" s="12" t="s">
        <v>6835</v>
      </c>
      <c r="C530" s="13">
        <v>0.14549999999999999</v>
      </c>
      <c r="D530" s="14">
        <v>421117424</v>
      </c>
      <c r="E530" s="14">
        <v>421697076</v>
      </c>
      <c r="F530" s="15" t="s">
        <v>10074</v>
      </c>
      <c r="G530" s="13">
        <v>5.2731085475659007E-4</v>
      </c>
      <c r="H530" s="13">
        <v>4.9443084936816567E-4</v>
      </c>
      <c r="I530" s="15" t="s">
        <v>10076</v>
      </c>
    </row>
    <row r="531" spans="1:9" ht="15" customHeight="1" x14ac:dyDescent="0.25">
      <c r="A531" s="17" t="s">
        <v>10080</v>
      </c>
      <c r="B531" s="12" t="s">
        <v>6867</v>
      </c>
      <c r="C531" s="13">
        <v>0.41</v>
      </c>
      <c r="D531" s="14">
        <v>30923102</v>
      </c>
      <c r="E531" s="14">
        <v>30923102</v>
      </c>
      <c r="F531" s="15" t="s">
        <v>10076</v>
      </c>
      <c r="G531" s="13">
        <v>8.6778976449049995E-5</v>
      </c>
      <c r="H531" s="13">
        <v>8.1256103583977722E-5</v>
      </c>
      <c r="I531" s="15" t="s">
        <v>10076</v>
      </c>
    </row>
    <row r="532" spans="1:9" ht="15" customHeight="1" x14ac:dyDescent="0.25">
      <c r="A532" s="17" t="s">
        <v>10080</v>
      </c>
      <c r="B532" s="12" t="s">
        <v>6888</v>
      </c>
      <c r="C532" s="13">
        <v>0.25</v>
      </c>
      <c r="D532" s="14">
        <v>1666666675</v>
      </c>
      <c r="E532" s="14">
        <v>1666666675</v>
      </c>
      <c r="F532" s="15" t="s">
        <v>10076</v>
      </c>
      <c r="G532" s="13">
        <v>1.0508760352868299E-3</v>
      </c>
      <c r="H532" s="13">
        <v>9.8399515033825756E-4</v>
      </c>
      <c r="I532" s="15" t="s">
        <v>10075</v>
      </c>
    </row>
    <row r="533" spans="1:9" ht="15" customHeight="1" x14ac:dyDescent="0.25">
      <c r="A533" s="17" t="s">
        <v>10080</v>
      </c>
      <c r="B533" s="12" t="s">
        <v>6936</v>
      </c>
      <c r="C533" s="13">
        <v>0.2354</v>
      </c>
      <c r="D533" s="14">
        <v>1121833582</v>
      </c>
      <c r="E533" s="14">
        <v>1121833582</v>
      </c>
      <c r="F533" s="15" t="s">
        <v>10076</v>
      </c>
      <c r="G533" s="13">
        <v>8.7670906351109996E-4</v>
      </c>
      <c r="H533" s="13">
        <v>8.2091268427392282E-4</v>
      </c>
      <c r="I533" s="15" t="s">
        <v>10075</v>
      </c>
    </row>
    <row r="534" spans="1:9" ht="15" customHeight="1" x14ac:dyDescent="0.25">
      <c r="A534" s="17" t="s">
        <v>10080</v>
      </c>
      <c r="B534" s="12" t="s">
        <v>6966</v>
      </c>
      <c r="C534" s="13">
        <v>0.51190000000000002</v>
      </c>
      <c r="D534" s="14">
        <v>757356438</v>
      </c>
      <c r="E534" s="14">
        <v>8428060018</v>
      </c>
      <c r="F534" s="15" t="s">
        <v>10074</v>
      </c>
      <c r="G534" s="13">
        <v>2.2867760040075E-4</v>
      </c>
      <c r="H534" s="13">
        <v>2.382826350880325E-3</v>
      </c>
      <c r="I534" s="15" t="s">
        <v>10074</v>
      </c>
    </row>
    <row r="535" spans="1:9" ht="15" customHeight="1" x14ac:dyDescent="0.25">
      <c r="A535" s="17" t="s">
        <v>10080</v>
      </c>
      <c r="B535" s="12" t="s">
        <v>6973</v>
      </c>
      <c r="C535" s="13">
        <v>0.55830000000000002</v>
      </c>
      <c r="D535" s="14">
        <v>15237826439</v>
      </c>
      <c r="E535" s="14">
        <v>16154065863</v>
      </c>
      <c r="F535" s="15" t="s">
        <v>10074</v>
      </c>
      <c r="G535" s="13">
        <v>9.0665531759507104E-2</v>
      </c>
      <c r="H535" s="13">
        <v>0.09</v>
      </c>
      <c r="I535" s="15" t="s">
        <v>10075</v>
      </c>
    </row>
    <row r="536" spans="1:9" ht="15" customHeight="1" x14ac:dyDescent="0.25">
      <c r="A536" s="17" t="s">
        <v>10080</v>
      </c>
      <c r="B536" s="12" t="s">
        <v>7115</v>
      </c>
      <c r="C536" s="13">
        <v>0.21820000000000001</v>
      </c>
      <c r="D536" s="14">
        <v>1615168750</v>
      </c>
      <c r="E536" s="14">
        <v>1404662500</v>
      </c>
      <c r="F536" s="15" t="s">
        <v>10075</v>
      </c>
      <c r="G536" s="13">
        <v>4.3891832948682007E-3</v>
      </c>
      <c r="H536" s="13">
        <v>3.5742034713045529E-3</v>
      </c>
      <c r="I536" s="15" t="s">
        <v>10075</v>
      </c>
    </row>
    <row r="537" spans="1:9" ht="15" customHeight="1" x14ac:dyDescent="0.25">
      <c r="A537" s="17" t="s">
        <v>10080</v>
      </c>
      <c r="B537" s="12" t="s">
        <v>7143</v>
      </c>
      <c r="C537" s="13">
        <v>0.626</v>
      </c>
      <c r="D537" s="14">
        <v>1197396778</v>
      </c>
      <c r="E537" s="14">
        <v>1197396778</v>
      </c>
      <c r="F537" s="15" t="s">
        <v>10076</v>
      </c>
      <c r="G537" s="13">
        <v>9.5702874523475006E-4</v>
      </c>
      <c r="H537" s="13">
        <v>8.9612058135727843E-4</v>
      </c>
      <c r="I537" s="15" t="s">
        <v>10075</v>
      </c>
    </row>
    <row r="538" spans="1:9" ht="15" customHeight="1" x14ac:dyDescent="0.25">
      <c r="A538" s="17" t="s">
        <v>10080</v>
      </c>
      <c r="B538" s="12" t="s">
        <v>7182</v>
      </c>
      <c r="C538" s="13">
        <v>0.25990000000000002</v>
      </c>
      <c r="D538" s="14">
        <v>2208110400</v>
      </c>
      <c r="E538" s="14">
        <v>2208110400</v>
      </c>
      <c r="F538" s="15" t="s">
        <v>10076</v>
      </c>
      <c r="G538" s="13">
        <v>1.6275834435642701E-3</v>
      </c>
      <c r="H538" s="13">
        <v>1.5239991792190351E-3</v>
      </c>
      <c r="I538" s="15" t="s">
        <v>10075</v>
      </c>
    </row>
    <row r="539" spans="1:9" ht="15" customHeight="1" x14ac:dyDescent="0.25">
      <c r="A539" s="17" t="s">
        <v>10080</v>
      </c>
      <c r="B539" s="12" t="s">
        <v>7200</v>
      </c>
      <c r="C539" s="13">
        <v>0.15229999999999999</v>
      </c>
      <c r="D539" s="14">
        <v>132527116</v>
      </c>
      <c r="E539" s="14">
        <v>132527116</v>
      </c>
      <c r="F539" s="15" t="s">
        <v>10076</v>
      </c>
      <c r="G539" s="13">
        <v>3.8838556010815001E-4</v>
      </c>
      <c r="H539" s="13">
        <v>3.6366754504032009E-4</v>
      </c>
      <c r="I539" s="15" t="s">
        <v>10076</v>
      </c>
    </row>
    <row r="540" spans="1:9" ht="15" customHeight="1" x14ac:dyDescent="0.25">
      <c r="A540" s="17" t="s">
        <v>10082</v>
      </c>
      <c r="B540" s="12" t="s">
        <v>1341</v>
      </c>
      <c r="C540" s="13">
        <v>0.35809999999999997</v>
      </c>
      <c r="D540" s="14">
        <v>3080883333</v>
      </c>
      <c r="E540" s="14">
        <v>3080883333</v>
      </c>
      <c r="F540" s="15" t="s">
        <v>10076</v>
      </c>
      <c r="G540" s="13">
        <v>9.3682096380126294E-3</v>
      </c>
      <c r="H540" s="13">
        <v>9.3244121074632005E-3</v>
      </c>
      <c r="I540" s="15" t="s">
        <v>10075</v>
      </c>
    </row>
    <row r="541" spans="1:9" ht="15" customHeight="1" x14ac:dyDescent="0.25">
      <c r="A541" s="17" t="s">
        <v>10082</v>
      </c>
      <c r="B541" s="12" t="s">
        <v>1738</v>
      </c>
      <c r="C541" s="13">
        <v>0.33100000000000002</v>
      </c>
      <c r="D541" s="14">
        <v>10008250000</v>
      </c>
      <c r="E541" s="14">
        <v>11005750000</v>
      </c>
      <c r="F541" s="15" t="s">
        <v>10074</v>
      </c>
      <c r="G541" s="13">
        <v>6.6129283589083904E-2</v>
      </c>
      <c r="H541" s="13">
        <v>7.2380266032744736E-2</v>
      </c>
      <c r="I541" s="15" t="s">
        <v>10074</v>
      </c>
    </row>
    <row r="542" spans="1:9" ht="15" customHeight="1" x14ac:dyDescent="0.25">
      <c r="A542" s="17" t="s">
        <v>10082</v>
      </c>
      <c r="B542" s="12" t="s">
        <v>1842</v>
      </c>
      <c r="C542" s="13">
        <v>0.2097</v>
      </c>
      <c r="D542" s="14">
        <v>862565612</v>
      </c>
      <c r="E542" s="14">
        <v>862565612</v>
      </c>
      <c r="F542" s="15" t="s">
        <v>10076</v>
      </c>
      <c r="G542" s="13">
        <v>1.9565044768114302E-3</v>
      </c>
      <c r="H542" s="13">
        <v>1.947357579257664E-3</v>
      </c>
      <c r="I542" s="15" t="s">
        <v>10075</v>
      </c>
    </row>
    <row r="543" spans="1:9" ht="15" customHeight="1" x14ac:dyDescent="0.25">
      <c r="A543" s="17" t="s">
        <v>10082</v>
      </c>
      <c r="B543" s="12" t="s">
        <v>2202</v>
      </c>
      <c r="C543" s="13">
        <v>0.2</v>
      </c>
      <c r="D543" s="14">
        <v>250000000</v>
      </c>
      <c r="E543" s="14">
        <v>250000000</v>
      </c>
      <c r="F543" s="15" t="s">
        <v>10076</v>
      </c>
      <c r="G543" s="13">
        <v>1.1669922400648701E-3</v>
      </c>
      <c r="H543" s="13">
        <v>1.161536408167661E-3</v>
      </c>
      <c r="I543" s="15" t="s">
        <v>10076</v>
      </c>
    </row>
    <row r="544" spans="1:9" ht="15" customHeight="1" x14ac:dyDescent="0.25">
      <c r="A544" s="17" t="s">
        <v>10082</v>
      </c>
      <c r="B544" s="12" t="s">
        <v>2242</v>
      </c>
      <c r="C544" s="13">
        <v>0.2079</v>
      </c>
      <c r="D544" s="14">
        <v>530159019</v>
      </c>
      <c r="E544" s="14">
        <v>530175794</v>
      </c>
      <c r="F544" s="15" t="s">
        <v>10074</v>
      </c>
      <c r="G544" s="13">
        <v>5.2283785451273993E-4</v>
      </c>
      <c r="H544" s="13">
        <v>5.2040998954825789E-4</v>
      </c>
      <c r="I544" s="15" t="s">
        <v>10076</v>
      </c>
    </row>
    <row r="545" spans="1:9" ht="15" customHeight="1" x14ac:dyDescent="0.25">
      <c r="A545" s="17" t="s">
        <v>10082</v>
      </c>
      <c r="B545" s="12" t="s">
        <v>2376</v>
      </c>
      <c r="C545" s="13">
        <v>7.7600000000000002E-2</v>
      </c>
      <c r="D545" s="14">
        <v>86912000</v>
      </c>
      <c r="E545" s="14">
        <v>86912000</v>
      </c>
      <c r="F545" s="15" t="s">
        <v>10076</v>
      </c>
      <c r="G545" s="13">
        <v>2.2999332902156901E-3</v>
      </c>
      <c r="H545" s="13">
        <v>2.2891808199117622E-3</v>
      </c>
      <c r="I545" s="15" t="s">
        <v>10076</v>
      </c>
    </row>
    <row r="546" spans="1:9" ht="15" customHeight="1" x14ac:dyDescent="0.25">
      <c r="A546" s="17" t="s">
        <v>10082</v>
      </c>
      <c r="B546" s="12" t="s">
        <v>3065</v>
      </c>
      <c r="C546" s="13">
        <v>0.1192</v>
      </c>
      <c r="D546" s="14">
        <v>911273336</v>
      </c>
      <c r="E546" s="14">
        <v>724584511</v>
      </c>
      <c r="F546" s="15" t="s">
        <v>10075</v>
      </c>
      <c r="G546" s="13">
        <v>1.0185144506327001E-3</v>
      </c>
      <c r="H546" s="13">
        <v>8.060694045322267E-4</v>
      </c>
      <c r="I546" s="15" t="s">
        <v>10075</v>
      </c>
    </row>
    <row r="547" spans="1:9" ht="15" customHeight="1" x14ac:dyDescent="0.25">
      <c r="A547" s="17" t="s">
        <v>10082</v>
      </c>
      <c r="B547" s="12" t="s">
        <v>3096</v>
      </c>
      <c r="C547" s="13">
        <v>0.53100000000000003</v>
      </c>
      <c r="D547" s="14">
        <v>8206953895</v>
      </c>
      <c r="E547" s="14">
        <v>8159319450</v>
      </c>
      <c r="F547" s="15" t="s">
        <v>10075</v>
      </c>
      <c r="G547" s="13">
        <v>0.180083067125309</v>
      </c>
      <c r="H547" s="13">
        <v>0.17820081296346191</v>
      </c>
      <c r="I547" s="15" t="s">
        <v>10075</v>
      </c>
    </row>
    <row r="548" spans="1:9" ht="15" customHeight="1" x14ac:dyDescent="0.25">
      <c r="A548" s="17" t="s">
        <v>10082</v>
      </c>
      <c r="B548" s="12" t="s">
        <v>3358</v>
      </c>
      <c r="C548" s="13">
        <v>0.2</v>
      </c>
      <c r="D548" s="14">
        <v>336932500</v>
      </c>
      <c r="E548" s="14">
        <v>336932500</v>
      </c>
      <c r="F548" s="15" t="s">
        <v>10076</v>
      </c>
      <c r="G548" s="13">
        <v>1.12975088784273E-3</v>
      </c>
      <c r="H548" s="13">
        <v>1.124469163836196E-3</v>
      </c>
      <c r="I548" s="15" t="s">
        <v>10076</v>
      </c>
    </row>
    <row r="549" spans="1:9" ht="15" customHeight="1" x14ac:dyDescent="0.25">
      <c r="A549" s="17" t="s">
        <v>10082</v>
      </c>
      <c r="B549" s="12" t="s">
        <v>3380</v>
      </c>
      <c r="C549" s="13">
        <v>0.11990000000000001</v>
      </c>
      <c r="D549" s="14">
        <v>371602173</v>
      </c>
      <c r="E549" s="14">
        <v>371602173</v>
      </c>
      <c r="F549" s="15" t="s">
        <v>10076</v>
      </c>
      <c r="G549" s="13">
        <v>7.6958821672623991E-4</v>
      </c>
      <c r="H549" s="13">
        <v>7.6599029790981469E-4</v>
      </c>
      <c r="I549" s="15" t="s">
        <v>10076</v>
      </c>
    </row>
    <row r="550" spans="1:9" ht="15" customHeight="1" x14ac:dyDescent="0.25">
      <c r="A550" s="17" t="s">
        <v>10082</v>
      </c>
      <c r="B550" s="12" t="s">
        <v>3583</v>
      </c>
      <c r="C550" s="13">
        <v>0.15440000000000001</v>
      </c>
      <c r="D550" s="14">
        <v>247040000</v>
      </c>
      <c r="E550" s="14">
        <v>247040000</v>
      </c>
      <c r="F550" s="15" t="s">
        <v>10076</v>
      </c>
      <c r="G550" s="13">
        <v>1.55110165437337E-3</v>
      </c>
      <c r="H550" s="13">
        <v>1.5438500638389899E-3</v>
      </c>
      <c r="I550" s="15" t="s">
        <v>10075</v>
      </c>
    </row>
    <row r="551" spans="1:9" ht="15" customHeight="1" x14ac:dyDescent="0.25">
      <c r="A551" s="17" t="s">
        <v>10082</v>
      </c>
      <c r="B551" s="12" t="s">
        <v>3774</v>
      </c>
      <c r="C551" s="13">
        <v>0.1018</v>
      </c>
      <c r="D551" s="14">
        <v>566678700</v>
      </c>
      <c r="E551" s="14">
        <v>566678819</v>
      </c>
      <c r="F551" s="15" t="s">
        <v>10074</v>
      </c>
      <c r="G551" s="13">
        <v>4.3404266874321499E-3</v>
      </c>
      <c r="H551" s="13">
        <v>4.3201355668949209E-3</v>
      </c>
      <c r="I551" s="15" t="s">
        <v>10076</v>
      </c>
    </row>
    <row r="552" spans="1:9" ht="15" customHeight="1" x14ac:dyDescent="0.25">
      <c r="A552" s="17" t="s">
        <v>10082</v>
      </c>
      <c r="B552" s="12" t="s">
        <v>3941</v>
      </c>
      <c r="C552" s="13">
        <v>0.38329999999999997</v>
      </c>
      <c r="D552" s="14">
        <v>11593788251</v>
      </c>
      <c r="E552" s="14">
        <v>12603285747</v>
      </c>
      <c r="F552" s="15" t="s">
        <v>10074</v>
      </c>
      <c r="G552" s="13">
        <v>0.18484457879177599</v>
      </c>
      <c r="H552" s="13">
        <v>0.2</v>
      </c>
      <c r="I552" s="15" t="s">
        <v>10074</v>
      </c>
    </row>
    <row r="553" spans="1:9" ht="15" customHeight="1" x14ac:dyDescent="0.25">
      <c r="A553" s="17" t="s">
        <v>10082</v>
      </c>
      <c r="B553" s="12" t="s">
        <v>4069</v>
      </c>
      <c r="C553" s="13">
        <v>0.21029999999999999</v>
      </c>
      <c r="D553" s="14">
        <v>830685000</v>
      </c>
      <c r="E553" s="14">
        <v>830685000</v>
      </c>
      <c r="F553" s="15" t="s">
        <v>10076</v>
      </c>
      <c r="G553" s="13">
        <v>2.1163022124709098E-3</v>
      </c>
      <c r="H553" s="13">
        <v>2.1064082399846031E-3</v>
      </c>
      <c r="I553" s="15" t="s">
        <v>10076</v>
      </c>
    </row>
    <row r="554" spans="1:9" ht="15" customHeight="1" x14ac:dyDescent="0.25">
      <c r="A554" s="17" t="s">
        <v>10082</v>
      </c>
      <c r="B554" s="12" t="s">
        <v>4459</v>
      </c>
      <c r="C554" s="13">
        <v>0.16900000000000001</v>
      </c>
      <c r="D554" s="14">
        <v>2369568708</v>
      </c>
      <c r="E554" s="14">
        <v>2368167425</v>
      </c>
      <c r="F554" s="15" t="s">
        <v>10075</v>
      </c>
      <c r="G554" s="13">
        <v>7.9452779166965509E-3</v>
      </c>
      <c r="H554" s="13">
        <v>7.9034561647032178E-3</v>
      </c>
      <c r="I554" s="15" t="s">
        <v>10076</v>
      </c>
    </row>
    <row r="555" spans="1:9" ht="15" customHeight="1" x14ac:dyDescent="0.25">
      <c r="A555" s="17" t="s">
        <v>10082</v>
      </c>
      <c r="B555" s="12" t="s">
        <v>4495</v>
      </c>
      <c r="C555" s="13">
        <v>0.40089999999999998</v>
      </c>
      <c r="D555" s="14">
        <v>454531250</v>
      </c>
      <c r="E555" s="14">
        <v>626406250</v>
      </c>
      <c r="F555" s="15" t="s">
        <v>10074</v>
      </c>
      <c r="G555" s="13">
        <v>4.1089991956245E-4</v>
      </c>
      <c r="H555" s="13">
        <v>5.6362889594834605E-4</v>
      </c>
      <c r="I555" s="15" t="s">
        <v>10074</v>
      </c>
    </row>
    <row r="556" spans="1:9" ht="15" customHeight="1" x14ac:dyDescent="0.25">
      <c r="A556" s="17" t="s">
        <v>10082</v>
      </c>
      <c r="B556" s="12" t="s">
        <v>4534</v>
      </c>
      <c r="C556" s="13">
        <v>0.12509999999999999</v>
      </c>
      <c r="D556" s="14">
        <v>56044800</v>
      </c>
      <c r="E556" s="14">
        <v>56044800</v>
      </c>
      <c r="F556" s="15" t="s">
        <v>10076</v>
      </c>
      <c r="G556" s="13">
        <v>2.82802548389693E-3</v>
      </c>
      <c r="H556" s="13">
        <v>2.8148041177974369E-3</v>
      </c>
      <c r="I556" s="15" t="s">
        <v>10076</v>
      </c>
    </row>
    <row r="557" spans="1:9" ht="15" customHeight="1" x14ac:dyDescent="0.25">
      <c r="A557" s="17" t="s">
        <v>10082</v>
      </c>
      <c r="B557" s="12" t="s">
        <v>4584</v>
      </c>
      <c r="C557" s="13">
        <v>0.16639999999999999</v>
      </c>
      <c r="D557" s="14">
        <v>2314204922</v>
      </c>
      <c r="E557" s="14">
        <v>2314204922</v>
      </c>
      <c r="F557" s="15" t="s">
        <v>10076</v>
      </c>
      <c r="G557" s="13">
        <v>7.9878651977144402E-2</v>
      </c>
      <c r="H557" s="13">
        <v>7.9505209465328089E-2</v>
      </c>
      <c r="I557" s="15" t="s">
        <v>10075</v>
      </c>
    </row>
    <row r="558" spans="1:9" ht="15" customHeight="1" x14ac:dyDescent="0.25">
      <c r="A558" s="17" t="s">
        <v>10082</v>
      </c>
      <c r="B558" s="12" t="s">
        <v>4676</v>
      </c>
      <c r="C558" s="13">
        <v>0.21909999999999999</v>
      </c>
      <c r="D558" s="14">
        <v>1051773201</v>
      </c>
      <c r="E558" s="14">
        <v>1051773201</v>
      </c>
      <c r="F558" s="15" t="s">
        <v>10076</v>
      </c>
      <c r="G558" s="13">
        <v>3.7686708975322699E-3</v>
      </c>
      <c r="H558" s="13">
        <v>3.7510518978558938E-3</v>
      </c>
      <c r="I558" s="15" t="s">
        <v>10076</v>
      </c>
    </row>
    <row r="559" spans="1:9" ht="15" customHeight="1" x14ac:dyDescent="0.25">
      <c r="A559" s="17" t="s">
        <v>10082</v>
      </c>
      <c r="B559" s="12" t="s">
        <v>4851</v>
      </c>
      <c r="C559" s="13">
        <v>0.15090000000000001</v>
      </c>
      <c r="D559" s="14">
        <v>312140717</v>
      </c>
      <c r="E559" s="14">
        <v>312140717</v>
      </c>
      <c r="F559" s="15" t="s">
        <v>10076</v>
      </c>
      <c r="G559" s="13">
        <v>5.1305041485533104E-3</v>
      </c>
      <c r="H559" s="13">
        <v>5.1065184082039706E-3</v>
      </c>
      <c r="I559" s="15" t="s">
        <v>10076</v>
      </c>
    </row>
    <row r="560" spans="1:9" ht="15" customHeight="1" x14ac:dyDescent="0.25">
      <c r="A560" s="17" t="s">
        <v>10082</v>
      </c>
      <c r="B560" s="12" t="s">
        <v>5107</v>
      </c>
      <c r="C560" s="13">
        <v>0.24249999999999999</v>
      </c>
      <c r="D560" s="14">
        <v>77143255</v>
      </c>
      <c r="E560" s="14">
        <v>164991319</v>
      </c>
      <c r="F560" s="15" t="s">
        <v>10074</v>
      </c>
      <c r="G560" s="13">
        <v>4.4378807021719997E-4</v>
      </c>
      <c r="H560" s="13">
        <v>9.4472110697742153E-4</v>
      </c>
      <c r="I560" s="15" t="s">
        <v>10074</v>
      </c>
    </row>
    <row r="561" spans="1:9" ht="15" customHeight="1" x14ac:dyDescent="0.25">
      <c r="A561" s="17" t="s">
        <v>10082</v>
      </c>
      <c r="B561" s="12" t="s">
        <v>5146</v>
      </c>
      <c r="C561" s="13">
        <v>0.1467</v>
      </c>
      <c r="D561" s="14">
        <v>3977650950</v>
      </c>
      <c r="E561" s="14">
        <v>3969533295</v>
      </c>
      <c r="F561" s="15" t="s">
        <v>10075</v>
      </c>
      <c r="G561" s="13">
        <v>1.64754327277301E-2</v>
      </c>
      <c r="H561" s="13">
        <v>1.6364941919510032E-2</v>
      </c>
      <c r="I561" s="15" t="s">
        <v>10075</v>
      </c>
    </row>
    <row r="562" spans="1:9" ht="15" customHeight="1" x14ac:dyDescent="0.25">
      <c r="A562" s="17" t="s">
        <v>10082</v>
      </c>
      <c r="B562" s="12" t="s">
        <v>5293</v>
      </c>
      <c r="C562" s="13">
        <v>0.30170000000000002</v>
      </c>
      <c r="D562" s="14">
        <v>251664000</v>
      </c>
      <c r="E562" s="14">
        <v>253428000</v>
      </c>
      <c r="F562" s="15" t="s">
        <v>10074</v>
      </c>
      <c r="G562" s="13">
        <v>1.1499408726594999E-3</v>
      </c>
      <c r="H562" s="13">
        <v>1.15258740816977E-3</v>
      </c>
      <c r="I562" s="15" t="s">
        <v>10074</v>
      </c>
    </row>
    <row r="563" spans="1:9" ht="15" customHeight="1" x14ac:dyDescent="0.25">
      <c r="A563" s="17" t="s">
        <v>10082</v>
      </c>
      <c r="B563" s="12" t="s">
        <v>5298</v>
      </c>
      <c r="C563" s="13">
        <v>0.18379999999999999</v>
      </c>
      <c r="D563" s="14">
        <v>324521875</v>
      </c>
      <c r="E563" s="14">
        <v>324521875</v>
      </c>
      <c r="F563" s="15" t="s">
        <v>10076</v>
      </c>
      <c r="G563" s="13">
        <v>2.5709914612779901E-3</v>
      </c>
      <c r="H563" s="13">
        <v>2.5589717607690039E-3</v>
      </c>
      <c r="I563" s="15" t="s">
        <v>10076</v>
      </c>
    </row>
    <row r="564" spans="1:9" ht="15" customHeight="1" x14ac:dyDescent="0.25">
      <c r="A564" s="17" t="s">
        <v>10082</v>
      </c>
      <c r="B564" s="12" t="s">
        <v>5498</v>
      </c>
      <c r="C564" s="13">
        <v>7.9200000000000007E-2</v>
      </c>
      <c r="D564" s="14">
        <v>1109774073</v>
      </c>
      <c r="E564" s="14">
        <v>1105586246</v>
      </c>
      <c r="F564" s="15" t="s">
        <v>10075</v>
      </c>
      <c r="G564" s="13">
        <v>1.3589405773310701E-2</v>
      </c>
      <c r="H564" s="13">
        <v>1.347483259967281E-2</v>
      </c>
      <c r="I564" s="15" t="s">
        <v>10075</v>
      </c>
    </row>
    <row r="565" spans="1:9" ht="15" customHeight="1" x14ac:dyDescent="0.25">
      <c r="A565" s="17" t="s">
        <v>10082</v>
      </c>
      <c r="B565" s="12" t="s">
        <v>5503</v>
      </c>
      <c r="C565" s="13">
        <v>0.2291</v>
      </c>
      <c r="D565" s="14">
        <v>214781250</v>
      </c>
      <c r="E565" s="14">
        <v>214781250</v>
      </c>
      <c r="F565" s="15" t="s">
        <v>10076</v>
      </c>
      <c r="G565" s="13">
        <v>8.7550305508782306E-3</v>
      </c>
      <c r="H565" s="13">
        <v>8.7140997089234645E-3</v>
      </c>
      <c r="I565" s="15" t="s">
        <v>10075</v>
      </c>
    </row>
    <row r="566" spans="1:9" ht="15" customHeight="1" x14ac:dyDescent="0.25">
      <c r="A566" s="17" t="s">
        <v>10082</v>
      </c>
      <c r="B566" s="12" t="s">
        <v>5513</v>
      </c>
      <c r="C566" s="13">
        <v>0.21479999999999999</v>
      </c>
      <c r="D566" s="14">
        <v>729588505</v>
      </c>
      <c r="E566" s="14">
        <v>728909818</v>
      </c>
      <c r="F566" s="15" t="s">
        <v>10075</v>
      </c>
      <c r="G566" s="13">
        <v>8.1544845657375003E-4</v>
      </c>
      <c r="H566" s="13">
        <v>8.1088112416376082E-4</v>
      </c>
      <c r="I566" s="15" t="s">
        <v>10076</v>
      </c>
    </row>
    <row r="567" spans="1:9" ht="15" customHeight="1" x14ac:dyDescent="0.25">
      <c r="A567" s="17" t="s">
        <v>10082</v>
      </c>
      <c r="B567" s="12" t="s">
        <v>5645</v>
      </c>
      <c r="C567" s="13">
        <v>0.30759999999999998</v>
      </c>
      <c r="D567" s="14">
        <v>3857556459</v>
      </c>
      <c r="E567" s="14">
        <v>3456407209</v>
      </c>
      <c r="F567" s="15" t="s">
        <v>10075</v>
      </c>
      <c r="G567" s="13">
        <v>1.9275049152008401E-2</v>
      </c>
      <c r="H567" s="13">
        <v>1.7189884726868901E-2</v>
      </c>
      <c r="I567" s="15" t="s">
        <v>10075</v>
      </c>
    </row>
    <row r="568" spans="1:9" ht="15" customHeight="1" x14ac:dyDescent="0.25">
      <c r="A568" s="17" t="s">
        <v>10082</v>
      </c>
      <c r="B568" s="12" t="s">
        <v>5832</v>
      </c>
      <c r="C568" s="13">
        <v>0.2</v>
      </c>
      <c r="D568" s="14">
        <v>530000000</v>
      </c>
      <c r="E568" s="14">
        <v>530000000</v>
      </c>
      <c r="F568" s="15" t="s">
        <v>10076</v>
      </c>
      <c r="G568" s="13">
        <v>2.9967045804032001E-3</v>
      </c>
      <c r="H568" s="13">
        <v>2.9826946188327881E-3</v>
      </c>
      <c r="I568" s="15" t="s">
        <v>10076</v>
      </c>
    </row>
    <row r="569" spans="1:9" ht="15" customHeight="1" x14ac:dyDescent="0.25">
      <c r="A569" s="17" t="s">
        <v>10082</v>
      </c>
      <c r="B569" s="12" t="s">
        <v>5838</v>
      </c>
      <c r="C569" s="13">
        <v>7.5499999999999998E-2</v>
      </c>
      <c r="D569" s="14">
        <v>46669685</v>
      </c>
      <c r="E569" s="14">
        <v>70190463</v>
      </c>
      <c r="F569" s="15" t="s">
        <v>10074</v>
      </c>
      <c r="G569" s="13">
        <v>7.5174502868233998E-4</v>
      </c>
      <c r="H569" s="13">
        <v>1.1253267907870329E-3</v>
      </c>
      <c r="I569" s="15" t="s">
        <v>10074</v>
      </c>
    </row>
    <row r="570" spans="1:9" ht="15" customHeight="1" x14ac:dyDescent="0.25">
      <c r="A570" s="17" t="s">
        <v>10082</v>
      </c>
      <c r="B570" s="12" t="s">
        <v>5875</v>
      </c>
      <c r="C570" s="13">
        <v>0.15179999999999999</v>
      </c>
      <c r="D570" s="14">
        <v>2891006547</v>
      </c>
      <c r="E570" s="14">
        <v>2602934720</v>
      </c>
      <c r="F570" s="15" t="s">
        <v>10075</v>
      </c>
      <c r="G570" s="13">
        <v>1.5966067905992198E-2</v>
      </c>
      <c r="H570" s="13">
        <v>1.4307937433399771E-2</v>
      </c>
      <c r="I570" s="15" t="s">
        <v>10075</v>
      </c>
    </row>
    <row r="571" spans="1:9" ht="15" customHeight="1" x14ac:dyDescent="0.25">
      <c r="A571" s="17" t="s">
        <v>10082</v>
      </c>
      <c r="B571" s="12" t="s">
        <v>5941</v>
      </c>
      <c r="C571" s="13">
        <v>1.21E-2</v>
      </c>
      <c r="D571" s="14">
        <v>43560</v>
      </c>
      <c r="E571" s="14">
        <v>43560</v>
      </c>
      <c r="F571" s="15" t="s">
        <v>10076</v>
      </c>
      <c r="G571" s="13">
        <v>2.0763257427320001E-5</v>
      </c>
      <c r="H571" s="13">
        <v>2.0666186651460789E-5</v>
      </c>
      <c r="I571" s="15" t="s">
        <v>10076</v>
      </c>
    </row>
    <row r="572" spans="1:9" ht="15" customHeight="1" x14ac:dyDescent="0.25">
      <c r="A572" s="17" t="s">
        <v>10082</v>
      </c>
      <c r="B572" s="12" t="s">
        <v>6005</v>
      </c>
      <c r="C572" s="13">
        <v>0.2021</v>
      </c>
      <c r="D572" s="14">
        <v>6060000000</v>
      </c>
      <c r="E572" s="14">
        <v>6063000000</v>
      </c>
      <c r="F572" s="15" t="s">
        <v>10074</v>
      </c>
      <c r="G572" s="13">
        <v>5.0300652848880613E-2</v>
      </c>
      <c r="H572" s="13">
        <v>5.0090276022167139E-2</v>
      </c>
      <c r="I572" s="15" t="s">
        <v>10075</v>
      </c>
    </row>
    <row r="573" spans="1:9" ht="15" customHeight="1" x14ac:dyDescent="0.25">
      <c r="A573" s="17" t="s">
        <v>10082</v>
      </c>
      <c r="B573" s="12" t="s">
        <v>6009</v>
      </c>
      <c r="C573" s="13">
        <v>7.5399999999999995E-2</v>
      </c>
      <c r="D573" s="14">
        <v>1058698575</v>
      </c>
      <c r="E573" s="14">
        <v>980661825</v>
      </c>
      <c r="F573" s="15" t="s">
        <v>10075</v>
      </c>
      <c r="G573" s="13">
        <v>4.7679589847381701E-2</v>
      </c>
      <c r="H573" s="13">
        <v>4.3958646393171028E-2</v>
      </c>
      <c r="I573" s="15" t="s">
        <v>10075</v>
      </c>
    </row>
    <row r="574" spans="1:9" ht="15" customHeight="1" x14ac:dyDescent="0.25">
      <c r="A574" s="17" t="s">
        <v>10082</v>
      </c>
      <c r="B574" s="12" t="s">
        <v>6207</v>
      </c>
      <c r="C574" s="13">
        <v>9.2399999999999996E-2</v>
      </c>
      <c r="D574" s="14">
        <v>1143520583</v>
      </c>
      <c r="E574" s="14">
        <v>1172711453</v>
      </c>
      <c r="F574" s="15" t="s">
        <v>10074</v>
      </c>
      <c r="G574" s="13">
        <v>3.13884649297861E-2</v>
      </c>
      <c r="H574" s="13">
        <v>3.2039233400039793E-2</v>
      </c>
      <c r="I574" s="15" t="s">
        <v>10074</v>
      </c>
    </row>
    <row r="575" spans="1:9" ht="15" customHeight="1" x14ac:dyDescent="0.25">
      <c r="A575" s="17" t="s">
        <v>10082</v>
      </c>
      <c r="B575" s="12" t="s">
        <v>6275</v>
      </c>
      <c r="C575" s="13">
        <v>0.16800000000000001</v>
      </c>
      <c r="D575" s="14">
        <v>858150490</v>
      </c>
      <c r="E575" s="14">
        <v>813656384</v>
      </c>
      <c r="F575" s="15" t="s">
        <v>10075</v>
      </c>
      <c r="G575" s="13">
        <v>0.21192761709343599</v>
      </c>
      <c r="H575" s="13">
        <v>0.2</v>
      </c>
      <c r="I575" s="15" t="s">
        <v>10075</v>
      </c>
    </row>
    <row r="576" spans="1:9" ht="15" customHeight="1" x14ac:dyDescent="0.25">
      <c r="A576" s="17" t="s">
        <v>10082</v>
      </c>
      <c r="B576" s="12" t="s">
        <v>6411</v>
      </c>
      <c r="C576" s="13">
        <v>0.14599999999999999</v>
      </c>
      <c r="D576" s="14">
        <v>933053438</v>
      </c>
      <c r="E576" s="14">
        <v>924818750</v>
      </c>
      <c r="F576" s="15" t="s">
        <v>10075</v>
      </c>
      <c r="G576" s="13">
        <v>8.7416012588133999E-4</v>
      </c>
      <c r="H576" s="13">
        <v>8.623944647552543E-4</v>
      </c>
      <c r="I576" s="15" t="s">
        <v>10076</v>
      </c>
    </row>
    <row r="577" spans="1:9" ht="15" customHeight="1" x14ac:dyDescent="0.25">
      <c r="A577" s="17" t="s">
        <v>10082</v>
      </c>
      <c r="B577" s="12" t="s">
        <v>6795</v>
      </c>
      <c r="C577" s="13">
        <v>9.2499999999999999E-2</v>
      </c>
      <c r="D577" s="14">
        <v>427084149</v>
      </c>
      <c r="E577" s="14">
        <v>417162448</v>
      </c>
      <c r="F577" s="15" t="s">
        <v>10075</v>
      </c>
      <c r="G577" s="13">
        <v>1.7760025858822599E-2</v>
      </c>
      <c r="H577" s="13">
        <v>1.7266336747751701E-2</v>
      </c>
      <c r="I577" s="15" t="s">
        <v>10075</v>
      </c>
    </row>
    <row r="578" spans="1:9" ht="15" customHeight="1" x14ac:dyDescent="0.25">
      <c r="A578" s="17" t="s">
        <v>10083</v>
      </c>
      <c r="B578" s="12" t="s">
        <v>59</v>
      </c>
      <c r="C578" s="13">
        <v>0.13100000000000001</v>
      </c>
      <c r="D578" s="14">
        <v>81325675</v>
      </c>
      <c r="E578" s="14">
        <v>81325675</v>
      </c>
      <c r="F578" s="15" t="s">
        <v>10076</v>
      </c>
      <c r="G578" s="13">
        <v>5.6258143370526998E-4</v>
      </c>
      <c r="H578" s="13">
        <v>6.0396372095562875E-4</v>
      </c>
      <c r="I578" s="15" t="s">
        <v>10076</v>
      </c>
    </row>
    <row r="579" spans="1:9" ht="15" customHeight="1" x14ac:dyDescent="0.25">
      <c r="A579" s="17" t="s">
        <v>10083</v>
      </c>
      <c r="B579" s="12" t="s">
        <v>111</v>
      </c>
      <c r="C579" s="13">
        <v>5.4399999999999997E-2</v>
      </c>
      <c r="D579" s="14">
        <v>67104109</v>
      </c>
      <c r="E579" s="14">
        <v>67227689</v>
      </c>
      <c r="F579" s="15" t="s">
        <v>10074</v>
      </c>
      <c r="G579" s="13">
        <v>1.41839443125188E-3</v>
      </c>
      <c r="H579" s="13">
        <v>1.525532775125796E-3</v>
      </c>
      <c r="I579" s="15" t="s">
        <v>10074</v>
      </c>
    </row>
    <row r="580" spans="1:9" ht="15" customHeight="1" x14ac:dyDescent="0.25">
      <c r="A580" s="17" t="s">
        <v>10083</v>
      </c>
      <c r="B580" s="12" t="s">
        <v>167</v>
      </c>
      <c r="C580" s="13">
        <v>0.12970000000000001</v>
      </c>
      <c r="D580" s="14">
        <v>3179203499</v>
      </c>
      <c r="E580" s="14">
        <v>3176754190</v>
      </c>
      <c r="F580" s="15" t="s">
        <v>10075</v>
      </c>
      <c r="G580" s="13">
        <v>1.4335899583689099E-3</v>
      </c>
      <c r="H580" s="13">
        <v>1.537856066402312E-3</v>
      </c>
      <c r="I580" s="15" t="s">
        <v>10074</v>
      </c>
    </row>
    <row r="581" spans="1:9" ht="15" customHeight="1" x14ac:dyDescent="0.25">
      <c r="A581" s="17" t="s">
        <v>10083</v>
      </c>
      <c r="B581" s="12" t="s">
        <v>172</v>
      </c>
      <c r="C581" s="13">
        <v>7.5499999999999998E-2</v>
      </c>
      <c r="D581" s="14">
        <v>3576212869</v>
      </c>
      <c r="E581" s="14">
        <v>3576212869</v>
      </c>
      <c r="F581" s="15" t="s">
        <v>10076</v>
      </c>
      <c r="G581" s="13">
        <v>6.2305477552083001E-4</v>
      </c>
      <c r="H581" s="13">
        <v>6.6888535191324955E-4</v>
      </c>
      <c r="I581" s="15" t="s">
        <v>10074</v>
      </c>
    </row>
    <row r="582" spans="1:9" ht="15" customHeight="1" x14ac:dyDescent="0.25">
      <c r="A582" s="17" t="s">
        <v>10083</v>
      </c>
      <c r="B582" s="12" t="s">
        <v>176</v>
      </c>
      <c r="C582" s="13">
        <v>0.25540000000000002</v>
      </c>
      <c r="D582" s="14">
        <v>1202950000</v>
      </c>
      <c r="E582" s="14">
        <v>1251460000</v>
      </c>
      <c r="F582" s="15" t="s">
        <v>10074</v>
      </c>
      <c r="G582" s="13">
        <v>3.1745250318186003E-4</v>
      </c>
      <c r="H582" s="13">
        <v>3.5454683152514232E-4</v>
      </c>
      <c r="I582" s="15" t="s">
        <v>10074</v>
      </c>
    </row>
    <row r="583" spans="1:9" ht="15" customHeight="1" x14ac:dyDescent="0.25">
      <c r="A583" s="17" t="s">
        <v>10083</v>
      </c>
      <c r="B583" s="12" t="s">
        <v>324</v>
      </c>
      <c r="C583" s="13">
        <v>0.10009999999999999</v>
      </c>
      <c r="D583" s="14">
        <v>504656649</v>
      </c>
      <c r="E583" s="14">
        <v>500655407</v>
      </c>
      <c r="F583" s="15" t="s">
        <v>10075</v>
      </c>
      <c r="G583" s="13">
        <v>5.3529143621915002E-4</v>
      </c>
      <c r="H583" s="13">
        <v>5.7011000517344194E-4</v>
      </c>
      <c r="I583" s="15" t="s">
        <v>10074</v>
      </c>
    </row>
    <row r="584" spans="1:9" ht="15" customHeight="1" x14ac:dyDescent="0.25">
      <c r="A584" s="17" t="s">
        <v>10083</v>
      </c>
      <c r="B584" s="12" t="s">
        <v>341</v>
      </c>
      <c r="C584" s="13">
        <v>7.6700000000000004E-2</v>
      </c>
      <c r="D584" s="14">
        <v>1395731664</v>
      </c>
      <c r="E584" s="14">
        <v>1395731664</v>
      </c>
      <c r="F584" s="15" t="s">
        <v>10076</v>
      </c>
      <c r="G584" s="13">
        <v>6.9374140543941999E-4</v>
      </c>
      <c r="H584" s="13">
        <v>7.4477153921720309E-4</v>
      </c>
      <c r="I584" s="15" t="s">
        <v>10076</v>
      </c>
    </row>
    <row r="585" spans="1:9" ht="15" customHeight="1" x14ac:dyDescent="0.25">
      <c r="A585" s="17" t="s">
        <v>10083</v>
      </c>
      <c r="B585" s="12" t="s">
        <v>388</v>
      </c>
      <c r="C585" s="13">
        <v>8.6099999999999996E-2</v>
      </c>
      <c r="D585" s="14">
        <v>196888905</v>
      </c>
      <c r="E585" s="14">
        <v>191333349</v>
      </c>
      <c r="F585" s="15" t="s">
        <v>10075</v>
      </c>
      <c r="G585" s="13">
        <v>1.5234287291136E-4</v>
      </c>
      <c r="H585" s="13">
        <v>1.5893407779459629E-4</v>
      </c>
      <c r="I585" s="15" t="s">
        <v>10076</v>
      </c>
    </row>
    <row r="586" spans="1:9" ht="15" customHeight="1" x14ac:dyDescent="0.25">
      <c r="A586" s="17" t="s">
        <v>10083</v>
      </c>
      <c r="B586" s="12" t="s">
        <v>439</v>
      </c>
      <c r="C586" s="13">
        <v>0.62770000000000004</v>
      </c>
      <c r="D586" s="14">
        <v>7385714976</v>
      </c>
      <c r="E586" s="14">
        <v>7385714976</v>
      </c>
      <c r="F586" s="15" t="s">
        <v>10076</v>
      </c>
      <c r="G586" s="13">
        <v>2.1855889316525798E-2</v>
      </c>
      <c r="H586" s="13">
        <v>2.3463561776693991E-2</v>
      </c>
      <c r="I586" s="15" t="s">
        <v>10074</v>
      </c>
    </row>
    <row r="587" spans="1:9" ht="15" customHeight="1" x14ac:dyDescent="0.25">
      <c r="A587" s="17" t="s">
        <v>10083</v>
      </c>
      <c r="B587" s="12" t="s">
        <v>590</v>
      </c>
      <c r="C587" s="13">
        <v>0.27210000000000001</v>
      </c>
      <c r="D587" s="14">
        <v>3695541530</v>
      </c>
      <c r="E587" s="14">
        <v>3733965282</v>
      </c>
      <c r="F587" s="15" t="s">
        <v>10074</v>
      </c>
      <c r="G587" s="13">
        <v>1.28768889478657E-2</v>
      </c>
      <c r="H587" s="13">
        <v>1.3967818877626839E-2</v>
      </c>
      <c r="I587" s="15" t="s">
        <v>10074</v>
      </c>
    </row>
    <row r="588" spans="1:9" ht="15" customHeight="1" x14ac:dyDescent="0.25">
      <c r="A588" s="17" t="s">
        <v>10083</v>
      </c>
      <c r="B588" s="12" t="s">
        <v>599</v>
      </c>
      <c r="C588" s="13">
        <v>0.14499999999999999</v>
      </c>
      <c r="D588" s="14">
        <v>50516038</v>
      </c>
      <c r="E588" s="14">
        <v>50516038</v>
      </c>
      <c r="F588" s="15" t="s">
        <v>10076</v>
      </c>
      <c r="G588" s="13">
        <v>5.4876839668069999E-5</v>
      </c>
      <c r="H588" s="13">
        <v>5.8913463101693092E-5</v>
      </c>
      <c r="I588" s="15" t="s">
        <v>10076</v>
      </c>
    </row>
    <row r="589" spans="1:9" ht="15" customHeight="1" x14ac:dyDescent="0.25">
      <c r="A589" s="17" t="s">
        <v>10083</v>
      </c>
      <c r="B589" s="12" t="s">
        <v>609</v>
      </c>
      <c r="C589" s="13">
        <v>0.1368</v>
      </c>
      <c r="D589" s="14">
        <v>52531200</v>
      </c>
      <c r="E589" s="14">
        <v>52531200</v>
      </c>
      <c r="F589" s="15" t="s">
        <v>10076</v>
      </c>
      <c r="G589" s="13">
        <v>8.1426665642460005E-5</v>
      </c>
      <c r="H589" s="13">
        <v>8.7416236959962412E-5</v>
      </c>
      <c r="I589" s="15" t="s">
        <v>10076</v>
      </c>
    </row>
    <row r="590" spans="1:9" ht="15" customHeight="1" x14ac:dyDescent="0.25">
      <c r="A590" s="17" t="s">
        <v>10083</v>
      </c>
      <c r="B590" s="12" t="s">
        <v>637</v>
      </c>
      <c r="C590" s="13">
        <v>0.22600000000000001</v>
      </c>
      <c r="D590" s="14">
        <v>316400000</v>
      </c>
      <c r="E590" s="14">
        <v>316400000</v>
      </c>
      <c r="F590" s="15" t="s">
        <v>10076</v>
      </c>
      <c r="G590" s="13">
        <v>1.5077987321019E-4</v>
      </c>
      <c r="H590" s="13">
        <v>1.618709180995993E-4</v>
      </c>
      <c r="I590" s="15" t="s">
        <v>10076</v>
      </c>
    </row>
    <row r="591" spans="1:9" ht="15" customHeight="1" x14ac:dyDescent="0.25">
      <c r="A591" s="17" t="s">
        <v>10083</v>
      </c>
      <c r="B591" s="12" t="s">
        <v>656</v>
      </c>
      <c r="C591" s="13">
        <v>0.59099999999999997</v>
      </c>
      <c r="D591" s="14">
        <v>5287236147</v>
      </c>
      <c r="E591" s="14">
        <v>5294402852</v>
      </c>
      <c r="F591" s="15" t="s">
        <v>10074</v>
      </c>
      <c r="G591" s="13">
        <v>2.4383450793513E-4</v>
      </c>
      <c r="H591" s="13">
        <v>2.6212527540262902E-4</v>
      </c>
      <c r="I591" s="15" t="s">
        <v>10074</v>
      </c>
    </row>
    <row r="592" spans="1:9" ht="15" customHeight="1" x14ac:dyDescent="0.25">
      <c r="A592" s="17" t="s">
        <v>10083</v>
      </c>
      <c r="B592" s="12" t="s">
        <v>698</v>
      </c>
      <c r="C592" s="13">
        <v>8.8700000000000001E-2</v>
      </c>
      <c r="D592" s="14">
        <v>113357894</v>
      </c>
      <c r="E592" s="14">
        <v>113357894</v>
      </c>
      <c r="F592" s="15" t="s">
        <v>10076</v>
      </c>
      <c r="G592" s="13">
        <v>8.1321195569009991E-5</v>
      </c>
      <c r="H592" s="13">
        <v>8.7303008420249199E-5</v>
      </c>
      <c r="I592" s="15" t="s">
        <v>10076</v>
      </c>
    </row>
    <row r="593" spans="1:9" ht="15" customHeight="1" x14ac:dyDescent="0.25">
      <c r="A593" s="17" t="s">
        <v>10083</v>
      </c>
      <c r="B593" s="12" t="s">
        <v>798</v>
      </c>
      <c r="C593" s="13">
        <v>0.12709999999999999</v>
      </c>
      <c r="D593" s="14">
        <v>5603024607</v>
      </c>
      <c r="E593" s="14">
        <v>5594221740</v>
      </c>
      <c r="F593" s="15" t="s">
        <v>10075</v>
      </c>
      <c r="G593" s="13">
        <v>7.1777196062984994E-4</v>
      </c>
      <c r="H593" s="13">
        <v>7.6935909454945318E-4</v>
      </c>
      <c r="I593" s="15" t="s">
        <v>10074</v>
      </c>
    </row>
    <row r="594" spans="1:9" ht="15" customHeight="1" x14ac:dyDescent="0.25">
      <c r="A594" s="17" t="s">
        <v>10083</v>
      </c>
      <c r="B594" s="12" t="s">
        <v>808</v>
      </c>
      <c r="C594" s="13">
        <v>0.25559999999999999</v>
      </c>
      <c r="D594" s="14">
        <v>4997634143</v>
      </c>
      <c r="E594" s="14">
        <v>5048993229</v>
      </c>
      <c r="F594" s="15" t="s">
        <v>10074</v>
      </c>
      <c r="G594" s="13">
        <v>1.66456886471828E-3</v>
      </c>
      <c r="H594" s="13">
        <v>1.8053755289443689E-3</v>
      </c>
      <c r="I594" s="15" t="s">
        <v>10074</v>
      </c>
    </row>
    <row r="595" spans="1:9" ht="15" customHeight="1" x14ac:dyDescent="0.25">
      <c r="A595" s="17" t="s">
        <v>10083</v>
      </c>
      <c r="B595" s="12" t="s">
        <v>857</v>
      </c>
      <c r="C595" s="13">
        <v>0.44269999999999998</v>
      </c>
      <c r="D595" s="14">
        <v>4801846394</v>
      </c>
      <c r="E595" s="14">
        <v>6548938532</v>
      </c>
      <c r="F595" s="15" t="s">
        <v>10074</v>
      </c>
      <c r="G595" s="13">
        <v>5.2901827328056808E-3</v>
      </c>
      <c r="H595" s="13">
        <v>7.7456662634027267E-3</v>
      </c>
      <c r="I595" s="15" t="s">
        <v>10074</v>
      </c>
    </row>
    <row r="596" spans="1:9" ht="15" customHeight="1" x14ac:dyDescent="0.25">
      <c r="A596" s="17" t="s">
        <v>10083</v>
      </c>
      <c r="B596" s="12" t="s">
        <v>916</v>
      </c>
      <c r="C596" s="13">
        <v>0.4259</v>
      </c>
      <c r="D596" s="14">
        <v>4791544074</v>
      </c>
      <c r="E596" s="14">
        <v>4847516831</v>
      </c>
      <c r="F596" s="15" t="s">
        <v>10074</v>
      </c>
      <c r="G596" s="13">
        <v>8.2865396899961502E-2</v>
      </c>
      <c r="H596" s="13">
        <v>0.09</v>
      </c>
      <c r="I596" s="15" t="s">
        <v>10074</v>
      </c>
    </row>
    <row r="597" spans="1:9" ht="15" customHeight="1" x14ac:dyDescent="0.25">
      <c r="A597" s="17" t="s">
        <v>10083</v>
      </c>
      <c r="B597" s="12" t="s">
        <v>922</v>
      </c>
      <c r="C597" s="13">
        <v>0.1113</v>
      </c>
      <c r="D597" s="14">
        <v>2146992797</v>
      </c>
      <c r="E597" s="14">
        <v>2394391767</v>
      </c>
      <c r="F597" s="15" t="s">
        <v>10074</v>
      </c>
      <c r="G597" s="13">
        <v>7.0685066321311898E-3</v>
      </c>
      <c r="H597" s="13">
        <v>8.4628715470518156E-3</v>
      </c>
      <c r="I597" s="15" t="s">
        <v>10074</v>
      </c>
    </row>
    <row r="598" spans="1:9" ht="15" customHeight="1" x14ac:dyDescent="0.25">
      <c r="A598" s="17" t="s">
        <v>10083</v>
      </c>
      <c r="B598" s="12" t="s">
        <v>931</v>
      </c>
      <c r="C598" s="13">
        <v>0.15629999999999999</v>
      </c>
      <c r="D598" s="14">
        <v>29043648002</v>
      </c>
      <c r="E598" s="14">
        <v>29043648002</v>
      </c>
      <c r="F598" s="15" t="s">
        <v>10076</v>
      </c>
      <c r="G598" s="13">
        <v>4.4647420204139698E-3</v>
      </c>
      <c r="H598" s="13">
        <v>4.7931588914653144E-3</v>
      </c>
      <c r="I598" s="15" t="s">
        <v>10074</v>
      </c>
    </row>
    <row r="599" spans="1:9" ht="15" customHeight="1" x14ac:dyDescent="0.25">
      <c r="A599" s="17" t="s">
        <v>10083</v>
      </c>
      <c r="B599" s="12" t="s">
        <v>935</v>
      </c>
      <c r="C599" s="13">
        <v>0.26400000000000001</v>
      </c>
      <c r="D599" s="14">
        <v>434819317</v>
      </c>
      <c r="E599" s="14">
        <v>434490158</v>
      </c>
      <c r="F599" s="15" t="s">
        <v>10075</v>
      </c>
      <c r="G599" s="13">
        <v>8.5224452403465003E-4</v>
      </c>
      <c r="H599" s="13">
        <v>9.1424120191088384E-4</v>
      </c>
      <c r="I599" s="15" t="s">
        <v>10076</v>
      </c>
    </row>
    <row r="600" spans="1:9" ht="15" customHeight="1" x14ac:dyDescent="0.25">
      <c r="A600" s="17" t="s">
        <v>10083</v>
      </c>
      <c r="B600" s="12" t="s">
        <v>943</v>
      </c>
      <c r="C600" s="13">
        <v>8.9800000000000005E-2</v>
      </c>
      <c r="D600" s="14">
        <v>363617181</v>
      </c>
      <c r="E600" s="14">
        <v>363617181</v>
      </c>
      <c r="F600" s="15" t="s">
        <v>10076</v>
      </c>
      <c r="G600" s="13">
        <v>1.81199900955301E-3</v>
      </c>
      <c r="H600" s="13">
        <v>1.9452857810023079E-3</v>
      </c>
      <c r="I600" s="15" t="s">
        <v>10074</v>
      </c>
    </row>
    <row r="601" spans="1:9" ht="15" customHeight="1" x14ac:dyDescent="0.25">
      <c r="A601" s="17" t="s">
        <v>10083</v>
      </c>
      <c r="B601" s="12" t="s">
        <v>950</v>
      </c>
      <c r="C601" s="13">
        <v>0.39119999999999999</v>
      </c>
      <c r="D601" s="14">
        <v>8943121645</v>
      </c>
      <c r="E601" s="14">
        <v>7574245049</v>
      </c>
      <c r="F601" s="15" t="s">
        <v>10075</v>
      </c>
      <c r="G601" s="13">
        <v>9.8984419311017896E-2</v>
      </c>
      <c r="H601" s="13">
        <v>0.09</v>
      </c>
      <c r="I601" s="15" t="s">
        <v>10075</v>
      </c>
    </row>
    <row r="602" spans="1:9" ht="15" customHeight="1" x14ac:dyDescent="0.25">
      <c r="A602" s="17" t="s">
        <v>10083</v>
      </c>
      <c r="B602" s="12" t="s">
        <v>954</v>
      </c>
      <c r="C602" s="13">
        <v>0.4662</v>
      </c>
      <c r="D602" s="14">
        <v>10362664763</v>
      </c>
      <c r="E602" s="14">
        <v>9402511095</v>
      </c>
      <c r="F602" s="15" t="s">
        <v>10075</v>
      </c>
      <c r="G602" s="13">
        <v>9.2394186806124004E-2</v>
      </c>
      <c r="H602" s="13">
        <v>0.09</v>
      </c>
      <c r="I602" s="15" t="s">
        <v>10075</v>
      </c>
    </row>
    <row r="603" spans="1:9" ht="15" customHeight="1" x14ac:dyDescent="0.25">
      <c r="A603" s="17" t="s">
        <v>10083</v>
      </c>
      <c r="B603" s="12" t="s">
        <v>963</v>
      </c>
      <c r="C603" s="13">
        <v>0.24329999999999999</v>
      </c>
      <c r="D603" s="14">
        <v>885119577</v>
      </c>
      <c r="E603" s="14">
        <v>885119577</v>
      </c>
      <c r="F603" s="15" t="s">
        <v>10076</v>
      </c>
      <c r="G603" s="13">
        <v>1.06584428092383E-2</v>
      </c>
      <c r="H603" s="13">
        <v>1.144245506367903E-2</v>
      </c>
      <c r="I603" s="15" t="s">
        <v>10074</v>
      </c>
    </row>
    <row r="604" spans="1:9" ht="15" customHeight="1" x14ac:dyDescent="0.25">
      <c r="A604" s="17" t="s">
        <v>10083</v>
      </c>
      <c r="B604" s="12" t="s">
        <v>977</v>
      </c>
      <c r="C604" s="13">
        <v>0.35239999999999999</v>
      </c>
      <c r="D604" s="14">
        <v>5593764648</v>
      </c>
      <c r="E604" s="14">
        <v>4896280829</v>
      </c>
      <c r="F604" s="15" t="s">
        <v>10075</v>
      </c>
      <c r="G604" s="13">
        <v>1.79146429844373E-2</v>
      </c>
      <c r="H604" s="13">
        <v>1.6834326382572061E-2</v>
      </c>
      <c r="I604" s="15" t="s">
        <v>10075</v>
      </c>
    </row>
    <row r="605" spans="1:9" ht="15" customHeight="1" x14ac:dyDescent="0.25">
      <c r="A605" s="17" t="s">
        <v>10083</v>
      </c>
      <c r="B605" s="12" t="s">
        <v>980</v>
      </c>
      <c r="C605" s="13">
        <v>0.49380000000000002</v>
      </c>
      <c r="D605" s="14">
        <v>6896618872</v>
      </c>
      <c r="E605" s="14">
        <v>6526543501</v>
      </c>
      <c r="F605" s="15" t="s">
        <v>10075</v>
      </c>
      <c r="G605" s="13">
        <v>4.8768484848252906E-3</v>
      </c>
      <c r="H605" s="13">
        <v>4.9546357276451809E-3</v>
      </c>
      <c r="I605" s="15" t="s">
        <v>10074</v>
      </c>
    </row>
    <row r="606" spans="1:9" ht="15" customHeight="1" x14ac:dyDescent="0.25">
      <c r="A606" s="17" t="s">
        <v>10083</v>
      </c>
      <c r="B606" s="12" t="s">
        <v>989</v>
      </c>
      <c r="C606" s="13">
        <v>0.36059999999999998</v>
      </c>
      <c r="D606" s="14">
        <v>8685721819</v>
      </c>
      <c r="E606" s="14">
        <v>15368357644</v>
      </c>
      <c r="F606" s="15" t="s">
        <v>10074</v>
      </c>
      <c r="G606" s="13">
        <v>1.1126789576687401E-3</v>
      </c>
      <c r="H606" s="13">
        <v>2.113571158022702E-3</v>
      </c>
      <c r="I606" s="15" t="s">
        <v>10074</v>
      </c>
    </row>
    <row r="607" spans="1:9" ht="15" customHeight="1" x14ac:dyDescent="0.25">
      <c r="A607" s="17" t="s">
        <v>10083</v>
      </c>
      <c r="B607" s="12" t="s">
        <v>997</v>
      </c>
      <c r="C607" s="13">
        <v>0.1265</v>
      </c>
      <c r="D607" s="14">
        <v>1389270506</v>
      </c>
      <c r="E607" s="14">
        <v>2267647987</v>
      </c>
      <c r="F607" s="15" t="s">
        <v>10074</v>
      </c>
      <c r="G607" s="13">
        <v>4.4492907174235999E-4</v>
      </c>
      <c r="H607" s="13">
        <v>7.7965965722334046E-4</v>
      </c>
      <c r="I607" s="15" t="s">
        <v>10074</v>
      </c>
    </row>
    <row r="608" spans="1:9" ht="15" customHeight="1" x14ac:dyDescent="0.25">
      <c r="A608" s="17" t="s">
        <v>10083</v>
      </c>
      <c r="B608" s="12" t="s">
        <v>1028</v>
      </c>
      <c r="C608" s="13">
        <v>7.5399999999999995E-2</v>
      </c>
      <c r="D608" s="14">
        <v>729556628</v>
      </c>
      <c r="E608" s="14">
        <v>729556628</v>
      </c>
      <c r="F608" s="15" t="s">
        <v>10076</v>
      </c>
      <c r="G608" s="13">
        <v>4.63558600377122E-3</v>
      </c>
      <c r="H608" s="13">
        <v>4.9765697893349239E-3</v>
      </c>
      <c r="I608" s="15" t="s">
        <v>10074</v>
      </c>
    </row>
    <row r="609" spans="1:9" ht="15" customHeight="1" x14ac:dyDescent="0.25">
      <c r="A609" s="17" t="s">
        <v>10083</v>
      </c>
      <c r="B609" s="12" t="s">
        <v>1060</v>
      </c>
      <c r="C609" s="13">
        <v>0.34129999999999999</v>
      </c>
      <c r="D609" s="14">
        <v>17526346774</v>
      </c>
      <c r="E609" s="14">
        <v>17526346774</v>
      </c>
      <c r="F609" s="15" t="s">
        <v>10076</v>
      </c>
      <c r="G609" s="13">
        <v>1.16750487600693E-3</v>
      </c>
      <c r="H609" s="13">
        <v>1.2533840369028939E-3</v>
      </c>
      <c r="I609" s="15" t="s">
        <v>10074</v>
      </c>
    </row>
    <row r="610" spans="1:9" ht="15" customHeight="1" x14ac:dyDescent="0.25">
      <c r="A610" s="17" t="s">
        <v>10083</v>
      </c>
      <c r="B610" s="12" t="s">
        <v>1092</v>
      </c>
      <c r="C610" s="13">
        <v>0.44690000000000002</v>
      </c>
      <c r="D610" s="14">
        <v>6755691122</v>
      </c>
      <c r="E610" s="14">
        <v>6721100540</v>
      </c>
      <c r="F610" s="15" t="s">
        <v>10075</v>
      </c>
      <c r="G610" s="13">
        <v>1.2721873672131701E-2</v>
      </c>
      <c r="H610" s="13">
        <v>1.3587737305693411E-2</v>
      </c>
      <c r="I610" s="15" t="s">
        <v>10074</v>
      </c>
    </row>
    <row r="611" spans="1:9" ht="15" customHeight="1" x14ac:dyDescent="0.25">
      <c r="A611" s="17" t="s">
        <v>10083</v>
      </c>
      <c r="B611" s="12" t="s">
        <v>1101</v>
      </c>
      <c r="C611" s="13">
        <v>0.35410000000000003</v>
      </c>
      <c r="D611" s="14">
        <v>8403248773</v>
      </c>
      <c r="E611" s="14">
        <v>8403248773</v>
      </c>
      <c r="F611" s="15" t="s">
        <v>10076</v>
      </c>
      <c r="G611" s="13">
        <v>2.60511287824956E-3</v>
      </c>
      <c r="H611" s="13">
        <v>2.796739408247477E-3</v>
      </c>
      <c r="I611" s="15" t="s">
        <v>10074</v>
      </c>
    </row>
    <row r="612" spans="1:9" ht="15" customHeight="1" x14ac:dyDescent="0.25">
      <c r="A612" s="17" t="s">
        <v>10083</v>
      </c>
      <c r="B612" s="12" t="s">
        <v>1112</v>
      </c>
      <c r="C612" s="13">
        <v>0.68899999999999995</v>
      </c>
      <c r="D612" s="14">
        <v>2242500000</v>
      </c>
      <c r="E612" s="14">
        <v>3445000000</v>
      </c>
      <c r="F612" s="15" t="s">
        <v>10074</v>
      </c>
      <c r="G612" s="13">
        <v>8.0436736529128101E-3</v>
      </c>
      <c r="H612" s="13">
        <v>1.326589858343134E-2</v>
      </c>
      <c r="I612" s="15" t="s">
        <v>10074</v>
      </c>
    </row>
    <row r="613" spans="1:9" ht="15" customHeight="1" x14ac:dyDescent="0.25">
      <c r="A613" s="17" t="s">
        <v>10083</v>
      </c>
      <c r="B613" s="12" t="s">
        <v>1167</v>
      </c>
      <c r="C613" s="13">
        <v>0.1963</v>
      </c>
      <c r="D613" s="14">
        <v>1192202432</v>
      </c>
      <c r="E613" s="14">
        <v>1192202432</v>
      </c>
      <c r="F613" s="15" t="s">
        <v>10076</v>
      </c>
      <c r="G613" s="13">
        <v>1.35926448306786E-2</v>
      </c>
      <c r="H613" s="13">
        <v>1.4592490709424651E-2</v>
      </c>
      <c r="I613" s="15" t="s">
        <v>10074</v>
      </c>
    </row>
    <row r="614" spans="1:9" ht="15" customHeight="1" x14ac:dyDescent="0.25">
      <c r="A614" s="17" t="s">
        <v>10083</v>
      </c>
      <c r="B614" s="12" t="s">
        <v>1233</v>
      </c>
      <c r="C614" s="13">
        <v>0.24690000000000001</v>
      </c>
      <c r="D614" s="14">
        <v>2571767002</v>
      </c>
      <c r="E614" s="14">
        <v>2571767002</v>
      </c>
      <c r="F614" s="15" t="s">
        <v>10076</v>
      </c>
      <c r="G614" s="13">
        <v>5.2053827155853407E-3</v>
      </c>
      <c r="H614" s="13">
        <v>5.5882795306425037E-3</v>
      </c>
      <c r="I614" s="15" t="s">
        <v>10074</v>
      </c>
    </row>
    <row r="615" spans="1:9" ht="15" customHeight="1" x14ac:dyDescent="0.25">
      <c r="A615" s="17" t="s">
        <v>10083</v>
      </c>
      <c r="B615" s="12" t="s">
        <v>1246</v>
      </c>
      <c r="C615" s="13">
        <v>0.20699999999999999</v>
      </c>
      <c r="D615" s="14">
        <v>3077126022</v>
      </c>
      <c r="E615" s="14">
        <v>3077126022</v>
      </c>
      <c r="F615" s="15" t="s">
        <v>10076</v>
      </c>
      <c r="G615" s="13">
        <v>4.3755456658604404E-3</v>
      </c>
      <c r="H615" s="13">
        <v>4.6974014436981047E-3</v>
      </c>
      <c r="I615" s="15" t="s">
        <v>10074</v>
      </c>
    </row>
    <row r="616" spans="1:9" ht="15" customHeight="1" x14ac:dyDescent="0.25">
      <c r="A616" s="17" t="s">
        <v>10083</v>
      </c>
      <c r="B616" s="12" t="s">
        <v>1276</v>
      </c>
      <c r="C616" s="13">
        <v>7.4999999999999997E-2</v>
      </c>
      <c r="D616" s="14">
        <v>2610485091</v>
      </c>
      <c r="E616" s="14">
        <v>2610485091</v>
      </c>
      <c r="F616" s="15" t="s">
        <v>10076</v>
      </c>
      <c r="G616" s="13">
        <v>3.7454430586931001E-4</v>
      </c>
      <c r="H616" s="13">
        <v>4.0209498370694297E-4</v>
      </c>
      <c r="I616" s="15" t="s">
        <v>10076</v>
      </c>
    </row>
    <row r="617" spans="1:9" ht="15" customHeight="1" x14ac:dyDescent="0.25">
      <c r="A617" s="17" t="s">
        <v>10083</v>
      </c>
      <c r="B617" s="12" t="s">
        <v>1324</v>
      </c>
      <c r="C617" s="13">
        <v>0.1062</v>
      </c>
      <c r="D617" s="14">
        <v>1903277709</v>
      </c>
      <c r="E617" s="14">
        <v>1903277709</v>
      </c>
      <c r="F617" s="15" t="s">
        <v>10076</v>
      </c>
      <c r="G617" s="13">
        <v>2.4381819974613099E-3</v>
      </c>
      <c r="H617" s="13">
        <v>2.6175294491566428E-3</v>
      </c>
      <c r="I617" s="15" t="s">
        <v>10074</v>
      </c>
    </row>
    <row r="618" spans="1:9" ht="15" customHeight="1" x14ac:dyDescent="0.25">
      <c r="A618" s="17" t="s">
        <v>10083</v>
      </c>
      <c r="B618" s="12" t="s">
        <v>1353</v>
      </c>
      <c r="C618" s="13">
        <v>0.37769999999999998</v>
      </c>
      <c r="D618" s="14">
        <v>7605994719</v>
      </c>
      <c r="E618" s="14">
        <v>6961859279</v>
      </c>
      <c r="F618" s="15" t="s">
        <v>10075</v>
      </c>
      <c r="G618" s="13">
        <v>9.1589952167366512E-2</v>
      </c>
      <c r="H618" s="13">
        <v>0.09</v>
      </c>
      <c r="I618" s="15" t="s">
        <v>10075</v>
      </c>
    </row>
    <row r="619" spans="1:9" ht="15" customHeight="1" x14ac:dyDescent="0.25">
      <c r="A619" s="17" t="s">
        <v>10083</v>
      </c>
      <c r="B619" s="12" t="s">
        <v>1370</v>
      </c>
      <c r="C619" s="13">
        <v>8.2199999999999995E-2</v>
      </c>
      <c r="D619" s="14">
        <v>272019132</v>
      </c>
      <c r="E619" s="14">
        <v>275708664</v>
      </c>
      <c r="F619" s="15" t="s">
        <v>10074</v>
      </c>
      <c r="G619" s="13">
        <v>4.3210082420674998E-4</v>
      </c>
      <c r="H619" s="13">
        <v>4.7017714464490061E-4</v>
      </c>
      <c r="I619" s="15" t="s">
        <v>10074</v>
      </c>
    </row>
    <row r="620" spans="1:9" ht="15" customHeight="1" x14ac:dyDescent="0.25">
      <c r="A620" s="17" t="s">
        <v>10083</v>
      </c>
      <c r="B620" s="12" t="s">
        <v>1391</v>
      </c>
      <c r="C620" s="13">
        <v>7.51E-2</v>
      </c>
      <c r="D620" s="14">
        <v>1869297862</v>
      </c>
      <c r="E620" s="14">
        <v>1869297862</v>
      </c>
      <c r="F620" s="15" t="s">
        <v>10076</v>
      </c>
      <c r="G620" s="13">
        <v>8.3333900983937597E-3</v>
      </c>
      <c r="H620" s="13">
        <v>8.946376446128463E-3</v>
      </c>
      <c r="I620" s="15" t="s">
        <v>10074</v>
      </c>
    </row>
    <row r="621" spans="1:9" ht="15" customHeight="1" x14ac:dyDescent="0.25">
      <c r="A621" s="17" t="s">
        <v>10083</v>
      </c>
      <c r="B621" s="12" t="s">
        <v>1395</v>
      </c>
      <c r="C621" s="13">
        <v>0.1118</v>
      </c>
      <c r="D621" s="14">
        <v>8319460704</v>
      </c>
      <c r="E621" s="14">
        <v>8424961111</v>
      </c>
      <c r="F621" s="15" t="s">
        <v>10074</v>
      </c>
      <c r="G621" s="13">
        <v>4.2630372270239386E-3</v>
      </c>
      <c r="H621" s="13">
        <v>4.6346539361887956E-3</v>
      </c>
      <c r="I621" s="15" t="s">
        <v>10074</v>
      </c>
    </row>
    <row r="622" spans="1:9" ht="15" customHeight="1" x14ac:dyDescent="0.25">
      <c r="A622" s="17" t="s">
        <v>10083</v>
      </c>
      <c r="B622" s="12" t="s">
        <v>1403</v>
      </c>
      <c r="C622" s="13">
        <v>9.9699999999999997E-2</v>
      </c>
      <c r="D622" s="14">
        <v>3571208729</v>
      </c>
      <c r="E622" s="14">
        <v>3571208729</v>
      </c>
      <c r="F622" s="15" t="s">
        <v>10076</v>
      </c>
      <c r="G622" s="13">
        <v>2.3880845369692601E-2</v>
      </c>
      <c r="H622" s="13">
        <v>2.563746926154848E-2</v>
      </c>
      <c r="I622" s="15" t="s">
        <v>10074</v>
      </c>
    </row>
    <row r="623" spans="1:9" ht="15" customHeight="1" x14ac:dyDescent="0.25">
      <c r="A623" s="17" t="s">
        <v>10083</v>
      </c>
      <c r="B623" s="12" t="s">
        <v>1479</v>
      </c>
      <c r="C623" s="13">
        <v>0.1018</v>
      </c>
      <c r="D623" s="14">
        <v>272212728</v>
      </c>
      <c r="E623" s="14">
        <v>272212728</v>
      </c>
      <c r="F623" s="15" t="s">
        <v>10076</v>
      </c>
      <c r="G623" s="13">
        <v>1.9109659353626999E-4</v>
      </c>
      <c r="H623" s="13">
        <v>2.0515325000597029E-4</v>
      </c>
      <c r="I623" s="15" t="s">
        <v>10076</v>
      </c>
    </row>
    <row r="624" spans="1:9" ht="15" customHeight="1" x14ac:dyDescent="0.25">
      <c r="A624" s="17" t="s">
        <v>10083</v>
      </c>
      <c r="B624" s="12" t="s">
        <v>1483</v>
      </c>
      <c r="C624" s="13">
        <v>0.1012</v>
      </c>
      <c r="D624" s="14">
        <v>1001098402</v>
      </c>
      <c r="E624" s="14">
        <v>1000276308</v>
      </c>
      <c r="F624" s="15" t="s">
        <v>10075</v>
      </c>
      <c r="G624" s="13">
        <v>1.09264811782126E-3</v>
      </c>
      <c r="H624" s="13">
        <v>1.1720577001436191E-3</v>
      </c>
      <c r="I624" s="15" t="s">
        <v>10074</v>
      </c>
    </row>
    <row r="625" spans="1:9" ht="15" customHeight="1" x14ac:dyDescent="0.25">
      <c r="A625" s="17" t="s">
        <v>10083</v>
      </c>
      <c r="B625" s="12" t="s">
        <v>1505</v>
      </c>
      <c r="C625" s="13">
        <v>9.3299999999999994E-2</v>
      </c>
      <c r="D625" s="14">
        <v>4224278682</v>
      </c>
      <c r="E625" s="14">
        <v>4260812984</v>
      </c>
      <c r="F625" s="15" t="s">
        <v>10074</v>
      </c>
      <c r="G625" s="13">
        <v>2.28364699407534E-2</v>
      </c>
      <c r="H625" s="13">
        <v>2.472830443120615E-2</v>
      </c>
      <c r="I625" s="15" t="s">
        <v>10074</v>
      </c>
    </row>
    <row r="626" spans="1:9" ht="15" customHeight="1" x14ac:dyDescent="0.25">
      <c r="A626" s="17" t="s">
        <v>10083</v>
      </c>
      <c r="B626" s="12" t="s">
        <v>1563</v>
      </c>
      <c r="C626" s="13">
        <v>0.2984</v>
      </c>
      <c r="D626" s="14">
        <v>5831955046</v>
      </c>
      <c r="E626" s="14">
        <v>5824147878</v>
      </c>
      <c r="F626" s="15" t="s">
        <v>10075</v>
      </c>
      <c r="G626" s="13">
        <v>1.32236514369825E-2</v>
      </c>
      <c r="H626" s="13">
        <v>1.4177350455249069E-2</v>
      </c>
      <c r="I626" s="15" t="s">
        <v>10074</v>
      </c>
    </row>
    <row r="627" spans="1:9" ht="15" customHeight="1" x14ac:dyDescent="0.25">
      <c r="A627" s="17" t="s">
        <v>10083</v>
      </c>
      <c r="B627" s="12" t="s">
        <v>1595</v>
      </c>
      <c r="C627" s="13">
        <v>7.6799999999999993E-2</v>
      </c>
      <c r="D627" s="14">
        <v>280471924</v>
      </c>
      <c r="E627" s="14">
        <v>280471924</v>
      </c>
      <c r="F627" s="15" t="s">
        <v>10076</v>
      </c>
      <c r="G627" s="13">
        <v>9.7010136785213006E-4</v>
      </c>
      <c r="H627" s="13">
        <v>1.041459948977524E-3</v>
      </c>
      <c r="I627" s="15" t="s">
        <v>10076</v>
      </c>
    </row>
    <row r="628" spans="1:9" ht="15" customHeight="1" x14ac:dyDescent="0.25">
      <c r="A628" s="17" t="s">
        <v>10083</v>
      </c>
      <c r="B628" s="12" t="s">
        <v>1633</v>
      </c>
      <c r="C628" s="13">
        <v>7.8799999999999995E-2</v>
      </c>
      <c r="D628" s="14">
        <v>830252851</v>
      </c>
      <c r="E628" s="14">
        <v>830252851</v>
      </c>
      <c r="F628" s="15" t="s">
        <v>10076</v>
      </c>
      <c r="G628" s="13">
        <v>4.2543608745624698E-3</v>
      </c>
      <c r="H628" s="13">
        <v>4.5673025573071142E-3</v>
      </c>
      <c r="I628" s="15" t="s">
        <v>10074</v>
      </c>
    </row>
    <row r="629" spans="1:9" ht="15" customHeight="1" x14ac:dyDescent="0.25">
      <c r="A629" s="17" t="s">
        <v>10083</v>
      </c>
      <c r="B629" s="12" t="s">
        <v>1637</v>
      </c>
      <c r="C629" s="13">
        <v>0.30299999999999999</v>
      </c>
      <c r="D629" s="14">
        <v>2310878889</v>
      </c>
      <c r="E629" s="14">
        <v>2310878889</v>
      </c>
      <c r="F629" s="15" t="s">
        <v>10076</v>
      </c>
      <c r="G629" s="13">
        <v>6.1278974619302399E-3</v>
      </c>
      <c r="H629" s="13">
        <v>6.5786524889837883E-3</v>
      </c>
      <c r="I629" s="15" t="s">
        <v>10074</v>
      </c>
    </row>
    <row r="630" spans="1:9" ht="15" customHeight="1" x14ac:dyDescent="0.25">
      <c r="A630" s="17" t="s">
        <v>10083</v>
      </c>
      <c r="B630" s="12" t="s">
        <v>1696</v>
      </c>
      <c r="C630" s="13">
        <v>0.18540000000000001</v>
      </c>
      <c r="D630" s="14">
        <v>2465033076</v>
      </c>
      <c r="E630" s="14">
        <v>3380818456</v>
      </c>
      <c r="F630" s="15" t="s">
        <v>10074</v>
      </c>
      <c r="G630" s="13">
        <v>6.3156303892275003E-4</v>
      </c>
      <c r="H630" s="13">
        <v>9.2991073541013203E-4</v>
      </c>
      <c r="I630" s="15" t="s">
        <v>10074</v>
      </c>
    </row>
    <row r="631" spans="1:9" ht="15" customHeight="1" x14ac:dyDescent="0.25">
      <c r="A631" s="17" t="s">
        <v>10083</v>
      </c>
      <c r="B631" s="12" t="s">
        <v>1763</v>
      </c>
      <c r="C631" s="13">
        <v>0.43</v>
      </c>
      <c r="D631" s="14">
        <v>23353976865</v>
      </c>
      <c r="E631" s="14">
        <v>23424796015</v>
      </c>
      <c r="F631" s="15" t="s">
        <v>10074</v>
      </c>
      <c r="G631" s="13">
        <v>8.0178808617820008E-2</v>
      </c>
      <c r="H631" s="13">
        <v>8.6337610924814609E-2</v>
      </c>
      <c r="I631" s="15" t="s">
        <v>10074</v>
      </c>
    </row>
    <row r="632" spans="1:9" ht="15" customHeight="1" x14ac:dyDescent="0.25">
      <c r="A632" s="17" t="s">
        <v>10083</v>
      </c>
      <c r="B632" s="12" t="s">
        <v>1829</v>
      </c>
      <c r="C632" s="13">
        <v>0.40250000000000002</v>
      </c>
      <c r="D632" s="14">
        <v>1603769484</v>
      </c>
      <c r="E632" s="14">
        <v>1603769484</v>
      </c>
      <c r="F632" s="15" t="s">
        <v>10076</v>
      </c>
      <c r="G632" s="13">
        <v>1.30666127514803E-3</v>
      </c>
      <c r="H632" s="13">
        <v>1.402776482979113E-3</v>
      </c>
      <c r="I632" s="15" t="s">
        <v>10074</v>
      </c>
    </row>
    <row r="633" spans="1:9" ht="15" customHeight="1" x14ac:dyDescent="0.25">
      <c r="A633" s="17" t="s">
        <v>10083</v>
      </c>
      <c r="B633" s="12" t="s">
        <v>1972</v>
      </c>
      <c r="C633" s="13">
        <v>0.43049999999999999</v>
      </c>
      <c r="D633" s="14">
        <v>6330882373</v>
      </c>
      <c r="E633" s="14">
        <v>6330882373</v>
      </c>
      <c r="F633" s="15" t="s">
        <v>10076</v>
      </c>
      <c r="G633" s="13">
        <v>1.84100115396553E-2</v>
      </c>
      <c r="H633" s="13">
        <v>1.9764212602090481E-2</v>
      </c>
      <c r="I633" s="15" t="s">
        <v>10074</v>
      </c>
    </row>
    <row r="634" spans="1:9" ht="15" customHeight="1" x14ac:dyDescent="0.25">
      <c r="A634" s="17" t="s">
        <v>10083</v>
      </c>
      <c r="B634" s="12" t="s">
        <v>2149</v>
      </c>
      <c r="C634" s="13">
        <v>0.24629999999999999</v>
      </c>
      <c r="D634" s="14">
        <v>169273780</v>
      </c>
      <c r="E634" s="14">
        <v>169273780</v>
      </c>
      <c r="F634" s="15" t="s">
        <v>10076</v>
      </c>
      <c r="G634" s="13">
        <v>3.2960761703440003E-5</v>
      </c>
      <c r="H634" s="13">
        <v>3.5385284782567138E-5</v>
      </c>
      <c r="I634" s="15" t="s">
        <v>10076</v>
      </c>
    </row>
    <row r="635" spans="1:9" ht="15" customHeight="1" x14ac:dyDescent="0.25">
      <c r="A635" s="17" t="s">
        <v>10083</v>
      </c>
      <c r="B635" s="12" t="s">
        <v>2275</v>
      </c>
      <c r="C635" s="13">
        <v>7.5300000000000006E-2</v>
      </c>
      <c r="D635" s="14">
        <v>1260830595</v>
      </c>
      <c r="E635" s="14">
        <v>1259158406</v>
      </c>
      <c r="F635" s="15" t="s">
        <v>10075</v>
      </c>
      <c r="G635" s="13">
        <v>4.1671621884843002E-4</v>
      </c>
      <c r="H635" s="13">
        <v>4.4677564494323489E-4</v>
      </c>
      <c r="I635" s="15" t="s">
        <v>10076</v>
      </c>
    </row>
    <row r="636" spans="1:9" ht="15" customHeight="1" x14ac:dyDescent="0.25">
      <c r="A636" s="17" t="s">
        <v>10083</v>
      </c>
      <c r="B636" s="12" t="s">
        <v>2280</v>
      </c>
      <c r="C636" s="13">
        <v>7.5300000000000006E-2</v>
      </c>
      <c r="D636" s="14">
        <v>1260957600</v>
      </c>
      <c r="E636" s="14">
        <v>1068055200</v>
      </c>
      <c r="F636" s="15" t="s">
        <v>10075</v>
      </c>
      <c r="G636" s="13">
        <v>2.83492493233048E-2</v>
      </c>
      <c r="H636" s="13">
        <v>2.5778653844142511E-2</v>
      </c>
      <c r="I636" s="15" t="s">
        <v>10075</v>
      </c>
    </row>
    <row r="637" spans="1:9" ht="15" customHeight="1" x14ac:dyDescent="0.25">
      <c r="A637" s="17" t="s">
        <v>10083</v>
      </c>
      <c r="B637" s="12" t="s">
        <v>2735</v>
      </c>
      <c r="C637" s="13">
        <v>0.37240000000000001</v>
      </c>
      <c r="D637" s="14">
        <v>190190000</v>
      </c>
      <c r="E637" s="14">
        <v>484120000</v>
      </c>
      <c r="F637" s="15" t="s">
        <v>10074</v>
      </c>
      <c r="G637" s="13">
        <v>1.4521045868137001E-4</v>
      </c>
      <c r="H637" s="13">
        <v>3.9681556562695669E-4</v>
      </c>
      <c r="I637" s="15" t="s">
        <v>10074</v>
      </c>
    </row>
    <row r="638" spans="1:9" ht="15" customHeight="1" x14ac:dyDescent="0.25">
      <c r="A638" s="17" t="s">
        <v>10083</v>
      </c>
      <c r="B638" s="12" t="s">
        <v>2967</v>
      </c>
      <c r="C638" s="13">
        <v>0.30180000000000001</v>
      </c>
      <c r="D638" s="14">
        <v>4294734631</v>
      </c>
      <c r="E638" s="14">
        <v>4294734631</v>
      </c>
      <c r="F638" s="15" t="s">
        <v>10076</v>
      </c>
      <c r="G638" s="13">
        <v>9.1328932479790999E-4</v>
      </c>
      <c r="H638" s="13">
        <v>9.8046893359866666E-4</v>
      </c>
      <c r="I638" s="15" t="s">
        <v>10074</v>
      </c>
    </row>
    <row r="639" spans="1:9" ht="15" customHeight="1" x14ac:dyDescent="0.25">
      <c r="A639" s="17" t="s">
        <v>10083</v>
      </c>
      <c r="B639" s="12" t="s">
        <v>3086</v>
      </c>
      <c r="C639" s="13">
        <v>7.6200000000000004E-2</v>
      </c>
      <c r="D639" s="14">
        <v>498534369</v>
      </c>
      <c r="E639" s="14">
        <v>498534369</v>
      </c>
      <c r="F639" s="15" t="s">
        <v>10076</v>
      </c>
      <c r="G639" s="13">
        <v>1.1367869133324E-4</v>
      </c>
      <c r="H639" s="13">
        <v>1.220406525772963E-4</v>
      </c>
      <c r="I639" s="15" t="s">
        <v>10076</v>
      </c>
    </row>
    <row r="640" spans="1:9" ht="15" customHeight="1" x14ac:dyDescent="0.25">
      <c r="A640" s="17" t="s">
        <v>10083</v>
      </c>
      <c r="B640" s="12" t="s">
        <v>3465</v>
      </c>
      <c r="C640" s="13">
        <v>0.39419999999999999</v>
      </c>
      <c r="D640" s="14">
        <v>7892348675</v>
      </c>
      <c r="E640" s="14">
        <v>7892348675</v>
      </c>
      <c r="F640" s="15" t="s">
        <v>10076</v>
      </c>
      <c r="G640" s="13">
        <v>3.05335405051808E-3</v>
      </c>
      <c r="H640" s="13">
        <v>3.2779522418856588E-3</v>
      </c>
      <c r="I640" s="15" t="s">
        <v>10074</v>
      </c>
    </row>
    <row r="641" spans="1:9" ht="15" customHeight="1" x14ac:dyDescent="0.25">
      <c r="A641" s="17" t="s">
        <v>10083</v>
      </c>
      <c r="B641" s="12" t="s">
        <v>3723</v>
      </c>
      <c r="C641" s="13">
        <v>0.26590000000000003</v>
      </c>
      <c r="D641" s="14">
        <v>273000000</v>
      </c>
      <c r="E641" s="14">
        <v>265900000</v>
      </c>
      <c r="F641" s="15" t="s">
        <v>10075</v>
      </c>
      <c r="G641" s="13">
        <v>1.3499382739236E-4</v>
      </c>
      <c r="H641" s="13">
        <v>1.4115460701504001E-4</v>
      </c>
      <c r="I641" s="15" t="s">
        <v>10076</v>
      </c>
    </row>
    <row r="642" spans="1:9" ht="15" customHeight="1" x14ac:dyDescent="0.25">
      <c r="A642" s="17" t="s">
        <v>10083</v>
      </c>
      <c r="B642" s="12" t="s">
        <v>4125</v>
      </c>
      <c r="C642" s="13">
        <v>7.4999999999999997E-2</v>
      </c>
      <c r="D642" s="14">
        <v>157500000</v>
      </c>
      <c r="E642" s="14">
        <v>157500000</v>
      </c>
      <c r="F642" s="15" t="s">
        <v>10076</v>
      </c>
      <c r="G642" s="13">
        <v>2.78434857216213E-3</v>
      </c>
      <c r="H642" s="13">
        <v>2.9891592961940709E-3</v>
      </c>
      <c r="I642" s="15" t="s">
        <v>10074</v>
      </c>
    </row>
    <row r="643" spans="1:9" ht="15" customHeight="1" x14ac:dyDescent="0.25">
      <c r="A643" s="17" t="s">
        <v>10083</v>
      </c>
      <c r="B643" s="12" t="s">
        <v>4202</v>
      </c>
      <c r="C643" s="13">
        <v>7.5200000000000003E-2</v>
      </c>
      <c r="D643" s="14">
        <v>225600000</v>
      </c>
      <c r="E643" s="14">
        <v>225600000</v>
      </c>
      <c r="F643" s="15" t="s">
        <v>10076</v>
      </c>
      <c r="G643" s="13">
        <v>3.4969419638119999E-4</v>
      </c>
      <c r="H643" s="13">
        <v>3.7541695331855197E-4</v>
      </c>
      <c r="I643" s="15" t="s">
        <v>10074</v>
      </c>
    </row>
    <row r="644" spans="1:9" ht="15" customHeight="1" x14ac:dyDescent="0.25">
      <c r="A644" s="17" t="s">
        <v>10083</v>
      </c>
      <c r="B644" s="12" t="s">
        <v>4235</v>
      </c>
      <c r="C644" s="13">
        <v>0.3221</v>
      </c>
      <c r="D644" s="14">
        <v>833675325</v>
      </c>
      <c r="E644" s="14">
        <v>833675325</v>
      </c>
      <c r="F644" s="15" t="s">
        <v>10076</v>
      </c>
      <c r="G644" s="13">
        <v>1.6446808186097001E-4</v>
      </c>
      <c r="H644" s="13">
        <v>1.765660020936876E-4</v>
      </c>
      <c r="I644" s="15" t="s">
        <v>10076</v>
      </c>
    </row>
    <row r="645" spans="1:9" ht="15" customHeight="1" x14ac:dyDescent="0.25">
      <c r="A645" s="17" t="s">
        <v>10083</v>
      </c>
      <c r="B645" s="12" t="s">
        <v>4347</v>
      </c>
      <c r="C645" s="13">
        <v>9.0899999999999995E-2</v>
      </c>
      <c r="D645" s="14">
        <v>122953519</v>
      </c>
      <c r="E645" s="14">
        <v>126145314</v>
      </c>
      <c r="F645" s="15" t="s">
        <v>10074</v>
      </c>
      <c r="G645" s="13">
        <v>1.0710600848749599E-3</v>
      </c>
      <c r="H645" s="13">
        <v>1.1796942204962389E-3</v>
      </c>
      <c r="I645" s="15" t="s">
        <v>10074</v>
      </c>
    </row>
    <row r="646" spans="1:9" ht="15" customHeight="1" x14ac:dyDescent="0.25">
      <c r="A646" s="17" t="s">
        <v>10083</v>
      </c>
      <c r="B646" s="12" t="s">
        <v>4372</v>
      </c>
      <c r="C646" s="13">
        <v>0.20979999999999999</v>
      </c>
      <c r="D646" s="14">
        <v>5380713410</v>
      </c>
      <c r="E646" s="14">
        <v>5435116386</v>
      </c>
      <c r="F646" s="15" t="s">
        <v>10074</v>
      </c>
      <c r="G646" s="13">
        <v>2.61931311071171E-3</v>
      </c>
      <c r="H646" s="13">
        <v>2.8404154106846341E-3</v>
      </c>
      <c r="I646" s="15" t="s">
        <v>10074</v>
      </c>
    </row>
    <row r="647" spans="1:9" ht="15" customHeight="1" x14ac:dyDescent="0.25">
      <c r="A647" s="17" t="s">
        <v>10083</v>
      </c>
      <c r="B647" s="12" t="s">
        <v>4421</v>
      </c>
      <c r="C647" s="13">
        <v>0.19220000000000001</v>
      </c>
      <c r="D647" s="14">
        <v>7215290483</v>
      </c>
      <c r="E647" s="14">
        <v>7215290483</v>
      </c>
      <c r="F647" s="15" t="s">
        <v>10076</v>
      </c>
      <c r="G647" s="13">
        <v>1.27554817486197E-3</v>
      </c>
      <c r="H647" s="13">
        <v>1.369374769607109E-3</v>
      </c>
      <c r="I647" s="15" t="s">
        <v>10074</v>
      </c>
    </row>
    <row r="648" spans="1:9" ht="15" customHeight="1" x14ac:dyDescent="0.25">
      <c r="A648" s="17" t="s">
        <v>10083</v>
      </c>
      <c r="B648" s="12" t="s">
        <v>4501</v>
      </c>
      <c r="C648" s="13">
        <v>0.4239</v>
      </c>
      <c r="D648" s="14">
        <v>4928370320</v>
      </c>
      <c r="E648" s="14">
        <v>4927207968</v>
      </c>
      <c r="F648" s="15" t="s">
        <v>10075</v>
      </c>
      <c r="G648" s="13">
        <v>5.1012740270398788E-2</v>
      </c>
      <c r="H648" s="13">
        <v>5.475221199922653E-2</v>
      </c>
      <c r="I648" s="15" t="s">
        <v>10074</v>
      </c>
    </row>
    <row r="649" spans="1:9" ht="15" customHeight="1" x14ac:dyDescent="0.25">
      <c r="A649" s="17" t="s">
        <v>10083</v>
      </c>
      <c r="B649" s="12" t="s">
        <v>4775</v>
      </c>
      <c r="C649" s="13">
        <v>0.53459999999999996</v>
      </c>
      <c r="D649" s="14">
        <v>277173887</v>
      </c>
      <c r="E649" s="14">
        <v>276811433</v>
      </c>
      <c r="F649" s="15" t="s">
        <v>10075</v>
      </c>
      <c r="G649" s="13">
        <v>6.9949159030267989E-4</v>
      </c>
      <c r="H649" s="13">
        <v>7.4996270092262882E-4</v>
      </c>
      <c r="I649" s="15" t="s">
        <v>10076</v>
      </c>
    </row>
    <row r="650" spans="1:9" ht="15" customHeight="1" x14ac:dyDescent="0.25">
      <c r="A650" s="17" t="s">
        <v>10083</v>
      </c>
      <c r="B650" s="12" t="s">
        <v>4883</v>
      </c>
      <c r="C650" s="13">
        <v>7.7200000000000005E-2</v>
      </c>
      <c r="D650" s="14">
        <v>225770369</v>
      </c>
      <c r="E650" s="14">
        <v>225770369</v>
      </c>
      <c r="F650" s="15" t="s">
        <v>10076</v>
      </c>
      <c r="G650" s="13">
        <v>1.9204322090128999E-4</v>
      </c>
      <c r="H650" s="13">
        <v>2.061695089380895E-4</v>
      </c>
      <c r="I650" s="15" t="s">
        <v>10076</v>
      </c>
    </row>
    <row r="651" spans="1:9" ht="15" customHeight="1" x14ac:dyDescent="0.25">
      <c r="A651" s="17" t="s">
        <v>10083</v>
      </c>
      <c r="B651" s="12" t="s">
        <v>4998</v>
      </c>
      <c r="C651" s="13">
        <v>0.16969999999999999</v>
      </c>
      <c r="D651" s="14">
        <v>130099770</v>
      </c>
      <c r="E651" s="14">
        <v>110500155</v>
      </c>
      <c r="F651" s="15" t="s">
        <v>10075</v>
      </c>
      <c r="G651" s="13">
        <v>3.7499286629205002E-4</v>
      </c>
      <c r="H651" s="13">
        <v>3.4192812168647602E-4</v>
      </c>
      <c r="I651" s="15" t="s">
        <v>10075</v>
      </c>
    </row>
    <row r="652" spans="1:9" ht="15" customHeight="1" x14ac:dyDescent="0.25">
      <c r="A652" s="17" t="s">
        <v>10083</v>
      </c>
      <c r="B652" s="12" t="s">
        <v>5031</v>
      </c>
      <c r="C652" s="13">
        <v>0.13980000000000001</v>
      </c>
      <c r="D652" s="14">
        <v>3146134980</v>
      </c>
      <c r="E652" s="14">
        <v>3175665489</v>
      </c>
      <c r="F652" s="15" t="s">
        <v>10074</v>
      </c>
      <c r="G652" s="13">
        <v>1.1607369195054E-2</v>
      </c>
      <c r="H652" s="13">
        <v>1.257814660884787E-2</v>
      </c>
      <c r="I652" s="15" t="s">
        <v>10074</v>
      </c>
    </row>
    <row r="653" spans="1:9" ht="15" customHeight="1" x14ac:dyDescent="0.25">
      <c r="A653" s="17" t="s">
        <v>10083</v>
      </c>
      <c r="B653" s="12" t="s">
        <v>5036</v>
      </c>
      <c r="C653" s="13">
        <v>7.5600000000000001E-2</v>
      </c>
      <c r="D653" s="14">
        <v>559716655</v>
      </c>
      <c r="E653" s="14">
        <v>559716655</v>
      </c>
      <c r="F653" s="15" t="s">
        <v>10076</v>
      </c>
      <c r="G653" s="13">
        <v>8.2457474558973991E-4</v>
      </c>
      <c r="H653" s="13">
        <v>8.8522870002856707E-4</v>
      </c>
      <c r="I653" s="15" t="s">
        <v>10074</v>
      </c>
    </row>
    <row r="654" spans="1:9" ht="15" customHeight="1" x14ac:dyDescent="0.25">
      <c r="A654" s="17" t="s">
        <v>10083</v>
      </c>
      <c r="B654" s="12" t="s">
        <v>5123</v>
      </c>
      <c r="C654" s="13">
        <v>3.7600000000000001E-2</v>
      </c>
      <c r="D654" s="14">
        <v>11556360</v>
      </c>
      <c r="E654" s="14">
        <v>10272320</v>
      </c>
      <c r="F654" s="15" t="s">
        <v>10075</v>
      </c>
      <c r="G654" s="13">
        <v>4.7077364435200003E-6</v>
      </c>
      <c r="H654" s="13">
        <v>4.4924688572490131E-6</v>
      </c>
      <c r="I654" s="15" t="s">
        <v>10076</v>
      </c>
    </row>
    <row r="655" spans="1:9" ht="15" customHeight="1" x14ac:dyDescent="0.25">
      <c r="A655" s="17" t="s">
        <v>10083</v>
      </c>
      <c r="B655" s="12" t="s">
        <v>5169</v>
      </c>
      <c r="C655" s="13">
        <v>0.9405</v>
      </c>
      <c r="D655" s="14">
        <v>10634465356</v>
      </c>
      <c r="E655" s="14">
        <v>10634465356</v>
      </c>
      <c r="F655" s="15" t="s">
        <v>10076</v>
      </c>
      <c r="G655" s="13">
        <v>2.4794251825180102E-3</v>
      </c>
      <c r="H655" s="13">
        <v>2.6618063943273339E-3</v>
      </c>
      <c r="I655" s="15" t="s">
        <v>10074</v>
      </c>
    </row>
    <row r="656" spans="1:9" ht="15" customHeight="1" x14ac:dyDescent="0.25">
      <c r="A656" s="17" t="s">
        <v>10083</v>
      </c>
      <c r="B656" s="12" t="s">
        <v>5174</v>
      </c>
      <c r="C656" s="13">
        <v>8.5500000000000007E-2</v>
      </c>
      <c r="D656" s="14">
        <v>1345160766</v>
      </c>
      <c r="E656" s="14">
        <v>1345160766</v>
      </c>
      <c r="F656" s="15" t="s">
        <v>10076</v>
      </c>
      <c r="G656" s="13">
        <v>1.2131396855445101E-3</v>
      </c>
      <c r="H656" s="13">
        <v>1.302375645532072E-3</v>
      </c>
      <c r="I656" s="15" t="s">
        <v>10074</v>
      </c>
    </row>
    <row r="657" spans="1:9" ht="15" customHeight="1" x14ac:dyDescent="0.25">
      <c r="A657" s="17" t="s">
        <v>10083</v>
      </c>
      <c r="B657" s="12" t="s">
        <v>5208</v>
      </c>
      <c r="C657" s="13">
        <v>0.30659999999999998</v>
      </c>
      <c r="D657" s="14">
        <v>220752000</v>
      </c>
      <c r="E657" s="14">
        <v>220752000</v>
      </c>
      <c r="F657" s="15" t="s">
        <v>10076</v>
      </c>
      <c r="G657" s="13">
        <v>9.4735644288313002E-4</v>
      </c>
      <c r="H657" s="13">
        <v>1.0170419560128841E-3</v>
      </c>
      <c r="I657" s="15" t="s">
        <v>10074</v>
      </c>
    </row>
    <row r="658" spans="1:9" ht="15" customHeight="1" x14ac:dyDescent="0.25">
      <c r="A658" s="17" t="s">
        <v>10083</v>
      </c>
      <c r="B658" s="12" t="s">
        <v>5286</v>
      </c>
      <c r="C658" s="13">
        <v>0.2848</v>
      </c>
      <c r="D658" s="14">
        <v>654235998</v>
      </c>
      <c r="E658" s="14">
        <v>806957178</v>
      </c>
      <c r="F658" s="15" t="s">
        <v>10074</v>
      </c>
      <c r="G658" s="13">
        <v>2.6148873838011003E-4</v>
      </c>
      <c r="H658" s="13">
        <v>3.4625375995259438E-4</v>
      </c>
      <c r="I658" s="15" t="s">
        <v>10076</v>
      </c>
    </row>
    <row r="659" spans="1:9" ht="15" customHeight="1" x14ac:dyDescent="0.25">
      <c r="A659" s="17" t="s">
        <v>10083</v>
      </c>
      <c r="B659" s="12" t="s">
        <v>5364</v>
      </c>
      <c r="C659" s="13">
        <v>0.84440000000000004</v>
      </c>
      <c r="D659" s="14">
        <v>999938480</v>
      </c>
      <c r="E659" s="14">
        <v>999938480</v>
      </c>
      <c r="F659" s="15" t="s">
        <v>10076</v>
      </c>
      <c r="G659" s="13">
        <v>1.2809649316945001E-4</v>
      </c>
      <c r="H659" s="13">
        <v>1.3751899715271079E-4</v>
      </c>
      <c r="I659" s="15" t="s">
        <v>10076</v>
      </c>
    </row>
    <row r="660" spans="1:9" ht="15" customHeight="1" x14ac:dyDescent="0.25">
      <c r="A660" s="17" t="s">
        <v>10083</v>
      </c>
      <c r="B660" s="12" t="s">
        <v>5402</v>
      </c>
      <c r="C660" s="13">
        <v>0.1237</v>
      </c>
      <c r="D660" s="14">
        <v>2822377286</v>
      </c>
      <c r="E660" s="14">
        <v>2948716810</v>
      </c>
      <c r="F660" s="15" t="s">
        <v>10074</v>
      </c>
      <c r="G660" s="13">
        <v>7.0865539664590506E-3</v>
      </c>
      <c r="H660" s="13">
        <v>7.9483787246627767E-3</v>
      </c>
      <c r="I660" s="15" t="s">
        <v>10074</v>
      </c>
    </row>
    <row r="661" spans="1:9" ht="15" customHeight="1" x14ac:dyDescent="0.25">
      <c r="A661" s="17" t="s">
        <v>10083</v>
      </c>
      <c r="B661" s="12" t="s">
        <v>5408</v>
      </c>
      <c r="C661" s="13">
        <v>7.6799999999999993E-2</v>
      </c>
      <c r="D661" s="14">
        <v>2951078777</v>
      </c>
      <c r="E661" s="14">
        <v>2951078777</v>
      </c>
      <c r="F661" s="15" t="s">
        <v>10076</v>
      </c>
      <c r="G661" s="13">
        <v>3.7804609979654E-4</v>
      </c>
      <c r="H661" s="13">
        <v>4.0585436206189808E-4</v>
      </c>
      <c r="I661" s="15" t="s">
        <v>10076</v>
      </c>
    </row>
    <row r="662" spans="1:9" ht="15" customHeight="1" x14ac:dyDescent="0.25">
      <c r="A662" s="17" t="s">
        <v>10083</v>
      </c>
      <c r="B662" s="12" t="s">
        <v>5414</v>
      </c>
      <c r="C662" s="13">
        <v>0.28139999999999998</v>
      </c>
      <c r="D662" s="14">
        <v>1144826351</v>
      </c>
      <c r="E662" s="14">
        <v>1144826351</v>
      </c>
      <c r="F662" s="15" t="s">
        <v>10076</v>
      </c>
      <c r="G662" s="13">
        <v>2.2145246744092201E-3</v>
      </c>
      <c r="H662" s="13">
        <v>2.3774203718071201E-3</v>
      </c>
      <c r="I662" s="15" t="s">
        <v>10074</v>
      </c>
    </row>
    <row r="663" spans="1:9" ht="15" customHeight="1" x14ac:dyDescent="0.25">
      <c r="A663" s="17" t="s">
        <v>10083</v>
      </c>
      <c r="B663" s="12" t="s">
        <v>5421</v>
      </c>
      <c r="C663" s="13">
        <v>0.32140000000000002</v>
      </c>
      <c r="D663" s="14">
        <v>10189423722</v>
      </c>
      <c r="E663" s="14">
        <v>10291894356</v>
      </c>
      <c r="F663" s="15" t="s">
        <v>10074</v>
      </c>
      <c r="G663" s="13">
        <v>6.0566372347175502E-3</v>
      </c>
      <c r="H663" s="13">
        <v>6.567539831850544E-3</v>
      </c>
      <c r="I663" s="15" t="s">
        <v>10074</v>
      </c>
    </row>
    <row r="664" spans="1:9" ht="15" customHeight="1" x14ac:dyDescent="0.25">
      <c r="A664" s="17" t="s">
        <v>10083</v>
      </c>
      <c r="B664" s="12" t="s">
        <v>5435</v>
      </c>
      <c r="C664" s="13">
        <v>0.15989999999999999</v>
      </c>
      <c r="D664" s="14">
        <v>535836988</v>
      </c>
      <c r="E664" s="14">
        <v>535836988</v>
      </c>
      <c r="F664" s="15" t="s">
        <v>10076</v>
      </c>
      <c r="G664" s="13">
        <v>1.0159173175179E-4</v>
      </c>
      <c r="H664" s="13">
        <v>1.0906460227997659E-4</v>
      </c>
      <c r="I664" s="15" t="s">
        <v>10076</v>
      </c>
    </row>
    <row r="665" spans="1:9" ht="15" customHeight="1" x14ac:dyDescent="0.25">
      <c r="A665" s="17" t="s">
        <v>10083</v>
      </c>
      <c r="B665" s="12" t="s">
        <v>5457</v>
      </c>
      <c r="C665" s="13">
        <v>0.58260000000000001</v>
      </c>
      <c r="D665" s="14">
        <v>1364079985</v>
      </c>
      <c r="E665" s="14">
        <v>1364079985</v>
      </c>
      <c r="F665" s="15" t="s">
        <v>10076</v>
      </c>
      <c r="G665" s="13">
        <v>1.7474461276971001E-4</v>
      </c>
      <c r="H665" s="13">
        <v>1.875984526859818E-4</v>
      </c>
      <c r="I665" s="15" t="s">
        <v>10076</v>
      </c>
    </row>
    <row r="666" spans="1:9" ht="15" customHeight="1" x14ac:dyDescent="0.25">
      <c r="A666" s="17" t="s">
        <v>10083</v>
      </c>
      <c r="B666" s="12" t="s">
        <v>5737</v>
      </c>
      <c r="C666" s="13">
        <v>0.14349999999999999</v>
      </c>
      <c r="D666" s="14">
        <v>258300000</v>
      </c>
      <c r="E666" s="14">
        <v>258300000</v>
      </c>
      <c r="F666" s="15" t="s">
        <v>10076</v>
      </c>
      <c r="G666" s="13">
        <v>3.3089359843086001E-4</v>
      </c>
      <c r="H666" s="13">
        <v>3.5523342360567218E-4</v>
      </c>
      <c r="I666" s="15" t="s">
        <v>10074</v>
      </c>
    </row>
    <row r="667" spans="1:9" ht="15" customHeight="1" x14ac:dyDescent="0.25">
      <c r="A667" s="17" t="s">
        <v>10083</v>
      </c>
      <c r="B667" s="12" t="s">
        <v>5953</v>
      </c>
      <c r="C667" s="13">
        <v>8.2100000000000006E-2</v>
      </c>
      <c r="D667" s="14">
        <v>1194166502</v>
      </c>
      <c r="E667" s="14">
        <v>1194166502</v>
      </c>
      <c r="F667" s="15" t="s">
        <v>10076</v>
      </c>
      <c r="G667" s="13">
        <v>6.975794628083699E-4</v>
      </c>
      <c r="H667" s="13">
        <v>7.4889191565258903E-4</v>
      </c>
      <c r="I667" s="15" t="s">
        <v>10076</v>
      </c>
    </row>
    <row r="668" spans="1:9" ht="15" customHeight="1" x14ac:dyDescent="0.25">
      <c r="A668" s="17" t="s">
        <v>10083</v>
      </c>
      <c r="B668" s="12" t="s">
        <v>5968</v>
      </c>
      <c r="C668" s="13">
        <v>0.18909999999999999</v>
      </c>
      <c r="D668" s="14">
        <v>321760389</v>
      </c>
      <c r="E668" s="14">
        <v>257163523</v>
      </c>
      <c r="F668" s="15" t="s">
        <v>10075</v>
      </c>
      <c r="G668" s="13">
        <v>1.5828062691564E-3</v>
      </c>
      <c r="H668" s="13">
        <v>1.3580945517656781E-3</v>
      </c>
      <c r="I668" s="15" t="s">
        <v>10075</v>
      </c>
    </row>
    <row r="669" spans="1:9" ht="15" customHeight="1" x14ac:dyDescent="0.25">
      <c r="A669" s="17" t="s">
        <v>10083</v>
      </c>
      <c r="B669" s="12" t="s">
        <v>6140</v>
      </c>
      <c r="C669" s="13">
        <v>0.48559999999999998</v>
      </c>
      <c r="D669" s="14">
        <v>2990142962</v>
      </c>
      <c r="E669" s="14">
        <v>2001268417</v>
      </c>
      <c r="F669" s="15" t="s">
        <v>10075</v>
      </c>
      <c r="G669" s="13">
        <v>0.12525747843502799</v>
      </c>
      <c r="H669" s="13">
        <v>0.09</v>
      </c>
      <c r="I669" s="15" t="s">
        <v>10075</v>
      </c>
    </row>
    <row r="670" spans="1:9" ht="15" customHeight="1" x14ac:dyDescent="0.25">
      <c r="A670" s="17" t="s">
        <v>10083</v>
      </c>
      <c r="B670" s="12" t="s">
        <v>6302</v>
      </c>
      <c r="C670" s="13">
        <v>9.8900000000000002E-2</v>
      </c>
      <c r="D670" s="14">
        <v>1417525258</v>
      </c>
      <c r="E670" s="14">
        <v>1341562182</v>
      </c>
      <c r="F670" s="15" t="s">
        <v>10075</v>
      </c>
      <c r="G670" s="13">
        <v>5.8290770711996896E-3</v>
      </c>
      <c r="H670" s="13">
        <v>5.9225025271095128E-3</v>
      </c>
      <c r="I670" s="15" t="s">
        <v>10074</v>
      </c>
    </row>
    <row r="671" spans="1:9" ht="15" customHeight="1" x14ac:dyDescent="0.25">
      <c r="A671" s="17" t="s">
        <v>10083</v>
      </c>
      <c r="B671" s="12" t="s">
        <v>6341</v>
      </c>
      <c r="C671" s="13">
        <v>0.67810000000000004</v>
      </c>
      <c r="D671" s="14">
        <v>3254880408</v>
      </c>
      <c r="E671" s="14">
        <v>3254880408</v>
      </c>
      <c r="F671" s="15" t="s">
        <v>10076</v>
      </c>
      <c r="G671" s="13">
        <v>5.0452694529807499E-3</v>
      </c>
      <c r="H671" s="13">
        <v>5.4163886802693732E-3</v>
      </c>
      <c r="I671" s="15" t="s">
        <v>10074</v>
      </c>
    </row>
    <row r="672" spans="1:9" ht="15" customHeight="1" x14ac:dyDescent="0.25">
      <c r="A672" s="17" t="s">
        <v>10083</v>
      </c>
      <c r="B672" s="12" t="s">
        <v>6396</v>
      </c>
      <c r="C672" s="13">
        <v>0.1368</v>
      </c>
      <c r="D672" s="14">
        <v>4362546169</v>
      </c>
      <c r="E672" s="14">
        <v>4590740891</v>
      </c>
      <c r="F672" s="15" t="s">
        <v>10074</v>
      </c>
      <c r="G672" s="13">
        <v>9.2212105702630404E-3</v>
      </c>
      <c r="H672" s="13">
        <v>1.0417323252140851E-2</v>
      </c>
      <c r="I672" s="15" t="s">
        <v>10074</v>
      </c>
    </row>
    <row r="673" spans="1:9" ht="15" customHeight="1" x14ac:dyDescent="0.25">
      <c r="A673" s="17" t="s">
        <v>10083</v>
      </c>
      <c r="B673" s="12" t="s">
        <v>6579</v>
      </c>
      <c r="C673" s="13">
        <v>7.4999999999999997E-2</v>
      </c>
      <c r="D673" s="14">
        <v>266415975</v>
      </c>
      <c r="E673" s="14">
        <v>266415975</v>
      </c>
      <c r="F673" s="15" t="s">
        <v>10076</v>
      </c>
      <c r="G673" s="13">
        <v>2.5118982081437E-4</v>
      </c>
      <c r="H673" s="13">
        <v>2.6966680662886169E-4</v>
      </c>
      <c r="I673" s="15" t="s">
        <v>10076</v>
      </c>
    </row>
    <row r="674" spans="1:9" ht="15" customHeight="1" x14ac:dyDescent="0.25">
      <c r="A674" s="17" t="s">
        <v>10083</v>
      </c>
      <c r="B674" s="12" t="s">
        <v>6707</v>
      </c>
      <c r="C674" s="13">
        <v>0.50270000000000004</v>
      </c>
      <c r="D674" s="14">
        <v>3573845110</v>
      </c>
      <c r="E674" s="14">
        <v>3573845110</v>
      </c>
      <c r="F674" s="15" t="s">
        <v>10076</v>
      </c>
      <c r="G674" s="13">
        <v>4.4866868730498999E-3</v>
      </c>
      <c r="H674" s="13">
        <v>4.8167179604508593E-3</v>
      </c>
      <c r="I674" s="15" t="s">
        <v>10074</v>
      </c>
    </row>
    <row r="675" spans="1:9" ht="15" customHeight="1" x14ac:dyDescent="0.25">
      <c r="A675" s="17" t="s">
        <v>10083</v>
      </c>
      <c r="B675" s="12" t="s">
        <v>6785</v>
      </c>
      <c r="C675" s="13">
        <v>0.2072</v>
      </c>
      <c r="D675" s="14">
        <v>165760000</v>
      </c>
      <c r="E675" s="14">
        <v>165760000</v>
      </c>
      <c r="F675" s="15" t="s">
        <v>10076</v>
      </c>
      <c r="G675" s="13">
        <v>1.6732849874644999E-4</v>
      </c>
      <c r="H675" s="13">
        <v>1.796368251255845E-4</v>
      </c>
      <c r="I675" s="15" t="s">
        <v>10076</v>
      </c>
    </row>
    <row r="676" spans="1:9" ht="15" customHeight="1" x14ac:dyDescent="0.25">
      <c r="A676" s="17" t="s">
        <v>10083</v>
      </c>
      <c r="B676" s="12" t="s">
        <v>6798</v>
      </c>
      <c r="C676" s="13">
        <v>0.20330000000000001</v>
      </c>
      <c r="D676" s="14">
        <v>722848519</v>
      </c>
      <c r="E676" s="14">
        <v>722848519</v>
      </c>
      <c r="F676" s="15" t="s">
        <v>10076</v>
      </c>
      <c r="G676" s="13">
        <v>2.2501813883111098E-3</v>
      </c>
      <c r="H676" s="13">
        <v>2.415699918719736E-3</v>
      </c>
      <c r="I676" s="15" t="s">
        <v>10074</v>
      </c>
    </row>
    <row r="677" spans="1:9" ht="15" customHeight="1" x14ac:dyDescent="0.25">
      <c r="A677" s="17" t="s">
        <v>10083</v>
      </c>
      <c r="B677" s="12" t="s">
        <v>6951</v>
      </c>
      <c r="C677" s="13">
        <v>0.17829999999999999</v>
      </c>
      <c r="D677" s="14">
        <v>4198391174</v>
      </c>
      <c r="E677" s="14">
        <v>2713204590</v>
      </c>
      <c r="F677" s="15" t="s">
        <v>10075</v>
      </c>
      <c r="G677" s="13">
        <v>1.57047023945059E-3</v>
      </c>
      <c r="H677" s="13">
        <v>1.089569179142024E-3</v>
      </c>
      <c r="I677" s="15" t="s">
        <v>10075</v>
      </c>
    </row>
    <row r="678" spans="1:9" ht="15" customHeight="1" x14ac:dyDescent="0.25">
      <c r="A678" s="17" t="s">
        <v>10083</v>
      </c>
      <c r="B678" s="12" t="s">
        <v>6957</v>
      </c>
      <c r="C678" s="13">
        <v>0.1008</v>
      </c>
      <c r="D678" s="14">
        <v>121478285</v>
      </c>
      <c r="E678" s="14">
        <v>156585821</v>
      </c>
      <c r="F678" s="15" t="s">
        <v>10074</v>
      </c>
      <c r="G678" s="13">
        <v>4.8864364972610001E-5</v>
      </c>
      <c r="H678" s="13">
        <v>6.7619428461320355E-5</v>
      </c>
      <c r="I678" s="15" t="s">
        <v>10074</v>
      </c>
    </row>
    <row r="679" spans="1:9" ht="15" customHeight="1" x14ac:dyDescent="0.25">
      <c r="A679" s="17" t="s">
        <v>10083</v>
      </c>
      <c r="B679" s="12" t="s">
        <v>6990</v>
      </c>
      <c r="C679" s="13">
        <v>7.4999999999999997E-2</v>
      </c>
      <c r="D679" s="14">
        <v>426551550</v>
      </c>
      <c r="E679" s="14">
        <v>426551550</v>
      </c>
      <c r="F679" s="15" t="s">
        <v>10076</v>
      </c>
      <c r="G679" s="13">
        <v>7.7593229485090003E-5</v>
      </c>
      <c r="H679" s="13">
        <v>8.3300821396301811E-5</v>
      </c>
      <c r="I679" s="15" t="s">
        <v>10076</v>
      </c>
    </row>
    <row r="680" spans="1:9" ht="15" customHeight="1" x14ac:dyDescent="0.25">
      <c r="A680" s="17" t="s">
        <v>10083</v>
      </c>
      <c r="B680" s="12" t="s">
        <v>6994</v>
      </c>
      <c r="C680" s="13">
        <v>0.22</v>
      </c>
      <c r="D680" s="14">
        <v>1327594491</v>
      </c>
      <c r="E680" s="14">
        <v>1378342558</v>
      </c>
      <c r="F680" s="15" t="s">
        <v>10074</v>
      </c>
      <c r="G680" s="13">
        <v>2.0748620690222999E-4</v>
      </c>
      <c r="H680" s="13">
        <v>2.312631365884414E-4</v>
      </c>
      <c r="I680" s="15" t="s">
        <v>10076</v>
      </c>
    </row>
    <row r="681" spans="1:9" ht="15" customHeight="1" x14ac:dyDescent="0.25">
      <c r="A681" s="17" t="s">
        <v>10083</v>
      </c>
      <c r="B681" s="12" t="s">
        <v>7110</v>
      </c>
      <c r="C681" s="13">
        <v>7.4999999999999997E-2</v>
      </c>
      <c r="D681" s="14">
        <v>261111111</v>
      </c>
      <c r="E681" s="14">
        <v>261111111</v>
      </c>
      <c r="F681" s="15" t="s">
        <v>10076</v>
      </c>
      <c r="G681" s="13">
        <v>2.0337281078713001E-4</v>
      </c>
      <c r="H681" s="13">
        <v>2.1833247964546081E-4</v>
      </c>
      <c r="I681" s="15" t="s">
        <v>10076</v>
      </c>
    </row>
    <row r="682" spans="1:9" ht="15" customHeight="1" x14ac:dyDescent="0.25">
      <c r="A682" s="17" t="s">
        <v>10083</v>
      </c>
      <c r="B682" s="12" t="s">
        <v>7146</v>
      </c>
      <c r="C682" s="13">
        <v>0.21990000000000001</v>
      </c>
      <c r="D682" s="14">
        <v>684937500</v>
      </c>
      <c r="E682" s="14">
        <v>753088781</v>
      </c>
      <c r="F682" s="15" t="s">
        <v>10074</v>
      </c>
      <c r="G682" s="13">
        <v>1.684675003579E-4</v>
      </c>
      <c r="H682" s="13">
        <v>1.9885514037999401E-4</v>
      </c>
      <c r="I682" s="15" t="s">
        <v>10076</v>
      </c>
    </row>
    <row r="683" spans="1:9" ht="15" customHeight="1" x14ac:dyDescent="0.25">
      <c r="A683" s="17" t="s">
        <v>10083</v>
      </c>
      <c r="B683" s="12" t="s">
        <v>7163</v>
      </c>
      <c r="C683" s="13">
        <v>0.74780000000000002</v>
      </c>
      <c r="D683" s="14">
        <v>1200769500</v>
      </c>
      <c r="E683" s="14">
        <v>1334823000</v>
      </c>
      <c r="F683" s="15" t="s">
        <v>10074</v>
      </c>
      <c r="G683" s="13">
        <v>1.03369610599291E-2</v>
      </c>
      <c r="H683" s="13">
        <v>1.233622749131953E-2</v>
      </c>
      <c r="I683" s="15" t="s">
        <v>10074</v>
      </c>
    </row>
    <row r="684" spans="1:9" ht="15" customHeight="1" x14ac:dyDescent="0.25">
      <c r="A684" s="17" t="s">
        <v>10084</v>
      </c>
      <c r="B684" s="12" t="s">
        <v>95</v>
      </c>
      <c r="C684" s="13">
        <v>0.1</v>
      </c>
      <c r="D684" s="14">
        <v>2222222220</v>
      </c>
      <c r="E684" s="14">
        <v>2222222220</v>
      </c>
      <c r="F684" s="15" t="s">
        <v>10076</v>
      </c>
      <c r="G684" s="13">
        <v>1.7612556189345501E-3</v>
      </c>
      <c r="H684" s="13">
        <v>1.628688136766411E-3</v>
      </c>
      <c r="I684" s="15" t="s">
        <v>10075</v>
      </c>
    </row>
    <row r="685" spans="1:9" ht="15" customHeight="1" x14ac:dyDescent="0.25">
      <c r="A685" s="17" t="s">
        <v>10084</v>
      </c>
      <c r="B685" s="12" t="s">
        <v>332</v>
      </c>
      <c r="C685" s="13">
        <v>0.10970000000000001</v>
      </c>
      <c r="D685" s="14">
        <v>424922950</v>
      </c>
      <c r="E685" s="14">
        <v>424922950</v>
      </c>
      <c r="F685" s="15" t="s">
        <v>10076</v>
      </c>
      <c r="G685" s="13">
        <v>1.9533186078708699E-3</v>
      </c>
      <c r="H685" s="13">
        <v>1.8062947875157891E-3</v>
      </c>
      <c r="I685" s="15" t="s">
        <v>10075</v>
      </c>
    </row>
    <row r="686" spans="1:9" ht="15" customHeight="1" x14ac:dyDescent="0.25">
      <c r="A686" s="17" t="s">
        <v>10084</v>
      </c>
      <c r="B686" s="12" t="s">
        <v>476</v>
      </c>
      <c r="C686" s="13">
        <v>0.11409999999999999</v>
      </c>
      <c r="D686" s="14">
        <v>2589993185</v>
      </c>
      <c r="E686" s="14">
        <v>2589993185</v>
      </c>
      <c r="F686" s="15" t="s">
        <v>10076</v>
      </c>
      <c r="G686" s="13">
        <v>6.3224331157380794E-3</v>
      </c>
      <c r="H686" s="13">
        <v>5.8465515750943681E-3</v>
      </c>
      <c r="I686" s="15" t="s">
        <v>10075</v>
      </c>
    </row>
    <row r="687" spans="1:9" ht="15" customHeight="1" x14ac:dyDescent="0.25">
      <c r="A687" s="17" t="s">
        <v>10084</v>
      </c>
      <c r="B687" s="12" t="s">
        <v>538</v>
      </c>
      <c r="C687" s="13">
        <v>0.49869999999999998</v>
      </c>
      <c r="D687" s="14">
        <v>4491416875</v>
      </c>
      <c r="E687" s="14">
        <v>4491416875</v>
      </c>
      <c r="F687" s="15" t="s">
        <v>10076</v>
      </c>
      <c r="G687" s="13">
        <v>3.55973994719178E-3</v>
      </c>
      <c r="H687" s="13">
        <v>3.2918028250050382E-3</v>
      </c>
      <c r="I687" s="15" t="s">
        <v>10075</v>
      </c>
    </row>
    <row r="688" spans="1:9" ht="15" customHeight="1" x14ac:dyDescent="0.25">
      <c r="A688" s="17" t="s">
        <v>10084</v>
      </c>
      <c r="B688" s="12" t="s">
        <v>667</v>
      </c>
      <c r="C688" s="13">
        <v>0.48820000000000002</v>
      </c>
      <c r="D688" s="14">
        <v>332866143</v>
      </c>
      <c r="E688" s="14">
        <v>332866143</v>
      </c>
      <c r="F688" s="15" t="s">
        <v>10076</v>
      </c>
      <c r="G688" s="13">
        <v>1.3718539347975199E-3</v>
      </c>
      <c r="H688" s="13">
        <v>1.2685962261088991E-3</v>
      </c>
      <c r="I688" s="15" t="s">
        <v>10075</v>
      </c>
    </row>
    <row r="689" spans="1:9" ht="15" customHeight="1" x14ac:dyDescent="0.25">
      <c r="A689" s="17" t="s">
        <v>10084</v>
      </c>
      <c r="B689" s="12" t="s">
        <v>689</v>
      </c>
      <c r="C689" s="13">
        <v>0.31430000000000002</v>
      </c>
      <c r="D689" s="14">
        <v>8889393938</v>
      </c>
      <c r="E689" s="14">
        <v>6175810156</v>
      </c>
      <c r="F689" s="15" t="s">
        <v>10075</v>
      </c>
      <c r="G689" s="13">
        <v>1.7613556917616902E-2</v>
      </c>
      <c r="H689" s="13">
        <v>1.131577734004432E-2</v>
      </c>
      <c r="I689" s="15" t="s">
        <v>10075</v>
      </c>
    </row>
    <row r="690" spans="1:9" ht="15" customHeight="1" x14ac:dyDescent="0.25">
      <c r="A690" s="17" t="s">
        <v>10084</v>
      </c>
      <c r="B690" s="12" t="s">
        <v>721</v>
      </c>
      <c r="C690" s="13">
        <v>0.2</v>
      </c>
      <c r="D690" s="14">
        <v>250000000</v>
      </c>
      <c r="E690" s="14">
        <v>250000000</v>
      </c>
      <c r="F690" s="15" t="s">
        <v>10076</v>
      </c>
      <c r="G690" s="13">
        <v>2.8730482312600298E-3</v>
      </c>
      <c r="H690" s="13">
        <v>2.6567975257570059E-3</v>
      </c>
      <c r="I690" s="15" t="s">
        <v>10075</v>
      </c>
    </row>
    <row r="691" spans="1:9" ht="15" customHeight="1" x14ac:dyDescent="0.25">
      <c r="A691" s="17" t="s">
        <v>10084</v>
      </c>
      <c r="B691" s="12" t="s">
        <v>869</v>
      </c>
      <c r="C691" s="13">
        <v>0.3337</v>
      </c>
      <c r="D691" s="14">
        <v>214815255</v>
      </c>
      <c r="E691" s="14">
        <v>220837494</v>
      </c>
      <c r="F691" s="15" t="s">
        <v>10074</v>
      </c>
      <c r="G691" s="13">
        <v>2.4857238595892998E-4</v>
      </c>
      <c r="H691" s="13">
        <v>2.363067427395848E-4</v>
      </c>
      <c r="I691" s="15" t="s">
        <v>10076</v>
      </c>
    </row>
    <row r="692" spans="1:9" ht="15" customHeight="1" x14ac:dyDescent="0.25">
      <c r="A692" s="17" t="s">
        <v>10084</v>
      </c>
      <c r="B692" s="12" t="s">
        <v>877</v>
      </c>
      <c r="C692" s="13">
        <v>0.30370000000000003</v>
      </c>
      <c r="D692" s="14">
        <v>1677594031</v>
      </c>
      <c r="E692" s="14">
        <v>1698284357</v>
      </c>
      <c r="F692" s="15" t="s">
        <v>10074</v>
      </c>
      <c r="G692" s="13">
        <v>6.9139322842461006E-4</v>
      </c>
      <c r="H692" s="13">
        <v>6.4723828766820736E-4</v>
      </c>
      <c r="I692" s="15" t="s">
        <v>10075</v>
      </c>
    </row>
    <row r="693" spans="1:9" ht="15" customHeight="1" x14ac:dyDescent="0.25">
      <c r="A693" s="17" t="s">
        <v>10084</v>
      </c>
      <c r="B693" s="12" t="s">
        <v>971</v>
      </c>
      <c r="C693" s="13">
        <v>0.1048</v>
      </c>
      <c r="D693" s="14">
        <v>503041679</v>
      </c>
      <c r="E693" s="14">
        <v>503041679</v>
      </c>
      <c r="F693" s="15" t="s">
        <v>10076</v>
      </c>
      <c r="G693" s="13">
        <v>1.21202745890955E-3</v>
      </c>
      <c r="H693" s="13">
        <v>1.1207996852536191E-3</v>
      </c>
      <c r="I693" s="15" t="s">
        <v>10075</v>
      </c>
    </row>
    <row r="694" spans="1:9" ht="15" customHeight="1" x14ac:dyDescent="0.25">
      <c r="A694" s="17" t="s">
        <v>10084</v>
      </c>
      <c r="B694" s="12" t="s">
        <v>1004</v>
      </c>
      <c r="C694" s="13">
        <v>0.57089999999999996</v>
      </c>
      <c r="D694" s="14">
        <v>834355709</v>
      </c>
      <c r="E694" s="14">
        <v>816338773</v>
      </c>
      <c r="F694" s="15" t="s">
        <v>10075</v>
      </c>
      <c r="G694" s="13">
        <v>8.9934237346716E-4</v>
      </c>
      <c r="H694" s="13">
        <v>8.1369150143800945E-4</v>
      </c>
      <c r="I694" s="15" t="s">
        <v>10075</v>
      </c>
    </row>
    <row r="695" spans="1:9" ht="15" customHeight="1" x14ac:dyDescent="0.25">
      <c r="A695" s="17" t="s">
        <v>10084</v>
      </c>
      <c r="B695" s="12" t="s">
        <v>1083</v>
      </c>
      <c r="C695" s="13">
        <v>0.41610000000000003</v>
      </c>
      <c r="D695" s="14">
        <v>4014246170</v>
      </c>
      <c r="E695" s="14">
        <v>4014246170</v>
      </c>
      <c r="F695" s="15" t="s">
        <v>10076</v>
      </c>
      <c r="G695" s="13">
        <v>6.1085781761205096E-3</v>
      </c>
      <c r="H695" s="13">
        <v>5.6487932244464059E-3</v>
      </c>
      <c r="I695" s="15" t="s">
        <v>10075</v>
      </c>
    </row>
    <row r="696" spans="1:9" ht="15" customHeight="1" x14ac:dyDescent="0.25">
      <c r="A696" s="17" t="s">
        <v>10084</v>
      </c>
      <c r="B696" s="12" t="s">
        <v>1144</v>
      </c>
      <c r="C696" s="13">
        <v>0.20910000000000001</v>
      </c>
      <c r="D696" s="14">
        <v>162284720</v>
      </c>
      <c r="E696" s="14">
        <v>123845748</v>
      </c>
      <c r="F696" s="15" t="s">
        <v>10075</v>
      </c>
      <c r="G696" s="13">
        <v>1.4148331325025999E-4</v>
      </c>
      <c r="H696" s="13">
        <v>9.9844519875342972E-5</v>
      </c>
      <c r="I696" s="15" t="s">
        <v>10076</v>
      </c>
    </row>
    <row r="697" spans="1:9" ht="15" customHeight="1" x14ac:dyDescent="0.25">
      <c r="A697" s="17" t="s">
        <v>10084</v>
      </c>
      <c r="B697" s="12" t="s">
        <v>1196</v>
      </c>
      <c r="C697" s="13">
        <v>0.24299999999999999</v>
      </c>
      <c r="D697" s="14">
        <v>1221966658</v>
      </c>
      <c r="E697" s="14">
        <v>1221966658</v>
      </c>
      <c r="F697" s="15" t="s">
        <v>10076</v>
      </c>
      <c r="G697" s="13">
        <v>1.14281588733855E-3</v>
      </c>
      <c r="H697" s="13">
        <v>1.0567975816610749E-3</v>
      </c>
      <c r="I697" s="15" t="s">
        <v>10076</v>
      </c>
    </row>
    <row r="698" spans="1:9" ht="15" customHeight="1" x14ac:dyDescent="0.25">
      <c r="A698" s="17" t="s">
        <v>10084</v>
      </c>
      <c r="B698" s="12" t="s">
        <v>1257</v>
      </c>
      <c r="C698" s="13">
        <v>7.5399999999999995E-2</v>
      </c>
      <c r="D698" s="14">
        <v>566555016</v>
      </c>
      <c r="E698" s="14">
        <v>566555016</v>
      </c>
      <c r="F698" s="15" t="s">
        <v>10076</v>
      </c>
      <c r="G698" s="13">
        <v>4.4903169286353002E-4</v>
      </c>
      <c r="H698" s="13">
        <v>4.1523364529235491E-4</v>
      </c>
      <c r="I698" s="15" t="s">
        <v>10076</v>
      </c>
    </row>
    <row r="699" spans="1:9" ht="15" customHeight="1" x14ac:dyDescent="0.25">
      <c r="A699" s="17" t="s">
        <v>10084</v>
      </c>
      <c r="B699" s="12" t="s">
        <v>1268</v>
      </c>
      <c r="C699" s="13">
        <v>0.1822</v>
      </c>
      <c r="D699" s="14">
        <v>32938028491</v>
      </c>
      <c r="E699" s="14">
        <v>30556562073</v>
      </c>
      <c r="F699" s="15" t="s">
        <v>10075</v>
      </c>
      <c r="G699" s="13">
        <v>5.3255280213630497E-2</v>
      </c>
      <c r="H699" s="13">
        <v>4.5686207161934743E-2</v>
      </c>
      <c r="I699" s="15" t="s">
        <v>10075</v>
      </c>
    </row>
    <row r="700" spans="1:9" ht="15" customHeight="1" x14ac:dyDescent="0.25">
      <c r="A700" s="17" t="s">
        <v>10084</v>
      </c>
      <c r="B700" s="12" t="s">
        <v>1549</v>
      </c>
      <c r="C700" s="13">
        <v>0.15060000000000001</v>
      </c>
      <c r="D700" s="14">
        <v>3778837486</v>
      </c>
      <c r="E700" s="14">
        <v>3778837486</v>
      </c>
      <c r="F700" s="15" t="s">
        <v>10076</v>
      </c>
      <c r="G700" s="13">
        <v>3.3543713760044E-3</v>
      </c>
      <c r="H700" s="13">
        <v>3.101892086080184E-3</v>
      </c>
      <c r="I700" s="15" t="s">
        <v>10075</v>
      </c>
    </row>
    <row r="701" spans="1:9" ht="15" customHeight="1" x14ac:dyDescent="0.25">
      <c r="A701" s="17" t="s">
        <v>10084</v>
      </c>
      <c r="B701" s="12" t="s">
        <v>1556</v>
      </c>
      <c r="C701" s="13">
        <v>0.27500000000000002</v>
      </c>
      <c r="D701" s="14">
        <v>5822125598</v>
      </c>
      <c r="E701" s="14">
        <v>5822125598</v>
      </c>
      <c r="F701" s="15" t="s">
        <v>10076</v>
      </c>
      <c r="G701" s="13">
        <v>6.7370431920554891E-2</v>
      </c>
      <c r="H701" s="13">
        <v>6.2299544747438769E-2</v>
      </c>
      <c r="I701" s="15" t="s">
        <v>10075</v>
      </c>
    </row>
    <row r="702" spans="1:9" ht="15" customHeight="1" x14ac:dyDescent="0.25">
      <c r="A702" s="17" t="s">
        <v>10084</v>
      </c>
      <c r="B702" s="12" t="s">
        <v>1781</v>
      </c>
      <c r="C702" s="13">
        <v>0.11260000000000001</v>
      </c>
      <c r="D702" s="14">
        <v>566894450</v>
      </c>
      <c r="E702" s="14">
        <v>638323151</v>
      </c>
      <c r="F702" s="15" t="s">
        <v>10074</v>
      </c>
      <c r="G702" s="13">
        <v>4.1605246336944512E-2</v>
      </c>
      <c r="H702" s="13">
        <v>4.3321354764816578E-2</v>
      </c>
      <c r="I702" s="15" t="s">
        <v>10074</v>
      </c>
    </row>
    <row r="703" spans="1:9" ht="15" customHeight="1" x14ac:dyDescent="0.25">
      <c r="A703" s="17" t="s">
        <v>10084</v>
      </c>
      <c r="B703" s="12" t="s">
        <v>1789</v>
      </c>
      <c r="C703" s="13">
        <v>7.6799999999999993E-2</v>
      </c>
      <c r="D703" s="14">
        <v>104160000</v>
      </c>
      <c r="E703" s="14">
        <v>104160000</v>
      </c>
      <c r="F703" s="15" t="s">
        <v>10076</v>
      </c>
      <c r="G703" s="13">
        <v>4.8541501190512999E-4</v>
      </c>
      <c r="H703" s="13">
        <v>4.4887843808638791E-4</v>
      </c>
      <c r="I703" s="15" t="s">
        <v>10075</v>
      </c>
    </row>
    <row r="704" spans="1:9" ht="15" customHeight="1" x14ac:dyDescent="0.25">
      <c r="A704" s="17" t="s">
        <v>10084</v>
      </c>
      <c r="B704" s="12" t="s">
        <v>1876</v>
      </c>
      <c r="C704" s="13">
        <v>7.7499999999999999E-2</v>
      </c>
      <c r="D704" s="14">
        <v>418902145</v>
      </c>
      <c r="E704" s="14">
        <v>418902145</v>
      </c>
      <c r="F704" s="15" t="s">
        <v>10076</v>
      </c>
      <c r="G704" s="13">
        <v>1.02258214776025E-3</v>
      </c>
      <c r="H704" s="13">
        <v>9.4561368292298898E-4</v>
      </c>
      <c r="I704" s="15" t="s">
        <v>10075</v>
      </c>
    </row>
    <row r="705" spans="1:9" ht="15" customHeight="1" x14ac:dyDescent="0.25">
      <c r="A705" s="17" t="s">
        <v>10084</v>
      </c>
      <c r="B705" s="12" t="s">
        <v>1989</v>
      </c>
      <c r="C705" s="13">
        <v>6.4100000000000004E-2</v>
      </c>
      <c r="D705" s="14">
        <v>312244819</v>
      </c>
      <c r="E705" s="14">
        <v>312244819</v>
      </c>
      <c r="F705" s="15" t="s">
        <v>10076</v>
      </c>
      <c r="G705" s="13">
        <v>2.474743241236E-4</v>
      </c>
      <c r="H705" s="13">
        <v>2.2884724465519539E-4</v>
      </c>
      <c r="I705" s="15" t="s">
        <v>10076</v>
      </c>
    </row>
    <row r="706" spans="1:9" ht="15" customHeight="1" x14ac:dyDescent="0.25">
      <c r="A706" s="17" t="s">
        <v>10084</v>
      </c>
      <c r="B706" s="12" t="s">
        <v>2000</v>
      </c>
      <c r="C706" s="13">
        <v>0.28079999999999999</v>
      </c>
      <c r="D706" s="14">
        <v>683293092</v>
      </c>
      <c r="E706" s="14">
        <v>683293092</v>
      </c>
      <c r="F706" s="15" t="s">
        <v>10076</v>
      </c>
      <c r="G706" s="13">
        <v>5.4155420949042997E-4</v>
      </c>
      <c r="H706" s="13">
        <v>5.0079210944574274E-4</v>
      </c>
      <c r="I706" s="15" t="s">
        <v>10076</v>
      </c>
    </row>
    <row r="707" spans="1:9" ht="15" customHeight="1" x14ac:dyDescent="0.25">
      <c r="A707" s="17" t="s">
        <v>10084</v>
      </c>
      <c r="B707" s="12" t="s">
        <v>2034</v>
      </c>
      <c r="C707" s="13">
        <v>0.1565</v>
      </c>
      <c r="D707" s="14">
        <v>365960000</v>
      </c>
      <c r="E707" s="14">
        <v>286363700</v>
      </c>
      <c r="F707" s="15" t="s">
        <v>10075</v>
      </c>
      <c r="G707" s="13">
        <v>9.2234977204522011E-4</v>
      </c>
      <c r="H707" s="13">
        <v>6.674143380448707E-4</v>
      </c>
      <c r="I707" s="15" t="s">
        <v>10075</v>
      </c>
    </row>
    <row r="708" spans="1:9" ht="15" customHeight="1" x14ac:dyDescent="0.25">
      <c r="A708" s="17" t="s">
        <v>10084</v>
      </c>
      <c r="B708" s="12" t="s">
        <v>2064</v>
      </c>
      <c r="C708" s="13">
        <v>0.4284</v>
      </c>
      <c r="D708" s="14">
        <v>7940691847</v>
      </c>
      <c r="E708" s="14">
        <v>7940691847</v>
      </c>
      <c r="F708" s="15" t="s">
        <v>10076</v>
      </c>
      <c r="G708" s="13">
        <v>8.5591799464181606E-2</v>
      </c>
      <c r="H708" s="13">
        <v>7.914941300819274E-2</v>
      </c>
      <c r="I708" s="15" t="s">
        <v>10075</v>
      </c>
    </row>
    <row r="709" spans="1:9" ht="15" customHeight="1" x14ac:dyDescent="0.25">
      <c r="A709" s="17" t="s">
        <v>10084</v>
      </c>
      <c r="B709" s="12" t="s">
        <v>2109</v>
      </c>
      <c r="C709" s="13">
        <v>0.78469999999999995</v>
      </c>
      <c r="D709" s="14">
        <v>5187951651</v>
      </c>
      <c r="E709" s="14">
        <v>5831522219</v>
      </c>
      <c r="F709" s="15" t="s">
        <v>10074</v>
      </c>
      <c r="G709" s="13">
        <v>4.11178905234982E-3</v>
      </c>
      <c r="H709" s="13">
        <v>4.2739789799168476E-3</v>
      </c>
      <c r="I709" s="15" t="s">
        <v>10074</v>
      </c>
    </row>
    <row r="710" spans="1:9" ht="15" customHeight="1" x14ac:dyDescent="0.25">
      <c r="A710" s="17" t="s">
        <v>10084</v>
      </c>
      <c r="B710" s="12" t="s">
        <v>2114</v>
      </c>
      <c r="C710" s="13">
        <v>7.4999999999999997E-2</v>
      </c>
      <c r="D710" s="14">
        <v>235604322</v>
      </c>
      <c r="E710" s="14">
        <v>235604322</v>
      </c>
      <c r="F710" s="15" t="s">
        <v>10076</v>
      </c>
      <c r="G710" s="13">
        <v>5.2284888984223008E-4</v>
      </c>
      <c r="H710" s="13">
        <v>4.8349471569880659E-4</v>
      </c>
      <c r="I710" s="15" t="s">
        <v>10076</v>
      </c>
    </row>
    <row r="711" spans="1:9" ht="15" customHeight="1" x14ac:dyDescent="0.25">
      <c r="A711" s="17" t="s">
        <v>10084</v>
      </c>
      <c r="B711" s="12" t="s">
        <v>2219</v>
      </c>
      <c r="C711" s="13">
        <v>0.38990000000000002</v>
      </c>
      <c r="D711" s="14">
        <v>4045792888</v>
      </c>
      <c r="E711" s="14">
        <v>4041646547</v>
      </c>
      <c r="F711" s="15" t="s">
        <v>10075</v>
      </c>
      <c r="G711" s="13">
        <v>8.0805159763587004E-3</v>
      </c>
      <c r="H711" s="13">
        <v>7.4646477501402204E-3</v>
      </c>
      <c r="I711" s="15" t="s">
        <v>10075</v>
      </c>
    </row>
    <row r="712" spans="1:9" ht="15" customHeight="1" x14ac:dyDescent="0.25">
      <c r="A712" s="17" t="s">
        <v>10084</v>
      </c>
      <c r="B712" s="12" t="s">
        <v>2250</v>
      </c>
      <c r="C712" s="13">
        <v>0.17630000000000001</v>
      </c>
      <c r="D712" s="14">
        <v>8497326987</v>
      </c>
      <c r="E712" s="14">
        <v>8497326987</v>
      </c>
      <c r="F712" s="15" t="s">
        <v>10076</v>
      </c>
      <c r="G712" s="13">
        <v>1.7644872636840999E-2</v>
      </c>
      <c r="H712" s="13">
        <v>1.6316765396907729E-2</v>
      </c>
      <c r="I712" s="15" t="s">
        <v>10075</v>
      </c>
    </row>
    <row r="713" spans="1:9" ht="15" customHeight="1" x14ac:dyDescent="0.25">
      <c r="A713" s="17" t="s">
        <v>10084</v>
      </c>
      <c r="B713" s="12" t="s">
        <v>2374</v>
      </c>
      <c r="C713" s="13">
        <v>7.5700000000000003E-2</v>
      </c>
      <c r="D713" s="14">
        <v>140045000</v>
      </c>
      <c r="E713" s="14">
        <v>140045000</v>
      </c>
      <c r="F713" s="15" t="s">
        <v>10076</v>
      </c>
      <c r="G713" s="13">
        <v>9.9007334420897989E-3</v>
      </c>
      <c r="H713" s="13">
        <v>9.1555177619094836E-3</v>
      </c>
      <c r="I713" s="15" t="s">
        <v>10075</v>
      </c>
    </row>
    <row r="714" spans="1:9" ht="15" customHeight="1" x14ac:dyDescent="0.25">
      <c r="A714" s="17" t="s">
        <v>10084</v>
      </c>
      <c r="B714" s="12" t="s">
        <v>2464</v>
      </c>
      <c r="C714" s="13">
        <v>0.84830000000000005</v>
      </c>
      <c r="D714" s="14">
        <v>36919638814</v>
      </c>
      <c r="E714" s="14">
        <v>36919638814</v>
      </c>
      <c r="F714" s="15" t="s">
        <v>10076</v>
      </c>
      <c r="G714" s="13">
        <v>2.2823747402700999E-2</v>
      </c>
      <c r="H714" s="13">
        <v>2.1105832811387899E-2</v>
      </c>
      <c r="I714" s="15" t="s">
        <v>10075</v>
      </c>
    </row>
    <row r="715" spans="1:9" ht="15" customHeight="1" x14ac:dyDescent="0.25">
      <c r="A715" s="17" t="s">
        <v>10084</v>
      </c>
      <c r="B715" s="12" t="s">
        <v>2480</v>
      </c>
      <c r="C715" s="13">
        <v>0.1759</v>
      </c>
      <c r="D715" s="14">
        <v>559450000</v>
      </c>
      <c r="E715" s="14">
        <v>589265000</v>
      </c>
      <c r="F715" s="15" t="s">
        <v>10074</v>
      </c>
      <c r="G715" s="13">
        <v>6.828367786998001E-4</v>
      </c>
      <c r="H715" s="13">
        <v>6.6509213869887199E-4</v>
      </c>
      <c r="I715" s="15" t="s">
        <v>10076</v>
      </c>
    </row>
    <row r="716" spans="1:9" ht="15" customHeight="1" x14ac:dyDescent="0.25">
      <c r="A716" s="17" t="s">
        <v>10084</v>
      </c>
      <c r="B716" s="12" t="s">
        <v>2693</v>
      </c>
      <c r="C716" s="13">
        <v>0.12130000000000001</v>
      </c>
      <c r="D716" s="14">
        <v>776320000</v>
      </c>
      <c r="E716" s="14">
        <v>776320000</v>
      </c>
      <c r="F716" s="15" t="s">
        <v>10076</v>
      </c>
      <c r="G716" s="13">
        <v>2.9533636010704999E-3</v>
      </c>
      <c r="H716" s="13">
        <v>2.7310676592935891E-3</v>
      </c>
      <c r="I716" s="15" t="s">
        <v>10075</v>
      </c>
    </row>
    <row r="717" spans="1:9" ht="15" customHeight="1" x14ac:dyDescent="0.25">
      <c r="A717" s="17" t="s">
        <v>10084</v>
      </c>
      <c r="B717" s="12" t="s">
        <v>2760</v>
      </c>
      <c r="C717" s="13">
        <v>0.68930000000000002</v>
      </c>
      <c r="D717" s="14">
        <v>6900601363</v>
      </c>
      <c r="E717" s="14">
        <v>6900601363</v>
      </c>
      <c r="F717" s="15" t="s">
        <v>10076</v>
      </c>
      <c r="G717" s="13">
        <v>1.9689031157559102E-3</v>
      </c>
      <c r="H717" s="13">
        <v>1.8207062692832949E-3</v>
      </c>
      <c r="I717" s="15" t="s">
        <v>10075</v>
      </c>
    </row>
    <row r="718" spans="1:9" ht="15" customHeight="1" x14ac:dyDescent="0.25">
      <c r="A718" s="17" t="s">
        <v>10084</v>
      </c>
      <c r="B718" s="12" t="s">
        <v>2844</v>
      </c>
      <c r="C718" s="13">
        <v>9.3299999999999994E-2</v>
      </c>
      <c r="D718" s="14">
        <v>94734954</v>
      </c>
      <c r="E718" s="14">
        <v>94734954</v>
      </c>
      <c r="F718" s="15" t="s">
        <v>10076</v>
      </c>
      <c r="G718" s="13">
        <v>2.1248662081098102E-3</v>
      </c>
      <c r="H718" s="13">
        <v>1.9649302169198E-3</v>
      </c>
      <c r="I718" s="15" t="s">
        <v>10075</v>
      </c>
    </row>
    <row r="719" spans="1:9" ht="15" customHeight="1" x14ac:dyDescent="0.25">
      <c r="A719" s="17" t="s">
        <v>10084</v>
      </c>
      <c r="B719" s="12" t="s">
        <v>2919</v>
      </c>
      <c r="C719" s="13">
        <v>0.3458</v>
      </c>
      <c r="D719" s="14">
        <v>1764975657</v>
      </c>
      <c r="E719" s="14">
        <v>1478867415</v>
      </c>
      <c r="F719" s="15" t="s">
        <v>10075</v>
      </c>
      <c r="G719" s="13">
        <v>2.6858073279880999E-3</v>
      </c>
      <c r="H719" s="13">
        <v>2.0810423382137439E-3</v>
      </c>
      <c r="I719" s="15" t="s">
        <v>10075</v>
      </c>
    </row>
    <row r="720" spans="1:9" ht="15" customHeight="1" x14ac:dyDescent="0.25">
      <c r="A720" s="17" t="s">
        <v>10084</v>
      </c>
      <c r="B720" s="12" t="s">
        <v>2940</v>
      </c>
      <c r="C720" s="13">
        <v>0.1915</v>
      </c>
      <c r="D720" s="14">
        <v>1412450509</v>
      </c>
      <c r="E720" s="14">
        <v>1412450509</v>
      </c>
      <c r="F720" s="15" t="s">
        <v>10076</v>
      </c>
      <c r="G720" s="13">
        <v>2.1717502253936799E-3</v>
      </c>
      <c r="H720" s="13">
        <v>2.0082853336394119E-3</v>
      </c>
      <c r="I720" s="15" t="s">
        <v>10075</v>
      </c>
    </row>
    <row r="721" spans="1:9" ht="15" customHeight="1" x14ac:dyDescent="0.25">
      <c r="A721" s="17" t="s">
        <v>10084</v>
      </c>
      <c r="B721" s="12" t="s">
        <v>3193</v>
      </c>
      <c r="C721" s="13">
        <v>0.2</v>
      </c>
      <c r="D721" s="14">
        <v>315000000</v>
      </c>
      <c r="E721" s="14">
        <v>315000000</v>
      </c>
      <c r="F721" s="15" t="s">
        <v>10076</v>
      </c>
      <c r="G721" s="13">
        <v>1.2482899211681501E-3</v>
      </c>
      <c r="H721" s="13">
        <v>1.154332718087527E-3</v>
      </c>
      <c r="I721" s="15" t="s">
        <v>10076</v>
      </c>
    </row>
    <row r="722" spans="1:9" ht="15" customHeight="1" x14ac:dyDescent="0.25">
      <c r="A722" s="17" t="s">
        <v>10084</v>
      </c>
      <c r="B722" s="12" t="s">
        <v>3421</v>
      </c>
      <c r="C722" s="13">
        <v>0.1235</v>
      </c>
      <c r="D722" s="14">
        <v>553371592</v>
      </c>
      <c r="E722" s="14">
        <v>553371592</v>
      </c>
      <c r="F722" s="15" t="s">
        <v>10076</v>
      </c>
      <c r="G722" s="13">
        <v>1.3596072133070199E-3</v>
      </c>
      <c r="H722" s="13">
        <v>1.2572712991469231E-3</v>
      </c>
      <c r="I722" s="15" t="s">
        <v>10075</v>
      </c>
    </row>
    <row r="723" spans="1:9" ht="15" customHeight="1" x14ac:dyDescent="0.25">
      <c r="A723" s="17" t="s">
        <v>10084</v>
      </c>
      <c r="B723" s="12" t="s">
        <v>3492</v>
      </c>
      <c r="C723" s="13">
        <v>8.9200000000000002E-2</v>
      </c>
      <c r="D723" s="14">
        <v>989604498</v>
      </c>
      <c r="E723" s="14">
        <v>997431878</v>
      </c>
      <c r="F723" s="15" t="s">
        <v>10074</v>
      </c>
      <c r="G723" s="13">
        <v>1.2313916912062401E-2</v>
      </c>
      <c r="H723" s="13">
        <v>1.147713114103526E-2</v>
      </c>
      <c r="I723" s="15" t="s">
        <v>10075</v>
      </c>
    </row>
    <row r="724" spans="1:9" ht="15" customHeight="1" x14ac:dyDescent="0.25">
      <c r="A724" s="17" t="s">
        <v>10084</v>
      </c>
      <c r="B724" s="12" t="s">
        <v>3739</v>
      </c>
      <c r="C724" s="13">
        <v>9.5399999999999999E-2</v>
      </c>
      <c r="D724" s="14">
        <v>1247175465</v>
      </c>
      <c r="E724" s="14">
        <v>1231682602</v>
      </c>
      <c r="F724" s="15" t="s">
        <v>10075</v>
      </c>
      <c r="G724" s="13">
        <v>2.2042828795171901E-2</v>
      </c>
      <c r="H724" s="13">
        <v>2.0130479383283339E-2</v>
      </c>
      <c r="I724" s="15" t="s">
        <v>10075</v>
      </c>
    </row>
    <row r="725" spans="1:9" ht="15" customHeight="1" x14ac:dyDescent="0.25">
      <c r="A725" s="17" t="s">
        <v>10084</v>
      </c>
      <c r="B725" s="12" t="s">
        <v>3790</v>
      </c>
      <c r="C725" s="13">
        <v>0.3609</v>
      </c>
      <c r="D725" s="14">
        <v>2668380971</v>
      </c>
      <c r="E725" s="14">
        <v>2580435939</v>
      </c>
      <c r="F725" s="15" t="s">
        <v>10075</v>
      </c>
      <c r="G725" s="13">
        <v>1.64959504514935E-3</v>
      </c>
      <c r="H725" s="13">
        <v>1.4751566176555841E-3</v>
      </c>
      <c r="I725" s="15" t="s">
        <v>10075</v>
      </c>
    </row>
    <row r="726" spans="1:9" ht="15" customHeight="1" x14ac:dyDescent="0.25">
      <c r="A726" s="17" t="s">
        <v>10084</v>
      </c>
      <c r="B726" s="12" t="s">
        <v>3875</v>
      </c>
      <c r="C726" s="13">
        <v>0.55589999999999995</v>
      </c>
      <c r="D726" s="14">
        <v>11491173402</v>
      </c>
      <c r="E726" s="14">
        <v>11576555444</v>
      </c>
      <c r="F726" s="15" t="s">
        <v>10074</v>
      </c>
      <c r="G726" s="13">
        <v>3.13298075136417E-2</v>
      </c>
      <c r="H726" s="13">
        <v>2.918691853318427E-2</v>
      </c>
      <c r="I726" s="15" t="s">
        <v>10075</v>
      </c>
    </row>
    <row r="727" spans="1:9" ht="15" customHeight="1" x14ac:dyDescent="0.25">
      <c r="A727" s="17" t="s">
        <v>10084</v>
      </c>
      <c r="B727" s="12" t="s">
        <v>3970</v>
      </c>
      <c r="C727" s="13">
        <v>0.1163</v>
      </c>
      <c r="D727" s="14">
        <v>449949869</v>
      </c>
      <c r="E727" s="14">
        <v>519499245</v>
      </c>
      <c r="F727" s="15" t="s">
        <v>10074</v>
      </c>
      <c r="G727" s="13">
        <v>7.5602280596043995E-4</v>
      </c>
      <c r="H727" s="13">
        <v>8.0718155419591835E-4</v>
      </c>
      <c r="I727" s="15" t="s">
        <v>10076</v>
      </c>
    </row>
    <row r="728" spans="1:9" ht="15" customHeight="1" x14ac:dyDescent="0.25">
      <c r="A728" s="17" t="s">
        <v>10084</v>
      </c>
      <c r="B728" s="12" t="s">
        <v>4045</v>
      </c>
      <c r="C728" s="13">
        <v>0.15</v>
      </c>
      <c r="D728" s="14">
        <v>320674770</v>
      </c>
      <c r="E728" s="14">
        <v>320674770</v>
      </c>
      <c r="F728" s="15" t="s">
        <v>10076</v>
      </c>
      <c r="G728" s="13">
        <v>1.5147674265707501E-3</v>
      </c>
      <c r="H728" s="13">
        <v>1.400752798794989E-3</v>
      </c>
      <c r="I728" s="15" t="s">
        <v>10075</v>
      </c>
    </row>
    <row r="729" spans="1:9" ht="15" customHeight="1" x14ac:dyDescent="0.25">
      <c r="A729" s="17" t="s">
        <v>10084</v>
      </c>
      <c r="B729" s="12" t="s">
        <v>4079</v>
      </c>
      <c r="C729" s="13">
        <v>0.27689999999999998</v>
      </c>
      <c r="D729" s="14">
        <v>773276478</v>
      </c>
      <c r="E729" s="14">
        <v>773276478</v>
      </c>
      <c r="F729" s="15" t="s">
        <v>10076</v>
      </c>
      <c r="G729" s="13">
        <v>6.7415908389852996E-4</v>
      </c>
      <c r="H729" s="13">
        <v>6.2341598257217683E-4</v>
      </c>
      <c r="I729" s="15" t="s">
        <v>10075</v>
      </c>
    </row>
    <row r="730" spans="1:9" ht="15" customHeight="1" x14ac:dyDescent="0.25">
      <c r="A730" s="17" t="s">
        <v>10084</v>
      </c>
      <c r="B730" s="12" t="s">
        <v>4092</v>
      </c>
      <c r="C730" s="13">
        <v>0.87380000000000002</v>
      </c>
      <c r="D730" s="14">
        <v>4919494799</v>
      </c>
      <c r="E730" s="14">
        <v>4919494799</v>
      </c>
      <c r="F730" s="15" t="s">
        <v>10076</v>
      </c>
      <c r="G730" s="13">
        <v>8.8897645502313098E-3</v>
      </c>
      <c r="H730" s="13">
        <v>8.2206432189248883E-3</v>
      </c>
      <c r="I730" s="15" t="s">
        <v>10075</v>
      </c>
    </row>
    <row r="731" spans="1:9" ht="15" customHeight="1" x14ac:dyDescent="0.25">
      <c r="A731" s="17" t="s">
        <v>10084</v>
      </c>
      <c r="B731" s="12" t="s">
        <v>4199</v>
      </c>
      <c r="C731" s="13">
        <v>9.3299999999999994E-2</v>
      </c>
      <c r="D731" s="14">
        <v>479066175</v>
      </c>
      <c r="E731" s="14">
        <v>479066175</v>
      </c>
      <c r="F731" s="15" t="s">
        <v>10076</v>
      </c>
      <c r="G731" s="13">
        <v>4.7461387128974403E-3</v>
      </c>
      <c r="H731" s="13">
        <v>4.3889028571822246E-3</v>
      </c>
      <c r="I731" s="15" t="s">
        <v>10075</v>
      </c>
    </row>
    <row r="732" spans="1:9" ht="15" customHeight="1" x14ac:dyDescent="0.25">
      <c r="A732" s="17" t="s">
        <v>10084</v>
      </c>
      <c r="B732" s="12" t="s">
        <v>4213</v>
      </c>
      <c r="C732" s="13">
        <v>0.38929999999999998</v>
      </c>
      <c r="D732" s="14">
        <v>27678586371</v>
      </c>
      <c r="E732" s="14">
        <v>27600598551</v>
      </c>
      <c r="F732" s="15" t="s">
        <v>10075</v>
      </c>
      <c r="G732" s="13">
        <v>3.2028136242976603E-2</v>
      </c>
      <c r="H732" s="13">
        <v>2.953396822956578E-2</v>
      </c>
      <c r="I732" s="15" t="s">
        <v>10075</v>
      </c>
    </row>
    <row r="733" spans="1:9" ht="15" customHeight="1" x14ac:dyDescent="0.25">
      <c r="A733" s="17" t="s">
        <v>10084</v>
      </c>
      <c r="B733" s="12" t="s">
        <v>4223</v>
      </c>
      <c r="C733" s="13">
        <v>0.3095</v>
      </c>
      <c r="D733" s="14">
        <v>345862893</v>
      </c>
      <c r="E733" s="14">
        <v>362248953</v>
      </c>
      <c r="F733" s="15" t="s">
        <v>10074</v>
      </c>
      <c r="G733" s="13">
        <v>1.60085399014456E-3</v>
      </c>
      <c r="H733" s="13">
        <v>1.550495223555584E-3</v>
      </c>
      <c r="I733" s="15" t="s">
        <v>10076</v>
      </c>
    </row>
    <row r="734" spans="1:9" ht="15" customHeight="1" x14ac:dyDescent="0.25">
      <c r="A734" s="17" t="s">
        <v>10084</v>
      </c>
      <c r="B734" s="12" t="s">
        <v>4469</v>
      </c>
      <c r="C734" s="13">
        <v>0.38479999999999998</v>
      </c>
      <c r="D734" s="14">
        <v>4822724306</v>
      </c>
      <c r="E734" s="14">
        <v>4822724306</v>
      </c>
      <c r="F734" s="15" t="s">
        <v>10076</v>
      </c>
      <c r="G734" s="13">
        <v>3.9752155361921001E-3</v>
      </c>
      <c r="H734" s="13">
        <v>3.6760060916873022E-3</v>
      </c>
      <c r="I734" s="15" t="s">
        <v>10075</v>
      </c>
    </row>
    <row r="735" spans="1:9" ht="15" customHeight="1" x14ac:dyDescent="0.25">
      <c r="A735" s="17" t="s">
        <v>10084</v>
      </c>
      <c r="B735" s="12" t="s">
        <v>4637</v>
      </c>
      <c r="C735" s="13">
        <v>7.5999999999999998E-2</v>
      </c>
      <c r="D735" s="14">
        <v>72062744</v>
      </c>
      <c r="E735" s="14">
        <v>72062744</v>
      </c>
      <c r="F735" s="15" t="s">
        <v>10076</v>
      </c>
      <c r="G735" s="13">
        <v>2.6672429848617101E-2</v>
      </c>
      <c r="H735" s="13">
        <v>2.4664829798786501E-2</v>
      </c>
      <c r="I735" s="15" t="s">
        <v>10075</v>
      </c>
    </row>
    <row r="736" spans="1:9" ht="15" customHeight="1" x14ac:dyDescent="0.25">
      <c r="A736" s="17" t="s">
        <v>10084</v>
      </c>
      <c r="B736" s="12" t="s">
        <v>4690</v>
      </c>
      <c r="C736" s="13">
        <v>8.5500000000000007E-2</v>
      </c>
      <c r="D736" s="14">
        <v>1123617855</v>
      </c>
      <c r="E736" s="14">
        <v>589021009</v>
      </c>
      <c r="F736" s="15" t="s">
        <v>10075</v>
      </c>
      <c r="G736" s="13">
        <v>5.37886291783626E-3</v>
      </c>
      <c r="H736" s="13">
        <v>2.607463100164696E-3</v>
      </c>
      <c r="I736" s="15" t="s">
        <v>10075</v>
      </c>
    </row>
    <row r="737" spans="1:9" ht="15" customHeight="1" x14ac:dyDescent="0.25">
      <c r="A737" s="17" t="s">
        <v>10084</v>
      </c>
      <c r="B737" s="12" t="s">
        <v>4745</v>
      </c>
      <c r="C737" s="13">
        <v>0.14779999999999999</v>
      </c>
      <c r="D737" s="14">
        <v>648427668</v>
      </c>
      <c r="E737" s="14">
        <v>653182007</v>
      </c>
      <c r="F737" s="15" t="s">
        <v>10074</v>
      </c>
      <c r="G737" s="13">
        <v>9.6617165614820311E-2</v>
      </c>
      <c r="H737" s="13">
        <v>0.09</v>
      </c>
      <c r="I737" s="15" t="s">
        <v>10075</v>
      </c>
    </row>
    <row r="738" spans="1:9" ht="15" customHeight="1" x14ac:dyDescent="0.25">
      <c r="A738" s="17" t="s">
        <v>10084</v>
      </c>
      <c r="B738" s="12" t="s">
        <v>4838</v>
      </c>
      <c r="C738" s="13">
        <v>0.2054</v>
      </c>
      <c r="D738" s="14">
        <v>1167406765</v>
      </c>
      <c r="E738" s="14">
        <v>1572362948</v>
      </c>
      <c r="F738" s="15" t="s">
        <v>10074</v>
      </c>
      <c r="G738" s="13">
        <v>9.4375069246100101E-3</v>
      </c>
      <c r="H738" s="13">
        <v>1.175447997276791E-2</v>
      </c>
      <c r="I738" s="15" t="s">
        <v>10074</v>
      </c>
    </row>
    <row r="739" spans="1:9" ht="15" customHeight="1" x14ac:dyDescent="0.25">
      <c r="A739" s="17" t="s">
        <v>10084</v>
      </c>
      <c r="B739" s="12" t="s">
        <v>4869</v>
      </c>
      <c r="C739" s="13">
        <v>0.1008</v>
      </c>
      <c r="D739" s="14">
        <v>23471078</v>
      </c>
      <c r="E739" s="14">
        <v>23471078</v>
      </c>
      <c r="F739" s="15" t="s">
        <v>10076</v>
      </c>
      <c r="G739" s="13">
        <v>1.860235562308E-4</v>
      </c>
      <c r="H739" s="13">
        <v>1.720218014343964E-4</v>
      </c>
      <c r="I739" s="15" t="s">
        <v>10076</v>
      </c>
    </row>
    <row r="740" spans="1:9" ht="15" customHeight="1" x14ac:dyDescent="0.25">
      <c r="A740" s="17" t="s">
        <v>10084</v>
      </c>
      <c r="B740" s="12" t="s">
        <v>4927</v>
      </c>
      <c r="C740" s="13">
        <v>0.57289999999999996</v>
      </c>
      <c r="D740" s="14">
        <v>6304724009</v>
      </c>
      <c r="E740" s="14">
        <v>6304724009</v>
      </c>
      <c r="F740" s="15" t="s">
        <v>10076</v>
      </c>
      <c r="G740" s="13">
        <v>3.7976468644431698E-3</v>
      </c>
      <c r="H740" s="13">
        <v>3.511802789347681E-3</v>
      </c>
      <c r="I740" s="15" t="s">
        <v>10075</v>
      </c>
    </row>
    <row r="741" spans="1:9" ht="15" customHeight="1" x14ac:dyDescent="0.25">
      <c r="A741" s="17" t="s">
        <v>10084</v>
      </c>
      <c r="B741" s="12" t="s">
        <v>5028</v>
      </c>
      <c r="C741" s="13">
        <v>0.2475</v>
      </c>
      <c r="D741" s="14">
        <v>5494220771</v>
      </c>
      <c r="E741" s="14">
        <v>5494220771</v>
      </c>
      <c r="F741" s="15" t="s">
        <v>10076</v>
      </c>
      <c r="G741" s="13">
        <v>1.75922900755381E-2</v>
      </c>
      <c r="H741" s="13">
        <v>1.6268140660054019E-2</v>
      </c>
      <c r="I741" s="15" t="s">
        <v>10075</v>
      </c>
    </row>
    <row r="742" spans="1:9" ht="15" customHeight="1" x14ac:dyDescent="0.25">
      <c r="A742" s="17" t="s">
        <v>10084</v>
      </c>
      <c r="B742" s="12" t="s">
        <v>5088</v>
      </c>
      <c r="C742" s="13">
        <v>0.21</v>
      </c>
      <c r="D742" s="14">
        <v>461483548</v>
      </c>
      <c r="E742" s="14">
        <v>461483548</v>
      </c>
      <c r="F742" s="15" t="s">
        <v>10076</v>
      </c>
      <c r="G742" s="13">
        <v>1.3971868570778899E-3</v>
      </c>
      <c r="H742" s="13">
        <v>1.292022370149681E-3</v>
      </c>
      <c r="I742" s="15" t="s">
        <v>10075</v>
      </c>
    </row>
    <row r="743" spans="1:9" ht="15" customHeight="1" x14ac:dyDescent="0.25">
      <c r="A743" s="17" t="s">
        <v>10084</v>
      </c>
      <c r="B743" s="12" t="s">
        <v>5153</v>
      </c>
      <c r="C743" s="13">
        <v>0.21229999999999999</v>
      </c>
      <c r="D743" s="14">
        <v>625268295</v>
      </c>
      <c r="E743" s="14">
        <v>625268295</v>
      </c>
      <c r="F743" s="15" t="s">
        <v>10076</v>
      </c>
      <c r="G743" s="13">
        <v>5.2529973162854801E-3</v>
      </c>
      <c r="H743" s="13">
        <v>4.8576108564981546E-3</v>
      </c>
      <c r="I743" s="15" t="s">
        <v>10075</v>
      </c>
    </row>
    <row r="744" spans="1:9" ht="15" customHeight="1" x14ac:dyDescent="0.25">
      <c r="A744" s="17" t="s">
        <v>10084</v>
      </c>
      <c r="B744" s="12" t="s">
        <v>5179</v>
      </c>
      <c r="C744" s="13">
        <v>0.28560000000000002</v>
      </c>
      <c r="D744" s="14">
        <v>892500000</v>
      </c>
      <c r="E744" s="14">
        <v>892500000</v>
      </c>
      <c r="F744" s="15" t="s">
        <v>10076</v>
      </c>
      <c r="G744" s="13">
        <v>7.4980614598167E-4</v>
      </c>
      <c r="H744" s="13">
        <v>6.9336918599790772E-4</v>
      </c>
      <c r="I744" s="15" t="s">
        <v>10076</v>
      </c>
    </row>
    <row r="745" spans="1:9" ht="15" customHeight="1" x14ac:dyDescent="0.25">
      <c r="A745" s="17" t="s">
        <v>10084</v>
      </c>
      <c r="B745" s="12" t="s">
        <v>5189</v>
      </c>
      <c r="C745" s="13">
        <v>0.15909999999999999</v>
      </c>
      <c r="D745" s="14">
        <v>560670540</v>
      </c>
      <c r="E745" s="14">
        <v>799988387</v>
      </c>
      <c r="F745" s="15" t="s">
        <v>10074</v>
      </c>
      <c r="G745" s="13">
        <v>6.8210466965910099E-2</v>
      </c>
      <c r="H745" s="13">
        <v>0.09</v>
      </c>
      <c r="I745" s="15" t="s">
        <v>10074</v>
      </c>
    </row>
    <row r="746" spans="1:9" ht="15" customHeight="1" x14ac:dyDescent="0.25">
      <c r="A746" s="17" t="s">
        <v>10084</v>
      </c>
      <c r="B746" s="12" t="s">
        <v>5378</v>
      </c>
      <c r="C746" s="13">
        <v>2.01E-2</v>
      </c>
      <c r="D746" s="14">
        <v>71710000</v>
      </c>
      <c r="E746" s="14">
        <v>71355000</v>
      </c>
      <c r="F746" s="15" t="s">
        <v>10075</v>
      </c>
      <c r="G746" s="13">
        <v>2.8531088802525701E-3</v>
      </c>
      <c r="H746" s="13">
        <v>2.625297801381969E-3</v>
      </c>
      <c r="I746" s="15" t="s">
        <v>10075</v>
      </c>
    </row>
    <row r="747" spans="1:9" ht="15" customHeight="1" x14ac:dyDescent="0.25">
      <c r="A747" s="17" t="s">
        <v>10084</v>
      </c>
      <c r="B747" s="12" t="s">
        <v>5439</v>
      </c>
      <c r="C747" s="13">
        <v>0.2</v>
      </c>
      <c r="D747" s="14">
        <v>402105280</v>
      </c>
      <c r="E747" s="14">
        <v>402105280</v>
      </c>
      <c r="F747" s="15" t="s">
        <v>10076</v>
      </c>
      <c r="G747" s="13">
        <v>5.7046330362398104E-3</v>
      </c>
      <c r="H747" s="13">
        <v>5.2752525248720341E-3</v>
      </c>
      <c r="I747" s="15" t="s">
        <v>10075</v>
      </c>
    </row>
    <row r="748" spans="1:9" ht="15" customHeight="1" x14ac:dyDescent="0.25">
      <c r="A748" s="17" t="s">
        <v>10084</v>
      </c>
      <c r="B748" s="12" t="s">
        <v>5445</v>
      </c>
      <c r="C748" s="13">
        <v>0.15</v>
      </c>
      <c r="D748" s="14">
        <v>1247823540</v>
      </c>
      <c r="E748" s="14">
        <v>1247823540</v>
      </c>
      <c r="F748" s="15" t="s">
        <v>10076</v>
      </c>
      <c r="G748" s="13">
        <v>2.2153181132492298E-3</v>
      </c>
      <c r="H748" s="13">
        <v>2.0485739215954481E-3</v>
      </c>
      <c r="I748" s="15" t="s">
        <v>10075</v>
      </c>
    </row>
    <row r="749" spans="1:9" ht="15" customHeight="1" x14ac:dyDescent="0.25">
      <c r="A749" s="17" t="s">
        <v>10084</v>
      </c>
      <c r="B749" s="12" t="s">
        <v>5471</v>
      </c>
      <c r="C749" s="13">
        <v>0.2029</v>
      </c>
      <c r="D749" s="14">
        <v>1702101765</v>
      </c>
      <c r="E749" s="14">
        <v>1702101765</v>
      </c>
      <c r="F749" s="15" t="s">
        <v>10076</v>
      </c>
      <c r="G749" s="13">
        <v>1.34902633527112E-3</v>
      </c>
      <c r="H749" s="13">
        <v>1.247486829600101E-3</v>
      </c>
      <c r="I749" s="15" t="s">
        <v>10075</v>
      </c>
    </row>
    <row r="750" spans="1:9" ht="15" customHeight="1" x14ac:dyDescent="0.25">
      <c r="A750" s="17" t="s">
        <v>10084</v>
      </c>
      <c r="B750" s="12" t="s">
        <v>5494</v>
      </c>
      <c r="C750" s="13">
        <v>0.2034</v>
      </c>
      <c r="D750" s="14">
        <v>12137772227</v>
      </c>
      <c r="E750" s="14">
        <v>12544831661</v>
      </c>
      <c r="F750" s="15" t="s">
        <v>10074</v>
      </c>
      <c r="G750" s="13">
        <v>6.1567832325684002E-3</v>
      </c>
      <c r="H750" s="13">
        <v>5.8843061350380213E-3</v>
      </c>
      <c r="I750" s="15" t="s">
        <v>10075</v>
      </c>
    </row>
    <row r="751" spans="1:9" ht="15" customHeight="1" x14ac:dyDescent="0.25">
      <c r="A751" s="17" t="s">
        <v>10084</v>
      </c>
      <c r="B751" s="12" t="s">
        <v>5615</v>
      </c>
      <c r="C751" s="13">
        <v>9.8000000000000004E-2</v>
      </c>
      <c r="D751" s="14">
        <v>64593760</v>
      </c>
      <c r="E751" s="14">
        <v>64593760</v>
      </c>
      <c r="F751" s="15" t="s">
        <v>10076</v>
      </c>
      <c r="G751" s="13">
        <v>2.8464283940041001E-4</v>
      </c>
      <c r="H751" s="13">
        <v>2.6321813299730231E-4</v>
      </c>
      <c r="I751" s="15" t="s">
        <v>10076</v>
      </c>
    </row>
    <row r="752" spans="1:9" ht="15" customHeight="1" x14ac:dyDescent="0.25">
      <c r="A752" s="17" t="s">
        <v>10084</v>
      </c>
      <c r="B752" s="12" t="s">
        <v>5638</v>
      </c>
      <c r="C752" s="13">
        <v>0.1474</v>
      </c>
      <c r="D752" s="14">
        <v>147400000</v>
      </c>
      <c r="E752" s="14">
        <v>147400000</v>
      </c>
      <c r="F752" s="15" t="s">
        <v>10076</v>
      </c>
      <c r="G752" s="13">
        <v>3.1542503036602999E-4</v>
      </c>
      <c r="H752" s="13">
        <v>2.9168338739331669E-4</v>
      </c>
      <c r="I752" s="15" t="s">
        <v>10076</v>
      </c>
    </row>
    <row r="753" spans="1:9" ht="15" customHeight="1" x14ac:dyDescent="0.25">
      <c r="A753" s="17" t="s">
        <v>10084</v>
      </c>
      <c r="B753" s="12" t="s">
        <v>5642</v>
      </c>
      <c r="C753" s="13">
        <v>0.30919999999999997</v>
      </c>
      <c r="D753" s="14">
        <v>14890949062</v>
      </c>
      <c r="E753" s="14">
        <v>14890949062</v>
      </c>
      <c r="F753" s="15" t="s">
        <v>10076</v>
      </c>
      <c r="G753" s="13">
        <v>7.8365581986031899E-2</v>
      </c>
      <c r="H753" s="13">
        <v>7.2467103775283703E-2</v>
      </c>
      <c r="I753" s="15" t="s">
        <v>10075</v>
      </c>
    </row>
    <row r="754" spans="1:9" ht="15" customHeight="1" x14ac:dyDescent="0.25">
      <c r="A754" s="17" t="s">
        <v>10084</v>
      </c>
      <c r="B754" s="12" t="s">
        <v>5695</v>
      </c>
      <c r="C754" s="13">
        <v>0.46970000000000001</v>
      </c>
      <c r="D754" s="14">
        <v>1243638845</v>
      </c>
      <c r="E754" s="14">
        <v>1247623164</v>
      </c>
      <c r="F754" s="15" t="s">
        <v>10074</v>
      </c>
      <c r="G754" s="13">
        <v>8.4767160557241994E-4</v>
      </c>
      <c r="H754" s="13">
        <v>7.8637976196298514E-4</v>
      </c>
      <c r="I754" s="15" t="s">
        <v>10076</v>
      </c>
    </row>
    <row r="755" spans="1:9" ht="15" customHeight="1" x14ac:dyDescent="0.25">
      <c r="A755" s="17" t="s">
        <v>10084</v>
      </c>
      <c r="B755" s="12" t="s">
        <v>5711</v>
      </c>
      <c r="C755" s="13">
        <v>0.21</v>
      </c>
      <c r="D755" s="14">
        <v>56555520</v>
      </c>
      <c r="E755" s="14">
        <v>56448000</v>
      </c>
      <c r="F755" s="15" t="s">
        <v>10075</v>
      </c>
      <c r="G755" s="13">
        <v>1.4769484067300701E-2</v>
      </c>
      <c r="H755" s="13">
        <v>1.363183828105667E-2</v>
      </c>
      <c r="I755" s="15" t="s">
        <v>10075</v>
      </c>
    </row>
    <row r="756" spans="1:9" ht="15" customHeight="1" x14ac:dyDescent="0.25">
      <c r="A756" s="17" t="s">
        <v>10084</v>
      </c>
      <c r="B756" s="12" t="s">
        <v>5725</v>
      </c>
      <c r="C756" s="13">
        <v>0.377</v>
      </c>
      <c r="D756" s="14">
        <v>2500871027</v>
      </c>
      <c r="E756" s="14">
        <v>2500871027</v>
      </c>
      <c r="F756" s="15" t="s">
        <v>10076</v>
      </c>
      <c r="G756" s="13">
        <v>1.98210291882257E-3</v>
      </c>
      <c r="H756" s="13">
        <v>1.8329125397453889E-3</v>
      </c>
      <c r="I756" s="15" t="s">
        <v>10075</v>
      </c>
    </row>
    <row r="757" spans="1:9" ht="15" customHeight="1" x14ac:dyDescent="0.25">
      <c r="A757" s="17" t="s">
        <v>10084</v>
      </c>
      <c r="B757" s="12" t="s">
        <v>5773</v>
      </c>
      <c r="C757" s="13">
        <v>0.78300000000000003</v>
      </c>
      <c r="D757" s="14">
        <v>35298109800</v>
      </c>
      <c r="E757" s="14">
        <v>35298109800</v>
      </c>
      <c r="F757" s="15" t="s">
        <v>10076</v>
      </c>
      <c r="G757" s="13">
        <v>2.79760474283344E-2</v>
      </c>
      <c r="H757" s="13">
        <v>2.587032573256251E-2</v>
      </c>
      <c r="I757" s="15" t="s">
        <v>10075</v>
      </c>
    </row>
    <row r="758" spans="1:9" ht="15" customHeight="1" x14ac:dyDescent="0.25">
      <c r="A758" s="17" t="s">
        <v>10084</v>
      </c>
      <c r="B758" s="12" t="s">
        <v>5778</v>
      </c>
      <c r="C758" s="13">
        <v>0.17319999999999999</v>
      </c>
      <c r="D758" s="14">
        <v>1206146328</v>
      </c>
      <c r="E758" s="14">
        <v>2805597518</v>
      </c>
      <c r="F758" s="15" t="s">
        <v>10074</v>
      </c>
      <c r="G758" s="13">
        <v>3.9193925392096103E-2</v>
      </c>
      <c r="H758" s="13">
        <v>8.4306230713649954E-2</v>
      </c>
      <c r="I758" s="15" t="s">
        <v>10074</v>
      </c>
    </row>
    <row r="759" spans="1:9" ht="15" customHeight="1" x14ac:dyDescent="0.25">
      <c r="A759" s="17" t="s">
        <v>10084</v>
      </c>
      <c r="B759" s="12" t="s">
        <v>5802</v>
      </c>
      <c r="C759" s="13">
        <v>0.2</v>
      </c>
      <c r="D759" s="14">
        <v>287037020</v>
      </c>
      <c r="E759" s="14">
        <v>287037020</v>
      </c>
      <c r="F759" s="15" t="s">
        <v>10076</v>
      </c>
      <c r="G759" s="13">
        <v>1.2830746435202E-2</v>
      </c>
      <c r="H759" s="13">
        <v>1.186499238396355E-2</v>
      </c>
      <c r="I759" s="15" t="s">
        <v>10075</v>
      </c>
    </row>
    <row r="760" spans="1:9" ht="15" customHeight="1" x14ac:dyDescent="0.25">
      <c r="A760" s="17" t="s">
        <v>10084</v>
      </c>
      <c r="B760" s="12" t="s">
        <v>5806</v>
      </c>
      <c r="C760" s="13">
        <v>0.1149</v>
      </c>
      <c r="D760" s="14">
        <v>1387756290</v>
      </c>
      <c r="E760" s="14">
        <v>1561735531</v>
      </c>
      <c r="F760" s="15" t="s">
        <v>10074</v>
      </c>
      <c r="G760" s="13">
        <v>1.18787807303637E-3</v>
      </c>
      <c r="H760" s="13">
        <v>1.236179945609307E-3</v>
      </c>
      <c r="I760" s="15" t="s">
        <v>10076</v>
      </c>
    </row>
    <row r="761" spans="1:9" ht="15" customHeight="1" x14ac:dyDescent="0.25">
      <c r="A761" s="17" t="s">
        <v>10084</v>
      </c>
      <c r="B761" s="12" t="s">
        <v>5870</v>
      </c>
      <c r="C761" s="13">
        <v>0.20039999999999999</v>
      </c>
      <c r="D761" s="14">
        <v>1609918863</v>
      </c>
      <c r="E761" s="14">
        <v>1609918863</v>
      </c>
      <c r="F761" s="15" t="s">
        <v>10076</v>
      </c>
      <c r="G761" s="13">
        <v>7.6557923450720007E-4</v>
      </c>
      <c r="H761" s="13">
        <v>7.0795505406337305E-4</v>
      </c>
      <c r="I761" s="15" t="s">
        <v>10075</v>
      </c>
    </row>
    <row r="762" spans="1:9" ht="15" customHeight="1" x14ac:dyDescent="0.25">
      <c r="A762" s="17" t="s">
        <v>10084</v>
      </c>
      <c r="B762" s="12" t="s">
        <v>5895</v>
      </c>
      <c r="C762" s="13">
        <v>0.1822</v>
      </c>
      <c r="D762" s="14">
        <v>255750000</v>
      </c>
      <c r="E762" s="14">
        <v>250525000</v>
      </c>
      <c r="F762" s="15" t="s">
        <v>10075</v>
      </c>
      <c r="G762" s="13">
        <v>1.0378163519837601E-3</v>
      </c>
      <c r="H762" s="13">
        <v>9.4009442888777993E-4</v>
      </c>
      <c r="I762" s="15" t="s">
        <v>10075</v>
      </c>
    </row>
    <row r="763" spans="1:9" ht="15" customHeight="1" x14ac:dyDescent="0.25">
      <c r="A763" s="17" t="s">
        <v>10084</v>
      </c>
      <c r="B763" s="12" t="s">
        <v>6089</v>
      </c>
      <c r="C763" s="13">
        <v>1.0200000000000001E-2</v>
      </c>
      <c r="D763" s="14">
        <v>48675810</v>
      </c>
      <c r="E763" s="14">
        <v>48675810</v>
      </c>
      <c r="F763" s="15" t="s">
        <v>10076</v>
      </c>
      <c r="G763" s="13">
        <v>4.4751343944208002E-4</v>
      </c>
      <c r="H763" s="13">
        <v>4.1382966917902849E-4</v>
      </c>
      <c r="I763" s="15" t="s">
        <v>10076</v>
      </c>
    </row>
    <row r="764" spans="1:9" ht="15" customHeight="1" x14ac:dyDescent="0.25">
      <c r="A764" s="17" t="s">
        <v>10084</v>
      </c>
      <c r="B764" s="12" t="s">
        <v>6153</v>
      </c>
      <c r="C764" s="13">
        <v>0.4486</v>
      </c>
      <c r="D764" s="14">
        <v>7843220827</v>
      </c>
      <c r="E764" s="14">
        <v>7405743765</v>
      </c>
      <c r="F764" s="15" t="s">
        <v>10075</v>
      </c>
      <c r="G764" s="13">
        <v>4.0778682292972601E-2</v>
      </c>
      <c r="H764" s="13">
        <v>3.5605982022813933E-2</v>
      </c>
      <c r="I764" s="15" t="s">
        <v>10075</v>
      </c>
    </row>
    <row r="765" spans="1:9" ht="15" customHeight="1" x14ac:dyDescent="0.25">
      <c r="A765" s="17" t="s">
        <v>10084</v>
      </c>
      <c r="B765" s="12" t="s">
        <v>6447</v>
      </c>
      <c r="C765" s="13">
        <v>0.68589999999999995</v>
      </c>
      <c r="D765" s="14">
        <v>6906770020</v>
      </c>
      <c r="E765" s="14">
        <v>6906770020</v>
      </c>
      <c r="F765" s="15" t="s">
        <v>10076</v>
      </c>
      <c r="G765" s="13">
        <v>3.0654760546817198E-3</v>
      </c>
      <c r="H765" s="13">
        <v>2.8347415503308321E-3</v>
      </c>
      <c r="I765" s="15" t="s">
        <v>10075</v>
      </c>
    </row>
    <row r="766" spans="1:9" ht="15" customHeight="1" x14ac:dyDescent="0.25">
      <c r="A766" s="17" t="s">
        <v>10084</v>
      </c>
      <c r="B766" s="12" t="s">
        <v>6715</v>
      </c>
      <c r="C766" s="13">
        <v>0.223</v>
      </c>
      <c r="D766" s="14">
        <v>618543089</v>
      </c>
      <c r="E766" s="14">
        <v>1014975087</v>
      </c>
      <c r="F766" s="15" t="s">
        <v>10074</v>
      </c>
      <c r="G766" s="13">
        <v>7.5006050084100292E-3</v>
      </c>
      <c r="H766" s="13">
        <v>1.138144123737893E-2</v>
      </c>
      <c r="I766" s="15" t="s">
        <v>10074</v>
      </c>
    </row>
    <row r="767" spans="1:9" ht="15" customHeight="1" x14ac:dyDescent="0.25">
      <c r="A767" s="17" t="s">
        <v>10084</v>
      </c>
      <c r="B767" s="12" t="s">
        <v>6765</v>
      </c>
      <c r="C767" s="13">
        <v>0.1777</v>
      </c>
      <c r="D767" s="14">
        <v>1345385867</v>
      </c>
      <c r="E767" s="14">
        <v>1345385867</v>
      </c>
      <c r="F767" s="15" t="s">
        <v>10076</v>
      </c>
      <c r="G767" s="13">
        <v>3.09228678843727E-3</v>
      </c>
      <c r="H767" s="13">
        <v>2.859534273516364E-3</v>
      </c>
      <c r="I767" s="15" t="s">
        <v>10075</v>
      </c>
    </row>
    <row r="768" spans="1:9" ht="15" customHeight="1" x14ac:dyDescent="0.25">
      <c r="A768" s="17" t="s">
        <v>10084</v>
      </c>
      <c r="B768" s="12" t="s">
        <v>6813</v>
      </c>
      <c r="C768" s="13">
        <v>0.13930000000000001</v>
      </c>
      <c r="D768" s="14">
        <v>168553000</v>
      </c>
      <c r="E768" s="14">
        <v>168553000</v>
      </c>
      <c r="F768" s="15" t="s">
        <v>10076</v>
      </c>
      <c r="G768" s="13">
        <v>9.0840665102352794E-3</v>
      </c>
      <c r="H768" s="13">
        <v>8.4003203168018219E-3</v>
      </c>
      <c r="I768" s="15" t="s">
        <v>10075</v>
      </c>
    </row>
    <row r="769" spans="1:9" ht="15" customHeight="1" x14ac:dyDescent="0.25">
      <c r="A769" s="17" t="s">
        <v>10084</v>
      </c>
      <c r="B769" s="12" t="s">
        <v>6908</v>
      </c>
      <c r="C769" s="13">
        <v>9.1300000000000006E-2</v>
      </c>
      <c r="D769" s="14">
        <v>295092797</v>
      </c>
      <c r="E769" s="14">
        <v>295092797</v>
      </c>
      <c r="F769" s="15" t="s">
        <v>10076</v>
      </c>
      <c r="G769" s="13">
        <v>6.6889746153055997E-4</v>
      </c>
      <c r="H769" s="13">
        <v>6.1855039593013226E-4</v>
      </c>
      <c r="I769" s="15" t="s">
        <v>10075</v>
      </c>
    </row>
    <row r="770" spans="1:9" ht="15" customHeight="1" x14ac:dyDescent="0.25">
      <c r="A770" s="17" t="s">
        <v>10084</v>
      </c>
      <c r="B770" s="12" t="s">
        <v>6926</v>
      </c>
      <c r="C770" s="13">
        <v>0.2077</v>
      </c>
      <c r="D770" s="14">
        <v>634673550</v>
      </c>
      <c r="E770" s="14">
        <v>634676585</v>
      </c>
      <c r="F770" s="15" t="s">
        <v>10074</v>
      </c>
      <c r="G770" s="13">
        <v>1.0462817263808099E-3</v>
      </c>
      <c r="H770" s="13">
        <v>9.6753405137922611E-4</v>
      </c>
      <c r="I770" s="15" t="s">
        <v>10076</v>
      </c>
    </row>
    <row r="771" spans="1:9" ht="15" customHeight="1" x14ac:dyDescent="0.25">
      <c r="A771" s="17" t="s">
        <v>10084</v>
      </c>
      <c r="B771" s="12" t="s">
        <v>7072</v>
      </c>
      <c r="C771" s="13">
        <v>0.31819999999999998</v>
      </c>
      <c r="D771" s="14">
        <v>1499918043</v>
      </c>
      <c r="E771" s="14">
        <v>1665877561</v>
      </c>
      <c r="F771" s="15" t="s">
        <v>10074</v>
      </c>
      <c r="G771" s="13">
        <v>6.4194259736747997E-4</v>
      </c>
      <c r="H771" s="13">
        <v>6.5930639063895393E-4</v>
      </c>
      <c r="I771" s="15" t="s">
        <v>10074</v>
      </c>
    </row>
    <row r="772" spans="1:9" ht="15" customHeight="1" x14ac:dyDescent="0.25">
      <c r="A772" s="17" t="s">
        <v>10085</v>
      </c>
      <c r="B772" s="12" t="s">
        <v>485</v>
      </c>
      <c r="C772" s="13">
        <v>0.2006</v>
      </c>
      <c r="D772" s="14">
        <v>509443961</v>
      </c>
      <c r="E772" s="14">
        <v>509443961</v>
      </c>
      <c r="F772" s="15" t="s">
        <v>10076</v>
      </c>
      <c r="G772" s="13">
        <v>1.5373690840729799E-3</v>
      </c>
      <c r="H772" s="13">
        <v>1.732578646103563E-3</v>
      </c>
      <c r="I772" s="15" t="s">
        <v>10074</v>
      </c>
    </row>
    <row r="773" spans="1:9" ht="15" customHeight="1" x14ac:dyDescent="0.25">
      <c r="A773" s="17" t="s">
        <v>10085</v>
      </c>
      <c r="B773" s="12" t="s">
        <v>727</v>
      </c>
      <c r="C773" s="13">
        <v>0.10730000000000001</v>
      </c>
      <c r="D773" s="14">
        <v>248438273</v>
      </c>
      <c r="E773" s="14">
        <v>248438273</v>
      </c>
      <c r="F773" s="15" t="s">
        <v>10076</v>
      </c>
      <c r="G773" s="13">
        <v>1.1599471689997399E-3</v>
      </c>
      <c r="H773" s="13">
        <v>1.307233065359829E-3</v>
      </c>
      <c r="I773" s="15" t="s">
        <v>10074</v>
      </c>
    </row>
    <row r="774" spans="1:9" ht="15" customHeight="1" x14ac:dyDescent="0.25">
      <c r="A774" s="17" t="s">
        <v>10085</v>
      </c>
      <c r="B774" s="12" t="s">
        <v>766</v>
      </c>
      <c r="C774" s="13">
        <v>0.1173</v>
      </c>
      <c r="D774" s="14">
        <v>402925500</v>
      </c>
      <c r="E774" s="14">
        <v>402925500</v>
      </c>
      <c r="F774" s="15" t="s">
        <v>10076</v>
      </c>
      <c r="G774" s="13">
        <v>5.7737278040891006E-4</v>
      </c>
      <c r="H774" s="13">
        <v>6.5068548686639087E-4</v>
      </c>
      <c r="I774" s="15" t="s">
        <v>10074</v>
      </c>
    </row>
    <row r="775" spans="1:9" ht="15" customHeight="1" x14ac:dyDescent="0.25">
      <c r="A775" s="17" t="s">
        <v>10085</v>
      </c>
      <c r="B775" s="12" t="s">
        <v>773</v>
      </c>
      <c r="C775" s="13">
        <v>0.20349999999999999</v>
      </c>
      <c r="D775" s="14">
        <v>1188465743</v>
      </c>
      <c r="E775" s="14">
        <v>1188465743</v>
      </c>
      <c r="F775" s="15" t="s">
        <v>10076</v>
      </c>
      <c r="G775" s="13">
        <v>1.27444094596854E-3</v>
      </c>
      <c r="H775" s="13">
        <v>1.4362648454751489E-3</v>
      </c>
      <c r="I775" s="15" t="s">
        <v>10074</v>
      </c>
    </row>
    <row r="776" spans="1:9" ht="15" customHeight="1" x14ac:dyDescent="0.25">
      <c r="A776" s="17" t="s">
        <v>10085</v>
      </c>
      <c r="B776" s="12" t="s">
        <v>1064</v>
      </c>
      <c r="C776" s="13">
        <v>0.23039999999999999</v>
      </c>
      <c r="D776" s="14">
        <v>29302818871</v>
      </c>
      <c r="E776" s="14">
        <v>31298200287</v>
      </c>
      <c r="F776" s="15" t="s">
        <v>10074</v>
      </c>
      <c r="G776" s="13">
        <v>0.115679748600151</v>
      </c>
      <c r="H776" s="13">
        <v>0.13924580345062751</v>
      </c>
      <c r="I776" s="15" t="s">
        <v>10074</v>
      </c>
    </row>
    <row r="777" spans="1:9" ht="15" customHeight="1" x14ac:dyDescent="0.25">
      <c r="A777" s="17" t="s">
        <v>10085</v>
      </c>
      <c r="B777" s="12" t="s">
        <v>1661</v>
      </c>
      <c r="C777" s="13">
        <v>0.31950000000000001</v>
      </c>
      <c r="D777" s="14">
        <v>45034725069</v>
      </c>
      <c r="E777" s="14">
        <v>32956011588</v>
      </c>
      <c r="F777" s="15" t="s">
        <v>10075</v>
      </c>
      <c r="G777" s="13">
        <v>5.9404168450043003E-2</v>
      </c>
      <c r="H777" s="13">
        <v>4.8991289031619187E-2</v>
      </c>
      <c r="I777" s="15" t="s">
        <v>10075</v>
      </c>
    </row>
    <row r="778" spans="1:9" ht="15" customHeight="1" x14ac:dyDescent="0.25">
      <c r="A778" s="17" t="s">
        <v>10085</v>
      </c>
      <c r="B778" s="12" t="s">
        <v>2088</v>
      </c>
      <c r="C778" s="13">
        <v>0.20930000000000001</v>
      </c>
      <c r="D778" s="14">
        <v>1404641253</v>
      </c>
      <c r="E778" s="14">
        <v>1405323300</v>
      </c>
      <c r="F778" s="15" t="s">
        <v>10074</v>
      </c>
      <c r="G778" s="13">
        <v>1.9194752475756E-2</v>
      </c>
      <c r="H778" s="13">
        <v>2.1642536491452879E-2</v>
      </c>
      <c r="I778" s="15" t="s">
        <v>10074</v>
      </c>
    </row>
    <row r="779" spans="1:9" ht="15" customHeight="1" x14ac:dyDescent="0.25">
      <c r="A779" s="17" t="s">
        <v>10085</v>
      </c>
      <c r="B779" s="12" t="s">
        <v>2126</v>
      </c>
      <c r="C779" s="13">
        <v>0.1855</v>
      </c>
      <c r="D779" s="14">
        <v>147366037</v>
      </c>
      <c r="E779" s="14">
        <v>118344620</v>
      </c>
      <c r="F779" s="15" t="s">
        <v>10075</v>
      </c>
      <c r="G779" s="13">
        <v>0.27623205854782601</v>
      </c>
      <c r="H779" s="13">
        <v>0.25</v>
      </c>
      <c r="I779" s="15" t="s">
        <v>10075</v>
      </c>
    </row>
    <row r="780" spans="1:9" ht="15" customHeight="1" x14ac:dyDescent="0.25">
      <c r="A780" s="17" t="s">
        <v>10085</v>
      </c>
      <c r="B780" s="12" t="s">
        <v>2226</v>
      </c>
      <c r="C780" s="13">
        <v>0.18060000000000001</v>
      </c>
      <c r="D780" s="14">
        <v>287142851</v>
      </c>
      <c r="E780" s="14">
        <v>257999995</v>
      </c>
      <c r="F780" s="15" t="s">
        <v>10075</v>
      </c>
      <c r="G780" s="13">
        <v>3.4061410317331E-4</v>
      </c>
      <c r="H780" s="13">
        <v>3.4490471361025302E-4</v>
      </c>
      <c r="I780" s="15" t="s">
        <v>10076</v>
      </c>
    </row>
    <row r="781" spans="1:9" ht="15" customHeight="1" x14ac:dyDescent="0.25">
      <c r="A781" s="17" t="s">
        <v>10085</v>
      </c>
      <c r="B781" s="12" t="s">
        <v>2256</v>
      </c>
      <c r="C781" s="13">
        <v>0.19270000000000001</v>
      </c>
      <c r="D781" s="14">
        <v>1481538463</v>
      </c>
      <c r="E781" s="14">
        <v>1482307694</v>
      </c>
      <c r="F781" s="15" t="s">
        <v>10074</v>
      </c>
      <c r="G781" s="13">
        <v>2.5728746355630498E-3</v>
      </c>
      <c r="H781" s="13">
        <v>2.9010744344999798E-3</v>
      </c>
      <c r="I781" s="15" t="s">
        <v>10074</v>
      </c>
    </row>
    <row r="782" spans="1:9" ht="15" customHeight="1" x14ac:dyDescent="0.25">
      <c r="A782" s="17" t="s">
        <v>10085</v>
      </c>
      <c r="B782" s="12" t="s">
        <v>2431</v>
      </c>
      <c r="C782" s="13">
        <v>7.9000000000000001E-2</v>
      </c>
      <c r="D782" s="14">
        <v>159599750</v>
      </c>
      <c r="E782" s="14">
        <v>159599750</v>
      </c>
      <c r="F782" s="15" t="s">
        <v>10076</v>
      </c>
      <c r="G782" s="13">
        <v>7.2547478931301104E-3</v>
      </c>
      <c r="H782" s="13">
        <v>8.1759295296031202E-3</v>
      </c>
      <c r="I782" s="15" t="s">
        <v>10074</v>
      </c>
    </row>
    <row r="783" spans="1:9" ht="15" customHeight="1" x14ac:dyDescent="0.25">
      <c r="A783" s="17" t="s">
        <v>10085</v>
      </c>
      <c r="B783" s="12" t="s">
        <v>2440</v>
      </c>
      <c r="C783" s="13">
        <v>0.2676</v>
      </c>
      <c r="D783" s="14">
        <v>532899974</v>
      </c>
      <c r="E783" s="14">
        <v>543667682</v>
      </c>
      <c r="F783" s="15" t="s">
        <v>10074</v>
      </c>
      <c r="G783" s="13">
        <v>9.3050374839153001E-4</v>
      </c>
      <c r="H783" s="13">
        <v>1.069844749976692E-3</v>
      </c>
      <c r="I783" s="15" t="s">
        <v>10074</v>
      </c>
    </row>
    <row r="784" spans="1:9" ht="15" customHeight="1" x14ac:dyDescent="0.25">
      <c r="A784" s="17" t="s">
        <v>10085</v>
      </c>
      <c r="B784" s="12" t="s">
        <v>2498</v>
      </c>
      <c r="C784" s="13">
        <v>0.26939999999999997</v>
      </c>
      <c r="D784" s="14">
        <v>16493002223</v>
      </c>
      <c r="E784" s="14">
        <v>16548286030</v>
      </c>
      <c r="F784" s="15" t="s">
        <v>10074</v>
      </c>
      <c r="G784" s="13">
        <v>0.111125229558551</v>
      </c>
      <c r="H784" s="13">
        <v>0.125655292936798</v>
      </c>
      <c r="I784" s="15" t="s">
        <v>10074</v>
      </c>
    </row>
    <row r="785" spans="1:9" ht="15" customHeight="1" x14ac:dyDescent="0.25">
      <c r="A785" s="17" t="s">
        <v>10085</v>
      </c>
      <c r="B785" s="12" t="s">
        <v>2523</v>
      </c>
      <c r="C785" s="13">
        <v>0.86180000000000001</v>
      </c>
      <c r="D785" s="14">
        <v>1551240000</v>
      </c>
      <c r="E785" s="14">
        <v>1551240000</v>
      </c>
      <c r="F785" s="15" t="s">
        <v>10076</v>
      </c>
      <c r="G785" s="13">
        <v>7.3604370725783002E-4</v>
      </c>
      <c r="H785" s="13">
        <v>8.2950387386258721E-4</v>
      </c>
      <c r="I785" s="15" t="s">
        <v>10074</v>
      </c>
    </row>
    <row r="786" spans="1:9" ht="15" customHeight="1" x14ac:dyDescent="0.25">
      <c r="A786" s="17" t="s">
        <v>10085</v>
      </c>
      <c r="B786" s="12" t="s">
        <v>2828</v>
      </c>
      <c r="C786" s="13">
        <v>0.40210000000000001</v>
      </c>
      <c r="D786" s="14">
        <v>603300000</v>
      </c>
      <c r="E786" s="14">
        <v>603150000</v>
      </c>
      <c r="F786" s="15" t="s">
        <v>10075</v>
      </c>
      <c r="G786" s="13">
        <v>1.9694564089953299E-3</v>
      </c>
      <c r="H786" s="13">
        <v>2.218979009862503E-3</v>
      </c>
      <c r="I786" s="15" t="s">
        <v>10074</v>
      </c>
    </row>
    <row r="787" spans="1:9" ht="15" customHeight="1" x14ac:dyDescent="0.25">
      <c r="A787" s="17" t="s">
        <v>10085</v>
      </c>
      <c r="B787" s="12" t="s">
        <v>2901</v>
      </c>
      <c r="C787" s="13">
        <v>0.76929999999999998</v>
      </c>
      <c r="D787" s="14">
        <v>555456602154</v>
      </c>
      <c r="E787" s="14">
        <v>449538865964</v>
      </c>
      <c r="F787" s="15" t="s">
        <v>10075</v>
      </c>
      <c r="G787" s="13">
        <v>0.27409939798940203</v>
      </c>
      <c r="H787" s="13">
        <v>0.25</v>
      </c>
      <c r="I787" s="15" t="s">
        <v>10075</v>
      </c>
    </row>
    <row r="788" spans="1:9" ht="15" customHeight="1" x14ac:dyDescent="0.25">
      <c r="A788" s="17" t="s">
        <v>10085</v>
      </c>
      <c r="B788" s="12" t="s">
        <v>3090</v>
      </c>
      <c r="C788" s="13">
        <v>0.47560000000000002</v>
      </c>
      <c r="D788" s="14">
        <v>725137808</v>
      </c>
      <c r="E788" s="14">
        <v>725137808</v>
      </c>
      <c r="F788" s="15" t="s">
        <v>10076</v>
      </c>
      <c r="G788" s="13">
        <v>3.5095006761209999E-4</v>
      </c>
      <c r="H788" s="13">
        <v>3.9551243729959881E-4</v>
      </c>
      <c r="I788" s="15" t="s">
        <v>10076</v>
      </c>
    </row>
    <row r="789" spans="1:9" ht="15" customHeight="1" x14ac:dyDescent="0.25">
      <c r="A789" s="17" t="s">
        <v>10085</v>
      </c>
      <c r="B789" s="12" t="s">
        <v>3543</v>
      </c>
      <c r="C789" s="13">
        <v>0.31950000000000001</v>
      </c>
      <c r="D789" s="14">
        <v>1690250232</v>
      </c>
      <c r="E789" s="14">
        <v>1690250232</v>
      </c>
      <c r="F789" s="15" t="s">
        <v>10076</v>
      </c>
      <c r="G789" s="13">
        <v>9.1428262134057002E-4</v>
      </c>
      <c r="H789" s="13">
        <v>1.0303749205534259E-3</v>
      </c>
      <c r="I789" s="15" t="s">
        <v>10074</v>
      </c>
    </row>
    <row r="790" spans="1:9" ht="15" customHeight="1" x14ac:dyDescent="0.25">
      <c r="A790" s="17" t="s">
        <v>10085</v>
      </c>
      <c r="B790" s="12" t="s">
        <v>3587</v>
      </c>
      <c r="C790" s="13">
        <v>0.36559999999999998</v>
      </c>
      <c r="D790" s="14">
        <v>2179417667</v>
      </c>
      <c r="E790" s="14">
        <v>2264909321</v>
      </c>
      <c r="F790" s="15" t="s">
        <v>10074</v>
      </c>
      <c r="G790" s="13">
        <v>8.5210338003679793E-3</v>
      </c>
      <c r="H790" s="13">
        <v>9.9796992724021996E-3</v>
      </c>
      <c r="I790" s="15" t="s">
        <v>10074</v>
      </c>
    </row>
    <row r="791" spans="1:9" ht="15" customHeight="1" x14ac:dyDescent="0.25">
      <c r="A791" s="17" t="s">
        <v>10085</v>
      </c>
      <c r="B791" s="12" t="s">
        <v>3650</v>
      </c>
      <c r="C791" s="13">
        <v>0.2</v>
      </c>
      <c r="D791" s="14">
        <v>652504021</v>
      </c>
      <c r="E791" s="14">
        <v>652504021</v>
      </c>
      <c r="F791" s="15" t="s">
        <v>10076</v>
      </c>
      <c r="G791" s="13">
        <v>6.3159396120501007E-4</v>
      </c>
      <c r="H791" s="13">
        <v>7.1179147722111617E-4</v>
      </c>
      <c r="I791" s="15" t="s">
        <v>10074</v>
      </c>
    </row>
    <row r="792" spans="1:9" ht="15" customHeight="1" x14ac:dyDescent="0.25">
      <c r="A792" s="17" t="s">
        <v>10085</v>
      </c>
      <c r="B792" s="12" t="s">
        <v>3902</v>
      </c>
      <c r="C792" s="13">
        <v>0.59689999999999999</v>
      </c>
      <c r="D792" s="14">
        <v>642182601</v>
      </c>
      <c r="E792" s="14">
        <v>642182601</v>
      </c>
      <c r="F792" s="15" t="s">
        <v>10076</v>
      </c>
      <c r="G792" s="13">
        <v>5.7285010009273008E-4</v>
      </c>
      <c r="H792" s="13">
        <v>6.4558853279185675E-4</v>
      </c>
      <c r="I792" s="15" t="s">
        <v>10076</v>
      </c>
    </row>
    <row r="793" spans="1:9" ht="15" customHeight="1" x14ac:dyDescent="0.25">
      <c r="A793" s="17" t="s">
        <v>10085</v>
      </c>
      <c r="B793" s="12" t="s">
        <v>4025</v>
      </c>
      <c r="C793" s="13">
        <v>0.52690000000000003</v>
      </c>
      <c r="D793" s="14">
        <v>9577655273</v>
      </c>
      <c r="E793" s="14">
        <v>9594042896</v>
      </c>
      <c r="F793" s="15" t="s">
        <v>10074</v>
      </c>
      <c r="G793" s="13">
        <v>1.45423230839358E-3</v>
      </c>
      <c r="H793" s="13">
        <v>1.64168964141795E-3</v>
      </c>
      <c r="I793" s="15" t="s">
        <v>10074</v>
      </c>
    </row>
    <row r="794" spans="1:9" ht="15" customHeight="1" x14ac:dyDescent="0.25">
      <c r="A794" s="17" t="s">
        <v>10085</v>
      </c>
      <c r="B794" s="12" t="s">
        <v>4152</v>
      </c>
      <c r="C794" s="13">
        <v>0.78779999999999994</v>
      </c>
      <c r="D794" s="14">
        <v>620669431</v>
      </c>
      <c r="E794" s="14">
        <v>620669431</v>
      </c>
      <c r="F794" s="15" t="s">
        <v>10076</v>
      </c>
      <c r="G794" s="13">
        <v>2.9449977371319002E-4</v>
      </c>
      <c r="H794" s="13">
        <v>3.3189428955560817E-4</v>
      </c>
      <c r="I794" s="15" t="s">
        <v>10076</v>
      </c>
    </row>
    <row r="795" spans="1:9" ht="15" customHeight="1" x14ac:dyDescent="0.25">
      <c r="A795" s="17" t="s">
        <v>10085</v>
      </c>
      <c r="B795" s="12" t="s">
        <v>4264</v>
      </c>
      <c r="C795" s="13">
        <v>0.26619999999999999</v>
      </c>
      <c r="D795" s="14">
        <v>183947657</v>
      </c>
      <c r="E795" s="14">
        <v>190532554</v>
      </c>
      <c r="F795" s="15" t="s">
        <v>10074</v>
      </c>
      <c r="G795" s="13">
        <v>1.7281604425579001E-4</v>
      </c>
      <c r="H795" s="13">
        <v>2.0173153975077529E-4</v>
      </c>
      <c r="I795" s="15" t="s">
        <v>10076</v>
      </c>
    </row>
    <row r="796" spans="1:9" ht="15" customHeight="1" x14ac:dyDescent="0.25">
      <c r="A796" s="17" t="s">
        <v>10085</v>
      </c>
      <c r="B796" s="12" t="s">
        <v>4408</v>
      </c>
      <c r="C796" s="13">
        <v>0.37469999999999998</v>
      </c>
      <c r="D796" s="14">
        <v>326950474</v>
      </c>
      <c r="E796" s="14">
        <v>325214608</v>
      </c>
      <c r="F796" s="15" t="s">
        <v>10075</v>
      </c>
      <c r="G796" s="13">
        <v>1.3341511404843401E-3</v>
      </c>
      <c r="H796" s="13">
        <v>1.4955740441129121E-3</v>
      </c>
      <c r="I796" s="15" t="s">
        <v>10074</v>
      </c>
    </row>
    <row r="797" spans="1:9" ht="15" customHeight="1" x14ac:dyDescent="0.25">
      <c r="A797" s="17" t="s">
        <v>10085</v>
      </c>
      <c r="B797" s="12" t="s">
        <v>4672</v>
      </c>
      <c r="C797" s="13">
        <v>9.0899999999999995E-2</v>
      </c>
      <c r="D797" s="14">
        <v>180562500</v>
      </c>
      <c r="E797" s="14">
        <v>170437500</v>
      </c>
      <c r="F797" s="15" t="s">
        <v>10075</v>
      </c>
      <c r="G797" s="13">
        <v>2.7073178771686301E-2</v>
      </c>
      <c r="H797" s="13">
        <v>2.8799945214447599E-2</v>
      </c>
      <c r="I797" s="15" t="s">
        <v>10074</v>
      </c>
    </row>
    <row r="798" spans="1:9" ht="15" customHeight="1" x14ac:dyDescent="0.25">
      <c r="A798" s="17" t="s">
        <v>10085</v>
      </c>
      <c r="B798" s="12" t="s">
        <v>4716</v>
      </c>
      <c r="C798" s="13">
        <v>0.312</v>
      </c>
      <c r="D798" s="14">
        <v>487520513</v>
      </c>
      <c r="E798" s="14">
        <v>487523184</v>
      </c>
      <c r="F798" s="15" t="s">
        <v>10074</v>
      </c>
      <c r="G798" s="13">
        <v>3.7474212714955001E-4</v>
      </c>
      <c r="H798" s="13">
        <v>4.2232784036308859E-4</v>
      </c>
      <c r="I798" s="15" t="s">
        <v>10076</v>
      </c>
    </row>
    <row r="799" spans="1:9" ht="15" customHeight="1" x14ac:dyDescent="0.25">
      <c r="A799" s="17" t="s">
        <v>10085</v>
      </c>
      <c r="B799" s="12" t="s">
        <v>4807</v>
      </c>
      <c r="C799" s="13">
        <v>0.14180000000000001</v>
      </c>
      <c r="D799" s="14">
        <v>452389874</v>
      </c>
      <c r="E799" s="14">
        <v>445169217</v>
      </c>
      <c r="F799" s="15" t="s">
        <v>10075</v>
      </c>
      <c r="G799" s="13">
        <v>5.62391536035909E-3</v>
      </c>
      <c r="H799" s="13">
        <v>6.2368577796828341E-3</v>
      </c>
      <c r="I799" s="15" t="s">
        <v>10074</v>
      </c>
    </row>
    <row r="800" spans="1:9" ht="15" customHeight="1" x14ac:dyDescent="0.25">
      <c r="A800" s="17" t="s">
        <v>10085</v>
      </c>
      <c r="B800" s="12" t="s">
        <v>4813</v>
      </c>
      <c r="C800" s="13">
        <v>0.39960000000000001</v>
      </c>
      <c r="D800" s="14">
        <v>4288315786</v>
      </c>
      <c r="E800" s="14">
        <v>4905843080</v>
      </c>
      <c r="F800" s="15" t="s">
        <v>10074</v>
      </c>
      <c r="G800" s="13">
        <v>2.2178790873311E-2</v>
      </c>
      <c r="H800" s="13">
        <v>2.8594306910085059E-2</v>
      </c>
      <c r="I800" s="15" t="s">
        <v>10074</v>
      </c>
    </row>
    <row r="801" spans="1:9" ht="15" customHeight="1" x14ac:dyDescent="0.25">
      <c r="A801" s="17" t="s">
        <v>10085</v>
      </c>
      <c r="B801" s="12" t="s">
        <v>4986</v>
      </c>
      <c r="C801" s="13">
        <v>0.25369999999999998</v>
      </c>
      <c r="D801" s="14">
        <v>177266888</v>
      </c>
      <c r="E801" s="14">
        <v>169133545</v>
      </c>
      <c r="F801" s="15" t="s">
        <v>10075</v>
      </c>
      <c r="G801" s="13">
        <v>3.0111698715539399E-3</v>
      </c>
      <c r="H801" s="13">
        <v>3.2378162724107538E-3</v>
      </c>
      <c r="I801" s="15" t="s">
        <v>10074</v>
      </c>
    </row>
    <row r="802" spans="1:9" ht="15" customHeight="1" x14ac:dyDescent="0.25">
      <c r="A802" s="17" t="s">
        <v>10085</v>
      </c>
      <c r="B802" s="12" t="s">
        <v>5605</v>
      </c>
      <c r="C802" s="13">
        <v>0.1</v>
      </c>
      <c r="D802" s="14">
        <v>531434400</v>
      </c>
      <c r="E802" s="14">
        <v>531434400</v>
      </c>
      <c r="F802" s="15" t="s">
        <v>10076</v>
      </c>
      <c r="G802" s="13">
        <v>1.69450769495313E-3</v>
      </c>
      <c r="H802" s="13">
        <v>1.9096701505542681E-3</v>
      </c>
      <c r="I802" s="15" t="s">
        <v>10074</v>
      </c>
    </row>
    <row r="803" spans="1:9" ht="15" customHeight="1" x14ac:dyDescent="0.25">
      <c r="A803" s="17" t="s">
        <v>10085</v>
      </c>
      <c r="B803" s="12" t="s">
        <v>6063</v>
      </c>
      <c r="C803" s="13">
        <v>0.31509999999999999</v>
      </c>
      <c r="D803" s="14">
        <v>184333500</v>
      </c>
      <c r="E803" s="14">
        <v>184333500</v>
      </c>
      <c r="F803" s="15" t="s">
        <v>10076</v>
      </c>
      <c r="G803" s="13">
        <v>8.9213186203329991E-5</v>
      </c>
      <c r="H803" s="13">
        <v>1.0054115377330539E-4</v>
      </c>
      <c r="I803" s="15" t="s">
        <v>10076</v>
      </c>
    </row>
    <row r="804" spans="1:9" ht="15" customHeight="1" x14ac:dyDescent="0.25">
      <c r="A804" s="17" t="s">
        <v>10085</v>
      </c>
      <c r="B804" s="12" t="s">
        <v>6511</v>
      </c>
      <c r="C804" s="13">
        <v>0.24349999999999999</v>
      </c>
      <c r="D804" s="14">
        <v>275380960</v>
      </c>
      <c r="E804" s="14">
        <v>305909050</v>
      </c>
      <c r="F804" s="15" t="s">
        <v>10074</v>
      </c>
      <c r="G804" s="13">
        <v>1.3066477315349E-4</v>
      </c>
      <c r="H804" s="13">
        <v>1.635805820018978E-4</v>
      </c>
      <c r="I804" s="15" t="s">
        <v>10074</v>
      </c>
    </row>
    <row r="805" spans="1:9" ht="15" customHeight="1" x14ac:dyDescent="0.25">
      <c r="A805" s="17" t="s">
        <v>10085</v>
      </c>
      <c r="B805" s="12" t="s">
        <v>6528</v>
      </c>
      <c r="C805" s="13">
        <v>0.1285</v>
      </c>
      <c r="D805" s="14">
        <v>346666632</v>
      </c>
      <c r="E805" s="14">
        <v>214166645</v>
      </c>
      <c r="F805" s="15" t="s">
        <v>10075</v>
      </c>
      <c r="G805" s="13">
        <v>6.6453523872480008E-4</v>
      </c>
      <c r="H805" s="13">
        <v>4.6267136614811308E-4</v>
      </c>
      <c r="I805" s="15" t="s">
        <v>10075</v>
      </c>
    </row>
    <row r="806" spans="1:9" ht="15" customHeight="1" x14ac:dyDescent="0.25">
      <c r="A806" s="17" t="s">
        <v>10085</v>
      </c>
      <c r="B806" s="12" t="s">
        <v>6647</v>
      </c>
      <c r="C806" s="13">
        <v>0.27779999999999999</v>
      </c>
      <c r="D806" s="14">
        <v>1047441386</v>
      </c>
      <c r="E806" s="14">
        <v>1215452034</v>
      </c>
      <c r="F806" s="15" t="s">
        <v>10074</v>
      </c>
      <c r="G806" s="13">
        <v>5.7651727871161002E-4</v>
      </c>
      <c r="H806" s="13">
        <v>7.5393731334350163E-4</v>
      </c>
      <c r="I806" s="15" t="s">
        <v>10074</v>
      </c>
    </row>
    <row r="807" spans="1:9" ht="15" customHeight="1" x14ac:dyDescent="0.25">
      <c r="A807" s="17" t="s">
        <v>10085</v>
      </c>
      <c r="B807" s="12" t="s">
        <v>6741</v>
      </c>
      <c r="C807" s="13">
        <v>0.39989999999999998</v>
      </c>
      <c r="D807" s="14">
        <v>1182007043</v>
      </c>
      <c r="E807" s="14">
        <v>1180236246</v>
      </c>
      <c r="F807" s="15" t="s">
        <v>10075</v>
      </c>
      <c r="G807" s="13">
        <v>1.21143027978824E-3</v>
      </c>
      <c r="H807" s="13">
        <v>1.3632079903801489E-3</v>
      </c>
      <c r="I807" s="15" t="s">
        <v>10074</v>
      </c>
    </row>
    <row r="808" spans="1:9" ht="15" customHeight="1" x14ac:dyDescent="0.25">
      <c r="A808" s="17" t="s">
        <v>10085</v>
      </c>
      <c r="B808" s="12" t="s">
        <v>6915</v>
      </c>
      <c r="C808" s="13">
        <v>0.40379999999999999</v>
      </c>
      <c r="D808" s="14">
        <v>758054894</v>
      </c>
      <c r="E808" s="14">
        <v>807658486</v>
      </c>
      <c r="F808" s="15" t="s">
        <v>10074</v>
      </c>
      <c r="G808" s="13">
        <v>7.9131235390161999E-4</v>
      </c>
      <c r="H808" s="13">
        <v>9.5014495088480882E-4</v>
      </c>
      <c r="I808" s="15" t="s">
        <v>10074</v>
      </c>
    </row>
    <row r="809" spans="1:9" ht="15" customHeight="1" x14ac:dyDescent="0.25">
      <c r="A809" s="17" t="s">
        <v>10085</v>
      </c>
      <c r="B809" s="12" t="s">
        <v>7048</v>
      </c>
      <c r="C809" s="13">
        <v>0.4002</v>
      </c>
      <c r="D809" s="14">
        <v>2124481316</v>
      </c>
      <c r="E809" s="14">
        <v>2124481316</v>
      </c>
      <c r="F809" s="15" t="s">
        <v>10076</v>
      </c>
      <c r="G809" s="13">
        <v>4.0220773731184503E-2</v>
      </c>
      <c r="H809" s="13">
        <v>4.5327862038208322E-2</v>
      </c>
      <c r="I809" s="15" t="s">
        <v>10074</v>
      </c>
    </row>
    <row r="810" spans="1:9" ht="15" customHeight="1" x14ac:dyDescent="0.25">
      <c r="A810" s="17" t="s">
        <v>10085</v>
      </c>
      <c r="B810" s="12" t="s">
        <v>7084</v>
      </c>
      <c r="C810" s="13">
        <v>0.93889999999999996</v>
      </c>
      <c r="D810" s="14">
        <v>11209172566</v>
      </c>
      <c r="E810" s="14">
        <v>11209172566</v>
      </c>
      <c r="F810" s="15" t="s">
        <v>10076</v>
      </c>
      <c r="G810" s="13">
        <v>7.6587987289593292E-3</v>
      </c>
      <c r="H810" s="13">
        <v>8.6312852783146446E-3</v>
      </c>
      <c r="I810" s="15" t="s">
        <v>10074</v>
      </c>
    </row>
    <row r="811" spans="1:9" ht="15" customHeight="1" x14ac:dyDescent="0.25">
      <c r="A811" s="17" t="s">
        <v>10085</v>
      </c>
      <c r="B811" s="12" t="s">
        <v>7207</v>
      </c>
      <c r="C811" s="13">
        <v>0.2011</v>
      </c>
      <c r="D811" s="14">
        <v>269200247</v>
      </c>
      <c r="E811" s="14">
        <v>268133579</v>
      </c>
      <c r="F811" s="15" t="s">
        <v>10075</v>
      </c>
      <c r="G811" s="13">
        <v>3.6531381520480002E-4</v>
      </c>
      <c r="H811" s="13">
        <v>4.1006873857841238E-4</v>
      </c>
      <c r="I811" s="15" t="s">
        <v>10076</v>
      </c>
    </row>
    <row r="812" spans="1:9" ht="15" customHeight="1" x14ac:dyDescent="0.25">
      <c r="A812" s="17" t="s">
        <v>10086</v>
      </c>
      <c r="B812" s="12" t="s">
        <v>92</v>
      </c>
      <c r="C812" s="13">
        <v>8.8300000000000003E-2</v>
      </c>
      <c r="D812" s="14">
        <v>1560716628</v>
      </c>
      <c r="E812" s="14">
        <v>1560716628</v>
      </c>
      <c r="F812" s="15" t="s">
        <v>10076</v>
      </c>
      <c r="G812" s="13">
        <v>1.5732658639867701E-3</v>
      </c>
      <c r="H812" s="13">
        <v>1.355685892034255E-3</v>
      </c>
      <c r="I812" s="15" t="s">
        <v>10075</v>
      </c>
    </row>
    <row r="813" spans="1:9" ht="15" customHeight="1" x14ac:dyDescent="0.25">
      <c r="A813" s="17" t="s">
        <v>10086</v>
      </c>
      <c r="B813" s="12" t="s">
        <v>104</v>
      </c>
      <c r="C813" s="13">
        <v>0.35630000000000001</v>
      </c>
      <c r="D813" s="14">
        <v>2993949557</v>
      </c>
      <c r="E813" s="14">
        <v>2995631079</v>
      </c>
      <c r="F813" s="15" t="s">
        <v>10074</v>
      </c>
      <c r="G813" s="13">
        <v>5.7513267962353799E-3</v>
      </c>
      <c r="H813" s="13">
        <v>4.958711607903476E-3</v>
      </c>
      <c r="I813" s="15" t="s">
        <v>10075</v>
      </c>
    </row>
    <row r="814" spans="1:9" ht="15" customHeight="1" x14ac:dyDescent="0.25">
      <c r="A814" s="17" t="s">
        <v>10086</v>
      </c>
      <c r="B814" s="12" t="s">
        <v>526</v>
      </c>
      <c r="C814" s="13">
        <v>0.33689999999999998</v>
      </c>
      <c r="D814" s="14">
        <v>525079154</v>
      </c>
      <c r="E814" s="14">
        <v>986609966</v>
      </c>
      <c r="F814" s="15" t="s">
        <v>10074</v>
      </c>
      <c r="G814" s="13">
        <v>3.2207475748092303E-2</v>
      </c>
      <c r="H814" s="13">
        <v>5.214760489873789E-2</v>
      </c>
      <c r="I814" s="15" t="s">
        <v>10074</v>
      </c>
    </row>
    <row r="815" spans="1:9" ht="15" customHeight="1" x14ac:dyDescent="0.25">
      <c r="A815" s="17" t="s">
        <v>10086</v>
      </c>
      <c r="B815" s="12" t="s">
        <v>647</v>
      </c>
      <c r="C815" s="13">
        <v>0.3256</v>
      </c>
      <c r="D815" s="14">
        <v>1580000000</v>
      </c>
      <c r="E815" s="14">
        <v>2035000000</v>
      </c>
      <c r="F815" s="15" t="s">
        <v>10074</v>
      </c>
      <c r="G815" s="13">
        <v>4.0568882796622003E-3</v>
      </c>
      <c r="H815" s="13">
        <v>4.5025374278706096E-3</v>
      </c>
      <c r="I815" s="15" t="s">
        <v>10074</v>
      </c>
    </row>
    <row r="816" spans="1:9" ht="15" customHeight="1" x14ac:dyDescent="0.25">
      <c r="A816" s="17" t="s">
        <v>10086</v>
      </c>
      <c r="B816" s="12" t="s">
        <v>840</v>
      </c>
      <c r="C816" s="13">
        <v>0.29060000000000002</v>
      </c>
      <c r="D816" s="14">
        <v>1143392581</v>
      </c>
      <c r="E816" s="14">
        <v>1143392581</v>
      </c>
      <c r="F816" s="15" t="s">
        <v>10076</v>
      </c>
      <c r="G816" s="13">
        <v>1.32112479899382E-2</v>
      </c>
      <c r="H816" s="13">
        <v>1.138415503588631E-2</v>
      </c>
      <c r="I816" s="15" t="s">
        <v>10075</v>
      </c>
    </row>
    <row r="817" spans="1:9" ht="15" customHeight="1" x14ac:dyDescent="0.25">
      <c r="A817" s="17" t="s">
        <v>10086</v>
      </c>
      <c r="B817" s="12" t="s">
        <v>1014</v>
      </c>
      <c r="C817" s="13">
        <v>0.2893</v>
      </c>
      <c r="D817" s="14">
        <v>1366971870</v>
      </c>
      <c r="E817" s="14">
        <v>1366971870</v>
      </c>
      <c r="F817" s="15" t="s">
        <v>10076</v>
      </c>
      <c r="G817" s="13">
        <v>1.87195009553786E-3</v>
      </c>
      <c r="H817" s="13">
        <v>1.613062606765019E-3</v>
      </c>
      <c r="I817" s="15" t="s">
        <v>10075</v>
      </c>
    </row>
    <row r="818" spans="1:9" ht="15" customHeight="1" x14ac:dyDescent="0.25">
      <c r="A818" s="17" t="s">
        <v>10086</v>
      </c>
      <c r="B818" s="12" t="s">
        <v>1499</v>
      </c>
      <c r="C818" s="13">
        <v>0.123</v>
      </c>
      <c r="D818" s="14">
        <v>1378865990</v>
      </c>
      <c r="E818" s="14">
        <v>1838126710</v>
      </c>
      <c r="F818" s="15" t="s">
        <v>10074</v>
      </c>
      <c r="G818" s="13">
        <v>7.83487670241058E-2</v>
      </c>
      <c r="H818" s="13">
        <v>0.09</v>
      </c>
      <c r="I818" s="15" t="s">
        <v>10074</v>
      </c>
    </row>
    <row r="819" spans="1:9" ht="15" customHeight="1" x14ac:dyDescent="0.25">
      <c r="A819" s="17" t="s">
        <v>10086</v>
      </c>
      <c r="B819" s="12" t="s">
        <v>1606</v>
      </c>
      <c r="C819" s="13">
        <v>0.50760000000000005</v>
      </c>
      <c r="D819" s="14">
        <v>18691185137</v>
      </c>
      <c r="E819" s="14">
        <v>18691185137</v>
      </c>
      <c r="F819" s="15" t="s">
        <v>10076</v>
      </c>
      <c r="G819" s="13">
        <v>8.8874882694903509E-3</v>
      </c>
      <c r="H819" s="13">
        <v>7.6583638776661182E-3</v>
      </c>
      <c r="I819" s="15" t="s">
        <v>10075</v>
      </c>
    </row>
    <row r="820" spans="1:9" ht="15" customHeight="1" x14ac:dyDescent="0.25">
      <c r="A820" s="17" t="s">
        <v>10086</v>
      </c>
      <c r="B820" s="12" t="s">
        <v>1669</v>
      </c>
      <c r="C820" s="13">
        <v>0.1116</v>
      </c>
      <c r="D820" s="14">
        <v>296258714</v>
      </c>
      <c r="E820" s="14">
        <v>294674443</v>
      </c>
      <c r="F820" s="15" t="s">
        <v>10075</v>
      </c>
      <c r="G820" s="13">
        <v>4.0851812743386701E-3</v>
      </c>
      <c r="H820" s="13">
        <v>3.5013830718721478E-3</v>
      </c>
      <c r="I820" s="15" t="s">
        <v>10075</v>
      </c>
    </row>
    <row r="821" spans="1:9" ht="15" customHeight="1" x14ac:dyDescent="0.25">
      <c r="A821" s="17" t="s">
        <v>10086</v>
      </c>
      <c r="B821" s="12" t="s">
        <v>1777</v>
      </c>
      <c r="C821" s="13">
        <v>0.11700000000000001</v>
      </c>
      <c r="D821" s="14">
        <v>244173150</v>
      </c>
      <c r="E821" s="14">
        <v>244173150</v>
      </c>
      <c r="F821" s="15" t="s">
        <v>10076</v>
      </c>
      <c r="G821" s="13">
        <v>4.37704949363674E-3</v>
      </c>
      <c r="H821" s="13">
        <v>3.7717110522070829E-3</v>
      </c>
      <c r="I821" s="15" t="s">
        <v>10075</v>
      </c>
    </row>
    <row r="822" spans="1:9" ht="15" customHeight="1" x14ac:dyDescent="0.25">
      <c r="A822" s="17" t="s">
        <v>10086</v>
      </c>
      <c r="B822" s="12" t="s">
        <v>1817</v>
      </c>
      <c r="C822" s="13">
        <v>9.9699999999999997E-2</v>
      </c>
      <c r="D822" s="14">
        <v>7279488048</v>
      </c>
      <c r="E822" s="14">
        <v>12445488658</v>
      </c>
      <c r="F822" s="15" t="s">
        <v>10074</v>
      </c>
      <c r="G822" s="13">
        <v>5.4342885018611703E-2</v>
      </c>
      <c r="H822" s="13">
        <v>8.0059111136257036E-2</v>
      </c>
      <c r="I822" s="15" t="s">
        <v>10074</v>
      </c>
    </row>
    <row r="823" spans="1:9" ht="15" customHeight="1" x14ac:dyDescent="0.25">
      <c r="A823" s="17" t="s">
        <v>10086</v>
      </c>
      <c r="B823" s="12" t="s">
        <v>1826</v>
      </c>
      <c r="C823" s="13">
        <v>7.7399999999999997E-2</v>
      </c>
      <c r="D823" s="14">
        <v>2413600183</v>
      </c>
      <c r="E823" s="14">
        <v>2413600183</v>
      </c>
      <c r="F823" s="15" t="s">
        <v>10076</v>
      </c>
      <c r="G823" s="13">
        <v>2.2034782096659899E-3</v>
      </c>
      <c r="H823" s="13">
        <v>1.8987409508784739E-3</v>
      </c>
      <c r="I823" s="15" t="s">
        <v>10075</v>
      </c>
    </row>
    <row r="824" spans="1:9" ht="15" customHeight="1" x14ac:dyDescent="0.25">
      <c r="A824" s="17" t="s">
        <v>10086</v>
      </c>
      <c r="B824" s="12" t="s">
        <v>1922</v>
      </c>
      <c r="C824" s="13">
        <v>0.1678</v>
      </c>
      <c r="D824" s="14">
        <v>1005792430</v>
      </c>
      <c r="E824" s="14">
        <v>1123648267</v>
      </c>
      <c r="F824" s="15" t="s">
        <v>10074</v>
      </c>
      <c r="G824" s="13">
        <v>1.3534337417420401E-2</v>
      </c>
      <c r="H824" s="13">
        <v>1.3029146880623149E-2</v>
      </c>
      <c r="I824" s="15" t="s">
        <v>10075</v>
      </c>
    </row>
    <row r="825" spans="1:9" ht="15" customHeight="1" x14ac:dyDescent="0.25">
      <c r="A825" s="17" t="s">
        <v>10086</v>
      </c>
      <c r="B825" s="12" t="s">
        <v>2118</v>
      </c>
      <c r="C825" s="13">
        <v>0.14449999999999999</v>
      </c>
      <c r="D825" s="14">
        <v>198825000</v>
      </c>
      <c r="E825" s="14">
        <v>198687500</v>
      </c>
      <c r="F825" s="15" t="s">
        <v>10075</v>
      </c>
      <c r="G825" s="13">
        <v>6.5043159727641801E-3</v>
      </c>
      <c r="H825" s="13">
        <v>5.6009041657805866E-3</v>
      </c>
      <c r="I825" s="15" t="s">
        <v>10075</v>
      </c>
    </row>
    <row r="826" spans="1:9" ht="15" customHeight="1" x14ac:dyDescent="0.25">
      <c r="A826" s="17" t="s">
        <v>10086</v>
      </c>
      <c r="B826" s="12" t="s">
        <v>2190</v>
      </c>
      <c r="C826" s="13">
        <v>0.20230000000000001</v>
      </c>
      <c r="D826" s="14">
        <v>1125964728</v>
      </c>
      <c r="E826" s="14">
        <v>1120977680</v>
      </c>
      <c r="F826" s="15" t="s">
        <v>10075</v>
      </c>
      <c r="G826" s="13">
        <v>1.22068001488592E-3</v>
      </c>
      <c r="H826" s="13">
        <v>1.047203223558499E-3</v>
      </c>
      <c r="I826" s="15" t="s">
        <v>10075</v>
      </c>
    </row>
    <row r="827" spans="1:9" ht="15" customHeight="1" x14ac:dyDescent="0.25">
      <c r="A827" s="17" t="s">
        <v>10086</v>
      </c>
      <c r="B827" s="12" t="s">
        <v>2600</v>
      </c>
      <c r="C827" s="13">
        <v>0.2306</v>
      </c>
      <c r="D827" s="14">
        <v>3531242170</v>
      </c>
      <c r="E827" s="14">
        <v>4196888281</v>
      </c>
      <c r="F827" s="15" t="s">
        <v>10074</v>
      </c>
      <c r="G827" s="13">
        <v>8.5968562420609698E-2</v>
      </c>
      <c r="H827" s="13">
        <v>8.8043343726899564E-2</v>
      </c>
      <c r="I827" s="15" t="s">
        <v>10074</v>
      </c>
    </row>
    <row r="828" spans="1:9" ht="15" customHeight="1" x14ac:dyDescent="0.25">
      <c r="A828" s="17" t="s">
        <v>10086</v>
      </c>
      <c r="B828" s="12" t="s">
        <v>2806</v>
      </c>
      <c r="C828" s="13">
        <v>0.13270000000000001</v>
      </c>
      <c r="D828" s="14">
        <v>72985000</v>
      </c>
      <c r="E828" s="14">
        <v>72985000</v>
      </c>
      <c r="F828" s="15" t="s">
        <v>10076</v>
      </c>
      <c r="G828" s="13">
        <v>1.2354518146794201E-3</v>
      </c>
      <c r="H828" s="13">
        <v>1.06459094663424E-3</v>
      </c>
      <c r="I828" s="15" t="s">
        <v>10075</v>
      </c>
    </row>
    <row r="829" spans="1:9" ht="15" customHeight="1" x14ac:dyDescent="0.25">
      <c r="A829" s="17" t="s">
        <v>10086</v>
      </c>
      <c r="B829" s="12" t="s">
        <v>2840</v>
      </c>
      <c r="C829" s="13">
        <v>6.5199999999999994E-2</v>
      </c>
      <c r="D829" s="14">
        <v>10094478319</v>
      </c>
      <c r="E829" s="14">
        <v>8139258850</v>
      </c>
      <c r="F829" s="15" t="s">
        <v>10075</v>
      </c>
      <c r="G829" s="13">
        <v>5.1838190862854806E-3</v>
      </c>
      <c r="H829" s="13">
        <v>3.6017019760970462E-3</v>
      </c>
      <c r="I829" s="15" t="s">
        <v>10075</v>
      </c>
    </row>
    <row r="830" spans="1:9" ht="15" customHeight="1" x14ac:dyDescent="0.25">
      <c r="A830" s="17" t="s">
        <v>10086</v>
      </c>
      <c r="B830" s="12" t="s">
        <v>2862</v>
      </c>
      <c r="C830" s="13">
        <v>0.1047</v>
      </c>
      <c r="D830" s="14">
        <v>133730797</v>
      </c>
      <c r="E830" s="14">
        <v>133730797</v>
      </c>
      <c r="F830" s="15" t="s">
        <v>10076</v>
      </c>
      <c r="G830" s="13">
        <v>3.4083047819601997E-4</v>
      </c>
      <c r="H830" s="13">
        <v>2.936942077836547E-4</v>
      </c>
      <c r="I830" s="15" t="s">
        <v>10076</v>
      </c>
    </row>
    <row r="831" spans="1:9" ht="15" customHeight="1" x14ac:dyDescent="0.25">
      <c r="A831" s="17" t="s">
        <v>10086</v>
      </c>
      <c r="B831" s="12" t="s">
        <v>3031</v>
      </c>
      <c r="C831" s="13">
        <v>0.47170000000000001</v>
      </c>
      <c r="D831" s="14">
        <v>1000004000</v>
      </c>
      <c r="E831" s="14">
        <v>1000004000</v>
      </c>
      <c r="F831" s="15" t="s">
        <v>10076</v>
      </c>
      <c r="G831" s="13">
        <v>2.1872668463654999E-4</v>
      </c>
      <c r="H831" s="13">
        <v>1.8847715911268981E-4</v>
      </c>
      <c r="I831" s="15" t="s">
        <v>10076</v>
      </c>
    </row>
    <row r="832" spans="1:9" ht="15" customHeight="1" x14ac:dyDescent="0.25">
      <c r="A832" s="17" t="s">
        <v>10086</v>
      </c>
      <c r="B832" s="12" t="s">
        <v>3141</v>
      </c>
      <c r="C832" s="13">
        <v>0.1638</v>
      </c>
      <c r="D832" s="14">
        <v>1285700000</v>
      </c>
      <c r="E832" s="14">
        <v>1064700000</v>
      </c>
      <c r="F832" s="15" t="s">
        <v>10075</v>
      </c>
      <c r="G832" s="13">
        <v>1.72397495973699E-3</v>
      </c>
      <c r="H832" s="13">
        <v>1.230199427651272E-3</v>
      </c>
      <c r="I832" s="15" t="s">
        <v>10075</v>
      </c>
    </row>
    <row r="833" spans="1:9" ht="15" customHeight="1" x14ac:dyDescent="0.25">
      <c r="A833" s="17" t="s">
        <v>10086</v>
      </c>
      <c r="B833" s="12" t="s">
        <v>3281</v>
      </c>
      <c r="C833" s="13">
        <v>5.0000000000000001E-4</v>
      </c>
      <c r="D833" s="14">
        <v>675452</v>
      </c>
      <c r="E833" s="14">
        <v>675452</v>
      </c>
      <c r="F833" s="15" t="s">
        <v>10076</v>
      </c>
      <c r="G833" s="13">
        <v>2.884118032633E-5</v>
      </c>
      <c r="H833" s="13">
        <v>2.485251158335817E-5</v>
      </c>
      <c r="I833" s="15" t="s">
        <v>10076</v>
      </c>
    </row>
    <row r="834" spans="1:9" ht="15" customHeight="1" x14ac:dyDescent="0.25">
      <c r="A834" s="17" t="s">
        <v>10086</v>
      </c>
      <c r="B834" s="12" t="s">
        <v>3306</v>
      </c>
      <c r="C834" s="13">
        <v>9.2600000000000002E-2</v>
      </c>
      <c r="D834" s="14">
        <v>185678100</v>
      </c>
      <c r="E834" s="14">
        <v>185477800</v>
      </c>
      <c r="F834" s="15" t="s">
        <v>10075</v>
      </c>
      <c r="G834" s="13">
        <v>5.2619794113601998E-4</v>
      </c>
      <c r="H834" s="13">
        <v>4.5293653560588151E-4</v>
      </c>
      <c r="I834" s="15" t="s">
        <v>10076</v>
      </c>
    </row>
    <row r="835" spans="1:9" ht="15" customHeight="1" x14ac:dyDescent="0.25">
      <c r="A835" s="17" t="s">
        <v>10086</v>
      </c>
      <c r="B835" s="12" t="s">
        <v>3449</v>
      </c>
      <c r="C835" s="13">
        <v>0.40620000000000001</v>
      </c>
      <c r="D835" s="14">
        <v>9797150701</v>
      </c>
      <c r="E835" s="14">
        <v>9088363924</v>
      </c>
      <c r="F835" s="15" t="s">
        <v>10075</v>
      </c>
      <c r="G835" s="13">
        <v>2.3105941330372401E-2</v>
      </c>
      <c r="H835" s="13">
        <v>1.846998504680529E-2</v>
      </c>
      <c r="I835" s="15" t="s">
        <v>10075</v>
      </c>
    </row>
    <row r="836" spans="1:9" ht="15" customHeight="1" x14ac:dyDescent="0.25">
      <c r="A836" s="17" t="s">
        <v>10086</v>
      </c>
      <c r="B836" s="12" t="s">
        <v>3552</v>
      </c>
      <c r="C836" s="13">
        <v>0.22359999999999999</v>
      </c>
      <c r="D836" s="14">
        <v>406590846</v>
      </c>
      <c r="E836" s="14">
        <v>406590846</v>
      </c>
      <c r="F836" s="15" t="s">
        <v>10076</v>
      </c>
      <c r="G836" s="13">
        <v>4.4852616497801099E-3</v>
      </c>
      <c r="H836" s="13">
        <v>3.8649576503056102E-3</v>
      </c>
      <c r="I836" s="15" t="s">
        <v>10075</v>
      </c>
    </row>
    <row r="837" spans="1:9" ht="15" customHeight="1" x14ac:dyDescent="0.25">
      <c r="A837" s="17" t="s">
        <v>10086</v>
      </c>
      <c r="B837" s="12" t="s">
        <v>3556</v>
      </c>
      <c r="C837" s="13">
        <v>0.122</v>
      </c>
      <c r="D837" s="14">
        <v>644218473</v>
      </c>
      <c r="E837" s="14">
        <v>644746954</v>
      </c>
      <c r="F837" s="15" t="s">
        <v>10074</v>
      </c>
      <c r="G837" s="13">
        <v>1.9236896976414699E-3</v>
      </c>
      <c r="H837" s="13">
        <v>1.6590065518907969E-3</v>
      </c>
      <c r="I837" s="15" t="s">
        <v>10075</v>
      </c>
    </row>
    <row r="838" spans="1:9" ht="15" customHeight="1" x14ac:dyDescent="0.25">
      <c r="A838" s="17" t="s">
        <v>10086</v>
      </c>
      <c r="B838" s="12" t="s">
        <v>3596</v>
      </c>
      <c r="C838" s="13">
        <v>0.1633</v>
      </c>
      <c r="D838" s="14">
        <v>5266557429</v>
      </c>
      <c r="E838" s="14">
        <v>5266557429</v>
      </c>
      <c r="F838" s="15" t="s">
        <v>10076</v>
      </c>
      <c r="G838" s="13">
        <v>0.101169683351884</v>
      </c>
      <c r="H838" s="13">
        <v>8.7178089583285878E-2</v>
      </c>
      <c r="I838" s="15" t="s">
        <v>10075</v>
      </c>
    </row>
    <row r="839" spans="1:9" ht="15" customHeight="1" x14ac:dyDescent="0.25">
      <c r="A839" s="17" t="s">
        <v>10086</v>
      </c>
      <c r="B839" s="12" t="s">
        <v>3643</v>
      </c>
      <c r="C839" s="13">
        <v>0.38469999999999999</v>
      </c>
      <c r="D839" s="14">
        <v>381174917</v>
      </c>
      <c r="E839" s="14">
        <v>416466886</v>
      </c>
      <c r="F839" s="15" t="s">
        <v>10074</v>
      </c>
      <c r="G839" s="13">
        <v>3.4799078554790999E-4</v>
      </c>
      <c r="H839" s="13">
        <v>3.2762788857630741E-4</v>
      </c>
      <c r="I839" s="15" t="s">
        <v>10076</v>
      </c>
    </row>
    <row r="840" spans="1:9" ht="15" customHeight="1" x14ac:dyDescent="0.25">
      <c r="A840" s="17" t="s">
        <v>10086</v>
      </c>
      <c r="B840" s="12" t="s">
        <v>3712</v>
      </c>
      <c r="C840" s="13">
        <v>0.26090000000000002</v>
      </c>
      <c r="D840" s="14">
        <v>4638143048</v>
      </c>
      <c r="E840" s="14">
        <v>4254892831</v>
      </c>
      <c r="F840" s="15" t="s">
        <v>10075</v>
      </c>
      <c r="G840" s="13">
        <v>2.9993368861141599E-3</v>
      </c>
      <c r="H840" s="13">
        <v>2.3709734594953551E-3</v>
      </c>
      <c r="I840" s="15" t="s">
        <v>10075</v>
      </c>
    </row>
    <row r="841" spans="1:9" ht="15" customHeight="1" x14ac:dyDescent="0.25">
      <c r="A841" s="17" t="s">
        <v>10086</v>
      </c>
      <c r="B841" s="12" t="s">
        <v>3752</v>
      </c>
      <c r="C841" s="13">
        <v>0.25109999999999999</v>
      </c>
      <c r="D841" s="14">
        <v>1820999884</v>
      </c>
      <c r="E841" s="14">
        <v>1822451458</v>
      </c>
      <c r="F841" s="15" t="s">
        <v>10074</v>
      </c>
      <c r="G841" s="13">
        <v>5.3164347810745687E-2</v>
      </c>
      <c r="H841" s="13">
        <v>4.584832763272171E-2</v>
      </c>
      <c r="I841" s="15" t="s">
        <v>10075</v>
      </c>
    </row>
    <row r="842" spans="1:9" ht="15" customHeight="1" x14ac:dyDescent="0.25">
      <c r="A842" s="17" t="s">
        <v>10086</v>
      </c>
      <c r="B842" s="12" t="s">
        <v>3780</v>
      </c>
      <c r="C842" s="13">
        <v>0.22739999999999999</v>
      </c>
      <c r="D842" s="14">
        <v>133518524</v>
      </c>
      <c r="E842" s="14">
        <v>133518524</v>
      </c>
      <c r="F842" s="15" t="s">
        <v>10076</v>
      </c>
      <c r="G842" s="13">
        <v>3.9869736716335001E-4</v>
      </c>
      <c r="H842" s="13">
        <v>3.4355820471684899E-4</v>
      </c>
      <c r="I842" s="15" t="s">
        <v>10075</v>
      </c>
    </row>
    <row r="843" spans="1:9" ht="15" customHeight="1" x14ac:dyDescent="0.25">
      <c r="A843" s="17" t="s">
        <v>10086</v>
      </c>
      <c r="B843" s="12" t="s">
        <v>3813</v>
      </c>
      <c r="C843" s="13">
        <v>0.56059999999999999</v>
      </c>
      <c r="D843" s="14">
        <v>976659329</v>
      </c>
      <c r="E843" s="14">
        <v>976659329</v>
      </c>
      <c r="F843" s="15" t="s">
        <v>10076</v>
      </c>
      <c r="G843" s="13">
        <v>1.0030880468462899E-3</v>
      </c>
      <c r="H843" s="13">
        <v>8.6436268925592992E-4</v>
      </c>
      <c r="I843" s="15" t="s">
        <v>10075</v>
      </c>
    </row>
    <row r="844" spans="1:9" ht="15" customHeight="1" x14ac:dyDescent="0.25">
      <c r="A844" s="17" t="s">
        <v>10086</v>
      </c>
      <c r="B844" s="12" t="s">
        <v>3839</v>
      </c>
      <c r="C844" s="13">
        <v>0.16980000000000001</v>
      </c>
      <c r="D844" s="14">
        <v>622539863</v>
      </c>
      <c r="E844" s="14">
        <v>622539863</v>
      </c>
      <c r="F844" s="15" t="s">
        <v>10076</v>
      </c>
      <c r="G844" s="13">
        <v>4.9730021706865003E-3</v>
      </c>
      <c r="H844" s="13">
        <v>4.2852444922159352E-3</v>
      </c>
      <c r="I844" s="15" t="s">
        <v>10075</v>
      </c>
    </row>
    <row r="845" spans="1:9" ht="15" customHeight="1" x14ac:dyDescent="0.25">
      <c r="A845" s="17" t="s">
        <v>10086</v>
      </c>
      <c r="B845" s="12" t="s">
        <v>3857</v>
      </c>
      <c r="C845" s="13">
        <v>0.22470000000000001</v>
      </c>
      <c r="D845" s="14">
        <v>325892848</v>
      </c>
      <c r="E845" s="14">
        <v>638431760</v>
      </c>
      <c r="F845" s="15" t="s">
        <v>10074</v>
      </c>
      <c r="G845" s="13">
        <v>1.20248246527204E-3</v>
      </c>
      <c r="H845" s="13">
        <v>2.0299033625543468E-3</v>
      </c>
      <c r="I845" s="15" t="s">
        <v>10074</v>
      </c>
    </row>
    <row r="846" spans="1:9" ht="15" customHeight="1" x14ac:dyDescent="0.25">
      <c r="A846" s="17" t="s">
        <v>10086</v>
      </c>
      <c r="B846" s="12" t="s">
        <v>3979</v>
      </c>
      <c r="C846" s="13">
        <v>0.215</v>
      </c>
      <c r="D846" s="14">
        <v>615186595</v>
      </c>
      <c r="E846" s="14">
        <v>615186595</v>
      </c>
      <c r="F846" s="15" t="s">
        <v>10076</v>
      </c>
      <c r="G846" s="13">
        <v>1.1174096761101999E-3</v>
      </c>
      <c r="H846" s="13">
        <v>9.6287383347046999E-4</v>
      </c>
      <c r="I846" s="15" t="s">
        <v>10075</v>
      </c>
    </row>
    <row r="847" spans="1:9" ht="15" customHeight="1" x14ac:dyDescent="0.25">
      <c r="A847" s="17" t="s">
        <v>10086</v>
      </c>
      <c r="B847" s="12" t="s">
        <v>4037</v>
      </c>
      <c r="C847" s="13">
        <v>0.59770000000000001</v>
      </c>
      <c r="D847" s="14">
        <v>473891101</v>
      </c>
      <c r="E847" s="14">
        <v>994539014</v>
      </c>
      <c r="F847" s="15" t="s">
        <v>10074</v>
      </c>
      <c r="G847" s="13">
        <v>2.7039708206514002E-4</v>
      </c>
      <c r="H847" s="13">
        <v>4.8899253462819246E-4</v>
      </c>
      <c r="I847" s="15" t="s">
        <v>10074</v>
      </c>
    </row>
    <row r="848" spans="1:9" ht="15" customHeight="1" x14ac:dyDescent="0.25">
      <c r="A848" s="17" t="s">
        <v>10086</v>
      </c>
      <c r="B848" s="12" t="s">
        <v>4102</v>
      </c>
      <c r="C848" s="13">
        <v>0.10390000000000001</v>
      </c>
      <c r="D848" s="14">
        <v>103500000</v>
      </c>
      <c r="E848" s="14">
        <v>103900000</v>
      </c>
      <c r="F848" s="15" t="s">
        <v>10074</v>
      </c>
      <c r="G848" s="13">
        <v>1.3976579241958999E-4</v>
      </c>
      <c r="H848" s="13">
        <v>1.2090187770191541E-4</v>
      </c>
      <c r="I848" s="15" t="s">
        <v>10076</v>
      </c>
    </row>
    <row r="849" spans="1:9" ht="15" customHeight="1" x14ac:dyDescent="0.25">
      <c r="A849" s="17" t="s">
        <v>10086</v>
      </c>
      <c r="B849" s="12" t="s">
        <v>4129</v>
      </c>
      <c r="C849" s="13">
        <v>7.5800000000000006E-2</v>
      </c>
      <c r="D849" s="14">
        <v>178090759</v>
      </c>
      <c r="E849" s="14">
        <v>217030218</v>
      </c>
      <c r="F849" s="15" t="s">
        <v>10074</v>
      </c>
      <c r="G849" s="13">
        <v>3.1077755841009301E-3</v>
      </c>
      <c r="H849" s="13">
        <v>3.2635136124160281E-3</v>
      </c>
      <c r="I849" s="15" t="s">
        <v>10074</v>
      </c>
    </row>
    <row r="850" spans="1:9" ht="15" customHeight="1" x14ac:dyDescent="0.25">
      <c r="A850" s="17" t="s">
        <v>10086</v>
      </c>
      <c r="B850" s="12" t="s">
        <v>4539</v>
      </c>
      <c r="C850" s="13">
        <v>6.7999999999999996E-3</v>
      </c>
      <c r="D850" s="14">
        <v>161167445</v>
      </c>
      <c r="E850" s="14">
        <v>120432816</v>
      </c>
      <c r="F850" s="15" t="s">
        <v>10075</v>
      </c>
      <c r="G850" s="13">
        <v>3.6477618341935997E-4</v>
      </c>
      <c r="H850" s="13">
        <v>2.348826571226699E-4</v>
      </c>
      <c r="I850" s="15" t="s">
        <v>10075</v>
      </c>
    </row>
    <row r="851" spans="1:9" ht="15" customHeight="1" x14ac:dyDescent="0.25">
      <c r="A851" s="17" t="s">
        <v>10086</v>
      </c>
      <c r="B851" s="12" t="s">
        <v>4709</v>
      </c>
      <c r="C851" s="13">
        <v>0.33829999999999999</v>
      </c>
      <c r="D851" s="14">
        <v>1195438863</v>
      </c>
      <c r="E851" s="14">
        <v>2377230973</v>
      </c>
      <c r="F851" s="15" t="s">
        <v>10074</v>
      </c>
      <c r="G851" s="13">
        <v>5.2522034775178701E-2</v>
      </c>
      <c r="H851" s="13">
        <v>0.09</v>
      </c>
      <c r="I851" s="15" t="s">
        <v>10074</v>
      </c>
    </row>
    <row r="852" spans="1:9" ht="15" customHeight="1" x14ac:dyDescent="0.25">
      <c r="A852" s="17" t="s">
        <v>10086</v>
      </c>
      <c r="B852" s="12" t="s">
        <v>4732</v>
      </c>
      <c r="C852" s="13">
        <v>0.27300000000000002</v>
      </c>
      <c r="D852" s="14">
        <v>218791811</v>
      </c>
      <c r="E852" s="14">
        <v>223040195</v>
      </c>
      <c r="F852" s="15" t="s">
        <v>10074</v>
      </c>
      <c r="G852" s="13">
        <v>1.8726032357215E-4</v>
      </c>
      <c r="H852" s="13">
        <v>1.6449579492526609E-4</v>
      </c>
      <c r="I852" s="15" t="s">
        <v>10076</v>
      </c>
    </row>
    <row r="853" spans="1:9" ht="15" customHeight="1" x14ac:dyDescent="0.25">
      <c r="A853" s="17" t="s">
        <v>10086</v>
      </c>
      <c r="B853" s="12" t="s">
        <v>4820</v>
      </c>
      <c r="C853" s="13">
        <v>0.13650000000000001</v>
      </c>
      <c r="D853" s="14">
        <v>11765202584</v>
      </c>
      <c r="E853" s="14">
        <v>11405895971</v>
      </c>
      <c r="F853" s="15" t="s">
        <v>10075</v>
      </c>
      <c r="G853" s="13">
        <v>5.65018912278362E-2</v>
      </c>
      <c r="H853" s="13">
        <v>4.7200862902344522E-2</v>
      </c>
      <c r="I853" s="15" t="s">
        <v>10075</v>
      </c>
    </row>
    <row r="854" spans="1:9" ht="15" customHeight="1" x14ac:dyDescent="0.25">
      <c r="A854" s="17" t="s">
        <v>10086</v>
      </c>
      <c r="B854" s="12" t="s">
        <v>4860</v>
      </c>
      <c r="C854" s="13">
        <v>0.30080000000000001</v>
      </c>
      <c r="D854" s="14">
        <v>627123129</v>
      </c>
      <c r="E854" s="14">
        <v>627123129</v>
      </c>
      <c r="F854" s="15" t="s">
        <v>10076</v>
      </c>
      <c r="G854" s="13">
        <v>4.8306996302756999E-4</v>
      </c>
      <c r="H854" s="13">
        <v>4.1626221550483802E-4</v>
      </c>
      <c r="I854" s="15" t="s">
        <v>10075</v>
      </c>
    </row>
    <row r="855" spans="1:9" ht="15" customHeight="1" x14ac:dyDescent="0.25">
      <c r="A855" s="17" t="s">
        <v>10086</v>
      </c>
      <c r="B855" s="12" t="s">
        <v>4862</v>
      </c>
      <c r="C855" s="13">
        <v>0.2208</v>
      </c>
      <c r="D855" s="14">
        <v>170016000</v>
      </c>
      <c r="E855" s="14">
        <v>170016000</v>
      </c>
      <c r="F855" s="15" t="s">
        <v>10076</v>
      </c>
      <c r="G855" s="13">
        <v>3.9450436927387E-4</v>
      </c>
      <c r="H855" s="13">
        <v>3.3994509129891951E-4</v>
      </c>
      <c r="I855" s="15" t="s">
        <v>10075</v>
      </c>
    </row>
    <row r="856" spans="1:9" ht="15" customHeight="1" x14ac:dyDescent="0.25">
      <c r="A856" s="17" t="s">
        <v>10086</v>
      </c>
      <c r="B856" s="12" t="s">
        <v>5048</v>
      </c>
      <c r="C856" s="13">
        <v>0.21049999999999999</v>
      </c>
      <c r="D856" s="14">
        <v>519221736</v>
      </c>
      <c r="E856" s="14">
        <v>525462381</v>
      </c>
      <c r="F856" s="15" t="s">
        <v>10074</v>
      </c>
      <c r="G856" s="13">
        <v>2.46885205734208E-3</v>
      </c>
      <c r="H856" s="13">
        <v>2.152983928697381E-3</v>
      </c>
      <c r="I856" s="15" t="s">
        <v>10075</v>
      </c>
    </row>
    <row r="857" spans="1:9" ht="15" customHeight="1" x14ac:dyDescent="0.25">
      <c r="A857" s="17" t="s">
        <v>10086</v>
      </c>
      <c r="B857" s="12" t="s">
        <v>5096</v>
      </c>
      <c r="C857" s="13">
        <v>0.4783</v>
      </c>
      <c r="D857" s="14">
        <v>2609976864</v>
      </c>
      <c r="E857" s="14">
        <v>3035875326</v>
      </c>
      <c r="F857" s="15" t="s">
        <v>10074</v>
      </c>
      <c r="G857" s="13">
        <v>6.1554603102162986E-3</v>
      </c>
      <c r="H857" s="13">
        <v>6.1697102299620426E-3</v>
      </c>
      <c r="I857" s="15" t="s">
        <v>10076</v>
      </c>
    </row>
    <row r="858" spans="1:9" ht="15" customHeight="1" x14ac:dyDescent="0.25">
      <c r="A858" s="17" t="s">
        <v>10086</v>
      </c>
      <c r="B858" s="12" t="s">
        <v>5253</v>
      </c>
      <c r="C858" s="13">
        <v>0.14230000000000001</v>
      </c>
      <c r="D858" s="14">
        <v>249000000</v>
      </c>
      <c r="E858" s="14">
        <v>426900000</v>
      </c>
      <c r="F858" s="15" t="s">
        <v>10074</v>
      </c>
      <c r="G858" s="13">
        <v>2.85337328614919E-3</v>
      </c>
      <c r="H858" s="13">
        <v>4.2154345976692072E-3</v>
      </c>
      <c r="I858" s="15" t="s">
        <v>10074</v>
      </c>
    </row>
    <row r="859" spans="1:9" ht="15" customHeight="1" x14ac:dyDescent="0.25">
      <c r="A859" s="17" t="s">
        <v>10086</v>
      </c>
      <c r="B859" s="12" t="s">
        <v>5308</v>
      </c>
      <c r="C859" s="13">
        <v>0.109</v>
      </c>
      <c r="D859" s="14">
        <v>4562099787</v>
      </c>
      <c r="E859" s="14">
        <v>4558982907</v>
      </c>
      <c r="F859" s="15" t="s">
        <v>10075</v>
      </c>
      <c r="G859" s="13">
        <v>4.1215500934606797E-2</v>
      </c>
      <c r="H859" s="13">
        <v>3.5491203227329092E-2</v>
      </c>
      <c r="I859" s="15" t="s">
        <v>10075</v>
      </c>
    </row>
    <row r="860" spans="1:9" ht="15" customHeight="1" x14ac:dyDescent="0.25">
      <c r="A860" s="17" t="s">
        <v>10086</v>
      </c>
      <c r="B860" s="12" t="s">
        <v>5464</v>
      </c>
      <c r="C860" s="13">
        <v>0.19409999999999999</v>
      </c>
      <c r="D860" s="14">
        <v>546186139</v>
      </c>
      <c r="E860" s="14">
        <v>546186139</v>
      </c>
      <c r="F860" s="15" t="s">
        <v>10076</v>
      </c>
      <c r="G860" s="13">
        <v>4.4669523802340003E-3</v>
      </c>
      <c r="H860" s="13">
        <v>3.8491805257408942E-3</v>
      </c>
      <c r="I860" s="15" t="s">
        <v>10075</v>
      </c>
    </row>
    <row r="861" spans="1:9" ht="15" customHeight="1" x14ac:dyDescent="0.25">
      <c r="A861" s="17" t="s">
        <v>10086</v>
      </c>
      <c r="B861" s="12" t="s">
        <v>5474</v>
      </c>
      <c r="C861" s="13">
        <v>0.1338</v>
      </c>
      <c r="D861" s="14">
        <v>2134765601</v>
      </c>
      <c r="E861" s="14">
        <v>2152461473</v>
      </c>
      <c r="F861" s="15" t="s">
        <v>10074</v>
      </c>
      <c r="G861" s="13">
        <v>1.45153808386402E-2</v>
      </c>
      <c r="H861" s="13">
        <v>1.2611611457788731E-2</v>
      </c>
      <c r="I861" s="15" t="s">
        <v>10075</v>
      </c>
    </row>
    <row r="862" spans="1:9" ht="15" customHeight="1" x14ac:dyDescent="0.25">
      <c r="A862" s="17" t="s">
        <v>10086</v>
      </c>
      <c r="B862" s="12" t="s">
        <v>5483</v>
      </c>
      <c r="C862" s="13">
        <v>0.17080000000000001</v>
      </c>
      <c r="D862" s="14">
        <v>1781068008</v>
      </c>
      <c r="E862" s="14">
        <v>1746305487</v>
      </c>
      <c r="F862" s="15" t="s">
        <v>10075</v>
      </c>
      <c r="G862" s="13">
        <v>2.7947093247644699E-3</v>
      </c>
      <c r="H862" s="13">
        <v>2.3612029473912329E-3</v>
      </c>
      <c r="I862" s="15" t="s">
        <v>10075</v>
      </c>
    </row>
    <row r="863" spans="1:9" ht="15" customHeight="1" x14ac:dyDescent="0.25">
      <c r="A863" s="17" t="s">
        <v>10086</v>
      </c>
      <c r="B863" s="12" t="s">
        <v>5560</v>
      </c>
      <c r="C863" s="13">
        <v>0.26669999999999999</v>
      </c>
      <c r="D863" s="14">
        <v>400050000</v>
      </c>
      <c r="E863" s="14">
        <v>400050000</v>
      </c>
      <c r="F863" s="15" t="s">
        <v>10076</v>
      </c>
      <c r="G863" s="13">
        <v>2.6630818316811998E-4</v>
      </c>
      <c r="H863" s="13">
        <v>2.2947821796591981E-4</v>
      </c>
      <c r="I863" s="15" t="s">
        <v>10075</v>
      </c>
    </row>
    <row r="864" spans="1:9" ht="15" customHeight="1" x14ac:dyDescent="0.25">
      <c r="A864" s="17" t="s">
        <v>10086</v>
      </c>
      <c r="B864" s="12" t="s">
        <v>5585</v>
      </c>
      <c r="C864" s="13">
        <v>0.47149999999999997</v>
      </c>
      <c r="D864" s="14">
        <v>2921391633</v>
      </c>
      <c r="E864" s="14">
        <v>2923251602</v>
      </c>
      <c r="F864" s="15" t="s">
        <v>10074</v>
      </c>
      <c r="G864" s="13">
        <v>8.2234430496047686E-3</v>
      </c>
      <c r="H864" s="13">
        <v>7.0906665324919921E-3</v>
      </c>
      <c r="I864" s="15" t="s">
        <v>10075</v>
      </c>
    </row>
    <row r="865" spans="1:9" ht="15" customHeight="1" x14ac:dyDescent="0.25">
      <c r="A865" s="17" t="s">
        <v>10086</v>
      </c>
      <c r="B865" s="12" t="s">
        <v>5591</v>
      </c>
      <c r="C865" s="13">
        <v>8.7499999999999994E-2</v>
      </c>
      <c r="D865" s="14">
        <v>84130363</v>
      </c>
      <c r="E865" s="14">
        <v>76841406</v>
      </c>
      <c r="F865" s="15" t="s">
        <v>10075</v>
      </c>
      <c r="G865" s="13">
        <v>7.6006120355721007E-4</v>
      </c>
      <c r="H865" s="13">
        <v>5.9820227913057384E-4</v>
      </c>
      <c r="I865" s="15" t="s">
        <v>10075</v>
      </c>
    </row>
    <row r="866" spans="1:9" ht="15" customHeight="1" x14ac:dyDescent="0.25">
      <c r="A866" s="17" t="s">
        <v>10086</v>
      </c>
      <c r="B866" s="12" t="s">
        <v>5817</v>
      </c>
      <c r="C866" s="13">
        <v>0.1555</v>
      </c>
      <c r="D866" s="14">
        <v>194375000</v>
      </c>
      <c r="E866" s="14">
        <v>194375000</v>
      </c>
      <c r="F866" s="15" t="s">
        <v>10076</v>
      </c>
      <c r="G866" s="13">
        <v>2.31983090130326E-3</v>
      </c>
      <c r="H866" s="13">
        <v>1.9990022645202461E-3</v>
      </c>
      <c r="I866" s="15" t="s">
        <v>10075</v>
      </c>
    </row>
    <row r="867" spans="1:9" ht="15" customHeight="1" x14ac:dyDescent="0.25">
      <c r="A867" s="17" t="s">
        <v>10086</v>
      </c>
      <c r="B867" s="12" t="s">
        <v>6307</v>
      </c>
      <c r="C867" s="13">
        <v>0.54449999999999998</v>
      </c>
      <c r="D867" s="14">
        <v>2629293387</v>
      </c>
      <c r="E867" s="14">
        <v>2562008320</v>
      </c>
      <c r="F867" s="15" t="s">
        <v>10075</v>
      </c>
      <c r="G867" s="13">
        <v>2.9379818782181301E-2</v>
      </c>
      <c r="H867" s="13">
        <v>2.466877343383278E-2</v>
      </c>
      <c r="I867" s="15" t="s">
        <v>10075</v>
      </c>
    </row>
    <row r="868" spans="1:9" ht="15" customHeight="1" x14ac:dyDescent="0.25">
      <c r="A868" s="17" t="s">
        <v>10086</v>
      </c>
      <c r="B868" s="12" t="s">
        <v>6404</v>
      </c>
      <c r="C868" s="13">
        <v>8.9999999999999998E-4</v>
      </c>
      <c r="D868" s="14">
        <v>1023822</v>
      </c>
      <c r="E868" s="14">
        <v>1023822</v>
      </c>
      <c r="F868" s="15" t="s">
        <v>10076</v>
      </c>
      <c r="G868" s="13">
        <v>4.2693941645244998E-4</v>
      </c>
      <c r="H868" s="13">
        <v>3.6789432938876031E-4</v>
      </c>
      <c r="I868" s="15" t="s">
        <v>10076</v>
      </c>
    </row>
    <row r="869" spans="1:9" ht="15" customHeight="1" x14ac:dyDescent="0.25">
      <c r="A869" s="17" t="s">
        <v>10086</v>
      </c>
      <c r="B869" s="12" t="s">
        <v>6432</v>
      </c>
      <c r="C869" s="13">
        <v>0.374</v>
      </c>
      <c r="D869" s="14">
        <v>448800260</v>
      </c>
      <c r="E869" s="14">
        <v>448800260</v>
      </c>
      <c r="F869" s="15" t="s">
        <v>10076</v>
      </c>
      <c r="G869" s="13">
        <v>4.8228498396971E-4</v>
      </c>
      <c r="H869" s="13">
        <v>4.1558579774542191E-4</v>
      </c>
      <c r="I869" s="15" t="s">
        <v>10075</v>
      </c>
    </row>
    <row r="870" spans="1:9" ht="15" customHeight="1" x14ac:dyDescent="0.25">
      <c r="A870" s="17" t="s">
        <v>10086</v>
      </c>
      <c r="B870" s="12" t="s">
        <v>6471</v>
      </c>
      <c r="C870" s="13">
        <v>7.9500000000000001E-2</v>
      </c>
      <c r="D870" s="14">
        <v>1844279755</v>
      </c>
      <c r="E870" s="14">
        <v>1801231456</v>
      </c>
      <c r="F870" s="15" t="s">
        <v>10075</v>
      </c>
      <c r="G870" s="13">
        <v>2.7185084926958598E-2</v>
      </c>
      <c r="H870" s="13">
        <v>2.2878648961391908E-2</v>
      </c>
      <c r="I870" s="15" t="s">
        <v>10075</v>
      </c>
    </row>
    <row r="871" spans="1:9" ht="15" customHeight="1" x14ac:dyDescent="0.25">
      <c r="A871" s="17" t="s">
        <v>10086</v>
      </c>
      <c r="B871" s="12" t="s">
        <v>6551</v>
      </c>
      <c r="C871" s="13">
        <v>0.77569999999999995</v>
      </c>
      <c r="D871" s="14">
        <v>2133175000</v>
      </c>
      <c r="E871" s="14">
        <v>2133175000</v>
      </c>
      <c r="F871" s="15" t="s">
        <v>10076</v>
      </c>
      <c r="G871" s="13">
        <v>5.4772485164356999E-4</v>
      </c>
      <c r="H871" s="13">
        <v>4.719754436215178E-4</v>
      </c>
      <c r="I871" s="15" t="s">
        <v>10076</v>
      </c>
    </row>
    <row r="872" spans="1:9" ht="15" customHeight="1" x14ac:dyDescent="0.25">
      <c r="A872" s="17" t="s">
        <v>10086</v>
      </c>
      <c r="B872" s="12" t="s">
        <v>6606</v>
      </c>
      <c r="C872" s="13">
        <v>0.47010000000000002</v>
      </c>
      <c r="D872" s="14">
        <v>3765977921</v>
      </c>
      <c r="E872" s="14">
        <v>3710407802</v>
      </c>
      <c r="F872" s="15" t="s">
        <v>10075</v>
      </c>
      <c r="G872" s="13">
        <v>0.106008741209441</v>
      </c>
      <c r="H872" s="13">
        <v>0.09</v>
      </c>
      <c r="I872" s="15" t="s">
        <v>10075</v>
      </c>
    </row>
    <row r="873" spans="1:9" ht="15" customHeight="1" x14ac:dyDescent="0.25">
      <c r="A873" s="17" t="s">
        <v>10086</v>
      </c>
      <c r="B873" s="12" t="s">
        <v>6641</v>
      </c>
      <c r="C873" s="13">
        <v>0.4667</v>
      </c>
      <c r="D873" s="14">
        <v>15555111000</v>
      </c>
      <c r="E873" s="14">
        <v>15555111000</v>
      </c>
      <c r="F873" s="15" t="s">
        <v>10076</v>
      </c>
      <c r="G873" s="13">
        <v>1.4792627169420001E-4</v>
      </c>
      <c r="H873" s="13">
        <v>1.274683219076928E-4</v>
      </c>
      <c r="I873" s="15" t="s">
        <v>10076</v>
      </c>
    </row>
    <row r="874" spans="1:9" ht="15" customHeight="1" x14ac:dyDescent="0.25">
      <c r="A874" s="17" t="s">
        <v>10086</v>
      </c>
      <c r="B874" s="12" t="s">
        <v>6654</v>
      </c>
      <c r="C874" s="13">
        <v>0.30170000000000002</v>
      </c>
      <c r="D874" s="14">
        <v>1030161000</v>
      </c>
      <c r="E874" s="14">
        <v>1028797000</v>
      </c>
      <c r="F874" s="15" t="s">
        <v>10075</v>
      </c>
      <c r="G874" s="13">
        <v>9.7966434295946904E-3</v>
      </c>
      <c r="H874" s="13">
        <v>8.4306069672963873E-3</v>
      </c>
      <c r="I874" s="15" t="s">
        <v>10075</v>
      </c>
    </row>
    <row r="875" spans="1:9" ht="15" customHeight="1" x14ac:dyDescent="0.25">
      <c r="A875" s="17" t="s">
        <v>10086</v>
      </c>
      <c r="B875" s="12" t="s">
        <v>6664</v>
      </c>
      <c r="C875" s="13">
        <v>0.3266</v>
      </c>
      <c r="D875" s="14">
        <v>19395997645</v>
      </c>
      <c r="E875" s="14">
        <v>19301440679</v>
      </c>
      <c r="F875" s="15" t="s">
        <v>10075</v>
      </c>
      <c r="G875" s="13">
        <v>8.2265772154680908E-2</v>
      </c>
      <c r="H875" s="13">
        <v>7.0542969776811765E-2</v>
      </c>
      <c r="I875" s="15" t="s">
        <v>10075</v>
      </c>
    </row>
    <row r="876" spans="1:9" ht="15" customHeight="1" x14ac:dyDescent="0.25">
      <c r="A876" s="17" t="s">
        <v>10086</v>
      </c>
      <c r="B876" s="12" t="s">
        <v>7021</v>
      </c>
      <c r="C876" s="13">
        <v>0.25950000000000001</v>
      </c>
      <c r="D876" s="14">
        <v>2834269200</v>
      </c>
      <c r="E876" s="14">
        <v>2483934000</v>
      </c>
      <c r="F876" s="15" t="s">
        <v>10075</v>
      </c>
      <c r="G876" s="13">
        <v>1.5093894888366199E-3</v>
      </c>
      <c r="H876" s="13">
        <v>1.1398750113534989E-3</v>
      </c>
      <c r="I876" s="15" t="s">
        <v>10075</v>
      </c>
    </row>
    <row r="877" spans="1:9" ht="15" customHeight="1" x14ac:dyDescent="0.25">
      <c r="A877" s="17" t="s">
        <v>10086</v>
      </c>
      <c r="B877" s="12" t="s">
        <v>7064</v>
      </c>
      <c r="C877" s="13">
        <v>8.9599999999999999E-2</v>
      </c>
      <c r="D877" s="14">
        <v>3572626522</v>
      </c>
      <c r="E877" s="14">
        <v>3572626522</v>
      </c>
      <c r="F877" s="15" t="s">
        <v>10076</v>
      </c>
      <c r="G877" s="13">
        <v>6.9309055780620603E-3</v>
      </c>
      <c r="H877" s="13">
        <v>5.9723732176707768E-3</v>
      </c>
      <c r="I877" s="15" t="s">
        <v>10075</v>
      </c>
    </row>
    <row r="878" spans="1:9" ht="15" customHeight="1" x14ac:dyDescent="0.25">
      <c r="A878" s="17" t="s">
        <v>10086</v>
      </c>
      <c r="B878" s="12" t="s">
        <v>7139</v>
      </c>
      <c r="C878" s="13">
        <v>0.21709999999999999</v>
      </c>
      <c r="D878" s="14">
        <v>6253957803</v>
      </c>
      <c r="E878" s="14">
        <v>6253957803</v>
      </c>
      <c r="F878" s="15" t="s">
        <v>10076</v>
      </c>
      <c r="G878" s="13">
        <v>1.2013747863861999E-2</v>
      </c>
      <c r="H878" s="13">
        <v>1.0352267129647361E-2</v>
      </c>
      <c r="I878" s="15" t="s">
        <v>10075</v>
      </c>
    </row>
    <row r="879" spans="1:9" ht="15" customHeight="1" x14ac:dyDescent="0.25">
      <c r="A879" s="17" t="s">
        <v>10087</v>
      </c>
      <c r="B879" s="12" t="s">
        <v>261</v>
      </c>
      <c r="C879" s="13">
        <v>7.5300000000000006E-2</v>
      </c>
      <c r="D879" s="14">
        <v>54216000</v>
      </c>
      <c r="E879" s="14">
        <v>54216000</v>
      </c>
      <c r="F879" s="15" t="s">
        <v>10076</v>
      </c>
      <c r="G879" s="13">
        <v>1.5384982468438801E-3</v>
      </c>
      <c r="H879" s="13">
        <v>1.43630981749972E-3</v>
      </c>
      <c r="I879" s="15" t="s">
        <v>10075</v>
      </c>
    </row>
    <row r="880" spans="1:9" ht="15" customHeight="1" x14ac:dyDescent="0.25">
      <c r="A880" s="17" t="s">
        <v>10087</v>
      </c>
      <c r="B880" s="12" t="s">
        <v>709</v>
      </c>
      <c r="C880" s="13">
        <v>0.40450000000000003</v>
      </c>
      <c r="D880" s="14">
        <v>1414844406</v>
      </c>
      <c r="E880" s="14">
        <v>1493065126</v>
      </c>
      <c r="F880" s="15" t="s">
        <v>10074</v>
      </c>
      <c r="G880" s="13">
        <v>0.14391760621140001</v>
      </c>
      <c r="H880" s="13">
        <v>0.14178657752237239</v>
      </c>
      <c r="I880" s="15" t="s">
        <v>10075</v>
      </c>
    </row>
    <row r="881" spans="1:9" ht="15" customHeight="1" x14ac:dyDescent="0.25">
      <c r="A881" s="17" t="s">
        <v>10087</v>
      </c>
      <c r="B881" s="12" t="s">
        <v>1206</v>
      </c>
      <c r="C881" s="13">
        <v>0.24940000000000001</v>
      </c>
      <c r="D881" s="14">
        <v>624023740</v>
      </c>
      <c r="E881" s="14">
        <v>624023740</v>
      </c>
      <c r="F881" s="15" t="s">
        <v>10076</v>
      </c>
      <c r="G881" s="13">
        <v>0.106769101776818</v>
      </c>
      <c r="H881" s="13">
        <v>9.9677402559453385E-2</v>
      </c>
      <c r="I881" s="15" t="s">
        <v>10075</v>
      </c>
    </row>
    <row r="882" spans="1:9" ht="15" customHeight="1" x14ac:dyDescent="0.25">
      <c r="A882" s="17" t="s">
        <v>10087</v>
      </c>
      <c r="B882" s="12" t="s">
        <v>1288</v>
      </c>
      <c r="C882" s="13">
        <v>0.2</v>
      </c>
      <c r="D882" s="14">
        <v>675897440</v>
      </c>
      <c r="E882" s="14">
        <v>675897440</v>
      </c>
      <c r="F882" s="15" t="s">
        <v>10076</v>
      </c>
      <c r="G882" s="13">
        <v>2.53853953423138E-2</v>
      </c>
      <c r="H882" s="13">
        <v>2.3699274683006411E-2</v>
      </c>
      <c r="I882" s="15" t="s">
        <v>10075</v>
      </c>
    </row>
    <row r="883" spans="1:9" ht="15" customHeight="1" x14ac:dyDescent="0.25">
      <c r="A883" s="17" t="s">
        <v>10087</v>
      </c>
      <c r="B883" s="12" t="s">
        <v>1294</v>
      </c>
      <c r="C883" s="13">
        <v>0.45900000000000002</v>
      </c>
      <c r="D883" s="14">
        <v>11903951862</v>
      </c>
      <c r="E883" s="14">
        <v>11906545880</v>
      </c>
      <c r="F883" s="15" t="s">
        <v>10074</v>
      </c>
      <c r="G883" s="13">
        <v>5.3402334969669313E-2</v>
      </c>
      <c r="H883" s="13">
        <v>4.9866168213527039E-2</v>
      </c>
      <c r="I883" s="15" t="s">
        <v>10075</v>
      </c>
    </row>
    <row r="884" spans="1:9" ht="15" customHeight="1" x14ac:dyDescent="0.25">
      <c r="A884" s="17" t="s">
        <v>10087</v>
      </c>
      <c r="B884" s="12" t="s">
        <v>1487</v>
      </c>
      <c r="C884" s="13">
        <v>9.5500000000000002E-2</v>
      </c>
      <c r="D884" s="14">
        <v>337497000</v>
      </c>
      <c r="E884" s="14">
        <v>337497000</v>
      </c>
      <c r="F884" s="15" t="s">
        <v>10076</v>
      </c>
      <c r="G884" s="13">
        <v>2.78161895462747E-3</v>
      </c>
      <c r="H884" s="13">
        <v>2.5968613362223449E-3</v>
      </c>
      <c r="I884" s="15" t="s">
        <v>10075</v>
      </c>
    </row>
    <row r="885" spans="1:9" ht="15" customHeight="1" x14ac:dyDescent="0.25">
      <c r="A885" s="17" t="s">
        <v>10087</v>
      </c>
      <c r="B885" s="12" t="s">
        <v>1937</v>
      </c>
      <c r="C885" s="13">
        <v>7.5800000000000006E-2</v>
      </c>
      <c r="D885" s="14">
        <v>809932433</v>
      </c>
      <c r="E885" s="14">
        <v>809932433</v>
      </c>
      <c r="F885" s="15" t="s">
        <v>10076</v>
      </c>
      <c r="G885" s="13">
        <v>7.60487235025889E-3</v>
      </c>
      <c r="H885" s="13">
        <v>7.0997499249005206E-3</v>
      </c>
      <c r="I885" s="15" t="s">
        <v>10075</v>
      </c>
    </row>
    <row r="886" spans="1:9" ht="15" customHeight="1" x14ac:dyDescent="0.25">
      <c r="A886" s="17" t="s">
        <v>10087</v>
      </c>
      <c r="B886" s="12" t="s">
        <v>2136</v>
      </c>
      <c r="C886" s="13">
        <v>0.8498</v>
      </c>
      <c r="D886" s="14">
        <v>974016081</v>
      </c>
      <c r="E886" s="14">
        <v>974016081</v>
      </c>
      <c r="F886" s="15" t="s">
        <v>10076</v>
      </c>
      <c r="G886" s="13">
        <v>6.0970254318357998E-4</v>
      </c>
      <c r="H886" s="13">
        <v>5.6920555501965386E-4</v>
      </c>
      <c r="I886" s="15" t="s">
        <v>10076</v>
      </c>
    </row>
    <row r="887" spans="1:9" ht="15" customHeight="1" x14ac:dyDescent="0.25">
      <c r="A887" s="17" t="s">
        <v>10087</v>
      </c>
      <c r="B887" s="12" t="s">
        <v>2450</v>
      </c>
      <c r="C887" s="13">
        <v>0.15</v>
      </c>
      <c r="D887" s="14">
        <v>1111800000</v>
      </c>
      <c r="E887" s="14">
        <v>1111800000</v>
      </c>
      <c r="F887" s="15" t="s">
        <v>10076</v>
      </c>
      <c r="G887" s="13">
        <v>0.15426909780666001</v>
      </c>
      <c r="H887" s="13">
        <v>0.14402240637653169</v>
      </c>
      <c r="I887" s="15" t="s">
        <v>10075</v>
      </c>
    </row>
    <row r="888" spans="1:9" ht="15" customHeight="1" x14ac:dyDescent="0.25">
      <c r="A888" s="17" t="s">
        <v>10087</v>
      </c>
      <c r="B888" s="12" t="s">
        <v>2814</v>
      </c>
      <c r="C888" s="13">
        <v>7.85E-2</v>
      </c>
      <c r="D888" s="14">
        <v>15848978203</v>
      </c>
      <c r="E888" s="14">
        <v>24063540873</v>
      </c>
      <c r="F888" s="15" t="s">
        <v>10074</v>
      </c>
      <c r="G888" s="13">
        <v>0.105823439052428</v>
      </c>
      <c r="H888" s="13">
        <v>0.15</v>
      </c>
      <c r="I888" s="15" t="s">
        <v>10074</v>
      </c>
    </row>
    <row r="889" spans="1:9" ht="15" customHeight="1" x14ac:dyDescent="0.25">
      <c r="A889" s="17" t="s">
        <v>10087</v>
      </c>
      <c r="B889" s="12" t="s">
        <v>2982</v>
      </c>
      <c r="C889" s="13">
        <v>0.2</v>
      </c>
      <c r="D889" s="14">
        <v>378875000</v>
      </c>
      <c r="E889" s="14">
        <v>378875000</v>
      </c>
      <c r="F889" s="15" t="s">
        <v>10076</v>
      </c>
      <c r="G889" s="13">
        <v>8.379776572757909E-3</v>
      </c>
      <c r="H889" s="13">
        <v>7.8231843192523888E-3</v>
      </c>
      <c r="I889" s="15" t="s">
        <v>10075</v>
      </c>
    </row>
    <row r="890" spans="1:9" ht="15" customHeight="1" x14ac:dyDescent="0.25">
      <c r="A890" s="17" t="s">
        <v>10087</v>
      </c>
      <c r="B890" s="12" t="s">
        <v>3039</v>
      </c>
      <c r="C890" s="13">
        <v>0.19980000000000001</v>
      </c>
      <c r="D890" s="14">
        <v>524724750</v>
      </c>
      <c r="E890" s="14">
        <v>524724750</v>
      </c>
      <c r="F890" s="15" t="s">
        <v>10076</v>
      </c>
      <c r="G890" s="13">
        <v>1.1386637983314799E-2</v>
      </c>
      <c r="H890" s="13">
        <v>1.063032730606021E-2</v>
      </c>
      <c r="I890" s="15" t="s">
        <v>10075</v>
      </c>
    </row>
    <row r="891" spans="1:9" ht="15" customHeight="1" x14ac:dyDescent="0.25">
      <c r="A891" s="17" t="s">
        <v>10087</v>
      </c>
      <c r="B891" s="12" t="s">
        <v>3071</v>
      </c>
      <c r="C891" s="13">
        <v>0.13289999999999999</v>
      </c>
      <c r="D891" s="14">
        <v>1159648000</v>
      </c>
      <c r="E891" s="14">
        <v>1153572000</v>
      </c>
      <c r="F891" s="15" t="s">
        <v>10075</v>
      </c>
      <c r="G891" s="13">
        <v>3.65370732020662E-2</v>
      </c>
      <c r="H891" s="13">
        <v>3.3931526767075337E-2</v>
      </c>
      <c r="I891" s="15" t="s">
        <v>10075</v>
      </c>
    </row>
    <row r="892" spans="1:9" ht="15" customHeight="1" x14ac:dyDescent="0.25">
      <c r="A892" s="17" t="s">
        <v>10087</v>
      </c>
      <c r="B892" s="12" t="s">
        <v>3119</v>
      </c>
      <c r="C892" s="13">
        <v>0.1197</v>
      </c>
      <c r="D892" s="14">
        <v>95029598</v>
      </c>
      <c r="E892" s="14">
        <v>99693628</v>
      </c>
      <c r="F892" s="15" t="s">
        <v>10074</v>
      </c>
      <c r="G892" s="13">
        <v>1.92336297272295E-3</v>
      </c>
      <c r="H892" s="13">
        <v>1.8837396621946289E-3</v>
      </c>
      <c r="I892" s="15" t="s">
        <v>10076</v>
      </c>
    </row>
    <row r="893" spans="1:9" ht="15" customHeight="1" x14ac:dyDescent="0.25">
      <c r="A893" s="17" t="s">
        <v>10087</v>
      </c>
      <c r="B893" s="12" t="s">
        <v>3370</v>
      </c>
      <c r="C893" s="13">
        <v>8.0299999999999996E-2</v>
      </c>
      <c r="D893" s="14">
        <v>703385357</v>
      </c>
      <c r="E893" s="14">
        <v>871195779</v>
      </c>
      <c r="F893" s="15" t="s">
        <v>10074</v>
      </c>
      <c r="G893" s="13">
        <v>1.1741239167514701E-2</v>
      </c>
      <c r="H893" s="13">
        <v>1.3576489792279021E-2</v>
      </c>
      <c r="I893" s="15" t="s">
        <v>10074</v>
      </c>
    </row>
    <row r="894" spans="1:9" ht="15" customHeight="1" x14ac:dyDescent="0.25">
      <c r="A894" s="17" t="s">
        <v>10087</v>
      </c>
      <c r="B894" s="12" t="s">
        <v>3661</v>
      </c>
      <c r="C894" s="13">
        <v>0.19819999999999999</v>
      </c>
      <c r="D894" s="14">
        <v>207130743</v>
      </c>
      <c r="E894" s="14">
        <v>158262580</v>
      </c>
      <c r="F894" s="15" t="s">
        <v>10075</v>
      </c>
      <c r="G894" s="13">
        <v>2.3770475930582399E-3</v>
      </c>
      <c r="H894" s="13">
        <v>1.695597152267759E-3</v>
      </c>
      <c r="I894" s="15" t="s">
        <v>10075</v>
      </c>
    </row>
    <row r="895" spans="1:9" ht="15" customHeight="1" x14ac:dyDescent="0.25">
      <c r="A895" s="17" t="s">
        <v>10087</v>
      </c>
      <c r="B895" s="12" t="s">
        <v>3911</v>
      </c>
      <c r="C895" s="13">
        <v>0.28239999999999998</v>
      </c>
      <c r="D895" s="14">
        <v>141200000</v>
      </c>
      <c r="E895" s="14">
        <v>141200000</v>
      </c>
      <c r="F895" s="15" t="s">
        <v>10076</v>
      </c>
      <c r="G895" s="13">
        <v>1.6204215524868899E-3</v>
      </c>
      <c r="H895" s="13">
        <v>1.5127917039227121E-3</v>
      </c>
      <c r="I895" s="15" t="s">
        <v>10075</v>
      </c>
    </row>
    <row r="896" spans="1:9" ht="15" customHeight="1" x14ac:dyDescent="0.25">
      <c r="A896" s="17" t="s">
        <v>10087</v>
      </c>
      <c r="B896" s="12" t="s">
        <v>3938</v>
      </c>
      <c r="C896" s="13">
        <v>0.2823</v>
      </c>
      <c r="D896" s="14">
        <v>908917344</v>
      </c>
      <c r="E896" s="14">
        <v>1028818630</v>
      </c>
      <c r="F896" s="15" t="s">
        <v>10074</v>
      </c>
      <c r="G896" s="13">
        <v>7.2067359823044293E-3</v>
      </c>
      <c r="H896" s="13">
        <v>7.6156006877146874E-3</v>
      </c>
      <c r="I896" s="15" t="s">
        <v>10074</v>
      </c>
    </row>
    <row r="897" spans="1:9" ht="15" customHeight="1" x14ac:dyDescent="0.25">
      <c r="A897" s="17" t="s">
        <v>10087</v>
      </c>
      <c r="B897" s="12" t="s">
        <v>4075</v>
      </c>
      <c r="C897" s="13">
        <v>0.3256</v>
      </c>
      <c r="D897" s="14">
        <v>700021432</v>
      </c>
      <c r="E897" s="14">
        <v>700021432</v>
      </c>
      <c r="F897" s="15" t="s">
        <v>10076</v>
      </c>
      <c r="G897" s="13">
        <v>5.3313209206756499E-3</v>
      </c>
      <c r="H897" s="13">
        <v>4.977209820014223E-3</v>
      </c>
      <c r="I897" s="15" t="s">
        <v>10075</v>
      </c>
    </row>
    <row r="898" spans="1:9" ht="15" customHeight="1" x14ac:dyDescent="0.25">
      <c r="A898" s="17" t="s">
        <v>10087</v>
      </c>
      <c r="B898" s="12" t="s">
        <v>4240</v>
      </c>
      <c r="C898" s="13">
        <v>0.2233</v>
      </c>
      <c r="D898" s="14">
        <v>75565005</v>
      </c>
      <c r="E898" s="14">
        <v>78155005</v>
      </c>
      <c r="F898" s="15" t="s">
        <v>10074</v>
      </c>
      <c r="G898" s="13">
        <v>1.8447486528130599E-3</v>
      </c>
      <c r="H898" s="13">
        <v>1.781248060399555E-3</v>
      </c>
      <c r="I898" s="15" t="s">
        <v>10076</v>
      </c>
    </row>
    <row r="899" spans="1:9" ht="15" customHeight="1" x14ac:dyDescent="0.25">
      <c r="A899" s="17" t="s">
        <v>10087</v>
      </c>
      <c r="B899" s="12" t="s">
        <v>4599</v>
      </c>
      <c r="C899" s="13">
        <v>0.82310000000000005</v>
      </c>
      <c r="D899" s="14">
        <v>3259878883</v>
      </c>
      <c r="E899" s="14">
        <v>3260671173</v>
      </c>
      <c r="F899" s="15" t="s">
        <v>10074</v>
      </c>
      <c r="G899" s="13">
        <v>7.8222182598333793E-3</v>
      </c>
      <c r="H899" s="13">
        <v>7.3044343873525193E-3</v>
      </c>
      <c r="I899" s="15" t="s">
        <v>10075</v>
      </c>
    </row>
    <row r="900" spans="1:9" ht="15" customHeight="1" x14ac:dyDescent="0.25">
      <c r="A900" s="17" t="s">
        <v>10087</v>
      </c>
      <c r="B900" s="12" t="s">
        <v>4613</v>
      </c>
      <c r="C900" s="13">
        <v>0.19239999999999999</v>
      </c>
      <c r="D900" s="14">
        <v>721601318</v>
      </c>
      <c r="E900" s="14">
        <v>721601318</v>
      </c>
      <c r="F900" s="15" t="s">
        <v>10076</v>
      </c>
      <c r="G900" s="13">
        <v>1.8519661903526701E-2</v>
      </c>
      <c r="H900" s="13">
        <v>1.7289569408842579E-2</v>
      </c>
      <c r="I900" s="15" t="s">
        <v>10075</v>
      </c>
    </row>
    <row r="901" spans="1:9" ht="15" customHeight="1" x14ac:dyDescent="0.25">
      <c r="A901" s="17" t="s">
        <v>10087</v>
      </c>
      <c r="B901" s="12" t="s">
        <v>4753</v>
      </c>
      <c r="C901" s="13">
        <v>0.18859999999999999</v>
      </c>
      <c r="D901" s="14">
        <v>377202751</v>
      </c>
      <c r="E901" s="14">
        <v>377202751</v>
      </c>
      <c r="F901" s="15" t="s">
        <v>10076</v>
      </c>
      <c r="G901" s="13">
        <v>5.9029178538927297E-3</v>
      </c>
      <c r="H901" s="13">
        <v>5.5108407729845639E-3</v>
      </c>
      <c r="I901" s="15" t="s">
        <v>10075</v>
      </c>
    </row>
    <row r="902" spans="1:9" ht="15" customHeight="1" x14ac:dyDescent="0.25">
      <c r="A902" s="17" t="s">
        <v>10087</v>
      </c>
      <c r="B902" s="12" t="s">
        <v>4967</v>
      </c>
      <c r="C902" s="13">
        <v>8.1000000000000003E-2</v>
      </c>
      <c r="D902" s="14">
        <v>150870000</v>
      </c>
      <c r="E902" s="14">
        <v>190350000</v>
      </c>
      <c r="F902" s="15" t="s">
        <v>10074</v>
      </c>
      <c r="G902" s="13">
        <v>5.1312257196320698E-3</v>
      </c>
      <c r="H902" s="13">
        <v>6.0439690750959526E-3</v>
      </c>
      <c r="I902" s="15" t="s">
        <v>10074</v>
      </c>
    </row>
    <row r="903" spans="1:9" ht="15" customHeight="1" x14ac:dyDescent="0.25">
      <c r="A903" s="17" t="s">
        <v>10087</v>
      </c>
      <c r="B903" s="12" t="s">
        <v>5347</v>
      </c>
      <c r="C903" s="13">
        <v>0.25</v>
      </c>
      <c r="D903" s="14">
        <v>380544000</v>
      </c>
      <c r="E903" s="14">
        <v>480000000</v>
      </c>
      <c r="F903" s="15" t="s">
        <v>10074</v>
      </c>
      <c r="G903" s="13">
        <v>7.5035591785957397E-3</v>
      </c>
      <c r="H903" s="13">
        <v>8.8359814177097866E-3</v>
      </c>
      <c r="I903" s="15" t="s">
        <v>10074</v>
      </c>
    </row>
    <row r="904" spans="1:9" ht="15" customHeight="1" x14ac:dyDescent="0.25">
      <c r="A904" s="17" t="s">
        <v>10087</v>
      </c>
      <c r="B904" s="12" t="s">
        <v>5620</v>
      </c>
      <c r="C904" s="13">
        <v>0.59219999999999995</v>
      </c>
      <c r="D904" s="14">
        <v>3561851346</v>
      </c>
      <c r="E904" s="14">
        <v>3732003480</v>
      </c>
      <c r="F904" s="15" t="s">
        <v>10074</v>
      </c>
      <c r="G904" s="13">
        <v>1.07764177148192E-2</v>
      </c>
      <c r="H904" s="13">
        <v>1.0541242158788201E-2</v>
      </c>
      <c r="I904" s="15" t="s">
        <v>10075</v>
      </c>
    </row>
    <row r="905" spans="1:9" ht="15" customHeight="1" x14ac:dyDescent="0.25">
      <c r="A905" s="17" t="s">
        <v>10087</v>
      </c>
      <c r="B905" s="12" t="s">
        <v>5864</v>
      </c>
      <c r="C905" s="13">
        <v>6.3600000000000004E-2</v>
      </c>
      <c r="D905" s="14">
        <v>57238164</v>
      </c>
      <c r="E905" s="14">
        <v>52228798</v>
      </c>
      <c r="F905" s="15" t="s">
        <v>10075</v>
      </c>
      <c r="G905" s="13">
        <v>2.4125020374989202E-3</v>
      </c>
      <c r="H905" s="13">
        <v>2.055148207098797E-3</v>
      </c>
      <c r="I905" s="15" t="s">
        <v>10075</v>
      </c>
    </row>
    <row r="906" spans="1:9" ht="15" customHeight="1" x14ac:dyDescent="0.25">
      <c r="A906" s="17" t="s">
        <v>10087</v>
      </c>
      <c r="B906" s="12" t="s">
        <v>5889</v>
      </c>
      <c r="C906" s="13">
        <v>8.9399999999999993E-2</v>
      </c>
      <c r="D906" s="14">
        <v>74499997</v>
      </c>
      <c r="E906" s="14">
        <v>74499997</v>
      </c>
      <c r="F906" s="15" t="s">
        <v>10076</v>
      </c>
      <c r="G906" s="13">
        <v>2.05192182661205E-3</v>
      </c>
      <c r="H906" s="13">
        <v>1.915631344489338E-3</v>
      </c>
      <c r="I906" s="15" t="s">
        <v>10075</v>
      </c>
    </row>
    <row r="907" spans="1:9" ht="15" customHeight="1" x14ac:dyDescent="0.25">
      <c r="A907" s="17" t="s">
        <v>10087</v>
      </c>
      <c r="B907" s="12" t="s">
        <v>5944</v>
      </c>
      <c r="C907" s="13">
        <v>0.21199999999999999</v>
      </c>
      <c r="D907" s="14">
        <v>443645930</v>
      </c>
      <c r="E907" s="14">
        <v>477146513</v>
      </c>
      <c r="F907" s="15" t="s">
        <v>10074</v>
      </c>
      <c r="G907" s="13">
        <v>3.37878059136567E-3</v>
      </c>
      <c r="H907" s="13">
        <v>3.3925508582858888E-3</v>
      </c>
      <c r="I907" s="15" t="s">
        <v>10076</v>
      </c>
    </row>
    <row r="908" spans="1:9" ht="15" customHeight="1" x14ac:dyDescent="0.25">
      <c r="A908" s="17" t="s">
        <v>10087</v>
      </c>
      <c r="B908" s="12" t="s">
        <v>6091</v>
      </c>
      <c r="C908" s="13">
        <v>0.19309999999999999</v>
      </c>
      <c r="D908" s="14">
        <v>3135927400</v>
      </c>
      <c r="E908" s="14">
        <v>3162128360</v>
      </c>
      <c r="F908" s="15" t="s">
        <v>10074</v>
      </c>
      <c r="G908" s="13">
        <v>0.110581717032322</v>
      </c>
      <c r="H908" s="13">
        <v>0.1040993332355392</v>
      </c>
      <c r="I908" s="15" t="s">
        <v>10075</v>
      </c>
    </row>
    <row r="909" spans="1:9" ht="15" customHeight="1" x14ac:dyDescent="0.25">
      <c r="A909" s="17" t="s">
        <v>10087</v>
      </c>
      <c r="B909" s="12" t="s">
        <v>6454</v>
      </c>
      <c r="C909" s="13">
        <v>1</v>
      </c>
      <c r="D909" s="14">
        <v>10223647156</v>
      </c>
      <c r="E909" s="14">
        <v>10223647156</v>
      </c>
      <c r="F909" s="15" t="s">
        <v>10076</v>
      </c>
      <c r="G909" s="13">
        <v>1.49325685521795E-2</v>
      </c>
      <c r="H909" s="13">
        <v>1.394073399562307E-2</v>
      </c>
      <c r="I909" s="15" t="s">
        <v>10075</v>
      </c>
    </row>
    <row r="910" spans="1:9" ht="15" customHeight="1" x14ac:dyDescent="0.25">
      <c r="A910" s="17" t="s">
        <v>10087</v>
      </c>
      <c r="B910" s="12" t="s">
        <v>6609</v>
      </c>
      <c r="C910" s="13">
        <v>0.1484</v>
      </c>
      <c r="D910" s="14">
        <v>8466442600</v>
      </c>
      <c r="E910" s="14">
        <v>8466442600</v>
      </c>
      <c r="F910" s="15" t="s">
        <v>10076</v>
      </c>
      <c r="G910" s="13">
        <v>0.107760954130559</v>
      </c>
      <c r="H910" s="13">
        <v>0.1006033751929034</v>
      </c>
      <c r="I910" s="15" t="s">
        <v>10075</v>
      </c>
    </row>
    <row r="911" spans="1:9" ht="15" customHeight="1" x14ac:dyDescent="0.25">
      <c r="A911" s="17" t="s">
        <v>10087</v>
      </c>
      <c r="B911" s="12" t="s">
        <v>6624</v>
      </c>
      <c r="C911" s="13">
        <v>0.30130000000000001</v>
      </c>
      <c r="D911" s="14">
        <v>126449836</v>
      </c>
      <c r="E911" s="14">
        <v>127040132</v>
      </c>
      <c r="F911" s="15" t="s">
        <v>10074</v>
      </c>
      <c r="G911" s="13">
        <v>2.2558748883108699E-3</v>
      </c>
      <c r="H911" s="13">
        <v>2.11586911383458E-3</v>
      </c>
      <c r="I911" s="15" t="s">
        <v>10075</v>
      </c>
    </row>
    <row r="912" spans="1:9" ht="15" customHeight="1" x14ac:dyDescent="0.25">
      <c r="A912" s="17" t="s">
        <v>10087</v>
      </c>
      <c r="B912" s="12" t="s">
        <v>6736</v>
      </c>
      <c r="C912" s="13">
        <v>0.1051</v>
      </c>
      <c r="D912" s="14">
        <v>158722020</v>
      </c>
      <c r="E912" s="14">
        <v>158722020</v>
      </c>
      <c r="F912" s="15" t="s">
        <v>10076</v>
      </c>
      <c r="G912" s="13">
        <v>2.0202152338137502E-3</v>
      </c>
      <c r="H912" s="13">
        <v>1.886030731423788E-3</v>
      </c>
      <c r="I912" s="15" t="s">
        <v>10075</v>
      </c>
    </row>
    <row r="913" spans="1:9" ht="15" customHeight="1" x14ac:dyDescent="0.25">
      <c r="A913" s="17" t="s">
        <v>10087</v>
      </c>
      <c r="B913" s="12" t="s">
        <v>6772</v>
      </c>
      <c r="C913" s="13">
        <v>0.29830000000000001</v>
      </c>
      <c r="D913" s="14">
        <v>129760500</v>
      </c>
      <c r="E913" s="14">
        <v>129760500</v>
      </c>
      <c r="F913" s="15" t="s">
        <v>10076</v>
      </c>
      <c r="G913" s="13">
        <v>3.4385619726252101E-3</v>
      </c>
      <c r="H913" s="13">
        <v>3.2101696114990468E-3</v>
      </c>
      <c r="I913" s="15" t="s">
        <v>10075</v>
      </c>
    </row>
    <row r="914" spans="1:9" ht="15" customHeight="1" x14ac:dyDescent="0.25">
      <c r="A914" s="17" t="s">
        <v>10087</v>
      </c>
      <c r="B914" s="12" t="s">
        <v>7025</v>
      </c>
      <c r="C914" s="13">
        <v>0.29970000000000002</v>
      </c>
      <c r="D914" s="14">
        <v>407640850</v>
      </c>
      <c r="E914" s="14">
        <v>437728279</v>
      </c>
      <c r="F914" s="15" t="s">
        <v>10074</v>
      </c>
      <c r="G914" s="13">
        <v>5.06087125049414E-3</v>
      </c>
      <c r="H914" s="13">
        <v>5.0734492288156078E-3</v>
      </c>
      <c r="I914" s="15" t="s">
        <v>10076</v>
      </c>
    </row>
  </sheetData>
  <autoFilter ref="A2:I914" xr:uid="{00000000-0009-0000-0000-000004000000}"/>
  <mergeCells count="5">
    <mergeCell ref="C1:C2"/>
    <mergeCell ref="B1:B2"/>
    <mergeCell ref="D1:F1"/>
    <mergeCell ref="G1:I1"/>
    <mergeCell ref="A1:A2"/>
  </mergeCells>
  <conditionalFormatting sqref="B3:B914">
    <cfRule type="duplicateValues" dxfId="1" priority="1"/>
  </conditionalFormatting>
  <conditionalFormatting sqref="B3:I914">
    <cfRule type="expression" dxfId="0" priority="2">
      <formula>$J3="Baru"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E240"/>
  <sheetViews>
    <sheetView showGridLines="0" zoomScale="130" zoomScaleNormal="13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41" style="16" bestFit="1" customWidth="1"/>
    <col min="2" max="2" width="10" style="16" bestFit="1" customWidth="1"/>
    <col min="3" max="16384" width="9.140625" style="16"/>
  </cols>
  <sheetData>
    <row r="1" spans="1:2" x14ac:dyDescent="0.25">
      <c r="A1" s="11" t="s">
        <v>10088</v>
      </c>
      <c r="B1" s="8" t="s">
        <v>10144</v>
      </c>
    </row>
    <row r="2" spans="1:2" x14ac:dyDescent="0.25">
      <c r="A2" s="17" t="s">
        <v>10089</v>
      </c>
      <c r="B2" s="17" t="s">
        <v>5189</v>
      </c>
    </row>
    <row r="3" spans="1:2" x14ac:dyDescent="0.25">
      <c r="A3" s="17" t="s">
        <v>10089</v>
      </c>
      <c r="B3" s="17" t="s">
        <v>1781</v>
      </c>
    </row>
    <row r="4" spans="1:2" x14ac:dyDescent="0.25">
      <c r="A4" s="17" t="s">
        <v>10089</v>
      </c>
      <c r="B4" s="17" t="s">
        <v>2550</v>
      </c>
    </row>
    <row r="5" spans="1:2" x14ac:dyDescent="0.25">
      <c r="A5" s="17" t="s">
        <v>10089</v>
      </c>
      <c r="B5" s="17" t="s">
        <v>2556</v>
      </c>
    </row>
    <row r="6" spans="1:2" x14ac:dyDescent="0.25">
      <c r="A6" s="17" t="s">
        <v>10089</v>
      </c>
      <c r="B6" s="17" t="s">
        <v>5272</v>
      </c>
    </row>
    <row r="7" spans="1:2" x14ac:dyDescent="0.25">
      <c r="A7" s="17" t="s">
        <v>10089</v>
      </c>
      <c r="B7" s="17" t="s">
        <v>3465</v>
      </c>
    </row>
    <row r="8" spans="1:2" x14ac:dyDescent="0.25">
      <c r="A8" s="17" t="s">
        <v>10089</v>
      </c>
      <c r="B8" s="17" t="s">
        <v>3699</v>
      </c>
    </row>
    <row r="9" spans="1:2" x14ac:dyDescent="0.25">
      <c r="A9" s="17" t="s">
        <v>10090</v>
      </c>
      <c r="B9" s="17" t="s">
        <v>396</v>
      </c>
    </row>
    <row r="10" spans="1:2" x14ac:dyDescent="0.25">
      <c r="A10" s="17" t="s">
        <v>10090</v>
      </c>
      <c r="B10" s="17" t="s">
        <v>4582</v>
      </c>
    </row>
    <row r="11" spans="1:2" x14ac:dyDescent="0.25">
      <c r="A11" s="17" t="s">
        <v>10090</v>
      </c>
      <c r="B11" s="17" t="s">
        <v>1288</v>
      </c>
    </row>
    <row r="12" spans="1:2" x14ac:dyDescent="0.25">
      <c r="A12" s="17" t="s">
        <v>10090</v>
      </c>
      <c r="B12" s="17" t="s">
        <v>857</v>
      </c>
    </row>
    <row r="13" spans="1:2" x14ac:dyDescent="0.25">
      <c r="A13" s="17" t="s">
        <v>10090</v>
      </c>
      <c r="B13" s="17" t="s">
        <v>4075</v>
      </c>
    </row>
    <row r="14" spans="1:2" x14ac:dyDescent="0.25">
      <c r="A14" s="17" t="s">
        <v>10091</v>
      </c>
      <c r="B14" s="17" t="s">
        <v>250</v>
      </c>
    </row>
    <row r="15" spans="1:2" x14ac:dyDescent="0.25">
      <c r="A15" s="17" t="s">
        <v>10092</v>
      </c>
      <c r="B15" s="17" t="s">
        <v>3465</v>
      </c>
    </row>
    <row r="16" spans="1:2" x14ac:dyDescent="0.25">
      <c r="A16" s="17" t="s">
        <v>10092</v>
      </c>
      <c r="B16" s="17" t="s">
        <v>3699</v>
      </c>
    </row>
    <row r="17" spans="1:2" x14ac:dyDescent="0.25">
      <c r="A17" s="17" t="s">
        <v>10092</v>
      </c>
      <c r="B17" s="17" t="s">
        <v>2424</v>
      </c>
    </row>
    <row r="18" spans="1:2" x14ac:dyDescent="0.25">
      <c r="A18" s="17" t="s">
        <v>10092</v>
      </c>
      <c r="B18" s="17" t="s">
        <v>6785</v>
      </c>
    </row>
    <row r="19" spans="1:2" x14ac:dyDescent="0.25">
      <c r="A19" s="17" t="s">
        <v>10129</v>
      </c>
      <c r="B19" s="17" t="s">
        <v>632</v>
      </c>
    </row>
    <row r="20" spans="1:2" x14ac:dyDescent="0.25">
      <c r="A20" s="17" t="s">
        <v>10129</v>
      </c>
      <c r="B20" s="17" t="s">
        <v>6902</v>
      </c>
    </row>
    <row r="21" spans="1:2" x14ac:dyDescent="0.25">
      <c r="A21" s="17" t="s">
        <v>10129</v>
      </c>
      <c r="B21" s="17" t="s">
        <v>40</v>
      </c>
    </row>
    <row r="22" spans="1:2" x14ac:dyDescent="0.25">
      <c r="A22" s="17" t="s">
        <v>10129</v>
      </c>
      <c r="B22" s="17" t="s">
        <v>749</v>
      </c>
    </row>
    <row r="23" spans="1:2" x14ac:dyDescent="0.25">
      <c r="A23" s="17" t="s">
        <v>10129</v>
      </c>
      <c r="B23" s="17" t="s">
        <v>616</v>
      </c>
    </row>
    <row r="24" spans="1:2" x14ac:dyDescent="0.25">
      <c r="A24" s="17" t="s">
        <v>10129</v>
      </c>
      <c r="B24" s="17" t="s">
        <v>92</v>
      </c>
    </row>
    <row r="25" spans="1:2" x14ac:dyDescent="0.25">
      <c r="A25" s="17" t="s">
        <v>10129</v>
      </c>
      <c r="B25" s="17" t="s">
        <v>3127</v>
      </c>
    </row>
    <row r="26" spans="1:2" x14ac:dyDescent="0.25">
      <c r="A26" s="17" t="s">
        <v>10129</v>
      </c>
      <c r="B26" s="17" t="s">
        <v>3096</v>
      </c>
    </row>
    <row r="27" spans="1:2" x14ac:dyDescent="0.25">
      <c r="A27" s="17" t="s">
        <v>10129</v>
      </c>
      <c r="B27" s="17" t="s">
        <v>526</v>
      </c>
    </row>
    <row r="28" spans="1:2" x14ac:dyDescent="0.25">
      <c r="A28" s="17" t="s">
        <v>10093</v>
      </c>
      <c r="B28" s="17" t="s">
        <v>1683</v>
      </c>
    </row>
    <row r="29" spans="1:2" x14ac:dyDescent="0.25">
      <c r="A29" s="17" t="s">
        <v>10093</v>
      </c>
      <c r="B29" s="17" t="s">
        <v>1509</v>
      </c>
    </row>
    <row r="30" spans="1:2" x14ac:dyDescent="0.25">
      <c r="A30" s="17" t="s">
        <v>10093</v>
      </c>
      <c r="B30" s="17" t="s">
        <v>6973</v>
      </c>
    </row>
    <row r="31" spans="1:2" x14ac:dyDescent="0.25">
      <c r="A31" s="17" t="s">
        <v>10093</v>
      </c>
      <c r="B31" s="17" t="s">
        <v>1376</v>
      </c>
    </row>
    <row r="32" spans="1:2" x14ac:dyDescent="0.25">
      <c r="A32" s="17" t="s">
        <v>10093</v>
      </c>
      <c r="B32" s="17" t="s">
        <v>2513</v>
      </c>
    </row>
    <row r="33" spans="1:2" x14ac:dyDescent="0.25">
      <c r="A33" s="17" t="s">
        <v>10093</v>
      </c>
      <c r="B33" s="17" t="s">
        <v>2161</v>
      </c>
    </row>
    <row r="34" spans="1:2" x14ac:dyDescent="0.25">
      <c r="A34" s="17" t="s">
        <v>10093</v>
      </c>
      <c r="B34" s="17" t="s">
        <v>4427</v>
      </c>
    </row>
    <row r="35" spans="1:2" x14ac:dyDescent="0.25">
      <c r="A35" s="17" t="s">
        <v>10093</v>
      </c>
      <c r="B35" s="17" t="s">
        <v>6966</v>
      </c>
    </row>
    <row r="36" spans="1:2" x14ac:dyDescent="0.25">
      <c r="A36" s="17" t="s">
        <v>10093</v>
      </c>
      <c r="B36" s="17" t="s">
        <v>6881</v>
      </c>
    </row>
    <row r="37" spans="1:2" x14ac:dyDescent="0.25">
      <c r="A37" s="17" t="s">
        <v>10093</v>
      </c>
      <c r="B37" s="17" t="s">
        <v>1606</v>
      </c>
    </row>
    <row r="38" spans="1:2" x14ac:dyDescent="0.25">
      <c r="A38" s="17" t="s">
        <v>10093</v>
      </c>
      <c r="B38" s="17" t="s">
        <v>2464</v>
      </c>
    </row>
    <row r="39" spans="1:2" x14ac:dyDescent="0.25">
      <c r="A39" s="17" t="s">
        <v>10093</v>
      </c>
      <c r="B39" s="17" t="s">
        <v>4007</v>
      </c>
    </row>
    <row r="40" spans="1:2" x14ac:dyDescent="0.25">
      <c r="A40" s="17" t="s">
        <v>10094</v>
      </c>
      <c r="B40" s="17" t="s">
        <v>1536</v>
      </c>
    </row>
    <row r="41" spans="1:2" x14ac:dyDescent="0.25">
      <c r="A41" s="17" t="s">
        <v>10094</v>
      </c>
      <c r="B41" s="17" t="s">
        <v>1499</v>
      </c>
    </row>
    <row r="42" spans="1:2" x14ac:dyDescent="0.25">
      <c r="A42" s="17" t="s">
        <v>10094</v>
      </c>
      <c r="B42" s="17" t="s">
        <v>6675</v>
      </c>
    </row>
    <row r="43" spans="1:2" x14ac:dyDescent="0.25">
      <c r="A43" s="17" t="s">
        <v>10094</v>
      </c>
      <c r="B43" s="17" t="s">
        <v>2085</v>
      </c>
    </row>
    <row r="44" spans="1:2" x14ac:dyDescent="0.25">
      <c r="A44" s="17" t="s">
        <v>10094</v>
      </c>
      <c r="B44" s="17" t="s">
        <v>5600</v>
      </c>
    </row>
    <row r="45" spans="1:2" x14ac:dyDescent="0.25">
      <c r="A45" s="17" t="s">
        <v>10094</v>
      </c>
      <c r="B45" s="17" t="s">
        <v>1817</v>
      </c>
    </row>
    <row r="46" spans="1:2" x14ac:dyDescent="0.25">
      <c r="A46" s="17" t="s">
        <v>10094</v>
      </c>
      <c r="B46" s="17" t="s">
        <v>5690</v>
      </c>
    </row>
    <row r="47" spans="1:2" x14ac:dyDescent="0.25">
      <c r="A47" s="17" t="s">
        <v>10094</v>
      </c>
      <c r="B47" s="17" t="s">
        <v>6307</v>
      </c>
    </row>
    <row r="48" spans="1:2" x14ac:dyDescent="0.25">
      <c r="A48" s="17" t="s">
        <v>10095</v>
      </c>
      <c r="B48" s="17" t="s">
        <v>1706</v>
      </c>
    </row>
    <row r="49" spans="1:2" x14ac:dyDescent="0.25">
      <c r="A49" s="17" t="s">
        <v>10095</v>
      </c>
      <c r="B49" s="17" t="s">
        <v>6736</v>
      </c>
    </row>
    <row r="50" spans="1:2" x14ac:dyDescent="0.25">
      <c r="A50" s="17" t="s">
        <v>10095</v>
      </c>
      <c r="B50" s="17" t="s">
        <v>4898</v>
      </c>
    </row>
    <row r="51" spans="1:2" x14ac:dyDescent="0.25">
      <c r="A51" s="17" t="s">
        <v>10095</v>
      </c>
      <c r="B51" s="17" t="s">
        <v>6983</v>
      </c>
    </row>
    <row r="52" spans="1:2" x14ac:dyDescent="0.25">
      <c r="A52" s="17" t="s">
        <v>10095</v>
      </c>
      <c r="B52" s="17" t="s">
        <v>6654</v>
      </c>
    </row>
    <row r="53" spans="1:2" x14ac:dyDescent="0.25">
      <c r="A53" s="17" t="s">
        <v>10096</v>
      </c>
      <c r="B53" s="17" t="s">
        <v>1995</v>
      </c>
    </row>
    <row r="54" spans="1:2" x14ac:dyDescent="0.25">
      <c r="A54" s="17" t="s">
        <v>10096</v>
      </c>
      <c r="B54" s="17" t="s">
        <v>2003</v>
      </c>
    </row>
    <row r="55" spans="1:2" x14ac:dyDescent="0.25">
      <c r="A55" s="17" t="s">
        <v>10097</v>
      </c>
      <c r="B55" s="17" t="s">
        <v>2064</v>
      </c>
    </row>
    <row r="56" spans="1:2" x14ac:dyDescent="0.25">
      <c r="A56" s="17" t="s">
        <v>10098</v>
      </c>
      <c r="B56" s="17" t="s">
        <v>4501</v>
      </c>
    </row>
    <row r="57" spans="1:2" x14ac:dyDescent="0.25">
      <c r="A57" s="17" t="s">
        <v>10098</v>
      </c>
      <c r="B57" s="17" t="s">
        <v>922</v>
      </c>
    </row>
    <row r="58" spans="1:2" x14ac:dyDescent="0.25">
      <c r="A58" s="17" t="s">
        <v>10098</v>
      </c>
      <c r="B58" s="17" t="s">
        <v>2814</v>
      </c>
    </row>
    <row r="59" spans="1:2" x14ac:dyDescent="0.25">
      <c r="A59" s="17" t="s">
        <v>10099</v>
      </c>
      <c r="B59" s="17" t="s">
        <v>916</v>
      </c>
    </row>
    <row r="60" spans="1:2" x14ac:dyDescent="0.25">
      <c r="A60" s="17" t="s">
        <v>10099</v>
      </c>
      <c r="B60" s="17" t="s">
        <v>6664</v>
      </c>
    </row>
    <row r="61" spans="1:2" x14ac:dyDescent="0.25">
      <c r="A61" s="17" t="s">
        <v>10099</v>
      </c>
      <c r="B61" s="17" t="s">
        <v>1064</v>
      </c>
    </row>
    <row r="62" spans="1:2" x14ac:dyDescent="0.25">
      <c r="A62" s="17" t="s">
        <v>10099</v>
      </c>
      <c r="B62" s="17" t="s">
        <v>6404</v>
      </c>
    </row>
    <row r="63" spans="1:2" x14ac:dyDescent="0.25">
      <c r="A63" s="17" t="s">
        <v>10099</v>
      </c>
      <c r="B63" s="17" t="s">
        <v>5675</v>
      </c>
    </row>
    <row r="64" spans="1:2" x14ac:dyDescent="0.25">
      <c r="A64" s="17" t="s">
        <v>10099</v>
      </c>
      <c r="B64" s="17" t="s">
        <v>3281</v>
      </c>
    </row>
    <row r="65" spans="1:5" x14ac:dyDescent="0.25">
      <c r="A65" s="17" t="s">
        <v>10099</v>
      </c>
      <c r="B65" s="17" t="s">
        <v>2118</v>
      </c>
      <c r="E65"/>
    </row>
    <row r="66" spans="1:5" x14ac:dyDescent="0.25">
      <c r="A66" s="17" t="s">
        <v>10099</v>
      </c>
      <c r="B66" s="17" t="s">
        <v>6307</v>
      </c>
      <c r="E66"/>
    </row>
    <row r="67" spans="1:5" x14ac:dyDescent="0.25">
      <c r="A67" s="17" t="s">
        <v>10099</v>
      </c>
      <c r="B67" s="17" t="s">
        <v>3096</v>
      </c>
      <c r="E67"/>
    </row>
    <row r="68" spans="1:5" x14ac:dyDescent="0.25">
      <c r="A68" s="17" t="s">
        <v>10099</v>
      </c>
      <c r="B68" s="17" t="s">
        <v>526</v>
      </c>
    </row>
    <row r="69" spans="1:5" x14ac:dyDescent="0.25">
      <c r="A69" s="17" t="s">
        <v>10100</v>
      </c>
      <c r="B69" s="17" t="s">
        <v>2498</v>
      </c>
    </row>
    <row r="70" spans="1:5" x14ac:dyDescent="0.25">
      <c r="A70" s="17" t="s">
        <v>10100</v>
      </c>
      <c r="B70" s="17" t="s">
        <v>5928</v>
      </c>
    </row>
    <row r="71" spans="1:5" x14ac:dyDescent="0.25">
      <c r="A71" s="17" t="s">
        <v>10100</v>
      </c>
      <c r="B71" s="17" t="s">
        <v>1661</v>
      </c>
    </row>
    <row r="72" spans="1:5" x14ac:dyDescent="0.25">
      <c r="A72" s="17" t="s">
        <v>10100</v>
      </c>
      <c r="B72" s="17" t="s">
        <v>419</v>
      </c>
    </row>
    <row r="73" spans="1:5" x14ac:dyDescent="0.25">
      <c r="A73" s="17" t="s">
        <v>10100</v>
      </c>
      <c r="B73" s="17" t="s">
        <v>1777</v>
      </c>
    </row>
    <row r="74" spans="1:5" x14ac:dyDescent="0.25">
      <c r="A74" s="17" t="s">
        <v>10101</v>
      </c>
      <c r="B74" s="17" t="s">
        <v>2608</v>
      </c>
    </row>
    <row r="75" spans="1:5" x14ac:dyDescent="0.25">
      <c r="A75" s="17" t="s">
        <v>10101</v>
      </c>
      <c r="B75" s="17" t="s">
        <v>419</v>
      </c>
    </row>
    <row r="76" spans="1:5" x14ac:dyDescent="0.25">
      <c r="A76" s="17" t="s">
        <v>10102</v>
      </c>
      <c r="B76" s="17" t="s">
        <v>2666</v>
      </c>
    </row>
    <row r="77" spans="1:5" x14ac:dyDescent="0.25">
      <c r="A77" s="17" t="s">
        <v>10102</v>
      </c>
      <c r="B77" s="17" t="s">
        <v>199</v>
      </c>
    </row>
    <row r="78" spans="1:5" x14ac:dyDescent="0.25">
      <c r="A78" s="17" t="s">
        <v>10130</v>
      </c>
      <c r="B78" s="17" t="s">
        <v>4324</v>
      </c>
    </row>
    <row r="79" spans="1:5" x14ac:dyDescent="0.25">
      <c r="A79" s="17" t="s">
        <v>10130</v>
      </c>
      <c r="B79" s="17" t="s">
        <v>4332</v>
      </c>
    </row>
    <row r="80" spans="1:5" x14ac:dyDescent="0.25">
      <c r="A80" s="17" t="s">
        <v>10130</v>
      </c>
      <c r="B80" s="17" t="s">
        <v>1101</v>
      </c>
    </row>
    <row r="81" spans="1:2" x14ac:dyDescent="0.25">
      <c r="A81" s="17" t="s">
        <v>10130</v>
      </c>
      <c r="B81" s="17" t="s">
        <v>2817</v>
      </c>
    </row>
    <row r="82" spans="1:2" x14ac:dyDescent="0.25">
      <c r="A82" s="17" t="s">
        <v>10130</v>
      </c>
      <c r="B82" s="17" t="s">
        <v>2967</v>
      </c>
    </row>
    <row r="83" spans="1:2" x14ac:dyDescent="0.25">
      <c r="A83" s="17" t="s">
        <v>10130</v>
      </c>
      <c r="B83" s="17" t="s">
        <v>4328</v>
      </c>
    </row>
    <row r="84" spans="1:2" x14ac:dyDescent="0.25">
      <c r="A84" s="17" t="s">
        <v>10130</v>
      </c>
      <c r="B84" s="17" t="s">
        <v>117</v>
      </c>
    </row>
    <row r="85" spans="1:2" x14ac:dyDescent="0.25">
      <c r="A85" s="17" t="s">
        <v>10103</v>
      </c>
      <c r="B85" s="17" t="s">
        <v>2883</v>
      </c>
    </row>
    <row r="86" spans="1:2" x14ac:dyDescent="0.25">
      <c r="A86" s="17" t="s">
        <v>10103</v>
      </c>
      <c r="B86" s="17" t="s">
        <v>3852</v>
      </c>
    </row>
    <row r="87" spans="1:2" x14ac:dyDescent="0.25">
      <c r="A87" s="17" t="s">
        <v>10104</v>
      </c>
      <c r="B87" s="17" t="s">
        <v>6031</v>
      </c>
    </row>
    <row r="88" spans="1:2" x14ac:dyDescent="0.25">
      <c r="A88" s="17" t="s">
        <v>10105</v>
      </c>
      <c r="B88" s="17" t="s">
        <v>4965</v>
      </c>
    </row>
    <row r="89" spans="1:2" x14ac:dyDescent="0.25">
      <c r="A89" s="17" t="s">
        <v>10105</v>
      </c>
      <c r="B89" s="17" t="s">
        <v>1871</v>
      </c>
    </row>
    <row r="90" spans="1:2" x14ac:dyDescent="0.25">
      <c r="A90" s="17" t="s">
        <v>10105</v>
      </c>
      <c r="B90" s="17" t="s">
        <v>6592</v>
      </c>
    </row>
    <row r="91" spans="1:2" x14ac:dyDescent="0.25">
      <c r="A91" s="17" t="s">
        <v>10106</v>
      </c>
      <c r="B91" s="17" t="s">
        <v>3236</v>
      </c>
    </row>
    <row r="92" spans="1:2" x14ac:dyDescent="0.25">
      <c r="A92" s="17" t="s">
        <v>10107</v>
      </c>
      <c r="B92" s="17" t="s">
        <v>3442</v>
      </c>
    </row>
    <row r="93" spans="1:2" x14ac:dyDescent="0.25">
      <c r="A93" s="17" t="s">
        <v>10108</v>
      </c>
      <c r="B93" s="17" t="s">
        <v>3733</v>
      </c>
    </row>
    <row r="94" spans="1:2" x14ac:dyDescent="0.25">
      <c r="A94" s="17" t="s">
        <v>10139</v>
      </c>
      <c r="B94" s="17" t="s">
        <v>5160</v>
      </c>
    </row>
    <row r="95" spans="1:2" x14ac:dyDescent="0.25">
      <c r="A95" s="17" t="s">
        <v>10139</v>
      </c>
      <c r="B95" s="17" t="s">
        <v>3635</v>
      </c>
    </row>
    <row r="96" spans="1:2" x14ac:dyDescent="0.25">
      <c r="A96" s="17" t="s">
        <v>10139</v>
      </c>
      <c r="B96" s="17" t="s">
        <v>5327</v>
      </c>
    </row>
    <row r="97" spans="1:2" x14ac:dyDescent="0.25">
      <c r="A97" s="17" t="s">
        <v>10139</v>
      </c>
      <c r="B97" s="17" t="s">
        <v>6506</v>
      </c>
    </row>
    <row r="98" spans="1:2" x14ac:dyDescent="0.25">
      <c r="A98" s="17" t="s">
        <v>10139</v>
      </c>
      <c r="B98" s="17" t="s">
        <v>2617</v>
      </c>
    </row>
    <row r="99" spans="1:2" x14ac:dyDescent="0.25">
      <c r="A99" s="17" t="s">
        <v>10138</v>
      </c>
      <c r="B99" s="17" t="s">
        <v>3941</v>
      </c>
    </row>
    <row r="100" spans="1:2" x14ac:dyDescent="0.25">
      <c r="A100" s="17" t="s">
        <v>10138</v>
      </c>
      <c r="B100" s="17" t="s">
        <v>2547</v>
      </c>
    </row>
    <row r="101" spans="1:2" x14ac:dyDescent="0.25">
      <c r="A101" s="17" t="s">
        <v>10138</v>
      </c>
      <c r="B101" s="17" t="s">
        <v>3328</v>
      </c>
    </row>
    <row r="102" spans="1:2" x14ac:dyDescent="0.25">
      <c r="A102" s="17" t="s">
        <v>10138</v>
      </c>
      <c r="B102" s="17" t="s">
        <v>4584</v>
      </c>
    </row>
    <row r="103" spans="1:2" x14ac:dyDescent="0.25">
      <c r="A103" s="17" t="s">
        <v>10109</v>
      </c>
      <c r="B103" s="17" t="s">
        <v>76</v>
      </c>
    </row>
    <row r="104" spans="1:2" x14ac:dyDescent="0.25">
      <c r="A104" s="17" t="s">
        <v>10128</v>
      </c>
      <c r="B104" s="17" t="s">
        <v>1930</v>
      </c>
    </row>
    <row r="105" spans="1:2" x14ac:dyDescent="0.25">
      <c r="A105" s="17" t="s">
        <v>10128</v>
      </c>
      <c r="B105" s="17" t="s">
        <v>1821</v>
      </c>
    </row>
    <row r="106" spans="1:2" x14ac:dyDescent="0.25">
      <c r="A106" s="17" t="s">
        <v>10110</v>
      </c>
      <c r="B106" s="17" t="s">
        <v>4672</v>
      </c>
    </row>
    <row r="107" spans="1:2" x14ac:dyDescent="0.25">
      <c r="A107" s="17" t="s">
        <v>10110</v>
      </c>
      <c r="B107" s="17" t="s">
        <v>4669</v>
      </c>
    </row>
    <row r="108" spans="1:2" x14ac:dyDescent="0.25">
      <c r="A108" s="17" t="s">
        <v>10110</v>
      </c>
      <c r="B108" s="17" t="s">
        <v>4226</v>
      </c>
    </row>
    <row r="109" spans="1:2" x14ac:dyDescent="0.25">
      <c r="A109" s="17" t="s">
        <v>10110</v>
      </c>
      <c r="B109" s="17" t="s">
        <v>4742</v>
      </c>
    </row>
    <row r="110" spans="1:2" x14ac:dyDescent="0.25">
      <c r="A110" s="17" t="s">
        <v>10110</v>
      </c>
      <c r="B110" s="17" t="s">
        <v>3813</v>
      </c>
    </row>
    <row r="111" spans="1:2" x14ac:dyDescent="0.25">
      <c r="A111" s="17" t="s">
        <v>10110</v>
      </c>
      <c r="B111" s="17" t="s">
        <v>4208</v>
      </c>
    </row>
    <row r="112" spans="1:2" x14ac:dyDescent="0.25">
      <c r="A112" s="17" t="s">
        <v>10110</v>
      </c>
      <c r="B112" s="17" t="s">
        <v>4223</v>
      </c>
    </row>
    <row r="113" spans="1:2" x14ac:dyDescent="0.25">
      <c r="A113" s="17" t="s">
        <v>10110</v>
      </c>
      <c r="B113" s="17" t="s">
        <v>4235</v>
      </c>
    </row>
    <row r="114" spans="1:2" x14ac:dyDescent="0.25">
      <c r="A114" s="17" t="s">
        <v>10110</v>
      </c>
      <c r="B114" s="17" t="s">
        <v>4199</v>
      </c>
    </row>
    <row r="115" spans="1:2" x14ac:dyDescent="0.25">
      <c r="A115" s="17" t="s">
        <v>10110</v>
      </c>
      <c r="B115" s="17" t="s">
        <v>4213</v>
      </c>
    </row>
    <row r="116" spans="1:2" x14ac:dyDescent="0.25">
      <c r="A116" s="17" t="s">
        <v>10110</v>
      </c>
      <c r="B116" s="17" t="s">
        <v>2844</v>
      </c>
    </row>
    <row r="117" spans="1:2" x14ac:dyDescent="0.25">
      <c r="A117" s="17" t="s">
        <v>10110</v>
      </c>
      <c r="B117" s="17" t="s">
        <v>4202</v>
      </c>
    </row>
    <row r="118" spans="1:2" x14ac:dyDescent="0.25">
      <c r="A118" s="17" t="s">
        <v>10110</v>
      </c>
      <c r="B118" s="17" t="s">
        <v>5036</v>
      </c>
    </row>
    <row r="119" spans="1:2" x14ac:dyDescent="0.25">
      <c r="A119" s="17" t="s">
        <v>10110</v>
      </c>
      <c r="B119" s="17" t="s">
        <v>6009</v>
      </c>
    </row>
    <row r="120" spans="1:2" x14ac:dyDescent="0.25">
      <c r="A120" s="17" t="s">
        <v>10111</v>
      </c>
      <c r="B120" s="17" t="s">
        <v>4417</v>
      </c>
    </row>
    <row r="121" spans="1:2" x14ac:dyDescent="0.25">
      <c r="A121" s="17" t="s">
        <v>10111</v>
      </c>
      <c r="B121" s="17" t="s">
        <v>4293</v>
      </c>
    </row>
    <row r="122" spans="1:2" x14ac:dyDescent="0.25">
      <c r="A122" s="17" t="s">
        <v>10112</v>
      </c>
      <c r="B122" s="17" t="s">
        <v>6275</v>
      </c>
    </row>
    <row r="123" spans="1:2" x14ac:dyDescent="0.25">
      <c r="A123" s="17" t="s">
        <v>10112</v>
      </c>
      <c r="B123" s="17" t="s">
        <v>4745</v>
      </c>
    </row>
    <row r="124" spans="1:2" x14ac:dyDescent="0.25">
      <c r="A124" s="17" t="s">
        <v>10112</v>
      </c>
      <c r="B124" s="17" t="s">
        <v>4372</v>
      </c>
    </row>
    <row r="125" spans="1:2" x14ac:dyDescent="0.25">
      <c r="A125" s="17" t="s">
        <v>10112</v>
      </c>
      <c r="B125" s="17" t="s">
        <v>6222</v>
      </c>
    </row>
    <row r="126" spans="1:2" x14ac:dyDescent="0.25">
      <c r="A126" s="17" t="s">
        <v>10113</v>
      </c>
      <c r="B126" s="17" t="s">
        <v>4904</v>
      </c>
    </row>
    <row r="127" spans="1:2" x14ac:dyDescent="0.25">
      <c r="A127" s="17" t="s">
        <v>10131</v>
      </c>
      <c r="B127" s="17" t="s">
        <v>4491</v>
      </c>
    </row>
    <row r="128" spans="1:2" x14ac:dyDescent="0.25">
      <c r="A128" s="17" t="s">
        <v>10131</v>
      </c>
      <c r="B128" s="17" t="s">
        <v>370</v>
      </c>
    </row>
    <row r="129" spans="1:2" x14ac:dyDescent="0.25">
      <c r="A129" s="17" t="s">
        <v>10114</v>
      </c>
      <c r="B129" s="17" t="s">
        <v>3780</v>
      </c>
    </row>
    <row r="130" spans="1:2" x14ac:dyDescent="0.25">
      <c r="A130" s="17" t="s">
        <v>10136</v>
      </c>
      <c r="B130" s="17" t="s">
        <v>1124</v>
      </c>
    </row>
    <row r="131" spans="1:2" x14ac:dyDescent="0.25">
      <c r="A131" s="17" t="s">
        <v>10136</v>
      </c>
      <c r="B131" s="17" t="s">
        <v>1361</v>
      </c>
    </row>
    <row r="132" spans="1:2" x14ac:dyDescent="0.25">
      <c r="A132" s="17" t="s">
        <v>10136</v>
      </c>
      <c r="B132" s="17" t="s">
        <v>3255</v>
      </c>
    </row>
    <row r="133" spans="1:2" x14ac:dyDescent="0.25">
      <c r="A133" s="17" t="s">
        <v>10136</v>
      </c>
      <c r="B133" s="17" t="s">
        <v>989</v>
      </c>
    </row>
    <row r="134" spans="1:2" x14ac:dyDescent="0.25">
      <c r="A134" s="17" t="s">
        <v>10136</v>
      </c>
      <c r="B134" s="17" t="s">
        <v>798</v>
      </c>
    </row>
    <row r="135" spans="1:2" x14ac:dyDescent="0.25">
      <c r="A135" s="17" t="s">
        <v>10136</v>
      </c>
      <c r="B135" s="17" t="s">
        <v>4016</v>
      </c>
    </row>
    <row r="136" spans="1:2" x14ac:dyDescent="0.25">
      <c r="A136" s="17" t="s">
        <v>10136</v>
      </c>
      <c r="B136" s="17" t="s">
        <v>4694</v>
      </c>
    </row>
    <row r="137" spans="1:2" x14ac:dyDescent="0.25">
      <c r="A137" s="17" t="s">
        <v>10136</v>
      </c>
      <c r="B137" s="17" t="s">
        <v>8935</v>
      </c>
    </row>
    <row r="138" spans="1:2" x14ac:dyDescent="0.25">
      <c r="A138" s="17" t="s">
        <v>10136</v>
      </c>
      <c r="B138" s="17" t="s">
        <v>1922</v>
      </c>
    </row>
    <row r="139" spans="1:2" x14ac:dyDescent="0.25">
      <c r="A139" s="17" t="s">
        <v>10115</v>
      </c>
      <c r="B139" s="17" t="s">
        <v>5642</v>
      </c>
    </row>
    <row r="140" spans="1:2" x14ac:dyDescent="0.25">
      <c r="A140" s="17" t="s">
        <v>10115</v>
      </c>
      <c r="B140" s="17" t="s">
        <v>5875</v>
      </c>
    </row>
    <row r="141" spans="1:2" x14ac:dyDescent="0.25">
      <c r="A141" s="17" t="s">
        <v>10137</v>
      </c>
      <c r="B141" s="17" t="s">
        <v>5402</v>
      </c>
    </row>
    <row r="142" spans="1:2" x14ac:dyDescent="0.25">
      <c r="A142" s="17" t="s">
        <v>10137</v>
      </c>
      <c r="B142" s="17" t="s">
        <v>5414</v>
      </c>
    </row>
    <row r="143" spans="1:2" x14ac:dyDescent="0.25">
      <c r="A143" s="17" t="s">
        <v>10137</v>
      </c>
      <c r="B143" s="17" t="s">
        <v>5421</v>
      </c>
    </row>
    <row r="144" spans="1:2" x14ac:dyDescent="0.25">
      <c r="A144" s="17" t="s">
        <v>10137</v>
      </c>
      <c r="B144" s="17" t="s">
        <v>5408</v>
      </c>
    </row>
    <row r="145" spans="1:2" x14ac:dyDescent="0.25">
      <c r="A145" s="17" t="s">
        <v>10137</v>
      </c>
      <c r="B145" s="17" t="s">
        <v>6990</v>
      </c>
    </row>
    <row r="146" spans="1:2" x14ac:dyDescent="0.25">
      <c r="A146" s="17" t="s">
        <v>10137</v>
      </c>
      <c r="B146" s="17" t="s">
        <v>324</v>
      </c>
    </row>
    <row r="147" spans="1:2" x14ac:dyDescent="0.25">
      <c r="A147" s="17" t="s">
        <v>10137</v>
      </c>
      <c r="B147" s="17" t="s">
        <v>5208</v>
      </c>
    </row>
    <row r="148" spans="1:2" x14ac:dyDescent="0.25">
      <c r="A148" s="17" t="s">
        <v>10137</v>
      </c>
      <c r="B148" s="17" t="s">
        <v>1829</v>
      </c>
    </row>
    <row r="149" spans="1:2" x14ac:dyDescent="0.25">
      <c r="A149" s="17" t="s">
        <v>10116</v>
      </c>
      <c r="B149" s="17" t="s">
        <v>3504</v>
      </c>
    </row>
    <row r="150" spans="1:2" x14ac:dyDescent="0.25">
      <c r="A150" s="17" t="s">
        <v>10117</v>
      </c>
      <c r="B150" s="17" t="s">
        <v>481</v>
      </c>
    </row>
    <row r="151" spans="1:2" x14ac:dyDescent="0.25">
      <c r="A151" s="17" t="s">
        <v>10117</v>
      </c>
      <c r="B151" s="17" t="s">
        <v>1700</v>
      </c>
    </row>
    <row r="152" spans="1:2" x14ac:dyDescent="0.25">
      <c r="A152" s="17" t="s">
        <v>10117</v>
      </c>
      <c r="B152" s="17" t="s">
        <v>2727</v>
      </c>
    </row>
    <row r="153" spans="1:2" x14ac:dyDescent="0.25">
      <c r="A153" s="17" t="s">
        <v>10118</v>
      </c>
      <c r="B153" s="17" t="s">
        <v>5666</v>
      </c>
    </row>
    <row r="154" spans="1:2" x14ac:dyDescent="0.25">
      <c r="A154" s="17" t="s">
        <v>10118</v>
      </c>
      <c r="B154" s="17" t="s">
        <v>5690</v>
      </c>
    </row>
    <row r="155" spans="1:2" x14ac:dyDescent="0.25">
      <c r="A155" s="17" t="s">
        <v>10118</v>
      </c>
      <c r="B155" s="17" t="s">
        <v>1688</v>
      </c>
    </row>
    <row r="156" spans="1:2" x14ac:dyDescent="0.25">
      <c r="A156" s="17" t="s">
        <v>10118</v>
      </c>
      <c r="B156" s="17" t="s">
        <v>481</v>
      </c>
    </row>
    <row r="157" spans="1:2" x14ac:dyDescent="0.25">
      <c r="A157" s="17" t="s">
        <v>10118</v>
      </c>
      <c r="B157" s="17" t="s">
        <v>5544</v>
      </c>
    </row>
    <row r="158" spans="1:2" x14ac:dyDescent="0.25">
      <c r="A158" s="17" t="s">
        <v>10118</v>
      </c>
      <c r="B158" s="17" t="s">
        <v>5169</v>
      </c>
    </row>
    <row r="159" spans="1:2" x14ac:dyDescent="0.25">
      <c r="A159" s="17" t="s">
        <v>10118</v>
      </c>
      <c r="B159" s="17" t="s">
        <v>4587</v>
      </c>
    </row>
    <row r="160" spans="1:2" x14ac:dyDescent="0.25">
      <c r="A160" s="17" t="s">
        <v>10118</v>
      </c>
      <c r="B160" s="17" t="s">
        <v>6023</v>
      </c>
    </row>
    <row r="161" spans="1:2" x14ac:dyDescent="0.25">
      <c r="A161" s="17" t="s">
        <v>10118</v>
      </c>
      <c r="B161" s="17" t="s">
        <v>5600</v>
      </c>
    </row>
    <row r="162" spans="1:2" x14ac:dyDescent="0.25">
      <c r="A162" s="17" t="s">
        <v>10118</v>
      </c>
      <c r="B162" s="17" t="s">
        <v>1797</v>
      </c>
    </row>
    <row r="163" spans="1:2" x14ac:dyDescent="0.25">
      <c r="A163" s="17" t="s">
        <v>10119</v>
      </c>
      <c r="B163" s="17" t="s">
        <v>3414</v>
      </c>
    </row>
    <row r="164" spans="1:2" x14ac:dyDescent="0.25">
      <c r="A164" s="17" t="s">
        <v>10119</v>
      </c>
      <c r="B164" s="17" t="s">
        <v>3284</v>
      </c>
    </row>
    <row r="165" spans="1:2" x14ac:dyDescent="0.25">
      <c r="A165" s="17" t="s">
        <v>10119</v>
      </c>
      <c r="B165" s="17" t="s">
        <v>2280</v>
      </c>
    </row>
    <row r="166" spans="1:2" x14ac:dyDescent="0.25">
      <c r="A166" s="17" t="s">
        <v>10119</v>
      </c>
      <c r="B166" s="17" t="s">
        <v>370</v>
      </c>
    </row>
    <row r="167" spans="1:2" x14ac:dyDescent="0.25">
      <c r="A167" s="17" t="s">
        <v>10119</v>
      </c>
      <c r="B167" s="17" t="s">
        <v>1167</v>
      </c>
    </row>
    <row r="168" spans="1:2" x14ac:dyDescent="0.25">
      <c r="A168" s="17" t="s">
        <v>10119</v>
      </c>
      <c r="B168" s="17" t="s">
        <v>4248</v>
      </c>
    </row>
    <row r="169" spans="1:2" x14ac:dyDescent="0.25">
      <c r="A169" s="17" t="s">
        <v>10119</v>
      </c>
      <c r="B169" s="17" t="s">
        <v>6019</v>
      </c>
    </row>
    <row r="170" spans="1:2" x14ac:dyDescent="0.25">
      <c r="A170" s="17" t="s">
        <v>10119</v>
      </c>
      <c r="B170" s="17" t="s">
        <v>3365</v>
      </c>
    </row>
    <row r="171" spans="1:2" x14ac:dyDescent="0.25">
      <c r="A171" s="17" t="s">
        <v>10119</v>
      </c>
      <c r="B171" s="17" t="s">
        <v>3370</v>
      </c>
    </row>
    <row r="172" spans="1:2" x14ac:dyDescent="0.25">
      <c r="A172" s="17" t="s">
        <v>10119</v>
      </c>
      <c r="B172" s="17" t="s">
        <v>2126</v>
      </c>
    </row>
    <row r="173" spans="1:2" x14ac:dyDescent="0.25">
      <c r="A173" s="17" t="s">
        <v>10119</v>
      </c>
      <c r="B173" s="17" t="s">
        <v>5189</v>
      </c>
    </row>
    <row r="174" spans="1:2" x14ac:dyDescent="0.25">
      <c r="A174" s="17" t="s">
        <v>10119</v>
      </c>
      <c r="B174" s="17" t="s">
        <v>4491</v>
      </c>
    </row>
    <row r="175" spans="1:2" x14ac:dyDescent="0.25">
      <c r="A175" s="17" t="s">
        <v>10119</v>
      </c>
      <c r="B175" s="17" t="s">
        <v>2498</v>
      </c>
    </row>
    <row r="176" spans="1:2" x14ac:dyDescent="0.25">
      <c r="A176" s="17" t="s">
        <v>10119</v>
      </c>
      <c r="B176" s="17" t="s">
        <v>4501</v>
      </c>
    </row>
    <row r="177" spans="1:2" x14ac:dyDescent="0.25">
      <c r="A177" s="17" t="s">
        <v>10119</v>
      </c>
      <c r="B177" s="17" t="s">
        <v>1683</v>
      </c>
    </row>
    <row r="178" spans="1:2" x14ac:dyDescent="0.25">
      <c r="A178" s="17" t="s">
        <v>10119</v>
      </c>
      <c r="B178" s="17" t="s">
        <v>1509</v>
      </c>
    </row>
    <row r="179" spans="1:2" x14ac:dyDescent="0.25">
      <c r="A179" s="17" t="s">
        <v>10119</v>
      </c>
      <c r="B179" s="17" t="s">
        <v>2161</v>
      </c>
    </row>
    <row r="180" spans="1:2" x14ac:dyDescent="0.25">
      <c r="A180" s="17" t="s">
        <v>10119</v>
      </c>
      <c r="B180" s="17" t="s">
        <v>6844</v>
      </c>
    </row>
    <row r="181" spans="1:2" x14ac:dyDescent="0.25">
      <c r="A181" s="17" t="s">
        <v>10119</v>
      </c>
      <c r="B181" s="17" t="s">
        <v>2617</v>
      </c>
    </row>
    <row r="182" spans="1:2" x14ac:dyDescent="0.25">
      <c r="A182" s="17" t="s">
        <v>10119</v>
      </c>
      <c r="B182" s="17" t="s">
        <v>3669</v>
      </c>
    </row>
    <row r="183" spans="1:2" x14ac:dyDescent="0.25">
      <c r="A183" s="17" t="s">
        <v>10120</v>
      </c>
      <c r="B183" s="17" t="s">
        <v>5985</v>
      </c>
    </row>
    <row r="184" spans="1:2" x14ac:dyDescent="0.25">
      <c r="A184" s="17" t="s">
        <v>10121</v>
      </c>
      <c r="B184" s="17" t="s">
        <v>2361</v>
      </c>
    </row>
    <row r="185" spans="1:2" x14ac:dyDescent="0.25">
      <c r="A185" s="17" t="s">
        <v>10121</v>
      </c>
      <c r="B185" s="17" t="s">
        <v>2785</v>
      </c>
    </row>
    <row r="186" spans="1:2" x14ac:dyDescent="0.25">
      <c r="A186" s="17" t="s">
        <v>10121</v>
      </c>
      <c r="B186" s="17" t="s">
        <v>6140</v>
      </c>
    </row>
    <row r="187" spans="1:2" x14ac:dyDescent="0.25">
      <c r="A187" s="17" t="s">
        <v>10121</v>
      </c>
      <c r="B187" s="17" t="s">
        <v>1556</v>
      </c>
    </row>
    <row r="188" spans="1:2" x14ac:dyDescent="0.25">
      <c r="A188" s="17" t="s">
        <v>10121</v>
      </c>
      <c r="B188" s="17" t="s">
        <v>3452</v>
      </c>
    </row>
    <row r="189" spans="1:2" x14ac:dyDescent="0.25">
      <c r="A189" s="17" t="s">
        <v>10121</v>
      </c>
      <c r="B189" s="17" t="s">
        <v>6597</v>
      </c>
    </row>
    <row r="190" spans="1:2" x14ac:dyDescent="0.25">
      <c r="A190" s="17" t="s">
        <v>10121</v>
      </c>
      <c r="B190" s="17" t="s">
        <v>2600</v>
      </c>
    </row>
    <row r="191" spans="1:2" x14ac:dyDescent="0.25">
      <c r="A191" s="17" t="s">
        <v>10121</v>
      </c>
      <c r="B191" s="17" t="s">
        <v>6078</v>
      </c>
    </row>
    <row r="192" spans="1:2" x14ac:dyDescent="0.25">
      <c r="A192" s="17" t="s">
        <v>10121</v>
      </c>
      <c r="B192" s="17" t="s">
        <v>4125</v>
      </c>
    </row>
    <row r="193" spans="1:2" x14ac:dyDescent="0.25">
      <c r="A193" s="17" t="s">
        <v>10121</v>
      </c>
      <c r="B193" s="17" t="s">
        <v>1563</v>
      </c>
    </row>
    <row r="194" spans="1:2" x14ac:dyDescent="0.25">
      <c r="A194" s="17" t="s">
        <v>10121</v>
      </c>
      <c r="B194" s="17" t="s">
        <v>2374</v>
      </c>
    </row>
    <row r="195" spans="1:2" x14ac:dyDescent="0.25">
      <c r="A195" s="17" t="s">
        <v>10121</v>
      </c>
      <c r="B195" s="17" t="s">
        <v>6089</v>
      </c>
    </row>
    <row r="196" spans="1:2" x14ac:dyDescent="0.25">
      <c r="A196" s="17" t="s">
        <v>10121</v>
      </c>
      <c r="B196" s="17" t="s">
        <v>5645</v>
      </c>
    </row>
    <row r="197" spans="1:2" x14ac:dyDescent="0.25">
      <c r="A197" s="17" t="s">
        <v>10121</v>
      </c>
      <c r="B197" s="17" t="s">
        <v>2250</v>
      </c>
    </row>
    <row r="198" spans="1:2" x14ac:dyDescent="0.25">
      <c r="A198" s="17" t="s">
        <v>10121</v>
      </c>
      <c r="B198" s="17" t="s">
        <v>5378</v>
      </c>
    </row>
    <row r="199" spans="1:2" x14ac:dyDescent="0.25">
      <c r="A199" s="17" t="s">
        <v>10122</v>
      </c>
      <c r="B199" s="17" t="s">
        <v>6153</v>
      </c>
    </row>
    <row r="200" spans="1:2" x14ac:dyDescent="0.25">
      <c r="A200" s="17" t="s">
        <v>10123</v>
      </c>
      <c r="B200" s="17" t="s">
        <v>6475</v>
      </c>
    </row>
    <row r="201" spans="1:2" x14ac:dyDescent="0.25">
      <c r="A201" s="17" t="s">
        <v>10123</v>
      </c>
      <c r="B201" s="17" t="s">
        <v>1654</v>
      </c>
    </row>
    <row r="202" spans="1:2" x14ac:dyDescent="0.25">
      <c r="A202" s="17" t="s">
        <v>10124</v>
      </c>
      <c r="B202" s="17" t="s">
        <v>5778</v>
      </c>
    </row>
    <row r="203" spans="1:2" x14ac:dyDescent="0.25">
      <c r="A203" s="17" t="s">
        <v>10124</v>
      </c>
      <c r="B203" s="17" t="s">
        <v>754</v>
      </c>
    </row>
    <row r="204" spans="1:2" x14ac:dyDescent="0.25">
      <c r="A204" s="17" t="s">
        <v>10124</v>
      </c>
      <c r="B204" s="17" t="s">
        <v>1717</v>
      </c>
    </row>
    <row r="205" spans="1:2" x14ac:dyDescent="0.25">
      <c r="A205" s="17" t="s">
        <v>10124</v>
      </c>
      <c r="B205" s="17" t="s">
        <v>5298</v>
      </c>
    </row>
    <row r="206" spans="1:2" x14ac:dyDescent="0.25">
      <c r="A206" s="17" t="s">
        <v>10124</v>
      </c>
      <c r="B206" s="17" t="s">
        <v>1901</v>
      </c>
    </row>
    <row r="207" spans="1:2" x14ac:dyDescent="0.25">
      <c r="A207" s="17" t="s">
        <v>10124</v>
      </c>
      <c r="B207" s="17" t="s">
        <v>2156</v>
      </c>
    </row>
    <row r="208" spans="1:2" x14ac:dyDescent="0.25">
      <c r="A208" s="17" t="s">
        <v>10124</v>
      </c>
      <c r="B208" s="17" t="s">
        <v>68</v>
      </c>
    </row>
    <row r="209" spans="1:2" x14ac:dyDescent="0.25">
      <c r="A209" s="17" t="s">
        <v>10124</v>
      </c>
      <c r="B209" s="17" t="s">
        <v>4531</v>
      </c>
    </row>
    <row r="210" spans="1:2" x14ac:dyDescent="0.25">
      <c r="A210" s="17" t="s">
        <v>10124</v>
      </c>
      <c r="B210" s="17" t="s">
        <v>1281</v>
      </c>
    </row>
    <row r="211" spans="1:2" x14ac:dyDescent="0.25">
      <c r="A211" s="17" t="s">
        <v>10124</v>
      </c>
      <c r="B211" s="17" t="s">
        <v>7200</v>
      </c>
    </row>
    <row r="212" spans="1:2" x14ac:dyDescent="0.25">
      <c r="A212" s="17" t="s">
        <v>10125</v>
      </c>
      <c r="B212" s="17" t="s">
        <v>6795</v>
      </c>
    </row>
    <row r="213" spans="1:2" x14ac:dyDescent="0.25">
      <c r="A213" s="17" t="s">
        <v>10132</v>
      </c>
      <c r="B213" s="17" t="s">
        <v>130</v>
      </c>
    </row>
    <row r="214" spans="1:2" x14ac:dyDescent="0.25">
      <c r="A214" s="17" t="s">
        <v>10132</v>
      </c>
      <c r="B214" s="17" t="s">
        <v>19</v>
      </c>
    </row>
    <row r="215" spans="1:2" x14ac:dyDescent="0.25">
      <c r="A215" s="17" t="s">
        <v>10132</v>
      </c>
      <c r="B215" s="17" t="s">
        <v>125</v>
      </c>
    </row>
    <row r="216" spans="1:2" x14ac:dyDescent="0.25">
      <c r="A216" s="17" t="s">
        <v>10132</v>
      </c>
      <c r="B216" s="17" t="s">
        <v>4441</v>
      </c>
    </row>
    <row r="217" spans="1:2" x14ac:dyDescent="0.25">
      <c r="A217" s="17" t="s">
        <v>10132</v>
      </c>
      <c r="B217" s="17" t="s">
        <v>4387</v>
      </c>
    </row>
    <row r="218" spans="1:2" x14ac:dyDescent="0.25">
      <c r="A218" s="17" t="s">
        <v>10132</v>
      </c>
      <c r="B218" s="17" t="s">
        <v>2471</v>
      </c>
    </row>
    <row r="219" spans="1:2" x14ac:dyDescent="0.25">
      <c r="A219" s="17" t="s">
        <v>10132</v>
      </c>
      <c r="B219" s="17" t="s">
        <v>2565</v>
      </c>
    </row>
    <row r="220" spans="1:2" x14ac:dyDescent="0.25">
      <c r="A220" s="17" t="s">
        <v>10132</v>
      </c>
      <c r="B220" s="17" t="s">
        <v>6302</v>
      </c>
    </row>
    <row r="221" spans="1:2" x14ac:dyDescent="0.25">
      <c r="A221" s="17" t="s">
        <v>10132</v>
      </c>
      <c r="B221" s="17" t="s">
        <v>6471</v>
      </c>
    </row>
    <row r="222" spans="1:2" x14ac:dyDescent="0.25">
      <c r="A222" s="17" t="s">
        <v>10132</v>
      </c>
      <c r="B222" s="17" t="s">
        <v>1092</v>
      </c>
    </row>
    <row r="223" spans="1:2" x14ac:dyDescent="0.25">
      <c r="A223" s="17" t="s">
        <v>10132</v>
      </c>
      <c r="B223" s="17" t="s">
        <v>6707</v>
      </c>
    </row>
    <row r="224" spans="1:2" x14ac:dyDescent="0.25">
      <c r="A224" s="17" t="s">
        <v>10132</v>
      </c>
      <c r="B224" s="17" t="s">
        <v>4725</v>
      </c>
    </row>
    <row r="225" spans="1:2" x14ac:dyDescent="0.25">
      <c r="A225" s="17" t="s">
        <v>10132</v>
      </c>
      <c r="B225" s="17" t="s">
        <v>7110</v>
      </c>
    </row>
    <row r="226" spans="1:2" x14ac:dyDescent="0.25">
      <c r="A226" s="17" t="s">
        <v>10132</v>
      </c>
      <c r="B226" s="17" t="s">
        <v>2901</v>
      </c>
    </row>
    <row r="227" spans="1:2" x14ac:dyDescent="0.25">
      <c r="A227" s="17" t="s">
        <v>10132</v>
      </c>
      <c r="B227" s="17" t="s">
        <v>5174</v>
      </c>
    </row>
    <row r="228" spans="1:2" x14ac:dyDescent="0.25">
      <c r="A228" s="17" t="s">
        <v>10132</v>
      </c>
      <c r="B228" s="17" t="s">
        <v>2806</v>
      </c>
    </row>
    <row r="229" spans="1:2" x14ac:dyDescent="0.25">
      <c r="A229" s="17" t="s">
        <v>10132</v>
      </c>
      <c r="B229" s="17" t="s">
        <v>2862</v>
      </c>
    </row>
    <row r="230" spans="1:2" x14ac:dyDescent="0.25">
      <c r="A230" s="17" t="s">
        <v>10126</v>
      </c>
      <c r="B230" s="17" t="s">
        <v>68</v>
      </c>
    </row>
    <row r="231" spans="1:2" x14ac:dyDescent="0.25">
      <c r="A231" s="17" t="s">
        <v>10126</v>
      </c>
      <c r="B231" s="17" t="s">
        <v>3086</v>
      </c>
    </row>
    <row r="232" spans="1:2" x14ac:dyDescent="0.25">
      <c r="A232" s="17" t="s">
        <v>10126</v>
      </c>
      <c r="B232" s="17" t="s">
        <v>2785</v>
      </c>
    </row>
    <row r="233" spans="1:2" x14ac:dyDescent="0.25">
      <c r="A233" s="17" t="s">
        <v>10133</v>
      </c>
      <c r="B233" s="17" t="s">
        <v>6444</v>
      </c>
    </row>
    <row r="234" spans="1:2" x14ac:dyDescent="0.25">
      <c r="A234" s="17" t="s">
        <v>10133</v>
      </c>
      <c r="B234" s="17" t="s">
        <v>130</v>
      </c>
    </row>
    <row r="235" spans="1:2" x14ac:dyDescent="0.25">
      <c r="A235" s="17" t="s">
        <v>10133</v>
      </c>
      <c r="B235" s="17" t="s">
        <v>709</v>
      </c>
    </row>
    <row r="236" spans="1:2" x14ac:dyDescent="0.25">
      <c r="A236" s="17" t="s">
        <v>10133</v>
      </c>
      <c r="B236" s="17" t="s">
        <v>2565</v>
      </c>
    </row>
    <row r="237" spans="1:2" x14ac:dyDescent="0.25">
      <c r="A237" s="17" t="s">
        <v>10133</v>
      </c>
      <c r="B237" s="17" t="s">
        <v>3963</v>
      </c>
    </row>
    <row r="238" spans="1:2" x14ac:dyDescent="0.25">
      <c r="A238" s="17" t="s">
        <v>10133</v>
      </c>
      <c r="B238" s="17" t="s">
        <v>2121</v>
      </c>
    </row>
    <row r="239" spans="1:2" x14ac:dyDescent="0.25">
      <c r="A239" s="17" t="s">
        <v>10133</v>
      </c>
      <c r="B239" s="17" t="s">
        <v>642</v>
      </c>
    </row>
    <row r="240" spans="1:2" x14ac:dyDescent="0.25">
      <c r="A240" s="17" t="s">
        <v>10127</v>
      </c>
      <c r="B240" s="17" t="s">
        <v>4347</v>
      </c>
    </row>
  </sheetData>
  <autoFilter ref="A1:B231" xr:uid="{00000000-0009-0000-0000-000005000000}"/>
  <sortState xmlns:xlrd2="http://schemas.microsoft.com/office/spreadsheetml/2017/richdata2" ref="A2:B240">
    <sortCondition ref="A2:A240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</sheetPr>
  <dimension ref="A1:I96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" customWidth="1"/>
    <col min="2" max="3" width="12" customWidth="1"/>
    <col min="4" max="5" width="14" customWidth="1"/>
    <col min="6" max="6" width="10" customWidth="1"/>
    <col min="7" max="7" width="8" customWidth="1"/>
    <col min="8" max="8" width="15" customWidth="1"/>
    <col min="9" max="9" width="14" customWidth="1"/>
  </cols>
  <sheetData>
    <row r="1" spans="1:9" ht="27" x14ac:dyDescent="0.25">
      <c r="A1" s="8" t="s">
        <v>10144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15</v>
      </c>
      <c r="G1" s="8" t="s">
        <v>16</v>
      </c>
      <c r="H1" s="8" t="s">
        <v>17</v>
      </c>
      <c r="I1" s="8" t="s">
        <v>18</v>
      </c>
    </row>
    <row r="2" spans="1:9" x14ac:dyDescent="0.25">
      <c r="A2" s="27" t="str">
        <f>" "&amp;'TICKER LIST'!B2</f>
        <v xml:space="preserve"> MGLV</v>
      </c>
      <c r="B2" s="27">
        <f>IFERROR(ROUND(MAX(0,MIN(100,100-SUMIFS('OWNERSHIP 1%'!$V$2:$V$10000,'OWNERSHIP 1%'!$B$2:$B$10000,$A2,'OWNERSHIP 1%'!$U$2:$U$10000,1))),2),"")</f>
        <v>13.36</v>
      </c>
      <c r="C2" s="27" cm="1">
        <f t="array" ref="C2">IFERROR(ROUND(SUMPRODUCT(('OWNERSHIP 1%'!$B$2:$B$10000=$A2)*('OWNERSHIP 1%'!$U$2:$U$10000=1)*('OWNERSHIP 1%'!$V$2:$V$10000)^2),0),"")</f>
        <v>4552</v>
      </c>
      <c r="D2" s="27">
        <f>IFERROR(ROUND(_xlfn.SINGLE(_xlfn.MAXIFS('OWNERSHIP 1%'!$V$2:$V$10000,'OWNERSHIP 1%'!$B$2:$B$10000,$A2,'OWNERSHIP 1%'!$U$2:$U$10000,1)),2),"")</f>
        <v>67.08</v>
      </c>
      <c r="E2" s="27">
        <f>IFERROR(ROUND(SUMIFS('OWNERSHIP 1%'!$V$2:$V$7159,'OWNERSHIP 1%'!$B$2:$B$7159,$A2,'OWNERSHIP 1%'!$U$2:$U$7159,1,'OWNERSHIP 1%'!$W$2:$W$7159,"&lt;=3"),2),"")</f>
        <v>74.459999999999994</v>
      </c>
      <c r="F2" s="27" cm="1">
        <f t="array" ref="F2">IFERROR(SUMPRODUCT(('OWNERSHIP 1%'!$B$2:$B$10000=$A2)*('OWNERSHIP 1%'!$U$2:$U$10000=1)*('OWNERSHIP 1%'!$V$2:$V$10000&gt;=1)),0)</f>
        <v>10</v>
      </c>
      <c r="G2" s="27">
        <f>IFERROR(ROUND(((C2/10000)*0.45+(E2/100)*0.35+IF(F2=0,0,MAX(0,MIN(1,(20-F2)/19)))*0.2)*100,0),"")</f>
        <v>57</v>
      </c>
      <c r="H2" s="27" t="str">
        <f t="shared" ref="H2" si="0">IF(B2="","",IF(D2&gt;=50,"Mayoritas",IF(E2&gt;=70,"Terkonsentrasi",IF(E2&gt;=60,"Oligopoli",IF(E2&lt;=40,"Tersebar","Moderat")))))</f>
        <v>Mayoritas</v>
      </c>
      <c r="I2" s="27" t="str">
        <f t="shared" ref="I2" si="1">IF(G2="","",IF(G2&lt;=25,"Rendah",IF(G2&lt;=55,"Sedang","Tinggi")))</f>
        <v>Tinggi</v>
      </c>
    </row>
    <row r="3" spans="1:9" x14ac:dyDescent="0.25">
      <c r="A3" s="27" t="str">
        <f>" "&amp;'TICKER LIST'!B3</f>
        <v xml:space="preserve"> TRUE</v>
      </c>
      <c r="B3" s="27">
        <f>IFERROR(ROUND(MAX(0,MIN(100,100-SUMIFS('OWNERSHIP 1%'!$V$2:$V$10000,'OWNERSHIP 1%'!$B$2:$B$10000,$A3,'OWNERSHIP 1%'!$U$2:$U$10000,1))),2),"")</f>
        <v>24.96</v>
      </c>
      <c r="C3" s="27" cm="1">
        <f t="array" ref="C3">IFERROR(ROUND(SUMPRODUCT(('OWNERSHIP 1%'!$B$2:$B$10000=$A3)*('OWNERSHIP 1%'!$U$2:$U$10000=1)*('OWNERSHIP 1%'!$V$2:$V$10000)^2),0),"")</f>
        <v>3023</v>
      </c>
      <c r="D3" s="27">
        <f>IFERROR(ROUND(_xlfn.SINGLE(_xlfn.MAXIFS('OWNERSHIP 1%'!$V$2:$V$10000,'OWNERSHIP 1%'!$B$2:$B$10000,$A3,'OWNERSHIP 1%'!$U$2:$U$10000,1)),2),"")</f>
        <v>52.83</v>
      </c>
      <c r="E3" s="27">
        <f>IFERROR(ROUND(SUMIFS('OWNERSHIP 1%'!$V$2:$V$7159,'OWNERSHIP 1%'!$B$2:$B$7159,$A3,'OWNERSHIP 1%'!$U$2:$U$7159,1,'OWNERSHIP 1%'!$W$2:$W$7159,"&lt;=3"),2),"")</f>
        <v>70.900000000000006</v>
      </c>
      <c r="F3" s="27" cm="1">
        <f t="array" ref="F3">IFERROR(SUMPRODUCT(('OWNERSHIP 1%'!$B$2:$B$10000=$A3)*('OWNERSHIP 1%'!$U$2:$U$10000=1)*('OWNERSHIP 1%'!$V$2:$V$10000&gt;=1)),0)</f>
        <v>5</v>
      </c>
      <c r="G3" s="27">
        <f t="shared" ref="G3:G66" si="2">IFERROR(ROUND(((C3/10000)*0.45+(E3/100)*0.35+IF(F3=0,0,MAX(0,MIN(1,(20-F3)/19)))*0.2)*100,0),"")</f>
        <v>54</v>
      </c>
      <c r="H3" s="27" t="str">
        <f t="shared" ref="H3:H66" si="3">IF(B3="","",IF(D3&gt;=50,"Mayoritas",IF(E3&gt;=70,"Terkonsentrasi",IF(E3&gt;=60,"Oligopoli",IF(E3&lt;=40,"Tersebar","Moderat")))))</f>
        <v>Mayoritas</v>
      </c>
      <c r="I3" s="27" t="str">
        <f t="shared" ref="I3:I66" si="4">IF(G3="","",IF(G3&lt;=25,"Rendah",IF(G3&lt;=55,"Sedang","Tinggi")))</f>
        <v>Sedang</v>
      </c>
    </row>
    <row r="4" spans="1:9" x14ac:dyDescent="0.25">
      <c r="A4" s="27" t="str">
        <f>" "&amp;'TICKER LIST'!B4</f>
        <v xml:space="preserve"> LABA</v>
      </c>
      <c r="B4" s="27">
        <f>IFERROR(ROUND(MAX(0,MIN(100,100-SUMIFS('OWNERSHIP 1%'!$V$2:$V$10000,'OWNERSHIP 1%'!$B$2:$B$10000,$A4,'OWNERSHIP 1%'!$U$2:$U$10000,1))),2),"")</f>
        <v>61.53</v>
      </c>
      <c r="C4" s="27" cm="1">
        <f t="array" ref="C4">IFERROR(ROUND(SUMPRODUCT(('OWNERSHIP 1%'!$B$2:$B$10000=$A4)*('OWNERSHIP 1%'!$U$2:$U$10000=1)*('OWNERSHIP 1%'!$V$2:$V$10000)^2),0),"")</f>
        <v>793</v>
      </c>
      <c r="D4" s="27">
        <f>IFERROR(ROUND(_xlfn.SINGLE(_xlfn.MAXIFS('OWNERSHIP 1%'!$V$2:$V$10000,'OWNERSHIP 1%'!$B$2:$B$10000,$A4,'OWNERSHIP 1%'!$U$2:$U$10000,1)),2),"")</f>
        <v>25.54</v>
      </c>
      <c r="E4" s="27">
        <f>IFERROR(ROUND(SUMIFS('OWNERSHIP 1%'!$V$2:$V$7159,'OWNERSHIP 1%'!$B$2:$B$7159,$A4,'OWNERSHIP 1%'!$U$2:$U$7159,1,'OWNERSHIP 1%'!$W$2:$W$7159,"&lt;=3"),2),"")</f>
        <v>38.47</v>
      </c>
      <c r="F4" s="27" cm="1">
        <f t="array" ref="F4">IFERROR(SUMPRODUCT(('OWNERSHIP 1%'!$B$2:$B$10000=$A4)*('OWNERSHIP 1%'!$U$2:$U$10000=1)*('OWNERSHIP 1%'!$V$2:$V$10000&gt;=1)),0)</f>
        <v>3</v>
      </c>
      <c r="G4" s="27">
        <f t="shared" si="2"/>
        <v>35</v>
      </c>
      <c r="H4" s="27" t="str">
        <f t="shared" si="3"/>
        <v>Tersebar</v>
      </c>
      <c r="I4" s="27" t="str">
        <f t="shared" si="4"/>
        <v>Sedang</v>
      </c>
    </row>
    <row r="5" spans="1:9" x14ac:dyDescent="0.25">
      <c r="A5" s="27" t="str">
        <f>" "&amp;'TICKER LIST'!B5</f>
        <v xml:space="preserve"> ARCI</v>
      </c>
      <c r="B5" s="27">
        <f>IFERROR(ROUND(MAX(0,MIN(100,100-SUMIFS('OWNERSHIP 1%'!$V$2:$V$10000,'OWNERSHIP 1%'!$B$2:$B$10000,$A5,'OWNERSHIP 1%'!$U$2:$U$10000,1))),2),"")</f>
        <v>12.46</v>
      </c>
      <c r="C5" s="27" cm="1">
        <f t="array" ref="C5">IFERROR(ROUND(SUMPRODUCT(('OWNERSHIP 1%'!$B$2:$B$10000=$A5)*('OWNERSHIP 1%'!$U$2:$U$10000=1)*('OWNERSHIP 1%'!$V$2:$V$10000)^2),0),"")</f>
        <v>7005</v>
      </c>
      <c r="D5" s="27">
        <f>IFERROR(ROUND(_xlfn.SINGLE(_xlfn.MAXIFS('OWNERSHIP 1%'!$V$2:$V$10000,'OWNERSHIP 1%'!$B$2:$B$10000,$A5,'OWNERSHIP 1%'!$U$2:$U$10000,1)),2),"")</f>
        <v>83.65</v>
      </c>
      <c r="E5" s="27">
        <f>IFERROR(ROUND(SUMIFS('OWNERSHIP 1%'!$V$2:$V$7159,'OWNERSHIP 1%'!$B$2:$B$7159,$A5,'OWNERSHIP 1%'!$U$2:$U$7159,1,'OWNERSHIP 1%'!$W$2:$W$7159,"&lt;=3"),2),"")</f>
        <v>87.54</v>
      </c>
      <c r="F5" s="27" cm="1">
        <f t="array" ref="F5">IFERROR(SUMPRODUCT(('OWNERSHIP 1%'!$B$2:$B$10000=$A5)*('OWNERSHIP 1%'!$U$2:$U$10000=1)*('OWNERSHIP 1%'!$V$2:$V$10000&gt;=1)),0)</f>
        <v>3</v>
      </c>
      <c r="G5" s="27">
        <f t="shared" si="2"/>
        <v>80</v>
      </c>
      <c r="H5" s="27" t="str">
        <f t="shared" si="3"/>
        <v>Mayoritas</v>
      </c>
      <c r="I5" s="27" t="str">
        <f t="shared" si="4"/>
        <v>Tinggi</v>
      </c>
    </row>
    <row r="6" spans="1:9" x14ac:dyDescent="0.25">
      <c r="A6" s="27" t="str">
        <f>" "&amp;'TICKER LIST'!B6</f>
        <v xml:space="preserve"> IPAC</v>
      </c>
      <c r="B6" s="27">
        <f>IFERROR(ROUND(MAX(0,MIN(100,100-SUMIFS('OWNERSHIP 1%'!$V$2:$V$10000,'OWNERSHIP 1%'!$B$2:$B$10000,$A6,'OWNERSHIP 1%'!$U$2:$U$10000,1))),2),"")</f>
        <v>1.88</v>
      </c>
      <c r="C6" s="27" cm="1">
        <f t="array" ref="C6">IFERROR(ROUND(SUMPRODUCT(('OWNERSHIP 1%'!$B$2:$B$10000=$A6)*('OWNERSHIP 1%'!$U$2:$U$10000=1)*('OWNERSHIP 1%'!$V$2:$V$10000)^2),0),"")</f>
        <v>8239</v>
      </c>
      <c r="D6" s="27">
        <f>IFERROR(ROUND(_xlfn.SINGLE(_xlfn.MAXIFS('OWNERSHIP 1%'!$V$2:$V$10000,'OWNERSHIP 1%'!$B$2:$B$10000,$A6,'OWNERSHIP 1%'!$U$2:$U$10000,1)),2),"")</f>
        <v>90.6</v>
      </c>
      <c r="E6" s="27">
        <f>IFERROR(ROUND(SUMIFS('OWNERSHIP 1%'!$V$2:$V$7159,'OWNERSHIP 1%'!$B$2:$B$7159,$A6,'OWNERSHIP 1%'!$U$2:$U$7159,1,'OWNERSHIP 1%'!$W$2:$W$7159,"&lt;=3"),2),"")</f>
        <v>98.12</v>
      </c>
      <c r="F6" s="27" cm="1">
        <f t="array" ref="F6">IFERROR(SUMPRODUCT(('OWNERSHIP 1%'!$B$2:$B$10000=$A6)*('OWNERSHIP 1%'!$U$2:$U$10000=1)*('OWNERSHIP 1%'!$V$2:$V$10000&gt;=1)),0)</f>
        <v>3</v>
      </c>
      <c r="G6" s="27">
        <f t="shared" si="2"/>
        <v>89</v>
      </c>
      <c r="H6" s="27" t="str">
        <f t="shared" si="3"/>
        <v>Mayoritas</v>
      </c>
      <c r="I6" s="27" t="str">
        <f t="shared" si="4"/>
        <v>Tinggi</v>
      </c>
    </row>
    <row r="7" spans="1:9" x14ac:dyDescent="0.25">
      <c r="A7" s="27" t="str">
        <f>" "&amp;'TICKER LIST'!B7</f>
        <v xml:space="preserve"> MASB</v>
      </c>
      <c r="B7" s="27">
        <f>IFERROR(ROUND(MAX(0,MIN(100,100-SUMIFS('OWNERSHIP 1%'!$V$2:$V$10000,'OWNERSHIP 1%'!$B$2:$B$10000,$A7,'OWNERSHIP 1%'!$U$2:$U$10000,1))),2),"")</f>
        <v>5.0999999999999996</v>
      </c>
      <c r="C7" s="27" cm="1">
        <f t="array" ref="C7">IFERROR(ROUND(SUMPRODUCT(('OWNERSHIP 1%'!$B$2:$B$10000=$A7)*('OWNERSHIP 1%'!$U$2:$U$10000=1)*('OWNERSHIP 1%'!$V$2:$V$10000)^2),0),"")</f>
        <v>3206</v>
      </c>
      <c r="D7" s="27">
        <f>IFERROR(ROUND(_xlfn.SINGLE(_xlfn.MAXIFS('OWNERSHIP 1%'!$V$2:$V$10000,'OWNERSHIP 1%'!$B$2:$B$10000,$A7,'OWNERSHIP 1%'!$U$2:$U$10000,1)),2),"")</f>
        <v>52.67</v>
      </c>
      <c r="E7" s="27">
        <f>IFERROR(ROUND(SUMIFS('OWNERSHIP 1%'!$V$2:$V$7159,'OWNERSHIP 1%'!$B$2:$B$7159,$A7,'OWNERSHIP 1%'!$U$2:$U$7159,1,'OWNERSHIP 1%'!$W$2:$W$7159,"&lt;=3"),2),"")</f>
        <v>75.989999999999995</v>
      </c>
      <c r="F7" s="27" cm="1">
        <f t="array" ref="F7">IFERROR(SUMPRODUCT(('OWNERSHIP 1%'!$B$2:$B$10000=$A7)*('OWNERSHIP 1%'!$U$2:$U$10000=1)*('OWNERSHIP 1%'!$V$2:$V$10000&gt;=1)),0)</f>
        <v>10</v>
      </c>
      <c r="G7" s="27">
        <f t="shared" si="2"/>
        <v>52</v>
      </c>
      <c r="H7" s="27" t="str">
        <f t="shared" si="3"/>
        <v>Mayoritas</v>
      </c>
      <c r="I7" s="27" t="str">
        <f t="shared" si="4"/>
        <v>Sedang</v>
      </c>
    </row>
    <row r="8" spans="1:9" x14ac:dyDescent="0.25">
      <c r="A8" s="27" t="str">
        <f>" "&amp;'TICKER LIST'!B8</f>
        <v xml:space="preserve"> BMHS</v>
      </c>
      <c r="B8" s="27">
        <f>IFERROR(ROUND(MAX(0,MIN(100,100-SUMIFS('OWNERSHIP 1%'!$V$2:$V$10000,'OWNERSHIP 1%'!$B$2:$B$10000,$A8,'OWNERSHIP 1%'!$U$2:$U$10000,1))),2),"")</f>
        <v>12.58</v>
      </c>
      <c r="C8" s="27" cm="1">
        <f t="array" ref="C8">IFERROR(ROUND(SUMPRODUCT(('OWNERSHIP 1%'!$B$2:$B$10000=$A8)*('OWNERSHIP 1%'!$U$2:$U$10000=1)*('OWNERSHIP 1%'!$V$2:$V$10000)^2),0),"")</f>
        <v>3387</v>
      </c>
      <c r="D8" s="27">
        <f>IFERROR(ROUND(_xlfn.SINGLE(_xlfn.MAXIFS('OWNERSHIP 1%'!$V$2:$V$10000,'OWNERSHIP 1%'!$B$2:$B$10000,$A8,'OWNERSHIP 1%'!$U$2:$U$10000,1)),2),"")</f>
        <v>57.37</v>
      </c>
      <c r="E8" s="27">
        <f>IFERROR(ROUND(SUMIFS('OWNERSHIP 1%'!$V$2:$V$7159,'OWNERSHIP 1%'!$B$2:$B$7159,$A8,'OWNERSHIP 1%'!$U$2:$U$7159,1,'OWNERSHIP 1%'!$W$2:$W$7159,"&lt;=3"),2),"")</f>
        <v>65.97</v>
      </c>
      <c r="F8" s="27" cm="1">
        <f t="array" ref="F8">IFERROR(SUMPRODUCT(('OWNERSHIP 1%'!$B$2:$B$10000=$A8)*('OWNERSHIP 1%'!$U$2:$U$10000=1)*('OWNERSHIP 1%'!$V$2:$V$10000&gt;=1)),0)</f>
        <v>12</v>
      </c>
      <c r="G8" s="27">
        <f t="shared" si="2"/>
        <v>47</v>
      </c>
      <c r="H8" s="27" t="str">
        <f t="shared" si="3"/>
        <v>Mayoritas</v>
      </c>
      <c r="I8" s="27" t="str">
        <f t="shared" si="4"/>
        <v>Sedang</v>
      </c>
    </row>
    <row r="9" spans="1:9" x14ac:dyDescent="0.25">
      <c r="A9" s="27" t="str">
        <f>" "&amp;'TICKER LIST'!B9</f>
        <v xml:space="preserve"> FLMC</v>
      </c>
      <c r="B9" s="27">
        <f>IFERROR(ROUND(MAX(0,MIN(100,100-SUMIFS('OWNERSHIP 1%'!$V$2:$V$10000,'OWNERSHIP 1%'!$B$2:$B$10000,$A9,'OWNERSHIP 1%'!$U$2:$U$10000,1))),2),"")</f>
        <v>12.93</v>
      </c>
      <c r="C9" s="27" cm="1">
        <f t="array" ref="C9">IFERROR(ROUND(SUMPRODUCT(('OWNERSHIP 1%'!$B$2:$B$10000=$A9)*('OWNERSHIP 1%'!$U$2:$U$10000=1)*('OWNERSHIP 1%'!$V$2:$V$10000)^2),0),"")</f>
        <v>1769</v>
      </c>
      <c r="D9" s="27">
        <f>IFERROR(ROUND(_xlfn.SINGLE(_xlfn.MAXIFS('OWNERSHIP 1%'!$V$2:$V$10000,'OWNERSHIP 1%'!$B$2:$B$10000,$A9,'OWNERSHIP 1%'!$U$2:$U$10000,1)),2),"")</f>
        <v>39.49</v>
      </c>
      <c r="E9" s="27">
        <f>IFERROR(ROUND(SUMIFS('OWNERSHIP 1%'!$V$2:$V$7159,'OWNERSHIP 1%'!$B$2:$B$7159,$A9,'OWNERSHIP 1%'!$U$2:$U$7159,1,'OWNERSHIP 1%'!$W$2:$W$7159,"&lt;=3"),2),"")</f>
        <v>50.37</v>
      </c>
      <c r="F9" s="27" cm="1">
        <f t="array" ref="F9">IFERROR(SUMPRODUCT(('OWNERSHIP 1%'!$B$2:$B$10000=$A9)*('OWNERSHIP 1%'!$U$2:$U$10000=1)*('OWNERSHIP 1%'!$V$2:$V$10000&gt;=1)),0)</f>
        <v>13</v>
      </c>
      <c r="G9" s="27">
        <f t="shared" si="2"/>
        <v>33</v>
      </c>
      <c r="H9" s="27" t="str">
        <f t="shared" si="3"/>
        <v>Moderat</v>
      </c>
      <c r="I9" s="27" t="str">
        <f t="shared" si="4"/>
        <v>Sedang</v>
      </c>
    </row>
    <row r="10" spans="1:9" x14ac:dyDescent="0.25">
      <c r="A10" s="27" t="str">
        <f>" "&amp;'TICKER LIST'!B10</f>
        <v xml:space="preserve"> NICL</v>
      </c>
      <c r="B10" s="27">
        <f>IFERROR(ROUND(MAX(0,MIN(100,100-SUMIFS('OWNERSHIP 1%'!$V$2:$V$10000,'OWNERSHIP 1%'!$B$2:$B$10000,$A10,'OWNERSHIP 1%'!$U$2:$U$10000,1))),2),"")</f>
        <v>14.43</v>
      </c>
      <c r="C10" s="27" cm="1">
        <f t="array" ref="C10">IFERROR(ROUND(SUMPRODUCT(('OWNERSHIP 1%'!$B$2:$B$10000=$A10)*('OWNERSHIP 1%'!$U$2:$U$10000=1)*('OWNERSHIP 1%'!$V$2:$V$10000)^2),0),"")</f>
        <v>2740</v>
      </c>
      <c r="D10" s="27">
        <f>IFERROR(ROUND(_xlfn.SINGLE(_xlfn.MAXIFS('OWNERSHIP 1%'!$V$2:$V$10000,'OWNERSHIP 1%'!$B$2:$B$10000,$A10,'OWNERSHIP 1%'!$U$2:$U$10000,1)),2),"")</f>
        <v>43.23</v>
      </c>
      <c r="E10" s="27">
        <f>IFERROR(ROUND(SUMIFS('OWNERSHIP 1%'!$V$2:$V$7159,'OWNERSHIP 1%'!$B$2:$B$7159,$A10,'OWNERSHIP 1%'!$U$2:$U$7159,1,'OWNERSHIP 1%'!$W$2:$W$7159,"&lt;=3"),2),"")</f>
        <v>75.67</v>
      </c>
      <c r="F10" s="27" cm="1">
        <f t="array" ref="F10">IFERROR(SUMPRODUCT(('OWNERSHIP 1%'!$B$2:$B$10000=$A10)*('OWNERSHIP 1%'!$U$2:$U$10000=1)*('OWNERSHIP 1%'!$V$2:$V$10000&gt;=1)),0)</f>
        <v>7</v>
      </c>
      <c r="G10" s="27">
        <f t="shared" si="2"/>
        <v>52</v>
      </c>
      <c r="H10" s="27" t="str">
        <f t="shared" si="3"/>
        <v>Terkonsentrasi</v>
      </c>
      <c r="I10" s="27" t="str">
        <f t="shared" si="4"/>
        <v>Sedang</v>
      </c>
    </row>
    <row r="11" spans="1:9" x14ac:dyDescent="0.25">
      <c r="A11" s="27" t="str">
        <f>" "&amp;'TICKER LIST'!B11</f>
        <v xml:space="preserve"> UVCR</v>
      </c>
      <c r="B11" s="27">
        <f>IFERROR(ROUND(MAX(0,MIN(100,100-SUMIFS('OWNERSHIP 1%'!$V$2:$V$10000,'OWNERSHIP 1%'!$B$2:$B$10000,$A11,'OWNERSHIP 1%'!$U$2:$U$10000,1))),2),"")</f>
        <v>33.479999999999997</v>
      </c>
      <c r="C11" s="27" cm="1">
        <f t="array" ref="C11">IFERROR(ROUND(SUMPRODUCT(('OWNERSHIP 1%'!$B$2:$B$10000=$A11)*('OWNERSHIP 1%'!$U$2:$U$10000=1)*('OWNERSHIP 1%'!$V$2:$V$10000)^2),0),"")</f>
        <v>1079</v>
      </c>
      <c r="D11" s="27">
        <f>IFERROR(ROUND(_xlfn.SINGLE(_xlfn.MAXIFS('OWNERSHIP 1%'!$V$2:$V$10000,'OWNERSHIP 1%'!$B$2:$B$10000,$A11,'OWNERSHIP 1%'!$U$2:$U$10000,1)),2),"")</f>
        <v>31.18</v>
      </c>
      <c r="E11" s="27">
        <f>IFERROR(ROUND(SUMIFS('OWNERSHIP 1%'!$V$2:$V$7159,'OWNERSHIP 1%'!$B$2:$B$7159,$A11,'OWNERSHIP 1%'!$U$2:$U$7159,1,'OWNERSHIP 1%'!$W$2:$W$7159,"&lt;=3"),2),"")</f>
        <v>40.01</v>
      </c>
      <c r="F11" s="27" cm="1">
        <f t="array" ref="F11">IFERROR(SUMPRODUCT(('OWNERSHIP 1%'!$B$2:$B$10000=$A11)*('OWNERSHIP 1%'!$U$2:$U$10000=1)*('OWNERSHIP 1%'!$V$2:$V$10000&gt;=1)),0)</f>
        <v>15</v>
      </c>
      <c r="G11" s="27">
        <f t="shared" si="2"/>
        <v>24</v>
      </c>
      <c r="H11" s="27" t="str">
        <f t="shared" si="3"/>
        <v>Moderat</v>
      </c>
      <c r="I11" s="27" t="str">
        <f t="shared" si="4"/>
        <v>Rendah</v>
      </c>
    </row>
    <row r="12" spans="1:9" x14ac:dyDescent="0.25">
      <c r="A12" s="27" t="str">
        <f>" "&amp;'TICKER LIST'!B12</f>
        <v xml:space="preserve"> BUKA</v>
      </c>
      <c r="B12" s="27">
        <f>IFERROR(ROUND(MAX(0,MIN(100,100-SUMIFS('OWNERSHIP 1%'!$V$2:$V$10000,'OWNERSHIP 1%'!$B$2:$B$10000,$A12,'OWNERSHIP 1%'!$U$2:$U$10000,1))),2),"")</f>
        <v>28.09</v>
      </c>
      <c r="C12" s="27" cm="1">
        <f t="array" ref="C12">IFERROR(ROUND(SUMPRODUCT(('OWNERSHIP 1%'!$B$2:$B$10000=$A12)*('OWNERSHIP 1%'!$U$2:$U$10000=1)*('OWNERSHIP 1%'!$V$2:$V$10000)^2),0),"")</f>
        <v>2255</v>
      </c>
      <c r="D12" s="27">
        <f>IFERROR(ROUND(_xlfn.SINGLE(_xlfn.MAXIFS('OWNERSHIP 1%'!$V$2:$V$10000,'OWNERSHIP 1%'!$B$2:$B$10000,$A12,'OWNERSHIP 1%'!$U$2:$U$10000,1)),2),"")</f>
        <v>44.9</v>
      </c>
      <c r="E12" s="27">
        <f>IFERROR(ROUND(SUMIFS('OWNERSHIP 1%'!$V$2:$V$7159,'OWNERSHIP 1%'!$B$2:$B$7159,$A12,'OWNERSHIP 1%'!$U$2:$U$7159,1,'OWNERSHIP 1%'!$W$2:$W$7159,"&lt;=3"),2),"")</f>
        <v>66.38</v>
      </c>
      <c r="F12" s="27" cm="1">
        <f t="array" ref="F12">IFERROR(SUMPRODUCT(('OWNERSHIP 1%'!$B$2:$B$10000=$A12)*('OWNERSHIP 1%'!$U$2:$U$10000=1)*('OWNERSHIP 1%'!$V$2:$V$10000&gt;=1)),0)</f>
        <v>7</v>
      </c>
      <c r="G12" s="27">
        <f t="shared" si="2"/>
        <v>47</v>
      </c>
      <c r="H12" s="27" t="str">
        <f t="shared" si="3"/>
        <v>Oligopoli</v>
      </c>
      <c r="I12" s="27" t="str">
        <f t="shared" si="4"/>
        <v>Sedang</v>
      </c>
    </row>
    <row r="13" spans="1:9" x14ac:dyDescent="0.25">
      <c r="A13" s="27" t="str">
        <f>" "&amp;'TICKER LIST'!B13</f>
        <v xml:space="preserve"> HAIS</v>
      </c>
      <c r="B13" s="27">
        <f>IFERROR(ROUND(MAX(0,MIN(100,100-SUMIFS('OWNERSHIP 1%'!$V$2:$V$10000,'OWNERSHIP 1%'!$B$2:$B$10000,$A13,'OWNERSHIP 1%'!$U$2:$U$10000,1))),2),"")</f>
        <v>10.210000000000001</v>
      </c>
      <c r="C13" s="27" cm="1">
        <f t="array" ref="C13">IFERROR(ROUND(SUMPRODUCT(('OWNERSHIP 1%'!$B$2:$B$10000=$A13)*('OWNERSHIP 1%'!$U$2:$U$10000=1)*('OWNERSHIP 1%'!$V$2:$V$10000)^2),0),"")</f>
        <v>1906</v>
      </c>
      <c r="D13" s="27">
        <f>IFERROR(ROUND(_xlfn.SINGLE(_xlfn.MAXIFS('OWNERSHIP 1%'!$V$2:$V$10000,'OWNERSHIP 1%'!$B$2:$B$10000,$A13,'OWNERSHIP 1%'!$U$2:$U$10000,1)),2),"")</f>
        <v>40.799999999999997</v>
      </c>
      <c r="E13" s="27">
        <f>IFERROR(ROUND(SUMIFS('OWNERSHIP 1%'!$V$2:$V$7159,'OWNERSHIP 1%'!$B$2:$B$7159,$A13,'OWNERSHIP 1%'!$U$2:$U$7159,1,'OWNERSHIP 1%'!$W$2:$W$7159,"&lt;=3"),2),"")</f>
        <v>52</v>
      </c>
      <c r="F13" s="27" cm="1">
        <f t="array" ref="F13">IFERROR(SUMPRODUCT(('OWNERSHIP 1%'!$B$2:$B$10000=$A13)*('OWNERSHIP 1%'!$U$2:$U$10000=1)*('OWNERSHIP 1%'!$V$2:$V$10000&gt;=1)),0)</f>
        <v>13</v>
      </c>
      <c r="G13" s="27">
        <f t="shared" si="2"/>
        <v>34</v>
      </c>
      <c r="H13" s="27" t="str">
        <f t="shared" si="3"/>
        <v>Moderat</v>
      </c>
      <c r="I13" s="27" t="str">
        <f t="shared" si="4"/>
        <v>Sedang</v>
      </c>
    </row>
    <row r="14" spans="1:9" x14ac:dyDescent="0.25">
      <c r="A14" s="27" t="str">
        <f>" "&amp;'TICKER LIST'!B14</f>
        <v xml:space="preserve"> OILS</v>
      </c>
      <c r="B14" s="27">
        <f>IFERROR(ROUND(MAX(0,MIN(100,100-SUMIFS('OWNERSHIP 1%'!$V$2:$V$10000,'OWNERSHIP 1%'!$B$2:$B$10000,$A14,'OWNERSHIP 1%'!$U$2:$U$10000,1))),2),"")</f>
        <v>34.33</v>
      </c>
      <c r="C14" s="27" cm="1">
        <f t="array" ref="C14">IFERROR(ROUND(SUMPRODUCT(('OWNERSHIP 1%'!$B$2:$B$10000=$A14)*('OWNERSHIP 1%'!$U$2:$U$10000=1)*('OWNERSHIP 1%'!$V$2:$V$10000)^2),0),"")</f>
        <v>2374</v>
      </c>
      <c r="D14" s="27">
        <f>IFERROR(ROUND(_xlfn.SINGLE(_xlfn.MAXIFS('OWNERSHIP 1%'!$V$2:$V$10000,'OWNERSHIP 1%'!$B$2:$B$10000,$A14,'OWNERSHIP 1%'!$U$2:$U$10000,1)),2),"")</f>
        <v>47.85</v>
      </c>
      <c r="E14" s="27">
        <f>IFERROR(ROUND(SUMIFS('OWNERSHIP 1%'!$V$2:$V$7159,'OWNERSHIP 1%'!$B$2:$B$7159,$A14,'OWNERSHIP 1%'!$U$2:$U$7159,1,'OWNERSHIP 1%'!$W$2:$W$7159,"&lt;=3"),2),"")</f>
        <v>58.76</v>
      </c>
      <c r="F14" s="27" cm="1">
        <f t="array" ref="F14">IFERROR(SUMPRODUCT(('OWNERSHIP 1%'!$B$2:$B$10000=$A14)*('OWNERSHIP 1%'!$U$2:$U$10000=1)*('OWNERSHIP 1%'!$V$2:$V$10000&gt;=1)),0)</f>
        <v>6</v>
      </c>
      <c r="G14" s="27">
        <f t="shared" si="2"/>
        <v>46</v>
      </c>
      <c r="H14" s="27" t="str">
        <f t="shared" si="3"/>
        <v>Moderat</v>
      </c>
      <c r="I14" s="27" t="str">
        <f t="shared" si="4"/>
        <v>Sedang</v>
      </c>
    </row>
    <row r="15" spans="1:9" x14ac:dyDescent="0.25">
      <c r="A15" s="27" t="str">
        <f>" "&amp;'TICKER LIST'!B15</f>
        <v xml:space="preserve"> GPSO</v>
      </c>
      <c r="B15" s="27">
        <f>IFERROR(ROUND(MAX(0,MIN(100,100-SUMIFS('OWNERSHIP 1%'!$V$2:$V$10000,'OWNERSHIP 1%'!$B$2:$B$10000,$A15,'OWNERSHIP 1%'!$U$2:$U$10000,1))),2),"")</f>
        <v>42.34</v>
      </c>
      <c r="C15" s="27" cm="1">
        <f t="array" ref="C15">IFERROR(ROUND(SUMPRODUCT(('OWNERSHIP 1%'!$B$2:$B$10000=$A15)*('OWNERSHIP 1%'!$U$2:$U$10000=1)*('OWNERSHIP 1%'!$V$2:$V$10000)^2),0),"")</f>
        <v>1836</v>
      </c>
      <c r="D15" s="27">
        <f>IFERROR(ROUND(_xlfn.SINGLE(_xlfn.MAXIFS('OWNERSHIP 1%'!$V$2:$V$10000,'OWNERSHIP 1%'!$B$2:$B$10000,$A15,'OWNERSHIP 1%'!$U$2:$U$10000,1)),2),"")</f>
        <v>42.4</v>
      </c>
      <c r="E15" s="27">
        <f>IFERROR(ROUND(SUMIFS('OWNERSHIP 1%'!$V$2:$V$7159,'OWNERSHIP 1%'!$B$2:$B$7159,$A15,'OWNERSHIP 1%'!$U$2:$U$7159,1,'OWNERSHIP 1%'!$W$2:$W$7159,"&lt;=3"),2),"")</f>
        <v>49.28</v>
      </c>
      <c r="F15" s="27" cm="1">
        <f t="array" ref="F15">IFERROR(SUMPRODUCT(('OWNERSHIP 1%'!$B$2:$B$10000=$A15)*('OWNERSHIP 1%'!$U$2:$U$10000=1)*('OWNERSHIP 1%'!$V$2:$V$10000&gt;=1)),0)</f>
        <v>10</v>
      </c>
      <c r="G15" s="27">
        <f t="shared" si="2"/>
        <v>36</v>
      </c>
      <c r="H15" s="27" t="str">
        <f t="shared" si="3"/>
        <v>Moderat</v>
      </c>
      <c r="I15" s="27" t="str">
        <f t="shared" si="4"/>
        <v>Sedang</v>
      </c>
    </row>
    <row r="16" spans="1:9" x14ac:dyDescent="0.25">
      <c r="A16" s="27" t="str">
        <f>" "&amp;'TICKER LIST'!B16</f>
        <v xml:space="preserve"> MCOL</v>
      </c>
      <c r="B16" s="27">
        <f>IFERROR(ROUND(MAX(0,MIN(100,100-SUMIFS('OWNERSHIP 1%'!$V$2:$V$10000,'OWNERSHIP 1%'!$B$2:$B$10000,$A16,'OWNERSHIP 1%'!$U$2:$U$10000,1))),2),"")</f>
        <v>5.49</v>
      </c>
      <c r="C16" s="27" cm="1">
        <f t="array" ref="C16">IFERROR(ROUND(SUMPRODUCT(('OWNERSHIP 1%'!$B$2:$B$10000=$A16)*('OWNERSHIP 1%'!$U$2:$U$10000=1)*('OWNERSHIP 1%'!$V$2:$V$10000)^2),0),"")</f>
        <v>4534</v>
      </c>
      <c r="D16" s="27">
        <f>IFERROR(ROUND(_xlfn.SINGLE(_xlfn.MAXIFS('OWNERSHIP 1%'!$V$2:$V$10000,'OWNERSHIP 1%'!$B$2:$B$10000,$A16,'OWNERSHIP 1%'!$U$2:$U$10000,1)),2),"")</f>
        <v>61.2</v>
      </c>
      <c r="E16" s="27">
        <f>IFERROR(ROUND(SUMIFS('OWNERSHIP 1%'!$V$2:$V$7159,'OWNERSHIP 1%'!$B$2:$B$7159,$A16,'OWNERSHIP 1%'!$U$2:$U$7159,1,'OWNERSHIP 1%'!$W$2:$W$7159,"&lt;=3"),2),"")</f>
        <v>91.2</v>
      </c>
      <c r="F16" s="27" cm="1">
        <f t="array" ref="F16">IFERROR(SUMPRODUCT(('OWNERSHIP 1%'!$B$2:$B$10000=$A16)*('OWNERSHIP 1%'!$U$2:$U$10000=1)*('OWNERSHIP 1%'!$V$2:$V$10000&gt;=1)),0)</f>
        <v>5</v>
      </c>
      <c r="G16" s="27">
        <f t="shared" si="2"/>
        <v>68</v>
      </c>
      <c r="H16" s="27" t="str">
        <f t="shared" si="3"/>
        <v>Mayoritas</v>
      </c>
      <c r="I16" s="27" t="str">
        <f t="shared" si="4"/>
        <v>Tinggi</v>
      </c>
    </row>
    <row r="17" spans="1:9" x14ac:dyDescent="0.25">
      <c r="A17" s="27" t="str">
        <f>" "&amp;'TICKER LIST'!B17</f>
        <v xml:space="preserve"> RSGK</v>
      </c>
      <c r="B17" s="27">
        <f>IFERROR(ROUND(MAX(0,MIN(100,100-SUMIFS('OWNERSHIP 1%'!$V$2:$V$10000,'OWNERSHIP 1%'!$B$2:$B$10000,$A17,'OWNERSHIP 1%'!$U$2:$U$10000,1))),2),"")</f>
        <v>5.69</v>
      </c>
      <c r="C17" s="27" cm="1">
        <f t="array" ref="C17">IFERROR(ROUND(SUMPRODUCT(('OWNERSHIP 1%'!$B$2:$B$10000=$A17)*('OWNERSHIP 1%'!$U$2:$U$10000=1)*('OWNERSHIP 1%'!$V$2:$V$10000)^2),0),"")</f>
        <v>6157</v>
      </c>
      <c r="D17" s="27">
        <f>IFERROR(ROUND(_xlfn.SINGLE(_xlfn.MAXIFS('OWNERSHIP 1%'!$V$2:$V$10000,'OWNERSHIP 1%'!$B$2:$B$10000,$A17,'OWNERSHIP 1%'!$U$2:$U$10000,1)),2),"")</f>
        <v>77.31</v>
      </c>
      <c r="E17" s="27">
        <f>IFERROR(ROUND(SUMIFS('OWNERSHIP 1%'!$V$2:$V$7159,'OWNERSHIP 1%'!$B$2:$B$7159,$A17,'OWNERSHIP 1%'!$U$2:$U$7159,1,'OWNERSHIP 1%'!$W$2:$W$7159,"&lt;=3"),2),"")</f>
        <v>92.78</v>
      </c>
      <c r="F17" s="27" cm="1">
        <f t="array" ref="F17">IFERROR(SUMPRODUCT(('OWNERSHIP 1%'!$B$2:$B$10000=$A17)*('OWNERSHIP 1%'!$U$2:$U$10000=1)*('OWNERSHIP 1%'!$V$2:$V$10000&gt;=1)),0)</f>
        <v>4</v>
      </c>
      <c r="G17" s="27">
        <f t="shared" si="2"/>
        <v>77</v>
      </c>
      <c r="H17" s="27" t="str">
        <f t="shared" si="3"/>
        <v>Mayoritas</v>
      </c>
      <c r="I17" s="27" t="str">
        <f t="shared" si="4"/>
        <v>Tinggi</v>
      </c>
    </row>
    <row r="18" spans="1:9" x14ac:dyDescent="0.25">
      <c r="A18" s="27" t="str">
        <f>" "&amp;'TICKER LIST'!B18</f>
        <v xml:space="preserve"> RUNS</v>
      </c>
      <c r="B18" s="27">
        <f>IFERROR(ROUND(MAX(0,MIN(100,100-SUMIFS('OWNERSHIP 1%'!$V$2:$V$10000,'OWNERSHIP 1%'!$B$2:$B$10000,$A18,'OWNERSHIP 1%'!$U$2:$U$10000,1))),2),"")</f>
        <v>17.399999999999999</v>
      </c>
      <c r="C18" s="27" cm="1">
        <f t="array" ref="C18">IFERROR(ROUND(SUMPRODUCT(('OWNERSHIP 1%'!$B$2:$B$10000=$A18)*('OWNERSHIP 1%'!$U$2:$U$10000=1)*('OWNERSHIP 1%'!$V$2:$V$10000)^2),0),"")</f>
        <v>1656</v>
      </c>
      <c r="D18" s="27">
        <f>IFERROR(ROUND(_xlfn.SINGLE(_xlfn.MAXIFS('OWNERSHIP 1%'!$V$2:$V$10000,'OWNERSHIP 1%'!$B$2:$B$10000,$A18,'OWNERSHIP 1%'!$U$2:$U$10000,1)),2),"")</f>
        <v>27.36</v>
      </c>
      <c r="E18" s="27">
        <f>IFERROR(ROUND(SUMIFS('OWNERSHIP 1%'!$V$2:$V$7159,'OWNERSHIP 1%'!$B$2:$B$7159,$A18,'OWNERSHIP 1%'!$U$2:$U$7159,1,'OWNERSHIP 1%'!$W$2:$W$7159,"&lt;=3"),2),"")</f>
        <v>63.38</v>
      </c>
      <c r="F18" s="27" cm="1">
        <f t="array" ref="F18">IFERROR(SUMPRODUCT(('OWNERSHIP 1%'!$B$2:$B$10000=$A18)*('OWNERSHIP 1%'!$U$2:$U$10000=1)*('OWNERSHIP 1%'!$V$2:$V$10000&gt;=1)),0)</f>
        <v>11</v>
      </c>
      <c r="G18" s="27">
        <f t="shared" si="2"/>
        <v>39</v>
      </c>
      <c r="H18" s="27" t="str">
        <f t="shared" si="3"/>
        <v>Oligopoli</v>
      </c>
      <c r="I18" s="27" t="str">
        <f t="shared" si="4"/>
        <v>Sedang</v>
      </c>
    </row>
    <row r="19" spans="1:9" x14ac:dyDescent="0.25">
      <c r="A19" s="27" t="str">
        <f>" "&amp;'TICKER LIST'!B19</f>
        <v xml:space="preserve"> SBMA</v>
      </c>
      <c r="B19" s="27">
        <f>IFERROR(ROUND(MAX(0,MIN(100,100-SUMIFS('OWNERSHIP 1%'!$V$2:$V$10000,'OWNERSHIP 1%'!$B$2:$B$10000,$A19,'OWNERSHIP 1%'!$U$2:$U$10000,1))),2),"")</f>
        <v>22.3</v>
      </c>
      <c r="C19" s="27" cm="1">
        <f t="array" ref="C19">IFERROR(ROUND(SUMPRODUCT(('OWNERSHIP 1%'!$B$2:$B$10000=$A19)*('OWNERSHIP 1%'!$U$2:$U$10000=1)*('OWNERSHIP 1%'!$V$2:$V$10000)^2),0),"")</f>
        <v>4040</v>
      </c>
      <c r="D19" s="27">
        <f>IFERROR(ROUND(_xlfn.SINGLE(_xlfn.MAXIFS('OWNERSHIP 1%'!$V$2:$V$10000,'OWNERSHIP 1%'!$B$2:$B$10000,$A19,'OWNERSHIP 1%'!$U$2:$U$10000,1)),2),"")</f>
        <v>62.91</v>
      </c>
      <c r="E19" s="27">
        <f>IFERROR(ROUND(SUMIFS('OWNERSHIP 1%'!$V$2:$V$7159,'OWNERSHIP 1%'!$B$2:$B$7159,$A19,'OWNERSHIP 1%'!$U$2:$U$7159,1,'OWNERSHIP 1%'!$W$2:$W$7159,"&lt;=3"),2),"")</f>
        <v>74.930000000000007</v>
      </c>
      <c r="F19" s="27" cm="1">
        <f t="array" ref="F19">IFERROR(SUMPRODUCT(('OWNERSHIP 1%'!$B$2:$B$10000=$A19)*('OWNERSHIP 1%'!$U$2:$U$10000=1)*('OWNERSHIP 1%'!$V$2:$V$10000&gt;=1)),0)</f>
        <v>4</v>
      </c>
      <c r="G19" s="27">
        <f t="shared" si="2"/>
        <v>61</v>
      </c>
      <c r="H19" s="27" t="str">
        <f t="shared" si="3"/>
        <v>Mayoritas</v>
      </c>
      <c r="I19" s="27" t="str">
        <f t="shared" si="4"/>
        <v>Tinggi</v>
      </c>
    </row>
    <row r="20" spans="1:9" x14ac:dyDescent="0.25">
      <c r="A20" s="27" t="str">
        <f>" "&amp;'TICKER LIST'!B20</f>
        <v xml:space="preserve"> CMNT</v>
      </c>
      <c r="B20" s="27">
        <f>IFERROR(ROUND(MAX(0,MIN(100,100-SUMIFS('OWNERSHIP 1%'!$V$2:$V$10000,'OWNERSHIP 1%'!$B$2:$B$10000,$A20,'OWNERSHIP 1%'!$U$2:$U$10000,1))),2),"")</f>
        <v>1.65</v>
      </c>
      <c r="C20" s="27" cm="1">
        <f t="array" ref="C20">IFERROR(ROUND(SUMPRODUCT(('OWNERSHIP 1%'!$B$2:$B$10000=$A20)*('OWNERSHIP 1%'!$U$2:$U$10000=1)*('OWNERSHIP 1%'!$V$2:$V$10000)^2),0),"")</f>
        <v>7666</v>
      </c>
      <c r="D20" s="27">
        <f>IFERROR(ROUND(_xlfn.SINGLE(_xlfn.MAXIFS('OWNERSHIP 1%'!$V$2:$V$10000,'OWNERSHIP 1%'!$B$2:$B$10000,$A20,'OWNERSHIP 1%'!$U$2:$U$10000,1)),2),"")</f>
        <v>87.37</v>
      </c>
      <c r="E20" s="27">
        <f>IFERROR(ROUND(SUMIFS('OWNERSHIP 1%'!$V$2:$V$7159,'OWNERSHIP 1%'!$B$2:$B$7159,$A20,'OWNERSHIP 1%'!$U$2:$U$7159,1,'OWNERSHIP 1%'!$W$2:$W$7159,"&lt;=3"),2),"")</f>
        <v>94.81</v>
      </c>
      <c r="F20" s="27" cm="1">
        <f t="array" ref="F20">IFERROR(SUMPRODUCT(('OWNERSHIP 1%'!$B$2:$B$10000=$A20)*('OWNERSHIP 1%'!$U$2:$U$10000=1)*('OWNERSHIP 1%'!$V$2:$V$10000&gt;=1)),0)</f>
        <v>6</v>
      </c>
      <c r="G20" s="27">
        <f t="shared" si="2"/>
        <v>82</v>
      </c>
      <c r="H20" s="27" t="str">
        <f t="shared" si="3"/>
        <v>Mayoritas</v>
      </c>
      <c r="I20" s="27" t="str">
        <f t="shared" si="4"/>
        <v>Tinggi</v>
      </c>
    </row>
    <row r="21" spans="1:9" x14ac:dyDescent="0.25">
      <c r="A21" s="27" t="str">
        <f>" "&amp;'TICKER LIST'!B21</f>
        <v xml:space="preserve"> GTSI</v>
      </c>
      <c r="B21" s="27">
        <f>IFERROR(ROUND(MAX(0,MIN(100,100-SUMIFS('OWNERSHIP 1%'!$V$2:$V$10000,'OWNERSHIP 1%'!$B$2:$B$10000,$A21,'OWNERSHIP 1%'!$U$2:$U$10000,1))),2),"")</f>
        <v>14.17</v>
      </c>
      <c r="C21" s="27" cm="1">
        <f t="array" ref="C21">IFERROR(ROUND(SUMPRODUCT(('OWNERSHIP 1%'!$B$2:$B$10000=$A21)*('OWNERSHIP 1%'!$U$2:$U$10000=1)*('OWNERSHIP 1%'!$V$2:$V$10000)^2),0),"")</f>
        <v>7192</v>
      </c>
      <c r="D21" s="27">
        <f>IFERROR(ROUND(_xlfn.SINGLE(_xlfn.MAXIFS('OWNERSHIP 1%'!$V$2:$V$10000,'OWNERSHIP 1%'!$B$2:$B$10000,$A21,'OWNERSHIP 1%'!$U$2:$U$10000,1)),2),"")</f>
        <v>84.8</v>
      </c>
      <c r="E21" s="27">
        <f>IFERROR(ROUND(SUMIFS('OWNERSHIP 1%'!$V$2:$V$7159,'OWNERSHIP 1%'!$B$2:$B$7159,$A21,'OWNERSHIP 1%'!$U$2:$U$7159,1,'OWNERSHIP 1%'!$W$2:$W$7159,"&lt;=3"),2),"")</f>
        <v>85.83</v>
      </c>
      <c r="F21" s="27" cm="1">
        <f t="array" ref="F21">IFERROR(SUMPRODUCT(('OWNERSHIP 1%'!$B$2:$B$10000=$A21)*('OWNERSHIP 1%'!$U$2:$U$10000=1)*('OWNERSHIP 1%'!$V$2:$V$10000&gt;=1)),0)</f>
        <v>2</v>
      </c>
      <c r="G21" s="27">
        <f t="shared" si="2"/>
        <v>81</v>
      </c>
      <c r="H21" s="27" t="str">
        <f t="shared" si="3"/>
        <v>Mayoritas</v>
      </c>
      <c r="I21" s="27" t="str">
        <f t="shared" si="4"/>
        <v>Tinggi</v>
      </c>
    </row>
    <row r="22" spans="1:9" x14ac:dyDescent="0.25">
      <c r="A22" s="27" t="str">
        <f>" "&amp;'TICKER LIST'!B22</f>
        <v xml:space="preserve"> IDEA</v>
      </c>
      <c r="B22" s="27">
        <f>IFERROR(ROUND(MAX(0,MIN(100,100-SUMIFS('OWNERSHIP 1%'!$V$2:$V$10000,'OWNERSHIP 1%'!$B$2:$B$10000,$A22,'OWNERSHIP 1%'!$U$2:$U$10000,1))),2),"")</f>
        <v>27.61</v>
      </c>
      <c r="C22" s="27" cm="1">
        <f t="array" ref="C22">IFERROR(ROUND(SUMPRODUCT(('OWNERSHIP 1%'!$B$2:$B$10000=$A22)*('OWNERSHIP 1%'!$U$2:$U$10000=1)*('OWNERSHIP 1%'!$V$2:$V$10000)^2),0),"")</f>
        <v>2269</v>
      </c>
      <c r="D22" s="27">
        <f>IFERROR(ROUND(_xlfn.SINGLE(_xlfn.MAXIFS('OWNERSHIP 1%'!$V$2:$V$10000,'OWNERSHIP 1%'!$B$2:$B$10000,$A22,'OWNERSHIP 1%'!$U$2:$U$10000,1)),2),"")</f>
        <v>37.909999999999997</v>
      </c>
      <c r="E22" s="27">
        <f>IFERROR(ROUND(SUMIFS('OWNERSHIP 1%'!$V$2:$V$7159,'OWNERSHIP 1%'!$B$2:$B$7159,$A22,'OWNERSHIP 1%'!$U$2:$U$7159,1,'OWNERSHIP 1%'!$W$2:$W$7159,"&lt;=3"),2),"")</f>
        <v>69.09</v>
      </c>
      <c r="F22" s="27" cm="1">
        <f t="array" ref="F22">IFERROR(SUMPRODUCT(('OWNERSHIP 1%'!$B$2:$B$10000=$A22)*('OWNERSHIP 1%'!$U$2:$U$10000=1)*('OWNERSHIP 1%'!$V$2:$V$10000&gt;=1)),0)</f>
        <v>6</v>
      </c>
      <c r="G22" s="27">
        <f t="shared" si="2"/>
        <v>49</v>
      </c>
      <c r="H22" s="27" t="str">
        <f t="shared" si="3"/>
        <v>Oligopoli</v>
      </c>
      <c r="I22" s="27" t="str">
        <f t="shared" si="4"/>
        <v>Sedang</v>
      </c>
    </row>
    <row r="23" spans="1:9" x14ac:dyDescent="0.25">
      <c r="A23" s="27" t="str">
        <f>" "&amp;'TICKER LIST'!B23</f>
        <v xml:space="preserve"> KUAS</v>
      </c>
      <c r="B23" s="27">
        <f>IFERROR(ROUND(MAX(0,MIN(100,100-SUMIFS('OWNERSHIP 1%'!$V$2:$V$10000,'OWNERSHIP 1%'!$B$2:$B$10000,$A23,'OWNERSHIP 1%'!$U$2:$U$10000,1))),2),"")</f>
        <v>26.47</v>
      </c>
      <c r="C23" s="27" cm="1">
        <f t="array" ref="C23">IFERROR(ROUND(SUMPRODUCT(('OWNERSHIP 1%'!$B$2:$B$10000=$A23)*('OWNERSHIP 1%'!$U$2:$U$10000=1)*('OWNERSHIP 1%'!$V$2:$V$10000)^2),0),"")</f>
        <v>1146</v>
      </c>
      <c r="D23" s="27">
        <f>IFERROR(ROUND(_xlfn.SINGLE(_xlfn.MAXIFS('OWNERSHIP 1%'!$V$2:$V$10000,'OWNERSHIP 1%'!$B$2:$B$10000,$A23,'OWNERSHIP 1%'!$U$2:$U$10000,1)),2),"")</f>
        <v>27.3</v>
      </c>
      <c r="E23" s="27">
        <f>IFERROR(ROUND(SUMIFS('OWNERSHIP 1%'!$V$2:$V$7159,'OWNERSHIP 1%'!$B$2:$B$7159,$A23,'OWNERSHIP 1%'!$U$2:$U$7159,1,'OWNERSHIP 1%'!$W$2:$W$7159,"&lt;=3"),2),"")</f>
        <v>51.85</v>
      </c>
      <c r="F23" s="27" cm="1">
        <f t="array" ref="F23">IFERROR(SUMPRODUCT(('OWNERSHIP 1%'!$B$2:$B$10000=$A23)*('OWNERSHIP 1%'!$U$2:$U$10000=1)*('OWNERSHIP 1%'!$V$2:$V$10000&gt;=1)),0)</f>
        <v>10</v>
      </c>
      <c r="G23" s="27">
        <f t="shared" si="2"/>
        <v>34</v>
      </c>
      <c r="H23" s="27" t="str">
        <f t="shared" si="3"/>
        <v>Moderat</v>
      </c>
      <c r="I23" s="27" t="str">
        <f t="shared" si="4"/>
        <v>Sedang</v>
      </c>
    </row>
    <row r="24" spans="1:9" x14ac:dyDescent="0.25">
      <c r="A24" s="27" t="str">
        <f>" "&amp;'TICKER LIST'!B24</f>
        <v xml:space="preserve"> BOBA</v>
      </c>
      <c r="B24" s="27">
        <f>IFERROR(ROUND(MAX(0,MIN(100,100-SUMIFS('OWNERSHIP 1%'!$V$2:$V$10000,'OWNERSHIP 1%'!$B$2:$B$10000,$A24,'OWNERSHIP 1%'!$U$2:$U$10000,1))),2),"")</f>
        <v>3.39</v>
      </c>
      <c r="C24" s="27" cm="1">
        <f t="array" ref="C24">IFERROR(ROUND(SUMPRODUCT(('OWNERSHIP 1%'!$B$2:$B$10000=$A24)*('OWNERSHIP 1%'!$U$2:$U$10000=1)*('OWNERSHIP 1%'!$V$2:$V$10000)^2),0),"")</f>
        <v>1734</v>
      </c>
      <c r="D24" s="27">
        <f>IFERROR(ROUND(_xlfn.SINGLE(_xlfn.MAXIFS('OWNERSHIP 1%'!$V$2:$V$10000,'OWNERSHIP 1%'!$B$2:$B$10000,$A24,'OWNERSHIP 1%'!$U$2:$U$10000,1)),2),"")</f>
        <v>28.95</v>
      </c>
      <c r="E24" s="27">
        <f>IFERROR(ROUND(SUMIFS('OWNERSHIP 1%'!$V$2:$V$7159,'OWNERSHIP 1%'!$B$2:$B$7159,$A24,'OWNERSHIP 1%'!$U$2:$U$7159,1,'OWNERSHIP 1%'!$W$2:$W$7159,"&lt;=3"),2),"")</f>
        <v>67.61</v>
      </c>
      <c r="F24" s="27" cm="1">
        <f t="array" ref="F24">IFERROR(SUMPRODUCT(('OWNERSHIP 1%'!$B$2:$B$10000=$A24)*('OWNERSHIP 1%'!$U$2:$U$10000=1)*('OWNERSHIP 1%'!$V$2:$V$10000&gt;=1)),0)</f>
        <v>12</v>
      </c>
      <c r="G24" s="27">
        <f t="shared" si="2"/>
        <v>40</v>
      </c>
      <c r="H24" s="27" t="str">
        <f t="shared" si="3"/>
        <v>Oligopoli</v>
      </c>
      <c r="I24" s="27" t="str">
        <f t="shared" si="4"/>
        <v>Sedang</v>
      </c>
    </row>
    <row r="25" spans="1:9" x14ac:dyDescent="0.25">
      <c r="A25" s="27" t="str">
        <f>" "&amp;'TICKER LIST'!B25</f>
        <v xml:space="preserve"> MTEL</v>
      </c>
      <c r="B25" s="27">
        <f>IFERROR(ROUND(MAX(0,MIN(100,100-SUMIFS('OWNERSHIP 1%'!$V$2:$V$10000,'OWNERSHIP 1%'!$B$2:$B$10000,$A25,'OWNERSHIP 1%'!$U$2:$U$10000,1))),2),"")</f>
        <v>7.04</v>
      </c>
      <c r="C25" s="27" cm="1">
        <f t="array" ref="C25">IFERROR(ROUND(SUMPRODUCT(('OWNERSHIP 1%'!$B$2:$B$10000=$A25)*('OWNERSHIP 1%'!$U$2:$U$10000=1)*('OWNERSHIP 1%'!$V$2:$V$10000)^2),0),"")</f>
        <v>5259</v>
      </c>
      <c r="D25" s="27">
        <f>IFERROR(ROUND(_xlfn.SINGLE(_xlfn.MAXIFS('OWNERSHIP 1%'!$V$2:$V$10000,'OWNERSHIP 1%'!$B$2:$B$10000,$A25,'OWNERSHIP 1%'!$U$2:$U$10000,1)),2),"")</f>
        <v>71.83</v>
      </c>
      <c r="E25" s="27">
        <f>IFERROR(ROUND(SUMIFS('OWNERSHIP 1%'!$V$2:$V$7159,'OWNERSHIP 1%'!$B$2:$B$7159,$A25,'OWNERSHIP 1%'!$U$2:$U$7159,1,'OWNERSHIP 1%'!$W$2:$W$7159,"&lt;=3"),2),"")</f>
        <v>83.14</v>
      </c>
      <c r="F25" s="27" cm="1">
        <f t="array" ref="F25">IFERROR(SUMPRODUCT(('OWNERSHIP 1%'!$B$2:$B$10000=$A25)*('OWNERSHIP 1%'!$U$2:$U$10000=1)*('OWNERSHIP 1%'!$V$2:$V$10000&gt;=1)),0)</f>
        <v>6</v>
      </c>
      <c r="G25" s="27">
        <f t="shared" si="2"/>
        <v>68</v>
      </c>
      <c r="H25" s="27" t="str">
        <f t="shared" si="3"/>
        <v>Mayoritas</v>
      </c>
      <c r="I25" s="27" t="str">
        <f t="shared" si="4"/>
        <v>Tinggi</v>
      </c>
    </row>
    <row r="26" spans="1:9" x14ac:dyDescent="0.25">
      <c r="A26" s="27" t="str">
        <f>" "&amp;'TICKER LIST'!B26</f>
        <v xml:space="preserve"> DEPO</v>
      </c>
      <c r="B26" s="27">
        <f>IFERROR(ROUND(MAX(0,MIN(100,100-SUMIFS('OWNERSHIP 1%'!$V$2:$V$10000,'OWNERSHIP 1%'!$B$2:$B$10000,$A26,'OWNERSHIP 1%'!$U$2:$U$10000,1))),2),"")</f>
        <v>6.01</v>
      </c>
      <c r="C26" s="27" cm="1">
        <f t="array" ref="C26">IFERROR(ROUND(SUMPRODUCT(('OWNERSHIP 1%'!$B$2:$B$10000=$A26)*('OWNERSHIP 1%'!$U$2:$U$10000=1)*('OWNERSHIP 1%'!$V$2:$V$10000)^2),0),"")</f>
        <v>2111</v>
      </c>
      <c r="D26" s="27">
        <f>IFERROR(ROUND(_xlfn.SINGLE(_xlfn.MAXIFS('OWNERSHIP 1%'!$V$2:$V$10000,'OWNERSHIP 1%'!$B$2:$B$10000,$A26,'OWNERSHIP 1%'!$U$2:$U$10000,1)),2),"")</f>
        <v>23.5</v>
      </c>
      <c r="E26" s="27">
        <f>IFERROR(ROUND(SUMIFS('OWNERSHIP 1%'!$V$2:$V$7159,'OWNERSHIP 1%'!$B$2:$B$7159,$A26,'OWNERSHIP 1%'!$U$2:$U$7159,1,'OWNERSHIP 1%'!$W$2:$W$7159,"&lt;=3"),2),"")</f>
        <v>69.739999999999995</v>
      </c>
      <c r="F26" s="27" cm="1">
        <f t="array" ref="F26">IFERROR(SUMPRODUCT(('OWNERSHIP 1%'!$B$2:$B$10000=$A26)*('OWNERSHIP 1%'!$U$2:$U$10000=1)*('OWNERSHIP 1%'!$V$2:$V$10000&gt;=1)),0)</f>
        <v>5</v>
      </c>
      <c r="G26" s="27">
        <f t="shared" si="2"/>
        <v>50</v>
      </c>
      <c r="H26" s="27" t="str">
        <f t="shared" si="3"/>
        <v>Oligopoli</v>
      </c>
      <c r="I26" s="27" t="str">
        <f t="shared" si="4"/>
        <v>Sedang</v>
      </c>
    </row>
    <row r="27" spans="1:9" x14ac:dyDescent="0.25">
      <c r="A27" s="27" t="str">
        <f>" "&amp;'TICKER LIST'!B27</f>
        <v xml:space="preserve"> BINO</v>
      </c>
      <c r="B27" s="27">
        <f>IFERROR(ROUND(MAX(0,MIN(100,100-SUMIFS('OWNERSHIP 1%'!$V$2:$V$10000,'OWNERSHIP 1%'!$B$2:$B$10000,$A27,'OWNERSHIP 1%'!$U$2:$U$10000,1))),2),"")</f>
        <v>6.67</v>
      </c>
      <c r="C27" s="27" cm="1">
        <f t="array" ref="C27">IFERROR(ROUND(SUMPRODUCT(('OWNERSHIP 1%'!$B$2:$B$10000=$A27)*('OWNERSHIP 1%'!$U$2:$U$10000=1)*('OWNERSHIP 1%'!$V$2:$V$10000)^2),0),"")</f>
        <v>7400</v>
      </c>
      <c r="D27" s="27">
        <f>IFERROR(ROUND(_xlfn.SINGLE(_xlfn.MAXIFS('OWNERSHIP 1%'!$V$2:$V$10000,'OWNERSHIP 1%'!$B$2:$B$10000,$A27,'OWNERSHIP 1%'!$U$2:$U$10000,1)),2),"")</f>
        <v>85.68</v>
      </c>
      <c r="E27" s="27">
        <f>IFERROR(ROUND(SUMIFS('OWNERSHIP 1%'!$V$2:$V$7159,'OWNERSHIP 1%'!$B$2:$B$7159,$A27,'OWNERSHIP 1%'!$U$2:$U$7159,1,'OWNERSHIP 1%'!$W$2:$W$7159,"&lt;=3"),2),"")</f>
        <v>93.33</v>
      </c>
      <c r="F27" s="27" cm="1">
        <f t="array" ref="F27">IFERROR(SUMPRODUCT(('OWNERSHIP 1%'!$B$2:$B$10000=$A27)*('OWNERSHIP 1%'!$U$2:$U$10000=1)*('OWNERSHIP 1%'!$V$2:$V$10000&gt;=1)),0)</f>
        <v>2</v>
      </c>
      <c r="G27" s="27">
        <f t="shared" si="2"/>
        <v>85</v>
      </c>
      <c r="H27" s="27" t="str">
        <f t="shared" si="3"/>
        <v>Mayoritas</v>
      </c>
      <c r="I27" s="27" t="str">
        <f t="shared" si="4"/>
        <v>Tinggi</v>
      </c>
    </row>
    <row r="28" spans="1:9" x14ac:dyDescent="0.25">
      <c r="A28" s="27" t="str">
        <f>" "&amp;'TICKER LIST'!B28</f>
        <v xml:space="preserve"> CMRY</v>
      </c>
      <c r="B28" s="27">
        <f>IFERROR(ROUND(MAX(0,MIN(100,100-SUMIFS('OWNERSHIP 1%'!$V$2:$V$10000,'OWNERSHIP 1%'!$B$2:$B$10000,$A28,'OWNERSHIP 1%'!$U$2:$U$10000,1))),2),"")</f>
        <v>16.79</v>
      </c>
      <c r="C28" s="27" cm="1">
        <f t="array" ref="C28">IFERROR(ROUND(SUMPRODUCT(('OWNERSHIP 1%'!$B$2:$B$10000=$A28)*('OWNERSHIP 1%'!$U$2:$U$10000=1)*('OWNERSHIP 1%'!$V$2:$V$10000)^2),0),"")</f>
        <v>3058</v>
      </c>
      <c r="D28" s="27">
        <f>IFERROR(ROUND(_xlfn.SINGLE(_xlfn.MAXIFS('OWNERSHIP 1%'!$V$2:$V$10000,'OWNERSHIP 1%'!$B$2:$B$10000,$A28,'OWNERSHIP 1%'!$U$2:$U$10000,1)),2),"")</f>
        <v>53.56</v>
      </c>
      <c r="E28" s="27">
        <f>IFERROR(ROUND(SUMIFS('OWNERSHIP 1%'!$V$2:$V$7159,'OWNERSHIP 1%'!$B$2:$B$7159,$A28,'OWNERSHIP 1%'!$U$2:$U$7159,1,'OWNERSHIP 1%'!$W$2:$W$7159,"&lt;=3"),2),"")</f>
        <v>68.31</v>
      </c>
      <c r="F28" s="27" cm="1">
        <f t="array" ref="F28">IFERROR(SUMPRODUCT(('OWNERSHIP 1%'!$B$2:$B$10000=$A28)*('OWNERSHIP 1%'!$U$2:$U$10000=1)*('OWNERSHIP 1%'!$V$2:$V$10000&gt;=1)),0)</f>
        <v>7</v>
      </c>
      <c r="G28" s="27">
        <f t="shared" si="2"/>
        <v>51</v>
      </c>
      <c r="H28" s="27" t="str">
        <f t="shared" si="3"/>
        <v>Mayoritas</v>
      </c>
      <c r="I28" s="27" t="str">
        <f t="shared" si="4"/>
        <v>Sedang</v>
      </c>
    </row>
    <row r="29" spans="1:9" x14ac:dyDescent="0.25">
      <c r="A29" s="27" t="str">
        <f>" "&amp;'TICKER LIST'!B29</f>
        <v xml:space="preserve"> WGSH</v>
      </c>
      <c r="B29" s="27">
        <f>IFERROR(ROUND(MAX(0,MIN(100,100-SUMIFS('OWNERSHIP 1%'!$V$2:$V$10000,'OWNERSHIP 1%'!$B$2:$B$10000,$A29,'OWNERSHIP 1%'!$U$2:$U$10000,1))),2),"")</f>
        <v>13.69</v>
      </c>
      <c r="C29" s="27" cm="1">
        <f t="array" ref="C29">IFERROR(ROUND(SUMPRODUCT(('OWNERSHIP 1%'!$B$2:$B$10000=$A29)*('OWNERSHIP 1%'!$U$2:$U$10000=1)*('OWNERSHIP 1%'!$V$2:$V$10000)^2),0),"")</f>
        <v>1542</v>
      </c>
      <c r="D29" s="27">
        <f>IFERROR(ROUND(_xlfn.SINGLE(_xlfn.MAXIFS('OWNERSHIP 1%'!$V$2:$V$10000,'OWNERSHIP 1%'!$B$2:$B$10000,$A29,'OWNERSHIP 1%'!$U$2:$U$10000,1)),2),"")</f>
        <v>33.14</v>
      </c>
      <c r="E29" s="27">
        <f>IFERROR(ROUND(SUMIFS('OWNERSHIP 1%'!$V$2:$V$7159,'OWNERSHIP 1%'!$B$2:$B$7159,$A29,'OWNERSHIP 1%'!$U$2:$U$7159,1,'OWNERSHIP 1%'!$W$2:$W$7159,"&lt;=3"),2),"")</f>
        <v>56.72</v>
      </c>
      <c r="F29" s="27" cm="1">
        <f t="array" ref="F29">IFERROR(SUMPRODUCT(('OWNERSHIP 1%'!$B$2:$B$10000=$A29)*('OWNERSHIP 1%'!$U$2:$U$10000=1)*('OWNERSHIP 1%'!$V$2:$V$10000&gt;=1)),0)</f>
        <v>13</v>
      </c>
      <c r="G29" s="27">
        <f t="shared" si="2"/>
        <v>34</v>
      </c>
      <c r="H29" s="27" t="str">
        <f t="shared" si="3"/>
        <v>Moderat</v>
      </c>
      <c r="I29" s="27" t="str">
        <f t="shared" si="4"/>
        <v>Sedang</v>
      </c>
    </row>
    <row r="30" spans="1:9" x14ac:dyDescent="0.25">
      <c r="A30" s="27" t="str">
        <f>" "&amp;'TICKER LIST'!B30</f>
        <v xml:space="preserve"> TAYS</v>
      </c>
      <c r="B30" s="27">
        <f>IFERROR(ROUND(MAX(0,MIN(100,100-SUMIFS('OWNERSHIP 1%'!$V$2:$V$10000,'OWNERSHIP 1%'!$B$2:$B$10000,$A30,'OWNERSHIP 1%'!$U$2:$U$10000,1))),2),"")</f>
        <v>29.53</v>
      </c>
      <c r="C30" s="27" cm="1">
        <f t="array" ref="C30">IFERROR(ROUND(SUMPRODUCT(('OWNERSHIP 1%'!$B$2:$B$10000=$A30)*('OWNERSHIP 1%'!$U$2:$U$10000=1)*('OWNERSHIP 1%'!$V$2:$V$10000)^2),0),"")</f>
        <v>816</v>
      </c>
      <c r="D30" s="27">
        <f>IFERROR(ROUND(_xlfn.SINGLE(_xlfn.MAXIFS('OWNERSHIP 1%'!$V$2:$V$10000,'OWNERSHIP 1%'!$B$2:$B$10000,$A30,'OWNERSHIP 1%'!$U$2:$U$10000,1)),2),"")</f>
        <v>18.7</v>
      </c>
      <c r="E30" s="27">
        <f>IFERROR(ROUND(SUMIFS('OWNERSHIP 1%'!$V$2:$V$7159,'OWNERSHIP 1%'!$B$2:$B$7159,$A30,'OWNERSHIP 1%'!$U$2:$U$7159,1,'OWNERSHIP 1%'!$W$2:$W$7159,"&lt;=3"),2),"")</f>
        <v>43.96</v>
      </c>
      <c r="F30" s="27" cm="1">
        <f t="array" ref="F30">IFERROR(SUMPRODUCT(('OWNERSHIP 1%'!$B$2:$B$10000=$A30)*('OWNERSHIP 1%'!$U$2:$U$10000=1)*('OWNERSHIP 1%'!$V$2:$V$10000&gt;=1)),0)</f>
        <v>9</v>
      </c>
      <c r="G30" s="27">
        <f t="shared" si="2"/>
        <v>31</v>
      </c>
      <c r="H30" s="27" t="str">
        <f t="shared" si="3"/>
        <v>Moderat</v>
      </c>
      <c r="I30" s="27" t="str">
        <f t="shared" si="4"/>
        <v>Sedang</v>
      </c>
    </row>
    <row r="31" spans="1:9" x14ac:dyDescent="0.25">
      <c r="A31" s="27" t="str">
        <f>" "&amp;'TICKER LIST'!B31</f>
        <v xml:space="preserve"> WMPP</v>
      </c>
      <c r="B31" s="27">
        <f>IFERROR(ROUND(MAX(0,MIN(100,100-SUMIFS('OWNERSHIP 1%'!$V$2:$V$10000,'OWNERSHIP 1%'!$B$2:$B$10000,$A31,'OWNERSHIP 1%'!$U$2:$U$10000,1))),2),"")</f>
        <v>15.15</v>
      </c>
      <c r="C31" s="27" cm="1">
        <f t="array" ref="C31">IFERROR(ROUND(SUMPRODUCT(('OWNERSHIP 1%'!$B$2:$B$10000=$A31)*('OWNERSHIP 1%'!$U$2:$U$10000=1)*('OWNERSHIP 1%'!$V$2:$V$10000)^2),0),"")</f>
        <v>4554</v>
      </c>
      <c r="D31" s="27">
        <f>IFERROR(ROUND(_xlfn.SINGLE(_xlfn.MAXIFS('OWNERSHIP 1%'!$V$2:$V$10000,'OWNERSHIP 1%'!$B$2:$B$10000,$A31,'OWNERSHIP 1%'!$U$2:$U$10000,1)),2),"")</f>
        <v>66.95</v>
      </c>
      <c r="E31" s="27">
        <f>IFERROR(ROUND(SUMIFS('OWNERSHIP 1%'!$V$2:$V$7159,'OWNERSHIP 1%'!$B$2:$B$7159,$A31,'OWNERSHIP 1%'!$U$2:$U$7159,1,'OWNERSHIP 1%'!$W$2:$W$7159,"&lt;=3"),2),"")</f>
        <v>77.02</v>
      </c>
      <c r="F31" s="27" cm="1">
        <f t="array" ref="F31">IFERROR(SUMPRODUCT(('OWNERSHIP 1%'!$B$2:$B$10000=$A31)*('OWNERSHIP 1%'!$U$2:$U$10000=1)*('OWNERSHIP 1%'!$V$2:$V$10000&gt;=1)),0)</f>
        <v>8</v>
      </c>
      <c r="G31" s="27">
        <f t="shared" si="2"/>
        <v>60</v>
      </c>
      <c r="H31" s="27" t="str">
        <f t="shared" si="3"/>
        <v>Mayoritas</v>
      </c>
      <c r="I31" s="27" t="str">
        <f t="shared" si="4"/>
        <v>Tinggi</v>
      </c>
    </row>
    <row r="32" spans="1:9" x14ac:dyDescent="0.25">
      <c r="A32" s="27" t="str">
        <f>" "&amp;'TICKER LIST'!B32</f>
        <v xml:space="preserve"> RMKE</v>
      </c>
      <c r="B32" s="27">
        <f>IFERROR(ROUND(MAX(0,MIN(100,100-SUMIFS('OWNERSHIP 1%'!$V$2:$V$10000,'OWNERSHIP 1%'!$B$2:$B$10000,$A32,'OWNERSHIP 1%'!$U$2:$U$10000,1))),2),"")</f>
        <v>19.440000000000001</v>
      </c>
      <c r="C32" s="27" cm="1">
        <f t="array" ref="C32">IFERROR(ROUND(SUMPRODUCT(('OWNERSHIP 1%'!$B$2:$B$10000=$A32)*('OWNERSHIP 1%'!$U$2:$U$10000=1)*('OWNERSHIP 1%'!$V$2:$V$10000)^2),0),"")</f>
        <v>3318</v>
      </c>
      <c r="D32" s="27">
        <f>IFERROR(ROUND(_xlfn.SINGLE(_xlfn.MAXIFS('OWNERSHIP 1%'!$V$2:$V$10000,'OWNERSHIP 1%'!$B$2:$B$10000,$A32,'OWNERSHIP 1%'!$U$2:$U$10000,1)),2),"")</f>
        <v>56.8</v>
      </c>
      <c r="E32" s="27">
        <f>IFERROR(ROUND(SUMIFS('OWNERSHIP 1%'!$V$2:$V$7159,'OWNERSHIP 1%'!$B$2:$B$7159,$A32,'OWNERSHIP 1%'!$U$2:$U$7159,1,'OWNERSHIP 1%'!$W$2:$W$7159,"&lt;=3"),2),"")</f>
        <v>65.92</v>
      </c>
      <c r="F32" s="27" cm="1">
        <f t="array" ref="F32">IFERROR(SUMPRODUCT(('OWNERSHIP 1%'!$B$2:$B$10000=$A32)*('OWNERSHIP 1%'!$U$2:$U$10000=1)*('OWNERSHIP 1%'!$V$2:$V$10000&gt;=1)),0)</f>
        <v>8</v>
      </c>
      <c r="G32" s="27">
        <f t="shared" si="2"/>
        <v>51</v>
      </c>
      <c r="H32" s="27" t="str">
        <f t="shared" si="3"/>
        <v>Mayoritas</v>
      </c>
      <c r="I32" s="27" t="str">
        <f t="shared" si="4"/>
        <v>Sedang</v>
      </c>
    </row>
    <row r="33" spans="1:9" x14ac:dyDescent="0.25">
      <c r="A33" s="27" t="str">
        <f>" "&amp;'TICKER LIST'!B33</f>
        <v xml:space="preserve"> OBMD</v>
      </c>
      <c r="B33" s="27">
        <f>IFERROR(ROUND(MAX(0,MIN(100,100-SUMIFS('OWNERSHIP 1%'!$V$2:$V$10000,'OWNERSHIP 1%'!$B$2:$B$10000,$A33,'OWNERSHIP 1%'!$U$2:$U$10000,1))),2),"")</f>
        <v>21.36</v>
      </c>
      <c r="C33" s="27" cm="1">
        <f t="array" ref="C33">IFERROR(ROUND(SUMPRODUCT(('OWNERSHIP 1%'!$B$2:$B$10000=$A33)*('OWNERSHIP 1%'!$U$2:$U$10000=1)*('OWNERSHIP 1%'!$V$2:$V$10000)^2),0),"")</f>
        <v>2830</v>
      </c>
      <c r="D33" s="27">
        <f>IFERROR(ROUND(_xlfn.SINGLE(_xlfn.MAXIFS('OWNERSHIP 1%'!$V$2:$V$10000,'OWNERSHIP 1%'!$B$2:$B$10000,$A33,'OWNERSHIP 1%'!$U$2:$U$10000,1)),2),"")</f>
        <v>51.07</v>
      </c>
      <c r="E33" s="27">
        <f>IFERROR(ROUND(SUMIFS('OWNERSHIP 1%'!$V$2:$V$7159,'OWNERSHIP 1%'!$B$2:$B$7159,$A33,'OWNERSHIP 1%'!$U$2:$U$7159,1,'OWNERSHIP 1%'!$W$2:$W$7159,"&lt;=3"),2),"")</f>
        <v>70.63</v>
      </c>
      <c r="F33" s="27" cm="1">
        <f t="array" ref="F33">IFERROR(SUMPRODUCT(('OWNERSHIP 1%'!$B$2:$B$10000=$A33)*('OWNERSHIP 1%'!$U$2:$U$10000=1)*('OWNERSHIP 1%'!$V$2:$V$10000&gt;=1)),0)</f>
        <v>6</v>
      </c>
      <c r="G33" s="27">
        <f t="shared" si="2"/>
        <v>52</v>
      </c>
      <c r="H33" s="27" t="str">
        <f t="shared" si="3"/>
        <v>Mayoritas</v>
      </c>
      <c r="I33" s="27" t="str">
        <f t="shared" si="4"/>
        <v>Sedang</v>
      </c>
    </row>
    <row r="34" spans="1:9" x14ac:dyDescent="0.25">
      <c r="A34" s="27" t="str">
        <f>" "&amp;'TICKER LIST'!B34</f>
        <v xml:space="preserve"> AVIA</v>
      </c>
      <c r="B34" s="27">
        <f>IFERROR(ROUND(MAX(0,MIN(100,100-SUMIFS('OWNERSHIP 1%'!$V$2:$V$10000,'OWNERSHIP 1%'!$B$2:$B$10000,$A34,'OWNERSHIP 1%'!$U$2:$U$10000,1))),2),"")</f>
        <v>12.33</v>
      </c>
      <c r="C34" s="27" cm="1">
        <f t="array" ref="C34">IFERROR(ROUND(SUMPRODUCT(('OWNERSHIP 1%'!$B$2:$B$10000=$A34)*('OWNERSHIP 1%'!$U$2:$U$10000=1)*('OWNERSHIP 1%'!$V$2:$V$10000)^2),0),"")</f>
        <v>2469</v>
      </c>
      <c r="D34" s="27">
        <f>IFERROR(ROUND(_xlfn.SINGLE(_xlfn.MAXIFS('OWNERSHIP 1%'!$V$2:$V$10000,'OWNERSHIP 1%'!$B$2:$B$10000,$A34,'OWNERSHIP 1%'!$U$2:$U$10000,1)),2),"")</f>
        <v>36.6</v>
      </c>
      <c r="E34" s="27">
        <f>IFERROR(ROUND(SUMIFS('OWNERSHIP 1%'!$V$2:$V$7159,'OWNERSHIP 1%'!$B$2:$B$7159,$A34,'OWNERSHIP 1%'!$U$2:$U$7159,1,'OWNERSHIP 1%'!$W$2:$W$7159,"&lt;=3"),2),"")</f>
        <v>75.39</v>
      </c>
      <c r="F34" s="27" cm="1">
        <f t="array" ref="F34">IFERROR(SUMPRODUCT(('OWNERSHIP 1%'!$B$2:$B$10000=$A34)*('OWNERSHIP 1%'!$U$2:$U$10000=1)*('OWNERSHIP 1%'!$V$2:$V$10000&gt;=1)),0)</f>
        <v>9</v>
      </c>
      <c r="G34" s="27">
        <f t="shared" si="2"/>
        <v>49</v>
      </c>
      <c r="H34" s="27" t="str">
        <f t="shared" si="3"/>
        <v>Terkonsentrasi</v>
      </c>
      <c r="I34" s="27" t="str">
        <f t="shared" si="4"/>
        <v>Sedang</v>
      </c>
    </row>
    <row r="35" spans="1:9" x14ac:dyDescent="0.25">
      <c r="A35" s="27" t="str">
        <f>" "&amp;'TICKER LIST'!B35</f>
        <v xml:space="preserve"> IPPE</v>
      </c>
      <c r="B35" s="27">
        <f>IFERROR(ROUND(MAX(0,MIN(100,100-SUMIFS('OWNERSHIP 1%'!$V$2:$V$10000,'OWNERSHIP 1%'!$B$2:$B$10000,$A35,'OWNERSHIP 1%'!$U$2:$U$10000,1))),2),"")</f>
        <v>34.6</v>
      </c>
      <c r="C35" s="27" cm="1">
        <f t="array" ref="C35">IFERROR(ROUND(SUMPRODUCT(('OWNERSHIP 1%'!$B$2:$B$10000=$A35)*('OWNERSHIP 1%'!$U$2:$U$10000=1)*('OWNERSHIP 1%'!$V$2:$V$10000)^2),0),"")</f>
        <v>1355</v>
      </c>
      <c r="D35" s="27">
        <f>IFERROR(ROUND(_xlfn.SINGLE(_xlfn.MAXIFS('OWNERSHIP 1%'!$V$2:$V$10000,'OWNERSHIP 1%'!$B$2:$B$10000,$A35,'OWNERSHIP 1%'!$U$2:$U$10000,1)),2),"")</f>
        <v>35.22</v>
      </c>
      <c r="E35" s="27">
        <f>IFERROR(ROUND(SUMIFS('OWNERSHIP 1%'!$V$2:$V$7159,'OWNERSHIP 1%'!$B$2:$B$7159,$A35,'OWNERSHIP 1%'!$U$2:$U$7159,1,'OWNERSHIP 1%'!$W$2:$W$7159,"&lt;=3"),2),"")</f>
        <v>46.52</v>
      </c>
      <c r="F35" s="27" cm="1">
        <f t="array" ref="F35">IFERROR(SUMPRODUCT(('OWNERSHIP 1%'!$B$2:$B$10000=$A35)*('OWNERSHIP 1%'!$U$2:$U$10000=1)*('OWNERSHIP 1%'!$V$2:$V$10000&gt;=1)),0)</f>
        <v>12</v>
      </c>
      <c r="G35" s="27">
        <f t="shared" si="2"/>
        <v>31</v>
      </c>
      <c r="H35" s="27" t="str">
        <f t="shared" si="3"/>
        <v>Moderat</v>
      </c>
      <c r="I35" s="27" t="str">
        <f t="shared" si="4"/>
        <v>Sedang</v>
      </c>
    </row>
    <row r="36" spans="1:9" x14ac:dyDescent="0.25">
      <c r="A36" s="27" t="str">
        <f>" "&amp;'TICKER LIST'!B36</f>
        <v xml:space="preserve"> NASI</v>
      </c>
      <c r="B36" s="27">
        <f>IFERROR(ROUND(MAX(0,MIN(100,100-SUMIFS('OWNERSHIP 1%'!$V$2:$V$10000,'OWNERSHIP 1%'!$B$2:$B$10000,$A36,'OWNERSHIP 1%'!$U$2:$U$10000,1))),2),"")</f>
        <v>20.350000000000001</v>
      </c>
      <c r="C36" s="27" cm="1">
        <f t="array" ref="C36">IFERROR(ROUND(SUMPRODUCT(('OWNERSHIP 1%'!$B$2:$B$10000=$A36)*('OWNERSHIP 1%'!$U$2:$U$10000=1)*('OWNERSHIP 1%'!$V$2:$V$10000)^2),0),"")</f>
        <v>2543</v>
      </c>
      <c r="D36" s="27">
        <f>IFERROR(ROUND(_xlfn.SINGLE(_xlfn.MAXIFS('OWNERSHIP 1%'!$V$2:$V$10000,'OWNERSHIP 1%'!$B$2:$B$10000,$A36,'OWNERSHIP 1%'!$U$2:$U$10000,1)),2),"")</f>
        <v>42.24</v>
      </c>
      <c r="E36" s="27">
        <f>IFERROR(ROUND(SUMIFS('OWNERSHIP 1%'!$V$2:$V$7159,'OWNERSHIP 1%'!$B$2:$B$7159,$A36,'OWNERSHIP 1%'!$U$2:$U$7159,1,'OWNERSHIP 1%'!$W$2:$W$7159,"&lt;=3"),2),"")</f>
        <v>74.87</v>
      </c>
      <c r="F36" s="27" cm="1">
        <f t="array" ref="F36">IFERROR(SUMPRODUCT(('OWNERSHIP 1%'!$B$2:$B$10000=$A36)*('OWNERSHIP 1%'!$U$2:$U$10000=1)*('OWNERSHIP 1%'!$V$2:$V$10000&gt;=1)),0)</f>
        <v>6</v>
      </c>
      <c r="G36" s="27">
        <f t="shared" si="2"/>
        <v>52</v>
      </c>
      <c r="H36" s="27" t="str">
        <f t="shared" si="3"/>
        <v>Terkonsentrasi</v>
      </c>
      <c r="I36" s="27" t="str">
        <f t="shared" si="4"/>
        <v>Sedang</v>
      </c>
    </row>
    <row r="37" spans="1:9" x14ac:dyDescent="0.25">
      <c r="A37" s="27" t="str">
        <f>" "&amp;'TICKER LIST'!B37</f>
        <v xml:space="preserve"> BSML</v>
      </c>
      <c r="B37" s="27">
        <f>IFERROR(ROUND(MAX(0,MIN(100,100-SUMIFS('OWNERSHIP 1%'!$V$2:$V$10000,'OWNERSHIP 1%'!$B$2:$B$10000,$A37,'OWNERSHIP 1%'!$U$2:$U$10000,1))),2),"")</f>
        <v>6.55</v>
      </c>
      <c r="C37" s="27" cm="1">
        <f t="array" ref="C37">IFERROR(ROUND(SUMPRODUCT(('OWNERSHIP 1%'!$B$2:$B$10000=$A37)*('OWNERSHIP 1%'!$U$2:$U$10000=1)*('OWNERSHIP 1%'!$V$2:$V$10000)^2),0),"")</f>
        <v>1814</v>
      </c>
      <c r="D37" s="27">
        <f>IFERROR(ROUND(_xlfn.SINGLE(_xlfn.MAXIFS('OWNERSHIP 1%'!$V$2:$V$10000,'OWNERSHIP 1%'!$B$2:$B$10000,$A37,'OWNERSHIP 1%'!$U$2:$U$10000,1)),2),"")</f>
        <v>36.64</v>
      </c>
      <c r="E37" s="27">
        <f>IFERROR(ROUND(SUMIFS('OWNERSHIP 1%'!$V$2:$V$7159,'OWNERSHIP 1%'!$B$2:$B$7159,$A37,'OWNERSHIP 1%'!$U$2:$U$7159,1,'OWNERSHIP 1%'!$W$2:$W$7159,"&lt;=3"),2),"")</f>
        <v>63.65</v>
      </c>
      <c r="F37" s="27" cm="1">
        <f t="array" ref="F37">IFERROR(SUMPRODUCT(('OWNERSHIP 1%'!$B$2:$B$10000=$A37)*('OWNERSHIP 1%'!$U$2:$U$10000=1)*('OWNERSHIP 1%'!$V$2:$V$10000&gt;=1)),0)</f>
        <v>13</v>
      </c>
      <c r="G37" s="27">
        <f t="shared" si="2"/>
        <v>38</v>
      </c>
      <c r="H37" s="27" t="str">
        <f t="shared" si="3"/>
        <v>Oligopoli</v>
      </c>
      <c r="I37" s="27" t="str">
        <f t="shared" si="4"/>
        <v>Sedang</v>
      </c>
    </row>
    <row r="38" spans="1:9" x14ac:dyDescent="0.25">
      <c r="A38" s="27" t="str">
        <f>" "&amp;'TICKER LIST'!B38</f>
        <v xml:space="preserve"> DRMA</v>
      </c>
      <c r="B38" s="27">
        <f>IFERROR(ROUND(MAX(0,MIN(100,100-SUMIFS('OWNERSHIP 1%'!$V$2:$V$10000,'OWNERSHIP 1%'!$B$2:$B$10000,$A38,'OWNERSHIP 1%'!$U$2:$U$10000,1))),2),"")</f>
        <v>11.71</v>
      </c>
      <c r="C38" s="27" cm="1">
        <f t="array" ref="C38">IFERROR(ROUND(SUMPRODUCT(('OWNERSHIP 1%'!$B$2:$B$10000=$A38)*('OWNERSHIP 1%'!$U$2:$U$10000=1)*('OWNERSHIP 1%'!$V$2:$V$10000)^2),0),"")</f>
        <v>2566</v>
      </c>
      <c r="D38" s="27">
        <f>IFERROR(ROUND(_xlfn.SINGLE(_xlfn.MAXIFS('OWNERSHIP 1%'!$V$2:$V$10000,'OWNERSHIP 1%'!$B$2:$B$10000,$A38,'OWNERSHIP 1%'!$U$2:$U$10000,1)),2),"")</f>
        <v>47.6</v>
      </c>
      <c r="E38" s="27">
        <f>IFERROR(ROUND(SUMIFS('OWNERSHIP 1%'!$V$2:$V$7159,'OWNERSHIP 1%'!$B$2:$B$7159,$A38,'OWNERSHIP 1%'!$U$2:$U$7159,1,'OWNERSHIP 1%'!$W$2:$W$7159,"&lt;=3"),2),"")</f>
        <v>66.86</v>
      </c>
      <c r="F38" s="27" cm="1">
        <f t="array" ref="F38">IFERROR(SUMPRODUCT(('OWNERSHIP 1%'!$B$2:$B$10000=$A38)*('OWNERSHIP 1%'!$U$2:$U$10000=1)*('OWNERSHIP 1%'!$V$2:$V$10000&gt;=1)),0)</f>
        <v>11</v>
      </c>
      <c r="G38" s="27">
        <f t="shared" si="2"/>
        <v>44</v>
      </c>
      <c r="H38" s="27" t="str">
        <f t="shared" si="3"/>
        <v>Oligopoli</v>
      </c>
      <c r="I38" s="27" t="str">
        <f t="shared" si="4"/>
        <v>Sedang</v>
      </c>
    </row>
    <row r="39" spans="1:9" x14ac:dyDescent="0.25">
      <c r="A39" s="27" t="str">
        <f>" "&amp;'TICKER LIST'!B39</f>
        <v xml:space="preserve"> ADMR</v>
      </c>
      <c r="B39" s="27">
        <f>IFERROR(ROUND(MAX(0,MIN(100,100-SUMIFS('OWNERSHIP 1%'!$V$2:$V$10000,'OWNERSHIP 1%'!$B$2:$B$10000,$A39,'OWNERSHIP 1%'!$U$2:$U$10000,1))),2),"")</f>
        <v>12.18</v>
      </c>
      <c r="C39" s="27" cm="1">
        <f t="array" ref="C39">IFERROR(ROUND(SUMPRODUCT(('OWNERSHIP 1%'!$B$2:$B$10000=$A39)*('OWNERSHIP 1%'!$U$2:$U$10000=1)*('OWNERSHIP 1%'!$V$2:$V$10000)^2),0),"")</f>
        <v>7305</v>
      </c>
      <c r="D39" s="27">
        <f>IFERROR(ROUND(_xlfn.SINGLE(_xlfn.MAXIFS('OWNERSHIP 1%'!$V$2:$V$10000,'OWNERSHIP 1%'!$B$2:$B$10000,$A39,'OWNERSHIP 1%'!$U$2:$U$10000,1)),2),"")</f>
        <v>85.45</v>
      </c>
      <c r="E39" s="27">
        <f>IFERROR(ROUND(SUMIFS('OWNERSHIP 1%'!$V$2:$V$7159,'OWNERSHIP 1%'!$B$2:$B$7159,$A39,'OWNERSHIP 1%'!$U$2:$U$7159,1,'OWNERSHIP 1%'!$W$2:$W$7159,"&lt;=3"),2),"")</f>
        <v>87.82</v>
      </c>
      <c r="F39" s="27" cm="1">
        <f t="array" ref="F39">IFERROR(SUMPRODUCT(('OWNERSHIP 1%'!$B$2:$B$10000=$A39)*('OWNERSHIP 1%'!$U$2:$U$10000=1)*('OWNERSHIP 1%'!$V$2:$V$10000&gt;=1)),0)</f>
        <v>3</v>
      </c>
      <c r="G39" s="27">
        <f t="shared" si="2"/>
        <v>82</v>
      </c>
      <c r="H39" s="27" t="str">
        <f t="shared" si="3"/>
        <v>Mayoritas</v>
      </c>
      <c r="I39" s="27" t="str">
        <f t="shared" si="4"/>
        <v>Tinggi</v>
      </c>
    </row>
    <row r="40" spans="1:9" x14ac:dyDescent="0.25">
      <c r="A40" s="27" t="str">
        <f>" "&amp;'TICKER LIST'!B40</f>
        <v xml:space="preserve"> SEMA</v>
      </c>
      <c r="B40" s="27">
        <f>IFERROR(ROUND(MAX(0,MIN(100,100-SUMIFS('OWNERSHIP 1%'!$V$2:$V$10000,'OWNERSHIP 1%'!$B$2:$B$10000,$A40,'OWNERSHIP 1%'!$U$2:$U$10000,1))),2),"")</f>
        <v>14.08</v>
      </c>
      <c r="C40" s="27" cm="1">
        <f t="array" ref="C40">IFERROR(ROUND(SUMPRODUCT(('OWNERSHIP 1%'!$B$2:$B$10000=$A40)*('OWNERSHIP 1%'!$U$2:$U$10000=1)*('OWNERSHIP 1%'!$V$2:$V$10000)^2),0),"")</f>
        <v>4526</v>
      </c>
      <c r="D40" s="27">
        <f>IFERROR(ROUND(_xlfn.SINGLE(_xlfn.MAXIFS('OWNERSHIP 1%'!$V$2:$V$10000,'OWNERSHIP 1%'!$B$2:$B$10000,$A40,'OWNERSHIP 1%'!$U$2:$U$10000,1)),2),"")</f>
        <v>66.8</v>
      </c>
      <c r="E40" s="27">
        <f>IFERROR(ROUND(SUMIFS('OWNERSHIP 1%'!$V$2:$V$7159,'OWNERSHIP 1%'!$B$2:$B$7159,$A40,'OWNERSHIP 1%'!$U$2:$U$7159,1,'OWNERSHIP 1%'!$W$2:$W$7159,"&lt;=3"),2),"")</f>
        <v>75.739999999999995</v>
      </c>
      <c r="F40" s="27" cm="1">
        <f t="array" ref="F40">IFERROR(SUMPRODUCT(('OWNERSHIP 1%'!$B$2:$B$10000=$A40)*('OWNERSHIP 1%'!$U$2:$U$10000=1)*('OWNERSHIP 1%'!$V$2:$V$10000&gt;=1)),0)</f>
        <v>8</v>
      </c>
      <c r="G40" s="27">
        <f t="shared" si="2"/>
        <v>60</v>
      </c>
      <c r="H40" s="27" t="str">
        <f t="shared" si="3"/>
        <v>Mayoritas</v>
      </c>
      <c r="I40" s="27" t="str">
        <f t="shared" si="4"/>
        <v>Tinggi</v>
      </c>
    </row>
    <row r="41" spans="1:9" x14ac:dyDescent="0.25">
      <c r="A41" s="27" t="str">
        <f>" "&amp;'TICKER LIST'!B41</f>
        <v xml:space="preserve"> ASLC</v>
      </c>
      <c r="B41" s="27">
        <f>IFERROR(ROUND(MAX(0,MIN(100,100-SUMIFS('OWNERSHIP 1%'!$V$2:$V$10000,'OWNERSHIP 1%'!$B$2:$B$10000,$A41,'OWNERSHIP 1%'!$U$2:$U$10000,1))),2),"")</f>
        <v>18.41</v>
      </c>
      <c r="C41" s="27" cm="1">
        <f t="array" ref="C41">IFERROR(ROUND(SUMPRODUCT(('OWNERSHIP 1%'!$B$2:$B$10000=$A41)*('OWNERSHIP 1%'!$U$2:$U$10000=1)*('OWNERSHIP 1%'!$V$2:$V$10000)^2),0),"")</f>
        <v>6030</v>
      </c>
      <c r="D41" s="27">
        <f>IFERROR(ROUND(_xlfn.SINGLE(_xlfn.MAXIFS('OWNERSHIP 1%'!$V$2:$V$10000,'OWNERSHIP 1%'!$B$2:$B$10000,$A41,'OWNERSHIP 1%'!$U$2:$U$10000,1)),2),"")</f>
        <v>77.599999999999994</v>
      </c>
      <c r="E41" s="27">
        <f>IFERROR(ROUND(SUMIFS('OWNERSHIP 1%'!$V$2:$V$7159,'OWNERSHIP 1%'!$B$2:$B$7159,$A41,'OWNERSHIP 1%'!$U$2:$U$7159,1,'OWNERSHIP 1%'!$W$2:$W$7159,"&lt;=3"),2),"")</f>
        <v>81.59</v>
      </c>
      <c r="F41" s="27" cm="1">
        <f t="array" ref="F41">IFERROR(SUMPRODUCT(('OWNERSHIP 1%'!$B$2:$B$10000=$A41)*('OWNERSHIP 1%'!$U$2:$U$10000=1)*('OWNERSHIP 1%'!$V$2:$V$10000&gt;=1)),0)</f>
        <v>3</v>
      </c>
      <c r="G41" s="27">
        <f t="shared" si="2"/>
        <v>74</v>
      </c>
      <c r="H41" s="27" t="str">
        <f t="shared" si="3"/>
        <v>Mayoritas</v>
      </c>
      <c r="I41" s="27" t="str">
        <f t="shared" si="4"/>
        <v>Tinggi</v>
      </c>
    </row>
    <row r="42" spans="1:9" x14ac:dyDescent="0.25">
      <c r="A42" s="27" t="str">
        <f>" "&amp;'TICKER LIST'!B42</f>
        <v xml:space="preserve"> NETV</v>
      </c>
      <c r="B42" s="27">
        <f>IFERROR(ROUND(MAX(0,MIN(100,100-SUMIFS('OWNERSHIP 1%'!$V$2:$V$10000,'OWNERSHIP 1%'!$B$2:$B$10000,$A42,'OWNERSHIP 1%'!$U$2:$U$10000,1))),2),"")</f>
        <v>5.48</v>
      </c>
      <c r="C42" s="27" cm="1">
        <f t="array" ref="C42">IFERROR(ROUND(SUMPRODUCT(('OWNERSHIP 1%'!$B$2:$B$10000=$A42)*('OWNERSHIP 1%'!$U$2:$U$10000=1)*('OWNERSHIP 1%'!$V$2:$V$10000)^2),0),"")</f>
        <v>6488</v>
      </c>
      <c r="D42" s="27">
        <f>IFERROR(ROUND(_xlfn.SINGLE(_xlfn.MAXIFS('OWNERSHIP 1%'!$V$2:$V$10000,'OWNERSHIP 1%'!$B$2:$B$10000,$A42,'OWNERSHIP 1%'!$U$2:$U$10000,1)),2),"")</f>
        <v>80.05</v>
      </c>
      <c r="E42" s="27">
        <f>IFERROR(ROUND(SUMIFS('OWNERSHIP 1%'!$V$2:$V$7159,'OWNERSHIP 1%'!$B$2:$B$7159,$A42,'OWNERSHIP 1%'!$U$2:$U$7159,1,'OWNERSHIP 1%'!$W$2:$W$7159,"&lt;=3"),2),"")</f>
        <v>90.89</v>
      </c>
      <c r="F42" s="27" cm="1">
        <f t="array" ref="F42">IFERROR(SUMPRODUCT(('OWNERSHIP 1%'!$B$2:$B$10000=$A42)*('OWNERSHIP 1%'!$U$2:$U$10000=1)*('OWNERSHIP 1%'!$V$2:$V$10000&gt;=1)),0)</f>
        <v>5</v>
      </c>
      <c r="G42" s="27">
        <f t="shared" si="2"/>
        <v>77</v>
      </c>
      <c r="H42" s="27" t="str">
        <f t="shared" si="3"/>
        <v>Mayoritas</v>
      </c>
      <c r="I42" s="27" t="str">
        <f t="shared" si="4"/>
        <v>Tinggi</v>
      </c>
    </row>
    <row r="43" spans="1:9" x14ac:dyDescent="0.25">
      <c r="A43" s="27" t="str">
        <f>" "&amp;'TICKER LIST'!B43</f>
        <v xml:space="preserve"> BAUT</v>
      </c>
      <c r="B43" s="27">
        <f>IFERROR(ROUND(MAX(0,MIN(100,100-SUMIFS('OWNERSHIP 1%'!$V$2:$V$10000,'OWNERSHIP 1%'!$B$2:$B$10000,$A43,'OWNERSHIP 1%'!$U$2:$U$10000,1))),2),"")</f>
        <v>29.2</v>
      </c>
      <c r="C43" s="27" cm="1">
        <f t="array" ref="C43">IFERROR(ROUND(SUMPRODUCT(('OWNERSHIP 1%'!$B$2:$B$10000=$A43)*('OWNERSHIP 1%'!$U$2:$U$10000=1)*('OWNERSHIP 1%'!$V$2:$V$10000)^2),0),"")</f>
        <v>3178</v>
      </c>
      <c r="D43" s="27">
        <f>IFERROR(ROUND(_xlfn.SINGLE(_xlfn.MAXIFS('OWNERSHIP 1%'!$V$2:$V$10000,'OWNERSHIP 1%'!$B$2:$B$10000,$A43,'OWNERSHIP 1%'!$U$2:$U$10000,1)),2),"")</f>
        <v>54.16</v>
      </c>
      <c r="E43" s="27">
        <f>IFERROR(ROUND(SUMIFS('OWNERSHIP 1%'!$V$2:$V$7159,'OWNERSHIP 1%'!$B$2:$B$7159,$A43,'OWNERSHIP 1%'!$U$2:$U$7159,1,'OWNERSHIP 1%'!$W$2:$W$7159,"&lt;=3"),2),"")</f>
        <v>70.8</v>
      </c>
      <c r="F43" s="27" cm="1">
        <f t="array" ref="F43">IFERROR(SUMPRODUCT(('OWNERSHIP 1%'!$B$2:$B$10000=$A43)*('OWNERSHIP 1%'!$U$2:$U$10000=1)*('OWNERSHIP 1%'!$V$2:$V$10000&gt;=1)),0)</f>
        <v>3</v>
      </c>
      <c r="G43" s="27">
        <f t="shared" si="2"/>
        <v>57</v>
      </c>
      <c r="H43" s="27" t="str">
        <f t="shared" si="3"/>
        <v>Mayoritas</v>
      </c>
      <c r="I43" s="27" t="str">
        <f t="shared" si="4"/>
        <v>Tinggi</v>
      </c>
    </row>
    <row r="44" spans="1:9" x14ac:dyDescent="0.25">
      <c r="A44" s="27" t="str">
        <f>" "&amp;'TICKER LIST'!B44</f>
        <v xml:space="preserve"> ENAK</v>
      </c>
      <c r="B44" s="27">
        <f>IFERROR(ROUND(MAX(0,MIN(100,100-SUMIFS('OWNERSHIP 1%'!$V$2:$V$10000,'OWNERSHIP 1%'!$B$2:$B$10000,$A44,'OWNERSHIP 1%'!$U$2:$U$10000,1))),2),"")</f>
        <v>4.0199999999999996</v>
      </c>
      <c r="C44" s="27" cm="1">
        <f t="array" ref="C44">IFERROR(ROUND(SUMPRODUCT(('OWNERSHIP 1%'!$B$2:$B$10000=$A44)*('OWNERSHIP 1%'!$U$2:$U$10000=1)*('OWNERSHIP 1%'!$V$2:$V$10000)^2),0),"")</f>
        <v>3439</v>
      </c>
      <c r="D44" s="27">
        <f>IFERROR(ROUND(_xlfn.SINGLE(_xlfn.MAXIFS('OWNERSHIP 1%'!$V$2:$V$10000,'OWNERSHIP 1%'!$B$2:$B$10000,$A44,'OWNERSHIP 1%'!$U$2:$U$10000,1)),2),"")</f>
        <v>54.52</v>
      </c>
      <c r="E44" s="27">
        <f>IFERROR(ROUND(SUMIFS('OWNERSHIP 1%'!$V$2:$V$7159,'OWNERSHIP 1%'!$B$2:$B$7159,$A44,'OWNERSHIP 1%'!$U$2:$U$7159,1,'OWNERSHIP 1%'!$W$2:$W$7159,"&lt;=3"),2),"")</f>
        <v>82.4</v>
      </c>
      <c r="F44" s="27" cm="1">
        <f t="array" ref="F44">IFERROR(SUMPRODUCT(('OWNERSHIP 1%'!$B$2:$B$10000=$A44)*('OWNERSHIP 1%'!$U$2:$U$10000=1)*('OWNERSHIP 1%'!$V$2:$V$10000&gt;=1)),0)</f>
        <v>6</v>
      </c>
      <c r="G44" s="27">
        <f t="shared" si="2"/>
        <v>59</v>
      </c>
      <c r="H44" s="27" t="str">
        <f t="shared" si="3"/>
        <v>Mayoritas</v>
      </c>
      <c r="I44" s="27" t="str">
        <f t="shared" si="4"/>
        <v>Tinggi</v>
      </c>
    </row>
    <row r="45" spans="1:9" x14ac:dyDescent="0.25">
      <c r="A45" s="27" t="str">
        <f>" "&amp;'TICKER LIST'!B45</f>
        <v xml:space="preserve"> NTBK</v>
      </c>
      <c r="B45" s="27">
        <f>IFERROR(ROUND(MAX(0,MIN(100,100-SUMIFS('OWNERSHIP 1%'!$V$2:$V$10000,'OWNERSHIP 1%'!$B$2:$B$10000,$A45,'OWNERSHIP 1%'!$U$2:$U$10000,1))),2),"")</f>
        <v>37.74</v>
      </c>
      <c r="C45" s="27" cm="1">
        <f t="array" ref="C45">IFERROR(ROUND(SUMPRODUCT(('OWNERSHIP 1%'!$B$2:$B$10000=$A45)*('OWNERSHIP 1%'!$U$2:$U$10000=1)*('OWNERSHIP 1%'!$V$2:$V$10000)^2),0),"")</f>
        <v>2712</v>
      </c>
      <c r="D45" s="27">
        <f>IFERROR(ROUND(_xlfn.SINGLE(_xlfn.MAXIFS('OWNERSHIP 1%'!$V$2:$V$10000,'OWNERSHIP 1%'!$B$2:$B$10000,$A45,'OWNERSHIP 1%'!$U$2:$U$10000,1)),2),"")</f>
        <v>51.85</v>
      </c>
      <c r="E45" s="27">
        <f>IFERROR(ROUND(SUMIFS('OWNERSHIP 1%'!$V$2:$V$7159,'OWNERSHIP 1%'!$B$2:$B$7159,$A45,'OWNERSHIP 1%'!$U$2:$U$7159,1,'OWNERSHIP 1%'!$W$2:$W$7159,"&lt;=3"),2),"")</f>
        <v>57.3</v>
      </c>
      <c r="F45" s="27" cm="1">
        <f t="array" ref="F45">IFERROR(SUMPRODUCT(('OWNERSHIP 1%'!$B$2:$B$10000=$A45)*('OWNERSHIP 1%'!$U$2:$U$10000=1)*('OWNERSHIP 1%'!$V$2:$V$10000&gt;=1)),0)</f>
        <v>7</v>
      </c>
      <c r="G45" s="27">
        <f t="shared" si="2"/>
        <v>46</v>
      </c>
      <c r="H45" s="27" t="str">
        <f t="shared" si="3"/>
        <v>Mayoritas</v>
      </c>
      <c r="I45" s="27" t="str">
        <f t="shared" si="4"/>
        <v>Sedang</v>
      </c>
    </row>
    <row r="46" spans="1:9" x14ac:dyDescent="0.25">
      <c r="A46" s="27" t="str">
        <f>" "&amp;'TICKER LIST'!B46</f>
        <v xml:space="preserve"> SMKM</v>
      </c>
      <c r="B46" s="27">
        <f>IFERROR(ROUND(MAX(0,MIN(100,100-SUMIFS('OWNERSHIP 1%'!$V$2:$V$10000,'OWNERSHIP 1%'!$B$2:$B$10000,$A46,'OWNERSHIP 1%'!$U$2:$U$10000,1))),2),"")</f>
        <v>58.27</v>
      </c>
      <c r="C46" s="27" cm="1">
        <f t="array" ref="C46">IFERROR(ROUND(SUMPRODUCT(('OWNERSHIP 1%'!$B$2:$B$10000=$A46)*('OWNERSHIP 1%'!$U$2:$U$10000=1)*('OWNERSHIP 1%'!$V$2:$V$10000)^2),0),"")</f>
        <v>666</v>
      </c>
      <c r="D46" s="27">
        <f>IFERROR(ROUND(_xlfn.SINGLE(_xlfn.MAXIFS('OWNERSHIP 1%'!$V$2:$V$10000,'OWNERSHIP 1%'!$B$2:$B$10000,$A46,'OWNERSHIP 1%'!$U$2:$U$10000,1)),2),"")</f>
        <v>25</v>
      </c>
      <c r="E46" s="27">
        <f>IFERROR(ROUND(SUMIFS('OWNERSHIP 1%'!$V$2:$V$7159,'OWNERSHIP 1%'!$B$2:$B$7159,$A46,'OWNERSHIP 1%'!$U$2:$U$7159,1,'OWNERSHIP 1%'!$W$2:$W$7159,"&lt;=3"),2),"")</f>
        <v>31.77</v>
      </c>
      <c r="F46" s="27" cm="1">
        <f t="array" ref="F46">IFERROR(SUMPRODUCT(('OWNERSHIP 1%'!$B$2:$B$10000=$A46)*('OWNERSHIP 1%'!$U$2:$U$10000=1)*('OWNERSHIP 1%'!$V$2:$V$10000&gt;=1)),0)</f>
        <v>11</v>
      </c>
      <c r="G46" s="27">
        <f t="shared" si="2"/>
        <v>24</v>
      </c>
      <c r="H46" s="27" t="str">
        <f t="shared" si="3"/>
        <v>Tersebar</v>
      </c>
      <c r="I46" s="27" t="str">
        <f t="shared" si="4"/>
        <v>Rendah</v>
      </c>
    </row>
    <row r="47" spans="1:9" x14ac:dyDescent="0.25">
      <c r="A47" s="27" t="str">
        <f>" "&amp;'TICKER LIST'!B47</f>
        <v xml:space="preserve"> STAA</v>
      </c>
      <c r="B47" s="27">
        <f>IFERROR(ROUND(MAX(0,MIN(100,100-SUMIFS('OWNERSHIP 1%'!$V$2:$V$10000,'OWNERSHIP 1%'!$B$2:$B$10000,$A47,'OWNERSHIP 1%'!$U$2:$U$10000,1))),2),"")</f>
        <v>3.93</v>
      </c>
      <c r="C47" s="27" cm="1">
        <f t="array" ref="C47">IFERROR(ROUND(SUMPRODUCT(('OWNERSHIP 1%'!$B$2:$B$10000=$A47)*('OWNERSHIP 1%'!$U$2:$U$10000=1)*('OWNERSHIP 1%'!$V$2:$V$10000)^2),0),"")</f>
        <v>2313</v>
      </c>
      <c r="D47" s="27">
        <f>IFERROR(ROUND(_xlfn.SINGLE(_xlfn.MAXIFS('OWNERSHIP 1%'!$V$2:$V$10000,'OWNERSHIP 1%'!$B$2:$B$10000,$A47,'OWNERSHIP 1%'!$U$2:$U$10000,1)),2),"")</f>
        <v>36.69</v>
      </c>
      <c r="E47" s="27">
        <f>IFERROR(ROUND(SUMIFS('OWNERSHIP 1%'!$V$2:$V$7159,'OWNERSHIP 1%'!$B$2:$B$7159,$A47,'OWNERSHIP 1%'!$U$2:$U$7159,1,'OWNERSHIP 1%'!$W$2:$W$7159,"&lt;=3"),2),"")</f>
        <v>71.81</v>
      </c>
      <c r="F47" s="27" cm="1">
        <f t="array" ref="F47">IFERROR(SUMPRODUCT(('OWNERSHIP 1%'!$B$2:$B$10000=$A47)*('OWNERSHIP 1%'!$U$2:$U$10000=1)*('OWNERSHIP 1%'!$V$2:$V$10000&gt;=1)),0)</f>
        <v>10</v>
      </c>
      <c r="G47" s="27">
        <f t="shared" si="2"/>
        <v>46</v>
      </c>
      <c r="H47" s="27" t="str">
        <f t="shared" si="3"/>
        <v>Terkonsentrasi</v>
      </c>
      <c r="I47" s="27" t="str">
        <f t="shared" si="4"/>
        <v>Sedang</v>
      </c>
    </row>
    <row r="48" spans="1:9" x14ac:dyDescent="0.25">
      <c r="A48" s="27" t="str">
        <f>" "&amp;'TICKER LIST'!B48</f>
        <v xml:space="preserve"> NANO</v>
      </c>
      <c r="B48" s="27">
        <f>IFERROR(ROUND(MAX(0,MIN(100,100-SUMIFS('OWNERSHIP 1%'!$V$2:$V$10000,'OWNERSHIP 1%'!$B$2:$B$10000,$A48,'OWNERSHIP 1%'!$U$2:$U$10000,1))),2),"")</f>
        <v>41.77</v>
      </c>
      <c r="C48" s="27" cm="1">
        <f t="array" ref="C48">IFERROR(ROUND(SUMPRODUCT(('OWNERSHIP 1%'!$B$2:$B$10000=$A48)*('OWNERSHIP 1%'!$U$2:$U$10000=1)*('OWNERSHIP 1%'!$V$2:$V$10000)^2),0),"")</f>
        <v>1720</v>
      </c>
      <c r="D48" s="27">
        <f>IFERROR(ROUND(_xlfn.SINGLE(_xlfn.MAXIFS('OWNERSHIP 1%'!$V$2:$V$10000,'OWNERSHIP 1%'!$B$2:$B$10000,$A48,'OWNERSHIP 1%'!$U$2:$U$10000,1)),2),"")</f>
        <v>40</v>
      </c>
      <c r="E48" s="27">
        <f>IFERROR(ROUND(SUMIFS('OWNERSHIP 1%'!$V$2:$V$7159,'OWNERSHIP 1%'!$B$2:$B$7159,$A48,'OWNERSHIP 1%'!$U$2:$U$7159,1,'OWNERSHIP 1%'!$W$2:$W$7159,"&lt;=3"),2),"")</f>
        <v>53.51</v>
      </c>
      <c r="F48" s="27" cm="1">
        <f t="array" ref="F48">IFERROR(SUMPRODUCT(('OWNERSHIP 1%'!$B$2:$B$10000=$A48)*('OWNERSHIP 1%'!$U$2:$U$10000=1)*('OWNERSHIP 1%'!$V$2:$V$10000&gt;=1)),0)</f>
        <v>6</v>
      </c>
      <c r="G48" s="27">
        <f t="shared" si="2"/>
        <v>41</v>
      </c>
      <c r="H48" s="27" t="str">
        <f t="shared" si="3"/>
        <v>Moderat</v>
      </c>
      <c r="I48" s="27" t="str">
        <f t="shared" si="4"/>
        <v>Sedang</v>
      </c>
    </row>
    <row r="49" spans="1:9" x14ac:dyDescent="0.25">
      <c r="A49" s="27" t="str">
        <f>" "&amp;'TICKER LIST'!B49</f>
        <v xml:space="preserve"> BIKE</v>
      </c>
      <c r="B49" s="27">
        <f>IFERROR(ROUND(MAX(0,MIN(100,100-SUMIFS('OWNERSHIP 1%'!$V$2:$V$10000,'OWNERSHIP 1%'!$B$2:$B$10000,$A49,'OWNERSHIP 1%'!$U$2:$U$10000,1))),2),"")</f>
        <v>11.45</v>
      </c>
      <c r="C49" s="27" cm="1">
        <f t="array" ref="C49">IFERROR(ROUND(SUMPRODUCT(('OWNERSHIP 1%'!$B$2:$B$10000=$A49)*('OWNERSHIP 1%'!$U$2:$U$10000=1)*('OWNERSHIP 1%'!$V$2:$V$10000)^2),0),"")</f>
        <v>5665</v>
      </c>
      <c r="D49" s="27">
        <f>IFERROR(ROUND(_xlfn.SINGLE(_xlfn.MAXIFS('OWNERSHIP 1%'!$V$2:$V$10000,'OWNERSHIP 1%'!$B$2:$B$10000,$A49,'OWNERSHIP 1%'!$U$2:$U$10000,1)),2),"")</f>
        <v>74.900000000000006</v>
      </c>
      <c r="E49" s="27">
        <f>IFERROR(ROUND(SUMIFS('OWNERSHIP 1%'!$V$2:$V$7159,'OWNERSHIP 1%'!$B$2:$B$7159,$A49,'OWNERSHIP 1%'!$U$2:$U$7159,1,'OWNERSHIP 1%'!$W$2:$W$7159,"&lt;=3"),2),"")</f>
        <v>83.47</v>
      </c>
      <c r="F49" s="27" cm="1">
        <f t="array" ref="F49">IFERROR(SUMPRODUCT(('OWNERSHIP 1%'!$B$2:$B$10000=$A49)*('OWNERSHIP 1%'!$U$2:$U$10000=1)*('OWNERSHIP 1%'!$V$2:$V$10000&gt;=1)),0)</f>
        <v>5</v>
      </c>
      <c r="G49" s="27">
        <f t="shared" si="2"/>
        <v>70</v>
      </c>
      <c r="H49" s="27" t="str">
        <f t="shared" si="3"/>
        <v>Mayoritas</v>
      </c>
      <c r="I49" s="27" t="str">
        <f t="shared" si="4"/>
        <v>Tinggi</v>
      </c>
    </row>
    <row r="50" spans="1:9" x14ac:dyDescent="0.25">
      <c r="A50" s="27" t="str">
        <f>" "&amp;'TICKER LIST'!B50</f>
        <v xml:space="preserve"> WIRG</v>
      </c>
      <c r="B50" s="27">
        <f>IFERROR(ROUND(MAX(0,MIN(100,100-SUMIFS('OWNERSHIP 1%'!$V$2:$V$10000,'OWNERSHIP 1%'!$B$2:$B$10000,$A50,'OWNERSHIP 1%'!$U$2:$U$10000,1))),2),"")</f>
        <v>76.400000000000006</v>
      </c>
      <c r="C50" s="27" cm="1">
        <f t="array" ref="C50">IFERROR(ROUND(SUMPRODUCT(('OWNERSHIP 1%'!$B$2:$B$10000=$A50)*('OWNERSHIP 1%'!$U$2:$U$10000=1)*('OWNERSHIP 1%'!$V$2:$V$10000)^2),0),"")</f>
        <v>60</v>
      </c>
      <c r="D50" s="27">
        <f>IFERROR(ROUND(_xlfn.SINGLE(_xlfn.MAXIFS('OWNERSHIP 1%'!$V$2:$V$10000,'OWNERSHIP 1%'!$B$2:$B$10000,$A50,'OWNERSHIP 1%'!$U$2:$U$10000,1)),2),"")</f>
        <v>4.8</v>
      </c>
      <c r="E50" s="27">
        <f>IFERROR(ROUND(SUMIFS('OWNERSHIP 1%'!$V$2:$V$7159,'OWNERSHIP 1%'!$B$2:$B$7159,$A50,'OWNERSHIP 1%'!$U$2:$U$7159,1,'OWNERSHIP 1%'!$W$2:$W$7159,"&lt;=3"),2),"")</f>
        <v>10.83</v>
      </c>
      <c r="F50" s="27" cm="1">
        <f t="array" ref="F50">IFERROR(SUMPRODUCT(('OWNERSHIP 1%'!$B$2:$B$10000=$A50)*('OWNERSHIP 1%'!$U$2:$U$10000=1)*('OWNERSHIP 1%'!$V$2:$V$10000&gt;=1)),0)</f>
        <v>13</v>
      </c>
      <c r="G50" s="27">
        <f t="shared" si="2"/>
        <v>11</v>
      </c>
      <c r="H50" s="27" t="str">
        <f t="shared" si="3"/>
        <v>Tersebar</v>
      </c>
      <c r="I50" s="27" t="str">
        <f t="shared" si="4"/>
        <v>Rendah</v>
      </c>
    </row>
    <row r="51" spans="1:9" x14ac:dyDescent="0.25">
      <c r="A51" s="27" t="str">
        <f>" "&amp;'TICKER LIST'!B51</f>
        <v xml:space="preserve"> SICO</v>
      </c>
      <c r="B51" s="27">
        <f>IFERROR(ROUND(MAX(0,MIN(100,100-SUMIFS('OWNERSHIP 1%'!$V$2:$V$10000,'OWNERSHIP 1%'!$B$2:$B$10000,$A51,'OWNERSHIP 1%'!$U$2:$U$10000,1))),2),"")</f>
        <v>24.56</v>
      </c>
      <c r="C51" s="27" cm="1">
        <f t="array" ref="C51">IFERROR(ROUND(SUMPRODUCT(('OWNERSHIP 1%'!$B$2:$B$10000=$A51)*('OWNERSHIP 1%'!$U$2:$U$10000=1)*('OWNERSHIP 1%'!$V$2:$V$10000)^2),0),"")</f>
        <v>4584</v>
      </c>
      <c r="D51" s="27">
        <f>IFERROR(ROUND(_xlfn.SINGLE(_xlfn.MAXIFS('OWNERSHIP 1%'!$V$2:$V$10000,'OWNERSHIP 1%'!$B$2:$B$10000,$A51,'OWNERSHIP 1%'!$U$2:$U$10000,1)),2),"")</f>
        <v>67.42</v>
      </c>
      <c r="E51" s="27">
        <f>IFERROR(ROUND(SUMIFS('OWNERSHIP 1%'!$V$2:$V$7159,'OWNERSHIP 1%'!$B$2:$B$7159,$A51,'OWNERSHIP 1%'!$U$2:$U$7159,1,'OWNERSHIP 1%'!$W$2:$W$7159,"&lt;=3"),2),"")</f>
        <v>75.44</v>
      </c>
      <c r="F51" s="27" cm="1">
        <f t="array" ref="F51">IFERROR(SUMPRODUCT(('OWNERSHIP 1%'!$B$2:$B$10000=$A51)*('OWNERSHIP 1%'!$U$2:$U$10000=1)*('OWNERSHIP 1%'!$V$2:$V$10000&gt;=1)),0)</f>
        <v>3</v>
      </c>
      <c r="G51" s="27">
        <f t="shared" si="2"/>
        <v>65</v>
      </c>
      <c r="H51" s="27" t="str">
        <f t="shared" si="3"/>
        <v>Mayoritas</v>
      </c>
      <c r="I51" s="27" t="str">
        <f t="shared" si="4"/>
        <v>Tinggi</v>
      </c>
    </row>
    <row r="52" spans="1:9" x14ac:dyDescent="0.25">
      <c r="A52" s="27" t="str">
        <f>" "&amp;'TICKER LIST'!B52</f>
        <v xml:space="preserve"> GOTO</v>
      </c>
      <c r="B52" s="27">
        <f>IFERROR(ROUND(MAX(0,MIN(100,100-SUMIFS('OWNERSHIP 1%'!$V$2:$V$10000,'OWNERSHIP 1%'!$B$2:$B$10000,$A52,'OWNERSHIP 1%'!$U$2:$U$10000,1))),2),"")</f>
        <v>48.17</v>
      </c>
      <c r="C52" s="27" cm="1">
        <f t="array" ref="C52">IFERROR(ROUND(SUMPRODUCT(('OWNERSHIP 1%'!$B$2:$B$10000=$A52)*('OWNERSHIP 1%'!$U$2:$U$10000=1)*('OWNERSHIP 1%'!$V$2:$V$10000)^2),0),"")</f>
        <v>202</v>
      </c>
      <c r="D52" s="27">
        <f>IFERROR(ROUND(_xlfn.SINGLE(_xlfn.MAXIFS('OWNERSHIP 1%'!$V$2:$V$10000,'OWNERSHIP 1%'!$B$2:$B$10000,$A52,'OWNERSHIP 1%'!$U$2:$U$10000,1)),2),"")</f>
        <v>7.65</v>
      </c>
      <c r="E52" s="27">
        <f>IFERROR(ROUND(SUMIFS('OWNERSHIP 1%'!$V$2:$V$7159,'OWNERSHIP 1%'!$B$2:$B$7159,$A52,'OWNERSHIP 1%'!$U$2:$U$7159,1,'OWNERSHIP 1%'!$W$2:$W$7159,"&lt;=3"),2),"")</f>
        <v>19.649999999999999</v>
      </c>
      <c r="F52" s="27" cm="1">
        <f t="array" ref="F52">IFERROR(SUMPRODUCT(('OWNERSHIP 1%'!$B$2:$B$10000=$A52)*('OWNERSHIP 1%'!$U$2:$U$10000=1)*('OWNERSHIP 1%'!$V$2:$V$10000&gt;=1)),0)</f>
        <v>20</v>
      </c>
      <c r="G52" s="27">
        <f t="shared" si="2"/>
        <v>8</v>
      </c>
      <c r="H52" s="27" t="str">
        <f t="shared" si="3"/>
        <v>Tersebar</v>
      </c>
      <c r="I52" s="27" t="str">
        <f t="shared" si="4"/>
        <v>Rendah</v>
      </c>
    </row>
    <row r="53" spans="1:9" x14ac:dyDescent="0.25">
      <c r="A53" s="27" t="str">
        <f>" "&amp;'TICKER LIST'!B53</f>
        <v xml:space="preserve"> TLDN</v>
      </c>
      <c r="B53" s="27">
        <f>IFERROR(ROUND(MAX(0,MIN(100,100-SUMIFS('OWNERSHIP 1%'!$V$2:$V$10000,'OWNERSHIP 1%'!$B$2:$B$10000,$A53,'OWNERSHIP 1%'!$U$2:$U$10000,1))),2),"")</f>
        <v>4.17</v>
      </c>
      <c r="C53" s="27" cm="1">
        <f t="array" ref="C53">IFERROR(ROUND(SUMPRODUCT(('OWNERSHIP 1%'!$B$2:$B$10000=$A53)*('OWNERSHIP 1%'!$U$2:$U$10000=1)*('OWNERSHIP 1%'!$V$2:$V$10000)^2),0),"")</f>
        <v>4124</v>
      </c>
      <c r="D53" s="27">
        <f>IFERROR(ROUND(_xlfn.SINGLE(_xlfn.MAXIFS('OWNERSHIP 1%'!$V$2:$V$10000,'OWNERSHIP 1%'!$B$2:$B$10000,$A53,'OWNERSHIP 1%'!$U$2:$U$10000,1)),2),"")</f>
        <v>59.88</v>
      </c>
      <c r="E53" s="27">
        <f>IFERROR(ROUND(SUMIFS('OWNERSHIP 1%'!$V$2:$V$7159,'OWNERSHIP 1%'!$B$2:$B$7159,$A53,'OWNERSHIP 1%'!$U$2:$U$7159,1,'OWNERSHIP 1%'!$W$2:$W$7159,"&lt;=3"),2),"")</f>
        <v>92.32</v>
      </c>
      <c r="F53" s="27" cm="1">
        <f t="array" ref="F53">IFERROR(SUMPRODUCT(('OWNERSHIP 1%'!$B$2:$B$10000=$A53)*('OWNERSHIP 1%'!$U$2:$U$10000=1)*('OWNERSHIP 1%'!$V$2:$V$10000&gt;=1)),0)</f>
        <v>4</v>
      </c>
      <c r="G53" s="27">
        <f t="shared" si="2"/>
        <v>68</v>
      </c>
      <c r="H53" s="27" t="str">
        <f t="shared" si="3"/>
        <v>Mayoritas</v>
      </c>
      <c r="I53" s="27" t="str">
        <f t="shared" si="4"/>
        <v>Tinggi</v>
      </c>
    </row>
    <row r="54" spans="1:9" x14ac:dyDescent="0.25">
      <c r="A54" s="27" t="str">
        <f>" "&amp;'TICKER LIST'!B54</f>
        <v xml:space="preserve"> MTMH</v>
      </c>
      <c r="B54" s="27">
        <f>IFERROR(ROUND(MAX(0,MIN(100,100-SUMIFS('OWNERSHIP 1%'!$V$2:$V$10000,'OWNERSHIP 1%'!$B$2:$B$10000,$A54,'OWNERSHIP 1%'!$U$2:$U$10000,1))),2),"")</f>
        <v>5.19</v>
      </c>
      <c r="C54" s="27" cm="1">
        <f t="array" ref="C54">IFERROR(ROUND(SUMPRODUCT(('OWNERSHIP 1%'!$B$2:$B$10000=$A54)*('OWNERSHIP 1%'!$U$2:$U$10000=1)*('OWNERSHIP 1%'!$V$2:$V$10000)^2),0),"")</f>
        <v>2006</v>
      </c>
      <c r="D54" s="27">
        <f>IFERROR(ROUND(_xlfn.SINGLE(_xlfn.MAXIFS('OWNERSHIP 1%'!$V$2:$V$10000,'OWNERSHIP 1%'!$B$2:$B$10000,$A54,'OWNERSHIP 1%'!$U$2:$U$10000,1)),2),"")</f>
        <v>32.56</v>
      </c>
      <c r="E54" s="27">
        <f>IFERROR(ROUND(SUMIFS('OWNERSHIP 1%'!$V$2:$V$7159,'OWNERSHIP 1%'!$B$2:$B$7159,$A54,'OWNERSHIP 1%'!$U$2:$U$7159,1,'OWNERSHIP 1%'!$W$2:$W$7159,"&lt;=3"),2),"")</f>
        <v>74.260000000000005</v>
      </c>
      <c r="F54" s="27" cm="1">
        <f t="array" ref="F54">IFERROR(SUMPRODUCT(('OWNERSHIP 1%'!$B$2:$B$10000=$A54)*('OWNERSHIP 1%'!$U$2:$U$10000=1)*('OWNERSHIP 1%'!$V$2:$V$10000&gt;=1)),0)</f>
        <v>9</v>
      </c>
      <c r="G54" s="27">
        <f t="shared" si="2"/>
        <v>47</v>
      </c>
      <c r="H54" s="27" t="str">
        <f t="shared" si="3"/>
        <v>Terkonsentrasi</v>
      </c>
      <c r="I54" s="27" t="str">
        <f t="shared" si="4"/>
        <v>Sedang</v>
      </c>
    </row>
    <row r="55" spans="1:9" x14ac:dyDescent="0.25">
      <c r="A55" s="27" t="str">
        <f>" "&amp;'TICKER LIST'!B55</f>
        <v xml:space="preserve"> WINR</v>
      </c>
      <c r="B55" s="27">
        <f>IFERROR(ROUND(MAX(0,MIN(100,100-SUMIFS('OWNERSHIP 1%'!$V$2:$V$10000,'OWNERSHIP 1%'!$B$2:$B$10000,$A55,'OWNERSHIP 1%'!$U$2:$U$10000,1))),2),"")</f>
        <v>50.49</v>
      </c>
      <c r="C55" s="27" cm="1">
        <f t="array" ref="C55">IFERROR(ROUND(SUMPRODUCT(('OWNERSHIP 1%'!$B$2:$B$10000=$A55)*('OWNERSHIP 1%'!$U$2:$U$10000=1)*('OWNERSHIP 1%'!$V$2:$V$10000)^2),0),"")</f>
        <v>2317</v>
      </c>
      <c r="D55" s="27">
        <f>IFERROR(ROUND(_xlfn.SINGLE(_xlfn.MAXIFS('OWNERSHIP 1%'!$V$2:$V$10000,'OWNERSHIP 1%'!$B$2:$B$10000,$A55,'OWNERSHIP 1%'!$U$2:$U$10000,1)),2),"")</f>
        <v>48.11</v>
      </c>
      <c r="E55" s="27">
        <f>IFERROR(ROUND(SUMIFS('OWNERSHIP 1%'!$V$2:$V$7159,'OWNERSHIP 1%'!$B$2:$B$7159,$A55,'OWNERSHIP 1%'!$U$2:$U$7159,1,'OWNERSHIP 1%'!$W$2:$W$7159,"&lt;=3"),2),"")</f>
        <v>49.51</v>
      </c>
      <c r="F55" s="27" cm="1">
        <f t="array" ref="F55">IFERROR(SUMPRODUCT(('OWNERSHIP 1%'!$B$2:$B$10000=$A55)*('OWNERSHIP 1%'!$U$2:$U$10000=1)*('OWNERSHIP 1%'!$V$2:$V$10000&gt;=1)),0)</f>
        <v>2</v>
      </c>
      <c r="G55" s="27">
        <f t="shared" si="2"/>
        <v>47</v>
      </c>
      <c r="H55" s="27" t="str">
        <f t="shared" si="3"/>
        <v>Moderat</v>
      </c>
      <c r="I55" s="27" t="str">
        <f t="shared" si="4"/>
        <v>Sedang</v>
      </c>
    </row>
    <row r="56" spans="1:9" x14ac:dyDescent="0.25">
      <c r="A56" s="27" t="str">
        <f>" "&amp;'TICKER LIST'!B56</f>
        <v xml:space="preserve"> IBOS</v>
      </c>
      <c r="B56" s="27">
        <f>IFERROR(ROUND(MAX(0,MIN(100,100-SUMIFS('OWNERSHIP 1%'!$V$2:$V$10000,'OWNERSHIP 1%'!$B$2:$B$10000,$A56,'OWNERSHIP 1%'!$U$2:$U$10000,1))),2),"")</f>
        <v>24.38</v>
      </c>
      <c r="C56" s="27" cm="1">
        <f t="array" ref="C56">IFERROR(ROUND(SUMPRODUCT(('OWNERSHIP 1%'!$B$2:$B$10000=$A56)*('OWNERSHIP 1%'!$U$2:$U$10000=1)*('OWNERSHIP 1%'!$V$2:$V$10000)^2),0),"")</f>
        <v>2423</v>
      </c>
      <c r="D56" s="27">
        <f>IFERROR(ROUND(_xlfn.SINGLE(_xlfn.MAXIFS('OWNERSHIP 1%'!$V$2:$V$10000,'OWNERSHIP 1%'!$B$2:$B$10000,$A56,'OWNERSHIP 1%'!$U$2:$U$10000,1)),2),"")</f>
        <v>47.56</v>
      </c>
      <c r="E56" s="27">
        <f>IFERROR(ROUND(SUMIFS('OWNERSHIP 1%'!$V$2:$V$7159,'OWNERSHIP 1%'!$B$2:$B$7159,$A56,'OWNERSHIP 1%'!$U$2:$U$7159,1,'OWNERSHIP 1%'!$W$2:$W$7159,"&lt;=3"),2),"")</f>
        <v>63.66</v>
      </c>
      <c r="F56" s="27" cm="1">
        <f t="array" ref="F56">IFERROR(SUMPRODUCT(('OWNERSHIP 1%'!$B$2:$B$10000=$A56)*('OWNERSHIP 1%'!$U$2:$U$10000=1)*('OWNERSHIP 1%'!$V$2:$V$10000&gt;=1)),0)</f>
        <v>10</v>
      </c>
      <c r="G56" s="27">
        <f t="shared" si="2"/>
        <v>44</v>
      </c>
      <c r="H56" s="27" t="str">
        <f t="shared" si="3"/>
        <v>Oligopoli</v>
      </c>
      <c r="I56" s="27" t="str">
        <f t="shared" si="4"/>
        <v>Sedang</v>
      </c>
    </row>
    <row r="57" spans="1:9" x14ac:dyDescent="0.25">
      <c r="A57" s="27" t="str">
        <f>" "&amp;'TICKER LIST'!B57</f>
        <v xml:space="preserve"> OLIV</v>
      </c>
      <c r="B57" s="27">
        <f>IFERROR(ROUND(MAX(0,MIN(100,100-SUMIFS('OWNERSHIP 1%'!$V$2:$V$10000,'OWNERSHIP 1%'!$B$2:$B$10000,$A57,'OWNERSHIP 1%'!$U$2:$U$10000,1))),2),"")</f>
        <v>26.07</v>
      </c>
      <c r="C57" s="27" cm="1">
        <f t="array" ref="C57">IFERROR(ROUND(SUMPRODUCT(('OWNERSHIP 1%'!$B$2:$B$10000=$A57)*('OWNERSHIP 1%'!$U$2:$U$10000=1)*('OWNERSHIP 1%'!$V$2:$V$10000)^2),0),"")</f>
        <v>4632</v>
      </c>
      <c r="D57" s="27">
        <f>IFERROR(ROUND(_xlfn.SINGLE(_xlfn.MAXIFS('OWNERSHIP 1%'!$V$2:$V$10000,'OWNERSHIP 1%'!$B$2:$B$10000,$A57,'OWNERSHIP 1%'!$U$2:$U$10000,1)),2),"")</f>
        <v>67.91</v>
      </c>
      <c r="E57" s="27">
        <f>IFERROR(ROUND(SUMIFS('OWNERSHIP 1%'!$V$2:$V$7159,'OWNERSHIP 1%'!$B$2:$B$7159,$A57,'OWNERSHIP 1%'!$U$2:$U$7159,1,'OWNERSHIP 1%'!$W$2:$W$7159,"&lt;=3"),2),"")</f>
        <v>73.930000000000007</v>
      </c>
      <c r="F57" s="27" cm="1">
        <f t="array" ref="F57">IFERROR(SUMPRODUCT(('OWNERSHIP 1%'!$B$2:$B$10000=$A57)*('OWNERSHIP 1%'!$U$2:$U$10000=1)*('OWNERSHIP 1%'!$V$2:$V$10000&gt;=1)),0)</f>
        <v>3</v>
      </c>
      <c r="G57" s="27">
        <f t="shared" si="2"/>
        <v>65</v>
      </c>
      <c r="H57" s="27" t="str">
        <f t="shared" si="3"/>
        <v>Mayoritas</v>
      </c>
      <c r="I57" s="27" t="str">
        <f t="shared" si="4"/>
        <v>Tinggi</v>
      </c>
    </row>
    <row r="58" spans="1:9" x14ac:dyDescent="0.25">
      <c r="A58" s="27" t="str">
        <f>" "&amp;'TICKER LIST'!B58</f>
        <v xml:space="preserve"> ASHA</v>
      </c>
      <c r="B58" s="27">
        <f>IFERROR(ROUND(MAX(0,MIN(100,100-SUMIFS('OWNERSHIP 1%'!$V$2:$V$10000,'OWNERSHIP 1%'!$B$2:$B$10000,$A58,'OWNERSHIP 1%'!$U$2:$U$10000,1))),2),"")</f>
        <v>25.01</v>
      </c>
      <c r="C58" s="27" cm="1">
        <f t="array" ref="C58">IFERROR(ROUND(SUMPRODUCT(('OWNERSHIP 1%'!$B$2:$B$10000=$A58)*('OWNERSHIP 1%'!$U$2:$U$10000=1)*('OWNERSHIP 1%'!$V$2:$V$10000)^2),0),"")</f>
        <v>1193</v>
      </c>
      <c r="D58" s="27">
        <f>IFERROR(ROUND(_xlfn.SINGLE(_xlfn.MAXIFS('OWNERSHIP 1%'!$V$2:$V$10000,'OWNERSHIP 1%'!$B$2:$B$10000,$A58,'OWNERSHIP 1%'!$U$2:$U$10000,1)),2),"")</f>
        <v>30</v>
      </c>
      <c r="E58" s="27">
        <f>IFERROR(ROUND(SUMIFS('OWNERSHIP 1%'!$V$2:$V$7159,'OWNERSHIP 1%'!$B$2:$B$7159,$A58,'OWNERSHIP 1%'!$U$2:$U$7159,1,'OWNERSHIP 1%'!$W$2:$W$7159,"&lt;=3"),2),"")</f>
        <v>48.5</v>
      </c>
      <c r="F58" s="27" cm="1">
        <f t="array" ref="F58">IFERROR(SUMPRODUCT(('OWNERSHIP 1%'!$B$2:$B$10000=$A58)*('OWNERSHIP 1%'!$U$2:$U$10000=1)*('OWNERSHIP 1%'!$V$2:$V$10000&gt;=1)),0)</f>
        <v>10</v>
      </c>
      <c r="G58" s="27">
        <f t="shared" si="2"/>
        <v>33</v>
      </c>
      <c r="H58" s="27" t="str">
        <f t="shared" si="3"/>
        <v>Moderat</v>
      </c>
      <c r="I58" s="27" t="str">
        <f t="shared" si="4"/>
        <v>Sedang</v>
      </c>
    </row>
    <row r="59" spans="1:9" x14ac:dyDescent="0.25">
      <c r="A59" s="27" t="str">
        <f>" "&amp;'TICKER LIST'!B59</f>
        <v xml:space="preserve"> SWID</v>
      </c>
      <c r="B59" s="27">
        <f>IFERROR(ROUND(MAX(0,MIN(100,100-SUMIFS('OWNERSHIP 1%'!$V$2:$V$10000,'OWNERSHIP 1%'!$B$2:$B$10000,$A59,'OWNERSHIP 1%'!$U$2:$U$10000,1))),2),"")</f>
        <v>3.44</v>
      </c>
      <c r="C59" s="27" cm="1">
        <f t="array" ref="C59">IFERROR(ROUND(SUMPRODUCT(('OWNERSHIP 1%'!$B$2:$B$10000=$A59)*('OWNERSHIP 1%'!$U$2:$U$10000=1)*('OWNERSHIP 1%'!$V$2:$V$10000)^2),0),"")</f>
        <v>4349</v>
      </c>
      <c r="D59" s="27">
        <f>IFERROR(ROUND(_xlfn.SINGLE(_xlfn.MAXIFS('OWNERSHIP 1%'!$V$2:$V$10000,'OWNERSHIP 1%'!$B$2:$B$10000,$A59,'OWNERSHIP 1%'!$U$2:$U$10000,1)),2),"")</f>
        <v>63.52</v>
      </c>
      <c r="E59" s="27">
        <f>IFERROR(ROUND(SUMIFS('OWNERSHIP 1%'!$V$2:$V$7159,'OWNERSHIP 1%'!$B$2:$B$7159,$A59,'OWNERSHIP 1%'!$U$2:$U$7159,1,'OWNERSHIP 1%'!$W$2:$W$7159,"&lt;=3"),2),"")</f>
        <v>83.62</v>
      </c>
      <c r="F59" s="27" cm="1">
        <f t="array" ref="F59">IFERROR(SUMPRODUCT(('OWNERSHIP 1%'!$B$2:$B$10000=$A59)*('OWNERSHIP 1%'!$U$2:$U$10000=1)*('OWNERSHIP 1%'!$V$2:$V$10000&gt;=1)),0)</f>
        <v>7</v>
      </c>
      <c r="G59" s="27">
        <f t="shared" si="2"/>
        <v>63</v>
      </c>
      <c r="H59" s="27" t="str">
        <f t="shared" si="3"/>
        <v>Mayoritas</v>
      </c>
      <c r="I59" s="27" t="str">
        <f t="shared" si="4"/>
        <v>Tinggi</v>
      </c>
    </row>
    <row r="60" spans="1:9" x14ac:dyDescent="0.25">
      <c r="A60" s="27" t="str">
        <f>" "&amp;'TICKER LIST'!B60</f>
        <v xml:space="preserve"> TRGU</v>
      </c>
      <c r="B60" s="27">
        <f>IFERROR(ROUND(MAX(0,MIN(100,100-SUMIFS('OWNERSHIP 1%'!$V$2:$V$10000,'OWNERSHIP 1%'!$B$2:$B$10000,$A60,'OWNERSHIP 1%'!$U$2:$U$10000,1))),2),"")</f>
        <v>6.03</v>
      </c>
      <c r="C60" s="27" cm="1">
        <f t="array" ref="C60">IFERROR(ROUND(SUMPRODUCT(('OWNERSHIP 1%'!$B$2:$B$10000=$A60)*('OWNERSHIP 1%'!$U$2:$U$10000=1)*('OWNERSHIP 1%'!$V$2:$V$10000)^2),0),"")</f>
        <v>6636</v>
      </c>
      <c r="D60" s="27">
        <f>IFERROR(ROUND(_xlfn.SINGLE(_xlfn.MAXIFS('OWNERSHIP 1%'!$V$2:$V$10000,'OWNERSHIP 1%'!$B$2:$B$10000,$A60,'OWNERSHIP 1%'!$U$2:$U$10000,1)),2),"")</f>
        <v>81.12</v>
      </c>
      <c r="E60" s="27">
        <f>IFERROR(ROUND(SUMIFS('OWNERSHIP 1%'!$V$2:$V$7159,'OWNERSHIP 1%'!$B$2:$B$7159,$A60,'OWNERSHIP 1%'!$U$2:$U$7159,1,'OWNERSHIP 1%'!$W$2:$W$7159,"&lt;=3"),2),"")</f>
        <v>90.32</v>
      </c>
      <c r="F60" s="27" cm="1">
        <f t="array" ref="F60">IFERROR(SUMPRODUCT(('OWNERSHIP 1%'!$B$2:$B$10000=$A60)*('OWNERSHIP 1%'!$U$2:$U$10000=1)*('OWNERSHIP 1%'!$V$2:$V$10000&gt;=1)),0)</f>
        <v>4</v>
      </c>
      <c r="G60" s="27">
        <f t="shared" si="2"/>
        <v>78</v>
      </c>
      <c r="H60" s="27" t="str">
        <f t="shared" si="3"/>
        <v>Mayoritas</v>
      </c>
      <c r="I60" s="27" t="str">
        <f t="shared" si="4"/>
        <v>Tinggi</v>
      </c>
    </row>
    <row r="61" spans="1:9" x14ac:dyDescent="0.25">
      <c r="A61" s="27" t="str">
        <f>" "&amp;'TICKER LIST'!B61</f>
        <v xml:space="preserve"> ARKO</v>
      </c>
      <c r="B61" s="27">
        <f>IFERROR(ROUND(MAX(0,MIN(100,100-SUMIFS('OWNERSHIP 1%'!$V$2:$V$10000,'OWNERSHIP 1%'!$B$2:$B$10000,$A61,'OWNERSHIP 1%'!$U$2:$U$10000,1))),2),"")</f>
        <v>14.88</v>
      </c>
      <c r="C61" s="27" cm="1">
        <f t="array" ref="C61">IFERROR(ROUND(SUMPRODUCT(('OWNERSHIP 1%'!$B$2:$B$10000=$A61)*('OWNERSHIP 1%'!$U$2:$U$10000=1)*('OWNERSHIP 1%'!$V$2:$V$10000)^2),0),"")</f>
        <v>2277</v>
      </c>
      <c r="D61" s="27">
        <f>IFERROR(ROUND(_xlfn.SINGLE(_xlfn.MAXIFS('OWNERSHIP 1%'!$V$2:$V$10000,'OWNERSHIP 1%'!$B$2:$B$10000,$A61,'OWNERSHIP 1%'!$U$2:$U$10000,1)),2),"")</f>
        <v>38.89</v>
      </c>
      <c r="E61" s="27">
        <f>IFERROR(ROUND(SUMIFS('OWNERSHIP 1%'!$V$2:$V$7159,'OWNERSHIP 1%'!$B$2:$B$7159,$A61,'OWNERSHIP 1%'!$U$2:$U$7159,1,'OWNERSHIP 1%'!$W$2:$W$7159,"&lt;=3"),2),"")</f>
        <v>70.38</v>
      </c>
      <c r="F61" s="27" cm="1">
        <f t="array" ref="F61">IFERROR(SUMPRODUCT(('OWNERSHIP 1%'!$B$2:$B$10000=$A61)*('OWNERSHIP 1%'!$U$2:$U$10000=1)*('OWNERSHIP 1%'!$V$2:$V$10000&gt;=1)),0)</f>
        <v>10</v>
      </c>
      <c r="G61" s="27">
        <f t="shared" si="2"/>
        <v>45</v>
      </c>
      <c r="H61" s="27" t="str">
        <f t="shared" si="3"/>
        <v>Terkonsentrasi</v>
      </c>
      <c r="I61" s="27" t="str">
        <f t="shared" si="4"/>
        <v>Sedang</v>
      </c>
    </row>
    <row r="62" spans="1:9" x14ac:dyDescent="0.25">
      <c r="A62" s="27" t="str">
        <f>" "&amp;'TICKER LIST'!B62</f>
        <v xml:space="preserve"> CHEM</v>
      </c>
      <c r="B62" s="27">
        <f>IFERROR(ROUND(MAX(0,MIN(100,100-SUMIFS('OWNERSHIP 1%'!$V$2:$V$10000,'OWNERSHIP 1%'!$B$2:$B$10000,$A62,'OWNERSHIP 1%'!$U$2:$U$10000,1))),2),"")</f>
        <v>31.53</v>
      </c>
      <c r="C62" s="27" cm="1">
        <f t="array" ref="C62">IFERROR(ROUND(SUMPRODUCT(('OWNERSHIP 1%'!$B$2:$B$10000=$A62)*('OWNERSHIP 1%'!$U$2:$U$10000=1)*('OWNERSHIP 1%'!$V$2:$V$10000)^2),0),"")</f>
        <v>4688</v>
      </c>
      <c r="D62" s="27">
        <f>IFERROR(ROUND(_xlfn.SINGLE(_xlfn.MAXIFS('OWNERSHIP 1%'!$V$2:$V$10000,'OWNERSHIP 1%'!$B$2:$B$10000,$A62,'OWNERSHIP 1%'!$U$2:$U$10000,1)),2),"")</f>
        <v>68.47</v>
      </c>
      <c r="E62" s="27">
        <f>IFERROR(ROUND(SUMIFS('OWNERSHIP 1%'!$V$2:$V$7159,'OWNERSHIP 1%'!$B$2:$B$7159,$A62,'OWNERSHIP 1%'!$U$2:$U$7159,1,'OWNERSHIP 1%'!$W$2:$W$7159,"&lt;=3"),2),"")</f>
        <v>68.47</v>
      </c>
      <c r="F62" s="27" cm="1">
        <f t="array" ref="F62">IFERROR(SUMPRODUCT(('OWNERSHIP 1%'!$B$2:$B$10000=$A62)*('OWNERSHIP 1%'!$U$2:$U$10000=1)*('OWNERSHIP 1%'!$V$2:$V$10000&gt;=1)),0)</f>
        <v>1</v>
      </c>
      <c r="G62" s="27">
        <f t="shared" si="2"/>
        <v>65</v>
      </c>
      <c r="H62" s="27" t="str">
        <f t="shared" si="3"/>
        <v>Mayoritas</v>
      </c>
      <c r="I62" s="27" t="str">
        <f t="shared" si="4"/>
        <v>Tinggi</v>
      </c>
    </row>
    <row r="63" spans="1:9" x14ac:dyDescent="0.25">
      <c r="A63" s="27" t="str">
        <f>" "&amp;'TICKER LIST'!B63</f>
        <v xml:space="preserve"> DEWI</v>
      </c>
      <c r="B63" s="27">
        <f>IFERROR(ROUND(MAX(0,MIN(100,100-SUMIFS('OWNERSHIP 1%'!$V$2:$V$10000,'OWNERSHIP 1%'!$B$2:$B$10000,$A63,'OWNERSHIP 1%'!$U$2:$U$10000,1))),2),"")</f>
        <v>23.76</v>
      </c>
      <c r="C63" s="27" cm="1">
        <f t="array" ref="C63">IFERROR(ROUND(SUMPRODUCT(('OWNERSHIP 1%'!$B$2:$B$10000=$A63)*('OWNERSHIP 1%'!$U$2:$U$10000=1)*('OWNERSHIP 1%'!$V$2:$V$10000)^2),0),"")</f>
        <v>1807</v>
      </c>
      <c r="D63" s="27">
        <f>IFERROR(ROUND(_xlfn.SINGLE(_xlfn.MAXIFS('OWNERSHIP 1%'!$V$2:$V$10000,'OWNERSHIP 1%'!$B$2:$B$10000,$A63,'OWNERSHIP 1%'!$U$2:$U$10000,1)),2),"")</f>
        <v>39</v>
      </c>
      <c r="E63" s="27">
        <f>IFERROR(ROUND(SUMIFS('OWNERSHIP 1%'!$V$2:$V$7159,'OWNERSHIP 1%'!$B$2:$B$7159,$A63,'OWNERSHIP 1%'!$U$2:$U$7159,1,'OWNERSHIP 1%'!$W$2:$W$7159,"&lt;=3"),2),"")</f>
        <v>60.04</v>
      </c>
      <c r="F63" s="27" cm="1">
        <f t="array" ref="F63">IFERROR(SUMPRODUCT(('OWNERSHIP 1%'!$B$2:$B$10000=$A63)*('OWNERSHIP 1%'!$U$2:$U$10000=1)*('OWNERSHIP 1%'!$V$2:$V$10000&gt;=1)),0)</f>
        <v>10</v>
      </c>
      <c r="G63" s="27">
        <f t="shared" si="2"/>
        <v>40</v>
      </c>
      <c r="H63" s="27" t="str">
        <f t="shared" si="3"/>
        <v>Oligopoli</v>
      </c>
      <c r="I63" s="27" t="str">
        <f t="shared" si="4"/>
        <v>Sedang</v>
      </c>
    </row>
    <row r="64" spans="1:9" x14ac:dyDescent="0.25">
      <c r="A64" s="27" t="str">
        <f>" "&amp;'TICKER LIST'!B64</f>
        <v xml:space="preserve"> AXIO</v>
      </c>
      <c r="B64" s="27">
        <f>IFERROR(ROUND(MAX(0,MIN(100,100-SUMIFS('OWNERSHIP 1%'!$V$2:$V$10000,'OWNERSHIP 1%'!$B$2:$B$10000,$A64,'OWNERSHIP 1%'!$U$2:$U$10000,1))),2),"")</f>
        <v>7.23</v>
      </c>
      <c r="C64" s="27" cm="1">
        <f t="array" ref="C64">IFERROR(ROUND(SUMPRODUCT(('OWNERSHIP 1%'!$B$2:$B$10000=$A64)*('OWNERSHIP 1%'!$U$2:$U$10000=1)*('OWNERSHIP 1%'!$V$2:$V$10000)^2),0),"")</f>
        <v>3866</v>
      </c>
      <c r="D64" s="27">
        <f>IFERROR(ROUND(_xlfn.SINGLE(_xlfn.MAXIFS('OWNERSHIP 1%'!$V$2:$V$10000,'OWNERSHIP 1%'!$B$2:$B$10000,$A64,'OWNERSHIP 1%'!$U$2:$U$10000,1)),2),"")</f>
        <v>59.25</v>
      </c>
      <c r="E64" s="27">
        <f>IFERROR(ROUND(SUMIFS('OWNERSHIP 1%'!$V$2:$V$7159,'OWNERSHIP 1%'!$B$2:$B$7159,$A64,'OWNERSHIP 1%'!$U$2:$U$7159,1,'OWNERSHIP 1%'!$W$2:$W$7159,"&lt;=3"),2),"")</f>
        <v>81.44</v>
      </c>
      <c r="F64" s="27" cm="1">
        <f t="array" ref="F64">IFERROR(SUMPRODUCT(('OWNERSHIP 1%'!$B$2:$B$10000=$A64)*('OWNERSHIP 1%'!$U$2:$U$10000=1)*('OWNERSHIP 1%'!$V$2:$V$10000&gt;=1)),0)</f>
        <v>8</v>
      </c>
      <c r="G64" s="27">
        <f t="shared" si="2"/>
        <v>59</v>
      </c>
      <c r="H64" s="27" t="str">
        <f t="shared" si="3"/>
        <v>Mayoritas</v>
      </c>
      <c r="I64" s="27" t="str">
        <f t="shared" si="4"/>
        <v>Tinggi</v>
      </c>
    </row>
    <row r="65" spans="1:9" x14ac:dyDescent="0.25">
      <c r="A65" s="27" t="str">
        <f>" "&amp;'TICKER LIST'!B65</f>
        <v xml:space="preserve"> KRYA</v>
      </c>
      <c r="B65" s="27">
        <f>IFERROR(ROUND(MAX(0,MIN(100,100-SUMIFS('OWNERSHIP 1%'!$V$2:$V$10000,'OWNERSHIP 1%'!$B$2:$B$10000,$A65,'OWNERSHIP 1%'!$U$2:$U$10000,1))),2),"")</f>
        <v>59.32</v>
      </c>
      <c r="C65" s="27" cm="1">
        <f t="array" ref="C65">IFERROR(ROUND(SUMPRODUCT(('OWNERSHIP 1%'!$B$2:$B$10000=$A65)*('OWNERSHIP 1%'!$U$2:$U$10000=1)*('OWNERSHIP 1%'!$V$2:$V$10000)^2),0),"")</f>
        <v>633</v>
      </c>
      <c r="D65" s="27">
        <f>IFERROR(ROUND(_xlfn.SINGLE(_xlfn.MAXIFS('OWNERSHIP 1%'!$V$2:$V$10000,'OWNERSHIP 1%'!$B$2:$B$10000,$A65,'OWNERSHIP 1%'!$U$2:$U$10000,1)),2),"")</f>
        <v>22.7</v>
      </c>
      <c r="E65" s="27">
        <f>IFERROR(ROUND(SUMIFS('OWNERSHIP 1%'!$V$2:$V$7159,'OWNERSHIP 1%'!$B$2:$B$7159,$A65,'OWNERSHIP 1%'!$U$2:$U$7159,1,'OWNERSHIP 1%'!$W$2:$W$7159,"&lt;=3"),2),"")</f>
        <v>35.86</v>
      </c>
      <c r="F65" s="27" cm="1">
        <f t="array" ref="F65">IFERROR(SUMPRODUCT(('OWNERSHIP 1%'!$B$2:$B$10000=$A65)*('OWNERSHIP 1%'!$U$2:$U$10000=1)*('OWNERSHIP 1%'!$V$2:$V$10000&gt;=1)),0)</f>
        <v>6</v>
      </c>
      <c r="G65" s="27">
        <f t="shared" si="2"/>
        <v>30</v>
      </c>
      <c r="H65" s="27" t="str">
        <f t="shared" si="3"/>
        <v>Tersebar</v>
      </c>
      <c r="I65" s="27" t="str">
        <f t="shared" si="4"/>
        <v>Sedang</v>
      </c>
    </row>
    <row r="66" spans="1:9" x14ac:dyDescent="0.25">
      <c r="A66" s="27" t="str">
        <f>" "&amp;'TICKER LIST'!B66</f>
        <v xml:space="preserve"> HATM</v>
      </c>
      <c r="B66" s="27">
        <f>IFERROR(ROUND(MAX(0,MIN(100,100-SUMIFS('OWNERSHIP 1%'!$V$2:$V$10000,'OWNERSHIP 1%'!$B$2:$B$10000,$A66,'OWNERSHIP 1%'!$U$2:$U$10000,1))),2),"")</f>
        <v>6.98</v>
      </c>
      <c r="C66" s="27" cm="1">
        <f t="array" ref="C66">IFERROR(ROUND(SUMPRODUCT(('OWNERSHIP 1%'!$B$2:$B$10000=$A66)*('OWNERSHIP 1%'!$U$2:$U$10000=1)*('OWNERSHIP 1%'!$V$2:$V$10000)^2),0),"")</f>
        <v>4817</v>
      </c>
      <c r="D66" s="27">
        <f>IFERROR(ROUND(_xlfn.SINGLE(_xlfn.MAXIFS('OWNERSHIP 1%'!$V$2:$V$10000,'OWNERSHIP 1%'!$B$2:$B$10000,$A66,'OWNERSHIP 1%'!$U$2:$U$10000,1)),2),"")</f>
        <v>66.34</v>
      </c>
      <c r="E66" s="27">
        <f>IFERROR(ROUND(SUMIFS('OWNERSHIP 1%'!$V$2:$V$7159,'OWNERSHIP 1%'!$B$2:$B$7159,$A66,'OWNERSHIP 1%'!$U$2:$U$7159,1,'OWNERSHIP 1%'!$W$2:$W$7159,"&lt;=3"),2),"")</f>
        <v>88.52</v>
      </c>
      <c r="F66" s="27" cm="1">
        <f t="array" ref="F66">IFERROR(SUMPRODUCT(('OWNERSHIP 1%'!$B$2:$B$10000=$A66)*('OWNERSHIP 1%'!$U$2:$U$10000=1)*('OWNERSHIP 1%'!$V$2:$V$10000&gt;=1)),0)</f>
        <v>6</v>
      </c>
      <c r="G66" s="27">
        <f t="shared" si="2"/>
        <v>67</v>
      </c>
      <c r="H66" s="27" t="str">
        <f t="shared" si="3"/>
        <v>Mayoritas</v>
      </c>
      <c r="I66" s="27" t="str">
        <f t="shared" si="4"/>
        <v>Tinggi</v>
      </c>
    </row>
    <row r="67" spans="1:9" x14ac:dyDescent="0.25">
      <c r="A67" s="27" t="str">
        <f>" "&amp;'TICKER LIST'!B67</f>
        <v xml:space="preserve"> RCCC</v>
      </c>
      <c r="B67" s="27">
        <f>IFERROR(ROUND(MAX(0,MIN(100,100-SUMIFS('OWNERSHIP 1%'!$V$2:$V$10000,'OWNERSHIP 1%'!$B$2:$B$10000,$A67,'OWNERSHIP 1%'!$U$2:$U$10000,1))),2),"")</f>
        <v>9.24</v>
      </c>
      <c r="C67" s="27" cm="1">
        <f t="array" ref="C67">IFERROR(ROUND(SUMPRODUCT(('OWNERSHIP 1%'!$B$2:$B$10000=$A67)*('OWNERSHIP 1%'!$U$2:$U$10000=1)*('OWNERSHIP 1%'!$V$2:$V$10000)^2),0),"")</f>
        <v>6097</v>
      </c>
      <c r="D67" s="27">
        <f>IFERROR(ROUND(_xlfn.SINGLE(_xlfn.MAXIFS('OWNERSHIP 1%'!$V$2:$V$10000,'OWNERSHIP 1%'!$B$2:$B$10000,$A67,'OWNERSHIP 1%'!$U$2:$U$10000,1)),2),"")</f>
        <v>77.92</v>
      </c>
      <c r="E67" s="27">
        <f>IFERROR(ROUND(SUMIFS('OWNERSHIP 1%'!$V$2:$V$7159,'OWNERSHIP 1%'!$B$2:$B$7159,$A67,'OWNERSHIP 1%'!$U$2:$U$7159,1,'OWNERSHIP 1%'!$W$2:$W$7159,"&lt;=3"),2),"")</f>
        <v>82.91</v>
      </c>
      <c r="F67" s="27" cm="1">
        <f t="array" ref="F67">IFERROR(SUMPRODUCT(('OWNERSHIP 1%'!$B$2:$B$10000=$A67)*('OWNERSHIP 1%'!$U$2:$U$10000=1)*('OWNERSHIP 1%'!$V$2:$V$10000&gt;=1)),0)</f>
        <v>8</v>
      </c>
      <c r="G67" s="27">
        <f t="shared" ref="G67:G130" si="5">IFERROR(ROUND(((C67/10000)*0.45+(E67/100)*0.35+IF(F67=0,0,MAX(0,MIN(1,(20-F67)/19)))*0.2)*100,0),"")</f>
        <v>69</v>
      </c>
      <c r="H67" s="27" t="str">
        <f t="shared" ref="H67:H130" si="6">IF(B67="","",IF(D67&gt;=50,"Mayoritas",IF(E67&gt;=70,"Terkonsentrasi",IF(E67&gt;=60,"Oligopoli",IF(E67&lt;=40,"Tersebar","Moderat")))))</f>
        <v>Mayoritas</v>
      </c>
      <c r="I67" s="27" t="str">
        <f t="shared" ref="I67:I130" si="7">IF(G67="","",IF(G67&lt;=25,"Rendah",IF(G67&lt;=55,"Sedang","Tinggi")))</f>
        <v>Tinggi</v>
      </c>
    </row>
    <row r="68" spans="1:9" x14ac:dyDescent="0.25">
      <c r="A68" s="27" t="str">
        <f>" "&amp;'TICKER LIST'!B68</f>
        <v xml:space="preserve"> GULA</v>
      </c>
      <c r="B68" s="27">
        <f>IFERROR(ROUND(MAX(0,MIN(100,100-SUMIFS('OWNERSHIP 1%'!$V$2:$V$10000,'OWNERSHIP 1%'!$B$2:$B$10000,$A68,'OWNERSHIP 1%'!$U$2:$U$10000,1))),2),"")</f>
        <v>19.100000000000001</v>
      </c>
      <c r="C68" s="27" cm="1">
        <f t="array" ref="C68">IFERROR(ROUND(SUMPRODUCT(('OWNERSHIP 1%'!$B$2:$B$10000=$A68)*('OWNERSHIP 1%'!$U$2:$U$10000=1)*('OWNERSHIP 1%'!$V$2:$V$10000)^2),0),"")</f>
        <v>3154</v>
      </c>
      <c r="D68" s="27">
        <f>IFERROR(ROUND(_xlfn.SINGLE(_xlfn.MAXIFS('OWNERSHIP 1%'!$V$2:$V$10000,'OWNERSHIP 1%'!$B$2:$B$10000,$A68,'OWNERSHIP 1%'!$U$2:$U$10000,1)),2),"")</f>
        <v>55.18</v>
      </c>
      <c r="E68" s="27">
        <f>IFERROR(ROUND(SUMIFS('OWNERSHIP 1%'!$V$2:$V$7159,'OWNERSHIP 1%'!$B$2:$B$7159,$A68,'OWNERSHIP 1%'!$U$2:$U$7159,1,'OWNERSHIP 1%'!$W$2:$W$7159,"&lt;=3"),2),"")</f>
        <v>67.290000000000006</v>
      </c>
      <c r="F68" s="27" cm="1">
        <f t="array" ref="F68">IFERROR(SUMPRODUCT(('OWNERSHIP 1%'!$B$2:$B$10000=$A68)*('OWNERSHIP 1%'!$U$2:$U$10000=1)*('OWNERSHIP 1%'!$V$2:$V$10000&gt;=1)),0)</f>
        <v>10</v>
      </c>
      <c r="G68" s="27">
        <f t="shared" si="5"/>
        <v>48</v>
      </c>
      <c r="H68" s="27" t="str">
        <f t="shared" si="6"/>
        <v>Mayoritas</v>
      </c>
      <c r="I68" s="27" t="str">
        <f t="shared" si="7"/>
        <v>Sedang</v>
      </c>
    </row>
    <row r="69" spans="1:9" x14ac:dyDescent="0.25">
      <c r="A69" s="27" t="str">
        <f>" "&amp;'TICKER LIST'!B69</f>
        <v xml:space="preserve"> JARR</v>
      </c>
      <c r="B69" s="27">
        <f>IFERROR(ROUND(MAX(0,MIN(100,100-SUMIFS('OWNERSHIP 1%'!$V$2:$V$10000,'OWNERSHIP 1%'!$B$2:$B$10000,$A69,'OWNERSHIP 1%'!$U$2:$U$10000,1))),2),"")</f>
        <v>2.76</v>
      </c>
      <c r="C69" s="27" cm="1">
        <f t="array" ref="C69">IFERROR(ROUND(SUMPRODUCT(('OWNERSHIP 1%'!$B$2:$B$10000=$A69)*('OWNERSHIP 1%'!$U$2:$U$10000=1)*('OWNERSHIP 1%'!$V$2:$V$10000)^2),0),"")</f>
        <v>7531</v>
      </c>
      <c r="D69" s="27">
        <f>IFERROR(ROUND(_xlfn.SINGLE(_xlfn.MAXIFS('OWNERSHIP 1%'!$V$2:$V$10000,'OWNERSHIP 1%'!$B$2:$B$10000,$A69,'OWNERSHIP 1%'!$U$2:$U$10000,1)),2),"")</f>
        <v>86.64</v>
      </c>
      <c r="E69" s="27">
        <f>IFERROR(ROUND(SUMIFS('OWNERSHIP 1%'!$V$2:$V$7159,'OWNERSHIP 1%'!$B$2:$B$7159,$A69,'OWNERSHIP 1%'!$U$2:$U$7159,1,'OWNERSHIP 1%'!$W$2:$W$7159,"&lt;=3"),2),"")</f>
        <v>92.06</v>
      </c>
      <c r="F69" s="27" cm="1">
        <f t="array" ref="F69">IFERROR(SUMPRODUCT(('OWNERSHIP 1%'!$B$2:$B$10000=$A69)*('OWNERSHIP 1%'!$U$2:$U$10000=1)*('OWNERSHIP 1%'!$V$2:$V$10000&gt;=1)),0)</f>
        <v>6</v>
      </c>
      <c r="G69" s="27">
        <f t="shared" si="5"/>
        <v>81</v>
      </c>
      <c r="H69" s="27" t="str">
        <f t="shared" si="6"/>
        <v>Mayoritas</v>
      </c>
      <c r="I69" s="27" t="str">
        <f t="shared" si="7"/>
        <v>Tinggi</v>
      </c>
    </row>
    <row r="70" spans="1:9" x14ac:dyDescent="0.25">
      <c r="A70" s="27" t="str">
        <f>" "&amp;'TICKER LIST'!B70</f>
        <v xml:space="preserve"> AMMS</v>
      </c>
      <c r="B70" s="27">
        <f>IFERROR(ROUND(MAX(0,MIN(100,100-SUMIFS('OWNERSHIP 1%'!$V$2:$V$10000,'OWNERSHIP 1%'!$B$2:$B$10000,$A70,'OWNERSHIP 1%'!$U$2:$U$10000,1))),2),"")</f>
        <v>15.95</v>
      </c>
      <c r="C70" s="27" cm="1">
        <f t="array" ref="C70">IFERROR(ROUND(SUMPRODUCT(('OWNERSHIP 1%'!$B$2:$B$10000=$A70)*('OWNERSHIP 1%'!$U$2:$U$10000=1)*('OWNERSHIP 1%'!$V$2:$V$10000)^2),0),"")</f>
        <v>3216</v>
      </c>
      <c r="D70" s="27">
        <f>IFERROR(ROUND(_xlfn.SINGLE(_xlfn.MAXIFS('OWNERSHIP 1%'!$V$2:$V$10000,'OWNERSHIP 1%'!$B$2:$B$10000,$A70,'OWNERSHIP 1%'!$U$2:$U$10000,1)),2),"")</f>
        <v>51</v>
      </c>
      <c r="E70" s="27">
        <f>IFERROR(ROUND(SUMIFS('OWNERSHIP 1%'!$V$2:$V$7159,'OWNERSHIP 1%'!$B$2:$B$7159,$A70,'OWNERSHIP 1%'!$U$2:$U$7159,1,'OWNERSHIP 1%'!$W$2:$W$7159,"&lt;=3"),2),"")</f>
        <v>80</v>
      </c>
      <c r="F70" s="27" cm="1">
        <f t="array" ref="F70">IFERROR(SUMPRODUCT(('OWNERSHIP 1%'!$B$2:$B$10000=$A70)*('OWNERSHIP 1%'!$U$2:$U$10000=1)*('OWNERSHIP 1%'!$V$2:$V$10000&gt;=1)),0)</f>
        <v>5</v>
      </c>
      <c r="G70" s="27">
        <f t="shared" si="5"/>
        <v>58</v>
      </c>
      <c r="H70" s="27" t="str">
        <f t="shared" si="6"/>
        <v>Mayoritas</v>
      </c>
      <c r="I70" s="27" t="str">
        <f t="shared" si="7"/>
        <v>Tinggi</v>
      </c>
    </row>
    <row r="71" spans="1:9" x14ac:dyDescent="0.25">
      <c r="A71" s="27" t="str">
        <f>" "&amp;'TICKER LIST'!B71</f>
        <v xml:space="preserve"> RAFI</v>
      </c>
      <c r="B71" s="27">
        <f>IFERROR(ROUND(MAX(0,MIN(100,100-SUMIFS('OWNERSHIP 1%'!$V$2:$V$10000,'OWNERSHIP 1%'!$B$2:$B$10000,$A71,'OWNERSHIP 1%'!$U$2:$U$10000,1))),2),"")</f>
        <v>34.54</v>
      </c>
      <c r="C71" s="27" cm="1">
        <f t="array" ref="C71">IFERROR(ROUND(SUMPRODUCT(('OWNERSHIP 1%'!$B$2:$B$10000=$A71)*('OWNERSHIP 1%'!$U$2:$U$10000=1)*('OWNERSHIP 1%'!$V$2:$V$10000)^2),0),"")</f>
        <v>1405</v>
      </c>
      <c r="D71" s="27">
        <f>IFERROR(ROUND(_xlfn.SINGLE(_xlfn.MAXIFS('OWNERSHIP 1%'!$V$2:$V$10000,'OWNERSHIP 1%'!$B$2:$B$10000,$A71,'OWNERSHIP 1%'!$U$2:$U$10000,1)),2),"")</f>
        <v>35.96</v>
      </c>
      <c r="E71" s="27">
        <f>IFERROR(ROUND(SUMIFS('OWNERSHIP 1%'!$V$2:$V$7159,'OWNERSHIP 1%'!$B$2:$B$7159,$A71,'OWNERSHIP 1%'!$U$2:$U$7159,1,'OWNERSHIP 1%'!$W$2:$W$7159,"&lt;=3"),2),"")</f>
        <v>46.34</v>
      </c>
      <c r="F71" s="27" cm="1">
        <f t="array" ref="F71">IFERROR(SUMPRODUCT(('OWNERSHIP 1%'!$B$2:$B$10000=$A71)*('OWNERSHIP 1%'!$U$2:$U$10000=1)*('OWNERSHIP 1%'!$V$2:$V$10000&gt;=1)),0)</f>
        <v>11</v>
      </c>
      <c r="G71" s="27">
        <f t="shared" si="5"/>
        <v>32</v>
      </c>
      <c r="H71" s="27" t="str">
        <f t="shared" si="6"/>
        <v>Moderat</v>
      </c>
      <c r="I71" s="27" t="str">
        <f t="shared" si="7"/>
        <v>Sedang</v>
      </c>
    </row>
    <row r="72" spans="1:9" x14ac:dyDescent="0.25">
      <c r="A72" s="27" t="str">
        <f>" "&amp;'TICKER LIST'!B72</f>
        <v xml:space="preserve"> KKES</v>
      </c>
      <c r="B72" s="27">
        <f>IFERROR(ROUND(MAX(0,MIN(100,100-SUMIFS('OWNERSHIP 1%'!$V$2:$V$10000,'OWNERSHIP 1%'!$B$2:$B$10000,$A72,'OWNERSHIP 1%'!$U$2:$U$10000,1))),2),"")</f>
        <v>26.27</v>
      </c>
      <c r="C72" s="27" cm="1">
        <f t="array" ref="C72">IFERROR(ROUND(SUMPRODUCT(('OWNERSHIP 1%'!$B$2:$B$10000=$A72)*('OWNERSHIP 1%'!$U$2:$U$10000=1)*('OWNERSHIP 1%'!$V$2:$V$10000)^2),0),"")</f>
        <v>1927</v>
      </c>
      <c r="D72" s="27">
        <f>IFERROR(ROUND(_xlfn.SINGLE(_xlfn.MAXIFS('OWNERSHIP 1%'!$V$2:$V$10000,'OWNERSHIP 1%'!$B$2:$B$10000,$A72,'OWNERSHIP 1%'!$U$2:$U$10000,1)),2),"")</f>
        <v>40.799999999999997</v>
      </c>
      <c r="E72" s="27">
        <f>IFERROR(ROUND(SUMIFS('OWNERSHIP 1%'!$V$2:$V$7159,'OWNERSHIP 1%'!$B$2:$B$7159,$A72,'OWNERSHIP 1%'!$U$2:$U$7159,1,'OWNERSHIP 1%'!$W$2:$W$7159,"&lt;=3"),2),"")</f>
        <v>62.67</v>
      </c>
      <c r="F72" s="27" cm="1">
        <f t="array" ref="F72">IFERROR(SUMPRODUCT(('OWNERSHIP 1%'!$B$2:$B$10000=$A72)*('OWNERSHIP 1%'!$U$2:$U$10000=1)*('OWNERSHIP 1%'!$V$2:$V$10000&gt;=1)),0)</f>
        <v>9</v>
      </c>
      <c r="G72" s="27">
        <f t="shared" si="5"/>
        <v>42</v>
      </c>
      <c r="H72" s="27" t="str">
        <f t="shared" si="6"/>
        <v>Oligopoli</v>
      </c>
      <c r="I72" s="27" t="str">
        <f t="shared" si="7"/>
        <v>Sedang</v>
      </c>
    </row>
    <row r="73" spans="1:9" x14ac:dyDescent="0.25">
      <c r="A73" s="27" t="str">
        <f>" "&amp;'TICKER LIST'!B73</f>
        <v xml:space="preserve"> ELPI</v>
      </c>
      <c r="B73" s="27">
        <f>IFERROR(ROUND(MAX(0,MIN(100,100-SUMIFS('OWNERSHIP 1%'!$V$2:$V$10000,'OWNERSHIP 1%'!$B$2:$B$10000,$A73,'OWNERSHIP 1%'!$U$2:$U$10000,1))),2),"")</f>
        <v>1.8</v>
      </c>
      <c r="C73" s="27" cm="1">
        <f t="array" ref="C73">IFERROR(ROUND(SUMPRODUCT(('OWNERSHIP 1%'!$B$2:$B$10000=$A73)*('OWNERSHIP 1%'!$U$2:$U$10000=1)*('OWNERSHIP 1%'!$V$2:$V$10000)^2),0),"")</f>
        <v>4508</v>
      </c>
      <c r="D73" s="27">
        <f>IFERROR(ROUND(_xlfn.SINGLE(_xlfn.MAXIFS('OWNERSHIP 1%'!$V$2:$V$10000,'OWNERSHIP 1%'!$B$2:$B$10000,$A73,'OWNERSHIP 1%'!$U$2:$U$10000,1)),2),"")</f>
        <v>64.099999999999994</v>
      </c>
      <c r="E73" s="27">
        <f>IFERROR(ROUND(SUMIFS('OWNERSHIP 1%'!$V$2:$V$7159,'OWNERSHIP 1%'!$B$2:$B$7159,$A73,'OWNERSHIP 1%'!$U$2:$U$7159,1,'OWNERSHIP 1%'!$W$2:$W$7159,"&lt;=3"),2),"")</f>
        <v>86.79</v>
      </c>
      <c r="F73" s="27" cm="1">
        <f t="array" ref="F73">IFERROR(SUMPRODUCT(('OWNERSHIP 1%'!$B$2:$B$10000=$A73)*('OWNERSHIP 1%'!$U$2:$U$10000=1)*('OWNERSHIP 1%'!$V$2:$V$10000&gt;=1)),0)</f>
        <v>8</v>
      </c>
      <c r="G73" s="27">
        <f t="shared" si="5"/>
        <v>63</v>
      </c>
      <c r="H73" s="27" t="str">
        <f t="shared" si="6"/>
        <v>Mayoritas</v>
      </c>
      <c r="I73" s="27" t="str">
        <f t="shared" si="7"/>
        <v>Tinggi</v>
      </c>
    </row>
    <row r="74" spans="1:9" x14ac:dyDescent="0.25">
      <c r="A74" s="27" t="str">
        <f>" "&amp;'TICKER LIST'!B74</f>
        <v xml:space="preserve"> EURO</v>
      </c>
      <c r="B74" s="27">
        <f>IFERROR(ROUND(MAX(0,MIN(100,100-SUMIFS('OWNERSHIP 1%'!$V$2:$V$10000,'OWNERSHIP 1%'!$B$2:$B$10000,$A74,'OWNERSHIP 1%'!$U$2:$U$10000,1))),2),"")</f>
        <v>7.29</v>
      </c>
      <c r="C74" s="27" cm="1">
        <f t="array" ref="C74">IFERROR(ROUND(SUMPRODUCT(('OWNERSHIP 1%'!$B$2:$B$10000=$A74)*('OWNERSHIP 1%'!$U$2:$U$10000=1)*('OWNERSHIP 1%'!$V$2:$V$10000)^2),0),"")</f>
        <v>1559</v>
      </c>
      <c r="D74" s="27">
        <f>IFERROR(ROUND(_xlfn.SINGLE(_xlfn.MAXIFS('OWNERSHIP 1%'!$V$2:$V$10000,'OWNERSHIP 1%'!$B$2:$B$10000,$A74,'OWNERSHIP 1%'!$U$2:$U$10000,1)),2),"")</f>
        <v>35.700000000000003</v>
      </c>
      <c r="E74" s="27">
        <f>IFERROR(ROUND(SUMIFS('OWNERSHIP 1%'!$V$2:$V$7159,'OWNERSHIP 1%'!$B$2:$B$7159,$A74,'OWNERSHIP 1%'!$U$2:$U$7159,1,'OWNERSHIP 1%'!$W$2:$W$7159,"&lt;=3"),2),"")</f>
        <v>51.16</v>
      </c>
      <c r="F74" s="27" cm="1">
        <f t="array" ref="F74">IFERROR(SUMPRODUCT(('OWNERSHIP 1%'!$B$2:$B$10000=$A74)*('OWNERSHIP 1%'!$U$2:$U$10000=1)*('OWNERSHIP 1%'!$V$2:$V$10000&gt;=1)),0)</f>
        <v>16</v>
      </c>
      <c r="G74" s="27">
        <f t="shared" si="5"/>
        <v>29</v>
      </c>
      <c r="H74" s="27" t="str">
        <f t="shared" si="6"/>
        <v>Moderat</v>
      </c>
      <c r="I74" s="27" t="str">
        <f t="shared" si="7"/>
        <v>Sedang</v>
      </c>
    </row>
    <row r="75" spans="1:9" x14ac:dyDescent="0.25">
      <c r="A75" s="27" t="str">
        <f>" "&amp;'TICKER LIST'!B75</f>
        <v xml:space="preserve"> KLIN</v>
      </c>
      <c r="B75" s="27">
        <f>IFERROR(ROUND(MAX(0,MIN(100,100-SUMIFS('OWNERSHIP 1%'!$V$2:$V$10000,'OWNERSHIP 1%'!$B$2:$B$10000,$A75,'OWNERSHIP 1%'!$U$2:$U$10000,1))),2),"")</f>
        <v>6.74</v>
      </c>
      <c r="C75" s="27" cm="1">
        <f t="array" ref="C75">IFERROR(ROUND(SUMPRODUCT(('OWNERSHIP 1%'!$B$2:$B$10000=$A75)*('OWNERSHIP 1%'!$U$2:$U$10000=1)*('OWNERSHIP 1%'!$V$2:$V$10000)^2),0),"")</f>
        <v>4717</v>
      </c>
      <c r="D75" s="27">
        <f>IFERROR(ROUND(_xlfn.SINGLE(_xlfn.MAXIFS('OWNERSHIP 1%'!$V$2:$V$10000,'OWNERSHIP 1%'!$B$2:$B$10000,$A75,'OWNERSHIP 1%'!$U$2:$U$10000,1)),2),"")</f>
        <v>65.56</v>
      </c>
      <c r="E75" s="27">
        <f>IFERROR(ROUND(SUMIFS('OWNERSHIP 1%'!$V$2:$V$7159,'OWNERSHIP 1%'!$B$2:$B$7159,$A75,'OWNERSHIP 1%'!$U$2:$U$7159,1,'OWNERSHIP 1%'!$W$2:$W$7159,"&lt;=3"),2),"")</f>
        <v>90.58</v>
      </c>
      <c r="F75" s="27" cm="1">
        <f t="array" ref="F75">IFERROR(SUMPRODUCT(('OWNERSHIP 1%'!$B$2:$B$10000=$A75)*('OWNERSHIP 1%'!$U$2:$U$10000=1)*('OWNERSHIP 1%'!$V$2:$V$10000&gt;=1)),0)</f>
        <v>4</v>
      </c>
      <c r="G75" s="27">
        <f t="shared" si="5"/>
        <v>70</v>
      </c>
      <c r="H75" s="27" t="str">
        <f t="shared" si="6"/>
        <v>Mayoritas</v>
      </c>
      <c r="I75" s="27" t="str">
        <f t="shared" si="7"/>
        <v>Tinggi</v>
      </c>
    </row>
    <row r="76" spans="1:9" x14ac:dyDescent="0.25">
      <c r="A76" s="27" t="str">
        <f>" "&amp;'TICKER LIST'!B76</f>
        <v xml:space="preserve"> TOOL</v>
      </c>
      <c r="B76" s="27">
        <f>IFERROR(ROUND(MAX(0,MIN(100,100-SUMIFS('OWNERSHIP 1%'!$V$2:$V$10000,'OWNERSHIP 1%'!$B$2:$B$10000,$A76,'OWNERSHIP 1%'!$U$2:$U$10000,1))),2),"")</f>
        <v>20.39</v>
      </c>
      <c r="C76" s="27" cm="1">
        <f t="array" ref="C76">IFERROR(ROUND(SUMPRODUCT(('OWNERSHIP 1%'!$B$2:$B$10000=$A76)*('OWNERSHIP 1%'!$U$2:$U$10000=1)*('OWNERSHIP 1%'!$V$2:$V$10000)^2),0),"")</f>
        <v>5804</v>
      </c>
      <c r="D76" s="27">
        <f>IFERROR(ROUND(_xlfn.SINGLE(_xlfn.MAXIFS('OWNERSHIP 1%'!$V$2:$V$10000,'OWNERSHIP 1%'!$B$2:$B$10000,$A76,'OWNERSHIP 1%'!$U$2:$U$10000,1)),2),"")</f>
        <v>76.099999999999994</v>
      </c>
      <c r="E76" s="27">
        <f>IFERROR(ROUND(SUMIFS('OWNERSHIP 1%'!$V$2:$V$7159,'OWNERSHIP 1%'!$B$2:$B$7159,$A76,'OWNERSHIP 1%'!$U$2:$U$7159,1,'OWNERSHIP 1%'!$W$2:$W$7159,"&lt;=3"),2),"")</f>
        <v>79.61</v>
      </c>
      <c r="F76" s="27" cm="1">
        <f t="array" ref="F76">IFERROR(SUMPRODUCT(('OWNERSHIP 1%'!$B$2:$B$10000=$A76)*('OWNERSHIP 1%'!$U$2:$U$10000=1)*('OWNERSHIP 1%'!$V$2:$V$10000&gt;=1)),0)</f>
        <v>2</v>
      </c>
      <c r="G76" s="27">
        <f t="shared" si="5"/>
        <v>73</v>
      </c>
      <c r="H76" s="27" t="str">
        <f t="shared" si="6"/>
        <v>Mayoritas</v>
      </c>
      <c r="I76" s="27" t="str">
        <f t="shared" si="7"/>
        <v>Tinggi</v>
      </c>
    </row>
    <row r="77" spans="1:9" x14ac:dyDescent="0.25">
      <c r="A77" s="27" t="str">
        <f>" "&amp;'TICKER LIST'!B77</f>
        <v xml:space="preserve"> BUAH</v>
      </c>
      <c r="B77" s="27">
        <f>IFERROR(ROUND(MAX(0,MIN(100,100-SUMIFS('OWNERSHIP 1%'!$V$2:$V$10000,'OWNERSHIP 1%'!$B$2:$B$10000,$A77,'OWNERSHIP 1%'!$U$2:$U$10000,1))),2),"")</f>
        <v>4.88</v>
      </c>
      <c r="C77" s="27" cm="1">
        <f t="array" ref="C77">IFERROR(ROUND(SUMPRODUCT(('OWNERSHIP 1%'!$B$2:$B$10000=$A77)*('OWNERSHIP 1%'!$U$2:$U$10000=1)*('OWNERSHIP 1%'!$V$2:$V$10000)^2),0),"")</f>
        <v>2050</v>
      </c>
      <c r="D77" s="27">
        <f>IFERROR(ROUND(_xlfn.SINGLE(_xlfn.MAXIFS('OWNERSHIP 1%'!$V$2:$V$10000,'OWNERSHIP 1%'!$B$2:$B$10000,$A77,'OWNERSHIP 1%'!$U$2:$U$10000,1)),2),"")</f>
        <v>36.5</v>
      </c>
      <c r="E77" s="27">
        <f>IFERROR(ROUND(SUMIFS('OWNERSHIP 1%'!$V$2:$V$7159,'OWNERSHIP 1%'!$B$2:$B$7159,$A77,'OWNERSHIP 1%'!$U$2:$U$7159,1,'OWNERSHIP 1%'!$W$2:$W$7159,"&lt;=3"),2),"")</f>
        <v>66.09</v>
      </c>
      <c r="F77" s="27" cm="1">
        <f t="array" ref="F77">IFERROR(SUMPRODUCT(('OWNERSHIP 1%'!$B$2:$B$10000=$A77)*('OWNERSHIP 1%'!$U$2:$U$10000=1)*('OWNERSHIP 1%'!$V$2:$V$10000&gt;=1)),0)</f>
        <v>12</v>
      </c>
      <c r="G77" s="27">
        <f t="shared" si="5"/>
        <v>41</v>
      </c>
      <c r="H77" s="27" t="str">
        <f t="shared" si="6"/>
        <v>Oligopoli</v>
      </c>
      <c r="I77" s="27" t="str">
        <f t="shared" si="7"/>
        <v>Sedang</v>
      </c>
    </row>
    <row r="78" spans="1:9" x14ac:dyDescent="0.25">
      <c r="A78" s="27" t="str">
        <f>" "&amp;'TICKER LIST'!B78</f>
        <v xml:space="preserve"> CRAB</v>
      </c>
      <c r="B78" s="27">
        <f>IFERROR(ROUND(MAX(0,MIN(100,100-SUMIFS('OWNERSHIP 1%'!$V$2:$V$10000,'OWNERSHIP 1%'!$B$2:$B$10000,$A78,'OWNERSHIP 1%'!$U$2:$U$10000,1))),2),"")</f>
        <v>2.08</v>
      </c>
      <c r="C78" s="27" cm="1">
        <f t="array" ref="C78">IFERROR(ROUND(SUMPRODUCT(('OWNERSHIP 1%'!$B$2:$B$10000=$A78)*('OWNERSHIP 1%'!$U$2:$U$10000=1)*('OWNERSHIP 1%'!$V$2:$V$10000)^2),0),"")</f>
        <v>1651</v>
      </c>
      <c r="D78" s="27">
        <f>IFERROR(ROUND(_xlfn.SINGLE(_xlfn.MAXIFS('OWNERSHIP 1%'!$V$2:$V$10000,'OWNERSHIP 1%'!$B$2:$B$10000,$A78,'OWNERSHIP 1%'!$U$2:$U$10000,1)),2),"")</f>
        <v>26.04</v>
      </c>
      <c r="E78" s="27">
        <f>IFERROR(ROUND(SUMIFS('OWNERSHIP 1%'!$V$2:$V$7159,'OWNERSHIP 1%'!$B$2:$B$7159,$A78,'OWNERSHIP 1%'!$U$2:$U$7159,1,'OWNERSHIP 1%'!$W$2:$W$7159,"&lt;=3"),2),"")</f>
        <v>65.28</v>
      </c>
      <c r="F78" s="27" cm="1">
        <f t="array" ref="F78">IFERROR(SUMPRODUCT(('OWNERSHIP 1%'!$B$2:$B$10000=$A78)*('OWNERSHIP 1%'!$U$2:$U$10000=1)*('OWNERSHIP 1%'!$V$2:$V$10000&gt;=1)),0)</f>
        <v>11</v>
      </c>
      <c r="G78" s="27">
        <f t="shared" si="5"/>
        <v>40</v>
      </c>
      <c r="H78" s="27" t="str">
        <f t="shared" si="6"/>
        <v>Oligopoli</v>
      </c>
      <c r="I78" s="27" t="str">
        <f t="shared" si="7"/>
        <v>Sedang</v>
      </c>
    </row>
    <row r="79" spans="1:9" x14ac:dyDescent="0.25">
      <c r="A79" s="27" t="str">
        <f>" "&amp;'TICKER LIST'!B79</f>
        <v xml:space="preserve"> MEDS</v>
      </c>
      <c r="B79" s="27">
        <f>IFERROR(ROUND(MAX(0,MIN(100,100-SUMIFS('OWNERSHIP 1%'!$V$2:$V$10000,'OWNERSHIP 1%'!$B$2:$B$10000,$A79,'OWNERSHIP 1%'!$U$2:$U$10000,1))),2),"")</f>
        <v>39.28</v>
      </c>
      <c r="C79" s="27" cm="1">
        <f t="array" ref="C79">IFERROR(ROUND(SUMPRODUCT(('OWNERSHIP 1%'!$B$2:$B$10000=$A79)*('OWNERSHIP 1%'!$U$2:$U$10000=1)*('OWNERSHIP 1%'!$V$2:$V$10000)^2),0),"")</f>
        <v>2877</v>
      </c>
      <c r="D79" s="27">
        <f>IFERROR(ROUND(_xlfn.SINGLE(_xlfn.MAXIFS('OWNERSHIP 1%'!$V$2:$V$10000,'OWNERSHIP 1%'!$B$2:$B$10000,$A79,'OWNERSHIP 1%'!$U$2:$U$10000,1)),2),"")</f>
        <v>53.46</v>
      </c>
      <c r="E79" s="27">
        <f>IFERROR(ROUND(SUMIFS('OWNERSHIP 1%'!$V$2:$V$7159,'OWNERSHIP 1%'!$B$2:$B$7159,$A79,'OWNERSHIP 1%'!$U$2:$U$7159,1,'OWNERSHIP 1%'!$W$2:$W$7159,"&lt;=3"),2),"")</f>
        <v>58.86</v>
      </c>
      <c r="F79" s="27" cm="1">
        <f t="array" ref="F79">IFERROR(SUMPRODUCT(('OWNERSHIP 1%'!$B$2:$B$10000=$A79)*('OWNERSHIP 1%'!$U$2:$U$10000=1)*('OWNERSHIP 1%'!$V$2:$V$10000&gt;=1)),0)</f>
        <v>4</v>
      </c>
      <c r="G79" s="27">
        <f t="shared" si="5"/>
        <v>50</v>
      </c>
      <c r="H79" s="27" t="str">
        <f t="shared" si="6"/>
        <v>Mayoritas</v>
      </c>
      <c r="I79" s="27" t="str">
        <f t="shared" si="7"/>
        <v>Sedang</v>
      </c>
    </row>
    <row r="80" spans="1:9" x14ac:dyDescent="0.25">
      <c r="A80" s="27" t="str">
        <f>" "&amp;'TICKER LIST'!B80</f>
        <v xml:space="preserve"> COAL</v>
      </c>
      <c r="B80" s="27">
        <f>IFERROR(ROUND(MAX(0,MIN(100,100-SUMIFS('OWNERSHIP 1%'!$V$2:$V$10000,'OWNERSHIP 1%'!$B$2:$B$10000,$A80,'OWNERSHIP 1%'!$U$2:$U$10000,1))),2),"")</f>
        <v>76.069999999999993</v>
      </c>
      <c r="C80" s="27" cm="1">
        <f t="array" ref="C80">IFERROR(ROUND(SUMPRODUCT(('OWNERSHIP 1%'!$B$2:$B$10000=$A80)*('OWNERSHIP 1%'!$U$2:$U$10000=1)*('OWNERSHIP 1%'!$V$2:$V$10000)^2),0),"")</f>
        <v>138</v>
      </c>
      <c r="D80" s="27">
        <f>IFERROR(ROUND(_xlfn.SINGLE(_xlfn.MAXIFS('OWNERSHIP 1%'!$V$2:$V$10000,'OWNERSHIP 1%'!$B$2:$B$10000,$A80,'OWNERSHIP 1%'!$U$2:$U$10000,1)),2),"")</f>
        <v>8.68</v>
      </c>
      <c r="E80" s="27">
        <f>IFERROR(ROUND(SUMIFS('OWNERSHIP 1%'!$V$2:$V$7159,'OWNERSHIP 1%'!$B$2:$B$7159,$A80,'OWNERSHIP 1%'!$U$2:$U$7159,1,'OWNERSHIP 1%'!$W$2:$W$7159,"&lt;=3"),2),"")</f>
        <v>18.68</v>
      </c>
      <c r="F80" s="27" cm="1">
        <f t="array" ref="F80">IFERROR(SUMPRODUCT(('OWNERSHIP 1%'!$B$2:$B$10000=$A80)*('OWNERSHIP 1%'!$U$2:$U$10000=1)*('OWNERSHIP 1%'!$V$2:$V$10000&gt;=1)),0)</f>
        <v>6</v>
      </c>
      <c r="G80" s="27">
        <f t="shared" si="5"/>
        <v>22</v>
      </c>
      <c r="H80" s="27" t="str">
        <f t="shared" si="6"/>
        <v>Tersebar</v>
      </c>
      <c r="I80" s="27" t="str">
        <f t="shared" si="7"/>
        <v>Rendah</v>
      </c>
    </row>
    <row r="81" spans="1:9" x14ac:dyDescent="0.25">
      <c r="A81" s="27" t="str">
        <f>" "&amp;'TICKER LIST'!B81</f>
        <v xml:space="preserve"> PRAY</v>
      </c>
      <c r="B81" s="27">
        <f>IFERROR(ROUND(MAX(0,MIN(100,100-SUMIFS('OWNERSHIP 1%'!$V$2:$V$10000,'OWNERSHIP 1%'!$B$2:$B$10000,$A81,'OWNERSHIP 1%'!$U$2:$U$10000,1))),2),"")</f>
        <v>1.52</v>
      </c>
      <c r="C81" s="27" cm="1">
        <f t="array" ref="C81">IFERROR(ROUND(SUMPRODUCT(('OWNERSHIP 1%'!$B$2:$B$10000=$A81)*('OWNERSHIP 1%'!$U$2:$U$10000=1)*('OWNERSHIP 1%'!$V$2:$V$10000)^2),0),"")</f>
        <v>3227</v>
      </c>
      <c r="D81" s="27">
        <f>IFERROR(ROUND(_xlfn.SINGLE(_xlfn.MAXIFS('OWNERSHIP 1%'!$V$2:$V$10000,'OWNERSHIP 1%'!$B$2:$B$10000,$A81,'OWNERSHIP 1%'!$U$2:$U$10000,1)),2),"")</f>
        <v>46.47</v>
      </c>
      <c r="E81" s="27">
        <f>IFERROR(ROUND(SUMIFS('OWNERSHIP 1%'!$V$2:$V$7159,'OWNERSHIP 1%'!$B$2:$B$7159,$A81,'OWNERSHIP 1%'!$U$2:$U$7159,1,'OWNERSHIP 1%'!$W$2:$W$7159,"&lt;=3"),2),"")</f>
        <v>90.96</v>
      </c>
      <c r="F81" s="27" cm="1">
        <f t="array" ref="F81">IFERROR(SUMPRODUCT(('OWNERSHIP 1%'!$B$2:$B$10000=$A81)*('OWNERSHIP 1%'!$U$2:$U$10000=1)*('OWNERSHIP 1%'!$V$2:$V$10000&gt;=1)),0)</f>
        <v>5</v>
      </c>
      <c r="G81" s="27">
        <f t="shared" si="5"/>
        <v>62</v>
      </c>
      <c r="H81" s="27" t="str">
        <f t="shared" si="6"/>
        <v>Terkonsentrasi</v>
      </c>
      <c r="I81" s="27" t="str">
        <f t="shared" si="7"/>
        <v>Tinggi</v>
      </c>
    </row>
    <row r="82" spans="1:9" x14ac:dyDescent="0.25">
      <c r="A82" s="27" t="str">
        <f>" "&amp;'TICKER LIST'!B82</f>
        <v xml:space="preserve"> CBUT</v>
      </c>
      <c r="B82" s="27">
        <f>IFERROR(ROUND(MAX(0,MIN(100,100-SUMIFS('OWNERSHIP 1%'!$V$2:$V$10000,'OWNERSHIP 1%'!$B$2:$B$10000,$A82,'OWNERSHIP 1%'!$U$2:$U$10000,1))),2),"")</f>
        <v>4.07</v>
      </c>
      <c r="C82" s="27" cm="1">
        <f t="array" ref="C82">IFERROR(ROUND(SUMPRODUCT(('OWNERSHIP 1%'!$B$2:$B$10000=$A82)*('OWNERSHIP 1%'!$U$2:$U$10000=1)*('OWNERSHIP 1%'!$V$2:$V$10000)^2),0),"")</f>
        <v>5033</v>
      </c>
      <c r="D82" s="27">
        <f>IFERROR(ROUND(_xlfn.SINGLE(_xlfn.MAXIFS('OWNERSHIP 1%'!$V$2:$V$10000,'OWNERSHIP 1%'!$B$2:$B$10000,$A82,'OWNERSHIP 1%'!$U$2:$U$10000,1)),2),"")</f>
        <v>70.22</v>
      </c>
      <c r="E82" s="27">
        <f>IFERROR(ROUND(SUMIFS('OWNERSHIP 1%'!$V$2:$V$7159,'OWNERSHIP 1%'!$B$2:$B$7159,$A82,'OWNERSHIP 1%'!$U$2:$U$7159,1,'OWNERSHIP 1%'!$W$2:$W$7159,"&lt;=3"),2),"")</f>
        <v>79.650000000000006</v>
      </c>
      <c r="F82" s="27" cm="1">
        <f t="array" ref="F82">IFERROR(SUMPRODUCT(('OWNERSHIP 1%'!$B$2:$B$10000=$A82)*('OWNERSHIP 1%'!$U$2:$U$10000=1)*('OWNERSHIP 1%'!$V$2:$V$10000&gt;=1)),0)</f>
        <v>8</v>
      </c>
      <c r="G82" s="27">
        <f t="shared" si="5"/>
        <v>63</v>
      </c>
      <c r="H82" s="27" t="str">
        <f t="shared" si="6"/>
        <v>Mayoritas</v>
      </c>
      <c r="I82" s="27" t="str">
        <f t="shared" si="7"/>
        <v>Tinggi</v>
      </c>
    </row>
    <row r="83" spans="1:9" x14ac:dyDescent="0.25">
      <c r="A83" s="27" t="str">
        <f>" "&amp;'TICKER LIST'!B83</f>
        <v xml:space="preserve"> BELI</v>
      </c>
      <c r="B83" s="27">
        <f>IFERROR(ROUND(MAX(0,MIN(100,100-SUMIFS('OWNERSHIP 1%'!$V$2:$V$10000,'OWNERSHIP 1%'!$B$2:$B$10000,$A83,'OWNERSHIP 1%'!$U$2:$U$10000,1))),2),"")</f>
        <v>9.19</v>
      </c>
      <c r="C83" s="27" cm="1">
        <f t="array" ref="C83">IFERROR(ROUND(SUMPRODUCT(('OWNERSHIP 1%'!$B$2:$B$10000=$A83)*('OWNERSHIP 1%'!$U$2:$U$10000=1)*('OWNERSHIP 1%'!$V$2:$V$10000)^2),0),"")</f>
        <v>5805</v>
      </c>
      <c r="D83" s="27">
        <f>IFERROR(ROUND(_xlfn.SINGLE(_xlfn.MAXIFS('OWNERSHIP 1%'!$V$2:$V$10000,'OWNERSHIP 1%'!$B$2:$B$10000,$A83,'OWNERSHIP 1%'!$U$2:$U$10000,1)),2),"")</f>
        <v>75.8</v>
      </c>
      <c r="E83" s="27">
        <f>IFERROR(ROUND(SUMIFS('OWNERSHIP 1%'!$V$2:$V$7159,'OWNERSHIP 1%'!$B$2:$B$7159,$A83,'OWNERSHIP 1%'!$U$2:$U$7159,1,'OWNERSHIP 1%'!$W$2:$W$7159,"&lt;=3"),2),"")</f>
        <v>84.75</v>
      </c>
      <c r="F83" s="27" cm="1">
        <f t="array" ref="F83">IFERROR(SUMPRODUCT(('OWNERSHIP 1%'!$B$2:$B$10000=$A83)*('OWNERSHIP 1%'!$U$2:$U$10000=1)*('OWNERSHIP 1%'!$V$2:$V$10000&gt;=1)),0)</f>
        <v>5</v>
      </c>
      <c r="G83" s="27">
        <f t="shared" si="5"/>
        <v>72</v>
      </c>
      <c r="H83" s="27" t="str">
        <f t="shared" si="6"/>
        <v>Mayoritas</v>
      </c>
      <c r="I83" s="27" t="str">
        <f t="shared" si="7"/>
        <v>Tinggi</v>
      </c>
    </row>
    <row r="84" spans="1:9" x14ac:dyDescent="0.25">
      <c r="A84" s="27" t="str">
        <f>" "&amp;'TICKER LIST'!B84</f>
        <v xml:space="preserve"> MKTR</v>
      </c>
      <c r="B84" s="27">
        <f>IFERROR(ROUND(MAX(0,MIN(100,100-SUMIFS('OWNERSHIP 1%'!$V$2:$V$10000,'OWNERSHIP 1%'!$B$2:$B$10000,$A84,'OWNERSHIP 1%'!$U$2:$U$10000,1))),2),"")</f>
        <v>3.15</v>
      </c>
      <c r="C84" s="27" cm="1">
        <f t="array" ref="C84">IFERROR(ROUND(SUMPRODUCT(('OWNERSHIP 1%'!$B$2:$B$10000=$A84)*('OWNERSHIP 1%'!$U$2:$U$10000=1)*('OWNERSHIP 1%'!$V$2:$V$10000)^2),0),"")</f>
        <v>4847</v>
      </c>
      <c r="D84" s="27">
        <f>IFERROR(ROUND(_xlfn.SINGLE(_xlfn.MAXIFS('OWNERSHIP 1%'!$V$2:$V$10000,'OWNERSHIP 1%'!$B$2:$B$10000,$A84,'OWNERSHIP 1%'!$U$2:$U$10000,1)),2),"")</f>
        <v>68.62</v>
      </c>
      <c r="E84" s="27">
        <f>IFERROR(ROUND(SUMIFS('OWNERSHIP 1%'!$V$2:$V$7159,'OWNERSHIP 1%'!$B$2:$B$7159,$A84,'OWNERSHIP 1%'!$U$2:$U$7159,1,'OWNERSHIP 1%'!$W$2:$W$7159,"&lt;=3"),2),"")</f>
        <v>81.12</v>
      </c>
      <c r="F84" s="27" cm="1">
        <f t="array" ref="F84">IFERROR(SUMPRODUCT(('OWNERSHIP 1%'!$B$2:$B$10000=$A84)*('OWNERSHIP 1%'!$U$2:$U$10000=1)*('OWNERSHIP 1%'!$V$2:$V$10000&gt;=1)),0)</f>
        <v>8</v>
      </c>
      <c r="G84" s="27">
        <f t="shared" si="5"/>
        <v>63</v>
      </c>
      <c r="H84" s="27" t="str">
        <f t="shared" si="6"/>
        <v>Mayoritas</v>
      </c>
      <c r="I84" s="27" t="str">
        <f t="shared" si="7"/>
        <v>Tinggi</v>
      </c>
    </row>
    <row r="85" spans="1:9" x14ac:dyDescent="0.25">
      <c r="A85" s="27" t="str">
        <f>" "&amp;'TICKER LIST'!B85</f>
        <v xml:space="preserve"> OMED</v>
      </c>
      <c r="B85" s="27">
        <f>IFERROR(ROUND(MAX(0,MIN(100,100-SUMIFS('OWNERSHIP 1%'!$V$2:$V$10000,'OWNERSHIP 1%'!$B$2:$B$10000,$A85,'OWNERSHIP 1%'!$U$2:$U$10000,1))),2),"")</f>
        <v>4.04</v>
      </c>
      <c r="C85" s="27" cm="1">
        <f t="array" ref="C85">IFERROR(ROUND(SUMPRODUCT(('OWNERSHIP 1%'!$B$2:$B$10000=$A85)*('OWNERSHIP 1%'!$U$2:$U$10000=1)*('OWNERSHIP 1%'!$V$2:$V$10000)^2),0),"")</f>
        <v>6982</v>
      </c>
      <c r="D85" s="27">
        <f>IFERROR(ROUND(_xlfn.SINGLE(_xlfn.MAXIFS('OWNERSHIP 1%'!$V$2:$V$10000,'OWNERSHIP 1%'!$B$2:$B$10000,$A85,'OWNERSHIP 1%'!$U$2:$U$10000,1)),2),"")</f>
        <v>83.3</v>
      </c>
      <c r="E85" s="27">
        <f>IFERROR(ROUND(SUMIFS('OWNERSHIP 1%'!$V$2:$V$7159,'OWNERSHIP 1%'!$B$2:$B$7159,$A85,'OWNERSHIP 1%'!$U$2:$U$7159,1,'OWNERSHIP 1%'!$W$2:$W$7159,"&lt;=3"),2),"")</f>
        <v>91.72</v>
      </c>
      <c r="F85" s="27" cm="1">
        <f t="array" ref="F85">IFERROR(SUMPRODUCT(('OWNERSHIP 1%'!$B$2:$B$10000=$A85)*('OWNERSHIP 1%'!$U$2:$U$10000=1)*('OWNERSHIP 1%'!$V$2:$V$10000&gt;=1)),0)</f>
        <v>6</v>
      </c>
      <c r="G85" s="27">
        <f t="shared" si="5"/>
        <v>78</v>
      </c>
      <c r="H85" s="27" t="str">
        <f t="shared" si="6"/>
        <v>Mayoritas</v>
      </c>
      <c r="I85" s="27" t="str">
        <f t="shared" si="7"/>
        <v>Tinggi</v>
      </c>
    </row>
    <row r="86" spans="1:9" x14ac:dyDescent="0.25">
      <c r="A86" s="27" t="str">
        <f>" "&amp;'TICKER LIST'!B86</f>
        <v xml:space="preserve"> BSBK</v>
      </c>
      <c r="B86" s="27">
        <f>IFERROR(ROUND(MAX(0,MIN(100,100-SUMIFS('OWNERSHIP 1%'!$V$2:$V$10000,'OWNERSHIP 1%'!$B$2:$B$10000,$A86,'OWNERSHIP 1%'!$U$2:$U$10000,1))),2),"")</f>
        <v>9.9600000000000009</v>
      </c>
      <c r="C86" s="27" cm="1">
        <f t="array" ref="C86">IFERROR(ROUND(SUMPRODUCT(('OWNERSHIP 1%'!$B$2:$B$10000=$A86)*('OWNERSHIP 1%'!$U$2:$U$10000=1)*('OWNERSHIP 1%'!$V$2:$V$10000)^2),0),"")</f>
        <v>3221</v>
      </c>
      <c r="D86" s="27">
        <f>IFERROR(ROUND(_xlfn.SINGLE(_xlfn.MAXIFS('OWNERSHIP 1%'!$V$2:$V$10000,'OWNERSHIP 1%'!$B$2:$B$10000,$A86,'OWNERSHIP 1%'!$U$2:$U$10000,1)),2),"")</f>
        <v>39.85</v>
      </c>
      <c r="E86" s="27">
        <f>IFERROR(ROUND(SUMIFS('OWNERSHIP 1%'!$V$2:$V$7159,'OWNERSHIP 1%'!$B$2:$B$7159,$A86,'OWNERSHIP 1%'!$U$2:$U$7159,1,'OWNERSHIP 1%'!$W$2:$W$7159,"&lt;=3"),2),"")</f>
        <v>84.93</v>
      </c>
      <c r="F86" s="27" cm="1">
        <f t="array" ref="F86">IFERROR(SUMPRODUCT(('OWNERSHIP 1%'!$B$2:$B$10000=$A86)*('OWNERSHIP 1%'!$U$2:$U$10000=1)*('OWNERSHIP 1%'!$V$2:$V$10000&gt;=1)),0)</f>
        <v>5</v>
      </c>
      <c r="G86" s="27">
        <f t="shared" si="5"/>
        <v>60</v>
      </c>
      <c r="H86" s="27" t="str">
        <f t="shared" si="6"/>
        <v>Terkonsentrasi</v>
      </c>
      <c r="I86" s="27" t="str">
        <f t="shared" si="7"/>
        <v>Tinggi</v>
      </c>
    </row>
    <row r="87" spans="1:9" x14ac:dyDescent="0.25">
      <c r="A87" s="27" t="str">
        <f>" "&amp;'TICKER LIST'!B87</f>
        <v xml:space="preserve"> PDPP</v>
      </c>
      <c r="B87" s="27">
        <f>IFERROR(ROUND(MAX(0,MIN(100,100-SUMIFS('OWNERSHIP 1%'!$V$2:$V$10000,'OWNERSHIP 1%'!$B$2:$B$10000,$A87,'OWNERSHIP 1%'!$U$2:$U$10000,1))),2),"")</f>
        <v>1.77</v>
      </c>
      <c r="C87" s="27" cm="1">
        <f t="array" ref="C87">IFERROR(ROUND(SUMPRODUCT(('OWNERSHIP 1%'!$B$2:$B$10000=$A87)*('OWNERSHIP 1%'!$U$2:$U$10000=1)*('OWNERSHIP 1%'!$V$2:$V$10000)^2),0),"")</f>
        <v>2005</v>
      </c>
      <c r="D87" s="27">
        <f>IFERROR(ROUND(_xlfn.SINGLE(_xlfn.MAXIFS('OWNERSHIP 1%'!$V$2:$V$10000,'OWNERSHIP 1%'!$B$2:$B$10000,$A87,'OWNERSHIP 1%'!$U$2:$U$10000,1)),2),"")</f>
        <v>40</v>
      </c>
      <c r="E87" s="27">
        <f>IFERROR(ROUND(SUMIFS('OWNERSHIP 1%'!$V$2:$V$7159,'OWNERSHIP 1%'!$B$2:$B$7159,$A87,'OWNERSHIP 1%'!$U$2:$U$7159,1,'OWNERSHIP 1%'!$W$2:$W$7159,"&lt;=3"),2),"")</f>
        <v>59</v>
      </c>
      <c r="F87" s="27" cm="1">
        <f t="array" ref="F87">IFERROR(SUMPRODUCT(('OWNERSHIP 1%'!$B$2:$B$10000=$A87)*('OWNERSHIP 1%'!$U$2:$U$10000=1)*('OWNERSHIP 1%'!$V$2:$V$10000&gt;=1)),0)</f>
        <v>12</v>
      </c>
      <c r="G87" s="27">
        <f t="shared" si="5"/>
        <v>38</v>
      </c>
      <c r="H87" s="27" t="str">
        <f t="shared" si="6"/>
        <v>Moderat</v>
      </c>
      <c r="I87" s="27" t="str">
        <f t="shared" si="7"/>
        <v>Sedang</v>
      </c>
    </row>
    <row r="88" spans="1:9" x14ac:dyDescent="0.25">
      <c r="A88" s="27" t="str">
        <f>" "&amp;'TICKER LIST'!B88</f>
        <v xml:space="preserve"> KDTN</v>
      </c>
      <c r="B88" s="27">
        <f>IFERROR(ROUND(MAX(0,MIN(100,100-SUMIFS('OWNERSHIP 1%'!$V$2:$V$10000,'OWNERSHIP 1%'!$B$2:$B$10000,$A88,'OWNERSHIP 1%'!$U$2:$U$10000,1))),2),"")</f>
        <v>13.7</v>
      </c>
      <c r="C88" s="27" cm="1">
        <f t="array" ref="C88">IFERROR(ROUND(SUMPRODUCT(('OWNERSHIP 1%'!$B$2:$B$10000=$A88)*('OWNERSHIP 1%'!$U$2:$U$10000=1)*('OWNERSHIP 1%'!$V$2:$V$10000)^2),0),"")</f>
        <v>2262</v>
      </c>
      <c r="D88" s="27">
        <f>IFERROR(ROUND(_xlfn.SINGLE(_xlfn.MAXIFS('OWNERSHIP 1%'!$V$2:$V$10000,'OWNERSHIP 1%'!$B$2:$B$10000,$A88,'OWNERSHIP 1%'!$U$2:$U$10000,1)),2),"")</f>
        <v>33.22</v>
      </c>
      <c r="E88" s="27">
        <f>IFERROR(ROUND(SUMIFS('OWNERSHIP 1%'!$V$2:$V$7159,'OWNERSHIP 1%'!$B$2:$B$7159,$A88,'OWNERSHIP 1%'!$U$2:$U$7159,1,'OWNERSHIP 1%'!$W$2:$W$7159,"&lt;=3"),2),"")</f>
        <v>81.22</v>
      </c>
      <c r="F88" s="27" cm="1">
        <f t="array" ref="F88">IFERROR(SUMPRODUCT(('OWNERSHIP 1%'!$B$2:$B$10000=$A88)*('OWNERSHIP 1%'!$U$2:$U$10000=1)*('OWNERSHIP 1%'!$V$2:$V$10000&gt;=1)),0)</f>
        <v>7</v>
      </c>
      <c r="G88" s="27">
        <f t="shared" si="5"/>
        <v>52</v>
      </c>
      <c r="H88" s="27" t="str">
        <f t="shared" si="6"/>
        <v>Terkonsentrasi</v>
      </c>
      <c r="I88" s="27" t="str">
        <f t="shared" si="7"/>
        <v>Sedang</v>
      </c>
    </row>
    <row r="89" spans="1:9" x14ac:dyDescent="0.25">
      <c r="A89" s="27" t="str">
        <f>" "&amp;'TICKER LIST'!B89</f>
        <v xml:space="preserve"> ZATA</v>
      </c>
      <c r="B89" s="27">
        <f>IFERROR(ROUND(MAX(0,MIN(100,100-SUMIFS('OWNERSHIP 1%'!$V$2:$V$10000,'OWNERSHIP 1%'!$B$2:$B$10000,$A89,'OWNERSHIP 1%'!$U$2:$U$10000,1))),2),"")</f>
        <v>25.64</v>
      </c>
      <c r="C89" s="27" cm="1">
        <f t="array" ref="C89">IFERROR(ROUND(SUMPRODUCT(('OWNERSHIP 1%'!$B$2:$B$10000=$A89)*('OWNERSHIP 1%'!$U$2:$U$10000=1)*('OWNERSHIP 1%'!$V$2:$V$10000)^2),0),"")</f>
        <v>4743</v>
      </c>
      <c r="D89" s="27">
        <f>IFERROR(ROUND(_xlfn.SINGLE(_xlfn.MAXIFS('OWNERSHIP 1%'!$V$2:$V$10000,'OWNERSHIP 1%'!$B$2:$B$10000,$A89,'OWNERSHIP 1%'!$U$2:$U$10000,1)),2),"")</f>
        <v>68.709999999999994</v>
      </c>
      <c r="E89" s="27">
        <f>IFERROR(ROUND(SUMIFS('OWNERSHIP 1%'!$V$2:$V$7159,'OWNERSHIP 1%'!$B$2:$B$7159,$A89,'OWNERSHIP 1%'!$U$2:$U$7159,1,'OWNERSHIP 1%'!$W$2:$W$7159,"&lt;=3"),2),"")</f>
        <v>74.36</v>
      </c>
      <c r="F89" s="27" cm="1">
        <f t="array" ref="F89">IFERROR(SUMPRODUCT(('OWNERSHIP 1%'!$B$2:$B$10000=$A89)*('OWNERSHIP 1%'!$U$2:$U$10000=1)*('OWNERSHIP 1%'!$V$2:$V$10000&gt;=1)),0)</f>
        <v>3</v>
      </c>
      <c r="G89" s="27">
        <f t="shared" si="5"/>
        <v>65</v>
      </c>
      <c r="H89" s="27" t="str">
        <f t="shared" si="6"/>
        <v>Mayoritas</v>
      </c>
      <c r="I89" s="27" t="str">
        <f t="shared" si="7"/>
        <v>Tinggi</v>
      </c>
    </row>
    <row r="90" spans="1:9" x14ac:dyDescent="0.25">
      <c r="A90" s="27" t="str">
        <f>" "&amp;'TICKER LIST'!B90</f>
        <v xml:space="preserve"> NINE</v>
      </c>
      <c r="B90" s="27">
        <f>IFERROR(ROUND(MAX(0,MIN(100,100-SUMIFS('OWNERSHIP 1%'!$V$2:$V$10000,'OWNERSHIP 1%'!$B$2:$B$10000,$A90,'OWNERSHIP 1%'!$U$2:$U$10000,1))),2),"")</f>
        <v>55.71</v>
      </c>
      <c r="C90" s="27" cm="1">
        <f t="array" ref="C90">IFERROR(ROUND(SUMPRODUCT(('OWNERSHIP 1%'!$B$2:$B$10000=$A90)*('OWNERSHIP 1%'!$U$2:$U$10000=1)*('OWNERSHIP 1%'!$V$2:$V$10000)^2),0),"")</f>
        <v>1315</v>
      </c>
      <c r="D90" s="27">
        <f>IFERROR(ROUND(_xlfn.SINGLE(_xlfn.MAXIFS('OWNERSHIP 1%'!$V$2:$V$10000,'OWNERSHIP 1%'!$B$2:$B$10000,$A90,'OWNERSHIP 1%'!$U$2:$U$10000,1)),2),"")</f>
        <v>35.85</v>
      </c>
      <c r="E90" s="27">
        <f>IFERROR(ROUND(SUMIFS('OWNERSHIP 1%'!$V$2:$V$7159,'OWNERSHIP 1%'!$B$2:$B$7159,$A90,'OWNERSHIP 1%'!$U$2:$U$7159,1,'OWNERSHIP 1%'!$W$2:$W$7159,"&lt;=3"),2),"")</f>
        <v>42.24</v>
      </c>
      <c r="F90" s="27" cm="1">
        <f t="array" ref="F90">IFERROR(SUMPRODUCT(('OWNERSHIP 1%'!$B$2:$B$10000=$A90)*('OWNERSHIP 1%'!$U$2:$U$10000=1)*('OWNERSHIP 1%'!$V$2:$V$10000&gt;=1)),0)</f>
        <v>5</v>
      </c>
      <c r="G90" s="27">
        <f t="shared" si="5"/>
        <v>36</v>
      </c>
      <c r="H90" s="27" t="str">
        <f t="shared" si="6"/>
        <v>Moderat</v>
      </c>
      <c r="I90" s="27" t="str">
        <f t="shared" si="7"/>
        <v>Sedang</v>
      </c>
    </row>
    <row r="91" spans="1:9" x14ac:dyDescent="0.25">
      <c r="A91" s="27" t="str">
        <f>" "&amp;'TICKER LIST'!B91</f>
        <v xml:space="preserve"> MMIX</v>
      </c>
      <c r="B91" s="27">
        <f>IFERROR(ROUND(MAX(0,MIN(100,100-SUMIFS('OWNERSHIP 1%'!$V$2:$V$10000,'OWNERSHIP 1%'!$B$2:$B$10000,$A91,'OWNERSHIP 1%'!$U$2:$U$10000,1))),2),"")</f>
        <v>6.27</v>
      </c>
      <c r="C91" s="27" cm="1">
        <f t="array" ref="C91">IFERROR(ROUND(SUMPRODUCT(('OWNERSHIP 1%'!$B$2:$B$10000=$A91)*('OWNERSHIP 1%'!$U$2:$U$10000=1)*('OWNERSHIP 1%'!$V$2:$V$10000)^2),0),"")</f>
        <v>3430</v>
      </c>
      <c r="D91" s="27">
        <f>IFERROR(ROUND(_xlfn.SINGLE(_xlfn.MAXIFS('OWNERSHIP 1%'!$V$2:$V$10000,'OWNERSHIP 1%'!$B$2:$B$10000,$A91,'OWNERSHIP 1%'!$U$2:$U$10000,1)),2),"")</f>
        <v>57.45</v>
      </c>
      <c r="E91" s="27">
        <f>IFERROR(ROUND(SUMIFS('OWNERSHIP 1%'!$V$2:$V$7159,'OWNERSHIP 1%'!$B$2:$B$7159,$A91,'OWNERSHIP 1%'!$U$2:$U$7159,1,'OWNERSHIP 1%'!$W$2:$W$7159,"&lt;=3"),2),"")</f>
        <v>69.45</v>
      </c>
      <c r="F91" s="27" cm="1">
        <f t="array" ref="F91">IFERROR(SUMPRODUCT(('OWNERSHIP 1%'!$B$2:$B$10000=$A91)*('OWNERSHIP 1%'!$U$2:$U$10000=1)*('OWNERSHIP 1%'!$V$2:$V$10000&gt;=1)),0)</f>
        <v>15</v>
      </c>
      <c r="G91" s="27">
        <f t="shared" si="5"/>
        <v>45</v>
      </c>
      <c r="H91" s="27" t="str">
        <f t="shared" si="6"/>
        <v>Mayoritas</v>
      </c>
      <c r="I91" s="27" t="str">
        <f t="shared" si="7"/>
        <v>Sedang</v>
      </c>
    </row>
    <row r="92" spans="1:9" x14ac:dyDescent="0.25">
      <c r="A92" s="27" t="str">
        <f>" "&amp;'TICKER LIST'!B92</f>
        <v xml:space="preserve"> PADA</v>
      </c>
      <c r="B92" s="27">
        <f>IFERROR(ROUND(MAX(0,MIN(100,100-SUMIFS('OWNERSHIP 1%'!$V$2:$V$10000,'OWNERSHIP 1%'!$B$2:$B$10000,$A92,'OWNERSHIP 1%'!$U$2:$U$10000,1))),2),"")</f>
        <v>27.11</v>
      </c>
      <c r="C92" s="27" cm="1">
        <f t="array" ref="C92">IFERROR(ROUND(SUMPRODUCT(('OWNERSHIP 1%'!$B$2:$B$10000=$A92)*('OWNERSHIP 1%'!$U$2:$U$10000=1)*('OWNERSHIP 1%'!$V$2:$V$10000)^2),0),"")</f>
        <v>3192</v>
      </c>
      <c r="D92" s="27">
        <f>IFERROR(ROUND(_xlfn.SINGLE(_xlfn.MAXIFS('OWNERSHIP 1%'!$V$2:$V$10000,'OWNERSHIP 1%'!$B$2:$B$10000,$A92,'OWNERSHIP 1%'!$U$2:$U$10000,1)),2),"")</f>
        <v>53.58</v>
      </c>
      <c r="E92" s="27">
        <f>IFERROR(ROUND(SUMIFS('OWNERSHIP 1%'!$V$2:$V$7159,'OWNERSHIP 1%'!$B$2:$B$7159,$A92,'OWNERSHIP 1%'!$U$2:$U$7159,1,'OWNERSHIP 1%'!$W$2:$W$7159,"&lt;=3"),2),"")</f>
        <v>72.89</v>
      </c>
      <c r="F92" s="27" cm="1">
        <f t="array" ref="F92">IFERROR(SUMPRODUCT(('OWNERSHIP 1%'!$B$2:$B$10000=$A92)*('OWNERSHIP 1%'!$U$2:$U$10000=1)*('OWNERSHIP 1%'!$V$2:$V$10000&gt;=1)),0)</f>
        <v>3</v>
      </c>
      <c r="G92" s="27">
        <f t="shared" si="5"/>
        <v>58</v>
      </c>
      <c r="H92" s="27" t="str">
        <f t="shared" si="6"/>
        <v>Mayoritas</v>
      </c>
      <c r="I92" s="27" t="str">
        <f t="shared" si="7"/>
        <v>Tinggi</v>
      </c>
    </row>
    <row r="93" spans="1:9" x14ac:dyDescent="0.25">
      <c r="A93" s="27" t="str">
        <f>" "&amp;'TICKER LIST'!B93</f>
        <v xml:space="preserve"> ISAP</v>
      </c>
      <c r="B93" s="27">
        <f>IFERROR(ROUND(MAX(0,MIN(100,100-SUMIFS('OWNERSHIP 1%'!$V$2:$V$10000,'OWNERSHIP 1%'!$B$2:$B$10000,$A93,'OWNERSHIP 1%'!$U$2:$U$10000,1))),2),"")</f>
        <v>49.61</v>
      </c>
      <c r="C93" s="27" cm="1">
        <f t="array" ref="C93">IFERROR(ROUND(SUMPRODUCT(('OWNERSHIP 1%'!$B$2:$B$10000=$A93)*('OWNERSHIP 1%'!$U$2:$U$10000=1)*('OWNERSHIP 1%'!$V$2:$V$10000)^2),0),"")</f>
        <v>2539</v>
      </c>
      <c r="D93" s="27">
        <f>IFERROR(ROUND(_xlfn.SINGLE(_xlfn.MAXIFS('OWNERSHIP 1%'!$V$2:$V$10000,'OWNERSHIP 1%'!$B$2:$B$10000,$A93,'OWNERSHIP 1%'!$U$2:$U$10000,1)),2),"")</f>
        <v>50.39</v>
      </c>
      <c r="E93" s="27">
        <f>IFERROR(ROUND(SUMIFS('OWNERSHIP 1%'!$V$2:$V$7159,'OWNERSHIP 1%'!$B$2:$B$7159,$A93,'OWNERSHIP 1%'!$U$2:$U$7159,1,'OWNERSHIP 1%'!$W$2:$W$7159,"&lt;=3"),2),"")</f>
        <v>50.39</v>
      </c>
      <c r="F93" s="27" cm="1">
        <f t="array" ref="F93">IFERROR(SUMPRODUCT(('OWNERSHIP 1%'!$B$2:$B$10000=$A93)*('OWNERSHIP 1%'!$U$2:$U$10000=1)*('OWNERSHIP 1%'!$V$2:$V$10000&gt;=1)),0)</f>
        <v>1</v>
      </c>
      <c r="G93" s="27">
        <f t="shared" si="5"/>
        <v>49</v>
      </c>
      <c r="H93" s="27" t="str">
        <f t="shared" si="6"/>
        <v>Mayoritas</v>
      </c>
      <c r="I93" s="27" t="str">
        <f t="shared" si="7"/>
        <v>Sedang</v>
      </c>
    </row>
    <row r="94" spans="1:9" x14ac:dyDescent="0.25">
      <c r="A94" s="27" t="str">
        <f>" "&amp;'TICKER LIST'!B94</f>
        <v xml:space="preserve"> VTNY</v>
      </c>
      <c r="B94" s="27">
        <f>IFERROR(ROUND(MAX(0,MIN(100,100-SUMIFS('OWNERSHIP 1%'!$V$2:$V$10000,'OWNERSHIP 1%'!$B$2:$B$10000,$A94,'OWNERSHIP 1%'!$U$2:$U$10000,1))),2),"")</f>
        <v>12.29</v>
      </c>
      <c r="C94" s="27" cm="1">
        <f t="array" ref="C94">IFERROR(ROUND(SUMPRODUCT(('OWNERSHIP 1%'!$B$2:$B$10000=$A94)*('OWNERSHIP 1%'!$U$2:$U$10000=1)*('OWNERSHIP 1%'!$V$2:$V$10000)^2),0),"")</f>
        <v>1231</v>
      </c>
      <c r="D94" s="27">
        <f>IFERROR(ROUND(_xlfn.SINGLE(_xlfn.MAXIFS('OWNERSHIP 1%'!$V$2:$V$10000,'OWNERSHIP 1%'!$B$2:$B$10000,$A94,'OWNERSHIP 1%'!$U$2:$U$10000,1)),2),"")</f>
        <v>21.06</v>
      </c>
      <c r="E94" s="27">
        <f>IFERROR(ROUND(SUMIFS('OWNERSHIP 1%'!$V$2:$V$7159,'OWNERSHIP 1%'!$B$2:$B$7159,$A94,'OWNERSHIP 1%'!$U$2:$U$7159,1,'OWNERSHIP 1%'!$W$2:$W$7159,"&lt;=3"),2),"")</f>
        <v>52.22</v>
      </c>
      <c r="F94" s="27" cm="1">
        <f t="array" ref="F94">IFERROR(SUMPRODUCT(('OWNERSHIP 1%'!$B$2:$B$10000=$A94)*('OWNERSHIP 1%'!$U$2:$U$10000=1)*('OWNERSHIP 1%'!$V$2:$V$10000&gt;=1)),0)</f>
        <v>9</v>
      </c>
      <c r="G94" s="27">
        <f t="shared" si="5"/>
        <v>35</v>
      </c>
      <c r="H94" s="27" t="str">
        <f t="shared" si="6"/>
        <v>Moderat</v>
      </c>
      <c r="I94" s="27" t="str">
        <f t="shared" si="7"/>
        <v>Sedang</v>
      </c>
    </row>
    <row r="95" spans="1:9" x14ac:dyDescent="0.25">
      <c r="A95" s="27" t="str">
        <f>" "&amp;'TICKER LIST'!B95</f>
        <v xml:space="preserve"> SOUL</v>
      </c>
      <c r="B95" s="27">
        <f>IFERROR(ROUND(MAX(0,MIN(100,100-SUMIFS('OWNERSHIP 1%'!$V$2:$V$10000,'OWNERSHIP 1%'!$B$2:$B$10000,$A95,'OWNERSHIP 1%'!$U$2:$U$10000,1))),2),"")</f>
        <v>16.91</v>
      </c>
      <c r="C95" s="27" cm="1">
        <f t="array" ref="C95">IFERROR(ROUND(SUMPRODUCT(('OWNERSHIP 1%'!$B$2:$B$10000=$A95)*('OWNERSHIP 1%'!$U$2:$U$10000=1)*('OWNERSHIP 1%'!$V$2:$V$10000)^2),0),"")</f>
        <v>5409</v>
      </c>
      <c r="D95" s="27">
        <f>IFERROR(ROUND(_xlfn.SINGLE(_xlfn.MAXIFS('OWNERSHIP 1%'!$V$2:$V$10000,'OWNERSHIP 1%'!$B$2:$B$10000,$A95,'OWNERSHIP 1%'!$U$2:$U$10000,1)),2),"")</f>
        <v>73.209999999999994</v>
      </c>
      <c r="E95" s="27">
        <f>IFERROR(ROUND(SUMIFS('OWNERSHIP 1%'!$V$2:$V$7159,'OWNERSHIP 1%'!$B$2:$B$7159,$A95,'OWNERSHIP 1%'!$U$2:$U$7159,1,'OWNERSHIP 1%'!$W$2:$W$7159,"&lt;=3"),2),"")</f>
        <v>83.09</v>
      </c>
      <c r="F95" s="27" cm="1">
        <f t="array" ref="F95">IFERROR(SUMPRODUCT(('OWNERSHIP 1%'!$B$2:$B$10000=$A95)*('OWNERSHIP 1%'!$U$2:$U$10000=1)*('OWNERSHIP 1%'!$V$2:$V$10000&gt;=1)),0)</f>
        <v>3</v>
      </c>
      <c r="G95" s="27">
        <f t="shared" si="5"/>
        <v>71</v>
      </c>
      <c r="H95" s="27" t="str">
        <f t="shared" si="6"/>
        <v>Mayoritas</v>
      </c>
      <c r="I95" s="27" t="str">
        <f t="shared" si="7"/>
        <v>Tinggi</v>
      </c>
    </row>
    <row r="96" spans="1:9" x14ac:dyDescent="0.25">
      <c r="A96" s="27" t="str">
        <f>" "&amp;'TICKER LIST'!B96</f>
        <v xml:space="preserve"> ELIT</v>
      </c>
      <c r="B96" s="27">
        <f>IFERROR(ROUND(MAX(0,MIN(100,100-SUMIFS('OWNERSHIP 1%'!$V$2:$V$10000,'OWNERSHIP 1%'!$B$2:$B$10000,$A96,'OWNERSHIP 1%'!$U$2:$U$10000,1))),2),"")</f>
        <v>23.48</v>
      </c>
      <c r="C96" s="27" cm="1">
        <f t="array" ref="C96">IFERROR(ROUND(SUMPRODUCT(('OWNERSHIP 1%'!$B$2:$B$10000=$A96)*('OWNERSHIP 1%'!$U$2:$U$10000=1)*('OWNERSHIP 1%'!$V$2:$V$10000)^2),0),"")</f>
        <v>1482</v>
      </c>
      <c r="D96" s="27">
        <f>IFERROR(ROUND(_xlfn.SINGLE(_xlfn.MAXIFS('OWNERSHIP 1%'!$V$2:$V$10000,'OWNERSHIP 1%'!$B$2:$B$10000,$A96,'OWNERSHIP 1%'!$U$2:$U$10000,1)),2),"")</f>
        <v>27.42</v>
      </c>
      <c r="E96" s="27">
        <f>IFERROR(ROUND(SUMIFS('OWNERSHIP 1%'!$V$2:$V$7159,'OWNERSHIP 1%'!$B$2:$B$7159,$A96,'OWNERSHIP 1%'!$U$2:$U$7159,1,'OWNERSHIP 1%'!$W$2:$W$7159,"&lt;=3"),2),"")</f>
        <v>63.81</v>
      </c>
      <c r="F96" s="27" cm="1">
        <f t="array" ref="F96">IFERROR(SUMPRODUCT(('OWNERSHIP 1%'!$B$2:$B$10000=$A96)*('OWNERSHIP 1%'!$U$2:$U$10000=1)*('OWNERSHIP 1%'!$V$2:$V$10000&gt;=1)),0)</f>
        <v>8</v>
      </c>
      <c r="G96" s="27">
        <f t="shared" si="5"/>
        <v>42</v>
      </c>
      <c r="H96" s="27" t="str">
        <f t="shared" si="6"/>
        <v>Oligopoli</v>
      </c>
      <c r="I96" s="27" t="str">
        <f t="shared" si="7"/>
        <v>Sedang</v>
      </c>
    </row>
    <row r="97" spans="1:9" x14ac:dyDescent="0.25">
      <c r="A97" s="27" t="str">
        <f>" "&amp;'TICKER LIST'!B97</f>
        <v xml:space="preserve"> BEER</v>
      </c>
      <c r="B97" s="27">
        <f>IFERROR(ROUND(MAX(0,MIN(100,100-SUMIFS('OWNERSHIP 1%'!$V$2:$V$10000,'OWNERSHIP 1%'!$B$2:$B$10000,$A97,'OWNERSHIP 1%'!$U$2:$U$10000,1))),2),"")</f>
        <v>9.08</v>
      </c>
      <c r="C97" s="27" cm="1">
        <f t="array" ref="C97">IFERROR(ROUND(SUMPRODUCT(('OWNERSHIP 1%'!$B$2:$B$10000=$A97)*('OWNERSHIP 1%'!$U$2:$U$10000=1)*('OWNERSHIP 1%'!$V$2:$V$10000)^2),0),"")</f>
        <v>5855</v>
      </c>
      <c r="D97" s="27">
        <f>IFERROR(ROUND(_xlfn.SINGLE(_xlfn.MAXIFS('OWNERSHIP 1%'!$V$2:$V$10000,'OWNERSHIP 1%'!$B$2:$B$10000,$A97,'OWNERSHIP 1%'!$U$2:$U$10000,1)),2),"")</f>
        <v>76.19</v>
      </c>
      <c r="E97" s="27">
        <f>IFERROR(ROUND(SUMIFS('OWNERSHIP 1%'!$V$2:$V$7159,'OWNERSHIP 1%'!$B$2:$B$7159,$A97,'OWNERSHIP 1%'!$U$2:$U$7159,1,'OWNERSHIP 1%'!$W$2:$W$7159,"&lt;=3"),2),"")</f>
        <v>84.44</v>
      </c>
      <c r="F97" s="27" cm="1">
        <f t="array" ref="F97">IFERROR(SUMPRODUCT(('OWNERSHIP 1%'!$B$2:$B$10000=$A97)*('OWNERSHIP 1%'!$U$2:$U$10000=1)*('OWNERSHIP 1%'!$V$2:$V$10000&gt;=1)),0)</f>
        <v>6</v>
      </c>
      <c r="G97" s="27">
        <f t="shared" si="5"/>
        <v>71</v>
      </c>
      <c r="H97" s="27" t="str">
        <f t="shared" si="6"/>
        <v>Mayoritas</v>
      </c>
      <c r="I97" s="27" t="str">
        <f t="shared" si="7"/>
        <v>Tinggi</v>
      </c>
    </row>
    <row r="98" spans="1:9" x14ac:dyDescent="0.25">
      <c r="A98" s="27" t="str">
        <f>" "&amp;'TICKER LIST'!B98</f>
        <v xml:space="preserve"> CBPE</v>
      </c>
      <c r="B98" s="27">
        <f>IFERROR(ROUND(MAX(0,MIN(100,100-SUMIFS('OWNERSHIP 1%'!$V$2:$V$10000,'OWNERSHIP 1%'!$B$2:$B$10000,$A98,'OWNERSHIP 1%'!$U$2:$U$10000,1))),2),"")</f>
        <v>2.76</v>
      </c>
      <c r="C98" s="27" cm="1">
        <f t="array" ref="C98">IFERROR(ROUND(SUMPRODUCT(('OWNERSHIP 1%'!$B$2:$B$10000=$A98)*('OWNERSHIP 1%'!$U$2:$U$10000=1)*('OWNERSHIP 1%'!$V$2:$V$10000)^2),0),"")</f>
        <v>5477</v>
      </c>
      <c r="D98" s="27">
        <f>IFERROR(ROUND(_xlfn.SINGLE(_xlfn.MAXIFS('OWNERSHIP 1%'!$V$2:$V$10000,'OWNERSHIP 1%'!$B$2:$B$10000,$A98,'OWNERSHIP 1%'!$U$2:$U$10000,1)),2),"")</f>
        <v>73.150000000000006</v>
      </c>
      <c r="E98" s="27">
        <f>IFERROR(ROUND(SUMIFS('OWNERSHIP 1%'!$V$2:$V$7159,'OWNERSHIP 1%'!$B$2:$B$7159,$A98,'OWNERSHIP 1%'!$U$2:$U$7159,1,'OWNERSHIP 1%'!$W$2:$W$7159,"&lt;=3"),2),"")</f>
        <v>84.98</v>
      </c>
      <c r="F98" s="27" cm="1">
        <f t="array" ref="F98">IFERROR(SUMPRODUCT(('OWNERSHIP 1%'!$B$2:$B$10000=$A98)*('OWNERSHIP 1%'!$U$2:$U$10000=1)*('OWNERSHIP 1%'!$V$2:$V$10000&gt;=1)),0)</f>
        <v>6</v>
      </c>
      <c r="G98" s="27">
        <f t="shared" si="5"/>
        <v>69</v>
      </c>
      <c r="H98" s="27" t="str">
        <f t="shared" si="6"/>
        <v>Mayoritas</v>
      </c>
      <c r="I98" s="27" t="str">
        <f t="shared" si="7"/>
        <v>Tinggi</v>
      </c>
    </row>
    <row r="99" spans="1:9" x14ac:dyDescent="0.25">
      <c r="A99" s="27" t="str">
        <f>" "&amp;'TICKER LIST'!B99</f>
        <v xml:space="preserve"> SUNI</v>
      </c>
      <c r="B99" s="27">
        <f>IFERROR(ROUND(MAX(0,MIN(100,100-SUMIFS('OWNERSHIP 1%'!$V$2:$V$10000,'OWNERSHIP 1%'!$B$2:$B$10000,$A99,'OWNERSHIP 1%'!$U$2:$U$10000,1))),2),"")</f>
        <v>5.0999999999999996</v>
      </c>
      <c r="C99" s="27" cm="1">
        <f t="array" ref="C99">IFERROR(ROUND(SUMPRODUCT(('OWNERSHIP 1%'!$B$2:$B$10000=$A99)*('OWNERSHIP 1%'!$U$2:$U$10000=1)*('OWNERSHIP 1%'!$V$2:$V$10000)^2),0),"")</f>
        <v>4369</v>
      </c>
      <c r="D99" s="27">
        <f>IFERROR(ROUND(_xlfn.SINGLE(_xlfn.MAXIFS('OWNERSHIP 1%'!$V$2:$V$10000,'OWNERSHIP 1%'!$B$2:$B$10000,$A99,'OWNERSHIP 1%'!$U$2:$U$10000,1)),2),"")</f>
        <v>64.599999999999994</v>
      </c>
      <c r="E99" s="27">
        <f>IFERROR(ROUND(SUMIFS('OWNERSHIP 1%'!$V$2:$V$7159,'OWNERSHIP 1%'!$B$2:$B$7159,$A99,'OWNERSHIP 1%'!$U$2:$U$7159,1,'OWNERSHIP 1%'!$W$2:$W$7159,"&lt;=3"),2),"")</f>
        <v>80.260000000000005</v>
      </c>
      <c r="F99" s="27" cm="1">
        <f t="array" ref="F99">IFERROR(SUMPRODUCT(('OWNERSHIP 1%'!$B$2:$B$10000=$A99)*('OWNERSHIP 1%'!$U$2:$U$10000=1)*('OWNERSHIP 1%'!$V$2:$V$10000&gt;=1)),0)</f>
        <v>8</v>
      </c>
      <c r="G99" s="27">
        <f t="shared" si="5"/>
        <v>60</v>
      </c>
      <c r="H99" s="27" t="str">
        <f t="shared" si="6"/>
        <v>Mayoritas</v>
      </c>
      <c r="I99" s="27" t="str">
        <f t="shared" si="7"/>
        <v>Tinggi</v>
      </c>
    </row>
    <row r="100" spans="1:9" x14ac:dyDescent="0.25">
      <c r="A100" s="27" t="str">
        <f>" "&amp;'TICKER LIST'!B100</f>
        <v xml:space="preserve"> CBRE</v>
      </c>
      <c r="B100" s="27">
        <f>IFERROR(ROUND(MAX(0,MIN(100,100-SUMIFS('OWNERSHIP 1%'!$V$2:$V$10000,'OWNERSHIP 1%'!$B$2:$B$10000,$A100,'OWNERSHIP 1%'!$U$2:$U$10000,1))),2),"")</f>
        <v>22.5</v>
      </c>
      <c r="C100" s="27" cm="1">
        <f t="array" ref="C100">IFERROR(ROUND(SUMPRODUCT(('OWNERSHIP 1%'!$B$2:$B$10000=$A100)*('OWNERSHIP 1%'!$U$2:$U$10000=1)*('OWNERSHIP 1%'!$V$2:$V$10000)^2),0),"")</f>
        <v>3857</v>
      </c>
      <c r="D100" s="27">
        <f>IFERROR(ROUND(_xlfn.SINGLE(_xlfn.MAXIFS('OWNERSHIP 1%'!$V$2:$V$10000,'OWNERSHIP 1%'!$B$2:$B$10000,$A100,'OWNERSHIP 1%'!$U$2:$U$10000,1)),2),"")</f>
        <v>61.13</v>
      </c>
      <c r="E100" s="27">
        <f>IFERROR(ROUND(SUMIFS('OWNERSHIP 1%'!$V$2:$V$7159,'OWNERSHIP 1%'!$B$2:$B$7159,$A100,'OWNERSHIP 1%'!$U$2:$U$7159,1,'OWNERSHIP 1%'!$W$2:$W$7159,"&lt;=3"),2),"")</f>
        <v>76</v>
      </c>
      <c r="F100" s="27" cm="1">
        <f t="array" ref="F100">IFERROR(SUMPRODUCT(('OWNERSHIP 1%'!$B$2:$B$10000=$A100)*('OWNERSHIP 1%'!$U$2:$U$10000=1)*('OWNERSHIP 1%'!$V$2:$V$10000&gt;=1)),0)</f>
        <v>4</v>
      </c>
      <c r="G100" s="27">
        <f t="shared" si="5"/>
        <v>61</v>
      </c>
      <c r="H100" s="27" t="str">
        <f t="shared" si="6"/>
        <v>Mayoritas</v>
      </c>
      <c r="I100" s="27" t="str">
        <f t="shared" si="7"/>
        <v>Tinggi</v>
      </c>
    </row>
    <row r="101" spans="1:9" x14ac:dyDescent="0.25">
      <c r="A101" s="27" t="str">
        <f>" "&amp;'TICKER LIST'!B101</f>
        <v xml:space="preserve"> WINE</v>
      </c>
      <c r="B101" s="27">
        <f>IFERROR(ROUND(MAX(0,MIN(100,100-SUMIFS('OWNERSHIP 1%'!$V$2:$V$10000,'OWNERSHIP 1%'!$B$2:$B$10000,$A101,'OWNERSHIP 1%'!$U$2:$U$10000,1))),2),"")</f>
        <v>12.01</v>
      </c>
      <c r="C101" s="27" cm="1">
        <f t="array" ref="C101">IFERROR(ROUND(SUMPRODUCT(('OWNERSHIP 1%'!$B$2:$B$10000=$A101)*('OWNERSHIP 1%'!$U$2:$U$10000=1)*('OWNERSHIP 1%'!$V$2:$V$10000)^2),0),"")</f>
        <v>2876</v>
      </c>
      <c r="D101" s="27">
        <f>IFERROR(ROUND(_xlfn.SINGLE(_xlfn.MAXIFS('OWNERSHIP 1%'!$V$2:$V$10000,'OWNERSHIP 1%'!$B$2:$B$10000,$A101,'OWNERSHIP 1%'!$U$2:$U$10000,1)),2),"")</f>
        <v>37.5</v>
      </c>
      <c r="E101" s="27">
        <f>IFERROR(ROUND(SUMIFS('OWNERSHIP 1%'!$V$2:$V$7159,'OWNERSHIP 1%'!$B$2:$B$7159,$A101,'OWNERSHIP 1%'!$U$2:$U$7159,1,'OWNERSHIP 1%'!$W$2:$W$7159,"&lt;=3"),2),"")</f>
        <v>82.24</v>
      </c>
      <c r="F101" s="27" cm="1">
        <f t="array" ref="F101">IFERROR(SUMPRODUCT(('OWNERSHIP 1%'!$B$2:$B$10000=$A101)*('OWNERSHIP 1%'!$U$2:$U$10000=1)*('OWNERSHIP 1%'!$V$2:$V$10000&gt;=1)),0)</f>
        <v>6</v>
      </c>
      <c r="G101" s="27">
        <f t="shared" si="5"/>
        <v>56</v>
      </c>
      <c r="H101" s="27" t="str">
        <f t="shared" si="6"/>
        <v>Terkonsentrasi</v>
      </c>
      <c r="I101" s="27" t="str">
        <f t="shared" si="7"/>
        <v>Tinggi</v>
      </c>
    </row>
    <row r="102" spans="1:9" x14ac:dyDescent="0.25">
      <c r="A102" s="27" t="str">
        <f>" "&amp;'TICKER LIST'!B102</f>
        <v xml:space="preserve"> BMBL</v>
      </c>
      <c r="B102" s="27">
        <f>IFERROR(ROUND(MAX(0,MIN(100,100-SUMIFS('OWNERSHIP 1%'!$V$2:$V$10000,'OWNERSHIP 1%'!$B$2:$B$10000,$A102,'OWNERSHIP 1%'!$U$2:$U$10000,1))),2),"")</f>
        <v>41.65</v>
      </c>
      <c r="C102" s="27" cm="1">
        <f t="array" ref="C102">IFERROR(ROUND(SUMPRODUCT(('OWNERSHIP 1%'!$B$2:$B$10000=$A102)*('OWNERSHIP 1%'!$U$2:$U$10000=1)*('OWNERSHIP 1%'!$V$2:$V$10000)^2),0),"")</f>
        <v>624</v>
      </c>
      <c r="D102" s="27">
        <f>IFERROR(ROUND(_xlfn.SINGLE(_xlfn.MAXIFS('OWNERSHIP 1%'!$V$2:$V$10000,'OWNERSHIP 1%'!$B$2:$B$10000,$A102,'OWNERSHIP 1%'!$U$2:$U$10000,1)),2),"")</f>
        <v>19.02</v>
      </c>
      <c r="E102" s="27">
        <f>IFERROR(ROUND(SUMIFS('OWNERSHIP 1%'!$V$2:$V$7159,'OWNERSHIP 1%'!$B$2:$B$7159,$A102,'OWNERSHIP 1%'!$U$2:$U$7159,1,'OWNERSHIP 1%'!$W$2:$W$7159,"&lt;=3"),2),"")</f>
        <v>37.36</v>
      </c>
      <c r="F102" s="27" cm="1">
        <f t="array" ref="F102">IFERROR(SUMPRODUCT(('OWNERSHIP 1%'!$B$2:$B$10000=$A102)*('OWNERSHIP 1%'!$U$2:$U$10000=1)*('OWNERSHIP 1%'!$V$2:$V$10000&gt;=1)),0)</f>
        <v>10</v>
      </c>
      <c r="G102" s="27">
        <f t="shared" si="5"/>
        <v>26</v>
      </c>
      <c r="H102" s="27" t="str">
        <f t="shared" si="6"/>
        <v>Tersebar</v>
      </c>
      <c r="I102" s="27" t="str">
        <f t="shared" si="7"/>
        <v>Sedang</v>
      </c>
    </row>
    <row r="103" spans="1:9" x14ac:dyDescent="0.25">
      <c r="A103" s="27" t="str">
        <f>" "&amp;'TICKER LIST'!B103</f>
        <v xml:space="preserve"> PEVE</v>
      </c>
      <c r="B103" s="27">
        <f>IFERROR(ROUND(MAX(0,MIN(100,100-SUMIFS('OWNERSHIP 1%'!$V$2:$V$10000,'OWNERSHIP 1%'!$B$2:$B$10000,$A103,'OWNERSHIP 1%'!$U$2:$U$10000,1))),2),"")</f>
        <v>10.75</v>
      </c>
      <c r="C103" s="27" cm="1">
        <f t="array" ref="C103">IFERROR(ROUND(SUMPRODUCT(('OWNERSHIP 1%'!$B$2:$B$10000=$A103)*('OWNERSHIP 1%'!$U$2:$U$10000=1)*('OWNERSHIP 1%'!$V$2:$V$10000)^2),0),"")</f>
        <v>6431</v>
      </c>
      <c r="D103" s="27">
        <f>IFERROR(ROUND(_xlfn.SINGLE(_xlfn.MAXIFS('OWNERSHIP 1%'!$V$2:$V$10000,'OWNERSHIP 1%'!$B$2:$B$10000,$A103,'OWNERSHIP 1%'!$U$2:$U$10000,1)),2),"")</f>
        <v>80</v>
      </c>
      <c r="E103" s="27">
        <f>IFERROR(ROUND(SUMIFS('OWNERSHIP 1%'!$V$2:$V$7159,'OWNERSHIP 1%'!$B$2:$B$7159,$A103,'OWNERSHIP 1%'!$U$2:$U$7159,1,'OWNERSHIP 1%'!$W$2:$W$7159,"&lt;=3"),2),"")</f>
        <v>86.53</v>
      </c>
      <c r="F103" s="27" cm="1">
        <f t="array" ref="F103">IFERROR(SUMPRODUCT(('OWNERSHIP 1%'!$B$2:$B$10000=$A103)*('OWNERSHIP 1%'!$U$2:$U$10000=1)*('OWNERSHIP 1%'!$V$2:$V$10000&gt;=1)),0)</f>
        <v>5</v>
      </c>
      <c r="G103" s="27">
        <f t="shared" si="5"/>
        <v>75</v>
      </c>
      <c r="H103" s="27" t="str">
        <f t="shared" si="6"/>
        <v>Mayoritas</v>
      </c>
      <c r="I103" s="27" t="str">
        <f t="shared" si="7"/>
        <v>Tinggi</v>
      </c>
    </row>
    <row r="104" spans="1:9" x14ac:dyDescent="0.25">
      <c r="A104" s="27" t="str">
        <f>" "&amp;'TICKER LIST'!B104</f>
        <v xml:space="preserve"> LAJU</v>
      </c>
      <c r="B104" s="27">
        <f>IFERROR(ROUND(MAX(0,MIN(100,100-SUMIFS('OWNERSHIP 1%'!$V$2:$V$10000,'OWNERSHIP 1%'!$B$2:$B$10000,$A104,'OWNERSHIP 1%'!$U$2:$U$10000,1))),2),"")</f>
        <v>32.57</v>
      </c>
      <c r="C104" s="27" cm="1">
        <f t="array" ref="C104">IFERROR(ROUND(SUMPRODUCT(('OWNERSHIP 1%'!$B$2:$B$10000=$A104)*('OWNERSHIP 1%'!$U$2:$U$10000=1)*('OWNERSHIP 1%'!$V$2:$V$10000)^2),0),"")</f>
        <v>3729</v>
      </c>
      <c r="D104" s="27">
        <f>IFERROR(ROUND(_xlfn.SINGLE(_xlfn.MAXIFS('OWNERSHIP 1%'!$V$2:$V$10000,'OWNERSHIP 1%'!$B$2:$B$10000,$A104,'OWNERSHIP 1%'!$U$2:$U$10000,1)),2),"")</f>
        <v>60.69</v>
      </c>
      <c r="E104" s="27">
        <f>IFERROR(ROUND(SUMIFS('OWNERSHIP 1%'!$V$2:$V$7159,'OWNERSHIP 1%'!$B$2:$B$7159,$A104,'OWNERSHIP 1%'!$U$2:$U$7159,1,'OWNERSHIP 1%'!$W$2:$W$7159,"&lt;=3"),2),"")</f>
        <v>67.430000000000007</v>
      </c>
      <c r="F104" s="27" cm="1">
        <f t="array" ref="F104">IFERROR(SUMPRODUCT(('OWNERSHIP 1%'!$B$2:$B$10000=$A104)*('OWNERSHIP 1%'!$U$2:$U$10000=1)*('OWNERSHIP 1%'!$V$2:$V$10000&gt;=1)),0)</f>
        <v>2</v>
      </c>
      <c r="G104" s="27">
        <f t="shared" si="5"/>
        <v>59</v>
      </c>
      <c r="H104" s="27" t="str">
        <f t="shared" si="6"/>
        <v>Mayoritas</v>
      </c>
      <c r="I104" s="27" t="str">
        <f t="shared" si="7"/>
        <v>Tinggi</v>
      </c>
    </row>
    <row r="105" spans="1:9" x14ac:dyDescent="0.25">
      <c r="A105" s="27" t="str">
        <f>" "&amp;'TICKER LIST'!B105</f>
        <v xml:space="preserve"> FWCT</v>
      </c>
      <c r="B105" s="27">
        <f>IFERROR(ROUND(MAX(0,MIN(100,100-SUMIFS('OWNERSHIP 1%'!$V$2:$V$10000,'OWNERSHIP 1%'!$B$2:$B$10000,$A105,'OWNERSHIP 1%'!$U$2:$U$10000,1))),2),"")</f>
        <v>18.12</v>
      </c>
      <c r="C105" s="27" cm="1">
        <f t="array" ref="C105">IFERROR(ROUND(SUMPRODUCT(('OWNERSHIP 1%'!$B$2:$B$10000=$A105)*('OWNERSHIP 1%'!$U$2:$U$10000=1)*('OWNERSHIP 1%'!$V$2:$V$10000)^2),0),"")</f>
        <v>3940</v>
      </c>
      <c r="D105" s="27">
        <f>IFERROR(ROUND(_xlfn.SINGLE(_xlfn.MAXIFS('OWNERSHIP 1%'!$V$2:$V$10000,'OWNERSHIP 1%'!$B$2:$B$10000,$A105,'OWNERSHIP 1%'!$U$2:$U$10000,1)),2),"")</f>
        <v>58.08</v>
      </c>
      <c r="E105" s="27">
        <f>IFERROR(ROUND(SUMIFS('OWNERSHIP 1%'!$V$2:$V$7159,'OWNERSHIP 1%'!$B$2:$B$7159,$A105,'OWNERSHIP 1%'!$U$2:$U$7159,1,'OWNERSHIP 1%'!$W$2:$W$7159,"&lt;=3"),2),"")</f>
        <v>81.88</v>
      </c>
      <c r="F105" s="27" cm="1">
        <f t="array" ref="F105">IFERROR(SUMPRODUCT(('OWNERSHIP 1%'!$B$2:$B$10000=$A105)*('OWNERSHIP 1%'!$U$2:$U$10000=1)*('OWNERSHIP 1%'!$V$2:$V$10000&gt;=1)),0)</f>
        <v>2</v>
      </c>
      <c r="G105" s="27">
        <f t="shared" si="5"/>
        <v>65</v>
      </c>
      <c r="H105" s="27" t="str">
        <f t="shared" si="6"/>
        <v>Mayoritas</v>
      </c>
      <c r="I105" s="27" t="str">
        <f t="shared" si="7"/>
        <v>Tinggi</v>
      </c>
    </row>
    <row r="106" spans="1:9" x14ac:dyDescent="0.25">
      <c r="A106" s="27" t="str">
        <f>" "&amp;'TICKER LIST'!B106</f>
        <v xml:space="preserve"> NAYZ</v>
      </c>
      <c r="B106" s="27">
        <f>IFERROR(ROUND(MAX(0,MIN(100,100-SUMIFS('OWNERSHIP 1%'!$V$2:$V$10000,'OWNERSHIP 1%'!$B$2:$B$10000,$A106,'OWNERSHIP 1%'!$U$2:$U$10000,1))),2),"")</f>
        <v>27.91</v>
      </c>
      <c r="C106" s="27" cm="1">
        <f t="array" ref="C106">IFERROR(ROUND(SUMPRODUCT(('OWNERSHIP 1%'!$B$2:$B$10000=$A106)*('OWNERSHIP 1%'!$U$2:$U$10000=1)*('OWNERSHIP 1%'!$V$2:$V$10000)^2),0),"")</f>
        <v>1654</v>
      </c>
      <c r="D106" s="27">
        <f>IFERROR(ROUND(_xlfn.SINGLE(_xlfn.MAXIFS('OWNERSHIP 1%'!$V$2:$V$10000,'OWNERSHIP 1%'!$B$2:$B$10000,$A106,'OWNERSHIP 1%'!$U$2:$U$10000,1)),2),"")</f>
        <v>29.41</v>
      </c>
      <c r="E106" s="27">
        <f>IFERROR(ROUND(SUMIFS('OWNERSHIP 1%'!$V$2:$V$7159,'OWNERSHIP 1%'!$B$2:$B$7159,$A106,'OWNERSHIP 1%'!$U$2:$U$7159,1,'OWNERSHIP 1%'!$W$2:$W$7159,"&lt;=3"),2),"")</f>
        <v>67.11</v>
      </c>
      <c r="F106" s="27" cm="1">
        <f t="array" ref="F106">IFERROR(SUMPRODUCT(('OWNERSHIP 1%'!$B$2:$B$10000=$A106)*('OWNERSHIP 1%'!$U$2:$U$10000=1)*('OWNERSHIP 1%'!$V$2:$V$10000&gt;=1)),0)</f>
        <v>6</v>
      </c>
      <c r="G106" s="27">
        <f t="shared" si="5"/>
        <v>46</v>
      </c>
      <c r="H106" s="27" t="str">
        <f t="shared" si="6"/>
        <v>Oligopoli</v>
      </c>
      <c r="I106" s="27" t="str">
        <f t="shared" si="7"/>
        <v>Sedang</v>
      </c>
    </row>
    <row r="107" spans="1:9" x14ac:dyDescent="0.25">
      <c r="A107" s="27" t="str">
        <f>" "&amp;'TICKER LIST'!B107</f>
        <v xml:space="preserve"> IRSX</v>
      </c>
      <c r="B107" s="27">
        <f>IFERROR(ROUND(MAX(0,MIN(100,100-SUMIFS('OWNERSHIP 1%'!$V$2:$V$10000,'OWNERSHIP 1%'!$B$2:$B$10000,$A107,'OWNERSHIP 1%'!$U$2:$U$10000,1))),2),"")</f>
        <v>30.86</v>
      </c>
      <c r="C107" s="27" cm="1">
        <f t="array" ref="C107">IFERROR(ROUND(SUMPRODUCT(('OWNERSHIP 1%'!$B$2:$B$10000=$A107)*('OWNERSHIP 1%'!$U$2:$U$10000=1)*('OWNERSHIP 1%'!$V$2:$V$10000)^2),0),"")</f>
        <v>4099</v>
      </c>
      <c r="D107" s="27">
        <f>IFERROR(ROUND(_xlfn.SINGLE(_xlfn.MAXIFS('OWNERSHIP 1%'!$V$2:$V$10000,'OWNERSHIP 1%'!$B$2:$B$10000,$A107,'OWNERSHIP 1%'!$U$2:$U$10000,1)),2),"")</f>
        <v>63.95</v>
      </c>
      <c r="E107" s="27">
        <f>IFERROR(ROUND(SUMIFS('OWNERSHIP 1%'!$V$2:$V$7159,'OWNERSHIP 1%'!$B$2:$B$7159,$A107,'OWNERSHIP 1%'!$U$2:$U$7159,1,'OWNERSHIP 1%'!$W$2:$W$7159,"&lt;=3"),2),"")</f>
        <v>67.540000000000006</v>
      </c>
      <c r="F107" s="27" cm="1">
        <f t="array" ref="F107">IFERROR(SUMPRODUCT(('OWNERSHIP 1%'!$B$2:$B$10000=$A107)*('OWNERSHIP 1%'!$U$2:$U$10000=1)*('OWNERSHIP 1%'!$V$2:$V$10000&gt;=1)),0)</f>
        <v>4</v>
      </c>
      <c r="G107" s="27">
        <f t="shared" si="5"/>
        <v>59</v>
      </c>
      <c r="H107" s="27" t="str">
        <f t="shared" si="6"/>
        <v>Mayoritas</v>
      </c>
      <c r="I107" s="27" t="str">
        <f t="shared" si="7"/>
        <v>Tinggi</v>
      </c>
    </row>
    <row r="108" spans="1:9" x14ac:dyDescent="0.25">
      <c r="A108" s="27" t="str">
        <f>" "&amp;'TICKER LIST'!B108</f>
        <v xml:space="preserve"> PACK</v>
      </c>
      <c r="B108" s="27">
        <f>IFERROR(ROUND(MAX(0,MIN(100,100-SUMIFS('OWNERSHIP 1%'!$V$2:$V$10000,'OWNERSHIP 1%'!$B$2:$B$10000,$A108,'OWNERSHIP 1%'!$U$2:$U$10000,1))),2),"")</f>
        <v>34.28</v>
      </c>
      <c r="C108" s="27" cm="1">
        <f t="array" ref="C108">IFERROR(ROUND(SUMPRODUCT(('OWNERSHIP 1%'!$B$2:$B$10000=$A108)*('OWNERSHIP 1%'!$U$2:$U$10000=1)*('OWNERSHIP 1%'!$V$2:$V$10000)^2),0),"")</f>
        <v>1911</v>
      </c>
      <c r="D108" s="27">
        <f>IFERROR(ROUND(_xlfn.SINGLE(_xlfn.MAXIFS('OWNERSHIP 1%'!$V$2:$V$10000,'OWNERSHIP 1%'!$B$2:$B$10000,$A108,'OWNERSHIP 1%'!$U$2:$U$10000,1)),2),"")</f>
        <v>38.51</v>
      </c>
      <c r="E108" s="27">
        <f>IFERROR(ROUND(SUMIFS('OWNERSHIP 1%'!$V$2:$V$7159,'OWNERSHIP 1%'!$B$2:$B$7159,$A108,'OWNERSHIP 1%'!$U$2:$U$7159,1,'OWNERSHIP 1%'!$W$2:$W$7159,"&lt;=3"),2),"")</f>
        <v>63.34</v>
      </c>
      <c r="F108" s="27" cm="1">
        <f t="array" ref="F108">IFERROR(SUMPRODUCT(('OWNERSHIP 1%'!$B$2:$B$10000=$A108)*('OWNERSHIP 1%'!$U$2:$U$10000=1)*('OWNERSHIP 1%'!$V$2:$V$10000&gt;=1)),0)</f>
        <v>5</v>
      </c>
      <c r="G108" s="27">
        <f t="shared" si="5"/>
        <v>47</v>
      </c>
      <c r="H108" s="27" t="str">
        <f t="shared" si="6"/>
        <v>Oligopoli</v>
      </c>
      <c r="I108" s="27" t="str">
        <f t="shared" si="7"/>
        <v>Sedang</v>
      </c>
    </row>
    <row r="109" spans="1:9" x14ac:dyDescent="0.25">
      <c r="A109" s="27" t="str">
        <f>" "&amp;'TICKER LIST'!B109</f>
        <v xml:space="preserve"> VAST</v>
      </c>
      <c r="B109" s="27">
        <f>IFERROR(ROUND(MAX(0,MIN(100,100-SUMIFS('OWNERSHIP 1%'!$V$2:$V$10000,'OWNERSHIP 1%'!$B$2:$B$10000,$A109,'OWNERSHIP 1%'!$U$2:$U$10000,1))),2),"")</f>
        <v>6.19</v>
      </c>
      <c r="C109" s="27" cm="1">
        <f t="array" ref="C109">IFERROR(ROUND(SUMPRODUCT(('OWNERSHIP 1%'!$B$2:$B$10000=$A109)*('OWNERSHIP 1%'!$U$2:$U$10000=1)*('OWNERSHIP 1%'!$V$2:$V$10000)^2),0),"")</f>
        <v>5009</v>
      </c>
      <c r="D109" s="27">
        <f>IFERROR(ROUND(_xlfn.SINGLE(_xlfn.MAXIFS('OWNERSHIP 1%'!$V$2:$V$10000,'OWNERSHIP 1%'!$B$2:$B$10000,$A109,'OWNERSHIP 1%'!$U$2:$U$10000,1)),2),"")</f>
        <v>69.98</v>
      </c>
      <c r="E109" s="27">
        <f>IFERROR(ROUND(SUMIFS('OWNERSHIP 1%'!$V$2:$V$7159,'OWNERSHIP 1%'!$B$2:$B$7159,$A109,'OWNERSHIP 1%'!$U$2:$U$7159,1,'OWNERSHIP 1%'!$W$2:$W$7159,"&lt;=3"),2),"")</f>
        <v>82.13</v>
      </c>
      <c r="F109" s="27" cm="1">
        <f t="array" ref="F109">IFERROR(SUMPRODUCT(('OWNERSHIP 1%'!$B$2:$B$10000=$A109)*('OWNERSHIP 1%'!$U$2:$U$10000=1)*('OWNERSHIP 1%'!$V$2:$V$10000&gt;=1)),0)</f>
        <v>8</v>
      </c>
      <c r="G109" s="27">
        <f t="shared" si="5"/>
        <v>64</v>
      </c>
      <c r="H109" s="27" t="str">
        <f t="shared" si="6"/>
        <v>Mayoritas</v>
      </c>
      <c r="I109" s="27" t="str">
        <f t="shared" si="7"/>
        <v>Tinggi</v>
      </c>
    </row>
    <row r="110" spans="1:9" x14ac:dyDescent="0.25">
      <c r="A110" s="27" t="str">
        <f>" "&amp;'TICKER LIST'!B110</f>
        <v xml:space="preserve"> CHIP</v>
      </c>
      <c r="B110" s="27">
        <f>IFERROR(ROUND(MAX(0,MIN(100,100-SUMIFS('OWNERSHIP 1%'!$V$2:$V$10000,'OWNERSHIP 1%'!$B$2:$B$10000,$A110,'OWNERSHIP 1%'!$U$2:$U$10000,1))),2),"")</f>
        <v>21.98</v>
      </c>
      <c r="C110" s="27" cm="1">
        <f t="array" ref="C110">IFERROR(ROUND(SUMPRODUCT(('OWNERSHIP 1%'!$B$2:$B$10000=$A110)*('OWNERSHIP 1%'!$U$2:$U$10000=1)*('OWNERSHIP 1%'!$V$2:$V$10000)^2),0),"")</f>
        <v>3616</v>
      </c>
      <c r="D110" s="27">
        <f>IFERROR(ROUND(_xlfn.SINGLE(_xlfn.MAXIFS('OWNERSHIP 1%'!$V$2:$V$10000,'OWNERSHIP 1%'!$B$2:$B$10000,$A110,'OWNERSHIP 1%'!$U$2:$U$10000,1)),2),"")</f>
        <v>59.61</v>
      </c>
      <c r="E110" s="27">
        <f>IFERROR(ROUND(SUMIFS('OWNERSHIP 1%'!$V$2:$V$7159,'OWNERSHIP 1%'!$B$2:$B$7159,$A110,'OWNERSHIP 1%'!$U$2:$U$7159,1,'OWNERSHIP 1%'!$W$2:$W$7159,"&lt;=3"),2),"")</f>
        <v>67.13</v>
      </c>
      <c r="F110" s="27" cm="1">
        <f t="array" ref="F110">IFERROR(SUMPRODUCT(('OWNERSHIP 1%'!$B$2:$B$10000=$A110)*('OWNERSHIP 1%'!$U$2:$U$10000=1)*('OWNERSHIP 1%'!$V$2:$V$10000&gt;=1)),0)</f>
        <v>7</v>
      </c>
      <c r="G110" s="27">
        <f t="shared" si="5"/>
        <v>53</v>
      </c>
      <c r="H110" s="27" t="str">
        <f t="shared" si="6"/>
        <v>Mayoritas</v>
      </c>
      <c r="I110" s="27" t="str">
        <f t="shared" si="7"/>
        <v>Sedang</v>
      </c>
    </row>
    <row r="111" spans="1:9" x14ac:dyDescent="0.25">
      <c r="A111" s="27" t="str">
        <f>" "&amp;'TICKER LIST'!B111</f>
        <v xml:space="preserve"> HALO</v>
      </c>
      <c r="B111" s="27">
        <f>IFERROR(ROUND(MAX(0,MIN(100,100-SUMIFS('OWNERSHIP 1%'!$V$2:$V$10000,'OWNERSHIP 1%'!$B$2:$B$10000,$A111,'OWNERSHIP 1%'!$U$2:$U$10000,1))),2),"")</f>
        <v>10.4</v>
      </c>
      <c r="C111" s="27" cm="1">
        <f t="array" ref="C111">IFERROR(ROUND(SUMPRODUCT(('OWNERSHIP 1%'!$B$2:$B$10000=$A111)*('OWNERSHIP 1%'!$U$2:$U$10000=1)*('OWNERSHIP 1%'!$V$2:$V$10000)^2),0),"")</f>
        <v>6607</v>
      </c>
      <c r="D111" s="27">
        <f>IFERROR(ROUND(_xlfn.SINGLE(_xlfn.MAXIFS('OWNERSHIP 1%'!$V$2:$V$10000,'OWNERSHIP 1%'!$B$2:$B$10000,$A111,'OWNERSHIP 1%'!$U$2:$U$10000,1)),2),"")</f>
        <v>81.09</v>
      </c>
      <c r="E111" s="27">
        <f>IFERROR(ROUND(SUMIFS('OWNERSHIP 1%'!$V$2:$V$7159,'OWNERSHIP 1%'!$B$2:$B$7159,$A111,'OWNERSHIP 1%'!$U$2:$U$7159,1,'OWNERSHIP 1%'!$W$2:$W$7159,"&lt;=3"),2),"")</f>
        <v>87.54</v>
      </c>
      <c r="F111" s="27" cm="1">
        <f t="array" ref="F111">IFERROR(SUMPRODUCT(('OWNERSHIP 1%'!$B$2:$B$10000=$A111)*('OWNERSHIP 1%'!$U$2:$U$10000=1)*('OWNERSHIP 1%'!$V$2:$V$10000&gt;=1)),0)</f>
        <v>5</v>
      </c>
      <c r="G111" s="27">
        <f t="shared" si="5"/>
        <v>76</v>
      </c>
      <c r="H111" s="27" t="str">
        <f t="shared" si="6"/>
        <v>Mayoritas</v>
      </c>
      <c r="I111" s="27" t="str">
        <f t="shared" si="7"/>
        <v>Tinggi</v>
      </c>
    </row>
    <row r="112" spans="1:9" x14ac:dyDescent="0.25">
      <c r="A112" s="27" t="str">
        <f>" "&amp;'TICKER LIST'!B112</f>
        <v xml:space="preserve"> KING</v>
      </c>
      <c r="B112" s="27">
        <f>IFERROR(ROUND(MAX(0,MIN(100,100-SUMIFS('OWNERSHIP 1%'!$V$2:$V$10000,'OWNERSHIP 1%'!$B$2:$B$10000,$A112,'OWNERSHIP 1%'!$U$2:$U$10000,1))),2),"")</f>
        <v>3.17</v>
      </c>
      <c r="C112" s="27" cm="1">
        <f t="array" ref="C112">IFERROR(ROUND(SUMPRODUCT(('OWNERSHIP 1%'!$B$2:$B$10000=$A112)*('OWNERSHIP 1%'!$U$2:$U$10000=1)*('OWNERSHIP 1%'!$V$2:$V$10000)^2),0),"")</f>
        <v>6049</v>
      </c>
      <c r="D112" s="27">
        <f>IFERROR(ROUND(_xlfn.SINGLE(_xlfn.MAXIFS('OWNERSHIP 1%'!$V$2:$V$10000,'OWNERSHIP 1%'!$B$2:$B$10000,$A112,'OWNERSHIP 1%'!$U$2:$U$10000,1)),2),"")</f>
        <v>76.84</v>
      </c>
      <c r="E112" s="27">
        <f>IFERROR(ROUND(SUMIFS('OWNERSHIP 1%'!$V$2:$V$7159,'OWNERSHIP 1%'!$B$2:$B$7159,$A112,'OWNERSHIP 1%'!$U$2:$U$7159,1,'OWNERSHIP 1%'!$W$2:$W$7159,"&lt;=3"),2),"")</f>
        <v>91.21</v>
      </c>
      <c r="F112" s="27" cm="1">
        <f t="array" ref="F112">IFERROR(SUMPRODUCT(('OWNERSHIP 1%'!$B$2:$B$10000=$A112)*('OWNERSHIP 1%'!$U$2:$U$10000=1)*('OWNERSHIP 1%'!$V$2:$V$10000&gt;=1)),0)</f>
        <v>7</v>
      </c>
      <c r="G112" s="27">
        <f t="shared" si="5"/>
        <v>73</v>
      </c>
      <c r="H112" s="27" t="str">
        <f t="shared" si="6"/>
        <v>Mayoritas</v>
      </c>
      <c r="I112" s="27" t="str">
        <f t="shared" si="7"/>
        <v>Tinggi</v>
      </c>
    </row>
    <row r="113" spans="1:9" x14ac:dyDescent="0.25">
      <c r="A113" s="27" t="str">
        <f>" "&amp;'TICKER LIST'!B113</f>
        <v xml:space="preserve"> PGEO</v>
      </c>
      <c r="B113" s="27">
        <f>IFERROR(ROUND(MAX(0,MIN(100,100-SUMIFS('OWNERSHIP 1%'!$V$2:$V$10000,'OWNERSHIP 1%'!$B$2:$B$10000,$A113,'OWNERSHIP 1%'!$U$2:$U$10000,1))),2),"")</f>
        <v>6.16</v>
      </c>
      <c r="C113" s="27" cm="1">
        <f t="array" ref="C113">IFERROR(ROUND(SUMPRODUCT(('OWNERSHIP 1%'!$B$2:$B$10000=$A113)*('OWNERSHIP 1%'!$U$2:$U$10000=1)*('OWNERSHIP 1%'!$V$2:$V$10000)^2),0),"")</f>
        <v>4926</v>
      </c>
      <c r="D113" s="27">
        <f>IFERROR(ROUND(_xlfn.SINGLE(_xlfn.MAXIFS('OWNERSHIP 1%'!$V$2:$V$10000,'OWNERSHIP 1%'!$B$2:$B$10000,$A113,'OWNERSHIP 1%'!$U$2:$U$10000,1)),2),"")</f>
        <v>68.17</v>
      </c>
      <c r="E113" s="27">
        <f>IFERROR(ROUND(SUMIFS('OWNERSHIP 1%'!$V$2:$V$7159,'OWNERSHIP 1%'!$B$2:$B$7159,$A113,'OWNERSHIP 1%'!$U$2:$U$7159,1,'OWNERSHIP 1%'!$W$2:$W$7159,"&lt;=3"),2),"")</f>
        <v>88.9</v>
      </c>
      <c r="F113" s="27" cm="1">
        <f t="array" ref="F113">IFERROR(SUMPRODUCT(('OWNERSHIP 1%'!$B$2:$B$10000=$A113)*('OWNERSHIP 1%'!$U$2:$U$10000=1)*('OWNERSHIP 1%'!$V$2:$V$10000&gt;=1)),0)</f>
        <v>4</v>
      </c>
      <c r="G113" s="27">
        <f t="shared" si="5"/>
        <v>70</v>
      </c>
      <c r="H113" s="27" t="str">
        <f t="shared" si="6"/>
        <v>Mayoritas</v>
      </c>
      <c r="I113" s="27" t="str">
        <f t="shared" si="7"/>
        <v>Tinggi</v>
      </c>
    </row>
    <row r="114" spans="1:9" x14ac:dyDescent="0.25">
      <c r="A114" s="27" t="str">
        <f>" "&amp;'TICKER LIST'!B114</f>
        <v xml:space="preserve"> FUTR</v>
      </c>
      <c r="B114" s="27">
        <f>IFERROR(ROUND(MAX(0,MIN(100,100-SUMIFS('OWNERSHIP 1%'!$V$2:$V$10000,'OWNERSHIP 1%'!$B$2:$B$10000,$A114,'OWNERSHIP 1%'!$U$2:$U$10000,1))),2),"")</f>
        <v>31.53</v>
      </c>
      <c r="C114" s="27" cm="1">
        <f t="array" ref="C114">IFERROR(ROUND(SUMPRODUCT(('OWNERSHIP 1%'!$B$2:$B$10000=$A114)*('OWNERSHIP 1%'!$U$2:$U$10000=1)*('OWNERSHIP 1%'!$V$2:$V$10000)^2),0),"")</f>
        <v>2102</v>
      </c>
      <c r="D114" s="27">
        <f>IFERROR(ROUND(_xlfn.SINGLE(_xlfn.MAXIFS('OWNERSHIP 1%'!$V$2:$V$10000,'OWNERSHIP 1%'!$B$2:$B$10000,$A114,'OWNERSHIP 1%'!$U$2:$U$10000,1)),2),"")</f>
        <v>45</v>
      </c>
      <c r="E114" s="27">
        <f>IFERROR(ROUND(SUMIFS('OWNERSHIP 1%'!$V$2:$V$7159,'OWNERSHIP 1%'!$B$2:$B$7159,$A114,'OWNERSHIP 1%'!$U$2:$U$7159,1,'OWNERSHIP 1%'!$W$2:$W$7159,"&lt;=3"),2),"")</f>
        <v>54.1</v>
      </c>
      <c r="F114" s="27" cm="1">
        <f t="array" ref="F114">IFERROR(SUMPRODUCT(('OWNERSHIP 1%'!$B$2:$B$10000=$A114)*('OWNERSHIP 1%'!$U$2:$U$10000=1)*('OWNERSHIP 1%'!$V$2:$V$10000&gt;=1)),0)</f>
        <v>10</v>
      </c>
      <c r="G114" s="27">
        <f t="shared" si="5"/>
        <v>39</v>
      </c>
      <c r="H114" s="27" t="str">
        <f t="shared" si="6"/>
        <v>Moderat</v>
      </c>
      <c r="I114" s="27" t="str">
        <f t="shared" si="7"/>
        <v>Sedang</v>
      </c>
    </row>
    <row r="115" spans="1:9" x14ac:dyDescent="0.25">
      <c r="A115" s="27" t="str">
        <f>" "&amp;'TICKER LIST'!B115</f>
        <v xml:space="preserve"> HILL</v>
      </c>
      <c r="B115" s="27">
        <f>IFERROR(ROUND(MAX(0,MIN(100,100-SUMIFS('OWNERSHIP 1%'!$V$2:$V$10000,'OWNERSHIP 1%'!$B$2:$B$10000,$A115,'OWNERSHIP 1%'!$U$2:$U$10000,1))),2),"")</f>
        <v>23.69</v>
      </c>
      <c r="C115" s="27" cm="1">
        <f t="array" ref="C115">IFERROR(ROUND(SUMPRODUCT(('OWNERSHIP 1%'!$B$2:$B$10000=$A115)*('OWNERSHIP 1%'!$U$2:$U$10000=1)*('OWNERSHIP 1%'!$V$2:$V$10000)^2),0),"")</f>
        <v>1907</v>
      </c>
      <c r="D115" s="27">
        <f>IFERROR(ROUND(_xlfn.SINGLE(_xlfn.MAXIFS('OWNERSHIP 1%'!$V$2:$V$10000,'OWNERSHIP 1%'!$B$2:$B$10000,$A115,'OWNERSHIP 1%'!$U$2:$U$10000,1)),2),"")</f>
        <v>37.119999999999997</v>
      </c>
      <c r="E115" s="27">
        <f>IFERROR(ROUND(SUMIFS('OWNERSHIP 1%'!$V$2:$V$7159,'OWNERSHIP 1%'!$B$2:$B$7159,$A115,'OWNERSHIP 1%'!$U$2:$U$7159,1,'OWNERSHIP 1%'!$W$2:$W$7159,"&lt;=3"),2),"")</f>
        <v>69.319999999999993</v>
      </c>
      <c r="F115" s="27" cm="1">
        <f t="array" ref="F115">IFERROR(SUMPRODUCT(('OWNERSHIP 1%'!$B$2:$B$10000=$A115)*('OWNERSHIP 1%'!$U$2:$U$10000=1)*('OWNERSHIP 1%'!$V$2:$V$10000&gt;=1)),0)</f>
        <v>8</v>
      </c>
      <c r="G115" s="27">
        <f t="shared" si="5"/>
        <v>45</v>
      </c>
      <c r="H115" s="27" t="str">
        <f t="shared" si="6"/>
        <v>Oligopoli</v>
      </c>
      <c r="I115" s="27" t="str">
        <f t="shared" si="7"/>
        <v>Sedang</v>
      </c>
    </row>
    <row r="116" spans="1:9" x14ac:dyDescent="0.25">
      <c r="A116" s="27" t="str">
        <f>" "&amp;'TICKER LIST'!B116</f>
        <v xml:space="preserve"> BDKR</v>
      </c>
      <c r="B116" s="27">
        <f>IFERROR(ROUND(MAX(0,MIN(100,100-SUMIFS('OWNERSHIP 1%'!$V$2:$V$10000,'OWNERSHIP 1%'!$B$2:$B$10000,$A116,'OWNERSHIP 1%'!$U$2:$U$10000,1))),2),"")</f>
        <v>2.76</v>
      </c>
      <c r="C116" s="27" cm="1">
        <f t="array" ref="C116">IFERROR(ROUND(SUMPRODUCT(('OWNERSHIP 1%'!$B$2:$B$10000=$A116)*('OWNERSHIP 1%'!$U$2:$U$10000=1)*('OWNERSHIP 1%'!$V$2:$V$10000)^2),0),"")</f>
        <v>2858</v>
      </c>
      <c r="D116" s="27">
        <f>IFERROR(ROUND(_xlfn.SINGLE(_xlfn.MAXIFS('OWNERSHIP 1%'!$V$2:$V$10000,'OWNERSHIP 1%'!$B$2:$B$10000,$A116,'OWNERSHIP 1%'!$U$2:$U$10000,1)),2),"")</f>
        <v>51.01</v>
      </c>
      <c r="E116" s="27">
        <f>IFERROR(ROUND(SUMIFS('OWNERSHIP 1%'!$V$2:$V$7159,'OWNERSHIP 1%'!$B$2:$B$7159,$A116,'OWNERSHIP 1%'!$U$2:$U$7159,1,'OWNERSHIP 1%'!$W$2:$W$7159,"&lt;=3"),2),"")</f>
        <v>66.83</v>
      </c>
      <c r="F116" s="27" cm="1">
        <f t="array" ref="F116">IFERROR(SUMPRODUCT(('OWNERSHIP 1%'!$B$2:$B$10000=$A116)*('OWNERSHIP 1%'!$U$2:$U$10000=1)*('OWNERSHIP 1%'!$V$2:$V$10000&gt;=1)),0)</f>
        <v>12</v>
      </c>
      <c r="G116" s="27">
        <f t="shared" si="5"/>
        <v>45</v>
      </c>
      <c r="H116" s="27" t="str">
        <f t="shared" si="6"/>
        <v>Mayoritas</v>
      </c>
      <c r="I116" s="27" t="str">
        <f t="shared" si="7"/>
        <v>Sedang</v>
      </c>
    </row>
    <row r="117" spans="1:9" x14ac:dyDescent="0.25">
      <c r="A117" s="27" t="str">
        <f>" "&amp;'TICKER LIST'!B117</f>
        <v xml:space="preserve"> PTMP</v>
      </c>
      <c r="B117" s="27">
        <f>IFERROR(ROUND(MAX(0,MIN(100,100-SUMIFS('OWNERSHIP 1%'!$V$2:$V$10000,'OWNERSHIP 1%'!$B$2:$B$10000,$A117,'OWNERSHIP 1%'!$U$2:$U$10000,1))),2),"")</f>
        <v>21.62</v>
      </c>
      <c r="C117" s="27" cm="1">
        <f t="array" ref="C117">IFERROR(ROUND(SUMPRODUCT(('OWNERSHIP 1%'!$B$2:$B$10000=$A117)*('OWNERSHIP 1%'!$U$2:$U$10000=1)*('OWNERSHIP 1%'!$V$2:$V$10000)^2),0),"")</f>
        <v>5270</v>
      </c>
      <c r="D117" s="27">
        <f>IFERROR(ROUND(_xlfn.SINGLE(_xlfn.MAXIFS('OWNERSHIP 1%'!$V$2:$V$10000,'OWNERSHIP 1%'!$B$2:$B$10000,$A117,'OWNERSHIP 1%'!$U$2:$U$10000,1)),2),"")</f>
        <v>72.510000000000005</v>
      </c>
      <c r="E117" s="27">
        <f>IFERROR(ROUND(SUMIFS('OWNERSHIP 1%'!$V$2:$V$7159,'OWNERSHIP 1%'!$B$2:$B$7159,$A117,'OWNERSHIP 1%'!$U$2:$U$7159,1,'OWNERSHIP 1%'!$W$2:$W$7159,"&lt;=3"),2),"")</f>
        <v>77.040000000000006</v>
      </c>
      <c r="F117" s="27" cm="1">
        <f t="array" ref="F117">IFERROR(SUMPRODUCT(('OWNERSHIP 1%'!$B$2:$B$10000=$A117)*('OWNERSHIP 1%'!$U$2:$U$10000=1)*('OWNERSHIP 1%'!$V$2:$V$10000&gt;=1)),0)</f>
        <v>4</v>
      </c>
      <c r="G117" s="27">
        <f t="shared" si="5"/>
        <v>68</v>
      </c>
      <c r="H117" s="27" t="str">
        <f t="shared" si="6"/>
        <v>Mayoritas</v>
      </c>
      <c r="I117" s="27" t="str">
        <f t="shared" si="7"/>
        <v>Tinggi</v>
      </c>
    </row>
    <row r="118" spans="1:9" x14ac:dyDescent="0.25">
      <c r="A118" s="27" t="str">
        <f>" "&amp;'TICKER LIST'!B118</f>
        <v xml:space="preserve"> SAGE</v>
      </c>
      <c r="B118" s="27">
        <f>IFERROR(ROUND(MAX(0,MIN(100,100-SUMIFS('OWNERSHIP 1%'!$V$2:$V$10000,'OWNERSHIP 1%'!$B$2:$B$10000,$A118,'OWNERSHIP 1%'!$U$2:$U$10000,1))),2),"")</f>
        <v>13.43</v>
      </c>
      <c r="C118" s="27" cm="1">
        <f t="array" ref="C118">IFERROR(ROUND(SUMPRODUCT(('OWNERSHIP 1%'!$B$2:$B$10000=$A118)*('OWNERSHIP 1%'!$U$2:$U$10000=1)*('OWNERSHIP 1%'!$V$2:$V$10000)^2),0),"")</f>
        <v>5010</v>
      </c>
      <c r="D118" s="27">
        <f>IFERROR(ROUND(_xlfn.SINGLE(_xlfn.MAXIFS('OWNERSHIP 1%'!$V$2:$V$10000,'OWNERSHIP 1%'!$B$2:$B$10000,$A118,'OWNERSHIP 1%'!$U$2:$U$10000,1)),2),"")</f>
        <v>70</v>
      </c>
      <c r="E118" s="27">
        <f>IFERROR(ROUND(SUMIFS('OWNERSHIP 1%'!$V$2:$V$7159,'OWNERSHIP 1%'!$B$2:$B$7159,$A118,'OWNERSHIP 1%'!$U$2:$U$7159,1,'OWNERSHIP 1%'!$W$2:$W$7159,"&lt;=3"),2),"")</f>
        <v>82.68</v>
      </c>
      <c r="F118" s="27" cm="1">
        <f t="array" ref="F118">IFERROR(SUMPRODUCT(('OWNERSHIP 1%'!$B$2:$B$10000=$A118)*('OWNERSHIP 1%'!$U$2:$U$10000=1)*('OWNERSHIP 1%'!$V$2:$V$10000&gt;=1)),0)</f>
        <v>5</v>
      </c>
      <c r="G118" s="27">
        <f t="shared" si="5"/>
        <v>67</v>
      </c>
      <c r="H118" s="27" t="str">
        <f t="shared" si="6"/>
        <v>Mayoritas</v>
      </c>
      <c r="I118" s="27" t="str">
        <f t="shared" si="7"/>
        <v>Tinggi</v>
      </c>
    </row>
    <row r="119" spans="1:9" x14ac:dyDescent="0.25">
      <c r="A119" s="27" t="str">
        <f>" "&amp;'TICKER LIST'!B119</f>
        <v xml:space="preserve"> TRON</v>
      </c>
      <c r="B119" s="27">
        <f>IFERROR(ROUND(MAX(0,MIN(100,100-SUMIFS('OWNERSHIP 1%'!$V$2:$V$10000,'OWNERSHIP 1%'!$B$2:$B$10000,$A119,'OWNERSHIP 1%'!$U$2:$U$10000,1))),2),"")</f>
        <v>25.81</v>
      </c>
      <c r="C119" s="27" cm="1">
        <f t="array" ref="C119">IFERROR(ROUND(SUMPRODUCT(('OWNERSHIP 1%'!$B$2:$B$10000=$A119)*('OWNERSHIP 1%'!$U$2:$U$10000=1)*('OWNERSHIP 1%'!$V$2:$V$10000)^2),0),"")</f>
        <v>3527</v>
      </c>
      <c r="D119" s="27">
        <f>IFERROR(ROUND(_xlfn.SINGLE(_xlfn.MAXIFS('OWNERSHIP 1%'!$V$2:$V$10000,'OWNERSHIP 1%'!$B$2:$B$10000,$A119,'OWNERSHIP 1%'!$U$2:$U$10000,1)),2),"")</f>
        <v>59.03</v>
      </c>
      <c r="E119" s="27">
        <f>IFERROR(ROUND(SUMIFS('OWNERSHIP 1%'!$V$2:$V$7159,'OWNERSHIP 1%'!$B$2:$B$7159,$A119,'OWNERSHIP 1%'!$U$2:$U$7159,1,'OWNERSHIP 1%'!$W$2:$W$7159,"&lt;=3"),2),"")</f>
        <v>66.239999999999995</v>
      </c>
      <c r="F119" s="27" cm="1">
        <f t="array" ref="F119">IFERROR(SUMPRODUCT(('OWNERSHIP 1%'!$B$2:$B$10000=$A119)*('OWNERSHIP 1%'!$U$2:$U$10000=1)*('OWNERSHIP 1%'!$V$2:$V$10000&gt;=1)),0)</f>
        <v>7</v>
      </c>
      <c r="G119" s="27">
        <f t="shared" si="5"/>
        <v>53</v>
      </c>
      <c r="H119" s="27" t="str">
        <f t="shared" si="6"/>
        <v>Mayoritas</v>
      </c>
      <c r="I119" s="27" t="str">
        <f t="shared" si="7"/>
        <v>Sedang</v>
      </c>
    </row>
    <row r="120" spans="1:9" x14ac:dyDescent="0.25">
      <c r="A120" s="27" t="str">
        <f>" "&amp;'TICKER LIST'!B120</f>
        <v xml:space="preserve"> CUAN</v>
      </c>
      <c r="B120" s="27">
        <f>IFERROR(ROUND(MAX(0,MIN(100,100-SUMIFS('OWNERSHIP 1%'!$V$2:$V$10000,'OWNERSHIP 1%'!$B$2:$B$10000,$A120,'OWNERSHIP 1%'!$U$2:$U$10000,1))),2),"")</f>
        <v>17.850000000000001</v>
      </c>
      <c r="C120" s="27" cm="1">
        <f t="array" ref="C120">IFERROR(ROUND(SUMPRODUCT(('OWNERSHIP 1%'!$B$2:$B$10000=$A120)*('OWNERSHIP 1%'!$U$2:$U$10000=1)*('OWNERSHIP 1%'!$V$2:$V$10000)^2),0),"")</f>
        <v>6470</v>
      </c>
      <c r="D120" s="27">
        <f>IFERROR(ROUND(_xlfn.SINGLE(_xlfn.MAXIFS('OWNERSHIP 1%'!$V$2:$V$10000,'OWNERSHIP 1%'!$B$2:$B$10000,$A120,'OWNERSHIP 1%'!$U$2:$U$10000,1)),2),"")</f>
        <v>80.42</v>
      </c>
      <c r="E120" s="27">
        <f>IFERROR(ROUND(SUMIFS('OWNERSHIP 1%'!$V$2:$V$7159,'OWNERSHIP 1%'!$B$2:$B$7159,$A120,'OWNERSHIP 1%'!$U$2:$U$7159,1,'OWNERSHIP 1%'!$W$2:$W$7159,"&lt;=3"),2),"")</f>
        <v>82.15</v>
      </c>
      <c r="F120" s="27" cm="1">
        <f t="array" ref="F120">IFERROR(SUMPRODUCT(('OWNERSHIP 1%'!$B$2:$B$10000=$A120)*('OWNERSHIP 1%'!$U$2:$U$10000=1)*('OWNERSHIP 1%'!$V$2:$V$10000&gt;=1)),0)</f>
        <v>2</v>
      </c>
      <c r="G120" s="27">
        <f t="shared" si="5"/>
        <v>77</v>
      </c>
      <c r="H120" s="27" t="str">
        <f t="shared" si="6"/>
        <v>Mayoritas</v>
      </c>
      <c r="I120" s="27" t="str">
        <f t="shared" si="7"/>
        <v>Tinggi</v>
      </c>
    </row>
    <row r="121" spans="1:9" x14ac:dyDescent="0.25">
      <c r="A121" s="27" t="str">
        <f>" "&amp;'TICKER LIST'!B121</f>
        <v xml:space="preserve"> NSSS</v>
      </c>
      <c r="B121" s="27">
        <f>IFERROR(ROUND(MAX(0,MIN(100,100-SUMIFS('OWNERSHIP 1%'!$V$2:$V$10000,'OWNERSHIP 1%'!$B$2:$B$10000,$A121,'OWNERSHIP 1%'!$U$2:$U$10000,1))),2),"")</f>
        <v>12.86</v>
      </c>
      <c r="C121" s="27" cm="1">
        <f t="array" ref="C121">IFERROR(ROUND(SUMPRODUCT(('OWNERSHIP 1%'!$B$2:$B$10000=$A121)*('OWNERSHIP 1%'!$U$2:$U$10000=1)*('OWNERSHIP 1%'!$V$2:$V$10000)^2),0),"")</f>
        <v>1143</v>
      </c>
      <c r="D121" s="27">
        <f>IFERROR(ROUND(_xlfn.SINGLE(_xlfn.MAXIFS('OWNERSHIP 1%'!$V$2:$V$10000,'OWNERSHIP 1%'!$B$2:$B$10000,$A121,'OWNERSHIP 1%'!$U$2:$U$10000,1)),2),"")</f>
        <v>23.86</v>
      </c>
      <c r="E121" s="27">
        <f>IFERROR(ROUND(SUMIFS('OWNERSHIP 1%'!$V$2:$V$7159,'OWNERSHIP 1%'!$B$2:$B$7159,$A121,'OWNERSHIP 1%'!$U$2:$U$7159,1,'OWNERSHIP 1%'!$W$2:$W$7159,"&lt;=3"),2),"")</f>
        <v>50.37</v>
      </c>
      <c r="F121" s="27" cm="1">
        <f t="array" ref="F121">IFERROR(SUMPRODUCT(('OWNERSHIP 1%'!$B$2:$B$10000=$A121)*('OWNERSHIP 1%'!$U$2:$U$10000=1)*('OWNERSHIP 1%'!$V$2:$V$10000&gt;=1)),0)</f>
        <v>14</v>
      </c>
      <c r="G121" s="27">
        <f t="shared" si="5"/>
        <v>29</v>
      </c>
      <c r="H121" s="27" t="str">
        <f t="shared" si="6"/>
        <v>Moderat</v>
      </c>
      <c r="I121" s="27" t="str">
        <f t="shared" si="7"/>
        <v>Sedang</v>
      </c>
    </row>
    <row r="122" spans="1:9" x14ac:dyDescent="0.25">
      <c r="A122" s="27" t="str">
        <f>" "&amp;'TICKER LIST'!B122</f>
        <v xml:space="preserve"> GTRA</v>
      </c>
      <c r="B122" s="27">
        <f>IFERROR(ROUND(MAX(0,MIN(100,100-SUMIFS('OWNERSHIP 1%'!$V$2:$V$10000,'OWNERSHIP 1%'!$B$2:$B$10000,$A122,'OWNERSHIP 1%'!$U$2:$U$10000,1))),2),"")</f>
        <v>5.5</v>
      </c>
      <c r="C122" s="27" cm="1">
        <f t="array" ref="C122">IFERROR(ROUND(SUMPRODUCT(('OWNERSHIP 1%'!$B$2:$B$10000=$A122)*('OWNERSHIP 1%'!$U$2:$U$10000=1)*('OWNERSHIP 1%'!$V$2:$V$10000)^2),0),"")</f>
        <v>2541</v>
      </c>
      <c r="D122" s="27">
        <f>IFERROR(ROUND(_xlfn.SINGLE(_xlfn.MAXIFS('OWNERSHIP 1%'!$V$2:$V$10000,'OWNERSHIP 1%'!$B$2:$B$10000,$A122,'OWNERSHIP 1%'!$U$2:$U$10000,1)),2),"")</f>
        <v>34.950000000000003</v>
      </c>
      <c r="E122" s="27">
        <f>IFERROR(ROUND(SUMIFS('OWNERSHIP 1%'!$V$2:$V$7159,'OWNERSHIP 1%'!$B$2:$B$7159,$A122,'OWNERSHIP 1%'!$U$2:$U$7159,1,'OWNERSHIP 1%'!$W$2:$W$7159,"&lt;=3"),2),"")</f>
        <v>74.95</v>
      </c>
      <c r="F122" s="27" cm="1">
        <f t="array" ref="F122">IFERROR(SUMPRODUCT(('OWNERSHIP 1%'!$B$2:$B$10000=$A122)*('OWNERSHIP 1%'!$U$2:$U$10000=1)*('OWNERSHIP 1%'!$V$2:$V$10000&gt;=1)),0)</f>
        <v>9</v>
      </c>
      <c r="G122" s="27">
        <f t="shared" si="5"/>
        <v>49</v>
      </c>
      <c r="H122" s="27" t="str">
        <f t="shared" si="6"/>
        <v>Terkonsentrasi</v>
      </c>
      <c r="I122" s="27" t="str">
        <f t="shared" si="7"/>
        <v>Sedang</v>
      </c>
    </row>
    <row r="123" spans="1:9" x14ac:dyDescent="0.25">
      <c r="A123" s="27" t="str">
        <f>" "&amp;'TICKER LIST'!B123</f>
        <v xml:space="preserve"> HAJJ</v>
      </c>
      <c r="B123" s="27">
        <f>IFERROR(ROUND(MAX(0,MIN(100,100-SUMIFS('OWNERSHIP 1%'!$V$2:$V$10000,'OWNERSHIP 1%'!$B$2:$B$10000,$A123,'OWNERSHIP 1%'!$U$2:$U$10000,1))),2),"")</f>
        <v>10.64</v>
      </c>
      <c r="C123" s="27" cm="1">
        <f t="array" ref="C123">IFERROR(ROUND(SUMPRODUCT(('OWNERSHIP 1%'!$B$2:$B$10000=$A123)*('OWNERSHIP 1%'!$U$2:$U$10000=1)*('OWNERSHIP 1%'!$V$2:$V$10000)^2),0),"")</f>
        <v>4314</v>
      </c>
      <c r="D123" s="27">
        <f>IFERROR(ROUND(_xlfn.SINGLE(_xlfn.MAXIFS('OWNERSHIP 1%'!$V$2:$V$10000,'OWNERSHIP 1%'!$B$2:$B$10000,$A123,'OWNERSHIP 1%'!$U$2:$U$10000,1)),2),"")</f>
        <v>64.95</v>
      </c>
      <c r="E123" s="27">
        <f>IFERROR(ROUND(SUMIFS('OWNERSHIP 1%'!$V$2:$V$7159,'OWNERSHIP 1%'!$B$2:$B$7159,$A123,'OWNERSHIP 1%'!$U$2:$U$7159,1,'OWNERSHIP 1%'!$W$2:$W$7159,"&lt;=3"),2),"")</f>
        <v>75.569999999999993</v>
      </c>
      <c r="F123" s="27" cm="1">
        <f t="array" ref="F123">IFERROR(SUMPRODUCT(('OWNERSHIP 1%'!$B$2:$B$10000=$A123)*('OWNERSHIP 1%'!$U$2:$U$10000=1)*('OWNERSHIP 1%'!$V$2:$V$10000&gt;=1)),0)</f>
        <v>9</v>
      </c>
      <c r="G123" s="27">
        <f t="shared" si="5"/>
        <v>57</v>
      </c>
      <c r="H123" s="27" t="str">
        <f t="shared" si="6"/>
        <v>Mayoritas</v>
      </c>
      <c r="I123" s="27" t="str">
        <f t="shared" si="7"/>
        <v>Tinggi</v>
      </c>
    </row>
    <row r="124" spans="1:9" x14ac:dyDescent="0.25">
      <c r="A124" s="27" t="str">
        <f>" "&amp;'TICKER LIST'!B124</f>
        <v xml:space="preserve"> PIPA</v>
      </c>
      <c r="B124" s="27">
        <f>IFERROR(ROUND(MAX(0,MIN(100,100-SUMIFS('OWNERSHIP 1%'!$V$2:$V$10000,'OWNERSHIP 1%'!$B$2:$B$10000,$A124,'OWNERSHIP 1%'!$U$2:$U$10000,1))),2),"")</f>
        <v>42.51</v>
      </c>
      <c r="C124" s="27" cm="1">
        <f t="array" ref="C124">IFERROR(ROUND(SUMPRODUCT(('OWNERSHIP 1%'!$B$2:$B$10000=$A124)*('OWNERSHIP 1%'!$U$2:$U$10000=1)*('OWNERSHIP 1%'!$V$2:$V$10000)^2),0),"")</f>
        <v>2507</v>
      </c>
      <c r="D124" s="27">
        <f>IFERROR(ROUND(_xlfn.SINGLE(_xlfn.MAXIFS('OWNERSHIP 1%'!$V$2:$V$10000,'OWNERSHIP 1%'!$B$2:$B$10000,$A124,'OWNERSHIP 1%'!$U$2:$U$10000,1)),2),"")</f>
        <v>49.92</v>
      </c>
      <c r="E124" s="27">
        <f>IFERROR(ROUND(SUMIFS('OWNERSHIP 1%'!$V$2:$V$7159,'OWNERSHIP 1%'!$B$2:$B$7159,$A124,'OWNERSHIP 1%'!$U$2:$U$7159,1,'OWNERSHIP 1%'!$W$2:$W$7159,"&lt;=3"),2),"")</f>
        <v>54.25</v>
      </c>
      <c r="F124" s="27" cm="1">
        <f t="array" ref="F124">IFERROR(SUMPRODUCT(('OWNERSHIP 1%'!$B$2:$B$10000=$A124)*('OWNERSHIP 1%'!$U$2:$U$10000=1)*('OWNERSHIP 1%'!$V$2:$V$10000&gt;=1)),0)</f>
        <v>6</v>
      </c>
      <c r="G124" s="27">
        <f t="shared" si="5"/>
        <v>45</v>
      </c>
      <c r="H124" s="27" t="str">
        <f t="shared" si="6"/>
        <v>Moderat</v>
      </c>
      <c r="I124" s="27" t="str">
        <f t="shared" si="7"/>
        <v>Sedang</v>
      </c>
    </row>
    <row r="125" spans="1:9" x14ac:dyDescent="0.25">
      <c r="A125" s="27" t="str">
        <f>" "&amp;'TICKER LIST'!B125</f>
        <v xml:space="preserve"> NCKL</v>
      </c>
      <c r="B125" s="27">
        <f>IFERROR(ROUND(MAX(0,MIN(100,100-SUMIFS('OWNERSHIP 1%'!$V$2:$V$10000,'OWNERSHIP 1%'!$B$2:$B$10000,$A125,'OWNERSHIP 1%'!$U$2:$U$10000,1))),2),"")</f>
        <v>11.57</v>
      </c>
      <c r="C125" s="27" cm="1">
        <f t="array" ref="C125">IFERROR(ROUND(SUMPRODUCT(('OWNERSHIP 1%'!$B$2:$B$10000=$A125)*('OWNERSHIP 1%'!$U$2:$U$10000=1)*('OWNERSHIP 1%'!$V$2:$V$10000)^2),0),"")</f>
        <v>6411</v>
      </c>
      <c r="D125" s="27">
        <f>IFERROR(ROUND(_xlfn.SINGLE(_xlfn.MAXIFS('OWNERSHIP 1%'!$V$2:$V$10000,'OWNERSHIP 1%'!$B$2:$B$10000,$A125,'OWNERSHIP 1%'!$U$2:$U$10000,1)),2),"")</f>
        <v>79.790000000000006</v>
      </c>
      <c r="E125" s="27">
        <f>IFERROR(ROUND(SUMIFS('OWNERSHIP 1%'!$V$2:$V$7159,'OWNERSHIP 1%'!$B$2:$B$7159,$A125,'OWNERSHIP 1%'!$U$2:$U$7159,1,'OWNERSHIP 1%'!$W$2:$W$7159,"&lt;=3"),2),"")</f>
        <v>88.43</v>
      </c>
      <c r="F125" s="27" cm="1">
        <f t="array" ref="F125">IFERROR(SUMPRODUCT(('OWNERSHIP 1%'!$B$2:$B$10000=$A125)*('OWNERSHIP 1%'!$U$2:$U$10000=1)*('OWNERSHIP 1%'!$V$2:$V$10000&gt;=1)),0)</f>
        <v>3</v>
      </c>
      <c r="G125" s="27">
        <f t="shared" si="5"/>
        <v>78</v>
      </c>
      <c r="H125" s="27" t="str">
        <f t="shared" si="6"/>
        <v>Mayoritas</v>
      </c>
      <c r="I125" s="27" t="str">
        <f t="shared" si="7"/>
        <v>Tinggi</v>
      </c>
    </row>
    <row r="126" spans="1:9" x14ac:dyDescent="0.25">
      <c r="A126" s="27" t="str">
        <f>" "&amp;'TICKER LIST'!B126</f>
        <v xml:space="preserve"> MENN</v>
      </c>
      <c r="B126" s="27">
        <f>IFERROR(ROUND(MAX(0,MIN(100,100-SUMIFS('OWNERSHIP 1%'!$V$2:$V$10000,'OWNERSHIP 1%'!$B$2:$B$10000,$A126,'OWNERSHIP 1%'!$U$2:$U$10000,1))),2),"")</f>
        <v>51.87</v>
      </c>
      <c r="C126" s="27" cm="1">
        <f t="array" ref="C126">IFERROR(ROUND(SUMPRODUCT(('OWNERSHIP 1%'!$B$2:$B$10000=$A126)*('OWNERSHIP 1%'!$U$2:$U$10000=1)*('OWNERSHIP 1%'!$V$2:$V$10000)^2),0),"")</f>
        <v>417</v>
      </c>
      <c r="D126" s="27">
        <f>IFERROR(ROUND(_xlfn.SINGLE(_xlfn.MAXIFS('OWNERSHIP 1%'!$V$2:$V$10000,'OWNERSHIP 1%'!$B$2:$B$10000,$A126,'OWNERSHIP 1%'!$U$2:$U$10000,1)),2),"")</f>
        <v>18.37</v>
      </c>
      <c r="E126" s="27">
        <f>IFERROR(ROUND(SUMIFS('OWNERSHIP 1%'!$V$2:$V$7159,'OWNERSHIP 1%'!$B$2:$B$7159,$A126,'OWNERSHIP 1%'!$U$2:$U$7159,1,'OWNERSHIP 1%'!$W$2:$W$7159,"&lt;=3"),2),"")</f>
        <v>27.65</v>
      </c>
      <c r="F126" s="27" cm="1">
        <f t="array" ref="F126">IFERROR(SUMPRODUCT(('OWNERSHIP 1%'!$B$2:$B$10000=$A126)*('OWNERSHIP 1%'!$U$2:$U$10000=1)*('OWNERSHIP 1%'!$V$2:$V$10000&gt;=1)),0)</f>
        <v>15</v>
      </c>
      <c r="G126" s="27">
        <f t="shared" si="5"/>
        <v>17</v>
      </c>
      <c r="H126" s="27" t="str">
        <f t="shared" si="6"/>
        <v>Tersebar</v>
      </c>
      <c r="I126" s="27" t="str">
        <f t="shared" si="7"/>
        <v>Rendah</v>
      </c>
    </row>
    <row r="127" spans="1:9" x14ac:dyDescent="0.25">
      <c r="A127" s="27" t="str">
        <f>" "&amp;'TICKER LIST'!B127</f>
        <v xml:space="preserve"> AWAN</v>
      </c>
      <c r="B127" s="27">
        <f>IFERROR(ROUND(MAX(0,MIN(100,100-SUMIFS('OWNERSHIP 1%'!$V$2:$V$10000,'OWNERSHIP 1%'!$B$2:$B$10000,$A127,'OWNERSHIP 1%'!$U$2:$U$10000,1))),2),"")</f>
        <v>7.25</v>
      </c>
      <c r="C127" s="27" cm="1">
        <f t="array" ref="C127">IFERROR(ROUND(SUMPRODUCT(('OWNERSHIP 1%'!$B$2:$B$10000=$A127)*('OWNERSHIP 1%'!$U$2:$U$10000=1)*('OWNERSHIP 1%'!$V$2:$V$10000)^2),0),"")</f>
        <v>6013</v>
      </c>
      <c r="D127" s="27">
        <f>IFERROR(ROUND(_xlfn.SINGLE(_xlfn.MAXIFS('OWNERSHIP 1%'!$V$2:$V$10000,'OWNERSHIP 1%'!$B$2:$B$10000,$A127,'OWNERSHIP 1%'!$U$2:$U$10000,1)),2),"")</f>
        <v>76.62</v>
      </c>
      <c r="E127" s="27">
        <f>IFERROR(ROUND(SUMIFS('OWNERSHIP 1%'!$V$2:$V$7159,'OWNERSHIP 1%'!$B$2:$B$7159,$A127,'OWNERSHIP 1%'!$U$2:$U$7159,1,'OWNERSHIP 1%'!$W$2:$W$7159,"&lt;=3"),2),"")</f>
        <v>90.23</v>
      </c>
      <c r="F127" s="27" cm="1">
        <f t="array" ref="F127">IFERROR(SUMPRODUCT(('OWNERSHIP 1%'!$B$2:$B$10000=$A127)*('OWNERSHIP 1%'!$U$2:$U$10000=1)*('OWNERSHIP 1%'!$V$2:$V$10000&gt;=1)),0)</f>
        <v>5</v>
      </c>
      <c r="G127" s="27">
        <f t="shared" si="5"/>
        <v>74</v>
      </c>
      <c r="H127" s="27" t="str">
        <f t="shared" si="6"/>
        <v>Mayoritas</v>
      </c>
      <c r="I127" s="27" t="str">
        <f t="shared" si="7"/>
        <v>Tinggi</v>
      </c>
    </row>
    <row r="128" spans="1:9" x14ac:dyDescent="0.25">
      <c r="A128" s="27" t="str">
        <f>" "&amp;'TICKER LIST'!B128</f>
        <v xml:space="preserve"> MBMA</v>
      </c>
      <c r="B128" s="27">
        <f>IFERROR(ROUND(MAX(0,MIN(100,100-SUMIFS('OWNERSHIP 1%'!$V$2:$V$10000,'OWNERSHIP 1%'!$B$2:$B$10000,$A128,'OWNERSHIP 1%'!$U$2:$U$10000,1))),2),"")</f>
        <v>14.06</v>
      </c>
      <c r="C128" s="27" cm="1">
        <f t="array" ref="C128">IFERROR(ROUND(SUMPRODUCT(('OWNERSHIP 1%'!$B$2:$B$10000=$A128)*('OWNERSHIP 1%'!$U$2:$U$10000=1)*('OWNERSHIP 1%'!$V$2:$V$10000)^2),0),"")</f>
        <v>2648</v>
      </c>
      <c r="D128" s="27">
        <f>IFERROR(ROUND(_xlfn.SINGLE(_xlfn.MAXIFS('OWNERSHIP 1%'!$V$2:$V$10000,'OWNERSHIP 1%'!$B$2:$B$10000,$A128,'OWNERSHIP 1%'!$U$2:$U$10000,1)),2),"")</f>
        <v>50.04</v>
      </c>
      <c r="E128" s="27">
        <f>IFERROR(ROUND(SUMIFS('OWNERSHIP 1%'!$V$2:$V$7159,'OWNERSHIP 1%'!$B$2:$B$7159,$A128,'OWNERSHIP 1%'!$U$2:$U$7159,1,'OWNERSHIP 1%'!$W$2:$W$7159,"&lt;=3"),2),"")</f>
        <v>63.05</v>
      </c>
      <c r="F128" s="27" cm="1">
        <f t="array" ref="F128">IFERROR(SUMPRODUCT(('OWNERSHIP 1%'!$B$2:$B$10000=$A128)*('OWNERSHIP 1%'!$U$2:$U$10000=1)*('OWNERSHIP 1%'!$V$2:$V$10000&gt;=1)),0)</f>
        <v>13</v>
      </c>
      <c r="G128" s="27">
        <f t="shared" si="5"/>
        <v>41</v>
      </c>
      <c r="H128" s="27" t="str">
        <f t="shared" si="6"/>
        <v>Mayoritas</v>
      </c>
      <c r="I128" s="27" t="str">
        <f t="shared" si="7"/>
        <v>Sedang</v>
      </c>
    </row>
    <row r="129" spans="1:9" x14ac:dyDescent="0.25">
      <c r="A129" s="27" t="str">
        <f>" "&amp;'TICKER LIST'!B129</f>
        <v xml:space="preserve"> RAAM</v>
      </c>
      <c r="B129" s="27">
        <f>IFERROR(ROUND(MAX(0,MIN(100,100-SUMIFS('OWNERSHIP 1%'!$V$2:$V$10000,'OWNERSHIP 1%'!$B$2:$B$10000,$A129,'OWNERSHIP 1%'!$U$2:$U$10000,1))),2),"")</f>
        <v>9.8000000000000007</v>
      </c>
      <c r="C129" s="27" cm="1">
        <f t="array" ref="C129">IFERROR(ROUND(SUMPRODUCT(('OWNERSHIP 1%'!$B$2:$B$10000=$A129)*('OWNERSHIP 1%'!$U$2:$U$10000=1)*('OWNERSHIP 1%'!$V$2:$V$10000)^2),0),"")</f>
        <v>4854</v>
      </c>
      <c r="D129" s="27">
        <f>IFERROR(ROUND(_xlfn.SINGLE(_xlfn.MAXIFS('OWNERSHIP 1%'!$V$2:$V$10000,'OWNERSHIP 1%'!$B$2:$B$10000,$A129,'OWNERSHIP 1%'!$U$2:$U$10000,1)),2),"")</f>
        <v>68.819999999999993</v>
      </c>
      <c r="E129" s="27">
        <f>IFERROR(ROUND(SUMIFS('OWNERSHIP 1%'!$V$2:$V$7159,'OWNERSHIP 1%'!$B$2:$B$7159,$A129,'OWNERSHIP 1%'!$U$2:$U$7159,1,'OWNERSHIP 1%'!$W$2:$W$7159,"&lt;=3"),2),"")</f>
        <v>82.31</v>
      </c>
      <c r="F129" s="27" cm="1">
        <f t="array" ref="F129">IFERROR(SUMPRODUCT(('OWNERSHIP 1%'!$B$2:$B$10000=$A129)*('OWNERSHIP 1%'!$U$2:$U$10000=1)*('OWNERSHIP 1%'!$V$2:$V$10000&gt;=1)),0)</f>
        <v>7</v>
      </c>
      <c r="G129" s="27">
        <f t="shared" si="5"/>
        <v>64</v>
      </c>
      <c r="H129" s="27" t="str">
        <f t="shared" si="6"/>
        <v>Mayoritas</v>
      </c>
      <c r="I129" s="27" t="str">
        <f t="shared" si="7"/>
        <v>Tinggi</v>
      </c>
    </row>
    <row r="130" spans="1:9" x14ac:dyDescent="0.25">
      <c r="A130" s="27" t="str">
        <f>" "&amp;'TICKER LIST'!B130</f>
        <v xml:space="preserve"> DOOH</v>
      </c>
      <c r="B130" s="27">
        <f>IFERROR(ROUND(MAX(0,MIN(100,100-SUMIFS('OWNERSHIP 1%'!$V$2:$V$10000,'OWNERSHIP 1%'!$B$2:$B$10000,$A130,'OWNERSHIP 1%'!$U$2:$U$10000,1))),2),"")</f>
        <v>31.86</v>
      </c>
      <c r="C130" s="27" cm="1">
        <f t="array" ref="C130">IFERROR(ROUND(SUMPRODUCT(('OWNERSHIP 1%'!$B$2:$B$10000=$A130)*('OWNERSHIP 1%'!$U$2:$U$10000=1)*('OWNERSHIP 1%'!$V$2:$V$10000)^2),0),"")</f>
        <v>2833</v>
      </c>
      <c r="D130" s="27">
        <f>IFERROR(ROUND(_xlfn.SINGLE(_xlfn.MAXIFS('OWNERSHIP 1%'!$V$2:$V$10000,'OWNERSHIP 1%'!$B$2:$B$10000,$A130,'OWNERSHIP 1%'!$U$2:$U$10000,1)),2),"")</f>
        <v>51</v>
      </c>
      <c r="E130" s="27">
        <f>IFERROR(ROUND(SUMIFS('OWNERSHIP 1%'!$V$2:$V$7159,'OWNERSHIP 1%'!$B$2:$B$7159,$A130,'OWNERSHIP 1%'!$U$2:$U$7159,1,'OWNERSHIP 1%'!$W$2:$W$7159,"&lt;=3"),2),"")</f>
        <v>68.14</v>
      </c>
      <c r="F130" s="27" cm="1">
        <f t="array" ref="F130">IFERROR(SUMPRODUCT(('OWNERSHIP 1%'!$B$2:$B$10000=$A130)*('OWNERSHIP 1%'!$U$2:$U$10000=1)*('OWNERSHIP 1%'!$V$2:$V$10000&gt;=1)),0)</f>
        <v>3</v>
      </c>
      <c r="G130" s="27">
        <f t="shared" si="5"/>
        <v>54</v>
      </c>
      <c r="H130" s="27" t="str">
        <f t="shared" si="6"/>
        <v>Mayoritas</v>
      </c>
      <c r="I130" s="27" t="str">
        <f t="shared" si="7"/>
        <v>Sedang</v>
      </c>
    </row>
    <row r="131" spans="1:9" x14ac:dyDescent="0.25">
      <c r="A131" s="27" t="str">
        <f>" "&amp;'TICKER LIST'!B131</f>
        <v xml:space="preserve"> JATI</v>
      </c>
      <c r="B131" s="27">
        <f>IFERROR(ROUND(MAX(0,MIN(100,100-SUMIFS('OWNERSHIP 1%'!$V$2:$V$10000,'OWNERSHIP 1%'!$B$2:$B$10000,$A131,'OWNERSHIP 1%'!$U$2:$U$10000,1))),2),"")</f>
        <v>9.89</v>
      </c>
      <c r="C131" s="27" cm="1">
        <f t="array" ref="C131">IFERROR(ROUND(SUMPRODUCT(('OWNERSHIP 1%'!$B$2:$B$10000=$A131)*('OWNERSHIP 1%'!$U$2:$U$10000=1)*('OWNERSHIP 1%'!$V$2:$V$10000)^2),0),"")</f>
        <v>4388</v>
      </c>
      <c r="D131" s="27">
        <f>IFERROR(ROUND(_xlfn.SINGLE(_xlfn.MAXIFS('OWNERSHIP 1%'!$V$2:$V$10000,'OWNERSHIP 1%'!$B$2:$B$10000,$A131,'OWNERSHIP 1%'!$U$2:$U$10000,1)),2),"")</f>
        <v>64</v>
      </c>
      <c r="E131" s="27">
        <f>IFERROR(ROUND(SUMIFS('OWNERSHIP 1%'!$V$2:$V$7159,'OWNERSHIP 1%'!$B$2:$B$7159,$A131,'OWNERSHIP 1%'!$U$2:$U$7159,1,'OWNERSHIP 1%'!$W$2:$W$7159,"&lt;=3"),2),"")</f>
        <v>84.13</v>
      </c>
      <c r="F131" s="27" cm="1">
        <f t="array" ref="F131">IFERROR(SUMPRODUCT(('OWNERSHIP 1%'!$B$2:$B$10000=$A131)*('OWNERSHIP 1%'!$U$2:$U$10000=1)*('OWNERSHIP 1%'!$V$2:$V$10000&gt;=1)),0)</f>
        <v>5</v>
      </c>
      <c r="G131" s="27">
        <f t="shared" ref="G131:G194" si="8">IFERROR(ROUND(((C131/10000)*0.45+(E131/100)*0.35+IF(F131=0,0,MAX(0,MIN(1,(20-F131)/19)))*0.2)*100,0),"")</f>
        <v>65</v>
      </c>
      <c r="H131" s="27" t="str">
        <f t="shared" ref="H131:H194" si="9">IF(B131="","",IF(D131&gt;=50,"Mayoritas",IF(E131&gt;=70,"Terkonsentrasi",IF(E131&gt;=60,"Oligopoli",IF(E131&lt;=40,"Tersebar","Moderat")))))</f>
        <v>Mayoritas</v>
      </c>
      <c r="I131" s="27" t="str">
        <f t="shared" ref="I131:I194" si="10">IF(G131="","",IF(G131&lt;=25,"Rendah",IF(G131&lt;=55,"Sedang","Tinggi")))</f>
        <v>Tinggi</v>
      </c>
    </row>
    <row r="132" spans="1:9" x14ac:dyDescent="0.25">
      <c r="A132" s="27" t="str">
        <f>" "&amp;'TICKER LIST'!B132</f>
        <v xml:space="preserve"> TYRE</v>
      </c>
      <c r="B132" s="27">
        <f>IFERROR(ROUND(MAX(0,MIN(100,100-SUMIFS('OWNERSHIP 1%'!$V$2:$V$10000,'OWNERSHIP 1%'!$B$2:$B$10000,$A132,'OWNERSHIP 1%'!$U$2:$U$10000,1))),2),"")</f>
        <v>4.1500000000000004</v>
      </c>
      <c r="C132" s="27" cm="1">
        <f t="array" ref="C132">IFERROR(ROUND(SUMPRODUCT(('OWNERSHIP 1%'!$B$2:$B$10000=$A132)*('OWNERSHIP 1%'!$U$2:$U$10000=1)*('OWNERSHIP 1%'!$V$2:$V$10000)^2),0),"")</f>
        <v>2448</v>
      </c>
      <c r="D132" s="27">
        <f>IFERROR(ROUND(_xlfn.SINGLE(_xlfn.MAXIFS('OWNERSHIP 1%'!$V$2:$V$10000,'OWNERSHIP 1%'!$B$2:$B$10000,$A132,'OWNERSHIP 1%'!$U$2:$U$10000,1)),2),"")</f>
        <v>34.06</v>
      </c>
      <c r="E132" s="27">
        <f>IFERROR(ROUND(SUMIFS('OWNERSHIP 1%'!$V$2:$V$7159,'OWNERSHIP 1%'!$B$2:$B$7159,$A132,'OWNERSHIP 1%'!$U$2:$U$7159,1,'OWNERSHIP 1%'!$W$2:$W$7159,"&lt;=3"),2),"")</f>
        <v>81.59</v>
      </c>
      <c r="F132" s="27" cm="1">
        <f t="array" ref="F132">IFERROR(SUMPRODUCT(('OWNERSHIP 1%'!$B$2:$B$10000=$A132)*('OWNERSHIP 1%'!$U$2:$U$10000=1)*('OWNERSHIP 1%'!$V$2:$V$10000&gt;=1)),0)</f>
        <v>9</v>
      </c>
      <c r="G132" s="27">
        <f t="shared" si="8"/>
        <v>51</v>
      </c>
      <c r="H132" s="27" t="str">
        <f t="shared" si="9"/>
        <v>Terkonsentrasi</v>
      </c>
      <c r="I132" s="27" t="str">
        <f t="shared" si="10"/>
        <v>Sedang</v>
      </c>
    </row>
    <row r="133" spans="1:9" x14ac:dyDescent="0.25">
      <c r="A133" s="27" t="str">
        <f>" "&amp;'TICKER LIST'!B133</f>
        <v xml:space="preserve"> MPXL</v>
      </c>
      <c r="B133" s="27">
        <f>IFERROR(ROUND(MAX(0,MIN(100,100-SUMIFS('OWNERSHIP 1%'!$V$2:$V$10000,'OWNERSHIP 1%'!$B$2:$B$10000,$A133,'OWNERSHIP 1%'!$U$2:$U$10000,1))),2),"")</f>
        <v>9.89</v>
      </c>
      <c r="C133" s="27" cm="1">
        <f t="array" ref="C133">IFERROR(ROUND(SUMPRODUCT(('OWNERSHIP 1%'!$B$2:$B$10000=$A133)*('OWNERSHIP 1%'!$U$2:$U$10000=1)*('OWNERSHIP 1%'!$V$2:$V$10000)^2),0),"")</f>
        <v>1475</v>
      </c>
      <c r="D133" s="27">
        <f>IFERROR(ROUND(_xlfn.SINGLE(_xlfn.MAXIFS('OWNERSHIP 1%'!$V$2:$V$10000,'OWNERSHIP 1%'!$B$2:$B$10000,$A133,'OWNERSHIP 1%'!$U$2:$U$10000,1)),2),"")</f>
        <v>22</v>
      </c>
      <c r="E133" s="27">
        <f>IFERROR(ROUND(SUMIFS('OWNERSHIP 1%'!$V$2:$V$7159,'OWNERSHIP 1%'!$B$2:$B$7159,$A133,'OWNERSHIP 1%'!$U$2:$U$7159,1,'OWNERSHIP 1%'!$W$2:$W$7159,"&lt;=3"),2),"")</f>
        <v>62.71</v>
      </c>
      <c r="F133" s="27" cm="1">
        <f t="array" ref="F133">IFERROR(SUMPRODUCT(('OWNERSHIP 1%'!$B$2:$B$10000=$A133)*('OWNERSHIP 1%'!$U$2:$U$10000=1)*('OWNERSHIP 1%'!$V$2:$V$10000&gt;=1)),0)</f>
        <v>10</v>
      </c>
      <c r="G133" s="27">
        <f t="shared" si="8"/>
        <v>39</v>
      </c>
      <c r="H133" s="27" t="str">
        <f t="shared" si="9"/>
        <v>Oligopoli</v>
      </c>
      <c r="I133" s="27" t="str">
        <f t="shared" si="10"/>
        <v>Sedang</v>
      </c>
    </row>
    <row r="134" spans="1:9" x14ac:dyDescent="0.25">
      <c r="A134" s="27" t="str">
        <f>" "&amp;'TICKER LIST'!B134</f>
        <v xml:space="preserve"> SMIL</v>
      </c>
      <c r="B134" s="27">
        <f>IFERROR(ROUND(MAX(0,MIN(100,100-SUMIFS('OWNERSHIP 1%'!$V$2:$V$10000,'OWNERSHIP 1%'!$B$2:$B$10000,$A134,'OWNERSHIP 1%'!$U$2:$U$10000,1))),2),"")</f>
        <v>10.82</v>
      </c>
      <c r="C134" s="27" cm="1">
        <f t="array" ref="C134">IFERROR(ROUND(SUMPRODUCT(('OWNERSHIP 1%'!$B$2:$B$10000=$A134)*('OWNERSHIP 1%'!$U$2:$U$10000=1)*('OWNERSHIP 1%'!$V$2:$V$10000)^2),0),"")</f>
        <v>2883</v>
      </c>
      <c r="D134" s="27">
        <f>IFERROR(ROUND(_xlfn.SINGLE(_xlfn.MAXIFS('OWNERSHIP 1%'!$V$2:$V$10000,'OWNERSHIP 1%'!$B$2:$B$10000,$A134,'OWNERSHIP 1%'!$U$2:$U$10000,1)),2),"")</f>
        <v>46.99</v>
      </c>
      <c r="E134" s="27">
        <f>IFERROR(ROUND(SUMIFS('OWNERSHIP 1%'!$V$2:$V$7159,'OWNERSHIP 1%'!$B$2:$B$7159,$A134,'OWNERSHIP 1%'!$U$2:$U$7159,1,'OWNERSHIP 1%'!$W$2:$W$7159,"&lt;=3"),2),"")</f>
        <v>78.989999999999995</v>
      </c>
      <c r="F134" s="27" cm="1">
        <f t="array" ref="F134">IFERROR(SUMPRODUCT(('OWNERSHIP 1%'!$B$2:$B$10000=$A134)*('OWNERSHIP 1%'!$U$2:$U$10000=1)*('OWNERSHIP 1%'!$V$2:$V$10000&gt;=1)),0)</f>
        <v>7</v>
      </c>
      <c r="G134" s="27">
        <f t="shared" si="8"/>
        <v>54</v>
      </c>
      <c r="H134" s="27" t="str">
        <f t="shared" si="9"/>
        <v>Terkonsentrasi</v>
      </c>
      <c r="I134" s="27" t="str">
        <f t="shared" si="10"/>
        <v>Sedang</v>
      </c>
    </row>
    <row r="135" spans="1:9" x14ac:dyDescent="0.25">
      <c r="A135" s="27" t="str">
        <f>" "&amp;'TICKER LIST'!B135</f>
        <v xml:space="preserve"> KLAS</v>
      </c>
      <c r="B135" s="27">
        <f>IFERROR(ROUND(MAX(0,MIN(100,100-SUMIFS('OWNERSHIP 1%'!$V$2:$V$10000,'OWNERSHIP 1%'!$B$2:$B$10000,$A135,'OWNERSHIP 1%'!$U$2:$U$10000,1))),2),"")</f>
        <v>27.32</v>
      </c>
      <c r="C135" s="27" cm="1">
        <f t="array" ref="C135">IFERROR(ROUND(SUMPRODUCT(('OWNERSHIP 1%'!$B$2:$B$10000=$A135)*('OWNERSHIP 1%'!$U$2:$U$10000=1)*('OWNERSHIP 1%'!$V$2:$V$10000)^2),0),"")</f>
        <v>5138</v>
      </c>
      <c r="D135" s="27">
        <f>IFERROR(ROUND(_xlfn.SINGLE(_xlfn.MAXIFS('OWNERSHIP 1%'!$V$2:$V$10000,'OWNERSHIP 1%'!$B$2:$B$10000,$A135,'OWNERSHIP 1%'!$U$2:$U$10000,1)),2),"")</f>
        <v>71.67</v>
      </c>
      <c r="E135" s="27">
        <f>IFERROR(ROUND(SUMIFS('OWNERSHIP 1%'!$V$2:$V$7159,'OWNERSHIP 1%'!$B$2:$B$7159,$A135,'OWNERSHIP 1%'!$U$2:$U$7159,1,'OWNERSHIP 1%'!$W$2:$W$7159,"&lt;=3"),2),"")</f>
        <v>72.680000000000007</v>
      </c>
      <c r="F135" s="27" cm="1">
        <f t="array" ref="F135">IFERROR(SUMPRODUCT(('OWNERSHIP 1%'!$B$2:$B$10000=$A135)*('OWNERSHIP 1%'!$U$2:$U$10000=1)*('OWNERSHIP 1%'!$V$2:$V$10000&gt;=1)),0)</f>
        <v>2</v>
      </c>
      <c r="G135" s="27">
        <f t="shared" si="8"/>
        <v>68</v>
      </c>
      <c r="H135" s="27" t="str">
        <f t="shared" si="9"/>
        <v>Mayoritas</v>
      </c>
      <c r="I135" s="27" t="str">
        <f t="shared" si="10"/>
        <v>Tinggi</v>
      </c>
    </row>
    <row r="136" spans="1:9" x14ac:dyDescent="0.25">
      <c r="A136" s="27" t="str">
        <f>" "&amp;'TICKER LIST'!B136</f>
        <v xml:space="preserve"> MAXI</v>
      </c>
      <c r="B136" s="27">
        <f>IFERROR(ROUND(MAX(0,MIN(100,100-SUMIFS('OWNERSHIP 1%'!$V$2:$V$10000,'OWNERSHIP 1%'!$B$2:$B$10000,$A136,'OWNERSHIP 1%'!$U$2:$U$10000,1))),2),"")</f>
        <v>15.45</v>
      </c>
      <c r="C136" s="27" cm="1">
        <f t="array" ref="C136">IFERROR(ROUND(SUMPRODUCT(('OWNERSHIP 1%'!$B$2:$B$10000=$A136)*('OWNERSHIP 1%'!$U$2:$U$10000=1)*('OWNERSHIP 1%'!$V$2:$V$10000)^2),0),"")</f>
        <v>1446</v>
      </c>
      <c r="D136" s="27">
        <f>IFERROR(ROUND(_xlfn.SINGLE(_xlfn.MAXIFS('OWNERSHIP 1%'!$V$2:$V$10000,'OWNERSHIP 1%'!$B$2:$B$10000,$A136,'OWNERSHIP 1%'!$U$2:$U$10000,1)),2),"")</f>
        <v>30.85</v>
      </c>
      <c r="E136" s="27">
        <f>IFERROR(ROUND(SUMIFS('OWNERSHIP 1%'!$V$2:$V$7159,'OWNERSHIP 1%'!$B$2:$B$7159,$A136,'OWNERSHIP 1%'!$U$2:$U$7159,1,'OWNERSHIP 1%'!$W$2:$W$7159,"&lt;=3"),2),"")</f>
        <v>58.15</v>
      </c>
      <c r="F136" s="27" cm="1">
        <f t="array" ref="F136">IFERROR(SUMPRODUCT(('OWNERSHIP 1%'!$B$2:$B$10000=$A136)*('OWNERSHIP 1%'!$U$2:$U$10000=1)*('OWNERSHIP 1%'!$V$2:$V$10000&gt;=1)),0)</f>
        <v>14</v>
      </c>
      <c r="G136" s="27">
        <f t="shared" si="8"/>
        <v>33</v>
      </c>
      <c r="H136" s="27" t="str">
        <f t="shared" si="9"/>
        <v>Moderat</v>
      </c>
      <c r="I136" s="27" t="str">
        <f t="shared" si="10"/>
        <v>Sedang</v>
      </c>
    </row>
    <row r="137" spans="1:9" x14ac:dyDescent="0.25">
      <c r="A137" s="27" t="str">
        <f>" "&amp;'TICKER LIST'!B137</f>
        <v xml:space="preserve"> VKTR</v>
      </c>
      <c r="B137" s="27">
        <f>IFERROR(ROUND(MAX(0,MIN(100,100-SUMIFS('OWNERSHIP 1%'!$V$2:$V$10000,'OWNERSHIP 1%'!$B$2:$B$10000,$A137,'OWNERSHIP 1%'!$U$2:$U$10000,1))),2),"")</f>
        <v>9.67</v>
      </c>
      <c r="C137" s="27" cm="1">
        <f t="array" ref="C137">IFERROR(ROUND(SUMPRODUCT(('OWNERSHIP 1%'!$B$2:$B$10000=$A137)*('OWNERSHIP 1%'!$U$2:$U$10000=1)*('OWNERSHIP 1%'!$V$2:$V$10000)^2),0),"")</f>
        <v>1167</v>
      </c>
      <c r="D137" s="27">
        <f>IFERROR(ROUND(_xlfn.SINGLE(_xlfn.MAXIFS('OWNERSHIP 1%'!$V$2:$V$10000,'OWNERSHIP 1%'!$B$2:$B$10000,$A137,'OWNERSHIP 1%'!$U$2:$U$10000,1)),2),"")</f>
        <v>24.4</v>
      </c>
      <c r="E137" s="27">
        <f>IFERROR(ROUND(SUMIFS('OWNERSHIP 1%'!$V$2:$V$7159,'OWNERSHIP 1%'!$B$2:$B$7159,$A137,'OWNERSHIP 1%'!$U$2:$U$7159,1,'OWNERSHIP 1%'!$W$2:$W$7159,"&lt;=3"),2),"")</f>
        <v>49.4</v>
      </c>
      <c r="F137" s="27" cm="1">
        <f t="array" ref="F137">IFERROR(SUMPRODUCT(('OWNERSHIP 1%'!$B$2:$B$10000=$A137)*('OWNERSHIP 1%'!$U$2:$U$10000=1)*('OWNERSHIP 1%'!$V$2:$V$10000&gt;=1)),0)</f>
        <v>20</v>
      </c>
      <c r="G137" s="27">
        <f t="shared" si="8"/>
        <v>23</v>
      </c>
      <c r="H137" s="27" t="str">
        <f t="shared" si="9"/>
        <v>Moderat</v>
      </c>
      <c r="I137" s="27" t="str">
        <f t="shared" si="10"/>
        <v>Rendah</v>
      </c>
    </row>
    <row r="138" spans="1:9" x14ac:dyDescent="0.25">
      <c r="A138" s="27" t="str">
        <f>" "&amp;'TICKER LIST'!B138</f>
        <v xml:space="preserve"> RELF</v>
      </c>
      <c r="B138" s="27">
        <f>IFERROR(ROUND(MAX(0,MIN(100,100-SUMIFS('OWNERSHIP 1%'!$V$2:$V$10000,'OWNERSHIP 1%'!$B$2:$B$10000,$A138,'OWNERSHIP 1%'!$U$2:$U$10000,1))),2),"")</f>
        <v>19.739999999999998</v>
      </c>
      <c r="C138" s="27" cm="1">
        <f t="array" ref="C138">IFERROR(ROUND(SUMPRODUCT(('OWNERSHIP 1%'!$B$2:$B$10000=$A138)*('OWNERSHIP 1%'!$U$2:$U$10000=1)*('OWNERSHIP 1%'!$V$2:$V$10000)^2),0),"")</f>
        <v>1093</v>
      </c>
      <c r="D138" s="27">
        <f>IFERROR(ROUND(_xlfn.SINGLE(_xlfn.MAXIFS('OWNERSHIP 1%'!$V$2:$V$10000,'OWNERSHIP 1%'!$B$2:$B$10000,$A138,'OWNERSHIP 1%'!$U$2:$U$10000,1)),2),"")</f>
        <v>19.440000000000001</v>
      </c>
      <c r="E138" s="27">
        <f>IFERROR(ROUND(SUMIFS('OWNERSHIP 1%'!$V$2:$V$7159,'OWNERSHIP 1%'!$B$2:$B$7159,$A138,'OWNERSHIP 1%'!$U$2:$U$7159,1,'OWNERSHIP 1%'!$W$2:$W$7159,"&lt;=3"),2),"")</f>
        <v>47.5</v>
      </c>
      <c r="F138" s="27" cm="1">
        <f t="array" ref="F138">IFERROR(SUMPRODUCT(('OWNERSHIP 1%'!$B$2:$B$10000=$A138)*('OWNERSHIP 1%'!$U$2:$U$10000=1)*('OWNERSHIP 1%'!$V$2:$V$10000&gt;=1)),0)</f>
        <v>7</v>
      </c>
      <c r="G138" s="27">
        <f t="shared" si="8"/>
        <v>35</v>
      </c>
      <c r="H138" s="27" t="str">
        <f t="shared" si="9"/>
        <v>Moderat</v>
      </c>
      <c r="I138" s="27" t="str">
        <f t="shared" si="10"/>
        <v>Sedang</v>
      </c>
    </row>
    <row r="139" spans="1:9" x14ac:dyDescent="0.25">
      <c r="A139" s="27" t="str">
        <f>" "&amp;'TICKER LIST'!B139</f>
        <v xml:space="preserve"> AMMN</v>
      </c>
      <c r="B139" s="27">
        <f>IFERROR(ROUND(MAX(0,MIN(100,100-SUMIFS('OWNERSHIP 1%'!$V$2:$V$10000,'OWNERSHIP 1%'!$B$2:$B$10000,$A139,'OWNERSHIP 1%'!$U$2:$U$10000,1))),2),"")</f>
        <v>11.25</v>
      </c>
      <c r="C139" s="27" cm="1">
        <f t="array" ref="C139">IFERROR(ROUND(SUMPRODUCT(('OWNERSHIP 1%'!$B$2:$B$10000=$A139)*('OWNERSHIP 1%'!$U$2:$U$10000=1)*('OWNERSHIP 1%'!$V$2:$V$10000)^2),0),"")</f>
        <v>1791</v>
      </c>
      <c r="D139" s="27">
        <f>IFERROR(ROUND(_xlfn.SINGLE(_xlfn.MAXIFS('OWNERSHIP 1%'!$V$2:$V$10000,'OWNERSHIP 1%'!$B$2:$B$10000,$A139,'OWNERSHIP 1%'!$U$2:$U$10000,1)),2),"")</f>
        <v>32.17</v>
      </c>
      <c r="E139" s="27">
        <f>IFERROR(ROUND(SUMIFS('OWNERSHIP 1%'!$V$2:$V$7159,'OWNERSHIP 1%'!$B$2:$B$7159,$A139,'OWNERSHIP 1%'!$U$2:$U$7159,1,'OWNERSHIP 1%'!$W$2:$W$7159,"&lt;=3"),2),"")</f>
        <v>68.540000000000006</v>
      </c>
      <c r="F139" s="27" cm="1">
        <f t="array" ref="F139">IFERROR(SUMPRODUCT(('OWNERSHIP 1%'!$B$2:$B$10000=$A139)*('OWNERSHIP 1%'!$U$2:$U$10000=1)*('OWNERSHIP 1%'!$V$2:$V$10000&gt;=1)),0)</f>
        <v>9</v>
      </c>
      <c r="G139" s="27">
        <f t="shared" si="8"/>
        <v>44</v>
      </c>
      <c r="H139" s="27" t="str">
        <f t="shared" si="9"/>
        <v>Oligopoli</v>
      </c>
      <c r="I139" s="27" t="str">
        <f t="shared" si="10"/>
        <v>Sedang</v>
      </c>
    </row>
    <row r="140" spans="1:9" x14ac:dyDescent="0.25">
      <c r="A140" s="27" t="str">
        <f>" "&amp;'TICKER LIST'!B140</f>
        <v xml:space="preserve"> CRSN</v>
      </c>
      <c r="B140" s="27">
        <f>IFERROR(ROUND(MAX(0,MIN(100,100-SUMIFS('OWNERSHIP 1%'!$V$2:$V$10000,'OWNERSHIP 1%'!$B$2:$B$10000,$A140,'OWNERSHIP 1%'!$U$2:$U$10000,1))),2),"")</f>
        <v>3.47</v>
      </c>
      <c r="C140" s="27" cm="1">
        <f t="array" ref="C140">IFERROR(ROUND(SUMPRODUCT(('OWNERSHIP 1%'!$B$2:$B$10000=$A140)*('OWNERSHIP 1%'!$U$2:$U$10000=1)*('OWNERSHIP 1%'!$V$2:$V$10000)^2),0),"")</f>
        <v>3450</v>
      </c>
      <c r="D140" s="27">
        <f>IFERROR(ROUND(_xlfn.SINGLE(_xlfn.MAXIFS('OWNERSHIP 1%'!$V$2:$V$10000,'OWNERSHIP 1%'!$B$2:$B$10000,$A140,'OWNERSHIP 1%'!$U$2:$U$10000,1)),2),"")</f>
        <v>50.04</v>
      </c>
      <c r="E140" s="27">
        <f>IFERROR(ROUND(SUMIFS('OWNERSHIP 1%'!$V$2:$V$7159,'OWNERSHIP 1%'!$B$2:$B$7159,$A140,'OWNERSHIP 1%'!$U$2:$U$7159,1,'OWNERSHIP 1%'!$W$2:$W$7159,"&lt;=3"),2),"")</f>
        <v>84.51</v>
      </c>
      <c r="F140" s="27" cm="1">
        <f t="array" ref="F140">IFERROR(SUMPRODUCT(('OWNERSHIP 1%'!$B$2:$B$10000=$A140)*('OWNERSHIP 1%'!$U$2:$U$10000=1)*('OWNERSHIP 1%'!$V$2:$V$10000&gt;=1)),0)</f>
        <v>7</v>
      </c>
      <c r="G140" s="27">
        <f t="shared" si="8"/>
        <v>59</v>
      </c>
      <c r="H140" s="27" t="str">
        <f t="shared" si="9"/>
        <v>Mayoritas</v>
      </c>
      <c r="I140" s="27" t="str">
        <f t="shared" si="10"/>
        <v>Tinggi</v>
      </c>
    </row>
    <row r="141" spans="1:9" x14ac:dyDescent="0.25">
      <c r="A141" s="27" t="str">
        <f>" "&amp;'TICKER LIST'!B141</f>
        <v xml:space="preserve"> GRPM</v>
      </c>
      <c r="B141" s="27">
        <f>IFERROR(ROUND(MAX(0,MIN(100,100-SUMIFS('OWNERSHIP 1%'!$V$2:$V$10000,'OWNERSHIP 1%'!$B$2:$B$10000,$A141,'OWNERSHIP 1%'!$U$2:$U$10000,1))),2),"")</f>
        <v>14.52</v>
      </c>
      <c r="C141" s="27" cm="1">
        <f t="array" ref="C141">IFERROR(ROUND(SUMPRODUCT(('OWNERSHIP 1%'!$B$2:$B$10000=$A141)*('OWNERSHIP 1%'!$U$2:$U$10000=1)*('OWNERSHIP 1%'!$V$2:$V$10000)^2),0),"")</f>
        <v>4928</v>
      </c>
      <c r="D141" s="27">
        <f>IFERROR(ROUND(_xlfn.SINGLE(_xlfn.MAXIFS('OWNERSHIP 1%'!$V$2:$V$10000,'OWNERSHIP 1%'!$B$2:$B$10000,$A141,'OWNERSHIP 1%'!$U$2:$U$10000,1)),2),"")</f>
        <v>69.47</v>
      </c>
      <c r="E141" s="27">
        <f>IFERROR(ROUND(SUMIFS('OWNERSHIP 1%'!$V$2:$V$7159,'OWNERSHIP 1%'!$B$2:$B$7159,$A141,'OWNERSHIP 1%'!$U$2:$U$7159,1,'OWNERSHIP 1%'!$W$2:$W$7159,"&lt;=3"),2),"")</f>
        <v>81.900000000000006</v>
      </c>
      <c r="F141" s="27" cm="1">
        <f t="array" ref="F141">IFERROR(SUMPRODUCT(('OWNERSHIP 1%'!$B$2:$B$10000=$A141)*('OWNERSHIP 1%'!$U$2:$U$10000=1)*('OWNERSHIP 1%'!$V$2:$V$10000&gt;=1)),0)</f>
        <v>5</v>
      </c>
      <c r="G141" s="27">
        <f t="shared" si="8"/>
        <v>67</v>
      </c>
      <c r="H141" s="27" t="str">
        <f t="shared" si="9"/>
        <v>Mayoritas</v>
      </c>
      <c r="I141" s="27" t="str">
        <f t="shared" si="10"/>
        <v>Tinggi</v>
      </c>
    </row>
    <row r="142" spans="1:9" x14ac:dyDescent="0.25">
      <c r="A142" s="27" t="str">
        <f>" "&amp;'TICKER LIST'!B142</f>
        <v xml:space="preserve"> WIDI</v>
      </c>
      <c r="B142" s="27">
        <f>IFERROR(ROUND(MAX(0,MIN(100,100-SUMIFS('OWNERSHIP 1%'!$V$2:$V$10000,'OWNERSHIP 1%'!$B$2:$B$10000,$A142,'OWNERSHIP 1%'!$U$2:$U$10000,1))),2),"")</f>
        <v>39.22</v>
      </c>
      <c r="C142" s="27" cm="1">
        <f t="array" ref="C142">IFERROR(ROUND(SUMPRODUCT(('OWNERSHIP 1%'!$B$2:$B$10000=$A142)*('OWNERSHIP 1%'!$U$2:$U$10000=1)*('OWNERSHIP 1%'!$V$2:$V$10000)^2),0),"")</f>
        <v>3342</v>
      </c>
      <c r="D142" s="27">
        <f>IFERROR(ROUND(_xlfn.SINGLE(_xlfn.MAXIFS('OWNERSHIP 1%'!$V$2:$V$10000,'OWNERSHIP 1%'!$B$2:$B$10000,$A142,'OWNERSHIP 1%'!$U$2:$U$10000,1)),2),"")</f>
        <v>57.77</v>
      </c>
      <c r="E142" s="27">
        <f>IFERROR(ROUND(SUMIFS('OWNERSHIP 1%'!$V$2:$V$7159,'OWNERSHIP 1%'!$B$2:$B$7159,$A142,'OWNERSHIP 1%'!$U$2:$U$7159,1,'OWNERSHIP 1%'!$W$2:$W$7159,"&lt;=3"),2),"")</f>
        <v>60.78</v>
      </c>
      <c r="F142" s="27" cm="1">
        <f t="array" ref="F142">IFERROR(SUMPRODUCT(('OWNERSHIP 1%'!$B$2:$B$10000=$A142)*('OWNERSHIP 1%'!$U$2:$U$10000=1)*('OWNERSHIP 1%'!$V$2:$V$10000&gt;=1)),0)</f>
        <v>3</v>
      </c>
      <c r="G142" s="27">
        <f t="shared" si="8"/>
        <v>54</v>
      </c>
      <c r="H142" s="27" t="str">
        <f t="shared" si="9"/>
        <v>Mayoritas</v>
      </c>
      <c r="I142" s="27" t="str">
        <f t="shared" si="10"/>
        <v>Sedang</v>
      </c>
    </row>
    <row r="143" spans="1:9" x14ac:dyDescent="0.25">
      <c r="A143" s="27" t="str">
        <f>" "&amp;'TICKER LIST'!B143</f>
        <v xml:space="preserve"> TGUK</v>
      </c>
      <c r="B143" s="27">
        <f>IFERROR(ROUND(MAX(0,MIN(100,100-SUMIFS('OWNERSHIP 1%'!$V$2:$V$10000,'OWNERSHIP 1%'!$B$2:$B$10000,$A143,'OWNERSHIP 1%'!$U$2:$U$10000,1))),2),"")</f>
        <v>9.94</v>
      </c>
      <c r="C143" s="27" cm="1">
        <f t="array" ref="C143">IFERROR(ROUND(SUMPRODUCT(('OWNERSHIP 1%'!$B$2:$B$10000=$A143)*('OWNERSHIP 1%'!$U$2:$U$10000=1)*('OWNERSHIP 1%'!$V$2:$V$10000)^2),0),"")</f>
        <v>4904</v>
      </c>
      <c r="D143" s="27">
        <f>IFERROR(ROUND(_xlfn.SINGLE(_xlfn.MAXIFS('OWNERSHIP 1%'!$V$2:$V$10000,'OWNERSHIP 1%'!$B$2:$B$10000,$A143,'OWNERSHIP 1%'!$U$2:$U$10000,1)),2),"")</f>
        <v>69.33</v>
      </c>
      <c r="E143" s="27">
        <f>IFERROR(ROUND(SUMIFS('OWNERSHIP 1%'!$V$2:$V$7159,'OWNERSHIP 1%'!$B$2:$B$7159,$A143,'OWNERSHIP 1%'!$U$2:$U$7159,1,'OWNERSHIP 1%'!$W$2:$W$7159,"&lt;=3"),2),"")</f>
        <v>81.8</v>
      </c>
      <c r="F143" s="27" cm="1">
        <f t="array" ref="F143">IFERROR(SUMPRODUCT(('OWNERSHIP 1%'!$B$2:$B$10000=$A143)*('OWNERSHIP 1%'!$U$2:$U$10000=1)*('OWNERSHIP 1%'!$V$2:$V$10000&gt;=1)),0)</f>
        <v>8</v>
      </c>
      <c r="G143" s="27">
        <f t="shared" si="8"/>
        <v>63</v>
      </c>
      <c r="H143" s="27" t="str">
        <f t="shared" si="9"/>
        <v>Mayoritas</v>
      </c>
      <c r="I143" s="27" t="str">
        <f t="shared" si="10"/>
        <v>Tinggi</v>
      </c>
    </row>
    <row r="144" spans="1:9" x14ac:dyDescent="0.25">
      <c r="A144" s="27" t="str">
        <f>" "&amp;'TICKER LIST'!B144</f>
        <v xml:space="preserve"> INET</v>
      </c>
      <c r="B144" s="27">
        <f>IFERROR(ROUND(MAX(0,MIN(100,100-SUMIFS('OWNERSHIP 1%'!$V$2:$V$10000,'OWNERSHIP 1%'!$B$2:$B$10000,$A144,'OWNERSHIP 1%'!$U$2:$U$10000,1))),2),"")</f>
        <v>39.21</v>
      </c>
      <c r="C144" s="27" cm="1">
        <f t="array" ref="C144">IFERROR(ROUND(SUMPRODUCT(('OWNERSHIP 1%'!$B$2:$B$10000=$A144)*('OWNERSHIP 1%'!$U$2:$U$10000=1)*('OWNERSHIP 1%'!$V$2:$V$10000)^2),0),"")</f>
        <v>3573</v>
      </c>
      <c r="D144" s="27">
        <f>IFERROR(ROUND(_xlfn.SINGLE(_xlfn.MAXIFS('OWNERSHIP 1%'!$V$2:$V$10000,'OWNERSHIP 1%'!$B$2:$B$10000,$A144,'OWNERSHIP 1%'!$U$2:$U$10000,1)),2),"")</f>
        <v>59.77</v>
      </c>
      <c r="E144" s="27">
        <f>IFERROR(ROUND(SUMIFS('OWNERSHIP 1%'!$V$2:$V$7159,'OWNERSHIP 1%'!$B$2:$B$7159,$A144,'OWNERSHIP 1%'!$U$2:$U$7159,1,'OWNERSHIP 1%'!$W$2:$W$7159,"&lt;=3"),2),"")</f>
        <v>60.79</v>
      </c>
      <c r="F144" s="27" cm="1">
        <f t="array" ref="F144">IFERROR(SUMPRODUCT(('OWNERSHIP 1%'!$B$2:$B$10000=$A144)*('OWNERSHIP 1%'!$U$2:$U$10000=1)*('OWNERSHIP 1%'!$V$2:$V$10000&gt;=1)),0)</f>
        <v>2</v>
      </c>
      <c r="G144" s="27">
        <f t="shared" si="8"/>
        <v>56</v>
      </c>
      <c r="H144" s="27" t="str">
        <f t="shared" si="9"/>
        <v>Mayoritas</v>
      </c>
      <c r="I144" s="27" t="str">
        <f t="shared" si="10"/>
        <v>Tinggi</v>
      </c>
    </row>
    <row r="145" spans="1:9" x14ac:dyDescent="0.25">
      <c r="A145" s="27" t="str">
        <f>" "&amp;'TICKER LIST'!B145</f>
        <v xml:space="preserve"> MAHA</v>
      </c>
      <c r="B145" s="27">
        <f>IFERROR(ROUND(MAX(0,MIN(100,100-SUMIFS('OWNERSHIP 1%'!$V$2:$V$10000,'OWNERSHIP 1%'!$B$2:$B$10000,$A145,'OWNERSHIP 1%'!$U$2:$U$10000,1))),2),"")</f>
        <v>12.41</v>
      </c>
      <c r="C145" s="27" cm="1">
        <f t="array" ref="C145">IFERROR(ROUND(SUMPRODUCT(('OWNERSHIP 1%'!$B$2:$B$10000=$A145)*('OWNERSHIP 1%'!$U$2:$U$10000=1)*('OWNERSHIP 1%'!$V$2:$V$10000)^2),0),"")</f>
        <v>1526</v>
      </c>
      <c r="D145" s="27">
        <f>IFERROR(ROUND(_xlfn.SINGLE(_xlfn.MAXIFS('OWNERSHIP 1%'!$V$2:$V$10000,'OWNERSHIP 1%'!$B$2:$B$10000,$A145,'OWNERSHIP 1%'!$U$2:$U$10000,1)),2),"")</f>
        <v>34.5</v>
      </c>
      <c r="E145" s="27">
        <f>IFERROR(ROUND(SUMIFS('OWNERSHIP 1%'!$V$2:$V$7159,'OWNERSHIP 1%'!$B$2:$B$7159,$A145,'OWNERSHIP 1%'!$U$2:$U$7159,1,'OWNERSHIP 1%'!$W$2:$W$7159,"&lt;=3"),2),"")</f>
        <v>51.28</v>
      </c>
      <c r="F145" s="27" cm="1">
        <f t="array" ref="F145">IFERROR(SUMPRODUCT(('OWNERSHIP 1%'!$B$2:$B$10000=$A145)*('OWNERSHIP 1%'!$U$2:$U$10000=1)*('OWNERSHIP 1%'!$V$2:$V$10000&gt;=1)),0)</f>
        <v>11</v>
      </c>
      <c r="G145" s="27">
        <f t="shared" si="8"/>
        <v>34</v>
      </c>
      <c r="H145" s="27" t="str">
        <f t="shared" si="9"/>
        <v>Moderat</v>
      </c>
      <c r="I145" s="27" t="str">
        <f t="shared" si="10"/>
        <v>Sedang</v>
      </c>
    </row>
    <row r="146" spans="1:9" x14ac:dyDescent="0.25">
      <c r="A146" s="27" t="str">
        <f>" "&amp;'TICKER LIST'!B146</f>
        <v xml:space="preserve"> RMKO</v>
      </c>
      <c r="B146" s="27">
        <f>IFERROR(ROUND(MAX(0,MIN(100,100-SUMIFS('OWNERSHIP 1%'!$V$2:$V$10000,'OWNERSHIP 1%'!$B$2:$B$10000,$A146,'OWNERSHIP 1%'!$U$2:$U$10000,1))),2),"")</f>
        <v>25.79</v>
      </c>
      <c r="C146" s="27" cm="1">
        <f t="array" ref="C146">IFERROR(ROUND(SUMPRODUCT(('OWNERSHIP 1%'!$B$2:$B$10000=$A146)*('OWNERSHIP 1%'!$U$2:$U$10000=1)*('OWNERSHIP 1%'!$V$2:$V$10000)^2),0),"")</f>
        <v>5342</v>
      </c>
      <c r="D146" s="27">
        <f>IFERROR(ROUND(_xlfn.SINGLE(_xlfn.MAXIFS('OWNERSHIP 1%'!$V$2:$V$10000,'OWNERSHIP 1%'!$B$2:$B$10000,$A146,'OWNERSHIP 1%'!$U$2:$U$10000,1)),2),"")</f>
        <v>73.08</v>
      </c>
      <c r="E146" s="27">
        <f>IFERROR(ROUND(SUMIFS('OWNERSHIP 1%'!$V$2:$V$7159,'OWNERSHIP 1%'!$B$2:$B$7159,$A146,'OWNERSHIP 1%'!$U$2:$U$7159,1,'OWNERSHIP 1%'!$W$2:$W$7159,"&lt;=3"),2),"")</f>
        <v>74.209999999999994</v>
      </c>
      <c r="F146" s="27" cm="1">
        <f t="array" ref="F146">IFERROR(SUMPRODUCT(('OWNERSHIP 1%'!$B$2:$B$10000=$A146)*('OWNERSHIP 1%'!$U$2:$U$10000=1)*('OWNERSHIP 1%'!$V$2:$V$10000&gt;=1)),0)</f>
        <v>2</v>
      </c>
      <c r="G146" s="27">
        <f t="shared" si="8"/>
        <v>69</v>
      </c>
      <c r="H146" s="27" t="str">
        <f t="shared" si="9"/>
        <v>Mayoritas</v>
      </c>
      <c r="I146" s="27" t="str">
        <f t="shared" si="10"/>
        <v>Tinggi</v>
      </c>
    </row>
    <row r="147" spans="1:9" x14ac:dyDescent="0.25">
      <c r="A147" s="27" t="str">
        <f>" "&amp;'TICKER LIST'!B147</f>
        <v xml:space="preserve"> CNMA</v>
      </c>
      <c r="B147" s="27">
        <f>IFERROR(ROUND(MAX(0,MIN(100,100-SUMIFS('OWNERSHIP 1%'!$V$2:$V$10000,'OWNERSHIP 1%'!$B$2:$B$10000,$A147,'OWNERSHIP 1%'!$U$2:$U$10000,1))),2),"")</f>
        <v>6.75</v>
      </c>
      <c r="C147" s="27" cm="1">
        <f t="array" ref="C147">IFERROR(ROUND(SUMPRODUCT(('OWNERSHIP 1%'!$B$2:$B$10000=$A147)*('OWNERSHIP 1%'!$U$2:$U$10000=1)*('OWNERSHIP 1%'!$V$2:$V$10000)^2),0),"")</f>
        <v>3752</v>
      </c>
      <c r="D147" s="27">
        <f>IFERROR(ROUND(_xlfn.SINGLE(_xlfn.MAXIFS('OWNERSHIP 1%'!$V$2:$V$10000,'OWNERSHIP 1%'!$B$2:$B$10000,$A147,'OWNERSHIP 1%'!$U$2:$U$10000,1)),2),"")</f>
        <v>55.07</v>
      </c>
      <c r="E147" s="27">
        <f>IFERROR(ROUND(SUMIFS('OWNERSHIP 1%'!$V$2:$V$7159,'OWNERSHIP 1%'!$B$2:$B$7159,$A147,'OWNERSHIP 1%'!$U$2:$U$7159,1,'OWNERSHIP 1%'!$W$2:$W$7159,"&lt;=3"),2),"")</f>
        <v>91.8</v>
      </c>
      <c r="F147" s="27" cm="1">
        <f t="array" ref="F147">IFERROR(SUMPRODUCT(('OWNERSHIP 1%'!$B$2:$B$10000=$A147)*('OWNERSHIP 1%'!$U$2:$U$10000=1)*('OWNERSHIP 1%'!$V$2:$V$10000&gt;=1)),0)</f>
        <v>4</v>
      </c>
      <c r="G147" s="27">
        <f t="shared" si="8"/>
        <v>66</v>
      </c>
      <c r="H147" s="27" t="str">
        <f t="shared" si="9"/>
        <v>Mayoritas</v>
      </c>
      <c r="I147" s="27" t="str">
        <f t="shared" si="10"/>
        <v>Tinggi</v>
      </c>
    </row>
    <row r="148" spans="1:9" x14ac:dyDescent="0.25">
      <c r="A148" s="27" t="str">
        <f>" "&amp;'TICKER LIST'!B148</f>
        <v xml:space="preserve"> FOLK</v>
      </c>
      <c r="B148" s="27">
        <f>IFERROR(ROUND(MAX(0,MIN(100,100-SUMIFS('OWNERSHIP 1%'!$V$2:$V$10000,'OWNERSHIP 1%'!$B$2:$B$10000,$A148,'OWNERSHIP 1%'!$U$2:$U$10000,1))),2),"")</f>
        <v>12.86</v>
      </c>
      <c r="C148" s="27" cm="1">
        <f t="array" ref="C148">IFERROR(ROUND(SUMPRODUCT(('OWNERSHIP 1%'!$B$2:$B$10000=$A148)*('OWNERSHIP 1%'!$U$2:$U$10000=1)*('OWNERSHIP 1%'!$V$2:$V$10000)^2),0),"")</f>
        <v>2372</v>
      </c>
      <c r="D148" s="27">
        <f>IFERROR(ROUND(_xlfn.SINGLE(_xlfn.MAXIFS('OWNERSHIP 1%'!$V$2:$V$10000,'OWNERSHIP 1%'!$B$2:$B$10000,$A148,'OWNERSHIP 1%'!$U$2:$U$10000,1)),2),"")</f>
        <v>42.98</v>
      </c>
      <c r="E148" s="27">
        <f>IFERROR(ROUND(SUMIFS('OWNERSHIP 1%'!$V$2:$V$7159,'OWNERSHIP 1%'!$B$2:$B$7159,$A148,'OWNERSHIP 1%'!$U$2:$U$7159,1,'OWNERSHIP 1%'!$W$2:$W$7159,"&lt;=3"),2),"")</f>
        <v>68.89</v>
      </c>
      <c r="F148" s="27" cm="1">
        <f t="array" ref="F148">IFERROR(SUMPRODUCT(('OWNERSHIP 1%'!$B$2:$B$10000=$A148)*('OWNERSHIP 1%'!$U$2:$U$10000=1)*('OWNERSHIP 1%'!$V$2:$V$10000&gt;=1)),0)</f>
        <v>10</v>
      </c>
      <c r="G148" s="27">
        <f t="shared" si="8"/>
        <v>45</v>
      </c>
      <c r="H148" s="27" t="str">
        <f t="shared" si="9"/>
        <v>Oligopoli</v>
      </c>
      <c r="I148" s="27" t="str">
        <f t="shared" si="10"/>
        <v>Sedang</v>
      </c>
    </row>
    <row r="149" spans="1:9" x14ac:dyDescent="0.25">
      <c r="A149" s="27" t="str">
        <f>" "&amp;'TICKER LIST'!B149</f>
        <v xml:space="preserve"> HBAT</v>
      </c>
      <c r="B149" s="27">
        <f>IFERROR(ROUND(MAX(0,MIN(100,100-SUMIFS('OWNERSHIP 1%'!$V$2:$V$10000,'OWNERSHIP 1%'!$B$2:$B$10000,$A149,'OWNERSHIP 1%'!$U$2:$U$10000,1))),2),"")</f>
        <v>20.399999999999999</v>
      </c>
      <c r="C149" s="27" cm="1">
        <f t="array" ref="C149">IFERROR(ROUND(SUMPRODUCT(('OWNERSHIP 1%'!$B$2:$B$10000=$A149)*('OWNERSHIP 1%'!$U$2:$U$10000=1)*('OWNERSHIP 1%'!$V$2:$V$10000)^2),0),"")</f>
        <v>2578</v>
      </c>
      <c r="D149" s="27">
        <f>IFERROR(ROUND(_xlfn.SINGLE(_xlfn.MAXIFS('OWNERSHIP 1%'!$V$2:$V$10000,'OWNERSHIP 1%'!$B$2:$B$10000,$A149,'OWNERSHIP 1%'!$U$2:$U$10000,1)),2),"")</f>
        <v>44.94</v>
      </c>
      <c r="E149" s="27">
        <f>IFERROR(ROUND(SUMIFS('OWNERSHIP 1%'!$V$2:$V$7159,'OWNERSHIP 1%'!$B$2:$B$7159,$A149,'OWNERSHIP 1%'!$U$2:$U$7159,1,'OWNERSHIP 1%'!$W$2:$W$7159,"&lt;=3"),2),"")</f>
        <v>76.87</v>
      </c>
      <c r="F149" s="27" cm="1">
        <f t="array" ref="F149">IFERROR(SUMPRODUCT(('OWNERSHIP 1%'!$B$2:$B$10000=$A149)*('OWNERSHIP 1%'!$U$2:$U$10000=1)*('OWNERSHIP 1%'!$V$2:$V$10000&gt;=1)),0)</f>
        <v>5</v>
      </c>
      <c r="G149" s="27">
        <f t="shared" si="8"/>
        <v>54</v>
      </c>
      <c r="H149" s="27" t="str">
        <f t="shared" si="9"/>
        <v>Terkonsentrasi</v>
      </c>
      <c r="I149" s="27" t="str">
        <f t="shared" si="10"/>
        <v>Sedang</v>
      </c>
    </row>
    <row r="150" spans="1:9" x14ac:dyDescent="0.25">
      <c r="A150" s="27" t="str">
        <f>" "&amp;'TICKER LIST'!B150</f>
        <v xml:space="preserve"> GRIA</v>
      </c>
      <c r="B150" s="27">
        <f>IFERROR(ROUND(MAX(0,MIN(100,100-SUMIFS('OWNERSHIP 1%'!$V$2:$V$10000,'OWNERSHIP 1%'!$B$2:$B$10000,$A150,'OWNERSHIP 1%'!$U$2:$U$10000,1))),2),"")</f>
        <v>8.49</v>
      </c>
      <c r="C150" s="27" cm="1">
        <f t="array" ref="C150">IFERROR(ROUND(SUMPRODUCT(('OWNERSHIP 1%'!$B$2:$B$10000=$A150)*('OWNERSHIP 1%'!$U$2:$U$10000=1)*('OWNERSHIP 1%'!$V$2:$V$10000)^2),0),"")</f>
        <v>2855</v>
      </c>
      <c r="D150" s="27">
        <f>IFERROR(ROUND(_xlfn.SINGLE(_xlfn.MAXIFS('OWNERSHIP 1%'!$V$2:$V$10000,'OWNERSHIP 1%'!$B$2:$B$10000,$A150,'OWNERSHIP 1%'!$U$2:$U$10000,1)),2),"")</f>
        <v>47.27</v>
      </c>
      <c r="E150" s="27">
        <f>IFERROR(ROUND(SUMIFS('OWNERSHIP 1%'!$V$2:$V$7159,'OWNERSHIP 1%'!$B$2:$B$7159,$A150,'OWNERSHIP 1%'!$U$2:$U$7159,1,'OWNERSHIP 1%'!$W$2:$W$7159,"&lt;=3"),2),"")</f>
        <v>75.150000000000006</v>
      </c>
      <c r="F150" s="27" cm="1">
        <f t="array" ref="F150">IFERROR(SUMPRODUCT(('OWNERSHIP 1%'!$B$2:$B$10000=$A150)*('OWNERSHIP 1%'!$U$2:$U$10000=1)*('OWNERSHIP 1%'!$V$2:$V$10000&gt;=1)),0)</f>
        <v>12</v>
      </c>
      <c r="G150" s="27">
        <f t="shared" si="8"/>
        <v>48</v>
      </c>
      <c r="H150" s="27" t="str">
        <f t="shared" si="9"/>
        <v>Terkonsentrasi</v>
      </c>
      <c r="I150" s="27" t="str">
        <f t="shared" si="10"/>
        <v>Sedang</v>
      </c>
    </row>
    <row r="151" spans="1:9" x14ac:dyDescent="0.25">
      <c r="A151" s="27" t="str">
        <f>" "&amp;'TICKER LIST'!B151</f>
        <v xml:space="preserve"> PPRI</v>
      </c>
      <c r="B151" s="27">
        <f>IFERROR(ROUND(MAX(0,MIN(100,100-SUMIFS('OWNERSHIP 1%'!$V$2:$V$10000,'OWNERSHIP 1%'!$B$2:$B$10000,$A151,'OWNERSHIP 1%'!$U$2:$U$10000,1))),2),"")</f>
        <v>22.97</v>
      </c>
      <c r="C151" s="27" cm="1">
        <f t="array" ref="C151">IFERROR(ROUND(SUMPRODUCT(('OWNERSHIP 1%'!$B$2:$B$10000=$A151)*('OWNERSHIP 1%'!$U$2:$U$10000=1)*('OWNERSHIP 1%'!$V$2:$V$10000)^2),0),"")</f>
        <v>1531</v>
      </c>
      <c r="D151" s="27">
        <f>IFERROR(ROUND(_xlfn.SINGLE(_xlfn.MAXIFS('OWNERSHIP 1%'!$V$2:$V$10000,'OWNERSHIP 1%'!$B$2:$B$10000,$A151,'OWNERSHIP 1%'!$U$2:$U$10000,1)),2),"")</f>
        <v>26.05</v>
      </c>
      <c r="E151" s="27">
        <f>IFERROR(ROUND(SUMIFS('OWNERSHIP 1%'!$V$2:$V$7159,'OWNERSHIP 1%'!$B$2:$B$7159,$A151,'OWNERSHIP 1%'!$U$2:$U$7159,1,'OWNERSHIP 1%'!$W$2:$W$7159,"&lt;=3"),2),"")</f>
        <v>62.31</v>
      </c>
      <c r="F151" s="27" cm="1">
        <f t="array" ref="F151">IFERROR(SUMPRODUCT(('OWNERSHIP 1%'!$B$2:$B$10000=$A151)*('OWNERSHIP 1%'!$U$2:$U$10000=1)*('OWNERSHIP 1%'!$V$2:$V$10000&gt;=1)),0)</f>
        <v>5</v>
      </c>
      <c r="G151" s="27">
        <f t="shared" si="8"/>
        <v>44</v>
      </c>
      <c r="H151" s="27" t="str">
        <f t="shared" si="9"/>
        <v>Oligopoli</v>
      </c>
      <c r="I151" s="27" t="str">
        <f t="shared" si="10"/>
        <v>Sedang</v>
      </c>
    </row>
    <row r="152" spans="1:9" x14ac:dyDescent="0.25">
      <c r="A152" s="27" t="str">
        <f>" "&amp;'TICKER LIST'!B152</f>
        <v xml:space="preserve"> ERAL</v>
      </c>
      <c r="B152" s="27">
        <f>IFERROR(ROUND(MAX(0,MIN(100,100-SUMIFS('OWNERSHIP 1%'!$V$2:$V$10000,'OWNERSHIP 1%'!$B$2:$B$10000,$A152,'OWNERSHIP 1%'!$U$2:$U$10000,1))),2),"")</f>
        <v>18.84</v>
      </c>
      <c r="C152" s="27" cm="1">
        <f t="array" ref="C152">IFERROR(ROUND(SUMPRODUCT(('OWNERSHIP 1%'!$B$2:$B$10000=$A152)*('OWNERSHIP 1%'!$U$2:$U$10000=1)*('OWNERSHIP 1%'!$V$2:$V$10000)^2),0),"")</f>
        <v>6401</v>
      </c>
      <c r="D152" s="27">
        <f>IFERROR(ROUND(_xlfn.SINGLE(_xlfn.MAXIFS('OWNERSHIP 1%'!$V$2:$V$10000,'OWNERSHIP 1%'!$B$2:$B$10000,$A152,'OWNERSHIP 1%'!$U$2:$U$10000,1)),2),"")</f>
        <v>80</v>
      </c>
      <c r="E152" s="27">
        <f>IFERROR(ROUND(SUMIFS('OWNERSHIP 1%'!$V$2:$V$7159,'OWNERSHIP 1%'!$B$2:$B$7159,$A152,'OWNERSHIP 1%'!$U$2:$U$7159,1,'OWNERSHIP 1%'!$W$2:$W$7159,"&lt;=3"),2),"")</f>
        <v>81.16</v>
      </c>
      <c r="F152" s="27" cm="1">
        <f t="array" ref="F152">IFERROR(SUMPRODUCT(('OWNERSHIP 1%'!$B$2:$B$10000=$A152)*('OWNERSHIP 1%'!$U$2:$U$10000=1)*('OWNERSHIP 1%'!$V$2:$V$10000&gt;=1)),0)</f>
        <v>2</v>
      </c>
      <c r="G152" s="27">
        <f t="shared" si="8"/>
        <v>76</v>
      </c>
      <c r="H152" s="27" t="str">
        <f t="shared" si="9"/>
        <v>Mayoritas</v>
      </c>
      <c r="I152" s="27" t="str">
        <f t="shared" si="10"/>
        <v>Tinggi</v>
      </c>
    </row>
    <row r="153" spans="1:9" x14ac:dyDescent="0.25">
      <c r="A153" s="27" t="str">
        <f>" "&amp;'TICKER LIST'!B153</f>
        <v xml:space="preserve"> CYBR</v>
      </c>
      <c r="B153" s="27">
        <f>IFERROR(ROUND(MAX(0,MIN(100,100-SUMIFS('OWNERSHIP 1%'!$V$2:$V$10000,'OWNERSHIP 1%'!$B$2:$B$10000,$A153,'OWNERSHIP 1%'!$U$2:$U$10000,1))),2),"")</f>
        <v>10.37</v>
      </c>
      <c r="C153" s="27" cm="1">
        <f t="array" ref="C153">IFERROR(ROUND(SUMPRODUCT(('OWNERSHIP 1%'!$B$2:$B$10000=$A153)*('OWNERSHIP 1%'!$U$2:$U$10000=1)*('OWNERSHIP 1%'!$V$2:$V$10000)^2),0),"")</f>
        <v>2250</v>
      </c>
      <c r="D153" s="27">
        <f>IFERROR(ROUND(_xlfn.SINGLE(_xlfn.MAXIFS('OWNERSHIP 1%'!$V$2:$V$10000,'OWNERSHIP 1%'!$B$2:$B$10000,$A153,'OWNERSHIP 1%'!$U$2:$U$10000,1)),2),"")</f>
        <v>37.909999999999997</v>
      </c>
      <c r="E153" s="27">
        <f>IFERROR(ROUND(SUMIFS('OWNERSHIP 1%'!$V$2:$V$7159,'OWNERSHIP 1%'!$B$2:$B$7159,$A153,'OWNERSHIP 1%'!$U$2:$U$7159,1,'OWNERSHIP 1%'!$W$2:$W$7159,"&lt;=3"),2),"")</f>
        <v>72.489999999999995</v>
      </c>
      <c r="F153" s="27" cm="1">
        <f t="array" ref="F153">IFERROR(SUMPRODUCT(('OWNERSHIP 1%'!$B$2:$B$10000=$A153)*('OWNERSHIP 1%'!$U$2:$U$10000=1)*('OWNERSHIP 1%'!$V$2:$V$10000&gt;=1)),0)</f>
        <v>9</v>
      </c>
      <c r="G153" s="27">
        <f t="shared" si="8"/>
        <v>47</v>
      </c>
      <c r="H153" s="27" t="str">
        <f t="shared" si="9"/>
        <v>Terkonsentrasi</v>
      </c>
      <c r="I153" s="27" t="str">
        <f t="shared" si="10"/>
        <v>Sedang</v>
      </c>
    </row>
    <row r="154" spans="1:9" x14ac:dyDescent="0.25">
      <c r="A154" s="27" t="str">
        <f>" "&amp;'TICKER LIST'!B154</f>
        <v xml:space="preserve"> MUTU</v>
      </c>
      <c r="B154" s="27">
        <f>IFERROR(ROUND(MAX(0,MIN(100,100-SUMIFS('OWNERSHIP 1%'!$V$2:$V$10000,'OWNERSHIP 1%'!$B$2:$B$10000,$A154,'OWNERSHIP 1%'!$U$2:$U$10000,1))),2),"")</f>
        <v>20.76</v>
      </c>
      <c r="C154" s="27" cm="1">
        <f t="array" ref="C154">IFERROR(ROUND(SUMPRODUCT(('OWNERSHIP 1%'!$B$2:$B$10000=$A154)*('OWNERSHIP 1%'!$U$2:$U$10000=1)*('OWNERSHIP 1%'!$V$2:$V$10000)^2),0),"")</f>
        <v>1566</v>
      </c>
      <c r="D154" s="27">
        <f>IFERROR(ROUND(_xlfn.SINGLE(_xlfn.MAXIFS('OWNERSHIP 1%'!$V$2:$V$10000,'OWNERSHIP 1%'!$B$2:$B$10000,$A154,'OWNERSHIP 1%'!$U$2:$U$10000,1)),2),"")</f>
        <v>28.68</v>
      </c>
      <c r="E154" s="27">
        <f>IFERROR(ROUND(SUMIFS('OWNERSHIP 1%'!$V$2:$V$7159,'OWNERSHIP 1%'!$B$2:$B$7159,$A154,'OWNERSHIP 1%'!$U$2:$U$7159,1,'OWNERSHIP 1%'!$W$2:$W$7159,"&lt;=3"),2),"")</f>
        <v>60.83</v>
      </c>
      <c r="F154" s="27" cm="1">
        <f t="array" ref="F154">IFERROR(SUMPRODUCT(('OWNERSHIP 1%'!$B$2:$B$10000=$A154)*('OWNERSHIP 1%'!$U$2:$U$10000=1)*('OWNERSHIP 1%'!$V$2:$V$10000&gt;=1)),0)</f>
        <v>11</v>
      </c>
      <c r="G154" s="27">
        <f t="shared" si="8"/>
        <v>38</v>
      </c>
      <c r="H154" s="27" t="str">
        <f t="shared" si="9"/>
        <v>Oligopoli</v>
      </c>
      <c r="I154" s="27" t="str">
        <f t="shared" si="10"/>
        <v>Sedang</v>
      </c>
    </row>
    <row r="155" spans="1:9" x14ac:dyDescent="0.25">
      <c r="A155" s="27" t="str">
        <f>" "&amp;'TICKER LIST'!B155</f>
        <v xml:space="preserve"> LMAX</v>
      </c>
      <c r="B155" s="27">
        <f>IFERROR(ROUND(MAX(0,MIN(100,100-SUMIFS('OWNERSHIP 1%'!$V$2:$V$10000,'OWNERSHIP 1%'!$B$2:$B$10000,$A155,'OWNERSHIP 1%'!$U$2:$U$10000,1))),2),"")</f>
        <v>13.45</v>
      </c>
      <c r="C155" s="27" cm="1">
        <f t="array" ref="C155">IFERROR(ROUND(SUMPRODUCT(('OWNERSHIP 1%'!$B$2:$B$10000=$A155)*('OWNERSHIP 1%'!$U$2:$U$10000=1)*('OWNERSHIP 1%'!$V$2:$V$10000)^2),0),"")</f>
        <v>1636</v>
      </c>
      <c r="D155" s="27">
        <f>IFERROR(ROUND(_xlfn.SINGLE(_xlfn.MAXIFS('OWNERSHIP 1%'!$V$2:$V$10000,'OWNERSHIP 1%'!$B$2:$B$10000,$A155,'OWNERSHIP 1%'!$U$2:$U$10000,1)),2),"")</f>
        <v>33.25</v>
      </c>
      <c r="E155" s="27">
        <f>IFERROR(ROUND(SUMIFS('OWNERSHIP 1%'!$V$2:$V$7159,'OWNERSHIP 1%'!$B$2:$B$7159,$A155,'OWNERSHIP 1%'!$U$2:$U$7159,1,'OWNERSHIP 1%'!$W$2:$W$7159,"&lt;=3"),2),"")</f>
        <v>60.55</v>
      </c>
      <c r="F155" s="27" cm="1">
        <f t="array" ref="F155">IFERROR(SUMPRODUCT(('OWNERSHIP 1%'!$B$2:$B$10000=$A155)*('OWNERSHIP 1%'!$U$2:$U$10000=1)*('OWNERSHIP 1%'!$V$2:$V$10000&gt;=1)),0)</f>
        <v>9</v>
      </c>
      <c r="G155" s="27">
        <f t="shared" si="8"/>
        <v>40</v>
      </c>
      <c r="H155" s="27" t="str">
        <f t="shared" si="9"/>
        <v>Oligopoli</v>
      </c>
      <c r="I155" s="27" t="str">
        <f t="shared" si="10"/>
        <v>Sedang</v>
      </c>
    </row>
    <row r="156" spans="1:9" x14ac:dyDescent="0.25">
      <c r="A156" s="27" t="str">
        <f>" "&amp;'TICKER LIST'!B156</f>
        <v xml:space="preserve"> HUMI</v>
      </c>
      <c r="B156" s="27">
        <f>IFERROR(ROUND(MAX(0,MIN(100,100-SUMIFS('OWNERSHIP 1%'!$V$2:$V$10000,'OWNERSHIP 1%'!$B$2:$B$10000,$A156,'OWNERSHIP 1%'!$U$2:$U$10000,1))),2),"")</f>
        <v>15.08</v>
      </c>
      <c r="C156" s="27" cm="1">
        <f t="array" ref="C156">IFERROR(ROUND(SUMPRODUCT(('OWNERSHIP 1%'!$B$2:$B$10000=$A156)*('OWNERSHIP 1%'!$U$2:$U$10000=1)*('OWNERSHIP 1%'!$V$2:$V$10000)^2),0),"")</f>
        <v>5877</v>
      </c>
      <c r="D156" s="27">
        <f>IFERROR(ROUND(_xlfn.SINGLE(_xlfn.MAXIFS('OWNERSHIP 1%'!$V$2:$V$10000,'OWNERSHIP 1%'!$B$2:$B$10000,$A156,'OWNERSHIP 1%'!$U$2:$U$10000,1)),2),"")</f>
        <v>76.42</v>
      </c>
      <c r="E156" s="27">
        <f>IFERROR(ROUND(SUMIFS('OWNERSHIP 1%'!$V$2:$V$7159,'OWNERSHIP 1%'!$B$2:$B$7159,$A156,'OWNERSHIP 1%'!$U$2:$U$7159,1,'OWNERSHIP 1%'!$W$2:$W$7159,"&lt;=3"),2),"")</f>
        <v>84.92</v>
      </c>
      <c r="F156" s="27" cm="1">
        <f t="array" ref="F156">IFERROR(SUMPRODUCT(('OWNERSHIP 1%'!$B$2:$B$10000=$A156)*('OWNERSHIP 1%'!$U$2:$U$10000=1)*('OWNERSHIP 1%'!$V$2:$V$10000&gt;=1)),0)</f>
        <v>3</v>
      </c>
      <c r="G156" s="27">
        <f t="shared" si="8"/>
        <v>74</v>
      </c>
      <c r="H156" s="27" t="str">
        <f t="shared" si="9"/>
        <v>Mayoritas</v>
      </c>
      <c r="I156" s="27" t="str">
        <f t="shared" si="10"/>
        <v>Tinggi</v>
      </c>
    </row>
    <row r="157" spans="1:9" x14ac:dyDescent="0.25">
      <c r="A157" s="27" t="str">
        <f>" "&amp;'TICKER LIST'!B157</f>
        <v xml:space="preserve"> MSIE</v>
      </c>
      <c r="B157" s="27">
        <f>IFERROR(ROUND(MAX(0,MIN(100,100-SUMIFS('OWNERSHIP 1%'!$V$2:$V$10000,'OWNERSHIP 1%'!$B$2:$B$10000,$A157,'OWNERSHIP 1%'!$U$2:$U$10000,1))),2),"")</f>
        <v>12</v>
      </c>
      <c r="C157" s="27" cm="1">
        <f t="array" ref="C157">IFERROR(ROUND(SUMPRODUCT(('OWNERSHIP 1%'!$B$2:$B$10000=$A157)*('OWNERSHIP 1%'!$U$2:$U$10000=1)*('OWNERSHIP 1%'!$V$2:$V$10000)^2),0),"")</f>
        <v>2074</v>
      </c>
      <c r="D157" s="27">
        <f>IFERROR(ROUND(_xlfn.SINGLE(_xlfn.MAXIFS('OWNERSHIP 1%'!$V$2:$V$10000,'OWNERSHIP 1%'!$B$2:$B$10000,$A157,'OWNERSHIP 1%'!$U$2:$U$10000,1)),2),"")</f>
        <v>30.14</v>
      </c>
      <c r="E157" s="27">
        <f>IFERROR(ROUND(SUMIFS('OWNERSHIP 1%'!$V$2:$V$7159,'OWNERSHIP 1%'!$B$2:$B$7159,$A157,'OWNERSHIP 1%'!$U$2:$U$7159,1,'OWNERSHIP 1%'!$W$2:$W$7159,"&lt;=3"),2),"")</f>
        <v>75.349999999999994</v>
      </c>
      <c r="F157" s="27" cm="1">
        <f t="array" ref="F157">IFERROR(SUMPRODUCT(('OWNERSHIP 1%'!$B$2:$B$10000=$A157)*('OWNERSHIP 1%'!$U$2:$U$10000=1)*('OWNERSHIP 1%'!$V$2:$V$10000&gt;=1)),0)</f>
        <v>9</v>
      </c>
      <c r="G157" s="27">
        <f t="shared" si="8"/>
        <v>47</v>
      </c>
      <c r="H157" s="27" t="str">
        <f t="shared" si="9"/>
        <v>Terkonsentrasi</v>
      </c>
      <c r="I157" s="27" t="str">
        <f t="shared" si="10"/>
        <v>Sedang</v>
      </c>
    </row>
    <row r="158" spans="1:9" x14ac:dyDescent="0.25">
      <c r="A158" s="27" t="str">
        <f>" "&amp;'TICKER LIST'!B158</f>
        <v xml:space="preserve"> RSCH</v>
      </c>
      <c r="B158" s="27">
        <f>IFERROR(ROUND(MAX(0,MIN(100,100-SUMIFS('OWNERSHIP 1%'!$V$2:$V$10000,'OWNERSHIP 1%'!$B$2:$B$10000,$A158,'OWNERSHIP 1%'!$U$2:$U$10000,1))),2),"")</f>
        <v>13.34</v>
      </c>
      <c r="C158" s="27" cm="1">
        <f t="array" ref="C158">IFERROR(ROUND(SUMPRODUCT(('OWNERSHIP 1%'!$B$2:$B$10000=$A158)*('OWNERSHIP 1%'!$U$2:$U$10000=1)*('OWNERSHIP 1%'!$V$2:$V$10000)^2),0),"")</f>
        <v>6324</v>
      </c>
      <c r="D158" s="27">
        <f>IFERROR(ROUND(_xlfn.SINGLE(_xlfn.MAXIFS('OWNERSHIP 1%'!$V$2:$V$10000,'OWNERSHIP 1%'!$B$2:$B$10000,$A158,'OWNERSHIP 1%'!$U$2:$U$10000,1)),2),"")</f>
        <v>79.430000000000007</v>
      </c>
      <c r="E158" s="27">
        <f>IFERROR(ROUND(SUMIFS('OWNERSHIP 1%'!$V$2:$V$7159,'OWNERSHIP 1%'!$B$2:$B$7159,$A158,'OWNERSHIP 1%'!$U$2:$U$7159,1,'OWNERSHIP 1%'!$W$2:$W$7159,"&lt;=3"),2),"")</f>
        <v>84.55</v>
      </c>
      <c r="F158" s="27" cm="1">
        <f t="array" ref="F158">IFERROR(SUMPRODUCT(('OWNERSHIP 1%'!$B$2:$B$10000=$A158)*('OWNERSHIP 1%'!$U$2:$U$10000=1)*('OWNERSHIP 1%'!$V$2:$V$10000&gt;=1)),0)</f>
        <v>5</v>
      </c>
      <c r="G158" s="27">
        <f t="shared" si="8"/>
        <v>74</v>
      </c>
      <c r="H158" s="27" t="str">
        <f t="shared" si="9"/>
        <v>Mayoritas</v>
      </c>
      <c r="I158" s="27" t="str">
        <f t="shared" si="10"/>
        <v>Tinggi</v>
      </c>
    </row>
    <row r="159" spans="1:9" x14ac:dyDescent="0.25">
      <c r="A159" s="27" t="str">
        <f>" "&amp;'TICKER LIST'!B159</f>
        <v xml:space="preserve"> BABY</v>
      </c>
      <c r="B159" s="27">
        <f>IFERROR(ROUND(MAX(0,MIN(100,100-SUMIFS('OWNERSHIP 1%'!$V$2:$V$10000,'OWNERSHIP 1%'!$B$2:$B$10000,$A159,'OWNERSHIP 1%'!$U$2:$U$10000,1))),2),"")</f>
        <v>4.59</v>
      </c>
      <c r="C159" s="27" cm="1">
        <f t="array" ref="C159">IFERROR(ROUND(SUMPRODUCT(('OWNERSHIP 1%'!$B$2:$B$10000=$A159)*('OWNERSHIP 1%'!$U$2:$U$10000=1)*('OWNERSHIP 1%'!$V$2:$V$10000)^2),0),"")</f>
        <v>8538</v>
      </c>
      <c r="D159" s="27">
        <f>IFERROR(ROUND(_xlfn.SINGLE(_xlfn.MAXIFS('OWNERSHIP 1%'!$V$2:$V$10000,'OWNERSHIP 1%'!$B$2:$B$10000,$A159,'OWNERSHIP 1%'!$U$2:$U$10000,1)),2),"")</f>
        <v>92.35</v>
      </c>
      <c r="E159" s="27">
        <f>IFERROR(ROUND(SUMIFS('OWNERSHIP 1%'!$V$2:$V$7159,'OWNERSHIP 1%'!$B$2:$B$7159,$A159,'OWNERSHIP 1%'!$U$2:$U$7159,1,'OWNERSHIP 1%'!$W$2:$W$7159,"&lt;=3"),2),"")</f>
        <v>95.41</v>
      </c>
      <c r="F159" s="27" cm="1">
        <f t="array" ref="F159">IFERROR(SUMPRODUCT(('OWNERSHIP 1%'!$B$2:$B$10000=$A159)*('OWNERSHIP 1%'!$U$2:$U$10000=1)*('OWNERSHIP 1%'!$V$2:$V$10000&gt;=1)),0)</f>
        <v>2</v>
      </c>
      <c r="G159" s="27">
        <f t="shared" si="8"/>
        <v>91</v>
      </c>
      <c r="H159" s="27" t="str">
        <f t="shared" si="9"/>
        <v>Mayoritas</v>
      </c>
      <c r="I159" s="27" t="str">
        <f t="shared" si="10"/>
        <v>Tinggi</v>
      </c>
    </row>
    <row r="160" spans="1:9" x14ac:dyDescent="0.25">
      <c r="A160" s="27" t="str">
        <f>" "&amp;'TICKER LIST'!B160</f>
        <v xml:space="preserve"> AEGS</v>
      </c>
      <c r="B160" s="27">
        <f>IFERROR(ROUND(MAX(0,MIN(100,100-SUMIFS('OWNERSHIP 1%'!$V$2:$V$10000,'OWNERSHIP 1%'!$B$2:$B$10000,$A160,'OWNERSHIP 1%'!$U$2:$U$10000,1))),2),"")</f>
        <v>27.54</v>
      </c>
      <c r="C160" s="27" cm="1">
        <f t="array" ref="C160">IFERROR(ROUND(SUMPRODUCT(('OWNERSHIP 1%'!$B$2:$B$10000=$A160)*('OWNERSHIP 1%'!$U$2:$U$10000=1)*('OWNERSHIP 1%'!$V$2:$V$10000)^2),0),"")</f>
        <v>3093</v>
      </c>
      <c r="D160" s="27">
        <f>IFERROR(ROUND(_xlfn.SINGLE(_xlfn.MAXIFS('OWNERSHIP 1%'!$V$2:$V$10000,'OWNERSHIP 1%'!$B$2:$B$10000,$A160,'OWNERSHIP 1%'!$U$2:$U$10000,1)),2),"")</f>
        <v>55.23</v>
      </c>
      <c r="E160" s="27">
        <f>IFERROR(ROUND(SUMIFS('OWNERSHIP 1%'!$V$2:$V$7159,'OWNERSHIP 1%'!$B$2:$B$7159,$A160,'OWNERSHIP 1%'!$U$2:$U$7159,1,'OWNERSHIP 1%'!$W$2:$W$7159,"&lt;=3"),2),"")</f>
        <v>62.13</v>
      </c>
      <c r="F160" s="27" cm="1">
        <f t="array" ref="F160">IFERROR(SUMPRODUCT(('OWNERSHIP 1%'!$B$2:$B$10000=$A160)*('OWNERSHIP 1%'!$U$2:$U$10000=1)*('OWNERSHIP 1%'!$V$2:$V$10000&gt;=1)),0)</f>
        <v>10</v>
      </c>
      <c r="G160" s="27">
        <f t="shared" si="8"/>
        <v>46</v>
      </c>
      <c r="H160" s="27" t="str">
        <f t="shared" si="9"/>
        <v>Mayoritas</v>
      </c>
      <c r="I160" s="27" t="str">
        <f t="shared" si="10"/>
        <v>Sedang</v>
      </c>
    </row>
    <row r="161" spans="1:9" x14ac:dyDescent="0.25">
      <c r="A161" s="27" t="str">
        <f>" "&amp;'TICKER LIST'!B161</f>
        <v xml:space="preserve"> IOTF</v>
      </c>
      <c r="B161" s="27">
        <f>IFERROR(ROUND(MAX(0,MIN(100,100-SUMIFS('OWNERSHIP 1%'!$V$2:$V$10000,'OWNERSHIP 1%'!$B$2:$B$10000,$A161,'OWNERSHIP 1%'!$U$2:$U$10000,1))),2),"")</f>
        <v>30.17</v>
      </c>
      <c r="C161" s="27" cm="1">
        <f t="array" ref="C161">IFERROR(ROUND(SUMPRODUCT(('OWNERSHIP 1%'!$B$2:$B$10000=$A161)*('OWNERSHIP 1%'!$U$2:$U$10000=1)*('OWNERSHIP 1%'!$V$2:$V$10000)^2),0),"")</f>
        <v>2726</v>
      </c>
      <c r="D161" s="27">
        <f>IFERROR(ROUND(_xlfn.SINGLE(_xlfn.MAXIFS('OWNERSHIP 1%'!$V$2:$V$10000,'OWNERSHIP 1%'!$B$2:$B$10000,$A161,'OWNERSHIP 1%'!$U$2:$U$10000,1)),2),"")</f>
        <v>48.3</v>
      </c>
      <c r="E161" s="27">
        <f>IFERROR(ROUND(SUMIFS('OWNERSHIP 1%'!$V$2:$V$7159,'OWNERSHIP 1%'!$B$2:$B$7159,$A161,'OWNERSHIP 1%'!$U$2:$U$7159,1,'OWNERSHIP 1%'!$W$2:$W$7159,"&lt;=3"),2),"")</f>
        <v>69.83</v>
      </c>
      <c r="F161" s="27" cm="1">
        <f t="array" ref="F161">IFERROR(SUMPRODUCT(('OWNERSHIP 1%'!$B$2:$B$10000=$A161)*('OWNERSHIP 1%'!$U$2:$U$10000=1)*('OWNERSHIP 1%'!$V$2:$V$10000&gt;=1)),0)</f>
        <v>3</v>
      </c>
      <c r="G161" s="27">
        <f t="shared" si="8"/>
        <v>55</v>
      </c>
      <c r="H161" s="27" t="str">
        <f t="shared" si="9"/>
        <v>Oligopoli</v>
      </c>
      <c r="I161" s="27" t="str">
        <f t="shared" si="10"/>
        <v>Sedang</v>
      </c>
    </row>
    <row r="162" spans="1:9" x14ac:dyDescent="0.25">
      <c r="A162" s="27" t="str">
        <f>" "&amp;'TICKER LIST'!B162</f>
        <v xml:space="preserve"> KOCI</v>
      </c>
      <c r="B162" s="27">
        <f>IFERROR(ROUND(MAX(0,MIN(100,100-SUMIFS('OWNERSHIP 1%'!$V$2:$V$10000,'OWNERSHIP 1%'!$B$2:$B$10000,$A162,'OWNERSHIP 1%'!$U$2:$U$10000,1))),2),"")</f>
        <v>10.9</v>
      </c>
      <c r="C162" s="27" cm="1">
        <f t="array" ref="C162">IFERROR(ROUND(SUMPRODUCT(('OWNERSHIP 1%'!$B$2:$B$10000=$A162)*('OWNERSHIP 1%'!$U$2:$U$10000=1)*('OWNERSHIP 1%'!$V$2:$V$10000)^2),0),"")</f>
        <v>3348</v>
      </c>
      <c r="D162" s="27">
        <f>IFERROR(ROUND(_xlfn.SINGLE(_xlfn.MAXIFS('OWNERSHIP 1%'!$V$2:$V$10000,'OWNERSHIP 1%'!$B$2:$B$10000,$A162,'OWNERSHIP 1%'!$U$2:$U$10000,1)),2),"")</f>
        <v>49.33</v>
      </c>
      <c r="E162" s="27">
        <f>IFERROR(ROUND(SUMIFS('OWNERSHIP 1%'!$V$2:$V$7159,'OWNERSHIP 1%'!$B$2:$B$7159,$A162,'OWNERSHIP 1%'!$U$2:$U$7159,1,'OWNERSHIP 1%'!$W$2:$W$7159,"&lt;=3"),2),"")</f>
        <v>83.84</v>
      </c>
      <c r="F162" s="27" cm="1">
        <f t="array" ref="F162">IFERROR(SUMPRODUCT(('OWNERSHIP 1%'!$B$2:$B$10000=$A162)*('OWNERSHIP 1%'!$U$2:$U$10000=1)*('OWNERSHIP 1%'!$V$2:$V$10000&gt;=1)),0)</f>
        <v>5</v>
      </c>
      <c r="G162" s="27">
        <f t="shared" si="8"/>
        <v>60</v>
      </c>
      <c r="H162" s="27" t="str">
        <f t="shared" si="9"/>
        <v>Terkonsentrasi</v>
      </c>
      <c r="I162" s="27" t="str">
        <f t="shared" si="10"/>
        <v>Tinggi</v>
      </c>
    </row>
    <row r="163" spans="1:9" x14ac:dyDescent="0.25">
      <c r="A163" s="27" t="str">
        <f>" "&amp;'TICKER LIST'!B163</f>
        <v xml:space="preserve"> PTPS</v>
      </c>
      <c r="B163" s="27">
        <f>IFERROR(ROUND(MAX(0,MIN(100,100-SUMIFS('OWNERSHIP 1%'!$V$2:$V$10000,'OWNERSHIP 1%'!$B$2:$B$10000,$A163,'OWNERSHIP 1%'!$U$2:$U$10000,1))),2),"")</f>
        <v>21.46</v>
      </c>
      <c r="C163" s="27" cm="1">
        <f t="array" ref="C163">IFERROR(ROUND(SUMPRODUCT(('OWNERSHIP 1%'!$B$2:$B$10000=$A163)*('OWNERSHIP 1%'!$U$2:$U$10000=1)*('OWNERSHIP 1%'!$V$2:$V$10000)^2),0),"")</f>
        <v>6169</v>
      </c>
      <c r="D163" s="27">
        <f>IFERROR(ROUND(_xlfn.SINGLE(_xlfn.MAXIFS('OWNERSHIP 1%'!$V$2:$V$10000,'OWNERSHIP 1%'!$B$2:$B$10000,$A163,'OWNERSHIP 1%'!$U$2:$U$10000,1)),2),"")</f>
        <v>78.540000000000006</v>
      </c>
      <c r="E163" s="27">
        <f>IFERROR(ROUND(SUMIFS('OWNERSHIP 1%'!$V$2:$V$7159,'OWNERSHIP 1%'!$B$2:$B$7159,$A163,'OWNERSHIP 1%'!$U$2:$U$7159,1,'OWNERSHIP 1%'!$W$2:$W$7159,"&lt;=3"),2),"")</f>
        <v>78.540000000000006</v>
      </c>
      <c r="F163" s="27" cm="1">
        <f t="array" ref="F163">IFERROR(SUMPRODUCT(('OWNERSHIP 1%'!$B$2:$B$10000=$A163)*('OWNERSHIP 1%'!$U$2:$U$10000=1)*('OWNERSHIP 1%'!$V$2:$V$10000&gt;=1)),0)</f>
        <v>1</v>
      </c>
      <c r="G163" s="27">
        <f t="shared" si="8"/>
        <v>75</v>
      </c>
      <c r="H163" s="27" t="str">
        <f t="shared" si="9"/>
        <v>Mayoritas</v>
      </c>
      <c r="I163" s="27" t="str">
        <f t="shared" si="10"/>
        <v>Tinggi</v>
      </c>
    </row>
    <row r="164" spans="1:9" x14ac:dyDescent="0.25">
      <c r="A164" s="27" t="str">
        <f>" "&amp;'TICKER LIST'!B164</f>
        <v xml:space="preserve"> BREN</v>
      </c>
      <c r="B164" s="27">
        <f>IFERROR(ROUND(MAX(0,MIN(100,100-SUMIFS('OWNERSHIP 1%'!$V$2:$V$10000,'OWNERSHIP 1%'!$B$2:$B$10000,$A164,'OWNERSHIP 1%'!$U$2:$U$10000,1))),2),"")</f>
        <v>6.8</v>
      </c>
      <c r="C164" s="27" cm="1">
        <f t="array" ref="C164">IFERROR(ROUND(SUMPRODUCT(('OWNERSHIP 1%'!$B$2:$B$10000=$A164)*('OWNERSHIP 1%'!$U$2:$U$10000=1)*('OWNERSHIP 1%'!$V$2:$V$10000)^2),0),"")</f>
        <v>4710</v>
      </c>
      <c r="D164" s="27">
        <f>IFERROR(ROUND(_xlfn.SINGLE(_xlfn.MAXIFS('OWNERSHIP 1%'!$V$2:$V$10000,'OWNERSHIP 1%'!$B$2:$B$10000,$A164,'OWNERSHIP 1%'!$U$2:$U$10000,1)),2),"")</f>
        <v>64.64</v>
      </c>
      <c r="E164" s="27">
        <f>IFERROR(ROUND(SUMIFS('OWNERSHIP 1%'!$V$2:$V$7159,'OWNERSHIP 1%'!$B$2:$B$7159,$A164,'OWNERSHIP 1%'!$U$2:$U$7159,1,'OWNERSHIP 1%'!$W$2:$W$7159,"&lt;=3"),2),"")</f>
        <v>90.37</v>
      </c>
      <c r="F164" s="27" cm="1">
        <f t="array" ref="F164">IFERROR(SUMPRODUCT(('OWNERSHIP 1%'!$B$2:$B$10000=$A164)*('OWNERSHIP 1%'!$U$2:$U$10000=1)*('OWNERSHIP 1%'!$V$2:$V$10000&gt;=1)),0)</f>
        <v>4</v>
      </c>
      <c r="G164" s="27">
        <f t="shared" si="8"/>
        <v>70</v>
      </c>
      <c r="H164" s="27" t="str">
        <f t="shared" si="9"/>
        <v>Mayoritas</v>
      </c>
      <c r="I164" s="27" t="str">
        <f t="shared" si="10"/>
        <v>Tinggi</v>
      </c>
    </row>
    <row r="165" spans="1:9" x14ac:dyDescent="0.25">
      <c r="A165" s="27" t="str">
        <f>" "&amp;'TICKER LIST'!B165</f>
        <v xml:space="preserve"> STRK</v>
      </c>
      <c r="B165" s="27">
        <f>IFERROR(ROUND(MAX(0,MIN(100,100-SUMIFS('OWNERSHIP 1%'!$V$2:$V$10000,'OWNERSHIP 1%'!$B$2:$B$10000,$A165,'OWNERSHIP 1%'!$U$2:$U$10000,1))),2),"")</f>
        <v>17.989999999999998</v>
      </c>
      <c r="C165" s="27" cm="1">
        <f t="array" ref="C165">IFERROR(ROUND(SUMPRODUCT(('OWNERSHIP 1%'!$B$2:$B$10000=$A165)*('OWNERSHIP 1%'!$U$2:$U$10000=1)*('OWNERSHIP 1%'!$V$2:$V$10000)^2),0),"")</f>
        <v>4091</v>
      </c>
      <c r="D165" s="27">
        <f>IFERROR(ROUND(_xlfn.SINGLE(_xlfn.MAXIFS('OWNERSHIP 1%'!$V$2:$V$10000,'OWNERSHIP 1%'!$B$2:$B$10000,$A165,'OWNERSHIP 1%'!$U$2:$U$10000,1)),2),"")</f>
        <v>61.87</v>
      </c>
      <c r="E165" s="27">
        <f>IFERROR(ROUND(SUMIFS('OWNERSHIP 1%'!$V$2:$V$7159,'OWNERSHIP 1%'!$B$2:$B$7159,$A165,'OWNERSHIP 1%'!$U$2:$U$7159,1,'OWNERSHIP 1%'!$W$2:$W$7159,"&lt;=3"),2),"")</f>
        <v>81.010000000000005</v>
      </c>
      <c r="F165" s="27" cm="1">
        <f t="array" ref="F165">IFERROR(SUMPRODUCT(('OWNERSHIP 1%'!$B$2:$B$10000=$A165)*('OWNERSHIP 1%'!$U$2:$U$10000=1)*('OWNERSHIP 1%'!$V$2:$V$10000&gt;=1)),0)</f>
        <v>4</v>
      </c>
      <c r="G165" s="27">
        <f t="shared" si="8"/>
        <v>64</v>
      </c>
      <c r="H165" s="27" t="str">
        <f t="shared" si="9"/>
        <v>Mayoritas</v>
      </c>
      <c r="I165" s="27" t="str">
        <f t="shared" si="10"/>
        <v>Tinggi</v>
      </c>
    </row>
    <row r="166" spans="1:9" x14ac:dyDescent="0.25">
      <c r="A166" s="27" t="str">
        <f>" "&amp;'TICKER LIST'!B166</f>
        <v xml:space="preserve"> KOKA</v>
      </c>
      <c r="B166" s="27">
        <f>IFERROR(ROUND(MAX(0,MIN(100,100-SUMIFS('OWNERSHIP 1%'!$V$2:$V$10000,'OWNERSHIP 1%'!$B$2:$B$10000,$A166,'OWNERSHIP 1%'!$U$2:$U$10000,1))),2),"")</f>
        <v>18.52</v>
      </c>
      <c r="C166" s="27" cm="1">
        <f t="array" ref="C166">IFERROR(ROUND(SUMPRODUCT(('OWNERSHIP 1%'!$B$2:$B$10000=$A166)*('OWNERSHIP 1%'!$U$2:$U$10000=1)*('OWNERSHIP 1%'!$V$2:$V$10000)^2),0),"")</f>
        <v>2553</v>
      </c>
      <c r="D166" s="27">
        <f>IFERROR(ROUND(_xlfn.SINGLE(_xlfn.MAXIFS('OWNERSHIP 1%'!$V$2:$V$10000,'OWNERSHIP 1%'!$B$2:$B$10000,$A166,'OWNERSHIP 1%'!$U$2:$U$10000,1)),2),"")</f>
        <v>42.75</v>
      </c>
      <c r="E166" s="27">
        <f>IFERROR(ROUND(SUMIFS('OWNERSHIP 1%'!$V$2:$V$7159,'OWNERSHIP 1%'!$B$2:$B$7159,$A166,'OWNERSHIP 1%'!$U$2:$U$7159,1,'OWNERSHIP 1%'!$W$2:$W$7159,"&lt;=3"),2),"")</f>
        <v>78.5</v>
      </c>
      <c r="F166" s="27" cm="1">
        <f t="array" ref="F166">IFERROR(SUMPRODUCT(('OWNERSHIP 1%'!$B$2:$B$10000=$A166)*('OWNERSHIP 1%'!$U$2:$U$10000=1)*('OWNERSHIP 1%'!$V$2:$V$10000&gt;=1)),0)</f>
        <v>5</v>
      </c>
      <c r="G166" s="27">
        <f t="shared" si="8"/>
        <v>55</v>
      </c>
      <c r="H166" s="27" t="str">
        <f t="shared" si="9"/>
        <v>Terkonsentrasi</v>
      </c>
      <c r="I166" s="27" t="str">
        <f t="shared" si="10"/>
        <v>Sedang</v>
      </c>
    </row>
    <row r="167" spans="1:9" x14ac:dyDescent="0.25">
      <c r="A167" s="27" t="str">
        <f>" "&amp;'TICKER LIST'!B167</f>
        <v xml:space="preserve"> LOPI</v>
      </c>
      <c r="B167" s="27">
        <f>IFERROR(ROUND(MAX(0,MIN(100,100-SUMIFS('OWNERSHIP 1%'!$V$2:$V$10000,'OWNERSHIP 1%'!$B$2:$B$10000,$A167,'OWNERSHIP 1%'!$U$2:$U$10000,1))),2),"")</f>
        <v>19.510000000000002</v>
      </c>
      <c r="C167" s="27" cm="1">
        <f t="array" ref="C167">IFERROR(ROUND(SUMPRODUCT(('OWNERSHIP 1%'!$B$2:$B$10000=$A167)*('OWNERSHIP 1%'!$U$2:$U$10000=1)*('OWNERSHIP 1%'!$V$2:$V$10000)^2),0),"")</f>
        <v>4540</v>
      </c>
      <c r="D167" s="27">
        <f>IFERROR(ROUND(_xlfn.SINGLE(_xlfn.MAXIFS('OWNERSHIP 1%'!$V$2:$V$10000,'OWNERSHIP 1%'!$B$2:$B$10000,$A167,'OWNERSHIP 1%'!$U$2:$U$10000,1)),2),"")</f>
        <v>67.13</v>
      </c>
      <c r="E167" s="27">
        <f>IFERROR(ROUND(SUMIFS('OWNERSHIP 1%'!$V$2:$V$7159,'OWNERSHIP 1%'!$B$2:$B$7159,$A167,'OWNERSHIP 1%'!$U$2:$U$7159,1,'OWNERSHIP 1%'!$W$2:$W$7159,"&lt;=3"),2),"")</f>
        <v>73.77</v>
      </c>
      <c r="F167" s="27" cm="1">
        <f t="array" ref="F167">IFERROR(SUMPRODUCT(('OWNERSHIP 1%'!$B$2:$B$10000=$A167)*('OWNERSHIP 1%'!$U$2:$U$10000=1)*('OWNERSHIP 1%'!$V$2:$V$10000&gt;=1)),0)</f>
        <v>7</v>
      </c>
      <c r="G167" s="27">
        <f t="shared" si="8"/>
        <v>60</v>
      </c>
      <c r="H167" s="27" t="str">
        <f t="shared" si="9"/>
        <v>Mayoritas</v>
      </c>
      <c r="I167" s="27" t="str">
        <f t="shared" si="10"/>
        <v>Tinggi</v>
      </c>
    </row>
    <row r="168" spans="1:9" x14ac:dyDescent="0.25">
      <c r="A168" s="27" t="str">
        <f>" "&amp;'TICKER LIST'!B168</f>
        <v xml:space="preserve"> UDNG</v>
      </c>
      <c r="B168" s="27">
        <f>IFERROR(ROUND(MAX(0,MIN(100,100-SUMIFS('OWNERSHIP 1%'!$V$2:$V$10000,'OWNERSHIP 1%'!$B$2:$B$10000,$A168,'OWNERSHIP 1%'!$U$2:$U$10000,1))),2),"")</f>
        <v>6.78</v>
      </c>
      <c r="C168" s="27" cm="1">
        <f t="array" ref="C168">IFERROR(ROUND(SUMPRODUCT(('OWNERSHIP 1%'!$B$2:$B$10000=$A168)*('OWNERSHIP 1%'!$U$2:$U$10000=1)*('OWNERSHIP 1%'!$V$2:$V$10000)^2),0),"")</f>
        <v>1258</v>
      </c>
      <c r="D168" s="27">
        <f>IFERROR(ROUND(_xlfn.SINGLE(_xlfn.MAXIFS('OWNERSHIP 1%'!$V$2:$V$10000,'OWNERSHIP 1%'!$B$2:$B$10000,$A168,'OWNERSHIP 1%'!$U$2:$U$10000,1)),2),"")</f>
        <v>22.71</v>
      </c>
      <c r="E168" s="27">
        <f>IFERROR(ROUND(SUMIFS('OWNERSHIP 1%'!$V$2:$V$7159,'OWNERSHIP 1%'!$B$2:$B$7159,$A168,'OWNERSHIP 1%'!$U$2:$U$7159,1,'OWNERSHIP 1%'!$W$2:$W$7159,"&lt;=3"),2),"")</f>
        <v>50.99</v>
      </c>
      <c r="F168" s="27" cm="1">
        <f t="array" ref="F168">IFERROR(SUMPRODUCT(('OWNERSHIP 1%'!$B$2:$B$10000=$A168)*('OWNERSHIP 1%'!$U$2:$U$10000=1)*('OWNERSHIP 1%'!$V$2:$V$10000&gt;=1)),0)</f>
        <v>13</v>
      </c>
      <c r="G168" s="27">
        <f t="shared" si="8"/>
        <v>31</v>
      </c>
      <c r="H168" s="27" t="str">
        <f t="shared" si="9"/>
        <v>Moderat</v>
      </c>
      <c r="I168" s="27" t="str">
        <f t="shared" si="10"/>
        <v>Sedang</v>
      </c>
    </row>
    <row r="169" spans="1:9" x14ac:dyDescent="0.25">
      <c r="A169" s="27" t="str">
        <f>" "&amp;'TICKER LIST'!B169</f>
        <v xml:space="preserve"> RGAS</v>
      </c>
      <c r="B169" s="27">
        <f>IFERROR(ROUND(MAX(0,MIN(100,100-SUMIFS('OWNERSHIP 1%'!$V$2:$V$10000,'OWNERSHIP 1%'!$B$2:$B$10000,$A169,'OWNERSHIP 1%'!$U$2:$U$10000,1))),2),"")</f>
        <v>27.28</v>
      </c>
      <c r="C169" s="27" cm="1">
        <f t="array" ref="C169">IFERROR(ROUND(SUMPRODUCT(('OWNERSHIP 1%'!$B$2:$B$10000=$A169)*('OWNERSHIP 1%'!$U$2:$U$10000=1)*('OWNERSHIP 1%'!$V$2:$V$10000)^2),0),"")</f>
        <v>945</v>
      </c>
      <c r="D169" s="27">
        <f>IFERROR(ROUND(_xlfn.SINGLE(_xlfn.MAXIFS('OWNERSHIP 1%'!$V$2:$V$10000,'OWNERSHIP 1%'!$B$2:$B$10000,$A169,'OWNERSHIP 1%'!$U$2:$U$10000,1)),2),"")</f>
        <v>17.350000000000001</v>
      </c>
      <c r="E169" s="27">
        <f>IFERROR(ROUND(SUMIFS('OWNERSHIP 1%'!$V$2:$V$7159,'OWNERSHIP 1%'!$B$2:$B$7159,$A169,'OWNERSHIP 1%'!$U$2:$U$7159,1,'OWNERSHIP 1%'!$W$2:$W$7159,"&lt;=3"),2),"")</f>
        <v>46.27</v>
      </c>
      <c r="F169" s="27" cm="1">
        <f t="array" ref="F169">IFERROR(SUMPRODUCT(('OWNERSHIP 1%'!$B$2:$B$10000=$A169)*('OWNERSHIP 1%'!$U$2:$U$10000=1)*('OWNERSHIP 1%'!$V$2:$V$10000&gt;=1)),0)</f>
        <v>8</v>
      </c>
      <c r="G169" s="27">
        <f t="shared" si="8"/>
        <v>33</v>
      </c>
      <c r="H169" s="27" t="str">
        <f t="shared" si="9"/>
        <v>Moderat</v>
      </c>
      <c r="I169" s="27" t="str">
        <f t="shared" si="10"/>
        <v>Sedang</v>
      </c>
    </row>
    <row r="170" spans="1:9" x14ac:dyDescent="0.25">
      <c r="A170" s="27" t="str">
        <f>" "&amp;'TICKER LIST'!B170</f>
        <v xml:space="preserve"> MSTI</v>
      </c>
      <c r="B170" s="27">
        <f>IFERROR(ROUND(MAX(0,MIN(100,100-SUMIFS('OWNERSHIP 1%'!$V$2:$V$10000,'OWNERSHIP 1%'!$B$2:$B$10000,$A170,'OWNERSHIP 1%'!$U$2:$U$10000,1))),2),"")</f>
        <v>10.69</v>
      </c>
      <c r="C170" s="27" cm="1">
        <f t="array" ref="C170">IFERROR(ROUND(SUMPRODUCT(('OWNERSHIP 1%'!$B$2:$B$10000=$A170)*('OWNERSHIP 1%'!$U$2:$U$10000=1)*('OWNERSHIP 1%'!$V$2:$V$10000)^2),0),"")</f>
        <v>2415</v>
      </c>
      <c r="D170" s="27">
        <f>IFERROR(ROUND(_xlfn.SINGLE(_xlfn.MAXIFS('OWNERSHIP 1%'!$V$2:$V$10000,'OWNERSHIP 1%'!$B$2:$B$10000,$A170,'OWNERSHIP 1%'!$U$2:$U$10000,1)),2),"")</f>
        <v>28.75</v>
      </c>
      <c r="E170" s="27">
        <f>IFERROR(ROUND(SUMIFS('OWNERSHIP 1%'!$V$2:$V$7159,'OWNERSHIP 1%'!$B$2:$B$7159,$A170,'OWNERSHIP 1%'!$U$2:$U$7159,1,'OWNERSHIP 1%'!$W$2:$W$7159,"&lt;=3"),2),"")</f>
        <v>84.98</v>
      </c>
      <c r="F170" s="27" cm="1">
        <f t="array" ref="F170">IFERROR(SUMPRODUCT(('OWNERSHIP 1%'!$B$2:$B$10000=$A170)*('OWNERSHIP 1%'!$U$2:$U$10000=1)*('OWNERSHIP 1%'!$V$2:$V$10000&gt;=1)),0)</f>
        <v>6</v>
      </c>
      <c r="G170" s="27">
        <f t="shared" si="8"/>
        <v>55</v>
      </c>
      <c r="H170" s="27" t="str">
        <f t="shared" si="9"/>
        <v>Terkonsentrasi</v>
      </c>
      <c r="I170" s="27" t="str">
        <f t="shared" si="10"/>
        <v>Sedang</v>
      </c>
    </row>
    <row r="171" spans="1:9" x14ac:dyDescent="0.25">
      <c r="A171" s="27" t="str">
        <f>" "&amp;'TICKER LIST'!B171</f>
        <v xml:space="preserve"> IKPM</v>
      </c>
      <c r="B171" s="27">
        <f>IFERROR(ROUND(MAX(0,MIN(100,100-SUMIFS('OWNERSHIP 1%'!$V$2:$V$10000,'OWNERSHIP 1%'!$B$2:$B$10000,$A171,'OWNERSHIP 1%'!$U$2:$U$10000,1))),2),"")</f>
        <v>6.75</v>
      </c>
      <c r="C171" s="27" cm="1">
        <f t="array" ref="C171">IFERROR(ROUND(SUMPRODUCT(('OWNERSHIP 1%'!$B$2:$B$10000=$A171)*('OWNERSHIP 1%'!$U$2:$U$10000=1)*('OWNERSHIP 1%'!$V$2:$V$10000)^2),0),"")</f>
        <v>6151</v>
      </c>
      <c r="D171" s="27">
        <f>IFERROR(ROUND(_xlfn.SINGLE(_xlfn.MAXIFS('OWNERSHIP 1%'!$V$2:$V$10000,'OWNERSHIP 1%'!$B$2:$B$10000,$A171,'OWNERSHIP 1%'!$U$2:$U$10000,1)),2),"")</f>
        <v>78.11</v>
      </c>
      <c r="E171" s="27">
        <f>IFERROR(ROUND(SUMIFS('OWNERSHIP 1%'!$V$2:$V$7159,'OWNERSHIP 1%'!$B$2:$B$7159,$A171,'OWNERSHIP 1%'!$U$2:$U$7159,1,'OWNERSHIP 1%'!$W$2:$W$7159,"&lt;=3"),2),"")</f>
        <v>87.01</v>
      </c>
      <c r="F171" s="27" cm="1">
        <f t="array" ref="F171">IFERROR(SUMPRODUCT(('OWNERSHIP 1%'!$B$2:$B$10000=$A171)*('OWNERSHIP 1%'!$U$2:$U$10000=1)*('OWNERSHIP 1%'!$V$2:$V$10000&gt;=1)),0)</f>
        <v>7</v>
      </c>
      <c r="G171" s="27">
        <f t="shared" si="8"/>
        <v>72</v>
      </c>
      <c r="H171" s="27" t="str">
        <f t="shared" si="9"/>
        <v>Mayoritas</v>
      </c>
      <c r="I171" s="27" t="str">
        <f t="shared" si="10"/>
        <v>Tinggi</v>
      </c>
    </row>
    <row r="172" spans="1:9" x14ac:dyDescent="0.25">
      <c r="A172" s="27" t="str">
        <f>" "&amp;'TICKER LIST'!B172</f>
        <v xml:space="preserve"> AYAM</v>
      </c>
      <c r="B172" s="27">
        <f>IFERROR(ROUND(MAX(0,MIN(100,100-SUMIFS('OWNERSHIP 1%'!$V$2:$V$10000,'OWNERSHIP 1%'!$B$2:$B$10000,$A172,'OWNERSHIP 1%'!$U$2:$U$10000,1))),2),"")</f>
        <v>15.96</v>
      </c>
      <c r="C172" s="27" cm="1">
        <f t="array" ref="C172">IFERROR(ROUND(SUMPRODUCT(('OWNERSHIP 1%'!$B$2:$B$10000=$A172)*('OWNERSHIP 1%'!$U$2:$U$10000=1)*('OWNERSHIP 1%'!$V$2:$V$10000)^2),0),"")</f>
        <v>5875</v>
      </c>
      <c r="D172" s="27">
        <f>IFERROR(ROUND(_xlfn.SINGLE(_xlfn.MAXIFS('OWNERSHIP 1%'!$V$2:$V$10000,'OWNERSHIP 1%'!$B$2:$B$10000,$A172,'OWNERSHIP 1%'!$U$2:$U$10000,1)),2),"")</f>
        <v>76.55</v>
      </c>
      <c r="E172" s="27">
        <f>IFERROR(ROUND(SUMIFS('OWNERSHIP 1%'!$V$2:$V$7159,'OWNERSHIP 1%'!$B$2:$B$7159,$A172,'OWNERSHIP 1%'!$U$2:$U$7159,1,'OWNERSHIP 1%'!$W$2:$W$7159,"&lt;=3"),2),"")</f>
        <v>81.28</v>
      </c>
      <c r="F172" s="27" cm="1">
        <f t="array" ref="F172">IFERROR(SUMPRODUCT(('OWNERSHIP 1%'!$B$2:$B$10000=$A172)*('OWNERSHIP 1%'!$U$2:$U$10000=1)*('OWNERSHIP 1%'!$V$2:$V$10000&gt;=1)),0)</f>
        <v>5</v>
      </c>
      <c r="G172" s="27">
        <f t="shared" si="8"/>
        <v>71</v>
      </c>
      <c r="H172" s="27" t="str">
        <f t="shared" si="9"/>
        <v>Mayoritas</v>
      </c>
      <c r="I172" s="27" t="str">
        <f t="shared" si="10"/>
        <v>Tinggi</v>
      </c>
    </row>
    <row r="173" spans="1:9" x14ac:dyDescent="0.25">
      <c r="A173" s="27" t="str">
        <f>" "&amp;'TICKER LIST'!B173</f>
        <v xml:space="preserve"> SURI</v>
      </c>
      <c r="B173" s="27">
        <f>IFERROR(ROUND(MAX(0,MIN(100,100-SUMIFS('OWNERSHIP 1%'!$V$2:$V$10000,'OWNERSHIP 1%'!$B$2:$B$10000,$A173,'OWNERSHIP 1%'!$U$2:$U$10000,1))),2),"")</f>
        <v>9.8800000000000008</v>
      </c>
      <c r="C173" s="27" cm="1">
        <f t="array" ref="C173">IFERROR(ROUND(SUMPRODUCT(('OWNERSHIP 1%'!$B$2:$B$10000=$A173)*('OWNERSHIP 1%'!$U$2:$U$10000=1)*('OWNERSHIP 1%'!$V$2:$V$10000)^2),0),"")</f>
        <v>7427</v>
      </c>
      <c r="D173" s="27">
        <f>IFERROR(ROUND(_xlfn.SINGLE(_xlfn.MAXIFS('OWNERSHIP 1%'!$V$2:$V$10000,'OWNERSHIP 1%'!$B$2:$B$10000,$A173,'OWNERSHIP 1%'!$U$2:$U$10000,1)),2),"")</f>
        <v>86.13</v>
      </c>
      <c r="E173" s="27">
        <f>IFERROR(ROUND(SUMIFS('OWNERSHIP 1%'!$V$2:$V$7159,'OWNERSHIP 1%'!$B$2:$B$7159,$A173,'OWNERSHIP 1%'!$U$2:$U$7159,1,'OWNERSHIP 1%'!$W$2:$W$7159,"&lt;=3"),2),"")</f>
        <v>90.12</v>
      </c>
      <c r="F173" s="27" cm="1">
        <f t="array" ref="F173">IFERROR(SUMPRODUCT(('OWNERSHIP 1%'!$B$2:$B$10000=$A173)*('OWNERSHIP 1%'!$U$2:$U$10000=1)*('OWNERSHIP 1%'!$V$2:$V$10000&gt;=1)),0)</f>
        <v>3</v>
      </c>
      <c r="G173" s="27">
        <f t="shared" si="8"/>
        <v>83</v>
      </c>
      <c r="H173" s="27" t="str">
        <f t="shared" si="9"/>
        <v>Mayoritas</v>
      </c>
      <c r="I173" s="27" t="str">
        <f t="shared" si="10"/>
        <v>Tinggi</v>
      </c>
    </row>
    <row r="174" spans="1:9" x14ac:dyDescent="0.25">
      <c r="A174" s="27" t="str">
        <f>" "&amp;'TICKER LIST'!B174</f>
        <v xml:space="preserve"> ASLI</v>
      </c>
      <c r="B174" s="27">
        <f>IFERROR(ROUND(MAX(0,MIN(100,100-SUMIFS('OWNERSHIP 1%'!$V$2:$V$10000,'OWNERSHIP 1%'!$B$2:$B$10000,$A174,'OWNERSHIP 1%'!$U$2:$U$10000,1))),2),"")</f>
        <v>24.52</v>
      </c>
      <c r="C174" s="27" cm="1">
        <f t="array" ref="C174">IFERROR(ROUND(SUMPRODUCT(('OWNERSHIP 1%'!$B$2:$B$10000=$A174)*('OWNERSHIP 1%'!$U$2:$U$10000=1)*('OWNERSHIP 1%'!$V$2:$V$10000)^2),0),"")</f>
        <v>2785</v>
      </c>
      <c r="D174" s="27">
        <f>IFERROR(ROUND(_xlfn.SINGLE(_xlfn.MAXIFS('OWNERSHIP 1%'!$V$2:$V$10000,'OWNERSHIP 1%'!$B$2:$B$10000,$A174,'OWNERSHIP 1%'!$U$2:$U$10000,1)),2),"")</f>
        <v>51</v>
      </c>
      <c r="E174" s="27">
        <f>IFERROR(ROUND(SUMIFS('OWNERSHIP 1%'!$V$2:$V$7159,'OWNERSHIP 1%'!$B$2:$B$7159,$A174,'OWNERSHIP 1%'!$U$2:$U$7159,1,'OWNERSHIP 1%'!$W$2:$W$7159,"&lt;=3"),2),"")</f>
        <v>67.44</v>
      </c>
      <c r="F174" s="27" cm="1">
        <f t="array" ref="F174">IFERROR(SUMPRODUCT(('OWNERSHIP 1%'!$B$2:$B$10000=$A174)*('OWNERSHIP 1%'!$U$2:$U$10000=1)*('OWNERSHIP 1%'!$V$2:$V$10000&gt;=1)),0)</f>
        <v>7</v>
      </c>
      <c r="G174" s="27">
        <f t="shared" si="8"/>
        <v>50</v>
      </c>
      <c r="H174" s="27" t="str">
        <f t="shared" si="9"/>
        <v>Mayoritas</v>
      </c>
      <c r="I174" s="27" t="str">
        <f t="shared" si="10"/>
        <v>Sedang</v>
      </c>
    </row>
    <row r="175" spans="1:9" x14ac:dyDescent="0.25">
      <c r="A175" s="27" t="str">
        <f>" "&amp;'TICKER LIST'!B175</f>
        <v xml:space="preserve"> CGAS</v>
      </c>
      <c r="B175" s="27">
        <f>IFERROR(ROUND(MAX(0,MIN(100,100-SUMIFS('OWNERSHIP 1%'!$V$2:$V$10000,'OWNERSHIP 1%'!$B$2:$B$10000,$A175,'OWNERSHIP 1%'!$U$2:$U$10000,1))),2),"")</f>
        <v>22.83</v>
      </c>
      <c r="C175" s="27" cm="1">
        <f t="array" ref="C175">IFERROR(ROUND(SUMPRODUCT(('OWNERSHIP 1%'!$B$2:$B$10000=$A175)*('OWNERSHIP 1%'!$U$2:$U$10000=1)*('OWNERSHIP 1%'!$V$2:$V$10000)^2),0),"")</f>
        <v>1652</v>
      </c>
      <c r="D175" s="27">
        <f>IFERROR(ROUND(_xlfn.SINGLE(_xlfn.MAXIFS('OWNERSHIP 1%'!$V$2:$V$10000,'OWNERSHIP 1%'!$B$2:$B$10000,$A175,'OWNERSHIP 1%'!$U$2:$U$10000,1)),2),"")</f>
        <v>32.32</v>
      </c>
      <c r="E175" s="27">
        <f>IFERROR(ROUND(SUMIFS('OWNERSHIP 1%'!$V$2:$V$7159,'OWNERSHIP 1%'!$B$2:$B$7159,$A175,'OWNERSHIP 1%'!$U$2:$U$7159,1,'OWNERSHIP 1%'!$W$2:$W$7159,"&lt;=3"),2),"")</f>
        <v>62.86</v>
      </c>
      <c r="F175" s="27" cm="1">
        <f t="array" ref="F175">IFERROR(SUMPRODUCT(('OWNERSHIP 1%'!$B$2:$B$10000=$A175)*('OWNERSHIP 1%'!$U$2:$U$10000=1)*('OWNERSHIP 1%'!$V$2:$V$10000&gt;=1)),0)</f>
        <v>8</v>
      </c>
      <c r="G175" s="27">
        <f t="shared" si="8"/>
        <v>42</v>
      </c>
      <c r="H175" s="27" t="str">
        <f t="shared" si="9"/>
        <v>Oligopoli</v>
      </c>
      <c r="I175" s="27" t="str">
        <f t="shared" si="10"/>
        <v>Sedang</v>
      </c>
    </row>
    <row r="176" spans="1:9" x14ac:dyDescent="0.25">
      <c r="A176" s="27" t="str">
        <f>" "&amp;'TICKER LIST'!B176</f>
        <v xml:space="preserve"> NICE</v>
      </c>
      <c r="B176" s="27">
        <f>IFERROR(ROUND(MAX(0,MIN(100,100-SUMIFS('OWNERSHIP 1%'!$V$2:$V$10000,'OWNERSHIP 1%'!$B$2:$B$10000,$A176,'OWNERSHIP 1%'!$U$2:$U$10000,1))),2),"")</f>
        <v>4.07</v>
      </c>
      <c r="C176" s="27" cm="1">
        <f t="array" ref="C176">IFERROR(ROUND(SUMPRODUCT(('OWNERSHIP 1%'!$B$2:$B$10000=$A176)*('OWNERSHIP 1%'!$U$2:$U$10000=1)*('OWNERSHIP 1%'!$V$2:$V$10000)^2),0),"")</f>
        <v>5066</v>
      </c>
      <c r="D176" s="27">
        <f>IFERROR(ROUND(_xlfn.SINGLE(_xlfn.MAXIFS('OWNERSHIP 1%'!$V$2:$V$10000,'OWNERSHIP 1%'!$B$2:$B$10000,$A176,'OWNERSHIP 1%'!$U$2:$U$10000,1)),2),"")</f>
        <v>69.569999999999993</v>
      </c>
      <c r="E176" s="27">
        <f>IFERROR(ROUND(SUMIFS('OWNERSHIP 1%'!$V$2:$V$7159,'OWNERSHIP 1%'!$B$2:$B$7159,$A176,'OWNERSHIP 1%'!$U$2:$U$7159,1,'OWNERSHIP 1%'!$W$2:$W$7159,"&lt;=3"),2),"")</f>
        <v>89.62</v>
      </c>
      <c r="F176" s="27" cm="1">
        <f t="array" ref="F176">IFERROR(SUMPRODUCT(('OWNERSHIP 1%'!$B$2:$B$10000=$A176)*('OWNERSHIP 1%'!$U$2:$U$10000=1)*('OWNERSHIP 1%'!$V$2:$V$10000&gt;=1)),0)</f>
        <v>5</v>
      </c>
      <c r="G176" s="27">
        <f t="shared" si="8"/>
        <v>70</v>
      </c>
      <c r="H176" s="27" t="str">
        <f t="shared" si="9"/>
        <v>Mayoritas</v>
      </c>
      <c r="I176" s="27" t="str">
        <f t="shared" si="10"/>
        <v>Tinggi</v>
      </c>
    </row>
    <row r="177" spans="1:9" x14ac:dyDescent="0.25">
      <c r="A177" s="27" t="str">
        <f>" "&amp;'TICKER LIST'!B177</f>
        <v xml:space="preserve"> MSJA</v>
      </c>
      <c r="B177" s="27">
        <f>IFERROR(ROUND(MAX(0,MIN(100,100-SUMIFS('OWNERSHIP 1%'!$V$2:$V$10000,'OWNERSHIP 1%'!$B$2:$B$10000,$A177,'OWNERSHIP 1%'!$U$2:$U$10000,1))),2),"")</f>
        <v>4.42</v>
      </c>
      <c r="C177" s="27" cm="1">
        <f t="array" ref="C177">IFERROR(ROUND(SUMPRODUCT(('OWNERSHIP 1%'!$B$2:$B$10000=$A177)*('OWNERSHIP 1%'!$U$2:$U$10000=1)*('OWNERSHIP 1%'!$V$2:$V$10000)^2),0),"")</f>
        <v>4258</v>
      </c>
      <c r="D177" s="27">
        <f>IFERROR(ROUND(_xlfn.SINGLE(_xlfn.MAXIFS('OWNERSHIP 1%'!$V$2:$V$10000,'OWNERSHIP 1%'!$B$2:$B$10000,$A177,'OWNERSHIP 1%'!$U$2:$U$10000,1)),2),"")</f>
        <v>63.84</v>
      </c>
      <c r="E177" s="27">
        <f>IFERROR(ROUND(SUMIFS('OWNERSHIP 1%'!$V$2:$V$7159,'OWNERSHIP 1%'!$B$2:$B$7159,$A177,'OWNERSHIP 1%'!$U$2:$U$7159,1,'OWNERSHIP 1%'!$W$2:$W$7159,"&lt;=3"),2),"")</f>
        <v>76.56</v>
      </c>
      <c r="F177" s="27" cm="1">
        <f t="array" ref="F177">IFERROR(SUMPRODUCT(('OWNERSHIP 1%'!$B$2:$B$10000=$A177)*('OWNERSHIP 1%'!$U$2:$U$10000=1)*('OWNERSHIP 1%'!$V$2:$V$10000&gt;=1)),0)</f>
        <v>7</v>
      </c>
      <c r="G177" s="27">
        <f t="shared" si="8"/>
        <v>60</v>
      </c>
      <c r="H177" s="27" t="str">
        <f t="shared" si="9"/>
        <v>Mayoritas</v>
      </c>
      <c r="I177" s="27" t="str">
        <f t="shared" si="10"/>
        <v>Tinggi</v>
      </c>
    </row>
    <row r="178" spans="1:9" x14ac:dyDescent="0.25">
      <c r="A178" s="27" t="str">
        <f>" "&amp;'TICKER LIST'!B178</f>
        <v xml:space="preserve"> SMLE</v>
      </c>
      <c r="B178" s="27">
        <f>IFERROR(ROUND(MAX(0,MIN(100,100-SUMIFS('OWNERSHIP 1%'!$V$2:$V$10000,'OWNERSHIP 1%'!$B$2:$B$10000,$A178,'OWNERSHIP 1%'!$U$2:$U$10000,1))),2),"")</f>
        <v>17.5</v>
      </c>
      <c r="C178" s="27" cm="1">
        <f t="array" ref="C178">IFERROR(ROUND(SUMPRODUCT(('OWNERSHIP 1%'!$B$2:$B$10000=$A178)*('OWNERSHIP 1%'!$U$2:$U$10000=1)*('OWNERSHIP 1%'!$V$2:$V$10000)^2),0),"")</f>
        <v>3317</v>
      </c>
      <c r="D178" s="27">
        <f>IFERROR(ROUND(_xlfn.SINGLE(_xlfn.MAXIFS('OWNERSHIP 1%'!$V$2:$V$10000,'OWNERSHIP 1%'!$B$2:$B$10000,$A178,'OWNERSHIP 1%'!$U$2:$U$10000,1)),2),"")</f>
        <v>56.73</v>
      </c>
      <c r="E178" s="27">
        <f>IFERROR(ROUND(SUMIFS('OWNERSHIP 1%'!$V$2:$V$7159,'OWNERSHIP 1%'!$B$2:$B$7159,$A178,'OWNERSHIP 1%'!$U$2:$U$7159,1,'OWNERSHIP 1%'!$W$2:$W$7159,"&lt;=3"),2),"")</f>
        <v>67.239999999999995</v>
      </c>
      <c r="F178" s="27" cm="1">
        <f t="array" ref="F178">IFERROR(SUMPRODUCT(('OWNERSHIP 1%'!$B$2:$B$10000=$A178)*('OWNERSHIP 1%'!$U$2:$U$10000=1)*('OWNERSHIP 1%'!$V$2:$V$10000&gt;=1)),0)</f>
        <v>10</v>
      </c>
      <c r="G178" s="27">
        <f t="shared" si="8"/>
        <v>49</v>
      </c>
      <c r="H178" s="27" t="str">
        <f t="shared" si="9"/>
        <v>Mayoritas</v>
      </c>
      <c r="I178" s="27" t="str">
        <f t="shared" si="10"/>
        <v>Sedang</v>
      </c>
    </row>
    <row r="179" spans="1:9" x14ac:dyDescent="0.25">
      <c r="A179" s="27" t="str">
        <f>" "&amp;'TICKER LIST'!B179</f>
        <v xml:space="preserve"> ACRO</v>
      </c>
      <c r="B179" s="27">
        <f>IFERROR(ROUND(MAX(0,MIN(100,100-SUMIFS('OWNERSHIP 1%'!$V$2:$V$10000,'OWNERSHIP 1%'!$B$2:$B$10000,$A179,'OWNERSHIP 1%'!$U$2:$U$10000,1))),2),"")</f>
        <v>10.23</v>
      </c>
      <c r="C179" s="27" cm="1">
        <f t="array" ref="C179">IFERROR(ROUND(SUMPRODUCT(('OWNERSHIP 1%'!$B$2:$B$10000=$A179)*('OWNERSHIP 1%'!$U$2:$U$10000=1)*('OWNERSHIP 1%'!$V$2:$V$10000)^2),0),"")</f>
        <v>6191</v>
      </c>
      <c r="D179" s="27">
        <f>IFERROR(ROUND(_xlfn.SINGLE(_xlfn.MAXIFS('OWNERSHIP 1%'!$V$2:$V$10000,'OWNERSHIP 1%'!$B$2:$B$10000,$A179,'OWNERSHIP 1%'!$U$2:$U$10000,1)),2),"")</f>
        <v>78.400000000000006</v>
      </c>
      <c r="E179" s="27">
        <f>IFERROR(ROUND(SUMIFS('OWNERSHIP 1%'!$V$2:$V$7159,'OWNERSHIP 1%'!$B$2:$B$7159,$A179,'OWNERSHIP 1%'!$U$2:$U$7159,1,'OWNERSHIP 1%'!$W$2:$W$7159,"&lt;=3"),2),"")</f>
        <v>86.67</v>
      </c>
      <c r="F179" s="27" cm="1">
        <f t="array" ref="F179">IFERROR(SUMPRODUCT(('OWNERSHIP 1%'!$B$2:$B$10000=$A179)*('OWNERSHIP 1%'!$U$2:$U$10000=1)*('OWNERSHIP 1%'!$V$2:$V$10000&gt;=1)),0)</f>
        <v>4</v>
      </c>
      <c r="G179" s="27">
        <f t="shared" si="8"/>
        <v>75</v>
      </c>
      <c r="H179" s="27" t="str">
        <f t="shared" si="9"/>
        <v>Mayoritas</v>
      </c>
      <c r="I179" s="27" t="str">
        <f t="shared" si="10"/>
        <v>Tinggi</v>
      </c>
    </row>
    <row r="180" spans="1:9" x14ac:dyDescent="0.25">
      <c r="A180" s="27" t="str">
        <f>" "&amp;'TICKER LIST'!B180</f>
        <v xml:space="preserve"> MANG</v>
      </c>
      <c r="B180" s="27">
        <f>IFERROR(ROUND(MAX(0,MIN(100,100-SUMIFS('OWNERSHIP 1%'!$V$2:$V$10000,'OWNERSHIP 1%'!$B$2:$B$10000,$A180,'OWNERSHIP 1%'!$U$2:$U$10000,1))),2),"")</f>
        <v>15.74</v>
      </c>
      <c r="C180" s="27" cm="1">
        <f t="array" ref="C180">IFERROR(ROUND(SUMPRODUCT(('OWNERSHIP 1%'!$B$2:$B$10000=$A180)*('OWNERSHIP 1%'!$U$2:$U$10000=1)*('OWNERSHIP 1%'!$V$2:$V$10000)^2),0),"")</f>
        <v>3206</v>
      </c>
      <c r="D180" s="27">
        <f>IFERROR(ROUND(_xlfn.SINGLE(_xlfn.MAXIFS('OWNERSHIP 1%'!$V$2:$V$10000,'OWNERSHIP 1%'!$B$2:$B$10000,$A180,'OWNERSHIP 1%'!$U$2:$U$10000,1)),2),"")</f>
        <v>54.56</v>
      </c>
      <c r="E180" s="27">
        <f>IFERROR(ROUND(SUMIFS('OWNERSHIP 1%'!$V$2:$V$7159,'OWNERSHIP 1%'!$B$2:$B$7159,$A180,'OWNERSHIP 1%'!$U$2:$U$7159,1,'OWNERSHIP 1%'!$W$2:$W$7159,"&lt;=3"),2),"")</f>
        <v>73.180000000000007</v>
      </c>
      <c r="F180" s="27" cm="1">
        <f t="array" ref="F180">IFERROR(SUMPRODUCT(('OWNERSHIP 1%'!$B$2:$B$10000=$A180)*('OWNERSHIP 1%'!$U$2:$U$10000=1)*('OWNERSHIP 1%'!$V$2:$V$10000&gt;=1)),0)</f>
        <v>6</v>
      </c>
      <c r="G180" s="27">
        <f t="shared" si="8"/>
        <v>55</v>
      </c>
      <c r="H180" s="27" t="str">
        <f t="shared" si="9"/>
        <v>Mayoritas</v>
      </c>
      <c r="I180" s="27" t="str">
        <f t="shared" si="10"/>
        <v>Sedang</v>
      </c>
    </row>
    <row r="181" spans="1:9" x14ac:dyDescent="0.25">
      <c r="A181" s="27" t="str">
        <f>" "&amp;'TICKER LIST'!B181</f>
        <v xml:space="preserve"> GRPH</v>
      </c>
      <c r="B181" s="27">
        <f>IFERROR(ROUND(MAX(0,MIN(100,100-SUMIFS('OWNERSHIP 1%'!$V$2:$V$10000,'OWNERSHIP 1%'!$B$2:$B$10000,$A181,'OWNERSHIP 1%'!$U$2:$U$10000,1))),2),"")</f>
        <v>20.52</v>
      </c>
      <c r="C181" s="27" cm="1">
        <f t="array" ref="C181">IFERROR(ROUND(SUMPRODUCT(('OWNERSHIP 1%'!$B$2:$B$10000=$A181)*('OWNERSHIP 1%'!$U$2:$U$10000=1)*('OWNERSHIP 1%'!$V$2:$V$10000)^2),0),"")</f>
        <v>4975</v>
      </c>
      <c r="D181" s="27">
        <f>IFERROR(ROUND(_xlfn.SINGLE(_xlfn.MAXIFS('OWNERSHIP 1%'!$V$2:$V$10000,'OWNERSHIP 1%'!$B$2:$B$10000,$A181,'OWNERSHIP 1%'!$U$2:$U$10000,1)),2),"")</f>
        <v>70.239999999999995</v>
      </c>
      <c r="E181" s="27">
        <f>IFERROR(ROUND(SUMIFS('OWNERSHIP 1%'!$V$2:$V$7159,'OWNERSHIP 1%'!$B$2:$B$7159,$A181,'OWNERSHIP 1%'!$U$2:$U$7159,1,'OWNERSHIP 1%'!$W$2:$W$7159,"&lt;=3"),2),"")</f>
        <v>78.349999999999994</v>
      </c>
      <c r="F181" s="27" cm="1">
        <f t="array" ref="F181">IFERROR(SUMPRODUCT(('OWNERSHIP 1%'!$B$2:$B$10000=$A181)*('OWNERSHIP 1%'!$U$2:$U$10000=1)*('OWNERSHIP 1%'!$V$2:$V$10000&gt;=1)),0)</f>
        <v>4</v>
      </c>
      <c r="G181" s="27">
        <f t="shared" si="8"/>
        <v>67</v>
      </c>
      <c r="H181" s="27" t="str">
        <f t="shared" si="9"/>
        <v>Mayoritas</v>
      </c>
      <c r="I181" s="27" t="str">
        <f t="shared" si="10"/>
        <v>Tinggi</v>
      </c>
    </row>
    <row r="182" spans="1:9" x14ac:dyDescent="0.25">
      <c r="A182" s="27" t="str">
        <f>" "&amp;'TICKER LIST'!B182</f>
        <v xml:space="preserve"> SMGA</v>
      </c>
      <c r="B182" s="27">
        <f>IFERROR(ROUND(MAX(0,MIN(100,100-SUMIFS('OWNERSHIP 1%'!$V$2:$V$10000,'OWNERSHIP 1%'!$B$2:$B$10000,$A182,'OWNERSHIP 1%'!$U$2:$U$10000,1))),2),"")</f>
        <v>15.65</v>
      </c>
      <c r="C182" s="27" cm="1">
        <f t="array" ref="C182">IFERROR(ROUND(SUMPRODUCT(('OWNERSHIP 1%'!$B$2:$B$10000=$A182)*('OWNERSHIP 1%'!$U$2:$U$10000=1)*('OWNERSHIP 1%'!$V$2:$V$10000)^2),0),"")</f>
        <v>5260</v>
      </c>
      <c r="D182" s="27">
        <f>IFERROR(ROUND(_xlfn.SINGLE(_xlfn.MAXIFS('OWNERSHIP 1%'!$V$2:$V$10000,'OWNERSHIP 1%'!$B$2:$B$10000,$A182,'OWNERSHIP 1%'!$U$2:$U$10000,1)),2),"")</f>
        <v>72</v>
      </c>
      <c r="E182" s="27">
        <f>IFERROR(ROUND(SUMIFS('OWNERSHIP 1%'!$V$2:$V$7159,'OWNERSHIP 1%'!$B$2:$B$7159,$A182,'OWNERSHIP 1%'!$U$2:$U$7159,1,'OWNERSHIP 1%'!$W$2:$W$7159,"&lt;=3"),2),"")</f>
        <v>83.21</v>
      </c>
      <c r="F182" s="27" cm="1">
        <f t="array" ref="F182">IFERROR(SUMPRODUCT(('OWNERSHIP 1%'!$B$2:$B$10000=$A182)*('OWNERSHIP 1%'!$U$2:$U$10000=1)*('OWNERSHIP 1%'!$V$2:$V$10000&gt;=1)),0)</f>
        <v>4</v>
      </c>
      <c r="G182" s="27">
        <f t="shared" si="8"/>
        <v>70</v>
      </c>
      <c r="H182" s="27" t="str">
        <f t="shared" si="9"/>
        <v>Mayoritas</v>
      </c>
      <c r="I182" s="27" t="str">
        <f t="shared" si="10"/>
        <v>Tinggi</v>
      </c>
    </row>
    <row r="183" spans="1:9" x14ac:dyDescent="0.25">
      <c r="A183" s="27" t="str">
        <f>" "&amp;'TICKER LIST'!B183</f>
        <v xml:space="preserve"> UNTD</v>
      </c>
      <c r="B183" s="27">
        <f>IFERROR(ROUND(MAX(0,MIN(100,100-SUMIFS('OWNERSHIP 1%'!$V$2:$V$10000,'OWNERSHIP 1%'!$B$2:$B$10000,$A183,'OWNERSHIP 1%'!$U$2:$U$10000,1))),2),"")</f>
        <v>9.26</v>
      </c>
      <c r="C183" s="27" cm="1">
        <f t="array" ref="C183">IFERROR(ROUND(SUMPRODUCT(('OWNERSHIP 1%'!$B$2:$B$10000=$A183)*('OWNERSHIP 1%'!$U$2:$U$10000=1)*('OWNERSHIP 1%'!$V$2:$V$10000)^2),0),"")</f>
        <v>1426</v>
      </c>
      <c r="D183" s="27">
        <f>IFERROR(ROUND(_xlfn.SINGLE(_xlfn.MAXIFS('OWNERSHIP 1%'!$V$2:$V$10000,'OWNERSHIP 1%'!$B$2:$B$10000,$A183,'OWNERSHIP 1%'!$U$2:$U$10000,1)),2),"")</f>
        <v>22.5</v>
      </c>
      <c r="E183" s="27">
        <f>IFERROR(ROUND(SUMIFS('OWNERSHIP 1%'!$V$2:$V$7159,'OWNERSHIP 1%'!$B$2:$B$7159,$A183,'OWNERSHIP 1%'!$U$2:$U$7159,1,'OWNERSHIP 1%'!$W$2:$W$7159,"&lt;=3"),2),"")</f>
        <v>58.12</v>
      </c>
      <c r="F183" s="27" cm="1">
        <f t="array" ref="F183">IFERROR(SUMPRODUCT(('OWNERSHIP 1%'!$B$2:$B$10000=$A183)*('OWNERSHIP 1%'!$U$2:$U$10000=1)*('OWNERSHIP 1%'!$V$2:$V$10000&gt;=1)),0)</f>
        <v>12</v>
      </c>
      <c r="G183" s="27">
        <f t="shared" si="8"/>
        <v>35</v>
      </c>
      <c r="H183" s="27" t="str">
        <f t="shared" si="9"/>
        <v>Moderat</v>
      </c>
      <c r="I183" s="27" t="str">
        <f t="shared" si="10"/>
        <v>Sedang</v>
      </c>
    </row>
    <row r="184" spans="1:9" x14ac:dyDescent="0.25">
      <c r="A184" s="27" t="str">
        <f>" "&amp;'TICKER LIST'!B184</f>
        <v xml:space="preserve"> TOSK</v>
      </c>
      <c r="B184" s="27">
        <f>IFERROR(ROUND(MAX(0,MIN(100,100-SUMIFS('OWNERSHIP 1%'!$V$2:$V$10000,'OWNERSHIP 1%'!$B$2:$B$10000,$A184,'OWNERSHIP 1%'!$U$2:$U$10000,1))),2),"")</f>
        <v>23.05</v>
      </c>
      <c r="C184" s="27" cm="1">
        <f t="array" ref="C184">IFERROR(ROUND(SUMPRODUCT(('OWNERSHIP 1%'!$B$2:$B$10000=$A184)*('OWNERSHIP 1%'!$U$2:$U$10000=1)*('OWNERSHIP 1%'!$V$2:$V$10000)^2),0),"")</f>
        <v>3129</v>
      </c>
      <c r="D184" s="27">
        <f>IFERROR(ROUND(_xlfn.SINGLE(_xlfn.MAXIFS('OWNERSHIP 1%'!$V$2:$V$10000,'OWNERSHIP 1%'!$B$2:$B$10000,$A184,'OWNERSHIP 1%'!$U$2:$U$10000,1)),2),"")</f>
        <v>54.17</v>
      </c>
      <c r="E184" s="27">
        <f>IFERROR(ROUND(SUMIFS('OWNERSHIP 1%'!$V$2:$V$7159,'OWNERSHIP 1%'!$B$2:$B$7159,$A184,'OWNERSHIP 1%'!$U$2:$U$7159,1,'OWNERSHIP 1%'!$W$2:$W$7159,"&lt;=3"),2),"")</f>
        <v>72.8</v>
      </c>
      <c r="F184" s="27" cm="1">
        <f t="array" ref="F184">IFERROR(SUMPRODUCT(('OWNERSHIP 1%'!$B$2:$B$10000=$A184)*('OWNERSHIP 1%'!$U$2:$U$10000=1)*('OWNERSHIP 1%'!$V$2:$V$10000&gt;=1)),0)</f>
        <v>5</v>
      </c>
      <c r="G184" s="27">
        <f t="shared" si="8"/>
        <v>55</v>
      </c>
      <c r="H184" s="27" t="str">
        <f t="shared" si="9"/>
        <v>Mayoritas</v>
      </c>
      <c r="I184" s="27" t="str">
        <f t="shared" si="10"/>
        <v>Sedang</v>
      </c>
    </row>
    <row r="185" spans="1:9" x14ac:dyDescent="0.25">
      <c r="A185" s="27" t="str">
        <f>" "&amp;'TICKER LIST'!B185</f>
        <v xml:space="preserve"> MPIX</v>
      </c>
      <c r="B185" s="27">
        <f>IFERROR(ROUND(MAX(0,MIN(100,100-SUMIFS('OWNERSHIP 1%'!$V$2:$V$10000,'OWNERSHIP 1%'!$B$2:$B$10000,$A185,'OWNERSHIP 1%'!$U$2:$U$10000,1))),2),"")</f>
        <v>25.11</v>
      </c>
      <c r="C185" s="27" cm="1">
        <f t="array" ref="C185">IFERROR(ROUND(SUMPRODUCT(('OWNERSHIP 1%'!$B$2:$B$10000=$A185)*('OWNERSHIP 1%'!$U$2:$U$10000=1)*('OWNERSHIP 1%'!$V$2:$V$10000)^2),0),"")</f>
        <v>3640</v>
      </c>
      <c r="D185" s="27">
        <f>IFERROR(ROUND(_xlfn.SINGLE(_xlfn.MAXIFS('OWNERSHIP 1%'!$V$2:$V$10000,'OWNERSHIP 1%'!$B$2:$B$10000,$A185,'OWNERSHIP 1%'!$U$2:$U$10000,1)),2),"")</f>
        <v>60</v>
      </c>
      <c r="E185" s="27">
        <f>IFERROR(ROUND(SUMIFS('OWNERSHIP 1%'!$V$2:$V$7159,'OWNERSHIP 1%'!$B$2:$B$7159,$A185,'OWNERSHIP 1%'!$U$2:$U$7159,1,'OWNERSHIP 1%'!$W$2:$W$7159,"&lt;=3"),2),"")</f>
        <v>67.44</v>
      </c>
      <c r="F185" s="27" cm="1">
        <f t="array" ref="F185">IFERROR(SUMPRODUCT(('OWNERSHIP 1%'!$B$2:$B$10000=$A185)*('OWNERSHIP 1%'!$U$2:$U$10000=1)*('OWNERSHIP 1%'!$V$2:$V$10000&gt;=1)),0)</f>
        <v>8</v>
      </c>
      <c r="G185" s="27">
        <f t="shared" si="8"/>
        <v>53</v>
      </c>
      <c r="H185" s="27" t="str">
        <f t="shared" si="9"/>
        <v>Mayoritas</v>
      </c>
      <c r="I185" s="27" t="str">
        <f t="shared" si="10"/>
        <v>Sedang</v>
      </c>
    </row>
    <row r="186" spans="1:9" x14ac:dyDescent="0.25">
      <c r="A186" s="27" t="str">
        <f>" "&amp;'TICKER LIST'!B186</f>
        <v xml:space="preserve"> ALII</v>
      </c>
      <c r="B186" s="27">
        <f>IFERROR(ROUND(MAX(0,MIN(100,100-SUMIFS('OWNERSHIP 1%'!$V$2:$V$10000,'OWNERSHIP 1%'!$B$2:$B$10000,$A186,'OWNERSHIP 1%'!$U$2:$U$10000,1))),2),"")</f>
        <v>2.33</v>
      </c>
      <c r="C186" s="27" cm="1">
        <f t="array" ref="C186">IFERROR(ROUND(SUMPRODUCT(('OWNERSHIP 1%'!$B$2:$B$10000=$A186)*('OWNERSHIP 1%'!$U$2:$U$10000=1)*('OWNERSHIP 1%'!$V$2:$V$10000)^2),0),"")</f>
        <v>2285</v>
      </c>
      <c r="D186" s="27">
        <f>IFERROR(ROUND(_xlfn.SINGLE(_xlfn.MAXIFS('OWNERSHIP 1%'!$V$2:$V$10000,'OWNERSHIP 1%'!$B$2:$B$10000,$A186,'OWNERSHIP 1%'!$U$2:$U$10000,1)),2),"")</f>
        <v>32.869999999999997</v>
      </c>
      <c r="E186" s="27">
        <f>IFERROR(ROUND(SUMIFS('OWNERSHIP 1%'!$V$2:$V$7159,'OWNERSHIP 1%'!$B$2:$B$7159,$A186,'OWNERSHIP 1%'!$U$2:$U$7159,1,'OWNERSHIP 1%'!$W$2:$W$7159,"&lt;=3"),2),"")</f>
        <v>75.47</v>
      </c>
      <c r="F186" s="27" cm="1">
        <f t="array" ref="F186">IFERROR(SUMPRODUCT(('OWNERSHIP 1%'!$B$2:$B$10000=$A186)*('OWNERSHIP 1%'!$U$2:$U$10000=1)*('OWNERSHIP 1%'!$V$2:$V$10000&gt;=1)),0)</f>
        <v>10</v>
      </c>
      <c r="G186" s="27">
        <f t="shared" si="8"/>
        <v>47</v>
      </c>
      <c r="H186" s="27" t="str">
        <f t="shared" si="9"/>
        <v>Terkonsentrasi</v>
      </c>
      <c r="I186" s="27" t="str">
        <f t="shared" si="10"/>
        <v>Sedang</v>
      </c>
    </row>
    <row r="187" spans="1:9" x14ac:dyDescent="0.25">
      <c r="A187" s="27" t="str">
        <f>" "&amp;'TICKER LIST'!B187</f>
        <v xml:space="preserve"> MKAP</v>
      </c>
      <c r="B187" s="27">
        <f>IFERROR(ROUND(MAX(0,MIN(100,100-SUMIFS('OWNERSHIP 1%'!$V$2:$V$10000,'OWNERSHIP 1%'!$B$2:$B$10000,$A187,'OWNERSHIP 1%'!$U$2:$U$10000,1))),2),"")</f>
        <v>7.87</v>
      </c>
      <c r="C187" s="27" cm="1">
        <f t="array" ref="C187">IFERROR(ROUND(SUMPRODUCT(('OWNERSHIP 1%'!$B$2:$B$10000=$A187)*('OWNERSHIP 1%'!$U$2:$U$10000=1)*('OWNERSHIP 1%'!$V$2:$V$10000)^2),0),"")</f>
        <v>5845</v>
      </c>
      <c r="D187" s="27">
        <f>IFERROR(ROUND(_xlfn.SINGLE(_xlfn.MAXIFS('OWNERSHIP 1%'!$V$2:$V$10000,'OWNERSHIP 1%'!$B$2:$B$10000,$A187,'OWNERSHIP 1%'!$U$2:$U$10000,1)),2),"")</f>
        <v>76</v>
      </c>
      <c r="E187" s="27">
        <f>IFERROR(ROUND(SUMIFS('OWNERSHIP 1%'!$V$2:$V$7159,'OWNERSHIP 1%'!$B$2:$B$7159,$A187,'OWNERSHIP 1%'!$U$2:$U$7159,1,'OWNERSHIP 1%'!$W$2:$W$7159,"&lt;=3"),2),"")</f>
        <v>85.72</v>
      </c>
      <c r="F187" s="27" cm="1">
        <f t="array" ref="F187">IFERROR(SUMPRODUCT(('OWNERSHIP 1%'!$B$2:$B$10000=$A187)*('OWNERSHIP 1%'!$U$2:$U$10000=1)*('OWNERSHIP 1%'!$V$2:$V$10000&gt;=1)),0)</f>
        <v>5</v>
      </c>
      <c r="G187" s="27">
        <f t="shared" si="8"/>
        <v>72</v>
      </c>
      <c r="H187" s="27" t="str">
        <f t="shared" si="9"/>
        <v>Mayoritas</v>
      </c>
      <c r="I187" s="27" t="str">
        <f t="shared" si="10"/>
        <v>Tinggi</v>
      </c>
    </row>
    <row r="188" spans="1:9" x14ac:dyDescent="0.25">
      <c r="A188" s="27" t="str">
        <f>" "&amp;'TICKER LIST'!B188</f>
        <v xml:space="preserve"> MEJA</v>
      </c>
      <c r="B188" s="27">
        <f>IFERROR(ROUND(MAX(0,MIN(100,100-SUMIFS('OWNERSHIP 1%'!$V$2:$V$10000,'OWNERSHIP 1%'!$B$2:$B$10000,$A188,'OWNERSHIP 1%'!$U$2:$U$10000,1))),2),"")</f>
        <v>50.42</v>
      </c>
      <c r="C188" s="27" cm="1">
        <f t="array" ref="C188">IFERROR(ROUND(SUMPRODUCT(('OWNERSHIP 1%'!$B$2:$B$10000=$A188)*('OWNERSHIP 1%'!$U$2:$U$10000=1)*('OWNERSHIP 1%'!$V$2:$V$10000)^2),0),"")</f>
        <v>1560</v>
      </c>
      <c r="D188" s="27">
        <f>IFERROR(ROUND(_xlfn.SINGLE(_xlfn.MAXIFS('OWNERSHIP 1%'!$V$2:$V$10000,'OWNERSHIP 1%'!$B$2:$B$10000,$A188,'OWNERSHIP 1%'!$U$2:$U$10000,1)),2),"")</f>
        <v>39.31</v>
      </c>
      <c r="E188" s="27">
        <f>IFERROR(ROUND(SUMIFS('OWNERSHIP 1%'!$V$2:$V$7159,'OWNERSHIP 1%'!$B$2:$B$7159,$A188,'OWNERSHIP 1%'!$U$2:$U$7159,1,'OWNERSHIP 1%'!$W$2:$W$7159,"&lt;=3"),2),"")</f>
        <v>42.81</v>
      </c>
      <c r="F188" s="27" cm="1">
        <f t="array" ref="F188">IFERROR(SUMPRODUCT(('OWNERSHIP 1%'!$B$2:$B$10000=$A188)*('OWNERSHIP 1%'!$U$2:$U$10000=1)*('OWNERSHIP 1%'!$V$2:$V$10000&gt;=1)),0)</f>
        <v>9</v>
      </c>
      <c r="G188" s="27">
        <f t="shared" si="8"/>
        <v>34</v>
      </c>
      <c r="H188" s="27" t="str">
        <f t="shared" si="9"/>
        <v>Moderat</v>
      </c>
      <c r="I188" s="27" t="str">
        <f t="shared" si="10"/>
        <v>Sedang</v>
      </c>
    </row>
    <row r="189" spans="1:9" x14ac:dyDescent="0.25">
      <c r="A189" s="27" t="str">
        <f>" "&amp;'TICKER LIST'!B189</f>
        <v xml:space="preserve"> LIVE</v>
      </c>
      <c r="B189" s="27">
        <f>IFERROR(ROUND(MAX(0,MIN(100,100-SUMIFS('OWNERSHIP 1%'!$V$2:$V$10000,'OWNERSHIP 1%'!$B$2:$B$10000,$A189,'OWNERSHIP 1%'!$U$2:$U$10000,1))),2),"")</f>
        <v>17.149999999999999</v>
      </c>
      <c r="C189" s="27" cm="1">
        <f t="array" ref="C189">IFERROR(ROUND(SUMPRODUCT(('OWNERSHIP 1%'!$B$2:$B$10000=$A189)*('OWNERSHIP 1%'!$U$2:$U$10000=1)*('OWNERSHIP 1%'!$V$2:$V$10000)^2),0),"")</f>
        <v>6198</v>
      </c>
      <c r="D189" s="27">
        <f>IFERROR(ROUND(_xlfn.SINGLE(_xlfn.MAXIFS('OWNERSHIP 1%'!$V$2:$V$10000,'OWNERSHIP 1%'!$B$2:$B$10000,$A189,'OWNERSHIP 1%'!$U$2:$U$10000,1)),2),"")</f>
        <v>78.69</v>
      </c>
      <c r="E189" s="27">
        <f>IFERROR(ROUND(SUMIFS('OWNERSHIP 1%'!$V$2:$V$7159,'OWNERSHIP 1%'!$B$2:$B$7159,$A189,'OWNERSHIP 1%'!$U$2:$U$7159,1,'OWNERSHIP 1%'!$W$2:$W$7159,"&lt;=3"),2),"")</f>
        <v>81.760000000000005</v>
      </c>
      <c r="F189" s="27" cm="1">
        <f t="array" ref="F189">IFERROR(SUMPRODUCT(('OWNERSHIP 1%'!$B$2:$B$10000=$A189)*('OWNERSHIP 1%'!$U$2:$U$10000=1)*('OWNERSHIP 1%'!$V$2:$V$10000&gt;=1)),0)</f>
        <v>4</v>
      </c>
      <c r="G189" s="27">
        <f t="shared" si="8"/>
        <v>73</v>
      </c>
      <c r="H189" s="27" t="str">
        <f t="shared" si="9"/>
        <v>Mayoritas</v>
      </c>
      <c r="I189" s="27" t="str">
        <f t="shared" si="10"/>
        <v>Tinggi</v>
      </c>
    </row>
    <row r="190" spans="1:9" x14ac:dyDescent="0.25">
      <c r="A190" s="27" t="str">
        <f>" "&amp;'TICKER LIST'!B190</f>
        <v xml:space="preserve"> HYGN</v>
      </c>
      <c r="B190" s="27">
        <f>IFERROR(ROUND(MAX(0,MIN(100,100-SUMIFS('OWNERSHIP 1%'!$V$2:$V$10000,'OWNERSHIP 1%'!$B$2:$B$10000,$A190,'OWNERSHIP 1%'!$U$2:$U$10000,1))),2),"")</f>
        <v>7.44</v>
      </c>
      <c r="C190" s="27" cm="1">
        <f t="array" ref="C190">IFERROR(ROUND(SUMPRODUCT(('OWNERSHIP 1%'!$B$2:$B$10000=$A190)*('OWNERSHIP 1%'!$U$2:$U$10000=1)*('OWNERSHIP 1%'!$V$2:$V$10000)^2),0),"")</f>
        <v>2787</v>
      </c>
      <c r="D190" s="27">
        <f>IFERROR(ROUND(_xlfn.SINGLE(_xlfn.MAXIFS('OWNERSHIP 1%'!$V$2:$V$10000,'OWNERSHIP 1%'!$B$2:$B$10000,$A190,'OWNERSHIP 1%'!$U$2:$U$10000,1)),2),"")</f>
        <v>47.52</v>
      </c>
      <c r="E190" s="27">
        <f>IFERROR(ROUND(SUMIFS('OWNERSHIP 1%'!$V$2:$V$7159,'OWNERSHIP 1%'!$B$2:$B$7159,$A190,'OWNERSHIP 1%'!$U$2:$U$7159,1,'OWNERSHIP 1%'!$W$2:$W$7159,"&lt;=3"),2),"")</f>
        <v>75.48</v>
      </c>
      <c r="F190" s="27" cm="1">
        <f t="array" ref="F190">IFERROR(SUMPRODUCT(('OWNERSHIP 1%'!$B$2:$B$10000=$A190)*('OWNERSHIP 1%'!$U$2:$U$10000=1)*('OWNERSHIP 1%'!$V$2:$V$10000&gt;=1)),0)</f>
        <v>10</v>
      </c>
      <c r="G190" s="27">
        <f t="shared" si="8"/>
        <v>49</v>
      </c>
      <c r="H190" s="27" t="str">
        <f t="shared" si="9"/>
        <v>Terkonsentrasi</v>
      </c>
      <c r="I190" s="27" t="str">
        <f t="shared" si="10"/>
        <v>Sedang</v>
      </c>
    </row>
    <row r="191" spans="1:9" x14ac:dyDescent="0.25">
      <c r="A191" s="27" t="str">
        <f>" "&amp;'TICKER LIST'!B191</f>
        <v xml:space="preserve"> BAIK</v>
      </c>
      <c r="B191" s="27">
        <f>IFERROR(ROUND(MAX(0,MIN(100,100-SUMIFS('OWNERSHIP 1%'!$V$2:$V$10000,'OWNERSHIP 1%'!$B$2:$B$10000,$A191,'OWNERSHIP 1%'!$U$2:$U$10000,1))),2),"")</f>
        <v>21.16</v>
      </c>
      <c r="C191" s="27" cm="1">
        <f t="array" ref="C191">IFERROR(ROUND(SUMPRODUCT(('OWNERSHIP 1%'!$B$2:$B$10000=$A191)*('OWNERSHIP 1%'!$U$2:$U$10000=1)*('OWNERSHIP 1%'!$V$2:$V$10000)^2),0),"")</f>
        <v>6216</v>
      </c>
      <c r="D191" s="27">
        <f>IFERROR(ROUND(_xlfn.SINGLE(_xlfn.MAXIFS('OWNERSHIP 1%'!$V$2:$V$10000,'OWNERSHIP 1%'!$B$2:$B$10000,$A191,'OWNERSHIP 1%'!$U$2:$U$10000,1)),2),"")</f>
        <v>78.84</v>
      </c>
      <c r="E191" s="27">
        <f>IFERROR(ROUND(SUMIFS('OWNERSHIP 1%'!$V$2:$V$7159,'OWNERSHIP 1%'!$B$2:$B$7159,$A191,'OWNERSHIP 1%'!$U$2:$U$7159,1,'OWNERSHIP 1%'!$W$2:$W$7159,"&lt;=3"),2),"")</f>
        <v>78.84</v>
      </c>
      <c r="F191" s="27" cm="1">
        <f t="array" ref="F191">IFERROR(SUMPRODUCT(('OWNERSHIP 1%'!$B$2:$B$10000=$A191)*('OWNERSHIP 1%'!$U$2:$U$10000=1)*('OWNERSHIP 1%'!$V$2:$V$10000&gt;=1)),0)</f>
        <v>1</v>
      </c>
      <c r="G191" s="27">
        <f t="shared" si="8"/>
        <v>76</v>
      </c>
      <c r="H191" s="27" t="str">
        <f t="shared" si="9"/>
        <v>Mayoritas</v>
      </c>
      <c r="I191" s="27" t="str">
        <f t="shared" si="10"/>
        <v>Tinggi</v>
      </c>
    </row>
    <row r="192" spans="1:9" x14ac:dyDescent="0.25">
      <c r="A192" s="27" t="str">
        <f>" "&amp;'TICKER LIST'!B192</f>
        <v xml:space="preserve"> VISI</v>
      </c>
      <c r="B192" s="27">
        <f>IFERROR(ROUND(MAX(0,MIN(100,100-SUMIFS('OWNERSHIP 1%'!$V$2:$V$10000,'OWNERSHIP 1%'!$B$2:$B$10000,$A192,'OWNERSHIP 1%'!$U$2:$U$10000,1))),2),"")</f>
        <v>20</v>
      </c>
      <c r="C192" s="27" cm="1">
        <f t="array" ref="C192">IFERROR(ROUND(SUMPRODUCT(('OWNERSHIP 1%'!$B$2:$B$10000=$A192)*('OWNERSHIP 1%'!$U$2:$U$10000=1)*('OWNERSHIP 1%'!$V$2:$V$10000)^2),0),"")</f>
        <v>3991</v>
      </c>
      <c r="D192" s="27">
        <f>IFERROR(ROUND(_xlfn.SINGLE(_xlfn.MAXIFS('OWNERSHIP 1%'!$V$2:$V$10000,'OWNERSHIP 1%'!$B$2:$B$10000,$A192,'OWNERSHIP 1%'!$U$2:$U$10000,1)),2),"")</f>
        <v>61.84</v>
      </c>
      <c r="E192" s="27">
        <f>IFERROR(ROUND(SUMIFS('OWNERSHIP 1%'!$V$2:$V$7159,'OWNERSHIP 1%'!$B$2:$B$7159,$A192,'OWNERSHIP 1%'!$U$2:$U$7159,1,'OWNERSHIP 1%'!$W$2:$W$7159,"&lt;=3"),2),"")</f>
        <v>80</v>
      </c>
      <c r="F192" s="27" cm="1">
        <f t="array" ref="F192">IFERROR(SUMPRODUCT(('OWNERSHIP 1%'!$B$2:$B$10000=$A192)*('OWNERSHIP 1%'!$U$2:$U$10000=1)*('OWNERSHIP 1%'!$V$2:$V$10000&gt;=1)),0)</f>
        <v>3</v>
      </c>
      <c r="G192" s="27">
        <f t="shared" si="8"/>
        <v>64</v>
      </c>
      <c r="H192" s="27" t="str">
        <f t="shared" si="9"/>
        <v>Mayoritas</v>
      </c>
      <c r="I192" s="27" t="str">
        <f t="shared" si="10"/>
        <v>Tinggi</v>
      </c>
    </row>
    <row r="193" spans="1:9" x14ac:dyDescent="0.25">
      <c r="A193" s="27" t="str">
        <f>" "&amp;'TICKER LIST'!B193</f>
        <v xml:space="preserve"> AREA</v>
      </c>
      <c r="B193" s="27">
        <f>IFERROR(ROUND(MAX(0,MIN(100,100-SUMIFS('OWNERSHIP 1%'!$V$2:$V$10000,'OWNERSHIP 1%'!$B$2:$B$10000,$A193,'OWNERSHIP 1%'!$U$2:$U$10000,1))),2),"")</f>
        <v>5.51</v>
      </c>
      <c r="C193" s="27" cm="1">
        <f t="array" ref="C193">IFERROR(ROUND(SUMPRODUCT(('OWNERSHIP 1%'!$B$2:$B$10000=$A193)*('OWNERSHIP 1%'!$U$2:$U$10000=1)*('OWNERSHIP 1%'!$V$2:$V$10000)^2),0),"")</f>
        <v>2570</v>
      </c>
      <c r="D193" s="27">
        <f>IFERROR(ROUND(_xlfn.SINGLE(_xlfn.MAXIFS('OWNERSHIP 1%'!$V$2:$V$10000,'OWNERSHIP 1%'!$B$2:$B$10000,$A193,'OWNERSHIP 1%'!$U$2:$U$10000,1)),2),"")</f>
        <v>38.06</v>
      </c>
      <c r="E193" s="27">
        <f>IFERROR(ROUND(SUMIFS('OWNERSHIP 1%'!$V$2:$V$7159,'OWNERSHIP 1%'!$B$2:$B$7159,$A193,'OWNERSHIP 1%'!$U$2:$U$7159,1,'OWNERSHIP 1%'!$W$2:$W$7159,"&lt;=3"),2),"")</f>
        <v>79.849999999999994</v>
      </c>
      <c r="F193" s="27" cm="1">
        <f t="array" ref="F193">IFERROR(SUMPRODUCT(('OWNERSHIP 1%'!$B$2:$B$10000=$A193)*('OWNERSHIP 1%'!$U$2:$U$10000=1)*('OWNERSHIP 1%'!$V$2:$V$10000&gt;=1)),0)</f>
        <v>7</v>
      </c>
      <c r="G193" s="27">
        <f t="shared" si="8"/>
        <v>53</v>
      </c>
      <c r="H193" s="27" t="str">
        <f t="shared" si="9"/>
        <v>Terkonsentrasi</v>
      </c>
      <c r="I193" s="27" t="str">
        <f t="shared" si="10"/>
        <v>Sedang</v>
      </c>
    </row>
    <row r="194" spans="1:9" x14ac:dyDescent="0.25">
      <c r="A194" s="27" t="str">
        <f>" "&amp;'TICKER LIST'!B194</f>
        <v xml:space="preserve"> MHKI</v>
      </c>
      <c r="B194" s="27">
        <f>IFERROR(ROUND(MAX(0,MIN(100,100-SUMIFS('OWNERSHIP 1%'!$V$2:$V$10000,'OWNERSHIP 1%'!$B$2:$B$10000,$A194,'OWNERSHIP 1%'!$U$2:$U$10000,1))),2),"")</f>
        <v>20.079999999999998</v>
      </c>
      <c r="C194" s="27" cm="1">
        <f t="array" ref="C194">IFERROR(ROUND(SUMPRODUCT(('OWNERSHIP 1%'!$B$2:$B$10000=$A194)*('OWNERSHIP 1%'!$U$2:$U$10000=1)*('OWNERSHIP 1%'!$V$2:$V$10000)^2),0),"")</f>
        <v>6180</v>
      </c>
      <c r="D194" s="27">
        <f>IFERROR(ROUND(_xlfn.SINGLE(_xlfn.MAXIFS('OWNERSHIP 1%'!$V$2:$V$10000,'OWNERSHIP 1%'!$B$2:$B$10000,$A194,'OWNERSHIP 1%'!$U$2:$U$10000,1)),2),"")</f>
        <v>78.599999999999994</v>
      </c>
      <c r="E194" s="27">
        <f>IFERROR(ROUND(SUMIFS('OWNERSHIP 1%'!$V$2:$V$7159,'OWNERSHIP 1%'!$B$2:$B$7159,$A194,'OWNERSHIP 1%'!$U$2:$U$7159,1,'OWNERSHIP 1%'!$W$2:$W$7159,"&lt;=3"),2),"")</f>
        <v>79.92</v>
      </c>
      <c r="F194" s="27" cm="1">
        <f t="array" ref="F194">IFERROR(SUMPRODUCT(('OWNERSHIP 1%'!$B$2:$B$10000=$A194)*('OWNERSHIP 1%'!$U$2:$U$10000=1)*('OWNERSHIP 1%'!$V$2:$V$10000&gt;=1)),0)</f>
        <v>2</v>
      </c>
      <c r="G194" s="27">
        <f t="shared" si="8"/>
        <v>75</v>
      </c>
      <c r="H194" s="27" t="str">
        <f t="shared" si="9"/>
        <v>Mayoritas</v>
      </c>
      <c r="I194" s="27" t="str">
        <f t="shared" si="10"/>
        <v>Tinggi</v>
      </c>
    </row>
    <row r="195" spans="1:9" x14ac:dyDescent="0.25">
      <c r="A195" s="27" t="str">
        <f>" "&amp;'TICKER LIST'!B195</f>
        <v xml:space="preserve"> ATLA</v>
      </c>
      <c r="B195" s="27">
        <f>IFERROR(ROUND(MAX(0,MIN(100,100-SUMIFS('OWNERSHIP 1%'!$V$2:$V$10000,'OWNERSHIP 1%'!$B$2:$B$10000,$A195,'OWNERSHIP 1%'!$U$2:$U$10000,1))),2),"")</f>
        <v>39.82</v>
      </c>
      <c r="C195" s="27" cm="1">
        <f t="array" ref="C195">IFERROR(ROUND(SUMPRODUCT(('OWNERSHIP 1%'!$B$2:$B$10000=$A195)*('OWNERSHIP 1%'!$U$2:$U$10000=1)*('OWNERSHIP 1%'!$V$2:$V$10000)^2),0),"")</f>
        <v>2157</v>
      </c>
      <c r="D195" s="27">
        <f>IFERROR(ROUND(_xlfn.SINGLE(_xlfn.MAXIFS('OWNERSHIP 1%'!$V$2:$V$10000,'OWNERSHIP 1%'!$B$2:$B$10000,$A195,'OWNERSHIP 1%'!$U$2:$U$10000,1)),2),"")</f>
        <v>43.25</v>
      </c>
      <c r="E195" s="27">
        <f>IFERROR(ROUND(SUMIFS('OWNERSHIP 1%'!$V$2:$V$7159,'OWNERSHIP 1%'!$B$2:$B$7159,$A195,'OWNERSHIP 1%'!$U$2:$U$7159,1,'OWNERSHIP 1%'!$W$2:$W$7159,"&lt;=3"),2),"")</f>
        <v>60.18</v>
      </c>
      <c r="F195" s="27" cm="1">
        <f t="array" ref="F195">IFERROR(SUMPRODUCT(('OWNERSHIP 1%'!$B$2:$B$10000=$A195)*('OWNERSHIP 1%'!$U$2:$U$10000=1)*('OWNERSHIP 1%'!$V$2:$V$10000&gt;=1)),0)</f>
        <v>2</v>
      </c>
      <c r="G195" s="27">
        <f t="shared" ref="G195:G258" si="11">IFERROR(ROUND(((C195/10000)*0.45+(E195/100)*0.35+IF(F195=0,0,MAX(0,MIN(1,(20-F195)/19)))*0.2)*100,0),"")</f>
        <v>50</v>
      </c>
      <c r="H195" s="27" t="str">
        <f t="shared" ref="H195:H258" si="12">IF(B195="","",IF(D195&gt;=50,"Mayoritas",IF(E195&gt;=70,"Terkonsentrasi",IF(E195&gt;=60,"Oligopoli",IF(E195&lt;=40,"Tersebar","Moderat")))))</f>
        <v>Oligopoli</v>
      </c>
      <c r="I195" s="27" t="str">
        <f t="shared" ref="I195:I258" si="13">IF(G195="","",IF(G195&lt;=25,"Rendah",IF(G195&lt;=55,"Sedang","Tinggi")))</f>
        <v>Sedang</v>
      </c>
    </row>
    <row r="196" spans="1:9" x14ac:dyDescent="0.25">
      <c r="A196" s="27" t="str">
        <f>" "&amp;'TICKER LIST'!B196</f>
        <v xml:space="preserve"> DATA</v>
      </c>
      <c r="B196" s="27">
        <f>IFERROR(ROUND(MAX(0,MIN(100,100-SUMIFS('OWNERSHIP 1%'!$V$2:$V$10000,'OWNERSHIP 1%'!$B$2:$B$10000,$A196,'OWNERSHIP 1%'!$U$2:$U$10000,1))),2),"")</f>
        <v>16.45</v>
      </c>
      <c r="C196" s="27" cm="1">
        <f t="array" ref="C196">IFERROR(ROUND(SUMPRODUCT(('OWNERSHIP 1%'!$B$2:$B$10000=$A196)*('OWNERSHIP 1%'!$U$2:$U$10000=1)*('OWNERSHIP 1%'!$V$2:$V$10000)^2),0),"")</f>
        <v>3459</v>
      </c>
      <c r="D196" s="27">
        <f>IFERROR(ROUND(_xlfn.SINGLE(_xlfn.MAXIFS('OWNERSHIP 1%'!$V$2:$V$10000,'OWNERSHIP 1%'!$B$2:$B$10000,$A196,'OWNERSHIP 1%'!$U$2:$U$10000,1)),2),"")</f>
        <v>51</v>
      </c>
      <c r="E196" s="27">
        <f>IFERROR(ROUND(SUMIFS('OWNERSHIP 1%'!$V$2:$V$7159,'OWNERSHIP 1%'!$B$2:$B$7159,$A196,'OWNERSHIP 1%'!$U$2:$U$7159,1,'OWNERSHIP 1%'!$W$2:$W$7159,"&lt;=3"),2),"")</f>
        <v>83.55</v>
      </c>
      <c r="F196" s="27" cm="1">
        <f t="array" ref="F196">IFERROR(SUMPRODUCT(('OWNERSHIP 1%'!$B$2:$B$10000=$A196)*('OWNERSHIP 1%'!$U$2:$U$10000=1)*('OWNERSHIP 1%'!$V$2:$V$10000&gt;=1)),0)</f>
        <v>3</v>
      </c>
      <c r="G196" s="27">
        <f t="shared" si="11"/>
        <v>63</v>
      </c>
      <c r="H196" s="27" t="str">
        <f t="shared" si="12"/>
        <v>Mayoritas</v>
      </c>
      <c r="I196" s="27" t="str">
        <f t="shared" si="13"/>
        <v>Tinggi</v>
      </c>
    </row>
    <row r="197" spans="1:9" x14ac:dyDescent="0.25">
      <c r="A197" s="27" t="str">
        <f>" "&amp;'TICKER LIST'!B197</f>
        <v xml:space="preserve"> SOLA</v>
      </c>
      <c r="B197" s="27">
        <f>IFERROR(ROUND(MAX(0,MIN(100,100-SUMIFS('OWNERSHIP 1%'!$V$2:$V$10000,'OWNERSHIP 1%'!$B$2:$B$10000,$A197,'OWNERSHIP 1%'!$U$2:$U$10000,1))),2),"")</f>
        <v>18.97</v>
      </c>
      <c r="C197" s="27" cm="1">
        <f t="array" ref="C197">IFERROR(ROUND(SUMPRODUCT(('OWNERSHIP 1%'!$B$2:$B$10000=$A197)*('OWNERSHIP 1%'!$U$2:$U$10000=1)*('OWNERSHIP 1%'!$V$2:$V$10000)^2),0),"")</f>
        <v>3511</v>
      </c>
      <c r="D197" s="27">
        <f>IFERROR(ROUND(_xlfn.SINGLE(_xlfn.MAXIFS('OWNERSHIP 1%'!$V$2:$V$10000,'OWNERSHIP 1%'!$B$2:$B$10000,$A197,'OWNERSHIP 1%'!$U$2:$U$10000,1)),2),"")</f>
        <v>57.8</v>
      </c>
      <c r="E197" s="27">
        <f>IFERROR(ROUND(SUMIFS('OWNERSHIP 1%'!$V$2:$V$7159,'OWNERSHIP 1%'!$B$2:$B$7159,$A197,'OWNERSHIP 1%'!$U$2:$U$7159,1,'OWNERSHIP 1%'!$W$2:$W$7159,"&lt;=3"),2),"")</f>
        <v>75.09</v>
      </c>
      <c r="F197" s="27" cm="1">
        <f t="array" ref="F197">IFERROR(SUMPRODUCT(('OWNERSHIP 1%'!$B$2:$B$10000=$A197)*('OWNERSHIP 1%'!$U$2:$U$10000=1)*('OWNERSHIP 1%'!$V$2:$V$10000&gt;=1)),0)</f>
        <v>5</v>
      </c>
      <c r="G197" s="27">
        <f t="shared" si="11"/>
        <v>58</v>
      </c>
      <c r="H197" s="27" t="str">
        <f t="shared" si="12"/>
        <v>Mayoritas</v>
      </c>
      <c r="I197" s="27" t="str">
        <f t="shared" si="13"/>
        <v>Tinggi</v>
      </c>
    </row>
    <row r="198" spans="1:9" x14ac:dyDescent="0.25">
      <c r="A198" s="27" t="str">
        <f>" "&amp;'TICKER LIST'!B198</f>
        <v xml:space="preserve"> BATR</v>
      </c>
      <c r="B198" s="27">
        <f>IFERROR(ROUND(MAX(0,MIN(100,100-SUMIFS('OWNERSHIP 1%'!$V$2:$V$10000,'OWNERSHIP 1%'!$B$2:$B$10000,$A198,'OWNERSHIP 1%'!$U$2:$U$10000,1))),2),"")</f>
        <v>6.41</v>
      </c>
      <c r="C198" s="27" cm="1">
        <f t="array" ref="C198">IFERROR(ROUND(SUMPRODUCT(('OWNERSHIP 1%'!$B$2:$B$10000=$A198)*('OWNERSHIP 1%'!$U$2:$U$10000=1)*('OWNERSHIP 1%'!$V$2:$V$10000)^2),0),"")</f>
        <v>2413</v>
      </c>
      <c r="D198" s="27">
        <f>IFERROR(ROUND(_xlfn.SINGLE(_xlfn.MAXIFS('OWNERSHIP 1%'!$V$2:$V$10000,'OWNERSHIP 1%'!$B$2:$B$10000,$A198,'OWNERSHIP 1%'!$U$2:$U$10000,1)),2),"")</f>
        <v>44.05</v>
      </c>
      <c r="E198" s="27">
        <f>IFERROR(ROUND(SUMIFS('OWNERSHIP 1%'!$V$2:$V$7159,'OWNERSHIP 1%'!$B$2:$B$7159,$A198,'OWNERSHIP 1%'!$U$2:$U$7159,1,'OWNERSHIP 1%'!$W$2:$W$7159,"&lt;=3"),2),"")</f>
        <v>72.27</v>
      </c>
      <c r="F198" s="27" cm="1">
        <f t="array" ref="F198">IFERROR(SUMPRODUCT(('OWNERSHIP 1%'!$B$2:$B$10000=$A198)*('OWNERSHIP 1%'!$U$2:$U$10000=1)*('OWNERSHIP 1%'!$V$2:$V$10000&gt;=1)),0)</f>
        <v>10</v>
      </c>
      <c r="G198" s="27">
        <f t="shared" si="11"/>
        <v>47</v>
      </c>
      <c r="H198" s="27" t="str">
        <f t="shared" si="12"/>
        <v>Terkonsentrasi</v>
      </c>
      <c r="I198" s="27" t="str">
        <f t="shared" si="13"/>
        <v>Sedang</v>
      </c>
    </row>
    <row r="199" spans="1:9" x14ac:dyDescent="0.25">
      <c r="A199" s="27" t="str">
        <f>" "&amp;'TICKER LIST'!B199</f>
        <v xml:space="preserve"> SPRE</v>
      </c>
      <c r="B199" s="27">
        <f>IFERROR(ROUND(MAX(0,MIN(100,100-SUMIFS('OWNERSHIP 1%'!$V$2:$V$10000,'OWNERSHIP 1%'!$B$2:$B$10000,$A199,'OWNERSHIP 1%'!$U$2:$U$10000,1))),2),"")</f>
        <v>19.39</v>
      </c>
      <c r="C199" s="27" cm="1">
        <f t="array" ref="C199">IFERROR(ROUND(SUMPRODUCT(('OWNERSHIP 1%'!$B$2:$B$10000=$A199)*('OWNERSHIP 1%'!$U$2:$U$10000=1)*('OWNERSHIP 1%'!$V$2:$V$10000)^2),0),"")</f>
        <v>1375</v>
      </c>
      <c r="D199" s="27">
        <f>IFERROR(ROUND(_xlfn.SINGLE(_xlfn.MAXIFS('OWNERSHIP 1%'!$V$2:$V$10000,'OWNERSHIP 1%'!$B$2:$B$10000,$A199,'OWNERSHIP 1%'!$U$2:$U$10000,1)),2),"")</f>
        <v>27.83</v>
      </c>
      <c r="E199" s="27">
        <f>IFERROR(ROUND(SUMIFS('OWNERSHIP 1%'!$V$2:$V$7159,'OWNERSHIP 1%'!$B$2:$B$7159,$A199,'OWNERSHIP 1%'!$U$2:$U$7159,1,'OWNERSHIP 1%'!$W$2:$W$7159,"&lt;=3"),2),"")</f>
        <v>59.51</v>
      </c>
      <c r="F199" s="27" cm="1">
        <f t="array" ref="F199">IFERROR(SUMPRODUCT(('OWNERSHIP 1%'!$B$2:$B$10000=$A199)*('OWNERSHIP 1%'!$U$2:$U$10000=1)*('OWNERSHIP 1%'!$V$2:$V$10000&gt;=1)),0)</f>
        <v>10</v>
      </c>
      <c r="G199" s="27">
        <f t="shared" si="11"/>
        <v>38</v>
      </c>
      <c r="H199" s="27" t="str">
        <f t="shared" si="12"/>
        <v>Moderat</v>
      </c>
      <c r="I199" s="27" t="str">
        <f t="shared" si="13"/>
        <v>Sedang</v>
      </c>
    </row>
    <row r="200" spans="1:9" x14ac:dyDescent="0.25">
      <c r="A200" s="27" t="str">
        <f>" "&amp;'TICKER LIST'!B200</f>
        <v xml:space="preserve"> PART</v>
      </c>
      <c r="B200" s="27">
        <f>IFERROR(ROUND(MAX(0,MIN(100,100-SUMIFS('OWNERSHIP 1%'!$V$2:$V$10000,'OWNERSHIP 1%'!$B$2:$B$10000,$A200,'OWNERSHIP 1%'!$U$2:$U$10000,1))),2),"")</f>
        <v>15.89</v>
      </c>
      <c r="C200" s="27" cm="1">
        <f t="array" ref="C200">IFERROR(ROUND(SUMPRODUCT(('OWNERSHIP 1%'!$B$2:$B$10000=$A200)*('OWNERSHIP 1%'!$U$2:$U$10000=1)*('OWNERSHIP 1%'!$V$2:$V$10000)^2),0),"")</f>
        <v>2932</v>
      </c>
      <c r="D200" s="27">
        <f>IFERROR(ROUND(_xlfn.SINGLE(_xlfn.MAXIFS('OWNERSHIP 1%'!$V$2:$V$10000,'OWNERSHIP 1%'!$B$2:$B$10000,$A200,'OWNERSHIP 1%'!$U$2:$U$10000,1)),2),"")</f>
        <v>52.48</v>
      </c>
      <c r="E200" s="27">
        <f>IFERROR(ROUND(SUMIFS('OWNERSHIP 1%'!$V$2:$V$7159,'OWNERSHIP 1%'!$B$2:$B$7159,$A200,'OWNERSHIP 1%'!$U$2:$U$7159,1,'OWNERSHIP 1%'!$W$2:$W$7159,"&lt;=3"),2),"")</f>
        <v>69.650000000000006</v>
      </c>
      <c r="F200" s="27" cm="1">
        <f t="array" ref="F200">IFERROR(SUMPRODUCT(('OWNERSHIP 1%'!$B$2:$B$10000=$A200)*('OWNERSHIP 1%'!$U$2:$U$10000=1)*('OWNERSHIP 1%'!$V$2:$V$10000&gt;=1)),0)</f>
        <v>12</v>
      </c>
      <c r="G200" s="27">
        <f t="shared" si="11"/>
        <v>46</v>
      </c>
      <c r="H200" s="27" t="str">
        <f t="shared" si="12"/>
        <v>Mayoritas</v>
      </c>
      <c r="I200" s="27" t="str">
        <f t="shared" si="13"/>
        <v>Sedang</v>
      </c>
    </row>
    <row r="201" spans="1:9" x14ac:dyDescent="0.25">
      <c r="A201" s="27" t="str">
        <f>" "&amp;'TICKER LIST'!B201</f>
        <v xml:space="preserve"> GOLF</v>
      </c>
      <c r="B201" s="27">
        <f>IFERROR(ROUND(MAX(0,MIN(100,100-SUMIFS('OWNERSHIP 1%'!$V$2:$V$10000,'OWNERSHIP 1%'!$B$2:$B$10000,$A201,'OWNERSHIP 1%'!$U$2:$U$10000,1))),2),"")</f>
        <v>3.25</v>
      </c>
      <c r="C201" s="27" cm="1">
        <f t="array" ref="C201">IFERROR(ROUND(SUMPRODUCT(('OWNERSHIP 1%'!$B$2:$B$10000=$A201)*('OWNERSHIP 1%'!$U$2:$U$10000=1)*('OWNERSHIP 1%'!$V$2:$V$10000)^2),0),"")</f>
        <v>7845</v>
      </c>
      <c r="D201" s="27">
        <f>IFERROR(ROUND(_xlfn.SINGLE(_xlfn.MAXIFS('OWNERSHIP 1%'!$V$2:$V$10000,'OWNERSHIP 1%'!$B$2:$B$10000,$A201,'OWNERSHIP 1%'!$U$2:$U$10000,1)),2),"")</f>
        <v>88.49</v>
      </c>
      <c r="E201" s="27">
        <f>IFERROR(ROUND(SUMIFS('OWNERSHIP 1%'!$V$2:$V$7159,'OWNERSHIP 1%'!$B$2:$B$7159,$A201,'OWNERSHIP 1%'!$U$2:$U$7159,1,'OWNERSHIP 1%'!$W$2:$W$7159,"&lt;=3"),2),"")</f>
        <v>92.54</v>
      </c>
      <c r="F201" s="27" cm="1">
        <f t="array" ref="F201">IFERROR(SUMPRODUCT(('OWNERSHIP 1%'!$B$2:$B$10000=$A201)*('OWNERSHIP 1%'!$U$2:$U$10000=1)*('OWNERSHIP 1%'!$V$2:$V$10000&gt;=1)),0)</f>
        <v>6</v>
      </c>
      <c r="G201" s="27">
        <f t="shared" si="11"/>
        <v>82</v>
      </c>
      <c r="H201" s="27" t="str">
        <f t="shared" si="12"/>
        <v>Mayoritas</v>
      </c>
      <c r="I201" s="27" t="str">
        <f t="shared" si="13"/>
        <v>Tinggi</v>
      </c>
    </row>
    <row r="202" spans="1:9" x14ac:dyDescent="0.25">
      <c r="A202" s="27" t="str">
        <f>" "&amp;'TICKER LIST'!B202</f>
        <v xml:space="preserve"> ISEA</v>
      </c>
      <c r="B202" s="27">
        <f>IFERROR(ROUND(MAX(0,MIN(100,100-SUMIFS('OWNERSHIP 1%'!$V$2:$V$10000,'OWNERSHIP 1%'!$B$2:$B$10000,$A202,'OWNERSHIP 1%'!$U$2:$U$10000,1))),2),"")</f>
        <v>18.809999999999999</v>
      </c>
      <c r="C202" s="27" cm="1">
        <f t="array" ref="C202">IFERROR(ROUND(SUMPRODUCT(('OWNERSHIP 1%'!$B$2:$B$10000=$A202)*('OWNERSHIP 1%'!$U$2:$U$10000=1)*('OWNERSHIP 1%'!$V$2:$V$10000)^2),0),"")</f>
        <v>4849</v>
      </c>
      <c r="D202" s="27">
        <f>IFERROR(ROUND(_xlfn.SINGLE(_xlfn.MAXIFS('OWNERSHIP 1%'!$V$2:$V$10000,'OWNERSHIP 1%'!$B$2:$B$10000,$A202,'OWNERSHIP 1%'!$U$2:$U$10000,1)),2),"")</f>
        <v>69.239999999999995</v>
      </c>
      <c r="E202" s="27">
        <f>IFERROR(ROUND(SUMIFS('OWNERSHIP 1%'!$V$2:$V$7159,'OWNERSHIP 1%'!$B$2:$B$7159,$A202,'OWNERSHIP 1%'!$U$2:$U$7159,1,'OWNERSHIP 1%'!$W$2:$W$7159,"&lt;=3"),2),"")</f>
        <v>79.17</v>
      </c>
      <c r="F202" s="27" cm="1">
        <f t="array" ref="F202">IFERROR(SUMPRODUCT(('OWNERSHIP 1%'!$B$2:$B$10000=$A202)*('OWNERSHIP 1%'!$U$2:$U$10000=1)*('OWNERSHIP 1%'!$V$2:$V$10000&gt;=1)),0)</f>
        <v>4</v>
      </c>
      <c r="G202" s="27">
        <f t="shared" si="11"/>
        <v>66</v>
      </c>
      <c r="H202" s="27" t="str">
        <f t="shared" si="12"/>
        <v>Mayoritas</v>
      </c>
      <c r="I202" s="27" t="str">
        <f t="shared" si="13"/>
        <v>Tinggi</v>
      </c>
    </row>
    <row r="203" spans="1:9" x14ac:dyDescent="0.25">
      <c r="A203" s="27" t="str">
        <f>" "&amp;'TICKER LIST'!B203</f>
        <v xml:space="preserve"> BLES</v>
      </c>
      <c r="B203" s="27">
        <f>IFERROR(ROUND(MAX(0,MIN(100,100-SUMIFS('OWNERSHIP 1%'!$V$2:$V$10000,'OWNERSHIP 1%'!$B$2:$B$10000,$A203,'OWNERSHIP 1%'!$U$2:$U$10000,1))),2),"")</f>
        <v>7.71</v>
      </c>
      <c r="C203" s="27" cm="1">
        <f t="array" ref="C203">IFERROR(ROUND(SUMPRODUCT(('OWNERSHIP 1%'!$B$2:$B$10000=$A203)*('OWNERSHIP 1%'!$U$2:$U$10000=1)*('OWNERSHIP 1%'!$V$2:$V$10000)^2),0),"")</f>
        <v>2882</v>
      </c>
      <c r="D203" s="27">
        <f>IFERROR(ROUND(_xlfn.SINGLE(_xlfn.MAXIFS('OWNERSHIP 1%'!$V$2:$V$10000,'OWNERSHIP 1%'!$B$2:$B$10000,$A203,'OWNERSHIP 1%'!$U$2:$U$10000,1)),2),"")</f>
        <v>40.83</v>
      </c>
      <c r="E203" s="27">
        <f>IFERROR(ROUND(SUMIFS('OWNERSHIP 1%'!$V$2:$V$7159,'OWNERSHIP 1%'!$B$2:$B$7159,$A203,'OWNERSHIP 1%'!$U$2:$U$7159,1,'OWNERSHIP 1%'!$W$2:$W$7159,"&lt;=3"),2),"")</f>
        <v>88.58</v>
      </c>
      <c r="F203" s="27" cm="1">
        <f t="array" ref="F203">IFERROR(SUMPRODUCT(('OWNERSHIP 1%'!$B$2:$B$10000=$A203)*('OWNERSHIP 1%'!$U$2:$U$10000=1)*('OWNERSHIP 1%'!$V$2:$V$10000&gt;=1)),0)</f>
        <v>5</v>
      </c>
      <c r="G203" s="27">
        <f t="shared" si="11"/>
        <v>60</v>
      </c>
      <c r="H203" s="27" t="str">
        <f t="shared" si="12"/>
        <v>Terkonsentrasi</v>
      </c>
      <c r="I203" s="27" t="str">
        <f t="shared" si="13"/>
        <v>Tinggi</v>
      </c>
    </row>
    <row r="204" spans="1:9" x14ac:dyDescent="0.25">
      <c r="A204" s="27" t="str">
        <f>" "&amp;'TICKER LIST'!B204</f>
        <v xml:space="preserve"> GUNA</v>
      </c>
      <c r="B204" s="27">
        <f>IFERROR(ROUND(MAX(0,MIN(100,100-SUMIFS('OWNERSHIP 1%'!$V$2:$V$10000,'OWNERSHIP 1%'!$B$2:$B$10000,$A204,'OWNERSHIP 1%'!$U$2:$U$10000,1))),2),"")</f>
        <v>3.71</v>
      </c>
      <c r="C204" s="27" cm="1">
        <f t="array" ref="C204">IFERROR(ROUND(SUMPRODUCT(('OWNERSHIP 1%'!$B$2:$B$10000=$A204)*('OWNERSHIP 1%'!$U$2:$U$10000=1)*('OWNERSHIP 1%'!$V$2:$V$10000)^2),0),"")</f>
        <v>1720</v>
      </c>
      <c r="D204" s="27">
        <f>IFERROR(ROUND(_xlfn.SINGLE(_xlfn.MAXIFS('OWNERSHIP 1%'!$V$2:$V$10000,'OWNERSHIP 1%'!$B$2:$B$10000,$A204,'OWNERSHIP 1%'!$U$2:$U$10000,1)),2),"")</f>
        <v>24</v>
      </c>
      <c r="E204" s="27">
        <f>IFERROR(ROUND(SUMIFS('OWNERSHIP 1%'!$V$2:$V$7159,'OWNERSHIP 1%'!$B$2:$B$7159,$A204,'OWNERSHIP 1%'!$U$2:$U$7159,1,'OWNERSHIP 1%'!$W$2:$W$7159,"&lt;=3"),2),"")</f>
        <v>64</v>
      </c>
      <c r="F204" s="27" cm="1">
        <f t="array" ref="F204">IFERROR(SUMPRODUCT(('OWNERSHIP 1%'!$B$2:$B$10000=$A204)*('OWNERSHIP 1%'!$U$2:$U$10000=1)*('OWNERSHIP 1%'!$V$2:$V$10000&gt;=1)),0)</f>
        <v>9</v>
      </c>
      <c r="G204" s="27">
        <f t="shared" si="11"/>
        <v>42</v>
      </c>
      <c r="H204" s="27" t="str">
        <f t="shared" si="12"/>
        <v>Oligopoli</v>
      </c>
      <c r="I204" s="27" t="str">
        <f t="shared" si="13"/>
        <v>Sedang</v>
      </c>
    </row>
    <row r="205" spans="1:9" x14ac:dyDescent="0.25">
      <c r="A205" s="27" t="str">
        <f>" "&amp;'TICKER LIST'!B205</f>
        <v xml:space="preserve"> LABS</v>
      </c>
      <c r="B205" s="27">
        <f>IFERROR(ROUND(MAX(0,MIN(100,100-SUMIFS('OWNERSHIP 1%'!$V$2:$V$10000,'OWNERSHIP 1%'!$B$2:$B$10000,$A205,'OWNERSHIP 1%'!$U$2:$U$10000,1))),2),"")</f>
        <v>14.76</v>
      </c>
      <c r="C205" s="27" cm="1">
        <f t="array" ref="C205">IFERROR(ROUND(SUMPRODUCT(('OWNERSHIP 1%'!$B$2:$B$10000=$A205)*('OWNERSHIP 1%'!$U$2:$U$10000=1)*('OWNERSHIP 1%'!$V$2:$V$10000)^2),0),"")</f>
        <v>5282</v>
      </c>
      <c r="D205" s="27">
        <f>IFERROR(ROUND(_xlfn.SINGLE(_xlfn.MAXIFS('OWNERSHIP 1%'!$V$2:$V$10000,'OWNERSHIP 1%'!$B$2:$B$10000,$A205,'OWNERSHIP 1%'!$U$2:$U$10000,1)),2),"")</f>
        <v>72.39</v>
      </c>
      <c r="E205" s="27">
        <f>IFERROR(ROUND(SUMIFS('OWNERSHIP 1%'!$V$2:$V$7159,'OWNERSHIP 1%'!$B$2:$B$7159,$A205,'OWNERSHIP 1%'!$U$2:$U$7159,1,'OWNERSHIP 1%'!$W$2:$W$7159,"&lt;=3"),2),"")</f>
        <v>78.97</v>
      </c>
      <c r="F205" s="27" cm="1">
        <f t="array" ref="F205">IFERROR(SUMPRODUCT(('OWNERSHIP 1%'!$B$2:$B$10000=$A205)*('OWNERSHIP 1%'!$U$2:$U$10000=1)*('OWNERSHIP 1%'!$V$2:$V$10000&gt;=1)),0)</f>
        <v>5</v>
      </c>
      <c r="G205" s="27">
        <f t="shared" si="11"/>
        <v>67</v>
      </c>
      <c r="H205" s="27" t="str">
        <f t="shared" si="12"/>
        <v>Mayoritas</v>
      </c>
      <c r="I205" s="27" t="str">
        <f t="shared" si="13"/>
        <v>Tinggi</v>
      </c>
    </row>
    <row r="206" spans="1:9" x14ac:dyDescent="0.25">
      <c r="A206" s="27" t="str">
        <f>" "&amp;'TICKER LIST'!B206</f>
        <v xml:space="preserve"> DOSS</v>
      </c>
      <c r="B206" s="27">
        <f>IFERROR(ROUND(MAX(0,MIN(100,100-SUMIFS('OWNERSHIP 1%'!$V$2:$V$10000,'OWNERSHIP 1%'!$B$2:$B$10000,$A206,'OWNERSHIP 1%'!$U$2:$U$10000,1))),2),"")</f>
        <v>11.58</v>
      </c>
      <c r="C206" s="27" cm="1">
        <f t="array" ref="C206">IFERROR(ROUND(SUMPRODUCT(('OWNERSHIP 1%'!$B$2:$B$10000=$A206)*('OWNERSHIP 1%'!$U$2:$U$10000=1)*('OWNERSHIP 1%'!$V$2:$V$10000)^2),0),"")</f>
        <v>4148</v>
      </c>
      <c r="D206" s="27">
        <f>IFERROR(ROUND(_xlfn.SINGLE(_xlfn.MAXIFS('OWNERSHIP 1%'!$V$2:$V$10000,'OWNERSHIP 1%'!$B$2:$B$10000,$A206,'OWNERSHIP 1%'!$U$2:$U$10000,1)),2),"")</f>
        <v>62.97</v>
      </c>
      <c r="E206" s="27">
        <f>IFERROR(ROUND(SUMIFS('OWNERSHIP 1%'!$V$2:$V$7159,'OWNERSHIP 1%'!$B$2:$B$7159,$A206,'OWNERSHIP 1%'!$U$2:$U$7159,1,'OWNERSHIP 1%'!$W$2:$W$7159,"&lt;=3"),2),"")</f>
        <v>80.19</v>
      </c>
      <c r="F206" s="27" cm="1">
        <f t="array" ref="F206">IFERROR(SUMPRODUCT(('OWNERSHIP 1%'!$B$2:$B$10000=$A206)*('OWNERSHIP 1%'!$U$2:$U$10000=1)*('OWNERSHIP 1%'!$V$2:$V$10000&gt;=1)),0)</f>
        <v>6</v>
      </c>
      <c r="G206" s="27">
        <f t="shared" si="11"/>
        <v>61</v>
      </c>
      <c r="H206" s="27" t="str">
        <f t="shared" si="12"/>
        <v>Mayoritas</v>
      </c>
      <c r="I206" s="27" t="str">
        <f t="shared" si="13"/>
        <v>Tinggi</v>
      </c>
    </row>
    <row r="207" spans="1:9" x14ac:dyDescent="0.25">
      <c r="A207" s="27" t="str">
        <f>" "&amp;'TICKER LIST'!B207</f>
        <v xml:space="preserve"> NEST</v>
      </c>
      <c r="B207" s="27">
        <f>IFERROR(ROUND(MAX(0,MIN(100,100-SUMIFS('OWNERSHIP 1%'!$V$2:$V$10000,'OWNERSHIP 1%'!$B$2:$B$10000,$A207,'OWNERSHIP 1%'!$U$2:$U$10000,1))),2),"")</f>
        <v>4.8600000000000003</v>
      </c>
      <c r="C207" s="27" cm="1">
        <f t="array" ref="C207">IFERROR(ROUND(SUMPRODUCT(('OWNERSHIP 1%'!$B$2:$B$10000=$A207)*('OWNERSHIP 1%'!$U$2:$U$10000=1)*('OWNERSHIP 1%'!$V$2:$V$10000)^2),0),"")</f>
        <v>5770</v>
      </c>
      <c r="D207" s="27">
        <f>IFERROR(ROUND(_xlfn.SINGLE(_xlfn.MAXIFS('OWNERSHIP 1%'!$V$2:$V$10000,'OWNERSHIP 1%'!$B$2:$B$10000,$A207,'OWNERSHIP 1%'!$U$2:$U$10000,1)),2),"")</f>
        <v>75.48</v>
      </c>
      <c r="E207" s="27">
        <f>IFERROR(ROUND(SUMIFS('OWNERSHIP 1%'!$V$2:$V$7159,'OWNERSHIP 1%'!$B$2:$B$7159,$A207,'OWNERSHIP 1%'!$U$2:$U$7159,1,'OWNERSHIP 1%'!$W$2:$W$7159,"&lt;=3"),2),"")</f>
        <v>85.49</v>
      </c>
      <c r="F207" s="27" cm="1">
        <f t="array" ref="F207">IFERROR(SUMPRODUCT(('OWNERSHIP 1%'!$B$2:$B$10000=$A207)*('OWNERSHIP 1%'!$U$2:$U$10000=1)*('OWNERSHIP 1%'!$V$2:$V$10000&gt;=1)),0)</f>
        <v>8</v>
      </c>
      <c r="G207" s="27">
        <f t="shared" si="11"/>
        <v>69</v>
      </c>
      <c r="H207" s="27" t="str">
        <f t="shared" si="12"/>
        <v>Mayoritas</v>
      </c>
      <c r="I207" s="27" t="str">
        <f t="shared" si="13"/>
        <v>Tinggi</v>
      </c>
    </row>
    <row r="208" spans="1:9" x14ac:dyDescent="0.25">
      <c r="A208" s="27" t="str">
        <f>" "&amp;'TICKER LIST'!B208</f>
        <v xml:space="preserve"> PTMR</v>
      </c>
      <c r="B208" s="27">
        <f>IFERROR(ROUND(MAX(0,MIN(100,100-SUMIFS('OWNERSHIP 1%'!$V$2:$V$10000,'OWNERSHIP 1%'!$B$2:$B$10000,$A208,'OWNERSHIP 1%'!$U$2:$U$10000,1))),2),"")</f>
        <v>6.48</v>
      </c>
      <c r="C208" s="27" cm="1">
        <f t="array" ref="C208">IFERROR(ROUND(SUMPRODUCT(('OWNERSHIP 1%'!$B$2:$B$10000=$A208)*('OWNERSHIP 1%'!$U$2:$U$10000=1)*('OWNERSHIP 1%'!$V$2:$V$10000)^2),0),"")</f>
        <v>5890</v>
      </c>
      <c r="D208" s="27">
        <f>IFERROR(ROUND(_xlfn.SINGLE(_xlfn.MAXIFS('OWNERSHIP 1%'!$V$2:$V$10000,'OWNERSHIP 1%'!$B$2:$B$10000,$A208,'OWNERSHIP 1%'!$U$2:$U$10000,1)),2),"")</f>
        <v>76.42</v>
      </c>
      <c r="E208" s="27">
        <f>IFERROR(ROUND(SUMIFS('OWNERSHIP 1%'!$V$2:$V$7159,'OWNERSHIP 1%'!$B$2:$B$7159,$A208,'OWNERSHIP 1%'!$U$2:$U$7159,1,'OWNERSHIP 1%'!$W$2:$W$7159,"&lt;=3"),2),"")</f>
        <v>84.23</v>
      </c>
      <c r="F208" s="27" cm="1">
        <f t="array" ref="F208">IFERROR(SUMPRODUCT(('OWNERSHIP 1%'!$B$2:$B$10000=$A208)*('OWNERSHIP 1%'!$U$2:$U$10000=1)*('OWNERSHIP 1%'!$V$2:$V$10000&gt;=1)),0)</f>
        <v>8</v>
      </c>
      <c r="G208" s="27">
        <f t="shared" si="11"/>
        <v>69</v>
      </c>
      <c r="H208" s="27" t="str">
        <f t="shared" si="12"/>
        <v>Mayoritas</v>
      </c>
      <c r="I208" s="27" t="str">
        <f t="shared" si="13"/>
        <v>Tinggi</v>
      </c>
    </row>
    <row r="209" spans="1:9" x14ac:dyDescent="0.25">
      <c r="A209" s="27" t="str">
        <f>" "&amp;'TICKER LIST'!B209</f>
        <v xml:space="preserve"> VERN</v>
      </c>
      <c r="B209" s="27">
        <f>IFERROR(ROUND(MAX(0,MIN(100,100-SUMIFS('OWNERSHIP 1%'!$V$2:$V$10000,'OWNERSHIP 1%'!$B$2:$B$10000,$A209,'OWNERSHIP 1%'!$U$2:$U$10000,1))),2),"")</f>
        <v>5.14</v>
      </c>
      <c r="C209" s="27" cm="1">
        <f t="array" ref="C209">IFERROR(ROUND(SUMPRODUCT(('OWNERSHIP 1%'!$B$2:$B$10000=$A209)*('OWNERSHIP 1%'!$U$2:$U$10000=1)*('OWNERSHIP 1%'!$V$2:$V$10000)^2),0),"")</f>
        <v>3136</v>
      </c>
      <c r="D209" s="27">
        <f>IFERROR(ROUND(_xlfn.SINGLE(_xlfn.MAXIFS('OWNERSHIP 1%'!$V$2:$V$10000,'OWNERSHIP 1%'!$B$2:$B$10000,$A209,'OWNERSHIP 1%'!$U$2:$U$10000,1)),2),"")</f>
        <v>46.63</v>
      </c>
      <c r="E209" s="27">
        <f>IFERROR(ROUND(SUMIFS('OWNERSHIP 1%'!$V$2:$V$7159,'OWNERSHIP 1%'!$B$2:$B$7159,$A209,'OWNERSHIP 1%'!$U$2:$U$7159,1,'OWNERSHIP 1%'!$W$2:$W$7159,"&lt;=3"),2),"")</f>
        <v>81.33</v>
      </c>
      <c r="F209" s="27" cm="1">
        <f t="array" ref="F209">IFERROR(SUMPRODUCT(('OWNERSHIP 1%'!$B$2:$B$10000=$A209)*('OWNERSHIP 1%'!$U$2:$U$10000=1)*('OWNERSHIP 1%'!$V$2:$V$10000&gt;=1)),0)</f>
        <v>6</v>
      </c>
      <c r="G209" s="27">
        <f t="shared" si="11"/>
        <v>57</v>
      </c>
      <c r="H209" s="27" t="str">
        <f t="shared" si="12"/>
        <v>Terkonsentrasi</v>
      </c>
      <c r="I209" s="27" t="str">
        <f t="shared" si="13"/>
        <v>Tinggi</v>
      </c>
    </row>
    <row r="210" spans="1:9" x14ac:dyDescent="0.25">
      <c r="A210" s="27" t="str">
        <f>" "&amp;'TICKER LIST'!B210</f>
        <v xml:space="preserve"> DAAZ</v>
      </c>
      <c r="B210" s="27">
        <f>IFERROR(ROUND(MAX(0,MIN(100,100-SUMIFS('OWNERSHIP 1%'!$V$2:$V$10000,'OWNERSHIP 1%'!$B$2:$B$10000,$A210,'OWNERSHIP 1%'!$U$2:$U$10000,1))),2),"")</f>
        <v>5.36</v>
      </c>
      <c r="C210" s="27" cm="1">
        <f t="array" ref="C210">IFERROR(ROUND(SUMPRODUCT(('OWNERSHIP 1%'!$B$2:$B$10000=$A210)*('OWNERSHIP 1%'!$U$2:$U$10000=1)*('OWNERSHIP 1%'!$V$2:$V$10000)^2),0),"")</f>
        <v>2394</v>
      </c>
      <c r="D210" s="27">
        <f>IFERROR(ROUND(_xlfn.SINGLE(_xlfn.MAXIFS('OWNERSHIP 1%'!$V$2:$V$10000,'OWNERSHIP 1%'!$B$2:$B$10000,$A210,'OWNERSHIP 1%'!$U$2:$U$10000,1)),2),"")</f>
        <v>42.49</v>
      </c>
      <c r="E210" s="27">
        <f>IFERROR(ROUND(SUMIFS('OWNERSHIP 1%'!$V$2:$V$7159,'OWNERSHIP 1%'!$B$2:$B$7159,$A210,'OWNERSHIP 1%'!$U$2:$U$7159,1,'OWNERSHIP 1%'!$W$2:$W$7159,"&lt;=3"),2),"")</f>
        <v>70.209999999999994</v>
      </c>
      <c r="F210" s="27" cm="1">
        <f t="array" ref="F210">IFERROR(SUMPRODUCT(('OWNERSHIP 1%'!$B$2:$B$10000=$A210)*('OWNERSHIP 1%'!$U$2:$U$10000=1)*('OWNERSHIP 1%'!$V$2:$V$10000&gt;=1)),0)</f>
        <v>8</v>
      </c>
      <c r="G210" s="27">
        <f t="shared" si="11"/>
        <v>48</v>
      </c>
      <c r="H210" s="27" t="str">
        <f t="shared" si="12"/>
        <v>Terkonsentrasi</v>
      </c>
      <c r="I210" s="27" t="str">
        <f t="shared" si="13"/>
        <v>Sedang</v>
      </c>
    </row>
    <row r="211" spans="1:9" x14ac:dyDescent="0.25">
      <c r="A211" s="27" t="str">
        <f>" "&amp;'TICKER LIST'!B211</f>
        <v xml:space="preserve"> BOAT</v>
      </c>
      <c r="B211" s="27">
        <f>IFERROR(ROUND(MAX(0,MIN(100,100-SUMIFS('OWNERSHIP 1%'!$V$2:$V$10000,'OWNERSHIP 1%'!$B$2:$B$10000,$A211,'OWNERSHIP 1%'!$U$2:$U$10000,1))),2),"")</f>
        <v>8.83</v>
      </c>
      <c r="C211" s="27" cm="1">
        <f t="array" ref="C211">IFERROR(ROUND(SUMPRODUCT(('OWNERSHIP 1%'!$B$2:$B$10000=$A211)*('OWNERSHIP 1%'!$U$2:$U$10000=1)*('OWNERSHIP 1%'!$V$2:$V$10000)^2),0),"")</f>
        <v>1889</v>
      </c>
      <c r="D211" s="27">
        <f>IFERROR(ROUND(_xlfn.SINGLE(_xlfn.MAXIFS('OWNERSHIP 1%'!$V$2:$V$10000,'OWNERSHIP 1%'!$B$2:$B$10000,$A211,'OWNERSHIP 1%'!$U$2:$U$10000,1)),2),"")</f>
        <v>28.57</v>
      </c>
      <c r="E211" s="27">
        <f>IFERROR(ROUND(SUMIFS('OWNERSHIP 1%'!$V$2:$V$7159,'OWNERSHIP 1%'!$B$2:$B$7159,$A211,'OWNERSHIP 1%'!$U$2:$U$7159,1,'OWNERSHIP 1%'!$W$2:$W$7159,"&lt;=3"),2),"")</f>
        <v>71.430000000000007</v>
      </c>
      <c r="F211" s="27" cm="1">
        <f t="array" ref="F211">IFERROR(SUMPRODUCT(('OWNERSHIP 1%'!$B$2:$B$10000=$A211)*('OWNERSHIP 1%'!$U$2:$U$10000=1)*('OWNERSHIP 1%'!$V$2:$V$10000&gt;=1)),0)</f>
        <v>6</v>
      </c>
      <c r="G211" s="27">
        <f t="shared" si="11"/>
        <v>48</v>
      </c>
      <c r="H211" s="27" t="str">
        <f t="shared" si="12"/>
        <v>Terkonsentrasi</v>
      </c>
      <c r="I211" s="27" t="str">
        <f t="shared" si="13"/>
        <v>Sedang</v>
      </c>
    </row>
    <row r="212" spans="1:9" x14ac:dyDescent="0.25">
      <c r="A212" s="27" t="str">
        <f>" "&amp;'TICKER LIST'!B212</f>
        <v xml:space="preserve"> NAIK</v>
      </c>
      <c r="B212" s="27">
        <f>IFERROR(ROUND(MAX(0,MIN(100,100-SUMIFS('OWNERSHIP 1%'!$V$2:$V$10000,'OWNERSHIP 1%'!$B$2:$B$10000,$A212,'OWNERSHIP 1%'!$U$2:$U$10000,1))),2),"")</f>
        <v>24.11</v>
      </c>
      <c r="C212" s="27" cm="1">
        <f t="array" ref="C212">IFERROR(ROUND(SUMPRODUCT(('OWNERSHIP 1%'!$B$2:$B$10000=$A212)*('OWNERSHIP 1%'!$U$2:$U$10000=1)*('OWNERSHIP 1%'!$V$2:$V$10000)^2),0),"")</f>
        <v>2967</v>
      </c>
      <c r="D212" s="27">
        <f>IFERROR(ROUND(_xlfn.SINGLE(_xlfn.MAXIFS('OWNERSHIP 1%'!$V$2:$V$10000,'OWNERSHIP 1%'!$B$2:$B$10000,$A212,'OWNERSHIP 1%'!$U$2:$U$10000,1)),2),"")</f>
        <v>52.54</v>
      </c>
      <c r="E212" s="27">
        <f>IFERROR(ROUND(SUMIFS('OWNERSHIP 1%'!$V$2:$V$7159,'OWNERSHIP 1%'!$B$2:$B$7159,$A212,'OWNERSHIP 1%'!$U$2:$U$7159,1,'OWNERSHIP 1%'!$W$2:$W$7159,"&lt;=3"),2),"")</f>
        <v>72.540000000000006</v>
      </c>
      <c r="F212" s="27" cm="1">
        <f t="array" ref="F212">IFERROR(SUMPRODUCT(('OWNERSHIP 1%'!$B$2:$B$10000=$A212)*('OWNERSHIP 1%'!$U$2:$U$10000=1)*('OWNERSHIP 1%'!$V$2:$V$10000&gt;=1)),0)</f>
        <v>5</v>
      </c>
      <c r="G212" s="27">
        <f t="shared" si="11"/>
        <v>55</v>
      </c>
      <c r="H212" s="27" t="str">
        <f t="shared" si="12"/>
        <v>Mayoritas</v>
      </c>
      <c r="I212" s="27" t="str">
        <f t="shared" si="13"/>
        <v>Sedang</v>
      </c>
    </row>
    <row r="213" spans="1:9" x14ac:dyDescent="0.25">
      <c r="A213" s="27" t="str">
        <f>" "&amp;'TICKER LIST'!B213</f>
        <v xml:space="preserve"> AADI</v>
      </c>
      <c r="B213" s="27">
        <f>IFERROR(ROUND(MAX(0,MIN(100,100-SUMIFS('OWNERSHIP 1%'!$V$2:$V$10000,'OWNERSHIP 1%'!$B$2:$B$10000,$A213,'OWNERSHIP 1%'!$U$2:$U$10000,1))),2),"")</f>
        <v>20.3</v>
      </c>
      <c r="C213" s="27" cm="1">
        <f t="array" ref="C213">IFERROR(ROUND(SUMPRODUCT(('OWNERSHIP 1%'!$B$2:$B$10000=$A213)*('OWNERSHIP 1%'!$U$2:$U$10000=1)*('OWNERSHIP 1%'!$V$2:$V$10000)^2),0),"")</f>
        <v>2013</v>
      </c>
      <c r="D213" s="27">
        <f>IFERROR(ROUND(_xlfn.SINGLE(_xlfn.MAXIFS('OWNERSHIP 1%'!$V$2:$V$10000,'OWNERSHIP 1%'!$B$2:$B$10000,$A213,'OWNERSHIP 1%'!$U$2:$U$10000,1)),2),"")</f>
        <v>41.1</v>
      </c>
      <c r="E213" s="27">
        <f>IFERROR(ROUND(SUMIFS('OWNERSHIP 1%'!$V$2:$V$7159,'OWNERSHIP 1%'!$B$2:$B$7159,$A213,'OWNERSHIP 1%'!$U$2:$U$7159,1,'OWNERSHIP 1%'!$W$2:$W$7159,"&lt;=3"),2),"")</f>
        <v>62.3</v>
      </c>
      <c r="F213" s="27" cm="1">
        <f t="array" ref="F213">IFERROR(SUMPRODUCT(('OWNERSHIP 1%'!$B$2:$B$10000=$A213)*('OWNERSHIP 1%'!$U$2:$U$10000=1)*('OWNERSHIP 1%'!$V$2:$V$10000&gt;=1)),0)</f>
        <v>10</v>
      </c>
      <c r="G213" s="27">
        <f t="shared" si="11"/>
        <v>41</v>
      </c>
      <c r="H213" s="27" t="str">
        <f t="shared" si="12"/>
        <v>Oligopoli</v>
      </c>
      <c r="I213" s="27" t="str">
        <f t="shared" si="13"/>
        <v>Sedang</v>
      </c>
    </row>
    <row r="214" spans="1:9" x14ac:dyDescent="0.25">
      <c r="A214" s="27" t="str">
        <f>" "&amp;'TICKER LIST'!B214</f>
        <v xml:space="preserve"> MDIY</v>
      </c>
      <c r="B214" s="27">
        <f>IFERROR(ROUND(MAX(0,MIN(100,100-SUMIFS('OWNERSHIP 1%'!$V$2:$V$10000,'OWNERSHIP 1%'!$B$2:$B$10000,$A214,'OWNERSHIP 1%'!$U$2:$U$10000,1))),2),"")</f>
        <v>15.69</v>
      </c>
      <c r="C214" s="27" cm="1">
        <f t="array" ref="C214">IFERROR(ROUND(SUMPRODUCT(('OWNERSHIP 1%'!$B$2:$B$10000=$A214)*('OWNERSHIP 1%'!$U$2:$U$10000=1)*('OWNERSHIP 1%'!$V$2:$V$10000)^2),0),"")</f>
        <v>2050</v>
      </c>
      <c r="D214" s="27">
        <f>IFERROR(ROUND(_xlfn.SINGLE(_xlfn.MAXIFS('OWNERSHIP 1%'!$V$2:$V$10000,'OWNERSHIP 1%'!$B$2:$B$10000,$A214,'OWNERSHIP 1%'!$U$2:$U$10000,1)),2),"")</f>
        <v>35.57</v>
      </c>
      <c r="E214" s="27">
        <f>IFERROR(ROUND(SUMIFS('OWNERSHIP 1%'!$V$2:$V$7159,'OWNERSHIP 1%'!$B$2:$B$7159,$A214,'OWNERSHIP 1%'!$U$2:$U$7159,1,'OWNERSHIP 1%'!$W$2:$W$7159,"&lt;=3"),2),"")</f>
        <v>72.8</v>
      </c>
      <c r="F214" s="27" cm="1">
        <f t="array" ref="F214">IFERROR(SUMPRODUCT(('OWNERSHIP 1%'!$B$2:$B$10000=$A214)*('OWNERSHIP 1%'!$U$2:$U$10000=1)*('OWNERSHIP 1%'!$V$2:$V$10000&gt;=1)),0)</f>
        <v>6</v>
      </c>
      <c r="G214" s="27">
        <f t="shared" si="11"/>
        <v>49</v>
      </c>
      <c r="H214" s="27" t="str">
        <f t="shared" si="12"/>
        <v>Terkonsentrasi</v>
      </c>
      <c r="I214" s="27" t="str">
        <f t="shared" si="13"/>
        <v>Sedang</v>
      </c>
    </row>
    <row r="215" spans="1:9" x14ac:dyDescent="0.25">
      <c r="A215" s="27" t="str">
        <f>" "&amp;'TICKER LIST'!B215</f>
        <v xml:space="preserve"> KSIX</v>
      </c>
      <c r="B215" s="27">
        <f>IFERROR(ROUND(MAX(0,MIN(100,100-SUMIFS('OWNERSHIP 1%'!$V$2:$V$10000,'OWNERSHIP 1%'!$B$2:$B$10000,$A215,'OWNERSHIP 1%'!$U$2:$U$10000,1))),2),"")</f>
        <v>1.19</v>
      </c>
      <c r="C215" s="27" cm="1">
        <f t="array" ref="C215">IFERROR(ROUND(SUMPRODUCT(('OWNERSHIP 1%'!$B$2:$B$10000=$A215)*('OWNERSHIP 1%'!$U$2:$U$10000=1)*('OWNERSHIP 1%'!$V$2:$V$10000)^2),0),"")</f>
        <v>3778</v>
      </c>
      <c r="D215" s="27">
        <f>IFERROR(ROUND(_xlfn.SINGLE(_xlfn.MAXIFS('OWNERSHIP 1%'!$V$2:$V$10000,'OWNERSHIP 1%'!$B$2:$B$10000,$A215,'OWNERSHIP 1%'!$U$2:$U$10000,1)),2),"")</f>
        <v>58.84</v>
      </c>
      <c r="E215" s="27">
        <f>IFERROR(ROUND(SUMIFS('OWNERSHIP 1%'!$V$2:$V$7159,'OWNERSHIP 1%'!$B$2:$B$7159,$A215,'OWNERSHIP 1%'!$U$2:$U$7159,1,'OWNERSHIP 1%'!$W$2:$W$7159,"&lt;=3"),2),"")</f>
        <v>81.290000000000006</v>
      </c>
      <c r="F215" s="27" cm="1">
        <f t="array" ref="F215">IFERROR(SUMPRODUCT(('OWNERSHIP 1%'!$B$2:$B$10000=$A215)*('OWNERSHIP 1%'!$U$2:$U$10000=1)*('OWNERSHIP 1%'!$V$2:$V$10000&gt;=1)),0)</f>
        <v>8</v>
      </c>
      <c r="G215" s="27">
        <f t="shared" si="11"/>
        <v>58</v>
      </c>
      <c r="H215" s="27" t="str">
        <f t="shared" si="12"/>
        <v>Mayoritas</v>
      </c>
      <c r="I215" s="27" t="str">
        <f t="shared" si="13"/>
        <v>Tinggi</v>
      </c>
    </row>
    <row r="216" spans="1:9" x14ac:dyDescent="0.25">
      <c r="A216" s="27" t="str">
        <f>" "&amp;'TICKER LIST'!B216</f>
        <v xml:space="preserve"> RATU</v>
      </c>
      <c r="B216" s="27">
        <f>IFERROR(ROUND(MAX(0,MIN(100,100-SUMIFS('OWNERSHIP 1%'!$V$2:$V$10000,'OWNERSHIP 1%'!$B$2:$B$10000,$A216,'OWNERSHIP 1%'!$U$2:$U$10000,1))),2),"")</f>
        <v>23.09</v>
      </c>
      <c r="C216" s="27" cm="1">
        <f t="array" ref="C216">IFERROR(ROUND(SUMPRODUCT(('OWNERSHIP 1%'!$B$2:$B$10000=$A216)*('OWNERSHIP 1%'!$U$2:$U$10000=1)*('OWNERSHIP 1%'!$V$2:$V$10000)^2),0),"")</f>
        <v>4747</v>
      </c>
      <c r="D216" s="27">
        <f>IFERROR(ROUND(_xlfn.SINGLE(_xlfn.MAXIFS('OWNERSHIP 1%'!$V$2:$V$10000,'OWNERSHIP 1%'!$B$2:$B$10000,$A216,'OWNERSHIP 1%'!$U$2:$U$10000,1)),2),"")</f>
        <v>68.680000000000007</v>
      </c>
      <c r="E216" s="27">
        <f>IFERROR(ROUND(SUMIFS('OWNERSHIP 1%'!$V$2:$V$7159,'OWNERSHIP 1%'!$B$2:$B$7159,$A216,'OWNERSHIP 1%'!$U$2:$U$7159,1,'OWNERSHIP 1%'!$W$2:$W$7159,"&lt;=3"),2),"")</f>
        <v>75.55</v>
      </c>
      <c r="F216" s="27" cm="1">
        <f t="array" ref="F216">IFERROR(SUMPRODUCT(('OWNERSHIP 1%'!$B$2:$B$10000=$A216)*('OWNERSHIP 1%'!$U$2:$U$10000=1)*('OWNERSHIP 1%'!$V$2:$V$10000&gt;=1)),0)</f>
        <v>4</v>
      </c>
      <c r="G216" s="27">
        <f t="shared" si="11"/>
        <v>65</v>
      </c>
      <c r="H216" s="27" t="str">
        <f t="shared" si="12"/>
        <v>Mayoritas</v>
      </c>
      <c r="I216" s="27" t="str">
        <f t="shared" si="13"/>
        <v>Tinggi</v>
      </c>
    </row>
    <row r="217" spans="1:9" x14ac:dyDescent="0.25">
      <c r="A217" s="27" t="str">
        <f>" "&amp;'TICKER LIST'!B217</f>
        <v xml:space="preserve"> YOII</v>
      </c>
      <c r="B217" s="27">
        <f>IFERROR(ROUND(MAX(0,MIN(100,100-SUMIFS('OWNERSHIP 1%'!$V$2:$V$10000,'OWNERSHIP 1%'!$B$2:$B$10000,$A217,'OWNERSHIP 1%'!$U$2:$U$10000,1))),2),"")</f>
        <v>7.78</v>
      </c>
      <c r="C217" s="27" cm="1">
        <f t="array" ref="C217">IFERROR(ROUND(SUMPRODUCT(('OWNERSHIP 1%'!$B$2:$B$10000=$A217)*('OWNERSHIP 1%'!$U$2:$U$10000=1)*('OWNERSHIP 1%'!$V$2:$V$10000)^2),0),"")</f>
        <v>2198</v>
      </c>
      <c r="D217" s="27">
        <f>IFERROR(ROUND(_xlfn.SINGLE(_xlfn.MAXIFS('OWNERSHIP 1%'!$V$2:$V$10000,'OWNERSHIP 1%'!$B$2:$B$10000,$A217,'OWNERSHIP 1%'!$U$2:$U$10000,1)),2),"")</f>
        <v>36.89</v>
      </c>
      <c r="E217" s="27">
        <f>IFERROR(ROUND(SUMIFS('OWNERSHIP 1%'!$V$2:$V$7159,'OWNERSHIP 1%'!$B$2:$B$7159,$A217,'OWNERSHIP 1%'!$U$2:$U$7159,1,'OWNERSHIP 1%'!$W$2:$W$7159,"&lt;=3"),2),"")</f>
        <v>75.849999999999994</v>
      </c>
      <c r="F217" s="27" cm="1">
        <f t="array" ref="F217">IFERROR(SUMPRODUCT(('OWNERSHIP 1%'!$B$2:$B$10000=$A217)*('OWNERSHIP 1%'!$U$2:$U$10000=1)*('OWNERSHIP 1%'!$V$2:$V$10000&gt;=1)),0)</f>
        <v>11</v>
      </c>
      <c r="G217" s="27">
        <f t="shared" si="11"/>
        <v>46</v>
      </c>
      <c r="H217" s="27" t="str">
        <f t="shared" si="12"/>
        <v>Terkonsentrasi</v>
      </c>
      <c r="I217" s="27" t="str">
        <f t="shared" si="13"/>
        <v>Sedang</v>
      </c>
    </row>
    <row r="218" spans="1:9" x14ac:dyDescent="0.25">
      <c r="A218" s="27" t="str">
        <f>" "&amp;'TICKER LIST'!B218</f>
        <v xml:space="preserve"> HGII</v>
      </c>
      <c r="B218" s="27">
        <f>IFERROR(ROUND(MAX(0,MIN(100,100-SUMIFS('OWNERSHIP 1%'!$V$2:$V$10000,'OWNERSHIP 1%'!$B$2:$B$10000,$A218,'OWNERSHIP 1%'!$U$2:$U$10000,1))),2),"")</f>
        <v>11.5</v>
      </c>
      <c r="C218" s="27" cm="1">
        <f t="array" ref="C218">IFERROR(ROUND(SUMPRODUCT(('OWNERSHIP 1%'!$B$2:$B$10000=$A218)*('OWNERSHIP 1%'!$U$2:$U$10000=1)*('OWNERSHIP 1%'!$V$2:$V$10000)^2),0),"")</f>
        <v>1715</v>
      </c>
      <c r="D218" s="27">
        <f>IFERROR(ROUND(_xlfn.SINGLE(_xlfn.MAXIFS('OWNERSHIP 1%'!$V$2:$V$10000,'OWNERSHIP 1%'!$B$2:$B$10000,$A218,'OWNERSHIP 1%'!$U$2:$U$10000,1)),2),"")</f>
        <v>25</v>
      </c>
      <c r="E218" s="27">
        <f>IFERROR(ROUND(SUMIFS('OWNERSHIP 1%'!$V$2:$V$7159,'OWNERSHIP 1%'!$B$2:$B$7159,$A218,'OWNERSHIP 1%'!$U$2:$U$7159,1,'OWNERSHIP 1%'!$W$2:$W$7159,"&lt;=3"),2),"")</f>
        <v>63.55</v>
      </c>
      <c r="F218" s="27" cm="1">
        <f t="array" ref="F218">IFERROR(SUMPRODUCT(('OWNERSHIP 1%'!$B$2:$B$10000=$A218)*('OWNERSHIP 1%'!$U$2:$U$10000=1)*('OWNERSHIP 1%'!$V$2:$V$10000&gt;=1)),0)</f>
        <v>7</v>
      </c>
      <c r="G218" s="27">
        <f t="shared" si="11"/>
        <v>44</v>
      </c>
      <c r="H218" s="27" t="str">
        <f t="shared" si="12"/>
        <v>Oligopoli</v>
      </c>
      <c r="I218" s="27" t="str">
        <f t="shared" si="13"/>
        <v>Sedang</v>
      </c>
    </row>
    <row r="219" spans="1:9" x14ac:dyDescent="0.25">
      <c r="A219" s="27" t="str">
        <f>" "&amp;'TICKER LIST'!B219</f>
        <v xml:space="preserve"> BRRC</v>
      </c>
      <c r="B219" s="27">
        <f>IFERROR(ROUND(MAX(0,MIN(100,100-SUMIFS('OWNERSHIP 1%'!$V$2:$V$10000,'OWNERSHIP 1%'!$B$2:$B$10000,$A219,'OWNERSHIP 1%'!$U$2:$U$10000,1))),2),"")</f>
        <v>45.84</v>
      </c>
      <c r="C219" s="27" cm="1">
        <f t="array" ref="C219">IFERROR(ROUND(SUMPRODUCT(('OWNERSHIP 1%'!$B$2:$B$10000=$A219)*('OWNERSHIP 1%'!$U$2:$U$10000=1)*('OWNERSHIP 1%'!$V$2:$V$10000)^2),0),"")</f>
        <v>1347</v>
      </c>
      <c r="D219" s="27">
        <f>IFERROR(ROUND(_xlfn.SINGLE(_xlfn.MAXIFS('OWNERSHIP 1%'!$V$2:$V$10000,'OWNERSHIP 1%'!$B$2:$B$10000,$A219,'OWNERSHIP 1%'!$U$2:$U$10000,1)),2),"")</f>
        <v>35.479999999999997</v>
      </c>
      <c r="E219" s="27">
        <f>IFERROR(ROUND(SUMIFS('OWNERSHIP 1%'!$V$2:$V$7159,'OWNERSHIP 1%'!$B$2:$B$7159,$A219,'OWNERSHIP 1%'!$U$2:$U$7159,1,'OWNERSHIP 1%'!$W$2:$W$7159,"&lt;=3"),2),"")</f>
        <v>47.71</v>
      </c>
      <c r="F219" s="27" cm="1">
        <f t="array" ref="F219">IFERROR(SUMPRODUCT(('OWNERSHIP 1%'!$B$2:$B$10000=$A219)*('OWNERSHIP 1%'!$U$2:$U$10000=1)*('OWNERSHIP 1%'!$V$2:$V$10000&gt;=1)),0)</f>
        <v>7</v>
      </c>
      <c r="G219" s="27">
        <f t="shared" si="11"/>
        <v>36</v>
      </c>
      <c r="H219" s="27" t="str">
        <f t="shared" si="12"/>
        <v>Moderat</v>
      </c>
      <c r="I219" s="27" t="str">
        <f t="shared" si="13"/>
        <v>Sedang</v>
      </c>
    </row>
    <row r="220" spans="1:9" x14ac:dyDescent="0.25">
      <c r="A220" s="27" t="str">
        <f>" "&amp;'TICKER LIST'!B220</f>
        <v xml:space="preserve"> DGWG</v>
      </c>
      <c r="B220" s="27">
        <f>IFERROR(ROUND(MAX(0,MIN(100,100-SUMIFS('OWNERSHIP 1%'!$V$2:$V$10000,'OWNERSHIP 1%'!$B$2:$B$10000,$A220,'OWNERSHIP 1%'!$U$2:$U$10000,1))),2),"")</f>
        <v>5.71</v>
      </c>
      <c r="C220" s="27" cm="1">
        <f t="array" ref="C220">IFERROR(ROUND(SUMPRODUCT(('OWNERSHIP 1%'!$B$2:$B$10000=$A220)*('OWNERSHIP 1%'!$U$2:$U$10000=1)*('OWNERSHIP 1%'!$V$2:$V$10000)^2),0),"")</f>
        <v>5351</v>
      </c>
      <c r="D220" s="27">
        <f>IFERROR(ROUND(_xlfn.SINGLE(_xlfn.MAXIFS('OWNERSHIP 1%'!$V$2:$V$10000,'OWNERSHIP 1%'!$B$2:$B$10000,$A220,'OWNERSHIP 1%'!$U$2:$U$10000,1)),2),"")</f>
        <v>72.34</v>
      </c>
      <c r="E220" s="27">
        <f>IFERROR(ROUND(SUMIFS('OWNERSHIP 1%'!$V$2:$V$7159,'OWNERSHIP 1%'!$B$2:$B$7159,$A220,'OWNERSHIP 1%'!$U$2:$U$7159,1,'OWNERSHIP 1%'!$W$2:$W$7159,"&lt;=3"),2),"")</f>
        <v>85.09</v>
      </c>
      <c r="F220" s="27" cm="1">
        <f t="array" ref="F220">IFERROR(SUMPRODUCT(('OWNERSHIP 1%'!$B$2:$B$10000=$A220)*('OWNERSHIP 1%'!$U$2:$U$10000=1)*('OWNERSHIP 1%'!$V$2:$V$10000&gt;=1)),0)</f>
        <v>6</v>
      </c>
      <c r="G220" s="27">
        <f t="shared" si="11"/>
        <v>69</v>
      </c>
      <c r="H220" s="27" t="str">
        <f t="shared" si="12"/>
        <v>Mayoritas</v>
      </c>
      <c r="I220" s="27" t="str">
        <f t="shared" si="13"/>
        <v>Tinggi</v>
      </c>
    </row>
    <row r="221" spans="1:9" x14ac:dyDescent="0.25">
      <c r="A221" s="27" t="str">
        <f>" "&amp;'TICKER LIST'!B221</f>
        <v xml:space="preserve"> CBDK</v>
      </c>
      <c r="B221" s="27">
        <f>IFERROR(ROUND(MAX(0,MIN(100,100-SUMIFS('OWNERSHIP 1%'!$V$2:$V$10000,'OWNERSHIP 1%'!$B$2:$B$10000,$A221,'OWNERSHIP 1%'!$U$2:$U$10000,1))),2),"")</f>
        <v>12.73</v>
      </c>
      <c r="C221" s="27" cm="1">
        <f t="array" ref="C221">IFERROR(ROUND(SUMPRODUCT(('OWNERSHIP 1%'!$B$2:$B$10000=$A221)*('OWNERSHIP 1%'!$U$2:$U$10000=1)*('OWNERSHIP 1%'!$V$2:$V$10000)^2),0),"")</f>
        <v>7616</v>
      </c>
      <c r="D221" s="27">
        <f>IFERROR(ROUND(_xlfn.SINGLE(_xlfn.MAXIFS('OWNERSHIP 1%'!$V$2:$V$10000,'OWNERSHIP 1%'!$B$2:$B$10000,$A221,'OWNERSHIP 1%'!$U$2:$U$10000,1)),2),"")</f>
        <v>87.27</v>
      </c>
      <c r="E221" s="27">
        <f>IFERROR(ROUND(SUMIFS('OWNERSHIP 1%'!$V$2:$V$7159,'OWNERSHIP 1%'!$B$2:$B$7159,$A221,'OWNERSHIP 1%'!$U$2:$U$7159,1,'OWNERSHIP 1%'!$W$2:$W$7159,"&lt;=3"),2),"")</f>
        <v>87.27</v>
      </c>
      <c r="F221" s="27" cm="1">
        <f t="array" ref="F221">IFERROR(SUMPRODUCT(('OWNERSHIP 1%'!$B$2:$B$10000=$A221)*('OWNERSHIP 1%'!$U$2:$U$10000=1)*('OWNERSHIP 1%'!$V$2:$V$10000&gt;=1)),0)</f>
        <v>1</v>
      </c>
      <c r="G221" s="27">
        <f t="shared" si="11"/>
        <v>85</v>
      </c>
      <c r="H221" s="27" t="str">
        <f t="shared" si="12"/>
        <v>Mayoritas</v>
      </c>
      <c r="I221" s="27" t="str">
        <f t="shared" si="13"/>
        <v>Tinggi</v>
      </c>
    </row>
    <row r="222" spans="1:9" x14ac:dyDescent="0.25">
      <c r="A222" s="27" t="str">
        <f>" "&amp;'TICKER LIST'!B222</f>
        <v xml:space="preserve"> OBAT</v>
      </c>
      <c r="B222" s="27">
        <f>IFERROR(ROUND(MAX(0,MIN(100,100-SUMIFS('OWNERSHIP 1%'!$V$2:$V$10000,'OWNERSHIP 1%'!$B$2:$B$10000,$A222,'OWNERSHIP 1%'!$U$2:$U$10000,1))),2),"")</f>
        <v>16.670000000000002</v>
      </c>
      <c r="C222" s="27" cm="1">
        <f t="array" ref="C222">IFERROR(ROUND(SUMPRODUCT(('OWNERSHIP 1%'!$B$2:$B$10000=$A222)*('OWNERSHIP 1%'!$U$2:$U$10000=1)*('OWNERSHIP 1%'!$V$2:$V$10000)^2),0),"")</f>
        <v>2038</v>
      </c>
      <c r="D222" s="27">
        <f>IFERROR(ROUND(_xlfn.SINGLE(_xlfn.MAXIFS('OWNERSHIP 1%'!$V$2:$V$10000,'OWNERSHIP 1%'!$B$2:$B$10000,$A222,'OWNERSHIP 1%'!$U$2:$U$10000,1)),2),"")</f>
        <v>31.6</v>
      </c>
      <c r="E222" s="27">
        <f>IFERROR(ROUND(SUMIFS('OWNERSHIP 1%'!$V$2:$V$7159,'OWNERSHIP 1%'!$B$2:$B$7159,$A222,'OWNERSHIP 1%'!$U$2:$U$7159,1,'OWNERSHIP 1%'!$W$2:$W$7159,"&lt;=3"),2),"")</f>
        <v>74.61</v>
      </c>
      <c r="F222" s="27" cm="1">
        <f t="array" ref="F222">IFERROR(SUMPRODUCT(('OWNERSHIP 1%'!$B$2:$B$10000=$A222)*('OWNERSHIP 1%'!$U$2:$U$10000=1)*('OWNERSHIP 1%'!$V$2:$V$10000&gt;=1)),0)</f>
        <v>8</v>
      </c>
      <c r="G222" s="27">
        <f t="shared" si="11"/>
        <v>48</v>
      </c>
      <c r="H222" s="27" t="str">
        <f t="shared" si="12"/>
        <v>Terkonsentrasi</v>
      </c>
      <c r="I222" s="27" t="str">
        <f t="shared" si="13"/>
        <v>Sedang</v>
      </c>
    </row>
    <row r="223" spans="1:9" x14ac:dyDescent="0.25">
      <c r="A223" s="27" t="str">
        <f>" "&amp;'TICKER LIST'!B223</f>
        <v xml:space="preserve"> MINE</v>
      </c>
      <c r="B223" s="27">
        <f>IFERROR(ROUND(MAX(0,MIN(100,100-SUMIFS('OWNERSHIP 1%'!$V$2:$V$10000,'OWNERSHIP 1%'!$B$2:$B$10000,$A223,'OWNERSHIP 1%'!$U$2:$U$10000,1))),2),"")</f>
        <v>5.55</v>
      </c>
      <c r="C223" s="27" cm="1">
        <f t="array" ref="C223">IFERROR(ROUND(SUMPRODUCT(('OWNERSHIP 1%'!$B$2:$B$10000=$A223)*('OWNERSHIP 1%'!$U$2:$U$10000=1)*('OWNERSHIP 1%'!$V$2:$V$10000)^2),0),"")</f>
        <v>6564</v>
      </c>
      <c r="D223" s="27">
        <f>IFERROR(ROUND(_xlfn.SINGLE(_xlfn.MAXIFS('OWNERSHIP 1%'!$V$2:$V$10000,'OWNERSHIP 1%'!$B$2:$B$10000,$A223,'OWNERSHIP 1%'!$U$2:$U$10000,1)),2),"")</f>
        <v>80.790000000000006</v>
      </c>
      <c r="E223" s="27">
        <f>IFERROR(ROUND(SUMIFS('OWNERSHIP 1%'!$V$2:$V$7159,'OWNERSHIP 1%'!$B$2:$B$7159,$A223,'OWNERSHIP 1%'!$U$2:$U$7159,1,'OWNERSHIP 1%'!$W$2:$W$7159,"&lt;=3"),2),"")</f>
        <v>87.88</v>
      </c>
      <c r="F223" s="27" cm="1">
        <f t="array" ref="F223">IFERROR(SUMPRODUCT(('OWNERSHIP 1%'!$B$2:$B$10000=$A223)*('OWNERSHIP 1%'!$U$2:$U$10000=1)*('OWNERSHIP 1%'!$V$2:$V$10000&gt;=1)),0)</f>
        <v>7</v>
      </c>
      <c r="G223" s="27">
        <f t="shared" si="11"/>
        <v>74</v>
      </c>
      <c r="H223" s="27" t="str">
        <f t="shared" si="12"/>
        <v>Mayoritas</v>
      </c>
      <c r="I223" s="27" t="str">
        <f t="shared" si="13"/>
        <v>Tinggi</v>
      </c>
    </row>
    <row r="224" spans="1:9" x14ac:dyDescent="0.25">
      <c r="A224" s="27" t="str">
        <f>" "&amp;'TICKER LIST'!B224</f>
        <v xml:space="preserve"> KAQI</v>
      </c>
      <c r="B224" s="27">
        <f>IFERROR(ROUND(MAX(0,MIN(100,100-SUMIFS('OWNERSHIP 1%'!$V$2:$V$10000,'OWNERSHIP 1%'!$B$2:$B$10000,$A224,'OWNERSHIP 1%'!$U$2:$U$10000,1))),2),"")</f>
        <v>18.350000000000001</v>
      </c>
      <c r="C224" s="27" cm="1">
        <f t="array" ref="C224">IFERROR(ROUND(SUMPRODUCT(('OWNERSHIP 1%'!$B$2:$B$10000=$A224)*('OWNERSHIP 1%'!$U$2:$U$10000=1)*('OWNERSHIP 1%'!$V$2:$V$10000)^2),0),"")</f>
        <v>6140</v>
      </c>
      <c r="D224" s="27">
        <f>IFERROR(ROUND(_xlfn.SINGLE(_xlfn.MAXIFS('OWNERSHIP 1%'!$V$2:$V$10000,'OWNERSHIP 1%'!$B$2:$B$10000,$A224,'OWNERSHIP 1%'!$U$2:$U$10000,1)),2),"")</f>
        <v>78.319999999999993</v>
      </c>
      <c r="E224" s="27">
        <f>IFERROR(ROUND(SUMIFS('OWNERSHIP 1%'!$V$2:$V$7159,'OWNERSHIP 1%'!$B$2:$B$7159,$A224,'OWNERSHIP 1%'!$U$2:$U$7159,1,'OWNERSHIP 1%'!$W$2:$W$7159,"&lt;=3"),2),"")</f>
        <v>81.650000000000006</v>
      </c>
      <c r="F224" s="27" cm="1">
        <f t="array" ref="F224">IFERROR(SUMPRODUCT(('OWNERSHIP 1%'!$B$2:$B$10000=$A224)*('OWNERSHIP 1%'!$U$2:$U$10000=1)*('OWNERSHIP 1%'!$V$2:$V$10000&gt;=1)),0)</f>
        <v>3</v>
      </c>
      <c r="G224" s="27">
        <f t="shared" si="11"/>
        <v>74</v>
      </c>
      <c r="H224" s="27" t="str">
        <f t="shared" si="12"/>
        <v>Mayoritas</v>
      </c>
      <c r="I224" s="27" t="str">
        <f t="shared" si="13"/>
        <v>Tinggi</v>
      </c>
    </row>
    <row r="225" spans="1:9" x14ac:dyDescent="0.25">
      <c r="A225" s="27" t="str">
        <f>" "&amp;'TICKER LIST'!B225</f>
        <v xml:space="preserve"> YUPI</v>
      </c>
      <c r="B225" s="27">
        <f>IFERROR(ROUND(MAX(0,MIN(100,100-SUMIFS('OWNERSHIP 1%'!$V$2:$V$10000,'OWNERSHIP 1%'!$B$2:$B$10000,$A225,'OWNERSHIP 1%'!$U$2:$U$10000,1))),2),"")</f>
        <v>1.1000000000000001</v>
      </c>
      <c r="C225" s="27" cm="1">
        <f t="array" ref="C225">IFERROR(ROUND(SUMPRODUCT(('OWNERSHIP 1%'!$B$2:$B$10000=$A225)*('OWNERSHIP 1%'!$U$2:$U$10000=1)*('OWNERSHIP 1%'!$V$2:$V$10000)^2),0),"")</f>
        <v>8119</v>
      </c>
      <c r="D225" s="27">
        <f>IFERROR(ROUND(_xlfn.SINGLE(_xlfn.MAXIFS('OWNERSHIP 1%'!$V$2:$V$10000,'OWNERSHIP 1%'!$B$2:$B$10000,$A225,'OWNERSHIP 1%'!$U$2:$U$10000,1)),2),"")</f>
        <v>90</v>
      </c>
      <c r="E225" s="27">
        <f>IFERROR(ROUND(SUMIFS('OWNERSHIP 1%'!$V$2:$V$7159,'OWNERSHIP 1%'!$B$2:$B$7159,$A225,'OWNERSHIP 1%'!$U$2:$U$7159,1,'OWNERSHIP 1%'!$W$2:$W$7159,"&lt;=3"),2),"")</f>
        <v>94.83</v>
      </c>
      <c r="F225" s="27" cm="1">
        <f t="array" ref="F225">IFERROR(SUMPRODUCT(('OWNERSHIP 1%'!$B$2:$B$10000=$A225)*('OWNERSHIP 1%'!$U$2:$U$10000=1)*('OWNERSHIP 1%'!$V$2:$V$10000&gt;=1)),0)</f>
        <v>6</v>
      </c>
      <c r="G225" s="27">
        <f t="shared" si="11"/>
        <v>84</v>
      </c>
      <c r="H225" s="27" t="str">
        <f t="shared" si="12"/>
        <v>Mayoritas</v>
      </c>
      <c r="I225" s="27" t="str">
        <f t="shared" si="13"/>
        <v>Tinggi</v>
      </c>
    </row>
    <row r="226" spans="1:9" x14ac:dyDescent="0.25">
      <c r="A226" s="27" t="str">
        <f>" "&amp;'TICKER LIST'!B226</f>
        <v xml:space="preserve"> FORE</v>
      </c>
      <c r="B226" s="27">
        <f>IFERROR(ROUND(MAX(0,MIN(100,100-SUMIFS('OWNERSHIP 1%'!$V$2:$V$10000,'OWNERSHIP 1%'!$B$2:$B$10000,$A226,'OWNERSHIP 1%'!$U$2:$U$10000,1))),2),"")</f>
        <v>3.96</v>
      </c>
      <c r="C226" s="27" cm="1">
        <f t="array" ref="C226">IFERROR(ROUND(SUMPRODUCT(('OWNERSHIP 1%'!$B$2:$B$10000=$A226)*('OWNERSHIP 1%'!$U$2:$U$10000=1)*('OWNERSHIP 1%'!$V$2:$V$10000)^2),0),"")</f>
        <v>6291</v>
      </c>
      <c r="D226" s="27">
        <f>IFERROR(ROUND(_xlfn.SINGLE(_xlfn.MAXIFS('OWNERSHIP 1%'!$V$2:$V$10000,'OWNERSHIP 1%'!$B$2:$B$10000,$A226,'OWNERSHIP 1%'!$U$2:$U$10000,1)),2),"")</f>
        <v>78.92</v>
      </c>
      <c r="E226" s="27">
        <f>IFERROR(ROUND(SUMIFS('OWNERSHIP 1%'!$V$2:$V$7159,'OWNERSHIP 1%'!$B$2:$B$7159,$A226,'OWNERSHIP 1%'!$U$2:$U$7159,1,'OWNERSHIP 1%'!$W$2:$W$7159,"&lt;=3"),2),"")</f>
        <v>87.82</v>
      </c>
      <c r="F226" s="27" cm="1">
        <f t="array" ref="F226">IFERROR(SUMPRODUCT(('OWNERSHIP 1%'!$B$2:$B$10000=$A226)*('OWNERSHIP 1%'!$U$2:$U$10000=1)*('OWNERSHIP 1%'!$V$2:$V$10000&gt;=1)),0)</f>
        <v>7</v>
      </c>
      <c r="G226" s="27">
        <f t="shared" si="11"/>
        <v>73</v>
      </c>
      <c r="H226" s="27" t="str">
        <f t="shared" si="12"/>
        <v>Mayoritas</v>
      </c>
      <c r="I226" s="27" t="str">
        <f t="shared" si="13"/>
        <v>Tinggi</v>
      </c>
    </row>
    <row r="227" spans="1:9" x14ac:dyDescent="0.25">
      <c r="A227" s="27" t="str">
        <f>" "&amp;'TICKER LIST'!B227</f>
        <v xml:space="preserve"> MDLA</v>
      </c>
      <c r="B227" s="27">
        <f>IFERROR(ROUND(MAX(0,MIN(100,100-SUMIFS('OWNERSHIP 1%'!$V$2:$V$10000,'OWNERSHIP 1%'!$B$2:$B$10000,$A227,'OWNERSHIP 1%'!$U$2:$U$10000,1))),2),"")</f>
        <v>3.98</v>
      </c>
      <c r="C227" s="27" cm="1">
        <f t="array" ref="C227">IFERROR(ROUND(SUMPRODUCT(('OWNERSHIP 1%'!$B$2:$B$10000=$A227)*('OWNERSHIP 1%'!$U$2:$U$10000=1)*('OWNERSHIP 1%'!$V$2:$V$10000)^2),0),"")</f>
        <v>1632</v>
      </c>
      <c r="D227" s="27">
        <f>IFERROR(ROUND(_xlfn.SINGLE(_xlfn.MAXIFS('OWNERSHIP 1%'!$V$2:$V$10000,'OWNERSHIP 1%'!$B$2:$B$10000,$A227,'OWNERSHIP 1%'!$U$2:$U$10000,1)),2),"")</f>
        <v>23.98</v>
      </c>
      <c r="E227" s="27">
        <f>IFERROR(ROUND(SUMIFS('OWNERSHIP 1%'!$V$2:$V$7159,'OWNERSHIP 1%'!$B$2:$B$7159,$A227,'OWNERSHIP 1%'!$U$2:$U$7159,1,'OWNERSHIP 1%'!$W$2:$W$7159,"&lt;=3"),2),"")</f>
        <v>65.94</v>
      </c>
      <c r="F227" s="27" cm="1">
        <f t="array" ref="F227">IFERROR(SUMPRODUCT(('OWNERSHIP 1%'!$B$2:$B$10000=$A227)*('OWNERSHIP 1%'!$U$2:$U$10000=1)*('OWNERSHIP 1%'!$V$2:$V$10000&gt;=1)),0)</f>
        <v>11</v>
      </c>
      <c r="G227" s="27">
        <f t="shared" si="11"/>
        <v>40</v>
      </c>
      <c r="H227" s="27" t="str">
        <f t="shared" si="12"/>
        <v>Oligopoli</v>
      </c>
      <c r="I227" s="27" t="str">
        <f t="shared" si="13"/>
        <v>Sedang</v>
      </c>
    </row>
    <row r="228" spans="1:9" x14ac:dyDescent="0.25">
      <c r="A228" s="27" t="str">
        <f>" "&amp;'TICKER LIST'!B228</f>
        <v xml:space="preserve"> DKHH</v>
      </c>
      <c r="B228" s="27">
        <f>IFERROR(ROUND(MAX(0,MIN(100,100-SUMIFS('OWNERSHIP 1%'!$V$2:$V$10000,'OWNERSHIP 1%'!$B$2:$B$10000,$A228,'OWNERSHIP 1%'!$U$2:$U$10000,1))),2),"")</f>
        <v>20.79</v>
      </c>
      <c r="C228" s="27" cm="1">
        <f t="array" ref="C228">IFERROR(ROUND(SUMPRODUCT(('OWNERSHIP 1%'!$B$2:$B$10000=$A228)*('OWNERSHIP 1%'!$U$2:$U$10000=1)*('OWNERSHIP 1%'!$V$2:$V$10000)^2),0),"")</f>
        <v>6274</v>
      </c>
      <c r="D228" s="27">
        <f>IFERROR(ROUND(_xlfn.SINGLE(_xlfn.MAXIFS('OWNERSHIP 1%'!$V$2:$V$10000,'OWNERSHIP 1%'!$B$2:$B$10000,$A228,'OWNERSHIP 1%'!$U$2:$U$10000,1)),2),"")</f>
        <v>79.209999999999994</v>
      </c>
      <c r="E228" s="27">
        <f>IFERROR(ROUND(SUMIFS('OWNERSHIP 1%'!$V$2:$V$7159,'OWNERSHIP 1%'!$B$2:$B$7159,$A228,'OWNERSHIP 1%'!$U$2:$U$7159,1,'OWNERSHIP 1%'!$W$2:$W$7159,"&lt;=3"),2),"")</f>
        <v>79.209999999999994</v>
      </c>
      <c r="F228" s="27" cm="1">
        <f t="array" ref="F228">IFERROR(SUMPRODUCT(('OWNERSHIP 1%'!$B$2:$B$10000=$A228)*('OWNERSHIP 1%'!$U$2:$U$10000=1)*('OWNERSHIP 1%'!$V$2:$V$10000&gt;=1)),0)</f>
        <v>1</v>
      </c>
      <c r="G228" s="27">
        <f t="shared" si="11"/>
        <v>76</v>
      </c>
      <c r="H228" s="27" t="str">
        <f t="shared" si="12"/>
        <v>Mayoritas</v>
      </c>
      <c r="I228" s="27" t="str">
        <f t="shared" si="13"/>
        <v>Tinggi</v>
      </c>
    </row>
    <row r="229" spans="1:9" x14ac:dyDescent="0.25">
      <c r="A229" s="27" t="str">
        <f>" "&amp;'TICKER LIST'!B229</f>
        <v xml:space="preserve"> ASPR</v>
      </c>
      <c r="B229" s="27">
        <f>IFERROR(ROUND(MAX(0,MIN(100,100-SUMIFS('OWNERSHIP 1%'!$V$2:$V$10000,'OWNERSHIP 1%'!$B$2:$B$10000,$A229,'OWNERSHIP 1%'!$U$2:$U$10000,1))),2),"")</f>
        <v>22.65</v>
      </c>
      <c r="C229" s="27" cm="1">
        <f t="array" ref="C229">IFERROR(ROUND(SUMPRODUCT(('OWNERSHIP 1%'!$B$2:$B$10000=$A229)*('OWNERSHIP 1%'!$U$2:$U$10000=1)*('OWNERSHIP 1%'!$V$2:$V$10000)^2),0),"")</f>
        <v>2711</v>
      </c>
      <c r="D229" s="27">
        <f>IFERROR(ROUND(_xlfn.SINGLE(_xlfn.MAXIFS('OWNERSHIP 1%'!$V$2:$V$10000,'OWNERSHIP 1%'!$B$2:$B$10000,$A229,'OWNERSHIP 1%'!$U$2:$U$10000,1)),2),"")</f>
        <v>47.64</v>
      </c>
      <c r="E229" s="27">
        <f>IFERROR(ROUND(SUMIFS('OWNERSHIP 1%'!$V$2:$V$7159,'OWNERSHIP 1%'!$B$2:$B$7159,$A229,'OWNERSHIP 1%'!$U$2:$U$7159,1,'OWNERSHIP 1%'!$W$2:$W$7159,"&lt;=3"),2),"")</f>
        <v>72.47</v>
      </c>
      <c r="F229" s="27" cm="1">
        <f t="array" ref="F229">IFERROR(SUMPRODUCT(('OWNERSHIP 1%'!$B$2:$B$10000=$A229)*('OWNERSHIP 1%'!$U$2:$U$10000=1)*('OWNERSHIP 1%'!$V$2:$V$10000&gt;=1)),0)</f>
        <v>6</v>
      </c>
      <c r="G229" s="27">
        <f t="shared" si="11"/>
        <v>52</v>
      </c>
      <c r="H229" s="27" t="str">
        <f t="shared" si="12"/>
        <v>Terkonsentrasi</v>
      </c>
      <c r="I229" s="27" t="str">
        <f t="shared" si="13"/>
        <v>Sedang</v>
      </c>
    </row>
    <row r="230" spans="1:9" x14ac:dyDescent="0.25">
      <c r="A230" s="27" t="str">
        <f>" "&amp;'TICKER LIST'!B230</f>
        <v xml:space="preserve"> PSAT</v>
      </c>
      <c r="B230" s="27">
        <f>IFERROR(ROUND(MAX(0,MIN(100,100-SUMIFS('OWNERSHIP 1%'!$V$2:$V$10000,'OWNERSHIP 1%'!$B$2:$B$10000,$A230,'OWNERSHIP 1%'!$U$2:$U$10000,1))),2),"")</f>
        <v>6.43</v>
      </c>
      <c r="C230" s="27" cm="1">
        <f t="array" ref="C230">IFERROR(ROUND(SUMPRODUCT(('OWNERSHIP 1%'!$B$2:$B$10000=$A230)*('OWNERSHIP 1%'!$U$2:$U$10000=1)*('OWNERSHIP 1%'!$V$2:$V$10000)^2),0),"")</f>
        <v>4275</v>
      </c>
      <c r="D230" s="27">
        <f>IFERROR(ROUND(_xlfn.SINGLE(_xlfn.MAXIFS('OWNERSHIP 1%'!$V$2:$V$10000,'OWNERSHIP 1%'!$B$2:$B$10000,$A230,'OWNERSHIP 1%'!$U$2:$U$10000,1)),2),"")</f>
        <v>60.35</v>
      </c>
      <c r="E230" s="27">
        <f>IFERROR(ROUND(SUMIFS('OWNERSHIP 1%'!$V$2:$V$7159,'OWNERSHIP 1%'!$B$2:$B$7159,$A230,'OWNERSHIP 1%'!$U$2:$U$7159,1,'OWNERSHIP 1%'!$W$2:$W$7159,"&lt;=3"),2),"")</f>
        <v>88.1</v>
      </c>
      <c r="F230" s="27" cm="1">
        <f t="array" ref="F230">IFERROR(SUMPRODUCT(('OWNERSHIP 1%'!$B$2:$B$10000=$A230)*('OWNERSHIP 1%'!$U$2:$U$10000=1)*('OWNERSHIP 1%'!$V$2:$V$10000&gt;=1)),0)</f>
        <v>5</v>
      </c>
      <c r="G230" s="27">
        <f t="shared" si="11"/>
        <v>66</v>
      </c>
      <c r="H230" s="27" t="str">
        <f t="shared" si="12"/>
        <v>Mayoritas</v>
      </c>
      <c r="I230" s="27" t="str">
        <f t="shared" si="13"/>
        <v>Tinggi</v>
      </c>
    </row>
    <row r="231" spans="1:9" x14ac:dyDescent="0.25">
      <c r="A231" s="27" t="str">
        <f>" "&amp;'TICKER LIST'!B231</f>
        <v xml:space="preserve"> COIN</v>
      </c>
      <c r="B231" s="27">
        <f>IFERROR(ROUND(MAX(0,MIN(100,100-SUMIFS('OWNERSHIP 1%'!$V$2:$V$10000,'OWNERSHIP 1%'!$B$2:$B$10000,$A231,'OWNERSHIP 1%'!$U$2:$U$10000,1))),2),"")</f>
        <v>12.79</v>
      </c>
      <c r="C231" s="27" cm="1">
        <f t="array" ref="C231">IFERROR(ROUND(SUMPRODUCT(('OWNERSHIP 1%'!$B$2:$B$10000=$A231)*('OWNERSHIP 1%'!$U$2:$U$10000=1)*('OWNERSHIP 1%'!$V$2:$V$10000)^2),0),"")</f>
        <v>1147</v>
      </c>
      <c r="D231" s="27">
        <f>IFERROR(ROUND(_xlfn.SINGLE(_xlfn.MAXIFS('OWNERSHIP 1%'!$V$2:$V$10000,'OWNERSHIP 1%'!$B$2:$B$10000,$A231,'OWNERSHIP 1%'!$U$2:$U$10000,1)),2),"")</f>
        <v>23.98</v>
      </c>
      <c r="E231" s="27">
        <f>IFERROR(ROUND(SUMIFS('OWNERSHIP 1%'!$V$2:$V$7159,'OWNERSHIP 1%'!$B$2:$B$7159,$A231,'OWNERSHIP 1%'!$U$2:$U$7159,1,'OWNERSHIP 1%'!$W$2:$W$7159,"&lt;=3"),2),"")</f>
        <v>51.7</v>
      </c>
      <c r="F231" s="27" cm="1">
        <f t="array" ref="F231">IFERROR(SUMPRODUCT(('OWNERSHIP 1%'!$B$2:$B$10000=$A231)*('OWNERSHIP 1%'!$U$2:$U$10000=1)*('OWNERSHIP 1%'!$V$2:$V$10000&gt;=1)),0)</f>
        <v>15</v>
      </c>
      <c r="G231" s="27">
        <f t="shared" si="11"/>
        <v>29</v>
      </c>
      <c r="H231" s="27" t="str">
        <f t="shared" si="12"/>
        <v>Moderat</v>
      </c>
      <c r="I231" s="27" t="str">
        <f t="shared" si="13"/>
        <v>Sedang</v>
      </c>
    </row>
    <row r="232" spans="1:9" x14ac:dyDescent="0.25">
      <c r="A232" s="27" t="str">
        <f>" "&amp;'TICKER LIST'!B232</f>
        <v xml:space="preserve"> CDIA</v>
      </c>
      <c r="B232" s="27">
        <f>IFERROR(ROUND(MAX(0,MIN(100,100-SUMIFS('OWNERSHIP 1%'!$V$2:$V$10000,'OWNERSHIP 1%'!$B$2:$B$10000,$A232,'OWNERSHIP 1%'!$U$2:$U$10000,1))),2),"")</f>
        <v>9</v>
      </c>
      <c r="C232" s="27" cm="1">
        <f t="array" ref="C232">IFERROR(ROUND(SUMPRODUCT(('OWNERSHIP 1%'!$B$2:$B$10000=$A232)*('OWNERSHIP 1%'!$U$2:$U$10000=1)*('OWNERSHIP 1%'!$V$2:$V$10000)^2),0),"")</f>
        <v>4501</v>
      </c>
      <c r="D232" s="27">
        <f>IFERROR(ROUND(_xlfn.SINGLE(_xlfn.MAXIFS('OWNERSHIP 1%'!$V$2:$V$10000,'OWNERSHIP 1%'!$B$2:$B$10000,$A232,'OWNERSHIP 1%'!$U$2:$U$10000,1)),2),"")</f>
        <v>60</v>
      </c>
      <c r="E232" s="27">
        <f>IFERROR(ROUND(SUMIFS('OWNERSHIP 1%'!$V$2:$V$7159,'OWNERSHIP 1%'!$B$2:$B$7159,$A232,'OWNERSHIP 1%'!$U$2:$U$7159,1,'OWNERSHIP 1%'!$W$2:$W$7159,"&lt;=3"),2),"")</f>
        <v>91</v>
      </c>
      <c r="F232" s="27" cm="1">
        <f t="array" ref="F232">IFERROR(SUMPRODUCT(('OWNERSHIP 1%'!$B$2:$B$10000=$A232)*('OWNERSHIP 1%'!$U$2:$U$10000=1)*('OWNERSHIP 1%'!$V$2:$V$10000&gt;=1)),0)</f>
        <v>3</v>
      </c>
      <c r="G232" s="27">
        <f t="shared" si="11"/>
        <v>70</v>
      </c>
      <c r="H232" s="27" t="str">
        <f t="shared" si="12"/>
        <v>Mayoritas</v>
      </c>
      <c r="I232" s="27" t="str">
        <f t="shared" si="13"/>
        <v>Tinggi</v>
      </c>
    </row>
    <row r="233" spans="1:9" x14ac:dyDescent="0.25">
      <c r="A233" s="27" t="str">
        <f>" "&amp;'TICKER LIST'!B233</f>
        <v xml:space="preserve"> BLOG</v>
      </c>
      <c r="B233" s="27">
        <f>IFERROR(ROUND(MAX(0,MIN(100,100-SUMIFS('OWNERSHIP 1%'!$V$2:$V$10000,'OWNERSHIP 1%'!$B$2:$B$10000,$A233,'OWNERSHIP 1%'!$U$2:$U$10000,1))),2),"")</f>
        <v>8.1</v>
      </c>
      <c r="C233" s="27" cm="1">
        <f t="array" ref="C233">IFERROR(ROUND(SUMPRODUCT(('OWNERSHIP 1%'!$B$2:$B$10000=$A233)*('OWNERSHIP 1%'!$U$2:$U$10000=1)*('OWNERSHIP 1%'!$V$2:$V$10000)^2),0),"")</f>
        <v>3465</v>
      </c>
      <c r="D233" s="27">
        <f>IFERROR(ROUND(_xlfn.SINGLE(_xlfn.MAXIFS('OWNERSHIP 1%'!$V$2:$V$10000,'OWNERSHIP 1%'!$B$2:$B$10000,$A233,'OWNERSHIP 1%'!$U$2:$U$10000,1)),2),"")</f>
        <v>50.83</v>
      </c>
      <c r="E233" s="27">
        <f>IFERROR(ROUND(SUMIFS('OWNERSHIP 1%'!$V$2:$V$7159,'OWNERSHIP 1%'!$B$2:$B$7159,$A233,'OWNERSHIP 1%'!$U$2:$U$7159,1,'OWNERSHIP 1%'!$W$2:$W$7159,"&lt;=3"),2),"")</f>
        <v>83.33</v>
      </c>
      <c r="F233" s="27" cm="1">
        <f t="array" ref="F233">IFERROR(SUMPRODUCT(('OWNERSHIP 1%'!$B$2:$B$10000=$A233)*('OWNERSHIP 1%'!$U$2:$U$10000=1)*('OWNERSHIP 1%'!$V$2:$V$10000&gt;=1)),0)</f>
        <v>7</v>
      </c>
      <c r="G233" s="27">
        <f t="shared" si="11"/>
        <v>58</v>
      </c>
      <c r="H233" s="27" t="str">
        <f t="shared" si="12"/>
        <v>Mayoritas</v>
      </c>
      <c r="I233" s="27" t="str">
        <f t="shared" si="13"/>
        <v>Tinggi</v>
      </c>
    </row>
    <row r="234" spans="1:9" x14ac:dyDescent="0.25">
      <c r="A234" s="27" t="str">
        <f>" "&amp;'TICKER LIST'!B234</f>
        <v xml:space="preserve"> MERI</v>
      </c>
      <c r="B234" s="27">
        <f>IFERROR(ROUND(MAX(0,MIN(100,100-SUMIFS('OWNERSHIP 1%'!$V$2:$V$10000,'OWNERSHIP 1%'!$B$2:$B$10000,$A234,'OWNERSHIP 1%'!$U$2:$U$10000,1))),2),"")</f>
        <v>22.72</v>
      </c>
      <c r="C234" s="27" cm="1">
        <f t="array" ref="C234">IFERROR(ROUND(SUMPRODUCT(('OWNERSHIP 1%'!$B$2:$B$10000=$A234)*('OWNERSHIP 1%'!$U$2:$U$10000=1)*('OWNERSHIP 1%'!$V$2:$V$10000)^2),0),"")</f>
        <v>3733</v>
      </c>
      <c r="D234" s="27">
        <f>IFERROR(ROUND(_xlfn.SINGLE(_xlfn.MAXIFS('OWNERSHIP 1%'!$V$2:$V$10000,'OWNERSHIP 1%'!$B$2:$B$10000,$A234,'OWNERSHIP 1%'!$U$2:$U$10000,1)),2),"")</f>
        <v>57.96</v>
      </c>
      <c r="E234" s="27">
        <f>IFERROR(ROUND(SUMIFS('OWNERSHIP 1%'!$V$2:$V$7159,'OWNERSHIP 1%'!$B$2:$B$7159,$A234,'OWNERSHIP 1%'!$U$2:$U$7159,1,'OWNERSHIP 1%'!$W$2:$W$7159,"&lt;=3"),2),"")</f>
        <v>77.28</v>
      </c>
      <c r="F234" s="27" cm="1">
        <f t="array" ref="F234">IFERROR(SUMPRODUCT(('OWNERSHIP 1%'!$B$2:$B$10000=$A234)*('OWNERSHIP 1%'!$U$2:$U$10000=1)*('OWNERSHIP 1%'!$V$2:$V$10000&gt;=1)),0)</f>
        <v>2</v>
      </c>
      <c r="G234" s="27">
        <f t="shared" si="11"/>
        <v>63</v>
      </c>
      <c r="H234" s="27" t="str">
        <f t="shared" si="12"/>
        <v>Mayoritas</v>
      </c>
      <c r="I234" s="27" t="str">
        <f t="shared" si="13"/>
        <v>Tinggi</v>
      </c>
    </row>
    <row r="235" spans="1:9" x14ac:dyDescent="0.25">
      <c r="A235" s="27" t="str">
        <f>" "&amp;'TICKER LIST'!B235</f>
        <v xml:space="preserve"> CHEK</v>
      </c>
      <c r="B235" s="27">
        <f>IFERROR(ROUND(MAX(0,MIN(100,100-SUMIFS('OWNERSHIP 1%'!$V$2:$V$10000,'OWNERSHIP 1%'!$B$2:$B$10000,$A235,'OWNERSHIP 1%'!$U$2:$U$10000,1))),2),"")</f>
        <v>15.68</v>
      </c>
      <c r="C235" s="27" cm="1">
        <f t="array" ref="C235">IFERROR(ROUND(SUMPRODUCT(('OWNERSHIP 1%'!$B$2:$B$10000=$A235)*('OWNERSHIP 1%'!$U$2:$U$10000=1)*('OWNERSHIP 1%'!$V$2:$V$10000)^2),0),"")</f>
        <v>3928</v>
      </c>
      <c r="D235" s="27">
        <f>IFERROR(ROUND(_xlfn.SINGLE(_xlfn.MAXIFS('OWNERSHIP 1%'!$V$2:$V$10000,'OWNERSHIP 1%'!$B$2:$B$10000,$A235,'OWNERSHIP 1%'!$U$2:$U$10000,1)),2),"")</f>
        <v>60.5</v>
      </c>
      <c r="E235" s="27">
        <f>IFERROR(ROUND(SUMIFS('OWNERSHIP 1%'!$V$2:$V$7159,'OWNERSHIP 1%'!$B$2:$B$7159,$A235,'OWNERSHIP 1%'!$U$2:$U$7159,1,'OWNERSHIP 1%'!$W$2:$W$7159,"&lt;=3"),2),"")</f>
        <v>79.09</v>
      </c>
      <c r="F235" s="27" cm="1">
        <f t="array" ref="F235">IFERROR(SUMPRODUCT(('OWNERSHIP 1%'!$B$2:$B$10000=$A235)*('OWNERSHIP 1%'!$U$2:$U$10000=1)*('OWNERSHIP 1%'!$V$2:$V$10000&gt;=1)),0)</f>
        <v>6</v>
      </c>
      <c r="G235" s="27">
        <f t="shared" si="11"/>
        <v>60</v>
      </c>
      <c r="H235" s="27" t="str">
        <f t="shared" si="12"/>
        <v>Mayoritas</v>
      </c>
      <c r="I235" s="27" t="str">
        <f t="shared" si="13"/>
        <v>Tinggi</v>
      </c>
    </row>
    <row r="236" spans="1:9" x14ac:dyDescent="0.25">
      <c r="A236" s="27" t="str">
        <f>" "&amp;'TICKER LIST'!B236</f>
        <v xml:space="preserve"> PMUI</v>
      </c>
      <c r="B236" s="27">
        <f>IFERROR(ROUND(MAX(0,MIN(100,100-SUMIFS('OWNERSHIP 1%'!$V$2:$V$10000,'OWNERSHIP 1%'!$B$2:$B$10000,$A236,'OWNERSHIP 1%'!$U$2:$U$10000,1))),2),"")</f>
        <v>10.46</v>
      </c>
      <c r="C236" s="27" cm="1">
        <f t="array" ref="C236">IFERROR(ROUND(SUMPRODUCT(('OWNERSHIP 1%'!$B$2:$B$10000=$A236)*('OWNERSHIP 1%'!$U$2:$U$10000=1)*('OWNERSHIP 1%'!$V$2:$V$10000)^2),0),"")</f>
        <v>3742</v>
      </c>
      <c r="D236" s="27">
        <f>IFERROR(ROUND(_xlfn.SINGLE(_xlfn.MAXIFS('OWNERSHIP 1%'!$V$2:$V$10000,'OWNERSHIP 1%'!$B$2:$B$10000,$A236,'OWNERSHIP 1%'!$U$2:$U$10000,1)),2),"")</f>
        <v>56</v>
      </c>
      <c r="E236" s="27">
        <f>IFERROR(ROUND(SUMIFS('OWNERSHIP 1%'!$V$2:$V$7159,'OWNERSHIP 1%'!$B$2:$B$7159,$A236,'OWNERSHIP 1%'!$U$2:$U$7159,1,'OWNERSHIP 1%'!$W$2:$W$7159,"&lt;=3"),2),"")</f>
        <v>83.91</v>
      </c>
      <c r="F236" s="27" cm="1">
        <f t="array" ref="F236">IFERROR(SUMPRODUCT(('OWNERSHIP 1%'!$B$2:$B$10000=$A236)*('OWNERSHIP 1%'!$U$2:$U$10000=1)*('OWNERSHIP 1%'!$V$2:$V$10000&gt;=1)),0)</f>
        <v>6</v>
      </c>
      <c r="G236" s="27">
        <f t="shared" si="11"/>
        <v>61</v>
      </c>
      <c r="H236" s="27" t="str">
        <f t="shared" si="12"/>
        <v>Mayoritas</v>
      </c>
      <c r="I236" s="27" t="str">
        <f t="shared" si="13"/>
        <v>Tinggi</v>
      </c>
    </row>
    <row r="237" spans="1:9" x14ac:dyDescent="0.25">
      <c r="A237" s="27" t="str">
        <f>" "&amp;'TICKER LIST'!B237</f>
        <v xml:space="preserve"> EMAS</v>
      </c>
      <c r="B237" s="27">
        <f>IFERROR(ROUND(MAX(0,MIN(100,100-SUMIFS('OWNERSHIP 1%'!$V$2:$V$10000,'OWNERSHIP 1%'!$B$2:$B$10000,$A237,'OWNERSHIP 1%'!$U$2:$U$10000,1))),2),"")</f>
        <v>14.91</v>
      </c>
      <c r="C237" s="27" cm="1">
        <f t="array" ref="C237">IFERROR(ROUND(SUMPRODUCT(('OWNERSHIP 1%'!$B$2:$B$10000=$A237)*('OWNERSHIP 1%'!$U$2:$U$10000=1)*('OWNERSHIP 1%'!$V$2:$V$10000)^2),0),"")</f>
        <v>4218</v>
      </c>
      <c r="D237" s="27">
        <f>IFERROR(ROUND(_xlfn.SINGLE(_xlfn.MAXIFS('OWNERSHIP 1%'!$V$2:$V$10000,'OWNERSHIP 1%'!$B$2:$B$10000,$A237,'OWNERSHIP 1%'!$U$2:$U$10000,1)),2),"")</f>
        <v>64.42</v>
      </c>
      <c r="E237" s="27">
        <f>IFERROR(ROUND(SUMIFS('OWNERSHIP 1%'!$V$2:$V$7159,'OWNERSHIP 1%'!$B$2:$B$7159,$A237,'OWNERSHIP 1%'!$U$2:$U$7159,1,'OWNERSHIP 1%'!$W$2:$W$7159,"&lt;=3"),2),"")</f>
        <v>74.36</v>
      </c>
      <c r="F237" s="27" cm="1">
        <f t="array" ref="F237">IFERROR(SUMPRODUCT(('OWNERSHIP 1%'!$B$2:$B$10000=$A237)*('OWNERSHIP 1%'!$U$2:$U$10000=1)*('OWNERSHIP 1%'!$V$2:$V$10000&gt;=1)),0)</f>
        <v>11</v>
      </c>
      <c r="G237" s="27">
        <f t="shared" si="11"/>
        <v>54</v>
      </c>
      <c r="H237" s="27" t="str">
        <f t="shared" si="12"/>
        <v>Mayoritas</v>
      </c>
      <c r="I237" s="27" t="str">
        <f t="shared" si="13"/>
        <v>Sedang</v>
      </c>
    </row>
    <row r="238" spans="1:9" x14ac:dyDescent="0.25">
      <c r="A238" s="27" t="str">
        <f>" "&amp;'TICKER LIST'!B238</f>
        <v xml:space="preserve"> PJHB</v>
      </c>
      <c r="B238" s="27">
        <f>IFERROR(ROUND(MAX(0,MIN(100,100-SUMIFS('OWNERSHIP 1%'!$V$2:$V$10000,'OWNERSHIP 1%'!$B$2:$B$10000,$A238,'OWNERSHIP 1%'!$U$2:$U$10000,1))),2),"")</f>
        <v>25.03</v>
      </c>
      <c r="C238" s="27" cm="1">
        <f t="array" ref="C238">IFERROR(ROUND(SUMPRODUCT(('OWNERSHIP 1%'!$B$2:$B$10000=$A238)*('OWNERSHIP 1%'!$U$2:$U$10000=1)*('OWNERSHIP 1%'!$V$2:$V$10000)^2),0),"")</f>
        <v>1741</v>
      </c>
      <c r="D238" s="27">
        <f>IFERROR(ROUND(_xlfn.SINGLE(_xlfn.MAXIFS('OWNERSHIP 1%'!$V$2:$V$10000,'OWNERSHIP 1%'!$B$2:$B$10000,$A238,'OWNERSHIP 1%'!$U$2:$U$10000,1)),2),"")</f>
        <v>37.479999999999997</v>
      </c>
      <c r="E238" s="27">
        <f>IFERROR(ROUND(SUMIFS('OWNERSHIP 1%'!$V$2:$V$7159,'OWNERSHIP 1%'!$B$2:$B$7159,$A238,'OWNERSHIP 1%'!$U$2:$U$7159,1,'OWNERSHIP 1%'!$W$2:$W$7159,"&lt;=3"),2),"")</f>
        <v>57.72</v>
      </c>
      <c r="F238" s="27" cm="1">
        <f t="array" ref="F238">IFERROR(SUMPRODUCT(('OWNERSHIP 1%'!$B$2:$B$10000=$A238)*('OWNERSHIP 1%'!$U$2:$U$10000=1)*('OWNERSHIP 1%'!$V$2:$V$10000&gt;=1)),0)</f>
        <v>6</v>
      </c>
      <c r="G238" s="27">
        <f t="shared" si="11"/>
        <v>43</v>
      </c>
      <c r="H238" s="27" t="str">
        <f t="shared" si="12"/>
        <v>Moderat</v>
      </c>
      <c r="I238" s="27" t="str">
        <f t="shared" si="13"/>
        <v>Sedang</v>
      </c>
    </row>
    <row r="239" spans="1:9" x14ac:dyDescent="0.25">
      <c r="A239" s="27" t="str">
        <f>" "&amp;'TICKER LIST'!B239</f>
        <v xml:space="preserve"> RLCO</v>
      </c>
      <c r="B239" s="27">
        <f>IFERROR(ROUND(MAX(0,MIN(100,100-SUMIFS('OWNERSHIP 1%'!$V$2:$V$10000,'OWNERSHIP 1%'!$B$2:$B$10000,$A239,'OWNERSHIP 1%'!$U$2:$U$10000,1))),2),"")</f>
        <v>5.45</v>
      </c>
      <c r="C239" s="27" cm="1">
        <f t="array" ref="C239">IFERROR(ROUND(SUMPRODUCT(('OWNERSHIP 1%'!$B$2:$B$10000=$A239)*('OWNERSHIP 1%'!$U$2:$U$10000=1)*('OWNERSHIP 1%'!$V$2:$V$10000)^2),0),"")</f>
        <v>6092</v>
      </c>
      <c r="D239" s="27">
        <f>IFERROR(ROUND(_xlfn.SINGLE(_xlfn.MAXIFS('OWNERSHIP 1%'!$V$2:$V$10000,'OWNERSHIP 1%'!$B$2:$B$10000,$A239,'OWNERSHIP 1%'!$U$2:$U$10000,1)),2),"")</f>
        <v>77.599999999999994</v>
      </c>
      <c r="E239" s="27">
        <f>IFERROR(ROUND(SUMIFS('OWNERSHIP 1%'!$V$2:$V$7159,'OWNERSHIP 1%'!$B$2:$B$7159,$A239,'OWNERSHIP 1%'!$U$2:$U$7159,1,'OWNERSHIP 1%'!$W$2:$W$7159,"&lt;=3"),2),"")</f>
        <v>87.54</v>
      </c>
      <c r="F239" s="27" cm="1">
        <f t="array" ref="F239">IFERROR(SUMPRODUCT(('OWNERSHIP 1%'!$B$2:$B$10000=$A239)*('OWNERSHIP 1%'!$U$2:$U$10000=1)*('OWNERSHIP 1%'!$V$2:$V$10000&gt;=1)),0)</f>
        <v>6</v>
      </c>
      <c r="G239" s="27">
        <f t="shared" si="11"/>
        <v>73</v>
      </c>
      <c r="H239" s="27" t="str">
        <f t="shared" si="12"/>
        <v>Mayoritas</v>
      </c>
      <c r="I239" s="27" t="str">
        <f t="shared" si="13"/>
        <v>Tinggi</v>
      </c>
    </row>
    <row r="240" spans="1:9" x14ac:dyDescent="0.25">
      <c r="A240" s="27" t="str">
        <f>" "&amp;'TICKER LIST'!B240</f>
        <v xml:space="preserve"> SUPA</v>
      </c>
      <c r="B240" s="27">
        <f>IFERROR(ROUND(MAX(0,MIN(100,100-SUMIFS('OWNERSHIP 1%'!$V$2:$V$10000,'OWNERSHIP 1%'!$B$2:$B$10000,$A240,'OWNERSHIP 1%'!$U$2:$U$10000,1))),2),"")</f>
        <v>9.9499999999999993</v>
      </c>
      <c r="C240" s="27" cm="1">
        <f t="array" ref="C240">IFERROR(ROUND(SUMPRODUCT(('OWNERSHIP 1%'!$B$2:$B$10000=$A240)*('OWNERSHIP 1%'!$U$2:$U$10000=1)*('OWNERSHIP 1%'!$V$2:$V$10000)^2),0),"")</f>
        <v>1724</v>
      </c>
      <c r="D240" s="27">
        <f>IFERROR(ROUND(_xlfn.SINGLE(_xlfn.MAXIFS('OWNERSHIP 1%'!$V$2:$V$10000,'OWNERSHIP 1%'!$B$2:$B$10000,$A240,'OWNERSHIP 1%'!$U$2:$U$10000,1)),2),"")</f>
        <v>27.73</v>
      </c>
      <c r="E240" s="27">
        <f>IFERROR(ROUND(SUMIFS('OWNERSHIP 1%'!$V$2:$V$7159,'OWNERSHIP 1%'!$B$2:$B$7159,$A240,'OWNERSHIP 1%'!$U$2:$U$7159,1,'OWNERSHIP 1%'!$W$2:$W$7159,"&lt;=3"),2),"")</f>
        <v>62.25</v>
      </c>
      <c r="F240" s="27" cm="1">
        <f t="array" ref="F240">IFERROR(SUMPRODUCT(('OWNERSHIP 1%'!$B$2:$B$10000=$A240)*('OWNERSHIP 1%'!$U$2:$U$10000=1)*('OWNERSHIP 1%'!$V$2:$V$10000&gt;=1)),0)</f>
        <v>6</v>
      </c>
      <c r="G240" s="27">
        <f t="shared" si="11"/>
        <v>44</v>
      </c>
      <c r="H240" s="27" t="str">
        <f t="shared" si="12"/>
        <v>Oligopoli</v>
      </c>
      <c r="I240" s="27" t="str">
        <f t="shared" si="13"/>
        <v>Sedang</v>
      </c>
    </row>
    <row r="241" spans="1:9" x14ac:dyDescent="0.25">
      <c r="A241" s="27" t="str">
        <f>" "&amp;'TICKER LIST'!B241</f>
        <v xml:space="preserve"> WBSA</v>
      </c>
      <c r="B241" s="27">
        <f>IFERROR(ROUND(MAX(0,MIN(100,100-SUMIFS('OWNERSHIP 1%'!$V$2:$V$10000,'OWNERSHIP 1%'!$B$2:$B$10000,$A241,'OWNERSHIP 1%'!$U$2:$U$10000,1))),2),"")</f>
        <v>9.7200000000000006</v>
      </c>
      <c r="C241" s="27" cm="1">
        <f t="array" ref="C241">IFERROR(ROUND(SUMPRODUCT(('OWNERSHIP 1%'!$B$2:$B$10000=$A241)*('OWNERSHIP 1%'!$U$2:$U$10000=1)*('OWNERSHIP 1%'!$V$2:$V$10000)^2),0),"")</f>
        <v>6284</v>
      </c>
      <c r="D241" s="27">
        <f>IFERROR(ROUND(_xlfn.SINGLE(_xlfn.MAXIFS('OWNERSHIP 1%'!$V$2:$V$10000,'OWNERSHIP 1%'!$B$2:$B$10000,$A241,'OWNERSHIP 1%'!$U$2:$U$10000,1)),2),"")</f>
        <v>79.010000000000005</v>
      </c>
      <c r="E241" s="27">
        <f>IFERROR(ROUND(SUMIFS('OWNERSHIP 1%'!$V$2:$V$7159,'OWNERSHIP 1%'!$B$2:$B$7159,$A241,'OWNERSHIP 1%'!$U$2:$U$7159,1,'OWNERSHIP 1%'!$W$2:$W$7159,"&lt;=3"),2),"")</f>
        <v>87.72</v>
      </c>
      <c r="F241" s="27" cm="1">
        <f t="array" ref="F241">IFERROR(SUMPRODUCT(('OWNERSHIP 1%'!$B$2:$B$10000=$A241)*('OWNERSHIP 1%'!$U$2:$U$10000=1)*('OWNERSHIP 1%'!$V$2:$V$10000&gt;=1)),0)</f>
        <v>5</v>
      </c>
      <c r="G241" s="27">
        <f t="shared" si="11"/>
        <v>75</v>
      </c>
      <c r="H241" s="27" t="str">
        <f t="shared" si="12"/>
        <v>Mayoritas</v>
      </c>
      <c r="I241" s="27" t="str">
        <f t="shared" si="13"/>
        <v>Tinggi</v>
      </c>
    </row>
    <row r="242" spans="1:9" x14ac:dyDescent="0.25">
      <c r="A242" s="27" t="str">
        <f>" "&amp;'TICKER LIST'!B242</f>
        <v xml:space="preserve"> JECX</v>
      </c>
      <c r="B242" s="27">
        <f>IFERROR(ROUND(MAX(0,MIN(100,100-SUMIFS('OWNERSHIP 1%'!$V$2:$V$10000,'OWNERSHIP 1%'!$B$2:$B$10000,$A242,'OWNERSHIP 1%'!$U$2:$U$10000,1))),2),"")</f>
        <v>15.17</v>
      </c>
      <c r="C242" s="27" cm="1">
        <f t="array" ref="C242">IFERROR(ROUND(SUMPRODUCT(('OWNERSHIP 1%'!$B$2:$B$10000=$A242)*('OWNERSHIP 1%'!$U$2:$U$10000=1)*('OWNERSHIP 1%'!$V$2:$V$10000)^2),0),"")</f>
        <v>1402</v>
      </c>
      <c r="D242" s="27">
        <f>IFERROR(ROUND(_xlfn.SINGLE(_xlfn.MAXIFS('OWNERSHIP 1%'!$V$2:$V$10000,'OWNERSHIP 1%'!$B$2:$B$10000,$A242,'OWNERSHIP 1%'!$U$2:$U$10000,1)),2),"")</f>
        <v>31.34</v>
      </c>
      <c r="E242" s="27">
        <f>IFERROR(ROUND(SUMIFS('OWNERSHIP 1%'!$V$2:$V$7159,'OWNERSHIP 1%'!$B$2:$B$7159,$A242,'OWNERSHIP 1%'!$U$2:$U$7159,1,'OWNERSHIP 1%'!$W$2:$W$7159,"&lt;=3"),2),"")</f>
        <v>52.26</v>
      </c>
      <c r="F242" s="27" cm="1">
        <f t="array" ref="F242">IFERROR(SUMPRODUCT(('OWNERSHIP 1%'!$B$2:$B$10000=$A242)*('OWNERSHIP 1%'!$U$2:$U$10000=1)*('OWNERSHIP 1%'!$V$2:$V$10000&gt;=1)),0)</f>
        <v>12</v>
      </c>
      <c r="G242" s="27">
        <f t="shared" si="11"/>
        <v>33</v>
      </c>
      <c r="H242" s="27" t="str">
        <f t="shared" si="12"/>
        <v>Moderat</v>
      </c>
      <c r="I242" s="27" t="str">
        <f t="shared" si="13"/>
        <v>Sedang</v>
      </c>
    </row>
    <row r="243" spans="1:9" x14ac:dyDescent="0.25">
      <c r="A243" s="27" t="str">
        <f>" "&amp;'TICKER LIST'!B243</f>
        <v xml:space="preserve"> JELI</v>
      </c>
      <c r="B243" s="27">
        <f>IFERROR(ROUND(MAX(0,MIN(100,100-SUMIFS('OWNERSHIP 1%'!$V$2:$V$10000,'OWNERSHIP 1%'!$B$2:$B$10000,$A243,'OWNERSHIP 1%'!$U$2:$U$10000,1))),2),"")</f>
        <v>21.17</v>
      </c>
      <c r="C243" s="27" cm="1">
        <f t="array" ref="C243">IFERROR(ROUND(SUMPRODUCT(('OWNERSHIP 1%'!$B$2:$B$10000=$A243)*('OWNERSHIP 1%'!$U$2:$U$10000=1)*('OWNERSHIP 1%'!$V$2:$V$10000)^2),0),"")</f>
        <v>6214</v>
      </c>
      <c r="D243" s="27">
        <f>IFERROR(ROUND(_xlfn.SINGLE(_xlfn.MAXIFS('OWNERSHIP 1%'!$V$2:$V$10000,'OWNERSHIP 1%'!$B$2:$B$10000,$A243,'OWNERSHIP 1%'!$U$2:$U$10000,1)),2),"")</f>
        <v>78.83</v>
      </c>
      <c r="E243" s="27">
        <f>IFERROR(ROUND(SUMIFS('OWNERSHIP 1%'!$V$2:$V$7159,'OWNERSHIP 1%'!$B$2:$B$7159,$A243,'OWNERSHIP 1%'!$U$2:$U$7159,1,'OWNERSHIP 1%'!$W$2:$W$7159,"&lt;=3"),2),"")</f>
        <v>78.83</v>
      </c>
      <c r="F243" s="27" cm="1">
        <f t="array" ref="F243">IFERROR(SUMPRODUCT(('OWNERSHIP 1%'!$B$2:$B$10000=$A243)*('OWNERSHIP 1%'!$U$2:$U$10000=1)*('OWNERSHIP 1%'!$V$2:$V$10000&gt;=1)),0)</f>
        <v>1</v>
      </c>
      <c r="G243" s="27">
        <f t="shared" si="11"/>
        <v>76</v>
      </c>
      <c r="H243" s="27" t="str">
        <f t="shared" si="12"/>
        <v>Mayoritas</v>
      </c>
      <c r="I243" s="27" t="str">
        <f t="shared" si="13"/>
        <v>Tinggi</v>
      </c>
    </row>
    <row r="244" spans="1:9" x14ac:dyDescent="0.25">
      <c r="A244" s="27" t="str">
        <f>" "&amp;'TICKER LIST'!B244</f>
        <v xml:space="preserve"> EMMI</v>
      </c>
      <c r="B244" s="27">
        <f>IFERROR(ROUND(MAX(0,MIN(100,100-SUMIFS('OWNERSHIP 1%'!$V$2:$V$10000,'OWNERSHIP 1%'!$B$2:$B$10000,$A244,'OWNERSHIP 1%'!$U$2:$U$10000,1))),2),"")</f>
        <v>12.62</v>
      </c>
      <c r="C244" s="27" cm="1">
        <f t="array" ref="C244">IFERROR(ROUND(SUMPRODUCT(('OWNERSHIP 1%'!$B$2:$B$10000=$A244)*('OWNERSHIP 1%'!$U$2:$U$10000=1)*('OWNERSHIP 1%'!$V$2:$V$10000)^2),0),"")</f>
        <v>1181</v>
      </c>
      <c r="D244" s="27">
        <f>IFERROR(ROUND(_xlfn.SINGLE(_xlfn.MAXIFS('OWNERSHIP 1%'!$V$2:$V$10000,'OWNERSHIP 1%'!$B$2:$B$10000,$A244,'OWNERSHIP 1%'!$U$2:$U$10000,1)),2),"")</f>
        <v>21.07</v>
      </c>
      <c r="E244" s="27">
        <f>IFERROR(ROUND(SUMIFS('OWNERSHIP 1%'!$V$2:$V$7159,'OWNERSHIP 1%'!$B$2:$B$7159,$A244,'OWNERSHIP 1%'!$U$2:$U$7159,1,'OWNERSHIP 1%'!$W$2:$W$7159,"&lt;=3"),2),"")</f>
        <v>48.65</v>
      </c>
      <c r="F244" s="27" cm="1">
        <f t="array" ref="F244">IFERROR(SUMPRODUCT(('OWNERSHIP 1%'!$B$2:$B$10000=$A244)*('OWNERSHIP 1%'!$U$2:$U$10000=1)*('OWNERSHIP 1%'!$V$2:$V$10000&gt;=1)),0)</f>
        <v>10</v>
      </c>
      <c r="G244" s="27">
        <f t="shared" si="11"/>
        <v>33</v>
      </c>
      <c r="H244" s="27" t="str">
        <f t="shared" si="12"/>
        <v>Moderat</v>
      </c>
      <c r="I244" s="27" t="str">
        <f t="shared" si="13"/>
        <v>Sedang</v>
      </c>
    </row>
    <row r="245" spans="1:9" x14ac:dyDescent="0.25">
      <c r="A245" s="27" t="str">
        <f>" "&amp;'TICKER LIST'!B245</f>
        <v xml:space="preserve"> BACH</v>
      </c>
      <c r="B245" s="27">
        <f>IFERROR(ROUND(MAX(0,MIN(100,100-SUMIFS('OWNERSHIP 1%'!$V$2:$V$10000,'OWNERSHIP 1%'!$B$2:$B$10000,$A245,'OWNERSHIP 1%'!$U$2:$U$10000,1))),2),"")</f>
        <v>16.36</v>
      </c>
      <c r="C245" s="27" cm="1">
        <f t="array" ref="C245">IFERROR(ROUND(SUMPRODUCT(('OWNERSHIP 1%'!$B$2:$B$10000=$A245)*('OWNERSHIP 1%'!$U$2:$U$10000=1)*('OWNERSHIP 1%'!$V$2:$V$10000)^2),0),"")</f>
        <v>3326</v>
      </c>
      <c r="D245" s="27">
        <f>IFERROR(ROUND(_xlfn.SINGLE(_xlfn.MAXIFS('OWNERSHIP 1%'!$V$2:$V$10000,'OWNERSHIP 1%'!$B$2:$B$10000,$A245,'OWNERSHIP 1%'!$U$2:$U$10000,1)),2),"")</f>
        <v>51</v>
      </c>
      <c r="E245" s="27">
        <f>IFERROR(ROUND(SUMIFS('OWNERSHIP 1%'!$V$2:$V$7159,'OWNERSHIP 1%'!$B$2:$B$7159,$A245,'OWNERSHIP 1%'!$U$2:$U$7159,1,'OWNERSHIP 1%'!$W$2:$W$7159,"&lt;=3"),2),"")</f>
        <v>79.47</v>
      </c>
      <c r="F245" s="27" cm="1">
        <f t="array" ref="F245">IFERROR(SUMPRODUCT(('OWNERSHIP 1%'!$B$2:$B$10000=$A245)*('OWNERSHIP 1%'!$U$2:$U$10000=1)*('OWNERSHIP 1%'!$V$2:$V$10000&gt;=1)),0)</f>
        <v>6</v>
      </c>
      <c r="G245" s="27">
        <f t="shared" si="11"/>
        <v>58</v>
      </c>
      <c r="H245" s="27" t="str">
        <f t="shared" si="12"/>
        <v>Mayoritas</v>
      </c>
      <c r="I245" s="27" t="str">
        <f t="shared" si="13"/>
        <v>Tinggi</v>
      </c>
    </row>
    <row r="246" spans="1:9" x14ac:dyDescent="0.25">
      <c r="A246" s="27" t="str">
        <f>" "&amp;'TICKER LIST'!B246</f>
        <v xml:space="preserve"> PRDL</v>
      </c>
      <c r="B246" s="27">
        <f>IFERROR(ROUND(MAX(0,MIN(100,100-SUMIFS('OWNERSHIP 1%'!$V$2:$V$10000,'OWNERSHIP 1%'!$B$2:$B$10000,$A246,'OWNERSHIP 1%'!$U$2:$U$10000,1))),2),"")</f>
        <v>30</v>
      </c>
      <c r="C246" s="27" cm="1">
        <f t="array" ref="C246">IFERROR(ROUND(SUMPRODUCT(('OWNERSHIP 1%'!$B$2:$B$10000=$A246)*('OWNERSHIP 1%'!$U$2:$U$10000=1)*('OWNERSHIP 1%'!$V$2:$V$10000)^2),0),"")</f>
        <v>2069</v>
      </c>
      <c r="D246" s="27">
        <f>IFERROR(ROUND(_xlfn.SINGLE(_xlfn.MAXIFS('OWNERSHIP 1%'!$V$2:$V$10000,'OWNERSHIP 1%'!$B$2:$B$10000,$A246,'OWNERSHIP 1%'!$U$2:$U$10000,1)),2),"")</f>
        <v>35.700000000000003</v>
      </c>
      <c r="E246" s="27">
        <f>IFERROR(ROUND(SUMIFS('OWNERSHIP 1%'!$V$2:$V$7159,'OWNERSHIP 1%'!$B$2:$B$7159,$A246,'OWNERSHIP 1%'!$U$2:$U$7159,1,'OWNERSHIP 1%'!$W$2:$W$7159,"&lt;=3"),2),"")</f>
        <v>70</v>
      </c>
      <c r="F246" s="27" cm="1">
        <f t="array" ref="F246">IFERROR(SUMPRODUCT(('OWNERSHIP 1%'!$B$2:$B$10000=$A246)*('OWNERSHIP 1%'!$U$2:$U$10000=1)*('OWNERSHIP 1%'!$V$2:$V$10000&gt;=1)),0)</f>
        <v>3</v>
      </c>
      <c r="G246" s="27">
        <f t="shared" si="11"/>
        <v>52</v>
      </c>
      <c r="H246" s="27" t="str">
        <f t="shared" si="12"/>
        <v>Terkonsentrasi</v>
      </c>
      <c r="I246" s="27" t="str">
        <f t="shared" si="13"/>
        <v>Sedang</v>
      </c>
    </row>
    <row r="247" spans="1:9" x14ac:dyDescent="0.25">
      <c r="A247" s="27" t="str">
        <f>" "&amp;'TICKER LIST'!B247</f>
        <v xml:space="preserve"> RANS</v>
      </c>
      <c r="B247" s="27">
        <f>IFERROR(ROUND(MAX(0,MIN(100,100-SUMIFS('OWNERSHIP 1%'!$V$2:$V$10000,'OWNERSHIP 1%'!$B$2:$B$10000,$A247,'OWNERSHIP 1%'!$U$2:$U$10000,1))),2),"")</f>
        <v>21.82</v>
      </c>
      <c r="C247" s="27" cm="1">
        <f t="array" ref="C247">IFERROR(ROUND(SUMPRODUCT(('OWNERSHIP 1%'!$B$2:$B$10000=$A247)*('OWNERSHIP 1%'!$U$2:$U$10000=1)*('OWNERSHIP 1%'!$V$2:$V$10000)^2),0),"")</f>
        <v>4031</v>
      </c>
      <c r="D247" s="27">
        <f>IFERROR(ROUND(_xlfn.SINGLE(_xlfn.MAXIFS('OWNERSHIP 1%'!$V$2:$V$10000,'OWNERSHIP 1%'!$B$2:$B$10000,$A247,'OWNERSHIP 1%'!$U$2:$U$10000,1)),2),"")</f>
        <v>62.93</v>
      </c>
      <c r="E247" s="27">
        <f>IFERROR(ROUND(SUMIFS('OWNERSHIP 1%'!$V$2:$V$7159,'OWNERSHIP 1%'!$B$2:$B$7159,$A247,'OWNERSHIP 1%'!$U$2:$U$7159,1,'OWNERSHIP 1%'!$W$2:$W$7159,"&lt;=3"),2),"")</f>
        <v>72.900000000000006</v>
      </c>
      <c r="F247" s="27" cm="1">
        <f t="array" ref="F247">IFERROR(SUMPRODUCT(('OWNERSHIP 1%'!$B$2:$B$10000=$A247)*('OWNERSHIP 1%'!$U$2:$U$10000=1)*('OWNERSHIP 1%'!$V$2:$V$10000&gt;=1)),0)</f>
        <v>6</v>
      </c>
      <c r="G247" s="27">
        <f t="shared" si="11"/>
        <v>58</v>
      </c>
      <c r="H247" s="27" t="str">
        <f t="shared" si="12"/>
        <v>Mayoritas</v>
      </c>
      <c r="I247" s="27" t="str">
        <f t="shared" si="13"/>
        <v>Tinggi</v>
      </c>
    </row>
    <row r="248" spans="1:9" x14ac:dyDescent="0.25">
      <c r="A248" s="27" t="str">
        <f>" "&amp;'TICKER LIST'!B248</f>
        <v xml:space="preserve"> AALI</v>
      </c>
      <c r="B248" s="27">
        <f>IFERROR(ROUND(MAX(0,MIN(100,100-SUMIFS('OWNERSHIP 1%'!$V$2:$V$10000,'OWNERSHIP 1%'!$B$2:$B$10000,$A248,'OWNERSHIP 1%'!$U$2:$U$10000,1))),2),"")</f>
        <v>18.14</v>
      </c>
      <c r="C248" s="27" cm="1">
        <f t="array" ref="C248">IFERROR(ROUND(SUMPRODUCT(('OWNERSHIP 1%'!$B$2:$B$10000=$A248)*('OWNERSHIP 1%'!$U$2:$U$10000=1)*('OWNERSHIP 1%'!$V$2:$V$10000)^2),0),"")</f>
        <v>6354</v>
      </c>
      <c r="D248" s="27">
        <f>IFERROR(ROUND(_xlfn.SINGLE(_xlfn.MAXIFS('OWNERSHIP 1%'!$V$2:$V$10000,'OWNERSHIP 1%'!$B$2:$B$10000,$A248,'OWNERSHIP 1%'!$U$2:$U$10000,1)),2),"")</f>
        <v>79.680000000000007</v>
      </c>
      <c r="E248" s="27">
        <f>IFERROR(ROUND(SUMIFS('OWNERSHIP 1%'!$V$2:$V$7159,'OWNERSHIP 1%'!$B$2:$B$7159,$A248,'OWNERSHIP 1%'!$U$2:$U$7159,1,'OWNERSHIP 1%'!$W$2:$W$7159,"&lt;=3"),2),"")</f>
        <v>81.86</v>
      </c>
      <c r="F248" s="27" cm="1">
        <f t="array" ref="F248">IFERROR(SUMPRODUCT(('OWNERSHIP 1%'!$B$2:$B$10000=$A248)*('OWNERSHIP 1%'!$U$2:$U$10000=1)*('OWNERSHIP 1%'!$V$2:$V$10000&gt;=1)),0)</f>
        <v>2</v>
      </c>
      <c r="G248" s="27">
        <f t="shared" si="11"/>
        <v>76</v>
      </c>
      <c r="H248" s="27" t="str">
        <f t="shared" si="12"/>
        <v>Mayoritas</v>
      </c>
      <c r="I248" s="27" t="str">
        <f t="shared" si="13"/>
        <v>Tinggi</v>
      </c>
    </row>
    <row r="249" spans="1:9" x14ac:dyDescent="0.25">
      <c r="A249" s="27" t="str">
        <f>" "&amp;'TICKER LIST'!B249</f>
        <v xml:space="preserve"> ABBA</v>
      </c>
      <c r="B249" s="27">
        <f>IFERROR(ROUND(MAX(0,MIN(100,100-SUMIFS('OWNERSHIP 1%'!$V$2:$V$10000,'OWNERSHIP 1%'!$B$2:$B$10000,$A249,'OWNERSHIP 1%'!$U$2:$U$10000,1))),2),"")</f>
        <v>25.33</v>
      </c>
      <c r="C249" s="27" cm="1">
        <f t="array" ref="C249">IFERROR(ROUND(SUMPRODUCT(('OWNERSHIP 1%'!$B$2:$B$10000=$A249)*('OWNERSHIP 1%'!$U$2:$U$10000=1)*('OWNERSHIP 1%'!$V$2:$V$10000)^2),0),"")</f>
        <v>1915</v>
      </c>
      <c r="D249" s="27">
        <f>IFERROR(ROUND(_xlfn.SINGLE(_xlfn.MAXIFS('OWNERSHIP 1%'!$V$2:$V$10000,'OWNERSHIP 1%'!$B$2:$B$10000,$A249,'OWNERSHIP 1%'!$U$2:$U$10000,1)),2),"")</f>
        <v>40.47</v>
      </c>
      <c r="E249" s="27">
        <f>IFERROR(ROUND(SUMIFS('OWNERSHIP 1%'!$V$2:$V$7159,'OWNERSHIP 1%'!$B$2:$B$7159,$A249,'OWNERSHIP 1%'!$U$2:$U$7159,1,'OWNERSHIP 1%'!$W$2:$W$7159,"&lt;=3"),2),"")</f>
        <v>61.43</v>
      </c>
      <c r="F249" s="27" cm="1">
        <f t="array" ref="F249">IFERROR(SUMPRODUCT(('OWNERSHIP 1%'!$B$2:$B$10000=$A249)*('OWNERSHIP 1%'!$U$2:$U$10000=1)*('OWNERSHIP 1%'!$V$2:$V$10000&gt;=1)),0)</f>
        <v>10</v>
      </c>
      <c r="G249" s="27">
        <f t="shared" si="11"/>
        <v>41</v>
      </c>
      <c r="H249" s="27" t="str">
        <f t="shared" si="12"/>
        <v>Oligopoli</v>
      </c>
      <c r="I249" s="27" t="str">
        <f t="shared" si="13"/>
        <v>Sedang</v>
      </c>
    </row>
    <row r="250" spans="1:9" x14ac:dyDescent="0.25">
      <c r="A250" s="27" t="str">
        <f>" "&amp;'TICKER LIST'!B250</f>
        <v xml:space="preserve"> ABDA</v>
      </c>
      <c r="B250" s="27">
        <f>IFERROR(ROUND(MAX(0,MIN(100,100-SUMIFS('OWNERSHIP 1%'!$V$2:$V$10000,'OWNERSHIP 1%'!$B$2:$B$10000,$A250,'OWNERSHIP 1%'!$U$2:$U$10000,1))),2),"")</f>
        <v>0.32</v>
      </c>
      <c r="C250" s="27" cm="1">
        <f t="array" ref="C250">IFERROR(ROUND(SUMPRODUCT(('OWNERSHIP 1%'!$B$2:$B$10000=$A250)*('OWNERSHIP 1%'!$U$2:$U$10000=1)*('OWNERSHIP 1%'!$V$2:$V$10000)^2),0),"")</f>
        <v>7584</v>
      </c>
      <c r="D250" s="27">
        <f>IFERROR(ROUND(_xlfn.SINGLE(_xlfn.MAXIFS('OWNERSHIP 1%'!$V$2:$V$10000,'OWNERSHIP 1%'!$B$2:$B$10000,$A250,'OWNERSHIP 1%'!$U$2:$U$10000,1)),2),"")</f>
        <v>86.76</v>
      </c>
      <c r="E250" s="27">
        <f>IFERROR(ROUND(SUMIFS('OWNERSHIP 1%'!$V$2:$V$7159,'OWNERSHIP 1%'!$B$2:$B$7159,$A250,'OWNERSHIP 1%'!$U$2:$U$7159,1,'OWNERSHIP 1%'!$W$2:$W$7159,"&lt;=3"),2),"")</f>
        <v>96.18</v>
      </c>
      <c r="F250" s="27" cm="1">
        <f t="array" ref="F250">IFERROR(SUMPRODUCT(('OWNERSHIP 1%'!$B$2:$B$10000=$A250)*('OWNERSHIP 1%'!$U$2:$U$10000=1)*('OWNERSHIP 1%'!$V$2:$V$10000&gt;=1)),0)</f>
        <v>4</v>
      </c>
      <c r="G250" s="27">
        <f t="shared" si="11"/>
        <v>85</v>
      </c>
      <c r="H250" s="27" t="str">
        <f t="shared" si="12"/>
        <v>Mayoritas</v>
      </c>
      <c r="I250" s="27" t="str">
        <f t="shared" si="13"/>
        <v>Tinggi</v>
      </c>
    </row>
    <row r="251" spans="1:9" x14ac:dyDescent="0.25">
      <c r="A251" s="27" t="str">
        <f>" "&amp;'TICKER LIST'!B251</f>
        <v xml:space="preserve"> ABMM</v>
      </c>
      <c r="B251" s="27">
        <f>IFERROR(ROUND(MAX(0,MIN(100,100-SUMIFS('OWNERSHIP 1%'!$V$2:$V$10000,'OWNERSHIP 1%'!$B$2:$B$10000,$A251,'OWNERSHIP 1%'!$U$2:$U$10000,1))),2),"")</f>
        <v>11.77</v>
      </c>
      <c r="C251" s="27" cm="1">
        <f t="array" ref="C251">IFERROR(ROUND(SUMPRODUCT(('OWNERSHIP 1%'!$B$2:$B$10000=$A251)*('OWNERSHIP 1%'!$U$2:$U$10000=1)*('OWNERSHIP 1%'!$V$2:$V$10000)^2),0),"")</f>
        <v>3564</v>
      </c>
      <c r="D251" s="27">
        <f>IFERROR(ROUND(_xlfn.SINGLE(_xlfn.MAXIFS('OWNERSHIP 1%'!$V$2:$V$10000,'OWNERSHIP 1%'!$B$2:$B$10000,$A251,'OWNERSHIP 1%'!$U$2:$U$10000,1)),2),"")</f>
        <v>53.56</v>
      </c>
      <c r="E251" s="27">
        <f>IFERROR(ROUND(SUMIFS('OWNERSHIP 1%'!$V$2:$V$7159,'OWNERSHIP 1%'!$B$2:$B$7159,$A251,'OWNERSHIP 1%'!$U$2:$U$7159,1,'OWNERSHIP 1%'!$W$2:$W$7159,"&lt;=3"),2),"")</f>
        <v>84.73</v>
      </c>
      <c r="F251" s="27" cm="1">
        <f t="array" ref="F251">IFERROR(SUMPRODUCT(('OWNERSHIP 1%'!$B$2:$B$10000=$A251)*('OWNERSHIP 1%'!$U$2:$U$10000=1)*('OWNERSHIP 1%'!$V$2:$V$10000&gt;=1)),0)</f>
        <v>4</v>
      </c>
      <c r="G251" s="27">
        <f t="shared" si="11"/>
        <v>63</v>
      </c>
      <c r="H251" s="27" t="str">
        <f t="shared" si="12"/>
        <v>Mayoritas</v>
      </c>
      <c r="I251" s="27" t="str">
        <f t="shared" si="13"/>
        <v>Tinggi</v>
      </c>
    </row>
    <row r="252" spans="1:9" x14ac:dyDescent="0.25">
      <c r="A252" s="27" t="str">
        <f>" "&amp;'TICKER LIST'!B252</f>
        <v xml:space="preserve"> ACES</v>
      </c>
      <c r="B252" s="27">
        <f>IFERROR(ROUND(MAX(0,MIN(100,100-SUMIFS('OWNERSHIP 1%'!$V$2:$V$10000,'OWNERSHIP 1%'!$B$2:$B$10000,$A252,'OWNERSHIP 1%'!$U$2:$U$10000,1))),2),"")</f>
        <v>34.69</v>
      </c>
      <c r="C252" s="27" cm="1">
        <f t="array" ref="C252">IFERROR(ROUND(SUMPRODUCT(('OWNERSHIP 1%'!$B$2:$B$10000=$A252)*('OWNERSHIP 1%'!$U$2:$U$10000=1)*('OWNERSHIP 1%'!$V$2:$V$10000)^2),0),"")</f>
        <v>3611</v>
      </c>
      <c r="D252" s="27">
        <f>IFERROR(ROUND(_xlfn.SINGLE(_xlfn.MAXIFS('OWNERSHIP 1%'!$V$2:$V$10000,'OWNERSHIP 1%'!$B$2:$B$10000,$A252,'OWNERSHIP 1%'!$U$2:$U$10000,1)),2),"")</f>
        <v>60</v>
      </c>
      <c r="E252" s="27">
        <f>IFERROR(ROUND(SUMIFS('OWNERSHIP 1%'!$V$2:$V$7159,'OWNERSHIP 1%'!$B$2:$B$7159,$A252,'OWNERSHIP 1%'!$U$2:$U$7159,1,'OWNERSHIP 1%'!$W$2:$W$7159,"&lt;=3"),2),"")</f>
        <v>64.16</v>
      </c>
      <c r="F252" s="27" cm="1">
        <f t="array" ref="F252">IFERROR(SUMPRODUCT(('OWNERSHIP 1%'!$B$2:$B$10000=$A252)*('OWNERSHIP 1%'!$U$2:$U$10000=1)*('OWNERSHIP 1%'!$V$2:$V$10000&gt;=1)),0)</f>
        <v>4</v>
      </c>
      <c r="G252" s="27">
        <f t="shared" si="11"/>
        <v>56</v>
      </c>
      <c r="H252" s="27" t="str">
        <f t="shared" si="12"/>
        <v>Mayoritas</v>
      </c>
      <c r="I252" s="27" t="str">
        <f t="shared" si="13"/>
        <v>Tinggi</v>
      </c>
    </row>
    <row r="253" spans="1:9" x14ac:dyDescent="0.25">
      <c r="A253" s="27" t="str">
        <f>" "&amp;'TICKER LIST'!B253</f>
        <v xml:space="preserve"> ACST</v>
      </c>
      <c r="B253" s="27">
        <f>IFERROR(ROUND(MAX(0,MIN(100,100-SUMIFS('OWNERSHIP 1%'!$V$2:$V$10000,'OWNERSHIP 1%'!$B$2:$B$10000,$A253,'OWNERSHIP 1%'!$U$2:$U$10000,1))),2),"")</f>
        <v>8.83</v>
      </c>
      <c r="C253" s="27" cm="1">
        <f t="array" ref="C253">IFERROR(ROUND(SUMPRODUCT(('OWNERSHIP 1%'!$B$2:$B$10000=$A253)*('OWNERSHIP 1%'!$U$2:$U$10000=1)*('OWNERSHIP 1%'!$V$2:$V$10000)^2),0),"")</f>
        <v>8312</v>
      </c>
      <c r="D253" s="27">
        <f>IFERROR(ROUND(_xlfn.SINGLE(_xlfn.MAXIFS('OWNERSHIP 1%'!$V$2:$V$10000,'OWNERSHIP 1%'!$B$2:$B$10000,$A253,'OWNERSHIP 1%'!$U$2:$U$10000,1)),2),"")</f>
        <v>91.17</v>
      </c>
      <c r="E253" s="27">
        <f>IFERROR(ROUND(SUMIFS('OWNERSHIP 1%'!$V$2:$V$7159,'OWNERSHIP 1%'!$B$2:$B$7159,$A253,'OWNERSHIP 1%'!$U$2:$U$7159,1,'OWNERSHIP 1%'!$W$2:$W$7159,"&lt;=3"),2),"")</f>
        <v>91.17</v>
      </c>
      <c r="F253" s="27" cm="1">
        <f t="array" ref="F253">IFERROR(SUMPRODUCT(('OWNERSHIP 1%'!$B$2:$B$10000=$A253)*('OWNERSHIP 1%'!$U$2:$U$10000=1)*('OWNERSHIP 1%'!$V$2:$V$10000&gt;=1)),0)</f>
        <v>1</v>
      </c>
      <c r="G253" s="27">
        <f t="shared" si="11"/>
        <v>89</v>
      </c>
      <c r="H253" s="27" t="str">
        <f t="shared" si="12"/>
        <v>Mayoritas</v>
      </c>
      <c r="I253" s="27" t="str">
        <f t="shared" si="13"/>
        <v>Tinggi</v>
      </c>
    </row>
    <row r="254" spans="1:9" x14ac:dyDescent="0.25">
      <c r="A254" s="27" t="str">
        <f>" "&amp;'TICKER LIST'!B254</f>
        <v xml:space="preserve"> ADES</v>
      </c>
      <c r="B254" s="27">
        <f>IFERROR(ROUND(MAX(0,MIN(100,100-SUMIFS('OWNERSHIP 1%'!$V$2:$V$10000,'OWNERSHIP 1%'!$B$2:$B$10000,$A254,'OWNERSHIP 1%'!$U$2:$U$10000,1))),2),"")</f>
        <v>7.61</v>
      </c>
      <c r="C254" s="27" cm="1">
        <f t="array" ref="C254">IFERROR(ROUND(SUMPRODUCT(('OWNERSHIP 1%'!$B$2:$B$10000=$A254)*('OWNERSHIP 1%'!$U$2:$U$10000=1)*('OWNERSHIP 1%'!$V$2:$V$10000)^2),0),"")</f>
        <v>8346</v>
      </c>
      <c r="D254" s="27">
        <f>IFERROR(ROUND(_xlfn.SINGLE(_xlfn.MAXIFS('OWNERSHIP 1%'!$V$2:$V$10000,'OWNERSHIP 1%'!$B$2:$B$10000,$A254,'OWNERSHIP 1%'!$U$2:$U$10000,1)),2),"")</f>
        <v>91.35</v>
      </c>
      <c r="E254" s="27">
        <f>IFERROR(ROUND(SUMIFS('OWNERSHIP 1%'!$V$2:$V$7159,'OWNERSHIP 1%'!$B$2:$B$7159,$A254,'OWNERSHIP 1%'!$U$2:$U$7159,1,'OWNERSHIP 1%'!$W$2:$W$7159,"&lt;=3"),2),"")</f>
        <v>92.39</v>
      </c>
      <c r="F254" s="27" cm="1">
        <f t="array" ref="F254">IFERROR(SUMPRODUCT(('OWNERSHIP 1%'!$B$2:$B$10000=$A254)*('OWNERSHIP 1%'!$U$2:$U$10000=1)*('OWNERSHIP 1%'!$V$2:$V$10000&gt;=1)),0)</f>
        <v>2</v>
      </c>
      <c r="G254" s="27">
        <f t="shared" si="11"/>
        <v>89</v>
      </c>
      <c r="H254" s="27" t="str">
        <f t="shared" si="12"/>
        <v>Mayoritas</v>
      </c>
      <c r="I254" s="27" t="str">
        <f t="shared" si="13"/>
        <v>Tinggi</v>
      </c>
    </row>
    <row r="255" spans="1:9" x14ac:dyDescent="0.25">
      <c r="A255" s="27" t="str">
        <f>" "&amp;'TICKER LIST'!B255</f>
        <v xml:space="preserve"> ADHI</v>
      </c>
      <c r="B255" s="27">
        <f>IFERROR(ROUND(MAX(0,MIN(100,100-SUMIFS('OWNERSHIP 1%'!$V$2:$V$10000,'OWNERSHIP 1%'!$B$2:$B$10000,$A255,'OWNERSHIP 1%'!$U$2:$U$10000,1))),2),"")</f>
        <v>29.44</v>
      </c>
      <c r="C255" s="27" cm="1">
        <f t="array" ref="C255">IFERROR(ROUND(SUMPRODUCT(('OWNERSHIP 1%'!$B$2:$B$10000=$A255)*('OWNERSHIP 1%'!$U$2:$U$10000=1)*('OWNERSHIP 1%'!$V$2:$V$10000)^2),0),"")</f>
        <v>4070</v>
      </c>
      <c r="D255" s="27">
        <f>IFERROR(ROUND(_xlfn.SINGLE(_xlfn.MAXIFS('OWNERSHIP 1%'!$V$2:$V$10000,'OWNERSHIP 1%'!$B$2:$B$10000,$A255,'OWNERSHIP 1%'!$U$2:$U$10000,1)),2),"")</f>
        <v>63.69</v>
      </c>
      <c r="E255" s="27">
        <f>IFERROR(ROUND(SUMIFS('OWNERSHIP 1%'!$V$2:$V$7159,'OWNERSHIP 1%'!$B$2:$B$7159,$A255,'OWNERSHIP 1%'!$U$2:$U$7159,1,'OWNERSHIP 1%'!$W$2:$W$7159,"&lt;=3"),2),"")</f>
        <v>68.38</v>
      </c>
      <c r="F255" s="27" cm="1">
        <f t="array" ref="F255">IFERROR(SUMPRODUCT(('OWNERSHIP 1%'!$B$2:$B$10000=$A255)*('OWNERSHIP 1%'!$U$2:$U$10000=1)*('OWNERSHIP 1%'!$V$2:$V$10000&gt;=1)),0)</f>
        <v>5</v>
      </c>
      <c r="G255" s="27">
        <f t="shared" si="11"/>
        <v>58</v>
      </c>
      <c r="H255" s="27" t="str">
        <f t="shared" si="12"/>
        <v>Mayoritas</v>
      </c>
      <c r="I255" s="27" t="str">
        <f t="shared" si="13"/>
        <v>Tinggi</v>
      </c>
    </row>
    <row r="256" spans="1:9" x14ac:dyDescent="0.25">
      <c r="A256" s="27" t="str">
        <f>" "&amp;'TICKER LIST'!B256</f>
        <v xml:space="preserve"> ADMF</v>
      </c>
      <c r="B256" s="27">
        <f>IFERROR(ROUND(MAX(0,MIN(100,100-SUMIFS('OWNERSHIP 1%'!$V$2:$V$10000,'OWNERSHIP 1%'!$B$2:$B$10000,$A256,'OWNERSHIP 1%'!$U$2:$U$10000,1))),2),"")</f>
        <v>6.6</v>
      </c>
      <c r="C256" s="27" cm="1">
        <f t="array" ref="C256">IFERROR(ROUND(SUMPRODUCT(('OWNERSHIP 1%'!$B$2:$B$10000=$A256)*('OWNERSHIP 1%'!$U$2:$U$10000=1)*('OWNERSHIP 1%'!$V$2:$V$10000)^2),0),"")</f>
        <v>5907</v>
      </c>
      <c r="D256" s="27">
        <f>IFERROR(ROUND(_xlfn.SINGLE(_xlfn.MAXIFS('OWNERSHIP 1%'!$V$2:$V$10000,'OWNERSHIP 1%'!$B$2:$B$10000,$A256,'OWNERSHIP 1%'!$U$2:$U$10000,1)),2),"")</f>
        <v>74.5</v>
      </c>
      <c r="E256" s="27">
        <f>IFERROR(ROUND(SUMIFS('OWNERSHIP 1%'!$V$2:$V$7159,'OWNERSHIP 1%'!$B$2:$B$7159,$A256,'OWNERSHIP 1%'!$U$2:$U$7159,1,'OWNERSHIP 1%'!$W$2:$W$7159,"&lt;=3"),2),"")</f>
        <v>93.4</v>
      </c>
      <c r="F256" s="27" cm="1">
        <f t="array" ref="F256">IFERROR(SUMPRODUCT(('OWNERSHIP 1%'!$B$2:$B$10000=$A256)*('OWNERSHIP 1%'!$U$2:$U$10000=1)*('OWNERSHIP 1%'!$V$2:$V$10000&gt;=1)),0)</f>
        <v>2</v>
      </c>
      <c r="G256" s="27">
        <f t="shared" si="11"/>
        <v>78</v>
      </c>
      <c r="H256" s="27" t="str">
        <f t="shared" si="12"/>
        <v>Mayoritas</v>
      </c>
      <c r="I256" s="27" t="str">
        <f t="shared" si="13"/>
        <v>Tinggi</v>
      </c>
    </row>
    <row r="257" spans="1:9" x14ac:dyDescent="0.25">
      <c r="A257" s="27" t="str">
        <f>" "&amp;'TICKER LIST'!B257</f>
        <v xml:space="preserve"> ADMG</v>
      </c>
      <c r="B257" s="27">
        <f>IFERROR(ROUND(MAX(0,MIN(100,100-SUMIFS('OWNERSHIP 1%'!$V$2:$V$10000,'OWNERSHIP 1%'!$B$2:$B$10000,$A257,'OWNERSHIP 1%'!$U$2:$U$10000,1))),2),"")</f>
        <v>9.18</v>
      </c>
      <c r="C257" s="27" cm="1">
        <f t="array" ref="C257">IFERROR(ROUND(SUMPRODUCT(('OWNERSHIP 1%'!$B$2:$B$10000=$A257)*('OWNERSHIP 1%'!$U$2:$U$10000=1)*('OWNERSHIP 1%'!$V$2:$V$10000)^2),0),"")</f>
        <v>3225</v>
      </c>
      <c r="D257" s="27">
        <f>IFERROR(ROUND(_xlfn.SINGLE(_xlfn.MAXIFS('OWNERSHIP 1%'!$V$2:$V$10000,'OWNERSHIP 1%'!$B$2:$B$10000,$A257,'OWNERSHIP 1%'!$U$2:$U$10000,1)),2),"")</f>
        <v>49.51</v>
      </c>
      <c r="E257" s="27">
        <f>IFERROR(ROUND(SUMIFS('OWNERSHIP 1%'!$V$2:$V$7159,'OWNERSHIP 1%'!$B$2:$B$7159,$A257,'OWNERSHIP 1%'!$U$2:$U$7159,1,'OWNERSHIP 1%'!$W$2:$W$7159,"&lt;=3"),2),"")</f>
        <v>85.49</v>
      </c>
      <c r="F257" s="27" cm="1">
        <f t="array" ref="F257">IFERROR(SUMPRODUCT(('OWNERSHIP 1%'!$B$2:$B$10000=$A257)*('OWNERSHIP 1%'!$U$2:$U$10000=1)*('OWNERSHIP 1%'!$V$2:$V$10000&gt;=1)),0)</f>
        <v>6</v>
      </c>
      <c r="G257" s="27">
        <f t="shared" si="11"/>
        <v>59</v>
      </c>
      <c r="H257" s="27" t="str">
        <f t="shared" si="12"/>
        <v>Terkonsentrasi</v>
      </c>
      <c r="I257" s="27" t="str">
        <f t="shared" si="13"/>
        <v>Tinggi</v>
      </c>
    </row>
    <row r="258" spans="1:9" x14ac:dyDescent="0.25">
      <c r="A258" s="27" t="str">
        <f>" "&amp;'TICKER LIST'!B258</f>
        <v xml:space="preserve"> ADRO</v>
      </c>
      <c r="B258" s="27">
        <f>IFERROR(ROUND(MAX(0,MIN(100,100-SUMIFS('OWNERSHIP 1%'!$V$2:$V$10000,'OWNERSHIP 1%'!$B$2:$B$10000,$A258,'OWNERSHIP 1%'!$U$2:$U$10000,1))),2),"")</f>
        <v>27.69</v>
      </c>
      <c r="C258" s="27" cm="1">
        <f t="array" ref="C258">IFERROR(ROUND(SUMPRODUCT(('OWNERSHIP 1%'!$B$2:$B$10000=$A258)*('OWNERSHIP 1%'!$U$2:$U$10000=1)*('OWNERSHIP 1%'!$V$2:$V$10000)^2),0),"")</f>
        <v>2481</v>
      </c>
      <c r="D258" s="27">
        <f>IFERROR(ROUND(_xlfn.SINGLE(_xlfn.MAXIFS('OWNERSHIP 1%'!$V$2:$V$10000,'OWNERSHIP 1%'!$B$2:$B$10000,$A258,'OWNERSHIP 1%'!$U$2:$U$10000,1)),2),"")</f>
        <v>48.77</v>
      </c>
      <c r="E258" s="27">
        <f>IFERROR(ROUND(SUMIFS('OWNERSHIP 1%'!$V$2:$V$7159,'OWNERSHIP 1%'!$B$2:$B$7159,$A258,'OWNERSHIP 1%'!$U$2:$U$7159,1,'OWNERSHIP 1%'!$W$2:$W$7159,"&lt;=3"),2),"")</f>
        <v>59.74</v>
      </c>
      <c r="F258" s="27" cm="1">
        <f t="array" ref="F258">IFERROR(SUMPRODUCT(('OWNERSHIP 1%'!$B$2:$B$10000=$A258)*('OWNERSHIP 1%'!$U$2:$U$10000=1)*('OWNERSHIP 1%'!$V$2:$V$10000&gt;=1)),0)</f>
        <v>8</v>
      </c>
      <c r="G258" s="27">
        <f t="shared" si="11"/>
        <v>45</v>
      </c>
      <c r="H258" s="27" t="str">
        <f t="shared" si="12"/>
        <v>Moderat</v>
      </c>
      <c r="I258" s="27" t="str">
        <f t="shared" si="13"/>
        <v>Sedang</v>
      </c>
    </row>
    <row r="259" spans="1:9" x14ac:dyDescent="0.25">
      <c r="A259" s="27" t="str">
        <f>" "&amp;'TICKER LIST'!B259</f>
        <v xml:space="preserve"> AGII</v>
      </c>
      <c r="B259" s="27">
        <f>IFERROR(ROUND(MAX(0,MIN(100,100-SUMIFS('OWNERSHIP 1%'!$V$2:$V$10000,'OWNERSHIP 1%'!$B$2:$B$10000,$A259,'OWNERSHIP 1%'!$U$2:$U$10000,1))),2),"")</f>
        <v>4.59</v>
      </c>
      <c r="C259" s="27" cm="1">
        <f t="array" ref="C259">IFERROR(ROUND(SUMPRODUCT(('OWNERSHIP 1%'!$B$2:$B$10000=$A259)*('OWNERSHIP 1%'!$U$2:$U$10000=1)*('OWNERSHIP 1%'!$V$2:$V$10000)^2),0),"")</f>
        <v>2611</v>
      </c>
      <c r="D259" s="27">
        <f>IFERROR(ROUND(_xlfn.SINGLE(_xlfn.MAXIFS('OWNERSHIP 1%'!$V$2:$V$10000,'OWNERSHIP 1%'!$B$2:$B$10000,$A259,'OWNERSHIP 1%'!$U$2:$U$10000,1)),2),"")</f>
        <v>35.24</v>
      </c>
      <c r="E259" s="27">
        <f>IFERROR(ROUND(SUMIFS('OWNERSHIP 1%'!$V$2:$V$7159,'OWNERSHIP 1%'!$B$2:$B$7159,$A259,'OWNERSHIP 1%'!$U$2:$U$7159,1,'OWNERSHIP 1%'!$W$2:$W$7159,"&lt;=3"),2),"")</f>
        <v>82.42</v>
      </c>
      <c r="F259" s="27" cm="1">
        <f t="array" ref="F259">IFERROR(SUMPRODUCT(('OWNERSHIP 1%'!$B$2:$B$10000=$A259)*('OWNERSHIP 1%'!$U$2:$U$10000=1)*('OWNERSHIP 1%'!$V$2:$V$10000&gt;=1)),0)</f>
        <v>5</v>
      </c>
      <c r="G259" s="27">
        <f t="shared" ref="G259:G322" si="14">IFERROR(ROUND(((C259/10000)*0.45+(E259/100)*0.35+IF(F259=0,0,MAX(0,MIN(1,(20-F259)/19)))*0.2)*100,0),"")</f>
        <v>56</v>
      </c>
      <c r="H259" s="27" t="str">
        <f t="shared" ref="H259:H322" si="15">IF(B259="","",IF(D259&gt;=50,"Mayoritas",IF(E259&gt;=70,"Terkonsentrasi",IF(E259&gt;=60,"Oligopoli",IF(E259&lt;=40,"Tersebar","Moderat")))))</f>
        <v>Terkonsentrasi</v>
      </c>
      <c r="I259" s="27" t="str">
        <f t="shared" ref="I259:I322" si="16">IF(G259="","",IF(G259&lt;=25,"Rendah",IF(G259&lt;=55,"Sedang","Tinggi")))</f>
        <v>Tinggi</v>
      </c>
    </row>
    <row r="260" spans="1:9" x14ac:dyDescent="0.25">
      <c r="A260" s="27" t="str">
        <f>" "&amp;'TICKER LIST'!B260</f>
        <v xml:space="preserve"> AGRO</v>
      </c>
      <c r="B260" s="27">
        <f>IFERROR(ROUND(MAX(0,MIN(100,100-SUMIFS('OWNERSHIP 1%'!$V$2:$V$10000,'OWNERSHIP 1%'!$B$2:$B$10000,$A260,'OWNERSHIP 1%'!$U$2:$U$10000,1))),2),"")</f>
        <v>11.72</v>
      </c>
      <c r="C260" s="27" cm="1">
        <f t="array" ref="C260">IFERROR(ROUND(SUMPRODUCT(('OWNERSHIP 1%'!$B$2:$B$10000=$A260)*('OWNERSHIP 1%'!$U$2:$U$10000=1)*('OWNERSHIP 1%'!$V$2:$V$10000)^2),0),"")</f>
        <v>7376</v>
      </c>
      <c r="D260" s="27">
        <f>IFERROR(ROUND(_xlfn.SINGLE(_xlfn.MAXIFS('OWNERSHIP 1%'!$V$2:$V$10000,'OWNERSHIP 1%'!$B$2:$B$10000,$A260,'OWNERSHIP 1%'!$U$2:$U$10000,1)),2),"")</f>
        <v>85.85</v>
      </c>
      <c r="E260" s="27">
        <f>IFERROR(ROUND(SUMIFS('OWNERSHIP 1%'!$V$2:$V$7159,'OWNERSHIP 1%'!$B$2:$B$7159,$A260,'OWNERSHIP 1%'!$U$2:$U$7159,1,'OWNERSHIP 1%'!$W$2:$W$7159,"&lt;=3"),2),"")</f>
        <v>88.28</v>
      </c>
      <c r="F260" s="27" cm="1">
        <f t="array" ref="F260">IFERROR(SUMPRODUCT(('OWNERSHIP 1%'!$B$2:$B$10000=$A260)*('OWNERSHIP 1%'!$U$2:$U$10000=1)*('OWNERSHIP 1%'!$V$2:$V$10000&gt;=1)),0)</f>
        <v>2</v>
      </c>
      <c r="G260" s="27">
        <f t="shared" si="14"/>
        <v>83</v>
      </c>
      <c r="H260" s="27" t="str">
        <f t="shared" si="15"/>
        <v>Mayoritas</v>
      </c>
      <c r="I260" s="27" t="str">
        <f t="shared" si="16"/>
        <v>Tinggi</v>
      </c>
    </row>
    <row r="261" spans="1:9" x14ac:dyDescent="0.25">
      <c r="A261" s="27" t="str">
        <f>" "&amp;'TICKER LIST'!B261</f>
        <v xml:space="preserve"> AGRS</v>
      </c>
      <c r="B261" s="27">
        <f>IFERROR(ROUND(MAX(0,MIN(100,100-SUMIFS('OWNERSHIP 1%'!$V$2:$V$10000,'OWNERSHIP 1%'!$B$2:$B$10000,$A261,'OWNERSHIP 1%'!$U$2:$U$10000,1))),2),"")</f>
        <v>5.55</v>
      </c>
      <c r="C261" s="27" cm="1">
        <f t="array" ref="C261">IFERROR(ROUND(SUMPRODUCT(('OWNERSHIP 1%'!$B$2:$B$10000=$A261)*('OWNERSHIP 1%'!$U$2:$U$10000=1)*('OWNERSHIP 1%'!$V$2:$V$10000)^2),0),"")</f>
        <v>8379</v>
      </c>
      <c r="D261" s="27">
        <f>IFERROR(ROUND(_xlfn.SINGLE(_xlfn.MAXIFS('OWNERSHIP 1%'!$V$2:$V$10000,'OWNERSHIP 1%'!$B$2:$B$10000,$A261,'OWNERSHIP 1%'!$U$2:$U$10000,1)),2),"")</f>
        <v>91.49</v>
      </c>
      <c r="E261" s="27">
        <f>IFERROR(ROUND(SUMIFS('OWNERSHIP 1%'!$V$2:$V$7159,'OWNERSHIP 1%'!$B$2:$B$7159,$A261,'OWNERSHIP 1%'!$U$2:$U$7159,1,'OWNERSHIP 1%'!$W$2:$W$7159,"&lt;=3"),2),"")</f>
        <v>94.45</v>
      </c>
      <c r="F261" s="27" cm="1">
        <f t="array" ref="F261">IFERROR(SUMPRODUCT(('OWNERSHIP 1%'!$B$2:$B$10000=$A261)*('OWNERSHIP 1%'!$U$2:$U$10000=1)*('OWNERSHIP 1%'!$V$2:$V$10000&gt;=1)),0)</f>
        <v>2</v>
      </c>
      <c r="G261" s="27">
        <f t="shared" si="14"/>
        <v>90</v>
      </c>
      <c r="H261" s="27" t="str">
        <f t="shared" si="15"/>
        <v>Mayoritas</v>
      </c>
      <c r="I261" s="27" t="str">
        <f t="shared" si="16"/>
        <v>Tinggi</v>
      </c>
    </row>
    <row r="262" spans="1:9" x14ac:dyDescent="0.25">
      <c r="A262" s="27" t="str">
        <f>" "&amp;'TICKER LIST'!B262</f>
        <v xml:space="preserve"> AHAP</v>
      </c>
      <c r="B262" s="27">
        <f>IFERROR(ROUND(MAX(0,MIN(100,100-SUMIFS('OWNERSHIP 1%'!$V$2:$V$10000,'OWNERSHIP 1%'!$B$2:$B$10000,$A262,'OWNERSHIP 1%'!$U$2:$U$10000,1))),2),"")</f>
        <v>20.54</v>
      </c>
      <c r="C262" s="27" cm="1">
        <f t="array" ref="C262">IFERROR(ROUND(SUMPRODUCT(('OWNERSHIP 1%'!$B$2:$B$10000=$A262)*('OWNERSHIP 1%'!$U$2:$U$10000=1)*('OWNERSHIP 1%'!$V$2:$V$10000)^2),0),"")</f>
        <v>4072</v>
      </c>
      <c r="D262" s="27">
        <f>IFERROR(ROUND(_xlfn.SINGLE(_xlfn.MAXIFS('OWNERSHIP 1%'!$V$2:$V$10000,'OWNERSHIP 1%'!$B$2:$B$10000,$A262,'OWNERSHIP 1%'!$U$2:$U$10000,1)),2),"")</f>
        <v>62.58</v>
      </c>
      <c r="E262" s="27">
        <f>IFERROR(ROUND(SUMIFS('OWNERSHIP 1%'!$V$2:$V$7159,'OWNERSHIP 1%'!$B$2:$B$7159,$A262,'OWNERSHIP 1%'!$U$2:$U$7159,1,'OWNERSHIP 1%'!$W$2:$W$7159,"&lt;=3"),2),"")</f>
        <v>77.069999999999993</v>
      </c>
      <c r="F262" s="27" cm="1">
        <f t="array" ref="F262">IFERROR(SUMPRODUCT(('OWNERSHIP 1%'!$B$2:$B$10000=$A262)*('OWNERSHIP 1%'!$U$2:$U$10000=1)*('OWNERSHIP 1%'!$V$2:$V$10000&gt;=1)),0)</f>
        <v>5</v>
      </c>
      <c r="G262" s="27">
        <f t="shared" si="14"/>
        <v>61</v>
      </c>
      <c r="H262" s="27" t="str">
        <f t="shared" si="15"/>
        <v>Mayoritas</v>
      </c>
      <c r="I262" s="27" t="str">
        <f t="shared" si="16"/>
        <v>Tinggi</v>
      </c>
    </row>
    <row r="263" spans="1:9" x14ac:dyDescent="0.25">
      <c r="A263" s="27" t="str">
        <f>" "&amp;'TICKER LIST'!B263</f>
        <v xml:space="preserve"> AIMS</v>
      </c>
      <c r="B263" s="27">
        <f>IFERROR(ROUND(MAX(0,MIN(100,100-SUMIFS('OWNERSHIP 1%'!$V$2:$V$10000,'OWNERSHIP 1%'!$B$2:$B$10000,$A263,'OWNERSHIP 1%'!$U$2:$U$10000,1))),2),"")</f>
        <v>16.600000000000001</v>
      </c>
      <c r="C263" s="27" cm="1">
        <f t="array" ref="C263">IFERROR(ROUND(SUMPRODUCT(('OWNERSHIP 1%'!$B$2:$B$10000=$A263)*('OWNERSHIP 1%'!$U$2:$U$10000=1)*('OWNERSHIP 1%'!$V$2:$V$10000)^2),0),"")</f>
        <v>2185</v>
      </c>
      <c r="D263" s="27">
        <f>IFERROR(ROUND(_xlfn.SINGLE(_xlfn.MAXIFS('OWNERSHIP 1%'!$V$2:$V$10000,'OWNERSHIP 1%'!$B$2:$B$10000,$A263,'OWNERSHIP 1%'!$U$2:$U$10000,1)),2),"")</f>
        <v>34.01</v>
      </c>
      <c r="E263" s="27">
        <f>IFERROR(ROUND(SUMIFS('OWNERSHIP 1%'!$V$2:$V$7159,'OWNERSHIP 1%'!$B$2:$B$7159,$A263,'OWNERSHIP 1%'!$U$2:$U$7159,1,'OWNERSHIP 1%'!$W$2:$W$7159,"&lt;=3"),2),"")</f>
        <v>70.209999999999994</v>
      </c>
      <c r="F263" s="27" cm="1">
        <f t="array" ref="F263">IFERROR(SUMPRODUCT(('OWNERSHIP 1%'!$B$2:$B$10000=$A263)*('OWNERSHIP 1%'!$U$2:$U$10000=1)*('OWNERSHIP 1%'!$V$2:$V$10000&gt;=1)),0)</f>
        <v>10</v>
      </c>
      <c r="G263" s="27">
        <f t="shared" si="14"/>
        <v>45</v>
      </c>
      <c r="H263" s="27" t="str">
        <f t="shared" si="15"/>
        <v>Terkonsentrasi</v>
      </c>
      <c r="I263" s="27" t="str">
        <f t="shared" si="16"/>
        <v>Sedang</v>
      </c>
    </row>
    <row r="264" spans="1:9" x14ac:dyDescent="0.25">
      <c r="A264" s="27" t="str">
        <f>" "&amp;'TICKER LIST'!B264</f>
        <v xml:space="preserve"> AISA</v>
      </c>
      <c r="B264" s="27">
        <f>IFERROR(ROUND(MAX(0,MIN(100,100-SUMIFS('OWNERSHIP 1%'!$V$2:$V$10000,'OWNERSHIP 1%'!$B$2:$B$10000,$A264,'OWNERSHIP 1%'!$U$2:$U$10000,1))),2),"")</f>
        <v>18.87</v>
      </c>
      <c r="C264" s="27" cm="1">
        <f t="array" ref="C264">IFERROR(ROUND(SUMPRODUCT(('OWNERSHIP 1%'!$B$2:$B$10000=$A264)*('OWNERSHIP 1%'!$U$2:$U$10000=1)*('OWNERSHIP 1%'!$V$2:$V$10000)^2),0),"")</f>
        <v>3695</v>
      </c>
      <c r="D264" s="27">
        <f>IFERROR(ROUND(_xlfn.SINGLE(_xlfn.MAXIFS('OWNERSHIP 1%'!$V$2:$V$10000,'OWNERSHIP 1%'!$B$2:$B$10000,$A264,'OWNERSHIP 1%'!$U$2:$U$10000,1)),2),"")</f>
        <v>58.68</v>
      </c>
      <c r="E264" s="27">
        <f>IFERROR(ROUND(SUMIFS('OWNERSHIP 1%'!$V$2:$V$7159,'OWNERSHIP 1%'!$B$2:$B$7159,$A264,'OWNERSHIP 1%'!$U$2:$U$7159,1,'OWNERSHIP 1%'!$W$2:$W$7159,"&lt;=3"),2),"")</f>
        <v>76.02</v>
      </c>
      <c r="F264" s="27" cm="1">
        <f t="array" ref="F264">IFERROR(SUMPRODUCT(('OWNERSHIP 1%'!$B$2:$B$10000=$A264)*('OWNERSHIP 1%'!$U$2:$U$10000=1)*('OWNERSHIP 1%'!$V$2:$V$10000&gt;=1)),0)</f>
        <v>6</v>
      </c>
      <c r="G264" s="27">
        <f t="shared" si="14"/>
        <v>58</v>
      </c>
      <c r="H264" s="27" t="str">
        <f t="shared" si="15"/>
        <v>Mayoritas</v>
      </c>
      <c r="I264" s="27" t="str">
        <f t="shared" si="16"/>
        <v>Tinggi</v>
      </c>
    </row>
    <row r="265" spans="1:9" x14ac:dyDescent="0.25">
      <c r="A265" s="27" t="str">
        <f>" "&amp;'TICKER LIST'!B265</f>
        <v xml:space="preserve"> AKKU</v>
      </c>
      <c r="B265" s="27">
        <f>IFERROR(ROUND(MAX(0,MIN(100,100-SUMIFS('OWNERSHIP 1%'!$V$2:$V$10000,'OWNERSHIP 1%'!$B$2:$B$10000,$A265,'OWNERSHIP 1%'!$U$2:$U$10000,1))),2),"")</f>
        <v>16.45</v>
      </c>
      <c r="C265" s="27" cm="1">
        <f t="array" ref="C265">IFERROR(ROUND(SUMPRODUCT(('OWNERSHIP 1%'!$B$2:$B$10000=$A265)*('OWNERSHIP 1%'!$U$2:$U$10000=1)*('OWNERSHIP 1%'!$V$2:$V$10000)^2),0),"")</f>
        <v>565</v>
      </c>
      <c r="D265" s="27">
        <f>IFERROR(ROUND(_xlfn.SINGLE(_xlfn.MAXIFS('OWNERSHIP 1%'!$V$2:$V$10000,'OWNERSHIP 1%'!$B$2:$B$10000,$A265,'OWNERSHIP 1%'!$U$2:$U$10000,1)),2),"")</f>
        <v>16.079999999999998</v>
      </c>
      <c r="E265" s="27">
        <f>IFERROR(ROUND(SUMIFS('OWNERSHIP 1%'!$V$2:$V$7159,'OWNERSHIP 1%'!$B$2:$B$7159,$A265,'OWNERSHIP 1%'!$U$2:$U$7159,1,'OWNERSHIP 1%'!$W$2:$W$7159,"&lt;=3"),2),"")</f>
        <v>33.380000000000003</v>
      </c>
      <c r="F265" s="27" cm="1">
        <f t="array" ref="F265">IFERROR(SUMPRODUCT(('OWNERSHIP 1%'!$B$2:$B$10000=$A265)*('OWNERSHIP 1%'!$U$2:$U$10000=1)*('OWNERSHIP 1%'!$V$2:$V$10000&gt;=1)),0)</f>
        <v>24</v>
      </c>
      <c r="G265" s="27">
        <f t="shared" si="14"/>
        <v>14</v>
      </c>
      <c r="H265" s="27" t="str">
        <f t="shared" si="15"/>
        <v>Tersebar</v>
      </c>
      <c r="I265" s="27" t="str">
        <f t="shared" si="16"/>
        <v>Rendah</v>
      </c>
    </row>
    <row r="266" spans="1:9" x14ac:dyDescent="0.25">
      <c r="A266" s="27" t="str">
        <f>" "&amp;'TICKER LIST'!B266</f>
        <v xml:space="preserve"> AKPI</v>
      </c>
      <c r="B266" s="27">
        <f>IFERROR(ROUND(MAX(0,MIN(100,100-SUMIFS('OWNERSHIP 1%'!$V$2:$V$10000,'OWNERSHIP 1%'!$B$2:$B$10000,$A266,'OWNERSHIP 1%'!$U$2:$U$10000,1))),2),"")</f>
        <v>3.27</v>
      </c>
      <c r="C266" s="27" cm="1">
        <f t="array" ref="C266">IFERROR(ROUND(SUMPRODUCT(('OWNERSHIP 1%'!$B$2:$B$10000=$A266)*('OWNERSHIP 1%'!$U$2:$U$10000=1)*('OWNERSHIP 1%'!$V$2:$V$10000)^2),0),"")</f>
        <v>2320</v>
      </c>
      <c r="D266" s="27">
        <f>IFERROR(ROUND(_xlfn.SINGLE(_xlfn.MAXIFS('OWNERSHIP 1%'!$V$2:$V$10000,'OWNERSHIP 1%'!$B$2:$B$10000,$A266,'OWNERSHIP 1%'!$U$2:$U$10000,1)),2),"")</f>
        <v>36.11</v>
      </c>
      <c r="E266" s="27">
        <f>IFERROR(ROUND(SUMIFS('OWNERSHIP 1%'!$V$2:$V$7159,'OWNERSHIP 1%'!$B$2:$B$7159,$A266,'OWNERSHIP 1%'!$U$2:$U$7159,1,'OWNERSHIP 1%'!$W$2:$W$7159,"&lt;=3"),2),"")</f>
        <v>78.44</v>
      </c>
      <c r="F266" s="27" cm="1">
        <f t="array" ref="F266">IFERROR(SUMPRODUCT(('OWNERSHIP 1%'!$B$2:$B$10000=$A266)*('OWNERSHIP 1%'!$U$2:$U$10000=1)*('OWNERSHIP 1%'!$V$2:$V$10000&gt;=1)),0)</f>
        <v>12</v>
      </c>
      <c r="G266" s="27">
        <f t="shared" si="14"/>
        <v>46</v>
      </c>
      <c r="H266" s="27" t="str">
        <f t="shared" si="15"/>
        <v>Terkonsentrasi</v>
      </c>
      <c r="I266" s="27" t="str">
        <f t="shared" si="16"/>
        <v>Sedang</v>
      </c>
    </row>
    <row r="267" spans="1:9" x14ac:dyDescent="0.25">
      <c r="A267" s="27" t="str">
        <f>" "&amp;'TICKER LIST'!B267</f>
        <v xml:space="preserve"> AKRA</v>
      </c>
      <c r="B267" s="27">
        <f>IFERROR(ROUND(MAX(0,MIN(100,100-SUMIFS('OWNERSHIP 1%'!$V$2:$V$10000,'OWNERSHIP 1%'!$B$2:$B$10000,$A267,'OWNERSHIP 1%'!$U$2:$U$10000,1))),2),"")</f>
        <v>25.13</v>
      </c>
      <c r="C267" s="27" cm="1">
        <f t="array" ref="C267">IFERROR(ROUND(SUMPRODUCT(('OWNERSHIP 1%'!$B$2:$B$10000=$A267)*('OWNERSHIP 1%'!$U$2:$U$10000=1)*('OWNERSHIP 1%'!$V$2:$V$10000)^2),0),"")</f>
        <v>4202</v>
      </c>
      <c r="D267" s="27">
        <f>IFERROR(ROUND(_xlfn.SINGLE(_xlfn.MAXIFS('OWNERSHIP 1%'!$V$2:$V$10000,'OWNERSHIP 1%'!$B$2:$B$10000,$A267,'OWNERSHIP 1%'!$U$2:$U$10000,1)),2),"")</f>
        <v>64.63</v>
      </c>
      <c r="E267" s="27">
        <f>IFERROR(ROUND(SUMIFS('OWNERSHIP 1%'!$V$2:$V$7159,'OWNERSHIP 1%'!$B$2:$B$7159,$A267,'OWNERSHIP 1%'!$U$2:$U$7159,1,'OWNERSHIP 1%'!$W$2:$W$7159,"&lt;=3"),2),"")</f>
        <v>70.739999999999995</v>
      </c>
      <c r="F267" s="27" cm="1">
        <f t="array" ref="F267">IFERROR(SUMPRODUCT(('OWNERSHIP 1%'!$B$2:$B$10000=$A267)*('OWNERSHIP 1%'!$U$2:$U$10000=1)*('OWNERSHIP 1%'!$V$2:$V$10000&gt;=1)),0)</f>
        <v>6</v>
      </c>
      <c r="G267" s="27">
        <f t="shared" si="14"/>
        <v>58</v>
      </c>
      <c r="H267" s="27" t="str">
        <f t="shared" si="15"/>
        <v>Mayoritas</v>
      </c>
      <c r="I267" s="27" t="str">
        <f t="shared" si="16"/>
        <v>Tinggi</v>
      </c>
    </row>
    <row r="268" spans="1:9" x14ac:dyDescent="0.25">
      <c r="A268" s="27" t="str">
        <f>" "&amp;'TICKER LIST'!B268</f>
        <v xml:space="preserve"> AKSI</v>
      </c>
      <c r="B268" s="27">
        <f>IFERROR(ROUND(MAX(0,MIN(100,100-SUMIFS('OWNERSHIP 1%'!$V$2:$V$10000,'OWNERSHIP 1%'!$B$2:$B$10000,$A268,'OWNERSHIP 1%'!$U$2:$U$10000,1))),2),"")</f>
        <v>7.54</v>
      </c>
      <c r="C268" s="27" cm="1">
        <f t="array" ref="C268">IFERROR(ROUND(SUMPRODUCT(('OWNERSHIP 1%'!$B$2:$B$10000=$A268)*('OWNERSHIP 1%'!$U$2:$U$10000=1)*('OWNERSHIP 1%'!$V$2:$V$10000)^2),0),"")</f>
        <v>8549</v>
      </c>
      <c r="D268" s="27">
        <f>IFERROR(ROUND(_xlfn.SINGLE(_xlfn.MAXIFS('OWNERSHIP 1%'!$V$2:$V$10000,'OWNERSHIP 1%'!$B$2:$B$10000,$A268,'OWNERSHIP 1%'!$U$2:$U$10000,1)),2),"")</f>
        <v>92.46</v>
      </c>
      <c r="E268" s="27">
        <f>IFERROR(ROUND(SUMIFS('OWNERSHIP 1%'!$V$2:$V$7159,'OWNERSHIP 1%'!$B$2:$B$7159,$A268,'OWNERSHIP 1%'!$U$2:$U$7159,1,'OWNERSHIP 1%'!$W$2:$W$7159,"&lt;=3"),2),"")</f>
        <v>92.46</v>
      </c>
      <c r="F268" s="27" cm="1">
        <f t="array" ref="F268">IFERROR(SUMPRODUCT(('OWNERSHIP 1%'!$B$2:$B$10000=$A268)*('OWNERSHIP 1%'!$U$2:$U$10000=1)*('OWNERSHIP 1%'!$V$2:$V$10000&gt;=1)),0)</f>
        <v>1</v>
      </c>
      <c r="G268" s="27">
        <f t="shared" si="14"/>
        <v>91</v>
      </c>
      <c r="H268" s="27" t="str">
        <f t="shared" si="15"/>
        <v>Mayoritas</v>
      </c>
      <c r="I268" s="27" t="str">
        <f t="shared" si="16"/>
        <v>Tinggi</v>
      </c>
    </row>
    <row r="269" spans="1:9" x14ac:dyDescent="0.25">
      <c r="A269" s="27" t="str">
        <f>" "&amp;'TICKER LIST'!B269</f>
        <v xml:space="preserve"> ALDO</v>
      </c>
      <c r="B269" s="27">
        <f>IFERROR(ROUND(MAX(0,MIN(100,100-SUMIFS('OWNERSHIP 1%'!$V$2:$V$10000,'OWNERSHIP 1%'!$B$2:$B$10000,$A269,'OWNERSHIP 1%'!$U$2:$U$10000,1))),2),"")</f>
        <v>4.07</v>
      </c>
      <c r="C269" s="27" cm="1">
        <f t="array" ref="C269">IFERROR(ROUND(SUMPRODUCT(('OWNERSHIP 1%'!$B$2:$B$10000=$A269)*('OWNERSHIP 1%'!$U$2:$U$10000=1)*('OWNERSHIP 1%'!$V$2:$V$10000)^2),0),"")</f>
        <v>4576</v>
      </c>
      <c r="D269" s="27">
        <f>IFERROR(ROUND(_xlfn.SINGLE(_xlfn.MAXIFS('OWNERSHIP 1%'!$V$2:$V$10000,'OWNERSHIP 1%'!$B$2:$B$10000,$A269,'OWNERSHIP 1%'!$U$2:$U$10000,1)),2),"")</f>
        <v>67.040000000000006</v>
      </c>
      <c r="E269" s="27">
        <f>IFERROR(ROUND(SUMIFS('OWNERSHIP 1%'!$V$2:$V$7159,'OWNERSHIP 1%'!$B$2:$B$7159,$A269,'OWNERSHIP 1%'!$U$2:$U$7159,1,'OWNERSHIP 1%'!$W$2:$W$7159,"&lt;=3"),2),"")</f>
        <v>75.06</v>
      </c>
      <c r="F269" s="27" cm="1">
        <f t="array" ref="F269">IFERROR(SUMPRODUCT(('OWNERSHIP 1%'!$B$2:$B$10000=$A269)*('OWNERSHIP 1%'!$U$2:$U$10000=1)*('OWNERSHIP 1%'!$V$2:$V$10000&gt;=1)),0)</f>
        <v>13</v>
      </c>
      <c r="G269" s="27">
        <f t="shared" si="14"/>
        <v>54</v>
      </c>
      <c r="H269" s="27" t="str">
        <f t="shared" si="15"/>
        <v>Mayoritas</v>
      </c>
      <c r="I269" s="27" t="str">
        <f t="shared" si="16"/>
        <v>Sedang</v>
      </c>
    </row>
    <row r="270" spans="1:9" x14ac:dyDescent="0.25">
      <c r="A270" s="27" t="str">
        <f>" "&amp;'TICKER LIST'!B270</f>
        <v xml:space="preserve"> ALKA</v>
      </c>
      <c r="B270" s="27">
        <f>IFERROR(ROUND(MAX(0,MIN(100,100-SUMIFS('OWNERSHIP 1%'!$V$2:$V$10000,'OWNERSHIP 1%'!$B$2:$B$10000,$A270,'OWNERSHIP 1%'!$U$2:$U$10000,1))),2),"")</f>
        <v>5.57</v>
      </c>
      <c r="C270" s="27" cm="1">
        <f t="array" ref="C270">IFERROR(ROUND(SUMPRODUCT(('OWNERSHIP 1%'!$B$2:$B$10000=$A270)*('OWNERSHIP 1%'!$U$2:$U$10000=1)*('OWNERSHIP 1%'!$V$2:$V$10000)^2),0),"")</f>
        <v>7045</v>
      </c>
      <c r="D270" s="27">
        <f>IFERROR(ROUND(_xlfn.SINGLE(_xlfn.MAXIFS('OWNERSHIP 1%'!$V$2:$V$10000,'OWNERSHIP 1%'!$B$2:$B$10000,$A270,'OWNERSHIP 1%'!$U$2:$U$10000,1)),2),"")</f>
        <v>83.79</v>
      </c>
      <c r="E270" s="27">
        <f>IFERROR(ROUND(SUMIFS('OWNERSHIP 1%'!$V$2:$V$7159,'OWNERSHIP 1%'!$B$2:$B$7159,$A270,'OWNERSHIP 1%'!$U$2:$U$7159,1,'OWNERSHIP 1%'!$W$2:$W$7159,"&lt;=3"),2),"")</f>
        <v>89.08</v>
      </c>
      <c r="F270" s="27" cm="1">
        <f t="array" ref="F270">IFERROR(SUMPRODUCT(('OWNERSHIP 1%'!$B$2:$B$10000=$A270)*('OWNERSHIP 1%'!$U$2:$U$10000=1)*('OWNERSHIP 1%'!$V$2:$V$10000&gt;=1)),0)</f>
        <v>6</v>
      </c>
      <c r="G270" s="27">
        <f t="shared" si="14"/>
        <v>78</v>
      </c>
      <c r="H270" s="27" t="str">
        <f t="shared" si="15"/>
        <v>Mayoritas</v>
      </c>
      <c r="I270" s="27" t="str">
        <f t="shared" si="16"/>
        <v>Tinggi</v>
      </c>
    </row>
    <row r="271" spans="1:9" x14ac:dyDescent="0.25">
      <c r="A271" s="27" t="str">
        <f>" "&amp;'TICKER LIST'!B271</f>
        <v xml:space="preserve"> ALMI</v>
      </c>
      <c r="B271" s="27">
        <f>IFERROR(ROUND(MAX(0,MIN(100,100-SUMIFS('OWNERSHIP 1%'!$V$2:$V$10000,'OWNERSHIP 1%'!$B$2:$B$10000,$A271,'OWNERSHIP 1%'!$U$2:$U$10000,1))),2),"")</f>
        <v>5.67</v>
      </c>
      <c r="C271" s="27" cm="1">
        <f t="array" ref="C271">IFERROR(ROUND(SUMPRODUCT(('OWNERSHIP 1%'!$B$2:$B$10000=$A271)*('OWNERSHIP 1%'!$U$2:$U$10000=1)*('OWNERSHIP 1%'!$V$2:$V$10000)^2),0),"")</f>
        <v>4751</v>
      </c>
      <c r="D271" s="27">
        <f>IFERROR(ROUND(_xlfn.SINGLE(_xlfn.MAXIFS('OWNERSHIP 1%'!$V$2:$V$10000,'OWNERSHIP 1%'!$B$2:$B$10000,$A271,'OWNERSHIP 1%'!$U$2:$U$10000,1)),2),"")</f>
        <v>66.5</v>
      </c>
      <c r="E271" s="27">
        <f>IFERROR(ROUND(SUMIFS('OWNERSHIP 1%'!$V$2:$V$7159,'OWNERSHIP 1%'!$B$2:$B$7159,$A271,'OWNERSHIP 1%'!$U$2:$U$7159,1,'OWNERSHIP 1%'!$W$2:$W$7159,"&lt;=3"),2),"")</f>
        <v>90.87</v>
      </c>
      <c r="F271" s="27" cm="1">
        <f t="array" ref="F271">IFERROR(SUMPRODUCT(('OWNERSHIP 1%'!$B$2:$B$10000=$A271)*('OWNERSHIP 1%'!$U$2:$U$10000=1)*('OWNERSHIP 1%'!$V$2:$V$10000&gt;=1)),0)</f>
        <v>5</v>
      </c>
      <c r="G271" s="27">
        <f t="shared" si="14"/>
        <v>69</v>
      </c>
      <c r="H271" s="27" t="str">
        <f t="shared" si="15"/>
        <v>Mayoritas</v>
      </c>
      <c r="I271" s="27" t="str">
        <f t="shared" si="16"/>
        <v>Tinggi</v>
      </c>
    </row>
    <row r="272" spans="1:9" x14ac:dyDescent="0.25">
      <c r="A272" s="27" t="str">
        <f>" "&amp;'TICKER LIST'!B272</f>
        <v xml:space="preserve"> ALTO</v>
      </c>
      <c r="B272" s="27">
        <f>IFERROR(ROUND(MAX(0,MIN(100,100-SUMIFS('OWNERSHIP 1%'!$V$2:$V$10000,'OWNERSHIP 1%'!$B$2:$B$10000,$A272,'OWNERSHIP 1%'!$U$2:$U$10000,1))),2),"")</f>
        <v>8.7200000000000006</v>
      </c>
      <c r="C272" s="27" cm="1">
        <f t="array" ref="C272">IFERROR(ROUND(SUMPRODUCT(('OWNERSHIP 1%'!$B$2:$B$10000=$A272)*('OWNERSHIP 1%'!$U$2:$U$10000=1)*('OWNERSHIP 1%'!$V$2:$V$10000)^2),0),"")</f>
        <v>1797</v>
      </c>
      <c r="D272" s="27">
        <f>IFERROR(ROUND(_xlfn.SINGLE(_xlfn.MAXIFS('OWNERSHIP 1%'!$V$2:$V$10000,'OWNERSHIP 1%'!$B$2:$B$10000,$A272,'OWNERSHIP 1%'!$U$2:$U$10000,1)),2),"")</f>
        <v>36.44</v>
      </c>
      <c r="E272" s="27">
        <f>IFERROR(ROUND(SUMIFS('OWNERSHIP 1%'!$V$2:$V$7159,'OWNERSHIP 1%'!$B$2:$B$7159,$A272,'OWNERSHIP 1%'!$U$2:$U$7159,1,'OWNERSHIP 1%'!$W$2:$W$7159,"&lt;=3"),2),"")</f>
        <v>62.31</v>
      </c>
      <c r="F272" s="27" cm="1">
        <f t="array" ref="F272">IFERROR(SUMPRODUCT(('OWNERSHIP 1%'!$B$2:$B$10000=$A272)*('OWNERSHIP 1%'!$U$2:$U$10000=1)*('OWNERSHIP 1%'!$V$2:$V$10000&gt;=1)),0)</f>
        <v>13</v>
      </c>
      <c r="G272" s="27">
        <f t="shared" si="14"/>
        <v>37</v>
      </c>
      <c r="H272" s="27" t="str">
        <f t="shared" si="15"/>
        <v>Oligopoli</v>
      </c>
      <c r="I272" s="27" t="str">
        <f t="shared" si="16"/>
        <v>Sedang</v>
      </c>
    </row>
    <row r="273" spans="1:9" x14ac:dyDescent="0.25">
      <c r="A273" s="27" t="str">
        <f>" "&amp;'TICKER LIST'!B273</f>
        <v xml:space="preserve"> AMAG</v>
      </c>
      <c r="B273" s="27">
        <f>IFERROR(ROUND(MAX(0,MIN(100,100-SUMIFS('OWNERSHIP 1%'!$V$2:$V$10000,'OWNERSHIP 1%'!$B$2:$B$10000,$A273,'OWNERSHIP 1%'!$U$2:$U$10000,1))),2),"")</f>
        <v>3.16</v>
      </c>
      <c r="C273" s="27" cm="1">
        <f t="array" ref="C273">IFERROR(ROUND(SUMPRODUCT(('OWNERSHIP 1%'!$B$2:$B$10000=$A273)*('OWNERSHIP 1%'!$U$2:$U$10000=1)*('OWNERSHIP 1%'!$V$2:$V$10000)^2),0),"")</f>
        <v>6493</v>
      </c>
      <c r="D273" s="27">
        <f>IFERROR(ROUND(_xlfn.SINGLE(_xlfn.MAXIFS('OWNERSHIP 1%'!$V$2:$V$10000,'OWNERSHIP 1%'!$B$2:$B$10000,$A273,'OWNERSHIP 1%'!$U$2:$U$10000,1)),2),"")</f>
        <v>80</v>
      </c>
      <c r="E273" s="27">
        <f>IFERROR(ROUND(SUMIFS('OWNERSHIP 1%'!$V$2:$V$7159,'OWNERSHIP 1%'!$B$2:$B$7159,$A273,'OWNERSHIP 1%'!$U$2:$U$7159,1,'OWNERSHIP 1%'!$W$2:$W$7159,"&lt;=3"),2),"")</f>
        <v>91.96</v>
      </c>
      <c r="F273" s="27" cm="1">
        <f t="array" ref="F273">IFERROR(SUMPRODUCT(('OWNERSHIP 1%'!$B$2:$B$10000=$A273)*('OWNERSHIP 1%'!$U$2:$U$10000=1)*('OWNERSHIP 1%'!$V$2:$V$10000&gt;=1)),0)</f>
        <v>5</v>
      </c>
      <c r="G273" s="27">
        <f t="shared" si="14"/>
        <v>77</v>
      </c>
      <c r="H273" s="27" t="str">
        <f t="shared" si="15"/>
        <v>Mayoritas</v>
      </c>
      <c r="I273" s="27" t="str">
        <f t="shared" si="16"/>
        <v>Tinggi</v>
      </c>
    </row>
    <row r="274" spans="1:9" x14ac:dyDescent="0.25">
      <c r="A274" s="27" t="str">
        <f>" "&amp;'TICKER LIST'!B274</f>
        <v xml:space="preserve"> AMFG</v>
      </c>
      <c r="B274" s="27">
        <f>IFERROR(ROUND(MAX(0,MIN(100,100-SUMIFS('OWNERSHIP 1%'!$V$2:$V$10000,'OWNERSHIP 1%'!$B$2:$B$10000,$A274,'OWNERSHIP 1%'!$U$2:$U$10000,1))),2),"")</f>
        <v>8.58</v>
      </c>
      <c r="C274" s="27" cm="1">
        <f t="array" ref="C274">IFERROR(ROUND(SUMPRODUCT(('OWNERSHIP 1%'!$B$2:$B$10000=$A274)*('OWNERSHIP 1%'!$U$2:$U$10000=1)*('OWNERSHIP 1%'!$V$2:$V$10000)^2),0),"")</f>
        <v>3725</v>
      </c>
      <c r="D274" s="27">
        <f>IFERROR(ROUND(_xlfn.SINGLE(_xlfn.MAXIFS('OWNERSHIP 1%'!$V$2:$V$10000,'OWNERSHIP 1%'!$B$2:$B$10000,$A274,'OWNERSHIP 1%'!$U$2:$U$10000,1)),2),"")</f>
        <v>44.53</v>
      </c>
      <c r="E274" s="27">
        <f>IFERROR(ROUND(SUMIFS('OWNERSHIP 1%'!$V$2:$V$7159,'OWNERSHIP 1%'!$B$2:$B$7159,$A274,'OWNERSHIP 1%'!$U$2:$U$7159,1,'OWNERSHIP 1%'!$W$2:$W$7159,"&lt;=3"),2),"")</f>
        <v>88.06</v>
      </c>
      <c r="F274" s="27" cm="1">
        <f t="array" ref="F274">IFERROR(SUMPRODUCT(('OWNERSHIP 1%'!$B$2:$B$10000=$A274)*('OWNERSHIP 1%'!$U$2:$U$10000=1)*('OWNERSHIP 1%'!$V$2:$V$10000&gt;=1)),0)</f>
        <v>5</v>
      </c>
      <c r="G274" s="27">
        <f t="shared" si="14"/>
        <v>63</v>
      </c>
      <c r="H274" s="27" t="str">
        <f t="shared" si="15"/>
        <v>Terkonsentrasi</v>
      </c>
      <c r="I274" s="27" t="str">
        <f t="shared" si="16"/>
        <v>Tinggi</v>
      </c>
    </row>
    <row r="275" spans="1:9" x14ac:dyDescent="0.25">
      <c r="A275" s="27" t="str">
        <f>" "&amp;'TICKER LIST'!B275</f>
        <v xml:space="preserve"> AMIN</v>
      </c>
      <c r="B275" s="27">
        <f>IFERROR(ROUND(MAX(0,MIN(100,100-SUMIFS('OWNERSHIP 1%'!$V$2:$V$10000,'OWNERSHIP 1%'!$B$2:$B$10000,$A275,'OWNERSHIP 1%'!$U$2:$U$10000,1))),2),"")</f>
        <v>9.81</v>
      </c>
      <c r="C275" s="27" cm="1">
        <f t="array" ref="C275">IFERROR(ROUND(SUMPRODUCT(('OWNERSHIP 1%'!$B$2:$B$10000=$A275)*('OWNERSHIP 1%'!$U$2:$U$10000=1)*('OWNERSHIP 1%'!$V$2:$V$10000)^2),0),"")</f>
        <v>3597</v>
      </c>
      <c r="D275" s="27">
        <f>IFERROR(ROUND(_xlfn.SINGLE(_xlfn.MAXIFS('OWNERSHIP 1%'!$V$2:$V$10000,'OWNERSHIP 1%'!$B$2:$B$10000,$A275,'OWNERSHIP 1%'!$U$2:$U$10000,1)),2),"")</f>
        <v>58.39</v>
      </c>
      <c r="E275" s="27">
        <f>IFERROR(ROUND(SUMIFS('OWNERSHIP 1%'!$V$2:$V$7159,'OWNERSHIP 1%'!$B$2:$B$7159,$A275,'OWNERSHIP 1%'!$U$2:$U$7159,1,'OWNERSHIP 1%'!$W$2:$W$7159,"&lt;=3"),2),"")</f>
        <v>75.5</v>
      </c>
      <c r="F275" s="27" cm="1">
        <f t="array" ref="F275">IFERROR(SUMPRODUCT(('OWNERSHIP 1%'!$B$2:$B$10000=$A275)*('OWNERSHIP 1%'!$U$2:$U$10000=1)*('OWNERSHIP 1%'!$V$2:$V$10000&gt;=1)),0)</f>
        <v>10</v>
      </c>
      <c r="G275" s="27">
        <f t="shared" si="14"/>
        <v>53</v>
      </c>
      <c r="H275" s="27" t="str">
        <f t="shared" si="15"/>
        <v>Mayoritas</v>
      </c>
      <c r="I275" s="27" t="str">
        <f t="shared" si="16"/>
        <v>Sedang</v>
      </c>
    </row>
    <row r="276" spans="1:9" x14ac:dyDescent="0.25">
      <c r="A276" s="27" t="str">
        <f>" "&amp;'TICKER LIST'!B276</f>
        <v xml:space="preserve"> AMRT</v>
      </c>
      <c r="B276" s="27">
        <f>IFERROR(ROUND(MAX(0,MIN(100,100-SUMIFS('OWNERSHIP 1%'!$V$2:$V$10000,'OWNERSHIP 1%'!$B$2:$B$10000,$A276,'OWNERSHIP 1%'!$U$2:$U$10000,1))),2),"")</f>
        <v>24.93</v>
      </c>
      <c r="C276" s="27" cm="1">
        <f t="array" ref="C276">IFERROR(ROUND(SUMPRODUCT(('OWNERSHIP 1%'!$B$2:$B$10000=$A276)*('OWNERSHIP 1%'!$U$2:$U$10000=1)*('OWNERSHIP 1%'!$V$2:$V$10000)^2),0),"")</f>
        <v>1796</v>
      </c>
      <c r="D276" s="27">
        <f>IFERROR(ROUND(_xlfn.SINGLE(_xlfn.MAXIFS('OWNERSHIP 1%'!$V$2:$V$10000,'OWNERSHIP 1%'!$B$2:$B$10000,$A276,'OWNERSHIP 1%'!$U$2:$U$10000,1)),2),"")</f>
        <v>38.9</v>
      </c>
      <c r="E276" s="27">
        <f>IFERROR(ROUND(SUMIFS('OWNERSHIP 1%'!$V$2:$V$7159,'OWNERSHIP 1%'!$B$2:$B$7159,$A276,'OWNERSHIP 1%'!$U$2:$U$7159,1,'OWNERSHIP 1%'!$W$2:$W$7159,"&lt;=3"),2),"")</f>
        <v>57.92</v>
      </c>
      <c r="F276" s="27" cm="1">
        <f t="array" ref="F276">IFERROR(SUMPRODUCT(('OWNERSHIP 1%'!$B$2:$B$10000=$A276)*('OWNERSHIP 1%'!$U$2:$U$10000=1)*('OWNERSHIP 1%'!$V$2:$V$10000&gt;=1)),0)</f>
        <v>9</v>
      </c>
      <c r="G276" s="27">
        <f t="shared" si="14"/>
        <v>40</v>
      </c>
      <c r="H276" s="27" t="str">
        <f t="shared" si="15"/>
        <v>Moderat</v>
      </c>
      <c r="I276" s="27" t="str">
        <f t="shared" si="16"/>
        <v>Sedang</v>
      </c>
    </row>
    <row r="277" spans="1:9" x14ac:dyDescent="0.25">
      <c r="A277" s="27" t="str">
        <f>" "&amp;'TICKER LIST'!B277</f>
        <v xml:space="preserve"> ANJT</v>
      </c>
      <c r="B277" s="27">
        <f>IFERROR(ROUND(MAX(0,MIN(100,100-SUMIFS('OWNERSHIP 1%'!$V$2:$V$10000,'OWNERSHIP 1%'!$B$2:$B$10000,$A277,'OWNERSHIP 1%'!$U$2:$U$10000,1))),2),"")</f>
        <v>1.62</v>
      </c>
      <c r="C277" s="27" cm="1">
        <f t="array" ref="C277">IFERROR(ROUND(SUMPRODUCT(('OWNERSHIP 1%'!$B$2:$B$10000=$A277)*('OWNERSHIP 1%'!$U$2:$U$10000=1)*('OWNERSHIP 1%'!$V$2:$V$10000)^2),0),"")</f>
        <v>9207</v>
      </c>
      <c r="D277" s="27">
        <f>IFERROR(ROUND(_xlfn.SINGLE(_xlfn.MAXIFS('OWNERSHIP 1%'!$V$2:$V$10000,'OWNERSHIP 1%'!$B$2:$B$10000,$A277,'OWNERSHIP 1%'!$U$2:$U$10000,1)),2),"")</f>
        <v>95.92</v>
      </c>
      <c r="E277" s="27">
        <f>IFERROR(ROUND(SUMIFS('OWNERSHIP 1%'!$V$2:$V$7159,'OWNERSHIP 1%'!$B$2:$B$7159,$A277,'OWNERSHIP 1%'!$U$2:$U$7159,1,'OWNERSHIP 1%'!$W$2:$W$7159,"&lt;=3"),2),"")</f>
        <v>98.38</v>
      </c>
      <c r="F277" s="27" cm="1">
        <f t="array" ref="F277">IFERROR(SUMPRODUCT(('OWNERSHIP 1%'!$B$2:$B$10000=$A277)*('OWNERSHIP 1%'!$U$2:$U$10000=1)*('OWNERSHIP 1%'!$V$2:$V$10000&gt;=1)),0)</f>
        <v>2</v>
      </c>
      <c r="G277" s="27">
        <f t="shared" si="14"/>
        <v>95</v>
      </c>
      <c r="H277" s="27" t="str">
        <f t="shared" si="15"/>
        <v>Mayoritas</v>
      </c>
      <c r="I277" s="27" t="str">
        <f t="shared" si="16"/>
        <v>Tinggi</v>
      </c>
    </row>
    <row r="278" spans="1:9" x14ac:dyDescent="0.25">
      <c r="A278" s="27" t="str">
        <f>" "&amp;'TICKER LIST'!B278</f>
        <v xml:space="preserve"> ANTM</v>
      </c>
      <c r="B278" s="27">
        <f>IFERROR(ROUND(MAX(0,MIN(100,100-SUMIFS('OWNERSHIP 1%'!$V$2:$V$10000,'OWNERSHIP 1%'!$B$2:$B$10000,$A278,'OWNERSHIP 1%'!$U$2:$U$10000,1))),2),"")</f>
        <v>30.29</v>
      </c>
      <c r="C278" s="27" cm="1">
        <f t="array" ref="C278">IFERROR(ROUND(SUMPRODUCT(('OWNERSHIP 1%'!$B$2:$B$10000=$A278)*('OWNERSHIP 1%'!$U$2:$U$10000=1)*('OWNERSHIP 1%'!$V$2:$V$10000)^2),0),"")</f>
        <v>4233</v>
      </c>
      <c r="D278" s="27">
        <f>IFERROR(ROUND(_xlfn.SINGLE(_xlfn.MAXIFS('OWNERSHIP 1%'!$V$2:$V$10000,'OWNERSHIP 1%'!$B$2:$B$10000,$A278,'OWNERSHIP 1%'!$U$2:$U$10000,1)),2),"")</f>
        <v>65</v>
      </c>
      <c r="E278" s="27">
        <f>IFERROR(ROUND(SUMIFS('OWNERSHIP 1%'!$V$2:$V$7159,'OWNERSHIP 1%'!$B$2:$B$7159,$A278,'OWNERSHIP 1%'!$U$2:$U$7159,1,'OWNERSHIP 1%'!$W$2:$W$7159,"&lt;=3"),2),"")</f>
        <v>68.7</v>
      </c>
      <c r="F278" s="27" cm="1">
        <f t="array" ref="F278">IFERROR(SUMPRODUCT(('OWNERSHIP 1%'!$B$2:$B$10000=$A278)*('OWNERSHIP 1%'!$U$2:$U$10000=1)*('OWNERSHIP 1%'!$V$2:$V$10000&gt;=1)),0)</f>
        <v>4</v>
      </c>
      <c r="G278" s="27">
        <f t="shared" si="14"/>
        <v>60</v>
      </c>
      <c r="H278" s="27" t="str">
        <f t="shared" si="15"/>
        <v>Mayoritas</v>
      </c>
      <c r="I278" s="27" t="str">
        <f t="shared" si="16"/>
        <v>Tinggi</v>
      </c>
    </row>
    <row r="279" spans="1:9" x14ac:dyDescent="0.25">
      <c r="A279" s="27" t="str">
        <f>" "&amp;'TICKER LIST'!B279</f>
        <v xml:space="preserve"> APEX</v>
      </c>
      <c r="B279" s="27">
        <f>IFERROR(ROUND(MAX(0,MIN(100,100-SUMIFS('OWNERSHIP 1%'!$V$2:$V$10000,'OWNERSHIP 1%'!$B$2:$B$10000,$A279,'OWNERSHIP 1%'!$U$2:$U$10000,1))),2),"")</f>
        <v>26.59</v>
      </c>
      <c r="C279" s="27" cm="1">
        <f t="array" ref="C279">IFERROR(ROUND(SUMPRODUCT(('OWNERSHIP 1%'!$B$2:$B$10000=$A279)*('OWNERSHIP 1%'!$U$2:$U$10000=1)*('OWNERSHIP 1%'!$V$2:$V$10000)^2),0),"")</f>
        <v>1558</v>
      </c>
      <c r="D279" s="27">
        <f>IFERROR(ROUND(_xlfn.SINGLE(_xlfn.MAXIFS('OWNERSHIP 1%'!$V$2:$V$10000,'OWNERSHIP 1%'!$B$2:$B$10000,$A279,'OWNERSHIP 1%'!$U$2:$U$10000,1)),2),"")</f>
        <v>31.76</v>
      </c>
      <c r="E279" s="27">
        <f>IFERROR(ROUND(SUMIFS('OWNERSHIP 1%'!$V$2:$V$7159,'OWNERSHIP 1%'!$B$2:$B$7159,$A279,'OWNERSHIP 1%'!$U$2:$U$7159,1,'OWNERSHIP 1%'!$W$2:$W$7159,"&lt;=3"),2),"")</f>
        <v>59.74</v>
      </c>
      <c r="F279" s="27" cm="1">
        <f t="array" ref="F279">IFERROR(SUMPRODUCT(('OWNERSHIP 1%'!$B$2:$B$10000=$A279)*('OWNERSHIP 1%'!$U$2:$U$10000=1)*('OWNERSHIP 1%'!$V$2:$V$10000&gt;=1)),0)</f>
        <v>9</v>
      </c>
      <c r="G279" s="27">
        <f t="shared" si="14"/>
        <v>39</v>
      </c>
      <c r="H279" s="27" t="str">
        <f t="shared" si="15"/>
        <v>Moderat</v>
      </c>
      <c r="I279" s="27" t="str">
        <f t="shared" si="16"/>
        <v>Sedang</v>
      </c>
    </row>
    <row r="280" spans="1:9" x14ac:dyDescent="0.25">
      <c r="A280" s="27" t="str">
        <f>" "&amp;'TICKER LIST'!B280</f>
        <v xml:space="preserve"> APIC</v>
      </c>
      <c r="B280" s="27">
        <f>IFERROR(ROUND(MAX(0,MIN(100,100-SUMIFS('OWNERSHIP 1%'!$V$2:$V$10000,'OWNERSHIP 1%'!$B$2:$B$10000,$A280,'OWNERSHIP 1%'!$U$2:$U$10000,1))),2),"")</f>
        <v>20.22</v>
      </c>
      <c r="C280" s="27" cm="1">
        <f t="array" ref="C280">IFERROR(ROUND(SUMPRODUCT(('OWNERSHIP 1%'!$B$2:$B$10000=$A280)*('OWNERSHIP 1%'!$U$2:$U$10000=1)*('OWNERSHIP 1%'!$V$2:$V$10000)^2),0),"")</f>
        <v>995</v>
      </c>
      <c r="D280" s="27">
        <f>IFERROR(ROUND(_xlfn.SINGLE(_xlfn.MAXIFS('OWNERSHIP 1%'!$V$2:$V$10000,'OWNERSHIP 1%'!$B$2:$B$10000,$A280,'OWNERSHIP 1%'!$U$2:$U$10000,1)),2),"")</f>
        <v>27.81</v>
      </c>
      <c r="E280" s="27">
        <f>IFERROR(ROUND(SUMIFS('OWNERSHIP 1%'!$V$2:$V$7159,'OWNERSHIP 1%'!$B$2:$B$7159,$A280,'OWNERSHIP 1%'!$U$2:$U$7159,1,'OWNERSHIP 1%'!$W$2:$W$7159,"&lt;=3"),2),"")</f>
        <v>41.91</v>
      </c>
      <c r="F280" s="27" cm="1">
        <f t="array" ref="F280">IFERROR(SUMPRODUCT(('OWNERSHIP 1%'!$B$2:$B$10000=$A280)*('OWNERSHIP 1%'!$U$2:$U$10000=1)*('OWNERSHIP 1%'!$V$2:$V$10000&gt;=1)),0)</f>
        <v>17</v>
      </c>
      <c r="G280" s="27">
        <f t="shared" si="14"/>
        <v>22</v>
      </c>
      <c r="H280" s="27" t="str">
        <f t="shared" si="15"/>
        <v>Moderat</v>
      </c>
      <c r="I280" s="27" t="str">
        <f t="shared" si="16"/>
        <v>Rendah</v>
      </c>
    </row>
    <row r="281" spans="1:9" x14ac:dyDescent="0.25">
      <c r="A281" s="27" t="str">
        <f>" "&amp;'TICKER LIST'!B281</f>
        <v xml:space="preserve"> APII</v>
      </c>
      <c r="B281" s="27">
        <f>IFERROR(ROUND(MAX(0,MIN(100,100-SUMIFS('OWNERSHIP 1%'!$V$2:$V$10000,'OWNERSHIP 1%'!$B$2:$B$10000,$A281,'OWNERSHIP 1%'!$U$2:$U$10000,1))),2),"")</f>
        <v>3.22</v>
      </c>
      <c r="C281" s="27" cm="1">
        <f t="array" ref="C281">IFERROR(ROUND(SUMPRODUCT(('OWNERSHIP 1%'!$B$2:$B$10000=$A281)*('OWNERSHIP 1%'!$U$2:$U$10000=1)*('OWNERSHIP 1%'!$V$2:$V$10000)^2),0),"")</f>
        <v>3642</v>
      </c>
      <c r="D281" s="27">
        <f>IFERROR(ROUND(_xlfn.SINGLE(_xlfn.MAXIFS('OWNERSHIP 1%'!$V$2:$V$10000,'OWNERSHIP 1%'!$B$2:$B$10000,$A281,'OWNERSHIP 1%'!$U$2:$U$10000,1)),2),"")</f>
        <v>57.84</v>
      </c>
      <c r="E281" s="27">
        <f>IFERROR(ROUND(SUMIFS('OWNERSHIP 1%'!$V$2:$V$7159,'OWNERSHIP 1%'!$B$2:$B$7159,$A281,'OWNERSHIP 1%'!$U$2:$U$7159,1,'OWNERSHIP 1%'!$W$2:$W$7159,"&lt;=3"),2),"")</f>
        <v>77.48</v>
      </c>
      <c r="F281" s="27" cm="1">
        <f t="array" ref="F281">IFERROR(SUMPRODUCT(('OWNERSHIP 1%'!$B$2:$B$10000=$A281)*('OWNERSHIP 1%'!$U$2:$U$10000=1)*('OWNERSHIP 1%'!$V$2:$V$10000&gt;=1)),0)</f>
        <v>9</v>
      </c>
      <c r="G281" s="27">
        <f t="shared" si="14"/>
        <v>55</v>
      </c>
      <c r="H281" s="27" t="str">
        <f t="shared" si="15"/>
        <v>Mayoritas</v>
      </c>
      <c r="I281" s="27" t="str">
        <f t="shared" si="16"/>
        <v>Sedang</v>
      </c>
    </row>
    <row r="282" spans="1:9" x14ac:dyDescent="0.25">
      <c r="A282" s="27" t="str">
        <f>" "&amp;'TICKER LIST'!B282</f>
        <v xml:space="preserve"> APLI</v>
      </c>
      <c r="B282" s="27">
        <f>IFERROR(ROUND(MAX(0,MIN(100,100-SUMIFS('OWNERSHIP 1%'!$V$2:$V$10000,'OWNERSHIP 1%'!$B$2:$B$10000,$A282,'OWNERSHIP 1%'!$U$2:$U$10000,1))),2),"")</f>
        <v>5.45</v>
      </c>
      <c r="C282" s="27" cm="1">
        <f t="array" ref="C282">IFERROR(ROUND(SUMPRODUCT(('OWNERSHIP 1%'!$B$2:$B$10000=$A282)*('OWNERSHIP 1%'!$U$2:$U$10000=1)*('OWNERSHIP 1%'!$V$2:$V$10000)^2),0),"")</f>
        <v>4296</v>
      </c>
      <c r="D282" s="27">
        <f>IFERROR(ROUND(_xlfn.SINGLE(_xlfn.MAXIFS('OWNERSHIP 1%'!$V$2:$V$10000,'OWNERSHIP 1%'!$B$2:$B$10000,$A282,'OWNERSHIP 1%'!$U$2:$U$10000,1)),2),"")</f>
        <v>58.8</v>
      </c>
      <c r="E282" s="27">
        <f>IFERROR(ROUND(SUMIFS('OWNERSHIP 1%'!$V$2:$V$7159,'OWNERSHIP 1%'!$B$2:$B$7159,$A282,'OWNERSHIP 1%'!$U$2:$U$7159,1,'OWNERSHIP 1%'!$W$2:$W$7159,"&lt;=3"),2),"")</f>
        <v>92.17</v>
      </c>
      <c r="F282" s="27" cm="1">
        <f t="array" ref="F282">IFERROR(SUMPRODUCT(('OWNERSHIP 1%'!$B$2:$B$10000=$A282)*('OWNERSHIP 1%'!$U$2:$U$10000=1)*('OWNERSHIP 1%'!$V$2:$V$10000&gt;=1)),0)</f>
        <v>5</v>
      </c>
      <c r="G282" s="27">
        <f t="shared" si="14"/>
        <v>67</v>
      </c>
      <c r="H282" s="27" t="str">
        <f t="shared" si="15"/>
        <v>Mayoritas</v>
      </c>
      <c r="I282" s="27" t="str">
        <f t="shared" si="16"/>
        <v>Tinggi</v>
      </c>
    </row>
    <row r="283" spans="1:9" x14ac:dyDescent="0.25">
      <c r="A283" s="27" t="str">
        <f>" "&amp;'TICKER LIST'!B283</f>
        <v xml:space="preserve"> APLN</v>
      </c>
      <c r="B283" s="27">
        <f>IFERROR(ROUND(MAX(0,MIN(100,100-SUMIFS('OWNERSHIP 1%'!$V$2:$V$10000,'OWNERSHIP 1%'!$B$2:$B$10000,$A283,'OWNERSHIP 1%'!$U$2:$U$10000,1))),2),"")</f>
        <v>9.93</v>
      </c>
      <c r="C283" s="27" cm="1">
        <f t="array" ref="C283">IFERROR(ROUND(SUMPRODUCT(('OWNERSHIP 1%'!$B$2:$B$10000=$A283)*('OWNERSHIP 1%'!$U$2:$U$10000=1)*('OWNERSHIP 1%'!$V$2:$V$10000)^2),0),"")</f>
        <v>6870</v>
      </c>
      <c r="D283" s="27">
        <f>IFERROR(ROUND(_xlfn.SINGLE(_xlfn.MAXIFS('OWNERSHIP 1%'!$V$2:$V$10000,'OWNERSHIP 1%'!$B$2:$B$10000,$A283,'OWNERSHIP 1%'!$U$2:$U$10000,1)),2),"")</f>
        <v>82.72</v>
      </c>
      <c r="E283" s="27">
        <f>IFERROR(ROUND(SUMIFS('OWNERSHIP 1%'!$V$2:$V$7159,'OWNERSHIP 1%'!$B$2:$B$7159,$A283,'OWNERSHIP 1%'!$U$2:$U$7159,1,'OWNERSHIP 1%'!$W$2:$W$7159,"&lt;=3"),2),"")</f>
        <v>88.95</v>
      </c>
      <c r="F283" s="27" cm="1">
        <f t="array" ref="F283">IFERROR(SUMPRODUCT(('OWNERSHIP 1%'!$B$2:$B$10000=$A283)*('OWNERSHIP 1%'!$U$2:$U$10000=1)*('OWNERSHIP 1%'!$V$2:$V$10000&gt;=1)),0)</f>
        <v>4</v>
      </c>
      <c r="G283" s="27">
        <f t="shared" si="14"/>
        <v>79</v>
      </c>
      <c r="H283" s="27" t="str">
        <f t="shared" si="15"/>
        <v>Mayoritas</v>
      </c>
      <c r="I283" s="27" t="str">
        <f t="shared" si="16"/>
        <v>Tinggi</v>
      </c>
    </row>
    <row r="284" spans="1:9" x14ac:dyDescent="0.25">
      <c r="A284" s="27" t="str">
        <f>" "&amp;'TICKER LIST'!B284</f>
        <v xml:space="preserve"> ARGO</v>
      </c>
      <c r="B284" s="27">
        <f>IFERROR(ROUND(MAX(0,MIN(100,100-SUMIFS('OWNERSHIP 1%'!$V$2:$V$10000,'OWNERSHIP 1%'!$B$2:$B$10000,$A284,'OWNERSHIP 1%'!$U$2:$U$10000,1))),2),"")</f>
        <v>8.11</v>
      </c>
      <c r="C284" s="27" cm="1">
        <f t="array" ref="C284">IFERROR(ROUND(SUMPRODUCT(('OWNERSHIP 1%'!$B$2:$B$10000=$A284)*('OWNERSHIP 1%'!$U$2:$U$10000=1)*('OWNERSHIP 1%'!$V$2:$V$10000)^2),0),"")</f>
        <v>2100</v>
      </c>
      <c r="D284" s="27">
        <f>IFERROR(ROUND(_xlfn.SINGLE(_xlfn.MAXIFS('OWNERSHIP 1%'!$V$2:$V$10000,'OWNERSHIP 1%'!$B$2:$B$10000,$A284,'OWNERSHIP 1%'!$U$2:$U$10000,1)),2),"")</f>
        <v>38.74</v>
      </c>
      <c r="E284" s="27">
        <f>IFERROR(ROUND(SUMIFS('OWNERSHIP 1%'!$V$2:$V$7159,'OWNERSHIP 1%'!$B$2:$B$7159,$A284,'OWNERSHIP 1%'!$U$2:$U$7159,1,'OWNERSHIP 1%'!$W$2:$W$7159,"&lt;=3"),2),"")</f>
        <v>68.13</v>
      </c>
      <c r="F284" s="27" cm="1">
        <f t="array" ref="F284">IFERROR(SUMPRODUCT(('OWNERSHIP 1%'!$B$2:$B$10000=$A284)*('OWNERSHIP 1%'!$U$2:$U$10000=1)*('OWNERSHIP 1%'!$V$2:$V$10000&gt;=1)),0)</f>
        <v>10</v>
      </c>
      <c r="G284" s="27">
        <f t="shared" si="14"/>
        <v>44</v>
      </c>
      <c r="H284" s="27" t="str">
        <f t="shared" si="15"/>
        <v>Oligopoli</v>
      </c>
      <c r="I284" s="27" t="str">
        <f t="shared" si="16"/>
        <v>Sedang</v>
      </c>
    </row>
    <row r="285" spans="1:9" x14ac:dyDescent="0.25">
      <c r="A285" s="27" t="str">
        <f>" "&amp;'TICKER LIST'!B285</f>
        <v xml:space="preserve"> ARII</v>
      </c>
      <c r="B285" s="27">
        <f>IFERROR(ROUND(MAX(0,MIN(100,100-SUMIFS('OWNERSHIP 1%'!$V$2:$V$10000,'OWNERSHIP 1%'!$B$2:$B$10000,$A285,'OWNERSHIP 1%'!$U$2:$U$10000,1))),2),"")</f>
        <v>12.09</v>
      </c>
      <c r="C285" s="27" cm="1">
        <f t="array" ref="C285">IFERROR(ROUND(SUMPRODUCT(('OWNERSHIP 1%'!$B$2:$B$10000=$A285)*('OWNERSHIP 1%'!$U$2:$U$10000=1)*('OWNERSHIP 1%'!$V$2:$V$10000)^2),0),"")</f>
        <v>1212</v>
      </c>
      <c r="D285" s="27">
        <f>IFERROR(ROUND(_xlfn.SINGLE(_xlfn.MAXIFS('OWNERSHIP 1%'!$V$2:$V$10000,'OWNERSHIP 1%'!$B$2:$B$10000,$A285,'OWNERSHIP 1%'!$U$2:$U$10000,1)),2),"")</f>
        <v>29.08</v>
      </c>
      <c r="E285" s="27">
        <f>IFERROR(ROUND(SUMIFS('OWNERSHIP 1%'!$V$2:$V$7159,'OWNERSHIP 1%'!$B$2:$B$7159,$A285,'OWNERSHIP 1%'!$U$2:$U$7159,1,'OWNERSHIP 1%'!$W$2:$W$7159,"&lt;=3"),2),"")</f>
        <v>49.85</v>
      </c>
      <c r="F285" s="27" cm="1">
        <f t="array" ref="F285">IFERROR(SUMPRODUCT(('OWNERSHIP 1%'!$B$2:$B$10000=$A285)*('OWNERSHIP 1%'!$U$2:$U$10000=1)*('OWNERSHIP 1%'!$V$2:$V$10000&gt;=1)),0)</f>
        <v>15</v>
      </c>
      <c r="G285" s="27">
        <f t="shared" si="14"/>
        <v>28</v>
      </c>
      <c r="H285" s="27" t="str">
        <f t="shared" si="15"/>
        <v>Moderat</v>
      </c>
      <c r="I285" s="27" t="str">
        <f t="shared" si="16"/>
        <v>Sedang</v>
      </c>
    </row>
    <row r="286" spans="1:9" x14ac:dyDescent="0.25">
      <c r="A286" s="27" t="str">
        <f>" "&amp;'TICKER LIST'!B286</f>
        <v xml:space="preserve"> ARNA</v>
      </c>
      <c r="B286" s="27">
        <f>IFERROR(ROUND(MAX(0,MIN(100,100-SUMIFS('OWNERSHIP 1%'!$V$2:$V$10000,'OWNERSHIP 1%'!$B$2:$B$10000,$A286,'OWNERSHIP 1%'!$U$2:$U$10000,1))),2),"")</f>
        <v>14.46</v>
      </c>
      <c r="C286" s="27" cm="1">
        <f t="array" ref="C286">IFERROR(ROUND(SUMPRODUCT(('OWNERSHIP 1%'!$B$2:$B$10000=$A286)*('OWNERSHIP 1%'!$U$2:$U$10000=1)*('OWNERSHIP 1%'!$V$2:$V$10000)^2),0),"")</f>
        <v>1758</v>
      </c>
      <c r="D286" s="27">
        <f>IFERROR(ROUND(_xlfn.SINGLE(_xlfn.MAXIFS('OWNERSHIP 1%'!$V$2:$V$10000,'OWNERSHIP 1%'!$B$2:$B$10000,$A286,'OWNERSHIP 1%'!$U$2:$U$10000,1)),2),"")</f>
        <v>37.32</v>
      </c>
      <c r="E286" s="27">
        <f>IFERROR(ROUND(SUMIFS('OWNERSHIP 1%'!$V$2:$V$7159,'OWNERSHIP 1%'!$B$2:$B$7159,$A286,'OWNERSHIP 1%'!$U$2:$U$7159,1,'OWNERSHIP 1%'!$W$2:$W$7159,"&lt;=3"),2),"")</f>
        <v>59.61</v>
      </c>
      <c r="F286" s="27" cm="1">
        <f t="array" ref="F286">IFERROR(SUMPRODUCT(('OWNERSHIP 1%'!$B$2:$B$10000=$A286)*('OWNERSHIP 1%'!$U$2:$U$10000=1)*('OWNERSHIP 1%'!$V$2:$V$10000&gt;=1)),0)</f>
        <v>12</v>
      </c>
      <c r="G286" s="27">
        <f t="shared" si="14"/>
        <v>37</v>
      </c>
      <c r="H286" s="27" t="str">
        <f t="shared" si="15"/>
        <v>Moderat</v>
      </c>
      <c r="I286" s="27" t="str">
        <f t="shared" si="16"/>
        <v>Sedang</v>
      </c>
    </row>
    <row r="287" spans="1:9" x14ac:dyDescent="0.25">
      <c r="A287" s="27" t="str">
        <f>" "&amp;'TICKER LIST'!B287</f>
        <v xml:space="preserve"> ARTA</v>
      </c>
      <c r="B287" s="27">
        <f>IFERROR(ROUND(MAX(0,MIN(100,100-SUMIFS('OWNERSHIP 1%'!$V$2:$V$10000,'OWNERSHIP 1%'!$B$2:$B$10000,$A287,'OWNERSHIP 1%'!$U$2:$U$10000,1))),2),"")</f>
        <v>0.44</v>
      </c>
      <c r="C287" s="27" cm="1">
        <f t="array" ref="C287">IFERROR(ROUND(SUMPRODUCT(('OWNERSHIP 1%'!$B$2:$B$10000=$A287)*('OWNERSHIP 1%'!$U$2:$U$10000=1)*('OWNERSHIP 1%'!$V$2:$V$10000)^2),0),"")</f>
        <v>6807</v>
      </c>
      <c r="D287" s="27">
        <f>IFERROR(ROUND(_xlfn.SINGLE(_xlfn.MAXIFS('OWNERSHIP 1%'!$V$2:$V$10000,'OWNERSHIP 1%'!$B$2:$B$10000,$A287,'OWNERSHIP 1%'!$U$2:$U$10000,1)),2),"")</f>
        <v>82.13</v>
      </c>
      <c r="E287" s="27">
        <f>IFERROR(ROUND(SUMIFS('OWNERSHIP 1%'!$V$2:$V$7159,'OWNERSHIP 1%'!$B$2:$B$7159,$A287,'OWNERSHIP 1%'!$U$2:$U$7159,1,'OWNERSHIP 1%'!$W$2:$W$7159,"&lt;=3"),2),"")</f>
        <v>90.86</v>
      </c>
      <c r="F287" s="27" cm="1">
        <f t="array" ref="F287">IFERROR(SUMPRODUCT(('OWNERSHIP 1%'!$B$2:$B$10000=$A287)*('OWNERSHIP 1%'!$U$2:$U$10000=1)*('OWNERSHIP 1%'!$V$2:$V$10000&gt;=1)),0)</f>
        <v>7</v>
      </c>
      <c r="G287" s="27">
        <f t="shared" si="14"/>
        <v>76</v>
      </c>
      <c r="H287" s="27" t="str">
        <f t="shared" si="15"/>
        <v>Mayoritas</v>
      </c>
      <c r="I287" s="27" t="str">
        <f t="shared" si="16"/>
        <v>Tinggi</v>
      </c>
    </row>
    <row r="288" spans="1:9" x14ac:dyDescent="0.25">
      <c r="A288" s="27" t="str">
        <f>" "&amp;'TICKER LIST'!B288</f>
        <v xml:space="preserve"> ARTI</v>
      </c>
      <c r="B288" s="27">
        <f>IFERROR(ROUND(MAX(0,MIN(100,100-SUMIFS('OWNERSHIP 1%'!$V$2:$V$10000,'OWNERSHIP 1%'!$B$2:$B$10000,$A288,'OWNERSHIP 1%'!$U$2:$U$10000,1))),2),"")</f>
        <v>46.08</v>
      </c>
      <c r="C288" s="27" cm="1">
        <f t="array" ref="C288">IFERROR(ROUND(SUMPRODUCT(('OWNERSHIP 1%'!$B$2:$B$10000=$A288)*('OWNERSHIP 1%'!$U$2:$U$10000=1)*('OWNERSHIP 1%'!$V$2:$V$10000)^2),0),"")</f>
        <v>1211</v>
      </c>
      <c r="D288" s="27">
        <f>IFERROR(ROUND(_xlfn.SINGLE(_xlfn.MAXIFS('OWNERSHIP 1%'!$V$2:$V$10000,'OWNERSHIP 1%'!$B$2:$B$10000,$A288,'OWNERSHIP 1%'!$U$2:$U$10000,1)),2),"")</f>
        <v>33.06</v>
      </c>
      <c r="E288" s="27">
        <f>IFERROR(ROUND(SUMIFS('OWNERSHIP 1%'!$V$2:$V$7159,'OWNERSHIP 1%'!$B$2:$B$7159,$A288,'OWNERSHIP 1%'!$U$2:$U$7159,1,'OWNERSHIP 1%'!$W$2:$W$7159,"&lt;=3"),2),"")</f>
        <v>46.9</v>
      </c>
      <c r="F288" s="27" cm="1">
        <f t="array" ref="F288">IFERROR(SUMPRODUCT(('OWNERSHIP 1%'!$B$2:$B$10000=$A288)*('OWNERSHIP 1%'!$U$2:$U$10000=1)*('OWNERSHIP 1%'!$V$2:$V$10000&gt;=1)),0)</f>
        <v>8</v>
      </c>
      <c r="G288" s="27">
        <f t="shared" si="14"/>
        <v>34</v>
      </c>
      <c r="H288" s="27" t="str">
        <f t="shared" si="15"/>
        <v>Moderat</v>
      </c>
      <c r="I288" s="27" t="str">
        <f t="shared" si="16"/>
        <v>Sedang</v>
      </c>
    </row>
    <row r="289" spans="1:9" x14ac:dyDescent="0.25">
      <c r="A289" s="27" t="str">
        <f>" "&amp;'TICKER LIST'!B289</f>
        <v xml:space="preserve"> ARTO</v>
      </c>
      <c r="B289" s="27">
        <f>IFERROR(ROUND(MAX(0,MIN(100,100-SUMIFS('OWNERSHIP 1%'!$V$2:$V$10000,'OWNERSHIP 1%'!$B$2:$B$10000,$A289,'OWNERSHIP 1%'!$U$2:$U$10000,1))),2),"")</f>
        <v>20.32</v>
      </c>
      <c r="C289" s="27" cm="1">
        <f t="array" ref="C289">IFERROR(ROUND(SUMPRODUCT(('OWNERSHIP 1%'!$B$2:$B$10000=$A289)*('OWNERSHIP 1%'!$U$2:$U$10000=1)*('OWNERSHIP 1%'!$V$2:$V$10000)^2),0),"")</f>
        <v>1578</v>
      </c>
      <c r="D289" s="27">
        <f>IFERROR(ROUND(_xlfn.SINGLE(_xlfn.MAXIFS('OWNERSHIP 1%'!$V$2:$V$10000,'OWNERSHIP 1%'!$B$2:$B$10000,$A289,'OWNERSHIP 1%'!$U$2:$U$10000,1)),2),"")</f>
        <v>29.79</v>
      </c>
      <c r="E289" s="27">
        <f>IFERROR(ROUND(SUMIFS('OWNERSHIP 1%'!$V$2:$V$7159,'OWNERSHIP 1%'!$B$2:$B$7159,$A289,'OWNERSHIP 1%'!$U$2:$U$7159,1,'OWNERSHIP 1%'!$W$2:$W$7159,"&lt;=3"),2),"")</f>
        <v>62.87</v>
      </c>
      <c r="F289" s="27" cm="1">
        <f t="array" ref="F289">IFERROR(SUMPRODUCT(('OWNERSHIP 1%'!$B$2:$B$10000=$A289)*('OWNERSHIP 1%'!$U$2:$U$10000=1)*('OWNERSHIP 1%'!$V$2:$V$10000&gt;=1)),0)</f>
        <v>7</v>
      </c>
      <c r="G289" s="27">
        <f t="shared" si="14"/>
        <v>43</v>
      </c>
      <c r="H289" s="27" t="str">
        <f t="shared" si="15"/>
        <v>Oligopoli</v>
      </c>
      <c r="I289" s="27" t="str">
        <f t="shared" si="16"/>
        <v>Sedang</v>
      </c>
    </row>
    <row r="290" spans="1:9" x14ac:dyDescent="0.25">
      <c r="A290" s="27" t="str">
        <f>" "&amp;'TICKER LIST'!B290</f>
        <v xml:space="preserve"> ASBI</v>
      </c>
      <c r="B290" s="27">
        <f>IFERROR(ROUND(MAX(0,MIN(100,100-SUMIFS('OWNERSHIP 1%'!$V$2:$V$10000,'OWNERSHIP 1%'!$B$2:$B$10000,$A290,'OWNERSHIP 1%'!$U$2:$U$10000,1))),2),"")</f>
        <v>5.37</v>
      </c>
      <c r="C290" s="27" cm="1">
        <f t="array" ref="C290">IFERROR(ROUND(SUMPRODUCT(('OWNERSHIP 1%'!$B$2:$B$10000=$A290)*('OWNERSHIP 1%'!$U$2:$U$10000=1)*('OWNERSHIP 1%'!$V$2:$V$10000)^2),0),"")</f>
        <v>2463</v>
      </c>
      <c r="D290" s="27">
        <f>IFERROR(ROUND(_xlfn.SINGLE(_xlfn.MAXIFS('OWNERSHIP 1%'!$V$2:$V$10000,'OWNERSHIP 1%'!$B$2:$B$10000,$A290,'OWNERSHIP 1%'!$U$2:$U$10000,1)),2),"")</f>
        <v>35.46</v>
      </c>
      <c r="E290" s="27">
        <f>IFERROR(ROUND(SUMIFS('OWNERSHIP 1%'!$V$2:$V$7159,'OWNERSHIP 1%'!$B$2:$B$7159,$A290,'OWNERSHIP 1%'!$U$2:$U$7159,1,'OWNERSHIP 1%'!$W$2:$W$7159,"&lt;=3"),2),"")</f>
        <v>83.96</v>
      </c>
      <c r="F290" s="27" cm="1">
        <f t="array" ref="F290">IFERROR(SUMPRODUCT(('OWNERSHIP 1%'!$B$2:$B$10000=$A290)*('OWNERSHIP 1%'!$U$2:$U$10000=1)*('OWNERSHIP 1%'!$V$2:$V$10000&gt;=1)),0)</f>
        <v>8</v>
      </c>
      <c r="G290" s="27">
        <f t="shared" si="14"/>
        <v>53</v>
      </c>
      <c r="H290" s="27" t="str">
        <f t="shared" si="15"/>
        <v>Terkonsentrasi</v>
      </c>
      <c r="I290" s="27" t="str">
        <f t="shared" si="16"/>
        <v>Sedang</v>
      </c>
    </row>
    <row r="291" spans="1:9" x14ac:dyDescent="0.25">
      <c r="A291" s="27" t="str">
        <f>" "&amp;'TICKER LIST'!B291</f>
        <v xml:space="preserve"> ASDM</v>
      </c>
      <c r="B291" s="27">
        <f>IFERROR(ROUND(MAX(0,MIN(100,100-SUMIFS('OWNERSHIP 1%'!$V$2:$V$10000,'OWNERSHIP 1%'!$B$2:$B$10000,$A291,'OWNERSHIP 1%'!$U$2:$U$10000,1))),2),"")</f>
        <v>6.4</v>
      </c>
      <c r="C291" s="27" cm="1">
        <f t="array" ref="C291">IFERROR(ROUND(SUMPRODUCT(('OWNERSHIP 1%'!$B$2:$B$10000=$A291)*('OWNERSHIP 1%'!$U$2:$U$10000=1)*('OWNERSHIP 1%'!$V$2:$V$10000)^2),0),"")</f>
        <v>5464</v>
      </c>
      <c r="D291" s="27">
        <f>IFERROR(ROUND(_xlfn.SINGLE(_xlfn.MAXIFS('OWNERSHIP 1%'!$V$2:$V$10000,'OWNERSHIP 1%'!$B$2:$B$10000,$A291,'OWNERSHIP 1%'!$U$2:$U$10000,1)),2),"")</f>
        <v>73.33</v>
      </c>
      <c r="E291" s="27">
        <f>IFERROR(ROUND(SUMIFS('OWNERSHIP 1%'!$V$2:$V$7159,'OWNERSHIP 1%'!$B$2:$B$7159,$A291,'OWNERSHIP 1%'!$U$2:$U$7159,1,'OWNERSHIP 1%'!$W$2:$W$7159,"&lt;=3"),2),"")</f>
        <v>84.65</v>
      </c>
      <c r="F291" s="27" cm="1">
        <f t="array" ref="F291">IFERROR(SUMPRODUCT(('OWNERSHIP 1%'!$B$2:$B$10000=$A291)*('OWNERSHIP 1%'!$U$2:$U$10000=1)*('OWNERSHIP 1%'!$V$2:$V$10000&gt;=1)),0)</f>
        <v>7</v>
      </c>
      <c r="G291" s="27">
        <f t="shared" si="14"/>
        <v>68</v>
      </c>
      <c r="H291" s="27" t="str">
        <f t="shared" si="15"/>
        <v>Mayoritas</v>
      </c>
      <c r="I291" s="27" t="str">
        <f t="shared" si="16"/>
        <v>Tinggi</v>
      </c>
    </row>
    <row r="292" spans="1:9" x14ac:dyDescent="0.25">
      <c r="A292" s="27" t="str">
        <f>" "&amp;'TICKER LIST'!B292</f>
        <v xml:space="preserve"> ASGR</v>
      </c>
      <c r="B292" s="27">
        <f>IFERROR(ROUND(MAX(0,MIN(100,100-SUMIFS('OWNERSHIP 1%'!$V$2:$V$10000,'OWNERSHIP 1%'!$B$2:$B$10000,$A292,'OWNERSHIP 1%'!$U$2:$U$10000,1))),2),"")</f>
        <v>17.399999999999999</v>
      </c>
      <c r="C292" s="27" cm="1">
        <f t="array" ref="C292">IFERROR(ROUND(SUMPRODUCT(('OWNERSHIP 1%'!$B$2:$B$10000=$A292)*('OWNERSHIP 1%'!$U$2:$U$10000=1)*('OWNERSHIP 1%'!$V$2:$V$10000)^2),0),"")</f>
        <v>5930</v>
      </c>
      <c r="D292" s="27">
        <f>IFERROR(ROUND(_xlfn.SINGLE(_xlfn.MAXIFS('OWNERSHIP 1%'!$V$2:$V$10000,'OWNERSHIP 1%'!$B$2:$B$10000,$A292,'OWNERSHIP 1%'!$U$2:$U$10000,1)),2),"")</f>
        <v>76.87</v>
      </c>
      <c r="E292" s="27">
        <f>IFERROR(ROUND(SUMIFS('OWNERSHIP 1%'!$V$2:$V$7159,'OWNERSHIP 1%'!$B$2:$B$7159,$A292,'OWNERSHIP 1%'!$U$2:$U$7159,1,'OWNERSHIP 1%'!$W$2:$W$7159,"&lt;=3"),2),"")</f>
        <v>82.6</v>
      </c>
      <c r="F292" s="27" cm="1">
        <f t="array" ref="F292">IFERROR(SUMPRODUCT(('OWNERSHIP 1%'!$B$2:$B$10000=$A292)*('OWNERSHIP 1%'!$U$2:$U$10000=1)*('OWNERSHIP 1%'!$V$2:$V$10000&gt;=1)),0)</f>
        <v>3</v>
      </c>
      <c r="G292" s="27">
        <f t="shared" si="14"/>
        <v>73</v>
      </c>
      <c r="H292" s="27" t="str">
        <f t="shared" si="15"/>
        <v>Mayoritas</v>
      </c>
      <c r="I292" s="27" t="str">
        <f t="shared" si="16"/>
        <v>Tinggi</v>
      </c>
    </row>
    <row r="293" spans="1:9" x14ac:dyDescent="0.25">
      <c r="A293" s="27" t="str">
        <f>" "&amp;'TICKER LIST'!B293</f>
        <v xml:space="preserve"> ASII</v>
      </c>
      <c r="B293" s="27">
        <f>IFERROR(ROUND(MAX(0,MIN(100,100-SUMIFS('OWNERSHIP 1%'!$V$2:$V$10000,'OWNERSHIP 1%'!$B$2:$B$10000,$A293,'OWNERSHIP 1%'!$U$2:$U$10000,1))),2),"")</f>
        <v>38.340000000000003</v>
      </c>
      <c r="C293" s="27" cm="1">
        <f t="array" ref="C293">IFERROR(ROUND(SUMPRODUCT(('OWNERSHIP 1%'!$B$2:$B$10000=$A293)*('OWNERSHIP 1%'!$U$2:$U$10000=1)*('OWNERSHIP 1%'!$V$2:$V$10000)^2),0),"")</f>
        <v>2547</v>
      </c>
      <c r="D293" s="27">
        <f>IFERROR(ROUND(_xlfn.SINGLE(_xlfn.MAXIFS('OWNERSHIP 1%'!$V$2:$V$10000,'OWNERSHIP 1%'!$B$2:$B$10000,$A293,'OWNERSHIP 1%'!$U$2:$U$10000,1)),2),"")</f>
        <v>50.11</v>
      </c>
      <c r="E293" s="27">
        <f>IFERROR(ROUND(SUMIFS('OWNERSHIP 1%'!$V$2:$V$7159,'OWNERSHIP 1%'!$B$2:$B$7159,$A293,'OWNERSHIP 1%'!$U$2:$U$7159,1,'OWNERSHIP 1%'!$W$2:$W$7159,"&lt;=3"),2),"")</f>
        <v>57.59</v>
      </c>
      <c r="F293" s="27" cm="1">
        <f t="array" ref="F293">IFERROR(SUMPRODUCT(('OWNERSHIP 1%'!$B$2:$B$10000=$A293)*('OWNERSHIP 1%'!$U$2:$U$10000=1)*('OWNERSHIP 1%'!$V$2:$V$10000&gt;=1)),0)</f>
        <v>6</v>
      </c>
      <c r="G293" s="27">
        <f t="shared" si="14"/>
        <v>46</v>
      </c>
      <c r="H293" s="27" t="str">
        <f t="shared" si="15"/>
        <v>Mayoritas</v>
      </c>
      <c r="I293" s="27" t="str">
        <f t="shared" si="16"/>
        <v>Sedang</v>
      </c>
    </row>
    <row r="294" spans="1:9" x14ac:dyDescent="0.25">
      <c r="A294" s="27" t="str">
        <f>" "&amp;'TICKER LIST'!B294</f>
        <v xml:space="preserve"> ASJT</v>
      </c>
      <c r="B294" s="27">
        <f>IFERROR(ROUND(MAX(0,MIN(100,100-SUMIFS('OWNERSHIP 1%'!$V$2:$V$10000,'OWNERSHIP 1%'!$B$2:$B$10000,$A294,'OWNERSHIP 1%'!$U$2:$U$10000,1))),2),"")</f>
        <v>11.88</v>
      </c>
      <c r="C294" s="27" cm="1">
        <f t="array" ref="C294">IFERROR(ROUND(SUMPRODUCT(('OWNERSHIP 1%'!$B$2:$B$10000=$A294)*('OWNERSHIP 1%'!$U$2:$U$10000=1)*('OWNERSHIP 1%'!$V$2:$V$10000)^2),0),"")</f>
        <v>6015</v>
      </c>
      <c r="D294" s="27">
        <f>IFERROR(ROUND(_xlfn.SINGLE(_xlfn.MAXIFS('OWNERSHIP 1%'!$V$2:$V$10000,'OWNERSHIP 1%'!$B$2:$B$10000,$A294,'OWNERSHIP 1%'!$U$2:$U$10000,1)),2),"")</f>
        <v>77.39</v>
      </c>
      <c r="E294" s="27">
        <f>IFERROR(ROUND(SUMIFS('OWNERSHIP 1%'!$V$2:$V$7159,'OWNERSHIP 1%'!$B$2:$B$7159,$A294,'OWNERSHIP 1%'!$U$2:$U$7159,1,'OWNERSHIP 1%'!$W$2:$W$7159,"&lt;=3"),2),"")</f>
        <v>83.14</v>
      </c>
      <c r="F294" s="27" cm="1">
        <f t="array" ref="F294">IFERROR(SUMPRODUCT(('OWNERSHIP 1%'!$B$2:$B$10000=$A294)*('OWNERSHIP 1%'!$U$2:$U$10000=1)*('OWNERSHIP 1%'!$V$2:$V$10000&gt;=1)),0)</f>
        <v>6</v>
      </c>
      <c r="G294" s="27">
        <f t="shared" si="14"/>
        <v>71</v>
      </c>
      <c r="H294" s="27" t="str">
        <f t="shared" si="15"/>
        <v>Mayoritas</v>
      </c>
      <c r="I294" s="27" t="str">
        <f t="shared" si="16"/>
        <v>Tinggi</v>
      </c>
    </row>
    <row r="295" spans="1:9" x14ac:dyDescent="0.25">
      <c r="A295" s="27" t="str">
        <f>" "&amp;'TICKER LIST'!B295</f>
        <v xml:space="preserve"> ASMI</v>
      </c>
      <c r="B295" s="27">
        <f>IFERROR(ROUND(MAX(0,MIN(100,100-SUMIFS('OWNERSHIP 1%'!$V$2:$V$10000,'OWNERSHIP 1%'!$B$2:$B$10000,$A295,'OWNERSHIP 1%'!$U$2:$U$10000,1))),2),"")</f>
        <v>53.71</v>
      </c>
      <c r="C295" s="27" cm="1">
        <f t="array" ref="C295">IFERROR(ROUND(SUMPRODUCT(('OWNERSHIP 1%'!$B$2:$B$10000=$A295)*('OWNERSHIP 1%'!$U$2:$U$10000=1)*('OWNERSHIP 1%'!$V$2:$V$10000)^2),0),"")</f>
        <v>939</v>
      </c>
      <c r="D295" s="27">
        <f>IFERROR(ROUND(_xlfn.SINGLE(_xlfn.MAXIFS('OWNERSHIP 1%'!$V$2:$V$10000,'OWNERSHIP 1%'!$B$2:$B$10000,$A295,'OWNERSHIP 1%'!$U$2:$U$10000,1)),2),"")</f>
        <v>29.96</v>
      </c>
      <c r="E295" s="27">
        <f>IFERROR(ROUND(SUMIFS('OWNERSHIP 1%'!$V$2:$V$7159,'OWNERSHIP 1%'!$B$2:$B$7159,$A295,'OWNERSHIP 1%'!$U$2:$U$7159,1,'OWNERSHIP 1%'!$W$2:$W$7159,"&lt;=3"),2),"")</f>
        <v>36.89</v>
      </c>
      <c r="F295" s="27" cm="1">
        <f t="array" ref="F295">IFERROR(SUMPRODUCT(('OWNERSHIP 1%'!$B$2:$B$10000=$A295)*('OWNERSHIP 1%'!$U$2:$U$10000=1)*('OWNERSHIP 1%'!$V$2:$V$10000&gt;=1)),0)</f>
        <v>9</v>
      </c>
      <c r="G295" s="27">
        <f t="shared" si="14"/>
        <v>29</v>
      </c>
      <c r="H295" s="27" t="str">
        <f t="shared" si="15"/>
        <v>Tersebar</v>
      </c>
      <c r="I295" s="27" t="str">
        <f t="shared" si="16"/>
        <v>Sedang</v>
      </c>
    </row>
    <row r="296" spans="1:9" x14ac:dyDescent="0.25">
      <c r="A296" s="27" t="str">
        <f>" "&amp;'TICKER LIST'!B296</f>
        <v xml:space="preserve"> ASRI</v>
      </c>
      <c r="B296" s="27">
        <f>IFERROR(ROUND(MAX(0,MIN(100,100-SUMIFS('OWNERSHIP 1%'!$V$2:$V$10000,'OWNERSHIP 1%'!$B$2:$B$10000,$A296,'OWNERSHIP 1%'!$U$2:$U$10000,1))),2),"")</f>
        <v>25.45</v>
      </c>
      <c r="C296" s="27" cm="1">
        <f t="array" ref="C296">IFERROR(ROUND(SUMPRODUCT(('OWNERSHIP 1%'!$B$2:$B$10000=$A296)*('OWNERSHIP 1%'!$U$2:$U$10000=1)*('OWNERSHIP 1%'!$V$2:$V$10000)^2),0),"")</f>
        <v>1291</v>
      </c>
      <c r="D296" s="27">
        <f>IFERROR(ROUND(_xlfn.SINGLE(_xlfn.MAXIFS('OWNERSHIP 1%'!$V$2:$V$10000,'OWNERSHIP 1%'!$B$2:$B$10000,$A296,'OWNERSHIP 1%'!$U$2:$U$10000,1)),2),"")</f>
        <v>25.72</v>
      </c>
      <c r="E296" s="27">
        <f>IFERROR(ROUND(SUMIFS('OWNERSHIP 1%'!$V$2:$V$7159,'OWNERSHIP 1%'!$B$2:$B$7159,$A296,'OWNERSHIP 1%'!$U$2:$U$7159,1,'OWNERSHIP 1%'!$W$2:$W$7159,"&lt;=3"),2),"")</f>
        <v>55.41</v>
      </c>
      <c r="F296" s="27" cm="1">
        <f t="array" ref="F296">IFERROR(SUMPRODUCT(('OWNERSHIP 1%'!$B$2:$B$10000=$A296)*('OWNERSHIP 1%'!$U$2:$U$10000=1)*('OWNERSHIP 1%'!$V$2:$V$10000&gt;=1)),0)</f>
        <v>9</v>
      </c>
      <c r="G296" s="27">
        <f t="shared" si="14"/>
        <v>37</v>
      </c>
      <c r="H296" s="27" t="str">
        <f t="shared" si="15"/>
        <v>Moderat</v>
      </c>
      <c r="I296" s="27" t="str">
        <f t="shared" si="16"/>
        <v>Sedang</v>
      </c>
    </row>
    <row r="297" spans="1:9" x14ac:dyDescent="0.25">
      <c r="A297" s="27" t="str">
        <f>" "&amp;'TICKER LIST'!B297</f>
        <v xml:space="preserve"> ASRM</v>
      </c>
      <c r="B297" s="27">
        <f>IFERROR(ROUND(MAX(0,MIN(100,100-SUMIFS('OWNERSHIP 1%'!$V$2:$V$10000,'OWNERSHIP 1%'!$B$2:$B$10000,$A297,'OWNERSHIP 1%'!$U$2:$U$10000,1))),2),"")</f>
        <v>11.28</v>
      </c>
      <c r="C297" s="27" cm="1">
        <f t="array" ref="C297">IFERROR(ROUND(SUMPRODUCT(('OWNERSHIP 1%'!$B$2:$B$10000=$A297)*('OWNERSHIP 1%'!$U$2:$U$10000=1)*('OWNERSHIP 1%'!$V$2:$V$10000)^2),0),"")</f>
        <v>1712</v>
      </c>
      <c r="D297" s="27">
        <f>IFERROR(ROUND(_xlfn.SINGLE(_xlfn.MAXIFS('OWNERSHIP 1%'!$V$2:$V$10000,'OWNERSHIP 1%'!$B$2:$B$10000,$A297,'OWNERSHIP 1%'!$U$2:$U$10000,1)),2),"")</f>
        <v>31.51</v>
      </c>
      <c r="E297" s="27">
        <f>IFERROR(ROUND(SUMIFS('OWNERSHIP 1%'!$V$2:$V$7159,'OWNERSHIP 1%'!$B$2:$B$7159,$A297,'OWNERSHIP 1%'!$U$2:$U$7159,1,'OWNERSHIP 1%'!$W$2:$W$7159,"&lt;=3"),2),"")</f>
        <v>62.07</v>
      </c>
      <c r="F297" s="27" cm="1">
        <f t="array" ref="F297">IFERROR(SUMPRODUCT(('OWNERSHIP 1%'!$B$2:$B$10000=$A297)*('OWNERSHIP 1%'!$U$2:$U$10000=1)*('OWNERSHIP 1%'!$V$2:$V$10000&gt;=1)),0)</f>
        <v>9</v>
      </c>
      <c r="G297" s="27">
        <f t="shared" si="14"/>
        <v>41</v>
      </c>
      <c r="H297" s="27" t="str">
        <f t="shared" si="15"/>
        <v>Oligopoli</v>
      </c>
      <c r="I297" s="27" t="str">
        <f t="shared" si="16"/>
        <v>Sedang</v>
      </c>
    </row>
    <row r="298" spans="1:9" x14ac:dyDescent="0.25">
      <c r="A298" s="27" t="str">
        <f>" "&amp;'TICKER LIST'!B298</f>
        <v xml:space="preserve"> ASSA</v>
      </c>
      <c r="B298" s="27">
        <f>IFERROR(ROUND(MAX(0,MIN(100,100-SUMIFS('OWNERSHIP 1%'!$V$2:$V$10000,'OWNERSHIP 1%'!$B$2:$B$10000,$A298,'OWNERSHIP 1%'!$U$2:$U$10000,1))),2),"")</f>
        <v>27.77</v>
      </c>
      <c r="C298" s="27" cm="1">
        <f t="array" ref="C298">IFERROR(ROUND(SUMPRODUCT(('OWNERSHIP 1%'!$B$2:$B$10000=$A298)*('OWNERSHIP 1%'!$U$2:$U$10000=1)*('OWNERSHIP 1%'!$V$2:$V$10000)^2),0),"")</f>
        <v>995</v>
      </c>
      <c r="D298" s="27">
        <f>IFERROR(ROUND(_xlfn.SINGLE(_xlfn.MAXIFS('OWNERSHIP 1%'!$V$2:$V$10000,'OWNERSHIP 1%'!$B$2:$B$10000,$A298,'OWNERSHIP 1%'!$U$2:$U$10000,1)),2),"")</f>
        <v>23.08</v>
      </c>
      <c r="E298" s="27">
        <f>IFERROR(ROUND(SUMIFS('OWNERSHIP 1%'!$V$2:$V$7159,'OWNERSHIP 1%'!$B$2:$B$7159,$A298,'OWNERSHIP 1%'!$U$2:$U$7159,1,'OWNERSHIP 1%'!$W$2:$W$7159,"&lt;=3"),2),"")</f>
        <v>50.01</v>
      </c>
      <c r="F298" s="27" cm="1">
        <f t="array" ref="F298">IFERROR(SUMPRODUCT(('OWNERSHIP 1%'!$B$2:$B$10000=$A298)*('OWNERSHIP 1%'!$U$2:$U$10000=1)*('OWNERSHIP 1%'!$V$2:$V$10000&gt;=1)),0)</f>
        <v>12</v>
      </c>
      <c r="G298" s="27">
        <f t="shared" si="14"/>
        <v>30</v>
      </c>
      <c r="H298" s="27" t="str">
        <f t="shared" si="15"/>
        <v>Moderat</v>
      </c>
      <c r="I298" s="27" t="str">
        <f t="shared" si="16"/>
        <v>Sedang</v>
      </c>
    </row>
    <row r="299" spans="1:9" x14ac:dyDescent="0.25">
      <c r="A299" s="27" t="str">
        <f>" "&amp;'TICKER LIST'!B299</f>
        <v xml:space="preserve"> ATIC</v>
      </c>
      <c r="B299" s="27">
        <f>IFERROR(ROUND(MAX(0,MIN(100,100-SUMIFS('OWNERSHIP 1%'!$V$2:$V$10000,'OWNERSHIP 1%'!$B$2:$B$10000,$A299,'OWNERSHIP 1%'!$U$2:$U$10000,1))),2),"")</f>
        <v>3.5</v>
      </c>
      <c r="C299" s="27" cm="1">
        <f t="array" ref="C299">IFERROR(ROUND(SUMPRODUCT(('OWNERSHIP 1%'!$B$2:$B$10000=$A299)*('OWNERSHIP 1%'!$U$2:$U$10000=1)*('OWNERSHIP 1%'!$V$2:$V$10000)^2),0),"")</f>
        <v>1613</v>
      </c>
      <c r="D299" s="27">
        <f>IFERROR(ROUND(_xlfn.SINGLE(_xlfn.MAXIFS('OWNERSHIP 1%'!$V$2:$V$10000,'OWNERSHIP 1%'!$B$2:$B$10000,$A299,'OWNERSHIP 1%'!$U$2:$U$10000,1)),2),"")</f>
        <v>29.84</v>
      </c>
      <c r="E299" s="27">
        <f>IFERROR(ROUND(SUMIFS('OWNERSHIP 1%'!$V$2:$V$7159,'OWNERSHIP 1%'!$B$2:$B$7159,$A299,'OWNERSHIP 1%'!$U$2:$U$7159,1,'OWNERSHIP 1%'!$W$2:$W$7159,"&lt;=3"),2),"")</f>
        <v>61.74</v>
      </c>
      <c r="F299" s="27" cm="1">
        <f t="array" ref="F299">IFERROR(SUMPRODUCT(('OWNERSHIP 1%'!$B$2:$B$10000=$A299)*('OWNERSHIP 1%'!$U$2:$U$10000=1)*('OWNERSHIP 1%'!$V$2:$V$10000&gt;=1)),0)</f>
        <v>16</v>
      </c>
      <c r="G299" s="27">
        <f t="shared" si="14"/>
        <v>33</v>
      </c>
      <c r="H299" s="27" t="str">
        <f t="shared" si="15"/>
        <v>Oligopoli</v>
      </c>
      <c r="I299" s="27" t="str">
        <f t="shared" si="16"/>
        <v>Sedang</v>
      </c>
    </row>
    <row r="300" spans="1:9" x14ac:dyDescent="0.25">
      <c r="A300" s="27" t="str">
        <f>" "&amp;'TICKER LIST'!B300</f>
        <v xml:space="preserve"> AUTO</v>
      </c>
      <c r="B300" s="27">
        <f>IFERROR(ROUND(MAX(0,MIN(100,100-SUMIFS('OWNERSHIP 1%'!$V$2:$V$10000,'OWNERSHIP 1%'!$B$2:$B$10000,$A300,'OWNERSHIP 1%'!$U$2:$U$10000,1))),2),"")</f>
        <v>12.93</v>
      </c>
      <c r="C300" s="27" cm="1">
        <f t="array" ref="C300">IFERROR(ROUND(SUMPRODUCT(('OWNERSHIP 1%'!$B$2:$B$10000=$A300)*('OWNERSHIP 1%'!$U$2:$U$10000=1)*('OWNERSHIP 1%'!$V$2:$V$10000)^2),0),"")</f>
        <v>6426</v>
      </c>
      <c r="D300" s="27">
        <f>IFERROR(ROUND(_xlfn.SINGLE(_xlfn.MAXIFS('OWNERSHIP 1%'!$V$2:$V$10000,'OWNERSHIP 1%'!$B$2:$B$10000,$A300,'OWNERSHIP 1%'!$U$2:$U$10000,1)),2),"")</f>
        <v>80</v>
      </c>
      <c r="E300" s="27">
        <f>IFERROR(ROUND(SUMIFS('OWNERSHIP 1%'!$V$2:$V$7159,'OWNERSHIP 1%'!$B$2:$B$7159,$A300,'OWNERSHIP 1%'!$U$2:$U$7159,1,'OWNERSHIP 1%'!$W$2:$W$7159,"&lt;=3"),2),"")</f>
        <v>85.99</v>
      </c>
      <c r="F300" s="27" cm="1">
        <f t="array" ref="F300">IFERROR(SUMPRODUCT(('OWNERSHIP 1%'!$B$2:$B$10000=$A300)*('OWNERSHIP 1%'!$U$2:$U$10000=1)*('OWNERSHIP 1%'!$V$2:$V$10000&gt;=1)),0)</f>
        <v>4</v>
      </c>
      <c r="G300" s="27">
        <f t="shared" si="14"/>
        <v>76</v>
      </c>
      <c r="H300" s="27" t="str">
        <f t="shared" si="15"/>
        <v>Mayoritas</v>
      </c>
      <c r="I300" s="27" t="str">
        <f t="shared" si="16"/>
        <v>Tinggi</v>
      </c>
    </row>
    <row r="301" spans="1:9" x14ac:dyDescent="0.25">
      <c r="A301" s="27" t="str">
        <f>" "&amp;'TICKER LIST'!B301</f>
        <v xml:space="preserve"> BABP</v>
      </c>
      <c r="B301" s="27">
        <f>IFERROR(ROUND(MAX(0,MIN(100,100-SUMIFS('OWNERSHIP 1%'!$V$2:$V$10000,'OWNERSHIP 1%'!$B$2:$B$10000,$A301,'OWNERSHIP 1%'!$U$2:$U$10000,1))),2),"")</f>
        <v>13.66</v>
      </c>
      <c r="C301" s="27" cm="1">
        <f t="array" ref="C301">IFERROR(ROUND(SUMPRODUCT(('OWNERSHIP 1%'!$B$2:$B$10000=$A301)*('OWNERSHIP 1%'!$U$2:$U$10000=1)*('OWNERSHIP 1%'!$V$2:$V$10000)^2),0),"")</f>
        <v>3035</v>
      </c>
      <c r="D301" s="27">
        <f>IFERROR(ROUND(_xlfn.SINGLE(_xlfn.MAXIFS('OWNERSHIP 1%'!$V$2:$V$10000,'OWNERSHIP 1%'!$B$2:$B$10000,$A301,'OWNERSHIP 1%'!$U$2:$U$10000,1)),2),"")</f>
        <v>48.85</v>
      </c>
      <c r="E301" s="27">
        <f>IFERROR(ROUND(SUMIFS('OWNERSHIP 1%'!$V$2:$V$7159,'OWNERSHIP 1%'!$B$2:$B$7159,$A301,'OWNERSHIP 1%'!$U$2:$U$7159,1,'OWNERSHIP 1%'!$W$2:$W$7159,"&lt;=3"),2),"")</f>
        <v>79.52</v>
      </c>
      <c r="F301" s="27" cm="1">
        <f t="array" ref="F301">IFERROR(SUMPRODUCT(('OWNERSHIP 1%'!$B$2:$B$10000=$A301)*('OWNERSHIP 1%'!$U$2:$U$10000=1)*('OWNERSHIP 1%'!$V$2:$V$10000&gt;=1)),0)</f>
        <v>4</v>
      </c>
      <c r="G301" s="27">
        <f t="shared" si="14"/>
        <v>58</v>
      </c>
      <c r="H301" s="27" t="str">
        <f t="shared" si="15"/>
        <v>Terkonsentrasi</v>
      </c>
      <c r="I301" s="27" t="str">
        <f t="shared" si="16"/>
        <v>Tinggi</v>
      </c>
    </row>
    <row r="302" spans="1:9" x14ac:dyDescent="0.25">
      <c r="A302" s="27" t="str">
        <f>" "&amp;'TICKER LIST'!B302</f>
        <v xml:space="preserve"> BACA</v>
      </c>
      <c r="B302" s="27">
        <f>IFERROR(ROUND(MAX(0,MIN(100,100-SUMIFS('OWNERSHIP 1%'!$V$2:$V$10000,'OWNERSHIP 1%'!$B$2:$B$10000,$A302,'OWNERSHIP 1%'!$U$2:$U$10000,1))),2),"")</f>
        <v>16.010000000000002</v>
      </c>
      <c r="C302" s="27" cm="1">
        <f t="array" ref="C302">IFERROR(ROUND(SUMPRODUCT(('OWNERSHIP 1%'!$B$2:$B$10000=$A302)*('OWNERSHIP 1%'!$U$2:$U$10000=1)*('OWNERSHIP 1%'!$V$2:$V$10000)^2),0),"")</f>
        <v>3159</v>
      </c>
      <c r="D302" s="27">
        <f>IFERROR(ROUND(_xlfn.SINGLE(_xlfn.MAXIFS('OWNERSHIP 1%'!$V$2:$V$10000,'OWNERSHIP 1%'!$B$2:$B$10000,$A302,'OWNERSHIP 1%'!$U$2:$U$10000,1)),2),"")</f>
        <v>50.66</v>
      </c>
      <c r="E302" s="27">
        <f>IFERROR(ROUND(SUMIFS('OWNERSHIP 1%'!$V$2:$V$7159,'OWNERSHIP 1%'!$B$2:$B$7159,$A302,'OWNERSHIP 1%'!$U$2:$U$7159,1,'OWNERSHIP 1%'!$W$2:$W$7159,"&lt;=3"),2),"")</f>
        <v>76.72</v>
      </c>
      <c r="F302" s="27" cm="1">
        <f t="array" ref="F302">IFERROR(SUMPRODUCT(('OWNERSHIP 1%'!$B$2:$B$10000=$A302)*('OWNERSHIP 1%'!$U$2:$U$10000=1)*('OWNERSHIP 1%'!$V$2:$V$10000&gt;=1)),0)</f>
        <v>8</v>
      </c>
      <c r="G302" s="27">
        <f t="shared" si="14"/>
        <v>54</v>
      </c>
      <c r="H302" s="27" t="str">
        <f t="shared" si="15"/>
        <v>Mayoritas</v>
      </c>
      <c r="I302" s="27" t="str">
        <f t="shared" si="16"/>
        <v>Sedang</v>
      </c>
    </row>
    <row r="303" spans="1:9" x14ac:dyDescent="0.25">
      <c r="A303" s="27" t="str">
        <f>" "&amp;'TICKER LIST'!B303</f>
        <v xml:space="preserve"> BAJA</v>
      </c>
      <c r="B303" s="27">
        <f>IFERROR(ROUND(MAX(0,MIN(100,100-SUMIFS('OWNERSHIP 1%'!$V$2:$V$10000,'OWNERSHIP 1%'!$B$2:$B$10000,$A303,'OWNERSHIP 1%'!$U$2:$U$10000,1))),2),"")</f>
        <v>8.67</v>
      </c>
      <c r="C303" s="27" cm="1">
        <f t="array" ref="C303">IFERROR(ROUND(SUMPRODUCT(('OWNERSHIP 1%'!$B$2:$B$10000=$A303)*('OWNERSHIP 1%'!$U$2:$U$10000=1)*('OWNERSHIP 1%'!$V$2:$V$10000)^2),0),"")</f>
        <v>1247</v>
      </c>
      <c r="D303" s="27">
        <f>IFERROR(ROUND(_xlfn.SINGLE(_xlfn.MAXIFS('OWNERSHIP 1%'!$V$2:$V$10000,'OWNERSHIP 1%'!$B$2:$B$10000,$A303,'OWNERSHIP 1%'!$U$2:$U$10000,1)),2),"")</f>
        <v>17.79</v>
      </c>
      <c r="E303" s="27">
        <f>IFERROR(ROUND(SUMIFS('OWNERSHIP 1%'!$V$2:$V$7159,'OWNERSHIP 1%'!$B$2:$B$7159,$A303,'OWNERSHIP 1%'!$U$2:$U$7159,1,'OWNERSHIP 1%'!$W$2:$W$7159,"&lt;=3"),2),"")</f>
        <v>50.71</v>
      </c>
      <c r="F303" s="27" cm="1">
        <f t="array" ref="F303">IFERROR(SUMPRODUCT(('OWNERSHIP 1%'!$B$2:$B$10000=$A303)*('OWNERSHIP 1%'!$U$2:$U$10000=1)*('OWNERSHIP 1%'!$V$2:$V$10000&gt;=1)),0)</f>
        <v>11</v>
      </c>
      <c r="G303" s="27">
        <f t="shared" si="14"/>
        <v>33</v>
      </c>
      <c r="H303" s="27" t="str">
        <f t="shared" si="15"/>
        <v>Moderat</v>
      </c>
      <c r="I303" s="27" t="str">
        <f t="shared" si="16"/>
        <v>Sedang</v>
      </c>
    </row>
    <row r="304" spans="1:9" x14ac:dyDescent="0.25">
      <c r="A304" s="27" t="str">
        <f>" "&amp;'TICKER LIST'!B304</f>
        <v xml:space="preserve"> BALI</v>
      </c>
      <c r="B304" s="27">
        <f>IFERROR(ROUND(MAX(0,MIN(100,100-SUMIFS('OWNERSHIP 1%'!$V$2:$V$10000,'OWNERSHIP 1%'!$B$2:$B$10000,$A304,'OWNERSHIP 1%'!$U$2:$U$10000,1))),2),"")</f>
        <v>4.05</v>
      </c>
      <c r="C304" s="27" cm="1">
        <f t="array" ref="C304">IFERROR(ROUND(SUMPRODUCT(('OWNERSHIP 1%'!$B$2:$B$10000=$A304)*('OWNERSHIP 1%'!$U$2:$U$10000=1)*('OWNERSHIP 1%'!$V$2:$V$10000)^2),0),"")</f>
        <v>3667</v>
      </c>
      <c r="D304" s="27">
        <f>IFERROR(ROUND(_xlfn.SINGLE(_xlfn.MAXIFS('OWNERSHIP 1%'!$V$2:$V$10000,'OWNERSHIP 1%'!$B$2:$B$10000,$A304,'OWNERSHIP 1%'!$U$2:$U$10000,1)),2),"")</f>
        <v>59.7</v>
      </c>
      <c r="E304" s="27">
        <f>IFERROR(ROUND(SUMIFS('OWNERSHIP 1%'!$V$2:$V$7159,'OWNERSHIP 1%'!$B$2:$B$7159,$A304,'OWNERSHIP 1%'!$U$2:$U$7159,1,'OWNERSHIP 1%'!$W$2:$W$7159,"&lt;=3"),2),"")</f>
        <v>69.13</v>
      </c>
      <c r="F304" s="27" cm="1">
        <f t="array" ref="F304">IFERROR(SUMPRODUCT(('OWNERSHIP 1%'!$B$2:$B$10000=$A304)*('OWNERSHIP 1%'!$U$2:$U$10000=1)*('OWNERSHIP 1%'!$V$2:$V$10000&gt;=1)),0)</f>
        <v>17</v>
      </c>
      <c r="G304" s="27">
        <f t="shared" si="14"/>
        <v>44</v>
      </c>
      <c r="H304" s="27" t="str">
        <f t="shared" si="15"/>
        <v>Mayoritas</v>
      </c>
      <c r="I304" s="27" t="str">
        <f t="shared" si="16"/>
        <v>Sedang</v>
      </c>
    </row>
    <row r="305" spans="1:9" x14ac:dyDescent="0.25">
      <c r="A305" s="27" t="str">
        <f>" "&amp;'TICKER LIST'!B305</f>
        <v xml:space="preserve"> BAPA</v>
      </c>
      <c r="B305" s="27">
        <f>IFERROR(ROUND(MAX(0,MIN(100,100-SUMIFS('OWNERSHIP 1%'!$V$2:$V$10000,'OWNERSHIP 1%'!$B$2:$B$10000,$A305,'OWNERSHIP 1%'!$U$2:$U$10000,1))),2),"")</f>
        <v>29.51</v>
      </c>
      <c r="C305" s="27" cm="1">
        <f t="array" ref="C305">IFERROR(ROUND(SUMPRODUCT(('OWNERSHIP 1%'!$B$2:$B$10000=$A305)*('OWNERSHIP 1%'!$U$2:$U$10000=1)*('OWNERSHIP 1%'!$V$2:$V$10000)^2),0),"")</f>
        <v>1463</v>
      </c>
      <c r="D305" s="27">
        <f>IFERROR(ROUND(_xlfn.SINGLE(_xlfn.MAXIFS('OWNERSHIP 1%'!$V$2:$V$10000,'OWNERSHIP 1%'!$B$2:$B$10000,$A305,'OWNERSHIP 1%'!$U$2:$U$10000,1)),2),"")</f>
        <v>30.94</v>
      </c>
      <c r="E305" s="27">
        <f>IFERROR(ROUND(SUMIFS('OWNERSHIP 1%'!$V$2:$V$7159,'OWNERSHIP 1%'!$B$2:$B$7159,$A305,'OWNERSHIP 1%'!$U$2:$U$7159,1,'OWNERSHIP 1%'!$W$2:$W$7159,"&lt;=3"),2),"")</f>
        <v>58.5</v>
      </c>
      <c r="F305" s="27" cm="1">
        <f t="array" ref="F305">IFERROR(SUMPRODUCT(('OWNERSHIP 1%'!$B$2:$B$10000=$A305)*('OWNERSHIP 1%'!$U$2:$U$10000=1)*('OWNERSHIP 1%'!$V$2:$V$10000&gt;=1)),0)</f>
        <v>6</v>
      </c>
      <c r="G305" s="27">
        <f t="shared" si="14"/>
        <v>42</v>
      </c>
      <c r="H305" s="27" t="str">
        <f t="shared" si="15"/>
        <v>Moderat</v>
      </c>
      <c r="I305" s="27" t="str">
        <f t="shared" si="16"/>
        <v>Sedang</v>
      </c>
    </row>
    <row r="306" spans="1:9" x14ac:dyDescent="0.25">
      <c r="A306" s="27" t="str">
        <f>" "&amp;'TICKER LIST'!B306</f>
        <v xml:space="preserve"> BATA</v>
      </c>
      <c r="B306" s="27">
        <f>IFERROR(ROUND(MAX(0,MIN(100,100-SUMIFS('OWNERSHIP 1%'!$V$2:$V$10000,'OWNERSHIP 1%'!$B$2:$B$10000,$A306,'OWNERSHIP 1%'!$U$2:$U$10000,1))),2),"")</f>
        <v>8.2899999999999991</v>
      </c>
      <c r="C306" s="27" cm="1">
        <f t="array" ref="C306">IFERROR(ROUND(SUMPRODUCT(('OWNERSHIP 1%'!$B$2:$B$10000=$A306)*('OWNERSHIP 1%'!$U$2:$U$10000=1)*('OWNERSHIP 1%'!$V$2:$V$10000)^2),0),"")</f>
        <v>6774</v>
      </c>
      <c r="D306" s="27">
        <f>IFERROR(ROUND(_xlfn.SINGLE(_xlfn.MAXIFS('OWNERSHIP 1%'!$V$2:$V$10000,'OWNERSHIP 1%'!$B$2:$B$10000,$A306,'OWNERSHIP 1%'!$U$2:$U$10000,1)),2),"")</f>
        <v>82.01</v>
      </c>
      <c r="E306" s="27">
        <f>IFERROR(ROUND(SUMIFS('OWNERSHIP 1%'!$V$2:$V$7159,'OWNERSHIP 1%'!$B$2:$B$7159,$A306,'OWNERSHIP 1%'!$U$2:$U$7159,1,'OWNERSHIP 1%'!$W$2:$W$7159,"&lt;=3"),2),"")</f>
        <v>91.71</v>
      </c>
      <c r="F306" s="27" cm="1">
        <f t="array" ref="F306">IFERROR(SUMPRODUCT(('OWNERSHIP 1%'!$B$2:$B$10000=$A306)*('OWNERSHIP 1%'!$U$2:$U$10000=1)*('OWNERSHIP 1%'!$V$2:$V$10000&gt;=1)),0)</f>
        <v>3</v>
      </c>
      <c r="G306" s="27">
        <f t="shared" si="14"/>
        <v>80</v>
      </c>
      <c r="H306" s="27" t="str">
        <f t="shared" si="15"/>
        <v>Mayoritas</v>
      </c>
      <c r="I306" s="27" t="str">
        <f t="shared" si="16"/>
        <v>Tinggi</v>
      </c>
    </row>
    <row r="307" spans="1:9" x14ac:dyDescent="0.25">
      <c r="A307" s="27" t="str">
        <f>" "&amp;'TICKER LIST'!B307</f>
        <v xml:space="preserve"> BAYU</v>
      </c>
      <c r="B307" s="27">
        <f>IFERROR(ROUND(MAX(0,MIN(100,100-SUMIFS('OWNERSHIP 1%'!$V$2:$V$10000,'OWNERSHIP 1%'!$B$2:$B$10000,$A307,'OWNERSHIP 1%'!$U$2:$U$10000,1))),2),"")</f>
        <v>11.72</v>
      </c>
      <c r="C307" s="27" cm="1">
        <f t="array" ref="C307">IFERROR(ROUND(SUMPRODUCT(('OWNERSHIP 1%'!$B$2:$B$10000=$A307)*('OWNERSHIP 1%'!$U$2:$U$10000=1)*('OWNERSHIP 1%'!$V$2:$V$10000)^2),0),"")</f>
        <v>1107</v>
      </c>
      <c r="D307" s="27">
        <f>IFERROR(ROUND(_xlfn.SINGLE(_xlfn.MAXIFS('OWNERSHIP 1%'!$V$2:$V$10000,'OWNERSHIP 1%'!$B$2:$B$10000,$A307,'OWNERSHIP 1%'!$U$2:$U$10000,1)),2),"")</f>
        <v>28.08</v>
      </c>
      <c r="E307" s="27">
        <f>IFERROR(ROUND(SUMIFS('OWNERSHIP 1%'!$V$2:$V$7159,'OWNERSHIP 1%'!$B$2:$B$7159,$A307,'OWNERSHIP 1%'!$U$2:$U$7159,1,'OWNERSHIP 1%'!$W$2:$W$7159,"&lt;=3"),2),"")</f>
        <v>44.73</v>
      </c>
      <c r="F307" s="27" cm="1">
        <f t="array" ref="F307">IFERROR(SUMPRODUCT(('OWNERSHIP 1%'!$B$2:$B$10000=$A307)*('OWNERSHIP 1%'!$U$2:$U$10000=1)*('OWNERSHIP 1%'!$V$2:$V$10000&gt;=1)),0)</f>
        <v>15</v>
      </c>
      <c r="G307" s="27">
        <f t="shared" si="14"/>
        <v>26</v>
      </c>
      <c r="H307" s="27" t="str">
        <f t="shared" si="15"/>
        <v>Moderat</v>
      </c>
      <c r="I307" s="27" t="str">
        <f t="shared" si="16"/>
        <v>Sedang</v>
      </c>
    </row>
    <row r="308" spans="1:9" x14ac:dyDescent="0.25">
      <c r="A308" s="27" t="str">
        <f>" "&amp;'TICKER LIST'!B308</f>
        <v xml:space="preserve"> BBCA</v>
      </c>
      <c r="B308" s="27">
        <f>IFERROR(ROUND(MAX(0,MIN(100,100-SUMIFS('OWNERSHIP 1%'!$V$2:$V$10000,'OWNERSHIP 1%'!$B$2:$B$10000,$A308,'OWNERSHIP 1%'!$U$2:$U$10000,1))),2),"")</f>
        <v>41.82</v>
      </c>
      <c r="C308" s="27" cm="1">
        <f t="array" ref="C308">IFERROR(ROUND(SUMPRODUCT(('OWNERSHIP 1%'!$B$2:$B$10000=$A308)*('OWNERSHIP 1%'!$U$2:$U$10000=1)*('OWNERSHIP 1%'!$V$2:$V$10000)^2),0),"")</f>
        <v>3022</v>
      </c>
      <c r="D308" s="27">
        <f>IFERROR(ROUND(_xlfn.SINGLE(_xlfn.MAXIFS('OWNERSHIP 1%'!$V$2:$V$10000,'OWNERSHIP 1%'!$B$2:$B$10000,$A308,'OWNERSHIP 1%'!$U$2:$U$10000,1)),2),"")</f>
        <v>54.94</v>
      </c>
      <c r="E308" s="27">
        <f>IFERROR(ROUND(SUMIFS('OWNERSHIP 1%'!$V$2:$V$7159,'OWNERSHIP 1%'!$B$2:$B$7159,$A308,'OWNERSHIP 1%'!$U$2:$U$7159,1,'OWNERSHIP 1%'!$W$2:$W$7159,"&lt;=3"),2),"")</f>
        <v>57.16</v>
      </c>
      <c r="F308" s="27" cm="1">
        <f t="array" ref="F308">IFERROR(SUMPRODUCT(('OWNERSHIP 1%'!$B$2:$B$10000=$A308)*('OWNERSHIP 1%'!$U$2:$U$10000=1)*('OWNERSHIP 1%'!$V$2:$V$10000&gt;=1)),0)</f>
        <v>4</v>
      </c>
      <c r="G308" s="27">
        <f t="shared" si="14"/>
        <v>50</v>
      </c>
      <c r="H308" s="27" t="str">
        <f t="shared" si="15"/>
        <v>Mayoritas</v>
      </c>
      <c r="I308" s="27" t="str">
        <f t="shared" si="16"/>
        <v>Sedang</v>
      </c>
    </row>
    <row r="309" spans="1:9" x14ac:dyDescent="0.25">
      <c r="A309" s="27" t="str">
        <f>" "&amp;'TICKER LIST'!B309</f>
        <v xml:space="preserve"> BBHI</v>
      </c>
      <c r="B309" s="27">
        <f>IFERROR(ROUND(MAX(0,MIN(100,100-SUMIFS('OWNERSHIP 1%'!$V$2:$V$10000,'OWNERSHIP 1%'!$B$2:$B$10000,$A309,'OWNERSHIP 1%'!$U$2:$U$10000,1))),2),"")</f>
        <v>8.86</v>
      </c>
      <c r="C309" s="27" cm="1">
        <f t="array" ref="C309">IFERROR(ROUND(SUMPRODUCT(('OWNERSHIP 1%'!$B$2:$B$10000=$A309)*('OWNERSHIP 1%'!$U$2:$U$10000=1)*('OWNERSHIP 1%'!$V$2:$V$10000)^2),0),"")</f>
        <v>3935</v>
      </c>
      <c r="D309" s="27">
        <f>IFERROR(ROUND(_xlfn.SINGLE(_xlfn.MAXIFS('OWNERSHIP 1%'!$V$2:$V$10000,'OWNERSHIP 1%'!$B$2:$B$10000,$A309,'OWNERSHIP 1%'!$U$2:$U$10000,1)),2),"")</f>
        <v>60.88</v>
      </c>
      <c r="E309" s="27">
        <f>IFERROR(ROUND(SUMIFS('OWNERSHIP 1%'!$V$2:$V$7159,'OWNERSHIP 1%'!$B$2:$B$7159,$A309,'OWNERSHIP 1%'!$U$2:$U$7159,1,'OWNERSHIP 1%'!$W$2:$W$7159,"&lt;=3"),2),"")</f>
        <v>79.37</v>
      </c>
      <c r="F309" s="27" cm="1">
        <f t="array" ref="F309">IFERROR(SUMPRODUCT(('OWNERSHIP 1%'!$B$2:$B$10000=$A309)*('OWNERSHIP 1%'!$U$2:$U$10000=1)*('OWNERSHIP 1%'!$V$2:$V$10000&gt;=1)),0)</f>
        <v>7</v>
      </c>
      <c r="G309" s="27">
        <f t="shared" si="14"/>
        <v>59</v>
      </c>
      <c r="H309" s="27" t="str">
        <f t="shared" si="15"/>
        <v>Mayoritas</v>
      </c>
      <c r="I309" s="27" t="str">
        <f t="shared" si="16"/>
        <v>Tinggi</v>
      </c>
    </row>
    <row r="310" spans="1:9" x14ac:dyDescent="0.25">
      <c r="A310" s="27" t="str">
        <f>" "&amp;'TICKER LIST'!B310</f>
        <v xml:space="preserve"> BBKP</v>
      </c>
      <c r="B310" s="27">
        <f>IFERROR(ROUND(MAX(0,MIN(100,100-SUMIFS('OWNERSHIP 1%'!$V$2:$V$10000,'OWNERSHIP 1%'!$B$2:$B$10000,$A310,'OWNERSHIP 1%'!$U$2:$U$10000,1))),2),"")</f>
        <v>16.14</v>
      </c>
      <c r="C310" s="27" cm="1">
        <f t="array" ref="C310">IFERROR(ROUND(SUMPRODUCT(('OWNERSHIP 1%'!$B$2:$B$10000=$A310)*('OWNERSHIP 1%'!$U$2:$U$10000=1)*('OWNERSHIP 1%'!$V$2:$V$10000)^2),0),"")</f>
        <v>4761</v>
      </c>
      <c r="D310" s="27">
        <f>IFERROR(ROUND(_xlfn.SINGLE(_xlfn.MAXIFS('OWNERSHIP 1%'!$V$2:$V$10000,'OWNERSHIP 1%'!$B$2:$B$10000,$A310,'OWNERSHIP 1%'!$U$2:$U$10000,1)),2),"")</f>
        <v>66.88</v>
      </c>
      <c r="E310" s="27">
        <f>IFERROR(ROUND(SUMIFS('OWNERSHIP 1%'!$V$2:$V$7159,'OWNERSHIP 1%'!$B$2:$B$7159,$A310,'OWNERSHIP 1%'!$U$2:$U$7159,1,'OWNERSHIP 1%'!$W$2:$W$7159,"&lt;=3"),2),"")</f>
        <v>83.86</v>
      </c>
      <c r="F310" s="27" cm="1">
        <f t="array" ref="F310">IFERROR(SUMPRODUCT(('OWNERSHIP 1%'!$B$2:$B$10000=$A310)*('OWNERSHIP 1%'!$U$2:$U$10000=1)*('OWNERSHIP 1%'!$V$2:$V$10000&gt;=1)),0)</f>
        <v>2</v>
      </c>
      <c r="G310" s="27">
        <f t="shared" si="14"/>
        <v>70</v>
      </c>
      <c r="H310" s="27" t="str">
        <f t="shared" si="15"/>
        <v>Mayoritas</v>
      </c>
      <c r="I310" s="27" t="str">
        <f t="shared" si="16"/>
        <v>Tinggi</v>
      </c>
    </row>
    <row r="311" spans="1:9" x14ac:dyDescent="0.25">
      <c r="A311" s="27" t="str">
        <f>" "&amp;'TICKER LIST'!B311</f>
        <v xml:space="preserve"> BBLD</v>
      </c>
      <c r="B311" s="27">
        <f>IFERROR(ROUND(MAX(0,MIN(100,100-SUMIFS('OWNERSHIP 1%'!$V$2:$V$10000,'OWNERSHIP 1%'!$B$2:$B$10000,$A311,'OWNERSHIP 1%'!$U$2:$U$10000,1))),2),"")</f>
        <v>3.98</v>
      </c>
      <c r="C311" s="27" cm="1">
        <f t="array" ref="C311">IFERROR(ROUND(SUMPRODUCT(('OWNERSHIP 1%'!$B$2:$B$10000=$A311)*('OWNERSHIP 1%'!$U$2:$U$10000=1)*('OWNERSHIP 1%'!$V$2:$V$10000)^2),0),"")</f>
        <v>4683</v>
      </c>
      <c r="D311" s="27">
        <f>IFERROR(ROUND(_xlfn.SINGLE(_xlfn.MAXIFS('OWNERSHIP 1%'!$V$2:$V$10000,'OWNERSHIP 1%'!$B$2:$B$10000,$A311,'OWNERSHIP 1%'!$U$2:$U$10000,1)),2),"")</f>
        <v>67.599999999999994</v>
      </c>
      <c r="E311" s="27">
        <f>IFERROR(ROUND(SUMIFS('OWNERSHIP 1%'!$V$2:$V$7159,'OWNERSHIP 1%'!$B$2:$B$7159,$A311,'OWNERSHIP 1%'!$U$2:$U$7159,1,'OWNERSHIP 1%'!$W$2:$W$7159,"&lt;=3"),2),"")</f>
        <v>77.38</v>
      </c>
      <c r="F311" s="27" cm="1">
        <f t="array" ref="F311">IFERROR(SUMPRODUCT(('OWNERSHIP 1%'!$B$2:$B$10000=$A311)*('OWNERSHIP 1%'!$U$2:$U$10000=1)*('OWNERSHIP 1%'!$V$2:$V$10000&gt;=1)),0)</f>
        <v>9</v>
      </c>
      <c r="G311" s="27">
        <f t="shared" si="14"/>
        <v>60</v>
      </c>
      <c r="H311" s="27" t="str">
        <f t="shared" si="15"/>
        <v>Mayoritas</v>
      </c>
      <c r="I311" s="27" t="str">
        <f t="shared" si="16"/>
        <v>Tinggi</v>
      </c>
    </row>
    <row r="312" spans="1:9" x14ac:dyDescent="0.25">
      <c r="A312" s="27" t="str">
        <f>" "&amp;'TICKER LIST'!B312</f>
        <v xml:space="preserve"> BBMD</v>
      </c>
      <c r="B312" s="27">
        <f>IFERROR(ROUND(MAX(0,MIN(100,100-SUMIFS('OWNERSHIP 1%'!$V$2:$V$10000,'OWNERSHIP 1%'!$B$2:$B$10000,$A312,'OWNERSHIP 1%'!$U$2:$U$10000,1))),2),"")</f>
        <v>1.68</v>
      </c>
      <c r="C312" s="27" cm="1">
        <f t="array" ref="C312">IFERROR(ROUND(SUMPRODUCT(('OWNERSHIP 1%'!$B$2:$B$10000=$A312)*('OWNERSHIP 1%'!$U$2:$U$10000=1)*('OWNERSHIP 1%'!$V$2:$V$10000)^2),0),"")</f>
        <v>8016</v>
      </c>
      <c r="D312" s="27">
        <f>IFERROR(ROUND(_xlfn.SINGLE(_xlfn.MAXIFS('OWNERSHIP 1%'!$V$2:$V$10000,'OWNERSHIP 1%'!$B$2:$B$10000,$A312,'OWNERSHIP 1%'!$U$2:$U$10000,1)),2),"")</f>
        <v>89.44</v>
      </c>
      <c r="E312" s="27">
        <f>IFERROR(ROUND(SUMIFS('OWNERSHIP 1%'!$V$2:$V$7159,'OWNERSHIP 1%'!$B$2:$B$7159,$A312,'OWNERSHIP 1%'!$U$2:$U$7159,1,'OWNERSHIP 1%'!$W$2:$W$7159,"&lt;=3"),2),"")</f>
        <v>93.81</v>
      </c>
      <c r="F312" s="27" cm="1">
        <f t="array" ref="F312">IFERROR(SUMPRODUCT(('OWNERSHIP 1%'!$B$2:$B$10000=$A312)*('OWNERSHIP 1%'!$U$2:$U$10000=1)*('OWNERSHIP 1%'!$V$2:$V$10000&gt;=1)),0)</f>
        <v>6</v>
      </c>
      <c r="G312" s="27">
        <f t="shared" si="14"/>
        <v>84</v>
      </c>
      <c r="H312" s="27" t="str">
        <f t="shared" si="15"/>
        <v>Mayoritas</v>
      </c>
      <c r="I312" s="27" t="str">
        <f t="shared" si="16"/>
        <v>Tinggi</v>
      </c>
    </row>
    <row r="313" spans="1:9" x14ac:dyDescent="0.25">
      <c r="A313" s="27" t="str">
        <f>" "&amp;'TICKER LIST'!B313</f>
        <v xml:space="preserve"> BBNI</v>
      </c>
      <c r="B313" s="27">
        <f>IFERROR(ROUND(MAX(0,MIN(100,100-SUMIFS('OWNERSHIP 1%'!$V$2:$V$10000,'OWNERSHIP 1%'!$B$2:$B$10000,$A313,'OWNERSHIP 1%'!$U$2:$U$10000,1))),2),"")</f>
        <v>32.24</v>
      </c>
      <c r="C313" s="27" cm="1">
        <f t="array" ref="C313">IFERROR(ROUND(SUMPRODUCT(('OWNERSHIP 1%'!$B$2:$B$10000=$A313)*('OWNERSHIP 1%'!$U$2:$U$10000=1)*('OWNERSHIP 1%'!$V$2:$V$10000)^2),0),"")</f>
        <v>3549</v>
      </c>
      <c r="D313" s="27">
        <f>IFERROR(ROUND(_xlfn.SINGLE(_xlfn.MAXIFS('OWNERSHIP 1%'!$V$2:$V$10000,'OWNERSHIP 1%'!$B$2:$B$10000,$A313,'OWNERSHIP 1%'!$U$2:$U$10000,1)),2),"")</f>
        <v>59.4</v>
      </c>
      <c r="E313" s="27">
        <f>IFERROR(ROUND(SUMIFS('OWNERSHIP 1%'!$V$2:$V$7159,'OWNERSHIP 1%'!$B$2:$B$7159,$A313,'OWNERSHIP 1%'!$U$2:$U$7159,1,'OWNERSHIP 1%'!$W$2:$W$7159,"&lt;=3"),2),"")</f>
        <v>65</v>
      </c>
      <c r="F313" s="27" cm="1">
        <f t="array" ref="F313">IFERROR(SUMPRODUCT(('OWNERSHIP 1%'!$B$2:$B$10000=$A313)*('OWNERSHIP 1%'!$U$2:$U$10000=1)*('OWNERSHIP 1%'!$V$2:$V$10000&gt;=1)),0)</f>
        <v>5</v>
      </c>
      <c r="G313" s="27">
        <f t="shared" si="14"/>
        <v>55</v>
      </c>
      <c r="H313" s="27" t="str">
        <f t="shared" si="15"/>
        <v>Mayoritas</v>
      </c>
      <c r="I313" s="27" t="str">
        <f t="shared" si="16"/>
        <v>Sedang</v>
      </c>
    </row>
    <row r="314" spans="1:9" x14ac:dyDescent="0.25">
      <c r="A314" s="27" t="str">
        <f>" "&amp;'TICKER LIST'!B314</f>
        <v xml:space="preserve"> BBRI</v>
      </c>
      <c r="B314" s="27">
        <f>IFERROR(ROUND(MAX(0,MIN(100,100-SUMIFS('OWNERSHIP 1%'!$V$2:$V$10000,'OWNERSHIP 1%'!$B$2:$B$10000,$A314,'OWNERSHIP 1%'!$U$2:$U$10000,1))),2),"")</f>
        <v>41.37</v>
      </c>
      <c r="C314" s="27" cm="1">
        <f t="array" ref="C314">IFERROR(ROUND(SUMPRODUCT(('OWNERSHIP 1%'!$B$2:$B$10000=$A314)*('OWNERSHIP 1%'!$U$2:$U$10000=1)*('OWNERSHIP 1%'!$V$2:$V$10000)^2),0),"")</f>
        <v>2789</v>
      </c>
      <c r="D314" s="27">
        <f>IFERROR(ROUND(_xlfn.SINGLE(_xlfn.MAXIFS('OWNERSHIP 1%'!$V$2:$V$10000,'OWNERSHIP 1%'!$B$2:$B$10000,$A314,'OWNERSHIP 1%'!$U$2:$U$10000,1)),2),"")</f>
        <v>52.66</v>
      </c>
      <c r="E314" s="27">
        <f>IFERROR(ROUND(SUMIFS('OWNERSHIP 1%'!$V$2:$V$7159,'OWNERSHIP 1%'!$B$2:$B$7159,$A314,'OWNERSHIP 1%'!$U$2:$U$7159,1,'OWNERSHIP 1%'!$W$2:$W$7159,"&lt;=3"),2),"")</f>
        <v>57.54</v>
      </c>
      <c r="F314" s="27" cm="1">
        <f t="array" ref="F314">IFERROR(SUMPRODUCT(('OWNERSHIP 1%'!$B$2:$B$10000=$A314)*('OWNERSHIP 1%'!$U$2:$U$10000=1)*('OWNERSHIP 1%'!$V$2:$V$10000&gt;=1)),0)</f>
        <v>4</v>
      </c>
      <c r="G314" s="27">
        <f t="shared" si="14"/>
        <v>50</v>
      </c>
      <c r="H314" s="27" t="str">
        <f t="shared" si="15"/>
        <v>Mayoritas</v>
      </c>
      <c r="I314" s="27" t="str">
        <f t="shared" si="16"/>
        <v>Sedang</v>
      </c>
    </row>
    <row r="315" spans="1:9" x14ac:dyDescent="0.25">
      <c r="A315" s="27" t="str">
        <f>" "&amp;'TICKER LIST'!B315</f>
        <v xml:space="preserve"> BBRM</v>
      </c>
      <c r="B315" s="27">
        <f>IFERROR(ROUND(MAX(0,MIN(100,100-SUMIFS('OWNERSHIP 1%'!$V$2:$V$10000,'OWNERSHIP 1%'!$B$2:$B$10000,$A315,'OWNERSHIP 1%'!$U$2:$U$10000,1))),2),"")</f>
        <v>7.35</v>
      </c>
      <c r="C315" s="27" cm="1">
        <f t="array" ref="C315">IFERROR(ROUND(SUMPRODUCT(('OWNERSHIP 1%'!$B$2:$B$10000=$A315)*('OWNERSHIP 1%'!$U$2:$U$10000=1)*('OWNERSHIP 1%'!$V$2:$V$10000)^2),0),"")</f>
        <v>5221</v>
      </c>
      <c r="D315" s="27">
        <f>IFERROR(ROUND(_xlfn.SINGLE(_xlfn.MAXIFS('OWNERSHIP 1%'!$V$2:$V$10000,'OWNERSHIP 1%'!$B$2:$B$10000,$A315,'OWNERSHIP 1%'!$U$2:$U$10000,1)),2),"")</f>
        <v>70.73</v>
      </c>
      <c r="E315" s="27">
        <f>IFERROR(ROUND(SUMIFS('OWNERSHIP 1%'!$V$2:$V$7159,'OWNERSHIP 1%'!$B$2:$B$7159,$A315,'OWNERSHIP 1%'!$U$2:$U$7159,1,'OWNERSHIP 1%'!$W$2:$W$7159,"&lt;=3"),2),"")</f>
        <v>90.8</v>
      </c>
      <c r="F315" s="27" cm="1">
        <f t="array" ref="F315">IFERROR(SUMPRODUCT(('OWNERSHIP 1%'!$B$2:$B$10000=$A315)*('OWNERSHIP 1%'!$U$2:$U$10000=1)*('OWNERSHIP 1%'!$V$2:$V$10000&gt;=1)),0)</f>
        <v>4</v>
      </c>
      <c r="G315" s="27">
        <f t="shared" si="14"/>
        <v>72</v>
      </c>
      <c r="H315" s="27" t="str">
        <f t="shared" si="15"/>
        <v>Mayoritas</v>
      </c>
      <c r="I315" s="27" t="str">
        <f t="shared" si="16"/>
        <v>Tinggi</v>
      </c>
    </row>
    <row r="316" spans="1:9" x14ac:dyDescent="0.25">
      <c r="A316" s="27" t="str">
        <f>" "&amp;'TICKER LIST'!B316</f>
        <v xml:space="preserve"> BBTN</v>
      </c>
      <c r="B316" s="27">
        <f>IFERROR(ROUND(MAX(0,MIN(100,100-SUMIFS('OWNERSHIP 1%'!$V$2:$V$10000,'OWNERSHIP 1%'!$B$2:$B$10000,$A316,'OWNERSHIP 1%'!$U$2:$U$10000,1))),2),"")</f>
        <v>30.65</v>
      </c>
      <c r="C316" s="27" cm="1">
        <f t="array" ref="C316">IFERROR(ROUND(SUMPRODUCT(('OWNERSHIP 1%'!$B$2:$B$10000=$A316)*('OWNERSHIP 1%'!$U$2:$U$10000=1)*('OWNERSHIP 1%'!$V$2:$V$10000)^2),0),"")</f>
        <v>3563</v>
      </c>
      <c r="D316" s="27">
        <f>IFERROR(ROUND(_xlfn.SINGLE(_xlfn.MAXIFS('OWNERSHIP 1%'!$V$2:$V$10000,'OWNERSHIP 1%'!$B$2:$B$10000,$A316,'OWNERSHIP 1%'!$U$2:$U$10000,1)),2),"")</f>
        <v>59.4</v>
      </c>
      <c r="E316" s="27">
        <f>IFERROR(ROUND(SUMIFS('OWNERSHIP 1%'!$V$2:$V$7159,'OWNERSHIP 1%'!$B$2:$B$7159,$A316,'OWNERSHIP 1%'!$U$2:$U$7159,1,'OWNERSHIP 1%'!$W$2:$W$7159,"&lt;=3"),2),"")</f>
        <v>67.12</v>
      </c>
      <c r="F316" s="27" cm="1">
        <f t="array" ref="F316">IFERROR(SUMPRODUCT(('OWNERSHIP 1%'!$B$2:$B$10000=$A316)*('OWNERSHIP 1%'!$U$2:$U$10000=1)*('OWNERSHIP 1%'!$V$2:$V$10000&gt;=1)),0)</f>
        <v>5</v>
      </c>
      <c r="G316" s="27">
        <f t="shared" si="14"/>
        <v>55</v>
      </c>
      <c r="H316" s="27" t="str">
        <f t="shared" si="15"/>
        <v>Mayoritas</v>
      </c>
      <c r="I316" s="27" t="str">
        <f t="shared" si="16"/>
        <v>Sedang</v>
      </c>
    </row>
    <row r="317" spans="1:9" x14ac:dyDescent="0.25">
      <c r="A317" s="27" t="str">
        <f>" "&amp;'TICKER LIST'!B317</f>
        <v xml:space="preserve"> BBYB</v>
      </c>
      <c r="B317" s="27">
        <f>IFERROR(ROUND(MAX(0,MIN(100,100-SUMIFS('OWNERSHIP 1%'!$V$2:$V$10000,'OWNERSHIP 1%'!$B$2:$B$10000,$A317,'OWNERSHIP 1%'!$U$2:$U$10000,1))),2),"")</f>
        <v>36.53</v>
      </c>
      <c r="C317" s="27" cm="1">
        <f t="array" ref="C317">IFERROR(ROUND(SUMPRODUCT(('OWNERSHIP 1%'!$B$2:$B$10000=$A317)*('OWNERSHIP 1%'!$U$2:$U$10000=1)*('OWNERSHIP 1%'!$V$2:$V$10000)^2),0),"")</f>
        <v>1363</v>
      </c>
      <c r="D317" s="27">
        <f>IFERROR(ROUND(_xlfn.SINGLE(_xlfn.MAXIFS('OWNERSHIP 1%'!$V$2:$V$10000,'OWNERSHIP 1%'!$B$2:$B$10000,$A317,'OWNERSHIP 1%'!$U$2:$U$10000,1)),2),"")</f>
        <v>34.450000000000003</v>
      </c>
      <c r="E317" s="27">
        <f>IFERROR(ROUND(SUMIFS('OWNERSHIP 1%'!$V$2:$V$7159,'OWNERSHIP 1%'!$B$2:$B$7159,$A317,'OWNERSHIP 1%'!$U$2:$U$7159,1,'OWNERSHIP 1%'!$W$2:$W$7159,"&lt;=3"),2),"")</f>
        <v>50.5</v>
      </c>
      <c r="F317" s="27" cm="1">
        <f t="array" ref="F317">IFERROR(SUMPRODUCT(('OWNERSHIP 1%'!$B$2:$B$10000=$A317)*('OWNERSHIP 1%'!$U$2:$U$10000=1)*('OWNERSHIP 1%'!$V$2:$V$10000&gt;=1)),0)</f>
        <v>9</v>
      </c>
      <c r="G317" s="27">
        <f t="shared" si="14"/>
        <v>35</v>
      </c>
      <c r="H317" s="27" t="str">
        <f t="shared" si="15"/>
        <v>Moderat</v>
      </c>
      <c r="I317" s="27" t="str">
        <f t="shared" si="16"/>
        <v>Sedang</v>
      </c>
    </row>
    <row r="318" spans="1:9" x14ac:dyDescent="0.25">
      <c r="A318" s="27" t="str">
        <f>" "&amp;'TICKER LIST'!B318</f>
        <v xml:space="preserve"> BCAP</v>
      </c>
      <c r="B318" s="27">
        <f>IFERROR(ROUND(MAX(0,MIN(100,100-SUMIFS('OWNERSHIP 1%'!$V$2:$V$10000,'OWNERSHIP 1%'!$B$2:$B$10000,$A318,'OWNERSHIP 1%'!$U$2:$U$10000,1))),2),"")</f>
        <v>18.34</v>
      </c>
      <c r="C318" s="27" cm="1">
        <f t="array" ref="C318">IFERROR(ROUND(SUMPRODUCT(('OWNERSHIP 1%'!$B$2:$B$10000=$A318)*('OWNERSHIP 1%'!$U$2:$U$10000=1)*('OWNERSHIP 1%'!$V$2:$V$10000)^2),0),"")</f>
        <v>2469</v>
      </c>
      <c r="D318" s="27">
        <f>IFERROR(ROUND(_xlfn.SINGLE(_xlfn.MAXIFS('OWNERSHIP 1%'!$V$2:$V$10000,'OWNERSHIP 1%'!$B$2:$B$10000,$A318,'OWNERSHIP 1%'!$U$2:$U$10000,1)),2),"")</f>
        <v>47.25</v>
      </c>
      <c r="E318" s="27">
        <f>IFERROR(ROUND(SUMIFS('OWNERSHIP 1%'!$V$2:$V$7159,'OWNERSHIP 1%'!$B$2:$B$7159,$A318,'OWNERSHIP 1%'!$U$2:$U$7159,1,'OWNERSHIP 1%'!$W$2:$W$7159,"&lt;=3"),2),"")</f>
        <v>65.099999999999994</v>
      </c>
      <c r="F318" s="27" cm="1">
        <f t="array" ref="F318">IFERROR(SUMPRODUCT(('OWNERSHIP 1%'!$B$2:$B$10000=$A318)*('OWNERSHIP 1%'!$U$2:$U$10000=1)*('OWNERSHIP 1%'!$V$2:$V$10000&gt;=1)),0)</f>
        <v>8</v>
      </c>
      <c r="G318" s="27">
        <f t="shared" si="14"/>
        <v>47</v>
      </c>
      <c r="H318" s="27" t="str">
        <f t="shared" si="15"/>
        <v>Oligopoli</v>
      </c>
      <c r="I318" s="27" t="str">
        <f t="shared" si="16"/>
        <v>Sedang</v>
      </c>
    </row>
    <row r="319" spans="1:9" x14ac:dyDescent="0.25">
      <c r="A319" s="27" t="str">
        <f>" "&amp;'TICKER LIST'!B319</f>
        <v xml:space="preserve"> BCIC</v>
      </c>
      <c r="B319" s="27">
        <f>IFERROR(ROUND(MAX(0,MIN(100,100-SUMIFS('OWNERSHIP 1%'!$V$2:$V$10000,'OWNERSHIP 1%'!$B$2:$B$10000,$A319,'OWNERSHIP 1%'!$U$2:$U$10000,1))),2),"")</f>
        <v>3.93</v>
      </c>
      <c r="C319" s="27" cm="1">
        <f t="array" ref="C319">IFERROR(ROUND(SUMPRODUCT(('OWNERSHIP 1%'!$B$2:$B$10000=$A319)*('OWNERSHIP 1%'!$U$2:$U$10000=1)*('OWNERSHIP 1%'!$V$2:$V$10000)^2),0),"")</f>
        <v>4806</v>
      </c>
      <c r="D319" s="27">
        <f>IFERROR(ROUND(_xlfn.SINGLE(_xlfn.MAXIFS('OWNERSHIP 1%'!$V$2:$V$10000,'OWNERSHIP 1%'!$B$2:$B$10000,$A319,'OWNERSHIP 1%'!$U$2:$U$10000,1)),2),"")</f>
        <v>66.400000000000006</v>
      </c>
      <c r="E319" s="27">
        <f>IFERROR(ROUND(SUMIFS('OWNERSHIP 1%'!$V$2:$V$7159,'OWNERSHIP 1%'!$B$2:$B$7159,$A319,'OWNERSHIP 1%'!$U$2:$U$7159,1,'OWNERSHIP 1%'!$W$2:$W$7159,"&lt;=3"),2),"")</f>
        <v>89.92</v>
      </c>
      <c r="F319" s="27" cm="1">
        <f t="array" ref="F319">IFERROR(SUMPRODUCT(('OWNERSHIP 1%'!$B$2:$B$10000=$A319)*('OWNERSHIP 1%'!$U$2:$U$10000=1)*('OWNERSHIP 1%'!$V$2:$V$10000&gt;=1)),0)</f>
        <v>5</v>
      </c>
      <c r="G319" s="27">
        <f t="shared" si="14"/>
        <v>69</v>
      </c>
      <c r="H319" s="27" t="str">
        <f t="shared" si="15"/>
        <v>Mayoritas</v>
      </c>
      <c r="I319" s="27" t="str">
        <f t="shared" si="16"/>
        <v>Tinggi</v>
      </c>
    </row>
    <row r="320" spans="1:9" x14ac:dyDescent="0.25">
      <c r="A320" s="27" t="str">
        <f>" "&amp;'TICKER LIST'!B320</f>
        <v xml:space="preserve"> BCIP</v>
      </c>
      <c r="B320" s="27">
        <f>IFERROR(ROUND(MAX(0,MIN(100,100-SUMIFS('OWNERSHIP 1%'!$V$2:$V$10000,'OWNERSHIP 1%'!$B$2:$B$10000,$A320,'OWNERSHIP 1%'!$U$2:$U$10000,1))),2),"")</f>
        <v>42.81</v>
      </c>
      <c r="C320" s="27" cm="1">
        <f t="array" ref="C320">IFERROR(ROUND(SUMPRODUCT(('OWNERSHIP 1%'!$B$2:$B$10000=$A320)*('OWNERSHIP 1%'!$U$2:$U$10000=1)*('OWNERSHIP 1%'!$V$2:$V$10000)^2),0),"")</f>
        <v>1476</v>
      </c>
      <c r="D320" s="27">
        <f>IFERROR(ROUND(_xlfn.SINGLE(_xlfn.MAXIFS('OWNERSHIP 1%'!$V$2:$V$10000,'OWNERSHIP 1%'!$B$2:$B$10000,$A320,'OWNERSHIP 1%'!$U$2:$U$10000,1)),2),"")</f>
        <v>37.64</v>
      </c>
      <c r="E320" s="27">
        <f>IFERROR(ROUND(SUMIFS('OWNERSHIP 1%'!$V$2:$V$7159,'OWNERSHIP 1%'!$B$2:$B$7159,$A320,'OWNERSHIP 1%'!$U$2:$U$7159,1,'OWNERSHIP 1%'!$W$2:$W$7159,"&lt;=3"),2),"")</f>
        <v>45.4</v>
      </c>
      <c r="F320" s="27" cm="1">
        <f t="array" ref="F320">IFERROR(SUMPRODUCT(('OWNERSHIP 1%'!$B$2:$B$10000=$A320)*('OWNERSHIP 1%'!$U$2:$U$10000=1)*('OWNERSHIP 1%'!$V$2:$V$10000&gt;=1)),0)</f>
        <v>9</v>
      </c>
      <c r="G320" s="27">
        <f t="shared" si="14"/>
        <v>34</v>
      </c>
      <c r="H320" s="27" t="str">
        <f t="shared" si="15"/>
        <v>Moderat</v>
      </c>
      <c r="I320" s="27" t="str">
        <f t="shared" si="16"/>
        <v>Sedang</v>
      </c>
    </row>
    <row r="321" spans="1:9" x14ac:dyDescent="0.25">
      <c r="A321" s="27" t="str">
        <f>" "&amp;'TICKER LIST'!B321</f>
        <v xml:space="preserve"> BDMN</v>
      </c>
      <c r="B321" s="27">
        <f>IFERROR(ROUND(MAX(0,MIN(100,100-SUMIFS('OWNERSHIP 1%'!$V$2:$V$10000,'OWNERSHIP 1%'!$B$2:$B$10000,$A321,'OWNERSHIP 1%'!$U$2:$U$10000,1))),2),"")</f>
        <v>6.91</v>
      </c>
      <c r="C321" s="27" cm="1">
        <f t="array" ref="C321">IFERROR(ROUND(SUMPRODUCT(('OWNERSHIP 1%'!$B$2:$B$10000=$A321)*('OWNERSHIP 1%'!$U$2:$U$10000=1)*('OWNERSHIP 1%'!$V$2:$V$10000)^2),0),"")</f>
        <v>8369</v>
      </c>
      <c r="D321" s="27">
        <f>IFERROR(ROUND(_xlfn.SINGLE(_xlfn.MAXIFS('OWNERSHIP 1%'!$V$2:$V$10000,'OWNERSHIP 1%'!$B$2:$B$10000,$A321,'OWNERSHIP 1%'!$U$2:$U$10000,1)),2),"")</f>
        <v>91.47</v>
      </c>
      <c r="E321" s="27">
        <f>IFERROR(ROUND(SUMIFS('OWNERSHIP 1%'!$V$2:$V$7159,'OWNERSHIP 1%'!$B$2:$B$7159,$A321,'OWNERSHIP 1%'!$U$2:$U$7159,1,'OWNERSHIP 1%'!$W$2:$W$7159,"&lt;=3"),2),"")</f>
        <v>93.09</v>
      </c>
      <c r="F321" s="27" cm="1">
        <f t="array" ref="F321">IFERROR(SUMPRODUCT(('OWNERSHIP 1%'!$B$2:$B$10000=$A321)*('OWNERSHIP 1%'!$U$2:$U$10000=1)*('OWNERSHIP 1%'!$V$2:$V$10000&gt;=1)),0)</f>
        <v>2</v>
      </c>
      <c r="G321" s="27">
        <f t="shared" si="14"/>
        <v>89</v>
      </c>
      <c r="H321" s="27" t="str">
        <f t="shared" si="15"/>
        <v>Mayoritas</v>
      </c>
      <c r="I321" s="27" t="str">
        <f t="shared" si="16"/>
        <v>Tinggi</v>
      </c>
    </row>
    <row r="322" spans="1:9" x14ac:dyDescent="0.25">
      <c r="A322" s="27" t="str">
        <f>" "&amp;'TICKER LIST'!B322</f>
        <v xml:space="preserve"> BEKS</v>
      </c>
      <c r="B322" s="27">
        <f>IFERROR(ROUND(MAX(0,MIN(100,100-SUMIFS('OWNERSHIP 1%'!$V$2:$V$10000,'OWNERSHIP 1%'!$B$2:$B$10000,$A322,'OWNERSHIP 1%'!$U$2:$U$10000,1))),2),"")</f>
        <v>32.65</v>
      </c>
      <c r="C322" s="27" cm="1">
        <f t="array" ref="C322">IFERROR(ROUND(SUMPRODUCT(('OWNERSHIP 1%'!$B$2:$B$10000=$A322)*('OWNERSHIP 1%'!$U$2:$U$10000=1)*('OWNERSHIP 1%'!$V$2:$V$10000)^2),0),"")</f>
        <v>4372</v>
      </c>
      <c r="D322" s="27">
        <f>IFERROR(ROUND(_xlfn.SINGLE(_xlfn.MAXIFS('OWNERSHIP 1%'!$V$2:$V$10000,'OWNERSHIP 1%'!$B$2:$B$10000,$A322,'OWNERSHIP 1%'!$U$2:$U$10000,1)),2),"")</f>
        <v>66.11</v>
      </c>
      <c r="E322" s="27">
        <f>IFERROR(ROUND(SUMIFS('OWNERSHIP 1%'!$V$2:$V$7159,'OWNERSHIP 1%'!$B$2:$B$7159,$A322,'OWNERSHIP 1%'!$U$2:$U$7159,1,'OWNERSHIP 1%'!$W$2:$W$7159,"&lt;=3"),2),"")</f>
        <v>67.349999999999994</v>
      </c>
      <c r="F322" s="27" cm="1">
        <f t="array" ref="F322">IFERROR(SUMPRODUCT(('OWNERSHIP 1%'!$B$2:$B$10000=$A322)*('OWNERSHIP 1%'!$U$2:$U$10000=1)*('OWNERSHIP 1%'!$V$2:$V$10000&gt;=1)),0)</f>
        <v>2</v>
      </c>
      <c r="G322" s="27">
        <f t="shared" si="14"/>
        <v>62</v>
      </c>
      <c r="H322" s="27" t="str">
        <f t="shared" si="15"/>
        <v>Mayoritas</v>
      </c>
      <c r="I322" s="27" t="str">
        <f t="shared" si="16"/>
        <v>Tinggi</v>
      </c>
    </row>
    <row r="323" spans="1:9" x14ac:dyDescent="0.25">
      <c r="A323" s="27" t="str">
        <f>" "&amp;'TICKER LIST'!B323</f>
        <v xml:space="preserve"> BEST</v>
      </c>
      <c r="B323" s="27">
        <f>IFERROR(ROUND(MAX(0,MIN(100,100-SUMIFS('OWNERSHIP 1%'!$V$2:$V$10000,'OWNERSHIP 1%'!$B$2:$B$10000,$A323,'OWNERSHIP 1%'!$U$2:$U$10000,1))),2),"")</f>
        <v>27.42</v>
      </c>
      <c r="C323" s="27" cm="1">
        <f t="array" ref="C323">IFERROR(ROUND(SUMPRODUCT(('OWNERSHIP 1%'!$B$2:$B$10000=$A323)*('OWNERSHIP 1%'!$U$2:$U$10000=1)*('OWNERSHIP 1%'!$V$2:$V$10000)^2),0),"")</f>
        <v>2441</v>
      </c>
      <c r="D323" s="27">
        <f>IFERROR(ROUND(_xlfn.SINGLE(_xlfn.MAXIFS('OWNERSHIP 1%'!$V$2:$V$10000,'OWNERSHIP 1%'!$B$2:$B$10000,$A323,'OWNERSHIP 1%'!$U$2:$U$10000,1)),2),"")</f>
        <v>48.13</v>
      </c>
      <c r="E323" s="27">
        <f>IFERROR(ROUND(SUMIFS('OWNERSHIP 1%'!$V$2:$V$7159,'OWNERSHIP 1%'!$B$2:$B$7159,$A323,'OWNERSHIP 1%'!$U$2:$U$7159,1,'OWNERSHIP 1%'!$W$2:$W$7159,"&lt;=3"),2),"")</f>
        <v>60.38</v>
      </c>
      <c r="F323" s="27" cm="1">
        <f t="array" ref="F323">IFERROR(SUMPRODUCT(('OWNERSHIP 1%'!$B$2:$B$10000=$A323)*('OWNERSHIP 1%'!$U$2:$U$10000=1)*('OWNERSHIP 1%'!$V$2:$V$10000&gt;=1)),0)</f>
        <v>11</v>
      </c>
      <c r="G323" s="27">
        <f t="shared" ref="G323:G386" si="17">IFERROR(ROUND(((C323/10000)*0.45+(E323/100)*0.35+IF(F323=0,0,MAX(0,MIN(1,(20-F323)/19)))*0.2)*100,0),"")</f>
        <v>42</v>
      </c>
      <c r="H323" s="27" t="str">
        <f t="shared" ref="H323:H386" si="18">IF(B323="","",IF(D323&gt;=50,"Mayoritas",IF(E323&gt;=70,"Terkonsentrasi",IF(E323&gt;=60,"Oligopoli",IF(E323&lt;=40,"Tersebar","Moderat")))))</f>
        <v>Oligopoli</v>
      </c>
      <c r="I323" s="27" t="str">
        <f t="shared" ref="I323:I386" si="19">IF(G323="","",IF(G323&lt;=25,"Rendah",IF(G323&lt;=55,"Sedang","Tinggi")))</f>
        <v>Sedang</v>
      </c>
    </row>
    <row r="324" spans="1:9" x14ac:dyDescent="0.25">
      <c r="A324" s="27" t="str">
        <f>" "&amp;'TICKER LIST'!B324</f>
        <v xml:space="preserve"> BFIN</v>
      </c>
      <c r="B324" s="27">
        <f>IFERROR(ROUND(MAX(0,MIN(100,100-SUMIFS('OWNERSHIP 1%'!$V$2:$V$10000,'OWNERSHIP 1%'!$B$2:$B$10000,$A324,'OWNERSHIP 1%'!$U$2:$U$10000,1))),2),"")</f>
        <v>26.54</v>
      </c>
      <c r="C324" s="27" cm="1">
        <f t="array" ref="C324">IFERROR(ROUND(SUMPRODUCT(('OWNERSHIP 1%'!$B$2:$B$10000=$A324)*('OWNERSHIP 1%'!$U$2:$U$10000=1)*('OWNERSHIP 1%'!$V$2:$V$10000)^2),0),"")</f>
        <v>2679</v>
      </c>
      <c r="D324" s="27">
        <f>IFERROR(ROUND(_xlfn.SINGLE(_xlfn.MAXIFS('OWNERSHIP 1%'!$V$2:$V$10000,'OWNERSHIP 1%'!$B$2:$B$10000,$A324,'OWNERSHIP 1%'!$U$2:$U$10000,1)),2),"")</f>
        <v>51.12</v>
      </c>
      <c r="E324" s="27">
        <f>IFERROR(ROUND(SUMIFS('OWNERSHIP 1%'!$V$2:$V$7159,'OWNERSHIP 1%'!$B$2:$B$7159,$A324,'OWNERSHIP 1%'!$U$2:$U$7159,1,'OWNERSHIP 1%'!$W$2:$W$7159,"&lt;=3"),2),"")</f>
        <v>59.88</v>
      </c>
      <c r="F324" s="27" cm="1">
        <f t="array" ref="F324">IFERROR(SUMPRODUCT(('OWNERSHIP 1%'!$B$2:$B$10000=$A324)*('OWNERSHIP 1%'!$U$2:$U$10000=1)*('OWNERSHIP 1%'!$V$2:$V$10000&gt;=1)),0)</f>
        <v>10</v>
      </c>
      <c r="G324" s="27">
        <f t="shared" si="17"/>
        <v>44</v>
      </c>
      <c r="H324" s="27" t="str">
        <f t="shared" si="18"/>
        <v>Mayoritas</v>
      </c>
      <c r="I324" s="27" t="str">
        <f t="shared" si="19"/>
        <v>Sedang</v>
      </c>
    </row>
    <row r="325" spans="1:9" x14ac:dyDescent="0.25">
      <c r="A325" s="27" t="str">
        <f>" "&amp;'TICKER LIST'!B325</f>
        <v xml:space="preserve"> BGTG</v>
      </c>
      <c r="B325" s="27">
        <f>IFERROR(ROUND(MAX(0,MIN(100,100-SUMIFS('OWNERSHIP 1%'!$V$2:$V$10000,'OWNERSHIP 1%'!$B$2:$B$10000,$A325,'OWNERSHIP 1%'!$U$2:$U$10000,1))),2),"")</f>
        <v>9.66</v>
      </c>
      <c r="C325" s="27" cm="1">
        <f t="array" ref="C325">IFERROR(ROUND(SUMPRODUCT(('OWNERSHIP 1%'!$B$2:$B$10000=$A325)*('OWNERSHIP 1%'!$U$2:$U$10000=1)*('OWNERSHIP 1%'!$V$2:$V$10000)^2),0),"")</f>
        <v>1811</v>
      </c>
      <c r="D325" s="27">
        <f>IFERROR(ROUND(_xlfn.SINGLE(_xlfn.MAXIFS('OWNERSHIP 1%'!$V$2:$V$10000,'OWNERSHIP 1%'!$B$2:$B$10000,$A325,'OWNERSHIP 1%'!$U$2:$U$10000,1)),2),"")</f>
        <v>33.53</v>
      </c>
      <c r="E325" s="27">
        <f>IFERROR(ROUND(SUMIFS('OWNERSHIP 1%'!$V$2:$V$7159,'OWNERSHIP 1%'!$B$2:$B$7159,$A325,'OWNERSHIP 1%'!$U$2:$U$7159,1,'OWNERSHIP 1%'!$W$2:$W$7159,"&lt;=3"),2),"")</f>
        <v>63.25</v>
      </c>
      <c r="F325" s="27" cm="1">
        <f t="array" ref="F325">IFERROR(SUMPRODUCT(('OWNERSHIP 1%'!$B$2:$B$10000=$A325)*('OWNERSHIP 1%'!$U$2:$U$10000=1)*('OWNERSHIP 1%'!$V$2:$V$10000&gt;=1)),0)</f>
        <v>14</v>
      </c>
      <c r="G325" s="27">
        <f t="shared" si="17"/>
        <v>37</v>
      </c>
      <c r="H325" s="27" t="str">
        <f t="shared" si="18"/>
        <v>Oligopoli</v>
      </c>
      <c r="I325" s="27" t="str">
        <f t="shared" si="19"/>
        <v>Sedang</v>
      </c>
    </row>
    <row r="326" spans="1:9" x14ac:dyDescent="0.25">
      <c r="A326" s="27" t="str">
        <f>" "&amp;'TICKER LIST'!B326</f>
        <v xml:space="preserve"> BHIT</v>
      </c>
      <c r="B326" s="27">
        <f>IFERROR(ROUND(MAX(0,MIN(100,100-SUMIFS('OWNERSHIP 1%'!$V$2:$V$10000,'OWNERSHIP 1%'!$B$2:$B$10000,$A326,'OWNERSHIP 1%'!$U$2:$U$10000,1))),2),"")</f>
        <v>22.88</v>
      </c>
      <c r="C326" s="27" cm="1">
        <f t="array" ref="C326">IFERROR(ROUND(SUMPRODUCT(('OWNERSHIP 1%'!$B$2:$B$10000=$A326)*('OWNERSHIP 1%'!$U$2:$U$10000=1)*('OWNERSHIP 1%'!$V$2:$V$10000)^2),0),"")</f>
        <v>509</v>
      </c>
      <c r="D326" s="27">
        <f>IFERROR(ROUND(_xlfn.SINGLE(_xlfn.MAXIFS('OWNERSHIP 1%'!$V$2:$V$10000,'OWNERSHIP 1%'!$B$2:$B$10000,$A326,'OWNERSHIP 1%'!$U$2:$U$10000,1)),2),"")</f>
        <v>15.38</v>
      </c>
      <c r="E326" s="27">
        <f>IFERROR(ROUND(SUMIFS('OWNERSHIP 1%'!$V$2:$V$7159,'OWNERSHIP 1%'!$B$2:$B$7159,$A326,'OWNERSHIP 1%'!$U$2:$U$7159,1,'OWNERSHIP 1%'!$W$2:$W$7159,"&lt;=3"),2),"")</f>
        <v>31.16</v>
      </c>
      <c r="F326" s="27" cm="1">
        <f t="array" ref="F326">IFERROR(SUMPRODUCT(('OWNERSHIP 1%'!$B$2:$B$10000=$A326)*('OWNERSHIP 1%'!$U$2:$U$10000=1)*('OWNERSHIP 1%'!$V$2:$V$10000&gt;=1)),0)</f>
        <v>20</v>
      </c>
      <c r="G326" s="27">
        <f t="shared" si="17"/>
        <v>13</v>
      </c>
      <c r="H326" s="27" t="str">
        <f t="shared" si="18"/>
        <v>Tersebar</v>
      </c>
      <c r="I326" s="27" t="str">
        <f t="shared" si="19"/>
        <v>Rendah</v>
      </c>
    </row>
    <row r="327" spans="1:9" x14ac:dyDescent="0.25">
      <c r="A327" s="27" t="str">
        <f>" "&amp;'TICKER LIST'!B327</f>
        <v xml:space="preserve"> BIKA</v>
      </c>
      <c r="B327" s="27">
        <f>IFERROR(ROUND(MAX(0,MIN(100,100-SUMIFS('OWNERSHIP 1%'!$V$2:$V$10000,'OWNERSHIP 1%'!$B$2:$B$10000,$A327,'OWNERSHIP 1%'!$U$2:$U$10000,1))),2),"")</f>
        <v>5.1100000000000003</v>
      </c>
      <c r="C327" s="27" cm="1">
        <f t="array" ref="C327">IFERROR(ROUND(SUMPRODUCT(('OWNERSHIP 1%'!$B$2:$B$10000=$A327)*('OWNERSHIP 1%'!$U$2:$U$10000=1)*('OWNERSHIP 1%'!$V$2:$V$10000)^2),0),"")</f>
        <v>2297</v>
      </c>
      <c r="D327" s="27">
        <f>IFERROR(ROUND(_xlfn.SINGLE(_xlfn.MAXIFS('OWNERSHIP 1%'!$V$2:$V$10000,'OWNERSHIP 1%'!$B$2:$B$10000,$A327,'OWNERSHIP 1%'!$U$2:$U$10000,1)),2),"")</f>
        <v>33.92</v>
      </c>
      <c r="E327" s="27">
        <f>IFERROR(ROUND(SUMIFS('OWNERSHIP 1%'!$V$2:$V$7159,'OWNERSHIP 1%'!$B$2:$B$7159,$A327,'OWNERSHIP 1%'!$U$2:$U$7159,1,'OWNERSHIP 1%'!$W$2:$W$7159,"&lt;=3"),2),"")</f>
        <v>71.02</v>
      </c>
      <c r="F327" s="27" cm="1">
        <f t="array" ref="F327">IFERROR(SUMPRODUCT(('OWNERSHIP 1%'!$B$2:$B$10000=$A327)*('OWNERSHIP 1%'!$U$2:$U$10000=1)*('OWNERSHIP 1%'!$V$2:$V$10000&gt;=1)),0)</f>
        <v>10</v>
      </c>
      <c r="G327" s="27">
        <f t="shared" si="17"/>
        <v>46</v>
      </c>
      <c r="H327" s="27" t="str">
        <f t="shared" si="18"/>
        <v>Terkonsentrasi</v>
      </c>
      <c r="I327" s="27" t="str">
        <f t="shared" si="19"/>
        <v>Sedang</v>
      </c>
    </row>
    <row r="328" spans="1:9" x14ac:dyDescent="0.25">
      <c r="A328" s="27" t="str">
        <f>" "&amp;'TICKER LIST'!B328</f>
        <v xml:space="preserve"> BIMA</v>
      </c>
      <c r="B328" s="27">
        <f>IFERROR(ROUND(MAX(0,MIN(100,100-SUMIFS('OWNERSHIP 1%'!$V$2:$V$10000,'OWNERSHIP 1%'!$B$2:$B$10000,$A328,'OWNERSHIP 1%'!$U$2:$U$10000,1))),2),"")</f>
        <v>9.68</v>
      </c>
      <c r="C328" s="27" cm="1">
        <f t="array" ref="C328">IFERROR(ROUND(SUMPRODUCT(('OWNERSHIP 1%'!$B$2:$B$10000=$A328)*('OWNERSHIP 1%'!$U$2:$U$10000=1)*('OWNERSHIP 1%'!$V$2:$V$10000)^2),0),"")</f>
        <v>7503</v>
      </c>
      <c r="D328" s="27">
        <f>IFERROR(ROUND(_xlfn.SINGLE(_xlfn.MAXIFS('OWNERSHIP 1%'!$V$2:$V$10000,'OWNERSHIP 1%'!$B$2:$B$10000,$A328,'OWNERSHIP 1%'!$U$2:$U$10000,1)),2),"")</f>
        <v>86.57</v>
      </c>
      <c r="E328" s="27">
        <f>IFERROR(ROUND(SUMIFS('OWNERSHIP 1%'!$V$2:$V$7159,'OWNERSHIP 1%'!$B$2:$B$7159,$A328,'OWNERSHIP 1%'!$U$2:$U$7159,1,'OWNERSHIP 1%'!$W$2:$W$7159,"&lt;=3"),2),"")</f>
        <v>90.32</v>
      </c>
      <c r="F328" s="27" cm="1">
        <f t="array" ref="F328">IFERROR(SUMPRODUCT(('OWNERSHIP 1%'!$B$2:$B$10000=$A328)*('OWNERSHIP 1%'!$U$2:$U$10000=1)*('OWNERSHIP 1%'!$V$2:$V$10000&gt;=1)),0)</f>
        <v>3</v>
      </c>
      <c r="G328" s="27">
        <f t="shared" si="17"/>
        <v>83</v>
      </c>
      <c r="H328" s="27" t="str">
        <f t="shared" si="18"/>
        <v>Mayoritas</v>
      </c>
      <c r="I328" s="27" t="str">
        <f t="shared" si="19"/>
        <v>Tinggi</v>
      </c>
    </row>
    <row r="329" spans="1:9" x14ac:dyDescent="0.25">
      <c r="A329" s="27" t="str">
        <f>" "&amp;'TICKER LIST'!B329</f>
        <v xml:space="preserve"> BINA</v>
      </c>
      <c r="B329" s="27">
        <f>IFERROR(ROUND(MAX(0,MIN(100,100-SUMIFS('OWNERSHIP 1%'!$V$2:$V$10000,'OWNERSHIP 1%'!$B$2:$B$10000,$A329,'OWNERSHIP 1%'!$U$2:$U$10000,1))),2),"")</f>
        <v>4.2</v>
      </c>
      <c r="C329" s="27" cm="1">
        <f t="array" ref="C329">IFERROR(ROUND(SUMPRODUCT(('OWNERSHIP 1%'!$B$2:$B$10000=$A329)*('OWNERSHIP 1%'!$U$2:$U$10000=1)*('OWNERSHIP 1%'!$V$2:$V$10000)^2),0),"")</f>
        <v>1443</v>
      </c>
      <c r="D329" s="27">
        <f>IFERROR(ROUND(_xlfn.SINGLE(_xlfn.MAXIFS('OWNERSHIP 1%'!$V$2:$V$10000,'OWNERSHIP 1%'!$B$2:$B$10000,$A329,'OWNERSHIP 1%'!$U$2:$U$10000,1)),2),"")</f>
        <v>22.83</v>
      </c>
      <c r="E329" s="27">
        <f>IFERROR(ROUND(SUMIFS('OWNERSHIP 1%'!$V$2:$V$7159,'OWNERSHIP 1%'!$B$2:$B$7159,$A329,'OWNERSHIP 1%'!$U$2:$U$7159,1,'OWNERSHIP 1%'!$W$2:$W$7159,"&lt;=3"),2),"")</f>
        <v>57.85</v>
      </c>
      <c r="F329" s="27" cm="1">
        <f t="array" ref="F329">IFERROR(SUMPRODUCT(('OWNERSHIP 1%'!$B$2:$B$10000=$A329)*('OWNERSHIP 1%'!$U$2:$U$10000=1)*('OWNERSHIP 1%'!$V$2:$V$10000&gt;=1)),0)</f>
        <v>11</v>
      </c>
      <c r="G329" s="27">
        <f t="shared" si="17"/>
        <v>36</v>
      </c>
      <c r="H329" s="27" t="str">
        <f t="shared" si="18"/>
        <v>Moderat</v>
      </c>
      <c r="I329" s="27" t="str">
        <f t="shared" si="19"/>
        <v>Sedang</v>
      </c>
    </row>
    <row r="330" spans="1:9" x14ac:dyDescent="0.25">
      <c r="A330" s="27" t="str">
        <f>" "&amp;'TICKER LIST'!B330</f>
        <v xml:space="preserve"> BIPI</v>
      </c>
      <c r="B330" s="27">
        <f>IFERROR(ROUND(MAX(0,MIN(100,100-SUMIFS('OWNERSHIP 1%'!$V$2:$V$10000,'OWNERSHIP 1%'!$B$2:$B$10000,$A330,'OWNERSHIP 1%'!$U$2:$U$10000,1))),2),"")</f>
        <v>29.48</v>
      </c>
      <c r="C330" s="27" cm="1">
        <f t="array" ref="C330">IFERROR(ROUND(SUMPRODUCT(('OWNERSHIP 1%'!$B$2:$B$10000=$A330)*('OWNERSHIP 1%'!$U$2:$U$10000=1)*('OWNERSHIP 1%'!$V$2:$V$10000)^2),0),"")</f>
        <v>620</v>
      </c>
      <c r="D330" s="27">
        <f>IFERROR(ROUND(_xlfn.SINGLE(_xlfn.MAXIFS('OWNERSHIP 1%'!$V$2:$V$10000,'OWNERSHIP 1%'!$B$2:$B$10000,$A330,'OWNERSHIP 1%'!$U$2:$U$10000,1)),2),"")</f>
        <v>19.39</v>
      </c>
      <c r="E330" s="27">
        <f>IFERROR(ROUND(SUMIFS('OWNERSHIP 1%'!$V$2:$V$7159,'OWNERSHIP 1%'!$B$2:$B$7159,$A330,'OWNERSHIP 1%'!$U$2:$U$7159,1,'OWNERSHIP 1%'!$W$2:$W$7159,"&lt;=3"),2),"")</f>
        <v>36.369999999999997</v>
      </c>
      <c r="F330" s="27" cm="1">
        <f t="array" ref="F330">IFERROR(SUMPRODUCT(('OWNERSHIP 1%'!$B$2:$B$10000=$A330)*('OWNERSHIP 1%'!$U$2:$U$10000=1)*('OWNERSHIP 1%'!$V$2:$V$10000&gt;=1)),0)</f>
        <v>18</v>
      </c>
      <c r="G330" s="27">
        <f t="shared" si="17"/>
        <v>18</v>
      </c>
      <c r="H330" s="27" t="str">
        <f t="shared" si="18"/>
        <v>Tersebar</v>
      </c>
      <c r="I330" s="27" t="str">
        <f t="shared" si="19"/>
        <v>Rendah</v>
      </c>
    </row>
    <row r="331" spans="1:9" x14ac:dyDescent="0.25">
      <c r="A331" s="27" t="str">
        <f>" "&amp;'TICKER LIST'!B331</f>
        <v xml:space="preserve"> BIPP</v>
      </c>
      <c r="B331" s="27">
        <f>IFERROR(ROUND(MAX(0,MIN(100,100-SUMIFS('OWNERSHIP 1%'!$V$2:$V$10000,'OWNERSHIP 1%'!$B$2:$B$10000,$A331,'OWNERSHIP 1%'!$U$2:$U$10000,1))),2),"")</f>
        <v>13.54</v>
      </c>
      <c r="C331" s="27" cm="1">
        <f t="array" ref="C331">IFERROR(ROUND(SUMPRODUCT(('OWNERSHIP 1%'!$B$2:$B$10000=$A331)*('OWNERSHIP 1%'!$U$2:$U$10000=1)*('OWNERSHIP 1%'!$V$2:$V$10000)^2),0),"")</f>
        <v>3963</v>
      </c>
      <c r="D331" s="27">
        <f>IFERROR(ROUND(_xlfn.SINGLE(_xlfn.MAXIFS('OWNERSHIP 1%'!$V$2:$V$10000,'OWNERSHIP 1%'!$B$2:$B$10000,$A331,'OWNERSHIP 1%'!$U$2:$U$10000,1)),2),"")</f>
        <v>61.62</v>
      </c>
      <c r="E331" s="27">
        <f>IFERROR(ROUND(SUMIFS('OWNERSHIP 1%'!$V$2:$V$7159,'OWNERSHIP 1%'!$B$2:$B$7159,$A331,'OWNERSHIP 1%'!$U$2:$U$7159,1,'OWNERSHIP 1%'!$W$2:$W$7159,"&lt;=3"),2),"")</f>
        <v>77.44</v>
      </c>
      <c r="F331" s="27" cm="1">
        <f t="array" ref="F331">IFERROR(SUMPRODUCT(('OWNERSHIP 1%'!$B$2:$B$10000=$A331)*('OWNERSHIP 1%'!$U$2:$U$10000=1)*('OWNERSHIP 1%'!$V$2:$V$10000&gt;=1)),0)</f>
        <v>8</v>
      </c>
      <c r="G331" s="27">
        <f t="shared" si="17"/>
        <v>58</v>
      </c>
      <c r="H331" s="27" t="str">
        <f t="shared" si="18"/>
        <v>Mayoritas</v>
      </c>
      <c r="I331" s="27" t="str">
        <f t="shared" si="19"/>
        <v>Tinggi</v>
      </c>
    </row>
    <row r="332" spans="1:9" x14ac:dyDescent="0.25">
      <c r="A332" s="27" t="str">
        <f>" "&amp;'TICKER LIST'!B332</f>
        <v xml:space="preserve"> BIRD</v>
      </c>
      <c r="B332" s="27">
        <f>IFERROR(ROUND(MAX(0,MIN(100,100-SUMIFS('OWNERSHIP 1%'!$V$2:$V$10000,'OWNERSHIP 1%'!$B$2:$B$10000,$A332,'OWNERSHIP 1%'!$U$2:$U$10000,1))),2),"")</f>
        <v>16.25</v>
      </c>
      <c r="C332" s="27" cm="1">
        <f t="array" ref="C332">IFERROR(ROUND(SUMPRODUCT(('OWNERSHIP 1%'!$B$2:$B$10000=$A332)*('OWNERSHIP 1%'!$U$2:$U$10000=1)*('OWNERSHIP 1%'!$V$2:$V$10000)^2),0),"")</f>
        <v>803</v>
      </c>
      <c r="D332" s="27">
        <f>IFERROR(ROUND(_xlfn.SINGLE(_xlfn.MAXIFS('OWNERSHIP 1%'!$V$2:$V$10000,'OWNERSHIP 1%'!$B$2:$B$10000,$A332,'OWNERSHIP 1%'!$U$2:$U$10000,1)),2),"")</f>
        <v>18.97</v>
      </c>
      <c r="E332" s="27">
        <f>IFERROR(ROUND(SUMIFS('OWNERSHIP 1%'!$V$2:$V$7159,'OWNERSHIP 1%'!$B$2:$B$7159,$A332,'OWNERSHIP 1%'!$U$2:$U$7159,1,'OWNERSHIP 1%'!$W$2:$W$7159,"&lt;=3"),2),"")</f>
        <v>39.43</v>
      </c>
      <c r="F332" s="27" cm="1">
        <f t="array" ref="F332">IFERROR(SUMPRODUCT(('OWNERSHIP 1%'!$B$2:$B$10000=$A332)*('OWNERSHIP 1%'!$U$2:$U$10000=1)*('OWNERSHIP 1%'!$V$2:$V$10000&gt;=1)),0)</f>
        <v>16</v>
      </c>
      <c r="G332" s="27">
        <f t="shared" si="17"/>
        <v>22</v>
      </c>
      <c r="H332" s="27" t="str">
        <f t="shared" si="18"/>
        <v>Tersebar</v>
      </c>
      <c r="I332" s="27" t="str">
        <f t="shared" si="19"/>
        <v>Rendah</v>
      </c>
    </row>
    <row r="333" spans="1:9" x14ac:dyDescent="0.25">
      <c r="A333" s="27" t="str">
        <f>" "&amp;'TICKER LIST'!B333</f>
        <v xml:space="preserve"> BISI</v>
      </c>
      <c r="B333" s="27">
        <f>IFERROR(ROUND(MAX(0,MIN(100,100-SUMIFS('OWNERSHIP 1%'!$V$2:$V$10000,'OWNERSHIP 1%'!$B$2:$B$10000,$A333,'OWNERSHIP 1%'!$U$2:$U$10000,1))),2),"")</f>
        <v>10.76</v>
      </c>
      <c r="C333" s="27" cm="1">
        <f t="array" ref="C333">IFERROR(ROUND(SUMPRODUCT(('OWNERSHIP 1%'!$B$2:$B$10000=$A333)*('OWNERSHIP 1%'!$U$2:$U$10000=1)*('OWNERSHIP 1%'!$V$2:$V$10000)^2),0),"")</f>
        <v>1328</v>
      </c>
      <c r="D333" s="27">
        <f>IFERROR(ROUND(_xlfn.SINGLE(_xlfn.MAXIFS('OWNERSHIP 1%'!$V$2:$V$10000,'OWNERSHIP 1%'!$B$2:$B$10000,$A333,'OWNERSHIP 1%'!$U$2:$U$10000,1)),2),"")</f>
        <v>31</v>
      </c>
      <c r="E333" s="27">
        <f>IFERROR(ROUND(SUMIFS('OWNERSHIP 1%'!$V$2:$V$7159,'OWNERSHIP 1%'!$B$2:$B$7159,$A333,'OWNERSHIP 1%'!$U$2:$U$7159,1,'OWNERSHIP 1%'!$W$2:$W$7159,"&lt;=3"),2),"")</f>
        <v>50.07</v>
      </c>
      <c r="F333" s="27" cm="1">
        <f t="array" ref="F333">IFERROR(SUMPRODUCT(('OWNERSHIP 1%'!$B$2:$B$10000=$A333)*('OWNERSHIP 1%'!$U$2:$U$10000=1)*('OWNERSHIP 1%'!$V$2:$V$10000&gt;=1)),0)</f>
        <v>14</v>
      </c>
      <c r="G333" s="27">
        <f t="shared" si="17"/>
        <v>30</v>
      </c>
      <c r="H333" s="27" t="str">
        <f t="shared" si="18"/>
        <v>Moderat</v>
      </c>
      <c r="I333" s="27" t="str">
        <f t="shared" si="19"/>
        <v>Sedang</v>
      </c>
    </row>
    <row r="334" spans="1:9" x14ac:dyDescent="0.25">
      <c r="A334" s="27" t="str">
        <f>" "&amp;'TICKER LIST'!B334</f>
        <v xml:space="preserve"> BJBR</v>
      </c>
      <c r="B334" s="27">
        <f>IFERROR(ROUND(MAX(0,MIN(100,100-SUMIFS('OWNERSHIP 1%'!$V$2:$V$10000,'OWNERSHIP 1%'!$B$2:$B$10000,$A334,'OWNERSHIP 1%'!$U$2:$U$10000,1))),2),"")</f>
        <v>27.71</v>
      </c>
      <c r="C334" s="27" cm="1">
        <f t="array" ref="C334">IFERROR(ROUND(SUMPRODUCT(('OWNERSHIP 1%'!$B$2:$B$10000=$A334)*('OWNERSHIP 1%'!$U$2:$U$10000=1)*('OWNERSHIP 1%'!$V$2:$V$10000)^2),0),"")</f>
        <v>1613</v>
      </c>
      <c r="D334" s="27">
        <f>IFERROR(ROUND(_xlfn.SINGLE(_xlfn.MAXIFS('OWNERSHIP 1%'!$V$2:$V$10000,'OWNERSHIP 1%'!$B$2:$B$10000,$A334,'OWNERSHIP 1%'!$U$2:$U$10000,1)),2),"")</f>
        <v>38.520000000000003</v>
      </c>
      <c r="E334" s="27">
        <f>IFERROR(ROUND(SUMIFS('OWNERSHIP 1%'!$V$2:$V$7159,'OWNERSHIP 1%'!$B$2:$B$7159,$A334,'OWNERSHIP 1%'!$U$2:$U$7159,1,'OWNERSHIP 1%'!$W$2:$W$7159,"&lt;=3"),2),"")</f>
        <v>50.71</v>
      </c>
      <c r="F334" s="27" cm="1">
        <f t="array" ref="F334">IFERROR(SUMPRODUCT(('OWNERSHIP 1%'!$B$2:$B$10000=$A334)*('OWNERSHIP 1%'!$U$2:$U$10000=1)*('OWNERSHIP 1%'!$V$2:$V$10000&gt;=1)),0)</f>
        <v>14</v>
      </c>
      <c r="G334" s="27">
        <f t="shared" si="17"/>
        <v>31</v>
      </c>
      <c r="H334" s="27" t="str">
        <f t="shared" si="18"/>
        <v>Moderat</v>
      </c>
      <c r="I334" s="27" t="str">
        <f t="shared" si="19"/>
        <v>Sedang</v>
      </c>
    </row>
    <row r="335" spans="1:9" x14ac:dyDescent="0.25">
      <c r="A335" s="27" t="str">
        <f>" "&amp;'TICKER LIST'!B335</f>
        <v xml:space="preserve"> BJTM</v>
      </c>
      <c r="B335" s="27">
        <f>IFERROR(ROUND(MAX(0,MIN(100,100-SUMIFS('OWNERSHIP 1%'!$V$2:$V$10000,'OWNERSHIP 1%'!$B$2:$B$10000,$A335,'OWNERSHIP 1%'!$U$2:$U$10000,1))),2),"")</f>
        <v>31.66</v>
      </c>
      <c r="C335" s="27" cm="1">
        <f t="array" ref="C335">IFERROR(ROUND(SUMPRODUCT(('OWNERSHIP 1%'!$B$2:$B$10000=$A335)*('OWNERSHIP 1%'!$U$2:$U$10000=1)*('OWNERSHIP 1%'!$V$2:$V$10000)^2),0),"")</f>
        <v>2649</v>
      </c>
      <c r="D335" s="27">
        <f>IFERROR(ROUND(_xlfn.SINGLE(_xlfn.MAXIFS('OWNERSHIP 1%'!$V$2:$V$10000,'OWNERSHIP 1%'!$B$2:$B$10000,$A335,'OWNERSHIP 1%'!$U$2:$U$10000,1)),2),"")</f>
        <v>51.13</v>
      </c>
      <c r="E335" s="27">
        <f>IFERROR(ROUND(SUMIFS('OWNERSHIP 1%'!$V$2:$V$7159,'OWNERSHIP 1%'!$B$2:$B$7159,$A335,'OWNERSHIP 1%'!$U$2:$U$7159,1,'OWNERSHIP 1%'!$W$2:$W$7159,"&lt;=3"),2),"")</f>
        <v>56.36</v>
      </c>
      <c r="F335" s="27" cm="1">
        <f t="array" ref="F335">IFERROR(SUMPRODUCT(('OWNERSHIP 1%'!$B$2:$B$10000=$A335)*('OWNERSHIP 1%'!$U$2:$U$10000=1)*('OWNERSHIP 1%'!$V$2:$V$10000&gt;=1)),0)</f>
        <v>10</v>
      </c>
      <c r="G335" s="27">
        <f t="shared" si="17"/>
        <v>42</v>
      </c>
      <c r="H335" s="27" t="str">
        <f t="shared" si="18"/>
        <v>Mayoritas</v>
      </c>
      <c r="I335" s="27" t="str">
        <f t="shared" si="19"/>
        <v>Sedang</v>
      </c>
    </row>
    <row r="336" spans="1:9" x14ac:dyDescent="0.25">
      <c r="A336" s="27" t="str">
        <f>" "&amp;'TICKER LIST'!B336</f>
        <v xml:space="preserve"> BKDP</v>
      </c>
      <c r="B336" s="27">
        <f>IFERROR(ROUND(MAX(0,MIN(100,100-SUMIFS('OWNERSHIP 1%'!$V$2:$V$10000,'OWNERSHIP 1%'!$B$2:$B$10000,$A336,'OWNERSHIP 1%'!$U$2:$U$10000,1))),2),"")</f>
        <v>5.72</v>
      </c>
      <c r="C336" s="27" cm="1">
        <f t="array" ref="C336">IFERROR(ROUND(SUMPRODUCT(('OWNERSHIP 1%'!$B$2:$B$10000=$A336)*('OWNERSHIP 1%'!$U$2:$U$10000=1)*('OWNERSHIP 1%'!$V$2:$V$10000)^2),0),"")</f>
        <v>2405</v>
      </c>
      <c r="D336" s="27">
        <f>IFERROR(ROUND(_xlfn.SINGLE(_xlfn.MAXIFS('OWNERSHIP 1%'!$V$2:$V$10000,'OWNERSHIP 1%'!$B$2:$B$10000,$A336,'OWNERSHIP 1%'!$U$2:$U$10000,1)),2),"")</f>
        <v>34.6</v>
      </c>
      <c r="E336" s="27">
        <f>IFERROR(ROUND(SUMIFS('OWNERSHIP 1%'!$V$2:$V$7159,'OWNERSHIP 1%'!$B$2:$B$7159,$A336,'OWNERSHIP 1%'!$U$2:$U$7159,1,'OWNERSHIP 1%'!$W$2:$W$7159,"&lt;=3"),2),"")</f>
        <v>75.66</v>
      </c>
      <c r="F336" s="27" cm="1">
        <f t="array" ref="F336">IFERROR(SUMPRODUCT(('OWNERSHIP 1%'!$B$2:$B$10000=$A336)*('OWNERSHIP 1%'!$U$2:$U$10000=1)*('OWNERSHIP 1%'!$V$2:$V$10000&gt;=1)),0)</f>
        <v>9</v>
      </c>
      <c r="G336" s="27">
        <f t="shared" si="17"/>
        <v>49</v>
      </c>
      <c r="H336" s="27" t="str">
        <f t="shared" si="18"/>
        <v>Terkonsentrasi</v>
      </c>
      <c r="I336" s="27" t="str">
        <f t="shared" si="19"/>
        <v>Sedang</v>
      </c>
    </row>
    <row r="337" spans="1:9" x14ac:dyDescent="0.25">
      <c r="A337" s="27" t="str">
        <f>" "&amp;'TICKER LIST'!B337</f>
        <v xml:space="preserve"> BKSL</v>
      </c>
      <c r="B337" s="27">
        <f>IFERROR(ROUND(MAX(0,MIN(100,100-SUMIFS('OWNERSHIP 1%'!$V$2:$V$10000,'OWNERSHIP 1%'!$B$2:$B$10000,$A337,'OWNERSHIP 1%'!$U$2:$U$10000,1))),2),"")</f>
        <v>18</v>
      </c>
      <c r="C337" s="27" cm="1">
        <f t="array" ref="C337">IFERROR(ROUND(SUMPRODUCT(('OWNERSHIP 1%'!$B$2:$B$10000=$A337)*('OWNERSHIP 1%'!$U$2:$U$10000=1)*('OWNERSHIP 1%'!$V$2:$V$10000)^2),0),"")</f>
        <v>4331</v>
      </c>
      <c r="D337" s="27">
        <f>IFERROR(ROUND(_xlfn.SINGLE(_xlfn.MAXIFS('OWNERSHIP 1%'!$V$2:$V$10000,'OWNERSHIP 1%'!$B$2:$B$10000,$A337,'OWNERSHIP 1%'!$U$2:$U$10000,1)),2),"")</f>
        <v>65.27</v>
      </c>
      <c r="E337" s="27">
        <f>IFERROR(ROUND(SUMIFS('OWNERSHIP 1%'!$V$2:$V$7159,'OWNERSHIP 1%'!$B$2:$B$7159,$A337,'OWNERSHIP 1%'!$U$2:$U$7159,1,'OWNERSHIP 1%'!$W$2:$W$7159,"&lt;=3"),2),"")</f>
        <v>76.040000000000006</v>
      </c>
      <c r="F337" s="27" cm="1">
        <f t="array" ref="F337">IFERROR(SUMPRODUCT(('OWNERSHIP 1%'!$B$2:$B$10000=$A337)*('OWNERSHIP 1%'!$U$2:$U$10000=1)*('OWNERSHIP 1%'!$V$2:$V$10000&gt;=1)),0)</f>
        <v>7</v>
      </c>
      <c r="G337" s="27">
        <f t="shared" si="17"/>
        <v>60</v>
      </c>
      <c r="H337" s="27" t="str">
        <f t="shared" si="18"/>
        <v>Mayoritas</v>
      </c>
      <c r="I337" s="27" t="str">
        <f t="shared" si="19"/>
        <v>Tinggi</v>
      </c>
    </row>
    <row r="338" spans="1:9" x14ac:dyDescent="0.25">
      <c r="A338" s="27" t="str">
        <f>" "&amp;'TICKER LIST'!B338</f>
        <v xml:space="preserve"> BKSW</v>
      </c>
      <c r="B338" s="27">
        <f>IFERROR(ROUND(MAX(0,MIN(100,100-SUMIFS('OWNERSHIP 1%'!$V$2:$V$10000,'OWNERSHIP 1%'!$B$2:$B$10000,$A338,'OWNERSHIP 1%'!$U$2:$U$10000,1))),2),"")</f>
        <v>4.37</v>
      </c>
      <c r="C338" s="27" cm="1">
        <f t="array" ref="C338">IFERROR(ROUND(SUMPRODUCT(('OWNERSHIP 1%'!$B$2:$B$10000=$A338)*('OWNERSHIP 1%'!$U$2:$U$10000=1)*('OWNERSHIP 1%'!$V$2:$V$10000)^2),0),"")</f>
        <v>8395</v>
      </c>
      <c r="D338" s="27">
        <f>IFERROR(ROUND(_xlfn.SINGLE(_xlfn.MAXIFS('OWNERSHIP 1%'!$V$2:$V$10000,'OWNERSHIP 1%'!$B$2:$B$10000,$A338,'OWNERSHIP 1%'!$U$2:$U$10000,1)),2),"")</f>
        <v>91.57</v>
      </c>
      <c r="E338" s="27">
        <f>IFERROR(ROUND(SUMIFS('OWNERSHIP 1%'!$V$2:$V$7159,'OWNERSHIP 1%'!$B$2:$B$7159,$A338,'OWNERSHIP 1%'!$U$2:$U$7159,1,'OWNERSHIP 1%'!$W$2:$W$7159,"&lt;=3"),2),"")</f>
        <v>95.63</v>
      </c>
      <c r="F338" s="27" cm="1">
        <f t="array" ref="F338">IFERROR(SUMPRODUCT(('OWNERSHIP 1%'!$B$2:$B$10000=$A338)*('OWNERSHIP 1%'!$U$2:$U$10000=1)*('OWNERSHIP 1%'!$V$2:$V$10000&gt;=1)),0)</f>
        <v>3</v>
      </c>
      <c r="G338" s="27">
        <f t="shared" si="17"/>
        <v>89</v>
      </c>
      <c r="H338" s="27" t="str">
        <f t="shared" si="18"/>
        <v>Mayoritas</v>
      </c>
      <c r="I338" s="27" t="str">
        <f t="shared" si="19"/>
        <v>Tinggi</v>
      </c>
    </row>
    <row r="339" spans="1:9" x14ac:dyDescent="0.25">
      <c r="A339" s="27" t="str">
        <f>" "&amp;'TICKER LIST'!B339</f>
        <v xml:space="preserve"> BLTA</v>
      </c>
      <c r="B339" s="27">
        <f>IFERROR(ROUND(MAX(0,MIN(100,100-SUMIFS('OWNERSHIP 1%'!$V$2:$V$10000,'OWNERSHIP 1%'!$B$2:$B$10000,$A339,'OWNERSHIP 1%'!$U$2:$U$10000,1))),2),"")</f>
        <v>41.48</v>
      </c>
      <c r="C339" s="27" cm="1">
        <f t="array" ref="C339">IFERROR(ROUND(SUMPRODUCT(('OWNERSHIP 1%'!$B$2:$B$10000=$A339)*('OWNERSHIP 1%'!$U$2:$U$10000=1)*('OWNERSHIP 1%'!$V$2:$V$10000)^2),0),"")</f>
        <v>481</v>
      </c>
      <c r="D339" s="27">
        <f>IFERROR(ROUND(_xlfn.SINGLE(_xlfn.MAXIFS('OWNERSHIP 1%'!$V$2:$V$10000,'OWNERSHIP 1%'!$B$2:$B$10000,$A339,'OWNERSHIP 1%'!$U$2:$U$10000,1)),2),"")</f>
        <v>17.41</v>
      </c>
      <c r="E339" s="27">
        <f>IFERROR(ROUND(SUMIFS('OWNERSHIP 1%'!$V$2:$V$7159,'OWNERSHIP 1%'!$B$2:$B$7159,$A339,'OWNERSHIP 1%'!$U$2:$U$7159,1,'OWNERSHIP 1%'!$W$2:$W$7159,"&lt;=3"),2),"")</f>
        <v>31.2</v>
      </c>
      <c r="F339" s="27" cm="1">
        <f t="array" ref="F339">IFERROR(SUMPRODUCT(('OWNERSHIP 1%'!$B$2:$B$10000=$A339)*('OWNERSHIP 1%'!$U$2:$U$10000=1)*('OWNERSHIP 1%'!$V$2:$V$10000&gt;=1)),0)</f>
        <v>15</v>
      </c>
      <c r="G339" s="27">
        <f t="shared" si="17"/>
        <v>18</v>
      </c>
      <c r="H339" s="27" t="str">
        <f t="shared" si="18"/>
        <v>Tersebar</v>
      </c>
      <c r="I339" s="27" t="str">
        <f t="shared" si="19"/>
        <v>Rendah</v>
      </c>
    </row>
    <row r="340" spans="1:9" x14ac:dyDescent="0.25">
      <c r="A340" s="27" t="str">
        <f>" "&amp;'TICKER LIST'!B340</f>
        <v xml:space="preserve"> BLTZ</v>
      </c>
      <c r="B340" s="27">
        <f>IFERROR(ROUND(MAX(0,MIN(100,100-SUMIFS('OWNERSHIP 1%'!$V$2:$V$10000,'OWNERSHIP 1%'!$B$2:$B$10000,$A340,'OWNERSHIP 1%'!$U$2:$U$10000,1))),2),"")</f>
        <v>0.74</v>
      </c>
      <c r="C340" s="27" cm="1">
        <f t="array" ref="C340">IFERROR(ROUND(SUMPRODUCT(('OWNERSHIP 1%'!$B$2:$B$10000=$A340)*('OWNERSHIP 1%'!$U$2:$U$10000=1)*('OWNERSHIP 1%'!$V$2:$V$10000)^2),0),"")</f>
        <v>4235</v>
      </c>
      <c r="D340" s="27">
        <f>IFERROR(ROUND(_xlfn.SINGLE(_xlfn.MAXIFS('OWNERSHIP 1%'!$V$2:$V$10000,'OWNERSHIP 1%'!$B$2:$B$10000,$A340,'OWNERSHIP 1%'!$U$2:$U$10000,1)),2),"")</f>
        <v>51</v>
      </c>
      <c r="E340" s="27">
        <f>IFERROR(ROUND(SUMIFS('OWNERSHIP 1%'!$V$2:$V$7159,'OWNERSHIP 1%'!$B$2:$B$7159,$A340,'OWNERSHIP 1%'!$U$2:$U$7159,1,'OWNERSHIP 1%'!$W$2:$W$7159,"&lt;=3"),2),"")</f>
        <v>95.26</v>
      </c>
      <c r="F340" s="27" cm="1">
        <f t="array" ref="F340">IFERROR(SUMPRODUCT(('OWNERSHIP 1%'!$B$2:$B$10000=$A340)*('OWNERSHIP 1%'!$U$2:$U$10000=1)*('OWNERSHIP 1%'!$V$2:$V$10000&gt;=1)),0)</f>
        <v>4</v>
      </c>
      <c r="G340" s="27">
        <f t="shared" si="17"/>
        <v>69</v>
      </c>
      <c r="H340" s="27" t="str">
        <f t="shared" si="18"/>
        <v>Mayoritas</v>
      </c>
      <c r="I340" s="27" t="str">
        <f t="shared" si="19"/>
        <v>Tinggi</v>
      </c>
    </row>
    <row r="341" spans="1:9" x14ac:dyDescent="0.25">
      <c r="A341" s="27" t="str">
        <f>" "&amp;'TICKER LIST'!B341</f>
        <v xml:space="preserve"> BMAS</v>
      </c>
      <c r="B341" s="27">
        <f>IFERROR(ROUND(MAX(0,MIN(100,100-SUMIFS('OWNERSHIP 1%'!$V$2:$V$10000,'OWNERSHIP 1%'!$B$2:$B$10000,$A341,'OWNERSHIP 1%'!$U$2:$U$10000,1))),2),"")</f>
        <v>2.06</v>
      </c>
      <c r="C341" s="27" cm="1">
        <f t="array" ref="C341">IFERROR(ROUND(SUMPRODUCT(('OWNERSHIP 1%'!$B$2:$B$10000=$A341)*('OWNERSHIP 1%'!$U$2:$U$10000=1)*('OWNERSHIP 1%'!$V$2:$V$10000)^2),0),"")</f>
        <v>7445</v>
      </c>
      <c r="D341" s="27">
        <f>IFERROR(ROUND(_xlfn.SINGLE(_xlfn.MAXIFS('OWNERSHIP 1%'!$V$2:$V$10000,'OWNERSHIP 1%'!$B$2:$B$10000,$A341,'OWNERSHIP 1%'!$U$2:$U$10000,1)),2),"")</f>
        <v>86.03</v>
      </c>
      <c r="E341" s="27">
        <f>IFERROR(ROUND(SUMIFS('OWNERSHIP 1%'!$V$2:$V$7159,'OWNERSHIP 1%'!$B$2:$B$7159,$A341,'OWNERSHIP 1%'!$U$2:$U$7159,1,'OWNERSHIP 1%'!$W$2:$W$7159,"&lt;=3"),2),"")</f>
        <v>94.49</v>
      </c>
      <c r="F341" s="27" cm="1">
        <f t="array" ref="F341">IFERROR(SUMPRODUCT(('OWNERSHIP 1%'!$B$2:$B$10000=$A341)*('OWNERSHIP 1%'!$U$2:$U$10000=1)*('OWNERSHIP 1%'!$V$2:$V$10000&gt;=1)),0)</f>
        <v>5</v>
      </c>
      <c r="G341" s="27">
        <f t="shared" si="17"/>
        <v>82</v>
      </c>
      <c r="H341" s="27" t="str">
        <f t="shared" si="18"/>
        <v>Mayoritas</v>
      </c>
      <c r="I341" s="27" t="str">
        <f t="shared" si="19"/>
        <v>Tinggi</v>
      </c>
    </row>
    <row r="342" spans="1:9" x14ac:dyDescent="0.25">
      <c r="A342" s="27" t="str">
        <f>" "&amp;'TICKER LIST'!B342</f>
        <v xml:space="preserve"> BMRI</v>
      </c>
      <c r="B342" s="27">
        <f>IFERROR(ROUND(MAX(0,MIN(100,100-SUMIFS('OWNERSHIP 1%'!$V$2:$V$10000,'OWNERSHIP 1%'!$B$2:$B$10000,$A342,'OWNERSHIP 1%'!$U$2:$U$10000,1))),2),"")</f>
        <v>37.9</v>
      </c>
      <c r="C342" s="27" cm="1">
        <f t="array" ref="C342">IFERROR(ROUND(SUMPRODUCT(('OWNERSHIP 1%'!$B$2:$B$10000=$A342)*('OWNERSHIP 1%'!$U$2:$U$10000=1)*('OWNERSHIP 1%'!$V$2:$V$10000)^2),0),"")</f>
        <v>2718</v>
      </c>
      <c r="D342" s="27">
        <f>IFERROR(ROUND(_xlfn.SINGLE(_xlfn.MAXIFS('OWNERSHIP 1%'!$V$2:$V$10000,'OWNERSHIP 1%'!$B$2:$B$10000,$A342,'OWNERSHIP 1%'!$U$2:$U$10000,1)),2),"")</f>
        <v>51.48</v>
      </c>
      <c r="E342" s="27">
        <f>IFERROR(ROUND(SUMIFS('OWNERSHIP 1%'!$V$2:$V$7159,'OWNERSHIP 1%'!$B$2:$B$7159,$A342,'OWNERSHIP 1%'!$U$2:$U$7159,1,'OWNERSHIP 1%'!$W$2:$W$7159,"&lt;=3"),2),"")</f>
        <v>60.84</v>
      </c>
      <c r="F342" s="27" cm="1">
        <f t="array" ref="F342">IFERROR(SUMPRODUCT(('OWNERSHIP 1%'!$B$2:$B$10000=$A342)*('OWNERSHIP 1%'!$U$2:$U$10000=1)*('OWNERSHIP 1%'!$V$2:$V$10000&gt;=1)),0)</f>
        <v>4</v>
      </c>
      <c r="G342" s="27">
        <f t="shared" si="17"/>
        <v>50</v>
      </c>
      <c r="H342" s="27" t="str">
        <f t="shared" si="18"/>
        <v>Mayoritas</v>
      </c>
      <c r="I342" s="27" t="str">
        <f t="shared" si="19"/>
        <v>Sedang</v>
      </c>
    </row>
    <row r="343" spans="1:9" x14ac:dyDescent="0.25">
      <c r="A343" s="27" t="str">
        <f>" "&amp;'TICKER LIST'!B343</f>
        <v xml:space="preserve"> BMSR</v>
      </c>
      <c r="B343" s="27">
        <f>IFERROR(ROUND(MAX(0,MIN(100,100-SUMIFS('OWNERSHIP 1%'!$V$2:$V$10000,'OWNERSHIP 1%'!$B$2:$B$10000,$A343,'OWNERSHIP 1%'!$U$2:$U$10000,1))),2),"")</f>
        <v>6.04</v>
      </c>
      <c r="C343" s="27" cm="1">
        <f t="array" ref="C343">IFERROR(ROUND(SUMPRODUCT(('OWNERSHIP 1%'!$B$2:$B$10000=$A343)*('OWNERSHIP 1%'!$U$2:$U$10000=1)*('OWNERSHIP 1%'!$V$2:$V$10000)^2),0),"")</f>
        <v>3629</v>
      </c>
      <c r="D343" s="27">
        <f>IFERROR(ROUND(_xlfn.SINGLE(_xlfn.MAXIFS('OWNERSHIP 1%'!$V$2:$V$10000,'OWNERSHIP 1%'!$B$2:$B$10000,$A343,'OWNERSHIP 1%'!$U$2:$U$10000,1)),2),"")</f>
        <v>59.11</v>
      </c>
      <c r="E343" s="27">
        <f>IFERROR(ROUND(SUMIFS('OWNERSHIP 1%'!$V$2:$V$7159,'OWNERSHIP 1%'!$B$2:$B$7159,$A343,'OWNERSHIP 1%'!$U$2:$U$7159,1,'OWNERSHIP 1%'!$W$2:$W$7159,"&lt;=3"),2),"")</f>
        <v>68.41</v>
      </c>
      <c r="F343" s="27" cm="1">
        <f t="array" ref="F343">IFERROR(SUMPRODUCT(('OWNERSHIP 1%'!$B$2:$B$10000=$A343)*('OWNERSHIP 1%'!$U$2:$U$10000=1)*('OWNERSHIP 1%'!$V$2:$V$10000&gt;=1)),0)</f>
        <v>11</v>
      </c>
      <c r="G343" s="27">
        <f t="shared" si="17"/>
        <v>50</v>
      </c>
      <c r="H343" s="27" t="str">
        <f t="shared" si="18"/>
        <v>Mayoritas</v>
      </c>
      <c r="I343" s="27" t="str">
        <f t="shared" si="19"/>
        <v>Sedang</v>
      </c>
    </row>
    <row r="344" spans="1:9" x14ac:dyDescent="0.25">
      <c r="A344" s="27" t="str">
        <f>" "&amp;'TICKER LIST'!B344</f>
        <v xml:space="preserve"> BMTR</v>
      </c>
      <c r="B344" s="27">
        <f>IFERROR(ROUND(MAX(0,MIN(100,100-SUMIFS('OWNERSHIP 1%'!$V$2:$V$10000,'OWNERSHIP 1%'!$B$2:$B$10000,$A344,'OWNERSHIP 1%'!$U$2:$U$10000,1))),2),"")</f>
        <v>39.06</v>
      </c>
      <c r="C344" s="27" cm="1">
        <f t="array" ref="C344">IFERROR(ROUND(SUMPRODUCT(('OWNERSHIP 1%'!$B$2:$B$10000=$A344)*('OWNERSHIP 1%'!$U$2:$U$10000=1)*('OWNERSHIP 1%'!$V$2:$V$10000)^2),0),"")</f>
        <v>1262</v>
      </c>
      <c r="D344" s="27">
        <f>IFERROR(ROUND(_xlfn.SINGLE(_xlfn.MAXIFS('OWNERSHIP 1%'!$V$2:$V$10000,'OWNERSHIP 1%'!$B$2:$B$10000,$A344,'OWNERSHIP 1%'!$U$2:$U$10000,1)),2),"")</f>
        <v>34.32</v>
      </c>
      <c r="E344" s="27">
        <f>IFERROR(ROUND(SUMIFS('OWNERSHIP 1%'!$V$2:$V$7159,'OWNERSHIP 1%'!$B$2:$B$7159,$A344,'OWNERSHIP 1%'!$U$2:$U$7159,1,'OWNERSHIP 1%'!$W$2:$W$7159,"&lt;=3"),2),"")</f>
        <v>44.86</v>
      </c>
      <c r="F344" s="27" cm="1">
        <f t="array" ref="F344">IFERROR(SUMPRODUCT(('OWNERSHIP 1%'!$B$2:$B$10000=$A344)*('OWNERSHIP 1%'!$U$2:$U$10000=1)*('OWNERSHIP 1%'!$V$2:$V$10000&gt;=1)),0)</f>
        <v>14</v>
      </c>
      <c r="G344" s="27">
        <f t="shared" si="17"/>
        <v>28</v>
      </c>
      <c r="H344" s="27" t="str">
        <f t="shared" si="18"/>
        <v>Moderat</v>
      </c>
      <c r="I344" s="27" t="str">
        <f t="shared" si="19"/>
        <v>Sedang</v>
      </c>
    </row>
    <row r="345" spans="1:9" x14ac:dyDescent="0.25">
      <c r="A345" s="27" t="str">
        <f>" "&amp;'TICKER LIST'!B345</f>
        <v xml:space="preserve"> BNBA</v>
      </c>
      <c r="B345" s="27">
        <f>IFERROR(ROUND(MAX(0,MIN(100,100-SUMIFS('OWNERSHIP 1%'!$V$2:$V$10000,'OWNERSHIP 1%'!$B$2:$B$10000,$A345,'OWNERSHIP 1%'!$U$2:$U$10000,1))),2),"")</f>
        <v>8.35</v>
      </c>
      <c r="C345" s="27" cm="1">
        <f t="array" ref="C345">IFERROR(ROUND(SUMPRODUCT(('OWNERSHIP 1%'!$B$2:$B$10000=$A345)*('OWNERSHIP 1%'!$U$2:$U$10000=1)*('OWNERSHIP 1%'!$V$2:$V$10000)^2),0),"")</f>
        <v>2425</v>
      </c>
      <c r="D345" s="27">
        <f>IFERROR(ROUND(_xlfn.SINGLE(_xlfn.MAXIFS('OWNERSHIP 1%'!$V$2:$V$10000,'OWNERSHIP 1%'!$B$2:$B$10000,$A345,'OWNERSHIP 1%'!$U$2:$U$10000,1)),2),"")</f>
        <v>33.450000000000003</v>
      </c>
      <c r="E345" s="27">
        <f>IFERROR(ROUND(SUMIFS('OWNERSHIP 1%'!$V$2:$V$7159,'OWNERSHIP 1%'!$B$2:$B$7159,$A345,'OWNERSHIP 1%'!$U$2:$U$7159,1,'OWNERSHIP 1%'!$W$2:$W$7159,"&lt;=3"),2),"")</f>
        <v>80.7</v>
      </c>
      <c r="F345" s="27" cm="1">
        <f t="array" ref="F345">IFERROR(SUMPRODUCT(('OWNERSHIP 1%'!$B$2:$B$10000=$A345)*('OWNERSHIP 1%'!$U$2:$U$10000=1)*('OWNERSHIP 1%'!$V$2:$V$10000&gt;=1)),0)</f>
        <v>4</v>
      </c>
      <c r="G345" s="27">
        <f t="shared" si="17"/>
        <v>56</v>
      </c>
      <c r="H345" s="27" t="str">
        <f t="shared" si="18"/>
        <v>Terkonsentrasi</v>
      </c>
      <c r="I345" s="27" t="str">
        <f t="shared" si="19"/>
        <v>Tinggi</v>
      </c>
    </row>
    <row r="346" spans="1:9" x14ac:dyDescent="0.25">
      <c r="A346" s="27" t="str">
        <f>" "&amp;'TICKER LIST'!B346</f>
        <v xml:space="preserve"> BNBR</v>
      </c>
      <c r="B346" s="27">
        <f>IFERROR(ROUND(MAX(0,MIN(100,100-SUMIFS('OWNERSHIP 1%'!$V$2:$V$10000,'OWNERSHIP 1%'!$B$2:$B$10000,$A346,'OWNERSHIP 1%'!$U$2:$U$10000,1))),2),"")</f>
        <v>18.93</v>
      </c>
      <c r="C346" s="27" cm="1">
        <f t="array" ref="C346">IFERROR(ROUND(SUMPRODUCT(('OWNERSHIP 1%'!$B$2:$B$10000=$A346)*('OWNERSHIP 1%'!$U$2:$U$10000=1)*('OWNERSHIP 1%'!$V$2:$V$10000)^2),0),"")</f>
        <v>1107</v>
      </c>
      <c r="D346" s="27">
        <f>IFERROR(ROUND(_xlfn.SINGLE(_xlfn.MAXIFS('OWNERSHIP 1%'!$V$2:$V$10000,'OWNERSHIP 1%'!$B$2:$B$10000,$A346,'OWNERSHIP 1%'!$U$2:$U$10000,1)),2),"")</f>
        <v>25.31</v>
      </c>
      <c r="E346" s="27">
        <f>IFERROR(ROUND(SUMIFS('OWNERSHIP 1%'!$V$2:$V$7159,'OWNERSHIP 1%'!$B$2:$B$7159,$A346,'OWNERSHIP 1%'!$U$2:$U$7159,1,'OWNERSHIP 1%'!$W$2:$W$7159,"&lt;=3"),2),"")</f>
        <v>50.49</v>
      </c>
      <c r="F346" s="27" cm="1">
        <f t="array" ref="F346">IFERROR(SUMPRODUCT(('OWNERSHIP 1%'!$B$2:$B$10000=$A346)*('OWNERSHIP 1%'!$U$2:$U$10000=1)*('OWNERSHIP 1%'!$V$2:$V$10000&gt;=1)),0)</f>
        <v>13</v>
      </c>
      <c r="G346" s="27">
        <f t="shared" si="17"/>
        <v>30</v>
      </c>
      <c r="H346" s="27" t="str">
        <f t="shared" si="18"/>
        <v>Moderat</v>
      </c>
      <c r="I346" s="27" t="str">
        <f t="shared" si="19"/>
        <v>Sedang</v>
      </c>
    </row>
    <row r="347" spans="1:9" x14ac:dyDescent="0.25">
      <c r="A347" s="27" t="str">
        <f>" "&amp;'TICKER LIST'!B347</f>
        <v xml:space="preserve"> BNGA</v>
      </c>
      <c r="B347" s="27">
        <f>IFERROR(ROUND(MAX(0,MIN(100,100-SUMIFS('OWNERSHIP 1%'!$V$2:$V$10000,'OWNERSHIP 1%'!$B$2:$B$10000,$A347,'OWNERSHIP 1%'!$U$2:$U$10000,1))),2),"")</f>
        <v>7.53</v>
      </c>
      <c r="C347" s="27" cm="1">
        <f t="array" ref="C347">IFERROR(ROUND(SUMPRODUCT(('OWNERSHIP 1%'!$B$2:$B$10000=$A347)*('OWNERSHIP 1%'!$U$2:$U$10000=1)*('OWNERSHIP 1%'!$V$2:$V$10000)^2),0),"")</f>
        <v>8364</v>
      </c>
      <c r="D347" s="27">
        <f>IFERROR(ROUND(_xlfn.SINGLE(_xlfn.MAXIFS('OWNERSHIP 1%'!$V$2:$V$10000,'OWNERSHIP 1%'!$B$2:$B$10000,$A347,'OWNERSHIP 1%'!$U$2:$U$10000,1)),2),"")</f>
        <v>91.45</v>
      </c>
      <c r="E347" s="27">
        <f>IFERROR(ROUND(SUMIFS('OWNERSHIP 1%'!$V$2:$V$7159,'OWNERSHIP 1%'!$B$2:$B$7159,$A347,'OWNERSHIP 1%'!$U$2:$U$7159,1,'OWNERSHIP 1%'!$W$2:$W$7159,"&lt;=3"),2),"")</f>
        <v>92.47</v>
      </c>
      <c r="F347" s="27" cm="1">
        <f t="array" ref="F347">IFERROR(SUMPRODUCT(('OWNERSHIP 1%'!$B$2:$B$10000=$A347)*('OWNERSHIP 1%'!$U$2:$U$10000=1)*('OWNERSHIP 1%'!$V$2:$V$10000&gt;=1)),0)</f>
        <v>2</v>
      </c>
      <c r="G347" s="27">
        <f t="shared" si="17"/>
        <v>89</v>
      </c>
      <c r="H347" s="27" t="str">
        <f t="shared" si="18"/>
        <v>Mayoritas</v>
      </c>
      <c r="I347" s="27" t="str">
        <f t="shared" si="19"/>
        <v>Tinggi</v>
      </c>
    </row>
    <row r="348" spans="1:9" x14ac:dyDescent="0.25">
      <c r="A348" s="27" t="str">
        <f>" "&amp;'TICKER LIST'!B348</f>
        <v xml:space="preserve"> BNII</v>
      </c>
      <c r="B348" s="27">
        <f>IFERROR(ROUND(MAX(0,MIN(100,100-SUMIFS('OWNERSHIP 1%'!$V$2:$V$10000,'OWNERSHIP 1%'!$B$2:$B$10000,$A348,'OWNERSHIP 1%'!$U$2:$U$10000,1))),2),"")</f>
        <v>1.48</v>
      </c>
      <c r="C348" s="27" cm="1">
        <f t="array" ref="C348">IFERROR(ROUND(SUMPRODUCT(('OWNERSHIP 1%'!$B$2:$B$10000=$A348)*('OWNERSHIP 1%'!$U$2:$U$10000=1)*('OWNERSHIP 1%'!$V$2:$V$10000)^2),0),"")</f>
        <v>3304</v>
      </c>
      <c r="D348" s="27">
        <f>IFERROR(ROUND(_xlfn.SINGLE(_xlfn.MAXIFS('OWNERSHIP 1%'!$V$2:$V$10000,'OWNERSHIP 1%'!$B$2:$B$10000,$A348,'OWNERSHIP 1%'!$U$2:$U$10000,1)),2),"")</f>
        <v>45.02</v>
      </c>
      <c r="E348" s="27">
        <f>IFERROR(ROUND(SUMIFS('OWNERSHIP 1%'!$V$2:$V$7159,'OWNERSHIP 1%'!$B$2:$B$7159,$A348,'OWNERSHIP 1%'!$U$2:$U$7159,1,'OWNERSHIP 1%'!$W$2:$W$7159,"&lt;=3"),2),"")</f>
        <v>87.71</v>
      </c>
      <c r="F348" s="27" cm="1">
        <f t="array" ref="F348">IFERROR(SUMPRODUCT(('OWNERSHIP 1%'!$B$2:$B$10000=$A348)*('OWNERSHIP 1%'!$U$2:$U$10000=1)*('OWNERSHIP 1%'!$V$2:$V$10000&gt;=1)),0)</f>
        <v>6</v>
      </c>
      <c r="G348" s="27">
        <f t="shared" si="17"/>
        <v>60</v>
      </c>
      <c r="H348" s="27" t="str">
        <f t="shared" si="18"/>
        <v>Terkonsentrasi</v>
      </c>
      <c r="I348" s="27" t="str">
        <f t="shared" si="19"/>
        <v>Tinggi</v>
      </c>
    </row>
    <row r="349" spans="1:9" x14ac:dyDescent="0.25">
      <c r="A349" s="27" t="str">
        <f>" "&amp;'TICKER LIST'!B349</f>
        <v xml:space="preserve"> BNLI</v>
      </c>
      <c r="B349" s="27">
        <f>IFERROR(ROUND(MAX(0,MIN(100,100-SUMIFS('OWNERSHIP 1%'!$V$2:$V$10000,'OWNERSHIP 1%'!$B$2:$B$10000,$A349,'OWNERSHIP 1%'!$U$2:$U$10000,1))),2),"")</f>
        <v>0.28999999999999998</v>
      </c>
      <c r="C349" s="27" cm="1">
        <f t="array" ref="C349">IFERROR(ROUND(SUMPRODUCT(('OWNERSHIP 1%'!$B$2:$B$10000=$A349)*('OWNERSHIP 1%'!$U$2:$U$10000=1)*('OWNERSHIP 1%'!$V$2:$V$10000)^2),0),"")</f>
        <v>7989</v>
      </c>
      <c r="D349" s="27">
        <f>IFERROR(ROUND(_xlfn.SINGLE(_xlfn.MAXIFS('OWNERSHIP 1%'!$V$2:$V$10000,'OWNERSHIP 1%'!$B$2:$B$10000,$A349,'OWNERSHIP 1%'!$U$2:$U$10000,1)),2),"")</f>
        <v>89.12</v>
      </c>
      <c r="E349" s="27">
        <f>IFERROR(ROUND(SUMIFS('OWNERSHIP 1%'!$V$2:$V$7159,'OWNERSHIP 1%'!$B$2:$B$7159,$A349,'OWNERSHIP 1%'!$U$2:$U$7159,1,'OWNERSHIP 1%'!$W$2:$W$7159,"&lt;=3"),2),"")</f>
        <v>98.71</v>
      </c>
      <c r="F349" s="27" cm="1">
        <f t="array" ref="F349">IFERROR(SUMPRODUCT(('OWNERSHIP 1%'!$B$2:$B$10000=$A349)*('OWNERSHIP 1%'!$U$2:$U$10000=1)*('OWNERSHIP 1%'!$V$2:$V$10000&gt;=1)),0)</f>
        <v>4</v>
      </c>
      <c r="G349" s="27">
        <f t="shared" si="17"/>
        <v>87</v>
      </c>
      <c r="H349" s="27" t="str">
        <f t="shared" si="18"/>
        <v>Mayoritas</v>
      </c>
      <c r="I349" s="27" t="str">
        <f t="shared" si="19"/>
        <v>Tinggi</v>
      </c>
    </row>
    <row r="350" spans="1:9" x14ac:dyDescent="0.25">
      <c r="A350" s="27" t="str">
        <f>" "&amp;'TICKER LIST'!B350</f>
        <v xml:space="preserve"> BOLT</v>
      </c>
      <c r="B350" s="27">
        <f>IFERROR(ROUND(MAX(0,MIN(100,100-SUMIFS('OWNERSHIP 1%'!$V$2:$V$10000,'OWNERSHIP 1%'!$B$2:$B$10000,$A350,'OWNERSHIP 1%'!$U$2:$U$10000,1))),2),"")</f>
        <v>1.3</v>
      </c>
      <c r="C350" s="27" cm="1">
        <f t="array" ref="C350">IFERROR(ROUND(SUMPRODUCT(('OWNERSHIP 1%'!$B$2:$B$10000=$A350)*('OWNERSHIP 1%'!$U$2:$U$10000=1)*('OWNERSHIP 1%'!$V$2:$V$10000)^2),0),"")</f>
        <v>4368</v>
      </c>
      <c r="D350" s="27">
        <f>IFERROR(ROUND(_xlfn.SINGLE(_xlfn.MAXIFS('OWNERSHIP 1%'!$V$2:$V$10000,'OWNERSHIP 1%'!$B$2:$B$10000,$A350,'OWNERSHIP 1%'!$U$2:$U$10000,1)),2),"")</f>
        <v>63.83</v>
      </c>
      <c r="E350" s="27">
        <f>IFERROR(ROUND(SUMIFS('OWNERSHIP 1%'!$V$2:$V$7159,'OWNERSHIP 1%'!$B$2:$B$7159,$A350,'OWNERSHIP 1%'!$U$2:$U$7159,1,'OWNERSHIP 1%'!$W$2:$W$7159,"&lt;=3"),2),"")</f>
        <v>86.23</v>
      </c>
      <c r="F350" s="27" cm="1">
        <f t="array" ref="F350">IFERROR(SUMPRODUCT(('OWNERSHIP 1%'!$B$2:$B$10000=$A350)*('OWNERSHIP 1%'!$U$2:$U$10000=1)*('OWNERSHIP 1%'!$V$2:$V$10000&gt;=1)),0)</f>
        <v>8</v>
      </c>
      <c r="G350" s="27">
        <f t="shared" si="17"/>
        <v>62</v>
      </c>
      <c r="H350" s="27" t="str">
        <f t="shared" si="18"/>
        <v>Mayoritas</v>
      </c>
      <c r="I350" s="27" t="str">
        <f t="shared" si="19"/>
        <v>Tinggi</v>
      </c>
    </row>
    <row r="351" spans="1:9" x14ac:dyDescent="0.25">
      <c r="A351" s="27" t="str">
        <f>" "&amp;'TICKER LIST'!B351</f>
        <v xml:space="preserve"> BPFI</v>
      </c>
      <c r="B351" s="27">
        <f>IFERROR(ROUND(MAX(0,MIN(100,100-SUMIFS('OWNERSHIP 1%'!$V$2:$V$10000,'OWNERSHIP 1%'!$B$2:$B$10000,$A351,'OWNERSHIP 1%'!$U$2:$U$10000,1))),2),"")</f>
        <v>1.73</v>
      </c>
      <c r="C351" s="27" cm="1">
        <f t="array" ref="C351">IFERROR(ROUND(SUMPRODUCT(('OWNERSHIP 1%'!$B$2:$B$10000=$A351)*('OWNERSHIP 1%'!$U$2:$U$10000=1)*('OWNERSHIP 1%'!$V$2:$V$10000)^2),0),"")</f>
        <v>6813</v>
      </c>
      <c r="D351" s="27">
        <f>IFERROR(ROUND(_xlfn.SINGLE(_xlfn.MAXIFS('OWNERSHIP 1%'!$V$2:$V$10000,'OWNERSHIP 1%'!$B$2:$B$10000,$A351,'OWNERSHIP 1%'!$U$2:$U$10000,1)),2),"")</f>
        <v>82.03</v>
      </c>
      <c r="E351" s="27">
        <f>IFERROR(ROUND(SUMIFS('OWNERSHIP 1%'!$V$2:$V$7159,'OWNERSHIP 1%'!$B$2:$B$7159,$A351,'OWNERSHIP 1%'!$U$2:$U$7159,1,'OWNERSHIP 1%'!$W$2:$W$7159,"&lt;=3"),2),"")</f>
        <v>93.76</v>
      </c>
      <c r="F351" s="27" cm="1">
        <f t="array" ref="F351">IFERROR(SUMPRODUCT(('OWNERSHIP 1%'!$B$2:$B$10000=$A351)*('OWNERSHIP 1%'!$U$2:$U$10000=1)*('OWNERSHIP 1%'!$V$2:$V$10000&gt;=1)),0)</f>
        <v>6</v>
      </c>
      <c r="G351" s="27">
        <f t="shared" si="17"/>
        <v>78</v>
      </c>
      <c r="H351" s="27" t="str">
        <f t="shared" si="18"/>
        <v>Mayoritas</v>
      </c>
      <c r="I351" s="27" t="str">
        <f t="shared" si="19"/>
        <v>Tinggi</v>
      </c>
    </row>
    <row r="352" spans="1:9" x14ac:dyDescent="0.25">
      <c r="A352" s="27" t="str">
        <f>" "&amp;'TICKER LIST'!B352</f>
        <v xml:space="preserve"> BPII</v>
      </c>
      <c r="B352" s="27">
        <f>IFERROR(ROUND(MAX(0,MIN(100,100-SUMIFS('OWNERSHIP 1%'!$V$2:$V$10000,'OWNERSHIP 1%'!$B$2:$B$10000,$A352,'OWNERSHIP 1%'!$U$2:$U$10000,1))),2),"")</f>
        <v>0.26</v>
      </c>
      <c r="C352" s="27" cm="1">
        <f t="array" ref="C352">IFERROR(ROUND(SUMPRODUCT(('OWNERSHIP 1%'!$B$2:$B$10000=$A352)*('OWNERSHIP 1%'!$U$2:$U$10000=1)*('OWNERSHIP 1%'!$V$2:$V$10000)^2),0),"")</f>
        <v>8124</v>
      </c>
      <c r="D352" s="27">
        <f>IFERROR(ROUND(_xlfn.SINGLE(_xlfn.MAXIFS('OWNERSHIP 1%'!$V$2:$V$10000,'OWNERSHIP 1%'!$B$2:$B$10000,$A352,'OWNERSHIP 1%'!$U$2:$U$10000,1)),2),"")</f>
        <v>89.86</v>
      </c>
      <c r="E352" s="27">
        <f>IFERROR(ROUND(SUMIFS('OWNERSHIP 1%'!$V$2:$V$7159,'OWNERSHIP 1%'!$B$2:$B$7159,$A352,'OWNERSHIP 1%'!$U$2:$U$7159,1,'OWNERSHIP 1%'!$W$2:$W$7159,"&lt;=3"),2),"")</f>
        <v>99.74</v>
      </c>
      <c r="F352" s="27" cm="1">
        <f t="array" ref="F352">IFERROR(SUMPRODUCT(('OWNERSHIP 1%'!$B$2:$B$10000=$A352)*('OWNERSHIP 1%'!$U$2:$U$10000=1)*('OWNERSHIP 1%'!$V$2:$V$10000&gt;=1)),0)</f>
        <v>3</v>
      </c>
      <c r="G352" s="27">
        <f t="shared" si="17"/>
        <v>89</v>
      </c>
      <c r="H352" s="27" t="str">
        <f t="shared" si="18"/>
        <v>Mayoritas</v>
      </c>
      <c r="I352" s="27" t="str">
        <f t="shared" si="19"/>
        <v>Tinggi</v>
      </c>
    </row>
    <row r="353" spans="1:9" x14ac:dyDescent="0.25">
      <c r="A353" s="27" t="str">
        <f>" "&amp;'TICKER LIST'!B353</f>
        <v xml:space="preserve"> BRAM</v>
      </c>
      <c r="B353" s="27">
        <f>IFERROR(ROUND(MAX(0,MIN(100,100-SUMIFS('OWNERSHIP 1%'!$V$2:$V$10000,'OWNERSHIP 1%'!$B$2:$B$10000,$A353,'OWNERSHIP 1%'!$U$2:$U$10000,1))),2),"")</f>
        <v>1.1000000000000001</v>
      </c>
      <c r="C353" s="27" cm="1">
        <f t="array" ref="C353">IFERROR(ROUND(SUMPRODUCT(('OWNERSHIP 1%'!$B$2:$B$10000=$A353)*('OWNERSHIP 1%'!$U$2:$U$10000=1)*('OWNERSHIP 1%'!$V$2:$V$10000)^2),0),"")</f>
        <v>4150</v>
      </c>
      <c r="D353" s="27">
        <f>IFERROR(ROUND(_xlfn.SINGLE(_xlfn.MAXIFS('OWNERSHIP 1%'!$V$2:$V$10000,'OWNERSHIP 1%'!$B$2:$B$10000,$A353,'OWNERSHIP 1%'!$U$2:$U$10000,1)),2),"")</f>
        <v>61.59</v>
      </c>
      <c r="E353" s="27">
        <f>IFERROR(ROUND(SUMIFS('OWNERSHIP 1%'!$V$2:$V$7159,'OWNERSHIP 1%'!$B$2:$B$7159,$A353,'OWNERSHIP 1%'!$U$2:$U$7159,1,'OWNERSHIP 1%'!$W$2:$W$7159,"&lt;=3"),2),"")</f>
        <v>83.77</v>
      </c>
      <c r="F353" s="27" cm="1">
        <f t="array" ref="F353">IFERROR(SUMPRODUCT(('OWNERSHIP 1%'!$B$2:$B$10000=$A353)*('OWNERSHIP 1%'!$U$2:$U$10000=1)*('OWNERSHIP 1%'!$V$2:$V$10000&gt;=1)),0)</f>
        <v>8</v>
      </c>
      <c r="G353" s="27">
        <f t="shared" si="17"/>
        <v>61</v>
      </c>
      <c r="H353" s="27" t="str">
        <f t="shared" si="18"/>
        <v>Mayoritas</v>
      </c>
      <c r="I353" s="27" t="str">
        <f t="shared" si="19"/>
        <v>Tinggi</v>
      </c>
    </row>
    <row r="354" spans="1:9" x14ac:dyDescent="0.25">
      <c r="A354" s="27" t="str">
        <f>" "&amp;'TICKER LIST'!B354</f>
        <v xml:space="preserve"> BRMS</v>
      </c>
      <c r="B354" s="27">
        <f>IFERROR(ROUND(MAX(0,MIN(100,100-SUMIFS('OWNERSHIP 1%'!$V$2:$V$10000,'OWNERSHIP 1%'!$B$2:$B$10000,$A354,'OWNERSHIP 1%'!$U$2:$U$10000,1))),2),"")</f>
        <v>22.76</v>
      </c>
      <c r="C354" s="27" cm="1">
        <f t="array" ref="C354">IFERROR(ROUND(SUMPRODUCT(('OWNERSHIP 1%'!$B$2:$B$10000=$A354)*('OWNERSHIP 1%'!$U$2:$U$10000=1)*('OWNERSHIP 1%'!$V$2:$V$10000)^2),0),"")</f>
        <v>861</v>
      </c>
      <c r="D354" s="27">
        <f>IFERROR(ROUND(_xlfn.SINGLE(_xlfn.MAXIFS('OWNERSHIP 1%'!$V$2:$V$10000,'OWNERSHIP 1%'!$B$2:$B$10000,$A354,'OWNERSHIP 1%'!$U$2:$U$10000,1)),2),"")</f>
        <v>25.1</v>
      </c>
      <c r="E354" s="27">
        <f>IFERROR(ROUND(SUMIFS('OWNERSHIP 1%'!$V$2:$V$7159,'OWNERSHIP 1%'!$B$2:$B$7159,$A354,'OWNERSHIP 1%'!$U$2:$U$7159,1,'OWNERSHIP 1%'!$W$2:$W$7159,"&lt;=3"),2),"")</f>
        <v>40.159999999999997</v>
      </c>
      <c r="F354" s="27" cm="1">
        <f t="array" ref="F354">IFERROR(SUMPRODUCT(('OWNERSHIP 1%'!$B$2:$B$10000=$A354)*('OWNERSHIP 1%'!$U$2:$U$10000=1)*('OWNERSHIP 1%'!$V$2:$V$10000&gt;=1)),0)</f>
        <v>17</v>
      </c>
      <c r="G354" s="27">
        <f t="shared" si="17"/>
        <v>21</v>
      </c>
      <c r="H354" s="27" t="str">
        <f t="shared" si="18"/>
        <v>Moderat</v>
      </c>
      <c r="I354" s="27" t="str">
        <f t="shared" si="19"/>
        <v>Rendah</v>
      </c>
    </row>
    <row r="355" spans="1:9" x14ac:dyDescent="0.25">
      <c r="A355" s="27" t="str">
        <f>" "&amp;'TICKER LIST'!B355</f>
        <v xml:space="preserve"> BRNA</v>
      </c>
      <c r="B355" s="27">
        <f>IFERROR(ROUND(MAX(0,MIN(100,100-SUMIFS('OWNERSHIP 1%'!$V$2:$V$10000,'OWNERSHIP 1%'!$B$2:$B$10000,$A355,'OWNERSHIP 1%'!$U$2:$U$10000,1))),2),"")</f>
        <v>4.32</v>
      </c>
      <c r="C355" s="27" cm="1">
        <f t="array" ref="C355">IFERROR(ROUND(SUMPRODUCT(('OWNERSHIP 1%'!$B$2:$B$10000=$A355)*('OWNERSHIP 1%'!$U$2:$U$10000=1)*('OWNERSHIP 1%'!$V$2:$V$10000)^2),0),"")</f>
        <v>3190</v>
      </c>
      <c r="D355" s="27">
        <f>IFERROR(ROUND(_xlfn.SINGLE(_xlfn.MAXIFS('OWNERSHIP 1%'!$V$2:$V$10000,'OWNERSHIP 1%'!$B$2:$B$10000,$A355,'OWNERSHIP 1%'!$U$2:$U$10000,1)),2),"")</f>
        <v>54.57</v>
      </c>
      <c r="E355" s="27">
        <f>IFERROR(ROUND(SUMIFS('OWNERSHIP 1%'!$V$2:$V$7159,'OWNERSHIP 1%'!$B$2:$B$7159,$A355,'OWNERSHIP 1%'!$U$2:$U$7159,1,'OWNERSHIP 1%'!$W$2:$W$7159,"&lt;=3"),2),"")</f>
        <v>70.11</v>
      </c>
      <c r="F355" s="27" cm="1">
        <f t="array" ref="F355">IFERROR(SUMPRODUCT(('OWNERSHIP 1%'!$B$2:$B$10000=$A355)*('OWNERSHIP 1%'!$U$2:$U$10000=1)*('OWNERSHIP 1%'!$V$2:$V$10000&gt;=1)),0)</f>
        <v>13</v>
      </c>
      <c r="G355" s="27">
        <f t="shared" si="17"/>
        <v>46</v>
      </c>
      <c r="H355" s="27" t="str">
        <f t="shared" si="18"/>
        <v>Mayoritas</v>
      </c>
      <c r="I355" s="27" t="str">
        <f t="shared" si="19"/>
        <v>Sedang</v>
      </c>
    </row>
    <row r="356" spans="1:9" x14ac:dyDescent="0.25">
      <c r="A356" s="27" t="str">
        <f>" "&amp;'TICKER LIST'!B356</f>
        <v xml:space="preserve"> BRPT</v>
      </c>
      <c r="B356" s="27">
        <f>IFERROR(ROUND(MAX(0,MIN(100,100-SUMIFS('OWNERSHIP 1%'!$V$2:$V$10000,'OWNERSHIP 1%'!$B$2:$B$10000,$A356,'OWNERSHIP 1%'!$U$2:$U$10000,1))),2),"")</f>
        <v>22.33</v>
      </c>
      <c r="C356" s="27" cm="1">
        <f t="array" ref="C356">IFERROR(ROUND(SUMPRODUCT(('OWNERSHIP 1%'!$B$2:$B$10000=$A356)*('OWNERSHIP 1%'!$U$2:$U$10000=1)*('OWNERSHIP 1%'!$V$2:$V$10000)^2),0),"")</f>
        <v>5120</v>
      </c>
      <c r="D356" s="27">
        <f>IFERROR(ROUND(_xlfn.SINGLE(_xlfn.MAXIFS('OWNERSHIP 1%'!$V$2:$V$10000,'OWNERSHIP 1%'!$B$2:$B$10000,$A356,'OWNERSHIP 1%'!$U$2:$U$10000,1)),2),"")</f>
        <v>71.37</v>
      </c>
      <c r="E356" s="27">
        <f>IFERROR(ROUND(SUMIFS('OWNERSHIP 1%'!$V$2:$V$7159,'OWNERSHIP 1%'!$B$2:$B$7159,$A356,'OWNERSHIP 1%'!$U$2:$U$7159,1,'OWNERSHIP 1%'!$W$2:$W$7159,"&lt;=3"),2),"")</f>
        <v>77.67</v>
      </c>
      <c r="F356" s="27" cm="1">
        <f t="array" ref="F356">IFERROR(SUMPRODUCT(('OWNERSHIP 1%'!$B$2:$B$10000=$A356)*('OWNERSHIP 1%'!$U$2:$U$10000=1)*('OWNERSHIP 1%'!$V$2:$V$10000&gt;=1)),0)</f>
        <v>3</v>
      </c>
      <c r="G356" s="27">
        <f t="shared" si="17"/>
        <v>68</v>
      </c>
      <c r="H356" s="27" t="str">
        <f t="shared" si="18"/>
        <v>Mayoritas</v>
      </c>
      <c r="I356" s="27" t="str">
        <f t="shared" si="19"/>
        <v>Tinggi</v>
      </c>
    </row>
    <row r="357" spans="1:9" x14ac:dyDescent="0.25">
      <c r="A357" s="27" t="str">
        <f>" "&amp;'TICKER LIST'!B357</f>
        <v xml:space="preserve"> BSDE</v>
      </c>
      <c r="B357" s="27">
        <f>IFERROR(ROUND(MAX(0,MIN(100,100-SUMIFS('OWNERSHIP 1%'!$V$2:$V$10000,'OWNERSHIP 1%'!$B$2:$B$10000,$A357,'OWNERSHIP 1%'!$U$2:$U$10000,1))),2),"")</f>
        <v>16.57</v>
      </c>
      <c r="C357" s="27" cm="1">
        <f t="array" ref="C357">IFERROR(ROUND(SUMPRODUCT(('OWNERSHIP 1%'!$B$2:$B$10000=$A357)*('OWNERSHIP 1%'!$U$2:$U$10000=1)*('OWNERSHIP 1%'!$V$2:$V$10000)^2),0),"")</f>
        <v>3047</v>
      </c>
      <c r="D357" s="27">
        <f>IFERROR(ROUND(_xlfn.SINGLE(_xlfn.MAXIFS('OWNERSHIP 1%'!$V$2:$V$10000,'OWNERSHIP 1%'!$B$2:$B$10000,$A357,'OWNERSHIP 1%'!$U$2:$U$10000,1)),2),"")</f>
        <v>48.73</v>
      </c>
      <c r="E357" s="27">
        <f>IFERROR(ROUND(SUMIFS('OWNERSHIP 1%'!$V$2:$V$7159,'OWNERSHIP 1%'!$B$2:$B$7159,$A357,'OWNERSHIP 1%'!$U$2:$U$7159,1,'OWNERSHIP 1%'!$W$2:$W$7159,"&lt;=3"),2),"")</f>
        <v>77.06</v>
      </c>
      <c r="F357" s="27" cm="1">
        <f t="array" ref="F357">IFERROR(SUMPRODUCT(('OWNERSHIP 1%'!$B$2:$B$10000=$A357)*('OWNERSHIP 1%'!$U$2:$U$10000=1)*('OWNERSHIP 1%'!$V$2:$V$10000&gt;=1)),0)</f>
        <v>8</v>
      </c>
      <c r="G357" s="27">
        <f t="shared" si="17"/>
        <v>53</v>
      </c>
      <c r="H357" s="27" t="str">
        <f t="shared" si="18"/>
        <v>Terkonsentrasi</v>
      </c>
      <c r="I357" s="27" t="str">
        <f t="shared" si="19"/>
        <v>Sedang</v>
      </c>
    </row>
    <row r="358" spans="1:9" x14ac:dyDescent="0.25">
      <c r="A358" s="27" t="str">
        <f>" "&amp;'TICKER LIST'!B358</f>
        <v xml:space="preserve"> BSIM</v>
      </c>
      <c r="B358" s="27">
        <f>IFERROR(ROUND(MAX(0,MIN(100,100-SUMIFS('OWNERSHIP 1%'!$V$2:$V$10000,'OWNERSHIP 1%'!$B$2:$B$10000,$A358,'OWNERSHIP 1%'!$U$2:$U$10000,1))),2),"")</f>
        <v>5.07</v>
      </c>
      <c r="C358" s="27" cm="1">
        <f t="array" ref="C358">IFERROR(ROUND(SUMPRODUCT(('OWNERSHIP 1%'!$B$2:$B$10000=$A358)*('OWNERSHIP 1%'!$U$2:$U$10000=1)*('OWNERSHIP 1%'!$V$2:$V$10000)^2),0),"")</f>
        <v>3700</v>
      </c>
      <c r="D358" s="27">
        <f>IFERROR(ROUND(_xlfn.SINGLE(_xlfn.MAXIFS('OWNERSHIP 1%'!$V$2:$V$10000,'OWNERSHIP 1%'!$B$2:$B$10000,$A358,'OWNERSHIP 1%'!$U$2:$U$10000,1)),2),"")</f>
        <v>59.99</v>
      </c>
      <c r="E358" s="27">
        <f>IFERROR(ROUND(SUMIFS('OWNERSHIP 1%'!$V$2:$V$7159,'OWNERSHIP 1%'!$B$2:$B$7159,$A358,'OWNERSHIP 1%'!$U$2:$U$7159,1,'OWNERSHIP 1%'!$W$2:$W$7159,"&lt;=3"),2),"")</f>
        <v>68.569999999999993</v>
      </c>
      <c r="F358" s="27" cm="1">
        <f t="array" ref="F358">IFERROR(SUMPRODUCT(('OWNERSHIP 1%'!$B$2:$B$10000=$A358)*('OWNERSHIP 1%'!$U$2:$U$10000=1)*('OWNERSHIP 1%'!$V$2:$V$10000&gt;=1)),0)</f>
        <v>15</v>
      </c>
      <c r="G358" s="27">
        <f t="shared" si="17"/>
        <v>46</v>
      </c>
      <c r="H358" s="27" t="str">
        <f t="shared" si="18"/>
        <v>Mayoritas</v>
      </c>
      <c r="I358" s="27" t="str">
        <f t="shared" si="19"/>
        <v>Sedang</v>
      </c>
    </row>
    <row r="359" spans="1:9" x14ac:dyDescent="0.25">
      <c r="A359" s="27" t="str">
        <f>" "&amp;'TICKER LIST'!B359</f>
        <v xml:space="preserve"> BSSR</v>
      </c>
      <c r="B359" s="27">
        <f>IFERROR(ROUND(MAX(0,MIN(100,100-SUMIFS('OWNERSHIP 1%'!$V$2:$V$10000,'OWNERSHIP 1%'!$B$2:$B$10000,$A359,'OWNERSHIP 1%'!$U$2:$U$10000,1))),2),"")</f>
        <v>9.26</v>
      </c>
      <c r="C359" s="27" cm="1">
        <f t="array" ref="C359">IFERROR(ROUND(SUMPRODUCT(('OWNERSHIP 1%'!$B$2:$B$10000=$A359)*('OWNERSHIP 1%'!$U$2:$U$10000=1)*('OWNERSHIP 1%'!$V$2:$V$10000)^2),0),"")</f>
        <v>3296</v>
      </c>
      <c r="D359" s="27">
        <f>IFERROR(ROUND(_xlfn.SINGLE(_xlfn.MAXIFS('OWNERSHIP 1%'!$V$2:$V$10000,'OWNERSHIP 1%'!$B$2:$B$10000,$A359,'OWNERSHIP 1%'!$U$2:$U$10000,1)),2),"")</f>
        <v>50</v>
      </c>
      <c r="E359" s="27">
        <f>IFERROR(ROUND(SUMIFS('OWNERSHIP 1%'!$V$2:$V$7159,'OWNERSHIP 1%'!$B$2:$B$7159,$A359,'OWNERSHIP 1%'!$U$2:$U$7159,1,'OWNERSHIP 1%'!$W$2:$W$7159,"&lt;=3"),2),"")</f>
        <v>85.74</v>
      </c>
      <c r="F359" s="27" cm="1">
        <f t="array" ref="F359">IFERROR(SUMPRODUCT(('OWNERSHIP 1%'!$B$2:$B$10000=$A359)*('OWNERSHIP 1%'!$U$2:$U$10000=1)*('OWNERSHIP 1%'!$V$2:$V$10000&gt;=1)),0)</f>
        <v>4</v>
      </c>
      <c r="G359" s="27">
        <f t="shared" si="17"/>
        <v>62</v>
      </c>
      <c r="H359" s="27" t="str">
        <f t="shared" si="18"/>
        <v>Mayoritas</v>
      </c>
      <c r="I359" s="27" t="str">
        <f t="shared" si="19"/>
        <v>Tinggi</v>
      </c>
    </row>
    <row r="360" spans="1:9" x14ac:dyDescent="0.25">
      <c r="A360" s="27" t="str">
        <f>" "&amp;'TICKER LIST'!B360</f>
        <v xml:space="preserve"> BSWD</v>
      </c>
      <c r="B360" s="27">
        <f>IFERROR(ROUND(MAX(0,MIN(100,100-SUMIFS('OWNERSHIP 1%'!$V$2:$V$10000,'OWNERSHIP 1%'!$B$2:$B$10000,$A360,'OWNERSHIP 1%'!$U$2:$U$10000,1))),2),"")</f>
        <v>2.37</v>
      </c>
      <c r="C360" s="27" cm="1">
        <f t="array" ref="C360">IFERROR(ROUND(SUMPRODUCT(('OWNERSHIP 1%'!$B$2:$B$10000=$A360)*('OWNERSHIP 1%'!$U$2:$U$10000=1)*('OWNERSHIP 1%'!$V$2:$V$10000)^2),0),"")</f>
        <v>8301</v>
      </c>
      <c r="D360" s="27">
        <f>IFERROR(ROUND(_xlfn.SINGLE(_xlfn.MAXIFS('OWNERSHIP 1%'!$V$2:$V$10000,'OWNERSHIP 1%'!$B$2:$B$10000,$A360,'OWNERSHIP 1%'!$U$2:$U$10000,1)),2),"")</f>
        <v>90.96</v>
      </c>
      <c r="E360" s="27">
        <f>IFERROR(ROUND(SUMIFS('OWNERSHIP 1%'!$V$2:$V$7159,'OWNERSHIP 1%'!$B$2:$B$7159,$A360,'OWNERSHIP 1%'!$U$2:$U$7159,1,'OWNERSHIP 1%'!$W$2:$W$7159,"&lt;=3"),2),"")</f>
        <v>97.63</v>
      </c>
      <c r="F360" s="27" cm="1">
        <f t="array" ref="F360">IFERROR(SUMPRODUCT(('OWNERSHIP 1%'!$B$2:$B$10000=$A360)*('OWNERSHIP 1%'!$U$2:$U$10000=1)*('OWNERSHIP 1%'!$V$2:$V$10000&gt;=1)),0)</f>
        <v>3</v>
      </c>
      <c r="G360" s="27">
        <f t="shared" si="17"/>
        <v>89</v>
      </c>
      <c r="H360" s="27" t="str">
        <f t="shared" si="18"/>
        <v>Mayoritas</v>
      </c>
      <c r="I360" s="27" t="str">
        <f t="shared" si="19"/>
        <v>Tinggi</v>
      </c>
    </row>
    <row r="361" spans="1:9" x14ac:dyDescent="0.25">
      <c r="A361" s="27" t="str">
        <f>" "&amp;'TICKER LIST'!B361</f>
        <v xml:space="preserve"> BTEK</v>
      </c>
      <c r="B361" s="27">
        <f>IFERROR(ROUND(MAX(0,MIN(100,100-SUMIFS('OWNERSHIP 1%'!$V$2:$V$10000,'OWNERSHIP 1%'!$B$2:$B$10000,$A361,'OWNERSHIP 1%'!$U$2:$U$10000,1))),2),"")</f>
        <v>37.97</v>
      </c>
      <c r="C361" s="27" cm="1">
        <f t="array" ref="C361">IFERROR(ROUND(SUMPRODUCT(('OWNERSHIP 1%'!$B$2:$B$10000=$A361)*('OWNERSHIP 1%'!$U$2:$U$10000=1)*('OWNERSHIP 1%'!$V$2:$V$10000)^2),0),"")</f>
        <v>1852</v>
      </c>
      <c r="D361" s="27">
        <f>IFERROR(ROUND(_xlfn.SINGLE(_xlfn.MAXIFS('OWNERSHIP 1%'!$V$2:$V$10000,'OWNERSHIP 1%'!$B$2:$B$10000,$A361,'OWNERSHIP 1%'!$U$2:$U$10000,1)),2),"")</f>
        <v>41.59</v>
      </c>
      <c r="E361" s="27">
        <f>IFERROR(ROUND(SUMIFS('OWNERSHIP 1%'!$V$2:$V$7159,'OWNERSHIP 1%'!$B$2:$B$7159,$A361,'OWNERSHIP 1%'!$U$2:$U$7159,1,'OWNERSHIP 1%'!$W$2:$W$7159,"&lt;=3"),2),"")</f>
        <v>54.91</v>
      </c>
      <c r="F361" s="27" cm="1">
        <f t="array" ref="F361">IFERROR(SUMPRODUCT(('OWNERSHIP 1%'!$B$2:$B$10000=$A361)*('OWNERSHIP 1%'!$U$2:$U$10000=1)*('OWNERSHIP 1%'!$V$2:$V$10000&gt;=1)),0)</f>
        <v>7</v>
      </c>
      <c r="G361" s="27">
        <f t="shared" si="17"/>
        <v>41</v>
      </c>
      <c r="H361" s="27" t="str">
        <f t="shared" si="18"/>
        <v>Moderat</v>
      </c>
      <c r="I361" s="27" t="str">
        <f t="shared" si="19"/>
        <v>Sedang</v>
      </c>
    </row>
    <row r="362" spans="1:9" x14ac:dyDescent="0.25">
      <c r="A362" s="27" t="str">
        <f>" "&amp;'TICKER LIST'!B362</f>
        <v xml:space="preserve"> BTEL</v>
      </c>
      <c r="B362" s="27">
        <f>IFERROR(ROUND(MAX(0,MIN(100,100-SUMIFS('OWNERSHIP 1%'!$V$2:$V$10000,'OWNERSHIP 1%'!$B$2:$B$10000,$A362,'OWNERSHIP 1%'!$U$2:$U$10000,1))),2),"")</f>
        <v>23.58</v>
      </c>
      <c r="C362" s="27" cm="1">
        <f t="array" ref="C362">IFERROR(ROUND(SUMPRODUCT(('OWNERSHIP 1%'!$B$2:$B$10000=$A362)*('OWNERSHIP 1%'!$U$2:$U$10000=1)*('OWNERSHIP 1%'!$V$2:$V$10000)^2),0),"")</f>
        <v>603</v>
      </c>
      <c r="D362" s="27">
        <f>IFERROR(ROUND(_xlfn.SINGLE(_xlfn.MAXIFS('OWNERSHIP 1%'!$V$2:$V$10000,'OWNERSHIP 1%'!$B$2:$B$10000,$A362,'OWNERSHIP 1%'!$U$2:$U$10000,1)),2),"")</f>
        <v>13.86</v>
      </c>
      <c r="E362" s="27">
        <f>IFERROR(ROUND(SUMIFS('OWNERSHIP 1%'!$V$2:$V$7159,'OWNERSHIP 1%'!$B$2:$B$7159,$A362,'OWNERSHIP 1%'!$U$2:$U$7159,1,'OWNERSHIP 1%'!$W$2:$W$7159,"&lt;=3"),2),"")</f>
        <v>35.92</v>
      </c>
      <c r="F362" s="27" cm="1">
        <f t="array" ref="F362">IFERROR(SUMPRODUCT(('OWNERSHIP 1%'!$B$2:$B$10000=$A362)*('OWNERSHIP 1%'!$U$2:$U$10000=1)*('OWNERSHIP 1%'!$V$2:$V$10000&gt;=1)),0)</f>
        <v>16</v>
      </c>
      <c r="G362" s="27">
        <f t="shared" si="17"/>
        <v>19</v>
      </c>
      <c r="H362" s="27" t="str">
        <f t="shared" si="18"/>
        <v>Tersebar</v>
      </c>
      <c r="I362" s="27" t="str">
        <f t="shared" si="19"/>
        <v>Rendah</v>
      </c>
    </row>
    <row r="363" spans="1:9" x14ac:dyDescent="0.25">
      <c r="A363" s="27" t="str">
        <f>" "&amp;'TICKER LIST'!B363</f>
        <v xml:space="preserve"> BTON</v>
      </c>
      <c r="B363" s="27">
        <f>IFERROR(ROUND(MAX(0,MIN(100,100-SUMIFS('OWNERSHIP 1%'!$V$2:$V$10000,'OWNERSHIP 1%'!$B$2:$B$10000,$A363,'OWNERSHIP 1%'!$U$2:$U$10000,1))),2),"")</f>
        <v>2.31</v>
      </c>
      <c r="C363" s="27" cm="1">
        <f t="array" ref="C363">IFERROR(ROUND(SUMPRODUCT(('OWNERSHIP 1%'!$B$2:$B$10000=$A363)*('OWNERSHIP 1%'!$U$2:$U$10000=1)*('OWNERSHIP 1%'!$V$2:$V$10000)^2),0),"")</f>
        <v>2677</v>
      </c>
      <c r="D363" s="27">
        <f>IFERROR(ROUND(_xlfn.SINGLE(_xlfn.MAXIFS('OWNERSHIP 1%'!$V$2:$V$10000,'OWNERSHIP 1%'!$B$2:$B$10000,$A363,'OWNERSHIP 1%'!$U$2:$U$10000,1)),2),"")</f>
        <v>35.94</v>
      </c>
      <c r="E363" s="27">
        <f>IFERROR(ROUND(SUMIFS('OWNERSHIP 1%'!$V$2:$V$7159,'OWNERSHIP 1%'!$B$2:$B$7159,$A363,'OWNERSHIP 1%'!$U$2:$U$7159,1,'OWNERSHIP 1%'!$W$2:$W$7159,"&lt;=3"),2),"")</f>
        <v>77.02</v>
      </c>
      <c r="F363" s="27" cm="1">
        <f t="array" ref="F363">IFERROR(SUMPRODUCT(('OWNERSHIP 1%'!$B$2:$B$10000=$A363)*('OWNERSHIP 1%'!$U$2:$U$10000=1)*('OWNERSHIP 1%'!$V$2:$V$10000&gt;=1)),0)</f>
        <v>11</v>
      </c>
      <c r="G363" s="27">
        <f t="shared" si="17"/>
        <v>48</v>
      </c>
      <c r="H363" s="27" t="str">
        <f t="shared" si="18"/>
        <v>Terkonsentrasi</v>
      </c>
      <c r="I363" s="27" t="str">
        <f t="shared" si="19"/>
        <v>Sedang</v>
      </c>
    </row>
    <row r="364" spans="1:9" x14ac:dyDescent="0.25">
      <c r="A364" s="27" t="str">
        <f>" "&amp;'TICKER LIST'!B364</f>
        <v xml:space="preserve"> BTPN</v>
      </c>
      <c r="B364" s="27">
        <f>IFERROR(ROUND(MAX(0,MIN(100,100-SUMIFS('OWNERSHIP 1%'!$V$2:$V$10000,'OWNERSHIP 1%'!$B$2:$B$10000,$A364,'OWNERSHIP 1%'!$U$2:$U$10000,1))),2),"")</f>
        <v>0.4</v>
      </c>
      <c r="C364" s="27" cm="1">
        <f t="array" ref="C364">IFERROR(ROUND(SUMPRODUCT(('OWNERSHIP 1%'!$B$2:$B$10000=$A364)*('OWNERSHIP 1%'!$U$2:$U$10000=1)*('OWNERSHIP 1%'!$V$2:$V$10000)^2),0),"")</f>
        <v>8312</v>
      </c>
      <c r="D364" s="27">
        <f>IFERROR(ROUND(_xlfn.SINGLE(_xlfn.MAXIFS('OWNERSHIP 1%'!$V$2:$V$10000,'OWNERSHIP 1%'!$B$2:$B$10000,$A364,'OWNERSHIP 1%'!$U$2:$U$10000,1)),2),"")</f>
        <v>91.05</v>
      </c>
      <c r="E364" s="27">
        <f>IFERROR(ROUND(SUMIFS('OWNERSHIP 1%'!$V$2:$V$7159,'OWNERSHIP 1%'!$B$2:$B$7159,$A364,'OWNERSHIP 1%'!$U$2:$U$7159,1,'OWNERSHIP 1%'!$W$2:$W$7159,"&lt;=3"),2),"")</f>
        <v>96.69</v>
      </c>
      <c r="F364" s="27" cm="1">
        <f t="array" ref="F364">IFERROR(SUMPRODUCT(('OWNERSHIP 1%'!$B$2:$B$10000=$A364)*('OWNERSHIP 1%'!$U$2:$U$10000=1)*('OWNERSHIP 1%'!$V$2:$V$10000&gt;=1)),0)</f>
        <v>5</v>
      </c>
      <c r="G364" s="27">
        <f t="shared" si="17"/>
        <v>87</v>
      </c>
      <c r="H364" s="27" t="str">
        <f t="shared" si="18"/>
        <v>Mayoritas</v>
      </c>
      <c r="I364" s="27" t="str">
        <f t="shared" si="19"/>
        <v>Tinggi</v>
      </c>
    </row>
    <row r="365" spans="1:9" x14ac:dyDescent="0.25">
      <c r="A365" s="27" t="str">
        <f>" "&amp;'TICKER LIST'!B365</f>
        <v xml:space="preserve"> BUDI</v>
      </c>
      <c r="B365" s="27">
        <f>IFERROR(ROUND(MAX(0,MIN(100,100-SUMIFS('OWNERSHIP 1%'!$V$2:$V$10000,'OWNERSHIP 1%'!$B$2:$B$10000,$A365,'OWNERSHIP 1%'!$U$2:$U$10000,1))),2),"")</f>
        <v>4.5599999999999996</v>
      </c>
      <c r="C365" s="27" cm="1">
        <f t="array" ref="C365">IFERROR(ROUND(SUMPRODUCT(('OWNERSHIP 1%'!$B$2:$B$10000=$A365)*('OWNERSHIP 1%'!$U$2:$U$10000=1)*('OWNERSHIP 1%'!$V$2:$V$10000)^2),0),"")</f>
        <v>2296</v>
      </c>
      <c r="D365" s="27">
        <f>IFERROR(ROUND(_xlfn.SINGLE(_xlfn.MAXIFS('OWNERSHIP 1%'!$V$2:$V$10000,'OWNERSHIP 1%'!$B$2:$B$10000,$A365,'OWNERSHIP 1%'!$U$2:$U$10000,1)),2),"")</f>
        <v>37.590000000000003</v>
      </c>
      <c r="E365" s="27">
        <f>IFERROR(ROUND(SUMIFS('OWNERSHIP 1%'!$V$2:$V$7159,'OWNERSHIP 1%'!$B$2:$B$7159,$A365,'OWNERSHIP 1%'!$U$2:$U$7159,1,'OWNERSHIP 1%'!$W$2:$W$7159,"&lt;=3"),2),"")</f>
        <v>72</v>
      </c>
      <c r="F365" s="27" cm="1">
        <f t="array" ref="F365">IFERROR(SUMPRODUCT(('OWNERSHIP 1%'!$B$2:$B$10000=$A365)*('OWNERSHIP 1%'!$U$2:$U$10000=1)*('OWNERSHIP 1%'!$V$2:$V$10000&gt;=1)),0)</f>
        <v>8</v>
      </c>
      <c r="G365" s="27">
        <f t="shared" si="17"/>
        <v>48</v>
      </c>
      <c r="H365" s="27" t="str">
        <f t="shared" si="18"/>
        <v>Terkonsentrasi</v>
      </c>
      <c r="I365" s="27" t="str">
        <f t="shared" si="19"/>
        <v>Sedang</v>
      </c>
    </row>
    <row r="366" spans="1:9" x14ac:dyDescent="0.25">
      <c r="A366" s="27" t="str">
        <f>" "&amp;'TICKER LIST'!B366</f>
        <v xml:space="preserve"> BUKK</v>
      </c>
      <c r="B366" s="27">
        <f>IFERROR(ROUND(MAX(0,MIN(100,100-SUMIFS('OWNERSHIP 1%'!$V$2:$V$10000,'OWNERSHIP 1%'!$B$2:$B$10000,$A366,'OWNERSHIP 1%'!$U$2:$U$10000,1))),2),"")</f>
        <v>4.67</v>
      </c>
      <c r="C366" s="27" cm="1">
        <f t="array" ref="C366">IFERROR(ROUND(SUMPRODUCT(('OWNERSHIP 1%'!$B$2:$B$10000=$A366)*('OWNERSHIP 1%'!$U$2:$U$10000=1)*('OWNERSHIP 1%'!$V$2:$V$10000)^2),0),"")</f>
        <v>2264</v>
      </c>
      <c r="D366" s="27">
        <f>IFERROR(ROUND(_xlfn.SINGLE(_xlfn.MAXIFS('OWNERSHIP 1%'!$V$2:$V$10000,'OWNERSHIP 1%'!$B$2:$B$10000,$A366,'OWNERSHIP 1%'!$U$2:$U$10000,1)),2),"")</f>
        <v>30.32</v>
      </c>
      <c r="E366" s="27">
        <f>IFERROR(ROUND(SUMIFS('OWNERSHIP 1%'!$V$2:$V$7159,'OWNERSHIP 1%'!$B$2:$B$7159,$A366,'OWNERSHIP 1%'!$U$2:$U$7159,1,'OWNERSHIP 1%'!$W$2:$W$7159,"&lt;=3"),2),"")</f>
        <v>74.94</v>
      </c>
      <c r="F366" s="27" cm="1">
        <f t="array" ref="F366">IFERROR(SUMPRODUCT(('OWNERSHIP 1%'!$B$2:$B$10000=$A366)*('OWNERSHIP 1%'!$U$2:$U$10000=1)*('OWNERSHIP 1%'!$V$2:$V$10000&gt;=1)),0)</f>
        <v>6</v>
      </c>
      <c r="G366" s="27">
        <f t="shared" si="17"/>
        <v>51</v>
      </c>
      <c r="H366" s="27" t="str">
        <f t="shared" si="18"/>
        <v>Terkonsentrasi</v>
      </c>
      <c r="I366" s="27" t="str">
        <f t="shared" si="19"/>
        <v>Sedang</v>
      </c>
    </row>
    <row r="367" spans="1:9" x14ac:dyDescent="0.25">
      <c r="A367" s="27" t="str">
        <f>" "&amp;'TICKER LIST'!B367</f>
        <v xml:space="preserve"> BULL</v>
      </c>
      <c r="B367" s="27">
        <f>IFERROR(ROUND(MAX(0,MIN(100,100-SUMIFS('OWNERSHIP 1%'!$V$2:$V$10000,'OWNERSHIP 1%'!$B$2:$B$10000,$A367,'OWNERSHIP 1%'!$U$2:$U$10000,1))),2),"")</f>
        <v>54.89</v>
      </c>
      <c r="C367" s="27" cm="1">
        <f t="array" ref="C367">IFERROR(ROUND(SUMPRODUCT(('OWNERSHIP 1%'!$B$2:$B$10000=$A367)*('OWNERSHIP 1%'!$U$2:$U$10000=1)*('OWNERSHIP 1%'!$V$2:$V$10000)^2),0),"")</f>
        <v>360</v>
      </c>
      <c r="D367" s="27">
        <f>IFERROR(ROUND(_xlfn.SINGLE(_xlfn.MAXIFS('OWNERSHIP 1%'!$V$2:$V$10000,'OWNERSHIP 1%'!$B$2:$B$10000,$A367,'OWNERSHIP 1%'!$U$2:$U$10000,1)),2),"")</f>
        <v>14.53</v>
      </c>
      <c r="E367" s="27">
        <f>IFERROR(ROUND(SUMIFS('OWNERSHIP 1%'!$V$2:$V$7159,'OWNERSHIP 1%'!$B$2:$B$7159,$A367,'OWNERSHIP 1%'!$U$2:$U$7159,1,'OWNERSHIP 1%'!$W$2:$W$7159,"&lt;=3"),2),"")</f>
        <v>28.6</v>
      </c>
      <c r="F367" s="27" cm="1">
        <f t="array" ref="F367">IFERROR(SUMPRODUCT(('OWNERSHIP 1%'!$B$2:$B$10000=$A367)*('OWNERSHIP 1%'!$U$2:$U$10000=1)*('OWNERSHIP 1%'!$V$2:$V$10000&gt;=1)),0)</f>
        <v>11</v>
      </c>
      <c r="G367" s="27">
        <f t="shared" si="17"/>
        <v>21</v>
      </c>
      <c r="H367" s="27" t="str">
        <f t="shared" si="18"/>
        <v>Tersebar</v>
      </c>
      <c r="I367" s="27" t="str">
        <f t="shared" si="19"/>
        <v>Rendah</v>
      </c>
    </row>
    <row r="368" spans="1:9" x14ac:dyDescent="0.25">
      <c r="A368" s="27" t="str">
        <f>" "&amp;'TICKER LIST'!B368</f>
        <v xml:space="preserve"> BUMI</v>
      </c>
      <c r="B368" s="27">
        <f>IFERROR(ROUND(MAX(0,MIN(100,100-SUMIFS('OWNERSHIP 1%'!$V$2:$V$10000,'OWNERSHIP 1%'!$B$2:$B$10000,$A368,'OWNERSHIP 1%'!$U$2:$U$10000,1))),2),"")</f>
        <v>39.82</v>
      </c>
      <c r="C368" s="27" cm="1">
        <f t="array" ref="C368">IFERROR(ROUND(SUMPRODUCT(('OWNERSHIP 1%'!$B$2:$B$10000=$A368)*('OWNERSHIP 1%'!$U$2:$U$10000=1)*('OWNERSHIP 1%'!$V$2:$V$10000)^2),0),"")</f>
        <v>2137</v>
      </c>
      <c r="D368" s="27">
        <f>IFERROR(ROUND(_xlfn.SINGLE(_xlfn.MAXIFS('OWNERSHIP 1%'!$V$2:$V$10000,'OWNERSHIP 1%'!$B$2:$B$10000,$A368,'OWNERSHIP 1%'!$U$2:$U$10000,1)),2),"")</f>
        <v>45.78</v>
      </c>
      <c r="E368" s="27">
        <f>IFERROR(ROUND(SUMIFS('OWNERSHIP 1%'!$V$2:$V$7159,'OWNERSHIP 1%'!$B$2:$B$7159,$A368,'OWNERSHIP 1%'!$U$2:$U$7159,1,'OWNERSHIP 1%'!$W$2:$W$7159,"&lt;=3"),2),"")</f>
        <v>53.11</v>
      </c>
      <c r="F368" s="27" cm="1">
        <f t="array" ref="F368">IFERROR(SUMPRODUCT(('OWNERSHIP 1%'!$B$2:$B$10000=$A368)*('OWNERSHIP 1%'!$U$2:$U$10000=1)*('OWNERSHIP 1%'!$V$2:$V$10000&gt;=1)),0)</f>
        <v>7</v>
      </c>
      <c r="G368" s="27">
        <f t="shared" si="17"/>
        <v>42</v>
      </c>
      <c r="H368" s="27" t="str">
        <f t="shared" si="18"/>
        <v>Moderat</v>
      </c>
      <c r="I368" s="27" t="str">
        <f t="shared" si="19"/>
        <v>Sedang</v>
      </c>
    </row>
    <row r="369" spans="1:9" x14ac:dyDescent="0.25">
      <c r="A369" s="27" t="str">
        <f>" "&amp;'TICKER LIST'!B369</f>
        <v xml:space="preserve"> BUVA</v>
      </c>
      <c r="B369" s="27">
        <f>IFERROR(ROUND(MAX(0,MIN(100,100-SUMIFS('OWNERSHIP 1%'!$V$2:$V$10000,'OWNERSHIP 1%'!$B$2:$B$10000,$A369,'OWNERSHIP 1%'!$U$2:$U$10000,1))),2),"")</f>
        <v>21.34</v>
      </c>
      <c r="C369" s="27" cm="1">
        <f t="array" ref="C369">IFERROR(ROUND(SUMPRODUCT(('OWNERSHIP 1%'!$B$2:$B$10000=$A369)*('OWNERSHIP 1%'!$U$2:$U$10000=1)*('OWNERSHIP 1%'!$V$2:$V$10000)^2),0),"")</f>
        <v>3773</v>
      </c>
      <c r="D369" s="27">
        <f>IFERROR(ROUND(_xlfn.SINGLE(_xlfn.MAXIFS('OWNERSHIP 1%'!$V$2:$V$10000,'OWNERSHIP 1%'!$B$2:$B$10000,$A369,'OWNERSHIP 1%'!$U$2:$U$10000,1)),2),"")</f>
        <v>61.07</v>
      </c>
      <c r="E369" s="27">
        <f>IFERROR(ROUND(SUMIFS('OWNERSHIP 1%'!$V$2:$V$7159,'OWNERSHIP 1%'!$B$2:$B$7159,$A369,'OWNERSHIP 1%'!$U$2:$U$7159,1,'OWNERSHIP 1%'!$W$2:$W$7159,"&lt;=3"),2),"")</f>
        <v>67.94</v>
      </c>
      <c r="F369" s="27" cm="1">
        <f t="array" ref="F369">IFERROR(SUMPRODUCT(('OWNERSHIP 1%'!$B$2:$B$10000=$A369)*('OWNERSHIP 1%'!$U$2:$U$10000=1)*('OWNERSHIP 1%'!$V$2:$V$10000&gt;=1)),0)</f>
        <v>9</v>
      </c>
      <c r="G369" s="27">
        <f t="shared" si="17"/>
        <v>52</v>
      </c>
      <c r="H369" s="27" t="str">
        <f t="shared" si="18"/>
        <v>Mayoritas</v>
      </c>
      <c r="I369" s="27" t="str">
        <f t="shared" si="19"/>
        <v>Sedang</v>
      </c>
    </row>
    <row r="370" spans="1:9" x14ac:dyDescent="0.25">
      <c r="A370" s="27" t="str">
        <f>" "&amp;'TICKER LIST'!B370</f>
        <v xml:space="preserve"> BVIC</v>
      </c>
      <c r="B370" s="27">
        <f>IFERROR(ROUND(MAX(0,MIN(100,100-SUMIFS('OWNERSHIP 1%'!$V$2:$V$10000,'OWNERSHIP 1%'!$B$2:$B$10000,$A370,'OWNERSHIP 1%'!$U$2:$U$10000,1))),2),"")</f>
        <v>8.9700000000000006</v>
      </c>
      <c r="C370" s="27" cm="1">
        <f t="array" ref="C370">IFERROR(ROUND(SUMPRODUCT(('OWNERSHIP 1%'!$B$2:$B$10000=$A370)*('OWNERSHIP 1%'!$U$2:$U$10000=1)*('OWNERSHIP 1%'!$V$2:$V$10000)^2),0),"")</f>
        <v>3826</v>
      </c>
      <c r="D370" s="27">
        <f>IFERROR(ROUND(_xlfn.SINGLE(_xlfn.MAXIFS('OWNERSHIP 1%'!$V$2:$V$10000,'OWNERSHIP 1%'!$B$2:$B$10000,$A370,'OWNERSHIP 1%'!$U$2:$U$10000,1)),2),"")</f>
        <v>60.17</v>
      </c>
      <c r="E370" s="27">
        <f>IFERROR(ROUND(SUMIFS('OWNERSHIP 1%'!$V$2:$V$7159,'OWNERSHIP 1%'!$B$2:$B$7159,$A370,'OWNERSHIP 1%'!$U$2:$U$7159,1,'OWNERSHIP 1%'!$W$2:$W$7159,"&lt;=3"),2),"")</f>
        <v>77.12</v>
      </c>
      <c r="F370" s="27" cm="1">
        <f t="array" ref="F370">IFERROR(SUMPRODUCT(('OWNERSHIP 1%'!$B$2:$B$10000=$A370)*('OWNERSHIP 1%'!$U$2:$U$10000=1)*('OWNERSHIP 1%'!$V$2:$V$10000&gt;=1)),0)</f>
        <v>7</v>
      </c>
      <c r="G370" s="27">
        <f t="shared" si="17"/>
        <v>58</v>
      </c>
      <c r="H370" s="27" t="str">
        <f t="shared" si="18"/>
        <v>Mayoritas</v>
      </c>
      <c r="I370" s="27" t="str">
        <f t="shared" si="19"/>
        <v>Tinggi</v>
      </c>
    </row>
    <row r="371" spans="1:9" x14ac:dyDescent="0.25">
      <c r="A371" s="27" t="str">
        <f>" "&amp;'TICKER LIST'!B371</f>
        <v xml:space="preserve"> BWPT</v>
      </c>
      <c r="B371" s="27">
        <f>IFERROR(ROUND(MAX(0,MIN(100,100-SUMIFS('OWNERSHIP 1%'!$V$2:$V$10000,'OWNERSHIP 1%'!$B$2:$B$10000,$A371,'OWNERSHIP 1%'!$U$2:$U$10000,1))),2),"")</f>
        <v>19.39</v>
      </c>
      <c r="C371" s="27" cm="1">
        <f t="array" ref="C371">IFERROR(ROUND(SUMPRODUCT(('OWNERSHIP 1%'!$B$2:$B$10000=$A371)*('OWNERSHIP 1%'!$U$2:$U$10000=1)*('OWNERSHIP 1%'!$V$2:$V$10000)^2),0),"")</f>
        <v>2803</v>
      </c>
      <c r="D371" s="27">
        <f>IFERROR(ROUND(_xlfn.SINGLE(_xlfn.MAXIFS('OWNERSHIP 1%'!$V$2:$V$10000,'OWNERSHIP 1%'!$B$2:$B$10000,$A371,'OWNERSHIP 1%'!$U$2:$U$10000,1)),2),"")</f>
        <v>37.700000000000003</v>
      </c>
      <c r="E371" s="27">
        <f>IFERROR(ROUND(SUMIFS('OWNERSHIP 1%'!$V$2:$V$7159,'OWNERSHIP 1%'!$B$2:$B$7159,$A371,'OWNERSHIP 1%'!$U$2:$U$7159,1,'OWNERSHIP 1%'!$W$2:$W$7159,"&lt;=3"),2),"")</f>
        <v>77.25</v>
      </c>
      <c r="F371" s="27" cm="1">
        <f t="array" ref="F371">IFERROR(SUMPRODUCT(('OWNERSHIP 1%'!$B$2:$B$10000=$A371)*('OWNERSHIP 1%'!$U$2:$U$10000=1)*('OWNERSHIP 1%'!$V$2:$V$10000&gt;=1)),0)</f>
        <v>5</v>
      </c>
      <c r="G371" s="27">
        <f t="shared" si="17"/>
        <v>55</v>
      </c>
      <c r="H371" s="27" t="str">
        <f t="shared" si="18"/>
        <v>Terkonsentrasi</v>
      </c>
      <c r="I371" s="27" t="str">
        <f t="shared" si="19"/>
        <v>Sedang</v>
      </c>
    </row>
    <row r="372" spans="1:9" x14ac:dyDescent="0.25">
      <c r="A372" s="27" t="str">
        <f>" "&amp;'TICKER LIST'!B372</f>
        <v xml:space="preserve"> BYAN</v>
      </c>
      <c r="B372" s="27">
        <f>IFERROR(ROUND(MAX(0,MIN(100,100-SUMIFS('OWNERSHIP 1%'!$V$2:$V$10000,'OWNERSHIP 1%'!$B$2:$B$10000,$A372,'OWNERSHIP 1%'!$U$2:$U$10000,1))),2),"")</f>
        <v>1.51</v>
      </c>
      <c r="C372" s="27" cm="1">
        <f t="array" ref="C372">IFERROR(ROUND(SUMPRODUCT(('OWNERSHIP 1%'!$B$2:$B$10000=$A372)*('OWNERSHIP 1%'!$U$2:$U$10000=1)*('OWNERSHIP 1%'!$V$2:$V$10000)^2),0),"")</f>
        <v>2304</v>
      </c>
      <c r="D372" s="27">
        <f>IFERROR(ROUND(_xlfn.SINGLE(_xlfn.MAXIFS('OWNERSHIP 1%'!$V$2:$V$10000,'OWNERSHIP 1%'!$B$2:$B$10000,$A372,'OWNERSHIP 1%'!$U$2:$U$10000,1)),2),"")</f>
        <v>40.25</v>
      </c>
      <c r="E372" s="27">
        <f>IFERROR(ROUND(SUMIFS('OWNERSHIP 1%'!$V$2:$V$7159,'OWNERSHIP 1%'!$B$2:$B$7159,$A372,'OWNERSHIP 1%'!$U$2:$U$7159,1,'OWNERSHIP 1%'!$W$2:$W$7159,"&lt;=3"),2),"")</f>
        <v>72.25</v>
      </c>
      <c r="F372" s="27" cm="1">
        <f t="array" ref="F372">IFERROR(SUMPRODUCT(('OWNERSHIP 1%'!$B$2:$B$10000=$A372)*('OWNERSHIP 1%'!$U$2:$U$10000=1)*('OWNERSHIP 1%'!$V$2:$V$10000&gt;=1)),0)</f>
        <v>10</v>
      </c>
      <c r="G372" s="27">
        <f t="shared" si="17"/>
        <v>46</v>
      </c>
      <c r="H372" s="27" t="str">
        <f t="shared" si="18"/>
        <v>Terkonsentrasi</v>
      </c>
      <c r="I372" s="27" t="str">
        <f t="shared" si="19"/>
        <v>Sedang</v>
      </c>
    </row>
    <row r="373" spans="1:9" x14ac:dyDescent="0.25">
      <c r="A373" s="27" t="str">
        <f>" "&amp;'TICKER LIST'!B373</f>
        <v xml:space="preserve"> CANI</v>
      </c>
      <c r="B373" s="27">
        <f>IFERROR(ROUND(MAX(0,MIN(100,100-SUMIFS('OWNERSHIP 1%'!$V$2:$V$10000,'OWNERSHIP 1%'!$B$2:$B$10000,$A373,'OWNERSHIP 1%'!$U$2:$U$10000,1))),2),"")</f>
        <v>6.23</v>
      </c>
      <c r="C373" s="27" cm="1">
        <f t="array" ref="C373">IFERROR(ROUND(SUMPRODUCT(('OWNERSHIP 1%'!$B$2:$B$10000=$A373)*('OWNERSHIP 1%'!$U$2:$U$10000=1)*('OWNERSHIP 1%'!$V$2:$V$10000)^2),0),"")</f>
        <v>2912</v>
      </c>
      <c r="D373" s="27">
        <f>IFERROR(ROUND(_xlfn.SINGLE(_xlfn.MAXIFS('OWNERSHIP 1%'!$V$2:$V$10000,'OWNERSHIP 1%'!$B$2:$B$10000,$A373,'OWNERSHIP 1%'!$U$2:$U$10000,1)),2),"")</f>
        <v>39</v>
      </c>
      <c r="E373" s="27">
        <f>IFERROR(ROUND(SUMIFS('OWNERSHIP 1%'!$V$2:$V$7159,'OWNERSHIP 1%'!$B$2:$B$7159,$A373,'OWNERSHIP 1%'!$U$2:$U$7159,1,'OWNERSHIP 1%'!$W$2:$W$7159,"&lt;=3"),2),"")</f>
        <v>83.1</v>
      </c>
      <c r="F373" s="27" cm="1">
        <f t="array" ref="F373">IFERROR(SUMPRODUCT(('OWNERSHIP 1%'!$B$2:$B$10000=$A373)*('OWNERSHIP 1%'!$U$2:$U$10000=1)*('OWNERSHIP 1%'!$V$2:$V$10000&gt;=1)),0)</f>
        <v>8</v>
      </c>
      <c r="G373" s="27">
        <f t="shared" si="17"/>
        <v>55</v>
      </c>
      <c r="H373" s="27" t="str">
        <f t="shared" si="18"/>
        <v>Terkonsentrasi</v>
      </c>
      <c r="I373" s="27" t="str">
        <f t="shared" si="19"/>
        <v>Sedang</v>
      </c>
    </row>
    <row r="374" spans="1:9" x14ac:dyDescent="0.25">
      <c r="A374" s="27" t="str">
        <f>" "&amp;'TICKER LIST'!B374</f>
        <v xml:space="preserve"> CASS</v>
      </c>
      <c r="B374" s="27">
        <f>IFERROR(ROUND(MAX(0,MIN(100,100-SUMIFS('OWNERSHIP 1%'!$V$2:$V$10000,'OWNERSHIP 1%'!$B$2:$B$10000,$A374,'OWNERSHIP 1%'!$U$2:$U$10000,1))),2),"")</f>
        <v>7.71</v>
      </c>
      <c r="C374" s="27" cm="1">
        <f t="array" ref="C374">IFERROR(ROUND(SUMPRODUCT(('OWNERSHIP 1%'!$B$2:$B$10000=$A374)*('OWNERSHIP 1%'!$U$2:$U$10000=1)*('OWNERSHIP 1%'!$V$2:$V$10000)^2),0),"")</f>
        <v>4230</v>
      </c>
      <c r="D374" s="27">
        <f>IFERROR(ROUND(_xlfn.SINGLE(_xlfn.MAXIFS('OWNERSHIP 1%'!$V$2:$V$10000,'OWNERSHIP 1%'!$B$2:$B$10000,$A374,'OWNERSHIP 1%'!$U$2:$U$10000,1)),2),"")</f>
        <v>61</v>
      </c>
      <c r="E374" s="27">
        <f>IFERROR(ROUND(SUMIFS('OWNERSHIP 1%'!$V$2:$V$7159,'OWNERSHIP 1%'!$B$2:$B$7159,$A374,'OWNERSHIP 1%'!$U$2:$U$7159,1,'OWNERSHIP 1%'!$W$2:$W$7159,"&lt;=3"),2),"")</f>
        <v>88.36</v>
      </c>
      <c r="F374" s="27" cm="1">
        <f t="array" ref="F374">IFERROR(SUMPRODUCT(('OWNERSHIP 1%'!$B$2:$B$10000=$A374)*('OWNERSHIP 1%'!$U$2:$U$10000=1)*('OWNERSHIP 1%'!$V$2:$V$10000&gt;=1)),0)</f>
        <v>5</v>
      </c>
      <c r="G374" s="27">
        <f t="shared" si="17"/>
        <v>66</v>
      </c>
      <c r="H374" s="27" t="str">
        <f t="shared" si="18"/>
        <v>Mayoritas</v>
      </c>
      <c r="I374" s="27" t="str">
        <f t="shared" si="19"/>
        <v>Tinggi</v>
      </c>
    </row>
    <row r="375" spans="1:9" x14ac:dyDescent="0.25">
      <c r="A375" s="27" t="str">
        <f>" "&amp;'TICKER LIST'!B375</f>
        <v xml:space="preserve"> CEKA</v>
      </c>
      <c r="B375" s="27">
        <f>IFERROR(ROUND(MAX(0,MIN(100,100-SUMIFS('OWNERSHIP 1%'!$V$2:$V$10000,'OWNERSHIP 1%'!$B$2:$B$10000,$A375,'OWNERSHIP 1%'!$U$2:$U$10000,1))),2),"")</f>
        <v>5.77</v>
      </c>
      <c r="C375" s="27" cm="1">
        <f t="array" ref="C375">IFERROR(ROUND(SUMPRODUCT(('OWNERSHIP 1%'!$B$2:$B$10000=$A375)*('OWNERSHIP 1%'!$U$2:$U$10000=1)*('OWNERSHIP 1%'!$V$2:$V$10000)^2),0),"")</f>
        <v>7426</v>
      </c>
      <c r="D375" s="27">
        <f>IFERROR(ROUND(_xlfn.SINGLE(_xlfn.MAXIFS('OWNERSHIP 1%'!$V$2:$V$10000,'OWNERSHIP 1%'!$B$2:$B$10000,$A375,'OWNERSHIP 1%'!$U$2:$U$10000,1)),2),"")</f>
        <v>86</v>
      </c>
      <c r="E375" s="27">
        <f>IFERROR(ROUND(SUMIFS('OWNERSHIP 1%'!$V$2:$V$7159,'OWNERSHIP 1%'!$B$2:$B$7159,$A375,'OWNERSHIP 1%'!$U$2:$U$7159,1,'OWNERSHIP 1%'!$W$2:$W$7159,"&lt;=3"),2),"")</f>
        <v>92.98</v>
      </c>
      <c r="F375" s="27" cm="1">
        <f t="array" ref="F375">IFERROR(SUMPRODUCT(('OWNERSHIP 1%'!$B$2:$B$10000=$A375)*('OWNERSHIP 1%'!$U$2:$U$10000=1)*('OWNERSHIP 1%'!$V$2:$V$10000&gt;=1)),0)</f>
        <v>4</v>
      </c>
      <c r="G375" s="27">
        <f t="shared" si="17"/>
        <v>83</v>
      </c>
      <c r="H375" s="27" t="str">
        <f t="shared" si="18"/>
        <v>Mayoritas</v>
      </c>
      <c r="I375" s="27" t="str">
        <f t="shared" si="19"/>
        <v>Tinggi</v>
      </c>
    </row>
    <row r="376" spans="1:9" x14ac:dyDescent="0.25">
      <c r="A376" s="27" t="str">
        <f>" "&amp;'TICKER LIST'!B376</f>
        <v xml:space="preserve"> CENT</v>
      </c>
      <c r="B376" s="27">
        <f>IFERROR(ROUND(MAX(0,MIN(100,100-SUMIFS('OWNERSHIP 1%'!$V$2:$V$10000,'OWNERSHIP 1%'!$B$2:$B$10000,$A376,'OWNERSHIP 1%'!$U$2:$U$10000,1))),2),"")</f>
        <v>3.83</v>
      </c>
      <c r="C376" s="27" cm="1">
        <f t="array" ref="C376">IFERROR(ROUND(SUMPRODUCT(('OWNERSHIP 1%'!$B$2:$B$10000=$A376)*('OWNERSHIP 1%'!$U$2:$U$10000=1)*('OWNERSHIP 1%'!$V$2:$V$10000)^2),0),"")</f>
        <v>8511</v>
      </c>
      <c r="D376" s="27">
        <f>IFERROR(ROUND(_xlfn.SINGLE(_xlfn.MAXIFS('OWNERSHIP 1%'!$V$2:$V$10000,'OWNERSHIP 1%'!$B$2:$B$10000,$A376,'OWNERSHIP 1%'!$U$2:$U$10000,1)),2),"")</f>
        <v>92.17</v>
      </c>
      <c r="E376" s="27">
        <f>IFERROR(ROUND(SUMIFS('OWNERSHIP 1%'!$V$2:$V$7159,'OWNERSHIP 1%'!$B$2:$B$7159,$A376,'OWNERSHIP 1%'!$U$2:$U$7159,1,'OWNERSHIP 1%'!$W$2:$W$7159,"&lt;=3"),2),"")</f>
        <v>96.17</v>
      </c>
      <c r="F376" s="27" cm="1">
        <f t="array" ref="F376">IFERROR(SUMPRODUCT(('OWNERSHIP 1%'!$B$2:$B$10000=$A376)*('OWNERSHIP 1%'!$U$2:$U$10000=1)*('OWNERSHIP 1%'!$V$2:$V$10000&gt;=1)),0)</f>
        <v>2</v>
      </c>
      <c r="G376" s="27">
        <f t="shared" si="17"/>
        <v>91</v>
      </c>
      <c r="H376" s="27" t="str">
        <f t="shared" si="18"/>
        <v>Mayoritas</v>
      </c>
      <c r="I376" s="27" t="str">
        <f t="shared" si="19"/>
        <v>Tinggi</v>
      </c>
    </row>
    <row r="377" spans="1:9" x14ac:dyDescent="0.25">
      <c r="A377" s="27" t="str">
        <f>" "&amp;'TICKER LIST'!B377</f>
        <v xml:space="preserve"> CFIN</v>
      </c>
      <c r="B377" s="27">
        <f>IFERROR(ROUND(MAX(0,MIN(100,100-SUMIFS('OWNERSHIP 1%'!$V$2:$V$10000,'OWNERSHIP 1%'!$B$2:$B$10000,$A377,'OWNERSHIP 1%'!$U$2:$U$10000,1))),2),"")</f>
        <v>21.1</v>
      </c>
      <c r="C377" s="27" cm="1">
        <f t="array" ref="C377">IFERROR(ROUND(SUMPRODUCT(('OWNERSHIP 1%'!$B$2:$B$10000=$A377)*('OWNERSHIP 1%'!$U$2:$U$10000=1)*('OWNERSHIP 1%'!$V$2:$V$10000)^2),0),"")</f>
        <v>2765</v>
      </c>
      <c r="D377" s="27">
        <f>IFERROR(ROUND(_xlfn.SINGLE(_xlfn.MAXIFS('OWNERSHIP 1%'!$V$2:$V$10000,'OWNERSHIP 1%'!$B$2:$B$10000,$A377,'OWNERSHIP 1%'!$U$2:$U$10000,1)),2),"")</f>
        <v>51.49</v>
      </c>
      <c r="E377" s="27">
        <f>IFERROR(ROUND(SUMIFS('OWNERSHIP 1%'!$V$2:$V$7159,'OWNERSHIP 1%'!$B$2:$B$7159,$A377,'OWNERSHIP 1%'!$U$2:$U$7159,1,'OWNERSHIP 1%'!$W$2:$W$7159,"&lt;=3"),2),"")</f>
        <v>63.71</v>
      </c>
      <c r="F377" s="27" cm="1">
        <f t="array" ref="F377">IFERROR(SUMPRODUCT(('OWNERSHIP 1%'!$B$2:$B$10000=$A377)*('OWNERSHIP 1%'!$U$2:$U$10000=1)*('OWNERSHIP 1%'!$V$2:$V$10000&gt;=1)),0)</f>
        <v>11</v>
      </c>
      <c r="G377" s="27">
        <f t="shared" si="17"/>
        <v>44</v>
      </c>
      <c r="H377" s="27" t="str">
        <f t="shared" si="18"/>
        <v>Mayoritas</v>
      </c>
      <c r="I377" s="27" t="str">
        <f t="shared" si="19"/>
        <v>Sedang</v>
      </c>
    </row>
    <row r="378" spans="1:9" x14ac:dyDescent="0.25">
      <c r="A378" s="27" t="str">
        <f>" "&amp;'TICKER LIST'!B378</f>
        <v xml:space="preserve"> CINT</v>
      </c>
      <c r="B378" s="27">
        <f>IFERROR(ROUND(MAX(0,MIN(100,100-SUMIFS('OWNERSHIP 1%'!$V$2:$V$10000,'OWNERSHIP 1%'!$B$2:$B$10000,$A378,'OWNERSHIP 1%'!$U$2:$U$10000,1))),2),"")</f>
        <v>7.81</v>
      </c>
      <c r="C378" s="27" cm="1">
        <f t="array" ref="C378">IFERROR(ROUND(SUMPRODUCT(('OWNERSHIP 1%'!$B$2:$B$10000=$A378)*('OWNERSHIP 1%'!$U$2:$U$10000=1)*('OWNERSHIP 1%'!$V$2:$V$10000)^2),0),"")</f>
        <v>3002</v>
      </c>
      <c r="D378" s="27">
        <f>IFERROR(ROUND(_xlfn.SINGLE(_xlfn.MAXIFS('OWNERSHIP 1%'!$V$2:$V$10000,'OWNERSHIP 1%'!$B$2:$B$10000,$A378,'OWNERSHIP 1%'!$U$2:$U$10000,1)),2),"")</f>
        <v>53.26</v>
      </c>
      <c r="E378" s="27">
        <f>IFERROR(ROUND(SUMIFS('OWNERSHIP 1%'!$V$2:$V$7159,'OWNERSHIP 1%'!$B$2:$B$7159,$A378,'OWNERSHIP 1%'!$U$2:$U$7159,1,'OWNERSHIP 1%'!$W$2:$W$7159,"&lt;=3"),2),"")</f>
        <v>64.28</v>
      </c>
      <c r="F378" s="27" cm="1">
        <f t="array" ref="F378">IFERROR(SUMPRODUCT(('OWNERSHIP 1%'!$B$2:$B$10000=$A378)*('OWNERSHIP 1%'!$U$2:$U$10000=1)*('OWNERSHIP 1%'!$V$2:$V$10000&gt;=1)),0)</f>
        <v>12</v>
      </c>
      <c r="G378" s="27">
        <f t="shared" si="17"/>
        <v>44</v>
      </c>
      <c r="H378" s="27" t="str">
        <f t="shared" si="18"/>
        <v>Mayoritas</v>
      </c>
      <c r="I378" s="27" t="str">
        <f t="shared" si="19"/>
        <v>Sedang</v>
      </c>
    </row>
    <row r="379" spans="1:9" x14ac:dyDescent="0.25">
      <c r="A379" s="27" t="str">
        <f>" "&amp;'TICKER LIST'!B379</f>
        <v xml:space="preserve"> CITA</v>
      </c>
      <c r="B379" s="27">
        <f>IFERROR(ROUND(MAX(0,MIN(100,100-SUMIFS('OWNERSHIP 1%'!$V$2:$V$10000,'OWNERSHIP 1%'!$B$2:$B$10000,$A379,'OWNERSHIP 1%'!$U$2:$U$10000,1))),2),"")</f>
        <v>1.4</v>
      </c>
      <c r="C379" s="27" cm="1">
        <f t="array" ref="C379">IFERROR(ROUND(SUMPRODUCT(('OWNERSHIP 1%'!$B$2:$B$10000=$A379)*('OWNERSHIP 1%'!$U$2:$U$10000=1)*('OWNERSHIP 1%'!$V$2:$V$10000)^2),0),"")</f>
        <v>4676</v>
      </c>
      <c r="D379" s="27">
        <f>IFERROR(ROUND(_xlfn.SINGLE(_xlfn.MAXIFS('OWNERSHIP 1%'!$V$2:$V$10000,'OWNERSHIP 1%'!$B$2:$B$10000,$A379,'OWNERSHIP 1%'!$U$2:$U$10000,1)),2),"")</f>
        <v>60.46</v>
      </c>
      <c r="E379" s="27">
        <f>IFERROR(ROUND(SUMIFS('OWNERSHIP 1%'!$V$2:$V$7159,'OWNERSHIP 1%'!$B$2:$B$7159,$A379,'OWNERSHIP 1%'!$U$2:$U$7159,1,'OWNERSHIP 1%'!$W$2:$W$7159,"&lt;=3"),2),"")</f>
        <v>95.67</v>
      </c>
      <c r="F379" s="27" cm="1">
        <f t="array" ref="F379">IFERROR(SUMPRODUCT(('OWNERSHIP 1%'!$B$2:$B$10000=$A379)*('OWNERSHIP 1%'!$U$2:$U$10000=1)*('OWNERSHIP 1%'!$V$2:$V$10000&gt;=1)),0)</f>
        <v>4</v>
      </c>
      <c r="G379" s="27">
        <f t="shared" si="17"/>
        <v>71</v>
      </c>
      <c r="H379" s="27" t="str">
        <f t="shared" si="18"/>
        <v>Mayoritas</v>
      </c>
      <c r="I379" s="27" t="str">
        <f t="shared" si="19"/>
        <v>Tinggi</v>
      </c>
    </row>
    <row r="380" spans="1:9" x14ac:dyDescent="0.25">
      <c r="A380" s="27" t="str">
        <f>" "&amp;'TICKER LIST'!B380</f>
        <v xml:space="preserve"> CLPI</v>
      </c>
      <c r="B380" s="27">
        <f>IFERROR(ROUND(MAX(0,MIN(100,100-SUMIFS('OWNERSHIP 1%'!$V$2:$V$10000,'OWNERSHIP 1%'!$B$2:$B$10000,$A380,'OWNERSHIP 1%'!$U$2:$U$10000,1))),2),"")</f>
        <v>18.82</v>
      </c>
      <c r="C380" s="27" cm="1">
        <f t="array" ref="C380">IFERROR(ROUND(SUMPRODUCT(('OWNERSHIP 1%'!$B$2:$B$10000=$A380)*('OWNERSHIP 1%'!$U$2:$U$10000=1)*('OWNERSHIP 1%'!$V$2:$V$10000)^2),0),"")</f>
        <v>2740</v>
      </c>
      <c r="D380" s="27">
        <f>IFERROR(ROUND(_xlfn.SINGLE(_xlfn.MAXIFS('OWNERSHIP 1%'!$V$2:$V$10000,'OWNERSHIP 1%'!$B$2:$B$10000,$A380,'OWNERSHIP 1%'!$U$2:$U$10000,1)),2),"")</f>
        <v>51</v>
      </c>
      <c r="E380" s="27">
        <f>IFERROR(ROUND(SUMIFS('OWNERSHIP 1%'!$V$2:$V$7159,'OWNERSHIP 1%'!$B$2:$B$7159,$A380,'OWNERSHIP 1%'!$U$2:$U$7159,1,'OWNERSHIP 1%'!$W$2:$W$7159,"&lt;=3"),2),"")</f>
        <v>65.08</v>
      </c>
      <c r="F380" s="27" cm="1">
        <f t="array" ref="F380">IFERROR(SUMPRODUCT(('OWNERSHIP 1%'!$B$2:$B$10000=$A380)*('OWNERSHIP 1%'!$U$2:$U$10000=1)*('OWNERSHIP 1%'!$V$2:$V$10000&gt;=1)),0)</f>
        <v>11</v>
      </c>
      <c r="G380" s="27">
        <f t="shared" si="17"/>
        <v>45</v>
      </c>
      <c r="H380" s="27" t="str">
        <f t="shared" si="18"/>
        <v>Mayoritas</v>
      </c>
      <c r="I380" s="27" t="str">
        <f t="shared" si="19"/>
        <v>Sedang</v>
      </c>
    </row>
    <row r="381" spans="1:9" x14ac:dyDescent="0.25">
      <c r="A381" s="27" t="str">
        <f>" "&amp;'TICKER LIST'!B381</f>
        <v xml:space="preserve"> CMNP</v>
      </c>
      <c r="B381" s="27">
        <f>IFERROR(ROUND(MAX(0,MIN(100,100-SUMIFS('OWNERSHIP 1%'!$V$2:$V$10000,'OWNERSHIP 1%'!$B$2:$B$10000,$A381,'OWNERSHIP 1%'!$U$2:$U$10000,1))),2),"")</f>
        <v>2.08</v>
      </c>
      <c r="C381" s="27" cm="1">
        <f t="array" ref="C381">IFERROR(ROUND(SUMPRODUCT(('OWNERSHIP 1%'!$B$2:$B$10000=$A381)*('OWNERSHIP 1%'!$U$2:$U$10000=1)*('OWNERSHIP 1%'!$V$2:$V$10000)^2),0),"")</f>
        <v>3705</v>
      </c>
      <c r="D381" s="27">
        <f>IFERROR(ROUND(_xlfn.SINGLE(_xlfn.MAXIFS('OWNERSHIP 1%'!$V$2:$V$10000,'OWNERSHIP 1%'!$B$2:$B$10000,$A381,'OWNERSHIP 1%'!$U$2:$U$10000,1)),2),"")</f>
        <v>59.35</v>
      </c>
      <c r="E381" s="27">
        <f>IFERROR(ROUND(SUMIFS('OWNERSHIP 1%'!$V$2:$V$7159,'OWNERSHIP 1%'!$B$2:$B$7159,$A381,'OWNERSHIP 1%'!$U$2:$U$7159,1,'OWNERSHIP 1%'!$W$2:$W$7159,"&lt;=3"),2),"")</f>
        <v>70.150000000000006</v>
      </c>
      <c r="F381" s="27" cm="1">
        <f t="array" ref="F381">IFERROR(SUMPRODUCT(('OWNERSHIP 1%'!$B$2:$B$10000=$A381)*('OWNERSHIP 1%'!$U$2:$U$10000=1)*('OWNERSHIP 1%'!$V$2:$V$10000&gt;=1)),0)</f>
        <v>10</v>
      </c>
      <c r="G381" s="27">
        <f t="shared" si="17"/>
        <v>52</v>
      </c>
      <c r="H381" s="27" t="str">
        <f t="shared" si="18"/>
        <v>Mayoritas</v>
      </c>
      <c r="I381" s="27" t="str">
        <f t="shared" si="19"/>
        <v>Sedang</v>
      </c>
    </row>
    <row r="382" spans="1:9" x14ac:dyDescent="0.25">
      <c r="A382" s="27" t="str">
        <f>" "&amp;'TICKER LIST'!B382</f>
        <v xml:space="preserve"> CMPP</v>
      </c>
      <c r="B382" s="27">
        <f>IFERROR(ROUND(MAX(0,MIN(100,100-SUMIFS('OWNERSHIP 1%'!$V$2:$V$10000,'OWNERSHIP 1%'!$B$2:$B$10000,$A382,'OWNERSHIP 1%'!$U$2:$U$10000,1))),2),"")</f>
        <v>3.38</v>
      </c>
      <c r="C382" s="27" cm="1">
        <f t="array" ref="C382">IFERROR(ROUND(SUMPRODUCT(('OWNERSHIP 1%'!$B$2:$B$10000=$A382)*('OWNERSHIP 1%'!$U$2:$U$10000=1)*('OWNERSHIP 1%'!$V$2:$V$10000)^2),0),"")</f>
        <v>4288</v>
      </c>
      <c r="D382" s="27">
        <f>IFERROR(ROUND(_xlfn.SINGLE(_xlfn.MAXIFS('OWNERSHIP 1%'!$V$2:$V$10000,'OWNERSHIP 1%'!$B$2:$B$10000,$A382,'OWNERSHIP 1%'!$U$2:$U$10000,1)),2),"")</f>
        <v>46.25</v>
      </c>
      <c r="E382" s="27">
        <f>IFERROR(ROUND(SUMIFS('OWNERSHIP 1%'!$V$2:$V$7159,'OWNERSHIP 1%'!$B$2:$B$7159,$A382,'OWNERSHIP 1%'!$U$2:$U$7159,1,'OWNERSHIP 1%'!$W$2:$W$7159,"&lt;=3"),2),"")</f>
        <v>96.62</v>
      </c>
      <c r="F382" s="27" cm="1">
        <f t="array" ref="F382">IFERROR(SUMPRODUCT(('OWNERSHIP 1%'!$B$2:$B$10000=$A382)*('OWNERSHIP 1%'!$U$2:$U$10000=1)*('OWNERSHIP 1%'!$V$2:$V$10000&gt;=1)),0)</f>
        <v>3</v>
      </c>
      <c r="G382" s="27">
        <f t="shared" si="17"/>
        <v>71</v>
      </c>
      <c r="H382" s="27" t="str">
        <f t="shared" si="18"/>
        <v>Terkonsentrasi</v>
      </c>
      <c r="I382" s="27" t="str">
        <f t="shared" si="19"/>
        <v>Tinggi</v>
      </c>
    </row>
    <row r="383" spans="1:9" x14ac:dyDescent="0.25">
      <c r="A383" s="27" t="str">
        <f>" "&amp;'TICKER LIST'!B383</f>
        <v xml:space="preserve"> CNKO</v>
      </c>
      <c r="B383" s="27">
        <f>IFERROR(ROUND(MAX(0,MIN(100,100-SUMIFS('OWNERSHIP 1%'!$V$2:$V$10000,'OWNERSHIP 1%'!$B$2:$B$10000,$A383,'OWNERSHIP 1%'!$U$2:$U$10000,1))),2),"")</f>
        <v>46.43</v>
      </c>
      <c r="C383" s="27" cm="1">
        <f t="array" ref="C383">IFERROR(ROUND(SUMPRODUCT(('OWNERSHIP 1%'!$B$2:$B$10000=$A383)*('OWNERSHIP 1%'!$U$2:$U$10000=1)*('OWNERSHIP 1%'!$V$2:$V$10000)^2),0),"")</f>
        <v>2094</v>
      </c>
      <c r="D383" s="27">
        <f>IFERROR(ROUND(_xlfn.SINGLE(_xlfn.MAXIFS('OWNERSHIP 1%'!$V$2:$V$10000,'OWNERSHIP 1%'!$B$2:$B$10000,$A383,'OWNERSHIP 1%'!$U$2:$U$10000,1)),2),"")</f>
        <v>45.59</v>
      </c>
      <c r="E383" s="27">
        <f>IFERROR(ROUND(SUMIFS('OWNERSHIP 1%'!$V$2:$V$7159,'OWNERSHIP 1%'!$B$2:$B$7159,$A383,'OWNERSHIP 1%'!$U$2:$U$7159,1,'OWNERSHIP 1%'!$W$2:$W$7159,"&lt;=3"),2),"")</f>
        <v>49.78</v>
      </c>
      <c r="F383" s="27" cm="1">
        <f t="array" ref="F383">IFERROR(SUMPRODUCT(('OWNERSHIP 1%'!$B$2:$B$10000=$A383)*('OWNERSHIP 1%'!$U$2:$U$10000=1)*('OWNERSHIP 1%'!$V$2:$V$10000&gt;=1)),0)</f>
        <v>5</v>
      </c>
      <c r="G383" s="27">
        <f t="shared" si="17"/>
        <v>43</v>
      </c>
      <c r="H383" s="27" t="str">
        <f t="shared" si="18"/>
        <v>Moderat</v>
      </c>
      <c r="I383" s="27" t="str">
        <f t="shared" si="19"/>
        <v>Sedang</v>
      </c>
    </row>
    <row r="384" spans="1:9" x14ac:dyDescent="0.25">
      <c r="A384" s="27" t="str">
        <f>" "&amp;'TICKER LIST'!B384</f>
        <v xml:space="preserve"> COWL</v>
      </c>
      <c r="B384" s="27">
        <f>IFERROR(ROUND(MAX(0,MIN(100,100-SUMIFS('OWNERSHIP 1%'!$V$2:$V$10000,'OWNERSHIP 1%'!$B$2:$B$10000,$A384,'OWNERSHIP 1%'!$U$2:$U$10000,1))),2),"")</f>
        <v>2.56</v>
      </c>
      <c r="C384" s="27" cm="1">
        <f t="array" ref="C384">IFERROR(ROUND(SUMPRODUCT(('OWNERSHIP 1%'!$B$2:$B$10000=$A384)*('OWNERSHIP 1%'!$U$2:$U$10000=1)*('OWNERSHIP 1%'!$V$2:$V$10000)^2),0),"")</f>
        <v>5338</v>
      </c>
      <c r="D384" s="27">
        <f>IFERROR(ROUND(_xlfn.SINGLE(_xlfn.MAXIFS('OWNERSHIP 1%'!$V$2:$V$10000,'OWNERSHIP 1%'!$B$2:$B$10000,$A384,'OWNERSHIP 1%'!$U$2:$U$10000,1)),2),"")</f>
        <v>71.12</v>
      </c>
      <c r="E384" s="27">
        <f>IFERROR(ROUND(SUMIFS('OWNERSHIP 1%'!$V$2:$V$7159,'OWNERSHIP 1%'!$B$2:$B$7159,$A384,'OWNERSHIP 1%'!$U$2:$U$7159,1,'OWNERSHIP 1%'!$W$2:$W$7159,"&lt;=3"),2),"")</f>
        <v>93.59</v>
      </c>
      <c r="F384" s="27" cm="1">
        <f t="array" ref="F384">IFERROR(SUMPRODUCT(('OWNERSHIP 1%'!$B$2:$B$10000=$A384)*('OWNERSHIP 1%'!$U$2:$U$10000=1)*('OWNERSHIP 1%'!$V$2:$V$10000&gt;=1)),0)</f>
        <v>5</v>
      </c>
      <c r="G384" s="27">
        <f t="shared" si="17"/>
        <v>73</v>
      </c>
      <c r="H384" s="27" t="str">
        <f t="shared" si="18"/>
        <v>Mayoritas</v>
      </c>
      <c r="I384" s="27" t="str">
        <f t="shared" si="19"/>
        <v>Tinggi</v>
      </c>
    </row>
    <row r="385" spans="1:9" x14ac:dyDescent="0.25">
      <c r="A385" s="27" t="str">
        <f>" "&amp;'TICKER LIST'!B385</f>
        <v xml:space="preserve"> CPIN</v>
      </c>
      <c r="B385" s="27">
        <f>IFERROR(ROUND(MAX(0,MIN(100,100-SUMIFS('OWNERSHIP 1%'!$V$2:$V$10000,'OWNERSHIP 1%'!$B$2:$B$10000,$A385,'OWNERSHIP 1%'!$U$2:$U$10000,1))),2),"")</f>
        <v>13.83</v>
      </c>
      <c r="C385" s="27" cm="1">
        <f t="array" ref="C385">IFERROR(ROUND(SUMPRODUCT(('OWNERSHIP 1%'!$B$2:$B$10000=$A385)*('OWNERSHIP 1%'!$U$2:$U$10000=1)*('OWNERSHIP 1%'!$V$2:$V$10000)^2),0),"")</f>
        <v>3214</v>
      </c>
      <c r="D385" s="27">
        <f>IFERROR(ROUND(_xlfn.SINGLE(_xlfn.MAXIFS('OWNERSHIP 1%'!$V$2:$V$10000,'OWNERSHIP 1%'!$B$2:$B$10000,$A385,'OWNERSHIP 1%'!$U$2:$U$10000,1)),2),"")</f>
        <v>55.53</v>
      </c>
      <c r="E385" s="27">
        <f>IFERROR(ROUND(SUMIFS('OWNERSHIP 1%'!$V$2:$V$7159,'OWNERSHIP 1%'!$B$2:$B$7159,$A385,'OWNERSHIP 1%'!$U$2:$U$7159,1,'OWNERSHIP 1%'!$W$2:$W$7159,"&lt;=3"),2),"")</f>
        <v>66.2</v>
      </c>
      <c r="F385" s="27" cm="1">
        <f t="array" ref="F385">IFERROR(SUMPRODUCT(('OWNERSHIP 1%'!$B$2:$B$10000=$A385)*('OWNERSHIP 1%'!$U$2:$U$10000=1)*('OWNERSHIP 1%'!$V$2:$V$10000&gt;=1)),0)</f>
        <v>9</v>
      </c>
      <c r="G385" s="27">
        <f t="shared" si="17"/>
        <v>49</v>
      </c>
      <c r="H385" s="27" t="str">
        <f t="shared" si="18"/>
        <v>Mayoritas</v>
      </c>
      <c r="I385" s="27" t="str">
        <f t="shared" si="19"/>
        <v>Sedang</v>
      </c>
    </row>
    <row r="386" spans="1:9" x14ac:dyDescent="0.25">
      <c r="A386" s="27" t="str">
        <f>" "&amp;'TICKER LIST'!B386</f>
        <v xml:space="preserve"> CPRO</v>
      </c>
      <c r="B386" s="27">
        <f>IFERROR(ROUND(MAX(0,MIN(100,100-SUMIFS('OWNERSHIP 1%'!$V$2:$V$10000,'OWNERSHIP 1%'!$B$2:$B$10000,$A386,'OWNERSHIP 1%'!$U$2:$U$10000,1))),2),"")</f>
        <v>27.58</v>
      </c>
      <c r="C386" s="27" cm="1">
        <f t="array" ref="C386">IFERROR(ROUND(SUMPRODUCT(('OWNERSHIP 1%'!$B$2:$B$10000=$A386)*('OWNERSHIP 1%'!$U$2:$U$10000=1)*('OWNERSHIP 1%'!$V$2:$V$10000)^2),0),"")</f>
        <v>2154</v>
      </c>
      <c r="D386" s="27">
        <f>IFERROR(ROUND(_xlfn.SINGLE(_xlfn.MAXIFS('OWNERSHIP 1%'!$V$2:$V$10000,'OWNERSHIP 1%'!$B$2:$B$10000,$A386,'OWNERSHIP 1%'!$U$2:$U$10000,1)),2),"")</f>
        <v>45.15</v>
      </c>
      <c r="E386" s="27">
        <f>IFERROR(ROUND(SUMIFS('OWNERSHIP 1%'!$V$2:$V$7159,'OWNERSHIP 1%'!$B$2:$B$7159,$A386,'OWNERSHIP 1%'!$U$2:$U$7159,1,'OWNERSHIP 1%'!$W$2:$W$7159,"&lt;=3"),2),"")</f>
        <v>54.88</v>
      </c>
      <c r="F386" s="27" cm="1">
        <f t="array" ref="F386">IFERROR(SUMPRODUCT(('OWNERSHIP 1%'!$B$2:$B$10000=$A386)*('OWNERSHIP 1%'!$U$2:$U$10000=1)*('OWNERSHIP 1%'!$V$2:$V$10000&gt;=1)),0)</f>
        <v>8</v>
      </c>
      <c r="G386" s="27">
        <f t="shared" si="17"/>
        <v>42</v>
      </c>
      <c r="H386" s="27" t="str">
        <f t="shared" si="18"/>
        <v>Moderat</v>
      </c>
      <c r="I386" s="27" t="str">
        <f t="shared" si="19"/>
        <v>Sedang</v>
      </c>
    </row>
    <row r="387" spans="1:9" x14ac:dyDescent="0.25">
      <c r="A387" s="27" t="str">
        <f>" "&amp;'TICKER LIST'!B387</f>
        <v xml:space="preserve"> CSAP</v>
      </c>
      <c r="B387" s="27">
        <f>IFERROR(ROUND(MAX(0,MIN(100,100-SUMIFS('OWNERSHIP 1%'!$V$2:$V$10000,'OWNERSHIP 1%'!$B$2:$B$10000,$A387,'OWNERSHIP 1%'!$U$2:$U$10000,1))),2),"")</f>
        <v>7.69</v>
      </c>
      <c r="C387" s="27" cm="1">
        <f t="array" ref="C387">IFERROR(ROUND(SUMPRODUCT(('OWNERSHIP 1%'!$B$2:$B$10000=$A387)*('OWNERSHIP 1%'!$U$2:$U$10000=1)*('OWNERSHIP 1%'!$V$2:$V$10000)^2),0),"")</f>
        <v>2272</v>
      </c>
      <c r="D387" s="27">
        <f>IFERROR(ROUND(_xlfn.SINGLE(_xlfn.MAXIFS('OWNERSHIP 1%'!$V$2:$V$10000,'OWNERSHIP 1%'!$B$2:$B$10000,$A387,'OWNERSHIP 1%'!$U$2:$U$10000,1)),2),"")</f>
        <v>32.01</v>
      </c>
      <c r="E387" s="27">
        <f>IFERROR(ROUND(SUMIFS('OWNERSHIP 1%'!$V$2:$V$7159,'OWNERSHIP 1%'!$B$2:$B$7159,$A387,'OWNERSHIP 1%'!$U$2:$U$7159,1,'OWNERSHIP 1%'!$W$2:$W$7159,"&lt;=3"),2),"")</f>
        <v>76.08</v>
      </c>
      <c r="F387" s="27" cm="1">
        <f t="array" ref="F387">IFERROR(SUMPRODUCT(('OWNERSHIP 1%'!$B$2:$B$10000=$A387)*('OWNERSHIP 1%'!$U$2:$U$10000=1)*('OWNERSHIP 1%'!$V$2:$V$10000&gt;=1)),0)</f>
        <v>6</v>
      </c>
      <c r="G387" s="27">
        <f t="shared" ref="G387:G450" si="20">IFERROR(ROUND(((C387/10000)*0.45+(E387/100)*0.35+IF(F387=0,0,MAX(0,MIN(1,(20-F387)/19)))*0.2)*100,0),"")</f>
        <v>52</v>
      </c>
      <c r="H387" s="27" t="str">
        <f t="shared" ref="H387:H450" si="21">IF(B387="","",IF(D387&gt;=50,"Mayoritas",IF(E387&gt;=70,"Terkonsentrasi",IF(E387&gt;=60,"Oligopoli",IF(E387&lt;=40,"Tersebar","Moderat")))))</f>
        <v>Terkonsentrasi</v>
      </c>
      <c r="I387" s="27" t="str">
        <f t="shared" ref="I387:I450" si="22">IF(G387="","",IF(G387&lt;=25,"Rendah",IF(G387&lt;=55,"Sedang","Tinggi")))</f>
        <v>Sedang</v>
      </c>
    </row>
    <row r="388" spans="1:9" x14ac:dyDescent="0.25">
      <c r="A388" s="27" t="str">
        <f>" "&amp;'TICKER LIST'!B388</f>
        <v xml:space="preserve"> CTBN</v>
      </c>
      <c r="B388" s="27">
        <f>IFERROR(ROUND(MAX(0,MIN(100,100-SUMIFS('OWNERSHIP 1%'!$V$2:$V$10000,'OWNERSHIP 1%'!$B$2:$B$10000,$A388,'OWNERSHIP 1%'!$U$2:$U$10000,1))),2),"")</f>
        <v>0.75</v>
      </c>
      <c r="C388" s="27" cm="1">
        <f t="array" ref="C388">IFERROR(ROUND(SUMPRODUCT(('OWNERSHIP 1%'!$B$2:$B$10000=$A388)*('OWNERSHIP 1%'!$U$2:$U$10000=1)*('OWNERSHIP 1%'!$V$2:$V$10000)^2),0),"")</f>
        <v>3529</v>
      </c>
      <c r="D388" s="27">
        <f>IFERROR(ROUND(_xlfn.SINGLE(_xlfn.MAXIFS('OWNERSHIP 1%'!$V$2:$V$10000,'OWNERSHIP 1%'!$B$2:$B$10000,$A388,'OWNERSHIP 1%'!$U$2:$U$10000,1)),2),"")</f>
        <v>48.23</v>
      </c>
      <c r="E388" s="27">
        <f>IFERROR(ROUND(SUMIFS('OWNERSHIP 1%'!$V$2:$V$7159,'OWNERSHIP 1%'!$B$2:$B$7159,$A388,'OWNERSHIP 1%'!$U$2:$U$7159,1,'OWNERSHIP 1%'!$W$2:$W$7159,"&lt;=3"),2),"")</f>
        <v>88.68</v>
      </c>
      <c r="F388" s="27" cm="1">
        <f t="array" ref="F388">IFERROR(SUMPRODUCT(('OWNERSHIP 1%'!$B$2:$B$10000=$A388)*('OWNERSHIP 1%'!$U$2:$U$10000=1)*('OWNERSHIP 1%'!$V$2:$V$10000&gt;=1)),0)</f>
        <v>7</v>
      </c>
      <c r="G388" s="27">
        <f t="shared" si="20"/>
        <v>61</v>
      </c>
      <c r="H388" s="27" t="str">
        <f t="shared" si="21"/>
        <v>Terkonsentrasi</v>
      </c>
      <c r="I388" s="27" t="str">
        <f t="shared" si="22"/>
        <v>Tinggi</v>
      </c>
    </row>
    <row r="389" spans="1:9" x14ac:dyDescent="0.25">
      <c r="A389" s="27" t="str">
        <f>" "&amp;'TICKER LIST'!B389</f>
        <v xml:space="preserve"> CTRA</v>
      </c>
      <c r="B389" s="27">
        <f>IFERROR(ROUND(MAX(0,MIN(100,100-SUMIFS('OWNERSHIP 1%'!$V$2:$V$10000,'OWNERSHIP 1%'!$B$2:$B$10000,$A389,'OWNERSHIP 1%'!$U$2:$U$10000,1))),2),"")</f>
        <v>31.21</v>
      </c>
      <c r="C389" s="27" cm="1">
        <f t="array" ref="C389">IFERROR(ROUND(SUMPRODUCT(('OWNERSHIP 1%'!$B$2:$B$10000=$A389)*('OWNERSHIP 1%'!$U$2:$U$10000=1)*('OWNERSHIP 1%'!$V$2:$V$10000)^2),0),"")</f>
        <v>2886</v>
      </c>
      <c r="D389" s="27">
        <f>IFERROR(ROUND(_xlfn.SINGLE(_xlfn.MAXIFS('OWNERSHIP 1%'!$V$2:$V$10000,'OWNERSHIP 1%'!$B$2:$B$10000,$A389,'OWNERSHIP 1%'!$U$2:$U$10000,1)),2),"")</f>
        <v>53.31</v>
      </c>
      <c r="E389" s="27">
        <f>IFERROR(ROUND(SUMIFS('OWNERSHIP 1%'!$V$2:$V$7159,'OWNERSHIP 1%'!$B$2:$B$7159,$A389,'OWNERSHIP 1%'!$U$2:$U$7159,1,'OWNERSHIP 1%'!$W$2:$W$7159,"&lt;=3"),2),"")</f>
        <v>61.39</v>
      </c>
      <c r="F389" s="27" cm="1">
        <f t="array" ref="F389">IFERROR(SUMPRODUCT(('OWNERSHIP 1%'!$B$2:$B$10000=$A389)*('OWNERSHIP 1%'!$U$2:$U$10000=1)*('OWNERSHIP 1%'!$V$2:$V$10000&gt;=1)),0)</f>
        <v>8</v>
      </c>
      <c r="G389" s="27">
        <f t="shared" si="20"/>
        <v>47</v>
      </c>
      <c r="H389" s="27" t="str">
        <f t="shared" si="21"/>
        <v>Mayoritas</v>
      </c>
      <c r="I389" s="27" t="str">
        <f t="shared" si="22"/>
        <v>Sedang</v>
      </c>
    </row>
    <row r="390" spans="1:9" x14ac:dyDescent="0.25">
      <c r="A390" s="27" t="str">
        <f>" "&amp;'TICKER LIST'!B390</f>
        <v xml:space="preserve"> CTTH</v>
      </c>
      <c r="B390" s="27">
        <f>IFERROR(ROUND(MAX(0,MIN(100,100-SUMIFS('OWNERSHIP 1%'!$V$2:$V$10000,'OWNERSHIP 1%'!$B$2:$B$10000,$A390,'OWNERSHIP 1%'!$U$2:$U$10000,1))),2),"")</f>
        <v>23.15</v>
      </c>
      <c r="C390" s="27" cm="1">
        <f t="array" ref="C390">IFERROR(ROUND(SUMPRODUCT(('OWNERSHIP 1%'!$B$2:$B$10000=$A390)*('OWNERSHIP 1%'!$U$2:$U$10000=1)*('OWNERSHIP 1%'!$V$2:$V$10000)^2),0),"")</f>
        <v>707</v>
      </c>
      <c r="D390" s="27">
        <f>IFERROR(ROUND(_xlfn.SINGLE(_xlfn.MAXIFS('OWNERSHIP 1%'!$V$2:$V$10000,'OWNERSHIP 1%'!$B$2:$B$10000,$A390,'OWNERSHIP 1%'!$U$2:$U$10000,1)),2),"")</f>
        <v>18.899999999999999</v>
      </c>
      <c r="E390" s="27">
        <f>IFERROR(ROUND(SUMIFS('OWNERSHIP 1%'!$V$2:$V$7159,'OWNERSHIP 1%'!$B$2:$B$7159,$A390,'OWNERSHIP 1%'!$U$2:$U$7159,1,'OWNERSHIP 1%'!$W$2:$W$7159,"&lt;=3"),2),"")</f>
        <v>36.909999999999997</v>
      </c>
      <c r="F390" s="27" cm="1">
        <f t="array" ref="F390">IFERROR(SUMPRODUCT(('OWNERSHIP 1%'!$B$2:$B$10000=$A390)*('OWNERSHIP 1%'!$U$2:$U$10000=1)*('OWNERSHIP 1%'!$V$2:$V$10000&gt;=1)),0)</f>
        <v>14</v>
      </c>
      <c r="G390" s="27">
        <f t="shared" si="20"/>
        <v>22</v>
      </c>
      <c r="H390" s="27" t="str">
        <f t="shared" si="21"/>
        <v>Tersebar</v>
      </c>
      <c r="I390" s="27" t="str">
        <f t="shared" si="22"/>
        <v>Rendah</v>
      </c>
    </row>
    <row r="391" spans="1:9" x14ac:dyDescent="0.25">
      <c r="A391" s="27" t="str">
        <f>" "&amp;'TICKER LIST'!B391</f>
        <v xml:space="preserve"> DART</v>
      </c>
      <c r="B391" s="27">
        <f>IFERROR(ROUND(MAX(0,MIN(100,100-SUMIFS('OWNERSHIP 1%'!$V$2:$V$10000,'OWNERSHIP 1%'!$B$2:$B$10000,$A391,'OWNERSHIP 1%'!$U$2:$U$10000,1))),2),"")</f>
        <v>4.83</v>
      </c>
      <c r="C391" s="27" cm="1">
        <f t="array" ref="C391">IFERROR(ROUND(SUMPRODUCT(('OWNERSHIP 1%'!$B$2:$B$10000=$A391)*('OWNERSHIP 1%'!$U$2:$U$10000=1)*('OWNERSHIP 1%'!$V$2:$V$10000)^2),0),"")</f>
        <v>4146</v>
      </c>
      <c r="D391" s="27">
        <f>IFERROR(ROUND(_xlfn.SINGLE(_xlfn.MAXIFS('OWNERSHIP 1%'!$V$2:$V$10000,'OWNERSHIP 1%'!$B$2:$B$10000,$A391,'OWNERSHIP 1%'!$U$2:$U$10000,1)),2),"")</f>
        <v>46.65</v>
      </c>
      <c r="E391" s="27">
        <f>IFERROR(ROUND(SUMIFS('OWNERSHIP 1%'!$V$2:$V$7159,'OWNERSHIP 1%'!$B$2:$B$7159,$A391,'OWNERSHIP 1%'!$U$2:$U$7159,1,'OWNERSHIP 1%'!$W$2:$W$7159,"&lt;=3"),2),"")</f>
        <v>92.43</v>
      </c>
      <c r="F391" s="27" cm="1">
        <f t="array" ref="F391">IFERROR(SUMPRODUCT(('OWNERSHIP 1%'!$B$2:$B$10000=$A391)*('OWNERSHIP 1%'!$U$2:$U$10000=1)*('OWNERSHIP 1%'!$V$2:$V$10000&gt;=1)),0)</f>
        <v>5</v>
      </c>
      <c r="G391" s="27">
        <f t="shared" si="20"/>
        <v>67</v>
      </c>
      <c r="H391" s="27" t="str">
        <f t="shared" si="21"/>
        <v>Terkonsentrasi</v>
      </c>
      <c r="I391" s="27" t="str">
        <f t="shared" si="22"/>
        <v>Tinggi</v>
      </c>
    </row>
    <row r="392" spans="1:9" x14ac:dyDescent="0.25">
      <c r="A392" s="27" t="str">
        <f>" "&amp;'TICKER LIST'!B392</f>
        <v xml:space="preserve"> DEFI</v>
      </c>
      <c r="B392" s="27">
        <f>IFERROR(ROUND(MAX(0,MIN(100,100-SUMIFS('OWNERSHIP 1%'!$V$2:$V$10000,'OWNERSHIP 1%'!$B$2:$B$10000,$A392,'OWNERSHIP 1%'!$U$2:$U$10000,1))),2),"")</f>
        <v>54.5</v>
      </c>
      <c r="C392" s="27" cm="1">
        <f t="array" ref="C392">IFERROR(ROUND(SUMPRODUCT(('OWNERSHIP 1%'!$B$2:$B$10000=$A392)*('OWNERSHIP 1%'!$U$2:$U$10000=1)*('OWNERSHIP 1%'!$V$2:$V$10000)^2),0),"")</f>
        <v>667</v>
      </c>
      <c r="D392" s="27">
        <f>IFERROR(ROUND(_xlfn.SINGLE(_xlfn.MAXIFS('OWNERSHIP 1%'!$V$2:$V$10000,'OWNERSHIP 1%'!$B$2:$B$10000,$A392,'OWNERSHIP 1%'!$U$2:$U$10000,1)),2),"")</f>
        <v>23.57</v>
      </c>
      <c r="E392" s="27">
        <f>IFERROR(ROUND(SUMIFS('OWNERSHIP 1%'!$V$2:$V$7159,'OWNERSHIP 1%'!$B$2:$B$7159,$A392,'OWNERSHIP 1%'!$U$2:$U$7159,1,'OWNERSHIP 1%'!$W$2:$W$7159,"&lt;=3"),2),"")</f>
        <v>35.99</v>
      </c>
      <c r="F392" s="27" cm="1">
        <f t="array" ref="F392">IFERROR(SUMPRODUCT(('OWNERSHIP 1%'!$B$2:$B$10000=$A392)*('OWNERSHIP 1%'!$U$2:$U$10000=1)*('OWNERSHIP 1%'!$V$2:$V$10000&gt;=1)),0)</f>
        <v>7</v>
      </c>
      <c r="G392" s="27">
        <f t="shared" si="20"/>
        <v>29</v>
      </c>
      <c r="H392" s="27" t="str">
        <f t="shared" si="21"/>
        <v>Tersebar</v>
      </c>
      <c r="I392" s="27" t="str">
        <f t="shared" si="22"/>
        <v>Sedang</v>
      </c>
    </row>
    <row r="393" spans="1:9" x14ac:dyDescent="0.25">
      <c r="A393" s="27" t="str">
        <f>" "&amp;'TICKER LIST'!B393</f>
        <v xml:space="preserve"> DEWA</v>
      </c>
      <c r="B393" s="27">
        <f>IFERROR(ROUND(MAX(0,MIN(100,100-SUMIFS('OWNERSHIP 1%'!$V$2:$V$10000,'OWNERSHIP 1%'!$B$2:$B$10000,$A393,'OWNERSHIP 1%'!$U$2:$U$10000,1))),2),"")</f>
        <v>48.35</v>
      </c>
      <c r="C393" s="27" cm="1">
        <f t="array" ref="C393">IFERROR(ROUND(SUMPRODUCT(('OWNERSHIP 1%'!$B$2:$B$10000=$A393)*('OWNERSHIP 1%'!$U$2:$U$10000=1)*('OWNERSHIP 1%'!$V$2:$V$10000)^2),0),"")</f>
        <v>289</v>
      </c>
      <c r="D393" s="27">
        <f>IFERROR(ROUND(_xlfn.SINGLE(_xlfn.MAXIFS('OWNERSHIP 1%'!$V$2:$V$10000,'OWNERSHIP 1%'!$B$2:$B$10000,$A393,'OWNERSHIP 1%'!$U$2:$U$10000,1)),2),"")</f>
        <v>9.3800000000000008</v>
      </c>
      <c r="E393" s="27">
        <f>IFERROR(ROUND(SUMIFS('OWNERSHIP 1%'!$V$2:$V$7159,'OWNERSHIP 1%'!$B$2:$B$7159,$A393,'OWNERSHIP 1%'!$U$2:$U$7159,1,'OWNERSHIP 1%'!$W$2:$W$7159,"&lt;=3"),2),"")</f>
        <v>21.97</v>
      </c>
      <c r="F393" s="27" cm="1">
        <f t="array" ref="F393">IFERROR(SUMPRODUCT(('OWNERSHIP 1%'!$B$2:$B$10000=$A393)*('OWNERSHIP 1%'!$U$2:$U$10000=1)*('OWNERSHIP 1%'!$V$2:$V$10000&gt;=1)),0)</f>
        <v>12</v>
      </c>
      <c r="G393" s="27">
        <f t="shared" si="20"/>
        <v>17</v>
      </c>
      <c r="H393" s="27" t="str">
        <f t="shared" si="21"/>
        <v>Tersebar</v>
      </c>
      <c r="I393" s="27" t="str">
        <f t="shared" si="22"/>
        <v>Rendah</v>
      </c>
    </row>
    <row r="394" spans="1:9" x14ac:dyDescent="0.25">
      <c r="A394" s="27" t="str">
        <f>" "&amp;'TICKER LIST'!B394</f>
        <v xml:space="preserve"> DGIK</v>
      </c>
      <c r="B394" s="27">
        <f>IFERROR(ROUND(MAX(0,MIN(100,100-SUMIFS('OWNERSHIP 1%'!$V$2:$V$10000,'OWNERSHIP 1%'!$B$2:$B$10000,$A394,'OWNERSHIP 1%'!$U$2:$U$10000,1))),2),"")</f>
        <v>9.18</v>
      </c>
      <c r="C394" s="27" cm="1">
        <f t="array" ref="C394">IFERROR(ROUND(SUMPRODUCT(('OWNERSHIP 1%'!$B$2:$B$10000=$A394)*('OWNERSHIP 1%'!$U$2:$U$10000=1)*('OWNERSHIP 1%'!$V$2:$V$10000)^2),0),"")</f>
        <v>2950</v>
      </c>
      <c r="D394" s="27">
        <f>IFERROR(ROUND(_xlfn.SINGLE(_xlfn.MAXIFS('OWNERSHIP 1%'!$V$2:$V$10000,'OWNERSHIP 1%'!$B$2:$B$10000,$A394,'OWNERSHIP 1%'!$U$2:$U$10000,1)),2),"")</f>
        <v>52.3</v>
      </c>
      <c r="E394" s="27">
        <f>IFERROR(ROUND(SUMIFS('OWNERSHIP 1%'!$V$2:$V$7159,'OWNERSHIP 1%'!$B$2:$B$7159,$A394,'OWNERSHIP 1%'!$U$2:$U$7159,1,'OWNERSHIP 1%'!$W$2:$W$7159,"&lt;=3"),2),"")</f>
        <v>69.209999999999994</v>
      </c>
      <c r="F394" s="27" cm="1">
        <f t="array" ref="F394">IFERROR(SUMPRODUCT(('OWNERSHIP 1%'!$B$2:$B$10000=$A394)*('OWNERSHIP 1%'!$U$2:$U$10000=1)*('OWNERSHIP 1%'!$V$2:$V$10000&gt;=1)),0)</f>
        <v>11</v>
      </c>
      <c r="G394" s="27">
        <f t="shared" si="20"/>
        <v>47</v>
      </c>
      <c r="H394" s="27" t="str">
        <f t="shared" si="21"/>
        <v>Mayoritas</v>
      </c>
      <c r="I394" s="27" t="str">
        <f t="shared" si="22"/>
        <v>Sedang</v>
      </c>
    </row>
    <row r="395" spans="1:9" x14ac:dyDescent="0.25">
      <c r="A395" s="27" t="str">
        <f>" "&amp;'TICKER LIST'!B395</f>
        <v xml:space="preserve"> DILD</v>
      </c>
      <c r="B395" s="27">
        <f>IFERROR(ROUND(MAX(0,MIN(100,100-SUMIFS('OWNERSHIP 1%'!$V$2:$V$10000,'OWNERSHIP 1%'!$B$2:$B$10000,$A395,'OWNERSHIP 1%'!$U$2:$U$10000,1))),2),"")</f>
        <v>35.03</v>
      </c>
      <c r="C395" s="27" cm="1">
        <f t="array" ref="C395">IFERROR(ROUND(SUMPRODUCT(('OWNERSHIP 1%'!$B$2:$B$10000=$A395)*('OWNERSHIP 1%'!$U$2:$U$10000=1)*('OWNERSHIP 1%'!$V$2:$V$10000)^2),0),"")</f>
        <v>736</v>
      </c>
      <c r="D395" s="27">
        <f>IFERROR(ROUND(_xlfn.SINGLE(_xlfn.MAXIFS('OWNERSHIP 1%'!$V$2:$V$10000,'OWNERSHIP 1%'!$B$2:$B$10000,$A395,'OWNERSHIP 1%'!$U$2:$U$10000,1)),2),"")</f>
        <v>22.85</v>
      </c>
      <c r="E395" s="27">
        <f>IFERROR(ROUND(SUMIFS('OWNERSHIP 1%'!$V$2:$V$7159,'OWNERSHIP 1%'!$B$2:$B$7159,$A395,'OWNERSHIP 1%'!$U$2:$U$7159,1,'OWNERSHIP 1%'!$W$2:$W$7159,"&lt;=3"),2),"")</f>
        <v>37.83</v>
      </c>
      <c r="F395" s="27" cm="1">
        <f t="array" ref="F395">IFERROR(SUMPRODUCT(('OWNERSHIP 1%'!$B$2:$B$10000=$A395)*('OWNERSHIP 1%'!$U$2:$U$10000=1)*('OWNERSHIP 1%'!$V$2:$V$10000&gt;=1)),0)</f>
        <v>12</v>
      </c>
      <c r="G395" s="27">
        <f t="shared" si="20"/>
        <v>25</v>
      </c>
      <c r="H395" s="27" t="str">
        <f t="shared" si="21"/>
        <v>Tersebar</v>
      </c>
      <c r="I395" s="27" t="str">
        <f t="shared" si="22"/>
        <v>Rendah</v>
      </c>
    </row>
    <row r="396" spans="1:9" x14ac:dyDescent="0.25">
      <c r="A396" s="27" t="str">
        <f>" "&amp;'TICKER LIST'!B396</f>
        <v xml:space="preserve"> DKFT</v>
      </c>
      <c r="B396" s="27">
        <f>IFERROR(ROUND(MAX(0,MIN(100,100-SUMIFS('OWNERSHIP 1%'!$V$2:$V$10000,'OWNERSHIP 1%'!$B$2:$B$10000,$A396,'OWNERSHIP 1%'!$U$2:$U$10000,1))),2),"")</f>
        <v>17.82</v>
      </c>
      <c r="C396" s="27" cm="1">
        <f t="array" ref="C396">IFERROR(ROUND(SUMPRODUCT(('OWNERSHIP 1%'!$B$2:$B$10000=$A396)*('OWNERSHIP 1%'!$U$2:$U$10000=1)*('OWNERSHIP 1%'!$V$2:$V$10000)^2),0),"")</f>
        <v>4133</v>
      </c>
      <c r="D396" s="27">
        <f>IFERROR(ROUND(_xlfn.SINGLE(_xlfn.MAXIFS('OWNERSHIP 1%'!$V$2:$V$10000,'OWNERSHIP 1%'!$B$2:$B$10000,$A396,'OWNERSHIP 1%'!$U$2:$U$10000,1)),2),"")</f>
        <v>63.79</v>
      </c>
      <c r="E396" s="27">
        <f>IFERROR(ROUND(SUMIFS('OWNERSHIP 1%'!$V$2:$V$7159,'OWNERSHIP 1%'!$B$2:$B$7159,$A396,'OWNERSHIP 1%'!$U$2:$U$7159,1,'OWNERSHIP 1%'!$W$2:$W$7159,"&lt;=3"),2),"")</f>
        <v>72.62</v>
      </c>
      <c r="F396" s="27" cm="1">
        <f t="array" ref="F396">IFERROR(SUMPRODUCT(('OWNERSHIP 1%'!$B$2:$B$10000=$A396)*('OWNERSHIP 1%'!$U$2:$U$10000=1)*('OWNERSHIP 1%'!$V$2:$V$10000&gt;=1)),0)</f>
        <v>7</v>
      </c>
      <c r="G396" s="27">
        <f t="shared" si="20"/>
        <v>58</v>
      </c>
      <c r="H396" s="27" t="str">
        <f t="shared" si="21"/>
        <v>Mayoritas</v>
      </c>
      <c r="I396" s="27" t="str">
        <f t="shared" si="22"/>
        <v>Tinggi</v>
      </c>
    </row>
    <row r="397" spans="1:9" x14ac:dyDescent="0.25">
      <c r="A397" s="27" t="str">
        <f>" "&amp;'TICKER LIST'!B397</f>
        <v xml:space="preserve"> DLTA</v>
      </c>
      <c r="B397" s="27">
        <f>IFERROR(ROUND(MAX(0,MIN(100,100-SUMIFS('OWNERSHIP 1%'!$V$2:$V$10000,'OWNERSHIP 1%'!$B$2:$B$10000,$A397,'OWNERSHIP 1%'!$U$2:$U$10000,1))),2),"")</f>
        <v>10.9</v>
      </c>
      <c r="C397" s="27" cm="1">
        <f t="array" ref="C397">IFERROR(ROUND(SUMPRODUCT(('OWNERSHIP 1%'!$B$2:$B$10000=$A397)*('OWNERSHIP 1%'!$U$2:$U$10000=1)*('OWNERSHIP 1%'!$V$2:$V$10000)^2),0),"")</f>
        <v>4103</v>
      </c>
      <c r="D397" s="27">
        <f>IFERROR(ROUND(_xlfn.SINGLE(_xlfn.MAXIFS('OWNERSHIP 1%'!$V$2:$V$10000,'OWNERSHIP 1%'!$B$2:$B$10000,$A397,'OWNERSHIP 1%'!$U$2:$U$10000,1)),2),"")</f>
        <v>58.33</v>
      </c>
      <c r="E397" s="27">
        <f>IFERROR(ROUND(SUMIFS('OWNERSHIP 1%'!$V$2:$V$7159,'OWNERSHIP 1%'!$B$2:$B$7159,$A397,'OWNERSHIP 1%'!$U$2:$U$7159,1,'OWNERSHIP 1%'!$W$2:$W$7159,"&lt;=3"),2),"")</f>
        <v>87.69</v>
      </c>
      <c r="F397" s="27" cm="1">
        <f t="array" ref="F397">IFERROR(SUMPRODUCT(('OWNERSHIP 1%'!$B$2:$B$10000=$A397)*('OWNERSHIP 1%'!$U$2:$U$10000=1)*('OWNERSHIP 1%'!$V$2:$V$10000&gt;=1)),0)</f>
        <v>4</v>
      </c>
      <c r="G397" s="27">
        <f t="shared" si="20"/>
        <v>66</v>
      </c>
      <c r="H397" s="27" t="str">
        <f t="shared" si="21"/>
        <v>Mayoritas</v>
      </c>
      <c r="I397" s="27" t="str">
        <f t="shared" si="22"/>
        <v>Tinggi</v>
      </c>
    </row>
    <row r="398" spans="1:9" x14ac:dyDescent="0.25">
      <c r="A398" s="27" t="str">
        <f>" "&amp;'TICKER LIST'!B398</f>
        <v xml:space="preserve"> DMAS</v>
      </c>
      <c r="B398" s="27">
        <f>IFERROR(ROUND(MAX(0,MIN(100,100-SUMIFS('OWNERSHIP 1%'!$V$2:$V$10000,'OWNERSHIP 1%'!$B$2:$B$10000,$A398,'OWNERSHIP 1%'!$U$2:$U$10000,1))),2),"")</f>
        <v>14.67</v>
      </c>
      <c r="C398" s="27" cm="1">
        <f t="array" ref="C398">IFERROR(ROUND(SUMPRODUCT(('OWNERSHIP 1%'!$B$2:$B$10000=$A398)*('OWNERSHIP 1%'!$U$2:$U$10000=1)*('OWNERSHIP 1%'!$V$2:$V$10000)^2),0),"")</f>
        <v>3911</v>
      </c>
      <c r="D398" s="27">
        <f>IFERROR(ROUND(_xlfn.SINGLE(_xlfn.MAXIFS('OWNERSHIP 1%'!$V$2:$V$10000,'OWNERSHIP 1%'!$B$2:$B$10000,$A398,'OWNERSHIP 1%'!$U$2:$U$10000,1)),2),"")</f>
        <v>57.28</v>
      </c>
      <c r="E398" s="27">
        <f>IFERROR(ROUND(SUMIFS('OWNERSHIP 1%'!$V$2:$V$7159,'OWNERSHIP 1%'!$B$2:$B$7159,$A398,'OWNERSHIP 1%'!$U$2:$U$7159,1,'OWNERSHIP 1%'!$W$2:$W$7159,"&lt;=3"),2),"")</f>
        <v>84.05</v>
      </c>
      <c r="F398" s="27" cm="1">
        <f t="array" ref="F398">IFERROR(SUMPRODUCT(('OWNERSHIP 1%'!$B$2:$B$10000=$A398)*('OWNERSHIP 1%'!$U$2:$U$10000=1)*('OWNERSHIP 1%'!$V$2:$V$10000&gt;=1)),0)</f>
        <v>4</v>
      </c>
      <c r="G398" s="27">
        <f t="shared" si="20"/>
        <v>64</v>
      </c>
      <c r="H398" s="27" t="str">
        <f t="shared" si="21"/>
        <v>Mayoritas</v>
      </c>
      <c r="I398" s="27" t="str">
        <f t="shared" si="22"/>
        <v>Tinggi</v>
      </c>
    </row>
    <row r="399" spans="1:9" x14ac:dyDescent="0.25">
      <c r="A399" s="27" t="str">
        <f>" "&amp;'TICKER LIST'!B399</f>
        <v xml:space="preserve"> DNAR</v>
      </c>
      <c r="B399" s="27">
        <f>IFERROR(ROUND(MAX(0,MIN(100,100-SUMIFS('OWNERSHIP 1%'!$V$2:$V$10000,'OWNERSHIP 1%'!$B$2:$B$10000,$A399,'OWNERSHIP 1%'!$U$2:$U$10000,1))),2),"")</f>
        <v>4.3899999999999997</v>
      </c>
      <c r="C399" s="27" cm="1">
        <f t="array" ref="C399">IFERROR(ROUND(SUMPRODUCT(('OWNERSHIP 1%'!$B$2:$B$10000=$A399)*('OWNERSHIP 1%'!$U$2:$U$10000=1)*('OWNERSHIP 1%'!$V$2:$V$10000)^2),0),"")</f>
        <v>8208</v>
      </c>
      <c r="D399" s="27">
        <f>IFERROR(ROUND(_xlfn.SINGLE(_xlfn.MAXIFS('OWNERSHIP 1%'!$V$2:$V$10000,'OWNERSHIP 1%'!$B$2:$B$10000,$A399,'OWNERSHIP 1%'!$U$2:$U$10000,1)),2),"")</f>
        <v>90.51</v>
      </c>
      <c r="E399" s="27">
        <f>IFERROR(ROUND(SUMIFS('OWNERSHIP 1%'!$V$2:$V$7159,'OWNERSHIP 1%'!$B$2:$B$7159,$A399,'OWNERSHIP 1%'!$U$2:$U$7159,1,'OWNERSHIP 1%'!$W$2:$W$7159,"&lt;=3"),2),"")</f>
        <v>95.61</v>
      </c>
      <c r="F399" s="27" cm="1">
        <f t="array" ref="F399">IFERROR(SUMPRODUCT(('OWNERSHIP 1%'!$B$2:$B$10000=$A399)*('OWNERSHIP 1%'!$U$2:$U$10000=1)*('OWNERSHIP 1%'!$V$2:$V$10000&gt;=1)),0)</f>
        <v>3</v>
      </c>
      <c r="G399" s="27">
        <f t="shared" si="20"/>
        <v>88</v>
      </c>
      <c r="H399" s="27" t="str">
        <f t="shared" si="21"/>
        <v>Mayoritas</v>
      </c>
      <c r="I399" s="27" t="str">
        <f t="shared" si="22"/>
        <v>Tinggi</v>
      </c>
    </row>
    <row r="400" spans="1:9" x14ac:dyDescent="0.25">
      <c r="A400" s="27" t="str">
        <f>" "&amp;'TICKER LIST'!B400</f>
        <v xml:space="preserve"> DNET</v>
      </c>
      <c r="B400" s="27">
        <f>IFERROR(ROUND(MAX(0,MIN(100,100-SUMIFS('OWNERSHIP 1%'!$V$2:$V$10000,'OWNERSHIP 1%'!$B$2:$B$10000,$A400,'OWNERSHIP 1%'!$U$2:$U$10000,1))),2),"")</f>
        <v>2.31</v>
      </c>
      <c r="C400" s="27" cm="1">
        <f t="array" ref="C400">IFERROR(ROUND(SUMPRODUCT(('OWNERSHIP 1%'!$B$2:$B$10000=$A400)*('OWNERSHIP 1%'!$U$2:$U$10000=1)*('OWNERSHIP 1%'!$V$2:$V$10000)^2),0),"")</f>
        <v>2626</v>
      </c>
      <c r="D400" s="27">
        <f>IFERROR(ROUND(_xlfn.SINGLE(_xlfn.MAXIFS('OWNERSHIP 1%'!$V$2:$V$10000,'OWNERSHIP 1%'!$B$2:$B$10000,$A400,'OWNERSHIP 1%'!$U$2:$U$10000,1)),2),"")</f>
        <v>39.35</v>
      </c>
      <c r="E400" s="27">
        <f>IFERROR(ROUND(SUMIFS('OWNERSHIP 1%'!$V$2:$V$7159,'OWNERSHIP 1%'!$B$2:$B$7159,$A400,'OWNERSHIP 1%'!$U$2:$U$7159,1,'OWNERSHIP 1%'!$W$2:$W$7159,"&lt;=3"),2),"")</f>
        <v>84.78</v>
      </c>
      <c r="F400" s="27" cm="1">
        <f t="array" ref="F400">IFERROR(SUMPRODUCT(('OWNERSHIP 1%'!$B$2:$B$10000=$A400)*('OWNERSHIP 1%'!$U$2:$U$10000=1)*('OWNERSHIP 1%'!$V$2:$V$10000&gt;=1)),0)</f>
        <v>9</v>
      </c>
      <c r="G400" s="27">
        <f t="shared" si="20"/>
        <v>53</v>
      </c>
      <c r="H400" s="27" t="str">
        <f t="shared" si="21"/>
        <v>Terkonsentrasi</v>
      </c>
      <c r="I400" s="27" t="str">
        <f t="shared" si="22"/>
        <v>Sedang</v>
      </c>
    </row>
    <row r="401" spans="1:9" x14ac:dyDescent="0.25">
      <c r="A401" s="27" t="str">
        <f>" "&amp;'TICKER LIST'!B401</f>
        <v xml:space="preserve"> DOID</v>
      </c>
      <c r="B401" s="27">
        <f>IFERROR(ROUND(MAX(0,MIN(100,100-SUMIFS('OWNERSHIP 1%'!$V$2:$V$10000,'OWNERSHIP 1%'!$B$2:$B$10000,$A401,'OWNERSHIP 1%'!$U$2:$U$10000,1))),2),"")</f>
        <v>24.56</v>
      </c>
      <c r="C401" s="27" cm="1">
        <f t="array" ref="C401">IFERROR(ROUND(SUMPRODUCT(('OWNERSHIP 1%'!$B$2:$B$10000=$A401)*('OWNERSHIP 1%'!$U$2:$U$10000=1)*('OWNERSHIP 1%'!$V$2:$V$10000)^2),0),"")</f>
        <v>1591</v>
      </c>
      <c r="D401" s="27">
        <f>IFERROR(ROUND(_xlfn.SINGLE(_xlfn.MAXIFS('OWNERSHIP 1%'!$V$2:$V$10000,'OWNERSHIP 1%'!$B$2:$B$10000,$A401,'OWNERSHIP 1%'!$U$2:$U$10000,1)),2),"")</f>
        <v>38.22</v>
      </c>
      <c r="E401" s="27">
        <f>IFERROR(ROUND(SUMIFS('OWNERSHIP 1%'!$V$2:$V$7159,'OWNERSHIP 1%'!$B$2:$B$7159,$A401,'OWNERSHIP 1%'!$U$2:$U$7159,1,'OWNERSHIP 1%'!$W$2:$W$7159,"&lt;=3"),2),"")</f>
        <v>48.25</v>
      </c>
      <c r="F401" s="27" cm="1">
        <f t="array" ref="F401">IFERROR(SUMPRODUCT(('OWNERSHIP 1%'!$B$2:$B$10000=$A401)*('OWNERSHIP 1%'!$U$2:$U$10000=1)*('OWNERSHIP 1%'!$V$2:$V$10000&gt;=1)),0)</f>
        <v>13</v>
      </c>
      <c r="G401" s="27">
        <f t="shared" si="20"/>
        <v>31</v>
      </c>
      <c r="H401" s="27" t="str">
        <f t="shared" si="21"/>
        <v>Moderat</v>
      </c>
      <c r="I401" s="27" t="str">
        <f t="shared" si="22"/>
        <v>Sedang</v>
      </c>
    </row>
    <row r="402" spans="1:9" x14ac:dyDescent="0.25">
      <c r="A402" s="27" t="str">
        <f>" "&amp;'TICKER LIST'!B402</f>
        <v xml:space="preserve"> DPNS</v>
      </c>
      <c r="B402" s="27">
        <f>IFERROR(ROUND(MAX(0,MIN(100,100-SUMIFS('OWNERSHIP 1%'!$V$2:$V$10000,'OWNERSHIP 1%'!$B$2:$B$10000,$A402,'OWNERSHIP 1%'!$U$2:$U$10000,1))),2),"")</f>
        <v>12.9</v>
      </c>
      <c r="C402" s="27" cm="1">
        <f t="array" ref="C402">IFERROR(ROUND(SUMPRODUCT(('OWNERSHIP 1%'!$B$2:$B$10000=$A402)*('OWNERSHIP 1%'!$U$2:$U$10000=1)*('OWNERSHIP 1%'!$V$2:$V$10000)^2),0),"")</f>
        <v>2776</v>
      </c>
      <c r="D402" s="27">
        <f>IFERROR(ROUND(_xlfn.SINGLE(_xlfn.MAXIFS('OWNERSHIP 1%'!$V$2:$V$10000,'OWNERSHIP 1%'!$B$2:$B$10000,$A402,'OWNERSHIP 1%'!$U$2:$U$10000,1)),2),"")</f>
        <v>51.18</v>
      </c>
      <c r="E402" s="27">
        <f>IFERROR(ROUND(SUMIFS('OWNERSHIP 1%'!$V$2:$V$7159,'OWNERSHIP 1%'!$B$2:$B$7159,$A402,'OWNERSHIP 1%'!$U$2:$U$7159,1,'OWNERSHIP 1%'!$W$2:$W$7159,"&lt;=3"),2),"")</f>
        <v>63.7</v>
      </c>
      <c r="F402" s="27" cm="1">
        <f t="array" ref="F402">IFERROR(SUMPRODUCT(('OWNERSHIP 1%'!$B$2:$B$10000=$A402)*('OWNERSHIP 1%'!$U$2:$U$10000=1)*('OWNERSHIP 1%'!$V$2:$V$10000&gt;=1)),0)</f>
        <v>12</v>
      </c>
      <c r="G402" s="27">
        <f t="shared" si="20"/>
        <v>43</v>
      </c>
      <c r="H402" s="27" t="str">
        <f t="shared" si="21"/>
        <v>Mayoritas</v>
      </c>
      <c r="I402" s="27" t="str">
        <f t="shared" si="22"/>
        <v>Sedang</v>
      </c>
    </row>
    <row r="403" spans="1:9" x14ac:dyDescent="0.25">
      <c r="A403" s="27" t="str">
        <f>" "&amp;'TICKER LIST'!B403</f>
        <v xml:space="preserve"> DSFI</v>
      </c>
      <c r="B403" s="27">
        <f>IFERROR(ROUND(MAX(0,MIN(100,100-SUMIFS('OWNERSHIP 1%'!$V$2:$V$10000,'OWNERSHIP 1%'!$B$2:$B$10000,$A403,'OWNERSHIP 1%'!$U$2:$U$10000,1))),2),"")</f>
        <v>22.47</v>
      </c>
      <c r="C403" s="27" cm="1">
        <f t="array" ref="C403">IFERROR(ROUND(SUMPRODUCT(('OWNERSHIP 1%'!$B$2:$B$10000=$A403)*('OWNERSHIP 1%'!$U$2:$U$10000=1)*('OWNERSHIP 1%'!$V$2:$V$10000)^2),0),"")</f>
        <v>4864</v>
      </c>
      <c r="D403" s="27">
        <f>IFERROR(ROUND(_xlfn.SINGLE(_xlfn.MAXIFS('OWNERSHIP 1%'!$V$2:$V$10000,'OWNERSHIP 1%'!$B$2:$B$10000,$A403,'OWNERSHIP 1%'!$U$2:$U$10000,1)),2),"")</f>
        <v>69.599999999999994</v>
      </c>
      <c r="E403" s="27">
        <f>IFERROR(ROUND(SUMIFS('OWNERSHIP 1%'!$V$2:$V$7159,'OWNERSHIP 1%'!$B$2:$B$7159,$A403,'OWNERSHIP 1%'!$U$2:$U$7159,1,'OWNERSHIP 1%'!$W$2:$W$7159,"&lt;=3"),2),"")</f>
        <v>75.02</v>
      </c>
      <c r="F403" s="27" cm="1">
        <f t="array" ref="F403">IFERROR(SUMPRODUCT(('OWNERSHIP 1%'!$B$2:$B$10000=$A403)*('OWNERSHIP 1%'!$U$2:$U$10000=1)*('OWNERSHIP 1%'!$V$2:$V$10000&gt;=1)),0)</f>
        <v>5</v>
      </c>
      <c r="G403" s="27">
        <f t="shared" si="20"/>
        <v>64</v>
      </c>
      <c r="H403" s="27" t="str">
        <f t="shared" si="21"/>
        <v>Mayoritas</v>
      </c>
      <c r="I403" s="27" t="str">
        <f t="shared" si="22"/>
        <v>Tinggi</v>
      </c>
    </row>
    <row r="404" spans="1:9" x14ac:dyDescent="0.25">
      <c r="A404" s="27" t="str">
        <f>" "&amp;'TICKER LIST'!B404</f>
        <v xml:space="preserve"> DSNG</v>
      </c>
      <c r="B404" s="27">
        <f>IFERROR(ROUND(MAX(0,MIN(100,100-SUMIFS('OWNERSHIP 1%'!$V$2:$V$10000,'OWNERSHIP 1%'!$B$2:$B$10000,$A404,'OWNERSHIP 1%'!$U$2:$U$10000,1))),2),"")</f>
        <v>13.21</v>
      </c>
      <c r="C404" s="27" cm="1">
        <f t="array" ref="C404">IFERROR(ROUND(SUMPRODUCT(('OWNERSHIP 1%'!$B$2:$B$10000=$A404)*('OWNERSHIP 1%'!$U$2:$U$10000=1)*('OWNERSHIP 1%'!$V$2:$V$10000)^2),0),"")</f>
        <v>1195</v>
      </c>
      <c r="D404" s="27">
        <f>IFERROR(ROUND(_xlfn.SINGLE(_xlfn.MAXIFS('OWNERSHIP 1%'!$V$2:$V$10000,'OWNERSHIP 1%'!$B$2:$B$10000,$A404,'OWNERSHIP 1%'!$U$2:$U$10000,1)),2),"")</f>
        <v>28.63</v>
      </c>
      <c r="E404" s="27">
        <f>IFERROR(ROUND(SUMIFS('OWNERSHIP 1%'!$V$2:$V$7159,'OWNERSHIP 1%'!$B$2:$B$7159,$A404,'OWNERSHIP 1%'!$U$2:$U$7159,1,'OWNERSHIP 1%'!$W$2:$W$7159,"&lt;=3"),2),"")</f>
        <v>48.69</v>
      </c>
      <c r="F404" s="27" cm="1">
        <f t="array" ref="F404">IFERROR(SUMPRODUCT(('OWNERSHIP 1%'!$B$2:$B$10000=$A404)*('OWNERSHIP 1%'!$U$2:$U$10000=1)*('OWNERSHIP 1%'!$V$2:$V$10000&gt;=1)),0)</f>
        <v>17</v>
      </c>
      <c r="G404" s="27">
        <f t="shared" si="20"/>
        <v>26</v>
      </c>
      <c r="H404" s="27" t="str">
        <f t="shared" si="21"/>
        <v>Moderat</v>
      </c>
      <c r="I404" s="27" t="str">
        <f t="shared" si="22"/>
        <v>Sedang</v>
      </c>
    </row>
    <row r="405" spans="1:9" x14ac:dyDescent="0.25">
      <c r="A405" s="27" t="str">
        <f>" "&amp;'TICKER LIST'!B405</f>
        <v xml:space="preserve"> DSSA</v>
      </c>
      <c r="B405" s="27">
        <f>IFERROR(ROUND(MAX(0,MIN(100,100-SUMIFS('OWNERSHIP 1%'!$V$2:$V$10000,'OWNERSHIP 1%'!$B$2:$B$10000,$A405,'OWNERSHIP 1%'!$U$2:$U$10000,1))),2),"")</f>
        <v>12.31</v>
      </c>
      <c r="C405" s="27" cm="1">
        <f t="array" ref="C405">IFERROR(ROUND(SUMPRODUCT(('OWNERSHIP 1%'!$B$2:$B$10000=$A405)*('OWNERSHIP 1%'!$U$2:$U$10000=1)*('OWNERSHIP 1%'!$V$2:$V$10000)^2),0),"")</f>
        <v>3933</v>
      </c>
      <c r="D405" s="27">
        <f>IFERROR(ROUND(_xlfn.SINGLE(_xlfn.MAXIFS('OWNERSHIP 1%'!$V$2:$V$10000,'OWNERSHIP 1%'!$B$2:$B$10000,$A405,'OWNERSHIP 1%'!$U$2:$U$10000,1)),2),"")</f>
        <v>59.9</v>
      </c>
      <c r="E405" s="27">
        <f>IFERROR(ROUND(SUMIFS('OWNERSHIP 1%'!$V$2:$V$7159,'OWNERSHIP 1%'!$B$2:$B$7159,$A405,'OWNERSHIP 1%'!$U$2:$U$7159,1,'OWNERSHIP 1%'!$W$2:$W$7159,"&lt;=3"),2),"")</f>
        <v>81.27</v>
      </c>
      <c r="F405" s="27" cm="1">
        <f t="array" ref="F405">IFERROR(SUMPRODUCT(('OWNERSHIP 1%'!$B$2:$B$10000=$A405)*('OWNERSHIP 1%'!$U$2:$U$10000=1)*('OWNERSHIP 1%'!$V$2:$V$10000&gt;=1)),0)</f>
        <v>5</v>
      </c>
      <c r="G405" s="27">
        <f t="shared" si="20"/>
        <v>62</v>
      </c>
      <c r="H405" s="27" t="str">
        <f t="shared" si="21"/>
        <v>Mayoritas</v>
      </c>
      <c r="I405" s="27" t="str">
        <f t="shared" si="22"/>
        <v>Tinggi</v>
      </c>
    </row>
    <row r="406" spans="1:9" x14ac:dyDescent="0.25">
      <c r="A406" s="27" t="str">
        <f>" "&amp;'TICKER LIST'!B406</f>
        <v xml:space="preserve"> DUTI</v>
      </c>
      <c r="B406" s="27">
        <f>IFERROR(ROUND(MAX(0,MIN(100,100-SUMIFS('OWNERSHIP 1%'!$V$2:$V$10000,'OWNERSHIP 1%'!$B$2:$B$10000,$A406,'OWNERSHIP 1%'!$U$2:$U$10000,1))),2),"")</f>
        <v>0.59</v>
      </c>
      <c r="C406" s="27" cm="1">
        <f t="array" ref="C406">IFERROR(ROUND(SUMPRODUCT(('OWNERSHIP 1%'!$B$2:$B$10000=$A406)*('OWNERSHIP 1%'!$U$2:$U$10000=1)*('OWNERSHIP 1%'!$V$2:$V$10000)^2),0),"")</f>
        <v>9882</v>
      </c>
      <c r="D406" s="27">
        <f>IFERROR(ROUND(_xlfn.SINGLE(_xlfn.MAXIFS('OWNERSHIP 1%'!$V$2:$V$10000,'OWNERSHIP 1%'!$B$2:$B$10000,$A406,'OWNERSHIP 1%'!$U$2:$U$10000,1)),2),"")</f>
        <v>99.41</v>
      </c>
      <c r="E406" s="27">
        <f>IFERROR(ROUND(SUMIFS('OWNERSHIP 1%'!$V$2:$V$7159,'OWNERSHIP 1%'!$B$2:$B$7159,$A406,'OWNERSHIP 1%'!$U$2:$U$7159,1,'OWNERSHIP 1%'!$W$2:$W$7159,"&lt;=3"),2),"")</f>
        <v>99.41</v>
      </c>
      <c r="F406" s="27" cm="1">
        <f t="array" ref="F406">IFERROR(SUMPRODUCT(('OWNERSHIP 1%'!$B$2:$B$10000=$A406)*('OWNERSHIP 1%'!$U$2:$U$10000=1)*('OWNERSHIP 1%'!$V$2:$V$10000&gt;=1)),0)</f>
        <v>1</v>
      </c>
      <c r="G406" s="27">
        <f t="shared" si="20"/>
        <v>99</v>
      </c>
      <c r="H406" s="27" t="str">
        <f t="shared" si="21"/>
        <v>Mayoritas</v>
      </c>
      <c r="I406" s="27" t="str">
        <f t="shared" si="22"/>
        <v>Tinggi</v>
      </c>
    </row>
    <row r="407" spans="1:9" x14ac:dyDescent="0.25">
      <c r="A407" s="27" t="str">
        <f>" "&amp;'TICKER LIST'!B407</f>
        <v xml:space="preserve"> DVLA</v>
      </c>
      <c r="B407" s="27">
        <f>IFERROR(ROUND(MAX(0,MIN(100,100-SUMIFS('OWNERSHIP 1%'!$V$2:$V$10000,'OWNERSHIP 1%'!$B$2:$B$10000,$A407,'OWNERSHIP 1%'!$U$2:$U$10000,1))),2),"")</f>
        <v>4.05</v>
      </c>
      <c r="C407" s="27" cm="1">
        <f t="array" ref="C407">IFERROR(ROUND(SUMPRODUCT(('OWNERSHIP 1%'!$B$2:$B$10000=$A407)*('OWNERSHIP 1%'!$U$2:$U$10000=1)*('OWNERSHIP 1%'!$V$2:$V$10000)^2),0),"")</f>
        <v>8501</v>
      </c>
      <c r="D407" s="27">
        <f>IFERROR(ROUND(_xlfn.SINGLE(_xlfn.MAXIFS('OWNERSHIP 1%'!$V$2:$V$10000,'OWNERSHIP 1%'!$B$2:$B$10000,$A407,'OWNERSHIP 1%'!$U$2:$U$10000,1)),2),"")</f>
        <v>92.12</v>
      </c>
      <c r="E407" s="27">
        <f>IFERROR(ROUND(SUMIFS('OWNERSHIP 1%'!$V$2:$V$7159,'OWNERSHIP 1%'!$B$2:$B$7159,$A407,'OWNERSHIP 1%'!$U$2:$U$7159,1,'OWNERSHIP 1%'!$W$2:$W$7159,"&lt;=3"),2),"")</f>
        <v>95.95</v>
      </c>
      <c r="F407" s="27" cm="1">
        <f t="array" ref="F407">IFERROR(SUMPRODUCT(('OWNERSHIP 1%'!$B$2:$B$10000=$A407)*('OWNERSHIP 1%'!$U$2:$U$10000=1)*('OWNERSHIP 1%'!$V$2:$V$10000&gt;=1)),0)</f>
        <v>2</v>
      </c>
      <c r="G407" s="27">
        <f t="shared" si="20"/>
        <v>91</v>
      </c>
      <c r="H407" s="27" t="str">
        <f t="shared" si="21"/>
        <v>Mayoritas</v>
      </c>
      <c r="I407" s="27" t="str">
        <f t="shared" si="22"/>
        <v>Tinggi</v>
      </c>
    </row>
    <row r="408" spans="1:9" x14ac:dyDescent="0.25">
      <c r="A408" s="27" t="str">
        <f>" "&amp;'TICKER LIST'!B408</f>
        <v xml:space="preserve"> DYAN</v>
      </c>
      <c r="B408" s="27">
        <f>IFERROR(ROUND(MAX(0,MIN(100,100-SUMIFS('OWNERSHIP 1%'!$V$2:$V$10000,'OWNERSHIP 1%'!$B$2:$B$10000,$A408,'OWNERSHIP 1%'!$U$2:$U$10000,1))),2),"")</f>
        <v>15.31</v>
      </c>
      <c r="C408" s="27" cm="1">
        <f t="array" ref="C408">IFERROR(ROUND(SUMPRODUCT(('OWNERSHIP 1%'!$B$2:$B$10000=$A408)*('OWNERSHIP 1%'!$U$2:$U$10000=1)*('OWNERSHIP 1%'!$V$2:$V$10000)^2),0),"")</f>
        <v>2814</v>
      </c>
      <c r="D408" s="27">
        <f>IFERROR(ROUND(_xlfn.SINGLE(_xlfn.MAXIFS('OWNERSHIP 1%'!$V$2:$V$10000,'OWNERSHIP 1%'!$B$2:$B$10000,$A408,'OWNERSHIP 1%'!$U$2:$U$10000,1)),2),"")</f>
        <v>51.47</v>
      </c>
      <c r="E408" s="27">
        <f>IFERROR(ROUND(SUMIFS('OWNERSHIP 1%'!$V$2:$V$7159,'OWNERSHIP 1%'!$B$2:$B$7159,$A408,'OWNERSHIP 1%'!$U$2:$U$7159,1,'OWNERSHIP 1%'!$W$2:$W$7159,"&lt;=3"),2),"")</f>
        <v>65.03</v>
      </c>
      <c r="F408" s="27" cm="1">
        <f t="array" ref="F408">IFERROR(SUMPRODUCT(('OWNERSHIP 1%'!$B$2:$B$10000=$A408)*('OWNERSHIP 1%'!$U$2:$U$10000=1)*('OWNERSHIP 1%'!$V$2:$V$10000&gt;=1)),0)</f>
        <v>10</v>
      </c>
      <c r="G408" s="27">
        <f t="shared" si="20"/>
        <v>46</v>
      </c>
      <c r="H408" s="27" t="str">
        <f t="shared" si="21"/>
        <v>Mayoritas</v>
      </c>
      <c r="I408" s="27" t="str">
        <f t="shared" si="22"/>
        <v>Sedang</v>
      </c>
    </row>
    <row r="409" spans="1:9" x14ac:dyDescent="0.25">
      <c r="A409" s="27" t="str">
        <f>" "&amp;'TICKER LIST'!B409</f>
        <v xml:space="preserve"> ECII</v>
      </c>
      <c r="B409" s="27">
        <f>IFERROR(ROUND(MAX(0,MIN(100,100-SUMIFS('OWNERSHIP 1%'!$V$2:$V$10000,'OWNERSHIP 1%'!$B$2:$B$10000,$A409,'OWNERSHIP 1%'!$U$2:$U$10000,1))),2),"")</f>
        <v>9.15</v>
      </c>
      <c r="C409" s="27" cm="1">
        <f t="array" ref="C409">IFERROR(ROUND(SUMPRODUCT(('OWNERSHIP 1%'!$B$2:$B$10000=$A409)*('OWNERSHIP 1%'!$U$2:$U$10000=1)*('OWNERSHIP 1%'!$V$2:$V$10000)^2),0),"")</f>
        <v>2162</v>
      </c>
      <c r="D409" s="27">
        <f>IFERROR(ROUND(_xlfn.SINGLE(_xlfn.MAXIFS('OWNERSHIP 1%'!$V$2:$V$10000,'OWNERSHIP 1%'!$B$2:$B$10000,$A409,'OWNERSHIP 1%'!$U$2:$U$10000,1)),2),"")</f>
        <v>29.67</v>
      </c>
      <c r="E409" s="27">
        <f>IFERROR(ROUND(SUMIFS('OWNERSHIP 1%'!$V$2:$V$7159,'OWNERSHIP 1%'!$B$2:$B$7159,$A409,'OWNERSHIP 1%'!$U$2:$U$7159,1,'OWNERSHIP 1%'!$W$2:$W$7159,"&lt;=3"),2),"")</f>
        <v>78.39</v>
      </c>
      <c r="F409" s="27" cm="1">
        <f t="array" ref="F409">IFERROR(SUMPRODUCT(('OWNERSHIP 1%'!$B$2:$B$10000=$A409)*('OWNERSHIP 1%'!$U$2:$U$10000=1)*('OWNERSHIP 1%'!$V$2:$V$10000&gt;=1)),0)</f>
        <v>5</v>
      </c>
      <c r="G409" s="27">
        <f t="shared" si="20"/>
        <v>53</v>
      </c>
      <c r="H409" s="27" t="str">
        <f t="shared" si="21"/>
        <v>Terkonsentrasi</v>
      </c>
      <c r="I409" s="27" t="str">
        <f t="shared" si="22"/>
        <v>Sedang</v>
      </c>
    </row>
    <row r="410" spans="1:9" x14ac:dyDescent="0.25">
      <c r="A410" s="27" t="str">
        <f>" "&amp;'TICKER LIST'!B410</f>
        <v xml:space="preserve"> EKAD</v>
      </c>
      <c r="B410" s="27">
        <f>IFERROR(ROUND(MAX(0,MIN(100,100-SUMIFS('OWNERSHIP 1%'!$V$2:$V$10000,'OWNERSHIP 1%'!$B$2:$B$10000,$A410,'OWNERSHIP 1%'!$U$2:$U$10000,1))),2),"")</f>
        <v>6.44</v>
      </c>
      <c r="C410" s="27" cm="1">
        <f t="array" ref="C410">IFERROR(ROUND(SUMPRODUCT(('OWNERSHIP 1%'!$B$2:$B$10000=$A410)*('OWNERSHIP 1%'!$U$2:$U$10000=1)*('OWNERSHIP 1%'!$V$2:$V$10000)^2),0),"")</f>
        <v>6802</v>
      </c>
      <c r="D410" s="27">
        <f>IFERROR(ROUND(_xlfn.SINGLE(_xlfn.MAXIFS('OWNERSHIP 1%'!$V$2:$V$10000,'OWNERSHIP 1%'!$B$2:$B$10000,$A410,'OWNERSHIP 1%'!$U$2:$U$10000,1)),2),"")</f>
        <v>82.26</v>
      </c>
      <c r="E410" s="27">
        <f>IFERROR(ROUND(SUMIFS('OWNERSHIP 1%'!$V$2:$V$7159,'OWNERSHIP 1%'!$B$2:$B$7159,$A410,'OWNERSHIP 1%'!$U$2:$U$7159,1,'OWNERSHIP 1%'!$W$2:$W$7159,"&lt;=3"),2),"")</f>
        <v>89.64</v>
      </c>
      <c r="F410" s="27" cm="1">
        <f t="array" ref="F410">IFERROR(SUMPRODUCT(('OWNERSHIP 1%'!$B$2:$B$10000=$A410)*('OWNERSHIP 1%'!$U$2:$U$10000=1)*('OWNERSHIP 1%'!$V$2:$V$10000&gt;=1)),0)</f>
        <v>5</v>
      </c>
      <c r="G410" s="27">
        <f t="shared" si="20"/>
        <v>78</v>
      </c>
      <c r="H410" s="27" t="str">
        <f t="shared" si="21"/>
        <v>Mayoritas</v>
      </c>
      <c r="I410" s="27" t="str">
        <f t="shared" si="22"/>
        <v>Tinggi</v>
      </c>
    </row>
    <row r="411" spans="1:9" x14ac:dyDescent="0.25">
      <c r="A411" s="27" t="str">
        <f>" "&amp;'TICKER LIST'!B411</f>
        <v xml:space="preserve"> ELSA</v>
      </c>
      <c r="B411" s="27">
        <f>IFERROR(ROUND(MAX(0,MIN(100,100-SUMIFS('OWNERSHIP 1%'!$V$2:$V$10000,'OWNERSHIP 1%'!$B$2:$B$10000,$A411,'OWNERSHIP 1%'!$U$2:$U$10000,1))),2),"")</f>
        <v>36.299999999999997</v>
      </c>
      <c r="C411" s="27" cm="1">
        <f t="array" ref="C411">IFERROR(ROUND(SUMPRODUCT(('OWNERSHIP 1%'!$B$2:$B$10000=$A411)*('OWNERSHIP 1%'!$U$2:$U$10000=1)*('OWNERSHIP 1%'!$V$2:$V$10000)^2),0),"")</f>
        <v>2655</v>
      </c>
      <c r="D411" s="27">
        <f>IFERROR(ROUND(_xlfn.SINGLE(_xlfn.MAXIFS('OWNERSHIP 1%'!$V$2:$V$10000,'OWNERSHIP 1%'!$B$2:$B$10000,$A411,'OWNERSHIP 1%'!$U$2:$U$10000,1)),2),"")</f>
        <v>51.1</v>
      </c>
      <c r="E411" s="27">
        <f>IFERROR(ROUND(SUMIFS('OWNERSHIP 1%'!$V$2:$V$7159,'OWNERSHIP 1%'!$B$2:$B$7159,$A411,'OWNERSHIP 1%'!$U$2:$U$7159,1,'OWNERSHIP 1%'!$W$2:$W$7159,"&lt;=3"),2),"")</f>
        <v>58.69</v>
      </c>
      <c r="F411" s="27" cm="1">
        <f t="array" ref="F411">IFERROR(SUMPRODUCT(('OWNERSHIP 1%'!$B$2:$B$10000=$A411)*('OWNERSHIP 1%'!$U$2:$U$10000=1)*('OWNERSHIP 1%'!$V$2:$V$10000&gt;=1)),0)</f>
        <v>7</v>
      </c>
      <c r="G411" s="27">
        <f t="shared" si="20"/>
        <v>46</v>
      </c>
      <c r="H411" s="27" t="str">
        <f t="shared" si="21"/>
        <v>Mayoritas</v>
      </c>
      <c r="I411" s="27" t="str">
        <f t="shared" si="22"/>
        <v>Sedang</v>
      </c>
    </row>
    <row r="412" spans="1:9" x14ac:dyDescent="0.25">
      <c r="A412" s="27" t="str">
        <f>" "&amp;'TICKER LIST'!B412</f>
        <v xml:space="preserve"> ELTY</v>
      </c>
      <c r="B412" s="27">
        <f>IFERROR(ROUND(MAX(0,MIN(100,100-SUMIFS('OWNERSHIP 1%'!$V$2:$V$10000,'OWNERSHIP 1%'!$B$2:$B$10000,$A412,'OWNERSHIP 1%'!$U$2:$U$10000,1))),2),"")</f>
        <v>69.87</v>
      </c>
      <c r="C412" s="27" cm="1">
        <f t="array" ref="C412">IFERROR(ROUND(SUMPRODUCT(('OWNERSHIP 1%'!$B$2:$B$10000=$A412)*('OWNERSHIP 1%'!$U$2:$U$10000=1)*('OWNERSHIP 1%'!$V$2:$V$10000)^2),0),"")</f>
        <v>97</v>
      </c>
      <c r="D412" s="27">
        <f>IFERROR(ROUND(_xlfn.SINGLE(_xlfn.MAXIFS('OWNERSHIP 1%'!$V$2:$V$10000,'OWNERSHIP 1%'!$B$2:$B$10000,$A412,'OWNERSHIP 1%'!$U$2:$U$10000,1)),2),"")</f>
        <v>5.35</v>
      </c>
      <c r="E412" s="27">
        <f>IFERROR(ROUND(SUMIFS('OWNERSHIP 1%'!$V$2:$V$7159,'OWNERSHIP 1%'!$B$2:$B$7159,$A412,'OWNERSHIP 1%'!$U$2:$U$7159,1,'OWNERSHIP 1%'!$W$2:$W$7159,"&lt;=3"),2),"")</f>
        <v>13.94</v>
      </c>
      <c r="F412" s="27" cm="1">
        <f t="array" ref="F412">IFERROR(SUMPRODUCT(('OWNERSHIP 1%'!$B$2:$B$10000=$A412)*('OWNERSHIP 1%'!$U$2:$U$10000=1)*('OWNERSHIP 1%'!$V$2:$V$10000&gt;=1)),0)</f>
        <v>13</v>
      </c>
      <c r="G412" s="27">
        <f t="shared" si="20"/>
        <v>13</v>
      </c>
      <c r="H412" s="27" t="str">
        <f t="shared" si="21"/>
        <v>Tersebar</v>
      </c>
      <c r="I412" s="27" t="str">
        <f t="shared" si="22"/>
        <v>Rendah</v>
      </c>
    </row>
    <row r="413" spans="1:9" x14ac:dyDescent="0.25">
      <c r="A413" s="27" t="str">
        <f>" "&amp;'TICKER LIST'!B413</f>
        <v xml:space="preserve"> EMDE</v>
      </c>
      <c r="B413" s="27">
        <f>IFERROR(ROUND(MAX(0,MIN(100,100-SUMIFS('OWNERSHIP 1%'!$V$2:$V$10000,'OWNERSHIP 1%'!$B$2:$B$10000,$A413,'OWNERSHIP 1%'!$U$2:$U$10000,1))),2),"")</f>
        <v>8.4700000000000006</v>
      </c>
      <c r="C413" s="27" cm="1">
        <f t="array" ref="C413">IFERROR(ROUND(SUMPRODUCT(('OWNERSHIP 1%'!$B$2:$B$10000=$A413)*('OWNERSHIP 1%'!$U$2:$U$10000=1)*('OWNERSHIP 1%'!$V$2:$V$10000)^2),0),"")</f>
        <v>4575</v>
      </c>
      <c r="D413" s="27">
        <f>IFERROR(ROUND(_xlfn.SINGLE(_xlfn.MAXIFS('OWNERSHIP 1%'!$V$2:$V$10000,'OWNERSHIP 1%'!$B$2:$B$10000,$A413,'OWNERSHIP 1%'!$U$2:$U$10000,1)),2),"")</f>
        <v>66.78</v>
      </c>
      <c r="E413" s="27">
        <f>IFERROR(ROUND(SUMIFS('OWNERSHIP 1%'!$V$2:$V$7159,'OWNERSHIP 1%'!$B$2:$B$7159,$A413,'OWNERSHIP 1%'!$U$2:$U$7159,1,'OWNERSHIP 1%'!$W$2:$W$7159,"&lt;=3"),2),"")</f>
        <v>78.430000000000007</v>
      </c>
      <c r="F413" s="27" cm="1">
        <f t="array" ref="F413">IFERROR(SUMPRODUCT(('OWNERSHIP 1%'!$B$2:$B$10000=$A413)*('OWNERSHIP 1%'!$U$2:$U$10000=1)*('OWNERSHIP 1%'!$V$2:$V$10000&gt;=1)),0)</f>
        <v>7</v>
      </c>
      <c r="G413" s="27">
        <f t="shared" si="20"/>
        <v>62</v>
      </c>
      <c r="H413" s="27" t="str">
        <f t="shared" si="21"/>
        <v>Mayoritas</v>
      </c>
      <c r="I413" s="27" t="str">
        <f t="shared" si="22"/>
        <v>Tinggi</v>
      </c>
    </row>
    <row r="414" spans="1:9" x14ac:dyDescent="0.25">
      <c r="A414" s="27" t="str">
        <f>" "&amp;'TICKER LIST'!B414</f>
        <v xml:space="preserve"> EMTK</v>
      </c>
      <c r="B414" s="27">
        <f>IFERROR(ROUND(MAX(0,MIN(100,100-SUMIFS('OWNERSHIP 1%'!$V$2:$V$10000,'OWNERSHIP 1%'!$B$2:$B$10000,$A414,'OWNERSHIP 1%'!$U$2:$U$10000,1))),2),"")</f>
        <v>15.69</v>
      </c>
      <c r="C414" s="27" cm="1">
        <f t="array" ref="C414">IFERROR(ROUND(SUMPRODUCT(('OWNERSHIP 1%'!$B$2:$B$10000=$A414)*('OWNERSHIP 1%'!$U$2:$U$10000=1)*('OWNERSHIP 1%'!$V$2:$V$10000)^2),0),"")</f>
        <v>1044</v>
      </c>
      <c r="D414" s="27">
        <f>IFERROR(ROUND(_xlfn.SINGLE(_xlfn.MAXIFS('OWNERSHIP 1%'!$V$2:$V$10000,'OWNERSHIP 1%'!$B$2:$B$10000,$A414,'OWNERSHIP 1%'!$U$2:$U$10000,1)),2),"")</f>
        <v>21.88</v>
      </c>
      <c r="E414" s="27">
        <f>IFERROR(ROUND(SUMIFS('OWNERSHIP 1%'!$V$2:$V$7159,'OWNERSHIP 1%'!$B$2:$B$7159,$A414,'OWNERSHIP 1%'!$U$2:$U$7159,1,'OWNERSHIP 1%'!$W$2:$W$7159,"&lt;=3"),2),"")</f>
        <v>47.56</v>
      </c>
      <c r="F414" s="27" cm="1">
        <f t="array" ref="F414">IFERROR(SUMPRODUCT(('OWNERSHIP 1%'!$B$2:$B$10000=$A414)*('OWNERSHIP 1%'!$U$2:$U$10000=1)*('OWNERSHIP 1%'!$V$2:$V$10000&gt;=1)),0)</f>
        <v>11</v>
      </c>
      <c r="G414" s="27">
        <f t="shared" si="20"/>
        <v>31</v>
      </c>
      <c r="H414" s="27" t="str">
        <f t="shared" si="21"/>
        <v>Moderat</v>
      </c>
      <c r="I414" s="27" t="str">
        <f t="shared" si="22"/>
        <v>Sedang</v>
      </c>
    </row>
    <row r="415" spans="1:9" x14ac:dyDescent="0.25">
      <c r="A415" s="27" t="str">
        <f>" "&amp;'TICKER LIST'!B415</f>
        <v xml:space="preserve"> ENRG</v>
      </c>
      <c r="B415" s="27">
        <f>IFERROR(ROUND(MAX(0,MIN(100,100-SUMIFS('OWNERSHIP 1%'!$V$2:$V$10000,'OWNERSHIP 1%'!$B$2:$B$10000,$A415,'OWNERSHIP 1%'!$U$2:$U$10000,1))),2),"")</f>
        <v>25.22</v>
      </c>
      <c r="C415" s="27" cm="1">
        <f t="array" ref="C415">IFERROR(ROUND(SUMPRODUCT(('OWNERSHIP 1%'!$B$2:$B$10000=$A415)*('OWNERSHIP 1%'!$U$2:$U$10000=1)*('OWNERSHIP 1%'!$V$2:$V$10000)^2),0),"")</f>
        <v>664</v>
      </c>
      <c r="D415" s="27">
        <f>IFERROR(ROUND(_xlfn.SINGLE(_xlfn.MAXIFS('OWNERSHIP 1%'!$V$2:$V$10000,'OWNERSHIP 1%'!$B$2:$B$10000,$A415,'OWNERSHIP 1%'!$U$2:$U$10000,1)),2),"")</f>
        <v>17.54</v>
      </c>
      <c r="E415" s="27">
        <f>IFERROR(ROUND(SUMIFS('OWNERSHIP 1%'!$V$2:$V$7159,'OWNERSHIP 1%'!$B$2:$B$7159,$A415,'OWNERSHIP 1%'!$U$2:$U$7159,1,'OWNERSHIP 1%'!$W$2:$W$7159,"&lt;=3"),2),"")</f>
        <v>38.159999999999997</v>
      </c>
      <c r="F415" s="27" cm="1">
        <f t="array" ref="F415">IFERROR(SUMPRODUCT(('OWNERSHIP 1%'!$B$2:$B$10000=$A415)*('OWNERSHIP 1%'!$U$2:$U$10000=1)*('OWNERSHIP 1%'!$V$2:$V$10000&gt;=1)),0)</f>
        <v>17</v>
      </c>
      <c r="G415" s="27">
        <f t="shared" si="20"/>
        <v>20</v>
      </c>
      <c r="H415" s="27" t="str">
        <f t="shared" si="21"/>
        <v>Tersebar</v>
      </c>
      <c r="I415" s="27" t="str">
        <f t="shared" si="22"/>
        <v>Rendah</v>
      </c>
    </row>
    <row r="416" spans="1:9" x14ac:dyDescent="0.25">
      <c r="A416" s="27" t="str">
        <f>" "&amp;'TICKER LIST'!B416</f>
        <v xml:space="preserve"> EPMT</v>
      </c>
      <c r="B416" s="27">
        <f>IFERROR(ROUND(MAX(0,MIN(100,100-SUMIFS('OWNERSHIP 1%'!$V$2:$V$10000,'OWNERSHIP 1%'!$B$2:$B$10000,$A416,'OWNERSHIP 1%'!$U$2:$U$10000,1))),2),"")</f>
        <v>5.7</v>
      </c>
      <c r="C416" s="27" cm="1">
        <f t="array" ref="C416">IFERROR(ROUND(SUMPRODUCT(('OWNERSHIP 1%'!$B$2:$B$10000=$A416)*('OWNERSHIP 1%'!$U$2:$U$10000=1)*('OWNERSHIP 1%'!$V$2:$V$10000)^2),0),"")</f>
        <v>8466</v>
      </c>
      <c r="D416" s="27">
        <f>IFERROR(ROUND(_xlfn.SINGLE(_xlfn.MAXIFS('OWNERSHIP 1%'!$V$2:$V$10000,'OWNERSHIP 1%'!$B$2:$B$10000,$A416,'OWNERSHIP 1%'!$U$2:$U$10000,1)),2),"")</f>
        <v>91.98</v>
      </c>
      <c r="E416" s="27">
        <f>IFERROR(ROUND(SUMIFS('OWNERSHIP 1%'!$V$2:$V$7159,'OWNERSHIP 1%'!$B$2:$B$7159,$A416,'OWNERSHIP 1%'!$U$2:$U$7159,1,'OWNERSHIP 1%'!$W$2:$W$7159,"&lt;=3"),2),"")</f>
        <v>94.3</v>
      </c>
      <c r="F416" s="27" cm="1">
        <f t="array" ref="F416">IFERROR(SUMPRODUCT(('OWNERSHIP 1%'!$B$2:$B$10000=$A416)*('OWNERSHIP 1%'!$U$2:$U$10000=1)*('OWNERSHIP 1%'!$V$2:$V$10000&gt;=1)),0)</f>
        <v>2</v>
      </c>
      <c r="G416" s="27">
        <f t="shared" si="20"/>
        <v>90</v>
      </c>
      <c r="H416" s="27" t="str">
        <f t="shared" si="21"/>
        <v>Mayoritas</v>
      </c>
      <c r="I416" s="27" t="str">
        <f t="shared" si="22"/>
        <v>Tinggi</v>
      </c>
    </row>
    <row r="417" spans="1:9" x14ac:dyDescent="0.25">
      <c r="A417" s="27" t="str">
        <f>" "&amp;'TICKER LIST'!B417</f>
        <v xml:space="preserve"> ERAA</v>
      </c>
      <c r="B417" s="27">
        <f>IFERROR(ROUND(MAX(0,MIN(100,100-SUMIFS('OWNERSHIP 1%'!$V$2:$V$10000,'OWNERSHIP 1%'!$B$2:$B$10000,$A417,'OWNERSHIP 1%'!$U$2:$U$10000,1))),2),"")</f>
        <v>26.27</v>
      </c>
      <c r="C417" s="27" cm="1">
        <f t="array" ref="C417">IFERROR(ROUND(SUMPRODUCT(('OWNERSHIP 1%'!$B$2:$B$10000=$A417)*('OWNERSHIP 1%'!$U$2:$U$10000=1)*('OWNERSHIP 1%'!$V$2:$V$10000)^2),0),"")</f>
        <v>3093</v>
      </c>
      <c r="D417" s="27">
        <f>IFERROR(ROUND(_xlfn.SINGLE(_xlfn.MAXIFS('OWNERSHIP 1%'!$V$2:$V$10000,'OWNERSHIP 1%'!$B$2:$B$10000,$A417,'OWNERSHIP 1%'!$U$2:$U$10000,1)),2),"")</f>
        <v>55.17</v>
      </c>
      <c r="E417" s="27">
        <f>IFERROR(ROUND(SUMIFS('OWNERSHIP 1%'!$V$2:$V$7159,'OWNERSHIP 1%'!$B$2:$B$7159,$A417,'OWNERSHIP 1%'!$U$2:$U$7159,1,'OWNERSHIP 1%'!$W$2:$W$7159,"&lt;=3"),2),"")</f>
        <v>62.39</v>
      </c>
      <c r="F417" s="27" cm="1">
        <f t="array" ref="F417">IFERROR(SUMPRODUCT(('OWNERSHIP 1%'!$B$2:$B$10000=$A417)*('OWNERSHIP 1%'!$U$2:$U$10000=1)*('OWNERSHIP 1%'!$V$2:$V$10000&gt;=1)),0)</f>
        <v>9</v>
      </c>
      <c r="G417" s="27">
        <f t="shared" si="20"/>
        <v>47</v>
      </c>
      <c r="H417" s="27" t="str">
        <f t="shared" si="21"/>
        <v>Mayoritas</v>
      </c>
      <c r="I417" s="27" t="str">
        <f t="shared" si="22"/>
        <v>Sedang</v>
      </c>
    </row>
    <row r="418" spans="1:9" x14ac:dyDescent="0.25">
      <c r="A418" s="27" t="str">
        <f>" "&amp;'TICKER LIST'!B418</f>
        <v xml:space="preserve"> ERTX</v>
      </c>
      <c r="B418" s="27">
        <f>IFERROR(ROUND(MAX(0,MIN(100,100-SUMIFS('OWNERSHIP 1%'!$V$2:$V$10000,'OWNERSHIP 1%'!$B$2:$B$10000,$A418,'OWNERSHIP 1%'!$U$2:$U$10000,1))),2),"")</f>
        <v>7.81</v>
      </c>
      <c r="C418" s="27" cm="1">
        <f t="array" ref="C418">IFERROR(ROUND(SUMPRODUCT(('OWNERSHIP 1%'!$B$2:$B$10000=$A418)*('OWNERSHIP 1%'!$U$2:$U$10000=1)*('OWNERSHIP 1%'!$V$2:$V$10000)^2),0),"")</f>
        <v>8499</v>
      </c>
      <c r="D418" s="27">
        <f>IFERROR(ROUND(_xlfn.SINGLE(_xlfn.MAXIFS('OWNERSHIP 1%'!$V$2:$V$10000,'OWNERSHIP 1%'!$B$2:$B$10000,$A418,'OWNERSHIP 1%'!$U$2:$U$10000,1)),2),"")</f>
        <v>92.19</v>
      </c>
      <c r="E418" s="27">
        <f>IFERROR(ROUND(SUMIFS('OWNERSHIP 1%'!$V$2:$V$7159,'OWNERSHIP 1%'!$B$2:$B$7159,$A418,'OWNERSHIP 1%'!$U$2:$U$7159,1,'OWNERSHIP 1%'!$W$2:$W$7159,"&lt;=3"),2),"")</f>
        <v>92.19</v>
      </c>
      <c r="F418" s="27" cm="1">
        <f t="array" ref="F418">IFERROR(SUMPRODUCT(('OWNERSHIP 1%'!$B$2:$B$10000=$A418)*('OWNERSHIP 1%'!$U$2:$U$10000=1)*('OWNERSHIP 1%'!$V$2:$V$10000&gt;=1)),0)</f>
        <v>1</v>
      </c>
      <c r="G418" s="27">
        <f t="shared" si="20"/>
        <v>91</v>
      </c>
      <c r="H418" s="27" t="str">
        <f t="shared" si="21"/>
        <v>Mayoritas</v>
      </c>
      <c r="I418" s="27" t="str">
        <f t="shared" si="22"/>
        <v>Tinggi</v>
      </c>
    </row>
    <row r="419" spans="1:9" x14ac:dyDescent="0.25">
      <c r="A419" s="27" t="str">
        <f>" "&amp;'TICKER LIST'!B419</f>
        <v xml:space="preserve"> ESSA</v>
      </c>
      <c r="B419" s="27">
        <f>IFERROR(ROUND(MAX(0,MIN(100,100-SUMIFS('OWNERSHIP 1%'!$V$2:$V$10000,'OWNERSHIP 1%'!$B$2:$B$10000,$A419,'OWNERSHIP 1%'!$U$2:$U$10000,1))),2),"")</f>
        <v>32.520000000000003</v>
      </c>
      <c r="C419" s="27" cm="1">
        <f t="array" ref="C419">IFERROR(ROUND(SUMPRODUCT(('OWNERSHIP 1%'!$B$2:$B$10000=$A419)*('OWNERSHIP 1%'!$U$2:$U$10000=1)*('OWNERSHIP 1%'!$V$2:$V$10000)^2),0),"")</f>
        <v>772</v>
      </c>
      <c r="D419" s="27">
        <f>IFERROR(ROUND(_xlfn.SINGLE(_xlfn.MAXIFS('OWNERSHIP 1%'!$V$2:$V$10000,'OWNERSHIP 1%'!$B$2:$B$10000,$A419,'OWNERSHIP 1%'!$U$2:$U$10000,1)),2),"")</f>
        <v>18.88</v>
      </c>
      <c r="E419" s="27">
        <f>IFERROR(ROUND(SUMIFS('OWNERSHIP 1%'!$V$2:$V$7159,'OWNERSHIP 1%'!$B$2:$B$7159,$A419,'OWNERSHIP 1%'!$U$2:$U$7159,1,'OWNERSHIP 1%'!$W$2:$W$7159,"&lt;=3"),2),"")</f>
        <v>42.63</v>
      </c>
      <c r="F419" s="27" cm="1">
        <f t="array" ref="F419">IFERROR(SUMPRODUCT(('OWNERSHIP 1%'!$B$2:$B$10000=$A419)*('OWNERSHIP 1%'!$U$2:$U$10000=1)*('OWNERSHIP 1%'!$V$2:$V$10000&gt;=1)),0)</f>
        <v>10</v>
      </c>
      <c r="G419" s="27">
        <f t="shared" si="20"/>
        <v>29</v>
      </c>
      <c r="H419" s="27" t="str">
        <f t="shared" si="21"/>
        <v>Moderat</v>
      </c>
      <c r="I419" s="27" t="str">
        <f t="shared" si="22"/>
        <v>Sedang</v>
      </c>
    </row>
    <row r="420" spans="1:9" x14ac:dyDescent="0.25">
      <c r="A420" s="27" t="str">
        <f>" "&amp;'TICKER LIST'!B420</f>
        <v xml:space="preserve"> ESTI</v>
      </c>
      <c r="B420" s="27">
        <f>IFERROR(ROUND(MAX(0,MIN(100,100-SUMIFS('OWNERSHIP 1%'!$V$2:$V$10000,'OWNERSHIP 1%'!$B$2:$B$10000,$A420,'OWNERSHIP 1%'!$U$2:$U$10000,1))),2),"")</f>
        <v>6.43</v>
      </c>
      <c r="C420" s="27" cm="1">
        <f t="array" ref="C420">IFERROR(ROUND(SUMPRODUCT(('OWNERSHIP 1%'!$B$2:$B$10000=$A420)*('OWNERSHIP 1%'!$U$2:$U$10000=1)*('OWNERSHIP 1%'!$V$2:$V$10000)^2),0),"")</f>
        <v>8325</v>
      </c>
      <c r="D420" s="27">
        <f>IFERROR(ROUND(_xlfn.SINGLE(_xlfn.MAXIFS('OWNERSHIP 1%'!$V$2:$V$10000,'OWNERSHIP 1%'!$B$2:$B$10000,$A420,'OWNERSHIP 1%'!$U$2:$U$10000,1)),2),"")</f>
        <v>91.21</v>
      </c>
      <c r="E420" s="27">
        <f>IFERROR(ROUND(SUMIFS('OWNERSHIP 1%'!$V$2:$V$7159,'OWNERSHIP 1%'!$B$2:$B$7159,$A420,'OWNERSHIP 1%'!$U$2:$U$7159,1,'OWNERSHIP 1%'!$W$2:$W$7159,"&lt;=3"),2),"")</f>
        <v>93.57</v>
      </c>
      <c r="F420" s="27" cm="1">
        <f t="array" ref="F420">IFERROR(SUMPRODUCT(('OWNERSHIP 1%'!$B$2:$B$10000=$A420)*('OWNERSHIP 1%'!$U$2:$U$10000=1)*('OWNERSHIP 1%'!$V$2:$V$10000&gt;=1)),0)</f>
        <v>2</v>
      </c>
      <c r="G420" s="27">
        <f t="shared" si="20"/>
        <v>89</v>
      </c>
      <c r="H420" s="27" t="str">
        <f t="shared" si="21"/>
        <v>Mayoritas</v>
      </c>
      <c r="I420" s="27" t="str">
        <f t="shared" si="22"/>
        <v>Tinggi</v>
      </c>
    </row>
    <row r="421" spans="1:9" x14ac:dyDescent="0.25">
      <c r="A421" s="27" t="str">
        <f>" "&amp;'TICKER LIST'!B421</f>
        <v xml:space="preserve"> ETWA</v>
      </c>
      <c r="B421" s="27">
        <f>IFERROR(ROUND(MAX(0,MIN(100,100-SUMIFS('OWNERSHIP 1%'!$V$2:$V$10000,'OWNERSHIP 1%'!$B$2:$B$10000,$A421,'OWNERSHIP 1%'!$U$2:$U$10000,1))),2),"")</f>
        <v>9.19</v>
      </c>
      <c r="C421" s="27" cm="1">
        <f t="array" ref="C421">IFERROR(ROUND(SUMPRODUCT(('OWNERSHIP 1%'!$B$2:$B$10000=$A421)*('OWNERSHIP 1%'!$U$2:$U$10000=1)*('OWNERSHIP 1%'!$V$2:$V$10000)^2),0),"")</f>
        <v>6317</v>
      </c>
      <c r="D421" s="27">
        <f>IFERROR(ROUND(_xlfn.SINGLE(_xlfn.MAXIFS('OWNERSHIP 1%'!$V$2:$V$10000,'OWNERSHIP 1%'!$B$2:$B$10000,$A421,'OWNERSHIP 1%'!$U$2:$U$10000,1)),2),"")</f>
        <v>79.260000000000005</v>
      </c>
      <c r="E421" s="27">
        <f>IFERROR(ROUND(SUMIFS('OWNERSHIP 1%'!$V$2:$V$7159,'OWNERSHIP 1%'!$B$2:$B$7159,$A421,'OWNERSHIP 1%'!$U$2:$U$7159,1,'OWNERSHIP 1%'!$W$2:$W$7159,"&lt;=3"),2),"")</f>
        <v>86.75</v>
      </c>
      <c r="F421" s="27" cm="1">
        <f t="array" ref="F421">IFERROR(SUMPRODUCT(('OWNERSHIP 1%'!$B$2:$B$10000=$A421)*('OWNERSHIP 1%'!$U$2:$U$10000=1)*('OWNERSHIP 1%'!$V$2:$V$10000&gt;=1)),0)</f>
        <v>6</v>
      </c>
      <c r="G421" s="27">
        <f t="shared" si="20"/>
        <v>74</v>
      </c>
      <c r="H421" s="27" t="str">
        <f t="shared" si="21"/>
        <v>Mayoritas</v>
      </c>
      <c r="I421" s="27" t="str">
        <f t="shared" si="22"/>
        <v>Tinggi</v>
      </c>
    </row>
    <row r="422" spans="1:9" x14ac:dyDescent="0.25">
      <c r="A422" s="27" t="str">
        <f>" "&amp;'TICKER LIST'!B422</f>
        <v xml:space="preserve"> EXCL</v>
      </c>
      <c r="B422" s="27">
        <f>IFERROR(ROUND(MAX(0,MIN(100,100-SUMIFS('OWNERSHIP 1%'!$V$2:$V$10000,'OWNERSHIP 1%'!$B$2:$B$10000,$A422,'OWNERSHIP 1%'!$U$2:$U$10000,1))),2),"")</f>
        <v>15.58</v>
      </c>
      <c r="C422" s="27" cm="1">
        <f t="array" ref="C422">IFERROR(ROUND(SUMPRODUCT(('OWNERSHIP 1%'!$B$2:$B$10000=$A422)*('OWNERSHIP 1%'!$U$2:$U$10000=1)*('OWNERSHIP 1%'!$V$2:$V$10000)^2),0),"")</f>
        <v>1899</v>
      </c>
      <c r="D422" s="27">
        <f>IFERROR(ROUND(_xlfn.SINGLE(_xlfn.MAXIFS('OWNERSHIP 1%'!$V$2:$V$10000,'OWNERSHIP 1%'!$B$2:$B$10000,$A422,'OWNERSHIP 1%'!$U$2:$U$10000,1)),2),"")</f>
        <v>34.69</v>
      </c>
      <c r="E422" s="27">
        <f>IFERROR(ROUND(SUMIFS('OWNERSHIP 1%'!$V$2:$V$7159,'OWNERSHIP 1%'!$B$2:$B$7159,$A422,'OWNERSHIP 1%'!$U$2:$U$7159,1,'OWNERSHIP 1%'!$W$2:$W$7159,"&lt;=3"),2),"")</f>
        <v>64.7</v>
      </c>
      <c r="F422" s="27" cm="1">
        <f t="array" ref="F422">IFERROR(SUMPRODUCT(('OWNERSHIP 1%'!$B$2:$B$10000=$A422)*('OWNERSHIP 1%'!$U$2:$U$10000=1)*('OWNERSHIP 1%'!$V$2:$V$10000&gt;=1)),0)</f>
        <v>10</v>
      </c>
      <c r="G422" s="27">
        <f t="shared" si="20"/>
        <v>42</v>
      </c>
      <c r="H422" s="27" t="str">
        <f t="shared" si="21"/>
        <v>Oligopoli</v>
      </c>
      <c r="I422" s="27" t="str">
        <f t="shared" si="22"/>
        <v>Sedang</v>
      </c>
    </row>
    <row r="423" spans="1:9" x14ac:dyDescent="0.25">
      <c r="A423" s="27" t="str">
        <f>" "&amp;'TICKER LIST'!B423</f>
        <v xml:space="preserve"> FAST</v>
      </c>
      <c r="B423" s="27">
        <f>IFERROR(ROUND(MAX(0,MIN(100,100-SUMIFS('OWNERSHIP 1%'!$V$2:$V$10000,'OWNERSHIP 1%'!$B$2:$B$10000,$A423,'OWNERSHIP 1%'!$U$2:$U$10000,1))),2),"")</f>
        <v>8.84</v>
      </c>
      <c r="C423" s="27" cm="1">
        <f t="array" ref="C423">IFERROR(ROUND(SUMPRODUCT(('OWNERSHIP 1%'!$B$2:$B$10000=$A423)*('OWNERSHIP 1%'!$U$2:$U$10000=1)*('OWNERSHIP 1%'!$V$2:$V$10000)^2),0),"")</f>
        <v>3139</v>
      </c>
      <c r="D423" s="27">
        <f>IFERROR(ROUND(_xlfn.SINGLE(_xlfn.MAXIFS('OWNERSHIP 1%'!$V$2:$V$10000,'OWNERSHIP 1%'!$B$2:$B$10000,$A423,'OWNERSHIP 1%'!$U$2:$U$10000,1)),2),"")</f>
        <v>41.18</v>
      </c>
      <c r="E423" s="27">
        <f>IFERROR(ROUND(SUMIFS('OWNERSHIP 1%'!$V$2:$V$7159,'OWNERSHIP 1%'!$B$2:$B$7159,$A423,'OWNERSHIP 1%'!$U$2:$U$7159,1,'OWNERSHIP 1%'!$W$2:$W$7159,"&lt;=3"),2),"")</f>
        <v>82.87</v>
      </c>
      <c r="F423" s="27" cm="1">
        <f t="array" ref="F423">IFERROR(SUMPRODUCT(('OWNERSHIP 1%'!$B$2:$B$10000=$A423)*('OWNERSHIP 1%'!$U$2:$U$10000=1)*('OWNERSHIP 1%'!$V$2:$V$10000&gt;=1)),0)</f>
        <v>7</v>
      </c>
      <c r="G423" s="27">
        <f t="shared" si="20"/>
        <v>57</v>
      </c>
      <c r="H423" s="27" t="str">
        <f t="shared" si="21"/>
        <v>Terkonsentrasi</v>
      </c>
      <c r="I423" s="27" t="str">
        <f t="shared" si="22"/>
        <v>Tinggi</v>
      </c>
    </row>
    <row r="424" spans="1:9" x14ac:dyDescent="0.25">
      <c r="A424" s="27" t="str">
        <f>" "&amp;'TICKER LIST'!B424</f>
        <v xml:space="preserve"> FASW</v>
      </c>
      <c r="B424" s="27">
        <f>IFERROR(ROUND(MAX(0,MIN(100,100-SUMIFS('OWNERSHIP 1%'!$V$2:$V$10000,'OWNERSHIP 1%'!$B$2:$B$10000,$A424,'OWNERSHIP 1%'!$U$2:$U$10000,1))),2),"")</f>
        <v>0.22</v>
      </c>
      <c r="C424" s="27" cm="1">
        <f t="array" ref="C424">IFERROR(ROUND(SUMPRODUCT(('OWNERSHIP 1%'!$B$2:$B$10000=$A424)*('OWNERSHIP 1%'!$U$2:$U$10000=1)*('OWNERSHIP 1%'!$V$2:$V$10000)^2),0),"")</f>
        <v>5176</v>
      </c>
      <c r="D424" s="27">
        <f>IFERROR(ROUND(_xlfn.SINGLE(_xlfn.MAXIFS('OWNERSHIP 1%'!$V$2:$V$10000,'OWNERSHIP 1%'!$B$2:$B$10000,$A424,'OWNERSHIP 1%'!$U$2:$U$10000,1)),2),"")</f>
        <v>59.85</v>
      </c>
      <c r="E424" s="27">
        <f>IFERROR(ROUND(SUMIFS('OWNERSHIP 1%'!$V$2:$V$7159,'OWNERSHIP 1%'!$B$2:$B$7159,$A424,'OWNERSHIP 1%'!$U$2:$U$7159,1,'OWNERSHIP 1%'!$W$2:$W$7159,"&lt;=3"),2),"")</f>
        <v>99.78</v>
      </c>
      <c r="F424" s="27" cm="1">
        <f t="array" ref="F424">IFERROR(SUMPRODUCT(('OWNERSHIP 1%'!$B$2:$B$10000=$A424)*('OWNERSHIP 1%'!$U$2:$U$10000=1)*('OWNERSHIP 1%'!$V$2:$V$10000&gt;=1)),0)</f>
        <v>2</v>
      </c>
      <c r="G424" s="27">
        <f t="shared" si="20"/>
        <v>77</v>
      </c>
      <c r="H424" s="27" t="str">
        <f t="shared" si="21"/>
        <v>Mayoritas</v>
      </c>
      <c r="I424" s="27" t="str">
        <f t="shared" si="22"/>
        <v>Tinggi</v>
      </c>
    </row>
    <row r="425" spans="1:9" x14ac:dyDescent="0.25">
      <c r="A425" s="27" t="str">
        <f>" "&amp;'TICKER LIST'!B425</f>
        <v xml:space="preserve"> FISH</v>
      </c>
      <c r="B425" s="27">
        <f>IFERROR(ROUND(MAX(0,MIN(100,100-SUMIFS('OWNERSHIP 1%'!$V$2:$V$10000,'OWNERSHIP 1%'!$B$2:$B$10000,$A425,'OWNERSHIP 1%'!$U$2:$U$10000,1))),2),"")</f>
        <v>0.9</v>
      </c>
      <c r="C425" s="27" cm="1">
        <f t="array" ref="C425">IFERROR(ROUND(SUMPRODUCT(('OWNERSHIP 1%'!$B$2:$B$10000=$A425)*('OWNERSHIP 1%'!$U$2:$U$10000=1)*('OWNERSHIP 1%'!$V$2:$V$10000)^2),0),"")</f>
        <v>6393</v>
      </c>
      <c r="D425" s="27">
        <f>IFERROR(ROUND(_xlfn.SINGLE(_xlfn.MAXIFS('OWNERSHIP 1%'!$V$2:$V$10000,'OWNERSHIP 1%'!$B$2:$B$10000,$A425,'OWNERSHIP 1%'!$U$2:$U$10000,1)),2),"")</f>
        <v>79.06</v>
      </c>
      <c r="E425" s="27">
        <f>IFERROR(ROUND(SUMIFS('OWNERSHIP 1%'!$V$2:$V$7159,'OWNERSHIP 1%'!$B$2:$B$7159,$A425,'OWNERSHIP 1%'!$U$2:$U$7159,1,'OWNERSHIP 1%'!$W$2:$W$7159,"&lt;=3"),2),"")</f>
        <v>93.86</v>
      </c>
      <c r="F425" s="27" cm="1">
        <f t="array" ref="F425">IFERROR(SUMPRODUCT(('OWNERSHIP 1%'!$B$2:$B$10000=$A425)*('OWNERSHIP 1%'!$U$2:$U$10000=1)*('OWNERSHIP 1%'!$V$2:$V$10000&gt;=1)),0)</f>
        <v>5</v>
      </c>
      <c r="G425" s="27">
        <f t="shared" si="20"/>
        <v>77</v>
      </c>
      <c r="H425" s="27" t="str">
        <f t="shared" si="21"/>
        <v>Mayoritas</v>
      </c>
      <c r="I425" s="27" t="str">
        <f t="shared" si="22"/>
        <v>Tinggi</v>
      </c>
    </row>
    <row r="426" spans="1:9" x14ac:dyDescent="0.25">
      <c r="A426" s="27" t="str">
        <f>" "&amp;'TICKER LIST'!B426</f>
        <v xml:space="preserve"> FMII</v>
      </c>
      <c r="B426" s="27">
        <f>IFERROR(ROUND(MAX(0,MIN(100,100-SUMIFS('OWNERSHIP 1%'!$V$2:$V$10000,'OWNERSHIP 1%'!$B$2:$B$10000,$A426,'OWNERSHIP 1%'!$U$2:$U$10000,1))),2),"")</f>
        <v>2.0499999999999998</v>
      </c>
      <c r="C426" s="27" cm="1">
        <f t="array" ref="C426">IFERROR(ROUND(SUMPRODUCT(('OWNERSHIP 1%'!$B$2:$B$10000=$A426)*('OWNERSHIP 1%'!$U$2:$U$10000=1)*('OWNERSHIP 1%'!$V$2:$V$10000)^2),0),"")</f>
        <v>3078</v>
      </c>
      <c r="D426" s="27">
        <f>IFERROR(ROUND(_xlfn.SINGLE(_xlfn.MAXIFS('OWNERSHIP 1%'!$V$2:$V$10000,'OWNERSHIP 1%'!$B$2:$B$10000,$A426,'OWNERSHIP 1%'!$U$2:$U$10000,1)),2),"")</f>
        <v>46.67</v>
      </c>
      <c r="E426" s="27">
        <f>IFERROR(ROUND(SUMIFS('OWNERSHIP 1%'!$V$2:$V$7159,'OWNERSHIP 1%'!$B$2:$B$7159,$A426,'OWNERSHIP 1%'!$U$2:$U$7159,1,'OWNERSHIP 1%'!$W$2:$W$7159,"&lt;=3"),2),"")</f>
        <v>88.25</v>
      </c>
      <c r="F426" s="27" cm="1">
        <f t="array" ref="F426">IFERROR(SUMPRODUCT(('OWNERSHIP 1%'!$B$2:$B$10000=$A426)*('OWNERSHIP 1%'!$U$2:$U$10000=1)*('OWNERSHIP 1%'!$V$2:$V$10000&gt;=1)),0)</f>
        <v>6</v>
      </c>
      <c r="G426" s="27">
        <f t="shared" si="20"/>
        <v>59</v>
      </c>
      <c r="H426" s="27" t="str">
        <f t="shared" si="21"/>
        <v>Terkonsentrasi</v>
      </c>
      <c r="I426" s="27" t="str">
        <f t="shared" si="22"/>
        <v>Tinggi</v>
      </c>
    </row>
    <row r="427" spans="1:9" x14ac:dyDescent="0.25">
      <c r="A427" s="27" t="str">
        <f>" "&amp;'TICKER LIST'!B427</f>
        <v xml:space="preserve"> FORU</v>
      </c>
      <c r="B427" s="27">
        <f>IFERROR(ROUND(MAX(0,MIN(100,100-SUMIFS('OWNERSHIP 1%'!$V$2:$V$10000,'OWNERSHIP 1%'!$B$2:$B$10000,$A427,'OWNERSHIP 1%'!$U$2:$U$10000,1))),2),"")</f>
        <v>9.34</v>
      </c>
      <c r="C427" s="27" cm="1">
        <f t="array" ref="C427">IFERROR(ROUND(SUMPRODUCT(('OWNERSHIP 1%'!$B$2:$B$10000=$A427)*('OWNERSHIP 1%'!$U$2:$U$10000=1)*('OWNERSHIP 1%'!$V$2:$V$10000)^2),0),"")</f>
        <v>6038</v>
      </c>
      <c r="D427" s="27">
        <f>IFERROR(ROUND(_xlfn.SINGLE(_xlfn.MAXIFS('OWNERSHIP 1%'!$V$2:$V$10000,'OWNERSHIP 1%'!$B$2:$B$10000,$A427,'OWNERSHIP 1%'!$U$2:$U$10000,1)),2),"")</f>
        <v>76.81</v>
      </c>
      <c r="E427" s="27">
        <f>IFERROR(ROUND(SUMIFS('OWNERSHIP 1%'!$V$2:$V$7159,'OWNERSHIP 1%'!$B$2:$B$7159,$A427,'OWNERSHIP 1%'!$U$2:$U$7159,1,'OWNERSHIP 1%'!$W$2:$W$7159,"&lt;=3"),2),"")</f>
        <v>90.66</v>
      </c>
      <c r="F427" s="27" cm="1">
        <f t="array" ref="F427">IFERROR(SUMPRODUCT(('OWNERSHIP 1%'!$B$2:$B$10000=$A427)*('OWNERSHIP 1%'!$U$2:$U$10000=1)*('OWNERSHIP 1%'!$V$2:$V$10000&gt;=1)),0)</f>
        <v>3</v>
      </c>
      <c r="G427" s="27">
        <f t="shared" si="20"/>
        <v>77</v>
      </c>
      <c r="H427" s="27" t="str">
        <f t="shared" si="21"/>
        <v>Mayoritas</v>
      </c>
      <c r="I427" s="27" t="str">
        <f t="shared" si="22"/>
        <v>Tinggi</v>
      </c>
    </row>
    <row r="428" spans="1:9" x14ac:dyDescent="0.25">
      <c r="A428" s="27" t="str">
        <f>" "&amp;'TICKER LIST'!B428</f>
        <v xml:space="preserve"> FPNI</v>
      </c>
      <c r="B428" s="27">
        <f>IFERROR(ROUND(MAX(0,MIN(100,100-SUMIFS('OWNERSHIP 1%'!$V$2:$V$10000,'OWNERSHIP 1%'!$B$2:$B$10000,$A428,'OWNERSHIP 1%'!$U$2:$U$10000,1))),2),"")</f>
        <v>7.5</v>
      </c>
      <c r="C428" s="27" cm="1">
        <f t="array" ref="C428">IFERROR(ROUND(SUMPRODUCT(('OWNERSHIP 1%'!$B$2:$B$10000=$A428)*('OWNERSHIP 1%'!$U$2:$U$10000=1)*('OWNERSHIP 1%'!$V$2:$V$10000)^2),0),"")</f>
        <v>8556</v>
      </c>
      <c r="D428" s="27">
        <f>IFERROR(ROUND(_xlfn.SINGLE(_xlfn.MAXIFS('OWNERSHIP 1%'!$V$2:$V$10000,'OWNERSHIP 1%'!$B$2:$B$10000,$A428,'OWNERSHIP 1%'!$U$2:$U$10000,1)),2),"")</f>
        <v>92.5</v>
      </c>
      <c r="E428" s="27">
        <f>IFERROR(ROUND(SUMIFS('OWNERSHIP 1%'!$V$2:$V$7159,'OWNERSHIP 1%'!$B$2:$B$7159,$A428,'OWNERSHIP 1%'!$U$2:$U$7159,1,'OWNERSHIP 1%'!$W$2:$W$7159,"&lt;=3"),2),"")</f>
        <v>92.5</v>
      </c>
      <c r="F428" s="27" cm="1">
        <f t="array" ref="F428">IFERROR(SUMPRODUCT(('OWNERSHIP 1%'!$B$2:$B$10000=$A428)*('OWNERSHIP 1%'!$U$2:$U$10000=1)*('OWNERSHIP 1%'!$V$2:$V$10000&gt;=1)),0)</f>
        <v>1</v>
      </c>
      <c r="G428" s="27">
        <f t="shared" si="20"/>
        <v>91</v>
      </c>
      <c r="H428" s="27" t="str">
        <f t="shared" si="21"/>
        <v>Mayoritas</v>
      </c>
      <c r="I428" s="27" t="str">
        <f t="shared" si="22"/>
        <v>Tinggi</v>
      </c>
    </row>
    <row r="429" spans="1:9" x14ac:dyDescent="0.25">
      <c r="A429" s="27" t="str">
        <f>" "&amp;'TICKER LIST'!B429</f>
        <v xml:space="preserve"> GAMA</v>
      </c>
      <c r="B429" s="27">
        <f>IFERROR(ROUND(MAX(0,MIN(100,100-SUMIFS('OWNERSHIP 1%'!$V$2:$V$10000,'OWNERSHIP 1%'!$B$2:$B$10000,$A429,'OWNERSHIP 1%'!$U$2:$U$10000,1))),2),"")</f>
        <v>5.14</v>
      </c>
      <c r="C429" s="27" cm="1">
        <f t="array" ref="C429">IFERROR(ROUND(SUMPRODUCT(('OWNERSHIP 1%'!$B$2:$B$10000=$A429)*('OWNERSHIP 1%'!$U$2:$U$10000=1)*('OWNERSHIP 1%'!$V$2:$V$10000)^2),0),"")</f>
        <v>903</v>
      </c>
      <c r="D429" s="27">
        <f>IFERROR(ROUND(_xlfn.SINGLE(_xlfn.MAXIFS('OWNERSHIP 1%'!$V$2:$V$10000,'OWNERSHIP 1%'!$B$2:$B$10000,$A429,'OWNERSHIP 1%'!$U$2:$U$10000,1)),2),"")</f>
        <v>24</v>
      </c>
      <c r="E429" s="27">
        <f>IFERROR(ROUND(SUMIFS('OWNERSHIP 1%'!$V$2:$V$7159,'OWNERSHIP 1%'!$B$2:$B$7159,$A429,'OWNERSHIP 1%'!$U$2:$U$7159,1,'OWNERSHIP 1%'!$W$2:$W$7159,"&lt;=3"),2),"")</f>
        <v>36</v>
      </c>
      <c r="F429" s="27" cm="1">
        <f t="array" ref="F429">IFERROR(SUMPRODUCT(('OWNERSHIP 1%'!$B$2:$B$10000=$A429)*('OWNERSHIP 1%'!$U$2:$U$10000=1)*('OWNERSHIP 1%'!$V$2:$V$10000&gt;=1)),0)</f>
        <v>19</v>
      </c>
      <c r="G429" s="27">
        <f t="shared" si="20"/>
        <v>18</v>
      </c>
      <c r="H429" s="27" t="str">
        <f t="shared" si="21"/>
        <v>Tersebar</v>
      </c>
      <c r="I429" s="27" t="str">
        <f t="shared" si="22"/>
        <v>Rendah</v>
      </c>
    </row>
    <row r="430" spans="1:9" x14ac:dyDescent="0.25">
      <c r="A430" s="27" t="str">
        <f>" "&amp;'TICKER LIST'!B430</f>
        <v xml:space="preserve"> GDST</v>
      </c>
      <c r="B430" s="27">
        <f>IFERROR(ROUND(MAX(0,MIN(100,100-SUMIFS('OWNERSHIP 1%'!$V$2:$V$10000,'OWNERSHIP 1%'!$B$2:$B$10000,$A430,'OWNERSHIP 1%'!$U$2:$U$10000,1))),2),"")</f>
        <v>3.12</v>
      </c>
      <c r="C430" s="27" cm="1">
        <f t="array" ref="C430">IFERROR(ROUND(SUMPRODUCT(('OWNERSHIP 1%'!$B$2:$B$10000=$A430)*('OWNERSHIP 1%'!$U$2:$U$10000=1)*('OWNERSHIP 1%'!$V$2:$V$10000)^2),0),"")</f>
        <v>3137</v>
      </c>
      <c r="D430" s="27">
        <f>IFERROR(ROUND(_xlfn.SINGLE(_xlfn.MAXIFS('OWNERSHIP 1%'!$V$2:$V$10000,'OWNERSHIP 1%'!$B$2:$B$10000,$A430,'OWNERSHIP 1%'!$U$2:$U$10000,1)),2),"")</f>
        <v>39.130000000000003</v>
      </c>
      <c r="E430" s="27">
        <f>IFERROR(ROUND(SUMIFS('OWNERSHIP 1%'!$V$2:$V$7159,'OWNERSHIP 1%'!$B$2:$B$7159,$A430,'OWNERSHIP 1%'!$U$2:$U$7159,1,'OWNERSHIP 1%'!$W$2:$W$7159,"&lt;=3"),2),"")</f>
        <v>83.23</v>
      </c>
      <c r="F430" s="27" cm="1">
        <f t="array" ref="F430">IFERROR(SUMPRODUCT(('OWNERSHIP 1%'!$B$2:$B$10000=$A430)*('OWNERSHIP 1%'!$U$2:$U$10000=1)*('OWNERSHIP 1%'!$V$2:$V$10000&gt;=1)),0)</f>
        <v>7</v>
      </c>
      <c r="G430" s="27">
        <f t="shared" si="20"/>
        <v>57</v>
      </c>
      <c r="H430" s="27" t="str">
        <f t="shared" si="21"/>
        <v>Terkonsentrasi</v>
      </c>
      <c r="I430" s="27" t="str">
        <f t="shared" si="22"/>
        <v>Tinggi</v>
      </c>
    </row>
    <row r="431" spans="1:9" x14ac:dyDescent="0.25">
      <c r="A431" s="27" t="str">
        <f>" "&amp;'TICKER LIST'!B431</f>
        <v xml:space="preserve"> GDYR</v>
      </c>
      <c r="B431" s="27">
        <f>IFERROR(ROUND(MAX(0,MIN(100,100-SUMIFS('OWNERSHIP 1%'!$V$2:$V$10000,'OWNERSHIP 1%'!$B$2:$B$10000,$A431,'OWNERSHIP 1%'!$U$2:$U$10000,1))),2),"")</f>
        <v>5.65</v>
      </c>
      <c r="C431" s="27" cm="1">
        <f t="array" ref="C431">IFERROR(ROUND(SUMPRODUCT(('OWNERSHIP 1%'!$B$2:$B$10000=$A431)*('OWNERSHIP 1%'!$U$2:$U$10000=1)*('OWNERSHIP 1%'!$V$2:$V$10000)^2),0),"")</f>
        <v>7257</v>
      </c>
      <c r="D431" s="27">
        <f>IFERROR(ROUND(_xlfn.SINGLE(_xlfn.MAXIFS('OWNERSHIP 1%'!$V$2:$V$10000,'OWNERSHIP 1%'!$B$2:$B$10000,$A431,'OWNERSHIP 1%'!$U$2:$U$10000,1)),2),"")</f>
        <v>85</v>
      </c>
      <c r="E431" s="27">
        <f>IFERROR(ROUND(SUMIFS('OWNERSHIP 1%'!$V$2:$V$7159,'OWNERSHIP 1%'!$B$2:$B$7159,$A431,'OWNERSHIP 1%'!$U$2:$U$7159,1,'OWNERSHIP 1%'!$W$2:$W$7159,"&lt;=3"),2),"")</f>
        <v>92.59</v>
      </c>
      <c r="F431" s="27" cm="1">
        <f t="array" ref="F431">IFERROR(SUMPRODUCT(('OWNERSHIP 1%'!$B$2:$B$10000=$A431)*('OWNERSHIP 1%'!$U$2:$U$10000=1)*('OWNERSHIP 1%'!$V$2:$V$10000&gt;=1)),0)</f>
        <v>4</v>
      </c>
      <c r="G431" s="27">
        <f t="shared" si="20"/>
        <v>82</v>
      </c>
      <c r="H431" s="27" t="str">
        <f t="shared" si="21"/>
        <v>Mayoritas</v>
      </c>
      <c r="I431" s="27" t="str">
        <f t="shared" si="22"/>
        <v>Tinggi</v>
      </c>
    </row>
    <row r="432" spans="1:9" x14ac:dyDescent="0.25">
      <c r="A432" s="27" t="str">
        <f>" "&amp;'TICKER LIST'!B432</f>
        <v xml:space="preserve"> GEMA</v>
      </c>
      <c r="B432" s="27">
        <f>IFERROR(ROUND(MAX(0,MIN(100,100-SUMIFS('OWNERSHIP 1%'!$V$2:$V$10000,'OWNERSHIP 1%'!$B$2:$B$10000,$A432,'OWNERSHIP 1%'!$U$2:$U$10000,1))),2),"")</f>
        <v>17.95</v>
      </c>
      <c r="C432" s="27" cm="1">
        <f t="array" ref="C432">IFERROR(ROUND(SUMPRODUCT(('OWNERSHIP 1%'!$B$2:$B$10000=$A432)*('OWNERSHIP 1%'!$U$2:$U$10000=1)*('OWNERSHIP 1%'!$V$2:$V$10000)^2),0),"")</f>
        <v>5606</v>
      </c>
      <c r="D432" s="27">
        <f>IFERROR(ROUND(_xlfn.SINGLE(_xlfn.MAXIFS('OWNERSHIP 1%'!$V$2:$V$10000,'OWNERSHIP 1%'!$B$2:$B$10000,$A432,'OWNERSHIP 1%'!$U$2:$U$10000,1)),2),"")</f>
        <v>74.739999999999995</v>
      </c>
      <c r="E432" s="27">
        <f>IFERROR(ROUND(SUMIFS('OWNERSHIP 1%'!$V$2:$V$7159,'OWNERSHIP 1%'!$B$2:$B$7159,$A432,'OWNERSHIP 1%'!$U$2:$U$7159,1,'OWNERSHIP 1%'!$W$2:$W$7159,"&lt;=3"),2),"")</f>
        <v>80.28</v>
      </c>
      <c r="F432" s="27" cm="1">
        <f t="array" ref="F432">IFERROR(SUMPRODUCT(('OWNERSHIP 1%'!$B$2:$B$10000=$A432)*('OWNERSHIP 1%'!$U$2:$U$10000=1)*('OWNERSHIP 1%'!$V$2:$V$10000&gt;=1)),0)</f>
        <v>4</v>
      </c>
      <c r="G432" s="27">
        <f t="shared" si="20"/>
        <v>70</v>
      </c>
      <c r="H432" s="27" t="str">
        <f t="shared" si="21"/>
        <v>Mayoritas</v>
      </c>
      <c r="I432" s="27" t="str">
        <f t="shared" si="22"/>
        <v>Tinggi</v>
      </c>
    </row>
    <row r="433" spans="1:9" x14ac:dyDescent="0.25">
      <c r="A433" s="27" t="str">
        <f>" "&amp;'TICKER LIST'!B433</f>
        <v xml:space="preserve"> GEMS</v>
      </c>
      <c r="B433" s="27">
        <f>IFERROR(ROUND(MAX(0,MIN(100,100-SUMIFS('OWNERSHIP 1%'!$V$2:$V$10000,'OWNERSHIP 1%'!$B$2:$B$10000,$A433,'OWNERSHIP 1%'!$U$2:$U$10000,1))),2),"")</f>
        <v>1.85</v>
      </c>
      <c r="C433" s="27" cm="1">
        <f t="array" ref="C433">IFERROR(ROUND(SUMPRODUCT(('OWNERSHIP 1%'!$B$2:$B$10000=$A433)*('OWNERSHIP 1%'!$U$2:$U$10000=1)*('OWNERSHIP 1%'!$V$2:$V$10000)^2),0),"")</f>
        <v>3582</v>
      </c>
      <c r="D433" s="27">
        <f>IFERROR(ROUND(_xlfn.SINGLE(_xlfn.MAXIFS('OWNERSHIP 1%'!$V$2:$V$10000,'OWNERSHIP 1%'!$B$2:$B$10000,$A433,'OWNERSHIP 1%'!$U$2:$U$10000,1)),2),"")</f>
        <v>51</v>
      </c>
      <c r="E433" s="27">
        <f>IFERROR(ROUND(SUMIFS('OWNERSHIP 1%'!$V$2:$V$7159,'OWNERSHIP 1%'!$B$2:$B$7159,$A433,'OWNERSHIP 1%'!$U$2:$U$7159,1,'OWNERSHIP 1%'!$W$2:$W$7159,"&lt;=3"),2),"")</f>
        <v>87.99</v>
      </c>
      <c r="F433" s="27" cm="1">
        <f t="array" ref="F433">IFERROR(SUMPRODUCT(('OWNERSHIP 1%'!$B$2:$B$10000=$A433)*('OWNERSHIP 1%'!$U$2:$U$10000=1)*('OWNERSHIP 1%'!$V$2:$V$10000&gt;=1)),0)</f>
        <v>7</v>
      </c>
      <c r="G433" s="27">
        <f t="shared" si="20"/>
        <v>61</v>
      </c>
      <c r="H433" s="27" t="str">
        <f t="shared" si="21"/>
        <v>Mayoritas</v>
      </c>
      <c r="I433" s="27" t="str">
        <f t="shared" si="22"/>
        <v>Tinggi</v>
      </c>
    </row>
    <row r="434" spans="1:9" x14ac:dyDescent="0.25">
      <c r="A434" s="27" t="str">
        <f>" "&amp;'TICKER LIST'!B434</f>
        <v xml:space="preserve"> GGRM</v>
      </c>
      <c r="B434" s="27">
        <f>IFERROR(ROUND(MAX(0,MIN(100,100-SUMIFS('OWNERSHIP 1%'!$V$2:$V$10000,'OWNERSHIP 1%'!$B$2:$B$10000,$A434,'OWNERSHIP 1%'!$U$2:$U$10000,1))),2),"")</f>
        <v>22</v>
      </c>
      <c r="C434" s="27" cm="1">
        <f t="array" ref="C434">IFERROR(ROUND(SUMPRODUCT(('OWNERSHIP 1%'!$B$2:$B$10000=$A434)*('OWNERSHIP 1%'!$U$2:$U$10000=1)*('OWNERSHIP 1%'!$V$2:$V$10000)^2),0),"")</f>
        <v>4843</v>
      </c>
      <c r="D434" s="27">
        <f>IFERROR(ROUND(_xlfn.SINGLE(_xlfn.MAXIFS('OWNERSHIP 1%'!$V$2:$V$10000,'OWNERSHIP 1%'!$B$2:$B$10000,$A434,'OWNERSHIP 1%'!$U$2:$U$10000,1)),2),"")</f>
        <v>69.290000000000006</v>
      </c>
      <c r="E434" s="27">
        <f>IFERROR(ROUND(SUMIFS('OWNERSHIP 1%'!$V$2:$V$7159,'OWNERSHIP 1%'!$B$2:$B$7159,$A434,'OWNERSHIP 1%'!$U$2:$U$7159,1,'OWNERSHIP 1%'!$W$2:$W$7159,"&lt;=3"),2),"")</f>
        <v>76.91</v>
      </c>
      <c r="F434" s="27" cm="1">
        <f t="array" ref="F434">IFERROR(SUMPRODUCT(('OWNERSHIP 1%'!$B$2:$B$10000=$A434)*('OWNERSHIP 1%'!$U$2:$U$10000=1)*('OWNERSHIP 1%'!$V$2:$V$10000&gt;=1)),0)</f>
        <v>4</v>
      </c>
      <c r="G434" s="27">
        <f t="shared" si="20"/>
        <v>66</v>
      </c>
      <c r="H434" s="27" t="str">
        <f t="shared" si="21"/>
        <v>Mayoritas</v>
      </c>
      <c r="I434" s="27" t="str">
        <f t="shared" si="22"/>
        <v>Tinggi</v>
      </c>
    </row>
    <row r="435" spans="1:9" x14ac:dyDescent="0.25">
      <c r="A435" s="27" t="str">
        <f>" "&amp;'TICKER LIST'!B435</f>
        <v xml:space="preserve"> GIAA</v>
      </c>
      <c r="B435" s="27">
        <f>IFERROR(ROUND(MAX(0,MIN(100,100-SUMIFS('OWNERSHIP 1%'!$V$2:$V$10000,'OWNERSHIP 1%'!$B$2:$B$10000,$A435,'OWNERSHIP 1%'!$U$2:$U$10000,1))),2),"")</f>
        <v>7.09</v>
      </c>
      <c r="C435" s="27" cm="1">
        <f t="array" ref="C435">IFERROR(ROUND(SUMPRODUCT(('OWNERSHIP 1%'!$B$2:$B$10000=$A435)*('OWNERSHIP 1%'!$U$2:$U$10000=1)*('OWNERSHIP 1%'!$V$2:$V$10000)^2),0),"")</f>
        <v>8304</v>
      </c>
      <c r="D435" s="27">
        <f>IFERROR(ROUND(_xlfn.SINGLE(_xlfn.MAXIFS('OWNERSHIP 1%'!$V$2:$V$10000,'OWNERSHIP 1%'!$B$2:$B$10000,$A435,'OWNERSHIP 1%'!$U$2:$U$10000,1)),2),"")</f>
        <v>91.11</v>
      </c>
      <c r="E435" s="27">
        <f>IFERROR(ROUND(SUMIFS('OWNERSHIP 1%'!$V$2:$V$7159,'OWNERSHIP 1%'!$B$2:$B$7159,$A435,'OWNERSHIP 1%'!$U$2:$U$7159,1,'OWNERSHIP 1%'!$W$2:$W$7159,"&lt;=3"),2),"")</f>
        <v>92.91</v>
      </c>
      <c r="F435" s="27" cm="1">
        <f t="array" ref="F435">IFERROR(SUMPRODUCT(('OWNERSHIP 1%'!$B$2:$B$10000=$A435)*('OWNERSHIP 1%'!$U$2:$U$10000=1)*('OWNERSHIP 1%'!$V$2:$V$10000&gt;=1)),0)</f>
        <v>2</v>
      </c>
      <c r="G435" s="27">
        <f t="shared" si="20"/>
        <v>89</v>
      </c>
      <c r="H435" s="27" t="str">
        <f t="shared" si="21"/>
        <v>Mayoritas</v>
      </c>
      <c r="I435" s="27" t="str">
        <f t="shared" si="22"/>
        <v>Tinggi</v>
      </c>
    </row>
    <row r="436" spans="1:9" x14ac:dyDescent="0.25">
      <c r="A436" s="27" t="str">
        <f>" "&amp;'TICKER LIST'!B436</f>
        <v xml:space="preserve"> GJTL</v>
      </c>
      <c r="B436" s="27">
        <f>IFERROR(ROUND(MAX(0,MIN(100,100-SUMIFS('OWNERSHIP 1%'!$V$2:$V$10000,'OWNERSHIP 1%'!$B$2:$B$10000,$A436,'OWNERSHIP 1%'!$U$2:$U$10000,1))),2),"")</f>
        <v>27.35</v>
      </c>
      <c r="C436" s="27" cm="1">
        <f t="array" ref="C436">IFERROR(ROUND(SUMPRODUCT(('OWNERSHIP 1%'!$B$2:$B$10000=$A436)*('OWNERSHIP 1%'!$U$2:$U$10000=1)*('OWNERSHIP 1%'!$V$2:$V$10000)^2),0),"")</f>
        <v>2610</v>
      </c>
      <c r="D436" s="27">
        <f>IFERROR(ROUND(_xlfn.SINGLE(_xlfn.MAXIFS('OWNERSHIP 1%'!$V$2:$V$10000,'OWNERSHIP 1%'!$B$2:$B$10000,$A436,'OWNERSHIP 1%'!$U$2:$U$10000,1)),2),"")</f>
        <v>49.5</v>
      </c>
      <c r="E436" s="27">
        <f>IFERROR(ROUND(SUMIFS('OWNERSHIP 1%'!$V$2:$V$7159,'OWNERSHIP 1%'!$B$2:$B$7159,$A436,'OWNERSHIP 1%'!$U$2:$U$7159,1,'OWNERSHIP 1%'!$W$2:$W$7159,"&lt;=3"),2),"")</f>
        <v>66.55</v>
      </c>
      <c r="F436" s="27" cm="1">
        <f t="array" ref="F436">IFERROR(SUMPRODUCT(('OWNERSHIP 1%'!$B$2:$B$10000=$A436)*('OWNERSHIP 1%'!$U$2:$U$10000=1)*('OWNERSHIP 1%'!$V$2:$V$10000&gt;=1)),0)</f>
        <v>7</v>
      </c>
      <c r="G436" s="27">
        <f t="shared" si="20"/>
        <v>49</v>
      </c>
      <c r="H436" s="27" t="str">
        <f t="shared" si="21"/>
        <v>Oligopoli</v>
      </c>
      <c r="I436" s="27" t="str">
        <f t="shared" si="22"/>
        <v>Sedang</v>
      </c>
    </row>
    <row r="437" spans="1:9" x14ac:dyDescent="0.25">
      <c r="A437" s="27" t="str">
        <f>" "&amp;'TICKER LIST'!B437</f>
        <v xml:space="preserve"> GLOB</v>
      </c>
      <c r="B437" s="27">
        <f>IFERROR(ROUND(MAX(0,MIN(100,100-SUMIFS('OWNERSHIP 1%'!$V$2:$V$10000,'OWNERSHIP 1%'!$B$2:$B$10000,$A437,'OWNERSHIP 1%'!$U$2:$U$10000,1))),2),"")</f>
        <v>1.86</v>
      </c>
      <c r="C437" s="27" cm="1">
        <f t="array" ref="C437">IFERROR(ROUND(SUMPRODUCT(('OWNERSHIP 1%'!$B$2:$B$10000=$A437)*('OWNERSHIP 1%'!$U$2:$U$10000=1)*('OWNERSHIP 1%'!$V$2:$V$10000)^2),0),"")</f>
        <v>8071</v>
      </c>
      <c r="D437" s="27">
        <f>IFERROR(ROUND(_xlfn.SINGLE(_xlfn.MAXIFS('OWNERSHIP 1%'!$V$2:$V$10000,'OWNERSHIP 1%'!$B$2:$B$10000,$A437,'OWNERSHIP 1%'!$U$2:$U$10000,1)),2),"")</f>
        <v>89.69</v>
      </c>
      <c r="E437" s="27">
        <f>IFERROR(ROUND(SUMIFS('OWNERSHIP 1%'!$V$2:$V$7159,'OWNERSHIP 1%'!$B$2:$B$7159,$A437,'OWNERSHIP 1%'!$U$2:$U$7159,1,'OWNERSHIP 1%'!$W$2:$W$7159,"&lt;=3"),2),"")</f>
        <v>96.52</v>
      </c>
      <c r="F437" s="27" cm="1">
        <f t="array" ref="F437">IFERROR(SUMPRODUCT(('OWNERSHIP 1%'!$B$2:$B$10000=$A437)*('OWNERSHIP 1%'!$U$2:$U$10000=1)*('OWNERSHIP 1%'!$V$2:$V$10000&gt;=1)),0)</f>
        <v>4</v>
      </c>
      <c r="G437" s="27">
        <f t="shared" si="20"/>
        <v>87</v>
      </c>
      <c r="H437" s="27" t="str">
        <f t="shared" si="21"/>
        <v>Mayoritas</v>
      </c>
      <c r="I437" s="27" t="str">
        <f t="shared" si="22"/>
        <v>Tinggi</v>
      </c>
    </row>
    <row r="438" spans="1:9" x14ac:dyDescent="0.25">
      <c r="A438" s="27" t="str">
        <f>" "&amp;'TICKER LIST'!B438</f>
        <v xml:space="preserve"> GMTD</v>
      </c>
      <c r="B438" s="27">
        <f>IFERROR(ROUND(MAX(0,MIN(100,100-SUMIFS('OWNERSHIP 1%'!$V$2:$V$10000,'OWNERSHIP 1%'!$B$2:$B$10000,$A438,'OWNERSHIP 1%'!$U$2:$U$10000,1))),2),"")</f>
        <v>2.63</v>
      </c>
      <c r="C438" s="27" cm="1">
        <f t="array" ref="C438">IFERROR(ROUND(SUMPRODUCT(('OWNERSHIP 1%'!$B$2:$B$10000=$A438)*('OWNERSHIP 1%'!$U$2:$U$10000=1)*('OWNERSHIP 1%'!$V$2:$V$10000)^2),0),"")</f>
        <v>1467</v>
      </c>
      <c r="D438" s="27">
        <f>IFERROR(ROUND(_xlfn.SINGLE(_xlfn.MAXIFS('OWNERSHIP 1%'!$V$2:$V$10000,'OWNERSHIP 1%'!$B$2:$B$10000,$A438,'OWNERSHIP 1%'!$U$2:$U$10000,1)),2),"")</f>
        <v>32.5</v>
      </c>
      <c r="E438" s="27">
        <f>IFERROR(ROUND(SUMIFS('OWNERSHIP 1%'!$V$2:$V$7159,'OWNERSHIP 1%'!$B$2:$B$7159,$A438,'OWNERSHIP 1%'!$U$2:$U$7159,1,'OWNERSHIP 1%'!$W$2:$W$7159,"&lt;=3"),2),"")</f>
        <v>52</v>
      </c>
      <c r="F438" s="27" cm="1">
        <f t="array" ref="F438">IFERROR(SUMPRODUCT(('OWNERSHIP 1%'!$B$2:$B$10000=$A438)*('OWNERSHIP 1%'!$U$2:$U$10000=1)*('OWNERSHIP 1%'!$V$2:$V$10000&gt;=1)),0)</f>
        <v>16</v>
      </c>
      <c r="G438" s="27">
        <f t="shared" si="20"/>
        <v>29</v>
      </c>
      <c r="H438" s="27" t="str">
        <f t="shared" si="21"/>
        <v>Moderat</v>
      </c>
      <c r="I438" s="27" t="str">
        <f t="shared" si="22"/>
        <v>Sedang</v>
      </c>
    </row>
    <row r="439" spans="1:9" x14ac:dyDescent="0.25">
      <c r="A439" s="27" t="str">
        <f>" "&amp;'TICKER LIST'!B439</f>
        <v xml:space="preserve"> GOLD</v>
      </c>
      <c r="B439" s="27">
        <f>IFERROR(ROUND(MAX(0,MIN(100,100-SUMIFS('OWNERSHIP 1%'!$V$2:$V$10000,'OWNERSHIP 1%'!$B$2:$B$10000,$A439,'OWNERSHIP 1%'!$U$2:$U$10000,1))),2),"")</f>
        <v>1.46</v>
      </c>
      <c r="C439" s="27" cm="1">
        <f t="array" ref="C439">IFERROR(ROUND(SUMPRODUCT(('OWNERSHIP 1%'!$B$2:$B$10000=$A439)*('OWNERSHIP 1%'!$U$2:$U$10000=1)*('OWNERSHIP 1%'!$V$2:$V$10000)^2),0),"")</f>
        <v>3261</v>
      </c>
      <c r="D439" s="27">
        <f>IFERROR(ROUND(_xlfn.SINGLE(_xlfn.MAXIFS('OWNERSHIP 1%'!$V$2:$V$10000,'OWNERSHIP 1%'!$B$2:$B$10000,$A439,'OWNERSHIP 1%'!$U$2:$U$10000,1)),2),"")</f>
        <v>51.09</v>
      </c>
      <c r="E439" s="27">
        <f>IFERROR(ROUND(SUMIFS('OWNERSHIP 1%'!$V$2:$V$7159,'OWNERSHIP 1%'!$B$2:$B$7159,$A439,'OWNERSHIP 1%'!$U$2:$U$7159,1,'OWNERSHIP 1%'!$W$2:$W$7159,"&lt;=3"),2),"")</f>
        <v>81.489999999999995</v>
      </c>
      <c r="F439" s="27" cm="1">
        <f t="array" ref="F439">IFERROR(SUMPRODUCT(('OWNERSHIP 1%'!$B$2:$B$10000=$A439)*('OWNERSHIP 1%'!$U$2:$U$10000=1)*('OWNERSHIP 1%'!$V$2:$V$10000&gt;=1)),0)</f>
        <v>7</v>
      </c>
      <c r="G439" s="27">
        <f t="shared" si="20"/>
        <v>57</v>
      </c>
      <c r="H439" s="27" t="str">
        <f t="shared" si="21"/>
        <v>Mayoritas</v>
      </c>
      <c r="I439" s="27" t="str">
        <f t="shared" si="22"/>
        <v>Tinggi</v>
      </c>
    </row>
    <row r="440" spans="1:9" x14ac:dyDescent="0.25">
      <c r="A440" s="27" t="str">
        <f>" "&amp;'TICKER LIST'!B440</f>
        <v xml:space="preserve"> GOLL</v>
      </c>
      <c r="B440" s="27">
        <f>IFERROR(ROUND(MAX(0,MIN(100,100-SUMIFS('OWNERSHIP 1%'!$V$2:$V$10000,'OWNERSHIP 1%'!$B$2:$B$10000,$A440,'OWNERSHIP 1%'!$U$2:$U$10000,1))),2),"")</f>
        <v>4.58</v>
      </c>
      <c r="C440" s="27" cm="1">
        <f t="array" ref="C440">IFERROR(ROUND(SUMPRODUCT(('OWNERSHIP 1%'!$B$2:$B$10000=$A440)*('OWNERSHIP 1%'!$U$2:$U$10000=1)*('OWNERSHIP 1%'!$V$2:$V$10000)^2),0),"")</f>
        <v>5913</v>
      </c>
      <c r="D440" s="27">
        <f>IFERROR(ROUND(_xlfn.SINGLE(_xlfn.MAXIFS('OWNERSHIP 1%'!$V$2:$V$10000,'OWNERSHIP 1%'!$B$2:$B$10000,$A440,'OWNERSHIP 1%'!$U$2:$U$10000,1)),2),"")</f>
        <v>76.42</v>
      </c>
      <c r="E440" s="27">
        <f>IFERROR(ROUND(SUMIFS('OWNERSHIP 1%'!$V$2:$V$7159,'OWNERSHIP 1%'!$B$2:$B$7159,$A440,'OWNERSHIP 1%'!$U$2:$U$7159,1,'OWNERSHIP 1%'!$W$2:$W$7159,"&lt;=3"),2),"")</f>
        <v>84.89</v>
      </c>
      <c r="F440" s="27" cm="1">
        <f t="array" ref="F440">IFERROR(SUMPRODUCT(('OWNERSHIP 1%'!$B$2:$B$10000=$A440)*('OWNERSHIP 1%'!$U$2:$U$10000=1)*('OWNERSHIP 1%'!$V$2:$V$10000&gt;=1)),0)</f>
        <v>6</v>
      </c>
      <c r="G440" s="27">
        <f t="shared" si="20"/>
        <v>71</v>
      </c>
      <c r="H440" s="27" t="str">
        <f t="shared" si="21"/>
        <v>Mayoritas</v>
      </c>
      <c r="I440" s="27" t="str">
        <f t="shared" si="22"/>
        <v>Tinggi</v>
      </c>
    </row>
    <row r="441" spans="1:9" x14ac:dyDescent="0.25">
      <c r="A441" s="27" t="str">
        <f>" "&amp;'TICKER LIST'!B441</f>
        <v xml:space="preserve"> GPRA</v>
      </c>
      <c r="B441" s="27">
        <f>IFERROR(ROUND(MAX(0,MIN(100,100-SUMIFS('OWNERSHIP 1%'!$V$2:$V$10000,'OWNERSHIP 1%'!$B$2:$B$10000,$A441,'OWNERSHIP 1%'!$U$2:$U$10000,1))),2),"")</f>
        <v>17.93</v>
      </c>
      <c r="C441" s="27" cm="1">
        <f t="array" ref="C441">IFERROR(ROUND(SUMPRODUCT(('OWNERSHIP 1%'!$B$2:$B$10000=$A441)*('OWNERSHIP 1%'!$U$2:$U$10000=1)*('OWNERSHIP 1%'!$V$2:$V$10000)^2),0),"")</f>
        <v>2248</v>
      </c>
      <c r="D441" s="27">
        <f>IFERROR(ROUND(_xlfn.SINGLE(_xlfn.MAXIFS('OWNERSHIP 1%'!$V$2:$V$10000,'OWNERSHIP 1%'!$B$2:$B$10000,$A441,'OWNERSHIP 1%'!$U$2:$U$10000,1)),2),"")</f>
        <v>45.74</v>
      </c>
      <c r="E441" s="27">
        <f>IFERROR(ROUND(SUMIFS('OWNERSHIP 1%'!$V$2:$V$7159,'OWNERSHIP 1%'!$B$2:$B$7159,$A441,'OWNERSHIP 1%'!$U$2:$U$7159,1,'OWNERSHIP 1%'!$W$2:$W$7159,"&lt;=3"),2),"")</f>
        <v>57.26</v>
      </c>
      <c r="F441" s="27" cm="1">
        <f t="array" ref="F441">IFERROR(SUMPRODUCT(('OWNERSHIP 1%'!$B$2:$B$10000=$A441)*('OWNERSHIP 1%'!$U$2:$U$10000=1)*('OWNERSHIP 1%'!$V$2:$V$10000&gt;=1)),0)</f>
        <v>11</v>
      </c>
      <c r="G441" s="27">
        <f t="shared" si="20"/>
        <v>40</v>
      </c>
      <c r="H441" s="27" t="str">
        <f t="shared" si="21"/>
        <v>Moderat</v>
      </c>
      <c r="I441" s="27" t="str">
        <f t="shared" si="22"/>
        <v>Sedang</v>
      </c>
    </row>
    <row r="442" spans="1:9" x14ac:dyDescent="0.25">
      <c r="A442" s="27" t="str">
        <f>" "&amp;'TICKER LIST'!B442</f>
        <v xml:space="preserve"> GSMF</v>
      </c>
      <c r="B442" s="27">
        <f>IFERROR(ROUND(MAX(0,MIN(100,100-SUMIFS('OWNERSHIP 1%'!$V$2:$V$10000,'OWNERSHIP 1%'!$B$2:$B$10000,$A442,'OWNERSHIP 1%'!$U$2:$U$10000,1))),2),"")</f>
        <v>1.25</v>
      </c>
      <c r="C442" s="27" cm="1">
        <f t="array" ref="C442">IFERROR(ROUND(SUMPRODUCT(('OWNERSHIP 1%'!$B$2:$B$10000=$A442)*('OWNERSHIP 1%'!$U$2:$U$10000=1)*('OWNERSHIP 1%'!$V$2:$V$10000)^2),0),"")</f>
        <v>5118</v>
      </c>
      <c r="D442" s="27">
        <f>IFERROR(ROUND(_xlfn.SINGLE(_xlfn.MAXIFS('OWNERSHIP 1%'!$V$2:$V$10000,'OWNERSHIP 1%'!$B$2:$B$10000,$A442,'OWNERSHIP 1%'!$U$2:$U$10000,1)),2),"")</f>
        <v>70.8</v>
      </c>
      <c r="E442" s="27">
        <f>IFERROR(ROUND(SUMIFS('OWNERSHIP 1%'!$V$2:$V$7159,'OWNERSHIP 1%'!$B$2:$B$7159,$A442,'OWNERSHIP 1%'!$U$2:$U$7159,1,'OWNERSHIP 1%'!$W$2:$W$7159,"&lt;=3"),2),"")</f>
        <v>79.98</v>
      </c>
      <c r="F442" s="27" cm="1">
        <f t="array" ref="F442">IFERROR(SUMPRODUCT(('OWNERSHIP 1%'!$B$2:$B$10000=$A442)*('OWNERSHIP 1%'!$U$2:$U$10000=1)*('OWNERSHIP 1%'!$V$2:$V$10000&gt;=1)),0)</f>
        <v>10</v>
      </c>
      <c r="G442" s="27">
        <f t="shared" si="20"/>
        <v>62</v>
      </c>
      <c r="H442" s="27" t="str">
        <f t="shared" si="21"/>
        <v>Mayoritas</v>
      </c>
      <c r="I442" s="27" t="str">
        <f t="shared" si="22"/>
        <v>Tinggi</v>
      </c>
    </row>
    <row r="443" spans="1:9" x14ac:dyDescent="0.25">
      <c r="A443" s="27" t="str">
        <f>" "&amp;'TICKER LIST'!B443</f>
        <v xml:space="preserve"> GTBO</v>
      </c>
      <c r="B443" s="27">
        <f>IFERROR(ROUND(MAX(0,MIN(100,100-SUMIFS('OWNERSHIP 1%'!$V$2:$V$10000,'OWNERSHIP 1%'!$B$2:$B$10000,$A443,'OWNERSHIP 1%'!$U$2:$U$10000,1))),2),"")</f>
        <v>3.86</v>
      </c>
      <c r="C443" s="27" cm="1">
        <f t="array" ref="C443">IFERROR(ROUND(SUMPRODUCT(('OWNERSHIP 1%'!$B$2:$B$10000=$A443)*('OWNERSHIP 1%'!$U$2:$U$10000=1)*('OWNERSHIP 1%'!$V$2:$V$10000)^2),0),"")</f>
        <v>2891</v>
      </c>
      <c r="D443" s="27">
        <f>IFERROR(ROUND(_xlfn.SINGLE(_xlfn.MAXIFS('OWNERSHIP 1%'!$V$2:$V$10000,'OWNERSHIP 1%'!$B$2:$B$10000,$A443,'OWNERSHIP 1%'!$U$2:$U$10000,1)),2),"")</f>
        <v>33.39</v>
      </c>
      <c r="E443" s="27">
        <f>IFERROR(ROUND(SUMIFS('OWNERSHIP 1%'!$V$2:$V$7159,'OWNERSHIP 1%'!$B$2:$B$7159,$A443,'OWNERSHIP 1%'!$U$2:$U$7159,1,'OWNERSHIP 1%'!$W$2:$W$7159,"&lt;=3"),2),"")</f>
        <v>92.38</v>
      </c>
      <c r="F443" s="27" cm="1">
        <f t="array" ref="F443">IFERROR(SUMPRODUCT(('OWNERSHIP 1%'!$B$2:$B$10000=$A443)*('OWNERSHIP 1%'!$U$2:$U$10000=1)*('OWNERSHIP 1%'!$V$2:$V$10000&gt;=1)),0)</f>
        <v>4</v>
      </c>
      <c r="G443" s="27">
        <f t="shared" si="20"/>
        <v>62</v>
      </c>
      <c r="H443" s="27" t="str">
        <f t="shared" si="21"/>
        <v>Terkonsentrasi</v>
      </c>
      <c r="I443" s="27" t="str">
        <f t="shared" si="22"/>
        <v>Tinggi</v>
      </c>
    </row>
    <row r="444" spans="1:9" x14ac:dyDescent="0.25">
      <c r="A444" s="27" t="str">
        <f>" "&amp;'TICKER LIST'!B444</f>
        <v xml:space="preserve"> GWSA</v>
      </c>
      <c r="B444" s="27">
        <f>IFERROR(ROUND(MAX(0,MIN(100,100-SUMIFS('OWNERSHIP 1%'!$V$2:$V$10000,'OWNERSHIP 1%'!$B$2:$B$10000,$A444,'OWNERSHIP 1%'!$U$2:$U$10000,1))),2),"")</f>
        <v>7.06</v>
      </c>
      <c r="C444" s="27" cm="1">
        <f t="array" ref="C444">IFERROR(ROUND(SUMPRODUCT(('OWNERSHIP 1%'!$B$2:$B$10000=$A444)*('OWNERSHIP 1%'!$U$2:$U$10000=1)*('OWNERSHIP 1%'!$V$2:$V$10000)^2),0),"")</f>
        <v>3746</v>
      </c>
      <c r="D444" s="27">
        <f>IFERROR(ROUND(_xlfn.SINGLE(_xlfn.MAXIFS('OWNERSHIP 1%'!$V$2:$V$10000,'OWNERSHIP 1%'!$B$2:$B$10000,$A444,'OWNERSHIP 1%'!$U$2:$U$10000,1)),2),"")</f>
        <v>56.25</v>
      </c>
      <c r="E444" s="27">
        <f>IFERROR(ROUND(SUMIFS('OWNERSHIP 1%'!$V$2:$V$7159,'OWNERSHIP 1%'!$B$2:$B$7159,$A444,'OWNERSHIP 1%'!$U$2:$U$7159,1,'OWNERSHIP 1%'!$W$2:$W$7159,"&lt;=3"),2),"")</f>
        <v>84.2</v>
      </c>
      <c r="F444" s="27" cm="1">
        <f t="array" ref="F444">IFERROR(SUMPRODUCT(('OWNERSHIP 1%'!$B$2:$B$10000=$A444)*('OWNERSHIP 1%'!$U$2:$U$10000=1)*('OWNERSHIP 1%'!$V$2:$V$10000&gt;=1)),0)</f>
        <v>7</v>
      </c>
      <c r="G444" s="27">
        <f t="shared" si="20"/>
        <v>60</v>
      </c>
      <c r="H444" s="27" t="str">
        <f t="shared" si="21"/>
        <v>Mayoritas</v>
      </c>
      <c r="I444" s="27" t="str">
        <f t="shared" si="22"/>
        <v>Tinggi</v>
      </c>
    </row>
    <row r="445" spans="1:9" x14ac:dyDescent="0.25">
      <c r="A445" s="27" t="str">
        <f>" "&amp;'TICKER LIST'!B445</f>
        <v xml:space="preserve"> GZCO</v>
      </c>
      <c r="B445" s="27">
        <f>IFERROR(ROUND(MAX(0,MIN(100,100-SUMIFS('OWNERSHIP 1%'!$V$2:$V$10000,'OWNERSHIP 1%'!$B$2:$B$10000,$A445,'OWNERSHIP 1%'!$U$2:$U$10000,1))),2),"")</f>
        <v>23.74</v>
      </c>
      <c r="C445" s="27" cm="1">
        <f t="array" ref="C445">IFERROR(ROUND(SUMPRODUCT(('OWNERSHIP 1%'!$B$2:$B$10000=$A445)*('OWNERSHIP 1%'!$U$2:$U$10000=1)*('OWNERSHIP 1%'!$V$2:$V$10000)^2),0),"")</f>
        <v>1629</v>
      </c>
      <c r="D445" s="27">
        <f>IFERROR(ROUND(_xlfn.SINGLE(_xlfn.MAXIFS('OWNERSHIP 1%'!$V$2:$V$10000,'OWNERSHIP 1%'!$B$2:$B$10000,$A445,'OWNERSHIP 1%'!$U$2:$U$10000,1)),2),"")</f>
        <v>28.37</v>
      </c>
      <c r="E445" s="27">
        <f>IFERROR(ROUND(SUMIFS('OWNERSHIP 1%'!$V$2:$V$7159,'OWNERSHIP 1%'!$B$2:$B$7159,$A445,'OWNERSHIP 1%'!$U$2:$U$7159,1,'OWNERSHIP 1%'!$W$2:$W$7159,"&lt;=3"),2),"")</f>
        <v>64.59</v>
      </c>
      <c r="F445" s="27" cm="1">
        <f t="array" ref="F445">IFERROR(SUMPRODUCT(('OWNERSHIP 1%'!$B$2:$B$10000=$A445)*('OWNERSHIP 1%'!$U$2:$U$10000=1)*('OWNERSHIP 1%'!$V$2:$V$10000&gt;=1)),0)</f>
        <v>8</v>
      </c>
      <c r="G445" s="27">
        <f t="shared" si="20"/>
        <v>43</v>
      </c>
      <c r="H445" s="27" t="str">
        <f t="shared" si="21"/>
        <v>Oligopoli</v>
      </c>
      <c r="I445" s="27" t="str">
        <f t="shared" si="22"/>
        <v>Sedang</v>
      </c>
    </row>
    <row r="446" spans="1:9" x14ac:dyDescent="0.25">
      <c r="A446" s="27" t="str">
        <f>" "&amp;'TICKER LIST'!B446</f>
        <v xml:space="preserve"> HADE</v>
      </c>
      <c r="B446" s="27">
        <f>IFERROR(ROUND(MAX(0,MIN(100,100-SUMIFS('OWNERSHIP 1%'!$V$2:$V$10000,'OWNERSHIP 1%'!$B$2:$B$10000,$A446,'OWNERSHIP 1%'!$U$2:$U$10000,1))),2),"")</f>
        <v>38.5</v>
      </c>
      <c r="C446" s="27" cm="1">
        <f t="array" ref="C446">IFERROR(ROUND(SUMPRODUCT(('OWNERSHIP 1%'!$B$2:$B$10000=$A446)*('OWNERSHIP 1%'!$U$2:$U$10000=1)*('OWNERSHIP 1%'!$V$2:$V$10000)^2),0),"")</f>
        <v>1976</v>
      </c>
      <c r="D446" s="27">
        <f>IFERROR(ROUND(_xlfn.SINGLE(_xlfn.MAXIFS('OWNERSHIP 1%'!$V$2:$V$10000,'OWNERSHIP 1%'!$B$2:$B$10000,$A446,'OWNERSHIP 1%'!$U$2:$U$10000,1)),2),"")</f>
        <v>43.26</v>
      </c>
      <c r="E446" s="27">
        <f>IFERROR(ROUND(SUMIFS('OWNERSHIP 1%'!$V$2:$V$7159,'OWNERSHIP 1%'!$B$2:$B$7159,$A446,'OWNERSHIP 1%'!$U$2:$U$7159,1,'OWNERSHIP 1%'!$W$2:$W$7159,"&lt;=3"),2),"")</f>
        <v>54.79</v>
      </c>
      <c r="F446" s="27" cm="1">
        <f t="array" ref="F446">IFERROR(SUMPRODUCT(('OWNERSHIP 1%'!$B$2:$B$10000=$A446)*('OWNERSHIP 1%'!$U$2:$U$10000=1)*('OWNERSHIP 1%'!$V$2:$V$10000&gt;=1)),0)</f>
        <v>8</v>
      </c>
      <c r="G446" s="27">
        <f t="shared" si="20"/>
        <v>41</v>
      </c>
      <c r="H446" s="27" t="str">
        <f t="shared" si="21"/>
        <v>Moderat</v>
      </c>
      <c r="I446" s="27" t="str">
        <f t="shared" si="22"/>
        <v>Sedang</v>
      </c>
    </row>
    <row r="447" spans="1:9" x14ac:dyDescent="0.25">
      <c r="A447" s="27" t="str">
        <f>" "&amp;'TICKER LIST'!B447</f>
        <v xml:space="preserve"> HDFA</v>
      </c>
      <c r="B447" s="27">
        <f>IFERROR(ROUND(MAX(0,MIN(100,100-SUMIFS('OWNERSHIP 1%'!$V$2:$V$10000,'OWNERSHIP 1%'!$B$2:$B$10000,$A447,'OWNERSHIP 1%'!$U$2:$U$10000,1))),2),"")</f>
        <v>3.26</v>
      </c>
      <c r="C447" s="27" cm="1">
        <f t="array" ref="C447">IFERROR(ROUND(SUMPRODUCT(('OWNERSHIP 1%'!$B$2:$B$10000=$A447)*('OWNERSHIP 1%'!$U$2:$U$10000=1)*('OWNERSHIP 1%'!$V$2:$V$10000)^2),0),"")</f>
        <v>4442</v>
      </c>
      <c r="D447" s="27">
        <f>IFERROR(ROUND(_xlfn.SINGLE(_xlfn.MAXIFS('OWNERSHIP 1%'!$V$2:$V$10000,'OWNERSHIP 1%'!$B$2:$B$10000,$A447,'OWNERSHIP 1%'!$U$2:$U$10000,1)),2),"")</f>
        <v>55.23</v>
      </c>
      <c r="E447" s="27">
        <f>IFERROR(ROUND(SUMIFS('OWNERSHIP 1%'!$V$2:$V$7159,'OWNERSHIP 1%'!$B$2:$B$7159,$A447,'OWNERSHIP 1%'!$U$2:$U$7159,1,'OWNERSHIP 1%'!$W$2:$W$7159,"&lt;=3"),2),"")</f>
        <v>95.67</v>
      </c>
      <c r="F447" s="27" cm="1">
        <f t="array" ref="F447">IFERROR(SUMPRODUCT(('OWNERSHIP 1%'!$B$2:$B$10000=$A447)*('OWNERSHIP 1%'!$U$2:$U$10000=1)*('OWNERSHIP 1%'!$V$2:$V$10000&gt;=1)),0)</f>
        <v>4</v>
      </c>
      <c r="G447" s="27">
        <f t="shared" si="20"/>
        <v>70</v>
      </c>
      <c r="H447" s="27" t="str">
        <f t="shared" si="21"/>
        <v>Mayoritas</v>
      </c>
      <c r="I447" s="27" t="str">
        <f t="shared" si="22"/>
        <v>Tinggi</v>
      </c>
    </row>
    <row r="448" spans="1:9" x14ac:dyDescent="0.25">
      <c r="A448" s="27" t="str">
        <f>" "&amp;'TICKER LIST'!B448</f>
        <v xml:space="preserve"> HERO</v>
      </c>
      <c r="B448" s="27">
        <f>IFERROR(ROUND(MAX(0,MIN(100,100-SUMIFS('OWNERSHIP 1%'!$V$2:$V$10000,'OWNERSHIP 1%'!$B$2:$B$10000,$A448,'OWNERSHIP 1%'!$U$2:$U$10000,1))),2),"")</f>
        <v>2.34</v>
      </c>
      <c r="C448" s="27" cm="1">
        <f t="array" ref="C448">IFERROR(ROUND(SUMPRODUCT(('OWNERSHIP 1%'!$B$2:$B$10000=$A448)*('OWNERSHIP 1%'!$U$2:$U$10000=1)*('OWNERSHIP 1%'!$V$2:$V$10000)^2),0),"")</f>
        <v>4452</v>
      </c>
      <c r="D448" s="27">
        <f>IFERROR(ROUND(_xlfn.SINGLE(_xlfn.MAXIFS('OWNERSHIP 1%'!$V$2:$V$10000,'OWNERSHIP 1%'!$B$2:$B$10000,$A448,'OWNERSHIP 1%'!$U$2:$U$10000,1)),2),"")</f>
        <v>63.59</v>
      </c>
      <c r="E448" s="27">
        <f>IFERROR(ROUND(SUMIFS('OWNERSHIP 1%'!$V$2:$V$7159,'OWNERSHIP 1%'!$B$2:$B$7159,$A448,'OWNERSHIP 1%'!$U$2:$U$7159,1,'OWNERSHIP 1%'!$W$2:$W$7159,"&lt;=3"),2),"")</f>
        <v>90.29</v>
      </c>
      <c r="F448" s="27" cm="1">
        <f t="array" ref="F448">IFERROR(SUMPRODUCT(('OWNERSHIP 1%'!$B$2:$B$10000=$A448)*('OWNERSHIP 1%'!$U$2:$U$10000=1)*('OWNERSHIP 1%'!$V$2:$V$10000&gt;=1)),0)</f>
        <v>6</v>
      </c>
      <c r="G448" s="27">
        <f t="shared" si="20"/>
        <v>66</v>
      </c>
      <c r="H448" s="27" t="str">
        <f t="shared" si="21"/>
        <v>Mayoritas</v>
      </c>
      <c r="I448" s="27" t="str">
        <f t="shared" si="22"/>
        <v>Tinggi</v>
      </c>
    </row>
    <row r="449" spans="1:9" x14ac:dyDescent="0.25">
      <c r="A449" s="27" t="str">
        <f>" "&amp;'TICKER LIST'!B449</f>
        <v xml:space="preserve"> HEXA</v>
      </c>
      <c r="B449" s="27">
        <f>IFERROR(ROUND(MAX(0,MIN(100,100-SUMIFS('OWNERSHIP 1%'!$V$2:$V$10000,'OWNERSHIP 1%'!$B$2:$B$10000,$A449,'OWNERSHIP 1%'!$U$2:$U$10000,1))),2),"")</f>
        <v>16.89</v>
      </c>
      <c r="C449" s="27" cm="1">
        <f t="array" ref="C449">IFERROR(ROUND(SUMPRODUCT(('OWNERSHIP 1%'!$B$2:$B$10000=$A449)*('OWNERSHIP 1%'!$U$2:$U$10000=1)*('OWNERSHIP 1%'!$V$2:$V$10000)^2),0),"")</f>
        <v>3024</v>
      </c>
      <c r="D449" s="27">
        <f>IFERROR(ROUND(_xlfn.SINGLE(_xlfn.MAXIFS('OWNERSHIP 1%'!$V$2:$V$10000,'OWNERSHIP 1%'!$B$2:$B$10000,$A449,'OWNERSHIP 1%'!$U$2:$U$10000,1)),2),"")</f>
        <v>48.59</v>
      </c>
      <c r="E449" s="27">
        <f>IFERROR(ROUND(SUMIFS('OWNERSHIP 1%'!$V$2:$V$7159,'OWNERSHIP 1%'!$B$2:$B$7159,$A449,'OWNERSHIP 1%'!$U$2:$U$7159,1,'OWNERSHIP 1%'!$W$2:$W$7159,"&lt;=3"),2),"")</f>
        <v>78.709999999999994</v>
      </c>
      <c r="F449" s="27" cm="1">
        <f t="array" ref="F449">IFERROR(SUMPRODUCT(('OWNERSHIP 1%'!$B$2:$B$10000=$A449)*('OWNERSHIP 1%'!$U$2:$U$10000=1)*('OWNERSHIP 1%'!$V$2:$V$10000&gt;=1)),0)</f>
        <v>5</v>
      </c>
      <c r="G449" s="27">
        <f t="shared" si="20"/>
        <v>57</v>
      </c>
      <c r="H449" s="27" t="str">
        <f t="shared" si="21"/>
        <v>Terkonsentrasi</v>
      </c>
      <c r="I449" s="27" t="str">
        <f t="shared" si="22"/>
        <v>Tinggi</v>
      </c>
    </row>
    <row r="450" spans="1:9" x14ac:dyDescent="0.25">
      <c r="A450" s="27" t="str">
        <f>" "&amp;'TICKER LIST'!B450</f>
        <v xml:space="preserve"> HITS</v>
      </c>
      <c r="B450" s="27">
        <f>IFERROR(ROUND(MAX(0,MIN(100,100-SUMIFS('OWNERSHIP 1%'!$V$2:$V$10000,'OWNERSHIP 1%'!$B$2:$B$10000,$A450,'OWNERSHIP 1%'!$U$2:$U$10000,1))),2),"")</f>
        <v>0.08</v>
      </c>
      <c r="C450" s="27" cm="1">
        <f t="array" ref="C450">IFERROR(ROUND(SUMPRODUCT(('OWNERSHIP 1%'!$B$2:$B$10000=$A450)*('OWNERSHIP 1%'!$U$2:$U$10000=1)*('OWNERSHIP 1%'!$V$2:$V$10000)^2),0),"")</f>
        <v>4447</v>
      </c>
      <c r="D450" s="27">
        <f>IFERROR(ROUND(_xlfn.SINGLE(_xlfn.MAXIFS('OWNERSHIP 1%'!$V$2:$V$10000,'OWNERSHIP 1%'!$B$2:$B$10000,$A450,'OWNERSHIP 1%'!$U$2:$U$10000,1)),2),"")</f>
        <v>50.57</v>
      </c>
      <c r="E450" s="27">
        <f>IFERROR(ROUND(SUMIFS('OWNERSHIP 1%'!$V$2:$V$7159,'OWNERSHIP 1%'!$B$2:$B$7159,$A450,'OWNERSHIP 1%'!$U$2:$U$7159,1,'OWNERSHIP 1%'!$W$2:$W$7159,"&lt;=3"),2),"")</f>
        <v>97.72</v>
      </c>
      <c r="F450" s="27" cm="1">
        <f t="array" ref="F450">IFERROR(SUMPRODUCT(('OWNERSHIP 1%'!$B$2:$B$10000=$A450)*('OWNERSHIP 1%'!$U$2:$U$10000=1)*('OWNERSHIP 1%'!$V$2:$V$10000&gt;=1)),0)</f>
        <v>4</v>
      </c>
      <c r="G450" s="27">
        <f t="shared" si="20"/>
        <v>71</v>
      </c>
      <c r="H450" s="27" t="str">
        <f t="shared" si="21"/>
        <v>Mayoritas</v>
      </c>
      <c r="I450" s="27" t="str">
        <f t="shared" si="22"/>
        <v>Tinggi</v>
      </c>
    </row>
    <row r="451" spans="1:9" x14ac:dyDescent="0.25">
      <c r="A451" s="27" t="str">
        <f>" "&amp;'TICKER LIST'!B451</f>
        <v xml:space="preserve"> HMSP</v>
      </c>
      <c r="B451" s="27">
        <f>IFERROR(ROUND(MAX(0,MIN(100,100-SUMIFS('OWNERSHIP 1%'!$V$2:$V$10000,'OWNERSHIP 1%'!$B$2:$B$10000,$A451,'OWNERSHIP 1%'!$U$2:$U$10000,1))),2),"")</f>
        <v>7.56</v>
      </c>
      <c r="C451" s="27" cm="1">
        <f t="array" ref="C451">IFERROR(ROUND(SUMPRODUCT(('OWNERSHIP 1%'!$B$2:$B$10000=$A451)*('OWNERSHIP 1%'!$U$2:$U$10000=1)*('OWNERSHIP 1%'!$V$2:$V$10000)^2),0),"")</f>
        <v>8545</v>
      </c>
      <c r="D451" s="27">
        <f>IFERROR(ROUND(_xlfn.SINGLE(_xlfn.MAXIFS('OWNERSHIP 1%'!$V$2:$V$10000,'OWNERSHIP 1%'!$B$2:$B$10000,$A451,'OWNERSHIP 1%'!$U$2:$U$10000,1)),2),"")</f>
        <v>92.44</v>
      </c>
      <c r="E451" s="27">
        <f>IFERROR(ROUND(SUMIFS('OWNERSHIP 1%'!$V$2:$V$7159,'OWNERSHIP 1%'!$B$2:$B$7159,$A451,'OWNERSHIP 1%'!$U$2:$U$7159,1,'OWNERSHIP 1%'!$W$2:$W$7159,"&lt;=3"),2),"")</f>
        <v>92.44</v>
      </c>
      <c r="F451" s="27" cm="1">
        <f t="array" ref="F451">IFERROR(SUMPRODUCT(('OWNERSHIP 1%'!$B$2:$B$10000=$A451)*('OWNERSHIP 1%'!$U$2:$U$10000=1)*('OWNERSHIP 1%'!$V$2:$V$10000&gt;=1)),0)</f>
        <v>1</v>
      </c>
      <c r="G451" s="27">
        <f t="shared" ref="G451:G514" si="23">IFERROR(ROUND(((C451/10000)*0.45+(E451/100)*0.35+IF(F451=0,0,MAX(0,MIN(1,(20-F451)/19)))*0.2)*100,0),"")</f>
        <v>91</v>
      </c>
      <c r="H451" s="27" t="str">
        <f t="shared" ref="H451:H514" si="24">IF(B451="","",IF(D451&gt;=50,"Mayoritas",IF(E451&gt;=70,"Terkonsentrasi",IF(E451&gt;=60,"Oligopoli",IF(E451&lt;=40,"Tersebar","Moderat")))))</f>
        <v>Mayoritas</v>
      </c>
      <c r="I451" s="27" t="str">
        <f t="shared" ref="I451:I514" si="25">IF(G451="","",IF(G451&lt;=25,"Rendah",IF(G451&lt;=55,"Sedang","Tinggi")))</f>
        <v>Tinggi</v>
      </c>
    </row>
    <row r="452" spans="1:9" x14ac:dyDescent="0.25">
      <c r="A452" s="27" t="str">
        <f>" "&amp;'TICKER LIST'!B452</f>
        <v xml:space="preserve"> HOME</v>
      </c>
      <c r="B452" s="27">
        <f>IFERROR(ROUND(MAX(0,MIN(100,100-SUMIFS('OWNERSHIP 1%'!$V$2:$V$10000,'OWNERSHIP 1%'!$B$2:$B$10000,$A452,'OWNERSHIP 1%'!$U$2:$U$10000,1))),2),"")</f>
        <v>33.92</v>
      </c>
      <c r="C452" s="27" cm="1">
        <f t="array" ref="C452">IFERROR(ROUND(SUMPRODUCT(('OWNERSHIP 1%'!$B$2:$B$10000=$A452)*('OWNERSHIP 1%'!$U$2:$U$10000=1)*('OWNERSHIP 1%'!$V$2:$V$10000)^2),0),"")</f>
        <v>780</v>
      </c>
      <c r="D452" s="27">
        <f>IFERROR(ROUND(_xlfn.SINGLE(_xlfn.MAXIFS('OWNERSHIP 1%'!$V$2:$V$10000,'OWNERSHIP 1%'!$B$2:$B$10000,$A452,'OWNERSHIP 1%'!$U$2:$U$10000,1)),2),"")</f>
        <v>24.67</v>
      </c>
      <c r="E452" s="27">
        <f>IFERROR(ROUND(SUMIFS('OWNERSHIP 1%'!$V$2:$V$7159,'OWNERSHIP 1%'!$B$2:$B$7159,$A452,'OWNERSHIP 1%'!$U$2:$U$7159,1,'OWNERSHIP 1%'!$W$2:$W$7159,"&lt;=3"),2),"")</f>
        <v>38.340000000000003</v>
      </c>
      <c r="F452" s="27" cm="1">
        <f t="array" ref="F452">IFERROR(SUMPRODUCT(('OWNERSHIP 1%'!$B$2:$B$10000=$A452)*('OWNERSHIP 1%'!$U$2:$U$10000=1)*('OWNERSHIP 1%'!$V$2:$V$10000&gt;=1)),0)</f>
        <v>17</v>
      </c>
      <c r="G452" s="27">
        <f t="shared" si="23"/>
        <v>20</v>
      </c>
      <c r="H452" s="27" t="str">
        <f t="shared" si="24"/>
        <v>Tersebar</v>
      </c>
      <c r="I452" s="27" t="str">
        <f t="shared" si="25"/>
        <v>Rendah</v>
      </c>
    </row>
    <row r="453" spans="1:9" x14ac:dyDescent="0.25">
      <c r="A453" s="27" t="str">
        <f>" "&amp;'TICKER LIST'!B453</f>
        <v xml:space="preserve"> HOTL</v>
      </c>
      <c r="B453" s="27">
        <f>IFERROR(ROUND(MAX(0,MIN(100,100-SUMIFS('OWNERSHIP 1%'!$V$2:$V$10000,'OWNERSHIP 1%'!$B$2:$B$10000,$A453,'OWNERSHIP 1%'!$U$2:$U$10000,1))),2),"")</f>
        <v>4.79</v>
      </c>
      <c r="C453" s="27" cm="1">
        <f t="array" ref="C453">IFERROR(ROUND(SUMPRODUCT(('OWNERSHIP 1%'!$B$2:$B$10000=$A453)*('OWNERSHIP 1%'!$U$2:$U$10000=1)*('OWNERSHIP 1%'!$V$2:$V$10000)^2),0),"")</f>
        <v>2949</v>
      </c>
      <c r="D453" s="27">
        <f>IFERROR(ROUND(_xlfn.SINGLE(_xlfn.MAXIFS('OWNERSHIP 1%'!$V$2:$V$10000,'OWNERSHIP 1%'!$B$2:$B$10000,$A453,'OWNERSHIP 1%'!$U$2:$U$10000,1)),2),"")</f>
        <v>51.32</v>
      </c>
      <c r="E453" s="27">
        <f>IFERROR(ROUND(SUMIFS('OWNERSHIP 1%'!$V$2:$V$7159,'OWNERSHIP 1%'!$B$2:$B$7159,$A453,'OWNERSHIP 1%'!$U$2:$U$7159,1,'OWNERSHIP 1%'!$W$2:$W$7159,"&lt;=3"),2),"")</f>
        <v>71.94</v>
      </c>
      <c r="F453" s="27" cm="1">
        <f t="array" ref="F453">IFERROR(SUMPRODUCT(('OWNERSHIP 1%'!$B$2:$B$10000=$A453)*('OWNERSHIP 1%'!$U$2:$U$10000=1)*('OWNERSHIP 1%'!$V$2:$V$10000&gt;=1)),0)</f>
        <v>11</v>
      </c>
      <c r="G453" s="27">
        <f t="shared" si="23"/>
        <v>48</v>
      </c>
      <c r="H453" s="27" t="str">
        <f t="shared" si="24"/>
        <v>Mayoritas</v>
      </c>
      <c r="I453" s="27" t="str">
        <f t="shared" si="25"/>
        <v>Sedang</v>
      </c>
    </row>
    <row r="454" spans="1:9" x14ac:dyDescent="0.25">
      <c r="A454" s="27" t="str">
        <f>" "&amp;'TICKER LIST'!B454</f>
        <v xml:space="preserve"> HRUM</v>
      </c>
      <c r="B454" s="27">
        <f>IFERROR(ROUND(MAX(0,MIN(100,100-SUMIFS('OWNERSHIP 1%'!$V$2:$V$10000,'OWNERSHIP 1%'!$B$2:$B$10000,$A454,'OWNERSHIP 1%'!$U$2:$U$10000,1))),2),"")</f>
        <v>15.01</v>
      </c>
      <c r="C454" s="27" cm="1">
        <f t="array" ref="C454">IFERROR(ROUND(SUMPRODUCT(('OWNERSHIP 1%'!$B$2:$B$10000=$A454)*('OWNERSHIP 1%'!$U$2:$U$10000=1)*('OWNERSHIP 1%'!$V$2:$V$10000)^2),0),"")</f>
        <v>6377</v>
      </c>
      <c r="D454" s="27">
        <f>IFERROR(ROUND(_xlfn.SINGLE(_xlfn.MAXIFS('OWNERSHIP 1%'!$V$2:$V$10000,'OWNERSHIP 1%'!$B$2:$B$10000,$A454,'OWNERSHIP 1%'!$U$2:$U$10000,1)),2),"")</f>
        <v>79.790000000000006</v>
      </c>
      <c r="E454" s="27">
        <f>IFERROR(ROUND(SUMIFS('OWNERSHIP 1%'!$V$2:$V$7159,'OWNERSHIP 1%'!$B$2:$B$7159,$A454,'OWNERSHIP 1%'!$U$2:$U$7159,1,'OWNERSHIP 1%'!$W$2:$W$7159,"&lt;=3"),2),"")</f>
        <v>83.91</v>
      </c>
      <c r="F454" s="27" cm="1">
        <f t="array" ref="F454">IFERROR(SUMPRODUCT(('OWNERSHIP 1%'!$B$2:$B$10000=$A454)*('OWNERSHIP 1%'!$U$2:$U$10000=1)*('OWNERSHIP 1%'!$V$2:$V$10000&gt;=1)),0)</f>
        <v>4</v>
      </c>
      <c r="G454" s="27">
        <f t="shared" si="23"/>
        <v>75</v>
      </c>
      <c r="H454" s="27" t="str">
        <f t="shared" si="24"/>
        <v>Mayoritas</v>
      </c>
      <c r="I454" s="27" t="str">
        <f t="shared" si="25"/>
        <v>Tinggi</v>
      </c>
    </row>
    <row r="455" spans="1:9" x14ac:dyDescent="0.25">
      <c r="A455" s="27" t="str">
        <f>" "&amp;'TICKER LIST'!B455</f>
        <v xml:space="preserve"> IATA</v>
      </c>
      <c r="B455" s="27">
        <f>IFERROR(ROUND(MAX(0,MIN(100,100-SUMIFS('OWNERSHIP 1%'!$V$2:$V$10000,'OWNERSHIP 1%'!$B$2:$B$10000,$A455,'OWNERSHIP 1%'!$U$2:$U$10000,1))),2),"")</f>
        <v>31.16</v>
      </c>
      <c r="C455" s="27" cm="1">
        <f t="array" ref="C455">IFERROR(ROUND(SUMPRODUCT(('OWNERSHIP 1%'!$B$2:$B$10000=$A455)*('OWNERSHIP 1%'!$U$2:$U$10000=1)*('OWNERSHIP 1%'!$V$2:$V$10000)^2),0),"")</f>
        <v>3665</v>
      </c>
      <c r="D455" s="27">
        <f>IFERROR(ROUND(_xlfn.SINGLE(_xlfn.MAXIFS('OWNERSHIP 1%'!$V$2:$V$10000,'OWNERSHIP 1%'!$B$2:$B$10000,$A455,'OWNERSHIP 1%'!$U$2:$U$10000,1)),2),"")</f>
        <v>60.35</v>
      </c>
      <c r="E455" s="27">
        <f>IFERROR(ROUND(SUMIFS('OWNERSHIP 1%'!$V$2:$V$7159,'OWNERSHIP 1%'!$B$2:$B$7159,$A455,'OWNERSHIP 1%'!$U$2:$U$7159,1,'OWNERSHIP 1%'!$W$2:$W$7159,"&lt;=3"),2),"")</f>
        <v>66.400000000000006</v>
      </c>
      <c r="F455" s="27" cm="1">
        <f t="array" ref="F455">IFERROR(SUMPRODUCT(('OWNERSHIP 1%'!$B$2:$B$10000=$A455)*('OWNERSHIP 1%'!$U$2:$U$10000=1)*('OWNERSHIP 1%'!$V$2:$V$10000&gt;=1)),0)</f>
        <v>5</v>
      </c>
      <c r="G455" s="27">
        <f t="shared" si="23"/>
        <v>56</v>
      </c>
      <c r="H455" s="27" t="str">
        <f t="shared" si="24"/>
        <v>Mayoritas</v>
      </c>
      <c r="I455" s="27" t="str">
        <f t="shared" si="25"/>
        <v>Tinggi</v>
      </c>
    </row>
    <row r="456" spans="1:9" x14ac:dyDescent="0.25">
      <c r="A456" s="27" t="str">
        <f>" "&amp;'TICKER LIST'!B456</f>
        <v xml:space="preserve"> IBFN</v>
      </c>
      <c r="B456" s="27">
        <f>IFERROR(ROUND(MAX(0,MIN(100,100-SUMIFS('OWNERSHIP 1%'!$V$2:$V$10000,'OWNERSHIP 1%'!$B$2:$B$10000,$A456,'OWNERSHIP 1%'!$U$2:$U$10000,1))),2),"")</f>
        <v>19.690000000000001</v>
      </c>
      <c r="C456" s="27" cm="1">
        <f t="array" ref="C456">IFERROR(ROUND(SUMPRODUCT(('OWNERSHIP 1%'!$B$2:$B$10000=$A456)*('OWNERSHIP 1%'!$U$2:$U$10000=1)*('OWNERSHIP 1%'!$V$2:$V$10000)^2),0),"")</f>
        <v>3344</v>
      </c>
      <c r="D456" s="27">
        <f>IFERROR(ROUND(_xlfn.SINGLE(_xlfn.MAXIFS('OWNERSHIP 1%'!$V$2:$V$10000,'OWNERSHIP 1%'!$B$2:$B$10000,$A456,'OWNERSHIP 1%'!$U$2:$U$10000,1)),2),"")</f>
        <v>55.07</v>
      </c>
      <c r="E456" s="27">
        <f>IFERROR(ROUND(SUMIFS('OWNERSHIP 1%'!$V$2:$V$7159,'OWNERSHIP 1%'!$B$2:$B$7159,$A456,'OWNERSHIP 1%'!$U$2:$U$7159,1,'OWNERSHIP 1%'!$W$2:$W$7159,"&lt;=3"),2),"")</f>
        <v>75.010000000000005</v>
      </c>
      <c r="F456" s="27" cm="1">
        <f t="array" ref="F456">IFERROR(SUMPRODUCT(('OWNERSHIP 1%'!$B$2:$B$10000=$A456)*('OWNERSHIP 1%'!$U$2:$U$10000=1)*('OWNERSHIP 1%'!$V$2:$V$10000&gt;=1)),0)</f>
        <v>7</v>
      </c>
      <c r="G456" s="27">
        <f t="shared" si="23"/>
        <v>55</v>
      </c>
      <c r="H456" s="27" t="str">
        <f t="shared" si="24"/>
        <v>Mayoritas</v>
      </c>
      <c r="I456" s="27" t="str">
        <f t="shared" si="25"/>
        <v>Sedang</v>
      </c>
    </row>
    <row r="457" spans="1:9" x14ac:dyDescent="0.25">
      <c r="A457" s="27" t="str">
        <f>" "&amp;'TICKER LIST'!B457</f>
        <v xml:space="preserve"> IBST</v>
      </c>
      <c r="B457" s="27">
        <f>IFERROR(ROUND(MAX(0,MIN(100,100-SUMIFS('OWNERSHIP 1%'!$V$2:$V$10000,'OWNERSHIP 1%'!$B$2:$B$10000,$A457,'OWNERSHIP 1%'!$U$2:$U$10000,1))),2),"")</f>
        <v>0.04</v>
      </c>
      <c r="C457" s="27" cm="1">
        <f t="array" ref="C457">IFERROR(ROUND(SUMPRODUCT(('OWNERSHIP 1%'!$B$2:$B$10000=$A457)*('OWNERSHIP 1%'!$U$2:$U$10000=1)*('OWNERSHIP 1%'!$V$2:$V$10000)^2),0),"")</f>
        <v>9992</v>
      </c>
      <c r="D457" s="27">
        <f>IFERROR(ROUND(_xlfn.SINGLE(_xlfn.MAXIFS('OWNERSHIP 1%'!$V$2:$V$10000,'OWNERSHIP 1%'!$B$2:$B$10000,$A457,'OWNERSHIP 1%'!$U$2:$U$10000,1)),2),"")</f>
        <v>99.96</v>
      </c>
      <c r="E457" s="27">
        <f>IFERROR(ROUND(SUMIFS('OWNERSHIP 1%'!$V$2:$V$7159,'OWNERSHIP 1%'!$B$2:$B$7159,$A457,'OWNERSHIP 1%'!$U$2:$U$7159,1,'OWNERSHIP 1%'!$W$2:$W$7159,"&lt;=3"),2),"")</f>
        <v>99.96</v>
      </c>
      <c r="F457" s="27" cm="1">
        <f t="array" ref="F457">IFERROR(SUMPRODUCT(('OWNERSHIP 1%'!$B$2:$B$10000=$A457)*('OWNERSHIP 1%'!$U$2:$U$10000=1)*('OWNERSHIP 1%'!$V$2:$V$10000&gt;=1)),0)</f>
        <v>1</v>
      </c>
      <c r="G457" s="27">
        <f t="shared" si="23"/>
        <v>100</v>
      </c>
      <c r="H457" s="27" t="str">
        <f t="shared" si="24"/>
        <v>Mayoritas</v>
      </c>
      <c r="I457" s="27" t="str">
        <f t="shared" si="25"/>
        <v>Tinggi</v>
      </c>
    </row>
    <row r="458" spans="1:9" x14ac:dyDescent="0.25">
      <c r="A458" s="27" t="str">
        <f>" "&amp;'TICKER LIST'!B458</f>
        <v xml:space="preserve"> ICBP</v>
      </c>
      <c r="B458" s="27">
        <f>IFERROR(ROUND(MAX(0,MIN(100,100-SUMIFS('OWNERSHIP 1%'!$V$2:$V$10000,'OWNERSHIP 1%'!$B$2:$B$10000,$A458,'OWNERSHIP 1%'!$U$2:$U$10000,1))),2),"")</f>
        <v>15.27</v>
      </c>
      <c r="C458" s="27" cm="1">
        <f t="array" ref="C458">IFERROR(ROUND(SUMPRODUCT(('OWNERSHIP 1%'!$B$2:$B$10000=$A458)*('OWNERSHIP 1%'!$U$2:$U$10000=1)*('OWNERSHIP 1%'!$V$2:$V$10000)^2),0),"")</f>
        <v>6491</v>
      </c>
      <c r="D458" s="27">
        <f>IFERROR(ROUND(_xlfn.SINGLE(_xlfn.MAXIFS('OWNERSHIP 1%'!$V$2:$V$10000,'OWNERSHIP 1%'!$B$2:$B$10000,$A458,'OWNERSHIP 1%'!$U$2:$U$10000,1)),2),"")</f>
        <v>80.53</v>
      </c>
      <c r="E458" s="27">
        <f>IFERROR(ROUND(SUMIFS('OWNERSHIP 1%'!$V$2:$V$7159,'OWNERSHIP 1%'!$B$2:$B$7159,$A458,'OWNERSHIP 1%'!$U$2:$U$7159,1,'OWNERSHIP 1%'!$W$2:$W$7159,"&lt;=3"),2),"")</f>
        <v>83.73</v>
      </c>
      <c r="F458" s="27" cm="1">
        <f t="array" ref="F458">IFERROR(SUMPRODUCT(('OWNERSHIP 1%'!$B$2:$B$10000=$A458)*('OWNERSHIP 1%'!$U$2:$U$10000=1)*('OWNERSHIP 1%'!$V$2:$V$10000&gt;=1)),0)</f>
        <v>4</v>
      </c>
      <c r="G458" s="27">
        <f t="shared" si="23"/>
        <v>75</v>
      </c>
      <c r="H458" s="27" t="str">
        <f t="shared" si="24"/>
        <v>Mayoritas</v>
      </c>
      <c r="I458" s="27" t="str">
        <f t="shared" si="25"/>
        <v>Tinggi</v>
      </c>
    </row>
    <row r="459" spans="1:9" x14ac:dyDescent="0.25">
      <c r="A459" s="27" t="str">
        <f>" "&amp;'TICKER LIST'!B459</f>
        <v xml:space="preserve"> ICON</v>
      </c>
      <c r="B459" s="27">
        <f>IFERROR(ROUND(MAX(0,MIN(100,100-SUMIFS('OWNERSHIP 1%'!$V$2:$V$10000,'OWNERSHIP 1%'!$B$2:$B$10000,$A459,'OWNERSHIP 1%'!$U$2:$U$10000,1))),2),"")</f>
        <v>12.69</v>
      </c>
      <c r="C459" s="27" cm="1">
        <f t="array" ref="C459">IFERROR(ROUND(SUMPRODUCT(('OWNERSHIP 1%'!$B$2:$B$10000=$A459)*('OWNERSHIP 1%'!$U$2:$U$10000=1)*('OWNERSHIP 1%'!$V$2:$V$10000)^2),0),"")</f>
        <v>1620</v>
      </c>
      <c r="D459" s="27">
        <f>IFERROR(ROUND(_xlfn.SINGLE(_xlfn.MAXIFS('OWNERSHIP 1%'!$V$2:$V$10000,'OWNERSHIP 1%'!$B$2:$B$10000,$A459,'OWNERSHIP 1%'!$U$2:$U$10000,1)),2),"")</f>
        <v>34.76</v>
      </c>
      <c r="E459" s="27">
        <f>IFERROR(ROUND(SUMIFS('OWNERSHIP 1%'!$V$2:$V$7159,'OWNERSHIP 1%'!$B$2:$B$7159,$A459,'OWNERSHIP 1%'!$U$2:$U$7159,1,'OWNERSHIP 1%'!$W$2:$W$7159,"&lt;=3"),2),"")</f>
        <v>57.18</v>
      </c>
      <c r="F459" s="27" cm="1">
        <f t="array" ref="F459">IFERROR(SUMPRODUCT(('OWNERSHIP 1%'!$B$2:$B$10000=$A459)*('OWNERSHIP 1%'!$U$2:$U$10000=1)*('OWNERSHIP 1%'!$V$2:$V$10000&gt;=1)),0)</f>
        <v>11</v>
      </c>
      <c r="G459" s="27">
        <f t="shared" si="23"/>
        <v>37</v>
      </c>
      <c r="H459" s="27" t="str">
        <f t="shared" si="24"/>
        <v>Moderat</v>
      </c>
      <c r="I459" s="27" t="str">
        <f t="shared" si="25"/>
        <v>Sedang</v>
      </c>
    </row>
    <row r="460" spans="1:9" x14ac:dyDescent="0.25">
      <c r="A460" s="27" t="str">
        <f>" "&amp;'TICKER LIST'!B460</f>
        <v xml:space="preserve"> IGAR</v>
      </c>
      <c r="B460" s="27">
        <f>IFERROR(ROUND(MAX(0,MIN(100,100-SUMIFS('OWNERSHIP 1%'!$V$2:$V$10000,'OWNERSHIP 1%'!$B$2:$B$10000,$A460,'OWNERSHIP 1%'!$U$2:$U$10000,1))),2),"")</f>
        <v>7.64</v>
      </c>
      <c r="C460" s="27" cm="1">
        <f t="array" ref="C460">IFERROR(ROUND(SUMPRODUCT(('OWNERSHIP 1%'!$B$2:$B$10000=$A460)*('OWNERSHIP 1%'!$U$2:$U$10000=1)*('OWNERSHIP 1%'!$V$2:$V$10000)^2),0),"")</f>
        <v>6970</v>
      </c>
      <c r="D460" s="27">
        <f>IFERROR(ROUND(_xlfn.SINGLE(_xlfn.MAXIFS('OWNERSHIP 1%'!$V$2:$V$10000,'OWNERSHIP 1%'!$B$2:$B$10000,$A460,'OWNERSHIP 1%'!$U$2:$U$10000,1)),2),"")</f>
        <v>83.22</v>
      </c>
      <c r="E460" s="27">
        <f>IFERROR(ROUND(SUMIFS('OWNERSHIP 1%'!$V$2:$V$7159,'OWNERSHIP 1%'!$B$2:$B$7159,$A460,'OWNERSHIP 1%'!$U$2:$U$7159,1,'OWNERSHIP 1%'!$W$2:$W$7159,"&lt;=3"),2),"")</f>
        <v>92.36</v>
      </c>
      <c r="F460" s="27" cm="1">
        <f t="array" ref="F460">IFERROR(SUMPRODUCT(('OWNERSHIP 1%'!$B$2:$B$10000=$A460)*('OWNERSHIP 1%'!$U$2:$U$10000=1)*('OWNERSHIP 1%'!$V$2:$V$10000&gt;=1)),0)</f>
        <v>3</v>
      </c>
      <c r="G460" s="27">
        <f t="shared" si="23"/>
        <v>82</v>
      </c>
      <c r="H460" s="27" t="str">
        <f t="shared" si="24"/>
        <v>Mayoritas</v>
      </c>
      <c r="I460" s="27" t="str">
        <f t="shared" si="25"/>
        <v>Tinggi</v>
      </c>
    </row>
    <row r="461" spans="1:9" x14ac:dyDescent="0.25">
      <c r="A461" s="27" t="str">
        <f>" "&amp;'TICKER LIST'!B461</f>
        <v xml:space="preserve"> IIKP</v>
      </c>
      <c r="B461" s="27">
        <f>IFERROR(ROUND(MAX(0,MIN(100,100-SUMIFS('OWNERSHIP 1%'!$V$2:$V$10000,'OWNERSHIP 1%'!$B$2:$B$10000,$A461,'OWNERSHIP 1%'!$U$2:$U$10000,1))),2),"")</f>
        <v>22.2</v>
      </c>
      <c r="C461" s="27" cm="1">
        <f t="array" ref="C461">IFERROR(ROUND(SUMPRODUCT(('OWNERSHIP 1%'!$B$2:$B$10000=$A461)*('OWNERSHIP 1%'!$U$2:$U$10000=1)*('OWNERSHIP 1%'!$V$2:$V$10000)^2),0),"")</f>
        <v>770</v>
      </c>
      <c r="D461" s="27">
        <f>IFERROR(ROUND(_xlfn.SINGLE(_xlfn.MAXIFS('OWNERSHIP 1%'!$V$2:$V$10000,'OWNERSHIP 1%'!$B$2:$B$10000,$A461,'OWNERSHIP 1%'!$U$2:$U$10000,1)),2),"")</f>
        <v>19.04</v>
      </c>
      <c r="E461" s="27">
        <f>IFERROR(ROUND(SUMIFS('OWNERSHIP 1%'!$V$2:$V$7159,'OWNERSHIP 1%'!$B$2:$B$7159,$A461,'OWNERSHIP 1%'!$U$2:$U$7159,1,'OWNERSHIP 1%'!$W$2:$W$7159,"&lt;=3"),2),"")</f>
        <v>42.48</v>
      </c>
      <c r="F461" s="27" cm="1">
        <f t="array" ref="F461">IFERROR(SUMPRODUCT(('OWNERSHIP 1%'!$B$2:$B$10000=$A461)*('OWNERSHIP 1%'!$U$2:$U$10000=1)*('OWNERSHIP 1%'!$V$2:$V$10000&gt;=1)),0)</f>
        <v>16</v>
      </c>
      <c r="G461" s="27">
        <f t="shared" si="23"/>
        <v>23</v>
      </c>
      <c r="H461" s="27" t="str">
        <f t="shared" si="24"/>
        <v>Moderat</v>
      </c>
      <c r="I461" s="27" t="str">
        <f t="shared" si="25"/>
        <v>Rendah</v>
      </c>
    </row>
    <row r="462" spans="1:9" x14ac:dyDescent="0.25">
      <c r="A462" s="27" t="str">
        <f>" "&amp;'TICKER LIST'!B462</f>
        <v xml:space="preserve"> IKAI</v>
      </c>
      <c r="B462" s="27">
        <f>IFERROR(ROUND(MAX(0,MIN(100,100-SUMIFS('OWNERSHIP 1%'!$V$2:$V$10000,'OWNERSHIP 1%'!$B$2:$B$10000,$A462,'OWNERSHIP 1%'!$U$2:$U$10000,1))),2),"")</f>
        <v>66.84</v>
      </c>
      <c r="C462" s="27" cm="1">
        <f t="array" ref="C462">IFERROR(ROUND(SUMPRODUCT(('OWNERSHIP 1%'!$B$2:$B$10000=$A462)*('OWNERSHIP 1%'!$U$2:$U$10000=1)*('OWNERSHIP 1%'!$V$2:$V$10000)^2),0),"")</f>
        <v>405</v>
      </c>
      <c r="D462" s="27">
        <f>IFERROR(ROUND(_xlfn.SINGLE(_xlfn.MAXIFS('OWNERSHIP 1%'!$V$2:$V$10000,'OWNERSHIP 1%'!$B$2:$B$10000,$A462,'OWNERSHIP 1%'!$U$2:$U$10000,1)),2),"")</f>
        <v>19.34</v>
      </c>
      <c r="E462" s="27">
        <f>IFERROR(ROUND(SUMIFS('OWNERSHIP 1%'!$V$2:$V$7159,'OWNERSHIP 1%'!$B$2:$B$7159,$A462,'OWNERSHIP 1%'!$U$2:$U$7159,1,'OWNERSHIP 1%'!$W$2:$W$7159,"&lt;=3"),2),"")</f>
        <v>25.47</v>
      </c>
      <c r="F462" s="27" cm="1">
        <f t="array" ref="F462">IFERROR(SUMPRODUCT(('OWNERSHIP 1%'!$B$2:$B$10000=$A462)*('OWNERSHIP 1%'!$U$2:$U$10000=1)*('OWNERSHIP 1%'!$V$2:$V$10000&gt;=1)),0)</f>
        <v>8</v>
      </c>
      <c r="G462" s="27">
        <f t="shared" si="23"/>
        <v>23</v>
      </c>
      <c r="H462" s="27" t="str">
        <f t="shared" si="24"/>
        <v>Tersebar</v>
      </c>
      <c r="I462" s="27" t="str">
        <f t="shared" si="25"/>
        <v>Rendah</v>
      </c>
    </row>
    <row r="463" spans="1:9" x14ac:dyDescent="0.25">
      <c r="A463" s="27" t="str">
        <f>" "&amp;'TICKER LIST'!B463</f>
        <v xml:space="preserve"> IKBI</v>
      </c>
      <c r="B463" s="27">
        <f>IFERROR(ROUND(MAX(0,MIN(100,100-SUMIFS('OWNERSHIP 1%'!$V$2:$V$10000,'OWNERSHIP 1%'!$B$2:$B$10000,$A463,'OWNERSHIP 1%'!$U$2:$U$10000,1))),2),"")</f>
        <v>6.02</v>
      </c>
      <c r="C463" s="27" cm="1">
        <f t="array" ref="C463">IFERROR(ROUND(SUMPRODUCT(('OWNERSHIP 1%'!$B$2:$B$10000=$A463)*('OWNERSHIP 1%'!$U$2:$U$10000=1)*('OWNERSHIP 1%'!$V$2:$V$10000)^2),0),"")</f>
        <v>8368</v>
      </c>
      <c r="D463" s="27">
        <f>IFERROR(ROUND(_xlfn.SINGLE(_xlfn.MAXIFS('OWNERSHIP 1%'!$V$2:$V$10000,'OWNERSHIP 1%'!$B$2:$B$10000,$A463,'OWNERSHIP 1%'!$U$2:$U$10000,1)),2),"")</f>
        <v>91.46</v>
      </c>
      <c r="E463" s="27">
        <f>IFERROR(ROUND(SUMIFS('OWNERSHIP 1%'!$V$2:$V$7159,'OWNERSHIP 1%'!$B$2:$B$7159,$A463,'OWNERSHIP 1%'!$U$2:$U$7159,1,'OWNERSHIP 1%'!$W$2:$W$7159,"&lt;=3"),2),"")</f>
        <v>93.98</v>
      </c>
      <c r="F463" s="27" cm="1">
        <f t="array" ref="F463">IFERROR(SUMPRODUCT(('OWNERSHIP 1%'!$B$2:$B$10000=$A463)*('OWNERSHIP 1%'!$U$2:$U$10000=1)*('OWNERSHIP 1%'!$V$2:$V$10000&gt;=1)),0)</f>
        <v>3</v>
      </c>
      <c r="G463" s="27">
        <f t="shared" si="23"/>
        <v>88</v>
      </c>
      <c r="H463" s="27" t="str">
        <f t="shared" si="24"/>
        <v>Mayoritas</v>
      </c>
      <c r="I463" s="27" t="str">
        <f t="shared" si="25"/>
        <v>Tinggi</v>
      </c>
    </row>
    <row r="464" spans="1:9" x14ac:dyDescent="0.25">
      <c r="A464" s="27" t="str">
        <f>" "&amp;'TICKER LIST'!B464</f>
        <v xml:space="preserve"> IMAS</v>
      </c>
      <c r="B464" s="27">
        <f>IFERROR(ROUND(MAX(0,MIN(100,100-SUMIFS('OWNERSHIP 1%'!$V$2:$V$10000,'OWNERSHIP 1%'!$B$2:$B$10000,$A464,'OWNERSHIP 1%'!$U$2:$U$10000,1))),2),"")</f>
        <v>6.35</v>
      </c>
      <c r="C464" s="27" cm="1">
        <f t="array" ref="C464">IFERROR(ROUND(SUMPRODUCT(('OWNERSHIP 1%'!$B$2:$B$10000=$A464)*('OWNERSHIP 1%'!$U$2:$U$10000=1)*('OWNERSHIP 1%'!$V$2:$V$10000)^2),0),"")</f>
        <v>3048</v>
      </c>
      <c r="D464" s="27">
        <f>IFERROR(ROUND(_xlfn.SINGLE(_xlfn.MAXIFS('OWNERSHIP 1%'!$V$2:$V$10000,'OWNERSHIP 1%'!$B$2:$B$10000,$A464,'OWNERSHIP 1%'!$U$2:$U$10000,1)),2),"")</f>
        <v>49.49</v>
      </c>
      <c r="E464" s="27">
        <f>IFERROR(ROUND(SUMIFS('OWNERSHIP 1%'!$V$2:$V$7159,'OWNERSHIP 1%'!$B$2:$B$7159,$A464,'OWNERSHIP 1%'!$U$2:$U$7159,1,'OWNERSHIP 1%'!$W$2:$W$7159,"&lt;=3"),2),"")</f>
        <v>82.88</v>
      </c>
      <c r="F464" s="27" cm="1">
        <f t="array" ref="F464">IFERROR(SUMPRODUCT(('OWNERSHIP 1%'!$B$2:$B$10000=$A464)*('OWNERSHIP 1%'!$U$2:$U$10000=1)*('OWNERSHIP 1%'!$V$2:$V$10000&gt;=1)),0)</f>
        <v>7</v>
      </c>
      <c r="G464" s="27">
        <f t="shared" si="23"/>
        <v>56</v>
      </c>
      <c r="H464" s="27" t="str">
        <f t="shared" si="24"/>
        <v>Terkonsentrasi</v>
      </c>
      <c r="I464" s="27" t="str">
        <f t="shared" si="25"/>
        <v>Tinggi</v>
      </c>
    </row>
    <row r="465" spans="1:9" x14ac:dyDescent="0.25">
      <c r="A465" s="27" t="str">
        <f>" "&amp;'TICKER LIST'!B465</f>
        <v xml:space="preserve"> IMJS</v>
      </c>
      <c r="B465" s="27">
        <f>IFERROR(ROUND(MAX(0,MIN(100,100-SUMIFS('OWNERSHIP 1%'!$V$2:$V$10000,'OWNERSHIP 1%'!$B$2:$B$10000,$A465,'OWNERSHIP 1%'!$U$2:$U$10000,1))),2),"")</f>
        <v>8.0299999999999994</v>
      </c>
      <c r="C465" s="27" cm="1">
        <f t="array" ref="C465">IFERROR(ROUND(SUMPRODUCT(('OWNERSHIP 1%'!$B$2:$B$10000=$A465)*('OWNERSHIP 1%'!$U$2:$U$10000=1)*('OWNERSHIP 1%'!$V$2:$V$10000)^2),0),"")</f>
        <v>8458</v>
      </c>
      <c r="D465" s="27">
        <f>IFERROR(ROUND(_xlfn.SINGLE(_xlfn.MAXIFS('OWNERSHIP 1%'!$V$2:$V$10000,'OWNERSHIP 1%'!$B$2:$B$10000,$A465,'OWNERSHIP 1%'!$U$2:$U$10000,1)),2),"")</f>
        <v>91.97</v>
      </c>
      <c r="E465" s="27">
        <f>IFERROR(ROUND(SUMIFS('OWNERSHIP 1%'!$V$2:$V$7159,'OWNERSHIP 1%'!$B$2:$B$7159,$A465,'OWNERSHIP 1%'!$U$2:$U$7159,1,'OWNERSHIP 1%'!$W$2:$W$7159,"&lt;=3"),2),"")</f>
        <v>91.97</v>
      </c>
      <c r="F465" s="27" cm="1">
        <f t="array" ref="F465">IFERROR(SUMPRODUCT(('OWNERSHIP 1%'!$B$2:$B$10000=$A465)*('OWNERSHIP 1%'!$U$2:$U$10000=1)*('OWNERSHIP 1%'!$V$2:$V$10000&gt;=1)),0)</f>
        <v>1</v>
      </c>
      <c r="G465" s="27">
        <f t="shared" si="23"/>
        <v>90</v>
      </c>
      <c r="H465" s="27" t="str">
        <f t="shared" si="24"/>
        <v>Mayoritas</v>
      </c>
      <c r="I465" s="27" t="str">
        <f t="shared" si="25"/>
        <v>Tinggi</v>
      </c>
    </row>
    <row r="466" spans="1:9" x14ac:dyDescent="0.25">
      <c r="A466" s="27" t="str">
        <f>" "&amp;'TICKER LIST'!B466</f>
        <v xml:space="preserve"> IMPC</v>
      </c>
      <c r="B466" s="27">
        <f>IFERROR(ROUND(MAX(0,MIN(100,100-SUMIFS('OWNERSHIP 1%'!$V$2:$V$10000,'OWNERSHIP 1%'!$B$2:$B$10000,$A466,'OWNERSHIP 1%'!$U$2:$U$10000,1))),2),"")</f>
        <v>17.02</v>
      </c>
      <c r="C466" s="27" cm="1">
        <f t="array" ref="C466">IFERROR(ROUND(SUMPRODUCT(('OWNERSHIP 1%'!$B$2:$B$10000=$A466)*('OWNERSHIP 1%'!$U$2:$U$10000=1)*('OWNERSHIP 1%'!$V$2:$V$10000)^2),0),"")</f>
        <v>2800</v>
      </c>
      <c r="D466" s="27">
        <f>IFERROR(ROUND(_xlfn.SINGLE(_xlfn.MAXIFS('OWNERSHIP 1%'!$V$2:$V$10000,'OWNERSHIP 1%'!$B$2:$B$10000,$A466,'OWNERSHIP 1%'!$U$2:$U$10000,1)),2),"")</f>
        <v>38.380000000000003</v>
      </c>
      <c r="E466" s="27">
        <f>IFERROR(ROUND(SUMIFS('OWNERSHIP 1%'!$V$2:$V$7159,'OWNERSHIP 1%'!$B$2:$B$7159,$A466,'OWNERSHIP 1%'!$U$2:$U$7159,1,'OWNERSHIP 1%'!$W$2:$W$7159,"&lt;=3"),2),"")</f>
        <v>78.900000000000006</v>
      </c>
      <c r="F466" s="27" cm="1">
        <f t="array" ref="F466">IFERROR(SUMPRODUCT(('OWNERSHIP 1%'!$B$2:$B$10000=$A466)*('OWNERSHIP 1%'!$U$2:$U$10000=1)*('OWNERSHIP 1%'!$V$2:$V$10000&gt;=1)),0)</f>
        <v>5</v>
      </c>
      <c r="G466" s="27">
        <f t="shared" si="23"/>
        <v>56</v>
      </c>
      <c r="H466" s="27" t="str">
        <f t="shared" si="24"/>
        <v>Terkonsentrasi</v>
      </c>
      <c r="I466" s="27" t="str">
        <f t="shared" si="25"/>
        <v>Tinggi</v>
      </c>
    </row>
    <row r="467" spans="1:9" x14ac:dyDescent="0.25">
      <c r="A467" s="27" t="str">
        <f>" "&amp;'TICKER LIST'!B467</f>
        <v xml:space="preserve"> INAF</v>
      </c>
      <c r="B467" s="27">
        <f>IFERROR(ROUND(MAX(0,MIN(100,100-SUMIFS('OWNERSHIP 1%'!$V$2:$V$10000,'OWNERSHIP 1%'!$B$2:$B$10000,$A467,'OWNERSHIP 1%'!$U$2:$U$10000,1))),2),"")</f>
        <v>5.51</v>
      </c>
      <c r="C467" s="27" cm="1">
        <f t="array" ref="C467">IFERROR(ROUND(SUMPRODUCT(('OWNERSHIP 1%'!$B$2:$B$10000=$A467)*('OWNERSHIP 1%'!$U$2:$U$10000=1)*('OWNERSHIP 1%'!$V$2:$V$10000)^2),0),"")</f>
        <v>6697</v>
      </c>
      <c r="D467" s="27">
        <f>IFERROR(ROUND(_xlfn.SINGLE(_xlfn.MAXIFS('OWNERSHIP 1%'!$V$2:$V$10000,'OWNERSHIP 1%'!$B$2:$B$10000,$A467,'OWNERSHIP 1%'!$U$2:$U$10000,1)),2),"")</f>
        <v>80.66</v>
      </c>
      <c r="E467" s="27">
        <f>IFERROR(ROUND(SUMIFS('OWNERSHIP 1%'!$V$2:$V$7159,'OWNERSHIP 1%'!$B$2:$B$7159,$A467,'OWNERSHIP 1%'!$U$2:$U$7159,1,'OWNERSHIP 1%'!$W$2:$W$7159,"&lt;=3"),2),"")</f>
        <v>94.49</v>
      </c>
      <c r="F467" s="27" cm="1">
        <f t="array" ref="F467">IFERROR(SUMPRODUCT(('OWNERSHIP 1%'!$B$2:$B$10000=$A467)*('OWNERSHIP 1%'!$U$2:$U$10000=1)*('OWNERSHIP 1%'!$V$2:$V$10000&gt;=1)),0)</f>
        <v>2</v>
      </c>
      <c r="G467" s="27">
        <f t="shared" si="23"/>
        <v>82</v>
      </c>
      <c r="H467" s="27" t="str">
        <f t="shared" si="24"/>
        <v>Mayoritas</v>
      </c>
      <c r="I467" s="27" t="str">
        <f t="shared" si="25"/>
        <v>Tinggi</v>
      </c>
    </row>
    <row r="468" spans="1:9" x14ac:dyDescent="0.25">
      <c r="A468" s="27" t="str">
        <f>" "&amp;'TICKER LIST'!B468</f>
        <v xml:space="preserve"> INAI</v>
      </c>
      <c r="B468" s="27">
        <f>IFERROR(ROUND(MAX(0,MIN(100,100-SUMIFS('OWNERSHIP 1%'!$V$2:$V$10000,'OWNERSHIP 1%'!$B$2:$B$10000,$A468,'OWNERSHIP 1%'!$U$2:$U$10000,1))),2),"")</f>
        <v>13.41</v>
      </c>
      <c r="C468" s="27" cm="1">
        <f t="array" ref="C468">IFERROR(ROUND(SUMPRODUCT(('OWNERSHIP 1%'!$B$2:$B$10000=$A468)*('OWNERSHIP 1%'!$U$2:$U$10000=1)*('OWNERSHIP 1%'!$V$2:$V$10000)^2),0),"")</f>
        <v>1412</v>
      </c>
      <c r="D468" s="27">
        <f>IFERROR(ROUND(_xlfn.SINGLE(_xlfn.MAXIFS('OWNERSHIP 1%'!$V$2:$V$10000,'OWNERSHIP 1%'!$B$2:$B$10000,$A468,'OWNERSHIP 1%'!$U$2:$U$10000,1)),2),"")</f>
        <v>32.979999999999997</v>
      </c>
      <c r="E468" s="27">
        <f>IFERROR(ROUND(SUMIFS('OWNERSHIP 1%'!$V$2:$V$7159,'OWNERSHIP 1%'!$B$2:$B$7159,$A468,'OWNERSHIP 1%'!$U$2:$U$7159,1,'OWNERSHIP 1%'!$W$2:$W$7159,"&lt;=3"),2),"")</f>
        <v>49.78</v>
      </c>
      <c r="F468" s="27" cm="1">
        <f t="array" ref="F468">IFERROR(SUMPRODUCT(('OWNERSHIP 1%'!$B$2:$B$10000=$A468)*('OWNERSHIP 1%'!$U$2:$U$10000=1)*('OWNERSHIP 1%'!$V$2:$V$10000&gt;=1)),0)</f>
        <v>13</v>
      </c>
      <c r="G468" s="27">
        <f t="shared" si="23"/>
        <v>31</v>
      </c>
      <c r="H468" s="27" t="str">
        <f t="shared" si="24"/>
        <v>Moderat</v>
      </c>
      <c r="I468" s="27" t="str">
        <f t="shared" si="25"/>
        <v>Sedang</v>
      </c>
    </row>
    <row r="469" spans="1:9" x14ac:dyDescent="0.25">
      <c r="A469" s="27" t="str">
        <f>" "&amp;'TICKER LIST'!B469</f>
        <v xml:space="preserve"> INCI</v>
      </c>
      <c r="B469" s="27">
        <f>IFERROR(ROUND(MAX(0,MIN(100,100-SUMIFS('OWNERSHIP 1%'!$V$2:$V$10000,'OWNERSHIP 1%'!$B$2:$B$10000,$A469,'OWNERSHIP 1%'!$U$2:$U$10000,1))),2),"")</f>
        <v>16.32</v>
      </c>
      <c r="C469" s="27" cm="1">
        <f t="array" ref="C469">IFERROR(ROUND(SUMPRODUCT(('OWNERSHIP 1%'!$B$2:$B$10000=$A469)*('OWNERSHIP 1%'!$U$2:$U$10000=1)*('OWNERSHIP 1%'!$V$2:$V$10000)^2),0),"")</f>
        <v>1019</v>
      </c>
      <c r="D469" s="27">
        <f>IFERROR(ROUND(_xlfn.SINGLE(_xlfn.MAXIFS('OWNERSHIP 1%'!$V$2:$V$10000,'OWNERSHIP 1%'!$B$2:$B$10000,$A469,'OWNERSHIP 1%'!$U$2:$U$10000,1)),2),"")</f>
        <v>18.8</v>
      </c>
      <c r="E469" s="27">
        <f>IFERROR(ROUND(SUMIFS('OWNERSHIP 1%'!$V$2:$V$7159,'OWNERSHIP 1%'!$B$2:$B$7159,$A469,'OWNERSHIP 1%'!$U$2:$U$7159,1,'OWNERSHIP 1%'!$W$2:$W$7159,"&lt;=3"),2),"")</f>
        <v>51.35</v>
      </c>
      <c r="F469" s="27" cm="1">
        <f t="array" ref="F469">IFERROR(SUMPRODUCT(('OWNERSHIP 1%'!$B$2:$B$10000=$A469)*('OWNERSHIP 1%'!$U$2:$U$10000=1)*('OWNERSHIP 1%'!$V$2:$V$10000&gt;=1)),0)</f>
        <v>12</v>
      </c>
      <c r="G469" s="27">
        <f t="shared" si="23"/>
        <v>31</v>
      </c>
      <c r="H469" s="27" t="str">
        <f t="shared" si="24"/>
        <v>Moderat</v>
      </c>
      <c r="I469" s="27" t="str">
        <f t="shared" si="25"/>
        <v>Sedang</v>
      </c>
    </row>
    <row r="470" spans="1:9" x14ac:dyDescent="0.25">
      <c r="A470" s="27" t="str">
        <f>" "&amp;'TICKER LIST'!B470</f>
        <v xml:space="preserve"> INCO</v>
      </c>
      <c r="B470" s="27">
        <f>IFERROR(ROUND(MAX(0,MIN(100,100-SUMIFS('OWNERSHIP 1%'!$V$2:$V$10000,'OWNERSHIP 1%'!$B$2:$B$10000,$A470,'OWNERSHIP 1%'!$U$2:$U$10000,1))),2),"")</f>
        <v>13.1</v>
      </c>
      <c r="C470" s="27" cm="1">
        <f t="array" ref="C470">IFERROR(ROUND(SUMPRODUCT(('OWNERSHIP 1%'!$B$2:$B$10000=$A470)*('OWNERSHIP 1%'!$U$2:$U$10000=1)*('OWNERSHIP 1%'!$V$2:$V$10000)^2),0),"")</f>
        <v>2450</v>
      </c>
      <c r="D470" s="27">
        <f>IFERROR(ROUND(_xlfn.SINGLE(_xlfn.MAXIFS('OWNERSHIP 1%'!$V$2:$V$10000,'OWNERSHIP 1%'!$B$2:$B$10000,$A470,'OWNERSHIP 1%'!$U$2:$U$10000,1)),2),"")</f>
        <v>34</v>
      </c>
      <c r="E470" s="27">
        <f>IFERROR(ROUND(SUMIFS('OWNERSHIP 1%'!$V$2:$V$7159,'OWNERSHIP 1%'!$B$2:$B$7159,$A470,'OWNERSHIP 1%'!$U$2:$U$7159,1,'OWNERSHIP 1%'!$W$2:$W$7159,"&lt;=3"),2),"")</f>
        <v>79.36</v>
      </c>
      <c r="F470" s="27" cm="1">
        <f t="array" ref="F470">IFERROR(SUMPRODUCT(('OWNERSHIP 1%'!$B$2:$B$10000=$A470)*('OWNERSHIP 1%'!$U$2:$U$10000=1)*('OWNERSHIP 1%'!$V$2:$V$10000&gt;=1)),0)</f>
        <v>7</v>
      </c>
      <c r="G470" s="27">
        <f t="shared" si="23"/>
        <v>52</v>
      </c>
      <c r="H470" s="27" t="str">
        <f t="shared" si="24"/>
        <v>Terkonsentrasi</v>
      </c>
      <c r="I470" s="27" t="str">
        <f t="shared" si="25"/>
        <v>Sedang</v>
      </c>
    </row>
    <row r="471" spans="1:9" x14ac:dyDescent="0.25">
      <c r="A471" s="27" t="str">
        <f>" "&amp;'TICKER LIST'!B471</f>
        <v xml:space="preserve"> INDF</v>
      </c>
      <c r="B471" s="27">
        <f>IFERROR(ROUND(MAX(0,MIN(100,100-SUMIFS('OWNERSHIP 1%'!$V$2:$V$10000,'OWNERSHIP 1%'!$B$2:$B$10000,$A471,'OWNERSHIP 1%'!$U$2:$U$10000,1))),2),"")</f>
        <v>34.65</v>
      </c>
      <c r="C471" s="27" cm="1">
        <f t="array" ref="C471">IFERROR(ROUND(SUMPRODUCT(('OWNERSHIP 1%'!$B$2:$B$10000=$A471)*('OWNERSHIP 1%'!$U$2:$U$10000=1)*('OWNERSHIP 1%'!$V$2:$V$10000)^2),0),"")</f>
        <v>2554</v>
      </c>
      <c r="D471" s="27">
        <f>IFERROR(ROUND(_xlfn.SINGLE(_xlfn.MAXIFS('OWNERSHIP 1%'!$V$2:$V$10000,'OWNERSHIP 1%'!$B$2:$B$10000,$A471,'OWNERSHIP 1%'!$U$2:$U$10000,1)),2),"")</f>
        <v>50.07</v>
      </c>
      <c r="E471" s="27">
        <f>IFERROR(ROUND(SUMIFS('OWNERSHIP 1%'!$V$2:$V$7159,'OWNERSHIP 1%'!$B$2:$B$7159,$A471,'OWNERSHIP 1%'!$U$2:$U$7159,1,'OWNERSHIP 1%'!$W$2:$W$7159,"&lt;=3"),2),"")</f>
        <v>58.77</v>
      </c>
      <c r="F471" s="27" cm="1">
        <f t="array" ref="F471">IFERROR(SUMPRODUCT(('OWNERSHIP 1%'!$B$2:$B$10000=$A471)*('OWNERSHIP 1%'!$U$2:$U$10000=1)*('OWNERSHIP 1%'!$V$2:$V$10000&gt;=1)),0)</f>
        <v>8</v>
      </c>
      <c r="G471" s="27">
        <f t="shared" si="23"/>
        <v>45</v>
      </c>
      <c r="H471" s="27" t="str">
        <f t="shared" si="24"/>
        <v>Mayoritas</v>
      </c>
      <c r="I471" s="27" t="str">
        <f t="shared" si="25"/>
        <v>Sedang</v>
      </c>
    </row>
    <row r="472" spans="1:9" x14ac:dyDescent="0.25">
      <c r="A472" s="27" t="str">
        <f>" "&amp;'TICKER LIST'!B472</f>
        <v xml:space="preserve"> INDR</v>
      </c>
      <c r="B472" s="27">
        <f>IFERROR(ROUND(MAX(0,MIN(100,100-SUMIFS('OWNERSHIP 1%'!$V$2:$V$10000,'OWNERSHIP 1%'!$B$2:$B$10000,$A472,'OWNERSHIP 1%'!$U$2:$U$10000,1))),2),"")</f>
        <v>5.51</v>
      </c>
      <c r="C472" s="27" cm="1">
        <f t="array" ref="C472">IFERROR(ROUND(SUMPRODUCT(('OWNERSHIP 1%'!$B$2:$B$10000=$A472)*('OWNERSHIP 1%'!$U$2:$U$10000=1)*('OWNERSHIP 1%'!$V$2:$V$10000)^2),0),"")</f>
        <v>5156</v>
      </c>
      <c r="D472" s="27">
        <f>IFERROR(ROUND(_xlfn.SINGLE(_xlfn.MAXIFS('OWNERSHIP 1%'!$V$2:$V$10000,'OWNERSHIP 1%'!$B$2:$B$10000,$A472,'OWNERSHIP 1%'!$U$2:$U$10000,1)),2),"")</f>
        <v>67.28</v>
      </c>
      <c r="E472" s="27">
        <f>IFERROR(ROUND(SUMIFS('OWNERSHIP 1%'!$V$2:$V$7159,'OWNERSHIP 1%'!$B$2:$B$7159,$A472,'OWNERSHIP 1%'!$U$2:$U$7159,1,'OWNERSHIP 1%'!$W$2:$W$7159,"&lt;=3"),2),"")</f>
        <v>94.49</v>
      </c>
      <c r="F472" s="27" cm="1">
        <f t="array" ref="F472">IFERROR(SUMPRODUCT(('OWNERSHIP 1%'!$B$2:$B$10000=$A472)*('OWNERSHIP 1%'!$U$2:$U$10000=1)*('OWNERSHIP 1%'!$V$2:$V$10000&gt;=1)),0)</f>
        <v>3</v>
      </c>
      <c r="G472" s="27">
        <f t="shared" si="23"/>
        <v>74</v>
      </c>
      <c r="H472" s="27" t="str">
        <f t="shared" si="24"/>
        <v>Mayoritas</v>
      </c>
      <c r="I472" s="27" t="str">
        <f t="shared" si="25"/>
        <v>Tinggi</v>
      </c>
    </row>
    <row r="473" spans="1:9" x14ac:dyDescent="0.25">
      <c r="A473" s="27" t="str">
        <f>" "&amp;'TICKER LIST'!B473</f>
        <v xml:space="preserve"> INDS</v>
      </c>
      <c r="B473" s="27">
        <f>IFERROR(ROUND(MAX(0,MIN(100,100-SUMIFS('OWNERSHIP 1%'!$V$2:$V$10000,'OWNERSHIP 1%'!$B$2:$B$10000,$A473,'OWNERSHIP 1%'!$U$2:$U$10000,1))),2),"")</f>
        <v>4.87</v>
      </c>
      <c r="C473" s="27" cm="1">
        <f t="array" ref="C473">IFERROR(ROUND(SUMPRODUCT(('OWNERSHIP 1%'!$B$2:$B$10000=$A473)*('OWNERSHIP 1%'!$U$2:$U$10000=1)*('OWNERSHIP 1%'!$V$2:$V$10000)^2),0),"")</f>
        <v>7792</v>
      </c>
      <c r="D473" s="27">
        <f>IFERROR(ROUND(_xlfn.SINGLE(_xlfn.MAXIFS('OWNERSHIP 1%'!$V$2:$V$10000,'OWNERSHIP 1%'!$B$2:$B$10000,$A473,'OWNERSHIP 1%'!$U$2:$U$10000,1)),2),"")</f>
        <v>88.11</v>
      </c>
      <c r="E473" s="27">
        <f>IFERROR(ROUND(SUMIFS('OWNERSHIP 1%'!$V$2:$V$7159,'OWNERSHIP 1%'!$B$2:$B$7159,$A473,'OWNERSHIP 1%'!$U$2:$U$7159,1,'OWNERSHIP 1%'!$W$2:$W$7159,"&lt;=3"),2),"")</f>
        <v>95.13</v>
      </c>
      <c r="F473" s="27" cm="1">
        <f t="array" ref="F473">IFERROR(SUMPRODUCT(('OWNERSHIP 1%'!$B$2:$B$10000=$A473)*('OWNERSHIP 1%'!$U$2:$U$10000=1)*('OWNERSHIP 1%'!$V$2:$V$10000&gt;=1)),0)</f>
        <v>3</v>
      </c>
      <c r="G473" s="27">
        <f t="shared" si="23"/>
        <v>86</v>
      </c>
      <c r="H473" s="27" t="str">
        <f t="shared" si="24"/>
        <v>Mayoritas</v>
      </c>
      <c r="I473" s="27" t="str">
        <f t="shared" si="25"/>
        <v>Tinggi</v>
      </c>
    </row>
    <row r="474" spans="1:9" x14ac:dyDescent="0.25">
      <c r="A474" s="27" t="str">
        <f>" "&amp;'TICKER LIST'!B474</f>
        <v xml:space="preserve"> INDX</v>
      </c>
      <c r="B474" s="27">
        <f>IFERROR(ROUND(MAX(0,MIN(100,100-SUMIFS('OWNERSHIP 1%'!$V$2:$V$10000,'OWNERSHIP 1%'!$B$2:$B$10000,$A474,'OWNERSHIP 1%'!$U$2:$U$10000,1))),2),"")</f>
        <v>44.91</v>
      </c>
      <c r="C474" s="27" cm="1">
        <f t="array" ref="C474">IFERROR(ROUND(SUMPRODUCT(('OWNERSHIP 1%'!$B$2:$B$10000=$A474)*('OWNERSHIP 1%'!$U$2:$U$10000=1)*('OWNERSHIP 1%'!$V$2:$V$10000)^2),0),"")</f>
        <v>1471</v>
      </c>
      <c r="D474" s="27">
        <f>IFERROR(ROUND(_xlfn.SINGLE(_xlfn.MAXIFS('OWNERSHIP 1%'!$V$2:$V$10000,'OWNERSHIP 1%'!$B$2:$B$10000,$A474,'OWNERSHIP 1%'!$U$2:$U$10000,1)),2),"")</f>
        <v>30.49</v>
      </c>
      <c r="E474" s="27">
        <f>IFERROR(ROUND(SUMIFS('OWNERSHIP 1%'!$V$2:$V$7159,'OWNERSHIP 1%'!$B$2:$B$7159,$A474,'OWNERSHIP 1%'!$U$2:$U$7159,1,'OWNERSHIP 1%'!$W$2:$W$7159,"&lt;=3"),2),"")</f>
        <v>55.09</v>
      </c>
      <c r="F474" s="27" cm="1">
        <f t="array" ref="F474">IFERROR(SUMPRODUCT(('OWNERSHIP 1%'!$B$2:$B$10000=$A474)*('OWNERSHIP 1%'!$U$2:$U$10000=1)*('OWNERSHIP 1%'!$V$2:$V$10000&gt;=1)),0)</f>
        <v>3</v>
      </c>
      <c r="G474" s="27">
        <f t="shared" si="23"/>
        <v>44</v>
      </c>
      <c r="H474" s="27" t="str">
        <f t="shared" si="24"/>
        <v>Moderat</v>
      </c>
      <c r="I474" s="27" t="str">
        <f t="shared" si="25"/>
        <v>Sedang</v>
      </c>
    </row>
    <row r="475" spans="1:9" x14ac:dyDescent="0.25">
      <c r="A475" s="27" t="str">
        <f>" "&amp;'TICKER LIST'!B475</f>
        <v xml:space="preserve"> INDY</v>
      </c>
      <c r="B475" s="27">
        <f>IFERROR(ROUND(MAX(0,MIN(100,100-SUMIFS('OWNERSHIP 1%'!$V$2:$V$10000,'OWNERSHIP 1%'!$B$2:$B$10000,$A475,'OWNERSHIP 1%'!$U$2:$U$10000,1))),2),"")</f>
        <v>22.74</v>
      </c>
      <c r="C475" s="27" cm="1">
        <f t="array" ref="C475">IFERROR(ROUND(SUMPRODUCT(('OWNERSHIP 1%'!$B$2:$B$10000=$A475)*('OWNERSHIP 1%'!$U$2:$U$10000=1)*('OWNERSHIP 1%'!$V$2:$V$10000)^2),0),"")</f>
        <v>2253</v>
      </c>
      <c r="D475" s="27">
        <f>IFERROR(ROUND(_xlfn.SINGLE(_xlfn.MAXIFS('OWNERSHIP 1%'!$V$2:$V$10000,'OWNERSHIP 1%'!$B$2:$B$10000,$A475,'OWNERSHIP 1%'!$U$2:$U$10000,1)),2),"")</f>
        <v>37.79</v>
      </c>
      <c r="E475" s="27">
        <f>IFERROR(ROUND(SUMIFS('OWNERSHIP 1%'!$V$2:$V$7159,'OWNERSHIP 1%'!$B$2:$B$7159,$A475,'OWNERSHIP 1%'!$U$2:$U$7159,1,'OWNERSHIP 1%'!$W$2:$W$7159,"&lt;=3"),2),"")</f>
        <v>70.959999999999994</v>
      </c>
      <c r="F475" s="27" cm="1">
        <f t="array" ref="F475">IFERROR(SUMPRODUCT(('OWNERSHIP 1%'!$B$2:$B$10000=$A475)*('OWNERSHIP 1%'!$U$2:$U$10000=1)*('OWNERSHIP 1%'!$V$2:$V$10000&gt;=1)),0)</f>
        <v>7</v>
      </c>
      <c r="G475" s="27">
        <f t="shared" si="23"/>
        <v>49</v>
      </c>
      <c r="H475" s="27" t="str">
        <f t="shared" si="24"/>
        <v>Terkonsentrasi</v>
      </c>
      <c r="I475" s="27" t="str">
        <f t="shared" si="25"/>
        <v>Sedang</v>
      </c>
    </row>
    <row r="476" spans="1:9" x14ac:dyDescent="0.25">
      <c r="A476" s="27" t="str">
        <f>" "&amp;'TICKER LIST'!B476</f>
        <v xml:space="preserve"> INKP</v>
      </c>
      <c r="B476" s="27">
        <f>IFERROR(ROUND(MAX(0,MIN(100,100-SUMIFS('OWNERSHIP 1%'!$V$2:$V$10000,'OWNERSHIP 1%'!$B$2:$B$10000,$A476,'OWNERSHIP 1%'!$U$2:$U$10000,1))),2),"")</f>
        <v>22.18</v>
      </c>
      <c r="C476" s="27" cm="1">
        <f t="array" ref="C476">IFERROR(ROUND(SUMPRODUCT(('OWNERSHIP 1%'!$B$2:$B$10000=$A476)*('OWNERSHIP 1%'!$U$2:$U$10000=1)*('OWNERSHIP 1%'!$V$2:$V$10000)^2),0),"")</f>
        <v>3467</v>
      </c>
      <c r="D476" s="27">
        <f>IFERROR(ROUND(_xlfn.SINGLE(_xlfn.MAXIFS('OWNERSHIP 1%'!$V$2:$V$10000,'OWNERSHIP 1%'!$B$2:$B$10000,$A476,'OWNERSHIP 1%'!$U$2:$U$10000,1)),2),"")</f>
        <v>58.31</v>
      </c>
      <c r="E476" s="27">
        <f>IFERROR(ROUND(SUMIFS('OWNERSHIP 1%'!$V$2:$V$7159,'OWNERSHIP 1%'!$B$2:$B$7159,$A476,'OWNERSHIP 1%'!$U$2:$U$7159,1,'OWNERSHIP 1%'!$W$2:$W$7159,"&lt;=3"),2),"")</f>
        <v>67.760000000000005</v>
      </c>
      <c r="F476" s="27" cm="1">
        <f t="array" ref="F476">IFERROR(SUMPRODUCT(('OWNERSHIP 1%'!$B$2:$B$10000=$A476)*('OWNERSHIP 1%'!$U$2:$U$10000=1)*('OWNERSHIP 1%'!$V$2:$V$10000&gt;=1)),0)</f>
        <v>8</v>
      </c>
      <c r="G476" s="27">
        <f t="shared" si="23"/>
        <v>52</v>
      </c>
      <c r="H476" s="27" t="str">
        <f t="shared" si="24"/>
        <v>Mayoritas</v>
      </c>
      <c r="I476" s="27" t="str">
        <f t="shared" si="25"/>
        <v>Sedang</v>
      </c>
    </row>
    <row r="477" spans="1:9" x14ac:dyDescent="0.25">
      <c r="A477" s="27" t="str">
        <f>" "&amp;'TICKER LIST'!B477</f>
        <v xml:space="preserve"> INPC</v>
      </c>
      <c r="B477" s="27">
        <f>IFERROR(ROUND(MAX(0,MIN(100,100-SUMIFS('OWNERSHIP 1%'!$V$2:$V$10000,'OWNERSHIP 1%'!$B$2:$B$10000,$A477,'OWNERSHIP 1%'!$U$2:$U$10000,1))),2),"")</f>
        <v>6.66</v>
      </c>
      <c r="C477" s="27" cm="1">
        <f t="array" ref="C477">IFERROR(ROUND(SUMPRODUCT(('OWNERSHIP 1%'!$B$2:$B$10000=$A477)*('OWNERSHIP 1%'!$U$2:$U$10000=1)*('OWNERSHIP 1%'!$V$2:$V$10000)^2),0),"")</f>
        <v>512</v>
      </c>
      <c r="D477" s="27">
        <f>IFERROR(ROUND(_xlfn.SINGLE(_xlfn.MAXIFS('OWNERSHIP 1%'!$V$2:$V$10000,'OWNERSHIP 1%'!$B$2:$B$10000,$A477,'OWNERSHIP 1%'!$U$2:$U$10000,1)),2),"")</f>
        <v>14.38</v>
      </c>
      <c r="E477" s="27">
        <f>IFERROR(ROUND(SUMIFS('OWNERSHIP 1%'!$V$2:$V$7159,'OWNERSHIP 1%'!$B$2:$B$7159,$A477,'OWNERSHIP 1%'!$U$2:$U$7159,1,'OWNERSHIP 1%'!$W$2:$W$7159,"&lt;=3"),2),"")</f>
        <v>27.65</v>
      </c>
      <c r="F477" s="27" cm="1">
        <f t="array" ref="F477">IFERROR(SUMPRODUCT(('OWNERSHIP 1%'!$B$2:$B$10000=$A477)*('OWNERSHIP 1%'!$U$2:$U$10000=1)*('OWNERSHIP 1%'!$V$2:$V$10000&gt;=1)),0)</f>
        <v>28</v>
      </c>
      <c r="G477" s="27">
        <f t="shared" si="23"/>
        <v>12</v>
      </c>
      <c r="H477" s="27" t="str">
        <f t="shared" si="24"/>
        <v>Tersebar</v>
      </c>
      <c r="I477" s="27" t="str">
        <f t="shared" si="25"/>
        <v>Rendah</v>
      </c>
    </row>
    <row r="478" spans="1:9" x14ac:dyDescent="0.25">
      <c r="A478" s="27" t="str">
        <f>" "&amp;'TICKER LIST'!B478</f>
        <v xml:space="preserve"> INPP</v>
      </c>
      <c r="B478" s="27">
        <f>IFERROR(ROUND(MAX(0,MIN(100,100-SUMIFS('OWNERSHIP 1%'!$V$2:$V$10000,'OWNERSHIP 1%'!$B$2:$B$10000,$A478,'OWNERSHIP 1%'!$U$2:$U$10000,1))),2),"")</f>
        <v>2.99</v>
      </c>
      <c r="C478" s="27" cm="1">
        <f t="array" ref="C478">IFERROR(ROUND(SUMPRODUCT(('OWNERSHIP 1%'!$B$2:$B$10000=$A478)*('OWNERSHIP 1%'!$U$2:$U$10000=1)*('OWNERSHIP 1%'!$V$2:$V$10000)^2),0),"")</f>
        <v>2358</v>
      </c>
      <c r="D478" s="27">
        <f>IFERROR(ROUND(_xlfn.SINGLE(_xlfn.MAXIFS('OWNERSHIP 1%'!$V$2:$V$10000,'OWNERSHIP 1%'!$B$2:$B$10000,$A478,'OWNERSHIP 1%'!$U$2:$U$10000,1)),2),"")</f>
        <v>36.14</v>
      </c>
      <c r="E478" s="27">
        <f>IFERROR(ROUND(SUMIFS('OWNERSHIP 1%'!$V$2:$V$7159,'OWNERSHIP 1%'!$B$2:$B$7159,$A478,'OWNERSHIP 1%'!$U$2:$U$7159,1,'OWNERSHIP 1%'!$W$2:$W$7159,"&lt;=3"),2),"")</f>
        <v>74.290000000000006</v>
      </c>
      <c r="F478" s="27" cm="1">
        <f t="array" ref="F478">IFERROR(SUMPRODUCT(('OWNERSHIP 1%'!$B$2:$B$10000=$A478)*('OWNERSHIP 1%'!$U$2:$U$10000=1)*('OWNERSHIP 1%'!$V$2:$V$10000&gt;=1)),0)</f>
        <v>7</v>
      </c>
      <c r="G478" s="27">
        <f t="shared" si="23"/>
        <v>50</v>
      </c>
      <c r="H478" s="27" t="str">
        <f t="shared" si="24"/>
        <v>Terkonsentrasi</v>
      </c>
      <c r="I478" s="27" t="str">
        <f t="shared" si="25"/>
        <v>Sedang</v>
      </c>
    </row>
    <row r="479" spans="1:9" x14ac:dyDescent="0.25">
      <c r="A479" s="27" t="str">
        <f>" "&amp;'TICKER LIST'!B479</f>
        <v xml:space="preserve"> INRU</v>
      </c>
      <c r="B479" s="27">
        <f>IFERROR(ROUND(MAX(0,MIN(100,100-SUMIFS('OWNERSHIP 1%'!$V$2:$V$10000,'OWNERSHIP 1%'!$B$2:$B$10000,$A479,'OWNERSHIP 1%'!$U$2:$U$10000,1))),2),"")</f>
        <v>3.13</v>
      </c>
      <c r="C479" s="27" cm="1">
        <f t="array" ref="C479">IFERROR(ROUND(SUMPRODUCT(('OWNERSHIP 1%'!$B$2:$B$10000=$A479)*('OWNERSHIP 1%'!$U$2:$U$10000=1)*('OWNERSHIP 1%'!$V$2:$V$10000)^2),0),"")</f>
        <v>8573</v>
      </c>
      <c r="D479" s="27">
        <f>IFERROR(ROUND(_xlfn.SINGLE(_xlfn.MAXIFS('OWNERSHIP 1%'!$V$2:$V$10000,'OWNERSHIP 1%'!$B$2:$B$10000,$A479,'OWNERSHIP 1%'!$U$2:$U$10000,1)),2),"")</f>
        <v>92.54</v>
      </c>
      <c r="E479" s="27">
        <f>IFERROR(ROUND(SUMIFS('OWNERSHIP 1%'!$V$2:$V$7159,'OWNERSHIP 1%'!$B$2:$B$7159,$A479,'OWNERSHIP 1%'!$U$2:$U$7159,1,'OWNERSHIP 1%'!$W$2:$W$7159,"&lt;=3"),2),"")</f>
        <v>96.87</v>
      </c>
      <c r="F479" s="27" cm="1">
        <f t="array" ref="F479">IFERROR(SUMPRODUCT(('OWNERSHIP 1%'!$B$2:$B$10000=$A479)*('OWNERSHIP 1%'!$U$2:$U$10000=1)*('OWNERSHIP 1%'!$V$2:$V$10000&gt;=1)),0)</f>
        <v>3</v>
      </c>
      <c r="G479" s="27">
        <f t="shared" si="23"/>
        <v>90</v>
      </c>
      <c r="H479" s="27" t="str">
        <f t="shared" si="24"/>
        <v>Mayoritas</v>
      </c>
      <c r="I479" s="27" t="str">
        <f t="shared" si="25"/>
        <v>Tinggi</v>
      </c>
    </row>
    <row r="480" spans="1:9" x14ac:dyDescent="0.25">
      <c r="A480" s="27" t="str">
        <f>" "&amp;'TICKER LIST'!B480</f>
        <v xml:space="preserve"> INTA</v>
      </c>
      <c r="B480" s="27">
        <f>IFERROR(ROUND(MAX(0,MIN(100,100-SUMIFS('OWNERSHIP 1%'!$V$2:$V$10000,'OWNERSHIP 1%'!$B$2:$B$10000,$A480,'OWNERSHIP 1%'!$U$2:$U$10000,1))),2),"")</f>
        <v>12.18</v>
      </c>
      <c r="C480" s="27" cm="1">
        <f t="array" ref="C480">IFERROR(ROUND(SUMPRODUCT(('OWNERSHIP 1%'!$B$2:$B$10000=$A480)*('OWNERSHIP 1%'!$U$2:$U$10000=1)*('OWNERSHIP 1%'!$V$2:$V$10000)^2),0),"")</f>
        <v>1102</v>
      </c>
      <c r="D480" s="27">
        <f>IFERROR(ROUND(_xlfn.SINGLE(_xlfn.MAXIFS('OWNERSHIP 1%'!$V$2:$V$10000,'OWNERSHIP 1%'!$B$2:$B$10000,$A480,'OWNERSHIP 1%'!$U$2:$U$10000,1)),2),"")</f>
        <v>22.93</v>
      </c>
      <c r="E480" s="27">
        <f>IFERROR(ROUND(SUMIFS('OWNERSHIP 1%'!$V$2:$V$7159,'OWNERSHIP 1%'!$B$2:$B$7159,$A480,'OWNERSHIP 1%'!$U$2:$U$7159,1,'OWNERSHIP 1%'!$W$2:$W$7159,"&lt;=3"),2),"")</f>
        <v>50.85</v>
      </c>
      <c r="F480" s="27" cm="1">
        <f t="array" ref="F480">IFERROR(SUMPRODUCT(('OWNERSHIP 1%'!$B$2:$B$10000=$A480)*('OWNERSHIP 1%'!$U$2:$U$10000=1)*('OWNERSHIP 1%'!$V$2:$V$10000&gt;=1)),0)</f>
        <v>17</v>
      </c>
      <c r="G480" s="27">
        <f t="shared" si="23"/>
        <v>26</v>
      </c>
      <c r="H480" s="27" t="str">
        <f t="shared" si="24"/>
        <v>Moderat</v>
      </c>
      <c r="I480" s="27" t="str">
        <f t="shared" si="25"/>
        <v>Sedang</v>
      </c>
    </row>
    <row r="481" spans="1:9" x14ac:dyDescent="0.25">
      <c r="A481" s="27" t="str">
        <f>" "&amp;'TICKER LIST'!B481</f>
        <v xml:space="preserve"> INTD</v>
      </c>
      <c r="B481" s="27">
        <f>IFERROR(ROUND(MAX(0,MIN(100,100-SUMIFS('OWNERSHIP 1%'!$V$2:$V$10000,'OWNERSHIP 1%'!$B$2:$B$10000,$A481,'OWNERSHIP 1%'!$U$2:$U$10000,1))),2),"")</f>
        <v>7.04</v>
      </c>
      <c r="C481" s="27" cm="1">
        <f t="array" ref="C481">IFERROR(ROUND(SUMPRODUCT(('OWNERSHIP 1%'!$B$2:$B$10000=$A481)*('OWNERSHIP 1%'!$U$2:$U$10000=1)*('OWNERSHIP 1%'!$V$2:$V$10000)^2),0),"")</f>
        <v>3607</v>
      </c>
      <c r="D481" s="27">
        <f>IFERROR(ROUND(_xlfn.SINGLE(_xlfn.MAXIFS('OWNERSHIP 1%'!$V$2:$V$10000,'OWNERSHIP 1%'!$B$2:$B$10000,$A481,'OWNERSHIP 1%'!$U$2:$U$10000,1)),2),"")</f>
        <v>54.74</v>
      </c>
      <c r="E481" s="27">
        <f>IFERROR(ROUND(SUMIFS('OWNERSHIP 1%'!$V$2:$V$7159,'OWNERSHIP 1%'!$B$2:$B$7159,$A481,'OWNERSHIP 1%'!$U$2:$U$7159,1,'OWNERSHIP 1%'!$W$2:$W$7159,"&lt;=3"),2),"")</f>
        <v>87.04</v>
      </c>
      <c r="F481" s="27" cm="1">
        <f t="array" ref="F481">IFERROR(SUMPRODUCT(('OWNERSHIP 1%'!$B$2:$B$10000=$A481)*('OWNERSHIP 1%'!$U$2:$U$10000=1)*('OWNERSHIP 1%'!$V$2:$V$10000&gt;=1)),0)</f>
        <v>8</v>
      </c>
      <c r="G481" s="27">
        <f t="shared" si="23"/>
        <v>59</v>
      </c>
      <c r="H481" s="27" t="str">
        <f t="shared" si="24"/>
        <v>Mayoritas</v>
      </c>
      <c r="I481" s="27" t="str">
        <f t="shared" si="25"/>
        <v>Tinggi</v>
      </c>
    </row>
    <row r="482" spans="1:9" x14ac:dyDescent="0.25">
      <c r="A482" s="27" t="str">
        <f>" "&amp;'TICKER LIST'!B482</f>
        <v xml:space="preserve"> INTP</v>
      </c>
      <c r="B482" s="27">
        <f>IFERROR(ROUND(MAX(0,MIN(100,100-SUMIFS('OWNERSHIP 1%'!$V$2:$V$10000,'OWNERSHIP 1%'!$B$2:$B$10000,$A482,'OWNERSHIP 1%'!$U$2:$U$10000,1))),2),"")</f>
        <v>22.97</v>
      </c>
      <c r="C482" s="27" cm="1">
        <f t="array" ref="C482">IFERROR(ROUND(SUMPRODUCT(('OWNERSHIP 1%'!$B$2:$B$10000=$A482)*('OWNERSHIP 1%'!$U$2:$U$10000=1)*('OWNERSHIP 1%'!$V$2:$V$10000)^2),0),"")</f>
        <v>3066</v>
      </c>
      <c r="D482" s="27">
        <f>IFERROR(ROUND(_xlfn.SINGLE(_xlfn.MAXIFS('OWNERSHIP 1%'!$V$2:$V$10000,'OWNERSHIP 1%'!$B$2:$B$10000,$A482,'OWNERSHIP 1%'!$U$2:$U$10000,1)),2),"")</f>
        <v>54.72</v>
      </c>
      <c r="E482" s="27">
        <f>IFERROR(ROUND(SUMIFS('OWNERSHIP 1%'!$V$2:$V$7159,'OWNERSHIP 1%'!$B$2:$B$7159,$A482,'OWNERSHIP 1%'!$U$2:$U$7159,1,'OWNERSHIP 1%'!$W$2:$W$7159,"&lt;=3"),2),"")</f>
        <v>62.89</v>
      </c>
      <c r="F482" s="27" cm="1">
        <f t="array" ref="F482">IFERROR(SUMPRODUCT(('OWNERSHIP 1%'!$B$2:$B$10000=$A482)*('OWNERSHIP 1%'!$U$2:$U$10000=1)*('OWNERSHIP 1%'!$V$2:$V$10000&gt;=1)),0)</f>
        <v>9</v>
      </c>
      <c r="G482" s="27">
        <f t="shared" si="23"/>
        <v>47</v>
      </c>
      <c r="H482" s="27" t="str">
        <f t="shared" si="24"/>
        <v>Mayoritas</v>
      </c>
      <c r="I482" s="27" t="str">
        <f t="shared" si="25"/>
        <v>Sedang</v>
      </c>
    </row>
    <row r="483" spans="1:9" x14ac:dyDescent="0.25">
      <c r="A483" s="27" t="str">
        <f>" "&amp;'TICKER LIST'!B483</f>
        <v xml:space="preserve"> IPOL</v>
      </c>
      <c r="B483" s="27">
        <f>IFERROR(ROUND(MAX(0,MIN(100,100-SUMIFS('OWNERSHIP 1%'!$V$2:$V$10000,'OWNERSHIP 1%'!$B$2:$B$10000,$A483,'OWNERSHIP 1%'!$U$2:$U$10000,1))),2),"")</f>
        <v>8.24</v>
      </c>
      <c r="C483" s="27" cm="1">
        <f t="array" ref="C483">IFERROR(ROUND(SUMPRODUCT(('OWNERSHIP 1%'!$B$2:$B$10000=$A483)*('OWNERSHIP 1%'!$U$2:$U$10000=1)*('OWNERSHIP 1%'!$V$2:$V$10000)^2),0),"")</f>
        <v>2274</v>
      </c>
      <c r="D483" s="27">
        <f>IFERROR(ROUND(_xlfn.SINGLE(_xlfn.MAXIFS('OWNERSHIP 1%'!$V$2:$V$10000,'OWNERSHIP 1%'!$B$2:$B$10000,$A483,'OWNERSHIP 1%'!$U$2:$U$10000,1)),2),"")</f>
        <v>29.54</v>
      </c>
      <c r="E483" s="27">
        <f>IFERROR(ROUND(SUMIFS('OWNERSHIP 1%'!$V$2:$V$7159,'OWNERSHIP 1%'!$B$2:$B$7159,$A483,'OWNERSHIP 1%'!$U$2:$U$7159,1,'OWNERSHIP 1%'!$W$2:$W$7159,"&lt;=3"),2),"")</f>
        <v>81.39</v>
      </c>
      <c r="F483" s="27" cm="1">
        <f t="array" ref="F483">IFERROR(SUMPRODUCT(('OWNERSHIP 1%'!$B$2:$B$10000=$A483)*('OWNERSHIP 1%'!$U$2:$U$10000=1)*('OWNERSHIP 1%'!$V$2:$V$10000&gt;=1)),0)</f>
        <v>6</v>
      </c>
      <c r="G483" s="27">
        <f t="shared" si="23"/>
        <v>53</v>
      </c>
      <c r="H483" s="27" t="str">
        <f t="shared" si="24"/>
        <v>Terkonsentrasi</v>
      </c>
      <c r="I483" s="27" t="str">
        <f t="shared" si="25"/>
        <v>Sedang</v>
      </c>
    </row>
    <row r="484" spans="1:9" x14ac:dyDescent="0.25">
      <c r="A484" s="27" t="str">
        <f>" "&amp;'TICKER LIST'!B484</f>
        <v xml:space="preserve"> ISAT</v>
      </c>
      <c r="B484" s="27">
        <f>IFERROR(ROUND(MAX(0,MIN(100,100-SUMIFS('OWNERSHIP 1%'!$V$2:$V$10000,'OWNERSHIP 1%'!$B$2:$B$10000,$A484,'OWNERSHIP 1%'!$U$2:$U$10000,1))),2),"")</f>
        <v>11.18</v>
      </c>
      <c r="C484" s="27" cm="1">
        <f t="array" ref="C484">IFERROR(ROUND(SUMPRODUCT(('OWNERSHIP 1%'!$B$2:$B$10000=$A484)*('OWNERSHIP 1%'!$U$2:$U$10000=1)*('OWNERSHIP 1%'!$V$2:$V$10000)^2),0),"")</f>
        <v>4478</v>
      </c>
      <c r="D484" s="27">
        <f>IFERROR(ROUND(_xlfn.SINGLE(_xlfn.MAXIFS('OWNERSHIP 1%'!$V$2:$V$10000,'OWNERSHIP 1%'!$B$2:$B$10000,$A484,'OWNERSHIP 1%'!$U$2:$U$10000,1)),2),"")</f>
        <v>65.64</v>
      </c>
      <c r="E484" s="27">
        <f>IFERROR(ROUND(SUMIFS('OWNERSHIP 1%'!$V$2:$V$7159,'OWNERSHIP 1%'!$B$2:$B$7159,$A484,'OWNERSHIP 1%'!$U$2:$U$7159,1,'OWNERSHIP 1%'!$W$2:$W$7159,"&lt;=3"),2),"")</f>
        <v>83.6</v>
      </c>
      <c r="F484" s="27" cm="1">
        <f t="array" ref="F484">IFERROR(SUMPRODUCT(('OWNERSHIP 1%'!$B$2:$B$10000=$A484)*('OWNERSHIP 1%'!$U$2:$U$10000=1)*('OWNERSHIP 1%'!$V$2:$V$10000&gt;=1)),0)</f>
        <v>7</v>
      </c>
      <c r="G484" s="27">
        <f t="shared" si="23"/>
        <v>63</v>
      </c>
      <c r="H484" s="27" t="str">
        <f t="shared" si="24"/>
        <v>Mayoritas</v>
      </c>
      <c r="I484" s="27" t="str">
        <f t="shared" si="25"/>
        <v>Tinggi</v>
      </c>
    </row>
    <row r="485" spans="1:9" x14ac:dyDescent="0.25">
      <c r="A485" s="27" t="str">
        <f>" "&amp;'TICKER LIST'!B485</f>
        <v xml:space="preserve"> ISSP</v>
      </c>
      <c r="B485" s="27">
        <f>IFERROR(ROUND(MAX(0,MIN(100,100-SUMIFS('OWNERSHIP 1%'!$V$2:$V$10000,'OWNERSHIP 1%'!$B$2:$B$10000,$A485,'OWNERSHIP 1%'!$U$2:$U$10000,1))),2),"")</f>
        <v>10.58</v>
      </c>
      <c r="C485" s="27" cm="1">
        <f t="array" ref="C485">IFERROR(ROUND(SUMPRODUCT(('OWNERSHIP 1%'!$B$2:$B$10000=$A485)*('OWNERSHIP 1%'!$U$2:$U$10000=1)*('OWNERSHIP 1%'!$V$2:$V$10000)^2),0),"")</f>
        <v>3460</v>
      </c>
      <c r="D485" s="27">
        <f>IFERROR(ROUND(_xlfn.SINGLE(_xlfn.MAXIFS('OWNERSHIP 1%'!$V$2:$V$10000,'OWNERSHIP 1%'!$B$2:$B$10000,$A485,'OWNERSHIP 1%'!$U$2:$U$10000,1)),2),"")</f>
        <v>57.7</v>
      </c>
      <c r="E485" s="27">
        <f>IFERROR(ROUND(SUMIFS('OWNERSHIP 1%'!$V$2:$V$7159,'OWNERSHIP 1%'!$B$2:$B$7159,$A485,'OWNERSHIP 1%'!$U$2:$U$7159,1,'OWNERSHIP 1%'!$W$2:$W$7159,"&lt;=3"),2),"")</f>
        <v>69.430000000000007</v>
      </c>
      <c r="F485" s="27" cm="1">
        <f t="array" ref="F485">IFERROR(SUMPRODUCT(('OWNERSHIP 1%'!$B$2:$B$10000=$A485)*('OWNERSHIP 1%'!$U$2:$U$10000=1)*('OWNERSHIP 1%'!$V$2:$V$10000&gt;=1)),0)</f>
        <v>11</v>
      </c>
      <c r="G485" s="27">
        <f t="shared" si="23"/>
        <v>49</v>
      </c>
      <c r="H485" s="27" t="str">
        <f t="shared" si="24"/>
        <v>Mayoritas</v>
      </c>
      <c r="I485" s="27" t="str">
        <f t="shared" si="25"/>
        <v>Sedang</v>
      </c>
    </row>
    <row r="486" spans="1:9" x14ac:dyDescent="0.25">
      <c r="A486" s="27" t="str">
        <f>" "&amp;'TICKER LIST'!B486</f>
        <v xml:space="preserve"> ITMA</v>
      </c>
      <c r="B486" s="27">
        <f>IFERROR(ROUND(MAX(0,MIN(100,100-SUMIFS('OWNERSHIP 1%'!$V$2:$V$10000,'OWNERSHIP 1%'!$B$2:$B$10000,$A486,'OWNERSHIP 1%'!$U$2:$U$10000,1))),2),"")</f>
        <v>8.66</v>
      </c>
      <c r="C486" s="27" cm="1">
        <f t="array" ref="C486">IFERROR(ROUND(SUMPRODUCT(('OWNERSHIP 1%'!$B$2:$B$10000=$A486)*('OWNERSHIP 1%'!$U$2:$U$10000=1)*('OWNERSHIP 1%'!$V$2:$V$10000)^2),0),"")</f>
        <v>2109</v>
      </c>
      <c r="D486" s="27">
        <f>IFERROR(ROUND(_xlfn.SINGLE(_xlfn.MAXIFS('OWNERSHIP 1%'!$V$2:$V$10000,'OWNERSHIP 1%'!$B$2:$B$10000,$A486,'OWNERSHIP 1%'!$U$2:$U$10000,1)),2),"")</f>
        <v>41.9</v>
      </c>
      <c r="E486" s="27">
        <f>IFERROR(ROUND(SUMIFS('OWNERSHIP 1%'!$V$2:$V$7159,'OWNERSHIP 1%'!$B$2:$B$7159,$A486,'OWNERSHIP 1%'!$U$2:$U$7159,1,'OWNERSHIP 1%'!$W$2:$W$7159,"&lt;=3"),2),"")</f>
        <v>62.99</v>
      </c>
      <c r="F486" s="27" cm="1">
        <f t="array" ref="F486">IFERROR(SUMPRODUCT(('OWNERSHIP 1%'!$B$2:$B$10000=$A486)*('OWNERSHIP 1%'!$U$2:$U$10000=1)*('OWNERSHIP 1%'!$V$2:$V$10000&gt;=1)),0)</f>
        <v>13</v>
      </c>
      <c r="G486" s="27">
        <f t="shared" si="23"/>
        <v>39</v>
      </c>
      <c r="H486" s="27" t="str">
        <f t="shared" si="24"/>
        <v>Oligopoli</v>
      </c>
      <c r="I486" s="27" t="str">
        <f t="shared" si="25"/>
        <v>Sedang</v>
      </c>
    </row>
    <row r="487" spans="1:9" x14ac:dyDescent="0.25">
      <c r="A487" s="27" t="str">
        <f>" "&amp;'TICKER LIST'!B487</f>
        <v xml:space="preserve"> ITMG</v>
      </c>
      <c r="B487" s="27">
        <f>IFERROR(ROUND(MAX(0,MIN(100,100-SUMIFS('OWNERSHIP 1%'!$V$2:$V$10000,'OWNERSHIP 1%'!$B$2:$B$10000,$A487,'OWNERSHIP 1%'!$U$2:$U$10000,1))),2),"")</f>
        <v>27.38</v>
      </c>
      <c r="C487" s="27" cm="1">
        <f t="array" ref="C487">IFERROR(ROUND(SUMPRODUCT(('OWNERSHIP 1%'!$B$2:$B$10000=$A487)*('OWNERSHIP 1%'!$U$2:$U$10000=1)*('OWNERSHIP 1%'!$V$2:$V$10000)^2),0),"")</f>
        <v>4268</v>
      </c>
      <c r="D487" s="27">
        <f>IFERROR(ROUND(_xlfn.SINGLE(_xlfn.MAXIFS('OWNERSHIP 1%'!$V$2:$V$10000,'OWNERSHIP 1%'!$B$2:$B$10000,$A487,'OWNERSHIP 1%'!$U$2:$U$10000,1)),2),"")</f>
        <v>65.14</v>
      </c>
      <c r="E487" s="27">
        <f>IFERROR(ROUND(SUMIFS('OWNERSHIP 1%'!$V$2:$V$7159,'OWNERSHIP 1%'!$B$2:$B$7159,$A487,'OWNERSHIP 1%'!$U$2:$U$7159,1,'OWNERSHIP 1%'!$W$2:$W$7159,"&lt;=3"),2),"")</f>
        <v>71.569999999999993</v>
      </c>
      <c r="F487" s="27" cm="1">
        <f t="array" ref="F487">IFERROR(SUMPRODUCT(('OWNERSHIP 1%'!$B$2:$B$10000=$A487)*('OWNERSHIP 1%'!$U$2:$U$10000=1)*('OWNERSHIP 1%'!$V$2:$V$10000&gt;=1)),0)</f>
        <v>4</v>
      </c>
      <c r="G487" s="27">
        <f t="shared" si="23"/>
        <v>61</v>
      </c>
      <c r="H487" s="27" t="str">
        <f t="shared" si="24"/>
        <v>Mayoritas</v>
      </c>
      <c r="I487" s="27" t="str">
        <f t="shared" si="25"/>
        <v>Tinggi</v>
      </c>
    </row>
    <row r="488" spans="1:9" x14ac:dyDescent="0.25">
      <c r="A488" s="27" t="str">
        <f>" "&amp;'TICKER LIST'!B488</f>
        <v xml:space="preserve"> JAWA</v>
      </c>
      <c r="B488" s="27">
        <f>IFERROR(ROUND(MAX(0,MIN(100,100-SUMIFS('OWNERSHIP 1%'!$V$2:$V$10000,'OWNERSHIP 1%'!$B$2:$B$10000,$A488,'OWNERSHIP 1%'!$U$2:$U$10000,1))),2),"")</f>
        <v>2.48</v>
      </c>
      <c r="C488" s="27" cm="1">
        <f t="array" ref="C488">IFERROR(ROUND(SUMPRODUCT(('OWNERSHIP 1%'!$B$2:$B$10000=$A488)*('OWNERSHIP 1%'!$U$2:$U$10000=1)*('OWNERSHIP 1%'!$V$2:$V$10000)^2),0),"")</f>
        <v>8573</v>
      </c>
      <c r="D488" s="27">
        <f>IFERROR(ROUND(_xlfn.SINGLE(_xlfn.MAXIFS('OWNERSHIP 1%'!$V$2:$V$10000,'OWNERSHIP 1%'!$B$2:$B$10000,$A488,'OWNERSHIP 1%'!$U$2:$U$10000,1)),2),"")</f>
        <v>92.5</v>
      </c>
      <c r="E488" s="27">
        <f>IFERROR(ROUND(SUMIFS('OWNERSHIP 1%'!$V$2:$V$7159,'OWNERSHIP 1%'!$B$2:$B$7159,$A488,'OWNERSHIP 1%'!$U$2:$U$7159,1,'OWNERSHIP 1%'!$W$2:$W$7159,"&lt;=3"),2),"")</f>
        <v>97.52</v>
      </c>
      <c r="F488" s="27" cm="1">
        <f t="array" ref="F488">IFERROR(SUMPRODUCT(('OWNERSHIP 1%'!$B$2:$B$10000=$A488)*('OWNERSHIP 1%'!$U$2:$U$10000=1)*('OWNERSHIP 1%'!$V$2:$V$10000&gt;=1)),0)</f>
        <v>3</v>
      </c>
      <c r="G488" s="27">
        <f t="shared" si="23"/>
        <v>91</v>
      </c>
      <c r="H488" s="27" t="str">
        <f t="shared" si="24"/>
        <v>Mayoritas</v>
      </c>
      <c r="I488" s="27" t="str">
        <f t="shared" si="25"/>
        <v>Tinggi</v>
      </c>
    </row>
    <row r="489" spans="1:9" x14ac:dyDescent="0.25">
      <c r="A489" s="27" t="str">
        <f>" "&amp;'TICKER LIST'!B489</f>
        <v xml:space="preserve"> JECC</v>
      </c>
      <c r="B489" s="27">
        <f>IFERROR(ROUND(MAX(0,MIN(100,100-SUMIFS('OWNERSHIP 1%'!$V$2:$V$10000,'OWNERSHIP 1%'!$B$2:$B$10000,$A489,'OWNERSHIP 1%'!$U$2:$U$10000,1))),2),"")</f>
        <v>2.17</v>
      </c>
      <c r="C489" s="27" cm="1">
        <f t="array" ref="C489">IFERROR(ROUND(SUMPRODUCT(('OWNERSHIP 1%'!$B$2:$B$10000=$A489)*('OWNERSHIP 1%'!$U$2:$U$10000=1)*('OWNERSHIP 1%'!$V$2:$V$10000)^2),0),"")</f>
        <v>4732</v>
      </c>
      <c r="D489" s="27">
        <f>IFERROR(ROUND(_xlfn.SINGLE(_xlfn.MAXIFS('OWNERSHIP 1%'!$V$2:$V$10000,'OWNERSHIP 1%'!$B$2:$B$10000,$A489,'OWNERSHIP 1%'!$U$2:$U$10000,1)),2),"")</f>
        <v>66.069999999999993</v>
      </c>
      <c r="E489" s="27">
        <f>IFERROR(ROUND(SUMIFS('OWNERSHIP 1%'!$V$2:$V$7159,'OWNERSHIP 1%'!$B$2:$B$7159,$A489,'OWNERSHIP 1%'!$U$2:$U$7159,1,'OWNERSHIP 1%'!$W$2:$W$7159,"&lt;=3"),2),"")</f>
        <v>90.14</v>
      </c>
      <c r="F489" s="27" cm="1">
        <f t="array" ref="F489">IFERROR(SUMPRODUCT(('OWNERSHIP 1%'!$B$2:$B$10000=$A489)*('OWNERSHIP 1%'!$U$2:$U$10000=1)*('OWNERSHIP 1%'!$V$2:$V$10000&gt;=1)),0)</f>
        <v>7</v>
      </c>
      <c r="G489" s="27">
        <f t="shared" si="23"/>
        <v>67</v>
      </c>
      <c r="H489" s="27" t="str">
        <f t="shared" si="24"/>
        <v>Mayoritas</v>
      </c>
      <c r="I489" s="27" t="str">
        <f t="shared" si="25"/>
        <v>Tinggi</v>
      </c>
    </row>
    <row r="490" spans="1:9" x14ac:dyDescent="0.25">
      <c r="A490" s="27" t="str">
        <f>" "&amp;'TICKER LIST'!B490</f>
        <v xml:space="preserve"> JIHD</v>
      </c>
      <c r="B490" s="27">
        <f>IFERROR(ROUND(MAX(0,MIN(100,100-SUMIFS('OWNERSHIP 1%'!$V$2:$V$10000,'OWNERSHIP 1%'!$B$2:$B$10000,$A490,'OWNERSHIP 1%'!$U$2:$U$10000,1))),2),"")</f>
        <v>14.93</v>
      </c>
      <c r="C490" s="27" cm="1">
        <f t="array" ref="C490">IFERROR(ROUND(SUMPRODUCT(('OWNERSHIP 1%'!$B$2:$B$10000=$A490)*('OWNERSHIP 1%'!$U$2:$U$10000=1)*('OWNERSHIP 1%'!$V$2:$V$10000)^2),0),"")</f>
        <v>1907</v>
      </c>
      <c r="D490" s="27">
        <f>IFERROR(ROUND(_xlfn.SINGLE(_xlfn.MAXIFS('OWNERSHIP 1%'!$V$2:$V$10000,'OWNERSHIP 1%'!$B$2:$B$10000,$A490,'OWNERSHIP 1%'!$U$2:$U$10000,1)),2),"")</f>
        <v>40.03</v>
      </c>
      <c r="E490" s="27">
        <f>IFERROR(ROUND(SUMIFS('OWNERSHIP 1%'!$V$2:$V$7159,'OWNERSHIP 1%'!$B$2:$B$7159,$A490,'OWNERSHIP 1%'!$U$2:$U$7159,1,'OWNERSHIP 1%'!$W$2:$W$7159,"&lt;=3"),2),"")</f>
        <v>60.25</v>
      </c>
      <c r="F490" s="27" cm="1">
        <f t="array" ref="F490">IFERROR(SUMPRODUCT(('OWNERSHIP 1%'!$B$2:$B$10000=$A490)*('OWNERSHIP 1%'!$U$2:$U$10000=1)*('OWNERSHIP 1%'!$V$2:$V$10000&gt;=1)),0)</f>
        <v>13</v>
      </c>
      <c r="G490" s="27">
        <f t="shared" si="23"/>
        <v>37</v>
      </c>
      <c r="H490" s="27" t="str">
        <f t="shared" si="24"/>
        <v>Oligopoli</v>
      </c>
      <c r="I490" s="27" t="str">
        <f t="shared" si="25"/>
        <v>Sedang</v>
      </c>
    </row>
    <row r="491" spans="1:9" x14ac:dyDescent="0.25">
      <c r="A491" s="27" t="str">
        <f>" "&amp;'TICKER LIST'!B491</f>
        <v xml:space="preserve"> JKON</v>
      </c>
      <c r="B491" s="27">
        <f>IFERROR(ROUND(MAX(0,MIN(100,100-SUMIFS('OWNERSHIP 1%'!$V$2:$V$10000,'OWNERSHIP 1%'!$B$2:$B$10000,$A491,'OWNERSHIP 1%'!$U$2:$U$10000,1))),2),"")</f>
        <v>18.309999999999999</v>
      </c>
      <c r="C491" s="27" cm="1">
        <f t="array" ref="C491">IFERROR(ROUND(SUMPRODUCT(('OWNERSHIP 1%'!$B$2:$B$10000=$A491)*('OWNERSHIP 1%'!$U$2:$U$10000=1)*('OWNERSHIP 1%'!$V$2:$V$10000)^2),0),"")</f>
        <v>3759</v>
      </c>
      <c r="D491" s="27">
        <f>IFERROR(ROUND(_xlfn.SINGLE(_xlfn.MAXIFS('OWNERSHIP 1%'!$V$2:$V$10000,'OWNERSHIP 1%'!$B$2:$B$10000,$A491,'OWNERSHIP 1%'!$U$2:$U$10000,1)),2),"")</f>
        <v>60.89</v>
      </c>
      <c r="E491" s="27">
        <f>IFERROR(ROUND(SUMIFS('OWNERSHIP 1%'!$V$2:$V$7159,'OWNERSHIP 1%'!$B$2:$B$7159,$A491,'OWNERSHIP 1%'!$U$2:$U$7159,1,'OWNERSHIP 1%'!$W$2:$W$7159,"&lt;=3"),2),"")</f>
        <v>67.709999999999994</v>
      </c>
      <c r="F491" s="27" cm="1">
        <f t="array" ref="F491">IFERROR(SUMPRODUCT(('OWNERSHIP 1%'!$B$2:$B$10000=$A491)*('OWNERSHIP 1%'!$U$2:$U$10000=1)*('OWNERSHIP 1%'!$V$2:$V$10000&gt;=1)),0)</f>
        <v>11</v>
      </c>
      <c r="G491" s="27">
        <f t="shared" si="23"/>
        <v>50</v>
      </c>
      <c r="H491" s="27" t="str">
        <f t="shared" si="24"/>
        <v>Mayoritas</v>
      </c>
      <c r="I491" s="27" t="str">
        <f t="shared" si="25"/>
        <v>Sedang</v>
      </c>
    </row>
    <row r="492" spans="1:9" x14ac:dyDescent="0.25">
      <c r="A492" s="27" t="str">
        <f>" "&amp;'TICKER LIST'!B492</f>
        <v xml:space="preserve"> JPFA</v>
      </c>
      <c r="B492" s="27">
        <f>IFERROR(ROUND(MAX(0,MIN(100,100-SUMIFS('OWNERSHIP 1%'!$V$2:$V$10000,'OWNERSHIP 1%'!$B$2:$B$10000,$A492,'OWNERSHIP 1%'!$U$2:$U$10000,1))),2),"")</f>
        <v>23.33</v>
      </c>
      <c r="C492" s="27" cm="1">
        <f t="array" ref="C492">IFERROR(ROUND(SUMPRODUCT(('OWNERSHIP 1%'!$B$2:$B$10000=$A492)*('OWNERSHIP 1%'!$U$2:$U$10000=1)*('OWNERSHIP 1%'!$V$2:$V$10000)^2),0),"")</f>
        <v>3235</v>
      </c>
      <c r="D492" s="27">
        <f>IFERROR(ROUND(_xlfn.SINGLE(_xlfn.MAXIFS('OWNERSHIP 1%'!$V$2:$V$10000,'OWNERSHIP 1%'!$B$2:$B$10000,$A492,'OWNERSHIP 1%'!$U$2:$U$10000,1)),2),"")</f>
        <v>56.34</v>
      </c>
      <c r="E492" s="27">
        <f>IFERROR(ROUND(SUMIFS('OWNERSHIP 1%'!$V$2:$V$7159,'OWNERSHIP 1%'!$B$2:$B$7159,$A492,'OWNERSHIP 1%'!$U$2:$U$7159,1,'OWNERSHIP 1%'!$W$2:$W$7159,"&lt;=3"),2),"")</f>
        <v>64.12</v>
      </c>
      <c r="F492" s="27" cm="1">
        <f t="array" ref="F492">IFERROR(SUMPRODUCT(('OWNERSHIP 1%'!$B$2:$B$10000=$A492)*('OWNERSHIP 1%'!$U$2:$U$10000=1)*('OWNERSHIP 1%'!$V$2:$V$10000&gt;=1)),0)</f>
        <v>9</v>
      </c>
      <c r="G492" s="27">
        <f t="shared" si="23"/>
        <v>49</v>
      </c>
      <c r="H492" s="27" t="str">
        <f t="shared" si="24"/>
        <v>Mayoritas</v>
      </c>
      <c r="I492" s="27" t="str">
        <f t="shared" si="25"/>
        <v>Sedang</v>
      </c>
    </row>
    <row r="493" spans="1:9" x14ac:dyDescent="0.25">
      <c r="A493" s="27" t="str">
        <f>" "&amp;'TICKER LIST'!B493</f>
        <v xml:space="preserve"> JRPT</v>
      </c>
      <c r="B493" s="27">
        <f>IFERROR(ROUND(MAX(0,MIN(100,100-SUMIFS('OWNERSHIP 1%'!$V$2:$V$10000,'OWNERSHIP 1%'!$B$2:$B$10000,$A493,'OWNERSHIP 1%'!$U$2:$U$10000,1))),2),"")</f>
        <v>6.95</v>
      </c>
      <c r="C493" s="27" cm="1">
        <f t="array" ref="C493">IFERROR(ROUND(SUMPRODUCT(('OWNERSHIP 1%'!$B$2:$B$10000=$A493)*('OWNERSHIP 1%'!$U$2:$U$10000=1)*('OWNERSHIP 1%'!$V$2:$V$10000)^2),0),"")</f>
        <v>4875</v>
      </c>
      <c r="D493" s="27">
        <f>IFERROR(ROUND(_xlfn.SINGLE(_xlfn.MAXIFS('OWNERSHIP 1%'!$V$2:$V$10000,'OWNERSHIP 1%'!$B$2:$B$10000,$A493,'OWNERSHIP 1%'!$U$2:$U$10000,1)),2),"")</f>
        <v>67.73</v>
      </c>
      <c r="E493" s="27">
        <f>IFERROR(ROUND(SUMIFS('OWNERSHIP 1%'!$V$2:$V$7159,'OWNERSHIP 1%'!$B$2:$B$7159,$A493,'OWNERSHIP 1%'!$U$2:$U$7159,1,'OWNERSHIP 1%'!$W$2:$W$7159,"&lt;=3"),2),"")</f>
        <v>86.49</v>
      </c>
      <c r="F493" s="27" cm="1">
        <f t="array" ref="F493">IFERROR(SUMPRODUCT(('OWNERSHIP 1%'!$B$2:$B$10000=$A493)*('OWNERSHIP 1%'!$U$2:$U$10000=1)*('OWNERSHIP 1%'!$V$2:$V$10000&gt;=1)),0)</f>
        <v>8</v>
      </c>
      <c r="G493" s="27">
        <f t="shared" si="23"/>
        <v>65</v>
      </c>
      <c r="H493" s="27" t="str">
        <f t="shared" si="24"/>
        <v>Mayoritas</v>
      </c>
      <c r="I493" s="27" t="str">
        <f t="shared" si="25"/>
        <v>Tinggi</v>
      </c>
    </row>
    <row r="494" spans="1:9" x14ac:dyDescent="0.25">
      <c r="A494" s="27" t="str">
        <f>" "&amp;'TICKER LIST'!B494</f>
        <v xml:space="preserve"> JSMR</v>
      </c>
      <c r="B494" s="27">
        <f>IFERROR(ROUND(MAX(0,MIN(100,100-SUMIFS('OWNERSHIP 1%'!$V$2:$V$10000,'OWNERSHIP 1%'!$B$2:$B$10000,$A494,'OWNERSHIP 1%'!$U$2:$U$10000,1))),2),"")</f>
        <v>19.670000000000002</v>
      </c>
      <c r="C494" s="27" cm="1">
        <f t="array" ref="C494">IFERROR(ROUND(SUMPRODUCT(('OWNERSHIP 1%'!$B$2:$B$10000=$A494)*('OWNERSHIP 1%'!$U$2:$U$10000=1)*('OWNERSHIP 1%'!$V$2:$V$10000)^2),0),"")</f>
        <v>4836</v>
      </c>
      <c r="D494" s="27">
        <f>IFERROR(ROUND(_xlfn.SINGLE(_xlfn.MAXIFS('OWNERSHIP 1%'!$V$2:$V$10000,'OWNERSHIP 1%'!$B$2:$B$10000,$A494,'OWNERSHIP 1%'!$U$2:$U$10000,1)),2),"")</f>
        <v>69.3</v>
      </c>
      <c r="E494" s="27">
        <f>IFERROR(ROUND(SUMIFS('OWNERSHIP 1%'!$V$2:$V$7159,'OWNERSHIP 1%'!$B$2:$B$7159,$A494,'OWNERSHIP 1%'!$U$2:$U$7159,1,'OWNERSHIP 1%'!$W$2:$W$7159,"&lt;=3"),2),"")</f>
        <v>76.05</v>
      </c>
      <c r="F494" s="27" cm="1">
        <f t="array" ref="F494">IFERROR(SUMPRODUCT(('OWNERSHIP 1%'!$B$2:$B$10000=$A494)*('OWNERSHIP 1%'!$U$2:$U$10000=1)*('OWNERSHIP 1%'!$V$2:$V$10000&gt;=1)),0)</f>
        <v>5</v>
      </c>
      <c r="G494" s="27">
        <f t="shared" si="23"/>
        <v>64</v>
      </c>
      <c r="H494" s="27" t="str">
        <f t="shared" si="24"/>
        <v>Mayoritas</v>
      </c>
      <c r="I494" s="27" t="str">
        <f t="shared" si="25"/>
        <v>Tinggi</v>
      </c>
    </row>
    <row r="495" spans="1:9" x14ac:dyDescent="0.25">
      <c r="A495" s="27" t="str">
        <f>" "&amp;'TICKER LIST'!B495</f>
        <v xml:space="preserve"> JSPT</v>
      </c>
      <c r="B495" s="27">
        <f>IFERROR(ROUND(MAX(0,MIN(100,100-SUMIFS('OWNERSHIP 1%'!$V$2:$V$10000,'OWNERSHIP 1%'!$B$2:$B$10000,$A495,'OWNERSHIP 1%'!$U$2:$U$10000,1))),2),"")</f>
        <v>1.27</v>
      </c>
      <c r="C495" s="27" cm="1">
        <f t="array" ref="C495">IFERROR(ROUND(SUMPRODUCT(('OWNERSHIP 1%'!$B$2:$B$10000=$A495)*('OWNERSHIP 1%'!$U$2:$U$10000=1)*('OWNERSHIP 1%'!$V$2:$V$10000)^2),0),"")</f>
        <v>3173</v>
      </c>
      <c r="D495" s="27">
        <f>IFERROR(ROUND(_xlfn.SINGLE(_xlfn.MAXIFS('OWNERSHIP 1%'!$V$2:$V$10000,'OWNERSHIP 1%'!$B$2:$B$10000,$A495,'OWNERSHIP 1%'!$U$2:$U$10000,1)),2),"")</f>
        <v>50.95</v>
      </c>
      <c r="E495" s="27">
        <f>IFERROR(ROUND(SUMIFS('OWNERSHIP 1%'!$V$2:$V$7159,'OWNERSHIP 1%'!$B$2:$B$7159,$A495,'OWNERSHIP 1%'!$U$2:$U$7159,1,'OWNERSHIP 1%'!$W$2:$W$7159,"&lt;=3"),2),"")</f>
        <v>81.510000000000005</v>
      </c>
      <c r="F495" s="27" cm="1">
        <f t="array" ref="F495">IFERROR(SUMPRODUCT(('OWNERSHIP 1%'!$B$2:$B$10000=$A495)*('OWNERSHIP 1%'!$U$2:$U$10000=1)*('OWNERSHIP 1%'!$V$2:$V$10000&gt;=1)),0)</f>
        <v>7</v>
      </c>
      <c r="G495" s="27">
        <f t="shared" si="23"/>
        <v>56</v>
      </c>
      <c r="H495" s="27" t="str">
        <f t="shared" si="24"/>
        <v>Mayoritas</v>
      </c>
      <c r="I495" s="27" t="str">
        <f t="shared" si="25"/>
        <v>Tinggi</v>
      </c>
    </row>
    <row r="496" spans="1:9" x14ac:dyDescent="0.25">
      <c r="A496" s="27" t="str">
        <f>" "&amp;'TICKER LIST'!B496</f>
        <v xml:space="preserve"> JTPE</v>
      </c>
      <c r="B496" s="27">
        <f>IFERROR(ROUND(MAX(0,MIN(100,100-SUMIFS('OWNERSHIP 1%'!$V$2:$V$10000,'OWNERSHIP 1%'!$B$2:$B$10000,$A496,'OWNERSHIP 1%'!$U$2:$U$10000,1))),2),"")</f>
        <v>6.65</v>
      </c>
      <c r="C496" s="27" cm="1">
        <f t="array" ref="C496">IFERROR(ROUND(SUMPRODUCT(('OWNERSHIP 1%'!$B$2:$B$10000=$A496)*('OWNERSHIP 1%'!$U$2:$U$10000=1)*('OWNERSHIP 1%'!$V$2:$V$10000)^2),0),"")</f>
        <v>2578</v>
      </c>
      <c r="D496" s="27">
        <f>IFERROR(ROUND(_xlfn.SINGLE(_xlfn.MAXIFS('OWNERSHIP 1%'!$V$2:$V$10000,'OWNERSHIP 1%'!$B$2:$B$10000,$A496,'OWNERSHIP 1%'!$U$2:$U$10000,1)),2),"")</f>
        <v>45.67</v>
      </c>
      <c r="E496" s="27">
        <f>IFERROR(ROUND(SUMIFS('OWNERSHIP 1%'!$V$2:$V$7159,'OWNERSHIP 1%'!$B$2:$B$7159,$A496,'OWNERSHIP 1%'!$U$2:$U$7159,1,'OWNERSHIP 1%'!$W$2:$W$7159,"&lt;=3"),2),"")</f>
        <v>70.66</v>
      </c>
      <c r="F496" s="27" cm="1">
        <f t="array" ref="F496">IFERROR(SUMPRODUCT(('OWNERSHIP 1%'!$B$2:$B$10000=$A496)*('OWNERSHIP 1%'!$U$2:$U$10000=1)*('OWNERSHIP 1%'!$V$2:$V$10000&gt;=1)),0)</f>
        <v>13</v>
      </c>
      <c r="G496" s="27">
        <f t="shared" si="23"/>
        <v>44</v>
      </c>
      <c r="H496" s="27" t="str">
        <f t="shared" si="24"/>
        <v>Terkonsentrasi</v>
      </c>
      <c r="I496" s="27" t="str">
        <f t="shared" si="25"/>
        <v>Sedang</v>
      </c>
    </row>
    <row r="497" spans="1:9" x14ac:dyDescent="0.25">
      <c r="A497" s="27" t="str">
        <f>" "&amp;'TICKER LIST'!B497</f>
        <v xml:space="preserve"> KAEF</v>
      </c>
      <c r="B497" s="27">
        <f>IFERROR(ROUND(MAX(0,MIN(100,100-SUMIFS('OWNERSHIP 1%'!$V$2:$V$10000,'OWNERSHIP 1%'!$B$2:$B$10000,$A497,'OWNERSHIP 1%'!$U$2:$U$10000,1))),2),"")</f>
        <v>5.75</v>
      </c>
      <c r="C497" s="27" cm="1">
        <f t="array" ref="C497">IFERROR(ROUND(SUMPRODUCT(('OWNERSHIP 1%'!$B$2:$B$10000=$A497)*('OWNERSHIP 1%'!$U$2:$U$10000=1)*('OWNERSHIP 1%'!$V$2:$V$10000)^2),0),"")</f>
        <v>8087</v>
      </c>
      <c r="D497" s="27">
        <f>IFERROR(ROUND(_xlfn.SINGLE(_xlfn.MAXIFS('OWNERSHIP 1%'!$V$2:$V$10000,'OWNERSHIP 1%'!$B$2:$B$10000,$A497,'OWNERSHIP 1%'!$U$2:$U$10000,1)),2),"")</f>
        <v>89.82</v>
      </c>
      <c r="E497" s="27">
        <f>IFERROR(ROUND(SUMIFS('OWNERSHIP 1%'!$V$2:$V$7159,'OWNERSHIP 1%'!$B$2:$B$7159,$A497,'OWNERSHIP 1%'!$U$2:$U$7159,1,'OWNERSHIP 1%'!$W$2:$W$7159,"&lt;=3"),2),"")</f>
        <v>94.25</v>
      </c>
      <c r="F497" s="27" cm="1">
        <f t="array" ref="F497">IFERROR(SUMPRODUCT(('OWNERSHIP 1%'!$B$2:$B$10000=$A497)*('OWNERSHIP 1%'!$U$2:$U$10000=1)*('OWNERSHIP 1%'!$V$2:$V$10000&gt;=1)),0)</f>
        <v>2</v>
      </c>
      <c r="G497" s="27">
        <f t="shared" si="23"/>
        <v>88</v>
      </c>
      <c r="H497" s="27" t="str">
        <f t="shared" si="24"/>
        <v>Mayoritas</v>
      </c>
      <c r="I497" s="27" t="str">
        <f t="shared" si="25"/>
        <v>Tinggi</v>
      </c>
    </row>
    <row r="498" spans="1:9" x14ac:dyDescent="0.25">
      <c r="A498" s="27" t="str">
        <f>" "&amp;'TICKER LIST'!B498</f>
        <v xml:space="preserve"> KARW</v>
      </c>
      <c r="B498" s="27">
        <f>IFERROR(ROUND(MAX(0,MIN(100,100-SUMIFS('OWNERSHIP 1%'!$V$2:$V$10000,'OWNERSHIP 1%'!$B$2:$B$10000,$A498,'OWNERSHIP 1%'!$U$2:$U$10000,1))),2),"")</f>
        <v>22.97</v>
      </c>
      <c r="C498" s="27" cm="1">
        <f t="array" ref="C498">IFERROR(ROUND(SUMPRODUCT(('OWNERSHIP 1%'!$B$2:$B$10000=$A498)*('OWNERSHIP 1%'!$U$2:$U$10000=1)*('OWNERSHIP 1%'!$V$2:$V$10000)^2),0),"")</f>
        <v>5934</v>
      </c>
      <c r="D498" s="27">
        <f>IFERROR(ROUND(_xlfn.SINGLE(_xlfn.MAXIFS('OWNERSHIP 1%'!$V$2:$V$10000,'OWNERSHIP 1%'!$B$2:$B$10000,$A498,'OWNERSHIP 1%'!$U$2:$U$10000,1)),2),"")</f>
        <v>77.03</v>
      </c>
      <c r="E498" s="27">
        <f>IFERROR(ROUND(SUMIFS('OWNERSHIP 1%'!$V$2:$V$7159,'OWNERSHIP 1%'!$B$2:$B$7159,$A498,'OWNERSHIP 1%'!$U$2:$U$7159,1,'OWNERSHIP 1%'!$W$2:$W$7159,"&lt;=3"),2),"")</f>
        <v>77.03</v>
      </c>
      <c r="F498" s="27" cm="1">
        <f t="array" ref="F498">IFERROR(SUMPRODUCT(('OWNERSHIP 1%'!$B$2:$B$10000=$A498)*('OWNERSHIP 1%'!$U$2:$U$10000=1)*('OWNERSHIP 1%'!$V$2:$V$10000&gt;=1)),0)</f>
        <v>1</v>
      </c>
      <c r="G498" s="27">
        <f t="shared" si="23"/>
        <v>74</v>
      </c>
      <c r="H498" s="27" t="str">
        <f t="shared" si="24"/>
        <v>Mayoritas</v>
      </c>
      <c r="I498" s="27" t="str">
        <f t="shared" si="25"/>
        <v>Tinggi</v>
      </c>
    </row>
    <row r="499" spans="1:9" x14ac:dyDescent="0.25">
      <c r="A499" s="27" t="str">
        <f>" "&amp;'TICKER LIST'!B499</f>
        <v xml:space="preserve"> KBLI</v>
      </c>
      <c r="B499" s="27">
        <f>IFERROR(ROUND(MAX(0,MIN(100,100-SUMIFS('OWNERSHIP 1%'!$V$2:$V$10000,'OWNERSHIP 1%'!$B$2:$B$10000,$A499,'OWNERSHIP 1%'!$U$2:$U$10000,1))),2),"")</f>
        <v>14.36</v>
      </c>
      <c r="C499" s="27" cm="1">
        <f t="array" ref="C499">IFERROR(ROUND(SUMPRODUCT(('OWNERSHIP 1%'!$B$2:$B$10000=$A499)*('OWNERSHIP 1%'!$U$2:$U$10000=1)*('OWNERSHIP 1%'!$V$2:$V$10000)^2),0),"")</f>
        <v>2582</v>
      </c>
      <c r="D499" s="27">
        <f>IFERROR(ROUND(_xlfn.SINGLE(_xlfn.MAXIFS('OWNERSHIP 1%'!$V$2:$V$10000,'OWNERSHIP 1%'!$B$2:$B$10000,$A499,'OWNERSHIP 1%'!$U$2:$U$10000,1)),2),"")</f>
        <v>49.47</v>
      </c>
      <c r="E499" s="27">
        <f>IFERROR(ROUND(SUMIFS('OWNERSHIP 1%'!$V$2:$V$7159,'OWNERSHIP 1%'!$B$2:$B$7159,$A499,'OWNERSHIP 1%'!$U$2:$U$7159,1,'OWNERSHIP 1%'!$W$2:$W$7159,"&lt;=3"),2),"")</f>
        <v>58.69</v>
      </c>
      <c r="F499" s="27" cm="1">
        <f t="array" ref="F499">IFERROR(SUMPRODUCT(('OWNERSHIP 1%'!$B$2:$B$10000=$A499)*('OWNERSHIP 1%'!$U$2:$U$10000=1)*('OWNERSHIP 1%'!$V$2:$V$10000&gt;=1)),0)</f>
        <v>12</v>
      </c>
      <c r="G499" s="27">
        <f t="shared" si="23"/>
        <v>41</v>
      </c>
      <c r="H499" s="27" t="str">
        <f t="shared" si="24"/>
        <v>Moderat</v>
      </c>
      <c r="I499" s="27" t="str">
        <f t="shared" si="25"/>
        <v>Sedang</v>
      </c>
    </row>
    <row r="500" spans="1:9" x14ac:dyDescent="0.25">
      <c r="A500" s="27" t="str">
        <f>" "&amp;'TICKER LIST'!B500</f>
        <v xml:space="preserve"> KBLM</v>
      </c>
      <c r="B500" s="27">
        <f>IFERROR(ROUND(MAX(0,MIN(100,100-SUMIFS('OWNERSHIP 1%'!$V$2:$V$10000,'OWNERSHIP 1%'!$B$2:$B$10000,$A500,'OWNERSHIP 1%'!$U$2:$U$10000,1))),2),"")</f>
        <v>5.5</v>
      </c>
      <c r="C500" s="27" cm="1">
        <f t="array" ref="C500">IFERROR(ROUND(SUMPRODUCT(('OWNERSHIP 1%'!$B$2:$B$10000=$A500)*('OWNERSHIP 1%'!$U$2:$U$10000=1)*('OWNERSHIP 1%'!$V$2:$V$10000)^2),0),"")</f>
        <v>2892</v>
      </c>
      <c r="D500" s="27">
        <f>IFERROR(ROUND(_xlfn.SINGLE(_xlfn.MAXIFS('OWNERSHIP 1%'!$V$2:$V$10000,'OWNERSHIP 1%'!$B$2:$B$10000,$A500,'OWNERSHIP 1%'!$U$2:$U$10000,1)),2),"")</f>
        <v>40.270000000000003</v>
      </c>
      <c r="E500" s="27">
        <f>IFERROR(ROUND(SUMIFS('OWNERSHIP 1%'!$V$2:$V$7159,'OWNERSHIP 1%'!$B$2:$B$7159,$A500,'OWNERSHIP 1%'!$U$2:$U$7159,1,'OWNERSHIP 1%'!$W$2:$W$7159,"&lt;=3"),2),"")</f>
        <v>81.61</v>
      </c>
      <c r="F500" s="27" cm="1">
        <f t="array" ref="F500">IFERROR(SUMPRODUCT(('OWNERSHIP 1%'!$B$2:$B$10000=$A500)*('OWNERSHIP 1%'!$U$2:$U$10000=1)*('OWNERSHIP 1%'!$V$2:$V$10000&gt;=1)),0)</f>
        <v>13</v>
      </c>
      <c r="G500" s="27">
        <f t="shared" si="23"/>
        <v>49</v>
      </c>
      <c r="H500" s="27" t="str">
        <f t="shared" si="24"/>
        <v>Terkonsentrasi</v>
      </c>
      <c r="I500" s="27" t="str">
        <f t="shared" si="25"/>
        <v>Sedang</v>
      </c>
    </row>
    <row r="501" spans="1:9" x14ac:dyDescent="0.25">
      <c r="A501" s="27" t="str">
        <f>" "&amp;'TICKER LIST'!B501</f>
        <v xml:space="preserve"> KBLV</v>
      </c>
      <c r="B501" s="27">
        <f>IFERROR(ROUND(MAX(0,MIN(100,100-SUMIFS('OWNERSHIP 1%'!$V$2:$V$10000,'OWNERSHIP 1%'!$B$2:$B$10000,$A501,'OWNERSHIP 1%'!$U$2:$U$10000,1))),2),"")</f>
        <v>46.36</v>
      </c>
      <c r="C501" s="27" cm="1">
        <f t="array" ref="C501">IFERROR(ROUND(SUMPRODUCT(('OWNERSHIP 1%'!$B$2:$B$10000=$A501)*('OWNERSHIP 1%'!$U$2:$U$10000=1)*('OWNERSHIP 1%'!$V$2:$V$10000)^2),0),"")</f>
        <v>1257</v>
      </c>
      <c r="D501" s="27">
        <f>IFERROR(ROUND(_xlfn.SINGLE(_xlfn.MAXIFS('OWNERSHIP 1%'!$V$2:$V$10000,'OWNERSHIP 1%'!$B$2:$B$10000,$A501,'OWNERSHIP 1%'!$U$2:$U$10000,1)),2),"")</f>
        <v>33.76</v>
      </c>
      <c r="E501" s="27">
        <f>IFERROR(ROUND(SUMIFS('OWNERSHIP 1%'!$V$2:$V$7159,'OWNERSHIP 1%'!$B$2:$B$7159,$A501,'OWNERSHIP 1%'!$U$2:$U$7159,1,'OWNERSHIP 1%'!$W$2:$W$7159,"&lt;=3"),2),"")</f>
        <v>46.96</v>
      </c>
      <c r="F501" s="27" cm="1">
        <f t="array" ref="F501">IFERROR(SUMPRODUCT(('OWNERSHIP 1%'!$B$2:$B$10000=$A501)*('OWNERSHIP 1%'!$U$2:$U$10000=1)*('OWNERSHIP 1%'!$V$2:$V$10000&gt;=1)),0)</f>
        <v>6</v>
      </c>
      <c r="G501" s="27">
        <f t="shared" si="23"/>
        <v>37</v>
      </c>
      <c r="H501" s="27" t="str">
        <f t="shared" si="24"/>
        <v>Moderat</v>
      </c>
      <c r="I501" s="27" t="str">
        <f t="shared" si="25"/>
        <v>Sedang</v>
      </c>
    </row>
    <row r="502" spans="1:9" x14ac:dyDescent="0.25">
      <c r="A502" s="27" t="str">
        <f>" "&amp;'TICKER LIST'!B502</f>
        <v xml:space="preserve"> KBRI</v>
      </c>
      <c r="B502" s="27">
        <f>IFERROR(ROUND(MAX(0,MIN(100,100-SUMIFS('OWNERSHIP 1%'!$V$2:$V$10000,'OWNERSHIP 1%'!$B$2:$B$10000,$A502,'OWNERSHIP 1%'!$U$2:$U$10000,1))),2),"")</f>
        <v>16.96</v>
      </c>
      <c r="C502" s="27" cm="1">
        <f t="array" ref="C502">IFERROR(ROUND(SUMPRODUCT(('OWNERSHIP 1%'!$B$2:$B$10000=$A502)*('OWNERSHIP 1%'!$U$2:$U$10000=1)*('OWNERSHIP 1%'!$V$2:$V$10000)^2),0),"")</f>
        <v>5680</v>
      </c>
      <c r="D502" s="27">
        <f>IFERROR(ROUND(_xlfn.SINGLE(_xlfn.MAXIFS('OWNERSHIP 1%'!$V$2:$V$10000,'OWNERSHIP 1%'!$B$2:$B$10000,$A502,'OWNERSHIP 1%'!$U$2:$U$10000,1)),2),"")</f>
        <v>75.25</v>
      </c>
      <c r="E502" s="27">
        <f>IFERROR(ROUND(SUMIFS('OWNERSHIP 1%'!$V$2:$V$7159,'OWNERSHIP 1%'!$B$2:$B$7159,$A502,'OWNERSHIP 1%'!$U$2:$U$7159,1,'OWNERSHIP 1%'!$W$2:$W$7159,"&lt;=3"),2),"")</f>
        <v>80.650000000000006</v>
      </c>
      <c r="F502" s="27" cm="1">
        <f t="array" ref="F502">IFERROR(SUMPRODUCT(('OWNERSHIP 1%'!$B$2:$B$10000=$A502)*('OWNERSHIP 1%'!$U$2:$U$10000=1)*('OWNERSHIP 1%'!$V$2:$V$10000&gt;=1)),0)</f>
        <v>5</v>
      </c>
      <c r="G502" s="27">
        <f t="shared" si="23"/>
        <v>70</v>
      </c>
      <c r="H502" s="27" t="str">
        <f t="shared" si="24"/>
        <v>Mayoritas</v>
      </c>
      <c r="I502" s="27" t="str">
        <f t="shared" si="25"/>
        <v>Tinggi</v>
      </c>
    </row>
    <row r="503" spans="1:9" x14ac:dyDescent="0.25">
      <c r="A503" s="27" t="str">
        <f>" "&amp;'TICKER LIST'!B503</f>
        <v xml:space="preserve"> KDSI</v>
      </c>
      <c r="B503" s="27">
        <f>IFERROR(ROUND(MAX(0,MIN(100,100-SUMIFS('OWNERSHIP 1%'!$V$2:$V$10000,'OWNERSHIP 1%'!$B$2:$B$10000,$A503,'OWNERSHIP 1%'!$U$2:$U$10000,1))),2),"")</f>
        <v>6.06</v>
      </c>
      <c r="C503" s="27" cm="1">
        <f t="array" ref="C503">IFERROR(ROUND(SUMPRODUCT(('OWNERSHIP 1%'!$B$2:$B$10000=$A503)*('OWNERSHIP 1%'!$U$2:$U$10000=1)*('OWNERSHIP 1%'!$V$2:$V$10000)^2),0),"")</f>
        <v>6237</v>
      </c>
      <c r="D503" s="27">
        <f>IFERROR(ROUND(_xlfn.SINGLE(_xlfn.MAXIFS('OWNERSHIP 1%'!$V$2:$V$10000,'OWNERSHIP 1%'!$B$2:$B$10000,$A503,'OWNERSHIP 1%'!$U$2:$U$10000,1)),2),"")</f>
        <v>78.52</v>
      </c>
      <c r="E503" s="27">
        <f>IFERROR(ROUND(SUMIFS('OWNERSHIP 1%'!$V$2:$V$7159,'OWNERSHIP 1%'!$B$2:$B$7159,$A503,'OWNERSHIP 1%'!$U$2:$U$7159,1,'OWNERSHIP 1%'!$W$2:$W$7159,"&lt;=3"),2),"")</f>
        <v>89.09</v>
      </c>
      <c r="F503" s="27" cm="1">
        <f t="array" ref="F503">IFERROR(SUMPRODUCT(('OWNERSHIP 1%'!$B$2:$B$10000=$A503)*('OWNERSHIP 1%'!$U$2:$U$10000=1)*('OWNERSHIP 1%'!$V$2:$V$10000&gt;=1)),0)</f>
        <v>5</v>
      </c>
      <c r="G503" s="27">
        <f t="shared" si="23"/>
        <v>75</v>
      </c>
      <c r="H503" s="27" t="str">
        <f t="shared" si="24"/>
        <v>Mayoritas</v>
      </c>
      <c r="I503" s="27" t="str">
        <f t="shared" si="25"/>
        <v>Tinggi</v>
      </c>
    </row>
    <row r="504" spans="1:9" x14ac:dyDescent="0.25">
      <c r="A504" s="27" t="str">
        <f>" "&amp;'TICKER LIST'!B504</f>
        <v xml:space="preserve"> KIAS</v>
      </c>
      <c r="B504" s="27">
        <f>IFERROR(ROUND(MAX(0,MIN(100,100-SUMIFS('OWNERSHIP 1%'!$V$2:$V$10000,'OWNERSHIP 1%'!$B$2:$B$10000,$A504,'OWNERSHIP 1%'!$U$2:$U$10000,1))),2),"")</f>
        <v>4.25</v>
      </c>
      <c r="C504" s="27" cm="1">
        <f t="array" ref="C504">IFERROR(ROUND(SUMPRODUCT(('OWNERSHIP 1%'!$B$2:$B$10000=$A504)*('OWNERSHIP 1%'!$U$2:$U$10000=1)*('OWNERSHIP 1%'!$V$2:$V$10000)^2),0),"")</f>
        <v>8478</v>
      </c>
      <c r="D504" s="27">
        <f>IFERROR(ROUND(_xlfn.SINGLE(_xlfn.MAXIFS('OWNERSHIP 1%'!$V$2:$V$10000,'OWNERSHIP 1%'!$B$2:$B$10000,$A504,'OWNERSHIP 1%'!$U$2:$U$10000,1)),2),"")</f>
        <v>92.04</v>
      </c>
      <c r="E504" s="27">
        <f>IFERROR(ROUND(SUMIFS('OWNERSHIP 1%'!$V$2:$V$7159,'OWNERSHIP 1%'!$B$2:$B$7159,$A504,'OWNERSHIP 1%'!$U$2:$U$7159,1,'OWNERSHIP 1%'!$W$2:$W$7159,"&lt;=3"),2),"")</f>
        <v>95.75</v>
      </c>
      <c r="F504" s="27" cm="1">
        <f t="array" ref="F504">IFERROR(SUMPRODUCT(('OWNERSHIP 1%'!$B$2:$B$10000=$A504)*('OWNERSHIP 1%'!$U$2:$U$10000=1)*('OWNERSHIP 1%'!$V$2:$V$10000&gt;=1)),0)</f>
        <v>3</v>
      </c>
      <c r="G504" s="27">
        <f t="shared" si="23"/>
        <v>90</v>
      </c>
      <c r="H504" s="27" t="str">
        <f t="shared" si="24"/>
        <v>Mayoritas</v>
      </c>
      <c r="I504" s="27" t="str">
        <f t="shared" si="25"/>
        <v>Tinggi</v>
      </c>
    </row>
    <row r="505" spans="1:9" x14ac:dyDescent="0.25">
      <c r="A505" s="27" t="str">
        <f>" "&amp;'TICKER LIST'!B505</f>
        <v xml:space="preserve"> KICI</v>
      </c>
      <c r="B505" s="27">
        <f>IFERROR(ROUND(MAX(0,MIN(100,100-SUMIFS('OWNERSHIP 1%'!$V$2:$V$10000,'OWNERSHIP 1%'!$B$2:$B$10000,$A505,'OWNERSHIP 1%'!$U$2:$U$10000,1))),2),"")</f>
        <v>15.71</v>
      </c>
      <c r="C505" s="27" cm="1">
        <f t="array" ref="C505">IFERROR(ROUND(SUMPRODUCT(('OWNERSHIP 1%'!$B$2:$B$10000=$A505)*('OWNERSHIP 1%'!$U$2:$U$10000=1)*('OWNERSHIP 1%'!$V$2:$V$10000)^2),0),"")</f>
        <v>2918</v>
      </c>
      <c r="D505" s="27">
        <f>IFERROR(ROUND(_xlfn.SINGLE(_xlfn.MAXIFS('OWNERSHIP 1%'!$V$2:$V$10000,'OWNERSHIP 1%'!$B$2:$B$10000,$A505,'OWNERSHIP 1%'!$U$2:$U$10000,1)),2),"")</f>
        <v>43.62</v>
      </c>
      <c r="E505" s="27">
        <f>IFERROR(ROUND(SUMIFS('OWNERSHIP 1%'!$V$2:$V$7159,'OWNERSHIP 1%'!$B$2:$B$7159,$A505,'OWNERSHIP 1%'!$U$2:$U$7159,1,'OWNERSHIP 1%'!$W$2:$W$7159,"&lt;=3"),2),"")</f>
        <v>79.62</v>
      </c>
      <c r="F505" s="27" cm="1">
        <f t="array" ref="F505">IFERROR(SUMPRODUCT(('OWNERSHIP 1%'!$B$2:$B$10000=$A505)*('OWNERSHIP 1%'!$U$2:$U$10000=1)*('OWNERSHIP 1%'!$V$2:$V$10000&gt;=1)),0)</f>
        <v>6</v>
      </c>
      <c r="G505" s="27">
        <f t="shared" si="23"/>
        <v>56</v>
      </c>
      <c r="H505" s="27" t="str">
        <f t="shared" si="24"/>
        <v>Terkonsentrasi</v>
      </c>
      <c r="I505" s="27" t="str">
        <f t="shared" si="25"/>
        <v>Tinggi</v>
      </c>
    </row>
    <row r="506" spans="1:9" x14ac:dyDescent="0.25">
      <c r="A506" s="27" t="str">
        <f>" "&amp;'TICKER LIST'!B506</f>
        <v xml:space="preserve"> KIJA</v>
      </c>
      <c r="B506" s="27">
        <f>IFERROR(ROUND(MAX(0,MIN(100,100-SUMIFS('OWNERSHIP 1%'!$V$2:$V$10000,'OWNERSHIP 1%'!$B$2:$B$10000,$A506,'OWNERSHIP 1%'!$U$2:$U$10000,1))),2),"")</f>
        <v>45.71</v>
      </c>
      <c r="C506" s="27" cm="1">
        <f t="array" ref="C506">IFERROR(ROUND(SUMPRODUCT(('OWNERSHIP 1%'!$B$2:$B$10000=$A506)*('OWNERSHIP 1%'!$U$2:$U$10000=1)*('OWNERSHIP 1%'!$V$2:$V$10000)^2),0),"")</f>
        <v>632</v>
      </c>
      <c r="D506" s="27">
        <f>IFERROR(ROUND(_xlfn.SINGLE(_xlfn.MAXIFS('OWNERSHIP 1%'!$V$2:$V$10000,'OWNERSHIP 1%'!$B$2:$B$10000,$A506,'OWNERSHIP 1%'!$U$2:$U$10000,1)),2),"")</f>
        <v>21.09</v>
      </c>
      <c r="E506" s="27">
        <f>IFERROR(ROUND(SUMIFS('OWNERSHIP 1%'!$V$2:$V$7159,'OWNERSHIP 1%'!$B$2:$B$7159,$A506,'OWNERSHIP 1%'!$U$2:$U$7159,1,'OWNERSHIP 1%'!$W$2:$W$7159,"&lt;=3"),2),"")</f>
        <v>36.51</v>
      </c>
      <c r="F506" s="27" cm="1">
        <f t="array" ref="F506">IFERROR(SUMPRODUCT(('OWNERSHIP 1%'!$B$2:$B$10000=$A506)*('OWNERSHIP 1%'!$U$2:$U$10000=1)*('OWNERSHIP 1%'!$V$2:$V$10000&gt;=1)),0)</f>
        <v>13</v>
      </c>
      <c r="G506" s="27">
        <f t="shared" si="23"/>
        <v>23</v>
      </c>
      <c r="H506" s="27" t="str">
        <f t="shared" si="24"/>
        <v>Tersebar</v>
      </c>
      <c r="I506" s="27" t="str">
        <f t="shared" si="25"/>
        <v>Rendah</v>
      </c>
    </row>
    <row r="507" spans="1:9" x14ac:dyDescent="0.25">
      <c r="A507" s="27" t="str">
        <f>" "&amp;'TICKER LIST'!B507</f>
        <v xml:space="preserve"> KKGI</v>
      </c>
      <c r="B507" s="27">
        <f>IFERROR(ROUND(MAX(0,MIN(100,100-SUMIFS('OWNERSHIP 1%'!$V$2:$V$10000,'OWNERSHIP 1%'!$B$2:$B$10000,$A507,'OWNERSHIP 1%'!$U$2:$U$10000,1))),2),"")</f>
        <v>12.08</v>
      </c>
      <c r="C507" s="27" cm="1">
        <f t="array" ref="C507">IFERROR(ROUND(SUMPRODUCT(('OWNERSHIP 1%'!$B$2:$B$10000=$A507)*('OWNERSHIP 1%'!$U$2:$U$10000=1)*('OWNERSHIP 1%'!$V$2:$V$10000)^2),0),"")</f>
        <v>2271</v>
      </c>
      <c r="D507" s="27">
        <f>IFERROR(ROUND(_xlfn.SINGLE(_xlfn.MAXIFS('OWNERSHIP 1%'!$V$2:$V$10000,'OWNERSHIP 1%'!$B$2:$B$10000,$A507,'OWNERSHIP 1%'!$U$2:$U$10000,1)),2),"")</f>
        <v>37.11</v>
      </c>
      <c r="E507" s="27">
        <f>IFERROR(ROUND(SUMIFS('OWNERSHIP 1%'!$V$2:$V$7159,'OWNERSHIP 1%'!$B$2:$B$7159,$A507,'OWNERSHIP 1%'!$U$2:$U$7159,1,'OWNERSHIP 1%'!$W$2:$W$7159,"&lt;=3"),2),"")</f>
        <v>73.209999999999994</v>
      </c>
      <c r="F507" s="27" cm="1">
        <f t="array" ref="F507">IFERROR(SUMPRODUCT(('OWNERSHIP 1%'!$B$2:$B$10000=$A507)*('OWNERSHIP 1%'!$U$2:$U$10000=1)*('OWNERSHIP 1%'!$V$2:$V$10000&gt;=1)),0)</f>
        <v>8</v>
      </c>
      <c r="G507" s="27">
        <f t="shared" si="23"/>
        <v>48</v>
      </c>
      <c r="H507" s="27" t="str">
        <f t="shared" si="24"/>
        <v>Terkonsentrasi</v>
      </c>
      <c r="I507" s="27" t="str">
        <f t="shared" si="25"/>
        <v>Sedang</v>
      </c>
    </row>
    <row r="508" spans="1:9" x14ac:dyDescent="0.25">
      <c r="A508" s="27" t="str">
        <f>" "&amp;'TICKER LIST'!B508</f>
        <v xml:space="preserve"> KLBF</v>
      </c>
      <c r="B508" s="27">
        <f>IFERROR(ROUND(MAX(0,MIN(100,100-SUMIFS('OWNERSHIP 1%'!$V$2:$V$10000,'OWNERSHIP 1%'!$B$2:$B$10000,$A508,'OWNERSHIP 1%'!$U$2:$U$10000,1))),2),"")</f>
        <v>30.78</v>
      </c>
      <c r="C508" s="27" cm="1">
        <f t="array" ref="C508">IFERROR(ROUND(SUMPRODUCT(('OWNERSHIP 1%'!$B$2:$B$10000=$A508)*('OWNERSHIP 1%'!$U$2:$U$10000=1)*('OWNERSHIP 1%'!$V$2:$V$10000)^2),0),"")</f>
        <v>592</v>
      </c>
      <c r="D508" s="27">
        <f>IFERROR(ROUND(_xlfn.SINGLE(_xlfn.MAXIFS('OWNERSHIP 1%'!$V$2:$V$10000,'OWNERSHIP 1%'!$B$2:$B$10000,$A508,'OWNERSHIP 1%'!$U$2:$U$10000,1)),2),"")</f>
        <v>10.5</v>
      </c>
      <c r="E508" s="27">
        <f>IFERROR(ROUND(SUMIFS('OWNERSHIP 1%'!$V$2:$V$7159,'OWNERSHIP 1%'!$B$2:$B$7159,$A508,'OWNERSHIP 1%'!$U$2:$U$7159,1,'OWNERSHIP 1%'!$W$2:$W$7159,"&lt;=3"),2),"")</f>
        <v>30.89</v>
      </c>
      <c r="F508" s="27" cm="1">
        <f t="array" ref="F508">IFERROR(SUMPRODUCT(('OWNERSHIP 1%'!$B$2:$B$10000=$A508)*('OWNERSHIP 1%'!$U$2:$U$10000=1)*('OWNERSHIP 1%'!$V$2:$V$10000&gt;=1)),0)</f>
        <v>11</v>
      </c>
      <c r="G508" s="27">
        <f t="shared" si="23"/>
        <v>23</v>
      </c>
      <c r="H508" s="27" t="str">
        <f t="shared" si="24"/>
        <v>Tersebar</v>
      </c>
      <c r="I508" s="27" t="str">
        <f t="shared" si="25"/>
        <v>Rendah</v>
      </c>
    </row>
    <row r="509" spans="1:9" x14ac:dyDescent="0.25">
      <c r="A509" s="27" t="str">
        <f>" "&amp;'TICKER LIST'!B509</f>
        <v xml:space="preserve"> KOBX</v>
      </c>
      <c r="B509" s="27">
        <f>IFERROR(ROUND(MAX(0,MIN(100,100-SUMIFS('OWNERSHIP 1%'!$V$2:$V$10000,'OWNERSHIP 1%'!$B$2:$B$10000,$A509,'OWNERSHIP 1%'!$U$2:$U$10000,1))),2),"")</f>
        <v>6.67</v>
      </c>
      <c r="C509" s="27" cm="1">
        <f t="array" ref="C509">IFERROR(ROUND(SUMPRODUCT(('OWNERSHIP 1%'!$B$2:$B$10000=$A509)*('OWNERSHIP 1%'!$U$2:$U$10000=1)*('OWNERSHIP 1%'!$V$2:$V$10000)^2),0),"")</f>
        <v>8016</v>
      </c>
      <c r="D509" s="27">
        <f>IFERROR(ROUND(_xlfn.SINGLE(_xlfn.MAXIFS('OWNERSHIP 1%'!$V$2:$V$10000,'OWNERSHIP 1%'!$B$2:$B$10000,$A509,'OWNERSHIP 1%'!$U$2:$U$10000,1)),2),"")</f>
        <v>89.45</v>
      </c>
      <c r="E509" s="27">
        <f>IFERROR(ROUND(SUMIFS('OWNERSHIP 1%'!$V$2:$V$7159,'OWNERSHIP 1%'!$B$2:$B$7159,$A509,'OWNERSHIP 1%'!$U$2:$U$7159,1,'OWNERSHIP 1%'!$W$2:$W$7159,"&lt;=3"),2),"")</f>
        <v>93.33</v>
      </c>
      <c r="F509" s="27" cm="1">
        <f t="array" ref="F509">IFERROR(SUMPRODUCT(('OWNERSHIP 1%'!$B$2:$B$10000=$A509)*('OWNERSHIP 1%'!$U$2:$U$10000=1)*('OWNERSHIP 1%'!$V$2:$V$10000&gt;=1)),0)</f>
        <v>2</v>
      </c>
      <c r="G509" s="27">
        <f t="shared" si="23"/>
        <v>88</v>
      </c>
      <c r="H509" s="27" t="str">
        <f t="shared" si="24"/>
        <v>Mayoritas</v>
      </c>
      <c r="I509" s="27" t="str">
        <f t="shared" si="25"/>
        <v>Tinggi</v>
      </c>
    </row>
    <row r="510" spans="1:9" x14ac:dyDescent="0.25">
      <c r="A510" s="27" t="str">
        <f>" "&amp;'TICKER LIST'!B510</f>
        <v xml:space="preserve"> KOIN</v>
      </c>
      <c r="B510" s="27">
        <f>IFERROR(ROUND(MAX(0,MIN(100,100-SUMIFS('OWNERSHIP 1%'!$V$2:$V$10000,'OWNERSHIP 1%'!$B$2:$B$10000,$A510,'OWNERSHIP 1%'!$U$2:$U$10000,1))),2),"")</f>
        <v>4.34</v>
      </c>
      <c r="C510" s="27" cm="1">
        <f t="array" ref="C510">IFERROR(ROUND(SUMPRODUCT(('OWNERSHIP 1%'!$B$2:$B$10000=$A510)*('OWNERSHIP 1%'!$U$2:$U$10000=1)*('OWNERSHIP 1%'!$V$2:$V$10000)^2),0),"")</f>
        <v>8226</v>
      </c>
      <c r="D510" s="27">
        <f>IFERROR(ROUND(_xlfn.SINGLE(_xlfn.MAXIFS('OWNERSHIP 1%'!$V$2:$V$10000,'OWNERSHIP 1%'!$B$2:$B$10000,$A510,'OWNERSHIP 1%'!$U$2:$U$10000,1)),2),"")</f>
        <v>90.62</v>
      </c>
      <c r="E510" s="27">
        <f>IFERROR(ROUND(SUMIFS('OWNERSHIP 1%'!$V$2:$V$7159,'OWNERSHIP 1%'!$B$2:$B$7159,$A510,'OWNERSHIP 1%'!$U$2:$U$7159,1,'OWNERSHIP 1%'!$W$2:$W$7159,"&lt;=3"),2),"")</f>
        <v>95.66</v>
      </c>
      <c r="F510" s="27" cm="1">
        <f t="array" ref="F510">IFERROR(SUMPRODUCT(('OWNERSHIP 1%'!$B$2:$B$10000=$A510)*('OWNERSHIP 1%'!$U$2:$U$10000=1)*('OWNERSHIP 1%'!$V$2:$V$10000&gt;=1)),0)</f>
        <v>3</v>
      </c>
      <c r="G510" s="27">
        <f t="shared" si="23"/>
        <v>88</v>
      </c>
      <c r="H510" s="27" t="str">
        <f t="shared" si="24"/>
        <v>Mayoritas</v>
      </c>
      <c r="I510" s="27" t="str">
        <f t="shared" si="25"/>
        <v>Tinggi</v>
      </c>
    </row>
    <row r="511" spans="1:9" x14ac:dyDescent="0.25">
      <c r="A511" s="27" t="str">
        <f>" "&amp;'TICKER LIST'!B511</f>
        <v xml:space="preserve"> KONI</v>
      </c>
      <c r="B511" s="27">
        <f>IFERROR(ROUND(MAX(0,MIN(100,100-SUMIFS('OWNERSHIP 1%'!$V$2:$V$10000,'OWNERSHIP 1%'!$B$2:$B$10000,$A511,'OWNERSHIP 1%'!$U$2:$U$10000,1))),2),"")</f>
        <v>0.99</v>
      </c>
      <c r="C511" s="27" cm="1">
        <f t="array" ref="C511">IFERROR(ROUND(SUMPRODUCT(('OWNERSHIP 1%'!$B$2:$B$10000=$A511)*('OWNERSHIP 1%'!$U$2:$U$10000=1)*('OWNERSHIP 1%'!$V$2:$V$10000)^2),0),"")</f>
        <v>1633</v>
      </c>
      <c r="D511" s="27">
        <f>IFERROR(ROUND(_xlfn.SINGLE(_xlfn.MAXIFS('OWNERSHIP 1%'!$V$2:$V$10000,'OWNERSHIP 1%'!$B$2:$B$10000,$A511,'OWNERSHIP 1%'!$U$2:$U$10000,1)),2),"")</f>
        <v>31.26</v>
      </c>
      <c r="E511" s="27">
        <f>IFERROR(ROUND(SUMIFS('OWNERSHIP 1%'!$V$2:$V$7159,'OWNERSHIP 1%'!$B$2:$B$7159,$A511,'OWNERSHIP 1%'!$U$2:$U$7159,1,'OWNERSHIP 1%'!$W$2:$W$7159,"&lt;=3"),2),"")</f>
        <v>58.62</v>
      </c>
      <c r="F511" s="27" cm="1">
        <f t="array" ref="F511">IFERROR(SUMPRODUCT(('OWNERSHIP 1%'!$B$2:$B$10000=$A511)*('OWNERSHIP 1%'!$U$2:$U$10000=1)*('OWNERSHIP 1%'!$V$2:$V$10000&gt;=1)),0)</f>
        <v>13</v>
      </c>
      <c r="G511" s="27">
        <f t="shared" si="23"/>
        <v>35</v>
      </c>
      <c r="H511" s="27" t="str">
        <f t="shared" si="24"/>
        <v>Moderat</v>
      </c>
      <c r="I511" s="27" t="str">
        <f t="shared" si="25"/>
        <v>Sedang</v>
      </c>
    </row>
    <row r="512" spans="1:9" x14ac:dyDescent="0.25">
      <c r="A512" s="27" t="str">
        <f>" "&amp;'TICKER LIST'!B512</f>
        <v xml:space="preserve"> KOPI</v>
      </c>
      <c r="B512" s="27">
        <f>IFERROR(ROUND(MAX(0,MIN(100,100-SUMIFS('OWNERSHIP 1%'!$V$2:$V$10000,'OWNERSHIP 1%'!$B$2:$B$10000,$A512,'OWNERSHIP 1%'!$U$2:$U$10000,1))),2),"")</f>
        <v>6.85</v>
      </c>
      <c r="C512" s="27" cm="1">
        <f t="array" ref="C512">IFERROR(ROUND(SUMPRODUCT(('OWNERSHIP 1%'!$B$2:$B$10000=$A512)*('OWNERSHIP 1%'!$U$2:$U$10000=1)*('OWNERSHIP 1%'!$V$2:$V$10000)^2),0),"")</f>
        <v>5435</v>
      </c>
      <c r="D512" s="27">
        <f>IFERROR(ROUND(_xlfn.SINGLE(_xlfn.MAXIFS('OWNERSHIP 1%'!$V$2:$V$10000,'OWNERSHIP 1%'!$B$2:$B$10000,$A512,'OWNERSHIP 1%'!$U$2:$U$10000,1)),2),"")</f>
        <v>72.86</v>
      </c>
      <c r="E512" s="27">
        <f>IFERROR(ROUND(SUMIFS('OWNERSHIP 1%'!$V$2:$V$7159,'OWNERSHIP 1%'!$B$2:$B$7159,$A512,'OWNERSHIP 1%'!$U$2:$U$7159,1,'OWNERSHIP 1%'!$W$2:$W$7159,"&lt;=3"),2),"")</f>
        <v>87.39</v>
      </c>
      <c r="F512" s="27" cm="1">
        <f t="array" ref="F512">IFERROR(SUMPRODUCT(('OWNERSHIP 1%'!$B$2:$B$10000=$A512)*('OWNERSHIP 1%'!$U$2:$U$10000=1)*('OWNERSHIP 1%'!$V$2:$V$10000&gt;=1)),0)</f>
        <v>5</v>
      </c>
      <c r="G512" s="27">
        <f t="shared" si="23"/>
        <v>71</v>
      </c>
      <c r="H512" s="27" t="str">
        <f t="shared" si="24"/>
        <v>Mayoritas</v>
      </c>
      <c r="I512" s="27" t="str">
        <f t="shared" si="25"/>
        <v>Tinggi</v>
      </c>
    </row>
    <row r="513" spans="1:9" x14ac:dyDescent="0.25">
      <c r="A513" s="27" t="str">
        <f>" "&amp;'TICKER LIST'!B513</f>
        <v xml:space="preserve"> KPIG</v>
      </c>
      <c r="B513" s="27">
        <f>IFERROR(ROUND(MAX(0,MIN(100,100-SUMIFS('OWNERSHIP 1%'!$V$2:$V$10000,'OWNERSHIP 1%'!$B$2:$B$10000,$A513,'OWNERSHIP 1%'!$U$2:$U$10000,1))),2),"")</f>
        <v>21.24</v>
      </c>
      <c r="C513" s="27" cm="1">
        <f t="array" ref="C513">IFERROR(ROUND(SUMPRODUCT(('OWNERSHIP 1%'!$B$2:$B$10000=$A513)*('OWNERSHIP 1%'!$U$2:$U$10000=1)*('OWNERSHIP 1%'!$V$2:$V$10000)^2),0),"")</f>
        <v>733</v>
      </c>
      <c r="D513" s="27">
        <f>IFERROR(ROUND(_xlfn.SINGLE(_xlfn.MAXIFS('OWNERSHIP 1%'!$V$2:$V$10000,'OWNERSHIP 1%'!$B$2:$B$10000,$A513,'OWNERSHIP 1%'!$U$2:$U$10000,1)),2),"")</f>
        <v>17.010000000000002</v>
      </c>
      <c r="E513" s="27">
        <f>IFERROR(ROUND(SUMIFS('OWNERSHIP 1%'!$V$2:$V$7159,'OWNERSHIP 1%'!$B$2:$B$7159,$A513,'OWNERSHIP 1%'!$U$2:$U$7159,1,'OWNERSHIP 1%'!$W$2:$W$7159,"&lt;=3"),2),"")</f>
        <v>41.16</v>
      </c>
      <c r="F513" s="27" cm="1">
        <f t="array" ref="F513">IFERROR(SUMPRODUCT(('OWNERSHIP 1%'!$B$2:$B$10000=$A513)*('OWNERSHIP 1%'!$U$2:$U$10000=1)*('OWNERSHIP 1%'!$V$2:$V$10000&gt;=1)),0)</f>
        <v>17</v>
      </c>
      <c r="G513" s="27">
        <f t="shared" si="23"/>
        <v>21</v>
      </c>
      <c r="H513" s="27" t="str">
        <f t="shared" si="24"/>
        <v>Moderat</v>
      </c>
      <c r="I513" s="27" t="str">
        <f t="shared" si="25"/>
        <v>Rendah</v>
      </c>
    </row>
    <row r="514" spans="1:9" x14ac:dyDescent="0.25">
      <c r="A514" s="27" t="str">
        <f>" "&amp;'TICKER LIST'!B514</f>
        <v xml:space="preserve"> KRAS</v>
      </c>
      <c r="B514" s="27">
        <f>IFERROR(ROUND(MAX(0,MIN(100,100-SUMIFS('OWNERSHIP 1%'!$V$2:$V$10000,'OWNERSHIP 1%'!$B$2:$B$10000,$A514,'OWNERSHIP 1%'!$U$2:$U$10000,1))),2),"")</f>
        <v>17.03</v>
      </c>
      <c r="C514" s="27" cm="1">
        <f t="array" ref="C514">IFERROR(ROUND(SUMPRODUCT(('OWNERSHIP 1%'!$B$2:$B$10000=$A514)*('OWNERSHIP 1%'!$U$2:$U$10000=1)*('OWNERSHIP 1%'!$V$2:$V$10000)^2),0),"")</f>
        <v>6277</v>
      </c>
      <c r="D514" s="27">
        <f>IFERROR(ROUND(_xlfn.SINGLE(_xlfn.MAXIFS('OWNERSHIP 1%'!$V$2:$V$10000,'OWNERSHIP 1%'!$B$2:$B$10000,$A514,'OWNERSHIP 1%'!$U$2:$U$10000,1)),2),"")</f>
        <v>79.2</v>
      </c>
      <c r="E514" s="27">
        <f>IFERROR(ROUND(SUMIFS('OWNERSHIP 1%'!$V$2:$V$7159,'OWNERSHIP 1%'!$B$2:$B$7159,$A514,'OWNERSHIP 1%'!$U$2:$U$7159,1,'OWNERSHIP 1%'!$W$2:$W$7159,"&lt;=3"),2),"")</f>
        <v>81.739999999999995</v>
      </c>
      <c r="F514" s="27" cm="1">
        <f t="array" ref="F514">IFERROR(SUMPRODUCT(('OWNERSHIP 1%'!$B$2:$B$10000=$A514)*('OWNERSHIP 1%'!$U$2:$U$10000=1)*('OWNERSHIP 1%'!$V$2:$V$10000&gt;=1)),0)</f>
        <v>4</v>
      </c>
      <c r="G514" s="27">
        <f t="shared" si="23"/>
        <v>74</v>
      </c>
      <c r="H514" s="27" t="str">
        <f t="shared" si="24"/>
        <v>Mayoritas</v>
      </c>
      <c r="I514" s="27" t="str">
        <f t="shared" si="25"/>
        <v>Tinggi</v>
      </c>
    </row>
    <row r="515" spans="1:9" x14ac:dyDescent="0.25">
      <c r="A515" s="27" t="str">
        <f>" "&amp;'TICKER LIST'!B515</f>
        <v xml:space="preserve"> KREN</v>
      </c>
      <c r="B515" s="27">
        <f>IFERROR(ROUND(MAX(0,MIN(100,100-SUMIFS('OWNERSHIP 1%'!$V$2:$V$10000,'OWNERSHIP 1%'!$B$2:$B$10000,$A515,'OWNERSHIP 1%'!$U$2:$U$10000,1))),2),"")</f>
        <v>44.47</v>
      </c>
      <c r="C515" s="27" cm="1">
        <f t="array" ref="C515">IFERROR(ROUND(SUMPRODUCT(('OWNERSHIP 1%'!$B$2:$B$10000=$A515)*('OWNERSHIP 1%'!$U$2:$U$10000=1)*('OWNERSHIP 1%'!$V$2:$V$10000)^2),0),"")</f>
        <v>397</v>
      </c>
      <c r="D515" s="27">
        <f>IFERROR(ROUND(_xlfn.SINGLE(_xlfn.MAXIFS('OWNERSHIP 1%'!$V$2:$V$10000,'OWNERSHIP 1%'!$B$2:$B$10000,$A515,'OWNERSHIP 1%'!$U$2:$U$10000,1)),2),"")</f>
        <v>13.77</v>
      </c>
      <c r="E515" s="27">
        <f>IFERROR(ROUND(SUMIFS('OWNERSHIP 1%'!$V$2:$V$7159,'OWNERSHIP 1%'!$B$2:$B$7159,$A515,'OWNERSHIP 1%'!$U$2:$U$7159,1,'OWNERSHIP 1%'!$W$2:$W$7159,"&lt;=3"),2),"")</f>
        <v>28.34</v>
      </c>
      <c r="F515" s="27" cm="1">
        <f t="array" ref="F515">IFERROR(SUMPRODUCT(('OWNERSHIP 1%'!$B$2:$B$10000=$A515)*('OWNERSHIP 1%'!$U$2:$U$10000=1)*('OWNERSHIP 1%'!$V$2:$V$10000&gt;=1)),0)</f>
        <v>13</v>
      </c>
      <c r="G515" s="27">
        <f t="shared" ref="G515:G578" si="26">IFERROR(ROUND(((C515/10000)*0.45+(E515/100)*0.35+IF(F515=0,0,MAX(0,MIN(1,(20-F515)/19)))*0.2)*100,0),"")</f>
        <v>19</v>
      </c>
      <c r="H515" s="27" t="str">
        <f t="shared" ref="H515:H578" si="27">IF(B515="","",IF(D515&gt;=50,"Mayoritas",IF(E515&gt;=70,"Terkonsentrasi",IF(E515&gt;=60,"Oligopoli",IF(E515&lt;=40,"Tersebar","Moderat")))))</f>
        <v>Tersebar</v>
      </c>
      <c r="I515" s="27" t="str">
        <f t="shared" ref="I515:I578" si="28">IF(G515="","",IF(G515&lt;=25,"Rendah",IF(G515&lt;=55,"Sedang","Tinggi")))</f>
        <v>Rendah</v>
      </c>
    </row>
    <row r="516" spans="1:9" x14ac:dyDescent="0.25">
      <c r="A516" s="27" t="str">
        <f>" "&amp;'TICKER LIST'!B516</f>
        <v xml:space="preserve"> LAPD</v>
      </c>
      <c r="B516" s="27">
        <f>IFERROR(ROUND(MAX(0,MIN(100,100-SUMIFS('OWNERSHIP 1%'!$V$2:$V$10000,'OWNERSHIP 1%'!$B$2:$B$10000,$A516,'OWNERSHIP 1%'!$U$2:$U$10000,1))),2),"")</f>
        <v>35.39</v>
      </c>
      <c r="C516" s="27" cm="1">
        <f t="array" ref="C516">IFERROR(ROUND(SUMPRODUCT(('OWNERSHIP 1%'!$B$2:$B$10000=$A516)*('OWNERSHIP 1%'!$U$2:$U$10000=1)*('OWNERSHIP 1%'!$V$2:$V$10000)^2),0),"")</f>
        <v>2642</v>
      </c>
      <c r="D516" s="27">
        <f>IFERROR(ROUND(_xlfn.SINGLE(_xlfn.MAXIFS('OWNERSHIP 1%'!$V$2:$V$10000,'OWNERSHIP 1%'!$B$2:$B$10000,$A516,'OWNERSHIP 1%'!$U$2:$U$10000,1)),2),"")</f>
        <v>51</v>
      </c>
      <c r="E516" s="27">
        <f>IFERROR(ROUND(SUMIFS('OWNERSHIP 1%'!$V$2:$V$7159,'OWNERSHIP 1%'!$B$2:$B$7159,$A516,'OWNERSHIP 1%'!$U$2:$U$7159,1,'OWNERSHIP 1%'!$W$2:$W$7159,"&lt;=3"),2),"")</f>
        <v>58.94</v>
      </c>
      <c r="F516" s="27" cm="1">
        <f t="array" ref="F516">IFERROR(SUMPRODUCT(('OWNERSHIP 1%'!$B$2:$B$10000=$A516)*('OWNERSHIP 1%'!$U$2:$U$10000=1)*('OWNERSHIP 1%'!$V$2:$V$10000&gt;=1)),0)</f>
        <v>7</v>
      </c>
      <c r="G516" s="27">
        <f t="shared" si="26"/>
        <v>46</v>
      </c>
      <c r="H516" s="27" t="str">
        <f t="shared" si="27"/>
        <v>Mayoritas</v>
      </c>
      <c r="I516" s="27" t="str">
        <f t="shared" si="28"/>
        <v>Sedang</v>
      </c>
    </row>
    <row r="517" spans="1:9" x14ac:dyDescent="0.25">
      <c r="A517" s="27" t="str">
        <f>" "&amp;'TICKER LIST'!B517</f>
        <v xml:space="preserve"> LCGP</v>
      </c>
      <c r="B517" s="27">
        <f>IFERROR(ROUND(MAX(0,MIN(100,100-SUMIFS('OWNERSHIP 1%'!$V$2:$V$10000,'OWNERSHIP 1%'!$B$2:$B$10000,$A517,'OWNERSHIP 1%'!$U$2:$U$10000,1))),2),"")</f>
        <v>25.76</v>
      </c>
      <c r="C517" s="27" cm="1">
        <f t="array" ref="C517">IFERROR(ROUND(SUMPRODUCT(('OWNERSHIP 1%'!$B$2:$B$10000=$A517)*('OWNERSHIP 1%'!$U$2:$U$10000=1)*('OWNERSHIP 1%'!$V$2:$V$10000)^2),0),"")</f>
        <v>349</v>
      </c>
      <c r="D517" s="27">
        <f>IFERROR(ROUND(_xlfn.SINGLE(_xlfn.MAXIFS('OWNERSHIP 1%'!$V$2:$V$10000,'OWNERSHIP 1%'!$B$2:$B$10000,$A517,'OWNERSHIP 1%'!$U$2:$U$10000,1)),2),"")</f>
        <v>8.74</v>
      </c>
      <c r="E517" s="27">
        <f>IFERROR(ROUND(SUMIFS('OWNERSHIP 1%'!$V$2:$V$7159,'OWNERSHIP 1%'!$B$2:$B$7159,$A517,'OWNERSHIP 1%'!$U$2:$U$7159,1,'OWNERSHIP 1%'!$W$2:$W$7159,"&lt;=3"),2),"")</f>
        <v>21.6</v>
      </c>
      <c r="F517" s="27" cm="1">
        <f t="array" ref="F517">IFERROR(SUMPRODUCT(('OWNERSHIP 1%'!$B$2:$B$10000=$A517)*('OWNERSHIP 1%'!$U$2:$U$10000=1)*('OWNERSHIP 1%'!$V$2:$V$10000&gt;=1)),0)</f>
        <v>21</v>
      </c>
      <c r="G517" s="27">
        <f t="shared" si="26"/>
        <v>9</v>
      </c>
      <c r="H517" s="27" t="str">
        <f t="shared" si="27"/>
        <v>Tersebar</v>
      </c>
      <c r="I517" s="27" t="str">
        <f t="shared" si="28"/>
        <v>Rendah</v>
      </c>
    </row>
    <row r="518" spans="1:9" x14ac:dyDescent="0.25">
      <c r="A518" s="27" t="str">
        <f>" "&amp;'TICKER LIST'!B518</f>
        <v xml:space="preserve"> LEAD</v>
      </c>
      <c r="B518" s="27">
        <f>IFERROR(ROUND(MAX(0,MIN(100,100-SUMIFS('OWNERSHIP 1%'!$V$2:$V$10000,'OWNERSHIP 1%'!$B$2:$B$10000,$A518,'OWNERSHIP 1%'!$U$2:$U$10000,1))),2),"")</f>
        <v>27.89</v>
      </c>
      <c r="C518" s="27" cm="1">
        <f t="array" ref="C518">IFERROR(ROUND(SUMPRODUCT(('OWNERSHIP 1%'!$B$2:$B$10000=$A518)*('OWNERSHIP 1%'!$U$2:$U$10000=1)*('OWNERSHIP 1%'!$V$2:$V$10000)^2),0),"")</f>
        <v>1150</v>
      </c>
      <c r="D518" s="27">
        <f>IFERROR(ROUND(_xlfn.SINGLE(_xlfn.MAXIFS('OWNERSHIP 1%'!$V$2:$V$10000,'OWNERSHIP 1%'!$B$2:$B$10000,$A518,'OWNERSHIP 1%'!$U$2:$U$10000,1)),2),"")</f>
        <v>23.19</v>
      </c>
      <c r="E518" s="27">
        <f>IFERROR(ROUND(SUMIFS('OWNERSHIP 1%'!$V$2:$V$7159,'OWNERSHIP 1%'!$B$2:$B$7159,$A518,'OWNERSHIP 1%'!$U$2:$U$7159,1,'OWNERSHIP 1%'!$W$2:$W$7159,"&lt;=3"),2),"")</f>
        <v>51.05</v>
      </c>
      <c r="F518" s="27" cm="1">
        <f t="array" ref="F518">IFERROR(SUMPRODUCT(('OWNERSHIP 1%'!$B$2:$B$10000=$A518)*('OWNERSHIP 1%'!$U$2:$U$10000=1)*('OWNERSHIP 1%'!$V$2:$V$10000&gt;=1)),0)</f>
        <v>10</v>
      </c>
      <c r="G518" s="27">
        <f t="shared" si="26"/>
        <v>34</v>
      </c>
      <c r="H518" s="27" t="str">
        <f t="shared" si="27"/>
        <v>Moderat</v>
      </c>
      <c r="I518" s="27" t="str">
        <f t="shared" si="28"/>
        <v>Sedang</v>
      </c>
    </row>
    <row r="519" spans="1:9" x14ac:dyDescent="0.25">
      <c r="A519" s="27" t="str">
        <f>" "&amp;'TICKER LIST'!B519</f>
        <v xml:space="preserve"> LINK</v>
      </c>
      <c r="B519" s="27">
        <f>IFERROR(ROUND(MAX(0,MIN(100,100-SUMIFS('OWNERSHIP 1%'!$V$2:$V$10000,'OWNERSHIP 1%'!$B$2:$B$10000,$A519,'OWNERSHIP 1%'!$U$2:$U$10000,1))),2),"")</f>
        <v>0.46</v>
      </c>
      <c r="C519" s="27" cm="1">
        <f t="array" ref="C519">IFERROR(ROUND(SUMPRODUCT(('OWNERSHIP 1%'!$B$2:$B$10000=$A519)*('OWNERSHIP 1%'!$U$2:$U$10000=1)*('OWNERSHIP 1%'!$V$2:$V$10000)^2),0),"")</f>
        <v>5223</v>
      </c>
      <c r="D519" s="27">
        <f>IFERROR(ROUND(_xlfn.SINGLE(_xlfn.MAXIFS('OWNERSHIP 1%'!$V$2:$V$10000,'OWNERSHIP 1%'!$B$2:$B$10000,$A519,'OWNERSHIP 1%'!$U$2:$U$10000,1)),2),"")</f>
        <v>69.38</v>
      </c>
      <c r="E519" s="27">
        <f>IFERROR(ROUND(SUMIFS('OWNERSHIP 1%'!$V$2:$V$7159,'OWNERSHIP 1%'!$B$2:$B$7159,$A519,'OWNERSHIP 1%'!$U$2:$U$7159,1,'OWNERSHIP 1%'!$W$2:$W$7159,"&lt;=3"),2),"")</f>
        <v>93.36</v>
      </c>
      <c r="F519" s="27" cm="1">
        <f t="array" ref="F519">IFERROR(SUMPRODUCT(('OWNERSHIP 1%'!$B$2:$B$10000=$A519)*('OWNERSHIP 1%'!$U$2:$U$10000=1)*('OWNERSHIP 1%'!$V$2:$V$10000&gt;=1)),0)</f>
        <v>6</v>
      </c>
      <c r="G519" s="27">
        <f t="shared" si="26"/>
        <v>71</v>
      </c>
      <c r="H519" s="27" t="str">
        <f t="shared" si="27"/>
        <v>Mayoritas</v>
      </c>
      <c r="I519" s="27" t="str">
        <f t="shared" si="28"/>
        <v>Tinggi</v>
      </c>
    </row>
    <row r="520" spans="1:9" x14ac:dyDescent="0.25">
      <c r="A520" s="27" t="str">
        <f>" "&amp;'TICKER LIST'!B520</f>
        <v xml:space="preserve"> LION</v>
      </c>
      <c r="B520" s="27">
        <f>IFERROR(ROUND(MAX(0,MIN(100,100-SUMIFS('OWNERSHIP 1%'!$V$2:$V$10000,'OWNERSHIP 1%'!$B$2:$B$10000,$A520,'OWNERSHIP 1%'!$U$2:$U$10000,1))),2),"")</f>
        <v>7.5</v>
      </c>
      <c r="C520" s="27" cm="1">
        <f t="array" ref="C520">IFERROR(ROUND(SUMPRODUCT(('OWNERSHIP 1%'!$B$2:$B$10000=$A520)*('OWNERSHIP 1%'!$U$2:$U$10000=1)*('OWNERSHIP 1%'!$V$2:$V$10000)^2),0),"")</f>
        <v>1809</v>
      </c>
      <c r="D520" s="27">
        <f>IFERROR(ROUND(_xlfn.SINGLE(_xlfn.MAXIFS('OWNERSHIP 1%'!$V$2:$V$10000,'OWNERSHIP 1%'!$B$2:$B$10000,$A520,'OWNERSHIP 1%'!$U$2:$U$10000,1)),2),"")</f>
        <v>28.85</v>
      </c>
      <c r="E520" s="27">
        <f>IFERROR(ROUND(SUMIFS('OWNERSHIP 1%'!$V$2:$V$7159,'OWNERSHIP 1%'!$B$2:$B$7159,$A520,'OWNERSHIP 1%'!$U$2:$U$7159,1,'OWNERSHIP 1%'!$W$2:$W$7159,"&lt;=3"),2),"")</f>
        <v>62.58</v>
      </c>
      <c r="F520" s="27" cm="1">
        <f t="array" ref="F520">IFERROR(SUMPRODUCT(('OWNERSHIP 1%'!$B$2:$B$10000=$A520)*('OWNERSHIP 1%'!$U$2:$U$10000=1)*('OWNERSHIP 1%'!$V$2:$V$10000&gt;=1)),0)</f>
        <v>12</v>
      </c>
      <c r="G520" s="27">
        <f t="shared" si="26"/>
        <v>38</v>
      </c>
      <c r="H520" s="27" t="str">
        <f t="shared" si="27"/>
        <v>Oligopoli</v>
      </c>
      <c r="I520" s="27" t="str">
        <f t="shared" si="28"/>
        <v>Sedang</v>
      </c>
    </row>
    <row r="521" spans="1:9" x14ac:dyDescent="0.25">
      <c r="A521" s="27" t="str">
        <f>" "&amp;'TICKER LIST'!B521</f>
        <v xml:space="preserve"> LMAS</v>
      </c>
      <c r="B521" s="27">
        <f>IFERROR(ROUND(MAX(0,MIN(100,100-SUMIFS('OWNERSHIP 1%'!$V$2:$V$10000,'OWNERSHIP 1%'!$B$2:$B$10000,$A521,'OWNERSHIP 1%'!$U$2:$U$10000,1))),2),"")</f>
        <v>69.86</v>
      </c>
      <c r="C521" s="27" cm="1">
        <f t="array" ref="C521">IFERROR(ROUND(SUMPRODUCT(('OWNERSHIP 1%'!$B$2:$B$10000=$A521)*('OWNERSHIP 1%'!$U$2:$U$10000=1)*('OWNERSHIP 1%'!$V$2:$V$10000)^2),0),"")</f>
        <v>165</v>
      </c>
      <c r="D521" s="27">
        <f>IFERROR(ROUND(_xlfn.SINGLE(_xlfn.MAXIFS('OWNERSHIP 1%'!$V$2:$V$10000,'OWNERSHIP 1%'!$B$2:$B$10000,$A521,'OWNERSHIP 1%'!$U$2:$U$10000,1)),2),"")</f>
        <v>7.46</v>
      </c>
      <c r="E521" s="27">
        <f>IFERROR(ROUND(SUMIFS('OWNERSHIP 1%'!$V$2:$V$7159,'OWNERSHIP 1%'!$B$2:$B$7159,$A521,'OWNERSHIP 1%'!$U$2:$U$7159,1,'OWNERSHIP 1%'!$W$2:$W$7159,"&lt;=3"),2),"")</f>
        <v>21.22</v>
      </c>
      <c r="F521" s="27" cm="1">
        <f t="array" ref="F521">IFERROR(SUMPRODUCT(('OWNERSHIP 1%'!$B$2:$B$10000=$A521)*('OWNERSHIP 1%'!$U$2:$U$10000=1)*('OWNERSHIP 1%'!$V$2:$V$10000&gt;=1)),0)</f>
        <v>9</v>
      </c>
      <c r="G521" s="27">
        <f t="shared" si="26"/>
        <v>20</v>
      </c>
      <c r="H521" s="27" t="str">
        <f t="shared" si="27"/>
        <v>Tersebar</v>
      </c>
      <c r="I521" s="27" t="str">
        <f t="shared" si="28"/>
        <v>Rendah</v>
      </c>
    </row>
    <row r="522" spans="1:9" x14ac:dyDescent="0.25">
      <c r="A522" s="27" t="str">
        <f>" "&amp;'TICKER LIST'!B522</f>
        <v xml:space="preserve"> LMPI</v>
      </c>
      <c r="B522" s="27">
        <f>IFERROR(ROUND(MAX(0,MIN(100,100-SUMIFS('OWNERSHIP 1%'!$V$2:$V$10000,'OWNERSHIP 1%'!$B$2:$B$10000,$A522,'OWNERSHIP 1%'!$U$2:$U$10000,1))),2),"")</f>
        <v>3.06</v>
      </c>
      <c r="C522" s="27" cm="1">
        <f t="array" ref="C522">IFERROR(ROUND(SUMPRODUCT(('OWNERSHIP 1%'!$B$2:$B$10000=$A522)*('OWNERSHIP 1%'!$U$2:$U$10000=1)*('OWNERSHIP 1%'!$V$2:$V$10000)^2),0),"")</f>
        <v>2599</v>
      </c>
      <c r="D522" s="27">
        <f>IFERROR(ROUND(_xlfn.SINGLE(_xlfn.MAXIFS('OWNERSHIP 1%'!$V$2:$V$10000,'OWNERSHIP 1%'!$B$2:$B$10000,$A522,'OWNERSHIP 1%'!$U$2:$U$10000,1)),2),"")</f>
        <v>38.24</v>
      </c>
      <c r="E522" s="27">
        <f>IFERROR(ROUND(SUMIFS('OWNERSHIP 1%'!$V$2:$V$7159,'OWNERSHIP 1%'!$B$2:$B$7159,$A522,'OWNERSHIP 1%'!$U$2:$U$7159,1,'OWNERSHIP 1%'!$W$2:$W$7159,"&lt;=3"),2),"")</f>
        <v>81.400000000000006</v>
      </c>
      <c r="F522" s="27" cm="1">
        <f t="array" ref="F522">IFERROR(SUMPRODUCT(('OWNERSHIP 1%'!$B$2:$B$10000=$A522)*('OWNERSHIP 1%'!$U$2:$U$10000=1)*('OWNERSHIP 1%'!$V$2:$V$10000&gt;=1)),0)</f>
        <v>8</v>
      </c>
      <c r="G522" s="27">
        <f t="shared" si="26"/>
        <v>53</v>
      </c>
      <c r="H522" s="27" t="str">
        <f t="shared" si="27"/>
        <v>Terkonsentrasi</v>
      </c>
      <c r="I522" s="27" t="str">
        <f t="shared" si="28"/>
        <v>Sedang</v>
      </c>
    </row>
    <row r="523" spans="1:9" x14ac:dyDescent="0.25">
      <c r="A523" s="27" t="str">
        <f>" "&amp;'TICKER LIST'!B523</f>
        <v xml:space="preserve"> LMSH</v>
      </c>
      <c r="B523" s="27">
        <f>IFERROR(ROUND(MAX(0,MIN(100,100-SUMIFS('OWNERSHIP 1%'!$V$2:$V$10000,'OWNERSHIP 1%'!$B$2:$B$10000,$A523,'OWNERSHIP 1%'!$U$2:$U$10000,1))),2),"")</f>
        <v>9.77</v>
      </c>
      <c r="C523" s="27" cm="1">
        <f t="array" ref="C523">IFERROR(ROUND(SUMPRODUCT(('OWNERSHIP 1%'!$B$2:$B$10000=$A523)*('OWNERSHIP 1%'!$U$2:$U$10000=1)*('OWNERSHIP 1%'!$V$2:$V$10000)^2),0),"")</f>
        <v>1035</v>
      </c>
      <c r="D523" s="27">
        <f>IFERROR(ROUND(_xlfn.SINGLE(_xlfn.MAXIFS('OWNERSHIP 1%'!$V$2:$V$10000,'OWNERSHIP 1%'!$B$2:$B$10000,$A523,'OWNERSHIP 1%'!$U$2:$U$10000,1)),2),"")</f>
        <v>25.55</v>
      </c>
      <c r="E523" s="27">
        <f>IFERROR(ROUND(SUMIFS('OWNERSHIP 1%'!$V$2:$V$7159,'OWNERSHIP 1%'!$B$2:$B$7159,$A523,'OWNERSHIP 1%'!$U$2:$U$7159,1,'OWNERSHIP 1%'!$W$2:$W$7159,"&lt;=3"),2),"")</f>
        <v>46.19</v>
      </c>
      <c r="F523" s="27" cm="1">
        <f t="array" ref="F523">IFERROR(SUMPRODUCT(('OWNERSHIP 1%'!$B$2:$B$10000=$A523)*('OWNERSHIP 1%'!$U$2:$U$10000=1)*('OWNERSHIP 1%'!$V$2:$V$10000&gt;=1)),0)</f>
        <v>16</v>
      </c>
      <c r="G523" s="27">
        <f t="shared" si="26"/>
        <v>25</v>
      </c>
      <c r="H523" s="27" t="str">
        <f t="shared" si="27"/>
        <v>Moderat</v>
      </c>
      <c r="I523" s="27" t="str">
        <f t="shared" si="28"/>
        <v>Rendah</v>
      </c>
    </row>
    <row r="524" spans="1:9" x14ac:dyDescent="0.25">
      <c r="A524" s="27" t="str">
        <f>" "&amp;'TICKER LIST'!B524</f>
        <v xml:space="preserve"> LPCK</v>
      </c>
      <c r="B524" s="27">
        <f>IFERROR(ROUND(MAX(0,MIN(100,100-SUMIFS('OWNERSHIP 1%'!$V$2:$V$10000,'OWNERSHIP 1%'!$B$2:$B$10000,$A524,'OWNERSHIP 1%'!$U$2:$U$10000,1))),2),"")</f>
        <v>11</v>
      </c>
      <c r="C524" s="27" cm="1">
        <f t="array" ref="C524">IFERROR(ROUND(SUMPRODUCT(('OWNERSHIP 1%'!$B$2:$B$10000=$A524)*('OWNERSHIP 1%'!$U$2:$U$10000=1)*('OWNERSHIP 1%'!$V$2:$V$10000)^2),0),"")</f>
        <v>7921</v>
      </c>
      <c r="D524" s="27">
        <f>IFERROR(ROUND(_xlfn.SINGLE(_xlfn.MAXIFS('OWNERSHIP 1%'!$V$2:$V$10000,'OWNERSHIP 1%'!$B$2:$B$10000,$A524,'OWNERSHIP 1%'!$U$2:$U$10000,1)),2),"")</f>
        <v>89</v>
      </c>
      <c r="E524" s="27">
        <f>IFERROR(ROUND(SUMIFS('OWNERSHIP 1%'!$V$2:$V$7159,'OWNERSHIP 1%'!$B$2:$B$7159,$A524,'OWNERSHIP 1%'!$U$2:$U$7159,1,'OWNERSHIP 1%'!$W$2:$W$7159,"&lt;=3"),2),"")</f>
        <v>89</v>
      </c>
      <c r="F524" s="27" cm="1">
        <f t="array" ref="F524">IFERROR(SUMPRODUCT(('OWNERSHIP 1%'!$B$2:$B$10000=$A524)*('OWNERSHIP 1%'!$U$2:$U$10000=1)*('OWNERSHIP 1%'!$V$2:$V$10000&gt;=1)),0)</f>
        <v>1</v>
      </c>
      <c r="G524" s="27">
        <f t="shared" si="26"/>
        <v>87</v>
      </c>
      <c r="H524" s="27" t="str">
        <f t="shared" si="27"/>
        <v>Mayoritas</v>
      </c>
      <c r="I524" s="27" t="str">
        <f t="shared" si="28"/>
        <v>Tinggi</v>
      </c>
    </row>
    <row r="525" spans="1:9" x14ac:dyDescent="0.25">
      <c r="A525" s="27" t="str">
        <f>" "&amp;'TICKER LIST'!B525</f>
        <v xml:space="preserve"> LPGI</v>
      </c>
      <c r="B525" s="27">
        <f>IFERROR(ROUND(MAX(0,MIN(100,100-SUMIFS('OWNERSHIP 1%'!$V$2:$V$10000,'OWNERSHIP 1%'!$B$2:$B$10000,$A525,'OWNERSHIP 1%'!$U$2:$U$10000,1))),2),"")</f>
        <v>2.64</v>
      </c>
      <c r="C525" s="27" cm="1">
        <f t="array" ref="C525">IFERROR(ROUND(SUMPRODUCT(('OWNERSHIP 1%'!$B$2:$B$10000=$A525)*('OWNERSHIP 1%'!$U$2:$U$10000=1)*('OWNERSHIP 1%'!$V$2:$V$10000)^2),0),"")</f>
        <v>4299</v>
      </c>
      <c r="D525" s="27">
        <f>IFERROR(ROUND(_xlfn.SINGLE(_xlfn.MAXIFS('OWNERSHIP 1%'!$V$2:$V$10000,'OWNERSHIP 1%'!$B$2:$B$10000,$A525,'OWNERSHIP 1%'!$U$2:$U$10000,1)),2),"")</f>
        <v>61.5</v>
      </c>
      <c r="E525" s="27">
        <f>IFERROR(ROUND(SUMIFS('OWNERSHIP 1%'!$V$2:$V$7159,'OWNERSHIP 1%'!$B$2:$B$7159,$A525,'OWNERSHIP 1%'!$U$2:$U$7159,1,'OWNERSHIP 1%'!$W$2:$W$7159,"&lt;=3"),2),"")</f>
        <v>92.46</v>
      </c>
      <c r="F525" s="27" cm="1">
        <f t="array" ref="F525">IFERROR(SUMPRODUCT(('OWNERSHIP 1%'!$B$2:$B$10000=$A525)*('OWNERSHIP 1%'!$U$2:$U$10000=1)*('OWNERSHIP 1%'!$V$2:$V$10000&gt;=1)),0)</f>
        <v>4</v>
      </c>
      <c r="G525" s="27">
        <f t="shared" si="26"/>
        <v>69</v>
      </c>
      <c r="H525" s="27" t="str">
        <f t="shared" si="27"/>
        <v>Mayoritas</v>
      </c>
      <c r="I525" s="27" t="str">
        <f t="shared" si="28"/>
        <v>Tinggi</v>
      </c>
    </row>
    <row r="526" spans="1:9" x14ac:dyDescent="0.25">
      <c r="A526" s="27" t="str">
        <f>" "&amp;'TICKER LIST'!B526</f>
        <v xml:space="preserve"> LPIN</v>
      </c>
      <c r="B526" s="27">
        <f>IFERROR(ROUND(MAX(0,MIN(100,100-SUMIFS('OWNERSHIP 1%'!$V$2:$V$10000,'OWNERSHIP 1%'!$B$2:$B$10000,$A526,'OWNERSHIP 1%'!$U$2:$U$10000,1))),2),"")</f>
        <v>11.22</v>
      </c>
      <c r="C526" s="27" cm="1">
        <f t="array" ref="C526">IFERROR(ROUND(SUMPRODUCT(('OWNERSHIP 1%'!$B$2:$B$10000=$A526)*('OWNERSHIP 1%'!$U$2:$U$10000=1)*('OWNERSHIP 1%'!$V$2:$V$10000)^2),0),"")</f>
        <v>6695</v>
      </c>
      <c r="D526" s="27">
        <f>IFERROR(ROUND(_xlfn.SINGLE(_xlfn.MAXIFS('OWNERSHIP 1%'!$V$2:$V$10000,'OWNERSHIP 1%'!$B$2:$B$10000,$A526,'OWNERSHIP 1%'!$U$2:$U$10000,1)),2),"")</f>
        <v>81.709999999999994</v>
      </c>
      <c r="E526" s="27">
        <f>IFERROR(ROUND(SUMIFS('OWNERSHIP 1%'!$V$2:$V$7159,'OWNERSHIP 1%'!$B$2:$B$7159,$A526,'OWNERSHIP 1%'!$U$2:$U$7159,1,'OWNERSHIP 1%'!$W$2:$W$7159,"&lt;=3"),2),"")</f>
        <v>87.37</v>
      </c>
      <c r="F526" s="27" cm="1">
        <f t="array" ref="F526">IFERROR(SUMPRODUCT(('OWNERSHIP 1%'!$B$2:$B$10000=$A526)*('OWNERSHIP 1%'!$U$2:$U$10000=1)*('OWNERSHIP 1%'!$V$2:$V$10000&gt;=1)),0)</f>
        <v>4</v>
      </c>
      <c r="G526" s="27">
        <f t="shared" si="26"/>
        <v>78</v>
      </c>
      <c r="H526" s="27" t="str">
        <f t="shared" si="27"/>
        <v>Mayoritas</v>
      </c>
      <c r="I526" s="27" t="str">
        <f t="shared" si="28"/>
        <v>Tinggi</v>
      </c>
    </row>
    <row r="527" spans="1:9" x14ac:dyDescent="0.25">
      <c r="A527" s="27" t="str">
        <f>" "&amp;'TICKER LIST'!B527</f>
        <v xml:space="preserve"> LPKR</v>
      </c>
      <c r="B527" s="27">
        <f>IFERROR(ROUND(MAX(0,MIN(100,100-SUMIFS('OWNERSHIP 1%'!$V$2:$V$10000,'OWNERSHIP 1%'!$B$2:$B$10000,$A527,'OWNERSHIP 1%'!$U$2:$U$10000,1))),2),"")</f>
        <v>24.39</v>
      </c>
      <c r="C527" s="27" cm="1">
        <f t="array" ref="C527">IFERROR(ROUND(SUMPRODUCT(('OWNERSHIP 1%'!$B$2:$B$10000=$A527)*('OWNERSHIP 1%'!$U$2:$U$10000=1)*('OWNERSHIP 1%'!$V$2:$V$10000)^2),0),"")</f>
        <v>860</v>
      </c>
      <c r="D527" s="27">
        <f>IFERROR(ROUND(_xlfn.SINGLE(_xlfn.MAXIFS('OWNERSHIP 1%'!$V$2:$V$10000,'OWNERSHIP 1%'!$B$2:$B$10000,$A527,'OWNERSHIP 1%'!$U$2:$U$10000,1)),2),"")</f>
        <v>20.25</v>
      </c>
      <c r="E527" s="27">
        <f>IFERROR(ROUND(SUMIFS('OWNERSHIP 1%'!$V$2:$V$7159,'OWNERSHIP 1%'!$B$2:$B$7159,$A527,'OWNERSHIP 1%'!$U$2:$U$7159,1,'OWNERSHIP 1%'!$W$2:$W$7159,"&lt;=3"),2),"")</f>
        <v>46.53</v>
      </c>
      <c r="F527" s="27" cm="1">
        <f t="array" ref="F527">IFERROR(SUMPRODUCT(('OWNERSHIP 1%'!$B$2:$B$10000=$A527)*('OWNERSHIP 1%'!$U$2:$U$10000=1)*('OWNERSHIP 1%'!$V$2:$V$10000&gt;=1)),0)</f>
        <v>16</v>
      </c>
      <c r="G527" s="27">
        <f t="shared" si="26"/>
        <v>24</v>
      </c>
      <c r="H527" s="27" t="str">
        <f t="shared" si="27"/>
        <v>Moderat</v>
      </c>
      <c r="I527" s="27" t="str">
        <f t="shared" si="28"/>
        <v>Rendah</v>
      </c>
    </row>
    <row r="528" spans="1:9" x14ac:dyDescent="0.25">
      <c r="A528" s="27" t="str">
        <f>" "&amp;'TICKER LIST'!B528</f>
        <v xml:space="preserve"> LPLI</v>
      </c>
      <c r="B528" s="27">
        <f>IFERROR(ROUND(MAX(0,MIN(100,100-SUMIFS('OWNERSHIP 1%'!$V$2:$V$10000,'OWNERSHIP 1%'!$B$2:$B$10000,$A528,'OWNERSHIP 1%'!$U$2:$U$10000,1))),2),"")</f>
        <v>16.190000000000001</v>
      </c>
      <c r="C528" s="27" cm="1">
        <f t="array" ref="C528">IFERROR(ROUND(SUMPRODUCT(('OWNERSHIP 1%'!$B$2:$B$10000=$A528)*('OWNERSHIP 1%'!$U$2:$U$10000=1)*('OWNERSHIP 1%'!$V$2:$V$10000)^2),0),"")</f>
        <v>2923</v>
      </c>
      <c r="D528" s="27">
        <f>IFERROR(ROUND(_xlfn.SINGLE(_xlfn.MAXIFS('OWNERSHIP 1%'!$V$2:$V$10000,'OWNERSHIP 1%'!$B$2:$B$10000,$A528,'OWNERSHIP 1%'!$U$2:$U$10000,1)),2),"")</f>
        <v>50.6</v>
      </c>
      <c r="E528" s="27">
        <f>IFERROR(ROUND(SUMIFS('OWNERSHIP 1%'!$V$2:$V$7159,'OWNERSHIP 1%'!$B$2:$B$7159,$A528,'OWNERSHIP 1%'!$U$2:$U$7159,1,'OWNERSHIP 1%'!$W$2:$W$7159,"&lt;=3"),2),"")</f>
        <v>72.58</v>
      </c>
      <c r="F528" s="27" cm="1">
        <f t="array" ref="F528">IFERROR(SUMPRODUCT(('OWNERSHIP 1%'!$B$2:$B$10000=$A528)*('OWNERSHIP 1%'!$U$2:$U$10000=1)*('OWNERSHIP 1%'!$V$2:$V$10000&gt;=1)),0)</f>
        <v>8</v>
      </c>
      <c r="G528" s="27">
        <f t="shared" si="26"/>
        <v>51</v>
      </c>
      <c r="H528" s="27" t="str">
        <f t="shared" si="27"/>
        <v>Mayoritas</v>
      </c>
      <c r="I528" s="27" t="str">
        <f t="shared" si="28"/>
        <v>Sedang</v>
      </c>
    </row>
    <row r="529" spans="1:9" x14ac:dyDescent="0.25">
      <c r="A529" s="27" t="str">
        <f>" "&amp;'TICKER LIST'!B529</f>
        <v xml:space="preserve"> LPPF</v>
      </c>
      <c r="B529" s="27">
        <f>IFERROR(ROUND(MAX(0,MIN(100,100-SUMIFS('OWNERSHIP 1%'!$V$2:$V$10000,'OWNERSHIP 1%'!$B$2:$B$10000,$A529,'OWNERSHIP 1%'!$U$2:$U$10000,1))),2),"")</f>
        <v>21.88</v>
      </c>
      <c r="C529" s="27" cm="1">
        <f t="array" ref="C529">IFERROR(ROUND(SUMPRODUCT(('OWNERSHIP 1%'!$B$2:$B$10000=$A529)*('OWNERSHIP 1%'!$U$2:$U$10000=1)*('OWNERSHIP 1%'!$V$2:$V$10000)^2),0),"")</f>
        <v>2040</v>
      </c>
      <c r="D529" s="27">
        <f>IFERROR(ROUND(_xlfn.SINGLE(_xlfn.MAXIFS('OWNERSHIP 1%'!$V$2:$V$10000,'OWNERSHIP 1%'!$B$2:$B$10000,$A529,'OWNERSHIP 1%'!$U$2:$U$10000,1)),2),"")</f>
        <v>43.1</v>
      </c>
      <c r="E529" s="27">
        <f>IFERROR(ROUND(SUMIFS('OWNERSHIP 1%'!$V$2:$V$7159,'OWNERSHIP 1%'!$B$2:$B$7159,$A529,'OWNERSHIP 1%'!$U$2:$U$7159,1,'OWNERSHIP 1%'!$W$2:$W$7159,"&lt;=3"),2),"")</f>
        <v>57.02</v>
      </c>
      <c r="F529" s="27" cm="1">
        <f t="array" ref="F529">IFERROR(SUMPRODUCT(('OWNERSHIP 1%'!$B$2:$B$10000=$A529)*('OWNERSHIP 1%'!$U$2:$U$10000=1)*('OWNERSHIP 1%'!$V$2:$V$10000&gt;=1)),0)</f>
        <v>10</v>
      </c>
      <c r="G529" s="27">
        <f t="shared" si="26"/>
        <v>40</v>
      </c>
      <c r="H529" s="27" t="str">
        <f t="shared" si="27"/>
        <v>Moderat</v>
      </c>
      <c r="I529" s="27" t="str">
        <f t="shared" si="28"/>
        <v>Sedang</v>
      </c>
    </row>
    <row r="530" spans="1:9" x14ac:dyDescent="0.25">
      <c r="A530" s="27" t="str">
        <f>" "&amp;'TICKER LIST'!B530</f>
        <v xml:space="preserve"> LPPS</v>
      </c>
      <c r="B530" s="27">
        <f>IFERROR(ROUND(MAX(0,MIN(100,100-SUMIFS('OWNERSHIP 1%'!$V$2:$V$10000,'OWNERSHIP 1%'!$B$2:$B$10000,$A530,'OWNERSHIP 1%'!$U$2:$U$10000,1))),2),"")</f>
        <v>17.16</v>
      </c>
      <c r="C530" s="27" cm="1">
        <f t="array" ref="C530">IFERROR(ROUND(SUMPRODUCT(('OWNERSHIP 1%'!$B$2:$B$10000=$A530)*('OWNERSHIP 1%'!$U$2:$U$10000=1)*('OWNERSHIP 1%'!$V$2:$V$10000)^2),0),"")</f>
        <v>4603</v>
      </c>
      <c r="D530" s="27">
        <f>IFERROR(ROUND(_xlfn.SINGLE(_xlfn.MAXIFS('OWNERSHIP 1%'!$V$2:$V$10000,'OWNERSHIP 1%'!$B$2:$B$10000,$A530,'OWNERSHIP 1%'!$U$2:$U$10000,1)),2),"")</f>
        <v>67.52</v>
      </c>
      <c r="E530" s="27">
        <f>IFERROR(ROUND(SUMIFS('OWNERSHIP 1%'!$V$2:$V$7159,'OWNERSHIP 1%'!$B$2:$B$7159,$A530,'OWNERSHIP 1%'!$U$2:$U$7159,1,'OWNERSHIP 1%'!$W$2:$W$7159,"&lt;=3"),2),"")</f>
        <v>74.78</v>
      </c>
      <c r="F530" s="27" cm="1">
        <f t="array" ref="F530">IFERROR(SUMPRODUCT(('OWNERSHIP 1%'!$B$2:$B$10000=$A530)*('OWNERSHIP 1%'!$U$2:$U$10000=1)*('OWNERSHIP 1%'!$V$2:$V$10000&gt;=1)),0)</f>
        <v>7</v>
      </c>
      <c r="G530" s="27">
        <f t="shared" si="26"/>
        <v>61</v>
      </c>
      <c r="H530" s="27" t="str">
        <f t="shared" si="27"/>
        <v>Mayoritas</v>
      </c>
      <c r="I530" s="27" t="str">
        <f t="shared" si="28"/>
        <v>Tinggi</v>
      </c>
    </row>
    <row r="531" spans="1:9" x14ac:dyDescent="0.25">
      <c r="A531" s="27" t="str">
        <f>" "&amp;'TICKER LIST'!B531</f>
        <v xml:space="preserve"> LRNA</v>
      </c>
      <c r="B531" s="27">
        <f>IFERROR(ROUND(MAX(0,MIN(100,100-SUMIFS('OWNERSHIP 1%'!$V$2:$V$10000,'OWNERSHIP 1%'!$B$2:$B$10000,$A531,'OWNERSHIP 1%'!$U$2:$U$10000,1))),2),"")</f>
        <v>6.86</v>
      </c>
      <c r="C531" s="27" cm="1">
        <f t="array" ref="C531">IFERROR(ROUND(SUMPRODUCT(('OWNERSHIP 1%'!$B$2:$B$10000=$A531)*('OWNERSHIP 1%'!$U$2:$U$10000=1)*('OWNERSHIP 1%'!$V$2:$V$10000)^2),0),"")</f>
        <v>3538</v>
      </c>
      <c r="D531" s="27">
        <f>IFERROR(ROUND(_xlfn.SINGLE(_xlfn.MAXIFS('OWNERSHIP 1%'!$V$2:$V$10000,'OWNERSHIP 1%'!$B$2:$B$10000,$A531,'OWNERSHIP 1%'!$U$2:$U$10000,1)),2),"")</f>
        <v>57.14</v>
      </c>
      <c r="E531" s="27">
        <f>IFERROR(ROUND(SUMIFS('OWNERSHIP 1%'!$V$2:$V$7159,'OWNERSHIP 1%'!$B$2:$B$7159,$A531,'OWNERSHIP 1%'!$U$2:$U$7159,1,'OWNERSHIP 1%'!$W$2:$W$7159,"&lt;=3"),2),"")</f>
        <v>77.650000000000006</v>
      </c>
      <c r="F531" s="27" cm="1">
        <f t="array" ref="F531">IFERROR(SUMPRODUCT(('OWNERSHIP 1%'!$B$2:$B$10000=$A531)*('OWNERSHIP 1%'!$U$2:$U$10000=1)*('OWNERSHIP 1%'!$V$2:$V$10000&gt;=1)),0)</f>
        <v>8</v>
      </c>
      <c r="G531" s="27">
        <f t="shared" si="26"/>
        <v>56</v>
      </c>
      <c r="H531" s="27" t="str">
        <f t="shared" si="27"/>
        <v>Mayoritas</v>
      </c>
      <c r="I531" s="27" t="str">
        <f t="shared" si="28"/>
        <v>Tinggi</v>
      </c>
    </row>
    <row r="532" spans="1:9" x14ac:dyDescent="0.25">
      <c r="A532" s="27" t="str">
        <f>" "&amp;'TICKER LIST'!B532</f>
        <v xml:space="preserve"> LSIP</v>
      </c>
      <c r="B532" s="27">
        <f>IFERROR(ROUND(MAX(0,MIN(100,100-SUMIFS('OWNERSHIP 1%'!$V$2:$V$10000,'OWNERSHIP 1%'!$B$2:$B$10000,$A532,'OWNERSHIP 1%'!$U$2:$U$10000,1))),2),"")</f>
        <v>26.69</v>
      </c>
      <c r="C532" s="27" cm="1">
        <f t="array" ref="C532">IFERROR(ROUND(SUMPRODUCT(('OWNERSHIP 1%'!$B$2:$B$10000=$A532)*('OWNERSHIP 1%'!$U$2:$U$10000=1)*('OWNERSHIP 1%'!$V$2:$V$10000)^2),0),"")</f>
        <v>3595</v>
      </c>
      <c r="D532" s="27">
        <f>IFERROR(ROUND(_xlfn.SINGLE(_xlfn.MAXIFS('OWNERSHIP 1%'!$V$2:$V$10000,'OWNERSHIP 1%'!$B$2:$B$10000,$A532,'OWNERSHIP 1%'!$U$2:$U$10000,1)),2),"")</f>
        <v>59.51</v>
      </c>
      <c r="E532" s="27">
        <f>IFERROR(ROUND(SUMIFS('OWNERSHIP 1%'!$V$2:$V$7159,'OWNERSHIP 1%'!$B$2:$B$7159,$A532,'OWNERSHIP 1%'!$U$2:$U$7159,1,'OWNERSHIP 1%'!$W$2:$W$7159,"&lt;=3"),2),"")</f>
        <v>68.47</v>
      </c>
      <c r="F532" s="27" cm="1">
        <f t="array" ref="F532">IFERROR(SUMPRODUCT(('OWNERSHIP 1%'!$B$2:$B$10000=$A532)*('OWNERSHIP 1%'!$U$2:$U$10000=1)*('OWNERSHIP 1%'!$V$2:$V$10000&gt;=1)),0)</f>
        <v>5</v>
      </c>
      <c r="G532" s="27">
        <f t="shared" si="26"/>
        <v>56</v>
      </c>
      <c r="H532" s="27" t="str">
        <f t="shared" si="27"/>
        <v>Mayoritas</v>
      </c>
      <c r="I532" s="27" t="str">
        <f t="shared" si="28"/>
        <v>Tinggi</v>
      </c>
    </row>
    <row r="533" spans="1:9" x14ac:dyDescent="0.25">
      <c r="A533" s="27" t="str">
        <f>" "&amp;'TICKER LIST'!B533</f>
        <v xml:space="preserve"> LTLS</v>
      </c>
      <c r="B533" s="27">
        <f>IFERROR(ROUND(MAX(0,MIN(100,100-SUMIFS('OWNERSHIP 1%'!$V$2:$V$10000,'OWNERSHIP 1%'!$B$2:$B$10000,$A533,'OWNERSHIP 1%'!$U$2:$U$10000,1))),2),"")</f>
        <v>10.33</v>
      </c>
      <c r="C533" s="27" cm="1">
        <f t="array" ref="C533">IFERROR(ROUND(SUMPRODUCT(('OWNERSHIP 1%'!$B$2:$B$10000=$A533)*('OWNERSHIP 1%'!$U$2:$U$10000=1)*('OWNERSHIP 1%'!$V$2:$V$10000)^2),0),"")</f>
        <v>3321</v>
      </c>
      <c r="D533" s="27">
        <f>IFERROR(ROUND(_xlfn.SINGLE(_xlfn.MAXIFS('OWNERSHIP 1%'!$V$2:$V$10000,'OWNERSHIP 1%'!$B$2:$B$10000,$A533,'OWNERSHIP 1%'!$U$2:$U$10000,1)),2),"")</f>
        <v>56.59</v>
      </c>
      <c r="E533" s="27">
        <f>IFERROR(ROUND(SUMIFS('OWNERSHIP 1%'!$V$2:$V$7159,'OWNERSHIP 1%'!$B$2:$B$7159,$A533,'OWNERSHIP 1%'!$U$2:$U$7159,1,'OWNERSHIP 1%'!$W$2:$W$7159,"&lt;=3"),2),"")</f>
        <v>67.5</v>
      </c>
      <c r="F533" s="27" cm="1">
        <f t="array" ref="F533">IFERROR(SUMPRODUCT(('OWNERSHIP 1%'!$B$2:$B$10000=$A533)*('OWNERSHIP 1%'!$U$2:$U$10000=1)*('OWNERSHIP 1%'!$V$2:$V$10000&gt;=1)),0)</f>
        <v>12</v>
      </c>
      <c r="G533" s="27">
        <f t="shared" si="26"/>
        <v>47</v>
      </c>
      <c r="H533" s="27" t="str">
        <f t="shared" si="27"/>
        <v>Mayoritas</v>
      </c>
      <c r="I533" s="27" t="str">
        <f t="shared" si="28"/>
        <v>Sedang</v>
      </c>
    </row>
    <row r="534" spans="1:9" x14ac:dyDescent="0.25">
      <c r="A534" s="27" t="str">
        <f>" "&amp;'TICKER LIST'!B534</f>
        <v xml:space="preserve"> MAGP</v>
      </c>
      <c r="B534" s="27">
        <f>IFERROR(ROUND(MAX(0,MIN(100,100-SUMIFS('OWNERSHIP 1%'!$V$2:$V$10000,'OWNERSHIP 1%'!$B$2:$B$10000,$A534,'OWNERSHIP 1%'!$U$2:$U$10000,1))),2),"")</f>
        <v>18.13</v>
      </c>
      <c r="C534" s="27" cm="1">
        <f t="array" ref="C534">IFERROR(ROUND(SUMPRODUCT(('OWNERSHIP 1%'!$B$2:$B$10000=$A534)*('OWNERSHIP 1%'!$U$2:$U$10000=1)*('OWNERSHIP 1%'!$V$2:$V$10000)^2),0),"")</f>
        <v>2947</v>
      </c>
      <c r="D534" s="27">
        <f>IFERROR(ROUND(_xlfn.SINGLE(_xlfn.MAXIFS('OWNERSHIP 1%'!$V$2:$V$10000,'OWNERSHIP 1%'!$B$2:$B$10000,$A534,'OWNERSHIP 1%'!$U$2:$U$10000,1)),2),"")</f>
        <v>51.33</v>
      </c>
      <c r="E534" s="27">
        <f>IFERROR(ROUND(SUMIFS('OWNERSHIP 1%'!$V$2:$V$7159,'OWNERSHIP 1%'!$B$2:$B$7159,$A534,'OWNERSHIP 1%'!$U$2:$U$7159,1,'OWNERSHIP 1%'!$W$2:$W$7159,"&lt;=3"),2),"")</f>
        <v>73.790000000000006</v>
      </c>
      <c r="F534" s="27" cm="1">
        <f t="array" ref="F534">IFERROR(SUMPRODUCT(('OWNERSHIP 1%'!$B$2:$B$10000=$A534)*('OWNERSHIP 1%'!$U$2:$U$10000=1)*('OWNERSHIP 1%'!$V$2:$V$10000&gt;=1)),0)</f>
        <v>7</v>
      </c>
      <c r="G534" s="27">
        <f t="shared" si="26"/>
        <v>53</v>
      </c>
      <c r="H534" s="27" t="str">
        <f t="shared" si="27"/>
        <v>Mayoritas</v>
      </c>
      <c r="I534" s="27" t="str">
        <f t="shared" si="28"/>
        <v>Sedang</v>
      </c>
    </row>
    <row r="535" spans="1:9" x14ac:dyDescent="0.25">
      <c r="A535" s="27" t="str">
        <f>" "&amp;'TICKER LIST'!B535</f>
        <v xml:space="preserve"> MAIN</v>
      </c>
      <c r="B535" s="27">
        <f>IFERROR(ROUND(MAX(0,MIN(100,100-SUMIFS('OWNERSHIP 1%'!$V$2:$V$10000,'OWNERSHIP 1%'!$B$2:$B$10000,$A535,'OWNERSHIP 1%'!$U$2:$U$10000,1))),2),"")</f>
        <v>17.600000000000001</v>
      </c>
      <c r="C535" s="27" cm="1">
        <f t="array" ref="C535">IFERROR(ROUND(SUMPRODUCT(('OWNERSHIP 1%'!$B$2:$B$10000=$A535)*('OWNERSHIP 1%'!$U$2:$U$10000=1)*('OWNERSHIP 1%'!$V$2:$V$10000)^2),0),"")</f>
        <v>3348</v>
      </c>
      <c r="D535" s="27">
        <f>IFERROR(ROUND(_xlfn.SINGLE(_xlfn.MAXIFS('OWNERSHIP 1%'!$V$2:$V$10000,'OWNERSHIP 1%'!$B$2:$B$10000,$A535,'OWNERSHIP 1%'!$U$2:$U$10000,1)),2),"")</f>
        <v>57.27</v>
      </c>
      <c r="E535" s="27">
        <f>IFERROR(ROUND(SUMIFS('OWNERSHIP 1%'!$V$2:$V$7159,'OWNERSHIP 1%'!$B$2:$B$7159,$A535,'OWNERSHIP 1%'!$U$2:$U$7159,1,'OWNERSHIP 1%'!$W$2:$W$7159,"&lt;=3"),2),"")</f>
        <v>65.81</v>
      </c>
      <c r="F535" s="27" cm="1">
        <f t="array" ref="F535">IFERROR(SUMPRODUCT(('OWNERSHIP 1%'!$B$2:$B$10000=$A535)*('OWNERSHIP 1%'!$U$2:$U$10000=1)*('OWNERSHIP 1%'!$V$2:$V$10000&gt;=1)),0)</f>
        <v>13</v>
      </c>
      <c r="G535" s="27">
        <f t="shared" si="26"/>
        <v>45</v>
      </c>
      <c r="H535" s="27" t="str">
        <f t="shared" si="27"/>
        <v>Mayoritas</v>
      </c>
      <c r="I535" s="27" t="str">
        <f t="shared" si="28"/>
        <v>Sedang</v>
      </c>
    </row>
    <row r="536" spans="1:9" x14ac:dyDescent="0.25">
      <c r="A536" s="27" t="str">
        <f>" "&amp;'TICKER LIST'!B536</f>
        <v xml:space="preserve"> MAPI</v>
      </c>
      <c r="B536" s="27">
        <f>IFERROR(ROUND(MAX(0,MIN(100,100-SUMIFS('OWNERSHIP 1%'!$V$2:$V$10000,'OWNERSHIP 1%'!$B$2:$B$10000,$A536,'OWNERSHIP 1%'!$U$2:$U$10000,1))),2),"")</f>
        <v>5.16</v>
      </c>
      <c r="C536" s="27" cm="1">
        <f t="array" ref="C536">IFERROR(ROUND(SUMPRODUCT(('OWNERSHIP 1%'!$B$2:$B$10000=$A536)*('OWNERSHIP 1%'!$U$2:$U$10000=1)*('OWNERSHIP 1%'!$V$2:$V$10000)^2),0),"")</f>
        <v>3561</v>
      </c>
      <c r="D536" s="27">
        <f>IFERROR(ROUND(_xlfn.SINGLE(_xlfn.MAXIFS('OWNERSHIP 1%'!$V$2:$V$10000,'OWNERSHIP 1%'!$B$2:$B$10000,$A536,'OWNERSHIP 1%'!$U$2:$U$10000,1)),2),"")</f>
        <v>51</v>
      </c>
      <c r="E536" s="27">
        <f>IFERROR(ROUND(SUMIFS('OWNERSHIP 1%'!$V$2:$V$7159,'OWNERSHIP 1%'!$B$2:$B$7159,$A536,'OWNERSHIP 1%'!$U$2:$U$7159,1,'OWNERSHIP 1%'!$W$2:$W$7159,"&lt;=3"),2),"")</f>
        <v>87.24</v>
      </c>
      <c r="F536" s="27" cm="1">
        <f t="array" ref="F536">IFERROR(SUMPRODUCT(('OWNERSHIP 1%'!$B$2:$B$10000=$A536)*('OWNERSHIP 1%'!$U$2:$U$10000=1)*('OWNERSHIP 1%'!$V$2:$V$10000&gt;=1)),0)</f>
        <v>6</v>
      </c>
      <c r="G536" s="27">
        <f t="shared" si="26"/>
        <v>61</v>
      </c>
      <c r="H536" s="27" t="str">
        <f t="shared" si="27"/>
        <v>Mayoritas</v>
      </c>
      <c r="I536" s="27" t="str">
        <f t="shared" si="28"/>
        <v>Tinggi</v>
      </c>
    </row>
    <row r="537" spans="1:9" x14ac:dyDescent="0.25">
      <c r="A537" s="27" t="str">
        <f>" "&amp;'TICKER LIST'!B537</f>
        <v xml:space="preserve"> MAYA</v>
      </c>
      <c r="B537" s="27">
        <f>IFERROR(ROUND(MAX(0,MIN(100,100-SUMIFS('OWNERSHIP 1%'!$V$2:$V$10000,'OWNERSHIP 1%'!$B$2:$B$10000,$A537,'OWNERSHIP 1%'!$U$2:$U$10000,1))),2),"")</f>
        <v>5.48</v>
      </c>
      <c r="C537" s="27" cm="1">
        <f t="array" ref="C537">IFERROR(ROUND(SUMPRODUCT(('OWNERSHIP 1%'!$B$2:$B$10000=$A537)*('OWNERSHIP 1%'!$U$2:$U$10000=1)*('OWNERSHIP 1%'!$V$2:$V$10000)^2),0),"")</f>
        <v>1346</v>
      </c>
      <c r="D537" s="27">
        <f>IFERROR(ROUND(_xlfn.SINGLE(_xlfn.MAXIFS('OWNERSHIP 1%'!$V$2:$V$10000,'OWNERSHIP 1%'!$B$2:$B$10000,$A537,'OWNERSHIP 1%'!$U$2:$U$10000,1)),2),"")</f>
        <v>24.16</v>
      </c>
      <c r="E537" s="27">
        <f>IFERROR(ROUND(SUMIFS('OWNERSHIP 1%'!$V$2:$V$7159,'OWNERSHIP 1%'!$B$2:$B$7159,$A537,'OWNERSHIP 1%'!$U$2:$U$7159,1,'OWNERSHIP 1%'!$W$2:$W$7159,"&lt;=3"),2),"")</f>
        <v>55.78</v>
      </c>
      <c r="F537" s="27" cm="1">
        <f t="array" ref="F537">IFERROR(SUMPRODUCT(('OWNERSHIP 1%'!$B$2:$B$10000=$A537)*('OWNERSHIP 1%'!$U$2:$U$10000=1)*('OWNERSHIP 1%'!$V$2:$V$10000&gt;=1)),0)</f>
        <v>11</v>
      </c>
      <c r="G537" s="27">
        <f t="shared" si="26"/>
        <v>35</v>
      </c>
      <c r="H537" s="27" t="str">
        <f t="shared" si="27"/>
        <v>Moderat</v>
      </c>
      <c r="I537" s="27" t="str">
        <f t="shared" si="28"/>
        <v>Sedang</v>
      </c>
    </row>
    <row r="538" spans="1:9" x14ac:dyDescent="0.25">
      <c r="A538" s="27" t="str">
        <f>" "&amp;'TICKER LIST'!B538</f>
        <v xml:space="preserve"> MBAP</v>
      </c>
      <c r="B538" s="27">
        <f>IFERROR(ROUND(MAX(0,MIN(100,100-SUMIFS('OWNERSHIP 1%'!$V$2:$V$10000,'OWNERSHIP 1%'!$B$2:$B$10000,$A538,'OWNERSHIP 1%'!$U$2:$U$10000,1))),2),"")</f>
        <v>4.05</v>
      </c>
      <c r="C538" s="27" cm="1">
        <f t="array" ref="C538">IFERROR(ROUND(SUMPRODUCT(('OWNERSHIP 1%'!$B$2:$B$10000=$A538)*('OWNERSHIP 1%'!$U$2:$U$10000=1)*('OWNERSHIP 1%'!$V$2:$V$10000)^2),0),"")</f>
        <v>4521</v>
      </c>
      <c r="D538" s="27">
        <f>IFERROR(ROUND(_xlfn.SINGLE(_xlfn.MAXIFS('OWNERSHIP 1%'!$V$2:$V$10000,'OWNERSHIP 1%'!$B$2:$B$10000,$A538,'OWNERSHIP 1%'!$U$2:$U$10000,1)),2),"")</f>
        <v>60</v>
      </c>
      <c r="E538" s="27">
        <f>IFERROR(ROUND(SUMIFS('OWNERSHIP 1%'!$V$2:$V$7159,'OWNERSHIP 1%'!$B$2:$B$7159,$A538,'OWNERSHIP 1%'!$U$2:$U$7159,1,'OWNERSHIP 1%'!$W$2:$W$7159,"&lt;=3"),2),"")</f>
        <v>94.17</v>
      </c>
      <c r="F538" s="27" cm="1">
        <f t="array" ref="F538">IFERROR(SUMPRODUCT(('OWNERSHIP 1%'!$B$2:$B$10000=$A538)*('OWNERSHIP 1%'!$U$2:$U$10000=1)*('OWNERSHIP 1%'!$V$2:$V$10000&gt;=1)),0)</f>
        <v>4</v>
      </c>
      <c r="G538" s="27">
        <f t="shared" si="26"/>
        <v>70</v>
      </c>
      <c r="H538" s="27" t="str">
        <f t="shared" si="27"/>
        <v>Mayoritas</v>
      </c>
      <c r="I538" s="27" t="str">
        <f t="shared" si="28"/>
        <v>Tinggi</v>
      </c>
    </row>
    <row r="539" spans="1:9" x14ac:dyDescent="0.25">
      <c r="A539" s="27" t="str">
        <f>" "&amp;'TICKER LIST'!B539</f>
        <v xml:space="preserve"> MBSS</v>
      </c>
      <c r="B539" s="27">
        <f>IFERROR(ROUND(MAX(0,MIN(100,100-SUMIFS('OWNERSHIP 1%'!$V$2:$V$10000,'OWNERSHIP 1%'!$B$2:$B$10000,$A539,'OWNERSHIP 1%'!$U$2:$U$10000,1))),2),"")</f>
        <v>15.09</v>
      </c>
      <c r="C539" s="27" cm="1">
        <f t="array" ref="C539">IFERROR(ROUND(SUMPRODUCT(('OWNERSHIP 1%'!$B$2:$B$10000=$A539)*('OWNERSHIP 1%'!$U$2:$U$10000=1)*('OWNERSHIP 1%'!$V$2:$V$10000)^2),0),"")</f>
        <v>6812</v>
      </c>
      <c r="D539" s="27">
        <f>IFERROR(ROUND(_xlfn.SINGLE(_xlfn.MAXIFS('OWNERSHIP 1%'!$V$2:$V$10000,'OWNERSHIP 1%'!$B$2:$B$10000,$A539,'OWNERSHIP 1%'!$U$2:$U$10000,1)),2),"")</f>
        <v>82.5</v>
      </c>
      <c r="E539" s="27">
        <f>IFERROR(ROUND(SUMIFS('OWNERSHIP 1%'!$V$2:$V$7159,'OWNERSHIP 1%'!$B$2:$B$7159,$A539,'OWNERSHIP 1%'!$U$2:$U$7159,1,'OWNERSHIP 1%'!$W$2:$W$7159,"&lt;=3"),2),"")</f>
        <v>84.91</v>
      </c>
      <c r="F539" s="27" cm="1">
        <f t="array" ref="F539">IFERROR(SUMPRODUCT(('OWNERSHIP 1%'!$B$2:$B$10000=$A539)*('OWNERSHIP 1%'!$U$2:$U$10000=1)*('OWNERSHIP 1%'!$V$2:$V$10000&gt;=1)),0)</f>
        <v>2</v>
      </c>
      <c r="G539" s="27">
        <f t="shared" si="26"/>
        <v>79</v>
      </c>
      <c r="H539" s="27" t="str">
        <f t="shared" si="27"/>
        <v>Mayoritas</v>
      </c>
      <c r="I539" s="27" t="str">
        <f t="shared" si="28"/>
        <v>Tinggi</v>
      </c>
    </row>
    <row r="540" spans="1:9" x14ac:dyDescent="0.25">
      <c r="A540" s="27" t="str">
        <f>" "&amp;'TICKER LIST'!B540</f>
        <v xml:space="preserve"> MBTO</v>
      </c>
      <c r="B540" s="27">
        <f>IFERROR(ROUND(MAX(0,MIN(100,100-SUMIFS('OWNERSHIP 1%'!$V$2:$V$10000,'OWNERSHIP 1%'!$B$2:$B$10000,$A540,'OWNERSHIP 1%'!$U$2:$U$10000,1))),2),"")</f>
        <v>23.15</v>
      </c>
      <c r="C540" s="27" cm="1">
        <f t="array" ref="C540">IFERROR(ROUND(SUMPRODUCT(('OWNERSHIP 1%'!$B$2:$B$10000=$A540)*('OWNERSHIP 1%'!$U$2:$U$10000=1)*('OWNERSHIP 1%'!$V$2:$V$10000)^2),0),"")</f>
        <v>4488</v>
      </c>
      <c r="D540" s="27">
        <f>IFERROR(ROUND(_xlfn.SINGLE(_xlfn.MAXIFS('OWNERSHIP 1%'!$V$2:$V$10000,'OWNERSHIP 1%'!$B$2:$B$10000,$A540,'OWNERSHIP 1%'!$U$2:$U$10000,1)),2),"")</f>
        <v>66.819999999999993</v>
      </c>
      <c r="E540" s="27">
        <f>IFERROR(ROUND(SUMIFS('OWNERSHIP 1%'!$V$2:$V$7159,'OWNERSHIP 1%'!$B$2:$B$7159,$A540,'OWNERSHIP 1%'!$U$2:$U$7159,1,'OWNERSHIP 1%'!$W$2:$W$7159,"&lt;=3"),2),"")</f>
        <v>72.66</v>
      </c>
      <c r="F540" s="27" cm="1">
        <f t="array" ref="F540">IFERROR(SUMPRODUCT(('OWNERSHIP 1%'!$B$2:$B$10000=$A540)*('OWNERSHIP 1%'!$U$2:$U$10000=1)*('OWNERSHIP 1%'!$V$2:$V$10000&gt;=1)),0)</f>
        <v>6</v>
      </c>
      <c r="G540" s="27">
        <f t="shared" si="26"/>
        <v>60</v>
      </c>
      <c r="H540" s="27" t="str">
        <f t="shared" si="27"/>
        <v>Mayoritas</v>
      </c>
      <c r="I540" s="27" t="str">
        <f t="shared" si="28"/>
        <v>Tinggi</v>
      </c>
    </row>
    <row r="541" spans="1:9" x14ac:dyDescent="0.25">
      <c r="A541" s="27" t="str">
        <f>" "&amp;'TICKER LIST'!B541</f>
        <v xml:space="preserve"> MCOR</v>
      </c>
      <c r="B541" s="27">
        <f>IFERROR(ROUND(MAX(0,MIN(100,100-SUMIFS('OWNERSHIP 1%'!$V$2:$V$10000,'OWNERSHIP 1%'!$B$2:$B$10000,$A541,'OWNERSHIP 1%'!$U$2:$U$10000,1))),2),"")</f>
        <v>9.7200000000000006</v>
      </c>
      <c r="C541" s="27" cm="1">
        <f t="array" ref="C541">IFERROR(ROUND(SUMPRODUCT(('OWNERSHIP 1%'!$B$2:$B$10000=$A541)*('OWNERSHIP 1%'!$U$2:$U$10000=1)*('OWNERSHIP 1%'!$V$2:$V$10000)^2),0),"")</f>
        <v>3781</v>
      </c>
      <c r="D541" s="27">
        <f>IFERROR(ROUND(_xlfn.SINGLE(_xlfn.MAXIFS('OWNERSHIP 1%'!$V$2:$V$10000,'OWNERSHIP 1%'!$B$2:$B$10000,$A541,'OWNERSHIP 1%'!$U$2:$U$10000,1)),2),"")</f>
        <v>60</v>
      </c>
      <c r="E541" s="27">
        <f>IFERROR(ROUND(SUMIFS('OWNERSHIP 1%'!$V$2:$V$7159,'OWNERSHIP 1%'!$B$2:$B$7159,$A541,'OWNERSHIP 1%'!$U$2:$U$7159,1,'OWNERSHIP 1%'!$W$2:$W$7159,"&lt;=3"),2),"")</f>
        <v>75.150000000000006</v>
      </c>
      <c r="F541" s="27" cm="1">
        <f t="array" ref="F541">IFERROR(SUMPRODUCT(('OWNERSHIP 1%'!$B$2:$B$10000=$A541)*('OWNERSHIP 1%'!$U$2:$U$10000=1)*('OWNERSHIP 1%'!$V$2:$V$10000&gt;=1)),0)</f>
        <v>7</v>
      </c>
      <c r="G541" s="27">
        <f t="shared" si="26"/>
        <v>57</v>
      </c>
      <c r="H541" s="27" t="str">
        <f t="shared" si="27"/>
        <v>Mayoritas</v>
      </c>
      <c r="I541" s="27" t="str">
        <f t="shared" si="28"/>
        <v>Tinggi</v>
      </c>
    </row>
    <row r="542" spans="1:9" x14ac:dyDescent="0.25">
      <c r="A542" s="27" t="str">
        <f>" "&amp;'TICKER LIST'!B542</f>
        <v xml:space="preserve"> MDIA</v>
      </c>
      <c r="B542" s="27">
        <f>IFERROR(ROUND(MAX(0,MIN(100,100-SUMIFS('OWNERSHIP 1%'!$V$2:$V$10000,'OWNERSHIP 1%'!$B$2:$B$10000,$A542,'OWNERSHIP 1%'!$U$2:$U$10000,1))),2),"")</f>
        <v>7.68</v>
      </c>
      <c r="C542" s="27" cm="1">
        <f t="array" ref="C542">IFERROR(ROUND(SUMPRODUCT(('OWNERSHIP 1%'!$B$2:$B$10000=$A542)*('OWNERSHIP 1%'!$U$2:$U$10000=1)*('OWNERSHIP 1%'!$V$2:$V$10000)^2),0),"")</f>
        <v>6569</v>
      </c>
      <c r="D542" s="27">
        <f>IFERROR(ROUND(_xlfn.SINGLE(_xlfn.MAXIFS('OWNERSHIP 1%'!$V$2:$V$10000,'OWNERSHIP 1%'!$B$2:$B$10000,$A542,'OWNERSHIP 1%'!$U$2:$U$10000,1)),2),"")</f>
        <v>80.73</v>
      </c>
      <c r="E542" s="27">
        <f>IFERROR(ROUND(SUMIFS('OWNERSHIP 1%'!$V$2:$V$7159,'OWNERSHIP 1%'!$B$2:$B$7159,$A542,'OWNERSHIP 1%'!$U$2:$U$7159,1,'OWNERSHIP 1%'!$W$2:$W$7159,"&lt;=3"),2),"")</f>
        <v>89.14</v>
      </c>
      <c r="F542" s="27" cm="1">
        <f t="array" ref="F542">IFERROR(SUMPRODUCT(('OWNERSHIP 1%'!$B$2:$B$10000=$A542)*('OWNERSHIP 1%'!$U$2:$U$10000=1)*('OWNERSHIP 1%'!$V$2:$V$10000&gt;=1)),0)</f>
        <v>6</v>
      </c>
      <c r="G542" s="27">
        <f t="shared" si="26"/>
        <v>75</v>
      </c>
      <c r="H542" s="27" t="str">
        <f t="shared" si="27"/>
        <v>Mayoritas</v>
      </c>
      <c r="I542" s="27" t="str">
        <f t="shared" si="28"/>
        <v>Tinggi</v>
      </c>
    </row>
    <row r="543" spans="1:9" x14ac:dyDescent="0.25">
      <c r="A543" s="27" t="str">
        <f>" "&amp;'TICKER LIST'!B543</f>
        <v xml:space="preserve"> MDKA</v>
      </c>
      <c r="B543" s="27">
        <f>IFERROR(ROUND(MAX(0,MIN(100,100-SUMIFS('OWNERSHIP 1%'!$V$2:$V$10000,'OWNERSHIP 1%'!$B$2:$B$10000,$A543,'OWNERSHIP 1%'!$U$2:$U$10000,1))),2),"")</f>
        <v>33.200000000000003</v>
      </c>
      <c r="C543" s="27" cm="1">
        <f t="array" ref="C543">IFERROR(ROUND(SUMPRODUCT(('OWNERSHIP 1%'!$B$2:$B$10000=$A543)*('OWNERSHIP 1%'!$U$2:$U$10000=1)*('OWNERSHIP 1%'!$V$2:$V$10000)^2),0),"")</f>
        <v>667</v>
      </c>
      <c r="D543" s="27">
        <f>IFERROR(ROUND(_xlfn.SINGLE(_xlfn.MAXIFS('OWNERSHIP 1%'!$V$2:$V$10000,'OWNERSHIP 1%'!$B$2:$B$10000,$A543,'OWNERSHIP 1%'!$U$2:$U$10000,1)),2),"")</f>
        <v>19.37</v>
      </c>
      <c r="E543" s="27">
        <f>IFERROR(ROUND(SUMIFS('OWNERSHIP 1%'!$V$2:$V$7159,'OWNERSHIP 1%'!$B$2:$B$7159,$A543,'OWNERSHIP 1%'!$U$2:$U$7159,1,'OWNERSHIP 1%'!$W$2:$W$7159,"&lt;=3"),2),"")</f>
        <v>38.71</v>
      </c>
      <c r="F543" s="27" cm="1">
        <f t="array" ref="F543">IFERROR(SUMPRODUCT(('OWNERSHIP 1%'!$B$2:$B$10000=$A543)*('OWNERSHIP 1%'!$U$2:$U$10000=1)*('OWNERSHIP 1%'!$V$2:$V$10000&gt;=1)),0)</f>
        <v>14</v>
      </c>
      <c r="G543" s="27">
        <f t="shared" si="26"/>
        <v>23</v>
      </c>
      <c r="H543" s="27" t="str">
        <f t="shared" si="27"/>
        <v>Tersebar</v>
      </c>
      <c r="I543" s="27" t="str">
        <f t="shared" si="28"/>
        <v>Rendah</v>
      </c>
    </row>
    <row r="544" spans="1:9" x14ac:dyDescent="0.25">
      <c r="A544" s="27" t="str">
        <f>" "&amp;'TICKER LIST'!B544</f>
        <v xml:space="preserve"> MDLN</v>
      </c>
      <c r="B544" s="27">
        <f>IFERROR(ROUND(MAX(0,MIN(100,100-SUMIFS('OWNERSHIP 1%'!$V$2:$V$10000,'OWNERSHIP 1%'!$B$2:$B$10000,$A544,'OWNERSHIP 1%'!$U$2:$U$10000,1))),2),"")</f>
        <v>22.68</v>
      </c>
      <c r="C544" s="27" cm="1">
        <f t="array" ref="C544">IFERROR(ROUND(SUMPRODUCT(('OWNERSHIP 1%'!$B$2:$B$10000=$A544)*('OWNERSHIP 1%'!$U$2:$U$10000=1)*('OWNERSHIP 1%'!$V$2:$V$10000)^2),0),"")</f>
        <v>680</v>
      </c>
      <c r="D544" s="27">
        <f>IFERROR(ROUND(_xlfn.SINGLE(_xlfn.MAXIFS('OWNERSHIP 1%'!$V$2:$V$10000,'OWNERSHIP 1%'!$B$2:$B$10000,$A544,'OWNERSHIP 1%'!$U$2:$U$10000,1)),2),"")</f>
        <v>15.74</v>
      </c>
      <c r="E544" s="27">
        <f>IFERROR(ROUND(SUMIFS('OWNERSHIP 1%'!$V$2:$V$7159,'OWNERSHIP 1%'!$B$2:$B$7159,$A544,'OWNERSHIP 1%'!$U$2:$U$7159,1,'OWNERSHIP 1%'!$W$2:$W$7159,"&lt;=3"),2),"")</f>
        <v>38.590000000000003</v>
      </c>
      <c r="F544" s="27" cm="1">
        <f t="array" ref="F544">IFERROR(SUMPRODUCT(('OWNERSHIP 1%'!$B$2:$B$10000=$A544)*('OWNERSHIP 1%'!$U$2:$U$10000=1)*('OWNERSHIP 1%'!$V$2:$V$10000&gt;=1)),0)</f>
        <v>17</v>
      </c>
      <c r="G544" s="27">
        <f t="shared" si="26"/>
        <v>20</v>
      </c>
      <c r="H544" s="27" t="str">
        <f t="shared" si="27"/>
        <v>Tersebar</v>
      </c>
      <c r="I544" s="27" t="str">
        <f t="shared" si="28"/>
        <v>Rendah</v>
      </c>
    </row>
    <row r="545" spans="1:9" x14ac:dyDescent="0.25">
      <c r="A545" s="27" t="str">
        <f>" "&amp;'TICKER LIST'!B545</f>
        <v xml:space="preserve"> MDRN</v>
      </c>
      <c r="B545" s="27">
        <f>IFERROR(ROUND(MAX(0,MIN(100,100-SUMIFS('OWNERSHIP 1%'!$V$2:$V$10000,'OWNERSHIP 1%'!$B$2:$B$10000,$A545,'OWNERSHIP 1%'!$U$2:$U$10000,1))),2),"")</f>
        <v>22.12</v>
      </c>
      <c r="C545" s="27" cm="1">
        <f t="array" ref="C545">IFERROR(ROUND(SUMPRODUCT(('OWNERSHIP 1%'!$B$2:$B$10000=$A545)*('OWNERSHIP 1%'!$U$2:$U$10000=1)*('OWNERSHIP 1%'!$V$2:$V$10000)^2),0),"")</f>
        <v>1811</v>
      </c>
      <c r="D545" s="27">
        <f>IFERROR(ROUND(_xlfn.SINGLE(_xlfn.MAXIFS('OWNERSHIP 1%'!$V$2:$V$10000,'OWNERSHIP 1%'!$B$2:$B$10000,$A545,'OWNERSHIP 1%'!$U$2:$U$10000,1)),2),"")</f>
        <v>35.229999999999997</v>
      </c>
      <c r="E545" s="27">
        <f>IFERROR(ROUND(SUMIFS('OWNERSHIP 1%'!$V$2:$V$7159,'OWNERSHIP 1%'!$B$2:$B$7159,$A545,'OWNERSHIP 1%'!$U$2:$U$7159,1,'OWNERSHIP 1%'!$W$2:$W$7159,"&lt;=3"),2),"")</f>
        <v>64.2</v>
      </c>
      <c r="F545" s="27" cm="1">
        <f t="array" ref="F545">IFERROR(SUMPRODUCT(('OWNERSHIP 1%'!$B$2:$B$10000=$A545)*('OWNERSHIP 1%'!$U$2:$U$10000=1)*('OWNERSHIP 1%'!$V$2:$V$10000&gt;=1)),0)</f>
        <v>7</v>
      </c>
      <c r="G545" s="27">
        <f t="shared" si="26"/>
        <v>44</v>
      </c>
      <c r="H545" s="27" t="str">
        <f t="shared" si="27"/>
        <v>Oligopoli</v>
      </c>
      <c r="I545" s="27" t="str">
        <f t="shared" si="28"/>
        <v>Sedang</v>
      </c>
    </row>
    <row r="546" spans="1:9" x14ac:dyDescent="0.25">
      <c r="A546" s="27" t="str">
        <f>" "&amp;'TICKER LIST'!B546</f>
        <v xml:space="preserve"> MEDC</v>
      </c>
      <c r="B546" s="27">
        <f>IFERROR(ROUND(MAX(0,MIN(100,100-SUMIFS('OWNERSHIP 1%'!$V$2:$V$10000,'OWNERSHIP 1%'!$B$2:$B$10000,$A546,'OWNERSHIP 1%'!$U$2:$U$10000,1))),2),"")</f>
        <v>20.56</v>
      </c>
      <c r="C546" s="27" cm="1">
        <f t="array" ref="C546">IFERROR(ROUND(SUMPRODUCT(('OWNERSHIP 1%'!$B$2:$B$10000=$A546)*('OWNERSHIP 1%'!$U$2:$U$10000=1)*('OWNERSHIP 1%'!$V$2:$V$10000)^2),0),"")</f>
        <v>3126</v>
      </c>
      <c r="D546" s="27">
        <f>IFERROR(ROUND(_xlfn.SINGLE(_xlfn.MAXIFS('OWNERSHIP 1%'!$V$2:$V$10000,'OWNERSHIP 1%'!$B$2:$B$10000,$A546,'OWNERSHIP 1%'!$U$2:$U$10000,1)),2),"")</f>
        <v>51.5</v>
      </c>
      <c r="E546" s="27">
        <f>IFERROR(ROUND(SUMIFS('OWNERSHIP 1%'!$V$2:$V$7159,'OWNERSHIP 1%'!$B$2:$B$7159,$A546,'OWNERSHIP 1%'!$U$2:$U$7159,1,'OWNERSHIP 1%'!$W$2:$W$7159,"&lt;=3"),2),"")</f>
        <v>75.8</v>
      </c>
      <c r="F546" s="27" cm="1">
        <f t="array" ref="F546">IFERROR(SUMPRODUCT(('OWNERSHIP 1%'!$B$2:$B$10000=$A546)*('OWNERSHIP 1%'!$U$2:$U$10000=1)*('OWNERSHIP 1%'!$V$2:$V$10000&gt;=1)),0)</f>
        <v>6</v>
      </c>
      <c r="G546" s="27">
        <f t="shared" si="26"/>
        <v>55</v>
      </c>
      <c r="H546" s="27" t="str">
        <f t="shared" si="27"/>
        <v>Mayoritas</v>
      </c>
      <c r="I546" s="27" t="str">
        <f t="shared" si="28"/>
        <v>Sedang</v>
      </c>
    </row>
    <row r="547" spans="1:9" x14ac:dyDescent="0.25">
      <c r="A547" s="27" t="str">
        <f>" "&amp;'TICKER LIST'!B547</f>
        <v xml:space="preserve"> MEGA</v>
      </c>
      <c r="B547" s="27">
        <f>IFERROR(ROUND(MAX(0,MIN(100,100-SUMIFS('OWNERSHIP 1%'!$V$2:$V$10000,'OWNERSHIP 1%'!$B$2:$B$10000,$A547,'OWNERSHIP 1%'!$U$2:$U$10000,1))),2),"")</f>
        <v>1.5</v>
      </c>
      <c r="C547" s="27" cm="1">
        <f t="array" ref="C547">IFERROR(ROUND(SUMPRODUCT(('OWNERSHIP 1%'!$B$2:$B$10000=$A547)*('OWNERSHIP 1%'!$U$2:$U$10000=1)*('OWNERSHIP 1%'!$V$2:$V$10000)^2),0),"")</f>
        <v>3532</v>
      </c>
      <c r="D547" s="27">
        <f>IFERROR(ROUND(_xlfn.SINGLE(_xlfn.MAXIFS('OWNERSHIP 1%'!$V$2:$V$10000,'OWNERSHIP 1%'!$B$2:$B$10000,$A547,'OWNERSHIP 1%'!$U$2:$U$10000,1)),2),"")</f>
        <v>58.02</v>
      </c>
      <c r="E547" s="27">
        <f>IFERROR(ROUND(SUMIFS('OWNERSHIP 1%'!$V$2:$V$7159,'OWNERSHIP 1%'!$B$2:$B$7159,$A547,'OWNERSHIP 1%'!$U$2:$U$7159,1,'OWNERSHIP 1%'!$W$2:$W$7159,"&lt;=3"),2),"")</f>
        <v>67.8</v>
      </c>
      <c r="F547" s="27" cm="1">
        <f t="array" ref="F547">IFERROR(SUMPRODUCT(('OWNERSHIP 1%'!$B$2:$B$10000=$A547)*('OWNERSHIP 1%'!$U$2:$U$10000=1)*('OWNERSHIP 1%'!$V$2:$V$10000&gt;=1)),0)</f>
        <v>12</v>
      </c>
      <c r="G547" s="27">
        <f t="shared" si="26"/>
        <v>48</v>
      </c>
      <c r="H547" s="27" t="str">
        <f t="shared" si="27"/>
        <v>Mayoritas</v>
      </c>
      <c r="I547" s="27" t="str">
        <f t="shared" si="28"/>
        <v>Sedang</v>
      </c>
    </row>
    <row r="548" spans="1:9" x14ac:dyDescent="0.25">
      <c r="A548" s="27" t="str">
        <f>" "&amp;'TICKER LIST'!B548</f>
        <v xml:space="preserve"> MERK</v>
      </c>
      <c r="B548" s="27">
        <f>IFERROR(ROUND(MAX(0,MIN(100,100-SUMIFS('OWNERSHIP 1%'!$V$2:$V$10000,'OWNERSHIP 1%'!$B$2:$B$10000,$A548,'OWNERSHIP 1%'!$U$2:$U$10000,1))),2),"")</f>
        <v>7.5</v>
      </c>
      <c r="C548" s="27" cm="1">
        <f t="array" ref="C548">IFERROR(ROUND(SUMPRODUCT(('OWNERSHIP 1%'!$B$2:$B$10000=$A548)*('OWNERSHIP 1%'!$U$2:$U$10000=1)*('OWNERSHIP 1%'!$V$2:$V$10000)^2),0),"")</f>
        <v>5647</v>
      </c>
      <c r="D548" s="27">
        <f>IFERROR(ROUND(_xlfn.SINGLE(_xlfn.MAXIFS('OWNERSHIP 1%'!$V$2:$V$10000,'OWNERSHIP 1%'!$B$2:$B$10000,$A548,'OWNERSHIP 1%'!$U$2:$U$10000,1)),2),"")</f>
        <v>73.989999999999995</v>
      </c>
      <c r="E548" s="27">
        <f>IFERROR(ROUND(SUMIFS('OWNERSHIP 1%'!$V$2:$V$7159,'OWNERSHIP 1%'!$B$2:$B$7159,$A548,'OWNERSHIP 1%'!$U$2:$U$7159,1,'OWNERSHIP 1%'!$W$2:$W$7159,"&lt;=3"),2),"")</f>
        <v>89.15</v>
      </c>
      <c r="F548" s="27" cm="1">
        <f t="array" ref="F548">IFERROR(SUMPRODUCT(('OWNERSHIP 1%'!$B$2:$B$10000=$A548)*('OWNERSHIP 1%'!$U$2:$U$10000=1)*('OWNERSHIP 1%'!$V$2:$V$10000&gt;=1)),0)</f>
        <v>5</v>
      </c>
      <c r="G548" s="27">
        <f t="shared" si="26"/>
        <v>72</v>
      </c>
      <c r="H548" s="27" t="str">
        <f t="shared" si="27"/>
        <v>Mayoritas</v>
      </c>
      <c r="I548" s="27" t="str">
        <f t="shared" si="28"/>
        <v>Tinggi</v>
      </c>
    </row>
    <row r="549" spans="1:9" x14ac:dyDescent="0.25">
      <c r="A549" s="27" t="str">
        <f>" "&amp;'TICKER LIST'!B549</f>
        <v xml:space="preserve"> META</v>
      </c>
      <c r="B549" s="27">
        <f>IFERROR(ROUND(MAX(0,MIN(100,100-SUMIFS('OWNERSHIP 1%'!$V$2:$V$10000,'OWNERSHIP 1%'!$B$2:$B$10000,$A549,'OWNERSHIP 1%'!$U$2:$U$10000,1))),2),"")</f>
        <v>0.68</v>
      </c>
      <c r="C549" s="27" cm="1">
        <f t="array" ref="C549">IFERROR(ROUND(SUMPRODUCT(('OWNERSHIP 1%'!$B$2:$B$10000=$A549)*('OWNERSHIP 1%'!$U$2:$U$10000=1)*('OWNERSHIP 1%'!$V$2:$V$10000)^2),0),"")</f>
        <v>9441</v>
      </c>
      <c r="D549" s="27">
        <f>IFERROR(ROUND(_xlfn.SINGLE(_xlfn.MAXIFS('OWNERSHIP 1%'!$V$2:$V$10000,'OWNERSHIP 1%'!$B$2:$B$10000,$A549,'OWNERSHIP 1%'!$U$2:$U$10000,1)),2),"")</f>
        <v>97.14</v>
      </c>
      <c r="E549" s="27">
        <f>IFERROR(ROUND(SUMIFS('OWNERSHIP 1%'!$V$2:$V$7159,'OWNERSHIP 1%'!$B$2:$B$7159,$A549,'OWNERSHIP 1%'!$U$2:$U$7159,1,'OWNERSHIP 1%'!$W$2:$W$7159,"&lt;=3"),2),"")</f>
        <v>99.32</v>
      </c>
      <c r="F549" s="27" cm="1">
        <f t="array" ref="F549">IFERROR(SUMPRODUCT(('OWNERSHIP 1%'!$B$2:$B$10000=$A549)*('OWNERSHIP 1%'!$U$2:$U$10000=1)*('OWNERSHIP 1%'!$V$2:$V$10000&gt;=1)),0)</f>
        <v>2</v>
      </c>
      <c r="G549" s="27">
        <f t="shared" si="26"/>
        <v>96</v>
      </c>
      <c r="H549" s="27" t="str">
        <f t="shared" si="27"/>
        <v>Mayoritas</v>
      </c>
      <c r="I549" s="27" t="str">
        <f t="shared" si="28"/>
        <v>Tinggi</v>
      </c>
    </row>
    <row r="550" spans="1:9" x14ac:dyDescent="0.25">
      <c r="A550" s="27" t="str">
        <f>" "&amp;'TICKER LIST'!B550</f>
        <v xml:space="preserve"> MFMI</v>
      </c>
      <c r="B550" s="27">
        <f>IFERROR(ROUND(MAX(0,MIN(100,100-SUMIFS('OWNERSHIP 1%'!$V$2:$V$10000,'OWNERSHIP 1%'!$B$2:$B$10000,$A550,'OWNERSHIP 1%'!$U$2:$U$10000,1))),2),"")</f>
        <v>0.65</v>
      </c>
      <c r="C550" s="27" cm="1">
        <f t="array" ref="C550">IFERROR(ROUND(SUMPRODUCT(('OWNERSHIP 1%'!$B$2:$B$10000=$A550)*('OWNERSHIP 1%'!$U$2:$U$10000=1)*('OWNERSHIP 1%'!$V$2:$V$10000)^2),0),"")</f>
        <v>9870</v>
      </c>
      <c r="D550" s="27">
        <f>IFERROR(ROUND(_xlfn.SINGLE(_xlfn.MAXIFS('OWNERSHIP 1%'!$V$2:$V$10000,'OWNERSHIP 1%'!$B$2:$B$10000,$A550,'OWNERSHIP 1%'!$U$2:$U$10000,1)),2),"")</f>
        <v>99.35</v>
      </c>
      <c r="E550" s="27">
        <f>IFERROR(ROUND(SUMIFS('OWNERSHIP 1%'!$V$2:$V$7159,'OWNERSHIP 1%'!$B$2:$B$7159,$A550,'OWNERSHIP 1%'!$U$2:$U$7159,1,'OWNERSHIP 1%'!$W$2:$W$7159,"&lt;=3"),2),"")</f>
        <v>99.35</v>
      </c>
      <c r="F550" s="27" cm="1">
        <f t="array" ref="F550">IFERROR(SUMPRODUCT(('OWNERSHIP 1%'!$B$2:$B$10000=$A550)*('OWNERSHIP 1%'!$U$2:$U$10000=1)*('OWNERSHIP 1%'!$V$2:$V$10000&gt;=1)),0)</f>
        <v>1</v>
      </c>
      <c r="G550" s="27">
        <f t="shared" si="26"/>
        <v>99</v>
      </c>
      <c r="H550" s="27" t="str">
        <f t="shared" si="27"/>
        <v>Mayoritas</v>
      </c>
      <c r="I550" s="27" t="str">
        <f t="shared" si="28"/>
        <v>Tinggi</v>
      </c>
    </row>
    <row r="551" spans="1:9" x14ac:dyDescent="0.25">
      <c r="A551" s="27" t="str">
        <f>" "&amp;'TICKER LIST'!B551</f>
        <v xml:space="preserve"> MGNA</v>
      </c>
      <c r="B551" s="27">
        <f>IFERROR(ROUND(MAX(0,MIN(100,100-SUMIFS('OWNERSHIP 1%'!$V$2:$V$10000,'OWNERSHIP 1%'!$B$2:$B$10000,$A551,'OWNERSHIP 1%'!$U$2:$U$10000,1))),2),"")</f>
        <v>5.05</v>
      </c>
      <c r="C551" s="27" cm="1">
        <f t="array" ref="C551">IFERROR(ROUND(SUMPRODUCT(('OWNERSHIP 1%'!$B$2:$B$10000=$A551)*('OWNERSHIP 1%'!$U$2:$U$10000=1)*('OWNERSHIP 1%'!$V$2:$V$10000)^2),0),"")</f>
        <v>5001</v>
      </c>
      <c r="D551" s="27">
        <f>IFERROR(ROUND(_xlfn.SINGLE(_xlfn.MAXIFS('OWNERSHIP 1%'!$V$2:$V$10000,'OWNERSHIP 1%'!$B$2:$B$10000,$A551,'OWNERSHIP 1%'!$U$2:$U$10000,1)),2),"")</f>
        <v>70.19</v>
      </c>
      <c r="E551" s="27">
        <f>IFERROR(ROUND(SUMIFS('OWNERSHIP 1%'!$V$2:$V$7159,'OWNERSHIP 1%'!$B$2:$B$7159,$A551,'OWNERSHIP 1%'!$U$2:$U$7159,1,'OWNERSHIP 1%'!$W$2:$W$7159,"&lt;=3"),2),"")</f>
        <v>80.45</v>
      </c>
      <c r="F551" s="27" cm="1">
        <f t="array" ref="F551">IFERROR(SUMPRODUCT(('OWNERSHIP 1%'!$B$2:$B$10000=$A551)*('OWNERSHIP 1%'!$U$2:$U$10000=1)*('OWNERSHIP 1%'!$V$2:$V$10000&gt;=1)),0)</f>
        <v>13</v>
      </c>
      <c r="G551" s="27">
        <f t="shared" si="26"/>
        <v>58</v>
      </c>
      <c r="H551" s="27" t="str">
        <f t="shared" si="27"/>
        <v>Mayoritas</v>
      </c>
      <c r="I551" s="27" t="str">
        <f t="shared" si="28"/>
        <v>Tinggi</v>
      </c>
    </row>
    <row r="552" spans="1:9" x14ac:dyDescent="0.25">
      <c r="A552" s="27" t="str">
        <f>" "&amp;'TICKER LIST'!B552</f>
        <v xml:space="preserve"> MICE</v>
      </c>
      <c r="B552" s="27">
        <f>IFERROR(ROUND(MAX(0,MIN(100,100-SUMIFS('OWNERSHIP 1%'!$V$2:$V$10000,'OWNERSHIP 1%'!$B$2:$B$10000,$A552,'OWNERSHIP 1%'!$U$2:$U$10000,1))),2),"")</f>
        <v>8.68</v>
      </c>
      <c r="C552" s="27" cm="1">
        <f t="array" ref="C552">IFERROR(ROUND(SUMPRODUCT(('OWNERSHIP 1%'!$B$2:$B$10000=$A552)*('OWNERSHIP 1%'!$U$2:$U$10000=1)*('OWNERSHIP 1%'!$V$2:$V$10000)^2),0),"")</f>
        <v>2605</v>
      </c>
      <c r="D552" s="27">
        <f>IFERROR(ROUND(_xlfn.SINGLE(_xlfn.MAXIFS('OWNERSHIP 1%'!$V$2:$V$10000,'OWNERSHIP 1%'!$B$2:$B$10000,$A552,'OWNERSHIP 1%'!$U$2:$U$10000,1)),2),"")</f>
        <v>48.43</v>
      </c>
      <c r="E552" s="27">
        <f>IFERROR(ROUND(SUMIFS('OWNERSHIP 1%'!$V$2:$V$7159,'OWNERSHIP 1%'!$B$2:$B$7159,$A552,'OWNERSHIP 1%'!$U$2:$U$7159,1,'OWNERSHIP 1%'!$W$2:$W$7159,"&lt;=3"),2),"")</f>
        <v>66.56</v>
      </c>
      <c r="F552" s="27" cm="1">
        <f t="array" ref="F552">IFERROR(SUMPRODUCT(('OWNERSHIP 1%'!$B$2:$B$10000=$A552)*('OWNERSHIP 1%'!$U$2:$U$10000=1)*('OWNERSHIP 1%'!$V$2:$V$10000&gt;=1)),0)</f>
        <v>11</v>
      </c>
      <c r="G552" s="27">
        <f t="shared" si="26"/>
        <v>44</v>
      </c>
      <c r="H552" s="27" t="str">
        <f t="shared" si="27"/>
        <v>Oligopoli</v>
      </c>
      <c r="I552" s="27" t="str">
        <f t="shared" si="28"/>
        <v>Sedang</v>
      </c>
    </row>
    <row r="553" spans="1:9" x14ac:dyDescent="0.25">
      <c r="A553" s="27" t="str">
        <f>" "&amp;'TICKER LIST'!B553</f>
        <v xml:space="preserve"> MIDI</v>
      </c>
      <c r="B553" s="27">
        <f>IFERROR(ROUND(MAX(0,MIN(100,100-SUMIFS('OWNERSHIP 1%'!$V$2:$V$10000,'OWNERSHIP 1%'!$B$2:$B$10000,$A553,'OWNERSHIP 1%'!$U$2:$U$10000,1))),2),"")</f>
        <v>19.38</v>
      </c>
      <c r="C553" s="27" cm="1">
        <f t="array" ref="C553">IFERROR(ROUND(SUMPRODUCT(('OWNERSHIP 1%'!$B$2:$B$10000=$A553)*('OWNERSHIP 1%'!$U$2:$U$10000=1)*('OWNERSHIP 1%'!$V$2:$V$10000)^2),0),"")</f>
        <v>5947</v>
      </c>
      <c r="D553" s="27">
        <f>IFERROR(ROUND(_xlfn.SINGLE(_xlfn.MAXIFS('OWNERSHIP 1%'!$V$2:$V$10000,'OWNERSHIP 1%'!$B$2:$B$10000,$A553,'OWNERSHIP 1%'!$U$2:$U$10000,1)),2),"")</f>
        <v>77.09</v>
      </c>
      <c r="E553" s="27">
        <f>IFERROR(ROUND(SUMIFS('OWNERSHIP 1%'!$V$2:$V$7159,'OWNERSHIP 1%'!$B$2:$B$7159,$A553,'OWNERSHIP 1%'!$U$2:$U$7159,1,'OWNERSHIP 1%'!$W$2:$W$7159,"&lt;=3"),2),"")</f>
        <v>79.61</v>
      </c>
      <c r="F553" s="27" cm="1">
        <f t="array" ref="F553">IFERROR(SUMPRODUCT(('OWNERSHIP 1%'!$B$2:$B$10000=$A553)*('OWNERSHIP 1%'!$U$2:$U$10000=1)*('OWNERSHIP 1%'!$V$2:$V$10000&gt;=1)),0)</f>
        <v>4</v>
      </c>
      <c r="G553" s="27">
        <f t="shared" si="26"/>
        <v>71</v>
      </c>
      <c r="H553" s="27" t="str">
        <f t="shared" si="27"/>
        <v>Mayoritas</v>
      </c>
      <c r="I553" s="27" t="str">
        <f t="shared" si="28"/>
        <v>Tinggi</v>
      </c>
    </row>
    <row r="554" spans="1:9" x14ac:dyDescent="0.25">
      <c r="A554" s="27" t="str">
        <f>" "&amp;'TICKER LIST'!B554</f>
        <v xml:space="preserve"> MIKA</v>
      </c>
      <c r="B554" s="27">
        <f>IFERROR(ROUND(MAX(0,MIN(100,100-SUMIFS('OWNERSHIP 1%'!$V$2:$V$10000,'OWNERSHIP 1%'!$B$2:$B$10000,$A554,'OWNERSHIP 1%'!$U$2:$U$10000,1))),2),"")</f>
        <v>12.41</v>
      </c>
      <c r="C554" s="27" cm="1">
        <f t="array" ref="C554">IFERROR(ROUND(SUMPRODUCT(('OWNERSHIP 1%'!$B$2:$B$10000=$A554)*('OWNERSHIP 1%'!$U$2:$U$10000=1)*('OWNERSHIP 1%'!$V$2:$V$10000)^2),0),"")</f>
        <v>4249</v>
      </c>
      <c r="D554" s="27">
        <f>IFERROR(ROUND(_xlfn.SINGLE(_xlfn.MAXIFS('OWNERSHIP 1%'!$V$2:$V$10000,'OWNERSHIP 1%'!$B$2:$B$10000,$A554,'OWNERSHIP 1%'!$U$2:$U$10000,1)),2),"")</f>
        <v>64.650000000000006</v>
      </c>
      <c r="E554" s="27">
        <f>IFERROR(ROUND(SUMIFS('OWNERSHIP 1%'!$V$2:$V$7159,'OWNERSHIP 1%'!$B$2:$B$7159,$A554,'OWNERSHIP 1%'!$U$2:$U$7159,1,'OWNERSHIP 1%'!$W$2:$W$7159,"&lt;=3"),2),"")</f>
        <v>71.89</v>
      </c>
      <c r="F554" s="27" cm="1">
        <f t="array" ref="F554">IFERROR(SUMPRODUCT(('OWNERSHIP 1%'!$B$2:$B$10000=$A554)*('OWNERSHIP 1%'!$U$2:$U$10000=1)*('OWNERSHIP 1%'!$V$2:$V$10000&gt;=1)),0)</f>
        <v>10</v>
      </c>
      <c r="G554" s="27">
        <f t="shared" si="26"/>
        <v>55</v>
      </c>
      <c r="H554" s="27" t="str">
        <f t="shared" si="27"/>
        <v>Mayoritas</v>
      </c>
      <c r="I554" s="27" t="str">
        <f t="shared" si="28"/>
        <v>Sedang</v>
      </c>
    </row>
    <row r="555" spans="1:9" x14ac:dyDescent="0.25">
      <c r="A555" s="27" t="str">
        <f>" "&amp;'TICKER LIST'!B555</f>
        <v xml:space="preserve"> MIRA</v>
      </c>
      <c r="B555" s="27">
        <f>IFERROR(ROUND(MAX(0,MIN(100,100-SUMIFS('OWNERSHIP 1%'!$V$2:$V$10000,'OWNERSHIP 1%'!$B$2:$B$10000,$A555,'OWNERSHIP 1%'!$U$2:$U$10000,1))),2),"")</f>
        <v>43.14</v>
      </c>
      <c r="C555" s="27" cm="1">
        <f t="array" ref="C555">IFERROR(ROUND(SUMPRODUCT(('OWNERSHIP 1%'!$B$2:$B$10000=$A555)*('OWNERSHIP 1%'!$U$2:$U$10000=1)*('OWNERSHIP 1%'!$V$2:$V$10000)^2),0),"")</f>
        <v>312</v>
      </c>
      <c r="D555" s="27">
        <f>IFERROR(ROUND(_xlfn.SINGLE(_xlfn.MAXIFS('OWNERSHIP 1%'!$V$2:$V$10000,'OWNERSHIP 1%'!$B$2:$B$10000,$A555,'OWNERSHIP 1%'!$U$2:$U$10000,1)),2),"")</f>
        <v>11.67</v>
      </c>
      <c r="E555" s="27">
        <f>IFERROR(ROUND(SUMIFS('OWNERSHIP 1%'!$V$2:$V$7159,'OWNERSHIP 1%'!$B$2:$B$7159,$A555,'OWNERSHIP 1%'!$U$2:$U$7159,1,'OWNERSHIP 1%'!$W$2:$W$7159,"&lt;=3"),2),"")</f>
        <v>22.41</v>
      </c>
      <c r="F555" s="27" cm="1">
        <f t="array" ref="F555">IFERROR(SUMPRODUCT(('OWNERSHIP 1%'!$B$2:$B$10000=$A555)*('OWNERSHIP 1%'!$U$2:$U$10000=1)*('OWNERSHIP 1%'!$V$2:$V$10000&gt;=1)),0)</f>
        <v>16</v>
      </c>
      <c r="G555" s="27">
        <f t="shared" si="26"/>
        <v>13</v>
      </c>
      <c r="H555" s="27" t="str">
        <f t="shared" si="27"/>
        <v>Tersebar</v>
      </c>
      <c r="I555" s="27" t="str">
        <f t="shared" si="28"/>
        <v>Rendah</v>
      </c>
    </row>
    <row r="556" spans="1:9" x14ac:dyDescent="0.25">
      <c r="A556" s="27" t="str">
        <f>" "&amp;'TICKER LIST'!B556</f>
        <v xml:space="preserve"> MITI</v>
      </c>
      <c r="B556" s="27">
        <f>IFERROR(ROUND(MAX(0,MIN(100,100-SUMIFS('OWNERSHIP 1%'!$V$2:$V$10000,'OWNERSHIP 1%'!$B$2:$B$10000,$A556,'OWNERSHIP 1%'!$U$2:$U$10000,1))),2),"")</f>
        <v>14.59</v>
      </c>
      <c r="C556" s="27" cm="1">
        <f t="array" ref="C556">IFERROR(ROUND(SUMPRODUCT(('OWNERSHIP 1%'!$B$2:$B$10000=$A556)*('OWNERSHIP 1%'!$U$2:$U$10000=1)*('OWNERSHIP 1%'!$V$2:$V$10000)^2),0),"")</f>
        <v>2983</v>
      </c>
      <c r="D556" s="27">
        <f>IFERROR(ROUND(_xlfn.SINGLE(_xlfn.MAXIFS('OWNERSHIP 1%'!$V$2:$V$10000,'OWNERSHIP 1%'!$B$2:$B$10000,$A556,'OWNERSHIP 1%'!$U$2:$U$10000,1)),2),"")</f>
        <v>45.15</v>
      </c>
      <c r="E556" s="27">
        <f>IFERROR(ROUND(SUMIFS('OWNERSHIP 1%'!$V$2:$V$7159,'OWNERSHIP 1%'!$B$2:$B$7159,$A556,'OWNERSHIP 1%'!$U$2:$U$7159,1,'OWNERSHIP 1%'!$W$2:$W$7159,"&lt;=3"),2),"")</f>
        <v>80.75</v>
      </c>
      <c r="F556" s="27" cm="1">
        <f t="array" ref="F556">IFERROR(SUMPRODUCT(('OWNERSHIP 1%'!$B$2:$B$10000=$A556)*('OWNERSHIP 1%'!$U$2:$U$10000=1)*('OWNERSHIP 1%'!$V$2:$V$10000&gt;=1)),0)</f>
        <v>6</v>
      </c>
      <c r="G556" s="27">
        <f t="shared" si="26"/>
        <v>56</v>
      </c>
      <c r="H556" s="27" t="str">
        <f t="shared" si="27"/>
        <v>Terkonsentrasi</v>
      </c>
      <c r="I556" s="27" t="str">
        <f t="shared" si="28"/>
        <v>Tinggi</v>
      </c>
    </row>
    <row r="557" spans="1:9" x14ac:dyDescent="0.25">
      <c r="A557" s="27" t="str">
        <f>" "&amp;'TICKER LIST'!B557</f>
        <v xml:space="preserve"> MKPI</v>
      </c>
      <c r="B557" s="27">
        <f>IFERROR(ROUND(MAX(0,MIN(100,100-SUMIFS('OWNERSHIP 1%'!$V$2:$V$10000,'OWNERSHIP 1%'!$B$2:$B$10000,$A557,'OWNERSHIP 1%'!$U$2:$U$10000,1))),2),"")</f>
        <v>6.94</v>
      </c>
      <c r="C557" s="27" cm="1">
        <f t="array" ref="C557">IFERROR(ROUND(SUMPRODUCT(('OWNERSHIP 1%'!$B$2:$B$10000=$A557)*('OWNERSHIP 1%'!$U$2:$U$10000=1)*('OWNERSHIP 1%'!$V$2:$V$10000)^2),0),"")</f>
        <v>2516</v>
      </c>
      <c r="D557" s="27">
        <f>IFERROR(ROUND(_xlfn.SINGLE(_xlfn.MAXIFS('OWNERSHIP 1%'!$V$2:$V$10000,'OWNERSHIP 1%'!$B$2:$B$10000,$A557,'OWNERSHIP 1%'!$U$2:$U$10000,1)),2),"")</f>
        <v>47.45</v>
      </c>
      <c r="E557" s="27">
        <f>IFERROR(ROUND(SUMIFS('OWNERSHIP 1%'!$V$2:$V$7159,'OWNERSHIP 1%'!$B$2:$B$7159,$A557,'OWNERSHIP 1%'!$U$2:$U$7159,1,'OWNERSHIP 1%'!$W$2:$W$7159,"&lt;=3"),2),"")</f>
        <v>63.2</v>
      </c>
      <c r="F557" s="27" cm="1">
        <f t="array" ref="F557">IFERROR(SUMPRODUCT(('OWNERSHIP 1%'!$B$2:$B$10000=$A557)*('OWNERSHIP 1%'!$U$2:$U$10000=1)*('OWNERSHIP 1%'!$V$2:$V$10000&gt;=1)),0)</f>
        <v>12</v>
      </c>
      <c r="G557" s="27">
        <f t="shared" si="26"/>
        <v>42</v>
      </c>
      <c r="H557" s="27" t="str">
        <f t="shared" si="27"/>
        <v>Oligopoli</v>
      </c>
      <c r="I557" s="27" t="str">
        <f t="shared" si="28"/>
        <v>Sedang</v>
      </c>
    </row>
    <row r="558" spans="1:9" x14ac:dyDescent="0.25">
      <c r="A558" s="27" t="str">
        <f>" "&amp;'TICKER LIST'!B558</f>
        <v xml:space="preserve"> MLBI</v>
      </c>
      <c r="B558" s="27">
        <f>IFERROR(ROUND(MAX(0,MIN(100,100-SUMIFS('OWNERSHIP 1%'!$V$2:$V$10000,'OWNERSHIP 1%'!$B$2:$B$10000,$A558,'OWNERSHIP 1%'!$U$2:$U$10000,1))),2),"")</f>
        <v>9.6</v>
      </c>
      <c r="C558" s="27" cm="1">
        <f t="array" ref="C558">IFERROR(ROUND(SUMPRODUCT(('OWNERSHIP 1%'!$B$2:$B$10000=$A558)*('OWNERSHIP 1%'!$U$2:$U$10000=1)*('OWNERSHIP 1%'!$V$2:$V$10000)^2),0),"")</f>
        <v>7979</v>
      </c>
      <c r="D558" s="27">
        <f>IFERROR(ROUND(_xlfn.SINGLE(_xlfn.MAXIFS('OWNERSHIP 1%'!$V$2:$V$10000,'OWNERSHIP 1%'!$B$2:$B$10000,$A558,'OWNERSHIP 1%'!$U$2:$U$10000,1)),2),"")</f>
        <v>89.32</v>
      </c>
      <c r="E558" s="27">
        <f>IFERROR(ROUND(SUMIFS('OWNERSHIP 1%'!$V$2:$V$7159,'OWNERSHIP 1%'!$B$2:$B$7159,$A558,'OWNERSHIP 1%'!$U$2:$U$7159,1,'OWNERSHIP 1%'!$W$2:$W$7159,"&lt;=3"),2),"")</f>
        <v>90.4</v>
      </c>
      <c r="F558" s="27" cm="1">
        <f t="array" ref="F558">IFERROR(SUMPRODUCT(('OWNERSHIP 1%'!$B$2:$B$10000=$A558)*('OWNERSHIP 1%'!$U$2:$U$10000=1)*('OWNERSHIP 1%'!$V$2:$V$10000&gt;=1)),0)</f>
        <v>2</v>
      </c>
      <c r="G558" s="27">
        <f t="shared" si="26"/>
        <v>86</v>
      </c>
      <c r="H558" s="27" t="str">
        <f t="shared" si="27"/>
        <v>Mayoritas</v>
      </c>
      <c r="I558" s="27" t="str">
        <f t="shared" si="28"/>
        <v>Tinggi</v>
      </c>
    </row>
    <row r="559" spans="1:9" x14ac:dyDescent="0.25">
      <c r="A559" s="27" t="str">
        <f>" "&amp;'TICKER LIST'!B559</f>
        <v xml:space="preserve"> MLIA</v>
      </c>
      <c r="B559" s="27">
        <f>IFERROR(ROUND(MAX(0,MIN(100,100-SUMIFS('OWNERSHIP 1%'!$V$2:$V$10000,'OWNERSHIP 1%'!$B$2:$B$10000,$A559,'OWNERSHIP 1%'!$U$2:$U$10000,1))),2),"")</f>
        <v>6.34</v>
      </c>
      <c r="C559" s="27" cm="1">
        <f t="array" ref="C559">IFERROR(ROUND(SUMPRODUCT(('OWNERSHIP 1%'!$B$2:$B$10000=$A559)*('OWNERSHIP 1%'!$U$2:$U$10000=1)*('OWNERSHIP 1%'!$V$2:$V$10000)^2),0),"")</f>
        <v>2489</v>
      </c>
      <c r="D559" s="27">
        <f>IFERROR(ROUND(_xlfn.SINGLE(_xlfn.MAXIFS('OWNERSHIP 1%'!$V$2:$V$10000,'OWNERSHIP 1%'!$B$2:$B$10000,$A559,'OWNERSHIP 1%'!$U$2:$U$10000,1)),2),"")</f>
        <v>41.45</v>
      </c>
      <c r="E559" s="27">
        <f>IFERROR(ROUND(SUMIFS('OWNERSHIP 1%'!$V$2:$V$7159,'OWNERSHIP 1%'!$B$2:$B$7159,$A559,'OWNERSHIP 1%'!$U$2:$U$7159,1,'OWNERSHIP 1%'!$W$2:$W$7159,"&lt;=3"),2),"")</f>
        <v>72.11</v>
      </c>
      <c r="F559" s="27" cm="1">
        <f t="array" ref="F559">IFERROR(SUMPRODUCT(('OWNERSHIP 1%'!$B$2:$B$10000=$A559)*('OWNERSHIP 1%'!$U$2:$U$10000=1)*('OWNERSHIP 1%'!$V$2:$V$10000&gt;=1)),0)</f>
        <v>10</v>
      </c>
      <c r="G559" s="27">
        <f t="shared" si="26"/>
        <v>47</v>
      </c>
      <c r="H559" s="27" t="str">
        <f t="shared" si="27"/>
        <v>Terkonsentrasi</v>
      </c>
      <c r="I559" s="27" t="str">
        <f t="shared" si="28"/>
        <v>Sedang</v>
      </c>
    </row>
    <row r="560" spans="1:9" x14ac:dyDescent="0.25">
      <c r="A560" s="27" t="str">
        <f>" "&amp;'TICKER LIST'!B560</f>
        <v xml:space="preserve"> MLPL</v>
      </c>
      <c r="B560" s="27">
        <f>IFERROR(ROUND(MAX(0,MIN(100,100-SUMIFS('OWNERSHIP 1%'!$V$2:$V$10000,'OWNERSHIP 1%'!$B$2:$B$10000,$A560,'OWNERSHIP 1%'!$U$2:$U$10000,1))),2),"")</f>
        <v>34.11</v>
      </c>
      <c r="C560" s="27" cm="1">
        <f t="array" ref="C560">IFERROR(ROUND(SUMPRODUCT(('OWNERSHIP 1%'!$B$2:$B$10000=$A560)*('OWNERSHIP 1%'!$U$2:$U$10000=1)*('OWNERSHIP 1%'!$V$2:$V$10000)^2),0),"")</f>
        <v>1405</v>
      </c>
      <c r="D560" s="27">
        <f>IFERROR(ROUND(_xlfn.SINGLE(_xlfn.MAXIFS('OWNERSHIP 1%'!$V$2:$V$10000,'OWNERSHIP 1%'!$B$2:$B$10000,$A560,'OWNERSHIP 1%'!$U$2:$U$10000,1)),2),"")</f>
        <v>32.130000000000003</v>
      </c>
      <c r="E560" s="27">
        <f>IFERROR(ROUND(SUMIFS('OWNERSHIP 1%'!$V$2:$V$7159,'OWNERSHIP 1%'!$B$2:$B$7159,$A560,'OWNERSHIP 1%'!$U$2:$U$7159,1,'OWNERSHIP 1%'!$W$2:$W$7159,"&lt;=3"),2),"")</f>
        <v>58.11</v>
      </c>
      <c r="F560" s="27" cm="1">
        <f t="array" ref="F560">IFERROR(SUMPRODUCT(('OWNERSHIP 1%'!$B$2:$B$10000=$A560)*('OWNERSHIP 1%'!$U$2:$U$10000=1)*('OWNERSHIP 1%'!$V$2:$V$10000&gt;=1)),0)</f>
        <v>7</v>
      </c>
      <c r="G560" s="27">
        <f t="shared" si="26"/>
        <v>40</v>
      </c>
      <c r="H560" s="27" t="str">
        <f t="shared" si="27"/>
        <v>Moderat</v>
      </c>
      <c r="I560" s="27" t="str">
        <f t="shared" si="28"/>
        <v>Sedang</v>
      </c>
    </row>
    <row r="561" spans="1:9" x14ac:dyDescent="0.25">
      <c r="A561" s="27" t="str">
        <f>" "&amp;'TICKER LIST'!B561</f>
        <v xml:space="preserve"> MLPT</v>
      </c>
      <c r="B561" s="27">
        <f>IFERROR(ROUND(MAX(0,MIN(100,100-SUMIFS('OWNERSHIP 1%'!$V$2:$V$10000,'OWNERSHIP 1%'!$B$2:$B$10000,$A561,'OWNERSHIP 1%'!$U$2:$U$10000,1))),2),"")</f>
        <v>2.23</v>
      </c>
      <c r="C561" s="27" cm="1">
        <f t="array" ref="C561">IFERROR(ROUND(SUMPRODUCT(('OWNERSHIP 1%'!$B$2:$B$10000=$A561)*('OWNERSHIP 1%'!$U$2:$U$10000=1)*('OWNERSHIP 1%'!$V$2:$V$10000)^2),0),"")</f>
        <v>7257</v>
      </c>
      <c r="D561" s="27">
        <f>IFERROR(ROUND(_xlfn.SINGLE(_xlfn.MAXIFS('OWNERSHIP 1%'!$V$2:$V$10000,'OWNERSHIP 1%'!$B$2:$B$10000,$A561,'OWNERSHIP 1%'!$U$2:$U$10000,1)),2),"")</f>
        <v>84.95</v>
      </c>
      <c r="E561" s="27">
        <f>IFERROR(ROUND(SUMIFS('OWNERSHIP 1%'!$V$2:$V$7159,'OWNERSHIP 1%'!$B$2:$B$7159,$A561,'OWNERSHIP 1%'!$U$2:$U$7159,1,'OWNERSHIP 1%'!$W$2:$W$7159,"&lt;=3"),2),"")</f>
        <v>93.08</v>
      </c>
      <c r="F561" s="27" cm="1">
        <f t="array" ref="F561">IFERROR(SUMPRODUCT(('OWNERSHIP 1%'!$B$2:$B$10000=$A561)*('OWNERSHIP 1%'!$U$2:$U$10000=1)*('OWNERSHIP 1%'!$V$2:$V$10000&gt;=1)),0)</f>
        <v>6</v>
      </c>
      <c r="G561" s="27">
        <f t="shared" si="26"/>
        <v>80</v>
      </c>
      <c r="H561" s="27" t="str">
        <f t="shared" si="27"/>
        <v>Mayoritas</v>
      </c>
      <c r="I561" s="27" t="str">
        <f t="shared" si="28"/>
        <v>Tinggi</v>
      </c>
    </row>
    <row r="562" spans="1:9" x14ac:dyDescent="0.25">
      <c r="A562" s="27" t="str">
        <f>" "&amp;'TICKER LIST'!B562</f>
        <v xml:space="preserve"> MMLP</v>
      </c>
      <c r="B562" s="27">
        <f>IFERROR(ROUND(MAX(0,MIN(100,100-SUMIFS('OWNERSHIP 1%'!$V$2:$V$10000,'OWNERSHIP 1%'!$B$2:$B$10000,$A562,'OWNERSHIP 1%'!$U$2:$U$10000,1))),2),"")</f>
        <v>6.64</v>
      </c>
      <c r="C562" s="27" cm="1">
        <f t="array" ref="C562">IFERROR(ROUND(SUMPRODUCT(('OWNERSHIP 1%'!$B$2:$B$10000=$A562)*('OWNERSHIP 1%'!$U$2:$U$10000=1)*('OWNERSHIP 1%'!$V$2:$V$10000)^2),0),"")</f>
        <v>8365</v>
      </c>
      <c r="D562" s="27">
        <f>IFERROR(ROUND(_xlfn.SINGLE(_xlfn.MAXIFS('OWNERSHIP 1%'!$V$2:$V$10000,'OWNERSHIP 1%'!$B$2:$B$10000,$A562,'OWNERSHIP 1%'!$U$2:$U$10000,1)),2),"")</f>
        <v>91.44</v>
      </c>
      <c r="E562" s="27">
        <f>IFERROR(ROUND(SUMIFS('OWNERSHIP 1%'!$V$2:$V$7159,'OWNERSHIP 1%'!$B$2:$B$7159,$A562,'OWNERSHIP 1%'!$U$2:$U$7159,1,'OWNERSHIP 1%'!$W$2:$W$7159,"&lt;=3"),2),"")</f>
        <v>93.36</v>
      </c>
      <c r="F562" s="27" cm="1">
        <f t="array" ref="F562">IFERROR(SUMPRODUCT(('OWNERSHIP 1%'!$B$2:$B$10000=$A562)*('OWNERSHIP 1%'!$U$2:$U$10000=1)*('OWNERSHIP 1%'!$V$2:$V$10000&gt;=1)),0)</f>
        <v>2</v>
      </c>
      <c r="G562" s="27">
        <f t="shared" si="26"/>
        <v>89</v>
      </c>
      <c r="H562" s="27" t="str">
        <f t="shared" si="27"/>
        <v>Mayoritas</v>
      </c>
      <c r="I562" s="27" t="str">
        <f t="shared" si="28"/>
        <v>Tinggi</v>
      </c>
    </row>
    <row r="563" spans="1:9" x14ac:dyDescent="0.25">
      <c r="A563" s="27" t="str">
        <f>" "&amp;'TICKER LIST'!B563</f>
        <v xml:space="preserve"> MNCN</v>
      </c>
      <c r="B563" s="27">
        <f>IFERROR(ROUND(MAX(0,MIN(100,100-SUMIFS('OWNERSHIP 1%'!$V$2:$V$10000,'OWNERSHIP 1%'!$B$2:$B$10000,$A563,'OWNERSHIP 1%'!$U$2:$U$10000,1))),2),"")</f>
        <v>37.1</v>
      </c>
      <c r="C563" s="27" cm="1">
        <f t="array" ref="C563">IFERROR(ROUND(SUMPRODUCT(('OWNERSHIP 1%'!$B$2:$B$10000=$A563)*('OWNERSHIP 1%'!$U$2:$U$10000=1)*('OWNERSHIP 1%'!$V$2:$V$10000)^2),0),"")</f>
        <v>1547</v>
      </c>
      <c r="D563" s="27">
        <f>IFERROR(ROUND(_xlfn.SINGLE(_xlfn.MAXIFS('OWNERSHIP 1%'!$V$2:$V$10000,'OWNERSHIP 1%'!$B$2:$B$10000,$A563,'OWNERSHIP 1%'!$U$2:$U$10000,1)),2),"")</f>
        <v>38.43</v>
      </c>
      <c r="E563" s="27">
        <f>IFERROR(ROUND(SUMIFS('OWNERSHIP 1%'!$V$2:$V$7159,'OWNERSHIP 1%'!$B$2:$B$7159,$A563,'OWNERSHIP 1%'!$U$2:$U$7159,1,'OWNERSHIP 1%'!$W$2:$W$7159,"&lt;=3"),2),"")</f>
        <v>46.7</v>
      </c>
      <c r="F563" s="27" cm="1">
        <f t="array" ref="F563">IFERROR(SUMPRODUCT(('OWNERSHIP 1%'!$B$2:$B$10000=$A563)*('OWNERSHIP 1%'!$U$2:$U$10000=1)*('OWNERSHIP 1%'!$V$2:$V$10000&gt;=1)),0)</f>
        <v>11</v>
      </c>
      <c r="G563" s="27">
        <f t="shared" si="26"/>
        <v>33</v>
      </c>
      <c r="H563" s="27" t="str">
        <f t="shared" si="27"/>
        <v>Moderat</v>
      </c>
      <c r="I563" s="27" t="str">
        <f t="shared" si="28"/>
        <v>Sedang</v>
      </c>
    </row>
    <row r="564" spans="1:9" x14ac:dyDescent="0.25">
      <c r="A564" s="27" t="str">
        <f>" "&amp;'TICKER LIST'!B564</f>
        <v xml:space="preserve"> MPMX</v>
      </c>
      <c r="B564" s="27">
        <f>IFERROR(ROUND(MAX(0,MIN(100,100-SUMIFS('OWNERSHIP 1%'!$V$2:$V$10000,'OWNERSHIP 1%'!$B$2:$B$10000,$A564,'OWNERSHIP 1%'!$U$2:$U$10000,1))),2),"")</f>
        <v>25.38</v>
      </c>
      <c r="C564" s="27" cm="1">
        <f t="array" ref="C564">IFERROR(ROUND(SUMPRODUCT(('OWNERSHIP 1%'!$B$2:$B$10000=$A564)*('OWNERSHIP 1%'!$U$2:$U$10000=1)*('OWNERSHIP 1%'!$V$2:$V$10000)^2),0),"")</f>
        <v>3376</v>
      </c>
      <c r="D564" s="27">
        <f>IFERROR(ROUND(_xlfn.SINGLE(_xlfn.MAXIFS('OWNERSHIP 1%'!$V$2:$V$10000,'OWNERSHIP 1%'!$B$2:$B$10000,$A564,'OWNERSHIP 1%'!$U$2:$U$10000,1)),2),"")</f>
        <v>57.67</v>
      </c>
      <c r="E564" s="27">
        <f>IFERROR(ROUND(SUMIFS('OWNERSHIP 1%'!$V$2:$V$7159,'OWNERSHIP 1%'!$B$2:$B$7159,$A564,'OWNERSHIP 1%'!$U$2:$U$7159,1,'OWNERSHIP 1%'!$W$2:$W$7159,"&lt;=3"),2),"")</f>
        <v>66.08</v>
      </c>
      <c r="F564" s="27" cm="1">
        <f t="array" ref="F564">IFERROR(SUMPRODUCT(('OWNERSHIP 1%'!$B$2:$B$10000=$A564)*('OWNERSHIP 1%'!$U$2:$U$10000=1)*('OWNERSHIP 1%'!$V$2:$V$10000&gt;=1)),0)</f>
        <v>9</v>
      </c>
      <c r="G564" s="27">
        <f t="shared" si="26"/>
        <v>50</v>
      </c>
      <c r="H564" s="27" t="str">
        <f t="shared" si="27"/>
        <v>Mayoritas</v>
      </c>
      <c r="I564" s="27" t="str">
        <f t="shared" si="28"/>
        <v>Sedang</v>
      </c>
    </row>
    <row r="565" spans="1:9" x14ac:dyDescent="0.25">
      <c r="A565" s="27" t="str">
        <f>" "&amp;'TICKER LIST'!B565</f>
        <v xml:space="preserve"> MPPA</v>
      </c>
      <c r="B565" s="27">
        <f>IFERROR(ROUND(MAX(0,MIN(100,100-SUMIFS('OWNERSHIP 1%'!$V$2:$V$10000,'OWNERSHIP 1%'!$B$2:$B$10000,$A565,'OWNERSHIP 1%'!$U$2:$U$10000,1))),2),"")</f>
        <v>16.05</v>
      </c>
      <c r="C565" s="27" cm="1">
        <f t="array" ref="C565">IFERROR(ROUND(SUMPRODUCT(('OWNERSHIP 1%'!$B$2:$B$10000=$A565)*('OWNERSHIP 1%'!$U$2:$U$10000=1)*('OWNERSHIP 1%'!$V$2:$V$10000)^2),0),"")</f>
        <v>6000</v>
      </c>
      <c r="D565" s="27">
        <f>IFERROR(ROUND(_xlfn.SINGLE(_xlfn.MAXIFS('OWNERSHIP 1%'!$V$2:$V$10000,'OWNERSHIP 1%'!$B$2:$B$10000,$A565,'OWNERSHIP 1%'!$U$2:$U$10000,1)),2),"")</f>
        <v>77.16</v>
      </c>
      <c r="E565" s="27">
        <f>IFERROR(ROUND(SUMIFS('OWNERSHIP 1%'!$V$2:$V$7159,'OWNERSHIP 1%'!$B$2:$B$7159,$A565,'OWNERSHIP 1%'!$U$2:$U$7159,1,'OWNERSHIP 1%'!$W$2:$W$7159,"&lt;=3"),2),"")</f>
        <v>83.95</v>
      </c>
      <c r="F565" s="27" cm="1">
        <f t="array" ref="F565">IFERROR(SUMPRODUCT(('OWNERSHIP 1%'!$B$2:$B$10000=$A565)*('OWNERSHIP 1%'!$U$2:$U$10000=1)*('OWNERSHIP 1%'!$V$2:$V$10000&gt;=1)),0)</f>
        <v>2</v>
      </c>
      <c r="G565" s="27">
        <f t="shared" si="26"/>
        <v>75</v>
      </c>
      <c r="H565" s="27" t="str">
        <f t="shared" si="27"/>
        <v>Mayoritas</v>
      </c>
      <c r="I565" s="27" t="str">
        <f t="shared" si="28"/>
        <v>Tinggi</v>
      </c>
    </row>
    <row r="566" spans="1:9" x14ac:dyDescent="0.25">
      <c r="A566" s="27" t="str">
        <f>" "&amp;'TICKER LIST'!B566</f>
        <v xml:space="preserve"> MRAT</v>
      </c>
      <c r="B566" s="27">
        <f>IFERROR(ROUND(MAX(0,MIN(100,100-SUMIFS('OWNERSHIP 1%'!$V$2:$V$10000,'OWNERSHIP 1%'!$B$2:$B$10000,$A566,'OWNERSHIP 1%'!$U$2:$U$10000,1))),2),"")</f>
        <v>14.71</v>
      </c>
      <c r="C566" s="27" cm="1">
        <f t="array" ref="C566">IFERROR(ROUND(SUMPRODUCT(('OWNERSHIP 1%'!$B$2:$B$10000=$A566)*('OWNERSHIP 1%'!$U$2:$U$10000=1)*('OWNERSHIP 1%'!$V$2:$V$10000)^2),0),"")</f>
        <v>5095</v>
      </c>
      <c r="D566" s="27">
        <f>IFERROR(ROUND(_xlfn.SINGLE(_xlfn.MAXIFS('OWNERSHIP 1%'!$V$2:$V$10000,'OWNERSHIP 1%'!$B$2:$B$10000,$A566,'OWNERSHIP 1%'!$U$2:$U$10000,1)),2),"")</f>
        <v>71.209999999999994</v>
      </c>
      <c r="E566" s="27">
        <f>IFERROR(ROUND(SUMIFS('OWNERSHIP 1%'!$V$2:$V$7159,'OWNERSHIP 1%'!$B$2:$B$7159,$A566,'OWNERSHIP 1%'!$U$2:$U$7159,1,'OWNERSHIP 1%'!$W$2:$W$7159,"&lt;=3"),2),"")</f>
        <v>75.95</v>
      </c>
      <c r="F566" s="27" cm="1">
        <f t="array" ref="F566">IFERROR(SUMPRODUCT(('OWNERSHIP 1%'!$B$2:$B$10000=$A566)*('OWNERSHIP 1%'!$U$2:$U$10000=1)*('OWNERSHIP 1%'!$V$2:$V$10000&gt;=1)),0)</f>
        <v>10</v>
      </c>
      <c r="G566" s="27">
        <f t="shared" si="26"/>
        <v>60</v>
      </c>
      <c r="H566" s="27" t="str">
        <f t="shared" si="27"/>
        <v>Mayoritas</v>
      </c>
      <c r="I566" s="27" t="str">
        <f t="shared" si="28"/>
        <v>Tinggi</v>
      </c>
    </row>
    <row r="567" spans="1:9" x14ac:dyDescent="0.25">
      <c r="A567" s="27" t="str">
        <f>" "&amp;'TICKER LIST'!B567</f>
        <v xml:space="preserve"> MREI</v>
      </c>
      <c r="B567" s="27">
        <f>IFERROR(ROUND(MAX(0,MIN(100,100-SUMIFS('OWNERSHIP 1%'!$V$2:$V$10000,'OWNERSHIP 1%'!$B$2:$B$10000,$A567,'OWNERSHIP 1%'!$U$2:$U$10000,1))),2),"")</f>
        <v>8.91</v>
      </c>
      <c r="C567" s="27" cm="1">
        <f t="array" ref="C567">IFERROR(ROUND(SUMPRODUCT(('OWNERSHIP 1%'!$B$2:$B$10000=$A567)*('OWNERSHIP 1%'!$U$2:$U$10000=1)*('OWNERSHIP 1%'!$V$2:$V$10000)^2),0),"")</f>
        <v>876</v>
      </c>
      <c r="D567" s="27">
        <f>IFERROR(ROUND(_xlfn.SINGLE(_xlfn.MAXIFS('OWNERSHIP 1%'!$V$2:$V$10000,'OWNERSHIP 1%'!$B$2:$B$10000,$A567,'OWNERSHIP 1%'!$U$2:$U$10000,1)),2),"")</f>
        <v>20.53</v>
      </c>
      <c r="E567" s="27">
        <f>IFERROR(ROUND(SUMIFS('OWNERSHIP 1%'!$V$2:$V$7159,'OWNERSHIP 1%'!$B$2:$B$7159,$A567,'OWNERSHIP 1%'!$U$2:$U$7159,1,'OWNERSHIP 1%'!$W$2:$W$7159,"&lt;=3"),2),"")</f>
        <v>41.9</v>
      </c>
      <c r="F567" s="27" cm="1">
        <f t="array" ref="F567">IFERROR(SUMPRODUCT(('OWNERSHIP 1%'!$B$2:$B$10000=$A567)*('OWNERSHIP 1%'!$U$2:$U$10000=1)*('OWNERSHIP 1%'!$V$2:$V$10000&gt;=1)),0)</f>
        <v>18</v>
      </c>
      <c r="G567" s="27">
        <f t="shared" si="26"/>
        <v>21</v>
      </c>
      <c r="H567" s="27" t="str">
        <f t="shared" si="27"/>
        <v>Moderat</v>
      </c>
      <c r="I567" s="27" t="str">
        <f t="shared" si="28"/>
        <v>Rendah</v>
      </c>
    </row>
    <row r="568" spans="1:9" x14ac:dyDescent="0.25">
      <c r="A568" s="27" t="str">
        <f>" "&amp;'TICKER LIST'!B568</f>
        <v xml:space="preserve"> MSKY</v>
      </c>
      <c r="B568" s="27">
        <f>IFERROR(ROUND(MAX(0,MIN(100,100-SUMIFS('OWNERSHIP 1%'!$V$2:$V$10000,'OWNERSHIP 1%'!$B$2:$B$10000,$A568,'OWNERSHIP 1%'!$U$2:$U$10000,1))),2),"")</f>
        <v>100</v>
      </c>
      <c r="C568" s="27" cm="1">
        <f t="array" ref="C568">IFERROR(ROUND(SUMPRODUCT(('OWNERSHIP 1%'!$B$2:$B$10000=$A568)*('OWNERSHIP 1%'!$U$2:$U$10000=1)*('OWNERSHIP 1%'!$V$2:$V$10000)^2),0),"")</f>
        <v>0</v>
      </c>
      <c r="D568" s="27">
        <f>IFERROR(ROUND(_xlfn.SINGLE(_xlfn.MAXIFS('OWNERSHIP 1%'!$V$2:$V$10000,'OWNERSHIP 1%'!$B$2:$B$10000,$A568,'OWNERSHIP 1%'!$U$2:$U$10000,1)),2),"")</f>
        <v>0</v>
      </c>
      <c r="E568" s="27">
        <f>IFERROR(ROUND(SUMIFS('OWNERSHIP 1%'!$V$2:$V$7159,'OWNERSHIP 1%'!$B$2:$B$7159,$A568,'OWNERSHIP 1%'!$U$2:$U$7159,1,'OWNERSHIP 1%'!$W$2:$W$7159,"&lt;=3"),2),"")</f>
        <v>0</v>
      </c>
      <c r="F568" s="27" cm="1">
        <f t="array" ref="F568">IFERROR(SUMPRODUCT(('OWNERSHIP 1%'!$B$2:$B$10000=$A568)*('OWNERSHIP 1%'!$U$2:$U$10000=1)*('OWNERSHIP 1%'!$V$2:$V$10000&gt;=1)),0)</f>
        <v>0</v>
      </c>
      <c r="G568" s="27">
        <f t="shared" si="26"/>
        <v>0</v>
      </c>
      <c r="H568" s="27" t="str">
        <f t="shared" si="27"/>
        <v>Tersebar</v>
      </c>
      <c r="I568" s="27" t="str">
        <f t="shared" si="28"/>
        <v>Rendah</v>
      </c>
    </row>
    <row r="569" spans="1:9" x14ac:dyDescent="0.25">
      <c r="A569" s="27" t="str">
        <f>" "&amp;'TICKER LIST'!B569</f>
        <v xml:space="preserve"> MTDL</v>
      </c>
      <c r="B569" s="27">
        <f>IFERROR(ROUND(MAX(0,MIN(100,100-SUMIFS('OWNERSHIP 1%'!$V$2:$V$10000,'OWNERSHIP 1%'!$B$2:$B$10000,$A569,'OWNERSHIP 1%'!$U$2:$U$10000,1))),2),"")</f>
        <v>16.28</v>
      </c>
      <c r="C569" s="27" cm="1">
        <f t="array" ref="C569">IFERROR(ROUND(SUMPRODUCT(('OWNERSHIP 1%'!$B$2:$B$10000=$A569)*('OWNERSHIP 1%'!$U$2:$U$10000=1)*('OWNERSHIP 1%'!$V$2:$V$10000)^2),0),"")</f>
        <v>1697</v>
      </c>
      <c r="D569" s="27">
        <f>IFERROR(ROUND(_xlfn.SINGLE(_xlfn.MAXIFS('OWNERSHIP 1%'!$V$2:$V$10000,'OWNERSHIP 1%'!$B$2:$B$10000,$A569,'OWNERSHIP 1%'!$U$2:$U$10000,1)),2),"")</f>
        <v>36.21</v>
      </c>
      <c r="E569" s="27">
        <f>IFERROR(ROUND(SUMIFS('OWNERSHIP 1%'!$V$2:$V$7159,'OWNERSHIP 1%'!$B$2:$B$7159,$A569,'OWNERSHIP 1%'!$U$2:$U$7159,1,'OWNERSHIP 1%'!$W$2:$W$7159,"&lt;=3"),2),"")</f>
        <v>59.24</v>
      </c>
      <c r="F569" s="27" cm="1">
        <f t="array" ref="F569">IFERROR(SUMPRODUCT(('OWNERSHIP 1%'!$B$2:$B$10000=$A569)*('OWNERSHIP 1%'!$U$2:$U$10000=1)*('OWNERSHIP 1%'!$V$2:$V$10000&gt;=1)),0)</f>
        <v>12</v>
      </c>
      <c r="G569" s="27">
        <f t="shared" si="26"/>
        <v>37</v>
      </c>
      <c r="H569" s="27" t="str">
        <f t="shared" si="27"/>
        <v>Moderat</v>
      </c>
      <c r="I569" s="27" t="str">
        <f t="shared" si="28"/>
        <v>Sedang</v>
      </c>
    </row>
    <row r="570" spans="1:9" x14ac:dyDescent="0.25">
      <c r="A570" s="27" t="str">
        <f>" "&amp;'TICKER LIST'!B570</f>
        <v xml:space="preserve"> MTFN</v>
      </c>
      <c r="B570" s="27">
        <f>IFERROR(ROUND(MAX(0,MIN(100,100-SUMIFS('OWNERSHIP 1%'!$V$2:$V$10000,'OWNERSHIP 1%'!$B$2:$B$10000,$A570,'OWNERSHIP 1%'!$U$2:$U$10000,1))),2),"")</f>
        <v>29.35</v>
      </c>
      <c r="C570" s="27" cm="1">
        <f t="array" ref="C570">IFERROR(ROUND(SUMPRODUCT(('OWNERSHIP 1%'!$B$2:$B$10000=$A570)*('OWNERSHIP 1%'!$U$2:$U$10000=1)*('OWNERSHIP 1%'!$V$2:$V$10000)^2),0),"")</f>
        <v>707</v>
      </c>
      <c r="D570" s="27">
        <f>IFERROR(ROUND(_xlfn.SINGLE(_xlfn.MAXIFS('OWNERSHIP 1%'!$V$2:$V$10000,'OWNERSHIP 1%'!$B$2:$B$10000,$A570,'OWNERSHIP 1%'!$U$2:$U$10000,1)),2),"")</f>
        <v>21.1</v>
      </c>
      <c r="E570" s="27">
        <f>IFERROR(ROUND(SUMIFS('OWNERSHIP 1%'!$V$2:$V$7159,'OWNERSHIP 1%'!$B$2:$B$7159,$A570,'OWNERSHIP 1%'!$U$2:$U$7159,1,'OWNERSHIP 1%'!$W$2:$W$7159,"&lt;=3"),2),"")</f>
        <v>39.64</v>
      </c>
      <c r="F570" s="27" cm="1">
        <f t="array" ref="F570">IFERROR(SUMPRODUCT(('OWNERSHIP 1%'!$B$2:$B$10000=$A570)*('OWNERSHIP 1%'!$U$2:$U$10000=1)*('OWNERSHIP 1%'!$V$2:$V$10000&gt;=1)),0)</f>
        <v>18</v>
      </c>
      <c r="G570" s="27">
        <f t="shared" si="26"/>
        <v>19</v>
      </c>
      <c r="H570" s="27" t="str">
        <f t="shared" si="27"/>
        <v>Tersebar</v>
      </c>
      <c r="I570" s="27" t="str">
        <f t="shared" si="28"/>
        <v>Rendah</v>
      </c>
    </row>
    <row r="571" spans="1:9" x14ac:dyDescent="0.25">
      <c r="A571" s="27" t="str">
        <f>" "&amp;'TICKER LIST'!B571</f>
        <v xml:space="preserve"> MTLA</v>
      </c>
      <c r="B571" s="27">
        <f>IFERROR(ROUND(MAX(0,MIN(100,100-SUMIFS('OWNERSHIP 1%'!$V$2:$V$10000,'OWNERSHIP 1%'!$B$2:$B$10000,$A571,'OWNERSHIP 1%'!$U$2:$U$10000,1))),2),"")</f>
        <v>8.77</v>
      </c>
      <c r="C571" s="27" cm="1">
        <f t="array" ref="C571">IFERROR(ROUND(SUMPRODUCT(('OWNERSHIP 1%'!$B$2:$B$10000=$A571)*('OWNERSHIP 1%'!$U$2:$U$10000=1)*('OWNERSHIP 1%'!$V$2:$V$10000)^2),0),"")</f>
        <v>1765</v>
      </c>
      <c r="D571" s="27">
        <f>IFERROR(ROUND(_xlfn.SINGLE(_xlfn.MAXIFS('OWNERSHIP 1%'!$V$2:$V$10000,'OWNERSHIP 1%'!$B$2:$B$10000,$A571,'OWNERSHIP 1%'!$U$2:$U$10000,1)),2),"")</f>
        <v>37.450000000000003</v>
      </c>
      <c r="E571" s="27">
        <f>IFERROR(ROUND(SUMIFS('OWNERSHIP 1%'!$V$2:$V$7159,'OWNERSHIP 1%'!$B$2:$B$7159,$A571,'OWNERSHIP 1%'!$U$2:$U$7159,1,'OWNERSHIP 1%'!$W$2:$W$7159,"&lt;=3"),2),"")</f>
        <v>59.69</v>
      </c>
      <c r="F571" s="27" cm="1">
        <f t="array" ref="F571">IFERROR(SUMPRODUCT(('OWNERSHIP 1%'!$B$2:$B$10000=$A571)*('OWNERSHIP 1%'!$U$2:$U$10000=1)*('OWNERSHIP 1%'!$V$2:$V$10000&gt;=1)),0)</f>
        <v>17</v>
      </c>
      <c r="G571" s="27">
        <f t="shared" si="26"/>
        <v>32</v>
      </c>
      <c r="H571" s="27" t="str">
        <f t="shared" si="27"/>
        <v>Moderat</v>
      </c>
      <c r="I571" s="27" t="str">
        <f t="shared" si="28"/>
        <v>Sedang</v>
      </c>
    </row>
    <row r="572" spans="1:9" x14ac:dyDescent="0.25">
      <c r="A572" s="27" t="str">
        <f>" "&amp;'TICKER LIST'!B572</f>
        <v xml:space="preserve"> MTSM</v>
      </c>
      <c r="B572" s="27">
        <f>IFERROR(ROUND(MAX(0,MIN(100,100-SUMIFS('OWNERSHIP 1%'!$V$2:$V$10000,'OWNERSHIP 1%'!$B$2:$B$10000,$A572,'OWNERSHIP 1%'!$U$2:$U$10000,1))),2),"")</f>
        <v>5.16</v>
      </c>
      <c r="C572" s="27" cm="1">
        <f t="array" ref="C572">IFERROR(ROUND(SUMPRODUCT(('OWNERSHIP 1%'!$B$2:$B$10000=$A572)*('OWNERSHIP 1%'!$U$2:$U$10000=1)*('OWNERSHIP 1%'!$V$2:$V$10000)^2),0),"")</f>
        <v>1882</v>
      </c>
      <c r="D572" s="27">
        <f>IFERROR(ROUND(_xlfn.SINGLE(_xlfn.MAXIFS('OWNERSHIP 1%'!$V$2:$V$10000,'OWNERSHIP 1%'!$B$2:$B$10000,$A572,'OWNERSHIP 1%'!$U$2:$U$10000,1)),2),"")</f>
        <v>34.53</v>
      </c>
      <c r="E572" s="27">
        <f>IFERROR(ROUND(SUMIFS('OWNERSHIP 1%'!$V$2:$V$7159,'OWNERSHIP 1%'!$B$2:$B$7159,$A572,'OWNERSHIP 1%'!$U$2:$U$7159,1,'OWNERSHIP 1%'!$W$2:$W$7159,"&lt;=3"),2),"")</f>
        <v>66.37</v>
      </c>
      <c r="F572" s="27" cm="1">
        <f t="array" ref="F572">IFERROR(SUMPRODUCT(('OWNERSHIP 1%'!$B$2:$B$10000=$A572)*('OWNERSHIP 1%'!$U$2:$U$10000=1)*('OWNERSHIP 1%'!$V$2:$V$10000&gt;=1)),0)</f>
        <v>12</v>
      </c>
      <c r="G572" s="27">
        <f t="shared" si="26"/>
        <v>40</v>
      </c>
      <c r="H572" s="27" t="str">
        <f t="shared" si="27"/>
        <v>Oligopoli</v>
      </c>
      <c r="I572" s="27" t="str">
        <f t="shared" si="28"/>
        <v>Sedang</v>
      </c>
    </row>
    <row r="573" spans="1:9" x14ac:dyDescent="0.25">
      <c r="A573" s="27" t="str">
        <f>" "&amp;'TICKER LIST'!B573</f>
        <v xml:space="preserve"> MYOH</v>
      </c>
      <c r="B573" s="27">
        <f>IFERROR(ROUND(MAX(0,MIN(100,100-SUMIFS('OWNERSHIP 1%'!$V$2:$V$10000,'OWNERSHIP 1%'!$B$2:$B$10000,$A573,'OWNERSHIP 1%'!$U$2:$U$10000,1))),2),"")</f>
        <v>6.77</v>
      </c>
      <c r="C573" s="27" cm="1">
        <f t="array" ref="C573">IFERROR(ROUND(SUMPRODUCT(('OWNERSHIP 1%'!$B$2:$B$10000=$A573)*('OWNERSHIP 1%'!$U$2:$U$10000=1)*('OWNERSHIP 1%'!$V$2:$V$10000)^2),0),"")</f>
        <v>3745</v>
      </c>
      <c r="D573" s="27">
        <f>IFERROR(ROUND(_xlfn.SINGLE(_xlfn.MAXIFS('OWNERSHIP 1%'!$V$2:$V$10000,'OWNERSHIP 1%'!$B$2:$B$10000,$A573,'OWNERSHIP 1%'!$U$2:$U$10000,1)),2),"")</f>
        <v>59.03</v>
      </c>
      <c r="E573" s="27">
        <f>IFERROR(ROUND(SUMIFS('OWNERSHIP 1%'!$V$2:$V$7159,'OWNERSHIP 1%'!$B$2:$B$7159,$A573,'OWNERSHIP 1%'!$U$2:$U$7159,1,'OWNERSHIP 1%'!$W$2:$W$7159,"&lt;=3"),2),"")</f>
        <v>77.739999999999995</v>
      </c>
      <c r="F573" s="27" cm="1">
        <f t="array" ref="F573">IFERROR(SUMPRODUCT(('OWNERSHIP 1%'!$B$2:$B$10000=$A573)*('OWNERSHIP 1%'!$U$2:$U$10000=1)*('OWNERSHIP 1%'!$V$2:$V$10000&gt;=1)),0)</f>
        <v>10</v>
      </c>
      <c r="G573" s="27">
        <f t="shared" si="26"/>
        <v>55</v>
      </c>
      <c r="H573" s="27" t="str">
        <f t="shared" si="27"/>
        <v>Mayoritas</v>
      </c>
      <c r="I573" s="27" t="str">
        <f t="shared" si="28"/>
        <v>Sedang</v>
      </c>
    </row>
    <row r="574" spans="1:9" x14ac:dyDescent="0.25">
      <c r="A574" s="27" t="str">
        <f>" "&amp;'TICKER LIST'!B574</f>
        <v xml:space="preserve"> MYOR</v>
      </c>
      <c r="B574" s="27">
        <f>IFERROR(ROUND(MAX(0,MIN(100,100-SUMIFS('OWNERSHIP 1%'!$V$2:$V$10000,'OWNERSHIP 1%'!$B$2:$B$10000,$A574,'OWNERSHIP 1%'!$U$2:$U$10000,1))),2),"")</f>
        <v>11.31</v>
      </c>
      <c r="C574" s="27" cm="1">
        <f t="array" ref="C574">IFERROR(ROUND(SUMPRODUCT(('OWNERSHIP 1%'!$B$2:$B$10000=$A574)*('OWNERSHIP 1%'!$U$2:$U$10000=1)*('OWNERSHIP 1%'!$V$2:$V$10000)^2),0),"")</f>
        <v>2410</v>
      </c>
      <c r="D574" s="27">
        <f>IFERROR(ROUND(_xlfn.SINGLE(_xlfn.MAXIFS('OWNERSHIP 1%'!$V$2:$V$10000,'OWNERSHIP 1%'!$B$2:$B$10000,$A574,'OWNERSHIP 1%'!$U$2:$U$10000,1)),2),"")</f>
        <v>32.93</v>
      </c>
      <c r="E574" s="27">
        <f>IFERROR(ROUND(SUMIFS('OWNERSHIP 1%'!$V$2:$V$7159,'OWNERSHIP 1%'!$B$2:$B$7159,$A574,'OWNERSHIP 1%'!$U$2:$U$7159,1,'OWNERSHIP 1%'!$W$2:$W$7159,"&lt;=3"),2),"")</f>
        <v>84.29</v>
      </c>
      <c r="F574" s="27" cm="1">
        <f t="array" ref="F574">IFERROR(SUMPRODUCT(('OWNERSHIP 1%'!$B$2:$B$10000=$A574)*('OWNERSHIP 1%'!$U$2:$U$10000=1)*('OWNERSHIP 1%'!$V$2:$V$10000&gt;=1)),0)</f>
        <v>6</v>
      </c>
      <c r="G574" s="27">
        <f t="shared" si="26"/>
        <v>55</v>
      </c>
      <c r="H574" s="27" t="str">
        <f t="shared" si="27"/>
        <v>Terkonsentrasi</v>
      </c>
      <c r="I574" s="27" t="str">
        <f t="shared" si="28"/>
        <v>Sedang</v>
      </c>
    </row>
    <row r="575" spans="1:9" x14ac:dyDescent="0.25">
      <c r="A575" s="27" t="str">
        <f>" "&amp;'TICKER LIST'!B575</f>
        <v xml:space="preserve"> MYTX</v>
      </c>
      <c r="B575" s="27">
        <f>IFERROR(ROUND(MAX(0,MIN(100,100-SUMIFS('OWNERSHIP 1%'!$V$2:$V$10000,'OWNERSHIP 1%'!$B$2:$B$10000,$A575,'OWNERSHIP 1%'!$U$2:$U$10000,1))),2),"")</f>
        <v>6.44</v>
      </c>
      <c r="C575" s="27" cm="1">
        <f t="array" ref="C575">IFERROR(ROUND(SUMPRODUCT(('OWNERSHIP 1%'!$B$2:$B$10000=$A575)*('OWNERSHIP 1%'!$U$2:$U$10000=1)*('OWNERSHIP 1%'!$V$2:$V$10000)^2),0),"")</f>
        <v>5689</v>
      </c>
      <c r="D575" s="27">
        <f>IFERROR(ROUND(_xlfn.SINGLE(_xlfn.MAXIFS('OWNERSHIP 1%'!$V$2:$V$10000,'OWNERSHIP 1%'!$B$2:$B$10000,$A575,'OWNERSHIP 1%'!$U$2:$U$10000,1)),2),"")</f>
        <v>73.09</v>
      </c>
      <c r="E575" s="27">
        <f>IFERROR(ROUND(SUMIFS('OWNERSHIP 1%'!$V$2:$V$7159,'OWNERSHIP 1%'!$B$2:$B$7159,$A575,'OWNERSHIP 1%'!$U$2:$U$7159,1,'OWNERSHIP 1%'!$W$2:$W$7159,"&lt;=3"),2),"")</f>
        <v>93.56</v>
      </c>
      <c r="F575" s="27" cm="1">
        <f t="array" ref="F575">IFERROR(SUMPRODUCT(('OWNERSHIP 1%'!$B$2:$B$10000=$A575)*('OWNERSHIP 1%'!$U$2:$U$10000=1)*('OWNERSHIP 1%'!$V$2:$V$10000&gt;=1)),0)</f>
        <v>3</v>
      </c>
      <c r="G575" s="27">
        <f t="shared" si="26"/>
        <v>76</v>
      </c>
      <c r="H575" s="27" t="str">
        <f t="shared" si="27"/>
        <v>Mayoritas</v>
      </c>
      <c r="I575" s="27" t="str">
        <f t="shared" si="28"/>
        <v>Tinggi</v>
      </c>
    </row>
    <row r="576" spans="1:9" x14ac:dyDescent="0.25">
      <c r="A576" s="27" t="str">
        <f>" "&amp;'TICKER LIST'!B576</f>
        <v xml:space="preserve"> NELY</v>
      </c>
      <c r="B576" s="27">
        <f>IFERROR(ROUND(MAX(0,MIN(100,100-SUMIFS('OWNERSHIP 1%'!$V$2:$V$10000,'OWNERSHIP 1%'!$B$2:$B$10000,$A576,'OWNERSHIP 1%'!$U$2:$U$10000,1))),2),"")</f>
        <v>6.94</v>
      </c>
      <c r="C576" s="27" cm="1">
        <f t="array" ref="C576">IFERROR(ROUND(SUMPRODUCT(('OWNERSHIP 1%'!$B$2:$B$10000=$A576)*('OWNERSHIP 1%'!$U$2:$U$10000=1)*('OWNERSHIP 1%'!$V$2:$V$10000)^2),0),"")</f>
        <v>7093</v>
      </c>
      <c r="D576" s="27">
        <f>IFERROR(ROUND(_xlfn.SINGLE(_xlfn.MAXIFS('OWNERSHIP 1%'!$V$2:$V$10000,'OWNERSHIP 1%'!$B$2:$B$10000,$A576,'OWNERSHIP 1%'!$U$2:$U$10000,1)),2),"")</f>
        <v>83.83</v>
      </c>
      <c r="E576" s="27">
        <f>IFERROR(ROUND(SUMIFS('OWNERSHIP 1%'!$V$2:$V$7159,'OWNERSHIP 1%'!$B$2:$B$7159,$A576,'OWNERSHIP 1%'!$U$2:$U$7159,1,'OWNERSHIP 1%'!$W$2:$W$7159,"&lt;=3"),2),"")</f>
        <v>93.06</v>
      </c>
      <c r="F576" s="27" cm="1">
        <f t="array" ref="F576">IFERROR(SUMPRODUCT(('OWNERSHIP 1%'!$B$2:$B$10000=$A576)*('OWNERSHIP 1%'!$U$2:$U$10000=1)*('OWNERSHIP 1%'!$V$2:$V$10000&gt;=1)),0)</f>
        <v>3</v>
      </c>
      <c r="G576" s="27">
        <f t="shared" si="26"/>
        <v>82</v>
      </c>
      <c r="H576" s="27" t="str">
        <f t="shared" si="27"/>
        <v>Mayoritas</v>
      </c>
      <c r="I576" s="27" t="str">
        <f t="shared" si="28"/>
        <v>Tinggi</v>
      </c>
    </row>
    <row r="577" spans="1:9" x14ac:dyDescent="0.25">
      <c r="A577" s="27" t="str">
        <f>" "&amp;'TICKER LIST'!B577</f>
        <v xml:space="preserve"> NIKL</v>
      </c>
      <c r="B577" s="27">
        <f>IFERROR(ROUND(MAX(0,MIN(100,100-SUMIFS('OWNERSHIP 1%'!$V$2:$V$10000,'OWNERSHIP 1%'!$B$2:$B$10000,$A577,'OWNERSHIP 1%'!$U$2:$U$10000,1))),2),"")</f>
        <v>14.58</v>
      </c>
      <c r="C577" s="27" cm="1">
        <f t="array" ref="C577">IFERROR(ROUND(SUMPRODUCT(('OWNERSHIP 1%'!$B$2:$B$10000=$A577)*('OWNERSHIP 1%'!$U$2:$U$10000=1)*('OWNERSHIP 1%'!$V$2:$V$10000)^2),0),"")</f>
        <v>1886</v>
      </c>
      <c r="D577" s="27">
        <f>IFERROR(ROUND(_xlfn.SINGLE(_xlfn.MAXIFS('OWNERSHIP 1%'!$V$2:$V$10000,'OWNERSHIP 1%'!$B$2:$B$10000,$A577,'OWNERSHIP 1%'!$U$2:$U$10000,1)),2),"")</f>
        <v>35</v>
      </c>
      <c r="E577" s="27">
        <f>IFERROR(ROUND(SUMIFS('OWNERSHIP 1%'!$V$2:$V$7159,'OWNERSHIP 1%'!$B$2:$B$7159,$A577,'OWNERSHIP 1%'!$U$2:$U$7159,1,'OWNERSHIP 1%'!$W$2:$W$7159,"&lt;=3"),2),"")</f>
        <v>65.42</v>
      </c>
      <c r="F577" s="27" cm="1">
        <f t="array" ref="F577">IFERROR(SUMPRODUCT(('OWNERSHIP 1%'!$B$2:$B$10000=$A577)*('OWNERSHIP 1%'!$U$2:$U$10000=1)*('OWNERSHIP 1%'!$V$2:$V$10000&gt;=1)),0)</f>
        <v>6</v>
      </c>
      <c r="G577" s="27">
        <f t="shared" si="26"/>
        <v>46</v>
      </c>
      <c r="H577" s="27" t="str">
        <f t="shared" si="27"/>
        <v>Oligopoli</v>
      </c>
      <c r="I577" s="27" t="str">
        <f t="shared" si="28"/>
        <v>Sedang</v>
      </c>
    </row>
    <row r="578" spans="1:9" x14ac:dyDescent="0.25">
      <c r="A578" s="27" t="str">
        <f>" "&amp;'TICKER LIST'!B578</f>
        <v xml:space="preserve"> NIRO</v>
      </c>
      <c r="B578" s="27">
        <f>IFERROR(ROUND(MAX(0,MIN(100,100-SUMIFS('OWNERSHIP 1%'!$V$2:$V$10000,'OWNERSHIP 1%'!$B$2:$B$10000,$A578,'OWNERSHIP 1%'!$U$2:$U$10000,1))),2),"")</f>
        <v>8.7100000000000009</v>
      </c>
      <c r="C578" s="27" cm="1">
        <f t="array" ref="C578">IFERROR(ROUND(SUMPRODUCT(('OWNERSHIP 1%'!$B$2:$B$10000=$A578)*('OWNERSHIP 1%'!$U$2:$U$10000=1)*('OWNERSHIP 1%'!$V$2:$V$10000)^2),0),"")</f>
        <v>5705</v>
      </c>
      <c r="D578" s="27">
        <f>IFERROR(ROUND(_xlfn.SINGLE(_xlfn.MAXIFS('OWNERSHIP 1%'!$V$2:$V$10000,'OWNERSHIP 1%'!$B$2:$B$10000,$A578,'OWNERSHIP 1%'!$U$2:$U$10000,1)),2),"")</f>
        <v>75.25</v>
      </c>
      <c r="E578" s="27">
        <f>IFERROR(ROUND(SUMIFS('OWNERSHIP 1%'!$V$2:$V$7159,'OWNERSHIP 1%'!$B$2:$B$7159,$A578,'OWNERSHIP 1%'!$U$2:$U$7159,1,'OWNERSHIP 1%'!$W$2:$W$7159,"&lt;=3"),2),"")</f>
        <v>83.1</v>
      </c>
      <c r="F578" s="27" cm="1">
        <f t="array" ref="F578">IFERROR(SUMPRODUCT(('OWNERSHIP 1%'!$B$2:$B$10000=$A578)*('OWNERSHIP 1%'!$U$2:$U$10000=1)*('OWNERSHIP 1%'!$V$2:$V$10000&gt;=1)),0)</f>
        <v>9</v>
      </c>
      <c r="G578" s="27">
        <f t="shared" si="26"/>
        <v>66</v>
      </c>
      <c r="H578" s="27" t="str">
        <f t="shared" si="27"/>
        <v>Mayoritas</v>
      </c>
      <c r="I578" s="27" t="str">
        <f t="shared" si="28"/>
        <v>Tinggi</v>
      </c>
    </row>
    <row r="579" spans="1:9" x14ac:dyDescent="0.25">
      <c r="A579" s="27" t="str">
        <f>" "&amp;'TICKER LIST'!B579</f>
        <v xml:space="preserve"> NISP</v>
      </c>
      <c r="B579" s="27">
        <f>IFERROR(ROUND(MAX(0,MIN(100,100-SUMIFS('OWNERSHIP 1%'!$V$2:$V$10000,'OWNERSHIP 1%'!$B$2:$B$10000,$A579,'OWNERSHIP 1%'!$U$2:$U$10000,1))),2),"")</f>
        <v>11.59</v>
      </c>
      <c r="C579" s="27" cm="1">
        <f t="array" ref="C579">IFERROR(ROUND(SUMPRODUCT(('OWNERSHIP 1%'!$B$2:$B$10000=$A579)*('OWNERSHIP 1%'!$U$2:$U$10000=1)*('OWNERSHIP 1%'!$V$2:$V$10000)^2),0),"")</f>
        <v>7244</v>
      </c>
      <c r="D579" s="27">
        <f>IFERROR(ROUND(_xlfn.SINGLE(_xlfn.MAXIFS('OWNERSHIP 1%'!$V$2:$V$10000,'OWNERSHIP 1%'!$B$2:$B$10000,$A579,'OWNERSHIP 1%'!$U$2:$U$10000,1)),2),"")</f>
        <v>85.08</v>
      </c>
      <c r="E579" s="27">
        <f>IFERROR(ROUND(SUMIFS('OWNERSHIP 1%'!$V$2:$V$7159,'OWNERSHIP 1%'!$B$2:$B$7159,$A579,'OWNERSHIP 1%'!$U$2:$U$7159,1,'OWNERSHIP 1%'!$W$2:$W$7159,"&lt;=3"),2),"")</f>
        <v>88.41</v>
      </c>
      <c r="F579" s="27" cm="1">
        <f t="array" ref="F579">IFERROR(SUMPRODUCT(('OWNERSHIP 1%'!$B$2:$B$10000=$A579)*('OWNERSHIP 1%'!$U$2:$U$10000=1)*('OWNERSHIP 1%'!$V$2:$V$10000&gt;=1)),0)</f>
        <v>3</v>
      </c>
      <c r="G579" s="27">
        <f t="shared" ref="G579:G642" si="29">IFERROR(ROUND(((C579/10000)*0.45+(E579/100)*0.35+IF(F579=0,0,MAX(0,MIN(1,(20-F579)/19)))*0.2)*100,0),"")</f>
        <v>81</v>
      </c>
      <c r="H579" s="27" t="str">
        <f t="shared" ref="H579:H642" si="30">IF(B579="","",IF(D579&gt;=50,"Mayoritas",IF(E579&gt;=70,"Terkonsentrasi",IF(E579&gt;=60,"Oligopoli",IF(E579&lt;=40,"Tersebar","Moderat")))))</f>
        <v>Mayoritas</v>
      </c>
      <c r="I579" s="27" t="str">
        <f t="shared" ref="I579:I642" si="31">IF(G579="","",IF(G579&lt;=25,"Rendah",IF(G579&lt;=55,"Sedang","Tinggi")))</f>
        <v>Tinggi</v>
      </c>
    </row>
    <row r="580" spans="1:9" x14ac:dyDescent="0.25">
      <c r="A580" s="27" t="str">
        <f>" "&amp;'TICKER LIST'!B580</f>
        <v xml:space="preserve"> NOBU</v>
      </c>
      <c r="B580" s="27">
        <f>IFERROR(ROUND(MAX(0,MIN(100,100-SUMIFS('OWNERSHIP 1%'!$V$2:$V$10000,'OWNERSHIP 1%'!$B$2:$B$10000,$A580,'OWNERSHIP 1%'!$U$2:$U$10000,1))),2),"")</f>
        <v>8.4499999999999993</v>
      </c>
      <c r="C580" s="27" cm="1">
        <f t="array" ref="C580">IFERROR(ROUND(SUMPRODUCT(('OWNERSHIP 1%'!$B$2:$B$10000=$A580)*('OWNERSHIP 1%'!$U$2:$U$10000=1)*('OWNERSHIP 1%'!$V$2:$V$10000)^2),0),"")</f>
        <v>2254</v>
      </c>
      <c r="D580" s="27">
        <f>IFERROR(ROUND(_xlfn.SINGLE(_xlfn.MAXIFS('OWNERSHIP 1%'!$V$2:$V$10000,'OWNERSHIP 1%'!$B$2:$B$10000,$A580,'OWNERSHIP 1%'!$U$2:$U$10000,1)),2),"")</f>
        <v>40</v>
      </c>
      <c r="E580" s="27">
        <f>IFERROR(ROUND(SUMIFS('OWNERSHIP 1%'!$V$2:$V$7159,'OWNERSHIP 1%'!$B$2:$B$7159,$A580,'OWNERSHIP 1%'!$U$2:$U$7159,1,'OWNERSHIP 1%'!$W$2:$W$7159,"&lt;=3"),2),"")</f>
        <v>69.64</v>
      </c>
      <c r="F580" s="27" cm="1">
        <f t="array" ref="F580">IFERROR(SUMPRODUCT(('OWNERSHIP 1%'!$B$2:$B$10000=$A580)*('OWNERSHIP 1%'!$U$2:$U$10000=1)*('OWNERSHIP 1%'!$V$2:$V$10000&gt;=1)),0)</f>
        <v>7</v>
      </c>
      <c r="G580" s="27">
        <f t="shared" si="29"/>
        <v>48</v>
      </c>
      <c r="H580" s="27" t="str">
        <f t="shared" si="30"/>
        <v>Oligopoli</v>
      </c>
      <c r="I580" s="27" t="str">
        <f t="shared" si="31"/>
        <v>Sedang</v>
      </c>
    </row>
    <row r="581" spans="1:9" x14ac:dyDescent="0.25">
      <c r="A581" s="27" t="str">
        <f>" "&amp;'TICKER LIST'!B581</f>
        <v xml:space="preserve"> NRCA</v>
      </c>
      <c r="B581" s="27">
        <f>IFERROR(ROUND(MAX(0,MIN(100,100-SUMIFS('OWNERSHIP 1%'!$V$2:$V$10000,'OWNERSHIP 1%'!$B$2:$B$10000,$A581,'OWNERSHIP 1%'!$U$2:$U$10000,1))),2),"")</f>
        <v>19.149999999999999</v>
      </c>
      <c r="C581" s="27" cm="1">
        <f t="array" ref="C581">IFERROR(ROUND(SUMPRODUCT(('OWNERSHIP 1%'!$B$2:$B$10000=$A581)*('OWNERSHIP 1%'!$U$2:$U$10000=1)*('OWNERSHIP 1%'!$V$2:$V$10000)^2),0),"")</f>
        <v>4145</v>
      </c>
      <c r="D581" s="27">
        <f>IFERROR(ROUND(_xlfn.SINGLE(_xlfn.MAXIFS('OWNERSHIP 1%'!$V$2:$V$10000,'OWNERSHIP 1%'!$B$2:$B$10000,$A581,'OWNERSHIP 1%'!$U$2:$U$10000,1)),2),"")</f>
        <v>63.94</v>
      </c>
      <c r="E581" s="27">
        <f>IFERROR(ROUND(SUMIFS('OWNERSHIP 1%'!$V$2:$V$7159,'OWNERSHIP 1%'!$B$2:$B$7159,$A581,'OWNERSHIP 1%'!$U$2:$U$7159,1,'OWNERSHIP 1%'!$W$2:$W$7159,"&lt;=3"),2),"")</f>
        <v>72.38</v>
      </c>
      <c r="F581" s="27" cm="1">
        <f t="array" ref="F581">IFERROR(SUMPRODUCT(('OWNERSHIP 1%'!$B$2:$B$10000=$A581)*('OWNERSHIP 1%'!$U$2:$U$10000=1)*('OWNERSHIP 1%'!$V$2:$V$10000&gt;=1)),0)</f>
        <v>8</v>
      </c>
      <c r="G581" s="27">
        <f t="shared" si="29"/>
        <v>57</v>
      </c>
      <c r="H581" s="27" t="str">
        <f t="shared" si="30"/>
        <v>Mayoritas</v>
      </c>
      <c r="I581" s="27" t="str">
        <f t="shared" si="31"/>
        <v>Tinggi</v>
      </c>
    </row>
    <row r="582" spans="1:9" x14ac:dyDescent="0.25">
      <c r="A582" s="27" t="str">
        <f>" "&amp;'TICKER LIST'!B582</f>
        <v xml:space="preserve"> OCAP</v>
      </c>
      <c r="B582" s="27">
        <f>IFERROR(ROUND(MAX(0,MIN(100,100-SUMIFS('OWNERSHIP 1%'!$V$2:$V$10000,'OWNERSHIP 1%'!$B$2:$B$10000,$A582,'OWNERSHIP 1%'!$U$2:$U$10000,1))),2),"")</f>
        <v>1.92</v>
      </c>
      <c r="C582" s="27" cm="1">
        <f t="array" ref="C582">IFERROR(ROUND(SUMPRODUCT(('OWNERSHIP 1%'!$B$2:$B$10000=$A582)*('OWNERSHIP 1%'!$U$2:$U$10000=1)*('OWNERSHIP 1%'!$V$2:$V$10000)^2),0),"")</f>
        <v>3366</v>
      </c>
      <c r="D582" s="27">
        <f>IFERROR(ROUND(_xlfn.SINGLE(_xlfn.MAXIFS('OWNERSHIP 1%'!$V$2:$V$10000,'OWNERSHIP 1%'!$B$2:$B$10000,$A582,'OWNERSHIP 1%'!$U$2:$U$10000,1)),2),"")</f>
        <v>45</v>
      </c>
      <c r="E582" s="27">
        <f>IFERROR(ROUND(SUMIFS('OWNERSHIP 1%'!$V$2:$V$7159,'OWNERSHIP 1%'!$B$2:$B$7159,$A582,'OWNERSHIP 1%'!$U$2:$U$7159,1,'OWNERSHIP 1%'!$W$2:$W$7159,"&lt;=3"),2),"")</f>
        <v>88</v>
      </c>
      <c r="F582" s="27" cm="1">
        <f t="array" ref="F582">IFERROR(SUMPRODUCT(('OWNERSHIP 1%'!$B$2:$B$10000=$A582)*('OWNERSHIP 1%'!$U$2:$U$10000=1)*('OWNERSHIP 1%'!$V$2:$V$10000&gt;=1)),0)</f>
        <v>5</v>
      </c>
      <c r="G582" s="27">
        <f t="shared" si="29"/>
        <v>62</v>
      </c>
      <c r="H582" s="27" t="str">
        <f t="shared" si="30"/>
        <v>Terkonsentrasi</v>
      </c>
      <c r="I582" s="27" t="str">
        <f t="shared" si="31"/>
        <v>Tinggi</v>
      </c>
    </row>
    <row r="583" spans="1:9" x14ac:dyDescent="0.25">
      <c r="A583" s="27" t="str">
        <f>" "&amp;'TICKER LIST'!B583</f>
        <v xml:space="preserve"> OKAS</v>
      </c>
      <c r="B583" s="27">
        <f>IFERROR(ROUND(MAX(0,MIN(100,100-SUMIFS('OWNERSHIP 1%'!$V$2:$V$10000,'OWNERSHIP 1%'!$B$2:$B$10000,$A583,'OWNERSHIP 1%'!$U$2:$U$10000,1))),2),"")</f>
        <v>19.489999999999998</v>
      </c>
      <c r="C583" s="27" cm="1">
        <f t="array" ref="C583">IFERROR(ROUND(SUMPRODUCT(('OWNERSHIP 1%'!$B$2:$B$10000=$A583)*('OWNERSHIP 1%'!$U$2:$U$10000=1)*('OWNERSHIP 1%'!$V$2:$V$10000)^2),0),"")</f>
        <v>2235</v>
      </c>
      <c r="D583" s="27">
        <f>IFERROR(ROUND(_xlfn.SINGLE(_xlfn.MAXIFS('OWNERSHIP 1%'!$V$2:$V$10000,'OWNERSHIP 1%'!$B$2:$B$10000,$A583,'OWNERSHIP 1%'!$U$2:$U$10000,1)),2),"")</f>
        <v>38.69</v>
      </c>
      <c r="E583" s="27">
        <f>IFERROR(ROUND(SUMIFS('OWNERSHIP 1%'!$V$2:$V$7159,'OWNERSHIP 1%'!$B$2:$B$7159,$A583,'OWNERSHIP 1%'!$U$2:$U$7159,1,'OWNERSHIP 1%'!$W$2:$W$7159,"&lt;=3"),2),"")</f>
        <v>72.510000000000005</v>
      </c>
      <c r="F583" s="27" cm="1">
        <f t="array" ref="F583">IFERROR(SUMPRODUCT(('OWNERSHIP 1%'!$B$2:$B$10000=$A583)*('OWNERSHIP 1%'!$U$2:$U$10000=1)*('OWNERSHIP 1%'!$V$2:$V$10000&gt;=1)),0)</f>
        <v>8</v>
      </c>
      <c r="G583" s="27">
        <f t="shared" si="29"/>
        <v>48</v>
      </c>
      <c r="H583" s="27" t="str">
        <f t="shared" si="30"/>
        <v>Terkonsentrasi</v>
      </c>
      <c r="I583" s="27" t="str">
        <f t="shared" si="31"/>
        <v>Sedang</v>
      </c>
    </row>
    <row r="584" spans="1:9" x14ac:dyDescent="0.25">
      <c r="A584" s="27" t="str">
        <f>" "&amp;'TICKER LIST'!B584</f>
        <v xml:space="preserve"> OMRE</v>
      </c>
      <c r="B584" s="27">
        <f>IFERROR(ROUND(MAX(0,MIN(100,100-SUMIFS('OWNERSHIP 1%'!$V$2:$V$10000,'OWNERSHIP 1%'!$B$2:$B$10000,$A584,'OWNERSHIP 1%'!$U$2:$U$10000,1))),2),"")</f>
        <v>3.9</v>
      </c>
      <c r="C584" s="27" cm="1">
        <f t="array" ref="C584">IFERROR(ROUND(SUMPRODUCT(('OWNERSHIP 1%'!$B$2:$B$10000=$A584)*('OWNERSHIP 1%'!$U$2:$U$10000=1)*('OWNERSHIP 1%'!$V$2:$V$10000)^2),0),"")</f>
        <v>3175</v>
      </c>
      <c r="D584" s="27">
        <f>IFERROR(ROUND(_xlfn.SINGLE(_xlfn.MAXIFS('OWNERSHIP 1%'!$V$2:$V$10000,'OWNERSHIP 1%'!$B$2:$B$10000,$A584,'OWNERSHIP 1%'!$U$2:$U$10000,1)),2),"")</f>
        <v>43.99</v>
      </c>
      <c r="E584" s="27">
        <f>IFERROR(ROUND(SUMIFS('OWNERSHIP 1%'!$V$2:$V$7159,'OWNERSHIP 1%'!$B$2:$B$7159,$A584,'OWNERSHIP 1%'!$U$2:$U$7159,1,'OWNERSHIP 1%'!$W$2:$W$7159,"&lt;=3"),2),"")</f>
        <v>82.54</v>
      </c>
      <c r="F584" s="27" cm="1">
        <f t="array" ref="F584">IFERROR(SUMPRODUCT(('OWNERSHIP 1%'!$B$2:$B$10000=$A584)*('OWNERSHIP 1%'!$U$2:$U$10000=1)*('OWNERSHIP 1%'!$V$2:$V$10000&gt;=1)),0)</f>
        <v>8</v>
      </c>
      <c r="G584" s="27">
        <f t="shared" si="29"/>
        <v>56</v>
      </c>
      <c r="H584" s="27" t="str">
        <f t="shared" si="30"/>
        <v>Terkonsentrasi</v>
      </c>
      <c r="I584" s="27" t="str">
        <f t="shared" si="31"/>
        <v>Tinggi</v>
      </c>
    </row>
    <row r="585" spans="1:9" x14ac:dyDescent="0.25">
      <c r="A585" s="27" t="str">
        <f>" "&amp;'TICKER LIST'!B585</f>
        <v xml:space="preserve"> PADI</v>
      </c>
      <c r="B585" s="27">
        <f>IFERROR(ROUND(MAX(0,MIN(100,100-SUMIFS('OWNERSHIP 1%'!$V$2:$V$10000,'OWNERSHIP 1%'!$B$2:$B$10000,$A585,'OWNERSHIP 1%'!$U$2:$U$10000,1))),2),"")</f>
        <v>84.68</v>
      </c>
      <c r="C585" s="27" cm="1">
        <f t="array" ref="C585">IFERROR(ROUND(SUMPRODUCT(('OWNERSHIP 1%'!$B$2:$B$10000=$A585)*('OWNERSHIP 1%'!$U$2:$U$10000=1)*('OWNERSHIP 1%'!$V$2:$V$10000)^2),0),"")</f>
        <v>46</v>
      </c>
      <c r="D585" s="27">
        <f>IFERROR(ROUND(_xlfn.SINGLE(_xlfn.MAXIFS('OWNERSHIP 1%'!$V$2:$V$10000,'OWNERSHIP 1%'!$B$2:$B$10000,$A585,'OWNERSHIP 1%'!$U$2:$U$10000,1)),2),"")</f>
        <v>4.67</v>
      </c>
      <c r="E585" s="27">
        <f>IFERROR(ROUND(SUMIFS('OWNERSHIP 1%'!$V$2:$V$7159,'OWNERSHIP 1%'!$B$2:$B$7159,$A585,'OWNERSHIP 1%'!$U$2:$U$7159,1,'OWNERSHIP 1%'!$W$2:$W$7159,"&lt;=3"),2),"")</f>
        <v>10.210000000000001</v>
      </c>
      <c r="F585" s="27" cm="1">
        <f t="array" ref="F585">IFERROR(SUMPRODUCT(('OWNERSHIP 1%'!$B$2:$B$10000=$A585)*('OWNERSHIP 1%'!$U$2:$U$10000=1)*('OWNERSHIP 1%'!$V$2:$V$10000&gt;=1)),0)</f>
        <v>6</v>
      </c>
      <c r="G585" s="27">
        <f t="shared" si="29"/>
        <v>19</v>
      </c>
      <c r="H585" s="27" t="str">
        <f t="shared" si="30"/>
        <v>Tersebar</v>
      </c>
      <c r="I585" s="27" t="str">
        <f t="shared" si="31"/>
        <v>Rendah</v>
      </c>
    </row>
    <row r="586" spans="1:9" x14ac:dyDescent="0.25">
      <c r="A586" s="27" t="str">
        <f>" "&amp;'TICKER LIST'!B586</f>
        <v xml:space="preserve"> PALM</v>
      </c>
      <c r="B586" s="27">
        <f>IFERROR(ROUND(MAX(0,MIN(100,100-SUMIFS('OWNERSHIP 1%'!$V$2:$V$10000,'OWNERSHIP 1%'!$B$2:$B$10000,$A586,'OWNERSHIP 1%'!$U$2:$U$10000,1))),2),"")</f>
        <v>2.4900000000000002</v>
      </c>
      <c r="C586" s="27" cm="1">
        <f t="array" ref="C586">IFERROR(ROUND(SUMPRODUCT(('OWNERSHIP 1%'!$B$2:$B$10000=$A586)*('OWNERSHIP 1%'!$U$2:$U$10000=1)*('OWNERSHIP 1%'!$V$2:$V$10000)^2),0),"")</f>
        <v>3866</v>
      </c>
      <c r="D586" s="27">
        <f>IFERROR(ROUND(_xlfn.SINGLE(_xlfn.MAXIFS('OWNERSHIP 1%'!$V$2:$V$10000,'OWNERSHIP 1%'!$B$2:$B$10000,$A586,'OWNERSHIP 1%'!$U$2:$U$10000,1)),2),"")</f>
        <v>58.02</v>
      </c>
      <c r="E586" s="27">
        <f>IFERROR(ROUND(SUMIFS('OWNERSHIP 1%'!$V$2:$V$7159,'OWNERSHIP 1%'!$B$2:$B$7159,$A586,'OWNERSHIP 1%'!$U$2:$U$7159,1,'OWNERSHIP 1%'!$W$2:$W$7159,"&lt;=3"),2),"")</f>
        <v>85.71</v>
      </c>
      <c r="F586" s="27" cm="1">
        <f t="array" ref="F586">IFERROR(SUMPRODUCT(('OWNERSHIP 1%'!$B$2:$B$10000=$A586)*('OWNERSHIP 1%'!$U$2:$U$10000=1)*('OWNERSHIP 1%'!$V$2:$V$10000&gt;=1)),0)</f>
        <v>7</v>
      </c>
      <c r="G586" s="27">
        <f t="shared" si="29"/>
        <v>61</v>
      </c>
      <c r="H586" s="27" t="str">
        <f t="shared" si="30"/>
        <v>Mayoritas</v>
      </c>
      <c r="I586" s="27" t="str">
        <f t="shared" si="31"/>
        <v>Tinggi</v>
      </c>
    </row>
    <row r="587" spans="1:9" x14ac:dyDescent="0.25">
      <c r="A587" s="27" t="str">
        <f>" "&amp;'TICKER LIST'!B587</f>
        <v xml:space="preserve"> PANR</v>
      </c>
      <c r="B587" s="27">
        <f>IFERROR(ROUND(MAX(0,MIN(100,100-SUMIFS('OWNERSHIP 1%'!$V$2:$V$10000,'OWNERSHIP 1%'!$B$2:$B$10000,$A587,'OWNERSHIP 1%'!$U$2:$U$10000,1))),2),"")</f>
        <v>4.2699999999999996</v>
      </c>
      <c r="C587" s="27" cm="1">
        <f t="array" ref="C587">IFERROR(ROUND(SUMPRODUCT(('OWNERSHIP 1%'!$B$2:$B$10000=$A587)*('OWNERSHIP 1%'!$U$2:$U$10000=1)*('OWNERSHIP 1%'!$V$2:$V$10000)^2),0),"")</f>
        <v>2318</v>
      </c>
      <c r="D587" s="27">
        <f>IFERROR(ROUND(_xlfn.SINGLE(_xlfn.MAXIFS('OWNERSHIP 1%'!$V$2:$V$10000,'OWNERSHIP 1%'!$B$2:$B$10000,$A587,'OWNERSHIP 1%'!$U$2:$U$10000,1)),2),"")</f>
        <v>44.9</v>
      </c>
      <c r="E587" s="27">
        <f>IFERROR(ROUND(SUMIFS('OWNERSHIP 1%'!$V$2:$V$7159,'OWNERSHIP 1%'!$B$2:$B$7159,$A587,'OWNERSHIP 1%'!$U$2:$U$7159,1,'OWNERSHIP 1%'!$W$2:$W$7159,"&lt;=3"),2),"")</f>
        <v>60.53</v>
      </c>
      <c r="F587" s="27" cm="1">
        <f t="array" ref="F587">IFERROR(SUMPRODUCT(('OWNERSHIP 1%'!$B$2:$B$10000=$A587)*('OWNERSHIP 1%'!$U$2:$U$10000=1)*('OWNERSHIP 1%'!$V$2:$V$10000&gt;=1)),0)</f>
        <v>11</v>
      </c>
      <c r="G587" s="27">
        <f t="shared" si="29"/>
        <v>41</v>
      </c>
      <c r="H587" s="27" t="str">
        <f t="shared" si="30"/>
        <v>Oligopoli</v>
      </c>
      <c r="I587" s="27" t="str">
        <f t="shared" si="31"/>
        <v>Sedang</v>
      </c>
    </row>
    <row r="588" spans="1:9" x14ac:dyDescent="0.25">
      <c r="A588" s="27" t="str">
        <f>" "&amp;'TICKER LIST'!B588</f>
        <v xml:space="preserve"> PANS</v>
      </c>
      <c r="B588" s="27">
        <f>IFERROR(ROUND(MAX(0,MIN(100,100-SUMIFS('OWNERSHIP 1%'!$V$2:$V$10000,'OWNERSHIP 1%'!$B$2:$B$10000,$A588,'OWNERSHIP 1%'!$U$2:$U$10000,1))),2),"")</f>
        <v>14.68</v>
      </c>
      <c r="C588" s="27" cm="1">
        <f t="array" ref="C588">IFERROR(ROUND(SUMPRODUCT(('OWNERSHIP 1%'!$B$2:$B$10000=$A588)*('OWNERSHIP 1%'!$U$2:$U$10000=1)*('OWNERSHIP 1%'!$V$2:$V$10000)^2),0),"")</f>
        <v>1482</v>
      </c>
      <c r="D588" s="27">
        <f>IFERROR(ROUND(_xlfn.SINGLE(_xlfn.MAXIFS('OWNERSHIP 1%'!$V$2:$V$10000,'OWNERSHIP 1%'!$B$2:$B$10000,$A588,'OWNERSHIP 1%'!$U$2:$U$10000,1)),2),"")</f>
        <v>30</v>
      </c>
      <c r="E588" s="27">
        <f>IFERROR(ROUND(SUMIFS('OWNERSHIP 1%'!$V$2:$V$7159,'OWNERSHIP 1%'!$B$2:$B$7159,$A588,'OWNERSHIP 1%'!$U$2:$U$7159,1,'OWNERSHIP 1%'!$W$2:$W$7159,"&lt;=3"),2),"")</f>
        <v>59</v>
      </c>
      <c r="F588" s="27" cm="1">
        <f t="array" ref="F588">IFERROR(SUMPRODUCT(('OWNERSHIP 1%'!$B$2:$B$10000=$A588)*('OWNERSHIP 1%'!$U$2:$U$10000=1)*('OWNERSHIP 1%'!$V$2:$V$10000&gt;=1)),0)</f>
        <v>18</v>
      </c>
      <c r="G588" s="27">
        <f t="shared" si="29"/>
        <v>29</v>
      </c>
      <c r="H588" s="27" t="str">
        <f t="shared" si="30"/>
        <v>Moderat</v>
      </c>
      <c r="I588" s="27" t="str">
        <f t="shared" si="31"/>
        <v>Sedang</v>
      </c>
    </row>
    <row r="589" spans="1:9" x14ac:dyDescent="0.25">
      <c r="A589" s="27" t="str">
        <f>" "&amp;'TICKER LIST'!B589</f>
        <v xml:space="preserve"> PBRX</v>
      </c>
      <c r="B589" s="27">
        <f>IFERROR(ROUND(MAX(0,MIN(100,100-SUMIFS('OWNERSHIP 1%'!$V$2:$V$10000,'OWNERSHIP 1%'!$B$2:$B$10000,$A589,'OWNERSHIP 1%'!$U$2:$U$10000,1))),2),"")</f>
        <v>31.89</v>
      </c>
      <c r="C589" s="27" cm="1">
        <f t="array" ref="C589">IFERROR(ROUND(SUMPRODUCT(('OWNERSHIP 1%'!$B$2:$B$10000=$A589)*('OWNERSHIP 1%'!$U$2:$U$10000=1)*('OWNERSHIP 1%'!$V$2:$V$10000)^2),0),"")</f>
        <v>1344</v>
      </c>
      <c r="D589" s="27">
        <f>IFERROR(ROUND(_xlfn.SINGLE(_xlfn.MAXIFS('OWNERSHIP 1%'!$V$2:$V$10000,'OWNERSHIP 1%'!$B$2:$B$10000,$A589,'OWNERSHIP 1%'!$U$2:$U$10000,1)),2),"")</f>
        <v>31.07</v>
      </c>
      <c r="E589" s="27">
        <f>IFERROR(ROUND(SUMIFS('OWNERSHIP 1%'!$V$2:$V$7159,'OWNERSHIP 1%'!$B$2:$B$7159,$A589,'OWNERSHIP 1%'!$U$2:$U$7159,1,'OWNERSHIP 1%'!$W$2:$W$7159,"&lt;=3"),2),"")</f>
        <v>54.02</v>
      </c>
      <c r="F589" s="27" cm="1">
        <f t="array" ref="F589">IFERROR(SUMPRODUCT(('OWNERSHIP 1%'!$B$2:$B$10000=$A589)*('OWNERSHIP 1%'!$U$2:$U$10000=1)*('OWNERSHIP 1%'!$V$2:$V$10000&gt;=1)),0)</f>
        <v>11</v>
      </c>
      <c r="G589" s="27">
        <f t="shared" si="29"/>
        <v>34</v>
      </c>
      <c r="H589" s="27" t="str">
        <f t="shared" si="30"/>
        <v>Moderat</v>
      </c>
      <c r="I589" s="27" t="str">
        <f t="shared" si="31"/>
        <v>Sedang</v>
      </c>
    </row>
    <row r="590" spans="1:9" x14ac:dyDescent="0.25">
      <c r="A590" s="27" t="str">
        <f>" "&amp;'TICKER LIST'!B590</f>
        <v xml:space="preserve"> PDES</v>
      </c>
      <c r="B590" s="27">
        <f>IFERROR(ROUND(MAX(0,MIN(100,100-SUMIFS('OWNERSHIP 1%'!$V$2:$V$10000,'OWNERSHIP 1%'!$B$2:$B$10000,$A590,'OWNERSHIP 1%'!$U$2:$U$10000,1))),2),"")</f>
        <v>2.1800000000000002</v>
      </c>
      <c r="C590" s="27" cm="1">
        <f t="array" ref="C590">IFERROR(ROUND(SUMPRODUCT(('OWNERSHIP 1%'!$B$2:$B$10000=$A590)*('OWNERSHIP 1%'!$U$2:$U$10000=1)*('OWNERSHIP 1%'!$V$2:$V$10000)^2),0),"")</f>
        <v>4514</v>
      </c>
      <c r="D590" s="27">
        <f>IFERROR(ROUND(_xlfn.SINGLE(_xlfn.MAXIFS('OWNERSHIP 1%'!$V$2:$V$10000,'OWNERSHIP 1%'!$B$2:$B$10000,$A590,'OWNERSHIP 1%'!$U$2:$U$10000,1)),2),"")</f>
        <v>66.150000000000006</v>
      </c>
      <c r="E590" s="27">
        <f>IFERROR(ROUND(SUMIFS('OWNERSHIP 1%'!$V$2:$V$7159,'OWNERSHIP 1%'!$B$2:$B$7159,$A590,'OWNERSHIP 1%'!$U$2:$U$7159,1,'OWNERSHIP 1%'!$W$2:$W$7159,"&lt;=3"),2),"")</f>
        <v>79.430000000000007</v>
      </c>
      <c r="F590" s="27" cm="1">
        <f t="array" ref="F590">IFERROR(SUMPRODUCT(('OWNERSHIP 1%'!$B$2:$B$10000=$A590)*('OWNERSHIP 1%'!$U$2:$U$10000=1)*('OWNERSHIP 1%'!$V$2:$V$10000&gt;=1)),0)</f>
        <v>11</v>
      </c>
      <c r="G590" s="27">
        <f t="shared" si="29"/>
        <v>58</v>
      </c>
      <c r="H590" s="27" t="str">
        <f t="shared" si="30"/>
        <v>Mayoritas</v>
      </c>
      <c r="I590" s="27" t="str">
        <f t="shared" si="31"/>
        <v>Tinggi</v>
      </c>
    </row>
    <row r="591" spans="1:9" x14ac:dyDescent="0.25">
      <c r="A591" s="27" t="str">
        <f>" "&amp;'TICKER LIST'!B591</f>
        <v xml:space="preserve"> PEGE</v>
      </c>
      <c r="B591" s="27">
        <f>IFERROR(ROUND(MAX(0,MIN(100,100-SUMIFS('OWNERSHIP 1%'!$V$2:$V$10000,'OWNERSHIP 1%'!$B$2:$B$10000,$A591,'OWNERSHIP 1%'!$U$2:$U$10000,1))),2),"")</f>
        <v>22.24</v>
      </c>
      <c r="C591" s="27" cm="1">
        <f t="array" ref="C591">IFERROR(ROUND(SUMPRODUCT(('OWNERSHIP 1%'!$B$2:$B$10000=$A591)*('OWNERSHIP 1%'!$U$2:$U$10000=1)*('OWNERSHIP 1%'!$V$2:$V$10000)^2),0),"")</f>
        <v>2235</v>
      </c>
      <c r="D591" s="27">
        <f>IFERROR(ROUND(_xlfn.SINGLE(_xlfn.MAXIFS('OWNERSHIP 1%'!$V$2:$V$10000,'OWNERSHIP 1%'!$B$2:$B$10000,$A591,'OWNERSHIP 1%'!$U$2:$U$10000,1)),2),"")</f>
        <v>42.41</v>
      </c>
      <c r="E591" s="27">
        <f>IFERROR(ROUND(SUMIFS('OWNERSHIP 1%'!$V$2:$V$7159,'OWNERSHIP 1%'!$B$2:$B$7159,$A591,'OWNERSHIP 1%'!$U$2:$U$7159,1,'OWNERSHIP 1%'!$W$2:$W$7159,"&lt;=3"),2),"")</f>
        <v>68.150000000000006</v>
      </c>
      <c r="F591" s="27" cm="1">
        <f t="array" ref="F591">IFERROR(SUMPRODUCT(('OWNERSHIP 1%'!$B$2:$B$10000=$A591)*('OWNERSHIP 1%'!$U$2:$U$10000=1)*('OWNERSHIP 1%'!$V$2:$V$10000&gt;=1)),0)</f>
        <v>7</v>
      </c>
      <c r="G591" s="27">
        <f t="shared" si="29"/>
        <v>48</v>
      </c>
      <c r="H591" s="27" t="str">
        <f t="shared" si="30"/>
        <v>Oligopoli</v>
      </c>
      <c r="I591" s="27" t="str">
        <f t="shared" si="31"/>
        <v>Sedang</v>
      </c>
    </row>
    <row r="592" spans="1:9" x14ac:dyDescent="0.25">
      <c r="A592" s="27" t="str">
        <f>" "&amp;'TICKER LIST'!B592</f>
        <v xml:space="preserve"> PGAS</v>
      </c>
      <c r="B592" s="27">
        <f>IFERROR(ROUND(MAX(0,MIN(100,100-SUMIFS('OWNERSHIP 1%'!$V$2:$V$10000,'OWNERSHIP 1%'!$B$2:$B$10000,$A592,'OWNERSHIP 1%'!$U$2:$U$10000,1))),2),"")</f>
        <v>35.96</v>
      </c>
      <c r="C592" s="27" cm="1">
        <f t="array" ref="C592">IFERROR(ROUND(SUMPRODUCT(('OWNERSHIP 1%'!$B$2:$B$10000=$A592)*('OWNERSHIP 1%'!$U$2:$U$10000=1)*('OWNERSHIP 1%'!$V$2:$V$10000)^2),0),"")</f>
        <v>3258</v>
      </c>
      <c r="D592" s="27">
        <f>IFERROR(ROUND(_xlfn.SINGLE(_xlfn.MAXIFS('OWNERSHIP 1%'!$V$2:$V$10000,'OWNERSHIP 1%'!$B$2:$B$10000,$A592,'OWNERSHIP 1%'!$U$2:$U$10000,1)),2),"")</f>
        <v>56.96</v>
      </c>
      <c r="E592" s="27">
        <f>IFERROR(ROUND(SUMIFS('OWNERSHIP 1%'!$V$2:$V$7159,'OWNERSHIP 1%'!$B$2:$B$7159,$A592,'OWNERSHIP 1%'!$U$2:$U$7159,1,'OWNERSHIP 1%'!$W$2:$W$7159,"&lt;=3"),2),"")</f>
        <v>61.41</v>
      </c>
      <c r="F592" s="27" cm="1">
        <f t="array" ref="F592">IFERROR(SUMPRODUCT(('OWNERSHIP 1%'!$B$2:$B$10000=$A592)*('OWNERSHIP 1%'!$U$2:$U$10000=1)*('OWNERSHIP 1%'!$V$2:$V$10000&gt;=1)),0)</f>
        <v>5</v>
      </c>
      <c r="G592" s="27">
        <f t="shared" si="29"/>
        <v>52</v>
      </c>
      <c r="H592" s="27" t="str">
        <f t="shared" si="30"/>
        <v>Mayoritas</v>
      </c>
      <c r="I592" s="27" t="str">
        <f t="shared" si="31"/>
        <v>Sedang</v>
      </c>
    </row>
    <row r="593" spans="1:9" x14ac:dyDescent="0.25">
      <c r="A593" s="27" t="str">
        <f>" "&amp;'TICKER LIST'!B593</f>
        <v xml:space="preserve"> PGLI</v>
      </c>
      <c r="B593" s="27">
        <f>IFERROR(ROUND(MAX(0,MIN(100,100-SUMIFS('OWNERSHIP 1%'!$V$2:$V$10000,'OWNERSHIP 1%'!$B$2:$B$10000,$A593,'OWNERSHIP 1%'!$U$2:$U$10000,1))),2),"")</f>
        <v>10.66</v>
      </c>
      <c r="C593" s="27" cm="1">
        <f t="array" ref="C593">IFERROR(ROUND(SUMPRODUCT(('OWNERSHIP 1%'!$B$2:$B$10000=$A593)*('OWNERSHIP 1%'!$U$2:$U$10000=1)*('OWNERSHIP 1%'!$V$2:$V$10000)^2),0),"")</f>
        <v>2892</v>
      </c>
      <c r="D593" s="27">
        <f>IFERROR(ROUND(_xlfn.SINGLE(_xlfn.MAXIFS('OWNERSHIP 1%'!$V$2:$V$10000,'OWNERSHIP 1%'!$B$2:$B$10000,$A593,'OWNERSHIP 1%'!$U$2:$U$10000,1)),2),"")</f>
        <v>46.82</v>
      </c>
      <c r="E593" s="27">
        <f>IFERROR(ROUND(SUMIFS('OWNERSHIP 1%'!$V$2:$V$7159,'OWNERSHIP 1%'!$B$2:$B$7159,$A593,'OWNERSHIP 1%'!$U$2:$U$7159,1,'OWNERSHIP 1%'!$W$2:$W$7159,"&lt;=3"),2),"")</f>
        <v>76.8</v>
      </c>
      <c r="F593" s="27" cm="1">
        <f t="array" ref="F593">IFERROR(SUMPRODUCT(('OWNERSHIP 1%'!$B$2:$B$10000=$A593)*('OWNERSHIP 1%'!$U$2:$U$10000=1)*('OWNERSHIP 1%'!$V$2:$V$10000&gt;=1)),0)</f>
        <v>9</v>
      </c>
      <c r="G593" s="27">
        <f t="shared" si="29"/>
        <v>51</v>
      </c>
      <c r="H593" s="27" t="str">
        <f t="shared" si="30"/>
        <v>Terkonsentrasi</v>
      </c>
      <c r="I593" s="27" t="str">
        <f t="shared" si="31"/>
        <v>Sedang</v>
      </c>
    </row>
    <row r="594" spans="1:9" x14ac:dyDescent="0.25">
      <c r="A594" s="27" t="str">
        <f>" "&amp;'TICKER LIST'!B594</f>
        <v xml:space="preserve"> PICO</v>
      </c>
      <c r="B594" s="27">
        <f>IFERROR(ROUND(MAX(0,MIN(100,100-SUMIFS('OWNERSHIP 1%'!$V$2:$V$10000,'OWNERSHIP 1%'!$B$2:$B$10000,$A594,'OWNERSHIP 1%'!$U$2:$U$10000,1))),2),"")</f>
        <v>28.19</v>
      </c>
      <c r="C594" s="27" cm="1">
        <f t="array" ref="C594">IFERROR(ROUND(SUMPRODUCT(('OWNERSHIP 1%'!$B$2:$B$10000=$A594)*('OWNERSHIP 1%'!$U$2:$U$10000=1)*('OWNERSHIP 1%'!$V$2:$V$10000)^2),0),"")</f>
        <v>2380</v>
      </c>
      <c r="D594" s="27">
        <f>IFERROR(ROUND(_xlfn.SINGLE(_xlfn.MAXIFS('OWNERSHIP 1%'!$V$2:$V$10000,'OWNERSHIP 1%'!$B$2:$B$10000,$A594,'OWNERSHIP 1%'!$U$2:$U$10000,1)),2),"")</f>
        <v>36.65</v>
      </c>
      <c r="E594" s="27">
        <f>IFERROR(ROUND(SUMIFS('OWNERSHIP 1%'!$V$2:$V$7159,'OWNERSHIP 1%'!$B$2:$B$7159,$A594,'OWNERSHIP 1%'!$U$2:$U$7159,1,'OWNERSHIP 1%'!$W$2:$W$7159,"&lt;=3"),2),"")</f>
        <v>71.81</v>
      </c>
      <c r="F594" s="27" cm="1">
        <f t="array" ref="F594">IFERROR(SUMPRODUCT(('OWNERSHIP 1%'!$B$2:$B$10000=$A594)*('OWNERSHIP 1%'!$U$2:$U$10000=1)*('OWNERSHIP 1%'!$V$2:$V$10000&gt;=1)),0)</f>
        <v>3</v>
      </c>
      <c r="G594" s="27">
        <f t="shared" si="29"/>
        <v>54</v>
      </c>
      <c r="H594" s="27" t="str">
        <f t="shared" si="30"/>
        <v>Terkonsentrasi</v>
      </c>
      <c r="I594" s="27" t="str">
        <f t="shared" si="31"/>
        <v>Sedang</v>
      </c>
    </row>
    <row r="595" spans="1:9" x14ac:dyDescent="0.25">
      <c r="A595" s="27" t="str">
        <f>" "&amp;'TICKER LIST'!B595</f>
        <v xml:space="preserve"> PJAA</v>
      </c>
      <c r="B595" s="27">
        <f>IFERROR(ROUND(MAX(0,MIN(100,100-SUMIFS('OWNERSHIP 1%'!$V$2:$V$10000,'OWNERSHIP 1%'!$B$2:$B$10000,$A595,'OWNERSHIP 1%'!$U$2:$U$10000,1))),2),"")</f>
        <v>8.2799999999999994</v>
      </c>
      <c r="C595" s="27" cm="1">
        <f t="array" ref="C595">IFERROR(ROUND(SUMPRODUCT(('OWNERSHIP 1%'!$B$2:$B$10000=$A595)*('OWNERSHIP 1%'!$U$2:$U$10000=1)*('OWNERSHIP 1%'!$V$2:$V$10000)^2),0),"")</f>
        <v>5511</v>
      </c>
      <c r="D595" s="27">
        <f>IFERROR(ROUND(_xlfn.SINGLE(_xlfn.MAXIFS('OWNERSHIP 1%'!$V$2:$V$10000,'OWNERSHIP 1%'!$B$2:$B$10000,$A595,'OWNERSHIP 1%'!$U$2:$U$10000,1)),2),"")</f>
        <v>72</v>
      </c>
      <c r="E595" s="27">
        <f>IFERROR(ROUND(SUMIFS('OWNERSHIP 1%'!$V$2:$V$7159,'OWNERSHIP 1%'!$B$2:$B$7159,$A595,'OWNERSHIP 1%'!$U$2:$U$7159,1,'OWNERSHIP 1%'!$W$2:$W$7159,"&lt;=3"),2),"")</f>
        <v>91.72</v>
      </c>
      <c r="F595" s="27" cm="1">
        <f t="array" ref="F595">IFERROR(SUMPRODUCT(('OWNERSHIP 1%'!$B$2:$B$10000=$A595)*('OWNERSHIP 1%'!$U$2:$U$10000=1)*('OWNERSHIP 1%'!$V$2:$V$10000&gt;=1)),0)</f>
        <v>3</v>
      </c>
      <c r="G595" s="27">
        <f t="shared" si="29"/>
        <v>75</v>
      </c>
      <c r="H595" s="27" t="str">
        <f t="shared" si="30"/>
        <v>Mayoritas</v>
      </c>
      <c r="I595" s="27" t="str">
        <f t="shared" si="31"/>
        <v>Tinggi</v>
      </c>
    </row>
    <row r="596" spans="1:9" x14ac:dyDescent="0.25">
      <c r="A596" s="27" t="str">
        <f>" "&amp;'TICKER LIST'!B596</f>
        <v xml:space="preserve"> PKPK</v>
      </c>
      <c r="B596" s="27">
        <f>IFERROR(ROUND(MAX(0,MIN(100,100-SUMIFS('OWNERSHIP 1%'!$V$2:$V$10000,'OWNERSHIP 1%'!$B$2:$B$10000,$A596,'OWNERSHIP 1%'!$U$2:$U$10000,1))),2),"")</f>
        <v>25</v>
      </c>
      <c r="C596" s="27" cm="1">
        <f t="array" ref="C596">IFERROR(ROUND(SUMPRODUCT(('OWNERSHIP 1%'!$B$2:$B$10000=$A596)*('OWNERSHIP 1%'!$U$2:$U$10000=1)*('OWNERSHIP 1%'!$V$2:$V$10000)^2),0),"")</f>
        <v>3177</v>
      </c>
      <c r="D596" s="27">
        <f>IFERROR(ROUND(_xlfn.SINGLE(_xlfn.MAXIFS('OWNERSHIP 1%'!$V$2:$V$10000,'OWNERSHIP 1%'!$B$2:$B$10000,$A596,'OWNERSHIP 1%'!$U$2:$U$10000,1)),2),"")</f>
        <v>51</v>
      </c>
      <c r="E596" s="27">
        <f>IFERROR(ROUND(SUMIFS('OWNERSHIP 1%'!$V$2:$V$7159,'OWNERSHIP 1%'!$B$2:$B$7159,$A596,'OWNERSHIP 1%'!$U$2:$U$7159,1,'OWNERSHIP 1%'!$W$2:$W$7159,"&lt;=3"),2),"")</f>
        <v>75</v>
      </c>
      <c r="F596" s="27" cm="1">
        <f t="array" ref="F596">IFERROR(SUMPRODUCT(('OWNERSHIP 1%'!$B$2:$B$10000=$A596)*('OWNERSHIP 1%'!$U$2:$U$10000=1)*('OWNERSHIP 1%'!$V$2:$V$10000&gt;=1)),0)</f>
        <v>2</v>
      </c>
      <c r="G596" s="27">
        <f t="shared" si="29"/>
        <v>59</v>
      </c>
      <c r="H596" s="27" t="str">
        <f t="shared" si="30"/>
        <v>Mayoritas</v>
      </c>
      <c r="I596" s="27" t="str">
        <f t="shared" si="31"/>
        <v>Tinggi</v>
      </c>
    </row>
    <row r="597" spans="1:9" x14ac:dyDescent="0.25">
      <c r="A597" s="27" t="str">
        <f>" "&amp;'TICKER LIST'!B597</f>
        <v xml:space="preserve"> PLAS</v>
      </c>
      <c r="B597" s="27">
        <f>IFERROR(ROUND(MAX(0,MIN(100,100-SUMIFS('OWNERSHIP 1%'!$V$2:$V$10000,'OWNERSHIP 1%'!$B$2:$B$10000,$A597,'OWNERSHIP 1%'!$U$2:$U$10000,1))),2),"")</f>
        <v>24.14</v>
      </c>
      <c r="C597" s="27" cm="1">
        <f t="array" ref="C597">IFERROR(ROUND(SUMPRODUCT(('OWNERSHIP 1%'!$B$2:$B$10000=$A597)*('OWNERSHIP 1%'!$U$2:$U$10000=1)*('OWNERSHIP 1%'!$V$2:$V$10000)^2),0),"")</f>
        <v>371</v>
      </c>
      <c r="D597" s="27">
        <f>IFERROR(ROUND(_xlfn.SINGLE(_xlfn.MAXIFS('OWNERSHIP 1%'!$V$2:$V$10000,'OWNERSHIP 1%'!$B$2:$B$10000,$A597,'OWNERSHIP 1%'!$U$2:$U$10000,1)),2),"")</f>
        <v>8.49</v>
      </c>
      <c r="E597" s="27">
        <f>IFERROR(ROUND(SUMIFS('OWNERSHIP 1%'!$V$2:$V$7159,'OWNERSHIP 1%'!$B$2:$B$7159,$A597,'OWNERSHIP 1%'!$U$2:$U$7159,1,'OWNERSHIP 1%'!$W$2:$W$7159,"&lt;=3"),2),"")</f>
        <v>21.81</v>
      </c>
      <c r="F597" s="27" cm="1">
        <f t="array" ref="F597">IFERROR(SUMPRODUCT(('OWNERSHIP 1%'!$B$2:$B$10000=$A597)*('OWNERSHIP 1%'!$U$2:$U$10000=1)*('OWNERSHIP 1%'!$V$2:$V$10000&gt;=1)),0)</f>
        <v>21</v>
      </c>
      <c r="G597" s="27">
        <f t="shared" si="29"/>
        <v>9</v>
      </c>
      <c r="H597" s="27" t="str">
        <f t="shared" si="30"/>
        <v>Tersebar</v>
      </c>
      <c r="I597" s="27" t="str">
        <f t="shared" si="31"/>
        <v>Rendah</v>
      </c>
    </row>
    <row r="598" spans="1:9" x14ac:dyDescent="0.25">
      <c r="A598" s="27" t="str">
        <f>" "&amp;'TICKER LIST'!B598</f>
        <v xml:space="preserve"> PLIN</v>
      </c>
      <c r="B598" s="27">
        <f>IFERROR(ROUND(MAX(0,MIN(100,100-SUMIFS('OWNERSHIP 1%'!$V$2:$V$10000,'OWNERSHIP 1%'!$B$2:$B$10000,$A598,'OWNERSHIP 1%'!$U$2:$U$10000,1))),2),"")</f>
        <v>3.39</v>
      </c>
      <c r="C598" s="27" cm="1">
        <f t="array" ref="C598">IFERROR(ROUND(SUMPRODUCT(('OWNERSHIP 1%'!$B$2:$B$10000=$A598)*('OWNERSHIP 1%'!$U$2:$U$10000=1)*('OWNERSHIP 1%'!$V$2:$V$10000)^2),0),"")</f>
        <v>9333</v>
      </c>
      <c r="D598" s="27">
        <f>IFERROR(ROUND(_xlfn.SINGLE(_xlfn.MAXIFS('OWNERSHIP 1%'!$V$2:$V$10000,'OWNERSHIP 1%'!$B$2:$B$10000,$A598,'OWNERSHIP 1%'!$U$2:$U$10000,1)),2),"")</f>
        <v>96.61</v>
      </c>
      <c r="E598" s="27">
        <f>IFERROR(ROUND(SUMIFS('OWNERSHIP 1%'!$V$2:$V$7159,'OWNERSHIP 1%'!$B$2:$B$7159,$A598,'OWNERSHIP 1%'!$U$2:$U$7159,1,'OWNERSHIP 1%'!$W$2:$W$7159,"&lt;=3"),2),"")</f>
        <v>96.61</v>
      </c>
      <c r="F598" s="27" cm="1">
        <f t="array" ref="F598">IFERROR(SUMPRODUCT(('OWNERSHIP 1%'!$B$2:$B$10000=$A598)*('OWNERSHIP 1%'!$U$2:$U$10000=1)*('OWNERSHIP 1%'!$V$2:$V$10000&gt;=1)),0)</f>
        <v>1</v>
      </c>
      <c r="G598" s="27">
        <f t="shared" si="29"/>
        <v>96</v>
      </c>
      <c r="H598" s="27" t="str">
        <f t="shared" si="30"/>
        <v>Mayoritas</v>
      </c>
      <c r="I598" s="27" t="str">
        <f t="shared" si="31"/>
        <v>Tinggi</v>
      </c>
    </row>
    <row r="599" spans="1:9" x14ac:dyDescent="0.25">
      <c r="A599" s="27" t="str">
        <f>" "&amp;'TICKER LIST'!B599</f>
        <v xml:space="preserve"> PNBN</v>
      </c>
      <c r="B599" s="27">
        <f>IFERROR(ROUND(MAX(0,MIN(100,100-SUMIFS('OWNERSHIP 1%'!$V$2:$V$10000,'OWNERSHIP 1%'!$B$2:$B$10000,$A599,'OWNERSHIP 1%'!$U$2:$U$10000,1))),2),"")</f>
        <v>11.59</v>
      </c>
      <c r="C599" s="27" cm="1">
        <f t="array" ref="C599">IFERROR(ROUND(SUMPRODUCT(('OWNERSHIP 1%'!$B$2:$B$10000=$A599)*('OWNERSHIP 1%'!$U$2:$U$10000=1)*('OWNERSHIP 1%'!$V$2:$V$10000)^2),0),"")</f>
        <v>3631</v>
      </c>
      <c r="D599" s="27">
        <f>IFERROR(ROUND(_xlfn.SINGLE(_xlfn.MAXIFS('OWNERSHIP 1%'!$V$2:$V$10000,'OWNERSHIP 1%'!$B$2:$B$10000,$A599,'OWNERSHIP 1%'!$U$2:$U$10000,1)),2),"")</f>
        <v>46.04</v>
      </c>
      <c r="E599" s="27">
        <f>IFERROR(ROUND(SUMIFS('OWNERSHIP 1%'!$V$2:$V$7159,'OWNERSHIP 1%'!$B$2:$B$7159,$A599,'OWNERSHIP 1%'!$U$2:$U$7159,1,'OWNERSHIP 1%'!$W$2:$W$7159,"&lt;=3"),2),"")</f>
        <v>86.14</v>
      </c>
      <c r="F599" s="27" cm="1">
        <f t="array" ref="F599">IFERROR(SUMPRODUCT(('OWNERSHIP 1%'!$B$2:$B$10000=$A599)*('OWNERSHIP 1%'!$U$2:$U$10000=1)*('OWNERSHIP 1%'!$V$2:$V$10000&gt;=1)),0)</f>
        <v>5</v>
      </c>
      <c r="G599" s="27">
        <f t="shared" si="29"/>
        <v>62</v>
      </c>
      <c r="H599" s="27" t="str">
        <f t="shared" si="30"/>
        <v>Terkonsentrasi</v>
      </c>
      <c r="I599" s="27" t="str">
        <f t="shared" si="31"/>
        <v>Tinggi</v>
      </c>
    </row>
    <row r="600" spans="1:9" x14ac:dyDescent="0.25">
      <c r="A600" s="27" t="str">
        <f>" "&amp;'TICKER LIST'!B600</f>
        <v xml:space="preserve"> PNBS</v>
      </c>
      <c r="B600" s="27">
        <f>IFERROR(ROUND(MAX(0,MIN(100,100-SUMIFS('OWNERSHIP 1%'!$V$2:$V$10000,'OWNERSHIP 1%'!$B$2:$B$10000,$A600,'OWNERSHIP 1%'!$U$2:$U$10000,1))),2),"")</f>
        <v>7.6</v>
      </c>
      <c r="C600" s="27" cm="1">
        <f t="array" ref="C600">IFERROR(ROUND(SUMPRODUCT(('OWNERSHIP 1%'!$B$2:$B$10000=$A600)*('OWNERSHIP 1%'!$U$2:$U$10000=1)*('OWNERSHIP 1%'!$V$2:$V$10000)^2),0),"")</f>
        <v>5159</v>
      </c>
      <c r="D600" s="27">
        <f>IFERROR(ROUND(_xlfn.SINGLE(_xlfn.MAXIFS('OWNERSHIP 1%'!$V$2:$V$10000,'OWNERSHIP 1%'!$B$2:$B$10000,$A600,'OWNERSHIP 1%'!$U$2:$U$10000,1)),2),"")</f>
        <v>67.3</v>
      </c>
      <c r="E600" s="27">
        <f>IFERROR(ROUND(SUMIFS('OWNERSHIP 1%'!$V$2:$V$7159,'OWNERSHIP 1%'!$B$2:$B$7159,$A600,'OWNERSHIP 1%'!$U$2:$U$7159,1,'OWNERSHIP 1%'!$W$2:$W$7159,"&lt;=3"),2),"")</f>
        <v>92.4</v>
      </c>
      <c r="F600" s="27" cm="1">
        <f t="array" ref="F600">IFERROR(SUMPRODUCT(('OWNERSHIP 1%'!$B$2:$B$10000=$A600)*('OWNERSHIP 1%'!$U$2:$U$10000=1)*('OWNERSHIP 1%'!$V$2:$V$10000&gt;=1)),0)</f>
        <v>2</v>
      </c>
      <c r="G600" s="27">
        <f t="shared" si="29"/>
        <v>75</v>
      </c>
      <c r="H600" s="27" t="str">
        <f t="shared" si="30"/>
        <v>Mayoritas</v>
      </c>
      <c r="I600" s="27" t="str">
        <f t="shared" si="31"/>
        <v>Tinggi</v>
      </c>
    </row>
    <row r="601" spans="1:9" x14ac:dyDescent="0.25">
      <c r="A601" s="27" t="str">
        <f>" "&amp;'TICKER LIST'!B601</f>
        <v xml:space="preserve"> PNIN</v>
      </c>
      <c r="B601" s="27">
        <f>IFERROR(ROUND(MAX(0,MIN(100,100-SUMIFS('OWNERSHIP 1%'!$V$2:$V$10000,'OWNERSHIP 1%'!$B$2:$B$10000,$A601,'OWNERSHIP 1%'!$U$2:$U$10000,1))),2),"")</f>
        <v>18.239999999999998</v>
      </c>
      <c r="C601" s="27" cm="1">
        <f t="array" ref="C601">IFERROR(ROUND(SUMPRODUCT(('OWNERSHIP 1%'!$B$2:$B$10000=$A601)*('OWNERSHIP 1%'!$U$2:$U$10000=1)*('OWNERSHIP 1%'!$V$2:$V$10000)^2),0),"")</f>
        <v>1416</v>
      </c>
      <c r="D601" s="27">
        <f>IFERROR(ROUND(_xlfn.SINGLE(_xlfn.MAXIFS('OWNERSHIP 1%'!$V$2:$V$10000,'OWNERSHIP 1%'!$B$2:$B$10000,$A601,'OWNERSHIP 1%'!$U$2:$U$10000,1)),2),"")</f>
        <v>29.71</v>
      </c>
      <c r="E601" s="27">
        <f>IFERROR(ROUND(SUMIFS('OWNERSHIP 1%'!$V$2:$V$7159,'OWNERSHIP 1%'!$B$2:$B$7159,$A601,'OWNERSHIP 1%'!$U$2:$U$7159,1,'OWNERSHIP 1%'!$W$2:$W$7159,"&lt;=3"),2),"")</f>
        <v>57.67</v>
      </c>
      <c r="F601" s="27" cm="1">
        <f t="array" ref="F601">IFERROR(SUMPRODUCT(('OWNERSHIP 1%'!$B$2:$B$10000=$A601)*('OWNERSHIP 1%'!$U$2:$U$10000=1)*('OWNERSHIP 1%'!$V$2:$V$10000&gt;=1)),0)</f>
        <v>11</v>
      </c>
      <c r="G601" s="27">
        <f t="shared" si="29"/>
        <v>36</v>
      </c>
      <c r="H601" s="27" t="str">
        <f t="shared" si="30"/>
        <v>Moderat</v>
      </c>
      <c r="I601" s="27" t="str">
        <f t="shared" si="31"/>
        <v>Sedang</v>
      </c>
    </row>
    <row r="602" spans="1:9" x14ac:dyDescent="0.25">
      <c r="A602" s="27" t="str">
        <f>" "&amp;'TICKER LIST'!B602</f>
        <v xml:space="preserve"> PNLF</v>
      </c>
      <c r="B602" s="27">
        <f>IFERROR(ROUND(MAX(0,MIN(100,100-SUMIFS('OWNERSHIP 1%'!$V$2:$V$10000,'OWNERSHIP 1%'!$B$2:$B$10000,$A602,'OWNERSHIP 1%'!$U$2:$U$10000,1))),2),"")</f>
        <v>26.92</v>
      </c>
      <c r="C602" s="27" cm="1">
        <f t="array" ref="C602">IFERROR(ROUND(SUMPRODUCT(('OWNERSHIP 1%'!$B$2:$B$10000=$A602)*('OWNERSHIP 1%'!$U$2:$U$10000=1)*('OWNERSHIP 1%'!$V$2:$V$10000)^2),0),"")</f>
        <v>4587</v>
      </c>
      <c r="D602" s="27">
        <f>IFERROR(ROUND(_xlfn.SINGLE(_xlfn.MAXIFS('OWNERSHIP 1%'!$V$2:$V$10000,'OWNERSHIP 1%'!$B$2:$B$10000,$A602,'OWNERSHIP 1%'!$U$2:$U$10000,1)),2),"")</f>
        <v>67.67</v>
      </c>
      <c r="E602" s="27">
        <f>IFERROR(ROUND(SUMIFS('OWNERSHIP 1%'!$V$2:$V$7159,'OWNERSHIP 1%'!$B$2:$B$7159,$A602,'OWNERSHIP 1%'!$U$2:$U$7159,1,'OWNERSHIP 1%'!$W$2:$W$7159,"&lt;=3"),2),"")</f>
        <v>70.8</v>
      </c>
      <c r="F602" s="27" cm="1">
        <f t="array" ref="F602">IFERROR(SUMPRODUCT(('OWNERSHIP 1%'!$B$2:$B$10000=$A602)*('OWNERSHIP 1%'!$U$2:$U$10000=1)*('OWNERSHIP 1%'!$V$2:$V$10000&gt;=1)),0)</f>
        <v>5</v>
      </c>
      <c r="G602" s="27">
        <f t="shared" si="29"/>
        <v>61</v>
      </c>
      <c r="H602" s="27" t="str">
        <f t="shared" si="30"/>
        <v>Mayoritas</v>
      </c>
      <c r="I602" s="27" t="str">
        <f t="shared" si="31"/>
        <v>Tinggi</v>
      </c>
    </row>
    <row r="603" spans="1:9" x14ac:dyDescent="0.25">
      <c r="A603" s="27" t="str">
        <f>" "&amp;'TICKER LIST'!B603</f>
        <v xml:space="preserve"> PNSE</v>
      </c>
      <c r="B603" s="27">
        <f>IFERROR(ROUND(MAX(0,MIN(100,100-SUMIFS('OWNERSHIP 1%'!$V$2:$V$10000,'OWNERSHIP 1%'!$B$2:$B$10000,$A603,'OWNERSHIP 1%'!$U$2:$U$10000,1))),2),"")</f>
        <v>4.67</v>
      </c>
      <c r="C603" s="27" cm="1">
        <f t="array" ref="C603">IFERROR(ROUND(SUMPRODUCT(('OWNERSHIP 1%'!$B$2:$B$10000=$A603)*('OWNERSHIP 1%'!$U$2:$U$10000=1)*('OWNERSHIP 1%'!$V$2:$V$10000)^2),0),"")</f>
        <v>3783</v>
      </c>
      <c r="D603" s="27">
        <f>IFERROR(ROUND(_xlfn.SINGLE(_xlfn.MAXIFS('OWNERSHIP 1%'!$V$2:$V$10000,'OWNERSHIP 1%'!$B$2:$B$10000,$A603,'OWNERSHIP 1%'!$U$2:$U$10000,1)),2),"")</f>
        <v>55.7</v>
      </c>
      <c r="E603" s="27">
        <f>IFERROR(ROUND(SUMIFS('OWNERSHIP 1%'!$V$2:$V$7159,'OWNERSHIP 1%'!$B$2:$B$7159,$A603,'OWNERSHIP 1%'!$U$2:$U$7159,1,'OWNERSHIP 1%'!$W$2:$W$7159,"&lt;=3"),2),"")</f>
        <v>87.34</v>
      </c>
      <c r="F603" s="27" cm="1">
        <f t="array" ref="F603">IFERROR(SUMPRODUCT(('OWNERSHIP 1%'!$B$2:$B$10000=$A603)*('OWNERSHIP 1%'!$U$2:$U$10000=1)*('OWNERSHIP 1%'!$V$2:$V$10000&gt;=1)),0)</f>
        <v>9</v>
      </c>
      <c r="G603" s="27">
        <f t="shared" si="29"/>
        <v>59</v>
      </c>
      <c r="H603" s="27" t="str">
        <f t="shared" si="30"/>
        <v>Mayoritas</v>
      </c>
      <c r="I603" s="27" t="str">
        <f t="shared" si="31"/>
        <v>Tinggi</v>
      </c>
    </row>
    <row r="604" spans="1:9" x14ac:dyDescent="0.25">
      <c r="A604" s="27" t="str">
        <f>" "&amp;'TICKER LIST'!B604</f>
        <v xml:space="preserve"> POLY</v>
      </c>
      <c r="B604" s="27">
        <f>IFERROR(ROUND(MAX(0,MIN(100,100-SUMIFS('OWNERSHIP 1%'!$V$2:$V$10000,'OWNERSHIP 1%'!$B$2:$B$10000,$A604,'OWNERSHIP 1%'!$U$2:$U$10000,1))),2),"")</f>
        <v>24.56</v>
      </c>
      <c r="C604" s="27" cm="1">
        <f t="array" ref="C604">IFERROR(ROUND(SUMPRODUCT(('OWNERSHIP 1%'!$B$2:$B$10000=$A604)*('OWNERSHIP 1%'!$U$2:$U$10000=1)*('OWNERSHIP 1%'!$V$2:$V$10000)^2),0),"")</f>
        <v>3949</v>
      </c>
      <c r="D604" s="27">
        <f>IFERROR(ROUND(_xlfn.SINGLE(_xlfn.MAXIFS('OWNERSHIP 1%'!$V$2:$V$10000,'OWNERSHIP 1%'!$B$2:$B$10000,$A604,'OWNERSHIP 1%'!$U$2:$U$10000,1)),2),"")</f>
        <v>62.42</v>
      </c>
      <c r="E604" s="27">
        <f>IFERROR(ROUND(SUMIFS('OWNERSHIP 1%'!$V$2:$V$7159,'OWNERSHIP 1%'!$B$2:$B$7159,$A604,'OWNERSHIP 1%'!$U$2:$U$7159,1,'OWNERSHIP 1%'!$W$2:$W$7159,"&lt;=3"),2),"")</f>
        <v>71.69</v>
      </c>
      <c r="F604" s="27" cm="1">
        <f t="array" ref="F604">IFERROR(SUMPRODUCT(('OWNERSHIP 1%'!$B$2:$B$10000=$A604)*('OWNERSHIP 1%'!$U$2:$U$10000=1)*('OWNERSHIP 1%'!$V$2:$V$10000&gt;=1)),0)</f>
        <v>5</v>
      </c>
      <c r="G604" s="27">
        <f t="shared" si="29"/>
        <v>59</v>
      </c>
      <c r="H604" s="27" t="str">
        <f t="shared" si="30"/>
        <v>Mayoritas</v>
      </c>
      <c r="I604" s="27" t="str">
        <f t="shared" si="31"/>
        <v>Tinggi</v>
      </c>
    </row>
    <row r="605" spans="1:9" x14ac:dyDescent="0.25">
      <c r="A605" s="27" t="str">
        <f>" "&amp;'TICKER LIST'!B605</f>
        <v xml:space="preserve"> POOL</v>
      </c>
      <c r="B605" s="27">
        <f>IFERROR(ROUND(MAX(0,MIN(100,100-SUMIFS('OWNERSHIP 1%'!$V$2:$V$10000,'OWNERSHIP 1%'!$B$2:$B$10000,$A605,'OWNERSHIP 1%'!$U$2:$U$10000,1))),2),"")</f>
        <v>43.35</v>
      </c>
      <c r="C605" s="27" cm="1">
        <f t="array" ref="C605">IFERROR(ROUND(SUMPRODUCT(('OWNERSHIP 1%'!$B$2:$B$10000=$A605)*('OWNERSHIP 1%'!$U$2:$U$10000=1)*('OWNERSHIP 1%'!$V$2:$V$10000)^2),0),"")</f>
        <v>842</v>
      </c>
      <c r="D605" s="27">
        <f>IFERROR(ROUND(_xlfn.SINGLE(_xlfn.MAXIFS('OWNERSHIP 1%'!$V$2:$V$10000,'OWNERSHIP 1%'!$B$2:$B$10000,$A605,'OWNERSHIP 1%'!$U$2:$U$10000,1)),2),"")</f>
        <v>26.73</v>
      </c>
      <c r="E605" s="27">
        <f>IFERROR(ROUND(SUMIFS('OWNERSHIP 1%'!$V$2:$V$7159,'OWNERSHIP 1%'!$B$2:$B$7159,$A605,'OWNERSHIP 1%'!$U$2:$U$7159,1,'OWNERSHIP 1%'!$W$2:$W$7159,"&lt;=3"),2),"")</f>
        <v>39.090000000000003</v>
      </c>
      <c r="F605" s="27" cm="1">
        <f t="array" ref="F605">IFERROR(SUMPRODUCT(('OWNERSHIP 1%'!$B$2:$B$10000=$A605)*('OWNERSHIP 1%'!$U$2:$U$10000=1)*('OWNERSHIP 1%'!$V$2:$V$10000&gt;=1)),0)</f>
        <v>11</v>
      </c>
      <c r="G605" s="27">
        <f t="shared" si="29"/>
        <v>27</v>
      </c>
      <c r="H605" s="27" t="str">
        <f t="shared" si="30"/>
        <v>Tersebar</v>
      </c>
      <c r="I605" s="27" t="str">
        <f t="shared" si="31"/>
        <v>Sedang</v>
      </c>
    </row>
    <row r="606" spans="1:9" x14ac:dyDescent="0.25">
      <c r="A606" s="27" t="str">
        <f>" "&amp;'TICKER LIST'!B606</f>
        <v xml:space="preserve"> PPRO</v>
      </c>
      <c r="B606" s="27">
        <f>IFERROR(ROUND(MAX(0,MIN(100,100-SUMIFS('OWNERSHIP 1%'!$V$2:$V$10000,'OWNERSHIP 1%'!$B$2:$B$10000,$A606,'OWNERSHIP 1%'!$U$2:$U$10000,1))),2),"")</f>
        <v>19.079999999999998</v>
      </c>
      <c r="C606" s="27" cm="1">
        <f t="array" ref="C606">IFERROR(ROUND(SUMPRODUCT(('OWNERSHIP 1%'!$B$2:$B$10000=$A606)*('OWNERSHIP 1%'!$U$2:$U$10000=1)*('OWNERSHIP 1%'!$V$2:$V$10000)^2),0),"")</f>
        <v>4315</v>
      </c>
      <c r="D606" s="27">
        <f>IFERROR(ROUND(_xlfn.SINGLE(_xlfn.MAXIFS('OWNERSHIP 1%'!$V$2:$V$10000,'OWNERSHIP 1%'!$B$2:$B$10000,$A606,'OWNERSHIP 1%'!$U$2:$U$10000,1)),2),"")</f>
        <v>64.959999999999994</v>
      </c>
      <c r="E606" s="27">
        <f>IFERROR(ROUND(SUMIFS('OWNERSHIP 1%'!$V$2:$V$7159,'OWNERSHIP 1%'!$B$2:$B$7159,$A606,'OWNERSHIP 1%'!$U$2:$U$7159,1,'OWNERSHIP 1%'!$W$2:$W$7159,"&lt;=3"),2),"")</f>
        <v>78.27</v>
      </c>
      <c r="F606" s="27" cm="1">
        <f t="array" ref="F606">IFERROR(SUMPRODUCT(('OWNERSHIP 1%'!$B$2:$B$10000=$A606)*('OWNERSHIP 1%'!$U$2:$U$10000=1)*('OWNERSHIP 1%'!$V$2:$V$10000&gt;=1)),0)</f>
        <v>5</v>
      </c>
      <c r="G606" s="27">
        <f t="shared" si="29"/>
        <v>63</v>
      </c>
      <c r="H606" s="27" t="str">
        <f t="shared" si="30"/>
        <v>Mayoritas</v>
      </c>
      <c r="I606" s="27" t="str">
        <f t="shared" si="31"/>
        <v>Tinggi</v>
      </c>
    </row>
    <row r="607" spans="1:9" x14ac:dyDescent="0.25">
      <c r="A607" s="27" t="str">
        <f>" "&amp;'TICKER LIST'!B607</f>
        <v xml:space="preserve"> PSAB</v>
      </c>
      <c r="B607" s="27">
        <f>IFERROR(ROUND(MAX(0,MIN(100,100-SUMIFS('OWNERSHIP 1%'!$V$2:$V$10000,'OWNERSHIP 1%'!$B$2:$B$10000,$A607,'OWNERSHIP 1%'!$U$2:$U$10000,1))),2),"")</f>
        <v>5.83</v>
      </c>
      <c r="C607" s="27" cm="1">
        <f t="array" ref="C607">IFERROR(ROUND(SUMPRODUCT(('OWNERSHIP 1%'!$B$2:$B$10000=$A607)*('OWNERSHIP 1%'!$U$2:$U$10000=1)*('OWNERSHIP 1%'!$V$2:$V$10000)^2),0),"")</f>
        <v>8109</v>
      </c>
      <c r="D607" s="27">
        <f>IFERROR(ROUND(_xlfn.SINGLE(_xlfn.MAXIFS('OWNERSHIP 1%'!$V$2:$V$10000,'OWNERSHIP 1%'!$B$2:$B$10000,$A607,'OWNERSHIP 1%'!$U$2:$U$10000,1)),2),"")</f>
        <v>90</v>
      </c>
      <c r="E607" s="27">
        <f>IFERROR(ROUND(SUMIFS('OWNERSHIP 1%'!$V$2:$V$7159,'OWNERSHIP 1%'!$B$2:$B$7159,$A607,'OWNERSHIP 1%'!$U$2:$U$7159,1,'OWNERSHIP 1%'!$W$2:$W$7159,"&lt;=3"),2),"")</f>
        <v>94.17</v>
      </c>
      <c r="F607" s="27" cm="1">
        <f t="array" ref="F607">IFERROR(SUMPRODUCT(('OWNERSHIP 1%'!$B$2:$B$10000=$A607)*('OWNERSHIP 1%'!$U$2:$U$10000=1)*('OWNERSHIP 1%'!$V$2:$V$10000&gt;=1)),0)</f>
        <v>3</v>
      </c>
      <c r="G607" s="27">
        <f t="shared" si="29"/>
        <v>87</v>
      </c>
      <c r="H607" s="27" t="str">
        <f t="shared" si="30"/>
        <v>Mayoritas</v>
      </c>
      <c r="I607" s="27" t="str">
        <f t="shared" si="31"/>
        <v>Tinggi</v>
      </c>
    </row>
    <row r="608" spans="1:9" x14ac:dyDescent="0.25">
      <c r="A608" s="27" t="str">
        <f>" "&amp;'TICKER LIST'!B608</f>
        <v xml:space="preserve"> PSDN</v>
      </c>
      <c r="B608" s="27">
        <f>IFERROR(ROUND(MAX(0,MIN(100,100-SUMIFS('OWNERSHIP 1%'!$V$2:$V$10000,'OWNERSHIP 1%'!$B$2:$B$10000,$A608,'OWNERSHIP 1%'!$U$2:$U$10000,1))),2),"")</f>
        <v>8.59</v>
      </c>
      <c r="C608" s="27" cm="1">
        <f t="array" ref="C608">IFERROR(ROUND(SUMPRODUCT(('OWNERSHIP 1%'!$B$2:$B$10000=$A608)*('OWNERSHIP 1%'!$U$2:$U$10000=1)*('OWNERSHIP 1%'!$V$2:$V$10000)^2),0),"")</f>
        <v>2741</v>
      </c>
      <c r="D608" s="27">
        <f>IFERROR(ROUND(_xlfn.SINGLE(_xlfn.MAXIFS('OWNERSHIP 1%'!$V$2:$V$10000,'OWNERSHIP 1%'!$B$2:$B$10000,$A608,'OWNERSHIP 1%'!$U$2:$U$10000,1)),2),"")</f>
        <v>46.94</v>
      </c>
      <c r="E608" s="27">
        <f>IFERROR(ROUND(SUMIFS('OWNERSHIP 1%'!$V$2:$V$7159,'OWNERSHIP 1%'!$B$2:$B$7159,$A608,'OWNERSHIP 1%'!$U$2:$U$7159,1,'OWNERSHIP 1%'!$W$2:$W$7159,"&lt;=3"),2),"")</f>
        <v>75.34</v>
      </c>
      <c r="F608" s="27" cm="1">
        <f t="array" ref="F608">IFERROR(SUMPRODUCT(('OWNERSHIP 1%'!$B$2:$B$10000=$A608)*('OWNERSHIP 1%'!$U$2:$U$10000=1)*('OWNERSHIP 1%'!$V$2:$V$10000&gt;=1)),0)</f>
        <v>7</v>
      </c>
      <c r="G608" s="27">
        <f t="shared" si="29"/>
        <v>52</v>
      </c>
      <c r="H608" s="27" t="str">
        <f t="shared" si="30"/>
        <v>Terkonsentrasi</v>
      </c>
      <c r="I608" s="27" t="str">
        <f t="shared" si="31"/>
        <v>Sedang</v>
      </c>
    </row>
    <row r="609" spans="1:9" x14ac:dyDescent="0.25">
      <c r="A609" s="27" t="str">
        <f>" "&amp;'TICKER LIST'!B609</f>
        <v xml:space="preserve"> PSKT</v>
      </c>
      <c r="B609" s="27">
        <f>IFERROR(ROUND(MAX(0,MIN(100,100-SUMIFS('OWNERSHIP 1%'!$V$2:$V$10000,'OWNERSHIP 1%'!$B$2:$B$10000,$A609,'OWNERSHIP 1%'!$U$2:$U$10000,1))),2),"")</f>
        <v>14.13</v>
      </c>
      <c r="C609" s="27" cm="1">
        <f t="array" ref="C609">IFERROR(ROUND(SUMPRODUCT(('OWNERSHIP 1%'!$B$2:$B$10000=$A609)*('OWNERSHIP 1%'!$U$2:$U$10000=1)*('OWNERSHIP 1%'!$V$2:$V$10000)^2),0),"")</f>
        <v>2321</v>
      </c>
      <c r="D609" s="27">
        <f>IFERROR(ROUND(_xlfn.SINGLE(_xlfn.MAXIFS('OWNERSHIP 1%'!$V$2:$V$10000,'OWNERSHIP 1%'!$B$2:$B$10000,$A609,'OWNERSHIP 1%'!$U$2:$U$10000,1)),2),"")</f>
        <v>40.770000000000003</v>
      </c>
      <c r="E609" s="27">
        <f>IFERROR(ROUND(SUMIFS('OWNERSHIP 1%'!$V$2:$V$7159,'OWNERSHIP 1%'!$B$2:$B$7159,$A609,'OWNERSHIP 1%'!$U$2:$U$7159,1,'OWNERSHIP 1%'!$W$2:$W$7159,"&lt;=3"),2),"")</f>
        <v>72.83</v>
      </c>
      <c r="F609" s="27" cm="1">
        <f t="array" ref="F609">IFERROR(SUMPRODUCT(('OWNERSHIP 1%'!$B$2:$B$10000=$A609)*('OWNERSHIP 1%'!$U$2:$U$10000=1)*('OWNERSHIP 1%'!$V$2:$V$10000&gt;=1)),0)</f>
        <v>8</v>
      </c>
      <c r="G609" s="27">
        <f t="shared" si="29"/>
        <v>49</v>
      </c>
      <c r="H609" s="27" t="str">
        <f t="shared" si="30"/>
        <v>Terkonsentrasi</v>
      </c>
      <c r="I609" s="27" t="str">
        <f t="shared" si="31"/>
        <v>Sedang</v>
      </c>
    </row>
    <row r="610" spans="1:9" x14ac:dyDescent="0.25">
      <c r="A610" s="27" t="str">
        <f>" "&amp;'TICKER LIST'!B610</f>
        <v xml:space="preserve"> PTBA</v>
      </c>
      <c r="B610" s="27">
        <f>IFERROR(ROUND(MAX(0,MIN(100,100-SUMIFS('OWNERSHIP 1%'!$V$2:$V$10000,'OWNERSHIP 1%'!$B$2:$B$10000,$A610,'OWNERSHIP 1%'!$U$2:$U$10000,1))),2),"")</f>
        <v>32.53</v>
      </c>
      <c r="C610" s="27" cm="1">
        <f t="array" ref="C610">IFERROR(ROUND(SUMPRODUCT(('OWNERSHIP 1%'!$B$2:$B$10000=$A610)*('OWNERSHIP 1%'!$U$2:$U$10000=1)*('OWNERSHIP 1%'!$V$2:$V$10000)^2),0),"")</f>
        <v>4349</v>
      </c>
      <c r="D610" s="27">
        <f>IFERROR(ROUND(_xlfn.SINGLE(_xlfn.MAXIFS('OWNERSHIP 1%'!$V$2:$V$10000,'OWNERSHIP 1%'!$B$2:$B$10000,$A610,'OWNERSHIP 1%'!$U$2:$U$10000,1)),2),"")</f>
        <v>65.930000000000007</v>
      </c>
      <c r="E610" s="27">
        <f>IFERROR(ROUND(SUMIFS('OWNERSHIP 1%'!$V$2:$V$7159,'OWNERSHIP 1%'!$B$2:$B$7159,$A610,'OWNERSHIP 1%'!$U$2:$U$7159,1,'OWNERSHIP 1%'!$W$2:$W$7159,"&lt;=3"),2),"")</f>
        <v>67.47</v>
      </c>
      <c r="F610" s="27" cm="1">
        <f t="array" ref="F610">IFERROR(SUMPRODUCT(('OWNERSHIP 1%'!$B$2:$B$10000=$A610)*('OWNERSHIP 1%'!$U$2:$U$10000=1)*('OWNERSHIP 1%'!$V$2:$V$10000&gt;=1)),0)</f>
        <v>2</v>
      </c>
      <c r="G610" s="27">
        <f t="shared" si="29"/>
        <v>62</v>
      </c>
      <c r="H610" s="27" t="str">
        <f t="shared" si="30"/>
        <v>Mayoritas</v>
      </c>
      <c r="I610" s="27" t="str">
        <f t="shared" si="31"/>
        <v>Tinggi</v>
      </c>
    </row>
    <row r="611" spans="1:9" x14ac:dyDescent="0.25">
      <c r="A611" s="27" t="str">
        <f>" "&amp;'TICKER LIST'!B611</f>
        <v xml:space="preserve"> PTIS</v>
      </c>
      <c r="B611" s="27">
        <f>IFERROR(ROUND(MAX(0,MIN(100,100-SUMIFS('OWNERSHIP 1%'!$V$2:$V$10000,'OWNERSHIP 1%'!$B$2:$B$10000,$A611,'OWNERSHIP 1%'!$U$2:$U$10000,1))),2),"")</f>
        <v>11.29</v>
      </c>
      <c r="C611" s="27" cm="1">
        <f t="array" ref="C611">IFERROR(ROUND(SUMPRODUCT(('OWNERSHIP 1%'!$B$2:$B$10000=$A611)*('OWNERSHIP 1%'!$U$2:$U$10000=1)*('OWNERSHIP 1%'!$V$2:$V$10000)^2),0),"")</f>
        <v>6713</v>
      </c>
      <c r="D611" s="27">
        <f>IFERROR(ROUND(_xlfn.SINGLE(_xlfn.MAXIFS('OWNERSHIP 1%'!$V$2:$V$10000,'OWNERSHIP 1%'!$B$2:$B$10000,$A611,'OWNERSHIP 1%'!$U$2:$U$10000,1)),2),"")</f>
        <v>81.819999999999993</v>
      </c>
      <c r="E611" s="27">
        <f>IFERROR(ROUND(SUMIFS('OWNERSHIP 1%'!$V$2:$V$7159,'OWNERSHIP 1%'!$B$2:$B$7159,$A611,'OWNERSHIP 1%'!$U$2:$U$7159,1,'OWNERSHIP 1%'!$W$2:$W$7159,"&lt;=3"),2),"")</f>
        <v>87.54</v>
      </c>
      <c r="F611" s="27" cm="1">
        <f t="array" ref="F611">IFERROR(SUMPRODUCT(('OWNERSHIP 1%'!$B$2:$B$10000=$A611)*('OWNERSHIP 1%'!$U$2:$U$10000=1)*('OWNERSHIP 1%'!$V$2:$V$10000&gt;=1)),0)</f>
        <v>4</v>
      </c>
      <c r="G611" s="27">
        <f t="shared" si="29"/>
        <v>78</v>
      </c>
      <c r="H611" s="27" t="str">
        <f t="shared" si="30"/>
        <v>Mayoritas</v>
      </c>
      <c r="I611" s="27" t="str">
        <f t="shared" si="31"/>
        <v>Tinggi</v>
      </c>
    </row>
    <row r="612" spans="1:9" x14ac:dyDescent="0.25">
      <c r="A612" s="27" t="str">
        <f>" "&amp;'TICKER LIST'!B612</f>
        <v xml:space="preserve"> PTPP</v>
      </c>
      <c r="B612" s="27">
        <f>IFERROR(ROUND(MAX(0,MIN(100,100-SUMIFS('OWNERSHIP 1%'!$V$2:$V$10000,'OWNERSHIP 1%'!$B$2:$B$10000,$A612,'OWNERSHIP 1%'!$U$2:$U$10000,1))),2),"")</f>
        <v>37.549999999999997</v>
      </c>
      <c r="C612" s="27" cm="1">
        <f t="array" ref="C612">IFERROR(ROUND(SUMPRODUCT(('OWNERSHIP 1%'!$B$2:$B$10000=$A612)*('OWNERSHIP 1%'!$U$2:$U$10000=1)*('OWNERSHIP 1%'!$V$2:$V$10000)^2),0),"")</f>
        <v>2578</v>
      </c>
      <c r="D612" s="27">
        <f>IFERROR(ROUND(_xlfn.SINGLE(_xlfn.MAXIFS('OWNERSHIP 1%'!$V$2:$V$10000,'OWNERSHIP 1%'!$B$2:$B$10000,$A612,'OWNERSHIP 1%'!$U$2:$U$10000,1)),2),"")</f>
        <v>50.49</v>
      </c>
      <c r="E612" s="27">
        <f>IFERROR(ROUND(SUMIFS('OWNERSHIP 1%'!$V$2:$V$7159,'OWNERSHIP 1%'!$B$2:$B$7159,$A612,'OWNERSHIP 1%'!$U$2:$U$7159,1,'OWNERSHIP 1%'!$W$2:$W$7159,"&lt;=3"),2),"")</f>
        <v>56.91</v>
      </c>
      <c r="F612" s="27" cm="1">
        <f t="array" ref="F612">IFERROR(SUMPRODUCT(('OWNERSHIP 1%'!$B$2:$B$10000=$A612)*('OWNERSHIP 1%'!$U$2:$U$10000=1)*('OWNERSHIP 1%'!$V$2:$V$10000&gt;=1)),0)</f>
        <v>7</v>
      </c>
      <c r="G612" s="27">
        <f t="shared" si="29"/>
        <v>45</v>
      </c>
      <c r="H612" s="27" t="str">
        <f t="shared" si="30"/>
        <v>Mayoritas</v>
      </c>
      <c r="I612" s="27" t="str">
        <f t="shared" si="31"/>
        <v>Sedang</v>
      </c>
    </row>
    <row r="613" spans="1:9" x14ac:dyDescent="0.25">
      <c r="A613" s="27" t="str">
        <f>" "&amp;'TICKER LIST'!B613</f>
        <v xml:space="preserve"> PTRO</v>
      </c>
      <c r="B613" s="27">
        <f>IFERROR(ROUND(MAX(0,MIN(100,100-SUMIFS('OWNERSHIP 1%'!$V$2:$V$10000,'OWNERSHIP 1%'!$B$2:$B$10000,$A613,'OWNERSHIP 1%'!$U$2:$U$10000,1))),2),"")</f>
        <v>24.6</v>
      </c>
      <c r="C613" s="27" cm="1">
        <f t="array" ref="C613">IFERROR(ROUND(SUMPRODUCT(('OWNERSHIP 1%'!$B$2:$B$10000=$A613)*('OWNERSHIP 1%'!$U$2:$U$10000=1)*('OWNERSHIP 1%'!$V$2:$V$10000)^2),0),"")</f>
        <v>2664</v>
      </c>
      <c r="D613" s="27">
        <f>IFERROR(ROUND(_xlfn.SINGLE(_xlfn.MAXIFS('OWNERSHIP 1%'!$V$2:$V$10000,'OWNERSHIP 1%'!$B$2:$B$10000,$A613,'OWNERSHIP 1%'!$U$2:$U$10000,1)),2),"")</f>
        <v>45.33</v>
      </c>
      <c r="E613" s="27">
        <f>IFERROR(ROUND(SUMIFS('OWNERSHIP 1%'!$V$2:$V$7159,'OWNERSHIP 1%'!$B$2:$B$7159,$A613,'OWNERSHIP 1%'!$U$2:$U$7159,1,'OWNERSHIP 1%'!$W$2:$W$7159,"&lt;=3"),2),"")</f>
        <v>72.33</v>
      </c>
      <c r="F613" s="27" cm="1">
        <f t="array" ref="F613">IFERROR(SUMPRODUCT(('OWNERSHIP 1%'!$B$2:$B$10000=$A613)*('OWNERSHIP 1%'!$U$2:$U$10000=1)*('OWNERSHIP 1%'!$V$2:$V$10000&gt;=1)),0)</f>
        <v>5</v>
      </c>
      <c r="G613" s="27">
        <f t="shared" si="29"/>
        <v>53</v>
      </c>
      <c r="H613" s="27" t="str">
        <f t="shared" si="30"/>
        <v>Terkonsentrasi</v>
      </c>
      <c r="I613" s="27" t="str">
        <f t="shared" si="31"/>
        <v>Sedang</v>
      </c>
    </row>
    <row r="614" spans="1:9" x14ac:dyDescent="0.25">
      <c r="A614" s="27" t="str">
        <f>" "&amp;'TICKER LIST'!B614</f>
        <v xml:space="preserve"> PTSN</v>
      </c>
      <c r="B614" s="27">
        <f>IFERROR(ROUND(MAX(0,MIN(100,100-SUMIFS('OWNERSHIP 1%'!$V$2:$V$10000,'OWNERSHIP 1%'!$B$2:$B$10000,$A614,'OWNERSHIP 1%'!$U$2:$U$10000,1))),2),"")</f>
        <v>4.01</v>
      </c>
      <c r="C614" s="27" cm="1">
        <f t="array" ref="C614">IFERROR(ROUND(SUMPRODUCT(('OWNERSHIP 1%'!$B$2:$B$10000=$A614)*('OWNERSHIP 1%'!$U$2:$U$10000=1)*('OWNERSHIP 1%'!$V$2:$V$10000)^2),0),"")</f>
        <v>4656</v>
      </c>
      <c r="D614" s="27">
        <f>IFERROR(ROUND(_xlfn.SINGLE(_xlfn.MAXIFS('OWNERSHIP 1%'!$V$2:$V$10000,'OWNERSHIP 1%'!$B$2:$B$10000,$A614,'OWNERSHIP 1%'!$U$2:$U$10000,1)),2),"")</f>
        <v>66.47</v>
      </c>
      <c r="E614" s="27">
        <f>IFERROR(ROUND(SUMIFS('OWNERSHIP 1%'!$V$2:$V$7159,'OWNERSHIP 1%'!$B$2:$B$7159,$A614,'OWNERSHIP 1%'!$U$2:$U$7159,1,'OWNERSHIP 1%'!$W$2:$W$7159,"&lt;=3"),2),"")</f>
        <v>86.47</v>
      </c>
      <c r="F614" s="27" cm="1">
        <f t="array" ref="F614">IFERROR(SUMPRODUCT(('OWNERSHIP 1%'!$B$2:$B$10000=$A614)*('OWNERSHIP 1%'!$U$2:$U$10000=1)*('OWNERSHIP 1%'!$V$2:$V$10000&gt;=1)),0)</f>
        <v>6</v>
      </c>
      <c r="G614" s="27">
        <f t="shared" si="29"/>
        <v>66</v>
      </c>
      <c r="H614" s="27" t="str">
        <f t="shared" si="30"/>
        <v>Mayoritas</v>
      </c>
      <c r="I614" s="27" t="str">
        <f t="shared" si="31"/>
        <v>Tinggi</v>
      </c>
    </row>
    <row r="615" spans="1:9" x14ac:dyDescent="0.25">
      <c r="A615" s="27" t="str">
        <f>" "&amp;'TICKER LIST'!B615</f>
        <v xml:space="preserve"> PTSP</v>
      </c>
      <c r="B615" s="27">
        <f>IFERROR(ROUND(MAX(0,MIN(100,100-SUMIFS('OWNERSHIP 1%'!$V$2:$V$10000,'OWNERSHIP 1%'!$B$2:$B$10000,$A615,'OWNERSHIP 1%'!$U$2:$U$10000,1))),2),"")</f>
        <v>3.61</v>
      </c>
      <c r="C615" s="27" cm="1">
        <f t="array" ref="C615">IFERROR(ROUND(SUMPRODUCT(('OWNERSHIP 1%'!$B$2:$B$10000=$A615)*('OWNERSHIP 1%'!$U$2:$U$10000=1)*('OWNERSHIP 1%'!$V$2:$V$10000)^2),0),"")</f>
        <v>1322</v>
      </c>
      <c r="D615" s="27">
        <f>IFERROR(ROUND(_xlfn.SINGLE(_xlfn.MAXIFS('OWNERSHIP 1%'!$V$2:$V$10000,'OWNERSHIP 1%'!$B$2:$B$10000,$A615,'OWNERSHIP 1%'!$U$2:$U$10000,1)),2),"")</f>
        <v>27.63</v>
      </c>
      <c r="E615" s="27">
        <f>IFERROR(ROUND(SUMIFS('OWNERSHIP 1%'!$V$2:$V$7159,'OWNERSHIP 1%'!$B$2:$B$7159,$A615,'OWNERSHIP 1%'!$U$2:$U$7159,1,'OWNERSHIP 1%'!$W$2:$W$7159,"&lt;=3"),2),"")</f>
        <v>51.47</v>
      </c>
      <c r="F615" s="27" cm="1">
        <f t="array" ref="F615">IFERROR(SUMPRODUCT(('OWNERSHIP 1%'!$B$2:$B$10000=$A615)*('OWNERSHIP 1%'!$U$2:$U$10000=1)*('OWNERSHIP 1%'!$V$2:$V$10000&gt;=1)),0)</f>
        <v>12</v>
      </c>
      <c r="G615" s="27">
        <f t="shared" si="29"/>
        <v>32</v>
      </c>
      <c r="H615" s="27" t="str">
        <f t="shared" si="30"/>
        <v>Moderat</v>
      </c>
      <c r="I615" s="27" t="str">
        <f t="shared" si="31"/>
        <v>Sedang</v>
      </c>
    </row>
    <row r="616" spans="1:9" x14ac:dyDescent="0.25">
      <c r="A616" s="27" t="str">
        <f>" "&amp;'TICKER LIST'!B616</f>
        <v xml:space="preserve"> PUDP</v>
      </c>
      <c r="B616" s="27">
        <f>IFERROR(ROUND(MAX(0,MIN(100,100-SUMIFS('OWNERSHIP 1%'!$V$2:$V$10000,'OWNERSHIP 1%'!$B$2:$B$10000,$A616,'OWNERSHIP 1%'!$U$2:$U$10000,1))),2),"")</f>
        <v>8.6999999999999993</v>
      </c>
      <c r="C616" s="27" cm="1">
        <f t="array" ref="C616">IFERROR(ROUND(SUMPRODUCT(('OWNERSHIP 1%'!$B$2:$B$10000=$A616)*('OWNERSHIP 1%'!$U$2:$U$10000=1)*('OWNERSHIP 1%'!$V$2:$V$10000)^2),0),"")</f>
        <v>2579</v>
      </c>
      <c r="D616" s="27">
        <f>IFERROR(ROUND(_xlfn.SINGLE(_xlfn.MAXIFS('OWNERSHIP 1%'!$V$2:$V$10000,'OWNERSHIP 1%'!$B$2:$B$10000,$A616,'OWNERSHIP 1%'!$U$2:$U$10000,1)),2),"")</f>
        <v>44.54</v>
      </c>
      <c r="E616" s="27">
        <f>IFERROR(ROUND(SUMIFS('OWNERSHIP 1%'!$V$2:$V$7159,'OWNERSHIP 1%'!$B$2:$B$7159,$A616,'OWNERSHIP 1%'!$U$2:$U$7159,1,'OWNERSHIP 1%'!$W$2:$W$7159,"&lt;=3"),2),"")</f>
        <v>71.42</v>
      </c>
      <c r="F616" s="27" cm="1">
        <f t="array" ref="F616">IFERROR(SUMPRODUCT(('OWNERSHIP 1%'!$B$2:$B$10000=$A616)*('OWNERSHIP 1%'!$U$2:$U$10000=1)*('OWNERSHIP 1%'!$V$2:$V$10000&gt;=1)),0)</f>
        <v>11</v>
      </c>
      <c r="G616" s="27">
        <f t="shared" si="29"/>
        <v>46</v>
      </c>
      <c r="H616" s="27" t="str">
        <f t="shared" si="30"/>
        <v>Terkonsentrasi</v>
      </c>
      <c r="I616" s="27" t="str">
        <f t="shared" si="31"/>
        <v>Sedang</v>
      </c>
    </row>
    <row r="617" spans="1:9" x14ac:dyDescent="0.25">
      <c r="A617" s="27" t="str">
        <f>" "&amp;'TICKER LIST'!B617</f>
        <v xml:space="preserve"> PWON</v>
      </c>
      <c r="B617" s="27">
        <f>IFERROR(ROUND(MAX(0,MIN(100,100-SUMIFS('OWNERSHIP 1%'!$V$2:$V$10000,'OWNERSHIP 1%'!$B$2:$B$10000,$A617,'OWNERSHIP 1%'!$U$2:$U$10000,1))),2),"")</f>
        <v>27.79</v>
      </c>
      <c r="C617" s="27" cm="1">
        <f t="array" ref="C617">IFERROR(ROUND(SUMPRODUCT(('OWNERSHIP 1%'!$B$2:$B$10000=$A617)*('OWNERSHIP 1%'!$U$2:$U$10000=1)*('OWNERSHIP 1%'!$V$2:$V$10000)^2),0),"")</f>
        <v>4723</v>
      </c>
      <c r="D617" s="27">
        <f>IFERROR(ROUND(_xlfn.SINGLE(_xlfn.MAXIFS('OWNERSHIP 1%'!$V$2:$V$10000,'OWNERSHIP 1%'!$B$2:$B$10000,$A617,'OWNERSHIP 1%'!$U$2:$U$10000,1)),2),"")</f>
        <v>68.680000000000007</v>
      </c>
      <c r="E617" s="27">
        <f>IFERROR(ROUND(SUMIFS('OWNERSHIP 1%'!$V$2:$V$7159,'OWNERSHIP 1%'!$B$2:$B$7159,$A617,'OWNERSHIP 1%'!$U$2:$U$7159,1,'OWNERSHIP 1%'!$W$2:$W$7159,"&lt;=3"),2),"")</f>
        <v>72.209999999999994</v>
      </c>
      <c r="F617" s="27" cm="1">
        <f t="array" ref="F617">IFERROR(SUMPRODUCT(('OWNERSHIP 1%'!$B$2:$B$10000=$A617)*('OWNERSHIP 1%'!$U$2:$U$10000=1)*('OWNERSHIP 1%'!$V$2:$V$10000&gt;=1)),0)</f>
        <v>3</v>
      </c>
      <c r="G617" s="27">
        <f t="shared" si="29"/>
        <v>64</v>
      </c>
      <c r="H617" s="27" t="str">
        <f t="shared" si="30"/>
        <v>Mayoritas</v>
      </c>
      <c r="I617" s="27" t="str">
        <f t="shared" si="31"/>
        <v>Tinggi</v>
      </c>
    </row>
    <row r="618" spans="1:9" x14ac:dyDescent="0.25">
      <c r="A618" s="27" t="str">
        <f>" "&amp;'TICKER LIST'!B618</f>
        <v xml:space="preserve"> PYFA</v>
      </c>
      <c r="B618" s="27">
        <f>IFERROR(ROUND(MAX(0,MIN(100,100-SUMIFS('OWNERSHIP 1%'!$V$2:$V$10000,'OWNERSHIP 1%'!$B$2:$B$10000,$A618,'OWNERSHIP 1%'!$U$2:$U$10000,1))),2),"")</f>
        <v>24.76</v>
      </c>
      <c r="C618" s="27" cm="1">
        <f t="array" ref="C618">IFERROR(ROUND(SUMPRODUCT(('OWNERSHIP 1%'!$B$2:$B$10000=$A618)*('OWNERSHIP 1%'!$U$2:$U$10000=1)*('OWNERSHIP 1%'!$V$2:$V$10000)^2),0),"")</f>
        <v>4148</v>
      </c>
      <c r="D618" s="27">
        <f>IFERROR(ROUND(_xlfn.SINGLE(_xlfn.MAXIFS('OWNERSHIP 1%'!$V$2:$V$10000,'OWNERSHIP 1%'!$B$2:$B$10000,$A618,'OWNERSHIP 1%'!$U$2:$U$10000,1)),2),"")</f>
        <v>64.02</v>
      </c>
      <c r="E618" s="27">
        <f>IFERROR(ROUND(SUMIFS('OWNERSHIP 1%'!$V$2:$V$7159,'OWNERSHIP 1%'!$B$2:$B$7159,$A618,'OWNERSHIP 1%'!$U$2:$U$7159,1,'OWNERSHIP 1%'!$W$2:$W$7159,"&lt;=3"),2),"")</f>
        <v>73.14</v>
      </c>
      <c r="F618" s="27" cm="1">
        <f t="array" ref="F618">IFERROR(SUMPRODUCT(('OWNERSHIP 1%'!$B$2:$B$10000=$A618)*('OWNERSHIP 1%'!$U$2:$U$10000=1)*('OWNERSHIP 1%'!$V$2:$V$10000&gt;=1)),0)</f>
        <v>4</v>
      </c>
      <c r="G618" s="27">
        <f t="shared" si="29"/>
        <v>61</v>
      </c>
      <c r="H618" s="27" t="str">
        <f t="shared" si="30"/>
        <v>Mayoritas</v>
      </c>
      <c r="I618" s="27" t="str">
        <f t="shared" si="31"/>
        <v>Tinggi</v>
      </c>
    </row>
    <row r="619" spans="1:9" x14ac:dyDescent="0.25">
      <c r="A619" s="27" t="str">
        <f>" "&amp;'TICKER LIST'!B619</f>
        <v xml:space="preserve"> RAJA</v>
      </c>
      <c r="B619" s="27">
        <f>IFERROR(ROUND(MAX(0,MIN(100,100-SUMIFS('OWNERSHIP 1%'!$V$2:$V$10000,'OWNERSHIP 1%'!$B$2:$B$10000,$A619,'OWNERSHIP 1%'!$U$2:$U$10000,1))),2),"")</f>
        <v>22.29</v>
      </c>
      <c r="C619" s="27" cm="1">
        <f t="array" ref="C619">IFERROR(ROUND(SUMPRODUCT(('OWNERSHIP 1%'!$B$2:$B$10000=$A619)*('OWNERSHIP 1%'!$U$2:$U$10000=1)*('OWNERSHIP 1%'!$V$2:$V$10000)^2),0),"")</f>
        <v>2189</v>
      </c>
      <c r="D619" s="27">
        <f>IFERROR(ROUND(_xlfn.SINGLE(_xlfn.MAXIFS('OWNERSHIP 1%'!$V$2:$V$10000,'OWNERSHIP 1%'!$B$2:$B$10000,$A619,'OWNERSHIP 1%'!$U$2:$U$10000,1)),2),"")</f>
        <v>35.729999999999997</v>
      </c>
      <c r="E619" s="27">
        <f>IFERROR(ROUND(SUMIFS('OWNERSHIP 1%'!$V$2:$V$7159,'OWNERSHIP 1%'!$B$2:$B$7159,$A619,'OWNERSHIP 1%'!$U$2:$U$7159,1,'OWNERSHIP 1%'!$W$2:$W$7159,"&lt;=3"),2),"")</f>
        <v>75.63</v>
      </c>
      <c r="F619" s="27" cm="1">
        <f t="array" ref="F619">IFERROR(SUMPRODUCT(('OWNERSHIP 1%'!$B$2:$B$10000=$A619)*('OWNERSHIP 1%'!$U$2:$U$10000=1)*('OWNERSHIP 1%'!$V$2:$V$10000&gt;=1)),0)</f>
        <v>5</v>
      </c>
      <c r="G619" s="27">
        <f t="shared" si="29"/>
        <v>52</v>
      </c>
      <c r="H619" s="27" t="str">
        <f t="shared" si="30"/>
        <v>Terkonsentrasi</v>
      </c>
      <c r="I619" s="27" t="str">
        <f t="shared" si="31"/>
        <v>Sedang</v>
      </c>
    </row>
    <row r="620" spans="1:9" x14ac:dyDescent="0.25">
      <c r="A620" s="27" t="str">
        <f>" "&amp;'TICKER LIST'!B620</f>
        <v xml:space="preserve"> RALS</v>
      </c>
      <c r="B620" s="27">
        <f>IFERROR(ROUND(MAX(0,MIN(100,100-SUMIFS('OWNERSHIP 1%'!$V$2:$V$10000,'OWNERSHIP 1%'!$B$2:$B$10000,$A620,'OWNERSHIP 1%'!$U$2:$U$10000,1))),2),"")</f>
        <v>16.760000000000002</v>
      </c>
      <c r="C620" s="27" cm="1">
        <f t="array" ref="C620">IFERROR(ROUND(SUMPRODUCT(('OWNERSHIP 1%'!$B$2:$B$10000=$A620)*('OWNERSHIP 1%'!$U$2:$U$10000=1)*('OWNERSHIP 1%'!$V$2:$V$10000)^2),0),"")</f>
        <v>3663</v>
      </c>
      <c r="D620" s="27">
        <f>IFERROR(ROUND(_xlfn.SINGLE(_xlfn.MAXIFS('OWNERSHIP 1%'!$V$2:$V$10000,'OWNERSHIP 1%'!$B$2:$B$10000,$A620,'OWNERSHIP 1%'!$U$2:$U$10000,1)),2),"")</f>
        <v>58.74</v>
      </c>
      <c r="E620" s="27">
        <f>IFERROR(ROUND(SUMIFS('OWNERSHIP 1%'!$V$2:$V$7159,'OWNERSHIP 1%'!$B$2:$B$7159,$A620,'OWNERSHIP 1%'!$U$2:$U$7159,1,'OWNERSHIP 1%'!$W$2:$W$7159,"&lt;=3"),2),"")</f>
        <v>75.95</v>
      </c>
      <c r="F620" s="27" cm="1">
        <f t="array" ref="F620">IFERROR(SUMPRODUCT(('OWNERSHIP 1%'!$B$2:$B$10000=$A620)*('OWNERSHIP 1%'!$U$2:$U$10000=1)*('OWNERSHIP 1%'!$V$2:$V$10000&gt;=1)),0)</f>
        <v>7</v>
      </c>
      <c r="G620" s="27">
        <f t="shared" si="29"/>
        <v>57</v>
      </c>
      <c r="H620" s="27" t="str">
        <f t="shared" si="30"/>
        <v>Mayoritas</v>
      </c>
      <c r="I620" s="27" t="str">
        <f t="shared" si="31"/>
        <v>Tinggi</v>
      </c>
    </row>
    <row r="621" spans="1:9" x14ac:dyDescent="0.25">
      <c r="A621" s="27" t="str">
        <f>" "&amp;'TICKER LIST'!B621</f>
        <v xml:space="preserve"> RANC</v>
      </c>
      <c r="B621" s="27">
        <f>IFERROR(ROUND(MAX(0,MIN(100,100-SUMIFS('OWNERSHIP 1%'!$V$2:$V$10000,'OWNERSHIP 1%'!$B$2:$B$10000,$A621,'OWNERSHIP 1%'!$U$2:$U$10000,1))),2),"")</f>
        <v>3.61</v>
      </c>
      <c r="C621" s="27" cm="1">
        <f t="array" ref="C621">IFERROR(ROUND(SUMPRODUCT(('OWNERSHIP 1%'!$B$2:$B$10000=$A621)*('OWNERSHIP 1%'!$U$2:$U$10000=1)*('OWNERSHIP 1%'!$V$2:$V$10000)^2),0),"")</f>
        <v>5180</v>
      </c>
      <c r="D621" s="27">
        <f>IFERROR(ROUND(_xlfn.SINGLE(_xlfn.MAXIFS('OWNERSHIP 1%'!$V$2:$V$10000,'OWNERSHIP 1%'!$B$2:$B$10000,$A621,'OWNERSHIP 1%'!$U$2:$U$10000,1)),2),"")</f>
        <v>70.56</v>
      </c>
      <c r="E621" s="27">
        <f>IFERROR(ROUND(SUMIFS('OWNERSHIP 1%'!$V$2:$V$7159,'OWNERSHIP 1%'!$B$2:$B$7159,$A621,'OWNERSHIP 1%'!$U$2:$U$7159,1,'OWNERSHIP 1%'!$W$2:$W$7159,"&lt;=3"),2),"")</f>
        <v>88.15</v>
      </c>
      <c r="F621" s="27" cm="1">
        <f t="array" ref="F621">IFERROR(SUMPRODUCT(('OWNERSHIP 1%'!$B$2:$B$10000=$A621)*('OWNERSHIP 1%'!$U$2:$U$10000=1)*('OWNERSHIP 1%'!$V$2:$V$10000&gt;=1)),0)</f>
        <v>6</v>
      </c>
      <c r="G621" s="27">
        <f t="shared" si="29"/>
        <v>69</v>
      </c>
      <c r="H621" s="27" t="str">
        <f t="shared" si="30"/>
        <v>Mayoritas</v>
      </c>
      <c r="I621" s="27" t="str">
        <f t="shared" si="31"/>
        <v>Tinggi</v>
      </c>
    </row>
    <row r="622" spans="1:9" x14ac:dyDescent="0.25">
      <c r="A622" s="27" t="str">
        <f>" "&amp;'TICKER LIST'!B622</f>
        <v xml:space="preserve"> RBMS</v>
      </c>
      <c r="B622" s="27">
        <f>IFERROR(ROUND(MAX(0,MIN(100,100-SUMIFS('OWNERSHIP 1%'!$V$2:$V$10000,'OWNERSHIP 1%'!$B$2:$B$10000,$A622,'OWNERSHIP 1%'!$U$2:$U$10000,1))),2),"")</f>
        <v>28.85</v>
      </c>
      <c r="C622" s="27" cm="1">
        <f t="array" ref="C622">IFERROR(ROUND(SUMPRODUCT(('OWNERSHIP 1%'!$B$2:$B$10000=$A622)*('OWNERSHIP 1%'!$U$2:$U$10000=1)*('OWNERSHIP 1%'!$V$2:$V$10000)^2),0),"")</f>
        <v>2767</v>
      </c>
      <c r="D622" s="27">
        <f>IFERROR(ROUND(_xlfn.SINGLE(_xlfn.MAXIFS('OWNERSHIP 1%'!$V$2:$V$10000,'OWNERSHIP 1%'!$B$2:$B$10000,$A622,'OWNERSHIP 1%'!$U$2:$U$10000,1)),2),"")</f>
        <v>51.88</v>
      </c>
      <c r="E622" s="27">
        <f>IFERROR(ROUND(SUMIFS('OWNERSHIP 1%'!$V$2:$V$7159,'OWNERSHIP 1%'!$B$2:$B$7159,$A622,'OWNERSHIP 1%'!$U$2:$U$7159,1,'OWNERSHIP 1%'!$W$2:$W$7159,"&lt;=3"),2),"")</f>
        <v>61.6</v>
      </c>
      <c r="F622" s="27" cm="1">
        <f t="array" ref="F622">IFERROR(SUMPRODUCT(('OWNERSHIP 1%'!$B$2:$B$10000=$A622)*('OWNERSHIP 1%'!$U$2:$U$10000=1)*('OWNERSHIP 1%'!$V$2:$V$10000&gt;=1)),0)</f>
        <v>8</v>
      </c>
      <c r="G622" s="27">
        <f t="shared" si="29"/>
        <v>47</v>
      </c>
      <c r="H622" s="27" t="str">
        <f t="shared" si="30"/>
        <v>Mayoritas</v>
      </c>
      <c r="I622" s="27" t="str">
        <f t="shared" si="31"/>
        <v>Sedang</v>
      </c>
    </row>
    <row r="623" spans="1:9" x14ac:dyDescent="0.25">
      <c r="A623" s="27" t="str">
        <f>" "&amp;'TICKER LIST'!B623</f>
        <v xml:space="preserve"> RDTX</v>
      </c>
      <c r="B623" s="27">
        <f>IFERROR(ROUND(MAX(0,MIN(100,100-SUMIFS('OWNERSHIP 1%'!$V$2:$V$10000,'OWNERSHIP 1%'!$B$2:$B$10000,$A623,'OWNERSHIP 1%'!$U$2:$U$10000,1))),2),"")</f>
        <v>1.92</v>
      </c>
      <c r="C623" s="27" cm="1">
        <f t="array" ref="C623">IFERROR(ROUND(SUMPRODUCT(('OWNERSHIP 1%'!$B$2:$B$10000=$A623)*('OWNERSHIP 1%'!$U$2:$U$10000=1)*('OWNERSHIP 1%'!$V$2:$V$10000)^2),0),"")</f>
        <v>2346</v>
      </c>
      <c r="D623" s="27">
        <f>IFERROR(ROUND(_xlfn.SINGLE(_xlfn.MAXIFS('OWNERSHIP 1%'!$V$2:$V$10000,'OWNERSHIP 1%'!$B$2:$B$10000,$A623,'OWNERSHIP 1%'!$U$2:$U$10000,1)),2),"")</f>
        <v>42.51</v>
      </c>
      <c r="E623" s="27">
        <f>IFERROR(ROUND(SUMIFS('OWNERSHIP 1%'!$V$2:$V$7159,'OWNERSHIP 1%'!$B$2:$B$7159,$A623,'OWNERSHIP 1%'!$U$2:$U$7159,1,'OWNERSHIP 1%'!$W$2:$W$7159,"&lt;=3"),2),"")</f>
        <v>69.709999999999994</v>
      </c>
      <c r="F623" s="27" cm="1">
        <f t="array" ref="F623">IFERROR(SUMPRODUCT(('OWNERSHIP 1%'!$B$2:$B$10000=$A623)*('OWNERSHIP 1%'!$U$2:$U$10000=1)*('OWNERSHIP 1%'!$V$2:$V$10000&gt;=1)),0)</f>
        <v>12</v>
      </c>
      <c r="G623" s="27">
        <f t="shared" si="29"/>
        <v>43</v>
      </c>
      <c r="H623" s="27" t="str">
        <f t="shared" si="30"/>
        <v>Oligopoli</v>
      </c>
      <c r="I623" s="27" t="str">
        <f t="shared" si="31"/>
        <v>Sedang</v>
      </c>
    </row>
    <row r="624" spans="1:9" x14ac:dyDescent="0.25">
      <c r="A624" s="27" t="str">
        <f>" "&amp;'TICKER LIST'!B624</f>
        <v xml:space="preserve"> RELI</v>
      </c>
      <c r="B624" s="27">
        <f>IFERROR(ROUND(MAX(0,MIN(100,100-SUMIFS('OWNERSHIP 1%'!$V$2:$V$10000,'OWNERSHIP 1%'!$B$2:$B$10000,$A624,'OWNERSHIP 1%'!$U$2:$U$10000,1))),2),"")</f>
        <v>2.0499999999999998</v>
      </c>
      <c r="C624" s="27" cm="1">
        <f t="array" ref="C624">IFERROR(ROUND(SUMPRODUCT(('OWNERSHIP 1%'!$B$2:$B$10000=$A624)*('OWNERSHIP 1%'!$U$2:$U$10000=1)*('OWNERSHIP 1%'!$V$2:$V$10000)^2),0),"")</f>
        <v>7259</v>
      </c>
      <c r="D624" s="27">
        <f>IFERROR(ROUND(_xlfn.SINGLE(_xlfn.MAXIFS('OWNERSHIP 1%'!$V$2:$V$10000,'OWNERSHIP 1%'!$B$2:$B$10000,$A624,'OWNERSHIP 1%'!$U$2:$U$10000,1)),2),"")</f>
        <v>85</v>
      </c>
      <c r="E624" s="27">
        <f>IFERROR(ROUND(SUMIFS('OWNERSHIP 1%'!$V$2:$V$7159,'OWNERSHIP 1%'!$B$2:$B$7159,$A624,'OWNERSHIP 1%'!$U$2:$U$7159,1,'OWNERSHIP 1%'!$W$2:$W$7159,"&lt;=3"),2),"")</f>
        <v>92.11</v>
      </c>
      <c r="F624" s="27" cm="1">
        <f t="array" ref="F624">IFERROR(SUMPRODUCT(('OWNERSHIP 1%'!$B$2:$B$10000=$A624)*('OWNERSHIP 1%'!$U$2:$U$10000=1)*('OWNERSHIP 1%'!$V$2:$V$10000&gt;=1)),0)</f>
        <v>7</v>
      </c>
      <c r="G624" s="27">
        <f t="shared" si="29"/>
        <v>79</v>
      </c>
      <c r="H624" s="27" t="str">
        <f t="shared" si="30"/>
        <v>Mayoritas</v>
      </c>
      <c r="I624" s="27" t="str">
        <f t="shared" si="31"/>
        <v>Tinggi</v>
      </c>
    </row>
    <row r="625" spans="1:9" x14ac:dyDescent="0.25">
      <c r="A625" s="27" t="str">
        <f>" "&amp;'TICKER LIST'!B625</f>
        <v xml:space="preserve"> RICY</v>
      </c>
      <c r="B625" s="27">
        <f>IFERROR(ROUND(MAX(0,MIN(100,100-SUMIFS('OWNERSHIP 1%'!$V$2:$V$10000,'OWNERSHIP 1%'!$B$2:$B$10000,$A625,'OWNERSHIP 1%'!$U$2:$U$10000,1))),2),"")</f>
        <v>23.27</v>
      </c>
      <c r="C625" s="27" cm="1">
        <f t="array" ref="C625">IFERROR(ROUND(SUMPRODUCT(('OWNERSHIP 1%'!$B$2:$B$10000=$A625)*('OWNERSHIP 1%'!$U$2:$U$10000=1)*('OWNERSHIP 1%'!$V$2:$V$10000)^2),0),"")</f>
        <v>891</v>
      </c>
      <c r="D625" s="27">
        <f>IFERROR(ROUND(_xlfn.SINGLE(_xlfn.MAXIFS('OWNERSHIP 1%'!$V$2:$V$10000,'OWNERSHIP 1%'!$B$2:$B$10000,$A625,'OWNERSHIP 1%'!$U$2:$U$10000,1)),2),"")</f>
        <v>19.48</v>
      </c>
      <c r="E625" s="27">
        <f>IFERROR(ROUND(SUMIFS('OWNERSHIP 1%'!$V$2:$V$7159,'OWNERSHIP 1%'!$B$2:$B$7159,$A625,'OWNERSHIP 1%'!$U$2:$U$7159,1,'OWNERSHIP 1%'!$W$2:$W$7159,"&lt;=3"),2),"")</f>
        <v>48.04</v>
      </c>
      <c r="F625" s="27" cm="1">
        <f t="array" ref="F625">IFERROR(SUMPRODUCT(('OWNERSHIP 1%'!$B$2:$B$10000=$A625)*('OWNERSHIP 1%'!$U$2:$U$10000=1)*('OWNERSHIP 1%'!$V$2:$V$10000&gt;=1)),0)</f>
        <v>13</v>
      </c>
      <c r="G625" s="27">
        <f t="shared" si="29"/>
        <v>28</v>
      </c>
      <c r="H625" s="27" t="str">
        <f t="shared" si="30"/>
        <v>Moderat</v>
      </c>
      <c r="I625" s="27" t="str">
        <f t="shared" si="31"/>
        <v>Sedang</v>
      </c>
    </row>
    <row r="626" spans="1:9" x14ac:dyDescent="0.25">
      <c r="A626" s="27" t="str">
        <f>" "&amp;'TICKER LIST'!B626</f>
        <v xml:space="preserve"> RIGS</v>
      </c>
      <c r="B626" s="27">
        <f>IFERROR(ROUND(MAX(0,MIN(100,100-SUMIFS('OWNERSHIP 1%'!$V$2:$V$10000,'OWNERSHIP 1%'!$B$2:$B$10000,$A626,'OWNERSHIP 1%'!$U$2:$U$10000,1))),2),"")</f>
        <v>10.72</v>
      </c>
      <c r="C626" s="27" cm="1">
        <f t="array" ref="C626">IFERROR(ROUND(SUMPRODUCT(('OWNERSHIP 1%'!$B$2:$B$10000=$A626)*('OWNERSHIP 1%'!$U$2:$U$10000=1)*('OWNERSHIP 1%'!$V$2:$V$10000)^2),0),"")</f>
        <v>6500</v>
      </c>
      <c r="D626" s="27">
        <f>IFERROR(ROUND(_xlfn.SINGLE(_xlfn.MAXIFS('OWNERSHIP 1%'!$V$2:$V$10000,'OWNERSHIP 1%'!$B$2:$B$10000,$A626,'OWNERSHIP 1%'!$U$2:$U$10000,1)),2),"")</f>
        <v>80.540000000000006</v>
      </c>
      <c r="E626" s="27">
        <f>IFERROR(ROUND(SUMIFS('OWNERSHIP 1%'!$V$2:$V$7159,'OWNERSHIP 1%'!$B$2:$B$7159,$A626,'OWNERSHIP 1%'!$U$2:$U$7159,1,'OWNERSHIP 1%'!$W$2:$W$7159,"&lt;=3"),2),"")</f>
        <v>83.9</v>
      </c>
      <c r="F626" s="27" cm="1">
        <f t="array" ref="F626">IFERROR(SUMPRODUCT(('OWNERSHIP 1%'!$B$2:$B$10000=$A626)*('OWNERSHIP 1%'!$U$2:$U$10000=1)*('OWNERSHIP 1%'!$V$2:$V$10000&gt;=1)),0)</f>
        <v>7</v>
      </c>
      <c r="G626" s="27">
        <f t="shared" si="29"/>
        <v>72</v>
      </c>
      <c r="H626" s="27" t="str">
        <f t="shared" si="30"/>
        <v>Mayoritas</v>
      </c>
      <c r="I626" s="27" t="str">
        <f t="shared" si="31"/>
        <v>Tinggi</v>
      </c>
    </row>
    <row r="627" spans="1:9" x14ac:dyDescent="0.25">
      <c r="A627" s="27" t="str">
        <f>" "&amp;'TICKER LIST'!B627</f>
        <v xml:space="preserve"> RIMO</v>
      </c>
      <c r="B627" s="27">
        <f>IFERROR(ROUND(MAX(0,MIN(100,100-SUMIFS('OWNERSHIP 1%'!$V$2:$V$10000,'OWNERSHIP 1%'!$B$2:$B$10000,$A627,'OWNERSHIP 1%'!$U$2:$U$10000,1))),2),"")</f>
        <v>27.27</v>
      </c>
      <c r="C627" s="27" cm="1">
        <f t="array" ref="C627">IFERROR(ROUND(SUMPRODUCT(('OWNERSHIP 1%'!$B$2:$B$10000=$A627)*('OWNERSHIP 1%'!$U$2:$U$10000=1)*('OWNERSHIP 1%'!$V$2:$V$10000)^2),0),"")</f>
        <v>620</v>
      </c>
      <c r="D627" s="27">
        <f>IFERROR(ROUND(_xlfn.SINGLE(_xlfn.MAXIFS('OWNERSHIP 1%'!$V$2:$V$10000,'OWNERSHIP 1%'!$B$2:$B$10000,$A627,'OWNERSHIP 1%'!$U$2:$U$10000,1)),2),"")</f>
        <v>18.18</v>
      </c>
      <c r="E627" s="27">
        <f>IFERROR(ROUND(SUMIFS('OWNERSHIP 1%'!$V$2:$V$7159,'OWNERSHIP 1%'!$B$2:$B$7159,$A627,'OWNERSHIP 1%'!$U$2:$U$7159,1,'OWNERSHIP 1%'!$W$2:$W$7159,"&lt;=3"),2),"")</f>
        <v>37.42</v>
      </c>
      <c r="F627" s="27" cm="1">
        <f t="array" ref="F627">IFERROR(SUMPRODUCT(('OWNERSHIP 1%'!$B$2:$B$10000=$A627)*('OWNERSHIP 1%'!$U$2:$U$10000=1)*('OWNERSHIP 1%'!$V$2:$V$10000&gt;=1)),0)</f>
        <v>19</v>
      </c>
      <c r="G627" s="27">
        <f t="shared" si="29"/>
        <v>17</v>
      </c>
      <c r="H627" s="27" t="str">
        <f t="shared" si="30"/>
        <v>Tersebar</v>
      </c>
      <c r="I627" s="27" t="str">
        <f t="shared" si="31"/>
        <v>Rendah</v>
      </c>
    </row>
    <row r="628" spans="1:9" x14ac:dyDescent="0.25">
      <c r="A628" s="27" t="str">
        <f>" "&amp;'TICKER LIST'!B628</f>
        <v xml:space="preserve"> RODA</v>
      </c>
      <c r="B628" s="27">
        <f>IFERROR(ROUND(MAX(0,MIN(100,100-SUMIFS('OWNERSHIP 1%'!$V$2:$V$10000,'OWNERSHIP 1%'!$B$2:$B$10000,$A628,'OWNERSHIP 1%'!$U$2:$U$10000,1))),2),"")</f>
        <v>7.17</v>
      </c>
      <c r="C628" s="27" cm="1">
        <f t="array" ref="C628">IFERROR(ROUND(SUMPRODUCT(('OWNERSHIP 1%'!$B$2:$B$10000=$A628)*('OWNERSHIP 1%'!$U$2:$U$10000=1)*('OWNERSHIP 1%'!$V$2:$V$10000)^2),0),"")</f>
        <v>1668</v>
      </c>
      <c r="D628" s="27">
        <f>IFERROR(ROUND(_xlfn.SINGLE(_xlfn.MAXIFS('OWNERSHIP 1%'!$V$2:$V$10000,'OWNERSHIP 1%'!$B$2:$B$10000,$A628,'OWNERSHIP 1%'!$U$2:$U$10000,1)),2),"")</f>
        <v>26.52</v>
      </c>
      <c r="E628" s="27">
        <f>IFERROR(ROUND(SUMIFS('OWNERSHIP 1%'!$V$2:$V$7159,'OWNERSHIP 1%'!$B$2:$B$7159,$A628,'OWNERSHIP 1%'!$U$2:$U$7159,1,'OWNERSHIP 1%'!$W$2:$W$7159,"&lt;=3"),2),"")</f>
        <v>63.57</v>
      </c>
      <c r="F628" s="27" cm="1">
        <f t="array" ref="F628">IFERROR(SUMPRODUCT(('OWNERSHIP 1%'!$B$2:$B$10000=$A628)*('OWNERSHIP 1%'!$U$2:$U$10000=1)*('OWNERSHIP 1%'!$V$2:$V$10000&gt;=1)),0)</f>
        <v>10</v>
      </c>
      <c r="G628" s="27">
        <f t="shared" si="29"/>
        <v>40</v>
      </c>
      <c r="H628" s="27" t="str">
        <f t="shared" si="30"/>
        <v>Oligopoli</v>
      </c>
      <c r="I628" s="27" t="str">
        <f t="shared" si="31"/>
        <v>Sedang</v>
      </c>
    </row>
    <row r="629" spans="1:9" x14ac:dyDescent="0.25">
      <c r="A629" s="27" t="str">
        <f>" "&amp;'TICKER LIST'!B629</f>
        <v xml:space="preserve"> ROTI</v>
      </c>
      <c r="B629" s="27">
        <f>IFERROR(ROUND(MAX(0,MIN(100,100-SUMIFS('OWNERSHIP 1%'!$V$2:$V$10000,'OWNERSHIP 1%'!$B$2:$B$10000,$A629,'OWNERSHIP 1%'!$U$2:$U$10000,1))),2),"")</f>
        <v>3.41</v>
      </c>
      <c r="C629" s="27" cm="1">
        <f t="array" ref="C629">IFERROR(ROUND(SUMPRODUCT(('OWNERSHIP 1%'!$B$2:$B$10000=$A629)*('OWNERSHIP 1%'!$U$2:$U$10000=1)*('OWNERSHIP 1%'!$V$2:$V$10000)^2),0),"")</f>
        <v>1786</v>
      </c>
      <c r="D629" s="27">
        <f>IFERROR(ROUND(_xlfn.SINGLE(_xlfn.MAXIFS('OWNERSHIP 1%'!$V$2:$V$10000,'OWNERSHIP 1%'!$B$2:$B$10000,$A629,'OWNERSHIP 1%'!$U$2:$U$10000,1)),2),"")</f>
        <v>25.77</v>
      </c>
      <c r="E629" s="27">
        <f>IFERROR(ROUND(SUMIFS('OWNERSHIP 1%'!$V$2:$V$7159,'OWNERSHIP 1%'!$B$2:$B$7159,$A629,'OWNERSHIP 1%'!$U$2:$U$7159,1,'OWNERSHIP 1%'!$W$2:$W$7159,"&lt;=3"),2),"")</f>
        <v>68.72</v>
      </c>
      <c r="F629" s="27" cm="1">
        <f t="array" ref="F629">IFERROR(SUMPRODUCT(('OWNERSHIP 1%'!$B$2:$B$10000=$A629)*('OWNERSHIP 1%'!$U$2:$U$10000=1)*('OWNERSHIP 1%'!$V$2:$V$10000&gt;=1)),0)</f>
        <v>9</v>
      </c>
      <c r="G629" s="27">
        <f t="shared" si="29"/>
        <v>44</v>
      </c>
      <c r="H629" s="27" t="str">
        <f t="shared" si="30"/>
        <v>Oligopoli</v>
      </c>
      <c r="I629" s="27" t="str">
        <f t="shared" si="31"/>
        <v>Sedang</v>
      </c>
    </row>
    <row r="630" spans="1:9" x14ac:dyDescent="0.25">
      <c r="A630" s="27" t="str">
        <f>" "&amp;'TICKER LIST'!B630</f>
        <v xml:space="preserve"> RUIS</v>
      </c>
      <c r="B630" s="27">
        <f>IFERROR(ROUND(MAX(0,MIN(100,100-SUMIFS('OWNERSHIP 1%'!$V$2:$V$10000,'OWNERSHIP 1%'!$B$2:$B$10000,$A630,'OWNERSHIP 1%'!$U$2:$U$10000,1))),2),"")</f>
        <v>18.8</v>
      </c>
      <c r="C630" s="27" cm="1">
        <f t="array" ref="C630">IFERROR(ROUND(SUMPRODUCT(('OWNERSHIP 1%'!$B$2:$B$10000=$A630)*('OWNERSHIP 1%'!$U$2:$U$10000=1)*('OWNERSHIP 1%'!$V$2:$V$10000)^2),0),"")</f>
        <v>1359</v>
      </c>
      <c r="D630" s="27">
        <f>IFERROR(ROUND(_xlfn.SINGLE(_xlfn.MAXIFS('OWNERSHIP 1%'!$V$2:$V$10000,'OWNERSHIP 1%'!$B$2:$B$10000,$A630,'OWNERSHIP 1%'!$U$2:$U$10000,1)),2),"")</f>
        <v>23.97</v>
      </c>
      <c r="E630" s="27">
        <f>IFERROR(ROUND(SUMIFS('OWNERSHIP 1%'!$V$2:$V$7159,'OWNERSHIP 1%'!$B$2:$B$7159,$A630,'OWNERSHIP 1%'!$U$2:$U$7159,1,'OWNERSHIP 1%'!$W$2:$W$7159,"&lt;=3"),2),"")</f>
        <v>60.43</v>
      </c>
      <c r="F630" s="27" cm="1">
        <f t="array" ref="F630">IFERROR(SUMPRODUCT(('OWNERSHIP 1%'!$B$2:$B$10000=$A630)*('OWNERSHIP 1%'!$U$2:$U$10000=1)*('OWNERSHIP 1%'!$V$2:$V$10000&gt;=1)),0)</f>
        <v>10</v>
      </c>
      <c r="G630" s="27">
        <f t="shared" si="29"/>
        <v>38</v>
      </c>
      <c r="H630" s="27" t="str">
        <f t="shared" si="30"/>
        <v>Oligopoli</v>
      </c>
      <c r="I630" s="27" t="str">
        <f t="shared" si="31"/>
        <v>Sedang</v>
      </c>
    </row>
    <row r="631" spans="1:9" x14ac:dyDescent="0.25">
      <c r="A631" s="27" t="str">
        <f>" "&amp;'TICKER LIST'!B631</f>
        <v xml:space="preserve"> SAFE</v>
      </c>
      <c r="B631" s="27">
        <f>IFERROR(ROUND(MAX(0,MIN(100,100-SUMIFS('OWNERSHIP 1%'!$V$2:$V$10000,'OWNERSHIP 1%'!$B$2:$B$10000,$A631,'OWNERSHIP 1%'!$U$2:$U$10000,1))),2),"")</f>
        <v>5.54</v>
      </c>
      <c r="C631" s="27" cm="1">
        <f t="array" ref="C631">IFERROR(ROUND(SUMPRODUCT(('OWNERSHIP 1%'!$B$2:$B$10000=$A631)*('OWNERSHIP 1%'!$U$2:$U$10000=1)*('OWNERSHIP 1%'!$V$2:$V$10000)^2),0),"")</f>
        <v>4040</v>
      </c>
      <c r="D631" s="27">
        <f>IFERROR(ROUND(_xlfn.SINGLE(_xlfn.MAXIFS('OWNERSHIP 1%'!$V$2:$V$10000,'OWNERSHIP 1%'!$B$2:$B$10000,$A631,'OWNERSHIP 1%'!$U$2:$U$10000,1)),2),"")</f>
        <v>56.62</v>
      </c>
      <c r="E631" s="27">
        <f>IFERROR(ROUND(SUMIFS('OWNERSHIP 1%'!$V$2:$V$7159,'OWNERSHIP 1%'!$B$2:$B$7159,$A631,'OWNERSHIP 1%'!$U$2:$U$7159,1,'OWNERSHIP 1%'!$W$2:$W$7159,"&lt;=3"),2),"")</f>
        <v>91.94</v>
      </c>
      <c r="F631" s="27" cm="1">
        <f t="array" ref="F631">IFERROR(SUMPRODUCT(('OWNERSHIP 1%'!$B$2:$B$10000=$A631)*('OWNERSHIP 1%'!$U$2:$U$10000=1)*('OWNERSHIP 1%'!$V$2:$V$10000&gt;=1)),0)</f>
        <v>5</v>
      </c>
      <c r="G631" s="27">
        <f t="shared" si="29"/>
        <v>66</v>
      </c>
      <c r="H631" s="27" t="str">
        <f t="shared" si="30"/>
        <v>Mayoritas</v>
      </c>
      <c r="I631" s="27" t="str">
        <f t="shared" si="31"/>
        <v>Tinggi</v>
      </c>
    </row>
    <row r="632" spans="1:9" x14ac:dyDescent="0.25">
      <c r="A632" s="27" t="str">
        <f>" "&amp;'TICKER LIST'!B632</f>
        <v xml:space="preserve"> SAME</v>
      </c>
      <c r="B632" s="27">
        <f>IFERROR(ROUND(MAX(0,MIN(100,100-SUMIFS('OWNERSHIP 1%'!$V$2:$V$10000,'OWNERSHIP 1%'!$B$2:$B$10000,$A632,'OWNERSHIP 1%'!$U$2:$U$10000,1))),2),"")</f>
        <v>11.05</v>
      </c>
      <c r="C632" s="27" cm="1">
        <f t="array" ref="C632">IFERROR(ROUND(SUMPRODUCT(('OWNERSHIP 1%'!$B$2:$B$10000=$A632)*('OWNERSHIP 1%'!$U$2:$U$10000=1)*('OWNERSHIP 1%'!$V$2:$V$10000)^2),0),"")</f>
        <v>7213</v>
      </c>
      <c r="D632" s="27">
        <f>IFERROR(ROUND(_xlfn.SINGLE(_xlfn.MAXIFS('OWNERSHIP 1%'!$V$2:$V$10000,'OWNERSHIP 1%'!$B$2:$B$10000,$A632,'OWNERSHIP 1%'!$U$2:$U$10000,1)),2),"")</f>
        <v>84.83</v>
      </c>
      <c r="E632" s="27">
        <f>IFERROR(ROUND(SUMIFS('OWNERSHIP 1%'!$V$2:$V$7159,'OWNERSHIP 1%'!$B$2:$B$7159,$A632,'OWNERSHIP 1%'!$U$2:$U$7159,1,'OWNERSHIP 1%'!$W$2:$W$7159,"&lt;=3"),2),"")</f>
        <v>88.95</v>
      </c>
      <c r="F632" s="27" cm="1">
        <f t="array" ref="F632">IFERROR(SUMPRODUCT(('OWNERSHIP 1%'!$B$2:$B$10000=$A632)*('OWNERSHIP 1%'!$U$2:$U$10000=1)*('OWNERSHIP 1%'!$V$2:$V$10000&gt;=1)),0)</f>
        <v>2</v>
      </c>
      <c r="G632" s="27">
        <f t="shared" si="29"/>
        <v>83</v>
      </c>
      <c r="H632" s="27" t="str">
        <f t="shared" si="30"/>
        <v>Mayoritas</v>
      </c>
      <c r="I632" s="27" t="str">
        <f t="shared" si="31"/>
        <v>Tinggi</v>
      </c>
    </row>
    <row r="633" spans="1:9" x14ac:dyDescent="0.25">
      <c r="A633" s="27" t="str">
        <f>" "&amp;'TICKER LIST'!B633</f>
        <v xml:space="preserve"> SCCO</v>
      </c>
      <c r="B633" s="27">
        <f>IFERROR(ROUND(MAX(0,MIN(100,100-SUMIFS('OWNERSHIP 1%'!$V$2:$V$10000,'OWNERSHIP 1%'!$B$2:$B$10000,$A633,'OWNERSHIP 1%'!$U$2:$U$10000,1))),2),"")</f>
        <v>13.43</v>
      </c>
      <c r="C633" s="27" cm="1">
        <f t="array" ref="C633">IFERROR(ROUND(SUMPRODUCT(('OWNERSHIP 1%'!$B$2:$B$10000=$A633)*('OWNERSHIP 1%'!$U$2:$U$10000=1)*('OWNERSHIP 1%'!$V$2:$V$10000)^2),0),"")</f>
        <v>2177</v>
      </c>
      <c r="D633" s="27">
        <f>IFERROR(ROUND(_xlfn.SINGLE(_xlfn.MAXIFS('OWNERSHIP 1%'!$V$2:$V$10000,'OWNERSHIP 1%'!$B$2:$B$10000,$A633,'OWNERSHIP 1%'!$U$2:$U$10000,1)),2),"")</f>
        <v>33.6</v>
      </c>
      <c r="E633" s="27">
        <f>IFERROR(ROUND(SUMIFS('OWNERSHIP 1%'!$V$2:$V$7159,'OWNERSHIP 1%'!$B$2:$B$7159,$A633,'OWNERSHIP 1%'!$U$2:$U$7159,1,'OWNERSHIP 1%'!$W$2:$W$7159,"&lt;=3"),2),"")</f>
        <v>75.08</v>
      </c>
      <c r="F633" s="27" cm="1">
        <f t="array" ref="F633">IFERROR(SUMPRODUCT(('OWNERSHIP 1%'!$B$2:$B$10000=$A633)*('OWNERSHIP 1%'!$U$2:$U$10000=1)*('OWNERSHIP 1%'!$V$2:$V$10000&gt;=1)),0)</f>
        <v>8</v>
      </c>
      <c r="G633" s="27">
        <f t="shared" si="29"/>
        <v>49</v>
      </c>
      <c r="H633" s="27" t="str">
        <f t="shared" si="30"/>
        <v>Terkonsentrasi</v>
      </c>
      <c r="I633" s="27" t="str">
        <f t="shared" si="31"/>
        <v>Sedang</v>
      </c>
    </row>
    <row r="634" spans="1:9" x14ac:dyDescent="0.25">
      <c r="A634" s="27" t="str">
        <f>" "&amp;'TICKER LIST'!B634</f>
        <v xml:space="preserve"> SCMA</v>
      </c>
      <c r="B634" s="27">
        <f>IFERROR(ROUND(MAX(0,MIN(100,100-SUMIFS('OWNERSHIP 1%'!$V$2:$V$10000,'OWNERSHIP 1%'!$B$2:$B$10000,$A634,'OWNERSHIP 1%'!$U$2:$U$10000,1))),2),"")</f>
        <v>13.37</v>
      </c>
      <c r="C634" s="27" cm="1">
        <f t="array" ref="C634">IFERROR(ROUND(SUMPRODUCT(('OWNERSHIP 1%'!$B$2:$B$10000=$A634)*('OWNERSHIP 1%'!$U$2:$U$10000=1)*('OWNERSHIP 1%'!$V$2:$V$10000)^2),0),"")</f>
        <v>7505</v>
      </c>
      <c r="D634" s="27">
        <f>IFERROR(ROUND(_xlfn.SINGLE(_xlfn.MAXIFS('OWNERSHIP 1%'!$V$2:$V$10000,'OWNERSHIP 1%'!$B$2:$B$10000,$A634,'OWNERSHIP 1%'!$U$2:$U$10000,1)),2),"")</f>
        <v>86.63</v>
      </c>
      <c r="E634" s="27">
        <f>IFERROR(ROUND(SUMIFS('OWNERSHIP 1%'!$V$2:$V$7159,'OWNERSHIP 1%'!$B$2:$B$7159,$A634,'OWNERSHIP 1%'!$U$2:$U$7159,1,'OWNERSHIP 1%'!$W$2:$W$7159,"&lt;=3"),2),"")</f>
        <v>86.63</v>
      </c>
      <c r="F634" s="27" cm="1">
        <f t="array" ref="F634">IFERROR(SUMPRODUCT(('OWNERSHIP 1%'!$B$2:$B$10000=$A634)*('OWNERSHIP 1%'!$U$2:$U$10000=1)*('OWNERSHIP 1%'!$V$2:$V$10000&gt;=1)),0)</f>
        <v>1</v>
      </c>
      <c r="G634" s="27">
        <f t="shared" si="29"/>
        <v>84</v>
      </c>
      <c r="H634" s="27" t="str">
        <f t="shared" si="30"/>
        <v>Mayoritas</v>
      </c>
      <c r="I634" s="27" t="str">
        <f t="shared" si="31"/>
        <v>Tinggi</v>
      </c>
    </row>
    <row r="635" spans="1:9" x14ac:dyDescent="0.25">
      <c r="A635" s="27" t="str">
        <f>" "&amp;'TICKER LIST'!B635</f>
        <v xml:space="preserve"> SCPI</v>
      </c>
      <c r="B635" s="27">
        <f>IFERROR(ROUND(MAX(0,MIN(100,100-SUMIFS('OWNERSHIP 1%'!$V$2:$V$10000,'OWNERSHIP 1%'!$B$2:$B$10000,$A635,'OWNERSHIP 1%'!$U$2:$U$10000,1))),2),"")</f>
        <v>1.21</v>
      </c>
      <c r="C635" s="27" cm="1">
        <f t="array" ref="C635">IFERROR(ROUND(SUMPRODUCT(('OWNERSHIP 1%'!$B$2:$B$10000=$A635)*('OWNERSHIP 1%'!$U$2:$U$10000=1)*('OWNERSHIP 1%'!$V$2:$V$10000)^2),0),"")</f>
        <v>9759</v>
      </c>
      <c r="D635" s="27">
        <f>IFERROR(ROUND(_xlfn.SINGLE(_xlfn.MAXIFS('OWNERSHIP 1%'!$V$2:$V$10000,'OWNERSHIP 1%'!$B$2:$B$10000,$A635,'OWNERSHIP 1%'!$U$2:$U$10000,1)),2),"")</f>
        <v>98.79</v>
      </c>
      <c r="E635" s="27">
        <f>IFERROR(ROUND(SUMIFS('OWNERSHIP 1%'!$V$2:$V$7159,'OWNERSHIP 1%'!$B$2:$B$7159,$A635,'OWNERSHIP 1%'!$U$2:$U$7159,1,'OWNERSHIP 1%'!$W$2:$W$7159,"&lt;=3"),2),"")</f>
        <v>98.79</v>
      </c>
      <c r="F635" s="27" cm="1">
        <f t="array" ref="F635">IFERROR(SUMPRODUCT(('OWNERSHIP 1%'!$B$2:$B$10000=$A635)*('OWNERSHIP 1%'!$U$2:$U$10000=1)*('OWNERSHIP 1%'!$V$2:$V$10000&gt;=1)),0)</f>
        <v>1</v>
      </c>
      <c r="G635" s="27">
        <f t="shared" si="29"/>
        <v>98</v>
      </c>
      <c r="H635" s="27" t="str">
        <f t="shared" si="30"/>
        <v>Mayoritas</v>
      </c>
      <c r="I635" s="27" t="str">
        <f t="shared" si="31"/>
        <v>Tinggi</v>
      </c>
    </row>
    <row r="636" spans="1:9" x14ac:dyDescent="0.25">
      <c r="A636" s="27" t="str">
        <f>" "&amp;'TICKER LIST'!B636</f>
        <v xml:space="preserve"> SDMU</v>
      </c>
      <c r="B636" s="27">
        <f>IFERROR(ROUND(MAX(0,MIN(100,100-SUMIFS('OWNERSHIP 1%'!$V$2:$V$10000,'OWNERSHIP 1%'!$B$2:$B$10000,$A636,'OWNERSHIP 1%'!$U$2:$U$10000,1))),2),"")</f>
        <v>21.55</v>
      </c>
      <c r="C636" s="27" cm="1">
        <f t="array" ref="C636">IFERROR(ROUND(SUMPRODUCT(('OWNERSHIP 1%'!$B$2:$B$10000=$A636)*('OWNERSHIP 1%'!$U$2:$U$10000=1)*('OWNERSHIP 1%'!$V$2:$V$10000)^2),0),"")</f>
        <v>4725</v>
      </c>
      <c r="D636" s="27">
        <f>IFERROR(ROUND(_xlfn.SINGLE(_xlfn.MAXIFS('OWNERSHIP 1%'!$V$2:$V$10000,'OWNERSHIP 1%'!$B$2:$B$10000,$A636,'OWNERSHIP 1%'!$U$2:$U$10000,1)),2),"")</f>
        <v>68.12</v>
      </c>
      <c r="E636" s="27">
        <f>IFERROR(ROUND(SUMIFS('OWNERSHIP 1%'!$V$2:$V$7159,'OWNERSHIP 1%'!$B$2:$B$7159,$A636,'OWNERSHIP 1%'!$U$2:$U$7159,1,'OWNERSHIP 1%'!$W$2:$W$7159,"&lt;=3"),2),"")</f>
        <v>78.45</v>
      </c>
      <c r="F636" s="27" cm="1">
        <f t="array" ref="F636">IFERROR(SUMPRODUCT(('OWNERSHIP 1%'!$B$2:$B$10000=$A636)*('OWNERSHIP 1%'!$U$2:$U$10000=1)*('OWNERSHIP 1%'!$V$2:$V$10000&gt;=1)),0)</f>
        <v>3</v>
      </c>
      <c r="G636" s="27">
        <f t="shared" si="29"/>
        <v>67</v>
      </c>
      <c r="H636" s="27" t="str">
        <f t="shared" si="30"/>
        <v>Mayoritas</v>
      </c>
      <c r="I636" s="27" t="str">
        <f t="shared" si="31"/>
        <v>Tinggi</v>
      </c>
    </row>
    <row r="637" spans="1:9" x14ac:dyDescent="0.25">
      <c r="A637" s="27" t="str">
        <f>" "&amp;'TICKER LIST'!B637</f>
        <v xml:space="preserve"> SDPC</v>
      </c>
      <c r="B637" s="27">
        <f>IFERROR(ROUND(MAX(0,MIN(100,100-SUMIFS('OWNERSHIP 1%'!$V$2:$V$10000,'OWNERSHIP 1%'!$B$2:$B$10000,$A637,'OWNERSHIP 1%'!$U$2:$U$10000,1))),2),"")</f>
        <v>8.7799999999999994</v>
      </c>
      <c r="C637" s="27" cm="1">
        <f t="array" ref="C637">IFERROR(ROUND(SUMPRODUCT(('OWNERSHIP 1%'!$B$2:$B$10000=$A637)*('OWNERSHIP 1%'!$U$2:$U$10000=1)*('OWNERSHIP 1%'!$V$2:$V$10000)^2),0),"")</f>
        <v>5506</v>
      </c>
      <c r="D637" s="27">
        <f>IFERROR(ROUND(_xlfn.SINGLE(_xlfn.MAXIFS('OWNERSHIP 1%'!$V$2:$V$10000,'OWNERSHIP 1%'!$B$2:$B$10000,$A637,'OWNERSHIP 1%'!$U$2:$U$10000,1)),2),"")</f>
        <v>73.430000000000007</v>
      </c>
      <c r="E637" s="27">
        <f>IFERROR(ROUND(SUMIFS('OWNERSHIP 1%'!$V$2:$V$7159,'OWNERSHIP 1%'!$B$2:$B$7159,$A637,'OWNERSHIP 1%'!$U$2:$U$7159,1,'OWNERSHIP 1%'!$W$2:$W$7159,"&lt;=3"),2),"")</f>
        <v>86.51</v>
      </c>
      <c r="F637" s="27" cm="1">
        <f t="array" ref="F637">IFERROR(SUMPRODUCT(('OWNERSHIP 1%'!$B$2:$B$10000=$A637)*('OWNERSHIP 1%'!$U$2:$U$10000=1)*('OWNERSHIP 1%'!$V$2:$V$10000&gt;=1)),0)</f>
        <v>6</v>
      </c>
      <c r="G637" s="27">
        <f t="shared" si="29"/>
        <v>70</v>
      </c>
      <c r="H637" s="27" t="str">
        <f t="shared" si="30"/>
        <v>Mayoritas</v>
      </c>
      <c r="I637" s="27" t="str">
        <f t="shared" si="31"/>
        <v>Tinggi</v>
      </c>
    </row>
    <row r="638" spans="1:9" x14ac:dyDescent="0.25">
      <c r="A638" s="27" t="str">
        <f>" "&amp;'TICKER LIST'!B638</f>
        <v xml:space="preserve"> SDRA</v>
      </c>
      <c r="B638" s="27">
        <f>IFERROR(ROUND(MAX(0,MIN(100,100-SUMIFS('OWNERSHIP 1%'!$V$2:$V$10000,'OWNERSHIP 1%'!$B$2:$B$10000,$A638,'OWNERSHIP 1%'!$U$2:$U$10000,1))),2),"")</f>
        <v>2.34</v>
      </c>
      <c r="C638" s="27" cm="1">
        <f t="array" ref="C638">IFERROR(ROUND(SUMPRODUCT(('OWNERSHIP 1%'!$B$2:$B$10000=$A638)*('OWNERSHIP 1%'!$U$2:$U$10000=1)*('OWNERSHIP 1%'!$V$2:$V$10000)^2),0),"")</f>
        <v>8262</v>
      </c>
      <c r="D638" s="27">
        <f>IFERROR(ROUND(_xlfn.SINGLE(_xlfn.MAXIFS('OWNERSHIP 1%'!$V$2:$V$10000,'OWNERSHIP 1%'!$B$2:$B$10000,$A638,'OWNERSHIP 1%'!$U$2:$U$10000,1)),2),"")</f>
        <v>90.75</v>
      </c>
      <c r="E638" s="27">
        <f>IFERROR(ROUND(SUMIFS('OWNERSHIP 1%'!$V$2:$V$7159,'OWNERSHIP 1%'!$B$2:$B$7159,$A638,'OWNERSHIP 1%'!$U$2:$U$7159,1,'OWNERSHIP 1%'!$W$2:$W$7159,"&lt;=3"),2),"")</f>
        <v>97.66</v>
      </c>
      <c r="F638" s="27" cm="1">
        <f t="array" ref="F638">IFERROR(SUMPRODUCT(('OWNERSHIP 1%'!$B$2:$B$10000=$A638)*('OWNERSHIP 1%'!$U$2:$U$10000=1)*('OWNERSHIP 1%'!$V$2:$V$10000&gt;=1)),0)</f>
        <v>3</v>
      </c>
      <c r="G638" s="27">
        <f t="shared" si="29"/>
        <v>89</v>
      </c>
      <c r="H638" s="27" t="str">
        <f t="shared" si="30"/>
        <v>Mayoritas</v>
      </c>
      <c r="I638" s="27" t="str">
        <f t="shared" si="31"/>
        <v>Tinggi</v>
      </c>
    </row>
    <row r="639" spans="1:9" x14ac:dyDescent="0.25">
      <c r="A639" s="27" t="str">
        <f>" "&amp;'TICKER LIST'!B639</f>
        <v xml:space="preserve"> SGRO</v>
      </c>
      <c r="B639" s="27">
        <f>IFERROR(ROUND(MAX(0,MIN(100,100-SUMIFS('OWNERSHIP 1%'!$V$2:$V$10000,'OWNERSHIP 1%'!$B$2:$B$10000,$A639,'OWNERSHIP 1%'!$U$2:$U$10000,1))),2),"")</f>
        <v>1.3</v>
      </c>
      <c r="C639" s="27" cm="1">
        <f t="array" ref="C639">IFERROR(ROUND(SUMPRODUCT(('OWNERSHIP 1%'!$B$2:$B$10000=$A639)*('OWNERSHIP 1%'!$U$2:$U$10000=1)*('OWNERSHIP 1%'!$V$2:$V$10000)^2),0),"")</f>
        <v>9742</v>
      </c>
      <c r="D639" s="27">
        <f>IFERROR(ROUND(_xlfn.SINGLE(_xlfn.MAXIFS('OWNERSHIP 1%'!$V$2:$V$10000,'OWNERSHIP 1%'!$B$2:$B$10000,$A639,'OWNERSHIP 1%'!$U$2:$U$10000,1)),2),"")</f>
        <v>98.7</v>
      </c>
      <c r="E639" s="27">
        <f>IFERROR(ROUND(SUMIFS('OWNERSHIP 1%'!$V$2:$V$7159,'OWNERSHIP 1%'!$B$2:$B$7159,$A639,'OWNERSHIP 1%'!$U$2:$U$7159,1,'OWNERSHIP 1%'!$W$2:$W$7159,"&lt;=3"),2),"")</f>
        <v>98.7</v>
      </c>
      <c r="F639" s="27" cm="1">
        <f t="array" ref="F639">IFERROR(SUMPRODUCT(('OWNERSHIP 1%'!$B$2:$B$10000=$A639)*('OWNERSHIP 1%'!$U$2:$U$10000=1)*('OWNERSHIP 1%'!$V$2:$V$10000&gt;=1)),0)</f>
        <v>1</v>
      </c>
      <c r="G639" s="27">
        <f t="shared" si="29"/>
        <v>98</v>
      </c>
      <c r="H639" s="27" t="str">
        <f t="shared" si="30"/>
        <v>Mayoritas</v>
      </c>
      <c r="I639" s="27" t="str">
        <f t="shared" si="31"/>
        <v>Tinggi</v>
      </c>
    </row>
    <row r="640" spans="1:9" x14ac:dyDescent="0.25">
      <c r="A640" s="27" t="str">
        <f>" "&amp;'TICKER LIST'!B640</f>
        <v xml:space="preserve"> SHID</v>
      </c>
      <c r="B640" s="27">
        <f>IFERROR(ROUND(MAX(0,MIN(100,100-SUMIFS('OWNERSHIP 1%'!$V$2:$V$10000,'OWNERSHIP 1%'!$B$2:$B$10000,$A640,'OWNERSHIP 1%'!$U$2:$U$10000,1))),2),"")</f>
        <v>2.37</v>
      </c>
      <c r="C640" s="27" cm="1">
        <f t="array" ref="C640">IFERROR(ROUND(SUMPRODUCT(('OWNERSHIP 1%'!$B$2:$B$10000=$A640)*('OWNERSHIP 1%'!$U$2:$U$10000=1)*('OWNERSHIP 1%'!$V$2:$V$10000)^2),0),"")</f>
        <v>6313</v>
      </c>
      <c r="D640" s="27">
        <f>IFERROR(ROUND(_xlfn.SINGLE(_xlfn.MAXIFS('OWNERSHIP 1%'!$V$2:$V$10000,'OWNERSHIP 1%'!$B$2:$B$10000,$A640,'OWNERSHIP 1%'!$U$2:$U$10000,1)),2),"")</f>
        <v>78.97</v>
      </c>
      <c r="E640" s="27">
        <f>IFERROR(ROUND(SUMIFS('OWNERSHIP 1%'!$V$2:$V$7159,'OWNERSHIP 1%'!$B$2:$B$7159,$A640,'OWNERSHIP 1%'!$U$2:$U$7159,1,'OWNERSHIP 1%'!$W$2:$W$7159,"&lt;=3"),2),"")</f>
        <v>88.62</v>
      </c>
      <c r="F640" s="27" cm="1">
        <f t="array" ref="F640">IFERROR(SUMPRODUCT(('OWNERSHIP 1%'!$B$2:$B$10000=$A640)*('OWNERSHIP 1%'!$U$2:$U$10000=1)*('OWNERSHIP 1%'!$V$2:$V$10000&gt;=1)),0)</f>
        <v>6</v>
      </c>
      <c r="G640" s="27">
        <f t="shared" si="29"/>
        <v>74</v>
      </c>
      <c r="H640" s="27" t="str">
        <f t="shared" si="30"/>
        <v>Mayoritas</v>
      </c>
      <c r="I640" s="27" t="str">
        <f t="shared" si="31"/>
        <v>Tinggi</v>
      </c>
    </row>
    <row r="641" spans="1:9" x14ac:dyDescent="0.25">
      <c r="A641" s="27" t="str">
        <f>" "&amp;'TICKER LIST'!B641</f>
        <v xml:space="preserve"> SIDO</v>
      </c>
      <c r="B641" s="27">
        <f>IFERROR(ROUND(MAX(0,MIN(100,100-SUMIFS('OWNERSHIP 1%'!$V$2:$V$10000,'OWNERSHIP 1%'!$B$2:$B$10000,$A641,'OWNERSHIP 1%'!$U$2:$U$10000,1))),2),"")</f>
        <v>16.87</v>
      </c>
      <c r="C641" s="27" cm="1">
        <f t="array" ref="C641">IFERROR(ROUND(SUMPRODUCT(('OWNERSHIP 1%'!$B$2:$B$10000=$A641)*('OWNERSHIP 1%'!$U$2:$U$10000=1)*('OWNERSHIP 1%'!$V$2:$V$10000)^2),0),"")</f>
        <v>6031</v>
      </c>
      <c r="D641" s="27">
        <f>IFERROR(ROUND(_xlfn.SINGLE(_xlfn.MAXIFS('OWNERSHIP 1%'!$V$2:$V$10000,'OWNERSHIP 1%'!$B$2:$B$10000,$A641,'OWNERSHIP 1%'!$U$2:$U$10000,1)),2),"")</f>
        <v>77.59</v>
      </c>
      <c r="E641" s="27">
        <f>IFERROR(ROUND(SUMIFS('OWNERSHIP 1%'!$V$2:$V$7159,'OWNERSHIP 1%'!$B$2:$B$7159,$A641,'OWNERSHIP 1%'!$U$2:$U$7159,1,'OWNERSHIP 1%'!$W$2:$W$7159,"&lt;=3"),2),"")</f>
        <v>81.900000000000006</v>
      </c>
      <c r="F641" s="27" cm="1">
        <f t="array" ref="F641">IFERROR(SUMPRODUCT(('OWNERSHIP 1%'!$B$2:$B$10000=$A641)*('OWNERSHIP 1%'!$U$2:$U$10000=1)*('OWNERSHIP 1%'!$V$2:$V$10000&gt;=1)),0)</f>
        <v>4</v>
      </c>
      <c r="G641" s="27">
        <f t="shared" si="29"/>
        <v>73</v>
      </c>
      <c r="H641" s="27" t="str">
        <f t="shared" si="30"/>
        <v>Mayoritas</v>
      </c>
      <c r="I641" s="27" t="str">
        <f t="shared" si="31"/>
        <v>Tinggi</v>
      </c>
    </row>
    <row r="642" spans="1:9" x14ac:dyDescent="0.25">
      <c r="A642" s="27" t="str">
        <f>" "&amp;'TICKER LIST'!B642</f>
        <v xml:space="preserve"> SILO</v>
      </c>
      <c r="B642" s="27">
        <f>IFERROR(ROUND(MAX(0,MIN(100,100-SUMIFS('OWNERSHIP 1%'!$V$2:$V$10000,'OWNERSHIP 1%'!$B$2:$B$10000,$A642,'OWNERSHIP 1%'!$U$2:$U$10000,1))),2),"")</f>
        <v>6.93</v>
      </c>
      <c r="C642" s="27" cm="1">
        <f t="array" ref="C642">IFERROR(ROUND(SUMPRODUCT(('OWNERSHIP 1%'!$B$2:$B$10000=$A642)*('OWNERSHIP 1%'!$U$2:$U$10000=1)*('OWNERSHIP 1%'!$V$2:$V$10000)^2),0),"")</f>
        <v>4551</v>
      </c>
      <c r="D642" s="27">
        <f>IFERROR(ROUND(_xlfn.SINGLE(_xlfn.MAXIFS('OWNERSHIP 1%'!$V$2:$V$10000,'OWNERSHIP 1%'!$B$2:$B$10000,$A642,'OWNERSHIP 1%'!$U$2:$U$10000,1)),2),"")</f>
        <v>64.040000000000006</v>
      </c>
      <c r="E642" s="27">
        <f>IFERROR(ROUND(SUMIFS('OWNERSHIP 1%'!$V$2:$V$7159,'OWNERSHIP 1%'!$B$2:$B$7159,$A642,'OWNERSHIP 1%'!$U$2:$U$7159,1,'OWNERSHIP 1%'!$W$2:$W$7159,"&lt;=3"),2),"")</f>
        <v>88.16</v>
      </c>
      <c r="F642" s="27" cm="1">
        <f t="array" ref="F642">IFERROR(SUMPRODUCT(('OWNERSHIP 1%'!$B$2:$B$10000=$A642)*('OWNERSHIP 1%'!$U$2:$U$10000=1)*('OWNERSHIP 1%'!$V$2:$V$10000&gt;=1)),0)</f>
        <v>5</v>
      </c>
      <c r="G642" s="27">
        <f t="shared" si="29"/>
        <v>67</v>
      </c>
      <c r="H642" s="27" t="str">
        <f t="shared" si="30"/>
        <v>Mayoritas</v>
      </c>
      <c r="I642" s="27" t="str">
        <f t="shared" si="31"/>
        <v>Tinggi</v>
      </c>
    </row>
    <row r="643" spans="1:9" x14ac:dyDescent="0.25">
      <c r="A643" s="27" t="str">
        <f>" "&amp;'TICKER LIST'!B643</f>
        <v xml:space="preserve"> SIMA</v>
      </c>
      <c r="B643" s="27">
        <f>IFERROR(ROUND(MAX(0,MIN(100,100-SUMIFS('OWNERSHIP 1%'!$V$2:$V$10000,'OWNERSHIP 1%'!$B$2:$B$10000,$A643,'OWNERSHIP 1%'!$U$2:$U$10000,1))),2),"")</f>
        <v>48.73</v>
      </c>
      <c r="C643" s="27" cm="1">
        <f t="array" ref="C643">IFERROR(ROUND(SUMPRODUCT(('OWNERSHIP 1%'!$B$2:$B$10000=$A643)*('OWNERSHIP 1%'!$U$2:$U$10000=1)*('OWNERSHIP 1%'!$V$2:$V$10000)^2),0),"")</f>
        <v>336</v>
      </c>
      <c r="D643" s="27">
        <f>IFERROR(ROUND(_xlfn.SINGLE(_xlfn.MAXIFS('OWNERSHIP 1%'!$V$2:$V$10000,'OWNERSHIP 1%'!$B$2:$B$10000,$A643,'OWNERSHIP 1%'!$U$2:$U$10000,1)),2),"")</f>
        <v>12.05</v>
      </c>
      <c r="E643" s="27">
        <f>IFERROR(ROUND(SUMIFS('OWNERSHIP 1%'!$V$2:$V$7159,'OWNERSHIP 1%'!$B$2:$B$7159,$A643,'OWNERSHIP 1%'!$U$2:$U$7159,1,'OWNERSHIP 1%'!$W$2:$W$7159,"&lt;=3"),2),"")</f>
        <v>25.98</v>
      </c>
      <c r="F643" s="27" cm="1">
        <f t="array" ref="F643">IFERROR(SUMPRODUCT(('OWNERSHIP 1%'!$B$2:$B$10000=$A643)*('OWNERSHIP 1%'!$U$2:$U$10000=1)*('OWNERSHIP 1%'!$V$2:$V$10000&gt;=1)),0)</f>
        <v>11</v>
      </c>
      <c r="G643" s="27">
        <f t="shared" ref="G643:G706" si="32">IFERROR(ROUND(((C643/10000)*0.45+(E643/100)*0.35+IF(F643=0,0,MAX(0,MIN(1,(20-F643)/19)))*0.2)*100,0),"")</f>
        <v>20</v>
      </c>
      <c r="H643" s="27" t="str">
        <f t="shared" ref="H643:H706" si="33">IF(B643="","",IF(D643&gt;=50,"Mayoritas",IF(E643&gt;=70,"Terkonsentrasi",IF(E643&gt;=60,"Oligopoli",IF(E643&lt;=40,"Tersebar","Moderat")))))</f>
        <v>Tersebar</v>
      </c>
      <c r="I643" s="27" t="str">
        <f t="shared" ref="I643:I706" si="34">IF(G643="","",IF(G643&lt;=25,"Rendah",IF(G643&lt;=55,"Sedang","Tinggi")))</f>
        <v>Rendah</v>
      </c>
    </row>
    <row r="644" spans="1:9" x14ac:dyDescent="0.25">
      <c r="A644" s="27" t="str">
        <f>" "&amp;'TICKER LIST'!B644</f>
        <v xml:space="preserve"> SIMP</v>
      </c>
      <c r="B644" s="27">
        <f>IFERROR(ROUND(MAX(0,MIN(100,100-SUMIFS('OWNERSHIP 1%'!$V$2:$V$10000,'OWNERSHIP 1%'!$B$2:$B$10000,$A644,'OWNERSHIP 1%'!$U$2:$U$10000,1))),2),"")</f>
        <v>12.51</v>
      </c>
      <c r="C644" s="27" cm="1">
        <f t="array" ref="C644">IFERROR(ROUND(SUMPRODUCT(('OWNERSHIP 1%'!$B$2:$B$10000=$A644)*('OWNERSHIP 1%'!$U$2:$U$10000=1)*('OWNERSHIP 1%'!$V$2:$V$10000)^2),0),"")</f>
        <v>5471</v>
      </c>
      <c r="D644" s="27">
        <f>IFERROR(ROUND(_xlfn.SINGLE(_xlfn.MAXIFS('OWNERSHIP 1%'!$V$2:$V$10000,'OWNERSHIP 1%'!$B$2:$B$10000,$A644,'OWNERSHIP 1%'!$U$2:$U$10000,1)),2),"")</f>
        <v>73.459999999999994</v>
      </c>
      <c r="E644" s="27">
        <f>IFERROR(ROUND(SUMIFS('OWNERSHIP 1%'!$V$2:$V$7159,'OWNERSHIP 1%'!$B$2:$B$7159,$A644,'OWNERSHIP 1%'!$U$2:$U$7159,1,'OWNERSHIP 1%'!$W$2:$W$7159,"&lt;=3"),2),"")</f>
        <v>85.4</v>
      </c>
      <c r="F644" s="27" cm="1">
        <f t="array" ref="F644">IFERROR(SUMPRODUCT(('OWNERSHIP 1%'!$B$2:$B$10000=$A644)*('OWNERSHIP 1%'!$U$2:$U$10000=1)*('OWNERSHIP 1%'!$V$2:$V$10000&gt;=1)),0)</f>
        <v>5</v>
      </c>
      <c r="G644" s="27">
        <f t="shared" si="32"/>
        <v>70</v>
      </c>
      <c r="H644" s="27" t="str">
        <f t="shared" si="33"/>
        <v>Mayoritas</v>
      </c>
      <c r="I644" s="27" t="str">
        <f t="shared" si="34"/>
        <v>Tinggi</v>
      </c>
    </row>
    <row r="645" spans="1:9" x14ac:dyDescent="0.25">
      <c r="A645" s="27" t="str">
        <f>" "&amp;'TICKER LIST'!B645</f>
        <v xml:space="preserve"> SIPD</v>
      </c>
      <c r="B645" s="27">
        <f>IFERROR(ROUND(MAX(0,MIN(100,100-SUMIFS('OWNERSHIP 1%'!$V$2:$V$10000,'OWNERSHIP 1%'!$B$2:$B$10000,$A645,'OWNERSHIP 1%'!$U$2:$U$10000,1))),2),"")</f>
        <v>5.41</v>
      </c>
      <c r="C645" s="27" cm="1">
        <f t="array" ref="C645">IFERROR(ROUND(SUMPRODUCT(('OWNERSHIP 1%'!$B$2:$B$10000=$A645)*('OWNERSHIP 1%'!$U$2:$U$10000=1)*('OWNERSHIP 1%'!$V$2:$V$10000)^2),0),"")</f>
        <v>8249</v>
      </c>
      <c r="D645" s="27">
        <f>IFERROR(ROUND(_xlfn.SINGLE(_xlfn.MAXIFS('OWNERSHIP 1%'!$V$2:$V$10000,'OWNERSHIP 1%'!$B$2:$B$10000,$A645,'OWNERSHIP 1%'!$U$2:$U$10000,1)),2),"")</f>
        <v>90.78</v>
      </c>
      <c r="E645" s="27">
        <f>IFERROR(ROUND(SUMIFS('OWNERSHIP 1%'!$V$2:$V$7159,'OWNERSHIP 1%'!$B$2:$B$7159,$A645,'OWNERSHIP 1%'!$U$2:$U$7159,1,'OWNERSHIP 1%'!$W$2:$W$7159,"&lt;=3"),2),"")</f>
        <v>94.59</v>
      </c>
      <c r="F645" s="27" cm="1">
        <f t="array" ref="F645">IFERROR(SUMPRODUCT(('OWNERSHIP 1%'!$B$2:$B$10000=$A645)*('OWNERSHIP 1%'!$U$2:$U$10000=1)*('OWNERSHIP 1%'!$V$2:$V$10000&gt;=1)),0)</f>
        <v>3</v>
      </c>
      <c r="G645" s="27">
        <f t="shared" si="32"/>
        <v>88</v>
      </c>
      <c r="H645" s="27" t="str">
        <f t="shared" si="33"/>
        <v>Mayoritas</v>
      </c>
      <c r="I645" s="27" t="str">
        <f t="shared" si="34"/>
        <v>Tinggi</v>
      </c>
    </row>
    <row r="646" spans="1:9" x14ac:dyDescent="0.25">
      <c r="A646" s="27" t="str">
        <f>" "&amp;'TICKER LIST'!B646</f>
        <v xml:space="preserve"> SKBM</v>
      </c>
      <c r="B646" s="27">
        <f>IFERROR(ROUND(MAX(0,MIN(100,100-SUMIFS('OWNERSHIP 1%'!$V$2:$V$10000,'OWNERSHIP 1%'!$B$2:$B$10000,$A646,'OWNERSHIP 1%'!$U$2:$U$10000,1))),2),"")</f>
        <v>8.2899999999999991</v>
      </c>
      <c r="C646" s="27" cm="1">
        <f t="array" ref="C646">IFERROR(ROUND(SUMPRODUCT(('OWNERSHIP 1%'!$B$2:$B$10000=$A646)*('OWNERSHIP 1%'!$U$2:$U$10000=1)*('OWNERSHIP 1%'!$V$2:$V$10000)^2),0),"")</f>
        <v>2278</v>
      </c>
      <c r="D646" s="27">
        <f>IFERROR(ROUND(_xlfn.SINGLE(_xlfn.MAXIFS('OWNERSHIP 1%'!$V$2:$V$10000,'OWNERSHIP 1%'!$B$2:$B$10000,$A646,'OWNERSHIP 1%'!$U$2:$U$10000,1)),2),"")</f>
        <v>41.88</v>
      </c>
      <c r="E646" s="27">
        <f>IFERROR(ROUND(SUMIFS('OWNERSHIP 1%'!$V$2:$V$7159,'OWNERSHIP 1%'!$B$2:$B$7159,$A646,'OWNERSHIP 1%'!$U$2:$U$7159,1,'OWNERSHIP 1%'!$W$2:$W$7159,"&lt;=3"),2),"")</f>
        <v>67.58</v>
      </c>
      <c r="F646" s="27" cm="1">
        <f t="array" ref="F646">IFERROR(SUMPRODUCT(('OWNERSHIP 1%'!$B$2:$B$10000=$A646)*('OWNERSHIP 1%'!$U$2:$U$10000=1)*('OWNERSHIP 1%'!$V$2:$V$10000&gt;=1)),0)</f>
        <v>10</v>
      </c>
      <c r="G646" s="27">
        <f t="shared" si="32"/>
        <v>44</v>
      </c>
      <c r="H646" s="27" t="str">
        <f t="shared" si="33"/>
        <v>Oligopoli</v>
      </c>
      <c r="I646" s="27" t="str">
        <f t="shared" si="34"/>
        <v>Sedang</v>
      </c>
    </row>
    <row r="647" spans="1:9" x14ac:dyDescent="0.25">
      <c r="A647" s="27" t="str">
        <f>" "&amp;'TICKER LIST'!B647</f>
        <v xml:space="preserve"> SKLT</v>
      </c>
      <c r="B647" s="27">
        <f>IFERROR(ROUND(MAX(0,MIN(100,100-SUMIFS('OWNERSHIP 1%'!$V$2:$V$10000,'OWNERSHIP 1%'!$B$2:$B$10000,$A647,'OWNERSHIP 1%'!$U$2:$U$10000,1))),2),"")</f>
        <v>2.06</v>
      </c>
      <c r="C647" s="27" cm="1">
        <f t="array" ref="C647">IFERROR(ROUND(SUMPRODUCT(('OWNERSHIP 1%'!$B$2:$B$10000=$A647)*('OWNERSHIP 1%'!$U$2:$U$10000=1)*('OWNERSHIP 1%'!$V$2:$V$10000)^2),0),"")</f>
        <v>2225</v>
      </c>
      <c r="D647" s="27">
        <f>IFERROR(ROUND(_xlfn.SINGLE(_xlfn.MAXIFS('OWNERSHIP 1%'!$V$2:$V$10000,'OWNERSHIP 1%'!$B$2:$B$10000,$A647,'OWNERSHIP 1%'!$U$2:$U$10000,1)),2),"")</f>
        <v>42.91</v>
      </c>
      <c r="E647" s="27">
        <f>IFERROR(ROUND(SUMIFS('OWNERSHIP 1%'!$V$2:$V$7159,'OWNERSHIP 1%'!$B$2:$B$7159,$A647,'OWNERSHIP 1%'!$U$2:$U$7159,1,'OWNERSHIP 1%'!$W$2:$W$7159,"&lt;=3"),2),"")</f>
        <v>63.03</v>
      </c>
      <c r="F647" s="27" cm="1">
        <f t="array" ref="F647">IFERROR(SUMPRODUCT(('OWNERSHIP 1%'!$B$2:$B$10000=$A647)*('OWNERSHIP 1%'!$U$2:$U$10000=1)*('OWNERSHIP 1%'!$V$2:$V$10000&gt;=1)),0)</f>
        <v>11</v>
      </c>
      <c r="G647" s="27">
        <f t="shared" si="32"/>
        <v>42</v>
      </c>
      <c r="H647" s="27" t="str">
        <f t="shared" si="33"/>
        <v>Oligopoli</v>
      </c>
      <c r="I647" s="27" t="str">
        <f t="shared" si="34"/>
        <v>Sedang</v>
      </c>
    </row>
    <row r="648" spans="1:9" x14ac:dyDescent="0.25">
      <c r="A648" s="27" t="str">
        <f>" "&amp;'TICKER LIST'!B648</f>
        <v xml:space="preserve"> SKYB</v>
      </c>
      <c r="B648" s="27">
        <f>IFERROR(ROUND(MAX(0,MIN(100,100-SUMIFS('OWNERSHIP 1%'!$V$2:$V$10000,'OWNERSHIP 1%'!$B$2:$B$10000,$A648,'OWNERSHIP 1%'!$U$2:$U$10000,1))),2),"")</f>
        <v>8.4499999999999993</v>
      </c>
      <c r="C648" s="27" cm="1">
        <f t="array" ref="C648">IFERROR(ROUND(SUMPRODUCT(('OWNERSHIP 1%'!$B$2:$B$10000=$A648)*('OWNERSHIP 1%'!$U$2:$U$10000=1)*('OWNERSHIP 1%'!$V$2:$V$10000)^2),0),"")</f>
        <v>940</v>
      </c>
      <c r="D648" s="27">
        <f>IFERROR(ROUND(_xlfn.SINGLE(_xlfn.MAXIFS('OWNERSHIP 1%'!$V$2:$V$10000,'OWNERSHIP 1%'!$B$2:$B$10000,$A648,'OWNERSHIP 1%'!$U$2:$U$10000,1)),2),"")</f>
        <v>18.37</v>
      </c>
      <c r="E648" s="27">
        <f>IFERROR(ROUND(SUMIFS('OWNERSHIP 1%'!$V$2:$V$7159,'OWNERSHIP 1%'!$B$2:$B$7159,$A648,'OWNERSHIP 1%'!$U$2:$U$7159,1,'OWNERSHIP 1%'!$W$2:$W$7159,"&lt;=3"),2),"")</f>
        <v>44.14</v>
      </c>
      <c r="F648" s="27" cm="1">
        <f t="array" ref="F648">IFERROR(SUMPRODUCT(('OWNERSHIP 1%'!$B$2:$B$10000=$A648)*('OWNERSHIP 1%'!$U$2:$U$10000=1)*('OWNERSHIP 1%'!$V$2:$V$10000&gt;=1)),0)</f>
        <v>14</v>
      </c>
      <c r="G648" s="27">
        <f t="shared" si="32"/>
        <v>26</v>
      </c>
      <c r="H648" s="27" t="str">
        <f t="shared" si="33"/>
        <v>Moderat</v>
      </c>
      <c r="I648" s="27" t="str">
        <f t="shared" si="34"/>
        <v>Sedang</v>
      </c>
    </row>
    <row r="649" spans="1:9" x14ac:dyDescent="0.25">
      <c r="A649" s="27" t="str">
        <f>" "&amp;'TICKER LIST'!B649</f>
        <v xml:space="preserve"> SMAR</v>
      </c>
      <c r="B649" s="27">
        <f>IFERROR(ROUND(MAX(0,MIN(100,100-SUMIFS('OWNERSHIP 1%'!$V$2:$V$10000,'OWNERSHIP 1%'!$B$2:$B$10000,$A649,'OWNERSHIP 1%'!$U$2:$U$10000,1))),2),"")</f>
        <v>0.84</v>
      </c>
      <c r="C649" s="27" cm="1">
        <f t="array" ref="C649">IFERROR(ROUND(SUMPRODUCT(('OWNERSHIP 1%'!$B$2:$B$10000=$A649)*('OWNERSHIP 1%'!$U$2:$U$10000=1)*('OWNERSHIP 1%'!$V$2:$V$10000)^2),0),"")</f>
        <v>8565</v>
      </c>
      <c r="D649" s="27">
        <f>IFERROR(ROUND(_xlfn.SINGLE(_xlfn.MAXIFS('OWNERSHIP 1%'!$V$2:$V$10000,'OWNERSHIP 1%'!$B$2:$B$10000,$A649,'OWNERSHIP 1%'!$U$2:$U$10000,1)),2),"")</f>
        <v>92.4</v>
      </c>
      <c r="E649" s="27">
        <f>IFERROR(ROUND(SUMIFS('OWNERSHIP 1%'!$V$2:$V$7159,'OWNERSHIP 1%'!$B$2:$B$7159,$A649,'OWNERSHIP 1%'!$U$2:$U$7159,1,'OWNERSHIP 1%'!$W$2:$W$7159,"&lt;=3"),2),"")</f>
        <v>99.16</v>
      </c>
      <c r="F649" s="27" cm="1">
        <f t="array" ref="F649">IFERROR(SUMPRODUCT(('OWNERSHIP 1%'!$B$2:$B$10000=$A649)*('OWNERSHIP 1%'!$U$2:$U$10000=1)*('OWNERSHIP 1%'!$V$2:$V$10000&gt;=1)),0)</f>
        <v>3</v>
      </c>
      <c r="G649" s="27">
        <f t="shared" si="32"/>
        <v>91</v>
      </c>
      <c r="H649" s="27" t="str">
        <f t="shared" si="33"/>
        <v>Mayoritas</v>
      </c>
      <c r="I649" s="27" t="str">
        <f t="shared" si="34"/>
        <v>Tinggi</v>
      </c>
    </row>
    <row r="650" spans="1:9" x14ac:dyDescent="0.25">
      <c r="A650" s="27" t="str">
        <f>" "&amp;'TICKER LIST'!B650</f>
        <v xml:space="preserve"> SMBR</v>
      </c>
      <c r="B650" s="27">
        <f>IFERROR(ROUND(MAX(0,MIN(100,100-SUMIFS('OWNERSHIP 1%'!$V$2:$V$10000,'OWNERSHIP 1%'!$B$2:$B$10000,$A650,'OWNERSHIP 1%'!$U$2:$U$10000,1))),2),"")</f>
        <v>11.84</v>
      </c>
      <c r="C650" s="27" cm="1">
        <f t="array" ref="C650">IFERROR(ROUND(SUMPRODUCT(('OWNERSHIP 1%'!$B$2:$B$10000=$A650)*('OWNERSHIP 1%'!$U$2:$U$10000=1)*('OWNERSHIP 1%'!$V$2:$V$10000)^2),0),"")</f>
        <v>5787</v>
      </c>
      <c r="D650" s="27">
        <f>IFERROR(ROUND(_xlfn.SINGLE(_xlfn.MAXIFS('OWNERSHIP 1%'!$V$2:$V$10000,'OWNERSHIP 1%'!$B$2:$B$10000,$A650,'OWNERSHIP 1%'!$U$2:$U$10000,1)),2),"")</f>
        <v>75.510000000000005</v>
      </c>
      <c r="E650" s="27">
        <f>IFERROR(ROUND(SUMIFS('OWNERSHIP 1%'!$V$2:$V$7159,'OWNERSHIP 1%'!$B$2:$B$7159,$A650,'OWNERSHIP 1%'!$U$2:$U$7159,1,'OWNERSHIP 1%'!$W$2:$W$7159,"&lt;=3"),2),"")</f>
        <v>88.16</v>
      </c>
      <c r="F650" s="27" cm="1">
        <f t="array" ref="F650">IFERROR(SUMPRODUCT(('OWNERSHIP 1%'!$B$2:$B$10000=$A650)*('OWNERSHIP 1%'!$U$2:$U$10000=1)*('OWNERSHIP 1%'!$V$2:$V$10000&gt;=1)),0)</f>
        <v>3</v>
      </c>
      <c r="G650" s="27">
        <f t="shared" si="32"/>
        <v>75</v>
      </c>
      <c r="H650" s="27" t="str">
        <f t="shared" si="33"/>
        <v>Mayoritas</v>
      </c>
      <c r="I650" s="27" t="str">
        <f t="shared" si="34"/>
        <v>Tinggi</v>
      </c>
    </row>
    <row r="651" spans="1:9" x14ac:dyDescent="0.25">
      <c r="A651" s="27" t="str">
        <f>" "&amp;'TICKER LIST'!B651</f>
        <v xml:space="preserve"> SMCB</v>
      </c>
      <c r="B651" s="27">
        <f>IFERROR(ROUND(MAX(0,MIN(100,100-SUMIFS('OWNERSHIP 1%'!$V$2:$V$10000,'OWNERSHIP 1%'!$B$2:$B$10000,$A651,'OWNERSHIP 1%'!$U$2:$U$10000,1))),2),"")</f>
        <v>1.32</v>
      </c>
      <c r="C651" s="27" cm="1">
        <f t="array" ref="C651">IFERROR(ROUND(SUMPRODUCT(('OWNERSHIP 1%'!$B$2:$B$10000=$A651)*('OWNERSHIP 1%'!$U$2:$U$10000=1)*('OWNERSHIP 1%'!$V$2:$V$10000)^2),0),"")</f>
        <v>7205</v>
      </c>
      <c r="D651" s="27">
        <f>IFERROR(ROUND(_xlfn.SINGLE(_xlfn.MAXIFS('OWNERSHIP 1%'!$V$2:$V$10000,'OWNERSHIP 1%'!$B$2:$B$10000,$A651,'OWNERSHIP 1%'!$U$2:$U$10000,1)),2),"")</f>
        <v>83.52</v>
      </c>
      <c r="E651" s="27">
        <f>IFERROR(ROUND(SUMIFS('OWNERSHIP 1%'!$V$2:$V$7159,'OWNERSHIP 1%'!$B$2:$B$7159,$A651,'OWNERSHIP 1%'!$U$2:$U$7159,1,'OWNERSHIP 1%'!$W$2:$W$7159,"&lt;=3"),2),"")</f>
        <v>98.68</v>
      </c>
      <c r="F651" s="27" cm="1">
        <f t="array" ref="F651">IFERROR(SUMPRODUCT(('OWNERSHIP 1%'!$B$2:$B$10000=$A651)*('OWNERSHIP 1%'!$U$2:$U$10000=1)*('OWNERSHIP 1%'!$V$2:$V$10000&gt;=1)),0)</f>
        <v>2</v>
      </c>
      <c r="G651" s="27">
        <f t="shared" si="32"/>
        <v>86</v>
      </c>
      <c r="H651" s="27" t="str">
        <f t="shared" si="33"/>
        <v>Mayoritas</v>
      </c>
      <c r="I651" s="27" t="str">
        <f t="shared" si="34"/>
        <v>Tinggi</v>
      </c>
    </row>
    <row r="652" spans="1:9" x14ac:dyDescent="0.25">
      <c r="A652" s="27" t="str">
        <f>" "&amp;'TICKER LIST'!B652</f>
        <v xml:space="preserve"> SMDM</v>
      </c>
      <c r="B652" s="27">
        <f>IFERROR(ROUND(MAX(0,MIN(100,100-SUMIFS('OWNERSHIP 1%'!$V$2:$V$10000,'OWNERSHIP 1%'!$B$2:$B$10000,$A652,'OWNERSHIP 1%'!$U$2:$U$10000,1))),2),"")</f>
        <v>1.03</v>
      </c>
      <c r="C652" s="27" cm="1">
        <f t="array" ref="C652">IFERROR(ROUND(SUMPRODUCT(('OWNERSHIP 1%'!$B$2:$B$10000=$A652)*('OWNERSHIP 1%'!$U$2:$U$10000=1)*('OWNERSHIP 1%'!$V$2:$V$10000)^2),0),"")</f>
        <v>9795</v>
      </c>
      <c r="D652" s="27">
        <f>IFERROR(ROUND(_xlfn.SINGLE(_xlfn.MAXIFS('OWNERSHIP 1%'!$V$2:$V$10000,'OWNERSHIP 1%'!$B$2:$B$10000,$A652,'OWNERSHIP 1%'!$U$2:$U$10000,1)),2),"")</f>
        <v>98.97</v>
      </c>
      <c r="E652" s="27">
        <f>IFERROR(ROUND(SUMIFS('OWNERSHIP 1%'!$V$2:$V$7159,'OWNERSHIP 1%'!$B$2:$B$7159,$A652,'OWNERSHIP 1%'!$U$2:$U$7159,1,'OWNERSHIP 1%'!$W$2:$W$7159,"&lt;=3"),2),"")</f>
        <v>98.97</v>
      </c>
      <c r="F652" s="27" cm="1">
        <f t="array" ref="F652">IFERROR(SUMPRODUCT(('OWNERSHIP 1%'!$B$2:$B$10000=$A652)*('OWNERSHIP 1%'!$U$2:$U$10000=1)*('OWNERSHIP 1%'!$V$2:$V$10000&gt;=1)),0)</f>
        <v>1</v>
      </c>
      <c r="G652" s="27">
        <f t="shared" si="32"/>
        <v>99</v>
      </c>
      <c r="H652" s="27" t="str">
        <f t="shared" si="33"/>
        <v>Mayoritas</v>
      </c>
      <c r="I652" s="27" t="str">
        <f t="shared" si="34"/>
        <v>Tinggi</v>
      </c>
    </row>
    <row r="653" spans="1:9" x14ac:dyDescent="0.25">
      <c r="A653" s="27" t="str">
        <f>" "&amp;'TICKER LIST'!B653</f>
        <v xml:space="preserve"> SMDR</v>
      </c>
      <c r="B653" s="27">
        <f>IFERROR(ROUND(MAX(0,MIN(100,100-SUMIFS('OWNERSHIP 1%'!$V$2:$V$10000,'OWNERSHIP 1%'!$B$2:$B$10000,$A653,'OWNERSHIP 1%'!$U$2:$U$10000,1))),2),"")</f>
        <v>22.97</v>
      </c>
      <c r="C653" s="27" cm="1">
        <f t="array" ref="C653">IFERROR(ROUND(SUMPRODUCT(('OWNERSHIP 1%'!$B$2:$B$10000=$A653)*('OWNERSHIP 1%'!$U$2:$U$10000=1)*('OWNERSHIP 1%'!$V$2:$V$10000)^2),0),"")</f>
        <v>3630</v>
      </c>
      <c r="D653" s="27">
        <f>IFERROR(ROUND(_xlfn.SINGLE(_xlfn.MAXIFS('OWNERSHIP 1%'!$V$2:$V$10000,'OWNERSHIP 1%'!$B$2:$B$10000,$A653,'OWNERSHIP 1%'!$U$2:$U$10000,1)),2),"")</f>
        <v>58.04</v>
      </c>
      <c r="E653" s="27">
        <f>IFERROR(ROUND(SUMIFS('OWNERSHIP 1%'!$V$2:$V$7159,'OWNERSHIP 1%'!$B$2:$B$7159,$A653,'OWNERSHIP 1%'!$U$2:$U$7159,1,'OWNERSHIP 1%'!$W$2:$W$7159,"&lt;=3"),2),"")</f>
        <v>75.97</v>
      </c>
      <c r="F653" s="27" cm="1">
        <f t="array" ref="F653">IFERROR(SUMPRODUCT(('OWNERSHIP 1%'!$B$2:$B$10000=$A653)*('OWNERSHIP 1%'!$U$2:$U$10000=1)*('OWNERSHIP 1%'!$V$2:$V$10000&gt;=1)),0)</f>
        <v>4</v>
      </c>
      <c r="G653" s="27">
        <f t="shared" si="32"/>
        <v>60</v>
      </c>
      <c r="H653" s="27" t="str">
        <f t="shared" si="33"/>
        <v>Mayoritas</v>
      </c>
      <c r="I653" s="27" t="str">
        <f t="shared" si="34"/>
        <v>Tinggi</v>
      </c>
    </row>
    <row r="654" spans="1:9" x14ac:dyDescent="0.25">
      <c r="A654" s="27" t="str">
        <f>" "&amp;'TICKER LIST'!B654</f>
        <v xml:space="preserve"> SMGR</v>
      </c>
      <c r="B654" s="27">
        <f>IFERROR(ROUND(MAX(0,MIN(100,100-SUMIFS('OWNERSHIP 1%'!$V$2:$V$10000,'OWNERSHIP 1%'!$B$2:$B$10000,$A654,'OWNERSHIP 1%'!$U$2:$U$10000,1))),2),"")</f>
        <v>37.29</v>
      </c>
      <c r="C654" s="27" cm="1">
        <f t="array" ref="C654">IFERROR(ROUND(SUMPRODUCT(('OWNERSHIP 1%'!$B$2:$B$10000=$A654)*('OWNERSHIP 1%'!$U$2:$U$10000=1)*('OWNERSHIP 1%'!$V$2:$V$10000)^2),0),"")</f>
        <v>2595</v>
      </c>
      <c r="D654" s="27">
        <f>IFERROR(ROUND(_xlfn.SINGLE(_xlfn.MAXIFS('OWNERSHIP 1%'!$V$2:$V$10000,'OWNERSHIP 1%'!$B$2:$B$10000,$A654,'OWNERSHIP 1%'!$U$2:$U$10000,1)),2),"")</f>
        <v>50.69</v>
      </c>
      <c r="E654" s="27">
        <f>IFERROR(ROUND(SUMIFS('OWNERSHIP 1%'!$V$2:$V$7159,'OWNERSHIP 1%'!$B$2:$B$7159,$A654,'OWNERSHIP 1%'!$U$2:$U$7159,1,'OWNERSHIP 1%'!$W$2:$W$7159,"&lt;=3"),2),"")</f>
        <v>56.57</v>
      </c>
      <c r="F654" s="27" cm="1">
        <f t="array" ref="F654">IFERROR(SUMPRODUCT(('OWNERSHIP 1%'!$B$2:$B$10000=$A654)*('OWNERSHIP 1%'!$U$2:$U$10000=1)*('OWNERSHIP 1%'!$V$2:$V$10000&gt;=1)),0)</f>
        <v>8</v>
      </c>
      <c r="G654" s="27">
        <f t="shared" si="32"/>
        <v>44</v>
      </c>
      <c r="H654" s="27" t="str">
        <f t="shared" si="33"/>
        <v>Mayoritas</v>
      </c>
      <c r="I654" s="27" t="str">
        <f t="shared" si="34"/>
        <v>Sedang</v>
      </c>
    </row>
    <row r="655" spans="1:9" x14ac:dyDescent="0.25">
      <c r="A655" s="27" t="str">
        <f>" "&amp;'TICKER LIST'!B655</f>
        <v xml:space="preserve"> SMMA</v>
      </c>
      <c r="B655" s="27">
        <f>IFERROR(ROUND(MAX(0,MIN(100,100-SUMIFS('OWNERSHIP 1%'!$V$2:$V$10000,'OWNERSHIP 1%'!$B$2:$B$10000,$A655,'OWNERSHIP 1%'!$U$2:$U$10000,1))),2),"")</f>
        <v>30.33</v>
      </c>
      <c r="C655" s="27" cm="1">
        <f t="array" ref="C655">IFERROR(ROUND(SUMPRODUCT(('OWNERSHIP 1%'!$B$2:$B$10000=$A655)*('OWNERSHIP 1%'!$U$2:$U$10000=1)*('OWNERSHIP 1%'!$V$2:$V$10000)^2),0),"")</f>
        <v>2538</v>
      </c>
      <c r="D655" s="27">
        <f>IFERROR(ROUND(_xlfn.SINGLE(_xlfn.MAXIFS('OWNERSHIP 1%'!$V$2:$V$10000,'OWNERSHIP 1%'!$B$2:$B$10000,$A655,'OWNERSHIP 1%'!$U$2:$U$10000,1)),2),"")</f>
        <v>49.82</v>
      </c>
      <c r="E655" s="27">
        <f>IFERROR(ROUND(SUMIFS('OWNERSHIP 1%'!$V$2:$V$7159,'OWNERSHIP 1%'!$B$2:$B$7159,$A655,'OWNERSHIP 1%'!$U$2:$U$7159,1,'OWNERSHIP 1%'!$W$2:$W$7159,"&lt;=3"),2),"")</f>
        <v>58.27</v>
      </c>
      <c r="F655" s="27" cm="1">
        <f t="array" ref="F655">IFERROR(SUMPRODUCT(('OWNERSHIP 1%'!$B$2:$B$10000=$A655)*('OWNERSHIP 1%'!$U$2:$U$10000=1)*('OWNERSHIP 1%'!$V$2:$V$10000&gt;=1)),0)</f>
        <v>10</v>
      </c>
      <c r="G655" s="27">
        <f t="shared" si="32"/>
        <v>42</v>
      </c>
      <c r="H655" s="27" t="str">
        <f t="shared" si="33"/>
        <v>Moderat</v>
      </c>
      <c r="I655" s="27" t="str">
        <f t="shared" si="34"/>
        <v>Sedang</v>
      </c>
    </row>
    <row r="656" spans="1:9" x14ac:dyDescent="0.25">
      <c r="A656" s="27" t="str">
        <f>" "&amp;'TICKER LIST'!B656</f>
        <v xml:space="preserve"> SMMT</v>
      </c>
      <c r="B656" s="27">
        <f>IFERROR(ROUND(MAX(0,MIN(100,100-SUMIFS('OWNERSHIP 1%'!$V$2:$V$10000,'OWNERSHIP 1%'!$B$2:$B$10000,$A656,'OWNERSHIP 1%'!$U$2:$U$10000,1))),2),"")</f>
        <v>6.26</v>
      </c>
      <c r="C656" s="27" cm="1">
        <f t="array" ref="C656">IFERROR(ROUND(SUMPRODUCT(('OWNERSHIP 1%'!$B$2:$B$10000=$A656)*('OWNERSHIP 1%'!$U$2:$U$10000=1)*('OWNERSHIP 1%'!$V$2:$V$10000)^2),0),"")</f>
        <v>4979</v>
      </c>
      <c r="D656" s="27">
        <f>IFERROR(ROUND(_xlfn.SINGLE(_xlfn.MAXIFS('OWNERSHIP 1%'!$V$2:$V$10000,'OWNERSHIP 1%'!$B$2:$B$10000,$A656,'OWNERSHIP 1%'!$U$2:$U$10000,1)),2),"")</f>
        <v>67.239999999999995</v>
      </c>
      <c r="E656" s="27">
        <f>IFERROR(ROUND(SUMIFS('OWNERSHIP 1%'!$V$2:$V$7159,'OWNERSHIP 1%'!$B$2:$B$7159,$A656,'OWNERSHIP 1%'!$U$2:$U$7159,1,'OWNERSHIP 1%'!$W$2:$W$7159,"&lt;=3"),2),"")</f>
        <v>90.9</v>
      </c>
      <c r="F656" s="27" cm="1">
        <f t="array" ref="F656">IFERROR(SUMPRODUCT(('OWNERSHIP 1%'!$B$2:$B$10000=$A656)*('OWNERSHIP 1%'!$U$2:$U$10000=1)*('OWNERSHIP 1%'!$V$2:$V$10000&gt;=1)),0)</f>
        <v>5</v>
      </c>
      <c r="G656" s="27">
        <f t="shared" si="32"/>
        <v>70</v>
      </c>
      <c r="H656" s="27" t="str">
        <f t="shared" si="33"/>
        <v>Mayoritas</v>
      </c>
      <c r="I656" s="27" t="str">
        <f t="shared" si="34"/>
        <v>Tinggi</v>
      </c>
    </row>
    <row r="657" spans="1:9" x14ac:dyDescent="0.25">
      <c r="A657" s="27" t="str">
        <f>" "&amp;'TICKER LIST'!B657</f>
        <v xml:space="preserve"> SMRA</v>
      </c>
      <c r="B657" s="27">
        <f>IFERROR(ROUND(MAX(0,MIN(100,100-SUMIFS('OWNERSHIP 1%'!$V$2:$V$10000,'OWNERSHIP 1%'!$B$2:$B$10000,$A657,'OWNERSHIP 1%'!$U$2:$U$10000,1))),2),"")</f>
        <v>36.6</v>
      </c>
      <c r="C657" s="27" cm="1">
        <f t="array" ref="C657">IFERROR(ROUND(SUMPRODUCT(('OWNERSHIP 1%'!$B$2:$B$10000=$A657)*('OWNERSHIP 1%'!$U$2:$U$10000=1)*('OWNERSHIP 1%'!$V$2:$V$10000)^2),0),"")</f>
        <v>1421</v>
      </c>
      <c r="D657" s="27">
        <f>IFERROR(ROUND(_xlfn.SINGLE(_xlfn.MAXIFS('OWNERSHIP 1%'!$V$2:$V$10000,'OWNERSHIP 1%'!$B$2:$B$10000,$A657,'OWNERSHIP 1%'!$U$2:$U$10000,1)),2),"")</f>
        <v>36.4</v>
      </c>
      <c r="E657" s="27">
        <f>IFERROR(ROUND(SUMIFS('OWNERSHIP 1%'!$V$2:$V$7159,'OWNERSHIP 1%'!$B$2:$B$7159,$A657,'OWNERSHIP 1%'!$U$2:$U$7159,1,'OWNERSHIP 1%'!$W$2:$W$7159,"&lt;=3"),2),"")</f>
        <v>46.08</v>
      </c>
      <c r="F657" s="27" cm="1">
        <f t="array" ref="F657">IFERROR(SUMPRODUCT(('OWNERSHIP 1%'!$B$2:$B$10000=$A657)*('OWNERSHIP 1%'!$U$2:$U$10000=1)*('OWNERSHIP 1%'!$V$2:$V$10000&gt;=1)),0)</f>
        <v>10</v>
      </c>
      <c r="G657" s="27">
        <f t="shared" si="32"/>
        <v>33</v>
      </c>
      <c r="H657" s="27" t="str">
        <f t="shared" si="33"/>
        <v>Moderat</v>
      </c>
      <c r="I657" s="27" t="str">
        <f t="shared" si="34"/>
        <v>Sedang</v>
      </c>
    </row>
    <row r="658" spans="1:9" x14ac:dyDescent="0.25">
      <c r="A658" s="27" t="str">
        <f>" "&amp;'TICKER LIST'!B658</f>
        <v xml:space="preserve"> SMRU</v>
      </c>
      <c r="B658" s="27">
        <f>IFERROR(ROUND(MAX(0,MIN(100,100-SUMIFS('OWNERSHIP 1%'!$V$2:$V$10000,'OWNERSHIP 1%'!$B$2:$B$10000,$A658,'OWNERSHIP 1%'!$U$2:$U$10000,1))),2),"")</f>
        <v>12.06</v>
      </c>
      <c r="C658" s="27" cm="1">
        <f t="array" ref="C658">IFERROR(ROUND(SUMPRODUCT(('OWNERSHIP 1%'!$B$2:$B$10000=$A658)*('OWNERSHIP 1%'!$U$2:$U$10000=1)*('OWNERSHIP 1%'!$V$2:$V$10000)^2),0),"")</f>
        <v>3082</v>
      </c>
      <c r="D658" s="27">
        <f>IFERROR(ROUND(_xlfn.SINGLE(_xlfn.MAXIFS('OWNERSHIP 1%'!$V$2:$V$10000,'OWNERSHIP 1%'!$B$2:$B$10000,$A658,'OWNERSHIP 1%'!$U$2:$U$10000,1)),2),"")</f>
        <v>52.3</v>
      </c>
      <c r="E658" s="27">
        <f>IFERROR(ROUND(SUMIFS('OWNERSHIP 1%'!$V$2:$V$7159,'OWNERSHIP 1%'!$B$2:$B$7159,$A658,'OWNERSHIP 1%'!$U$2:$U$7159,1,'OWNERSHIP 1%'!$W$2:$W$7159,"&lt;=3"),2),"")</f>
        <v>77.680000000000007</v>
      </c>
      <c r="F658" s="27" cm="1">
        <f t="array" ref="F658">IFERROR(SUMPRODUCT(('OWNERSHIP 1%'!$B$2:$B$10000=$A658)*('OWNERSHIP 1%'!$U$2:$U$10000=1)*('OWNERSHIP 1%'!$V$2:$V$10000&gt;=1)),0)</f>
        <v>9</v>
      </c>
      <c r="G658" s="27">
        <f t="shared" si="32"/>
        <v>53</v>
      </c>
      <c r="H658" s="27" t="str">
        <f t="shared" si="33"/>
        <v>Mayoritas</v>
      </c>
      <c r="I658" s="27" t="str">
        <f t="shared" si="34"/>
        <v>Sedang</v>
      </c>
    </row>
    <row r="659" spans="1:9" x14ac:dyDescent="0.25">
      <c r="A659" s="27" t="str">
        <f>" "&amp;'TICKER LIST'!B659</f>
        <v xml:space="preserve"> SMSM</v>
      </c>
      <c r="B659" s="27">
        <f>IFERROR(ROUND(MAX(0,MIN(100,100-SUMIFS('OWNERSHIP 1%'!$V$2:$V$10000,'OWNERSHIP 1%'!$B$2:$B$10000,$A659,'OWNERSHIP 1%'!$U$2:$U$10000,1))),2),"")</f>
        <v>17.440000000000001</v>
      </c>
      <c r="C659" s="27" cm="1">
        <f t="array" ref="C659">IFERROR(ROUND(SUMPRODUCT(('OWNERSHIP 1%'!$B$2:$B$10000=$A659)*('OWNERSHIP 1%'!$U$2:$U$10000=1)*('OWNERSHIP 1%'!$V$2:$V$10000)^2),0),"")</f>
        <v>2633</v>
      </c>
      <c r="D659" s="27">
        <f>IFERROR(ROUND(_xlfn.SINGLE(_xlfn.MAXIFS('OWNERSHIP 1%'!$V$2:$V$10000,'OWNERSHIP 1%'!$B$2:$B$10000,$A659,'OWNERSHIP 1%'!$U$2:$U$10000,1)),2),"")</f>
        <v>50.54</v>
      </c>
      <c r="E659" s="27">
        <f>IFERROR(ROUND(SUMIFS('OWNERSHIP 1%'!$V$2:$V$7159,'OWNERSHIP 1%'!$B$2:$B$7159,$A659,'OWNERSHIP 1%'!$U$2:$U$7159,1,'OWNERSHIP 1%'!$W$2:$W$7159,"&lt;=3"),2),"")</f>
        <v>57.22</v>
      </c>
      <c r="F659" s="27" cm="1">
        <f t="array" ref="F659">IFERROR(SUMPRODUCT(('OWNERSHIP 1%'!$B$2:$B$10000=$A659)*('OWNERSHIP 1%'!$U$2:$U$10000=1)*('OWNERSHIP 1%'!$V$2:$V$10000&gt;=1)),0)</f>
        <v>15</v>
      </c>
      <c r="G659" s="27">
        <f t="shared" si="32"/>
        <v>37</v>
      </c>
      <c r="H659" s="27" t="str">
        <f t="shared" si="33"/>
        <v>Mayoritas</v>
      </c>
      <c r="I659" s="27" t="str">
        <f t="shared" si="34"/>
        <v>Sedang</v>
      </c>
    </row>
    <row r="660" spans="1:9" x14ac:dyDescent="0.25">
      <c r="A660" s="27" t="str">
        <f>" "&amp;'TICKER LIST'!B660</f>
        <v xml:space="preserve"> SOCI</v>
      </c>
      <c r="B660" s="27">
        <f>IFERROR(ROUND(MAX(0,MIN(100,100-SUMIFS('OWNERSHIP 1%'!$V$2:$V$10000,'OWNERSHIP 1%'!$B$2:$B$10000,$A660,'OWNERSHIP 1%'!$U$2:$U$10000,1))),2),"")</f>
        <v>14.14</v>
      </c>
      <c r="C660" s="27" cm="1">
        <f t="array" ref="C660">IFERROR(ROUND(SUMPRODUCT(('OWNERSHIP 1%'!$B$2:$B$10000=$A660)*('OWNERSHIP 1%'!$U$2:$U$10000=1)*('OWNERSHIP 1%'!$V$2:$V$10000)^2),0),"")</f>
        <v>2526</v>
      </c>
      <c r="D660" s="27">
        <f>IFERROR(ROUND(_xlfn.SINGLE(_xlfn.MAXIFS('OWNERSHIP 1%'!$V$2:$V$10000,'OWNERSHIP 1%'!$B$2:$B$10000,$A660,'OWNERSHIP 1%'!$U$2:$U$10000,1)),2),"")</f>
        <v>35.049999999999997</v>
      </c>
      <c r="E660" s="27">
        <f>IFERROR(ROUND(SUMIFS('OWNERSHIP 1%'!$V$2:$V$7159,'OWNERSHIP 1%'!$B$2:$B$7159,$A660,'OWNERSHIP 1%'!$U$2:$U$7159,1,'OWNERSHIP 1%'!$W$2:$W$7159,"&lt;=3"),2),"")</f>
        <v>75.02</v>
      </c>
      <c r="F660" s="27" cm="1">
        <f t="array" ref="F660">IFERROR(SUMPRODUCT(('OWNERSHIP 1%'!$B$2:$B$10000=$A660)*('OWNERSHIP 1%'!$U$2:$U$10000=1)*('OWNERSHIP 1%'!$V$2:$V$10000&gt;=1)),0)</f>
        <v>6</v>
      </c>
      <c r="G660" s="27">
        <f t="shared" si="32"/>
        <v>52</v>
      </c>
      <c r="H660" s="27" t="str">
        <f t="shared" si="33"/>
        <v>Terkonsentrasi</v>
      </c>
      <c r="I660" s="27" t="str">
        <f t="shared" si="34"/>
        <v>Sedang</v>
      </c>
    </row>
    <row r="661" spans="1:9" x14ac:dyDescent="0.25">
      <c r="A661" s="27" t="str">
        <f>" "&amp;'TICKER LIST'!B661</f>
        <v xml:space="preserve"> SONA</v>
      </c>
      <c r="B661" s="27">
        <f>IFERROR(ROUND(MAX(0,MIN(100,100-SUMIFS('OWNERSHIP 1%'!$V$2:$V$10000,'OWNERSHIP 1%'!$B$2:$B$10000,$A661,'OWNERSHIP 1%'!$U$2:$U$10000,1))),2),"")</f>
        <v>1.55</v>
      </c>
      <c r="C661" s="27" cm="1">
        <f t="array" ref="C661">IFERROR(ROUND(SUMPRODUCT(('OWNERSHIP 1%'!$B$2:$B$10000=$A661)*('OWNERSHIP 1%'!$U$2:$U$10000=1)*('OWNERSHIP 1%'!$V$2:$V$10000)^2),0),"")</f>
        <v>3306</v>
      </c>
      <c r="D661" s="27">
        <f>IFERROR(ROUND(_xlfn.SINGLE(_xlfn.MAXIFS('OWNERSHIP 1%'!$V$2:$V$10000,'OWNERSHIP 1%'!$B$2:$B$10000,$A661,'OWNERSHIP 1%'!$U$2:$U$10000,1)),2),"")</f>
        <v>45.11</v>
      </c>
      <c r="E661" s="27">
        <f>IFERROR(ROUND(SUMIFS('OWNERSHIP 1%'!$V$2:$V$7159,'OWNERSHIP 1%'!$B$2:$B$7159,$A661,'OWNERSHIP 1%'!$U$2:$U$7159,1,'OWNERSHIP 1%'!$W$2:$W$7159,"&lt;=3"),2),"")</f>
        <v>92.46</v>
      </c>
      <c r="F661" s="27" cm="1">
        <f t="array" ref="F661">IFERROR(SUMPRODUCT(('OWNERSHIP 1%'!$B$2:$B$10000=$A661)*('OWNERSHIP 1%'!$U$2:$U$10000=1)*('OWNERSHIP 1%'!$V$2:$V$10000&gt;=1)),0)</f>
        <v>5</v>
      </c>
      <c r="G661" s="27">
        <f t="shared" si="32"/>
        <v>63</v>
      </c>
      <c r="H661" s="27" t="str">
        <f t="shared" si="33"/>
        <v>Terkonsentrasi</v>
      </c>
      <c r="I661" s="27" t="str">
        <f t="shared" si="34"/>
        <v>Tinggi</v>
      </c>
    </row>
    <row r="662" spans="1:9" x14ac:dyDescent="0.25">
      <c r="A662" s="27" t="str">
        <f>" "&amp;'TICKER LIST'!B662</f>
        <v xml:space="preserve"> SPMA</v>
      </c>
      <c r="B662" s="27">
        <f>IFERROR(ROUND(MAX(0,MIN(100,100-SUMIFS('OWNERSHIP 1%'!$V$2:$V$10000,'OWNERSHIP 1%'!$B$2:$B$10000,$A662,'OWNERSHIP 1%'!$U$2:$U$10000,1))),2),"")</f>
        <v>13.22</v>
      </c>
      <c r="C662" s="27" cm="1">
        <f t="array" ref="C662">IFERROR(ROUND(SUMPRODUCT(('OWNERSHIP 1%'!$B$2:$B$10000=$A662)*('OWNERSHIP 1%'!$U$2:$U$10000=1)*('OWNERSHIP 1%'!$V$2:$V$10000)^2),0),"")</f>
        <v>3222</v>
      </c>
      <c r="D662" s="27">
        <f>IFERROR(ROUND(_xlfn.SINGLE(_xlfn.MAXIFS('OWNERSHIP 1%'!$V$2:$V$10000,'OWNERSHIP 1%'!$B$2:$B$10000,$A662,'OWNERSHIP 1%'!$U$2:$U$10000,1)),2),"")</f>
        <v>49.98</v>
      </c>
      <c r="E662" s="27">
        <f>IFERROR(ROUND(SUMIFS('OWNERSHIP 1%'!$V$2:$V$7159,'OWNERSHIP 1%'!$B$2:$B$7159,$A662,'OWNERSHIP 1%'!$U$2:$U$7159,1,'OWNERSHIP 1%'!$W$2:$W$7159,"&lt;=3"),2),"")</f>
        <v>85.31</v>
      </c>
      <c r="F662" s="27" cm="1">
        <f t="array" ref="F662">IFERROR(SUMPRODUCT(('OWNERSHIP 1%'!$B$2:$B$10000=$A662)*('OWNERSHIP 1%'!$U$2:$U$10000=1)*('OWNERSHIP 1%'!$V$2:$V$10000&gt;=1)),0)</f>
        <v>4</v>
      </c>
      <c r="G662" s="27">
        <f t="shared" si="32"/>
        <v>61</v>
      </c>
      <c r="H662" s="27" t="str">
        <f t="shared" si="33"/>
        <v>Terkonsentrasi</v>
      </c>
      <c r="I662" s="27" t="str">
        <f t="shared" si="34"/>
        <v>Tinggi</v>
      </c>
    </row>
    <row r="663" spans="1:9" x14ac:dyDescent="0.25">
      <c r="A663" s="27" t="str">
        <f>" "&amp;'TICKER LIST'!B663</f>
        <v xml:space="preserve"> SQMI</v>
      </c>
      <c r="B663" s="27">
        <f>IFERROR(ROUND(MAX(0,MIN(100,100-SUMIFS('OWNERSHIP 1%'!$V$2:$V$10000,'OWNERSHIP 1%'!$B$2:$B$10000,$A663,'OWNERSHIP 1%'!$U$2:$U$10000,1))),2),"")</f>
        <v>15.19</v>
      </c>
      <c r="C663" s="27" cm="1">
        <f t="array" ref="C663">IFERROR(ROUND(SUMPRODUCT(('OWNERSHIP 1%'!$B$2:$B$10000=$A663)*('OWNERSHIP 1%'!$U$2:$U$10000=1)*('OWNERSHIP 1%'!$V$2:$V$10000)^2),0),"")</f>
        <v>3346</v>
      </c>
      <c r="D663" s="27">
        <f>IFERROR(ROUND(_xlfn.SINGLE(_xlfn.MAXIFS('OWNERSHIP 1%'!$V$2:$V$10000,'OWNERSHIP 1%'!$B$2:$B$10000,$A663,'OWNERSHIP 1%'!$U$2:$U$10000,1)),2),"")</f>
        <v>53.5</v>
      </c>
      <c r="E663" s="27">
        <f>IFERROR(ROUND(SUMIFS('OWNERSHIP 1%'!$V$2:$V$7159,'OWNERSHIP 1%'!$B$2:$B$7159,$A663,'OWNERSHIP 1%'!$U$2:$U$7159,1,'OWNERSHIP 1%'!$W$2:$W$7159,"&lt;=3"),2),"")</f>
        <v>79.760000000000005</v>
      </c>
      <c r="F663" s="27" cm="1">
        <f t="array" ref="F663">IFERROR(SUMPRODUCT(('OWNERSHIP 1%'!$B$2:$B$10000=$A663)*('OWNERSHIP 1%'!$U$2:$U$10000=1)*('OWNERSHIP 1%'!$V$2:$V$10000&gt;=1)),0)</f>
        <v>7</v>
      </c>
      <c r="G663" s="27">
        <f t="shared" si="32"/>
        <v>57</v>
      </c>
      <c r="H663" s="27" t="str">
        <f t="shared" si="33"/>
        <v>Mayoritas</v>
      </c>
      <c r="I663" s="27" t="str">
        <f t="shared" si="34"/>
        <v>Tinggi</v>
      </c>
    </row>
    <row r="664" spans="1:9" x14ac:dyDescent="0.25">
      <c r="A664" s="27" t="str">
        <f>" "&amp;'TICKER LIST'!B664</f>
        <v xml:space="preserve"> SRAJ</v>
      </c>
      <c r="B664" s="27">
        <f>IFERROR(ROUND(MAX(0,MIN(100,100-SUMIFS('OWNERSHIP 1%'!$V$2:$V$10000,'OWNERSHIP 1%'!$B$2:$B$10000,$A664,'OWNERSHIP 1%'!$U$2:$U$10000,1))),2),"")</f>
        <v>4.17</v>
      </c>
      <c r="C664" s="27" cm="1">
        <f t="array" ref="C664">IFERROR(ROUND(SUMPRODUCT(('OWNERSHIP 1%'!$B$2:$B$10000=$A664)*('OWNERSHIP 1%'!$U$2:$U$10000=1)*('OWNERSHIP 1%'!$V$2:$V$10000)^2),0),"")</f>
        <v>3002</v>
      </c>
      <c r="D664" s="27">
        <f>IFERROR(ROUND(_xlfn.SINGLE(_xlfn.MAXIFS('OWNERSHIP 1%'!$V$2:$V$10000,'OWNERSHIP 1%'!$B$2:$B$10000,$A664,'OWNERSHIP 1%'!$U$2:$U$10000,1)),2),"")</f>
        <v>50.27</v>
      </c>
      <c r="E664" s="27">
        <f>IFERROR(ROUND(SUMIFS('OWNERSHIP 1%'!$V$2:$V$7159,'OWNERSHIP 1%'!$B$2:$B$7159,$A664,'OWNERSHIP 1%'!$U$2:$U$7159,1,'OWNERSHIP 1%'!$W$2:$W$7159,"&lt;=3"),2),"")</f>
        <v>76.63</v>
      </c>
      <c r="F664" s="27" cm="1">
        <f t="array" ref="F664">IFERROR(SUMPRODUCT(('OWNERSHIP 1%'!$B$2:$B$10000=$A664)*('OWNERSHIP 1%'!$U$2:$U$10000=1)*('OWNERSHIP 1%'!$V$2:$V$10000&gt;=1)),0)</f>
        <v>8</v>
      </c>
      <c r="G664" s="27">
        <f t="shared" si="32"/>
        <v>53</v>
      </c>
      <c r="H664" s="27" t="str">
        <f t="shared" si="33"/>
        <v>Mayoritas</v>
      </c>
      <c r="I664" s="27" t="str">
        <f t="shared" si="34"/>
        <v>Sedang</v>
      </c>
    </row>
    <row r="665" spans="1:9" x14ac:dyDescent="0.25">
      <c r="A665" s="27" t="str">
        <f>" "&amp;'TICKER LIST'!B665</f>
        <v xml:space="preserve"> SRIL</v>
      </c>
      <c r="B665" s="27">
        <f>IFERROR(ROUND(MAX(0,MIN(100,100-SUMIFS('OWNERSHIP 1%'!$V$2:$V$10000,'OWNERSHIP 1%'!$B$2:$B$10000,$A665,'OWNERSHIP 1%'!$U$2:$U$10000,1))),2),"")</f>
        <v>25.3</v>
      </c>
      <c r="C665" s="27" cm="1">
        <f t="array" ref="C665">IFERROR(ROUND(SUMPRODUCT(('OWNERSHIP 1%'!$B$2:$B$10000=$A665)*('OWNERSHIP 1%'!$U$2:$U$10000=1)*('OWNERSHIP 1%'!$V$2:$V$10000)^2),0),"")</f>
        <v>3543</v>
      </c>
      <c r="D665" s="27">
        <f>IFERROR(ROUND(_xlfn.SINGLE(_xlfn.MAXIFS('OWNERSHIP 1%'!$V$2:$V$10000,'OWNERSHIP 1%'!$B$2:$B$10000,$A665,'OWNERSHIP 1%'!$U$2:$U$10000,1)),2),"")</f>
        <v>59.03</v>
      </c>
      <c r="E665" s="27">
        <f>IFERROR(ROUND(SUMIFS('OWNERSHIP 1%'!$V$2:$V$7159,'OWNERSHIP 1%'!$B$2:$B$7159,$A665,'OWNERSHIP 1%'!$U$2:$U$7159,1,'OWNERSHIP 1%'!$W$2:$W$7159,"&lt;=3"),2),"")</f>
        <v>67.95</v>
      </c>
      <c r="F665" s="27" cm="1">
        <f t="array" ref="F665">IFERROR(SUMPRODUCT(('OWNERSHIP 1%'!$B$2:$B$10000=$A665)*('OWNERSHIP 1%'!$U$2:$U$10000=1)*('OWNERSHIP 1%'!$V$2:$V$10000&gt;=1)),0)</f>
        <v>6</v>
      </c>
      <c r="G665" s="27">
        <f t="shared" si="32"/>
        <v>54</v>
      </c>
      <c r="H665" s="27" t="str">
        <f t="shared" si="33"/>
        <v>Mayoritas</v>
      </c>
      <c r="I665" s="27" t="str">
        <f t="shared" si="34"/>
        <v>Sedang</v>
      </c>
    </row>
    <row r="666" spans="1:9" x14ac:dyDescent="0.25">
      <c r="A666" s="27" t="str">
        <f>" "&amp;'TICKER LIST'!B666</f>
        <v xml:space="preserve"> SRSN</v>
      </c>
      <c r="B666" s="27">
        <f>IFERROR(ROUND(MAX(0,MIN(100,100-SUMIFS('OWNERSHIP 1%'!$V$2:$V$10000,'OWNERSHIP 1%'!$B$2:$B$10000,$A666,'OWNERSHIP 1%'!$U$2:$U$10000,1))),2),"")</f>
        <v>27.46</v>
      </c>
      <c r="C666" s="27" cm="1">
        <f t="array" ref="C666">IFERROR(ROUND(SUMPRODUCT(('OWNERSHIP 1%'!$B$2:$B$10000=$A666)*('OWNERSHIP 1%'!$U$2:$U$10000=1)*('OWNERSHIP 1%'!$V$2:$V$10000)^2),0),"")</f>
        <v>738</v>
      </c>
      <c r="D666" s="27">
        <f>IFERROR(ROUND(_xlfn.SINGLE(_xlfn.MAXIFS('OWNERSHIP 1%'!$V$2:$V$10000,'OWNERSHIP 1%'!$B$2:$B$10000,$A666,'OWNERSHIP 1%'!$U$2:$U$10000,1)),2),"")</f>
        <v>14.15</v>
      </c>
      <c r="E666" s="27">
        <f>IFERROR(ROUND(SUMIFS('OWNERSHIP 1%'!$V$2:$V$7159,'OWNERSHIP 1%'!$B$2:$B$7159,$A666,'OWNERSHIP 1%'!$U$2:$U$7159,1,'OWNERSHIP 1%'!$W$2:$W$7159,"&lt;=3"),2),"")</f>
        <v>38.26</v>
      </c>
      <c r="F666" s="27" cm="1">
        <f t="array" ref="F666">IFERROR(SUMPRODUCT(('OWNERSHIP 1%'!$B$2:$B$10000=$A666)*('OWNERSHIP 1%'!$U$2:$U$10000=1)*('OWNERSHIP 1%'!$V$2:$V$10000&gt;=1)),0)</f>
        <v>11</v>
      </c>
      <c r="G666" s="27">
        <f t="shared" si="32"/>
        <v>26</v>
      </c>
      <c r="H666" s="27" t="str">
        <f t="shared" si="33"/>
        <v>Tersebar</v>
      </c>
      <c r="I666" s="27" t="str">
        <f t="shared" si="34"/>
        <v>Sedang</v>
      </c>
    </row>
    <row r="667" spans="1:9" x14ac:dyDescent="0.25">
      <c r="A667" s="27" t="str">
        <f>" "&amp;'TICKER LIST'!B667</f>
        <v xml:space="preserve"> SRTG</v>
      </c>
      <c r="B667" s="27">
        <f>IFERROR(ROUND(MAX(0,MIN(100,100-SUMIFS('OWNERSHIP 1%'!$V$2:$V$10000,'OWNERSHIP 1%'!$B$2:$B$10000,$A667,'OWNERSHIP 1%'!$U$2:$U$10000,1))),2),"")</f>
        <v>10.44</v>
      </c>
      <c r="C667" s="27" cm="1">
        <f t="array" ref="C667">IFERROR(ROUND(SUMPRODUCT(('OWNERSHIP 1%'!$B$2:$B$10000=$A667)*('OWNERSHIP 1%'!$U$2:$U$10000=1)*('OWNERSHIP 1%'!$V$2:$V$10000)^2),0),"")</f>
        <v>2394</v>
      </c>
      <c r="D667" s="27">
        <f>IFERROR(ROUND(_xlfn.SINGLE(_xlfn.MAXIFS('OWNERSHIP 1%'!$V$2:$V$10000,'OWNERSHIP 1%'!$B$2:$B$10000,$A667,'OWNERSHIP 1%'!$U$2:$U$10000,1)),2),"")</f>
        <v>35.880000000000003</v>
      </c>
      <c r="E667" s="27">
        <f>IFERROR(ROUND(SUMIFS('OWNERSHIP 1%'!$V$2:$V$7159,'OWNERSHIP 1%'!$B$2:$B$7159,$A667,'OWNERSHIP 1%'!$U$2:$U$7159,1,'OWNERSHIP 1%'!$W$2:$W$7159,"&lt;=3"),2),"")</f>
        <v>82.23</v>
      </c>
      <c r="F667" s="27" cm="1">
        <f t="array" ref="F667">IFERROR(SUMPRODUCT(('OWNERSHIP 1%'!$B$2:$B$10000=$A667)*('OWNERSHIP 1%'!$U$2:$U$10000=1)*('OWNERSHIP 1%'!$V$2:$V$10000&gt;=1)),0)</f>
        <v>5</v>
      </c>
      <c r="G667" s="27">
        <f t="shared" si="32"/>
        <v>55</v>
      </c>
      <c r="H667" s="27" t="str">
        <f t="shared" si="33"/>
        <v>Terkonsentrasi</v>
      </c>
      <c r="I667" s="27" t="str">
        <f t="shared" si="34"/>
        <v>Sedang</v>
      </c>
    </row>
    <row r="668" spans="1:9" x14ac:dyDescent="0.25">
      <c r="A668" s="27" t="str">
        <f>" "&amp;'TICKER LIST'!B668</f>
        <v xml:space="preserve"> SSIA</v>
      </c>
      <c r="B668" s="27">
        <f>IFERROR(ROUND(MAX(0,MIN(100,100-SUMIFS('OWNERSHIP 1%'!$V$2:$V$10000,'OWNERSHIP 1%'!$B$2:$B$10000,$A668,'OWNERSHIP 1%'!$U$2:$U$10000,1))),2),"")</f>
        <v>33.799999999999997</v>
      </c>
      <c r="C668" s="27" cm="1">
        <f t="array" ref="C668">IFERROR(ROUND(SUMPRODUCT(('OWNERSHIP 1%'!$B$2:$B$10000=$A668)*('OWNERSHIP 1%'!$U$2:$U$10000=1)*('OWNERSHIP 1%'!$V$2:$V$10000)^2),0),"")</f>
        <v>528</v>
      </c>
      <c r="D668" s="27">
        <f>IFERROR(ROUND(_xlfn.SINGLE(_xlfn.MAXIFS('OWNERSHIP 1%'!$V$2:$V$10000,'OWNERSHIP 1%'!$B$2:$B$10000,$A668,'OWNERSHIP 1%'!$U$2:$U$10000,1)),2),"")</f>
        <v>13.16</v>
      </c>
      <c r="E668" s="27">
        <f>IFERROR(ROUND(SUMIFS('OWNERSHIP 1%'!$V$2:$V$7159,'OWNERSHIP 1%'!$B$2:$B$7159,$A668,'OWNERSHIP 1%'!$U$2:$U$7159,1,'OWNERSHIP 1%'!$W$2:$W$7159,"&lt;=3"),2),"")</f>
        <v>31.92</v>
      </c>
      <c r="F668" s="27" cm="1">
        <f t="array" ref="F668">IFERROR(SUMPRODUCT(('OWNERSHIP 1%'!$B$2:$B$10000=$A668)*('OWNERSHIP 1%'!$U$2:$U$10000=1)*('OWNERSHIP 1%'!$V$2:$V$10000&gt;=1)),0)</f>
        <v>14</v>
      </c>
      <c r="G668" s="27">
        <f t="shared" si="32"/>
        <v>20</v>
      </c>
      <c r="H668" s="27" t="str">
        <f t="shared" si="33"/>
        <v>Tersebar</v>
      </c>
      <c r="I668" s="27" t="str">
        <f t="shared" si="34"/>
        <v>Rendah</v>
      </c>
    </row>
    <row r="669" spans="1:9" x14ac:dyDescent="0.25">
      <c r="A669" s="27" t="str">
        <f>" "&amp;'TICKER LIST'!B669</f>
        <v xml:space="preserve"> SSMS</v>
      </c>
      <c r="B669" s="27">
        <f>IFERROR(ROUND(MAX(0,MIN(100,100-SUMIFS('OWNERSHIP 1%'!$V$2:$V$10000,'OWNERSHIP 1%'!$B$2:$B$10000,$A669,'OWNERSHIP 1%'!$U$2:$U$10000,1))),2),"")</f>
        <v>5.71</v>
      </c>
      <c r="C669" s="27" cm="1">
        <f t="array" ref="C669">IFERROR(ROUND(SUMPRODUCT(('OWNERSHIP 1%'!$B$2:$B$10000=$A669)*('OWNERSHIP 1%'!$U$2:$U$10000=1)*('OWNERSHIP 1%'!$V$2:$V$10000)^2),0),"")</f>
        <v>4459</v>
      </c>
      <c r="D669" s="27">
        <f>IFERROR(ROUND(_xlfn.SINGLE(_xlfn.MAXIFS('OWNERSHIP 1%'!$V$2:$V$10000,'OWNERSHIP 1%'!$B$2:$B$10000,$A669,'OWNERSHIP 1%'!$U$2:$U$10000,1)),2),"")</f>
        <v>65.83</v>
      </c>
      <c r="E669" s="27">
        <f>IFERROR(ROUND(SUMIFS('OWNERSHIP 1%'!$V$2:$V$7159,'OWNERSHIP 1%'!$B$2:$B$7159,$A669,'OWNERSHIP 1%'!$U$2:$U$7159,1,'OWNERSHIP 1%'!$W$2:$W$7159,"&lt;=3"),2),"")</f>
        <v>75.790000000000006</v>
      </c>
      <c r="F669" s="27" cm="1">
        <f t="array" ref="F669">IFERROR(SUMPRODUCT(('OWNERSHIP 1%'!$B$2:$B$10000=$A669)*('OWNERSHIP 1%'!$U$2:$U$10000=1)*('OWNERSHIP 1%'!$V$2:$V$10000&gt;=1)),0)</f>
        <v>8</v>
      </c>
      <c r="G669" s="27">
        <f t="shared" si="32"/>
        <v>59</v>
      </c>
      <c r="H669" s="27" t="str">
        <f t="shared" si="33"/>
        <v>Mayoritas</v>
      </c>
      <c r="I669" s="27" t="str">
        <f t="shared" si="34"/>
        <v>Tinggi</v>
      </c>
    </row>
    <row r="670" spans="1:9" x14ac:dyDescent="0.25">
      <c r="A670" s="27" t="str">
        <f>" "&amp;'TICKER LIST'!B670</f>
        <v xml:space="preserve"> SSTM</v>
      </c>
      <c r="B670" s="27">
        <f>IFERROR(ROUND(MAX(0,MIN(100,100-SUMIFS('OWNERSHIP 1%'!$V$2:$V$10000,'OWNERSHIP 1%'!$B$2:$B$10000,$A670,'OWNERSHIP 1%'!$U$2:$U$10000,1))),2),"")</f>
        <v>7.26</v>
      </c>
      <c r="C670" s="27" cm="1">
        <f t="array" ref="C670">IFERROR(ROUND(SUMPRODUCT(('OWNERSHIP 1%'!$B$2:$B$10000=$A670)*('OWNERSHIP 1%'!$U$2:$U$10000=1)*('OWNERSHIP 1%'!$V$2:$V$10000)^2),0),"")</f>
        <v>3363</v>
      </c>
      <c r="D670" s="27">
        <f>IFERROR(ROUND(_xlfn.SINGLE(_xlfn.MAXIFS('OWNERSHIP 1%'!$V$2:$V$10000,'OWNERSHIP 1%'!$B$2:$B$10000,$A670,'OWNERSHIP 1%'!$U$2:$U$10000,1)),2),"")</f>
        <v>40.99</v>
      </c>
      <c r="E670" s="27">
        <f>IFERROR(ROUND(SUMIFS('OWNERSHIP 1%'!$V$2:$V$7159,'OWNERSHIP 1%'!$B$2:$B$7159,$A670,'OWNERSHIP 1%'!$U$2:$U$7159,1,'OWNERSHIP 1%'!$W$2:$W$7159,"&lt;=3"),2),"")</f>
        <v>83.72</v>
      </c>
      <c r="F670" s="27" cm="1">
        <f t="array" ref="F670">IFERROR(SUMPRODUCT(('OWNERSHIP 1%'!$B$2:$B$10000=$A670)*('OWNERSHIP 1%'!$U$2:$U$10000=1)*('OWNERSHIP 1%'!$V$2:$V$10000&gt;=1)),0)</f>
        <v>9</v>
      </c>
      <c r="G670" s="27">
        <f t="shared" si="32"/>
        <v>56</v>
      </c>
      <c r="H670" s="27" t="str">
        <f t="shared" si="33"/>
        <v>Terkonsentrasi</v>
      </c>
      <c r="I670" s="27" t="str">
        <f t="shared" si="34"/>
        <v>Tinggi</v>
      </c>
    </row>
    <row r="671" spans="1:9" x14ac:dyDescent="0.25">
      <c r="A671" s="27" t="str">
        <f>" "&amp;'TICKER LIST'!B671</f>
        <v xml:space="preserve"> STAR</v>
      </c>
      <c r="B671" s="27">
        <f>IFERROR(ROUND(MAX(0,MIN(100,100-SUMIFS('OWNERSHIP 1%'!$V$2:$V$10000,'OWNERSHIP 1%'!$B$2:$B$10000,$A671,'OWNERSHIP 1%'!$U$2:$U$10000,1))),2),"")</f>
        <v>6.56</v>
      </c>
      <c r="C671" s="27" cm="1">
        <f t="array" ref="C671">IFERROR(ROUND(SUMPRODUCT(('OWNERSHIP 1%'!$B$2:$B$10000=$A671)*('OWNERSHIP 1%'!$U$2:$U$10000=1)*('OWNERSHIP 1%'!$V$2:$V$10000)^2),0),"")</f>
        <v>1275</v>
      </c>
      <c r="D671" s="27">
        <f>IFERROR(ROUND(_xlfn.SINGLE(_xlfn.MAXIFS('OWNERSHIP 1%'!$V$2:$V$10000,'OWNERSHIP 1%'!$B$2:$B$10000,$A671,'OWNERSHIP 1%'!$U$2:$U$10000,1)),2),"")</f>
        <v>32.19</v>
      </c>
      <c r="E671" s="27">
        <f>IFERROR(ROUND(SUMIFS('OWNERSHIP 1%'!$V$2:$V$7159,'OWNERSHIP 1%'!$B$2:$B$7159,$A671,'OWNERSHIP 1%'!$U$2:$U$7159,1,'OWNERSHIP 1%'!$W$2:$W$7159,"&lt;=3"),2),"")</f>
        <v>42.11</v>
      </c>
      <c r="F671" s="27" cm="1">
        <f t="array" ref="F671">IFERROR(SUMPRODUCT(('OWNERSHIP 1%'!$B$2:$B$10000=$A671)*('OWNERSHIP 1%'!$U$2:$U$10000=1)*('OWNERSHIP 1%'!$V$2:$V$10000&gt;=1)),0)</f>
        <v>20</v>
      </c>
      <c r="G671" s="27">
        <f t="shared" si="32"/>
        <v>20</v>
      </c>
      <c r="H671" s="27" t="str">
        <f t="shared" si="33"/>
        <v>Moderat</v>
      </c>
      <c r="I671" s="27" t="str">
        <f t="shared" si="34"/>
        <v>Rendah</v>
      </c>
    </row>
    <row r="672" spans="1:9" x14ac:dyDescent="0.25">
      <c r="A672" s="27" t="str">
        <f>" "&amp;'TICKER LIST'!B672</f>
        <v xml:space="preserve"> STTP</v>
      </c>
      <c r="B672" s="27">
        <f>IFERROR(ROUND(MAX(0,MIN(100,100-SUMIFS('OWNERSHIP 1%'!$V$2:$V$10000,'OWNERSHIP 1%'!$B$2:$B$10000,$A672,'OWNERSHIP 1%'!$U$2:$U$10000,1))),2),"")</f>
        <v>5.1100000000000003</v>
      </c>
      <c r="C672" s="27" cm="1">
        <f t="array" ref="C672">IFERROR(ROUND(SUMPRODUCT(('OWNERSHIP 1%'!$B$2:$B$10000=$A672)*('OWNERSHIP 1%'!$U$2:$U$10000=1)*('OWNERSHIP 1%'!$V$2:$V$10000)^2),0),"")</f>
        <v>3422</v>
      </c>
      <c r="D672" s="27">
        <f>IFERROR(ROUND(_xlfn.SINGLE(_xlfn.MAXIFS('OWNERSHIP 1%'!$V$2:$V$10000,'OWNERSHIP 1%'!$B$2:$B$10000,$A672,'OWNERSHIP 1%'!$U$2:$U$10000,1)),2),"")</f>
        <v>56.76</v>
      </c>
      <c r="E672" s="27">
        <f>IFERROR(ROUND(SUMIFS('OWNERSHIP 1%'!$V$2:$V$7159,'OWNERSHIP 1%'!$B$2:$B$7159,$A672,'OWNERSHIP 1%'!$U$2:$U$7159,1,'OWNERSHIP 1%'!$W$2:$W$7159,"&lt;=3"),2),"")</f>
        <v>70.59</v>
      </c>
      <c r="F672" s="27" cm="1">
        <f t="array" ref="F672">IFERROR(SUMPRODUCT(('OWNERSHIP 1%'!$B$2:$B$10000=$A672)*('OWNERSHIP 1%'!$U$2:$U$10000=1)*('OWNERSHIP 1%'!$V$2:$V$10000&gt;=1)),0)</f>
        <v>10</v>
      </c>
      <c r="G672" s="27">
        <f t="shared" si="32"/>
        <v>51</v>
      </c>
      <c r="H672" s="27" t="str">
        <f t="shared" si="33"/>
        <v>Mayoritas</v>
      </c>
      <c r="I672" s="27" t="str">
        <f t="shared" si="34"/>
        <v>Sedang</v>
      </c>
    </row>
    <row r="673" spans="1:9" x14ac:dyDescent="0.25">
      <c r="A673" s="27" t="str">
        <f>" "&amp;'TICKER LIST'!B673</f>
        <v xml:space="preserve"> SUGI</v>
      </c>
      <c r="B673" s="27">
        <f>IFERROR(ROUND(MAX(0,MIN(100,100-SUMIFS('OWNERSHIP 1%'!$V$2:$V$10000,'OWNERSHIP 1%'!$B$2:$B$10000,$A673,'OWNERSHIP 1%'!$U$2:$U$10000,1))),2),"")</f>
        <v>32.229999999999997</v>
      </c>
      <c r="C673" s="27" cm="1">
        <f t="array" ref="C673">IFERROR(ROUND(SUMPRODUCT(('OWNERSHIP 1%'!$B$2:$B$10000=$A673)*('OWNERSHIP 1%'!$U$2:$U$10000=1)*('OWNERSHIP 1%'!$V$2:$V$10000)^2),0),"")</f>
        <v>401</v>
      </c>
      <c r="D673" s="27">
        <f>IFERROR(ROUND(_xlfn.SINGLE(_xlfn.MAXIFS('OWNERSHIP 1%'!$V$2:$V$10000,'OWNERSHIP 1%'!$B$2:$B$10000,$A673,'OWNERSHIP 1%'!$U$2:$U$10000,1)),2),"")</f>
        <v>11.52</v>
      </c>
      <c r="E673" s="27">
        <f>IFERROR(ROUND(SUMIFS('OWNERSHIP 1%'!$V$2:$V$7159,'OWNERSHIP 1%'!$B$2:$B$7159,$A673,'OWNERSHIP 1%'!$U$2:$U$7159,1,'OWNERSHIP 1%'!$W$2:$W$7159,"&lt;=3"),2),"")</f>
        <v>27.28</v>
      </c>
      <c r="F673" s="27" cm="1">
        <f t="array" ref="F673">IFERROR(SUMPRODUCT(('OWNERSHIP 1%'!$B$2:$B$10000=$A673)*('OWNERSHIP 1%'!$U$2:$U$10000=1)*('OWNERSHIP 1%'!$V$2:$V$10000&gt;=1)),0)</f>
        <v>18</v>
      </c>
      <c r="G673" s="27">
        <f t="shared" si="32"/>
        <v>13</v>
      </c>
      <c r="H673" s="27" t="str">
        <f t="shared" si="33"/>
        <v>Tersebar</v>
      </c>
      <c r="I673" s="27" t="str">
        <f t="shared" si="34"/>
        <v>Rendah</v>
      </c>
    </row>
    <row r="674" spans="1:9" x14ac:dyDescent="0.25">
      <c r="A674" s="27" t="str">
        <f>" "&amp;'TICKER LIST'!B674</f>
        <v xml:space="preserve"> SULI</v>
      </c>
      <c r="B674" s="27">
        <f>IFERROR(ROUND(MAX(0,MIN(100,100-SUMIFS('OWNERSHIP 1%'!$V$2:$V$10000,'OWNERSHIP 1%'!$B$2:$B$10000,$A674,'OWNERSHIP 1%'!$U$2:$U$10000,1))),2),"")</f>
        <v>14.07</v>
      </c>
      <c r="C674" s="27" cm="1">
        <f t="array" ref="C674">IFERROR(ROUND(SUMPRODUCT(('OWNERSHIP 1%'!$B$2:$B$10000=$A674)*('OWNERSHIP 1%'!$U$2:$U$10000=1)*('OWNERSHIP 1%'!$V$2:$V$10000)^2),0),"")</f>
        <v>1642</v>
      </c>
      <c r="D674" s="27">
        <f>IFERROR(ROUND(_xlfn.SINGLE(_xlfn.MAXIFS('OWNERSHIP 1%'!$V$2:$V$10000,'OWNERSHIP 1%'!$B$2:$B$10000,$A674,'OWNERSHIP 1%'!$U$2:$U$10000,1)),2),"")</f>
        <v>35.9</v>
      </c>
      <c r="E674" s="27">
        <f>IFERROR(ROUND(SUMIFS('OWNERSHIP 1%'!$V$2:$V$7159,'OWNERSHIP 1%'!$B$2:$B$7159,$A674,'OWNERSHIP 1%'!$U$2:$U$7159,1,'OWNERSHIP 1%'!$W$2:$W$7159,"&lt;=3"),2),"")</f>
        <v>56.17</v>
      </c>
      <c r="F674" s="27" cm="1">
        <f t="array" ref="F674">IFERROR(SUMPRODUCT(('OWNERSHIP 1%'!$B$2:$B$10000=$A674)*('OWNERSHIP 1%'!$U$2:$U$10000=1)*('OWNERSHIP 1%'!$V$2:$V$10000&gt;=1)),0)</f>
        <v>14</v>
      </c>
      <c r="G674" s="27">
        <f t="shared" si="32"/>
        <v>33</v>
      </c>
      <c r="H674" s="27" t="str">
        <f t="shared" si="33"/>
        <v>Moderat</v>
      </c>
      <c r="I674" s="27" t="str">
        <f t="shared" si="34"/>
        <v>Sedang</v>
      </c>
    </row>
    <row r="675" spans="1:9" x14ac:dyDescent="0.25">
      <c r="A675" s="27" t="str">
        <f>" "&amp;'TICKER LIST'!B675</f>
        <v xml:space="preserve"> SUPR</v>
      </c>
      <c r="B675" s="27">
        <f>IFERROR(ROUND(MAX(0,MIN(100,100-SUMIFS('OWNERSHIP 1%'!$V$2:$V$10000,'OWNERSHIP 1%'!$B$2:$B$10000,$A675,'OWNERSHIP 1%'!$U$2:$U$10000,1))),2),"")</f>
        <v>0.08</v>
      </c>
      <c r="C675" s="27" cm="1">
        <f t="array" ref="C675">IFERROR(ROUND(SUMPRODUCT(('OWNERSHIP 1%'!$B$2:$B$10000=$A675)*('OWNERSHIP 1%'!$U$2:$U$10000=1)*('OWNERSHIP 1%'!$V$2:$V$10000)^2),0),"")</f>
        <v>9480</v>
      </c>
      <c r="D675" s="27">
        <f>IFERROR(ROUND(_xlfn.SINGLE(_xlfn.MAXIFS('OWNERSHIP 1%'!$V$2:$V$10000,'OWNERSHIP 1%'!$B$2:$B$10000,$A675,'OWNERSHIP 1%'!$U$2:$U$10000,1)),2),"")</f>
        <v>97.33</v>
      </c>
      <c r="E675" s="27">
        <f>IFERROR(ROUND(SUMIFS('OWNERSHIP 1%'!$V$2:$V$7159,'OWNERSHIP 1%'!$B$2:$B$7159,$A675,'OWNERSHIP 1%'!$U$2:$U$7159,1,'OWNERSHIP 1%'!$W$2:$W$7159,"&lt;=3"),2),"")</f>
        <v>99.92</v>
      </c>
      <c r="F675" s="27" cm="1">
        <f t="array" ref="F675">IFERROR(SUMPRODUCT(('OWNERSHIP 1%'!$B$2:$B$10000=$A675)*('OWNERSHIP 1%'!$U$2:$U$10000=1)*('OWNERSHIP 1%'!$V$2:$V$10000&gt;=1)),0)</f>
        <v>2</v>
      </c>
      <c r="G675" s="27">
        <f t="shared" si="32"/>
        <v>97</v>
      </c>
      <c r="H675" s="27" t="str">
        <f t="shared" si="33"/>
        <v>Mayoritas</v>
      </c>
      <c r="I675" s="27" t="str">
        <f t="shared" si="34"/>
        <v>Tinggi</v>
      </c>
    </row>
    <row r="676" spans="1:9" x14ac:dyDescent="0.25">
      <c r="A676" s="27" t="str">
        <f>" "&amp;'TICKER LIST'!B676</f>
        <v xml:space="preserve"> TALF</v>
      </c>
      <c r="B676" s="27">
        <f>IFERROR(ROUND(MAX(0,MIN(100,100-SUMIFS('OWNERSHIP 1%'!$V$2:$V$10000,'OWNERSHIP 1%'!$B$2:$B$10000,$A676,'OWNERSHIP 1%'!$U$2:$U$10000,1))),2),"")</f>
        <v>1.4</v>
      </c>
      <c r="C676" s="27" cm="1">
        <f t="array" ref="C676">IFERROR(ROUND(SUMPRODUCT(('OWNERSHIP 1%'!$B$2:$B$10000=$A676)*('OWNERSHIP 1%'!$U$2:$U$10000=1)*('OWNERSHIP 1%'!$V$2:$V$10000)^2),0),"")</f>
        <v>8414</v>
      </c>
      <c r="D676" s="27">
        <f>IFERROR(ROUND(_xlfn.SINGLE(_xlfn.MAXIFS('OWNERSHIP 1%'!$V$2:$V$10000,'OWNERSHIP 1%'!$B$2:$B$10000,$A676,'OWNERSHIP 1%'!$U$2:$U$10000,1)),2),"")</f>
        <v>91.59</v>
      </c>
      <c r="E676" s="27">
        <f>IFERROR(ROUND(SUMIFS('OWNERSHIP 1%'!$V$2:$V$7159,'OWNERSHIP 1%'!$B$2:$B$7159,$A676,'OWNERSHIP 1%'!$U$2:$U$7159,1,'OWNERSHIP 1%'!$W$2:$W$7159,"&lt;=3"),2),"")</f>
        <v>97.52</v>
      </c>
      <c r="F676" s="27" cm="1">
        <f t="array" ref="F676">IFERROR(SUMPRODUCT(('OWNERSHIP 1%'!$B$2:$B$10000=$A676)*('OWNERSHIP 1%'!$U$2:$U$10000=1)*('OWNERSHIP 1%'!$V$2:$V$10000&gt;=1)),0)</f>
        <v>4</v>
      </c>
      <c r="G676" s="27">
        <f t="shared" si="32"/>
        <v>89</v>
      </c>
      <c r="H676" s="27" t="str">
        <f t="shared" si="33"/>
        <v>Mayoritas</v>
      </c>
      <c r="I676" s="27" t="str">
        <f t="shared" si="34"/>
        <v>Tinggi</v>
      </c>
    </row>
    <row r="677" spans="1:9" x14ac:dyDescent="0.25">
      <c r="A677" s="27" t="str">
        <f>" "&amp;'TICKER LIST'!B677</f>
        <v xml:space="preserve"> TARA</v>
      </c>
      <c r="B677" s="27">
        <f>IFERROR(ROUND(MAX(0,MIN(100,100-SUMIFS('OWNERSHIP 1%'!$V$2:$V$10000,'OWNERSHIP 1%'!$B$2:$B$10000,$A677,'OWNERSHIP 1%'!$U$2:$U$10000,1))),2),"")</f>
        <v>10.25</v>
      </c>
      <c r="C677" s="27" cm="1">
        <f t="array" ref="C677">IFERROR(ROUND(SUMPRODUCT(('OWNERSHIP 1%'!$B$2:$B$10000=$A677)*('OWNERSHIP 1%'!$U$2:$U$10000=1)*('OWNERSHIP 1%'!$V$2:$V$10000)^2),0),"")</f>
        <v>578</v>
      </c>
      <c r="D677" s="27">
        <f>IFERROR(ROUND(_xlfn.SINGLE(_xlfn.MAXIFS('OWNERSHIP 1%'!$V$2:$V$10000,'OWNERSHIP 1%'!$B$2:$B$10000,$A677,'OWNERSHIP 1%'!$U$2:$U$10000,1)),2),"")</f>
        <v>15.04</v>
      </c>
      <c r="E677" s="27">
        <f>IFERROR(ROUND(SUMIFS('OWNERSHIP 1%'!$V$2:$V$7159,'OWNERSHIP 1%'!$B$2:$B$7159,$A677,'OWNERSHIP 1%'!$U$2:$U$7159,1,'OWNERSHIP 1%'!$W$2:$W$7159,"&lt;=3"),2),"")</f>
        <v>31.42</v>
      </c>
      <c r="F677" s="27" cm="1">
        <f t="array" ref="F677">IFERROR(SUMPRODUCT(('OWNERSHIP 1%'!$B$2:$B$10000=$A677)*('OWNERSHIP 1%'!$U$2:$U$10000=1)*('OWNERSHIP 1%'!$V$2:$V$10000&gt;=1)),0)</f>
        <v>23</v>
      </c>
      <c r="G677" s="27">
        <f t="shared" si="32"/>
        <v>14</v>
      </c>
      <c r="H677" s="27" t="str">
        <f t="shared" si="33"/>
        <v>Tersebar</v>
      </c>
      <c r="I677" s="27" t="str">
        <f t="shared" si="34"/>
        <v>Rendah</v>
      </c>
    </row>
    <row r="678" spans="1:9" x14ac:dyDescent="0.25">
      <c r="A678" s="27" t="str">
        <f>" "&amp;'TICKER LIST'!B678</f>
        <v xml:space="preserve"> TAXI</v>
      </c>
      <c r="B678" s="27">
        <f>IFERROR(ROUND(MAX(0,MIN(100,100-SUMIFS('OWNERSHIP 1%'!$V$2:$V$10000,'OWNERSHIP 1%'!$B$2:$B$10000,$A678,'OWNERSHIP 1%'!$U$2:$U$10000,1))),2),"")</f>
        <v>78.819999999999993</v>
      </c>
      <c r="C678" s="27" cm="1">
        <f t="array" ref="C678">IFERROR(ROUND(SUMPRODUCT(('OWNERSHIP 1%'!$B$2:$B$10000=$A678)*('OWNERSHIP 1%'!$U$2:$U$10000=1)*('OWNERSHIP 1%'!$V$2:$V$10000)^2),0),"")</f>
        <v>79</v>
      </c>
      <c r="D678" s="27">
        <f>IFERROR(ROUND(_xlfn.SINGLE(_xlfn.MAXIFS('OWNERSHIP 1%'!$V$2:$V$10000,'OWNERSHIP 1%'!$B$2:$B$10000,$A678,'OWNERSHIP 1%'!$U$2:$U$10000,1)),2),"")</f>
        <v>5.81</v>
      </c>
      <c r="E678" s="27">
        <f>IFERROR(ROUND(SUMIFS('OWNERSHIP 1%'!$V$2:$V$7159,'OWNERSHIP 1%'!$B$2:$B$7159,$A678,'OWNERSHIP 1%'!$U$2:$U$7159,1,'OWNERSHIP 1%'!$W$2:$W$7159,"&lt;=3"),2),"")</f>
        <v>14.01</v>
      </c>
      <c r="F678" s="27" cm="1">
        <f t="array" ref="F678">IFERROR(SUMPRODUCT(('OWNERSHIP 1%'!$B$2:$B$10000=$A678)*('OWNERSHIP 1%'!$U$2:$U$10000=1)*('OWNERSHIP 1%'!$V$2:$V$10000&gt;=1)),0)</f>
        <v>8</v>
      </c>
      <c r="G678" s="27">
        <f t="shared" si="32"/>
        <v>18</v>
      </c>
      <c r="H678" s="27" t="str">
        <f t="shared" si="33"/>
        <v>Tersebar</v>
      </c>
      <c r="I678" s="27" t="str">
        <f t="shared" si="34"/>
        <v>Rendah</v>
      </c>
    </row>
    <row r="679" spans="1:9" x14ac:dyDescent="0.25">
      <c r="A679" s="27" t="str">
        <f>" "&amp;'TICKER LIST'!B679</f>
        <v xml:space="preserve"> TBIG</v>
      </c>
      <c r="B679" s="27">
        <f>IFERROR(ROUND(MAX(0,MIN(100,100-SUMIFS('OWNERSHIP 1%'!$V$2:$V$10000,'OWNERSHIP 1%'!$B$2:$B$10000,$A679,'OWNERSHIP 1%'!$U$2:$U$10000,1))),2),"")</f>
        <v>7.21</v>
      </c>
      <c r="C679" s="27" cm="1">
        <f t="array" ref="C679">IFERROR(ROUND(SUMPRODUCT(('OWNERSHIP 1%'!$B$2:$B$10000=$A679)*('OWNERSHIP 1%'!$U$2:$U$10000=1)*('OWNERSHIP 1%'!$V$2:$V$10000)^2),0),"")</f>
        <v>6700</v>
      </c>
      <c r="D679" s="27">
        <f>IFERROR(ROUND(_xlfn.SINGLE(_xlfn.MAXIFS('OWNERSHIP 1%'!$V$2:$V$10000,'OWNERSHIP 1%'!$B$2:$B$10000,$A679,'OWNERSHIP 1%'!$U$2:$U$10000,1)),2),"")</f>
        <v>81.290000000000006</v>
      </c>
      <c r="E679" s="27">
        <f>IFERROR(ROUND(SUMIFS('OWNERSHIP 1%'!$V$2:$V$7159,'OWNERSHIP 1%'!$B$2:$B$7159,$A679,'OWNERSHIP 1%'!$U$2:$U$7159,1,'OWNERSHIP 1%'!$W$2:$W$7159,"&lt;=3"),2),"")</f>
        <v>92.79</v>
      </c>
      <c r="F679" s="27" cm="1">
        <f t="array" ref="F679">IFERROR(SUMPRODUCT(('OWNERSHIP 1%'!$B$2:$B$10000=$A679)*('OWNERSHIP 1%'!$U$2:$U$10000=1)*('OWNERSHIP 1%'!$V$2:$V$10000&gt;=1)),0)</f>
        <v>3</v>
      </c>
      <c r="G679" s="27">
        <f t="shared" si="32"/>
        <v>81</v>
      </c>
      <c r="H679" s="27" t="str">
        <f t="shared" si="33"/>
        <v>Mayoritas</v>
      </c>
      <c r="I679" s="27" t="str">
        <f t="shared" si="34"/>
        <v>Tinggi</v>
      </c>
    </row>
    <row r="680" spans="1:9" x14ac:dyDescent="0.25">
      <c r="A680" s="27" t="str">
        <f>" "&amp;'TICKER LIST'!B680</f>
        <v xml:space="preserve"> TBLA</v>
      </c>
      <c r="B680" s="27">
        <f>IFERROR(ROUND(MAX(0,MIN(100,100-SUMIFS('OWNERSHIP 1%'!$V$2:$V$10000,'OWNERSHIP 1%'!$B$2:$B$10000,$A680,'OWNERSHIP 1%'!$U$2:$U$10000,1))),2),"")</f>
        <v>10.58</v>
      </c>
      <c r="C680" s="27" cm="1">
        <f t="array" ref="C680">IFERROR(ROUND(SUMPRODUCT(('OWNERSHIP 1%'!$B$2:$B$10000=$A680)*('OWNERSHIP 1%'!$U$2:$U$10000=1)*('OWNERSHIP 1%'!$V$2:$V$10000)^2),0),"")</f>
        <v>1895</v>
      </c>
      <c r="D680" s="27">
        <f>IFERROR(ROUND(_xlfn.SINGLE(_xlfn.MAXIFS('OWNERSHIP 1%'!$V$2:$V$10000,'OWNERSHIP 1%'!$B$2:$B$10000,$A680,'OWNERSHIP 1%'!$U$2:$U$10000,1)),2),"")</f>
        <v>32.770000000000003</v>
      </c>
      <c r="E680" s="27">
        <f>IFERROR(ROUND(SUMIFS('OWNERSHIP 1%'!$V$2:$V$7159,'OWNERSHIP 1%'!$B$2:$B$7159,$A680,'OWNERSHIP 1%'!$U$2:$U$7159,1,'OWNERSHIP 1%'!$W$2:$W$7159,"&lt;=3"),2),"")</f>
        <v>64.2</v>
      </c>
      <c r="F680" s="27" cm="1">
        <f t="array" ref="F680">IFERROR(SUMPRODUCT(('OWNERSHIP 1%'!$B$2:$B$10000=$A680)*('OWNERSHIP 1%'!$U$2:$U$10000=1)*('OWNERSHIP 1%'!$V$2:$V$10000&gt;=1)),0)</f>
        <v>11</v>
      </c>
      <c r="G680" s="27">
        <f t="shared" si="32"/>
        <v>40</v>
      </c>
      <c r="H680" s="27" t="str">
        <f t="shared" si="33"/>
        <v>Oligopoli</v>
      </c>
      <c r="I680" s="27" t="str">
        <f t="shared" si="34"/>
        <v>Sedang</v>
      </c>
    </row>
    <row r="681" spans="1:9" x14ac:dyDescent="0.25">
      <c r="A681" s="27" t="str">
        <f>" "&amp;'TICKER LIST'!B681</f>
        <v xml:space="preserve"> TBMS</v>
      </c>
      <c r="B681" s="27">
        <f>IFERROR(ROUND(MAX(0,MIN(100,100-SUMIFS('OWNERSHIP 1%'!$V$2:$V$10000,'OWNERSHIP 1%'!$B$2:$B$10000,$A681,'OWNERSHIP 1%'!$U$2:$U$10000,1))),2),"")</f>
        <v>8.34</v>
      </c>
      <c r="C681" s="27" cm="1">
        <f t="array" ref="C681">IFERROR(ROUND(SUMPRODUCT(('OWNERSHIP 1%'!$B$2:$B$10000=$A681)*('OWNERSHIP 1%'!$U$2:$U$10000=1)*('OWNERSHIP 1%'!$V$2:$V$10000)^2),0),"")</f>
        <v>3050</v>
      </c>
      <c r="D681" s="27">
        <f>IFERROR(ROUND(_xlfn.SINGLE(_xlfn.MAXIFS('OWNERSHIP 1%'!$V$2:$V$10000,'OWNERSHIP 1%'!$B$2:$B$10000,$A681,'OWNERSHIP 1%'!$U$2:$U$10000,1)),2),"")</f>
        <v>42.42</v>
      </c>
      <c r="E681" s="27">
        <f>IFERROR(ROUND(SUMIFS('OWNERSHIP 1%'!$V$2:$V$7159,'OWNERSHIP 1%'!$B$2:$B$7159,$A681,'OWNERSHIP 1%'!$U$2:$U$7159,1,'OWNERSHIP 1%'!$W$2:$W$7159,"&lt;=3"),2),"")</f>
        <v>86.23</v>
      </c>
      <c r="F681" s="27" cm="1">
        <f t="array" ref="F681">IFERROR(SUMPRODUCT(('OWNERSHIP 1%'!$B$2:$B$10000=$A681)*('OWNERSHIP 1%'!$U$2:$U$10000=1)*('OWNERSHIP 1%'!$V$2:$V$10000&gt;=1)),0)</f>
        <v>7</v>
      </c>
      <c r="G681" s="27">
        <f t="shared" si="32"/>
        <v>58</v>
      </c>
      <c r="H681" s="27" t="str">
        <f t="shared" si="33"/>
        <v>Terkonsentrasi</v>
      </c>
      <c r="I681" s="27" t="str">
        <f t="shared" si="34"/>
        <v>Tinggi</v>
      </c>
    </row>
    <row r="682" spans="1:9" x14ac:dyDescent="0.25">
      <c r="A682" s="27" t="str">
        <f>" "&amp;'TICKER LIST'!B682</f>
        <v xml:space="preserve"> TCID</v>
      </c>
      <c r="B682" s="27">
        <f>IFERROR(ROUND(MAX(0,MIN(100,100-SUMIFS('OWNERSHIP 1%'!$V$2:$V$10000,'OWNERSHIP 1%'!$B$2:$B$10000,$A682,'OWNERSHIP 1%'!$U$2:$U$10000,1))),2),"")</f>
        <v>10.33</v>
      </c>
      <c r="C682" s="27" cm="1">
        <f t="array" ref="C682">IFERROR(ROUND(SUMPRODUCT(('OWNERSHIP 1%'!$B$2:$B$10000=$A682)*('OWNERSHIP 1%'!$U$2:$U$10000=1)*('OWNERSHIP 1%'!$V$2:$V$10000)^2),0),"")</f>
        <v>4581</v>
      </c>
      <c r="D682" s="27">
        <f>IFERROR(ROUND(_xlfn.SINGLE(_xlfn.MAXIFS('OWNERSHIP 1%'!$V$2:$V$10000,'OWNERSHIP 1%'!$B$2:$B$10000,$A682,'OWNERSHIP 1%'!$U$2:$U$10000,1)),2),"")</f>
        <v>66.48</v>
      </c>
      <c r="E682" s="27">
        <f>IFERROR(ROUND(SUMIFS('OWNERSHIP 1%'!$V$2:$V$7159,'OWNERSHIP 1%'!$B$2:$B$7159,$A682,'OWNERSHIP 1%'!$U$2:$U$7159,1,'OWNERSHIP 1%'!$W$2:$W$7159,"&lt;=3"),2),"")</f>
        <v>82.44</v>
      </c>
      <c r="F682" s="27" cm="1">
        <f t="array" ref="F682">IFERROR(SUMPRODUCT(('OWNERSHIP 1%'!$B$2:$B$10000=$A682)*('OWNERSHIP 1%'!$U$2:$U$10000=1)*('OWNERSHIP 1%'!$V$2:$V$10000&gt;=1)),0)</f>
        <v>8</v>
      </c>
      <c r="G682" s="27">
        <f t="shared" si="32"/>
        <v>62</v>
      </c>
      <c r="H682" s="27" t="str">
        <f t="shared" si="33"/>
        <v>Mayoritas</v>
      </c>
      <c r="I682" s="27" t="str">
        <f t="shared" si="34"/>
        <v>Tinggi</v>
      </c>
    </row>
    <row r="683" spans="1:9" x14ac:dyDescent="0.25">
      <c r="A683" s="27" t="str">
        <f>" "&amp;'TICKER LIST'!B683</f>
        <v xml:space="preserve"> TELE</v>
      </c>
      <c r="B683" s="27">
        <f>IFERROR(ROUND(MAX(0,MIN(100,100-SUMIFS('OWNERSHIP 1%'!$V$2:$V$10000,'OWNERSHIP 1%'!$B$2:$B$10000,$A683,'OWNERSHIP 1%'!$U$2:$U$10000,1))),2),"")</f>
        <v>19.96</v>
      </c>
      <c r="C683" s="27" cm="1">
        <f t="array" ref="C683">IFERROR(ROUND(SUMPRODUCT(('OWNERSHIP 1%'!$B$2:$B$10000=$A683)*('OWNERSHIP 1%'!$U$2:$U$10000=1)*('OWNERSHIP 1%'!$V$2:$V$10000)^2),0),"")</f>
        <v>2075</v>
      </c>
      <c r="D683" s="27">
        <f>IFERROR(ROUND(_xlfn.SINGLE(_xlfn.MAXIFS('OWNERSHIP 1%'!$V$2:$V$10000,'OWNERSHIP 1%'!$B$2:$B$10000,$A683,'OWNERSHIP 1%'!$U$2:$U$10000,1)),2),"")</f>
        <v>37.32</v>
      </c>
      <c r="E683" s="27">
        <f>IFERROR(ROUND(SUMIFS('OWNERSHIP 1%'!$V$2:$V$7159,'OWNERSHIP 1%'!$B$2:$B$7159,$A683,'OWNERSHIP 1%'!$U$2:$U$7159,1,'OWNERSHIP 1%'!$W$2:$W$7159,"&lt;=3"),2),"")</f>
        <v>69.63</v>
      </c>
      <c r="F683" s="27" cm="1">
        <f t="array" ref="F683">IFERROR(SUMPRODUCT(('OWNERSHIP 1%'!$B$2:$B$10000=$A683)*('OWNERSHIP 1%'!$U$2:$U$10000=1)*('OWNERSHIP 1%'!$V$2:$V$10000&gt;=1)),0)</f>
        <v>6</v>
      </c>
      <c r="G683" s="27">
        <f t="shared" si="32"/>
        <v>48</v>
      </c>
      <c r="H683" s="27" t="str">
        <f t="shared" si="33"/>
        <v>Oligopoli</v>
      </c>
      <c r="I683" s="27" t="str">
        <f t="shared" si="34"/>
        <v>Sedang</v>
      </c>
    </row>
    <row r="684" spans="1:9" x14ac:dyDescent="0.25">
      <c r="A684" s="27" t="str">
        <f>" "&amp;'TICKER LIST'!B684</f>
        <v xml:space="preserve"> TFCO</v>
      </c>
      <c r="B684" s="27">
        <f>IFERROR(ROUND(MAX(0,MIN(100,100-SUMIFS('OWNERSHIP 1%'!$V$2:$V$10000,'OWNERSHIP 1%'!$B$2:$B$10000,$A684,'OWNERSHIP 1%'!$U$2:$U$10000,1))),2),"")</f>
        <v>1.25</v>
      </c>
      <c r="C684" s="27" cm="1">
        <f t="array" ref="C684">IFERROR(ROUND(SUMPRODUCT(('OWNERSHIP 1%'!$B$2:$B$10000=$A684)*('OWNERSHIP 1%'!$U$2:$U$10000=1)*('OWNERSHIP 1%'!$V$2:$V$10000)^2),0),"")</f>
        <v>1829</v>
      </c>
      <c r="D684" s="27">
        <f>IFERROR(ROUND(_xlfn.SINGLE(_xlfn.MAXIFS('OWNERSHIP 1%'!$V$2:$V$10000,'OWNERSHIP 1%'!$B$2:$B$10000,$A684,'OWNERSHIP 1%'!$U$2:$U$10000,1)),2),"")</f>
        <v>33.08</v>
      </c>
      <c r="E684" s="27">
        <f>IFERROR(ROUND(SUMIFS('OWNERSHIP 1%'!$V$2:$V$7159,'OWNERSHIP 1%'!$B$2:$B$7159,$A684,'OWNERSHIP 1%'!$U$2:$U$7159,1,'OWNERSHIP 1%'!$W$2:$W$7159,"&lt;=3"),2),"")</f>
        <v>67.25</v>
      </c>
      <c r="F684" s="27" cm="1">
        <f t="array" ref="F684">IFERROR(SUMPRODUCT(('OWNERSHIP 1%'!$B$2:$B$10000=$A684)*('OWNERSHIP 1%'!$U$2:$U$10000=1)*('OWNERSHIP 1%'!$V$2:$V$10000&gt;=1)),0)</f>
        <v>11</v>
      </c>
      <c r="G684" s="27">
        <f t="shared" si="32"/>
        <v>41</v>
      </c>
      <c r="H684" s="27" t="str">
        <f t="shared" si="33"/>
        <v>Oligopoli</v>
      </c>
      <c r="I684" s="27" t="str">
        <f t="shared" si="34"/>
        <v>Sedang</v>
      </c>
    </row>
    <row r="685" spans="1:9" x14ac:dyDescent="0.25">
      <c r="A685" s="27" t="str">
        <f>" "&amp;'TICKER LIST'!B685</f>
        <v xml:space="preserve"> TGKA</v>
      </c>
      <c r="B685" s="27">
        <f>IFERROR(ROUND(MAX(0,MIN(100,100-SUMIFS('OWNERSHIP 1%'!$V$2:$V$10000,'OWNERSHIP 1%'!$B$2:$B$10000,$A685,'OWNERSHIP 1%'!$U$2:$U$10000,1))),2),"")</f>
        <v>3.18</v>
      </c>
      <c r="C685" s="27" cm="1">
        <f t="array" ref="C685">IFERROR(ROUND(SUMPRODUCT(('OWNERSHIP 1%'!$B$2:$B$10000=$A685)*('OWNERSHIP 1%'!$U$2:$U$10000=1)*('OWNERSHIP 1%'!$V$2:$V$10000)^2),0),"")</f>
        <v>2838</v>
      </c>
      <c r="D685" s="27">
        <f>IFERROR(ROUND(_xlfn.SINGLE(_xlfn.MAXIFS('OWNERSHIP 1%'!$V$2:$V$10000,'OWNERSHIP 1%'!$B$2:$B$10000,$A685,'OWNERSHIP 1%'!$U$2:$U$10000,1)),2),"")</f>
        <v>36.21</v>
      </c>
      <c r="E685" s="27">
        <f>IFERROR(ROUND(SUMIFS('OWNERSHIP 1%'!$V$2:$V$7159,'OWNERSHIP 1%'!$B$2:$B$7159,$A685,'OWNERSHIP 1%'!$U$2:$U$7159,1,'OWNERSHIP 1%'!$W$2:$W$7159,"&lt;=3"),2),"")</f>
        <v>90.9</v>
      </c>
      <c r="F685" s="27" cm="1">
        <f t="array" ref="F685">IFERROR(SUMPRODUCT(('OWNERSHIP 1%'!$B$2:$B$10000=$A685)*('OWNERSHIP 1%'!$U$2:$U$10000=1)*('OWNERSHIP 1%'!$V$2:$V$10000&gt;=1)),0)</f>
        <v>5</v>
      </c>
      <c r="G685" s="27">
        <f t="shared" si="32"/>
        <v>60</v>
      </c>
      <c r="H685" s="27" t="str">
        <f t="shared" si="33"/>
        <v>Terkonsentrasi</v>
      </c>
      <c r="I685" s="27" t="str">
        <f t="shared" si="34"/>
        <v>Tinggi</v>
      </c>
    </row>
    <row r="686" spans="1:9" x14ac:dyDescent="0.25">
      <c r="A686" s="27" t="str">
        <f>" "&amp;'TICKER LIST'!B686</f>
        <v xml:space="preserve"> TIFA</v>
      </c>
      <c r="B686" s="27">
        <f>IFERROR(ROUND(MAX(0,MIN(100,100-SUMIFS('OWNERSHIP 1%'!$V$2:$V$10000,'OWNERSHIP 1%'!$B$2:$B$10000,$A686,'OWNERSHIP 1%'!$U$2:$U$10000,1))),2),"")</f>
        <v>0.39</v>
      </c>
      <c r="C686" s="27" cm="1">
        <f t="array" ref="C686">IFERROR(ROUND(SUMPRODUCT(('OWNERSHIP 1%'!$B$2:$B$10000=$A686)*('OWNERSHIP 1%'!$U$2:$U$10000=1)*('OWNERSHIP 1%'!$V$2:$V$10000)^2),0),"")</f>
        <v>8585</v>
      </c>
      <c r="D686" s="27">
        <f>IFERROR(ROUND(_xlfn.SINGLE(_xlfn.MAXIFS('OWNERSHIP 1%'!$V$2:$V$10000,'OWNERSHIP 1%'!$B$2:$B$10000,$A686,'OWNERSHIP 1%'!$U$2:$U$10000,1)),2),"")</f>
        <v>92.5</v>
      </c>
      <c r="E686" s="27">
        <f>IFERROR(ROUND(SUMIFS('OWNERSHIP 1%'!$V$2:$V$7159,'OWNERSHIP 1%'!$B$2:$B$7159,$A686,'OWNERSHIP 1%'!$U$2:$U$7159,1,'OWNERSHIP 1%'!$W$2:$W$7159,"&lt;=3"),2),"")</f>
        <v>99.61</v>
      </c>
      <c r="F686" s="27" cm="1">
        <f t="array" ref="F686">IFERROR(SUMPRODUCT(('OWNERSHIP 1%'!$B$2:$B$10000=$A686)*('OWNERSHIP 1%'!$U$2:$U$10000=1)*('OWNERSHIP 1%'!$V$2:$V$10000&gt;=1)),0)</f>
        <v>3</v>
      </c>
      <c r="G686" s="27">
        <f t="shared" si="32"/>
        <v>91</v>
      </c>
      <c r="H686" s="27" t="str">
        <f t="shared" si="33"/>
        <v>Mayoritas</v>
      </c>
      <c r="I686" s="27" t="str">
        <f t="shared" si="34"/>
        <v>Tinggi</v>
      </c>
    </row>
    <row r="687" spans="1:9" x14ac:dyDescent="0.25">
      <c r="A687" s="27" t="str">
        <f>" "&amp;'TICKER LIST'!B687</f>
        <v xml:space="preserve"> TINS</v>
      </c>
      <c r="B687" s="27">
        <f>IFERROR(ROUND(MAX(0,MIN(100,100-SUMIFS('OWNERSHIP 1%'!$V$2:$V$10000,'OWNERSHIP 1%'!$B$2:$B$10000,$A687,'OWNERSHIP 1%'!$U$2:$U$10000,1))),2),"")</f>
        <v>31.41</v>
      </c>
      <c r="C687" s="27" cm="1">
        <f t="array" ref="C687">IFERROR(ROUND(SUMPRODUCT(('OWNERSHIP 1%'!$B$2:$B$10000=$A687)*('OWNERSHIP 1%'!$U$2:$U$10000=1)*('OWNERSHIP 1%'!$V$2:$V$10000)^2),0),"")</f>
        <v>4229</v>
      </c>
      <c r="D687" s="27">
        <f>IFERROR(ROUND(_xlfn.SINGLE(_xlfn.MAXIFS('OWNERSHIP 1%'!$V$2:$V$10000,'OWNERSHIP 1%'!$B$2:$B$10000,$A687,'OWNERSHIP 1%'!$U$2:$U$10000,1)),2),"")</f>
        <v>65</v>
      </c>
      <c r="E687" s="27">
        <f>IFERROR(ROUND(SUMIFS('OWNERSHIP 1%'!$V$2:$V$7159,'OWNERSHIP 1%'!$B$2:$B$7159,$A687,'OWNERSHIP 1%'!$U$2:$U$7159,1,'OWNERSHIP 1%'!$W$2:$W$7159,"&lt;=3"),2),"")</f>
        <v>67.569999999999993</v>
      </c>
      <c r="F687" s="27" cm="1">
        <f t="array" ref="F687">IFERROR(SUMPRODUCT(('OWNERSHIP 1%'!$B$2:$B$10000=$A687)*('OWNERSHIP 1%'!$U$2:$U$10000=1)*('OWNERSHIP 1%'!$V$2:$V$10000&gt;=1)),0)</f>
        <v>4</v>
      </c>
      <c r="G687" s="27">
        <f t="shared" si="32"/>
        <v>60</v>
      </c>
      <c r="H687" s="27" t="str">
        <f t="shared" si="33"/>
        <v>Mayoritas</v>
      </c>
      <c r="I687" s="27" t="str">
        <f t="shared" si="34"/>
        <v>Tinggi</v>
      </c>
    </row>
    <row r="688" spans="1:9" x14ac:dyDescent="0.25">
      <c r="A688" s="27" t="str">
        <f>" "&amp;'TICKER LIST'!B688</f>
        <v xml:space="preserve"> TIRA</v>
      </c>
      <c r="B688" s="27">
        <f>IFERROR(ROUND(MAX(0,MIN(100,100-SUMIFS('OWNERSHIP 1%'!$V$2:$V$10000,'OWNERSHIP 1%'!$B$2:$B$10000,$A688,'OWNERSHIP 1%'!$U$2:$U$10000,1))),2),"")</f>
        <v>8.18</v>
      </c>
      <c r="C688" s="27" cm="1">
        <f t="array" ref="C688">IFERROR(ROUND(SUMPRODUCT(('OWNERSHIP 1%'!$B$2:$B$10000=$A688)*('OWNERSHIP 1%'!$U$2:$U$10000=1)*('OWNERSHIP 1%'!$V$2:$V$10000)^2),0),"")</f>
        <v>3174</v>
      </c>
      <c r="D688" s="27">
        <f>IFERROR(ROUND(_xlfn.SINGLE(_xlfn.MAXIFS('OWNERSHIP 1%'!$V$2:$V$10000,'OWNERSHIP 1%'!$B$2:$B$10000,$A688,'OWNERSHIP 1%'!$U$2:$U$10000,1)),2),"")</f>
        <v>48.03</v>
      </c>
      <c r="E688" s="27">
        <f>IFERROR(ROUND(SUMIFS('OWNERSHIP 1%'!$V$2:$V$7159,'OWNERSHIP 1%'!$B$2:$B$7159,$A688,'OWNERSHIP 1%'!$U$2:$U$7159,1,'OWNERSHIP 1%'!$W$2:$W$7159,"&lt;=3"),2),"")</f>
        <v>80.52</v>
      </c>
      <c r="F688" s="27" cm="1">
        <f t="array" ref="F688">IFERROR(SUMPRODUCT(('OWNERSHIP 1%'!$B$2:$B$10000=$A688)*('OWNERSHIP 1%'!$U$2:$U$10000=1)*('OWNERSHIP 1%'!$V$2:$V$10000&gt;=1)),0)</f>
        <v>7</v>
      </c>
      <c r="G688" s="27">
        <f t="shared" si="32"/>
        <v>56</v>
      </c>
      <c r="H688" s="27" t="str">
        <f t="shared" si="33"/>
        <v>Terkonsentrasi</v>
      </c>
      <c r="I688" s="27" t="str">
        <f t="shared" si="34"/>
        <v>Tinggi</v>
      </c>
    </row>
    <row r="689" spans="1:9" x14ac:dyDescent="0.25">
      <c r="A689" s="27" t="str">
        <f>" "&amp;'TICKER LIST'!B689</f>
        <v xml:space="preserve"> TIRT</v>
      </c>
      <c r="B689" s="27">
        <f>IFERROR(ROUND(MAX(0,MIN(100,100-SUMIFS('OWNERSHIP 1%'!$V$2:$V$10000,'OWNERSHIP 1%'!$B$2:$B$10000,$A689,'OWNERSHIP 1%'!$U$2:$U$10000,1))),2),"")</f>
        <v>16.97</v>
      </c>
      <c r="C689" s="27" cm="1">
        <f t="array" ref="C689">IFERROR(ROUND(SUMPRODUCT(('OWNERSHIP 1%'!$B$2:$B$10000=$A689)*('OWNERSHIP 1%'!$U$2:$U$10000=1)*('OWNERSHIP 1%'!$V$2:$V$10000)^2),0),"")</f>
        <v>5135</v>
      </c>
      <c r="D689" s="27">
        <f>IFERROR(ROUND(_xlfn.SINGLE(_xlfn.MAXIFS('OWNERSHIP 1%'!$V$2:$V$10000,'OWNERSHIP 1%'!$B$2:$B$10000,$A689,'OWNERSHIP 1%'!$U$2:$U$10000,1)),2),"")</f>
        <v>71.13</v>
      </c>
      <c r="E689" s="27">
        <f>IFERROR(ROUND(SUMIFS('OWNERSHIP 1%'!$V$2:$V$7159,'OWNERSHIP 1%'!$B$2:$B$7159,$A689,'OWNERSHIP 1%'!$U$2:$U$7159,1,'OWNERSHIP 1%'!$W$2:$W$7159,"&lt;=3"),2),"")</f>
        <v>81.8</v>
      </c>
      <c r="F689" s="27" cm="1">
        <f t="array" ref="F689">IFERROR(SUMPRODUCT(('OWNERSHIP 1%'!$B$2:$B$10000=$A689)*('OWNERSHIP 1%'!$U$2:$U$10000=1)*('OWNERSHIP 1%'!$V$2:$V$10000&gt;=1)),0)</f>
        <v>4</v>
      </c>
      <c r="G689" s="27">
        <f t="shared" si="32"/>
        <v>69</v>
      </c>
      <c r="H689" s="27" t="str">
        <f t="shared" si="33"/>
        <v>Mayoritas</v>
      </c>
      <c r="I689" s="27" t="str">
        <f t="shared" si="34"/>
        <v>Tinggi</v>
      </c>
    </row>
    <row r="690" spans="1:9" x14ac:dyDescent="0.25">
      <c r="A690" s="27" t="str">
        <f>" "&amp;'TICKER LIST'!B690</f>
        <v xml:space="preserve"> TKIM</v>
      </c>
      <c r="B690" s="27">
        <f>IFERROR(ROUND(MAX(0,MIN(100,100-SUMIFS('OWNERSHIP 1%'!$V$2:$V$10000,'OWNERSHIP 1%'!$B$2:$B$10000,$A690,'OWNERSHIP 1%'!$U$2:$U$10000,1))),2),"")</f>
        <v>10.43</v>
      </c>
      <c r="C690" s="27" cm="1">
        <f t="array" ref="C690">IFERROR(ROUND(SUMPRODUCT(('OWNERSHIP 1%'!$B$2:$B$10000=$A690)*('OWNERSHIP 1%'!$U$2:$U$10000=1)*('OWNERSHIP 1%'!$V$2:$V$10000)^2),0),"")</f>
        <v>3676</v>
      </c>
      <c r="D690" s="27">
        <f>IFERROR(ROUND(_xlfn.SINGLE(_xlfn.MAXIFS('OWNERSHIP 1%'!$V$2:$V$10000,'OWNERSHIP 1%'!$B$2:$B$10000,$A690,'OWNERSHIP 1%'!$U$2:$U$10000,1)),2),"")</f>
        <v>59.67</v>
      </c>
      <c r="E690" s="27">
        <f>IFERROR(ROUND(SUMIFS('OWNERSHIP 1%'!$V$2:$V$7159,'OWNERSHIP 1%'!$B$2:$B$7159,$A690,'OWNERSHIP 1%'!$U$2:$U$7159,1,'OWNERSHIP 1%'!$W$2:$W$7159,"&lt;=3"),2),"")</f>
        <v>69.66</v>
      </c>
      <c r="F690" s="27" cm="1">
        <f t="array" ref="F690">IFERROR(SUMPRODUCT(('OWNERSHIP 1%'!$B$2:$B$10000=$A690)*('OWNERSHIP 1%'!$U$2:$U$10000=1)*('OWNERSHIP 1%'!$V$2:$V$10000&gt;=1)),0)</f>
        <v>10</v>
      </c>
      <c r="G690" s="27">
        <f t="shared" si="32"/>
        <v>51</v>
      </c>
      <c r="H690" s="27" t="str">
        <f t="shared" si="33"/>
        <v>Mayoritas</v>
      </c>
      <c r="I690" s="27" t="str">
        <f t="shared" si="34"/>
        <v>Sedang</v>
      </c>
    </row>
    <row r="691" spans="1:9" x14ac:dyDescent="0.25">
      <c r="A691" s="27" t="str">
        <f>" "&amp;'TICKER LIST'!B691</f>
        <v xml:space="preserve"> TLKM</v>
      </c>
      <c r="B691" s="27">
        <f>IFERROR(ROUND(MAX(0,MIN(100,100-SUMIFS('OWNERSHIP 1%'!$V$2:$V$10000,'OWNERSHIP 1%'!$B$2:$B$10000,$A691,'OWNERSHIP 1%'!$U$2:$U$10000,1))),2),"")</f>
        <v>36.71</v>
      </c>
      <c r="C691" s="27" cm="1">
        <f t="array" ref="C691">IFERROR(ROUND(SUMPRODUCT(('OWNERSHIP 1%'!$B$2:$B$10000=$A691)*('OWNERSHIP 1%'!$U$2:$U$10000=1)*('OWNERSHIP 1%'!$V$2:$V$10000)^2),0),"")</f>
        <v>2710</v>
      </c>
      <c r="D691" s="27">
        <f>IFERROR(ROUND(_xlfn.SINGLE(_xlfn.MAXIFS('OWNERSHIP 1%'!$V$2:$V$10000,'OWNERSHIP 1%'!$B$2:$B$10000,$A691,'OWNERSHIP 1%'!$U$2:$U$10000,1)),2),"")</f>
        <v>51.57</v>
      </c>
      <c r="E691" s="27">
        <f>IFERROR(ROUND(SUMIFS('OWNERSHIP 1%'!$V$2:$V$7159,'OWNERSHIP 1%'!$B$2:$B$7159,$A691,'OWNERSHIP 1%'!$U$2:$U$7159,1,'OWNERSHIP 1%'!$W$2:$W$7159,"&lt;=3"),2),"")</f>
        <v>60.28</v>
      </c>
      <c r="F691" s="27" cm="1">
        <f t="array" ref="F691">IFERROR(SUMPRODUCT(('OWNERSHIP 1%'!$B$2:$B$10000=$A691)*('OWNERSHIP 1%'!$U$2:$U$10000=1)*('OWNERSHIP 1%'!$V$2:$V$10000&gt;=1)),0)</f>
        <v>5</v>
      </c>
      <c r="G691" s="27">
        <f t="shared" si="32"/>
        <v>49</v>
      </c>
      <c r="H691" s="27" t="str">
        <f t="shared" si="33"/>
        <v>Mayoritas</v>
      </c>
      <c r="I691" s="27" t="str">
        <f t="shared" si="34"/>
        <v>Sedang</v>
      </c>
    </row>
    <row r="692" spans="1:9" x14ac:dyDescent="0.25">
      <c r="A692" s="27" t="str">
        <f>" "&amp;'TICKER LIST'!B692</f>
        <v xml:space="preserve"> TMAS</v>
      </c>
      <c r="B692" s="27">
        <f>IFERROR(ROUND(MAX(0,MIN(100,100-SUMIFS('OWNERSHIP 1%'!$V$2:$V$10000,'OWNERSHIP 1%'!$B$2:$B$10000,$A692,'OWNERSHIP 1%'!$U$2:$U$10000,1))),2),"")</f>
        <v>6.62</v>
      </c>
      <c r="C692" s="27" cm="1">
        <f t="array" ref="C692">IFERROR(ROUND(SUMPRODUCT(('OWNERSHIP 1%'!$B$2:$B$10000=$A692)*('OWNERSHIP 1%'!$U$2:$U$10000=1)*('OWNERSHIP 1%'!$V$2:$V$10000)^2),0),"")</f>
        <v>7022</v>
      </c>
      <c r="D692" s="27">
        <f>IFERROR(ROUND(_xlfn.SINGLE(_xlfn.MAXIFS('OWNERSHIP 1%'!$V$2:$V$10000,'OWNERSHIP 1%'!$B$2:$B$10000,$A692,'OWNERSHIP 1%'!$U$2:$U$10000,1)),2),"")</f>
        <v>83.66</v>
      </c>
      <c r="E692" s="27">
        <f>IFERROR(ROUND(SUMIFS('OWNERSHIP 1%'!$V$2:$V$7159,'OWNERSHIP 1%'!$B$2:$B$7159,$A692,'OWNERSHIP 1%'!$U$2:$U$7159,1,'OWNERSHIP 1%'!$W$2:$W$7159,"&lt;=3"),2),"")</f>
        <v>89.35</v>
      </c>
      <c r="F692" s="27" cm="1">
        <f t="array" ref="F692">IFERROR(SUMPRODUCT(('OWNERSHIP 1%'!$B$2:$B$10000=$A692)*('OWNERSHIP 1%'!$U$2:$U$10000=1)*('OWNERSHIP 1%'!$V$2:$V$10000&gt;=1)),0)</f>
        <v>6</v>
      </c>
      <c r="G692" s="27">
        <f t="shared" si="32"/>
        <v>78</v>
      </c>
      <c r="H692" s="27" t="str">
        <f t="shared" si="33"/>
        <v>Mayoritas</v>
      </c>
      <c r="I692" s="27" t="str">
        <f t="shared" si="34"/>
        <v>Tinggi</v>
      </c>
    </row>
    <row r="693" spans="1:9" x14ac:dyDescent="0.25">
      <c r="A693" s="27" t="str">
        <f>" "&amp;'TICKER LIST'!B693</f>
        <v xml:space="preserve"> TMPO</v>
      </c>
      <c r="B693" s="27">
        <f>IFERROR(ROUND(MAX(0,MIN(100,100-SUMIFS('OWNERSHIP 1%'!$V$2:$V$10000,'OWNERSHIP 1%'!$B$2:$B$10000,$A693,'OWNERSHIP 1%'!$U$2:$U$10000,1))),2),"")</f>
        <v>17.03</v>
      </c>
      <c r="C693" s="27" cm="1">
        <f t="array" ref="C693">IFERROR(ROUND(SUMPRODUCT(('OWNERSHIP 1%'!$B$2:$B$10000=$A693)*('OWNERSHIP 1%'!$U$2:$U$10000=1)*('OWNERSHIP 1%'!$V$2:$V$10000)^2),0),"")</f>
        <v>1310</v>
      </c>
      <c r="D693" s="27">
        <f>IFERROR(ROUND(_xlfn.SINGLE(_xlfn.MAXIFS('OWNERSHIP 1%'!$V$2:$V$10000,'OWNERSHIP 1%'!$B$2:$B$10000,$A693,'OWNERSHIP 1%'!$U$2:$U$10000,1)),2),"")</f>
        <v>24.28</v>
      </c>
      <c r="E693" s="27">
        <f>IFERROR(ROUND(SUMIFS('OWNERSHIP 1%'!$V$2:$V$7159,'OWNERSHIP 1%'!$B$2:$B$7159,$A693,'OWNERSHIP 1%'!$U$2:$U$7159,1,'OWNERSHIP 1%'!$W$2:$W$7159,"&lt;=3"),2),"")</f>
        <v>57.69</v>
      </c>
      <c r="F693" s="27" cm="1">
        <f t="array" ref="F693">IFERROR(SUMPRODUCT(('OWNERSHIP 1%'!$B$2:$B$10000=$A693)*('OWNERSHIP 1%'!$U$2:$U$10000=1)*('OWNERSHIP 1%'!$V$2:$V$10000&gt;=1)),0)</f>
        <v>9</v>
      </c>
      <c r="G693" s="27">
        <f t="shared" si="32"/>
        <v>38</v>
      </c>
      <c r="H693" s="27" t="str">
        <f t="shared" si="33"/>
        <v>Moderat</v>
      </c>
      <c r="I693" s="27" t="str">
        <f t="shared" si="34"/>
        <v>Sedang</v>
      </c>
    </row>
    <row r="694" spans="1:9" x14ac:dyDescent="0.25">
      <c r="A694" s="27" t="str">
        <f>" "&amp;'TICKER LIST'!B694</f>
        <v xml:space="preserve"> TOBA</v>
      </c>
      <c r="B694" s="27">
        <f>IFERROR(ROUND(MAX(0,MIN(100,100-SUMIFS('OWNERSHIP 1%'!$V$2:$V$10000,'OWNERSHIP 1%'!$B$2:$B$10000,$A694,'OWNERSHIP 1%'!$U$2:$U$10000,1))),2),"")</f>
        <v>23.17</v>
      </c>
      <c r="C694" s="27" cm="1">
        <f t="array" ref="C694">IFERROR(ROUND(SUMPRODUCT(('OWNERSHIP 1%'!$B$2:$B$10000=$A694)*('OWNERSHIP 1%'!$U$2:$U$10000=1)*('OWNERSHIP 1%'!$V$2:$V$10000)^2),0),"")</f>
        <v>3675</v>
      </c>
      <c r="D694" s="27">
        <f>IFERROR(ROUND(_xlfn.SINGLE(_xlfn.MAXIFS('OWNERSHIP 1%'!$V$2:$V$10000,'OWNERSHIP 1%'!$B$2:$B$10000,$A694,'OWNERSHIP 1%'!$U$2:$U$10000,1)),2),"")</f>
        <v>59.9</v>
      </c>
      <c r="E694" s="27">
        <f>IFERROR(ROUND(SUMIFS('OWNERSHIP 1%'!$V$2:$V$7159,'OWNERSHIP 1%'!$B$2:$B$7159,$A694,'OWNERSHIP 1%'!$U$2:$U$7159,1,'OWNERSHIP 1%'!$W$2:$W$7159,"&lt;=3"),2),"")</f>
        <v>71.739999999999995</v>
      </c>
      <c r="F694" s="27" cm="1">
        <f t="array" ref="F694">IFERROR(SUMPRODUCT(('OWNERSHIP 1%'!$B$2:$B$10000=$A694)*('OWNERSHIP 1%'!$U$2:$U$10000=1)*('OWNERSHIP 1%'!$V$2:$V$10000&gt;=1)),0)</f>
        <v>6</v>
      </c>
      <c r="G694" s="27">
        <f t="shared" si="32"/>
        <v>56</v>
      </c>
      <c r="H694" s="27" t="str">
        <f t="shared" si="33"/>
        <v>Mayoritas</v>
      </c>
      <c r="I694" s="27" t="str">
        <f t="shared" si="34"/>
        <v>Tinggi</v>
      </c>
    </row>
    <row r="695" spans="1:9" x14ac:dyDescent="0.25">
      <c r="A695" s="27" t="str">
        <f>" "&amp;'TICKER LIST'!B695</f>
        <v xml:space="preserve"> TOTL</v>
      </c>
      <c r="B695" s="27">
        <f>IFERROR(ROUND(MAX(0,MIN(100,100-SUMIFS('OWNERSHIP 1%'!$V$2:$V$10000,'OWNERSHIP 1%'!$B$2:$B$10000,$A695,'OWNERSHIP 1%'!$U$2:$U$10000,1))),2),"")</f>
        <v>22.8</v>
      </c>
      <c r="C695" s="27" cm="1">
        <f t="array" ref="C695">IFERROR(ROUND(SUMPRODUCT(('OWNERSHIP 1%'!$B$2:$B$10000=$A695)*('OWNERSHIP 1%'!$U$2:$U$10000=1)*('OWNERSHIP 1%'!$V$2:$V$10000)^2),0),"")</f>
        <v>3340</v>
      </c>
      <c r="D695" s="27">
        <f>IFERROR(ROUND(_xlfn.SINGLE(_xlfn.MAXIFS('OWNERSHIP 1%'!$V$2:$V$10000,'OWNERSHIP 1%'!$B$2:$B$10000,$A695,'OWNERSHIP 1%'!$U$2:$U$10000,1)),2),"")</f>
        <v>56.5</v>
      </c>
      <c r="E695" s="27">
        <f>IFERROR(ROUND(SUMIFS('OWNERSHIP 1%'!$V$2:$V$7159,'OWNERSHIP 1%'!$B$2:$B$7159,$A695,'OWNERSHIP 1%'!$U$2:$U$7159,1,'OWNERSHIP 1%'!$W$2:$W$7159,"&lt;=3"),2),"")</f>
        <v>70.790000000000006</v>
      </c>
      <c r="F695" s="27" cm="1">
        <f t="array" ref="F695">IFERROR(SUMPRODUCT(('OWNERSHIP 1%'!$B$2:$B$10000=$A695)*('OWNERSHIP 1%'!$U$2:$U$10000=1)*('OWNERSHIP 1%'!$V$2:$V$10000&gt;=1)),0)</f>
        <v>6</v>
      </c>
      <c r="G695" s="27">
        <f t="shared" si="32"/>
        <v>55</v>
      </c>
      <c r="H695" s="27" t="str">
        <f t="shared" si="33"/>
        <v>Mayoritas</v>
      </c>
      <c r="I695" s="27" t="str">
        <f t="shared" si="34"/>
        <v>Sedang</v>
      </c>
    </row>
    <row r="696" spans="1:9" x14ac:dyDescent="0.25">
      <c r="A696" s="27" t="str">
        <f>" "&amp;'TICKER LIST'!B696</f>
        <v xml:space="preserve"> TOTO</v>
      </c>
      <c r="B696" s="27">
        <f>IFERROR(ROUND(MAX(0,MIN(100,100-SUMIFS('OWNERSHIP 1%'!$V$2:$V$10000,'OWNERSHIP 1%'!$B$2:$B$10000,$A696,'OWNERSHIP 1%'!$U$2:$U$10000,1))),2),"")</f>
        <v>8.83</v>
      </c>
      <c r="C696" s="27" cm="1">
        <f t="array" ref="C696">IFERROR(ROUND(SUMPRODUCT(('OWNERSHIP 1%'!$B$2:$B$10000=$A696)*('OWNERSHIP 1%'!$U$2:$U$10000=1)*('OWNERSHIP 1%'!$V$2:$V$10000)^2),0),"")</f>
        <v>2785</v>
      </c>
      <c r="D696" s="27">
        <f>IFERROR(ROUND(_xlfn.SINGLE(_xlfn.MAXIFS('OWNERSHIP 1%'!$V$2:$V$10000,'OWNERSHIP 1%'!$B$2:$B$10000,$A696,'OWNERSHIP 1%'!$U$2:$U$10000,1)),2),"")</f>
        <v>36.6</v>
      </c>
      <c r="E696" s="27">
        <f>IFERROR(ROUND(SUMIFS('OWNERSHIP 1%'!$V$2:$V$7159,'OWNERSHIP 1%'!$B$2:$B$7159,$A696,'OWNERSHIP 1%'!$U$2:$U$7159,1,'OWNERSHIP 1%'!$W$2:$W$7159,"&lt;=3"),2),"")</f>
        <v>90.09</v>
      </c>
      <c r="F696" s="27" cm="1">
        <f t="array" ref="F696">IFERROR(SUMPRODUCT(('OWNERSHIP 1%'!$B$2:$B$10000=$A696)*('OWNERSHIP 1%'!$U$2:$U$10000=1)*('OWNERSHIP 1%'!$V$2:$V$10000&gt;=1)),0)</f>
        <v>4</v>
      </c>
      <c r="G696" s="27">
        <f t="shared" si="32"/>
        <v>61</v>
      </c>
      <c r="H696" s="27" t="str">
        <f t="shared" si="33"/>
        <v>Terkonsentrasi</v>
      </c>
      <c r="I696" s="27" t="str">
        <f t="shared" si="34"/>
        <v>Tinggi</v>
      </c>
    </row>
    <row r="697" spans="1:9" x14ac:dyDescent="0.25">
      <c r="A697" s="27" t="str">
        <f>" "&amp;'TICKER LIST'!B697</f>
        <v xml:space="preserve"> TOWR</v>
      </c>
      <c r="B697" s="27">
        <f>IFERROR(ROUND(MAX(0,MIN(100,100-SUMIFS('OWNERSHIP 1%'!$V$2:$V$10000,'OWNERSHIP 1%'!$B$2:$B$10000,$A697,'OWNERSHIP 1%'!$U$2:$U$10000,1))),2),"")</f>
        <v>20.21</v>
      </c>
      <c r="C697" s="27" cm="1">
        <f t="array" ref="C697">IFERROR(ROUND(SUMPRODUCT(('OWNERSHIP 1%'!$B$2:$B$10000=$A697)*('OWNERSHIP 1%'!$U$2:$U$10000=1)*('OWNERSHIP 1%'!$V$2:$V$10000)^2),0),"")</f>
        <v>2497</v>
      </c>
      <c r="D697" s="27">
        <f>IFERROR(ROUND(_xlfn.SINGLE(_xlfn.MAXIFS('OWNERSHIP 1%'!$V$2:$V$10000,'OWNERSHIP 1%'!$B$2:$B$10000,$A697,'OWNERSHIP 1%'!$U$2:$U$10000,1)),2),"")</f>
        <v>45.29</v>
      </c>
      <c r="E697" s="27">
        <f>IFERROR(ROUND(SUMIFS('OWNERSHIP 1%'!$V$2:$V$7159,'OWNERSHIP 1%'!$B$2:$B$7159,$A697,'OWNERSHIP 1%'!$U$2:$U$7159,1,'OWNERSHIP 1%'!$W$2:$W$7159,"&lt;=3"),2),"")</f>
        <v>70.569999999999993</v>
      </c>
      <c r="F697" s="27" cm="1">
        <f t="array" ref="F697">IFERROR(SUMPRODUCT(('OWNERSHIP 1%'!$B$2:$B$10000=$A697)*('OWNERSHIP 1%'!$U$2:$U$10000=1)*('OWNERSHIP 1%'!$V$2:$V$10000&gt;=1)),0)</f>
        <v>8</v>
      </c>
      <c r="G697" s="27">
        <f t="shared" si="32"/>
        <v>49</v>
      </c>
      <c r="H697" s="27" t="str">
        <f t="shared" si="33"/>
        <v>Terkonsentrasi</v>
      </c>
      <c r="I697" s="27" t="str">
        <f t="shared" si="34"/>
        <v>Sedang</v>
      </c>
    </row>
    <row r="698" spans="1:9" x14ac:dyDescent="0.25">
      <c r="A698" s="27" t="str">
        <f>" "&amp;'TICKER LIST'!B698</f>
        <v xml:space="preserve"> TPIA</v>
      </c>
      <c r="B698" s="27">
        <f>IFERROR(ROUND(MAX(0,MIN(100,100-SUMIFS('OWNERSHIP 1%'!$V$2:$V$10000,'OWNERSHIP 1%'!$B$2:$B$10000,$A698,'OWNERSHIP 1%'!$U$2:$U$10000,1))),2),"")</f>
        <v>20.72</v>
      </c>
      <c r="C698" s="27" cm="1">
        <f t="array" ref="C698">IFERROR(ROUND(SUMPRODUCT(('OWNERSHIP 1%'!$B$2:$B$10000=$A698)*('OWNERSHIP 1%'!$U$2:$U$10000=1)*('OWNERSHIP 1%'!$V$2:$V$10000)^2),0),"")</f>
        <v>1737</v>
      </c>
      <c r="D698" s="27">
        <f>IFERROR(ROUND(_xlfn.SINGLE(_xlfn.MAXIFS('OWNERSHIP 1%'!$V$2:$V$10000,'OWNERSHIP 1%'!$B$2:$B$10000,$A698,'OWNERSHIP 1%'!$U$2:$U$10000,1)),2),"")</f>
        <v>34.630000000000003</v>
      </c>
      <c r="E698" s="27">
        <f>IFERROR(ROUND(SUMIFS('OWNERSHIP 1%'!$V$2:$V$7159,'OWNERSHIP 1%'!$B$2:$B$7159,$A698,'OWNERSHIP 1%'!$U$2:$U$7159,1,'OWNERSHIP 1%'!$W$2:$W$7159,"&lt;=3"),2),"")</f>
        <v>65.34</v>
      </c>
      <c r="F698" s="27" cm="1">
        <f t="array" ref="F698">IFERROR(SUMPRODUCT(('OWNERSHIP 1%'!$B$2:$B$10000=$A698)*('OWNERSHIP 1%'!$U$2:$U$10000=1)*('OWNERSHIP 1%'!$V$2:$V$10000&gt;=1)),0)</f>
        <v>6</v>
      </c>
      <c r="G698" s="27">
        <f t="shared" si="32"/>
        <v>45</v>
      </c>
      <c r="H698" s="27" t="str">
        <f t="shared" si="33"/>
        <v>Oligopoli</v>
      </c>
      <c r="I698" s="27" t="str">
        <f t="shared" si="34"/>
        <v>Sedang</v>
      </c>
    </row>
    <row r="699" spans="1:9" x14ac:dyDescent="0.25">
      <c r="A699" s="27" t="str">
        <f>" "&amp;'TICKER LIST'!B699</f>
        <v xml:space="preserve"> TPMA</v>
      </c>
      <c r="B699" s="27">
        <f>IFERROR(ROUND(MAX(0,MIN(100,100-SUMIFS('OWNERSHIP 1%'!$V$2:$V$10000,'OWNERSHIP 1%'!$B$2:$B$10000,$A699,'OWNERSHIP 1%'!$U$2:$U$10000,1))),2),"")</f>
        <v>25.43</v>
      </c>
      <c r="C699" s="27" cm="1">
        <f t="array" ref="C699">IFERROR(ROUND(SUMPRODUCT(('OWNERSHIP 1%'!$B$2:$B$10000=$A699)*('OWNERSHIP 1%'!$U$2:$U$10000=1)*('OWNERSHIP 1%'!$V$2:$V$10000)^2),0),"")</f>
        <v>2824</v>
      </c>
      <c r="D699" s="27">
        <f>IFERROR(ROUND(_xlfn.SINGLE(_xlfn.MAXIFS('OWNERSHIP 1%'!$V$2:$V$10000,'OWNERSHIP 1%'!$B$2:$B$10000,$A699,'OWNERSHIP 1%'!$U$2:$U$10000,1)),2),"")</f>
        <v>52.04</v>
      </c>
      <c r="E699" s="27">
        <f>IFERROR(ROUND(SUMIFS('OWNERSHIP 1%'!$V$2:$V$7159,'OWNERSHIP 1%'!$B$2:$B$7159,$A699,'OWNERSHIP 1%'!$U$2:$U$7159,1,'OWNERSHIP 1%'!$W$2:$W$7159,"&lt;=3"),2),"")</f>
        <v>64.650000000000006</v>
      </c>
      <c r="F699" s="27" cm="1">
        <f t="array" ref="F699">IFERROR(SUMPRODUCT(('OWNERSHIP 1%'!$B$2:$B$10000=$A699)*('OWNERSHIP 1%'!$U$2:$U$10000=1)*('OWNERSHIP 1%'!$V$2:$V$10000&gt;=1)),0)</f>
        <v>8</v>
      </c>
      <c r="G699" s="27">
        <f t="shared" si="32"/>
        <v>48</v>
      </c>
      <c r="H699" s="27" t="str">
        <f t="shared" si="33"/>
        <v>Mayoritas</v>
      </c>
      <c r="I699" s="27" t="str">
        <f t="shared" si="34"/>
        <v>Sedang</v>
      </c>
    </row>
    <row r="700" spans="1:9" x14ac:dyDescent="0.25">
      <c r="A700" s="27" t="str">
        <f>" "&amp;'TICKER LIST'!B700</f>
        <v xml:space="preserve"> TRAM</v>
      </c>
      <c r="B700" s="27">
        <f>IFERROR(ROUND(MAX(0,MIN(100,100-SUMIFS('OWNERSHIP 1%'!$V$2:$V$10000,'OWNERSHIP 1%'!$B$2:$B$10000,$A700,'OWNERSHIP 1%'!$U$2:$U$10000,1))),2),"")</f>
        <v>22.4</v>
      </c>
      <c r="C700" s="27" cm="1">
        <f t="array" ref="C700">IFERROR(ROUND(SUMPRODUCT(('OWNERSHIP 1%'!$B$2:$B$10000=$A700)*('OWNERSHIP 1%'!$U$2:$U$10000=1)*('OWNERSHIP 1%'!$V$2:$V$10000)^2),0),"")</f>
        <v>2339</v>
      </c>
      <c r="D700" s="27">
        <f>IFERROR(ROUND(_xlfn.SINGLE(_xlfn.MAXIFS('OWNERSHIP 1%'!$V$2:$V$10000,'OWNERSHIP 1%'!$B$2:$B$10000,$A700,'OWNERSHIP 1%'!$U$2:$U$10000,1)),2),"")</f>
        <v>47.14</v>
      </c>
      <c r="E700" s="27">
        <f>IFERROR(ROUND(SUMIFS('OWNERSHIP 1%'!$V$2:$V$7159,'OWNERSHIP 1%'!$B$2:$B$7159,$A700,'OWNERSHIP 1%'!$U$2:$U$7159,1,'OWNERSHIP 1%'!$W$2:$W$7159,"&lt;=3"),2),"")</f>
        <v>58.27</v>
      </c>
      <c r="F700" s="27" cm="1">
        <f t="array" ref="F700">IFERROR(SUMPRODUCT(('OWNERSHIP 1%'!$B$2:$B$10000=$A700)*('OWNERSHIP 1%'!$U$2:$U$10000=1)*('OWNERSHIP 1%'!$V$2:$V$10000&gt;=1)),0)</f>
        <v>12</v>
      </c>
      <c r="G700" s="27">
        <f t="shared" si="32"/>
        <v>39</v>
      </c>
      <c r="H700" s="27" t="str">
        <f t="shared" si="33"/>
        <v>Moderat</v>
      </c>
      <c r="I700" s="27" t="str">
        <f t="shared" si="34"/>
        <v>Sedang</v>
      </c>
    </row>
    <row r="701" spans="1:9" x14ac:dyDescent="0.25">
      <c r="A701" s="27" t="str">
        <f>" "&amp;'TICKER LIST'!B701</f>
        <v xml:space="preserve"> TRIL</v>
      </c>
      <c r="B701" s="27">
        <f>IFERROR(ROUND(MAX(0,MIN(100,100-SUMIFS('OWNERSHIP 1%'!$V$2:$V$10000,'OWNERSHIP 1%'!$B$2:$B$10000,$A701,'OWNERSHIP 1%'!$U$2:$U$10000,1))),2),"")</f>
        <v>17.829999999999998</v>
      </c>
      <c r="C701" s="27" cm="1">
        <f t="array" ref="C701">IFERROR(ROUND(SUMPRODUCT(('OWNERSHIP 1%'!$B$2:$B$10000=$A701)*('OWNERSHIP 1%'!$U$2:$U$10000=1)*('OWNERSHIP 1%'!$V$2:$V$10000)^2),0),"")</f>
        <v>3545</v>
      </c>
      <c r="D701" s="27">
        <f>IFERROR(ROUND(_xlfn.SINGLE(_xlfn.MAXIFS('OWNERSHIP 1%'!$V$2:$V$10000,'OWNERSHIP 1%'!$B$2:$B$10000,$A701,'OWNERSHIP 1%'!$U$2:$U$10000,1)),2),"")</f>
        <v>57.54</v>
      </c>
      <c r="E701" s="27">
        <f>IFERROR(ROUND(SUMIFS('OWNERSHIP 1%'!$V$2:$V$7159,'OWNERSHIP 1%'!$B$2:$B$7159,$A701,'OWNERSHIP 1%'!$U$2:$U$7159,1,'OWNERSHIP 1%'!$W$2:$W$7159,"&lt;=3"),2),"")</f>
        <v>75.98</v>
      </c>
      <c r="F701" s="27" cm="1">
        <f t="array" ref="F701">IFERROR(SUMPRODUCT(('OWNERSHIP 1%'!$B$2:$B$10000=$A701)*('OWNERSHIP 1%'!$U$2:$U$10000=1)*('OWNERSHIP 1%'!$V$2:$V$10000&gt;=1)),0)</f>
        <v>7</v>
      </c>
      <c r="G701" s="27">
        <f t="shared" si="32"/>
        <v>56</v>
      </c>
      <c r="H701" s="27" t="str">
        <f t="shared" si="33"/>
        <v>Mayoritas</v>
      </c>
      <c r="I701" s="27" t="str">
        <f t="shared" si="34"/>
        <v>Tinggi</v>
      </c>
    </row>
    <row r="702" spans="1:9" x14ac:dyDescent="0.25">
      <c r="A702" s="27" t="str">
        <f>" "&amp;'TICKER LIST'!B702</f>
        <v xml:space="preserve"> TRIM</v>
      </c>
      <c r="B702" s="27">
        <f>IFERROR(ROUND(MAX(0,MIN(100,100-SUMIFS('OWNERSHIP 1%'!$V$2:$V$10000,'OWNERSHIP 1%'!$B$2:$B$10000,$A702,'OWNERSHIP 1%'!$U$2:$U$10000,1))),2),"")</f>
        <v>8.6199999999999992</v>
      </c>
      <c r="C702" s="27" cm="1">
        <f t="array" ref="C702">IFERROR(ROUND(SUMPRODUCT(('OWNERSHIP 1%'!$B$2:$B$10000=$A702)*('OWNERSHIP 1%'!$U$2:$U$10000=1)*('OWNERSHIP 1%'!$V$2:$V$10000)^2),0),"")</f>
        <v>1463</v>
      </c>
      <c r="D702" s="27">
        <f>IFERROR(ROUND(_xlfn.SINGLE(_xlfn.MAXIFS('OWNERSHIP 1%'!$V$2:$V$10000,'OWNERSHIP 1%'!$B$2:$B$10000,$A702,'OWNERSHIP 1%'!$U$2:$U$10000,1)),2),"")</f>
        <v>34.68</v>
      </c>
      <c r="E702" s="27">
        <f>IFERROR(ROUND(SUMIFS('OWNERSHIP 1%'!$V$2:$V$7159,'OWNERSHIP 1%'!$B$2:$B$7159,$A702,'OWNERSHIP 1%'!$U$2:$U$7159,1,'OWNERSHIP 1%'!$W$2:$W$7159,"&lt;=3"),2),"")</f>
        <v>48.35</v>
      </c>
      <c r="F702" s="27" cm="1">
        <f t="array" ref="F702">IFERROR(SUMPRODUCT(('OWNERSHIP 1%'!$B$2:$B$10000=$A702)*('OWNERSHIP 1%'!$U$2:$U$10000=1)*('OWNERSHIP 1%'!$V$2:$V$10000&gt;=1)),0)</f>
        <v>17</v>
      </c>
      <c r="G702" s="27">
        <f t="shared" si="32"/>
        <v>27</v>
      </c>
      <c r="H702" s="27" t="str">
        <f t="shared" si="33"/>
        <v>Moderat</v>
      </c>
      <c r="I702" s="27" t="str">
        <f t="shared" si="34"/>
        <v>Sedang</v>
      </c>
    </row>
    <row r="703" spans="1:9" x14ac:dyDescent="0.25">
      <c r="A703" s="27" t="str">
        <f>" "&amp;'TICKER LIST'!B703</f>
        <v xml:space="preserve"> TRIO</v>
      </c>
      <c r="B703" s="27">
        <f>IFERROR(ROUND(MAX(0,MIN(100,100-SUMIFS('OWNERSHIP 1%'!$V$2:$V$10000,'OWNERSHIP 1%'!$B$2:$B$10000,$A703,'OWNERSHIP 1%'!$U$2:$U$10000,1))),2),"")</f>
        <v>1.99</v>
      </c>
      <c r="C703" s="27" cm="1">
        <f t="array" ref="C703">IFERROR(ROUND(SUMPRODUCT(('OWNERSHIP 1%'!$B$2:$B$10000=$A703)*('OWNERSHIP 1%'!$U$2:$U$10000=1)*('OWNERSHIP 1%'!$V$2:$V$10000)^2),0),"")</f>
        <v>2433</v>
      </c>
      <c r="D703" s="27">
        <f>IFERROR(ROUND(_xlfn.SINGLE(_xlfn.MAXIFS('OWNERSHIP 1%'!$V$2:$V$10000,'OWNERSHIP 1%'!$B$2:$B$10000,$A703,'OWNERSHIP 1%'!$U$2:$U$10000,1)),2),"")</f>
        <v>38.25</v>
      </c>
      <c r="E703" s="27">
        <f>IFERROR(ROUND(SUMIFS('OWNERSHIP 1%'!$V$2:$V$7159,'OWNERSHIP 1%'!$B$2:$B$7159,$A703,'OWNERSHIP 1%'!$U$2:$U$7159,1,'OWNERSHIP 1%'!$W$2:$W$7159,"&lt;=3"),2),"")</f>
        <v>76.75</v>
      </c>
      <c r="F703" s="27" cm="1">
        <f t="array" ref="F703">IFERROR(SUMPRODUCT(('OWNERSHIP 1%'!$B$2:$B$10000=$A703)*('OWNERSHIP 1%'!$U$2:$U$10000=1)*('OWNERSHIP 1%'!$V$2:$V$10000&gt;=1)),0)</f>
        <v>8</v>
      </c>
      <c r="G703" s="27">
        <f t="shared" si="32"/>
        <v>50</v>
      </c>
      <c r="H703" s="27" t="str">
        <f t="shared" si="33"/>
        <v>Terkonsentrasi</v>
      </c>
      <c r="I703" s="27" t="str">
        <f t="shared" si="34"/>
        <v>Sedang</v>
      </c>
    </row>
    <row r="704" spans="1:9" x14ac:dyDescent="0.25">
      <c r="A704" s="27" t="str">
        <f>" "&amp;'TICKER LIST'!B704</f>
        <v xml:space="preserve"> TRIS</v>
      </c>
      <c r="B704" s="27">
        <f>IFERROR(ROUND(MAX(0,MIN(100,100-SUMIFS('OWNERSHIP 1%'!$V$2:$V$10000,'OWNERSHIP 1%'!$B$2:$B$10000,$A704,'OWNERSHIP 1%'!$U$2:$U$10000,1))),2),"")</f>
        <v>4.4400000000000004</v>
      </c>
      <c r="C704" s="27" cm="1">
        <f t="array" ref="C704">IFERROR(ROUND(SUMPRODUCT(('OWNERSHIP 1%'!$B$2:$B$10000=$A704)*('OWNERSHIP 1%'!$U$2:$U$10000=1)*('OWNERSHIP 1%'!$V$2:$V$10000)^2),0),"")</f>
        <v>1968</v>
      </c>
      <c r="D704" s="27">
        <f>IFERROR(ROUND(_xlfn.SINGLE(_xlfn.MAXIFS('OWNERSHIP 1%'!$V$2:$V$10000,'OWNERSHIP 1%'!$B$2:$B$10000,$A704,'OWNERSHIP 1%'!$U$2:$U$10000,1)),2),"")</f>
        <v>27.28</v>
      </c>
      <c r="E704" s="27">
        <f>IFERROR(ROUND(SUMIFS('OWNERSHIP 1%'!$V$2:$V$7159,'OWNERSHIP 1%'!$B$2:$B$7159,$A704,'OWNERSHIP 1%'!$U$2:$U$7159,1,'OWNERSHIP 1%'!$W$2:$W$7159,"&lt;=3"),2),"")</f>
        <v>74.72</v>
      </c>
      <c r="F704" s="27" cm="1">
        <f t="array" ref="F704">IFERROR(SUMPRODUCT(('OWNERSHIP 1%'!$B$2:$B$10000=$A704)*('OWNERSHIP 1%'!$U$2:$U$10000=1)*('OWNERSHIP 1%'!$V$2:$V$10000&gt;=1)),0)</f>
        <v>11</v>
      </c>
      <c r="G704" s="27">
        <f t="shared" si="32"/>
        <v>44</v>
      </c>
      <c r="H704" s="27" t="str">
        <f t="shared" si="33"/>
        <v>Terkonsentrasi</v>
      </c>
      <c r="I704" s="27" t="str">
        <f t="shared" si="34"/>
        <v>Sedang</v>
      </c>
    </row>
    <row r="705" spans="1:9" x14ac:dyDescent="0.25">
      <c r="A705" s="27" t="str">
        <f>" "&amp;'TICKER LIST'!B705</f>
        <v xml:space="preserve"> TRST</v>
      </c>
      <c r="B705" s="27">
        <f>IFERROR(ROUND(MAX(0,MIN(100,100-SUMIFS('OWNERSHIP 1%'!$V$2:$V$10000,'OWNERSHIP 1%'!$B$2:$B$10000,$A705,'OWNERSHIP 1%'!$U$2:$U$10000,1))),2),"")</f>
        <v>11.21</v>
      </c>
      <c r="C705" s="27" cm="1">
        <f t="array" ref="C705">IFERROR(ROUND(SUMPRODUCT(('OWNERSHIP 1%'!$B$2:$B$10000=$A705)*('OWNERSHIP 1%'!$U$2:$U$10000=1)*('OWNERSHIP 1%'!$V$2:$V$10000)^2),0),"")</f>
        <v>1242</v>
      </c>
      <c r="D705" s="27">
        <f>IFERROR(ROUND(_xlfn.SINGLE(_xlfn.MAXIFS('OWNERSHIP 1%'!$V$2:$V$10000,'OWNERSHIP 1%'!$B$2:$B$10000,$A705,'OWNERSHIP 1%'!$U$2:$U$10000,1)),2),"")</f>
        <v>26.71</v>
      </c>
      <c r="E705" s="27">
        <f>IFERROR(ROUND(SUMIFS('OWNERSHIP 1%'!$V$2:$V$7159,'OWNERSHIP 1%'!$B$2:$B$7159,$A705,'OWNERSHIP 1%'!$U$2:$U$7159,1,'OWNERSHIP 1%'!$W$2:$W$7159,"&lt;=3"),2),"")</f>
        <v>52.33</v>
      </c>
      <c r="F705" s="27" cm="1">
        <f t="array" ref="F705">IFERROR(SUMPRODUCT(('OWNERSHIP 1%'!$B$2:$B$10000=$A705)*('OWNERSHIP 1%'!$U$2:$U$10000=1)*('OWNERSHIP 1%'!$V$2:$V$10000&gt;=1)),0)</f>
        <v>14</v>
      </c>
      <c r="G705" s="27">
        <f t="shared" si="32"/>
        <v>30</v>
      </c>
      <c r="H705" s="27" t="str">
        <f t="shared" si="33"/>
        <v>Moderat</v>
      </c>
      <c r="I705" s="27" t="str">
        <f t="shared" si="34"/>
        <v>Sedang</v>
      </c>
    </row>
    <row r="706" spans="1:9" x14ac:dyDescent="0.25">
      <c r="A706" s="27" t="str">
        <f>" "&amp;'TICKER LIST'!B706</f>
        <v xml:space="preserve"> TRUS</v>
      </c>
      <c r="B706" s="27">
        <f>IFERROR(ROUND(MAX(0,MIN(100,100-SUMIFS('OWNERSHIP 1%'!$V$2:$V$10000,'OWNERSHIP 1%'!$B$2:$B$10000,$A706,'OWNERSHIP 1%'!$U$2:$U$10000,1))),2),"")</f>
        <v>2.76</v>
      </c>
      <c r="C706" s="27" cm="1">
        <f t="array" ref="C706">IFERROR(ROUND(SUMPRODUCT(('OWNERSHIP 1%'!$B$2:$B$10000=$A706)*('OWNERSHIP 1%'!$U$2:$U$10000=1)*('OWNERSHIP 1%'!$V$2:$V$10000)^2),0),"")</f>
        <v>1914</v>
      </c>
      <c r="D706" s="27">
        <f>IFERROR(ROUND(_xlfn.SINGLE(_xlfn.MAXIFS('OWNERSHIP 1%'!$V$2:$V$10000,'OWNERSHIP 1%'!$B$2:$B$10000,$A706,'OWNERSHIP 1%'!$U$2:$U$10000,1)),2),"")</f>
        <v>30</v>
      </c>
      <c r="E706" s="27">
        <f>IFERROR(ROUND(SUMIFS('OWNERSHIP 1%'!$V$2:$V$7159,'OWNERSHIP 1%'!$B$2:$B$7159,$A706,'OWNERSHIP 1%'!$U$2:$U$7159,1,'OWNERSHIP 1%'!$W$2:$W$7159,"&lt;=3"),2),"")</f>
        <v>67.319999999999993</v>
      </c>
      <c r="F706" s="27" cm="1">
        <f t="array" ref="F706">IFERROR(SUMPRODUCT(('OWNERSHIP 1%'!$B$2:$B$10000=$A706)*('OWNERSHIP 1%'!$U$2:$U$10000=1)*('OWNERSHIP 1%'!$V$2:$V$10000&gt;=1)),0)</f>
        <v>10</v>
      </c>
      <c r="G706" s="27">
        <f t="shared" si="32"/>
        <v>43</v>
      </c>
      <c r="H706" s="27" t="str">
        <f t="shared" si="33"/>
        <v>Oligopoli</v>
      </c>
      <c r="I706" s="27" t="str">
        <f t="shared" si="34"/>
        <v>Sedang</v>
      </c>
    </row>
    <row r="707" spans="1:9" x14ac:dyDescent="0.25">
      <c r="A707" s="27" t="str">
        <f>" "&amp;'TICKER LIST'!B707</f>
        <v xml:space="preserve"> TSPC</v>
      </c>
      <c r="B707" s="27">
        <f>IFERROR(ROUND(MAX(0,MIN(100,100-SUMIFS('OWNERSHIP 1%'!$V$2:$V$10000,'OWNERSHIP 1%'!$B$2:$B$10000,$A707,'OWNERSHIP 1%'!$U$2:$U$10000,1))),2),"")</f>
        <v>8.94</v>
      </c>
      <c r="C707" s="27" cm="1">
        <f t="array" ref="C707">IFERROR(ROUND(SUMPRODUCT(('OWNERSHIP 1%'!$B$2:$B$10000=$A707)*('OWNERSHIP 1%'!$U$2:$U$10000=1)*('OWNERSHIP 1%'!$V$2:$V$10000)^2),0),"")</f>
        <v>8292</v>
      </c>
      <c r="D707" s="27">
        <f>IFERROR(ROUND(_xlfn.SINGLE(_xlfn.MAXIFS('OWNERSHIP 1%'!$V$2:$V$10000,'OWNERSHIP 1%'!$B$2:$B$10000,$A707,'OWNERSHIP 1%'!$U$2:$U$10000,1)),2),"")</f>
        <v>91.06</v>
      </c>
      <c r="E707" s="27">
        <f>IFERROR(ROUND(SUMIFS('OWNERSHIP 1%'!$V$2:$V$7159,'OWNERSHIP 1%'!$B$2:$B$7159,$A707,'OWNERSHIP 1%'!$U$2:$U$7159,1,'OWNERSHIP 1%'!$W$2:$W$7159,"&lt;=3"),2),"")</f>
        <v>91.06</v>
      </c>
      <c r="F707" s="27" cm="1">
        <f t="array" ref="F707">IFERROR(SUMPRODUCT(('OWNERSHIP 1%'!$B$2:$B$10000=$A707)*('OWNERSHIP 1%'!$U$2:$U$10000=1)*('OWNERSHIP 1%'!$V$2:$V$10000&gt;=1)),0)</f>
        <v>1</v>
      </c>
      <c r="G707" s="27">
        <f t="shared" ref="G707:G770" si="35">IFERROR(ROUND(((C707/10000)*0.45+(E707/100)*0.35+IF(F707=0,0,MAX(0,MIN(1,(20-F707)/19)))*0.2)*100,0),"")</f>
        <v>89</v>
      </c>
      <c r="H707" s="27" t="str">
        <f t="shared" ref="H707:H770" si="36">IF(B707="","",IF(D707&gt;=50,"Mayoritas",IF(E707&gt;=70,"Terkonsentrasi",IF(E707&gt;=60,"Oligopoli",IF(E707&lt;=40,"Tersebar","Moderat")))))</f>
        <v>Mayoritas</v>
      </c>
      <c r="I707" s="27" t="str">
        <f t="shared" ref="I707:I770" si="37">IF(G707="","",IF(G707&lt;=25,"Rendah",IF(G707&lt;=55,"Sedang","Tinggi")))</f>
        <v>Tinggi</v>
      </c>
    </row>
    <row r="708" spans="1:9" x14ac:dyDescent="0.25">
      <c r="A708" s="27" t="str">
        <f>" "&amp;'TICKER LIST'!B708</f>
        <v xml:space="preserve"> ULTJ</v>
      </c>
      <c r="B708" s="27">
        <f>IFERROR(ROUND(MAX(0,MIN(100,100-SUMIFS('OWNERSHIP 1%'!$V$2:$V$10000,'OWNERSHIP 1%'!$B$2:$B$10000,$A708,'OWNERSHIP 1%'!$U$2:$U$10000,1))),2),"")</f>
        <v>10.44</v>
      </c>
      <c r="C708" s="27" cm="1">
        <f t="array" ref="C708">IFERROR(ROUND(SUMPRODUCT(('OWNERSHIP 1%'!$B$2:$B$10000=$A708)*('OWNERSHIP 1%'!$U$2:$U$10000=1)*('OWNERSHIP 1%'!$V$2:$V$10000)^2),0),"")</f>
        <v>3429</v>
      </c>
      <c r="D708" s="27">
        <f>IFERROR(ROUND(_xlfn.SINGLE(_xlfn.MAXIFS('OWNERSHIP 1%'!$V$2:$V$10000,'OWNERSHIP 1%'!$B$2:$B$10000,$A708,'OWNERSHIP 1%'!$U$2:$U$10000,1)),2),"")</f>
        <v>53.17</v>
      </c>
      <c r="E708" s="27">
        <f>IFERROR(ROUND(SUMIFS('OWNERSHIP 1%'!$V$2:$V$7159,'OWNERSHIP 1%'!$B$2:$B$7159,$A708,'OWNERSHIP 1%'!$U$2:$U$7159,1,'OWNERSHIP 1%'!$W$2:$W$7159,"&lt;=3"),2),"")</f>
        <v>80.56</v>
      </c>
      <c r="F708" s="27" cm="1">
        <f t="array" ref="F708">IFERROR(SUMPRODUCT(('OWNERSHIP 1%'!$B$2:$B$10000=$A708)*('OWNERSHIP 1%'!$U$2:$U$10000=1)*('OWNERSHIP 1%'!$V$2:$V$10000&gt;=1)),0)</f>
        <v>7</v>
      </c>
      <c r="G708" s="27">
        <f t="shared" si="35"/>
        <v>57</v>
      </c>
      <c r="H708" s="27" t="str">
        <f t="shared" si="36"/>
        <v>Mayoritas</v>
      </c>
      <c r="I708" s="27" t="str">
        <f t="shared" si="37"/>
        <v>Tinggi</v>
      </c>
    </row>
    <row r="709" spans="1:9" x14ac:dyDescent="0.25">
      <c r="A709" s="27" t="str">
        <f>" "&amp;'TICKER LIST'!B709</f>
        <v xml:space="preserve"> UNIC</v>
      </c>
      <c r="B709" s="27">
        <f>IFERROR(ROUND(MAX(0,MIN(100,100-SUMIFS('OWNERSHIP 1%'!$V$2:$V$10000,'OWNERSHIP 1%'!$B$2:$B$10000,$A709,'OWNERSHIP 1%'!$U$2:$U$10000,1))),2),"")</f>
        <v>2.57</v>
      </c>
      <c r="C709" s="27" cm="1">
        <f t="array" ref="C709">IFERROR(ROUND(SUMPRODUCT(('OWNERSHIP 1%'!$B$2:$B$10000=$A709)*('OWNERSHIP 1%'!$U$2:$U$10000=1)*('OWNERSHIP 1%'!$V$2:$V$10000)^2),0),"")</f>
        <v>1707</v>
      </c>
      <c r="D709" s="27">
        <f>IFERROR(ROUND(_xlfn.SINGLE(_xlfn.MAXIFS('OWNERSHIP 1%'!$V$2:$V$10000,'OWNERSHIP 1%'!$B$2:$B$10000,$A709,'OWNERSHIP 1%'!$U$2:$U$10000,1)),2),"")</f>
        <v>36.35</v>
      </c>
      <c r="E709" s="27">
        <f>IFERROR(ROUND(SUMIFS('OWNERSHIP 1%'!$V$2:$V$7159,'OWNERSHIP 1%'!$B$2:$B$7159,$A709,'OWNERSHIP 1%'!$U$2:$U$7159,1,'OWNERSHIP 1%'!$W$2:$W$7159,"&lt;=3"),2),"")</f>
        <v>58.08</v>
      </c>
      <c r="F709" s="27" cm="1">
        <f t="array" ref="F709">IFERROR(SUMPRODUCT(('OWNERSHIP 1%'!$B$2:$B$10000=$A709)*('OWNERSHIP 1%'!$U$2:$U$10000=1)*('OWNERSHIP 1%'!$V$2:$V$10000&gt;=1)),0)</f>
        <v>15</v>
      </c>
      <c r="G709" s="27">
        <f t="shared" si="35"/>
        <v>33</v>
      </c>
      <c r="H709" s="27" t="str">
        <f t="shared" si="36"/>
        <v>Moderat</v>
      </c>
      <c r="I709" s="27" t="str">
        <f t="shared" si="37"/>
        <v>Sedang</v>
      </c>
    </row>
    <row r="710" spans="1:9" x14ac:dyDescent="0.25">
      <c r="A710" s="27" t="str">
        <f>" "&amp;'TICKER LIST'!B710</f>
        <v xml:space="preserve"> UNIT</v>
      </c>
      <c r="B710" s="27">
        <f>IFERROR(ROUND(MAX(0,MIN(100,100-SUMIFS('OWNERSHIP 1%'!$V$2:$V$10000,'OWNERSHIP 1%'!$B$2:$B$10000,$A710,'OWNERSHIP 1%'!$U$2:$U$10000,1))),2),"")</f>
        <v>14.74</v>
      </c>
      <c r="C710" s="27" cm="1">
        <f t="array" ref="C710">IFERROR(ROUND(SUMPRODUCT(('OWNERSHIP 1%'!$B$2:$B$10000=$A710)*('OWNERSHIP 1%'!$U$2:$U$10000=1)*('OWNERSHIP 1%'!$V$2:$V$10000)^2),0),"")</f>
        <v>787</v>
      </c>
      <c r="D710" s="27">
        <f>IFERROR(ROUND(_xlfn.SINGLE(_xlfn.MAXIFS('OWNERSHIP 1%'!$V$2:$V$10000,'OWNERSHIP 1%'!$B$2:$B$10000,$A710,'OWNERSHIP 1%'!$U$2:$U$10000,1)),2),"")</f>
        <v>21.78</v>
      </c>
      <c r="E710" s="27">
        <f>IFERROR(ROUND(SUMIFS('OWNERSHIP 1%'!$V$2:$V$7159,'OWNERSHIP 1%'!$B$2:$B$7159,$A710,'OWNERSHIP 1%'!$U$2:$U$7159,1,'OWNERSHIP 1%'!$W$2:$W$7159,"&lt;=3"),2),"")</f>
        <v>34.36</v>
      </c>
      <c r="F710" s="27" cm="1">
        <f t="array" ref="F710">IFERROR(SUMPRODUCT(('OWNERSHIP 1%'!$B$2:$B$10000=$A710)*('OWNERSHIP 1%'!$U$2:$U$10000=1)*('OWNERSHIP 1%'!$V$2:$V$10000&gt;=1)),0)</f>
        <v>16</v>
      </c>
      <c r="G710" s="27">
        <f t="shared" si="35"/>
        <v>20</v>
      </c>
      <c r="H710" s="27" t="str">
        <f t="shared" si="36"/>
        <v>Tersebar</v>
      </c>
      <c r="I710" s="27" t="str">
        <f t="shared" si="37"/>
        <v>Rendah</v>
      </c>
    </row>
    <row r="711" spans="1:9" x14ac:dyDescent="0.25">
      <c r="A711" s="27" t="str">
        <f>" "&amp;'TICKER LIST'!B711</f>
        <v xml:space="preserve"> UNSP</v>
      </c>
      <c r="B711" s="27">
        <f>IFERROR(ROUND(MAX(0,MIN(100,100-SUMIFS('OWNERSHIP 1%'!$V$2:$V$10000,'OWNERSHIP 1%'!$B$2:$B$10000,$A711,'OWNERSHIP 1%'!$U$2:$U$10000,1))),2),"")</f>
        <v>9.3699999999999992</v>
      </c>
      <c r="C711" s="27" cm="1">
        <f t="array" ref="C711">IFERROR(ROUND(SUMPRODUCT(('OWNERSHIP 1%'!$B$2:$B$10000=$A711)*('OWNERSHIP 1%'!$U$2:$U$10000=1)*('OWNERSHIP 1%'!$V$2:$V$10000)^2),0),"")</f>
        <v>3461</v>
      </c>
      <c r="D711" s="27">
        <f>IFERROR(ROUND(_xlfn.SINGLE(_xlfn.MAXIFS('OWNERSHIP 1%'!$V$2:$V$10000,'OWNERSHIP 1%'!$B$2:$B$10000,$A711,'OWNERSHIP 1%'!$U$2:$U$10000,1)),2),"")</f>
        <v>55.64</v>
      </c>
      <c r="E711" s="27">
        <f>IFERROR(ROUND(SUMIFS('OWNERSHIP 1%'!$V$2:$V$7159,'OWNERSHIP 1%'!$B$2:$B$7159,$A711,'OWNERSHIP 1%'!$U$2:$U$7159,1,'OWNERSHIP 1%'!$W$2:$W$7159,"&lt;=3"),2),"")</f>
        <v>78.53</v>
      </c>
      <c r="F711" s="27" cm="1">
        <f t="array" ref="F711">IFERROR(SUMPRODUCT(('OWNERSHIP 1%'!$B$2:$B$10000=$A711)*('OWNERSHIP 1%'!$U$2:$U$10000=1)*('OWNERSHIP 1%'!$V$2:$V$10000&gt;=1)),0)</f>
        <v>9</v>
      </c>
      <c r="G711" s="27">
        <f t="shared" si="35"/>
        <v>55</v>
      </c>
      <c r="H711" s="27" t="str">
        <f t="shared" si="36"/>
        <v>Mayoritas</v>
      </c>
      <c r="I711" s="27" t="str">
        <f t="shared" si="37"/>
        <v>Sedang</v>
      </c>
    </row>
    <row r="712" spans="1:9" x14ac:dyDescent="0.25">
      <c r="A712" s="27" t="str">
        <f>" "&amp;'TICKER LIST'!B712</f>
        <v xml:space="preserve"> UNTR</v>
      </c>
      <c r="B712" s="27">
        <f>IFERROR(ROUND(MAX(0,MIN(100,100-SUMIFS('OWNERSHIP 1%'!$V$2:$V$10000,'OWNERSHIP 1%'!$B$2:$B$10000,$A712,'OWNERSHIP 1%'!$U$2:$U$10000,1))),2),"")</f>
        <v>28.72</v>
      </c>
      <c r="C712" s="27" cm="1">
        <f t="array" ref="C712">IFERROR(ROUND(SUMPRODUCT(('OWNERSHIP 1%'!$B$2:$B$10000=$A712)*('OWNERSHIP 1%'!$U$2:$U$10000=1)*('OWNERSHIP 1%'!$V$2:$V$10000)^2),0),"")</f>
        <v>3607</v>
      </c>
      <c r="D712" s="27">
        <f>IFERROR(ROUND(_xlfn.SINGLE(_xlfn.MAXIFS('OWNERSHIP 1%'!$V$2:$V$10000,'OWNERSHIP 1%'!$B$2:$B$10000,$A712,'OWNERSHIP 1%'!$U$2:$U$10000,1)),2),"")</f>
        <v>59.5</v>
      </c>
      <c r="E712" s="27">
        <f>IFERROR(ROUND(SUMIFS('OWNERSHIP 1%'!$V$2:$V$7159,'OWNERSHIP 1%'!$B$2:$B$7159,$A712,'OWNERSHIP 1%'!$U$2:$U$7159,1,'OWNERSHIP 1%'!$W$2:$W$7159,"&lt;=3"),2),"")</f>
        <v>69.900000000000006</v>
      </c>
      <c r="F712" s="27" cm="1">
        <f t="array" ref="F712">IFERROR(SUMPRODUCT(('OWNERSHIP 1%'!$B$2:$B$10000=$A712)*('OWNERSHIP 1%'!$U$2:$U$10000=1)*('OWNERSHIP 1%'!$V$2:$V$10000&gt;=1)),0)</f>
        <v>4</v>
      </c>
      <c r="G712" s="27">
        <f t="shared" si="35"/>
        <v>58</v>
      </c>
      <c r="H712" s="27" t="str">
        <f t="shared" si="36"/>
        <v>Mayoritas</v>
      </c>
      <c r="I712" s="27" t="str">
        <f t="shared" si="37"/>
        <v>Tinggi</v>
      </c>
    </row>
    <row r="713" spans="1:9" x14ac:dyDescent="0.25">
      <c r="A713" s="27" t="str">
        <f>" "&amp;'TICKER LIST'!B713</f>
        <v xml:space="preserve"> UNVR</v>
      </c>
      <c r="B713" s="27">
        <f>IFERROR(ROUND(MAX(0,MIN(100,100-SUMIFS('OWNERSHIP 1%'!$V$2:$V$10000,'OWNERSHIP 1%'!$B$2:$B$10000,$A713,'OWNERSHIP 1%'!$U$2:$U$10000,1))),2),"")</f>
        <v>13.95</v>
      </c>
      <c r="C713" s="27" cm="1">
        <f t="array" ref="C713">IFERROR(ROUND(SUMPRODUCT(('OWNERSHIP 1%'!$B$2:$B$10000=$A713)*('OWNERSHIP 1%'!$U$2:$U$10000=1)*('OWNERSHIP 1%'!$V$2:$V$10000)^2),0),"")</f>
        <v>7224</v>
      </c>
      <c r="D713" s="27">
        <f>IFERROR(ROUND(_xlfn.SINGLE(_xlfn.MAXIFS('OWNERSHIP 1%'!$V$2:$V$10000,'OWNERSHIP 1%'!$B$2:$B$10000,$A713,'OWNERSHIP 1%'!$U$2:$U$10000,1)),2),"")</f>
        <v>84.99</v>
      </c>
      <c r="E713" s="27">
        <f>IFERROR(ROUND(SUMIFS('OWNERSHIP 1%'!$V$2:$V$7159,'OWNERSHIP 1%'!$B$2:$B$7159,$A713,'OWNERSHIP 1%'!$U$2:$U$7159,1,'OWNERSHIP 1%'!$W$2:$W$7159,"&lt;=3"),2),"")</f>
        <v>86.05</v>
      </c>
      <c r="F713" s="27" cm="1">
        <f t="array" ref="F713">IFERROR(SUMPRODUCT(('OWNERSHIP 1%'!$B$2:$B$10000=$A713)*('OWNERSHIP 1%'!$U$2:$U$10000=1)*('OWNERSHIP 1%'!$V$2:$V$10000&gt;=1)),0)</f>
        <v>2</v>
      </c>
      <c r="G713" s="27">
        <f t="shared" si="35"/>
        <v>82</v>
      </c>
      <c r="H713" s="27" t="str">
        <f t="shared" si="36"/>
        <v>Mayoritas</v>
      </c>
      <c r="I713" s="27" t="str">
        <f t="shared" si="37"/>
        <v>Tinggi</v>
      </c>
    </row>
    <row r="714" spans="1:9" x14ac:dyDescent="0.25">
      <c r="A714" s="27" t="str">
        <f>" "&amp;'TICKER LIST'!B714</f>
        <v xml:space="preserve"> VICO</v>
      </c>
      <c r="B714" s="27">
        <f>IFERROR(ROUND(MAX(0,MIN(100,100-SUMIFS('OWNERSHIP 1%'!$V$2:$V$10000,'OWNERSHIP 1%'!$B$2:$B$10000,$A714,'OWNERSHIP 1%'!$U$2:$U$10000,1))),2),"")</f>
        <v>9.06</v>
      </c>
      <c r="C714" s="27" cm="1">
        <f t="array" ref="C714">IFERROR(ROUND(SUMPRODUCT(('OWNERSHIP 1%'!$B$2:$B$10000=$A714)*('OWNERSHIP 1%'!$U$2:$U$10000=1)*('OWNERSHIP 1%'!$V$2:$V$10000)^2),0),"")</f>
        <v>2802</v>
      </c>
      <c r="D714" s="27">
        <f>IFERROR(ROUND(_xlfn.SINGLE(_xlfn.MAXIFS('OWNERSHIP 1%'!$V$2:$V$10000,'OWNERSHIP 1%'!$B$2:$B$10000,$A714,'OWNERSHIP 1%'!$U$2:$U$10000,1)),2),"")</f>
        <v>45.06</v>
      </c>
      <c r="E714" s="27">
        <f>IFERROR(ROUND(SUMIFS('OWNERSHIP 1%'!$V$2:$V$7159,'OWNERSHIP 1%'!$B$2:$B$7159,$A714,'OWNERSHIP 1%'!$U$2:$U$7159,1,'OWNERSHIP 1%'!$W$2:$W$7159,"&lt;=3"),2),"")</f>
        <v>76.42</v>
      </c>
      <c r="F714" s="27" cm="1">
        <f t="array" ref="F714">IFERROR(SUMPRODUCT(('OWNERSHIP 1%'!$B$2:$B$10000=$A714)*('OWNERSHIP 1%'!$U$2:$U$10000=1)*('OWNERSHIP 1%'!$V$2:$V$10000&gt;=1)),0)</f>
        <v>9</v>
      </c>
      <c r="G714" s="27">
        <f t="shared" si="35"/>
        <v>51</v>
      </c>
      <c r="H714" s="27" t="str">
        <f t="shared" si="36"/>
        <v>Terkonsentrasi</v>
      </c>
      <c r="I714" s="27" t="str">
        <f t="shared" si="37"/>
        <v>Sedang</v>
      </c>
    </row>
    <row r="715" spans="1:9" x14ac:dyDescent="0.25">
      <c r="A715" s="27" t="str">
        <f>" "&amp;'TICKER LIST'!B715</f>
        <v xml:space="preserve"> VINS</v>
      </c>
      <c r="B715" s="27">
        <f>IFERROR(ROUND(MAX(0,MIN(100,100-SUMIFS('OWNERSHIP 1%'!$V$2:$V$10000,'OWNERSHIP 1%'!$B$2:$B$10000,$A715,'OWNERSHIP 1%'!$U$2:$U$10000,1))),2),"")</f>
        <v>4.41</v>
      </c>
      <c r="C715" s="27" cm="1">
        <f t="array" ref="C715">IFERROR(ROUND(SUMPRODUCT(('OWNERSHIP 1%'!$B$2:$B$10000=$A715)*('OWNERSHIP 1%'!$U$2:$U$10000=1)*('OWNERSHIP 1%'!$V$2:$V$10000)^2),0),"")</f>
        <v>7234</v>
      </c>
      <c r="D715" s="27">
        <f>IFERROR(ROUND(_xlfn.SINGLE(_xlfn.MAXIFS('OWNERSHIP 1%'!$V$2:$V$10000,'OWNERSHIP 1%'!$B$2:$B$10000,$A715,'OWNERSHIP 1%'!$U$2:$U$10000,1)),2),"")</f>
        <v>84.93</v>
      </c>
      <c r="E715" s="27">
        <f>IFERROR(ROUND(SUMIFS('OWNERSHIP 1%'!$V$2:$V$7159,'OWNERSHIP 1%'!$B$2:$B$7159,$A715,'OWNERSHIP 1%'!$U$2:$U$7159,1,'OWNERSHIP 1%'!$W$2:$W$7159,"&lt;=3"),2),"")</f>
        <v>89.96</v>
      </c>
      <c r="F715" s="27" cm="1">
        <f t="array" ref="F715">IFERROR(SUMPRODUCT(('OWNERSHIP 1%'!$B$2:$B$10000=$A715)*('OWNERSHIP 1%'!$U$2:$U$10000=1)*('OWNERSHIP 1%'!$V$2:$V$10000&gt;=1)),0)</f>
        <v>7</v>
      </c>
      <c r="G715" s="27">
        <f t="shared" si="35"/>
        <v>78</v>
      </c>
      <c r="H715" s="27" t="str">
        <f t="shared" si="36"/>
        <v>Mayoritas</v>
      </c>
      <c r="I715" s="27" t="str">
        <f t="shared" si="37"/>
        <v>Tinggi</v>
      </c>
    </row>
    <row r="716" spans="1:9" x14ac:dyDescent="0.25">
      <c r="A716" s="27" t="str">
        <f>" "&amp;'TICKER LIST'!B716</f>
        <v xml:space="preserve"> VIVA</v>
      </c>
      <c r="B716" s="27">
        <f>IFERROR(ROUND(MAX(0,MIN(100,100-SUMIFS('OWNERSHIP 1%'!$V$2:$V$10000,'OWNERSHIP 1%'!$B$2:$B$10000,$A716,'OWNERSHIP 1%'!$U$2:$U$10000,1))),2),"")</f>
        <v>32.32</v>
      </c>
      <c r="C716" s="27" cm="1">
        <f t="array" ref="C716">IFERROR(ROUND(SUMPRODUCT(('OWNERSHIP 1%'!$B$2:$B$10000=$A716)*('OWNERSHIP 1%'!$U$2:$U$10000=1)*('OWNERSHIP 1%'!$V$2:$V$10000)^2),0),"")</f>
        <v>1228</v>
      </c>
      <c r="D716" s="27">
        <f>IFERROR(ROUND(_xlfn.SINGLE(_xlfn.MAXIFS('OWNERSHIP 1%'!$V$2:$V$10000,'OWNERSHIP 1%'!$B$2:$B$10000,$A716,'OWNERSHIP 1%'!$U$2:$U$10000,1)),2),"")</f>
        <v>32.94</v>
      </c>
      <c r="E716" s="27">
        <f>IFERROR(ROUND(SUMIFS('OWNERSHIP 1%'!$V$2:$V$7159,'OWNERSHIP 1%'!$B$2:$B$7159,$A716,'OWNERSHIP 1%'!$U$2:$U$7159,1,'OWNERSHIP 1%'!$W$2:$W$7159,"&lt;=3"),2),"")</f>
        <v>44.87</v>
      </c>
      <c r="F716" s="27" cm="1">
        <f t="array" ref="F716">IFERROR(SUMPRODUCT(('OWNERSHIP 1%'!$B$2:$B$10000=$A716)*('OWNERSHIP 1%'!$U$2:$U$10000=1)*('OWNERSHIP 1%'!$V$2:$V$10000&gt;=1)),0)</f>
        <v>12</v>
      </c>
      <c r="G716" s="27">
        <f t="shared" si="35"/>
        <v>30</v>
      </c>
      <c r="H716" s="27" t="str">
        <f t="shared" si="36"/>
        <v>Moderat</v>
      </c>
      <c r="I716" s="27" t="str">
        <f t="shared" si="37"/>
        <v>Sedang</v>
      </c>
    </row>
    <row r="717" spans="1:9" x14ac:dyDescent="0.25">
      <c r="A717" s="27" t="str">
        <f>" "&amp;'TICKER LIST'!B717</f>
        <v xml:space="preserve"> VOKS</v>
      </c>
      <c r="B717" s="27">
        <f>IFERROR(ROUND(MAX(0,MIN(100,100-SUMIFS('OWNERSHIP 1%'!$V$2:$V$10000,'OWNERSHIP 1%'!$B$2:$B$10000,$A717,'OWNERSHIP 1%'!$U$2:$U$10000,1))),2),"")</f>
        <v>0.9</v>
      </c>
      <c r="C717" s="27" cm="1">
        <f t="array" ref="C717">IFERROR(ROUND(SUMPRODUCT(('OWNERSHIP 1%'!$B$2:$B$10000=$A717)*('OWNERSHIP 1%'!$U$2:$U$10000=1)*('OWNERSHIP 1%'!$V$2:$V$10000)^2),0),"")</f>
        <v>3716</v>
      </c>
      <c r="D717" s="27">
        <f>IFERROR(ROUND(_xlfn.SINGLE(_xlfn.MAXIFS('OWNERSHIP 1%'!$V$2:$V$10000,'OWNERSHIP 1%'!$B$2:$B$10000,$A717,'OWNERSHIP 1%'!$U$2:$U$10000,1)),2),"")</f>
        <v>54.67</v>
      </c>
      <c r="E717" s="27">
        <f>IFERROR(ROUND(SUMIFS('OWNERSHIP 1%'!$V$2:$V$7159,'OWNERSHIP 1%'!$B$2:$B$7159,$A717,'OWNERSHIP 1%'!$U$2:$U$7159,1,'OWNERSHIP 1%'!$W$2:$W$7159,"&lt;=3"),2),"")</f>
        <v>84.82</v>
      </c>
      <c r="F717" s="27" cm="1">
        <f t="array" ref="F717">IFERROR(SUMPRODUCT(('OWNERSHIP 1%'!$B$2:$B$10000=$A717)*('OWNERSHIP 1%'!$U$2:$U$10000=1)*('OWNERSHIP 1%'!$V$2:$V$10000&gt;=1)),0)</f>
        <v>6</v>
      </c>
      <c r="G717" s="27">
        <f t="shared" si="35"/>
        <v>61</v>
      </c>
      <c r="H717" s="27" t="str">
        <f t="shared" si="36"/>
        <v>Mayoritas</v>
      </c>
      <c r="I717" s="27" t="str">
        <f t="shared" si="37"/>
        <v>Tinggi</v>
      </c>
    </row>
    <row r="718" spans="1:9" x14ac:dyDescent="0.25">
      <c r="A718" s="27" t="str">
        <f>" "&amp;'TICKER LIST'!B718</f>
        <v xml:space="preserve"> VRNA</v>
      </c>
      <c r="B718" s="27">
        <f>IFERROR(ROUND(MAX(0,MIN(100,100-SUMIFS('OWNERSHIP 1%'!$V$2:$V$10000,'OWNERSHIP 1%'!$B$2:$B$10000,$A718,'OWNERSHIP 1%'!$U$2:$U$10000,1))),2),"")</f>
        <v>2.12</v>
      </c>
      <c r="C718" s="27" cm="1">
        <f t="array" ref="C718">IFERROR(ROUND(SUMPRODUCT(('OWNERSHIP 1%'!$B$2:$B$10000=$A718)*('OWNERSHIP 1%'!$U$2:$U$10000=1)*('OWNERSHIP 1%'!$V$2:$V$10000)^2),0),"")</f>
        <v>5196</v>
      </c>
      <c r="D718" s="27">
        <f>IFERROR(ROUND(_xlfn.SINGLE(_xlfn.MAXIFS('OWNERSHIP 1%'!$V$2:$V$10000,'OWNERSHIP 1%'!$B$2:$B$10000,$A718,'OWNERSHIP 1%'!$U$2:$U$10000,1)),2),"")</f>
        <v>67.44</v>
      </c>
      <c r="E718" s="27">
        <f>IFERROR(ROUND(SUMIFS('OWNERSHIP 1%'!$V$2:$V$7159,'OWNERSHIP 1%'!$B$2:$B$7159,$A718,'OWNERSHIP 1%'!$U$2:$U$7159,1,'OWNERSHIP 1%'!$W$2:$W$7159,"&lt;=3"),2),"")</f>
        <v>96.79</v>
      </c>
      <c r="F718" s="27" cm="1">
        <f t="array" ref="F718">IFERROR(SUMPRODUCT(('OWNERSHIP 1%'!$B$2:$B$10000=$A718)*('OWNERSHIP 1%'!$U$2:$U$10000=1)*('OWNERSHIP 1%'!$V$2:$V$10000&gt;=1)),0)</f>
        <v>4</v>
      </c>
      <c r="G718" s="27">
        <f t="shared" si="35"/>
        <v>74</v>
      </c>
      <c r="H718" s="27" t="str">
        <f t="shared" si="36"/>
        <v>Mayoritas</v>
      </c>
      <c r="I718" s="27" t="str">
        <f t="shared" si="37"/>
        <v>Tinggi</v>
      </c>
    </row>
    <row r="719" spans="1:9" x14ac:dyDescent="0.25">
      <c r="A719" s="27" t="str">
        <f>" "&amp;'TICKER LIST'!B719</f>
        <v xml:space="preserve"> WAPO</v>
      </c>
      <c r="B719" s="27">
        <f>IFERROR(ROUND(MAX(0,MIN(100,100-SUMIFS('OWNERSHIP 1%'!$V$2:$V$10000,'OWNERSHIP 1%'!$B$2:$B$10000,$A719,'OWNERSHIP 1%'!$U$2:$U$10000,1))),2),"")</f>
        <v>11.12</v>
      </c>
      <c r="C719" s="27" cm="1">
        <f t="array" ref="C719">IFERROR(ROUND(SUMPRODUCT(('OWNERSHIP 1%'!$B$2:$B$10000=$A719)*('OWNERSHIP 1%'!$U$2:$U$10000=1)*('OWNERSHIP 1%'!$V$2:$V$10000)^2),0),"")</f>
        <v>2451</v>
      </c>
      <c r="D719" s="27">
        <f>IFERROR(ROUND(_xlfn.SINGLE(_xlfn.MAXIFS('OWNERSHIP 1%'!$V$2:$V$10000,'OWNERSHIP 1%'!$B$2:$B$10000,$A719,'OWNERSHIP 1%'!$U$2:$U$10000,1)),2),"")</f>
        <v>36.07</v>
      </c>
      <c r="E719" s="27">
        <f>IFERROR(ROUND(SUMIFS('OWNERSHIP 1%'!$V$2:$V$7159,'OWNERSHIP 1%'!$B$2:$B$7159,$A719,'OWNERSHIP 1%'!$U$2:$U$7159,1,'OWNERSHIP 1%'!$W$2:$W$7159,"&lt;=3"),2),"")</f>
        <v>76.569999999999993</v>
      </c>
      <c r="F719" s="27" cm="1">
        <f t="array" ref="F719">IFERROR(SUMPRODUCT(('OWNERSHIP 1%'!$B$2:$B$10000=$A719)*('OWNERSHIP 1%'!$U$2:$U$10000=1)*('OWNERSHIP 1%'!$V$2:$V$10000&gt;=1)),0)</f>
        <v>9</v>
      </c>
      <c r="G719" s="27">
        <f t="shared" si="35"/>
        <v>49</v>
      </c>
      <c r="H719" s="27" t="str">
        <f t="shared" si="36"/>
        <v>Terkonsentrasi</v>
      </c>
      <c r="I719" s="27" t="str">
        <f t="shared" si="37"/>
        <v>Sedang</v>
      </c>
    </row>
    <row r="720" spans="1:9" x14ac:dyDescent="0.25">
      <c r="A720" s="27" t="str">
        <f>" "&amp;'TICKER LIST'!B720</f>
        <v xml:space="preserve"> WEHA</v>
      </c>
      <c r="B720" s="27">
        <f>IFERROR(ROUND(MAX(0,MIN(100,100-SUMIFS('OWNERSHIP 1%'!$V$2:$V$10000,'OWNERSHIP 1%'!$B$2:$B$10000,$A720,'OWNERSHIP 1%'!$U$2:$U$10000,1))),2),"")</f>
        <v>14.43</v>
      </c>
      <c r="C720" s="27" cm="1">
        <f t="array" ref="C720">IFERROR(ROUND(SUMPRODUCT(('OWNERSHIP 1%'!$B$2:$B$10000=$A720)*('OWNERSHIP 1%'!$U$2:$U$10000=1)*('OWNERSHIP 1%'!$V$2:$V$10000)^2),0),"")</f>
        <v>3010</v>
      </c>
      <c r="D720" s="27">
        <f>IFERROR(ROUND(_xlfn.SINGLE(_xlfn.MAXIFS('OWNERSHIP 1%'!$V$2:$V$10000,'OWNERSHIP 1%'!$B$2:$B$10000,$A720,'OWNERSHIP 1%'!$U$2:$U$10000,1)),2),"")</f>
        <v>52.48</v>
      </c>
      <c r="E720" s="27">
        <f>IFERROR(ROUND(SUMIFS('OWNERSHIP 1%'!$V$2:$V$7159,'OWNERSHIP 1%'!$B$2:$B$7159,$A720,'OWNERSHIP 1%'!$U$2:$U$7159,1,'OWNERSHIP 1%'!$W$2:$W$7159,"&lt;=3"),2),"")</f>
        <v>71.02</v>
      </c>
      <c r="F720" s="27" cm="1">
        <f t="array" ref="F720">IFERROR(SUMPRODUCT(('OWNERSHIP 1%'!$B$2:$B$10000=$A720)*('OWNERSHIP 1%'!$U$2:$U$10000=1)*('OWNERSHIP 1%'!$V$2:$V$10000&gt;=1)),0)</f>
        <v>11</v>
      </c>
      <c r="G720" s="27">
        <f t="shared" si="35"/>
        <v>48</v>
      </c>
      <c r="H720" s="27" t="str">
        <f t="shared" si="36"/>
        <v>Mayoritas</v>
      </c>
      <c r="I720" s="27" t="str">
        <f t="shared" si="37"/>
        <v>Sedang</v>
      </c>
    </row>
    <row r="721" spans="1:9" x14ac:dyDescent="0.25">
      <c r="A721" s="27" t="str">
        <f>" "&amp;'TICKER LIST'!B721</f>
        <v xml:space="preserve"> WICO</v>
      </c>
      <c r="B721" s="27">
        <f>IFERROR(ROUND(MAX(0,MIN(100,100-SUMIFS('OWNERSHIP 1%'!$V$2:$V$10000,'OWNERSHIP 1%'!$B$2:$B$10000,$A721,'OWNERSHIP 1%'!$U$2:$U$10000,1))),2),"")</f>
        <v>1.9</v>
      </c>
      <c r="C721" s="27" cm="1">
        <f t="array" ref="C721">IFERROR(ROUND(SUMPRODUCT(('OWNERSHIP 1%'!$B$2:$B$10000=$A721)*('OWNERSHIP 1%'!$U$2:$U$10000=1)*('OWNERSHIP 1%'!$V$2:$V$10000)^2),0),"")</f>
        <v>9127</v>
      </c>
      <c r="D721" s="27">
        <f>IFERROR(ROUND(_xlfn.SINGLE(_xlfn.MAXIFS('OWNERSHIP 1%'!$V$2:$V$10000,'OWNERSHIP 1%'!$B$2:$B$10000,$A721,'OWNERSHIP 1%'!$U$2:$U$10000,1)),2),"")</f>
        <v>95.5</v>
      </c>
      <c r="E721" s="27">
        <f>IFERROR(ROUND(SUMIFS('OWNERSHIP 1%'!$V$2:$V$7159,'OWNERSHIP 1%'!$B$2:$B$7159,$A721,'OWNERSHIP 1%'!$U$2:$U$7159,1,'OWNERSHIP 1%'!$W$2:$W$7159,"&lt;=3"),2),"")</f>
        <v>98.1</v>
      </c>
      <c r="F721" s="27" cm="1">
        <f t="array" ref="F721">IFERROR(SUMPRODUCT(('OWNERSHIP 1%'!$B$2:$B$10000=$A721)*('OWNERSHIP 1%'!$U$2:$U$10000=1)*('OWNERSHIP 1%'!$V$2:$V$10000&gt;=1)),0)</f>
        <v>2</v>
      </c>
      <c r="G721" s="27">
        <f t="shared" si="35"/>
        <v>94</v>
      </c>
      <c r="H721" s="27" t="str">
        <f t="shared" si="36"/>
        <v>Mayoritas</v>
      </c>
      <c r="I721" s="27" t="str">
        <f t="shared" si="37"/>
        <v>Tinggi</v>
      </c>
    </row>
    <row r="722" spans="1:9" x14ac:dyDescent="0.25">
      <c r="A722" s="27" t="str">
        <f>" "&amp;'TICKER LIST'!B722</f>
        <v xml:space="preserve"> WIIM</v>
      </c>
      <c r="B722" s="27">
        <f>IFERROR(ROUND(MAX(0,MIN(100,100-SUMIFS('OWNERSHIP 1%'!$V$2:$V$10000,'OWNERSHIP 1%'!$B$2:$B$10000,$A722,'OWNERSHIP 1%'!$U$2:$U$10000,1))),2),"")</f>
        <v>16.75</v>
      </c>
      <c r="C722" s="27" cm="1">
        <f t="array" ref="C722">IFERROR(ROUND(SUMPRODUCT(('OWNERSHIP 1%'!$B$2:$B$10000=$A722)*('OWNERSHIP 1%'!$U$2:$U$10000=1)*('OWNERSHIP 1%'!$V$2:$V$10000)^2),0),"")</f>
        <v>1216</v>
      </c>
      <c r="D722" s="27">
        <f>IFERROR(ROUND(_xlfn.SINGLE(_xlfn.MAXIFS('OWNERSHIP 1%'!$V$2:$V$10000,'OWNERSHIP 1%'!$B$2:$B$10000,$A722,'OWNERSHIP 1%'!$U$2:$U$10000,1)),2),"")</f>
        <v>25.48</v>
      </c>
      <c r="E722" s="27">
        <f>IFERROR(ROUND(SUMIFS('OWNERSHIP 1%'!$V$2:$V$7159,'OWNERSHIP 1%'!$B$2:$B$7159,$A722,'OWNERSHIP 1%'!$U$2:$U$7159,1,'OWNERSHIP 1%'!$W$2:$W$7159,"&lt;=3"),2),"")</f>
        <v>55.86</v>
      </c>
      <c r="F722" s="27" cm="1">
        <f t="array" ref="F722">IFERROR(SUMPRODUCT(('OWNERSHIP 1%'!$B$2:$B$10000=$A722)*('OWNERSHIP 1%'!$U$2:$U$10000=1)*('OWNERSHIP 1%'!$V$2:$V$10000&gt;=1)),0)</f>
        <v>13</v>
      </c>
      <c r="G722" s="27">
        <f t="shared" si="35"/>
        <v>32</v>
      </c>
      <c r="H722" s="27" t="str">
        <f t="shared" si="36"/>
        <v>Moderat</v>
      </c>
      <c r="I722" s="27" t="str">
        <f t="shared" si="37"/>
        <v>Sedang</v>
      </c>
    </row>
    <row r="723" spans="1:9" x14ac:dyDescent="0.25">
      <c r="A723" s="27" t="str">
        <f>" "&amp;'TICKER LIST'!B723</f>
        <v xml:space="preserve"> WIKA</v>
      </c>
      <c r="B723" s="27">
        <f>IFERROR(ROUND(MAX(0,MIN(100,100-SUMIFS('OWNERSHIP 1%'!$V$2:$V$10000,'OWNERSHIP 1%'!$B$2:$B$10000,$A723,'OWNERSHIP 1%'!$U$2:$U$10000,1))),2),"")</f>
        <v>9.89</v>
      </c>
      <c r="C723" s="27" cm="1">
        <f t="array" ref="C723">IFERROR(ROUND(SUMPRODUCT(('OWNERSHIP 1%'!$B$2:$B$10000=$A723)*('OWNERSHIP 1%'!$U$2:$U$10000=1)*('OWNERSHIP 1%'!$V$2:$V$10000)^2),0),"")</f>
        <v>8120</v>
      </c>
      <c r="D723" s="27">
        <f>IFERROR(ROUND(_xlfn.SINGLE(_xlfn.MAXIFS('OWNERSHIP 1%'!$V$2:$V$10000,'OWNERSHIP 1%'!$B$2:$B$10000,$A723,'OWNERSHIP 1%'!$U$2:$U$10000,1)),2),"")</f>
        <v>90.11</v>
      </c>
      <c r="E723" s="27">
        <f>IFERROR(ROUND(SUMIFS('OWNERSHIP 1%'!$V$2:$V$7159,'OWNERSHIP 1%'!$B$2:$B$7159,$A723,'OWNERSHIP 1%'!$U$2:$U$7159,1,'OWNERSHIP 1%'!$W$2:$W$7159,"&lt;=3"),2),"")</f>
        <v>90.11</v>
      </c>
      <c r="F723" s="27" cm="1">
        <f t="array" ref="F723">IFERROR(SUMPRODUCT(('OWNERSHIP 1%'!$B$2:$B$10000=$A723)*('OWNERSHIP 1%'!$U$2:$U$10000=1)*('OWNERSHIP 1%'!$V$2:$V$10000&gt;=1)),0)</f>
        <v>1</v>
      </c>
      <c r="G723" s="27">
        <f t="shared" si="35"/>
        <v>88</v>
      </c>
      <c r="H723" s="27" t="str">
        <f t="shared" si="36"/>
        <v>Mayoritas</v>
      </c>
      <c r="I723" s="27" t="str">
        <f t="shared" si="37"/>
        <v>Tinggi</v>
      </c>
    </row>
    <row r="724" spans="1:9" x14ac:dyDescent="0.25">
      <c r="A724" s="27" t="str">
        <f>" "&amp;'TICKER LIST'!B724</f>
        <v xml:space="preserve"> WINS</v>
      </c>
      <c r="B724" s="27">
        <f>IFERROR(ROUND(MAX(0,MIN(100,100-SUMIFS('OWNERSHIP 1%'!$V$2:$V$10000,'OWNERSHIP 1%'!$B$2:$B$10000,$A724,'OWNERSHIP 1%'!$U$2:$U$10000,1))),2),"")</f>
        <v>19.55</v>
      </c>
      <c r="C724" s="27" cm="1">
        <f t="array" ref="C724">IFERROR(ROUND(SUMPRODUCT(('OWNERSHIP 1%'!$B$2:$B$10000=$A724)*('OWNERSHIP 1%'!$U$2:$U$10000=1)*('OWNERSHIP 1%'!$V$2:$V$10000)^2),0),"")</f>
        <v>1400</v>
      </c>
      <c r="D724" s="27">
        <f>IFERROR(ROUND(_xlfn.SINGLE(_xlfn.MAXIFS('OWNERSHIP 1%'!$V$2:$V$10000,'OWNERSHIP 1%'!$B$2:$B$10000,$A724,'OWNERSHIP 1%'!$U$2:$U$10000,1)),2),"")</f>
        <v>34.020000000000003</v>
      </c>
      <c r="E724" s="27">
        <f>IFERROR(ROUND(SUMIFS('OWNERSHIP 1%'!$V$2:$V$7159,'OWNERSHIP 1%'!$B$2:$B$7159,$A724,'OWNERSHIP 1%'!$U$2:$U$7159,1,'OWNERSHIP 1%'!$W$2:$W$7159,"&lt;=3"),2),"")</f>
        <v>49.66</v>
      </c>
      <c r="F724" s="27" cm="1">
        <f t="array" ref="F724">IFERROR(SUMPRODUCT(('OWNERSHIP 1%'!$B$2:$B$10000=$A724)*('OWNERSHIP 1%'!$U$2:$U$10000=1)*('OWNERSHIP 1%'!$V$2:$V$10000&gt;=1)),0)</f>
        <v>14</v>
      </c>
      <c r="G724" s="27">
        <f t="shared" si="35"/>
        <v>30</v>
      </c>
      <c r="H724" s="27" t="str">
        <f t="shared" si="36"/>
        <v>Moderat</v>
      </c>
      <c r="I724" s="27" t="str">
        <f t="shared" si="37"/>
        <v>Sedang</v>
      </c>
    </row>
    <row r="725" spans="1:9" x14ac:dyDescent="0.25">
      <c r="A725" s="27" t="str">
        <f>" "&amp;'TICKER LIST'!B725</f>
        <v xml:space="preserve"> WOMF</v>
      </c>
      <c r="B725" s="27">
        <f>IFERROR(ROUND(MAX(0,MIN(100,100-SUMIFS('OWNERSHIP 1%'!$V$2:$V$10000,'OWNERSHIP 1%'!$B$2:$B$10000,$A725,'OWNERSHIP 1%'!$U$2:$U$10000,1))),2),"")</f>
        <v>4.8600000000000003</v>
      </c>
      <c r="C725" s="27" cm="1">
        <f t="array" ref="C725">IFERROR(ROUND(SUMPRODUCT(('OWNERSHIP 1%'!$B$2:$B$10000=$A725)*('OWNERSHIP 1%'!$U$2:$U$10000=1)*('OWNERSHIP 1%'!$V$2:$V$10000)^2),0),"")</f>
        <v>5184</v>
      </c>
      <c r="D725" s="27">
        <f>IFERROR(ROUND(_xlfn.SINGLE(_xlfn.MAXIFS('OWNERSHIP 1%'!$V$2:$V$10000,'OWNERSHIP 1%'!$B$2:$B$10000,$A725,'OWNERSHIP 1%'!$U$2:$U$10000,1)),2),"")</f>
        <v>67.489999999999995</v>
      </c>
      <c r="E725" s="27">
        <f>IFERROR(ROUND(SUMIFS('OWNERSHIP 1%'!$V$2:$V$7159,'OWNERSHIP 1%'!$B$2:$B$7159,$A725,'OWNERSHIP 1%'!$U$2:$U$7159,1,'OWNERSHIP 1%'!$W$2:$W$7159,"&lt;=3"),2),"")</f>
        <v>94.08</v>
      </c>
      <c r="F725" s="27" cm="1">
        <f t="array" ref="F725">IFERROR(SUMPRODUCT(('OWNERSHIP 1%'!$B$2:$B$10000=$A725)*('OWNERSHIP 1%'!$U$2:$U$10000=1)*('OWNERSHIP 1%'!$V$2:$V$10000&gt;=1)),0)</f>
        <v>4</v>
      </c>
      <c r="G725" s="27">
        <f t="shared" si="35"/>
        <v>73</v>
      </c>
      <c r="H725" s="27" t="str">
        <f t="shared" si="36"/>
        <v>Mayoritas</v>
      </c>
      <c r="I725" s="27" t="str">
        <f t="shared" si="37"/>
        <v>Tinggi</v>
      </c>
    </row>
    <row r="726" spans="1:9" x14ac:dyDescent="0.25">
      <c r="A726" s="27" t="str">
        <f>" "&amp;'TICKER LIST'!B726</f>
        <v xml:space="preserve"> WSKT</v>
      </c>
      <c r="B726" s="27">
        <f>IFERROR(ROUND(MAX(0,MIN(100,100-SUMIFS('OWNERSHIP 1%'!$V$2:$V$10000,'OWNERSHIP 1%'!$B$2:$B$10000,$A726,'OWNERSHIP 1%'!$U$2:$U$10000,1))),2),"")</f>
        <v>23.88</v>
      </c>
      <c r="C726" s="27" cm="1">
        <f t="array" ref="C726">IFERROR(ROUND(SUMPRODUCT(('OWNERSHIP 1%'!$B$2:$B$10000=$A726)*('OWNERSHIP 1%'!$U$2:$U$10000=1)*('OWNERSHIP 1%'!$V$2:$V$10000)^2),0),"")</f>
        <v>5567</v>
      </c>
      <c r="D726" s="27">
        <f>IFERROR(ROUND(_xlfn.SINGLE(_xlfn.MAXIFS('OWNERSHIP 1%'!$V$2:$V$10000,'OWNERSHIP 1%'!$B$2:$B$10000,$A726,'OWNERSHIP 1%'!$U$2:$U$10000,1)),2),"")</f>
        <v>74.599999999999994</v>
      </c>
      <c r="E726" s="27">
        <f>IFERROR(ROUND(SUMIFS('OWNERSHIP 1%'!$V$2:$V$7159,'OWNERSHIP 1%'!$B$2:$B$7159,$A726,'OWNERSHIP 1%'!$U$2:$U$7159,1,'OWNERSHIP 1%'!$W$2:$W$7159,"&lt;=3"),2),"")</f>
        <v>76.12</v>
      </c>
      <c r="F726" s="27" cm="1">
        <f t="array" ref="F726">IFERROR(SUMPRODUCT(('OWNERSHIP 1%'!$B$2:$B$10000=$A726)*('OWNERSHIP 1%'!$U$2:$U$10000=1)*('OWNERSHIP 1%'!$V$2:$V$10000&gt;=1)),0)</f>
        <v>2</v>
      </c>
      <c r="G726" s="27">
        <f t="shared" si="35"/>
        <v>71</v>
      </c>
      <c r="H726" s="27" t="str">
        <f t="shared" si="36"/>
        <v>Mayoritas</v>
      </c>
      <c r="I726" s="27" t="str">
        <f t="shared" si="37"/>
        <v>Tinggi</v>
      </c>
    </row>
    <row r="727" spans="1:9" x14ac:dyDescent="0.25">
      <c r="A727" s="27" t="str">
        <f>" "&amp;'TICKER LIST'!B727</f>
        <v xml:space="preserve"> WTON</v>
      </c>
      <c r="B727" s="27">
        <f>IFERROR(ROUND(MAX(0,MIN(100,100-SUMIFS('OWNERSHIP 1%'!$V$2:$V$10000,'OWNERSHIP 1%'!$B$2:$B$10000,$A727,'OWNERSHIP 1%'!$U$2:$U$10000,1))),2),"")</f>
        <v>30.28</v>
      </c>
      <c r="C727" s="27" cm="1">
        <f t="array" ref="C727">IFERROR(ROUND(SUMPRODUCT(('OWNERSHIP 1%'!$B$2:$B$10000=$A727)*('OWNERSHIP 1%'!$U$2:$U$10000=1)*('OWNERSHIP 1%'!$V$2:$V$10000)^2),0),"")</f>
        <v>3628</v>
      </c>
      <c r="D727" s="27">
        <f>IFERROR(ROUND(_xlfn.SINGLE(_xlfn.MAXIFS('OWNERSHIP 1%'!$V$2:$V$10000,'OWNERSHIP 1%'!$B$2:$B$10000,$A727,'OWNERSHIP 1%'!$U$2:$U$10000,1)),2),"")</f>
        <v>60</v>
      </c>
      <c r="E727" s="27">
        <f>IFERROR(ROUND(SUMIFS('OWNERSHIP 1%'!$V$2:$V$7159,'OWNERSHIP 1%'!$B$2:$B$7159,$A727,'OWNERSHIP 1%'!$U$2:$U$7159,1,'OWNERSHIP 1%'!$W$2:$W$7159,"&lt;=3"),2),"")</f>
        <v>66.75</v>
      </c>
      <c r="F727" s="27" cm="1">
        <f t="array" ref="F727">IFERROR(SUMPRODUCT(('OWNERSHIP 1%'!$B$2:$B$10000=$A727)*('OWNERSHIP 1%'!$U$2:$U$10000=1)*('OWNERSHIP 1%'!$V$2:$V$10000&gt;=1)),0)</f>
        <v>5</v>
      </c>
      <c r="G727" s="27">
        <f t="shared" si="35"/>
        <v>55</v>
      </c>
      <c r="H727" s="27" t="str">
        <f t="shared" si="36"/>
        <v>Mayoritas</v>
      </c>
      <c r="I727" s="27" t="str">
        <f t="shared" si="37"/>
        <v>Sedang</v>
      </c>
    </row>
    <row r="728" spans="1:9" x14ac:dyDescent="0.25">
      <c r="A728" s="27" t="str">
        <f>" "&amp;'TICKER LIST'!B728</f>
        <v xml:space="preserve"> YPAS</v>
      </c>
      <c r="B728" s="27">
        <f>IFERROR(ROUND(MAX(0,MIN(100,100-SUMIFS('OWNERSHIP 1%'!$V$2:$V$10000,'OWNERSHIP 1%'!$B$2:$B$10000,$A728,'OWNERSHIP 1%'!$U$2:$U$10000,1))),2),"")</f>
        <v>2.4900000000000002</v>
      </c>
      <c r="C728" s="27" cm="1">
        <f t="array" ref="C728">IFERROR(ROUND(SUMPRODUCT(('OWNERSHIP 1%'!$B$2:$B$10000=$A728)*('OWNERSHIP 1%'!$U$2:$U$10000=1)*('OWNERSHIP 1%'!$V$2:$V$10000)^2),0),"")</f>
        <v>8039</v>
      </c>
      <c r="D728" s="27">
        <f>IFERROR(ROUND(_xlfn.SINGLE(_xlfn.MAXIFS('OWNERSHIP 1%'!$V$2:$V$10000,'OWNERSHIP 1%'!$B$2:$B$10000,$A728,'OWNERSHIP 1%'!$U$2:$U$10000,1)),2),"")</f>
        <v>89.47</v>
      </c>
      <c r="E728" s="27">
        <f>IFERROR(ROUND(SUMIFS('OWNERSHIP 1%'!$V$2:$V$7159,'OWNERSHIP 1%'!$B$2:$B$7159,$A728,'OWNERSHIP 1%'!$U$2:$U$7159,1,'OWNERSHIP 1%'!$W$2:$W$7159,"&lt;=3"),2),"")</f>
        <v>97.51</v>
      </c>
      <c r="F728" s="27" cm="1">
        <f t="array" ref="F728">IFERROR(SUMPRODUCT(('OWNERSHIP 1%'!$B$2:$B$10000=$A728)*('OWNERSHIP 1%'!$U$2:$U$10000=1)*('OWNERSHIP 1%'!$V$2:$V$10000&gt;=1)),0)</f>
        <v>3</v>
      </c>
      <c r="G728" s="27">
        <f t="shared" si="35"/>
        <v>88</v>
      </c>
      <c r="H728" s="27" t="str">
        <f t="shared" si="36"/>
        <v>Mayoritas</v>
      </c>
      <c r="I728" s="27" t="str">
        <f t="shared" si="37"/>
        <v>Tinggi</v>
      </c>
    </row>
    <row r="729" spans="1:9" x14ac:dyDescent="0.25">
      <c r="A729" s="27" t="str">
        <f>" "&amp;'TICKER LIST'!B729</f>
        <v xml:space="preserve"> YULE</v>
      </c>
      <c r="B729" s="27">
        <f>IFERROR(ROUND(MAX(0,MIN(100,100-SUMIFS('OWNERSHIP 1%'!$V$2:$V$10000,'OWNERSHIP 1%'!$B$2:$B$10000,$A729,'OWNERSHIP 1%'!$U$2:$U$10000,1))),2),"")</f>
        <v>32.36</v>
      </c>
      <c r="C729" s="27" cm="1">
        <f t="array" ref="C729">IFERROR(ROUND(SUMPRODUCT(('OWNERSHIP 1%'!$B$2:$B$10000=$A729)*('OWNERSHIP 1%'!$U$2:$U$10000=1)*('OWNERSHIP 1%'!$V$2:$V$10000)^2),0),"")</f>
        <v>378</v>
      </c>
      <c r="D729" s="27">
        <f>IFERROR(ROUND(_xlfn.SINGLE(_xlfn.MAXIFS('OWNERSHIP 1%'!$V$2:$V$10000,'OWNERSHIP 1%'!$B$2:$B$10000,$A729,'OWNERSHIP 1%'!$U$2:$U$10000,1)),2),"")</f>
        <v>11.08</v>
      </c>
      <c r="E729" s="27">
        <f>IFERROR(ROUND(SUMIFS('OWNERSHIP 1%'!$V$2:$V$7159,'OWNERSHIP 1%'!$B$2:$B$7159,$A729,'OWNERSHIP 1%'!$U$2:$U$7159,1,'OWNERSHIP 1%'!$W$2:$W$7159,"&lt;=3"),2),"")</f>
        <v>26.18</v>
      </c>
      <c r="F729" s="27" cm="1">
        <f t="array" ref="F729">IFERROR(SUMPRODUCT(('OWNERSHIP 1%'!$B$2:$B$10000=$A729)*('OWNERSHIP 1%'!$U$2:$U$10000=1)*('OWNERSHIP 1%'!$V$2:$V$10000&gt;=1)),0)</f>
        <v>19</v>
      </c>
      <c r="G729" s="27">
        <f t="shared" si="35"/>
        <v>12</v>
      </c>
      <c r="H729" s="27" t="str">
        <f t="shared" si="36"/>
        <v>Tersebar</v>
      </c>
      <c r="I729" s="27" t="str">
        <f t="shared" si="37"/>
        <v>Rendah</v>
      </c>
    </row>
    <row r="730" spans="1:9" x14ac:dyDescent="0.25">
      <c r="A730" s="27" t="str">
        <f>" "&amp;'TICKER LIST'!B730</f>
        <v xml:space="preserve"> ZBRA</v>
      </c>
      <c r="B730" s="27">
        <f>IFERROR(ROUND(MAX(0,MIN(100,100-SUMIFS('OWNERSHIP 1%'!$V$2:$V$10000,'OWNERSHIP 1%'!$B$2:$B$10000,$A730,'OWNERSHIP 1%'!$U$2:$U$10000,1))),2),"")</f>
        <v>7.24</v>
      </c>
      <c r="C730" s="27" cm="1">
        <f t="array" ref="C730">IFERROR(ROUND(SUMPRODUCT(('OWNERSHIP 1%'!$B$2:$B$10000=$A730)*('OWNERSHIP 1%'!$U$2:$U$10000=1)*('OWNERSHIP 1%'!$V$2:$V$10000)^2),0),"")</f>
        <v>4145</v>
      </c>
      <c r="D730" s="27">
        <f>IFERROR(ROUND(_xlfn.SINGLE(_xlfn.MAXIFS('OWNERSHIP 1%'!$V$2:$V$10000,'OWNERSHIP 1%'!$B$2:$B$10000,$A730,'OWNERSHIP 1%'!$U$2:$U$10000,1)),2),"")</f>
        <v>62.01</v>
      </c>
      <c r="E730" s="27">
        <f>IFERROR(ROUND(SUMIFS('OWNERSHIP 1%'!$V$2:$V$7159,'OWNERSHIP 1%'!$B$2:$B$7159,$A730,'OWNERSHIP 1%'!$U$2:$U$7159,1,'OWNERSHIP 1%'!$W$2:$W$7159,"&lt;=3"),2),"")</f>
        <v>82.09</v>
      </c>
      <c r="F730" s="27" cm="1">
        <f t="array" ref="F730">IFERROR(SUMPRODUCT(('OWNERSHIP 1%'!$B$2:$B$10000=$A730)*('OWNERSHIP 1%'!$U$2:$U$10000=1)*('OWNERSHIP 1%'!$V$2:$V$10000&gt;=1)),0)</f>
        <v>6</v>
      </c>
      <c r="G730" s="27">
        <f t="shared" si="35"/>
        <v>62</v>
      </c>
      <c r="H730" s="27" t="str">
        <f t="shared" si="36"/>
        <v>Mayoritas</v>
      </c>
      <c r="I730" s="27" t="str">
        <f t="shared" si="37"/>
        <v>Tinggi</v>
      </c>
    </row>
    <row r="731" spans="1:9" x14ac:dyDescent="0.25">
      <c r="A731" s="27" t="str">
        <f>" "&amp;'TICKER LIST'!B731</f>
        <v xml:space="preserve"> SHIP</v>
      </c>
      <c r="B731" s="27">
        <f>IFERROR(ROUND(MAX(0,MIN(100,100-SUMIFS('OWNERSHIP 1%'!$V$2:$V$10000,'OWNERSHIP 1%'!$B$2:$B$10000,$A731,'OWNERSHIP 1%'!$U$2:$U$10000,1))),2),"")</f>
        <v>5.85</v>
      </c>
      <c r="C731" s="27" cm="1">
        <f t="array" ref="C731">IFERROR(ROUND(SUMPRODUCT(('OWNERSHIP 1%'!$B$2:$B$10000=$A731)*('OWNERSHIP 1%'!$U$2:$U$10000=1)*('OWNERSHIP 1%'!$V$2:$V$10000)^2),0),"")</f>
        <v>3418</v>
      </c>
      <c r="D731" s="27">
        <f>IFERROR(ROUND(_xlfn.SINGLE(_xlfn.MAXIFS('OWNERSHIP 1%'!$V$2:$V$10000,'OWNERSHIP 1%'!$B$2:$B$10000,$A731,'OWNERSHIP 1%'!$U$2:$U$10000,1)),2),"")</f>
        <v>44.85</v>
      </c>
      <c r="E731" s="27">
        <f>IFERROR(ROUND(SUMIFS('OWNERSHIP 1%'!$V$2:$V$7159,'OWNERSHIP 1%'!$B$2:$B$7159,$A731,'OWNERSHIP 1%'!$U$2:$U$7159,1,'OWNERSHIP 1%'!$W$2:$W$7159,"&lt;=3"),2),"")</f>
        <v>86.57</v>
      </c>
      <c r="F731" s="27" cm="1">
        <f t="array" ref="F731">IFERROR(SUMPRODUCT(('OWNERSHIP 1%'!$B$2:$B$10000=$A731)*('OWNERSHIP 1%'!$U$2:$U$10000=1)*('OWNERSHIP 1%'!$V$2:$V$10000&gt;=1)),0)</f>
        <v>5</v>
      </c>
      <c r="G731" s="27">
        <f t="shared" si="35"/>
        <v>61</v>
      </c>
      <c r="H731" s="27" t="str">
        <f t="shared" si="36"/>
        <v>Terkonsentrasi</v>
      </c>
      <c r="I731" s="27" t="str">
        <f t="shared" si="37"/>
        <v>Tinggi</v>
      </c>
    </row>
    <row r="732" spans="1:9" x14ac:dyDescent="0.25">
      <c r="A732" s="27" t="str">
        <f>" "&amp;'TICKER LIST'!B732</f>
        <v xml:space="preserve"> CASA</v>
      </c>
      <c r="B732" s="27">
        <f>IFERROR(ROUND(MAX(0,MIN(100,100-SUMIFS('OWNERSHIP 1%'!$V$2:$V$10000,'OWNERSHIP 1%'!$B$2:$B$10000,$A732,'OWNERSHIP 1%'!$U$2:$U$10000,1))),2),"")</f>
        <v>9.11</v>
      </c>
      <c r="C732" s="27" cm="1">
        <f t="array" ref="C732">IFERROR(ROUND(SUMPRODUCT(('OWNERSHIP 1%'!$B$2:$B$10000=$A732)*('OWNERSHIP 1%'!$U$2:$U$10000=1)*('OWNERSHIP 1%'!$V$2:$V$10000)^2),0),"")</f>
        <v>2909</v>
      </c>
      <c r="D732" s="27">
        <f>IFERROR(ROUND(_xlfn.SINGLE(_xlfn.MAXIFS('OWNERSHIP 1%'!$V$2:$V$10000,'OWNERSHIP 1%'!$B$2:$B$10000,$A732,'OWNERSHIP 1%'!$U$2:$U$10000,1)),2),"")</f>
        <v>52.67</v>
      </c>
      <c r="E732" s="27">
        <f>IFERROR(ROUND(SUMIFS('OWNERSHIP 1%'!$V$2:$V$7159,'OWNERSHIP 1%'!$B$2:$B$7159,$A732,'OWNERSHIP 1%'!$U$2:$U$7159,1,'OWNERSHIP 1%'!$W$2:$W$7159,"&lt;=3"),2),"")</f>
        <v>62.47</v>
      </c>
      <c r="F732" s="27" cm="1">
        <f t="array" ref="F732">IFERROR(SUMPRODUCT(('OWNERSHIP 1%'!$B$2:$B$10000=$A732)*('OWNERSHIP 1%'!$U$2:$U$10000=1)*('OWNERSHIP 1%'!$V$2:$V$10000&gt;=1)),0)</f>
        <v>14</v>
      </c>
      <c r="G732" s="27">
        <f t="shared" si="35"/>
        <v>41</v>
      </c>
      <c r="H732" s="27" t="str">
        <f t="shared" si="36"/>
        <v>Mayoritas</v>
      </c>
      <c r="I732" s="27" t="str">
        <f t="shared" si="37"/>
        <v>Sedang</v>
      </c>
    </row>
    <row r="733" spans="1:9" x14ac:dyDescent="0.25">
      <c r="A733" s="27" t="str">
        <f>" "&amp;'TICKER LIST'!B733</f>
        <v xml:space="preserve"> DAYA</v>
      </c>
      <c r="B733" s="27">
        <f>IFERROR(ROUND(MAX(0,MIN(100,100-SUMIFS('OWNERSHIP 1%'!$V$2:$V$10000,'OWNERSHIP 1%'!$B$2:$B$10000,$A733,'OWNERSHIP 1%'!$U$2:$U$10000,1))),2),"")</f>
        <v>0.78</v>
      </c>
      <c r="C733" s="27" cm="1">
        <f t="array" ref="C733">IFERROR(ROUND(SUMPRODUCT(('OWNERSHIP 1%'!$B$2:$B$10000=$A733)*('OWNERSHIP 1%'!$U$2:$U$10000=1)*('OWNERSHIP 1%'!$V$2:$V$10000)^2),0),"")</f>
        <v>5786</v>
      </c>
      <c r="D733" s="27">
        <f>IFERROR(ROUND(_xlfn.SINGLE(_xlfn.MAXIFS('OWNERSHIP 1%'!$V$2:$V$10000,'OWNERSHIP 1%'!$B$2:$B$10000,$A733,'OWNERSHIP 1%'!$U$2:$U$10000,1)),2),"")</f>
        <v>73.87</v>
      </c>
      <c r="E733" s="27">
        <f>IFERROR(ROUND(SUMIFS('OWNERSHIP 1%'!$V$2:$V$7159,'OWNERSHIP 1%'!$B$2:$B$7159,$A733,'OWNERSHIP 1%'!$U$2:$U$7159,1,'OWNERSHIP 1%'!$W$2:$W$7159,"&lt;=3"),2),"")</f>
        <v>95.3</v>
      </c>
      <c r="F733" s="27" cm="1">
        <f t="array" ref="F733">IFERROR(SUMPRODUCT(('OWNERSHIP 1%'!$B$2:$B$10000=$A733)*('OWNERSHIP 1%'!$U$2:$U$10000=1)*('OWNERSHIP 1%'!$V$2:$V$10000&gt;=1)),0)</f>
        <v>5</v>
      </c>
      <c r="G733" s="27">
        <f t="shared" si="35"/>
        <v>75</v>
      </c>
      <c r="H733" s="27" t="str">
        <f t="shared" si="36"/>
        <v>Mayoritas</v>
      </c>
      <c r="I733" s="27" t="str">
        <f t="shared" si="37"/>
        <v>Tinggi</v>
      </c>
    </row>
    <row r="734" spans="1:9" x14ac:dyDescent="0.25">
      <c r="A734" s="27" t="str">
        <f>" "&amp;'TICKER LIST'!B734</f>
        <v xml:space="preserve"> DPUM</v>
      </c>
      <c r="B734" s="27">
        <f>IFERROR(ROUND(MAX(0,MIN(100,100-SUMIFS('OWNERSHIP 1%'!$V$2:$V$10000,'OWNERSHIP 1%'!$B$2:$B$10000,$A734,'OWNERSHIP 1%'!$U$2:$U$10000,1))),2),"")</f>
        <v>17.899999999999999</v>
      </c>
      <c r="C734" s="27" cm="1">
        <f t="array" ref="C734">IFERROR(ROUND(SUMPRODUCT(('OWNERSHIP 1%'!$B$2:$B$10000=$A734)*('OWNERSHIP 1%'!$U$2:$U$10000=1)*('OWNERSHIP 1%'!$V$2:$V$10000)^2),0),"")</f>
        <v>3597</v>
      </c>
      <c r="D734" s="27">
        <f>IFERROR(ROUND(_xlfn.SINGLE(_xlfn.MAXIFS('OWNERSHIP 1%'!$V$2:$V$10000,'OWNERSHIP 1%'!$B$2:$B$10000,$A734,'OWNERSHIP 1%'!$U$2:$U$10000,1)),2),"")</f>
        <v>59.24</v>
      </c>
      <c r="E734" s="27">
        <f>IFERROR(ROUND(SUMIFS('OWNERSHIP 1%'!$V$2:$V$7159,'OWNERSHIP 1%'!$B$2:$B$7159,$A734,'OWNERSHIP 1%'!$U$2:$U$7159,1,'OWNERSHIP 1%'!$W$2:$W$7159,"&lt;=3"),2),"")</f>
        <v>68.78</v>
      </c>
      <c r="F734" s="27" cm="1">
        <f t="array" ref="F734">IFERROR(SUMPRODUCT(('OWNERSHIP 1%'!$B$2:$B$10000=$A734)*('OWNERSHIP 1%'!$U$2:$U$10000=1)*('OWNERSHIP 1%'!$V$2:$V$10000&gt;=1)),0)</f>
        <v>8</v>
      </c>
      <c r="G734" s="27">
        <f t="shared" si="35"/>
        <v>53</v>
      </c>
      <c r="H734" s="27" t="str">
        <f t="shared" si="36"/>
        <v>Mayoritas</v>
      </c>
      <c r="I734" s="27" t="str">
        <f t="shared" si="37"/>
        <v>Sedang</v>
      </c>
    </row>
    <row r="735" spans="1:9" x14ac:dyDescent="0.25">
      <c r="A735" s="27" t="str">
        <f>" "&amp;'TICKER LIST'!B735</f>
        <v xml:space="preserve"> IDPR</v>
      </c>
      <c r="B735" s="27">
        <f>IFERROR(ROUND(MAX(0,MIN(100,100-SUMIFS('OWNERSHIP 1%'!$V$2:$V$10000,'OWNERSHIP 1%'!$B$2:$B$10000,$A735,'OWNERSHIP 1%'!$U$2:$U$10000,1))),2),"")</f>
        <v>5.54</v>
      </c>
      <c r="C735" s="27" cm="1">
        <f t="array" ref="C735">IFERROR(ROUND(SUMPRODUCT(('OWNERSHIP 1%'!$B$2:$B$10000=$A735)*('OWNERSHIP 1%'!$U$2:$U$10000=1)*('OWNERSHIP 1%'!$V$2:$V$10000)^2),0),"")</f>
        <v>7459</v>
      </c>
      <c r="D735" s="27">
        <f>IFERROR(ROUND(_xlfn.SINGLE(_xlfn.MAXIFS('OWNERSHIP 1%'!$V$2:$V$10000,'OWNERSHIP 1%'!$B$2:$B$10000,$A735,'OWNERSHIP 1%'!$U$2:$U$10000,1)),2),"")</f>
        <v>86.26</v>
      </c>
      <c r="E735" s="27">
        <f>IFERROR(ROUND(SUMIFS('OWNERSHIP 1%'!$V$2:$V$7159,'OWNERSHIP 1%'!$B$2:$B$7159,$A735,'OWNERSHIP 1%'!$U$2:$U$7159,1,'OWNERSHIP 1%'!$W$2:$W$7159,"&lt;=3"),2),"")</f>
        <v>91.49</v>
      </c>
      <c r="F735" s="27" cm="1">
        <f t="array" ref="F735">IFERROR(SUMPRODUCT(('OWNERSHIP 1%'!$B$2:$B$10000=$A735)*('OWNERSHIP 1%'!$U$2:$U$10000=1)*('OWNERSHIP 1%'!$V$2:$V$10000&gt;=1)),0)</f>
        <v>5</v>
      </c>
      <c r="G735" s="27">
        <f t="shared" si="35"/>
        <v>81</v>
      </c>
      <c r="H735" s="27" t="str">
        <f t="shared" si="36"/>
        <v>Mayoritas</v>
      </c>
      <c r="I735" s="27" t="str">
        <f t="shared" si="37"/>
        <v>Tinggi</v>
      </c>
    </row>
    <row r="736" spans="1:9" x14ac:dyDescent="0.25">
      <c r="A736" s="27" t="str">
        <f>" "&amp;'TICKER LIST'!B736</f>
        <v xml:space="preserve"> JGLE</v>
      </c>
      <c r="B736" s="27">
        <f>IFERROR(ROUND(MAX(0,MIN(100,100-SUMIFS('OWNERSHIP 1%'!$V$2:$V$10000,'OWNERSHIP 1%'!$B$2:$B$10000,$A736,'OWNERSHIP 1%'!$U$2:$U$10000,1))),2),"")</f>
        <v>29.37</v>
      </c>
      <c r="C736" s="27" cm="1">
        <f t="array" ref="C736">IFERROR(ROUND(SUMPRODUCT(('OWNERSHIP 1%'!$B$2:$B$10000=$A736)*('OWNERSHIP 1%'!$U$2:$U$10000=1)*('OWNERSHIP 1%'!$V$2:$V$10000)^2),0),"")</f>
        <v>1756</v>
      </c>
      <c r="D736" s="27">
        <f>IFERROR(ROUND(_xlfn.SINGLE(_xlfn.MAXIFS('OWNERSHIP 1%'!$V$2:$V$10000,'OWNERSHIP 1%'!$B$2:$B$10000,$A736,'OWNERSHIP 1%'!$U$2:$U$10000,1)),2),"")</f>
        <v>38.76</v>
      </c>
      <c r="E736" s="27">
        <f>IFERROR(ROUND(SUMIFS('OWNERSHIP 1%'!$V$2:$V$7159,'OWNERSHIP 1%'!$B$2:$B$7159,$A736,'OWNERSHIP 1%'!$U$2:$U$7159,1,'OWNERSHIP 1%'!$W$2:$W$7159,"&lt;=3"),2),"")</f>
        <v>59.09</v>
      </c>
      <c r="F736" s="27" cm="1">
        <f t="array" ref="F736">IFERROR(SUMPRODUCT(('OWNERSHIP 1%'!$B$2:$B$10000=$A736)*('OWNERSHIP 1%'!$U$2:$U$10000=1)*('OWNERSHIP 1%'!$V$2:$V$10000&gt;=1)),0)</f>
        <v>8</v>
      </c>
      <c r="G736" s="27">
        <f t="shared" si="35"/>
        <v>41</v>
      </c>
      <c r="H736" s="27" t="str">
        <f t="shared" si="36"/>
        <v>Moderat</v>
      </c>
      <c r="I736" s="27" t="str">
        <f t="shared" si="37"/>
        <v>Sedang</v>
      </c>
    </row>
    <row r="737" spans="1:9" x14ac:dyDescent="0.25">
      <c r="A737" s="27" t="str">
        <f>" "&amp;'TICKER LIST'!B737</f>
        <v xml:space="preserve"> KINO</v>
      </c>
      <c r="B737" s="27">
        <f>IFERROR(ROUND(MAX(0,MIN(100,100-SUMIFS('OWNERSHIP 1%'!$V$2:$V$10000,'OWNERSHIP 1%'!$B$2:$B$10000,$A737,'OWNERSHIP 1%'!$U$2:$U$10000,1))),2),"")</f>
        <v>3.64</v>
      </c>
      <c r="C737" s="27" cm="1">
        <f t="array" ref="C737">IFERROR(ROUND(SUMPRODUCT(('OWNERSHIP 1%'!$B$2:$B$10000=$A737)*('OWNERSHIP 1%'!$U$2:$U$10000=1)*('OWNERSHIP 1%'!$V$2:$V$10000)^2),0),"")</f>
        <v>6428</v>
      </c>
      <c r="D737" s="27">
        <f>IFERROR(ROUND(_xlfn.SINGLE(_xlfn.MAXIFS('OWNERSHIP 1%'!$V$2:$V$10000,'OWNERSHIP 1%'!$B$2:$B$10000,$A737,'OWNERSHIP 1%'!$U$2:$U$10000,1)),2),"")</f>
        <v>79.819999999999993</v>
      </c>
      <c r="E737" s="27">
        <f>IFERROR(ROUND(SUMIFS('OWNERSHIP 1%'!$V$2:$V$7159,'OWNERSHIP 1%'!$B$2:$B$7159,$A737,'OWNERSHIP 1%'!$U$2:$U$7159,1,'OWNERSHIP 1%'!$W$2:$W$7159,"&lt;=3"),2),"")</f>
        <v>87.41</v>
      </c>
      <c r="F737" s="27" cm="1">
        <f t="array" ref="F737">IFERROR(SUMPRODUCT(('OWNERSHIP 1%'!$B$2:$B$10000=$A737)*('OWNERSHIP 1%'!$U$2:$U$10000=1)*('OWNERSHIP 1%'!$V$2:$V$10000&gt;=1)),0)</f>
        <v>6</v>
      </c>
      <c r="G737" s="27">
        <f t="shared" si="35"/>
        <v>74</v>
      </c>
      <c r="H737" s="27" t="str">
        <f t="shared" si="36"/>
        <v>Mayoritas</v>
      </c>
      <c r="I737" s="27" t="str">
        <f t="shared" si="37"/>
        <v>Tinggi</v>
      </c>
    </row>
    <row r="738" spans="1:9" x14ac:dyDescent="0.25">
      <c r="A738" s="27" t="str">
        <f>" "&amp;'TICKER LIST'!B738</f>
        <v xml:space="preserve"> MARI</v>
      </c>
      <c r="B738" s="27">
        <f>IFERROR(ROUND(MAX(0,MIN(100,100-SUMIFS('OWNERSHIP 1%'!$V$2:$V$10000,'OWNERSHIP 1%'!$B$2:$B$10000,$A738,'OWNERSHIP 1%'!$U$2:$U$10000,1))),2),"")</f>
        <v>43.51</v>
      </c>
      <c r="C738" s="27" cm="1">
        <f t="array" ref="C738">IFERROR(ROUND(SUMPRODUCT(('OWNERSHIP 1%'!$B$2:$B$10000=$A738)*('OWNERSHIP 1%'!$U$2:$U$10000=1)*('OWNERSHIP 1%'!$V$2:$V$10000)^2),0),"")</f>
        <v>1889</v>
      </c>
      <c r="D738" s="27">
        <f>IFERROR(ROUND(_xlfn.SINGLE(_xlfn.MAXIFS('OWNERSHIP 1%'!$V$2:$V$10000,'OWNERSHIP 1%'!$B$2:$B$10000,$A738,'OWNERSHIP 1%'!$U$2:$U$10000,1)),2),"")</f>
        <v>40.35</v>
      </c>
      <c r="E738" s="27">
        <f>IFERROR(ROUND(SUMIFS('OWNERSHIP 1%'!$V$2:$V$7159,'OWNERSHIP 1%'!$B$2:$B$7159,$A738,'OWNERSHIP 1%'!$U$2:$U$7159,1,'OWNERSHIP 1%'!$W$2:$W$7159,"&lt;=3"),2),"")</f>
        <v>56.49</v>
      </c>
      <c r="F738" s="27" cm="1">
        <f t="array" ref="F738">IFERROR(SUMPRODUCT(('OWNERSHIP 1%'!$B$2:$B$10000=$A738)*('OWNERSHIP 1%'!$U$2:$U$10000=1)*('OWNERSHIP 1%'!$V$2:$V$10000&gt;=1)),0)</f>
        <v>2</v>
      </c>
      <c r="G738" s="27">
        <f t="shared" si="35"/>
        <v>47</v>
      </c>
      <c r="H738" s="27" t="str">
        <f t="shared" si="36"/>
        <v>Moderat</v>
      </c>
      <c r="I738" s="27" t="str">
        <f t="shared" si="37"/>
        <v>Sedang</v>
      </c>
    </row>
    <row r="739" spans="1:9" x14ac:dyDescent="0.25">
      <c r="A739" s="27" t="str">
        <f>" "&amp;'TICKER LIST'!B739</f>
        <v xml:space="preserve"> MKNT</v>
      </c>
      <c r="B739" s="27">
        <f>IFERROR(ROUND(MAX(0,MIN(100,100-SUMIFS('OWNERSHIP 1%'!$V$2:$V$10000,'OWNERSHIP 1%'!$B$2:$B$10000,$A739,'OWNERSHIP 1%'!$U$2:$U$10000,1))),2),"")</f>
        <v>26.74</v>
      </c>
      <c r="C739" s="27" cm="1">
        <f t="array" ref="C739">IFERROR(ROUND(SUMPRODUCT(('OWNERSHIP 1%'!$B$2:$B$10000=$A739)*('OWNERSHIP 1%'!$U$2:$U$10000=1)*('OWNERSHIP 1%'!$V$2:$V$10000)^2),0),"")</f>
        <v>702</v>
      </c>
      <c r="D739" s="27">
        <f>IFERROR(ROUND(_xlfn.SINGLE(_xlfn.MAXIFS('OWNERSHIP 1%'!$V$2:$V$10000,'OWNERSHIP 1%'!$B$2:$B$10000,$A739,'OWNERSHIP 1%'!$U$2:$U$10000,1)),2),"")</f>
        <v>22.63</v>
      </c>
      <c r="E739" s="27">
        <f>IFERROR(ROUND(SUMIFS('OWNERSHIP 1%'!$V$2:$V$7159,'OWNERSHIP 1%'!$B$2:$B$7159,$A739,'OWNERSHIP 1%'!$U$2:$U$7159,1,'OWNERSHIP 1%'!$W$2:$W$7159,"&lt;=3"),2),"")</f>
        <v>33.89</v>
      </c>
      <c r="F739" s="27" cm="1">
        <f t="array" ref="F739">IFERROR(SUMPRODUCT(('OWNERSHIP 1%'!$B$2:$B$10000=$A739)*('OWNERSHIP 1%'!$U$2:$U$10000=1)*('OWNERSHIP 1%'!$V$2:$V$10000&gt;=1)),0)</f>
        <v>18</v>
      </c>
      <c r="G739" s="27">
        <f t="shared" si="35"/>
        <v>17</v>
      </c>
      <c r="H739" s="27" t="str">
        <f t="shared" si="36"/>
        <v>Tersebar</v>
      </c>
      <c r="I739" s="27" t="str">
        <f t="shared" si="37"/>
        <v>Rendah</v>
      </c>
    </row>
    <row r="740" spans="1:9" x14ac:dyDescent="0.25">
      <c r="A740" s="27" t="str">
        <f>" "&amp;'TICKER LIST'!B740</f>
        <v xml:space="preserve"> MTRA</v>
      </c>
      <c r="B740" s="27">
        <f>IFERROR(ROUND(MAX(0,MIN(100,100-SUMIFS('OWNERSHIP 1%'!$V$2:$V$10000,'OWNERSHIP 1%'!$B$2:$B$10000,$A740,'OWNERSHIP 1%'!$U$2:$U$10000,1))),2),"")</f>
        <v>4.37</v>
      </c>
      <c r="C740" s="27" cm="1">
        <f t="array" ref="C740">IFERROR(ROUND(SUMPRODUCT(('OWNERSHIP 1%'!$B$2:$B$10000=$A740)*('OWNERSHIP 1%'!$U$2:$U$10000=1)*('OWNERSHIP 1%'!$V$2:$V$10000)^2),0),"")</f>
        <v>6022</v>
      </c>
      <c r="D740" s="27">
        <f>IFERROR(ROUND(_xlfn.SINGLE(_xlfn.MAXIFS('OWNERSHIP 1%'!$V$2:$V$10000,'OWNERSHIP 1%'!$B$2:$B$10000,$A740,'OWNERSHIP 1%'!$U$2:$U$10000,1)),2),"")</f>
        <v>77.14</v>
      </c>
      <c r="E740" s="27">
        <f>IFERROR(ROUND(SUMIFS('OWNERSHIP 1%'!$V$2:$V$7159,'OWNERSHIP 1%'!$B$2:$B$7159,$A740,'OWNERSHIP 1%'!$U$2:$U$7159,1,'OWNERSHIP 1%'!$W$2:$W$7159,"&lt;=3"),2),"")</f>
        <v>86.06</v>
      </c>
      <c r="F740" s="27" cm="1">
        <f t="array" ref="F740">IFERROR(SUMPRODUCT(('OWNERSHIP 1%'!$B$2:$B$10000=$A740)*('OWNERSHIP 1%'!$U$2:$U$10000=1)*('OWNERSHIP 1%'!$V$2:$V$10000&gt;=1)),0)</f>
        <v>6</v>
      </c>
      <c r="G740" s="27">
        <f t="shared" si="35"/>
        <v>72</v>
      </c>
      <c r="H740" s="27" t="str">
        <f t="shared" si="36"/>
        <v>Mayoritas</v>
      </c>
      <c r="I740" s="27" t="str">
        <f t="shared" si="37"/>
        <v>Tinggi</v>
      </c>
    </row>
    <row r="741" spans="1:9" x14ac:dyDescent="0.25">
      <c r="A741" s="27" t="str">
        <f>" "&amp;'TICKER LIST'!B741</f>
        <v xml:space="preserve"> OASA</v>
      </c>
      <c r="B741" s="27">
        <f>IFERROR(ROUND(MAX(0,MIN(100,100-SUMIFS('OWNERSHIP 1%'!$V$2:$V$10000,'OWNERSHIP 1%'!$B$2:$B$10000,$A741,'OWNERSHIP 1%'!$U$2:$U$10000,1))),2),"")</f>
        <v>30.46</v>
      </c>
      <c r="C741" s="27" cm="1">
        <f t="array" ref="C741">IFERROR(ROUND(SUMPRODUCT(('OWNERSHIP 1%'!$B$2:$B$10000=$A741)*('OWNERSHIP 1%'!$U$2:$U$10000=1)*('OWNERSHIP 1%'!$V$2:$V$10000)^2),0),"")</f>
        <v>1192</v>
      </c>
      <c r="D741" s="27">
        <f>IFERROR(ROUND(_xlfn.SINGLE(_xlfn.MAXIFS('OWNERSHIP 1%'!$V$2:$V$10000,'OWNERSHIP 1%'!$B$2:$B$10000,$A741,'OWNERSHIP 1%'!$U$2:$U$10000,1)),2),"")</f>
        <v>32.549999999999997</v>
      </c>
      <c r="E741" s="27">
        <f>IFERROR(ROUND(SUMIFS('OWNERSHIP 1%'!$V$2:$V$7159,'OWNERSHIP 1%'!$B$2:$B$7159,$A741,'OWNERSHIP 1%'!$U$2:$U$7159,1,'OWNERSHIP 1%'!$W$2:$W$7159,"&lt;=3"),2),"")</f>
        <v>42.79</v>
      </c>
      <c r="F741" s="27" cm="1">
        <f t="array" ref="F741">IFERROR(SUMPRODUCT(('OWNERSHIP 1%'!$B$2:$B$10000=$A741)*('OWNERSHIP 1%'!$U$2:$U$10000=1)*('OWNERSHIP 1%'!$V$2:$V$10000&gt;=1)),0)</f>
        <v>15</v>
      </c>
      <c r="G741" s="27">
        <f t="shared" si="35"/>
        <v>26</v>
      </c>
      <c r="H741" s="27" t="str">
        <f t="shared" si="36"/>
        <v>Moderat</v>
      </c>
      <c r="I741" s="27" t="str">
        <f t="shared" si="37"/>
        <v>Sedang</v>
      </c>
    </row>
    <row r="742" spans="1:9" x14ac:dyDescent="0.25">
      <c r="A742" s="27" t="str">
        <f>" "&amp;'TICKER LIST'!B742</f>
        <v xml:space="preserve"> POWR</v>
      </c>
      <c r="B742" s="27">
        <f>IFERROR(ROUND(MAX(0,MIN(100,100-SUMIFS('OWNERSHIP 1%'!$V$2:$V$10000,'OWNERSHIP 1%'!$B$2:$B$10000,$A742,'OWNERSHIP 1%'!$U$2:$U$10000,1))),2),"")</f>
        <v>9.84</v>
      </c>
      <c r="C742" s="27" cm="1">
        <f t="array" ref="C742">IFERROR(ROUND(SUMPRODUCT(('OWNERSHIP 1%'!$B$2:$B$10000=$A742)*('OWNERSHIP 1%'!$U$2:$U$10000=1)*('OWNERSHIP 1%'!$V$2:$V$10000)^2),0),"")</f>
        <v>2364</v>
      </c>
      <c r="D742" s="27">
        <f>IFERROR(ROUND(_xlfn.SINGLE(_xlfn.MAXIFS('OWNERSHIP 1%'!$V$2:$V$10000,'OWNERSHIP 1%'!$B$2:$B$10000,$A742,'OWNERSHIP 1%'!$U$2:$U$10000,1)),2),"")</f>
        <v>30.48</v>
      </c>
      <c r="E742" s="27">
        <f>IFERROR(ROUND(SUMIFS('OWNERSHIP 1%'!$V$2:$V$7159,'OWNERSHIP 1%'!$B$2:$B$7159,$A742,'OWNERSHIP 1%'!$U$2:$U$7159,1,'OWNERSHIP 1%'!$W$2:$W$7159,"&lt;=3"),2),"")</f>
        <v>83.76</v>
      </c>
      <c r="F742" s="27" cm="1">
        <f t="array" ref="F742">IFERROR(SUMPRODUCT(('OWNERSHIP 1%'!$B$2:$B$10000=$A742)*('OWNERSHIP 1%'!$U$2:$U$10000=1)*('OWNERSHIP 1%'!$V$2:$V$10000&gt;=1)),0)</f>
        <v>6</v>
      </c>
      <c r="G742" s="27">
        <f t="shared" si="35"/>
        <v>55</v>
      </c>
      <c r="H742" s="27" t="str">
        <f t="shared" si="36"/>
        <v>Terkonsentrasi</v>
      </c>
      <c r="I742" s="27" t="str">
        <f t="shared" si="37"/>
        <v>Sedang</v>
      </c>
    </row>
    <row r="743" spans="1:9" x14ac:dyDescent="0.25">
      <c r="A743" s="27" t="str">
        <f>" "&amp;'TICKER LIST'!B743</f>
        <v xml:space="preserve"> INCF</v>
      </c>
      <c r="B743" s="27">
        <f>IFERROR(ROUND(MAX(0,MIN(100,100-SUMIFS('OWNERSHIP 1%'!$V$2:$V$10000,'OWNERSHIP 1%'!$B$2:$B$10000,$A743,'OWNERSHIP 1%'!$U$2:$U$10000,1))),2),"")</f>
        <v>41.58</v>
      </c>
      <c r="C743" s="27" cm="1">
        <f t="array" ref="C743">IFERROR(ROUND(SUMPRODUCT(('OWNERSHIP 1%'!$B$2:$B$10000=$A743)*('OWNERSHIP 1%'!$U$2:$U$10000=1)*('OWNERSHIP 1%'!$V$2:$V$10000)^2),0),"")</f>
        <v>1869</v>
      </c>
      <c r="D743" s="27">
        <f>IFERROR(ROUND(_xlfn.SINGLE(_xlfn.MAXIFS('OWNERSHIP 1%'!$V$2:$V$10000,'OWNERSHIP 1%'!$B$2:$B$10000,$A743,'OWNERSHIP 1%'!$U$2:$U$10000,1)),2),"")</f>
        <v>40</v>
      </c>
      <c r="E743" s="27">
        <f>IFERROR(ROUND(SUMIFS('OWNERSHIP 1%'!$V$2:$V$7159,'OWNERSHIP 1%'!$B$2:$B$7159,$A743,'OWNERSHIP 1%'!$U$2:$U$7159,1,'OWNERSHIP 1%'!$W$2:$W$7159,"&lt;=3"),2),"")</f>
        <v>57.38</v>
      </c>
      <c r="F743" s="27" cm="1">
        <f t="array" ref="F743">IFERROR(SUMPRODUCT(('OWNERSHIP 1%'!$B$2:$B$10000=$A743)*('OWNERSHIP 1%'!$U$2:$U$10000=1)*('OWNERSHIP 1%'!$V$2:$V$10000&gt;=1)),0)</f>
        <v>4</v>
      </c>
      <c r="G743" s="27">
        <f t="shared" si="35"/>
        <v>45</v>
      </c>
      <c r="H743" s="27" t="str">
        <f t="shared" si="36"/>
        <v>Moderat</v>
      </c>
      <c r="I743" s="27" t="str">
        <f t="shared" si="37"/>
        <v>Sedang</v>
      </c>
    </row>
    <row r="744" spans="1:9" x14ac:dyDescent="0.25">
      <c r="A744" s="27" t="str">
        <f>" "&amp;'TICKER LIST'!B744</f>
        <v xml:space="preserve"> WSBP</v>
      </c>
      <c r="B744" s="27">
        <f>IFERROR(ROUND(MAX(0,MIN(100,100-SUMIFS('OWNERSHIP 1%'!$V$2:$V$10000,'OWNERSHIP 1%'!$B$2:$B$10000,$A744,'OWNERSHIP 1%'!$U$2:$U$10000,1))),2),"")</f>
        <v>51.8</v>
      </c>
      <c r="C744" s="27" cm="1">
        <f t="array" ref="C744">IFERROR(ROUND(SUMPRODUCT(('OWNERSHIP 1%'!$B$2:$B$10000=$A744)*('OWNERSHIP 1%'!$U$2:$U$10000=1)*('OWNERSHIP 1%'!$V$2:$V$10000)^2),0),"")</f>
        <v>867</v>
      </c>
      <c r="D744" s="27">
        <f>IFERROR(ROUND(_xlfn.SINGLE(_xlfn.MAXIFS('OWNERSHIP 1%'!$V$2:$V$10000,'OWNERSHIP 1%'!$B$2:$B$10000,$A744,'OWNERSHIP 1%'!$U$2:$U$10000,1)),2),"")</f>
        <v>28.12</v>
      </c>
      <c r="E744" s="27">
        <f>IFERROR(ROUND(SUMIFS('OWNERSHIP 1%'!$V$2:$V$7159,'OWNERSHIP 1%'!$B$2:$B$7159,$A744,'OWNERSHIP 1%'!$U$2:$U$7159,1,'OWNERSHIP 1%'!$W$2:$W$7159,"&lt;=3"),2),"")</f>
        <v>38.24</v>
      </c>
      <c r="F744" s="27" cm="1">
        <f t="array" ref="F744">IFERROR(SUMPRODUCT(('OWNERSHIP 1%'!$B$2:$B$10000=$A744)*('OWNERSHIP 1%'!$U$2:$U$10000=1)*('OWNERSHIP 1%'!$V$2:$V$10000&gt;=1)),0)</f>
        <v>9</v>
      </c>
      <c r="G744" s="27">
        <f t="shared" si="35"/>
        <v>29</v>
      </c>
      <c r="H744" s="27" t="str">
        <f t="shared" si="36"/>
        <v>Tersebar</v>
      </c>
      <c r="I744" s="27" t="str">
        <f t="shared" si="37"/>
        <v>Sedang</v>
      </c>
    </row>
    <row r="745" spans="1:9" x14ac:dyDescent="0.25">
      <c r="A745" s="27" t="str">
        <f>" "&amp;'TICKER LIST'!B745</f>
        <v xml:space="preserve"> PBSA</v>
      </c>
      <c r="B745" s="27">
        <f>IFERROR(ROUND(MAX(0,MIN(100,100-SUMIFS('OWNERSHIP 1%'!$V$2:$V$10000,'OWNERSHIP 1%'!$B$2:$B$10000,$A745,'OWNERSHIP 1%'!$U$2:$U$10000,1))),2),"")</f>
        <v>8.16</v>
      </c>
      <c r="C745" s="27" cm="1">
        <f t="array" ref="C745">IFERROR(ROUND(SUMPRODUCT(('OWNERSHIP 1%'!$B$2:$B$10000=$A745)*('OWNERSHIP 1%'!$U$2:$U$10000=1)*('OWNERSHIP 1%'!$V$2:$V$10000)^2),0),"")</f>
        <v>3568</v>
      </c>
      <c r="D745" s="27">
        <f>IFERROR(ROUND(_xlfn.SINGLE(_xlfn.MAXIFS('OWNERSHIP 1%'!$V$2:$V$10000,'OWNERSHIP 1%'!$B$2:$B$10000,$A745,'OWNERSHIP 1%'!$U$2:$U$10000,1)),2),"")</f>
        <v>46.16</v>
      </c>
      <c r="E745" s="27">
        <f>IFERROR(ROUND(SUMIFS('OWNERSHIP 1%'!$V$2:$V$7159,'OWNERSHIP 1%'!$B$2:$B$7159,$A745,'OWNERSHIP 1%'!$U$2:$U$7159,1,'OWNERSHIP 1%'!$W$2:$W$7159,"&lt;=3"),2),"")</f>
        <v>87.94</v>
      </c>
      <c r="F745" s="27" cm="1">
        <f t="array" ref="F745">IFERROR(SUMPRODUCT(('OWNERSHIP 1%'!$B$2:$B$10000=$A745)*('OWNERSHIP 1%'!$U$2:$U$10000=1)*('OWNERSHIP 1%'!$V$2:$V$10000&gt;=1)),0)</f>
        <v>5</v>
      </c>
      <c r="G745" s="27">
        <f t="shared" si="35"/>
        <v>63</v>
      </c>
      <c r="H745" s="27" t="str">
        <f t="shared" si="36"/>
        <v>Terkonsentrasi</v>
      </c>
      <c r="I745" s="27" t="str">
        <f t="shared" si="37"/>
        <v>Tinggi</v>
      </c>
    </row>
    <row r="746" spans="1:9" x14ac:dyDescent="0.25">
      <c r="A746" s="27" t="str">
        <f>" "&amp;'TICKER LIST'!B746</f>
        <v xml:space="preserve"> PRDA</v>
      </c>
      <c r="B746" s="27">
        <f>IFERROR(ROUND(MAX(0,MIN(100,100-SUMIFS('OWNERSHIP 1%'!$V$2:$V$10000,'OWNERSHIP 1%'!$B$2:$B$10000,$A746,'OWNERSHIP 1%'!$U$2:$U$10000,1))),2),"")</f>
        <v>11.92</v>
      </c>
      <c r="C746" s="27" cm="1">
        <f t="array" ref="C746">IFERROR(ROUND(SUMPRODUCT(('OWNERSHIP 1%'!$B$2:$B$10000=$A746)*('OWNERSHIP 1%'!$U$2:$U$10000=1)*('OWNERSHIP 1%'!$V$2:$V$10000)^2),0),"")</f>
        <v>3463</v>
      </c>
      <c r="D746" s="27">
        <f>IFERROR(ROUND(_xlfn.SINGLE(_xlfn.MAXIFS('OWNERSHIP 1%'!$V$2:$V$10000,'OWNERSHIP 1%'!$B$2:$B$10000,$A746,'OWNERSHIP 1%'!$U$2:$U$10000,1)),2),"")</f>
        <v>57</v>
      </c>
      <c r="E746" s="27">
        <f>IFERROR(ROUND(SUMIFS('OWNERSHIP 1%'!$V$2:$V$7159,'OWNERSHIP 1%'!$B$2:$B$7159,$A746,'OWNERSHIP 1%'!$U$2:$U$7159,1,'OWNERSHIP 1%'!$W$2:$W$7159,"&lt;=3"),2),"")</f>
        <v>74.3</v>
      </c>
      <c r="F746" s="27" cm="1">
        <f t="array" ref="F746">IFERROR(SUMPRODUCT(('OWNERSHIP 1%'!$B$2:$B$10000=$A746)*('OWNERSHIP 1%'!$U$2:$U$10000=1)*('OWNERSHIP 1%'!$V$2:$V$10000&gt;=1)),0)</f>
        <v>9</v>
      </c>
      <c r="G746" s="27">
        <f t="shared" si="35"/>
        <v>53</v>
      </c>
      <c r="H746" s="27" t="str">
        <f t="shared" si="36"/>
        <v>Mayoritas</v>
      </c>
      <c r="I746" s="27" t="str">
        <f t="shared" si="37"/>
        <v>Sedang</v>
      </c>
    </row>
    <row r="747" spans="1:9" x14ac:dyDescent="0.25">
      <c r="A747" s="27" t="str">
        <f>" "&amp;'TICKER LIST'!B747</f>
        <v xml:space="preserve"> BOGA</v>
      </c>
      <c r="B747" s="27">
        <f>IFERROR(ROUND(MAX(0,MIN(100,100-SUMIFS('OWNERSHIP 1%'!$V$2:$V$10000,'OWNERSHIP 1%'!$B$2:$B$10000,$A747,'OWNERSHIP 1%'!$U$2:$U$10000,1))),2),"")</f>
        <v>14.19</v>
      </c>
      <c r="C747" s="27" cm="1">
        <f t="array" ref="C747">IFERROR(ROUND(SUMPRODUCT(('OWNERSHIP 1%'!$B$2:$B$10000=$A747)*('OWNERSHIP 1%'!$U$2:$U$10000=1)*('OWNERSHIP 1%'!$V$2:$V$10000)^2),0),"")</f>
        <v>1057</v>
      </c>
      <c r="D747" s="27">
        <f>IFERROR(ROUND(_xlfn.SINGLE(_xlfn.MAXIFS('OWNERSHIP 1%'!$V$2:$V$10000,'OWNERSHIP 1%'!$B$2:$B$10000,$A747,'OWNERSHIP 1%'!$U$2:$U$10000,1)),2),"")</f>
        <v>29.5</v>
      </c>
      <c r="E747" s="27">
        <f>IFERROR(ROUND(SUMIFS('OWNERSHIP 1%'!$V$2:$V$7159,'OWNERSHIP 1%'!$B$2:$B$7159,$A747,'OWNERSHIP 1%'!$U$2:$U$7159,1,'OWNERSHIP 1%'!$W$2:$W$7159,"&lt;=3"),2),"")</f>
        <v>38.74</v>
      </c>
      <c r="F747" s="27" cm="1">
        <f t="array" ref="F747">IFERROR(SUMPRODUCT(('OWNERSHIP 1%'!$B$2:$B$10000=$A747)*('OWNERSHIP 1%'!$U$2:$U$10000=1)*('OWNERSHIP 1%'!$V$2:$V$10000&gt;=1)),0)</f>
        <v>21</v>
      </c>
      <c r="G747" s="27">
        <f t="shared" si="35"/>
        <v>18</v>
      </c>
      <c r="H747" s="27" t="str">
        <f t="shared" si="36"/>
        <v>Tersebar</v>
      </c>
      <c r="I747" s="27" t="str">
        <f t="shared" si="37"/>
        <v>Rendah</v>
      </c>
    </row>
    <row r="748" spans="1:9" x14ac:dyDescent="0.25">
      <c r="A748" s="27" t="str">
        <f>" "&amp;'TICKER LIST'!B748</f>
        <v xml:space="preserve"> BRIS</v>
      </c>
      <c r="B748" s="27">
        <f>IFERROR(ROUND(MAX(0,MIN(100,100-SUMIFS('OWNERSHIP 1%'!$V$2:$V$10000,'OWNERSHIP 1%'!$B$2:$B$10000,$A748,'OWNERSHIP 1%'!$U$2:$U$10000,1))),2),"")</f>
        <v>8.9700000000000006</v>
      </c>
      <c r="C748" s="27" cm="1">
        <f t="array" ref="C748">IFERROR(ROUND(SUMPRODUCT(('OWNERSHIP 1%'!$B$2:$B$10000=$A748)*('OWNERSHIP 1%'!$U$2:$U$10000=1)*('OWNERSHIP 1%'!$V$2:$V$10000)^2),0),"")</f>
        <v>3421</v>
      </c>
      <c r="D748" s="27">
        <f>IFERROR(ROUND(_xlfn.SINGLE(_xlfn.MAXIFS('OWNERSHIP 1%'!$V$2:$V$10000,'OWNERSHIP 1%'!$B$2:$B$10000,$A748,'OWNERSHIP 1%'!$U$2:$U$10000,1)),2),"")</f>
        <v>51.47</v>
      </c>
      <c r="E748" s="27">
        <f>IFERROR(ROUND(SUMIFS('OWNERSHIP 1%'!$V$2:$V$7159,'OWNERSHIP 1%'!$B$2:$B$7159,$A748,'OWNERSHIP 1%'!$U$2:$U$7159,1,'OWNERSHIP 1%'!$W$2:$W$7159,"&lt;=3"),2),"")</f>
        <v>89.88</v>
      </c>
      <c r="F748" s="27" cm="1">
        <f t="array" ref="F748">IFERROR(SUMPRODUCT(('OWNERSHIP 1%'!$B$2:$B$10000=$A748)*('OWNERSHIP 1%'!$U$2:$U$10000=1)*('OWNERSHIP 1%'!$V$2:$V$10000&gt;=1)),0)</f>
        <v>4</v>
      </c>
      <c r="G748" s="27">
        <f t="shared" si="35"/>
        <v>64</v>
      </c>
      <c r="H748" s="27" t="str">
        <f t="shared" si="36"/>
        <v>Mayoritas</v>
      </c>
      <c r="I748" s="27" t="str">
        <f t="shared" si="37"/>
        <v>Tinggi</v>
      </c>
    </row>
    <row r="749" spans="1:9" x14ac:dyDescent="0.25">
      <c r="A749" s="27" t="str">
        <f>" "&amp;'TICKER LIST'!B749</f>
        <v xml:space="preserve"> PORT</v>
      </c>
      <c r="B749" s="27">
        <f>IFERROR(ROUND(MAX(0,MIN(100,100-SUMIFS('OWNERSHIP 1%'!$V$2:$V$10000,'OWNERSHIP 1%'!$B$2:$B$10000,$A749,'OWNERSHIP 1%'!$U$2:$U$10000,1))),2),"")</f>
        <v>0.41</v>
      </c>
      <c r="C749" s="27" cm="1">
        <f t="array" ref="C749">IFERROR(ROUND(SUMPRODUCT(('OWNERSHIP 1%'!$B$2:$B$10000=$A749)*('OWNERSHIP 1%'!$U$2:$U$10000=1)*('OWNERSHIP 1%'!$V$2:$V$10000)^2),0),"")</f>
        <v>3305</v>
      </c>
      <c r="D749" s="27">
        <f>IFERROR(ROUND(_xlfn.SINGLE(_xlfn.MAXIFS('OWNERSHIP 1%'!$V$2:$V$10000,'OWNERSHIP 1%'!$B$2:$B$10000,$A749,'OWNERSHIP 1%'!$U$2:$U$10000,1)),2),"")</f>
        <v>51</v>
      </c>
      <c r="E749" s="27">
        <f>IFERROR(ROUND(SUMIFS('OWNERSHIP 1%'!$V$2:$V$7159,'OWNERSHIP 1%'!$B$2:$B$7159,$A749,'OWNERSHIP 1%'!$U$2:$U$7159,1,'OWNERSHIP 1%'!$W$2:$W$7159,"&lt;=3"),2),"")</f>
        <v>80.59</v>
      </c>
      <c r="F749" s="27" cm="1">
        <f t="array" ref="F749">IFERROR(SUMPRODUCT(('OWNERSHIP 1%'!$B$2:$B$10000=$A749)*('OWNERSHIP 1%'!$U$2:$U$10000=1)*('OWNERSHIP 1%'!$V$2:$V$10000&gt;=1)),0)</f>
        <v>7</v>
      </c>
      <c r="G749" s="27">
        <f t="shared" si="35"/>
        <v>57</v>
      </c>
      <c r="H749" s="27" t="str">
        <f t="shared" si="36"/>
        <v>Mayoritas</v>
      </c>
      <c r="I749" s="27" t="str">
        <f t="shared" si="37"/>
        <v>Tinggi</v>
      </c>
    </row>
    <row r="750" spans="1:9" x14ac:dyDescent="0.25">
      <c r="A750" s="27" t="str">
        <f>" "&amp;'TICKER LIST'!B750</f>
        <v xml:space="preserve"> CARS</v>
      </c>
      <c r="B750" s="27">
        <f>IFERROR(ROUND(MAX(0,MIN(100,100-SUMIFS('OWNERSHIP 1%'!$V$2:$V$10000,'OWNERSHIP 1%'!$B$2:$B$10000,$A750,'OWNERSHIP 1%'!$U$2:$U$10000,1))),2),"")</f>
        <v>20.329999999999998</v>
      </c>
      <c r="C750" s="27" cm="1">
        <f t="array" ref="C750">IFERROR(ROUND(SUMPRODUCT(('OWNERSHIP 1%'!$B$2:$B$10000=$A750)*('OWNERSHIP 1%'!$U$2:$U$10000=1)*('OWNERSHIP 1%'!$V$2:$V$10000)^2),0),"")</f>
        <v>284</v>
      </c>
      <c r="D750" s="27">
        <f>IFERROR(ROUND(_xlfn.SINGLE(_xlfn.MAXIFS('OWNERSHIP 1%'!$V$2:$V$10000,'OWNERSHIP 1%'!$B$2:$B$10000,$A750,'OWNERSHIP 1%'!$U$2:$U$10000,1)),2),"")</f>
        <v>5.01</v>
      </c>
      <c r="E750" s="27">
        <f>IFERROR(ROUND(SUMIFS('OWNERSHIP 1%'!$V$2:$V$7159,'OWNERSHIP 1%'!$B$2:$B$7159,$A750,'OWNERSHIP 1%'!$U$2:$U$7159,1,'OWNERSHIP 1%'!$W$2:$W$7159,"&lt;=3"),2),"")</f>
        <v>14.92</v>
      </c>
      <c r="F750" s="27" cm="1">
        <f t="array" ref="F750">IFERROR(SUMPRODUCT(('OWNERSHIP 1%'!$B$2:$B$10000=$A750)*('OWNERSHIP 1%'!$U$2:$U$10000=1)*('OWNERSHIP 1%'!$V$2:$V$10000&gt;=1)),0)</f>
        <v>26</v>
      </c>
      <c r="G750" s="27">
        <f t="shared" si="35"/>
        <v>7</v>
      </c>
      <c r="H750" s="27" t="str">
        <f t="shared" si="36"/>
        <v>Tersebar</v>
      </c>
      <c r="I750" s="27" t="str">
        <f t="shared" si="37"/>
        <v>Rendah</v>
      </c>
    </row>
    <row r="751" spans="1:9" x14ac:dyDescent="0.25">
      <c r="A751" s="27" t="str">
        <f>" "&amp;'TICKER LIST'!B751</f>
        <v xml:space="preserve"> MINA</v>
      </c>
      <c r="B751" s="27">
        <f>IFERROR(ROUND(MAX(0,MIN(100,100-SUMIFS('OWNERSHIP 1%'!$V$2:$V$10000,'OWNERSHIP 1%'!$B$2:$B$10000,$A751,'OWNERSHIP 1%'!$U$2:$U$10000,1))),2),"")</f>
        <v>36.43</v>
      </c>
      <c r="C751" s="27" cm="1">
        <f t="array" ref="C751">IFERROR(ROUND(SUMPRODUCT(('OWNERSHIP 1%'!$B$2:$B$10000=$A751)*('OWNERSHIP 1%'!$U$2:$U$10000=1)*('OWNERSHIP 1%'!$V$2:$V$10000)^2),0),"")</f>
        <v>1359</v>
      </c>
      <c r="D751" s="27">
        <f>IFERROR(ROUND(_xlfn.SINGLE(_xlfn.MAXIFS('OWNERSHIP 1%'!$V$2:$V$10000,'OWNERSHIP 1%'!$B$2:$B$10000,$A751,'OWNERSHIP 1%'!$U$2:$U$10000,1)),2),"")</f>
        <v>30.48</v>
      </c>
      <c r="E751" s="27">
        <f>IFERROR(ROUND(SUMIFS('OWNERSHIP 1%'!$V$2:$V$7159,'OWNERSHIP 1%'!$B$2:$B$7159,$A751,'OWNERSHIP 1%'!$U$2:$U$7159,1,'OWNERSHIP 1%'!$W$2:$W$7159,"&lt;=3"),2),"")</f>
        <v>55.49</v>
      </c>
      <c r="F751" s="27" cm="1">
        <f t="array" ref="F751">IFERROR(SUMPRODUCT(('OWNERSHIP 1%'!$B$2:$B$10000=$A751)*('OWNERSHIP 1%'!$U$2:$U$10000=1)*('OWNERSHIP 1%'!$V$2:$V$10000&gt;=1)),0)</f>
        <v>8</v>
      </c>
      <c r="G751" s="27">
        <f t="shared" si="35"/>
        <v>38</v>
      </c>
      <c r="H751" s="27" t="str">
        <f t="shared" si="36"/>
        <v>Moderat</v>
      </c>
      <c r="I751" s="27" t="str">
        <f t="shared" si="37"/>
        <v>Sedang</v>
      </c>
    </row>
    <row r="752" spans="1:9" x14ac:dyDescent="0.25">
      <c r="A752" s="27" t="str">
        <f>" "&amp;'TICKER LIST'!B752</f>
        <v xml:space="preserve"> CLEO</v>
      </c>
      <c r="B752" s="27">
        <f>IFERROR(ROUND(MAX(0,MIN(100,100-SUMIFS('OWNERSHIP 1%'!$V$2:$V$10000,'OWNERSHIP 1%'!$B$2:$B$10000,$A752,'OWNERSHIP 1%'!$U$2:$U$10000,1))),2),"")</f>
        <v>10.58</v>
      </c>
      <c r="C752" s="27" cm="1">
        <f t="array" ref="C752">IFERROR(ROUND(SUMPRODUCT(('OWNERSHIP 1%'!$B$2:$B$10000=$A752)*('OWNERSHIP 1%'!$U$2:$U$10000=1)*('OWNERSHIP 1%'!$V$2:$V$10000)^2),0),"")</f>
        <v>3631</v>
      </c>
      <c r="D752" s="27">
        <f>IFERROR(ROUND(_xlfn.SINGLE(_xlfn.MAXIFS('OWNERSHIP 1%'!$V$2:$V$10000,'OWNERSHIP 1%'!$B$2:$B$10000,$A752,'OWNERSHIP 1%'!$U$2:$U$10000,1)),2),"")</f>
        <v>56.12</v>
      </c>
      <c r="E752" s="27">
        <f>IFERROR(ROUND(SUMIFS('OWNERSHIP 1%'!$V$2:$V$7159,'OWNERSHIP 1%'!$B$2:$B$7159,$A752,'OWNERSHIP 1%'!$U$2:$U$7159,1,'OWNERSHIP 1%'!$W$2:$W$7159,"&lt;=3"),2),"")</f>
        <v>81.319999999999993</v>
      </c>
      <c r="F752" s="27" cm="1">
        <f t="array" ref="F752">IFERROR(SUMPRODUCT(('OWNERSHIP 1%'!$B$2:$B$10000=$A752)*('OWNERSHIP 1%'!$U$2:$U$10000=1)*('OWNERSHIP 1%'!$V$2:$V$10000&gt;=1)),0)</f>
        <v>7</v>
      </c>
      <c r="G752" s="27">
        <f t="shared" si="35"/>
        <v>58</v>
      </c>
      <c r="H752" s="27" t="str">
        <f t="shared" si="36"/>
        <v>Mayoritas</v>
      </c>
      <c r="I752" s="27" t="str">
        <f t="shared" si="37"/>
        <v>Tinggi</v>
      </c>
    </row>
    <row r="753" spans="1:9" x14ac:dyDescent="0.25">
      <c r="A753" s="27" t="str">
        <f>" "&amp;'TICKER LIST'!B753</f>
        <v xml:space="preserve"> TAMU</v>
      </c>
      <c r="B753" s="27">
        <f>IFERROR(ROUND(MAX(0,MIN(100,100-SUMIFS('OWNERSHIP 1%'!$V$2:$V$10000,'OWNERSHIP 1%'!$B$2:$B$10000,$A753,'OWNERSHIP 1%'!$U$2:$U$10000,1))),2),"")</f>
        <v>6.18</v>
      </c>
      <c r="C753" s="27" cm="1">
        <f t="array" ref="C753">IFERROR(ROUND(SUMPRODUCT(('OWNERSHIP 1%'!$B$2:$B$10000=$A753)*('OWNERSHIP 1%'!$U$2:$U$10000=1)*('OWNERSHIP 1%'!$V$2:$V$10000)^2),0),"")</f>
        <v>6452</v>
      </c>
      <c r="D753" s="27">
        <f>IFERROR(ROUND(_xlfn.SINGLE(_xlfn.MAXIFS('OWNERSHIP 1%'!$V$2:$V$10000,'OWNERSHIP 1%'!$B$2:$B$10000,$A753,'OWNERSHIP 1%'!$U$2:$U$10000,1)),2),"")</f>
        <v>80</v>
      </c>
      <c r="E753" s="27">
        <f>IFERROR(ROUND(SUMIFS('OWNERSHIP 1%'!$V$2:$V$7159,'OWNERSHIP 1%'!$B$2:$B$7159,$A753,'OWNERSHIP 1%'!$U$2:$U$7159,1,'OWNERSHIP 1%'!$W$2:$W$7159,"&lt;=3"),2),"")</f>
        <v>88.82</v>
      </c>
      <c r="F753" s="27" cm="1">
        <f t="array" ref="F753">IFERROR(SUMPRODUCT(('OWNERSHIP 1%'!$B$2:$B$10000=$A753)*('OWNERSHIP 1%'!$U$2:$U$10000=1)*('OWNERSHIP 1%'!$V$2:$V$10000&gt;=1)),0)</f>
        <v>5</v>
      </c>
      <c r="G753" s="27">
        <f t="shared" si="35"/>
        <v>76</v>
      </c>
      <c r="H753" s="27" t="str">
        <f t="shared" si="36"/>
        <v>Mayoritas</v>
      </c>
      <c r="I753" s="27" t="str">
        <f t="shared" si="37"/>
        <v>Tinggi</v>
      </c>
    </row>
    <row r="754" spans="1:9" x14ac:dyDescent="0.25">
      <c r="A754" s="27" t="str">
        <f>" "&amp;'TICKER LIST'!B754</f>
        <v xml:space="preserve"> CSIS</v>
      </c>
      <c r="B754" s="27">
        <f>IFERROR(ROUND(MAX(0,MIN(100,100-SUMIFS('OWNERSHIP 1%'!$V$2:$V$10000,'OWNERSHIP 1%'!$B$2:$B$10000,$A754,'OWNERSHIP 1%'!$U$2:$U$10000,1))),2),"")</f>
        <v>15.65</v>
      </c>
      <c r="C754" s="27" cm="1">
        <f t="array" ref="C754">IFERROR(ROUND(SUMPRODUCT(('OWNERSHIP 1%'!$B$2:$B$10000=$A754)*('OWNERSHIP 1%'!$U$2:$U$10000=1)*('OWNERSHIP 1%'!$V$2:$V$10000)^2),0),"")</f>
        <v>4619</v>
      </c>
      <c r="D754" s="27">
        <f>IFERROR(ROUND(_xlfn.SINGLE(_xlfn.MAXIFS('OWNERSHIP 1%'!$V$2:$V$10000,'OWNERSHIP 1%'!$B$2:$B$10000,$A754,'OWNERSHIP 1%'!$U$2:$U$10000,1)),2),"")</f>
        <v>65.209999999999994</v>
      </c>
      <c r="E754" s="27">
        <f>IFERROR(ROUND(SUMIFS('OWNERSHIP 1%'!$V$2:$V$7159,'OWNERSHIP 1%'!$B$2:$B$7159,$A754,'OWNERSHIP 1%'!$U$2:$U$7159,1,'OWNERSHIP 1%'!$W$2:$W$7159,"&lt;=3"),2),"")</f>
        <v>84.35</v>
      </c>
      <c r="F754" s="27" cm="1">
        <f t="array" ref="F754">IFERROR(SUMPRODUCT(('OWNERSHIP 1%'!$B$2:$B$10000=$A754)*('OWNERSHIP 1%'!$U$2:$U$10000=1)*('OWNERSHIP 1%'!$V$2:$V$10000&gt;=1)),0)</f>
        <v>2</v>
      </c>
      <c r="G754" s="27">
        <f t="shared" si="35"/>
        <v>69</v>
      </c>
      <c r="H754" s="27" t="str">
        <f t="shared" si="36"/>
        <v>Mayoritas</v>
      </c>
      <c r="I754" s="27" t="str">
        <f t="shared" si="37"/>
        <v>Tinggi</v>
      </c>
    </row>
    <row r="755" spans="1:9" x14ac:dyDescent="0.25">
      <c r="A755" s="27" t="str">
        <f>" "&amp;'TICKER LIST'!B755</f>
        <v xml:space="preserve"> TGRA</v>
      </c>
      <c r="B755" s="27">
        <f>IFERROR(ROUND(MAX(0,MIN(100,100-SUMIFS('OWNERSHIP 1%'!$V$2:$V$10000,'OWNERSHIP 1%'!$B$2:$B$10000,$A755,'OWNERSHIP 1%'!$U$2:$U$10000,1))),2),"")</f>
        <v>44.12</v>
      </c>
      <c r="C755" s="27" cm="1">
        <f t="array" ref="C755">IFERROR(ROUND(SUMPRODUCT(('OWNERSHIP 1%'!$B$2:$B$10000=$A755)*('OWNERSHIP 1%'!$U$2:$U$10000=1)*('OWNERSHIP 1%'!$V$2:$V$10000)^2),0),"")</f>
        <v>376</v>
      </c>
      <c r="D755" s="27">
        <f>IFERROR(ROUND(_xlfn.SINGLE(_xlfn.MAXIFS('OWNERSHIP 1%'!$V$2:$V$10000,'OWNERSHIP 1%'!$B$2:$B$10000,$A755,'OWNERSHIP 1%'!$U$2:$U$10000,1)),2),"")</f>
        <v>16.46</v>
      </c>
      <c r="E755" s="27">
        <f>IFERROR(ROUND(SUMIFS('OWNERSHIP 1%'!$V$2:$V$7159,'OWNERSHIP 1%'!$B$2:$B$7159,$A755,'OWNERSHIP 1%'!$U$2:$U$7159,1,'OWNERSHIP 1%'!$W$2:$W$7159,"&lt;=3"),2),"")</f>
        <v>25.06</v>
      </c>
      <c r="F755" s="27" cm="1">
        <f t="array" ref="F755">IFERROR(SUMPRODUCT(('OWNERSHIP 1%'!$B$2:$B$10000=$A755)*('OWNERSHIP 1%'!$U$2:$U$10000=1)*('OWNERSHIP 1%'!$V$2:$V$10000&gt;=1)),0)</f>
        <v>20</v>
      </c>
      <c r="G755" s="27">
        <f t="shared" si="35"/>
        <v>10</v>
      </c>
      <c r="H755" s="27" t="str">
        <f t="shared" si="36"/>
        <v>Tersebar</v>
      </c>
      <c r="I755" s="27" t="str">
        <f t="shared" si="37"/>
        <v>Rendah</v>
      </c>
    </row>
    <row r="756" spans="1:9" x14ac:dyDescent="0.25">
      <c r="A756" s="27" t="str">
        <f>" "&amp;'TICKER LIST'!B756</f>
        <v xml:space="preserve"> FIRE</v>
      </c>
      <c r="B756" s="27">
        <f>IFERROR(ROUND(MAX(0,MIN(100,100-SUMIFS('OWNERSHIP 1%'!$V$2:$V$10000,'OWNERSHIP 1%'!$B$2:$B$10000,$A756,'OWNERSHIP 1%'!$U$2:$U$10000,1))),2),"")</f>
        <v>35.380000000000003</v>
      </c>
      <c r="C756" s="27" cm="1">
        <f t="array" ref="C756">IFERROR(ROUND(SUMPRODUCT(('OWNERSHIP 1%'!$B$2:$B$10000=$A756)*('OWNERSHIP 1%'!$U$2:$U$10000=1)*('OWNERSHIP 1%'!$V$2:$V$10000)^2),0),"")</f>
        <v>1863</v>
      </c>
      <c r="D756" s="27">
        <f>IFERROR(ROUND(_xlfn.SINGLE(_xlfn.MAXIFS('OWNERSHIP 1%'!$V$2:$V$10000,'OWNERSHIP 1%'!$B$2:$B$10000,$A756,'OWNERSHIP 1%'!$U$2:$U$10000,1)),2),"")</f>
        <v>36</v>
      </c>
      <c r="E756" s="27">
        <f>IFERROR(ROUND(SUMIFS('OWNERSHIP 1%'!$V$2:$V$7159,'OWNERSHIP 1%'!$B$2:$B$7159,$A756,'OWNERSHIP 1%'!$U$2:$U$7159,1,'OWNERSHIP 1%'!$W$2:$W$7159,"&lt;=3"),2),"")</f>
        <v>62.24</v>
      </c>
      <c r="F756" s="27" cm="1">
        <f t="array" ref="F756">IFERROR(SUMPRODUCT(('OWNERSHIP 1%'!$B$2:$B$10000=$A756)*('OWNERSHIP 1%'!$U$2:$U$10000=1)*('OWNERSHIP 1%'!$V$2:$V$10000&gt;=1)),0)</f>
        <v>5</v>
      </c>
      <c r="G756" s="27">
        <f t="shared" si="35"/>
        <v>46</v>
      </c>
      <c r="H756" s="27" t="str">
        <f t="shared" si="36"/>
        <v>Oligopoli</v>
      </c>
      <c r="I756" s="27" t="str">
        <f t="shared" si="37"/>
        <v>Sedang</v>
      </c>
    </row>
    <row r="757" spans="1:9" x14ac:dyDescent="0.25">
      <c r="A757" s="27" t="str">
        <f>" "&amp;'TICKER LIST'!B757</f>
        <v xml:space="preserve"> TOPS</v>
      </c>
      <c r="B757" s="27">
        <f>IFERROR(ROUND(MAX(0,MIN(100,100-SUMIFS('OWNERSHIP 1%'!$V$2:$V$10000,'OWNERSHIP 1%'!$B$2:$B$10000,$A757,'OWNERSHIP 1%'!$U$2:$U$10000,1))),2),"")</f>
        <v>33.17</v>
      </c>
      <c r="C757" s="27" cm="1">
        <f t="array" ref="C757">IFERROR(ROUND(SUMPRODUCT(('OWNERSHIP 1%'!$B$2:$B$10000=$A757)*('OWNERSHIP 1%'!$U$2:$U$10000=1)*('OWNERSHIP 1%'!$V$2:$V$10000)^2),0),"")</f>
        <v>2316</v>
      </c>
      <c r="D757" s="27">
        <f>IFERROR(ROUND(_xlfn.SINGLE(_xlfn.MAXIFS('OWNERSHIP 1%'!$V$2:$V$10000,'OWNERSHIP 1%'!$B$2:$B$10000,$A757,'OWNERSHIP 1%'!$U$2:$U$10000,1)),2),"")</f>
        <v>47.39</v>
      </c>
      <c r="E757" s="27">
        <f>IFERROR(ROUND(SUMIFS('OWNERSHIP 1%'!$V$2:$V$7159,'OWNERSHIP 1%'!$B$2:$B$7159,$A757,'OWNERSHIP 1%'!$U$2:$U$7159,1,'OWNERSHIP 1%'!$W$2:$W$7159,"&lt;=3"),2),"")</f>
        <v>56.9</v>
      </c>
      <c r="F757" s="27" cm="1">
        <f t="array" ref="F757">IFERROR(SUMPRODUCT(('OWNERSHIP 1%'!$B$2:$B$10000=$A757)*('OWNERSHIP 1%'!$U$2:$U$10000=1)*('OWNERSHIP 1%'!$V$2:$V$10000&gt;=1)),0)</f>
        <v>8</v>
      </c>
      <c r="G757" s="27">
        <f t="shared" si="35"/>
        <v>43</v>
      </c>
      <c r="H757" s="27" t="str">
        <f t="shared" si="36"/>
        <v>Moderat</v>
      </c>
      <c r="I757" s="27" t="str">
        <f t="shared" si="37"/>
        <v>Sedang</v>
      </c>
    </row>
    <row r="758" spans="1:9" x14ac:dyDescent="0.25">
      <c r="A758" s="27" t="str">
        <f>" "&amp;'TICKER LIST'!B758</f>
        <v xml:space="preserve"> KMTR</v>
      </c>
      <c r="B758" s="27">
        <f>IFERROR(ROUND(MAX(0,MIN(100,100-SUMIFS('OWNERSHIP 1%'!$V$2:$V$10000,'OWNERSHIP 1%'!$B$2:$B$10000,$A758,'OWNERSHIP 1%'!$U$2:$U$10000,1))),2),"")</f>
        <v>0.99</v>
      </c>
      <c r="C758" s="27" cm="1">
        <f t="array" ref="C758">IFERROR(ROUND(SUMPRODUCT(('OWNERSHIP 1%'!$B$2:$B$10000=$A758)*('OWNERSHIP 1%'!$U$2:$U$10000=1)*('OWNERSHIP 1%'!$V$2:$V$10000)^2),0),"")</f>
        <v>4820</v>
      </c>
      <c r="D758" s="27">
        <f>IFERROR(ROUND(_xlfn.SINGLE(_xlfn.MAXIFS('OWNERSHIP 1%'!$V$2:$V$10000,'OWNERSHIP 1%'!$B$2:$B$10000,$A758,'OWNERSHIP 1%'!$U$2:$U$10000,1)),2),"")</f>
        <v>62.5</v>
      </c>
      <c r="E758" s="27">
        <f>IFERROR(ROUND(SUMIFS('OWNERSHIP 1%'!$V$2:$V$7159,'OWNERSHIP 1%'!$B$2:$B$7159,$A758,'OWNERSHIP 1%'!$U$2:$U$7159,1,'OWNERSHIP 1%'!$W$2:$W$7159,"&lt;=3"),2),"")</f>
        <v>94.93</v>
      </c>
      <c r="F758" s="27" cm="1">
        <f t="array" ref="F758">IFERROR(SUMPRODUCT(('OWNERSHIP 1%'!$B$2:$B$10000=$A758)*('OWNERSHIP 1%'!$U$2:$U$10000=1)*('OWNERSHIP 1%'!$V$2:$V$10000&gt;=1)),0)</f>
        <v>5</v>
      </c>
      <c r="G758" s="27">
        <f t="shared" si="35"/>
        <v>71</v>
      </c>
      <c r="H758" s="27" t="str">
        <f t="shared" si="36"/>
        <v>Mayoritas</v>
      </c>
      <c r="I758" s="27" t="str">
        <f t="shared" si="37"/>
        <v>Tinggi</v>
      </c>
    </row>
    <row r="759" spans="1:9" x14ac:dyDescent="0.25">
      <c r="A759" s="27" t="str">
        <f>" "&amp;'TICKER LIST'!B759</f>
        <v xml:space="preserve"> ARMY</v>
      </c>
      <c r="B759" s="27">
        <f>IFERROR(ROUND(MAX(0,MIN(100,100-SUMIFS('OWNERSHIP 1%'!$V$2:$V$10000,'OWNERSHIP 1%'!$B$2:$B$10000,$A759,'OWNERSHIP 1%'!$U$2:$U$10000,1))),2),"")</f>
        <v>20.16</v>
      </c>
      <c r="C759" s="27" cm="1">
        <f t="array" ref="C759">IFERROR(ROUND(SUMPRODUCT(('OWNERSHIP 1%'!$B$2:$B$10000=$A759)*('OWNERSHIP 1%'!$U$2:$U$10000=1)*('OWNERSHIP 1%'!$V$2:$V$10000)^2),0),"")</f>
        <v>733</v>
      </c>
      <c r="D759" s="27">
        <f>IFERROR(ROUND(_xlfn.SINGLE(_xlfn.MAXIFS('OWNERSHIP 1%'!$V$2:$V$10000,'OWNERSHIP 1%'!$B$2:$B$10000,$A759,'OWNERSHIP 1%'!$U$2:$U$10000,1)),2),"")</f>
        <v>20.46</v>
      </c>
      <c r="E759" s="27">
        <f>IFERROR(ROUND(SUMIFS('OWNERSHIP 1%'!$V$2:$V$7159,'OWNERSHIP 1%'!$B$2:$B$7159,$A759,'OWNERSHIP 1%'!$U$2:$U$7159,1,'OWNERSHIP 1%'!$W$2:$W$7159,"&lt;=3"),2),"")</f>
        <v>39.24</v>
      </c>
      <c r="F759" s="27" cm="1">
        <f t="array" ref="F759">IFERROR(SUMPRODUCT(('OWNERSHIP 1%'!$B$2:$B$10000=$A759)*('OWNERSHIP 1%'!$U$2:$U$10000=1)*('OWNERSHIP 1%'!$V$2:$V$10000&gt;=1)),0)</f>
        <v>19</v>
      </c>
      <c r="G759" s="27">
        <f t="shared" si="35"/>
        <v>18</v>
      </c>
      <c r="H759" s="27" t="str">
        <f t="shared" si="36"/>
        <v>Tersebar</v>
      </c>
      <c r="I759" s="27" t="str">
        <f t="shared" si="37"/>
        <v>Rendah</v>
      </c>
    </row>
    <row r="760" spans="1:9" x14ac:dyDescent="0.25">
      <c r="A760" s="27" t="str">
        <f>" "&amp;'TICKER LIST'!B760</f>
        <v xml:space="preserve"> MAPB</v>
      </c>
      <c r="B760" s="27">
        <f>IFERROR(ROUND(MAX(0,MIN(100,100-SUMIFS('OWNERSHIP 1%'!$V$2:$V$10000,'OWNERSHIP 1%'!$B$2:$B$10000,$A760,'OWNERSHIP 1%'!$U$2:$U$10000,1))),2),"")</f>
        <v>1.85</v>
      </c>
      <c r="C760" s="27" cm="1">
        <f t="array" ref="C760">IFERROR(ROUND(SUMPRODUCT(('OWNERSHIP 1%'!$B$2:$B$10000=$A760)*('OWNERSHIP 1%'!$U$2:$U$10000=1)*('OWNERSHIP 1%'!$V$2:$V$10000)^2),0),"")</f>
        <v>5605</v>
      </c>
      <c r="D760" s="27">
        <f>IFERROR(ROUND(_xlfn.SINGLE(_xlfn.MAXIFS('OWNERSHIP 1%'!$V$2:$V$10000,'OWNERSHIP 1%'!$B$2:$B$10000,$A760,'OWNERSHIP 1%'!$U$2:$U$10000,1)),2),"")</f>
        <v>71.98</v>
      </c>
      <c r="E760" s="27">
        <f>IFERROR(ROUND(SUMIFS('OWNERSHIP 1%'!$V$2:$V$7159,'OWNERSHIP 1%'!$B$2:$B$7159,$A760,'OWNERSHIP 1%'!$U$2:$U$7159,1,'OWNERSHIP 1%'!$W$2:$W$7159,"&lt;=3"),2),"")</f>
        <v>95.3</v>
      </c>
      <c r="F760" s="27" cm="1">
        <f t="array" ref="F760">IFERROR(SUMPRODUCT(('OWNERSHIP 1%'!$B$2:$B$10000=$A760)*('OWNERSHIP 1%'!$U$2:$U$10000=1)*('OWNERSHIP 1%'!$V$2:$V$10000&gt;=1)),0)</f>
        <v>4</v>
      </c>
      <c r="G760" s="27">
        <f t="shared" si="35"/>
        <v>75</v>
      </c>
      <c r="H760" s="27" t="str">
        <f t="shared" si="36"/>
        <v>Mayoritas</v>
      </c>
      <c r="I760" s="27" t="str">
        <f t="shared" si="37"/>
        <v>Tinggi</v>
      </c>
    </row>
    <row r="761" spans="1:9" x14ac:dyDescent="0.25">
      <c r="A761" s="27" t="str">
        <f>" "&amp;'TICKER LIST'!B761</f>
        <v xml:space="preserve"> WOOD</v>
      </c>
      <c r="B761" s="27">
        <f>IFERROR(ROUND(MAX(0,MIN(100,100-SUMIFS('OWNERSHIP 1%'!$V$2:$V$10000,'OWNERSHIP 1%'!$B$2:$B$10000,$A761,'OWNERSHIP 1%'!$U$2:$U$10000,1))),2),"")</f>
        <v>16.940000000000001</v>
      </c>
      <c r="C761" s="27" cm="1">
        <f t="array" ref="C761">IFERROR(ROUND(SUMPRODUCT(('OWNERSHIP 1%'!$B$2:$B$10000=$A761)*('OWNERSHIP 1%'!$U$2:$U$10000=1)*('OWNERSHIP 1%'!$V$2:$V$10000)^2),0),"")</f>
        <v>5091</v>
      </c>
      <c r="D761" s="27">
        <f>IFERROR(ROUND(_xlfn.SINGLE(_xlfn.MAXIFS('OWNERSHIP 1%'!$V$2:$V$10000,'OWNERSHIP 1%'!$B$2:$B$10000,$A761,'OWNERSHIP 1%'!$U$2:$U$10000,1)),2),"")</f>
        <v>71.05</v>
      </c>
      <c r="E761" s="27">
        <f>IFERROR(ROUND(SUMIFS('OWNERSHIP 1%'!$V$2:$V$7159,'OWNERSHIP 1%'!$B$2:$B$7159,$A761,'OWNERSHIP 1%'!$U$2:$U$7159,1,'OWNERSHIP 1%'!$W$2:$W$7159,"&lt;=3"),2),"")</f>
        <v>79.27</v>
      </c>
      <c r="F761" s="27" cm="1">
        <f t="array" ref="F761">IFERROR(SUMPRODUCT(('OWNERSHIP 1%'!$B$2:$B$10000=$A761)*('OWNERSHIP 1%'!$U$2:$U$10000=1)*('OWNERSHIP 1%'!$V$2:$V$10000&gt;=1)),0)</f>
        <v>5</v>
      </c>
      <c r="G761" s="27">
        <f t="shared" si="35"/>
        <v>66</v>
      </c>
      <c r="H761" s="27" t="str">
        <f t="shared" si="36"/>
        <v>Mayoritas</v>
      </c>
      <c r="I761" s="27" t="str">
        <f t="shared" si="37"/>
        <v>Tinggi</v>
      </c>
    </row>
    <row r="762" spans="1:9" x14ac:dyDescent="0.25">
      <c r="A762" s="27" t="str">
        <f>" "&amp;'TICKER LIST'!B762</f>
        <v xml:space="preserve"> HRTA</v>
      </c>
      <c r="B762" s="27">
        <f>IFERROR(ROUND(MAX(0,MIN(100,100-SUMIFS('OWNERSHIP 1%'!$V$2:$V$10000,'OWNERSHIP 1%'!$B$2:$B$10000,$A762,'OWNERSHIP 1%'!$U$2:$U$10000,1))),2),"")</f>
        <v>17.8</v>
      </c>
      <c r="C762" s="27" cm="1">
        <f t="array" ref="C762">IFERROR(ROUND(SUMPRODUCT(('OWNERSHIP 1%'!$B$2:$B$10000=$A762)*('OWNERSHIP 1%'!$U$2:$U$10000=1)*('OWNERSHIP 1%'!$V$2:$V$10000)^2),0),"")</f>
        <v>5081</v>
      </c>
      <c r="D762" s="27">
        <f>IFERROR(ROUND(_xlfn.SINGLE(_xlfn.MAXIFS('OWNERSHIP 1%'!$V$2:$V$10000,'OWNERSHIP 1%'!$B$2:$B$10000,$A762,'OWNERSHIP 1%'!$U$2:$U$10000,1)),2),"")</f>
        <v>71.05</v>
      </c>
      <c r="E762" s="27">
        <f>IFERROR(ROUND(SUMIFS('OWNERSHIP 1%'!$V$2:$V$7159,'OWNERSHIP 1%'!$B$2:$B$7159,$A762,'OWNERSHIP 1%'!$U$2:$U$7159,1,'OWNERSHIP 1%'!$W$2:$W$7159,"&lt;=3"),2),"")</f>
        <v>77.59</v>
      </c>
      <c r="F762" s="27" cm="1">
        <f t="array" ref="F762">IFERROR(SUMPRODUCT(('OWNERSHIP 1%'!$B$2:$B$10000=$A762)*('OWNERSHIP 1%'!$U$2:$U$10000=1)*('OWNERSHIP 1%'!$V$2:$V$10000&gt;=1)),0)</f>
        <v>5</v>
      </c>
      <c r="G762" s="27">
        <f t="shared" si="35"/>
        <v>66</v>
      </c>
      <c r="H762" s="27" t="str">
        <f t="shared" si="36"/>
        <v>Mayoritas</v>
      </c>
      <c r="I762" s="27" t="str">
        <f t="shared" si="37"/>
        <v>Tinggi</v>
      </c>
    </row>
    <row r="763" spans="1:9" x14ac:dyDescent="0.25">
      <c r="A763" s="27" t="str">
        <f>" "&amp;'TICKER LIST'!B763</f>
        <v xml:space="preserve"> MABA</v>
      </c>
      <c r="B763" s="27">
        <f>IFERROR(ROUND(MAX(0,MIN(100,100-SUMIFS('OWNERSHIP 1%'!$V$2:$V$10000,'OWNERSHIP 1%'!$B$2:$B$10000,$A763,'OWNERSHIP 1%'!$U$2:$U$10000,1))),2),"")</f>
        <v>23</v>
      </c>
      <c r="C763" s="27" cm="1">
        <f t="array" ref="C763">IFERROR(ROUND(SUMPRODUCT(('OWNERSHIP 1%'!$B$2:$B$10000=$A763)*('OWNERSHIP 1%'!$U$2:$U$10000=1)*('OWNERSHIP 1%'!$V$2:$V$10000)^2),0),"")</f>
        <v>681</v>
      </c>
      <c r="D763" s="27">
        <f>IFERROR(ROUND(_xlfn.SINGLE(_xlfn.MAXIFS('OWNERSHIP 1%'!$V$2:$V$10000,'OWNERSHIP 1%'!$B$2:$B$10000,$A763,'OWNERSHIP 1%'!$U$2:$U$10000,1)),2),"")</f>
        <v>16.62</v>
      </c>
      <c r="E763" s="27">
        <f>IFERROR(ROUND(SUMIFS('OWNERSHIP 1%'!$V$2:$V$7159,'OWNERSHIP 1%'!$B$2:$B$7159,$A763,'OWNERSHIP 1%'!$U$2:$U$7159,1,'OWNERSHIP 1%'!$W$2:$W$7159,"&lt;=3"),2),"")</f>
        <v>38.71</v>
      </c>
      <c r="F763" s="27" cm="1">
        <f t="array" ref="F763">IFERROR(SUMPRODUCT(('OWNERSHIP 1%'!$B$2:$B$10000=$A763)*('OWNERSHIP 1%'!$U$2:$U$10000=1)*('OWNERSHIP 1%'!$V$2:$V$10000&gt;=1)),0)</f>
        <v>17</v>
      </c>
      <c r="G763" s="27">
        <f t="shared" si="35"/>
        <v>20</v>
      </c>
      <c r="H763" s="27" t="str">
        <f t="shared" si="36"/>
        <v>Tersebar</v>
      </c>
      <c r="I763" s="27" t="str">
        <f t="shared" si="37"/>
        <v>Rendah</v>
      </c>
    </row>
    <row r="764" spans="1:9" x14ac:dyDescent="0.25">
      <c r="A764" s="27" t="str">
        <f>" "&amp;'TICKER LIST'!B764</f>
        <v xml:space="preserve"> HOKI</v>
      </c>
      <c r="B764" s="27">
        <f>IFERROR(ROUND(MAX(0,MIN(100,100-SUMIFS('OWNERSHIP 1%'!$V$2:$V$10000,'OWNERSHIP 1%'!$B$2:$B$10000,$A764,'OWNERSHIP 1%'!$U$2:$U$10000,1))),2),"")</f>
        <v>31.95</v>
      </c>
      <c r="C764" s="27" cm="1">
        <f t="array" ref="C764">IFERROR(ROUND(SUMPRODUCT(('OWNERSHIP 1%'!$B$2:$B$10000=$A764)*('OWNERSHIP 1%'!$U$2:$U$10000=1)*('OWNERSHIP 1%'!$V$2:$V$10000)^2),0),"")</f>
        <v>3638</v>
      </c>
      <c r="D764" s="27">
        <f>IFERROR(ROUND(_xlfn.SINGLE(_xlfn.MAXIFS('OWNERSHIP 1%'!$V$2:$V$10000,'OWNERSHIP 1%'!$B$2:$B$10000,$A764,'OWNERSHIP 1%'!$U$2:$U$10000,1)),2),"")</f>
        <v>59.95</v>
      </c>
      <c r="E764" s="27">
        <f>IFERROR(ROUND(SUMIFS('OWNERSHIP 1%'!$V$2:$V$7159,'OWNERSHIP 1%'!$B$2:$B$7159,$A764,'OWNERSHIP 1%'!$U$2:$U$7159,1,'OWNERSHIP 1%'!$W$2:$W$7159,"&lt;=3"),2),"")</f>
        <v>68.05</v>
      </c>
      <c r="F764" s="27" cm="1">
        <f t="array" ref="F764">IFERROR(SUMPRODUCT(('OWNERSHIP 1%'!$B$2:$B$10000=$A764)*('OWNERSHIP 1%'!$U$2:$U$10000=1)*('OWNERSHIP 1%'!$V$2:$V$10000&gt;=1)),0)</f>
        <v>3</v>
      </c>
      <c r="G764" s="27">
        <f t="shared" si="35"/>
        <v>58</v>
      </c>
      <c r="H764" s="27" t="str">
        <f t="shared" si="36"/>
        <v>Mayoritas</v>
      </c>
      <c r="I764" s="27" t="str">
        <f t="shared" si="37"/>
        <v>Tinggi</v>
      </c>
    </row>
    <row r="765" spans="1:9" x14ac:dyDescent="0.25">
      <c r="A765" s="27" t="str">
        <f>" "&amp;'TICKER LIST'!B765</f>
        <v xml:space="preserve"> MPOW</v>
      </c>
      <c r="B765" s="27">
        <f>IFERROR(ROUND(MAX(0,MIN(100,100-SUMIFS('OWNERSHIP 1%'!$V$2:$V$10000,'OWNERSHIP 1%'!$B$2:$B$10000,$A765,'OWNERSHIP 1%'!$U$2:$U$10000,1))),2),"")</f>
        <v>15.58</v>
      </c>
      <c r="C765" s="27" cm="1">
        <f t="array" ref="C765">IFERROR(ROUND(SUMPRODUCT(('OWNERSHIP 1%'!$B$2:$B$10000=$A765)*('OWNERSHIP 1%'!$U$2:$U$10000=1)*('OWNERSHIP 1%'!$V$2:$V$10000)^2),0),"")</f>
        <v>2262</v>
      </c>
      <c r="D765" s="27">
        <f>IFERROR(ROUND(_xlfn.SINGLE(_xlfn.MAXIFS('OWNERSHIP 1%'!$V$2:$V$10000,'OWNERSHIP 1%'!$B$2:$B$10000,$A765,'OWNERSHIP 1%'!$U$2:$U$10000,1)),2),"")</f>
        <v>44.8</v>
      </c>
      <c r="E765" s="27">
        <f>IFERROR(ROUND(SUMIFS('OWNERSHIP 1%'!$V$2:$V$7159,'OWNERSHIP 1%'!$B$2:$B$7159,$A765,'OWNERSHIP 1%'!$U$2:$U$7159,1,'OWNERSHIP 1%'!$W$2:$W$7159,"&lt;=3"),2),"")</f>
        <v>61.72</v>
      </c>
      <c r="F765" s="27" cm="1">
        <f t="array" ref="F765">IFERROR(SUMPRODUCT(('OWNERSHIP 1%'!$B$2:$B$10000=$A765)*('OWNERSHIP 1%'!$U$2:$U$10000=1)*('OWNERSHIP 1%'!$V$2:$V$10000&gt;=1)),0)</f>
        <v>9</v>
      </c>
      <c r="G765" s="27">
        <f t="shared" si="35"/>
        <v>43</v>
      </c>
      <c r="H765" s="27" t="str">
        <f t="shared" si="36"/>
        <v>Oligopoli</v>
      </c>
      <c r="I765" s="27" t="str">
        <f t="shared" si="37"/>
        <v>Sedang</v>
      </c>
    </row>
    <row r="766" spans="1:9" x14ac:dyDescent="0.25">
      <c r="A766" s="27" t="str">
        <f>" "&amp;'TICKER LIST'!B766</f>
        <v xml:space="preserve"> MARK</v>
      </c>
      <c r="B766" s="27">
        <f>IFERROR(ROUND(MAX(0,MIN(100,100-SUMIFS('OWNERSHIP 1%'!$V$2:$V$10000,'OWNERSHIP 1%'!$B$2:$B$10000,$A766,'OWNERSHIP 1%'!$U$2:$U$10000,1))),2),"")</f>
        <v>14.05</v>
      </c>
      <c r="C766" s="27" cm="1">
        <f t="array" ref="C766">IFERROR(ROUND(SUMPRODUCT(('OWNERSHIP 1%'!$B$2:$B$10000=$A766)*('OWNERSHIP 1%'!$U$2:$U$10000=1)*('OWNERSHIP 1%'!$V$2:$V$10000)^2),0),"")</f>
        <v>2489</v>
      </c>
      <c r="D766" s="27">
        <f>IFERROR(ROUND(_xlfn.SINGLE(_xlfn.MAXIFS('OWNERSHIP 1%'!$V$2:$V$10000,'OWNERSHIP 1%'!$B$2:$B$10000,$A766,'OWNERSHIP 1%'!$U$2:$U$10000,1)),2),"")</f>
        <v>42.39</v>
      </c>
      <c r="E766" s="27">
        <f>IFERROR(ROUND(SUMIFS('OWNERSHIP 1%'!$V$2:$V$7159,'OWNERSHIP 1%'!$B$2:$B$7159,$A766,'OWNERSHIP 1%'!$U$2:$U$7159,1,'OWNERSHIP 1%'!$W$2:$W$7159,"&lt;=3"),2),"")</f>
        <v>78.48</v>
      </c>
      <c r="F766" s="27" cm="1">
        <f t="array" ref="F766">IFERROR(SUMPRODUCT(('OWNERSHIP 1%'!$B$2:$B$10000=$A766)*('OWNERSHIP 1%'!$U$2:$U$10000=1)*('OWNERSHIP 1%'!$V$2:$V$10000&gt;=1)),0)</f>
        <v>6</v>
      </c>
      <c r="G766" s="27">
        <f t="shared" si="35"/>
        <v>53</v>
      </c>
      <c r="H766" s="27" t="str">
        <f t="shared" si="36"/>
        <v>Terkonsentrasi</v>
      </c>
      <c r="I766" s="27" t="str">
        <f t="shared" si="37"/>
        <v>Sedang</v>
      </c>
    </row>
    <row r="767" spans="1:9" x14ac:dyDescent="0.25">
      <c r="A767" s="27" t="str">
        <f>" "&amp;'TICKER LIST'!B767</f>
        <v xml:space="preserve"> NASA</v>
      </c>
      <c r="B767" s="27">
        <f>IFERROR(ROUND(MAX(0,MIN(100,100-SUMIFS('OWNERSHIP 1%'!$V$2:$V$10000,'OWNERSHIP 1%'!$B$2:$B$10000,$A767,'OWNERSHIP 1%'!$U$2:$U$10000,1))),2),"")</f>
        <v>14.02</v>
      </c>
      <c r="C767" s="27" cm="1">
        <f t="array" ref="C767">IFERROR(ROUND(SUMPRODUCT(('OWNERSHIP 1%'!$B$2:$B$10000=$A767)*('OWNERSHIP 1%'!$U$2:$U$10000=1)*('OWNERSHIP 1%'!$V$2:$V$10000)^2),0),"")</f>
        <v>1972</v>
      </c>
      <c r="D767" s="27">
        <f>IFERROR(ROUND(_xlfn.SINGLE(_xlfn.MAXIFS('OWNERSHIP 1%'!$V$2:$V$10000,'OWNERSHIP 1%'!$B$2:$B$10000,$A767,'OWNERSHIP 1%'!$U$2:$U$10000,1)),2),"")</f>
        <v>42.71</v>
      </c>
      <c r="E767" s="27">
        <f>IFERROR(ROUND(SUMIFS('OWNERSHIP 1%'!$V$2:$V$7159,'OWNERSHIP 1%'!$B$2:$B$7159,$A767,'OWNERSHIP 1%'!$U$2:$U$7159,1,'OWNERSHIP 1%'!$W$2:$W$7159,"&lt;=3"),2),"")</f>
        <v>52.59</v>
      </c>
      <c r="F767" s="27" cm="1">
        <f t="array" ref="F767">IFERROR(SUMPRODUCT(('OWNERSHIP 1%'!$B$2:$B$10000=$A767)*('OWNERSHIP 1%'!$U$2:$U$10000=1)*('OWNERSHIP 1%'!$V$2:$V$10000&gt;=1)),0)</f>
        <v>16</v>
      </c>
      <c r="G767" s="27">
        <f t="shared" si="35"/>
        <v>31</v>
      </c>
      <c r="H767" s="27" t="str">
        <f t="shared" si="36"/>
        <v>Moderat</v>
      </c>
      <c r="I767" s="27" t="str">
        <f t="shared" si="37"/>
        <v>Sedang</v>
      </c>
    </row>
    <row r="768" spans="1:9" x14ac:dyDescent="0.25">
      <c r="A768" s="27" t="str">
        <f>" "&amp;'TICKER LIST'!B768</f>
        <v xml:space="preserve"> MDKI</v>
      </c>
      <c r="B768" s="27">
        <f>IFERROR(ROUND(MAX(0,MIN(100,100-SUMIFS('OWNERSHIP 1%'!$V$2:$V$10000,'OWNERSHIP 1%'!$B$2:$B$10000,$A768,'OWNERSHIP 1%'!$U$2:$U$10000,1))),2),"")</f>
        <v>12.77</v>
      </c>
      <c r="C768" s="27" cm="1">
        <f t="array" ref="C768">IFERROR(ROUND(SUMPRODUCT(('OWNERSHIP 1%'!$B$2:$B$10000=$A768)*('OWNERSHIP 1%'!$U$2:$U$10000=1)*('OWNERSHIP 1%'!$V$2:$V$10000)^2),0),"")</f>
        <v>4305</v>
      </c>
      <c r="D768" s="27">
        <f>IFERROR(ROUND(_xlfn.SINGLE(_xlfn.MAXIFS('OWNERSHIP 1%'!$V$2:$V$10000,'OWNERSHIP 1%'!$B$2:$B$10000,$A768,'OWNERSHIP 1%'!$U$2:$U$10000,1)),2),"")</f>
        <v>65.08</v>
      </c>
      <c r="E768" s="27">
        <f>IFERROR(ROUND(SUMIFS('OWNERSHIP 1%'!$V$2:$V$7159,'OWNERSHIP 1%'!$B$2:$B$7159,$A768,'OWNERSHIP 1%'!$U$2:$U$7159,1,'OWNERSHIP 1%'!$W$2:$W$7159,"&lt;=3"),2),"")</f>
        <v>72.95</v>
      </c>
      <c r="F768" s="27" cm="1">
        <f t="array" ref="F768">IFERROR(SUMPRODUCT(('OWNERSHIP 1%'!$B$2:$B$10000=$A768)*('OWNERSHIP 1%'!$U$2:$U$10000=1)*('OWNERSHIP 1%'!$V$2:$V$10000&gt;=1)),0)</f>
        <v>9</v>
      </c>
      <c r="G768" s="27">
        <f t="shared" si="35"/>
        <v>56</v>
      </c>
      <c r="H768" s="27" t="str">
        <f t="shared" si="36"/>
        <v>Mayoritas</v>
      </c>
      <c r="I768" s="27" t="str">
        <f t="shared" si="37"/>
        <v>Tinggi</v>
      </c>
    </row>
    <row r="769" spans="1:9" x14ac:dyDescent="0.25">
      <c r="A769" s="27" t="str">
        <f>" "&amp;'TICKER LIST'!B769</f>
        <v xml:space="preserve"> BELL</v>
      </c>
      <c r="B769" s="27">
        <f>IFERROR(ROUND(MAX(0,MIN(100,100-SUMIFS('OWNERSHIP 1%'!$V$2:$V$10000,'OWNERSHIP 1%'!$B$2:$B$10000,$A769,'OWNERSHIP 1%'!$U$2:$U$10000,1))),2),"")</f>
        <v>9.3699999999999992</v>
      </c>
      <c r="C769" s="27" cm="1">
        <f t="array" ref="C769">IFERROR(ROUND(SUMPRODUCT(('OWNERSHIP 1%'!$B$2:$B$10000=$A769)*('OWNERSHIP 1%'!$U$2:$U$10000=1)*('OWNERSHIP 1%'!$V$2:$V$10000)^2),0),"")</f>
        <v>6181</v>
      </c>
      <c r="D769" s="27">
        <f>IFERROR(ROUND(_xlfn.SINGLE(_xlfn.MAXIFS('OWNERSHIP 1%'!$V$2:$V$10000,'OWNERSHIP 1%'!$B$2:$B$10000,$A769,'OWNERSHIP 1%'!$U$2:$U$10000,1)),2),"")</f>
        <v>78.11</v>
      </c>
      <c r="E769" s="27">
        <f>IFERROR(ROUND(SUMIFS('OWNERSHIP 1%'!$V$2:$V$7159,'OWNERSHIP 1%'!$B$2:$B$7159,$A769,'OWNERSHIP 1%'!$U$2:$U$7159,1,'OWNERSHIP 1%'!$W$2:$W$7159,"&lt;=3"),2),"")</f>
        <v>89.2</v>
      </c>
      <c r="F769" s="27" cm="1">
        <f t="array" ref="F769">IFERROR(SUMPRODUCT(('OWNERSHIP 1%'!$B$2:$B$10000=$A769)*('OWNERSHIP 1%'!$U$2:$U$10000=1)*('OWNERSHIP 1%'!$V$2:$V$10000&gt;=1)),0)</f>
        <v>4</v>
      </c>
      <c r="G769" s="27">
        <f t="shared" si="35"/>
        <v>76</v>
      </c>
      <c r="H769" s="27" t="str">
        <f t="shared" si="36"/>
        <v>Mayoritas</v>
      </c>
      <c r="I769" s="27" t="str">
        <f t="shared" si="37"/>
        <v>Tinggi</v>
      </c>
    </row>
    <row r="770" spans="1:9" x14ac:dyDescent="0.25">
      <c r="A770" s="27" t="str">
        <f>" "&amp;'TICKER LIST'!B770</f>
        <v xml:space="preserve"> KIOS</v>
      </c>
      <c r="B770" s="27">
        <f>IFERROR(ROUND(MAX(0,MIN(100,100-SUMIFS('OWNERSHIP 1%'!$V$2:$V$10000,'OWNERSHIP 1%'!$B$2:$B$10000,$A770,'OWNERSHIP 1%'!$U$2:$U$10000,1))),2),"")</f>
        <v>41.16</v>
      </c>
      <c r="C770" s="27" cm="1">
        <f t="array" ref="C770">IFERROR(ROUND(SUMPRODUCT(('OWNERSHIP 1%'!$B$2:$B$10000=$A770)*('OWNERSHIP 1%'!$U$2:$U$10000=1)*('OWNERSHIP 1%'!$V$2:$V$10000)^2),0),"")</f>
        <v>1166</v>
      </c>
      <c r="D770" s="27">
        <f>IFERROR(ROUND(_xlfn.SINGLE(_xlfn.MAXIFS('OWNERSHIP 1%'!$V$2:$V$10000,'OWNERSHIP 1%'!$B$2:$B$10000,$A770,'OWNERSHIP 1%'!$U$2:$U$10000,1)),2),"")</f>
        <v>32.56</v>
      </c>
      <c r="E770" s="27">
        <f>IFERROR(ROUND(SUMIFS('OWNERSHIP 1%'!$V$2:$V$7159,'OWNERSHIP 1%'!$B$2:$B$7159,$A770,'OWNERSHIP 1%'!$U$2:$U$7159,1,'OWNERSHIP 1%'!$W$2:$W$7159,"&lt;=3"),2),"")</f>
        <v>44.35</v>
      </c>
      <c r="F770" s="27" cm="1">
        <f t="array" ref="F770">IFERROR(SUMPRODUCT(('OWNERSHIP 1%'!$B$2:$B$10000=$A770)*('OWNERSHIP 1%'!$U$2:$U$10000=1)*('OWNERSHIP 1%'!$V$2:$V$10000&gt;=1)),0)</f>
        <v>11</v>
      </c>
      <c r="G770" s="27">
        <f t="shared" si="35"/>
        <v>30</v>
      </c>
      <c r="H770" s="27" t="str">
        <f t="shared" si="36"/>
        <v>Moderat</v>
      </c>
      <c r="I770" s="27" t="str">
        <f t="shared" si="37"/>
        <v>Sedang</v>
      </c>
    </row>
    <row r="771" spans="1:9" x14ac:dyDescent="0.25">
      <c r="A771" s="27" t="str">
        <f>" "&amp;'TICKER LIST'!B771</f>
        <v xml:space="preserve"> GMFI</v>
      </c>
      <c r="B771" s="27">
        <f>IFERROR(ROUND(MAX(0,MIN(100,100-SUMIFS('OWNERSHIP 1%'!$V$2:$V$10000,'OWNERSHIP 1%'!$B$2:$B$10000,$A771,'OWNERSHIP 1%'!$U$2:$U$10000,1))),2),"")</f>
        <v>6.79</v>
      </c>
      <c r="C771" s="27" cm="1">
        <f t="array" ref="C771">IFERROR(ROUND(SUMPRODUCT(('OWNERSHIP 1%'!$B$2:$B$10000=$A771)*('OWNERSHIP 1%'!$U$2:$U$10000=1)*('OWNERSHIP 1%'!$V$2:$V$10000)^2),0),"")</f>
        <v>5079</v>
      </c>
      <c r="D771" s="27">
        <f>IFERROR(ROUND(_xlfn.SINGLE(_xlfn.MAXIFS('OWNERSHIP 1%'!$V$2:$V$10000,'OWNERSHIP 1%'!$B$2:$B$10000,$A771,'OWNERSHIP 1%'!$U$2:$U$10000,1)),2),"")</f>
        <v>65.77</v>
      </c>
      <c r="E771" s="27">
        <f>IFERROR(ROUND(SUMIFS('OWNERSHIP 1%'!$V$2:$V$7159,'OWNERSHIP 1%'!$B$2:$B$7159,$A771,'OWNERSHIP 1%'!$U$2:$U$7159,1,'OWNERSHIP 1%'!$W$2:$W$7159,"&lt;=3"),2),"")</f>
        <v>93.21</v>
      </c>
      <c r="F771" s="27" cm="1">
        <f t="array" ref="F771">IFERROR(SUMPRODUCT(('OWNERSHIP 1%'!$B$2:$B$10000=$A771)*('OWNERSHIP 1%'!$U$2:$U$10000=1)*('OWNERSHIP 1%'!$V$2:$V$10000&gt;=1)),0)</f>
        <v>2</v>
      </c>
      <c r="G771" s="27">
        <f t="shared" ref="G771:G834" si="38">IFERROR(ROUND(((C771/10000)*0.45+(E771/100)*0.35+IF(F771=0,0,MAX(0,MIN(1,(20-F771)/19)))*0.2)*100,0),"")</f>
        <v>74</v>
      </c>
      <c r="H771" s="27" t="str">
        <f t="shared" ref="H771:H834" si="39">IF(B771="","",IF(D771&gt;=50,"Mayoritas",IF(E771&gt;=70,"Terkonsentrasi",IF(E771&gt;=60,"Oligopoli",IF(E771&lt;=40,"Tersebar","Moderat")))))</f>
        <v>Mayoritas</v>
      </c>
      <c r="I771" s="27" t="str">
        <f t="shared" ref="I771:I834" si="40">IF(G771="","",IF(G771&lt;=25,"Rendah",IF(G771&lt;=55,"Sedang","Tinggi")))</f>
        <v>Tinggi</v>
      </c>
    </row>
    <row r="772" spans="1:9" x14ac:dyDescent="0.25">
      <c r="A772" s="27" t="str">
        <f>" "&amp;'TICKER LIST'!B772</f>
        <v xml:space="preserve"> MTWI</v>
      </c>
      <c r="B772" s="27">
        <f>IFERROR(ROUND(MAX(0,MIN(100,100-SUMIFS('OWNERSHIP 1%'!$V$2:$V$10000,'OWNERSHIP 1%'!$B$2:$B$10000,$A772,'OWNERSHIP 1%'!$U$2:$U$10000,1))),2),"")</f>
        <v>3.03</v>
      </c>
      <c r="C772" s="27" cm="1">
        <f t="array" ref="C772">IFERROR(ROUND(SUMPRODUCT(('OWNERSHIP 1%'!$B$2:$B$10000=$A772)*('OWNERSHIP 1%'!$U$2:$U$10000=1)*('OWNERSHIP 1%'!$V$2:$V$10000)^2),0),"")</f>
        <v>7418</v>
      </c>
      <c r="D772" s="27">
        <f>IFERROR(ROUND(_xlfn.SINGLE(_xlfn.MAXIFS('OWNERSHIP 1%'!$V$2:$V$10000,'OWNERSHIP 1%'!$B$2:$B$10000,$A772,'OWNERSHIP 1%'!$U$2:$U$10000,1)),2),"")</f>
        <v>85.9</v>
      </c>
      <c r="E772" s="27">
        <f>IFERROR(ROUND(SUMIFS('OWNERSHIP 1%'!$V$2:$V$7159,'OWNERSHIP 1%'!$B$2:$B$7159,$A772,'OWNERSHIP 1%'!$U$2:$U$7159,1,'OWNERSHIP 1%'!$W$2:$W$7159,"&lt;=3"),2),"")</f>
        <v>93.97</v>
      </c>
      <c r="F772" s="27" cm="1">
        <f t="array" ref="F772">IFERROR(SUMPRODUCT(('OWNERSHIP 1%'!$B$2:$B$10000=$A772)*('OWNERSHIP 1%'!$U$2:$U$10000=1)*('OWNERSHIP 1%'!$V$2:$V$10000&gt;=1)),0)</f>
        <v>5</v>
      </c>
      <c r="G772" s="27">
        <f t="shared" si="38"/>
        <v>82</v>
      </c>
      <c r="H772" s="27" t="str">
        <f t="shared" si="39"/>
        <v>Mayoritas</v>
      </c>
      <c r="I772" s="27" t="str">
        <f t="shared" si="40"/>
        <v>Tinggi</v>
      </c>
    </row>
    <row r="773" spans="1:9" x14ac:dyDescent="0.25">
      <c r="A773" s="27" t="str">
        <f>" "&amp;'TICKER LIST'!B773</f>
        <v xml:space="preserve"> ZINC</v>
      </c>
      <c r="B773" s="27">
        <f>IFERROR(ROUND(MAX(0,MIN(100,100-SUMIFS('OWNERSHIP 1%'!$V$2:$V$10000,'OWNERSHIP 1%'!$B$2:$B$10000,$A773,'OWNERSHIP 1%'!$U$2:$U$10000,1))),2),"")</f>
        <v>29.49</v>
      </c>
      <c r="C773" s="27" cm="1">
        <f t="array" ref="C773">IFERROR(ROUND(SUMPRODUCT(('OWNERSHIP 1%'!$B$2:$B$10000=$A773)*('OWNERSHIP 1%'!$U$2:$U$10000=1)*('OWNERSHIP 1%'!$V$2:$V$10000)^2),0),"")</f>
        <v>760</v>
      </c>
      <c r="D773" s="27">
        <f>IFERROR(ROUND(_xlfn.SINGLE(_xlfn.MAXIFS('OWNERSHIP 1%'!$V$2:$V$10000,'OWNERSHIP 1%'!$B$2:$B$10000,$A773,'OWNERSHIP 1%'!$U$2:$U$10000,1)),2),"")</f>
        <v>14.42</v>
      </c>
      <c r="E773" s="27">
        <f>IFERROR(ROUND(SUMIFS('OWNERSHIP 1%'!$V$2:$V$7159,'OWNERSHIP 1%'!$B$2:$B$7159,$A773,'OWNERSHIP 1%'!$U$2:$U$7159,1,'OWNERSHIP 1%'!$W$2:$W$7159,"&lt;=3"),2),"")</f>
        <v>36.9</v>
      </c>
      <c r="F773" s="27" cm="1">
        <f t="array" ref="F773">IFERROR(SUMPRODUCT(('OWNERSHIP 1%'!$B$2:$B$10000=$A773)*('OWNERSHIP 1%'!$U$2:$U$10000=1)*('OWNERSHIP 1%'!$V$2:$V$10000&gt;=1)),0)</f>
        <v>7</v>
      </c>
      <c r="G773" s="27">
        <f t="shared" si="38"/>
        <v>30</v>
      </c>
      <c r="H773" s="27" t="str">
        <f t="shared" si="39"/>
        <v>Tersebar</v>
      </c>
      <c r="I773" s="27" t="str">
        <f t="shared" si="40"/>
        <v>Sedang</v>
      </c>
    </row>
    <row r="774" spans="1:9" x14ac:dyDescent="0.25">
      <c r="A774" s="27" t="str">
        <f>" "&amp;'TICKER LIST'!B774</f>
        <v xml:space="preserve"> MCAS</v>
      </c>
      <c r="B774" s="27">
        <f>IFERROR(ROUND(MAX(0,MIN(100,100-SUMIFS('OWNERSHIP 1%'!$V$2:$V$10000,'OWNERSHIP 1%'!$B$2:$B$10000,$A774,'OWNERSHIP 1%'!$U$2:$U$10000,1))),2),"")</f>
        <v>19.39</v>
      </c>
      <c r="C774" s="27" cm="1">
        <f t="array" ref="C774">IFERROR(ROUND(SUMPRODUCT(('OWNERSHIP 1%'!$B$2:$B$10000=$A774)*('OWNERSHIP 1%'!$U$2:$U$10000=1)*('OWNERSHIP 1%'!$V$2:$V$10000)^2),0),"")</f>
        <v>639</v>
      </c>
      <c r="D774" s="27">
        <f>IFERROR(ROUND(_xlfn.SINGLE(_xlfn.MAXIFS('OWNERSHIP 1%'!$V$2:$V$10000,'OWNERSHIP 1%'!$B$2:$B$10000,$A774,'OWNERSHIP 1%'!$U$2:$U$10000,1)),2),"")</f>
        <v>13.51</v>
      </c>
      <c r="E774" s="27">
        <f>IFERROR(ROUND(SUMIFS('OWNERSHIP 1%'!$V$2:$V$7159,'OWNERSHIP 1%'!$B$2:$B$7159,$A774,'OWNERSHIP 1%'!$U$2:$U$7159,1,'OWNERSHIP 1%'!$W$2:$W$7159,"&lt;=3"),2),"")</f>
        <v>34.479999999999997</v>
      </c>
      <c r="F774" s="27" cm="1">
        <f t="array" ref="F774">IFERROR(SUMPRODUCT(('OWNERSHIP 1%'!$B$2:$B$10000=$A774)*('OWNERSHIP 1%'!$U$2:$U$10000=1)*('OWNERSHIP 1%'!$V$2:$V$10000&gt;=1)),0)</f>
        <v>17</v>
      </c>
      <c r="G774" s="27">
        <f t="shared" si="38"/>
        <v>18</v>
      </c>
      <c r="H774" s="27" t="str">
        <f t="shared" si="39"/>
        <v>Tersebar</v>
      </c>
      <c r="I774" s="27" t="str">
        <f t="shared" si="40"/>
        <v>Rendah</v>
      </c>
    </row>
    <row r="775" spans="1:9" x14ac:dyDescent="0.25">
      <c r="A775" s="27" t="str">
        <f>" "&amp;'TICKER LIST'!B775</f>
        <v xml:space="preserve"> PPRE</v>
      </c>
      <c r="B775" s="27">
        <f>IFERROR(ROUND(MAX(0,MIN(100,100-SUMIFS('OWNERSHIP 1%'!$V$2:$V$10000,'OWNERSHIP 1%'!$B$2:$B$10000,$A775,'OWNERSHIP 1%'!$U$2:$U$10000,1))),2),"")</f>
        <v>13.13</v>
      </c>
      <c r="C775" s="27" cm="1">
        <f t="array" ref="C775">IFERROR(ROUND(SUMPRODUCT(('OWNERSHIP 1%'!$B$2:$B$10000=$A775)*('OWNERSHIP 1%'!$U$2:$U$10000=1)*('OWNERSHIP 1%'!$V$2:$V$10000)^2),0),"")</f>
        <v>5957</v>
      </c>
      <c r="D775" s="27">
        <f>IFERROR(ROUND(_xlfn.SINGLE(_xlfn.MAXIFS('OWNERSHIP 1%'!$V$2:$V$10000,'OWNERSHIP 1%'!$B$2:$B$10000,$A775,'OWNERSHIP 1%'!$U$2:$U$10000,1)),2),"")</f>
        <v>76.989999999999995</v>
      </c>
      <c r="E775" s="27">
        <f>IFERROR(ROUND(SUMIFS('OWNERSHIP 1%'!$V$2:$V$7159,'OWNERSHIP 1%'!$B$2:$B$7159,$A775,'OWNERSHIP 1%'!$U$2:$U$7159,1,'OWNERSHIP 1%'!$W$2:$W$7159,"&lt;=3"),2),"")</f>
        <v>83.5</v>
      </c>
      <c r="F775" s="27" cm="1">
        <f t="array" ref="F775">IFERROR(SUMPRODUCT(('OWNERSHIP 1%'!$B$2:$B$10000=$A775)*('OWNERSHIP 1%'!$U$2:$U$10000=1)*('OWNERSHIP 1%'!$V$2:$V$10000&gt;=1)),0)</f>
        <v>5</v>
      </c>
      <c r="G775" s="27">
        <f t="shared" si="38"/>
        <v>72</v>
      </c>
      <c r="H775" s="27" t="str">
        <f t="shared" si="39"/>
        <v>Mayoritas</v>
      </c>
      <c r="I775" s="27" t="str">
        <f t="shared" si="40"/>
        <v>Tinggi</v>
      </c>
    </row>
    <row r="776" spans="1:9" x14ac:dyDescent="0.25">
      <c r="A776" s="27" t="str">
        <f>" "&amp;'TICKER LIST'!B776</f>
        <v xml:space="preserve"> WEGE</v>
      </c>
      <c r="B776" s="27">
        <f>IFERROR(ROUND(MAX(0,MIN(100,100-SUMIFS('OWNERSHIP 1%'!$V$2:$V$10000,'OWNERSHIP 1%'!$B$2:$B$10000,$A776,'OWNERSHIP 1%'!$U$2:$U$10000,1))),2),"")</f>
        <v>23.86</v>
      </c>
      <c r="C776" s="27" cm="1">
        <f t="array" ref="C776">IFERROR(ROUND(SUMPRODUCT(('OWNERSHIP 1%'!$B$2:$B$10000=$A776)*('OWNERSHIP 1%'!$U$2:$U$10000=1)*('OWNERSHIP 1%'!$V$2:$V$10000)^2),0),"")</f>
        <v>4826</v>
      </c>
      <c r="D776" s="27">
        <f>IFERROR(ROUND(_xlfn.SINGLE(_xlfn.MAXIFS('OWNERSHIP 1%'!$V$2:$V$10000,'OWNERSHIP 1%'!$B$2:$B$10000,$A776,'OWNERSHIP 1%'!$U$2:$U$10000,1)),2),"")</f>
        <v>69.3</v>
      </c>
      <c r="E776" s="27">
        <f>IFERROR(ROUND(SUMIFS('OWNERSHIP 1%'!$V$2:$V$7159,'OWNERSHIP 1%'!$B$2:$B$7159,$A776,'OWNERSHIP 1%'!$U$2:$U$7159,1,'OWNERSHIP 1%'!$W$2:$W$7159,"&lt;=3"),2),"")</f>
        <v>76.14</v>
      </c>
      <c r="F776" s="27" cm="1">
        <f t="array" ref="F776">IFERROR(SUMPRODUCT(('OWNERSHIP 1%'!$B$2:$B$10000=$A776)*('OWNERSHIP 1%'!$U$2:$U$10000=1)*('OWNERSHIP 1%'!$V$2:$V$10000&gt;=1)),0)</f>
        <v>3</v>
      </c>
      <c r="G776" s="27">
        <f t="shared" si="38"/>
        <v>66</v>
      </c>
      <c r="H776" s="27" t="str">
        <f t="shared" si="39"/>
        <v>Mayoritas</v>
      </c>
      <c r="I776" s="27" t="str">
        <f t="shared" si="40"/>
        <v>Tinggi</v>
      </c>
    </row>
    <row r="777" spans="1:9" x14ac:dyDescent="0.25">
      <c r="A777" s="27" t="str">
        <f>" "&amp;'TICKER LIST'!B777</f>
        <v xml:space="preserve"> PSSI</v>
      </c>
      <c r="B777" s="27">
        <f>IFERROR(ROUND(MAX(0,MIN(100,100-SUMIFS('OWNERSHIP 1%'!$V$2:$V$10000,'OWNERSHIP 1%'!$B$2:$B$10000,$A777,'OWNERSHIP 1%'!$U$2:$U$10000,1))),2),"")</f>
        <v>2.67</v>
      </c>
      <c r="C777" s="27" cm="1">
        <f t="array" ref="C777">IFERROR(ROUND(SUMPRODUCT(('OWNERSHIP 1%'!$B$2:$B$10000=$A777)*('OWNERSHIP 1%'!$U$2:$U$10000=1)*('OWNERSHIP 1%'!$V$2:$V$10000)^2),0),"")</f>
        <v>2850</v>
      </c>
      <c r="D777" s="27">
        <f>IFERROR(ROUND(_xlfn.SINGLE(_xlfn.MAXIFS('OWNERSHIP 1%'!$V$2:$V$10000,'OWNERSHIP 1%'!$B$2:$B$10000,$A777,'OWNERSHIP 1%'!$U$2:$U$10000,1)),2),"")</f>
        <v>43.83</v>
      </c>
      <c r="E777" s="27">
        <f>IFERROR(ROUND(SUMIFS('OWNERSHIP 1%'!$V$2:$V$7159,'OWNERSHIP 1%'!$B$2:$B$7159,$A777,'OWNERSHIP 1%'!$U$2:$U$7159,1,'OWNERSHIP 1%'!$W$2:$W$7159,"&lt;=3"),2),"")</f>
        <v>78.12</v>
      </c>
      <c r="F777" s="27" cm="1">
        <f t="array" ref="F777">IFERROR(SUMPRODUCT(('OWNERSHIP 1%'!$B$2:$B$10000=$A777)*('OWNERSHIP 1%'!$U$2:$U$10000=1)*('OWNERSHIP 1%'!$V$2:$V$10000&gt;=1)),0)</f>
        <v>7</v>
      </c>
      <c r="G777" s="27">
        <f t="shared" si="38"/>
        <v>54</v>
      </c>
      <c r="H777" s="27" t="str">
        <f t="shared" si="39"/>
        <v>Terkonsentrasi</v>
      </c>
      <c r="I777" s="27" t="str">
        <f t="shared" si="40"/>
        <v>Sedang</v>
      </c>
    </row>
    <row r="778" spans="1:9" x14ac:dyDescent="0.25">
      <c r="A778" s="27" t="str">
        <f>" "&amp;'TICKER LIST'!B778</f>
        <v xml:space="preserve"> MORA</v>
      </c>
      <c r="B778" s="27">
        <f>IFERROR(ROUND(MAX(0,MIN(100,100-SUMIFS('OWNERSHIP 1%'!$V$2:$V$10000,'OWNERSHIP 1%'!$B$2:$B$10000,$A778,'OWNERSHIP 1%'!$U$2:$U$10000,1))),2),"")</f>
        <v>4.34</v>
      </c>
      <c r="C778" s="27" cm="1">
        <f t="array" ref="C778">IFERROR(ROUND(SUMPRODUCT(('OWNERSHIP 1%'!$B$2:$B$10000=$A778)*('OWNERSHIP 1%'!$U$2:$U$10000=1)*('OWNERSHIP 1%'!$V$2:$V$10000)^2),0),"")</f>
        <v>2912</v>
      </c>
      <c r="D778" s="27">
        <f>IFERROR(ROUND(_xlfn.SINGLE(_xlfn.MAXIFS('OWNERSHIP 1%'!$V$2:$V$10000,'OWNERSHIP 1%'!$B$2:$B$10000,$A778,'OWNERSHIP 1%'!$U$2:$U$10000,1)),2),"")</f>
        <v>48.37</v>
      </c>
      <c r="E778" s="27">
        <f>IFERROR(ROUND(SUMIFS('OWNERSHIP 1%'!$V$2:$V$7159,'OWNERSHIP 1%'!$B$2:$B$7159,$A778,'OWNERSHIP 1%'!$U$2:$U$7159,1,'OWNERSHIP 1%'!$W$2:$W$7159,"&lt;=3"),2),"")</f>
        <v>81.12</v>
      </c>
      <c r="F778" s="27" cm="1">
        <f t="array" ref="F778">IFERROR(SUMPRODUCT(('OWNERSHIP 1%'!$B$2:$B$10000=$A778)*('OWNERSHIP 1%'!$U$2:$U$10000=1)*('OWNERSHIP 1%'!$V$2:$V$10000&gt;=1)),0)</f>
        <v>10</v>
      </c>
      <c r="G778" s="27">
        <f t="shared" si="38"/>
        <v>52</v>
      </c>
      <c r="H778" s="27" t="str">
        <f t="shared" si="39"/>
        <v>Terkonsentrasi</v>
      </c>
      <c r="I778" s="27" t="str">
        <f t="shared" si="40"/>
        <v>Sedang</v>
      </c>
    </row>
    <row r="779" spans="1:9" x14ac:dyDescent="0.25">
      <c r="A779" s="27" t="str">
        <f>" "&amp;'TICKER LIST'!B779</f>
        <v xml:space="preserve"> DWGL</v>
      </c>
      <c r="B779" s="27">
        <f>IFERROR(ROUND(MAX(0,MIN(100,100-SUMIFS('OWNERSHIP 1%'!$V$2:$V$10000,'OWNERSHIP 1%'!$B$2:$B$10000,$A779,'OWNERSHIP 1%'!$U$2:$U$10000,1))),2),"")</f>
        <v>2.16</v>
      </c>
      <c r="C779" s="27" cm="1">
        <f t="array" ref="C779">IFERROR(ROUND(SUMPRODUCT(('OWNERSHIP 1%'!$B$2:$B$10000=$A779)*('OWNERSHIP 1%'!$U$2:$U$10000=1)*('OWNERSHIP 1%'!$V$2:$V$10000)^2),0),"")</f>
        <v>2621</v>
      </c>
      <c r="D779" s="27">
        <f>IFERROR(ROUND(_xlfn.SINGLE(_xlfn.MAXIFS('OWNERSHIP 1%'!$V$2:$V$10000,'OWNERSHIP 1%'!$B$2:$B$10000,$A779,'OWNERSHIP 1%'!$U$2:$U$10000,1)),2),"")</f>
        <v>48.52</v>
      </c>
      <c r="E779" s="27">
        <f>IFERROR(ROUND(SUMIFS('OWNERSHIP 1%'!$V$2:$V$7159,'OWNERSHIP 1%'!$B$2:$B$7159,$A779,'OWNERSHIP 1%'!$U$2:$U$7159,1,'OWNERSHIP 1%'!$W$2:$W$7159,"&lt;=3"),2),"")</f>
        <v>66.52</v>
      </c>
      <c r="F779" s="27" cm="1">
        <f t="array" ref="F779">IFERROR(SUMPRODUCT(('OWNERSHIP 1%'!$B$2:$B$10000=$A779)*('OWNERSHIP 1%'!$U$2:$U$10000=1)*('OWNERSHIP 1%'!$V$2:$V$10000&gt;=1)),0)</f>
        <v>14</v>
      </c>
      <c r="G779" s="27">
        <f t="shared" si="38"/>
        <v>41</v>
      </c>
      <c r="H779" s="27" t="str">
        <f t="shared" si="39"/>
        <v>Oligopoli</v>
      </c>
      <c r="I779" s="27" t="str">
        <f t="shared" si="40"/>
        <v>Sedang</v>
      </c>
    </row>
    <row r="780" spans="1:9" x14ac:dyDescent="0.25">
      <c r="A780" s="27" t="str">
        <f>" "&amp;'TICKER LIST'!B780</f>
        <v xml:space="preserve"> PBID</v>
      </c>
      <c r="B780" s="27">
        <f>IFERROR(ROUND(MAX(0,MIN(100,100-SUMIFS('OWNERSHIP 1%'!$V$2:$V$10000,'OWNERSHIP 1%'!$B$2:$B$10000,$A780,'OWNERSHIP 1%'!$U$2:$U$10000,1))),2),"")</f>
        <v>12.18</v>
      </c>
      <c r="C780" s="27" cm="1">
        <f t="array" ref="C780">IFERROR(ROUND(SUMPRODUCT(('OWNERSHIP 1%'!$B$2:$B$10000=$A780)*('OWNERSHIP 1%'!$U$2:$U$10000=1)*('OWNERSHIP 1%'!$V$2:$V$10000)^2),0),"")</f>
        <v>5653</v>
      </c>
      <c r="D780" s="27">
        <f>IFERROR(ROUND(_xlfn.SINGLE(_xlfn.MAXIFS('OWNERSHIP 1%'!$V$2:$V$10000,'OWNERSHIP 1%'!$B$2:$B$10000,$A780,'OWNERSHIP 1%'!$U$2:$U$10000,1)),2),"")</f>
        <v>74.67</v>
      </c>
      <c r="E780" s="27">
        <f>IFERROR(ROUND(SUMIFS('OWNERSHIP 1%'!$V$2:$V$7159,'OWNERSHIP 1%'!$B$2:$B$7159,$A780,'OWNERSHIP 1%'!$U$2:$U$7159,1,'OWNERSHIP 1%'!$W$2:$W$7159,"&lt;=3"),2),"")</f>
        <v>84.72</v>
      </c>
      <c r="F780" s="27" cm="1">
        <f t="array" ref="F780">IFERROR(SUMPRODUCT(('OWNERSHIP 1%'!$B$2:$B$10000=$A780)*('OWNERSHIP 1%'!$U$2:$U$10000=1)*('OWNERSHIP 1%'!$V$2:$V$10000&gt;=1)),0)</f>
        <v>5</v>
      </c>
      <c r="G780" s="27">
        <f t="shared" si="38"/>
        <v>71</v>
      </c>
      <c r="H780" s="27" t="str">
        <f t="shared" si="39"/>
        <v>Mayoritas</v>
      </c>
      <c r="I780" s="27" t="str">
        <f t="shared" si="40"/>
        <v>Tinggi</v>
      </c>
    </row>
    <row r="781" spans="1:9" x14ac:dyDescent="0.25">
      <c r="A781" s="27" t="str">
        <f>" "&amp;'TICKER LIST'!B781</f>
        <v xml:space="preserve"> JMAS</v>
      </c>
      <c r="B781" s="27">
        <f>IFERROR(ROUND(MAX(0,MIN(100,100-SUMIFS('OWNERSHIP 1%'!$V$2:$V$10000,'OWNERSHIP 1%'!$B$2:$B$10000,$A781,'OWNERSHIP 1%'!$U$2:$U$10000,1))),2),"")</f>
        <v>14.98</v>
      </c>
      <c r="C781" s="27" cm="1">
        <f t="array" ref="C781">IFERROR(ROUND(SUMPRODUCT(('OWNERSHIP 1%'!$B$2:$B$10000=$A781)*('OWNERSHIP 1%'!$U$2:$U$10000=1)*('OWNERSHIP 1%'!$V$2:$V$10000)^2),0),"")</f>
        <v>3474</v>
      </c>
      <c r="D781" s="27">
        <f>IFERROR(ROUND(_xlfn.SINGLE(_xlfn.MAXIFS('OWNERSHIP 1%'!$V$2:$V$10000,'OWNERSHIP 1%'!$B$2:$B$10000,$A781,'OWNERSHIP 1%'!$U$2:$U$10000,1)),2),"")</f>
        <v>57.95</v>
      </c>
      <c r="E781" s="27">
        <f>IFERROR(ROUND(SUMIFS('OWNERSHIP 1%'!$V$2:$V$7159,'OWNERSHIP 1%'!$B$2:$B$7159,$A781,'OWNERSHIP 1%'!$U$2:$U$7159,1,'OWNERSHIP 1%'!$W$2:$W$7159,"&lt;=3"),2),"")</f>
        <v>70.41</v>
      </c>
      <c r="F781" s="27" cm="1">
        <f t="array" ref="F781">IFERROR(SUMPRODUCT(('OWNERSHIP 1%'!$B$2:$B$10000=$A781)*('OWNERSHIP 1%'!$U$2:$U$10000=1)*('OWNERSHIP 1%'!$V$2:$V$10000&gt;=1)),0)</f>
        <v>11</v>
      </c>
      <c r="G781" s="27">
        <f t="shared" si="38"/>
        <v>50</v>
      </c>
      <c r="H781" s="27" t="str">
        <f t="shared" si="39"/>
        <v>Mayoritas</v>
      </c>
      <c r="I781" s="27" t="str">
        <f t="shared" si="40"/>
        <v>Sedang</v>
      </c>
    </row>
    <row r="782" spans="1:9" x14ac:dyDescent="0.25">
      <c r="A782" s="27" t="str">
        <f>" "&amp;'TICKER LIST'!B782</f>
        <v xml:space="preserve"> CAMP</v>
      </c>
      <c r="B782" s="27">
        <f>IFERROR(ROUND(MAX(0,MIN(100,100-SUMIFS('OWNERSHIP 1%'!$V$2:$V$10000,'OWNERSHIP 1%'!$B$2:$B$10000,$A782,'OWNERSHIP 1%'!$U$2:$U$10000,1))),2),"")</f>
        <v>5.0199999999999996</v>
      </c>
      <c r="C782" s="27" cm="1">
        <f t="array" ref="C782">IFERROR(ROUND(SUMPRODUCT(('OWNERSHIP 1%'!$B$2:$B$10000=$A782)*('OWNERSHIP 1%'!$U$2:$U$10000=1)*('OWNERSHIP 1%'!$V$2:$V$10000)^2),0),"")</f>
        <v>7085</v>
      </c>
      <c r="D782" s="27">
        <f>IFERROR(ROUND(_xlfn.SINGLE(_xlfn.MAXIFS('OWNERSHIP 1%'!$V$2:$V$10000,'OWNERSHIP 1%'!$B$2:$B$10000,$A782,'OWNERSHIP 1%'!$U$2:$U$10000,1)),2),"")</f>
        <v>83.94</v>
      </c>
      <c r="E782" s="27">
        <f>IFERROR(ROUND(SUMIFS('OWNERSHIP 1%'!$V$2:$V$7159,'OWNERSHIP 1%'!$B$2:$B$7159,$A782,'OWNERSHIP 1%'!$U$2:$U$7159,1,'OWNERSHIP 1%'!$W$2:$W$7159,"&lt;=3"),2),"")</f>
        <v>91.95</v>
      </c>
      <c r="F782" s="27" cm="1">
        <f t="array" ref="F782">IFERROR(SUMPRODUCT(('OWNERSHIP 1%'!$B$2:$B$10000=$A782)*('OWNERSHIP 1%'!$U$2:$U$10000=1)*('OWNERSHIP 1%'!$V$2:$V$10000&gt;=1)),0)</f>
        <v>5</v>
      </c>
      <c r="G782" s="27">
        <f t="shared" si="38"/>
        <v>80</v>
      </c>
      <c r="H782" s="27" t="str">
        <f t="shared" si="39"/>
        <v>Mayoritas</v>
      </c>
      <c r="I782" s="27" t="str">
        <f t="shared" si="40"/>
        <v>Tinggi</v>
      </c>
    </row>
    <row r="783" spans="1:9" x14ac:dyDescent="0.25">
      <c r="A783" s="27" t="str">
        <f>" "&amp;'TICKER LIST'!B783</f>
        <v xml:space="preserve"> IPCM</v>
      </c>
      <c r="B783" s="27">
        <f>IFERROR(ROUND(MAX(0,MIN(100,100-SUMIFS('OWNERSHIP 1%'!$V$2:$V$10000,'OWNERSHIP 1%'!$B$2:$B$10000,$A783,'OWNERSHIP 1%'!$U$2:$U$10000,1))),2),"")</f>
        <v>7.22</v>
      </c>
      <c r="C783" s="27" cm="1">
        <f t="array" ref="C783">IFERROR(ROUND(SUMPRODUCT(('OWNERSHIP 1%'!$B$2:$B$10000=$A783)*('OWNERSHIP 1%'!$U$2:$U$10000=1)*('OWNERSHIP 1%'!$V$2:$V$10000)^2),0),"")</f>
        <v>6046</v>
      </c>
      <c r="D783" s="27">
        <f>IFERROR(ROUND(_xlfn.SINGLE(_xlfn.MAXIFS('OWNERSHIP 1%'!$V$2:$V$10000,'OWNERSHIP 1%'!$B$2:$B$10000,$A783,'OWNERSHIP 1%'!$U$2:$U$10000,1)),2),"")</f>
        <v>76.89</v>
      </c>
      <c r="E783" s="27">
        <f>IFERROR(ROUND(SUMIFS('OWNERSHIP 1%'!$V$2:$V$7159,'OWNERSHIP 1%'!$B$2:$B$7159,$A783,'OWNERSHIP 1%'!$U$2:$U$7159,1,'OWNERSHIP 1%'!$W$2:$W$7159,"&lt;=3"),2),"")</f>
        <v>91.67</v>
      </c>
      <c r="F783" s="27" cm="1">
        <f t="array" ref="F783">IFERROR(SUMPRODUCT(('OWNERSHIP 1%'!$B$2:$B$10000=$A783)*('OWNERSHIP 1%'!$U$2:$U$10000=1)*('OWNERSHIP 1%'!$V$2:$V$10000&gt;=1)),0)</f>
        <v>4</v>
      </c>
      <c r="G783" s="27">
        <f t="shared" si="38"/>
        <v>76</v>
      </c>
      <c r="H783" s="27" t="str">
        <f t="shared" si="39"/>
        <v>Mayoritas</v>
      </c>
      <c r="I783" s="27" t="str">
        <f t="shared" si="40"/>
        <v>Tinggi</v>
      </c>
    </row>
    <row r="784" spans="1:9" x14ac:dyDescent="0.25">
      <c r="A784" s="27" t="str">
        <f>" "&amp;'TICKER LIST'!B784</f>
        <v xml:space="preserve"> PCAR</v>
      </c>
      <c r="B784" s="27">
        <f>IFERROR(ROUND(MAX(0,MIN(100,100-SUMIFS('OWNERSHIP 1%'!$V$2:$V$10000,'OWNERSHIP 1%'!$B$2:$B$10000,$A784,'OWNERSHIP 1%'!$U$2:$U$10000,1))),2),"")</f>
        <v>33.17</v>
      </c>
      <c r="C784" s="27" cm="1">
        <f t="array" ref="C784">IFERROR(ROUND(SUMPRODUCT(('OWNERSHIP 1%'!$B$2:$B$10000=$A784)*('OWNERSHIP 1%'!$U$2:$U$10000=1)*('OWNERSHIP 1%'!$V$2:$V$10000)^2),0),"")</f>
        <v>855</v>
      </c>
      <c r="D784" s="27">
        <f>IFERROR(ROUND(_xlfn.SINGLE(_xlfn.MAXIFS('OWNERSHIP 1%'!$V$2:$V$10000,'OWNERSHIP 1%'!$B$2:$B$10000,$A784,'OWNERSHIP 1%'!$U$2:$U$10000,1)),2),"")</f>
        <v>26.19</v>
      </c>
      <c r="E784" s="27">
        <f>IFERROR(ROUND(SUMIFS('OWNERSHIP 1%'!$V$2:$V$7159,'OWNERSHIP 1%'!$B$2:$B$7159,$A784,'OWNERSHIP 1%'!$U$2:$U$7159,1,'OWNERSHIP 1%'!$W$2:$W$7159,"&lt;=3"),2),"")</f>
        <v>38.94</v>
      </c>
      <c r="F784" s="27" cm="1">
        <f t="array" ref="F784">IFERROR(SUMPRODUCT(('OWNERSHIP 1%'!$B$2:$B$10000=$A784)*('OWNERSHIP 1%'!$U$2:$U$10000=1)*('OWNERSHIP 1%'!$V$2:$V$10000&gt;=1)),0)</f>
        <v>15</v>
      </c>
      <c r="G784" s="27">
        <f t="shared" si="38"/>
        <v>23</v>
      </c>
      <c r="H784" s="27" t="str">
        <f t="shared" si="39"/>
        <v>Tersebar</v>
      </c>
      <c r="I784" s="27" t="str">
        <f t="shared" si="40"/>
        <v>Rendah</v>
      </c>
    </row>
    <row r="785" spans="1:9" x14ac:dyDescent="0.25">
      <c r="A785" s="27" t="str">
        <f>" "&amp;'TICKER LIST'!B785</f>
        <v xml:space="preserve"> LCKM</v>
      </c>
      <c r="B785" s="27">
        <f>IFERROR(ROUND(MAX(0,MIN(100,100-SUMIFS('OWNERSHIP 1%'!$V$2:$V$10000,'OWNERSHIP 1%'!$B$2:$B$10000,$A785,'OWNERSHIP 1%'!$U$2:$U$10000,1))),2),"")</f>
        <v>28.2</v>
      </c>
      <c r="C785" s="27" cm="1">
        <f t="array" ref="C785">IFERROR(ROUND(SUMPRODUCT(('OWNERSHIP 1%'!$B$2:$B$10000=$A785)*('OWNERSHIP 1%'!$U$2:$U$10000=1)*('OWNERSHIP 1%'!$V$2:$V$10000)^2),0),"")</f>
        <v>3982</v>
      </c>
      <c r="D785" s="27">
        <f>IFERROR(ROUND(_xlfn.SINGLE(_xlfn.MAXIFS('OWNERSHIP 1%'!$V$2:$V$10000,'OWNERSHIP 1%'!$B$2:$B$10000,$A785,'OWNERSHIP 1%'!$U$2:$U$10000,1)),2),"")</f>
        <v>62.78</v>
      </c>
      <c r="E785" s="27">
        <f>IFERROR(ROUND(SUMIFS('OWNERSHIP 1%'!$V$2:$V$7159,'OWNERSHIP 1%'!$B$2:$B$7159,$A785,'OWNERSHIP 1%'!$U$2:$U$7159,1,'OWNERSHIP 1%'!$W$2:$W$7159,"&lt;=3"),2),"")</f>
        <v>71.8</v>
      </c>
      <c r="F785" s="27" cm="1">
        <f t="array" ref="F785">IFERROR(SUMPRODUCT(('OWNERSHIP 1%'!$B$2:$B$10000=$A785)*('OWNERSHIP 1%'!$U$2:$U$10000=1)*('OWNERSHIP 1%'!$V$2:$V$10000&gt;=1)),0)</f>
        <v>3</v>
      </c>
      <c r="G785" s="27">
        <f t="shared" si="38"/>
        <v>61</v>
      </c>
      <c r="H785" s="27" t="str">
        <f t="shared" si="39"/>
        <v>Mayoritas</v>
      </c>
      <c r="I785" s="27" t="str">
        <f t="shared" si="40"/>
        <v>Tinggi</v>
      </c>
    </row>
    <row r="786" spans="1:9" x14ac:dyDescent="0.25">
      <c r="A786" s="27" t="str">
        <f>" "&amp;'TICKER LIST'!B786</f>
        <v xml:space="preserve"> BOSS</v>
      </c>
      <c r="B786" s="27">
        <f>IFERROR(ROUND(MAX(0,MIN(100,100-SUMIFS('OWNERSHIP 1%'!$V$2:$V$10000,'OWNERSHIP 1%'!$B$2:$B$10000,$A786,'OWNERSHIP 1%'!$U$2:$U$10000,1))),2),"")</f>
        <v>49.32</v>
      </c>
      <c r="C786" s="27" cm="1">
        <f t="array" ref="C786">IFERROR(ROUND(SUMPRODUCT(('OWNERSHIP 1%'!$B$2:$B$10000=$A786)*('OWNERSHIP 1%'!$U$2:$U$10000=1)*('OWNERSHIP 1%'!$V$2:$V$10000)^2),0),"")</f>
        <v>340</v>
      </c>
      <c r="D786" s="27">
        <f>IFERROR(ROUND(_xlfn.SINGLE(_xlfn.MAXIFS('OWNERSHIP 1%'!$V$2:$V$10000,'OWNERSHIP 1%'!$B$2:$B$10000,$A786,'OWNERSHIP 1%'!$U$2:$U$10000,1)),2),"")</f>
        <v>13.58</v>
      </c>
      <c r="E786" s="27">
        <f>IFERROR(ROUND(SUMIFS('OWNERSHIP 1%'!$V$2:$V$7159,'OWNERSHIP 1%'!$B$2:$B$7159,$A786,'OWNERSHIP 1%'!$U$2:$U$7159,1,'OWNERSHIP 1%'!$W$2:$W$7159,"&lt;=3"),2),"")</f>
        <v>28.84</v>
      </c>
      <c r="F786" s="27" cm="1">
        <f t="array" ref="F786">IFERROR(SUMPRODUCT(('OWNERSHIP 1%'!$B$2:$B$10000=$A786)*('OWNERSHIP 1%'!$U$2:$U$10000=1)*('OWNERSHIP 1%'!$V$2:$V$10000&gt;=1)),0)</f>
        <v>17</v>
      </c>
      <c r="G786" s="27">
        <f t="shared" si="38"/>
        <v>15</v>
      </c>
      <c r="H786" s="27" t="str">
        <f t="shared" si="39"/>
        <v>Tersebar</v>
      </c>
      <c r="I786" s="27" t="str">
        <f t="shared" si="40"/>
        <v>Rendah</v>
      </c>
    </row>
    <row r="787" spans="1:9" x14ac:dyDescent="0.25">
      <c r="A787" s="27" t="str">
        <f>" "&amp;'TICKER LIST'!B787</f>
        <v xml:space="preserve"> HELI</v>
      </c>
      <c r="B787" s="27">
        <f>IFERROR(ROUND(MAX(0,MIN(100,100-SUMIFS('OWNERSHIP 1%'!$V$2:$V$10000,'OWNERSHIP 1%'!$B$2:$B$10000,$A787,'OWNERSHIP 1%'!$U$2:$U$10000,1))),2),"")</f>
        <v>9.1</v>
      </c>
      <c r="C787" s="27" cm="1">
        <f t="array" ref="C787">IFERROR(ROUND(SUMPRODUCT(('OWNERSHIP 1%'!$B$2:$B$10000=$A787)*('OWNERSHIP 1%'!$U$2:$U$10000=1)*('OWNERSHIP 1%'!$V$2:$V$10000)^2),0),"")</f>
        <v>2240</v>
      </c>
      <c r="D787" s="27">
        <f>IFERROR(ROUND(_xlfn.SINGLE(_xlfn.MAXIFS('OWNERSHIP 1%'!$V$2:$V$10000,'OWNERSHIP 1%'!$B$2:$B$10000,$A787,'OWNERSHIP 1%'!$U$2:$U$10000,1)),2),"")</f>
        <v>35.049999999999997</v>
      </c>
      <c r="E787" s="27">
        <f>IFERROR(ROUND(SUMIFS('OWNERSHIP 1%'!$V$2:$V$7159,'OWNERSHIP 1%'!$B$2:$B$7159,$A787,'OWNERSHIP 1%'!$U$2:$U$7159,1,'OWNERSHIP 1%'!$W$2:$W$7159,"&lt;=3"),2),"")</f>
        <v>76.92</v>
      </c>
      <c r="F787" s="27" cm="1">
        <f t="array" ref="F787">IFERROR(SUMPRODUCT(('OWNERSHIP 1%'!$B$2:$B$10000=$A787)*('OWNERSHIP 1%'!$U$2:$U$10000=1)*('OWNERSHIP 1%'!$V$2:$V$10000&gt;=1)),0)</f>
        <v>6</v>
      </c>
      <c r="G787" s="27">
        <f t="shared" si="38"/>
        <v>52</v>
      </c>
      <c r="H787" s="27" t="str">
        <f t="shared" si="39"/>
        <v>Terkonsentrasi</v>
      </c>
      <c r="I787" s="27" t="str">
        <f t="shared" si="40"/>
        <v>Sedang</v>
      </c>
    </row>
    <row r="788" spans="1:9" x14ac:dyDescent="0.25">
      <c r="A788" s="27" t="str">
        <f>" "&amp;'TICKER LIST'!B788</f>
        <v xml:space="preserve"> JSKY</v>
      </c>
      <c r="B788" s="27">
        <f>IFERROR(ROUND(MAX(0,MIN(100,100-SUMIFS('OWNERSHIP 1%'!$V$2:$V$10000,'OWNERSHIP 1%'!$B$2:$B$10000,$A788,'OWNERSHIP 1%'!$U$2:$U$10000,1))),2),"")</f>
        <v>55.11</v>
      </c>
      <c r="C788" s="27" cm="1">
        <f t="array" ref="C788">IFERROR(ROUND(SUMPRODUCT(('OWNERSHIP 1%'!$B$2:$B$10000=$A788)*('OWNERSHIP 1%'!$U$2:$U$10000=1)*('OWNERSHIP 1%'!$V$2:$V$10000)^2),0),"")</f>
        <v>555</v>
      </c>
      <c r="D788" s="27">
        <f>IFERROR(ROUND(_xlfn.SINGLE(_xlfn.MAXIFS('OWNERSHIP 1%'!$V$2:$V$10000,'OWNERSHIP 1%'!$B$2:$B$10000,$A788,'OWNERSHIP 1%'!$U$2:$U$10000,1)),2),"")</f>
        <v>20.34</v>
      </c>
      <c r="E788" s="27">
        <f>IFERROR(ROUND(SUMIFS('OWNERSHIP 1%'!$V$2:$V$7159,'OWNERSHIP 1%'!$B$2:$B$7159,$A788,'OWNERSHIP 1%'!$U$2:$U$7159,1,'OWNERSHIP 1%'!$W$2:$W$7159,"&lt;=3"),2),"")</f>
        <v>34.86</v>
      </c>
      <c r="F788" s="27" cm="1">
        <f t="array" ref="F788">IFERROR(SUMPRODUCT(('OWNERSHIP 1%'!$B$2:$B$10000=$A788)*('OWNERSHIP 1%'!$U$2:$U$10000=1)*('OWNERSHIP 1%'!$V$2:$V$10000&gt;=1)),0)</f>
        <v>8</v>
      </c>
      <c r="G788" s="27">
        <f t="shared" si="38"/>
        <v>27</v>
      </c>
      <c r="H788" s="27" t="str">
        <f t="shared" si="39"/>
        <v>Tersebar</v>
      </c>
      <c r="I788" s="27" t="str">
        <f t="shared" si="40"/>
        <v>Sedang</v>
      </c>
    </row>
    <row r="789" spans="1:9" x14ac:dyDescent="0.25">
      <c r="A789" s="27" t="str">
        <f>" "&amp;'TICKER LIST'!B789</f>
        <v xml:space="preserve"> INPS</v>
      </c>
      <c r="B789" s="27">
        <f>IFERROR(ROUND(MAX(0,MIN(100,100-SUMIFS('OWNERSHIP 1%'!$V$2:$V$10000,'OWNERSHIP 1%'!$B$2:$B$10000,$A789,'OWNERSHIP 1%'!$U$2:$U$10000,1))),2),"")</f>
        <v>16.21</v>
      </c>
      <c r="C789" s="27" cm="1">
        <f t="array" ref="C789">IFERROR(ROUND(SUMPRODUCT(('OWNERSHIP 1%'!$B$2:$B$10000=$A789)*('OWNERSHIP 1%'!$U$2:$U$10000=1)*('OWNERSHIP 1%'!$V$2:$V$10000)^2),0),"")</f>
        <v>6250</v>
      </c>
      <c r="D789" s="27">
        <f>IFERROR(ROUND(_xlfn.SINGLE(_xlfn.MAXIFS('OWNERSHIP 1%'!$V$2:$V$10000,'OWNERSHIP 1%'!$B$2:$B$10000,$A789,'OWNERSHIP 1%'!$U$2:$U$10000,1)),2),"")</f>
        <v>79.02</v>
      </c>
      <c r="E789" s="27">
        <f>IFERROR(ROUND(SUMIFS('OWNERSHIP 1%'!$V$2:$V$7159,'OWNERSHIP 1%'!$B$2:$B$7159,$A789,'OWNERSHIP 1%'!$U$2:$U$7159,1,'OWNERSHIP 1%'!$W$2:$W$7159,"&lt;=3"),2),"")</f>
        <v>81.61</v>
      </c>
      <c r="F789" s="27" cm="1">
        <f t="array" ref="F789">IFERROR(SUMPRODUCT(('OWNERSHIP 1%'!$B$2:$B$10000=$A789)*('OWNERSHIP 1%'!$U$2:$U$10000=1)*('OWNERSHIP 1%'!$V$2:$V$10000&gt;=1)),0)</f>
        <v>5</v>
      </c>
      <c r="G789" s="27">
        <f t="shared" si="38"/>
        <v>72</v>
      </c>
      <c r="H789" s="27" t="str">
        <f t="shared" si="39"/>
        <v>Mayoritas</v>
      </c>
      <c r="I789" s="27" t="str">
        <f t="shared" si="40"/>
        <v>Tinggi</v>
      </c>
    </row>
    <row r="790" spans="1:9" x14ac:dyDescent="0.25">
      <c r="A790" s="27" t="str">
        <f>" "&amp;'TICKER LIST'!B790</f>
        <v xml:space="preserve"> GHON</v>
      </c>
      <c r="B790" s="27">
        <f>IFERROR(ROUND(MAX(0,MIN(100,100-SUMIFS('OWNERSHIP 1%'!$V$2:$V$10000,'OWNERSHIP 1%'!$B$2:$B$10000,$A790,'OWNERSHIP 1%'!$U$2:$U$10000,1))),2),"")</f>
        <v>1.01</v>
      </c>
      <c r="C790" s="27" cm="1">
        <f t="array" ref="C790">IFERROR(ROUND(SUMPRODUCT(('OWNERSHIP 1%'!$B$2:$B$10000=$A790)*('OWNERSHIP 1%'!$U$2:$U$10000=1)*('OWNERSHIP 1%'!$V$2:$V$10000)^2),0),"")</f>
        <v>3891</v>
      </c>
      <c r="D790" s="27">
        <f>IFERROR(ROUND(_xlfn.SINGLE(_xlfn.MAXIFS('OWNERSHIP 1%'!$V$2:$V$10000,'OWNERSHIP 1%'!$B$2:$B$10000,$A790,'OWNERSHIP 1%'!$U$2:$U$10000,1)),2),"")</f>
        <v>50.43</v>
      </c>
      <c r="E790" s="27">
        <f>IFERROR(ROUND(SUMIFS('OWNERSHIP 1%'!$V$2:$V$7159,'OWNERSHIP 1%'!$B$2:$B$7159,$A790,'OWNERSHIP 1%'!$U$2:$U$7159,1,'OWNERSHIP 1%'!$W$2:$W$7159,"&lt;=3"),2),"")</f>
        <v>91.49</v>
      </c>
      <c r="F790" s="27" cm="1">
        <f t="array" ref="F790">IFERROR(SUMPRODUCT(('OWNERSHIP 1%'!$B$2:$B$10000=$A790)*('OWNERSHIP 1%'!$U$2:$U$10000=1)*('OWNERSHIP 1%'!$V$2:$V$10000&gt;=1)),0)</f>
        <v>6</v>
      </c>
      <c r="G790" s="27">
        <f t="shared" si="38"/>
        <v>64</v>
      </c>
      <c r="H790" s="27" t="str">
        <f t="shared" si="39"/>
        <v>Mayoritas</v>
      </c>
      <c r="I790" s="27" t="str">
        <f t="shared" si="40"/>
        <v>Tinggi</v>
      </c>
    </row>
    <row r="791" spans="1:9" x14ac:dyDescent="0.25">
      <c r="A791" s="27" t="str">
        <f>" "&amp;'TICKER LIST'!B791</f>
        <v xml:space="preserve"> TDPM</v>
      </c>
      <c r="B791" s="27">
        <f>IFERROR(ROUND(MAX(0,MIN(100,100-SUMIFS('OWNERSHIP 1%'!$V$2:$V$10000,'OWNERSHIP 1%'!$B$2:$B$10000,$A791,'OWNERSHIP 1%'!$U$2:$U$10000,1))),2),"")</f>
        <v>5.77</v>
      </c>
      <c r="C791" s="27" cm="1">
        <f t="array" ref="C791">IFERROR(ROUND(SUMPRODUCT(('OWNERSHIP 1%'!$B$2:$B$10000=$A791)*('OWNERSHIP 1%'!$U$2:$U$10000=1)*('OWNERSHIP 1%'!$V$2:$V$10000)^2),0),"")</f>
        <v>5327</v>
      </c>
      <c r="D791" s="27">
        <f>IFERROR(ROUND(_xlfn.SINGLE(_xlfn.MAXIFS('OWNERSHIP 1%'!$V$2:$V$10000,'OWNERSHIP 1%'!$B$2:$B$10000,$A791,'OWNERSHIP 1%'!$U$2:$U$10000,1)),2),"")</f>
        <v>72.510000000000005</v>
      </c>
      <c r="E791" s="27">
        <f>IFERROR(ROUND(SUMIFS('OWNERSHIP 1%'!$V$2:$V$7159,'OWNERSHIP 1%'!$B$2:$B$7159,$A791,'OWNERSHIP 1%'!$U$2:$U$7159,1,'OWNERSHIP 1%'!$W$2:$W$7159,"&lt;=3"),2),"")</f>
        <v>81.12</v>
      </c>
      <c r="F791" s="27" cm="1">
        <f t="array" ref="F791">IFERROR(SUMPRODUCT(('OWNERSHIP 1%'!$B$2:$B$10000=$A791)*('OWNERSHIP 1%'!$U$2:$U$10000=1)*('OWNERSHIP 1%'!$V$2:$V$10000&gt;=1)),0)</f>
        <v>9</v>
      </c>
      <c r="G791" s="27">
        <f t="shared" si="38"/>
        <v>64</v>
      </c>
      <c r="H791" s="27" t="str">
        <f t="shared" si="39"/>
        <v>Mayoritas</v>
      </c>
      <c r="I791" s="27" t="str">
        <f t="shared" si="40"/>
        <v>Tinggi</v>
      </c>
    </row>
    <row r="792" spans="1:9" x14ac:dyDescent="0.25">
      <c r="A792" s="27" t="str">
        <f>" "&amp;'TICKER LIST'!B792</f>
        <v xml:space="preserve"> DFAM</v>
      </c>
      <c r="B792" s="27">
        <f>IFERROR(ROUND(MAX(0,MIN(100,100-SUMIFS('OWNERSHIP 1%'!$V$2:$V$10000,'OWNERSHIP 1%'!$B$2:$B$10000,$A792,'OWNERSHIP 1%'!$U$2:$U$10000,1))),2),"")</f>
        <v>15.37</v>
      </c>
      <c r="C792" s="27" cm="1">
        <f t="array" ref="C792">IFERROR(ROUND(SUMPRODUCT(('OWNERSHIP 1%'!$B$2:$B$10000=$A792)*('OWNERSHIP 1%'!$U$2:$U$10000=1)*('OWNERSHIP 1%'!$V$2:$V$10000)^2),0),"")</f>
        <v>3065</v>
      </c>
      <c r="D792" s="27">
        <f>IFERROR(ROUND(_xlfn.SINGLE(_xlfn.MAXIFS('OWNERSHIP 1%'!$V$2:$V$10000,'OWNERSHIP 1%'!$B$2:$B$10000,$A792,'OWNERSHIP 1%'!$U$2:$U$10000,1)),2),"")</f>
        <v>53.43</v>
      </c>
      <c r="E792" s="27">
        <f>IFERROR(ROUND(SUMIFS('OWNERSHIP 1%'!$V$2:$V$7159,'OWNERSHIP 1%'!$B$2:$B$7159,$A792,'OWNERSHIP 1%'!$U$2:$U$7159,1,'OWNERSHIP 1%'!$W$2:$W$7159,"&lt;=3"),2),"")</f>
        <v>70.23</v>
      </c>
      <c r="F792" s="27" cm="1">
        <f t="array" ref="F792">IFERROR(SUMPRODUCT(('OWNERSHIP 1%'!$B$2:$B$10000=$A792)*('OWNERSHIP 1%'!$U$2:$U$10000=1)*('OWNERSHIP 1%'!$V$2:$V$10000&gt;=1)),0)</f>
        <v>8</v>
      </c>
      <c r="G792" s="27">
        <f t="shared" si="38"/>
        <v>51</v>
      </c>
      <c r="H792" s="27" t="str">
        <f t="shared" si="39"/>
        <v>Mayoritas</v>
      </c>
      <c r="I792" s="27" t="str">
        <f t="shared" si="40"/>
        <v>Sedang</v>
      </c>
    </row>
    <row r="793" spans="1:9" x14ac:dyDescent="0.25">
      <c r="A793" s="27" t="str">
        <f>" "&amp;'TICKER LIST'!B793</f>
        <v xml:space="preserve"> NICK</v>
      </c>
      <c r="B793" s="27">
        <f>IFERROR(ROUND(MAX(0,MIN(100,100-SUMIFS('OWNERSHIP 1%'!$V$2:$V$10000,'OWNERSHIP 1%'!$B$2:$B$10000,$A793,'OWNERSHIP 1%'!$U$2:$U$10000,1))),2),"")</f>
        <v>1.37</v>
      </c>
      <c r="C793" s="27" cm="1">
        <f t="array" ref="C793">IFERROR(ROUND(SUMPRODUCT(('OWNERSHIP 1%'!$B$2:$B$10000=$A793)*('OWNERSHIP 1%'!$U$2:$U$10000=1)*('OWNERSHIP 1%'!$V$2:$V$10000)^2),0),"")</f>
        <v>3713</v>
      </c>
      <c r="D793" s="27">
        <f>IFERROR(ROUND(_xlfn.SINGLE(_xlfn.MAXIFS('OWNERSHIP 1%'!$V$2:$V$10000,'OWNERSHIP 1%'!$B$2:$B$10000,$A793,'OWNERSHIP 1%'!$U$2:$U$10000,1)),2),"")</f>
        <v>57.6</v>
      </c>
      <c r="E793" s="27">
        <f>IFERROR(ROUND(SUMIFS('OWNERSHIP 1%'!$V$2:$V$7159,'OWNERSHIP 1%'!$B$2:$B$7159,$A793,'OWNERSHIP 1%'!$U$2:$U$7159,1,'OWNERSHIP 1%'!$W$2:$W$7159,"&lt;=3"),2),"")</f>
        <v>79.959999999999994</v>
      </c>
      <c r="F793" s="27" cm="1">
        <f t="array" ref="F793">IFERROR(SUMPRODUCT(('OWNERSHIP 1%'!$B$2:$B$10000=$A793)*('OWNERSHIP 1%'!$U$2:$U$10000=1)*('OWNERSHIP 1%'!$V$2:$V$10000&gt;=1)),0)</f>
        <v>9</v>
      </c>
      <c r="G793" s="27">
        <f t="shared" si="38"/>
        <v>56</v>
      </c>
      <c r="H793" s="27" t="str">
        <f t="shared" si="39"/>
        <v>Mayoritas</v>
      </c>
      <c r="I793" s="27" t="str">
        <f t="shared" si="40"/>
        <v>Tinggi</v>
      </c>
    </row>
    <row r="794" spans="1:9" x14ac:dyDescent="0.25">
      <c r="A794" s="27" t="str">
        <f>" "&amp;'TICKER LIST'!B794</f>
        <v xml:space="preserve"> BTPS</v>
      </c>
      <c r="B794" s="27">
        <f>IFERROR(ROUND(MAX(0,MIN(100,100-SUMIFS('OWNERSHIP 1%'!$V$2:$V$10000,'OWNERSHIP 1%'!$B$2:$B$10000,$A794,'OWNERSHIP 1%'!$U$2:$U$10000,1))),2),"")</f>
        <v>21.3</v>
      </c>
      <c r="C794" s="27" cm="1">
        <f t="array" ref="C794">IFERROR(ROUND(SUMPRODUCT(('OWNERSHIP 1%'!$B$2:$B$10000=$A794)*('OWNERSHIP 1%'!$U$2:$U$10000=1)*('OWNERSHIP 1%'!$V$2:$V$10000)^2),0),"")</f>
        <v>4928</v>
      </c>
      <c r="D794" s="27">
        <f>IFERROR(ROUND(_xlfn.SINGLE(_xlfn.MAXIFS('OWNERSHIP 1%'!$V$2:$V$10000,'OWNERSHIP 1%'!$B$2:$B$10000,$A794,'OWNERSHIP 1%'!$U$2:$U$10000,1)),2),"")</f>
        <v>70</v>
      </c>
      <c r="E794" s="27">
        <f>IFERROR(ROUND(SUMIFS('OWNERSHIP 1%'!$V$2:$V$7159,'OWNERSHIP 1%'!$B$2:$B$7159,$A794,'OWNERSHIP 1%'!$U$2:$U$7159,1,'OWNERSHIP 1%'!$W$2:$W$7159,"&lt;=3"),2),"")</f>
        <v>76.88</v>
      </c>
      <c r="F794" s="27" cm="1">
        <f t="array" ref="F794">IFERROR(SUMPRODUCT(('OWNERSHIP 1%'!$B$2:$B$10000=$A794)*('OWNERSHIP 1%'!$U$2:$U$10000=1)*('OWNERSHIP 1%'!$V$2:$V$10000&gt;=1)),0)</f>
        <v>4</v>
      </c>
      <c r="G794" s="27">
        <f t="shared" si="38"/>
        <v>66</v>
      </c>
      <c r="H794" s="27" t="str">
        <f t="shared" si="39"/>
        <v>Mayoritas</v>
      </c>
      <c r="I794" s="27" t="str">
        <f t="shared" si="40"/>
        <v>Tinggi</v>
      </c>
    </row>
    <row r="795" spans="1:9" x14ac:dyDescent="0.25">
      <c r="A795" s="27" t="str">
        <f>" "&amp;'TICKER LIST'!B795</f>
        <v xml:space="preserve"> SPTO</v>
      </c>
      <c r="B795" s="27">
        <f>IFERROR(ROUND(MAX(0,MIN(100,100-SUMIFS('OWNERSHIP 1%'!$V$2:$V$10000,'OWNERSHIP 1%'!$B$2:$B$10000,$A795,'OWNERSHIP 1%'!$U$2:$U$10000,1))),2),"")</f>
        <v>14.51</v>
      </c>
      <c r="C795" s="27" cm="1">
        <f t="array" ref="C795">IFERROR(ROUND(SUMPRODUCT(('OWNERSHIP 1%'!$B$2:$B$10000=$A795)*('OWNERSHIP 1%'!$U$2:$U$10000=1)*('OWNERSHIP 1%'!$V$2:$V$10000)^2),0),"")</f>
        <v>1895</v>
      </c>
      <c r="D795" s="27">
        <f>IFERROR(ROUND(_xlfn.SINGLE(_xlfn.MAXIFS('OWNERSHIP 1%'!$V$2:$V$10000,'OWNERSHIP 1%'!$B$2:$B$10000,$A795,'OWNERSHIP 1%'!$U$2:$U$10000,1)),2),"")</f>
        <v>30</v>
      </c>
      <c r="E795" s="27">
        <f>IFERROR(ROUND(SUMIFS('OWNERSHIP 1%'!$V$2:$V$7159,'OWNERSHIP 1%'!$B$2:$B$7159,$A795,'OWNERSHIP 1%'!$U$2:$U$7159,1,'OWNERSHIP 1%'!$W$2:$W$7159,"&lt;=3"),2),"")</f>
        <v>65.08</v>
      </c>
      <c r="F795" s="27" cm="1">
        <f t="array" ref="F795">IFERROR(SUMPRODUCT(('OWNERSHIP 1%'!$B$2:$B$10000=$A795)*('OWNERSHIP 1%'!$U$2:$U$10000=1)*('OWNERSHIP 1%'!$V$2:$V$10000&gt;=1)),0)</f>
        <v>11</v>
      </c>
      <c r="G795" s="27">
        <f t="shared" si="38"/>
        <v>41</v>
      </c>
      <c r="H795" s="27" t="str">
        <f t="shared" si="39"/>
        <v>Oligopoli</v>
      </c>
      <c r="I795" s="27" t="str">
        <f t="shared" si="40"/>
        <v>Sedang</v>
      </c>
    </row>
    <row r="796" spans="1:9" x14ac:dyDescent="0.25">
      <c r="A796" s="27" t="str">
        <f>" "&amp;'TICKER LIST'!B796</f>
        <v xml:space="preserve"> PRIM</v>
      </c>
      <c r="B796" s="27">
        <f>IFERROR(ROUND(MAX(0,MIN(100,100-SUMIFS('OWNERSHIP 1%'!$V$2:$V$10000,'OWNERSHIP 1%'!$B$2:$B$10000,$A796,'OWNERSHIP 1%'!$U$2:$U$10000,1))),2),"")</f>
        <v>17.12</v>
      </c>
      <c r="C796" s="27" cm="1">
        <f t="array" ref="C796">IFERROR(ROUND(SUMPRODUCT(('OWNERSHIP 1%'!$B$2:$B$10000=$A796)*('OWNERSHIP 1%'!$U$2:$U$10000=1)*('OWNERSHIP 1%'!$V$2:$V$10000)^2),0),"")</f>
        <v>5757</v>
      </c>
      <c r="D796" s="27">
        <f>IFERROR(ROUND(_xlfn.SINGLE(_xlfn.MAXIFS('OWNERSHIP 1%'!$V$2:$V$10000,'OWNERSHIP 1%'!$B$2:$B$10000,$A796,'OWNERSHIP 1%'!$U$2:$U$10000,1)),2),"")</f>
        <v>75.61</v>
      </c>
      <c r="E796" s="27">
        <f>IFERROR(ROUND(SUMIFS('OWNERSHIP 1%'!$V$2:$V$7159,'OWNERSHIP 1%'!$B$2:$B$7159,$A796,'OWNERSHIP 1%'!$U$2:$U$7159,1,'OWNERSHIP 1%'!$W$2:$W$7159,"&lt;=3"),2),"")</f>
        <v>82.88</v>
      </c>
      <c r="F796" s="27" cm="1">
        <f t="array" ref="F796">IFERROR(SUMPRODUCT(('OWNERSHIP 1%'!$B$2:$B$10000=$A796)*('OWNERSHIP 1%'!$U$2:$U$10000=1)*('OWNERSHIP 1%'!$V$2:$V$10000&gt;=1)),0)</f>
        <v>3</v>
      </c>
      <c r="G796" s="27">
        <f t="shared" si="38"/>
        <v>73</v>
      </c>
      <c r="H796" s="27" t="str">
        <f t="shared" si="39"/>
        <v>Mayoritas</v>
      </c>
      <c r="I796" s="27" t="str">
        <f t="shared" si="40"/>
        <v>Tinggi</v>
      </c>
    </row>
    <row r="797" spans="1:9" x14ac:dyDescent="0.25">
      <c r="A797" s="27" t="str">
        <f>" "&amp;'TICKER LIST'!B797</f>
        <v xml:space="preserve"> HEAL</v>
      </c>
      <c r="B797" s="27">
        <f>IFERROR(ROUND(MAX(0,MIN(100,100-SUMIFS('OWNERSHIP 1%'!$V$2:$V$10000,'OWNERSHIP 1%'!$B$2:$B$10000,$A797,'OWNERSHIP 1%'!$U$2:$U$10000,1))),2),"")</f>
        <v>21.54</v>
      </c>
      <c r="C797" s="27" cm="1">
        <f t="array" ref="C797">IFERROR(ROUND(SUMPRODUCT(('OWNERSHIP 1%'!$B$2:$B$10000=$A797)*('OWNERSHIP 1%'!$U$2:$U$10000=1)*('OWNERSHIP 1%'!$V$2:$V$10000)^2),0),"")</f>
        <v>455</v>
      </c>
      <c r="D797" s="27">
        <f>IFERROR(ROUND(_xlfn.SINGLE(_xlfn.MAXIFS('OWNERSHIP 1%'!$V$2:$V$10000,'OWNERSHIP 1%'!$B$2:$B$10000,$A797,'OWNERSHIP 1%'!$U$2:$U$10000,1)),2),"")</f>
        <v>13.65</v>
      </c>
      <c r="E797" s="27">
        <f>IFERROR(ROUND(SUMIFS('OWNERSHIP 1%'!$V$2:$V$7159,'OWNERSHIP 1%'!$B$2:$B$7159,$A797,'OWNERSHIP 1%'!$U$2:$U$7159,1,'OWNERSHIP 1%'!$W$2:$W$7159,"&lt;=3"),2),"")</f>
        <v>27.35</v>
      </c>
      <c r="F797" s="27" cm="1">
        <f t="array" ref="F797">IFERROR(SUMPRODUCT(('OWNERSHIP 1%'!$B$2:$B$10000=$A797)*('OWNERSHIP 1%'!$U$2:$U$10000=1)*('OWNERSHIP 1%'!$V$2:$V$10000&gt;=1)),0)</f>
        <v>22</v>
      </c>
      <c r="G797" s="27">
        <f t="shared" si="38"/>
        <v>12</v>
      </c>
      <c r="H797" s="27" t="str">
        <f t="shared" si="39"/>
        <v>Tersebar</v>
      </c>
      <c r="I797" s="27" t="str">
        <f t="shared" si="40"/>
        <v>Rendah</v>
      </c>
    </row>
    <row r="798" spans="1:9" x14ac:dyDescent="0.25">
      <c r="A798" s="27" t="str">
        <f>" "&amp;'TICKER LIST'!B798</f>
        <v xml:space="preserve"> TRUK</v>
      </c>
      <c r="B798" s="27">
        <f>IFERROR(ROUND(MAX(0,MIN(100,100-SUMIFS('OWNERSHIP 1%'!$V$2:$V$10000,'OWNERSHIP 1%'!$B$2:$B$10000,$A798,'OWNERSHIP 1%'!$U$2:$U$10000,1))),2),"")</f>
        <v>12.13</v>
      </c>
      <c r="C798" s="27" cm="1">
        <f t="array" ref="C798">IFERROR(ROUND(SUMPRODUCT(('OWNERSHIP 1%'!$B$2:$B$10000=$A798)*('OWNERSHIP 1%'!$U$2:$U$10000=1)*('OWNERSHIP 1%'!$V$2:$V$10000)^2),0),"")</f>
        <v>1231</v>
      </c>
      <c r="D798" s="27">
        <f>IFERROR(ROUND(_xlfn.SINGLE(_xlfn.MAXIFS('OWNERSHIP 1%'!$V$2:$V$10000,'OWNERSHIP 1%'!$B$2:$B$10000,$A798,'OWNERSHIP 1%'!$U$2:$U$10000,1)),2),"")</f>
        <v>25.17</v>
      </c>
      <c r="E798" s="27">
        <f>IFERROR(ROUND(SUMIFS('OWNERSHIP 1%'!$V$2:$V$7159,'OWNERSHIP 1%'!$B$2:$B$7159,$A798,'OWNERSHIP 1%'!$U$2:$U$7159,1,'OWNERSHIP 1%'!$W$2:$W$7159,"&lt;=3"),2),"")</f>
        <v>50.17</v>
      </c>
      <c r="F798" s="27" cm="1">
        <f t="array" ref="F798">IFERROR(SUMPRODUCT(('OWNERSHIP 1%'!$B$2:$B$10000=$A798)*('OWNERSHIP 1%'!$U$2:$U$10000=1)*('OWNERSHIP 1%'!$V$2:$V$10000&gt;=1)),0)</f>
        <v>12</v>
      </c>
      <c r="G798" s="27">
        <f t="shared" si="38"/>
        <v>32</v>
      </c>
      <c r="H798" s="27" t="str">
        <f t="shared" si="39"/>
        <v>Moderat</v>
      </c>
      <c r="I798" s="27" t="str">
        <f t="shared" si="40"/>
        <v>Sedang</v>
      </c>
    </row>
    <row r="799" spans="1:9" x14ac:dyDescent="0.25">
      <c r="A799" s="27" t="str">
        <f>" "&amp;'TICKER LIST'!B799</f>
        <v xml:space="preserve"> PZZA</v>
      </c>
      <c r="B799" s="27">
        <f>IFERROR(ROUND(MAX(0,MIN(100,100-SUMIFS('OWNERSHIP 1%'!$V$2:$V$10000,'OWNERSHIP 1%'!$B$2:$B$10000,$A799,'OWNERSHIP 1%'!$U$2:$U$10000,1))),2),"")</f>
        <v>12.75</v>
      </c>
      <c r="C799" s="27" cm="1">
        <f t="array" ref="C799">IFERROR(ROUND(SUMPRODUCT(('OWNERSHIP 1%'!$B$2:$B$10000=$A799)*('OWNERSHIP 1%'!$U$2:$U$10000=1)*('OWNERSHIP 1%'!$V$2:$V$10000)^2),0),"")</f>
        <v>4359</v>
      </c>
      <c r="D799" s="27">
        <f>IFERROR(ROUND(_xlfn.SINGLE(_xlfn.MAXIFS('OWNERSHIP 1%'!$V$2:$V$10000,'OWNERSHIP 1%'!$B$2:$B$10000,$A799,'OWNERSHIP 1%'!$U$2:$U$10000,1)),2),"")</f>
        <v>64.790000000000006</v>
      </c>
      <c r="E799" s="27">
        <f>IFERROR(ROUND(SUMIFS('OWNERSHIP 1%'!$V$2:$V$7159,'OWNERSHIP 1%'!$B$2:$B$7159,$A799,'OWNERSHIP 1%'!$U$2:$U$7159,1,'OWNERSHIP 1%'!$W$2:$W$7159,"&lt;=3"),2),"")</f>
        <v>81.39</v>
      </c>
      <c r="F799" s="27" cm="1">
        <f t="array" ref="F799">IFERROR(SUMPRODUCT(('OWNERSHIP 1%'!$B$2:$B$10000=$A799)*('OWNERSHIP 1%'!$U$2:$U$10000=1)*('OWNERSHIP 1%'!$V$2:$V$10000&gt;=1)),0)</f>
        <v>5</v>
      </c>
      <c r="G799" s="27">
        <f t="shared" si="38"/>
        <v>64</v>
      </c>
      <c r="H799" s="27" t="str">
        <f t="shared" si="39"/>
        <v>Mayoritas</v>
      </c>
      <c r="I799" s="27" t="str">
        <f t="shared" si="40"/>
        <v>Tinggi</v>
      </c>
    </row>
    <row r="800" spans="1:9" x14ac:dyDescent="0.25">
      <c r="A800" s="27" t="str">
        <f>" "&amp;'TICKER LIST'!B800</f>
        <v xml:space="preserve"> TUGU</v>
      </c>
      <c r="B800" s="27">
        <f>IFERROR(ROUND(MAX(0,MIN(100,100-SUMIFS('OWNERSHIP 1%'!$V$2:$V$10000,'OWNERSHIP 1%'!$B$2:$B$10000,$A800,'OWNERSHIP 1%'!$U$2:$U$10000,1))),2),"")</f>
        <v>15.22</v>
      </c>
      <c r="C800" s="27" cm="1">
        <f t="array" ref="C800">IFERROR(ROUND(SUMPRODUCT(('OWNERSHIP 1%'!$B$2:$B$10000=$A800)*('OWNERSHIP 1%'!$U$2:$U$10000=1)*('OWNERSHIP 1%'!$V$2:$V$10000)^2),0),"")</f>
        <v>3719</v>
      </c>
      <c r="D800" s="27">
        <f>IFERROR(ROUND(_xlfn.SINGLE(_xlfn.MAXIFS('OWNERSHIP 1%'!$V$2:$V$10000,'OWNERSHIP 1%'!$B$2:$B$10000,$A800,'OWNERSHIP 1%'!$U$2:$U$10000,1)),2),"")</f>
        <v>58.5</v>
      </c>
      <c r="E800" s="27">
        <f>IFERROR(ROUND(SUMIFS('OWNERSHIP 1%'!$V$2:$V$7159,'OWNERSHIP 1%'!$B$2:$B$7159,$A800,'OWNERSHIP 1%'!$U$2:$U$7159,1,'OWNERSHIP 1%'!$W$2:$W$7159,"&lt;=3"),2),"")</f>
        <v>79.63</v>
      </c>
      <c r="F800" s="27" cm="1">
        <f t="array" ref="F800">IFERROR(SUMPRODUCT(('OWNERSHIP 1%'!$B$2:$B$10000=$A800)*('OWNERSHIP 1%'!$U$2:$U$10000=1)*('OWNERSHIP 1%'!$V$2:$V$10000&gt;=1)),0)</f>
        <v>5</v>
      </c>
      <c r="G800" s="27">
        <f t="shared" si="38"/>
        <v>60</v>
      </c>
      <c r="H800" s="27" t="str">
        <f t="shared" si="39"/>
        <v>Mayoritas</v>
      </c>
      <c r="I800" s="27" t="str">
        <f t="shared" si="40"/>
        <v>Tinggi</v>
      </c>
    </row>
    <row r="801" spans="1:9" x14ac:dyDescent="0.25">
      <c r="A801" s="27" t="str">
        <f>" "&amp;'TICKER LIST'!B801</f>
        <v xml:space="preserve"> MSIN</v>
      </c>
      <c r="B801" s="27">
        <f>IFERROR(ROUND(MAX(0,MIN(100,100-SUMIFS('OWNERSHIP 1%'!$V$2:$V$10000,'OWNERSHIP 1%'!$B$2:$B$10000,$A801,'OWNERSHIP 1%'!$U$2:$U$10000,1))),2),"")</f>
        <v>10.79</v>
      </c>
      <c r="C801" s="27" cm="1">
        <f t="array" ref="C801">IFERROR(ROUND(SUMPRODUCT(('OWNERSHIP 1%'!$B$2:$B$10000=$A801)*('OWNERSHIP 1%'!$U$2:$U$10000=1)*('OWNERSHIP 1%'!$V$2:$V$10000)^2),0),"")</f>
        <v>3497</v>
      </c>
      <c r="D801" s="27">
        <f>IFERROR(ROUND(_xlfn.SINGLE(_xlfn.MAXIFS('OWNERSHIP 1%'!$V$2:$V$10000,'OWNERSHIP 1%'!$B$2:$B$10000,$A801,'OWNERSHIP 1%'!$U$2:$U$10000,1)),2),"")</f>
        <v>57.68</v>
      </c>
      <c r="E801" s="27">
        <f>IFERROR(ROUND(SUMIFS('OWNERSHIP 1%'!$V$2:$V$7159,'OWNERSHIP 1%'!$B$2:$B$7159,$A801,'OWNERSHIP 1%'!$U$2:$U$7159,1,'OWNERSHIP 1%'!$W$2:$W$7159,"&lt;=3"),2),"")</f>
        <v>74.59</v>
      </c>
      <c r="F801" s="27" cm="1">
        <f t="array" ref="F801">IFERROR(SUMPRODUCT(('OWNERSHIP 1%'!$B$2:$B$10000=$A801)*('OWNERSHIP 1%'!$U$2:$U$10000=1)*('OWNERSHIP 1%'!$V$2:$V$10000&gt;=1)),0)</f>
        <v>12</v>
      </c>
      <c r="G801" s="27">
        <f t="shared" si="38"/>
        <v>50</v>
      </c>
      <c r="H801" s="27" t="str">
        <f t="shared" si="39"/>
        <v>Mayoritas</v>
      </c>
      <c r="I801" s="27" t="str">
        <f t="shared" si="40"/>
        <v>Sedang</v>
      </c>
    </row>
    <row r="802" spans="1:9" x14ac:dyDescent="0.25">
      <c r="A802" s="27" t="str">
        <f>" "&amp;'TICKER LIST'!B802</f>
        <v xml:space="preserve"> SWAT</v>
      </c>
      <c r="B802" s="27">
        <f>IFERROR(ROUND(MAX(0,MIN(100,100-SUMIFS('OWNERSHIP 1%'!$V$2:$V$10000,'OWNERSHIP 1%'!$B$2:$B$10000,$A802,'OWNERSHIP 1%'!$U$2:$U$10000,1))),2),"")</f>
        <v>16.8</v>
      </c>
      <c r="C802" s="27" cm="1">
        <f t="array" ref="C802">IFERROR(ROUND(SUMPRODUCT(('OWNERSHIP 1%'!$B$2:$B$10000=$A802)*('OWNERSHIP 1%'!$U$2:$U$10000=1)*('OWNERSHIP 1%'!$V$2:$V$10000)^2),0),"")</f>
        <v>5976</v>
      </c>
      <c r="D802" s="27">
        <f>IFERROR(ROUND(_xlfn.SINGLE(_xlfn.MAXIFS('OWNERSHIP 1%'!$V$2:$V$10000,'OWNERSHIP 1%'!$B$2:$B$10000,$A802,'OWNERSHIP 1%'!$U$2:$U$10000,1)),2),"")</f>
        <v>77.22</v>
      </c>
      <c r="E802" s="27">
        <f>IFERROR(ROUND(SUMIFS('OWNERSHIP 1%'!$V$2:$V$7159,'OWNERSHIP 1%'!$B$2:$B$7159,$A802,'OWNERSHIP 1%'!$U$2:$U$7159,1,'OWNERSHIP 1%'!$W$2:$W$7159,"&lt;=3"),2),"")</f>
        <v>81.55</v>
      </c>
      <c r="F802" s="27" cm="1">
        <f t="array" ref="F802">IFERROR(SUMPRODUCT(('OWNERSHIP 1%'!$B$2:$B$10000=$A802)*('OWNERSHIP 1%'!$U$2:$U$10000=1)*('OWNERSHIP 1%'!$V$2:$V$10000&gt;=1)),0)</f>
        <v>4</v>
      </c>
      <c r="G802" s="27">
        <f t="shared" si="38"/>
        <v>72</v>
      </c>
      <c r="H802" s="27" t="str">
        <f t="shared" si="39"/>
        <v>Mayoritas</v>
      </c>
      <c r="I802" s="27" t="str">
        <f t="shared" si="40"/>
        <v>Tinggi</v>
      </c>
    </row>
    <row r="803" spans="1:9" x14ac:dyDescent="0.25">
      <c r="A803" s="27" t="str">
        <f>" "&amp;'TICKER LIST'!B803</f>
        <v xml:space="preserve"> TNCA</v>
      </c>
      <c r="B803" s="27">
        <f>IFERROR(ROUND(MAX(0,MIN(100,100-SUMIFS('OWNERSHIP 1%'!$V$2:$V$10000,'OWNERSHIP 1%'!$B$2:$B$10000,$A803,'OWNERSHIP 1%'!$U$2:$U$10000,1))),2),"")</f>
        <v>26.23</v>
      </c>
      <c r="C803" s="27" cm="1">
        <f t="array" ref="C803">IFERROR(ROUND(SUMPRODUCT(('OWNERSHIP 1%'!$B$2:$B$10000=$A803)*('OWNERSHIP 1%'!$U$2:$U$10000=1)*('OWNERSHIP 1%'!$V$2:$V$10000)^2),0),"")</f>
        <v>1821</v>
      </c>
      <c r="D803" s="27">
        <f>IFERROR(ROUND(_xlfn.SINGLE(_xlfn.MAXIFS('OWNERSHIP 1%'!$V$2:$V$10000,'OWNERSHIP 1%'!$B$2:$B$10000,$A803,'OWNERSHIP 1%'!$U$2:$U$10000,1)),2),"")</f>
        <v>31.62</v>
      </c>
      <c r="E803" s="27">
        <f>IFERROR(ROUND(SUMIFS('OWNERSHIP 1%'!$V$2:$V$7159,'OWNERSHIP 1%'!$B$2:$B$7159,$A803,'OWNERSHIP 1%'!$U$2:$U$7159,1,'OWNERSHIP 1%'!$W$2:$W$7159,"&lt;=3"),2),"")</f>
        <v>64.86</v>
      </c>
      <c r="F803" s="27" cm="1">
        <f t="array" ref="F803">IFERROR(SUMPRODUCT(('OWNERSHIP 1%'!$B$2:$B$10000=$A803)*('OWNERSHIP 1%'!$U$2:$U$10000=1)*('OWNERSHIP 1%'!$V$2:$V$10000&gt;=1)),0)</f>
        <v>6</v>
      </c>
      <c r="G803" s="27">
        <f t="shared" si="38"/>
        <v>46</v>
      </c>
      <c r="H803" s="27" t="str">
        <f t="shared" si="39"/>
        <v>Oligopoli</v>
      </c>
      <c r="I803" s="27" t="str">
        <f t="shared" si="40"/>
        <v>Sedang</v>
      </c>
    </row>
    <row r="804" spans="1:9" x14ac:dyDescent="0.25">
      <c r="A804" s="27" t="str">
        <f>" "&amp;'TICKER LIST'!B804</f>
        <v xml:space="preserve"> MAPA</v>
      </c>
      <c r="B804" s="27">
        <f>IFERROR(ROUND(MAX(0,MIN(100,100-SUMIFS('OWNERSHIP 1%'!$V$2:$V$10000,'OWNERSHIP 1%'!$B$2:$B$10000,$A804,'OWNERSHIP 1%'!$U$2:$U$10000,1))),2),"")</f>
        <v>25.52</v>
      </c>
      <c r="C804" s="27" cm="1">
        <f t="array" ref="C804">IFERROR(ROUND(SUMPRODUCT(('OWNERSHIP 1%'!$B$2:$B$10000=$A804)*('OWNERSHIP 1%'!$U$2:$U$10000=1)*('OWNERSHIP 1%'!$V$2:$V$10000)^2),0),"")</f>
        <v>4746</v>
      </c>
      <c r="D804" s="27">
        <f>IFERROR(ROUND(_xlfn.SINGLE(_xlfn.MAXIFS('OWNERSHIP 1%'!$V$2:$V$10000,'OWNERSHIP 1%'!$B$2:$B$10000,$A804,'OWNERSHIP 1%'!$U$2:$U$10000,1)),2),"")</f>
        <v>68.83</v>
      </c>
      <c r="E804" s="27">
        <f>IFERROR(ROUND(SUMIFS('OWNERSHIP 1%'!$V$2:$V$7159,'OWNERSHIP 1%'!$B$2:$B$7159,$A804,'OWNERSHIP 1%'!$U$2:$U$7159,1,'OWNERSHIP 1%'!$W$2:$W$7159,"&lt;=3"),2),"")</f>
        <v>71.98</v>
      </c>
      <c r="F804" s="27" cm="1">
        <f t="array" ref="F804">IFERROR(SUMPRODUCT(('OWNERSHIP 1%'!$B$2:$B$10000=$A804)*('OWNERSHIP 1%'!$U$2:$U$10000=1)*('OWNERSHIP 1%'!$V$2:$V$10000&gt;=1)),0)</f>
        <v>5</v>
      </c>
      <c r="G804" s="27">
        <f t="shared" si="38"/>
        <v>62</v>
      </c>
      <c r="H804" s="27" t="str">
        <f t="shared" si="39"/>
        <v>Mayoritas</v>
      </c>
      <c r="I804" s="27" t="str">
        <f t="shared" si="40"/>
        <v>Tinggi</v>
      </c>
    </row>
    <row r="805" spans="1:9" x14ac:dyDescent="0.25">
      <c r="A805" s="27" t="str">
        <f>" "&amp;'TICKER LIST'!B805</f>
        <v xml:space="preserve"> TCPI</v>
      </c>
      <c r="B805" s="27">
        <f>IFERROR(ROUND(MAX(0,MIN(100,100-SUMIFS('OWNERSHIP 1%'!$V$2:$V$10000,'OWNERSHIP 1%'!$B$2:$B$10000,$A805,'OWNERSHIP 1%'!$U$2:$U$10000,1))),2),"")</f>
        <v>4.6500000000000004</v>
      </c>
      <c r="C805" s="27" cm="1">
        <f t="array" ref="C805">IFERROR(ROUND(SUMPRODUCT(('OWNERSHIP 1%'!$B$2:$B$10000=$A805)*('OWNERSHIP 1%'!$U$2:$U$10000=1)*('OWNERSHIP 1%'!$V$2:$V$10000)^2),0),"")</f>
        <v>3704</v>
      </c>
      <c r="D805" s="27">
        <f>IFERROR(ROUND(_xlfn.SINGLE(_xlfn.MAXIFS('OWNERSHIP 1%'!$V$2:$V$10000,'OWNERSHIP 1%'!$B$2:$B$10000,$A805,'OWNERSHIP 1%'!$U$2:$U$10000,1)),2),"")</f>
        <v>55</v>
      </c>
      <c r="E805" s="27">
        <f>IFERROR(ROUND(SUMIFS('OWNERSHIP 1%'!$V$2:$V$7159,'OWNERSHIP 1%'!$B$2:$B$7159,$A805,'OWNERSHIP 1%'!$U$2:$U$7159,1,'OWNERSHIP 1%'!$W$2:$W$7159,"&lt;=3"),2),"")</f>
        <v>84.53</v>
      </c>
      <c r="F805" s="27" cm="1">
        <f t="array" ref="F805">IFERROR(SUMPRODUCT(('OWNERSHIP 1%'!$B$2:$B$10000=$A805)*('OWNERSHIP 1%'!$U$2:$U$10000=1)*('OWNERSHIP 1%'!$V$2:$V$10000&gt;=1)),0)</f>
        <v>7</v>
      </c>
      <c r="G805" s="27">
        <f t="shared" si="38"/>
        <v>60</v>
      </c>
      <c r="H805" s="27" t="str">
        <f t="shared" si="39"/>
        <v>Mayoritas</v>
      </c>
      <c r="I805" s="27" t="str">
        <f t="shared" si="40"/>
        <v>Tinggi</v>
      </c>
    </row>
    <row r="806" spans="1:9" x14ac:dyDescent="0.25">
      <c r="A806" s="27" t="str">
        <f>" "&amp;'TICKER LIST'!B806</f>
        <v xml:space="preserve"> IPCC</v>
      </c>
      <c r="B806" s="27">
        <f>IFERROR(ROUND(MAX(0,MIN(100,100-SUMIFS('OWNERSHIP 1%'!$V$2:$V$10000,'OWNERSHIP 1%'!$B$2:$B$10000,$A806,'OWNERSHIP 1%'!$U$2:$U$10000,1))),2),"")</f>
        <v>23.18</v>
      </c>
      <c r="C806" s="27" cm="1">
        <f t="array" ref="C806">IFERROR(ROUND(SUMPRODUCT(('OWNERSHIP 1%'!$B$2:$B$10000=$A806)*('OWNERSHIP 1%'!$U$2:$U$10000=1)*('OWNERSHIP 1%'!$V$2:$V$10000)^2),0),"")</f>
        <v>5112</v>
      </c>
      <c r="D806" s="27">
        <f>IFERROR(ROUND(_xlfn.SINGLE(_xlfn.MAXIFS('OWNERSHIP 1%'!$V$2:$V$10000,'OWNERSHIP 1%'!$B$2:$B$10000,$A806,'OWNERSHIP 1%'!$U$2:$U$10000,1)),2),"")</f>
        <v>71.28</v>
      </c>
      <c r="E806" s="27">
        <f>IFERROR(ROUND(SUMIFS('OWNERSHIP 1%'!$V$2:$V$7159,'OWNERSHIP 1%'!$B$2:$B$7159,$A806,'OWNERSHIP 1%'!$U$2:$U$7159,1,'OWNERSHIP 1%'!$W$2:$W$7159,"&lt;=3"),2),"")</f>
        <v>76.819999999999993</v>
      </c>
      <c r="F806" s="27" cm="1">
        <f t="array" ref="F806">IFERROR(SUMPRODUCT(('OWNERSHIP 1%'!$B$2:$B$10000=$A806)*('OWNERSHIP 1%'!$U$2:$U$10000=1)*('OWNERSHIP 1%'!$V$2:$V$10000&gt;=1)),0)</f>
        <v>2</v>
      </c>
      <c r="G806" s="27">
        <f t="shared" si="38"/>
        <v>69</v>
      </c>
      <c r="H806" s="27" t="str">
        <f t="shared" si="39"/>
        <v>Mayoritas</v>
      </c>
      <c r="I806" s="27" t="str">
        <f t="shared" si="40"/>
        <v>Tinggi</v>
      </c>
    </row>
    <row r="807" spans="1:9" x14ac:dyDescent="0.25">
      <c r="A807" s="27" t="str">
        <f>" "&amp;'TICKER LIST'!B807</f>
        <v xml:space="preserve"> RISE</v>
      </c>
      <c r="B807" s="27">
        <f>IFERROR(ROUND(MAX(0,MIN(100,100-SUMIFS('OWNERSHIP 1%'!$V$2:$V$10000,'OWNERSHIP 1%'!$B$2:$B$10000,$A807,'OWNERSHIP 1%'!$U$2:$U$10000,1))),2),"")</f>
        <v>4.8600000000000003</v>
      </c>
      <c r="C807" s="27" cm="1">
        <f t="array" ref="C807">IFERROR(ROUND(SUMPRODUCT(('OWNERSHIP 1%'!$B$2:$B$10000=$A807)*('OWNERSHIP 1%'!$U$2:$U$10000=1)*('OWNERSHIP 1%'!$V$2:$V$10000)^2),0),"")</f>
        <v>6489</v>
      </c>
      <c r="D807" s="27">
        <f>IFERROR(ROUND(_xlfn.SINGLE(_xlfn.MAXIFS('OWNERSHIP 1%'!$V$2:$V$10000,'OWNERSHIP 1%'!$B$2:$B$10000,$A807,'OWNERSHIP 1%'!$U$2:$U$10000,1)),2),"")</f>
        <v>80.3</v>
      </c>
      <c r="E807" s="27">
        <f>IFERROR(ROUND(SUMIFS('OWNERSHIP 1%'!$V$2:$V$7159,'OWNERSHIP 1%'!$B$2:$B$7159,$A807,'OWNERSHIP 1%'!$U$2:$U$7159,1,'OWNERSHIP 1%'!$W$2:$W$7159,"&lt;=3"),2),"")</f>
        <v>86.96</v>
      </c>
      <c r="F807" s="27" cm="1">
        <f t="array" ref="F807">IFERROR(SUMPRODUCT(('OWNERSHIP 1%'!$B$2:$B$10000=$A807)*('OWNERSHIP 1%'!$U$2:$U$10000=1)*('OWNERSHIP 1%'!$V$2:$V$10000&gt;=1)),0)</f>
        <v>7</v>
      </c>
      <c r="G807" s="27">
        <f t="shared" si="38"/>
        <v>73</v>
      </c>
      <c r="H807" s="27" t="str">
        <f t="shared" si="39"/>
        <v>Mayoritas</v>
      </c>
      <c r="I807" s="27" t="str">
        <f t="shared" si="40"/>
        <v>Tinggi</v>
      </c>
    </row>
    <row r="808" spans="1:9" x14ac:dyDescent="0.25">
      <c r="A808" s="27" t="str">
        <f>" "&amp;'TICKER LIST'!B808</f>
        <v xml:space="preserve"> BPTR</v>
      </c>
      <c r="B808" s="27">
        <f>IFERROR(ROUND(MAX(0,MIN(100,100-SUMIFS('OWNERSHIP 1%'!$V$2:$V$10000,'OWNERSHIP 1%'!$B$2:$B$10000,$A808,'OWNERSHIP 1%'!$U$2:$U$10000,1))),2),"")</f>
        <v>5.99</v>
      </c>
      <c r="C808" s="27" cm="1">
        <f t="array" ref="C808">IFERROR(ROUND(SUMPRODUCT(('OWNERSHIP 1%'!$B$2:$B$10000=$A808)*('OWNERSHIP 1%'!$U$2:$U$10000=1)*('OWNERSHIP 1%'!$V$2:$V$10000)^2),0),"")</f>
        <v>4774</v>
      </c>
      <c r="D808" s="27">
        <f>IFERROR(ROUND(_xlfn.SINGLE(_xlfn.MAXIFS('OWNERSHIP 1%'!$V$2:$V$10000,'OWNERSHIP 1%'!$B$2:$B$10000,$A808,'OWNERSHIP 1%'!$U$2:$U$10000,1)),2),"")</f>
        <v>67.400000000000006</v>
      </c>
      <c r="E808" s="27">
        <f>IFERROR(ROUND(SUMIFS('OWNERSHIP 1%'!$V$2:$V$7159,'OWNERSHIP 1%'!$B$2:$B$7159,$A808,'OWNERSHIP 1%'!$U$2:$U$7159,1,'OWNERSHIP 1%'!$W$2:$W$7159,"&lt;=3"),2),"")</f>
        <v>87.88</v>
      </c>
      <c r="F808" s="27" cm="1">
        <f t="array" ref="F808">IFERROR(SUMPRODUCT(('OWNERSHIP 1%'!$B$2:$B$10000=$A808)*('OWNERSHIP 1%'!$U$2:$U$10000=1)*('OWNERSHIP 1%'!$V$2:$V$10000&gt;=1)),0)</f>
        <v>5</v>
      </c>
      <c r="G808" s="27">
        <f t="shared" si="38"/>
        <v>68</v>
      </c>
      <c r="H808" s="27" t="str">
        <f t="shared" si="39"/>
        <v>Mayoritas</v>
      </c>
      <c r="I808" s="27" t="str">
        <f t="shared" si="40"/>
        <v>Tinggi</v>
      </c>
    </row>
    <row r="809" spans="1:9" x14ac:dyDescent="0.25">
      <c r="A809" s="27" t="str">
        <f>" "&amp;'TICKER LIST'!B809</f>
        <v xml:space="preserve"> POLL</v>
      </c>
      <c r="B809" s="27">
        <f>IFERROR(ROUND(MAX(0,MIN(100,100-SUMIFS('OWNERSHIP 1%'!$V$2:$V$10000,'OWNERSHIP 1%'!$B$2:$B$10000,$A809,'OWNERSHIP 1%'!$U$2:$U$10000,1))),2),"")</f>
        <v>1.66</v>
      </c>
      <c r="C809" s="27" cm="1">
        <f t="array" ref="C809">IFERROR(ROUND(SUMPRODUCT(('OWNERSHIP 1%'!$B$2:$B$10000=$A809)*('OWNERSHIP 1%'!$U$2:$U$10000=1)*('OWNERSHIP 1%'!$V$2:$V$10000)^2),0),"")</f>
        <v>6200</v>
      </c>
      <c r="D809" s="27">
        <f>IFERROR(ROUND(_xlfn.SINGLE(_xlfn.MAXIFS('OWNERSHIP 1%'!$V$2:$V$10000,'OWNERSHIP 1%'!$B$2:$B$10000,$A809,'OWNERSHIP 1%'!$U$2:$U$10000,1)),2),"")</f>
        <v>78.14</v>
      </c>
      <c r="E809" s="27">
        <f>IFERROR(ROUND(SUMIFS('OWNERSHIP 1%'!$V$2:$V$7159,'OWNERSHIP 1%'!$B$2:$B$7159,$A809,'OWNERSHIP 1%'!$U$2:$U$7159,1,'OWNERSHIP 1%'!$W$2:$W$7159,"&lt;=3"),2),"")</f>
        <v>88.96</v>
      </c>
      <c r="F809" s="27" cm="1">
        <f t="array" ref="F809">IFERROR(SUMPRODUCT(('OWNERSHIP 1%'!$B$2:$B$10000=$A809)*('OWNERSHIP 1%'!$U$2:$U$10000=1)*('OWNERSHIP 1%'!$V$2:$V$10000&gt;=1)),0)</f>
        <v>6</v>
      </c>
      <c r="G809" s="27">
        <f t="shared" si="38"/>
        <v>74</v>
      </c>
      <c r="H809" s="27" t="str">
        <f t="shared" si="39"/>
        <v>Mayoritas</v>
      </c>
      <c r="I809" s="27" t="str">
        <f t="shared" si="40"/>
        <v>Tinggi</v>
      </c>
    </row>
    <row r="810" spans="1:9" x14ac:dyDescent="0.25">
      <c r="A810" s="27" t="str">
        <f>" "&amp;'TICKER LIST'!B810</f>
        <v xml:space="preserve"> NFCX</v>
      </c>
      <c r="B810" s="27">
        <f>IFERROR(ROUND(MAX(0,MIN(100,100-SUMIFS('OWNERSHIP 1%'!$V$2:$V$10000,'OWNERSHIP 1%'!$B$2:$B$10000,$A810,'OWNERSHIP 1%'!$U$2:$U$10000,1))),2),"")</f>
        <v>14.36</v>
      </c>
      <c r="C810" s="27" cm="1">
        <f t="array" ref="C810">IFERROR(ROUND(SUMPRODUCT(('OWNERSHIP 1%'!$B$2:$B$10000=$A810)*('OWNERSHIP 1%'!$U$2:$U$10000=1)*('OWNERSHIP 1%'!$V$2:$V$10000)^2),0),"")</f>
        <v>2838</v>
      </c>
      <c r="D810" s="27">
        <f>IFERROR(ROUND(_xlfn.SINGLE(_xlfn.MAXIFS('OWNERSHIP 1%'!$V$2:$V$10000,'OWNERSHIP 1%'!$B$2:$B$10000,$A810,'OWNERSHIP 1%'!$U$2:$U$10000,1)),2),"")</f>
        <v>51.29</v>
      </c>
      <c r="E810" s="27">
        <f>IFERROR(ROUND(SUMIFS('OWNERSHIP 1%'!$V$2:$V$7159,'OWNERSHIP 1%'!$B$2:$B$7159,$A810,'OWNERSHIP 1%'!$U$2:$U$7159,1,'OWNERSHIP 1%'!$W$2:$W$7159,"&lt;=3"),2),"")</f>
        <v>68.98</v>
      </c>
      <c r="F810" s="27" cm="1">
        <f t="array" ref="F810">IFERROR(SUMPRODUCT(('OWNERSHIP 1%'!$B$2:$B$10000=$A810)*('OWNERSHIP 1%'!$U$2:$U$10000=1)*('OWNERSHIP 1%'!$V$2:$V$10000&gt;=1)),0)</f>
        <v>12</v>
      </c>
      <c r="G810" s="27">
        <f t="shared" si="38"/>
        <v>45</v>
      </c>
      <c r="H810" s="27" t="str">
        <f t="shared" si="39"/>
        <v>Mayoritas</v>
      </c>
      <c r="I810" s="27" t="str">
        <f t="shared" si="40"/>
        <v>Sedang</v>
      </c>
    </row>
    <row r="811" spans="1:9" x14ac:dyDescent="0.25">
      <c r="A811" s="27" t="str">
        <f>" "&amp;'TICKER LIST'!B811</f>
        <v xml:space="preserve"> MGRO</v>
      </c>
      <c r="B811" s="27">
        <f>IFERROR(ROUND(MAX(0,MIN(100,100-SUMIFS('OWNERSHIP 1%'!$V$2:$V$10000,'OWNERSHIP 1%'!$B$2:$B$10000,$A811,'OWNERSHIP 1%'!$U$2:$U$10000,1))),2),"")</f>
        <v>7.93</v>
      </c>
      <c r="C811" s="27" cm="1">
        <f t="array" ref="C811">IFERROR(ROUND(SUMPRODUCT(('OWNERSHIP 1%'!$B$2:$B$10000=$A811)*('OWNERSHIP 1%'!$U$2:$U$10000=1)*('OWNERSHIP 1%'!$V$2:$V$10000)^2),0),"")</f>
        <v>3739</v>
      </c>
      <c r="D811" s="27">
        <f>IFERROR(ROUND(_xlfn.SINGLE(_xlfn.MAXIFS('OWNERSHIP 1%'!$V$2:$V$10000,'OWNERSHIP 1%'!$B$2:$B$10000,$A811,'OWNERSHIP 1%'!$U$2:$U$10000,1)),2),"")</f>
        <v>56.4</v>
      </c>
      <c r="E811" s="27">
        <f>IFERROR(ROUND(SUMIFS('OWNERSHIP 1%'!$V$2:$V$7159,'OWNERSHIP 1%'!$B$2:$B$7159,$A811,'OWNERSHIP 1%'!$U$2:$U$7159,1,'OWNERSHIP 1%'!$W$2:$W$7159,"&lt;=3"),2),"")</f>
        <v>84.14</v>
      </c>
      <c r="F811" s="27" cm="1">
        <f t="array" ref="F811">IFERROR(SUMPRODUCT(('OWNERSHIP 1%'!$B$2:$B$10000=$A811)*('OWNERSHIP 1%'!$U$2:$U$10000=1)*('OWNERSHIP 1%'!$V$2:$V$10000&gt;=1)),0)</f>
        <v>8</v>
      </c>
      <c r="G811" s="27">
        <f t="shared" si="38"/>
        <v>59</v>
      </c>
      <c r="H811" s="27" t="str">
        <f t="shared" si="39"/>
        <v>Mayoritas</v>
      </c>
      <c r="I811" s="27" t="str">
        <f t="shared" si="40"/>
        <v>Tinggi</v>
      </c>
    </row>
    <row r="812" spans="1:9" x14ac:dyDescent="0.25">
      <c r="A812" s="27" t="str">
        <f>" "&amp;'TICKER LIST'!B812</f>
        <v xml:space="preserve"> NUSA</v>
      </c>
      <c r="B812" s="27">
        <f>IFERROR(ROUND(MAX(0,MIN(100,100-SUMIFS('OWNERSHIP 1%'!$V$2:$V$10000,'OWNERSHIP 1%'!$B$2:$B$10000,$A812,'OWNERSHIP 1%'!$U$2:$U$10000,1))),2),"")</f>
        <v>20.73</v>
      </c>
      <c r="C812" s="27" cm="1">
        <f t="array" ref="C812">IFERROR(ROUND(SUMPRODUCT(('OWNERSHIP 1%'!$B$2:$B$10000=$A812)*('OWNERSHIP 1%'!$U$2:$U$10000=1)*('OWNERSHIP 1%'!$V$2:$V$10000)^2),0),"")</f>
        <v>1574</v>
      </c>
      <c r="D812" s="27">
        <f>IFERROR(ROUND(_xlfn.SINGLE(_xlfn.MAXIFS('OWNERSHIP 1%'!$V$2:$V$10000,'OWNERSHIP 1%'!$B$2:$B$10000,$A812,'OWNERSHIP 1%'!$U$2:$U$10000,1)),2),"")</f>
        <v>38.01</v>
      </c>
      <c r="E812" s="27">
        <f>IFERROR(ROUND(SUMIFS('OWNERSHIP 1%'!$V$2:$V$7159,'OWNERSHIP 1%'!$B$2:$B$7159,$A812,'OWNERSHIP 1%'!$U$2:$U$7159,1,'OWNERSHIP 1%'!$W$2:$W$7159,"&lt;=3"),2),"")</f>
        <v>47.25</v>
      </c>
      <c r="F812" s="27" cm="1">
        <f t="array" ref="F812">IFERROR(SUMPRODUCT(('OWNERSHIP 1%'!$B$2:$B$10000=$A812)*('OWNERSHIP 1%'!$U$2:$U$10000=1)*('OWNERSHIP 1%'!$V$2:$V$10000&gt;=1)),0)</f>
        <v>17</v>
      </c>
      <c r="G812" s="27">
        <f t="shared" si="38"/>
        <v>27</v>
      </c>
      <c r="H812" s="27" t="str">
        <f t="shared" si="39"/>
        <v>Moderat</v>
      </c>
      <c r="I812" s="27" t="str">
        <f t="shared" si="40"/>
        <v>Sedang</v>
      </c>
    </row>
    <row r="813" spans="1:9" x14ac:dyDescent="0.25">
      <c r="A813" s="27" t="str">
        <f>" "&amp;'TICKER LIST'!B813</f>
        <v xml:space="preserve"> FILM</v>
      </c>
      <c r="B813" s="27">
        <f>IFERROR(ROUND(MAX(0,MIN(100,100-SUMIFS('OWNERSHIP 1%'!$V$2:$V$10000,'OWNERSHIP 1%'!$B$2:$B$10000,$A813,'OWNERSHIP 1%'!$U$2:$U$10000,1))),2),"")</f>
        <v>10.02</v>
      </c>
      <c r="C813" s="27" cm="1">
        <f t="array" ref="C813">IFERROR(ROUND(SUMPRODUCT(('OWNERSHIP 1%'!$B$2:$B$10000=$A813)*('OWNERSHIP 1%'!$U$2:$U$10000=1)*('OWNERSHIP 1%'!$V$2:$V$10000)^2),0),"")</f>
        <v>2296</v>
      </c>
      <c r="D813" s="27">
        <f>IFERROR(ROUND(_xlfn.SINGLE(_xlfn.MAXIFS('OWNERSHIP 1%'!$V$2:$V$10000,'OWNERSHIP 1%'!$B$2:$B$10000,$A813,'OWNERSHIP 1%'!$U$2:$U$10000,1)),2),"")</f>
        <v>44.12</v>
      </c>
      <c r="E813" s="27">
        <f>IFERROR(ROUND(SUMIFS('OWNERSHIP 1%'!$V$2:$V$7159,'OWNERSHIP 1%'!$B$2:$B$7159,$A813,'OWNERSHIP 1%'!$U$2:$U$7159,1,'OWNERSHIP 1%'!$W$2:$W$7159,"&lt;=3"),2),"")</f>
        <v>67.22</v>
      </c>
      <c r="F813" s="27" cm="1">
        <f t="array" ref="F813">IFERROR(SUMPRODUCT(('OWNERSHIP 1%'!$B$2:$B$10000=$A813)*('OWNERSHIP 1%'!$U$2:$U$10000=1)*('OWNERSHIP 1%'!$V$2:$V$10000&gt;=1)),0)</f>
        <v>11</v>
      </c>
      <c r="G813" s="27">
        <f t="shared" si="38"/>
        <v>43</v>
      </c>
      <c r="H813" s="27" t="str">
        <f t="shared" si="39"/>
        <v>Oligopoli</v>
      </c>
      <c r="I813" s="27" t="str">
        <f t="shared" si="40"/>
        <v>Sedang</v>
      </c>
    </row>
    <row r="814" spans="1:9" x14ac:dyDescent="0.25">
      <c r="A814" s="27" t="str">
        <f>" "&amp;'TICKER LIST'!B814</f>
        <v xml:space="preserve"> ANDI</v>
      </c>
      <c r="B814" s="27">
        <f>IFERROR(ROUND(MAX(0,MIN(100,100-SUMIFS('OWNERSHIP 1%'!$V$2:$V$10000,'OWNERSHIP 1%'!$B$2:$B$10000,$A814,'OWNERSHIP 1%'!$U$2:$U$10000,1))),2),"")</f>
        <v>23.94</v>
      </c>
      <c r="C814" s="27" cm="1">
        <f t="array" ref="C814">IFERROR(ROUND(SUMPRODUCT(('OWNERSHIP 1%'!$B$2:$B$10000=$A814)*('OWNERSHIP 1%'!$U$2:$U$10000=1)*('OWNERSHIP 1%'!$V$2:$V$10000)^2),0),"")</f>
        <v>2572</v>
      </c>
      <c r="D814" s="27">
        <f>IFERROR(ROUND(_xlfn.SINGLE(_xlfn.MAXIFS('OWNERSHIP 1%'!$V$2:$V$10000,'OWNERSHIP 1%'!$B$2:$B$10000,$A814,'OWNERSHIP 1%'!$U$2:$U$10000,1)),2),"")</f>
        <v>49.73</v>
      </c>
      <c r="E814" s="27">
        <f>IFERROR(ROUND(SUMIFS('OWNERSHIP 1%'!$V$2:$V$7159,'OWNERSHIP 1%'!$B$2:$B$7159,$A814,'OWNERSHIP 1%'!$U$2:$U$7159,1,'OWNERSHIP 1%'!$W$2:$W$7159,"&lt;=3"),2),"")</f>
        <v>60.77</v>
      </c>
      <c r="F814" s="27" cm="1">
        <f t="array" ref="F814">IFERROR(SUMPRODUCT(('OWNERSHIP 1%'!$B$2:$B$10000=$A814)*('OWNERSHIP 1%'!$U$2:$U$10000=1)*('OWNERSHIP 1%'!$V$2:$V$10000&gt;=1)),0)</f>
        <v>11</v>
      </c>
      <c r="G814" s="27">
        <f t="shared" si="38"/>
        <v>42</v>
      </c>
      <c r="H814" s="27" t="str">
        <f t="shared" si="39"/>
        <v>Oligopoli</v>
      </c>
      <c r="I814" s="27" t="str">
        <f t="shared" si="40"/>
        <v>Sedang</v>
      </c>
    </row>
    <row r="815" spans="1:9" x14ac:dyDescent="0.25">
      <c r="A815" s="27" t="str">
        <f>" "&amp;'TICKER LIST'!B815</f>
        <v xml:space="preserve"> LAND</v>
      </c>
      <c r="B815" s="27">
        <f>IFERROR(ROUND(MAX(0,MIN(100,100-SUMIFS('OWNERSHIP 1%'!$V$2:$V$10000,'OWNERSHIP 1%'!$B$2:$B$10000,$A815,'OWNERSHIP 1%'!$U$2:$U$10000,1))),2),"")</f>
        <v>24.77</v>
      </c>
      <c r="C815" s="27" cm="1">
        <f t="array" ref="C815">IFERROR(ROUND(SUMPRODUCT(('OWNERSHIP 1%'!$B$2:$B$10000=$A815)*('OWNERSHIP 1%'!$U$2:$U$10000=1)*('OWNERSHIP 1%'!$V$2:$V$10000)^2),0),"")</f>
        <v>2620</v>
      </c>
      <c r="D815" s="27">
        <f>IFERROR(ROUND(_xlfn.SINGLE(_xlfn.MAXIFS('OWNERSHIP 1%'!$V$2:$V$10000,'OWNERSHIP 1%'!$B$2:$B$10000,$A815,'OWNERSHIP 1%'!$U$2:$U$10000,1)),2),"")</f>
        <v>36.880000000000003</v>
      </c>
      <c r="E815" s="27">
        <f>IFERROR(ROUND(SUMIFS('OWNERSHIP 1%'!$V$2:$V$7159,'OWNERSHIP 1%'!$B$2:$B$7159,$A815,'OWNERSHIP 1%'!$U$2:$U$7159,1,'OWNERSHIP 1%'!$W$2:$W$7159,"&lt;=3"),2),"")</f>
        <v>74.099999999999994</v>
      </c>
      <c r="F815" s="27" cm="1">
        <f t="array" ref="F815">IFERROR(SUMPRODUCT(('OWNERSHIP 1%'!$B$2:$B$10000=$A815)*('OWNERSHIP 1%'!$U$2:$U$10000=1)*('OWNERSHIP 1%'!$V$2:$V$10000&gt;=1)),0)</f>
        <v>4</v>
      </c>
      <c r="G815" s="27">
        <f t="shared" si="38"/>
        <v>55</v>
      </c>
      <c r="H815" s="27" t="str">
        <f t="shared" si="39"/>
        <v>Terkonsentrasi</v>
      </c>
      <c r="I815" s="27" t="str">
        <f t="shared" si="40"/>
        <v>Sedang</v>
      </c>
    </row>
    <row r="816" spans="1:9" x14ac:dyDescent="0.25">
      <c r="A816" s="27" t="str">
        <f>" "&amp;'TICKER LIST'!B816</f>
        <v xml:space="preserve"> MOLI</v>
      </c>
      <c r="B816" s="27">
        <f>IFERROR(ROUND(MAX(0,MIN(100,100-SUMIFS('OWNERSHIP 1%'!$V$2:$V$10000,'OWNERSHIP 1%'!$B$2:$B$10000,$A816,'OWNERSHIP 1%'!$U$2:$U$10000,1))),2),"")</f>
        <v>8.1999999999999993</v>
      </c>
      <c r="C816" s="27" cm="1">
        <f t="array" ref="C816">IFERROR(ROUND(SUMPRODUCT(('OWNERSHIP 1%'!$B$2:$B$10000=$A816)*('OWNERSHIP 1%'!$U$2:$U$10000=1)*('OWNERSHIP 1%'!$V$2:$V$10000)^2),0),"")</f>
        <v>3039</v>
      </c>
      <c r="D816" s="27">
        <f>IFERROR(ROUND(_xlfn.SINGLE(_xlfn.MAXIFS('OWNERSHIP 1%'!$V$2:$V$10000,'OWNERSHIP 1%'!$B$2:$B$10000,$A816,'OWNERSHIP 1%'!$U$2:$U$10000,1)),2),"")</f>
        <v>52.15</v>
      </c>
      <c r="E816" s="27">
        <f>IFERROR(ROUND(SUMIFS('OWNERSHIP 1%'!$V$2:$V$7159,'OWNERSHIP 1%'!$B$2:$B$7159,$A816,'OWNERSHIP 1%'!$U$2:$U$7159,1,'OWNERSHIP 1%'!$W$2:$W$7159,"&lt;=3"),2),"")</f>
        <v>71.81</v>
      </c>
      <c r="F816" s="27" cm="1">
        <f t="array" ref="F816">IFERROR(SUMPRODUCT(('OWNERSHIP 1%'!$B$2:$B$10000=$A816)*('OWNERSHIP 1%'!$U$2:$U$10000=1)*('OWNERSHIP 1%'!$V$2:$V$10000&gt;=1)),0)</f>
        <v>8</v>
      </c>
      <c r="G816" s="27">
        <f t="shared" si="38"/>
        <v>51</v>
      </c>
      <c r="H816" s="27" t="str">
        <f t="shared" si="39"/>
        <v>Mayoritas</v>
      </c>
      <c r="I816" s="27" t="str">
        <f t="shared" si="40"/>
        <v>Sedang</v>
      </c>
    </row>
    <row r="817" spans="1:9" x14ac:dyDescent="0.25">
      <c r="A817" s="27" t="str">
        <f>" "&amp;'TICKER LIST'!B817</f>
        <v xml:space="preserve"> PANI</v>
      </c>
      <c r="B817" s="27">
        <f>IFERROR(ROUND(MAX(0,MIN(100,100-SUMIFS('OWNERSHIP 1%'!$V$2:$V$10000,'OWNERSHIP 1%'!$B$2:$B$10000,$A817,'OWNERSHIP 1%'!$U$2:$U$10000,1))),2),"")</f>
        <v>9.2799999999999994</v>
      </c>
      <c r="C817" s="27" cm="1">
        <f t="array" ref="C817">IFERROR(ROUND(SUMPRODUCT(('OWNERSHIP 1%'!$B$2:$B$10000=$A817)*('OWNERSHIP 1%'!$U$2:$U$10000=1)*('OWNERSHIP 1%'!$V$2:$V$10000)^2),0),"")</f>
        <v>7032</v>
      </c>
      <c r="D817" s="27">
        <f>IFERROR(ROUND(_xlfn.SINGLE(_xlfn.MAXIFS('OWNERSHIP 1%'!$V$2:$V$10000,'OWNERSHIP 1%'!$B$2:$B$10000,$A817,'OWNERSHIP 1%'!$U$2:$U$10000,1)),2),"")</f>
        <v>83.75</v>
      </c>
      <c r="E817" s="27">
        <f>IFERROR(ROUND(SUMIFS('OWNERSHIP 1%'!$V$2:$V$7159,'OWNERSHIP 1%'!$B$2:$B$7159,$A817,'OWNERSHIP 1%'!$U$2:$U$7159,1,'OWNERSHIP 1%'!$W$2:$W$7159,"&lt;=3"),2),"")</f>
        <v>89.54</v>
      </c>
      <c r="F817" s="27" cm="1">
        <f t="array" ref="F817">IFERROR(SUMPRODUCT(('OWNERSHIP 1%'!$B$2:$B$10000=$A817)*('OWNERSHIP 1%'!$U$2:$U$10000=1)*('OWNERSHIP 1%'!$V$2:$V$10000&gt;=1)),0)</f>
        <v>4</v>
      </c>
      <c r="G817" s="27">
        <f t="shared" si="38"/>
        <v>80</v>
      </c>
      <c r="H817" s="27" t="str">
        <f t="shared" si="39"/>
        <v>Mayoritas</v>
      </c>
      <c r="I817" s="27" t="str">
        <f t="shared" si="40"/>
        <v>Tinggi</v>
      </c>
    </row>
    <row r="818" spans="1:9" x14ac:dyDescent="0.25">
      <c r="A818" s="27" t="str">
        <f>" "&amp;'TICKER LIST'!B818</f>
        <v xml:space="preserve"> DIGI</v>
      </c>
      <c r="B818" s="27">
        <f>IFERROR(ROUND(MAX(0,MIN(100,100-SUMIFS('OWNERSHIP 1%'!$V$2:$V$10000,'OWNERSHIP 1%'!$B$2:$B$10000,$A818,'OWNERSHIP 1%'!$U$2:$U$10000,1))),2),"")</f>
        <v>29.57</v>
      </c>
      <c r="C818" s="27" cm="1">
        <f t="array" ref="C818">IFERROR(ROUND(SUMPRODUCT(('OWNERSHIP 1%'!$B$2:$B$10000=$A818)*('OWNERSHIP 1%'!$U$2:$U$10000=1)*('OWNERSHIP 1%'!$V$2:$V$10000)^2),0),"")</f>
        <v>2116</v>
      </c>
      <c r="D818" s="27">
        <f>IFERROR(ROUND(_xlfn.SINGLE(_xlfn.MAXIFS('OWNERSHIP 1%'!$V$2:$V$10000,'OWNERSHIP 1%'!$B$2:$B$10000,$A818,'OWNERSHIP 1%'!$U$2:$U$10000,1)),2),"")</f>
        <v>35.99</v>
      </c>
      <c r="E818" s="27">
        <f>IFERROR(ROUND(SUMIFS('OWNERSHIP 1%'!$V$2:$V$7159,'OWNERSHIP 1%'!$B$2:$B$7159,$A818,'OWNERSHIP 1%'!$U$2:$U$7159,1,'OWNERSHIP 1%'!$W$2:$W$7159,"&lt;=3"),2),"")</f>
        <v>69.42</v>
      </c>
      <c r="F818" s="27" cm="1">
        <f t="array" ref="F818">IFERROR(SUMPRODUCT(('OWNERSHIP 1%'!$B$2:$B$10000=$A818)*('OWNERSHIP 1%'!$U$2:$U$10000=1)*('OWNERSHIP 1%'!$V$2:$V$10000&gt;=1)),0)</f>
        <v>4</v>
      </c>
      <c r="G818" s="27">
        <f t="shared" si="38"/>
        <v>51</v>
      </c>
      <c r="H818" s="27" t="str">
        <f t="shared" si="39"/>
        <v>Oligopoli</v>
      </c>
      <c r="I818" s="27" t="str">
        <f t="shared" si="40"/>
        <v>Sedang</v>
      </c>
    </row>
    <row r="819" spans="1:9" x14ac:dyDescent="0.25">
      <c r="A819" s="27" t="str">
        <f>" "&amp;'TICKER LIST'!B819</f>
        <v xml:space="preserve"> CITY</v>
      </c>
      <c r="B819" s="27">
        <f>IFERROR(ROUND(MAX(0,MIN(100,100-SUMIFS('OWNERSHIP 1%'!$V$2:$V$10000,'OWNERSHIP 1%'!$B$2:$B$10000,$A819,'OWNERSHIP 1%'!$U$2:$U$10000,1))),2),"")</f>
        <v>4.32</v>
      </c>
      <c r="C819" s="27" cm="1">
        <f t="array" ref="C819">IFERROR(ROUND(SUMPRODUCT(('OWNERSHIP 1%'!$B$2:$B$10000=$A819)*('OWNERSHIP 1%'!$U$2:$U$10000=1)*('OWNERSHIP 1%'!$V$2:$V$10000)^2),0),"")</f>
        <v>866</v>
      </c>
      <c r="D819" s="27">
        <f>IFERROR(ROUND(_xlfn.SINGLE(_xlfn.MAXIFS('OWNERSHIP 1%'!$V$2:$V$10000,'OWNERSHIP 1%'!$B$2:$B$10000,$A819,'OWNERSHIP 1%'!$U$2:$U$10000,1)),2),"")</f>
        <v>20.63</v>
      </c>
      <c r="E819" s="27">
        <f>IFERROR(ROUND(SUMIFS('OWNERSHIP 1%'!$V$2:$V$7159,'OWNERSHIP 1%'!$B$2:$B$7159,$A819,'OWNERSHIP 1%'!$U$2:$U$7159,1,'OWNERSHIP 1%'!$W$2:$W$7159,"&lt;=3"),2),"")</f>
        <v>39.96</v>
      </c>
      <c r="F819" s="27" cm="1">
        <f t="array" ref="F819">IFERROR(SUMPRODUCT(('OWNERSHIP 1%'!$B$2:$B$10000=$A819)*('OWNERSHIP 1%'!$U$2:$U$10000=1)*('OWNERSHIP 1%'!$V$2:$V$10000&gt;=1)),0)</f>
        <v>16</v>
      </c>
      <c r="G819" s="27">
        <f t="shared" si="38"/>
        <v>22</v>
      </c>
      <c r="H819" s="27" t="str">
        <f t="shared" si="39"/>
        <v>Tersebar</v>
      </c>
      <c r="I819" s="27" t="str">
        <f t="shared" si="40"/>
        <v>Rendah</v>
      </c>
    </row>
    <row r="820" spans="1:9" x14ac:dyDescent="0.25">
      <c r="A820" s="27" t="str">
        <f>" "&amp;'TICKER LIST'!B820</f>
        <v xml:space="preserve"> SAPX</v>
      </c>
      <c r="B820" s="27">
        <f>IFERROR(ROUND(MAX(0,MIN(100,100-SUMIFS('OWNERSHIP 1%'!$V$2:$V$10000,'OWNERSHIP 1%'!$B$2:$B$10000,$A820,'OWNERSHIP 1%'!$U$2:$U$10000,1))),2),"")</f>
        <v>5.51</v>
      </c>
      <c r="C820" s="27" cm="1">
        <f t="array" ref="C820">IFERROR(ROUND(SUMPRODUCT(('OWNERSHIP 1%'!$B$2:$B$10000=$A820)*('OWNERSHIP 1%'!$U$2:$U$10000=1)*('OWNERSHIP 1%'!$V$2:$V$10000)^2),0),"")</f>
        <v>2876</v>
      </c>
      <c r="D820" s="27">
        <f>IFERROR(ROUND(_xlfn.SINGLE(_xlfn.MAXIFS('OWNERSHIP 1%'!$V$2:$V$10000,'OWNERSHIP 1%'!$B$2:$B$10000,$A820,'OWNERSHIP 1%'!$U$2:$U$10000,1)),2),"")</f>
        <v>46.56</v>
      </c>
      <c r="E820" s="27">
        <f>IFERROR(ROUND(SUMIFS('OWNERSHIP 1%'!$V$2:$V$7159,'OWNERSHIP 1%'!$B$2:$B$7159,$A820,'OWNERSHIP 1%'!$U$2:$U$7159,1,'OWNERSHIP 1%'!$W$2:$W$7159,"&lt;=3"),2),"")</f>
        <v>81.06</v>
      </c>
      <c r="F820" s="27" cm="1">
        <f t="array" ref="F820">IFERROR(SUMPRODUCT(('OWNERSHIP 1%'!$B$2:$B$10000=$A820)*('OWNERSHIP 1%'!$U$2:$U$10000=1)*('OWNERSHIP 1%'!$V$2:$V$10000&gt;=1)),0)</f>
        <v>5</v>
      </c>
      <c r="G820" s="27">
        <f t="shared" si="38"/>
        <v>57</v>
      </c>
      <c r="H820" s="27" t="str">
        <f t="shared" si="39"/>
        <v>Terkonsentrasi</v>
      </c>
      <c r="I820" s="27" t="str">
        <f t="shared" si="40"/>
        <v>Tinggi</v>
      </c>
    </row>
    <row r="821" spans="1:9" x14ac:dyDescent="0.25">
      <c r="A821" s="27" t="str">
        <f>" "&amp;'TICKER LIST'!B821</f>
        <v xml:space="preserve"> SURE</v>
      </c>
      <c r="B821" s="27">
        <f>IFERROR(ROUND(MAX(0,MIN(100,100-SUMIFS('OWNERSHIP 1%'!$V$2:$V$10000,'OWNERSHIP 1%'!$B$2:$B$10000,$A821,'OWNERSHIP 1%'!$U$2:$U$10000,1))),2),"")</f>
        <v>1.1200000000000001</v>
      </c>
      <c r="C821" s="27" cm="1">
        <f t="array" ref="C821">IFERROR(ROUND(SUMPRODUCT(('OWNERSHIP 1%'!$B$2:$B$10000=$A821)*('OWNERSHIP 1%'!$U$2:$U$10000=1)*('OWNERSHIP 1%'!$V$2:$V$10000)^2),0),"")</f>
        <v>4608</v>
      </c>
      <c r="D821" s="27">
        <f>IFERROR(ROUND(_xlfn.SINGLE(_xlfn.MAXIFS('OWNERSHIP 1%'!$V$2:$V$10000,'OWNERSHIP 1%'!$B$2:$B$10000,$A821,'OWNERSHIP 1%'!$U$2:$U$10000,1)),2),"")</f>
        <v>58.87</v>
      </c>
      <c r="E821" s="27">
        <f>IFERROR(ROUND(SUMIFS('OWNERSHIP 1%'!$V$2:$V$7159,'OWNERSHIP 1%'!$B$2:$B$7159,$A821,'OWNERSHIP 1%'!$U$2:$U$7159,1,'OWNERSHIP 1%'!$W$2:$W$7159,"&lt;=3"),2),"")</f>
        <v>97.08</v>
      </c>
      <c r="F821" s="27" cm="1">
        <f t="array" ref="F821">IFERROR(SUMPRODUCT(('OWNERSHIP 1%'!$B$2:$B$10000=$A821)*('OWNERSHIP 1%'!$U$2:$U$10000=1)*('OWNERSHIP 1%'!$V$2:$V$10000&gt;=1)),0)</f>
        <v>4</v>
      </c>
      <c r="G821" s="27">
        <f t="shared" si="38"/>
        <v>72</v>
      </c>
      <c r="H821" s="27" t="str">
        <f t="shared" si="39"/>
        <v>Mayoritas</v>
      </c>
      <c r="I821" s="27" t="str">
        <f t="shared" si="40"/>
        <v>Tinggi</v>
      </c>
    </row>
    <row r="822" spans="1:9" x14ac:dyDescent="0.25">
      <c r="A822" s="27" t="str">
        <f>" "&amp;'TICKER LIST'!B822</f>
        <v xml:space="preserve"> HKMU</v>
      </c>
      <c r="B822" s="27">
        <f>IFERROR(ROUND(MAX(0,MIN(100,100-SUMIFS('OWNERSHIP 1%'!$V$2:$V$10000,'OWNERSHIP 1%'!$B$2:$B$10000,$A822,'OWNERSHIP 1%'!$U$2:$U$10000,1))),2),"")</f>
        <v>56.83</v>
      </c>
      <c r="C822" s="27" cm="1">
        <f t="array" ref="C822">IFERROR(ROUND(SUMPRODUCT(('OWNERSHIP 1%'!$B$2:$B$10000=$A822)*('OWNERSHIP 1%'!$U$2:$U$10000=1)*('OWNERSHIP 1%'!$V$2:$V$10000)^2),0),"")</f>
        <v>156</v>
      </c>
      <c r="D822" s="27">
        <f>IFERROR(ROUND(_xlfn.SINGLE(_xlfn.MAXIFS('OWNERSHIP 1%'!$V$2:$V$10000,'OWNERSHIP 1%'!$B$2:$B$10000,$A822,'OWNERSHIP 1%'!$U$2:$U$10000,1)),2),"")</f>
        <v>4.87</v>
      </c>
      <c r="E822" s="27">
        <f>IFERROR(ROUND(SUMIFS('OWNERSHIP 1%'!$V$2:$V$7159,'OWNERSHIP 1%'!$B$2:$B$7159,$A822,'OWNERSHIP 1%'!$U$2:$U$7159,1,'OWNERSHIP 1%'!$W$2:$W$7159,"&lt;=3"),2),"")</f>
        <v>13.57</v>
      </c>
      <c r="F822" s="27" cm="1">
        <f t="array" ref="F822">IFERROR(SUMPRODUCT(('OWNERSHIP 1%'!$B$2:$B$10000=$A822)*('OWNERSHIP 1%'!$U$2:$U$10000=1)*('OWNERSHIP 1%'!$V$2:$V$10000&gt;=1)),0)</f>
        <v>14</v>
      </c>
      <c r="G822" s="27">
        <f t="shared" si="38"/>
        <v>12</v>
      </c>
      <c r="H822" s="27" t="str">
        <f t="shared" si="39"/>
        <v>Tersebar</v>
      </c>
      <c r="I822" s="27" t="str">
        <f t="shared" si="40"/>
        <v>Rendah</v>
      </c>
    </row>
    <row r="823" spans="1:9" x14ac:dyDescent="0.25">
      <c r="A823" s="27" t="str">
        <f>" "&amp;'TICKER LIST'!B823</f>
        <v xml:space="preserve"> MPRO</v>
      </c>
      <c r="B823" s="27">
        <f>IFERROR(ROUND(MAX(0,MIN(100,100-SUMIFS('OWNERSHIP 1%'!$V$2:$V$10000,'OWNERSHIP 1%'!$B$2:$B$10000,$A823,'OWNERSHIP 1%'!$U$2:$U$10000,1))),2),"")</f>
        <v>1.17</v>
      </c>
      <c r="C823" s="27" cm="1">
        <f t="array" ref="C823">IFERROR(ROUND(SUMPRODUCT(('OWNERSHIP 1%'!$B$2:$B$10000=$A823)*('OWNERSHIP 1%'!$U$2:$U$10000=1)*('OWNERSHIP 1%'!$V$2:$V$10000)^2),0),"")</f>
        <v>1690</v>
      </c>
      <c r="D823" s="27">
        <f>IFERROR(ROUND(_xlfn.SINGLE(_xlfn.MAXIFS('OWNERSHIP 1%'!$V$2:$V$10000,'OWNERSHIP 1%'!$B$2:$B$10000,$A823,'OWNERSHIP 1%'!$U$2:$U$10000,1)),2),"")</f>
        <v>34.22</v>
      </c>
      <c r="E823" s="27">
        <f>IFERROR(ROUND(SUMIFS('OWNERSHIP 1%'!$V$2:$V$7159,'OWNERSHIP 1%'!$B$2:$B$7159,$A823,'OWNERSHIP 1%'!$U$2:$U$7159,1,'OWNERSHIP 1%'!$W$2:$W$7159,"&lt;=3"),2),"")</f>
        <v>55.14</v>
      </c>
      <c r="F823" s="27" cm="1">
        <f t="array" ref="F823">IFERROR(SUMPRODUCT(('OWNERSHIP 1%'!$B$2:$B$10000=$A823)*('OWNERSHIP 1%'!$U$2:$U$10000=1)*('OWNERSHIP 1%'!$V$2:$V$10000&gt;=1)),0)</f>
        <v>10</v>
      </c>
      <c r="G823" s="27">
        <f t="shared" si="38"/>
        <v>37</v>
      </c>
      <c r="H823" s="27" t="str">
        <f t="shared" si="39"/>
        <v>Moderat</v>
      </c>
      <c r="I823" s="27" t="str">
        <f t="shared" si="40"/>
        <v>Sedang</v>
      </c>
    </row>
    <row r="824" spans="1:9" x14ac:dyDescent="0.25">
      <c r="A824" s="27" t="str">
        <f>" "&amp;'TICKER LIST'!B824</f>
        <v xml:space="preserve"> DUCK</v>
      </c>
      <c r="B824" s="27">
        <f>IFERROR(ROUND(MAX(0,MIN(100,100-SUMIFS('OWNERSHIP 1%'!$V$2:$V$10000,'OWNERSHIP 1%'!$B$2:$B$10000,$A824,'OWNERSHIP 1%'!$U$2:$U$10000,1))),2),"")</f>
        <v>57.61</v>
      </c>
      <c r="C824" s="27" cm="1">
        <f t="array" ref="C824">IFERROR(ROUND(SUMPRODUCT(('OWNERSHIP 1%'!$B$2:$B$10000=$A824)*('OWNERSHIP 1%'!$U$2:$U$10000=1)*('OWNERSHIP 1%'!$V$2:$V$10000)^2),0),"")</f>
        <v>238</v>
      </c>
      <c r="D824" s="27">
        <f>IFERROR(ROUND(_xlfn.SINGLE(_xlfn.MAXIFS('OWNERSHIP 1%'!$V$2:$V$10000,'OWNERSHIP 1%'!$B$2:$B$10000,$A824,'OWNERSHIP 1%'!$U$2:$U$10000,1)),2),"")</f>
        <v>9.8800000000000008</v>
      </c>
      <c r="E824" s="27">
        <f>IFERROR(ROUND(SUMIFS('OWNERSHIP 1%'!$V$2:$V$7159,'OWNERSHIP 1%'!$B$2:$B$7159,$A824,'OWNERSHIP 1%'!$U$2:$U$7159,1,'OWNERSHIP 1%'!$W$2:$W$7159,"&lt;=3"),2),"")</f>
        <v>21.16</v>
      </c>
      <c r="F824" s="27" cm="1">
        <f t="array" ref="F824">IFERROR(SUMPRODUCT(('OWNERSHIP 1%'!$B$2:$B$10000=$A824)*('OWNERSHIP 1%'!$U$2:$U$10000=1)*('OWNERSHIP 1%'!$V$2:$V$10000&gt;=1)),0)</f>
        <v>10</v>
      </c>
      <c r="G824" s="27">
        <f t="shared" si="38"/>
        <v>19</v>
      </c>
      <c r="H824" s="27" t="str">
        <f t="shared" si="39"/>
        <v>Tersebar</v>
      </c>
      <c r="I824" s="27" t="str">
        <f t="shared" si="40"/>
        <v>Rendah</v>
      </c>
    </row>
    <row r="825" spans="1:9" x14ac:dyDescent="0.25">
      <c r="A825" s="27" t="str">
        <f>" "&amp;'TICKER LIST'!B825</f>
        <v xml:space="preserve"> GOOD</v>
      </c>
      <c r="B825" s="27">
        <f>IFERROR(ROUND(MAX(0,MIN(100,100-SUMIFS('OWNERSHIP 1%'!$V$2:$V$10000,'OWNERSHIP 1%'!$B$2:$B$10000,$A825,'OWNERSHIP 1%'!$U$2:$U$10000,1))),2),"")</f>
        <v>6.56</v>
      </c>
      <c r="C825" s="27" cm="1">
        <f t="array" ref="C825">IFERROR(ROUND(SUMPRODUCT(('OWNERSHIP 1%'!$B$2:$B$10000=$A825)*('OWNERSHIP 1%'!$U$2:$U$10000=1)*('OWNERSHIP 1%'!$V$2:$V$10000)^2),0),"")</f>
        <v>1324</v>
      </c>
      <c r="D825" s="27">
        <f>IFERROR(ROUND(_xlfn.SINGLE(_xlfn.MAXIFS('OWNERSHIP 1%'!$V$2:$V$10000,'OWNERSHIP 1%'!$B$2:$B$10000,$A825,'OWNERSHIP 1%'!$U$2:$U$10000,1)),2),"")</f>
        <v>30.17</v>
      </c>
      <c r="E825" s="27">
        <f>IFERROR(ROUND(SUMIFS('OWNERSHIP 1%'!$V$2:$V$7159,'OWNERSHIP 1%'!$B$2:$B$7159,$A825,'OWNERSHIP 1%'!$U$2:$U$7159,1,'OWNERSHIP 1%'!$W$2:$W$7159,"&lt;=3"),2),"")</f>
        <v>49.72</v>
      </c>
      <c r="F825" s="27" cm="1">
        <f t="array" ref="F825">IFERROR(SUMPRODUCT(('OWNERSHIP 1%'!$B$2:$B$10000=$A825)*('OWNERSHIP 1%'!$U$2:$U$10000=1)*('OWNERSHIP 1%'!$V$2:$V$10000&gt;=1)),0)</f>
        <v>16</v>
      </c>
      <c r="G825" s="27">
        <f t="shared" si="38"/>
        <v>28</v>
      </c>
      <c r="H825" s="27" t="str">
        <f t="shared" si="39"/>
        <v>Moderat</v>
      </c>
      <c r="I825" s="27" t="str">
        <f t="shared" si="40"/>
        <v>Sedang</v>
      </c>
    </row>
    <row r="826" spans="1:9" x14ac:dyDescent="0.25">
      <c r="A826" s="27" t="str">
        <f>" "&amp;'TICKER LIST'!B826</f>
        <v xml:space="preserve"> SKRN</v>
      </c>
      <c r="B826" s="27">
        <f>IFERROR(ROUND(MAX(0,MIN(100,100-SUMIFS('OWNERSHIP 1%'!$V$2:$V$10000,'OWNERSHIP 1%'!$B$2:$B$10000,$A826,'OWNERSHIP 1%'!$U$2:$U$10000,1))),2),"")</f>
        <v>1.85</v>
      </c>
      <c r="C826" s="27" cm="1">
        <f t="array" ref="C826">IFERROR(ROUND(SUMPRODUCT(('OWNERSHIP 1%'!$B$2:$B$10000=$A826)*('OWNERSHIP 1%'!$U$2:$U$10000=1)*('OWNERSHIP 1%'!$V$2:$V$10000)^2),0),"")</f>
        <v>4066</v>
      </c>
      <c r="D826" s="27">
        <f>IFERROR(ROUND(_xlfn.SINGLE(_xlfn.MAXIFS('OWNERSHIP 1%'!$V$2:$V$10000,'OWNERSHIP 1%'!$B$2:$B$10000,$A826,'OWNERSHIP 1%'!$U$2:$U$10000,1)),2),"")</f>
        <v>59.75</v>
      </c>
      <c r="E826" s="27">
        <f>IFERROR(ROUND(SUMIFS('OWNERSHIP 1%'!$V$2:$V$7159,'OWNERSHIP 1%'!$B$2:$B$7159,$A826,'OWNERSHIP 1%'!$U$2:$U$7159,1,'OWNERSHIP 1%'!$W$2:$W$7159,"&lt;=3"),2),"")</f>
        <v>85.87</v>
      </c>
      <c r="F826" s="27" cm="1">
        <f t="array" ref="F826">IFERROR(SUMPRODUCT(('OWNERSHIP 1%'!$B$2:$B$10000=$A826)*('OWNERSHIP 1%'!$U$2:$U$10000=1)*('OWNERSHIP 1%'!$V$2:$V$10000&gt;=1)),0)</f>
        <v>8</v>
      </c>
      <c r="G826" s="27">
        <f t="shared" si="38"/>
        <v>61</v>
      </c>
      <c r="H826" s="27" t="str">
        <f t="shared" si="39"/>
        <v>Mayoritas</v>
      </c>
      <c r="I826" s="27" t="str">
        <f t="shared" si="40"/>
        <v>Tinggi</v>
      </c>
    </row>
    <row r="827" spans="1:9" x14ac:dyDescent="0.25">
      <c r="A827" s="27" t="str">
        <f>" "&amp;'TICKER LIST'!B827</f>
        <v xml:space="preserve"> YELO</v>
      </c>
      <c r="B827" s="27">
        <f>IFERROR(ROUND(MAX(0,MIN(100,100-SUMIFS('OWNERSHIP 1%'!$V$2:$V$10000,'OWNERSHIP 1%'!$B$2:$B$10000,$A827,'OWNERSHIP 1%'!$U$2:$U$10000,1))),2),"")</f>
        <v>63.47</v>
      </c>
      <c r="C827" s="27" cm="1">
        <f t="array" ref="C827">IFERROR(ROUND(SUMPRODUCT(('OWNERSHIP 1%'!$B$2:$B$10000=$A827)*('OWNERSHIP 1%'!$U$2:$U$10000=1)*('OWNERSHIP 1%'!$V$2:$V$10000)^2),0),"")</f>
        <v>1334</v>
      </c>
      <c r="D827" s="27">
        <f>IFERROR(ROUND(_xlfn.SINGLE(_xlfn.MAXIFS('OWNERSHIP 1%'!$V$2:$V$10000,'OWNERSHIP 1%'!$B$2:$B$10000,$A827,'OWNERSHIP 1%'!$U$2:$U$10000,1)),2),"")</f>
        <v>36.53</v>
      </c>
      <c r="E827" s="27">
        <f>IFERROR(ROUND(SUMIFS('OWNERSHIP 1%'!$V$2:$V$7159,'OWNERSHIP 1%'!$B$2:$B$7159,$A827,'OWNERSHIP 1%'!$U$2:$U$7159,1,'OWNERSHIP 1%'!$W$2:$W$7159,"&lt;=3"),2),"")</f>
        <v>36.53</v>
      </c>
      <c r="F827" s="27" cm="1">
        <f t="array" ref="F827">IFERROR(SUMPRODUCT(('OWNERSHIP 1%'!$B$2:$B$10000=$A827)*('OWNERSHIP 1%'!$U$2:$U$10000=1)*('OWNERSHIP 1%'!$V$2:$V$10000&gt;=1)),0)</f>
        <v>1</v>
      </c>
      <c r="G827" s="27">
        <f t="shared" si="38"/>
        <v>39</v>
      </c>
      <c r="H827" s="27" t="str">
        <f t="shared" si="39"/>
        <v>Tersebar</v>
      </c>
      <c r="I827" s="27" t="str">
        <f t="shared" si="40"/>
        <v>Sedang</v>
      </c>
    </row>
    <row r="828" spans="1:9" x14ac:dyDescent="0.25">
      <c r="A828" s="27" t="str">
        <f>" "&amp;'TICKER LIST'!B828</f>
        <v xml:space="preserve"> CAKK</v>
      </c>
      <c r="B828" s="27">
        <f>IFERROR(ROUND(MAX(0,MIN(100,100-SUMIFS('OWNERSHIP 1%'!$V$2:$V$10000,'OWNERSHIP 1%'!$B$2:$B$10000,$A828,'OWNERSHIP 1%'!$U$2:$U$10000,1))),2),"")</f>
        <v>7.92</v>
      </c>
      <c r="C828" s="27" cm="1">
        <f t="array" ref="C828">IFERROR(ROUND(SUMPRODUCT(('OWNERSHIP 1%'!$B$2:$B$10000=$A828)*('OWNERSHIP 1%'!$U$2:$U$10000=1)*('OWNERSHIP 1%'!$V$2:$V$10000)^2),0),"")</f>
        <v>7863</v>
      </c>
      <c r="D828" s="27">
        <f>IFERROR(ROUND(_xlfn.SINGLE(_xlfn.MAXIFS('OWNERSHIP 1%'!$V$2:$V$10000,'OWNERSHIP 1%'!$B$2:$B$10000,$A828,'OWNERSHIP 1%'!$U$2:$U$10000,1)),2),"")</f>
        <v>88.64</v>
      </c>
      <c r="E828" s="27">
        <f>IFERROR(ROUND(SUMIFS('OWNERSHIP 1%'!$V$2:$V$7159,'OWNERSHIP 1%'!$B$2:$B$7159,$A828,'OWNERSHIP 1%'!$U$2:$U$7159,1,'OWNERSHIP 1%'!$W$2:$W$7159,"&lt;=3"),2),"")</f>
        <v>92.08</v>
      </c>
      <c r="F828" s="27" cm="1">
        <f t="array" ref="F828">IFERROR(SUMPRODUCT(('OWNERSHIP 1%'!$B$2:$B$10000=$A828)*('OWNERSHIP 1%'!$U$2:$U$10000=1)*('OWNERSHIP 1%'!$V$2:$V$10000&gt;=1)),0)</f>
        <v>3</v>
      </c>
      <c r="G828" s="27">
        <f t="shared" si="38"/>
        <v>86</v>
      </c>
      <c r="H828" s="27" t="str">
        <f t="shared" si="39"/>
        <v>Mayoritas</v>
      </c>
      <c r="I828" s="27" t="str">
        <f t="shared" si="40"/>
        <v>Tinggi</v>
      </c>
    </row>
    <row r="829" spans="1:9" x14ac:dyDescent="0.25">
      <c r="A829" s="27" t="str">
        <f>" "&amp;'TICKER LIST'!B829</f>
        <v xml:space="preserve"> SATU</v>
      </c>
      <c r="B829" s="27">
        <f>IFERROR(ROUND(MAX(0,MIN(100,100-SUMIFS('OWNERSHIP 1%'!$V$2:$V$10000,'OWNERSHIP 1%'!$B$2:$B$10000,$A829,'OWNERSHIP 1%'!$U$2:$U$10000,1))),2),"")</f>
        <v>6.46</v>
      </c>
      <c r="C829" s="27" cm="1">
        <f t="array" ref="C829">IFERROR(ROUND(SUMPRODUCT(('OWNERSHIP 1%'!$B$2:$B$10000=$A829)*('OWNERSHIP 1%'!$U$2:$U$10000=1)*('OWNERSHIP 1%'!$V$2:$V$10000)^2),0),"")</f>
        <v>1771</v>
      </c>
      <c r="D829" s="27">
        <f>IFERROR(ROUND(_xlfn.SINGLE(_xlfn.MAXIFS('OWNERSHIP 1%'!$V$2:$V$10000,'OWNERSHIP 1%'!$B$2:$B$10000,$A829,'OWNERSHIP 1%'!$U$2:$U$10000,1)),2),"")</f>
        <v>33.18</v>
      </c>
      <c r="E829" s="27">
        <f>IFERROR(ROUND(SUMIFS('OWNERSHIP 1%'!$V$2:$V$7159,'OWNERSHIP 1%'!$B$2:$B$7159,$A829,'OWNERSHIP 1%'!$U$2:$U$7159,1,'OWNERSHIP 1%'!$W$2:$W$7159,"&lt;=3"),2),"")</f>
        <v>62.24</v>
      </c>
      <c r="F829" s="27" cm="1">
        <f t="array" ref="F829">IFERROR(SUMPRODUCT(('OWNERSHIP 1%'!$B$2:$B$10000=$A829)*('OWNERSHIP 1%'!$U$2:$U$10000=1)*('OWNERSHIP 1%'!$V$2:$V$10000&gt;=1)),0)</f>
        <v>10</v>
      </c>
      <c r="G829" s="27">
        <f t="shared" si="38"/>
        <v>40</v>
      </c>
      <c r="H829" s="27" t="str">
        <f t="shared" si="39"/>
        <v>Oligopoli</v>
      </c>
      <c r="I829" s="27" t="str">
        <f t="shared" si="40"/>
        <v>Sedang</v>
      </c>
    </row>
    <row r="830" spans="1:9" x14ac:dyDescent="0.25">
      <c r="A830" s="27" t="str">
        <f>" "&amp;'TICKER LIST'!B830</f>
        <v xml:space="preserve"> SOSS</v>
      </c>
      <c r="B830" s="27">
        <f>IFERROR(ROUND(MAX(0,MIN(100,100-SUMIFS('OWNERSHIP 1%'!$V$2:$V$10000,'OWNERSHIP 1%'!$B$2:$B$10000,$A830,'OWNERSHIP 1%'!$U$2:$U$10000,1))),2),"")</f>
        <v>1.1399999999999999</v>
      </c>
      <c r="C830" s="27" cm="1">
        <f t="array" ref="C830">IFERROR(ROUND(SUMPRODUCT(('OWNERSHIP 1%'!$B$2:$B$10000=$A830)*('OWNERSHIP 1%'!$U$2:$U$10000=1)*('OWNERSHIP 1%'!$V$2:$V$10000)^2),0),"")</f>
        <v>9773</v>
      </c>
      <c r="D830" s="27">
        <f>IFERROR(ROUND(_xlfn.SINGLE(_xlfn.MAXIFS('OWNERSHIP 1%'!$V$2:$V$10000,'OWNERSHIP 1%'!$B$2:$B$10000,$A830,'OWNERSHIP 1%'!$U$2:$U$10000,1)),2),"")</f>
        <v>98.86</v>
      </c>
      <c r="E830" s="27">
        <f>IFERROR(ROUND(SUMIFS('OWNERSHIP 1%'!$V$2:$V$7159,'OWNERSHIP 1%'!$B$2:$B$7159,$A830,'OWNERSHIP 1%'!$U$2:$U$7159,1,'OWNERSHIP 1%'!$W$2:$W$7159,"&lt;=3"),2),"")</f>
        <v>98.86</v>
      </c>
      <c r="F830" s="27" cm="1">
        <f t="array" ref="F830">IFERROR(SUMPRODUCT(('OWNERSHIP 1%'!$B$2:$B$10000=$A830)*('OWNERSHIP 1%'!$U$2:$U$10000=1)*('OWNERSHIP 1%'!$V$2:$V$10000&gt;=1)),0)</f>
        <v>1</v>
      </c>
      <c r="G830" s="27">
        <f t="shared" si="38"/>
        <v>99</v>
      </c>
      <c r="H830" s="27" t="str">
        <f t="shared" si="39"/>
        <v>Mayoritas</v>
      </c>
      <c r="I830" s="27" t="str">
        <f t="shared" si="40"/>
        <v>Tinggi</v>
      </c>
    </row>
    <row r="831" spans="1:9" x14ac:dyDescent="0.25">
      <c r="A831" s="27" t="str">
        <f>" "&amp;'TICKER LIST'!B831</f>
        <v xml:space="preserve"> DEAL</v>
      </c>
      <c r="B831" s="27">
        <f>IFERROR(ROUND(MAX(0,MIN(100,100-SUMIFS('OWNERSHIP 1%'!$V$2:$V$10000,'OWNERSHIP 1%'!$B$2:$B$10000,$A831,'OWNERSHIP 1%'!$U$2:$U$10000,1))),2),"")</f>
        <v>64.2</v>
      </c>
      <c r="C831" s="27" cm="1">
        <f t="array" ref="C831">IFERROR(ROUND(SUMPRODUCT(('OWNERSHIP 1%'!$B$2:$B$10000=$A831)*('OWNERSHIP 1%'!$U$2:$U$10000=1)*('OWNERSHIP 1%'!$V$2:$V$10000)^2),0),"")</f>
        <v>233</v>
      </c>
      <c r="D831" s="27">
        <f>IFERROR(ROUND(_xlfn.SINGLE(_xlfn.MAXIFS('OWNERSHIP 1%'!$V$2:$V$10000,'OWNERSHIP 1%'!$B$2:$B$10000,$A831,'OWNERSHIP 1%'!$U$2:$U$10000,1)),2),"")</f>
        <v>10.25</v>
      </c>
      <c r="E831" s="27">
        <f>IFERROR(ROUND(SUMIFS('OWNERSHIP 1%'!$V$2:$V$7159,'OWNERSHIP 1%'!$B$2:$B$7159,$A831,'OWNERSHIP 1%'!$U$2:$U$7159,1,'OWNERSHIP 1%'!$W$2:$W$7159,"&lt;=3"),2),"")</f>
        <v>24.49</v>
      </c>
      <c r="F831" s="27" cm="1">
        <f t="array" ref="F831">IFERROR(SUMPRODUCT(('OWNERSHIP 1%'!$B$2:$B$10000=$A831)*('OWNERSHIP 1%'!$U$2:$U$10000=1)*('OWNERSHIP 1%'!$V$2:$V$10000&gt;=1)),0)</f>
        <v>11</v>
      </c>
      <c r="G831" s="27">
        <f t="shared" si="38"/>
        <v>19</v>
      </c>
      <c r="H831" s="27" t="str">
        <f t="shared" si="39"/>
        <v>Tersebar</v>
      </c>
      <c r="I831" s="27" t="str">
        <f t="shared" si="40"/>
        <v>Rendah</v>
      </c>
    </row>
    <row r="832" spans="1:9" x14ac:dyDescent="0.25">
      <c r="A832" s="27" t="str">
        <f>" "&amp;'TICKER LIST'!B832</f>
        <v xml:space="preserve"> POLA</v>
      </c>
      <c r="B832" s="27">
        <f>IFERROR(ROUND(MAX(0,MIN(100,100-SUMIFS('OWNERSHIP 1%'!$V$2:$V$10000,'OWNERSHIP 1%'!$B$2:$B$10000,$A832,'OWNERSHIP 1%'!$U$2:$U$10000,1))),2),"")</f>
        <v>13</v>
      </c>
      <c r="C832" s="27" cm="1">
        <f t="array" ref="C832">IFERROR(ROUND(SUMPRODUCT(('OWNERSHIP 1%'!$B$2:$B$10000=$A832)*('OWNERSHIP 1%'!$U$2:$U$10000=1)*('OWNERSHIP 1%'!$V$2:$V$10000)^2),0),"")</f>
        <v>5891</v>
      </c>
      <c r="D832" s="27">
        <f>IFERROR(ROUND(_xlfn.SINGLE(_xlfn.MAXIFS('OWNERSHIP 1%'!$V$2:$V$10000,'OWNERSHIP 1%'!$B$2:$B$10000,$A832,'OWNERSHIP 1%'!$U$2:$U$10000,1)),2),"")</f>
        <v>76.34</v>
      </c>
      <c r="E832" s="27">
        <f>IFERROR(ROUND(SUMIFS('OWNERSHIP 1%'!$V$2:$V$7159,'OWNERSHIP 1%'!$B$2:$B$7159,$A832,'OWNERSHIP 1%'!$U$2:$U$7159,1,'OWNERSHIP 1%'!$W$2:$W$7159,"&lt;=3"),2),"")</f>
        <v>85.95</v>
      </c>
      <c r="F832" s="27" cm="1">
        <f t="array" ref="F832">IFERROR(SUMPRODUCT(('OWNERSHIP 1%'!$B$2:$B$10000=$A832)*('OWNERSHIP 1%'!$U$2:$U$10000=1)*('OWNERSHIP 1%'!$V$2:$V$10000&gt;=1)),0)</f>
        <v>4</v>
      </c>
      <c r="G832" s="27">
        <f t="shared" si="38"/>
        <v>73</v>
      </c>
      <c r="H832" s="27" t="str">
        <f t="shared" si="39"/>
        <v>Mayoritas</v>
      </c>
      <c r="I832" s="27" t="str">
        <f t="shared" si="40"/>
        <v>Tinggi</v>
      </c>
    </row>
    <row r="833" spans="1:9" x14ac:dyDescent="0.25">
      <c r="A833" s="27" t="str">
        <f>" "&amp;'TICKER LIST'!B833</f>
        <v xml:space="preserve"> DIVA</v>
      </c>
      <c r="B833" s="27">
        <f>IFERROR(ROUND(MAX(0,MIN(100,100-SUMIFS('OWNERSHIP 1%'!$V$2:$V$10000,'OWNERSHIP 1%'!$B$2:$B$10000,$A833,'OWNERSHIP 1%'!$U$2:$U$10000,1))),2),"")</f>
        <v>16.96</v>
      </c>
      <c r="C833" s="27" cm="1">
        <f t="array" ref="C833">IFERROR(ROUND(SUMPRODUCT(('OWNERSHIP 1%'!$B$2:$B$10000=$A833)*('OWNERSHIP 1%'!$U$2:$U$10000=1)*('OWNERSHIP 1%'!$V$2:$V$10000)^2),0),"")</f>
        <v>1815</v>
      </c>
      <c r="D833" s="27">
        <f>IFERROR(ROUND(_xlfn.SINGLE(_xlfn.MAXIFS('OWNERSHIP 1%'!$V$2:$V$10000,'OWNERSHIP 1%'!$B$2:$B$10000,$A833,'OWNERSHIP 1%'!$U$2:$U$10000,1)),2),"")</f>
        <v>31.84</v>
      </c>
      <c r="E833" s="27">
        <f>IFERROR(ROUND(SUMIFS('OWNERSHIP 1%'!$V$2:$V$7159,'OWNERSHIP 1%'!$B$2:$B$7159,$A833,'OWNERSHIP 1%'!$U$2:$U$7159,1,'OWNERSHIP 1%'!$W$2:$W$7159,"&lt;=3"),2),"")</f>
        <v>69.209999999999994</v>
      </c>
      <c r="F833" s="27" cm="1">
        <f t="array" ref="F833">IFERROR(SUMPRODUCT(('OWNERSHIP 1%'!$B$2:$B$10000=$A833)*('OWNERSHIP 1%'!$U$2:$U$10000=1)*('OWNERSHIP 1%'!$V$2:$V$10000&gt;=1)),0)</f>
        <v>7</v>
      </c>
      <c r="G833" s="27">
        <f t="shared" si="38"/>
        <v>46</v>
      </c>
      <c r="H833" s="27" t="str">
        <f t="shared" si="39"/>
        <v>Oligopoli</v>
      </c>
      <c r="I833" s="27" t="str">
        <f t="shared" si="40"/>
        <v>Sedang</v>
      </c>
    </row>
    <row r="834" spans="1:9" x14ac:dyDescent="0.25">
      <c r="A834" s="27" t="str">
        <f>" "&amp;'TICKER LIST'!B834</f>
        <v xml:space="preserve"> LUCK</v>
      </c>
      <c r="B834" s="27">
        <f>IFERROR(ROUND(MAX(0,MIN(100,100-SUMIFS('OWNERSHIP 1%'!$V$2:$V$10000,'OWNERSHIP 1%'!$B$2:$B$10000,$A834,'OWNERSHIP 1%'!$U$2:$U$10000,1))),2),"")</f>
        <v>21.42</v>
      </c>
      <c r="C834" s="27" cm="1">
        <f t="array" ref="C834">IFERROR(ROUND(SUMPRODUCT(('OWNERSHIP 1%'!$B$2:$B$10000=$A834)*('OWNERSHIP 1%'!$U$2:$U$10000=1)*('OWNERSHIP 1%'!$V$2:$V$10000)^2),0),"")</f>
        <v>1516</v>
      </c>
      <c r="D834" s="27">
        <f>IFERROR(ROUND(_xlfn.SINGLE(_xlfn.MAXIFS('OWNERSHIP 1%'!$V$2:$V$10000,'OWNERSHIP 1%'!$B$2:$B$10000,$A834,'OWNERSHIP 1%'!$U$2:$U$10000,1)),2),"")</f>
        <v>29.2</v>
      </c>
      <c r="E834" s="27">
        <f>IFERROR(ROUND(SUMIFS('OWNERSHIP 1%'!$V$2:$V$7159,'OWNERSHIP 1%'!$B$2:$B$7159,$A834,'OWNERSHIP 1%'!$U$2:$U$7159,1,'OWNERSHIP 1%'!$W$2:$W$7159,"&lt;=3"),2),"")</f>
        <v>58.73</v>
      </c>
      <c r="F834" s="27" cm="1">
        <f t="array" ref="F834">IFERROR(SUMPRODUCT(('OWNERSHIP 1%'!$B$2:$B$10000=$A834)*('OWNERSHIP 1%'!$U$2:$U$10000=1)*('OWNERSHIP 1%'!$V$2:$V$10000&gt;=1)),0)</f>
        <v>6</v>
      </c>
      <c r="G834" s="27">
        <f t="shared" si="38"/>
        <v>42</v>
      </c>
      <c r="H834" s="27" t="str">
        <f t="shared" si="39"/>
        <v>Moderat</v>
      </c>
      <c r="I834" s="27" t="str">
        <f t="shared" si="40"/>
        <v>Sedang</v>
      </c>
    </row>
    <row r="835" spans="1:9" x14ac:dyDescent="0.25">
      <c r="A835" s="27" t="str">
        <f>" "&amp;'TICKER LIST'!B835</f>
        <v xml:space="preserve"> URBN</v>
      </c>
      <c r="B835" s="27">
        <f>IFERROR(ROUND(MAX(0,MIN(100,100-SUMIFS('OWNERSHIP 1%'!$V$2:$V$10000,'OWNERSHIP 1%'!$B$2:$B$10000,$A835,'OWNERSHIP 1%'!$U$2:$U$10000,1))),2),"")</f>
        <v>5.27</v>
      </c>
      <c r="C835" s="27" cm="1">
        <f t="array" ref="C835">IFERROR(ROUND(SUMPRODUCT(('OWNERSHIP 1%'!$B$2:$B$10000=$A835)*('OWNERSHIP 1%'!$U$2:$U$10000=1)*('OWNERSHIP 1%'!$V$2:$V$10000)^2),0),"")</f>
        <v>5652</v>
      </c>
      <c r="D835" s="27">
        <f>IFERROR(ROUND(_xlfn.SINGLE(_xlfn.MAXIFS('OWNERSHIP 1%'!$V$2:$V$10000,'OWNERSHIP 1%'!$B$2:$B$10000,$A835,'OWNERSHIP 1%'!$U$2:$U$10000,1)),2),"")</f>
        <v>74.3</v>
      </c>
      <c r="E835" s="27">
        <f>IFERROR(ROUND(SUMIFS('OWNERSHIP 1%'!$V$2:$V$7159,'OWNERSHIP 1%'!$B$2:$B$7159,$A835,'OWNERSHIP 1%'!$U$2:$U$7159,1,'OWNERSHIP 1%'!$W$2:$W$7159,"&lt;=3"),2),"")</f>
        <v>88.86</v>
      </c>
      <c r="F835" s="27" cm="1">
        <f t="array" ref="F835">IFERROR(SUMPRODUCT(('OWNERSHIP 1%'!$B$2:$B$10000=$A835)*('OWNERSHIP 1%'!$U$2:$U$10000=1)*('OWNERSHIP 1%'!$V$2:$V$10000&gt;=1)),0)</f>
        <v>6</v>
      </c>
      <c r="G835" s="27">
        <f t="shared" ref="G835:G898" si="41">IFERROR(ROUND(((C835/10000)*0.45+(E835/100)*0.35+IF(F835=0,0,MAX(0,MIN(1,(20-F835)/19)))*0.2)*100,0),"")</f>
        <v>71</v>
      </c>
      <c r="H835" s="27" t="str">
        <f t="shared" ref="H835:H898" si="42">IF(B835="","",IF(D835&gt;=50,"Mayoritas",IF(E835&gt;=70,"Terkonsentrasi",IF(E835&gt;=60,"Oligopoli",IF(E835&lt;=40,"Tersebar","Moderat")))))</f>
        <v>Mayoritas</v>
      </c>
      <c r="I835" s="27" t="str">
        <f t="shared" ref="I835:I898" si="43">IF(G835="","",IF(G835&lt;=25,"Rendah",IF(G835&lt;=55,"Sedang","Tinggi")))</f>
        <v>Tinggi</v>
      </c>
    </row>
    <row r="836" spans="1:9" x14ac:dyDescent="0.25">
      <c r="A836" s="27" t="str">
        <f>" "&amp;'TICKER LIST'!B836</f>
        <v xml:space="preserve"> SOTS</v>
      </c>
      <c r="B836" s="27">
        <f>IFERROR(ROUND(MAX(0,MIN(100,100-SUMIFS('OWNERSHIP 1%'!$V$2:$V$10000,'OWNERSHIP 1%'!$B$2:$B$10000,$A836,'OWNERSHIP 1%'!$U$2:$U$10000,1))),2),"")</f>
        <v>1.73</v>
      </c>
      <c r="C836" s="27" cm="1">
        <f t="array" ref="C836">IFERROR(ROUND(SUMPRODUCT(('OWNERSHIP 1%'!$B$2:$B$10000=$A836)*('OWNERSHIP 1%'!$U$2:$U$10000=1)*('OWNERSHIP 1%'!$V$2:$V$10000)^2),0),"")</f>
        <v>1701</v>
      </c>
      <c r="D836" s="27">
        <f>IFERROR(ROUND(_xlfn.SINGLE(_xlfn.MAXIFS('OWNERSHIP 1%'!$V$2:$V$10000,'OWNERSHIP 1%'!$B$2:$B$10000,$A836,'OWNERSHIP 1%'!$U$2:$U$10000,1)),2),"")</f>
        <v>26</v>
      </c>
      <c r="E836" s="27">
        <f>IFERROR(ROUND(SUMIFS('OWNERSHIP 1%'!$V$2:$V$7159,'OWNERSHIP 1%'!$B$2:$B$7159,$A836,'OWNERSHIP 1%'!$U$2:$U$7159,1,'OWNERSHIP 1%'!$W$2:$W$7159,"&lt;=3"),2),"")</f>
        <v>64.989999999999995</v>
      </c>
      <c r="F836" s="27" cm="1">
        <f t="array" ref="F836">IFERROR(SUMPRODUCT(('OWNERSHIP 1%'!$B$2:$B$10000=$A836)*('OWNERSHIP 1%'!$U$2:$U$10000=1)*('OWNERSHIP 1%'!$V$2:$V$10000&gt;=1)),0)</f>
        <v>9</v>
      </c>
      <c r="G836" s="27">
        <f t="shared" si="41"/>
        <v>42</v>
      </c>
      <c r="H836" s="27" t="str">
        <f t="shared" si="42"/>
        <v>Oligopoli</v>
      </c>
      <c r="I836" s="27" t="str">
        <f t="shared" si="43"/>
        <v>Sedang</v>
      </c>
    </row>
    <row r="837" spans="1:9" x14ac:dyDescent="0.25">
      <c r="A837" s="27" t="str">
        <f>" "&amp;'TICKER LIST'!B837</f>
        <v xml:space="preserve"> ZONE</v>
      </c>
      <c r="B837" s="27">
        <f>IFERROR(ROUND(MAX(0,MIN(100,100-SUMIFS('OWNERSHIP 1%'!$V$2:$V$10000,'OWNERSHIP 1%'!$B$2:$B$10000,$A837,'OWNERSHIP 1%'!$U$2:$U$10000,1))),2),"")</f>
        <v>1.77</v>
      </c>
      <c r="C837" s="27" cm="1">
        <f t="array" ref="C837">IFERROR(ROUND(SUMPRODUCT(('OWNERSHIP 1%'!$B$2:$B$10000=$A837)*('OWNERSHIP 1%'!$U$2:$U$10000=1)*('OWNERSHIP 1%'!$V$2:$V$10000)^2),0),"")</f>
        <v>2152</v>
      </c>
      <c r="D837" s="27">
        <f>IFERROR(ROUND(_xlfn.SINGLE(_xlfn.MAXIFS('OWNERSHIP 1%'!$V$2:$V$10000,'OWNERSHIP 1%'!$B$2:$B$10000,$A837,'OWNERSHIP 1%'!$U$2:$U$10000,1)),2),"")</f>
        <v>35.92</v>
      </c>
      <c r="E837" s="27">
        <f>IFERROR(ROUND(SUMIFS('OWNERSHIP 1%'!$V$2:$V$7159,'OWNERSHIP 1%'!$B$2:$B$7159,$A837,'OWNERSHIP 1%'!$U$2:$U$7159,1,'OWNERSHIP 1%'!$W$2:$W$7159,"&lt;=3"),2),"")</f>
        <v>71.78</v>
      </c>
      <c r="F837" s="27" cm="1">
        <f t="array" ref="F837">IFERROR(SUMPRODUCT(('OWNERSHIP 1%'!$B$2:$B$10000=$A837)*('OWNERSHIP 1%'!$U$2:$U$10000=1)*('OWNERSHIP 1%'!$V$2:$V$10000&gt;=1)),0)</f>
        <v>8</v>
      </c>
      <c r="G837" s="27">
        <f t="shared" si="41"/>
        <v>47</v>
      </c>
      <c r="H837" s="27" t="str">
        <f t="shared" si="42"/>
        <v>Terkonsentrasi</v>
      </c>
      <c r="I837" s="27" t="str">
        <f t="shared" si="43"/>
        <v>Sedang</v>
      </c>
    </row>
    <row r="838" spans="1:9" x14ac:dyDescent="0.25">
      <c r="A838" s="27" t="str">
        <f>" "&amp;'TICKER LIST'!B838</f>
        <v xml:space="preserve"> PEHA</v>
      </c>
      <c r="B838" s="27">
        <f>IFERROR(ROUND(MAX(0,MIN(100,100-SUMIFS('OWNERSHIP 1%'!$V$2:$V$10000,'OWNERSHIP 1%'!$B$2:$B$10000,$A838,'OWNERSHIP 1%'!$U$2:$U$10000,1))),2),"")</f>
        <v>29.97</v>
      </c>
      <c r="C838" s="27" cm="1">
        <f t="array" ref="C838">IFERROR(ROUND(SUMPRODUCT(('OWNERSHIP 1%'!$B$2:$B$10000=$A838)*('OWNERSHIP 1%'!$U$2:$U$10000=1)*('OWNERSHIP 1%'!$V$2:$V$10000)^2),0),"")</f>
        <v>3342</v>
      </c>
      <c r="D838" s="27">
        <f>IFERROR(ROUND(_xlfn.SINGLE(_xlfn.MAXIFS('OWNERSHIP 1%'!$V$2:$V$10000,'OWNERSHIP 1%'!$B$2:$B$10000,$A838,'OWNERSHIP 1%'!$U$2:$U$10000,1)),2),"")</f>
        <v>56.77</v>
      </c>
      <c r="E838" s="27">
        <f>IFERROR(ROUND(SUMIFS('OWNERSHIP 1%'!$V$2:$V$7159,'OWNERSHIP 1%'!$B$2:$B$7159,$A838,'OWNERSHIP 1%'!$U$2:$U$7159,1,'OWNERSHIP 1%'!$W$2:$W$7159,"&lt;=3"),2),"")</f>
        <v>70.03</v>
      </c>
      <c r="F838" s="27" cm="1">
        <f t="array" ref="F838">IFERROR(SUMPRODUCT(('OWNERSHIP 1%'!$B$2:$B$10000=$A838)*('OWNERSHIP 1%'!$U$2:$U$10000=1)*('OWNERSHIP 1%'!$V$2:$V$10000&gt;=1)),0)</f>
        <v>3</v>
      </c>
      <c r="G838" s="27">
        <f t="shared" si="41"/>
        <v>57</v>
      </c>
      <c r="H838" s="27" t="str">
        <f t="shared" si="42"/>
        <v>Mayoritas</v>
      </c>
      <c r="I838" s="27" t="str">
        <f t="shared" si="43"/>
        <v>Tinggi</v>
      </c>
    </row>
    <row r="839" spans="1:9" x14ac:dyDescent="0.25">
      <c r="A839" s="27" t="str">
        <f>" "&amp;'TICKER LIST'!B839</f>
        <v xml:space="preserve"> FOOD</v>
      </c>
      <c r="B839" s="27">
        <f>IFERROR(ROUND(MAX(0,MIN(100,100-SUMIFS('OWNERSHIP 1%'!$V$2:$V$10000,'OWNERSHIP 1%'!$B$2:$B$10000,$A839,'OWNERSHIP 1%'!$U$2:$U$10000,1))),2),"")</f>
        <v>4.96</v>
      </c>
      <c r="C839" s="27" cm="1">
        <f t="array" ref="C839">IFERROR(ROUND(SUMPRODUCT(('OWNERSHIP 1%'!$B$2:$B$10000=$A839)*('OWNERSHIP 1%'!$U$2:$U$10000=1)*('OWNERSHIP 1%'!$V$2:$V$10000)^2),0),"")</f>
        <v>5978</v>
      </c>
      <c r="D839" s="27">
        <f>IFERROR(ROUND(_xlfn.SINGLE(_xlfn.MAXIFS('OWNERSHIP 1%'!$V$2:$V$10000,'OWNERSHIP 1%'!$B$2:$B$10000,$A839,'OWNERSHIP 1%'!$U$2:$U$10000,1)),2),"")</f>
        <v>76.92</v>
      </c>
      <c r="E839" s="27">
        <f>IFERROR(ROUND(SUMIFS('OWNERSHIP 1%'!$V$2:$V$7159,'OWNERSHIP 1%'!$B$2:$B$7159,$A839,'OWNERSHIP 1%'!$U$2:$U$7159,1,'OWNERSHIP 1%'!$W$2:$W$7159,"&lt;=3"),2),"")</f>
        <v>85.42</v>
      </c>
      <c r="F839" s="27" cm="1">
        <f t="array" ref="F839">IFERROR(SUMPRODUCT(('OWNERSHIP 1%'!$B$2:$B$10000=$A839)*('OWNERSHIP 1%'!$U$2:$U$10000=1)*('OWNERSHIP 1%'!$V$2:$V$10000&gt;=1)),0)</f>
        <v>7</v>
      </c>
      <c r="G839" s="27">
        <f t="shared" si="41"/>
        <v>70</v>
      </c>
      <c r="H839" s="27" t="str">
        <f t="shared" si="42"/>
        <v>Mayoritas</v>
      </c>
      <c r="I839" s="27" t="str">
        <f t="shared" si="43"/>
        <v>Tinggi</v>
      </c>
    </row>
    <row r="840" spans="1:9" x14ac:dyDescent="0.25">
      <c r="A840" s="27" t="str">
        <f>" "&amp;'TICKER LIST'!B840</f>
        <v xml:space="preserve"> BEEF</v>
      </c>
      <c r="B840" s="27">
        <f>IFERROR(ROUND(MAX(0,MIN(100,100-SUMIFS('OWNERSHIP 1%'!$V$2:$V$10000,'OWNERSHIP 1%'!$B$2:$B$10000,$A840,'OWNERSHIP 1%'!$U$2:$U$10000,1))),2),"")</f>
        <v>12.04</v>
      </c>
      <c r="C840" s="27" cm="1">
        <f t="array" ref="C840">IFERROR(ROUND(SUMPRODUCT(('OWNERSHIP 1%'!$B$2:$B$10000=$A840)*('OWNERSHIP 1%'!$U$2:$U$10000=1)*('OWNERSHIP 1%'!$V$2:$V$10000)^2),0),"")</f>
        <v>5081</v>
      </c>
      <c r="D840" s="27">
        <f>IFERROR(ROUND(_xlfn.SINGLE(_xlfn.MAXIFS('OWNERSHIP 1%'!$V$2:$V$10000,'OWNERSHIP 1%'!$B$2:$B$10000,$A840,'OWNERSHIP 1%'!$U$2:$U$10000,1)),2),"")</f>
        <v>70.59</v>
      </c>
      <c r="E840" s="27">
        <f>IFERROR(ROUND(SUMIFS('OWNERSHIP 1%'!$V$2:$V$7159,'OWNERSHIP 1%'!$B$2:$B$7159,$A840,'OWNERSHIP 1%'!$U$2:$U$7159,1,'OWNERSHIP 1%'!$W$2:$W$7159,"&lt;=3"),2),"")</f>
        <v>82.91</v>
      </c>
      <c r="F840" s="27" cm="1">
        <f t="array" ref="F840">IFERROR(SUMPRODUCT(('OWNERSHIP 1%'!$B$2:$B$10000=$A840)*('OWNERSHIP 1%'!$U$2:$U$10000=1)*('OWNERSHIP 1%'!$V$2:$V$10000&gt;=1)),0)</f>
        <v>5</v>
      </c>
      <c r="G840" s="27">
        <f t="shared" si="41"/>
        <v>68</v>
      </c>
      <c r="H840" s="27" t="str">
        <f t="shared" si="42"/>
        <v>Mayoritas</v>
      </c>
      <c r="I840" s="27" t="str">
        <f t="shared" si="43"/>
        <v>Tinggi</v>
      </c>
    </row>
    <row r="841" spans="1:9" x14ac:dyDescent="0.25">
      <c r="A841" s="27" t="str">
        <f>" "&amp;'TICKER LIST'!B841</f>
        <v xml:space="preserve"> POLI</v>
      </c>
      <c r="B841" s="27">
        <f>IFERROR(ROUND(MAX(0,MIN(100,100-SUMIFS('OWNERSHIP 1%'!$V$2:$V$10000,'OWNERSHIP 1%'!$B$2:$B$10000,$A841,'OWNERSHIP 1%'!$U$2:$U$10000,1))),2),"")</f>
        <v>4.08</v>
      </c>
      <c r="C841" s="27" cm="1">
        <f t="array" ref="C841">IFERROR(ROUND(SUMPRODUCT(('OWNERSHIP 1%'!$B$2:$B$10000=$A841)*('OWNERSHIP 1%'!$U$2:$U$10000=1)*('OWNERSHIP 1%'!$V$2:$V$10000)^2),0),"")</f>
        <v>3836</v>
      </c>
      <c r="D841" s="27">
        <f>IFERROR(ROUND(_xlfn.SINGLE(_xlfn.MAXIFS('OWNERSHIP 1%'!$V$2:$V$10000,'OWNERSHIP 1%'!$B$2:$B$10000,$A841,'OWNERSHIP 1%'!$U$2:$U$10000,1)),2),"")</f>
        <v>56.95</v>
      </c>
      <c r="E841" s="27">
        <f>IFERROR(ROUND(SUMIFS('OWNERSHIP 1%'!$V$2:$V$7159,'OWNERSHIP 1%'!$B$2:$B$7159,$A841,'OWNERSHIP 1%'!$U$2:$U$7159,1,'OWNERSHIP 1%'!$W$2:$W$7159,"&lt;=3"),2),"")</f>
        <v>84.34</v>
      </c>
      <c r="F841" s="27" cm="1">
        <f t="array" ref="F841">IFERROR(SUMPRODUCT(('OWNERSHIP 1%'!$B$2:$B$10000=$A841)*('OWNERSHIP 1%'!$U$2:$U$10000=1)*('OWNERSHIP 1%'!$V$2:$V$10000&gt;=1)),0)</f>
        <v>6</v>
      </c>
      <c r="G841" s="27">
        <f t="shared" si="41"/>
        <v>62</v>
      </c>
      <c r="H841" s="27" t="str">
        <f t="shared" si="42"/>
        <v>Mayoritas</v>
      </c>
      <c r="I841" s="27" t="str">
        <f t="shared" si="43"/>
        <v>Tinggi</v>
      </c>
    </row>
    <row r="842" spans="1:9" x14ac:dyDescent="0.25">
      <c r="A842" s="27" t="str">
        <f>" "&amp;'TICKER LIST'!B842</f>
        <v xml:space="preserve"> CLAY</v>
      </c>
      <c r="B842" s="27">
        <f>IFERROR(ROUND(MAX(0,MIN(100,100-SUMIFS('OWNERSHIP 1%'!$V$2:$V$10000,'OWNERSHIP 1%'!$B$2:$B$10000,$A842,'OWNERSHIP 1%'!$U$2:$U$10000,1))),2),"")</f>
        <v>0.67</v>
      </c>
      <c r="C842" s="27" cm="1">
        <f t="array" ref="C842">IFERROR(ROUND(SUMPRODUCT(('OWNERSHIP 1%'!$B$2:$B$10000=$A842)*('OWNERSHIP 1%'!$U$2:$U$10000=1)*('OWNERSHIP 1%'!$V$2:$V$10000)^2),0),"")</f>
        <v>6128</v>
      </c>
      <c r="D842" s="27">
        <f>IFERROR(ROUND(_xlfn.SINGLE(_xlfn.MAXIFS('OWNERSHIP 1%'!$V$2:$V$10000,'OWNERSHIP 1%'!$B$2:$B$10000,$A842,'OWNERSHIP 1%'!$U$2:$U$10000,1)),2),"")</f>
        <v>77.77</v>
      </c>
      <c r="E842" s="27">
        <f>IFERROR(ROUND(SUMIFS('OWNERSHIP 1%'!$V$2:$V$7159,'OWNERSHIP 1%'!$B$2:$B$7159,$A842,'OWNERSHIP 1%'!$U$2:$U$7159,1,'OWNERSHIP 1%'!$W$2:$W$7159,"&lt;=3"),2),"")</f>
        <v>87.27</v>
      </c>
      <c r="F842" s="27" cm="1">
        <f t="array" ref="F842">IFERROR(SUMPRODUCT(('OWNERSHIP 1%'!$B$2:$B$10000=$A842)*('OWNERSHIP 1%'!$U$2:$U$10000=1)*('OWNERSHIP 1%'!$V$2:$V$10000&gt;=1)),0)</f>
        <v>8</v>
      </c>
      <c r="G842" s="27">
        <f t="shared" si="41"/>
        <v>71</v>
      </c>
      <c r="H842" s="27" t="str">
        <f t="shared" si="42"/>
        <v>Mayoritas</v>
      </c>
      <c r="I842" s="27" t="str">
        <f t="shared" si="43"/>
        <v>Tinggi</v>
      </c>
    </row>
    <row r="843" spans="1:9" x14ac:dyDescent="0.25">
      <c r="A843" s="27" t="str">
        <f>" "&amp;'TICKER LIST'!B843</f>
        <v xml:space="preserve"> NATO</v>
      </c>
      <c r="B843" s="27">
        <f>IFERROR(ROUND(MAX(0,MIN(100,100-SUMIFS('OWNERSHIP 1%'!$V$2:$V$10000,'OWNERSHIP 1%'!$B$2:$B$10000,$A843,'OWNERSHIP 1%'!$U$2:$U$10000,1))),2),"")</f>
        <v>8.42</v>
      </c>
      <c r="C843" s="27" cm="1">
        <f t="array" ref="C843">IFERROR(ROUND(SUMPRODUCT(('OWNERSHIP 1%'!$B$2:$B$10000=$A843)*('OWNERSHIP 1%'!$U$2:$U$10000=1)*('OWNERSHIP 1%'!$V$2:$V$10000)^2),0),"")</f>
        <v>1035</v>
      </c>
      <c r="D843" s="27">
        <f>IFERROR(ROUND(_xlfn.SINGLE(_xlfn.MAXIFS('OWNERSHIP 1%'!$V$2:$V$10000,'OWNERSHIP 1%'!$B$2:$B$10000,$A843,'OWNERSHIP 1%'!$U$2:$U$10000,1)),2),"")</f>
        <v>26.87</v>
      </c>
      <c r="E843" s="27">
        <f>IFERROR(ROUND(SUMIFS('OWNERSHIP 1%'!$V$2:$V$7159,'OWNERSHIP 1%'!$B$2:$B$7159,$A843,'OWNERSHIP 1%'!$U$2:$U$7159,1,'OWNERSHIP 1%'!$W$2:$W$7159,"&lt;=3"),2),"")</f>
        <v>39.33</v>
      </c>
      <c r="F843" s="27" cm="1">
        <f t="array" ref="F843">IFERROR(SUMPRODUCT(('OWNERSHIP 1%'!$B$2:$B$10000=$A843)*('OWNERSHIP 1%'!$U$2:$U$10000=1)*('OWNERSHIP 1%'!$V$2:$V$10000&gt;=1)),0)</f>
        <v>16</v>
      </c>
      <c r="G843" s="27">
        <f t="shared" si="41"/>
        <v>23</v>
      </c>
      <c r="H843" s="27" t="str">
        <f t="shared" si="42"/>
        <v>Tersebar</v>
      </c>
      <c r="I843" s="27" t="str">
        <f t="shared" si="43"/>
        <v>Rendah</v>
      </c>
    </row>
    <row r="844" spans="1:9" x14ac:dyDescent="0.25">
      <c r="A844" s="27" t="str">
        <f>" "&amp;'TICKER LIST'!B844</f>
        <v xml:space="preserve"> JAYA</v>
      </c>
      <c r="B844" s="27">
        <f>IFERROR(ROUND(MAX(0,MIN(100,100-SUMIFS('OWNERSHIP 1%'!$V$2:$V$10000,'OWNERSHIP 1%'!$B$2:$B$10000,$A844,'OWNERSHIP 1%'!$U$2:$U$10000,1))),2),"")</f>
        <v>18.62</v>
      </c>
      <c r="C844" s="27" cm="1">
        <f t="array" ref="C844">IFERROR(ROUND(SUMPRODUCT(('OWNERSHIP 1%'!$B$2:$B$10000=$A844)*('OWNERSHIP 1%'!$U$2:$U$10000=1)*('OWNERSHIP 1%'!$V$2:$V$10000)^2),0),"")</f>
        <v>3283</v>
      </c>
      <c r="D844" s="27">
        <f>IFERROR(ROUND(_xlfn.SINGLE(_xlfn.MAXIFS('OWNERSHIP 1%'!$V$2:$V$10000,'OWNERSHIP 1%'!$B$2:$B$10000,$A844,'OWNERSHIP 1%'!$U$2:$U$10000,1)),2),"")</f>
        <v>53.08</v>
      </c>
      <c r="E844" s="27">
        <f>IFERROR(ROUND(SUMIFS('OWNERSHIP 1%'!$V$2:$V$7159,'OWNERSHIP 1%'!$B$2:$B$7159,$A844,'OWNERSHIP 1%'!$U$2:$U$7159,1,'OWNERSHIP 1%'!$W$2:$W$7159,"&lt;=3"),2),"")</f>
        <v>77.55</v>
      </c>
      <c r="F844" s="27" cm="1">
        <f t="array" ref="F844">IFERROR(SUMPRODUCT(('OWNERSHIP 1%'!$B$2:$B$10000=$A844)*('OWNERSHIP 1%'!$U$2:$U$10000=1)*('OWNERSHIP 1%'!$V$2:$V$10000&gt;=1)),0)</f>
        <v>6</v>
      </c>
      <c r="G844" s="27">
        <f t="shared" si="41"/>
        <v>57</v>
      </c>
      <c r="H844" s="27" t="str">
        <f t="shared" si="42"/>
        <v>Mayoritas</v>
      </c>
      <c r="I844" s="27" t="str">
        <f t="shared" si="43"/>
        <v>Tinggi</v>
      </c>
    </row>
    <row r="845" spans="1:9" x14ac:dyDescent="0.25">
      <c r="A845" s="27" t="str">
        <f>" "&amp;'TICKER LIST'!B845</f>
        <v xml:space="preserve"> COCO</v>
      </c>
      <c r="B845" s="27">
        <f>IFERROR(ROUND(MAX(0,MIN(100,100-SUMIFS('OWNERSHIP 1%'!$V$2:$V$10000,'OWNERSHIP 1%'!$B$2:$B$10000,$A845,'OWNERSHIP 1%'!$U$2:$U$10000,1))),2),"")</f>
        <v>42.94</v>
      </c>
      <c r="C845" s="27" cm="1">
        <f t="array" ref="C845">IFERROR(ROUND(SUMPRODUCT(('OWNERSHIP 1%'!$B$2:$B$10000=$A845)*('OWNERSHIP 1%'!$U$2:$U$10000=1)*('OWNERSHIP 1%'!$V$2:$V$10000)^2),0),"")</f>
        <v>2745</v>
      </c>
      <c r="D845" s="27">
        <f>IFERROR(ROUND(_xlfn.SINGLE(_xlfn.MAXIFS('OWNERSHIP 1%'!$V$2:$V$10000,'OWNERSHIP 1%'!$B$2:$B$10000,$A845,'OWNERSHIP 1%'!$U$2:$U$10000,1)),2),"")</f>
        <v>52.16</v>
      </c>
      <c r="E845" s="27">
        <f>IFERROR(ROUND(SUMIFS('OWNERSHIP 1%'!$V$2:$V$7159,'OWNERSHIP 1%'!$B$2:$B$7159,$A845,'OWNERSHIP 1%'!$U$2:$U$7159,1,'OWNERSHIP 1%'!$W$2:$W$7159,"&lt;=3"),2),"")</f>
        <v>57.06</v>
      </c>
      <c r="F845" s="27" cm="1">
        <f t="array" ref="F845">IFERROR(SUMPRODUCT(('OWNERSHIP 1%'!$B$2:$B$10000=$A845)*('OWNERSHIP 1%'!$U$2:$U$10000=1)*('OWNERSHIP 1%'!$V$2:$V$10000&gt;=1)),0)</f>
        <v>2</v>
      </c>
      <c r="G845" s="27">
        <f t="shared" si="41"/>
        <v>51</v>
      </c>
      <c r="H845" s="27" t="str">
        <f t="shared" si="42"/>
        <v>Mayoritas</v>
      </c>
      <c r="I845" s="27" t="str">
        <f t="shared" si="43"/>
        <v>Sedang</v>
      </c>
    </row>
    <row r="846" spans="1:9" x14ac:dyDescent="0.25">
      <c r="A846" s="27" t="str">
        <f>" "&amp;'TICKER LIST'!B846</f>
        <v xml:space="preserve"> MTPS</v>
      </c>
      <c r="B846" s="27">
        <f>IFERROR(ROUND(MAX(0,MIN(100,100-SUMIFS('OWNERSHIP 1%'!$V$2:$V$10000,'OWNERSHIP 1%'!$B$2:$B$10000,$A846,'OWNERSHIP 1%'!$U$2:$U$10000,1))),2),"")</f>
        <v>20.190000000000001</v>
      </c>
      <c r="C846" s="27" cm="1">
        <f t="array" ref="C846">IFERROR(ROUND(SUMPRODUCT(('OWNERSHIP 1%'!$B$2:$B$10000=$A846)*('OWNERSHIP 1%'!$U$2:$U$10000=1)*('OWNERSHIP 1%'!$V$2:$V$10000)^2),0),"")</f>
        <v>2479</v>
      </c>
      <c r="D846" s="27">
        <f>IFERROR(ROUND(_xlfn.SINGLE(_xlfn.MAXIFS('OWNERSHIP 1%'!$V$2:$V$10000,'OWNERSHIP 1%'!$B$2:$B$10000,$A846,'OWNERSHIP 1%'!$U$2:$U$10000,1)),2),"")</f>
        <v>35.700000000000003</v>
      </c>
      <c r="E846" s="27">
        <f>IFERROR(ROUND(SUMIFS('OWNERSHIP 1%'!$V$2:$V$7159,'OWNERSHIP 1%'!$B$2:$B$7159,$A846,'OWNERSHIP 1%'!$U$2:$U$7159,1,'OWNERSHIP 1%'!$W$2:$W$7159,"&lt;=3"),2),"")</f>
        <v>74.95</v>
      </c>
      <c r="F846" s="27" cm="1">
        <f t="array" ref="F846">IFERROR(SUMPRODUCT(('OWNERSHIP 1%'!$B$2:$B$10000=$A846)*('OWNERSHIP 1%'!$U$2:$U$10000=1)*('OWNERSHIP 1%'!$V$2:$V$10000&gt;=1)),0)</f>
        <v>6</v>
      </c>
      <c r="G846" s="27">
        <f t="shared" si="41"/>
        <v>52</v>
      </c>
      <c r="H846" s="27" t="str">
        <f t="shared" si="42"/>
        <v>Terkonsentrasi</v>
      </c>
      <c r="I846" s="27" t="str">
        <f t="shared" si="43"/>
        <v>Sedang</v>
      </c>
    </row>
    <row r="847" spans="1:9" x14ac:dyDescent="0.25">
      <c r="A847" s="27" t="str">
        <f>" "&amp;'TICKER LIST'!B847</f>
        <v xml:space="preserve"> CPRI</v>
      </c>
      <c r="B847" s="27">
        <f>IFERROR(ROUND(MAX(0,MIN(100,100-SUMIFS('OWNERSHIP 1%'!$V$2:$V$10000,'OWNERSHIP 1%'!$B$2:$B$10000,$A847,'OWNERSHIP 1%'!$U$2:$U$10000,1))),2),"")</f>
        <v>22.4</v>
      </c>
      <c r="C847" s="27" cm="1">
        <f t="array" ref="C847">IFERROR(ROUND(SUMPRODUCT(('OWNERSHIP 1%'!$B$2:$B$10000=$A847)*('OWNERSHIP 1%'!$U$2:$U$10000=1)*('OWNERSHIP 1%'!$V$2:$V$10000)^2),0),"")</f>
        <v>5095</v>
      </c>
      <c r="D847" s="27">
        <f>IFERROR(ROUND(_xlfn.SINGLE(_xlfn.MAXIFS('OWNERSHIP 1%'!$V$2:$V$10000,'OWNERSHIP 1%'!$B$2:$B$10000,$A847,'OWNERSHIP 1%'!$U$2:$U$10000,1)),2),"")</f>
        <v>71.2</v>
      </c>
      <c r="E847" s="27">
        <f>IFERROR(ROUND(SUMIFS('OWNERSHIP 1%'!$V$2:$V$7159,'OWNERSHIP 1%'!$B$2:$B$7159,$A847,'OWNERSHIP 1%'!$U$2:$U$7159,1,'OWNERSHIP 1%'!$W$2:$W$7159,"&lt;=3"),2),"")</f>
        <v>77.599999999999994</v>
      </c>
      <c r="F847" s="27" cm="1">
        <f t="array" ref="F847">IFERROR(SUMPRODUCT(('OWNERSHIP 1%'!$B$2:$B$10000=$A847)*('OWNERSHIP 1%'!$U$2:$U$10000=1)*('OWNERSHIP 1%'!$V$2:$V$10000&gt;=1)),0)</f>
        <v>3</v>
      </c>
      <c r="G847" s="27">
        <f t="shared" si="41"/>
        <v>68</v>
      </c>
      <c r="H847" s="27" t="str">
        <f t="shared" si="42"/>
        <v>Mayoritas</v>
      </c>
      <c r="I847" s="27" t="str">
        <f t="shared" si="43"/>
        <v>Tinggi</v>
      </c>
    </row>
    <row r="848" spans="1:9" x14ac:dyDescent="0.25">
      <c r="A848" s="27" t="str">
        <f>" "&amp;'TICKER LIST'!B848</f>
        <v xml:space="preserve"> HRME</v>
      </c>
      <c r="B848" s="27">
        <f>IFERROR(ROUND(MAX(0,MIN(100,100-SUMIFS('OWNERSHIP 1%'!$V$2:$V$10000,'OWNERSHIP 1%'!$B$2:$B$10000,$A848,'OWNERSHIP 1%'!$U$2:$U$10000,1))),2),"")</f>
        <v>13.42</v>
      </c>
      <c r="C848" s="27" cm="1">
        <f t="array" ref="C848">IFERROR(ROUND(SUMPRODUCT(('OWNERSHIP 1%'!$B$2:$B$10000=$A848)*('OWNERSHIP 1%'!$U$2:$U$10000=1)*('OWNERSHIP 1%'!$V$2:$V$10000)^2),0),"")</f>
        <v>7293</v>
      </c>
      <c r="D848" s="27">
        <f>IFERROR(ROUND(_xlfn.SINGLE(_xlfn.MAXIFS('OWNERSHIP 1%'!$V$2:$V$10000,'OWNERSHIP 1%'!$B$2:$B$10000,$A848,'OWNERSHIP 1%'!$U$2:$U$10000,1)),2),"")</f>
        <v>85.39</v>
      </c>
      <c r="E848" s="27">
        <f>IFERROR(ROUND(SUMIFS('OWNERSHIP 1%'!$V$2:$V$7159,'OWNERSHIP 1%'!$B$2:$B$7159,$A848,'OWNERSHIP 1%'!$U$2:$U$7159,1,'OWNERSHIP 1%'!$W$2:$W$7159,"&lt;=3"),2),"")</f>
        <v>86.58</v>
      </c>
      <c r="F848" s="27" cm="1">
        <f t="array" ref="F848">IFERROR(SUMPRODUCT(('OWNERSHIP 1%'!$B$2:$B$10000=$A848)*('OWNERSHIP 1%'!$U$2:$U$10000=1)*('OWNERSHIP 1%'!$V$2:$V$10000&gt;=1)),0)</f>
        <v>2</v>
      </c>
      <c r="G848" s="27">
        <f t="shared" si="41"/>
        <v>82</v>
      </c>
      <c r="H848" s="27" t="str">
        <f t="shared" si="42"/>
        <v>Mayoritas</v>
      </c>
      <c r="I848" s="27" t="str">
        <f t="shared" si="43"/>
        <v>Tinggi</v>
      </c>
    </row>
    <row r="849" spans="1:9" x14ac:dyDescent="0.25">
      <c r="A849" s="27" t="str">
        <f>" "&amp;'TICKER LIST'!B849</f>
        <v xml:space="preserve"> POSA</v>
      </c>
      <c r="B849" s="27">
        <f>IFERROR(ROUND(MAX(0,MIN(100,100-SUMIFS('OWNERSHIP 1%'!$V$2:$V$10000,'OWNERSHIP 1%'!$B$2:$B$10000,$A849,'OWNERSHIP 1%'!$U$2:$U$10000,1))),2),"")</f>
        <v>11.18</v>
      </c>
      <c r="C849" s="27" cm="1">
        <f t="array" ref="C849">IFERROR(ROUND(SUMPRODUCT(('OWNERSHIP 1%'!$B$2:$B$10000=$A849)*('OWNERSHIP 1%'!$U$2:$U$10000=1)*('OWNERSHIP 1%'!$V$2:$V$10000)^2),0),"")</f>
        <v>4749</v>
      </c>
      <c r="D849" s="27">
        <f>IFERROR(ROUND(_xlfn.SINGLE(_xlfn.MAXIFS('OWNERSHIP 1%'!$V$2:$V$10000,'OWNERSHIP 1%'!$B$2:$B$10000,$A849,'OWNERSHIP 1%'!$U$2:$U$10000,1)),2),"")</f>
        <v>67.75</v>
      </c>
      <c r="E849" s="27">
        <f>IFERROR(ROUND(SUMIFS('OWNERSHIP 1%'!$V$2:$V$7159,'OWNERSHIP 1%'!$B$2:$B$7159,$A849,'OWNERSHIP 1%'!$U$2:$U$7159,1,'OWNERSHIP 1%'!$W$2:$W$7159,"&lt;=3"),2),"")</f>
        <v>82.14</v>
      </c>
      <c r="F849" s="27" cm="1">
        <f t="array" ref="F849">IFERROR(SUMPRODUCT(('OWNERSHIP 1%'!$B$2:$B$10000=$A849)*('OWNERSHIP 1%'!$U$2:$U$10000=1)*('OWNERSHIP 1%'!$V$2:$V$10000&gt;=1)),0)</f>
        <v>7</v>
      </c>
      <c r="G849" s="27">
        <f t="shared" si="41"/>
        <v>64</v>
      </c>
      <c r="H849" s="27" t="str">
        <f t="shared" si="42"/>
        <v>Mayoritas</v>
      </c>
      <c r="I849" s="27" t="str">
        <f t="shared" si="43"/>
        <v>Tinggi</v>
      </c>
    </row>
    <row r="850" spans="1:9" x14ac:dyDescent="0.25">
      <c r="A850" s="27" t="str">
        <f>" "&amp;'TICKER LIST'!B850</f>
        <v xml:space="preserve"> JAST</v>
      </c>
      <c r="B850" s="27">
        <f>IFERROR(ROUND(MAX(0,MIN(100,100-SUMIFS('OWNERSHIP 1%'!$V$2:$V$10000,'OWNERSHIP 1%'!$B$2:$B$10000,$A850,'OWNERSHIP 1%'!$U$2:$U$10000,1))),2),"")</f>
        <v>39.49</v>
      </c>
      <c r="C850" s="27" cm="1">
        <f t="array" ref="C850">IFERROR(ROUND(SUMPRODUCT(('OWNERSHIP 1%'!$B$2:$B$10000=$A850)*('OWNERSHIP 1%'!$U$2:$U$10000=1)*('OWNERSHIP 1%'!$V$2:$V$10000)^2),0),"")</f>
        <v>1355</v>
      </c>
      <c r="D850" s="27">
        <f>IFERROR(ROUND(_xlfn.SINGLE(_xlfn.MAXIFS('OWNERSHIP 1%'!$V$2:$V$10000,'OWNERSHIP 1%'!$B$2:$B$10000,$A850,'OWNERSHIP 1%'!$U$2:$U$10000,1)),2),"")</f>
        <v>30.21</v>
      </c>
      <c r="E850" s="27">
        <f>IFERROR(ROUND(SUMIFS('OWNERSHIP 1%'!$V$2:$V$7159,'OWNERSHIP 1%'!$B$2:$B$7159,$A850,'OWNERSHIP 1%'!$U$2:$U$7159,1,'OWNERSHIP 1%'!$W$2:$W$7159,"&lt;=3"),2),"")</f>
        <v>54.77</v>
      </c>
      <c r="F850" s="27" cm="1">
        <f t="array" ref="F850">IFERROR(SUMPRODUCT(('OWNERSHIP 1%'!$B$2:$B$10000=$A850)*('OWNERSHIP 1%'!$U$2:$U$10000=1)*('OWNERSHIP 1%'!$V$2:$V$10000&gt;=1)),0)</f>
        <v>6</v>
      </c>
      <c r="G850" s="27">
        <f t="shared" si="41"/>
        <v>40</v>
      </c>
      <c r="H850" s="27" t="str">
        <f t="shared" si="42"/>
        <v>Moderat</v>
      </c>
      <c r="I850" s="27" t="str">
        <f t="shared" si="43"/>
        <v>Sedang</v>
      </c>
    </row>
    <row r="851" spans="1:9" x14ac:dyDescent="0.25">
      <c r="A851" s="27" t="str">
        <f>" "&amp;'TICKER LIST'!B851</f>
        <v xml:space="preserve"> FITT</v>
      </c>
      <c r="B851" s="27">
        <f>IFERROR(ROUND(MAX(0,MIN(100,100-SUMIFS('OWNERSHIP 1%'!$V$2:$V$10000,'OWNERSHIP 1%'!$B$2:$B$10000,$A851,'OWNERSHIP 1%'!$U$2:$U$10000,1))),2),"")</f>
        <v>7.99</v>
      </c>
      <c r="C851" s="27" cm="1">
        <f t="array" ref="C851">IFERROR(ROUND(SUMPRODUCT(('OWNERSHIP 1%'!$B$2:$B$10000=$A851)*('OWNERSHIP 1%'!$U$2:$U$10000=1)*('OWNERSHIP 1%'!$V$2:$V$10000)^2),0),"")</f>
        <v>6322</v>
      </c>
      <c r="D851" s="27">
        <f>IFERROR(ROUND(_xlfn.SINGLE(_xlfn.MAXIFS('OWNERSHIP 1%'!$V$2:$V$10000,'OWNERSHIP 1%'!$B$2:$B$10000,$A851,'OWNERSHIP 1%'!$U$2:$U$10000,1)),2),"")</f>
        <v>79.16</v>
      </c>
      <c r="E851" s="27">
        <f>IFERROR(ROUND(SUMIFS('OWNERSHIP 1%'!$V$2:$V$7159,'OWNERSHIP 1%'!$B$2:$B$7159,$A851,'OWNERSHIP 1%'!$U$2:$U$7159,1,'OWNERSHIP 1%'!$W$2:$W$7159,"&lt;=3"),2),"")</f>
        <v>88.56</v>
      </c>
      <c r="F851" s="27" cm="1">
        <f t="array" ref="F851">IFERROR(SUMPRODUCT(('OWNERSHIP 1%'!$B$2:$B$10000=$A851)*('OWNERSHIP 1%'!$U$2:$U$10000=1)*('OWNERSHIP 1%'!$V$2:$V$10000&gt;=1)),0)</f>
        <v>4</v>
      </c>
      <c r="G851" s="27">
        <f t="shared" si="41"/>
        <v>76</v>
      </c>
      <c r="H851" s="27" t="str">
        <f t="shared" si="42"/>
        <v>Mayoritas</v>
      </c>
      <c r="I851" s="27" t="str">
        <f t="shared" si="43"/>
        <v>Tinggi</v>
      </c>
    </row>
    <row r="852" spans="1:9" x14ac:dyDescent="0.25">
      <c r="A852" s="27" t="str">
        <f>" "&amp;'TICKER LIST'!B852</f>
        <v xml:space="preserve"> BOLA</v>
      </c>
      <c r="B852" s="27">
        <f>IFERROR(ROUND(MAX(0,MIN(100,100-SUMIFS('OWNERSHIP 1%'!$V$2:$V$10000,'OWNERSHIP 1%'!$B$2:$B$10000,$A852,'OWNERSHIP 1%'!$U$2:$U$10000,1))),2),"")</f>
        <v>14.6</v>
      </c>
      <c r="C852" s="27" cm="1">
        <f t="array" ref="C852">IFERROR(ROUND(SUMPRODUCT(('OWNERSHIP 1%'!$B$2:$B$10000=$A852)*('OWNERSHIP 1%'!$U$2:$U$10000=1)*('OWNERSHIP 1%'!$V$2:$V$10000)^2),0),"")</f>
        <v>1686</v>
      </c>
      <c r="D852" s="27">
        <f>IFERROR(ROUND(_xlfn.SINGLE(_xlfn.MAXIFS('OWNERSHIP 1%'!$V$2:$V$10000,'OWNERSHIP 1%'!$B$2:$B$10000,$A852,'OWNERSHIP 1%'!$U$2:$U$10000,1)),2),"")</f>
        <v>38.26</v>
      </c>
      <c r="E852" s="27">
        <f>IFERROR(ROUND(SUMIFS('OWNERSHIP 1%'!$V$2:$V$7159,'OWNERSHIP 1%'!$B$2:$B$7159,$A852,'OWNERSHIP 1%'!$U$2:$U$7159,1,'OWNERSHIP 1%'!$W$2:$W$7159,"&lt;=3"),2),"")</f>
        <v>53.54</v>
      </c>
      <c r="F852" s="27" cm="1">
        <f t="array" ref="F852">IFERROR(SUMPRODUCT(('OWNERSHIP 1%'!$B$2:$B$10000=$A852)*('OWNERSHIP 1%'!$U$2:$U$10000=1)*('OWNERSHIP 1%'!$V$2:$V$10000&gt;=1)),0)</f>
        <v>16</v>
      </c>
      <c r="G852" s="27">
        <f t="shared" si="41"/>
        <v>31</v>
      </c>
      <c r="H852" s="27" t="str">
        <f t="shared" si="42"/>
        <v>Moderat</v>
      </c>
      <c r="I852" s="27" t="str">
        <f t="shared" si="43"/>
        <v>Sedang</v>
      </c>
    </row>
    <row r="853" spans="1:9" x14ac:dyDescent="0.25">
      <c r="A853" s="27" t="str">
        <f>" "&amp;'TICKER LIST'!B853</f>
        <v xml:space="preserve"> CCSI</v>
      </c>
      <c r="B853" s="27">
        <f>IFERROR(ROUND(MAX(0,MIN(100,100-SUMIFS('OWNERSHIP 1%'!$V$2:$V$10000,'OWNERSHIP 1%'!$B$2:$B$10000,$A853,'OWNERSHIP 1%'!$U$2:$U$10000,1))),2),"")</f>
        <v>8.33</v>
      </c>
      <c r="C853" s="27" cm="1">
        <f t="array" ref="C853">IFERROR(ROUND(SUMPRODUCT(('OWNERSHIP 1%'!$B$2:$B$10000=$A853)*('OWNERSHIP 1%'!$U$2:$U$10000=1)*('OWNERSHIP 1%'!$V$2:$V$10000)^2),0),"")</f>
        <v>2091</v>
      </c>
      <c r="D853" s="27">
        <f>IFERROR(ROUND(_xlfn.SINGLE(_xlfn.MAXIFS('OWNERSHIP 1%'!$V$2:$V$10000,'OWNERSHIP 1%'!$B$2:$B$10000,$A853,'OWNERSHIP 1%'!$U$2:$U$10000,1)),2),"")</f>
        <v>35.299999999999997</v>
      </c>
      <c r="E853" s="27">
        <f>IFERROR(ROUND(SUMIFS('OWNERSHIP 1%'!$V$2:$V$7159,'OWNERSHIP 1%'!$B$2:$B$7159,$A853,'OWNERSHIP 1%'!$U$2:$U$7159,1,'OWNERSHIP 1%'!$W$2:$W$7159,"&lt;=3"),2),"")</f>
        <v>72</v>
      </c>
      <c r="F853" s="27" cm="1">
        <f t="array" ref="F853">IFERROR(SUMPRODUCT(('OWNERSHIP 1%'!$B$2:$B$10000=$A853)*('OWNERSHIP 1%'!$U$2:$U$10000=1)*('OWNERSHIP 1%'!$V$2:$V$10000&gt;=1)),0)</f>
        <v>6</v>
      </c>
      <c r="G853" s="27">
        <f t="shared" si="41"/>
        <v>49</v>
      </c>
      <c r="H853" s="27" t="str">
        <f t="shared" si="42"/>
        <v>Terkonsentrasi</v>
      </c>
      <c r="I853" s="27" t="str">
        <f t="shared" si="43"/>
        <v>Sedang</v>
      </c>
    </row>
    <row r="854" spans="1:9" x14ac:dyDescent="0.25">
      <c r="A854" s="27" t="str">
        <f>" "&amp;'TICKER LIST'!B854</f>
        <v xml:space="preserve"> SFAN</v>
      </c>
      <c r="B854" s="27">
        <f>IFERROR(ROUND(MAX(0,MIN(100,100-SUMIFS('OWNERSHIP 1%'!$V$2:$V$10000,'OWNERSHIP 1%'!$B$2:$B$10000,$A854,'OWNERSHIP 1%'!$U$2:$U$10000,1))),2),"")</f>
        <v>12.94</v>
      </c>
      <c r="C854" s="27" cm="1">
        <f t="array" ref="C854">IFERROR(ROUND(SUMPRODUCT(('OWNERSHIP 1%'!$B$2:$B$10000=$A854)*('OWNERSHIP 1%'!$U$2:$U$10000=1)*('OWNERSHIP 1%'!$V$2:$V$10000)^2),0),"")</f>
        <v>5132</v>
      </c>
      <c r="D854" s="27">
        <f>IFERROR(ROUND(_xlfn.SINGLE(_xlfn.MAXIFS('OWNERSHIP 1%'!$V$2:$V$10000,'OWNERSHIP 1%'!$B$2:$B$10000,$A854,'OWNERSHIP 1%'!$U$2:$U$10000,1)),2),"")</f>
        <v>71.239999999999995</v>
      </c>
      <c r="E854" s="27">
        <f>IFERROR(ROUND(SUMIFS('OWNERSHIP 1%'!$V$2:$V$7159,'OWNERSHIP 1%'!$B$2:$B$7159,$A854,'OWNERSHIP 1%'!$U$2:$U$7159,1,'OWNERSHIP 1%'!$W$2:$W$7159,"&lt;=3"),2),"")</f>
        <v>80.290000000000006</v>
      </c>
      <c r="F854" s="27" cm="1">
        <f t="array" ref="F854">IFERROR(SUMPRODUCT(('OWNERSHIP 1%'!$B$2:$B$10000=$A854)*('OWNERSHIP 1%'!$U$2:$U$10000=1)*('OWNERSHIP 1%'!$V$2:$V$10000&gt;=1)),0)</f>
        <v>6</v>
      </c>
      <c r="G854" s="27">
        <f t="shared" si="41"/>
        <v>66</v>
      </c>
      <c r="H854" s="27" t="str">
        <f t="shared" si="42"/>
        <v>Mayoritas</v>
      </c>
      <c r="I854" s="27" t="str">
        <f t="shared" si="43"/>
        <v>Tinggi</v>
      </c>
    </row>
    <row r="855" spans="1:9" x14ac:dyDescent="0.25">
      <c r="A855" s="27" t="str">
        <f>" "&amp;'TICKER LIST'!B855</f>
        <v xml:space="preserve"> POLU</v>
      </c>
      <c r="B855" s="27">
        <f>IFERROR(ROUND(MAX(0,MIN(100,100-SUMIFS('OWNERSHIP 1%'!$V$2:$V$10000,'OWNERSHIP 1%'!$B$2:$B$10000,$A855,'OWNERSHIP 1%'!$U$2:$U$10000,1))),2),"")</f>
        <v>3.92</v>
      </c>
      <c r="C855" s="27" cm="1">
        <f t="array" ref="C855">IFERROR(ROUND(SUMPRODUCT(('OWNERSHIP 1%'!$B$2:$B$10000=$A855)*('OWNERSHIP 1%'!$U$2:$U$10000=1)*('OWNERSHIP 1%'!$V$2:$V$10000)^2),0),"")</f>
        <v>6500</v>
      </c>
      <c r="D855" s="27">
        <f>IFERROR(ROUND(_xlfn.SINGLE(_xlfn.MAXIFS('OWNERSHIP 1%'!$V$2:$V$10000,'OWNERSHIP 1%'!$B$2:$B$10000,$A855,'OWNERSHIP 1%'!$U$2:$U$10000,1)),2),"")</f>
        <v>79.989999999999995</v>
      </c>
      <c r="E855" s="27">
        <f>IFERROR(ROUND(SUMIFS('OWNERSHIP 1%'!$V$2:$V$7159,'OWNERSHIP 1%'!$B$2:$B$7159,$A855,'OWNERSHIP 1%'!$U$2:$U$7159,1,'OWNERSHIP 1%'!$W$2:$W$7159,"&lt;=3"),2),"")</f>
        <v>92.41</v>
      </c>
      <c r="F855" s="27" cm="1">
        <f t="array" ref="F855">IFERROR(SUMPRODUCT(('OWNERSHIP 1%'!$B$2:$B$10000=$A855)*('OWNERSHIP 1%'!$U$2:$U$10000=1)*('OWNERSHIP 1%'!$V$2:$V$10000&gt;=1)),0)</f>
        <v>4</v>
      </c>
      <c r="G855" s="27">
        <f t="shared" si="41"/>
        <v>78</v>
      </c>
      <c r="H855" s="27" t="str">
        <f t="shared" si="42"/>
        <v>Mayoritas</v>
      </c>
      <c r="I855" s="27" t="str">
        <f t="shared" si="43"/>
        <v>Tinggi</v>
      </c>
    </row>
    <row r="856" spans="1:9" x14ac:dyDescent="0.25">
      <c r="A856" s="27" t="str">
        <f>" "&amp;'TICKER LIST'!B856</f>
        <v xml:space="preserve"> KJEN</v>
      </c>
      <c r="B856" s="27">
        <f>IFERROR(ROUND(MAX(0,MIN(100,100-SUMIFS('OWNERSHIP 1%'!$V$2:$V$10000,'OWNERSHIP 1%'!$B$2:$B$10000,$A856,'OWNERSHIP 1%'!$U$2:$U$10000,1))),2),"")</f>
        <v>25.03</v>
      </c>
      <c r="C856" s="27" cm="1">
        <f t="array" ref="C856">IFERROR(ROUND(SUMPRODUCT(('OWNERSHIP 1%'!$B$2:$B$10000=$A856)*('OWNERSHIP 1%'!$U$2:$U$10000=1)*('OWNERSHIP 1%'!$V$2:$V$10000)^2),0),"")</f>
        <v>2860</v>
      </c>
      <c r="D856" s="27">
        <f>IFERROR(ROUND(_xlfn.SINGLE(_xlfn.MAXIFS('OWNERSHIP 1%'!$V$2:$V$10000,'OWNERSHIP 1%'!$B$2:$B$10000,$A856,'OWNERSHIP 1%'!$U$2:$U$10000,1)),2),"")</f>
        <v>52.5</v>
      </c>
      <c r="E856" s="27">
        <f>IFERROR(ROUND(SUMIFS('OWNERSHIP 1%'!$V$2:$V$7159,'OWNERSHIP 1%'!$B$2:$B$7159,$A856,'OWNERSHIP 1%'!$U$2:$U$7159,1,'OWNERSHIP 1%'!$W$2:$W$7159,"&lt;=3"),2),"")</f>
        <v>62.97</v>
      </c>
      <c r="F856" s="27" cm="1">
        <f t="array" ref="F856">IFERROR(SUMPRODUCT(('OWNERSHIP 1%'!$B$2:$B$10000=$A856)*('OWNERSHIP 1%'!$U$2:$U$10000=1)*('OWNERSHIP 1%'!$V$2:$V$10000&gt;=1)),0)</f>
        <v>6</v>
      </c>
      <c r="G856" s="27">
        <f t="shared" si="41"/>
        <v>50</v>
      </c>
      <c r="H856" s="27" t="str">
        <f t="shared" si="42"/>
        <v>Mayoritas</v>
      </c>
      <c r="I856" s="27" t="str">
        <f t="shared" si="43"/>
        <v>Sedang</v>
      </c>
    </row>
    <row r="857" spans="1:9" x14ac:dyDescent="0.25">
      <c r="A857" s="27" t="str">
        <f>" "&amp;'TICKER LIST'!B857</f>
        <v xml:space="preserve"> KAYU</v>
      </c>
      <c r="B857" s="27">
        <f>IFERROR(ROUND(MAX(0,MIN(100,100-SUMIFS('OWNERSHIP 1%'!$V$2:$V$10000,'OWNERSHIP 1%'!$B$2:$B$10000,$A857,'OWNERSHIP 1%'!$U$2:$U$10000,1))),2),"")</f>
        <v>20.97</v>
      </c>
      <c r="C857" s="27" cm="1">
        <f t="array" ref="C857">IFERROR(ROUND(SUMPRODUCT(('OWNERSHIP 1%'!$B$2:$B$10000=$A857)*('OWNERSHIP 1%'!$U$2:$U$10000=1)*('OWNERSHIP 1%'!$V$2:$V$10000)^2),0),"")</f>
        <v>1905</v>
      </c>
      <c r="D857" s="27">
        <f>IFERROR(ROUND(_xlfn.SINGLE(_xlfn.MAXIFS('OWNERSHIP 1%'!$V$2:$V$10000,'OWNERSHIP 1%'!$B$2:$B$10000,$A857,'OWNERSHIP 1%'!$U$2:$U$10000,1)),2),"")</f>
        <v>37.46</v>
      </c>
      <c r="E857" s="27">
        <f>IFERROR(ROUND(SUMIFS('OWNERSHIP 1%'!$V$2:$V$7159,'OWNERSHIP 1%'!$B$2:$B$7159,$A857,'OWNERSHIP 1%'!$U$2:$U$7159,1,'OWNERSHIP 1%'!$W$2:$W$7159,"&lt;=3"),2),"")</f>
        <v>65.760000000000005</v>
      </c>
      <c r="F857" s="27" cm="1">
        <f t="array" ref="F857">IFERROR(SUMPRODUCT(('OWNERSHIP 1%'!$B$2:$B$10000=$A857)*('OWNERSHIP 1%'!$U$2:$U$10000=1)*('OWNERSHIP 1%'!$V$2:$V$10000&gt;=1)),0)</f>
        <v>8</v>
      </c>
      <c r="G857" s="27">
        <f t="shared" si="41"/>
        <v>44</v>
      </c>
      <c r="H857" s="27" t="str">
        <f t="shared" si="42"/>
        <v>Oligopoli</v>
      </c>
      <c r="I857" s="27" t="str">
        <f t="shared" si="43"/>
        <v>Sedang</v>
      </c>
    </row>
    <row r="858" spans="1:9" x14ac:dyDescent="0.25">
      <c r="A858" s="27" t="str">
        <f>" "&amp;'TICKER LIST'!B858</f>
        <v xml:space="preserve"> ITIC</v>
      </c>
      <c r="B858" s="27">
        <f>IFERROR(ROUND(MAX(0,MIN(100,100-SUMIFS('OWNERSHIP 1%'!$V$2:$V$10000,'OWNERSHIP 1%'!$B$2:$B$10000,$A858,'OWNERSHIP 1%'!$U$2:$U$10000,1))),2),"")</f>
        <v>13.24</v>
      </c>
      <c r="C858" s="27" cm="1">
        <f t="array" ref="C858">IFERROR(ROUND(SUMPRODUCT(('OWNERSHIP 1%'!$B$2:$B$10000=$A858)*('OWNERSHIP 1%'!$U$2:$U$10000=1)*('OWNERSHIP 1%'!$V$2:$V$10000)^2),0),"")</f>
        <v>4773</v>
      </c>
      <c r="D858" s="27">
        <f>IFERROR(ROUND(_xlfn.SINGLE(_xlfn.MAXIFS('OWNERSHIP 1%'!$V$2:$V$10000,'OWNERSHIP 1%'!$B$2:$B$10000,$A858,'OWNERSHIP 1%'!$U$2:$U$10000,1)),2),"")</f>
        <v>68.48</v>
      </c>
      <c r="E858" s="27">
        <f>IFERROR(ROUND(SUMIFS('OWNERSHIP 1%'!$V$2:$V$7159,'OWNERSHIP 1%'!$B$2:$B$7159,$A858,'OWNERSHIP 1%'!$U$2:$U$7159,1,'OWNERSHIP 1%'!$W$2:$W$7159,"&lt;=3"),2),"")</f>
        <v>79.39</v>
      </c>
      <c r="F858" s="27" cm="1">
        <f t="array" ref="F858">IFERROR(SUMPRODUCT(('OWNERSHIP 1%'!$B$2:$B$10000=$A858)*('OWNERSHIP 1%'!$U$2:$U$10000=1)*('OWNERSHIP 1%'!$V$2:$V$10000&gt;=1)),0)</f>
        <v>7</v>
      </c>
      <c r="G858" s="27">
        <f t="shared" si="41"/>
        <v>63</v>
      </c>
      <c r="H858" s="27" t="str">
        <f t="shared" si="42"/>
        <v>Mayoritas</v>
      </c>
      <c r="I858" s="27" t="str">
        <f t="shared" si="43"/>
        <v>Tinggi</v>
      </c>
    </row>
    <row r="859" spans="1:9" x14ac:dyDescent="0.25">
      <c r="A859" s="27" t="str">
        <f>" "&amp;'TICKER LIST'!B859</f>
        <v xml:space="preserve"> PAMG</v>
      </c>
      <c r="B859" s="27">
        <f>IFERROR(ROUND(MAX(0,MIN(100,100-SUMIFS('OWNERSHIP 1%'!$V$2:$V$10000,'OWNERSHIP 1%'!$B$2:$B$10000,$A859,'OWNERSHIP 1%'!$U$2:$U$10000,1))),2),"")</f>
        <v>12.09</v>
      </c>
      <c r="C859" s="27" cm="1">
        <f t="array" ref="C859">IFERROR(ROUND(SUMPRODUCT(('OWNERSHIP 1%'!$B$2:$B$10000=$A859)*('OWNERSHIP 1%'!$U$2:$U$10000=1)*('OWNERSHIP 1%'!$V$2:$V$10000)^2),0),"")</f>
        <v>4712</v>
      </c>
      <c r="D859" s="27">
        <f>IFERROR(ROUND(_xlfn.SINGLE(_xlfn.MAXIFS('OWNERSHIP 1%'!$V$2:$V$10000,'OWNERSHIP 1%'!$B$2:$B$10000,$A859,'OWNERSHIP 1%'!$U$2:$U$10000,1)),2),"")</f>
        <v>68.239999999999995</v>
      </c>
      <c r="E859" s="27">
        <f>IFERROR(ROUND(SUMIFS('OWNERSHIP 1%'!$V$2:$V$7159,'OWNERSHIP 1%'!$B$2:$B$7159,$A859,'OWNERSHIP 1%'!$U$2:$U$7159,1,'OWNERSHIP 1%'!$W$2:$W$7159,"&lt;=3"),2),"")</f>
        <v>75.47</v>
      </c>
      <c r="F859" s="27" cm="1">
        <f t="array" ref="F859">IFERROR(SUMPRODUCT(('OWNERSHIP 1%'!$B$2:$B$10000=$A859)*('OWNERSHIP 1%'!$U$2:$U$10000=1)*('OWNERSHIP 1%'!$V$2:$V$10000&gt;=1)),0)</f>
        <v>9</v>
      </c>
      <c r="G859" s="27">
        <f t="shared" si="41"/>
        <v>59</v>
      </c>
      <c r="H859" s="27" t="str">
        <f t="shared" si="42"/>
        <v>Mayoritas</v>
      </c>
      <c r="I859" s="27" t="str">
        <f t="shared" si="43"/>
        <v>Tinggi</v>
      </c>
    </row>
    <row r="860" spans="1:9" x14ac:dyDescent="0.25">
      <c r="A860" s="27" t="str">
        <f>" "&amp;'TICKER LIST'!B860</f>
        <v xml:space="preserve"> IPTV</v>
      </c>
      <c r="B860" s="27">
        <f>IFERROR(ROUND(MAX(0,MIN(100,100-SUMIFS('OWNERSHIP 1%'!$V$2:$V$10000,'OWNERSHIP 1%'!$B$2:$B$10000,$A860,'OWNERSHIP 1%'!$U$2:$U$10000,1))),2),"")</f>
        <v>14.99</v>
      </c>
      <c r="C860" s="27" cm="1">
        <f t="array" ref="C860">IFERROR(ROUND(SUMPRODUCT(('OWNERSHIP 1%'!$B$2:$B$10000=$A860)*('OWNERSHIP 1%'!$U$2:$U$10000=1)*('OWNERSHIP 1%'!$V$2:$V$10000)^2),0),"")</f>
        <v>4018</v>
      </c>
      <c r="D860" s="27">
        <f>IFERROR(ROUND(_xlfn.SINGLE(_xlfn.MAXIFS('OWNERSHIP 1%'!$V$2:$V$10000,'OWNERSHIP 1%'!$B$2:$B$10000,$A860,'OWNERSHIP 1%'!$U$2:$U$10000,1)),2),"")</f>
        <v>62.77</v>
      </c>
      <c r="E860" s="27">
        <f>IFERROR(ROUND(SUMIFS('OWNERSHIP 1%'!$V$2:$V$7159,'OWNERSHIP 1%'!$B$2:$B$7159,$A860,'OWNERSHIP 1%'!$U$2:$U$7159,1,'OWNERSHIP 1%'!$W$2:$W$7159,"&lt;=3"),2),"")</f>
        <v>72.540000000000006</v>
      </c>
      <c r="F860" s="27" cm="1">
        <f t="array" ref="F860">IFERROR(SUMPRODUCT(('OWNERSHIP 1%'!$B$2:$B$10000=$A860)*('OWNERSHIP 1%'!$U$2:$U$10000=1)*('OWNERSHIP 1%'!$V$2:$V$10000&gt;=1)),0)</f>
        <v>10</v>
      </c>
      <c r="G860" s="27">
        <f t="shared" si="41"/>
        <v>54</v>
      </c>
      <c r="H860" s="27" t="str">
        <f t="shared" si="42"/>
        <v>Mayoritas</v>
      </c>
      <c r="I860" s="27" t="str">
        <f t="shared" si="43"/>
        <v>Sedang</v>
      </c>
    </row>
    <row r="861" spans="1:9" x14ac:dyDescent="0.25">
      <c r="A861" s="27" t="str">
        <f>" "&amp;'TICKER LIST'!B861</f>
        <v xml:space="preserve"> BLUE</v>
      </c>
      <c r="B861" s="27">
        <f>IFERROR(ROUND(MAX(0,MIN(100,100-SUMIFS('OWNERSHIP 1%'!$V$2:$V$10000,'OWNERSHIP 1%'!$B$2:$B$10000,$A861,'OWNERSHIP 1%'!$U$2:$U$10000,1))),2),"")</f>
        <v>7.71</v>
      </c>
      <c r="C861" s="27" cm="1">
        <f t="array" ref="C861">IFERROR(ROUND(SUMPRODUCT(('OWNERSHIP 1%'!$B$2:$B$10000=$A861)*('OWNERSHIP 1%'!$U$2:$U$10000=1)*('OWNERSHIP 1%'!$V$2:$V$10000)^2),0),"")</f>
        <v>1893</v>
      </c>
      <c r="D861" s="27">
        <f>IFERROR(ROUND(_xlfn.SINGLE(_xlfn.MAXIFS('OWNERSHIP 1%'!$V$2:$V$10000,'OWNERSHIP 1%'!$B$2:$B$10000,$A861,'OWNERSHIP 1%'!$U$2:$U$10000,1)),2),"")</f>
        <v>28.22</v>
      </c>
      <c r="E861" s="27">
        <f>IFERROR(ROUND(SUMIFS('OWNERSHIP 1%'!$V$2:$V$7159,'OWNERSHIP 1%'!$B$2:$B$7159,$A861,'OWNERSHIP 1%'!$U$2:$U$7159,1,'OWNERSHIP 1%'!$W$2:$W$7159,"&lt;=3"),2),"")</f>
        <v>70.680000000000007</v>
      </c>
      <c r="F861" s="27" cm="1">
        <f t="array" ref="F861">IFERROR(SUMPRODUCT(('OWNERSHIP 1%'!$B$2:$B$10000=$A861)*('OWNERSHIP 1%'!$U$2:$U$10000=1)*('OWNERSHIP 1%'!$V$2:$V$10000&gt;=1)),0)</f>
        <v>6</v>
      </c>
      <c r="G861" s="27">
        <f t="shared" si="41"/>
        <v>48</v>
      </c>
      <c r="H861" s="27" t="str">
        <f t="shared" si="42"/>
        <v>Terkonsentrasi</v>
      </c>
      <c r="I861" s="27" t="str">
        <f t="shared" si="43"/>
        <v>Sedang</v>
      </c>
    </row>
    <row r="862" spans="1:9" x14ac:dyDescent="0.25">
      <c r="A862" s="27" t="str">
        <f>" "&amp;'TICKER LIST'!B862</f>
        <v xml:space="preserve"> ENVY</v>
      </c>
      <c r="B862" s="27">
        <f>IFERROR(ROUND(MAX(0,MIN(100,100-SUMIFS('OWNERSHIP 1%'!$V$2:$V$10000,'OWNERSHIP 1%'!$B$2:$B$10000,$A862,'OWNERSHIP 1%'!$U$2:$U$10000,1))),2),"")</f>
        <v>73.790000000000006</v>
      </c>
      <c r="C862" s="27" cm="1">
        <f t="array" ref="C862">IFERROR(ROUND(SUMPRODUCT(('OWNERSHIP 1%'!$B$2:$B$10000=$A862)*('OWNERSHIP 1%'!$U$2:$U$10000=1)*('OWNERSHIP 1%'!$V$2:$V$10000)^2),0),"")</f>
        <v>123</v>
      </c>
      <c r="D862" s="27">
        <f>IFERROR(ROUND(_xlfn.SINGLE(_xlfn.MAXIFS('OWNERSHIP 1%'!$V$2:$V$10000,'OWNERSHIP 1%'!$B$2:$B$10000,$A862,'OWNERSHIP 1%'!$U$2:$U$10000,1)),2),"")</f>
        <v>7.24</v>
      </c>
      <c r="E862" s="27">
        <f>IFERROR(ROUND(SUMIFS('OWNERSHIP 1%'!$V$2:$V$7159,'OWNERSHIP 1%'!$B$2:$B$7159,$A862,'OWNERSHIP 1%'!$U$2:$U$7159,1,'OWNERSHIP 1%'!$W$2:$W$7159,"&lt;=3"),2),"")</f>
        <v>17.53</v>
      </c>
      <c r="F862" s="27" cm="1">
        <f t="array" ref="F862">IFERROR(SUMPRODUCT(('OWNERSHIP 1%'!$B$2:$B$10000=$A862)*('OWNERSHIP 1%'!$U$2:$U$10000=1)*('OWNERSHIP 1%'!$V$2:$V$10000&gt;=1)),0)</f>
        <v>8</v>
      </c>
      <c r="G862" s="27">
        <f t="shared" si="41"/>
        <v>19</v>
      </c>
      <c r="H862" s="27" t="str">
        <f t="shared" si="42"/>
        <v>Tersebar</v>
      </c>
      <c r="I862" s="27" t="str">
        <f t="shared" si="43"/>
        <v>Rendah</v>
      </c>
    </row>
    <row r="863" spans="1:9" x14ac:dyDescent="0.25">
      <c r="A863" s="27" t="str">
        <f>" "&amp;'TICKER LIST'!B863</f>
        <v xml:space="preserve"> EAST</v>
      </c>
      <c r="B863" s="27">
        <f>IFERROR(ROUND(MAX(0,MIN(100,100-SUMIFS('OWNERSHIP 1%'!$V$2:$V$10000,'OWNERSHIP 1%'!$B$2:$B$10000,$A863,'OWNERSHIP 1%'!$U$2:$U$10000,1))),2),"")</f>
        <v>11.15</v>
      </c>
      <c r="C863" s="27" cm="1">
        <f t="array" ref="C863">IFERROR(ROUND(SUMPRODUCT(('OWNERSHIP 1%'!$B$2:$B$10000=$A863)*('OWNERSHIP 1%'!$U$2:$U$10000=1)*('OWNERSHIP 1%'!$V$2:$V$10000)^2),0),"")</f>
        <v>2043</v>
      </c>
      <c r="D863" s="27">
        <f>IFERROR(ROUND(_xlfn.SINGLE(_xlfn.MAXIFS('OWNERSHIP 1%'!$V$2:$V$10000,'OWNERSHIP 1%'!$B$2:$B$10000,$A863,'OWNERSHIP 1%'!$U$2:$U$10000,1)),2),"")</f>
        <v>43.74</v>
      </c>
      <c r="E863" s="27">
        <f>IFERROR(ROUND(SUMIFS('OWNERSHIP 1%'!$V$2:$V$7159,'OWNERSHIP 1%'!$B$2:$B$7159,$A863,'OWNERSHIP 1%'!$U$2:$U$7159,1,'OWNERSHIP 1%'!$W$2:$W$7159,"&lt;=3"),2),"")</f>
        <v>53.48</v>
      </c>
      <c r="F863" s="27" cm="1">
        <f t="array" ref="F863">IFERROR(SUMPRODUCT(('OWNERSHIP 1%'!$B$2:$B$10000=$A863)*('OWNERSHIP 1%'!$U$2:$U$10000=1)*('OWNERSHIP 1%'!$V$2:$V$10000&gt;=1)),0)</f>
        <v>20</v>
      </c>
      <c r="G863" s="27">
        <f t="shared" si="41"/>
        <v>28</v>
      </c>
      <c r="H863" s="27" t="str">
        <f t="shared" si="42"/>
        <v>Moderat</v>
      </c>
      <c r="I863" s="27" t="str">
        <f t="shared" si="43"/>
        <v>Sedang</v>
      </c>
    </row>
    <row r="864" spans="1:9" x14ac:dyDescent="0.25">
      <c r="A864" s="27" t="str">
        <f>" "&amp;'TICKER LIST'!B864</f>
        <v xml:space="preserve"> LIFE</v>
      </c>
      <c r="B864" s="27">
        <f>IFERROR(ROUND(MAX(0,MIN(100,100-SUMIFS('OWNERSHIP 1%'!$V$2:$V$10000,'OWNERSHIP 1%'!$B$2:$B$10000,$A864,'OWNERSHIP 1%'!$U$2:$U$10000,1))),2),"")</f>
        <v>2.48</v>
      </c>
      <c r="C864" s="27" cm="1">
        <f t="array" ref="C864">IFERROR(ROUND(SUMPRODUCT(('OWNERSHIP 1%'!$B$2:$B$10000=$A864)*('OWNERSHIP 1%'!$U$2:$U$10000=1)*('OWNERSHIP 1%'!$V$2:$V$10000)^2),0),"")</f>
        <v>6565</v>
      </c>
      <c r="D864" s="27">
        <f>IFERROR(ROUND(_xlfn.SINGLE(_xlfn.MAXIFS('OWNERSHIP 1%'!$V$2:$V$10000,'OWNERSHIP 1%'!$B$2:$B$10000,$A864,'OWNERSHIP 1%'!$U$2:$U$10000,1)),2),"")</f>
        <v>80</v>
      </c>
      <c r="E864" s="27">
        <f>IFERROR(ROUND(SUMIFS('OWNERSHIP 1%'!$V$2:$V$7159,'OWNERSHIP 1%'!$B$2:$B$7159,$A864,'OWNERSHIP 1%'!$U$2:$U$7159,1,'OWNERSHIP 1%'!$W$2:$W$7159,"&lt;=3"),2),"")</f>
        <v>94.61</v>
      </c>
      <c r="F864" s="27" cm="1">
        <f t="array" ref="F864">IFERROR(SUMPRODUCT(('OWNERSHIP 1%'!$B$2:$B$10000=$A864)*('OWNERSHIP 1%'!$U$2:$U$10000=1)*('OWNERSHIP 1%'!$V$2:$V$10000&gt;=1)),0)</f>
        <v>5</v>
      </c>
      <c r="G864" s="27">
        <f t="shared" si="41"/>
        <v>78</v>
      </c>
      <c r="H864" s="27" t="str">
        <f t="shared" si="42"/>
        <v>Mayoritas</v>
      </c>
      <c r="I864" s="27" t="str">
        <f t="shared" si="43"/>
        <v>Tinggi</v>
      </c>
    </row>
    <row r="865" spans="1:9" x14ac:dyDescent="0.25">
      <c r="A865" s="27" t="str">
        <f>" "&amp;'TICKER LIST'!B865</f>
        <v xml:space="preserve"> FUJI</v>
      </c>
      <c r="B865" s="27">
        <f>IFERROR(ROUND(MAX(0,MIN(100,100-SUMIFS('OWNERSHIP 1%'!$V$2:$V$10000,'OWNERSHIP 1%'!$B$2:$B$10000,$A865,'OWNERSHIP 1%'!$U$2:$U$10000,1))),2),"")</f>
        <v>10.25</v>
      </c>
      <c r="C865" s="27" cm="1">
        <f t="array" ref="C865">IFERROR(ROUND(SUMPRODUCT(('OWNERSHIP 1%'!$B$2:$B$10000=$A865)*('OWNERSHIP 1%'!$U$2:$U$10000=1)*('OWNERSHIP 1%'!$V$2:$V$10000)^2),0),"")</f>
        <v>3232</v>
      </c>
      <c r="D865" s="27">
        <f>IFERROR(ROUND(_xlfn.SINGLE(_xlfn.MAXIFS('OWNERSHIP 1%'!$V$2:$V$10000,'OWNERSHIP 1%'!$B$2:$B$10000,$A865,'OWNERSHIP 1%'!$U$2:$U$10000,1)),2),"")</f>
        <v>55</v>
      </c>
      <c r="E865" s="27">
        <f>IFERROR(ROUND(SUMIFS('OWNERSHIP 1%'!$V$2:$V$7159,'OWNERSHIP 1%'!$B$2:$B$7159,$A865,'OWNERSHIP 1%'!$U$2:$U$7159,1,'OWNERSHIP 1%'!$W$2:$W$7159,"&lt;=3"),2),"")</f>
        <v>71.73</v>
      </c>
      <c r="F865" s="27" cm="1">
        <f t="array" ref="F865">IFERROR(SUMPRODUCT(('OWNERSHIP 1%'!$B$2:$B$10000=$A865)*('OWNERSHIP 1%'!$U$2:$U$10000=1)*('OWNERSHIP 1%'!$V$2:$V$10000&gt;=1)),0)</f>
        <v>9</v>
      </c>
      <c r="G865" s="27">
        <f t="shared" si="41"/>
        <v>51</v>
      </c>
      <c r="H865" s="27" t="str">
        <f t="shared" si="42"/>
        <v>Mayoritas</v>
      </c>
      <c r="I865" s="27" t="str">
        <f t="shared" si="43"/>
        <v>Sedang</v>
      </c>
    </row>
    <row r="866" spans="1:9" x14ac:dyDescent="0.25">
      <c r="A866" s="27" t="str">
        <f>" "&amp;'TICKER LIST'!B866</f>
        <v xml:space="preserve"> KOTA</v>
      </c>
      <c r="B866" s="27">
        <f>IFERROR(ROUND(MAX(0,MIN(100,100-SUMIFS('OWNERSHIP 1%'!$V$2:$V$10000,'OWNERSHIP 1%'!$B$2:$B$10000,$A866,'OWNERSHIP 1%'!$U$2:$U$10000,1))),2),"")</f>
        <v>30.39</v>
      </c>
      <c r="C866" s="27" cm="1">
        <f t="array" ref="C866">IFERROR(ROUND(SUMPRODUCT(('OWNERSHIP 1%'!$B$2:$B$10000=$A866)*('OWNERSHIP 1%'!$U$2:$U$10000=1)*('OWNERSHIP 1%'!$V$2:$V$10000)^2),0),"")</f>
        <v>2383</v>
      </c>
      <c r="D866" s="27">
        <f>IFERROR(ROUND(_xlfn.SINGLE(_xlfn.MAXIFS('OWNERSHIP 1%'!$V$2:$V$10000,'OWNERSHIP 1%'!$B$2:$B$10000,$A866,'OWNERSHIP 1%'!$U$2:$U$10000,1)),2),"")</f>
        <v>48.1</v>
      </c>
      <c r="E866" s="27">
        <f>IFERROR(ROUND(SUMIFS('OWNERSHIP 1%'!$V$2:$V$7159,'OWNERSHIP 1%'!$B$2:$B$7159,$A866,'OWNERSHIP 1%'!$U$2:$U$7159,1,'OWNERSHIP 1%'!$W$2:$W$7159,"&lt;=3"),2),"")</f>
        <v>57.35</v>
      </c>
      <c r="F866" s="27" cm="1">
        <f t="array" ref="F866">IFERROR(SUMPRODUCT(('OWNERSHIP 1%'!$B$2:$B$10000=$A866)*('OWNERSHIP 1%'!$U$2:$U$10000=1)*('OWNERSHIP 1%'!$V$2:$V$10000&gt;=1)),0)</f>
        <v>10</v>
      </c>
      <c r="G866" s="27">
        <f t="shared" si="41"/>
        <v>41</v>
      </c>
      <c r="H866" s="27" t="str">
        <f t="shared" si="42"/>
        <v>Moderat</v>
      </c>
      <c r="I866" s="27" t="str">
        <f t="shared" si="43"/>
        <v>Sedang</v>
      </c>
    </row>
    <row r="867" spans="1:9" x14ac:dyDescent="0.25">
      <c r="A867" s="27" t="str">
        <f>" "&amp;'TICKER LIST'!B867</f>
        <v xml:space="preserve"> INOV</v>
      </c>
      <c r="B867" s="27">
        <f>IFERROR(ROUND(MAX(0,MIN(100,100-SUMIFS('OWNERSHIP 1%'!$V$2:$V$10000,'OWNERSHIP 1%'!$B$2:$B$10000,$A867,'OWNERSHIP 1%'!$U$2:$U$10000,1))),2),"")</f>
        <v>17.600000000000001</v>
      </c>
      <c r="C867" s="27" cm="1">
        <f t="array" ref="C867">IFERROR(ROUND(SUMPRODUCT(('OWNERSHIP 1%'!$B$2:$B$10000=$A867)*('OWNERSHIP 1%'!$U$2:$U$10000=1)*('OWNERSHIP 1%'!$V$2:$V$10000)^2),0),"")</f>
        <v>4519</v>
      </c>
      <c r="D867" s="27">
        <f>IFERROR(ROUND(_xlfn.SINGLE(_xlfn.MAXIFS('OWNERSHIP 1%'!$V$2:$V$10000,'OWNERSHIP 1%'!$B$2:$B$10000,$A867,'OWNERSHIP 1%'!$U$2:$U$10000,1)),2),"")</f>
        <v>66.38</v>
      </c>
      <c r="E867" s="27">
        <f>IFERROR(ROUND(SUMIFS('OWNERSHIP 1%'!$V$2:$V$7159,'OWNERSHIP 1%'!$B$2:$B$7159,$A867,'OWNERSHIP 1%'!$U$2:$U$7159,1,'OWNERSHIP 1%'!$W$2:$W$7159,"&lt;=3"),2),"")</f>
        <v>78.89</v>
      </c>
      <c r="F867" s="27" cm="1">
        <f t="array" ref="F867">IFERROR(SUMPRODUCT(('OWNERSHIP 1%'!$B$2:$B$10000=$A867)*('OWNERSHIP 1%'!$U$2:$U$10000=1)*('OWNERSHIP 1%'!$V$2:$V$10000&gt;=1)),0)</f>
        <v>5</v>
      </c>
      <c r="G867" s="27">
        <f t="shared" si="41"/>
        <v>64</v>
      </c>
      <c r="H867" s="27" t="str">
        <f t="shared" si="42"/>
        <v>Mayoritas</v>
      </c>
      <c r="I867" s="27" t="str">
        <f t="shared" si="43"/>
        <v>Tinggi</v>
      </c>
    </row>
    <row r="868" spans="1:9" x14ac:dyDescent="0.25">
      <c r="A868" s="27" t="str">
        <f>" "&amp;'TICKER LIST'!B868</f>
        <v xml:space="preserve"> ARKA</v>
      </c>
      <c r="B868" s="27">
        <f>IFERROR(ROUND(MAX(0,MIN(100,100-SUMIFS('OWNERSHIP 1%'!$V$2:$V$10000,'OWNERSHIP 1%'!$B$2:$B$10000,$A868,'OWNERSHIP 1%'!$U$2:$U$10000,1))),2),"")</f>
        <v>42.42</v>
      </c>
      <c r="C868" s="27" cm="1">
        <f t="array" ref="C868">IFERROR(ROUND(SUMPRODUCT(('OWNERSHIP 1%'!$B$2:$B$10000=$A868)*('OWNERSHIP 1%'!$U$2:$U$10000=1)*('OWNERSHIP 1%'!$V$2:$V$10000)^2),0),"")</f>
        <v>2095</v>
      </c>
      <c r="D868" s="27">
        <f>IFERROR(ROUND(_xlfn.SINGLE(_xlfn.MAXIFS('OWNERSHIP 1%'!$V$2:$V$10000,'OWNERSHIP 1%'!$B$2:$B$10000,$A868,'OWNERSHIP 1%'!$U$2:$U$10000,1)),2),"")</f>
        <v>44.62</v>
      </c>
      <c r="E868" s="27">
        <f>IFERROR(ROUND(SUMIFS('OWNERSHIP 1%'!$V$2:$V$7159,'OWNERSHIP 1%'!$B$2:$B$7159,$A868,'OWNERSHIP 1%'!$U$2:$U$7159,1,'OWNERSHIP 1%'!$W$2:$W$7159,"&lt;=3"),2),"")</f>
        <v>56.18</v>
      </c>
      <c r="F868" s="27" cm="1">
        <f t="array" ref="F868">IFERROR(SUMPRODUCT(('OWNERSHIP 1%'!$B$2:$B$10000=$A868)*('OWNERSHIP 1%'!$U$2:$U$10000=1)*('OWNERSHIP 1%'!$V$2:$V$10000&gt;=1)),0)</f>
        <v>4</v>
      </c>
      <c r="G868" s="27">
        <f t="shared" si="41"/>
        <v>46</v>
      </c>
      <c r="H868" s="27" t="str">
        <f t="shared" si="42"/>
        <v>Moderat</v>
      </c>
      <c r="I868" s="27" t="str">
        <f t="shared" si="43"/>
        <v>Sedang</v>
      </c>
    </row>
    <row r="869" spans="1:9" x14ac:dyDescent="0.25">
      <c r="A869" s="27" t="str">
        <f>" "&amp;'TICKER LIST'!B869</f>
        <v xml:space="preserve"> SMKL</v>
      </c>
      <c r="B869" s="27">
        <f>IFERROR(ROUND(MAX(0,MIN(100,100-SUMIFS('OWNERSHIP 1%'!$V$2:$V$10000,'OWNERSHIP 1%'!$B$2:$B$10000,$A869,'OWNERSHIP 1%'!$U$2:$U$10000,1))),2),"")</f>
        <v>10.029999999999999</v>
      </c>
      <c r="C869" s="27" cm="1">
        <f t="array" ref="C869">IFERROR(ROUND(SUMPRODUCT(('OWNERSHIP 1%'!$B$2:$B$10000=$A869)*('OWNERSHIP 1%'!$U$2:$U$10000=1)*('OWNERSHIP 1%'!$V$2:$V$10000)^2),0),"")</f>
        <v>6912</v>
      </c>
      <c r="D869" s="27">
        <f>IFERROR(ROUND(_xlfn.SINGLE(_xlfn.MAXIFS('OWNERSHIP 1%'!$V$2:$V$10000,'OWNERSHIP 1%'!$B$2:$B$10000,$A869,'OWNERSHIP 1%'!$U$2:$U$10000,1)),2),"")</f>
        <v>83.06</v>
      </c>
      <c r="E869" s="27">
        <f>IFERROR(ROUND(SUMIFS('OWNERSHIP 1%'!$V$2:$V$7159,'OWNERSHIP 1%'!$B$2:$B$7159,$A869,'OWNERSHIP 1%'!$U$2:$U$7159,1,'OWNERSHIP 1%'!$W$2:$W$7159,"&lt;=3"),2),"")</f>
        <v>87.1</v>
      </c>
      <c r="F869" s="27" cm="1">
        <f t="array" ref="F869">IFERROR(SUMPRODUCT(('OWNERSHIP 1%'!$B$2:$B$10000=$A869)*('OWNERSHIP 1%'!$U$2:$U$10000=1)*('OWNERSHIP 1%'!$V$2:$V$10000&gt;=1)),0)</f>
        <v>5</v>
      </c>
      <c r="G869" s="27">
        <f t="shared" si="41"/>
        <v>77</v>
      </c>
      <c r="H869" s="27" t="str">
        <f t="shared" si="42"/>
        <v>Mayoritas</v>
      </c>
      <c r="I869" s="27" t="str">
        <f t="shared" si="43"/>
        <v>Tinggi</v>
      </c>
    </row>
    <row r="870" spans="1:9" x14ac:dyDescent="0.25">
      <c r="A870" s="27" t="str">
        <f>" "&amp;'TICKER LIST'!B870</f>
        <v xml:space="preserve"> HDIT</v>
      </c>
      <c r="B870" s="27">
        <f>IFERROR(ROUND(MAX(0,MIN(100,100-SUMIFS('OWNERSHIP 1%'!$V$2:$V$10000,'OWNERSHIP 1%'!$B$2:$B$10000,$A870,'OWNERSHIP 1%'!$U$2:$U$10000,1))),2),"")</f>
        <v>44.19</v>
      </c>
      <c r="C870" s="27" cm="1">
        <f t="array" ref="C870">IFERROR(ROUND(SUMPRODUCT(('OWNERSHIP 1%'!$B$2:$B$10000=$A870)*('OWNERSHIP 1%'!$U$2:$U$10000=1)*('OWNERSHIP 1%'!$V$2:$V$10000)^2),0),"")</f>
        <v>2734</v>
      </c>
      <c r="D870" s="27">
        <f>IFERROR(ROUND(_xlfn.SINGLE(_xlfn.MAXIFS('OWNERSHIP 1%'!$V$2:$V$10000,'OWNERSHIP 1%'!$B$2:$B$10000,$A870,'OWNERSHIP 1%'!$U$2:$U$10000,1)),2),"")</f>
        <v>52.25</v>
      </c>
      <c r="E870" s="27">
        <f>IFERROR(ROUND(SUMIFS('OWNERSHIP 1%'!$V$2:$V$7159,'OWNERSHIP 1%'!$B$2:$B$7159,$A870,'OWNERSHIP 1%'!$U$2:$U$7159,1,'OWNERSHIP 1%'!$W$2:$W$7159,"&lt;=3"),2),"")</f>
        <v>54.69</v>
      </c>
      <c r="F870" s="27" cm="1">
        <f t="array" ref="F870">IFERROR(SUMPRODUCT(('OWNERSHIP 1%'!$B$2:$B$10000=$A870)*('OWNERSHIP 1%'!$U$2:$U$10000=1)*('OWNERSHIP 1%'!$V$2:$V$10000&gt;=1)),0)</f>
        <v>4</v>
      </c>
      <c r="G870" s="27">
        <f t="shared" si="41"/>
        <v>48</v>
      </c>
      <c r="H870" s="27" t="str">
        <f t="shared" si="42"/>
        <v>Mayoritas</v>
      </c>
      <c r="I870" s="27" t="str">
        <f t="shared" si="43"/>
        <v>Sedang</v>
      </c>
    </row>
    <row r="871" spans="1:9" x14ac:dyDescent="0.25">
      <c r="A871" s="27" t="str">
        <f>" "&amp;'TICKER LIST'!B871</f>
        <v xml:space="preserve"> KEEN</v>
      </c>
      <c r="B871" s="27">
        <f>IFERROR(ROUND(MAX(0,MIN(100,100-SUMIFS('OWNERSHIP 1%'!$V$2:$V$10000,'OWNERSHIP 1%'!$B$2:$B$10000,$A871,'OWNERSHIP 1%'!$U$2:$U$10000,1))),2),"")</f>
        <v>10.65</v>
      </c>
      <c r="C871" s="27" cm="1">
        <f t="array" ref="C871">IFERROR(ROUND(SUMPRODUCT(('OWNERSHIP 1%'!$B$2:$B$10000=$A871)*('OWNERSHIP 1%'!$U$2:$U$10000=1)*('OWNERSHIP 1%'!$V$2:$V$10000)^2),0),"")</f>
        <v>1743</v>
      </c>
      <c r="D871" s="27">
        <f>IFERROR(ROUND(_xlfn.SINGLE(_xlfn.MAXIFS('OWNERSHIP 1%'!$V$2:$V$10000,'OWNERSHIP 1%'!$B$2:$B$10000,$A871,'OWNERSHIP 1%'!$U$2:$U$10000,1)),2),"")</f>
        <v>30.3</v>
      </c>
      <c r="E871" s="27">
        <f>IFERROR(ROUND(SUMIFS('OWNERSHIP 1%'!$V$2:$V$7159,'OWNERSHIP 1%'!$B$2:$B$7159,$A871,'OWNERSHIP 1%'!$U$2:$U$7159,1,'OWNERSHIP 1%'!$W$2:$W$7159,"&lt;=3"),2),"")</f>
        <v>66.319999999999993</v>
      </c>
      <c r="F871" s="27" cm="1">
        <f t="array" ref="F871">IFERROR(SUMPRODUCT(('OWNERSHIP 1%'!$B$2:$B$10000=$A871)*('OWNERSHIP 1%'!$U$2:$U$10000=1)*('OWNERSHIP 1%'!$V$2:$V$10000&gt;=1)),0)</f>
        <v>11</v>
      </c>
      <c r="G871" s="27">
        <f t="shared" si="41"/>
        <v>41</v>
      </c>
      <c r="H871" s="27" t="str">
        <f t="shared" si="42"/>
        <v>Oligopoli</v>
      </c>
      <c r="I871" s="27" t="str">
        <f t="shared" si="43"/>
        <v>Sedang</v>
      </c>
    </row>
    <row r="872" spans="1:9" x14ac:dyDescent="0.25">
      <c r="A872" s="27" t="str">
        <f>" "&amp;'TICKER LIST'!B872</f>
        <v xml:space="preserve"> BAPI</v>
      </c>
      <c r="B872" s="27">
        <f>IFERROR(ROUND(MAX(0,MIN(100,100-SUMIFS('OWNERSHIP 1%'!$V$2:$V$10000,'OWNERSHIP 1%'!$B$2:$B$10000,$A872,'OWNERSHIP 1%'!$U$2:$U$10000,1))),2),"")</f>
        <v>36.31</v>
      </c>
      <c r="C872" s="27" cm="1">
        <f t="array" ref="C872">IFERROR(ROUND(SUMPRODUCT(('OWNERSHIP 1%'!$B$2:$B$10000=$A872)*('OWNERSHIP 1%'!$U$2:$U$10000=1)*('OWNERSHIP 1%'!$V$2:$V$10000)^2),0),"")</f>
        <v>1928</v>
      </c>
      <c r="D872" s="27">
        <f>IFERROR(ROUND(_xlfn.SINGLE(_xlfn.MAXIFS('OWNERSHIP 1%'!$V$2:$V$10000,'OWNERSHIP 1%'!$B$2:$B$10000,$A872,'OWNERSHIP 1%'!$U$2:$U$10000,1)),2),"")</f>
        <v>40.25</v>
      </c>
      <c r="E872" s="27">
        <f>IFERROR(ROUND(SUMIFS('OWNERSHIP 1%'!$V$2:$V$7159,'OWNERSHIP 1%'!$B$2:$B$7159,$A872,'OWNERSHIP 1%'!$U$2:$U$7159,1,'OWNERSHIP 1%'!$W$2:$W$7159,"&lt;=3"),2),"")</f>
        <v>59.92</v>
      </c>
      <c r="F872" s="27" cm="1">
        <f t="array" ref="F872">IFERROR(SUMPRODUCT(('OWNERSHIP 1%'!$B$2:$B$10000=$A872)*('OWNERSHIP 1%'!$U$2:$U$10000=1)*('OWNERSHIP 1%'!$V$2:$V$10000&gt;=1)),0)</f>
        <v>6</v>
      </c>
      <c r="G872" s="27">
        <f t="shared" si="41"/>
        <v>44</v>
      </c>
      <c r="H872" s="27" t="str">
        <f t="shared" si="42"/>
        <v>Moderat</v>
      </c>
      <c r="I872" s="27" t="str">
        <f t="shared" si="43"/>
        <v>Sedang</v>
      </c>
    </row>
    <row r="873" spans="1:9" x14ac:dyDescent="0.25">
      <c r="A873" s="27" t="str">
        <f>" "&amp;'TICKER LIST'!B873</f>
        <v xml:space="preserve"> TFAS</v>
      </c>
      <c r="B873" s="27">
        <f>IFERROR(ROUND(MAX(0,MIN(100,100-SUMIFS('OWNERSHIP 1%'!$V$2:$V$10000,'OWNERSHIP 1%'!$B$2:$B$10000,$A873,'OWNERSHIP 1%'!$U$2:$U$10000,1))),2),"")</f>
        <v>13.03</v>
      </c>
      <c r="C873" s="27" cm="1">
        <f t="array" ref="C873">IFERROR(ROUND(SUMPRODUCT(('OWNERSHIP 1%'!$B$2:$B$10000=$A873)*('OWNERSHIP 1%'!$U$2:$U$10000=1)*('OWNERSHIP 1%'!$V$2:$V$10000)^2),0),"")</f>
        <v>2269</v>
      </c>
      <c r="D873" s="27">
        <f>IFERROR(ROUND(_xlfn.SINGLE(_xlfn.MAXIFS('OWNERSHIP 1%'!$V$2:$V$10000,'OWNERSHIP 1%'!$B$2:$B$10000,$A873,'OWNERSHIP 1%'!$U$2:$U$10000,1)),2),"")</f>
        <v>41.95</v>
      </c>
      <c r="E873" s="27">
        <f>IFERROR(ROUND(SUMIFS('OWNERSHIP 1%'!$V$2:$V$7159,'OWNERSHIP 1%'!$B$2:$B$7159,$A873,'OWNERSHIP 1%'!$U$2:$U$7159,1,'OWNERSHIP 1%'!$W$2:$W$7159,"&lt;=3"),2),"")</f>
        <v>71.010000000000005</v>
      </c>
      <c r="F873" s="27" cm="1">
        <f t="array" ref="F873">IFERROR(SUMPRODUCT(('OWNERSHIP 1%'!$B$2:$B$10000=$A873)*('OWNERSHIP 1%'!$U$2:$U$10000=1)*('OWNERSHIP 1%'!$V$2:$V$10000&gt;=1)),0)</f>
        <v>7</v>
      </c>
      <c r="G873" s="27">
        <f t="shared" si="41"/>
        <v>49</v>
      </c>
      <c r="H873" s="27" t="str">
        <f t="shared" si="42"/>
        <v>Terkonsentrasi</v>
      </c>
      <c r="I873" s="27" t="str">
        <f t="shared" si="43"/>
        <v>Sedang</v>
      </c>
    </row>
    <row r="874" spans="1:9" x14ac:dyDescent="0.25">
      <c r="A874" s="27" t="str">
        <f>" "&amp;'TICKER LIST'!B874</f>
        <v xml:space="preserve"> GGRP</v>
      </c>
      <c r="B874" s="27">
        <f>IFERROR(ROUND(MAX(0,MIN(100,100-SUMIFS('OWNERSHIP 1%'!$V$2:$V$10000,'OWNERSHIP 1%'!$B$2:$B$10000,$A874,'OWNERSHIP 1%'!$U$2:$U$10000,1))),2),"")</f>
        <v>3.53</v>
      </c>
      <c r="C874" s="27" cm="1">
        <f t="array" ref="C874">IFERROR(ROUND(SUMPRODUCT(('OWNERSHIP 1%'!$B$2:$B$10000=$A874)*('OWNERSHIP 1%'!$U$2:$U$10000=1)*('OWNERSHIP 1%'!$V$2:$V$10000)^2),0),"")</f>
        <v>1597</v>
      </c>
      <c r="D874" s="27">
        <f>IFERROR(ROUND(_xlfn.SINGLE(_xlfn.MAXIFS('OWNERSHIP 1%'!$V$2:$V$10000,'OWNERSHIP 1%'!$B$2:$B$10000,$A874,'OWNERSHIP 1%'!$U$2:$U$10000,1)),2),"")</f>
        <v>23.53</v>
      </c>
      <c r="E874" s="27">
        <f>IFERROR(ROUND(SUMIFS('OWNERSHIP 1%'!$V$2:$V$7159,'OWNERSHIP 1%'!$B$2:$B$7159,$A874,'OWNERSHIP 1%'!$U$2:$U$7159,1,'OWNERSHIP 1%'!$W$2:$W$7159,"&lt;=3"),2),"")</f>
        <v>64.27</v>
      </c>
      <c r="F874" s="27" cm="1">
        <f t="array" ref="F874">IFERROR(SUMPRODUCT(('OWNERSHIP 1%'!$B$2:$B$10000=$A874)*('OWNERSHIP 1%'!$U$2:$U$10000=1)*('OWNERSHIP 1%'!$V$2:$V$10000&gt;=1)),0)</f>
        <v>10</v>
      </c>
      <c r="G874" s="27">
        <f t="shared" si="41"/>
        <v>40</v>
      </c>
      <c r="H874" s="27" t="str">
        <f t="shared" si="42"/>
        <v>Oligopoli</v>
      </c>
      <c r="I874" s="27" t="str">
        <f t="shared" si="43"/>
        <v>Sedang</v>
      </c>
    </row>
    <row r="875" spans="1:9" x14ac:dyDescent="0.25">
      <c r="A875" s="27" t="str">
        <f>" "&amp;'TICKER LIST'!B875</f>
        <v xml:space="preserve"> OPMS</v>
      </c>
      <c r="B875" s="27">
        <f>IFERROR(ROUND(MAX(0,MIN(100,100-SUMIFS('OWNERSHIP 1%'!$V$2:$V$10000,'OWNERSHIP 1%'!$B$2:$B$10000,$A875,'OWNERSHIP 1%'!$U$2:$U$10000,1))),2),"")</f>
        <v>23.92</v>
      </c>
      <c r="C875" s="27" cm="1">
        <f t="array" ref="C875">IFERROR(ROUND(SUMPRODUCT(('OWNERSHIP 1%'!$B$2:$B$10000=$A875)*('OWNERSHIP 1%'!$U$2:$U$10000=1)*('OWNERSHIP 1%'!$V$2:$V$10000)^2),0),"")</f>
        <v>3840</v>
      </c>
      <c r="D875" s="27">
        <f>IFERROR(ROUND(_xlfn.SINGLE(_xlfn.MAXIFS('OWNERSHIP 1%'!$V$2:$V$10000,'OWNERSHIP 1%'!$B$2:$B$10000,$A875,'OWNERSHIP 1%'!$U$2:$U$10000,1)),2),"")</f>
        <v>59.79</v>
      </c>
      <c r="E875" s="27">
        <f>IFERROR(ROUND(SUMIFS('OWNERSHIP 1%'!$V$2:$V$7159,'OWNERSHIP 1%'!$B$2:$B$7159,$A875,'OWNERSHIP 1%'!$U$2:$U$7159,1,'OWNERSHIP 1%'!$W$2:$W$7159,"&lt;=3"),2),"")</f>
        <v>76.08</v>
      </c>
      <c r="F875" s="27" cm="1">
        <f t="array" ref="F875">IFERROR(SUMPRODUCT(('OWNERSHIP 1%'!$B$2:$B$10000=$A875)*('OWNERSHIP 1%'!$U$2:$U$10000=1)*('OWNERSHIP 1%'!$V$2:$V$10000&gt;=1)),0)</f>
        <v>2</v>
      </c>
      <c r="G875" s="27">
        <f t="shared" si="41"/>
        <v>63</v>
      </c>
      <c r="H875" s="27" t="str">
        <f t="shared" si="42"/>
        <v>Mayoritas</v>
      </c>
      <c r="I875" s="27" t="str">
        <f t="shared" si="43"/>
        <v>Tinggi</v>
      </c>
    </row>
    <row r="876" spans="1:9" x14ac:dyDescent="0.25">
      <c r="A876" s="27" t="str">
        <f>" "&amp;'TICKER LIST'!B876</f>
        <v xml:space="preserve"> NZIA</v>
      </c>
      <c r="B876" s="27">
        <f>IFERROR(ROUND(MAX(0,MIN(100,100-SUMIFS('OWNERSHIP 1%'!$V$2:$V$10000,'OWNERSHIP 1%'!$B$2:$B$10000,$A876,'OWNERSHIP 1%'!$U$2:$U$10000,1))),2),"")</f>
        <v>6.87</v>
      </c>
      <c r="C876" s="27" cm="1">
        <f t="array" ref="C876">IFERROR(ROUND(SUMPRODUCT(('OWNERSHIP 1%'!$B$2:$B$10000=$A876)*('OWNERSHIP 1%'!$U$2:$U$10000=1)*('OWNERSHIP 1%'!$V$2:$V$10000)^2),0),"")</f>
        <v>3225</v>
      </c>
      <c r="D876" s="27">
        <f>IFERROR(ROUND(_xlfn.SINGLE(_xlfn.MAXIFS('OWNERSHIP 1%'!$V$2:$V$10000,'OWNERSHIP 1%'!$B$2:$B$10000,$A876,'OWNERSHIP 1%'!$U$2:$U$10000,1)),2),"")</f>
        <v>44.5</v>
      </c>
      <c r="E876" s="27">
        <f>IFERROR(ROUND(SUMIFS('OWNERSHIP 1%'!$V$2:$V$7159,'OWNERSHIP 1%'!$B$2:$B$7159,$A876,'OWNERSHIP 1%'!$U$2:$U$7159,1,'OWNERSHIP 1%'!$W$2:$W$7159,"&lt;=3"),2),"")</f>
        <v>83.84</v>
      </c>
      <c r="F876" s="27" cm="1">
        <f t="array" ref="F876">IFERROR(SUMPRODUCT(('OWNERSHIP 1%'!$B$2:$B$10000=$A876)*('OWNERSHIP 1%'!$U$2:$U$10000=1)*('OWNERSHIP 1%'!$V$2:$V$10000&gt;=1)),0)</f>
        <v>6</v>
      </c>
      <c r="G876" s="27">
        <f t="shared" si="41"/>
        <v>59</v>
      </c>
      <c r="H876" s="27" t="str">
        <f t="shared" si="42"/>
        <v>Terkonsentrasi</v>
      </c>
      <c r="I876" s="27" t="str">
        <f t="shared" si="43"/>
        <v>Tinggi</v>
      </c>
    </row>
    <row r="877" spans="1:9" x14ac:dyDescent="0.25">
      <c r="A877" s="27" t="str">
        <f>" "&amp;'TICKER LIST'!B877</f>
        <v xml:space="preserve"> SLIS</v>
      </c>
      <c r="B877" s="27">
        <f>IFERROR(ROUND(MAX(0,MIN(100,100-SUMIFS('OWNERSHIP 1%'!$V$2:$V$10000,'OWNERSHIP 1%'!$B$2:$B$10000,$A877,'OWNERSHIP 1%'!$U$2:$U$10000,1))),2),"")</f>
        <v>45.75</v>
      </c>
      <c r="C877" s="27" cm="1">
        <f t="array" ref="C877">IFERROR(ROUND(SUMPRODUCT(('OWNERSHIP 1%'!$B$2:$B$10000=$A877)*('OWNERSHIP 1%'!$U$2:$U$10000=1)*('OWNERSHIP 1%'!$V$2:$V$10000)^2),0),"")</f>
        <v>2141</v>
      </c>
      <c r="D877" s="27">
        <f>IFERROR(ROUND(_xlfn.SINGLE(_xlfn.MAXIFS('OWNERSHIP 1%'!$V$2:$V$10000,'OWNERSHIP 1%'!$B$2:$B$10000,$A877,'OWNERSHIP 1%'!$U$2:$U$10000,1)),2),"")</f>
        <v>45.67</v>
      </c>
      <c r="E877" s="27">
        <f>IFERROR(ROUND(SUMIFS('OWNERSHIP 1%'!$V$2:$V$7159,'OWNERSHIP 1%'!$B$2:$B$7159,$A877,'OWNERSHIP 1%'!$U$2:$U$7159,1,'OWNERSHIP 1%'!$W$2:$W$7159,"&lt;=3"),2),"")</f>
        <v>54.25</v>
      </c>
      <c r="F877" s="27" cm="1">
        <f t="array" ref="F877">IFERROR(SUMPRODUCT(('OWNERSHIP 1%'!$B$2:$B$10000=$A877)*('OWNERSHIP 1%'!$U$2:$U$10000=1)*('OWNERSHIP 1%'!$V$2:$V$10000&gt;=1)),0)</f>
        <v>3</v>
      </c>
      <c r="G877" s="27">
        <f t="shared" si="41"/>
        <v>47</v>
      </c>
      <c r="H877" s="27" t="str">
        <f t="shared" si="42"/>
        <v>Moderat</v>
      </c>
      <c r="I877" s="27" t="str">
        <f t="shared" si="43"/>
        <v>Sedang</v>
      </c>
    </row>
    <row r="878" spans="1:9" x14ac:dyDescent="0.25">
      <c r="A878" s="27" t="str">
        <f>" "&amp;'TICKER LIST'!B878</f>
        <v xml:space="preserve"> PURE</v>
      </c>
      <c r="B878" s="27">
        <f>IFERROR(ROUND(MAX(0,MIN(100,100-SUMIFS('OWNERSHIP 1%'!$V$2:$V$10000,'OWNERSHIP 1%'!$B$2:$B$10000,$A878,'OWNERSHIP 1%'!$U$2:$U$10000,1))),2),"")</f>
        <v>52.53</v>
      </c>
      <c r="C878" s="27" cm="1">
        <f t="array" ref="C878">IFERROR(ROUND(SUMPRODUCT(('OWNERSHIP 1%'!$B$2:$B$10000=$A878)*('OWNERSHIP 1%'!$U$2:$U$10000=1)*('OWNERSHIP 1%'!$V$2:$V$10000)^2),0),"")</f>
        <v>843</v>
      </c>
      <c r="D878" s="27">
        <f>IFERROR(ROUND(_xlfn.SINGLE(_xlfn.MAXIFS('OWNERSHIP 1%'!$V$2:$V$10000,'OWNERSHIP 1%'!$B$2:$B$10000,$A878,'OWNERSHIP 1%'!$U$2:$U$10000,1)),2),"")</f>
        <v>26.45</v>
      </c>
      <c r="E878" s="27">
        <f>IFERROR(ROUND(SUMIFS('OWNERSHIP 1%'!$V$2:$V$7159,'OWNERSHIP 1%'!$B$2:$B$7159,$A878,'OWNERSHIP 1%'!$U$2:$U$7159,1,'OWNERSHIP 1%'!$W$2:$W$7159,"&lt;=3"),2),"")</f>
        <v>40.93</v>
      </c>
      <c r="F878" s="27" cm="1">
        <f t="array" ref="F878">IFERROR(SUMPRODUCT(('OWNERSHIP 1%'!$B$2:$B$10000=$A878)*('OWNERSHIP 1%'!$U$2:$U$10000=1)*('OWNERSHIP 1%'!$V$2:$V$10000&gt;=1)),0)</f>
        <v>7</v>
      </c>
      <c r="G878" s="27">
        <f t="shared" si="41"/>
        <v>32</v>
      </c>
      <c r="H878" s="27" t="str">
        <f t="shared" si="42"/>
        <v>Moderat</v>
      </c>
      <c r="I878" s="27" t="str">
        <f t="shared" si="43"/>
        <v>Sedang</v>
      </c>
    </row>
    <row r="879" spans="1:9" x14ac:dyDescent="0.25">
      <c r="A879" s="27" t="str">
        <f>" "&amp;'TICKER LIST'!B879</f>
        <v xml:space="preserve"> IRRA</v>
      </c>
      <c r="B879" s="27">
        <f>IFERROR(ROUND(MAX(0,MIN(100,100-SUMIFS('OWNERSHIP 1%'!$V$2:$V$10000,'OWNERSHIP 1%'!$B$2:$B$10000,$A879,'OWNERSHIP 1%'!$U$2:$U$10000,1))),2),"")</f>
        <v>11.33</v>
      </c>
      <c r="C879" s="27" cm="1">
        <f t="array" ref="C879">IFERROR(ROUND(SUMPRODUCT(('OWNERSHIP 1%'!$B$2:$B$10000=$A879)*('OWNERSHIP 1%'!$U$2:$U$10000=1)*('OWNERSHIP 1%'!$V$2:$V$10000)^2),0),"")</f>
        <v>6249</v>
      </c>
      <c r="D879" s="27">
        <f>IFERROR(ROUND(_xlfn.SINGLE(_xlfn.MAXIFS('OWNERSHIP 1%'!$V$2:$V$10000,'OWNERSHIP 1%'!$B$2:$B$10000,$A879,'OWNERSHIP 1%'!$U$2:$U$10000,1)),2),"")</f>
        <v>78.78</v>
      </c>
      <c r="E879" s="27">
        <f>IFERROR(ROUND(SUMIFS('OWNERSHIP 1%'!$V$2:$V$7159,'OWNERSHIP 1%'!$B$2:$B$7159,$A879,'OWNERSHIP 1%'!$U$2:$U$7159,1,'OWNERSHIP 1%'!$W$2:$W$7159,"&lt;=3"),2),"")</f>
        <v>87.45</v>
      </c>
      <c r="F879" s="27" cm="1">
        <f t="array" ref="F879">IFERROR(SUMPRODUCT(('OWNERSHIP 1%'!$B$2:$B$10000=$A879)*('OWNERSHIP 1%'!$U$2:$U$10000=1)*('OWNERSHIP 1%'!$V$2:$V$10000&gt;=1)),0)</f>
        <v>4</v>
      </c>
      <c r="G879" s="27">
        <f t="shared" si="41"/>
        <v>76</v>
      </c>
      <c r="H879" s="27" t="str">
        <f t="shared" si="42"/>
        <v>Mayoritas</v>
      </c>
      <c r="I879" s="27" t="str">
        <f t="shared" si="43"/>
        <v>Tinggi</v>
      </c>
    </row>
    <row r="880" spans="1:9" x14ac:dyDescent="0.25">
      <c r="A880" s="27" t="str">
        <f>" "&amp;'TICKER LIST'!B880</f>
        <v xml:space="preserve"> DMMX</v>
      </c>
      <c r="B880" s="27">
        <f>IFERROR(ROUND(MAX(0,MIN(100,100-SUMIFS('OWNERSHIP 1%'!$V$2:$V$10000,'OWNERSHIP 1%'!$B$2:$B$10000,$A880,'OWNERSHIP 1%'!$U$2:$U$10000,1))),2),"")</f>
        <v>14.73</v>
      </c>
      <c r="C880" s="27" cm="1">
        <f t="array" ref="C880">IFERROR(ROUND(SUMPRODUCT(('OWNERSHIP 1%'!$B$2:$B$10000=$A880)*('OWNERSHIP 1%'!$U$2:$U$10000=1)*('OWNERSHIP 1%'!$V$2:$V$10000)^2),0),"")</f>
        <v>1468</v>
      </c>
      <c r="D880" s="27">
        <f>IFERROR(ROUND(_xlfn.SINGLE(_xlfn.MAXIFS('OWNERSHIP 1%'!$V$2:$V$10000,'OWNERSHIP 1%'!$B$2:$B$10000,$A880,'OWNERSHIP 1%'!$U$2:$U$10000,1)),2),"")</f>
        <v>27.65</v>
      </c>
      <c r="E880" s="27">
        <f>IFERROR(ROUND(SUMIFS('OWNERSHIP 1%'!$V$2:$V$7159,'OWNERSHIP 1%'!$B$2:$B$7159,$A880,'OWNERSHIP 1%'!$U$2:$U$7159,1,'OWNERSHIP 1%'!$W$2:$W$7159,"&lt;=3"),2),"")</f>
        <v>60.35</v>
      </c>
      <c r="F880" s="27" cm="1">
        <f t="array" ref="F880">IFERROR(SUMPRODUCT(('OWNERSHIP 1%'!$B$2:$B$10000=$A880)*('OWNERSHIP 1%'!$U$2:$U$10000=1)*('OWNERSHIP 1%'!$V$2:$V$10000&gt;=1)),0)</f>
        <v>10</v>
      </c>
      <c r="G880" s="27">
        <f t="shared" si="41"/>
        <v>38</v>
      </c>
      <c r="H880" s="27" t="str">
        <f t="shared" si="42"/>
        <v>Oligopoli</v>
      </c>
      <c r="I880" s="27" t="str">
        <f t="shared" si="43"/>
        <v>Sedang</v>
      </c>
    </row>
    <row r="881" spans="1:9" x14ac:dyDescent="0.25">
      <c r="A881" s="27" t="str">
        <f>" "&amp;'TICKER LIST'!B881</f>
        <v xml:space="preserve"> SINI</v>
      </c>
      <c r="B881" s="27">
        <f>IFERROR(ROUND(MAX(0,MIN(100,100-SUMIFS('OWNERSHIP 1%'!$V$2:$V$10000,'OWNERSHIP 1%'!$B$2:$B$10000,$A881,'OWNERSHIP 1%'!$U$2:$U$10000,1))),2),"")</f>
        <v>31.45</v>
      </c>
      <c r="C881" s="27" cm="1">
        <f t="array" ref="C881">IFERROR(ROUND(SUMPRODUCT(('OWNERSHIP 1%'!$B$2:$B$10000=$A881)*('OWNERSHIP 1%'!$U$2:$U$10000=1)*('OWNERSHIP 1%'!$V$2:$V$10000)^2),0),"")</f>
        <v>772</v>
      </c>
      <c r="D881" s="27">
        <f>IFERROR(ROUND(_xlfn.SINGLE(_xlfn.MAXIFS('OWNERSHIP 1%'!$V$2:$V$10000,'OWNERSHIP 1%'!$B$2:$B$10000,$A881,'OWNERSHIP 1%'!$U$2:$U$10000,1)),2),"")</f>
        <v>19.88</v>
      </c>
      <c r="E881" s="27">
        <f>IFERROR(ROUND(SUMIFS('OWNERSHIP 1%'!$V$2:$V$7159,'OWNERSHIP 1%'!$B$2:$B$7159,$A881,'OWNERSHIP 1%'!$U$2:$U$7159,1,'OWNERSHIP 1%'!$W$2:$W$7159,"&lt;=3"),2),"")</f>
        <v>39.78</v>
      </c>
      <c r="F881" s="27" cm="1">
        <f t="array" ref="F881">IFERROR(SUMPRODUCT(('OWNERSHIP 1%'!$B$2:$B$10000=$A881)*('OWNERSHIP 1%'!$U$2:$U$10000=1)*('OWNERSHIP 1%'!$V$2:$V$10000&gt;=1)),0)</f>
        <v>10</v>
      </c>
      <c r="G881" s="27">
        <f t="shared" si="41"/>
        <v>28</v>
      </c>
      <c r="H881" s="27" t="str">
        <f t="shared" si="42"/>
        <v>Tersebar</v>
      </c>
      <c r="I881" s="27" t="str">
        <f t="shared" si="43"/>
        <v>Sedang</v>
      </c>
    </row>
    <row r="882" spans="1:9" x14ac:dyDescent="0.25">
      <c r="A882" s="27" t="str">
        <f>" "&amp;'TICKER LIST'!B882</f>
        <v xml:space="preserve"> WOWS</v>
      </c>
      <c r="B882" s="27">
        <f>IFERROR(ROUND(MAX(0,MIN(100,100-SUMIFS('OWNERSHIP 1%'!$V$2:$V$10000,'OWNERSHIP 1%'!$B$2:$B$10000,$A882,'OWNERSHIP 1%'!$U$2:$U$10000,1))),2),"")</f>
        <v>44.46</v>
      </c>
      <c r="C882" s="27" cm="1">
        <f t="array" ref="C882">IFERROR(ROUND(SUMPRODUCT(('OWNERSHIP 1%'!$B$2:$B$10000=$A882)*('OWNERSHIP 1%'!$U$2:$U$10000=1)*('OWNERSHIP 1%'!$V$2:$V$10000)^2),0),"")</f>
        <v>1850</v>
      </c>
      <c r="D882" s="27">
        <f>IFERROR(ROUND(_xlfn.SINGLE(_xlfn.MAXIFS('OWNERSHIP 1%'!$V$2:$V$10000,'OWNERSHIP 1%'!$B$2:$B$10000,$A882,'OWNERSHIP 1%'!$U$2:$U$10000,1)),2),"")</f>
        <v>42.44</v>
      </c>
      <c r="E882" s="27">
        <f>IFERROR(ROUND(SUMIFS('OWNERSHIP 1%'!$V$2:$V$7159,'OWNERSHIP 1%'!$B$2:$B$7159,$A882,'OWNERSHIP 1%'!$U$2:$U$7159,1,'OWNERSHIP 1%'!$W$2:$W$7159,"&lt;=3"),2),"")</f>
        <v>51.09</v>
      </c>
      <c r="F882" s="27" cm="1">
        <f t="array" ref="F882">IFERROR(SUMPRODUCT(('OWNERSHIP 1%'!$B$2:$B$10000=$A882)*('OWNERSHIP 1%'!$U$2:$U$10000=1)*('OWNERSHIP 1%'!$V$2:$V$10000&gt;=1)),0)</f>
        <v>5</v>
      </c>
      <c r="G882" s="27">
        <f t="shared" si="41"/>
        <v>42</v>
      </c>
      <c r="H882" s="27" t="str">
        <f t="shared" si="42"/>
        <v>Moderat</v>
      </c>
      <c r="I882" s="27" t="str">
        <f t="shared" si="43"/>
        <v>Sedang</v>
      </c>
    </row>
    <row r="883" spans="1:9" x14ac:dyDescent="0.25">
      <c r="A883" s="27" t="str">
        <f>" "&amp;'TICKER LIST'!B883</f>
        <v xml:space="preserve"> ESIP</v>
      </c>
      <c r="B883" s="27">
        <f>IFERROR(ROUND(MAX(0,MIN(100,100-SUMIFS('OWNERSHIP 1%'!$V$2:$V$10000,'OWNERSHIP 1%'!$B$2:$B$10000,$A883,'OWNERSHIP 1%'!$U$2:$U$10000,1))),2),"")</f>
        <v>37.840000000000003</v>
      </c>
      <c r="C883" s="27" cm="1">
        <f t="array" ref="C883">IFERROR(ROUND(SUMPRODUCT(('OWNERSHIP 1%'!$B$2:$B$10000=$A883)*('OWNERSHIP 1%'!$U$2:$U$10000=1)*('OWNERSHIP 1%'!$V$2:$V$10000)^2),0),"")</f>
        <v>1848</v>
      </c>
      <c r="D883" s="27">
        <f>IFERROR(ROUND(_xlfn.SINGLE(_xlfn.MAXIFS('OWNERSHIP 1%'!$V$2:$V$10000,'OWNERSHIP 1%'!$B$2:$B$10000,$A883,'OWNERSHIP 1%'!$U$2:$U$10000,1)),2),"")</f>
        <v>31.93</v>
      </c>
      <c r="E883" s="27">
        <f>IFERROR(ROUND(SUMIFS('OWNERSHIP 1%'!$V$2:$V$7159,'OWNERSHIP 1%'!$B$2:$B$7159,$A883,'OWNERSHIP 1%'!$U$2:$U$7159,1,'OWNERSHIP 1%'!$W$2:$W$7159,"&lt;=3"),2),"")</f>
        <v>62.16</v>
      </c>
      <c r="F883" s="27" cm="1">
        <f t="array" ref="F883">IFERROR(SUMPRODUCT(('OWNERSHIP 1%'!$B$2:$B$10000=$A883)*('OWNERSHIP 1%'!$U$2:$U$10000=1)*('OWNERSHIP 1%'!$V$2:$V$10000&gt;=1)),0)</f>
        <v>3</v>
      </c>
      <c r="G883" s="27">
        <f t="shared" si="41"/>
        <v>48</v>
      </c>
      <c r="H883" s="27" t="str">
        <f t="shared" si="42"/>
        <v>Oligopoli</v>
      </c>
      <c r="I883" s="27" t="str">
        <f t="shared" si="43"/>
        <v>Sedang</v>
      </c>
    </row>
    <row r="884" spans="1:9" x14ac:dyDescent="0.25">
      <c r="A884" s="27" t="str">
        <f>" "&amp;'TICKER LIST'!B884</f>
        <v xml:space="preserve"> TEBE</v>
      </c>
      <c r="B884" s="27">
        <f>IFERROR(ROUND(MAX(0,MIN(100,100-SUMIFS('OWNERSHIP 1%'!$V$2:$V$10000,'OWNERSHIP 1%'!$B$2:$B$10000,$A884,'OWNERSHIP 1%'!$U$2:$U$10000,1))),2),"")</f>
        <v>16.920000000000002</v>
      </c>
      <c r="C884" s="27" cm="1">
        <f t="array" ref="C884">IFERROR(ROUND(SUMPRODUCT(('OWNERSHIP 1%'!$B$2:$B$10000=$A884)*('OWNERSHIP 1%'!$U$2:$U$10000=1)*('OWNERSHIP 1%'!$V$2:$V$10000)^2),0),"")</f>
        <v>5929</v>
      </c>
      <c r="D884" s="27">
        <f>IFERROR(ROUND(_xlfn.SINGLE(_xlfn.MAXIFS('OWNERSHIP 1%'!$V$2:$V$10000,'OWNERSHIP 1%'!$B$2:$B$10000,$A884,'OWNERSHIP 1%'!$U$2:$U$10000,1)),2),"")</f>
        <v>76.91</v>
      </c>
      <c r="E884" s="27">
        <f>IFERROR(ROUND(SUMIFS('OWNERSHIP 1%'!$V$2:$V$7159,'OWNERSHIP 1%'!$B$2:$B$7159,$A884,'OWNERSHIP 1%'!$U$2:$U$7159,1,'OWNERSHIP 1%'!$W$2:$W$7159,"&lt;=3"),2),"")</f>
        <v>81.72</v>
      </c>
      <c r="F884" s="27" cm="1">
        <f t="array" ref="F884">IFERROR(SUMPRODUCT(('OWNERSHIP 1%'!$B$2:$B$10000=$A884)*('OWNERSHIP 1%'!$U$2:$U$10000=1)*('OWNERSHIP 1%'!$V$2:$V$10000&gt;=1)),0)</f>
        <v>4</v>
      </c>
      <c r="G884" s="27">
        <f t="shared" si="41"/>
        <v>72</v>
      </c>
      <c r="H884" s="27" t="str">
        <f t="shared" si="42"/>
        <v>Mayoritas</v>
      </c>
      <c r="I884" s="27" t="str">
        <f t="shared" si="43"/>
        <v>Tinggi</v>
      </c>
    </row>
    <row r="885" spans="1:9" x14ac:dyDescent="0.25">
      <c r="A885" s="27" t="str">
        <f>" "&amp;'TICKER LIST'!B885</f>
        <v xml:space="preserve"> KEJU</v>
      </c>
      <c r="B885" s="27">
        <f>IFERROR(ROUND(MAX(0,MIN(100,100-SUMIFS('OWNERSHIP 1%'!$V$2:$V$10000,'OWNERSHIP 1%'!$B$2:$B$10000,$A885,'OWNERSHIP 1%'!$U$2:$U$10000,1))),2),"")</f>
        <v>6.43</v>
      </c>
      <c r="C885" s="27" cm="1">
        <f t="array" ref="C885">IFERROR(ROUND(SUMPRODUCT(('OWNERSHIP 1%'!$B$2:$B$10000=$A885)*('OWNERSHIP 1%'!$U$2:$U$10000=1)*('OWNERSHIP 1%'!$V$2:$V$10000)^2),0),"")</f>
        <v>4843</v>
      </c>
      <c r="D885" s="27">
        <f>IFERROR(ROUND(_xlfn.SINGLE(_xlfn.MAXIFS('OWNERSHIP 1%'!$V$2:$V$10000,'OWNERSHIP 1%'!$B$2:$B$10000,$A885,'OWNERSHIP 1%'!$U$2:$U$10000,1)),2),"")</f>
        <v>65.72</v>
      </c>
      <c r="E885" s="27">
        <f>IFERROR(ROUND(SUMIFS('OWNERSHIP 1%'!$V$2:$V$7159,'OWNERSHIP 1%'!$B$2:$B$7159,$A885,'OWNERSHIP 1%'!$U$2:$U$7159,1,'OWNERSHIP 1%'!$W$2:$W$7159,"&lt;=3"),2),"")</f>
        <v>92.22</v>
      </c>
      <c r="F885" s="27" cm="1">
        <f t="array" ref="F885">IFERROR(SUMPRODUCT(('OWNERSHIP 1%'!$B$2:$B$10000=$A885)*('OWNERSHIP 1%'!$U$2:$U$10000=1)*('OWNERSHIP 1%'!$V$2:$V$10000&gt;=1)),0)</f>
        <v>4</v>
      </c>
      <c r="G885" s="27">
        <f t="shared" si="41"/>
        <v>71</v>
      </c>
      <c r="H885" s="27" t="str">
        <f t="shared" si="42"/>
        <v>Mayoritas</v>
      </c>
      <c r="I885" s="27" t="str">
        <f t="shared" si="43"/>
        <v>Tinggi</v>
      </c>
    </row>
    <row r="886" spans="1:9" x14ac:dyDescent="0.25">
      <c r="A886" s="27" t="str">
        <f>" "&amp;'TICKER LIST'!B886</f>
        <v xml:space="preserve"> PSGO</v>
      </c>
      <c r="B886" s="27">
        <f>IFERROR(ROUND(MAX(0,MIN(100,100-SUMIFS('OWNERSHIP 1%'!$V$2:$V$10000,'OWNERSHIP 1%'!$B$2:$B$10000,$A886,'OWNERSHIP 1%'!$U$2:$U$10000,1))),2),"")</f>
        <v>5.15</v>
      </c>
      <c r="C886" s="27" cm="1">
        <f t="array" ref="C886">IFERROR(ROUND(SUMPRODUCT(('OWNERSHIP 1%'!$B$2:$B$10000=$A886)*('OWNERSHIP 1%'!$U$2:$U$10000=1)*('OWNERSHIP 1%'!$V$2:$V$10000)^2),0),"")</f>
        <v>3201</v>
      </c>
      <c r="D886" s="27">
        <f>IFERROR(ROUND(_xlfn.SINGLE(_xlfn.MAXIFS('OWNERSHIP 1%'!$V$2:$V$10000,'OWNERSHIP 1%'!$B$2:$B$10000,$A886,'OWNERSHIP 1%'!$U$2:$U$10000,1)),2),"")</f>
        <v>43.38</v>
      </c>
      <c r="E886" s="27">
        <f>IFERROR(ROUND(SUMIFS('OWNERSHIP 1%'!$V$2:$V$7159,'OWNERSHIP 1%'!$B$2:$B$7159,$A886,'OWNERSHIP 1%'!$U$2:$U$7159,1,'OWNERSHIP 1%'!$W$2:$W$7159,"&lt;=3"),2),"")</f>
        <v>86.88</v>
      </c>
      <c r="F886" s="27" cm="1">
        <f t="array" ref="F886">IFERROR(SUMPRODUCT(('OWNERSHIP 1%'!$B$2:$B$10000=$A886)*('OWNERSHIP 1%'!$U$2:$U$10000=1)*('OWNERSHIP 1%'!$V$2:$V$10000&gt;=1)),0)</f>
        <v>6</v>
      </c>
      <c r="G886" s="27">
        <f t="shared" si="41"/>
        <v>60</v>
      </c>
      <c r="H886" s="27" t="str">
        <f t="shared" si="42"/>
        <v>Terkonsentrasi</v>
      </c>
      <c r="I886" s="27" t="str">
        <f t="shared" si="43"/>
        <v>Tinggi</v>
      </c>
    </row>
    <row r="887" spans="1:9" x14ac:dyDescent="0.25">
      <c r="A887" s="27" t="str">
        <f>" "&amp;'TICKER LIST'!B887</f>
        <v xml:space="preserve"> AGAR</v>
      </c>
      <c r="B887" s="27">
        <f>IFERROR(ROUND(MAX(0,MIN(100,100-SUMIFS('OWNERSHIP 1%'!$V$2:$V$10000,'OWNERSHIP 1%'!$B$2:$B$10000,$A887,'OWNERSHIP 1%'!$U$2:$U$10000,1))),2),"")</f>
        <v>1.28</v>
      </c>
      <c r="C887" s="27" cm="1">
        <f t="array" ref="C887">IFERROR(ROUND(SUMPRODUCT(('OWNERSHIP 1%'!$B$2:$B$10000=$A887)*('OWNERSHIP 1%'!$U$2:$U$10000=1)*('OWNERSHIP 1%'!$V$2:$V$10000)^2),0),"")</f>
        <v>3019</v>
      </c>
      <c r="D887" s="27">
        <f>IFERROR(ROUND(_xlfn.SINGLE(_xlfn.MAXIFS('OWNERSHIP 1%'!$V$2:$V$10000,'OWNERSHIP 1%'!$B$2:$B$10000,$A887,'OWNERSHIP 1%'!$U$2:$U$10000,1)),2),"")</f>
        <v>45</v>
      </c>
      <c r="E887" s="27">
        <f>IFERROR(ROUND(SUMIFS('OWNERSHIP 1%'!$V$2:$V$7159,'OWNERSHIP 1%'!$B$2:$B$7159,$A887,'OWNERSHIP 1%'!$U$2:$U$7159,1,'OWNERSHIP 1%'!$W$2:$W$7159,"&lt;=3"),2),"")</f>
        <v>79.290000000000006</v>
      </c>
      <c r="F887" s="27" cm="1">
        <f t="array" ref="F887">IFERROR(SUMPRODUCT(('OWNERSHIP 1%'!$B$2:$B$10000=$A887)*('OWNERSHIP 1%'!$U$2:$U$10000=1)*('OWNERSHIP 1%'!$V$2:$V$10000&gt;=1)),0)</f>
        <v>8</v>
      </c>
      <c r="G887" s="27">
        <f t="shared" si="41"/>
        <v>54</v>
      </c>
      <c r="H887" s="27" t="str">
        <f t="shared" si="42"/>
        <v>Terkonsentrasi</v>
      </c>
      <c r="I887" s="27" t="str">
        <f t="shared" si="43"/>
        <v>Sedang</v>
      </c>
    </row>
    <row r="888" spans="1:9" x14ac:dyDescent="0.25">
      <c r="A888" s="27" t="str">
        <f>" "&amp;'TICKER LIST'!B888</f>
        <v xml:space="preserve"> IFSH</v>
      </c>
      <c r="B888" s="27">
        <f>IFERROR(ROUND(MAX(0,MIN(100,100-SUMIFS('OWNERSHIP 1%'!$V$2:$V$10000,'OWNERSHIP 1%'!$B$2:$B$10000,$A888,'OWNERSHIP 1%'!$U$2:$U$10000,1))),2),"")</f>
        <v>0.85</v>
      </c>
      <c r="C888" s="27" cm="1">
        <f t="array" ref="C888">IFERROR(ROUND(SUMPRODUCT(('OWNERSHIP 1%'!$B$2:$B$10000=$A888)*('OWNERSHIP 1%'!$U$2:$U$10000=1)*('OWNERSHIP 1%'!$V$2:$V$10000)^2),0),"")</f>
        <v>3338</v>
      </c>
      <c r="D888" s="27">
        <f>IFERROR(ROUND(_xlfn.SINGLE(_xlfn.MAXIFS('OWNERSHIP 1%'!$V$2:$V$10000,'OWNERSHIP 1%'!$B$2:$B$10000,$A888,'OWNERSHIP 1%'!$U$2:$U$10000,1)),2),"")</f>
        <v>40.799999999999997</v>
      </c>
      <c r="E888" s="27">
        <f>IFERROR(ROUND(SUMIFS('OWNERSHIP 1%'!$V$2:$V$7159,'OWNERSHIP 1%'!$B$2:$B$7159,$A888,'OWNERSHIP 1%'!$U$2:$U$7159,1,'OWNERSHIP 1%'!$W$2:$W$7159,"&lt;=3"),2),"")</f>
        <v>89.49</v>
      </c>
      <c r="F888" s="27" cm="1">
        <f t="array" ref="F888">IFERROR(SUMPRODUCT(('OWNERSHIP 1%'!$B$2:$B$10000=$A888)*('OWNERSHIP 1%'!$U$2:$U$10000=1)*('OWNERSHIP 1%'!$V$2:$V$10000&gt;=1)),0)</f>
        <v>5</v>
      </c>
      <c r="G888" s="27">
        <f t="shared" si="41"/>
        <v>62</v>
      </c>
      <c r="H888" s="27" t="str">
        <f t="shared" si="42"/>
        <v>Terkonsentrasi</v>
      </c>
      <c r="I888" s="27" t="str">
        <f t="shared" si="43"/>
        <v>Tinggi</v>
      </c>
    </row>
    <row r="889" spans="1:9" x14ac:dyDescent="0.25">
      <c r="A889" s="27" t="str">
        <f>" "&amp;'TICKER LIST'!B889</f>
        <v xml:space="preserve"> REAL</v>
      </c>
      <c r="B889" s="27">
        <f>IFERROR(ROUND(MAX(0,MIN(100,100-SUMIFS('OWNERSHIP 1%'!$V$2:$V$10000,'OWNERSHIP 1%'!$B$2:$B$10000,$A889,'OWNERSHIP 1%'!$U$2:$U$10000,1))),2),"")</f>
        <v>38.6</v>
      </c>
      <c r="C889" s="27" cm="1">
        <f t="array" ref="C889">IFERROR(ROUND(SUMPRODUCT(('OWNERSHIP 1%'!$B$2:$B$10000=$A889)*('OWNERSHIP 1%'!$U$2:$U$10000=1)*('OWNERSHIP 1%'!$V$2:$V$10000)^2),0),"")</f>
        <v>2398</v>
      </c>
      <c r="D889" s="27">
        <f>IFERROR(ROUND(_xlfn.SINGLE(_xlfn.MAXIFS('OWNERSHIP 1%'!$V$2:$V$10000,'OWNERSHIP 1%'!$B$2:$B$10000,$A889,'OWNERSHIP 1%'!$U$2:$U$10000,1)),2),"")</f>
        <v>46.72</v>
      </c>
      <c r="E889" s="27">
        <f>IFERROR(ROUND(SUMIFS('OWNERSHIP 1%'!$V$2:$V$7159,'OWNERSHIP 1%'!$B$2:$B$7159,$A889,'OWNERSHIP 1%'!$U$2:$U$7159,1,'OWNERSHIP 1%'!$W$2:$W$7159,"&lt;=3"),2),"")</f>
        <v>61.4</v>
      </c>
      <c r="F889" s="27" cm="1">
        <f t="array" ref="F889">IFERROR(SUMPRODUCT(('OWNERSHIP 1%'!$B$2:$B$10000=$A889)*('OWNERSHIP 1%'!$U$2:$U$10000=1)*('OWNERSHIP 1%'!$V$2:$V$10000&gt;=1)),0)</f>
        <v>2</v>
      </c>
      <c r="G889" s="27">
        <f t="shared" si="41"/>
        <v>51</v>
      </c>
      <c r="H889" s="27" t="str">
        <f t="shared" si="42"/>
        <v>Oligopoli</v>
      </c>
      <c r="I889" s="27" t="str">
        <f t="shared" si="43"/>
        <v>Sedang</v>
      </c>
    </row>
    <row r="890" spans="1:9" x14ac:dyDescent="0.25">
      <c r="A890" s="27" t="str">
        <f>" "&amp;'TICKER LIST'!B890</f>
        <v xml:space="preserve"> IFII</v>
      </c>
      <c r="B890" s="27">
        <f>IFERROR(ROUND(MAX(0,MIN(100,100-SUMIFS('OWNERSHIP 1%'!$V$2:$V$10000,'OWNERSHIP 1%'!$B$2:$B$10000,$A890,'OWNERSHIP 1%'!$U$2:$U$10000,1))),2),"")</f>
        <v>0.62</v>
      </c>
      <c r="C890" s="27" cm="1">
        <f t="array" ref="C890">IFERROR(ROUND(SUMPRODUCT(('OWNERSHIP 1%'!$B$2:$B$10000=$A890)*('OWNERSHIP 1%'!$U$2:$U$10000=1)*('OWNERSHIP 1%'!$V$2:$V$10000)^2),0),"")</f>
        <v>3327</v>
      </c>
      <c r="D890" s="27">
        <f>IFERROR(ROUND(_xlfn.SINGLE(_xlfn.MAXIFS('OWNERSHIP 1%'!$V$2:$V$10000,'OWNERSHIP 1%'!$B$2:$B$10000,$A890,'OWNERSHIP 1%'!$U$2:$U$10000,1)),2),"")</f>
        <v>51</v>
      </c>
      <c r="E890" s="27">
        <f>IFERROR(ROUND(SUMIFS('OWNERSHIP 1%'!$V$2:$V$7159,'OWNERSHIP 1%'!$B$2:$B$7159,$A890,'OWNERSHIP 1%'!$U$2:$U$7159,1,'OWNERSHIP 1%'!$W$2:$W$7159,"&lt;=3"),2),"")</f>
        <v>81.98</v>
      </c>
      <c r="F890" s="27" cm="1">
        <f t="array" ref="F890">IFERROR(SUMPRODUCT(('OWNERSHIP 1%'!$B$2:$B$10000=$A890)*('OWNERSHIP 1%'!$U$2:$U$10000=1)*('OWNERSHIP 1%'!$V$2:$V$10000&gt;=1)),0)</f>
        <v>8</v>
      </c>
      <c r="G890" s="27">
        <f t="shared" si="41"/>
        <v>56</v>
      </c>
      <c r="H890" s="27" t="str">
        <f t="shared" si="42"/>
        <v>Mayoritas</v>
      </c>
      <c r="I890" s="27" t="str">
        <f t="shared" si="43"/>
        <v>Tinggi</v>
      </c>
    </row>
    <row r="891" spans="1:9" x14ac:dyDescent="0.25">
      <c r="A891" s="27" t="str">
        <f>" "&amp;'TICKER LIST'!B891</f>
        <v xml:space="preserve"> PMJS</v>
      </c>
      <c r="B891" s="27">
        <f>IFERROR(ROUND(MAX(0,MIN(100,100-SUMIFS('OWNERSHIP 1%'!$V$2:$V$10000,'OWNERSHIP 1%'!$B$2:$B$10000,$A891,'OWNERSHIP 1%'!$U$2:$U$10000,1))),2),"")</f>
        <v>1.1499999999999999</v>
      </c>
      <c r="C891" s="27" cm="1">
        <f t="array" ref="C891">IFERROR(ROUND(SUMPRODUCT(('OWNERSHIP 1%'!$B$2:$B$10000=$A891)*('OWNERSHIP 1%'!$U$2:$U$10000=1)*('OWNERSHIP 1%'!$V$2:$V$10000)^2),0),"")</f>
        <v>3742</v>
      </c>
      <c r="D891" s="27">
        <f>IFERROR(ROUND(_xlfn.SINGLE(_xlfn.MAXIFS('OWNERSHIP 1%'!$V$2:$V$10000,'OWNERSHIP 1%'!$B$2:$B$10000,$A891,'OWNERSHIP 1%'!$U$2:$U$10000,1)),2),"")</f>
        <v>50.24</v>
      </c>
      <c r="E891" s="27">
        <f>IFERROR(ROUND(SUMIFS('OWNERSHIP 1%'!$V$2:$V$7159,'OWNERSHIP 1%'!$B$2:$B$7159,$A891,'OWNERSHIP 1%'!$U$2:$U$7159,1,'OWNERSHIP 1%'!$W$2:$W$7159,"&lt;=3"),2),"")</f>
        <v>91.04</v>
      </c>
      <c r="F891" s="27" cm="1">
        <f t="array" ref="F891">IFERROR(SUMPRODUCT(('OWNERSHIP 1%'!$B$2:$B$10000=$A891)*('OWNERSHIP 1%'!$U$2:$U$10000=1)*('OWNERSHIP 1%'!$V$2:$V$10000&gt;=1)),0)</f>
        <v>7</v>
      </c>
      <c r="G891" s="27">
        <f t="shared" si="41"/>
        <v>62</v>
      </c>
      <c r="H891" s="27" t="str">
        <f t="shared" si="42"/>
        <v>Mayoritas</v>
      </c>
      <c r="I891" s="27" t="str">
        <f t="shared" si="43"/>
        <v>Tinggi</v>
      </c>
    </row>
    <row r="892" spans="1:9" x14ac:dyDescent="0.25">
      <c r="A892" s="27" t="str">
        <f>" "&amp;'TICKER LIST'!B892</f>
        <v xml:space="preserve"> UCID</v>
      </c>
      <c r="B892" s="27">
        <f>IFERROR(ROUND(MAX(0,MIN(100,100-SUMIFS('OWNERSHIP 1%'!$V$2:$V$10000,'OWNERSHIP 1%'!$B$2:$B$10000,$A892,'OWNERSHIP 1%'!$U$2:$U$10000,1))),2),"")</f>
        <v>10.41</v>
      </c>
      <c r="C892" s="27" cm="1">
        <f t="array" ref="C892">IFERROR(ROUND(SUMPRODUCT(('OWNERSHIP 1%'!$B$2:$B$10000=$A892)*('OWNERSHIP 1%'!$U$2:$U$10000=1)*('OWNERSHIP 1%'!$V$2:$V$10000)^2),0),"")</f>
        <v>3959</v>
      </c>
      <c r="D892" s="27">
        <f>IFERROR(ROUND(_xlfn.SINGLE(_xlfn.MAXIFS('OWNERSHIP 1%'!$V$2:$V$10000,'OWNERSHIP 1%'!$B$2:$B$10000,$A892,'OWNERSHIP 1%'!$U$2:$U$10000,1)),2),"")</f>
        <v>59.2</v>
      </c>
      <c r="E892" s="27">
        <f>IFERROR(ROUND(SUMIFS('OWNERSHIP 1%'!$V$2:$V$7159,'OWNERSHIP 1%'!$B$2:$B$7159,$A892,'OWNERSHIP 1%'!$U$2:$U$7159,1,'OWNERSHIP 1%'!$W$2:$W$7159,"&lt;=3"),2),"")</f>
        <v>83.59</v>
      </c>
      <c r="F892" s="27" cm="1">
        <f t="array" ref="F892">IFERROR(SUMPRODUCT(('OWNERSHIP 1%'!$B$2:$B$10000=$A892)*('OWNERSHIP 1%'!$U$2:$U$10000=1)*('OWNERSHIP 1%'!$V$2:$V$10000&gt;=1)),0)</f>
        <v>7</v>
      </c>
      <c r="G892" s="27">
        <f t="shared" si="41"/>
        <v>61</v>
      </c>
      <c r="H892" s="27" t="str">
        <f t="shared" si="42"/>
        <v>Mayoritas</v>
      </c>
      <c r="I892" s="27" t="str">
        <f t="shared" si="43"/>
        <v>Tinggi</v>
      </c>
    </row>
    <row r="893" spans="1:9" x14ac:dyDescent="0.25">
      <c r="A893" s="27" t="str">
        <f>" "&amp;'TICKER LIST'!B893</f>
        <v xml:space="preserve"> GLVA</v>
      </c>
      <c r="B893" s="27">
        <f>IFERROR(ROUND(MAX(0,MIN(100,100-SUMIFS('OWNERSHIP 1%'!$V$2:$V$10000,'OWNERSHIP 1%'!$B$2:$B$10000,$A893,'OWNERSHIP 1%'!$U$2:$U$10000,1))),2),"")</f>
        <v>2.4500000000000002</v>
      </c>
      <c r="C893" s="27" cm="1">
        <f t="array" ref="C893">IFERROR(ROUND(SUMPRODUCT(('OWNERSHIP 1%'!$B$2:$B$10000=$A893)*('OWNERSHIP 1%'!$U$2:$U$10000=1)*('OWNERSHIP 1%'!$V$2:$V$10000)^2),0),"")</f>
        <v>3428</v>
      </c>
      <c r="D893" s="27">
        <f>IFERROR(ROUND(_xlfn.SINGLE(_xlfn.MAXIFS('OWNERSHIP 1%'!$V$2:$V$10000,'OWNERSHIP 1%'!$B$2:$B$10000,$A893,'OWNERSHIP 1%'!$U$2:$U$10000,1)),2),"")</f>
        <v>57.32</v>
      </c>
      <c r="E893" s="27">
        <f>IFERROR(ROUND(SUMIFS('OWNERSHIP 1%'!$V$2:$V$7159,'OWNERSHIP 1%'!$B$2:$B$7159,$A893,'OWNERSHIP 1%'!$U$2:$U$7159,1,'OWNERSHIP 1%'!$W$2:$W$7159,"&lt;=3"),2),"")</f>
        <v>66.89</v>
      </c>
      <c r="F893" s="27" cm="1">
        <f t="array" ref="F893">IFERROR(SUMPRODUCT(('OWNERSHIP 1%'!$B$2:$B$10000=$A893)*('OWNERSHIP 1%'!$U$2:$U$10000=1)*('OWNERSHIP 1%'!$V$2:$V$10000&gt;=1)),0)</f>
        <v>14</v>
      </c>
      <c r="G893" s="27">
        <f t="shared" si="41"/>
        <v>45</v>
      </c>
      <c r="H893" s="27" t="str">
        <f t="shared" si="42"/>
        <v>Mayoritas</v>
      </c>
      <c r="I893" s="27" t="str">
        <f t="shared" si="43"/>
        <v>Sedang</v>
      </c>
    </row>
    <row r="894" spans="1:9" x14ac:dyDescent="0.25">
      <c r="A894" s="27" t="str">
        <f>" "&amp;'TICKER LIST'!B894</f>
        <v xml:space="preserve"> PGJO</v>
      </c>
      <c r="B894" s="27">
        <f>IFERROR(ROUND(MAX(0,MIN(100,100-SUMIFS('OWNERSHIP 1%'!$V$2:$V$10000,'OWNERSHIP 1%'!$B$2:$B$10000,$A894,'OWNERSHIP 1%'!$U$2:$U$10000,1))),2),"")</f>
        <v>11.22</v>
      </c>
      <c r="C894" s="27" cm="1">
        <f t="array" ref="C894">IFERROR(ROUND(SUMPRODUCT(('OWNERSHIP 1%'!$B$2:$B$10000=$A894)*('OWNERSHIP 1%'!$U$2:$U$10000=1)*('OWNERSHIP 1%'!$V$2:$V$10000)^2),0),"")</f>
        <v>6796</v>
      </c>
      <c r="D894" s="27">
        <f>IFERROR(ROUND(_xlfn.SINGLE(_xlfn.MAXIFS('OWNERSHIP 1%'!$V$2:$V$10000,'OWNERSHIP 1%'!$B$2:$B$10000,$A894,'OWNERSHIP 1%'!$U$2:$U$10000,1)),2),"")</f>
        <v>82.3</v>
      </c>
      <c r="E894" s="27">
        <f>IFERROR(ROUND(SUMIFS('OWNERSHIP 1%'!$V$2:$V$7159,'OWNERSHIP 1%'!$B$2:$B$7159,$A894,'OWNERSHIP 1%'!$U$2:$U$7159,1,'OWNERSHIP 1%'!$W$2:$W$7159,"&lt;=3"),2),"")</f>
        <v>88.78</v>
      </c>
      <c r="F894" s="27" cm="1">
        <f t="array" ref="F894">IFERROR(SUMPRODUCT(('OWNERSHIP 1%'!$B$2:$B$10000=$A894)*('OWNERSHIP 1%'!$U$2:$U$10000=1)*('OWNERSHIP 1%'!$V$2:$V$10000&gt;=1)),0)</f>
        <v>3</v>
      </c>
      <c r="G894" s="27">
        <f t="shared" si="41"/>
        <v>80</v>
      </c>
      <c r="H894" s="27" t="str">
        <f t="shared" si="42"/>
        <v>Mayoritas</v>
      </c>
      <c r="I894" s="27" t="str">
        <f t="shared" si="43"/>
        <v>Tinggi</v>
      </c>
    </row>
    <row r="895" spans="1:9" x14ac:dyDescent="0.25">
      <c r="A895" s="27" t="str">
        <f>" "&amp;'TICKER LIST'!B895</f>
        <v xml:space="preserve"> AMAR</v>
      </c>
      <c r="B895" s="27">
        <f>IFERROR(ROUND(MAX(0,MIN(100,100-SUMIFS('OWNERSHIP 1%'!$V$2:$V$10000,'OWNERSHIP 1%'!$B$2:$B$10000,$A895,'OWNERSHIP 1%'!$U$2:$U$10000,1))),2),"")</f>
        <v>3.68</v>
      </c>
      <c r="C895" s="27" cm="1">
        <f t="array" ref="C895">IFERROR(ROUND(SUMPRODUCT(('OWNERSHIP 1%'!$B$2:$B$10000=$A895)*('OWNERSHIP 1%'!$U$2:$U$10000=1)*('OWNERSHIP 1%'!$V$2:$V$10000)^2),0),"")</f>
        <v>5777</v>
      </c>
      <c r="D895" s="27">
        <f>IFERROR(ROUND(_xlfn.SINGLE(_xlfn.MAXIFS('OWNERSHIP 1%'!$V$2:$V$10000,'OWNERSHIP 1%'!$B$2:$B$10000,$A895,'OWNERSHIP 1%'!$U$2:$U$10000,1)),2),"")</f>
        <v>75.25</v>
      </c>
      <c r="E895" s="27">
        <f>IFERROR(ROUND(SUMIFS('OWNERSHIP 1%'!$V$2:$V$7159,'OWNERSHIP 1%'!$B$2:$B$7159,$A895,'OWNERSHIP 1%'!$U$2:$U$7159,1,'OWNERSHIP 1%'!$W$2:$W$7159,"&lt;=3"),2),"")</f>
        <v>87.69</v>
      </c>
      <c r="F895" s="27" cm="1">
        <f t="array" ref="F895">IFERROR(SUMPRODUCT(('OWNERSHIP 1%'!$B$2:$B$10000=$A895)*('OWNERSHIP 1%'!$U$2:$U$10000=1)*('OWNERSHIP 1%'!$V$2:$V$10000&gt;=1)),0)</f>
        <v>6</v>
      </c>
      <c r="G895" s="27">
        <f t="shared" si="41"/>
        <v>71</v>
      </c>
      <c r="H895" s="27" t="str">
        <f t="shared" si="42"/>
        <v>Mayoritas</v>
      </c>
      <c r="I895" s="27" t="str">
        <f t="shared" si="43"/>
        <v>Tinggi</v>
      </c>
    </row>
    <row r="896" spans="1:9" x14ac:dyDescent="0.25">
      <c r="A896" s="27" t="str">
        <f>" "&amp;'TICKER LIST'!B896</f>
        <v xml:space="preserve"> CSRA</v>
      </c>
      <c r="B896" s="27">
        <f>IFERROR(ROUND(MAX(0,MIN(100,100-SUMIFS('OWNERSHIP 1%'!$V$2:$V$10000,'OWNERSHIP 1%'!$B$2:$B$10000,$A896,'OWNERSHIP 1%'!$U$2:$U$10000,1))),2),"")</f>
        <v>6.77</v>
      </c>
      <c r="C896" s="27" cm="1">
        <f t="array" ref="C896">IFERROR(ROUND(SUMPRODUCT(('OWNERSHIP 1%'!$B$2:$B$10000=$A896)*('OWNERSHIP 1%'!$U$2:$U$10000=1)*('OWNERSHIP 1%'!$V$2:$V$10000)^2),0),"")</f>
        <v>2956</v>
      </c>
      <c r="D896" s="27">
        <f>IFERROR(ROUND(_xlfn.SINGLE(_xlfn.MAXIFS('OWNERSHIP 1%'!$V$2:$V$10000,'OWNERSHIP 1%'!$B$2:$B$10000,$A896,'OWNERSHIP 1%'!$U$2:$U$10000,1)),2),"")</f>
        <v>38</v>
      </c>
      <c r="E896" s="27">
        <f>IFERROR(ROUND(SUMIFS('OWNERSHIP 1%'!$V$2:$V$7159,'OWNERSHIP 1%'!$B$2:$B$7159,$A896,'OWNERSHIP 1%'!$U$2:$U$7159,1,'OWNERSHIP 1%'!$W$2:$W$7159,"&lt;=3"),2),"")</f>
        <v>80.88</v>
      </c>
      <c r="F896" s="27" cm="1">
        <f t="array" ref="F896">IFERROR(SUMPRODUCT(('OWNERSHIP 1%'!$B$2:$B$10000=$A896)*('OWNERSHIP 1%'!$U$2:$U$10000=1)*('OWNERSHIP 1%'!$V$2:$V$10000&gt;=1)),0)</f>
        <v>7</v>
      </c>
      <c r="G896" s="27">
        <f t="shared" si="41"/>
        <v>55</v>
      </c>
      <c r="H896" s="27" t="str">
        <f t="shared" si="42"/>
        <v>Terkonsentrasi</v>
      </c>
      <c r="I896" s="27" t="str">
        <f t="shared" si="43"/>
        <v>Sedang</v>
      </c>
    </row>
    <row r="897" spans="1:9" x14ac:dyDescent="0.25">
      <c r="A897" s="27" t="str">
        <f>" "&amp;'TICKER LIST'!B897</f>
        <v xml:space="preserve"> INDO</v>
      </c>
      <c r="B897" s="27">
        <f>IFERROR(ROUND(MAX(0,MIN(100,100-SUMIFS('OWNERSHIP 1%'!$V$2:$V$10000,'OWNERSHIP 1%'!$B$2:$B$10000,$A897,'OWNERSHIP 1%'!$U$2:$U$10000,1))),2),"")</f>
        <v>6.39</v>
      </c>
      <c r="C897" s="27" cm="1">
        <f t="array" ref="C897">IFERROR(ROUND(SUMPRODUCT(('OWNERSHIP 1%'!$B$2:$B$10000=$A897)*('OWNERSHIP 1%'!$U$2:$U$10000=1)*('OWNERSHIP 1%'!$V$2:$V$10000)^2),0),"")</f>
        <v>1827</v>
      </c>
      <c r="D897" s="27">
        <f>IFERROR(ROUND(_xlfn.SINGLE(_xlfn.MAXIFS('OWNERSHIP 1%'!$V$2:$V$10000,'OWNERSHIP 1%'!$B$2:$B$10000,$A897,'OWNERSHIP 1%'!$U$2:$U$10000,1)),2),"")</f>
        <v>32.21</v>
      </c>
      <c r="E897" s="27">
        <f>IFERROR(ROUND(SUMIFS('OWNERSHIP 1%'!$V$2:$V$7159,'OWNERSHIP 1%'!$B$2:$B$7159,$A897,'OWNERSHIP 1%'!$U$2:$U$7159,1,'OWNERSHIP 1%'!$W$2:$W$7159,"&lt;=3"),2),"")</f>
        <v>62.11</v>
      </c>
      <c r="F897" s="27" cm="1">
        <f t="array" ref="F897">IFERROR(SUMPRODUCT(('OWNERSHIP 1%'!$B$2:$B$10000=$A897)*('OWNERSHIP 1%'!$U$2:$U$10000=1)*('OWNERSHIP 1%'!$V$2:$V$10000&gt;=1)),0)</f>
        <v>8</v>
      </c>
      <c r="G897" s="27">
        <f t="shared" si="41"/>
        <v>43</v>
      </c>
      <c r="H897" s="27" t="str">
        <f t="shared" si="42"/>
        <v>Oligopoli</v>
      </c>
      <c r="I897" s="27" t="str">
        <f t="shared" si="43"/>
        <v>Sedang</v>
      </c>
    </row>
    <row r="898" spans="1:9" x14ac:dyDescent="0.25">
      <c r="A898" s="27" t="str">
        <f>" "&amp;'TICKER LIST'!B898</f>
        <v xml:space="preserve"> AMOR</v>
      </c>
      <c r="B898" s="27">
        <f>IFERROR(ROUND(MAX(0,MIN(100,100-SUMIFS('OWNERSHIP 1%'!$V$2:$V$10000,'OWNERSHIP 1%'!$B$2:$B$10000,$A898,'OWNERSHIP 1%'!$U$2:$U$10000,1))),2),"")</f>
        <v>8.19</v>
      </c>
      <c r="C898" s="27" cm="1">
        <f t="array" ref="C898">IFERROR(ROUND(SUMPRODUCT(('OWNERSHIP 1%'!$B$2:$B$10000=$A898)*('OWNERSHIP 1%'!$U$2:$U$10000=1)*('OWNERSHIP 1%'!$V$2:$V$10000)^2),0),"")</f>
        <v>3878</v>
      </c>
      <c r="D898" s="27">
        <f>IFERROR(ROUND(_xlfn.SINGLE(_xlfn.MAXIFS('OWNERSHIP 1%'!$V$2:$V$10000,'OWNERSHIP 1%'!$B$2:$B$10000,$A898,'OWNERSHIP 1%'!$U$2:$U$10000,1)),2),"")</f>
        <v>60.04</v>
      </c>
      <c r="E898" s="27">
        <f>IFERROR(ROUND(SUMIFS('OWNERSHIP 1%'!$V$2:$V$7159,'OWNERSHIP 1%'!$B$2:$B$7159,$A898,'OWNERSHIP 1%'!$U$2:$U$7159,1,'OWNERSHIP 1%'!$W$2:$W$7159,"&lt;=3"),2),"")</f>
        <v>79.39</v>
      </c>
      <c r="F898" s="27" cm="1">
        <f t="array" ref="F898">IFERROR(SUMPRODUCT(('OWNERSHIP 1%'!$B$2:$B$10000=$A898)*('OWNERSHIP 1%'!$U$2:$U$10000=1)*('OWNERSHIP 1%'!$V$2:$V$10000&gt;=1)),0)</f>
        <v>6</v>
      </c>
      <c r="G898" s="27">
        <f t="shared" si="41"/>
        <v>60</v>
      </c>
      <c r="H898" s="27" t="str">
        <f t="shared" si="42"/>
        <v>Mayoritas</v>
      </c>
      <c r="I898" s="27" t="str">
        <f t="shared" si="43"/>
        <v>Tinggi</v>
      </c>
    </row>
    <row r="899" spans="1:9" x14ac:dyDescent="0.25">
      <c r="A899" s="27" t="str">
        <f>" "&amp;'TICKER LIST'!B899</f>
        <v xml:space="preserve"> TRIN</v>
      </c>
      <c r="B899" s="27">
        <f>IFERROR(ROUND(MAX(0,MIN(100,100-SUMIFS('OWNERSHIP 1%'!$V$2:$V$10000,'OWNERSHIP 1%'!$B$2:$B$10000,$A899,'OWNERSHIP 1%'!$U$2:$U$10000,1))),2),"")</f>
        <v>20.190000000000001</v>
      </c>
      <c r="C899" s="27" cm="1">
        <f t="array" ref="C899">IFERROR(ROUND(SUMPRODUCT(('OWNERSHIP 1%'!$B$2:$B$10000=$A899)*('OWNERSHIP 1%'!$U$2:$U$10000=1)*('OWNERSHIP 1%'!$V$2:$V$10000)^2),0),"")</f>
        <v>2076</v>
      </c>
      <c r="D899" s="27">
        <f>IFERROR(ROUND(_xlfn.SINGLE(_xlfn.MAXIFS('OWNERSHIP 1%'!$V$2:$V$10000,'OWNERSHIP 1%'!$B$2:$B$10000,$A899,'OWNERSHIP 1%'!$U$2:$U$10000,1)),2),"")</f>
        <v>35.78</v>
      </c>
      <c r="E899" s="27">
        <f>IFERROR(ROUND(SUMIFS('OWNERSHIP 1%'!$V$2:$V$7159,'OWNERSHIP 1%'!$B$2:$B$7159,$A899,'OWNERSHIP 1%'!$U$2:$U$7159,1,'OWNERSHIP 1%'!$W$2:$W$7159,"&lt;=3"),2),"")</f>
        <v>68.86</v>
      </c>
      <c r="F899" s="27" cm="1">
        <f t="array" ref="F899">IFERROR(SUMPRODUCT(('OWNERSHIP 1%'!$B$2:$B$10000=$A899)*('OWNERSHIP 1%'!$U$2:$U$10000=1)*('OWNERSHIP 1%'!$V$2:$V$10000&gt;=1)),0)</f>
        <v>11</v>
      </c>
      <c r="G899" s="27">
        <f t="shared" ref="G899:G962" si="44">IFERROR(ROUND(((C899/10000)*0.45+(E899/100)*0.35+IF(F899=0,0,MAX(0,MIN(1,(20-F899)/19)))*0.2)*100,0),"")</f>
        <v>43</v>
      </c>
      <c r="H899" s="27" t="str">
        <f t="shared" ref="H899:H962" si="45">IF(B899="","",IF(D899&gt;=50,"Mayoritas",IF(E899&gt;=70,"Terkonsentrasi",IF(E899&gt;=60,"Oligopoli",IF(E899&lt;=40,"Tersebar","Moderat")))))</f>
        <v>Oligopoli</v>
      </c>
      <c r="I899" s="27" t="str">
        <f t="shared" ref="I899:I962" si="46">IF(G899="","",IF(G899&lt;=25,"Rendah",IF(G899&lt;=55,"Sedang","Tinggi")))</f>
        <v>Sedang</v>
      </c>
    </row>
    <row r="900" spans="1:9" x14ac:dyDescent="0.25">
      <c r="A900" s="27" t="str">
        <f>" "&amp;'TICKER LIST'!B900</f>
        <v xml:space="preserve"> DMND</v>
      </c>
      <c r="B900" s="27">
        <f>IFERROR(ROUND(MAX(0,MIN(100,100-SUMIFS('OWNERSHIP 1%'!$V$2:$V$10000,'OWNERSHIP 1%'!$B$2:$B$10000,$A900,'OWNERSHIP 1%'!$U$2:$U$10000,1))),2),"")</f>
        <v>1.06</v>
      </c>
      <c r="C900" s="27" cm="1">
        <f t="array" ref="C900">IFERROR(ROUND(SUMPRODUCT(('OWNERSHIP 1%'!$B$2:$B$10000=$A900)*('OWNERSHIP 1%'!$U$2:$U$10000=1)*('OWNERSHIP 1%'!$V$2:$V$10000)^2),0),"")</f>
        <v>2195</v>
      </c>
      <c r="D900" s="27">
        <f>IFERROR(ROUND(_xlfn.SINGLE(_xlfn.MAXIFS('OWNERSHIP 1%'!$V$2:$V$10000,'OWNERSHIP 1%'!$B$2:$B$10000,$A900,'OWNERSHIP 1%'!$U$2:$U$10000,1)),2),"")</f>
        <v>34.93</v>
      </c>
      <c r="E900" s="27">
        <f>IFERROR(ROUND(SUMIFS('OWNERSHIP 1%'!$V$2:$V$7159,'OWNERSHIP 1%'!$B$2:$B$7159,$A900,'OWNERSHIP 1%'!$U$2:$U$7159,1,'OWNERSHIP 1%'!$W$2:$W$7159,"&lt;=3"),2),"")</f>
        <v>74.790000000000006</v>
      </c>
      <c r="F900" s="27" cm="1">
        <f t="array" ref="F900">IFERROR(SUMPRODUCT(('OWNERSHIP 1%'!$B$2:$B$10000=$A900)*('OWNERSHIP 1%'!$U$2:$U$10000=1)*('OWNERSHIP 1%'!$V$2:$V$10000&gt;=1)),0)</f>
        <v>7</v>
      </c>
      <c r="G900" s="27">
        <f t="shared" si="44"/>
        <v>50</v>
      </c>
      <c r="H900" s="27" t="str">
        <f t="shared" si="45"/>
        <v>Terkonsentrasi</v>
      </c>
      <c r="I900" s="27" t="str">
        <f t="shared" si="46"/>
        <v>Sedang</v>
      </c>
    </row>
    <row r="901" spans="1:9" x14ac:dyDescent="0.25">
      <c r="A901" s="27" t="str">
        <f>" "&amp;'TICKER LIST'!B901</f>
        <v xml:space="preserve"> PURA</v>
      </c>
      <c r="B901" s="27">
        <f>IFERROR(ROUND(MAX(0,MIN(100,100-SUMIFS('OWNERSHIP 1%'!$V$2:$V$10000,'OWNERSHIP 1%'!$B$2:$B$10000,$A901,'OWNERSHIP 1%'!$U$2:$U$10000,1))),2),"")</f>
        <v>37.549999999999997</v>
      </c>
      <c r="C901" s="27" cm="1">
        <f t="array" ref="C901">IFERROR(ROUND(SUMPRODUCT(('OWNERSHIP 1%'!$B$2:$B$10000=$A901)*('OWNERSHIP 1%'!$U$2:$U$10000=1)*('OWNERSHIP 1%'!$V$2:$V$10000)^2),0),"")</f>
        <v>534</v>
      </c>
      <c r="D901" s="27">
        <f>IFERROR(ROUND(_xlfn.SINGLE(_xlfn.MAXIFS('OWNERSHIP 1%'!$V$2:$V$10000,'OWNERSHIP 1%'!$B$2:$B$10000,$A901,'OWNERSHIP 1%'!$U$2:$U$10000,1)),2),"")</f>
        <v>15.28</v>
      </c>
      <c r="E901" s="27">
        <f>IFERROR(ROUND(SUMIFS('OWNERSHIP 1%'!$V$2:$V$7159,'OWNERSHIP 1%'!$B$2:$B$7159,$A901,'OWNERSHIP 1%'!$U$2:$U$7159,1,'OWNERSHIP 1%'!$W$2:$W$7159,"&lt;=3"),2),"")</f>
        <v>34.869999999999997</v>
      </c>
      <c r="F901" s="27" cm="1">
        <f t="array" ref="F901">IFERROR(SUMPRODUCT(('OWNERSHIP 1%'!$B$2:$B$10000=$A901)*('OWNERSHIP 1%'!$U$2:$U$10000=1)*('OWNERSHIP 1%'!$V$2:$V$10000&gt;=1)),0)</f>
        <v>15</v>
      </c>
      <c r="G901" s="27">
        <f t="shared" si="44"/>
        <v>20</v>
      </c>
      <c r="H901" s="27" t="str">
        <f t="shared" si="45"/>
        <v>Tersebar</v>
      </c>
      <c r="I901" s="27" t="str">
        <f t="shared" si="46"/>
        <v>Rendah</v>
      </c>
    </row>
    <row r="902" spans="1:9" x14ac:dyDescent="0.25">
      <c r="A902" s="27" t="str">
        <f>" "&amp;'TICKER LIST'!B902</f>
        <v xml:space="preserve"> PTPW</v>
      </c>
      <c r="B902" s="27">
        <f>IFERROR(ROUND(MAX(0,MIN(100,100-SUMIFS('OWNERSHIP 1%'!$V$2:$V$10000,'OWNERSHIP 1%'!$B$2:$B$10000,$A902,'OWNERSHIP 1%'!$U$2:$U$10000,1))),2),"")</f>
        <v>1.23</v>
      </c>
      <c r="C902" s="27" cm="1">
        <f t="array" ref="C902">IFERROR(ROUND(SUMPRODUCT(('OWNERSHIP 1%'!$B$2:$B$10000=$A902)*('OWNERSHIP 1%'!$U$2:$U$10000=1)*('OWNERSHIP 1%'!$V$2:$V$10000)^2),0),"")</f>
        <v>2259</v>
      </c>
      <c r="D902" s="27">
        <f>IFERROR(ROUND(_xlfn.SINGLE(_xlfn.MAXIFS('OWNERSHIP 1%'!$V$2:$V$10000,'OWNERSHIP 1%'!$B$2:$B$10000,$A902,'OWNERSHIP 1%'!$U$2:$U$10000,1)),2),"")</f>
        <v>36.200000000000003</v>
      </c>
      <c r="E902" s="27">
        <f>IFERROR(ROUND(SUMIFS('OWNERSHIP 1%'!$V$2:$V$7159,'OWNERSHIP 1%'!$B$2:$B$7159,$A902,'OWNERSHIP 1%'!$U$2:$U$7159,1,'OWNERSHIP 1%'!$W$2:$W$7159,"&lt;=3"),2),"")</f>
        <v>71.69</v>
      </c>
      <c r="F902" s="27" cm="1">
        <f t="array" ref="F902">IFERROR(SUMPRODUCT(('OWNERSHIP 1%'!$B$2:$B$10000=$A902)*('OWNERSHIP 1%'!$U$2:$U$10000=1)*('OWNERSHIP 1%'!$V$2:$V$10000&gt;=1)),0)</f>
        <v>7</v>
      </c>
      <c r="G902" s="27">
        <f t="shared" si="44"/>
        <v>49</v>
      </c>
      <c r="H902" s="27" t="str">
        <f t="shared" si="45"/>
        <v>Terkonsentrasi</v>
      </c>
      <c r="I902" s="27" t="str">
        <f t="shared" si="46"/>
        <v>Sedang</v>
      </c>
    </row>
    <row r="903" spans="1:9" x14ac:dyDescent="0.25">
      <c r="A903" s="27" t="str">
        <f>" "&amp;'TICKER LIST'!B903</f>
        <v xml:space="preserve"> TAMA</v>
      </c>
      <c r="B903" s="27">
        <f>IFERROR(ROUND(MAX(0,MIN(100,100-SUMIFS('OWNERSHIP 1%'!$V$2:$V$10000,'OWNERSHIP 1%'!$B$2:$B$10000,$A903,'OWNERSHIP 1%'!$U$2:$U$10000,1))),2),"")</f>
        <v>21.83</v>
      </c>
      <c r="C903" s="27" cm="1">
        <f t="array" ref="C903">IFERROR(ROUND(SUMPRODUCT(('OWNERSHIP 1%'!$B$2:$B$10000=$A903)*('OWNERSHIP 1%'!$U$2:$U$10000=1)*('OWNERSHIP 1%'!$V$2:$V$10000)^2),0),"")</f>
        <v>2778</v>
      </c>
      <c r="D903" s="27">
        <f>IFERROR(ROUND(_xlfn.SINGLE(_xlfn.MAXIFS('OWNERSHIP 1%'!$V$2:$V$10000,'OWNERSHIP 1%'!$B$2:$B$10000,$A903,'OWNERSHIP 1%'!$U$2:$U$10000,1)),2),"")</f>
        <v>50.33</v>
      </c>
      <c r="E903" s="27">
        <f>IFERROR(ROUND(SUMIFS('OWNERSHIP 1%'!$V$2:$V$7159,'OWNERSHIP 1%'!$B$2:$B$7159,$A903,'OWNERSHIP 1%'!$U$2:$U$7159,1,'OWNERSHIP 1%'!$W$2:$W$7159,"&lt;=3"),2),"")</f>
        <v>71.28</v>
      </c>
      <c r="F903" s="27" cm="1">
        <f t="array" ref="F903">IFERROR(SUMPRODUCT(('OWNERSHIP 1%'!$B$2:$B$10000=$A903)*('OWNERSHIP 1%'!$U$2:$U$10000=1)*('OWNERSHIP 1%'!$V$2:$V$10000&gt;=1)),0)</f>
        <v>6</v>
      </c>
      <c r="G903" s="27">
        <f t="shared" si="44"/>
        <v>52</v>
      </c>
      <c r="H903" s="27" t="str">
        <f t="shared" si="45"/>
        <v>Mayoritas</v>
      </c>
      <c r="I903" s="27" t="str">
        <f t="shared" si="46"/>
        <v>Sedang</v>
      </c>
    </row>
    <row r="904" spans="1:9" x14ac:dyDescent="0.25">
      <c r="A904" s="27" t="str">
        <f>" "&amp;'TICKER LIST'!B904</f>
        <v xml:space="preserve"> IKAN</v>
      </c>
      <c r="B904" s="27">
        <f>IFERROR(ROUND(MAX(0,MIN(100,100-SUMIFS('OWNERSHIP 1%'!$V$2:$V$10000,'OWNERSHIP 1%'!$B$2:$B$10000,$A904,'OWNERSHIP 1%'!$U$2:$U$10000,1))),2),"")</f>
        <v>48.48</v>
      </c>
      <c r="C904" s="27" cm="1">
        <f t="array" ref="C904">IFERROR(ROUND(SUMPRODUCT(('OWNERSHIP 1%'!$B$2:$B$10000=$A904)*('OWNERSHIP 1%'!$U$2:$U$10000=1)*('OWNERSHIP 1%'!$V$2:$V$10000)^2),0),"")</f>
        <v>1448</v>
      </c>
      <c r="D904" s="27">
        <f>IFERROR(ROUND(_xlfn.SINGLE(_xlfn.MAXIFS('OWNERSHIP 1%'!$V$2:$V$10000,'OWNERSHIP 1%'!$B$2:$B$10000,$A904,'OWNERSHIP 1%'!$U$2:$U$10000,1)),2),"")</f>
        <v>33.520000000000003</v>
      </c>
      <c r="E904" s="27">
        <f>IFERROR(ROUND(SUMIFS('OWNERSHIP 1%'!$V$2:$V$7159,'OWNERSHIP 1%'!$B$2:$B$7159,$A904,'OWNERSHIP 1%'!$U$2:$U$7159,1,'OWNERSHIP 1%'!$W$2:$W$7159,"&lt;=3"),2),"")</f>
        <v>51.52</v>
      </c>
      <c r="F904" s="27" cm="1">
        <f t="array" ref="F904">IFERROR(SUMPRODUCT(('OWNERSHIP 1%'!$B$2:$B$10000=$A904)*('OWNERSHIP 1%'!$U$2:$U$10000=1)*('OWNERSHIP 1%'!$V$2:$V$10000&gt;=1)),0)</f>
        <v>2</v>
      </c>
      <c r="G904" s="27">
        <f t="shared" si="44"/>
        <v>43</v>
      </c>
      <c r="H904" s="27" t="str">
        <f t="shared" si="45"/>
        <v>Moderat</v>
      </c>
      <c r="I904" s="27" t="str">
        <f t="shared" si="46"/>
        <v>Sedang</v>
      </c>
    </row>
    <row r="905" spans="1:9" x14ac:dyDescent="0.25">
      <c r="A905" s="27" t="str">
        <f>" "&amp;'TICKER LIST'!B905</f>
        <v xml:space="preserve"> AYLS</v>
      </c>
      <c r="B905" s="27">
        <f>IFERROR(ROUND(MAX(0,MIN(100,100-SUMIFS('OWNERSHIP 1%'!$V$2:$V$10000,'OWNERSHIP 1%'!$B$2:$B$10000,$A905,'OWNERSHIP 1%'!$U$2:$U$10000,1))),2),"")</f>
        <v>16.510000000000002</v>
      </c>
      <c r="C905" s="27" cm="1">
        <f t="array" ref="C905">IFERROR(ROUND(SUMPRODUCT(('OWNERSHIP 1%'!$B$2:$B$10000=$A905)*('OWNERSHIP 1%'!$U$2:$U$10000=1)*('OWNERSHIP 1%'!$V$2:$V$10000)^2),0),"")</f>
        <v>4906</v>
      </c>
      <c r="D905" s="27">
        <f>IFERROR(ROUND(_xlfn.SINGLE(_xlfn.MAXIFS('OWNERSHIP 1%'!$V$2:$V$10000,'OWNERSHIP 1%'!$B$2:$B$10000,$A905,'OWNERSHIP 1%'!$U$2:$U$10000,1)),2),"")</f>
        <v>69.69</v>
      </c>
      <c r="E905" s="27">
        <f>IFERROR(ROUND(SUMIFS('OWNERSHIP 1%'!$V$2:$V$7159,'OWNERSHIP 1%'!$B$2:$B$7159,$A905,'OWNERSHIP 1%'!$U$2:$U$7159,1,'OWNERSHIP 1%'!$W$2:$W$7159,"&lt;=3"),2),"")</f>
        <v>78.77</v>
      </c>
      <c r="F905" s="27" cm="1">
        <f t="array" ref="F905">IFERROR(SUMPRODUCT(('OWNERSHIP 1%'!$B$2:$B$10000=$A905)*('OWNERSHIP 1%'!$U$2:$U$10000=1)*('OWNERSHIP 1%'!$V$2:$V$10000&gt;=1)),0)</f>
        <v>6</v>
      </c>
      <c r="G905" s="27">
        <f t="shared" si="44"/>
        <v>64</v>
      </c>
      <c r="H905" s="27" t="str">
        <f t="shared" si="45"/>
        <v>Mayoritas</v>
      </c>
      <c r="I905" s="27" t="str">
        <f t="shared" si="46"/>
        <v>Tinggi</v>
      </c>
    </row>
    <row r="906" spans="1:9" x14ac:dyDescent="0.25">
      <c r="A906" s="27" t="str">
        <f>" "&amp;'TICKER LIST'!B906</f>
        <v xml:space="preserve"> DADA</v>
      </c>
      <c r="B906" s="27">
        <f>IFERROR(ROUND(MAX(0,MIN(100,100-SUMIFS('OWNERSHIP 1%'!$V$2:$V$10000,'OWNERSHIP 1%'!$B$2:$B$10000,$A906,'OWNERSHIP 1%'!$U$2:$U$10000,1))),2),"")</f>
        <v>74</v>
      </c>
      <c r="C906" s="27" cm="1">
        <f t="array" ref="C906">IFERROR(ROUND(SUMPRODUCT(('OWNERSHIP 1%'!$B$2:$B$10000=$A906)*('OWNERSHIP 1%'!$U$2:$U$10000=1)*('OWNERSHIP 1%'!$V$2:$V$10000)^2),0),"")</f>
        <v>469</v>
      </c>
      <c r="D906" s="27">
        <f>IFERROR(ROUND(_xlfn.SINGLE(_xlfn.MAXIFS('OWNERSHIP 1%'!$V$2:$V$10000,'OWNERSHIP 1%'!$B$2:$B$10000,$A906,'OWNERSHIP 1%'!$U$2:$U$10000,1)),2),"")</f>
        <v>21.53</v>
      </c>
      <c r="E906" s="27">
        <f>IFERROR(ROUND(SUMIFS('OWNERSHIP 1%'!$V$2:$V$7159,'OWNERSHIP 1%'!$B$2:$B$7159,$A906,'OWNERSHIP 1%'!$U$2:$U$7159,1,'OWNERSHIP 1%'!$W$2:$W$7159,"&lt;=3"),2),"")</f>
        <v>23.98</v>
      </c>
      <c r="F906" s="27" cm="1">
        <f t="array" ref="F906">IFERROR(SUMPRODUCT(('OWNERSHIP 1%'!$B$2:$B$10000=$A906)*('OWNERSHIP 1%'!$U$2:$U$10000=1)*('OWNERSHIP 1%'!$V$2:$V$10000&gt;=1)),0)</f>
        <v>5</v>
      </c>
      <c r="G906" s="27">
        <f t="shared" si="44"/>
        <v>26</v>
      </c>
      <c r="H906" s="27" t="str">
        <f t="shared" si="45"/>
        <v>Tersebar</v>
      </c>
      <c r="I906" s="27" t="str">
        <f t="shared" si="46"/>
        <v>Sedang</v>
      </c>
    </row>
    <row r="907" spans="1:9" x14ac:dyDescent="0.25">
      <c r="A907" s="27" t="str">
        <f>" "&amp;'TICKER LIST'!B907</f>
        <v xml:space="preserve"> ASPI</v>
      </c>
      <c r="B907" s="27">
        <f>IFERROR(ROUND(MAX(0,MIN(100,100-SUMIFS('OWNERSHIP 1%'!$V$2:$V$10000,'OWNERSHIP 1%'!$B$2:$B$10000,$A907,'OWNERSHIP 1%'!$U$2:$U$10000,1))),2),"")</f>
        <v>9.99</v>
      </c>
      <c r="C907" s="27" cm="1">
        <f t="array" ref="C907">IFERROR(ROUND(SUMPRODUCT(('OWNERSHIP 1%'!$B$2:$B$10000=$A907)*('OWNERSHIP 1%'!$U$2:$U$10000=1)*('OWNERSHIP 1%'!$V$2:$V$10000)^2),0),"")</f>
        <v>2772</v>
      </c>
      <c r="D907" s="27">
        <f>IFERROR(ROUND(_xlfn.SINGLE(_xlfn.MAXIFS('OWNERSHIP 1%'!$V$2:$V$10000,'OWNERSHIP 1%'!$B$2:$B$10000,$A907,'OWNERSHIP 1%'!$U$2:$U$10000,1)),2),"")</f>
        <v>51.18</v>
      </c>
      <c r="E907" s="27">
        <f>IFERROR(ROUND(SUMIFS('OWNERSHIP 1%'!$V$2:$V$7159,'OWNERSHIP 1%'!$B$2:$B$7159,$A907,'OWNERSHIP 1%'!$U$2:$U$7159,1,'OWNERSHIP 1%'!$W$2:$W$7159,"&lt;=3"),2),"")</f>
        <v>61.01</v>
      </c>
      <c r="F907" s="27" cm="1">
        <f t="array" ref="F907">IFERROR(SUMPRODUCT(('OWNERSHIP 1%'!$B$2:$B$10000=$A907)*('OWNERSHIP 1%'!$U$2:$U$10000=1)*('OWNERSHIP 1%'!$V$2:$V$10000&gt;=1)),0)</f>
        <v>12</v>
      </c>
      <c r="G907" s="27">
        <f t="shared" si="44"/>
        <v>42</v>
      </c>
      <c r="H907" s="27" t="str">
        <f t="shared" si="45"/>
        <v>Mayoritas</v>
      </c>
      <c r="I907" s="27" t="str">
        <f t="shared" si="46"/>
        <v>Sedang</v>
      </c>
    </row>
    <row r="908" spans="1:9" x14ac:dyDescent="0.25">
      <c r="A908" s="27" t="str">
        <f>" "&amp;'TICKER LIST'!B908</f>
        <v xml:space="preserve"> ESTA</v>
      </c>
      <c r="B908" s="27">
        <f>IFERROR(ROUND(MAX(0,MIN(100,100-SUMIFS('OWNERSHIP 1%'!$V$2:$V$10000,'OWNERSHIP 1%'!$B$2:$B$10000,$A908,'OWNERSHIP 1%'!$U$2:$U$10000,1))),2),"")</f>
        <v>4.1900000000000004</v>
      </c>
      <c r="C908" s="27" cm="1">
        <f t="array" ref="C908">IFERROR(ROUND(SUMPRODUCT(('OWNERSHIP 1%'!$B$2:$B$10000=$A908)*('OWNERSHIP 1%'!$U$2:$U$10000=1)*('OWNERSHIP 1%'!$V$2:$V$10000)^2),0),"")</f>
        <v>4404</v>
      </c>
      <c r="D908" s="27">
        <f>IFERROR(ROUND(_xlfn.SINGLE(_xlfn.MAXIFS('OWNERSHIP 1%'!$V$2:$V$10000,'OWNERSHIP 1%'!$B$2:$B$10000,$A908,'OWNERSHIP 1%'!$U$2:$U$10000,1)),2),"")</f>
        <v>62.61</v>
      </c>
      <c r="E908" s="27">
        <f>IFERROR(ROUND(SUMIFS('OWNERSHIP 1%'!$V$2:$V$7159,'OWNERSHIP 1%'!$B$2:$B$7159,$A908,'OWNERSHIP 1%'!$U$2:$U$7159,1,'OWNERSHIP 1%'!$W$2:$W$7159,"&lt;=3"),2),"")</f>
        <v>90.76</v>
      </c>
      <c r="F908" s="27" cm="1">
        <f t="array" ref="F908">IFERROR(SUMPRODUCT(('OWNERSHIP 1%'!$B$2:$B$10000=$A908)*('OWNERSHIP 1%'!$U$2:$U$10000=1)*('OWNERSHIP 1%'!$V$2:$V$10000&gt;=1)),0)</f>
        <v>6</v>
      </c>
      <c r="G908" s="27">
        <f t="shared" si="44"/>
        <v>66</v>
      </c>
      <c r="H908" s="27" t="str">
        <f t="shared" si="45"/>
        <v>Mayoritas</v>
      </c>
      <c r="I908" s="27" t="str">
        <f t="shared" si="46"/>
        <v>Tinggi</v>
      </c>
    </row>
    <row r="909" spans="1:9" x14ac:dyDescent="0.25">
      <c r="A909" s="27" t="str">
        <f>" "&amp;'TICKER LIST'!B909</f>
        <v xml:space="preserve"> BESS</v>
      </c>
      <c r="B909" s="27">
        <f>IFERROR(ROUND(MAX(0,MIN(100,100-SUMIFS('OWNERSHIP 1%'!$V$2:$V$10000,'OWNERSHIP 1%'!$B$2:$B$10000,$A909,'OWNERSHIP 1%'!$U$2:$U$10000,1))),2),"")</f>
        <v>4.45</v>
      </c>
      <c r="C909" s="27" cm="1">
        <f t="array" ref="C909">IFERROR(ROUND(SUMPRODUCT(('OWNERSHIP 1%'!$B$2:$B$10000=$A909)*('OWNERSHIP 1%'!$U$2:$U$10000=1)*('OWNERSHIP 1%'!$V$2:$V$10000)^2),0),"")</f>
        <v>6216</v>
      </c>
      <c r="D909" s="27">
        <f>IFERROR(ROUND(_xlfn.SINGLE(_xlfn.MAXIFS('OWNERSHIP 1%'!$V$2:$V$10000,'OWNERSHIP 1%'!$B$2:$B$10000,$A909,'OWNERSHIP 1%'!$U$2:$U$10000,1)),2),"")</f>
        <v>78.36</v>
      </c>
      <c r="E909" s="27">
        <f>IFERROR(ROUND(SUMIFS('OWNERSHIP 1%'!$V$2:$V$7159,'OWNERSHIP 1%'!$B$2:$B$7159,$A909,'OWNERSHIP 1%'!$U$2:$U$7159,1,'OWNERSHIP 1%'!$W$2:$W$7159,"&lt;=3"),2),"")</f>
        <v>88.81</v>
      </c>
      <c r="F909" s="27" cm="1">
        <f t="array" ref="F909">IFERROR(SUMPRODUCT(('OWNERSHIP 1%'!$B$2:$B$10000=$A909)*('OWNERSHIP 1%'!$U$2:$U$10000=1)*('OWNERSHIP 1%'!$V$2:$V$10000&gt;=1)),0)</f>
        <v>6</v>
      </c>
      <c r="G909" s="27">
        <f t="shared" si="44"/>
        <v>74</v>
      </c>
      <c r="H909" s="27" t="str">
        <f t="shared" si="45"/>
        <v>Mayoritas</v>
      </c>
      <c r="I909" s="27" t="str">
        <f t="shared" si="46"/>
        <v>Tinggi</v>
      </c>
    </row>
    <row r="910" spans="1:9" x14ac:dyDescent="0.25">
      <c r="A910" s="27" t="str">
        <f>" "&amp;'TICKER LIST'!B910</f>
        <v xml:space="preserve"> AMAN</v>
      </c>
      <c r="B910" s="27">
        <f>IFERROR(ROUND(MAX(0,MIN(100,100-SUMIFS('OWNERSHIP 1%'!$V$2:$V$10000,'OWNERSHIP 1%'!$B$2:$B$10000,$A910,'OWNERSHIP 1%'!$U$2:$U$10000,1))),2),"")</f>
        <v>1.39</v>
      </c>
      <c r="C910" s="27" cm="1">
        <f t="array" ref="C910">IFERROR(ROUND(SUMPRODUCT(('OWNERSHIP 1%'!$B$2:$B$10000=$A910)*('OWNERSHIP 1%'!$U$2:$U$10000=1)*('OWNERSHIP 1%'!$V$2:$V$10000)^2),0),"")</f>
        <v>6707</v>
      </c>
      <c r="D910" s="27">
        <f>IFERROR(ROUND(_xlfn.SINGLE(_xlfn.MAXIFS('OWNERSHIP 1%'!$V$2:$V$10000,'OWNERSHIP 1%'!$B$2:$B$10000,$A910,'OWNERSHIP 1%'!$U$2:$U$10000,1)),2),"")</f>
        <v>81.540000000000006</v>
      </c>
      <c r="E910" s="27">
        <f>IFERROR(ROUND(SUMIFS('OWNERSHIP 1%'!$V$2:$V$7159,'OWNERSHIP 1%'!$B$2:$B$7159,$A910,'OWNERSHIP 1%'!$U$2:$U$7159,1,'OWNERSHIP 1%'!$W$2:$W$7159,"&lt;=3"),2),"")</f>
        <v>90.2</v>
      </c>
      <c r="F910" s="27" cm="1">
        <f t="array" ref="F910">IFERROR(SUMPRODUCT(('OWNERSHIP 1%'!$B$2:$B$10000=$A910)*('OWNERSHIP 1%'!$U$2:$U$10000=1)*('OWNERSHIP 1%'!$V$2:$V$10000&gt;=1)),0)</f>
        <v>7</v>
      </c>
      <c r="G910" s="27">
        <f t="shared" si="44"/>
        <v>75</v>
      </c>
      <c r="H910" s="27" t="str">
        <f t="shared" si="45"/>
        <v>Mayoritas</v>
      </c>
      <c r="I910" s="27" t="str">
        <f t="shared" si="46"/>
        <v>Tinggi</v>
      </c>
    </row>
    <row r="911" spans="1:9" x14ac:dyDescent="0.25">
      <c r="A911" s="27" t="str">
        <f>" "&amp;'TICKER LIST'!B911</f>
        <v xml:space="preserve"> CARE</v>
      </c>
      <c r="B911" s="27">
        <f>IFERROR(ROUND(MAX(0,MIN(100,100-SUMIFS('OWNERSHIP 1%'!$V$2:$V$10000,'OWNERSHIP 1%'!$B$2:$B$10000,$A911,'OWNERSHIP 1%'!$U$2:$U$10000,1))),2),"")</f>
        <v>14.43</v>
      </c>
      <c r="C911" s="27" cm="1">
        <f t="array" ref="C911">IFERROR(ROUND(SUMPRODUCT(('OWNERSHIP 1%'!$B$2:$B$10000=$A911)*('OWNERSHIP 1%'!$U$2:$U$10000=1)*('OWNERSHIP 1%'!$V$2:$V$10000)^2),0),"")</f>
        <v>2836</v>
      </c>
      <c r="D911" s="27">
        <f>IFERROR(ROUND(_xlfn.SINGLE(_xlfn.MAXIFS('OWNERSHIP 1%'!$V$2:$V$10000,'OWNERSHIP 1%'!$B$2:$B$10000,$A911,'OWNERSHIP 1%'!$U$2:$U$10000,1)),2),"")</f>
        <v>49.92</v>
      </c>
      <c r="E911" s="27">
        <f>IFERROR(ROUND(SUMIFS('OWNERSHIP 1%'!$V$2:$V$7159,'OWNERSHIP 1%'!$B$2:$B$7159,$A911,'OWNERSHIP 1%'!$U$2:$U$7159,1,'OWNERSHIP 1%'!$W$2:$W$7159,"&lt;=3"),2),"")</f>
        <v>71.61</v>
      </c>
      <c r="F911" s="27" cm="1">
        <f t="array" ref="F911">IFERROR(SUMPRODUCT(('OWNERSHIP 1%'!$B$2:$B$10000=$A911)*('OWNERSHIP 1%'!$U$2:$U$10000=1)*('OWNERSHIP 1%'!$V$2:$V$10000&gt;=1)),0)</f>
        <v>10</v>
      </c>
      <c r="G911" s="27">
        <f t="shared" si="44"/>
        <v>48</v>
      </c>
      <c r="H911" s="27" t="str">
        <f t="shared" si="45"/>
        <v>Terkonsentrasi</v>
      </c>
      <c r="I911" s="27" t="str">
        <f t="shared" si="46"/>
        <v>Sedang</v>
      </c>
    </row>
    <row r="912" spans="1:9" x14ac:dyDescent="0.25">
      <c r="A912" s="27" t="str">
        <f>" "&amp;'TICKER LIST'!B912</f>
        <v xml:space="preserve"> SAMF</v>
      </c>
      <c r="B912" s="27">
        <f>IFERROR(ROUND(MAX(0,MIN(100,100-SUMIFS('OWNERSHIP 1%'!$V$2:$V$10000,'OWNERSHIP 1%'!$B$2:$B$10000,$A912,'OWNERSHIP 1%'!$U$2:$U$10000,1))),2),"")</f>
        <v>1.89</v>
      </c>
      <c r="C912" s="27" cm="1">
        <f t="array" ref="C912">IFERROR(ROUND(SUMPRODUCT(('OWNERSHIP 1%'!$B$2:$B$10000=$A912)*('OWNERSHIP 1%'!$U$2:$U$10000=1)*('OWNERSHIP 1%'!$V$2:$V$10000)^2),0),"")</f>
        <v>5597</v>
      </c>
      <c r="D912" s="27">
        <f>IFERROR(ROUND(_xlfn.SINGLE(_xlfn.MAXIFS('OWNERSHIP 1%'!$V$2:$V$10000,'OWNERSHIP 1%'!$B$2:$B$10000,$A912,'OWNERSHIP 1%'!$U$2:$U$10000,1)),2),"")</f>
        <v>74.27</v>
      </c>
      <c r="E912" s="27">
        <f>IFERROR(ROUND(SUMIFS('OWNERSHIP 1%'!$V$2:$V$7159,'OWNERSHIP 1%'!$B$2:$B$7159,$A912,'OWNERSHIP 1%'!$U$2:$U$7159,1,'OWNERSHIP 1%'!$W$2:$W$7159,"&lt;=3"),2),"")</f>
        <v>83.15</v>
      </c>
      <c r="F912" s="27" cm="1">
        <f t="array" ref="F912">IFERROR(SUMPRODUCT(('OWNERSHIP 1%'!$B$2:$B$10000=$A912)*('OWNERSHIP 1%'!$U$2:$U$10000=1)*('OWNERSHIP 1%'!$V$2:$V$10000&gt;=1)),0)</f>
        <v>9</v>
      </c>
      <c r="G912" s="27">
        <f t="shared" si="44"/>
        <v>66</v>
      </c>
      <c r="H912" s="27" t="str">
        <f t="shared" si="45"/>
        <v>Mayoritas</v>
      </c>
      <c r="I912" s="27" t="str">
        <f t="shared" si="46"/>
        <v>Tinggi</v>
      </c>
    </row>
    <row r="913" spans="1:9" x14ac:dyDescent="0.25">
      <c r="A913" s="27" t="str">
        <f>" "&amp;'TICKER LIST'!B913</f>
        <v xml:space="preserve"> SBAT</v>
      </c>
      <c r="B913" s="27">
        <f>IFERROR(ROUND(MAX(0,MIN(100,100-SUMIFS('OWNERSHIP 1%'!$V$2:$V$10000,'OWNERSHIP 1%'!$B$2:$B$10000,$A913,'OWNERSHIP 1%'!$U$2:$U$10000,1))),2),"")</f>
        <v>41.12</v>
      </c>
      <c r="C913" s="27" cm="1">
        <f t="array" ref="C913">IFERROR(ROUND(SUMPRODUCT(('OWNERSHIP 1%'!$B$2:$B$10000=$A913)*('OWNERSHIP 1%'!$U$2:$U$10000=1)*('OWNERSHIP 1%'!$V$2:$V$10000)^2),0),"")</f>
        <v>1401</v>
      </c>
      <c r="D913" s="27">
        <f>IFERROR(ROUND(_xlfn.SINGLE(_xlfn.MAXIFS('OWNERSHIP 1%'!$V$2:$V$10000,'OWNERSHIP 1%'!$B$2:$B$10000,$A913,'OWNERSHIP 1%'!$U$2:$U$10000,1)),2),"")</f>
        <v>34.479999999999997</v>
      </c>
      <c r="E913" s="27">
        <f>IFERROR(ROUND(SUMIFS('OWNERSHIP 1%'!$V$2:$V$7159,'OWNERSHIP 1%'!$B$2:$B$7159,$A913,'OWNERSHIP 1%'!$U$2:$U$7159,1,'OWNERSHIP 1%'!$W$2:$W$7159,"&lt;=3"),2),"")</f>
        <v>50.46</v>
      </c>
      <c r="F913" s="27" cm="1">
        <f t="array" ref="F913">IFERROR(SUMPRODUCT(('OWNERSHIP 1%'!$B$2:$B$10000=$A913)*('OWNERSHIP 1%'!$U$2:$U$10000=1)*('OWNERSHIP 1%'!$V$2:$V$10000&gt;=1)),0)</f>
        <v>9</v>
      </c>
      <c r="G913" s="27">
        <f t="shared" si="44"/>
        <v>36</v>
      </c>
      <c r="H913" s="27" t="str">
        <f t="shared" si="45"/>
        <v>Moderat</v>
      </c>
      <c r="I913" s="27" t="str">
        <f t="shared" si="46"/>
        <v>Sedang</v>
      </c>
    </row>
    <row r="914" spans="1:9" x14ac:dyDescent="0.25">
      <c r="A914" s="27" t="str">
        <f>" "&amp;'TICKER LIST'!B914</f>
        <v xml:space="preserve"> KBAG</v>
      </c>
      <c r="B914" s="27">
        <f>IFERROR(ROUND(MAX(0,MIN(100,100-SUMIFS('OWNERSHIP 1%'!$V$2:$V$10000,'OWNERSHIP 1%'!$B$2:$B$10000,$A914,'OWNERSHIP 1%'!$U$2:$U$10000,1))),2),"")</f>
        <v>30.12</v>
      </c>
      <c r="C914" s="27" cm="1">
        <f t="array" ref="C914">IFERROR(ROUND(SUMPRODUCT(('OWNERSHIP 1%'!$B$2:$B$10000=$A914)*('OWNERSHIP 1%'!$U$2:$U$10000=1)*('OWNERSHIP 1%'!$V$2:$V$10000)^2),0),"")</f>
        <v>3193</v>
      </c>
      <c r="D914" s="27">
        <f>IFERROR(ROUND(_xlfn.SINGLE(_xlfn.MAXIFS('OWNERSHIP 1%'!$V$2:$V$10000,'OWNERSHIP 1%'!$B$2:$B$10000,$A914,'OWNERSHIP 1%'!$U$2:$U$10000,1)),2),"")</f>
        <v>55.47</v>
      </c>
      <c r="E914" s="27">
        <f>IFERROR(ROUND(SUMIFS('OWNERSHIP 1%'!$V$2:$V$7159,'OWNERSHIP 1%'!$B$2:$B$7159,$A914,'OWNERSHIP 1%'!$U$2:$U$7159,1,'OWNERSHIP 1%'!$W$2:$W$7159,"&lt;=3"),2),"")</f>
        <v>68.650000000000006</v>
      </c>
      <c r="F914" s="27" cm="1">
        <f t="array" ref="F914">IFERROR(SUMPRODUCT(('OWNERSHIP 1%'!$B$2:$B$10000=$A914)*('OWNERSHIP 1%'!$U$2:$U$10000=1)*('OWNERSHIP 1%'!$V$2:$V$10000&gt;=1)),0)</f>
        <v>4</v>
      </c>
      <c r="G914" s="27">
        <f t="shared" si="44"/>
        <v>55</v>
      </c>
      <c r="H914" s="27" t="str">
        <f t="shared" si="45"/>
        <v>Mayoritas</v>
      </c>
      <c r="I914" s="27" t="str">
        <f t="shared" si="46"/>
        <v>Sedang</v>
      </c>
    </row>
    <row r="915" spans="1:9" x14ac:dyDescent="0.25">
      <c r="A915" s="27" t="str">
        <f>" "&amp;'TICKER LIST'!B915</f>
        <v xml:space="preserve"> CBMF</v>
      </c>
      <c r="B915" s="27">
        <f>IFERROR(ROUND(MAX(0,MIN(100,100-SUMIFS('OWNERSHIP 1%'!$V$2:$V$10000,'OWNERSHIP 1%'!$B$2:$B$10000,$A915,'OWNERSHIP 1%'!$U$2:$U$10000,1))),2),"")</f>
        <v>22.67</v>
      </c>
      <c r="C915" s="27" cm="1">
        <f t="array" ref="C915">IFERROR(ROUND(SUMPRODUCT(('OWNERSHIP 1%'!$B$2:$B$10000=$A915)*('OWNERSHIP 1%'!$U$2:$U$10000=1)*('OWNERSHIP 1%'!$V$2:$V$10000)^2),0),"")</f>
        <v>4658</v>
      </c>
      <c r="D915" s="27">
        <f>IFERROR(ROUND(_xlfn.SINGLE(_xlfn.MAXIFS('OWNERSHIP 1%'!$V$2:$V$10000,'OWNERSHIP 1%'!$B$2:$B$10000,$A915,'OWNERSHIP 1%'!$U$2:$U$10000,1)),2),"")</f>
        <v>67.73</v>
      </c>
      <c r="E915" s="27">
        <f>IFERROR(ROUND(SUMIFS('OWNERSHIP 1%'!$V$2:$V$7159,'OWNERSHIP 1%'!$B$2:$B$7159,$A915,'OWNERSHIP 1%'!$U$2:$U$7159,1,'OWNERSHIP 1%'!$W$2:$W$7159,"&lt;=3"),2),"")</f>
        <v>77.33</v>
      </c>
      <c r="F915" s="27" cm="1">
        <f t="array" ref="F915">IFERROR(SUMPRODUCT(('OWNERSHIP 1%'!$B$2:$B$10000=$A915)*('OWNERSHIP 1%'!$U$2:$U$10000=1)*('OWNERSHIP 1%'!$V$2:$V$10000&gt;=1)),0)</f>
        <v>3</v>
      </c>
      <c r="G915" s="27">
        <f t="shared" si="44"/>
        <v>66</v>
      </c>
      <c r="H915" s="27" t="str">
        <f t="shared" si="45"/>
        <v>Mayoritas</v>
      </c>
      <c r="I915" s="27" t="str">
        <f t="shared" si="46"/>
        <v>Tinggi</v>
      </c>
    </row>
    <row r="916" spans="1:9" x14ac:dyDescent="0.25">
      <c r="A916" s="27" t="str">
        <f>" "&amp;'TICKER LIST'!B916</f>
        <v xml:space="preserve"> RONY</v>
      </c>
      <c r="B916" s="27">
        <f>IFERROR(ROUND(MAX(0,MIN(100,100-SUMIFS('OWNERSHIP 1%'!$V$2:$V$10000,'OWNERSHIP 1%'!$B$2:$B$10000,$A916,'OWNERSHIP 1%'!$U$2:$U$10000,1))),2),"")</f>
        <v>2.72</v>
      </c>
      <c r="C916" s="27" cm="1">
        <f t="array" ref="C916">IFERROR(ROUND(SUMPRODUCT(('OWNERSHIP 1%'!$B$2:$B$10000=$A916)*('OWNERSHIP 1%'!$U$2:$U$10000=1)*('OWNERSHIP 1%'!$V$2:$V$10000)^2),0),"")</f>
        <v>6476</v>
      </c>
      <c r="D916" s="27">
        <f>IFERROR(ROUND(_xlfn.SINGLE(_xlfn.MAXIFS('OWNERSHIP 1%'!$V$2:$V$10000,'OWNERSHIP 1%'!$B$2:$B$10000,$A916,'OWNERSHIP 1%'!$U$2:$U$10000,1)),2),"")</f>
        <v>80</v>
      </c>
      <c r="E916" s="27">
        <f>IFERROR(ROUND(SUMIFS('OWNERSHIP 1%'!$V$2:$V$7159,'OWNERSHIP 1%'!$B$2:$B$7159,$A916,'OWNERSHIP 1%'!$U$2:$U$7159,1,'OWNERSHIP 1%'!$W$2:$W$7159,"&lt;=3"),2),"")</f>
        <v>89.58</v>
      </c>
      <c r="F916" s="27" cm="1">
        <f t="array" ref="F916">IFERROR(SUMPRODUCT(('OWNERSHIP 1%'!$B$2:$B$10000=$A916)*('OWNERSHIP 1%'!$U$2:$U$10000=1)*('OWNERSHIP 1%'!$V$2:$V$10000&gt;=1)),0)</f>
        <v>5</v>
      </c>
      <c r="G916" s="27">
        <f t="shared" si="44"/>
        <v>76</v>
      </c>
      <c r="H916" s="27" t="str">
        <f t="shared" si="45"/>
        <v>Mayoritas</v>
      </c>
      <c r="I916" s="27" t="str">
        <f t="shared" si="46"/>
        <v>Tinggi</v>
      </c>
    </row>
    <row r="917" spans="1:9" x14ac:dyDescent="0.25">
      <c r="A917" s="27" t="str">
        <f>" "&amp;'TICKER LIST'!B917</f>
        <v xml:space="preserve"> CSMI</v>
      </c>
      <c r="B917" s="27">
        <f>IFERROR(ROUND(MAX(0,MIN(100,100-SUMIFS('OWNERSHIP 1%'!$V$2:$V$10000,'OWNERSHIP 1%'!$B$2:$B$10000,$A917,'OWNERSHIP 1%'!$U$2:$U$10000,1))),2),"")</f>
        <v>34.549999999999997</v>
      </c>
      <c r="C917" s="27" cm="1">
        <f t="array" ref="C917">IFERROR(ROUND(SUMPRODUCT(('OWNERSHIP 1%'!$B$2:$B$10000=$A917)*('OWNERSHIP 1%'!$U$2:$U$10000=1)*('OWNERSHIP 1%'!$V$2:$V$10000)^2),0),"")</f>
        <v>3174</v>
      </c>
      <c r="D917" s="27">
        <f>IFERROR(ROUND(_xlfn.SINGLE(_xlfn.MAXIFS('OWNERSHIP 1%'!$V$2:$V$10000,'OWNERSHIP 1%'!$B$2:$B$10000,$A917,'OWNERSHIP 1%'!$U$2:$U$10000,1)),2),"")</f>
        <v>56.15</v>
      </c>
      <c r="E917" s="27">
        <f>IFERROR(ROUND(SUMIFS('OWNERSHIP 1%'!$V$2:$V$7159,'OWNERSHIP 1%'!$B$2:$B$7159,$A917,'OWNERSHIP 1%'!$U$2:$U$7159,1,'OWNERSHIP 1%'!$W$2:$W$7159,"&lt;=3"),2),"")</f>
        <v>62.08</v>
      </c>
      <c r="F917" s="27" cm="1">
        <f t="array" ref="F917">IFERROR(SUMPRODUCT(('OWNERSHIP 1%'!$B$2:$B$10000=$A917)*('OWNERSHIP 1%'!$U$2:$U$10000=1)*('OWNERSHIP 1%'!$V$2:$V$10000&gt;=1)),0)</f>
        <v>6</v>
      </c>
      <c r="G917" s="27">
        <f t="shared" si="44"/>
        <v>51</v>
      </c>
      <c r="H917" s="27" t="str">
        <f t="shared" si="45"/>
        <v>Mayoritas</v>
      </c>
      <c r="I917" s="27" t="str">
        <f t="shared" si="46"/>
        <v>Sedang</v>
      </c>
    </row>
    <row r="918" spans="1:9" x14ac:dyDescent="0.25">
      <c r="A918" s="27" t="str">
        <f>" "&amp;'TICKER LIST'!B918</f>
        <v xml:space="preserve"> BBSS</v>
      </c>
      <c r="B918" s="27">
        <f>IFERROR(ROUND(MAX(0,MIN(100,100-SUMIFS('OWNERSHIP 1%'!$V$2:$V$10000,'OWNERSHIP 1%'!$B$2:$B$10000,$A918,'OWNERSHIP 1%'!$U$2:$U$10000,1))),2),"")</f>
        <v>6.41</v>
      </c>
      <c r="C918" s="27" cm="1">
        <f t="array" ref="C918">IFERROR(ROUND(SUMPRODUCT(('OWNERSHIP 1%'!$B$2:$B$10000=$A918)*('OWNERSHIP 1%'!$U$2:$U$10000=1)*('OWNERSHIP 1%'!$V$2:$V$10000)^2),0),"")</f>
        <v>5599</v>
      </c>
      <c r="D918" s="27">
        <f>IFERROR(ROUND(_xlfn.SINGLE(_xlfn.MAXIFS('OWNERSHIP 1%'!$V$2:$V$10000,'OWNERSHIP 1%'!$B$2:$B$10000,$A918,'OWNERSHIP 1%'!$U$2:$U$10000,1)),2),"")</f>
        <v>72.92</v>
      </c>
      <c r="E918" s="27">
        <f>IFERROR(ROUND(SUMIFS('OWNERSHIP 1%'!$V$2:$V$7159,'OWNERSHIP 1%'!$B$2:$B$7159,$A918,'OWNERSHIP 1%'!$U$2:$U$7159,1,'OWNERSHIP 1%'!$W$2:$W$7159,"&lt;=3"),2),"")</f>
        <v>91.2</v>
      </c>
      <c r="F918" s="27" cm="1">
        <f t="array" ref="F918">IFERROR(SUMPRODUCT(('OWNERSHIP 1%'!$B$2:$B$10000=$A918)*('OWNERSHIP 1%'!$U$2:$U$10000=1)*('OWNERSHIP 1%'!$V$2:$V$10000&gt;=1)),0)</f>
        <v>5</v>
      </c>
      <c r="G918" s="27">
        <f t="shared" si="44"/>
        <v>73</v>
      </c>
      <c r="H918" s="27" t="str">
        <f t="shared" si="45"/>
        <v>Mayoritas</v>
      </c>
      <c r="I918" s="27" t="str">
        <f t="shared" si="46"/>
        <v>Tinggi</v>
      </c>
    </row>
    <row r="919" spans="1:9" x14ac:dyDescent="0.25">
      <c r="A919" s="27" t="str">
        <f>" "&amp;'TICKER LIST'!B919</f>
        <v xml:space="preserve"> BHAT</v>
      </c>
      <c r="B919" s="27">
        <f>IFERROR(ROUND(MAX(0,MIN(100,100-SUMIFS('OWNERSHIP 1%'!$V$2:$V$10000,'OWNERSHIP 1%'!$B$2:$B$10000,$A919,'OWNERSHIP 1%'!$U$2:$U$10000,1))),2),"")</f>
        <v>4.88</v>
      </c>
      <c r="C919" s="27" cm="1">
        <f t="array" ref="C919">IFERROR(ROUND(SUMPRODUCT(('OWNERSHIP 1%'!$B$2:$B$10000=$A919)*('OWNERSHIP 1%'!$U$2:$U$10000=1)*('OWNERSHIP 1%'!$V$2:$V$10000)^2),0),"")</f>
        <v>910</v>
      </c>
      <c r="D919" s="27">
        <f>IFERROR(ROUND(_xlfn.SINGLE(_xlfn.MAXIFS('OWNERSHIP 1%'!$V$2:$V$10000,'OWNERSHIP 1%'!$B$2:$B$10000,$A919,'OWNERSHIP 1%'!$U$2:$U$10000,1)),2),"")</f>
        <v>25.1</v>
      </c>
      <c r="E919" s="27">
        <f>IFERROR(ROUND(SUMIFS('OWNERSHIP 1%'!$V$2:$V$7159,'OWNERSHIP 1%'!$B$2:$B$7159,$A919,'OWNERSHIP 1%'!$U$2:$U$7159,1,'OWNERSHIP 1%'!$W$2:$W$7159,"&lt;=3"),2),"")</f>
        <v>35.979999999999997</v>
      </c>
      <c r="F919" s="27" cm="1">
        <f t="array" ref="F919">IFERROR(SUMPRODUCT(('OWNERSHIP 1%'!$B$2:$B$10000=$A919)*('OWNERSHIP 1%'!$U$2:$U$10000=1)*('OWNERSHIP 1%'!$V$2:$V$10000&gt;=1)),0)</f>
        <v>22</v>
      </c>
      <c r="G919" s="27">
        <f t="shared" si="44"/>
        <v>17</v>
      </c>
      <c r="H919" s="27" t="str">
        <f t="shared" si="45"/>
        <v>Tersebar</v>
      </c>
      <c r="I919" s="27" t="str">
        <f t="shared" si="46"/>
        <v>Rendah</v>
      </c>
    </row>
    <row r="920" spans="1:9" x14ac:dyDescent="0.25">
      <c r="A920" s="27" t="str">
        <f>" "&amp;'TICKER LIST'!B920</f>
        <v xml:space="preserve"> CASH</v>
      </c>
      <c r="B920" s="27">
        <f>IFERROR(ROUND(MAX(0,MIN(100,100-SUMIFS('OWNERSHIP 1%'!$V$2:$V$10000,'OWNERSHIP 1%'!$B$2:$B$10000,$A920,'OWNERSHIP 1%'!$U$2:$U$10000,1))),2),"")</f>
        <v>9.42</v>
      </c>
      <c r="C920" s="27" cm="1">
        <f t="array" ref="C920">IFERROR(ROUND(SUMPRODUCT(('OWNERSHIP 1%'!$B$2:$B$10000=$A920)*('OWNERSHIP 1%'!$U$2:$U$10000=1)*('OWNERSHIP 1%'!$V$2:$V$10000)^2),0),"")</f>
        <v>3098</v>
      </c>
      <c r="D920" s="27">
        <f>IFERROR(ROUND(_xlfn.SINGLE(_xlfn.MAXIFS('OWNERSHIP 1%'!$V$2:$V$10000,'OWNERSHIP 1%'!$B$2:$B$10000,$A920,'OWNERSHIP 1%'!$U$2:$U$10000,1)),2),"")</f>
        <v>38.869999999999997</v>
      </c>
      <c r="E920" s="27">
        <f>IFERROR(ROUND(SUMIFS('OWNERSHIP 1%'!$V$2:$V$7159,'OWNERSHIP 1%'!$B$2:$B$7159,$A920,'OWNERSHIP 1%'!$U$2:$U$7159,1,'OWNERSHIP 1%'!$W$2:$W$7159,"&lt;=3"),2),"")</f>
        <v>85.75</v>
      </c>
      <c r="F920" s="27" cm="1">
        <f t="array" ref="F920">IFERROR(SUMPRODUCT(('OWNERSHIP 1%'!$B$2:$B$10000=$A920)*('OWNERSHIP 1%'!$U$2:$U$10000=1)*('OWNERSHIP 1%'!$V$2:$V$10000&gt;=1)),0)</f>
        <v>5</v>
      </c>
      <c r="G920" s="27">
        <f t="shared" si="44"/>
        <v>60</v>
      </c>
      <c r="H920" s="27" t="str">
        <f t="shared" si="45"/>
        <v>Terkonsentrasi</v>
      </c>
      <c r="I920" s="27" t="str">
        <f t="shared" si="46"/>
        <v>Tinggi</v>
      </c>
    </row>
    <row r="921" spans="1:9" x14ac:dyDescent="0.25">
      <c r="A921" s="27" t="str">
        <f>" "&amp;'TICKER LIST'!B921</f>
        <v xml:space="preserve"> TECH</v>
      </c>
      <c r="B921" s="27">
        <f>IFERROR(ROUND(MAX(0,MIN(100,100-SUMIFS('OWNERSHIP 1%'!$V$2:$V$10000,'OWNERSHIP 1%'!$B$2:$B$10000,$A921,'OWNERSHIP 1%'!$U$2:$U$10000,1))),2),"")</f>
        <v>8.73</v>
      </c>
      <c r="C921" s="27" cm="1">
        <f t="array" ref="C921">IFERROR(ROUND(SUMPRODUCT(('OWNERSHIP 1%'!$B$2:$B$10000=$A921)*('OWNERSHIP 1%'!$U$2:$U$10000=1)*('OWNERSHIP 1%'!$V$2:$V$10000)^2),0),"")</f>
        <v>1854</v>
      </c>
      <c r="D921" s="27">
        <f>IFERROR(ROUND(_xlfn.SINGLE(_xlfn.MAXIFS('OWNERSHIP 1%'!$V$2:$V$10000,'OWNERSHIP 1%'!$B$2:$B$10000,$A921,'OWNERSHIP 1%'!$U$2:$U$10000,1)),2),"")</f>
        <v>33.409999999999997</v>
      </c>
      <c r="E921" s="27">
        <f>IFERROR(ROUND(SUMIFS('OWNERSHIP 1%'!$V$2:$V$7159,'OWNERSHIP 1%'!$B$2:$B$7159,$A921,'OWNERSHIP 1%'!$U$2:$U$7159,1,'OWNERSHIP 1%'!$W$2:$W$7159,"&lt;=3"),2),"")</f>
        <v>64.62</v>
      </c>
      <c r="F921" s="27" cm="1">
        <f t="array" ref="F921">IFERROR(SUMPRODUCT(('OWNERSHIP 1%'!$B$2:$B$10000=$A921)*('OWNERSHIP 1%'!$U$2:$U$10000=1)*('OWNERSHIP 1%'!$V$2:$V$10000&gt;=1)),0)</f>
        <v>9</v>
      </c>
      <c r="G921" s="27">
        <f t="shared" si="44"/>
        <v>43</v>
      </c>
      <c r="H921" s="27" t="str">
        <f t="shared" si="45"/>
        <v>Oligopoli</v>
      </c>
      <c r="I921" s="27" t="str">
        <f t="shared" si="46"/>
        <v>Sedang</v>
      </c>
    </row>
    <row r="922" spans="1:9" x14ac:dyDescent="0.25">
      <c r="A922" s="27" t="str">
        <f>" "&amp;'TICKER LIST'!B922</f>
        <v xml:space="preserve"> EPAC</v>
      </c>
      <c r="B922" s="27">
        <f>IFERROR(ROUND(MAX(0,MIN(100,100-SUMIFS('OWNERSHIP 1%'!$V$2:$V$10000,'OWNERSHIP 1%'!$B$2:$B$10000,$A922,'OWNERSHIP 1%'!$U$2:$U$10000,1))),2),"")</f>
        <v>32.06</v>
      </c>
      <c r="C922" s="27" cm="1">
        <f t="array" ref="C922">IFERROR(ROUND(SUMPRODUCT(('OWNERSHIP 1%'!$B$2:$B$10000=$A922)*('OWNERSHIP 1%'!$U$2:$U$10000=1)*('OWNERSHIP 1%'!$V$2:$V$10000)^2),0),"")</f>
        <v>2104</v>
      </c>
      <c r="D922" s="27">
        <f>IFERROR(ROUND(_xlfn.SINGLE(_xlfn.MAXIFS('OWNERSHIP 1%'!$V$2:$V$10000,'OWNERSHIP 1%'!$B$2:$B$10000,$A922,'OWNERSHIP 1%'!$U$2:$U$10000,1)),2),"")</f>
        <v>38.840000000000003</v>
      </c>
      <c r="E922" s="27">
        <f>IFERROR(ROUND(SUMIFS('OWNERSHIP 1%'!$V$2:$V$7159,'OWNERSHIP 1%'!$B$2:$B$7159,$A922,'OWNERSHIP 1%'!$U$2:$U$7159,1,'OWNERSHIP 1%'!$W$2:$W$7159,"&lt;=3"),2),"")</f>
        <v>65.48</v>
      </c>
      <c r="F922" s="27" cm="1">
        <f t="array" ref="F922">IFERROR(SUMPRODUCT(('OWNERSHIP 1%'!$B$2:$B$10000=$A922)*('OWNERSHIP 1%'!$U$2:$U$10000=1)*('OWNERSHIP 1%'!$V$2:$V$10000&gt;=1)),0)</f>
        <v>5</v>
      </c>
      <c r="G922" s="27">
        <f t="shared" si="44"/>
        <v>48</v>
      </c>
      <c r="H922" s="27" t="str">
        <f t="shared" si="45"/>
        <v>Oligopoli</v>
      </c>
      <c r="I922" s="27" t="str">
        <f t="shared" si="46"/>
        <v>Sedang</v>
      </c>
    </row>
    <row r="923" spans="1:9" x14ac:dyDescent="0.25">
      <c r="A923" s="27" t="str">
        <f>" "&amp;'TICKER LIST'!B923</f>
        <v xml:space="preserve"> UANG</v>
      </c>
      <c r="B923" s="27">
        <f>IFERROR(ROUND(MAX(0,MIN(100,100-SUMIFS('OWNERSHIP 1%'!$V$2:$V$10000,'OWNERSHIP 1%'!$B$2:$B$10000,$A923,'OWNERSHIP 1%'!$U$2:$U$10000,1))),2),"")</f>
        <v>6.9</v>
      </c>
      <c r="C923" s="27" cm="1">
        <f t="array" ref="C923">IFERROR(ROUND(SUMPRODUCT(('OWNERSHIP 1%'!$B$2:$B$10000=$A923)*('OWNERSHIP 1%'!$U$2:$U$10000=1)*('OWNERSHIP 1%'!$V$2:$V$10000)^2),0),"")</f>
        <v>2436</v>
      </c>
      <c r="D923" s="27">
        <f>IFERROR(ROUND(_xlfn.SINGLE(_xlfn.MAXIFS('OWNERSHIP 1%'!$V$2:$V$10000,'OWNERSHIP 1%'!$B$2:$B$10000,$A923,'OWNERSHIP 1%'!$U$2:$U$10000,1)),2),"")</f>
        <v>41</v>
      </c>
      <c r="E923" s="27">
        <f>IFERROR(ROUND(SUMIFS('OWNERSHIP 1%'!$V$2:$V$7159,'OWNERSHIP 1%'!$B$2:$B$7159,$A923,'OWNERSHIP 1%'!$U$2:$U$7159,1,'OWNERSHIP 1%'!$W$2:$W$7159,"&lt;=3"),2),"")</f>
        <v>76.59</v>
      </c>
      <c r="F923" s="27" cm="1">
        <f t="array" ref="F923">IFERROR(SUMPRODUCT(('OWNERSHIP 1%'!$B$2:$B$10000=$A923)*('OWNERSHIP 1%'!$U$2:$U$10000=1)*('OWNERSHIP 1%'!$V$2:$V$10000&gt;=1)),0)</f>
        <v>7</v>
      </c>
      <c r="G923" s="27">
        <f t="shared" si="44"/>
        <v>51</v>
      </c>
      <c r="H923" s="27" t="str">
        <f t="shared" si="45"/>
        <v>Terkonsentrasi</v>
      </c>
      <c r="I923" s="27" t="str">
        <f t="shared" si="46"/>
        <v>Sedang</v>
      </c>
    </row>
    <row r="924" spans="1:9" x14ac:dyDescent="0.25">
      <c r="A924" s="27" t="str">
        <f>" "&amp;'TICKER LIST'!B924</f>
        <v xml:space="preserve"> PGUN</v>
      </c>
      <c r="B924" s="27">
        <f>IFERROR(ROUND(MAX(0,MIN(100,100-SUMIFS('OWNERSHIP 1%'!$V$2:$V$10000,'OWNERSHIP 1%'!$B$2:$B$10000,$A924,'OWNERSHIP 1%'!$U$2:$U$10000,1))),2),"")</f>
        <v>7.0000000000000007E-2</v>
      </c>
      <c r="C924" s="27" cm="1">
        <f t="array" ref="C924">IFERROR(ROUND(SUMPRODUCT(('OWNERSHIP 1%'!$B$2:$B$10000=$A924)*('OWNERSHIP 1%'!$U$2:$U$10000=1)*('OWNERSHIP 1%'!$V$2:$V$10000)^2),0),"")</f>
        <v>3209</v>
      </c>
      <c r="D924" s="27">
        <f>IFERROR(ROUND(_xlfn.SINGLE(_xlfn.MAXIFS('OWNERSHIP 1%'!$V$2:$V$10000,'OWNERSHIP 1%'!$B$2:$B$10000,$A924,'OWNERSHIP 1%'!$U$2:$U$10000,1)),2),"")</f>
        <v>38.44</v>
      </c>
      <c r="E924" s="27">
        <f>IFERROR(ROUND(SUMIFS('OWNERSHIP 1%'!$V$2:$V$7159,'OWNERSHIP 1%'!$B$2:$B$7159,$A924,'OWNERSHIP 1%'!$U$2:$U$7159,1,'OWNERSHIP 1%'!$W$2:$W$7159,"&lt;=3"),2),"")</f>
        <v>92.38</v>
      </c>
      <c r="F924" s="27" cm="1">
        <f t="array" ref="F924">IFERROR(SUMPRODUCT(('OWNERSHIP 1%'!$B$2:$B$10000=$A924)*('OWNERSHIP 1%'!$U$2:$U$10000=1)*('OWNERSHIP 1%'!$V$2:$V$10000&gt;=1)),0)</f>
        <v>6</v>
      </c>
      <c r="G924" s="27">
        <f t="shared" si="44"/>
        <v>62</v>
      </c>
      <c r="H924" s="27" t="str">
        <f t="shared" si="45"/>
        <v>Terkonsentrasi</v>
      </c>
      <c r="I924" s="27" t="str">
        <f t="shared" si="46"/>
        <v>Tinggi</v>
      </c>
    </row>
    <row r="925" spans="1:9" x14ac:dyDescent="0.25">
      <c r="A925" s="27" t="str">
        <f>" "&amp;'TICKER LIST'!B925</f>
        <v xml:space="preserve"> SOFA</v>
      </c>
      <c r="B925" s="27">
        <f>IFERROR(ROUND(MAX(0,MIN(100,100-SUMIFS('OWNERSHIP 1%'!$V$2:$V$10000,'OWNERSHIP 1%'!$B$2:$B$10000,$A925,'OWNERSHIP 1%'!$U$2:$U$10000,1))),2),"")</f>
        <v>22.07</v>
      </c>
      <c r="C925" s="27" cm="1">
        <f t="array" ref="C925">IFERROR(ROUND(SUMPRODUCT(('OWNERSHIP 1%'!$B$2:$B$10000=$A925)*('OWNERSHIP 1%'!$U$2:$U$10000=1)*('OWNERSHIP 1%'!$V$2:$V$10000)^2),0),"")</f>
        <v>5054</v>
      </c>
      <c r="D925" s="27">
        <f>IFERROR(ROUND(_xlfn.SINGLE(_xlfn.MAXIFS('OWNERSHIP 1%'!$V$2:$V$10000,'OWNERSHIP 1%'!$B$2:$B$10000,$A925,'OWNERSHIP 1%'!$U$2:$U$10000,1)),2),"")</f>
        <v>70.97</v>
      </c>
      <c r="E925" s="27">
        <f>IFERROR(ROUND(SUMIFS('OWNERSHIP 1%'!$V$2:$V$7159,'OWNERSHIP 1%'!$B$2:$B$7159,$A925,'OWNERSHIP 1%'!$U$2:$U$7159,1,'OWNERSHIP 1%'!$W$2:$W$7159,"&lt;=3"),2),"")</f>
        <v>76.16</v>
      </c>
      <c r="F925" s="27" cm="1">
        <f t="array" ref="F925">IFERROR(SUMPRODUCT(('OWNERSHIP 1%'!$B$2:$B$10000=$A925)*('OWNERSHIP 1%'!$U$2:$U$10000=1)*('OWNERSHIP 1%'!$V$2:$V$10000&gt;=1)),0)</f>
        <v>4</v>
      </c>
      <c r="G925" s="27">
        <f t="shared" si="44"/>
        <v>66</v>
      </c>
      <c r="H925" s="27" t="str">
        <f t="shared" si="45"/>
        <v>Mayoritas</v>
      </c>
      <c r="I925" s="27" t="str">
        <f t="shared" si="46"/>
        <v>Tinggi</v>
      </c>
    </row>
    <row r="926" spans="1:9" x14ac:dyDescent="0.25">
      <c r="A926" s="27" t="str">
        <f>" "&amp;'TICKER LIST'!B926</f>
        <v xml:space="preserve"> PPGL</v>
      </c>
      <c r="B926" s="27">
        <f>IFERROR(ROUND(MAX(0,MIN(100,100-SUMIFS('OWNERSHIP 1%'!$V$2:$V$10000,'OWNERSHIP 1%'!$B$2:$B$10000,$A926,'OWNERSHIP 1%'!$U$2:$U$10000,1))),2),"")</f>
        <v>19.079999999999998</v>
      </c>
      <c r="C926" s="27" cm="1">
        <f t="array" ref="C926">IFERROR(ROUND(SUMPRODUCT(('OWNERSHIP 1%'!$B$2:$B$10000=$A926)*('OWNERSHIP 1%'!$U$2:$U$10000=1)*('OWNERSHIP 1%'!$V$2:$V$10000)^2),0),"")</f>
        <v>3350</v>
      </c>
      <c r="D926" s="27">
        <f>IFERROR(ROUND(_xlfn.SINGLE(_xlfn.MAXIFS('OWNERSHIP 1%'!$V$2:$V$10000,'OWNERSHIP 1%'!$B$2:$B$10000,$A926,'OWNERSHIP 1%'!$U$2:$U$10000,1)),2),"")</f>
        <v>53.12</v>
      </c>
      <c r="E926" s="27">
        <f>IFERROR(ROUND(SUMIFS('OWNERSHIP 1%'!$V$2:$V$7159,'OWNERSHIP 1%'!$B$2:$B$7159,$A926,'OWNERSHIP 1%'!$U$2:$U$7159,1,'OWNERSHIP 1%'!$W$2:$W$7159,"&lt;=3"),2),"")</f>
        <v>77.83</v>
      </c>
      <c r="F926" s="27" cm="1">
        <f t="array" ref="F926">IFERROR(SUMPRODUCT(('OWNERSHIP 1%'!$B$2:$B$10000=$A926)*('OWNERSHIP 1%'!$U$2:$U$10000=1)*('OWNERSHIP 1%'!$V$2:$V$10000&gt;=1)),0)</f>
        <v>5</v>
      </c>
      <c r="G926" s="27">
        <f t="shared" si="44"/>
        <v>58</v>
      </c>
      <c r="H926" s="27" t="str">
        <f t="shared" si="45"/>
        <v>Mayoritas</v>
      </c>
      <c r="I926" s="27" t="str">
        <f t="shared" si="46"/>
        <v>Tinggi</v>
      </c>
    </row>
    <row r="927" spans="1:9" x14ac:dyDescent="0.25">
      <c r="A927" s="27" t="str">
        <f>" "&amp;'TICKER LIST'!B927</f>
        <v xml:space="preserve"> TOYS</v>
      </c>
      <c r="B927" s="27">
        <f>IFERROR(ROUND(MAX(0,MIN(100,100-SUMIFS('OWNERSHIP 1%'!$V$2:$V$10000,'OWNERSHIP 1%'!$B$2:$B$10000,$A927,'OWNERSHIP 1%'!$U$2:$U$10000,1))),2),"")</f>
        <v>34.33</v>
      </c>
      <c r="C927" s="27" cm="1">
        <f t="array" ref="C927">IFERROR(ROUND(SUMPRODUCT(('OWNERSHIP 1%'!$B$2:$B$10000=$A927)*('OWNERSHIP 1%'!$U$2:$U$10000=1)*('OWNERSHIP 1%'!$V$2:$V$10000)^2),0),"")</f>
        <v>1323</v>
      </c>
      <c r="D927" s="27">
        <f>IFERROR(ROUND(_xlfn.SINGLE(_xlfn.MAXIFS('OWNERSHIP 1%'!$V$2:$V$10000,'OWNERSHIP 1%'!$B$2:$B$10000,$A927,'OWNERSHIP 1%'!$U$2:$U$10000,1)),2),"")</f>
        <v>28.86</v>
      </c>
      <c r="E927" s="27">
        <f>IFERROR(ROUND(SUMIFS('OWNERSHIP 1%'!$V$2:$V$7159,'OWNERSHIP 1%'!$B$2:$B$7159,$A927,'OWNERSHIP 1%'!$U$2:$U$7159,1,'OWNERSHIP 1%'!$W$2:$W$7159,"&lt;=3"),2),"")</f>
        <v>54.8</v>
      </c>
      <c r="F927" s="27" cm="1">
        <f t="array" ref="F927">IFERROR(SUMPRODUCT(('OWNERSHIP 1%'!$B$2:$B$10000=$A927)*('OWNERSHIP 1%'!$U$2:$U$10000=1)*('OWNERSHIP 1%'!$V$2:$V$10000&gt;=1)),0)</f>
        <v>8</v>
      </c>
      <c r="G927" s="27">
        <f t="shared" si="44"/>
        <v>38</v>
      </c>
      <c r="H927" s="27" t="str">
        <f t="shared" si="45"/>
        <v>Moderat</v>
      </c>
      <c r="I927" s="27" t="str">
        <f t="shared" si="46"/>
        <v>Sedang</v>
      </c>
    </row>
    <row r="928" spans="1:9" x14ac:dyDescent="0.25">
      <c r="A928" s="27" t="str">
        <f>" "&amp;'TICKER LIST'!B928</f>
        <v xml:space="preserve"> SGER</v>
      </c>
      <c r="B928" s="27">
        <f>IFERROR(ROUND(MAX(0,MIN(100,100-SUMIFS('OWNERSHIP 1%'!$V$2:$V$10000,'OWNERSHIP 1%'!$B$2:$B$10000,$A928,'OWNERSHIP 1%'!$U$2:$U$10000,1))),2),"")</f>
        <v>8.49</v>
      </c>
      <c r="C928" s="27" cm="1">
        <f t="array" ref="C928">IFERROR(ROUND(SUMPRODUCT(('OWNERSHIP 1%'!$B$2:$B$10000=$A928)*('OWNERSHIP 1%'!$U$2:$U$10000=1)*('OWNERSHIP 1%'!$V$2:$V$10000)^2),0),"")</f>
        <v>2773</v>
      </c>
      <c r="D928" s="27">
        <f>IFERROR(ROUND(_xlfn.SINGLE(_xlfn.MAXIFS('OWNERSHIP 1%'!$V$2:$V$10000,'OWNERSHIP 1%'!$B$2:$B$10000,$A928,'OWNERSHIP 1%'!$U$2:$U$10000,1)),2),"")</f>
        <v>50.08</v>
      </c>
      <c r="E928" s="27">
        <f>IFERROR(ROUND(SUMIFS('OWNERSHIP 1%'!$V$2:$V$7159,'OWNERSHIP 1%'!$B$2:$B$7159,$A928,'OWNERSHIP 1%'!$U$2:$U$7159,1,'OWNERSHIP 1%'!$W$2:$W$7159,"&lt;=3"),2),"")</f>
        <v>69.55</v>
      </c>
      <c r="F928" s="27" cm="1">
        <f t="array" ref="F928">IFERROR(SUMPRODUCT(('OWNERSHIP 1%'!$B$2:$B$10000=$A928)*('OWNERSHIP 1%'!$U$2:$U$10000=1)*('OWNERSHIP 1%'!$V$2:$V$10000&gt;=1)),0)</f>
        <v>11</v>
      </c>
      <c r="G928" s="27">
        <f t="shared" si="44"/>
        <v>46</v>
      </c>
      <c r="H928" s="27" t="str">
        <f t="shared" si="45"/>
        <v>Mayoritas</v>
      </c>
      <c r="I928" s="27" t="str">
        <f t="shared" si="46"/>
        <v>Sedang</v>
      </c>
    </row>
    <row r="929" spans="1:9" x14ac:dyDescent="0.25">
      <c r="A929" s="27" t="str">
        <f>" "&amp;'TICKER LIST'!B929</f>
        <v xml:space="preserve"> TRJA</v>
      </c>
      <c r="B929" s="27">
        <f>IFERROR(ROUND(MAX(0,MIN(100,100-SUMIFS('OWNERSHIP 1%'!$V$2:$V$10000,'OWNERSHIP 1%'!$B$2:$B$10000,$A929,'OWNERSHIP 1%'!$U$2:$U$10000,1))),2),"")</f>
        <v>7.97</v>
      </c>
      <c r="C929" s="27" cm="1">
        <f t="array" ref="C929">IFERROR(ROUND(SUMPRODUCT(('OWNERSHIP 1%'!$B$2:$B$10000=$A929)*('OWNERSHIP 1%'!$U$2:$U$10000=1)*('OWNERSHIP 1%'!$V$2:$V$10000)^2),0),"")</f>
        <v>7056</v>
      </c>
      <c r="D929" s="27">
        <f>IFERROR(ROUND(_xlfn.SINGLE(_xlfn.MAXIFS('OWNERSHIP 1%'!$V$2:$V$10000,'OWNERSHIP 1%'!$B$2:$B$10000,$A929,'OWNERSHIP 1%'!$U$2:$U$10000,1)),2),"")</f>
        <v>83.81</v>
      </c>
      <c r="E929" s="27">
        <f>IFERROR(ROUND(SUMIFS('OWNERSHIP 1%'!$V$2:$V$7159,'OWNERSHIP 1%'!$B$2:$B$7159,$A929,'OWNERSHIP 1%'!$U$2:$U$7159,1,'OWNERSHIP 1%'!$W$2:$W$7159,"&lt;=3"),2),"")</f>
        <v>90.95</v>
      </c>
      <c r="F929" s="27" cm="1">
        <f t="array" ref="F929">IFERROR(SUMPRODUCT(('OWNERSHIP 1%'!$B$2:$B$10000=$A929)*('OWNERSHIP 1%'!$U$2:$U$10000=1)*('OWNERSHIP 1%'!$V$2:$V$10000&gt;=1)),0)</f>
        <v>4</v>
      </c>
      <c r="G929" s="27">
        <f t="shared" si="44"/>
        <v>80</v>
      </c>
      <c r="H929" s="27" t="str">
        <f t="shared" si="45"/>
        <v>Mayoritas</v>
      </c>
      <c r="I929" s="27" t="str">
        <f t="shared" si="46"/>
        <v>Tinggi</v>
      </c>
    </row>
    <row r="930" spans="1:9" x14ac:dyDescent="0.25">
      <c r="A930" s="27" t="str">
        <f>" "&amp;'TICKER LIST'!B930</f>
        <v xml:space="preserve"> PNGO</v>
      </c>
      <c r="B930" s="27">
        <f>IFERROR(ROUND(MAX(0,MIN(100,100-SUMIFS('OWNERSHIP 1%'!$V$2:$V$10000,'OWNERSHIP 1%'!$B$2:$B$10000,$A930,'OWNERSHIP 1%'!$U$2:$U$10000,1))),2),"")</f>
        <v>0.52</v>
      </c>
      <c r="C930" s="27" cm="1">
        <f t="array" ref="C930">IFERROR(ROUND(SUMPRODUCT(('OWNERSHIP 1%'!$B$2:$B$10000=$A930)*('OWNERSHIP 1%'!$U$2:$U$10000=1)*('OWNERSHIP 1%'!$V$2:$V$10000)^2),0),"")</f>
        <v>9896</v>
      </c>
      <c r="D930" s="27">
        <f>IFERROR(ROUND(_xlfn.SINGLE(_xlfn.MAXIFS('OWNERSHIP 1%'!$V$2:$V$10000,'OWNERSHIP 1%'!$B$2:$B$10000,$A930,'OWNERSHIP 1%'!$U$2:$U$10000,1)),2),"")</f>
        <v>99.48</v>
      </c>
      <c r="E930" s="27">
        <f>IFERROR(ROUND(SUMIFS('OWNERSHIP 1%'!$V$2:$V$7159,'OWNERSHIP 1%'!$B$2:$B$7159,$A930,'OWNERSHIP 1%'!$U$2:$U$7159,1,'OWNERSHIP 1%'!$W$2:$W$7159,"&lt;=3"),2),"")</f>
        <v>99.48</v>
      </c>
      <c r="F930" s="27" cm="1">
        <f t="array" ref="F930">IFERROR(SUMPRODUCT(('OWNERSHIP 1%'!$B$2:$B$10000=$A930)*('OWNERSHIP 1%'!$U$2:$U$10000=1)*('OWNERSHIP 1%'!$V$2:$V$10000&gt;=1)),0)</f>
        <v>1</v>
      </c>
      <c r="G930" s="27">
        <f t="shared" si="44"/>
        <v>99</v>
      </c>
      <c r="H930" s="27" t="str">
        <f t="shared" si="45"/>
        <v>Mayoritas</v>
      </c>
      <c r="I930" s="27" t="str">
        <f t="shared" si="46"/>
        <v>Tinggi</v>
      </c>
    </row>
    <row r="931" spans="1:9" x14ac:dyDescent="0.25">
      <c r="A931" s="27" t="str">
        <f>" "&amp;'TICKER LIST'!B931</f>
        <v xml:space="preserve"> SCNP</v>
      </c>
      <c r="B931" s="27">
        <f>IFERROR(ROUND(MAX(0,MIN(100,100-SUMIFS('OWNERSHIP 1%'!$V$2:$V$10000,'OWNERSHIP 1%'!$B$2:$B$10000,$A931,'OWNERSHIP 1%'!$U$2:$U$10000,1))),2),"")</f>
        <v>2.52</v>
      </c>
      <c r="C931" s="27" cm="1">
        <f t="array" ref="C931">IFERROR(ROUND(SUMPRODUCT(('OWNERSHIP 1%'!$B$2:$B$10000=$A931)*('OWNERSHIP 1%'!$U$2:$U$10000=1)*('OWNERSHIP 1%'!$V$2:$V$10000)^2),0),"")</f>
        <v>2848</v>
      </c>
      <c r="D931" s="27">
        <f>IFERROR(ROUND(_xlfn.SINGLE(_xlfn.MAXIFS('OWNERSHIP 1%'!$V$2:$V$10000,'OWNERSHIP 1%'!$B$2:$B$10000,$A931,'OWNERSHIP 1%'!$U$2:$U$10000,1)),2),"")</f>
        <v>45</v>
      </c>
      <c r="E931" s="27">
        <f>IFERROR(ROUND(SUMIFS('OWNERSHIP 1%'!$V$2:$V$7159,'OWNERSHIP 1%'!$B$2:$B$7159,$A931,'OWNERSHIP 1%'!$U$2:$U$7159,1,'OWNERSHIP 1%'!$W$2:$W$7159,"&lt;=3"),2),"")</f>
        <v>79.36</v>
      </c>
      <c r="F931" s="27" cm="1">
        <f t="array" ref="F931">IFERROR(SUMPRODUCT(('OWNERSHIP 1%'!$B$2:$B$10000=$A931)*('OWNERSHIP 1%'!$U$2:$U$10000=1)*('OWNERSHIP 1%'!$V$2:$V$10000&gt;=1)),0)</f>
        <v>11</v>
      </c>
      <c r="G931" s="27">
        <f t="shared" si="44"/>
        <v>50</v>
      </c>
      <c r="H931" s="27" t="str">
        <f t="shared" si="45"/>
        <v>Terkonsentrasi</v>
      </c>
      <c r="I931" s="27" t="str">
        <f t="shared" si="46"/>
        <v>Sedang</v>
      </c>
    </row>
    <row r="932" spans="1:9" x14ac:dyDescent="0.25">
      <c r="A932" s="27" t="str">
        <f>" "&amp;'TICKER LIST'!B932</f>
        <v xml:space="preserve"> BBSI</v>
      </c>
      <c r="B932" s="27">
        <f>IFERROR(ROUND(MAX(0,MIN(100,100-SUMIFS('OWNERSHIP 1%'!$V$2:$V$10000,'OWNERSHIP 1%'!$B$2:$B$10000,$A932,'OWNERSHIP 1%'!$U$2:$U$10000,1))),2),"")</f>
        <v>1.43</v>
      </c>
      <c r="C932" s="27" cm="1">
        <f t="array" ref="C932">IFERROR(ROUND(SUMPRODUCT(('OWNERSHIP 1%'!$B$2:$B$10000=$A932)*('OWNERSHIP 1%'!$U$2:$U$10000=1)*('OWNERSHIP 1%'!$V$2:$V$10000)^2),0),"")</f>
        <v>5736</v>
      </c>
      <c r="D932" s="27">
        <f>IFERROR(ROUND(_xlfn.SINGLE(_xlfn.MAXIFS('OWNERSHIP 1%'!$V$2:$V$10000,'OWNERSHIP 1%'!$B$2:$B$10000,$A932,'OWNERSHIP 1%'!$U$2:$U$10000,1)),2),"")</f>
        <v>75</v>
      </c>
      <c r="E932" s="27">
        <f>IFERROR(ROUND(SUMIFS('OWNERSHIP 1%'!$V$2:$V$7159,'OWNERSHIP 1%'!$B$2:$B$7159,$A932,'OWNERSHIP 1%'!$U$2:$U$7159,1,'OWNERSHIP 1%'!$W$2:$W$7159,"&lt;=3"),2),"")</f>
        <v>84.88</v>
      </c>
      <c r="F932" s="27" cm="1">
        <f t="array" ref="F932">IFERROR(SUMPRODUCT(('OWNERSHIP 1%'!$B$2:$B$10000=$A932)*('OWNERSHIP 1%'!$U$2:$U$10000=1)*('OWNERSHIP 1%'!$V$2:$V$10000&gt;=1)),0)</f>
        <v>6</v>
      </c>
      <c r="G932" s="27">
        <f t="shared" si="44"/>
        <v>70</v>
      </c>
      <c r="H932" s="27" t="str">
        <f t="shared" si="45"/>
        <v>Mayoritas</v>
      </c>
      <c r="I932" s="27" t="str">
        <f t="shared" si="46"/>
        <v>Tinggi</v>
      </c>
    </row>
    <row r="933" spans="1:9" x14ac:dyDescent="0.25">
      <c r="A933" s="27" t="str">
        <f>" "&amp;'TICKER LIST'!B933</f>
        <v xml:space="preserve"> KMDS</v>
      </c>
      <c r="B933" s="27">
        <f>IFERROR(ROUND(MAX(0,MIN(100,100-SUMIFS('OWNERSHIP 1%'!$V$2:$V$10000,'OWNERSHIP 1%'!$B$2:$B$10000,$A933,'OWNERSHIP 1%'!$U$2:$U$10000,1))),2),"")</f>
        <v>8.75</v>
      </c>
      <c r="C933" s="27" cm="1">
        <f t="array" ref="C933">IFERROR(ROUND(SUMPRODUCT(('OWNERSHIP 1%'!$B$2:$B$10000=$A933)*('OWNERSHIP 1%'!$U$2:$U$10000=1)*('OWNERSHIP 1%'!$V$2:$V$10000)^2),0),"")</f>
        <v>3461</v>
      </c>
      <c r="D933" s="27">
        <f>IFERROR(ROUND(_xlfn.SINGLE(_xlfn.MAXIFS('OWNERSHIP 1%'!$V$2:$V$10000,'OWNERSHIP 1%'!$B$2:$B$10000,$A933,'OWNERSHIP 1%'!$U$2:$U$10000,1)),2),"")</f>
        <v>55</v>
      </c>
      <c r="E933" s="27">
        <f>IFERROR(ROUND(SUMIFS('OWNERSHIP 1%'!$V$2:$V$7159,'OWNERSHIP 1%'!$B$2:$B$7159,$A933,'OWNERSHIP 1%'!$U$2:$U$7159,1,'OWNERSHIP 1%'!$W$2:$W$7159,"&lt;=3"),2),"")</f>
        <v>79.02</v>
      </c>
      <c r="F933" s="27" cm="1">
        <f t="array" ref="F933">IFERROR(SUMPRODUCT(('OWNERSHIP 1%'!$B$2:$B$10000=$A933)*('OWNERSHIP 1%'!$U$2:$U$10000=1)*('OWNERSHIP 1%'!$V$2:$V$10000&gt;=1)),0)</f>
        <v>9</v>
      </c>
      <c r="G933" s="27">
        <f t="shared" si="44"/>
        <v>55</v>
      </c>
      <c r="H933" s="27" t="str">
        <f t="shared" si="45"/>
        <v>Mayoritas</v>
      </c>
      <c r="I933" s="27" t="str">
        <f t="shared" si="46"/>
        <v>Sedang</v>
      </c>
    </row>
    <row r="934" spans="1:9" x14ac:dyDescent="0.25">
      <c r="A934" s="27" t="str">
        <f>" "&amp;'TICKER LIST'!B934</f>
        <v xml:space="preserve"> PURI</v>
      </c>
      <c r="B934" s="27">
        <f>IFERROR(ROUND(MAX(0,MIN(100,100-SUMIFS('OWNERSHIP 1%'!$V$2:$V$10000,'OWNERSHIP 1%'!$B$2:$B$10000,$A934,'OWNERSHIP 1%'!$U$2:$U$10000,1))),2),"")</f>
        <v>18.05</v>
      </c>
      <c r="C934" s="27" cm="1">
        <f t="array" ref="C934">IFERROR(ROUND(SUMPRODUCT(('OWNERSHIP 1%'!$B$2:$B$10000=$A934)*('OWNERSHIP 1%'!$U$2:$U$10000=1)*('OWNERSHIP 1%'!$V$2:$V$10000)^2),0),"")</f>
        <v>5925</v>
      </c>
      <c r="D934" s="27">
        <f>IFERROR(ROUND(_xlfn.SINGLE(_xlfn.MAXIFS('OWNERSHIP 1%'!$V$2:$V$10000,'OWNERSHIP 1%'!$B$2:$B$10000,$A934,'OWNERSHIP 1%'!$U$2:$U$10000,1)),2),"")</f>
        <v>76.8</v>
      </c>
      <c r="E934" s="27">
        <f>IFERROR(ROUND(SUMIFS('OWNERSHIP 1%'!$V$2:$V$7159,'OWNERSHIP 1%'!$B$2:$B$7159,$A934,'OWNERSHIP 1%'!$U$2:$U$7159,1,'OWNERSHIP 1%'!$W$2:$W$7159,"&lt;=3"),2),"")</f>
        <v>81.95</v>
      </c>
      <c r="F934" s="27" cm="1">
        <f t="array" ref="F934">IFERROR(SUMPRODUCT(('OWNERSHIP 1%'!$B$2:$B$10000=$A934)*('OWNERSHIP 1%'!$U$2:$U$10000=1)*('OWNERSHIP 1%'!$V$2:$V$10000&gt;=1)),0)</f>
        <v>2</v>
      </c>
      <c r="G934" s="27">
        <f t="shared" si="44"/>
        <v>74</v>
      </c>
      <c r="H934" s="27" t="str">
        <f t="shared" si="45"/>
        <v>Mayoritas</v>
      </c>
      <c r="I934" s="27" t="str">
        <f t="shared" si="46"/>
        <v>Tinggi</v>
      </c>
    </row>
    <row r="935" spans="1:9" x14ac:dyDescent="0.25">
      <c r="A935" s="27" t="str">
        <f>" "&amp;'TICKER LIST'!B935</f>
        <v xml:space="preserve"> SOHO</v>
      </c>
      <c r="B935" s="27">
        <f>IFERROR(ROUND(MAX(0,MIN(100,100-SUMIFS('OWNERSHIP 1%'!$V$2:$V$10000,'OWNERSHIP 1%'!$B$2:$B$10000,$A935,'OWNERSHIP 1%'!$U$2:$U$10000,1))),2),"")</f>
        <v>0.33</v>
      </c>
      <c r="C935" s="27" cm="1">
        <f t="array" ref="C935">IFERROR(ROUND(SUMPRODUCT(('OWNERSHIP 1%'!$B$2:$B$10000=$A935)*('OWNERSHIP 1%'!$U$2:$U$10000=1)*('OWNERSHIP 1%'!$V$2:$V$10000)^2),0),"")</f>
        <v>2414</v>
      </c>
      <c r="D935" s="27">
        <f>IFERROR(ROUND(_xlfn.SINGLE(_xlfn.MAXIFS('OWNERSHIP 1%'!$V$2:$V$10000,'OWNERSHIP 1%'!$B$2:$B$10000,$A935,'OWNERSHIP 1%'!$U$2:$U$10000,1)),2),"")</f>
        <v>40.03</v>
      </c>
      <c r="E935" s="27">
        <f>IFERROR(ROUND(SUMIFS('OWNERSHIP 1%'!$V$2:$V$7159,'OWNERSHIP 1%'!$B$2:$B$7159,$A935,'OWNERSHIP 1%'!$U$2:$U$7159,1,'OWNERSHIP 1%'!$W$2:$W$7159,"&lt;=3"),2),"")</f>
        <v>72.5</v>
      </c>
      <c r="F935" s="27" cm="1">
        <f t="array" ref="F935">IFERROR(SUMPRODUCT(('OWNERSHIP 1%'!$B$2:$B$10000=$A935)*('OWNERSHIP 1%'!$U$2:$U$10000=1)*('OWNERSHIP 1%'!$V$2:$V$10000&gt;=1)),0)</f>
        <v>7</v>
      </c>
      <c r="G935" s="27">
        <f t="shared" si="44"/>
        <v>50</v>
      </c>
      <c r="H935" s="27" t="str">
        <f t="shared" si="45"/>
        <v>Terkonsentrasi</v>
      </c>
      <c r="I935" s="27" t="str">
        <f t="shared" si="46"/>
        <v>Sedang</v>
      </c>
    </row>
    <row r="936" spans="1:9" x14ac:dyDescent="0.25">
      <c r="A936" s="27" t="str">
        <f>" "&amp;'TICKER LIST'!B936</f>
        <v xml:space="preserve"> HOMI</v>
      </c>
      <c r="B936" s="27">
        <f>IFERROR(ROUND(MAX(0,MIN(100,100-SUMIFS('OWNERSHIP 1%'!$V$2:$V$10000,'OWNERSHIP 1%'!$B$2:$B$10000,$A936,'OWNERSHIP 1%'!$U$2:$U$10000,1))),2),"")</f>
        <v>5.92</v>
      </c>
      <c r="C936" s="27" cm="1">
        <f t="array" ref="C936">IFERROR(ROUND(SUMPRODUCT(('OWNERSHIP 1%'!$B$2:$B$10000=$A936)*('OWNERSHIP 1%'!$U$2:$U$10000=1)*('OWNERSHIP 1%'!$V$2:$V$10000)^2),0),"")</f>
        <v>2986</v>
      </c>
      <c r="D936" s="27">
        <f>IFERROR(ROUND(_xlfn.SINGLE(_xlfn.MAXIFS('OWNERSHIP 1%'!$V$2:$V$10000,'OWNERSHIP 1%'!$B$2:$B$10000,$A936,'OWNERSHIP 1%'!$U$2:$U$10000,1)),2),"")</f>
        <v>52</v>
      </c>
      <c r="E936" s="27">
        <f>IFERROR(ROUND(SUMIFS('OWNERSHIP 1%'!$V$2:$V$7159,'OWNERSHIP 1%'!$B$2:$B$7159,$A936,'OWNERSHIP 1%'!$U$2:$U$7159,1,'OWNERSHIP 1%'!$W$2:$W$7159,"&lt;=3"),2),"")</f>
        <v>72</v>
      </c>
      <c r="F936" s="27" cm="1">
        <f t="array" ref="F936">IFERROR(SUMPRODUCT(('OWNERSHIP 1%'!$B$2:$B$10000=$A936)*('OWNERSHIP 1%'!$U$2:$U$10000=1)*('OWNERSHIP 1%'!$V$2:$V$10000&gt;=1)),0)</f>
        <v>10</v>
      </c>
      <c r="G936" s="27">
        <f t="shared" si="44"/>
        <v>49</v>
      </c>
      <c r="H936" s="27" t="str">
        <f t="shared" si="45"/>
        <v>Mayoritas</v>
      </c>
      <c r="I936" s="27" t="str">
        <f t="shared" si="46"/>
        <v>Sedang</v>
      </c>
    </row>
    <row r="937" spans="1:9" x14ac:dyDescent="0.25">
      <c r="A937" s="27" t="str">
        <f>" "&amp;'TICKER LIST'!B937</f>
        <v xml:space="preserve"> ROCK</v>
      </c>
      <c r="B937" s="27">
        <f>IFERROR(ROUND(MAX(0,MIN(100,100-SUMIFS('OWNERSHIP 1%'!$V$2:$V$10000,'OWNERSHIP 1%'!$B$2:$B$10000,$A937,'OWNERSHIP 1%'!$U$2:$U$10000,1))),2),"")</f>
        <v>3.95</v>
      </c>
      <c r="C937" s="27" cm="1">
        <f t="array" ref="C937">IFERROR(ROUND(SUMPRODUCT(('OWNERSHIP 1%'!$B$2:$B$10000=$A937)*('OWNERSHIP 1%'!$U$2:$U$10000=1)*('OWNERSHIP 1%'!$V$2:$V$10000)^2),0),"")</f>
        <v>2199</v>
      </c>
      <c r="D937" s="27">
        <f>IFERROR(ROUND(_xlfn.SINGLE(_xlfn.MAXIFS('OWNERSHIP 1%'!$V$2:$V$10000,'OWNERSHIP 1%'!$B$2:$B$10000,$A937,'OWNERSHIP 1%'!$U$2:$U$10000,1)),2),"")</f>
        <v>27</v>
      </c>
      <c r="E937" s="27">
        <f>IFERROR(ROUND(SUMIFS('OWNERSHIP 1%'!$V$2:$V$7159,'OWNERSHIP 1%'!$B$2:$B$7159,$A937,'OWNERSHIP 1%'!$U$2:$U$7159,1,'OWNERSHIP 1%'!$W$2:$W$7159,"&lt;=3"),2),"")</f>
        <v>80</v>
      </c>
      <c r="F937" s="27" cm="1">
        <f t="array" ref="F937">IFERROR(SUMPRODUCT(('OWNERSHIP 1%'!$B$2:$B$10000=$A937)*('OWNERSHIP 1%'!$U$2:$U$10000=1)*('OWNERSHIP 1%'!$V$2:$V$10000&gt;=1)),0)</f>
        <v>7</v>
      </c>
      <c r="G937" s="27">
        <f t="shared" si="44"/>
        <v>52</v>
      </c>
      <c r="H937" s="27" t="str">
        <f t="shared" si="45"/>
        <v>Terkonsentrasi</v>
      </c>
      <c r="I937" s="27" t="str">
        <f t="shared" si="46"/>
        <v>Sedang</v>
      </c>
    </row>
    <row r="938" spans="1:9" x14ac:dyDescent="0.25">
      <c r="A938" s="27" t="str">
        <f>" "&amp;'TICKER LIST'!B938</f>
        <v xml:space="preserve"> ENZO</v>
      </c>
      <c r="B938" s="27">
        <f>IFERROR(ROUND(MAX(0,MIN(100,100-SUMIFS('OWNERSHIP 1%'!$V$2:$V$10000,'OWNERSHIP 1%'!$B$2:$B$10000,$A938,'OWNERSHIP 1%'!$U$2:$U$10000,1))),2),"")</f>
        <v>18.62</v>
      </c>
      <c r="C938" s="27" cm="1">
        <f t="array" ref="C938">IFERROR(ROUND(SUMPRODUCT(('OWNERSHIP 1%'!$B$2:$B$10000=$A938)*('OWNERSHIP 1%'!$U$2:$U$10000=1)*('OWNERSHIP 1%'!$V$2:$V$10000)^2),0),"")</f>
        <v>4747</v>
      </c>
      <c r="D938" s="27">
        <f>IFERROR(ROUND(_xlfn.SINGLE(_xlfn.MAXIFS('OWNERSHIP 1%'!$V$2:$V$10000,'OWNERSHIP 1%'!$B$2:$B$10000,$A938,'OWNERSHIP 1%'!$U$2:$U$10000,1)),2),"")</f>
        <v>68.56</v>
      </c>
      <c r="E938" s="27">
        <f>IFERROR(ROUND(SUMIFS('OWNERSHIP 1%'!$V$2:$V$7159,'OWNERSHIP 1%'!$B$2:$B$7159,$A938,'OWNERSHIP 1%'!$U$2:$U$7159,1,'OWNERSHIP 1%'!$W$2:$W$7159,"&lt;=3"),2),"")</f>
        <v>76.599999999999994</v>
      </c>
      <c r="F938" s="27" cm="1">
        <f t="array" ref="F938">IFERROR(SUMPRODUCT(('OWNERSHIP 1%'!$B$2:$B$10000=$A938)*('OWNERSHIP 1%'!$U$2:$U$10000=1)*('OWNERSHIP 1%'!$V$2:$V$10000&gt;=1)),0)</f>
        <v>5</v>
      </c>
      <c r="G938" s="27">
        <f t="shared" si="44"/>
        <v>64</v>
      </c>
      <c r="H938" s="27" t="str">
        <f t="shared" si="45"/>
        <v>Mayoritas</v>
      </c>
      <c r="I938" s="27" t="str">
        <f t="shared" si="46"/>
        <v>Tinggi</v>
      </c>
    </row>
    <row r="939" spans="1:9" x14ac:dyDescent="0.25">
      <c r="A939" s="27" t="str">
        <f>" "&amp;'TICKER LIST'!B939</f>
        <v xml:space="preserve"> PLAN</v>
      </c>
      <c r="B939" s="27">
        <f>IFERROR(ROUND(MAX(0,MIN(100,100-SUMIFS('OWNERSHIP 1%'!$V$2:$V$10000,'OWNERSHIP 1%'!$B$2:$B$10000,$A939,'OWNERSHIP 1%'!$U$2:$U$10000,1))),2),"")</f>
        <v>24.96</v>
      </c>
      <c r="C939" s="27" cm="1">
        <f t="array" ref="C939">IFERROR(ROUND(SUMPRODUCT(('OWNERSHIP 1%'!$B$2:$B$10000=$A939)*('OWNERSHIP 1%'!$U$2:$U$10000=1)*('OWNERSHIP 1%'!$V$2:$V$10000)^2),0),"")</f>
        <v>4492</v>
      </c>
      <c r="D939" s="27">
        <f>IFERROR(ROUND(_xlfn.SINGLE(_xlfn.MAXIFS('OWNERSHIP 1%'!$V$2:$V$10000,'OWNERSHIP 1%'!$B$2:$B$10000,$A939,'OWNERSHIP 1%'!$U$2:$U$10000,1)),2),"")</f>
        <v>66.849999999999994</v>
      </c>
      <c r="E939" s="27">
        <f>IFERROR(ROUND(SUMIFS('OWNERSHIP 1%'!$V$2:$V$7159,'OWNERSHIP 1%'!$B$2:$B$7159,$A939,'OWNERSHIP 1%'!$U$2:$U$7159,1,'OWNERSHIP 1%'!$W$2:$W$7159,"&lt;=3"),2),"")</f>
        <v>73.05</v>
      </c>
      <c r="F939" s="27" cm="1">
        <f t="array" ref="F939">IFERROR(SUMPRODUCT(('OWNERSHIP 1%'!$B$2:$B$10000=$A939)*('OWNERSHIP 1%'!$U$2:$U$10000=1)*('OWNERSHIP 1%'!$V$2:$V$10000&gt;=1)),0)</f>
        <v>4</v>
      </c>
      <c r="G939" s="27">
        <f t="shared" si="44"/>
        <v>63</v>
      </c>
      <c r="H939" s="27" t="str">
        <f t="shared" si="45"/>
        <v>Mayoritas</v>
      </c>
      <c r="I939" s="27" t="str">
        <f t="shared" si="46"/>
        <v>Tinggi</v>
      </c>
    </row>
    <row r="940" spans="1:9" x14ac:dyDescent="0.25">
      <c r="A940" s="27" t="str">
        <f>" "&amp;'TICKER LIST'!B940</f>
        <v xml:space="preserve"> PTDU</v>
      </c>
      <c r="B940" s="27">
        <f>IFERROR(ROUND(MAX(0,MIN(100,100-SUMIFS('OWNERSHIP 1%'!$V$2:$V$10000,'OWNERSHIP 1%'!$B$2:$B$10000,$A940,'OWNERSHIP 1%'!$U$2:$U$10000,1))),2),"")</f>
        <v>23.22</v>
      </c>
      <c r="C940" s="27" cm="1">
        <f t="array" ref="C940">IFERROR(ROUND(SUMPRODUCT(('OWNERSHIP 1%'!$B$2:$B$10000=$A940)*('OWNERSHIP 1%'!$U$2:$U$10000=1)*('OWNERSHIP 1%'!$V$2:$V$10000)^2),0),"")</f>
        <v>2743</v>
      </c>
      <c r="D940" s="27">
        <f>IFERROR(ROUND(_xlfn.SINGLE(_xlfn.MAXIFS('OWNERSHIP 1%'!$V$2:$V$10000,'OWNERSHIP 1%'!$B$2:$B$10000,$A940,'OWNERSHIP 1%'!$U$2:$U$10000,1)),2),"")</f>
        <v>41.67</v>
      </c>
      <c r="E940" s="27">
        <f>IFERROR(ROUND(SUMIFS('OWNERSHIP 1%'!$V$2:$V$7159,'OWNERSHIP 1%'!$B$2:$B$7159,$A940,'OWNERSHIP 1%'!$U$2:$U$7159,1,'OWNERSHIP 1%'!$W$2:$W$7159,"&lt;=3"),2),"")</f>
        <v>74.61</v>
      </c>
      <c r="F940" s="27" cm="1">
        <f t="array" ref="F940">IFERROR(SUMPRODUCT(('OWNERSHIP 1%'!$B$2:$B$10000=$A940)*('OWNERSHIP 1%'!$U$2:$U$10000=1)*('OWNERSHIP 1%'!$V$2:$V$10000&gt;=1)),0)</f>
        <v>5</v>
      </c>
      <c r="G940" s="27">
        <f t="shared" si="44"/>
        <v>54</v>
      </c>
      <c r="H940" s="27" t="str">
        <f t="shared" si="45"/>
        <v>Terkonsentrasi</v>
      </c>
      <c r="I940" s="27" t="str">
        <f t="shared" si="46"/>
        <v>Sedang</v>
      </c>
    </row>
    <row r="941" spans="1:9" x14ac:dyDescent="0.25">
      <c r="A941" s="27" t="str">
        <f>" "&amp;'TICKER LIST'!B941</f>
        <v xml:space="preserve"> ATAP</v>
      </c>
      <c r="B941" s="27">
        <f>IFERROR(ROUND(MAX(0,MIN(100,100-SUMIFS('OWNERSHIP 1%'!$V$2:$V$10000,'OWNERSHIP 1%'!$B$2:$B$10000,$A941,'OWNERSHIP 1%'!$U$2:$U$10000,1))),2),"")</f>
        <v>15.05</v>
      </c>
      <c r="C941" s="27" cm="1">
        <f t="array" ref="C941">IFERROR(ROUND(SUMPRODUCT(('OWNERSHIP 1%'!$B$2:$B$10000=$A941)*('OWNERSHIP 1%'!$U$2:$U$10000=1)*('OWNERSHIP 1%'!$V$2:$V$10000)^2),0),"")</f>
        <v>5809</v>
      </c>
      <c r="D941" s="27">
        <f>IFERROR(ROUND(_xlfn.SINGLE(_xlfn.MAXIFS('OWNERSHIP 1%'!$V$2:$V$10000,'OWNERSHIP 1%'!$B$2:$B$10000,$A941,'OWNERSHIP 1%'!$U$2:$U$10000,1)),2),"")</f>
        <v>76</v>
      </c>
      <c r="E941" s="27">
        <f>IFERROR(ROUND(SUMIFS('OWNERSHIP 1%'!$V$2:$V$7159,'OWNERSHIP 1%'!$B$2:$B$7159,$A941,'OWNERSHIP 1%'!$U$2:$U$7159,1,'OWNERSHIP 1%'!$W$2:$W$7159,"&lt;=3"),2),"")</f>
        <v>82.95</v>
      </c>
      <c r="F941" s="27" cm="1">
        <f t="array" ref="F941">IFERROR(SUMPRODUCT(('OWNERSHIP 1%'!$B$2:$B$10000=$A941)*('OWNERSHIP 1%'!$U$2:$U$10000=1)*('OWNERSHIP 1%'!$V$2:$V$10000&gt;=1)),0)</f>
        <v>4</v>
      </c>
      <c r="G941" s="27">
        <f t="shared" si="44"/>
        <v>72</v>
      </c>
      <c r="H941" s="27" t="str">
        <f t="shared" si="45"/>
        <v>Mayoritas</v>
      </c>
      <c r="I941" s="27" t="str">
        <f t="shared" si="46"/>
        <v>Tinggi</v>
      </c>
    </row>
    <row r="942" spans="1:9" x14ac:dyDescent="0.25">
      <c r="A942" s="27" t="str">
        <f>" "&amp;'TICKER LIST'!B942</f>
        <v xml:space="preserve"> VICI</v>
      </c>
      <c r="B942" s="27">
        <f>IFERROR(ROUND(MAX(0,MIN(100,100-SUMIFS('OWNERSHIP 1%'!$V$2:$V$10000,'OWNERSHIP 1%'!$B$2:$B$10000,$A942,'OWNERSHIP 1%'!$U$2:$U$10000,1))),2),"")</f>
        <v>5.37</v>
      </c>
      <c r="C942" s="27" cm="1">
        <f t="array" ref="C942">IFERROR(ROUND(SUMPRODUCT(('OWNERSHIP 1%'!$B$2:$B$10000=$A942)*('OWNERSHIP 1%'!$U$2:$U$10000=1)*('OWNERSHIP 1%'!$V$2:$V$10000)^2),0),"")</f>
        <v>4249</v>
      </c>
      <c r="D942" s="27">
        <f>IFERROR(ROUND(_xlfn.SINGLE(_xlfn.MAXIFS('OWNERSHIP 1%'!$V$2:$V$10000,'OWNERSHIP 1%'!$B$2:$B$10000,$A942,'OWNERSHIP 1%'!$U$2:$U$10000,1)),2),"")</f>
        <v>59.95</v>
      </c>
      <c r="E942" s="27">
        <f>IFERROR(ROUND(SUMIFS('OWNERSHIP 1%'!$V$2:$V$7159,'OWNERSHIP 1%'!$B$2:$B$7159,$A942,'OWNERSHIP 1%'!$U$2:$U$7159,1,'OWNERSHIP 1%'!$W$2:$W$7159,"&lt;=3"),2),"")</f>
        <v>89.59</v>
      </c>
      <c r="F942" s="27" cm="1">
        <f t="array" ref="F942">IFERROR(SUMPRODUCT(('OWNERSHIP 1%'!$B$2:$B$10000=$A942)*('OWNERSHIP 1%'!$U$2:$U$10000=1)*('OWNERSHIP 1%'!$V$2:$V$10000&gt;=1)),0)</f>
        <v>6</v>
      </c>
      <c r="G942" s="27">
        <f t="shared" si="44"/>
        <v>65</v>
      </c>
      <c r="H942" s="27" t="str">
        <f t="shared" si="45"/>
        <v>Mayoritas</v>
      </c>
      <c r="I942" s="27" t="str">
        <f t="shared" si="46"/>
        <v>Tinggi</v>
      </c>
    </row>
    <row r="943" spans="1:9" x14ac:dyDescent="0.25">
      <c r="A943" s="27" t="str">
        <f>" "&amp;'TICKER LIST'!B943</f>
        <v xml:space="preserve"> PMMP</v>
      </c>
      <c r="B943" s="27">
        <f>IFERROR(ROUND(MAX(0,MIN(100,100-SUMIFS('OWNERSHIP 1%'!$V$2:$V$10000,'OWNERSHIP 1%'!$B$2:$B$10000,$A943,'OWNERSHIP 1%'!$U$2:$U$10000,1))),2),"")</f>
        <v>30.02</v>
      </c>
      <c r="C943" s="27" cm="1">
        <f t="array" ref="C943">IFERROR(ROUND(SUMPRODUCT(('OWNERSHIP 1%'!$B$2:$B$10000=$A943)*('OWNERSHIP 1%'!$U$2:$U$10000=1)*('OWNERSHIP 1%'!$V$2:$V$10000)^2),0),"")</f>
        <v>1781</v>
      </c>
      <c r="D943" s="27">
        <f>IFERROR(ROUND(_xlfn.SINGLE(_xlfn.MAXIFS('OWNERSHIP 1%'!$V$2:$V$10000,'OWNERSHIP 1%'!$B$2:$B$10000,$A943,'OWNERSHIP 1%'!$U$2:$U$10000,1)),2),"")</f>
        <v>34.700000000000003</v>
      </c>
      <c r="E943" s="27">
        <f>IFERROR(ROUND(SUMIFS('OWNERSHIP 1%'!$V$2:$V$7159,'OWNERSHIP 1%'!$B$2:$B$7159,$A943,'OWNERSHIP 1%'!$U$2:$U$7159,1,'OWNERSHIP 1%'!$W$2:$W$7159,"&lt;=3"),2),"")</f>
        <v>64.38</v>
      </c>
      <c r="F943" s="27" cm="1">
        <f t="array" ref="F943">IFERROR(SUMPRODUCT(('OWNERSHIP 1%'!$B$2:$B$10000=$A943)*('OWNERSHIP 1%'!$U$2:$U$10000=1)*('OWNERSHIP 1%'!$V$2:$V$10000&gt;=1)),0)</f>
        <v>5</v>
      </c>
      <c r="G943" s="27">
        <f t="shared" si="44"/>
        <v>46</v>
      </c>
      <c r="H943" s="27" t="str">
        <f t="shared" si="45"/>
        <v>Oligopoli</v>
      </c>
      <c r="I943" s="27" t="str">
        <f t="shared" si="46"/>
        <v>Sedang</v>
      </c>
    </row>
    <row r="944" spans="1:9" x14ac:dyDescent="0.25">
      <c r="A944" s="27" t="str">
        <f>" "&amp;'TICKER LIST'!B944</f>
        <v xml:space="preserve"> WIFI</v>
      </c>
      <c r="B944" s="27">
        <f>IFERROR(ROUND(MAX(0,MIN(100,100-SUMIFS('OWNERSHIP 1%'!$V$2:$V$10000,'OWNERSHIP 1%'!$B$2:$B$10000,$A944,'OWNERSHIP 1%'!$U$2:$U$10000,1))),2),"")</f>
        <v>37.72</v>
      </c>
      <c r="C944" s="27" cm="1">
        <f t="array" ref="C944">IFERROR(ROUND(SUMPRODUCT(('OWNERSHIP 1%'!$B$2:$B$10000=$A944)*('OWNERSHIP 1%'!$U$2:$U$10000=1)*('OWNERSHIP 1%'!$V$2:$V$10000)^2),0),"")</f>
        <v>2993</v>
      </c>
      <c r="D944" s="27">
        <f>IFERROR(ROUND(_xlfn.SINGLE(_xlfn.MAXIFS('OWNERSHIP 1%'!$V$2:$V$10000,'OWNERSHIP 1%'!$B$2:$B$10000,$A944,'OWNERSHIP 1%'!$U$2:$U$10000,1)),2),"")</f>
        <v>54.42</v>
      </c>
      <c r="E944" s="27">
        <f>IFERROR(ROUND(SUMIFS('OWNERSHIP 1%'!$V$2:$V$7159,'OWNERSHIP 1%'!$B$2:$B$7159,$A944,'OWNERSHIP 1%'!$U$2:$U$7159,1,'OWNERSHIP 1%'!$W$2:$W$7159,"&lt;=3"),2),"")</f>
        <v>61.23</v>
      </c>
      <c r="F944" s="27" cm="1">
        <f t="array" ref="F944">IFERROR(SUMPRODUCT(('OWNERSHIP 1%'!$B$2:$B$10000=$A944)*('OWNERSHIP 1%'!$U$2:$U$10000=1)*('OWNERSHIP 1%'!$V$2:$V$10000&gt;=1)),0)</f>
        <v>4</v>
      </c>
      <c r="G944" s="27">
        <f t="shared" si="44"/>
        <v>52</v>
      </c>
      <c r="H944" s="27" t="str">
        <f t="shared" si="45"/>
        <v>Mayoritas</v>
      </c>
      <c r="I944" s="27" t="str">
        <f t="shared" si="46"/>
        <v>Sedang</v>
      </c>
    </row>
    <row r="945" spans="1:9" x14ac:dyDescent="0.25">
      <c r="A945" s="27" t="str">
        <f>" "&amp;'TICKER LIST'!B945</f>
        <v xml:space="preserve"> FAPA</v>
      </c>
      <c r="B945" s="27">
        <f>IFERROR(ROUND(MAX(0,MIN(100,100-SUMIFS('OWNERSHIP 1%'!$V$2:$V$10000,'OWNERSHIP 1%'!$B$2:$B$10000,$A945,'OWNERSHIP 1%'!$U$2:$U$10000,1))),2),"")</f>
        <v>1.71</v>
      </c>
      <c r="C945" s="27" cm="1">
        <f t="array" ref="C945">IFERROR(ROUND(SUMPRODUCT(('OWNERSHIP 1%'!$B$2:$B$10000=$A945)*('OWNERSHIP 1%'!$U$2:$U$10000=1)*('OWNERSHIP 1%'!$V$2:$V$10000)^2),0),"")</f>
        <v>6349</v>
      </c>
      <c r="D945" s="27">
        <f>IFERROR(ROUND(_xlfn.SINGLE(_xlfn.MAXIFS('OWNERSHIP 1%'!$V$2:$V$10000,'OWNERSHIP 1%'!$B$2:$B$10000,$A945,'OWNERSHIP 1%'!$U$2:$U$10000,1)),2),"")</f>
        <v>79.17</v>
      </c>
      <c r="E945" s="27">
        <f>IFERROR(ROUND(SUMIFS('OWNERSHIP 1%'!$V$2:$V$7159,'OWNERSHIP 1%'!$B$2:$B$7159,$A945,'OWNERSHIP 1%'!$U$2:$U$7159,1,'OWNERSHIP 1%'!$W$2:$W$7159,"&lt;=3"),2),"")</f>
        <v>90.13</v>
      </c>
      <c r="F945" s="27" cm="1">
        <f t="array" ref="F945">IFERROR(SUMPRODUCT(('OWNERSHIP 1%'!$B$2:$B$10000=$A945)*('OWNERSHIP 1%'!$U$2:$U$10000=1)*('OWNERSHIP 1%'!$V$2:$V$10000&gt;=1)),0)</f>
        <v>7</v>
      </c>
      <c r="G945" s="27">
        <f t="shared" si="44"/>
        <v>74</v>
      </c>
      <c r="H945" s="27" t="str">
        <f t="shared" si="45"/>
        <v>Mayoritas</v>
      </c>
      <c r="I945" s="27" t="str">
        <f t="shared" si="46"/>
        <v>Tinggi</v>
      </c>
    </row>
    <row r="946" spans="1:9" x14ac:dyDescent="0.25">
      <c r="A946" s="27" t="str">
        <f>" "&amp;'TICKER LIST'!B946</f>
        <v xml:space="preserve"> DCII</v>
      </c>
      <c r="B946" s="27">
        <f>IFERROR(ROUND(MAX(0,MIN(100,100-SUMIFS('OWNERSHIP 1%'!$V$2:$V$10000,'OWNERSHIP 1%'!$B$2:$B$10000,$A946,'OWNERSHIP 1%'!$U$2:$U$10000,1))),2),"")</f>
        <v>0.15</v>
      </c>
      <c r="C946" s="27" cm="1">
        <f t="array" ref="C946">IFERROR(ROUND(SUMPRODUCT(('OWNERSHIP 1%'!$B$2:$B$10000=$A946)*('OWNERSHIP 1%'!$U$2:$U$10000=1)*('OWNERSHIP 1%'!$V$2:$V$10000)^2),0),"")</f>
        <v>1809</v>
      </c>
      <c r="D946" s="27">
        <f>IFERROR(ROUND(_xlfn.SINGLE(_xlfn.MAXIFS('OWNERSHIP 1%'!$V$2:$V$10000,'OWNERSHIP 1%'!$B$2:$B$10000,$A946,'OWNERSHIP 1%'!$U$2:$U$10000,1)),2),"")</f>
        <v>29.9</v>
      </c>
      <c r="E946" s="27">
        <f>IFERROR(ROUND(SUMIFS('OWNERSHIP 1%'!$V$2:$V$7159,'OWNERSHIP 1%'!$B$2:$B$7159,$A946,'OWNERSHIP 1%'!$U$2:$U$7159,1,'OWNERSHIP 1%'!$W$2:$W$7159,"&lt;=3"),2),"")</f>
        <v>66.52</v>
      </c>
      <c r="F946" s="27" cm="1">
        <f t="array" ref="F946">IFERROR(SUMPRODUCT(('OWNERSHIP 1%'!$B$2:$B$10000=$A946)*('OWNERSHIP 1%'!$U$2:$U$10000=1)*('OWNERSHIP 1%'!$V$2:$V$10000&gt;=1)),0)</f>
        <v>10</v>
      </c>
      <c r="G946" s="27">
        <f t="shared" si="44"/>
        <v>42</v>
      </c>
      <c r="H946" s="27" t="str">
        <f t="shared" si="45"/>
        <v>Oligopoli</v>
      </c>
      <c r="I946" s="27" t="str">
        <f t="shared" si="46"/>
        <v>Sedang</v>
      </c>
    </row>
    <row r="947" spans="1:9" x14ac:dyDescent="0.25">
      <c r="A947" s="27" t="str">
        <f>" "&amp;'TICKER LIST'!B947</f>
        <v xml:space="preserve"> KETR</v>
      </c>
      <c r="B947" s="27">
        <f>IFERROR(ROUND(MAX(0,MIN(100,100-SUMIFS('OWNERSHIP 1%'!$V$2:$V$10000,'OWNERSHIP 1%'!$B$2:$B$10000,$A947,'OWNERSHIP 1%'!$U$2:$U$10000,1))),2),"")</f>
        <v>28.84</v>
      </c>
      <c r="C947" s="27" cm="1">
        <f t="array" ref="C947">IFERROR(ROUND(SUMPRODUCT(('OWNERSHIP 1%'!$B$2:$B$10000=$A947)*('OWNERSHIP 1%'!$U$2:$U$10000=1)*('OWNERSHIP 1%'!$V$2:$V$10000)^2),0),"")</f>
        <v>3295</v>
      </c>
      <c r="D947" s="27">
        <f>IFERROR(ROUND(_xlfn.SINGLE(_xlfn.MAXIFS('OWNERSHIP 1%'!$V$2:$V$10000,'OWNERSHIP 1%'!$B$2:$B$10000,$A947,'OWNERSHIP 1%'!$U$2:$U$10000,1)),2),"")</f>
        <v>56.53</v>
      </c>
      <c r="E947" s="27">
        <f>IFERROR(ROUND(SUMIFS('OWNERSHIP 1%'!$V$2:$V$7159,'OWNERSHIP 1%'!$B$2:$B$7159,$A947,'OWNERSHIP 1%'!$U$2:$U$7159,1,'OWNERSHIP 1%'!$W$2:$W$7159,"&lt;=3"),2),"")</f>
        <v>67.94</v>
      </c>
      <c r="F947" s="27" cm="1">
        <f t="array" ref="F947">IFERROR(SUMPRODUCT(('OWNERSHIP 1%'!$B$2:$B$10000=$A947)*('OWNERSHIP 1%'!$U$2:$U$10000=1)*('OWNERSHIP 1%'!$V$2:$V$10000&gt;=1)),0)</f>
        <v>6</v>
      </c>
      <c r="G947" s="27">
        <f t="shared" si="44"/>
        <v>53</v>
      </c>
      <c r="H947" s="27" t="str">
        <f t="shared" si="45"/>
        <v>Mayoritas</v>
      </c>
      <c r="I947" s="27" t="str">
        <f t="shared" si="46"/>
        <v>Sedang</v>
      </c>
    </row>
    <row r="948" spans="1:9" x14ac:dyDescent="0.25">
      <c r="A948" s="27" t="str">
        <f>" "&amp;'TICKER LIST'!B948</f>
        <v xml:space="preserve"> DGNS</v>
      </c>
      <c r="B948" s="27">
        <f>IFERROR(ROUND(MAX(0,MIN(100,100-SUMIFS('OWNERSHIP 1%'!$V$2:$V$10000,'OWNERSHIP 1%'!$B$2:$B$10000,$A948,'OWNERSHIP 1%'!$U$2:$U$10000,1))),2),"")</f>
        <v>22.97</v>
      </c>
      <c r="C948" s="27" cm="1">
        <f t="array" ref="C948">IFERROR(ROUND(SUMPRODUCT(('OWNERSHIP 1%'!$B$2:$B$10000=$A948)*('OWNERSHIP 1%'!$U$2:$U$10000=1)*('OWNERSHIP 1%'!$V$2:$V$10000)^2),0),"")</f>
        <v>2512</v>
      </c>
      <c r="D948" s="27">
        <f>IFERROR(ROUND(_xlfn.SINGLE(_xlfn.MAXIFS('OWNERSHIP 1%'!$V$2:$V$10000,'OWNERSHIP 1%'!$B$2:$B$10000,$A948,'OWNERSHIP 1%'!$U$2:$U$10000,1)),2),"")</f>
        <v>37.450000000000003</v>
      </c>
      <c r="E948" s="27">
        <f>IFERROR(ROUND(SUMIFS('OWNERSHIP 1%'!$V$2:$V$7159,'OWNERSHIP 1%'!$B$2:$B$7159,$A948,'OWNERSHIP 1%'!$U$2:$U$7159,1,'OWNERSHIP 1%'!$W$2:$W$7159,"&lt;=3"),2),"")</f>
        <v>77.03</v>
      </c>
      <c r="F948" s="27" cm="1">
        <f t="array" ref="F948">IFERROR(SUMPRODUCT(('OWNERSHIP 1%'!$B$2:$B$10000=$A948)*('OWNERSHIP 1%'!$U$2:$U$10000=1)*('OWNERSHIP 1%'!$V$2:$V$10000&gt;=1)),0)</f>
        <v>3</v>
      </c>
      <c r="G948" s="27">
        <f t="shared" si="44"/>
        <v>56</v>
      </c>
      <c r="H948" s="27" t="str">
        <f t="shared" si="45"/>
        <v>Terkonsentrasi</v>
      </c>
      <c r="I948" s="27" t="str">
        <f t="shared" si="46"/>
        <v>Tinggi</v>
      </c>
    </row>
    <row r="949" spans="1:9" x14ac:dyDescent="0.25">
      <c r="A949" s="27" t="str">
        <f>" "&amp;'TICKER LIST'!B949</f>
        <v xml:space="preserve"> UFOE</v>
      </c>
      <c r="B949" s="27">
        <f>IFERROR(ROUND(MAX(0,MIN(100,100-SUMIFS('OWNERSHIP 1%'!$V$2:$V$10000,'OWNERSHIP 1%'!$B$2:$B$10000,$A949,'OWNERSHIP 1%'!$U$2:$U$10000,1))),2),"")</f>
        <v>7.68</v>
      </c>
      <c r="C949" s="27" cm="1">
        <f t="array" ref="C949">IFERROR(ROUND(SUMPRODUCT(('OWNERSHIP 1%'!$B$2:$B$10000=$A949)*('OWNERSHIP 1%'!$U$2:$U$10000=1)*('OWNERSHIP 1%'!$V$2:$V$10000)^2),0),"")</f>
        <v>5295</v>
      </c>
      <c r="D949" s="27">
        <f>IFERROR(ROUND(_xlfn.SINGLE(_xlfn.MAXIFS('OWNERSHIP 1%'!$V$2:$V$10000,'OWNERSHIP 1%'!$B$2:$B$10000,$A949,'OWNERSHIP 1%'!$U$2:$U$10000,1)),2),"")</f>
        <v>72</v>
      </c>
      <c r="E949" s="27">
        <f>IFERROR(ROUND(SUMIFS('OWNERSHIP 1%'!$V$2:$V$7159,'OWNERSHIP 1%'!$B$2:$B$7159,$A949,'OWNERSHIP 1%'!$U$2:$U$7159,1,'OWNERSHIP 1%'!$W$2:$W$7159,"&lt;=3"),2),"")</f>
        <v>84.47</v>
      </c>
      <c r="F949" s="27" cm="1">
        <f t="array" ref="F949">IFERROR(SUMPRODUCT(('OWNERSHIP 1%'!$B$2:$B$10000=$A949)*('OWNERSHIP 1%'!$U$2:$U$10000=1)*('OWNERSHIP 1%'!$V$2:$V$10000&gt;=1)),0)</f>
        <v>5</v>
      </c>
      <c r="G949" s="27">
        <f t="shared" si="44"/>
        <v>69</v>
      </c>
      <c r="H949" s="27" t="str">
        <f t="shared" si="45"/>
        <v>Mayoritas</v>
      </c>
      <c r="I949" s="27" t="str">
        <f t="shared" si="46"/>
        <v>Tinggi</v>
      </c>
    </row>
    <row r="950" spans="1:9" x14ac:dyDescent="0.25">
      <c r="A950" s="27" t="str">
        <f>" "&amp;'TICKER LIST'!B950</f>
        <v xml:space="preserve"> BANK</v>
      </c>
      <c r="B950" s="27">
        <f>IFERROR(ROUND(MAX(0,MIN(100,100-SUMIFS('OWNERSHIP 1%'!$V$2:$V$10000,'OWNERSHIP 1%'!$B$2:$B$10000,$A950,'OWNERSHIP 1%'!$U$2:$U$10000,1))),2),"")</f>
        <v>15.5</v>
      </c>
      <c r="C950" s="27" cm="1">
        <f t="array" ref="C950">IFERROR(ROUND(SUMPRODUCT(('OWNERSHIP 1%'!$B$2:$B$10000=$A950)*('OWNERSHIP 1%'!$U$2:$U$10000=1)*('OWNERSHIP 1%'!$V$2:$V$10000)^2),0),"")</f>
        <v>2686</v>
      </c>
      <c r="D950" s="27">
        <f>IFERROR(ROUND(_xlfn.SINGLE(_xlfn.MAXIFS('OWNERSHIP 1%'!$V$2:$V$10000,'OWNERSHIP 1%'!$B$2:$B$10000,$A950,'OWNERSHIP 1%'!$U$2:$U$10000,1)),2),"")</f>
        <v>50.82</v>
      </c>
      <c r="E950" s="27">
        <f>IFERROR(ROUND(SUMIFS('OWNERSHIP 1%'!$V$2:$V$7159,'OWNERSHIP 1%'!$B$2:$B$7159,$A950,'OWNERSHIP 1%'!$U$2:$U$7159,1,'OWNERSHIP 1%'!$W$2:$W$7159,"&lt;=3"),2),"")</f>
        <v>60.11</v>
      </c>
      <c r="F950" s="27" cm="1">
        <f t="array" ref="F950">IFERROR(SUMPRODUCT(('OWNERSHIP 1%'!$B$2:$B$10000=$A950)*('OWNERSHIP 1%'!$U$2:$U$10000=1)*('OWNERSHIP 1%'!$V$2:$V$10000&gt;=1)),0)</f>
        <v>15</v>
      </c>
      <c r="G950" s="27">
        <f t="shared" si="44"/>
        <v>38</v>
      </c>
      <c r="H950" s="27" t="str">
        <f t="shared" si="45"/>
        <v>Mayoritas</v>
      </c>
      <c r="I950" s="27" t="str">
        <f t="shared" si="46"/>
        <v>Sedang</v>
      </c>
    </row>
    <row r="951" spans="1:9" x14ac:dyDescent="0.25">
      <c r="A951" s="27" t="str">
        <f>" "&amp;'TICKER LIST'!B951</f>
        <v xml:space="preserve"> WMUU</v>
      </c>
      <c r="B951" s="27">
        <f>IFERROR(ROUND(MAX(0,MIN(100,100-SUMIFS('OWNERSHIP 1%'!$V$2:$V$10000,'OWNERSHIP 1%'!$B$2:$B$10000,$A951,'OWNERSHIP 1%'!$U$2:$U$10000,1))),2),"")</f>
        <v>48.83</v>
      </c>
      <c r="C951" s="27" cm="1">
        <f t="array" ref="C951">IFERROR(ROUND(SUMPRODUCT(('OWNERSHIP 1%'!$B$2:$B$10000=$A951)*('OWNERSHIP 1%'!$U$2:$U$10000=1)*('OWNERSHIP 1%'!$V$2:$V$10000)^2),0),"")</f>
        <v>1701</v>
      </c>
      <c r="D951" s="27">
        <f>IFERROR(ROUND(_xlfn.SINGLE(_xlfn.MAXIFS('OWNERSHIP 1%'!$V$2:$V$10000,'OWNERSHIP 1%'!$B$2:$B$10000,$A951,'OWNERSHIP 1%'!$U$2:$U$10000,1)),2),"")</f>
        <v>40.94</v>
      </c>
      <c r="E951" s="27">
        <f>IFERROR(ROUND(SUMIFS('OWNERSHIP 1%'!$V$2:$V$7159,'OWNERSHIP 1%'!$B$2:$B$7159,$A951,'OWNERSHIP 1%'!$U$2:$U$7159,1,'OWNERSHIP 1%'!$W$2:$W$7159,"&lt;=3"),2),"")</f>
        <v>46.77</v>
      </c>
      <c r="F951" s="27" cm="1">
        <f t="array" ref="F951">IFERROR(SUMPRODUCT(('OWNERSHIP 1%'!$B$2:$B$10000=$A951)*('OWNERSHIP 1%'!$U$2:$U$10000=1)*('OWNERSHIP 1%'!$V$2:$V$10000&gt;=1)),0)</f>
        <v>6</v>
      </c>
      <c r="G951" s="27">
        <f t="shared" si="44"/>
        <v>39</v>
      </c>
      <c r="H951" s="27" t="str">
        <f t="shared" si="45"/>
        <v>Moderat</v>
      </c>
      <c r="I951" s="27" t="str">
        <f t="shared" si="46"/>
        <v>Sedang</v>
      </c>
    </row>
    <row r="952" spans="1:9" x14ac:dyDescent="0.25">
      <c r="A952" s="27" t="str">
        <f>" "&amp;'TICKER LIST'!B952</f>
        <v xml:space="preserve"> EDGE</v>
      </c>
      <c r="B952" s="27">
        <f>IFERROR(ROUND(MAX(0,MIN(100,100-SUMIFS('OWNERSHIP 1%'!$V$2:$V$10000,'OWNERSHIP 1%'!$B$2:$B$10000,$A952,'OWNERSHIP 1%'!$U$2:$U$10000,1))),2),"")</f>
        <v>0.05</v>
      </c>
      <c r="C952" s="27" cm="1">
        <f t="array" ref="C952">IFERROR(ROUND(SUMPRODUCT(('OWNERSHIP 1%'!$B$2:$B$10000=$A952)*('OWNERSHIP 1%'!$U$2:$U$10000=1)*('OWNERSHIP 1%'!$V$2:$V$10000)^2),0),"")</f>
        <v>4680</v>
      </c>
      <c r="D952" s="27">
        <f>IFERROR(ROUND(_xlfn.SINGLE(_xlfn.MAXIFS('OWNERSHIP 1%'!$V$2:$V$10000,'OWNERSHIP 1%'!$B$2:$B$10000,$A952,'OWNERSHIP 1%'!$U$2:$U$10000,1)),2),"")</f>
        <v>59.45</v>
      </c>
      <c r="E952" s="27">
        <f>IFERROR(ROUND(SUMIFS('OWNERSHIP 1%'!$V$2:$V$7159,'OWNERSHIP 1%'!$B$2:$B$7159,$A952,'OWNERSHIP 1%'!$U$2:$U$7159,1,'OWNERSHIP 1%'!$W$2:$W$7159,"&lt;=3"),2),"")</f>
        <v>99.95</v>
      </c>
      <c r="F952" s="27" cm="1">
        <f t="array" ref="F952">IFERROR(SUMPRODUCT(('OWNERSHIP 1%'!$B$2:$B$10000=$A952)*('OWNERSHIP 1%'!$U$2:$U$10000=1)*('OWNERSHIP 1%'!$V$2:$V$10000&gt;=1)),0)</f>
        <v>3</v>
      </c>
      <c r="G952" s="27">
        <f t="shared" si="44"/>
        <v>74</v>
      </c>
      <c r="H952" s="27" t="str">
        <f t="shared" si="45"/>
        <v>Mayoritas</v>
      </c>
      <c r="I952" s="27" t="str">
        <f t="shared" si="46"/>
        <v>Tinggi</v>
      </c>
    </row>
    <row r="953" spans="1:9" x14ac:dyDescent="0.25">
      <c r="A953" s="27" t="str">
        <f>" "&amp;'TICKER LIST'!B953</f>
        <v xml:space="preserve"> UNIQ</v>
      </c>
      <c r="B953" s="27">
        <f>IFERROR(ROUND(MAX(0,MIN(100,100-SUMIFS('OWNERSHIP 1%'!$V$2:$V$10000,'OWNERSHIP 1%'!$B$2:$B$10000,$A953,'OWNERSHIP 1%'!$U$2:$U$10000,1))),2),"")</f>
        <v>14.34</v>
      </c>
      <c r="C953" s="27" cm="1">
        <f t="array" ref="C953">IFERROR(ROUND(SUMPRODUCT(('OWNERSHIP 1%'!$B$2:$B$10000=$A953)*('OWNERSHIP 1%'!$U$2:$U$10000=1)*('OWNERSHIP 1%'!$V$2:$V$10000)^2),0),"")</f>
        <v>1364</v>
      </c>
      <c r="D953" s="27">
        <f>IFERROR(ROUND(_xlfn.SINGLE(_xlfn.MAXIFS('OWNERSHIP 1%'!$V$2:$V$10000,'OWNERSHIP 1%'!$B$2:$B$10000,$A953,'OWNERSHIP 1%'!$U$2:$U$10000,1)),2),"")</f>
        <v>22.52</v>
      </c>
      <c r="E953" s="27">
        <f>IFERROR(ROUND(SUMIFS('OWNERSHIP 1%'!$V$2:$V$7159,'OWNERSHIP 1%'!$B$2:$B$7159,$A953,'OWNERSHIP 1%'!$U$2:$U$7159,1,'OWNERSHIP 1%'!$W$2:$W$7159,"&lt;=3"),2),"")</f>
        <v>56.99</v>
      </c>
      <c r="F953" s="27" cm="1">
        <f t="array" ref="F953">IFERROR(SUMPRODUCT(('OWNERSHIP 1%'!$B$2:$B$10000=$A953)*('OWNERSHIP 1%'!$U$2:$U$10000=1)*('OWNERSHIP 1%'!$V$2:$V$10000&gt;=1)),0)</f>
        <v>8</v>
      </c>
      <c r="G953" s="27">
        <f t="shared" si="44"/>
        <v>39</v>
      </c>
      <c r="H953" s="27" t="str">
        <f t="shared" si="45"/>
        <v>Moderat</v>
      </c>
      <c r="I953" s="27" t="str">
        <f t="shared" si="46"/>
        <v>Sedang</v>
      </c>
    </row>
    <row r="954" spans="1:9" x14ac:dyDescent="0.25">
      <c r="A954" s="27" t="str">
        <f>" "&amp;'TICKER LIST'!B954</f>
        <v xml:space="preserve"> BEBS</v>
      </c>
      <c r="B954" s="27">
        <f>IFERROR(ROUND(MAX(0,MIN(100,100-SUMIFS('OWNERSHIP 1%'!$V$2:$V$10000,'OWNERSHIP 1%'!$B$2:$B$10000,$A954,'OWNERSHIP 1%'!$U$2:$U$10000,1))),2),"")</f>
        <v>38.380000000000003</v>
      </c>
      <c r="C954" s="27" cm="1">
        <f t="array" ref="C954">IFERROR(ROUND(SUMPRODUCT(('OWNERSHIP 1%'!$B$2:$B$10000=$A954)*('OWNERSHIP 1%'!$U$2:$U$10000=1)*('OWNERSHIP 1%'!$V$2:$V$10000)^2),0),"")</f>
        <v>1095</v>
      </c>
      <c r="D954" s="27">
        <f>IFERROR(ROUND(_xlfn.SINGLE(_xlfn.MAXIFS('OWNERSHIP 1%'!$V$2:$V$10000,'OWNERSHIP 1%'!$B$2:$B$10000,$A954,'OWNERSHIP 1%'!$U$2:$U$10000,1)),2),"")</f>
        <v>31.39</v>
      </c>
      <c r="E954" s="27">
        <f>IFERROR(ROUND(SUMIFS('OWNERSHIP 1%'!$V$2:$V$7159,'OWNERSHIP 1%'!$B$2:$B$7159,$A954,'OWNERSHIP 1%'!$U$2:$U$7159,1,'OWNERSHIP 1%'!$W$2:$W$7159,"&lt;=3"),2),"")</f>
        <v>42.09</v>
      </c>
      <c r="F954" s="27" cm="1">
        <f t="array" ref="F954">IFERROR(SUMPRODUCT(('OWNERSHIP 1%'!$B$2:$B$10000=$A954)*('OWNERSHIP 1%'!$U$2:$U$10000=1)*('OWNERSHIP 1%'!$V$2:$V$10000&gt;=1)),0)</f>
        <v>13</v>
      </c>
      <c r="G954" s="27">
        <f t="shared" si="44"/>
        <v>27</v>
      </c>
      <c r="H954" s="27" t="str">
        <f t="shared" si="45"/>
        <v>Moderat</v>
      </c>
      <c r="I954" s="27" t="str">
        <f t="shared" si="46"/>
        <v>Sedang</v>
      </c>
    </row>
    <row r="955" spans="1:9" x14ac:dyDescent="0.25">
      <c r="A955" s="27" t="str">
        <f>" "&amp;'TICKER LIST'!B955</f>
        <v xml:space="preserve"> SNLK</v>
      </c>
      <c r="B955" s="27">
        <f>IFERROR(ROUND(MAX(0,MIN(100,100-SUMIFS('OWNERSHIP 1%'!$V$2:$V$10000,'OWNERSHIP 1%'!$B$2:$B$10000,$A955,'OWNERSHIP 1%'!$U$2:$U$10000,1))),2),"")</f>
        <v>7.75</v>
      </c>
      <c r="C955" s="27" cm="1">
        <f t="array" ref="C955">IFERROR(ROUND(SUMPRODUCT(('OWNERSHIP 1%'!$B$2:$B$10000=$A955)*('OWNERSHIP 1%'!$U$2:$U$10000=1)*('OWNERSHIP 1%'!$V$2:$V$10000)^2),0),"")</f>
        <v>1635</v>
      </c>
      <c r="D955" s="27">
        <f>IFERROR(ROUND(_xlfn.SINGLE(_xlfn.MAXIFS('OWNERSHIP 1%'!$V$2:$V$10000,'OWNERSHIP 1%'!$B$2:$B$10000,$A955,'OWNERSHIP 1%'!$U$2:$U$10000,1)),2),"")</f>
        <v>36.69</v>
      </c>
      <c r="E955" s="27">
        <f>IFERROR(ROUND(SUMIFS('OWNERSHIP 1%'!$V$2:$V$7159,'OWNERSHIP 1%'!$B$2:$B$7159,$A955,'OWNERSHIP 1%'!$U$2:$U$7159,1,'OWNERSHIP 1%'!$W$2:$W$7159,"&lt;=3"),2),"")</f>
        <v>51.36</v>
      </c>
      <c r="F955" s="27" cm="1">
        <f t="array" ref="F955">IFERROR(SUMPRODUCT(('OWNERSHIP 1%'!$B$2:$B$10000=$A955)*('OWNERSHIP 1%'!$U$2:$U$10000=1)*('OWNERSHIP 1%'!$V$2:$V$10000&gt;=1)),0)</f>
        <v>14</v>
      </c>
      <c r="G955" s="27">
        <f t="shared" si="44"/>
        <v>32</v>
      </c>
      <c r="H955" s="27" t="str">
        <f t="shared" si="45"/>
        <v>Moderat</v>
      </c>
      <c r="I955" s="27" t="str">
        <f t="shared" si="46"/>
        <v>Sedang</v>
      </c>
    </row>
    <row r="956" spans="1:9" x14ac:dyDescent="0.25">
      <c r="A956" s="27" t="str">
        <f>" "&amp;'TICKER LIST'!B956</f>
        <v xml:space="preserve"> ZYRX</v>
      </c>
      <c r="B956" s="27">
        <f>IFERROR(ROUND(MAX(0,MIN(100,100-SUMIFS('OWNERSHIP 1%'!$V$2:$V$10000,'OWNERSHIP 1%'!$B$2:$B$10000,$A956,'OWNERSHIP 1%'!$U$2:$U$10000,1))),2),"")</f>
        <v>8.89</v>
      </c>
      <c r="C956" s="27" cm="1">
        <f t="array" ref="C956">IFERROR(ROUND(SUMPRODUCT(('OWNERSHIP 1%'!$B$2:$B$10000=$A956)*('OWNERSHIP 1%'!$U$2:$U$10000=1)*('OWNERSHIP 1%'!$V$2:$V$10000)^2),0),"")</f>
        <v>3595</v>
      </c>
      <c r="D956" s="27">
        <f>IFERROR(ROUND(_xlfn.SINGLE(_xlfn.MAXIFS('OWNERSHIP 1%'!$V$2:$V$10000,'OWNERSHIP 1%'!$B$2:$B$10000,$A956,'OWNERSHIP 1%'!$U$2:$U$10000,1)),2),"")</f>
        <v>56.41</v>
      </c>
      <c r="E956" s="27">
        <f>IFERROR(ROUND(SUMIFS('OWNERSHIP 1%'!$V$2:$V$7159,'OWNERSHIP 1%'!$B$2:$B$7159,$A956,'OWNERSHIP 1%'!$U$2:$U$7159,1,'OWNERSHIP 1%'!$W$2:$W$7159,"&lt;=3"),2),"")</f>
        <v>80.06</v>
      </c>
      <c r="F956" s="27" cm="1">
        <f t="array" ref="F956">IFERROR(SUMPRODUCT(('OWNERSHIP 1%'!$B$2:$B$10000=$A956)*('OWNERSHIP 1%'!$U$2:$U$10000=1)*('OWNERSHIP 1%'!$V$2:$V$10000&gt;=1)),0)</f>
        <v>7</v>
      </c>
      <c r="G956" s="27">
        <f t="shared" si="44"/>
        <v>58</v>
      </c>
      <c r="H956" s="27" t="str">
        <f t="shared" si="45"/>
        <v>Mayoritas</v>
      </c>
      <c r="I956" s="27" t="str">
        <f t="shared" si="46"/>
        <v>Tinggi</v>
      </c>
    </row>
    <row r="957" spans="1:9" x14ac:dyDescent="0.25">
      <c r="A957" s="27" t="str">
        <f>" "&amp;'TICKER LIST'!B957</f>
        <v xml:space="preserve"> LFLO</v>
      </c>
      <c r="B957" s="27">
        <f>IFERROR(ROUND(MAX(0,MIN(100,100-SUMIFS('OWNERSHIP 1%'!$V$2:$V$10000,'OWNERSHIP 1%'!$B$2:$B$10000,$A957,'OWNERSHIP 1%'!$U$2:$U$10000,1))),2),"")</f>
        <v>2.0099999999999998</v>
      </c>
      <c r="C957" s="27" cm="1">
        <f t="array" ref="C957">IFERROR(ROUND(SUMPRODUCT(('OWNERSHIP 1%'!$B$2:$B$10000=$A957)*('OWNERSHIP 1%'!$U$2:$U$10000=1)*('OWNERSHIP 1%'!$V$2:$V$10000)^2),0),"")</f>
        <v>2476</v>
      </c>
      <c r="D957" s="27">
        <f>IFERROR(ROUND(_xlfn.SINGLE(_xlfn.MAXIFS('OWNERSHIP 1%'!$V$2:$V$10000,'OWNERSHIP 1%'!$B$2:$B$10000,$A957,'OWNERSHIP 1%'!$U$2:$U$10000,1)),2),"")</f>
        <v>33.770000000000003</v>
      </c>
      <c r="E957" s="27">
        <f>IFERROR(ROUND(SUMIFS('OWNERSHIP 1%'!$V$2:$V$7159,'OWNERSHIP 1%'!$B$2:$B$7159,$A957,'OWNERSHIP 1%'!$U$2:$U$7159,1,'OWNERSHIP 1%'!$W$2:$W$7159,"&lt;=3"),2),"")</f>
        <v>84.43</v>
      </c>
      <c r="F957" s="27" cm="1">
        <f t="array" ref="F957">IFERROR(SUMPRODUCT(('OWNERSHIP 1%'!$B$2:$B$10000=$A957)*('OWNERSHIP 1%'!$U$2:$U$10000=1)*('OWNERSHIP 1%'!$V$2:$V$10000&gt;=1)),0)</f>
        <v>7</v>
      </c>
      <c r="G957" s="27">
        <f t="shared" si="44"/>
        <v>54</v>
      </c>
      <c r="H957" s="27" t="str">
        <f t="shared" si="45"/>
        <v>Terkonsentrasi</v>
      </c>
      <c r="I957" s="27" t="str">
        <f t="shared" si="46"/>
        <v>Sedang</v>
      </c>
    </row>
    <row r="958" spans="1:9" x14ac:dyDescent="0.25">
      <c r="A958" s="27" t="str">
        <f>" "&amp;'TICKER LIST'!B958</f>
        <v xml:space="preserve"> FIMP</v>
      </c>
      <c r="B958" s="27">
        <f>IFERROR(ROUND(MAX(0,MIN(100,100-SUMIFS('OWNERSHIP 1%'!$V$2:$V$10000,'OWNERSHIP 1%'!$B$2:$B$10000,$A958,'OWNERSHIP 1%'!$U$2:$U$10000,1))),2),"")</f>
        <v>4.96</v>
      </c>
      <c r="C958" s="27" cm="1">
        <f t="array" ref="C958">IFERROR(ROUND(SUMPRODUCT(('OWNERSHIP 1%'!$B$2:$B$10000=$A958)*('OWNERSHIP 1%'!$U$2:$U$10000=1)*('OWNERSHIP 1%'!$V$2:$V$10000)^2),0),"")</f>
        <v>576</v>
      </c>
      <c r="D958" s="27">
        <f>IFERROR(ROUND(_xlfn.SINGLE(_xlfn.MAXIFS('OWNERSHIP 1%'!$V$2:$V$10000,'OWNERSHIP 1%'!$B$2:$B$10000,$A958,'OWNERSHIP 1%'!$U$2:$U$10000,1)),2),"")</f>
        <v>13.82</v>
      </c>
      <c r="E958" s="27">
        <f>IFERROR(ROUND(SUMIFS('OWNERSHIP 1%'!$V$2:$V$7159,'OWNERSHIP 1%'!$B$2:$B$7159,$A958,'OWNERSHIP 1%'!$U$2:$U$7159,1,'OWNERSHIP 1%'!$W$2:$W$7159,"&lt;=3"),2),"")</f>
        <v>29.79</v>
      </c>
      <c r="F958" s="27" cm="1">
        <f t="array" ref="F958">IFERROR(SUMPRODUCT(('OWNERSHIP 1%'!$B$2:$B$10000=$A958)*('OWNERSHIP 1%'!$U$2:$U$10000=1)*('OWNERSHIP 1%'!$V$2:$V$10000&gt;=1)),0)</f>
        <v>22</v>
      </c>
      <c r="G958" s="27">
        <f t="shared" si="44"/>
        <v>13</v>
      </c>
      <c r="H958" s="27" t="str">
        <f t="shared" si="45"/>
        <v>Tersebar</v>
      </c>
      <c r="I958" s="27" t="str">
        <f t="shared" si="46"/>
        <v>Rendah</v>
      </c>
    </row>
    <row r="959" spans="1:9" x14ac:dyDescent="0.25">
      <c r="A959" s="27" t="str">
        <f>" "&amp;'TICKER LIST'!B959</f>
        <v xml:space="preserve"> TAPG</v>
      </c>
      <c r="B959" s="27">
        <f>IFERROR(ROUND(MAX(0,MIN(100,100-SUMIFS('OWNERSHIP 1%'!$V$2:$V$10000,'OWNERSHIP 1%'!$B$2:$B$10000,$A959,'OWNERSHIP 1%'!$U$2:$U$10000,1))),2),"")</f>
        <v>14.36</v>
      </c>
      <c r="C959" s="27" cm="1">
        <f t="array" ref="C959">IFERROR(ROUND(SUMPRODUCT(('OWNERSHIP 1%'!$B$2:$B$10000=$A959)*('OWNERSHIP 1%'!$U$2:$U$10000=1)*('OWNERSHIP 1%'!$V$2:$V$10000)^2),0),"")</f>
        <v>2110</v>
      </c>
      <c r="D959" s="27">
        <f>IFERROR(ROUND(_xlfn.SINGLE(_xlfn.MAXIFS('OWNERSHIP 1%'!$V$2:$V$10000,'OWNERSHIP 1%'!$B$2:$B$10000,$A959,'OWNERSHIP 1%'!$U$2:$U$10000,1)),2),"")</f>
        <v>33.07</v>
      </c>
      <c r="E959" s="27">
        <f>IFERROR(ROUND(SUMIFS('OWNERSHIP 1%'!$V$2:$V$7159,'OWNERSHIP 1%'!$B$2:$B$7159,$A959,'OWNERSHIP 1%'!$U$2:$U$7159,1,'OWNERSHIP 1%'!$W$2:$W$7159,"&lt;=3"),2),"")</f>
        <v>77.12</v>
      </c>
      <c r="F959" s="27" cm="1">
        <f t="array" ref="F959">IFERROR(SUMPRODUCT(('OWNERSHIP 1%'!$B$2:$B$10000=$A959)*('OWNERSHIP 1%'!$U$2:$U$10000=1)*('OWNERSHIP 1%'!$V$2:$V$10000&gt;=1)),0)</f>
        <v>5</v>
      </c>
      <c r="G959" s="27">
        <f t="shared" si="44"/>
        <v>52</v>
      </c>
      <c r="H959" s="27" t="str">
        <f t="shared" si="45"/>
        <v>Terkonsentrasi</v>
      </c>
      <c r="I959" s="27" t="str">
        <f t="shared" si="46"/>
        <v>Sedang</v>
      </c>
    </row>
    <row r="960" spans="1:9" x14ac:dyDescent="0.25">
      <c r="A960" s="27" t="str">
        <f>" "&amp;'TICKER LIST'!B960</f>
        <v xml:space="preserve"> NPGF</v>
      </c>
      <c r="B960" s="27">
        <f>IFERROR(ROUND(MAX(0,MIN(100,100-SUMIFS('OWNERSHIP 1%'!$V$2:$V$10000,'OWNERSHIP 1%'!$B$2:$B$10000,$A960,'OWNERSHIP 1%'!$U$2:$U$10000,1))),2),"")</f>
        <v>17.7</v>
      </c>
      <c r="C960" s="27" cm="1">
        <f t="array" ref="C960">IFERROR(ROUND(SUMPRODUCT(('OWNERSHIP 1%'!$B$2:$B$10000=$A960)*('OWNERSHIP 1%'!$U$2:$U$10000=1)*('OWNERSHIP 1%'!$V$2:$V$10000)^2),0),"")</f>
        <v>3715</v>
      </c>
      <c r="D960" s="27">
        <f>IFERROR(ROUND(_xlfn.SINGLE(_xlfn.MAXIFS('OWNERSHIP 1%'!$V$2:$V$10000,'OWNERSHIP 1%'!$B$2:$B$10000,$A960,'OWNERSHIP 1%'!$U$2:$U$10000,1)),2),"")</f>
        <v>56.01</v>
      </c>
      <c r="E960" s="27">
        <f>IFERROR(ROUND(SUMIFS('OWNERSHIP 1%'!$V$2:$V$7159,'OWNERSHIP 1%'!$B$2:$B$7159,$A960,'OWNERSHIP 1%'!$U$2:$U$7159,1,'OWNERSHIP 1%'!$W$2:$W$7159,"&lt;=3"),2),"")</f>
        <v>81.27</v>
      </c>
      <c r="F960" s="27" cm="1">
        <f t="array" ref="F960">IFERROR(SUMPRODUCT(('OWNERSHIP 1%'!$B$2:$B$10000=$A960)*('OWNERSHIP 1%'!$U$2:$U$10000=1)*('OWNERSHIP 1%'!$V$2:$V$10000&gt;=1)),0)</f>
        <v>4</v>
      </c>
      <c r="G960" s="27">
        <f t="shared" si="44"/>
        <v>62</v>
      </c>
      <c r="H960" s="27" t="str">
        <f t="shared" si="45"/>
        <v>Mayoritas</v>
      </c>
      <c r="I960" s="27" t="str">
        <f t="shared" si="46"/>
        <v>Tinggi</v>
      </c>
    </row>
    <row r="961" spans="1:9" x14ac:dyDescent="0.25">
      <c r="A961" s="27" t="str">
        <f>" "&amp;'TICKER LIST'!B961</f>
        <v xml:space="preserve"> LUCY</v>
      </c>
      <c r="B961" s="27">
        <f>IFERROR(ROUND(MAX(0,MIN(100,100-SUMIFS('OWNERSHIP 1%'!$V$2:$V$10000,'OWNERSHIP 1%'!$B$2:$B$10000,$A961,'OWNERSHIP 1%'!$U$2:$U$10000,1))),2),"")</f>
        <v>28.97</v>
      </c>
      <c r="C961" s="27" cm="1">
        <f t="array" ref="C961">IFERROR(ROUND(SUMPRODUCT(('OWNERSHIP 1%'!$B$2:$B$10000=$A961)*('OWNERSHIP 1%'!$U$2:$U$10000=1)*('OWNERSHIP 1%'!$V$2:$V$10000)^2),0),"")</f>
        <v>1144</v>
      </c>
      <c r="D961" s="27">
        <f>IFERROR(ROUND(_xlfn.SINGLE(_xlfn.MAXIFS('OWNERSHIP 1%'!$V$2:$V$10000,'OWNERSHIP 1%'!$B$2:$B$10000,$A961,'OWNERSHIP 1%'!$U$2:$U$10000,1)),2),"")</f>
        <v>25.32</v>
      </c>
      <c r="E961" s="27">
        <f>IFERROR(ROUND(SUMIFS('OWNERSHIP 1%'!$V$2:$V$7159,'OWNERSHIP 1%'!$B$2:$B$7159,$A961,'OWNERSHIP 1%'!$U$2:$U$7159,1,'OWNERSHIP 1%'!$W$2:$W$7159,"&lt;=3"),2),"")</f>
        <v>53.7</v>
      </c>
      <c r="F961" s="27" cm="1">
        <f t="array" ref="F961">IFERROR(SUMPRODUCT(('OWNERSHIP 1%'!$B$2:$B$10000=$A961)*('OWNERSHIP 1%'!$U$2:$U$10000=1)*('OWNERSHIP 1%'!$V$2:$V$10000&gt;=1)),0)</f>
        <v>12</v>
      </c>
      <c r="G961" s="27">
        <f t="shared" si="44"/>
        <v>32</v>
      </c>
      <c r="H961" s="27" t="str">
        <f t="shared" si="45"/>
        <v>Moderat</v>
      </c>
      <c r="I961" s="27" t="str">
        <f t="shared" si="46"/>
        <v>Sedang</v>
      </c>
    </row>
    <row r="962" spans="1:9" x14ac:dyDescent="0.25">
      <c r="A962" s="27" t="str">
        <f>" "&amp;'TICKER LIST'!B962</f>
        <v xml:space="preserve"> ADCP</v>
      </c>
      <c r="B962" s="27">
        <f>IFERROR(ROUND(MAX(0,MIN(100,100-SUMIFS('OWNERSHIP 1%'!$V$2:$V$10000,'OWNERSHIP 1%'!$B$2:$B$10000,$A962,'OWNERSHIP 1%'!$U$2:$U$10000,1))),2),"")</f>
        <v>10</v>
      </c>
      <c r="C962" s="27" cm="1">
        <f t="array" ref="C962">IFERROR(ROUND(SUMPRODUCT(('OWNERSHIP 1%'!$B$2:$B$10000=$A962)*('OWNERSHIP 1%'!$U$2:$U$10000=1)*('OWNERSHIP 1%'!$V$2:$V$10000)^2),0),"")</f>
        <v>8100</v>
      </c>
      <c r="D962" s="27">
        <f>IFERROR(ROUND(_xlfn.SINGLE(_xlfn.MAXIFS('OWNERSHIP 1%'!$V$2:$V$10000,'OWNERSHIP 1%'!$B$2:$B$10000,$A962,'OWNERSHIP 1%'!$U$2:$U$10000,1)),2),"")</f>
        <v>90</v>
      </c>
      <c r="E962" s="27">
        <f>IFERROR(ROUND(SUMIFS('OWNERSHIP 1%'!$V$2:$V$7159,'OWNERSHIP 1%'!$B$2:$B$7159,$A962,'OWNERSHIP 1%'!$U$2:$U$7159,1,'OWNERSHIP 1%'!$W$2:$W$7159,"&lt;=3"),2),"")</f>
        <v>90</v>
      </c>
      <c r="F962" s="27" cm="1">
        <f t="array" ref="F962">IFERROR(SUMPRODUCT(('OWNERSHIP 1%'!$B$2:$B$10000=$A962)*('OWNERSHIP 1%'!$U$2:$U$10000=1)*('OWNERSHIP 1%'!$V$2:$V$10000&gt;=1)),0)</f>
        <v>1</v>
      </c>
      <c r="G962" s="27">
        <f t="shared" si="44"/>
        <v>88</v>
      </c>
      <c r="H962" s="27" t="str">
        <f t="shared" si="45"/>
        <v>Mayoritas</v>
      </c>
      <c r="I962" s="27" t="str">
        <f t="shared" si="46"/>
        <v>Tinggi</v>
      </c>
    </row>
    <row r="963" spans="1:9" x14ac:dyDescent="0.25">
      <c r="A963" s="27" t="str">
        <f>" "&amp;'TICKER LIST'!B963</f>
        <v xml:space="preserve"> HOPE</v>
      </c>
      <c r="B963" s="27">
        <f>IFERROR(ROUND(MAX(0,MIN(100,100-SUMIFS('OWNERSHIP 1%'!$V$2:$V$10000,'OWNERSHIP 1%'!$B$2:$B$10000,$A963,'OWNERSHIP 1%'!$U$2:$U$10000,1))),2),"")</f>
        <v>22.98</v>
      </c>
      <c r="C963" s="27" cm="1">
        <f t="array" ref="C963">IFERROR(ROUND(SUMPRODUCT(('OWNERSHIP 1%'!$B$2:$B$10000=$A963)*('OWNERSHIP 1%'!$U$2:$U$10000=1)*('OWNERSHIP 1%'!$V$2:$V$10000)^2),0),"")</f>
        <v>1223</v>
      </c>
      <c r="D963" s="27">
        <f>IFERROR(ROUND(_xlfn.SINGLE(_xlfn.MAXIFS('OWNERSHIP 1%'!$V$2:$V$10000,'OWNERSHIP 1%'!$B$2:$B$10000,$A963,'OWNERSHIP 1%'!$U$2:$U$10000,1)),2),"")</f>
        <v>32.270000000000003</v>
      </c>
      <c r="E963" s="27">
        <f>IFERROR(ROUND(SUMIFS('OWNERSHIP 1%'!$V$2:$V$7159,'OWNERSHIP 1%'!$B$2:$B$7159,$A963,'OWNERSHIP 1%'!$U$2:$U$7159,1,'OWNERSHIP 1%'!$W$2:$W$7159,"&lt;=3"),2),"")</f>
        <v>43.52</v>
      </c>
      <c r="F963" s="27" cm="1">
        <f t="array" ref="F963">IFERROR(SUMPRODUCT(('OWNERSHIP 1%'!$B$2:$B$10000=$A963)*('OWNERSHIP 1%'!$U$2:$U$10000=1)*('OWNERSHIP 1%'!$V$2:$V$10000&gt;=1)),0)</f>
        <v>14</v>
      </c>
      <c r="G963" s="27">
        <f t="shared" ref="G963" si="47">IFERROR(ROUND(((C963/10000)*0.45+(E963/100)*0.35+IF(F963=0,0,MAX(0,MIN(1,(20-F963)/19)))*0.2)*100,0),"")</f>
        <v>27</v>
      </c>
      <c r="H963" s="27" t="str">
        <f t="shared" ref="H963" si="48">IF(B963="","",IF(D963&gt;=50,"Mayoritas",IF(E963&gt;=70,"Terkonsentrasi",IF(E963&gt;=60,"Oligopoli",IF(E963&lt;=40,"Tersebar","Moderat")))))</f>
        <v>Moderat</v>
      </c>
      <c r="I963" s="27" t="str">
        <f t="shared" ref="I963" si="49">IF(G963="","",IF(G963&lt;=25,"Rendah",IF(G963&lt;=55,"Sedang","Tinggi")))</f>
        <v>Sedang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Sources</vt:lpstr>
      <vt:lpstr>TICKER LIST</vt:lpstr>
      <vt:lpstr>OWNERSHIP 1%</vt:lpstr>
      <vt:lpstr>OWNERSHIP CLASSIFICATION</vt:lpstr>
      <vt:lpstr>IHSG INDEX</vt:lpstr>
      <vt:lpstr>SECTORAL INDEX</vt:lpstr>
      <vt:lpstr>KONGLO INDEX</vt:lpstr>
      <vt:lpstr>Ownership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Azhary Sukmadiningrat</dc:creator>
  <cp:lastModifiedBy>Azhary Sukmadiningrat</cp:lastModifiedBy>
  <dcterms:created xsi:type="dcterms:W3CDTF">2026-09-06T12:47:41Z</dcterms:created>
  <dcterms:modified xsi:type="dcterms:W3CDTF">2026-09-06T15:22:15Z</dcterms:modified>
</cp:coreProperties>
</file>